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pc\OneDrive\Desktop\otchet — тест\"/>
    </mc:Choice>
  </mc:AlternateContent>
  <xr:revisionPtr revIDLastSave="0" documentId="13_ncr:1_{C445AC4B-C09D-47E4-AC6B-526B5091C548}" xr6:coauthVersionLast="45" xr6:coauthVersionMax="47" xr10:uidLastSave="{00000000-0000-0000-0000-000000000000}"/>
  <bookViews>
    <workbookView xWindow="-120" yWindow="-120" windowWidth="51840" windowHeight="21240" activeTab="2" xr2:uid="{00000000-000D-0000-FFFF-FFFF00000000}"/>
  </bookViews>
  <sheets>
    <sheet name="Сырые данные" sheetId="2" r:id="rId1"/>
    <sheet name="Партнеры" sheetId="11" r:id="rId2"/>
    <sheet name="Диаграмма" sheetId="5" r:id="rId3"/>
    <sheet name="Динамика" sheetId="6" r:id="rId4"/>
    <sheet name="Динамика месяцы" sheetId="7" r:id="rId5"/>
    <sheet name="Менеджеры" sheetId="8" r:id="rId6"/>
    <sheet name="SYS_DB" sheetId="9" state="veryHidden" r:id="rId7"/>
    <sheet name="SYS_DB_PARTNERS" sheetId="10" state="veryHidden" r:id="rId8"/>
    <sheet name="Лист1" sheetId="1" r:id="rId9"/>
    <sheet name="Справочник партнеры" sheetId="3" r:id="rId10"/>
    <sheet name="лиды" sheetId="4" r:id="rId11"/>
  </sheets>
  <functionGroups builtInGroupCount="19"/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4" i="11" l="1"/>
  <c r="C223" i="11"/>
  <c r="C222" i="11"/>
  <c r="C221" i="11"/>
  <c r="C220" i="11"/>
  <c r="C219" i="11"/>
  <c r="C218" i="11"/>
  <c r="C217" i="11"/>
  <c r="C216" i="11"/>
  <c r="C215" i="11"/>
  <c r="C214" i="11"/>
  <c r="C213" i="11"/>
  <c r="C212" i="11"/>
  <c r="C211" i="11"/>
  <c r="C210" i="11"/>
  <c r="C209" i="11"/>
  <c r="C208" i="11"/>
  <c r="C207" i="11"/>
  <c r="C206" i="11"/>
  <c r="C205" i="11"/>
  <c r="C204" i="11"/>
  <c r="C203" i="11"/>
  <c r="C202" i="11"/>
  <c r="C201" i="11"/>
  <c r="C200" i="11"/>
  <c r="C199" i="11"/>
  <c r="C198" i="11"/>
  <c r="C197" i="11"/>
  <c r="C196" i="11"/>
  <c r="C195" i="11"/>
  <c r="C194" i="11"/>
  <c r="C193" i="11"/>
  <c r="C192" i="11"/>
  <c r="C191" i="11"/>
  <c r="C190" i="11"/>
  <c r="C189" i="11"/>
  <c r="C188" i="11"/>
  <c r="C187" i="11"/>
  <c r="C186" i="11"/>
  <c r="C185" i="11"/>
  <c r="C184" i="11"/>
  <c r="C183" i="11"/>
  <c r="C182" i="11"/>
  <c r="C181" i="11"/>
  <c r="C180" i="11"/>
  <c r="C179" i="11"/>
  <c r="C178" i="11"/>
  <c r="C177" i="11"/>
  <c r="C176" i="11"/>
  <c r="C175" i="11"/>
  <c r="C174" i="11"/>
  <c r="C173" i="11"/>
  <c r="C172" i="11"/>
  <c r="C171" i="11"/>
  <c r="C170" i="11"/>
  <c r="C169" i="11"/>
  <c r="C168" i="11"/>
  <c r="C167" i="11"/>
  <c r="C166" i="11"/>
  <c r="C165" i="11"/>
  <c r="C164" i="11"/>
  <c r="C225" i="11" s="1"/>
  <c r="L158" i="11"/>
  <c r="K158" i="11"/>
  <c r="I158" i="11"/>
  <c r="H158" i="11"/>
  <c r="G158" i="11"/>
  <c r="F158" i="11"/>
  <c r="E158" i="11"/>
  <c r="D158" i="11"/>
  <c r="J158" i="11" s="1"/>
  <c r="C158" i="11"/>
  <c r="L157" i="11"/>
  <c r="K157" i="11"/>
  <c r="I157" i="11"/>
  <c r="H157" i="11"/>
  <c r="G157" i="11"/>
  <c r="F157" i="11"/>
  <c r="E157" i="11"/>
  <c r="D157" i="11"/>
  <c r="J157" i="11" s="1"/>
  <c r="C157" i="11"/>
  <c r="L156" i="11"/>
  <c r="K156" i="11"/>
  <c r="I156" i="11"/>
  <c r="H156" i="11"/>
  <c r="G156" i="11"/>
  <c r="F156" i="11"/>
  <c r="E156" i="11"/>
  <c r="D156" i="11"/>
  <c r="J156" i="11" s="1"/>
  <c r="C156" i="11"/>
  <c r="L155" i="11"/>
  <c r="K155" i="11"/>
  <c r="I155" i="11"/>
  <c r="H155" i="11"/>
  <c r="G155" i="11"/>
  <c r="F155" i="11"/>
  <c r="E155" i="11"/>
  <c r="D155" i="11"/>
  <c r="J155" i="11" s="1"/>
  <c r="C155" i="11"/>
  <c r="L154" i="11"/>
  <c r="K154" i="11"/>
  <c r="I154" i="11"/>
  <c r="H154" i="11"/>
  <c r="G154" i="11"/>
  <c r="F154" i="11"/>
  <c r="E154" i="11"/>
  <c r="D154" i="11"/>
  <c r="J154" i="11" s="1"/>
  <c r="C154" i="11"/>
  <c r="L153" i="11"/>
  <c r="K153" i="11"/>
  <c r="I153" i="11"/>
  <c r="H153" i="11"/>
  <c r="G153" i="11"/>
  <c r="F153" i="11"/>
  <c r="E153" i="11"/>
  <c r="D153" i="11"/>
  <c r="J153" i="11" s="1"/>
  <c r="C153" i="11"/>
  <c r="L152" i="11"/>
  <c r="K152" i="11"/>
  <c r="I152" i="11"/>
  <c r="H152" i="11"/>
  <c r="G152" i="11"/>
  <c r="F152" i="11"/>
  <c r="E152" i="11"/>
  <c r="D152" i="11"/>
  <c r="J152" i="11" s="1"/>
  <c r="C152" i="11"/>
  <c r="L151" i="11"/>
  <c r="K151" i="11"/>
  <c r="I151" i="11"/>
  <c r="H151" i="11"/>
  <c r="G151" i="11"/>
  <c r="F151" i="11"/>
  <c r="E151" i="11"/>
  <c r="D151" i="11"/>
  <c r="J151" i="11" s="1"/>
  <c r="C151" i="11"/>
  <c r="L150" i="11"/>
  <c r="K150" i="11"/>
  <c r="I150" i="11"/>
  <c r="H150" i="11"/>
  <c r="G150" i="11"/>
  <c r="F150" i="11"/>
  <c r="E150" i="11"/>
  <c r="D150" i="11"/>
  <c r="J150" i="11" s="1"/>
  <c r="C150" i="11"/>
  <c r="L149" i="11"/>
  <c r="K149" i="11"/>
  <c r="I149" i="11"/>
  <c r="H149" i="11"/>
  <c r="G149" i="11"/>
  <c r="F149" i="11"/>
  <c r="E149" i="11"/>
  <c r="D149" i="11"/>
  <c r="J149" i="11" s="1"/>
  <c r="C149" i="11"/>
  <c r="L148" i="11"/>
  <c r="K148" i="11"/>
  <c r="I148" i="11"/>
  <c r="H148" i="11"/>
  <c r="G148" i="11"/>
  <c r="F148" i="11"/>
  <c r="E148" i="11"/>
  <c r="J148" i="11" s="1"/>
  <c r="D148" i="11"/>
  <c r="C148" i="11"/>
  <c r="L147" i="11"/>
  <c r="K147" i="11"/>
  <c r="I147" i="11"/>
  <c r="H147" i="11"/>
  <c r="G147" i="11"/>
  <c r="F147" i="11"/>
  <c r="E147" i="11"/>
  <c r="D147" i="11"/>
  <c r="J147" i="11" s="1"/>
  <c r="C147" i="11"/>
  <c r="L146" i="11"/>
  <c r="K146" i="11"/>
  <c r="I146" i="11"/>
  <c r="H146" i="11"/>
  <c r="G146" i="11"/>
  <c r="F146" i="11"/>
  <c r="E146" i="11"/>
  <c r="J146" i="11" s="1"/>
  <c r="D146" i="11"/>
  <c r="C146" i="11"/>
  <c r="L145" i="11"/>
  <c r="K145" i="11"/>
  <c r="I145" i="11"/>
  <c r="H145" i="11"/>
  <c r="G145" i="11"/>
  <c r="F145" i="11"/>
  <c r="E145" i="11"/>
  <c r="D145" i="11"/>
  <c r="J145" i="11" s="1"/>
  <c r="C145" i="11"/>
  <c r="L144" i="11"/>
  <c r="K144" i="11"/>
  <c r="I144" i="11"/>
  <c r="H144" i="11"/>
  <c r="G144" i="11"/>
  <c r="F144" i="11"/>
  <c r="J144" i="11" s="1"/>
  <c r="E144" i="11"/>
  <c r="D144" i="11"/>
  <c r="C144" i="11"/>
  <c r="L143" i="11"/>
  <c r="K143" i="11"/>
  <c r="I143" i="11"/>
  <c r="H143" i="11"/>
  <c r="G143" i="11"/>
  <c r="F143" i="11"/>
  <c r="E143" i="11"/>
  <c r="J143" i="11" s="1"/>
  <c r="D143" i="11"/>
  <c r="C143" i="11"/>
  <c r="L142" i="11"/>
  <c r="K142" i="11"/>
  <c r="I142" i="11"/>
  <c r="H142" i="11"/>
  <c r="G142" i="11"/>
  <c r="F142" i="11"/>
  <c r="E142" i="11"/>
  <c r="D142" i="11"/>
  <c r="J142" i="11" s="1"/>
  <c r="C142" i="11"/>
  <c r="L141" i="11"/>
  <c r="K141" i="11"/>
  <c r="I141" i="11"/>
  <c r="H141" i="11"/>
  <c r="G141" i="11"/>
  <c r="F141" i="11"/>
  <c r="J141" i="11" s="1"/>
  <c r="E141" i="11"/>
  <c r="D141" i="11"/>
  <c r="C141" i="11"/>
  <c r="L140" i="11"/>
  <c r="K140" i="11"/>
  <c r="I140" i="11"/>
  <c r="H140" i="11"/>
  <c r="G140" i="11"/>
  <c r="F140" i="11"/>
  <c r="E140" i="11"/>
  <c r="D140" i="11"/>
  <c r="J140" i="11" s="1"/>
  <c r="C140" i="11"/>
  <c r="L139" i="11"/>
  <c r="K139" i="11"/>
  <c r="I139" i="11"/>
  <c r="H139" i="11"/>
  <c r="G139" i="11"/>
  <c r="F139" i="11"/>
  <c r="E139" i="11"/>
  <c r="D139" i="11"/>
  <c r="J139" i="11" s="1"/>
  <c r="C139" i="11"/>
  <c r="L138" i="11"/>
  <c r="K138" i="11"/>
  <c r="I138" i="11"/>
  <c r="H138" i="11"/>
  <c r="G138" i="11"/>
  <c r="F138" i="11"/>
  <c r="E138" i="11"/>
  <c r="D138" i="11"/>
  <c r="J138" i="11" s="1"/>
  <c r="C138" i="11"/>
  <c r="L137" i="11"/>
  <c r="K137" i="11"/>
  <c r="I137" i="11"/>
  <c r="H137" i="11"/>
  <c r="G137" i="11"/>
  <c r="F137" i="11"/>
  <c r="E137" i="11"/>
  <c r="D137" i="11"/>
  <c r="J137" i="11" s="1"/>
  <c r="C137" i="11"/>
  <c r="L136" i="11"/>
  <c r="K136" i="11"/>
  <c r="I136" i="11"/>
  <c r="H136" i="11"/>
  <c r="G136" i="11"/>
  <c r="F136" i="11"/>
  <c r="E136" i="11"/>
  <c r="J136" i="11" s="1"/>
  <c r="D136" i="11"/>
  <c r="C136" i="11"/>
  <c r="L135" i="11"/>
  <c r="K135" i="11"/>
  <c r="I135" i="11"/>
  <c r="H135" i="11"/>
  <c r="G135" i="11"/>
  <c r="F135" i="11"/>
  <c r="E135" i="11"/>
  <c r="D135" i="11"/>
  <c r="J135" i="11" s="1"/>
  <c r="C135" i="11"/>
  <c r="L134" i="11"/>
  <c r="K134" i="11"/>
  <c r="I134" i="11"/>
  <c r="H134" i="11"/>
  <c r="G134" i="11"/>
  <c r="F134" i="11"/>
  <c r="E134" i="11"/>
  <c r="J134" i="11" s="1"/>
  <c r="D134" i="11"/>
  <c r="C134" i="11"/>
  <c r="L133" i="11"/>
  <c r="K133" i="11"/>
  <c r="I133" i="11"/>
  <c r="H133" i="11"/>
  <c r="G133" i="11"/>
  <c r="F133" i="11"/>
  <c r="E133" i="11"/>
  <c r="D133" i="11"/>
  <c r="J133" i="11" s="1"/>
  <c r="C133" i="11"/>
  <c r="L132" i="11"/>
  <c r="K132" i="11"/>
  <c r="I132" i="11"/>
  <c r="H132" i="11"/>
  <c r="G132" i="11"/>
  <c r="F132" i="11"/>
  <c r="J132" i="11" s="1"/>
  <c r="E132" i="11"/>
  <c r="D132" i="11"/>
  <c r="C132" i="11"/>
  <c r="L131" i="11"/>
  <c r="K131" i="11"/>
  <c r="I131" i="11"/>
  <c r="H131" i="11"/>
  <c r="G131" i="11"/>
  <c r="F131" i="11"/>
  <c r="E131" i="11"/>
  <c r="J131" i="11" s="1"/>
  <c r="D131" i="11"/>
  <c r="C131" i="11"/>
  <c r="L130" i="11"/>
  <c r="K130" i="11"/>
  <c r="I130" i="11"/>
  <c r="H130" i="11"/>
  <c r="G130" i="11"/>
  <c r="F130" i="11"/>
  <c r="E130" i="11"/>
  <c r="D130" i="11"/>
  <c r="J130" i="11" s="1"/>
  <c r="C130" i="11"/>
  <c r="L129" i="11"/>
  <c r="K129" i="11"/>
  <c r="I129" i="11"/>
  <c r="H129" i="11"/>
  <c r="G129" i="11"/>
  <c r="F129" i="11"/>
  <c r="J129" i="11" s="1"/>
  <c r="E129" i="11"/>
  <c r="D129" i="11"/>
  <c r="C129" i="11"/>
  <c r="L128" i="11"/>
  <c r="K128" i="11"/>
  <c r="I128" i="11"/>
  <c r="H128" i="11"/>
  <c r="G128" i="11"/>
  <c r="F128" i="11"/>
  <c r="E128" i="11"/>
  <c r="D128" i="11"/>
  <c r="J128" i="11" s="1"/>
  <c r="C128" i="11"/>
  <c r="L127" i="11"/>
  <c r="K127" i="11"/>
  <c r="I127" i="11"/>
  <c r="H127" i="11"/>
  <c r="G127" i="11"/>
  <c r="F127" i="11"/>
  <c r="E127" i="11"/>
  <c r="D127" i="11"/>
  <c r="J127" i="11" s="1"/>
  <c r="C127" i="11"/>
  <c r="L126" i="11"/>
  <c r="K126" i="11"/>
  <c r="I126" i="11"/>
  <c r="H126" i="11"/>
  <c r="G126" i="11"/>
  <c r="F126" i="11"/>
  <c r="E126" i="11"/>
  <c r="D126" i="11"/>
  <c r="J126" i="11" s="1"/>
  <c r="C126" i="11"/>
  <c r="L125" i="11"/>
  <c r="K125" i="11"/>
  <c r="I125" i="11"/>
  <c r="H125" i="11"/>
  <c r="G125" i="11"/>
  <c r="F125" i="11"/>
  <c r="E125" i="11"/>
  <c r="D125" i="11"/>
  <c r="J125" i="11" s="1"/>
  <c r="C125" i="11"/>
  <c r="L124" i="11"/>
  <c r="K124" i="11"/>
  <c r="I124" i="11"/>
  <c r="H124" i="11"/>
  <c r="G124" i="11"/>
  <c r="F124" i="11"/>
  <c r="E124" i="11"/>
  <c r="J124" i="11" s="1"/>
  <c r="D124" i="11"/>
  <c r="C124" i="11"/>
  <c r="L123" i="11"/>
  <c r="K123" i="11"/>
  <c r="I123" i="11"/>
  <c r="H123" i="11"/>
  <c r="G123" i="11"/>
  <c r="F123" i="11"/>
  <c r="E123" i="11"/>
  <c r="D123" i="11"/>
  <c r="J123" i="11" s="1"/>
  <c r="C123" i="11"/>
  <c r="L122" i="11"/>
  <c r="K122" i="11"/>
  <c r="I122" i="11"/>
  <c r="H122" i="11"/>
  <c r="G122" i="11"/>
  <c r="F122" i="11"/>
  <c r="E122" i="11"/>
  <c r="J122" i="11" s="1"/>
  <c r="D122" i="11"/>
  <c r="C122" i="11"/>
  <c r="L121" i="11"/>
  <c r="K121" i="11"/>
  <c r="I121" i="11"/>
  <c r="H121" i="11"/>
  <c r="G121" i="11"/>
  <c r="F121" i="11"/>
  <c r="E121" i="11"/>
  <c r="D121" i="11"/>
  <c r="J121" i="11" s="1"/>
  <c r="C121" i="11"/>
  <c r="L120" i="11"/>
  <c r="K120" i="11"/>
  <c r="I120" i="11"/>
  <c r="H120" i="11"/>
  <c r="G120" i="11"/>
  <c r="F120" i="11"/>
  <c r="J120" i="11" s="1"/>
  <c r="E120" i="11"/>
  <c r="D120" i="11"/>
  <c r="C120" i="11"/>
  <c r="L119" i="11"/>
  <c r="K119" i="11"/>
  <c r="I119" i="11"/>
  <c r="H119" i="11"/>
  <c r="G119" i="11"/>
  <c r="F119" i="11"/>
  <c r="E119" i="11"/>
  <c r="J119" i="11" s="1"/>
  <c r="D119" i="11"/>
  <c r="C119" i="11"/>
  <c r="L118" i="11"/>
  <c r="K118" i="11"/>
  <c r="I118" i="11"/>
  <c r="H118" i="11"/>
  <c r="G118" i="11"/>
  <c r="F118" i="11"/>
  <c r="E118" i="11"/>
  <c r="D118" i="11"/>
  <c r="J118" i="11" s="1"/>
  <c r="C118" i="11"/>
  <c r="L117" i="11"/>
  <c r="K117" i="11"/>
  <c r="I117" i="11"/>
  <c r="H117" i="11"/>
  <c r="G117" i="11"/>
  <c r="F117" i="11"/>
  <c r="J117" i="11" s="1"/>
  <c r="E117" i="11"/>
  <c r="D117" i="11"/>
  <c r="C117" i="11"/>
  <c r="L116" i="11"/>
  <c r="K116" i="11"/>
  <c r="I116" i="11"/>
  <c r="H116" i="11"/>
  <c r="G116" i="11"/>
  <c r="F116" i="11"/>
  <c r="E116" i="11"/>
  <c r="D116" i="11"/>
  <c r="J116" i="11" s="1"/>
  <c r="C116" i="11"/>
  <c r="L115" i="11"/>
  <c r="K115" i="11"/>
  <c r="I115" i="11"/>
  <c r="H115" i="11"/>
  <c r="G115" i="11"/>
  <c r="F115" i="11"/>
  <c r="E115" i="11"/>
  <c r="D115" i="11"/>
  <c r="J115" i="11" s="1"/>
  <c r="C115" i="11"/>
  <c r="L114" i="11"/>
  <c r="K114" i="11"/>
  <c r="I114" i="11"/>
  <c r="H114" i="11"/>
  <c r="G114" i="11"/>
  <c r="F114" i="11"/>
  <c r="E114" i="11"/>
  <c r="D114" i="11"/>
  <c r="J114" i="11" s="1"/>
  <c r="C114" i="11"/>
  <c r="L113" i="11"/>
  <c r="K113" i="11"/>
  <c r="I113" i="11"/>
  <c r="H113" i="11"/>
  <c r="G113" i="11"/>
  <c r="F113" i="11"/>
  <c r="E113" i="11"/>
  <c r="D113" i="11"/>
  <c r="J113" i="11" s="1"/>
  <c r="C113" i="11"/>
  <c r="L112" i="11"/>
  <c r="K112" i="11"/>
  <c r="I112" i="11"/>
  <c r="H112" i="11"/>
  <c r="G112" i="11"/>
  <c r="F112" i="11"/>
  <c r="E112" i="11"/>
  <c r="J112" i="11" s="1"/>
  <c r="D112" i="11"/>
  <c r="C112" i="11"/>
  <c r="L111" i="11"/>
  <c r="K111" i="11"/>
  <c r="I111" i="11"/>
  <c r="H111" i="11"/>
  <c r="G111" i="11"/>
  <c r="F111" i="11"/>
  <c r="E111" i="11"/>
  <c r="D111" i="11"/>
  <c r="J111" i="11" s="1"/>
  <c r="C111" i="11"/>
  <c r="L110" i="11"/>
  <c r="K110" i="11"/>
  <c r="I110" i="11"/>
  <c r="H110" i="11"/>
  <c r="G110" i="11"/>
  <c r="F110" i="11"/>
  <c r="E110" i="11"/>
  <c r="J110" i="11" s="1"/>
  <c r="D110" i="11"/>
  <c r="C110" i="11"/>
  <c r="L109" i="11"/>
  <c r="K109" i="11"/>
  <c r="I109" i="11"/>
  <c r="H109" i="11"/>
  <c r="G109" i="11"/>
  <c r="F109" i="11"/>
  <c r="E109" i="11"/>
  <c r="D109" i="11"/>
  <c r="J109" i="11" s="1"/>
  <c r="C109" i="11"/>
  <c r="L108" i="11"/>
  <c r="K108" i="11"/>
  <c r="I108" i="11"/>
  <c r="H108" i="11"/>
  <c r="G108" i="11"/>
  <c r="F108" i="11"/>
  <c r="J108" i="11" s="1"/>
  <c r="E108" i="11"/>
  <c r="D108" i="11"/>
  <c r="C108" i="11"/>
  <c r="L107" i="11"/>
  <c r="K107" i="11"/>
  <c r="I107" i="11"/>
  <c r="H107" i="11"/>
  <c r="G107" i="11"/>
  <c r="F107" i="11"/>
  <c r="E107" i="11"/>
  <c r="J107" i="11" s="1"/>
  <c r="D107" i="11"/>
  <c r="C107" i="11"/>
  <c r="L106" i="11"/>
  <c r="K106" i="11"/>
  <c r="I106" i="11"/>
  <c r="H106" i="11"/>
  <c r="G106" i="11"/>
  <c r="F106" i="11"/>
  <c r="E106" i="11"/>
  <c r="D106" i="11"/>
  <c r="J106" i="11" s="1"/>
  <c r="C106" i="11"/>
  <c r="L105" i="11"/>
  <c r="K105" i="11"/>
  <c r="I105" i="11"/>
  <c r="H105" i="11"/>
  <c r="G105" i="11"/>
  <c r="F105" i="11"/>
  <c r="J105" i="11" s="1"/>
  <c r="E105" i="11"/>
  <c r="D105" i="11"/>
  <c r="C105" i="11"/>
  <c r="L104" i="11"/>
  <c r="K104" i="11"/>
  <c r="I104" i="11"/>
  <c r="H104" i="11"/>
  <c r="G104" i="11"/>
  <c r="F104" i="11"/>
  <c r="E104" i="11"/>
  <c r="D104" i="11"/>
  <c r="J104" i="11" s="1"/>
  <c r="C104" i="11"/>
  <c r="L103" i="11"/>
  <c r="K103" i="11"/>
  <c r="I103" i="11"/>
  <c r="H103" i="11"/>
  <c r="G103" i="11"/>
  <c r="F103" i="11"/>
  <c r="E103" i="11"/>
  <c r="D103" i="11"/>
  <c r="J103" i="11" s="1"/>
  <c r="C103" i="11"/>
  <c r="L102" i="11"/>
  <c r="K102" i="11"/>
  <c r="I102" i="11"/>
  <c r="H102" i="11"/>
  <c r="G102" i="11"/>
  <c r="F102" i="11"/>
  <c r="E102" i="11"/>
  <c r="D102" i="11"/>
  <c r="J102" i="11" s="1"/>
  <c r="C102" i="11"/>
  <c r="L101" i="11"/>
  <c r="K101" i="11"/>
  <c r="I101" i="11"/>
  <c r="H101" i="11"/>
  <c r="G101" i="11"/>
  <c r="F101" i="11"/>
  <c r="E101" i="11"/>
  <c r="D101" i="11"/>
  <c r="J101" i="11" s="1"/>
  <c r="C101" i="11"/>
  <c r="L100" i="11"/>
  <c r="K100" i="11"/>
  <c r="I100" i="11"/>
  <c r="H100" i="11"/>
  <c r="G100" i="11"/>
  <c r="F100" i="11"/>
  <c r="E100" i="11"/>
  <c r="J100" i="11" s="1"/>
  <c r="D100" i="11"/>
  <c r="C100" i="11"/>
  <c r="L99" i="11"/>
  <c r="K99" i="11"/>
  <c r="I99" i="11"/>
  <c r="H99" i="11"/>
  <c r="G99" i="11"/>
  <c r="F99" i="11"/>
  <c r="E99" i="11"/>
  <c r="D99" i="11"/>
  <c r="J99" i="11" s="1"/>
  <c r="C99" i="11"/>
  <c r="L98" i="11"/>
  <c r="K98" i="11"/>
  <c r="I98" i="11"/>
  <c r="H98" i="11"/>
  <c r="G98" i="11"/>
  <c r="F98" i="11"/>
  <c r="E98" i="11"/>
  <c r="J98" i="11" s="1"/>
  <c r="D98" i="11"/>
  <c r="C98" i="11"/>
  <c r="L97" i="11"/>
  <c r="K97" i="11"/>
  <c r="I97" i="11"/>
  <c r="H97" i="11"/>
  <c r="G97" i="11"/>
  <c r="F97" i="11"/>
  <c r="E97" i="11"/>
  <c r="D97" i="11"/>
  <c r="J97" i="11" s="1"/>
  <c r="C97" i="11"/>
  <c r="L96" i="11"/>
  <c r="K96" i="11"/>
  <c r="I96" i="11"/>
  <c r="H96" i="11"/>
  <c r="G96" i="11"/>
  <c r="F96" i="11"/>
  <c r="J96" i="11" s="1"/>
  <c r="E96" i="11"/>
  <c r="D96" i="11"/>
  <c r="C96" i="11"/>
  <c r="L95" i="11"/>
  <c r="K95" i="11"/>
  <c r="I95" i="11"/>
  <c r="H95" i="11"/>
  <c r="G95" i="11"/>
  <c r="F95" i="11"/>
  <c r="E95" i="11"/>
  <c r="J95" i="11" s="1"/>
  <c r="D95" i="11"/>
  <c r="C95" i="11"/>
  <c r="L94" i="11"/>
  <c r="K94" i="11"/>
  <c r="I94" i="11"/>
  <c r="H94" i="11"/>
  <c r="G94" i="11"/>
  <c r="F94" i="11"/>
  <c r="E94" i="11"/>
  <c r="D94" i="11"/>
  <c r="J94" i="11" s="1"/>
  <c r="C94" i="11"/>
  <c r="L93" i="11"/>
  <c r="K93" i="11"/>
  <c r="I93" i="11"/>
  <c r="H93" i="11"/>
  <c r="G93" i="11"/>
  <c r="F93" i="11"/>
  <c r="J93" i="11" s="1"/>
  <c r="E93" i="11"/>
  <c r="D93" i="11"/>
  <c r="C93" i="11"/>
  <c r="L92" i="11"/>
  <c r="K92" i="11"/>
  <c r="I92" i="11"/>
  <c r="H92" i="11"/>
  <c r="G92" i="11"/>
  <c r="F92" i="11"/>
  <c r="E92" i="11"/>
  <c r="D92" i="11"/>
  <c r="J92" i="11" s="1"/>
  <c r="C92" i="11"/>
  <c r="L91" i="11"/>
  <c r="K91" i="11"/>
  <c r="I91" i="11"/>
  <c r="H91" i="11"/>
  <c r="G91" i="11"/>
  <c r="F91" i="11"/>
  <c r="E91" i="11"/>
  <c r="D91" i="11"/>
  <c r="J91" i="11" s="1"/>
  <c r="C91" i="11"/>
  <c r="L90" i="11"/>
  <c r="K90" i="11"/>
  <c r="I90" i="11"/>
  <c r="H90" i="11"/>
  <c r="G90" i="11"/>
  <c r="F90" i="11"/>
  <c r="E90" i="11"/>
  <c r="D90" i="11"/>
  <c r="J90" i="11" s="1"/>
  <c r="C90" i="11"/>
  <c r="L89" i="11"/>
  <c r="K89" i="11"/>
  <c r="I89" i="11"/>
  <c r="H89" i="11"/>
  <c r="G89" i="11"/>
  <c r="F89" i="11"/>
  <c r="E89" i="11"/>
  <c r="D89" i="11"/>
  <c r="J89" i="11" s="1"/>
  <c r="C89" i="11"/>
  <c r="L88" i="11"/>
  <c r="K88" i="11"/>
  <c r="I88" i="11"/>
  <c r="H88" i="11"/>
  <c r="G88" i="11"/>
  <c r="F88" i="11"/>
  <c r="E88" i="11"/>
  <c r="J88" i="11" s="1"/>
  <c r="D88" i="11"/>
  <c r="C88" i="11"/>
  <c r="L87" i="11"/>
  <c r="K87" i="11"/>
  <c r="I87" i="11"/>
  <c r="H87" i="11"/>
  <c r="G87" i="11"/>
  <c r="F87" i="11"/>
  <c r="E87" i="11"/>
  <c r="D87" i="11"/>
  <c r="J87" i="11" s="1"/>
  <c r="C87" i="11"/>
  <c r="L86" i="11"/>
  <c r="K86" i="11"/>
  <c r="I86" i="11"/>
  <c r="H86" i="11"/>
  <c r="G86" i="11"/>
  <c r="F86" i="11"/>
  <c r="E86" i="11"/>
  <c r="J86" i="11" s="1"/>
  <c r="D86" i="11"/>
  <c r="C86" i="11"/>
  <c r="L85" i="11"/>
  <c r="K85" i="11"/>
  <c r="I85" i="11"/>
  <c r="H85" i="11"/>
  <c r="G85" i="11"/>
  <c r="F85" i="11"/>
  <c r="E85" i="11"/>
  <c r="D85" i="11"/>
  <c r="J85" i="11" s="1"/>
  <c r="C85" i="11"/>
  <c r="L84" i="11"/>
  <c r="K84" i="11"/>
  <c r="I84" i="11"/>
  <c r="H84" i="11"/>
  <c r="G84" i="11"/>
  <c r="F84" i="11"/>
  <c r="J84" i="11" s="1"/>
  <c r="E84" i="11"/>
  <c r="D84" i="11"/>
  <c r="C84" i="11"/>
  <c r="L83" i="11"/>
  <c r="K83" i="11"/>
  <c r="I83" i="11"/>
  <c r="H83" i="11"/>
  <c r="G83" i="11"/>
  <c r="F83" i="11"/>
  <c r="E83" i="11"/>
  <c r="J83" i="11" s="1"/>
  <c r="D83" i="11"/>
  <c r="C83" i="11"/>
  <c r="L82" i="11"/>
  <c r="K82" i="11"/>
  <c r="I82" i="11"/>
  <c r="H82" i="11"/>
  <c r="G82" i="11"/>
  <c r="F82" i="11"/>
  <c r="E82" i="11"/>
  <c r="D82" i="11"/>
  <c r="J82" i="11" s="1"/>
  <c r="C82" i="11"/>
  <c r="L81" i="11"/>
  <c r="K81" i="11"/>
  <c r="I81" i="11"/>
  <c r="H81" i="11"/>
  <c r="G81" i="11"/>
  <c r="F81" i="11"/>
  <c r="J81" i="11" s="1"/>
  <c r="E81" i="11"/>
  <c r="D81" i="11"/>
  <c r="C81" i="11"/>
  <c r="L80" i="11"/>
  <c r="K80" i="11"/>
  <c r="I80" i="11"/>
  <c r="H80" i="11"/>
  <c r="G80" i="11"/>
  <c r="F80" i="11"/>
  <c r="E80" i="11"/>
  <c r="D80" i="11"/>
  <c r="J80" i="11" s="1"/>
  <c r="C80" i="11"/>
  <c r="L79" i="11"/>
  <c r="K79" i="11"/>
  <c r="J79" i="11"/>
  <c r="I79" i="11"/>
  <c r="H79" i="11"/>
  <c r="G79" i="11"/>
  <c r="F79" i="11"/>
  <c r="E79" i="11"/>
  <c r="D79" i="11"/>
  <c r="C79" i="11"/>
  <c r="L78" i="11"/>
  <c r="K78" i="11"/>
  <c r="I78" i="11"/>
  <c r="H78" i="11"/>
  <c r="G78" i="11"/>
  <c r="F78" i="11"/>
  <c r="E78" i="11"/>
  <c r="D78" i="11"/>
  <c r="J78" i="11" s="1"/>
  <c r="C78" i="11"/>
  <c r="L77" i="11"/>
  <c r="K77" i="11"/>
  <c r="I77" i="11"/>
  <c r="H77" i="11"/>
  <c r="G77" i="11"/>
  <c r="F77" i="11"/>
  <c r="E77" i="11"/>
  <c r="D77" i="11"/>
  <c r="J77" i="11" s="1"/>
  <c r="C77" i="11"/>
  <c r="L76" i="11"/>
  <c r="K76" i="11"/>
  <c r="I76" i="11"/>
  <c r="H76" i="11"/>
  <c r="G76" i="11"/>
  <c r="F76" i="11"/>
  <c r="E76" i="11"/>
  <c r="J76" i="11" s="1"/>
  <c r="D76" i="11"/>
  <c r="C76" i="11"/>
  <c r="L75" i="11"/>
  <c r="K75" i="11"/>
  <c r="I75" i="11"/>
  <c r="H75" i="11"/>
  <c r="G75" i="11"/>
  <c r="F75" i="11"/>
  <c r="E75" i="11"/>
  <c r="D75" i="11"/>
  <c r="J75" i="11" s="1"/>
  <c r="C75" i="11"/>
  <c r="L74" i="11"/>
  <c r="K74" i="11"/>
  <c r="I74" i="11"/>
  <c r="H74" i="11"/>
  <c r="G74" i="11"/>
  <c r="F74" i="11"/>
  <c r="E74" i="11"/>
  <c r="J74" i="11" s="1"/>
  <c r="D74" i="11"/>
  <c r="C74" i="11"/>
  <c r="L73" i="11"/>
  <c r="K73" i="11"/>
  <c r="I73" i="11"/>
  <c r="H73" i="11"/>
  <c r="G73" i="11"/>
  <c r="F73" i="11"/>
  <c r="E73" i="11"/>
  <c r="D73" i="11"/>
  <c r="J73" i="11" s="1"/>
  <c r="C73" i="11"/>
  <c r="L72" i="11"/>
  <c r="K72" i="11"/>
  <c r="I72" i="11"/>
  <c r="H72" i="11"/>
  <c r="G72" i="11"/>
  <c r="F72" i="11"/>
  <c r="J72" i="11" s="1"/>
  <c r="E72" i="11"/>
  <c r="D72" i="11"/>
  <c r="C72" i="11"/>
  <c r="L71" i="11"/>
  <c r="K71" i="11"/>
  <c r="I71" i="11"/>
  <c r="H71" i="11"/>
  <c r="G71" i="11"/>
  <c r="F71" i="11"/>
  <c r="E71" i="11"/>
  <c r="J71" i="11" s="1"/>
  <c r="D71" i="11"/>
  <c r="C71" i="11"/>
  <c r="L70" i="11"/>
  <c r="K70" i="11"/>
  <c r="I70" i="11"/>
  <c r="H70" i="11"/>
  <c r="G70" i="11"/>
  <c r="F70" i="11"/>
  <c r="E70" i="11"/>
  <c r="D70" i="11"/>
  <c r="J70" i="11" s="1"/>
  <c r="C70" i="11"/>
  <c r="L69" i="11"/>
  <c r="K69" i="11"/>
  <c r="I69" i="11"/>
  <c r="H69" i="11"/>
  <c r="G69" i="11"/>
  <c r="F69" i="11"/>
  <c r="J69" i="11" s="1"/>
  <c r="E69" i="11"/>
  <c r="D69" i="11"/>
  <c r="C69" i="11"/>
  <c r="L68" i="11"/>
  <c r="K68" i="11"/>
  <c r="I68" i="11"/>
  <c r="H68" i="11"/>
  <c r="G68" i="11"/>
  <c r="F68" i="11"/>
  <c r="E68" i="11"/>
  <c r="D68" i="11"/>
  <c r="J68" i="11" s="1"/>
  <c r="C68" i="11"/>
  <c r="L67" i="11"/>
  <c r="K67" i="11"/>
  <c r="J67" i="11"/>
  <c r="I67" i="11"/>
  <c r="H67" i="11"/>
  <c r="G67" i="11"/>
  <c r="F67" i="11"/>
  <c r="E67" i="11"/>
  <c r="D67" i="11"/>
  <c r="C67" i="11"/>
  <c r="L66" i="11"/>
  <c r="K66" i="11"/>
  <c r="I66" i="11"/>
  <c r="H66" i="11"/>
  <c r="G66" i="11"/>
  <c r="F66" i="11"/>
  <c r="E66" i="11"/>
  <c r="D66" i="11"/>
  <c r="J66" i="11" s="1"/>
  <c r="C66" i="11"/>
  <c r="L65" i="11"/>
  <c r="K65" i="11"/>
  <c r="I65" i="11"/>
  <c r="H65" i="11"/>
  <c r="G65" i="11"/>
  <c r="F65" i="11"/>
  <c r="E65" i="11"/>
  <c r="D65" i="11"/>
  <c r="J65" i="11" s="1"/>
  <c r="C65" i="11"/>
  <c r="L64" i="11"/>
  <c r="K64" i="11"/>
  <c r="I64" i="11"/>
  <c r="H64" i="11"/>
  <c r="G64" i="11"/>
  <c r="F64" i="11"/>
  <c r="E64" i="11"/>
  <c r="J64" i="11" s="1"/>
  <c r="D64" i="11"/>
  <c r="C64" i="11"/>
  <c r="L63" i="11"/>
  <c r="K63" i="11"/>
  <c r="I63" i="11"/>
  <c r="H63" i="11"/>
  <c r="G63" i="11"/>
  <c r="F63" i="11"/>
  <c r="E63" i="11"/>
  <c r="D63" i="11"/>
  <c r="J63" i="11" s="1"/>
  <c r="C63" i="11"/>
  <c r="L62" i="11"/>
  <c r="K62" i="11"/>
  <c r="I62" i="11"/>
  <c r="H62" i="11"/>
  <c r="G62" i="11"/>
  <c r="F62" i="11"/>
  <c r="E62" i="11"/>
  <c r="J62" i="11" s="1"/>
  <c r="D62" i="11"/>
  <c r="C62" i="11"/>
  <c r="L61" i="11"/>
  <c r="K61" i="11"/>
  <c r="I61" i="11"/>
  <c r="H61" i="11"/>
  <c r="G61" i="11"/>
  <c r="F61" i="11"/>
  <c r="E61" i="11"/>
  <c r="D61" i="11"/>
  <c r="J61" i="11" s="1"/>
  <c r="C61" i="11"/>
  <c r="L60" i="11"/>
  <c r="K60" i="11"/>
  <c r="I60" i="11"/>
  <c r="H60" i="11"/>
  <c r="G60" i="11"/>
  <c r="F60" i="11"/>
  <c r="J60" i="11" s="1"/>
  <c r="E60" i="11"/>
  <c r="D60" i="11"/>
  <c r="C60" i="11"/>
  <c r="L59" i="11"/>
  <c r="K59" i="11"/>
  <c r="I59" i="11"/>
  <c r="H59" i="11"/>
  <c r="G59" i="11"/>
  <c r="F59" i="11"/>
  <c r="E59" i="11"/>
  <c r="J59" i="11" s="1"/>
  <c r="D59" i="11"/>
  <c r="C59" i="11"/>
  <c r="L58" i="11"/>
  <c r="K58" i="11"/>
  <c r="I58" i="11"/>
  <c r="H58" i="11"/>
  <c r="G58" i="11"/>
  <c r="F58" i="11"/>
  <c r="E58" i="11"/>
  <c r="D58" i="11"/>
  <c r="J58" i="11" s="1"/>
  <c r="C58" i="11"/>
  <c r="L57" i="11"/>
  <c r="K57" i="11"/>
  <c r="I57" i="11"/>
  <c r="H57" i="11"/>
  <c r="G57" i="11"/>
  <c r="F57" i="11"/>
  <c r="J57" i="11" s="1"/>
  <c r="E57" i="11"/>
  <c r="D57" i="11"/>
  <c r="C57" i="11"/>
  <c r="L56" i="11"/>
  <c r="K56" i="11"/>
  <c r="I56" i="11"/>
  <c r="H56" i="11"/>
  <c r="G56" i="11"/>
  <c r="F56" i="11"/>
  <c r="E56" i="11"/>
  <c r="D56" i="11"/>
  <c r="J56" i="11" s="1"/>
  <c r="C56" i="11"/>
  <c r="L55" i="11"/>
  <c r="K55" i="11"/>
  <c r="J55" i="11"/>
  <c r="I55" i="11"/>
  <c r="H55" i="11"/>
  <c r="G55" i="11"/>
  <c r="F55" i="11"/>
  <c r="E55" i="11"/>
  <c r="D55" i="11"/>
  <c r="C55" i="11"/>
  <c r="L54" i="11"/>
  <c r="K54" i="11"/>
  <c r="I54" i="11"/>
  <c r="H54" i="11"/>
  <c r="G54" i="11"/>
  <c r="F54" i="11"/>
  <c r="E54" i="11"/>
  <c r="D54" i="11"/>
  <c r="J54" i="11" s="1"/>
  <c r="C54" i="11"/>
  <c r="L53" i="11"/>
  <c r="K53" i="11"/>
  <c r="I53" i="11"/>
  <c r="H53" i="11"/>
  <c r="G53" i="11"/>
  <c r="F53" i="11"/>
  <c r="E53" i="11"/>
  <c r="D53" i="11"/>
  <c r="J53" i="11" s="1"/>
  <c r="C53" i="11"/>
  <c r="L52" i="11"/>
  <c r="K52" i="11"/>
  <c r="I52" i="11"/>
  <c r="H52" i="11"/>
  <c r="G52" i="11"/>
  <c r="F52" i="11"/>
  <c r="E52" i="11"/>
  <c r="J52" i="11" s="1"/>
  <c r="D52" i="11"/>
  <c r="C52" i="11"/>
  <c r="L51" i="11"/>
  <c r="K51" i="11"/>
  <c r="I51" i="11"/>
  <c r="H51" i="11"/>
  <c r="G51" i="11"/>
  <c r="F51" i="11"/>
  <c r="E51" i="11"/>
  <c r="D51" i="11"/>
  <c r="J51" i="11" s="1"/>
  <c r="C51" i="11"/>
  <c r="L50" i="11"/>
  <c r="K50" i="11"/>
  <c r="I50" i="11"/>
  <c r="H50" i="11"/>
  <c r="G50" i="11"/>
  <c r="F50" i="11"/>
  <c r="E50" i="11"/>
  <c r="J50" i="11" s="1"/>
  <c r="D50" i="11"/>
  <c r="C50" i="11"/>
  <c r="L49" i="11"/>
  <c r="K49" i="11"/>
  <c r="I49" i="11"/>
  <c r="H49" i="11"/>
  <c r="G49" i="11"/>
  <c r="F49" i="11"/>
  <c r="E49" i="11"/>
  <c r="D49" i="11"/>
  <c r="J49" i="11" s="1"/>
  <c r="C49" i="11"/>
  <c r="L48" i="11"/>
  <c r="K48" i="11"/>
  <c r="I48" i="11"/>
  <c r="H48" i="11"/>
  <c r="G48" i="11"/>
  <c r="F48" i="11"/>
  <c r="J48" i="11" s="1"/>
  <c r="E48" i="11"/>
  <c r="D48" i="11"/>
  <c r="C48" i="11"/>
  <c r="L47" i="11"/>
  <c r="K47" i="11"/>
  <c r="I47" i="11"/>
  <c r="H47" i="11"/>
  <c r="G47" i="11"/>
  <c r="F47" i="11"/>
  <c r="E47" i="11"/>
  <c r="J47" i="11" s="1"/>
  <c r="D47" i="11"/>
  <c r="C47" i="11"/>
  <c r="L46" i="11"/>
  <c r="K46" i="11"/>
  <c r="I46" i="11"/>
  <c r="H46" i="11"/>
  <c r="G46" i="11"/>
  <c r="F46" i="11"/>
  <c r="E46" i="11"/>
  <c r="D46" i="11"/>
  <c r="J46" i="11" s="1"/>
  <c r="C46" i="11"/>
  <c r="L45" i="11"/>
  <c r="K45" i="11"/>
  <c r="I45" i="11"/>
  <c r="H45" i="11"/>
  <c r="G45" i="11"/>
  <c r="F45" i="11"/>
  <c r="J45" i="11" s="1"/>
  <c r="E45" i="11"/>
  <c r="D45" i="11"/>
  <c r="C45" i="11"/>
  <c r="L44" i="11"/>
  <c r="K44" i="11"/>
  <c r="I44" i="11"/>
  <c r="H44" i="11"/>
  <c r="G44" i="11"/>
  <c r="F44" i="11"/>
  <c r="E44" i="11"/>
  <c r="D44" i="11"/>
  <c r="J44" i="11" s="1"/>
  <c r="C44" i="11"/>
  <c r="L43" i="11"/>
  <c r="K43" i="11"/>
  <c r="J43" i="11"/>
  <c r="I43" i="11"/>
  <c r="H43" i="11"/>
  <c r="G43" i="11"/>
  <c r="F43" i="11"/>
  <c r="E43" i="11"/>
  <c r="D43" i="11"/>
  <c r="C43" i="11"/>
  <c r="L42" i="11"/>
  <c r="K42" i="11"/>
  <c r="I42" i="11"/>
  <c r="H42" i="11"/>
  <c r="G42" i="11"/>
  <c r="F42" i="11"/>
  <c r="E42" i="11"/>
  <c r="D42" i="11"/>
  <c r="J42" i="11" s="1"/>
  <c r="C42" i="11"/>
  <c r="L41" i="11"/>
  <c r="K41" i="11"/>
  <c r="I41" i="11"/>
  <c r="H41" i="11"/>
  <c r="G41" i="11"/>
  <c r="F41" i="11"/>
  <c r="E41" i="11"/>
  <c r="D41" i="11"/>
  <c r="J41" i="11" s="1"/>
  <c r="C41" i="11"/>
  <c r="L40" i="11"/>
  <c r="K40" i="11"/>
  <c r="I40" i="11"/>
  <c r="H40" i="11"/>
  <c r="G40" i="11"/>
  <c r="F40" i="11"/>
  <c r="E40" i="11"/>
  <c r="J40" i="11" s="1"/>
  <c r="D40" i="11"/>
  <c r="C40" i="11"/>
  <c r="L39" i="11"/>
  <c r="K39" i="11"/>
  <c r="I39" i="11"/>
  <c r="H39" i="11"/>
  <c r="G39" i="11"/>
  <c r="F39" i="11"/>
  <c r="E39" i="11"/>
  <c r="D39" i="11"/>
  <c r="J39" i="11" s="1"/>
  <c r="C39" i="11"/>
  <c r="L38" i="11"/>
  <c r="K38" i="11"/>
  <c r="I38" i="11"/>
  <c r="H38" i="11"/>
  <c r="G38" i="11"/>
  <c r="F38" i="11"/>
  <c r="E38" i="11"/>
  <c r="J38" i="11" s="1"/>
  <c r="D38" i="11"/>
  <c r="C38" i="11"/>
  <c r="L37" i="11"/>
  <c r="K37" i="11"/>
  <c r="I37" i="11"/>
  <c r="H37" i="11"/>
  <c r="G37" i="11"/>
  <c r="F37" i="11"/>
  <c r="E37" i="11"/>
  <c r="D37" i="11"/>
  <c r="J37" i="11" s="1"/>
  <c r="C37" i="11"/>
  <c r="L36" i="11"/>
  <c r="K36" i="11"/>
  <c r="I36" i="11"/>
  <c r="H36" i="11"/>
  <c r="G36" i="11"/>
  <c r="F36" i="11"/>
  <c r="J36" i="11" s="1"/>
  <c r="E36" i="11"/>
  <c r="D36" i="11"/>
  <c r="C36" i="11"/>
  <c r="L35" i="11"/>
  <c r="K35" i="11"/>
  <c r="I35" i="11"/>
  <c r="H35" i="11"/>
  <c r="G35" i="11"/>
  <c r="F35" i="11"/>
  <c r="E35" i="11"/>
  <c r="J35" i="11" s="1"/>
  <c r="D35" i="11"/>
  <c r="C35" i="11"/>
  <c r="L34" i="11"/>
  <c r="K34" i="11"/>
  <c r="I34" i="11"/>
  <c r="H34" i="11"/>
  <c r="G34" i="11"/>
  <c r="F34" i="11"/>
  <c r="E34" i="11"/>
  <c r="D34" i="11"/>
  <c r="J34" i="11" s="1"/>
  <c r="C34" i="11"/>
  <c r="L33" i="11"/>
  <c r="K33" i="11"/>
  <c r="I33" i="11"/>
  <c r="H33" i="11"/>
  <c r="G33" i="11"/>
  <c r="F33" i="11"/>
  <c r="J33" i="11" s="1"/>
  <c r="E33" i="11"/>
  <c r="D33" i="11"/>
  <c r="C33" i="11"/>
  <c r="L32" i="11"/>
  <c r="K32" i="11"/>
  <c r="I32" i="11"/>
  <c r="H32" i="11"/>
  <c r="G32" i="11"/>
  <c r="F32" i="11"/>
  <c r="E32" i="11"/>
  <c r="D32" i="11"/>
  <c r="J32" i="11" s="1"/>
  <c r="C32" i="11"/>
  <c r="L31" i="11"/>
  <c r="K31" i="11"/>
  <c r="J31" i="11"/>
  <c r="I31" i="11"/>
  <c r="H31" i="11"/>
  <c r="G31" i="11"/>
  <c r="F31" i="11"/>
  <c r="E31" i="11"/>
  <c r="D31" i="11"/>
  <c r="C31" i="11"/>
  <c r="L30" i="11"/>
  <c r="K30" i="11"/>
  <c r="I30" i="11"/>
  <c r="H30" i="11"/>
  <c r="G30" i="11"/>
  <c r="F30" i="11"/>
  <c r="E30" i="11"/>
  <c r="D30" i="11"/>
  <c r="J30" i="11" s="1"/>
  <c r="C30" i="11"/>
  <c r="L29" i="11"/>
  <c r="K29" i="11"/>
  <c r="I29" i="11"/>
  <c r="H29" i="11"/>
  <c r="G29" i="11"/>
  <c r="F29" i="11"/>
  <c r="E29" i="11"/>
  <c r="D29" i="11"/>
  <c r="J29" i="11" s="1"/>
  <c r="C29" i="11"/>
  <c r="L28" i="11"/>
  <c r="K28" i="11"/>
  <c r="I28" i="11"/>
  <c r="H28" i="11"/>
  <c r="G28" i="11"/>
  <c r="F28" i="11"/>
  <c r="E28" i="11"/>
  <c r="J28" i="11" s="1"/>
  <c r="D28" i="11"/>
  <c r="C28" i="11"/>
  <c r="L27" i="11"/>
  <c r="K27" i="11"/>
  <c r="I27" i="11"/>
  <c r="H27" i="11"/>
  <c r="G27" i="11"/>
  <c r="F27" i="11"/>
  <c r="E27" i="11"/>
  <c r="D27" i="11"/>
  <c r="J27" i="11" s="1"/>
  <c r="C27" i="11"/>
  <c r="L26" i="11"/>
  <c r="K26" i="11"/>
  <c r="I26" i="11"/>
  <c r="H26" i="11"/>
  <c r="G26" i="11"/>
  <c r="F26" i="11"/>
  <c r="E26" i="11"/>
  <c r="J26" i="11" s="1"/>
  <c r="D26" i="11"/>
  <c r="C26" i="11"/>
  <c r="L25" i="11"/>
  <c r="K25" i="11"/>
  <c r="I25" i="11"/>
  <c r="H25" i="11"/>
  <c r="G25" i="11"/>
  <c r="F25" i="11"/>
  <c r="E25" i="11"/>
  <c r="D25" i="11"/>
  <c r="J25" i="11" s="1"/>
  <c r="C25" i="11"/>
  <c r="L24" i="11"/>
  <c r="K24" i="11"/>
  <c r="I24" i="11"/>
  <c r="H24" i="11"/>
  <c r="G24" i="11"/>
  <c r="F24" i="11"/>
  <c r="J24" i="11" s="1"/>
  <c r="E24" i="11"/>
  <c r="D24" i="11"/>
  <c r="C24" i="11"/>
  <c r="L23" i="11"/>
  <c r="K23" i="11"/>
  <c r="I23" i="11"/>
  <c r="H23" i="11"/>
  <c r="G23" i="11"/>
  <c r="F23" i="11"/>
  <c r="E23" i="11"/>
  <c r="J23" i="11" s="1"/>
  <c r="D23" i="11"/>
  <c r="C23" i="11"/>
  <c r="L22" i="11"/>
  <c r="K22" i="11"/>
  <c r="I22" i="11"/>
  <c r="H22" i="11"/>
  <c r="G22" i="11"/>
  <c r="F22" i="11"/>
  <c r="E22" i="11"/>
  <c r="D22" i="11"/>
  <c r="J22" i="11" s="1"/>
  <c r="C22" i="11"/>
  <c r="L21" i="11"/>
  <c r="K21" i="11"/>
  <c r="I21" i="11"/>
  <c r="H21" i="11"/>
  <c r="G21" i="11"/>
  <c r="F21" i="11"/>
  <c r="E21" i="11"/>
  <c r="J21" i="11" s="1"/>
  <c r="D21" i="11"/>
  <c r="C21" i="11"/>
  <c r="L20" i="11"/>
  <c r="K20" i="11"/>
  <c r="I20" i="11"/>
  <c r="H20" i="11"/>
  <c r="G20" i="11"/>
  <c r="F20" i="11"/>
  <c r="E20" i="11"/>
  <c r="D20" i="11"/>
  <c r="J20" i="11" s="1"/>
  <c r="C20" i="11"/>
  <c r="L19" i="11"/>
  <c r="K19" i="11"/>
  <c r="J19" i="11"/>
  <c r="I19" i="11"/>
  <c r="H19" i="11"/>
  <c r="G19" i="11"/>
  <c r="F19" i="11"/>
  <c r="E19" i="11"/>
  <c r="D19" i="11"/>
  <c r="C19" i="11"/>
  <c r="L18" i="11"/>
  <c r="K18" i="11"/>
  <c r="I18" i="11"/>
  <c r="H18" i="11"/>
  <c r="G18" i="11"/>
  <c r="F18" i="11"/>
  <c r="E18" i="11"/>
  <c r="D18" i="11"/>
  <c r="J18" i="11" s="1"/>
  <c r="C18" i="11"/>
  <c r="L17" i="11"/>
  <c r="K17" i="11"/>
  <c r="I17" i="11"/>
  <c r="H17" i="11"/>
  <c r="G17" i="11"/>
  <c r="F17" i="11"/>
  <c r="E17" i="11"/>
  <c r="D17" i="11"/>
  <c r="J17" i="11" s="1"/>
  <c r="C17" i="11"/>
  <c r="L16" i="11"/>
  <c r="K16" i="11"/>
  <c r="I16" i="11"/>
  <c r="H16" i="11"/>
  <c r="G16" i="11"/>
  <c r="F16" i="11"/>
  <c r="E16" i="11"/>
  <c r="J16" i="11" s="1"/>
  <c r="D16" i="11"/>
  <c r="C16" i="11"/>
  <c r="L15" i="11"/>
  <c r="K15" i="11"/>
  <c r="I15" i="11"/>
  <c r="H15" i="11"/>
  <c r="G15" i="11"/>
  <c r="F15" i="11"/>
  <c r="E15" i="11"/>
  <c r="D15" i="11"/>
  <c r="J15" i="11" s="1"/>
  <c r="C15" i="11"/>
  <c r="L14" i="11"/>
  <c r="K14" i="11"/>
  <c r="I14" i="11"/>
  <c r="H14" i="11"/>
  <c r="G14" i="11"/>
  <c r="F14" i="11"/>
  <c r="E14" i="11"/>
  <c r="J14" i="11" s="1"/>
  <c r="D14" i="11"/>
  <c r="C14" i="11"/>
  <c r="L13" i="11"/>
  <c r="K13" i="11"/>
  <c r="I13" i="11"/>
  <c r="H13" i="11"/>
  <c r="G13" i="11"/>
  <c r="F13" i="11"/>
  <c r="E13" i="11"/>
  <c r="D13" i="11"/>
  <c r="J13" i="11" s="1"/>
  <c r="C13" i="11"/>
  <c r="L12" i="11"/>
  <c r="K12" i="11"/>
  <c r="I12" i="11"/>
  <c r="H12" i="11"/>
  <c r="G12" i="11"/>
  <c r="F12" i="11"/>
  <c r="J12" i="11" s="1"/>
  <c r="E12" i="11"/>
  <c r="D12" i="11"/>
  <c r="C12" i="11"/>
  <c r="L11" i="11"/>
  <c r="K11" i="11"/>
  <c r="I11" i="11"/>
  <c r="H11" i="11"/>
  <c r="G11" i="11"/>
  <c r="F11" i="11"/>
  <c r="E11" i="11"/>
  <c r="J11" i="11" s="1"/>
  <c r="D11" i="11"/>
  <c r="C11" i="11"/>
  <c r="L10" i="11"/>
  <c r="K10" i="11"/>
  <c r="I10" i="11"/>
  <c r="H10" i="11"/>
  <c r="G10" i="11"/>
  <c r="F10" i="11"/>
  <c r="E10" i="11"/>
  <c r="D10" i="11"/>
  <c r="J10" i="11" s="1"/>
  <c r="C10" i="11"/>
  <c r="L9" i="11"/>
  <c r="K9" i="11"/>
  <c r="I9" i="11"/>
  <c r="H9" i="11"/>
  <c r="G9" i="11"/>
  <c r="F9" i="11"/>
  <c r="J9" i="11" s="1"/>
  <c r="E9" i="11"/>
  <c r="D9" i="11"/>
  <c r="C9" i="11"/>
  <c r="L8" i="11"/>
  <c r="K8" i="11"/>
  <c r="I8" i="11"/>
  <c r="H8" i="11"/>
  <c r="G8" i="11"/>
  <c r="F8" i="11"/>
  <c r="E8" i="11"/>
  <c r="D8" i="11"/>
  <c r="J8" i="11" s="1"/>
  <c r="C8" i="11"/>
  <c r="L7" i="11"/>
  <c r="K7" i="11"/>
  <c r="J7" i="11"/>
  <c r="I7" i="11"/>
  <c r="H7" i="11"/>
  <c r="G7" i="11"/>
  <c r="F7" i="11"/>
  <c r="E7" i="11"/>
  <c r="D7" i="11"/>
  <c r="C7" i="11"/>
  <c r="L6" i="11"/>
  <c r="K6" i="11"/>
  <c r="I6" i="11"/>
  <c r="H6" i="11"/>
  <c r="G6" i="11"/>
  <c r="F6" i="11"/>
  <c r="E6" i="11"/>
  <c r="D6" i="11"/>
  <c r="J6" i="11" s="1"/>
  <c r="C6" i="11"/>
  <c r="L5" i="11"/>
  <c r="K5" i="11"/>
  <c r="I5" i="11"/>
  <c r="H5" i="11"/>
  <c r="G5" i="11"/>
  <c r="F5" i="11"/>
  <c r="E5" i="11"/>
  <c r="D5" i="11"/>
  <c r="J5" i="11" s="1"/>
  <c r="C5" i="11"/>
  <c r="L4" i="11"/>
  <c r="L159" i="11" s="1"/>
  <c r="K4" i="11"/>
  <c r="K159" i="11" s="1"/>
  <c r="I4" i="11"/>
  <c r="I159" i="11" s="1"/>
  <c r="H4" i="11"/>
  <c r="H159" i="11" s="1"/>
  <c r="G4" i="11"/>
  <c r="G159" i="11" s="1"/>
  <c r="F4" i="11"/>
  <c r="F159" i="11" s="1"/>
  <c r="E4" i="11"/>
  <c r="J4" i="11" s="1"/>
  <c r="D4" i="11"/>
  <c r="D159" i="11" s="1"/>
  <c r="C4" i="11"/>
  <c r="C159" i="11" s="1"/>
  <c r="B41" i="8"/>
  <c r="C40" i="8"/>
  <c r="C41" i="8" s="1"/>
  <c r="B40" i="8"/>
  <c r="C35" i="8"/>
  <c r="C36" i="8" s="1"/>
  <c r="B35" i="8"/>
  <c r="B36" i="8" s="1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C31" i="8" s="1"/>
  <c r="B24" i="8"/>
  <c r="B31" i="8" s="1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B20" i="8" s="1"/>
  <c r="C12" i="8"/>
  <c r="C20" i="8" s="1"/>
  <c r="B12" i="8"/>
  <c r="C8" i="8"/>
  <c r="B8" i="8"/>
  <c r="C7" i="8"/>
  <c r="B7" i="8"/>
  <c r="C6" i="8"/>
  <c r="B6" i="8"/>
  <c r="E47" i="6"/>
  <c r="D47" i="6"/>
  <c r="B47" i="6"/>
  <c r="D45" i="6"/>
  <c r="E43" i="6"/>
  <c r="C42" i="6"/>
  <c r="C40" i="6"/>
  <c r="B39" i="6"/>
  <c r="C38" i="6"/>
  <c r="B38" i="6"/>
  <c r="Z1" i="6"/>
  <c r="D58" i="6" s="1"/>
  <c r="H33" i="6"/>
  <c r="R32" i="6"/>
  <c r="N30" i="6"/>
  <c r="L29" i="6"/>
  <c r="V28" i="6"/>
  <c r="J28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X18" i="6"/>
  <c r="W18" i="6"/>
  <c r="V18" i="6"/>
  <c r="U18" i="6"/>
  <c r="T18" i="6"/>
  <c r="T23" i="6" s="1"/>
  <c r="T33" i="6" s="1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X17" i="6"/>
  <c r="X23" i="6" s="1"/>
  <c r="X29" i="6" s="1"/>
  <c r="W17" i="6"/>
  <c r="V17" i="6"/>
  <c r="V23" i="6" s="1"/>
  <c r="U17" i="6"/>
  <c r="T17" i="6"/>
  <c r="S17" i="6"/>
  <c r="R17" i="6"/>
  <c r="R23" i="6" s="1"/>
  <c r="Q17" i="6"/>
  <c r="Q23" i="6" s="1"/>
  <c r="P17" i="6"/>
  <c r="P23" i="6" s="1"/>
  <c r="P31" i="6" s="1"/>
  <c r="O17" i="6"/>
  <c r="O23" i="6" s="1"/>
  <c r="N17" i="6"/>
  <c r="N23" i="6" s="1"/>
  <c r="M17" i="6"/>
  <c r="L17" i="6"/>
  <c r="L23" i="6" s="1"/>
  <c r="K17" i="6"/>
  <c r="J17" i="6"/>
  <c r="J23" i="6" s="1"/>
  <c r="I17" i="6"/>
  <c r="H17" i="6"/>
  <c r="H23" i="6" s="1"/>
  <c r="G17" i="6"/>
  <c r="F17" i="6"/>
  <c r="F23" i="6" s="1"/>
  <c r="E17" i="6"/>
  <c r="E23" i="6" s="1"/>
  <c r="D17" i="6"/>
  <c r="D23" i="6" s="1"/>
  <c r="D31" i="6" s="1"/>
  <c r="C17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O1" i="7"/>
  <c r="O2" i="7" s="1"/>
  <c r="B61" i="5"/>
  <c r="B60" i="5"/>
  <c r="B59" i="5"/>
  <c r="B58" i="5"/>
  <c r="B57" i="5"/>
  <c r="B56" i="5"/>
  <c r="B54" i="5"/>
  <c r="B53" i="5"/>
  <c r="B52" i="5"/>
  <c r="B51" i="5"/>
  <c r="B50" i="5"/>
  <c r="B49" i="5"/>
  <c r="B48" i="5"/>
  <c r="B47" i="5"/>
  <c r="B46" i="5"/>
  <c r="B45" i="5"/>
  <c r="B41" i="5"/>
  <c r="B40" i="5"/>
  <c r="B38" i="5"/>
  <c r="B39" i="5"/>
  <c r="B36" i="5"/>
  <c r="B37" i="5"/>
  <c r="Y18" i="5"/>
  <c r="X18" i="5"/>
  <c r="X16" i="5"/>
  <c r="Y14" i="5"/>
  <c r="X14" i="5"/>
  <c r="Y12" i="5"/>
  <c r="X12" i="5"/>
  <c r="B33" i="5"/>
  <c r="B32" i="5"/>
  <c r="B31" i="5"/>
  <c r="B30" i="5"/>
  <c r="B29" i="5"/>
  <c r="B25" i="5"/>
  <c r="B28" i="5"/>
  <c r="B27" i="5"/>
  <c r="B26" i="5"/>
  <c r="B24" i="5"/>
  <c r="B19" i="5"/>
  <c r="B23" i="5"/>
  <c r="B22" i="5"/>
  <c r="B17" i="5"/>
  <c r="Y17" i="5" s="1"/>
  <c r="B21" i="5"/>
  <c r="B20" i="5"/>
  <c r="B18" i="5"/>
  <c r="B14" i="5"/>
  <c r="B16" i="5"/>
  <c r="Y16" i="5" s="1"/>
  <c r="B13" i="5"/>
  <c r="B15" i="5"/>
  <c r="Y15" i="5" s="1"/>
  <c r="B12" i="5"/>
  <c r="N33" i="5"/>
  <c r="O33" i="5" s="1"/>
  <c r="N32" i="5"/>
  <c r="S32" i="5" s="1"/>
  <c r="T32" i="5" s="1"/>
  <c r="N31" i="5"/>
  <c r="O31" i="5" s="1"/>
  <c r="N30" i="5"/>
  <c r="O30" i="5" s="1"/>
  <c r="N29" i="5"/>
  <c r="S29" i="5" s="1"/>
  <c r="T29" i="5" s="1"/>
  <c r="N28" i="5"/>
  <c r="N27" i="5"/>
  <c r="O27" i="5" s="1"/>
  <c r="N26" i="5"/>
  <c r="O26" i="5" s="1"/>
  <c r="N25" i="5"/>
  <c r="N24" i="5"/>
  <c r="O24" i="5" s="1"/>
  <c r="N23" i="5"/>
  <c r="S23" i="5" s="1"/>
  <c r="T23" i="5" s="1"/>
  <c r="N22" i="5"/>
  <c r="N21" i="5"/>
  <c r="O21" i="5" s="1"/>
  <c r="N20" i="5"/>
  <c r="S20" i="5" s="1"/>
  <c r="T20" i="5" s="1"/>
  <c r="N19" i="5"/>
  <c r="O19" i="5" s="1"/>
  <c r="N18" i="5"/>
  <c r="O18" i="5" s="1"/>
  <c r="N17" i="5"/>
  <c r="S17" i="5" s="1"/>
  <c r="T17" i="5" s="1"/>
  <c r="N16" i="5"/>
  <c r="N15" i="5"/>
  <c r="O15" i="5" s="1"/>
  <c r="N14" i="5"/>
  <c r="P14" i="5" s="1"/>
  <c r="N13" i="5"/>
  <c r="O13" i="5" s="1"/>
  <c r="N12" i="5"/>
  <c r="O12" i="5" s="1"/>
  <c r="N11" i="5"/>
  <c r="O11" i="5" s="1"/>
  <c r="N10" i="5"/>
  <c r="N9" i="5"/>
  <c r="O9" i="5" s="1"/>
  <c r="N8" i="5"/>
  <c r="P8" i="5" s="1"/>
  <c r="N7" i="5"/>
  <c r="N6" i="5"/>
  <c r="O6" i="5" s="1"/>
  <c r="N5" i="5"/>
  <c r="O5" i="5" s="1"/>
  <c r="N4" i="5"/>
  <c r="N3" i="5"/>
  <c r="O3" i="5" s="1"/>
  <c r="F7" i="5"/>
  <c r="F6" i="5"/>
  <c r="G4" i="5"/>
  <c r="G3" i="5"/>
  <c r="G6" i="5" s="1"/>
  <c r="H6" i="5" s="1"/>
  <c r="M158" i="11"/>
  <c r="M146" i="11"/>
  <c r="M134" i="11"/>
  <c r="M122" i="11"/>
  <c r="M110" i="11"/>
  <c r="M98" i="11"/>
  <c r="M86" i="11"/>
  <c r="M74" i="11"/>
  <c r="M62" i="11"/>
  <c r="M50" i="11"/>
  <c r="M38" i="11"/>
  <c r="M26" i="11"/>
  <c r="M14" i="11"/>
  <c r="A64" i="5"/>
  <c r="M147" i="11"/>
  <c r="M135" i="11"/>
  <c r="M123" i="11"/>
  <c r="M111" i="11"/>
  <c r="M99" i="11"/>
  <c r="M87" i="11"/>
  <c r="M75" i="11"/>
  <c r="M63" i="11"/>
  <c r="M51" i="11"/>
  <c r="M39" i="11"/>
  <c r="M27" i="11"/>
  <c r="M15" i="11"/>
  <c r="M148" i="11"/>
  <c r="M136" i="11"/>
  <c r="M124" i="11"/>
  <c r="M112" i="11"/>
  <c r="M100" i="11"/>
  <c r="M88" i="11"/>
  <c r="M76" i="11"/>
  <c r="M64" i="11"/>
  <c r="M52" i="11"/>
  <c r="M40" i="11"/>
  <c r="M28" i="11"/>
  <c r="M16" i="11"/>
  <c r="M4" i="11"/>
  <c r="M149" i="11"/>
  <c r="M137" i="11"/>
  <c r="M125" i="11"/>
  <c r="M113" i="11"/>
  <c r="M101" i="11"/>
  <c r="M89" i="11"/>
  <c r="M77" i="11"/>
  <c r="M65" i="11"/>
  <c r="M53" i="11"/>
  <c r="M41" i="11"/>
  <c r="M29" i="11"/>
  <c r="M17" i="11"/>
  <c r="M5" i="11"/>
  <c r="M150" i="11"/>
  <c r="M138" i="11"/>
  <c r="M126" i="11"/>
  <c r="M114" i="11"/>
  <c r="M102" i="11"/>
  <c r="M90" i="11"/>
  <c r="M78" i="11"/>
  <c r="M66" i="11"/>
  <c r="M54" i="11"/>
  <c r="M42" i="11"/>
  <c r="M30" i="11"/>
  <c r="M18" i="11"/>
  <c r="M6" i="11"/>
  <c r="M151" i="11"/>
  <c r="M139" i="11"/>
  <c r="M127" i="11"/>
  <c r="M115" i="11"/>
  <c r="M103" i="11"/>
  <c r="M91" i="11"/>
  <c r="M79" i="11"/>
  <c r="M67" i="11"/>
  <c r="M55" i="11"/>
  <c r="M43" i="11"/>
  <c r="M31" i="11"/>
  <c r="M19" i="11"/>
  <c r="M7" i="11"/>
  <c r="M152" i="11"/>
  <c r="M140" i="11"/>
  <c r="M128" i="11"/>
  <c r="M116" i="11"/>
  <c r="M104" i="11"/>
  <c r="M92" i="11"/>
  <c r="M80" i="11"/>
  <c r="M68" i="11"/>
  <c r="M56" i="11"/>
  <c r="M44" i="11"/>
  <c r="M32" i="11"/>
  <c r="M20" i="11"/>
  <c r="M8" i="11"/>
  <c r="M153" i="11"/>
  <c r="M141" i="11"/>
  <c r="M129" i="11"/>
  <c r="M117" i="11"/>
  <c r="M105" i="11"/>
  <c r="M93" i="11"/>
  <c r="M81" i="11"/>
  <c r="M69" i="11"/>
  <c r="M57" i="11"/>
  <c r="M45" i="11"/>
  <c r="M33" i="11"/>
  <c r="M21" i="11"/>
  <c r="M9" i="11"/>
  <c r="M154" i="11"/>
  <c r="M142" i="11"/>
  <c r="M130" i="11"/>
  <c r="M118" i="11"/>
  <c r="M106" i="11"/>
  <c r="M94" i="11"/>
  <c r="M82" i="11"/>
  <c r="M70" i="11"/>
  <c r="M58" i="11"/>
  <c r="M46" i="11"/>
  <c r="M34" i="11"/>
  <c r="M22" i="11"/>
  <c r="M10" i="11"/>
  <c r="M155" i="11"/>
  <c r="M143" i="11"/>
  <c r="M131" i="11"/>
  <c r="M119" i="11"/>
  <c r="M107" i="11"/>
  <c r="M95" i="11"/>
  <c r="M83" i="11"/>
  <c r="M71" i="11"/>
  <c r="M59" i="11"/>
  <c r="M47" i="11"/>
  <c r="M35" i="11"/>
  <c r="M23" i="11"/>
  <c r="M11" i="11"/>
  <c r="M156" i="11"/>
  <c r="M144" i="11"/>
  <c r="M132" i="11"/>
  <c r="M120" i="11"/>
  <c r="M108" i="11"/>
  <c r="M96" i="11"/>
  <c r="M84" i="11"/>
  <c r="M72" i="11"/>
  <c r="M60" i="11"/>
  <c r="M48" i="11"/>
  <c r="M36" i="11"/>
  <c r="M24" i="11"/>
  <c r="M12" i="11"/>
  <c r="M157" i="11"/>
  <c r="M145" i="11"/>
  <c r="M133" i="11"/>
  <c r="M121" i="11"/>
  <c r="M109" i="11"/>
  <c r="M97" i="11"/>
  <c r="M85" i="11"/>
  <c r="M73" i="11"/>
  <c r="M61" i="11"/>
  <c r="M49" i="11"/>
  <c r="M37" i="11"/>
  <c r="M25" i="11"/>
  <c r="M13" i="11"/>
  <c r="P17" i="5" l="1"/>
  <c r="O17" i="5"/>
  <c r="Q17" i="5"/>
  <c r="P11" i="5"/>
  <c r="Q11" i="5"/>
  <c r="Q5" i="5"/>
  <c r="P23" i="5"/>
  <c r="S5" i="5"/>
  <c r="T5" i="5" s="1"/>
  <c r="P5" i="5"/>
  <c r="O23" i="5"/>
  <c r="Q23" i="5"/>
  <c r="S11" i="5"/>
  <c r="T11" i="5" s="1"/>
  <c r="P29" i="5"/>
  <c r="S8" i="5"/>
  <c r="T8" i="5" s="1"/>
  <c r="D39" i="6"/>
  <c r="E42" i="6"/>
  <c r="G45" i="6"/>
  <c r="C49" i="6"/>
  <c r="F53" i="6"/>
  <c r="Q29" i="5"/>
  <c r="E39" i="6"/>
  <c r="F42" i="6"/>
  <c r="D46" i="6"/>
  <c r="D49" i="6"/>
  <c r="G53" i="6"/>
  <c r="B40" i="6"/>
  <c r="D43" i="6"/>
  <c r="G46" i="6"/>
  <c r="C50" i="6"/>
  <c r="C54" i="6"/>
  <c r="D50" i="6"/>
  <c r="D54" i="6"/>
  <c r="E50" i="6"/>
  <c r="D55" i="6"/>
  <c r="G50" i="6"/>
  <c r="E55" i="6"/>
  <c r="F43" i="6"/>
  <c r="Q8" i="5"/>
  <c r="P15" i="5"/>
  <c r="P20" i="5"/>
  <c r="Q26" i="5"/>
  <c r="S26" i="5"/>
  <c r="U26" i="5" s="1"/>
  <c r="E38" i="6"/>
  <c r="G40" i="6"/>
  <c r="C44" i="6"/>
  <c r="F47" i="6"/>
  <c r="B51" i="6"/>
  <c r="F55" i="6"/>
  <c r="S14" i="5"/>
  <c r="T14" i="5" s="1"/>
  <c r="O8" i="5"/>
  <c r="O14" i="5"/>
  <c r="P30" i="5"/>
  <c r="O20" i="5"/>
  <c r="P26" i="5"/>
  <c r="D38" i="6"/>
  <c r="B44" i="6"/>
  <c r="F38" i="6"/>
  <c r="C41" i="6"/>
  <c r="F44" i="6"/>
  <c r="B48" i="6"/>
  <c r="B52" i="6"/>
  <c r="B56" i="6"/>
  <c r="O29" i="5"/>
  <c r="F40" i="6"/>
  <c r="B45" i="6"/>
  <c r="E48" i="6"/>
  <c r="C52" i="6"/>
  <c r="E40" i="6"/>
  <c r="Q15" i="5"/>
  <c r="O32" i="5"/>
  <c r="P27" i="5"/>
  <c r="P32" i="5"/>
  <c r="S27" i="5"/>
  <c r="T27" i="5" s="1"/>
  <c r="G38" i="6"/>
  <c r="F41" i="6"/>
  <c r="Q32" i="5"/>
  <c r="G41" i="6"/>
  <c r="C45" i="6"/>
  <c r="F48" i="6"/>
  <c r="E52" i="6"/>
  <c r="G48" i="6"/>
  <c r="F52" i="6"/>
  <c r="C39" i="6"/>
  <c r="D42" i="6"/>
  <c r="F45" i="6"/>
  <c r="B49" i="6"/>
  <c r="G52" i="6"/>
  <c r="P25" i="5"/>
  <c r="S25" i="5"/>
  <c r="Q25" i="5"/>
  <c r="E30" i="6"/>
  <c r="E31" i="6"/>
  <c r="E32" i="6"/>
  <c r="E33" i="6"/>
  <c r="E28" i="6"/>
  <c r="E29" i="6"/>
  <c r="Q30" i="6"/>
  <c r="Q31" i="6"/>
  <c r="Q32" i="6"/>
  <c r="Q33" i="6"/>
  <c r="Q28" i="6"/>
  <c r="Q29" i="6"/>
  <c r="P21" i="5"/>
  <c r="O25" i="5"/>
  <c r="F30" i="6"/>
  <c r="F31" i="6"/>
  <c r="F33" i="6"/>
  <c r="F28" i="6"/>
  <c r="F29" i="6"/>
  <c r="R30" i="6"/>
  <c r="R31" i="6"/>
  <c r="R33" i="6"/>
  <c r="R28" i="6"/>
  <c r="R29" i="6"/>
  <c r="T31" i="6"/>
  <c r="T32" i="6"/>
  <c r="T28" i="6"/>
  <c r="T29" i="6"/>
  <c r="T30" i="6"/>
  <c r="P9" i="5"/>
  <c r="P33" i="5"/>
  <c r="U20" i="5"/>
  <c r="U29" i="5"/>
  <c r="Q9" i="5"/>
  <c r="Q33" i="5"/>
  <c r="V11" i="5"/>
  <c r="V29" i="5"/>
  <c r="Y13" i="5"/>
  <c r="X13" i="5"/>
  <c r="G23" i="6"/>
  <c r="S23" i="6"/>
  <c r="P22" i="5"/>
  <c r="S22" i="5"/>
  <c r="Q22" i="5"/>
  <c r="S3" i="5"/>
  <c r="S12" i="5"/>
  <c r="S21" i="5"/>
  <c r="S30" i="5"/>
  <c r="H31" i="6"/>
  <c r="H32" i="6"/>
  <c r="H28" i="6"/>
  <c r="H29" i="6"/>
  <c r="H30" i="6"/>
  <c r="J159" i="11"/>
  <c r="P10" i="5"/>
  <c r="S10" i="5"/>
  <c r="Q10" i="5"/>
  <c r="P18" i="5"/>
  <c r="O22" i="5"/>
  <c r="P13" i="5"/>
  <c r="S13" i="5"/>
  <c r="G7" i="5"/>
  <c r="H7" i="5" s="1"/>
  <c r="P6" i="5"/>
  <c r="O10" i="5"/>
  <c r="X17" i="5"/>
  <c r="I23" i="6"/>
  <c r="U23" i="6"/>
  <c r="Q18" i="5"/>
  <c r="Q30" i="5"/>
  <c r="U8" i="5"/>
  <c r="U17" i="5"/>
  <c r="J32" i="6"/>
  <c r="J33" i="6"/>
  <c r="J29" i="6"/>
  <c r="J30" i="6"/>
  <c r="J31" i="6"/>
  <c r="V32" i="6"/>
  <c r="V33" i="6"/>
  <c r="V29" i="6"/>
  <c r="V30" i="6"/>
  <c r="V31" i="6"/>
  <c r="P19" i="5"/>
  <c r="S19" i="5"/>
  <c r="Q19" i="5"/>
  <c r="P31" i="5"/>
  <c r="S31" i="5"/>
  <c r="Q31" i="5"/>
  <c r="V8" i="5"/>
  <c r="V17" i="5"/>
  <c r="K23" i="6"/>
  <c r="W23" i="6"/>
  <c r="P7" i="5"/>
  <c r="S7" i="5"/>
  <c r="P3" i="5"/>
  <c r="O7" i="5"/>
  <c r="S9" i="5"/>
  <c r="S18" i="5"/>
  <c r="L33" i="6"/>
  <c r="L28" i="6"/>
  <c r="L30" i="6"/>
  <c r="L31" i="6"/>
  <c r="L32" i="6"/>
  <c r="X33" i="6"/>
  <c r="X28" i="6"/>
  <c r="X30" i="6"/>
  <c r="X31" i="6"/>
  <c r="X32" i="6"/>
  <c r="M23" i="6"/>
  <c r="P4" i="5"/>
  <c r="S4" i="5"/>
  <c r="Q4" i="5"/>
  <c r="U5" i="5"/>
  <c r="U23" i="5"/>
  <c r="U32" i="5"/>
  <c r="N28" i="6"/>
  <c r="N29" i="6"/>
  <c r="N31" i="6"/>
  <c r="N32" i="6"/>
  <c r="N33" i="6"/>
  <c r="F32" i="6"/>
  <c r="Q3" i="5"/>
  <c r="P28" i="5"/>
  <c r="S28" i="5"/>
  <c r="O4" i="5"/>
  <c r="P24" i="5"/>
  <c r="O28" i="5"/>
  <c r="P16" i="5"/>
  <c r="S16" i="5"/>
  <c r="Q16" i="5"/>
  <c r="P12" i="5"/>
  <c r="O16" i="5"/>
  <c r="V5" i="5"/>
  <c r="V23" i="5"/>
  <c r="V32" i="5"/>
  <c r="C23" i="6"/>
  <c r="O29" i="6"/>
  <c r="O30" i="6"/>
  <c r="O31" i="6"/>
  <c r="O32" i="6"/>
  <c r="O33" i="6"/>
  <c r="O28" i="6"/>
  <c r="Q12" i="5"/>
  <c r="Q24" i="5"/>
  <c r="S6" i="5"/>
  <c r="S15" i="5"/>
  <c r="S24" i="5"/>
  <c r="S33" i="5"/>
  <c r="Y19" i="5"/>
  <c r="D29" i="6"/>
  <c r="D30" i="6"/>
  <c r="D32" i="6"/>
  <c r="D33" i="6"/>
  <c r="D28" i="6"/>
  <c r="P29" i="6"/>
  <c r="P30" i="6"/>
  <c r="P32" i="6"/>
  <c r="P33" i="6"/>
  <c r="P28" i="6"/>
  <c r="F39" i="6"/>
  <c r="D41" i="6"/>
  <c r="B43" i="6"/>
  <c r="G44" i="6"/>
  <c r="E46" i="6"/>
  <c r="C48" i="6"/>
  <c r="F51" i="6"/>
  <c r="D53" i="6"/>
  <c r="B55" i="6"/>
  <c r="G56" i="6"/>
  <c r="E58" i="6"/>
  <c r="G39" i="6"/>
  <c r="E41" i="6"/>
  <c r="C43" i="6"/>
  <c r="F46" i="6"/>
  <c r="D48" i="6"/>
  <c r="B50" i="6"/>
  <c r="G51" i="6"/>
  <c r="E53" i="6"/>
  <c r="C55" i="6"/>
  <c r="F58" i="6"/>
  <c r="B57" i="6"/>
  <c r="G58" i="6"/>
  <c r="E159" i="11"/>
  <c r="C57" i="6"/>
  <c r="D57" i="6"/>
  <c r="X15" i="5"/>
  <c r="D40" i="6"/>
  <c r="B42" i="6"/>
  <c r="G43" i="6"/>
  <c r="E45" i="6"/>
  <c r="C47" i="6"/>
  <c r="F50" i="6"/>
  <c r="D52" i="6"/>
  <c r="B54" i="6"/>
  <c r="G55" i="6"/>
  <c r="E57" i="6"/>
  <c r="F57" i="6"/>
  <c r="G57" i="6"/>
  <c r="E54" i="6"/>
  <c r="C56" i="6"/>
  <c r="D44" i="6"/>
  <c r="B46" i="6"/>
  <c r="G47" i="6"/>
  <c r="E49" i="6"/>
  <c r="C51" i="6"/>
  <c r="F54" i="6"/>
  <c r="D56" i="6"/>
  <c r="B58" i="6"/>
  <c r="B41" i="6"/>
  <c r="G42" i="6"/>
  <c r="E44" i="6"/>
  <c r="C46" i="6"/>
  <c r="F49" i="6"/>
  <c r="D51" i="6"/>
  <c r="B53" i="6"/>
  <c r="G54" i="6"/>
  <c r="E56" i="6"/>
  <c r="C58" i="6"/>
  <c r="G49" i="6"/>
  <c r="E51" i="6"/>
  <c r="C53" i="6"/>
  <c r="F56" i="6"/>
  <c r="B102" i="7"/>
  <c r="U14" i="5" l="1"/>
  <c r="H50" i="6"/>
  <c r="U11" i="5"/>
  <c r="H43" i="6"/>
  <c r="H52" i="6"/>
  <c r="U27" i="5"/>
  <c r="H41" i="6"/>
  <c r="H45" i="6"/>
  <c r="H38" i="6"/>
  <c r="H49" i="6"/>
  <c r="D59" i="6"/>
  <c r="H53" i="6"/>
  <c r="H47" i="6"/>
  <c r="H44" i="6"/>
  <c r="H48" i="6"/>
  <c r="Q20" i="5"/>
  <c r="T26" i="5"/>
  <c r="V26" i="5"/>
  <c r="H56" i="6"/>
  <c r="H42" i="6"/>
  <c r="Q27" i="5"/>
  <c r="C59" i="6"/>
  <c r="F59" i="6"/>
  <c r="E59" i="6"/>
  <c r="G59" i="6"/>
  <c r="H58" i="6"/>
  <c r="H39" i="6"/>
  <c r="U33" i="5"/>
  <c r="V33" i="5"/>
  <c r="T33" i="5"/>
  <c r="X24" i="6"/>
  <c r="R24" i="6"/>
  <c r="L24" i="6"/>
  <c r="F24" i="6"/>
  <c r="C29" i="6"/>
  <c r="W24" i="6"/>
  <c r="Q24" i="6"/>
  <c r="K24" i="6"/>
  <c r="E24" i="6"/>
  <c r="C30" i="6"/>
  <c r="C31" i="6"/>
  <c r="U24" i="6"/>
  <c r="O24" i="6"/>
  <c r="I24" i="6"/>
  <c r="C32" i="6"/>
  <c r="T24" i="6"/>
  <c r="N24" i="6"/>
  <c r="H24" i="6"/>
  <c r="C33" i="6"/>
  <c r="S24" i="6"/>
  <c r="M24" i="6"/>
  <c r="G24" i="6"/>
  <c r="C28" i="6"/>
  <c r="J24" i="6"/>
  <c r="D24" i="6"/>
  <c r="V24" i="6"/>
  <c r="P24" i="6"/>
  <c r="K33" i="6"/>
  <c r="K28" i="6"/>
  <c r="K29" i="6"/>
  <c r="K30" i="6"/>
  <c r="K31" i="6"/>
  <c r="K32" i="6"/>
  <c r="U13" i="5"/>
  <c r="T13" i="5"/>
  <c r="G31" i="6"/>
  <c r="G32" i="6"/>
  <c r="G33" i="6"/>
  <c r="G28" i="6"/>
  <c r="G29" i="6"/>
  <c r="G30" i="6"/>
  <c r="U24" i="5"/>
  <c r="V24" i="5"/>
  <c r="T24" i="5"/>
  <c r="Q14" i="5"/>
  <c r="V16" i="5"/>
  <c r="U16" i="5"/>
  <c r="T16" i="5"/>
  <c r="H54" i="6"/>
  <c r="U15" i="5"/>
  <c r="V15" i="5"/>
  <c r="T15" i="5"/>
  <c r="Q28" i="5"/>
  <c r="U18" i="5"/>
  <c r="V18" i="5"/>
  <c r="T18" i="5"/>
  <c r="Q6" i="5"/>
  <c r="U30" i="5"/>
  <c r="V30" i="5"/>
  <c r="T30" i="5"/>
  <c r="H40" i="6"/>
  <c r="H51" i="6"/>
  <c r="H57" i="6"/>
  <c r="U6" i="5"/>
  <c r="T6" i="5"/>
  <c r="U28" i="5"/>
  <c r="T28" i="5"/>
  <c r="U9" i="5"/>
  <c r="V9" i="5"/>
  <c r="T9" i="5"/>
  <c r="U21" i="5"/>
  <c r="T21" i="5"/>
  <c r="H55" i="6"/>
  <c r="V31" i="5"/>
  <c r="U31" i="5"/>
  <c r="T31" i="5"/>
  <c r="U12" i="5"/>
  <c r="V12" i="5"/>
  <c r="T12" i="5"/>
  <c r="U32" i="6"/>
  <c r="U33" i="6"/>
  <c r="U28" i="6"/>
  <c r="U29" i="6"/>
  <c r="U30" i="6"/>
  <c r="U31" i="6"/>
  <c r="V10" i="5"/>
  <c r="U10" i="5"/>
  <c r="T10" i="5"/>
  <c r="U3" i="5"/>
  <c r="V3" i="5"/>
  <c r="T3" i="5"/>
  <c r="V4" i="5"/>
  <c r="U4" i="5"/>
  <c r="T4" i="5"/>
  <c r="Q7" i="5"/>
  <c r="I32" i="6"/>
  <c r="I33" i="6"/>
  <c r="I28" i="6"/>
  <c r="I29" i="6"/>
  <c r="I30" i="6"/>
  <c r="I31" i="6"/>
  <c r="H46" i="6"/>
  <c r="U7" i="5"/>
  <c r="T7" i="5"/>
  <c r="V19" i="5"/>
  <c r="U19" i="5"/>
  <c r="T19" i="5"/>
  <c r="V22" i="5"/>
  <c r="U22" i="5"/>
  <c r="T22" i="5"/>
  <c r="Q21" i="5"/>
  <c r="M28" i="6"/>
  <c r="M29" i="6"/>
  <c r="M30" i="6"/>
  <c r="M31" i="6"/>
  <c r="M32" i="6"/>
  <c r="M33" i="6"/>
  <c r="V25" i="5"/>
  <c r="U25" i="5"/>
  <c r="T25" i="5"/>
  <c r="B59" i="6"/>
  <c r="W33" i="6"/>
  <c r="W28" i="6"/>
  <c r="W29" i="6"/>
  <c r="W30" i="6"/>
  <c r="W31" i="6"/>
  <c r="W32" i="6"/>
  <c r="Q13" i="5"/>
  <c r="S31" i="6"/>
  <c r="S32" i="6"/>
  <c r="S33" i="6"/>
  <c r="S28" i="6"/>
  <c r="S29" i="6"/>
  <c r="S30" i="6"/>
  <c r="B103" i="7"/>
  <c r="C102" i="7" s="1"/>
  <c r="B106" i="7"/>
  <c r="B93" i="7"/>
  <c r="V21" i="5" l="1"/>
  <c r="V6" i="5"/>
  <c r="V20" i="5"/>
  <c r="V14" i="5"/>
  <c r="V27" i="5"/>
  <c r="V7" i="5"/>
  <c r="V13" i="5"/>
  <c r="H59" i="6"/>
  <c r="B94" i="7"/>
  <c r="V28" i="5"/>
  <c r="B112" i="7"/>
  <c r="C93" i="7"/>
  <c r="C106" i="7"/>
  <c r="C103" i="7"/>
  <c r="D102" i="7" s="1"/>
  <c r="C95" i="7"/>
  <c r="C113" i="7"/>
  <c r="B96" i="7"/>
  <c r="B97" i="7"/>
  <c r="B109" i="7"/>
  <c r="B98" i="7"/>
  <c r="B107" i="7"/>
  <c r="B113" i="7"/>
  <c r="B111" i="7"/>
  <c r="B110" i="7"/>
  <c r="B95" i="7"/>
  <c r="B99" i="7"/>
  <c r="B108" i="7"/>
  <c r="B100" i="7"/>
  <c r="C99" i="7" l="1"/>
  <c r="C100" i="7"/>
  <c r="D103" i="7"/>
  <c r="E102" i="7" s="1"/>
  <c r="D106" i="7"/>
  <c r="D93" i="7"/>
  <c r="C108" i="7"/>
  <c r="C112" i="7"/>
  <c r="C94" i="7"/>
  <c r="C96" i="7"/>
  <c r="C110" i="7"/>
  <c r="C97" i="7"/>
  <c r="C98" i="7"/>
  <c r="C107" i="7"/>
  <c r="C109" i="7"/>
  <c r="C111" i="7"/>
  <c r="D95" i="7" l="1"/>
  <c r="E103" i="7"/>
  <c r="F102" i="7" s="1"/>
  <c r="E109" i="7"/>
  <c r="E93" i="7"/>
  <c r="E106" i="7"/>
  <c r="D96" i="7"/>
  <c r="D97" i="7"/>
  <c r="D108" i="7"/>
  <c r="D112" i="7"/>
  <c r="D98" i="7"/>
  <c r="D110" i="7"/>
  <c r="D99" i="7"/>
  <c r="D109" i="7"/>
  <c r="D100" i="7"/>
  <c r="D113" i="7"/>
  <c r="D107" i="7"/>
  <c r="D94" i="7"/>
  <c r="D111" i="7"/>
  <c r="E113" i="7" l="1"/>
  <c r="E96" i="7"/>
  <c r="E100" i="7"/>
  <c r="E97" i="7"/>
  <c r="F93" i="7"/>
  <c r="F103" i="7"/>
  <c r="G102" i="7" s="1"/>
  <c r="F95" i="7"/>
  <c r="F106" i="7"/>
  <c r="E95" i="7"/>
  <c r="E94" i="7"/>
  <c r="E98" i="7"/>
  <c r="E108" i="7"/>
  <c r="E112" i="7"/>
  <c r="E110" i="7"/>
  <c r="E111" i="7"/>
  <c r="E99" i="7"/>
  <c r="E107" i="7"/>
  <c r="F113" i="7" l="1"/>
  <c r="F97" i="7"/>
  <c r="F96" i="7"/>
  <c r="F109" i="7"/>
  <c r="F98" i="7"/>
  <c r="G112" i="7"/>
  <c r="G108" i="7"/>
  <c r="G95" i="7"/>
  <c r="G113" i="7"/>
  <c r="G109" i="7"/>
  <c r="G103" i="7"/>
  <c r="H102" i="7" s="1"/>
  <c r="G97" i="7"/>
  <c r="G110" i="7"/>
  <c r="G106" i="7"/>
  <c r="G100" i="7"/>
  <c r="G94" i="7"/>
  <c r="G93" i="7"/>
  <c r="G99" i="7"/>
  <c r="G98" i="7"/>
  <c r="G111" i="7"/>
  <c r="G107" i="7"/>
  <c r="G96" i="7"/>
  <c r="F107" i="7"/>
  <c r="F111" i="7"/>
  <c r="F99" i="7"/>
  <c r="F108" i="7"/>
  <c r="F110" i="7"/>
  <c r="F112" i="7"/>
  <c r="F94" i="7"/>
  <c r="F100" i="7"/>
  <c r="H100" i="7" l="1"/>
  <c r="H99" i="7"/>
  <c r="H113" i="7"/>
  <c r="H109" i="7"/>
  <c r="H98" i="7"/>
  <c r="H94" i="7"/>
  <c r="H97" i="7"/>
  <c r="H103" i="7"/>
  <c r="I102" i="7" s="1"/>
  <c r="H96" i="7"/>
  <c r="H110" i="7"/>
  <c r="H106" i="7"/>
  <c r="H95" i="7"/>
  <c r="H93" i="7"/>
  <c r="H112" i="7"/>
  <c r="H111" i="7"/>
  <c r="H107" i="7"/>
  <c r="H108" i="7"/>
  <c r="I113" i="7" l="1"/>
  <c r="I109" i="7"/>
  <c r="I93" i="7"/>
  <c r="I97" i="7"/>
  <c r="I94" i="7"/>
  <c r="I110" i="7"/>
  <c r="I106" i="7"/>
  <c r="I100" i="7"/>
  <c r="I111" i="7"/>
  <c r="I107" i="7"/>
  <c r="I99" i="7"/>
  <c r="I98" i="7"/>
  <c r="I96" i="7"/>
  <c r="I95" i="7"/>
  <c r="I112" i="7"/>
  <c r="I108" i="7"/>
  <c r="I103" i="7"/>
  <c r="J102" i="7" s="1"/>
  <c r="J113" i="7" l="1"/>
  <c r="J109" i="7"/>
  <c r="J100" i="7"/>
  <c r="J99" i="7"/>
  <c r="J98" i="7"/>
  <c r="J110" i="7"/>
  <c r="J106" i="7"/>
  <c r="J97" i="7"/>
  <c r="J94" i="7"/>
  <c r="J96" i="7"/>
  <c r="J95" i="7"/>
  <c r="J111" i="7"/>
  <c r="J107" i="7"/>
  <c r="J103" i="7"/>
  <c r="J93" i="7"/>
  <c r="J112" i="7"/>
  <c r="J108" i="7"/>
</calcChain>
</file>

<file path=xl/sharedStrings.xml><?xml version="1.0" encoding="utf-8"?>
<sst xmlns="http://schemas.openxmlformats.org/spreadsheetml/2006/main" count="333139" uniqueCount="19922">
  <si>
    <t>Стрим</t>
  </si>
  <si>
    <t>Тип</t>
  </si>
  <si>
    <t>Стадия сделки</t>
  </si>
  <si>
    <t>Менеджер сделки</t>
  </si>
  <si>
    <t>Название сделки</t>
  </si>
  <si>
    <t>Товар</t>
  </si>
  <si>
    <t>Цена</t>
  </si>
  <si>
    <t>Количество</t>
  </si>
  <si>
    <t>Предполагаемая дата закрытия</t>
  </si>
  <si>
    <t>Подстрим</t>
  </si>
  <si>
    <t>client_id</t>
  </si>
  <si>
    <t>Комиссия сделки, руб</t>
  </si>
  <si>
    <t>Компания</t>
  </si>
  <si>
    <t>Дата ОДКП</t>
  </si>
  <si>
    <t>Номер ОДКП</t>
  </si>
  <si>
    <t>Тип сделки. B2C</t>
  </si>
  <si>
    <t>Скидка СА. B2C</t>
  </si>
  <si>
    <t>Дата АПП. B2C</t>
  </si>
  <si>
    <t>Город. B2C</t>
  </si>
  <si>
    <t>Стоимость ТС до скидки. B2C</t>
  </si>
  <si>
    <t>Скидка ДЦ. B2C</t>
  </si>
  <si>
    <t>Стоимость допов. B2C</t>
  </si>
  <si>
    <t>Финальная цена. B2C</t>
  </si>
  <si>
    <t>Год авто. B2C</t>
  </si>
  <si>
    <t>Ответственный за сделку (Старший)</t>
  </si>
  <si>
    <t>Дата внесения предоплаты. Розница</t>
  </si>
  <si>
    <t>Дата получения аванса</t>
  </si>
  <si>
    <t>Компания: Название компании</t>
  </si>
  <si>
    <t>ID</t>
  </si>
  <si>
    <t>Импортеры</t>
  </si>
  <si>
    <t>Продажа вне сделок</t>
  </si>
  <si>
    <t>ПредДКП оплачен</t>
  </si>
  <si>
    <t>Фокин Борис</t>
  </si>
  <si>
    <t>479728-входящая заявка</t>
  </si>
  <si>
    <t>LADA VESTA NG XTAGFL150T1055483</t>
  </si>
  <si>
    <t>ONLINE АВТОГЕРМЕС-ЗАПАД (ООО "АВТОГЕРМЕС-ЗАПАД")</t>
  </si>
  <si>
    <t>МП2</t>
  </si>
  <si>
    <t>50 000,00</t>
  </si>
  <si>
    <t>Москва</t>
  </si>
  <si>
    <t>1 818 500,00</t>
  </si>
  <si>
    <t>Гамаюнов Вячеслав</t>
  </si>
  <si>
    <t>Внесение аванса</t>
  </si>
  <si>
    <t>Продажа с авто</t>
  </si>
  <si>
    <t>Закрыто и реализованно</t>
  </si>
  <si>
    <t>Харитонова Олеся</t>
  </si>
  <si>
    <t>477114 - фдц</t>
  </si>
  <si>
    <t>Jetour X70 + EC37LUSMOSC004304</t>
  </si>
  <si>
    <t>ООО "АЛАРМ-КОМТРАНС" online</t>
  </si>
  <si>
    <t>Ж-0001928</t>
  </si>
  <si>
    <t>ФДЦ</t>
  </si>
  <si>
    <t>1 129 000,00</t>
  </si>
  <si>
    <t>Санкт-Петербург</t>
  </si>
  <si>
    <t>3 399 000,00</t>
  </si>
  <si>
    <t>30 000,00</t>
  </si>
  <si>
    <t>2 240 000,00</t>
  </si>
  <si>
    <t>Москот Владислав</t>
  </si>
  <si>
    <t>Кредит Сбер. Классический</t>
  </si>
  <si>
    <t>Воронин Алексей</t>
  </si>
  <si>
    <t>478498 - фдц</t>
  </si>
  <si>
    <t>ONLINE ООО "АВТОМАРКЕТ"</t>
  </si>
  <si>
    <t>ЦБ093711</t>
  </si>
  <si>
    <t>789 900,00</t>
  </si>
  <si>
    <t>Ижевск</t>
  </si>
  <si>
    <t>2 759 900,00</t>
  </si>
  <si>
    <t>1 970 000,00</t>
  </si>
  <si>
    <t>Восконян Алексей</t>
  </si>
  <si>
    <t>JETOUR DASHING EC3DCUFD6TC011675</t>
  </si>
  <si>
    <t>Яковлева Валерия</t>
  </si>
  <si>
    <t>478500 - ФДЦ</t>
  </si>
  <si>
    <t>Jetour X70+ EC37CUSM9TC007154</t>
  </si>
  <si>
    <t>Ж-0001938</t>
  </si>
  <si>
    <t>969 000,00</t>
  </si>
  <si>
    <t>3 099 000,00</t>
  </si>
  <si>
    <t>40 000,00</t>
  </si>
  <si>
    <t>2 090 000,00</t>
  </si>
  <si>
    <t>479344 - входящая заявка</t>
  </si>
  <si>
    <t>Belgee X70 Y4K8722D7TB311950</t>
  </si>
  <si>
    <t>У Сервис ONLINE</t>
  </si>
  <si>
    <t>УС-206732</t>
  </si>
  <si>
    <t>72 000,00</t>
  </si>
  <si>
    <t>3 009 990,00</t>
  </si>
  <si>
    <t>167 990,00</t>
  </si>
  <si>
    <t>20 000,00</t>
  </si>
  <si>
    <t>2 970 000,00</t>
  </si>
  <si>
    <t>479314 - входящая заявка</t>
  </si>
  <si>
    <t>Lada Granta SW XTA219440T0316752</t>
  </si>
  <si>
    <t>ГК Автомир / ООО "ЛЕГАТ" online</t>
  </si>
  <si>
    <t>190-501-1-6367</t>
  </si>
  <si>
    <t>35 000,00</t>
  </si>
  <si>
    <t>Ярославль</t>
  </si>
  <si>
    <t>1 001 000,00</t>
  </si>
  <si>
    <t>966 000,00</t>
  </si>
  <si>
    <t>479310 - входящая заявка</t>
  </si>
  <si>
    <t>JETOUR Dashing EC3DLUFD2TC013228</t>
  </si>
  <si>
    <t>ООО "МЛАДА - АВТО" online</t>
  </si>
  <si>
    <t>1607/2</t>
  </si>
  <si>
    <t>805 440,00</t>
  </si>
  <si>
    <t>Владимир</t>
  </si>
  <si>
    <t>3 029 900,00</t>
  </si>
  <si>
    <t>55 540,00</t>
  </si>
  <si>
    <t>15 540,00</t>
  </si>
  <si>
    <t>479268 - входящая заявка</t>
  </si>
  <si>
    <t>SOUEAST S07 EC37CUSA6TC201274</t>
  </si>
  <si>
    <t>ООО "МАРКАР ГРУПП" ONLINE</t>
  </si>
  <si>
    <t>МГ1274</t>
  </si>
  <si>
    <t>2 620 000,00</t>
  </si>
  <si>
    <t>479226 - входящая заявка</t>
  </si>
  <si>
    <t>JETOUR X70+ EC37LUSM3SC004197</t>
  </si>
  <si>
    <t>Online ООО "АВТОРИТЭЙЛ М"</t>
  </si>
  <si>
    <t>ДКП-ТС-Квл-2026-000233</t>
  </si>
  <si>
    <t>Краснодар</t>
  </si>
  <si>
    <t>2 115 000,00</t>
  </si>
  <si>
    <t>479206 - входящая заявка</t>
  </si>
  <si>
    <t>LADA GRANTA XTA219440T0315203</t>
  </si>
  <si>
    <t>ONLINE Техно-Темп (ООО "Техно-Темп")</t>
  </si>
  <si>
    <t>ТТ-26-АВ-01596</t>
  </si>
  <si>
    <t>1 265 000,00</t>
  </si>
  <si>
    <t>1 230 000,00</t>
  </si>
  <si>
    <t>479188 - входящая заявка</t>
  </si>
  <si>
    <t>SOUEAST S06 EC3DCUGA5TC000039</t>
  </si>
  <si>
    <t>ДКП-ТС-Квл-2026-000230</t>
  </si>
  <si>
    <t>929 900,00</t>
  </si>
  <si>
    <t>3 479 900,00</t>
  </si>
  <si>
    <t>2 590 000,00</t>
  </si>
  <si>
    <t>479158 - входящая заявка</t>
  </si>
  <si>
    <t>Solaris KRX Z94C351BBSR195034</t>
  </si>
  <si>
    <t>ООО "АВТОМИР-ТРЕЙД" online</t>
  </si>
  <si>
    <t>178-501-1-16778</t>
  </si>
  <si>
    <t>177 600,00</t>
  </si>
  <si>
    <t>2 960 000,00</t>
  </si>
  <si>
    <t>32 400,00</t>
  </si>
  <si>
    <t>2 750 000,00</t>
  </si>
  <si>
    <t>Горбунов Роман</t>
  </si>
  <si>
    <t>479148 - передача лида</t>
  </si>
  <si>
    <t>Changan CS35PLUS LS5A3DKR8SA010705</t>
  </si>
  <si>
    <t>Online ООО "ФОРМУЛА-Н"</t>
  </si>
  <si>
    <t>Передача лида</t>
  </si>
  <si>
    <t>405 000,00</t>
  </si>
  <si>
    <t>Ростов-На-Дону</t>
  </si>
  <si>
    <t>2 839 900,00</t>
  </si>
  <si>
    <t>2 434 900,00</t>
  </si>
  <si>
    <t>479112 - входящая заявка</t>
  </si>
  <si>
    <t>JETOUR DASHING EC3DCUFD6TC010882</t>
  </si>
  <si>
    <t>ONLINE ООО "ФРЕШ-К"</t>
  </si>
  <si>
    <t>ФКА0000339</t>
  </si>
  <si>
    <t>Ростов-на-Дону</t>
  </si>
  <si>
    <t>10 000,00</t>
  </si>
  <si>
    <t>1 980 000,00</t>
  </si>
  <si>
    <t>468708 - входящая заявка</t>
  </si>
  <si>
    <t>Jetour Х70+ EC37LUSM0TC007205</t>
  </si>
  <si>
    <t>ФКВ0002659</t>
  </si>
  <si>
    <t>Воронеж</t>
  </si>
  <si>
    <t>34 129,00</t>
  </si>
  <si>
    <t>34 129,20</t>
  </si>
  <si>
    <t>2 270 000,00</t>
  </si>
  <si>
    <t>479054 - входящая заявка</t>
  </si>
  <si>
    <t>JETOUR T2 EC3TEUMB5T0003706</t>
  </si>
  <si>
    <t>Online ООО Самарские автомобили – М Север</t>
  </si>
  <si>
    <t>ЗАВСАС00155</t>
  </si>
  <si>
    <t>759 900,00</t>
  </si>
  <si>
    <t>Самара</t>
  </si>
  <si>
    <t>4 449 000,00</t>
  </si>
  <si>
    <t>110 000,00</t>
  </si>
  <si>
    <t>3 800 000,00</t>
  </si>
  <si>
    <t>Бадиев Анар</t>
  </si>
  <si>
    <t>477226 - фдц</t>
  </si>
  <si>
    <t>ONLINE ООО "КВАЗАР"</t>
  </si>
  <si>
    <t>30999/М</t>
  </si>
  <si>
    <t>Видное</t>
  </si>
  <si>
    <t>2 300 000,00</t>
  </si>
  <si>
    <t>JETOUR X70 PLUS EC37LUSM8TC007243</t>
  </si>
  <si>
    <t>477754 - фдц</t>
  </si>
  <si>
    <t>АВТО-СМР</t>
  </si>
  <si>
    <t>ЗАПСМ002377</t>
  </si>
  <si>
    <t>Пермь</t>
  </si>
  <si>
    <t>JETOUR DASHING EC3DCUFD6TC010574</t>
  </si>
  <si>
    <t>Воронин Ян</t>
  </si>
  <si>
    <t>478998 - передача лида</t>
  </si>
  <si>
    <t>HAVAL M6 EC2EF4A52TA016934</t>
  </si>
  <si>
    <t>ООО "АЛАРМ-МОТОРС ЮГО-ЗАПАД" ONLINE</t>
  </si>
  <si>
    <t>Х-0011447</t>
  </si>
  <si>
    <t>Online</t>
  </si>
  <si>
    <t>2 149 000,00</t>
  </si>
  <si>
    <t>280 000,00</t>
  </si>
  <si>
    <t>1 869 000,00</t>
  </si>
  <si>
    <t>478992 - входящая заявка</t>
  </si>
  <si>
    <t>JETOUR X70 PLUS EC37LUSM8TC005749</t>
  </si>
  <si>
    <t>ООО "НЕВААВТО" online</t>
  </si>
  <si>
    <t>АНА0001581</t>
  </si>
  <si>
    <t>МП1</t>
  </si>
  <si>
    <t>476558 - входящая заявка - ФДЦ</t>
  </si>
  <si>
    <t>Jetour X70+ EC37LUSM7TC007394</t>
  </si>
  <si>
    <t>ООО "ТЦ "КУНЦЕВО ЛИМИТЕД" ONLINE</t>
  </si>
  <si>
    <t>JTR0000548</t>
  </si>
  <si>
    <t>Одинцово</t>
  </si>
  <si>
    <t>108 718,10</t>
  </si>
  <si>
    <t>303 718,10</t>
  </si>
  <si>
    <t>2 465 000,00</t>
  </si>
  <si>
    <t>1816078.6</t>
  </si>
  <si>
    <t>476905 - входящая заявка - фдц</t>
  </si>
  <si>
    <t>ONLINE ООО "ПРОДИКС"</t>
  </si>
  <si>
    <t>1/1507/</t>
  </si>
  <si>
    <t>260 570,00</t>
  </si>
  <si>
    <t>306 570,00</t>
  </si>
  <si>
    <t>2 316 000,00</t>
  </si>
  <si>
    <t>JETOUR X70 PLUS EC37LUSM3TC005383</t>
  </si>
  <si>
    <t>478796 - входящая заявка</t>
  </si>
  <si>
    <t>JETOUR Т1 LVTDD24BXTDB86478</t>
  </si>
  <si>
    <t>JTR0000589</t>
  </si>
  <si>
    <t>529 900,00</t>
  </si>
  <si>
    <t>4 199 900,00</t>
  </si>
  <si>
    <t>52 000,00</t>
  </si>
  <si>
    <t>3 722 000,00</t>
  </si>
  <si>
    <t>478766 - Online</t>
  </si>
  <si>
    <t>Jetour T1 LVTDD24B4TDB80174</t>
  </si>
  <si>
    <t>ООО "РВ СЕРВИС" ONLINE</t>
  </si>
  <si>
    <t>112-26</t>
  </si>
  <si>
    <t>120 000,00</t>
  </si>
  <si>
    <t>3 790 000,00</t>
  </si>
  <si>
    <t>Петров Александр</t>
  </si>
  <si>
    <t>478736 - входящая заявка</t>
  </si>
  <si>
    <t>Jetour T1 LVTDD24B4TDB88033</t>
  </si>
  <si>
    <t>ГК АГАТ/ ООО "КВАНТ"</t>
  </si>
  <si>
    <t>0221-26/001932</t>
  </si>
  <si>
    <t>Волгоград</t>
  </si>
  <si>
    <t>4 249 900,00</t>
  </si>
  <si>
    <t>58 209,79</t>
  </si>
  <si>
    <t>8 209,79</t>
  </si>
  <si>
    <t>3 670 000,00</t>
  </si>
  <si>
    <t>478730 - входящая заявка</t>
  </si>
  <si>
    <t>Soueast S07 EC37PUSAXTC200763</t>
  </si>
  <si>
    <t>ДКП-ТС-Квл-2026-000232</t>
  </si>
  <si>
    <t>2 420 000,00</t>
  </si>
  <si>
    <t>478728 - входящая заявка</t>
  </si>
  <si>
    <t>BELGEE X50+ Y4K8622Z5TB924597</t>
  </si>
  <si>
    <t>АО "РОЛЬФ" ONLINE</t>
  </si>
  <si>
    <t>BEL015385</t>
  </si>
  <si>
    <t>90 000,00</t>
  </si>
  <si>
    <t>2 505 990,00</t>
  </si>
  <si>
    <t>454 589,88</t>
  </si>
  <si>
    <t>358 599,88</t>
  </si>
  <si>
    <t>2 320 000,00</t>
  </si>
  <si>
    <t>476923 - ФДЦ</t>
  </si>
  <si>
    <t>ООО "ВОРОНЕЖ-АВТО-СИТИ" Online</t>
  </si>
  <si>
    <t>1 548 000,00</t>
  </si>
  <si>
    <t>1 528 000,00</t>
  </si>
  <si>
    <t>Lada Niva TRAVEL XTA212310T1002703</t>
  </si>
  <si>
    <t>478706 - online</t>
  </si>
  <si>
    <t>JETOUR X70 PLUS EC37CUSM9SC004592</t>
  </si>
  <si>
    <t>ООО "АВТОПРОФИЛЬ" ONLINE</t>
  </si>
  <si>
    <t>0138-26/002757</t>
  </si>
  <si>
    <t>Нижний Новгород</t>
  </si>
  <si>
    <t>96 079,95</t>
  </si>
  <si>
    <t>136 079,95</t>
  </si>
  <si>
    <t>2 170 000,00</t>
  </si>
  <si>
    <t>473932 - ФДЦ</t>
  </si>
  <si>
    <t>Прагматика Парнас (ООО "Автоцентр Парнас" - ONLINE продажи LADA</t>
  </si>
  <si>
    <t>1 341 000,00</t>
  </si>
  <si>
    <t>LADA GRANTA XTA219470V0323407</t>
  </si>
  <si>
    <t>478538 - входящая заявка</t>
  </si>
  <si>
    <t>LADA NIVA XTA212140T2627424</t>
  </si>
  <si>
    <t>КС00002151</t>
  </si>
  <si>
    <t>1 189 000,00</t>
  </si>
  <si>
    <t>1 154 000,00</t>
  </si>
  <si>
    <t>478664 - входящая заявка</t>
  </si>
  <si>
    <t>Jetour X70+ EC37LUSM2TC007321</t>
  </si>
  <si>
    <t>ООО "АРТ-МОТОРС" ONLINE</t>
  </si>
  <si>
    <t>КМ0008210</t>
  </si>
  <si>
    <t>478660 - входящая заявка</t>
  </si>
  <si>
    <t>JETOUR Т1 LVTDD24BXTDB72435</t>
  </si>
  <si>
    <t>JTR0000560</t>
  </si>
  <si>
    <t>160 000,00</t>
  </si>
  <si>
    <t>3 830 000,00</t>
  </si>
  <si>
    <t>478656 - входящая заявка</t>
  </si>
  <si>
    <t>JETOUR X70 PLUS EC37LUSM5TC007300</t>
  </si>
  <si>
    <t>ONLINE ДИАЛОГ А</t>
  </si>
  <si>
    <t>26/07/15-02</t>
  </si>
  <si>
    <t>Казань</t>
  </si>
  <si>
    <t>80 000,00</t>
  </si>
  <si>
    <t>2 350 000,00</t>
  </si>
  <si>
    <t>478640 - передача лида - БЕЗ ДКП</t>
  </si>
  <si>
    <t>Omoda C7</t>
  </si>
  <si>
    <t>ONLINE ООО "ДЕЛИВЕРИ КАР"</t>
  </si>
  <si>
    <t>Б/н</t>
  </si>
  <si>
    <t>2 934 000,00</t>
  </si>
  <si>
    <t>478648 - входящая заявка</t>
  </si>
  <si>
    <t>JETOUR X70 PLUS EC37LUSM4TC006641</t>
  </si>
  <si>
    <t>ONLINE ООО "АВТОСФЕРА"</t>
  </si>
  <si>
    <t>Тамбов</t>
  </si>
  <si>
    <t>478636 - входящая заявка</t>
  </si>
  <si>
    <t>JETOUR X70 PLUS EC37LUSM9TC005162</t>
  </si>
  <si>
    <t>1507/3</t>
  </si>
  <si>
    <t>1 251 070,00</t>
  </si>
  <si>
    <t>122 070,00</t>
  </si>
  <si>
    <t>22 070,00</t>
  </si>
  <si>
    <t>Сариев Тимур</t>
  </si>
  <si>
    <t>477420 - ФДЦ</t>
  </si>
  <si>
    <t>ООО "АВТОПОЛЕ Н" online</t>
  </si>
  <si>
    <t>Кудрово</t>
  </si>
  <si>
    <t>Jetour Dashing EC3DCUFDXTC010755</t>
  </si>
  <si>
    <t>478622 - входящая заявка</t>
  </si>
  <si>
    <t>GAC GS4 LMGAE3G82T1004661</t>
  </si>
  <si>
    <t>394 900,00</t>
  </si>
  <si>
    <t>3 949 000,00</t>
  </si>
  <si>
    <t>489 100,00</t>
  </si>
  <si>
    <t>303 000,00</t>
  </si>
  <si>
    <t>3 368 000,00</t>
  </si>
  <si>
    <t>478606 - входящая заявка</t>
  </si>
  <si>
    <t>SOLARIS KRS Z94C241BBSR272703</t>
  </si>
  <si>
    <t>ООО "КМ-АВТО САРАНСК-2" ONLINE</t>
  </si>
  <si>
    <t>М0000000б3</t>
  </si>
  <si>
    <t>46 700,00</t>
  </si>
  <si>
    <t>Саранск</t>
  </si>
  <si>
    <t>2 445 000,00</t>
  </si>
  <si>
    <t>51 700,00</t>
  </si>
  <si>
    <t>478604 - входящая заявка</t>
  </si>
  <si>
    <t>JETOUR X90Plus EC3SLU2A0T0000479</t>
  </si>
  <si>
    <t>399 000,00</t>
  </si>
  <si>
    <t>4 199 000,00</t>
  </si>
  <si>
    <t>477994 - ФДЦ</t>
  </si>
  <si>
    <t>УС-206688</t>
  </si>
  <si>
    <t>2 130 000,00</t>
  </si>
  <si>
    <t>Jetour X70+ EC37CUSMXSC003693</t>
  </si>
  <si>
    <t>478504 - входящая заявка</t>
  </si>
  <si>
    <t>Geely COOLRAY LB37622Z1TX512761</t>
  </si>
  <si>
    <t>GY018743</t>
  </si>
  <si>
    <t>135 000,00</t>
  </si>
  <si>
    <t>2 894 990,00</t>
  </si>
  <si>
    <t>366 832,64</t>
  </si>
  <si>
    <t>262 842,64</t>
  </si>
  <si>
    <t>2 656 000,00</t>
  </si>
  <si>
    <t>478498 - входящая заявка</t>
  </si>
  <si>
    <t>JETOUR X70 PLUS EC37CUSM9SC004446</t>
  </si>
  <si>
    <t>ЦБ093644</t>
  </si>
  <si>
    <t>478494 - входящая заявка</t>
  </si>
  <si>
    <t>JETOUR DASHING EC3DLUFD1TC012992</t>
  </si>
  <si>
    <t>УС-206696</t>
  </si>
  <si>
    <t>749 900,00</t>
  </si>
  <si>
    <t>220 000,00</t>
  </si>
  <si>
    <t>2 500 000,00</t>
  </si>
  <si>
    <t>477248 - ФДЦ</t>
  </si>
  <si>
    <t>ONLINE АМК Самара ООО "УРАЛ-ЛАДА"</t>
  </si>
  <si>
    <t>МИР00000939-1</t>
  </si>
  <si>
    <t>850 000,00</t>
  </si>
  <si>
    <t>820 000,00</t>
  </si>
  <si>
    <t>LADA GRANTA XTA219040V1277634</t>
  </si>
  <si>
    <t>478378 - входящая заявка</t>
  </si>
  <si>
    <t>lada granta XTA219040T1271116</t>
  </si>
  <si>
    <t>Дав-Авто ONLINE</t>
  </si>
  <si>
    <t>бн</t>
  </si>
  <si>
    <t>1 106 000,00</t>
  </si>
  <si>
    <t>1 076 000,00</t>
  </si>
  <si>
    <t>478346 - входящая заявка</t>
  </si>
  <si>
    <t>Jetour T1 LVTDD24B8TDB86754</t>
  </si>
  <si>
    <t>68 400,00</t>
  </si>
  <si>
    <t>478344 - входящая заявка</t>
  </si>
  <si>
    <t>Jetour T1 LVTDD24B2TDB98673</t>
  </si>
  <si>
    <t>ООО "АРКАДА" ONLINE</t>
  </si>
  <si>
    <t>1712-26/001289</t>
  </si>
  <si>
    <t>300 000,00</t>
  </si>
  <si>
    <t>3 970 000,00</t>
  </si>
  <si>
    <t>477354 - ФДЦ</t>
  </si>
  <si>
    <t>Online ООО "АРКОНТ В"</t>
  </si>
  <si>
    <t>АВ2000011410</t>
  </si>
  <si>
    <t>5 000,00</t>
  </si>
  <si>
    <t>Jetour X70+ EC37LUSM7SC004753</t>
  </si>
  <si>
    <t>470922 - ФДЦ</t>
  </si>
  <si>
    <t>LADA NIVA LEGEND VIN XTA212140T2621412</t>
  </si>
  <si>
    <t>ООО "КАН АВТО-21" ONLINE</t>
  </si>
  <si>
    <t>АА1К-000832</t>
  </si>
  <si>
    <t>ФДЦ+ГП</t>
  </si>
  <si>
    <t>974 000,00</t>
  </si>
  <si>
    <t>Ярцев Вячеслав</t>
  </si>
  <si>
    <t>Лапин - фдц</t>
  </si>
  <si>
    <t>LADA ISKRA XTAGA0000T0040315</t>
  </si>
  <si>
    <t>1 827 000,00</t>
  </si>
  <si>
    <t>476310 - фдц</t>
  </si>
  <si>
    <t>LADA ISKRA XTAGA0000T0040608</t>
  </si>
  <si>
    <t>ONLINE Автоимпорт (ООО "Кармен") ONLINE</t>
  </si>
  <si>
    <t>К-00004673</t>
  </si>
  <si>
    <t>Рязань</t>
  </si>
  <si>
    <t>1 856 000,00</t>
  </si>
  <si>
    <t>34 000,00</t>
  </si>
  <si>
    <t>1 822 000,00</t>
  </si>
  <si>
    <t>475970 - фдц</t>
  </si>
  <si>
    <t>ФИНКАСКО Сберстрахование</t>
  </si>
  <si>
    <t>73117.6</t>
  </si>
  <si>
    <t>0138-26/002518</t>
  </si>
  <si>
    <t>151 090,00</t>
  </si>
  <si>
    <t>136 090,00</t>
  </si>
  <si>
    <t>1 955 000,00</t>
  </si>
  <si>
    <t>JETOUR DASHING EC3DCUFD9TC014103</t>
  </si>
  <si>
    <t>478174 - входящая заявка</t>
  </si>
  <si>
    <t>BELGEE X50+ Y4K8622Z2TB924444</t>
  </si>
  <si>
    <t>УС-206672</t>
  </si>
  <si>
    <t>2 679 990,00</t>
  </si>
  <si>
    <t>39 990,00</t>
  </si>
  <si>
    <t>1 500 000,00</t>
  </si>
  <si>
    <t>2 700 000,00</t>
  </si>
  <si>
    <t>477698 - фдц</t>
  </si>
  <si>
    <t>Jetour Dashing EC3DCUFD6SC007995</t>
  </si>
  <si>
    <t>JTR0000603</t>
  </si>
  <si>
    <t>472378 - ФДЦ</t>
  </si>
  <si>
    <t>JETOUR DASHING EC3DCUFD6SC008290</t>
  </si>
  <si>
    <t>Online ГК Диалог \ ООО "Управляющая компания Диалог"</t>
  </si>
  <si>
    <t>26/07/10-03</t>
  </si>
  <si>
    <t>2 050 000,00</t>
  </si>
  <si>
    <t>478090 - входящая заявка</t>
  </si>
  <si>
    <t>Geely EX5 Em-I LB3P11SDXTH370885</t>
  </si>
  <si>
    <t>GY019104</t>
  </si>
  <si>
    <t>270 000,00</t>
  </si>
  <si>
    <t>3 974 990,00</t>
  </si>
  <si>
    <t>225 550,00</t>
  </si>
  <si>
    <t>146 560,00</t>
  </si>
  <si>
    <t>3 626 000,00</t>
  </si>
  <si>
    <t>478082 - входящая заявка</t>
  </si>
  <si>
    <t>Jetour T1 LVTDD24B3TDB74933</t>
  </si>
  <si>
    <t>JTR0000592</t>
  </si>
  <si>
    <t>176 406,40</t>
  </si>
  <si>
    <t>206 406,40</t>
  </si>
  <si>
    <t>3 700 000,00</t>
  </si>
  <si>
    <t>478078 - входящая заявка</t>
  </si>
  <si>
    <t>lada granta XTA219040T1262028</t>
  </si>
  <si>
    <t>VP00002432</t>
  </si>
  <si>
    <t>1 172 000,00</t>
  </si>
  <si>
    <t>1 142 000,00</t>
  </si>
  <si>
    <t>478072 - входящая заявка</t>
  </si>
  <si>
    <t>LADA GRANTA CROSS XTA219470T0317484</t>
  </si>
  <si>
    <t>DM00077883</t>
  </si>
  <si>
    <t>1 285 000,00</t>
  </si>
  <si>
    <t>1 250 000,00</t>
  </si>
  <si>
    <t>478042 - входящая заявка</t>
  </si>
  <si>
    <t>JR0126622</t>
  </si>
  <si>
    <t>75 564,00</t>
  </si>
  <si>
    <t>230 564,00</t>
  </si>
  <si>
    <t>2 435 000,00</t>
  </si>
  <si>
    <t>JETOUR DASHING EC3DLUFDXTC013302</t>
  </si>
  <si>
    <t>478038 - входящая заявка</t>
  </si>
  <si>
    <t>Soueast S07 EC37CUSA2SC200380</t>
  </si>
  <si>
    <t>ВС00146936</t>
  </si>
  <si>
    <t>779 000,00</t>
  </si>
  <si>
    <t>200 000,00</t>
  </si>
  <si>
    <t>327 750,00</t>
  </si>
  <si>
    <t>478032 - входящая заявка</t>
  </si>
  <si>
    <t>Jetour X70+ EC37LUSM6SC004839</t>
  </si>
  <si>
    <t>1407/3</t>
  </si>
  <si>
    <t>35 310,00</t>
  </si>
  <si>
    <t>15 310,00</t>
  </si>
  <si>
    <t>2 250 000,00</t>
  </si>
  <si>
    <t>477986 - передача лида</t>
  </si>
  <si>
    <t>Москвич M70 EELW94U99TG079747</t>
  </si>
  <si>
    <t>ООО "ПЕТРОВСКИЙ СПБ" ONLINE</t>
  </si>
  <si>
    <t>М/79747</t>
  </si>
  <si>
    <t>750 773,00</t>
  </si>
  <si>
    <t>251 773,00</t>
  </si>
  <si>
    <t>2 600 000,00</t>
  </si>
  <si>
    <t>477978 - входящая заявка</t>
  </si>
  <si>
    <t>Soueast S07 EC37CUSAXSC200210</t>
  </si>
  <si>
    <t>МГ0210</t>
  </si>
  <si>
    <t>477976 - входящая заявка</t>
  </si>
  <si>
    <t>JETOUR T2 EC3TEUMB3T0004174</t>
  </si>
  <si>
    <t>ООО "АВТОТРИУМФ" online</t>
  </si>
  <si>
    <t>3/1407/</t>
  </si>
  <si>
    <t>759 000,00</t>
  </si>
  <si>
    <t>4 499 000,00</t>
  </si>
  <si>
    <t>258 200,00</t>
  </si>
  <si>
    <t>3 740 000,00</t>
  </si>
  <si>
    <t>477972 - входящая заявка</t>
  </si>
  <si>
    <t>Jetour X70+ EC37CUSMXSC004603</t>
  </si>
  <si>
    <t>ООО "ДИНАМИКА ВОЛОГДА" ONLINE</t>
  </si>
  <si>
    <t>ЗА000001990</t>
  </si>
  <si>
    <t>1 004 000,00</t>
  </si>
  <si>
    <t>Вологда</t>
  </si>
  <si>
    <t>477954 - входящая заявка</t>
  </si>
  <si>
    <t>Jetour X70+ EC37LUSM5TC007247</t>
  </si>
  <si>
    <t>ЗАПСМ002371</t>
  </si>
  <si>
    <t>477946 - входящая заявка</t>
  </si>
  <si>
    <t>JETOUR X70 PLUS EC37LUSM8TC004990</t>
  </si>
  <si>
    <t>ONLINE ООО "ТЕМП АВТО К"</t>
  </si>
  <si>
    <t>2 120 000,00</t>
  </si>
  <si>
    <t>477938 - входящая заявка</t>
  </si>
  <si>
    <t>JETOUR DASHING EC3DCUFD9TC014036</t>
  </si>
  <si>
    <t>26/07/14-01</t>
  </si>
  <si>
    <t>2 859 900,00</t>
  </si>
  <si>
    <t>2 070 000,00</t>
  </si>
  <si>
    <t>477928 - входящая заявка</t>
  </si>
  <si>
    <t>JETOUR DASHING EC3DCUFD2TC013522</t>
  </si>
  <si>
    <t>ООО "АВТОФОРУМ" САРАТОВ ONLINE</t>
  </si>
  <si>
    <t>Саратов</t>
  </si>
  <si>
    <t>477912 - входящая заявка</t>
  </si>
  <si>
    <t>SOLARIS НС Z94PF814BSR073908</t>
  </si>
  <si>
    <t>ВС00146844</t>
  </si>
  <si>
    <t>152 000,00</t>
  </si>
  <si>
    <t>3 040 000,00</t>
  </si>
  <si>
    <t>85 800,00</t>
  </si>
  <si>
    <t>2 973 800,00</t>
  </si>
  <si>
    <t>477906 - входящая заявка</t>
  </si>
  <si>
    <t>Geely EX5 LB3P11SD1TH363789</t>
  </si>
  <si>
    <t>GY019005</t>
  </si>
  <si>
    <t>387 031,96</t>
  </si>
  <si>
    <t>342 041,96</t>
  </si>
  <si>
    <t>3 660 000,00</t>
  </si>
  <si>
    <t>477902 - входящая заявка</t>
  </si>
  <si>
    <t>SOLARIS НС Z94PC815DSR072088</t>
  </si>
  <si>
    <t>АО "АВТОДОМ" online</t>
  </si>
  <si>
    <t>ДгПрАвт-01/193781</t>
  </si>
  <si>
    <t>572 160,00</t>
  </si>
  <si>
    <t>3 574 999,56</t>
  </si>
  <si>
    <t>187 160,44</t>
  </si>
  <si>
    <t>3 190 000,00</t>
  </si>
  <si>
    <t>477900 - входящая заявка</t>
  </si>
  <si>
    <t>JETOUR X70PLUS EC37CUSAXTC201133</t>
  </si>
  <si>
    <t>МГ1133</t>
  </si>
  <si>
    <t>477894 - входящая заявка</t>
  </si>
  <si>
    <t>Jetour T1 LVTDD24B8TDB80193</t>
  </si>
  <si>
    <t>ДКП-ТС-Квл-2026-000213</t>
  </si>
  <si>
    <t>3 870 000,00</t>
  </si>
  <si>
    <t>477892 - входящая заявка</t>
  </si>
  <si>
    <t>JETOUR X70 PLUS EC37LUSM8TC005606</t>
  </si>
  <si>
    <t>ONLINE ООО "СОЮЗ-Т"</t>
  </si>
  <si>
    <t>НН00002560</t>
  </si>
  <si>
    <t>15.07.0020</t>
  </si>
  <si>
    <t>Тверь</t>
  </si>
  <si>
    <t>477888 - входящая заявка</t>
  </si>
  <si>
    <t>SOLARIS НС Z94PB814BSR070331</t>
  </si>
  <si>
    <t>ONLINE ООО "ДИАЛОГ АВТО"</t>
  </si>
  <si>
    <t>26/07/14-02</t>
  </si>
  <si>
    <t>139 750,00</t>
  </si>
  <si>
    <t>2 795 000,00</t>
  </si>
  <si>
    <t>45 250,00</t>
  </si>
  <si>
    <t>477882 - входящая заявка</t>
  </si>
  <si>
    <t>Jetour X70 PLUS EC37LUSM1SC004683</t>
  </si>
  <si>
    <t>1/1407/</t>
  </si>
  <si>
    <t>130 800,00</t>
  </si>
  <si>
    <t>135 800,00</t>
  </si>
  <si>
    <t>2 275 000,00</t>
  </si>
  <si>
    <t>477880 - входящая заявка</t>
  </si>
  <si>
    <t>JETOUR X70PLUS EC37CUSM3SC003633</t>
  </si>
  <si>
    <t>477878 - входящая заявка</t>
  </si>
  <si>
    <t>Geely EX5 LB3P11SD4TH369599</t>
  </si>
  <si>
    <t>GY018924</t>
  </si>
  <si>
    <t>42 457,72</t>
  </si>
  <si>
    <t>7 467,72</t>
  </si>
  <si>
    <t>477876 - online</t>
  </si>
  <si>
    <t>Jetour Т1 LVTDD24B7TDB86759</t>
  </si>
  <si>
    <t>АСЦ ООО "КАР АЦ" ONLINE</t>
  </si>
  <si>
    <t>ДгПрАвт-06/371720</t>
  </si>
  <si>
    <t>137 700,00</t>
  </si>
  <si>
    <t>157 700,00</t>
  </si>
  <si>
    <t>3 690 000,00</t>
  </si>
  <si>
    <t>477858 - входящая заявка</t>
  </si>
  <si>
    <t>LADA GRANTA XTA219440T0321536</t>
  </si>
  <si>
    <t>DM00077818</t>
  </si>
  <si>
    <t>1 258 000,00</t>
  </si>
  <si>
    <t>1 223 000,00</t>
  </si>
  <si>
    <t>477794 - входящая заявка</t>
  </si>
  <si>
    <t>SOLARIS НС Z94PB814BSR073789</t>
  </si>
  <si>
    <t>ООО "АЛАРМ АВТО ЮГО-ЗАПАД" online</t>
  </si>
  <si>
    <t>Н-0003769</t>
  </si>
  <si>
    <t>125 750,00</t>
  </si>
  <si>
    <t>2 865 000,00</t>
  </si>
  <si>
    <t>139 500,00</t>
  </si>
  <si>
    <t>2 599 750,00</t>
  </si>
  <si>
    <t>477784 - входящая заявка</t>
  </si>
  <si>
    <t>JETOUR DASHING EC3DCUFDXTC010495</t>
  </si>
  <si>
    <t>МГ0495</t>
  </si>
  <si>
    <t>477776 - входящая заявка</t>
  </si>
  <si>
    <t>JETOUR DASHING EC3DCUFD7TC010857</t>
  </si>
  <si>
    <t>МГ0857</t>
  </si>
  <si>
    <t>789 000,00</t>
  </si>
  <si>
    <t>477770 - входящая заявка</t>
  </si>
  <si>
    <t>JETOUR X70 PLUS EC37LUSM8TC006593</t>
  </si>
  <si>
    <t>МГ6593</t>
  </si>
  <si>
    <t>Фомичев Владислав</t>
  </si>
  <si>
    <t>477764 - передача лида</t>
  </si>
  <si>
    <t>JETOUR X70 PLUS EC37LUSMXTC005753</t>
  </si>
  <si>
    <t>JTR0000477</t>
  </si>
  <si>
    <t>879 000,00</t>
  </si>
  <si>
    <t>38 400,00</t>
  </si>
  <si>
    <t>2 520 000,00</t>
  </si>
  <si>
    <t>477746 - входящая заявка</t>
  </si>
  <si>
    <t>JETOUR X70 PLUS EC37LUSM2TC006606</t>
  </si>
  <si>
    <t>МГ4315</t>
  </si>
  <si>
    <t>477122 - передача лида</t>
  </si>
  <si>
    <t>LADA NIVA XTA212140T2622566</t>
  </si>
  <si>
    <t>ООО "ТРАНСФОР Г. КРАСНОДАР" ONLINE</t>
  </si>
  <si>
    <t>1 205 000,00</t>
  </si>
  <si>
    <t>477736 - входящая заявка</t>
  </si>
  <si>
    <t>JETOUR DASHING EC3DCUFD8TC010558</t>
  </si>
  <si>
    <t>МГ0558</t>
  </si>
  <si>
    <t>477726 - входящая заявка</t>
  </si>
  <si>
    <t>Solaris KRX Z94C351BBSR198680</t>
  </si>
  <si>
    <t>МК00072404</t>
  </si>
  <si>
    <t>168 900,00</t>
  </si>
  <si>
    <t>2 815 000,00</t>
  </si>
  <si>
    <t>23 900,00</t>
  </si>
  <si>
    <t>2 560 000,00</t>
  </si>
  <si>
    <t>475750 - фдц</t>
  </si>
  <si>
    <t>ONLINE Автостиль (ООО "АВТОСТИЛЬ")</t>
  </si>
  <si>
    <t>ABT0036944</t>
  </si>
  <si>
    <t>1 055 900,00</t>
  </si>
  <si>
    <t>3 299 900,00</t>
  </si>
  <si>
    <t>44 000,00</t>
  </si>
  <si>
    <t>2 200 000,00</t>
  </si>
  <si>
    <t>JETOUR X70+ EC37LUSM6SC002914</t>
  </si>
  <si>
    <t>477706 - входящая заявка</t>
  </si>
  <si>
    <t>SOLARIS НС Z94PF815BSR072645</t>
  </si>
  <si>
    <t>ВС00146798</t>
  </si>
  <si>
    <t>158 750,00</t>
  </si>
  <si>
    <t>3 175 000,00</t>
  </si>
  <si>
    <t>198 750,00</t>
  </si>
  <si>
    <t>3 165 000,00</t>
  </si>
  <si>
    <t>477688 - входящая заявка</t>
  </si>
  <si>
    <t>JETOUR X70PLUS EC37CUSM7SC004493</t>
  </si>
  <si>
    <t>477676 - входящая заявка</t>
  </si>
  <si>
    <t>JETOUR DASHING EC3DCUFD8TC010446</t>
  </si>
  <si>
    <t>МГ0446</t>
  </si>
  <si>
    <t>477670 - передача лида</t>
  </si>
  <si>
    <t>GAC S9 LMGJF3S86T1000021</t>
  </si>
  <si>
    <t>GAC0000400</t>
  </si>
  <si>
    <t>694 900,00</t>
  </si>
  <si>
    <t>Московская обл., с. Немчиновка</t>
  </si>
  <si>
    <t>6 949 000,00</t>
  </si>
  <si>
    <t>6 254 000,00</t>
  </si>
  <si>
    <t>477346 - фдц</t>
  </si>
  <si>
    <t>Н-0003775</t>
  </si>
  <si>
    <t>131 750,00</t>
  </si>
  <si>
    <t>2 635 000,00</t>
  </si>
  <si>
    <t>67 250,00</t>
  </si>
  <si>
    <t>2 436 000,00</t>
  </si>
  <si>
    <t>Solaris KRS Z94C241BBSR275595</t>
  </si>
  <si>
    <t>477636 - входящая заявка</t>
  </si>
  <si>
    <t>SOLARIS НС Z94PF814BSR073887</t>
  </si>
  <si>
    <t>ВС00146804</t>
  </si>
  <si>
    <t>35 500,00</t>
  </si>
  <si>
    <t>2 923 500,00</t>
  </si>
  <si>
    <t>Никитина Юлия</t>
  </si>
  <si>
    <t>477450 - online</t>
  </si>
  <si>
    <t>Omoda C5</t>
  </si>
  <si>
    <t>ONLINE CHERY ВИП АВТО (ООО "ВИП АВТО САМАРА")</t>
  </si>
  <si>
    <t>276 000,00</t>
  </si>
  <si>
    <t>2 579 000,00</t>
  </si>
  <si>
    <t>2 303 000,00</t>
  </si>
  <si>
    <t>Григорян Михаил</t>
  </si>
  <si>
    <t>477422 - online</t>
  </si>
  <si>
    <t>Jetour X70 PLUS EC37LUSM0TC007379</t>
  </si>
  <si>
    <t>2 315 300,00</t>
  </si>
  <si>
    <t>476927 - фдц</t>
  </si>
  <si>
    <t>Jetour X70+ EC37LUSM2SC004014</t>
  </si>
  <si>
    <t>477244 - фдц</t>
  </si>
  <si>
    <t>СМ00085257</t>
  </si>
  <si>
    <t>1 126 000,00</t>
  </si>
  <si>
    <t>lada granta XTA219040T1265915</t>
  </si>
  <si>
    <t>ГОРОХОВ - фдц</t>
  </si>
  <si>
    <t>Jetour X70 + EC37LUSM6SC001777</t>
  </si>
  <si>
    <t>ЗАВСАП00258</t>
  </si>
  <si>
    <t>2 244 000,00</t>
  </si>
  <si>
    <t>476919 - входящая заявка</t>
  </si>
  <si>
    <t>Soueast S07 EC37CUSA2TC201174</t>
  </si>
  <si>
    <t>ONLINE ООО "АМКАПИТАЛ"</t>
  </si>
  <si>
    <t>617-501-1-9003</t>
  </si>
  <si>
    <t>190 000,00</t>
  </si>
  <si>
    <t>2 730 000,00</t>
  </si>
  <si>
    <t>476874 - входящая заявка</t>
  </si>
  <si>
    <t>JETOUR DASHING EC3DCUFD4TC010542</t>
  </si>
  <si>
    <t>ООО "МАКСИМА АВТО" online</t>
  </si>
  <si>
    <t>476802 - входящая заявка</t>
  </si>
  <si>
    <t>Solaris KRX Z94C251BBSR197460</t>
  </si>
  <si>
    <t>178-501-1-16708</t>
  </si>
  <si>
    <t>152 100,00</t>
  </si>
  <si>
    <t>2 535 000,00</t>
  </si>
  <si>
    <t>110 900,00</t>
  </si>
  <si>
    <t>28 000,00</t>
  </si>
  <si>
    <t>476092 - входящая заявка</t>
  </si>
  <si>
    <t>JETOUR DASHING EC3DCUFD3TC013514</t>
  </si>
  <si>
    <t>ЗАВСАП00273</t>
  </si>
  <si>
    <t>189 900,00</t>
  </si>
  <si>
    <t>2 159 900,00</t>
  </si>
  <si>
    <t>476754 - входящая заявка</t>
  </si>
  <si>
    <t>JETOUR DASHING EC3DCUFD3TC010774</t>
  </si>
  <si>
    <t>1712-26/001330</t>
  </si>
  <si>
    <t>131 620,01</t>
  </si>
  <si>
    <t>176 620,01</t>
  </si>
  <si>
    <t>2 015 000,00</t>
  </si>
  <si>
    <t>476752 - входящая заявка</t>
  </si>
  <si>
    <t>JETOUR DASHING EC3DLUFD2TC013231</t>
  </si>
  <si>
    <t>81 000,00</t>
  </si>
  <si>
    <t>2 280 000,00</t>
  </si>
  <si>
    <t>476734 - входящая заявка</t>
  </si>
  <si>
    <t>JETOUR X70 PLUS EC37LUSM6SC003514</t>
  </si>
  <si>
    <t>ЦБ093525</t>
  </si>
  <si>
    <t>476730 - входящая заявка</t>
  </si>
  <si>
    <t>JETOUR T2 EC3TEUMB7T0003917</t>
  </si>
  <si>
    <t>1512-26/000974</t>
  </si>
  <si>
    <t>499 000,00</t>
  </si>
  <si>
    <t>Минеральные Воды</t>
  </si>
  <si>
    <t>3 950 000,00</t>
  </si>
  <si>
    <t>476726 - входящая заявка</t>
  </si>
  <si>
    <t>LADA LARGUS XTAKS045LT1583753</t>
  </si>
  <si>
    <t>СМ00085145</t>
  </si>
  <si>
    <t>1 823 000,00</t>
  </si>
  <si>
    <t>1 773 000,00</t>
  </si>
  <si>
    <t>476716 - входящая заявка</t>
  </si>
  <si>
    <t>ONLINE Петровский (ООО "ПЕТРОВСКИЙ")</t>
  </si>
  <si>
    <t>1 060 000,00</t>
  </si>
  <si>
    <t>1 030 000,00</t>
  </si>
  <si>
    <t>Lada Granta XTA219040T1224234</t>
  </si>
  <si>
    <t>476712 - входящая заявка</t>
  </si>
  <si>
    <t>Changan Uni-S LS5A3DKE7TA207539</t>
  </si>
  <si>
    <t>161-501-1-3811</t>
  </si>
  <si>
    <t>3 149 900,00</t>
  </si>
  <si>
    <t>3 059 900,00</t>
  </si>
  <si>
    <t>476698 - входящая заявка</t>
  </si>
  <si>
    <t>Solaris HC Z94PA814ASR069817</t>
  </si>
  <si>
    <t>ONLINE ООО "ВОСТОК-АВТО ЖУКОВА</t>
  </si>
  <si>
    <t>125 000,00</t>
  </si>
  <si>
    <t>2 375 000,00</t>
  </si>
  <si>
    <t>476692 - входящая заявка</t>
  </si>
  <si>
    <t>JETOUR DASHING EC3DCUFD8SC008128</t>
  </si>
  <si>
    <t>ФКА0000333</t>
  </si>
  <si>
    <t>476672 - входящая заявка</t>
  </si>
  <si>
    <t>GEELY EX5 EM-i LB3P11SD2TH347018</t>
  </si>
  <si>
    <t>МК00072328</t>
  </si>
  <si>
    <t>70 000,00</t>
  </si>
  <si>
    <t>3 774 000,00</t>
  </si>
  <si>
    <t>476668 - входящая заявка</t>
  </si>
  <si>
    <t>JETOUR DASHING EC3DCUFDXTC013333</t>
  </si>
  <si>
    <t>101 000,00</t>
  </si>
  <si>
    <t>1 950 000,00</t>
  </si>
  <si>
    <t>468448 - входящая заявка</t>
  </si>
  <si>
    <t>JETOUR DASHING EC3DCUFD5TC014096</t>
  </si>
  <si>
    <t>1 990 000,00</t>
  </si>
  <si>
    <t>Сабанцева Эльвира</t>
  </si>
  <si>
    <t>471580 - Online</t>
  </si>
  <si>
    <t>JETOUR X70 PLUS EC37LUSM0SC004724</t>
  </si>
  <si>
    <t>ДКП-ТС-Квл-2026-000226</t>
  </si>
  <si>
    <t>2 342 000,00</t>
  </si>
  <si>
    <t>Вершинин Николай</t>
  </si>
  <si>
    <t>476618 - online</t>
  </si>
  <si>
    <t>JETOUR X70 PLUS EC37LUSMXTC004957</t>
  </si>
  <si>
    <t>155-501-1-740</t>
  </si>
  <si>
    <t>2 220 000,00</t>
  </si>
  <si>
    <t>476612 - входящая заявка</t>
  </si>
  <si>
    <t>JETOUR T2 EC3TEUMB3T0003848</t>
  </si>
  <si>
    <t>JR012582</t>
  </si>
  <si>
    <t>233 827,50</t>
  </si>
  <si>
    <t>293 827,50</t>
  </si>
  <si>
    <t>476610 - входящая заявка</t>
  </si>
  <si>
    <t>Solaris HC Z94PB814CSR073240</t>
  </si>
  <si>
    <t>ONLINE ГК Диалог \ ООО Диалог Авто</t>
  </si>
  <si>
    <t>26/07/12-01</t>
  </si>
  <si>
    <t>144 000,00</t>
  </si>
  <si>
    <t>Альметьевск</t>
  </si>
  <si>
    <t>2 880 000,00</t>
  </si>
  <si>
    <t>476600 - входящая заявка</t>
  </si>
  <si>
    <t>JETOUR DASHING EC3DCUFD6TC011997</t>
  </si>
  <si>
    <t>АВТОПРОЕКТ</t>
  </si>
  <si>
    <t>JET00000308</t>
  </si>
  <si>
    <t>865 180,00</t>
  </si>
  <si>
    <t>185 280,00</t>
  </si>
  <si>
    <t>2 080 000,00</t>
  </si>
  <si>
    <t>476594 - входящая заявка</t>
  </si>
  <si>
    <t>JETOUR DASHING EC3DCUFDXSC008275</t>
  </si>
  <si>
    <t>УС-206431</t>
  </si>
  <si>
    <t>170 000,00</t>
  </si>
  <si>
    <t>2 000 000,00</t>
  </si>
  <si>
    <t>476590 - входящая заявка</t>
  </si>
  <si>
    <t>JETOUR DASHING EC3DCUFD4TC014073</t>
  </si>
  <si>
    <t>Online Вагнер Авто</t>
  </si>
  <si>
    <t>476532 -входящая заявка</t>
  </si>
  <si>
    <t>JETOUR DASHING EC3DLUFD1TC013270</t>
  </si>
  <si>
    <t>ООО "АМР" online</t>
  </si>
  <si>
    <t>788-153</t>
  </si>
  <si>
    <t>555 000,00</t>
  </si>
  <si>
    <t>2 835 000,00</t>
  </si>
  <si>
    <t>476506 - входящая заявка</t>
  </si>
  <si>
    <t>JETOUR DASHING EC3DCUFD8TC011645</t>
  </si>
  <si>
    <t>ЦБ093493</t>
  </si>
  <si>
    <t>476500 - входящая заявка</t>
  </si>
  <si>
    <t>SOLARIS НС Z94PF815BSR059736</t>
  </si>
  <si>
    <t>МК00072205</t>
  </si>
  <si>
    <t>68 750,00</t>
  </si>
  <si>
    <t>3 085 000,00</t>
  </si>
  <si>
    <t>474898 - фдц</t>
  </si>
  <si>
    <t>LADA LARGUS XTARS025LT1583749</t>
  </si>
  <si>
    <t>DM000077762</t>
  </si>
  <si>
    <t>1 582 000,00</t>
  </si>
  <si>
    <t>476304 - Online</t>
  </si>
  <si>
    <t>Solaris KRX Z94C241BBSR276874</t>
  </si>
  <si>
    <t>153 600,00</t>
  </si>
  <si>
    <t>2 406 400,00</t>
  </si>
  <si>
    <t>476354 - входящая заявка</t>
  </si>
  <si>
    <t>JETOUR DASHING EC3DCUFD7TC010549</t>
  </si>
  <si>
    <t>26/07/11-05</t>
  </si>
  <si>
    <t>Набережные Челны</t>
  </si>
  <si>
    <t>240 000,00</t>
  </si>
  <si>
    <t>476348 - входящая заявка</t>
  </si>
  <si>
    <t>GEELY EX 5 MI LB3P11SD4TH362863</t>
  </si>
  <si>
    <t>GY019010</t>
  </si>
  <si>
    <t>89 271,29</t>
  </si>
  <si>
    <t>106 281,29</t>
  </si>
  <si>
    <t>476330 - входящая заявка</t>
  </si>
  <si>
    <t>SOLARIS НС Z94PC815DSR070238</t>
  </si>
  <si>
    <t>442 000,00</t>
  </si>
  <si>
    <t>3 198 000,00</t>
  </si>
  <si>
    <t>471038 - фдц</t>
  </si>
  <si>
    <t>LADA NIVA XTA212310T0998696</t>
  </si>
  <si>
    <t>ONLINE ТЮМЕНЬ-АВТОВАЗ (АО "ТЮМЕНЬ-АВТОВАЗ")</t>
  </si>
  <si>
    <t>Тюмень</t>
  </si>
  <si>
    <t>1 737 000,00</t>
  </si>
  <si>
    <t>476312 - online</t>
  </si>
  <si>
    <t>2/1107/</t>
  </si>
  <si>
    <t>89 000,00</t>
  </si>
  <si>
    <t>139 000,00</t>
  </si>
  <si>
    <t>2 020 000,00</t>
  </si>
  <si>
    <t>JETOUR DASHING EC3DCUFD7TC014164</t>
  </si>
  <si>
    <t>476300 - online</t>
  </si>
  <si>
    <t>Lada Iskra XTAGA0000T0040608</t>
  </si>
  <si>
    <t>476296 - входящая заявка</t>
  </si>
  <si>
    <t>JETOUR X70 PLUS EC37LUSM8TC007372</t>
  </si>
  <si>
    <t>JTR0000580</t>
  </si>
  <si>
    <t>476278 - входящая заявка</t>
  </si>
  <si>
    <t>BELGEE X50+ Y4K8622ZXTB922778</t>
  </si>
  <si>
    <t>2 415 000,00</t>
  </si>
  <si>
    <t>476256 - входящая заявка</t>
  </si>
  <si>
    <t>JETOUR DASHING EC3DCUFD1SC009010</t>
  </si>
  <si>
    <t>ООО " ОК - ТРАНС " ONLINE</t>
  </si>
  <si>
    <t>Екатеринбург</t>
  </si>
  <si>
    <t>476244 - входящая заявка</t>
  </si>
  <si>
    <t>BELGEE X50+ Y4K8622Z5TB926947</t>
  </si>
  <si>
    <t>BEL015304</t>
  </si>
  <si>
    <t>2 675 990,00</t>
  </si>
  <si>
    <t>280 297,12</t>
  </si>
  <si>
    <t>247 307,12</t>
  </si>
  <si>
    <t>2 553 000,00</t>
  </si>
  <si>
    <t>476226 - входящая заявка</t>
  </si>
  <si>
    <t>SOLARIS НС Z94PF814BSR073821</t>
  </si>
  <si>
    <t>148 500,00</t>
  </si>
  <si>
    <t>2 821 500,00</t>
  </si>
  <si>
    <t>476214 - входящая заявка</t>
  </si>
  <si>
    <t>JETOUR DASHING EC3DLUFD4TC012324</t>
  </si>
  <si>
    <t>ФКВ0002588</t>
  </si>
  <si>
    <t>28 700,00</t>
  </si>
  <si>
    <t>476212 - входящая заявка</t>
  </si>
  <si>
    <t>JETOUR DASHING EC3DCUFD6TC010364</t>
  </si>
  <si>
    <t>155-501-1-739</t>
  </si>
  <si>
    <t>475562 - фдц</t>
  </si>
  <si>
    <t>ООО "САРМАТ" online</t>
  </si>
  <si>
    <t>Новосибирск</t>
  </si>
  <si>
    <t>JETOUR T2 EC3TEUMB9T0002932</t>
  </si>
  <si>
    <t>476194 - входящая заявка</t>
  </si>
  <si>
    <t>JETOUR DASHING EC3DCUFD2SC008058</t>
  </si>
  <si>
    <t>1712-26/001321</t>
  </si>
  <si>
    <t>110 060,01</t>
  </si>
  <si>
    <t>148 060,01</t>
  </si>
  <si>
    <t>2 008 000,00</t>
  </si>
  <si>
    <t>476192 - входящая заявка</t>
  </si>
  <si>
    <t>JETOUR X70 PLUS EC37LUSM1TC005334</t>
  </si>
  <si>
    <t>476184 - входящая заявка</t>
  </si>
  <si>
    <t>JETOUR X70 PLUS EC37CUSM2TC006850</t>
  </si>
  <si>
    <t>476176 - входящая заявка</t>
  </si>
  <si>
    <t>JETOUR DASHING EC3DLUFD6TC012289</t>
  </si>
  <si>
    <t>119 000,00</t>
  </si>
  <si>
    <t>2 399 000,00</t>
  </si>
  <si>
    <t>476170 - входящая заявка</t>
  </si>
  <si>
    <t>JETOUR DASHING EC3DCUFD2TC010314</t>
  </si>
  <si>
    <t>ЗАВСАП00272</t>
  </si>
  <si>
    <t>476158 - входящая заявка</t>
  </si>
  <si>
    <t>26/07/11-03</t>
  </si>
  <si>
    <t>60 805,00</t>
  </si>
  <si>
    <t>JETOUR DASHING EC3DCUFD6TC010641</t>
  </si>
  <si>
    <t>476150 - входящая заявка</t>
  </si>
  <si>
    <t>SOLARIS НС Z94PF814BSR074274</t>
  </si>
  <si>
    <t>ВН00002696</t>
  </si>
  <si>
    <t>45 000,00</t>
  </si>
  <si>
    <t>2 840 000,00</t>
  </si>
  <si>
    <t>476108 - входящая заявка</t>
  </si>
  <si>
    <t>JETOUR X70 PLUS EC37LUSM7TC005662</t>
  </si>
  <si>
    <t>1/1107/</t>
  </si>
  <si>
    <t>57 200,00</t>
  </si>
  <si>
    <t>476098 - входящая заявка</t>
  </si>
  <si>
    <t>JETOUR Dashing EC3DCUFD5TC014969</t>
  </si>
  <si>
    <t>155-501-1-735</t>
  </si>
  <si>
    <t>100 000,00</t>
  </si>
  <si>
    <t>476082 - входящая заявка</t>
  </si>
  <si>
    <t>Jetour T1 LVTDD24B0TDB78163</t>
  </si>
  <si>
    <t>ООО "ЗВЕЗДА ЯРОСЛАВИИ" Online</t>
  </si>
  <si>
    <t>Кострома</t>
  </si>
  <si>
    <t>476074 - входящая заявка</t>
  </si>
  <si>
    <t>SOLARIS НС Z94PB814ASR073129</t>
  </si>
  <si>
    <t>26/07/11-11</t>
  </si>
  <si>
    <t>130 500,00</t>
  </si>
  <si>
    <t>2 610 000,00</t>
  </si>
  <si>
    <t>98 500,00</t>
  </si>
  <si>
    <t>2 578 000,00</t>
  </si>
  <si>
    <t>476072 - входящая заявка</t>
  </si>
  <si>
    <t>Jetour X70+ EC37LUSM7TC007329</t>
  </si>
  <si>
    <t>Online Фининвест</t>
  </si>
  <si>
    <t>FI000000397</t>
  </si>
  <si>
    <t>РОСТОВ-НА-ДОНУ</t>
  </si>
  <si>
    <t>320 000,00</t>
  </si>
  <si>
    <t>476066 - входящая заявка</t>
  </si>
  <si>
    <t>Jetour X70+ EC37LUSM0TC007236</t>
  </si>
  <si>
    <t>Online Авто Премиум / ООО Лидер Сервис</t>
  </si>
  <si>
    <t>11/07/2026-110</t>
  </si>
  <si>
    <t>476050 - входящая заявка</t>
  </si>
  <si>
    <t>Jetour T1 LVTDD24B1TDB72422</t>
  </si>
  <si>
    <t>УС-206360</t>
  </si>
  <si>
    <t>250 000,00</t>
  </si>
  <si>
    <t>230 000,00</t>
  </si>
  <si>
    <t>3 650 000,00</t>
  </si>
  <si>
    <t>476046 - входящая заявка</t>
  </si>
  <si>
    <t>Jetour T1 LVTDD24B8TDB77956</t>
  </si>
  <si>
    <t>ЗАПСМ002339</t>
  </si>
  <si>
    <t>476018 - входящая заявка</t>
  </si>
  <si>
    <t>SOLARIS НС Z94PF814BSR073986</t>
  </si>
  <si>
    <t>476014 - входящая заявка</t>
  </si>
  <si>
    <t>LADA GRANTA XTA219040T1255221</t>
  </si>
  <si>
    <t>1 035 000,00</t>
  </si>
  <si>
    <t>475988 - online</t>
  </si>
  <si>
    <t>JETOUR X70+ EC37LUSMXSC003371</t>
  </si>
  <si>
    <t>ONLINE ООО "АВТОМИР"</t>
  </si>
  <si>
    <t>АМЗА0000199</t>
  </si>
  <si>
    <t>Симферополь</t>
  </si>
  <si>
    <t>56 000,00</t>
  </si>
  <si>
    <t>2 188 000,00</t>
  </si>
  <si>
    <t>475962 - входящая заявка</t>
  </si>
  <si>
    <t>Changan UNI-S LS5A3DKEXTA206191</t>
  </si>
  <si>
    <t>3 180 000,00</t>
  </si>
  <si>
    <t>475980 - входящая заявка</t>
  </si>
  <si>
    <t>Jetour X70+ EC37LUSM2SC004739</t>
  </si>
  <si>
    <t>2 175 000,00</t>
  </si>
  <si>
    <t>475972 - online</t>
  </si>
  <si>
    <t>Jetour X70+ EC37LUSM0TC005163</t>
  </si>
  <si>
    <t>ЗАВСАС00140</t>
  </si>
  <si>
    <t>475966 - входящая заявка</t>
  </si>
  <si>
    <t>Geely Coolray LB37622Z1TX513022</t>
  </si>
  <si>
    <t>МК00072344</t>
  </si>
  <si>
    <t>79 990,00</t>
  </si>
  <si>
    <t>2 800 000,00</t>
  </si>
  <si>
    <t>475942 - online</t>
  </si>
  <si>
    <t>JETOUR Dashing EC3DCUFD6TC010879</t>
  </si>
  <si>
    <t>26/07/11-01</t>
  </si>
  <si>
    <t>475936 - online</t>
  </si>
  <si>
    <t>Jetour Т1 LVTDD24B8TDB80016</t>
  </si>
  <si>
    <t>ФКВ0002580</t>
  </si>
  <si>
    <t>62 295,00</t>
  </si>
  <si>
    <t>62 295,08</t>
  </si>
  <si>
    <t>475932 - входящая заявка</t>
  </si>
  <si>
    <t>SOLARIS НС Z94PB814BSR071574</t>
  </si>
  <si>
    <t>143 250,00</t>
  </si>
  <si>
    <t>2 721 750,00</t>
  </si>
  <si>
    <t>475928 - входящая заявка</t>
  </si>
  <si>
    <t>JETOUR DASHING EC3DCUFD4TC014302</t>
  </si>
  <si>
    <t>ONLINE ООО "ТД АРМАДА-АВТО"</t>
  </si>
  <si>
    <t>КУРАЛОВО</t>
  </si>
  <si>
    <t>2 030 000,00</t>
  </si>
  <si>
    <t>475924 - входящая заявка</t>
  </si>
  <si>
    <t>GEELY CITYRAY LB3G43S99TX406389</t>
  </si>
  <si>
    <t>ВН00002759</t>
  </si>
  <si>
    <t>243 000,00</t>
  </si>
  <si>
    <t>3 219 990,00</t>
  </si>
  <si>
    <t>2 798 990,00</t>
  </si>
  <si>
    <t>471666 - фдц</t>
  </si>
  <si>
    <t>ONLINE Автоцентр Интей Лада</t>
  </si>
  <si>
    <t>И-0000809</t>
  </si>
  <si>
    <t>1 109 000,00</t>
  </si>
  <si>
    <t>9 000,00</t>
  </si>
  <si>
    <t>118 272,00</t>
  </si>
  <si>
    <t>1 100 000,00</t>
  </si>
  <si>
    <t>LADA GRANTA XTA219040T1250701</t>
  </si>
  <si>
    <t>471776 - входящая заявка</t>
  </si>
  <si>
    <t>JETOUR X70+ EC37LUSM9TC005274</t>
  </si>
  <si>
    <t>30863/М</t>
  </si>
  <si>
    <t>475888 - входящая заявка</t>
  </si>
  <si>
    <t>JETOUR DASHING</t>
  </si>
  <si>
    <t>469512 - входящая заявка</t>
  </si>
  <si>
    <t>Jetour X70+ EC37LUSM6SC001777</t>
  </si>
  <si>
    <t>Кузнецов Андрей</t>
  </si>
  <si>
    <t>Шитова - входящая заявка</t>
  </si>
  <si>
    <t>0138-26/002520</t>
  </si>
  <si>
    <t>49 794,93</t>
  </si>
  <si>
    <t>429 794,93</t>
  </si>
  <si>
    <t>2 650 000,00</t>
  </si>
  <si>
    <t>Jetour X70+ EC37LUSM7TC007413</t>
  </si>
  <si>
    <t>475712 - входящая заявка</t>
  </si>
  <si>
    <t>Jetour Dashing EC3DCUFD8SC007979</t>
  </si>
  <si>
    <t>26/07/10-04</t>
  </si>
  <si>
    <t>475680 - Online</t>
  </si>
  <si>
    <t>Jetour X70+ EC37LUSM6SC004730</t>
  </si>
  <si>
    <t>АВ200011361</t>
  </si>
  <si>
    <t>1 036 603,78</t>
  </si>
  <si>
    <t>177 396,22</t>
  </si>
  <si>
    <t>158 000,00</t>
  </si>
  <si>
    <t>475662 - входящая заявка</t>
  </si>
  <si>
    <t>JETOUR DASHING EC3DCUFD9TC010729</t>
  </si>
  <si>
    <t>2 225 600,00</t>
  </si>
  <si>
    <t>475652 - входящая заявка</t>
  </si>
  <si>
    <t>Soueast S06 EC3DCUFD4TC000433</t>
  </si>
  <si>
    <t>ONLINE АО "БАРС АВТО"</t>
  </si>
  <si>
    <t>899 000,00</t>
  </si>
  <si>
    <t>475644 - входящая заявка</t>
  </si>
  <si>
    <t>JETOUR DASHING EC3DCUFD4TC012050</t>
  </si>
  <si>
    <t>МГ2050</t>
  </si>
  <si>
    <t>475636 - входящая заявка</t>
  </si>
  <si>
    <t>JETOUR DASHING EC3DCUFD8TC010463</t>
  </si>
  <si>
    <t>МГ0463</t>
  </si>
  <si>
    <t>475622 - входящая заявка</t>
  </si>
  <si>
    <t>SOLARIS НС Z94PF814BSR068898</t>
  </si>
  <si>
    <t>ВС00146850</t>
  </si>
  <si>
    <t>208 000,00</t>
  </si>
  <si>
    <t>3 096 000,00</t>
  </si>
  <si>
    <t>470414 - ФДЦ</t>
  </si>
  <si>
    <t>JETOUR X70+ EC37LUSM6TC007211</t>
  </si>
  <si>
    <t>JTR0000547</t>
  </si>
  <si>
    <t>5 100,00</t>
  </si>
  <si>
    <t>475578 - входящая заявка</t>
  </si>
  <si>
    <t>Jetour X70+ EC37LUSM5SC004279</t>
  </si>
  <si>
    <t>МГ4279</t>
  </si>
  <si>
    <t>475566 - передача лида</t>
  </si>
  <si>
    <t>Jetour T2 EC3TDUMA8T0003208</t>
  </si>
  <si>
    <t>4 649 000,00</t>
  </si>
  <si>
    <t>349 000,00</t>
  </si>
  <si>
    <t>4 300 000,00</t>
  </si>
  <si>
    <t>475544 -входящая заявка</t>
  </si>
  <si>
    <t>GEELY CITYRAY LB3G43S97TX410182</t>
  </si>
  <si>
    <t>ВН00002766</t>
  </si>
  <si>
    <t>3 259 990,00</t>
  </si>
  <si>
    <t>149 990,00</t>
  </si>
  <si>
    <t>83 000,00</t>
  </si>
  <si>
    <t>2 950 000,00</t>
  </si>
  <si>
    <t>475540 - входящая заявка</t>
  </si>
  <si>
    <t>Jetour X70+ EC37CUSM8SC004602</t>
  </si>
  <si>
    <t>0138-26/002548</t>
  </si>
  <si>
    <t>109 794,85</t>
  </si>
  <si>
    <t>329 794,85</t>
  </si>
  <si>
    <t>471176 - ФДЦ</t>
  </si>
  <si>
    <t>SOLARIS HC Z94PC815DSR071188</t>
  </si>
  <si>
    <t>3 234 750,00</t>
  </si>
  <si>
    <t>475532 - входящая заявка</t>
  </si>
  <si>
    <t>LADA NIVA XTA212140T2627423</t>
  </si>
  <si>
    <t>СМ00085162</t>
  </si>
  <si>
    <t>1 119 000,00</t>
  </si>
  <si>
    <t>475534 - входящая заявка</t>
  </si>
  <si>
    <t>Jetour Т2 EC3TDUMA5T0003473</t>
  </si>
  <si>
    <t>КМ0008151</t>
  </si>
  <si>
    <t>479 000,00</t>
  </si>
  <si>
    <t>330 000,00</t>
  </si>
  <si>
    <t>4 500 000,00</t>
  </si>
  <si>
    <t>475524 - входящая заявка</t>
  </si>
  <si>
    <t>JETOUR DASHING EC3DCUFD2TC013505</t>
  </si>
  <si>
    <t>ЗАВСАП00267</t>
  </si>
  <si>
    <t>139 900,00</t>
  </si>
  <si>
    <t>2 109 900,00</t>
  </si>
  <si>
    <t>475502 - входящая заявка</t>
  </si>
  <si>
    <t>JETOUR DASHING EC3DCUFD5TC014339</t>
  </si>
  <si>
    <t>МГ4339</t>
  </si>
  <si>
    <t>474974 - ФДЦ</t>
  </si>
  <si>
    <t>JETOUR X70+ EC37LUSM3SC001784</t>
  </si>
  <si>
    <t>ЗАПСМ002325</t>
  </si>
  <si>
    <t>4 000,00</t>
  </si>
  <si>
    <t>475488 - Online</t>
  </si>
  <si>
    <t>JETOUR DASHING EC3DCUFD6TC014902</t>
  </si>
  <si>
    <t>30953/М</t>
  </si>
  <si>
    <t>475482 - входящая заявка</t>
  </si>
  <si>
    <t>Jetour X70+ EC37CUSM6SC003089</t>
  </si>
  <si>
    <t>0221-26/001877</t>
  </si>
  <si>
    <t>62 637,00</t>
  </si>
  <si>
    <t>17 637,00</t>
  </si>
  <si>
    <t>2 085 000,00</t>
  </si>
  <si>
    <t>475430 - входящая заявка</t>
  </si>
  <si>
    <t>GAC S7 LMGJF3S89T1000126</t>
  </si>
  <si>
    <t>ЭКСПЕРТ АВТО ОРЕНБУРГ</t>
  </si>
  <si>
    <t>679 900,00</t>
  </si>
  <si>
    <t>Оренбург</t>
  </si>
  <si>
    <t>6 799 000,00</t>
  </si>
  <si>
    <t>130 900,00</t>
  </si>
  <si>
    <t>6 250 000,00</t>
  </si>
  <si>
    <t>475428 - входящая заявка</t>
  </si>
  <si>
    <t>Jetour Т1 LVTDD24B2TDB77905</t>
  </si>
  <si>
    <t>МГ7905</t>
  </si>
  <si>
    <t>529 000,00</t>
  </si>
  <si>
    <t>3 720 000,00</t>
  </si>
  <si>
    <t>474782 - фдц</t>
  </si>
  <si>
    <t>3 529 000,00</t>
  </si>
  <si>
    <t>2 400 000,00</t>
  </si>
  <si>
    <t>JETOUR DASHING EC37LUSM9SC004818</t>
  </si>
  <si>
    <t>475412 - входящая заявка</t>
  </si>
  <si>
    <t>LADA GRANTA XTA219040V1277345</t>
  </si>
  <si>
    <t>КС00002238</t>
  </si>
  <si>
    <t>880 000,00</t>
  </si>
  <si>
    <t>475404 - online</t>
  </si>
  <si>
    <t>Solaris HC</t>
  </si>
  <si>
    <t>3 320 250,00</t>
  </si>
  <si>
    <t>475396 - входящая заявка</t>
  </si>
  <si>
    <t>JETOUR DASHING EC3DCUFD3TC014131</t>
  </si>
  <si>
    <t>МГ4131</t>
  </si>
  <si>
    <t>475394 - входящая заявка</t>
  </si>
  <si>
    <t>GAC S9 LMGJF3S82T1000372</t>
  </si>
  <si>
    <t>26/07/10-01</t>
  </si>
  <si>
    <t>6 119 100,00</t>
  </si>
  <si>
    <t>478510 - входящая заявка</t>
  </si>
  <si>
    <t>Geely EX5 EM-i LB3P11SD7TH368690</t>
  </si>
  <si>
    <t>80729.8</t>
  </si>
  <si>
    <t>ООО "АВТОПРЕСТИЖ-ПОЛЮС" online</t>
  </si>
  <si>
    <t>ЗАППП002322</t>
  </si>
  <si>
    <t>331 500,00</t>
  </si>
  <si>
    <t>4 036 490,00</t>
  </si>
  <si>
    <t>475344 - Online</t>
  </si>
  <si>
    <t>Jetour X70+ EC37LUSM6SC004243</t>
  </si>
  <si>
    <t>221-26/001866</t>
  </si>
  <si>
    <t>475342 - входящая заявка</t>
  </si>
  <si>
    <t>JETOUR X70 PLUS EC37LUSM2TC006685</t>
  </si>
  <si>
    <t>МГ6685</t>
  </si>
  <si>
    <t>475292 - передача лида - БЕЗ ДКП</t>
  </si>
  <si>
    <t>Hongqi H5 LFPH4ACP9S2A02653</t>
  </si>
  <si>
    <t>ONLINE ООО "МЭЙДЖОР АВТО КОМПЛЕКС"</t>
  </si>
  <si>
    <t>3 900 000,00</t>
  </si>
  <si>
    <t>475306 - входящая заявка</t>
  </si>
  <si>
    <t>Lada Largus XTAFS045LT1573924</t>
  </si>
  <si>
    <t>СМ00085139</t>
  </si>
  <si>
    <t>1 688 400,00</t>
  </si>
  <si>
    <t>1 638 400,00</t>
  </si>
  <si>
    <t>475280 - входящая заявка</t>
  </si>
  <si>
    <t>JETOUR Т1 LVTDD24B8TDB98872</t>
  </si>
  <si>
    <t>УС-206401</t>
  </si>
  <si>
    <t>350 000,00</t>
  </si>
  <si>
    <t>3 550 000,00</t>
  </si>
  <si>
    <t>474958 - фдц</t>
  </si>
  <si>
    <t>Online ГК Автопрестиж \ ООО АВЕС-КАЛУГА</t>
  </si>
  <si>
    <t>ЗАКАВ001785</t>
  </si>
  <si>
    <t>Калуга</t>
  </si>
  <si>
    <t>1 895 000,00</t>
  </si>
  <si>
    <t>LADA VESTA XTAGFK110T1046780</t>
  </si>
  <si>
    <t>475256 - входящая заявка</t>
  </si>
  <si>
    <t>Geely EX5-MI LB3P11SD6TH363092</t>
  </si>
  <si>
    <t>3 844 000,00</t>
  </si>
  <si>
    <t>472908 - ФДЦ</t>
  </si>
  <si>
    <t>83 900,00</t>
  </si>
  <si>
    <t>133 900,00</t>
  </si>
  <si>
    <t>JETOUR X70 PLUS EC37LUSM9TC005663</t>
  </si>
  <si>
    <t>475228 - входящая заявка</t>
  </si>
  <si>
    <t>BELGEE X50+ Y4K8622Z7TB926867</t>
  </si>
  <si>
    <t>МК00072103</t>
  </si>
  <si>
    <t>198 000,00</t>
  </si>
  <si>
    <t>2 737 990,00</t>
  </si>
  <si>
    <t>475202 - входящая заявка</t>
  </si>
  <si>
    <t>JETOUR Т1 LVTDD24B2TDC04987</t>
  </si>
  <si>
    <t>1/0707/</t>
  </si>
  <si>
    <t>3 990 000,00</t>
  </si>
  <si>
    <t>475186 - передача лида</t>
  </si>
  <si>
    <t>BELGEE x50+ Y4K8622Z5TB922154</t>
  </si>
  <si>
    <t>ONLINE Автодин (ООО "АВТОДИН-КАМА")</t>
  </si>
  <si>
    <t>2 509 990,00</t>
  </si>
  <si>
    <t>159 990,00</t>
  </si>
  <si>
    <t>471640 - фдц</t>
  </si>
  <si>
    <t>JTR0000538</t>
  </si>
  <si>
    <t>50 400,00</t>
  </si>
  <si>
    <t>2 320 400,00</t>
  </si>
  <si>
    <t>JETOUR X70 PLUS EC37LUSM4TC005389</t>
  </si>
  <si>
    <t>454476 - фдц</t>
  </si>
  <si>
    <t>ONLINE АВТОЦЕНТР НА ЗАВОДСКОМ (ООО "АВТОЦЕНТР НА ЗАВОДСКОМ")</t>
  </si>
  <si>
    <t>1 246 000,00</t>
  </si>
  <si>
    <t>LADA GRANTA CROSS XTA219470T0319264</t>
  </si>
  <si>
    <t>472930 - передача лида</t>
  </si>
  <si>
    <t>JETOUR DASHING EC3DCUFD8TC009605</t>
  </si>
  <si>
    <t>ФКВ0002533</t>
  </si>
  <si>
    <t>549 900,00</t>
  </si>
  <si>
    <t>2 210 000,00</t>
  </si>
  <si>
    <t>475078 - входящая заявка</t>
  </si>
  <si>
    <t>SOLARIS KRS Z94C241BBSR276036</t>
  </si>
  <si>
    <t>325 000,00</t>
  </si>
  <si>
    <t>475068 - входящая заявка</t>
  </si>
  <si>
    <t>JETOUR T2 EC3TEUMB5T0003768</t>
  </si>
  <si>
    <t>НН00002383</t>
  </si>
  <si>
    <t>209 000,00</t>
  </si>
  <si>
    <t>3 899 000,00</t>
  </si>
  <si>
    <t>475066 - входящая заявка</t>
  </si>
  <si>
    <t>JETOUR Т2 EC3TEUMBXT0004074</t>
  </si>
  <si>
    <t>26/07/09-09</t>
  </si>
  <si>
    <t>475062 - входящая заявка</t>
  </si>
  <si>
    <t>JETOUR T2 EC3TEUMB5T0004130</t>
  </si>
  <si>
    <t>ЗАВСАП00262</t>
  </si>
  <si>
    <t>260 000,00</t>
  </si>
  <si>
    <t>400 000,00</t>
  </si>
  <si>
    <t>475056 - входящая заявка</t>
  </si>
  <si>
    <t>JETOUR DASHING EC3DCUFD6TC011739</t>
  </si>
  <si>
    <t>155-501-1-728</t>
  </si>
  <si>
    <t>475044 - входящая заявка</t>
  </si>
  <si>
    <t>GAC S7 LMGNC3S88T1000919</t>
  </si>
  <si>
    <t>26/07/09-07</t>
  </si>
  <si>
    <t>634 900,00</t>
  </si>
  <si>
    <t>6 349 000,00</t>
  </si>
  <si>
    <t>5 714 100,00</t>
  </si>
  <si>
    <t>474998 - входящая заявка</t>
  </si>
  <si>
    <t>LADA GRANTA XTA219040T1262184</t>
  </si>
  <si>
    <t>DM00077823</t>
  </si>
  <si>
    <t>1 200 000,00</t>
  </si>
  <si>
    <t>474992 - входящая заявка</t>
  </si>
  <si>
    <t>JETOUR Т2 EC3TEUMB1T0002813</t>
  </si>
  <si>
    <t>30879/М</t>
  </si>
  <si>
    <t>589 000,00</t>
  </si>
  <si>
    <t>3 860 000,00</t>
  </si>
  <si>
    <t>474980 - входящая заявка</t>
  </si>
  <si>
    <t>LADA LARGUS XTAFS045LT1570791</t>
  </si>
  <si>
    <t>СМ00085148</t>
  </si>
  <si>
    <t>1 687 000,00</t>
  </si>
  <si>
    <t>474978 - входящая заявка</t>
  </si>
  <si>
    <t>LADA GRANTA XTA219140T0691247</t>
  </si>
  <si>
    <t>DM00077831</t>
  </si>
  <si>
    <t>1 158 000,00</t>
  </si>
  <si>
    <t>1 123 000,00</t>
  </si>
  <si>
    <t>474976 - входящая заявка</t>
  </si>
  <si>
    <t>Jetour X70+ EC37LUSM5TC005742</t>
  </si>
  <si>
    <t>1 199 000,00</t>
  </si>
  <si>
    <t>474966 - входящая заявка</t>
  </si>
  <si>
    <t>SOLARIS HC Z94PB814BSR069048</t>
  </si>
  <si>
    <t>474962 - входящая заявка</t>
  </si>
  <si>
    <t>SOLARIS HC Z94PB814BSR070653</t>
  </si>
  <si>
    <t>Н-0003767</t>
  </si>
  <si>
    <t>136 250,00</t>
  </si>
  <si>
    <t>138 750,00</t>
  </si>
  <si>
    <t>474922 - входящая заявка</t>
  </si>
  <si>
    <t>solaris нс Z94PC815DSR062754</t>
  </si>
  <si>
    <t>182 000,00</t>
  </si>
  <si>
    <t>3 640 000,00</t>
  </si>
  <si>
    <t>3 458 000,00</t>
  </si>
  <si>
    <t>474586 - ФДЦ</t>
  </si>
  <si>
    <t>ЗАВСАС00143</t>
  </si>
  <si>
    <t>Jetour X70 + EC37LUSM4TC005537</t>
  </si>
  <si>
    <t>474864 - входящая заявка</t>
  </si>
  <si>
    <t>JETOUR X70+ EC37LUSM0SC004884</t>
  </si>
  <si>
    <t>ЗА000001944</t>
  </si>
  <si>
    <t>474628 - ФДЦ</t>
  </si>
  <si>
    <t>ONLINE O&amp;J НИККО Тюмень (ООО "НИККО")</t>
  </si>
  <si>
    <t>432 000,00</t>
  </si>
  <si>
    <t>3 299 000,00</t>
  </si>
  <si>
    <t>2 867 000,00</t>
  </si>
  <si>
    <t>474852 - входящая заявка</t>
  </si>
  <si>
    <t>Jetour X70+ EC37LUSM6SC004226</t>
  </si>
  <si>
    <t>0221-26/001854</t>
  </si>
  <si>
    <t>191 683,00</t>
  </si>
  <si>
    <t>21 683,00</t>
  </si>
  <si>
    <t>2 100 000,00</t>
  </si>
  <si>
    <t>474850 - входящая заявка</t>
  </si>
  <si>
    <t>474846 - входящая заявка</t>
  </si>
  <si>
    <t>JETOUR Х70plus EC37LUSMXTC007373</t>
  </si>
  <si>
    <t>МГ7373</t>
  </si>
  <si>
    <t>474838 - передача лида</t>
  </si>
  <si>
    <t>Lada (ВАЗ) Granta XTA219010K0601678</t>
  </si>
  <si>
    <t>СВ00158019</t>
  </si>
  <si>
    <t>550 000,00</t>
  </si>
  <si>
    <t>473534 - ФДЦ</t>
  </si>
  <si>
    <t>LADA VESTA XTAGFL150T1053969</t>
  </si>
  <si>
    <t>ONLINE Прагматика Псков (ООО "ПСКОВ-ЛАДА")</t>
  </si>
  <si>
    <t>Псков</t>
  </si>
  <si>
    <t>1 650 000,00</t>
  </si>
  <si>
    <t>474828 - входящая заявка</t>
  </si>
  <si>
    <t>JETOUR X70+ EC37LUSM6TC005216</t>
  </si>
  <si>
    <t>474810 - входящая заявка</t>
  </si>
  <si>
    <t>Jetour Dashing EC3DLUFD5TC015006</t>
  </si>
  <si>
    <t>178-501-1-16640</t>
  </si>
  <si>
    <t>474790 - входящая заявка</t>
  </si>
  <si>
    <t>Jetour Dashing EC3DCUFD1TC011678</t>
  </si>
  <si>
    <t>36 000,00</t>
  </si>
  <si>
    <t>474742 - входящая заявка</t>
  </si>
  <si>
    <t>SOLARIS HC Z94PC815DSR067564</t>
  </si>
  <si>
    <t>285 000,00</t>
  </si>
  <si>
    <t>3 290 000,00</t>
  </si>
  <si>
    <t>474694 - входящая заявка</t>
  </si>
  <si>
    <t>Jetour Dashing EC3DLUFD7TC012432</t>
  </si>
  <si>
    <t>0221-26/001856</t>
  </si>
  <si>
    <t>33 998,99</t>
  </si>
  <si>
    <t>203 998,99</t>
  </si>
  <si>
    <t>2 450 000,00</t>
  </si>
  <si>
    <t>474688 - входящая заявка</t>
  </si>
  <si>
    <t>JETOUR X70+ EC37LUSM7TC005564</t>
  </si>
  <si>
    <t>474684 - входящая заявка</t>
  </si>
  <si>
    <t>474656 - Online</t>
  </si>
  <si>
    <t>JETOUR DASHING EC3DCUFD6TC013474</t>
  </si>
  <si>
    <t>ФКВ0002611</t>
  </si>
  <si>
    <t>789 880,00</t>
  </si>
  <si>
    <t>27 320,00</t>
  </si>
  <si>
    <t>474640 - Online</t>
  </si>
  <si>
    <t>JETOUR DASHING EC3DLUFD5TC012462</t>
  </si>
  <si>
    <t>ООО "РАДАР-ЗАПАД" online</t>
  </si>
  <si>
    <t>Р320260492</t>
  </si>
  <si>
    <t>Иваново</t>
  </si>
  <si>
    <t>22 550,00</t>
  </si>
  <si>
    <t>2 257 450,00</t>
  </si>
  <si>
    <t>474638 - входящая заявка</t>
  </si>
  <si>
    <t>JETOUR X70+ EC37CUGD4SC001155</t>
  </si>
  <si>
    <t>935 900,00</t>
  </si>
  <si>
    <t>2 999,90</t>
  </si>
  <si>
    <t>474616 - входящая заявка</t>
  </si>
  <si>
    <t>LADA NIVA XTA212140T2627513</t>
  </si>
  <si>
    <t>СM00085095</t>
  </si>
  <si>
    <t>1 165 000,00</t>
  </si>
  <si>
    <t>473906 - ФДЦ</t>
  </si>
  <si>
    <t>ЗАВСАС00142</t>
  </si>
  <si>
    <t>Jetour X70+ EC37LUSM5TC005269</t>
  </si>
  <si>
    <t>470866 - Online</t>
  </si>
  <si>
    <t>JETOUR DASHING EC3DCUFD5TC013420</t>
  </si>
  <si>
    <t>474552 - Online</t>
  </si>
  <si>
    <t>JETOUR DASHING EC3DLUFD9TC013212</t>
  </si>
  <si>
    <t>КМ0008066</t>
  </si>
  <si>
    <t>470172 - ФДЦ</t>
  </si>
  <si>
    <t>ЗАВСАП00246</t>
  </si>
  <si>
    <t>JETOUR DASHING EC3DCUFD8TC011144</t>
  </si>
  <si>
    <t>474504 - Online</t>
  </si>
  <si>
    <t>JETOUR T1 LVTDD24B4TDB76254</t>
  </si>
  <si>
    <t>JTR0000520</t>
  </si>
  <si>
    <t>3 716 000,00</t>
  </si>
  <si>
    <t>472334 - Online</t>
  </si>
  <si>
    <t>JETOUR DASHING EC3DCUFD6SC008127</t>
  </si>
  <si>
    <t>ДКП-ТС-Квл-2026-000216</t>
  </si>
  <si>
    <t>474496 - входящая заявка</t>
  </si>
  <si>
    <t>Jetour X70 + EC37LUSM4TC005022</t>
  </si>
  <si>
    <t>ООО "ГЛАЗУРИТ" online</t>
  </si>
  <si>
    <t>474494 - входящая заявка</t>
  </si>
  <si>
    <t>Jetour T1 LVTDD24B3TDB86564</t>
  </si>
  <si>
    <t>2/0807/</t>
  </si>
  <si>
    <t>24 000,00</t>
  </si>
  <si>
    <t>474482 - входящая заявка</t>
  </si>
  <si>
    <t>JETOUR Т2 EC3TEUMB7T0003755</t>
  </si>
  <si>
    <t>0807/1</t>
  </si>
  <si>
    <t>263 740,00</t>
  </si>
  <si>
    <t>8 740,00</t>
  </si>
  <si>
    <t>3 435 000,00</t>
  </si>
  <si>
    <t>474476 - входящая заявка</t>
  </si>
  <si>
    <t>JETOUR DASHING EC3DCUFD4TC010590</t>
  </si>
  <si>
    <t>474472 - входящая заявка</t>
  </si>
  <si>
    <t>JETOUR DASHING EC3DCUFD6TC014057</t>
  </si>
  <si>
    <t>08/07/2026-110</t>
  </si>
  <si>
    <t>25 000,00</t>
  </si>
  <si>
    <t>1 995 000,00</t>
  </si>
  <si>
    <t>474470 - входящая заявка</t>
  </si>
  <si>
    <t>GEELY EX5 EM-i LB3P11SD2TH360402</t>
  </si>
  <si>
    <t>ВН00002656</t>
  </si>
  <si>
    <t>3 554 990,00</t>
  </si>
  <si>
    <t>474376 - входящая заявка</t>
  </si>
  <si>
    <t>SOUEAST S06 EC3DCUFD7TC000670</t>
  </si>
  <si>
    <t>ООО "ДАТ Р" online</t>
  </si>
  <si>
    <t>474372 -входящая заявка</t>
  </si>
  <si>
    <t>JETOUR X70+ EC37CUSM2SC003011</t>
  </si>
  <si>
    <t>КМ0008136</t>
  </si>
  <si>
    <t>474356 - входящая заявка</t>
  </si>
  <si>
    <t>LADA GRANTA XTA219040V1277348</t>
  </si>
  <si>
    <t>DM00077785</t>
  </si>
  <si>
    <t>915 000,00</t>
  </si>
  <si>
    <t>885 000,00</t>
  </si>
  <si>
    <t>474352 - входящая заявка</t>
  </si>
  <si>
    <t>JETOUR Т2 EC3TEUMB3T0004031</t>
  </si>
  <si>
    <t>ФКА0000323</t>
  </si>
  <si>
    <t>60 000,00</t>
  </si>
  <si>
    <t>474350 - входящая заявка</t>
  </si>
  <si>
    <t>JETOUR DASHING EC3DCUFD3TC014341</t>
  </si>
  <si>
    <t>МГ4341</t>
  </si>
  <si>
    <t>474348 - входящая заявка</t>
  </si>
  <si>
    <t>LADA LARGUS XTAKS045LT1579199</t>
  </si>
  <si>
    <t>DM00077770</t>
  </si>
  <si>
    <t>1 940 000,00</t>
  </si>
  <si>
    <t>1 890 000,00</t>
  </si>
  <si>
    <t>474344 - входящая заявка</t>
  </si>
  <si>
    <t>JETOUR DASHING EC3DCUFD4TC010430</t>
  </si>
  <si>
    <t>26/07/08-01</t>
  </si>
  <si>
    <t>754 900,00</t>
  </si>
  <si>
    <t>2 005 000,00</t>
  </si>
  <si>
    <t>474340 - входящая заявка</t>
  </si>
  <si>
    <t>JETOUR DASHING EC3DCUFD7TC014357</t>
  </si>
  <si>
    <t>ЗАПСМ002310</t>
  </si>
  <si>
    <t>474336 - входящая заявка</t>
  </si>
  <si>
    <t>JETOUR DASHING EC3DCUFD5TC011652</t>
  </si>
  <si>
    <t>МГ1652</t>
  </si>
  <si>
    <t>474332 - входящая заявка</t>
  </si>
  <si>
    <t>Solaris KRX Z94C251BBSR199194</t>
  </si>
  <si>
    <t>ВН00002653</t>
  </si>
  <si>
    <t>2 725 000,00</t>
  </si>
  <si>
    <t>5 750,00</t>
  </si>
  <si>
    <t>144 250,00</t>
  </si>
  <si>
    <t>474330 - входящая заявка</t>
  </si>
  <si>
    <t>JETOUR DASHING EC3DCUFD8TC011757</t>
  </si>
  <si>
    <t>785-153</t>
  </si>
  <si>
    <t>474326 - Online</t>
  </si>
  <si>
    <t>Tenet T7 EDXFD32B7TE046803</t>
  </si>
  <si>
    <t>ONLINE ЧЕРИ ЦЕНТР ТЕМП АВТО ДОН (ООО "ТЕМП АВТО ДОН")</t>
  </si>
  <si>
    <t>411 000,00</t>
  </si>
  <si>
    <t>2 940 000,00</t>
  </si>
  <si>
    <t>20 010,00</t>
  </si>
  <si>
    <t>2 549 010,00</t>
  </si>
  <si>
    <t>474316 - входящая заявка</t>
  </si>
  <si>
    <t>Jetour Т2 EC3TEUMB9T0003790</t>
  </si>
  <si>
    <t>210 000,00</t>
  </si>
  <si>
    <t>474268 - входящая заявка - ФДЦ</t>
  </si>
  <si>
    <t>1/0907/</t>
  </si>
  <si>
    <t>262 500,00</t>
  </si>
  <si>
    <t>292 500,00</t>
  </si>
  <si>
    <t>JETOUR DASHING EC3DCUFD8TC013928</t>
  </si>
  <si>
    <t>474302 - входящая заявка</t>
  </si>
  <si>
    <t>LADA GRANTA XTA219040V1277343</t>
  </si>
  <si>
    <t>DM00077773</t>
  </si>
  <si>
    <t>925 000,00</t>
  </si>
  <si>
    <t>895 000,00</t>
  </si>
  <si>
    <t>474300 - входящая заявка</t>
  </si>
  <si>
    <t>JETOUR DASHING EC3DCUFD7TC014391</t>
  </si>
  <si>
    <t>МГ4391</t>
  </si>
  <si>
    <t>474298 - входящая заявка</t>
  </si>
  <si>
    <t>Solaris HC Z94PB814ASR073357</t>
  </si>
  <si>
    <t>157 500,00</t>
  </si>
  <si>
    <t>2 637 000,00</t>
  </si>
  <si>
    <t>474288 - входящая заявка</t>
  </si>
  <si>
    <t>JETOUR X70+ EC37LUSM8TC007243</t>
  </si>
  <si>
    <t>989 000,00</t>
  </si>
  <si>
    <t>474286 - входящая заявка</t>
  </si>
  <si>
    <t>SOUEAST S06 EC3DCUGA9TC000027</t>
  </si>
  <si>
    <t>ВС00146760</t>
  </si>
  <si>
    <t>370 000,00</t>
  </si>
  <si>
    <t>2 920 000,00</t>
  </si>
  <si>
    <t>474276 - Online</t>
  </si>
  <si>
    <t>LADA GRANTA XTA219140T0674281</t>
  </si>
  <si>
    <t>14430.41</t>
  </si>
  <si>
    <t>Л/674281</t>
  </si>
  <si>
    <t>1 151 000,00</t>
  </si>
  <si>
    <t>153 973,00</t>
  </si>
  <si>
    <t>962 027,00</t>
  </si>
  <si>
    <t>474242 - Online</t>
  </si>
  <si>
    <t>Jetour Dashing EC3DLUFD5TC013207</t>
  </si>
  <si>
    <t>JTR0000522</t>
  </si>
  <si>
    <t>57 300,00</t>
  </si>
  <si>
    <t>127 300,00</t>
  </si>
  <si>
    <t>469164 - Online</t>
  </si>
  <si>
    <t>JETOUR X70 PLUS EC37LUSM6TC006317</t>
  </si>
  <si>
    <t>ФКВ0002508</t>
  </si>
  <si>
    <t>68 708,00</t>
  </si>
  <si>
    <t>68 708,17</t>
  </si>
  <si>
    <t>472794 - ФДЦ</t>
  </si>
  <si>
    <t>АВ200011376</t>
  </si>
  <si>
    <t>1 249 000,00</t>
  </si>
  <si>
    <t>Jetour X70 Plus EC37LUSM6SC004193</t>
  </si>
  <si>
    <t>472948 - ФДЦ</t>
  </si>
  <si>
    <t>JETOUR DASHING EC3DCUFD4TC011254</t>
  </si>
  <si>
    <t>88456.8</t>
  </si>
  <si>
    <t>ДКП-ТС-Квл-2026-000219</t>
  </si>
  <si>
    <t>471720 - ФДЦ</t>
  </si>
  <si>
    <t>05/07/2026-110</t>
  </si>
  <si>
    <t>55 000,00</t>
  </si>
  <si>
    <t>2 325 000,00</t>
  </si>
  <si>
    <t>JETOUR X70 EC37LUSM4SC003267</t>
  </si>
  <si>
    <t>474156 - Online</t>
  </si>
  <si>
    <t>TENET T7 EDXFD32B0TE043306</t>
  </si>
  <si>
    <t>ONLINE CHERY Автофорум (ООО "АВТОФОРУМ ЦЕНТР")</t>
  </si>
  <si>
    <t>2 529 000,00</t>
  </si>
  <si>
    <t>470918 - ФДЦ</t>
  </si>
  <si>
    <t>ООО "ЭКСПЕРТ СВ ОРЕНБУРГ" Online</t>
  </si>
  <si>
    <t>ЗАОСВ002246</t>
  </si>
  <si>
    <t>1 607 000,00</t>
  </si>
  <si>
    <t>1 437 000,00</t>
  </si>
  <si>
    <t>LADA LARGUS XTAKS025LT1580815</t>
  </si>
  <si>
    <t>471074 - ФДЦ</t>
  </si>
  <si>
    <t>JETOUR T2 EC3TEUMB5S0000397</t>
  </si>
  <si>
    <t>НH00002376</t>
  </si>
  <si>
    <t>839 000,00</t>
  </si>
  <si>
    <t>4 349 000,00</t>
  </si>
  <si>
    <t>3 590 000,00</t>
  </si>
  <si>
    <t>474094 - Online</t>
  </si>
  <si>
    <t>Jetour T1</t>
  </si>
  <si>
    <t>474066 - Online</t>
  </si>
  <si>
    <t>JETOUR X70+ EC37CUSM2SC004661</t>
  </si>
  <si>
    <t>1/0807/</t>
  </si>
  <si>
    <t>19 000,00</t>
  </si>
  <si>
    <t>472066 - ФДЦ</t>
  </si>
  <si>
    <t>JTR0000542</t>
  </si>
  <si>
    <t>Jetour X70+ EC37LUSM5TC005188</t>
  </si>
  <si>
    <t>470518 - Online</t>
  </si>
  <si>
    <t>OMODA C7 EDEKD32BXTE029596</t>
  </si>
  <si>
    <t>ООО "СИГМА АВТО"</t>
  </si>
  <si>
    <t>421 000,00</t>
  </si>
  <si>
    <t>3 499 000,00</t>
  </si>
  <si>
    <t>3 078 000,00</t>
  </si>
  <si>
    <t>473908 - Online</t>
  </si>
  <si>
    <t>JETOUR X70PLUS EC37LUSMXTC006661</t>
  </si>
  <si>
    <t>JTR0000558</t>
  </si>
  <si>
    <t>30 500,00</t>
  </si>
  <si>
    <t>2 300 500,00</t>
  </si>
  <si>
    <t>473234 - Online</t>
  </si>
  <si>
    <t>JETOUR X70+ EC37LUSM0TC005454</t>
  </si>
  <si>
    <t>471638 - ФДЦ</t>
  </si>
  <si>
    <t>JTR0000545</t>
  </si>
  <si>
    <t>JETOUR DASHING EC3DCUFD4TC010217</t>
  </si>
  <si>
    <t>473876 - входящая заявка</t>
  </si>
  <si>
    <t>JETOUR DASHING EC3DCUFD2TC014542</t>
  </si>
  <si>
    <t>6 060,00</t>
  </si>
  <si>
    <t>26 060,00</t>
  </si>
  <si>
    <t>473872 - входящая заявка</t>
  </si>
  <si>
    <t>JETOUR T2 EC3TEUMB5T0002717</t>
  </si>
  <si>
    <t>ЗАВСАП00260</t>
  </si>
  <si>
    <t>273 800,00</t>
  </si>
  <si>
    <t>3 963 800,00</t>
  </si>
  <si>
    <t>473676 - ФДЦ</t>
  </si>
  <si>
    <t>АВИ0036805</t>
  </si>
  <si>
    <t>1 049 000,00</t>
  </si>
  <si>
    <t>JETOUR X70+ EC37LUSMXSC003516</t>
  </si>
  <si>
    <t>473656 - входящая заявка</t>
  </si>
  <si>
    <t>JETOUR DASHING EC3DCUFD9TC014148</t>
  </si>
  <si>
    <t>ООО "ВАЖНАЯ ПЕРСОНА-АВТО" ONLINE</t>
  </si>
  <si>
    <t>ВПА-00788-26</t>
  </si>
  <si>
    <t>473654 - online</t>
  </si>
  <si>
    <t>Jetour X70 PLUS EC37LUSM1SC004814</t>
  </si>
  <si>
    <t>JTR0000557</t>
  </si>
  <si>
    <t>473650 - входящая заявка</t>
  </si>
  <si>
    <t>Changan Uni-S LS5A3DKEXTA224190</t>
  </si>
  <si>
    <t>3 000 000,00</t>
  </si>
  <si>
    <t>2 910 000,00</t>
  </si>
  <si>
    <t>473646 - входящая заявка</t>
  </si>
  <si>
    <t>JETOUR X70PLUS EC37CUSM9SC004561</t>
  </si>
  <si>
    <t>473604 - online</t>
  </si>
  <si>
    <t>OMODA C7 EDEKD32B1TE081103</t>
  </si>
  <si>
    <t>473212 - фдц</t>
  </si>
  <si>
    <t>45874.6</t>
  </si>
  <si>
    <t>155-501-1-724</t>
  </si>
  <si>
    <t>23 730,00</t>
  </si>
  <si>
    <t>2 293 730,00</t>
  </si>
  <si>
    <t>JETOUR DASHING EC37LUSM1TC005351</t>
  </si>
  <si>
    <t>473568 - входящая заявка</t>
  </si>
  <si>
    <t>JETOUR T2 EC3TDUMA3T0003505</t>
  </si>
  <si>
    <t>ДгПрАвт-06/371361</t>
  </si>
  <si>
    <t>30 190,00</t>
  </si>
  <si>
    <t>210 190,00</t>
  </si>
  <si>
    <t>4 350 000,00</t>
  </si>
  <si>
    <t>473566 - входящая заявка</t>
  </si>
  <si>
    <t>GAC GS4 LMGAE3G88T1004969</t>
  </si>
  <si>
    <t>ЗАМЭАM01073</t>
  </si>
  <si>
    <t>3 549 000,00</t>
  </si>
  <si>
    <t>473544 - online</t>
  </si>
  <si>
    <t>Tenet T4L EDELB31B3TE071037</t>
  </si>
  <si>
    <t>2 259 000,00</t>
  </si>
  <si>
    <t>2 214 000,00</t>
  </si>
  <si>
    <t>473532 - входящая заявка</t>
  </si>
  <si>
    <t>SOUEAST S06 EC3DCUGA4TC000095</t>
  </si>
  <si>
    <t>ДКП-ТС-Квл-2026-000218</t>
  </si>
  <si>
    <t>472900 - фдц</t>
  </si>
  <si>
    <t>104338.4</t>
  </si>
  <si>
    <t>ФКВ0002572</t>
  </si>
  <si>
    <t>JETOUR DASHING EC3DCUFD8TC013346</t>
  </si>
  <si>
    <t>473524 - входящая заявка</t>
  </si>
  <si>
    <t>JETOUR X70PLUS EC37LUSM6SC001682</t>
  </si>
  <si>
    <t>969 113,00</t>
  </si>
  <si>
    <t>86 787,00</t>
  </si>
  <si>
    <t>2 314 000,00</t>
  </si>
  <si>
    <t>473522 - входящая заявка</t>
  </si>
  <si>
    <t>LADA NIVA XTA212140T2627410</t>
  </si>
  <si>
    <t>КС00002223</t>
  </si>
  <si>
    <t>1 262 800,00</t>
  </si>
  <si>
    <t>1 227 800,00</t>
  </si>
  <si>
    <t>473518 - входящая заявка</t>
  </si>
  <si>
    <t>LADA GRANTA XTA219140T0680720</t>
  </si>
  <si>
    <t>190-501-1-6279</t>
  </si>
  <si>
    <t>972 450,00</t>
  </si>
  <si>
    <t>937 450,00</t>
  </si>
  <si>
    <t>473512 - входящая заявка</t>
  </si>
  <si>
    <t>BELGEE X70 FL Y4K8722D7TB311656</t>
  </si>
  <si>
    <t>BEL014403</t>
  </si>
  <si>
    <t>3 085 990,00</t>
  </si>
  <si>
    <t>58 990,00</t>
  </si>
  <si>
    <t>140 000,00</t>
  </si>
  <si>
    <t>3 095 000,00</t>
  </si>
  <si>
    <t>473510 - входящая заявка</t>
  </si>
  <si>
    <t>JETOUR X70PLUS EC37LUSMXTC007244</t>
  </si>
  <si>
    <t>МГ7244</t>
  </si>
  <si>
    <t>473496 - входящая заявка</t>
  </si>
  <si>
    <t>JETOUR X70PLUS EC37LUSM1TC007424</t>
  </si>
  <si>
    <t>JTR0000555</t>
  </si>
  <si>
    <t>52 876,10</t>
  </si>
  <si>
    <t>62 876,10</t>
  </si>
  <si>
    <t>473490 - входящая заявка</t>
  </si>
  <si>
    <t>JETOUR T2 EC3TDUMA6T0003434</t>
  </si>
  <si>
    <t>МК00072126</t>
  </si>
  <si>
    <t>504 000,00</t>
  </si>
  <si>
    <t>4 674 000,00</t>
  </si>
  <si>
    <t>473488 - входящая заявка</t>
  </si>
  <si>
    <t>JETOUR T2 EC3TEUMB6T0002838</t>
  </si>
  <si>
    <t>JR012442</t>
  </si>
  <si>
    <t>390 000,00</t>
  </si>
  <si>
    <t>4 080 000,00</t>
  </si>
  <si>
    <t>473482 - входящая заявка</t>
  </si>
  <si>
    <t>JETOUR X70PLUS EC37CUSM3SC004619</t>
  </si>
  <si>
    <t>473468 - входящая заявка</t>
  </si>
  <si>
    <t>Soueast S07 EC37CUSA4SC200512</t>
  </si>
  <si>
    <t>16 180,00</t>
  </si>
  <si>
    <t>473448 - входящая заявка</t>
  </si>
  <si>
    <t>JETOUR DASHING EC3DCUFD2TC011723</t>
  </si>
  <si>
    <t>МГ1723</t>
  </si>
  <si>
    <t>473444 - входящая заявка</t>
  </si>
  <si>
    <t>JETOUR X70PLUS EC37LUSMXSC004746</t>
  </si>
  <si>
    <t>473436 - входящая заявка</t>
  </si>
  <si>
    <t>GEELY EX5 EM-i LB3P11SD6TH368843</t>
  </si>
  <si>
    <t>473428 - входящая заявка</t>
  </si>
  <si>
    <t>JETOUR DASHING EC37LUSMXTC005171</t>
  </si>
  <si>
    <t>JTR0000528</t>
  </si>
  <si>
    <t>473424 - входящая заявка</t>
  </si>
  <si>
    <t>SOLARIS KRS Z94C241BBSR275264</t>
  </si>
  <si>
    <t>Online Эксперт Авто Самара</t>
  </si>
  <si>
    <t>2658764696 - АМ/К</t>
  </si>
  <si>
    <t>146 700,00</t>
  </si>
  <si>
    <t>38 300,00</t>
  </si>
  <si>
    <t>2 260 000,00</t>
  </si>
  <si>
    <t>473404 - online</t>
  </si>
  <si>
    <t>JETOUR X70PLUS EC37LUSM7TC005225</t>
  </si>
  <si>
    <t>26/07/06-03</t>
  </si>
  <si>
    <t>473398 - входящая заявка</t>
  </si>
  <si>
    <t>SOLARIS HC Z94PC815DSR064754</t>
  </si>
  <si>
    <t>ВС00146776</t>
  </si>
  <si>
    <t>78 000,00</t>
  </si>
  <si>
    <t>3 390 000,00</t>
  </si>
  <si>
    <t>473394 - входящая заявка</t>
  </si>
  <si>
    <t>473386 - входящая заявка</t>
  </si>
  <si>
    <t>SOLARIS HC Z94PB814BSR065284</t>
  </si>
  <si>
    <t>МК00072223</t>
  </si>
  <si>
    <t>59 750,00</t>
  </si>
  <si>
    <t>2 715 000,00</t>
  </si>
  <si>
    <t>473374 - входящая заявка</t>
  </si>
  <si>
    <t>Jetour X70+ EC37LUSM9TC006716</t>
  </si>
  <si>
    <t>МГ6716</t>
  </si>
  <si>
    <t>473368 - входящая заявка</t>
  </si>
  <si>
    <t>Soueast S07 EC37CUSA3TC201099</t>
  </si>
  <si>
    <t>617-501-1-8937</t>
  </si>
  <si>
    <t>473352 - входящая заявка</t>
  </si>
  <si>
    <t>LADA GRANTA XTA219040T1266089</t>
  </si>
  <si>
    <t>КС00002217</t>
  </si>
  <si>
    <t>1 073 000,00</t>
  </si>
  <si>
    <t>1 043 000,00</t>
  </si>
  <si>
    <t>473342 - входящая заявка</t>
  </si>
  <si>
    <t>GEELY EX5 EM-i LB3P11SD8TH354507</t>
  </si>
  <si>
    <t>ВН00002657</t>
  </si>
  <si>
    <t>199 000,00</t>
  </si>
  <si>
    <t>95 000,00</t>
  </si>
  <si>
    <t>3 600 000,00</t>
  </si>
  <si>
    <t>473336 - входящая заявка</t>
  </si>
  <si>
    <t>Jetour Т1 LVTDD24BXTDB98243</t>
  </si>
  <si>
    <t>3 750 000,00</t>
  </si>
  <si>
    <t>473332 - входящая заявка</t>
  </si>
  <si>
    <t>XCITE X-CROSS 8 ECET31000S0016153</t>
  </si>
  <si>
    <t>КС00002167</t>
  </si>
  <si>
    <t>2 893 000,00</t>
  </si>
  <si>
    <t>2 793 000,00</t>
  </si>
  <si>
    <t>473328 - входящая заявка</t>
  </si>
  <si>
    <t>JETOUR DASHING EC3DCUFD7TC012060</t>
  </si>
  <si>
    <t>93 000,00</t>
  </si>
  <si>
    <t>473326 - входящая заявка</t>
  </si>
  <si>
    <t>JETOUR DASHING EC3DCUFD7TC014049</t>
  </si>
  <si>
    <t>1712-26/001284</t>
  </si>
  <si>
    <t>4 029,98</t>
  </si>
  <si>
    <t>184 029,98</t>
  </si>
  <si>
    <t>2 150 000,00</t>
  </si>
  <si>
    <t>473322 - online</t>
  </si>
  <si>
    <t>JETOUR X70 PLUS EC37LUSMXTC005400</t>
  </si>
  <si>
    <t>473320 - входящая заявка</t>
  </si>
  <si>
    <t>LADA GRANTA XTA219040T1266063</t>
  </si>
  <si>
    <t>DM00077788</t>
  </si>
  <si>
    <t>1 113 000,00</t>
  </si>
  <si>
    <t>1 083 000,00</t>
  </si>
  <si>
    <t>473308 - входящая заявка</t>
  </si>
  <si>
    <t>Jetour T2 EC3TEUMB0T0003645</t>
  </si>
  <si>
    <t>155-501-1-723</t>
  </si>
  <si>
    <t>3 735 000,00</t>
  </si>
  <si>
    <t>471972 - фдц</t>
  </si>
  <si>
    <t>ONLINE АГАТ CHERY/O&amp;J (ООО "АВТО-КОНТИНЕНТ")</t>
  </si>
  <si>
    <t>407 000,00</t>
  </si>
  <si>
    <t>Иркутск</t>
  </si>
  <si>
    <t>3 885 000,00</t>
  </si>
  <si>
    <t>3 478 000,00</t>
  </si>
  <si>
    <t>TENET T8 EDXGD34B2TE888059</t>
  </si>
  <si>
    <t>473272 - Online</t>
  </si>
  <si>
    <t>TENET T8 EDEGD34B0SE049468</t>
  </si>
  <si>
    <t>ONLINE CHERY Автолюкс (ООО "АВТОЛЮКС")</t>
  </si>
  <si>
    <t>ПЛ000000162</t>
  </si>
  <si>
    <t>Пятигорск</t>
  </si>
  <si>
    <t>470852 - фдц</t>
  </si>
  <si>
    <t>АНА0001568</t>
  </si>
  <si>
    <t>JETOUR DASHING EC3DLUFD2TC013309</t>
  </si>
  <si>
    <t>473262 - входящая заявка</t>
  </si>
  <si>
    <t>SOLARIS KRS Z94C241BBSR276120</t>
  </si>
  <si>
    <t>ВС00146676</t>
  </si>
  <si>
    <t>36 400,00</t>
  </si>
  <si>
    <t>2 380 000,00</t>
  </si>
  <si>
    <t>472202 - фдц</t>
  </si>
  <si>
    <t>JETOUR DASHING EC3DCUFD4TC010332</t>
  </si>
  <si>
    <t>473242 - online</t>
  </si>
  <si>
    <t>Jetour X70+ EC37CUSM6TC006897</t>
  </si>
  <si>
    <t>1/1307/</t>
  </si>
  <si>
    <t>42 000,00</t>
  </si>
  <si>
    <t>7 000,00</t>
  </si>
  <si>
    <t>2 095 000,00</t>
  </si>
  <si>
    <t>473202 - входящая заявка</t>
  </si>
  <si>
    <t>Jetour X70+ EC37CUSMXSC004567</t>
  </si>
  <si>
    <t>ЗА000001907</t>
  </si>
  <si>
    <t>2 180 000,00</t>
  </si>
  <si>
    <t>472910 - фдц</t>
  </si>
  <si>
    <t>Jetour X70+ EC37LUSM3TC007408</t>
  </si>
  <si>
    <t>473158 - входящая заявка</t>
  </si>
  <si>
    <t>Lada Granta XTA219140T0675075</t>
  </si>
  <si>
    <t>1 131 000,00</t>
  </si>
  <si>
    <t>1 096 000,00</t>
  </si>
  <si>
    <t>472992 - входящая заявка</t>
  </si>
  <si>
    <t>JETOUR DASHING EC3DCUFD2TC011222</t>
  </si>
  <si>
    <t>ДКП-ТС-Квл-2026-000217</t>
  </si>
  <si>
    <t>723 679,25</t>
  </si>
  <si>
    <t>472970 - входящая заявка</t>
  </si>
  <si>
    <t>Solaris HC Z94PC815DSR058020</t>
  </si>
  <si>
    <t>ВС00146563</t>
  </si>
  <si>
    <t>174 750,00</t>
  </si>
  <si>
    <t>3 495 000,00</t>
  </si>
  <si>
    <t>75 000,00</t>
  </si>
  <si>
    <t>57 000,00</t>
  </si>
  <si>
    <t>3 302 250,00</t>
  </si>
  <si>
    <t>472964 - online</t>
  </si>
  <si>
    <t>JETOUR DASHING EC3DCUFD4SC008269</t>
  </si>
  <si>
    <t>JTR0000544</t>
  </si>
  <si>
    <t>472936 - входящая заявка</t>
  </si>
  <si>
    <t>3 239 900,00</t>
  </si>
  <si>
    <t>Changan UNI-S IV LS5A3DKE9TA206893</t>
  </si>
  <si>
    <t>472880 - передача лида</t>
  </si>
  <si>
    <t>GEELY CITYRAY LB3G43S92SX703602</t>
  </si>
  <si>
    <t>ONLINE Оптима Кубань Лиды (ООО "ОПТИМА КУБАНЬ")</t>
  </si>
  <si>
    <t>ФК-26-АВ-06972</t>
  </si>
  <si>
    <t>99 990,00</t>
  </si>
  <si>
    <t>3 120 000,00</t>
  </si>
  <si>
    <t>472842 - входящая заявка</t>
  </si>
  <si>
    <t>Jetour X70+ EC37LUSM7SC003439</t>
  </si>
  <si>
    <t>ООО "КОНДОР-ПЛЮС" ONLINE</t>
  </si>
  <si>
    <t>21-26-О</t>
  </si>
  <si>
    <t>Йошкар - Ола</t>
  </si>
  <si>
    <t>472830 - online</t>
  </si>
  <si>
    <t>Jetour T1 LVTDD24BXTDB80082</t>
  </si>
  <si>
    <t>461418 - фдц</t>
  </si>
  <si>
    <t>ООО "ВИП АВТО САМАРА" ONLINE</t>
  </si>
  <si>
    <t>2658764672 - АМ</t>
  </si>
  <si>
    <t>OMODA C5 EDEJB31B5TE050374</t>
  </si>
  <si>
    <t>472762 - входящая заявка</t>
  </si>
  <si>
    <t>Jetour X70+ EC37LUSM7SC001688</t>
  </si>
  <si>
    <t>ФКА0000321</t>
  </si>
  <si>
    <t>156 000,00</t>
  </si>
  <si>
    <t>472754 - входящая заявка</t>
  </si>
  <si>
    <t>Jetour Dashing EC3DCUFD5SC008264</t>
  </si>
  <si>
    <t>ДгПрАвт-06/371366</t>
  </si>
  <si>
    <t>471022 - входящая заявка</t>
  </si>
  <si>
    <t>Jetour X70+ EC37LUSM1TC005317</t>
  </si>
  <si>
    <t>783-153</t>
  </si>
  <si>
    <t>150 000,00</t>
  </si>
  <si>
    <t>472744 - входящая заявка</t>
  </si>
  <si>
    <t>SOLARIS HC Z94PF814BSR068896</t>
  </si>
  <si>
    <t>472626 - фдц</t>
  </si>
  <si>
    <t>КУДРОВО</t>
  </si>
  <si>
    <t>Jetour Dashing EC3DCUFD8SC008680</t>
  </si>
  <si>
    <t>472680 - входящая заявка</t>
  </si>
  <si>
    <t>Jetour X70+ EC37LUSM5TC007362</t>
  </si>
  <si>
    <t>МГ7362</t>
  </si>
  <si>
    <t>472672 - входящая заявка</t>
  </si>
  <si>
    <t>Jetour T1 LVTDD24B9TDB75150</t>
  </si>
  <si>
    <t>1/0507/</t>
  </si>
  <si>
    <t>472654 - входящая заявка</t>
  </si>
  <si>
    <t>JETOUR DASHING EC3DCUFD3SC008893</t>
  </si>
  <si>
    <t>FI000000369</t>
  </si>
  <si>
    <t>472648 - входящая заявка</t>
  </si>
  <si>
    <t>Solaris HC Z94PB814ASR069281</t>
  </si>
  <si>
    <t>26/0706-75</t>
  </si>
  <si>
    <t>169 500,00</t>
  </si>
  <si>
    <t>2 649 000,00</t>
  </si>
  <si>
    <t>472620 - входящая заявка</t>
  </si>
  <si>
    <t>JETOUR DASHING EC3DLUFD8TC012343</t>
  </si>
  <si>
    <t>ДгПрАвт-06/371266</t>
  </si>
  <si>
    <t>177 700,00</t>
  </si>
  <si>
    <t>147 700,00</t>
  </si>
  <si>
    <t>472616 - входящая заявка</t>
  </si>
  <si>
    <t>Solaris KRS Z94C341BBSR276549</t>
  </si>
  <si>
    <t>ДгПрПвт-01/193095</t>
  </si>
  <si>
    <t>328 170,00</t>
  </si>
  <si>
    <t>2 869 999,56</t>
  </si>
  <si>
    <t>138 170,44</t>
  </si>
  <si>
    <t>2 680 000,00</t>
  </si>
  <si>
    <t>472584 - входящая заявка</t>
  </si>
  <si>
    <t>JETOUR DASHING EC3DCUFD5TC011876</t>
  </si>
  <si>
    <t>AHA0001572</t>
  </si>
  <si>
    <t>472578 - входящая заявка</t>
  </si>
  <si>
    <t>JETOUR X70 PLUS EC37LUSM6TC005734</t>
  </si>
  <si>
    <t>FI000000378</t>
  </si>
  <si>
    <t>472574 - входящая заявка</t>
  </si>
  <si>
    <t>Geely EX5 EM-i LB3P11SD6TH372262</t>
  </si>
  <si>
    <t>3 200 000,00</t>
  </si>
  <si>
    <t>472564 - входящая заявка</t>
  </si>
  <si>
    <t>GEELY ATLAS LB3FX1S7XTB027596</t>
  </si>
  <si>
    <t>ВН00002682</t>
  </si>
  <si>
    <t>234 000,00</t>
  </si>
  <si>
    <t>3 449 990,00</t>
  </si>
  <si>
    <t>249 990,00</t>
  </si>
  <si>
    <t>54 000,00</t>
  </si>
  <si>
    <t>3 020 000,00</t>
  </si>
  <si>
    <t>472560 - входящая заявка</t>
  </si>
  <si>
    <t>JETOUR DASHING EC3DCUFDXTC014501</t>
  </si>
  <si>
    <t>FI000000370</t>
  </si>
  <si>
    <t>Ростов-на-Дону,</t>
  </si>
  <si>
    <t>472550 - входящая заявка</t>
  </si>
  <si>
    <t>Jetour T1 LVTDD24BXTDB86349</t>
  </si>
  <si>
    <t>0138-26/002475</t>
  </si>
  <si>
    <t>472544 - входящая заявка</t>
  </si>
  <si>
    <t>JETOUR T1 LVTDD24B4TDB79509</t>
  </si>
  <si>
    <t>472540 - входящая заявка</t>
  </si>
  <si>
    <t>BELGEE X50+ Y4K8622ZXTB926751</t>
  </si>
  <si>
    <t>УС-206330</t>
  </si>
  <si>
    <t>169 990,00</t>
  </si>
  <si>
    <t>472258 - фдц</t>
  </si>
  <si>
    <t>2/0507/</t>
  </si>
  <si>
    <t>JETOUR DASHING EC3DCUFD1SC008763</t>
  </si>
  <si>
    <t>472412 - входящая заявка</t>
  </si>
  <si>
    <t>Jetour Dashing EC3DLUFD4TC012730</t>
  </si>
  <si>
    <t>472408 - передача лида</t>
  </si>
  <si>
    <t>Jetour T1 LVTDD24B3TDB74124</t>
  </si>
  <si>
    <t>Ж-0001916</t>
  </si>
  <si>
    <t>469 900,00</t>
  </si>
  <si>
    <t>3 730 000,00</t>
  </si>
  <si>
    <t>471342 - фдц</t>
  </si>
  <si>
    <t>JETOUR DASHING EC3DCUFD9TC009709</t>
  </si>
  <si>
    <t>138-26/002523</t>
  </si>
  <si>
    <t>49 760,00</t>
  </si>
  <si>
    <t>249 760,00</t>
  </si>
  <si>
    <t>472402 - online</t>
  </si>
  <si>
    <t>Tenet T7 EDXFB32B7TE075160</t>
  </si>
  <si>
    <t>ONLINE БорисХоф (ООО "БОРИСХОФ ХОЛДИНГ)</t>
  </si>
  <si>
    <t>322 000,00</t>
  </si>
  <si>
    <t>2 935 000,00</t>
  </si>
  <si>
    <t>2 613 000,00</t>
  </si>
  <si>
    <t>471574 - фдц</t>
  </si>
  <si>
    <t>LADA Granta XTA219040S1180352</t>
  </si>
  <si>
    <t>1 190 000,00</t>
  </si>
  <si>
    <t>1225386.67</t>
  </si>
  <si>
    <t>472398 - online</t>
  </si>
  <si>
    <t>Jetour X70PLUS EC37LUSM7TC007203</t>
  </si>
  <si>
    <t>JTR0000521</t>
  </si>
  <si>
    <t>67 000,00</t>
  </si>
  <si>
    <t>157 000,00</t>
  </si>
  <si>
    <t>2 360 000,00</t>
  </si>
  <si>
    <t>443706 - online</t>
  </si>
  <si>
    <t>Jetour x70+ EC37LUSM0SC004738</t>
  </si>
  <si>
    <t>472190 - фдц</t>
  </si>
  <si>
    <t>472290 - входящая заявка</t>
  </si>
  <si>
    <t>JETOUR DASHING EC3DCUFDXTC014370</t>
  </si>
  <si>
    <t>0138-26/002539</t>
  </si>
  <si>
    <t>305 600,00</t>
  </si>
  <si>
    <t>295 600,00</t>
  </si>
  <si>
    <t>1 960 000,00</t>
  </si>
  <si>
    <t>472288 - входящая заявка</t>
  </si>
  <si>
    <t>GEELY ATLAS LB3FX1S75TB067648</t>
  </si>
  <si>
    <t>МК00072181</t>
  </si>
  <si>
    <t>210 990,00</t>
  </si>
  <si>
    <t>3 205 000,00</t>
  </si>
  <si>
    <t>472284 - входящая заявка</t>
  </si>
  <si>
    <t>Jetour DASHING EC3DCUFD3SC008120</t>
  </si>
  <si>
    <t>ЗАПСМ002276</t>
  </si>
  <si>
    <t>472280 - входящая заявка</t>
  </si>
  <si>
    <t>SOLARIS HC Z94PC815DSR055239</t>
  </si>
  <si>
    <t>ВС00146729</t>
  </si>
  <si>
    <t>171 250,00</t>
  </si>
  <si>
    <t>3 425 000,00</t>
  </si>
  <si>
    <t>38 750,00</t>
  </si>
  <si>
    <t>3 215 000,00</t>
  </si>
  <si>
    <t>472268 - online</t>
  </si>
  <si>
    <t>Tenet T7 EDXFD32BXTE079357</t>
  </si>
  <si>
    <t>ONLINE ЧЕРИ ЦЕНТР ПЛАНЕТА АВТО ВОСТОК (ООО "АВТОГАРАНТИЯ")</t>
  </si>
  <si>
    <t>1647 F/T</t>
  </si>
  <si>
    <t>314 000,00</t>
  </si>
  <si>
    <t>Челябинск</t>
  </si>
  <si>
    <t>3 140 000,00</t>
  </si>
  <si>
    <t>123 800,00</t>
  </si>
  <si>
    <t>2 855 600,00</t>
  </si>
  <si>
    <t>472214 - online</t>
  </si>
  <si>
    <t>Jetour х70+ EC37LUSM5SC004797</t>
  </si>
  <si>
    <t>FI000000379</t>
  </si>
  <si>
    <t>469710 - фдц - входящая заявка</t>
  </si>
  <si>
    <t>Jetour DASHING EC3DCUFD0TC014698</t>
  </si>
  <si>
    <t>472014 - входящая заявка</t>
  </si>
  <si>
    <t>SOLARIS HC Z94PF815BSR067731</t>
  </si>
  <si>
    <t>МК00072101</t>
  </si>
  <si>
    <t>61 750,00</t>
  </si>
  <si>
    <t>471998 - входящая заявка</t>
  </si>
  <si>
    <t>Jetour DASHING EC3DCUFD4TC013988</t>
  </si>
  <si>
    <t>ФКА0000319</t>
  </si>
  <si>
    <t>472002 - входящая заявка - фдц</t>
  </si>
  <si>
    <t>77 900,00</t>
  </si>
  <si>
    <t>Jetour x70+ EC37LUSM5SC001785</t>
  </si>
  <si>
    <t>471992- входящая заявка</t>
  </si>
  <si>
    <t>Jetour T1 LVTDD24B9TDC04999</t>
  </si>
  <si>
    <t>ФКА0000318</t>
  </si>
  <si>
    <t>4 249 000,00</t>
  </si>
  <si>
    <t>180 000,00</t>
  </si>
  <si>
    <t>471982 - передача лида</t>
  </si>
  <si>
    <t>Lada Vesta XTAGFK110T1047136</t>
  </si>
  <si>
    <t>DM00077301</t>
  </si>
  <si>
    <t>1 859 000,00</t>
  </si>
  <si>
    <t>468802 - фдц</t>
  </si>
  <si>
    <t>СМ00084978</t>
  </si>
  <si>
    <t>1 344 000,00</t>
  </si>
  <si>
    <t>79 000,00</t>
  </si>
  <si>
    <t>LADA Granta XTA219170T0685031</t>
  </si>
  <si>
    <t>471920 - входящая заявка</t>
  </si>
  <si>
    <t>JETOUR DASHING EC3DCUFD6TC012065</t>
  </si>
  <si>
    <t>108 970,00</t>
  </si>
  <si>
    <t>8 970,00</t>
  </si>
  <si>
    <t>1 870 000,00</t>
  </si>
  <si>
    <t>ОТАРОВА - передача лида</t>
  </si>
  <si>
    <t>Haval Jolion XZGEE04A0TA566783</t>
  </si>
  <si>
    <t>Fresh Haval (ООО Фреш МБ)</t>
  </si>
  <si>
    <t>ФМB0006510</t>
  </si>
  <si>
    <t>471766 - входящая заявка</t>
  </si>
  <si>
    <t>109 500,00</t>
  </si>
  <si>
    <t>3 235 000,00</t>
  </si>
  <si>
    <t>SOLARIS HC Z94PC815BSR071911</t>
  </si>
  <si>
    <t>471760 - входящая заявка</t>
  </si>
  <si>
    <t>Lada Vesta XTAGFK350T1055485</t>
  </si>
  <si>
    <t>190-501-1-6253</t>
  </si>
  <si>
    <t>2 421 000,00</t>
  </si>
  <si>
    <t>2 366 000,00</t>
  </si>
  <si>
    <t>471752 - входящая заявка</t>
  </si>
  <si>
    <t>Jetour T1 LVTDD24B0TDC01991</t>
  </si>
  <si>
    <t>155-501-1-709</t>
  </si>
  <si>
    <t>471750 - входящая заявка</t>
  </si>
  <si>
    <t>Jetour X70+ EC37CUSM5SC003018</t>
  </si>
  <si>
    <t>ФКА0000317</t>
  </si>
  <si>
    <t>471410 - входящая заявка</t>
  </si>
  <si>
    <t>Jetour T1 LVTDD24B1TDB80276</t>
  </si>
  <si>
    <t>471736 - входящая заявка</t>
  </si>
  <si>
    <t>Jetour X70+ EC37LUSMXSC003595</t>
  </si>
  <si>
    <t>ООО "АРМАДА-АВТО" online</t>
  </si>
  <si>
    <t>Нижнекамск</t>
  </si>
  <si>
    <t>471734 - входящая заявка</t>
  </si>
  <si>
    <t>JETOUR х 70+ EC37LUSM2TC004936</t>
  </si>
  <si>
    <t>471728 - входящая заявка</t>
  </si>
  <si>
    <t>JETOUR DASHING EC3DCUFD5TC011313</t>
  </si>
  <si>
    <t>АМЗА0000195</t>
  </si>
  <si>
    <t>50 600,00</t>
  </si>
  <si>
    <t>59 200,00</t>
  </si>
  <si>
    <t>1 978 600,00</t>
  </si>
  <si>
    <t>471726 - входящая заявка</t>
  </si>
  <si>
    <t>Solaris HC Z94PF815BSR072647</t>
  </si>
  <si>
    <t>178-501-1-16566</t>
  </si>
  <si>
    <t>2 975 000,00</t>
  </si>
  <si>
    <t>471722 - входящая заявка</t>
  </si>
  <si>
    <t>Jetour X70+ EC37LUSM0SC004707</t>
  </si>
  <si>
    <t>УС-206349</t>
  </si>
  <si>
    <t>1 129 900,00</t>
  </si>
  <si>
    <t>3 399 900,00</t>
  </si>
  <si>
    <t>471062 - ФДЦ</t>
  </si>
  <si>
    <t>ONLINE ЮНИКОР (ООО "ЮНИКОР")</t>
  </si>
  <si>
    <t>LADA GRANTA ХТА219040Т1263118</t>
  </si>
  <si>
    <t>468558 - ФДЦ</t>
  </si>
  <si>
    <t>Lada Iskra XTAGA0000V0042507</t>
  </si>
  <si>
    <t>Online ООО Сатурн-Р-Авто</t>
  </si>
  <si>
    <t>1 757 000,00</t>
  </si>
  <si>
    <t>471684 - входящая заявка</t>
  </si>
  <si>
    <t>GAC S7 LMGNC3S86T1001194</t>
  </si>
  <si>
    <t>26/07/03-01</t>
  </si>
  <si>
    <t>266 100,00</t>
  </si>
  <si>
    <t>5 448 000,00</t>
  </si>
  <si>
    <t>471668 - входящая заявка</t>
  </si>
  <si>
    <t>GEELY MONJARO LB37852D0TS063098</t>
  </si>
  <si>
    <t>GY018702</t>
  </si>
  <si>
    <t>225 000,00</t>
  </si>
  <si>
    <t>4 899 990,00</t>
  </si>
  <si>
    <t>474 006,91</t>
  </si>
  <si>
    <t>44 016,91</t>
  </si>
  <si>
    <t>4 245 000,00</t>
  </si>
  <si>
    <t>471656 - входящая заявка</t>
  </si>
  <si>
    <t>Jetour X70+ EC37LUSMXTC004988</t>
  </si>
  <si>
    <t>ГК Апельсин \ Челны-Авто Чери</t>
  </si>
  <si>
    <t>471658 - Online</t>
  </si>
  <si>
    <t>Jetour X70 Plus EC37LUSM6SC003349</t>
  </si>
  <si>
    <t>471466 - ФДЦ</t>
  </si>
  <si>
    <t>ONLINE CHERY/TENET Нижегородец (ООО "НИЖЕГОРОДЕЦ ВОСТОК")</t>
  </si>
  <si>
    <t>0199321/02-H</t>
  </si>
  <si>
    <t>429 000,00</t>
  </si>
  <si>
    <t>18 000,00</t>
  </si>
  <si>
    <t>TENET T7 EDXFD32B2TE039726</t>
  </si>
  <si>
    <t>471644 - входящая заявка</t>
  </si>
  <si>
    <t>Jetour Т1 LVTDD24B8TDB77858</t>
  </si>
  <si>
    <t>3 850 000,00</t>
  </si>
  <si>
    <t>471636 - входящая заявка</t>
  </si>
  <si>
    <t>Solaris KRX Z94C251BBSR199700</t>
  </si>
  <si>
    <t>471632- входящая заявка</t>
  </si>
  <si>
    <t>Solaris KRX Z94C251BBSR198029</t>
  </si>
  <si>
    <t>26/07/04-01</t>
  </si>
  <si>
    <t>152 900,00</t>
  </si>
  <si>
    <t>2 230 000,00</t>
  </si>
  <si>
    <t>471628 - входящая заявка</t>
  </si>
  <si>
    <t>SOUEAST S06 EC3DCUFD1TC000289</t>
  </si>
  <si>
    <t>ВС00146710</t>
  </si>
  <si>
    <t>471622 - входящая заявка</t>
  </si>
  <si>
    <t>SOLARIS КРХ Z94C351BBSR196854</t>
  </si>
  <si>
    <t>МК00072154</t>
  </si>
  <si>
    <t>9 600,00</t>
  </si>
  <si>
    <t>2 682 000,00</t>
  </si>
  <si>
    <t>471620 - входящая заявка</t>
  </si>
  <si>
    <t>Geely EX5 em-i LB3P11SD2TH370959</t>
  </si>
  <si>
    <t>GY016970</t>
  </si>
  <si>
    <t>314 990,00</t>
  </si>
  <si>
    <t>471596 - входящая заявка</t>
  </si>
  <si>
    <t>GAC GS8 LMGJU3G84T1063892</t>
  </si>
  <si>
    <t>4 600 000,00</t>
  </si>
  <si>
    <t>471534 - входящая заявка</t>
  </si>
  <si>
    <t>Lada Granta XTA219140T0691224</t>
  </si>
  <si>
    <t>КС00002163</t>
  </si>
  <si>
    <t>1 348 000,00</t>
  </si>
  <si>
    <t>1 313 000,00</t>
  </si>
  <si>
    <t>471518 - Online</t>
  </si>
  <si>
    <t>Jetour X70 + EC37CUSM4SC004645</t>
  </si>
  <si>
    <t>471506 - входящая заявка</t>
  </si>
  <si>
    <t>Solaris HC Z94PC815DSR070516</t>
  </si>
  <si>
    <t>178-501-1-16516</t>
  </si>
  <si>
    <t>36 250,00</t>
  </si>
  <si>
    <t>471492 - передача лида</t>
  </si>
  <si>
    <t>JETOUR DASHING EC3DCUFDXTC011713</t>
  </si>
  <si>
    <t>471484 - входящая заявка</t>
  </si>
  <si>
    <t>JETOUR Dashing EC3DCUFD7SC008251</t>
  </si>
  <si>
    <t>1 820 000,00</t>
  </si>
  <si>
    <t>471448 - входящая заявка</t>
  </si>
  <si>
    <t>Lada Granta XTA219040T1266460</t>
  </si>
  <si>
    <t>138-26/002363</t>
  </si>
  <si>
    <t>1 101 000,00</t>
  </si>
  <si>
    <t>62 474,00</t>
  </si>
  <si>
    <t>78 474,00</t>
  </si>
  <si>
    <t>1 087 000,00</t>
  </si>
  <si>
    <t>471406 - ФДЦ</t>
  </si>
  <si>
    <t>ФКВ0002496</t>
  </si>
  <si>
    <t>JETOUR X70+ EC37LUSMXSC004777</t>
  </si>
  <si>
    <t>471444 - входящая заявка</t>
  </si>
  <si>
    <t>Jetour Dashing EC3DCUFD0TC013549</t>
  </si>
  <si>
    <t>ЗАПСМ002261</t>
  </si>
  <si>
    <t>471440 - входящая заявка</t>
  </si>
  <si>
    <t>Jetour Dashing EC3DLUFD1TC013298</t>
  </si>
  <si>
    <t>799 600,00</t>
  </si>
  <si>
    <t>471420 - входящая заявка</t>
  </si>
  <si>
    <t>LADA LARGUS CROSS XTAKS045LT1579150</t>
  </si>
  <si>
    <t>VP00002291</t>
  </si>
  <si>
    <t>2 097 800,00</t>
  </si>
  <si>
    <t>2 047 800,00</t>
  </si>
  <si>
    <t>471392 - входящая заявка</t>
  </si>
  <si>
    <t>Jetour Dashing EC3DCUFD1SC008181</t>
  </si>
  <si>
    <t>ЗАВСАС00126</t>
  </si>
  <si>
    <t>471386 - входящая заявка</t>
  </si>
  <si>
    <t>LADA NIVA Legend XTA212140T2626032</t>
  </si>
  <si>
    <t>DM00077702</t>
  </si>
  <si>
    <t>1 214 000,00</t>
  </si>
  <si>
    <t>471368 - входящая заявка</t>
  </si>
  <si>
    <t>SOLARIS HC Z94PC815BSR070528</t>
  </si>
  <si>
    <t>381858 - входящая заявка</t>
  </si>
  <si>
    <t>LADA GRANTA XTA219040T1258046</t>
  </si>
  <si>
    <t>VP00002333</t>
  </si>
  <si>
    <t>1 050 000,00</t>
  </si>
  <si>
    <t>1 020 000,00</t>
  </si>
  <si>
    <t>471350 - входящая заявка</t>
  </si>
  <si>
    <t>Jetour X70 Plus EC37LUSM6SC003853</t>
  </si>
  <si>
    <t>ONLINE Апельсин (ООО "АПЕЛЬСИН-ЧЕЛНЫ")</t>
  </si>
  <si>
    <t>ЧА00001056</t>
  </si>
  <si>
    <t>471318 - входящая заявка</t>
  </si>
  <si>
    <t>JETOUR DASHING EC3DCUFD4TC010301</t>
  </si>
  <si>
    <t>26/07/03-04</t>
  </si>
  <si>
    <t>2 809 900,00</t>
  </si>
  <si>
    <t>65 000,00</t>
  </si>
  <si>
    <t>15 000,00</t>
  </si>
  <si>
    <t>471180 - Online</t>
  </si>
  <si>
    <t>Jetour X70 + EC37CUSM4SC003656</t>
  </si>
  <si>
    <t>КМ0008078</t>
  </si>
  <si>
    <t>471170 - входящая заявка</t>
  </si>
  <si>
    <t>Geely EX5 EM-i LB3P11SD5TH360510</t>
  </si>
  <si>
    <t>GY016885</t>
  </si>
  <si>
    <t>134 990,00</t>
  </si>
  <si>
    <t>471160 - входящая заявка</t>
  </si>
  <si>
    <t>CHANGAN CS35PLUS LS5A3DKR2SA012658</t>
  </si>
  <si>
    <t>161-501-1-3647</t>
  </si>
  <si>
    <t>4 900,00</t>
  </si>
  <si>
    <t>2 430 000,00</t>
  </si>
  <si>
    <t>471158 - входящая заявка</t>
  </si>
  <si>
    <t>JETOUR Т2 EC3TDUMA2T0003446</t>
  </si>
  <si>
    <t>4 774 000,00</t>
  </si>
  <si>
    <t>471152 - входящая заявка</t>
  </si>
  <si>
    <t>jetour x70plus EC37LUSM7SC003540</t>
  </si>
  <si>
    <t>1 036 603,00</t>
  </si>
  <si>
    <t>92 397,00</t>
  </si>
  <si>
    <t>2 340 000,00</t>
  </si>
  <si>
    <t>469786 - входящая заявка</t>
  </si>
  <si>
    <t>SOLARIS HC Z94PC815DSR063973</t>
  </si>
  <si>
    <t>3 100 000,00</t>
  </si>
  <si>
    <t>471102 - входящая заявка</t>
  </si>
  <si>
    <t>М000000060</t>
  </si>
  <si>
    <t>164 500,00</t>
  </si>
  <si>
    <t>471098 - входящая заявка</t>
  </si>
  <si>
    <t>BELGEE X50+ Y4K8622Z6TB924608</t>
  </si>
  <si>
    <t>BEL014984</t>
  </si>
  <si>
    <t>260 595,42</t>
  </si>
  <si>
    <t>234 605,42</t>
  </si>
  <si>
    <t>2 390 000,00</t>
  </si>
  <si>
    <t>471088 - входящая заявка</t>
  </si>
  <si>
    <t>Jetour Dashing EC3DCUFD1TC014256</t>
  </si>
  <si>
    <t>ФКА0000316</t>
  </si>
  <si>
    <t>471084 - входящая заявка</t>
  </si>
  <si>
    <t>Jetour Т1 LVTDD24B5TDC00271</t>
  </si>
  <si>
    <t>471076 - входящая заявка</t>
  </si>
  <si>
    <t>JETOUR Х70 PLUS EC37LUSM3TC007246</t>
  </si>
  <si>
    <t>JTR0000526</t>
  </si>
  <si>
    <t>470984 - ФДЦ</t>
  </si>
  <si>
    <t>0138-26/002467</t>
  </si>
  <si>
    <t>139 010,00</t>
  </si>
  <si>
    <t>136 010,00</t>
  </si>
  <si>
    <t>1 967 000,00</t>
  </si>
  <si>
    <t>JETOUR DASHING EC3DCUFD5TC014499</t>
  </si>
  <si>
    <t>471014 - входящая заявка</t>
  </si>
  <si>
    <t>Solaris HC Z94PC815DSR057874</t>
  </si>
  <si>
    <t>ДгПрАвт-01/192926</t>
  </si>
  <si>
    <t>169 800,00</t>
  </si>
  <si>
    <t>195 435,00</t>
  </si>
  <si>
    <t>186 485,44</t>
  </si>
  <si>
    <t>3 396 250,00</t>
  </si>
  <si>
    <t>471002 - входящая заявка</t>
  </si>
  <si>
    <t>JETOUR DASHING EC3DCUFD1TC010899</t>
  </si>
  <si>
    <t>99 000,00</t>
  </si>
  <si>
    <t>2 069 000,00</t>
  </si>
  <si>
    <t>470996 - входящая заявка</t>
  </si>
  <si>
    <t>Jetour X70 + EC37LUSM4TC006669</t>
  </si>
  <si>
    <t>МГ6669</t>
  </si>
  <si>
    <t>470982 - входящая заявка</t>
  </si>
  <si>
    <t>Jetour T1 LVTDD24B8TDB73227</t>
  </si>
  <si>
    <t>470972 - входящая заявка</t>
  </si>
  <si>
    <t>LADA GRANTA XTA219440T0320437</t>
  </si>
  <si>
    <t>DM00077657</t>
  </si>
  <si>
    <t>1 216 000,00</t>
  </si>
  <si>
    <t>1 181 000,00</t>
  </si>
  <si>
    <t>470964 - входящая заявка</t>
  </si>
  <si>
    <t>JETOUR X70 EC37LUSM0SC004691</t>
  </si>
  <si>
    <t>26/07/03-03</t>
  </si>
  <si>
    <t>470882 - ФДЦ</t>
  </si>
  <si>
    <t>ООО "ЛАДА ИВАНОВО" / Радар-Авто online</t>
  </si>
  <si>
    <t>ЛИ2026989</t>
  </si>
  <si>
    <t>1 627 000,00</t>
  </si>
  <si>
    <t>Lada Iskra XTAGA0000T0037063</t>
  </si>
  <si>
    <t>470822 - входящая заявка</t>
  </si>
  <si>
    <t>Geely CITYRAY LB3G43S92TX406962</t>
  </si>
  <si>
    <t>GY016928</t>
  </si>
  <si>
    <t>121 990,00</t>
  </si>
  <si>
    <t>2 955 000,00</t>
  </si>
  <si>
    <t>470816 - Online</t>
  </si>
  <si>
    <t>470788 - входящая заявка</t>
  </si>
  <si>
    <t>GEELY MONJARO LB37852D2TS025503</t>
  </si>
  <si>
    <t>ВН00002595</t>
  </si>
  <si>
    <t>4 904 990,00</t>
  </si>
  <si>
    <t>175 000,00</t>
  </si>
  <si>
    <t>275 000,00</t>
  </si>
  <si>
    <t>4 779 990,00</t>
  </si>
  <si>
    <t>470428 - ФДЦ</t>
  </si>
  <si>
    <t>2 479 500,00</t>
  </si>
  <si>
    <t>462726 - входящая заявка</t>
  </si>
  <si>
    <t>JETOUR DASHING EC3DCUFD5TC014437</t>
  </si>
  <si>
    <t>ФКВ0002479</t>
  </si>
  <si>
    <t>48 500,00</t>
  </si>
  <si>
    <t>470746 - входящая заявка</t>
  </si>
  <si>
    <t>LADA GRANTA XTA219040T1266030</t>
  </si>
  <si>
    <t>СМ00084923</t>
  </si>
  <si>
    <t>849 000,00</t>
  </si>
  <si>
    <t>470710 - входящая заявка</t>
  </si>
  <si>
    <t>SOLARIS HC Z94PB814BSR068649</t>
  </si>
  <si>
    <t>ВС00146580</t>
  </si>
  <si>
    <t>2 645 750,00</t>
  </si>
  <si>
    <t>470404 - входящая заявка</t>
  </si>
  <si>
    <t>GEELY MONJARO LB37852D8TS036523</t>
  </si>
  <si>
    <t>ВН00002625</t>
  </si>
  <si>
    <t>199 990,00</t>
  </si>
  <si>
    <t>470400 - входящая заявка</t>
  </si>
  <si>
    <t>JETOUR X70 PLUS EC37LUSM0SC004299</t>
  </si>
  <si>
    <t>ONLINE ООО "ПЛАТИНУМ"</t>
  </si>
  <si>
    <t>0138-26/002483</t>
  </si>
  <si>
    <t>152 327,81</t>
  </si>
  <si>
    <t>132 327,81</t>
  </si>
  <si>
    <t>470364 - передача лида</t>
  </si>
  <si>
    <t>SOLARIS KRX Z94C351BBSR198837</t>
  </si>
  <si>
    <t>2658764599- АМ/К</t>
  </si>
  <si>
    <t>118 100,00</t>
  </si>
  <si>
    <t>2 528 000,00</t>
  </si>
  <si>
    <t>470354 - входящая заявка</t>
  </si>
  <si>
    <t>JETOUR DASHING EC3DLUFD6TC015046</t>
  </si>
  <si>
    <t>АНА0001567</t>
  </si>
  <si>
    <t>470348 - входящая заявка</t>
  </si>
  <si>
    <t>GEELY MONJARO LB37852D2TS047789</t>
  </si>
  <si>
    <t>ВН00002606</t>
  </si>
  <si>
    <t>185 000,00</t>
  </si>
  <si>
    <t>12 350,00</t>
  </si>
  <si>
    <t>4 507 340,00</t>
  </si>
  <si>
    <t>470176 - online</t>
  </si>
  <si>
    <t>0138-26/002552</t>
  </si>
  <si>
    <t>235 755,00</t>
  </si>
  <si>
    <t>JETOUR DASHING EC3DLUFD0TC012465</t>
  </si>
  <si>
    <t>470098 - online</t>
  </si>
  <si>
    <t>LADA Iskra XTAGA0000T0037922</t>
  </si>
  <si>
    <t>Дзержинск</t>
  </si>
  <si>
    <t>1 677 000,00</t>
  </si>
  <si>
    <t>470300 - входящая заявка</t>
  </si>
  <si>
    <t>Solaris НС Z94PB814BSR069683</t>
  </si>
  <si>
    <t>2 655 250,00</t>
  </si>
  <si>
    <t>470254 - ФДЦ</t>
  </si>
  <si>
    <t>119926.4</t>
  </si>
  <si>
    <t>JTR0000525</t>
  </si>
  <si>
    <t>67 417,80</t>
  </si>
  <si>
    <t>113 417,80</t>
  </si>
  <si>
    <t>2 326 000,00</t>
  </si>
  <si>
    <t>Jetour Dashing EC3DLUFD7TC012270</t>
  </si>
  <si>
    <t>470234 - входящая заявка</t>
  </si>
  <si>
    <t>JETOUR DASHING EC3DLUFD3TC013299</t>
  </si>
  <si>
    <t>3/0907/</t>
  </si>
  <si>
    <t>470232 - входящая заявка</t>
  </si>
  <si>
    <t>LADA Niva XTA212140T2627502</t>
  </si>
  <si>
    <t>1 243 000,00</t>
  </si>
  <si>
    <t>470230 - входящая заявка</t>
  </si>
  <si>
    <t>JETOUR DASHING EC3DCUFD4TC014350</t>
  </si>
  <si>
    <t>МГ4350</t>
  </si>
  <si>
    <t>470228 - входящая заявка</t>
  </si>
  <si>
    <t>ФКА0000314</t>
  </si>
  <si>
    <t>JETOUR DASHING EC3DCUFD6TC014060</t>
  </si>
  <si>
    <t>470224 - входящая заявка</t>
  </si>
  <si>
    <t>JETOUR DASHING EC3DCUFD5TC014518</t>
  </si>
  <si>
    <t>ПредДКП составлен</t>
  </si>
  <si>
    <t>Красильников Станислав</t>
  </si>
  <si>
    <t>470202 - Online</t>
  </si>
  <si>
    <t>JETOUR DASHING EC3DCUFD3TC014422</t>
  </si>
  <si>
    <t>Новая</t>
  </si>
  <si>
    <t>JETOUR DASHING EC3DCUFD4TC013957</t>
  </si>
  <si>
    <t>ЗАПСМ002229</t>
  </si>
  <si>
    <t>2 259 900,00</t>
  </si>
  <si>
    <t>470182 - входящая заявка</t>
  </si>
  <si>
    <t>JETOUR X70 PLUS EC37CUSM1SC003663</t>
  </si>
  <si>
    <t>1712-26/001235</t>
  </si>
  <si>
    <t>30 900,00</t>
  </si>
  <si>
    <t>100 900,00</t>
  </si>
  <si>
    <t>470178 - передача лида - БЕЗ ДКП</t>
  </si>
  <si>
    <t>HONGQI H5 LFPH4ACP4S2A29923</t>
  </si>
  <si>
    <t>4 030 000,00</t>
  </si>
  <si>
    <t>470168 - входящая заявка</t>
  </si>
  <si>
    <t>JETOUR X70 PLUS EC37LUSM0SC004710</t>
  </si>
  <si>
    <t>470130 - передача лида</t>
  </si>
  <si>
    <t>Lada Iskra XTAGA0000T0036634</t>
  </si>
  <si>
    <t>ONLINE ФОРВАРД Авто Ижевск (ООО "ФОРВАРД-АВТО")</t>
  </si>
  <si>
    <t>Ф000007883</t>
  </si>
  <si>
    <t>1 732 000,00</t>
  </si>
  <si>
    <t>469714 - ФДЦ</t>
  </si>
  <si>
    <t>ONLINE CHERY Арконт (ООО "АРКОНТ ЯЛР")</t>
  </si>
  <si>
    <t>Tenet T4L</t>
  </si>
  <si>
    <t>461706 - ФДЦ</t>
  </si>
  <si>
    <t>Р-МОТОРС ЛАДА (ОП Новосибирск)</t>
  </si>
  <si>
    <t>НСА_ЗРА_26_0007768</t>
  </si>
  <si>
    <t>1 270 000,00</t>
  </si>
  <si>
    <t>LADA GRANTA XTA219040T1245195</t>
  </si>
  <si>
    <t>387262 - ФДЦ</t>
  </si>
  <si>
    <t>Lada Iskra XTAGA0000T0023515</t>
  </si>
  <si>
    <t>1 347 000,00</t>
  </si>
  <si>
    <t>470072 - входящая заявка</t>
  </si>
  <si>
    <t>SOLARIS KRX Z94C251BBSR200776</t>
  </si>
  <si>
    <t>ВС00146595</t>
  </si>
  <si>
    <t>2 332 900,00</t>
  </si>
  <si>
    <t>470052 - входящая заявка</t>
  </si>
  <si>
    <t>Jetour Dashing EC3DLUFD5TC012526</t>
  </si>
  <si>
    <t>2 370 000,00</t>
  </si>
  <si>
    <t>470040 - передача лида</t>
  </si>
  <si>
    <t>LADA GRANTA XTA219140T0689575</t>
  </si>
  <si>
    <t>ONLINE Томь-Лада (ООО "ТОМЬ-ЛАДА")</t>
  </si>
  <si>
    <t>Томск</t>
  </si>
  <si>
    <t>1 226 000,00</t>
  </si>
  <si>
    <t>470006 - входящая заявка</t>
  </si>
  <si>
    <t>Solaris HC Z94PC815DSR058672</t>
  </si>
  <si>
    <t>2658764611 - АМ</t>
  </si>
  <si>
    <t>170 250,00</t>
  </si>
  <si>
    <t>3 405 000,00</t>
  </si>
  <si>
    <t>39 750,00</t>
  </si>
  <si>
    <t>3 195 000,00</t>
  </si>
  <si>
    <t>468784 - online</t>
  </si>
  <si>
    <t>УС-206325</t>
  </si>
  <si>
    <t>Jetour Т1 LVTDD24BXTDB87050</t>
  </si>
  <si>
    <t>469930 - входящая заявка</t>
  </si>
  <si>
    <t>Jetour Т2 EC3TEUMB9T0002784</t>
  </si>
  <si>
    <t>УС-206311</t>
  </si>
  <si>
    <t>469928 - входящая заявка</t>
  </si>
  <si>
    <t>JETOUR DASHING EC3DCUFD8TC013427</t>
  </si>
  <si>
    <t>26/07/02-02</t>
  </si>
  <si>
    <t>468848 - входящая заявка</t>
  </si>
  <si>
    <t>JETOUR DASHING EC3DCUFD8SC007786</t>
  </si>
  <si>
    <t>ЗАПСМ002174</t>
  </si>
  <si>
    <t>468756 - входящая заявка</t>
  </si>
  <si>
    <t>SOLARIS НС Z94PC815BSR073841</t>
  </si>
  <si>
    <t>3 125 500,00</t>
  </si>
  <si>
    <t>468806 - входящая заявка</t>
  </si>
  <si>
    <t>BELGEE X50+ Y4K8622ZXTB924207</t>
  </si>
  <si>
    <t>BEL014321</t>
  </si>
  <si>
    <t>125 990,00</t>
  </si>
  <si>
    <t>468772 - входящая заявка</t>
  </si>
  <si>
    <t>JETOUR X70+ EC37LUSM8TC005685</t>
  </si>
  <si>
    <t>2 505 000,00</t>
  </si>
  <si>
    <t>468722 - входящая заявка</t>
  </si>
  <si>
    <t>LADA GRANTA XTA219440T0320435</t>
  </si>
  <si>
    <t>DM00077650</t>
  </si>
  <si>
    <t>1 251 000,00</t>
  </si>
  <si>
    <t>468830 - входящая заявка</t>
  </si>
  <si>
    <t>BELGEE X50+ Y4K8622Z3TB925263</t>
  </si>
  <si>
    <t>УС-206295</t>
  </si>
  <si>
    <t>404 990,00</t>
  </si>
  <si>
    <t>364 000,00</t>
  </si>
  <si>
    <t>2 545 000,00</t>
  </si>
  <si>
    <t>469656 - входящая заявка</t>
  </si>
  <si>
    <t>Solaris KRX Z94C351BBSR196062</t>
  </si>
  <si>
    <t>2 702 400,00</t>
  </si>
  <si>
    <t>468696 - входящая заявка</t>
  </si>
  <si>
    <t>JETOUR DASHING EC3DLUFD4TC012811</t>
  </si>
  <si>
    <t>469650 - входящая заявка</t>
  </si>
  <si>
    <t>JETOUR X70+ EC37CUSM2SC004594</t>
  </si>
  <si>
    <t>НИЖНИЙ НОВГОРОД</t>
  </si>
  <si>
    <t>2 410 000,00</t>
  </si>
  <si>
    <t>469310 - фдц</t>
  </si>
  <si>
    <t>VP00002346</t>
  </si>
  <si>
    <t>LADA GRANTA XTA219070T1236757</t>
  </si>
  <si>
    <t>Кузнецов - входящая заявка</t>
  </si>
  <si>
    <t>CHANGAN UNI-V LS5A2DJW7TA942311</t>
  </si>
  <si>
    <t>161-501-1-2867</t>
  </si>
  <si>
    <t>3 499 900,00</t>
  </si>
  <si>
    <t>3 409 900,00</t>
  </si>
  <si>
    <t>469640 - входящая заявка</t>
  </si>
  <si>
    <t>Solaris HC ZZ94PF814BSR073960</t>
  </si>
  <si>
    <t>178-501-1-16533</t>
  </si>
  <si>
    <t>468638 - входящая заявка</t>
  </si>
  <si>
    <t>Geely Monjaro LB37852D0TS035611</t>
  </si>
  <si>
    <t>GY016750</t>
  </si>
  <si>
    <t>30.06.0002</t>
  </si>
  <si>
    <t>304 990,00</t>
  </si>
  <si>
    <t>4 520 000,00</t>
  </si>
  <si>
    <t>469632 - входящая заявка</t>
  </si>
  <si>
    <t>JETOUR DASHING EC3DCUFD3TC010919</t>
  </si>
  <si>
    <t>Аксай</t>
  </si>
  <si>
    <t>458432 - фдц</t>
  </si>
  <si>
    <t>ONLINE Авто-Ревю</t>
  </si>
  <si>
    <t>LADA GRANTA XTA219440T0314054</t>
  </si>
  <si>
    <t>468602 - входящая заявка</t>
  </si>
  <si>
    <t>LADA GRANTA XTA219040T1266026</t>
  </si>
  <si>
    <t>DM00077629</t>
  </si>
  <si>
    <t>830 000,00</t>
  </si>
  <si>
    <t>800 000,00</t>
  </si>
  <si>
    <t>468556 - входящая заявка</t>
  </si>
  <si>
    <t>JETOUR DASHING EC3DCUFD5TC014406</t>
  </si>
  <si>
    <t>217 808,00</t>
  </si>
  <si>
    <t>17 808,00</t>
  </si>
  <si>
    <t>1 770 000,00</t>
  </si>
  <si>
    <t>469624 - входящая заявка</t>
  </si>
  <si>
    <t>Jetour T1 LVTDD24B2TDC01992</t>
  </si>
  <si>
    <t>1/0307/</t>
  </si>
  <si>
    <t>3 665 000,00</t>
  </si>
  <si>
    <t>469608 - входящая заявка</t>
  </si>
  <si>
    <t>JETOUR X70 PLUS EC37CUSM1SC003226</t>
  </si>
  <si>
    <t>ДгПрАвт-06/371016</t>
  </si>
  <si>
    <t>2 999 900,00</t>
  </si>
  <si>
    <t>104 000,00</t>
  </si>
  <si>
    <t>LADA GRANTA XTA219440T0320176</t>
  </si>
  <si>
    <t>ООО "СТРОИТЕЛЬНАЯ КОМПАНИЯ" online</t>
  </si>
  <si>
    <t>СК0085919</t>
  </si>
  <si>
    <t>1 231 000,00</t>
  </si>
  <si>
    <t>1 196 000,00</t>
  </si>
  <si>
    <t>469622 - входящая заявка</t>
  </si>
  <si>
    <t>161-501-1-3599</t>
  </si>
  <si>
    <t>3 155 000,00</t>
  </si>
  <si>
    <t>3 055 000,00</t>
  </si>
  <si>
    <t>CHANGAN CS75 PRO LS4ASE2E7TA705379</t>
  </si>
  <si>
    <t>434374 - входящая заявка</t>
  </si>
  <si>
    <t>JETOUR DASHING EC3DCUFD6TC010297</t>
  </si>
  <si>
    <t>ФКВ0002448</t>
  </si>
  <si>
    <t>818 600,00</t>
  </si>
  <si>
    <t>469564 - входящая заявка</t>
  </si>
  <si>
    <t>JETOUR Т1 LVTDD24B1TDB98910</t>
  </si>
  <si>
    <t>469556 - входящая заявка</t>
  </si>
  <si>
    <t>Geely EX5 EM-i LB3P11SD5TH368655</t>
  </si>
  <si>
    <t>GY018583</t>
  </si>
  <si>
    <t>359 979,01</t>
  </si>
  <si>
    <t>214 989,01</t>
  </si>
  <si>
    <t>3 560 000,00</t>
  </si>
  <si>
    <t>469554 - входящая заявка</t>
  </si>
  <si>
    <t>JETOUR DASHING EC3DEUFD8SC004283</t>
  </si>
  <si>
    <t>КМ0008054</t>
  </si>
  <si>
    <t>839 900,00</t>
  </si>
  <si>
    <t>2 939 900,00</t>
  </si>
  <si>
    <t>469540 - входящая заявка</t>
  </si>
  <si>
    <t>LADA NIVA XTA212140T2622396</t>
  </si>
  <si>
    <t>VP00002310</t>
  </si>
  <si>
    <t>1 203 000,00</t>
  </si>
  <si>
    <t>1 168 000,00</t>
  </si>
  <si>
    <t>468612 - входящая заявка</t>
  </si>
  <si>
    <t>JETOUR DASHING EC3DCUFD5TC013952</t>
  </si>
  <si>
    <t>ФКА0000311</t>
  </si>
  <si>
    <t>468744 - входящая заявка</t>
  </si>
  <si>
    <t>GEELY CITYRAY LB3G43S97TX403278</t>
  </si>
  <si>
    <t>469566 - входящая заявка</t>
  </si>
  <si>
    <t>Jetour T-2 EC3TDUMA2T0003320</t>
  </si>
  <si>
    <t>Ж-0001918</t>
  </si>
  <si>
    <t>130 000,00</t>
  </si>
  <si>
    <t>468652 - входящая заявка</t>
  </si>
  <si>
    <t>JETOUR DASHING EC3DCUFD6TC010316</t>
  </si>
  <si>
    <t>ФКВ0002446</t>
  </si>
  <si>
    <t>814 260,00</t>
  </si>
  <si>
    <t>24 360,00</t>
  </si>
  <si>
    <t>469504 - входящая заявка</t>
  </si>
  <si>
    <t>JETOUR X70+ EC37LUSM6SC004260</t>
  </si>
  <si>
    <t>2 499 000,00</t>
  </si>
  <si>
    <t>468712 - входящая заявка</t>
  </si>
  <si>
    <t>JETOUR DASHING EC3DCUFD0SC008124</t>
  </si>
  <si>
    <t>3545390-Online</t>
  </si>
  <si>
    <t>BELGEE S50 Y4K8824Z7TB208274</t>
  </si>
  <si>
    <t>АВТ0035744</t>
  </si>
  <si>
    <t>2 309 990,00</t>
  </si>
  <si>
    <t>124 990,00</t>
  </si>
  <si>
    <t>2 185 000,00</t>
  </si>
  <si>
    <t>468592 - входящая заявка</t>
  </si>
  <si>
    <t>BELGEE X50+ Y4K8622Z0TB925589</t>
  </si>
  <si>
    <t>2 269 990,00</t>
  </si>
  <si>
    <t>468614 - входящая заявка</t>
  </si>
  <si>
    <t>JETOUR DASHING EC3DCUFD7TC010082</t>
  </si>
  <si>
    <t>FI000000359</t>
  </si>
  <si>
    <t>468750 - входящая заявка</t>
  </si>
  <si>
    <t>JETOUR DASHING EC3DEUFD2SC003274</t>
  </si>
  <si>
    <t>0138-26/002427</t>
  </si>
  <si>
    <t>719 900,00</t>
  </si>
  <si>
    <t>242 260,09</t>
  </si>
  <si>
    <t>272 260,09</t>
  </si>
  <si>
    <t>468640 - входящая заявка</t>
  </si>
  <si>
    <t>GEELY EX5 EM-i LB3P11SD9TH354516</t>
  </si>
  <si>
    <t>GY016771</t>
  </si>
  <si>
    <t>3 969 990,00</t>
  </si>
  <si>
    <t>529 990,00</t>
  </si>
  <si>
    <t>3 270 000,00</t>
  </si>
  <si>
    <t>JETOUR DASHING EC3DCUFDXTC010884</t>
  </si>
  <si>
    <t>ФКВ0002452</t>
  </si>
  <si>
    <t>29 100,00</t>
  </si>
  <si>
    <t>468742 - входящая заявка</t>
  </si>
  <si>
    <t>Solaris HC Z94PF814BSR072993</t>
  </si>
  <si>
    <t>26/06/30-18</t>
  </si>
  <si>
    <t>29 500,00</t>
  </si>
  <si>
    <t>2 870 000,00</t>
  </si>
  <si>
    <t>468720 - входящая заявка</t>
  </si>
  <si>
    <t>Jetour T1 LVTDD24BXTDB80275</t>
  </si>
  <si>
    <t>АНА0001562</t>
  </si>
  <si>
    <t>468688 - входящая заявка</t>
  </si>
  <si>
    <t>JETOUR X70+ EC37LUSM3SC001798</t>
  </si>
  <si>
    <t>JR012203</t>
  </si>
  <si>
    <t>805 900,00</t>
  </si>
  <si>
    <t>298 883,50</t>
  </si>
  <si>
    <t>274 883,50</t>
  </si>
  <si>
    <t>2 470 000,00</t>
  </si>
  <si>
    <t>468898 - входящая заявка</t>
  </si>
  <si>
    <t>Jetour Т2 EC3TDUMA2T0004256</t>
  </si>
  <si>
    <t>4 170 000,00</t>
  </si>
  <si>
    <t>468762 - входящая заявка</t>
  </si>
  <si>
    <t>JETOUR Х70+ EC37LUSM2TC006251</t>
  </si>
  <si>
    <t>МГ6251</t>
  </si>
  <si>
    <t>468650 - входящая заявка</t>
  </si>
  <si>
    <t>JETOUR DASHING EC3DCUFD6TC010820</t>
  </si>
  <si>
    <t>ФКА0000312</t>
  </si>
  <si>
    <t>468674 - входящая заявка</t>
  </si>
  <si>
    <t>JETOUR X70+ EC37CUSM8SC004518</t>
  </si>
  <si>
    <t>3006/5</t>
  </si>
  <si>
    <t>719 000,00</t>
  </si>
  <si>
    <t>101 510,00</t>
  </si>
  <si>
    <t>20 510,00</t>
  </si>
  <si>
    <t>2 299 000,00</t>
  </si>
  <si>
    <t>1593051-Online</t>
  </si>
  <si>
    <t>OMODA C7 XWF7LH6D0S0002569</t>
  </si>
  <si>
    <t>ONLINE O&amp;J (ООО "ОПТИМА КУБАНЬ")</t>
  </si>
  <si>
    <t>ФК-26-AB-06781</t>
  </si>
  <si>
    <t>608 000,00</t>
  </si>
  <si>
    <t>2 491 000,00</t>
  </si>
  <si>
    <t>468858 - входящая заявка</t>
  </si>
  <si>
    <t>Jetour T2 EC3TEUMB0T0002690</t>
  </si>
  <si>
    <t>468532 - входящая заявка</t>
  </si>
  <si>
    <t>SOLARIS KRX Z94C251BBSR197507</t>
  </si>
  <si>
    <t>ВС00146566</t>
  </si>
  <si>
    <t>30 100,00</t>
  </si>
  <si>
    <t>2 343 000,00</t>
  </si>
  <si>
    <t>468574 - фдц</t>
  </si>
  <si>
    <t>957 000,00</t>
  </si>
  <si>
    <t>LADA GRANTA XTA219040T1270346</t>
  </si>
  <si>
    <t>468546 - входящая заявка</t>
  </si>
  <si>
    <t>JETOUR DASHING EC3DCUFD8TC010835</t>
  </si>
  <si>
    <t>ЗА000001827</t>
  </si>
  <si>
    <t>468754 - входящая заявка</t>
  </si>
  <si>
    <t>ВС00146520</t>
  </si>
  <si>
    <t>29 750,00</t>
  </si>
  <si>
    <t>3 310 000,00</t>
  </si>
  <si>
    <t>SOLARIS HC Z94PC815DSR069266</t>
  </si>
  <si>
    <t>468500 - входящая заявка</t>
  </si>
  <si>
    <t>JETOUR Т2 EC3TEUMB7S0000580</t>
  </si>
  <si>
    <t>0138-26/002405</t>
  </si>
  <si>
    <t>468740 - входящая заявка</t>
  </si>
  <si>
    <t>SOLARIS KRX Z94C251BBSR198685</t>
  </si>
  <si>
    <t>РВ00067247</t>
  </si>
  <si>
    <t>159 000,00</t>
  </si>
  <si>
    <t>5 700,00</t>
  </si>
  <si>
    <t>2 496 700,00</t>
  </si>
  <si>
    <t>468478 - входящая заявка</t>
  </si>
  <si>
    <t>JETOUR DASHING EC3DCUFD2TC014055</t>
  </si>
  <si>
    <t>1712-26/001226</t>
  </si>
  <si>
    <t>Ярославь</t>
  </si>
  <si>
    <t>42 200,00</t>
  </si>
  <si>
    <t>72 200,00</t>
  </si>
  <si>
    <t>468528 - входящая заявка</t>
  </si>
  <si>
    <t>JETOUR Х70 EC37CUSMXSC003757</t>
  </si>
  <si>
    <t>ДгПрПвт-06/370871</t>
  </si>
  <si>
    <t>685 900,00</t>
  </si>
  <si>
    <t>468798 - входящая заявка</t>
  </si>
  <si>
    <t>SOLARIS HC Z94PA814BSR065335</t>
  </si>
  <si>
    <t>133 500,00</t>
  </si>
  <si>
    <t>2 670 000,00</t>
  </si>
  <si>
    <t>36 500,00</t>
  </si>
  <si>
    <t>JETOUR DASHING EC3DCUFD2TC014217</t>
  </si>
  <si>
    <t>ФКА0000309</t>
  </si>
  <si>
    <t>465600 - входящая заявка</t>
  </si>
  <si>
    <t>JETOUR DASHING EC3DCUFD9TC011315</t>
  </si>
  <si>
    <t>1 697 000,00</t>
  </si>
  <si>
    <t>468452 - входящая заявка</t>
  </si>
  <si>
    <t>Jetour X70 + EC37CUSM4SC004595</t>
  </si>
  <si>
    <t>26/06/30-02</t>
  </si>
  <si>
    <t>469350 - входящая заявка</t>
  </si>
  <si>
    <t>LADA GRANTA XTA219440T0304268</t>
  </si>
  <si>
    <t>СМ00084948</t>
  </si>
  <si>
    <t>1 161 000,00</t>
  </si>
  <si>
    <t>468428 - входящая заявка</t>
  </si>
  <si>
    <t>JETOUR DASHING EC3DCUFD3TC013349</t>
  </si>
  <si>
    <t>1712-26/001103</t>
  </si>
  <si>
    <t>2 759 000,00</t>
  </si>
  <si>
    <t>48 530,01</t>
  </si>
  <si>
    <t>128 530,10</t>
  </si>
  <si>
    <t>4748378-online</t>
  </si>
  <si>
    <t>LADA NIVA XTA212140T2617812</t>
  </si>
  <si>
    <t>ONLINE Р-Моторс Лада (ОП Барнаул)</t>
  </si>
  <si>
    <t>б/н</t>
  </si>
  <si>
    <t>Барнаул</t>
  </si>
  <si>
    <t>1 235 000,00</t>
  </si>
  <si>
    <t>468372 - входящая заявка</t>
  </si>
  <si>
    <t>JETOUR DASHING EC3DCUFD2TC010779</t>
  </si>
  <si>
    <t>КАЗАНЬ</t>
  </si>
  <si>
    <t>468378 - входящая заявка</t>
  </si>
  <si>
    <t>Jetour Т1 LVTDD24B1TDC02180</t>
  </si>
  <si>
    <t>ЦБ092881</t>
  </si>
  <si>
    <t>468836 - входящая заявка</t>
  </si>
  <si>
    <t>JETOUR T1 LVTDD24B5TDB81608</t>
  </si>
  <si>
    <t>155-501-1-704</t>
  </si>
  <si>
    <t>468344 - входящая заявка</t>
  </si>
  <si>
    <t>JETOUR Т2 EC3TEUMB3T0003767</t>
  </si>
  <si>
    <t>26/06/30-01</t>
  </si>
  <si>
    <t>444 900,00</t>
  </si>
  <si>
    <t>2695154-Online</t>
  </si>
  <si>
    <t>30740/М</t>
  </si>
  <si>
    <t>889 900,00</t>
  </si>
  <si>
    <t>JETOUR DASHING EC3DCUFD8TC014318</t>
  </si>
  <si>
    <t>468842 - входящая заявка</t>
  </si>
  <si>
    <t>JETOUR T1 LVTDD24B9TDB87072</t>
  </si>
  <si>
    <t>155-501-1-698</t>
  </si>
  <si>
    <t>468322 - входящая заявка</t>
  </si>
  <si>
    <t>LADA GRANTA XTA219470T0319124</t>
  </si>
  <si>
    <t>VP00002267</t>
  </si>
  <si>
    <t>1 282 000,00</t>
  </si>
  <si>
    <t>1 247 000,00</t>
  </si>
  <si>
    <t>468682 - входящая заявка</t>
  </si>
  <si>
    <t>JETOUR DASHING EC3DCUFD2TC014704</t>
  </si>
  <si>
    <t>155-501-1-700</t>
  </si>
  <si>
    <t>468498 - входящая заявка</t>
  </si>
  <si>
    <t>JETOUR DASHING EC3DCUFD9TC010214</t>
  </si>
  <si>
    <t>30/06/2026-090</t>
  </si>
  <si>
    <t>948 860,00</t>
  </si>
  <si>
    <t>138 960,00</t>
  </si>
  <si>
    <t>468704 - фдц</t>
  </si>
  <si>
    <t>МИР00000870-1</t>
  </si>
  <si>
    <t>1 238 000,00</t>
  </si>
  <si>
    <t>LADA GRANTA XTA219070T1270121</t>
  </si>
  <si>
    <t>1153-Online</t>
  </si>
  <si>
    <t>GEELY OKAVANGO L6TVX1S63TY900908</t>
  </si>
  <si>
    <t>АВТ0036629</t>
  </si>
  <si>
    <t>3 988 900,00</t>
  </si>
  <si>
    <t>888 900,00</t>
  </si>
  <si>
    <t>468548 - Online</t>
  </si>
  <si>
    <t>JETOUR DASHING EC3DCUFD7TC010566</t>
  </si>
  <si>
    <t>138-26/002404</t>
  </si>
  <si>
    <t>222 140,00</t>
  </si>
  <si>
    <t>152 140,00</t>
  </si>
  <si>
    <t>1 900 000,00</t>
  </si>
  <si>
    <t>469250 - online</t>
  </si>
  <si>
    <t>JETOUR DASHING EC3DCUFD2TC014198</t>
  </si>
  <si>
    <t>JTR0000510</t>
  </si>
  <si>
    <t>4785133-фдц</t>
  </si>
  <si>
    <t>JETOUR DASHING EC3DCUFD9TC010889</t>
  </si>
  <si>
    <t>468014 - ФДЦ</t>
  </si>
  <si>
    <t>ВАС60000873</t>
  </si>
  <si>
    <t>1 268 000,00</t>
  </si>
  <si>
    <t>LADA 4x4 XTA212140T2629217</t>
  </si>
  <si>
    <t>1676356-Online</t>
  </si>
  <si>
    <t>Haval M6 EC2EF4A52TA013886</t>
  </si>
  <si>
    <t>2 049 000,00</t>
  </si>
  <si>
    <t>336620 - ФДЦ</t>
  </si>
  <si>
    <t>ONLINE Липецк-Лада (АО "ЛИПЕЦК-ЛАДА")</t>
  </si>
  <si>
    <t>Липецк</t>
  </si>
  <si>
    <t>1 068 000,00</t>
  </si>
  <si>
    <t>LADA GRANTA XTA219040T1256279</t>
  </si>
  <si>
    <t>467730 - ФДЦ</t>
  </si>
  <si>
    <t>ONLINE Олимп (ООО "ТЕМП АВТО КУБАНЬ")</t>
  </si>
  <si>
    <t>ТА-26-АВ00670</t>
  </si>
  <si>
    <t>Уфа</t>
  </si>
  <si>
    <t>1 146 000,00</t>
  </si>
  <si>
    <t>LADA GRANTA XTA219440T0317436</t>
  </si>
  <si>
    <t>467938 - ФДЦ</t>
  </si>
  <si>
    <t>JETOUR DASHING EC3DCUFD3TC011343</t>
  </si>
  <si>
    <t>АНА0001560</t>
  </si>
  <si>
    <t>29.06.0206</t>
  </si>
  <si>
    <t>2710823-Online</t>
  </si>
  <si>
    <t>Kia Rio Z94C251BBMR155641</t>
  </si>
  <si>
    <t>ООО "АВТО СИТИ" ONLINE</t>
  </si>
  <si>
    <t>1 780 000,00</t>
  </si>
  <si>
    <t>468764 - входящая заявка</t>
  </si>
  <si>
    <t>SOLARIS HC Z94PF815BSR072542</t>
  </si>
  <si>
    <t>155 250,00</t>
  </si>
  <si>
    <t>3 105 000,00</t>
  </si>
  <si>
    <t>2 949 750,00</t>
  </si>
  <si>
    <t>456224 - ФДЦ</t>
  </si>
  <si>
    <t>Lada Niva TRAVEL XTA212310T0999923</t>
  </si>
  <si>
    <t>ONLINE Автокласс (ООО "АВТОКЛАСС НОРД")</t>
  </si>
  <si>
    <t>Тула</t>
  </si>
  <si>
    <t>2568292-фдц</t>
  </si>
  <si>
    <t>JETOUR T1 LVTDD24B4TDB80062</t>
  </si>
  <si>
    <t>УС-206249</t>
  </si>
  <si>
    <t>3 710 000,00</t>
  </si>
  <si>
    <t>468862 - входящая заявка</t>
  </si>
  <si>
    <t>Jetour Dashing EC3DEUFD9SC004793</t>
  </si>
  <si>
    <t>JR012342</t>
  </si>
  <si>
    <t>109 820,50</t>
  </si>
  <si>
    <t>269 820,50</t>
  </si>
  <si>
    <t>468436 - входящая заявка</t>
  </si>
  <si>
    <t>JETOUR DASHING EC3DCUFD7SC008007</t>
  </si>
  <si>
    <t>456980 - фдц</t>
  </si>
  <si>
    <t>ЧА00001015</t>
  </si>
  <si>
    <t>441 000,00</t>
  </si>
  <si>
    <t>TENET Т7 EDEFD32B0TE013005</t>
  </si>
  <si>
    <t>469132 - передача лида - БЕЗ ДКП</t>
  </si>
  <si>
    <t>LADA NIVA 2121</t>
  </si>
  <si>
    <t>469128 - передача лида</t>
  </si>
  <si>
    <t>LADA VESTA NG GFL34 CROSS</t>
  </si>
  <si>
    <t>469124 - передача лида - БЕЗ ДКП</t>
  </si>
  <si>
    <t>CHANGAN UNI-S</t>
  </si>
  <si>
    <t>468518 - online</t>
  </si>
  <si>
    <t>SOLARIS HC Z94PB814BSR070856</t>
  </si>
  <si>
    <t>2658764566 - АМ</t>
  </si>
  <si>
    <t>2 790 000,00</t>
  </si>
  <si>
    <t>66 500,00</t>
  </si>
  <si>
    <t>2 584 000,00</t>
  </si>
  <si>
    <t>468820 - online</t>
  </si>
  <si>
    <t>LADA VESTA XTAGFL110T1049113</t>
  </si>
  <si>
    <t>1 596 000,00</t>
  </si>
  <si>
    <t>468774 - online</t>
  </si>
  <si>
    <t>Jetour T2 EC3TDUMA5T0003523</t>
  </si>
  <si>
    <t>30742/М</t>
  </si>
  <si>
    <t>4 699 000,00</t>
  </si>
  <si>
    <t>4 540 000,00</t>
  </si>
  <si>
    <t>468172 - online</t>
  </si>
  <si>
    <t>Jetour T1 LVTDD24B5TDB79468</t>
  </si>
  <si>
    <t>468962 - передача лида - БЕЗ ДКП</t>
  </si>
  <si>
    <t>TENET T7</t>
  </si>
  <si>
    <t>468958 - передача лида - БЕЗ ДКП</t>
  </si>
  <si>
    <t>TENET T7 EDXFD32B1TE055898</t>
  </si>
  <si>
    <t>468954 - входящая заявка - БЕЗ ДКП</t>
  </si>
  <si>
    <t>JETOUR DASHING EC37LUSMXSC004892</t>
  </si>
  <si>
    <t>108 000,00</t>
  </si>
  <si>
    <t>2 628 000,00</t>
  </si>
  <si>
    <t>468908 - передача лида</t>
  </si>
  <si>
    <t>JETOUR DASHING EC3DCUFD6TC014978</t>
  </si>
  <si>
    <t>30695/М</t>
  </si>
  <si>
    <t>559 900,00</t>
  </si>
  <si>
    <t>465988 - ФДЦ</t>
  </si>
  <si>
    <t>Ж-0001917</t>
  </si>
  <si>
    <t>1 840 000,00</t>
  </si>
  <si>
    <t>JETOUR DASHING EC3DCUFD7SC006905</t>
  </si>
  <si>
    <t>427418 - online</t>
  </si>
  <si>
    <t>JETOUR DASHING EC3DLUFDXTC012814</t>
  </si>
  <si>
    <t>ЗАПСМ002215</t>
  </si>
  <si>
    <t>468132 - входящая заявка</t>
  </si>
  <si>
    <t>JETOUR DASHING EC3DCUFDXTC010254</t>
  </si>
  <si>
    <t>26/06/29-05</t>
  </si>
  <si>
    <t>151 230,00</t>
  </si>
  <si>
    <t>101 230,00</t>
  </si>
  <si>
    <t>468088 - входящая заявка</t>
  </si>
  <si>
    <t>Solaris HC Z94PC815DSR052483</t>
  </si>
  <si>
    <t>178-501-1-16489</t>
  </si>
  <si>
    <t>159 500,00</t>
  </si>
  <si>
    <t>96 500,00</t>
  </si>
  <si>
    <t>3 395 000,00</t>
  </si>
  <si>
    <t>468086 - входящая заявка</t>
  </si>
  <si>
    <t>Geely EX5 LB3P11SD4TH349286</t>
  </si>
  <si>
    <t>GY018482</t>
  </si>
  <si>
    <t>651 796,72</t>
  </si>
  <si>
    <t>11 806,72</t>
  </si>
  <si>
    <t>3 060 000,00</t>
  </si>
  <si>
    <t>468084 - входящая заявка</t>
  </si>
  <si>
    <t>JETOUR DASHING EC3DCUFD4TC010346</t>
  </si>
  <si>
    <t>26/06/29-08</t>
  </si>
  <si>
    <t>829 900,00</t>
  </si>
  <si>
    <t>НАБЕРЕЖНЫЕ ЧЕЛНЫ</t>
  </si>
  <si>
    <t>1 800 000,00</t>
  </si>
  <si>
    <t>468062 - входящая заявка</t>
  </si>
  <si>
    <t>LADA Granta XTA219040T1266100</t>
  </si>
  <si>
    <t>КС00002067</t>
  </si>
  <si>
    <t>1 024 000,00</t>
  </si>
  <si>
    <t>994 000,00</t>
  </si>
  <si>
    <t>468054 - входящая заявка</t>
  </si>
  <si>
    <t>Changan UNI-S LS5A3DKE2TA224989</t>
  </si>
  <si>
    <t>Санкт-Петербург,</t>
  </si>
  <si>
    <t>3 080 000,00</t>
  </si>
  <si>
    <t>468036 - входящая заявка</t>
  </si>
  <si>
    <t>JETOUR DASHING EC3DCUFD8TC014805</t>
  </si>
  <si>
    <t>ЗА000001815</t>
  </si>
  <si>
    <t>468034 - Online</t>
  </si>
  <si>
    <t>JETOUR DASHING EC3DLUFD1TC012278</t>
  </si>
  <si>
    <t>УС-206266</t>
  </si>
  <si>
    <t>468028 - входящая заявка</t>
  </si>
  <si>
    <t>SOLARIS KRX Z94C251BBSR192441</t>
  </si>
  <si>
    <t>MK00072024</t>
  </si>
  <si>
    <t>163 500,00</t>
  </si>
  <si>
    <t>28 500,00</t>
  </si>
  <si>
    <t>468022 - входящая заявка</t>
  </si>
  <si>
    <t>Changan EADO PLUS LS5A2DKR7RA027721</t>
  </si>
  <si>
    <t>РВ00067241</t>
  </si>
  <si>
    <t>2 569 900,00</t>
  </si>
  <si>
    <t>114 650,00</t>
  </si>
  <si>
    <t>468004 - входящая заявка</t>
  </si>
  <si>
    <t>JETOUR DASHING EC3DCUFDXTC009377</t>
  </si>
  <si>
    <t>FI000000354</t>
  </si>
  <si>
    <t>467990 - входящая заявка</t>
  </si>
  <si>
    <t>Changan UNI-S ED3STHFM0S0002391</t>
  </si>
  <si>
    <t>ООО "Кунцево Авто Трейдинг" (ООО "КУНЦЕВО АТ") Online</t>
  </si>
  <si>
    <t>CHG0000716</t>
  </si>
  <si>
    <t>3 179 900,00</t>
  </si>
  <si>
    <t>144 900,00</t>
  </si>
  <si>
    <t>467984 - входящая заявка</t>
  </si>
  <si>
    <t>JETOUR DASHING EC3DCUFD2TC014038</t>
  </si>
  <si>
    <t>ФКА0000308</t>
  </si>
  <si>
    <t>467978 - входящая заявка</t>
  </si>
  <si>
    <t>JETOUR DASHING EC3DCUFD4TC010363</t>
  </si>
  <si>
    <t>26/06/29-06</t>
  </si>
  <si>
    <t>467718 - ФДЦ</t>
  </si>
  <si>
    <t>КМ0008026</t>
  </si>
  <si>
    <t>JETOUR DASHING EC3DEUFDXSC004303</t>
  </si>
  <si>
    <t>467972 - входящая заявка</t>
  </si>
  <si>
    <t>JETOUR DASHING EC3DCUFD3SC009073</t>
  </si>
  <si>
    <t>FI000000361</t>
  </si>
  <si>
    <t>467970 - входящая заявка</t>
  </si>
  <si>
    <t>JETOUR DASHING EC3DCUFD5TC013479</t>
  </si>
  <si>
    <t>ФКА0000307</t>
  </si>
  <si>
    <t>467960 - входящая заявка</t>
  </si>
  <si>
    <t>JETOUR DASHING EC3DCUFD9TC011833</t>
  </si>
  <si>
    <t>0109-26/000768</t>
  </si>
  <si>
    <t>467952 - входящая заявка</t>
  </si>
  <si>
    <t>GEELY CITYRAY LB3G43S95TX408382</t>
  </si>
  <si>
    <t>МК00071927</t>
  </si>
  <si>
    <t>3 214 990,00</t>
  </si>
  <si>
    <t>94 000,00</t>
  </si>
  <si>
    <t>2 855 000,00</t>
  </si>
  <si>
    <t>467942 - входящая заявка</t>
  </si>
  <si>
    <t>JETOUR DASHING EC3DCUFDXTC011405</t>
  </si>
  <si>
    <t>АМЗА0000187</t>
  </si>
  <si>
    <t>467940 - входящая заявка</t>
  </si>
  <si>
    <t>LADA VESTA XTAGFK350T1033931</t>
  </si>
  <si>
    <t>СМ00084859</t>
  </si>
  <si>
    <t>2 405 000,00</t>
  </si>
  <si>
    <t>467936 - входящая заявка</t>
  </si>
  <si>
    <t>JETOUR DASHING EC3DCUFD7SC008072</t>
  </si>
  <si>
    <t>26/06/29-03</t>
  </si>
  <si>
    <t>1 880 000,00</t>
  </si>
  <si>
    <t>437406 - входящая заявка</t>
  </si>
  <si>
    <t>Jetour T2 EC3TDUMA3S0001283</t>
  </si>
  <si>
    <t>539 000,00</t>
  </si>
  <si>
    <t>4 010 000,00</t>
  </si>
  <si>
    <t>467928 - входящая заявка</t>
  </si>
  <si>
    <t>Geely Monjaro LB37852D6TS034737</t>
  </si>
  <si>
    <t>4 560 000,00</t>
  </si>
  <si>
    <t>467920 - входящая заявка</t>
  </si>
  <si>
    <t>BELGEE X50+ Y4K8622Z7TB923984</t>
  </si>
  <si>
    <t>МК00071996</t>
  </si>
  <si>
    <t>185 990,00</t>
  </si>
  <si>
    <t>467912 - входящие заявки</t>
  </si>
  <si>
    <t>JETOUR DASHING EC3DCUFD5TC013370</t>
  </si>
  <si>
    <t>ЗАВСАП00234</t>
  </si>
  <si>
    <t>467900 - входящая заявка</t>
  </si>
  <si>
    <t>Jetour X70+ EC37LUSM9SC004916</t>
  </si>
  <si>
    <t>FI000000362</t>
  </si>
  <si>
    <t>467892 - входящая заявка</t>
  </si>
  <si>
    <t>JETOUR Х70+ EC37LUSM2TC005004</t>
  </si>
  <si>
    <t>ООО "ТАУЭР ЛТД" online</t>
  </si>
  <si>
    <t>467882 - входящая заявка</t>
  </si>
  <si>
    <t>LADA 4x4 XTA212140T2627012</t>
  </si>
  <si>
    <t>СК0086222</t>
  </si>
  <si>
    <t>49 000,00</t>
  </si>
  <si>
    <t>467866 - входящая заявка</t>
  </si>
  <si>
    <t>Solaris HC Z94PE815DSR052986</t>
  </si>
  <si>
    <t>ВС00146423</t>
  </si>
  <si>
    <t>195 750,00</t>
  </si>
  <si>
    <t>3 915 000,00</t>
  </si>
  <si>
    <t>85 750,00</t>
  </si>
  <si>
    <t>3 805 000,00</t>
  </si>
  <si>
    <t>467858 - входящая заявка</t>
  </si>
  <si>
    <t>Jetour Dashing EC3DCUFD5SC008958</t>
  </si>
  <si>
    <t>УС-206252</t>
  </si>
  <si>
    <t>467854 - входящая заявка</t>
  </si>
  <si>
    <t>JETOUR DASHING EC3DCUFD6SC008144</t>
  </si>
  <si>
    <t>ЗАПСМ002178</t>
  </si>
  <si>
    <t>467840 - входящая заявка</t>
  </si>
  <si>
    <t>Geely CITYRAY LB3G43S93TX409479</t>
  </si>
  <si>
    <t>GY016745</t>
  </si>
  <si>
    <t>221 990,00</t>
  </si>
  <si>
    <t>2 900 000,00</t>
  </si>
  <si>
    <t>467832 - входящая заявка</t>
  </si>
  <si>
    <t>JETOUR DASHING EC3DCUFDXSC008048</t>
  </si>
  <si>
    <t>УС-206246</t>
  </si>
  <si>
    <t>467826 - входящая заявка</t>
  </si>
  <si>
    <t>JETOUR DASHING EC3DCUFDXTC009251</t>
  </si>
  <si>
    <t>FI000000360</t>
  </si>
  <si>
    <t>467118 - ФДЦ</t>
  </si>
  <si>
    <t>ТТ-26-АВ-01485</t>
  </si>
  <si>
    <t>1 094 000,00</t>
  </si>
  <si>
    <t>26 000,00</t>
  </si>
  <si>
    <t>LADA Granta XTA219040T1247299</t>
  </si>
  <si>
    <t>467774 - входящая заявка</t>
  </si>
  <si>
    <t>JETOUR DASHING EC3DCUFD3TC009981</t>
  </si>
  <si>
    <t>467764 - входящая заявка</t>
  </si>
  <si>
    <t>JETOUR Х70+ EC37CUSM3SC004653</t>
  </si>
  <si>
    <t>JTR0000507</t>
  </si>
  <si>
    <t>Моск</t>
  </si>
  <si>
    <t>66 172,18</t>
  </si>
  <si>
    <t>467762 - передача лида</t>
  </si>
  <si>
    <t>HAVAL JOLION XZGFE04A5TA559591</t>
  </si>
  <si>
    <t>2 599 000,00</t>
  </si>
  <si>
    <t>2 469 000,00</t>
  </si>
  <si>
    <t>467752 - входящая заявка</t>
  </si>
  <si>
    <t>JETOUR T2 EC3TDUMA4T0003237</t>
  </si>
  <si>
    <t>ЗАВСАП00227</t>
  </si>
  <si>
    <t>467748 - входящая заявка</t>
  </si>
  <si>
    <t>JETOUR Х70plus EC37LUSM1TC007374</t>
  </si>
  <si>
    <t>МГ7374</t>
  </si>
  <si>
    <t>467736 - входящая заявка</t>
  </si>
  <si>
    <t>Solaris HC Z94PF814BSR072698</t>
  </si>
  <si>
    <t>467702 - входящая заявка</t>
  </si>
  <si>
    <t>JETOUR T1 LVTDD24B4TDB98772</t>
  </si>
  <si>
    <t>2906/2</t>
  </si>
  <si>
    <t>357 790,00</t>
  </si>
  <si>
    <t>37 790,00</t>
  </si>
  <si>
    <t>3 350 000,00</t>
  </si>
  <si>
    <t>467672 - входящая заявка</t>
  </si>
  <si>
    <t>JETOUR X70 PLUS EC37LUSM3TC007232</t>
  </si>
  <si>
    <t>ДгПрАвт-06/370542</t>
  </si>
  <si>
    <t>134 721,26</t>
  </si>
  <si>
    <t>104 721,26</t>
  </si>
  <si>
    <t>2 490 000,00</t>
  </si>
  <si>
    <t>467674 - входящая заявка</t>
  </si>
  <si>
    <t>SOLARIS KRX Z94C341BBSR276086</t>
  </si>
  <si>
    <t>МК00071940</t>
  </si>
  <si>
    <t>172 200,00</t>
  </si>
  <si>
    <t>2 638 000,00</t>
  </si>
  <si>
    <t>467666 - входящая заявка</t>
  </si>
  <si>
    <t>SOLARIS KRX Z94C251BBSR197896</t>
  </si>
  <si>
    <t>М000000056</t>
  </si>
  <si>
    <t>59 000,00</t>
  </si>
  <si>
    <t>2 550 000,00</t>
  </si>
  <si>
    <t>467662 - входящая заявка</t>
  </si>
  <si>
    <t>JETOUR Т2 EC3TEUMBXT0003846</t>
  </si>
  <si>
    <t>467650 - входящая заявка</t>
  </si>
  <si>
    <t>JETOUR DASHING EC3DCUFD6SC008225</t>
  </si>
  <si>
    <t>467644 - входящая заявка</t>
  </si>
  <si>
    <t>JETOUR DASHING EC3DCUFD3SC008778</t>
  </si>
  <si>
    <t>26/06/29-01</t>
  </si>
  <si>
    <t>165 000,00</t>
  </si>
  <si>
    <t>2 040 000,00</t>
  </si>
  <si>
    <t>465290 - входящая заявка</t>
  </si>
  <si>
    <t>JETOUR DASHING EC3DCUFDXTC013350</t>
  </si>
  <si>
    <t>ООО "АВТОФОРУМ" ONLINE</t>
  </si>
  <si>
    <t>467616 - входящая заявка</t>
  </si>
  <si>
    <t>JETOUR DASHING EC3DCUFD8TC014271</t>
  </si>
  <si>
    <t>467580 - входящая заявка</t>
  </si>
  <si>
    <t>JETOUR DASHING EC3DCUFD8TC011340</t>
  </si>
  <si>
    <t>26/06/28-05</t>
  </si>
  <si>
    <t>467572 - входящая заявка</t>
  </si>
  <si>
    <t>JETOUR DASHING EC3DCUFD1SC008276</t>
  </si>
  <si>
    <t>ЗАВСАС00110</t>
  </si>
  <si>
    <t>467538 - входящая заявка</t>
  </si>
  <si>
    <t>JETOUR DASHING EC3DCUFD0TC014927</t>
  </si>
  <si>
    <t>449180 - online</t>
  </si>
  <si>
    <t>JETOUR DASHING EC3DEUFD6SC002709</t>
  </si>
  <si>
    <t>30400/M</t>
  </si>
  <si>
    <t>879 900,00</t>
  </si>
  <si>
    <t>2 060 000,00</t>
  </si>
  <si>
    <t>Пронякин Роман</t>
  </si>
  <si>
    <t>843575 - ФДЦ</t>
  </si>
  <si>
    <t>30712/М</t>
  </si>
  <si>
    <t>859 900,00</t>
  </si>
  <si>
    <t>JETOUR DASHING EC3DCUFDXTC014997</t>
  </si>
  <si>
    <t>465520 - ФДЦ</t>
  </si>
  <si>
    <t>АНА0001552</t>
  </si>
  <si>
    <t>JETOUR DASHING EC3DLUFD4TC012265</t>
  </si>
  <si>
    <t>467368 - Online</t>
  </si>
  <si>
    <t>JETOUR DASHING EC3DCUFD2TC014461</t>
  </si>
  <si>
    <t>ЦБ092865</t>
  </si>
  <si>
    <t>467362 - входящая заявка</t>
  </si>
  <si>
    <t>JETOUR Т1 LVTDD24B3TDB88170</t>
  </si>
  <si>
    <t>ДгПрАвт-06/370817</t>
  </si>
  <si>
    <t>467342 - входящая заявка</t>
  </si>
  <si>
    <t>JETOUR Т1 LVTDD24B0TDB86716</t>
  </si>
  <si>
    <t>467328 - входящая заявка</t>
  </si>
  <si>
    <t>JETOUR DASHING EC3DCUFDXTC014885</t>
  </si>
  <si>
    <t>26/06/28-03</t>
  </si>
  <si>
    <t>145 000,00</t>
  </si>
  <si>
    <t>466496 - ФДЦ</t>
  </si>
  <si>
    <t>1 367 000,00</t>
  </si>
  <si>
    <t>Lada Iskra XTAGA0000T0037100</t>
  </si>
  <si>
    <t>467286 - входящая заявка</t>
  </si>
  <si>
    <t>JETOUR DASHING EC3DCUFD1SC008746</t>
  </si>
  <si>
    <t>467282 - входящая заявка</t>
  </si>
  <si>
    <t>Lada Largus XTAFS025LT1575477</t>
  </si>
  <si>
    <t>DM00077630</t>
  </si>
  <si>
    <t>1 637 000,00</t>
  </si>
  <si>
    <t>467270 - входящая заявка</t>
  </si>
  <si>
    <t>JETOUR DASHING EC3DCUFD0TC013342</t>
  </si>
  <si>
    <t>АНА0001558</t>
  </si>
  <si>
    <t>467244 - входящая заявка</t>
  </si>
  <si>
    <t>Jetour T1 LVTDD24B3TDB75001</t>
  </si>
  <si>
    <t>JTR0000501</t>
  </si>
  <si>
    <t>195 000,00</t>
  </si>
  <si>
    <t>467242 - входящая заявка</t>
  </si>
  <si>
    <t>Jetour T1 LVTDD24B7TDB78130</t>
  </si>
  <si>
    <t>0138-26/001936</t>
  </si>
  <si>
    <t>5 299 000,00</t>
  </si>
  <si>
    <t>41 999 000,00</t>
  </si>
  <si>
    <t>102 910,00</t>
  </si>
  <si>
    <t>32 910,00</t>
  </si>
  <si>
    <t>467236 - входящая заявка</t>
  </si>
  <si>
    <t>Jetour X70+ EC37CUSM9SC004561</t>
  </si>
  <si>
    <t>467230 - входящая заявка</t>
  </si>
  <si>
    <t>Jetour X70 +</t>
  </si>
  <si>
    <t>2 299 900,00</t>
  </si>
  <si>
    <t>467222 - входящая заявка</t>
  </si>
  <si>
    <t>Jetour T1 LVTDD24B9TDB79912</t>
  </si>
  <si>
    <t>ФКВ0002381</t>
  </si>
  <si>
    <t>394 340,00</t>
  </si>
  <si>
    <t>205 001,00</t>
  </si>
  <si>
    <t>49 440,60</t>
  </si>
  <si>
    <t>467214 - входящая заявка</t>
  </si>
  <si>
    <t>Solaris HC Z94PB814CSR073396</t>
  </si>
  <si>
    <t>26/06/28-13</t>
  </si>
  <si>
    <t>2 736 000,00</t>
  </si>
  <si>
    <t>467206 - входящая заявка</t>
  </si>
  <si>
    <t>LADA Ganta XTA219040T1259019</t>
  </si>
  <si>
    <t>ТТ-26-АВ-01465</t>
  </si>
  <si>
    <t>875 000,00</t>
  </si>
  <si>
    <t>467098 - ФДЦ - входящая заявка</t>
  </si>
  <si>
    <t>3/2906/</t>
  </si>
  <si>
    <t>170 930,00</t>
  </si>
  <si>
    <t>250 830,00</t>
  </si>
  <si>
    <t>3 799 900,00</t>
  </si>
  <si>
    <t>JETOUR T1 LVTDD24B9TDB77917</t>
  </si>
  <si>
    <t>467174 - входящая заявка</t>
  </si>
  <si>
    <t>Jetour X70 + EC37CUSM4SC003799</t>
  </si>
  <si>
    <t>779-153</t>
  </si>
  <si>
    <t>86 000,00</t>
  </si>
  <si>
    <t>467172 - входящая заявка</t>
  </si>
  <si>
    <t>Solaris KRX Z94C351BBSR198326</t>
  </si>
  <si>
    <t>РВ00067231</t>
  </si>
  <si>
    <t>40 600,00</t>
  </si>
  <si>
    <t>2 673 000,00</t>
  </si>
  <si>
    <t>467170 - Online</t>
  </si>
  <si>
    <t>Jetour Dashing EC3DLUFD8TC012780</t>
  </si>
  <si>
    <t>ДКП-ТС-Квл-2026-000203</t>
  </si>
  <si>
    <t>467166 - online</t>
  </si>
  <si>
    <t>JETOUR T2 EC3TEUMB3S0000592</t>
  </si>
  <si>
    <t>0109-26/000763</t>
  </si>
  <si>
    <t>200 700,00</t>
  </si>
  <si>
    <t>65 700,00</t>
  </si>
  <si>
    <t>3 375 000,00</t>
  </si>
  <si>
    <t>467136 - входящая заявка</t>
  </si>
  <si>
    <t>JETOUR DASHING EC3DLUFD0TC012269</t>
  </si>
  <si>
    <t>УС-206128</t>
  </si>
  <si>
    <t>2 330 000,00</t>
  </si>
  <si>
    <t>467134 - входящая заявка</t>
  </si>
  <si>
    <t>CHANGAN UNI-K LS4ASE2A9RA716549</t>
  </si>
  <si>
    <t>РВ00067229</t>
  </si>
  <si>
    <t>4 699 900,00</t>
  </si>
  <si>
    <t>335 000,00</t>
  </si>
  <si>
    <t>4 114 900,00</t>
  </si>
  <si>
    <t>467110 - входящая заявка</t>
  </si>
  <si>
    <t>JETOUR X70 Plus EC37LUSM2SC004742</t>
  </si>
  <si>
    <t>ФКА0000306</t>
  </si>
  <si>
    <t>467102 - входящая заявка</t>
  </si>
  <si>
    <t>JETOUR X70 Plus EC37LUSM1SC004022</t>
  </si>
  <si>
    <t>ЧА00001001</t>
  </si>
  <si>
    <t>Набережные челны</t>
  </si>
  <si>
    <t>2 494 000,00</t>
  </si>
  <si>
    <t>467088 - входящая заявка</t>
  </si>
  <si>
    <t>Solaris HC Z94PC815DSR059450</t>
  </si>
  <si>
    <t>3 253 750,00</t>
  </si>
  <si>
    <t>467072 - входящая заявка</t>
  </si>
  <si>
    <t>JETOUR T1 LVTDD24B7TDB86499</t>
  </si>
  <si>
    <t>2806/6</t>
  </si>
  <si>
    <t>147 790,00</t>
  </si>
  <si>
    <t>77 790,00</t>
  </si>
  <si>
    <t>467054 - Online</t>
  </si>
  <si>
    <t>LADA GRANTA XTA219440T0317806</t>
  </si>
  <si>
    <t>Таганрог</t>
  </si>
  <si>
    <t>467050 - входящая заявка</t>
  </si>
  <si>
    <t>Belgee X50+ Y4K8622ZXTB922831</t>
  </si>
  <si>
    <t>2 480 000,00</t>
  </si>
  <si>
    <t>467044 - входящая заявка</t>
  </si>
  <si>
    <t>GEELY CITYRAY LB3G43S93TX408428</t>
  </si>
  <si>
    <t>МК00071939</t>
  </si>
  <si>
    <t>2 849 990,00</t>
  </si>
  <si>
    <t>2 507 000,00</t>
  </si>
  <si>
    <t>467040 - входящая заявка</t>
  </si>
  <si>
    <t>LADA LARGUS XTARS045LT1575536</t>
  </si>
  <si>
    <t>КС00002073</t>
  </si>
  <si>
    <t>1 850 000,00</t>
  </si>
  <si>
    <t>467034 - входящая заявка</t>
  </si>
  <si>
    <t>JETOUR X70 Plus EC37CUSM9SC004379</t>
  </si>
  <si>
    <t>62 000,00</t>
  </si>
  <si>
    <t>467024 - входящая заявка</t>
  </si>
  <si>
    <t>JETOUR DASHING EC3DCUFD3SC008795</t>
  </si>
  <si>
    <t>26/06/28-01</t>
  </si>
  <si>
    <t>1 910 000,00</t>
  </si>
  <si>
    <t>467018 - входящая заявка</t>
  </si>
  <si>
    <t>JETOUR DASHING EC3DCUFD1SC007046</t>
  </si>
  <si>
    <t>0109-26/000756</t>
  </si>
  <si>
    <t>152 500,00</t>
  </si>
  <si>
    <t>147 500,00</t>
  </si>
  <si>
    <t>1 965 000,00</t>
  </si>
  <si>
    <t>467008 - входящая заявка</t>
  </si>
  <si>
    <t>JETOUR DASHING EC3DCUFD0TC011557</t>
  </si>
  <si>
    <t>1512-26/000902</t>
  </si>
  <si>
    <t>332 681,70</t>
  </si>
  <si>
    <t>467004 - входящая заявка</t>
  </si>
  <si>
    <t>Solaris HC Z94PC815DSR060954</t>
  </si>
  <si>
    <t>МК00071798</t>
  </si>
  <si>
    <t>40 250,00</t>
  </si>
  <si>
    <t>3 320 000,00</t>
  </si>
  <si>
    <t>466972 - входящая заявка</t>
  </si>
  <si>
    <t>JETOUR T1 LVTDD24B5TDB74268</t>
  </si>
  <si>
    <t>26/06/28-02</t>
  </si>
  <si>
    <t>463426 - ФДЦ</t>
  </si>
  <si>
    <t>JETOUR DASHING EC3DCUFD2TC010233</t>
  </si>
  <si>
    <t>JTR0000479</t>
  </si>
  <si>
    <t>93 752,00</t>
  </si>
  <si>
    <t>466938 - входящая заявка</t>
  </si>
  <si>
    <t>JETOUR DASHING EC3DCUFD2TC011883</t>
  </si>
  <si>
    <t>JR012242</t>
  </si>
  <si>
    <t>161 228,50</t>
  </si>
  <si>
    <t>241 228,50</t>
  </si>
  <si>
    <t>466928 - входящая заявка</t>
  </si>
  <si>
    <t>Solaris KRS Z94C241BBSR273811</t>
  </si>
  <si>
    <t>ВС00145730</t>
  </si>
  <si>
    <t>16 400,00</t>
  </si>
  <si>
    <t>466344 - ФДЦ</t>
  </si>
  <si>
    <t>Jetour T1 LVTDD24B3TDB76259</t>
  </si>
  <si>
    <t>JTR0000465</t>
  </si>
  <si>
    <t>466920 - входящая заявка</t>
  </si>
  <si>
    <t>JETOUR DASHING EC3DCUFD3TC013397</t>
  </si>
  <si>
    <t>ФКА0000305</t>
  </si>
  <si>
    <t>466878 - Online</t>
  </si>
  <si>
    <t>Solaris HC Z94PC814BSR073873</t>
  </si>
  <si>
    <t>157 750,00</t>
  </si>
  <si>
    <t>2 962 250,00</t>
  </si>
  <si>
    <t>466872 - входящая заявка</t>
  </si>
  <si>
    <t>JETOUR X70 Plus EC37LUSM5SC003598</t>
  </si>
  <si>
    <t>1712-26/001146</t>
  </si>
  <si>
    <t>153 178,99</t>
  </si>
  <si>
    <t>133 178,99</t>
  </si>
  <si>
    <t>466866 - входящая заявка</t>
  </si>
  <si>
    <t>Solaris HC Z94PE815DSR053058</t>
  </si>
  <si>
    <t>ВС00146470</t>
  </si>
  <si>
    <t>23 000,00</t>
  </si>
  <si>
    <t>3 742 250,00</t>
  </si>
  <si>
    <t>466860 - входящая заявка</t>
  </si>
  <si>
    <t>JETOUR T1 LVTDD24B6TDB76210</t>
  </si>
  <si>
    <t>109-26/000734</t>
  </si>
  <si>
    <t>17 965,00</t>
  </si>
  <si>
    <t>152 965,00</t>
  </si>
  <si>
    <t>466850- входящая заявка</t>
  </si>
  <si>
    <t>Solaris HC Z94PF814BSR069573</t>
  </si>
  <si>
    <t>466834 - входящая заявка - фдц</t>
  </si>
  <si>
    <t>LADA GRANTA XTA219440V0323180</t>
  </si>
  <si>
    <t>ONLINE Башавтоком (ООО "БАШАВТОКОМ-В")</t>
  </si>
  <si>
    <t>Стерлитамак</t>
  </si>
  <si>
    <t>1 240 000,00</t>
  </si>
  <si>
    <t>466794 - входящая заявка</t>
  </si>
  <si>
    <t>JETOUR DASHING EC3DCUFD4TC010220</t>
  </si>
  <si>
    <t>26/06/19-02</t>
  </si>
  <si>
    <t>466380 - входящая заявка</t>
  </si>
  <si>
    <t>JETOUR DASHING EC3DCUFD5TC013367</t>
  </si>
  <si>
    <t>ДгПрАвт-06/370615</t>
  </si>
  <si>
    <t>50 810,00</t>
  </si>
  <si>
    <t>180 810,00</t>
  </si>
  <si>
    <t>466668 - входящая заявка</t>
  </si>
  <si>
    <t>GEELY CITYRAY LB3G43S94TX409930</t>
  </si>
  <si>
    <t>МК00071780</t>
  </si>
  <si>
    <t>3 254 990,00</t>
  </si>
  <si>
    <t>146 990,00</t>
  </si>
  <si>
    <t>465472 - входящая заявка</t>
  </si>
  <si>
    <t>JETOUR DASHING EC3DCUFD1TC013933</t>
  </si>
  <si>
    <t>Online ЭрСи Автотрейд</t>
  </si>
  <si>
    <t>29-26/А</t>
  </si>
  <si>
    <t>2 819 900,00</t>
  </si>
  <si>
    <t>466664 - входящая заявка - БЕЗ ДКП</t>
  </si>
  <si>
    <t>JETOUR T2 EC3TEUMB8T0003635</t>
  </si>
  <si>
    <t>189 200,00</t>
  </si>
  <si>
    <t>3 879 200,00</t>
  </si>
  <si>
    <t>466660 - входящая заявка</t>
  </si>
  <si>
    <t>Jetour T1 LVTDD24B5TDB78806</t>
  </si>
  <si>
    <t>ЗА000001767</t>
  </si>
  <si>
    <t>466656 - входящая заявка</t>
  </si>
  <si>
    <t>GEELY OKAVANGO L6TVX1S64TY900223</t>
  </si>
  <si>
    <t>GY016667</t>
  </si>
  <si>
    <t>315 000,00</t>
  </si>
  <si>
    <t>3 988 990,00</t>
  </si>
  <si>
    <t>198 990,00</t>
  </si>
  <si>
    <t>3 625 000,00</t>
  </si>
  <si>
    <t>466650 - входящая заявка</t>
  </si>
  <si>
    <t>GEELY EX5 EM-I LB3P11SD0TH363704</t>
  </si>
  <si>
    <t>GY018262</t>
  </si>
  <si>
    <t>757 706,56</t>
  </si>
  <si>
    <t>388 716,56</t>
  </si>
  <si>
    <t>3 331 000,00</t>
  </si>
  <si>
    <t>466608 - входящая заявка</t>
  </si>
  <si>
    <t>Jetour Dashing EC3DCUFD4TC013506</t>
  </si>
  <si>
    <t>2 639 900,00</t>
  </si>
  <si>
    <t>466306 - ФДЦ</t>
  </si>
  <si>
    <t>КС00002059</t>
  </si>
  <si>
    <t>1 220 000,00</t>
  </si>
  <si>
    <t>1 185 000,00</t>
  </si>
  <si>
    <t>LADA NIVA XTA212140T2622685</t>
  </si>
  <si>
    <t>464518 - ФДЦ</t>
  </si>
  <si>
    <t>И-0000787</t>
  </si>
  <si>
    <t>17 265,50</t>
  </si>
  <si>
    <t>LADA GRANTA XTA219140T0676394</t>
  </si>
  <si>
    <t>466588 - входящая заявка</t>
  </si>
  <si>
    <t>JETOUR T2 EC3TEUMB5T0002992</t>
  </si>
  <si>
    <t>ЗАВСАП00218</t>
  </si>
  <si>
    <t>466586 - входящая заявка</t>
  </si>
  <si>
    <t>JETOUR DASHING EC3DLUFD6TC012809</t>
  </si>
  <si>
    <t>JTR0000493</t>
  </si>
  <si>
    <t>100 527,00</t>
  </si>
  <si>
    <t>160 527,00</t>
  </si>
  <si>
    <t>466564 - входящая заявка</t>
  </si>
  <si>
    <t>5 960,00</t>
  </si>
  <si>
    <t>25 960,00</t>
  </si>
  <si>
    <t>JETOUR DASHING EC3DCUFD8TC014402</t>
  </si>
  <si>
    <t>466076 - ФДЦ</t>
  </si>
  <si>
    <t>26/07/02-03</t>
  </si>
  <si>
    <t>1 925 000,00</t>
  </si>
  <si>
    <t>JETOUR DASHING EC3DCUFD9TC014179</t>
  </si>
  <si>
    <t>466554 - входящая заявка</t>
  </si>
  <si>
    <t>JETOUR Х70PLUS EC37CUSM6SC003027</t>
  </si>
  <si>
    <t>1712-26/001210</t>
  </si>
  <si>
    <t>241 106,01</t>
  </si>
  <si>
    <t>514794-СБОЛ</t>
  </si>
  <si>
    <t>Jetour X70+ EC37LUSM3SC003597</t>
  </si>
  <si>
    <t>0138-26/002306</t>
  </si>
  <si>
    <t>Кредит Сбер с постзалогом</t>
  </si>
  <si>
    <t>466534 - входящая заявка</t>
  </si>
  <si>
    <t>Solaris HC Z94PB814BSR072002</t>
  </si>
  <si>
    <t>460116 - входящая заявка</t>
  </si>
  <si>
    <t>ЧА00000971</t>
  </si>
  <si>
    <t>JETOUR DASHING EC3DCUFD8TC013976</t>
  </si>
  <si>
    <t>466528 - передача лида</t>
  </si>
  <si>
    <t>JETOUR X70 PLUS EC37LUSM5SC004735</t>
  </si>
  <si>
    <t>JTR0000482</t>
  </si>
  <si>
    <t>85 000,00</t>
  </si>
  <si>
    <t>2 565 000,00</t>
  </si>
  <si>
    <t>466524 - входящая заявка</t>
  </si>
  <si>
    <t>BELGEE X50+ Y4K8622Z4TB925126</t>
  </si>
  <si>
    <t>ВН00002484</t>
  </si>
  <si>
    <t>2 655 990,00</t>
  </si>
  <si>
    <t>465352 - ФДЦ</t>
  </si>
  <si>
    <t>ЗАПСМ002180</t>
  </si>
  <si>
    <t>Jetour T1 LVTDD24B3TDB77847</t>
  </si>
  <si>
    <t>466416 - ФДЦ</t>
  </si>
  <si>
    <t>УС-206202</t>
  </si>
  <si>
    <t>JETOUR DASHING EC3DCUFD8TC013511</t>
  </si>
  <si>
    <t>466508 - входящая заявка</t>
  </si>
  <si>
    <t>JETOUR DASHING EC3DLUFD1TC012779</t>
  </si>
  <si>
    <t>26/06/25-03</t>
  </si>
  <si>
    <t>454520 - передача лида</t>
  </si>
  <si>
    <t>Lada Niva TRAVEL XTA212310T0977846</t>
  </si>
  <si>
    <t>И-0000768</t>
  </si>
  <si>
    <t>1 598 000,00</t>
  </si>
  <si>
    <t>13 000,00</t>
  </si>
  <si>
    <t>198 669,05</t>
  </si>
  <si>
    <t>1 585 000,00</t>
  </si>
  <si>
    <t>466500 - входящая заявка</t>
  </si>
  <si>
    <t>JETOUR Х70PLUS EC37LUSM9TC005369</t>
  </si>
  <si>
    <t>2363786.5</t>
  </si>
  <si>
    <t>JR012222</t>
  </si>
  <si>
    <t>136 213,50</t>
  </si>
  <si>
    <t>2 363 786,50</t>
  </si>
  <si>
    <t>466486 - входящая заявка</t>
  </si>
  <si>
    <t>Jetour Dashing EC3DCUFD4TC010234</t>
  </si>
  <si>
    <t>ДгПрАвт-06/370632</t>
  </si>
  <si>
    <t>100 300,00</t>
  </si>
  <si>
    <t>180 300,00</t>
  </si>
  <si>
    <t>466482 - входящая заявка</t>
  </si>
  <si>
    <t>Solaris HC Z94PB814ASR065792</t>
  </si>
  <si>
    <t>466480 - входящая заявка</t>
  </si>
  <si>
    <t>Changan CS75PRO LS4ASE2E4TA998500</t>
  </si>
  <si>
    <t>РВ00067205</t>
  </si>
  <si>
    <t>221 000,00</t>
  </si>
  <si>
    <t>2 640 000,00</t>
  </si>
  <si>
    <t>466474 - входящая заявка</t>
  </si>
  <si>
    <t>JETOUR DASHING EC3DLUFD2TC013312</t>
  </si>
  <si>
    <t>ФКА0000302</t>
  </si>
  <si>
    <t>466468 - входящая заявка</t>
  </si>
  <si>
    <t>JETOUR Т1 LVTDD24B0TDB87042</t>
  </si>
  <si>
    <t>178-501-1-16415</t>
  </si>
  <si>
    <t>4 149 900,00</t>
  </si>
  <si>
    <t>3 620 000,00</t>
  </si>
  <si>
    <t>466460 - входящая заявка</t>
  </si>
  <si>
    <t>JETOUR DASHING EC3DCUFD2SC008741</t>
  </si>
  <si>
    <t>ФКА0000296</t>
  </si>
  <si>
    <t>466442 - входящая заявка</t>
  </si>
  <si>
    <t>JETOUR Х70PLUS EC37LUSM7TC005516</t>
  </si>
  <si>
    <t>26/06/27-01</t>
  </si>
  <si>
    <t>466438 - входящая заявка</t>
  </si>
  <si>
    <t>BELGEE x50+ Y4K8622Z5TB925085</t>
  </si>
  <si>
    <t>МК00071860</t>
  </si>
  <si>
    <t>44 690,00</t>
  </si>
  <si>
    <t>33 700,00</t>
  </si>
  <si>
    <t>2 575 000,00</t>
  </si>
  <si>
    <t>4417800-СБОЛ</t>
  </si>
  <si>
    <t>МК00071920</t>
  </si>
  <si>
    <t>2 806 990,00</t>
  </si>
  <si>
    <t>84 990,00</t>
  </si>
  <si>
    <t>BELGEE x70 Y4K8722D5TB311106</t>
  </si>
  <si>
    <t>466218 - ФДЦ</t>
  </si>
  <si>
    <t>Jetour Dashing EC3DCUFD7SC008041</t>
  </si>
  <si>
    <t>2 709 900,00</t>
  </si>
  <si>
    <t>1 920 000,00</t>
  </si>
  <si>
    <t>466434 - входящая заявка</t>
  </si>
  <si>
    <t>JETOUR DASHING EC3DCUFD0SC008303</t>
  </si>
  <si>
    <t>КМ0007972</t>
  </si>
  <si>
    <t>466424 - входящая заявка</t>
  </si>
  <si>
    <t>JETOUR DASHING EC3DEUFD3SC002831</t>
  </si>
  <si>
    <t>0138-26/002184</t>
  </si>
  <si>
    <t>222 264,93</t>
  </si>
  <si>
    <t>252 264,93</t>
  </si>
  <si>
    <t>466418 - входящая заявка</t>
  </si>
  <si>
    <t>Solaris HC Z94PF814BSR069308</t>
  </si>
  <si>
    <t>178-501-1-16480</t>
  </si>
  <si>
    <t>116 000,00</t>
  </si>
  <si>
    <t>84 500,00</t>
  </si>
  <si>
    <t>466410 - входящая заявка</t>
  </si>
  <si>
    <t>LADA GRANTA XTA219440T0319630</t>
  </si>
  <si>
    <t>VP00002259</t>
  </si>
  <si>
    <t>1 176 800,00</t>
  </si>
  <si>
    <t>1 141 800,00</t>
  </si>
  <si>
    <t>466402 - входящая заявка</t>
  </si>
  <si>
    <t>JETOUR DASHING EC3DLUFDXTC012652</t>
  </si>
  <si>
    <t>466394 - входящая заявка</t>
  </si>
  <si>
    <t>26/06/25-02</t>
  </si>
  <si>
    <t>JETOUR DASHING EC3DCUFD9SC007943</t>
  </si>
  <si>
    <t>466386 - Online</t>
  </si>
  <si>
    <t>LADA GRANTA XTA219440T0322132</t>
  </si>
  <si>
    <t>466384 - входящая заявка</t>
  </si>
  <si>
    <t>JETOUR DASHING EC3DCUFD9TC014988</t>
  </si>
  <si>
    <t>26/06/26-02</t>
  </si>
  <si>
    <t>466358 - передача лида</t>
  </si>
  <si>
    <t>LADA LARGUS XTAFS045LT1573527</t>
  </si>
  <si>
    <t>1 507 000,00</t>
  </si>
  <si>
    <t>466342 - входящая заявка</t>
  </si>
  <si>
    <t>JETOUR DASHING EC3DCUFD3TC014808</t>
  </si>
  <si>
    <t>155-501-1-686</t>
  </si>
  <si>
    <t>466338 - входящая заявка</t>
  </si>
  <si>
    <t>JETOUR DASHING EC3DCUFD6TC014012</t>
  </si>
  <si>
    <t>4 700,00</t>
  </si>
  <si>
    <t>24 700,00</t>
  </si>
  <si>
    <t>466320 - входящая заявка</t>
  </si>
  <si>
    <t>Changan UNI-S LS4ASE2E0SA251376</t>
  </si>
  <si>
    <t>CHG0000707</t>
  </si>
  <si>
    <t>374 900,00</t>
  </si>
  <si>
    <t>466310 - входящая заявка</t>
  </si>
  <si>
    <t>JETOUR DASHING EC3DLUFD0TC012272</t>
  </si>
  <si>
    <t>ФКА0000300</t>
  </si>
  <si>
    <t>463260 - ФДЦ</t>
  </si>
  <si>
    <t>ЗАПСМ002218</t>
  </si>
  <si>
    <t>466302 - входящая заявка</t>
  </si>
  <si>
    <t>SOLARIS KRX Z94C351BBSR196039</t>
  </si>
  <si>
    <t>Н-0003752</t>
  </si>
  <si>
    <t>232 400,00</t>
  </si>
  <si>
    <t>466294 - входящая заявка</t>
  </si>
  <si>
    <t>JETOUR DASHING EC3DCUFD2TC013424</t>
  </si>
  <si>
    <t>25/06/2026-040</t>
  </si>
  <si>
    <t>466288 - входящая заявка</t>
  </si>
  <si>
    <t>SOLARIS KRX Z94C251BBSR195808</t>
  </si>
  <si>
    <t>ВС00146303</t>
  </si>
  <si>
    <t>56 500,00</t>
  </si>
  <si>
    <t>2 561 500,00</t>
  </si>
  <si>
    <t>466286 - входящая заявка</t>
  </si>
  <si>
    <t>SOLARIS KRX Z94C351BBSR200292</t>
  </si>
  <si>
    <t>178-501-1-16382</t>
  </si>
  <si>
    <t>356 900,00</t>
  </si>
  <si>
    <t>74 500,00</t>
  </si>
  <si>
    <t>466270 - входящая заявка</t>
  </si>
  <si>
    <t>JETOUR Х70PLUS EC37CUSM5SC003603</t>
  </si>
  <si>
    <t>30671/М</t>
  </si>
  <si>
    <t>799 900,00</t>
  </si>
  <si>
    <t>3 099 900,00</t>
  </si>
  <si>
    <t>466264 - входящая заявка</t>
  </si>
  <si>
    <t>LADA VESTA XTAGFK150T1045523</t>
  </si>
  <si>
    <t>DM00077604</t>
  </si>
  <si>
    <t>1 957 000,00</t>
  </si>
  <si>
    <t>1 902 000,00</t>
  </si>
  <si>
    <t>466250 - входящая заявка</t>
  </si>
  <si>
    <t>Belgee X70 Y4K8722D6TB311065</t>
  </si>
  <si>
    <t>2 780 000,00</t>
  </si>
  <si>
    <t>466248 - входящая заявка</t>
  </si>
  <si>
    <t>JETOUR T1 LVTDD24BXTDB80275</t>
  </si>
  <si>
    <t>466242 - входящая заявка - фдц</t>
  </si>
  <si>
    <t>JETOUR Х70PLUS</t>
  </si>
  <si>
    <t>466240 - входящая заявка</t>
  </si>
  <si>
    <t>SOLARIS НС Z94PC815BSR069948</t>
  </si>
  <si>
    <t>ВС00146471</t>
  </si>
  <si>
    <t>3 075 500,00</t>
  </si>
  <si>
    <t>466212 - входящая заявка</t>
  </si>
  <si>
    <t>1/2706/</t>
  </si>
  <si>
    <t>JETOUR Х70PLUS EC37LUSM2TC005570</t>
  </si>
  <si>
    <t>466204 - входящая заявка</t>
  </si>
  <si>
    <t>JETOUR T1 LVTDD24B0TDB72296</t>
  </si>
  <si>
    <t>4/2706/</t>
  </si>
  <si>
    <t>230 106,52</t>
  </si>
  <si>
    <t>290 106,52</t>
  </si>
  <si>
    <t>466176 - входящая заявка</t>
  </si>
  <si>
    <t>Changan UNI-S ED3STHFM0S0003962</t>
  </si>
  <si>
    <t>CHG0000695</t>
  </si>
  <si>
    <t>154 900,00</t>
  </si>
  <si>
    <t>14 000,00</t>
  </si>
  <si>
    <t>2 714 000,00</t>
  </si>
  <si>
    <t>466168 - входящая заявка</t>
  </si>
  <si>
    <t>JETOUR Х70 EC37CUSMXSC003709</t>
  </si>
  <si>
    <t>ДгПрАвт-06/370594</t>
  </si>
  <si>
    <t>140 400,00</t>
  </si>
  <si>
    <t>466160 - входящая заявка</t>
  </si>
  <si>
    <t>LADA GRANTA XTA219470T0320327</t>
  </si>
  <si>
    <t>КС00001974</t>
  </si>
  <si>
    <t>1 460 500,00</t>
  </si>
  <si>
    <t>1 425 500,00</t>
  </si>
  <si>
    <t>466154 - входящие заявки</t>
  </si>
  <si>
    <t>SOLARIS НС Z94PC815BSR073840</t>
  </si>
  <si>
    <t>Н-0003750</t>
  </si>
  <si>
    <t>105 500,00</t>
  </si>
  <si>
    <t>466138 - входящая заявка</t>
  </si>
  <si>
    <t>Belgee X50+ Y4K8622Z4TB923540</t>
  </si>
  <si>
    <t>ВН00002384</t>
  </si>
  <si>
    <t>2 485 990,00</t>
  </si>
  <si>
    <t>466130 - входящая заявка</t>
  </si>
  <si>
    <t>Jetour T1 LVTDD24B8TDB86687</t>
  </si>
  <si>
    <t>Ж-0001911</t>
  </si>
  <si>
    <t>466134 - входящая заявка</t>
  </si>
  <si>
    <t>LADA VESTA XTAGFL150T1047010</t>
  </si>
  <si>
    <t>VP00002206</t>
  </si>
  <si>
    <t>1 790 000,00</t>
  </si>
  <si>
    <t>458660 - ФДЦ</t>
  </si>
  <si>
    <t>0195453/02-Н</t>
  </si>
  <si>
    <t>121 000,00</t>
  </si>
  <si>
    <t>2 429 000,00</t>
  </si>
  <si>
    <t>2 308 000,00</t>
  </si>
  <si>
    <t>Tenet T4L EDELB31B3TE057977</t>
  </si>
  <si>
    <t>466116 - входящая заявка</t>
  </si>
  <si>
    <t>JETOUR DASHING EC3DCUFD2SC008349</t>
  </si>
  <si>
    <t>0138-26/002333</t>
  </si>
  <si>
    <t>2 774 070,00</t>
  </si>
  <si>
    <t>115 830,00</t>
  </si>
  <si>
    <t>466102 - входящая завка</t>
  </si>
  <si>
    <t>SOLARIS KRS Z94C341BBSR277474</t>
  </si>
  <si>
    <t>ВС00146390</t>
  </si>
  <si>
    <t>20 500,00</t>
  </si>
  <si>
    <t>2 462 000,00</t>
  </si>
  <si>
    <t>466094 - входящая заявка</t>
  </si>
  <si>
    <t>BELGEE Х70 Y4K8722Z0TB307377</t>
  </si>
  <si>
    <t>BEL014003</t>
  </si>
  <si>
    <t>2 579 990,00</t>
  </si>
  <si>
    <t>77 990,00</t>
  </si>
  <si>
    <t>2 530 000,00</t>
  </si>
  <si>
    <t>466090 - входящая заявка</t>
  </si>
  <si>
    <t>Geely Monjaro LB37852D3TS037725</t>
  </si>
  <si>
    <t>МК00071712</t>
  </si>
  <si>
    <t>289 990,00</t>
  </si>
  <si>
    <t>4 475 000,00</t>
  </si>
  <si>
    <t>466068 - входящая заявка</t>
  </si>
  <si>
    <t>LADA Niva XTA212140T2619155</t>
  </si>
  <si>
    <t>466060 - входящая заявка</t>
  </si>
  <si>
    <t>JETOUR T1 LVTDD24B4TDB70941</t>
  </si>
  <si>
    <t>ЗАВСАП00224</t>
  </si>
  <si>
    <t>466054 - входящая заявка</t>
  </si>
  <si>
    <t>JETOUR DASHING EC3DCUFD8TC011130</t>
  </si>
  <si>
    <t>РЗ20260456</t>
  </si>
  <si>
    <t>466030 - входящая заявка</t>
  </si>
  <si>
    <t>LADA NIVA XTA212140T2628055</t>
  </si>
  <si>
    <t>ООО "ГЛАЗУРИТ-АВТО" ONLINE</t>
  </si>
  <si>
    <t>1 170 000,00</t>
  </si>
  <si>
    <t>466032 - входящая заявка</t>
  </si>
  <si>
    <t>Jetour T1 LVTDD24B7TDB98894</t>
  </si>
  <si>
    <t>JR012282</t>
  </si>
  <si>
    <t>224 896,00</t>
  </si>
  <si>
    <t>204 896,00</t>
  </si>
  <si>
    <t>466014 - входящая заявка</t>
  </si>
  <si>
    <t>SOLARIS НС Z94PF815BSR060279</t>
  </si>
  <si>
    <t>РВ00067199</t>
  </si>
  <si>
    <t>91 250,00</t>
  </si>
  <si>
    <t>3 015 000,00</t>
  </si>
  <si>
    <t>466010 - входящая заявка</t>
  </si>
  <si>
    <t>JETOUR DASHING EC3DCUFD9SC008137</t>
  </si>
  <si>
    <t>26/06/26-01</t>
  </si>
  <si>
    <t>465994 - входящая заявка</t>
  </si>
  <si>
    <t>LADA GRANTA XTA219440T0317342</t>
  </si>
  <si>
    <t>VP00002263</t>
  </si>
  <si>
    <t>1 156 000,00</t>
  </si>
  <si>
    <t>1 121 000,00</t>
  </si>
  <si>
    <t>465990 - входящая заявка</t>
  </si>
  <si>
    <t>JETOUR x70 plus EC37CUSM3SC004457</t>
  </si>
  <si>
    <t>JR012162</t>
  </si>
  <si>
    <t>261 141,50</t>
  </si>
  <si>
    <t>252 041,50</t>
  </si>
  <si>
    <t>465984 - входящая заявка</t>
  </si>
  <si>
    <t>JETOUR DASHING EC3DCUFD9TC011167</t>
  </si>
  <si>
    <t>465976 - входящая заявка</t>
  </si>
  <si>
    <t>LADA NIVA XTA212140T2627504</t>
  </si>
  <si>
    <t>VP00002242</t>
  </si>
  <si>
    <t>1 297 000,00</t>
  </si>
  <si>
    <t>1 262 000,00</t>
  </si>
  <si>
    <t>465960 -входящая заявка</t>
  </si>
  <si>
    <t>SOLARIS НС Z94PF815BSR059176</t>
  </si>
  <si>
    <t>ВС00146422</t>
  </si>
  <si>
    <t>375 000,00</t>
  </si>
  <si>
    <t>108 750,00</t>
  </si>
  <si>
    <t>3 125 000,00</t>
  </si>
  <si>
    <t>464228 - входящая заявка</t>
  </si>
  <si>
    <t>JETOUR DASHING EC3DCUFDXTC009234</t>
  </si>
  <si>
    <t>5/2706/</t>
  </si>
  <si>
    <t>134 750,00</t>
  </si>
  <si>
    <t>214 750,00</t>
  </si>
  <si>
    <t>465952 - входящая заявка</t>
  </si>
  <si>
    <t>LADA GRANTA XTA219170T0691220</t>
  </si>
  <si>
    <t>VP00002165</t>
  </si>
  <si>
    <t>1 308 000,00</t>
  </si>
  <si>
    <t>1 273 000,00</t>
  </si>
  <si>
    <t>465946 - входящая заявка</t>
  </si>
  <si>
    <t>JETOUR DASHING EC3DCUFD7TC014181</t>
  </si>
  <si>
    <t>1712-26/001178</t>
  </si>
  <si>
    <t>1 530,00</t>
  </si>
  <si>
    <t>131 530,00</t>
  </si>
  <si>
    <t>465944 - входящая заявка</t>
  </si>
  <si>
    <t>GEELY MONJARO LB37852D6SS278211</t>
  </si>
  <si>
    <t>261 000,00</t>
  </si>
  <si>
    <t>4 250 000,00</t>
  </si>
  <si>
    <t>465942 - входящая заявка</t>
  </si>
  <si>
    <t>JETOUR DASHING EC3DCUFD1TC010174</t>
  </si>
  <si>
    <t>ЗАПСМ002173</t>
  </si>
  <si>
    <t>461464 - Online</t>
  </si>
  <si>
    <t>Lada Vesta XTAGFK110T1055321</t>
  </si>
  <si>
    <t>1 938 000,00</t>
  </si>
  <si>
    <t>465828 - Online</t>
  </si>
  <si>
    <t>JR012163</t>
  </si>
  <si>
    <t>113 256,50</t>
  </si>
  <si>
    <t>Jetour X70+ EC37LUSM5TC005658</t>
  </si>
  <si>
    <t>465826 - передача лида</t>
  </si>
  <si>
    <t>Haval Jolion XZGEE04A1TA552293</t>
  </si>
  <si>
    <t>36135.15</t>
  </si>
  <si>
    <t>2 449 000,00</t>
  </si>
  <si>
    <t>149 112,00</t>
  </si>
  <si>
    <t>109 122,00</t>
  </si>
  <si>
    <t>2 409 010,00</t>
  </si>
  <si>
    <t>454938 - ФДЦ</t>
  </si>
  <si>
    <t>1 241 000,00</t>
  </si>
  <si>
    <t>Lada Granta XTA219470T0313570</t>
  </si>
  <si>
    <t>462450 - online</t>
  </si>
  <si>
    <t>JETOUR Х70+ EC37CUSM9SC003653</t>
  </si>
  <si>
    <t>0138-26/002261</t>
  </si>
  <si>
    <t>465810 - передача лида - БЕЗ ДКП</t>
  </si>
  <si>
    <t>KIA Sorento XWEKU811BHC001517</t>
  </si>
  <si>
    <t>1 600 000,00</t>
  </si>
  <si>
    <t>465802 - передача лида</t>
  </si>
  <si>
    <t>LADA Vesta XTAGFL350T1045286</t>
  </si>
  <si>
    <t>ONLINE АМК Тольятти (ООО "АМ Компани")</t>
  </si>
  <si>
    <t>00000001237-1</t>
  </si>
  <si>
    <t>Тольятти</t>
  </si>
  <si>
    <t>1 875 000,00</t>
  </si>
  <si>
    <t>21 000,00</t>
  </si>
  <si>
    <t>1 854 000,00</t>
  </si>
  <si>
    <t>465670 - ФДЦ</t>
  </si>
  <si>
    <t>ONLINE Автопрестиж (ООО "АВТОПРЕСТИЖ-ЛАДА)</t>
  </si>
  <si>
    <t>ЗАСАЛ003715</t>
  </si>
  <si>
    <t>1 587 000,00</t>
  </si>
  <si>
    <t>LADA GRANTA Z0X219019T1226440</t>
  </si>
  <si>
    <t>465770 - входящая заявка</t>
  </si>
  <si>
    <t>JETOUR Т2 EC3TEUMB7T0003786</t>
  </si>
  <si>
    <t>МГ3786</t>
  </si>
  <si>
    <t>4 449 900,00</t>
  </si>
  <si>
    <t>465752 - входящая заявка</t>
  </si>
  <si>
    <t>LADA GRANTA XTA219040T1266027</t>
  </si>
  <si>
    <t>КС00002020</t>
  </si>
  <si>
    <t>465762 - входящая заявка</t>
  </si>
  <si>
    <t>LADA GRANTA XTA219040T1266086</t>
  </si>
  <si>
    <t>DM00077523</t>
  </si>
  <si>
    <t>1 078 000,00</t>
  </si>
  <si>
    <t>1 048 000,00</t>
  </si>
  <si>
    <t>465754 - входящая заявка</t>
  </si>
  <si>
    <t>Belgee x50+ Y4K8622Z4TB923232</t>
  </si>
  <si>
    <t>56839.8</t>
  </si>
  <si>
    <t>УС-205935</t>
  </si>
  <si>
    <t>2 841 990,00</t>
  </si>
  <si>
    <t>465734 - входящая заявка</t>
  </si>
  <si>
    <t>JETOUR T2 EC3TDUMA3T0003343</t>
  </si>
  <si>
    <t>1/2606/</t>
  </si>
  <si>
    <t>490 580,00</t>
  </si>
  <si>
    <t>761 580,00</t>
  </si>
  <si>
    <t>4 441 000,00</t>
  </si>
  <si>
    <t>465730 - входящая заявка</t>
  </si>
  <si>
    <t>Belgee x50+ Y4K8622Z4TB925241</t>
  </si>
  <si>
    <t>BEL014764</t>
  </si>
  <si>
    <t>306 042,24</t>
  </si>
  <si>
    <t>270 052,24</t>
  </si>
  <si>
    <t>465716 - входящая заявка</t>
  </si>
  <si>
    <t>FI000000356</t>
  </si>
  <si>
    <t>3 019 900,00</t>
  </si>
  <si>
    <t>JETOUR DASHING EC3DCUFD7TC014262</t>
  </si>
  <si>
    <t>465704 - входящая заявка</t>
  </si>
  <si>
    <t>JETOUR DASHING EC37LUSMXTC005591</t>
  </si>
  <si>
    <t>ДКП-ТС-Квл-2026-000200</t>
  </si>
  <si>
    <t>465698 - входящая заявка</t>
  </si>
  <si>
    <t>JETOUR DASHING EC3DLUFD5TC012817</t>
  </si>
  <si>
    <t>ФКВ0002371</t>
  </si>
  <si>
    <t>668 396,00</t>
  </si>
  <si>
    <t>110 704,00</t>
  </si>
  <si>
    <t>29 200,00</t>
  </si>
  <si>
    <t>465690 - входящая заявка</t>
  </si>
  <si>
    <t>JETOUR DASHING EC3DCUFD6TC013412</t>
  </si>
  <si>
    <t>465684 - входящая заявка</t>
  </si>
  <si>
    <t>LADA VESTA XTAGFK350T1046998</t>
  </si>
  <si>
    <t>СМ00084857</t>
  </si>
  <si>
    <t>2 540 000,00</t>
  </si>
  <si>
    <t>2 485 000,00</t>
  </si>
  <si>
    <t>465680 - входящая заявка</t>
  </si>
  <si>
    <t>JETOUR DASHING EC3DCUFD9TC014120</t>
  </si>
  <si>
    <t>26/06/26-33</t>
  </si>
  <si>
    <t>465674 - входящая заявка - БЕЗ ДКП</t>
  </si>
  <si>
    <t>JETOUR X70 PLUS EC37LUSM8SC004681</t>
  </si>
  <si>
    <t>2 580 000,00</t>
  </si>
  <si>
    <t>465652 - входящая заявка</t>
  </si>
  <si>
    <t>JETOUR X70 PLUS EC37LUSMXTC006613</t>
  </si>
  <si>
    <t>МГ6613</t>
  </si>
  <si>
    <t>465632 - входящая заявка</t>
  </si>
  <si>
    <t>JETOUR T1 LVTDD24B7TDB78676</t>
  </si>
  <si>
    <t>ФКВ0002366</t>
  </si>
  <si>
    <t>465626 - Online</t>
  </si>
  <si>
    <t>Jetour Dashing EC3DLUFD9TC012643</t>
  </si>
  <si>
    <t>Квл-2026-000206</t>
  </si>
  <si>
    <t>JETOUR DASHING EC3DCUFD2TC009566</t>
  </si>
  <si>
    <t>ФК0002350</t>
  </si>
  <si>
    <t>125 018,00</t>
  </si>
  <si>
    <t>55 018,00</t>
  </si>
  <si>
    <t>464204 - Online</t>
  </si>
  <si>
    <t>JETOUR Х70+ EC37CUSM5SC004380</t>
  </si>
  <si>
    <t>26/06/2026-110</t>
  </si>
  <si>
    <t>749 000,00</t>
  </si>
  <si>
    <t>465570 - входящая заявка</t>
  </si>
  <si>
    <t>JETOUR T1 LVTDD24B0TDC00856</t>
  </si>
  <si>
    <t>JR012143</t>
  </si>
  <si>
    <t>238 509,00</t>
  </si>
  <si>
    <t>253 509,00</t>
  </si>
  <si>
    <t>3 431 491,00</t>
  </si>
  <si>
    <t>465564 - входящая заявка</t>
  </si>
  <si>
    <t>LADA LARGUS XTAKS045LT1569013</t>
  </si>
  <si>
    <t>СМ00084825</t>
  </si>
  <si>
    <t>1 744 000,00</t>
  </si>
  <si>
    <t>1 694 000,00</t>
  </si>
  <si>
    <t>465532 - входящая заявка</t>
  </si>
  <si>
    <t>JETOUR DASHING EC3DCUFDXTC010948</t>
  </si>
  <si>
    <t>26/06/24-03</t>
  </si>
  <si>
    <t>465516 - входящие заявки</t>
  </si>
  <si>
    <t>JETOUR T1 LVTDD24B4TDB98240</t>
  </si>
  <si>
    <t>ЗАВСАП00209</t>
  </si>
  <si>
    <t>465510 - входящая заявка</t>
  </si>
  <si>
    <t>GEELY MONJARO LB37852D2TS061403</t>
  </si>
  <si>
    <t>GY018202</t>
  </si>
  <si>
    <t>552 672,75</t>
  </si>
  <si>
    <t>327 682,75</t>
  </si>
  <si>
    <t>4 450 000,00</t>
  </si>
  <si>
    <t>465496 - входящая заявка</t>
  </si>
  <si>
    <t>JETOUR DASHING EC3DCUFD7SC008010</t>
  </si>
  <si>
    <t>26/06/24-05</t>
  </si>
  <si>
    <t>465468 - входящая заявка</t>
  </si>
  <si>
    <t>JETOUR X70 PLUS EC37CUSM1SC004537</t>
  </si>
  <si>
    <t>465450 - входящая заявка</t>
  </si>
  <si>
    <t>LADA GRANTA XTA219140T0688029</t>
  </si>
  <si>
    <t>DM00077532</t>
  </si>
  <si>
    <t>1 256 000,00</t>
  </si>
  <si>
    <t>1 221 000,00</t>
  </si>
  <si>
    <t>465406 - входящая заявка</t>
  </si>
  <si>
    <t>Jetour T2 EC3TDUMAXS0001491</t>
  </si>
  <si>
    <t>ООО "ОПТИМА САЛГИР" online</t>
  </si>
  <si>
    <t>ОС-26-АВ-00231</t>
  </si>
  <si>
    <t>4 549 000,00</t>
  </si>
  <si>
    <t>232 500,00</t>
  </si>
  <si>
    <t>4 242 500,00</t>
  </si>
  <si>
    <t>465382 - входящая заявка</t>
  </si>
  <si>
    <t>JETOUR DASHING EC3DCUFD0TC011879</t>
  </si>
  <si>
    <t>465388 - входящая заявка</t>
  </si>
  <si>
    <t>Jetour DASHING EC3DEUFD9SC002364</t>
  </si>
  <si>
    <t>МГ2364</t>
  </si>
  <si>
    <t>465330 - Online</t>
  </si>
  <si>
    <t>LADA GRANTA XTA219040T1243708</t>
  </si>
  <si>
    <t>Online ООО "Оса-Холдинг</t>
  </si>
  <si>
    <t>Бузулук</t>
  </si>
  <si>
    <t>1 007 000,00</t>
  </si>
  <si>
    <t>37 500,00</t>
  </si>
  <si>
    <t>977 000,00</t>
  </si>
  <si>
    <t>465336 - online</t>
  </si>
  <si>
    <t>SOLARIS НС Z94PC815BSR073565</t>
  </si>
  <si>
    <t>617-501-1-8820</t>
  </si>
  <si>
    <t>3 239 500,00</t>
  </si>
  <si>
    <t>3 075 000,00</t>
  </si>
  <si>
    <t>465310 - online</t>
  </si>
  <si>
    <t>JETOUR X70 PLUS EC37LUSMXTC004960</t>
  </si>
  <si>
    <t>12937.5</t>
  </si>
  <si>
    <t>JTR0000484</t>
  </si>
  <si>
    <t>67 500,00</t>
  </si>
  <si>
    <t>2 587 500,00</t>
  </si>
  <si>
    <t>465300 - online</t>
  </si>
  <si>
    <t>JETOUR DASHING EC3DEUFD5SC002961</t>
  </si>
  <si>
    <t>30711/M</t>
  </si>
  <si>
    <t>JETOUR DASHING EC3DCUFD9TC014019</t>
  </si>
  <si>
    <t>465274 - входящая заявка</t>
  </si>
  <si>
    <t>ВН00002538</t>
  </si>
  <si>
    <t>78 500,00</t>
  </si>
  <si>
    <t>SOLARIS НС Z94PF814BSR074210</t>
  </si>
  <si>
    <t>465252 - входящая заявка</t>
  </si>
  <si>
    <t>JETOUR DASHING EC3DCUFD9TC013940</t>
  </si>
  <si>
    <t>26/06/24-01</t>
  </si>
  <si>
    <t>2 579 900,00</t>
  </si>
  <si>
    <t>465248 - входящая заявка</t>
  </si>
  <si>
    <t>SOLARIS НС Z94PC815BSR072981</t>
  </si>
  <si>
    <t>465230 - входящая заявка</t>
  </si>
  <si>
    <t>Jetour X70 Plus EC37LUSM4TC005280</t>
  </si>
  <si>
    <t>1712-26/001173</t>
  </si>
  <si>
    <t>94 899,00</t>
  </si>
  <si>
    <t>24 899,00</t>
  </si>
  <si>
    <t>465220 - входящая заявка</t>
  </si>
  <si>
    <t>JETOUR DASHING EC3DCUFD8SC008209</t>
  </si>
  <si>
    <t>26/06/24-11</t>
  </si>
  <si>
    <t>66 220,75</t>
  </si>
  <si>
    <t>465196 - входящая заявка</t>
  </si>
  <si>
    <t>LADA LARGUS XTARS045LT1571115</t>
  </si>
  <si>
    <t>DM00077529</t>
  </si>
  <si>
    <t>1 892 000,00</t>
  </si>
  <si>
    <t>1 842 000,00</t>
  </si>
  <si>
    <t>464510 - ФДЦ</t>
  </si>
  <si>
    <t>JTR0000490</t>
  </si>
  <si>
    <t>JETOUR Т2 EC3TEUMB1T0003931</t>
  </si>
  <si>
    <t>465192 - online</t>
  </si>
  <si>
    <t>JETOUR DASHING EC3DCUFDXSC008230</t>
  </si>
  <si>
    <t>465164 - входящая заявка</t>
  </si>
  <si>
    <t>JETOUR DASHING EC3DCUFD4TC014168</t>
  </si>
  <si>
    <t>ДгПрАвт-06/369971</t>
  </si>
  <si>
    <t>130 537,50</t>
  </si>
  <si>
    <t>110 537,50</t>
  </si>
  <si>
    <t>465142 - входящая заявка</t>
  </si>
  <si>
    <t>Jetour Т1 LVTDD24B6TDB86414</t>
  </si>
  <si>
    <t>155-501-1-670</t>
  </si>
  <si>
    <t>465148 - входящая заявка</t>
  </si>
  <si>
    <t>LADA LARGUS XTAKS025LT1579161</t>
  </si>
  <si>
    <t>DM00077581</t>
  </si>
  <si>
    <t>1 686 000,00</t>
  </si>
  <si>
    <t>1 636 000,00</t>
  </si>
  <si>
    <t>465136 - входящая заявка</t>
  </si>
  <si>
    <t>Jetour T2 EC3TDUMA8T0003032</t>
  </si>
  <si>
    <t>FI000000344</t>
  </si>
  <si>
    <t>465124 - входящая заявка</t>
  </si>
  <si>
    <t>GEELY ATLAS LB3FX1S74TB048556</t>
  </si>
  <si>
    <t>ВН00002518</t>
  </si>
  <si>
    <t>3 165 990,00</t>
  </si>
  <si>
    <t>465108 - входящая заявка</t>
  </si>
  <si>
    <t>Jetour Т2 EC3TDUMA5T0004283</t>
  </si>
  <si>
    <t>Ж-0001905</t>
  </si>
  <si>
    <t>4 310 000,00</t>
  </si>
  <si>
    <t>465114 - входящая заявка</t>
  </si>
  <si>
    <t>LADA NIVA XTA212140T2627093</t>
  </si>
  <si>
    <t>КС00001897</t>
  </si>
  <si>
    <t>1 133 000,00</t>
  </si>
  <si>
    <t>1 098 000,00</t>
  </si>
  <si>
    <t>465082 - входящая заявка</t>
  </si>
  <si>
    <t>SOLARIS НС Z94PA814BSR065633</t>
  </si>
  <si>
    <t>ВС00146385</t>
  </si>
  <si>
    <t>2 502 500,00</t>
  </si>
  <si>
    <t>465074 - входящая заявка</t>
  </si>
  <si>
    <t>JETOUR DASHING EC3DCUFD2TC011138</t>
  </si>
  <si>
    <t>465032 - входящая заявка</t>
  </si>
  <si>
    <t>BELGEE х50+ Y4K8622Z6TB924396</t>
  </si>
  <si>
    <t>BEL014646</t>
  </si>
  <si>
    <t>19 467,08</t>
  </si>
  <si>
    <t>59 467,08</t>
  </si>
  <si>
    <t>2 625 990,00</t>
  </si>
  <si>
    <t>464348 - входящая заявка</t>
  </si>
  <si>
    <t>JETOUR DASHING EC3DCUFD8TC011399</t>
  </si>
  <si>
    <t>18-26-О</t>
  </si>
  <si>
    <t>465010 - входящая заявка</t>
  </si>
  <si>
    <t>JETOUR Т2 EC3TEUMB3T0002778</t>
  </si>
  <si>
    <t>464994 - входящая заявка</t>
  </si>
  <si>
    <t>SOLARIS НС Z94PF815BSR055908</t>
  </si>
  <si>
    <t>ВС00146369</t>
  </si>
  <si>
    <t>53 550,00</t>
  </si>
  <si>
    <t>3 069 800,00</t>
  </si>
  <si>
    <t>464366 - фдц</t>
  </si>
  <si>
    <t>30647/М</t>
  </si>
  <si>
    <t>JETOUR DASHING EC3DCUFD1TC010160</t>
  </si>
  <si>
    <t>464964 - входящая заявка</t>
  </si>
  <si>
    <t>Jetour T1 LVTDD24B8TDB73258</t>
  </si>
  <si>
    <t>АНА0001547</t>
  </si>
  <si>
    <t>450118 - передача лида</t>
  </si>
  <si>
    <t>TENET T7 EDXFB32BTE061598</t>
  </si>
  <si>
    <t>Online ООО Автосеть Уфа</t>
  </si>
  <si>
    <t>УФ000001493</t>
  </si>
  <si>
    <t>2 785 000,00</t>
  </si>
  <si>
    <t>464936 - входящая заявка</t>
  </si>
  <si>
    <t>Jetour Dashing EC3DLUFD2TC012709</t>
  </si>
  <si>
    <t>155-501-1-677</t>
  </si>
  <si>
    <t>461292 - передача лида</t>
  </si>
  <si>
    <t>LADA 212140 LADA 4X4 Legend XTA212140T2624720</t>
  </si>
  <si>
    <t>17728.5</t>
  </si>
  <si>
    <t>1 181 900,00</t>
  </si>
  <si>
    <t>464552 - передача лида</t>
  </si>
  <si>
    <t>Tenet T8 EDXGD34B0TE027043</t>
  </si>
  <si>
    <t>ONLINE Элан-Моторс (ООО "Реформа")</t>
  </si>
  <si>
    <t>4 023 470,00</t>
  </si>
  <si>
    <t>383 470,00</t>
  </si>
  <si>
    <t>464308 - фдц</t>
  </si>
  <si>
    <t>ЗАПСМ002153</t>
  </si>
  <si>
    <t>167 000,00</t>
  </si>
  <si>
    <t>3 887 000,00</t>
  </si>
  <si>
    <t>Jetour T1 LVTDD24B3TDC04223</t>
  </si>
  <si>
    <t>464444 - фдц</t>
  </si>
  <si>
    <t>ФКА0000301</t>
  </si>
  <si>
    <t>Jetour T1 LVTDD24B1TDB88247</t>
  </si>
  <si>
    <t>464478 - online</t>
  </si>
  <si>
    <t>Jetour X70PLUS EC37LUSM7TC005273</t>
  </si>
  <si>
    <t>JTR0000435</t>
  </si>
  <si>
    <t>38 500,00</t>
  </si>
  <si>
    <t>464454 - online</t>
  </si>
  <si>
    <t>JETOUR DASHING EC3DLUFD2TC012581</t>
  </si>
  <si>
    <t>JET00000284</t>
  </si>
  <si>
    <t>803 280,00</t>
  </si>
  <si>
    <t>173 280,00</t>
  </si>
  <si>
    <t>2 399 900,00</t>
  </si>
  <si>
    <t>463502 - фдц</t>
  </si>
  <si>
    <t>ЦБ092768</t>
  </si>
  <si>
    <t>JETOUR DASHING EC3DCUFD8TC013508</t>
  </si>
  <si>
    <t>463478 - фдц</t>
  </si>
  <si>
    <t>ONLINE ООО АВТОРИТЕТ</t>
  </si>
  <si>
    <t>Архангельск</t>
  </si>
  <si>
    <t>1 804 000,00</t>
  </si>
  <si>
    <t>Lada Niva TRAVEL XTA212310T0997002</t>
  </si>
  <si>
    <t>464378-входящая заявка</t>
  </si>
  <si>
    <t>Jetour DASHING EC3DCUFD0TC011249</t>
  </si>
  <si>
    <t>1 999 000,00</t>
  </si>
  <si>
    <t>Сделка #468676</t>
  </si>
  <si>
    <t>GEELY CITYRAY LB3G43S94TX403660</t>
  </si>
  <si>
    <t>ВН00002429</t>
  </si>
  <si>
    <t>3 094 990,00</t>
  </si>
  <si>
    <t>37 000,00</t>
  </si>
  <si>
    <t>2 738 990,00</t>
  </si>
  <si>
    <t>464290 - online</t>
  </si>
  <si>
    <t>Jetour t1 LVTDD24BXTDC01321</t>
  </si>
  <si>
    <t>576/2026</t>
  </si>
  <si>
    <t>Ульяновск</t>
  </si>
  <si>
    <t>464276-входящая заявка</t>
  </si>
  <si>
    <t>LADA LARGUS CROSS XTAKS045LT1579174</t>
  </si>
  <si>
    <t>VP00002257</t>
  </si>
  <si>
    <t>1 947 000,00</t>
  </si>
  <si>
    <t>464272-входящая заявка</t>
  </si>
  <si>
    <t>Jetour Dashing EC3DCUFD9TC010956</t>
  </si>
  <si>
    <t>464258-входящая заявка</t>
  </si>
  <si>
    <t>SOLARIS KRX Z94C251BBSR197464</t>
  </si>
  <si>
    <t>МК00071762</t>
  </si>
  <si>
    <t>6 000,00</t>
  </si>
  <si>
    <t>464248 - передача лида</t>
  </si>
  <si>
    <t>Toyota Rav4 XW7R43FV40S029465</t>
  </si>
  <si>
    <t>464246-входящая заявка</t>
  </si>
  <si>
    <t>LADA GRANTA XTA219140T0687955</t>
  </si>
  <si>
    <t>1 278 000,00</t>
  </si>
  <si>
    <t>1 261 000,00</t>
  </si>
  <si>
    <t>464234-входящая заявка</t>
  </si>
  <si>
    <t>Jetour Dashing EC3DCUFD6TC014236</t>
  </si>
  <si>
    <t>ЗАВСАС00095</t>
  </si>
  <si>
    <t>464206 - входящая заявка</t>
  </si>
  <si>
    <t>Geely CITYRAY LB3G43S93TX408431</t>
  </si>
  <si>
    <t>GY016566</t>
  </si>
  <si>
    <t>226 990,00</t>
  </si>
  <si>
    <t>Сделка #468504</t>
  </si>
  <si>
    <t>Solaris НС Z94PF814BSR073832</t>
  </si>
  <si>
    <t>464138-входящая заявка</t>
  </si>
  <si>
    <t>LADA GRANTA NEW CROSS XTA219440T0320446</t>
  </si>
  <si>
    <t>DM00077541</t>
  </si>
  <si>
    <t>1 195 000,00</t>
  </si>
  <si>
    <t>462616 - фдц</t>
  </si>
  <si>
    <t>Сатурн-2 (ООО "АКЦЕНТ - АВТО М") ONLINE</t>
  </si>
  <si>
    <t>ААМ0004527</t>
  </si>
  <si>
    <t>1 815 000,00</t>
  </si>
  <si>
    <t>Lada Vesta XTAGFK110T1041838</t>
  </si>
  <si>
    <t>464104 - передача лида</t>
  </si>
  <si>
    <t>TENET T7 EDXFB32B7TE020367</t>
  </si>
  <si>
    <t>43275.15</t>
  </si>
  <si>
    <t>Шахты</t>
  </si>
  <si>
    <t>2 885 010,00</t>
  </si>
  <si>
    <t>464068-Входящая заявка</t>
  </si>
  <si>
    <t>LADA Granta SW Cross XTA219470T0319306</t>
  </si>
  <si>
    <t>190-501-1-6111</t>
  </si>
  <si>
    <t>1 386 000,00</t>
  </si>
  <si>
    <t>1 300 000,00</t>
  </si>
  <si>
    <t>464060 - передача лида</t>
  </si>
  <si>
    <t>HAVAL F7 XZGFF06AXTA306261</t>
  </si>
  <si>
    <t>Автомаг</t>
  </si>
  <si>
    <t>ХЛ000000466</t>
  </si>
  <si>
    <t>464044 - online</t>
  </si>
  <si>
    <t>SOLARIS HC Z94PF815BSR073827</t>
  </si>
  <si>
    <t>617-501-1-8802</t>
  </si>
  <si>
    <t>2 949 000,00</t>
  </si>
  <si>
    <t>462472 - ФДЦ</t>
  </si>
  <si>
    <t>JETOUR DASHING EC3DLUFD9TC012724</t>
  </si>
  <si>
    <t>JTR0000467</t>
  </si>
  <si>
    <t>460080 - фдц</t>
  </si>
  <si>
    <t>ЛИ20260931</t>
  </si>
  <si>
    <t>LADA GRANTA XTA219040T1263858</t>
  </si>
  <si>
    <t>463898 - online</t>
  </si>
  <si>
    <t>SOLARIS HC Z94PB814BSR066192</t>
  </si>
  <si>
    <t>178-501-1-16275</t>
  </si>
  <si>
    <t>452770 - передача лида</t>
  </si>
  <si>
    <t>LADA Granta XTA219170T0684774</t>
  </si>
  <si>
    <t>1 248 000,00</t>
  </si>
  <si>
    <t>463868 - online</t>
  </si>
  <si>
    <t>Jetour X70 + EC37CUSM4SC003091</t>
  </si>
  <si>
    <t>ЗАПСМ002097</t>
  </si>
  <si>
    <t>463860 - online</t>
  </si>
  <si>
    <t>ЛП18289</t>
  </si>
  <si>
    <t>Lada Granta XTA219040T1258858</t>
  </si>
  <si>
    <t>463678- online</t>
  </si>
  <si>
    <t>Jetour X70+ EC37LUSM1SC003596</t>
  </si>
  <si>
    <t>ФКВ0002438</t>
  </si>
  <si>
    <t>946 757,00</t>
  </si>
  <si>
    <t>67 757,00</t>
  </si>
  <si>
    <t>Тарасова Инна</t>
  </si>
  <si>
    <t>4410047-СБОЛ - входящая заявка</t>
  </si>
  <si>
    <t>Jetour X70 + EC37CUSM4SC003642</t>
  </si>
  <si>
    <t>197 370,00</t>
  </si>
  <si>
    <t>137 370,00</t>
  </si>
  <si>
    <t>Леонова Виктория</t>
  </si>
  <si>
    <t>463392 - фдц</t>
  </si>
  <si>
    <t>JETOUR DASHING EC3DCUFD9TC013324</t>
  </si>
  <si>
    <t>463566 - фдц</t>
  </si>
  <si>
    <t>ВАС60000819</t>
  </si>
  <si>
    <t>1 915 000,00</t>
  </si>
  <si>
    <t>41 000,00</t>
  </si>
  <si>
    <t>1 874 000,00</t>
  </si>
  <si>
    <t>Lada Vesta XTAGFK110T1047099</t>
  </si>
  <si>
    <t>463324 - фдц</t>
  </si>
  <si>
    <t>JETOUR X70 PLUS EC37LUSM3TC005173</t>
  </si>
  <si>
    <t>463448 - online</t>
  </si>
  <si>
    <t>Jetour Dashing EC3DCUFD7TC013354</t>
  </si>
  <si>
    <t>JTR0000470</t>
  </si>
  <si>
    <t>463396 - online</t>
  </si>
  <si>
    <t>Jetour Т1 LVTDD24B6TDB77888</t>
  </si>
  <si>
    <t>ФКА0000293</t>
  </si>
  <si>
    <t>460488 - фдц</t>
  </si>
  <si>
    <t>ЗАВСАС00121</t>
  </si>
  <si>
    <t>Jetour DASHING EC3DCUFD1SC008049</t>
  </si>
  <si>
    <t>463270 - online</t>
  </si>
  <si>
    <t>Tenet T7 EDXFD32B4TE026203</t>
  </si>
  <si>
    <t>ФК-26-АВ-06475</t>
  </si>
  <si>
    <t>463240 - фдц</t>
  </si>
  <si>
    <t>ФК-26-AB-06509</t>
  </si>
  <si>
    <t>2 699 000,00</t>
  </si>
  <si>
    <t>178 000,00</t>
  </si>
  <si>
    <t>2 521 000,00</t>
  </si>
  <si>
    <t>Jeland J6 EDXDB21B5TG019564</t>
  </si>
  <si>
    <t>439766 - фдц</t>
  </si>
  <si>
    <t>ЗАВАСАС00101</t>
  </si>
  <si>
    <t>Jetour X70+ EC37LUSM0SC003587</t>
  </si>
  <si>
    <t>463190 - online</t>
  </si>
  <si>
    <t>JAECOO J6 EDXDB21B1TG009095</t>
  </si>
  <si>
    <t>2658764308 - AM</t>
  </si>
  <si>
    <t>2 290 000,00</t>
  </si>
  <si>
    <t>22 384,00</t>
  </si>
  <si>
    <t>2 097 616,00</t>
  </si>
  <si>
    <t>463180 - передача лида</t>
  </si>
  <si>
    <t>Jaecoo J7 EDXDB21B8TG001494</t>
  </si>
  <si>
    <t>374 000,00</t>
  </si>
  <si>
    <t>3 049 000,00</t>
  </si>
  <si>
    <t>2 675 000,00</t>
  </si>
  <si>
    <t>462948 - Online</t>
  </si>
  <si>
    <t>JETOUR DASHING EC3DEUFDXSC007623</t>
  </si>
  <si>
    <t>ONLINE ООО "СОКРАТ СПБ"</t>
  </si>
  <si>
    <t>SJT00000028</t>
  </si>
  <si>
    <t>2 989 900,00</t>
  </si>
  <si>
    <t>462854 - фдц</t>
  </si>
  <si>
    <t>ЦБ092726</t>
  </si>
  <si>
    <t>Jetour Dashing EC3DLUFD7TC012706</t>
  </si>
  <si>
    <t>462938 - Online</t>
  </si>
  <si>
    <t>LADA GRANTA XTA219040T1266031</t>
  </si>
  <si>
    <t>P00002243</t>
  </si>
  <si>
    <t>888 000,00</t>
  </si>
  <si>
    <t>858 000,00</t>
  </si>
  <si>
    <t>462922 - входящая заявка</t>
  </si>
  <si>
    <t>1512-26/000884</t>
  </si>
  <si>
    <t>169 001,00</t>
  </si>
  <si>
    <t>259 001,00</t>
  </si>
  <si>
    <t>Jetour X70+ EC37CUSM2SC004482</t>
  </si>
  <si>
    <t>462908 - входящая заявка</t>
  </si>
  <si>
    <t>Jetour Т2 EC3TDUMA9S0002499</t>
  </si>
  <si>
    <t>155-501-1-666</t>
  </si>
  <si>
    <t>БУЛАВИНОВА - ONLINE - СБОЛ</t>
  </si>
  <si>
    <t>2658764498 - AM</t>
  </si>
  <si>
    <t>30 590,00</t>
  </si>
  <si>
    <t>2 272 000,00</t>
  </si>
  <si>
    <t>Omoda C5 EDEJB31B9TE045470</t>
  </si>
  <si>
    <t>462884 - входящая заявка</t>
  </si>
  <si>
    <t>Jetour X70+ EC37LUSM3TC004993</t>
  </si>
  <si>
    <t>УС-206006</t>
  </si>
  <si>
    <t>2 630 000,00</t>
  </si>
  <si>
    <t>462880 - входящая заявка</t>
  </si>
  <si>
    <t>Jetour X70+ EC37CUSM4SC003043</t>
  </si>
  <si>
    <t>1712-26/001168</t>
  </si>
  <si>
    <t>30 419,00</t>
  </si>
  <si>
    <t>101 419,00</t>
  </si>
  <si>
    <t>2 451 000,00</t>
  </si>
  <si>
    <t>462574 - входящая заявка - фдц</t>
  </si>
  <si>
    <t>АМ3А0000182</t>
  </si>
  <si>
    <t>2 510 000,00</t>
  </si>
  <si>
    <t>Jetour X70+ EC37LUSM3TC005349</t>
  </si>
  <si>
    <t>462850 - входящая заявка</t>
  </si>
  <si>
    <t>Jetour Dashing EC3DCUFD6TC013958</t>
  </si>
  <si>
    <t>JTR0000473</t>
  </si>
  <si>
    <t>440318 - передача лида</t>
  </si>
  <si>
    <t>Jetour Dashing EC3DLUFD8TC012634</t>
  </si>
  <si>
    <t>30450/М</t>
  </si>
  <si>
    <t>229 900,00</t>
  </si>
  <si>
    <t>462814 - Online</t>
  </si>
  <si>
    <t>JETOUR X70 Plus EC37LUSM5TC004977</t>
  </si>
  <si>
    <t>1/2306/</t>
  </si>
  <si>
    <t>36 890,00</t>
  </si>
  <si>
    <t>462798 - входящая заявка</t>
  </si>
  <si>
    <t>Jetour Т2 EC3TDUMA7S0001836</t>
  </si>
  <si>
    <t>439 000,00</t>
  </si>
  <si>
    <t>462792 - online</t>
  </si>
  <si>
    <t>Jetour Dashing EC3DCUFD0TC011381</t>
  </si>
  <si>
    <t>Jetour Dashing EC3DCUFD0TC014278</t>
  </si>
  <si>
    <t>ФКВ0002335</t>
  </si>
  <si>
    <t>30 345,00</t>
  </si>
  <si>
    <t>462716 - входящая заявка</t>
  </si>
  <si>
    <t>GEELY CITYRAY LB3G43S90TX406491</t>
  </si>
  <si>
    <t>МК00071725</t>
  </si>
  <si>
    <t>192 990,00</t>
  </si>
  <si>
    <t>462704 - online</t>
  </si>
  <si>
    <t>SOLARIS HC Z94PC815DSR073004</t>
  </si>
  <si>
    <t>20 250,00</t>
  </si>
  <si>
    <t>3 300 000,00</t>
  </si>
  <si>
    <t>462696 - входящая заявка - фдц</t>
  </si>
  <si>
    <t>Jetour Dashing EC3DCUFD6TC011532</t>
  </si>
  <si>
    <t>462692 - входящая заявка</t>
  </si>
  <si>
    <t>SOLARIS HC Z94PF814BSR073670</t>
  </si>
  <si>
    <t>178-501-1-16305</t>
  </si>
  <si>
    <t>462688 - входящая заявка</t>
  </si>
  <si>
    <t>Jetour Т1 LVTDD24B1TDB76339</t>
  </si>
  <si>
    <t>JET00000287</t>
  </si>
  <si>
    <t>536 800,00</t>
  </si>
  <si>
    <t>166 900,00</t>
  </si>
  <si>
    <t>462686 - входящая заявка</t>
  </si>
  <si>
    <t>Jetour Dashing EC3DCUFD1SC008892</t>
  </si>
  <si>
    <t>Ж-0001894</t>
  </si>
  <si>
    <t>455284 - фдц</t>
  </si>
  <si>
    <t>КМ0007935</t>
  </si>
  <si>
    <t>Jetour Dashing EC3DEUFD8SC004431</t>
  </si>
  <si>
    <t>462622 - входящая заявка</t>
  </si>
  <si>
    <t>Jetour Dashing EC3DCUFD4TC011559</t>
  </si>
  <si>
    <t>ЗАПСМ002106</t>
  </si>
  <si>
    <t>462610 - входящая заявка</t>
  </si>
  <si>
    <t>Jetour T1 LVTDD24B7TDB86504</t>
  </si>
  <si>
    <t>JR012062</t>
  </si>
  <si>
    <t>462552 - online</t>
  </si>
  <si>
    <t>Jetour Dashing EC3DCUFD0SC008799</t>
  </si>
  <si>
    <t>462502 - входящая заявка</t>
  </si>
  <si>
    <t>LADA GRANTA XTA219040T1253269</t>
  </si>
  <si>
    <t>СМ00084631</t>
  </si>
  <si>
    <t>462492 - входящая заявка</t>
  </si>
  <si>
    <t>Jetour Dashing EC3DCUFDXTC014238</t>
  </si>
  <si>
    <t>462446 - online</t>
  </si>
  <si>
    <t>JETOUR Х70+ EC37CUSM1SC004649</t>
  </si>
  <si>
    <t>ФКВ0002328</t>
  </si>
  <si>
    <t>35 205,00</t>
  </si>
  <si>
    <t>462422 - входящая заявка</t>
  </si>
  <si>
    <t>Solaris НС Z94PC815DSR065931</t>
  </si>
  <si>
    <t>83 750,00</t>
  </si>
  <si>
    <t>3 170 000,00</t>
  </si>
  <si>
    <t>462416 - входящая заявка</t>
  </si>
  <si>
    <t>Solaris НС Z94PB814BSR071035</t>
  </si>
  <si>
    <t>ВС00146313</t>
  </si>
  <si>
    <t>14 250,00</t>
  </si>
  <si>
    <t>462392 - передача лида</t>
  </si>
  <si>
    <t>TENET T7 EDXFD32B8TE026088</t>
  </si>
  <si>
    <t>2658764356-АМ/К</t>
  </si>
  <si>
    <t>515 000,00</t>
  </si>
  <si>
    <t>2 425 000,00</t>
  </si>
  <si>
    <t>462382 - online</t>
  </si>
  <si>
    <t>JETOUR T1 LVTDD24B1TDB80231</t>
  </si>
  <si>
    <t>НН00002069</t>
  </si>
  <si>
    <t>380 000,00</t>
  </si>
  <si>
    <t>4 050 000,00</t>
  </si>
  <si>
    <t>462364-online</t>
  </si>
  <si>
    <t>Jetour Dashing EC3DEUFD7SC002461</t>
  </si>
  <si>
    <t>30643/М</t>
  </si>
  <si>
    <t>909 900,00</t>
  </si>
  <si>
    <t>458912 - входящая заявка - ФДЦ</t>
  </si>
  <si>
    <t>JETOUR X70 EC37LUSM4SC003334</t>
  </si>
  <si>
    <t>АНА0001543</t>
  </si>
  <si>
    <t>462182 - входящая заявка</t>
  </si>
  <si>
    <t>SOLARIS HC Z94PF814BSR073820</t>
  </si>
  <si>
    <t>178-501-1-16291</t>
  </si>
  <si>
    <t>151 500,00</t>
  </si>
  <si>
    <t>462070 - ФДЦ</t>
  </si>
  <si>
    <t>ФКА0000285</t>
  </si>
  <si>
    <t>JETOUR DASHING EC3DCUFD4TC013442</t>
  </si>
  <si>
    <t>462134 - входящая заявка</t>
  </si>
  <si>
    <t>JETOUR DASHING EC3DCUFD9TC014778</t>
  </si>
  <si>
    <t>МГ4778</t>
  </si>
  <si>
    <t>462128 - входящая заявка</t>
  </si>
  <si>
    <t>JETOUR X70PLUS EC37LUSM4TC007403</t>
  </si>
  <si>
    <t>МГ7403</t>
  </si>
  <si>
    <t>462120 - входящая заявка</t>
  </si>
  <si>
    <t>CHG0000669</t>
  </si>
  <si>
    <t>2 739 900,00</t>
  </si>
  <si>
    <t>74 900,00</t>
  </si>
  <si>
    <t>CHANGAN CS35 MAX LS4ASE2E8TB083790</t>
  </si>
  <si>
    <t>462116 - входящая заявка</t>
  </si>
  <si>
    <t>JETOUR T2 EC3TDUMA0T0003347</t>
  </si>
  <si>
    <t>26/06/22-05</t>
  </si>
  <si>
    <t>462108 - входящая заявка</t>
  </si>
  <si>
    <t>LADA GRANTA XTA219040T1247345</t>
  </si>
  <si>
    <t>ТТ-26-АВ-01409</t>
  </si>
  <si>
    <t>1 000,00</t>
  </si>
  <si>
    <t>1 070 000,00</t>
  </si>
  <si>
    <t>462082 - входящая заявка</t>
  </si>
  <si>
    <t>300 250,00</t>
  </si>
  <si>
    <t>Solaris НС Z94PC815DSR068683</t>
  </si>
  <si>
    <t>462060 - передача лида</t>
  </si>
  <si>
    <t>LADA ISKRA XTAGA0000T0037881</t>
  </si>
  <si>
    <t>ТА-26-AB-00515</t>
  </si>
  <si>
    <t>462050 - Online</t>
  </si>
  <si>
    <t>Jetour Dashing EC3DCUFDXTC013428</t>
  </si>
  <si>
    <t>JTR0000469</t>
  </si>
  <si>
    <t>461930 - ФДЦ</t>
  </si>
  <si>
    <t>Прагматика Лада Великий Новгород (ООО "НОВГОРОД-ЛАДА) ONLINE</t>
  </si>
  <si>
    <t>Великий Новгород</t>
  </si>
  <si>
    <t>1 805 000,00</t>
  </si>
  <si>
    <t>87 000,00</t>
  </si>
  <si>
    <t>177 250,00</t>
  </si>
  <si>
    <t>LADA Vesta XTAGFL110T1038168</t>
  </si>
  <si>
    <t>462032 - входящие заявки</t>
  </si>
  <si>
    <t>JETOUR DASHING EC3DCUFD4TC011058</t>
  </si>
  <si>
    <t>26/06/22-03</t>
  </si>
  <si>
    <t>2 789 900,00</t>
  </si>
  <si>
    <t>446118 - ФДЦ</t>
  </si>
  <si>
    <t>Tenet T7 EDXFB32B3TE051311</t>
  </si>
  <si>
    <t>CHR0000674</t>
  </si>
  <si>
    <t>2 735 000,00</t>
  </si>
  <si>
    <t>341 000,00</t>
  </si>
  <si>
    <t>2 394 000,00</t>
  </si>
  <si>
    <t>461924 - входящая заявка</t>
  </si>
  <si>
    <t>Jetour X70+ EC37LUSM3TC005223</t>
  </si>
  <si>
    <t>461920 - входящая заявка</t>
  </si>
  <si>
    <t>Jetour Dashing EC3DCUFD6TC011062</t>
  </si>
  <si>
    <t>1512-26/000874</t>
  </si>
  <si>
    <t>2 160 000,00</t>
  </si>
  <si>
    <t>461876 - фдц - входящая заявка</t>
  </si>
  <si>
    <t>3/2706/</t>
  </si>
  <si>
    <t>194 470,00</t>
  </si>
  <si>
    <t>223 470,00</t>
  </si>
  <si>
    <t>JETOUR DASHING EC3DCUFD7TC011460</t>
  </si>
  <si>
    <t>461846 - Online</t>
  </si>
  <si>
    <t>Jetour X70 EC37LUSM8SC004793</t>
  </si>
  <si>
    <t>JR012042</t>
  </si>
  <si>
    <t>461848 - входящая заявка</t>
  </si>
  <si>
    <t>LADA GRANTA XTA219040T1266194</t>
  </si>
  <si>
    <t>VP00002164</t>
  </si>
  <si>
    <t>1 066 000,00</t>
  </si>
  <si>
    <t>461844 - входящая заявка</t>
  </si>
  <si>
    <t>LADA GRANTA XTA219440T0317910</t>
  </si>
  <si>
    <t>190-501-1-6090</t>
  </si>
  <si>
    <t>1 234 000,00</t>
  </si>
  <si>
    <t>457806 - ФДЦ</t>
  </si>
  <si>
    <t>ONLINE O&amp;J Июль (ООО "НАШИ МАШИНЫ")</t>
  </si>
  <si>
    <t>TENET T4L EDELB31B4TE072522</t>
  </si>
  <si>
    <t>461836 - входящая заявка</t>
  </si>
  <si>
    <t>Jetour T2 EC3TEUMB5T0003690</t>
  </si>
  <si>
    <t>1/2206/</t>
  </si>
  <si>
    <t>3 840 000,00</t>
  </si>
  <si>
    <t>460248 - ФДЦ</t>
  </si>
  <si>
    <t>JETOUR X70+ EC37LUSM4TC004971</t>
  </si>
  <si>
    <t>УС-205998</t>
  </si>
  <si>
    <t>2 570 000,00</t>
  </si>
  <si>
    <t>461828 - входящая заявка</t>
  </si>
  <si>
    <t>JETOUR X70 PLUS EC37LUSM5SC003259</t>
  </si>
  <si>
    <t>HA0001545</t>
  </si>
  <si>
    <t>458614 - входящая заявка</t>
  </si>
  <si>
    <t>Jetour T1 LVTDD24B5TDB86520</t>
  </si>
  <si>
    <t>0109-26/000729</t>
  </si>
  <si>
    <t>130 024,96</t>
  </si>
  <si>
    <t>461804 - входящая заявка</t>
  </si>
  <si>
    <t>Solaris KRX Z94C251BBSR199314</t>
  </si>
  <si>
    <t>ВС00146288</t>
  </si>
  <si>
    <t>461802 - входящая заявка</t>
  </si>
  <si>
    <t>JETOUR X70 PLUS EC37LUSM7TC005399</t>
  </si>
  <si>
    <t>МК00071662</t>
  </si>
  <si>
    <t>348 200,00</t>
  </si>
  <si>
    <t>2 720 000,00</t>
  </si>
  <si>
    <t>459698 - ФДЦ</t>
  </si>
  <si>
    <t>30549/M</t>
  </si>
  <si>
    <t>819 900,00</t>
  </si>
  <si>
    <t>Jetour Dashing EC3DEUFD4SC006628</t>
  </si>
  <si>
    <t>461776 - Online - СБОЛ</t>
  </si>
  <si>
    <t>Jetour Dashing EC3DCUFD0SC008334</t>
  </si>
  <si>
    <t>452270 - ФДЦ</t>
  </si>
  <si>
    <t>Online ЛАДА КУДРОВО</t>
  </si>
  <si>
    <t>ША0021520</t>
  </si>
  <si>
    <t>Lada Largus XTAKS025LT1571724</t>
  </si>
  <si>
    <t>461688 - online</t>
  </si>
  <si>
    <t>JETOUR DASHING EC3DCUFDXTC011596</t>
  </si>
  <si>
    <t>ДКП-ТС-Квл-2026-000178</t>
  </si>
  <si>
    <t>453078 - передача лида</t>
  </si>
  <si>
    <t>LADA GRANTA XTA219140TO684665</t>
  </si>
  <si>
    <t>461540 - входящая заявка</t>
  </si>
  <si>
    <t>Jetour Dashing EC3DCUFD0SC008138</t>
  </si>
  <si>
    <t>0138-26/002182</t>
  </si>
  <si>
    <t>50 006,00</t>
  </si>
  <si>
    <t>130 006,00</t>
  </si>
  <si>
    <t>461536 - входящая заявка</t>
  </si>
  <si>
    <t>Jetour Dashing EC3DCUFD0TC011736</t>
  </si>
  <si>
    <t>155-501-1-655</t>
  </si>
  <si>
    <t>461528 - входящая заявка</t>
  </si>
  <si>
    <t>JETOUR DASHING EC3DCUFD9TC013937</t>
  </si>
  <si>
    <t>0138-26/002172</t>
  </si>
  <si>
    <t>268 890,00</t>
  </si>
  <si>
    <t>348 890,00</t>
  </si>
  <si>
    <t>448598 - Online</t>
  </si>
  <si>
    <t>LADA GRANTA XTA219440T0318058</t>
  </si>
  <si>
    <t>ВАС60000764</t>
  </si>
  <si>
    <t>1 366 000,00</t>
  </si>
  <si>
    <t>1 311 000,00</t>
  </si>
  <si>
    <t>453676 - ФДЦ</t>
  </si>
  <si>
    <t>JR012002</t>
  </si>
  <si>
    <t>86 085,00</t>
  </si>
  <si>
    <t>111 085,00</t>
  </si>
  <si>
    <t>Jetour Dashing EC3DCUFD3TC010290</t>
  </si>
  <si>
    <t>461466 - входящая заявка</t>
  </si>
  <si>
    <t>JETOUR Т1 LVTDD24B1TDB78849</t>
  </si>
  <si>
    <t>0138-26/002180</t>
  </si>
  <si>
    <t>4 529 900,00</t>
  </si>
  <si>
    <t>4 000 000,00</t>
  </si>
  <si>
    <t>461424 - Online</t>
  </si>
  <si>
    <t>LADA NIVA Legend XTA212140T2612015</t>
  </si>
  <si>
    <t>16102.5</t>
  </si>
  <si>
    <t>ТТ-26-AB-01343</t>
  </si>
  <si>
    <t>21 400,00</t>
  </si>
  <si>
    <t>1 073 500,00</t>
  </si>
  <si>
    <t>461436 - входящая заявка</t>
  </si>
  <si>
    <t>LADA NIVA XTA212140T2622386</t>
  </si>
  <si>
    <t>1 169 000,00</t>
  </si>
  <si>
    <t>461354 - входящая заявка</t>
  </si>
  <si>
    <t>Jetour DASHING EC3DLUFD2TC012547</t>
  </si>
  <si>
    <t>АНА0001530</t>
  </si>
  <si>
    <t>461374 - Online</t>
  </si>
  <si>
    <t>21 500,00</t>
  </si>
  <si>
    <t>SOLARIS HC Z94PF814BSR074258</t>
  </si>
  <si>
    <t>461364 - Online</t>
  </si>
  <si>
    <t>Jetour Dashing EC3DCUFD7TC011796</t>
  </si>
  <si>
    <t>30545/M</t>
  </si>
  <si>
    <t>769 900,00</t>
  </si>
  <si>
    <t>2 010 000,00</t>
  </si>
  <si>
    <t>460772 - ФДЦ</t>
  </si>
  <si>
    <t>51719.8</t>
  </si>
  <si>
    <t>26/06/23-001</t>
  </si>
  <si>
    <t>2 585 990,00</t>
  </si>
  <si>
    <t>BELGEE Х50+ Y4K8622Z9TB921881</t>
  </si>
  <si>
    <t>461334 - входящая заявка</t>
  </si>
  <si>
    <t>JETOUR DASHING EC3DCUFD2SC008755</t>
  </si>
  <si>
    <t>0138-26/002162</t>
  </si>
  <si>
    <t>461314 - входящая заявка</t>
  </si>
  <si>
    <t>Belgee x50+ Y4K8622Z1TB924189</t>
  </si>
  <si>
    <t>BEL014625</t>
  </si>
  <si>
    <t>178 799,93</t>
  </si>
  <si>
    <t>252 809,93</t>
  </si>
  <si>
    <t>2 660 000,00</t>
  </si>
  <si>
    <t>461308 - входящая заявка</t>
  </si>
  <si>
    <t>Belgee X50+ Y4K8622Z7TB924391</t>
  </si>
  <si>
    <t>BEL013941</t>
  </si>
  <si>
    <t>54 010,00</t>
  </si>
  <si>
    <t>461298 - Online</t>
  </si>
  <si>
    <t>Jetour Dashing EC3DCUFD7TC013337</t>
  </si>
  <si>
    <t>ЗАВСАС00089</t>
  </si>
  <si>
    <t>452756 - ФДЦ</t>
  </si>
  <si>
    <t>КС00001920</t>
  </si>
  <si>
    <t>1 371 000,00</t>
  </si>
  <si>
    <t>1 336 000,00</t>
  </si>
  <si>
    <t>Lada Granta XTA219470T0320434</t>
  </si>
  <si>
    <t>461204 - входящая заявка</t>
  </si>
  <si>
    <t>JETOUR x70 + EC37LUSM5TC005238</t>
  </si>
  <si>
    <t>26/06/21-01</t>
  </si>
  <si>
    <t>461182 - передача лида</t>
  </si>
  <si>
    <t>Tenet T7 EDXFB32B6TE064196</t>
  </si>
  <si>
    <t>437 600,00</t>
  </si>
  <si>
    <t>62 600,00</t>
  </si>
  <si>
    <t>461090 - Online</t>
  </si>
  <si>
    <t>JETOUR DASHING EC3DLUFD8TC012679</t>
  </si>
  <si>
    <t>КМ0007918</t>
  </si>
  <si>
    <t>3 029 000,00</t>
  </si>
  <si>
    <t>461070 - входящая заявка</t>
  </si>
  <si>
    <t>LADA GRANTA XTA219440T0312619</t>
  </si>
  <si>
    <t>DM00077464</t>
  </si>
  <si>
    <t>1 215 000,00</t>
  </si>
  <si>
    <t>457744 - входящая заявка</t>
  </si>
  <si>
    <t>SOLARIS HC Z94PB814BSR074304</t>
  </si>
  <si>
    <t>617-501-1-8733</t>
  </si>
  <si>
    <t>461028 - входящая заявка</t>
  </si>
  <si>
    <t>SOLARIS KRS Z94C241BBSR274682</t>
  </si>
  <si>
    <t>МК00071624</t>
  </si>
  <si>
    <t>105 000,00</t>
  </si>
  <si>
    <t>61 700,00</t>
  </si>
  <si>
    <t>2 255 000,00</t>
  </si>
  <si>
    <t>461016 - входящая заявка</t>
  </si>
  <si>
    <t>LADA LARGUS XTAKS045LT1583739</t>
  </si>
  <si>
    <t>DM00077427</t>
  </si>
  <si>
    <t>2 201 000,00</t>
  </si>
  <si>
    <t>2 151 000,00</t>
  </si>
  <si>
    <t>460976 - входящая заявка</t>
  </si>
  <si>
    <t>LADA GRANTA Z0X219119T0688399</t>
  </si>
  <si>
    <t>VP00002202</t>
  </si>
  <si>
    <t>1 672 000,00</t>
  </si>
  <si>
    <t>1 632 000,00</t>
  </si>
  <si>
    <t>460946 - входящая заявка</t>
  </si>
  <si>
    <t>SOLARIS НС Z94PF815BSR073609</t>
  </si>
  <si>
    <t>ВС00146186</t>
  </si>
  <si>
    <t>2 990 000,00</t>
  </si>
  <si>
    <t>450630 - ФДЦ</t>
  </si>
  <si>
    <t>НН00001984</t>
  </si>
  <si>
    <t>393 000,00</t>
  </si>
  <si>
    <t>4 563 000,00</t>
  </si>
  <si>
    <t>jetour t2 EC3TEUMA5T0003103</t>
  </si>
  <si>
    <t>460702 - входящая заявка</t>
  </si>
  <si>
    <t>JETOUR DASHING EC3DLUFDXTC012649</t>
  </si>
  <si>
    <t>ГК АГАТ/ ООО "СПЕКТР" Online</t>
  </si>
  <si>
    <t>0138-26/002141</t>
  </si>
  <si>
    <t>487 525,00</t>
  </si>
  <si>
    <t>377 525,00</t>
  </si>
  <si>
    <t>460694 - Online</t>
  </si>
  <si>
    <t>Jetour Dashing EC3DCUFD8SC008260</t>
  </si>
  <si>
    <t>JR011984</t>
  </si>
  <si>
    <t>20.06.0026</t>
  </si>
  <si>
    <t>76 178,50</t>
  </si>
  <si>
    <t>101 178,50</t>
  </si>
  <si>
    <t>460630 - входящая заявка</t>
  </si>
  <si>
    <t>Jetour X70 Plus EC37LUSM1TC005382</t>
  </si>
  <si>
    <t>1512-26/000863</t>
  </si>
  <si>
    <t>Ставрополь</t>
  </si>
  <si>
    <t>47 390,17</t>
  </si>
  <si>
    <t>247 390,17</t>
  </si>
  <si>
    <t>460608 - входящая заявка</t>
  </si>
  <si>
    <t>SOLARIS HC Z94PC815BSR073801</t>
  </si>
  <si>
    <t>178-501-1-16247</t>
  </si>
  <si>
    <t>135 500,00</t>
  </si>
  <si>
    <t>460554 - входящая заявка</t>
  </si>
  <si>
    <t>CHANGAN CS75PRO LS4ASE2E4TA703203</t>
  </si>
  <si>
    <t>РB00067168</t>
  </si>
  <si>
    <t>460538 - входящая заявка</t>
  </si>
  <si>
    <t>SOLARIS НС Z94PB814BSR073461</t>
  </si>
  <si>
    <t>ВС00146329</t>
  </si>
  <si>
    <t>27 750,00</t>
  </si>
  <si>
    <t>2 683 000,00</t>
  </si>
  <si>
    <t>460454 - входящая заявка</t>
  </si>
  <si>
    <t>Geely Monjaro LB37852D4TS035224</t>
  </si>
  <si>
    <t>GY017843</t>
  </si>
  <si>
    <t>442 222,95</t>
  </si>
  <si>
    <t>297 232,95</t>
  </si>
  <si>
    <t>4 530 000,00</t>
  </si>
  <si>
    <t>460412 - входящая заявка</t>
  </si>
  <si>
    <t>jetour т1 LVTDD24B6TDB97901</t>
  </si>
  <si>
    <t>JR011983</t>
  </si>
  <si>
    <t>799 000,00</t>
  </si>
  <si>
    <t>14 360,00</t>
  </si>
  <si>
    <t>94 360,00</t>
  </si>
  <si>
    <t>448772 - ФДЦ</t>
  </si>
  <si>
    <t>ONLINE O&amp;J Квазар (ООО "КВАЗАР")</t>
  </si>
  <si>
    <t>0508/M</t>
  </si>
  <si>
    <t>899 900,00</t>
  </si>
  <si>
    <t>1 860 000,00</t>
  </si>
  <si>
    <t>Jetour Dashing EC3DCUFD4TC011576</t>
  </si>
  <si>
    <t>460366 - входящая заявка</t>
  </si>
  <si>
    <t>jetour т1 LVTDD24BXTDB88201</t>
  </si>
  <si>
    <t>JR011962</t>
  </si>
  <si>
    <t>460326 - входящая заявка</t>
  </si>
  <si>
    <t>Jetour Dashing EC3DCUFD5SC009026</t>
  </si>
  <si>
    <t>765-153</t>
  </si>
  <si>
    <t>460194 -входящая заявка</t>
  </si>
  <si>
    <t>JETOUR DASHING EC3DCUFD7TC009174</t>
  </si>
  <si>
    <t>ОС-26-АВ-00233</t>
  </si>
  <si>
    <t>2 140 000,00</t>
  </si>
  <si>
    <t>460058 - входящая заявка</t>
  </si>
  <si>
    <t>Jetour Dashing EC3DCUFD0TC011803</t>
  </si>
  <si>
    <t>460022 - входящая заявка</t>
  </si>
  <si>
    <t>Jetour Т1 LVTDD24B2TDB98608</t>
  </si>
  <si>
    <t>ДКП-ТС-Квл-2026-000161</t>
  </si>
  <si>
    <t>3 820 000,00</t>
  </si>
  <si>
    <t>459974 - входящая заявка</t>
  </si>
  <si>
    <t>SOLARIS HC Z94PF814BSR069972</t>
  </si>
  <si>
    <t>РВ00067111</t>
  </si>
  <si>
    <t>2 783 500,00</t>
  </si>
  <si>
    <t>459902 - Online</t>
  </si>
  <si>
    <t>96 000,00</t>
  </si>
  <si>
    <t>JETOUR X70PLUS Q6XFPL4BL EC37LUGD6SC001397</t>
  </si>
  <si>
    <t>459882 - входящая заявка</t>
  </si>
  <si>
    <t>Jetour Dashing EC3DCUFD6TC011370</t>
  </si>
  <si>
    <t>2006/2</t>
  </si>
  <si>
    <t>128 680,00</t>
  </si>
  <si>
    <t>29 580,00</t>
  </si>
  <si>
    <t>448200 - ФДЦ</t>
  </si>
  <si>
    <t>ЗАСАЛ003373</t>
  </si>
  <si>
    <t>1 657 000,00</t>
  </si>
  <si>
    <t>LADA ISKRA XTAGA0000T0031516</t>
  </si>
  <si>
    <t>459870 - входящая заявка</t>
  </si>
  <si>
    <t>Lada Vesta XTAGFK350T1045546</t>
  </si>
  <si>
    <t>ВС00146200</t>
  </si>
  <si>
    <t>2 363 000,00</t>
  </si>
  <si>
    <t>459852 - передача лида</t>
  </si>
  <si>
    <t>CHANGAN CS35PLUS LS5A3DKR2SA010098</t>
  </si>
  <si>
    <t>459826 - входящая заявка</t>
  </si>
  <si>
    <t>Jetour Dashing EC3DEUFD7SC005294</t>
  </si>
  <si>
    <t>FI000000340</t>
  </si>
  <si>
    <t>459790 - входящая заявка</t>
  </si>
  <si>
    <t>Geely Monjaro LB37852D6TS043180</t>
  </si>
  <si>
    <t>GY016013</t>
  </si>
  <si>
    <t>3 725 000,00</t>
  </si>
  <si>
    <t>459562 - ФДЦ</t>
  </si>
  <si>
    <t>ДКП-ТС-Квл-2026-000196</t>
  </si>
  <si>
    <t>Jetour Dashing EC3DCUFD4TC011089</t>
  </si>
  <si>
    <t>458922 - ФДЦ</t>
  </si>
  <si>
    <t>B0000001897</t>
  </si>
  <si>
    <t>1 923 000,00</t>
  </si>
  <si>
    <t>LADA Vesta XTAGFL110T1038714</t>
  </si>
  <si>
    <t>459738 - входящая заявка</t>
  </si>
  <si>
    <t>BELGEE X70 Y4K8722D5TB311039</t>
  </si>
  <si>
    <t>УС-205952</t>
  </si>
  <si>
    <t>30 990,00</t>
  </si>
  <si>
    <t>2 904 000,00</t>
  </si>
  <si>
    <t>459482 - входящая заявка</t>
  </si>
  <si>
    <t>Lada Largus XTAKS025LT1583482</t>
  </si>
  <si>
    <t>СM00084693</t>
  </si>
  <si>
    <t>1 527 000,00</t>
  </si>
  <si>
    <t>1 477 000,00</t>
  </si>
  <si>
    <t>459456 - входящая заявка</t>
  </si>
  <si>
    <t>Jetour T2 EC3TDUMA0T0003560</t>
  </si>
  <si>
    <t>УС-205926</t>
  </si>
  <si>
    <t>340 000,00</t>
  </si>
  <si>
    <t>459436 - входящая заявка</t>
  </si>
  <si>
    <t>SOLARIS HC Z94PC815BSR072999</t>
  </si>
  <si>
    <t>617-501-1-8744</t>
  </si>
  <si>
    <t>75 500,00</t>
  </si>
  <si>
    <t>3 050 000,00</t>
  </si>
  <si>
    <t>459066 - передача лида - БЕЗ ДКП</t>
  </si>
  <si>
    <t>Tenet T7 EDXFB32B5TE042139</t>
  </si>
  <si>
    <t>0195037/02-Н</t>
  </si>
  <si>
    <t>458010 - ФДЦ</t>
  </si>
  <si>
    <t>СHR0000735</t>
  </si>
  <si>
    <t>TENET T4L EDELB31BXTE059502</t>
  </si>
  <si>
    <t>459064 - ONLINE</t>
  </si>
  <si>
    <t>Solaris HC Z94PC814BSR071953</t>
  </si>
  <si>
    <t>178-501-1-16231</t>
  </si>
  <si>
    <t>2 997 250,00</t>
  </si>
  <si>
    <t>459062 - входящая заявка</t>
  </si>
  <si>
    <t>LADA GRANTA XTA219440T0313819</t>
  </si>
  <si>
    <t>DM00077446</t>
  </si>
  <si>
    <t>1 179 000,00</t>
  </si>
  <si>
    <t>459056 - входящая заявка</t>
  </si>
  <si>
    <t>Solaris HC Z94PF815BSR065785</t>
  </si>
  <si>
    <t>ВС001456214</t>
  </si>
  <si>
    <t>459054 - входящая заявка</t>
  </si>
  <si>
    <t>Solaris HC Z94PC815DSR065850</t>
  </si>
  <si>
    <t>ВС00145901</t>
  </si>
  <si>
    <t>459050 - входящая заявка</t>
  </si>
  <si>
    <t>Jetour DASHING EC3DCUFD6TC010235</t>
  </si>
  <si>
    <t>1712-26/001147</t>
  </si>
  <si>
    <t>136 530,01</t>
  </si>
  <si>
    <t>459048 - входящая заявка</t>
  </si>
  <si>
    <t>Jetour T1 LVTDD24B3TDB78674</t>
  </si>
  <si>
    <t>МК00071471</t>
  </si>
  <si>
    <t>459046 - входящая заявка</t>
  </si>
  <si>
    <t>JETOUR X70+ EC37LUSM4TC005201</t>
  </si>
  <si>
    <t>26/06/20-01</t>
  </si>
  <si>
    <t>459044 - ONLINE</t>
  </si>
  <si>
    <t>Jetour Dashing EC3DCUFD3TC011570</t>
  </si>
  <si>
    <t>30736/М</t>
  </si>
  <si>
    <t>849 900,00</t>
  </si>
  <si>
    <t>433568 - ФДЦ</t>
  </si>
  <si>
    <t>ФК-26-АВ-06749</t>
  </si>
  <si>
    <t>377 000,00</t>
  </si>
  <si>
    <t>3 349 000,00</t>
  </si>
  <si>
    <t>2 972 000,00</t>
  </si>
  <si>
    <t>JAECOO J7 EDXDD21B4TG021137</t>
  </si>
  <si>
    <t>458852 - ONLINE</t>
  </si>
  <si>
    <t>Jetour Dashing EC3DCUFD5TC014051</t>
  </si>
  <si>
    <t>2/2406/</t>
  </si>
  <si>
    <t>68 000,00</t>
  </si>
  <si>
    <t>48 000,00</t>
  </si>
  <si>
    <t>458858 - входящая заявка</t>
  </si>
  <si>
    <t>LADA NIVA Legend 21214 XTA212140T2627406</t>
  </si>
  <si>
    <t>DM00077374</t>
  </si>
  <si>
    <t>922783-СБОЛ</t>
  </si>
  <si>
    <t>JAECOO J8 EDXDD24B1TG000807</t>
  </si>
  <si>
    <t>4 599 000,00</t>
  </si>
  <si>
    <t>440 000,00</t>
  </si>
  <si>
    <t>458796 - входящая заявка</t>
  </si>
  <si>
    <t>JETOUR X70+ EC37LUSM4TC005277</t>
  </si>
  <si>
    <t>АМЗА0000179</t>
  </si>
  <si>
    <t>458776 - входящая заявка</t>
  </si>
  <si>
    <t>SOLARIS HC Z94PF815BSR073315</t>
  </si>
  <si>
    <t>МК00071707</t>
  </si>
  <si>
    <t>35 250,00</t>
  </si>
  <si>
    <t>2 985 000,00</t>
  </si>
  <si>
    <t>458772 - входящая заявка</t>
  </si>
  <si>
    <t>BELGEE X50+ Y4K8622Z2TB923424</t>
  </si>
  <si>
    <t>МК00071377</t>
  </si>
  <si>
    <t>115 990,00</t>
  </si>
  <si>
    <t>458740 - входящая заявка</t>
  </si>
  <si>
    <t>SOLARIS KRX Z94C351BBSR198120</t>
  </si>
  <si>
    <t>МК00071638</t>
  </si>
  <si>
    <t>96 100,00</t>
  </si>
  <si>
    <t>458734 - входящая заявка</t>
  </si>
  <si>
    <t>SOLARIS НС Z94PC815DSR059253</t>
  </si>
  <si>
    <t>ВС00146082</t>
  </si>
  <si>
    <t>3 488 000,00</t>
  </si>
  <si>
    <t>458714 - входящая заявка</t>
  </si>
  <si>
    <t>LADA GRANTA XTA219040T1265898</t>
  </si>
  <si>
    <t>VP00002141</t>
  </si>
  <si>
    <t>1 219 000,00</t>
  </si>
  <si>
    <t>458688 - online</t>
  </si>
  <si>
    <t>Solaris HC Z94PF814CSR063812</t>
  </si>
  <si>
    <t>178-501-1-16230</t>
  </si>
  <si>
    <t>149 250,00</t>
  </si>
  <si>
    <t>86 250,00</t>
  </si>
  <si>
    <t>2 749 500,00</t>
  </si>
  <si>
    <t>458678 - входящая заявка</t>
  </si>
  <si>
    <t>Lada Vesta XTAGFL150T1047016</t>
  </si>
  <si>
    <t>СМ00084559</t>
  </si>
  <si>
    <t>1 668 000,00</t>
  </si>
  <si>
    <t>1 618 000,00</t>
  </si>
  <si>
    <t>458350 - входящая заявка</t>
  </si>
  <si>
    <t>Jetour DASHING EC3DEUFD0SC007534</t>
  </si>
  <si>
    <t>SJT00000025</t>
  </si>
  <si>
    <t>763 490,56</t>
  </si>
  <si>
    <t>138 409,44</t>
  </si>
  <si>
    <t>162 000,00</t>
  </si>
  <si>
    <t>458180 - входящая заявка</t>
  </si>
  <si>
    <t>Lada Vesta XTAGFL150T1047018</t>
  </si>
  <si>
    <t>СМ00084681</t>
  </si>
  <si>
    <t>1 726 000,00</t>
  </si>
  <si>
    <t>1 676 000,00</t>
  </si>
  <si>
    <t>458124 - входящая заявка</t>
  </si>
  <si>
    <t>Jetour DASHING EC3DCUFD5SC008295</t>
  </si>
  <si>
    <t>1712-26/001135</t>
  </si>
  <si>
    <t>130 419,97</t>
  </si>
  <si>
    <t>457918 - входящая заявка</t>
  </si>
  <si>
    <t>JETOUR DASHING EC3DLUFD2TC012533</t>
  </si>
  <si>
    <t>0138-26/002095</t>
  </si>
  <si>
    <t>457896 - входящая заявка</t>
  </si>
  <si>
    <t>LADA Granta XTA219040T1237952</t>
  </si>
  <si>
    <t>КC00001807</t>
  </si>
  <si>
    <t>1 139 000,00</t>
  </si>
  <si>
    <t>457874 - входящая заявка</t>
  </si>
  <si>
    <t>LADA NIVA Legend 21214 XTA212140T2622385</t>
  </si>
  <si>
    <t>BC00146249</t>
  </si>
  <si>
    <t>1 254 000,00</t>
  </si>
  <si>
    <t>457862 - входящая заявка</t>
  </si>
  <si>
    <t>JETOUR DASHING EC3DCUFDXTC011923</t>
  </si>
  <si>
    <t>ЦБ092282</t>
  </si>
  <si>
    <t>457848 - входящая заявка</t>
  </si>
  <si>
    <t>LADA NIVA Legend 21214 XTA212140T2622380</t>
  </si>
  <si>
    <t>DM00077425</t>
  </si>
  <si>
    <t>1 242 000,00</t>
  </si>
  <si>
    <t>1 207 000,00</t>
  </si>
  <si>
    <t>457804 - входящая заявка</t>
  </si>
  <si>
    <t>JETOUR T2 EC3TDUMA4T0003500</t>
  </si>
  <si>
    <t>430 000,00</t>
  </si>
  <si>
    <t>4 650 000,00</t>
  </si>
  <si>
    <t>457780 - входящая заявка</t>
  </si>
  <si>
    <t>LADA Niva Legend XTA212140T2620817</t>
  </si>
  <si>
    <t>190-501-1-6056</t>
  </si>
  <si>
    <t>97 400,00</t>
  </si>
  <si>
    <t>961 600,00</t>
  </si>
  <si>
    <t>457756 - ONLINE</t>
  </si>
  <si>
    <t>Solaris KRX Z94C251BBSR200325</t>
  </si>
  <si>
    <t>457752 - входящая заявка</t>
  </si>
  <si>
    <t>Jetour T1 LVTDD24B3TDB76178</t>
  </si>
  <si>
    <t>FI000000338</t>
  </si>
  <si>
    <t>457740 - входящая заявка</t>
  </si>
  <si>
    <t>LADA Niva XTA212140T2622188</t>
  </si>
  <si>
    <t>СМ00084536</t>
  </si>
  <si>
    <t>1 299 100,00</t>
  </si>
  <si>
    <t>1 264 100,00</t>
  </si>
  <si>
    <t>457682 - входящая заявка</t>
  </si>
  <si>
    <t>Solaris HC Z94PC815DSR065610</t>
  </si>
  <si>
    <t>178-501-1-16309</t>
  </si>
  <si>
    <t>3 068 000,00</t>
  </si>
  <si>
    <t>457624 - входящая заявка</t>
  </si>
  <si>
    <t>LADA Niva XTA212140T2622295</t>
  </si>
  <si>
    <t>КС00001916</t>
  </si>
  <si>
    <t>1 307 000,00</t>
  </si>
  <si>
    <t>1 272 000,00</t>
  </si>
  <si>
    <t>457172 - online</t>
  </si>
  <si>
    <t>Solaris HC Z94PB814BSR069062</t>
  </si>
  <si>
    <t>55 250,00</t>
  </si>
  <si>
    <t>457150 - передача лида</t>
  </si>
  <si>
    <t>Solaris HC Z94PF815BSR069404</t>
  </si>
  <si>
    <t>МК00071185</t>
  </si>
  <si>
    <t>2 959 250,00</t>
  </si>
  <si>
    <t>453292 - фдц</t>
  </si>
  <si>
    <t>Lada granta XTA219070T1267779</t>
  </si>
  <si>
    <t>ЗАОСВ002019</t>
  </si>
  <si>
    <t>1 310 000,00</t>
  </si>
  <si>
    <t>1 280 000,00</t>
  </si>
  <si>
    <t>455684 - фдц</t>
  </si>
  <si>
    <t>Online ЛЕОН-АВТО (ООО "ДМ-АВТО" СЕВЕР")</t>
  </si>
  <si>
    <t>ДМА00001508</t>
  </si>
  <si>
    <t>TENET T4L EDELB31B9TE054291</t>
  </si>
  <si>
    <t>456590 - Online</t>
  </si>
  <si>
    <t>JETOUR DASHING EC3DCUFD0TC011638</t>
  </si>
  <si>
    <t>456954-входящая заявка</t>
  </si>
  <si>
    <t>Jetour Dashing EC3DCUFD4TC011867</t>
  </si>
  <si>
    <t>456950-входящая заявка</t>
  </si>
  <si>
    <t>Jetour Dashing EC3DCUFD5SC006918</t>
  </si>
  <si>
    <t>ЗАВСАС00088</t>
  </si>
  <si>
    <t>456940 - входящая заявка</t>
  </si>
  <si>
    <t>Jetour Dashing EC3DCUFD1SC008360</t>
  </si>
  <si>
    <t>КМ0007886</t>
  </si>
  <si>
    <t>456928 - входящая заявка</t>
  </si>
  <si>
    <t>Jetour X70+ EC37LUSM5SC004184</t>
  </si>
  <si>
    <t>УС-205852</t>
  </si>
  <si>
    <t>85 900,00</t>
  </si>
  <si>
    <t>2 645 000,00</t>
  </si>
  <si>
    <t>456902-входящая заявка</t>
  </si>
  <si>
    <t>Jetour Dashing EC3DCUFD2TC011186</t>
  </si>
  <si>
    <t>ЗАВСАП00212</t>
  </si>
  <si>
    <t>124 000,00</t>
  </si>
  <si>
    <t>2 094 000,00</t>
  </si>
  <si>
    <t>456894-входящая заявка</t>
  </si>
  <si>
    <t>SOLARIS HC Z94PF815BSR073239</t>
  </si>
  <si>
    <t>456876-входящая заявка</t>
  </si>
  <si>
    <t>Jetour X70+ EC37LUSM7TC005211</t>
  </si>
  <si>
    <t>456820 - передача лида</t>
  </si>
  <si>
    <t>Nissan Qashqai LGBL4AE04TD015722</t>
  </si>
  <si>
    <t>ООО АЙ-ТЕКА</t>
  </si>
  <si>
    <t>456830-входящая заявка</t>
  </si>
  <si>
    <t>JETOUR X70 Plus EC37LUSMXTC005610</t>
  </si>
  <si>
    <t>0138-26/002033</t>
  </si>
  <si>
    <t>459652 - входящая сделка</t>
  </si>
  <si>
    <t>Solaris HC Z94PF814BSR071639</t>
  </si>
  <si>
    <t>144 750,00</t>
  </si>
  <si>
    <t>2 750 250,00</t>
  </si>
  <si>
    <t>456730 - online</t>
  </si>
  <si>
    <t>SOLARIS HC Z94PF814CSR073668</t>
  </si>
  <si>
    <t>178-501-1-16198</t>
  </si>
  <si>
    <t>305 700,00</t>
  </si>
  <si>
    <t>272 700,00</t>
  </si>
  <si>
    <t>2 802 750,00</t>
  </si>
  <si>
    <t>456638 - online</t>
  </si>
  <si>
    <t>Solaris HC 2025 Z94PB814BSR071235</t>
  </si>
  <si>
    <t>ООО "АВТОПРЕСТИЖ КМВ" online</t>
  </si>
  <si>
    <t>ЗАИКМ001033</t>
  </si>
  <si>
    <t>Минеральные воды</t>
  </si>
  <si>
    <t>2 685 250,00</t>
  </si>
  <si>
    <t>456614 - online - СБОЛ</t>
  </si>
  <si>
    <t>ЗАВСАСП00213</t>
  </si>
  <si>
    <t>Jetour Dashing EC3DCUFD0TC014331</t>
  </si>
  <si>
    <t>456588-входящая заявка</t>
  </si>
  <si>
    <t>Jetour DASHING EC3DCUFD6TC010056</t>
  </si>
  <si>
    <t>66 614,00</t>
  </si>
  <si>
    <t>96 614,00</t>
  </si>
  <si>
    <t>454504 - фдц</t>
  </si>
  <si>
    <t>Н-0003751</t>
  </si>
  <si>
    <t>30 595,00</t>
  </si>
  <si>
    <t>2 382 900,00</t>
  </si>
  <si>
    <t>SOLARIS KRX Z94C251BBSR197310</t>
  </si>
  <si>
    <t>455678 - входящая заявка</t>
  </si>
  <si>
    <t>1712-26/001122</t>
  </si>
  <si>
    <t>37 270,00</t>
  </si>
  <si>
    <t>97 270,00</t>
  </si>
  <si>
    <t>456146 - фдц</t>
  </si>
  <si>
    <t>АНТ002741</t>
  </si>
  <si>
    <t>672 000,00</t>
  </si>
  <si>
    <t>4 640 000,00</t>
  </si>
  <si>
    <t>3 968 000,00</t>
  </si>
  <si>
    <t>CHERY TIGGO 9 EDEDD24B0SG002328</t>
  </si>
  <si>
    <t>456294-входящая заявка</t>
  </si>
  <si>
    <t>JETOUR X70+ EC37CUSM7SC004364</t>
  </si>
  <si>
    <t>456282 - online</t>
  </si>
  <si>
    <t>Solaris HC Z94PB814CSR068914</t>
  </si>
  <si>
    <t>178-501-1-16282</t>
  </si>
  <si>
    <t>16 000,00</t>
  </si>
  <si>
    <t>456266-входящая заявка</t>
  </si>
  <si>
    <t>70 100,00</t>
  </si>
  <si>
    <t>2 690 000,00</t>
  </si>
  <si>
    <t>Changan CS35MAX LS4ASE2E2TB081193</t>
  </si>
  <si>
    <t>456226-входящая заявка</t>
  </si>
  <si>
    <t>ЗАПСМ002012</t>
  </si>
  <si>
    <t>Jetour Dashing EC3DCUFD8TC011631</t>
  </si>
  <si>
    <t>456204-входящая заявка</t>
  </si>
  <si>
    <t>JETOUR X70 PLUS EC37LUSM5TC005305</t>
  </si>
  <si>
    <t>456170 - online</t>
  </si>
  <si>
    <t>JETOUR DASHING EC3DCUFD0TC013437</t>
  </si>
  <si>
    <t>УС-205909</t>
  </si>
  <si>
    <t>455782 - передача лида</t>
  </si>
  <si>
    <t>TENET T8 EDXGD34B7TE052943</t>
  </si>
  <si>
    <t>МК00071602</t>
  </si>
  <si>
    <t>3 535 000,00</t>
  </si>
  <si>
    <t>455672 - фдц</t>
  </si>
  <si>
    <t>JETOUR DASHING EC3DCUFD6TC010929</t>
  </si>
  <si>
    <t>455762 - online</t>
  </si>
  <si>
    <t>JETOUR DASHING EC3DEUFD8SC002825</t>
  </si>
  <si>
    <t>ONLINE ООО "АЛЬТЕРНАТИВА"</t>
  </si>
  <si>
    <t>0807-26/001081</t>
  </si>
  <si>
    <t>455722 - входящая заявка</t>
  </si>
  <si>
    <t>GEELY OKAVANGO L6TVX1S63TY900858</t>
  </si>
  <si>
    <t>МК00071670</t>
  </si>
  <si>
    <t>89 990,00</t>
  </si>
  <si>
    <t>127 000,00</t>
  </si>
  <si>
    <t>3 711 000,00</t>
  </si>
  <si>
    <t>455714 - входящая заявка</t>
  </si>
  <si>
    <t>JETOUR DASHING EC37LUSMXSC001796</t>
  </si>
  <si>
    <t>26/06/18-04</t>
  </si>
  <si>
    <t>2 440 000,00</t>
  </si>
  <si>
    <t>455696 - online</t>
  </si>
  <si>
    <t>JETOUR DASHING EC3DCUFD2SC008142</t>
  </si>
  <si>
    <t>Ж-0001893</t>
  </si>
  <si>
    <t>458554 - входящая заявка</t>
  </si>
  <si>
    <t>Solaris HC Z94PC815DSR066253</t>
  </si>
  <si>
    <t>МК00071205</t>
  </si>
  <si>
    <t>3 335 250,00</t>
  </si>
  <si>
    <t>455640-входящая заявка</t>
  </si>
  <si>
    <t>Solaris HC Z94PC815DSR069131</t>
  </si>
  <si>
    <t>178-501-1-16350</t>
  </si>
  <si>
    <t>164 250,00</t>
  </si>
  <si>
    <t>3 089 500,00</t>
  </si>
  <si>
    <t>455606-входящая заявка</t>
  </si>
  <si>
    <t>ДКП-ТС-Квл-2026-000182</t>
  </si>
  <si>
    <t>Jetour T1 LVTDD24B9TDB78730</t>
  </si>
  <si>
    <t>455602 - online</t>
  </si>
  <si>
    <t>Jetour Dashing EC3DCUFD7SC009013</t>
  </si>
  <si>
    <t>455592-входящая заявка</t>
  </si>
  <si>
    <t>Jetour Dashing EC3DCUFD4SC007798</t>
  </si>
  <si>
    <t>155-501-1-637</t>
  </si>
  <si>
    <t>Котельники</t>
  </si>
  <si>
    <t>448880-входящая заявка</t>
  </si>
  <si>
    <t>155-501-1-638</t>
  </si>
  <si>
    <t>Jetour Dashing EC3DCUFD2TC009728</t>
  </si>
  <si>
    <t>455582-входящая заявка</t>
  </si>
  <si>
    <t>Jetour Dashing EC3DCUFD0SC007068</t>
  </si>
  <si>
    <t>FI000000334</t>
  </si>
  <si>
    <t>455568 - передача лида</t>
  </si>
  <si>
    <t>BELGEE X70 FL Y4K8722Z4TB309939</t>
  </si>
  <si>
    <t>ЗАППП001959</t>
  </si>
  <si>
    <t>2 710 990,00</t>
  </si>
  <si>
    <t>160 990,00</t>
  </si>
  <si>
    <t>455388 - фдц</t>
  </si>
  <si>
    <t>JET00000281</t>
  </si>
  <si>
    <t>890 180,00</t>
  </si>
  <si>
    <t>2 235 000,00</t>
  </si>
  <si>
    <t>JETOUR DASHING EC3DEUFD5SC002815</t>
  </si>
  <si>
    <t>452224 - фдц</t>
  </si>
  <si>
    <t>ПЛ000000132</t>
  </si>
  <si>
    <t>TENET T4L EDELB31B4TE072603</t>
  </si>
  <si>
    <t>456428-входящая заявка</t>
  </si>
  <si>
    <t>BELGEE X50+Y4K8622ZXTB921338</t>
  </si>
  <si>
    <t>ВН00002117</t>
  </si>
  <si>
    <t>12 000,00</t>
  </si>
  <si>
    <t>2 613 990,00</t>
  </si>
  <si>
    <t>455464-входящая заявка</t>
  </si>
  <si>
    <t>JETOUR DASHING EC3DCUFD7TC011295</t>
  </si>
  <si>
    <t>МГ1295</t>
  </si>
  <si>
    <t>455470-входящая заявка</t>
  </si>
  <si>
    <t>0138-26/002054</t>
  </si>
  <si>
    <t>142 289,95</t>
  </si>
  <si>
    <t>162 289,95</t>
  </si>
  <si>
    <t>JETOUR X70PLUS EC37CUSM3SC003115</t>
  </si>
  <si>
    <t>455376-входящая заявка</t>
  </si>
  <si>
    <t>Jetour Dashing EC3DCUFD8TC009989</t>
  </si>
  <si>
    <t>385448-входящая заявка</t>
  </si>
  <si>
    <t>Lada Granta XTA219070T1255270</t>
  </si>
  <si>
    <t>190-501-1-6044</t>
  </si>
  <si>
    <t>1 236 850,00</t>
  </si>
  <si>
    <t>98 150,00</t>
  </si>
  <si>
    <t>1 335 000,00</t>
  </si>
  <si>
    <t>455322-входящая заявка</t>
  </si>
  <si>
    <t>Jetour Dashing EC3DCUFD3SC009090</t>
  </si>
  <si>
    <t>FI000000333</t>
  </si>
  <si>
    <t>455132-входящая заявка</t>
  </si>
  <si>
    <t>СМ00084657</t>
  </si>
  <si>
    <t>LADA NIVA Legend XTA212140T2616669</t>
  </si>
  <si>
    <t>455068-входящая заявка</t>
  </si>
  <si>
    <t>МК00071637</t>
  </si>
  <si>
    <t>100 990,00</t>
  </si>
  <si>
    <t>2 365 000,00</t>
  </si>
  <si>
    <t>BELGEE X50+ Y4K8622Z1TB923575</t>
  </si>
  <si>
    <t>455754-входящая заявка</t>
  </si>
  <si>
    <t>Lada NIVA Travel XTA212300S0957085</t>
  </si>
  <si>
    <t>1 370 000,00</t>
  </si>
  <si>
    <t>454988 -входящая заявка</t>
  </si>
  <si>
    <t>LADA GRANTA XTA219440T0319773</t>
  </si>
  <si>
    <t>DM000077251</t>
  </si>
  <si>
    <t>1 206 000,00</t>
  </si>
  <si>
    <t>454984 - входящая заявка</t>
  </si>
  <si>
    <t>LADA LARGYS XTAKS045LT1574727</t>
  </si>
  <si>
    <t>72 647,00</t>
  </si>
  <si>
    <t>1 615 000,00</t>
  </si>
  <si>
    <t>454956 - online</t>
  </si>
  <si>
    <t>JETOUR DASHING EC3DCUFD5TC013997</t>
  </si>
  <si>
    <t>УС-205900</t>
  </si>
  <si>
    <t>454920 - Online</t>
  </si>
  <si>
    <t>TENET T7 EDXFB32BXTE069126</t>
  </si>
  <si>
    <t>CHR0000693</t>
  </si>
  <si>
    <t>264 000,00</t>
  </si>
  <si>
    <t>2 671 000,00</t>
  </si>
  <si>
    <t>449634 - фдц</t>
  </si>
  <si>
    <t>LADA ISKRA XTAGA0000T0035169</t>
  </si>
  <si>
    <t>К-00003924</t>
  </si>
  <si>
    <t>1 549 700,00</t>
  </si>
  <si>
    <t>29 700,00</t>
  </si>
  <si>
    <t>1 520 000,00</t>
  </si>
  <si>
    <t>454720 - передача лида</t>
  </si>
  <si>
    <t>TENET T7 EDXFD32B8TE064436</t>
  </si>
  <si>
    <t>ЧА00000907</t>
  </si>
  <si>
    <t>454716 - входящая заявка</t>
  </si>
  <si>
    <t>Jetour Dashing EC3DCUFD4TC011190</t>
  </si>
  <si>
    <t>26/06/17-01</t>
  </si>
  <si>
    <t>454706 - входящая заявка</t>
  </si>
  <si>
    <t>JETOUR DASHING EC3DCUFD7TC011636</t>
  </si>
  <si>
    <t>FI000000331</t>
  </si>
  <si>
    <t>454704 - входящая заявка</t>
  </si>
  <si>
    <t>JETOUR DASHING EC3DCUFD2SC007041</t>
  </si>
  <si>
    <t>8 500,00</t>
  </si>
  <si>
    <t>1 978 000,00</t>
  </si>
  <si>
    <t>454700 - входящая заявка</t>
  </si>
  <si>
    <t>Changan UNI-S IV LS5A3DKE6TA223313</t>
  </si>
  <si>
    <t>ООО "АВТОМОДУС" ONLINE</t>
  </si>
  <si>
    <t>23313/2026/1606</t>
  </si>
  <si>
    <t>2 979 900,00</t>
  </si>
  <si>
    <t>50 491,03</t>
  </si>
  <si>
    <t>30 491,03</t>
  </si>
  <si>
    <t>2 869 900,00</t>
  </si>
  <si>
    <t>454696 - входящая заявка</t>
  </si>
  <si>
    <t>Solaris HC Z94PF815BSR074322</t>
  </si>
  <si>
    <t>178-501-1-16191</t>
  </si>
  <si>
    <t>251 750,00</t>
  </si>
  <si>
    <t>454694 - входящая заявка</t>
  </si>
  <si>
    <t>Solaris KRX Z94C251BBSR196571</t>
  </si>
  <si>
    <t>ВС00146079</t>
  </si>
  <si>
    <t>43 000,00</t>
  </si>
  <si>
    <t>2 511 500,00</t>
  </si>
  <si>
    <t>454692 - входящая заявка</t>
  </si>
  <si>
    <t>Solaris HC Z94PF815BSR073788</t>
  </si>
  <si>
    <t>454690 - входящая заявка</t>
  </si>
  <si>
    <t>Solaris HC Z94PB814CSR055097</t>
  </si>
  <si>
    <t>178-501-1-16374</t>
  </si>
  <si>
    <t>Степанов - передача лида</t>
  </si>
  <si>
    <t>HAVAL H7 XZGFF07A9TA709212</t>
  </si>
  <si>
    <t>161-501-1-3112</t>
  </si>
  <si>
    <t>454686 - входящая заявка</t>
  </si>
  <si>
    <t>BELGEE X70 FL Y4K8722DXTB310601</t>
  </si>
  <si>
    <t>ВН00002272</t>
  </si>
  <si>
    <t>3 081 990,00</t>
  </si>
  <si>
    <t>122 000,00</t>
  </si>
  <si>
    <t>3 131 990,00</t>
  </si>
  <si>
    <t>454682 - входящая заявка</t>
  </si>
  <si>
    <t>Lada Granta XTA219070T1212350</t>
  </si>
  <si>
    <t>СМ00084595</t>
  </si>
  <si>
    <t>1 560 000,00</t>
  </si>
  <si>
    <t>1 260 000,00</t>
  </si>
  <si>
    <t>454680 - входящая заявка</t>
  </si>
  <si>
    <t>Lada Granta XTA219040T1258132</t>
  </si>
  <si>
    <t>0138-26/002034</t>
  </si>
  <si>
    <t>1 105 000,00</t>
  </si>
  <si>
    <t>1 075 000,00</t>
  </si>
  <si>
    <t>454522 - фдц</t>
  </si>
  <si>
    <t>ONLINE АВТОПРЕСТИЖ ВОЛГОГРАД (ООО "АВТО-ВЛГ")</t>
  </si>
  <si>
    <t>ЗАВВГ002353</t>
  </si>
  <si>
    <t>Lada Granta XTA219470T0315906</t>
  </si>
  <si>
    <t>450990 - ONLINE</t>
  </si>
  <si>
    <t>JETOUR DASHING EC3DEUFD3SC004420</t>
  </si>
  <si>
    <t>519/2026</t>
  </si>
  <si>
    <t>454540 - online</t>
  </si>
  <si>
    <t>Solaris HC Z94PC815BSR072958</t>
  </si>
  <si>
    <t>46391.91</t>
  </si>
  <si>
    <t>2658764362-АМ</t>
  </si>
  <si>
    <t>32 706,00</t>
  </si>
  <si>
    <t>3 092 794,00</t>
  </si>
  <si>
    <t>454534 - входящая заявка</t>
  </si>
  <si>
    <t>BELGEE X50+ Y4K8622ZXTB923168</t>
  </si>
  <si>
    <t>BEL014464</t>
  </si>
  <si>
    <t>1 980,00</t>
  </si>
  <si>
    <t>90 990,00</t>
  </si>
  <si>
    <t>454530 - входящая заявка</t>
  </si>
  <si>
    <t>JETOUR X70plus EC37LUSM7TC005290</t>
  </si>
  <si>
    <t>JET00000274</t>
  </si>
  <si>
    <t>997 280,00</t>
  </si>
  <si>
    <t>178 280,00</t>
  </si>
  <si>
    <t>448808 - ФДЦ</t>
  </si>
  <si>
    <t>LADA GRANTA XTA219040T1268399</t>
  </si>
  <si>
    <t>В0000001770</t>
  </si>
  <si>
    <t>870 000,00</t>
  </si>
  <si>
    <t>454500 - входящая заявка</t>
  </si>
  <si>
    <t>JETOUR Т1 LVTDD24B8TDB73096</t>
  </si>
  <si>
    <t>138-26/001843</t>
  </si>
  <si>
    <t>40 025,00</t>
  </si>
  <si>
    <t>370 025,00</t>
  </si>
  <si>
    <t>454486 - входящая заявка</t>
  </si>
  <si>
    <t>JETOUR DASHING EC3DCUFD1TC011776</t>
  </si>
  <si>
    <t>138-26/001858</t>
  </si>
  <si>
    <t>2 868 400,00</t>
  </si>
  <si>
    <t>11 500,00</t>
  </si>
  <si>
    <t>454468-входящая заявка</t>
  </si>
  <si>
    <t>DM00077331</t>
  </si>
  <si>
    <t>LADA GRANTA XTA219140T0675490</t>
  </si>
  <si>
    <t>454430-входящая заявка</t>
  </si>
  <si>
    <t>МК00071301</t>
  </si>
  <si>
    <t>4 114 990,00</t>
  </si>
  <si>
    <t>44 990,00</t>
  </si>
  <si>
    <t>4 013 000,00</t>
  </si>
  <si>
    <t>GEELY ATLAS LB3FX1S14TB050142</t>
  </si>
  <si>
    <t>454412-входящая заявка</t>
  </si>
  <si>
    <t>JR011823</t>
  </si>
  <si>
    <t>91 535,00</t>
  </si>
  <si>
    <t>146 535,00</t>
  </si>
  <si>
    <t>2 025 000,00</t>
  </si>
  <si>
    <t>Jetour Dashing EC3DCUFD9TC009550</t>
  </si>
  <si>
    <t>454714 - входящая заявка</t>
  </si>
  <si>
    <t>138-26/002001</t>
  </si>
  <si>
    <t>Jetour Dashing EC3DCUFD3SC007050</t>
  </si>
  <si>
    <t>Changan CS75PLUS IV LS4ASE2A2SD012908</t>
  </si>
  <si>
    <t>161-501-1-3247</t>
  </si>
  <si>
    <t>4 339 900,00</t>
  </si>
  <si>
    <t>79 900,00</t>
  </si>
  <si>
    <t>452340 - фдц</t>
  </si>
  <si>
    <t>ДКП-ТС-Квл-2026-000170</t>
  </si>
  <si>
    <t>JETOUR X70 EC37LUSM4SC004709</t>
  </si>
  <si>
    <t>453092-входящая заявка</t>
  </si>
  <si>
    <t>SOLARIS НС Z94PA814BSR070338</t>
  </si>
  <si>
    <t>BC00145892</t>
  </si>
  <si>
    <t>2 536 500,00</t>
  </si>
  <si>
    <t>454348 - входящая заявка</t>
  </si>
  <si>
    <t>Geely Monjaro LB37852D2TS063457</t>
  </si>
  <si>
    <t>GY017942</t>
  </si>
  <si>
    <t>340 862,87</t>
  </si>
  <si>
    <t>114 872,87</t>
  </si>
  <si>
    <t>454342 - входящая заявка</t>
  </si>
  <si>
    <t>Jetour Dashing EC3DEUFD9SC002672</t>
  </si>
  <si>
    <t>Ж-0001892</t>
  </si>
  <si>
    <t>454336 - входящая заявка</t>
  </si>
  <si>
    <t>LADA Niva XTA212140T2624724</t>
  </si>
  <si>
    <t>СК0085870</t>
  </si>
  <si>
    <t>453334 - фдц</t>
  </si>
  <si>
    <t>LADA GRANTA XTA219440T0317430</t>
  </si>
  <si>
    <t>454332 - входящая заявка</t>
  </si>
  <si>
    <t>GEELY MONJARO LB37852D8TS025179</t>
  </si>
  <si>
    <t>GY017722</t>
  </si>
  <si>
    <t>489 999,00</t>
  </si>
  <si>
    <t>1 411 752,40</t>
  </si>
  <si>
    <t>386 762,40</t>
  </si>
  <si>
    <t>453778 - фдц</t>
  </si>
  <si>
    <t>JR011882</t>
  </si>
  <si>
    <t>224 559,00</t>
  </si>
  <si>
    <t>249 559,00</t>
  </si>
  <si>
    <t>JETOUR DASHING EC3DCUFD0SC007992</t>
  </si>
  <si>
    <t>454322 - входящая заявка</t>
  </si>
  <si>
    <t>Solaris HC Z94PC815DSR061670</t>
  </si>
  <si>
    <t>617-501-1-8691</t>
  </si>
  <si>
    <t>58 000,00</t>
  </si>
  <si>
    <t>454312 - входящая зявка</t>
  </si>
  <si>
    <t>jetour t2 EC3TEUMB9T0002848</t>
  </si>
  <si>
    <t>Ж-0001889</t>
  </si>
  <si>
    <t>310 000,00</t>
  </si>
  <si>
    <t>451250 - фдц</t>
  </si>
  <si>
    <t>ЗАВСАС00081</t>
  </si>
  <si>
    <t>739 900,00</t>
  </si>
  <si>
    <t>JETOUR DASHING EC3DCUFD2SC008156</t>
  </si>
  <si>
    <t>454290 - входящая заявка</t>
  </si>
  <si>
    <t>Solaris KRX Z94C251BBSR199139</t>
  </si>
  <si>
    <t>ВС00146180</t>
  </si>
  <si>
    <t>122 750,00</t>
  </si>
  <si>
    <t>41 250,00</t>
  </si>
  <si>
    <t>454274 - входящая заявка</t>
  </si>
  <si>
    <t>Jetour Dashing EC3DCUFDXTC011906</t>
  </si>
  <si>
    <t>F1000000332</t>
  </si>
  <si>
    <t>454268 - входящая заявка</t>
  </si>
  <si>
    <t>Solaris HC Z94PC815DSR061222</t>
  </si>
  <si>
    <t>178-501-1-16244</t>
  </si>
  <si>
    <t>454254 - входящая заявка</t>
  </si>
  <si>
    <t>Solaris HC Z94PF815BSR073438</t>
  </si>
  <si>
    <t>МК00071199</t>
  </si>
  <si>
    <t>15 250,00</t>
  </si>
  <si>
    <t>2 965 000,00</t>
  </si>
  <si>
    <t>454246 - входящая заявка</t>
  </si>
  <si>
    <t>Jetour T1 LVTDD24B7TDB79990</t>
  </si>
  <si>
    <t>ФКВ0002223</t>
  </si>
  <si>
    <t>599 900,00</t>
  </si>
  <si>
    <t>133 600,00</t>
  </si>
  <si>
    <t>63 600,00</t>
  </si>
  <si>
    <t>454234 - входящая заявка</t>
  </si>
  <si>
    <t>Jetour T1 LVTDD24B7TDB86664</t>
  </si>
  <si>
    <t>МК00071287</t>
  </si>
  <si>
    <t>3 770 000,00</t>
  </si>
  <si>
    <t>454228 - входящая заявка</t>
  </si>
  <si>
    <t>Solaris KRX Z94C351BBSR196855</t>
  </si>
  <si>
    <t>2 400,00</t>
  </si>
  <si>
    <t>Ширинкин - фдц</t>
  </si>
  <si>
    <t>Прагматика (ООО "Прагматика") ONLINE</t>
  </si>
  <si>
    <t>1 648 000,00</t>
  </si>
  <si>
    <t>1 623 000,00</t>
  </si>
  <si>
    <t>LADA NIVA XTA212310T0994210</t>
  </si>
  <si>
    <t>454206 - входящая заявка</t>
  </si>
  <si>
    <t>LADA Niva XTA212140T2622343</t>
  </si>
  <si>
    <t>190-501-1-6024</t>
  </si>
  <si>
    <t>1 234 314,00</t>
  </si>
  <si>
    <t>46 686,00</t>
  </si>
  <si>
    <t>454198 - входящая заявка</t>
  </si>
  <si>
    <t>Jetour Dashing EC3DCUFD4TC009231</t>
  </si>
  <si>
    <t>0109-26/000711</t>
  </si>
  <si>
    <t>216 300,00</t>
  </si>
  <si>
    <t>146 300,00</t>
  </si>
  <si>
    <t>454170 - входящая заявка</t>
  </si>
  <si>
    <t>Jetour DASHING EC3DCUFD1SC007774</t>
  </si>
  <si>
    <t>SJT00000023</t>
  </si>
  <si>
    <t>238 220,75</t>
  </si>
  <si>
    <t>232 000,00</t>
  </si>
  <si>
    <t>454134 - входящая заявка</t>
  </si>
  <si>
    <t>Jetour T1 LVTDD24B7TDB69234</t>
  </si>
  <si>
    <t>АНА0001536</t>
  </si>
  <si>
    <t>454116 - входящая заявка</t>
  </si>
  <si>
    <t>№0109-26/000710</t>
  </si>
  <si>
    <t>135 750,00</t>
  </si>
  <si>
    <t>44 750,00</t>
  </si>
  <si>
    <t>1 879 000,00</t>
  </si>
  <si>
    <t>JETOUR DASHING EC3DCUFD4SC008109</t>
  </si>
  <si>
    <t>454028 - входящая заявка</t>
  </si>
  <si>
    <t>jetour dashing EC3DLUFD1TC012670</t>
  </si>
  <si>
    <t>17-26-О</t>
  </si>
  <si>
    <t>Йошкар-Ола</t>
  </si>
  <si>
    <t>400258 - фдц</t>
  </si>
  <si>
    <t>ТА-26_АВ-00600</t>
  </si>
  <si>
    <t>1 064 000,00</t>
  </si>
  <si>
    <t>LADA GRANTA XTA219040T1226919</t>
  </si>
  <si>
    <t>453040 - фдц</t>
  </si>
  <si>
    <t>Jetour Х70+ EC37CUSMXSC003662</t>
  </si>
  <si>
    <t>453700 - передача лида</t>
  </si>
  <si>
    <t>HAVAL JOLION XZGEE04A5TA561269</t>
  </si>
  <si>
    <t>ООО "ДАКТОР КУБАНЬ" online</t>
  </si>
  <si>
    <t>453596 - фдц</t>
  </si>
  <si>
    <t>1 149 000,00</t>
  </si>
  <si>
    <t>LADA GRANTA XTA219040T1270104</t>
  </si>
  <si>
    <t>453540 - передача лида</t>
  </si>
  <si>
    <t>CHANGAN UNI-SED3STHFM5S0003763</t>
  </si>
  <si>
    <t>РВ00067093</t>
  </si>
  <si>
    <t>257 400,00</t>
  </si>
  <si>
    <t>2 830 000,00</t>
  </si>
  <si>
    <t>449480 - ФДЦ</t>
  </si>
  <si>
    <t>12/06/2026-110</t>
  </si>
  <si>
    <t>802 700,00</t>
  </si>
  <si>
    <t>2 889 900,00</t>
  </si>
  <si>
    <t>42 800,00</t>
  </si>
  <si>
    <t>JETOUR DASHING EC3DEUFD5SC003236</t>
  </si>
  <si>
    <t>453360 - online</t>
  </si>
  <si>
    <t>ДКП-ТС-Квл-2026-000173</t>
  </si>
  <si>
    <t>JETOUR X70 Plus EC37CUSM1SC003680</t>
  </si>
  <si>
    <t>451918 - фдц</t>
  </si>
  <si>
    <t>LADA Vesta XTAGFL110T1048726</t>
  </si>
  <si>
    <t>1 735 000,00</t>
  </si>
  <si>
    <t>1 605 000,00</t>
  </si>
  <si>
    <t>Хорошаев - передача лида</t>
  </si>
  <si>
    <t>Jetour dashing EC3DCUFD2SC008660</t>
  </si>
  <si>
    <t>160 100,00</t>
  </si>
  <si>
    <t>453338 - передача лида</t>
  </si>
  <si>
    <t>Jetour dashing EC3DEUFDOSC004178</t>
  </si>
  <si>
    <t>452012 - фдц</t>
  </si>
  <si>
    <t>К-00004010</t>
  </si>
  <si>
    <t>1 211 000,00</t>
  </si>
  <si>
    <t>1 176 000,00</t>
  </si>
  <si>
    <t>Lada Granta XTA219040T1252818</t>
  </si>
  <si>
    <t>453302 - online</t>
  </si>
  <si>
    <t>Jetour dashing EC3DCUFD8SC007934</t>
  </si>
  <si>
    <t>451582 - фдц</t>
  </si>
  <si>
    <t>1/1506/</t>
  </si>
  <si>
    <t>78 990,00</t>
  </si>
  <si>
    <t>12 360,00</t>
  </si>
  <si>
    <t>203 600,00</t>
  </si>
  <si>
    <t>Jetour dashing EC3DCUFD5TC009805</t>
  </si>
  <si>
    <t>452122 - фдц</t>
  </si>
  <si>
    <t>LADA Granta XTA219170T0685483</t>
  </si>
  <si>
    <t>1 288 000,00</t>
  </si>
  <si>
    <t>1 233 000,00</t>
  </si>
  <si>
    <t>АВЕРКОВ - фдц</t>
  </si>
  <si>
    <t>1 517 000,00</t>
  </si>
  <si>
    <t>LADA ISKRA XTAGA0000T0036392</t>
  </si>
  <si>
    <t>453198 - передача лида</t>
  </si>
  <si>
    <t>Changan UNI-S LS4ASE2E0SA253001</t>
  </si>
  <si>
    <t>СHG0000587</t>
  </si>
  <si>
    <t>3 209 900,00</t>
  </si>
  <si>
    <t>499 900,00</t>
  </si>
  <si>
    <t>453034 - фдц</t>
  </si>
  <si>
    <t>ДКП-ТС-Квл-2026-000176</t>
  </si>
  <si>
    <t>Jetour dashing EC3DCUFD8TC010141</t>
  </si>
  <si>
    <t>453188 - передача лида</t>
  </si>
  <si>
    <t>GEELY EX5 EM-i LB3PI1SD9TH346982</t>
  </si>
  <si>
    <t>ФК-26-АВ-06132</t>
  </si>
  <si>
    <t>369 990,00</t>
  </si>
  <si>
    <t>453170 - передача лида</t>
  </si>
  <si>
    <t>HYUNDAI H-1 KMHWH81KBJU945617</t>
  </si>
  <si>
    <t>СВ00157647</t>
  </si>
  <si>
    <t>452808 - фдц</t>
  </si>
  <si>
    <t>КС00001883</t>
  </si>
  <si>
    <t>1 660 000,00</t>
  </si>
  <si>
    <t>LADA LARGUS XTAFS045LT1573739</t>
  </si>
  <si>
    <t>452648 - входящая заявка</t>
  </si>
  <si>
    <t>5 500,00</t>
  </si>
  <si>
    <t>2 556 000,00</t>
  </si>
  <si>
    <t>Solaris KRX Z94C251BBSR198631</t>
  </si>
  <si>
    <t>453012 - ФДЦ</t>
  </si>
  <si>
    <t>УС-206032</t>
  </si>
  <si>
    <t>Jetour Dashing EC3DEUFD8SC002503</t>
  </si>
  <si>
    <t>452458 - входящая заявка</t>
  </si>
  <si>
    <t>JETOUR T2 EC3TDUMA6T0003532</t>
  </si>
  <si>
    <t>ЗАВСАС00075</t>
  </si>
  <si>
    <t>4 220 000,00</t>
  </si>
  <si>
    <t>452454 - входящая заявка</t>
  </si>
  <si>
    <t>Jetour Dashing EC3DCUFD3SC006917</t>
  </si>
  <si>
    <t>ЗАВСАП00208</t>
  </si>
  <si>
    <t>452450 - входящая заявка</t>
  </si>
  <si>
    <t>Solaris HC Z94PC815DSR073408</t>
  </si>
  <si>
    <t>178-501-1-16142</t>
  </si>
  <si>
    <t>452446 - входящая заявка</t>
  </si>
  <si>
    <t>Jetour Dashing EC3DCUFD1TC014242</t>
  </si>
  <si>
    <t>FI000000325</t>
  </si>
  <si>
    <t>452440 - входящая заявка</t>
  </si>
  <si>
    <t>Jetour Т2 EC3TDUMA3T0003066</t>
  </si>
  <si>
    <t>Ж-0001881</t>
  </si>
  <si>
    <t>452436 - входящая заявка</t>
  </si>
  <si>
    <t>JETOUR DASHING EC3DCUFD3TC011441</t>
  </si>
  <si>
    <t>АМЗА0000172</t>
  </si>
  <si>
    <t>452434 - входящая заявка</t>
  </si>
  <si>
    <t>BELGEE Х50+ Y4K8622Z9TB921542</t>
  </si>
  <si>
    <t>МК00071381</t>
  </si>
  <si>
    <t>82 990,00</t>
  </si>
  <si>
    <t>237 000,00</t>
  </si>
  <si>
    <t>2 740 000,00</t>
  </si>
  <si>
    <t>452422 - входящая заявка</t>
  </si>
  <si>
    <t>Jetour X70 + EC37CUSM2SC003607</t>
  </si>
  <si>
    <t>АНА0001538</t>
  </si>
  <si>
    <t>452396 - передача лида</t>
  </si>
  <si>
    <t>Jetour Dashing EC3DCUFD7SC007018</t>
  </si>
  <si>
    <t>ЗАВСАC00071</t>
  </si>
  <si>
    <t>450 000,00</t>
  </si>
  <si>
    <t>2 459 900,00</t>
  </si>
  <si>
    <t>446346 - фдц</t>
  </si>
  <si>
    <t>Lada Granta XTA219140T0674726</t>
  </si>
  <si>
    <t>ONLINE Р-Моторс Лада (ОП Кемерово)</t>
  </si>
  <si>
    <t>КЕМ_ЗРА_26_0004360</t>
  </si>
  <si>
    <t>Кемерово</t>
  </si>
  <si>
    <t>1 225 000,00</t>
  </si>
  <si>
    <t>452168 - фдц</t>
  </si>
  <si>
    <t>ВАС60000742</t>
  </si>
  <si>
    <t>1 829 000,00</t>
  </si>
  <si>
    <t>1 809 000,00</t>
  </si>
  <si>
    <t>Lada Niva Travel XTA212310T0994574</t>
  </si>
  <si>
    <t>449472 - фдц</t>
  </si>
  <si>
    <t>Jetour Dashing EC3DCUFD5TC009951</t>
  </si>
  <si>
    <t>451854 - фдц</t>
  </si>
  <si>
    <t>ВАС0000743</t>
  </si>
  <si>
    <t>1 603 000,00</t>
  </si>
  <si>
    <t>Lada Niva Travel XTA212310T0991953</t>
  </si>
  <si>
    <t>451968 - online</t>
  </si>
  <si>
    <t>Solaris HC Z94PC815BSRS73792</t>
  </si>
  <si>
    <t>451952 - online</t>
  </si>
  <si>
    <t>LADA ISKRA XTAGA0000T0024502</t>
  </si>
  <si>
    <t>К-00003920</t>
  </si>
  <si>
    <t>26 500,00</t>
  </si>
  <si>
    <t>1 493 500,00</t>
  </si>
  <si>
    <t>451810 - входящая заявка</t>
  </si>
  <si>
    <t>Solaris KRS Z94C241BBSR273467</t>
  </si>
  <si>
    <t>158 100,00</t>
  </si>
  <si>
    <t>6 900,00</t>
  </si>
  <si>
    <t>451802 - online</t>
  </si>
  <si>
    <t>Jetour X70+ EC37CUSM1SC003033</t>
  </si>
  <si>
    <t>ДКП-ТС-Квл-2026-000179</t>
  </si>
  <si>
    <t>3 099 000</t>
  </si>
  <si>
    <t>451536 - входящая заявка</t>
  </si>
  <si>
    <t>JETOUR Т2 EC3TEUMB1T0003962</t>
  </si>
  <si>
    <t>ФКА0000271</t>
  </si>
  <si>
    <t>451514 - входящая заявка</t>
  </si>
  <si>
    <t>JETOUR DASHING EC3DCUFD8TC010060</t>
  </si>
  <si>
    <t>Ж-0001880</t>
  </si>
  <si>
    <t>1 930 000,00</t>
  </si>
  <si>
    <t>444822 - online</t>
  </si>
  <si>
    <t>Lada Granta XTA219440T0317803</t>
  </si>
  <si>
    <t>451506 - входящая заявка</t>
  </si>
  <si>
    <t>JETOUR DASHING EC3DEUFD4SC002966</t>
  </si>
  <si>
    <t>138-26/001946</t>
  </si>
  <si>
    <t>451408 - ФДЦ</t>
  </si>
  <si>
    <t>УС-205918</t>
  </si>
  <si>
    <t>Jetour Dashing EC3DCUFD1TC013544</t>
  </si>
  <si>
    <t>451432 - входящая заявка</t>
  </si>
  <si>
    <t>Jetour X70 EC37LUSM7TC005595</t>
  </si>
  <si>
    <t>1712-26/001091</t>
  </si>
  <si>
    <t>69 934,00</t>
  </si>
  <si>
    <t>99 934,00</t>
  </si>
  <si>
    <t>446134 - ФДЦ</t>
  </si>
  <si>
    <t>Lada Iskra XTAGA0000T0039802</t>
  </si>
  <si>
    <t>431266 - передача лида</t>
  </si>
  <si>
    <t>Lada Granta XTA219040T1258364</t>
  </si>
  <si>
    <t>82 000,00</t>
  </si>
  <si>
    <t>1 019 000,00</t>
  </si>
  <si>
    <t>451382 - входящая заявка</t>
  </si>
  <si>
    <t>JETOUR DASHING EC3DCUFD5SC007020</t>
  </si>
  <si>
    <t>ЦБ092179</t>
  </si>
  <si>
    <t>451338 - входящая заявка</t>
  </si>
  <si>
    <t>JETOUR DASHING EC3DCUFD5SC008328</t>
  </si>
  <si>
    <t>26/06/14-01</t>
  </si>
  <si>
    <t>451334 - входящая заявка</t>
  </si>
  <si>
    <t>Solaris НС Z94PC815DSR065821</t>
  </si>
  <si>
    <t>ВС00146151</t>
  </si>
  <si>
    <t>451324 - входящая заявка</t>
  </si>
  <si>
    <t>Solaris НС Z94PB814ASR070419</t>
  </si>
  <si>
    <t>178-501-1-16286</t>
  </si>
  <si>
    <t>451280 - входящая заявка</t>
  </si>
  <si>
    <t>Jetour X70+ EC37LUSM6TC005703</t>
  </si>
  <si>
    <t>14/06/2026-041</t>
  </si>
  <si>
    <t>450290 - передача лида</t>
  </si>
  <si>
    <t>Lada Vesta XTAGFK110T1040021</t>
  </si>
  <si>
    <t>Online ООО АВТО-МОТОРС Лада</t>
  </si>
  <si>
    <t>ЗАВАС000061</t>
  </si>
  <si>
    <t>Сургут</t>
  </si>
  <si>
    <t>1 865 000,00</t>
  </si>
  <si>
    <t>451274 - входящая заявка</t>
  </si>
  <si>
    <t>LADA LARGUS XTARS045LT1578747</t>
  </si>
  <si>
    <t>СМ00084548</t>
  </si>
  <si>
    <t>2 019 000,00</t>
  </si>
  <si>
    <t>1 969 000,00</t>
  </si>
  <si>
    <t>ВДОВИЧЕНКО - входящая заявка</t>
  </si>
  <si>
    <t>JETOUR DASHING EC3DCUFD6TC011580</t>
  </si>
  <si>
    <t>FI000000318</t>
  </si>
  <si>
    <t>451268 - входящая заявка</t>
  </si>
  <si>
    <t>CHANGAN CS35 MAX LS4ASE2E4TB082474</t>
  </si>
  <si>
    <t>161-501-1-3186</t>
  </si>
  <si>
    <t>2 599 900,00</t>
  </si>
  <si>
    <t>129 900,00</t>
  </si>
  <si>
    <t>451232 - входящая заявка</t>
  </si>
  <si>
    <t>Jetour X70+ EC37LUSM9SC004298</t>
  </si>
  <si>
    <t>АНА0001535</t>
  </si>
  <si>
    <t>451208 - входящая заявка</t>
  </si>
  <si>
    <t>JETOUR DASHING EC3DCUFDXSC009040</t>
  </si>
  <si>
    <t>451198 -входящая заявка</t>
  </si>
  <si>
    <t>JETOUR DASHING EC3DLUFD4TC012680</t>
  </si>
  <si>
    <t>ФКА0000268</t>
  </si>
  <si>
    <t>4637151-СБОЛ-online</t>
  </si>
  <si>
    <t>ДКП-ТС-Квл-2026-000169</t>
  </si>
  <si>
    <t>3 079 900,00</t>
  </si>
  <si>
    <t>JETOUR DASHING EC3DLUFD5TC012736</t>
  </si>
  <si>
    <t>451180 - входящая заявка</t>
  </si>
  <si>
    <t>Solaris НС Z94PC815BSR073778</t>
  </si>
  <si>
    <t>2 980 000,00</t>
  </si>
  <si>
    <t>450524 - входящая заявка</t>
  </si>
  <si>
    <t>Solaris KRS Z94C341BBSR277006</t>
  </si>
  <si>
    <t>ВС00145928</t>
  </si>
  <si>
    <t>2 481 500,00</t>
  </si>
  <si>
    <t>451154 - входящая заявка</t>
  </si>
  <si>
    <t>JETOUR DASHING EC3DCUFD3TC011911</t>
  </si>
  <si>
    <t>FI000000317</t>
  </si>
  <si>
    <t>451150 - входящая заявка</t>
  </si>
  <si>
    <t>JETOUR DASHING EC3DCUFD8TC009586</t>
  </si>
  <si>
    <t>JR011783</t>
  </si>
  <si>
    <t>1 943 000,00</t>
  </si>
  <si>
    <t>151 822,00</t>
  </si>
  <si>
    <t>124 822,00</t>
  </si>
  <si>
    <t>1 610 000,00</t>
  </si>
  <si>
    <t>451110 - входящая заявка</t>
  </si>
  <si>
    <t>LADA GRANTA XTA219140T0688065</t>
  </si>
  <si>
    <t>VP00001979</t>
  </si>
  <si>
    <t>451096 - входящая заявка</t>
  </si>
  <si>
    <t>JETOUR DASHING EC3DCUFD9TC011802</t>
  </si>
  <si>
    <t>1712-26/001076</t>
  </si>
  <si>
    <t>6 230,00</t>
  </si>
  <si>
    <t>136 230,00</t>
  </si>
  <si>
    <t>451080 - входящая заявка</t>
  </si>
  <si>
    <t>JETOUR DASHING EC3DCUFD3SC008117</t>
  </si>
  <si>
    <t>26/06/14-11</t>
  </si>
  <si>
    <t>451042 - online</t>
  </si>
  <si>
    <t>JETOUR T1 LVTDD24B9TDB77979</t>
  </si>
  <si>
    <t>13/06/2026-110</t>
  </si>
  <si>
    <t>451038 - входящая заявка</t>
  </si>
  <si>
    <t>JETOUR DASHING EC3DLUFDXTC012778</t>
  </si>
  <si>
    <t>26/06/13-03</t>
  </si>
  <si>
    <t>2 424 000,00</t>
  </si>
  <si>
    <t>451030 - входящая заявка</t>
  </si>
  <si>
    <t>Solaris НС Z94PC815DSR069265</t>
  </si>
  <si>
    <t>178-501-1-16103</t>
  </si>
  <si>
    <t>64 750,00</t>
  </si>
  <si>
    <t>3 385 000,00</t>
  </si>
  <si>
    <t>451028 - входящая заявка</t>
  </si>
  <si>
    <t>Jetour X70+ EC37LUSM4SC003303</t>
  </si>
  <si>
    <t>FI000000316</t>
  </si>
  <si>
    <t>451024 - входящая заявка</t>
  </si>
  <si>
    <t>JETOUR T1 LVTDD24B4TDB70194</t>
  </si>
  <si>
    <t>0138-26/001914</t>
  </si>
  <si>
    <t>4 479 900,00</t>
  </si>
  <si>
    <t>451006 - входящая заявка</t>
  </si>
  <si>
    <t>JETOUR DASHING EC3DEUFDXSC002860</t>
  </si>
  <si>
    <t>ЦБ092254</t>
  </si>
  <si>
    <t>450988 - входящая заявка</t>
  </si>
  <si>
    <t>LADA GRANTA XTA219040T1253620</t>
  </si>
  <si>
    <t>СМ00084488</t>
  </si>
  <si>
    <t>1 217 000,00</t>
  </si>
  <si>
    <t>1 187 000,00</t>
  </si>
  <si>
    <t>450978 - входящая заявка</t>
  </si>
  <si>
    <t>JETOUR T2 EC3TEUMB6T0002841</t>
  </si>
  <si>
    <t>450976 - входящая заявка</t>
  </si>
  <si>
    <t>Changan CS35PLUS LS5A3DKR8SA004743</t>
  </si>
  <si>
    <t>2 839 000,00</t>
  </si>
  <si>
    <t>112 650,00</t>
  </si>
  <si>
    <t>177 750,00</t>
  </si>
  <si>
    <t>450972 - входящая заявка</t>
  </si>
  <si>
    <t>BELGEE X50+ Y4K8622Z0TB922742</t>
  </si>
  <si>
    <t>ВН00002208</t>
  </si>
  <si>
    <t>2 465 990,00</t>
  </si>
  <si>
    <t>450964 - входящая заявка</t>
  </si>
  <si>
    <t>LADA LARGUS XTARS045LT1571105</t>
  </si>
  <si>
    <t>DM00077222</t>
  </si>
  <si>
    <t>2 075 000,00</t>
  </si>
  <si>
    <t>450958 - входящая заявка</t>
  </si>
  <si>
    <t>LADA GRANTA XTA219040T1247269</t>
  </si>
  <si>
    <t>ТТ-26-АВ-01322</t>
  </si>
  <si>
    <t>КРАСНОДАР</t>
  </si>
  <si>
    <t>1 157 900,00</t>
  </si>
  <si>
    <t>37 900,00</t>
  </si>
  <si>
    <t>1 090 000,00</t>
  </si>
  <si>
    <t>450950 - входящая заявка</t>
  </si>
  <si>
    <t>BELGEE X70FL Y4K8722D7TB310586</t>
  </si>
  <si>
    <t>ВН00001572</t>
  </si>
  <si>
    <t>2 991 990,00</t>
  </si>
  <si>
    <t>385448 - входящая заявка</t>
  </si>
  <si>
    <t>Jetour Dashing EC3DLUFD9TC012593</t>
  </si>
  <si>
    <t>JR011742</t>
  </si>
  <si>
    <t>27 360,00</t>
  </si>
  <si>
    <t>97 360,00</t>
  </si>
  <si>
    <t>450944 - входящая заявка</t>
  </si>
  <si>
    <t>Jetour X70+ EC37LUSM3TC005240</t>
  </si>
  <si>
    <t>447294 - ФДЦ</t>
  </si>
  <si>
    <t>Lada Granta ХТА219140T0688532</t>
  </si>
  <si>
    <t>B0000001733</t>
  </si>
  <si>
    <t>1 116 000,00</t>
  </si>
  <si>
    <t>1 081 000,00</t>
  </si>
  <si>
    <t>450938 - входящая заявка</t>
  </si>
  <si>
    <t>Jetour Dashing EC3DCUFD8TC010222</t>
  </si>
  <si>
    <t>136 500,00</t>
  </si>
  <si>
    <t>451748 - входящая заявка</t>
  </si>
  <si>
    <t>ДКП-ТС-Квл-2026-000162</t>
  </si>
  <si>
    <t>Jetour Dashing EC3DCUFD7SC007052</t>
  </si>
  <si>
    <t>450920 - входящая заявка</t>
  </si>
  <si>
    <t>Jetour Dashing EC3DEUFD1SC002424</t>
  </si>
  <si>
    <t>МК00070734</t>
  </si>
  <si>
    <t>31 450,00</t>
  </si>
  <si>
    <t>161 450,00</t>
  </si>
  <si>
    <t>450888 - входящая заявка</t>
  </si>
  <si>
    <t>Jetour X70+ EC37LUSM3SC004278</t>
  </si>
  <si>
    <t>0109-26/000698</t>
  </si>
  <si>
    <t>450886 - входящая заявка</t>
  </si>
  <si>
    <t>LADA GRANTA XTA219040T1230945</t>
  </si>
  <si>
    <t>DM00077259</t>
  </si>
  <si>
    <t>1 218 000,00</t>
  </si>
  <si>
    <t>450882 - входящая заявка</t>
  </si>
  <si>
    <t>JETOUR T1 LVTDD24B6TDB98885</t>
  </si>
  <si>
    <t>1512-26/000840</t>
  </si>
  <si>
    <t>72 105,26</t>
  </si>
  <si>
    <t>372 105,26</t>
  </si>
  <si>
    <t>450874 - входящая заявка</t>
  </si>
  <si>
    <t>SOLARIS KRS Z94C241BBSR275205</t>
  </si>
  <si>
    <t>29 585,00</t>
  </si>
  <si>
    <t>54 035,10</t>
  </si>
  <si>
    <t>2 322 750,00</t>
  </si>
  <si>
    <t>450870 - входящая заявка</t>
  </si>
  <si>
    <t>LADA GRANTA XTA219040T1253612</t>
  </si>
  <si>
    <t>VP00002066</t>
  </si>
  <si>
    <t>1 191 000,00</t>
  </si>
  <si>
    <t>450862 - входящая заявка</t>
  </si>
  <si>
    <t>SOLARIS KRX Z94C351BBSR198522</t>
  </si>
  <si>
    <t>ВС00144163</t>
  </si>
  <si>
    <t>16 500,00</t>
  </si>
  <si>
    <t>2 780 900,00</t>
  </si>
  <si>
    <t>CHANGAN CS75 PRO LS4ASE2E3TA703158</t>
  </si>
  <si>
    <t>161-501-1-3097</t>
  </si>
  <si>
    <t>450854 - входящая заявка</t>
  </si>
  <si>
    <t>Jetour Dashing EC3DCUFD8TC011287</t>
  </si>
  <si>
    <t>26/06/06-05</t>
  </si>
  <si>
    <t>53 050,00</t>
  </si>
  <si>
    <t>123 050,00</t>
  </si>
  <si>
    <t>450850 - входящая заявка</t>
  </si>
  <si>
    <t>Jetour Dashing EC3DCUFD5SC007034</t>
  </si>
  <si>
    <t>ЗАВСАС00066</t>
  </si>
  <si>
    <t>450700 - входящая заявка</t>
  </si>
  <si>
    <t>JETOUR T1 LVTDD24B8TDB77939</t>
  </si>
  <si>
    <t>ФКА0000265</t>
  </si>
  <si>
    <t>450696 - передача лида</t>
  </si>
  <si>
    <t>JETOUR T1 LVTDD24B8TDB77973</t>
  </si>
  <si>
    <t>30394/М</t>
  </si>
  <si>
    <t>479 900,00</t>
  </si>
  <si>
    <t>450318 - фдц</t>
  </si>
  <si>
    <t>Л/966261</t>
  </si>
  <si>
    <t>1 472 000,00</t>
  </si>
  <si>
    <t>Lada Niva Trevel XTA212300T0966261</t>
  </si>
  <si>
    <t>450616 - входящая заявка</t>
  </si>
  <si>
    <t>Jetour Dashing EC3DCUFD5TC010016</t>
  </si>
  <si>
    <t>1512-26/000844</t>
  </si>
  <si>
    <t>193 395,44</t>
  </si>
  <si>
    <t>313 395,44</t>
  </si>
  <si>
    <t>450554 - передача лида</t>
  </si>
  <si>
    <t>LADA LARGUS XTARS045LS1550577</t>
  </si>
  <si>
    <t>1 642 000,00</t>
  </si>
  <si>
    <t>450552-СБОЛ</t>
  </si>
  <si>
    <t>HAVAL JOLION XZGEE04A4TA561375</t>
  </si>
  <si>
    <t>ООО "АВТОМАГ-СУРГУТ"</t>
  </si>
  <si>
    <t>АС000001б00</t>
  </si>
  <si>
    <t>2 017 000,00</t>
  </si>
  <si>
    <t>450490 - online</t>
  </si>
  <si>
    <t>Jetour Dashing EC3DCUFD3TC009205</t>
  </si>
  <si>
    <t>МК00071434</t>
  </si>
  <si>
    <t>88 450,00</t>
  </si>
  <si>
    <t>450476 - передача лида</t>
  </si>
  <si>
    <t>GEELY MONJARO LB37852D7TS038537</t>
  </si>
  <si>
    <t>ФК-26-АВ-05855</t>
  </si>
  <si>
    <t>450470 - входящая заявка</t>
  </si>
  <si>
    <t>SOLARIS KRX Z94C251BBSR198501</t>
  </si>
  <si>
    <t>РВ00067097</t>
  </si>
  <si>
    <t>13 250,00</t>
  </si>
  <si>
    <t>2 477 000,00</t>
  </si>
  <si>
    <t>447928 - входящая заявка</t>
  </si>
  <si>
    <t>LADA GRANTA XTA219470T0320323</t>
  </si>
  <si>
    <t>VP00002126</t>
  </si>
  <si>
    <t>1 396 000,00</t>
  </si>
  <si>
    <t>1 361 000,00</t>
  </si>
  <si>
    <t>450458 - входящая заявка</t>
  </si>
  <si>
    <t>CHANGAN UNI-S LS5A3DKE8TA206657</t>
  </si>
  <si>
    <t>РВ00067099</t>
  </si>
  <si>
    <t>3 109 900,00</t>
  </si>
  <si>
    <t>450396 - online</t>
  </si>
  <si>
    <t>Jetour Dashing EC3DCUFD5SC006921</t>
  </si>
  <si>
    <t>ЗАВСАС00080</t>
  </si>
  <si>
    <t>4229947-СБОЛ</t>
  </si>
  <si>
    <t>УС-205688</t>
  </si>
  <si>
    <t>HAVAL JOLION XZGEE04A9TA562070</t>
  </si>
  <si>
    <t>450248 - фдц</t>
  </si>
  <si>
    <t>Jetour Dashing EC3DCUFD7SC007035</t>
  </si>
  <si>
    <t>450186 - online</t>
  </si>
  <si>
    <t>Jetour Dashing EC3DCUFD5TC011795</t>
  </si>
  <si>
    <t>JTR0000422</t>
  </si>
  <si>
    <t>445952 - фдц</t>
  </si>
  <si>
    <t>LADA GRANTA XTA219140T0686520</t>
  </si>
  <si>
    <t>ЗАВВГ002219</t>
  </si>
  <si>
    <t>449748 - фдц</t>
  </si>
  <si>
    <t>ЗАСАЛ003227</t>
  </si>
  <si>
    <t>1 525 000,00</t>
  </si>
  <si>
    <t>LADA ISKRA XTAGA0000T0031537</t>
  </si>
  <si>
    <t>449752 - фдц</t>
  </si>
  <si>
    <t>JET00000264</t>
  </si>
  <si>
    <t>461 800,00</t>
  </si>
  <si>
    <t>161 900,00</t>
  </si>
  <si>
    <t>JETOUR T1 LVTDD24B5TDC00870</t>
  </si>
  <si>
    <t>450052 - входящая заявка</t>
  </si>
  <si>
    <t>BC00146030</t>
  </si>
  <si>
    <t>LADA NIVA XTA212140T2613563</t>
  </si>
  <si>
    <t>450020 - передача лида</t>
  </si>
  <si>
    <t>LADA GRANTA XTA219440T0317080</t>
  </si>
  <si>
    <t>1 286 000,00</t>
  </si>
  <si>
    <t>450018 - входящая заявка</t>
  </si>
  <si>
    <t>JETOUR DASHING EC3DCUFD4SC008773</t>
  </si>
  <si>
    <t>26/06/11-01</t>
  </si>
  <si>
    <t>450014 - входящая заявка</t>
  </si>
  <si>
    <t>JETOUR DASHING EC3DCUFD8TC010110</t>
  </si>
  <si>
    <t>JR011763</t>
  </si>
  <si>
    <t>97 672,00</t>
  </si>
  <si>
    <t>127 672,00</t>
  </si>
  <si>
    <t>Кардаш - Online</t>
  </si>
  <si>
    <t>SOLARIS HC Z94PS815DSR062974</t>
  </si>
  <si>
    <t>387 750,00</t>
  </si>
  <si>
    <t>3 210 000,00</t>
  </si>
  <si>
    <t>449818 - передача лида</t>
  </si>
  <si>
    <t>LADA ISKRA XTAGA0000T0040804</t>
  </si>
  <si>
    <t>ЗАВВГ00224</t>
  </si>
  <si>
    <t>1 510 000,00</t>
  </si>
  <si>
    <t>449426 - фдц</t>
  </si>
  <si>
    <t>ДКП-ТС-Квл-2026-000166</t>
  </si>
  <si>
    <t>JETOUR DASHING EC3DCUFD7TC010115</t>
  </si>
  <si>
    <t>448322 - фдц</t>
  </si>
  <si>
    <t>JETOUR DASHING EC3DCUFD1TC011373</t>
  </si>
  <si>
    <t>445536 - фдц</t>
  </si>
  <si>
    <t>АЧ00001784</t>
  </si>
  <si>
    <t>LADA Niva XTA212140T2612896</t>
  </si>
  <si>
    <t>449662 - фдц</t>
  </si>
  <si>
    <t>ONLINE Июль Лада Челябинск (ООО "УРАЛ БЭСТ-ИНВЕСТ")</t>
  </si>
  <si>
    <t>LADA Niva XTA212310T0988597</t>
  </si>
  <si>
    <t>449646 - передача лида</t>
  </si>
  <si>
    <t>LADA GRANTA XTA219070G0404645</t>
  </si>
  <si>
    <t>САЗА-014667</t>
  </si>
  <si>
    <t>442370 - ФДЦ</t>
  </si>
  <si>
    <t>1/1106/</t>
  </si>
  <si>
    <t>137 200,00</t>
  </si>
  <si>
    <t>2 199 900,00</t>
  </si>
  <si>
    <t>JETOUR DASHING EC3DEUFD2SC001525</t>
  </si>
  <si>
    <t>449598 - online</t>
  </si>
  <si>
    <t>Jetour X70Plus EC31LUSM6SC002976</t>
  </si>
  <si>
    <t>JTR0000438</t>
  </si>
  <si>
    <t>2 468 000,00</t>
  </si>
  <si>
    <t>448836 - фдц</t>
  </si>
  <si>
    <t>И-0000756</t>
  </si>
  <si>
    <t>845 000,00</t>
  </si>
  <si>
    <t>5 693,50</t>
  </si>
  <si>
    <t>LADA GRANTA XTA219040T1265802</t>
  </si>
  <si>
    <t>449512 - online</t>
  </si>
  <si>
    <t>LADA NIVA XTA21214OT2622403</t>
  </si>
  <si>
    <t>КС00001870</t>
  </si>
  <si>
    <t>434258 - передача лида</t>
  </si>
  <si>
    <t>TENET T7 EDEFB32B6TE016965</t>
  </si>
  <si>
    <t>235 000,00</t>
  </si>
  <si>
    <t>449366 - входящая заявка</t>
  </si>
  <si>
    <t>JETOUR T1 LVTDD24B5TDB86730</t>
  </si>
  <si>
    <t>МК00071447</t>
  </si>
  <si>
    <t>133 000,00</t>
  </si>
  <si>
    <t>449356 - входящая заявка</t>
  </si>
  <si>
    <t>JETOUR T2 EC3TDUMA4T0003447</t>
  </si>
  <si>
    <t>HA0001532</t>
  </si>
  <si>
    <t>440454 - входящая заявка</t>
  </si>
  <si>
    <t>JETOUR Х70 Plus EC37LUSM2TC005200</t>
  </si>
  <si>
    <t>0138-26/001768</t>
  </si>
  <si>
    <t>449336 - входящая заявка</t>
  </si>
  <si>
    <t>JETOUR DASHING EC3DCUFD1TC011504</t>
  </si>
  <si>
    <t>УС-205720</t>
  </si>
  <si>
    <t>449330 - входящая заявка</t>
  </si>
  <si>
    <t>LADA GRANTA XTA219440T0313603</t>
  </si>
  <si>
    <t>DM00077249</t>
  </si>
  <si>
    <t>449306 - входящая заявка</t>
  </si>
  <si>
    <t>LADA GRANTA XTA219140T0678974</t>
  </si>
  <si>
    <t>DM00077201</t>
  </si>
  <si>
    <t>440508 - online</t>
  </si>
  <si>
    <t>JETOUR DASHING EC3DCUFD2TC010071</t>
  </si>
  <si>
    <t>ЗАПСМ002004</t>
  </si>
  <si>
    <t>449214 - входящая заявка</t>
  </si>
  <si>
    <t>JETOUR DASHING EC3DEUFD6SC004427</t>
  </si>
  <si>
    <t>2/1106/</t>
  </si>
  <si>
    <t>130 365,00</t>
  </si>
  <si>
    <t>135 365,00</t>
  </si>
  <si>
    <t>2 105 000,00</t>
  </si>
  <si>
    <t>449208 - входящая заявка</t>
  </si>
  <si>
    <t>SOLARIS HC Z94PB814BSR070026</t>
  </si>
  <si>
    <t>Н-0003744</t>
  </si>
  <si>
    <t>449202 - входящая заявка</t>
  </si>
  <si>
    <t>BELGEE Х50+ Y4K8622Z6TB923166</t>
  </si>
  <si>
    <t>BEL014285</t>
  </si>
  <si>
    <t>170 031,57</t>
  </si>
  <si>
    <t>01.01.0000</t>
  </si>
  <si>
    <t>263 041,57</t>
  </si>
  <si>
    <t>2 769 000,00</t>
  </si>
  <si>
    <t>449194 - входящая заявка</t>
  </si>
  <si>
    <t>JETOUR X70PLUS EC37LUSM4SC003527</t>
  </si>
  <si>
    <t>ФКВ0002131</t>
  </si>
  <si>
    <t>449188 - входящая заявка</t>
  </si>
  <si>
    <t>LADA GRANTA XTA219140T0688055</t>
  </si>
  <si>
    <t>КС00001794</t>
  </si>
  <si>
    <t>1 192 000,00</t>
  </si>
  <si>
    <t>1 157 000,00</t>
  </si>
  <si>
    <t>449166 - входящая заявка</t>
  </si>
  <si>
    <t>JETOUR DASHING EC3DCUFD7SC009061</t>
  </si>
  <si>
    <t>449150 - входящая заявка</t>
  </si>
  <si>
    <t>LADA LARGUS XTAFS045LT1573939</t>
  </si>
  <si>
    <t>VP00002111</t>
  </si>
  <si>
    <t>1 717 000,00</t>
  </si>
  <si>
    <t>1 667 000,00</t>
  </si>
  <si>
    <t>449144 - входящая заявка</t>
  </si>
  <si>
    <t>ФКА0000261</t>
  </si>
  <si>
    <t>JETOUR DASHING EC3DLUFD5TC012610</t>
  </si>
  <si>
    <t>435236 - ФДЦ</t>
  </si>
  <si>
    <t>LADA Vesta XTAGFL350T1025408</t>
  </si>
  <si>
    <t>Л/025408</t>
  </si>
  <si>
    <t>2 110 000,00</t>
  </si>
  <si>
    <t>168 494,00</t>
  </si>
  <si>
    <t>57 494,00</t>
  </si>
  <si>
    <t>444654 - online</t>
  </si>
  <si>
    <t>СМ00084397</t>
  </si>
  <si>
    <t>Lada Largus XTAFS045LT1574061</t>
  </si>
  <si>
    <t>448916 - online</t>
  </si>
  <si>
    <t>JETOUR X70PLUS EC37CUSM7SC003053</t>
  </si>
  <si>
    <t>448618 - фдц</t>
  </si>
  <si>
    <t>30483/M</t>
  </si>
  <si>
    <t>Jetour Dashing EC3DCUFD0TC010179</t>
  </si>
  <si>
    <t>410717-СБОЛ - передача лида</t>
  </si>
  <si>
    <t>Toyota Highlander LVGEU76A5TG054972</t>
  </si>
  <si>
    <t>РM/ДТ-0027313</t>
  </si>
  <si>
    <t>5 353 000,00</t>
  </si>
  <si>
    <t>448668 - входящая заявка</t>
  </si>
  <si>
    <t>SOLARIS HC Z94PC815DSR064403</t>
  </si>
  <si>
    <t>РВ00067065</t>
  </si>
  <si>
    <t>34 750,00</t>
  </si>
  <si>
    <t>3 355 000,00</t>
  </si>
  <si>
    <t>448656 - входящая заявка</t>
  </si>
  <si>
    <t>jetour t2 EC3TEUMB5T0002846</t>
  </si>
  <si>
    <t>ЦБ092085</t>
  </si>
  <si>
    <t>446324 - фдц</t>
  </si>
  <si>
    <t>Lada Granta XTA219470T0316967</t>
  </si>
  <si>
    <t>ООО "ПАРУС" online</t>
  </si>
  <si>
    <t>1 171 000,00</t>
  </si>
  <si>
    <t>448460 - входящая заявка</t>
  </si>
  <si>
    <t>Jetour Dashing EC3DCUFD3SC008876</t>
  </si>
  <si>
    <t>3 139 900,00</t>
  </si>
  <si>
    <t>448444 - входящая заявка</t>
  </si>
  <si>
    <t>JETOUR X70PLUS EC37LUSM8TC005251</t>
  </si>
  <si>
    <t>26/06/05-11</t>
  </si>
  <si>
    <t>115 000,00</t>
  </si>
  <si>
    <t>448434 - входящая заявка</t>
  </si>
  <si>
    <t>LADA NIVA Legend 21214 XTA212140T2625583</t>
  </si>
  <si>
    <t>ВС00145780</t>
  </si>
  <si>
    <t>448426 - входящая заявка</t>
  </si>
  <si>
    <t>SOLARIS HC Z94PA814BSR071656</t>
  </si>
  <si>
    <t>178-501-1-16179</t>
  </si>
  <si>
    <t>1 500,00</t>
  </si>
  <si>
    <t>2 585 000,00</t>
  </si>
  <si>
    <t>448412 - входящая заявка</t>
  </si>
  <si>
    <t>Jetour X70 Plus EC37CUSM3SC004636</t>
  </si>
  <si>
    <t>1512-26/000831</t>
  </si>
  <si>
    <t>237 605,20</t>
  </si>
  <si>
    <t>448408 - входящая заявка</t>
  </si>
  <si>
    <t>Jetour Dashing EC3DCUFDXTC011565</t>
  </si>
  <si>
    <t>448292 - входящая заявка</t>
  </si>
  <si>
    <t>Jetour X70+ EC37LUSM7SC004848</t>
  </si>
  <si>
    <t>448272 - передача лида</t>
  </si>
  <si>
    <t>KIA SLS (SPORTAGE,SL,SLS) XWEPC81ABE0002224</t>
  </si>
  <si>
    <t>ONLINE Июль (ООО "УРАЛ БЭСТ СЕЛЕКТ")</t>
  </si>
  <si>
    <t>БС32391</t>
  </si>
  <si>
    <t>1 549 000,00</t>
  </si>
  <si>
    <t>447902 - фдц</t>
  </si>
  <si>
    <t>АНА0001525</t>
  </si>
  <si>
    <t>Jetour Dashing EC3DLUFDXTC012828</t>
  </si>
  <si>
    <t>445950 - фдц</t>
  </si>
  <si>
    <t>LADA LARGUS XTAKS045LT1583181</t>
  </si>
  <si>
    <t>ТА-26-AB-00572</t>
  </si>
  <si>
    <t>1 797 000,00</t>
  </si>
  <si>
    <t>446830 - ФДЦ</t>
  </si>
  <si>
    <t>Online ООО "ТАМБОВ-АВТО"</t>
  </si>
  <si>
    <t>А000000124</t>
  </si>
  <si>
    <t>2 861 500,00</t>
  </si>
  <si>
    <t>SOLARIS HC Z94PF814BSR062235</t>
  </si>
  <si>
    <t>447884 - входящая заявка</t>
  </si>
  <si>
    <t>SOLARIS HC Z94PC815BSR071539</t>
  </si>
  <si>
    <t>ВН00002266</t>
  </si>
  <si>
    <t>168 000,00</t>
  </si>
  <si>
    <t>3 360 000,00</t>
  </si>
  <si>
    <t>3 000,00</t>
  </si>
  <si>
    <t>3 202 000,00</t>
  </si>
  <si>
    <t>447868 - входящая заявка</t>
  </si>
  <si>
    <t>BELGEE X50 (SX11) Y4K8622Z5TB923143</t>
  </si>
  <si>
    <t>МК00071306</t>
  </si>
  <si>
    <t>96 990,00</t>
  </si>
  <si>
    <t>2 569 000,00</t>
  </si>
  <si>
    <t>447818 - ONLINE</t>
  </si>
  <si>
    <t>Omoda C7 EDEKB32BXTE024713</t>
  </si>
  <si>
    <t>39082.5</t>
  </si>
  <si>
    <t>С000002910</t>
  </si>
  <si>
    <t>493 500,00</t>
  </si>
  <si>
    <t>2 605 500,00</t>
  </si>
  <si>
    <t>447802 - входящая заявка</t>
  </si>
  <si>
    <t>Jetour Dashing EC3DCUFD5TC009688</t>
  </si>
  <si>
    <t>447690 - входящая заявка</t>
  </si>
  <si>
    <t>BELGEE X50+ Y4K8622Z8TB922701</t>
  </si>
  <si>
    <t>BH00002248</t>
  </si>
  <si>
    <t>447350 - ФДЦ</t>
  </si>
  <si>
    <t>1 837 000,00</t>
  </si>
  <si>
    <t>Lada Vesta XTAGFK150T1048676</t>
  </si>
  <si>
    <t>447468 - входящая заявка</t>
  </si>
  <si>
    <t>GEELY COOLRAY LB37622Z8TX512059</t>
  </si>
  <si>
    <t>ВН00002245</t>
  </si>
  <si>
    <t>2 889 990,00</t>
  </si>
  <si>
    <t>2 869 990,00</t>
  </si>
  <si>
    <t>447356 - входящая заявка</t>
  </si>
  <si>
    <t>ВС00145996</t>
  </si>
  <si>
    <t>47 600,00</t>
  </si>
  <si>
    <t>SOLARIS KRX Z94C351BBSR197334</t>
  </si>
  <si>
    <t>447286 - передача лида - БЕЗ ДКП</t>
  </si>
  <si>
    <t>Toyota RAV4 JTMZDREV90D022298</t>
  </si>
  <si>
    <t>1 290 000,00</t>
  </si>
  <si>
    <t>444314 - ФДЦ</t>
  </si>
  <si>
    <t>ЗАСАЛ003180</t>
  </si>
  <si>
    <t>1 038 000,00</t>
  </si>
  <si>
    <t>Lada Granta XTA219040T1245529</t>
  </si>
  <si>
    <t>446894 - входящая заявка</t>
  </si>
  <si>
    <t>Solaris KRX Z94C351BBSR197426</t>
  </si>
  <si>
    <t>617-501-1-8620</t>
  </si>
  <si>
    <t>446708 - входящая заявка</t>
  </si>
  <si>
    <t>Lada Granta XTA219040T1249145</t>
  </si>
  <si>
    <t>208-501-1-1111</t>
  </si>
  <si>
    <t>Брянск</t>
  </si>
  <si>
    <t>445940 - ФДЦ</t>
  </si>
  <si>
    <t>ФК-26-АВ-06037</t>
  </si>
  <si>
    <t>Кубань</t>
  </si>
  <si>
    <t>OMODA С7 XWF7SH6D4S0001119</t>
  </si>
  <si>
    <t>407752 - передача лида</t>
  </si>
  <si>
    <t>HAVAL JOLION XZGFE04A1TA562665</t>
  </si>
  <si>
    <t>ФМВ0006445</t>
  </si>
  <si>
    <t>446614 - фдц</t>
  </si>
  <si>
    <t>ONLINE CHERY Экскурс Пермь (ООО "ЭКСКУРС-АВТО")</t>
  </si>
  <si>
    <t>ПРМ\700\2026-ИИС</t>
  </si>
  <si>
    <t>181 000,00</t>
  </si>
  <si>
    <t>TENET T4L EDELB31B6TE058203</t>
  </si>
  <si>
    <t>446590 - входящая заявка</t>
  </si>
  <si>
    <t>Lada Largus XTAKS045LT1579181</t>
  </si>
  <si>
    <t>VP00002043</t>
  </si>
  <si>
    <t>1 991 100,00</t>
  </si>
  <si>
    <t>1 941 100,00</t>
  </si>
  <si>
    <t>446576 - передача лида</t>
  </si>
  <si>
    <t>CHANGAN UNI-S ED3STHFM0S0003881</t>
  </si>
  <si>
    <t>Online ООО "РИНГ АВТО" ВОРОНЕЖ</t>
  </si>
  <si>
    <t>2 729 900,00</t>
  </si>
  <si>
    <t>446572 - online</t>
  </si>
  <si>
    <t>Changan UNI-T Tech 25MY DCT 4x2 LS5A3DKE7RA708228</t>
  </si>
  <si>
    <t>3 309 900,00</t>
  </si>
  <si>
    <t>182 400,00</t>
  </si>
  <si>
    <t>72 500,00</t>
  </si>
  <si>
    <t>445587 - ФДЦ</t>
  </si>
  <si>
    <t>ТА-26-АВ-00577</t>
  </si>
  <si>
    <t>Lada Granta XTA219040T1253588</t>
  </si>
  <si>
    <t>446542 - передача лида</t>
  </si>
  <si>
    <t>Lada Granta XTA219140T0687290</t>
  </si>
  <si>
    <t>1 264 000,00</t>
  </si>
  <si>
    <t>446470 - входящая заявка</t>
  </si>
  <si>
    <t>Lada Granta XTA219040T1228153</t>
  </si>
  <si>
    <t>208-501-1-1108</t>
  </si>
  <si>
    <t>1 065 000,00</t>
  </si>
  <si>
    <t>446334 - входящая заявка</t>
  </si>
  <si>
    <t>Lada Niva XTA212140T2619798</t>
  </si>
  <si>
    <t>ТТ-26-AB-01294</t>
  </si>
  <si>
    <t>446340 - online</t>
  </si>
  <si>
    <t>Lada Vesta XTAGFL150T1040514</t>
  </si>
  <si>
    <t>208-501-1-1105</t>
  </si>
  <si>
    <t>1 730 000,00</t>
  </si>
  <si>
    <t>446148 - Online</t>
  </si>
  <si>
    <t>TENET T7 EDXFD32B2TE039905</t>
  </si>
  <si>
    <t>СHR0000619</t>
  </si>
  <si>
    <t>426 000,00</t>
  </si>
  <si>
    <t>2 514 000,00</t>
  </si>
  <si>
    <t>446106 - ФДЦ</t>
  </si>
  <si>
    <t>СМ00084462</t>
  </si>
  <si>
    <t>1 417 000,00</t>
  </si>
  <si>
    <t>Lada Largus XTAKS025LT1579155</t>
  </si>
  <si>
    <t>445916 - ФДЦ</t>
  </si>
  <si>
    <t>ONLINE CHERY Динамика (ООО "ДИНАМИКА АРХАНГЕЛЬСК РР")</t>
  </si>
  <si>
    <t>ЗА000003441</t>
  </si>
  <si>
    <t>TENET T7 EDXFD32B1TE042889</t>
  </si>
  <si>
    <t>445564 - ФДЦ</t>
  </si>
  <si>
    <t>30301/М</t>
  </si>
  <si>
    <t>Jetour DASHING EC3DCUFD5TC011893</t>
  </si>
  <si>
    <t>446056 - входящая заявка</t>
  </si>
  <si>
    <t>Lada Granta XTA219040T1253619</t>
  </si>
  <si>
    <t>КС00001775</t>
  </si>
  <si>
    <t>1 188 000,00</t>
  </si>
  <si>
    <t>446054 - входящая заявка</t>
  </si>
  <si>
    <t>Lada Granta XTA219070T1236904</t>
  </si>
  <si>
    <t>СМ00084432</t>
  </si>
  <si>
    <t>446050 - входящая заявка</t>
  </si>
  <si>
    <t>SOLARIS KRX Z94C351BBSR198384</t>
  </si>
  <si>
    <t>МК00071084</t>
  </si>
  <si>
    <t>446038 - входящая заявка</t>
  </si>
  <si>
    <t>Lada Vesta XTAGFL150T1040481</t>
  </si>
  <si>
    <t>СМ00084418</t>
  </si>
  <si>
    <t>1 816 000,00</t>
  </si>
  <si>
    <t>1 766 000,00</t>
  </si>
  <si>
    <t>445962 - передача лида</t>
  </si>
  <si>
    <t>Tenet T4 EDEEB31B5TE024472</t>
  </si>
  <si>
    <t>АВТ0035716</t>
  </si>
  <si>
    <t>445954 - передача лида</t>
  </si>
  <si>
    <t>Lada Granta XTA219470T0690735</t>
  </si>
  <si>
    <t>ЛИ20260821</t>
  </si>
  <si>
    <t>Сделка #443472</t>
  </si>
  <si>
    <t>Kia Rio Z94C241BBJR050317</t>
  </si>
  <si>
    <t>Online ООО "ТОП-СЕРВИС"</t>
  </si>
  <si>
    <t>ЗАСТС000116</t>
  </si>
  <si>
    <t>445888 - входящая заявка</t>
  </si>
  <si>
    <t>Solaris KRX Z94C351BBSR194067</t>
  </si>
  <si>
    <t>178-501-1-16003</t>
  </si>
  <si>
    <t>192 400,00</t>
  </si>
  <si>
    <t>402064 - ФДЦ</t>
  </si>
  <si>
    <t>Lada Granta XTA219470T0320323</t>
  </si>
  <si>
    <t>1 391 000,00</t>
  </si>
  <si>
    <t>445872 - входящая заявка</t>
  </si>
  <si>
    <t>Solaris HC Z94PF814CSR069735</t>
  </si>
  <si>
    <t>Н-0003734</t>
  </si>
  <si>
    <t>445812 - входящая заявка</t>
  </si>
  <si>
    <t>JETOUR X70 PLUS EC37LUSM8TC005413</t>
  </si>
  <si>
    <t>CHANGAN CS35 MAX LS4ASE2E1SB419116</t>
  </si>
  <si>
    <t>161-501-1-1657</t>
  </si>
  <si>
    <t>2 719 900,00</t>
  </si>
  <si>
    <t>CHANGAN CS75 Pro LS4ASE2E6TA998823</t>
  </si>
  <si>
    <t>161-501-1-2886</t>
  </si>
  <si>
    <t>205 000,00</t>
  </si>
  <si>
    <t>2 760 000,00</t>
  </si>
  <si>
    <t>CHANGAN CS75 Pro LS4ASE2E6TA998594</t>
  </si>
  <si>
    <t>161-501-1-2387</t>
  </si>
  <si>
    <t>445792 - входящая заявка</t>
  </si>
  <si>
    <t>LADA GRANTA XTA219040T1253464</t>
  </si>
  <si>
    <t>BC00145844</t>
  </si>
  <si>
    <t>445786 - входящая заявка</t>
  </si>
  <si>
    <t>LADA NIVA Legend XTA212140T2622039</t>
  </si>
  <si>
    <t>VP00001969</t>
  </si>
  <si>
    <t>4331967-СБОЛ - Online</t>
  </si>
  <si>
    <t>1 293 000,00</t>
  </si>
  <si>
    <t>Lada Granta XTA219170T0685485</t>
  </si>
  <si>
    <t>445736 - входящая заявка</t>
  </si>
  <si>
    <t>Jetour Dashing EC3DCUFD1TC011972</t>
  </si>
  <si>
    <t>442194 - ФДЦ</t>
  </si>
  <si>
    <t>В00001669</t>
  </si>
  <si>
    <t>Lada Granta XTA219170T1246175</t>
  </si>
  <si>
    <t>443102 - ФДЦ</t>
  </si>
  <si>
    <t>Lada Vesta XTAGFL110T1048162</t>
  </si>
  <si>
    <t>В0000001684</t>
  </si>
  <si>
    <t>Стерлитамат</t>
  </si>
  <si>
    <t>1 501 000,00</t>
  </si>
  <si>
    <t>445712 - входящая заявка</t>
  </si>
  <si>
    <t>Lada Largus XTAFS025LT1570576</t>
  </si>
  <si>
    <t>CM00084332</t>
  </si>
  <si>
    <t>1 617 000,00</t>
  </si>
  <si>
    <t>443572 - ФДЦ</t>
  </si>
  <si>
    <t>1 772 000,00</t>
  </si>
  <si>
    <t>Lada Niva XTA212310T0990851</t>
  </si>
  <si>
    <t>445574 - фдц</t>
  </si>
  <si>
    <t>Н-0003745</t>
  </si>
  <si>
    <t>2 461 000,00</t>
  </si>
  <si>
    <t>SOLARIS KRX Z94C251BBSR198845</t>
  </si>
  <si>
    <t>445597 - online</t>
  </si>
  <si>
    <t>Solaris HC Z94PC815DSR052255</t>
  </si>
  <si>
    <t>178-501-1-15986</t>
  </si>
  <si>
    <t>203 750,00</t>
  </si>
  <si>
    <t>445532 - входящая заявка</t>
  </si>
  <si>
    <t>Lada Granta XTA219440T0317335</t>
  </si>
  <si>
    <t>КС00001738</t>
  </si>
  <si>
    <t>1 111 000,00</t>
  </si>
  <si>
    <t>445512 - online</t>
  </si>
  <si>
    <t>Lada Largus XTAKS025LT1579129</t>
  </si>
  <si>
    <t>КС00001722</t>
  </si>
  <si>
    <t>445502 - online</t>
  </si>
  <si>
    <t>208-501-1-1131</t>
  </si>
  <si>
    <t>Lada Iskra XTAGA0000T0025726</t>
  </si>
  <si>
    <t>442288 - ONLINE</t>
  </si>
  <si>
    <t>TENET T7 EDXFB32BXTE062404</t>
  </si>
  <si>
    <t>ONLINE CHERY ТВС Моторс (ООО "ЗОЛОТОЙ ДРАКОН")</t>
  </si>
  <si>
    <t>441060 - фдц</t>
  </si>
  <si>
    <t>B0000001475</t>
  </si>
  <si>
    <t>1 935 000,00</t>
  </si>
  <si>
    <t>Lada Vesta XTAGFK110T1048166</t>
  </si>
  <si>
    <t>445400 - online</t>
  </si>
  <si>
    <t>Lada Granta XTA219040T1252031</t>
  </si>
  <si>
    <t>15208.5</t>
  </si>
  <si>
    <t>1 048 900,00</t>
  </si>
  <si>
    <t>1 013 900,00</t>
  </si>
  <si>
    <t>445398 - входящая заявка</t>
  </si>
  <si>
    <t>SOLARIS НС Z94PC815DSR051943</t>
  </si>
  <si>
    <t>ВС00145884</t>
  </si>
  <si>
    <t>3 463 000,00</t>
  </si>
  <si>
    <t>445380 - передача лида</t>
  </si>
  <si>
    <t>LADA NIVA Travel XTA212310T0994024</t>
  </si>
  <si>
    <t>ЗАВАС000029</t>
  </si>
  <si>
    <t>Cургут</t>
  </si>
  <si>
    <t>1 419 000,00</t>
  </si>
  <si>
    <t>445362 - входящая заявка</t>
  </si>
  <si>
    <t>GEELY MONJARO LB37852D2TS038235</t>
  </si>
  <si>
    <t>ВН00002204</t>
  </si>
  <si>
    <t>217 990,00</t>
  </si>
  <si>
    <t>4 507 000,00</t>
  </si>
  <si>
    <t>445194 - фдц</t>
  </si>
  <si>
    <t>Lada Granta XTA219040T1235161</t>
  </si>
  <si>
    <t>445260 - входящая заявка</t>
  </si>
  <si>
    <t>РВ00067071</t>
  </si>
  <si>
    <t>2 179 900,00</t>
  </si>
  <si>
    <t>CHANGAN CS35PLUS LS5A3DKRXSA005022</t>
  </si>
  <si>
    <t>445210 - входящая заявка</t>
  </si>
  <si>
    <t>LADA LARGUS XTAFS045LT1578956</t>
  </si>
  <si>
    <t>DM00077160</t>
  </si>
  <si>
    <t>1 904 000,00</t>
  </si>
  <si>
    <t>445174 - входящая заявка</t>
  </si>
  <si>
    <t>Lada Granta XTA219040T1251221</t>
  </si>
  <si>
    <t>ТТ-26-АВ-01201</t>
  </si>
  <si>
    <t>1 289 000,00</t>
  </si>
  <si>
    <t>1 259 000,00</t>
  </si>
  <si>
    <t>445352- входящая заявка</t>
  </si>
  <si>
    <t>Lada Granta XTA219470T0317625</t>
  </si>
  <si>
    <t>КС00001714</t>
  </si>
  <si>
    <t>444944 - передача лида</t>
  </si>
  <si>
    <t>LADA GRANTA XTA219470T0308935</t>
  </si>
  <si>
    <t>ЗАСАЛ003088</t>
  </si>
  <si>
    <t>1 160 000,00</t>
  </si>
  <si>
    <t>444904 - входящая заявка</t>
  </si>
  <si>
    <t>Lada Granta XTA219140T0688154</t>
  </si>
  <si>
    <t>КС00001740</t>
  </si>
  <si>
    <t>1 153 000,00</t>
  </si>
  <si>
    <t>1 118 000,00</t>
  </si>
  <si>
    <t>444878 - входящая заявка</t>
  </si>
  <si>
    <t>Lada largus XTARS045LT1579123</t>
  </si>
  <si>
    <t>VP00002037</t>
  </si>
  <si>
    <t>444876 - входящая заявка</t>
  </si>
  <si>
    <t>Lada Granta XTA219470T0313746</t>
  </si>
  <si>
    <t>ВС00145927</t>
  </si>
  <si>
    <t>1 229 000,00</t>
  </si>
  <si>
    <t>444868- входящая заявка</t>
  </si>
  <si>
    <t>Lada Largus XTARS045LT1579122</t>
  </si>
  <si>
    <t>VP00002059</t>
  </si>
  <si>
    <t>2 067 000,00</t>
  </si>
  <si>
    <t>441812 - фдц</t>
  </si>
  <si>
    <t>18328.5</t>
  </si>
  <si>
    <t>1 221 900,00</t>
  </si>
  <si>
    <t>Lada Niva XTA212140T2626669</t>
  </si>
  <si>
    <t>444384 - фдц</t>
  </si>
  <si>
    <t>ЗАВВГ002158</t>
  </si>
  <si>
    <t>1 581 000,00</t>
  </si>
  <si>
    <t>Lada Vesta XTAGFL110T1040459</t>
  </si>
  <si>
    <t>Lada Granta XTA219470T0315991</t>
  </si>
  <si>
    <t>208-501-1-1080</t>
  </si>
  <si>
    <t>444800 - входящая заявка</t>
  </si>
  <si>
    <t>Lada Granta XTA219440T0320713</t>
  </si>
  <si>
    <t>11 900,00</t>
  </si>
  <si>
    <t>21 900,00</t>
  </si>
  <si>
    <t>444790 - входящая заявка</t>
  </si>
  <si>
    <t>Lada Granta XTA219440T0317268</t>
  </si>
  <si>
    <t>VP00001997</t>
  </si>
  <si>
    <t>1 267 100,00</t>
  </si>
  <si>
    <t>1 232 100,00</t>
  </si>
  <si>
    <t>444788 - входящая заявка</t>
  </si>
  <si>
    <t>Solaris HC Z94PF815BSR065826</t>
  </si>
  <si>
    <t>ВH00002142</t>
  </si>
  <si>
    <t>444696 - входящая заявка</t>
  </si>
  <si>
    <t>Solaris KRX Z94C351BBSR200294</t>
  </si>
  <si>
    <t>112 400,00</t>
  </si>
  <si>
    <t>444674 - входящая заявка</t>
  </si>
  <si>
    <t>BELGEE X50+ Y4K8622Z9TB921427</t>
  </si>
  <si>
    <t>МК00071184</t>
  </si>
  <si>
    <t>444670 - входящая заявка</t>
  </si>
  <si>
    <t>Lada Largus XTARS025LT1575714</t>
  </si>
  <si>
    <t>VP00002032</t>
  </si>
  <si>
    <t>1 742 000,00</t>
  </si>
  <si>
    <t>1 692 000,00</t>
  </si>
  <si>
    <t>444630 - входящая заявка</t>
  </si>
  <si>
    <t>Lada Niva XTA212140T2614438</t>
  </si>
  <si>
    <t>208-501-1-1086</t>
  </si>
  <si>
    <t>39 000,00</t>
  </si>
  <si>
    <t>444582 - входящая заявка</t>
  </si>
  <si>
    <t>Lada Niva XTA212140T2622693</t>
  </si>
  <si>
    <t>КС00001670</t>
  </si>
  <si>
    <t>442610 - фдц</t>
  </si>
  <si>
    <t>1 482 000,00</t>
  </si>
  <si>
    <t>LADA GRANTA Z0X219179T0679636</t>
  </si>
  <si>
    <t>444296 - фдц</t>
  </si>
  <si>
    <t>ТТ-26-АВ-01297</t>
  </si>
  <si>
    <t>Lada Vesta XTAGFL110T1035254</t>
  </si>
  <si>
    <t>434504 - фдц</t>
  </si>
  <si>
    <t>ФК-26-АВ-05708</t>
  </si>
  <si>
    <t>Omoda C7 EDEKD32B2TE015983</t>
  </si>
  <si>
    <t>444324 - входящая заявка</t>
  </si>
  <si>
    <t>Solaris HC Z94PC814BSR072389</t>
  </si>
  <si>
    <t>178-501-1-16134</t>
  </si>
  <si>
    <t>50 750,00</t>
  </si>
  <si>
    <t>2 946 500,00</t>
  </si>
  <si>
    <t>444322 - входящая заявка</t>
  </si>
  <si>
    <t>LADA GRANT XTA219470T0308852</t>
  </si>
  <si>
    <t>DM00077090</t>
  </si>
  <si>
    <t>1 266 000,00</t>
  </si>
  <si>
    <t>443946 - фдц</t>
  </si>
  <si>
    <t>1 150 000,00</t>
  </si>
  <si>
    <t>Lada Niva XTA212140T2623816</t>
  </si>
  <si>
    <t>444232 - online</t>
  </si>
  <si>
    <t>Belgee S50 Prestige Y4K8824Z5TB206555</t>
  </si>
  <si>
    <t>14 010,00</t>
  </si>
  <si>
    <t>2 216 000,00</t>
  </si>
  <si>
    <t>444176 - входящая заявка</t>
  </si>
  <si>
    <t>Lada Granta XTA219140T0688063</t>
  </si>
  <si>
    <t>CM00084361</t>
  </si>
  <si>
    <t>1 130 000,00</t>
  </si>
  <si>
    <t>444172 - входящая заявка</t>
  </si>
  <si>
    <t>Lada Largus XTARS025LT1579186</t>
  </si>
  <si>
    <t>КС00001719</t>
  </si>
  <si>
    <t>1 631 000,00</t>
  </si>
  <si>
    <t>1 681 000,00</t>
  </si>
  <si>
    <t>444118 - online</t>
  </si>
  <si>
    <t>SOLARIS НС Z94PF815BSR073749</t>
  </si>
  <si>
    <t>617-501-1-8571</t>
  </si>
  <si>
    <t>444082 - входящая заявка</t>
  </si>
  <si>
    <t>GEELY COOLRAY LB37622Z3TX512048</t>
  </si>
  <si>
    <t>МК00071136</t>
  </si>
  <si>
    <t>64 990,00</t>
  </si>
  <si>
    <t>154 000,00</t>
  </si>
  <si>
    <t>2 844 000,00</t>
  </si>
  <si>
    <t>442588 - фдц</t>
  </si>
  <si>
    <t>ООО Р-МОТОРС ЛАДА (Тюмень)</t>
  </si>
  <si>
    <t>ТМФ_3РА_26_0017073</t>
  </si>
  <si>
    <t>1 699 000,00</t>
  </si>
  <si>
    <t>Lada Iskra XTAGA0000T0032628</t>
  </si>
  <si>
    <t>443954 - передача лида</t>
  </si>
  <si>
    <t>Lada Vesta XTAGFL350R0829976</t>
  </si>
  <si>
    <t>ЗАКАВ001402</t>
  </si>
  <si>
    <t>1 210 000,00</t>
  </si>
  <si>
    <t>443950 - входящая заявка</t>
  </si>
  <si>
    <t>LADA LARGUS XTARS045LT1581911</t>
  </si>
  <si>
    <t>СМ00084192</t>
  </si>
  <si>
    <t>2 194 500,00</t>
  </si>
  <si>
    <t>2 144 500,00</t>
  </si>
  <si>
    <t>443924 - online</t>
  </si>
  <si>
    <t>Tenet T7 EDXFB32B3TE060946</t>
  </si>
  <si>
    <t>443894 - входящая заявка</t>
  </si>
  <si>
    <t>Lada Largus XTARS025LT1575752</t>
  </si>
  <si>
    <t>СM00084251</t>
  </si>
  <si>
    <t>443862 - входящая заявка</t>
  </si>
  <si>
    <t>LADA NIVA Legend XTA212140T2614274</t>
  </si>
  <si>
    <t>DM00077082</t>
  </si>
  <si>
    <t>1 224 000,00</t>
  </si>
  <si>
    <t>443848 - передача лида</t>
  </si>
  <si>
    <t>TENET T4L EDELB31B5TE062002</t>
  </si>
  <si>
    <t>ПРМ\667 2026-ИИС</t>
  </si>
  <si>
    <t>129 000,00</t>
  </si>
  <si>
    <t>443576 - передача лида - без дкп</t>
  </si>
  <si>
    <t>Omoda C7 EDEKD32B6TE033385</t>
  </si>
  <si>
    <t>3 106 000,00</t>
  </si>
  <si>
    <t>443582 - передача лида</t>
  </si>
  <si>
    <t>HAVAL M6 EC2EF4A58TA014931</t>
  </si>
  <si>
    <t>161-501-1-2882</t>
  </si>
  <si>
    <t>2 145 000,00</t>
  </si>
  <si>
    <t>420134 - фдц</t>
  </si>
  <si>
    <t>B0000001707</t>
  </si>
  <si>
    <t>Lada Iskra XTAGA0000T0038605</t>
  </si>
  <si>
    <t>КАРИМОВ - входящая заявка</t>
  </si>
  <si>
    <t>СМ00084331</t>
  </si>
  <si>
    <t>1 659 000,00</t>
  </si>
  <si>
    <t>1 619 000,00</t>
  </si>
  <si>
    <t>Lada Granta Z0X219019T1262505</t>
  </si>
  <si>
    <t>443346 - входящая заявка</t>
  </si>
  <si>
    <t>Solaris KRS Z94C341BBSR277188</t>
  </si>
  <si>
    <t>163 000,00</t>
  </si>
  <si>
    <t>2 562 000,00</t>
  </si>
  <si>
    <t>443214 - входящая заявка</t>
  </si>
  <si>
    <t>Changan CS75PRO LS4ASE2E3TA705296</t>
  </si>
  <si>
    <t>Коротченков - ФДЦ</t>
  </si>
  <si>
    <t>1 545 000,00</t>
  </si>
  <si>
    <t>Lada iskra XTAGA0000T0034105</t>
  </si>
  <si>
    <t>443186 - передача лида</t>
  </si>
  <si>
    <t>TENET T7 EDXFD32B1TE044822</t>
  </si>
  <si>
    <t>Ф000001261</t>
  </si>
  <si>
    <t>442078 - ФДЦ</t>
  </si>
  <si>
    <t>Lada Granta XTA219170T0676349</t>
  </si>
  <si>
    <t>ООО "Центр Лада" ONLINE</t>
  </si>
  <si>
    <t>1 411 000,00</t>
  </si>
  <si>
    <t>443170 - входящая заявка</t>
  </si>
  <si>
    <t>SOLARIS НС Z94PC815DSR064775</t>
  </si>
  <si>
    <t>ВС00145754</t>
  </si>
  <si>
    <t>146 000,00</t>
  </si>
  <si>
    <t>3 604 000,00</t>
  </si>
  <si>
    <t>443038 - входящая заявка</t>
  </si>
  <si>
    <t>Lada Granta XTA219040T1253611</t>
  </si>
  <si>
    <t>VP00002031</t>
  </si>
  <si>
    <t>443002 - входящая заявка</t>
  </si>
  <si>
    <t>Lada Niva XTA212140T2622292</t>
  </si>
  <si>
    <t>СМ00084243</t>
  </si>
  <si>
    <t>442778 - передача лида</t>
  </si>
  <si>
    <t>УАЗ Patriot XTT316300P1016863</t>
  </si>
  <si>
    <t>ЗАКАВ001370</t>
  </si>
  <si>
    <t>442754 - ONLINE</t>
  </si>
  <si>
    <t>Solaris HC Z94PB814ASR072078</t>
  </si>
  <si>
    <t>М000000054</t>
  </si>
  <si>
    <t>2 533 500,00</t>
  </si>
  <si>
    <t>442734 - ONLINE</t>
  </si>
  <si>
    <t>Tenet T8 EDXGD34B3TE041017</t>
  </si>
  <si>
    <t>388 000,00</t>
  </si>
  <si>
    <t>442618- входящая заявка</t>
  </si>
  <si>
    <t>SOLARIS HC Z94PC815BSR071621</t>
  </si>
  <si>
    <t>МК00071108</t>
  </si>
  <si>
    <t>3 260 000,00</t>
  </si>
  <si>
    <t>442612 - входящая заявка</t>
  </si>
  <si>
    <t>LADA NIVA XTA212140T2618362</t>
  </si>
  <si>
    <t>КС00001662</t>
  </si>
  <si>
    <t>1 178 000,00</t>
  </si>
  <si>
    <t>1 143 000,00</t>
  </si>
  <si>
    <t>442534 - Online</t>
  </si>
  <si>
    <t>Jetour Dashing EC3DLUFD9TC012576</t>
  </si>
  <si>
    <t>УС-205861</t>
  </si>
  <si>
    <t>442554 - входящая заявка</t>
  </si>
  <si>
    <t>Lada Granta XTA219140T0687937</t>
  </si>
  <si>
    <t>DM00077064</t>
  </si>
  <si>
    <t>1 330 000,00</t>
  </si>
  <si>
    <t>1 295 000,00</t>
  </si>
  <si>
    <t>442478 - входящая заявка</t>
  </si>
  <si>
    <t>LADA LARGUS XTAKS045LT1579231</t>
  </si>
  <si>
    <t>СМ00084266</t>
  </si>
  <si>
    <t>1 896 000,00</t>
  </si>
  <si>
    <t>1 846 000,00</t>
  </si>
  <si>
    <t>442354 - входящая заявка</t>
  </si>
  <si>
    <t>SOLARIS НС Z94PF815BSR073418</t>
  </si>
  <si>
    <t>МК00071105</t>
  </si>
  <si>
    <t>2 894 750,00</t>
  </si>
  <si>
    <t>442268 - входящая заявка</t>
  </si>
  <si>
    <t>LADA GRANTA XTA219040T1253680</t>
  </si>
  <si>
    <t>DM00076666</t>
  </si>
  <si>
    <t>1 128 000,00</t>
  </si>
  <si>
    <t>442262 - входящая заявка</t>
  </si>
  <si>
    <t>CHANGAN CS35 MAX LS4ASE2E6TB085053</t>
  </si>
  <si>
    <t>РB00067020</t>
  </si>
  <si>
    <t>47 100,00</t>
  </si>
  <si>
    <t>2 687 000,00</t>
  </si>
  <si>
    <t>442252 - передача лида</t>
  </si>
  <si>
    <t>JAC T9 RUNSJAP39TU003967</t>
  </si>
  <si>
    <t>СМ00084226</t>
  </si>
  <si>
    <t>3 759 000,00</t>
  </si>
  <si>
    <t>3 674 000,00</t>
  </si>
  <si>
    <t>442236 - входящая заявка</t>
  </si>
  <si>
    <t>LADA GRANTA XTA219140T0688028</t>
  </si>
  <si>
    <t>VP00001981</t>
  </si>
  <si>
    <t>441838 - входящая заявка</t>
  </si>
  <si>
    <t>SOLARIS HC Z94PF815BSR064187</t>
  </si>
  <si>
    <t>РВ00067039</t>
  </si>
  <si>
    <t>18 750,00</t>
  </si>
  <si>
    <t>3 035 000,00</t>
  </si>
  <si>
    <t>1863736 - ФДЦ</t>
  </si>
  <si>
    <t>ААМ0003916</t>
  </si>
  <si>
    <t>Курган</t>
  </si>
  <si>
    <t>Lada Niva XTA212140T2628948</t>
  </si>
  <si>
    <t>441790 - входящая заявка</t>
  </si>
  <si>
    <t>Lada Largus XTAKS045LT1579229</t>
  </si>
  <si>
    <t>СМ00084206</t>
  </si>
  <si>
    <t>1 922 000,00</t>
  </si>
  <si>
    <t>1 872 000,00</t>
  </si>
  <si>
    <t>441676 - входящая заявка</t>
  </si>
  <si>
    <t>LADA NIVA Legend XTA212140T2617354</t>
  </si>
  <si>
    <t>DM00076981</t>
  </si>
  <si>
    <t>1 245 000,00</t>
  </si>
  <si>
    <t>4616896 - ФДЦ</t>
  </si>
  <si>
    <t>Tenet T7 EDXFD32B3TE026256</t>
  </si>
  <si>
    <t>ONLINE CHERY Фреш (ООО "ФРЕШ АВТО ГАЗ")</t>
  </si>
  <si>
    <t>441584 - входящая заявка - фдц</t>
  </si>
  <si>
    <t>ЗАВСАП00181</t>
  </si>
  <si>
    <t>17 000,00</t>
  </si>
  <si>
    <t>1 987 000,00</t>
  </si>
  <si>
    <t>JETOUR DASHING EC3DCUFD3TC009530</t>
  </si>
  <si>
    <t>441536 - входящая заявка</t>
  </si>
  <si>
    <t>LADA NIVA Legend XTA212140T2622707</t>
  </si>
  <si>
    <t>СМ00084162</t>
  </si>
  <si>
    <t>2419473 - ФДЦ</t>
  </si>
  <si>
    <t>396 000,00</t>
  </si>
  <si>
    <t>2 339 000,00</t>
  </si>
  <si>
    <t>Tenet T7 EDEFB32B7SE045826</t>
  </si>
  <si>
    <t>441136 - входящая заявка</t>
  </si>
  <si>
    <t>Lada Largus XTAKS045LT1575243</t>
  </si>
  <si>
    <t>СМ00084208</t>
  </si>
  <si>
    <t>2 024 100,00</t>
  </si>
  <si>
    <t>1 974 100,00</t>
  </si>
  <si>
    <t>441128 - входящая заявка</t>
  </si>
  <si>
    <t>SOLARIS НС Z94PC815DSR058251</t>
  </si>
  <si>
    <t>ВС00145790</t>
  </si>
  <si>
    <t>3 213 750,00</t>
  </si>
  <si>
    <t>441104 - входящая заявка</t>
  </si>
  <si>
    <t>Jetour DASHING EC3DCUFD5TC009187</t>
  </si>
  <si>
    <t>01062026-050</t>
  </si>
  <si>
    <t>865 900,00</t>
  </si>
  <si>
    <t>2 009 000,00</t>
  </si>
  <si>
    <t>441002 - фдц</t>
  </si>
  <si>
    <t>КС00001661</t>
  </si>
  <si>
    <t>Lada Niva XTA212140T2622695</t>
  </si>
  <si>
    <t>441062 - входящая заявка</t>
  </si>
  <si>
    <t>Jetour DASHING EC3DCUFD2TC009616</t>
  </si>
  <si>
    <t>ЗАПСМ001892</t>
  </si>
  <si>
    <t>441046 - входящая заявка</t>
  </si>
  <si>
    <t>МК00071024</t>
  </si>
  <si>
    <t>2 515 000,00</t>
  </si>
  <si>
    <t>BELGEE X50+ Y4K8622Z1TB921325</t>
  </si>
  <si>
    <t>440930 - фдц</t>
  </si>
  <si>
    <t>ЛИ20260808</t>
  </si>
  <si>
    <t>Lada iskra XTAGA0000T0037090</t>
  </si>
  <si>
    <t>440996 - входящая заявка</t>
  </si>
  <si>
    <t>LADA GRANTA XTA219140T0685068</t>
  </si>
  <si>
    <t>VP00001986</t>
  </si>
  <si>
    <t>440936 - online</t>
  </si>
  <si>
    <t>Jaecoo J7 4wd EDXDD21B0TG017327</t>
  </si>
  <si>
    <t>ФК-26-АВ-05504</t>
  </si>
  <si>
    <t>440820 - входящая заявка</t>
  </si>
  <si>
    <t>JETOUR Т2 EC3TDUMA7T0003149</t>
  </si>
  <si>
    <t>JR011202</t>
  </si>
  <si>
    <t>65 462,00</t>
  </si>
  <si>
    <t>4 661 000,00</t>
  </si>
  <si>
    <t>439034- фдц</t>
  </si>
  <si>
    <t>JETOUR DASHING EC3DCUFD7SC007746</t>
  </si>
  <si>
    <t>440644 - входящая заявка</t>
  </si>
  <si>
    <t>Solaris HC Z94PC815DSR072560</t>
  </si>
  <si>
    <t>Н-0003742</t>
  </si>
  <si>
    <t>3 270 250,00</t>
  </si>
  <si>
    <t>440602 - фдц</t>
  </si>
  <si>
    <t>КС00001686</t>
  </si>
  <si>
    <t>1 303 000,00</t>
  </si>
  <si>
    <t>Lada Niva Legend XTA212140T2622390</t>
  </si>
  <si>
    <t>440616 - входящая заявка</t>
  </si>
  <si>
    <t>Solaris HC Z94PC815DSR067292</t>
  </si>
  <si>
    <t>617-501-1-8597</t>
  </si>
  <si>
    <t>3 258 000,00</t>
  </si>
  <si>
    <t>440588 - входящая заявка</t>
  </si>
  <si>
    <t>Solaris HC Z94PB814ASR071446</t>
  </si>
  <si>
    <t>177-501-1-3113</t>
  </si>
  <si>
    <t>99 500,00</t>
  </si>
  <si>
    <t>440546 - входящая заявка</t>
  </si>
  <si>
    <t>JETOUR T2 EC3TDUMA3T0003570</t>
  </si>
  <si>
    <t>1712-26/000984</t>
  </si>
  <si>
    <t>500 000,00</t>
  </si>
  <si>
    <t>4 720 000,00</t>
  </si>
  <si>
    <t>440512 - входящая заявка</t>
  </si>
  <si>
    <t>JETOUR х70 plus EC37LUSM0SC003542</t>
  </si>
  <si>
    <t>26/05/31-02</t>
  </si>
  <si>
    <t>440478 - входящая заявка</t>
  </si>
  <si>
    <t>LADA GRANTA XTA219040T1253649</t>
  </si>
  <si>
    <t>DM00076978</t>
  </si>
  <si>
    <t>1 134 000,00</t>
  </si>
  <si>
    <t>1 104 000,00</t>
  </si>
  <si>
    <t>440444 - входящая заявка</t>
  </si>
  <si>
    <t>Jetour DASHING EC3DCUFD8TC011953</t>
  </si>
  <si>
    <t>138-26/001552</t>
  </si>
  <si>
    <t>8 647,20</t>
  </si>
  <si>
    <t>118 647,20</t>
  </si>
  <si>
    <t>440432 - входящая заявка</t>
  </si>
  <si>
    <t>Jetour DASHING EC3DCUFD2TC009504</t>
  </si>
  <si>
    <t>ЗАПСМ001886</t>
  </si>
  <si>
    <t>440400 - входящая заявка</t>
  </si>
  <si>
    <t>Jetour T1 LVTDD24B6TDB77857</t>
  </si>
  <si>
    <t>ЗАПСМ001905</t>
  </si>
  <si>
    <t>429 900,00</t>
  </si>
  <si>
    <t>439848 - входящая заявка</t>
  </si>
  <si>
    <t>Jetour DASHING EC3DCUFD6TC009232</t>
  </si>
  <si>
    <t>АНА0001523</t>
  </si>
  <si>
    <t>440314 - online</t>
  </si>
  <si>
    <t>TENET T8 EDXGD34B4TE031810</t>
  </si>
  <si>
    <t>ЯЛ100067098</t>
  </si>
  <si>
    <t>22 091,00</t>
  </si>
  <si>
    <t>3 512 000,00</t>
  </si>
  <si>
    <t>440302 - входящая заявка</t>
  </si>
  <si>
    <t>SOLARIS KRX Z94C251BASR192290</t>
  </si>
  <si>
    <t>МК00071083</t>
  </si>
  <si>
    <t>116 750,00</t>
  </si>
  <si>
    <t>2 335 000,00</t>
  </si>
  <si>
    <t>51 750,00</t>
  </si>
  <si>
    <t>439460 - фдц</t>
  </si>
  <si>
    <t>TENET T7 EDXFB32BXTE057851</t>
  </si>
  <si>
    <t>ДМА00001403</t>
  </si>
  <si>
    <t>439952 - входящая заявка</t>
  </si>
  <si>
    <t>Jetour DASHING EC3DEUFDXSC002941</t>
  </si>
  <si>
    <t>АНА0001521</t>
  </si>
  <si>
    <t>439854 - входящая заявка</t>
  </si>
  <si>
    <t>Belgee x50+ Y4K8622Z6TB921336</t>
  </si>
  <si>
    <t>УС-205357</t>
  </si>
  <si>
    <t>65 990,00</t>
  </si>
  <si>
    <t>439726 - входящая заявка</t>
  </si>
  <si>
    <t>Jetour Dashing EC3DCUFD5TC009643</t>
  </si>
  <si>
    <t>4/3005/</t>
  </si>
  <si>
    <t>125 200,00</t>
  </si>
  <si>
    <t>205 200,00</t>
  </si>
  <si>
    <t>439712 - входящая заявка - ФДЦ</t>
  </si>
  <si>
    <t>Jetour Dashing EC3DCUFD7SC009030</t>
  </si>
  <si>
    <t>439630 - входящая заявка</t>
  </si>
  <si>
    <t>Jetour Т2 EC3TEUMB4S0001055</t>
  </si>
  <si>
    <t>Ж-0001875</t>
  </si>
  <si>
    <t>439588 - входящая заявка</t>
  </si>
  <si>
    <t>Jetour Dashing EC3DCUFD1TC009946</t>
  </si>
  <si>
    <t>26/05/30-01</t>
  </si>
  <si>
    <t>439584 - входящая заявка</t>
  </si>
  <si>
    <t>LADA NIVA XTA212140T2622364</t>
  </si>
  <si>
    <t>DM00076931</t>
  </si>
  <si>
    <t>439506 - входящая заявка</t>
  </si>
  <si>
    <t>SOLARIS HC Z94PF815BSR071785</t>
  </si>
  <si>
    <t>102 750,00</t>
  </si>
  <si>
    <t>2 847 000,00</t>
  </si>
  <si>
    <t>439492 - входящая заявка</t>
  </si>
  <si>
    <t>Jetour Dashing EC3DCUFD8TC011502</t>
  </si>
  <si>
    <t>2 007 000,00</t>
  </si>
  <si>
    <t>439488 - входящая заявка</t>
  </si>
  <si>
    <t>Jetour X70+ EC37LUSM2TC005374</t>
  </si>
  <si>
    <t>2/3005/</t>
  </si>
  <si>
    <t>168 500,00</t>
  </si>
  <si>
    <t>208 500,00</t>
  </si>
  <si>
    <t>439426 - входящая заявка</t>
  </si>
  <si>
    <t>LADA NIVA XTA212140T2612905</t>
  </si>
  <si>
    <t>63 000,00</t>
  </si>
  <si>
    <t>1 167 000,00</t>
  </si>
  <si>
    <t>438904 - входящая заявка</t>
  </si>
  <si>
    <t>LADA NIVA XTA212140T2623849</t>
  </si>
  <si>
    <t>СМ00084156</t>
  </si>
  <si>
    <t>1 239 000,00</t>
  </si>
  <si>
    <t>1 204 000,00</t>
  </si>
  <si>
    <t>438872 - входящая заявка</t>
  </si>
  <si>
    <t>DM00076825</t>
  </si>
  <si>
    <t>1 057 000,00</t>
  </si>
  <si>
    <t>1 027 000,00</t>
  </si>
  <si>
    <t>LADA GRANTA XTA219040T1253733</t>
  </si>
  <si>
    <t>438862 - входящая заявка</t>
  </si>
  <si>
    <t>SOLARIS HC Z94PB814ASR069283</t>
  </si>
  <si>
    <t>79 500,00</t>
  </si>
  <si>
    <t>438614 - фдц</t>
  </si>
  <si>
    <t>ФК-26-АВ-05343</t>
  </si>
  <si>
    <t>TENET T7 EDXFD32BXTE042843</t>
  </si>
  <si>
    <t>438168 - входящая заявка</t>
  </si>
  <si>
    <t>SOLARIS HC Z94PC815DSR066891</t>
  </si>
  <si>
    <t>H-0003733</t>
  </si>
  <si>
    <t>222 060,00</t>
  </si>
  <si>
    <t>438124 - входящая заявка</t>
  </si>
  <si>
    <t>Solaris HC Z94PF814CSR072956</t>
  </si>
  <si>
    <t>178-501-1-15994</t>
  </si>
  <si>
    <t>2 885 000,00</t>
  </si>
  <si>
    <t>438104 - online</t>
  </si>
  <si>
    <t>Online ООО АВТО РИТЕЙЛ ДИАМАНТ / ГК Форвард</t>
  </si>
  <si>
    <t>Д-А0001290</t>
  </si>
  <si>
    <t>155 000,00</t>
  </si>
  <si>
    <t>2 444 000,00</t>
  </si>
  <si>
    <t>Tenet T4 EDEED31B0SE040510</t>
  </si>
  <si>
    <t>437782 - входящая заявка</t>
  </si>
  <si>
    <t>JETOUR DASHING EC3DCUFDXTC011176</t>
  </si>
  <si>
    <t>437606 - входящая заявка</t>
  </si>
  <si>
    <t>Belgee X70 Y4K8722Z2TB309163</t>
  </si>
  <si>
    <t>ВН00001947</t>
  </si>
  <si>
    <t>68 990,00</t>
  </si>
  <si>
    <t>437358 - входящая заявка</t>
  </si>
  <si>
    <t>Jetour X70+ EC37LUSM9SC004124</t>
  </si>
  <si>
    <t>27/05/2026-040</t>
  </si>
  <si>
    <t>103 910,00</t>
  </si>
  <si>
    <t>113 910,00</t>
  </si>
  <si>
    <t>437028 - входящая заявка</t>
  </si>
  <si>
    <t>LADA GRANTA XTA219470T0308851</t>
  </si>
  <si>
    <t>DM00076861</t>
  </si>
  <si>
    <t>436990 - входящая заявка</t>
  </si>
  <si>
    <t>LADA GRANTA XTA219040T1241258</t>
  </si>
  <si>
    <t>DM00076842</t>
  </si>
  <si>
    <t>1 092 000,00</t>
  </si>
  <si>
    <t>1 062 000,00</t>
  </si>
  <si>
    <t>436818 - входящая заявка</t>
  </si>
  <si>
    <t>Jetour Dashing EC37LUSM7SC004882</t>
  </si>
  <si>
    <t>436750 - online</t>
  </si>
  <si>
    <t>SOLARIS HC Z94PA814BSR072094</t>
  </si>
  <si>
    <t>М000000046</t>
  </si>
  <si>
    <t>436740 - входящая заявка</t>
  </si>
  <si>
    <t>Jetour Dashing EC3DCUFD9TC011931</t>
  </si>
  <si>
    <t>436734 - входящая заявка</t>
  </si>
  <si>
    <t>LADA NIVA XTA212300T0968996</t>
  </si>
  <si>
    <t>ТТ-26-АВ-01192</t>
  </si>
  <si>
    <t>33 000,00</t>
  </si>
  <si>
    <t>1 590 000,00</t>
  </si>
  <si>
    <t>436674 - входящая заявка</t>
  </si>
  <si>
    <t>SOLARIS НС Z94PF814BSR069701</t>
  </si>
  <si>
    <t>617-501-1-8489</t>
  </si>
  <si>
    <t>237 600,00</t>
  </si>
  <si>
    <t>2 632 400,00</t>
  </si>
  <si>
    <t>436462 - Online</t>
  </si>
  <si>
    <t>JETOUR X70 PLUS EC37LUSM7TC005189</t>
  </si>
  <si>
    <t>436130 - входящая заявка</t>
  </si>
  <si>
    <t>Jetour DASHING EC3DCUFDXTC011999</t>
  </si>
  <si>
    <t>436046 - online</t>
  </si>
  <si>
    <t>LADA GRANTA XTA219040T1245585</t>
  </si>
  <si>
    <t>КС00001576</t>
  </si>
  <si>
    <t>1 061 000,00</t>
  </si>
  <si>
    <t>1 031 000,00</t>
  </si>
  <si>
    <t>435240 - фдц -входящая заявка</t>
  </si>
  <si>
    <t>ЗАВСАП00196</t>
  </si>
  <si>
    <t>Jetour Dashing EC3DCUFD9TC009841</t>
  </si>
  <si>
    <t>434602 - входящая заявка</t>
  </si>
  <si>
    <t>Belgee X50+ Y4K8622ZXTB919007</t>
  </si>
  <si>
    <t>УС-205077</t>
  </si>
  <si>
    <t>50 990,00</t>
  </si>
  <si>
    <t>434596 - входящая заявка</t>
  </si>
  <si>
    <t>JETOUR DASHING EC3DCUFD6TC011806</t>
  </si>
  <si>
    <t>26/05/22-33</t>
  </si>
  <si>
    <t>154 850,00</t>
  </si>
  <si>
    <t>433642 - входящая заявка</t>
  </si>
  <si>
    <t>Jetour DASHING EC3DCUFD7TC011099</t>
  </si>
  <si>
    <t>26/05/21-11</t>
  </si>
  <si>
    <t>839 990,00</t>
  </si>
  <si>
    <t>433206 - входящая заявка</t>
  </si>
  <si>
    <t>JETOUR DASHING EC3DCUFD4TC009469</t>
  </si>
  <si>
    <t>26/05/20-11</t>
  </si>
  <si>
    <t>113 000,00</t>
  </si>
  <si>
    <t>153 000,00</t>
  </si>
  <si>
    <t>Бригинец - фдц</t>
  </si>
  <si>
    <t>Lada Largus XTARS045LT1584397</t>
  </si>
  <si>
    <t>432352 - входящая заявка</t>
  </si>
  <si>
    <t>84 750,00</t>
  </si>
  <si>
    <t>Solaris HC Z94PF815BSR054694</t>
  </si>
  <si>
    <t>431538 - фдц</t>
  </si>
  <si>
    <t>ТТ-26-АВ-01184</t>
  </si>
  <si>
    <t>1 889 000,00</t>
  </si>
  <si>
    <t>136 000,00</t>
  </si>
  <si>
    <t>1 753 000,00</t>
  </si>
  <si>
    <t>lada vesta XTAGFL360T1008197</t>
  </si>
  <si>
    <t>430334 - входящая заявка</t>
  </si>
  <si>
    <t>Solaris HC Z94PC815DSR070632</t>
  </si>
  <si>
    <t>429362 - входящая заявка</t>
  </si>
  <si>
    <t>2 497 500,00</t>
  </si>
  <si>
    <t>SOLARIS HC Z94PA814BSR065634</t>
  </si>
  <si>
    <t>428652 - входящая заявка</t>
  </si>
  <si>
    <t>Jetour Dashing EC3DCUFD1TC009381</t>
  </si>
  <si>
    <t>Ж-0001854</t>
  </si>
  <si>
    <t>407992 - фдц</t>
  </si>
  <si>
    <t>Ф000006911</t>
  </si>
  <si>
    <t>1 784 000,00</t>
  </si>
  <si>
    <t>LADA NIVA XTA212310T0999431</t>
  </si>
  <si>
    <t>424924 - входящая заявка</t>
  </si>
  <si>
    <t>Solaris HC Z94PF814BSR071317</t>
  </si>
  <si>
    <t>2 895 000,00</t>
  </si>
  <si>
    <t>423364 - фдц</t>
  </si>
  <si>
    <t>15 100,00</t>
  </si>
  <si>
    <t>95 100,00</t>
  </si>
  <si>
    <t>Jetour Dashing EC3DCUFD6SC008743</t>
  </si>
  <si>
    <t>422738 - входящая заявка</t>
  </si>
  <si>
    <t>617-501-1-8176</t>
  </si>
  <si>
    <t>267 200,00</t>
  </si>
  <si>
    <t>37 800,00</t>
  </si>
  <si>
    <t>SOLARIS HC Z94PC815DSR056423</t>
  </si>
  <si>
    <t>421348 - входящая заявка</t>
  </si>
  <si>
    <t>Jetour Dashing EC3DLUFDXTC012537</t>
  </si>
  <si>
    <t>399686 - online</t>
  </si>
  <si>
    <t>JETOUR T2 EC3TEUMB6T0002659</t>
  </si>
  <si>
    <t>ЦБ092357</t>
  </si>
  <si>
    <t>Битрикс</t>
  </si>
  <si>
    <t>BI</t>
  </si>
  <si>
    <t>КАМ</t>
  </si>
  <si>
    <t>Почта</t>
  </si>
  <si>
    <t>ONLINE Автостиль СПб и Великий Новгород</t>
  </si>
  <si>
    <t>Светлана Дариенко</t>
  </si>
  <si>
    <t>Аларм-Моторс ГК</t>
  </si>
  <si>
    <t>ONLINE ФДЦ Трансфор</t>
  </si>
  <si>
    <t>Валерия Солдатова</t>
  </si>
  <si>
    <t>ONLINE ФДЦ Техно-Темп</t>
  </si>
  <si>
    <t>Online Восток Авто</t>
  </si>
  <si>
    <t>ONLINE ФДЦ Авто-Ревю</t>
  </si>
  <si>
    <t>СберАвто</t>
  </si>
  <si>
    <t>Почта O&amp;J КРД-2</t>
  </si>
  <si>
    <t>ONLINE пилот ФДЦ Р-Моторс НВСБРСК Курган Барнаул Омск СПБ Тюмень Кемерово Новокузнецк</t>
  </si>
  <si>
    <t>Темп Авто</t>
  </si>
  <si>
    <t>Почта Темп Авто Дон Чери Шахты</t>
  </si>
  <si>
    <t>Почта Сигма Чери СПб2</t>
  </si>
  <si>
    <t>Online Jetour Авто Премиум</t>
  </si>
  <si>
    <t>Почта Сигма Чери СПб1</t>
  </si>
  <si>
    <t>Глобус Автосфера</t>
  </si>
  <si>
    <t>Online Моторленд</t>
  </si>
  <si>
    <t>Online Вагнер Авто / Авторитэйл</t>
  </si>
  <si>
    <t>Автопродикс</t>
  </si>
  <si>
    <t>Почта Леон Чери КРД</t>
  </si>
  <si>
    <t>Дактор</t>
  </si>
  <si>
    <t>РВ Сервис</t>
  </si>
  <si>
    <t>ONLINE Петровский LADA</t>
  </si>
  <si>
    <t>Online Элан Моторс (Санкт Петербург)</t>
  </si>
  <si>
    <t>ONLINE Прагматика Купчино (ООО "ПРАГМАТИКА ЛАДА")</t>
  </si>
  <si>
    <t>ONLINE Пилот ФДЦ Прагматика СпБ В-НГРД ПСКВ</t>
  </si>
  <si>
    <t>ONLINE ООО "ЛЕОН-АВТО"</t>
  </si>
  <si>
    <t>Леон Авто</t>
  </si>
  <si>
    <t>ООО"СИГМА СЕРВИС" online</t>
  </si>
  <si>
    <t>Приоритет_Сигма СПб</t>
  </si>
  <si>
    <t>ONLINE Р-Моторс Лада (ОП Пулково)</t>
  </si>
  <si>
    <t>Р-Моторс ЛАДА</t>
  </si>
  <si>
    <t>Город Русских Машин (ГРМ)</t>
  </si>
  <si>
    <t>АЙ БИ ЭМ</t>
  </si>
  <si>
    <t>Петровский</t>
  </si>
  <si>
    <t>Почта Ай-Би-Эм Чери Кемерово-3</t>
  </si>
  <si>
    <t>ONLINE Прагматика (ООО Прагматика Мурманск)</t>
  </si>
  <si>
    <t>Почта Ай-Би-Эм Чери Кемерово-2</t>
  </si>
  <si>
    <t>ONLINE ЛунаАвто (ООО "ЛУНААВТО")</t>
  </si>
  <si>
    <t>Почта Ай-Би-Эм Чери Кемерово</t>
  </si>
  <si>
    <t>ONLINE Р-Моторс Лада (ОП Омск)</t>
  </si>
  <si>
    <t>Online ГК Оптима</t>
  </si>
  <si>
    <t>ООО "ДИНАМИКА ЧЕРЕПОВЕЦ" ONLINE</t>
  </si>
  <si>
    <t>ГК ДИНАМИКА</t>
  </si>
  <si>
    <t>Почта ЛунаАвто Чери НВСБРСК</t>
  </si>
  <si>
    <t>ONLINE Форсаж (ООО "ФОРСАЖ")</t>
  </si>
  <si>
    <t>ГК Форсаж</t>
  </si>
  <si>
    <t>ONLINE Р-Моторс Лада (ОП Новокузнецк)</t>
  </si>
  <si>
    <t>ONLINE Прайм Липецк (ООО "ПРАЙМ")</t>
  </si>
  <si>
    <t>ONLINE ФДЦ Прайм Липецк</t>
  </si>
  <si>
    <t>ONLINE Липецк-Лада</t>
  </si>
  <si>
    <t>ONLINE Р-Моторс Лада (ОП Курган)</t>
  </si>
  <si>
    <t>ONLINE Форсаж (ООО "ВИРАЖ")</t>
  </si>
  <si>
    <t>ONLINE ООО "ЭКСПЕРТ-АВТО"</t>
  </si>
  <si>
    <t>Online Эксперт Авто</t>
  </si>
  <si>
    <t>ONLINE Прагматика GEELY BELGEE (ООО "Василеостровский Автоцентр")</t>
  </si>
  <si>
    <t>Online Geely Прагматика</t>
  </si>
  <si>
    <t>ONLINE CHERY Оптима (ООО "ОПТИМА ЛАЙН")</t>
  </si>
  <si>
    <t>Online Ринг Авто</t>
  </si>
  <si>
    <t>Fresh Auto</t>
  </si>
  <si>
    <t>Андрей Кузнецов</t>
  </si>
  <si>
    <t>ONLIN Авто Премиум Тверь</t>
  </si>
  <si>
    <t>Алексей Чихарев</t>
  </si>
  <si>
    <t>ONLINE  Радар-Авто</t>
  </si>
  <si>
    <t>Автодин</t>
  </si>
  <si>
    <t>ГК Автомир</t>
  </si>
  <si>
    <t>ГК Major/Мэйджор</t>
  </si>
  <si>
    <t>ЗВЕЗДА ЯРОСЛАВИИ</t>
  </si>
  <si>
    <t>ГК АГАТ</t>
  </si>
  <si>
    <t>ООО "АВТОГРАД-Н" Online</t>
  </si>
  <si>
    <t>ONLINE Форвард-Авто</t>
  </si>
  <si>
    <t>Форвард</t>
  </si>
  <si>
    <t>КВАЗАР</t>
  </si>
  <si>
    <t>ONLINE  пилот ФДЦ Автосеть РФ АМК Самара Тольятти ЕКБ</t>
  </si>
  <si>
    <t>ONLINE Апельсин-Челны</t>
  </si>
  <si>
    <t>ONLINE 	ФДЦ АВТОЦЕНТР НА ЗАВОДСКОМ Самара</t>
  </si>
  <si>
    <t>ONLINE ТСАЦ Июль</t>
  </si>
  <si>
    <t>ONLINE CHERY Измайлово (ООО "ИЗМАЙЛОВО-СЕРВИС")</t>
  </si>
  <si>
    <t>ONLINE Форвард  Ижевск/Сызрань</t>
  </si>
  <si>
    <t>Автомир (Симферополь) Jetour</t>
  </si>
  <si>
    <t>Автополе</t>
  </si>
  <si>
    <t>ONLINE пилот ФДЦ Тюмень-Автоваз</t>
  </si>
  <si>
    <t>Online Артекс</t>
  </si>
  <si>
    <t>Team63Auto</t>
  </si>
  <si>
    <t>Почта Автолюкс Чери Пятигорск1</t>
  </si>
  <si>
    <t>Сармат</t>
  </si>
  <si>
    <t>Почта Автолюкс Чери Пятигорск2</t>
  </si>
  <si>
    <t>ИП Олейник Андрей Сергеевич online</t>
  </si>
  <si>
    <t>Online БорисХоф</t>
  </si>
  <si>
    <t>Почта Нижегородец Чери НН</t>
  </si>
  <si>
    <t>ONLINE пилот ФДЦ Сатурн 2 Челябинск</t>
  </si>
  <si>
    <t>Online Сатурн-Л</t>
  </si>
  <si>
    <t>Почта ВИП Авто Чери Самара</t>
  </si>
  <si>
    <t>ONLINE пилот ФДЦ Автоимпорт Рязань</t>
  </si>
  <si>
    <t>Почта Фреш Чери Воронеж</t>
  </si>
  <si>
    <t>Почта фреш Воронеж-2</t>
  </si>
  <si>
    <t>ONLINE ФДЦ Автопрестиж</t>
  </si>
  <si>
    <t>ONLINE пилот ФДЦ ГК Башавтоком Changan LADA Уфа</t>
  </si>
  <si>
    <t>Почта ТВС Моторс Чери Оренбург</t>
  </si>
  <si>
    <t>ONLINE ООО "ТСАЦ "ИЮЛЬ"</t>
  </si>
  <si>
    <t>Online ГК Тулаавтокласс \ ООО БАВАРИЯ-АВТО</t>
  </si>
  <si>
    <t>ONLINE Олимп</t>
  </si>
  <si>
    <t>ONLINE Диалог Авто КЗН АЛМТВСК НАБ.ЧЛН</t>
  </si>
  <si>
    <t>ONLINE ГК Автопрестиж \ ООО "А-моторс"</t>
  </si>
  <si>
    <t>ONLINE РОЛЬФ</t>
  </si>
  <si>
    <t>ONLINE ЮНИКОР Дзержинск НН</t>
  </si>
  <si>
    <t>Online ООО Компания Автоимпорт</t>
  </si>
  <si>
    <t>Online ГК Автоимпорт</t>
  </si>
  <si>
    <t>ONLINE Дав-Авто</t>
  </si>
  <si>
    <t>Сатурн-2 (ООО "Сатурн-2") ONLINE</t>
  </si>
  <si>
    <t>ONLINE ФДЦ АВТО-МОТОРС Сургут</t>
  </si>
  <si>
    <t>ООО "АНКАР АВТО" Online</t>
  </si>
  <si>
    <t>Online Анкар Калуга</t>
  </si>
  <si>
    <t>ООО "ИЮЛЬ АВТОЦЕНТР" ONLINE</t>
  </si>
  <si>
    <t>Кунцево</t>
  </si>
  <si>
    <t>ONLINE ФДЦ ОСА-Холдинг г. Бузулук Оренбургская обл.</t>
  </si>
  <si>
    <t>ГК АГАТ / ООО "АКЦЕНТ- АВТО" online</t>
  </si>
  <si>
    <t>КУЙБЫШЕВ Л</t>
  </si>
  <si>
    <t>ONLINE Мерит</t>
  </si>
  <si>
    <t>ONLINE Боравто (ООО "СКС+ПЛЮС") ONLINE</t>
  </si>
  <si>
    <t>КМ/Ч Авто (Changan)</t>
  </si>
  <si>
    <t>КМ/Ч</t>
  </si>
  <si>
    <t>ONLINE ТЕХИНКОМ (ООО "ТЕХИНКОМ-АВТО")</t>
  </si>
  <si>
    <t>ONLINE ГК Техинком-Авто, Акрос</t>
  </si>
  <si>
    <t>ГК АГАТ/ ООО "АЛЬТАИР" Online</t>
  </si>
  <si>
    <t>ONLINE Боравто (ООО "Липецк Викинги")</t>
  </si>
  <si>
    <t>Приоритет_Автогермес</t>
  </si>
  <si>
    <t>ONLINE Сызранская СТА (АО "СЫЗРАНСКАЯ СТО")</t>
  </si>
  <si>
    <t>Почта O&amp;J МСК1</t>
  </si>
  <si>
    <t>Почта O&amp;J МСК2</t>
  </si>
  <si>
    <t>ONLINE КОЛЕСО (ООО "КОЛЕСО")</t>
  </si>
  <si>
    <t>ONLINE Колесо Астрахань</t>
  </si>
  <si>
    <t>ONLINE ООО "АВТОМОБИЛИ ВОСТОКА"</t>
  </si>
  <si>
    <t>Автолига</t>
  </si>
  <si>
    <t>online Чери Центр Автокласс (М-Авто)</t>
  </si>
  <si>
    <t>ONLINE пилот ФДЦ Автокласс Тула</t>
  </si>
  <si>
    <t>ONLINE ООО "АВТОСАЛОН ПРЕСТИЖ"</t>
  </si>
  <si>
    <t>Самара-Лада (ООО Самара-Лада)/ Продажи МегаМаркета + Online</t>
  </si>
  <si>
    <t>ONLINE Самара-Лада</t>
  </si>
  <si>
    <t>ONLINE Боравто (ООО "Русь-Авто")</t>
  </si>
  <si>
    <t>АвтоМаркет Jetour</t>
  </si>
  <si>
    <t>ONLINE БОРАВТО (ООО "СКС-Лада")</t>
  </si>
  <si>
    <t>ONLINE ООО "БОРИСХОФ Т"</t>
  </si>
  <si>
    <t>БХ Чери МСК4</t>
  </si>
  <si>
    <t>Почта БХ Чери МСК1</t>
  </si>
  <si>
    <t>Почта БХ Чери МСК2</t>
  </si>
  <si>
    <t>Почта МСК Чери  БХ3</t>
  </si>
  <si>
    <t>ONLINE Сатурн-Р</t>
  </si>
  <si>
    <t>Online Geely У Сервис</t>
  </si>
  <si>
    <t>ГК Арконт Холдинг</t>
  </si>
  <si>
    <t>ONLINE Кунцево</t>
  </si>
  <si>
    <t>ONLINE АВТОЦЕНТР АВТОГРАД (ООО "АВТОЦЕНТР АВТОГРАД")</t>
  </si>
  <si>
    <t>ONLINE ИНТЕРПАРТНЕР (ООО ФИРМА "ИНТЕРПАРТНЕР")</t>
  </si>
  <si>
    <t>Интерпартнер</t>
  </si>
  <si>
    <t>ONLINE пилот ФДЦ Автоцентр LADA Владимир</t>
  </si>
  <si>
    <t>ONLINE ООО "ФРЕШ АВТО ГАЗ"</t>
  </si>
  <si>
    <t>ООО "КАР АЦ" ONLINE</t>
  </si>
  <si>
    <t>Авторитет</t>
  </si>
  <si>
    <t>DSS</t>
  </si>
  <si>
    <t>FrankAuto</t>
  </si>
  <si>
    <t>Lada, Сим Рыбинск</t>
  </si>
  <si>
    <t>Online (New) У Сервис+</t>
  </si>
  <si>
    <t>Online Автоцентр на Гагарина</t>
  </si>
  <si>
    <t>Online К-Ралли</t>
  </si>
  <si>
    <t>ONLINE пилот ФДЦ ТоргМаш (только новые Лады)</t>
  </si>
  <si>
    <t>ONLINE Русская Ладья</t>
  </si>
  <si>
    <t>ONLINE Томь Лада АвтоДром</t>
  </si>
  <si>
    <t>Online ФарАвто</t>
  </si>
  <si>
    <t>ONLINE ФДЦ Боравто</t>
  </si>
  <si>
    <t>Pango-Orenburg</t>
  </si>
  <si>
    <t>Yes Auto Иркутск</t>
  </si>
  <si>
    <t>АвтоГермес</t>
  </si>
  <si>
    <t>АвтоДом Петрозаводск</t>
  </si>
  <si>
    <t>АВТОКЛАСС</t>
  </si>
  <si>
    <t>Автолиния</t>
  </si>
  <si>
    <t>Автомобилия</t>
  </si>
  <si>
    <t>АВТО-ПАПАТАЙМ</t>
  </si>
  <si>
    <t>Автопарк Ярославль</t>
  </si>
  <si>
    <t>Автопассаж</t>
  </si>
  <si>
    <t>Автосалон REKORD</t>
  </si>
  <si>
    <t>АвтоСпецЦентр</t>
  </si>
  <si>
    <t>Автохолдинг Максимум</t>
  </si>
  <si>
    <t>Ай-Би-Эм</t>
  </si>
  <si>
    <t>Аксель Мурманск</t>
  </si>
  <si>
    <t>Альянс Select</t>
  </si>
  <si>
    <t>Атик</t>
  </si>
  <si>
    <t>Аутлет Авто Вилледж</t>
  </si>
  <si>
    <t>БалтАвтоТрейд-М</t>
  </si>
  <si>
    <t>Боравто пилот ФДЦ</t>
  </si>
  <si>
    <t>БорисХоф</t>
  </si>
  <si>
    <t>Брайт Парк</t>
  </si>
  <si>
    <t>Бугач-авто Лада Красноярск</t>
  </si>
  <si>
    <t>Возрождение</t>
  </si>
  <si>
    <t>ГК Авто Сити</t>
  </si>
  <si>
    <t>ГК БАШАВТОКОМ (New)</t>
  </si>
  <si>
    <t>ГК БН-МОТОРС, БНМ</t>
  </si>
  <si>
    <t>ГК Диалог Авто</t>
  </si>
  <si>
    <t>ГК Самара Авто</t>
  </si>
  <si>
    <t>ГК Сатурн</t>
  </si>
  <si>
    <t>ГК Сатурн 2</t>
  </si>
  <si>
    <t>Глобус</t>
  </si>
  <si>
    <t>ГУД КАР</t>
  </si>
  <si>
    <t>Дав-Авто</t>
  </si>
  <si>
    <t>Д-АВТО (Смоленск)</t>
  </si>
  <si>
    <t>Дебрянск Авто (Дебрянск Авто)</t>
  </si>
  <si>
    <t>Дебрянск Авто (Крона Авто)</t>
  </si>
  <si>
    <t>Делимобил</t>
  </si>
  <si>
    <t>Дюк и К</t>
  </si>
  <si>
    <t>Евросиб</t>
  </si>
  <si>
    <t>Единый центр Trade-In Тверь</t>
  </si>
  <si>
    <t>ИАТ</t>
  </si>
  <si>
    <t>Прагматика пилот (ФДЦ) новые</t>
  </si>
  <si>
    <t>Прайм Авто PRIME AUTO Новосибирск</t>
  </si>
  <si>
    <t>Прайм Липецк</t>
  </si>
  <si>
    <t>Приоритет_Fresh</t>
  </si>
  <si>
    <t>Приоритет_Автобан</t>
  </si>
  <si>
    <t>Приоритет_Автопрестиж</t>
  </si>
  <si>
    <t>Приоритет_Вагнер</t>
  </si>
  <si>
    <t>Приоритет_ГК БАШАВТОКОМ (Used)</t>
  </si>
  <si>
    <t>Приоритет_ГК КАН Авто</t>
  </si>
  <si>
    <t>Приоритет_ГК Мэйджор\Major</t>
  </si>
  <si>
    <t>Приоритет_КМ/ч АсП</t>
  </si>
  <si>
    <t>Приоритет_Петровский</t>
  </si>
  <si>
    <t>Приоритет_Прагматика пилот ФДЦ</t>
  </si>
  <si>
    <t>Приоритет_Тачки Иркутск</t>
  </si>
  <si>
    <t>Приоритет_Торгмаш</t>
  </si>
  <si>
    <t>Пятое Колесо</t>
  </si>
  <si>
    <t>Сапфир</t>
  </si>
  <si>
    <t>СитиДрайв</t>
  </si>
  <si>
    <t>СП Бизнес КАР</t>
  </si>
  <si>
    <t>ТВОЁ АВТО</t>
  </si>
  <si>
    <t>ТСАЦ Июль</t>
  </si>
  <si>
    <t>Факер Автогрупп</t>
  </si>
  <si>
    <t>Фастар (Новосибирск)</t>
  </si>
  <si>
    <t>Эксперт Моторс</t>
  </si>
  <si>
    <t>Элит-Авто</t>
  </si>
  <si>
    <t>Элке Авто</t>
  </si>
  <si>
    <t>Online Geely Ай-Би-Эм</t>
  </si>
  <si>
    <t>ONLINE ФДЦ Алгоритм Сервис Лада</t>
  </si>
  <si>
    <t>Автопортрет</t>
  </si>
  <si>
    <t>Примененные фильтры: 
Дата начиная с 01.06.2026 0:00:00 и до 21.07.2026 0:00:00
Ответственный не является  </t>
  </si>
  <si>
    <t>event_name</t>
  </si>
  <si>
    <t>Сумма id</t>
  </si>
  <si>
    <t>Дата</t>
  </si>
  <si>
    <t>URL</t>
  </si>
  <si>
    <t>Ответственный</t>
  </si>
  <si>
    <t>Название контакта</t>
  </si>
  <si>
    <t>Партнер</t>
  </si>
  <si>
    <t>Старший</t>
  </si>
  <si>
    <t>Менеджер</t>
  </si>
  <si>
    <t>car_url</t>
  </si>
  <si>
    <t>Address</t>
  </si>
  <si>
    <t>vin</t>
  </si>
  <si>
    <t>Бренд</t>
  </si>
  <si>
    <t>Модель</t>
  </si>
  <si>
    <t>Цена авто</t>
  </si>
  <si>
    <t>Статус ФДЦ</t>
  </si>
  <si>
    <t>Тариф ФДЦ</t>
  </si>
  <si>
    <t>Все сделки, шт</t>
  </si>
  <si>
    <t>КВ</t>
  </si>
  <si>
    <t>Регион клиента из sber_id</t>
  </si>
  <si>
    <t>Сделка без кнопки</t>
  </si>
  <si>
    <t>4845769</t>
  </si>
  <si>
    <t>https://backoffice.x.sberauto.com/crm/manager/4845769</t>
  </si>
  <si>
    <t>Ответственный не назначен</t>
  </si>
  <si>
    <t>Chery центр Апельсин (ООО Челны Авто)</t>
  </si>
  <si>
    <t>Отправка лида</t>
  </si>
  <si>
    <t>3940726</t>
  </si>
  <si>
    <t>https://backoffice.x.sberauto.com/crm/manager/3940726</t>
  </si>
  <si>
    <t>Почта DSS</t>
  </si>
  <si>
    <t>Кирьянов Денис</t>
  </si>
  <si>
    <t>Абракова Анастасия</t>
  </si>
  <si>
    <t>https://sberauto.com/cars/c442a02b</t>
  </si>
  <si>
    <t>г. Москва</t>
  </si>
  <si>
    <t>BMW</t>
  </si>
  <si>
    <t>5 серии</t>
  </si>
  <si>
    <t>Москва и МО</t>
  </si>
  <si>
    <t>2942296</t>
  </si>
  <si>
    <t>https://backoffice.x.sberauto.com/crm/manager/2942296</t>
  </si>
  <si>
    <t>https://sberauto.com/cars/efddd919</t>
  </si>
  <si>
    <t>WAUZZZF27PN038863</t>
  </si>
  <si>
    <t>Audi</t>
  </si>
  <si>
    <t>A6</t>
  </si>
  <si>
    <t/>
  </si>
  <si>
    <t>Новый лид (отчет по брендам)</t>
  </si>
  <si>
    <t>4263337</t>
  </si>
  <si>
    <t>https://backoffice.x.sberauto.com/crm/manager/4263337</t>
  </si>
  <si>
    <t>Максаков Андрей</t>
  </si>
  <si>
    <t>Логунов Артем</t>
  </si>
  <si>
    <t>4624809</t>
  </si>
  <si>
    <t>https://backoffice.x.sberauto.com/crm/manager/4624809</t>
  </si>
  <si>
    <t>Дьяконова Юлия</t>
  </si>
  <si>
    <t>4638137</t>
  </si>
  <si>
    <t>https://backoffice.x.sberauto.com/crm/manager/4638137</t>
  </si>
  <si>
    <t>Разумный Артем</t>
  </si>
  <si>
    <t>4670857</t>
  </si>
  <si>
    <t>https://backoffice.x.sberauto.com/crm/manager/4670857</t>
  </si>
  <si>
    <t>ТАТАРСТАН Республика</t>
  </si>
  <si>
    <t>4681430</t>
  </si>
  <si>
    <t>https://backoffice.x.sberauto.com/crm/manager/4681430</t>
  </si>
  <si>
    <t>Иванов Борис</t>
  </si>
  <si>
    <t>1977395</t>
  </si>
  <si>
    <t>https://backoffice.x.sberauto.com/crm/manager/1977395</t>
  </si>
  <si>
    <t>4521413</t>
  </si>
  <si>
    <t>https://backoffice.x.sberauto.com/crm/manager/4521413</t>
  </si>
  <si>
    <t>4704146</t>
  </si>
  <si>
    <t>https://backoffice.x.sberauto.com/crm/manager/4704146</t>
  </si>
  <si>
    <t>Сидоров Иван</t>
  </si>
  <si>
    <t>4697965</t>
  </si>
  <si>
    <t>https://backoffice.x.sberauto.com/crm/manager/4697965</t>
  </si>
  <si>
    <t>3142752</t>
  </si>
  <si>
    <t>https://backoffice.x.sberauto.com/crm/manager/3142752</t>
  </si>
  <si>
    <t>4345163</t>
  </si>
  <si>
    <t>https://backoffice.x.sberauto.com/crm/manager/4345163</t>
  </si>
  <si>
    <t>Вавилов Алексей</t>
  </si>
  <si>
    <t>3735863</t>
  </si>
  <si>
    <t>https://backoffice.x.sberauto.com/crm/manager/3735863</t>
  </si>
  <si>
    <t>Фомкин Валентин</t>
  </si>
  <si>
    <t>БАШКОРТОСТАН Республика</t>
  </si>
  <si>
    <t>3023594</t>
  </si>
  <si>
    <t>https://backoffice.x.sberauto.com/crm/manager/3023594</t>
  </si>
  <si>
    <t>БЕЛГОРОДСКАЯ Область</t>
  </si>
  <si>
    <t>882232</t>
  </si>
  <si>
    <t>https://backoffice.x.sberauto.com/crm/manager/882232</t>
  </si>
  <si>
    <t>МОРДОВИЯ Республика</t>
  </si>
  <si>
    <t>4735544</t>
  </si>
  <si>
    <t>https://backoffice.x.sberauto.com/crm/manager/4735544</t>
  </si>
  <si>
    <t>1215894</t>
  </si>
  <si>
    <t>https://backoffice.x.sberauto.com/crm/manager/1215894</t>
  </si>
  <si>
    <t>АСТРАХАНСКАЯ Область</t>
  </si>
  <si>
    <t>3075438</t>
  </si>
  <si>
    <t>https://backoffice.x.sberauto.com/crm/manager/3075438</t>
  </si>
  <si>
    <t>4121072</t>
  </si>
  <si>
    <t>https://backoffice.x.sberauto.com/crm/manager/4121072</t>
  </si>
  <si>
    <t>4760382</t>
  </si>
  <si>
    <t>https://backoffice.x.sberauto.com/crm/manager/4760382</t>
  </si>
  <si>
    <t>НИЖЕГОРОДСКАЯ Область</t>
  </si>
  <si>
    <t>4764490</t>
  </si>
  <si>
    <t>https://backoffice.x.sberauto.com/crm/manager/4764490</t>
  </si>
  <si>
    <t>2886897</t>
  </si>
  <si>
    <t>https://backoffice.x.sberauto.com/crm/manager/2886897</t>
  </si>
  <si>
    <t>4733096</t>
  </si>
  <si>
    <t>https://backoffice.x.sberauto.com/crm/manager/4733096</t>
  </si>
  <si>
    <t>4788494</t>
  </si>
  <si>
    <t>https://backoffice.x.sberauto.com/crm/manager/4788494</t>
  </si>
  <si>
    <t>2663939</t>
  </si>
  <si>
    <t>https://backoffice.x.sberauto.com/crm/manager/2663939</t>
  </si>
  <si>
    <t>4396557</t>
  </si>
  <si>
    <t>https://backoffice.x.sberauto.com/crm/manager/4396557</t>
  </si>
  <si>
    <t>Антонов Роман</t>
  </si>
  <si>
    <t>3771022</t>
  </si>
  <si>
    <t>https://backoffice.x.sberauto.com/crm/manager/3771022</t>
  </si>
  <si>
    <t>2617469</t>
  </si>
  <si>
    <t>https://backoffice.x.sberauto.com/crm/manager/2617469</t>
  </si>
  <si>
    <t>Письменный Андрей</t>
  </si>
  <si>
    <t>ТУЛЬСКАЯ Область</t>
  </si>
  <si>
    <t>3482441</t>
  </si>
  <si>
    <t>https://backoffice.x.sberauto.com/crm/manager/3482441</t>
  </si>
  <si>
    <t>БУРЯТИЯ Республика</t>
  </si>
  <si>
    <t>4592297</t>
  </si>
  <si>
    <t>https://backoffice.x.sberauto.com/crm/manager/4592297</t>
  </si>
  <si>
    <t>Репняков Александр</t>
  </si>
  <si>
    <t>4686952</t>
  </si>
  <si>
    <t>https://backoffice.x.sberauto.com/crm/manager/4686952</t>
  </si>
  <si>
    <t>4823936</t>
  </si>
  <si>
    <t>https://backoffice.x.sberauto.com/crm/manager/4823936</t>
  </si>
  <si>
    <t>1287954</t>
  </si>
  <si>
    <t>https://backoffice.x.sberauto.com/crm/manager/1287954</t>
  </si>
  <si>
    <t>КРАСНОДАРСКИЙ Край</t>
  </si>
  <si>
    <t>2247718</t>
  </si>
  <si>
    <t>https://backoffice.x.sberauto.com/crm/manager/2247718</t>
  </si>
  <si>
    <t>ЧЕЛЯБИНСКАЯ Область</t>
  </si>
  <si>
    <t>1498520</t>
  </si>
  <si>
    <t>https://backoffice.x.sberauto.com/crm/manager/1498520</t>
  </si>
  <si>
    <t>Елкина Елена</t>
  </si>
  <si>
    <t>4841031</t>
  </si>
  <si>
    <t>https://backoffice.x.sberauto.com/crm/manager/4841031</t>
  </si>
  <si>
    <t>3775521</t>
  </si>
  <si>
    <t>https://backoffice.x.sberauto.com/crm/manager/3775521</t>
  </si>
  <si>
    <t>4848110</t>
  </si>
  <si>
    <t>https://backoffice.x.sberauto.com/crm/manager/4848110</t>
  </si>
  <si>
    <t>4850512</t>
  </si>
  <si>
    <t>https://backoffice.x.sberauto.com/crm/manager/4850512</t>
  </si>
  <si>
    <t>4851331</t>
  </si>
  <si>
    <t>https://backoffice.x.sberauto.com/crm/manager/4851331</t>
  </si>
  <si>
    <t>4850259</t>
  </si>
  <si>
    <t>https://backoffice.x.sberauto.com/crm/manager/4850259</t>
  </si>
  <si>
    <t>4856352</t>
  </si>
  <si>
    <t>https://backoffice.x.sberauto.com/crm/manager/4856352</t>
  </si>
  <si>
    <t>3520973</t>
  </si>
  <si>
    <t>https://backoffice.x.sberauto.com/crm/manager/3520973</t>
  </si>
  <si>
    <t>1832847</t>
  </si>
  <si>
    <t>https://backoffice.x.sberauto.com/crm/manager/1832847</t>
  </si>
  <si>
    <t>4270148</t>
  </si>
  <si>
    <t>https://backoffice.x.sberauto.com/crm/manager/4270148</t>
  </si>
  <si>
    <t>4856704</t>
  </si>
  <si>
    <t>https://backoffice.x.sberauto.com/crm/manager/4856704</t>
  </si>
  <si>
    <t>4877104</t>
  </si>
  <si>
    <t>https://backoffice.x.sberauto.com/crm/manager/4877104</t>
  </si>
  <si>
    <t>Карасева Юлия</t>
  </si>
  <si>
    <t>3048641</t>
  </si>
  <si>
    <t>https://backoffice.x.sberauto.com/crm/manager/3048641</t>
  </si>
  <si>
    <t>4588502</t>
  </si>
  <si>
    <t>https://backoffice.x.sberauto.com/crm/manager/4588502</t>
  </si>
  <si>
    <t>Почта Jetour Воронеж</t>
  </si>
  <si>
    <t>https://sberauto.com/cars/c5049ce1</t>
  </si>
  <si>
    <t>ул. Изыскателей, 29, корп. 2.</t>
  </si>
  <si>
    <t>EC3DCUFD5TC009318</t>
  </si>
  <si>
    <t>Jetour</t>
  </si>
  <si>
    <t>Dashing</t>
  </si>
  <si>
    <t>Почта бренд-менеджер Джетур</t>
  </si>
  <si>
    <t>Почта РОП Джетур Воронеж</t>
  </si>
  <si>
    <t>4612475</t>
  </si>
  <si>
    <t>https://backoffice.x.sberauto.com/crm/manager/4612475</t>
  </si>
  <si>
    <t>Почта Jetour РнД</t>
  </si>
  <si>
    <t>https://sberauto.com/cars/a221dcc8</t>
  </si>
  <si>
    <t>Ростовская область, г. Аксай, Аксайский проспект, д. 19.</t>
  </si>
  <si>
    <t>EC37CUSM5SC003018</t>
  </si>
  <si>
    <t>X70 PLUS</t>
  </si>
  <si>
    <t>Почта РОП Джетур РнД</t>
  </si>
  <si>
    <t>Почта СМОП Джетур РнД</t>
  </si>
  <si>
    <t>1806597</t>
  </si>
  <si>
    <t>https://backoffice.x.sberauto.com/crm/manager/1806597</t>
  </si>
  <si>
    <t>https://sberauto.com/cars/d46c7bbb</t>
  </si>
  <si>
    <t>EC3DLUFD4TC012680</t>
  </si>
  <si>
    <t>Провал</t>
  </si>
  <si>
    <t>2874</t>
  </si>
  <si>
    <t>РОСТОВСКАЯ Область</t>
  </si>
  <si>
    <t>153128</t>
  </si>
  <si>
    <t>https://backoffice.x.sberauto.com/crm/manager/153128</t>
  </si>
  <si>
    <t>Почта Haval Минводы 1</t>
  </si>
  <si>
    <t>https://sberauto.com/cars/5457a1fe</t>
  </si>
  <si>
    <t>х. Красный Пахарь, Автомобильная ул., 17</t>
  </si>
  <si>
    <t>XZGFF06A8TA937543</t>
  </si>
  <si>
    <t>Haval</t>
  </si>
  <si>
    <t>Dargo</t>
  </si>
  <si>
    <t>ДАГЕСТАН Республика</t>
  </si>
  <si>
    <t>Почта Haval Минводы 2</t>
  </si>
  <si>
    <t>Почта Haval Минводы 3</t>
  </si>
  <si>
    <t>1928379</t>
  </si>
  <si>
    <t>https://backoffice.x.sberauto.com/crm/manager/1928379</t>
  </si>
  <si>
    <t>Почта бренд-менеджер HAVAL  РнД и Мин.воды</t>
  </si>
  <si>
    <t>https://sberauto.com/cars/e65e9150</t>
  </si>
  <si>
    <t>ул. Вавилова 59Е</t>
  </si>
  <si>
    <t>EC2EF4A57TA011535</t>
  </si>
  <si>
    <t>M6</t>
  </si>
  <si>
    <t>Почта РОП Haval РнД</t>
  </si>
  <si>
    <t>Почта СМОП Haval РнД</t>
  </si>
  <si>
    <t>4639239</t>
  </si>
  <si>
    <t>https://backoffice.x.sberauto.com/crm/manager/4639239</t>
  </si>
  <si>
    <t>Моторин Александр</t>
  </si>
  <si>
    <t>https://sberauto.com/cars/1e3fe7b5</t>
  </si>
  <si>
    <t>EC2EF4A51TA014110</t>
  </si>
  <si>
    <t>3533062</t>
  </si>
  <si>
    <t>https://backoffice.x.sberauto.com/crm/manager/3533062</t>
  </si>
  <si>
    <t>https://sberauto.com/cars/aafd3629</t>
  </si>
  <si>
    <t>XZGFE04A9TA548285</t>
  </si>
  <si>
    <t>Jolion</t>
  </si>
  <si>
    <t>4633853</t>
  </si>
  <si>
    <t>https://backoffice.x.sberauto.com/crm/manager/4633853</t>
  </si>
  <si>
    <t>https://sberauto.com/cars/a61d68f6</t>
  </si>
  <si>
    <t>XZGFF06A6TA938304</t>
  </si>
  <si>
    <t>https://sberauto.com/cars/3ddeaa81</t>
  </si>
  <si>
    <t>XZGFF06A6TA938514</t>
  </si>
  <si>
    <t>4663523</t>
  </si>
  <si>
    <t>https://backoffice.x.sberauto.com/crm/manager/4663523</t>
  </si>
  <si>
    <t>https://sberauto.com/cars/75582f3b</t>
  </si>
  <si>
    <t>EC2EF4A59TA014453</t>
  </si>
  <si>
    <t>4047076</t>
  </si>
  <si>
    <t>https://backoffice.x.sberauto.com/crm/manager/4047076</t>
  </si>
  <si>
    <t>https://sberauto.com/cars/f3931190</t>
  </si>
  <si>
    <t>EC3DCUFD5TC013479</t>
  </si>
  <si>
    <t>2766547</t>
  </si>
  <si>
    <t>https://backoffice.x.sberauto.com/crm/manager/2766547</t>
  </si>
  <si>
    <t>https://sberauto.com/cars/70a238d7</t>
  </si>
  <si>
    <t>XZGFF07A2TA608559</t>
  </si>
  <si>
    <t>F7x</t>
  </si>
  <si>
    <t>ДОНЕЦКАЯ НАРОДНАЯ Республика</t>
  </si>
  <si>
    <t>2096116</t>
  </si>
  <si>
    <t>https://backoffice.x.sberauto.com/crm/manager/2096116</t>
  </si>
  <si>
    <t>https://sberauto.com/cars/ce272c07</t>
  </si>
  <si>
    <t>XZGFF06AXTA309127</t>
  </si>
  <si>
    <t>F7</t>
  </si>
  <si>
    <t>4693286</t>
  </si>
  <si>
    <t>https://backoffice.x.sberauto.com/crm/manager/4693286</t>
  </si>
  <si>
    <t>https://sberauto.com/cars/59b6609e</t>
  </si>
  <si>
    <t>XZGFF06A7TA309537</t>
  </si>
  <si>
    <t>3510228</t>
  </si>
  <si>
    <t>https://backoffice.x.sberauto.com/crm/manager/3510228</t>
  </si>
  <si>
    <t>https://sberauto.com/cars/d5398897</t>
  </si>
  <si>
    <t>XZGFE04A5TA540247</t>
  </si>
  <si>
    <t>https://sberauto.com/cars/6f968691</t>
  </si>
  <si>
    <t>XZGFE04A5TA542399</t>
  </si>
  <si>
    <t>4705739</t>
  </si>
  <si>
    <t>https://backoffice.x.sberauto.com/crm/manager/4705739</t>
  </si>
  <si>
    <t>https://sberauto.com/cars/69ddd0c3</t>
  </si>
  <si>
    <t>EC3DEUFD8SC002775</t>
  </si>
  <si>
    <t>4536014</t>
  </si>
  <si>
    <t>https://backoffice.x.sberauto.com/crm/manager/4536014</t>
  </si>
  <si>
    <t>https://sberauto.com/cars/cce31d7d</t>
  </si>
  <si>
    <t>EC37LUSM1SC003596</t>
  </si>
  <si>
    <t>4731716</t>
  </si>
  <si>
    <t>https://backoffice.x.sberauto.com/crm/manager/4731716</t>
  </si>
  <si>
    <t>https://sberauto.com/cars/1d1b94c6</t>
  </si>
  <si>
    <t>EC37CUGD6SC001156</t>
  </si>
  <si>
    <t>4744459</t>
  </si>
  <si>
    <t>https://backoffice.x.sberauto.com/crm/manager/4744459</t>
  </si>
  <si>
    <t>https://sberauto.com/cars/c2163d39</t>
  </si>
  <si>
    <t>LVTDD24B4TDB86699</t>
  </si>
  <si>
    <t>T1</t>
  </si>
  <si>
    <t>4376730</t>
  </si>
  <si>
    <t>https://backoffice.x.sberauto.com/crm/manager/4376730</t>
  </si>
  <si>
    <t>https://sberauto.com/cars/1b36b571</t>
  </si>
  <si>
    <t>LVTDD24B9TDC04999</t>
  </si>
  <si>
    <t>Кредит профинансирован</t>
  </si>
  <si>
    <t>4753504</t>
  </si>
  <si>
    <t>https://backoffice.x.sberauto.com/crm/manager/4753504</t>
  </si>
  <si>
    <t>https://sberauto.com/cars/be4278db</t>
  </si>
  <si>
    <t>EC37LUSM3SC003549</t>
  </si>
  <si>
    <t>4758036</t>
  </si>
  <si>
    <t>https://backoffice.x.sberauto.com/crm/manager/4758036</t>
  </si>
  <si>
    <t>https://sberauto.com/cars/9ae07bc7</t>
  </si>
  <si>
    <t>EC3DLUFD5TC012817</t>
  </si>
  <si>
    <t>4726811</t>
  </si>
  <si>
    <t>https://backoffice.x.sberauto.com/crm/manager/4726811</t>
  </si>
  <si>
    <t>ЛИПЕЦКАЯ Область</t>
  </si>
  <si>
    <t>3790007</t>
  </si>
  <si>
    <t>https://backoffice.x.sberauto.com/crm/manager/3790007</t>
  </si>
  <si>
    <t>https://sberauto.com/cars/ba93ed55</t>
  </si>
  <si>
    <t>EC2EF4A55TA016698</t>
  </si>
  <si>
    <t>ЛУГАНСКАЯ НАРОДНАЯ Республика</t>
  </si>
  <si>
    <t>4756583</t>
  </si>
  <si>
    <t>https://backoffice.x.sberauto.com/crm/manager/4756583</t>
  </si>
  <si>
    <t>4751244</t>
  </si>
  <si>
    <t>https://backoffice.x.sberauto.com/crm/manager/4751244</t>
  </si>
  <si>
    <t>ХАБАРОВСКИЙ Край</t>
  </si>
  <si>
    <t>1593051</t>
  </si>
  <si>
    <t>https://backoffice.x.sberauto.com/crm/manager/1593051</t>
  </si>
  <si>
    <t>https://sberauto.com/cars/6c1a60ce</t>
  </si>
  <si>
    <t>EC3DLUFD9TC012402</t>
  </si>
  <si>
    <t>Одобрена заявка ФДЦ</t>
  </si>
  <si>
    <t>3196726</t>
  </si>
  <si>
    <t>https://backoffice.x.sberauto.com/crm/manager/3196726</t>
  </si>
  <si>
    <t>ВОЛГОГРАДСКАЯ Область</t>
  </si>
  <si>
    <t>1057530</t>
  </si>
  <si>
    <t>https://backoffice.x.sberauto.com/crm/manager/1057530</t>
  </si>
  <si>
    <t>https://sberauto.com/cars/edbe421e</t>
  </si>
  <si>
    <t>EC37CUSM4SC004662</t>
  </si>
  <si>
    <t>ТАМБОВСКАЯ Область</t>
  </si>
  <si>
    <t>4461318</t>
  </si>
  <si>
    <t>https://backoffice.x.sberauto.com/crm/manager/4461318</t>
  </si>
  <si>
    <t>Коломников Вадим</t>
  </si>
  <si>
    <t>https://sberauto.com/cars/0a85f019</t>
  </si>
  <si>
    <t>EC2EF4A55TA013655</t>
  </si>
  <si>
    <t>4780328</t>
  </si>
  <si>
    <t>https://backoffice.x.sberauto.com/crm/manager/4780328</t>
  </si>
  <si>
    <t>https://sberauto.com/cars/053a4d7c</t>
  </si>
  <si>
    <t>EC3DLUFD2TC013312</t>
  </si>
  <si>
    <t>2874.0</t>
  </si>
  <si>
    <t>4170779</t>
  </si>
  <si>
    <t>https://backoffice.x.sberauto.com/crm/manager/4170779</t>
  </si>
  <si>
    <t>https://sberauto.com/cars/a8410fbe</t>
  </si>
  <si>
    <t>EC37LUSM9TC006604</t>
  </si>
  <si>
    <t>3405085</t>
  </si>
  <si>
    <t>https://backoffice.x.sberauto.com/crm/manager/3405085</t>
  </si>
  <si>
    <t>https://sberauto.com/cars/e68ca954</t>
  </si>
  <si>
    <t>EC37CUGD7SC000730</t>
  </si>
  <si>
    <t>ВОРОНЕЖСКАЯ Область</t>
  </si>
  <si>
    <t>3046873</t>
  </si>
  <si>
    <t>https://backoffice.x.sberauto.com/crm/manager/3046873</t>
  </si>
  <si>
    <t>https://sberauto.com/cars/deb53812</t>
  </si>
  <si>
    <t>EC3DCUFD7TC010177</t>
  </si>
  <si>
    <t>4804761</t>
  </si>
  <si>
    <t>https://backoffice.x.sberauto.com/crm/manager/4804761</t>
  </si>
  <si>
    <t>https://sberauto.com/cars/17e74932</t>
  </si>
  <si>
    <t>LVTDD24B4TDB86752</t>
  </si>
  <si>
    <t>3356586</t>
  </si>
  <si>
    <t>https://backoffice.x.sberauto.com/crm/manager/3356586</t>
  </si>
  <si>
    <t>4810165</t>
  </si>
  <si>
    <t>https://backoffice.x.sberauto.com/crm/manager/4810165</t>
  </si>
  <si>
    <t>https://sberauto.com/cars/cafc06bf</t>
  </si>
  <si>
    <t>EC37LUSM3TC006629</t>
  </si>
  <si>
    <t>4001889</t>
  </si>
  <si>
    <t>https://backoffice.x.sberauto.com/crm/manager/4001889</t>
  </si>
  <si>
    <t>https://sberauto.com/cars/200032eb</t>
  </si>
  <si>
    <t>EC3DCUFD8TC013475</t>
  </si>
  <si>
    <t>3488564</t>
  </si>
  <si>
    <t>https://backoffice.x.sberauto.com/crm/manager/3488564</t>
  </si>
  <si>
    <t>153768</t>
  </si>
  <si>
    <t>https://backoffice.x.sberauto.com/crm/manager/153768</t>
  </si>
  <si>
    <t>https://sberauto.com/cars/f943f839</t>
  </si>
  <si>
    <t>XZGEE04A2SA522864</t>
  </si>
  <si>
    <t>КАБАРДИНО-БАЛКАРСКАЯ Республика</t>
  </si>
  <si>
    <t>669270</t>
  </si>
  <si>
    <t>https://backoffice.x.sberauto.com/crm/manager/669270</t>
  </si>
  <si>
    <t>https://sberauto.com/cars/392c4113</t>
  </si>
  <si>
    <t>EC3DLUFD2TC013214</t>
  </si>
  <si>
    <t>4823435</t>
  </si>
  <si>
    <t>https://backoffice.x.sberauto.com/crm/manager/4823435</t>
  </si>
  <si>
    <t>https://sberauto.com/cars/806b4c96</t>
  </si>
  <si>
    <t>LVTDD24B9TDB88352</t>
  </si>
  <si>
    <t>4823708</t>
  </si>
  <si>
    <t>https://backoffice.x.sberauto.com/crm/manager/4823708</t>
  </si>
  <si>
    <t>https://sberauto.com/cars/06806fcf</t>
  </si>
  <si>
    <t>EC3DLUFD7TC012429</t>
  </si>
  <si>
    <t>28118</t>
  </si>
  <si>
    <t>https://backoffice.x.sberauto.com/crm/manager/28118</t>
  </si>
  <si>
    <t>https://sberauto.com/cars/d0fa85de</t>
  </si>
  <si>
    <t>EC3DEUFD8SC002517</t>
  </si>
  <si>
    <t>4845623</t>
  </si>
  <si>
    <t>https://backoffice.x.sberauto.com/crm/manager/4845623</t>
  </si>
  <si>
    <t>https://sberauto.com/cars/049fdc80</t>
  </si>
  <si>
    <t>EC3DCUFD9SC008140</t>
  </si>
  <si>
    <t>4859754</t>
  </si>
  <si>
    <t>https://backoffice.x.sberauto.com/crm/manager/4859754</t>
  </si>
  <si>
    <t>K2(EMAIL)</t>
  </si>
  <si>
    <t>https://sberauto.com/cars/e5af2c49</t>
  </si>
  <si>
    <t>EC37LUSM9SC004169</t>
  </si>
  <si>
    <t>1607263</t>
  </si>
  <si>
    <t>https://backoffice.x.sberauto.com/crm/manager/1607263</t>
  </si>
  <si>
    <t>4866258</t>
  </si>
  <si>
    <t>https://backoffice.x.sberauto.com/crm/manager/4866258</t>
  </si>
  <si>
    <t>https://sberauto.com/cars/9047389b</t>
  </si>
  <si>
    <t>EC37LUSM3TC006310</t>
  </si>
  <si>
    <t>4848386</t>
  </si>
  <si>
    <t>https://backoffice.x.sberauto.com/crm/manager/4848386</t>
  </si>
  <si>
    <t>4883155</t>
  </si>
  <si>
    <t>https://backoffice.x.sberauto.com/crm/manager/4883155</t>
  </si>
  <si>
    <t>4885715</t>
  </si>
  <si>
    <t>https://backoffice.x.sberauto.com/crm/manager/4885715</t>
  </si>
  <si>
    <t>Сделка с кнопкой</t>
  </si>
  <si>
    <t>438713</t>
  </si>
  <si>
    <t>https://backoffice.x.sberauto.com/crm/manager/438713</t>
  </si>
  <si>
    <t>Маркетинг АСП ОСН</t>
  </si>
  <si>
    <t>Fresh Auto (ООО «Фреш-К»)</t>
  </si>
  <si>
    <t>КРАСНОДАРСКИЙ</t>
  </si>
  <si>
    <t>РНД Новый</t>
  </si>
  <si>
    <t>ФДЦ Краснодар Гор ключ</t>
  </si>
  <si>
    <t>ФДЦ Краснодар Гор ключ 2</t>
  </si>
  <si>
    <t>4091805</t>
  </si>
  <si>
    <t>https://backoffice.x.sberauto.com/crm/manager/4091805</t>
  </si>
  <si>
    <t>708344</t>
  </si>
  <si>
    <t>https://backoffice.x.sberauto.com/crm/manager/708344</t>
  </si>
  <si>
    <t>4077617</t>
  </si>
  <si>
    <t>https://backoffice.x.sberauto.com/crm/manager/4077617</t>
  </si>
  <si>
    <t>https://sberauto.com/cars/fb3d5073</t>
  </si>
  <si>
    <t>Адрес: Ярославская обл. Рыбинский р-н, д.Выгорода 14 график пн-вс 9-21</t>
  </si>
  <si>
    <t>XTAGFL110T1030254</t>
  </si>
  <si>
    <t>LADA (ВАЗ)</t>
  </si>
  <si>
    <t>Vesta</t>
  </si>
  <si>
    <t>4147248</t>
  </si>
  <si>
    <t>https://backoffice.x.sberauto.com/crm/manager/4147248</t>
  </si>
  <si>
    <t>https://sberauto.com/cars/ed134a48</t>
  </si>
  <si>
    <t>XTA219040T1253149</t>
  </si>
  <si>
    <t>Granta</t>
  </si>
  <si>
    <t>ЯРОСЛАВСКАЯ Область</t>
  </si>
  <si>
    <t>1658268</t>
  </si>
  <si>
    <t>https://backoffice.x.sberauto.com/crm/manager/1658268</t>
  </si>
  <si>
    <t>общая Major почта 2</t>
  </si>
  <si>
    <t>Major / ООО «Авто Сити»</t>
  </si>
  <si>
    <t>LVVDD21B1PD233041</t>
  </si>
  <si>
    <t>Omoda</t>
  </si>
  <si>
    <t>C5</t>
  </si>
  <si>
    <t>2465769</t>
  </si>
  <si>
    <t>https://backoffice.x.sberauto.com/crm/manager/2465769</t>
  </si>
  <si>
    <t>XTAGFL320JY151721</t>
  </si>
  <si>
    <t>3048308</t>
  </si>
  <si>
    <t>https://backoffice.x.sberauto.com/crm/manager/3048308</t>
  </si>
  <si>
    <t>Major / ООО «Мэйджор Авто Комплекс»</t>
  </si>
  <si>
    <t>JTMZDREV90D022298</t>
  </si>
  <si>
    <t>Toyota</t>
  </si>
  <si>
    <t>RAV4</t>
  </si>
  <si>
    <t>4593264</t>
  </si>
  <si>
    <t>https://backoffice.x.sberauto.com/crm/manager/4593264</t>
  </si>
  <si>
    <t>K2(PER) K2(EMAIL)</t>
  </si>
  <si>
    <t>https://sberauto.com/cars/b38a7a4f</t>
  </si>
  <si>
    <t>Тверская область, Калининский муниципальный округ, торгово-промышленная зона Боровлёво-1, с2</t>
  </si>
  <si>
    <t>EC3DCUFD1TC010076</t>
  </si>
  <si>
    <t>ТВЕРСКАЯ Область</t>
  </si>
  <si>
    <t>1666725</t>
  </si>
  <si>
    <t>https://backoffice.x.sberauto.com/crm/manager/1666725</t>
  </si>
  <si>
    <t>https://sberauto.com/cars/15997028</t>
  </si>
  <si>
    <t>EC3DCUFD9TC009872</t>
  </si>
  <si>
    <t>4230262</t>
  </si>
  <si>
    <t>https://backoffice.x.sberauto.com/crm/manager/4230262</t>
  </si>
  <si>
    <t>4835686</t>
  </si>
  <si>
    <t>https://backoffice.x.sberauto.com/crm/manager/4835686</t>
  </si>
  <si>
    <t>K2(FIO) Сергей Changan РОП</t>
  </si>
  <si>
    <t>https://sberauto.com/cars/6309854e</t>
  </si>
  <si>
    <t>Тверь, ТПЗ Боровлево 1, строение 1</t>
  </si>
  <si>
    <t>LS4ASE1EXSA252034</t>
  </si>
  <si>
    <t>Changan</t>
  </si>
  <si>
    <t>UNI-S</t>
  </si>
  <si>
    <t>4612360</t>
  </si>
  <si>
    <t>https://backoffice.x.sberauto.com/crm/manager/4612360</t>
  </si>
  <si>
    <t>K2(FIO) почта КЦ</t>
  </si>
  <si>
    <t>https://sberauto.com/cars/a92fa723</t>
  </si>
  <si>
    <t>Крутые Ключи мкр., ул.Мира, 1</t>
  </si>
  <si>
    <t>XXXXXXXXXXX140139</t>
  </si>
  <si>
    <t>3645284</t>
  </si>
  <si>
    <t>https://backoffice.x.sberauto.com/crm/manager/3645284</t>
  </si>
  <si>
    <t>https://sberauto.com/cars/49aa1461</t>
  </si>
  <si>
    <t>XXXXXXXXXXX140149</t>
  </si>
  <si>
    <t>САМАРСКАЯ Область</t>
  </si>
  <si>
    <t>446515</t>
  </si>
  <si>
    <t>https://backoffice.x.sberauto.com/crm/manager/446515</t>
  </si>
  <si>
    <t>https://sberauto.com/cars/74fdb62d</t>
  </si>
  <si>
    <t>Самарская область, Тольятти, Обводное шоссе, 71</t>
  </si>
  <si>
    <t>XTAGA0000T0016896</t>
  </si>
  <si>
    <t>Iskra</t>
  </si>
  <si>
    <t>САМАРСКАЯ</t>
  </si>
  <si>
    <t>4329370</t>
  </si>
  <si>
    <t>https://backoffice.x.sberauto.com/crm/manager/4329370</t>
  </si>
  <si>
    <t>https://sberauto.com/cars/c0e7859f</t>
  </si>
  <si>
    <t>XTA219040T1253187</t>
  </si>
  <si>
    <t>2711730</t>
  </si>
  <si>
    <t>https://backoffice.x.sberauto.com/crm/manager/2711730</t>
  </si>
  <si>
    <t>https://sberauto.com/cars/2cf60471</t>
  </si>
  <si>
    <t>XTAGFK360T1053928</t>
  </si>
  <si>
    <t>3394093</t>
  </si>
  <si>
    <t>https://backoffice.x.sberauto.com/crm/manager/3394093</t>
  </si>
  <si>
    <t>https://sberauto.com/cars/0cece3e3</t>
  </si>
  <si>
    <t>XTAGA0000T0038239</t>
  </si>
  <si>
    <t>УЛЬЯНОВСКАЯ Область</t>
  </si>
  <si>
    <t>4691352</t>
  </si>
  <si>
    <t>https://backoffice.x.sberauto.com/crm/manager/4691352</t>
  </si>
  <si>
    <t>https://sberauto.com/cars/951c3c10</t>
  </si>
  <si>
    <t>XTA212310T0992599</t>
  </si>
  <si>
    <t>Niva Travel</t>
  </si>
  <si>
    <t>4021161</t>
  </si>
  <si>
    <t>https://backoffice.x.sberauto.com/crm/manager/4021161</t>
  </si>
  <si>
    <t>https://sberauto.com/cars/83782b77</t>
  </si>
  <si>
    <t>Екатеринбург, ул. 8 Марта, 205Б</t>
  </si>
  <si>
    <t>XTA212300T0973542</t>
  </si>
  <si>
    <t>СВЕРДЛОВСКАЯ Область</t>
  </si>
  <si>
    <t>3070834</t>
  </si>
  <si>
    <t>https://backoffice.x.sberauto.com/crm/manager/3070834</t>
  </si>
  <si>
    <t>https://sberauto.com/cars/44d83ac3</t>
  </si>
  <si>
    <t>XTA219140T0683007</t>
  </si>
  <si>
    <t>4733201</t>
  </si>
  <si>
    <t>https://backoffice.x.sberauto.com/crm/manager/4733201</t>
  </si>
  <si>
    <t>https://sberauto.com/cars/eb2039f8</t>
  </si>
  <si>
    <t>XTAGFK350T1045390</t>
  </si>
  <si>
    <t>1945787</t>
  </si>
  <si>
    <t>https://backoffice.x.sberauto.com/crm/manager/1945787</t>
  </si>
  <si>
    <t>https://sberauto.com/cars/d34fb7a5</t>
  </si>
  <si>
    <t>Красный яр ул. Степная, 4</t>
  </si>
  <si>
    <t>XXXXXXXXXXX130195</t>
  </si>
  <si>
    <t>638619</t>
  </si>
  <si>
    <t>https://backoffice.x.sberauto.com/crm/manager/638619</t>
  </si>
  <si>
    <t>https://sberauto.com/cars/e94cd328</t>
  </si>
  <si>
    <t>XTAGFK110T1034568</t>
  </si>
  <si>
    <t>4859365</t>
  </si>
  <si>
    <t>https://backoffice.x.sberauto.com/crm/manager/4859365</t>
  </si>
  <si>
    <t>https://sberauto.com/cars/f025bca7</t>
  </si>
  <si>
    <t>XTAGFL350T1055761</t>
  </si>
  <si>
    <t>ЛАЙТ ГП 2025 ПРОМО</t>
  </si>
  <si>
    <t>4870943</t>
  </si>
  <si>
    <t>https://backoffice.x.sberauto.com/crm/manager/4870943</t>
  </si>
  <si>
    <t>https://sberauto.com/cars/4588ddd7</t>
  </si>
  <si>
    <t>XTAGA0000V0042355</t>
  </si>
  <si>
    <t>4873390</t>
  </si>
  <si>
    <t>https://backoffice.x.sberauto.com/crm/manager/4873390</t>
  </si>
  <si>
    <t>https://sberauto.com/cars/9fb5ef2a</t>
  </si>
  <si>
    <t>XTA219470T0301659</t>
  </si>
  <si>
    <t>1111066</t>
  </si>
  <si>
    <t>https://backoffice.x.sberauto.com/crm/manager/1111066</t>
  </si>
  <si>
    <t>https://sberauto.com/cars/53457fcc</t>
  </si>
  <si>
    <t>XTAGFL360T1048100</t>
  </si>
  <si>
    <t>4619950</t>
  </si>
  <si>
    <t>https://backoffice.x.sberauto.com/crm/manager/4619950</t>
  </si>
  <si>
    <t>Насретдинов Артур</t>
  </si>
  <si>
    <t>https://sberauto.com/cars/3f6fd87c</t>
  </si>
  <si>
    <t>г.Иваново ул.Фрунзе д96</t>
  </si>
  <si>
    <t>XTA212310T0991092</t>
  </si>
  <si>
    <t>4709186</t>
  </si>
  <si>
    <t>https://backoffice.x.sberauto.com/crm/manager/4709186</t>
  </si>
  <si>
    <t>https://sberauto.com/cars/d144f042</t>
  </si>
  <si>
    <t>XTAGFL110T1034909</t>
  </si>
  <si>
    <t>3284109</t>
  </si>
  <si>
    <t>https://backoffice.x.sberauto.com/crm/manager/3284109</t>
  </si>
  <si>
    <t>https://sberauto.com/cars/e9049bbb</t>
  </si>
  <si>
    <t>XTAGFL110T1034922</t>
  </si>
  <si>
    <t>ИВАНОВСКАЯ Область</t>
  </si>
  <si>
    <t>3291246</t>
  </si>
  <si>
    <t>https://backoffice.x.sberauto.com/crm/manager/3291246</t>
  </si>
  <si>
    <t>https://sberauto.com/cars/41d2b91c</t>
  </si>
  <si>
    <t>г.Иванво ул. Фрунзе д 96</t>
  </si>
  <si>
    <t>XTA219140T0681973</t>
  </si>
  <si>
    <t>https://sberauto.com/cars/dff322ec</t>
  </si>
  <si>
    <t>XTA219040T1263303</t>
  </si>
  <si>
    <t>4597737</t>
  </si>
  <si>
    <t>https://backoffice.x.sberauto.com/crm/manager/4597737</t>
  </si>
  <si>
    <t>https://sberauto.com/cars/32ebb75a</t>
  </si>
  <si>
    <t>г.Иванво ул. Фрунзе д 92</t>
  </si>
  <si>
    <t>EC37CUSM4SC004516</t>
  </si>
  <si>
    <t>2913639</t>
  </si>
  <si>
    <t>https://backoffice.x.sberauto.com/crm/manager/2913639</t>
  </si>
  <si>
    <t>РОП Удачин</t>
  </si>
  <si>
    <t>https://sberauto.com/cars/cbfe3590</t>
  </si>
  <si>
    <t>Заводское шоссе, д.14Н</t>
  </si>
  <si>
    <t>XTA219040S1180352</t>
  </si>
  <si>
    <t>4633198</t>
  </si>
  <si>
    <t>https://backoffice.x.sberauto.com/crm/manager/4633198</t>
  </si>
  <si>
    <t>4658471</t>
  </si>
  <si>
    <t>https://backoffice.x.sberauto.com/crm/manager/4658471</t>
  </si>
  <si>
    <t>724665</t>
  </si>
  <si>
    <t>https://backoffice.x.sberauto.com/crm/manager/724665</t>
  </si>
  <si>
    <t>https://sberauto.com/cars/1d522cae</t>
  </si>
  <si>
    <t>XTA219070S1159377</t>
  </si>
  <si>
    <t>2454396</t>
  </si>
  <si>
    <t>https://backoffice.x.sberauto.com/crm/manager/2454396</t>
  </si>
  <si>
    <t>4807455</t>
  </si>
  <si>
    <t>https://backoffice.x.sberauto.com/crm/manager/4807455</t>
  </si>
  <si>
    <t>4783245</t>
  </si>
  <si>
    <t>https://backoffice.x.sberauto.com/crm/manager/4783245</t>
  </si>
  <si>
    <t>https://sberauto.com/cars/e4ae0bfa</t>
  </si>
  <si>
    <t>XTA212140S2579179</t>
  </si>
  <si>
    <t>Niva Legend</t>
  </si>
  <si>
    <t>3751711</t>
  </si>
  <si>
    <t>https://backoffice.x.sberauto.com/crm/manager/3751711</t>
  </si>
  <si>
    <t>https://sberauto.com/cars/e63554c7</t>
  </si>
  <si>
    <t>XTAKS045LS1547679</t>
  </si>
  <si>
    <t>Largus</t>
  </si>
  <si>
    <t>4874141</t>
  </si>
  <si>
    <t>https://backoffice.x.sberauto.com/crm/manager/4874141</t>
  </si>
  <si>
    <t>1352453</t>
  </si>
  <si>
    <t>https://backoffice.x.sberauto.com/crm/manager/1352453</t>
  </si>
  <si>
    <t>Почта 1 JETOUR Волоколамское</t>
  </si>
  <si>
    <t>https://sberauto.com/cars/e5ad0084</t>
  </si>
  <si>
    <t>ул. Василия Петушкова, д.3, к.2</t>
  </si>
  <si>
    <t>EC3TDUMA0T0003560</t>
  </si>
  <si>
    <t>T2</t>
  </si>
  <si>
    <t>Почта 1 Kia Волоколамское</t>
  </si>
  <si>
    <t>Почта 2 JETOUR Волоколамское</t>
  </si>
  <si>
    <t>Почта 2 Kia Волоколамское</t>
  </si>
  <si>
    <t>Почта 3 JETOUR Волоколамское</t>
  </si>
  <si>
    <t>Почта 3 Kia Волоколамское</t>
  </si>
  <si>
    <t>Почта 4 Kia Волоколамское</t>
  </si>
  <si>
    <t>Почта 5 JETOUR Волоколамское</t>
  </si>
  <si>
    <t>Почта 5 Kia Волоколамское</t>
  </si>
  <si>
    <t>Почта 6 JETOUR Волоколамское</t>
  </si>
  <si>
    <t>Почта 7 JETOUR Волоколамское</t>
  </si>
  <si>
    <t>4544915</t>
  </si>
  <si>
    <t>https://backoffice.x.sberauto.com/crm/manager/4544915</t>
  </si>
  <si>
    <t>K2(EMAIL)   Belgee K2(FIO)</t>
  </si>
  <si>
    <t>https://sberauto.com/cars/d8647d42</t>
  </si>
  <si>
    <t>Симферопольское ш., 30 км, вл. 1, стр. 3</t>
  </si>
  <si>
    <t>Y4K8622Z2TB921298</t>
  </si>
  <si>
    <t>Belgee</t>
  </si>
  <si>
    <t>X50+</t>
  </si>
  <si>
    <t>K2(EMAIL) Belgee CK2(FIO)</t>
  </si>
  <si>
    <t>K2(EMAIL) Belgee K2(FIO)</t>
  </si>
  <si>
    <t>Почта 1 Belgee Симферопольское</t>
  </si>
  <si>
    <t>Почта 2 Belgee Симферопольское</t>
  </si>
  <si>
    <t>Почта 4 Belgee Симферопольское</t>
  </si>
  <si>
    <t>Почта 5 Belgee Симферопольское</t>
  </si>
  <si>
    <t>Почта 6 Belgee Симферопольское</t>
  </si>
  <si>
    <t>Почта 7 Belgee Симферопольское</t>
  </si>
  <si>
    <t>4621218</t>
  </si>
  <si>
    <t>https://backoffice.x.sberauto.com/crm/manager/4621218</t>
  </si>
  <si>
    <t>Почта 1 АСП Коломенская</t>
  </si>
  <si>
    <t>https://sberauto.com/cars/17222784</t>
  </si>
  <si>
    <t>Ул. Коломенская, дом 16</t>
  </si>
  <si>
    <t>XWEHC812BA0002296</t>
  </si>
  <si>
    <t>Kia</t>
  </si>
  <si>
    <t>Ceed</t>
  </si>
  <si>
    <t>Почта 2 АСП Коломенская</t>
  </si>
  <si>
    <t>Почта 3 АСП Коломенская</t>
  </si>
  <si>
    <t>Почта 4 АСП Коломенская</t>
  </si>
  <si>
    <t>Почта 5 АСП Коломенская</t>
  </si>
  <si>
    <t>Почта 6 АСП Коломенская</t>
  </si>
  <si>
    <t>Почта 7 АСП Коломенская</t>
  </si>
  <si>
    <t>Почта АсП Общая</t>
  </si>
  <si>
    <t>1501194</t>
  </si>
  <si>
    <t>https://backoffice.x.sberauto.com/crm/manager/1501194</t>
  </si>
  <si>
    <t>https://sberauto.com/cars/8a1043fb</t>
  </si>
  <si>
    <t>Y4K8824Z2TB207534</t>
  </si>
  <si>
    <t>S50</t>
  </si>
  <si>
    <t>4386254</t>
  </si>
  <si>
    <t>https://backoffice.x.sberauto.com/crm/manager/4386254</t>
  </si>
  <si>
    <t>Почта 1 АСП Симферопольское</t>
  </si>
  <si>
    <t>Власкина Татьяна</t>
  </si>
  <si>
    <t>https://sberauto.com/cars/d94b4138</t>
  </si>
  <si>
    <t>МО, Подольск,30-й км Симферопольского ш., вл 1, стр 3</t>
  </si>
  <si>
    <t>JTMBE31V70D028408</t>
  </si>
  <si>
    <t>Почта 2 АСП Симферопольское</t>
  </si>
  <si>
    <t>Почта 3 АСП Симферопольское</t>
  </si>
  <si>
    <t>Почта 4 АСП Симферопольское</t>
  </si>
  <si>
    <t>Почта 5 АСП Симферопольское</t>
  </si>
  <si>
    <t>Почта 6 АСП Симферопольское</t>
  </si>
  <si>
    <t>Почта 7 АСП Симферопольское</t>
  </si>
  <si>
    <t>Почта 8 АСП Симферопольское</t>
  </si>
  <si>
    <t>4647172</t>
  </si>
  <si>
    <t>https://backoffice.x.sberauto.com/crm/manager/4647172</t>
  </si>
  <si>
    <t>https://sberauto.com/cars/75c1221e</t>
  </si>
  <si>
    <t>JTNBE40K503206492</t>
  </si>
  <si>
    <t>Camry</t>
  </si>
  <si>
    <t>2754665</t>
  </si>
  <si>
    <t>https://backoffice.x.sberauto.com/crm/manager/2754665</t>
  </si>
  <si>
    <t>https://sberauto.com/cars/4167ae40</t>
  </si>
  <si>
    <t>Y4K8722D4TB310187</t>
  </si>
  <si>
    <t>X70</t>
  </si>
  <si>
    <t>4229947</t>
  </si>
  <si>
    <t>https://backoffice.x.sberauto.com/crm/manager/4229947</t>
  </si>
  <si>
    <t>Почта 2 HAVAL Коломенская</t>
  </si>
  <si>
    <t>https://sberauto.com/cars/fc0ea998</t>
  </si>
  <si>
    <t>ул. Коломенская 16</t>
  </si>
  <si>
    <t>XZGEE04A6TA558512</t>
  </si>
  <si>
    <t>Почта 3 HAVAL Коломенская</t>
  </si>
  <si>
    <t>Почта 4 HAVAL Коломенская</t>
  </si>
  <si>
    <t>Почта 5 HAVAL Коломенская</t>
  </si>
  <si>
    <t>Почта 6 HAVAL Коломенская</t>
  </si>
  <si>
    <t>Почта 7 HAVAL Коломенская</t>
  </si>
  <si>
    <t>4676368</t>
  </si>
  <si>
    <t>https://backoffice.x.sberauto.com/crm/manager/4676368</t>
  </si>
  <si>
    <t>https://sberauto.com/cars/51ad9f70</t>
  </si>
  <si>
    <t>Москва, ул.Василия Петушкова, д.3, к.2</t>
  </si>
  <si>
    <t>XWEE2811CMC000442</t>
  </si>
  <si>
    <t>Seltos</t>
  </si>
  <si>
    <t>Почта 6 Kia Волоколамское</t>
  </si>
  <si>
    <t>3710939</t>
  </si>
  <si>
    <t>https://backoffice.x.sberauto.com/crm/manager/3710939</t>
  </si>
  <si>
    <t>https://sberauto.com/cars/8a091ac1</t>
  </si>
  <si>
    <t>Y4K8824Z5TB206491</t>
  </si>
  <si>
    <t>4199125</t>
  </si>
  <si>
    <t>https://backoffice.x.sberauto.com/crm/manager/4199125</t>
  </si>
  <si>
    <t>https://sberauto.com/cars/7e86422a</t>
  </si>
  <si>
    <t>Y4K8722D0TB310199</t>
  </si>
  <si>
    <t>4692104</t>
  </si>
  <si>
    <t>https://backoffice.x.sberauto.com/crm/manager/4692104</t>
  </si>
  <si>
    <t>https://sberauto.com/cars/faa7887c</t>
  </si>
  <si>
    <t>EC2EF4A50TA014969</t>
  </si>
  <si>
    <t>2933425</t>
  </si>
  <si>
    <t>https://backoffice.x.sberauto.com/crm/manager/2933425</t>
  </si>
  <si>
    <t>https://sberauto.com/cars/67d66245</t>
  </si>
  <si>
    <t>Y6DTF69Y090196174</t>
  </si>
  <si>
    <t>Chevrolet</t>
  </si>
  <si>
    <t>Lanos</t>
  </si>
  <si>
    <t>4671938</t>
  </si>
  <si>
    <t>https://backoffice.x.sberauto.com/crm/manager/4671938</t>
  </si>
  <si>
    <t>Павлов Дмитрий</t>
  </si>
  <si>
    <t>https://sberauto.com/cars/90b65b7f</t>
  </si>
  <si>
    <t>EC3DLUFD9TC012836</t>
  </si>
  <si>
    <t>4696508</t>
  </si>
  <si>
    <t>https://backoffice.x.sberauto.com/crm/manager/4696508</t>
  </si>
  <si>
    <t>https://sberauto.com/cars/df86b15b</t>
  </si>
  <si>
    <t>EC2EF4A55TA011324</t>
  </si>
  <si>
    <t>4711259</t>
  </si>
  <si>
    <t>https://backoffice.x.sberauto.com/crm/manager/4711259</t>
  </si>
  <si>
    <t>https://sberauto.com/cars/c5185b51</t>
  </si>
  <si>
    <t>Z8NTANZ52GS012945</t>
  </si>
  <si>
    <t>Nissan</t>
  </si>
  <si>
    <t>Murano</t>
  </si>
  <si>
    <t>4714369</t>
  </si>
  <si>
    <t>https://backoffice.x.sberauto.com/crm/manager/4714369</t>
  </si>
  <si>
    <t>https://sberauto.com/cars/9e1e0d00</t>
  </si>
  <si>
    <t>EC3DEUFD8SC002503</t>
  </si>
  <si>
    <t>NaN</t>
  </si>
  <si>
    <t>2962209</t>
  </si>
  <si>
    <t>https://backoffice.x.sberauto.com/crm/manager/2962209</t>
  </si>
  <si>
    <t>https://sberauto.com/cars/97d1112e</t>
  </si>
  <si>
    <t>Z94C341BBLR190080</t>
  </si>
  <si>
    <t>Rio</t>
  </si>
  <si>
    <t>2135130</t>
  </si>
  <si>
    <t>https://backoffice.x.sberauto.com/crm/manager/2135130</t>
  </si>
  <si>
    <t>https://sberauto.com/cars/94ef233e</t>
  </si>
  <si>
    <t>XZGEE04A8TA562898</t>
  </si>
  <si>
    <t>АЛТАЙСКИЙ Край</t>
  </si>
  <si>
    <t>4449382</t>
  </si>
  <si>
    <t>https://backoffice.x.sberauto.com/crm/manager/4449382</t>
  </si>
  <si>
    <t>1657416</t>
  </si>
  <si>
    <t>https://backoffice.x.sberauto.com/crm/manager/1657416</t>
  </si>
  <si>
    <t>https://sberauto.com/cars/b37e97ac</t>
  </si>
  <si>
    <t>Y4K8722D8TB311259</t>
  </si>
  <si>
    <t>4729105</t>
  </si>
  <si>
    <t>https://backoffice.x.sberauto.com/crm/manager/4729105</t>
  </si>
  <si>
    <t>https://sberauto.com/cars/2b7fe749</t>
  </si>
  <si>
    <t>EC3DCUFD4TC014221</t>
  </si>
  <si>
    <t>4331444</t>
  </si>
  <si>
    <t>https://backoffice.x.sberauto.com/crm/manager/4331444</t>
  </si>
  <si>
    <t>https://sberauto.com/cars/52b64c88</t>
  </si>
  <si>
    <t>XZGEE04A5TA561885</t>
  </si>
  <si>
    <t>1947525</t>
  </si>
  <si>
    <t>https://backoffice.x.sberauto.com/crm/manager/1947525</t>
  </si>
  <si>
    <t>https://sberauto.com/cars/f416bd62</t>
  </si>
  <si>
    <t>JSAJTD54V00615917</t>
  </si>
  <si>
    <t>Suzuki</t>
  </si>
  <si>
    <t>Grand Vitara</t>
  </si>
  <si>
    <t>4238179</t>
  </si>
  <si>
    <t>https://backoffice.x.sberauto.com/crm/manager/4238179</t>
  </si>
  <si>
    <t>4057901</t>
  </si>
  <si>
    <t>https://backoffice.x.sberauto.com/crm/manager/4057901</t>
  </si>
  <si>
    <t>https://sberauto.com/cars/4cdc5162</t>
  </si>
  <si>
    <t>EC3DCUFD4TC014431</t>
  </si>
  <si>
    <t>3654570</t>
  </si>
  <si>
    <t>https://backoffice.x.sberauto.com/crm/manager/3654570</t>
  </si>
  <si>
    <t>https://sberauto.com/cars/deee4c98</t>
  </si>
  <si>
    <t>Y4K8824ZXTB208477</t>
  </si>
  <si>
    <t>https://sberauto.com/cars/dce3a21e</t>
  </si>
  <si>
    <t>EC37LUSM0SC004707</t>
  </si>
  <si>
    <t>4567112</t>
  </si>
  <si>
    <t>https://backoffice.x.sberauto.com/crm/manager/4567112</t>
  </si>
  <si>
    <t>https://sberauto.com/cars/5265eee4</t>
  </si>
  <si>
    <t>XZGEE04A4TA568780</t>
  </si>
  <si>
    <t>СМОЛЕНСКАЯ Область</t>
  </si>
  <si>
    <t>2502752</t>
  </si>
  <si>
    <t>https://backoffice.x.sberauto.com/crm/manager/2502752</t>
  </si>
  <si>
    <t>Почта 1 АСП Ярославское</t>
  </si>
  <si>
    <t>https://sberauto.com/cars/d3a18263</t>
  </si>
  <si>
    <t>Ярославское шоссе, д.11, корп.1</t>
  </si>
  <si>
    <t>Z94CU41DBBR091704</t>
  </si>
  <si>
    <t>Hyundai</t>
  </si>
  <si>
    <t>Solaris</t>
  </si>
  <si>
    <t>Почта 2 АСП Ярославское</t>
  </si>
  <si>
    <t>Почта 3 АСП Ярославское</t>
  </si>
  <si>
    <t>Почта 4 АСП Ярославское</t>
  </si>
  <si>
    <t>Почта 5 АСП Ярославское</t>
  </si>
  <si>
    <t>Почта 6 АСП Ярославское</t>
  </si>
  <si>
    <t>Почта 7 АСП Ярославское</t>
  </si>
  <si>
    <t>3596103</t>
  </si>
  <si>
    <t>https://backoffice.x.sberauto.com/crm/manager/3596103</t>
  </si>
  <si>
    <t>https://sberauto.com/cars/09b322e1</t>
  </si>
  <si>
    <t>Y4K8722D2TB310995</t>
  </si>
  <si>
    <t>4791555</t>
  </si>
  <si>
    <t>https://backoffice.x.sberauto.com/crm/manager/4791555</t>
  </si>
  <si>
    <t>https://sberauto.com/cars/f25cb101</t>
  </si>
  <si>
    <t>Y4K8824Z9TB208342</t>
  </si>
  <si>
    <t>1289298</t>
  </si>
  <si>
    <t>https://backoffice.x.sberauto.com/crm/manager/1289298</t>
  </si>
  <si>
    <t>https://sberauto.com/cars/c24e4285</t>
  </si>
  <si>
    <t>JF1BS9LC2FG031405</t>
  </si>
  <si>
    <t>Subaru</t>
  </si>
  <si>
    <t>Outback</t>
  </si>
  <si>
    <t>4501597</t>
  </si>
  <si>
    <t>https://backoffice.x.sberauto.com/crm/manager/4501597</t>
  </si>
  <si>
    <t>https://sberauto.com/cars/22ab4c33</t>
  </si>
  <si>
    <t>SJNFCAE11U1012893</t>
  </si>
  <si>
    <t>Note</t>
  </si>
  <si>
    <t>4809065</t>
  </si>
  <si>
    <t>https://backoffice.x.sberauto.com/crm/manager/4809065</t>
  </si>
  <si>
    <t>Почта 1 EXEED Симферопольское</t>
  </si>
  <si>
    <t>https://sberauto.com/cars/8577e368</t>
  </si>
  <si>
    <t>Московская область,30-й км, вл. 1, стр. 4. Симферопольского шоссе</t>
  </si>
  <si>
    <t>EDYDD14B3S0003892</t>
  </si>
  <si>
    <t>EXEED</t>
  </si>
  <si>
    <t>RX</t>
  </si>
  <si>
    <t>Почта 2 EXEED Симферопольское</t>
  </si>
  <si>
    <t>Почта 3 EXEED Симферопольское</t>
  </si>
  <si>
    <t>Почта 5 EXEED Симферопольское</t>
  </si>
  <si>
    <t>Почта 6 EXEED Симферопольское</t>
  </si>
  <si>
    <t>Почта 8 EXEED Симферопольское</t>
  </si>
  <si>
    <t>Почта 9 EXEED Симферопольское</t>
  </si>
  <si>
    <t>2088671</t>
  </si>
  <si>
    <t>https://backoffice.x.sberauto.com/crm/manager/2088671</t>
  </si>
  <si>
    <t>Захаров Павел</t>
  </si>
  <si>
    <t>https://sberauto.com/cars/0b62efa9</t>
  </si>
  <si>
    <t>WBAVM91010VL66305</t>
  </si>
  <si>
    <t>X1</t>
  </si>
  <si>
    <t>4808449</t>
  </si>
  <si>
    <t>https://backoffice.x.sberauto.com/crm/manager/4808449</t>
  </si>
  <si>
    <t>1130196</t>
  </si>
  <si>
    <t>https://backoffice.x.sberauto.com/crm/manager/1130196</t>
  </si>
  <si>
    <t>https://sberauto.com/cars/d9a21916</t>
  </si>
  <si>
    <t>EC37LUSM7TC005239</t>
  </si>
  <si>
    <t>КАЛУЖСКАЯ Область</t>
  </si>
  <si>
    <t>2778023</t>
  </si>
  <si>
    <t>https://backoffice.x.sberauto.com/crm/manager/2778023</t>
  </si>
  <si>
    <t>https://sberauto.com/cars/90963586</t>
  </si>
  <si>
    <t>EC37LUSM5TC007216</t>
  </si>
  <si>
    <t>4860357</t>
  </si>
  <si>
    <t>https://backoffice.x.sberauto.com/crm/manager/4860357</t>
  </si>
  <si>
    <t>https://sberauto.com/cars/7d4210d3</t>
  </si>
  <si>
    <t>EC37LUSM7TC005192</t>
  </si>
  <si>
    <t>4847915</t>
  </si>
  <si>
    <t>https://backoffice.x.sberauto.com/crm/manager/4847915</t>
  </si>
  <si>
    <t>https://sberauto.com/cars/2e78d0bd</t>
  </si>
  <si>
    <t>VF34C5FS9DS140952</t>
  </si>
  <si>
    <t>Peugeot</t>
  </si>
  <si>
    <t>308</t>
  </si>
  <si>
    <t>3492031</t>
  </si>
  <si>
    <t>https://backoffice.x.sberauto.com/crm/manager/3492031</t>
  </si>
  <si>
    <t>4871072</t>
  </si>
  <si>
    <t>https://backoffice.x.sberauto.com/crm/manager/4871072</t>
  </si>
  <si>
    <t>https://sberauto.com/cars/b170fd37</t>
  </si>
  <si>
    <t>EC37LUSMXTC006322</t>
  </si>
  <si>
    <t>4093154</t>
  </si>
  <si>
    <t>https://backoffice.x.sberauto.com/crm/manager/4093154</t>
  </si>
  <si>
    <t>https://sberauto.com/cars/7c808eb1</t>
  </si>
  <si>
    <t>EC37LUSMXTC006367</t>
  </si>
  <si>
    <t>1768612</t>
  </si>
  <si>
    <t>https://backoffice.x.sberauto.com/crm/manager/1768612</t>
  </si>
  <si>
    <t>https://sberauto.com/cars/d920153b</t>
  </si>
  <si>
    <t>EDYDD14B1S0003106</t>
  </si>
  <si>
    <t>VX</t>
  </si>
  <si>
    <t>КАЛИНИНГРАДСКАЯ Область</t>
  </si>
  <si>
    <t>659283</t>
  </si>
  <si>
    <t>https://backoffice.x.sberauto.com/crm/manager/659283</t>
  </si>
  <si>
    <t>https://sberauto.com/cars/08354f07</t>
  </si>
  <si>
    <t>EC3TDUMA8T0003466</t>
  </si>
  <si>
    <t>3755509</t>
  </si>
  <si>
    <t>https://backoffice.x.sberauto.com/crm/manager/3755509</t>
  </si>
  <si>
    <t>СТАВРОПОЛЬСКИЙ Край</t>
  </si>
  <si>
    <t>4321933</t>
  </si>
  <si>
    <t>https://backoffice.x.sberauto.com/crm/manager/4321933</t>
  </si>
  <si>
    <t>4565354</t>
  </si>
  <si>
    <t>https://backoffice.x.sberauto.com/crm/manager/4565354</t>
  </si>
  <si>
    <t>САРАТОВСКАЯ Область</t>
  </si>
  <si>
    <t>4598383</t>
  </si>
  <si>
    <t>https://backoffice.x.sberauto.com/crm/manager/4598383</t>
  </si>
  <si>
    <t>2718026</t>
  </si>
  <si>
    <t>https://backoffice.x.sberauto.com/crm/manager/2718026</t>
  </si>
  <si>
    <t>1541335</t>
  </si>
  <si>
    <t>https://backoffice.x.sberauto.com/crm/manager/1541335</t>
  </si>
  <si>
    <t>Почта Динамика Чери Архангельск</t>
  </si>
  <si>
    <t>EDXFD32B1TE042889</t>
  </si>
  <si>
    <t>Tenet</t>
  </si>
  <si>
    <t>T7</t>
  </si>
  <si>
    <t>АРХАНГЕЛЬСКАЯ Область</t>
  </si>
  <si>
    <t>2419473</t>
  </si>
  <si>
    <t>https://backoffice.x.sberauto.com/crm/manager/2419473</t>
  </si>
  <si>
    <t>ОРЕНБУРГСКАЯ Область</t>
  </si>
  <si>
    <t>4616747</t>
  </si>
  <si>
    <t>https://backoffice.x.sberauto.com/crm/manager/4616747</t>
  </si>
  <si>
    <t>3232</t>
  </si>
  <si>
    <t>4742426</t>
  </si>
  <si>
    <t>https://backoffice.x.sberauto.com/crm/manager/4742426</t>
  </si>
  <si>
    <t>EC3DCUFD4TC013442</t>
  </si>
  <si>
    <t>4704902</t>
  </si>
  <si>
    <t>https://backoffice.x.sberauto.com/crm/manager/4704902</t>
  </si>
  <si>
    <t>LVTDD24B7TDB79990</t>
  </si>
  <si>
    <t>4418128</t>
  </si>
  <si>
    <t>https://backoffice.x.sberauto.com/crm/manager/4418128</t>
  </si>
  <si>
    <t>ПЕРМСКИЙ Край</t>
  </si>
  <si>
    <t>4532367</t>
  </si>
  <si>
    <t>https://backoffice.x.sberauto.com/crm/manager/4532367</t>
  </si>
  <si>
    <t>Почта Экскурс Чери Пермь</t>
  </si>
  <si>
    <t>3708829</t>
  </si>
  <si>
    <t>https://backoffice.x.sberauto.com/crm/manager/3708829</t>
  </si>
  <si>
    <t>Почта Чери НН2</t>
  </si>
  <si>
    <t>Почта Чери НН3</t>
  </si>
  <si>
    <t>Почта Чери НН4</t>
  </si>
  <si>
    <t>Почта Чери НН5</t>
  </si>
  <si>
    <t>4264868</t>
  </si>
  <si>
    <t>https://backoffice.x.sberauto.com/crm/manager/4264868</t>
  </si>
  <si>
    <t>4803511</t>
  </si>
  <si>
    <t>https://backoffice.x.sberauto.com/crm/manager/4803511</t>
  </si>
  <si>
    <t>3915168</t>
  </si>
  <si>
    <t>https://backoffice.x.sberauto.com/crm/manager/3915168</t>
  </si>
  <si>
    <t>Почта   1</t>
  </si>
  <si>
    <t>https://sberauto.com/cars/41491a63</t>
  </si>
  <si>
    <t>Кемерово, пр. Притомский, 20/1</t>
  </si>
  <si>
    <t>L6TVX1S64TY900691</t>
  </si>
  <si>
    <t>Geely</t>
  </si>
  <si>
    <t>Okavango</t>
  </si>
  <si>
    <t>Почта  2</t>
  </si>
  <si>
    <t>Почта  3</t>
  </si>
  <si>
    <t>4652334</t>
  </si>
  <si>
    <t>https://backoffice.x.sberauto.com/crm/manager/4652334</t>
  </si>
  <si>
    <t>https://sberauto.com/cars/65690bb5</t>
  </si>
  <si>
    <t>LB37852D0SS282819</t>
  </si>
  <si>
    <t>Monjaro</t>
  </si>
  <si>
    <t>1617088</t>
  </si>
  <si>
    <t>https://backoffice.x.sberauto.com/crm/manager/1617088</t>
  </si>
  <si>
    <t>https://sberauto.com/cars/f808ea31</t>
  </si>
  <si>
    <t>LB37852D8TS020855</t>
  </si>
  <si>
    <t>КРАСНОЯРСКИЙ Край</t>
  </si>
  <si>
    <t>4707439</t>
  </si>
  <si>
    <t>https://backoffice.x.sberauto.com/crm/manager/4707439</t>
  </si>
  <si>
    <t>K2(EMAIL)  Geely Башил!</t>
  </si>
  <si>
    <t>https://sberauto.com/cars/f2a7b52a</t>
  </si>
  <si>
    <t>улица Башиловская дом 2</t>
  </si>
  <si>
    <t>LB37852D8TS024159</t>
  </si>
  <si>
    <t>K2(EMAIL) Geely Башил! всем</t>
  </si>
  <si>
    <t>Общая Geely</t>
  </si>
  <si>
    <t>Почта 1 Geely</t>
  </si>
  <si>
    <t>Почта 1 Geely Башил</t>
  </si>
  <si>
    <t>Почта 3 Geely Башил</t>
  </si>
  <si>
    <t>Почта 4 Geely Башил</t>
  </si>
  <si>
    <t>Почта 5 Geely Башил</t>
  </si>
  <si>
    <t>4731786</t>
  </si>
  <si>
    <t>https://backoffice.x.sberauto.com/crm/manager/4731786</t>
  </si>
  <si>
    <t>K2(EMAIL) Geely K2(FIO)</t>
  </si>
  <si>
    <t>https://sberauto.com/cars/89303006</t>
  </si>
  <si>
    <t>Симферопольское шоссе</t>
  </si>
  <si>
    <t>LB3G43S91TX404572</t>
  </si>
  <si>
    <t>Cityray</t>
  </si>
  <si>
    <t>Почта 3 Geely</t>
  </si>
  <si>
    <t>Почта 4 Geely</t>
  </si>
  <si>
    <t>Почта 5 Geely</t>
  </si>
  <si>
    <t>Почта 6 Geely</t>
  </si>
  <si>
    <t>1968397</t>
  </si>
  <si>
    <t>https://backoffice.x.sberauto.com/crm/manager/1968397</t>
  </si>
  <si>
    <t>https://sberauto.com/cars/fbe6b61f</t>
  </si>
  <si>
    <t>LB37852D9TS069076</t>
  </si>
  <si>
    <t>4745242</t>
  </si>
  <si>
    <t>https://backoffice.x.sberauto.com/crm/manager/4745242</t>
  </si>
  <si>
    <t>Елена Филиппова на все</t>
  </si>
  <si>
    <t>https://sberauto.com/cars/568a07aa</t>
  </si>
  <si>
    <t>улица Руставели 25 к.2 Санкт-Петербург 195426 Россия</t>
  </si>
  <si>
    <t>LVTDD24B6SDE78739</t>
  </si>
  <si>
    <t>Илья Степанов Джетур</t>
  </si>
  <si>
    <t>Общая Джетур</t>
  </si>
  <si>
    <t>1380805</t>
  </si>
  <si>
    <t>https://backoffice.x.sberauto.com/crm/manager/1380805</t>
  </si>
  <si>
    <t>https://sberauto.com/cars/3b2ec77f</t>
  </si>
  <si>
    <t>EC3DEUFD3SC003476</t>
  </si>
  <si>
    <t>Санкт-Петербург и ЛО</t>
  </si>
  <si>
    <t>4795402</t>
  </si>
  <si>
    <t>https://backoffice.x.sberauto.com/crm/manager/4795402</t>
  </si>
  <si>
    <t>https://sberauto.com/cars/6a818225</t>
  </si>
  <si>
    <t>EC3DEUFD4SC001557</t>
  </si>
  <si>
    <t>2676214</t>
  </si>
  <si>
    <t>https://backoffice.x.sberauto.com/crm/manager/2676214</t>
  </si>
  <si>
    <t>K2(PER)</t>
  </si>
  <si>
    <t>Хавал</t>
  </si>
  <si>
    <t>4502783</t>
  </si>
  <si>
    <t>https://backoffice.x.sberauto.com/crm/manager/4502783</t>
  </si>
  <si>
    <t>КРЫМ Республика</t>
  </si>
  <si>
    <t>4587306</t>
  </si>
  <si>
    <t>https://backoffice.x.sberauto.com/crm/manager/4587306</t>
  </si>
  <si>
    <t>4040041</t>
  </si>
  <si>
    <t>https://backoffice.x.sberauto.com/crm/manager/4040041</t>
  </si>
  <si>
    <t>2781768</t>
  </si>
  <si>
    <t>https://backoffice.x.sberauto.com/crm/manager/2781768</t>
  </si>
  <si>
    <t>2486299</t>
  </si>
  <si>
    <t>https://backoffice.x.sberauto.com/crm/manager/2486299</t>
  </si>
  <si>
    <t>4528083</t>
  </si>
  <si>
    <t>https://backoffice.x.sberauto.com/crm/manager/4528083</t>
  </si>
  <si>
    <t>Почта Джетур 1</t>
  </si>
  <si>
    <t>Почта Джетур 2</t>
  </si>
  <si>
    <t>4293910</t>
  </si>
  <si>
    <t>https://backoffice.x.sberauto.com/crm/manager/4293910</t>
  </si>
  <si>
    <t>EDXFB32B6TE064196</t>
  </si>
  <si>
    <t>4641220</t>
  </si>
  <si>
    <t>https://backoffice.x.sberauto.com/crm/manager/4641220</t>
  </si>
  <si>
    <t>4647349</t>
  </si>
  <si>
    <t>https://backoffice.x.sberauto.com/crm/manager/4647349</t>
  </si>
  <si>
    <t>4613127</t>
  </si>
  <si>
    <t>https://backoffice.x.sberauto.com/crm/manager/4613127</t>
  </si>
  <si>
    <t>EC3DCUFD5TC009187</t>
  </si>
  <si>
    <t>4570873</t>
  </si>
  <si>
    <t>https://backoffice.x.sberauto.com/crm/manager/4570873</t>
  </si>
  <si>
    <t>EC37LUSM9SC004124</t>
  </si>
  <si>
    <t>4354331</t>
  </si>
  <si>
    <t>https://backoffice.x.sberauto.com/crm/manager/4354331</t>
  </si>
  <si>
    <t>LVTDD24B9TDB77979</t>
  </si>
  <si>
    <t>4692128</t>
  </si>
  <si>
    <t>https://backoffice.x.sberauto.com/crm/manager/4692128</t>
  </si>
  <si>
    <t>EC37LUSM6TC005703</t>
  </si>
  <si>
    <t>4676475</t>
  </si>
  <si>
    <t>https://backoffice.x.sberauto.com/crm/manager/4676475</t>
  </si>
  <si>
    <t>EC3DEUFD5SC003236</t>
  </si>
  <si>
    <t>EC37CUSM5SC004380</t>
  </si>
  <si>
    <t>4764952</t>
  </si>
  <si>
    <t>https://backoffice.x.sberauto.com/crm/manager/4764952</t>
  </si>
  <si>
    <t>EC3DCUFD2TC013424</t>
  </si>
  <si>
    <t>4788800</t>
  </si>
  <si>
    <t>https://backoffice.x.sberauto.com/crm/manager/4788800</t>
  </si>
  <si>
    <t>EC3DCUFD9TC010214</t>
  </si>
  <si>
    <t>4796861</t>
  </si>
  <si>
    <t>https://backoffice.x.sberauto.com/crm/manager/4796861</t>
  </si>
  <si>
    <t>EC37LUSM4SC003267</t>
  </si>
  <si>
    <t>4824390</t>
  </si>
  <si>
    <t>https://backoffice.x.sberauto.com/crm/manager/4824390</t>
  </si>
  <si>
    <t>EC3DCUFD6TC014057</t>
  </si>
  <si>
    <t>4840739</t>
  </si>
  <si>
    <t>https://backoffice.x.sberauto.com/crm/manager/4840739</t>
  </si>
  <si>
    <t>EC37LUSM0TC007236</t>
  </si>
  <si>
    <t>3743355</t>
  </si>
  <si>
    <t>https://backoffice.x.sberauto.com/crm/manager/3743355</t>
  </si>
  <si>
    <t>ONLINE АВТОГЕРМЕС-ЗАПАД (ООО  "АВТОГЕРМЕС-ЗАПАД")</t>
  </si>
  <si>
    <t>Z94C251BASR192290</t>
  </si>
  <si>
    <t>KRX</t>
  </si>
  <si>
    <t>4556342</t>
  </si>
  <si>
    <t>https://backoffice.x.sberauto.com/crm/manager/4556342</t>
  </si>
  <si>
    <t>XTA219040T1245585</t>
  </si>
  <si>
    <t>4612858</t>
  </si>
  <si>
    <t>https://backoffice.x.sberauto.com/crm/manager/4612858</t>
  </si>
  <si>
    <t>XTA219140T0685068</t>
  </si>
  <si>
    <t>4613246</t>
  </si>
  <si>
    <t>https://backoffice.x.sberauto.com/crm/manager/4613246</t>
  </si>
  <si>
    <t>4613995</t>
  </si>
  <si>
    <t>https://backoffice.x.sberauto.com/crm/manager/4613995</t>
  </si>
  <si>
    <t>XTAKS045LT1575243</t>
  </si>
  <si>
    <t>4540101</t>
  </si>
  <si>
    <t>https://backoffice.x.sberauto.com/crm/manager/4540101</t>
  </si>
  <si>
    <t>XTA212140T2622364</t>
  </si>
  <si>
    <t>4573883</t>
  </si>
  <si>
    <t>https://backoffice.x.sberauto.com/crm/manager/4573883</t>
  </si>
  <si>
    <t>XTA219040T1241258</t>
  </si>
  <si>
    <t>4607433</t>
  </si>
  <si>
    <t>https://backoffice.x.sberauto.com/crm/manager/4607433</t>
  </si>
  <si>
    <t>XTA219040T1253649</t>
  </si>
  <si>
    <t>4613676</t>
  </si>
  <si>
    <t>https://backoffice.x.sberauto.com/crm/manager/4613676</t>
  </si>
  <si>
    <t>Z94PC815DSR058251</t>
  </si>
  <si>
    <t>HC</t>
  </si>
  <si>
    <t>3237302</t>
  </si>
  <si>
    <t>https://backoffice.x.sberauto.com/crm/manager/3237302</t>
  </si>
  <si>
    <t>RUNSJAP39TU003967</t>
  </si>
  <si>
    <t>JAC</t>
  </si>
  <si>
    <t>T9</t>
  </si>
  <si>
    <t>3843386</t>
  </si>
  <si>
    <t>https://backoffice.x.sberauto.com/crm/manager/3843386</t>
  </si>
  <si>
    <t>4453345</t>
  </si>
  <si>
    <t>https://backoffice.x.sberauto.com/crm/manager/4453345</t>
  </si>
  <si>
    <t>XTA219140T0688028</t>
  </si>
  <si>
    <t>4574380</t>
  </si>
  <si>
    <t>https://backoffice.x.sberauto.com/crm/manager/4574380</t>
  </si>
  <si>
    <t>XTA219470T0308851</t>
  </si>
  <si>
    <t>4577629</t>
  </si>
  <si>
    <t>https://backoffice.x.sberauto.com/crm/manager/4577629</t>
  </si>
  <si>
    <t>4592858</t>
  </si>
  <si>
    <t>https://backoffice.x.sberauto.com/crm/manager/4592858</t>
  </si>
  <si>
    <t>XTA212140T2623849</t>
  </si>
  <si>
    <t>4606084</t>
  </si>
  <si>
    <t>https://backoffice.x.sberauto.com/crm/manager/4606084</t>
  </si>
  <si>
    <t>XTA212140T2622390</t>
  </si>
  <si>
    <t>4616949</t>
  </si>
  <si>
    <t>https://backoffice.x.sberauto.com/crm/manager/4616949</t>
  </si>
  <si>
    <t>XTA212140T2622707</t>
  </si>
  <si>
    <t>4617616</t>
  </si>
  <si>
    <t>https://backoffice.x.sberauto.com/crm/manager/4617616</t>
  </si>
  <si>
    <t>XTA212140T2617354</t>
  </si>
  <si>
    <t>4618404</t>
  </si>
  <si>
    <t>https://backoffice.x.sberauto.com/crm/manager/4618404</t>
  </si>
  <si>
    <t>XTAKS045LT1579229</t>
  </si>
  <si>
    <t>4621378</t>
  </si>
  <si>
    <t>https://backoffice.x.sberauto.com/crm/manager/4621378</t>
  </si>
  <si>
    <t>LS4ASE2E6TB085053</t>
  </si>
  <si>
    <t>CS35MAX</t>
  </si>
  <si>
    <t>4622818</t>
  </si>
  <si>
    <t>https://backoffice.x.sberauto.com/crm/manager/4622818</t>
  </si>
  <si>
    <t>XTA212140T2618362</t>
  </si>
  <si>
    <t>4581197</t>
  </si>
  <si>
    <t>https://backoffice.x.sberauto.com/crm/manager/4581197</t>
  </si>
  <si>
    <t>XTA219040T1253733</t>
  </si>
  <si>
    <t>4618438</t>
  </si>
  <si>
    <t>https://backoffice.x.sberauto.com/crm/manager/4618438</t>
  </si>
  <si>
    <t>Z94PF815BSR064187</t>
  </si>
  <si>
    <t>4622352</t>
  </si>
  <si>
    <t>https://backoffice.x.sberauto.com/crm/manager/4622352</t>
  </si>
  <si>
    <t>XTAKS045LT1579231</t>
  </si>
  <si>
    <t>4626637</t>
  </si>
  <si>
    <t>https://backoffice.x.sberauto.com/crm/manager/4626637</t>
  </si>
  <si>
    <t>XTA212140T2622292</t>
  </si>
  <si>
    <t>4626788</t>
  </si>
  <si>
    <t>https://backoffice.x.sberauto.com/crm/manager/4626788</t>
  </si>
  <si>
    <t>XTA219040T1253611</t>
  </si>
  <si>
    <t>4627684</t>
  </si>
  <si>
    <t>https://backoffice.x.sberauto.com/crm/manager/4627684</t>
  </si>
  <si>
    <t>Z94PC815DSR064775</t>
  </si>
  <si>
    <t>4628736</t>
  </si>
  <si>
    <t>https://backoffice.x.sberauto.com/crm/manager/4628736</t>
  </si>
  <si>
    <t>Z0X219019T1262505</t>
  </si>
  <si>
    <t>4543435</t>
  </si>
  <si>
    <t>https://backoffice.x.sberauto.com/crm/manager/4543435</t>
  </si>
  <si>
    <t>XTARS025LT1575752</t>
  </si>
  <si>
    <t>4575854</t>
  </si>
  <si>
    <t>https://backoffice.x.sberauto.com/crm/manager/4575854</t>
  </si>
  <si>
    <t>XTA219140T0688063</t>
  </si>
  <si>
    <t>4632695</t>
  </si>
  <si>
    <t>https://backoffice.x.sberauto.com/crm/manager/4632695</t>
  </si>
  <si>
    <t>XTA212140T2614274</t>
  </si>
  <si>
    <t>4632957</t>
  </si>
  <si>
    <t>https://backoffice.x.sberauto.com/crm/manager/4632957</t>
  </si>
  <si>
    <t>XTARS045LT1581911</t>
  </si>
  <si>
    <t>4633385</t>
  </si>
  <si>
    <t>https://backoffice.x.sberauto.com/crm/manager/4633385</t>
  </si>
  <si>
    <t>4634264</t>
  </si>
  <si>
    <t>https://backoffice.x.sberauto.com/crm/manager/4634264</t>
  </si>
  <si>
    <t>XTARS025LT1579186</t>
  </si>
  <si>
    <t>4635002</t>
  </si>
  <si>
    <t>https://backoffice.x.sberauto.com/crm/manager/4635002</t>
  </si>
  <si>
    <t>XTA219470T0308852</t>
  </si>
  <si>
    <t>4587492</t>
  </si>
  <si>
    <t>https://backoffice.x.sberauto.com/crm/manager/4587492</t>
  </si>
  <si>
    <t>Z94PF815BSR073418</t>
  </si>
  <si>
    <t>4637108</t>
  </si>
  <si>
    <t>https://backoffice.x.sberauto.com/crm/manager/4637108</t>
  </si>
  <si>
    <t>XTA212140T2622693</t>
  </si>
  <si>
    <t>4637521</t>
  </si>
  <si>
    <t>https://backoffice.x.sberauto.com/crm/manager/4637521</t>
  </si>
  <si>
    <t>XTARS025LT1575714</t>
  </si>
  <si>
    <t>4637601</t>
  </si>
  <si>
    <t>https://backoffice.x.sberauto.com/crm/manager/4637601</t>
  </si>
  <si>
    <t>4637715</t>
  </si>
  <si>
    <t>https://backoffice.x.sberauto.com/crm/manager/4637715</t>
  </si>
  <si>
    <t>Z94PF815BSR065826</t>
  </si>
  <si>
    <t>4638387</t>
  </si>
  <si>
    <t>https://backoffice.x.sberauto.com/crm/manager/4638387</t>
  </si>
  <si>
    <t>XTA219470T0313746</t>
  </si>
  <si>
    <t>4638414</t>
  </si>
  <si>
    <t>https://backoffice.x.sberauto.com/crm/manager/4638414</t>
  </si>
  <si>
    <t>XTARS045LT1579122</t>
  </si>
  <si>
    <t>3715547</t>
  </si>
  <si>
    <t>https://backoffice.x.sberauto.com/crm/manager/3715547</t>
  </si>
  <si>
    <t>XTA212140T2622695</t>
  </si>
  <si>
    <t>4504507</t>
  </si>
  <si>
    <t>https://backoffice.x.sberauto.com/crm/manager/4504507</t>
  </si>
  <si>
    <t>Почта Новые и Пробег</t>
  </si>
  <si>
    <t>XTAKS025LT1579129</t>
  </si>
  <si>
    <t>4639430</t>
  </si>
  <si>
    <t>https://backoffice.x.sberauto.com/crm/manager/4639430</t>
  </si>
  <si>
    <t>XTA219470T0317625</t>
  </si>
  <si>
    <t>4641317</t>
  </si>
  <si>
    <t>https://backoffice.x.sberauto.com/crm/manager/4641317</t>
  </si>
  <si>
    <t>XTAFS045LT1578956</t>
  </si>
  <si>
    <t>4641714</t>
  </si>
  <si>
    <t>https://backoffice.x.sberauto.com/crm/manager/4641714</t>
  </si>
  <si>
    <t>LS5A3DKRXSA005022</t>
  </si>
  <si>
    <t>CS35PLUS</t>
  </si>
  <si>
    <t>4642330</t>
  </si>
  <si>
    <t>https://backoffice.x.sberauto.com/crm/manager/4642330</t>
  </si>
  <si>
    <t>LB37852D2TS038235</t>
  </si>
  <si>
    <t>3261635</t>
  </si>
  <si>
    <t>https://backoffice.x.sberauto.com/crm/manager/3261635</t>
  </si>
  <si>
    <t>XTA219440T0317268</t>
  </si>
  <si>
    <t>4621389</t>
  </si>
  <si>
    <t>https://backoffice.x.sberauto.com/crm/manager/4621389</t>
  </si>
  <si>
    <t>XTA219040T1253680</t>
  </si>
  <si>
    <t>4638406</t>
  </si>
  <si>
    <t>https://backoffice.x.sberauto.com/crm/manager/4638406</t>
  </si>
  <si>
    <t>XTARS045LT1579123</t>
  </si>
  <si>
    <t>4638829</t>
  </si>
  <si>
    <t>https://backoffice.x.sberauto.com/crm/manager/4638829</t>
  </si>
  <si>
    <t>XTA219140T0688154</t>
  </si>
  <si>
    <t>4642436</t>
  </si>
  <si>
    <t>https://backoffice.x.sberauto.com/crm/manager/4642436</t>
  </si>
  <si>
    <t>Z94PC815DSR051943</t>
  </si>
  <si>
    <t>4643362</t>
  </si>
  <si>
    <t>https://backoffice.x.sberauto.com/crm/manager/4643362</t>
  </si>
  <si>
    <t>XTA219440T0317335</t>
  </si>
  <si>
    <t>4645100</t>
  </si>
  <si>
    <t>https://backoffice.x.sberauto.com/crm/manager/4645100</t>
  </si>
  <si>
    <t>XTAFS025LT1570576</t>
  </si>
  <si>
    <t>4645396</t>
  </si>
  <si>
    <t>https://backoffice.x.sberauto.com/crm/manager/4645396</t>
  </si>
  <si>
    <t>XTA219040T1253464</t>
  </si>
  <si>
    <t>4645532</t>
  </si>
  <si>
    <t>https://backoffice.x.sberauto.com/crm/manager/4645532</t>
  </si>
  <si>
    <t>XTA212140T2622039</t>
  </si>
  <si>
    <t>4646516</t>
  </si>
  <si>
    <t>https://backoffice.x.sberauto.com/crm/manager/4646516</t>
  </si>
  <si>
    <t>XTAGFL150T1040481</t>
  </si>
  <si>
    <t>4647114</t>
  </si>
  <si>
    <t>https://backoffice.x.sberauto.com/crm/manager/4647114</t>
  </si>
  <si>
    <t>XTA219070T1236904</t>
  </si>
  <si>
    <t>4622820</t>
  </si>
  <si>
    <t>https://backoffice.x.sberauto.com/crm/manager/4622820</t>
  </si>
  <si>
    <t>Z94PC815BSR071621</t>
  </si>
  <si>
    <t>4652717</t>
  </si>
  <si>
    <t>https://backoffice.x.sberauto.com/crm/manager/4652717</t>
  </si>
  <si>
    <t>XTAKS045LT1579181</t>
  </si>
  <si>
    <t>1227902</t>
  </si>
  <si>
    <t>https://backoffice.x.sberauto.com/crm/manager/1227902</t>
  </si>
  <si>
    <t>LB37622Z8TX512059</t>
  </si>
  <si>
    <t>Coolray</t>
  </si>
  <si>
    <t>3283077</t>
  </si>
  <si>
    <t>https://backoffice.x.sberauto.com/crm/manager/3283077</t>
  </si>
  <si>
    <t>Z94C351BBSR197334</t>
  </si>
  <si>
    <t>4662768</t>
  </si>
  <si>
    <t>https://backoffice.x.sberauto.com/crm/manager/4662768</t>
  </si>
  <si>
    <t>4663864</t>
  </si>
  <si>
    <t>https://backoffice.x.sberauto.com/crm/manager/4663864</t>
  </si>
  <si>
    <t>4664204</t>
  </si>
  <si>
    <t>https://backoffice.x.sberauto.com/crm/manager/4664204</t>
  </si>
  <si>
    <t>Z94PC815BSR071539</t>
  </si>
  <si>
    <t>4633815</t>
  </si>
  <si>
    <t>https://backoffice.x.sberauto.com/crm/manager/4633815</t>
  </si>
  <si>
    <t>XTAFS045LT1574061</t>
  </si>
  <si>
    <t>3419035</t>
  </si>
  <si>
    <t>https://backoffice.x.sberauto.com/crm/manager/3419035</t>
  </si>
  <si>
    <t>XTAKS025LT1579155</t>
  </si>
  <si>
    <t>4668609</t>
  </si>
  <si>
    <t>https://backoffice.x.sberauto.com/crm/manager/4668609</t>
  </si>
  <si>
    <t>XTA212140T2625583</t>
  </si>
  <si>
    <t>4669350</t>
  </si>
  <si>
    <t>https://backoffice.x.sberauto.com/crm/manager/4669350</t>
  </si>
  <si>
    <t>XTAFS045LT1573939</t>
  </si>
  <si>
    <t>4375913</t>
  </si>
  <si>
    <t>https://backoffice.x.sberauto.com/crm/manager/4375913</t>
  </si>
  <si>
    <t>Z94C251BBSR198501</t>
  </si>
  <si>
    <t>4563669</t>
  </si>
  <si>
    <t>https://backoffice.x.sberauto.com/crm/manager/4563669</t>
  </si>
  <si>
    <t>EC3DCUFD3TC009205</t>
  </si>
  <si>
    <t>4668947</t>
  </si>
  <si>
    <t>https://backoffice.x.sberauto.com/crm/manager/4668947</t>
  </si>
  <si>
    <t>Z94PC815DSR064403</t>
  </si>
  <si>
    <t>4670743</t>
  </si>
  <si>
    <t>https://backoffice.x.sberauto.com/crm/manager/4670743</t>
  </si>
  <si>
    <t>XTA219140T0678974</t>
  </si>
  <si>
    <t>4670805</t>
  </si>
  <si>
    <t>https://backoffice.x.sberauto.com/crm/manager/4670805</t>
  </si>
  <si>
    <t>XTA219440T0313603</t>
  </si>
  <si>
    <t>4671633</t>
  </si>
  <si>
    <t>https://backoffice.x.sberauto.com/crm/manager/4671633</t>
  </si>
  <si>
    <t>4674691</t>
  </si>
  <si>
    <t>https://backoffice.x.sberauto.com/crm/manager/4674691</t>
  </si>
  <si>
    <t>XTA219140T0688055</t>
  </si>
  <si>
    <t>3835634</t>
  </si>
  <si>
    <t>https://backoffice.x.sberauto.com/crm/manager/3835634</t>
  </si>
  <si>
    <t>XTA219470T0320323</t>
  </si>
  <si>
    <t>4622637</t>
  </si>
  <si>
    <t>https://backoffice.x.sberauto.com/crm/manager/4622637</t>
  </si>
  <si>
    <t>XTA219140T0687937</t>
  </si>
  <si>
    <t>4625950</t>
  </si>
  <si>
    <t>https://backoffice.x.sberauto.com/crm/manager/4625950</t>
  </si>
  <si>
    <t>Z94C351BBSR198384</t>
  </si>
  <si>
    <t>4675627</t>
  </si>
  <si>
    <t>https://backoffice.x.sberauto.com/crm/manager/4675627</t>
  </si>
  <si>
    <t>LVTDD24B5TDB86730</t>
  </si>
  <si>
    <t>4676790</t>
  </si>
  <si>
    <t>https://backoffice.x.sberauto.com/crm/manager/4676790</t>
  </si>
  <si>
    <t>Z94C351BBSR198522</t>
  </si>
  <si>
    <t>4676829</t>
  </si>
  <si>
    <t>https://backoffice.x.sberauto.com/crm/manager/4676829</t>
  </si>
  <si>
    <t>XTA219040T1253612</t>
  </si>
  <si>
    <t>4677688</t>
  </si>
  <si>
    <t>https://backoffice.x.sberauto.com/crm/manager/4677688</t>
  </si>
  <si>
    <t>XTA219040T1230945</t>
  </si>
  <si>
    <t>4682098</t>
  </si>
  <si>
    <t>https://backoffice.x.sberauto.com/crm/manager/4682098</t>
  </si>
  <si>
    <t>XTARS045LT1571105</t>
  </si>
  <si>
    <t>4683281</t>
  </si>
  <si>
    <t>https://backoffice.x.sberauto.com/crm/manager/4683281</t>
  </si>
  <si>
    <t>4683694</t>
  </si>
  <si>
    <t>https://backoffice.x.sberauto.com/crm/manager/4683694</t>
  </si>
  <si>
    <t>XTA219140T0688065</t>
  </si>
  <si>
    <t>4685217</t>
  </si>
  <si>
    <t>https://backoffice.x.sberauto.com/crm/manager/4685217</t>
  </si>
  <si>
    <t>4685578</t>
  </si>
  <si>
    <t>https://backoffice.x.sberauto.com/crm/manager/4685578</t>
  </si>
  <si>
    <t>4689682</t>
  </si>
  <si>
    <t>https://backoffice.x.sberauto.com/crm/manager/4689682</t>
  </si>
  <si>
    <t>XTA219040T1253620</t>
  </si>
  <si>
    <t>4692209</t>
  </si>
  <si>
    <t>https://backoffice.x.sberauto.com/crm/manager/4692209</t>
  </si>
  <si>
    <t>XTARS045LT1578747</t>
  </si>
  <si>
    <t>4692623</t>
  </si>
  <si>
    <t>https://backoffice.x.sberauto.com/crm/manager/4692623</t>
  </si>
  <si>
    <t>Z94PC815DSR065821</t>
  </si>
  <si>
    <t>1339828</t>
  </si>
  <si>
    <t>https://backoffice.x.sberauto.com/crm/manager/1339828</t>
  </si>
  <si>
    <t>KMHWH81KBJU945617</t>
  </si>
  <si>
    <t>H-1</t>
  </si>
  <si>
    <t>3542819</t>
  </si>
  <si>
    <t>https://backoffice.x.sberauto.com/crm/manager/3542819</t>
  </si>
  <si>
    <t>Y4K8722DXTB310601</t>
  </si>
  <si>
    <t>4645842</t>
  </si>
  <si>
    <t>https://backoffice.x.sberauto.com/crm/manager/4645842</t>
  </si>
  <si>
    <t>ED3STHFM5S0003763</t>
  </si>
  <si>
    <t>4705624</t>
  </si>
  <si>
    <t>https://backoffice.x.sberauto.com/crm/manager/4705624</t>
  </si>
  <si>
    <t>Z94C251BBSR199139</t>
  </si>
  <si>
    <t>4706186</t>
  </si>
  <si>
    <t>https://backoffice.x.sberauto.com/crm/manager/4706186</t>
  </si>
  <si>
    <t>Z94PA814BSR070338</t>
  </si>
  <si>
    <t>4707024</t>
  </si>
  <si>
    <t>https://backoffice.x.sberauto.com/crm/manager/4707024</t>
  </si>
  <si>
    <t>4712968</t>
  </si>
  <si>
    <t>https://backoffice.x.sberauto.com/crm/manager/4712968</t>
  </si>
  <si>
    <t>XTA219070T1212350</t>
  </si>
  <si>
    <t>823542</t>
  </si>
  <si>
    <t>https://backoffice.x.sberauto.com/crm/manager/823542</t>
  </si>
  <si>
    <t>XTAFS045LT1573739</t>
  </si>
  <si>
    <t>4707719</t>
  </si>
  <si>
    <t>https://backoffice.x.sberauto.com/crm/manager/4707719</t>
  </si>
  <si>
    <t>Z94C251BBSR196571</t>
  </si>
  <si>
    <t>4717631</t>
  </si>
  <si>
    <t>https://backoffice.x.sberauto.com/crm/manager/4717631</t>
  </si>
  <si>
    <t>Y4K8622Z1TB923575</t>
  </si>
  <si>
    <t>4718271</t>
  </si>
  <si>
    <t>https://backoffice.x.sberauto.com/crm/manager/4718271</t>
  </si>
  <si>
    <t>4256479</t>
  </si>
  <si>
    <t>https://backoffice.x.sberauto.com/crm/manager/4256479</t>
  </si>
  <si>
    <t>4571601</t>
  </si>
  <si>
    <t>https://backoffice.x.sberauto.com/crm/manager/4571601</t>
  </si>
  <si>
    <t>EDXGD34B7TE052943</t>
  </si>
  <si>
    <t>T8</t>
  </si>
  <si>
    <t>4671166</t>
  </si>
  <si>
    <t>https://backoffice.x.sberauto.com/crm/manager/4671166</t>
  </si>
  <si>
    <t>XTA219440T0319773</t>
  </si>
  <si>
    <t>4697486</t>
  </si>
  <si>
    <t>https://backoffice.x.sberauto.com/crm/manager/4697486</t>
  </si>
  <si>
    <t>Y4K8622Z9TB921542</t>
  </si>
  <si>
    <t>4720163</t>
  </si>
  <si>
    <t>https://backoffice.x.sberauto.com/crm/manager/4720163</t>
  </si>
  <si>
    <t>L6TVX1S63TY900858</t>
  </si>
  <si>
    <t>4724748</t>
  </si>
  <si>
    <t>https://backoffice.x.sberauto.com/crm/manager/4724748</t>
  </si>
  <si>
    <t>XTA212140T2622380</t>
  </si>
  <si>
    <t>4725058</t>
  </si>
  <si>
    <t>https://backoffice.x.sberauto.com/crm/manager/4725058</t>
  </si>
  <si>
    <t>XTA212140T2622385</t>
  </si>
  <si>
    <t>4725251</t>
  </si>
  <si>
    <t>https://backoffice.x.sberauto.com/crm/manager/4725251</t>
  </si>
  <si>
    <t>XTA219040T1237952</t>
  </si>
  <si>
    <t>4725637</t>
  </si>
  <si>
    <t>https://backoffice.x.sberauto.com/crm/manager/4725637</t>
  </si>
  <si>
    <t>XTAGFL150T1047018</t>
  </si>
  <si>
    <t>4726366</t>
  </si>
  <si>
    <t>https://backoffice.x.sberauto.com/crm/manager/4726366</t>
  </si>
  <si>
    <t>XTA219040T1265898</t>
  </si>
  <si>
    <t>4729250</t>
  </si>
  <si>
    <t>https://backoffice.x.sberauto.com/crm/manager/4729250</t>
  </si>
  <si>
    <t>XTA212140T2622188</t>
  </si>
  <si>
    <t>4729391</t>
  </si>
  <si>
    <t>https://backoffice.x.sberauto.com/crm/manager/4729391</t>
  </si>
  <si>
    <t>XTA212140T2622295</t>
  </si>
  <si>
    <t>2186639</t>
  </si>
  <si>
    <t>https://backoffice.x.sberauto.com/crm/manager/2186639</t>
  </si>
  <si>
    <t>Z94PF814BSR069972</t>
  </si>
  <si>
    <t>3838189</t>
  </si>
  <si>
    <t>https://backoffice.x.sberauto.com/crm/manager/3838189</t>
  </si>
  <si>
    <t>XTA219470T0320434</t>
  </si>
  <si>
    <t>4671503</t>
  </si>
  <si>
    <t>https://backoffice.x.sberauto.com/crm/manager/4671503</t>
  </si>
  <si>
    <t>XTA212140T2613563</t>
  </si>
  <si>
    <t>4682633</t>
  </si>
  <si>
    <t>https://backoffice.x.sberauto.com/crm/manager/4682633</t>
  </si>
  <si>
    <t>EC3DEUFD1SC002424</t>
  </si>
  <si>
    <t>4705483</t>
  </si>
  <si>
    <t>https://backoffice.x.sberauto.com/crm/manager/4705483</t>
  </si>
  <si>
    <t>Z94PF815BSR073438</t>
  </si>
  <si>
    <t>4705743</t>
  </si>
  <si>
    <t>https://backoffice.x.sberauto.com/crm/manager/4705743</t>
  </si>
  <si>
    <t>LVTDD24B7TDB86664</t>
  </si>
  <si>
    <t>4707237</t>
  </si>
  <si>
    <t>https://backoffice.x.sberauto.com/crm/manager/4707237</t>
  </si>
  <si>
    <t>XTA219140T0675490</t>
  </si>
  <si>
    <t>4717945</t>
  </si>
  <si>
    <t>https://backoffice.x.sberauto.com/crm/manager/4717945</t>
  </si>
  <si>
    <t>XTA212140T2616669</t>
  </si>
  <si>
    <t>4729060</t>
  </si>
  <si>
    <t>https://backoffice.x.sberauto.com/crm/manager/4729060</t>
  </si>
  <si>
    <t>XTAGFL150T1047016</t>
  </si>
  <si>
    <t>4729314</t>
  </si>
  <si>
    <t>https://backoffice.x.sberauto.com/crm/manager/4729314</t>
  </si>
  <si>
    <t>4729466</t>
  </si>
  <si>
    <t>https://backoffice.x.sberauto.com/crm/manager/4729466</t>
  </si>
  <si>
    <t>4729477</t>
  </si>
  <si>
    <t>https://backoffice.x.sberauto.com/crm/manager/4729477</t>
  </si>
  <si>
    <t>4730314</t>
  </si>
  <si>
    <t>https://backoffice.x.sberauto.com/crm/manager/4730314</t>
  </si>
  <si>
    <t>XTAKS025LT1583482</t>
  </si>
  <si>
    <t>4730953</t>
  </si>
  <si>
    <t>https://backoffice.x.sberauto.com/crm/manager/4730953</t>
  </si>
  <si>
    <t>Z94PF815BSR065785</t>
  </si>
  <si>
    <t>4731259</t>
  </si>
  <si>
    <t>https://backoffice.x.sberauto.com/crm/manager/4731259</t>
  </si>
  <si>
    <t>4731755</t>
  </si>
  <si>
    <t>https://backoffice.x.sberauto.com/crm/manager/4731755</t>
  </si>
  <si>
    <t>LVTDD24B3TDB78674</t>
  </si>
  <si>
    <t>4732290</t>
  </si>
  <si>
    <t>https://backoffice.x.sberauto.com/crm/manager/4732290</t>
  </si>
  <si>
    <t>Z94PB814BSR073461</t>
  </si>
  <si>
    <t>4735565</t>
  </si>
  <si>
    <t>https://backoffice.x.sberauto.com/crm/manager/4735565</t>
  </si>
  <si>
    <t>Z94PF815BSR073609</t>
  </si>
  <si>
    <t>4735708</t>
  </si>
  <si>
    <t>https://backoffice.x.sberauto.com/crm/manager/4735708</t>
  </si>
  <si>
    <t>Z0X219119T0688399</t>
  </si>
  <si>
    <t>4735710</t>
  </si>
  <si>
    <t>https://backoffice.x.sberauto.com/crm/manager/4735710</t>
  </si>
  <si>
    <t>Z94C241BBSR274682</t>
  </si>
  <si>
    <t>KRS</t>
  </si>
  <si>
    <t>4713343</t>
  </si>
  <si>
    <t>https://backoffice.x.sberauto.com/crm/manager/4713343</t>
  </si>
  <si>
    <t>XTA219040T1266194</t>
  </si>
  <si>
    <t>4729646</t>
  </si>
  <si>
    <t>https://backoffice.x.sberauto.com/crm/manager/4729646</t>
  </si>
  <si>
    <t>Z94C351BBSR198120</t>
  </si>
  <si>
    <t>4729881</t>
  </si>
  <si>
    <t>https://backoffice.x.sberauto.com/crm/manager/4729881</t>
  </si>
  <si>
    <t>XTA219440T0313819</t>
  </si>
  <si>
    <t>4729883</t>
  </si>
  <si>
    <t>https://backoffice.x.sberauto.com/crm/manager/4729883</t>
  </si>
  <si>
    <t>XTA212140T2627406</t>
  </si>
  <si>
    <t>4730050</t>
  </si>
  <si>
    <t>https://backoffice.x.sberauto.com/crm/manager/4730050</t>
  </si>
  <si>
    <t>Z94PC815DSR066253</t>
  </si>
  <si>
    <t>4730241</t>
  </si>
  <si>
    <t>https://backoffice.x.sberauto.com/crm/manager/4730241</t>
  </si>
  <si>
    <t>4742800</t>
  </si>
  <si>
    <t>https://backoffice.x.sberauto.com/crm/manager/4742800</t>
  </si>
  <si>
    <t>Z94C251BBSR199314</t>
  </si>
  <si>
    <t>4748920</t>
  </si>
  <si>
    <t>https://backoffice.x.sberauto.com/crm/manager/4748920</t>
  </si>
  <si>
    <t>Z94PB814BSR071035</t>
  </si>
  <si>
    <t>4751175</t>
  </si>
  <si>
    <t>https://backoffice.x.sberauto.com/crm/manager/4751175</t>
  </si>
  <si>
    <t>LB3G43S90TX406491</t>
  </si>
  <si>
    <t>4749395</t>
  </si>
  <si>
    <t>https://backoffice.x.sberauto.com/crm/manager/4749395</t>
  </si>
  <si>
    <t>XTA219040T1253269</t>
  </si>
  <si>
    <t>4756475</t>
  </si>
  <si>
    <t>https://backoffice.x.sberauto.com/crm/manager/4756475</t>
  </si>
  <si>
    <t>XTA219140T0687955</t>
  </si>
  <si>
    <t>4757054</t>
  </si>
  <si>
    <t>https://backoffice.x.sberauto.com/crm/manager/4757054</t>
  </si>
  <si>
    <t>LB3G43S94TX403660</t>
  </si>
  <si>
    <t>101046</t>
  </si>
  <si>
    <t>https://backoffice.x.sberauto.com/crm/manager/101046</t>
  </si>
  <si>
    <t>XWEKU811BHC001517</t>
  </si>
  <si>
    <t>Sorento</t>
  </si>
  <si>
    <t>ВЛАДИМИРСКАЯ</t>
  </si>
  <si>
    <t>4370294</t>
  </si>
  <si>
    <t>https://backoffice.x.sberauto.com/crm/manager/4370294</t>
  </si>
  <si>
    <t>Z94PA814BSR065633</t>
  </si>
  <si>
    <t>4735809</t>
  </si>
  <si>
    <t>https://backoffice.x.sberauto.com/crm/manager/4735809</t>
  </si>
  <si>
    <t>XTAKS045LT1583739</t>
  </si>
  <si>
    <t>4735963</t>
  </si>
  <si>
    <t>https://backoffice.x.sberauto.com/crm/manager/4735963</t>
  </si>
  <si>
    <t>XTA219440T0312619</t>
  </si>
  <si>
    <t>4755592</t>
  </si>
  <si>
    <t>https://backoffice.x.sberauto.com/crm/manager/4755592</t>
  </si>
  <si>
    <t>XTA219440T0320446</t>
  </si>
  <si>
    <t>4759388</t>
  </si>
  <si>
    <t>https://backoffice.x.sberauto.com/crm/manager/4759388</t>
  </si>
  <si>
    <t>LB3FX1S74TB048556</t>
  </si>
  <si>
    <t>Atlas</t>
  </si>
  <si>
    <t>4762074</t>
  </si>
  <si>
    <t>https://backoffice.x.sberauto.com/crm/manager/4762074</t>
  </si>
  <si>
    <t>XTA212140T2627093</t>
  </si>
  <si>
    <t>4768506</t>
  </si>
  <si>
    <t>https://backoffice.x.sberauto.com/crm/manager/4768506</t>
  </si>
  <si>
    <t>XTAKS025LT1579161</t>
  </si>
  <si>
    <t>4769784</t>
  </si>
  <si>
    <t>https://backoffice.x.sberauto.com/crm/manager/4769784</t>
  </si>
  <si>
    <t>XTA219040T1266027</t>
  </si>
  <si>
    <t>4770096</t>
  </si>
  <si>
    <t>https://backoffice.x.sberauto.com/crm/manager/4770096</t>
  </si>
  <si>
    <t>XTA219040T1266086</t>
  </si>
  <si>
    <t>3418253</t>
  </si>
  <si>
    <t>https://backoffice.x.sberauto.com/crm/manager/3418253</t>
  </si>
  <si>
    <t>XTA212140T2622685</t>
  </si>
  <si>
    <t>4498285</t>
  </si>
  <si>
    <t>https://backoffice.x.sberauto.com/crm/manager/4498285</t>
  </si>
  <si>
    <t>4676464</t>
  </si>
  <si>
    <t>https://backoffice.x.sberauto.com/crm/manager/4676464</t>
  </si>
  <si>
    <t>4751191</t>
  </si>
  <si>
    <t>https://backoffice.x.sberauto.com/crm/manager/4751191</t>
  </si>
  <si>
    <t>XTA219040T1266031</t>
  </si>
  <si>
    <t>4756512</t>
  </si>
  <si>
    <t>https://backoffice.x.sberauto.com/crm/manager/4756512</t>
  </si>
  <si>
    <t>Z94C251BBSR197464</t>
  </si>
  <si>
    <t>4762814</t>
  </si>
  <si>
    <t>https://backoffice.x.sberauto.com/crm/manager/4762814</t>
  </si>
  <si>
    <t>XTA219170T0691220</t>
  </si>
  <si>
    <t>4764409</t>
  </si>
  <si>
    <t>https://backoffice.x.sberauto.com/crm/manager/4764409</t>
  </si>
  <si>
    <t>4764458</t>
  </si>
  <si>
    <t>https://backoffice.x.sberauto.com/crm/manager/4764458</t>
  </si>
  <si>
    <t>4767900</t>
  </si>
  <si>
    <t>https://backoffice.x.sberauto.com/crm/manager/4767900</t>
  </si>
  <si>
    <t>Z94PF815BSR055908</t>
  </si>
  <si>
    <t>4769026</t>
  </si>
  <si>
    <t>https://backoffice.x.sberauto.com/crm/manager/4769026</t>
  </si>
  <si>
    <t>Z94PF814BSR074210</t>
  </si>
  <si>
    <t>4769670</t>
  </si>
  <si>
    <t>https://backoffice.x.sberauto.com/crm/manager/4769670</t>
  </si>
  <si>
    <t>4770257</t>
  </si>
  <si>
    <t>https://backoffice.x.sberauto.com/crm/manager/4770257</t>
  </si>
  <si>
    <t>Z94PC815BSR069948</t>
  </si>
  <si>
    <t>4770956</t>
  </si>
  <si>
    <t>https://backoffice.x.sberauto.com/crm/manager/4770956</t>
  </si>
  <si>
    <t>XTAGFK350T1046998</t>
  </si>
  <si>
    <t>4772998</t>
  </si>
  <si>
    <t>https://backoffice.x.sberauto.com/crm/manager/4772998</t>
  </si>
  <si>
    <t>Z94PF815BSR059176</t>
  </si>
  <si>
    <t>4773050</t>
  </si>
  <si>
    <t>https://backoffice.x.sberauto.com/crm/manager/4773050</t>
  </si>
  <si>
    <t>XTA212140T2627504</t>
  </si>
  <si>
    <t>4773115</t>
  </si>
  <si>
    <t>https://backoffice.x.sberauto.com/crm/manager/4773115</t>
  </si>
  <si>
    <t>XTA219440T0317342</t>
  </si>
  <si>
    <t>4773254</t>
  </si>
  <si>
    <t>https://backoffice.x.sberauto.com/crm/manager/4773254</t>
  </si>
  <si>
    <t>Z94PF815BSR060279</t>
  </si>
  <si>
    <t>4773525</t>
  </si>
  <si>
    <t>https://backoffice.x.sberauto.com/crm/manager/4773525</t>
  </si>
  <si>
    <t>LB37852D3TS037725</t>
  </si>
  <si>
    <t>4773637</t>
  </si>
  <si>
    <t>https://backoffice.x.sberauto.com/crm/manager/4773637</t>
  </si>
  <si>
    <t>Z94C341BBSR277474</t>
  </si>
  <si>
    <t>4773721</t>
  </si>
  <si>
    <t>https://backoffice.x.sberauto.com/crm/manager/4773721</t>
  </si>
  <si>
    <t>XTAGFL150T1047010</t>
  </si>
  <si>
    <t>4773787</t>
  </si>
  <si>
    <t>https://backoffice.x.sberauto.com/crm/manager/4773787</t>
  </si>
  <si>
    <t>Y4K8622Z4TB923540</t>
  </si>
  <si>
    <t>4773857</t>
  </si>
  <si>
    <t>https://backoffice.x.sberauto.com/crm/manager/4773857</t>
  </si>
  <si>
    <t>XTA219470T0320327</t>
  </si>
  <si>
    <t>4774399</t>
  </si>
  <si>
    <t>https://backoffice.x.sberauto.com/crm/manager/4774399</t>
  </si>
  <si>
    <t>Z94C251BBSR195808</t>
  </si>
  <si>
    <t>4774975</t>
  </si>
  <si>
    <t>https://backoffice.x.sberauto.com/crm/manager/4774975</t>
  </si>
  <si>
    <t>XTA219440T0319630</t>
  </si>
  <si>
    <t>3632093</t>
  </si>
  <si>
    <t>https://backoffice.x.sberauto.com/crm/manager/3632093</t>
  </si>
  <si>
    <t>Z94PE815DSR053058</t>
  </si>
  <si>
    <t>4417800</t>
  </si>
  <si>
    <t>https://backoffice.x.sberauto.com/crm/manager/4417800</t>
  </si>
  <si>
    <t>Y4K8722D5TB311106</t>
  </si>
  <si>
    <t>4703472</t>
  </si>
  <si>
    <t>https://backoffice.x.sberauto.com/crm/manager/4703472</t>
  </si>
  <si>
    <t>Z94C351BBSR198326</t>
  </si>
  <si>
    <t>СЕВЕРНАЯ ОСЕТИЯ - АЛАНИЯ Республика</t>
  </si>
  <si>
    <t>4762716</t>
  </si>
  <si>
    <t>https://backoffice.x.sberauto.com/crm/manager/4762716</t>
  </si>
  <si>
    <t>Z94C241BBSR273811</t>
  </si>
  <si>
    <t>4778250</t>
  </si>
  <si>
    <t>https://backoffice.x.sberauto.com/crm/manager/4778250</t>
  </si>
  <si>
    <t>Z94PC815DSR060954</t>
  </si>
  <si>
    <t>4778388</t>
  </si>
  <si>
    <t>https://backoffice.x.sberauto.com/crm/manager/4778388</t>
  </si>
  <si>
    <t>XTARS045LT1575536</t>
  </si>
  <si>
    <t>4778406</t>
  </si>
  <si>
    <t>https://backoffice.x.sberauto.com/crm/manager/4778406</t>
  </si>
  <si>
    <t>LB3G43S93TX408428</t>
  </si>
  <si>
    <t>4778893</t>
  </si>
  <si>
    <t>https://backoffice.x.sberauto.com/crm/manager/4778893</t>
  </si>
  <si>
    <t>LS4ASE2A9RA716549</t>
  </si>
  <si>
    <t>UNI-K</t>
  </si>
  <si>
    <t>4773953</t>
  </si>
  <si>
    <t>https://backoffice.x.sberauto.com/crm/manager/4773953</t>
  </si>
  <si>
    <t>LB3G43S95TX408382</t>
  </si>
  <si>
    <t>4779711</t>
  </si>
  <si>
    <t>https://backoffice.x.sberauto.com/crm/manager/4779711</t>
  </si>
  <si>
    <t>XTAFS025LT1575477</t>
  </si>
  <si>
    <t>4783847</t>
  </si>
  <si>
    <t>https://backoffice.x.sberauto.com/crm/manager/4783847</t>
  </si>
  <si>
    <t>Z94PE815DSR052986</t>
  </si>
  <si>
    <t>4784262</t>
  </si>
  <si>
    <t>https://backoffice.x.sberauto.com/crm/manager/4784262</t>
  </si>
  <si>
    <t>Y4K8622Z7TB923984</t>
  </si>
  <si>
    <t>4784444</t>
  </si>
  <si>
    <t>https://backoffice.x.sberauto.com/crm/manager/4784444</t>
  </si>
  <si>
    <t>XTAGFK350T1033931</t>
  </si>
  <si>
    <t>4784930</t>
  </si>
  <si>
    <t>https://backoffice.x.sberauto.com/crm/manager/4784930</t>
  </si>
  <si>
    <t>LS5A2DKR7RA027721</t>
  </si>
  <si>
    <t>Eado Plus</t>
  </si>
  <si>
    <t>2688594</t>
  </si>
  <si>
    <t>https://backoffice.x.sberauto.com/crm/manager/2688594</t>
  </si>
  <si>
    <t>3207842</t>
  </si>
  <si>
    <t>https://backoffice.x.sberauto.com/crm/manager/3207842</t>
  </si>
  <si>
    <t>РЯЗАНСКАЯ Область</t>
  </si>
  <si>
    <t>3289665</t>
  </si>
  <si>
    <t>https://backoffice.x.sberauto.com/crm/manager/3289665</t>
  </si>
  <si>
    <t>Джагарьян Диана</t>
  </si>
  <si>
    <t>4460658</t>
  </si>
  <si>
    <t>https://backoffice.x.sberauto.com/crm/manager/4460658</t>
  </si>
  <si>
    <t>4572900</t>
  </si>
  <si>
    <t>https://backoffice.x.sberauto.com/crm/manager/4572900</t>
  </si>
  <si>
    <t>4702304</t>
  </si>
  <si>
    <t>https://backoffice.x.sberauto.com/crm/manager/4702304</t>
  </si>
  <si>
    <t>4723778</t>
  </si>
  <si>
    <t>https://backoffice.x.sberauto.com/crm/manager/4723778</t>
  </si>
  <si>
    <t>Z94PB814BSR074304</t>
  </si>
  <si>
    <t>4732792</t>
  </si>
  <si>
    <t>https://backoffice.x.sberauto.com/crm/manager/4732792</t>
  </si>
  <si>
    <t>EDXFD32B1TE055898</t>
  </si>
  <si>
    <t>4782534</t>
  </si>
  <si>
    <t>https://backoffice.x.sberauto.com/crm/manager/4782534</t>
  </si>
  <si>
    <t>Z94C341BBSR276086</t>
  </si>
  <si>
    <t>4784697</t>
  </si>
  <si>
    <t>https://backoffice.x.sberauto.com/crm/manager/4784697</t>
  </si>
  <si>
    <t>Z94C251BBSR192441</t>
  </si>
  <si>
    <t>4787708</t>
  </si>
  <si>
    <t>https://backoffice.x.sberauto.com/crm/manager/4787708</t>
  </si>
  <si>
    <t>XTA219470T0319124</t>
  </si>
  <si>
    <t>4789464</t>
  </si>
  <si>
    <t>https://backoffice.x.sberauto.com/crm/manager/4789464</t>
  </si>
  <si>
    <t>4790090</t>
  </si>
  <si>
    <t>https://backoffice.x.sberauto.com/crm/manager/4790090</t>
  </si>
  <si>
    <t>Z94PC815DSR069266</t>
  </si>
  <si>
    <t>4790099</t>
  </si>
  <si>
    <t>https://backoffice.x.sberauto.com/crm/manager/4790099</t>
  </si>
  <si>
    <t>Z94C251BBSR198685</t>
  </si>
  <si>
    <t>4098448</t>
  </si>
  <si>
    <t>https://backoffice.x.sberauto.com/crm/manager/4098448</t>
  </si>
  <si>
    <t>XTA212140T2622396</t>
  </si>
  <si>
    <t>КОМИ Республика</t>
  </si>
  <si>
    <t>4793578</t>
  </si>
  <si>
    <t>https://backoffice.x.sberauto.com/crm/manager/4793578</t>
  </si>
  <si>
    <t>XTA219440T0304268</t>
  </si>
  <si>
    <t>4758007</t>
  </si>
  <si>
    <t>https://backoffice.x.sberauto.com/crm/manager/4758007</t>
  </si>
  <si>
    <t>XTARS045LT1571115</t>
  </si>
  <si>
    <t>4788995</t>
  </si>
  <si>
    <t>https://backoffice.x.sberauto.com/crm/manager/4788995</t>
  </si>
  <si>
    <t>Z94C251BBSR197507</t>
  </si>
  <si>
    <t>4798177</t>
  </si>
  <si>
    <t>https://backoffice.x.sberauto.com/crm/manager/4798177</t>
  </si>
  <si>
    <t>Z94C251BBSR200776</t>
  </si>
  <si>
    <t>4799841</t>
  </si>
  <si>
    <t>https://backoffice.x.sberauto.com/crm/manager/4799841</t>
  </si>
  <si>
    <t>LB37852D8TS036523</t>
  </si>
  <si>
    <t>4800215</t>
  </si>
  <si>
    <t>https://backoffice.x.sberauto.com/crm/manager/4800215</t>
  </si>
  <si>
    <t>3253196</t>
  </si>
  <si>
    <t>https://backoffice.x.sberauto.com/crm/manager/3253196</t>
  </si>
  <si>
    <t>Z94PF815BSR073315</t>
  </si>
  <si>
    <t>3318872</t>
  </si>
  <si>
    <t>https://backoffice.x.sberauto.com/crm/manager/3318872</t>
  </si>
  <si>
    <t>LB37852D2TS025503</t>
  </si>
  <si>
    <t>4802441</t>
  </si>
  <si>
    <t>https://backoffice.x.sberauto.com/crm/manager/4802441</t>
  </si>
  <si>
    <t>Z94PB814BSR068649</t>
  </si>
  <si>
    <t>4802604</t>
  </si>
  <si>
    <t>https://backoffice.x.sberauto.com/crm/manager/4802604</t>
  </si>
  <si>
    <t>XTA219040T1266030</t>
  </si>
  <si>
    <t>4138360</t>
  </si>
  <si>
    <t>https://backoffice.x.sberauto.com/crm/manager/4138360</t>
  </si>
  <si>
    <t>XTA219040T1258046</t>
  </si>
  <si>
    <t>4471205</t>
  </si>
  <si>
    <t>https://backoffice.x.sberauto.com/crm/manager/4471205</t>
  </si>
  <si>
    <t>XTA219070T1236757</t>
  </si>
  <si>
    <t>4707095</t>
  </si>
  <si>
    <t>https://backoffice.x.sberauto.com/crm/manager/4707095</t>
  </si>
  <si>
    <t>4758706</t>
  </si>
  <si>
    <t>https://backoffice.x.sberauto.com/crm/manager/4758706</t>
  </si>
  <si>
    <t>XTA219140T0688029</t>
  </si>
  <si>
    <t>4763943</t>
  </si>
  <si>
    <t>https://backoffice.x.sberauto.com/crm/manager/4763943</t>
  </si>
  <si>
    <t>XTAKS045LT1569013</t>
  </si>
  <si>
    <t>4785333</t>
  </si>
  <si>
    <t>https://backoffice.x.sberauto.com/crm/manager/4785333</t>
  </si>
  <si>
    <t>Z94C351BBSR196854</t>
  </si>
  <si>
    <t>4803434</t>
  </si>
  <si>
    <t>https://backoffice.x.sberauto.com/crm/manager/4803434</t>
  </si>
  <si>
    <t>XTA219440T0320437</t>
  </si>
  <si>
    <t>4806172</t>
  </si>
  <si>
    <t>https://backoffice.x.sberauto.com/crm/manager/4806172</t>
  </si>
  <si>
    <t>XTA212140T2626032</t>
  </si>
  <si>
    <t>4806334</t>
  </si>
  <si>
    <t>https://backoffice.x.sberauto.com/crm/manager/4806334</t>
  </si>
  <si>
    <t>XTAKS045LT1579150</t>
  </si>
  <si>
    <t>4806727</t>
  </si>
  <si>
    <t>https://backoffice.x.sberauto.com/crm/manager/4806727</t>
  </si>
  <si>
    <t>4806891</t>
  </si>
  <si>
    <t>https://backoffice.x.sberauto.com/crm/manager/4806891</t>
  </si>
  <si>
    <t>XTA219140T0691224</t>
  </si>
  <si>
    <t>4341679</t>
  </si>
  <si>
    <t>https://backoffice.x.sberauto.com/crm/manager/4341679</t>
  </si>
  <si>
    <t>XTAGFK110T1047136</t>
  </si>
  <si>
    <t>45467</t>
  </si>
  <si>
    <t>https://backoffice.x.sberauto.com/crm/manager/45467</t>
  </si>
  <si>
    <t>XTA219170T0685031</t>
  </si>
  <si>
    <t>4647511</t>
  </si>
  <si>
    <t>https://backoffice.x.sberauto.com/crm/manager/4647511</t>
  </si>
  <si>
    <t>XTA219040T1253619</t>
  </si>
  <si>
    <t>4665132</t>
  </si>
  <si>
    <t>https://backoffice.x.sberauto.com/crm/manager/4665132</t>
  </si>
  <si>
    <t>LB3FX1S75TB067648</t>
  </si>
  <si>
    <t>4785170</t>
  </si>
  <si>
    <t>https://backoffice.x.sberauto.com/crm/manager/4785170</t>
  </si>
  <si>
    <t>XTA219040T1266100</t>
  </si>
  <si>
    <t>4810054</t>
  </si>
  <si>
    <t>https://backoffice.x.sberauto.com/crm/manager/4810054</t>
  </si>
  <si>
    <t>Z94PF815BSR067731</t>
  </si>
  <si>
    <t>4810358</t>
  </si>
  <si>
    <t>https://backoffice.x.sberauto.com/crm/manager/4810358</t>
  </si>
  <si>
    <t>Z94PC815DSR055239</t>
  </si>
  <si>
    <t>4811010</t>
  </si>
  <si>
    <t>https://backoffice.x.sberauto.com/crm/manager/4811010</t>
  </si>
  <si>
    <t>LB3FX1S7XTB027596</t>
  </si>
  <si>
    <t>3704205</t>
  </si>
  <si>
    <t>https://backoffice.x.sberauto.com/crm/manager/3704205</t>
  </si>
  <si>
    <t>XTA219040T1266063</t>
  </si>
  <si>
    <t>4642538</t>
  </si>
  <si>
    <t>https://backoffice.x.sberauto.com/crm/manager/4642538</t>
  </si>
  <si>
    <t>XTA219440T0320435</t>
  </si>
  <si>
    <t>4774308</t>
  </si>
  <si>
    <t>https://backoffice.x.sberauto.com/crm/manager/4774308</t>
  </si>
  <si>
    <t>XTAGFK150T1045523</t>
  </si>
  <si>
    <t>4789451</t>
  </si>
  <si>
    <t>https://backoffice.x.sberauto.com/crm/manager/4789451</t>
  </si>
  <si>
    <t>XTA219040T1266026</t>
  </si>
  <si>
    <t>4815532</t>
  </si>
  <si>
    <t>https://backoffice.x.sberauto.com/crm/manager/4815532</t>
  </si>
  <si>
    <t>Z94PC815DSR058020</t>
  </si>
  <si>
    <t>4817734</t>
  </si>
  <si>
    <t>https://backoffice.x.sberauto.com/crm/manager/4817734</t>
  </si>
  <si>
    <t>Z94C241BBSR276120</t>
  </si>
  <si>
    <t>4818132</t>
  </si>
  <si>
    <t>https://backoffice.x.sberauto.com/crm/manager/4818132</t>
  </si>
  <si>
    <t>ECET31000S0016153</t>
  </si>
  <si>
    <t>Xcite</t>
  </si>
  <si>
    <t>X-Cross 8</t>
  </si>
  <si>
    <t>4818137</t>
  </si>
  <si>
    <t>https://backoffice.x.sberauto.com/crm/manager/4818137</t>
  </si>
  <si>
    <t>LB3P11SD8TH354507</t>
  </si>
  <si>
    <t>EX5 EM-i</t>
  </si>
  <si>
    <t>4818260</t>
  </si>
  <si>
    <t>https://backoffice.x.sberauto.com/crm/manager/4818260</t>
  </si>
  <si>
    <t>XTA219040T1266089</t>
  </si>
  <si>
    <t>4818611</t>
  </si>
  <si>
    <t>https://backoffice.x.sberauto.com/crm/manager/4818611</t>
  </si>
  <si>
    <t>Z94PC815DSR064754</t>
  </si>
  <si>
    <t>4819399</t>
  </si>
  <si>
    <t>https://backoffice.x.sberauto.com/crm/manager/4819399</t>
  </si>
  <si>
    <t>XTA219140T0680720</t>
  </si>
  <si>
    <t>4819418</t>
  </si>
  <si>
    <t>https://backoffice.x.sberauto.com/crm/manager/4819418</t>
  </si>
  <si>
    <t>XTA212140T2627410</t>
  </si>
  <si>
    <t>4806157</t>
  </si>
  <si>
    <t>https://backoffice.x.sberauto.com/crm/manager/4806157</t>
  </si>
  <si>
    <t>VF3CCHMZ0ET036522</t>
  </si>
  <si>
    <t>208</t>
  </si>
  <si>
    <t>132942</t>
  </si>
  <si>
    <t>https://backoffice.x.sberauto.com/crm/manager/132942</t>
  </si>
  <si>
    <t>XTA219010K0601678</t>
  </si>
  <si>
    <t>3849467</t>
  </si>
  <si>
    <t>https://backoffice.x.sberauto.com/crm/manager/3849467</t>
  </si>
  <si>
    <t>EC3TDUMA6T0003434</t>
  </si>
  <si>
    <t>4818546</t>
  </si>
  <si>
    <t>https://backoffice.x.sberauto.com/crm/manager/4818546</t>
  </si>
  <si>
    <t>Z94PB814BSR065284</t>
  </si>
  <si>
    <t>4822432</t>
  </si>
  <si>
    <t>https://backoffice.x.sberauto.com/crm/manager/4822432</t>
  </si>
  <si>
    <t>4823097</t>
  </si>
  <si>
    <t>https://backoffice.x.sberauto.com/crm/manager/4823097</t>
  </si>
  <si>
    <t>XTA219040V1277343</t>
  </si>
  <si>
    <t>4823576</t>
  </si>
  <si>
    <t>https://backoffice.x.sberauto.com/crm/manager/4823576</t>
  </si>
  <si>
    <t>Z94C251BBSR199194</t>
  </si>
  <si>
    <t>4823807</t>
  </si>
  <si>
    <t>https://backoffice.x.sberauto.com/crm/manager/4823807</t>
  </si>
  <si>
    <t>XTAKS045LT1579199</t>
  </si>
  <si>
    <t>4824451</t>
  </si>
  <si>
    <t>https://backoffice.x.sberauto.com/crm/manager/4824451</t>
  </si>
  <si>
    <t>LB3P11SD2TH360402</t>
  </si>
  <si>
    <t>4827559</t>
  </si>
  <si>
    <t>https://backoffice.x.sberauto.com/crm/manager/4827559</t>
  </si>
  <si>
    <t>XTA212140T2627513</t>
  </si>
  <si>
    <t>4829866</t>
  </si>
  <si>
    <t>https://backoffice.x.sberauto.com/crm/manager/4829866</t>
  </si>
  <si>
    <t>XTA219140T0691247</t>
  </si>
  <si>
    <t>4830192</t>
  </si>
  <si>
    <t>https://backoffice.x.sberauto.com/crm/manager/4830192</t>
  </si>
  <si>
    <t>XTAFS045LT1570791</t>
  </si>
  <si>
    <t>4830418</t>
  </si>
  <si>
    <t>https://backoffice.x.sberauto.com/crm/manager/4830418</t>
  </si>
  <si>
    <t>XTA219040T1262184</t>
  </si>
  <si>
    <t>4737423</t>
  </si>
  <si>
    <t>https://backoffice.x.sberauto.com/crm/manager/4737423</t>
  </si>
  <si>
    <t>XTA219040V1277345</t>
  </si>
  <si>
    <t>4833642</t>
  </si>
  <si>
    <t>https://backoffice.x.sberauto.com/crm/manager/4833642</t>
  </si>
  <si>
    <t>Y4K8622Z7TB926867</t>
  </si>
  <si>
    <t>4834227</t>
  </si>
  <si>
    <t>https://backoffice.x.sberauto.com/crm/manager/4834227</t>
  </si>
  <si>
    <t>XTAFS045LT1573924</t>
  </si>
  <si>
    <t>4836272</t>
  </si>
  <si>
    <t>https://backoffice.x.sberauto.com/crm/manager/4836272</t>
  </si>
  <si>
    <t>XTA212140T2627423</t>
  </si>
  <si>
    <t>4836399</t>
  </si>
  <si>
    <t>https://backoffice.x.sberauto.com/crm/manager/4836399</t>
  </si>
  <si>
    <t>LB3G43S97TX410182</t>
  </si>
  <si>
    <t>4836989</t>
  </si>
  <si>
    <t>https://backoffice.x.sberauto.com/crm/manager/4836989</t>
  </si>
  <si>
    <t>Z94PF814BSR068898</t>
  </si>
  <si>
    <t>4825198</t>
  </si>
  <si>
    <t>https://backoffice.x.sberauto.com/crm/manager/4825198</t>
  </si>
  <si>
    <t>XTA219040V1277348</t>
  </si>
  <si>
    <t>4839860</t>
  </si>
  <si>
    <t>https://backoffice.x.sberauto.com/crm/manager/4839860</t>
  </si>
  <si>
    <t>LB3G43S99TX406389</t>
  </si>
  <si>
    <t>4839885</t>
  </si>
  <si>
    <t>https://backoffice.x.sberauto.com/crm/manager/4839885</t>
  </si>
  <si>
    <t>LB37622Z1TX513022</t>
  </si>
  <si>
    <t>4796233</t>
  </si>
  <si>
    <t>https://backoffice.x.sberauto.com/crm/manager/4796233</t>
  </si>
  <si>
    <t>XTARS025LT1583749</t>
  </si>
  <si>
    <t>4814769</t>
  </si>
  <si>
    <t>https://backoffice.x.sberauto.com/crm/manager/4814769</t>
  </si>
  <si>
    <t>4844747</t>
  </si>
  <si>
    <t>https://backoffice.x.sberauto.com/crm/manager/4844747</t>
  </si>
  <si>
    <t>Z94PF815BSR059736</t>
  </si>
  <si>
    <t>4846073</t>
  </si>
  <si>
    <t>https://backoffice.x.sberauto.com/crm/manager/4846073</t>
  </si>
  <si>
    <t>LB3P11SD2TH347018</t>
  </si>
  <si>
    <t>4846479</t>
  </si>
  <si>
    <t>https://backoffice.x.sberauto.com/crm/manager/4846479</t>
  </si>
  <si>
    <t>XTAKS045LT1583753</t>
  </si>
  <si>
    <t>4697988</t>
  </si>
  <si>
    <t>https://backoffice.x.sberauto.com/crm/manager/4697988</t>
  </si>
  <si>
    <t>XTA219470T0317484</t>
  </si>
  <si>
    <t>4850851</t>
  </si>
  <si>
    <t>https://backoffice.x.sberauto.com/crm/manager/4850851</t>
  </si>
  <si>
    <t>4851383</t>
  </si>
  <si>
    <t>https://backoffice.x.sberauto.com/crm/manager/4851383</t>
  </si>
  <si>
    <t>Z94PF815BSR072645</t>
  </si>
  <si>
    <t>4851392</t>
  </si>
  <si>
    <t>https://backoffice.x.sberauto.com/crm/manager/4851392</t>
  </si>
  <si>
    <t>Z94C351BBSR198680</t>
  </si>
  <si>
    <t>4857063</t>
  </si>
  <si>
    <t>https://backoffice.x.sberauto.com/crm/manager/4857063</t>
  </si>
  <si>
    <t>XTA219440T0321536</t>
  </si>
  <si>
    <t>4858163</t>
  </si>
  <si>
    <t>https://backoffice.x.sberauto.com/crm/manager/4858163</t>
  </si>
  <si>
    <t>Z94PF814BSR073908</t>
  </si>
  <si>
    <t>4858950</t>
  </si>
  <si>
    <t>https://backoffice.x.sberauto.com/crm/manager/4858950</t>
  </si>
  <si>
    <t>EC37CUSA2SC200380</t>
  </si>
  <si>
    <t>Soueast</t>
  </si>
  <si>
    <t>S07</t>
  </si>
  <si>
    <t>4859833</t>
  </si>
  <si>
    <t>https://backoffice.x.sberauto.com/crm/manager/4859833</t>
  </si>
  <si>
    <t>XTA219040T1262028</t>
  </si>
  <si>
    <t>4865554</t>
  </si>
  <si>
    <t>https://backoffice.x.sberauto.com/crm/manager/4865554</t>
  </si>
  <si>
    <t>XTA212140T2627424</t>
  </si>
  <si>
    <t>4851266</t>
  </si>
  <si>
    <t>https://backoffice.x.sberauto.com/crm/manager/4851266</t>
  </si>
  <si>
    <t>XTA219040T1265915</t>
  </si>
  <si>
    <t>1374047</t>
  </si>
  <si>
    <t>https://backoffice.x.sberauto.com/crm/manager/1374047</t>
  </si>
  <si>
    <t>Общая почта Джили</t>
  </si>
  <si>
    <t>Y4K8824Z5TB206555</t>
  </si>
  <si>
    <t>Почта общая колл центр</t>
  </si>
  <si>
    <t>Почта общая Маркетинг</t>
  </si>
  <si>
    <t>3887446</t>
  </si>
  <si>
    <t>https://backoffice.x.sberauto.com/crm/manager/3887446</t>
  </si>
  <si>
    <t>Y4K8622Z5TB922154</t>
  </si>
  <si>
    <t>1450002</t>
  </si>
  <si>
    <t>https://backoffice.x.sberauto.com/crm/manager/1450002</t>
  </si>
  <si>
    <t>XTAGA0000T0024502</t>
  </si>
  <si>
    <t>2928328</t>
  </si>
  <si>
    <t>https://backoffice.x.sberauto.com/crm/manager/2928328</t>
  </si>
  <si>
    <t>Почта Лада Рязань 1</t>
  </si>
  <si>
    <t>Почта Лада Рязань 2 Сергей Лящук РОП</t>
  </si>
  <si>
    <t>Почта Лада Рязань 3</t>
  </si>
  <si>
    <t>Почта Лада Рязань 4</t>
  </si>
  <si>
    <t>Почта Лада Рязань 5</t>
  </si>
  <si>
    <t>Почта Лада Рязань 6</t>
  </si>
  <si>
    <t>Почта Лада Рязань 7</t>
  </si>
  <si>
    <t>Почта Лада Рязань 8</t>
  </si>
  <si>
    <t>4842051</t>
  </si>
  <si>
    <t>https://backoffice.x.sberauto.com/crm/manager/4842051</t>
  </si>
  <si>
    <t>XTAGA0000T0040608</t>
  </si>
  <si>
    <t>2686.0</t>
  </si>
  <si>
    <t>4712573</t>
  </si>
  <si>
    <t>https://backoffice.x.sberauto.com/crm/manager/4712573</t>
  </si>
  <si>
    <t>3557116</t>
  </si>
  <si>
    <t>https://backoffice.x.sberauto.com/crm/manager/3557116</t>
  </si>
  <si>
    <t>XTA219470T0308935</t>
  </si>
  <si>
    <t>2974985</t>
  </si>
  <si>
    <t>https://backoffice.x.sberauto.com/crm/manager/2974985</t>
  </si>
  <si>
    <t>2690076</t>
  </si>
  <si>
    <t>https://backoffice.x.sberauto.com/crm/manager/2690076</t>
  </si>
  <si>
    <t>1861186</t>
  </si>
  <si>
    <t>https://backoffice.x.sberauto.com/crm/manager/1861186</t>
  </si>
  <si>
    <t>4035474</t>
  </si>
  <si>
    <t>https://backoffice.x.sberauto.com/crm/manager/4035474</t>
  </si>
  <si>
    <t>Z0X219019T1226440</t>
  </si>
  <si>
    <t>4634483</t>
  </si>
  <si>
    <t>https://backoffice.x.sberauto.com/crm/manager/4634483</t>
  </si>
  <si>
    <t>4407053</t>
  </si>
  <si>
    <t>https://backoffice.x.sberauto.com/crm/manager/4407053</t>
  </si>
  <si>
    <t>Адаменко Наталия</t>
  </si>
  <si>
    <t>осн почта</t>
  </si>
  <si>
    <t>Почта Армен ВЛГ</t>
  </si>
  <si>
    <t>Почта Краснов ВЛГ</t>
  </si>
  <si>
    <t>Почта РОП Гефлин</t>
  </si>
  <si>
    <t>4646418</t>
  </si>
  <si>
    <t>https://backoffice.x.sberauto.com/crm/manager/4646418</t>
  </si>
  <si>
    <t>4555630</t>
  </si>
  <si>
    <t>https://backoffice.x.sberauto.com/crm/manager/4555630</t>
  </si>
  <si>
    <t>4592154</t>
  </si>
  <si>
    <t>https://backoffice.x.sberauto.com/crm/manager/4592154</t>
  </si>
  <si>
    <t>Почта Леван</t>
  </si>
  <si>
    <t>Z0X219179T0679636</t>
  </si>
  <si>
    <t>Почта РОП Лада</t>
  </si>
  <si>
    <t>Почта СРМ</t>
  </si>
  <si>
    <t>4640571</t>
  </si>
  <si>
    <t>https://backoffice.x.sberauto.com/crm/manager/4640571</t>
  </si>
  <si>
    <t>XTA219040T1235161</t>
  </si>
  <si>
    <t>2655858</t>
  </si>
  <si>
    <t>https://backoffice.x.sberauto.com/crm/manager/2655858</t>
  </si>
  <si>
    <t>XTAGA0000T0036392</t>
  </si>
  <si>
    <t>3250372</t>
  </si>
  <si>
    <t>https://backoffice.x.sberauto.com/crm/manager/3250372</t>
  </si>
  <si>
    <t>XTA219440T0317803</t>
  </si>
  <si>
    <t>2257638</t>
  </si>
  <si>
    <t>https://backoffice.x.sberauto.com/crm/manager/2257638</t>
  </si>
  <si>
    <t>XTA219440T0314054</t>
  </si>
  <si>
    <t>3376335</t>
  </si>
  <si>
    <t>https://backoffice.x.sberauto.com/crm/manager/3376335</t>
  </si>
  <si>
    <t>XTA219440T0317806</t>
  </si>
  <si>
    <t>3627671</t>
  </si>
  <si>
    <t>https://backoffice.x.sberauto.com/crm/manager/3627671</t>
  </si>
  <si>
    <t>Почта Автостиль Чери Великий Новгород</t>
  </si>
  <si>
    <t>1153</t>
  </si>
  <si>
    <t>https://backoffice.x.sberauto.com/crm/manager/1153</t>
  </si>
  <si>
    <t>Почта Geely/Belgee</t>
  </si>
  <si>
    <t>3545390</t>
  </si>
  <si>
    <t>https://backoffice.x.sberauto.com/crm/manager/3545390</t>
  </si>
  <si>
    <t>4819985</t>
  </si>
  <si>
    <t>https://backoffice.x.sberauto.com/crm/manager/4819985</t>
  </si>
  <si>
    <t>4817377</t>
  </si>
  <si>
    <t>https://backoffice.x.sberauto.com/crm/manager/4817377</t>
  </si>
  <si>
    <t>4614081</t>
  </si>
  <si>
    <t>https://backoffice.x.sberauto.com/crm/manager/4614081</t>
  </si>
  <si>
    <t>https://sberauto.com/cars/986ae7c2</t>
  </si>
  <si>
    <t>шоссе Революции 86/1</t>
  </si>
  <si>
    <t>Y4K8722DXTB308055</t>
  </si>
  <si>
    <t>4667959</t>
  </si>
  <si>
    <t>https://backoffice.x.sberauto.com/crm/manager/4667959</t>
  </si>
  <si>
    <t>https://sberauto.com/cars/3acd44b6</t>
  </si>
  <si>
    <t>Geely – г. Санкт-Петербург, шоссе Революции 86</t>
  </si>
  <si>
    <t>LB37852D7TS025240</t>
  </si>
  <si>
    <t>https://sberauto.com/cars/47c8989c</t>
  </si>
  <si>
    <t>L6TVX1S62TY900303</t>
  </si>
  <si>
    <t>468236</t>
  </si>
  <si>
    <t>https://backoffice.x.sberauto.com/crm/manager/468236</t>
  </si>
  <si>
    <t>2345093</t>
  </si>
  <si>
    <t>https://backoffice.x.sberauto.com/crm/manager/2345093</t>
  </si>
  <si>
    <t>https://sberauto.com/cars/55e4573d</t>
  </si>
  <si>
    <t>L6TVX1S66PY040897</t>
  </si>
  <si>
    <t>4586970</t>
  </si>
  <si>
    <t>https://backoffice.x.sberauto.com/crm/manager/4586970</t>
  </si>
  <si>
    <t>3140227</t>
  </si>
  <si>
    <t>https://backoffice.x.sberauto.com/crm/manager/3140227</t>
  </si>
  <si>
    <t>https://sberauto.com/cars/f646bb3c</t>
  </si>
  <si>
    <t>Geely – г. Великий Новгород, Северная 2</t>
  </si>
  <si>
    <t>XB3RX1F61RB415684</t>
  </si>
  <si>
    <t>АМУРСКАЯ Область</t>
  </si>
  <si>
    <t>Почта для лидов Автостиль</t>
  </si>
  <si>
    <t>https://sberauto.com/cars/ef1f01fc</t>
  </si>
  <si>
    <t>Haval – г. Великий Новгород, Псковская 33 к1</t>
  </si>
  <si>
    <t>LGWEF4A52RF939256</t>
  </si>
  <si>
    <t>4702202</t>
  </si>
  <si>
    <t>https://backoffice.x.sberauto.com/crm/manager/4702202</t>
  </si>
  <si>
    <t>https://sberauto.com/cars/2a6b219e</t>
  </si>
  <si>
    <t>Y4K8722Z7TB310017</t>
  </si>
  <si>
    <t>4499271</t>
  </si>
  <si>
    <t>https://backoffice.x.sberauto.com/crm/manager/4499271</t>
  </si>
  <si>
    <t>https://sberauto.com/cars/d977d66d</t>
  </si>
  <si>
    <t>JAECOO – г. Санкт-Петербург, Кубинская 4к1, литер А</t>
  </si>
  <si>
    <t>EDXDB21B7TG017637</t>
  </si>
  <si>
    <t>Jaecoo</t>
  </si>
  <si>
    <t>J6</t>
  </si>
  <si>
    <t>1657062</t>
  </si>
  <si>
    <t>https://backoffice.x.sberauto.com/crm/manager/1657062</t>
  </si>
  <si>
    <t>ВОЛОГОДСКАЯ Область</t>
  </si>
  <si>
    <t>64622</t>
  </si>
  <si>
    <t>https://backoffice.x.sberauto.com/crm/manager/64622</t>
  </si>
  <si>
    <t>https://sberauto.com/cars/b0c8e1b6</t>
  </si>
  <si>
    <t>LB37852D1TS024973</t>
  </si>
  <si>
    <t>4740928</t>
  </si>
  <si>
    <t>https://backoffice.x.sberauto.com/crm/manager/4740928</t>
  </si>
  <si>
    <t>https://sberauto.com/cars/236b0159</t>
  </si>
  <si>
    <t>LB37852D9RS067739</t>
  </si>
  <si>
    <t>НОВГОРОДСКАЯ Область</t>
  </si>
  <si>
    <t>4778084</t>
  </si>
  <si>
    <t>https://backoffice.x.sberauto.com/crm/manager/4778084</t>
  </si>
  <si>
    <t>https://sberauto.com/cars/db065a68</t>
  </si>
  <si>
    <t>Y4K8622ZXTB925566</t>
  </si>
  <si>
    <t>216328</t>
  </si>
  <si>
    <t>https://backoffice.x.sberauto.com/crm/manager/216328</t>
  </si>
  <si>
    <t>https://sberauto.com/cars/73c3908c</t>
  </si>
  <si>
    <t>Y4Y5622Z7TB925047</t>
  </si>
  <si>
    <t>4879134</t>
  </si>
  <si>
    <t>https://backoffice.x.sberauto.com/crm/manager/4879134</t>
  </si>
  <si>
    <t>4499224</t>
  </si>
  <si>
    <t>https://backoffice.x.sberauto.com/crm/manager/4499224</t>
  </si>
  <si>
    <t>K2(FIO) маркетолог K2(PER)</t>
  </si>
  <si>
    <t>XTA212310T0977846</t>
  </si>
  <si>
    <t>K2(PER) - МОП</t>
  </si>
  <si>
    <t>K2(PER) РОП ЛАДА</t>
  </si>
  <si>
    <t>Евгений Миллер - МОП</t>
  </si>
  <si>
    <t>Евгений Ромодин  - МОП</t>
  </si>
  <si>
    <t>Контакт K2(FIO)</t>
  </si>
  <si>
    <t>Никита Гревцев - РОП</t>
  </si>
  <si>
    <t>Сергей Крылов - МОП</t>
  </si>
  <si>
    <t>Тарасенко Игорь - МОП</t>
  </si>
  <si>
    <t>4726741</t>
  </si>
  <si>
    <t>https://backoffice.x.sberauto.com/crm/manager/4726741</t>
  </si>
  <si>
    <t>XTA219140T0676394</t>
  </si>
  <si>
    <t>4807458</t>
  </si>
  <si>
    <t>https://backoffice.x.sberauto.com/crm/manager/4807458</t>
  </si>
  <si>
    <t>XTA219040T1250701</t>
  </si>
  <si>
    <t>3896930</t>
  </si>
  <si>
    <t>https://backoffice.x.sberauto.com/crm/manager/3896930</t>
  </si>
  <si>
    <t>3504421</t>
  </si>
  <si>
    <t>https://backoffice.x.sberauto.com/crm/manager/3504421</t>
  </si>
  <si>
    <t>3874913</t>
  </si>
  <si>
    <t>https://backoffice.x.sberauto.com/crm/manager/3874913</t>
  </si>
  <si>
    <t>4685683</t>
  </si>
  <si>
    <t>https://backoffice.x.sberauto.com/crm/manager/4685683</t>
  </si>
  <si>
    <t>2078733</t>
  </si>
  <si>
    <t>https://backoffice.x.sberauto.com/crm/manager/2078733</t>
  </si>
  <si>
    <t>4759500</t>
  </si>
  <si>
    <t>https://backoffice.x.sberauto.com/crm/manager/4759500</t>
  </si>
  <si>
    <t>XTA219070T1270121</t>
  </si>
  <si>
    <t>4850790</t>
  </si>
  <si>
    <t>https://backoffice.x.sberauto.com/crm/manager/4850790</t>
  </si>
  <si>
    <t>4676476</t>
  </si>
  <si>
    <t>https://backoffice.x.sberauto.com/crm/manager/4676476</t>
  </si>
  <si>
    <t>XTA219040T1270104</t>
  </si>
  <si>
    <t>XTAGFL350T1045286</t>
  </si>
  <si>
    <t>3755977</t>
  </si>
  <si>
    <t>https://backoffice.x.sberauto.com/crm/manager/3755977</t>
  </si>
  <si>
    <t>K2(PHONE)@yandex.ru</t>
  </si>
  <si>
    <t>https://sberauto.com/cars/ae730336</t>
  </si>
  <si>
    <t>248025, Россия, г.Калуга, ул.Зерновая, д.15</t>
  </si>
  <si>
    <t>EDXFB32B1TE068561</t>
  </si>
  <si>
    <t>Почта Анкар</t>
  </si>
  <si>
    <t>4342383</t>
  </si>
  <si>
    <t>https://backoffice.x.sberauto.com/crm/manager/4342383</t>
  </si>
  <si>
    <t>https://sberauto.com/cars/0f01c336</t>
  </si>
  <si>
    <t>EDXFB32B2TE057150</t>
  </si>
  <si>
    <t>2007194</t>
  </si>
  <si>
    <t>https://backoffice.x.sberauto.com/crm/manager/2007194</t>
  </si>
  <si>
    <t>https://sberauto.com/cars/ac979b7a</t>
  </si>
  <si>
    <t>EDXFD32B7TE039737</t>
  </si>
  <si>
    <t>4804251</t>
  </si>
  <si>
    <t>https://backoffice.x.sberauto.com/crm/manager/4804251</t>
  </si>
  <si>
    <t>4819430</t>
  </si>
  <si>
    <t>https://backoffice.x.sberauto.com/crm/manager/4819430</t>
  </si>
  <si>
    <t>EC37LUSM6SC001682</t>
  </si>
  <si>
    <t>4640397</t>
  </si>
  <si>
    <t>https://backoffice.x.sberauto.com/crm/manager/4640397</t>
  </si>
  <si>
    <t>XTA212140T2612896</t>
  </si>
  <si>
    <t>2775934</t>
  </si>
  <si>
    <t>https://backoffice.x.sberauto.com/crm/manager/2775934</t>
  </si>
  <si>
    <t>EC37LUSM6SC003853</t>
  </si>
  <si>
    <t>4586033</t>
  </si>
  <si>
    <t>https://backoffice.x.sberauto.com/crm/manager/4586033</t>
  </si>
  <si>
    <t>Почта Рашит</t>
  </si>
  <si>
    <t>https://sberauto.com/cars/9e06a5f5</t>
  </si>
  <si>
    <t>Хасана Туфана пр-кт, дом 3</t>
  </si>
  <si>
    <t>XTA212140T2620286</t>
  </si>
  <si>
    <t>САХАЛИНСКАЯ Область</t>
  </si>
  <si>
    <t>Почта РОП РИнас</t>
  </si>
  <si>
    <t>4619246</t>
  </si>
  <si>
    <t>https://backoffice.x.sberauto.com/crm/manager/4619246</t>
  </si>
  <si>
    <t>Нижнекамск K2(FIO)</t>
  </si>
  <si>
    <t>https://sberauto.com/cars/65976e43</t>
  </si>
  <si>
    <t>Спортивная ул., 4А, Нижнекамск</t>
  </si>
  <si>
    <t>Z94PC815DSR051831</t>
  </si>
  <si>
    <t>Почта Solaris HЧ 2</t>
  </si>
  <si>
    <t>Почта Solaris НЧ 1</t>
  </si>
  <si>
    <t>4500850</t>
  </si>
  <si>
    <t>https://backoffice.x.sberauto.com/crm/manager/4500850</t>
  </si>
  <si>
    <t>https://sberauto.com/cars/71d0249f</t>
  </si>
  <si>
    <t>XTA219040T1259059</t>
  </si>
  <si>
    <t>4626195</t>
  </si>
  <si>
    <t>https://backoffice.x.sberauto.com/crm/manager/4626195</t>
  </si>
  <si>
    <t>https://sberauto.com/cars/0923a863</t>
  </si>
  <si>
    <t>XTA212140T2604141</t>
  </si>
  <si>
    <t>4655312</t>
  </si>
  <si>
    <t>https://backoffice.x.sberauto.com/crm/manager/4655312</t>
  </si>
  <si>
    <t>https://sberauto.com/cars/8fb03c3a</t>
  </si>
  <si>
    <t>XTA219170T0689924</t>
  </si>
  <si>
    <t>4658566</t>
  </si>
  <si>
    <t>https://backoffice.x.sberauto.com/crm/manager/4658566</t>
  </si>
  <si>
    <t>a.li@geely-apelsin.ru</t>
  </si>
  <si>
    <t>https://sberauto.com/cars/68e28cce</t>
  </si>
  <si>
    <t>г. Набережные Челны, Проспект Мусы джалиля 15</t>
  </si>
  <si>
    <t>Z94C241BBSR275696</t>
  </si>
  <si>
    <t>https://sberauto.com/cars/123ade2c</t>
  </si>
  <si>
    <t>Z94C341BBSR277340</t>
  </si>
  <si>
    <t>https://sberauto.com/cars/5b2bf3c7</t>
  </si>
  <si>
    <t>Z94PC815BSR067620</t>
  </si>
  <si>
    <t>Почта Solaris HЧ 3</t>
  </si>
  <si>
    <t>1952252</t>
  </si>
  <si>
    <t>https://backoffice.x.sberauto.com/crm/manager/1952252</t>
  </si>
  <si>
    <t>https://sberauto.com/cars/3f672e7d</t>
  </si>
  <si>
    <t>XTA219040T1260275</t>
  </si>
  <si>
    <t>4677306</t>
  </si>
  <si>
    <t>https://backoffice.x.sberauto.com/crm/manager/4677306</t>
  </si>
  <si>
    <t>3698211</t>
  </si>
  <si>
    <t>https://backoffice.x.sberauto.com/crm/manager/3698211</t>
  </si>
  <si>
    <t>https://sberauto.com/cars/44d92a8d</t>
  </si>
  <si>
    <t>XTAGFL110T1030499</t>
  </si>
  <si>
    <t>1682897</t>
  </si>
  <si>
    <t>https://backoffice.x.sberauto.com/crm/manager/1682897</t>
  </si>
  <si>
    <t>https://sberauto.com/cars/73b9e5c5</t>
  </si>
  <si>
    <t>XTAGA0000T0017062</t>
  </si>
  <si>
    <t>4690461</t>
  </si>
  <si>
    <t>https://backoffice.x.sberauto.com/crm/manager/4690461</t>
  </si>
  <si>
    <t>https://sberauto.com/cars/8c359359</t>
  </si>
  <si>
    <t>XTA219040T1259029</t>
  </si>
  <si>
    <t>4692727</t>
  </si>
  <si>
    <t>https://backoffice.x.sberauto.com/crm/manager/4692727</t>
  </si>
  <si>
    <t>УДМУРТСКАЯ Республика</t>
  </si>
  <si>
    <t>4693008</t>
  </si>
  <si>
    <t>https://backoffice.x.sberauto.com/crm/manager/4693008</t>
  </si>
  <si>
    <t>https://sberauto.com/cars/5e9c0b6f</t>
  </si>
  <si>
    <t>XTA219170T0689870</t>
  </si>
  <si>
    <t>316791</t>
  </si>
  <si>
    <t>https://backoffice.x.sberauto.com/crm/manager/316791</t>
  </si>
  <si>
    <t>https://sberauto.com/cars/ba192ac8</t>
  </si>
  <si>
    <t>XTAFSA45LS1535310</t>
  </si>
  <si>
    <t>ЧУВАШСКАЯ РЕСПУБЛИКА - Чувашия</t>
  </si>
  <si>
    <t>1321233</t>
  </si>
  <si>
    <t>https://backoffice.x.sberauto.com/crm/manager/1321233</t>
  </si>
  <si>
    <t>https://sberauto.com/cars/5bb3a8ed</t>
  </si>
  <si>
    <t>XTAGFK110T1046477</t>
  </si>
  <si>
    <t>4708439</t>
  </si>
  <si>
    <t>https://backoffice.x.sberauto.com/crm/manager/4708439</t>
  </si>
  <si>
    <t>Почта K2(PER)K2(EMAIL)</t>
  </si>
  <si>
    <t>https://sberauto.com/cars/4714de8b</t>
  </si>
  <si>
    <t>Нижнекамск, ул. Спортивная 4А</t>
  </si>
  <si>
    <t>EC3DCUFD9TC009516</t>
  </si>
  <si>
    <t>РОП K2(PER) K2(EMAIL)</t>
  </si>
  <si>
    <t>3175894</t>
  </si>
  <si>
    <t>https://backoffice.x.sberauto.com/crm/manager/3175894</t>
  </si>
  <si>
    <t>https://sberauto.com/cars/147f043f</t>
  </si>
  <si>
    <t>XTAGA0000T0038278</t>
  </si>
  <si>
    <t>4714651</t>
  </si>
  <si>
    <t>https://backoffice.x.sberauto.com/crm/manager/4714651</t>
  </si>
  <si>
    <t>https://sberauto.com/cars/4c1a5658</t>
  </si>
  <si>
    <t>Z94PA814BSR072323</t>
  </si>
  <si>
    <t>3526549</t>
  </si>
  <si>
    <t>https://backoffice.x.sberauto.com/crm/manager/3526549</t>
  </si>
  <si>
    <t>4729966</t>
  </si>
  <si>
    <t>https://backoffice.x.sberauto.com/crm/manager/4729966</t>
  </si>
  <si>
    <t>https://sberauto.com/cars/9734a5ce</t>
  </si>
  <si>
    <t>XTAGA0000T0038423</t>
  </si>
  <si>
    <t>4730906</t>
  </si>
  <si>
    <t>https://backoffice.x.sberauto.com/crm/manager/4730906</t>
  </si>
  <si>
    <t>Создана заявка в ФДЦ</t>
  </si>
  <si>
    <t>4735964</t>
  </si>
  <si>
    <t>https://backoffice.x.sberauto.com/crm/manager/4735964</t>
  </si>
  <si>
    <t>2873783</t>
  </si>
  <si>
    <t>https://backoffice.x.sberauto.com/crm/manager/2873783</t>
  </si>
  <si>
    <t>4759010</t>
  </si>
  <si>
    <t>https://backoffice.x.sberauto.com/crm/manager/4759010</t>
  </si>
  <si>
    <t>https://sberauto.com/cars/ec2c4879</t>
  </si>
  <si>
    <t>XTA219140T0675496</t>
  </si>
  <si>
    <t>3572702</t>
  </si>
  <si>
    <t>https://backoffice.x.sberauto.com/crm/manager/3572702</t>
  </si>
  <si>
    <t>1201532</t>
  </si>
  <si>
    <t>https://backoffice.x.sberauto.com/crm/manager/1201532</t>
  </si>
  <si>
    <t>https://sberauto.com/cars/f3a96488</t>
  </si>
  <si>
    <t>EC37LUSMXSC003595</t>
  </si>
  <si>
    <t>4699229</t>
  </si>
  <si>
    <t>https://backoffice.x.sberauto.com/crm/manager/4699229</t>
  </si>
  <si>
    <t>https://sberauto.com/cars/436bff45</t>
  </si>
  <si>
    <t>EC3DCUFD6TC014768</t>
  </si>
  <si>
    <t>4781848</t>
  </si>
  <si>
    <t>https://backoffice.x.sberauto.com/crm/manager/4781848</t>
  </si>
  <si>
    <t>4788927</t>
  </si>
  <si>
    <t>https://backoffice.x.sberauto.com/crm/manager/4788927</t>
  </si>
  <si>
    <t>https://sberauto.com/cars/eceabff0</t>
  </si>
  <si>
    <t>Z94PC815BSR046623</t>
  </si>
  <si>
    <t>4454640</t>
  </si>
  <si>
    <t>https://backoffice.x.sberauto.com/crm/manager/4454640</t>
  </si>
  <si>
    <t>https://sberauto.com/cars/5b01cde8</t>
  </si>
  <si>
    <t>XTA219070T1250661</t>
  </si>
  <si>
    <t>3665552</t>
  </si>
  <si>
    <t>https://backoffice.x.sberauto.com/crm/manager/3665552</t>
  </si>
  <si>
    <t>https://sberauto.com/cars/5d5bf952</t>
  </si>
  <si>
    <t>Z94PA814BSR065870</t>
  </si>
  <si>
    <t>3474372</t>
  </si>
  <si>
    <t>https://backoffice.x.sberauto.com/crm/manager/3474372</t>
  </si>
  <si>
    <t>https://sberauto.com/cars/05f3e794</t>
  </si>
  <si>
    <t>Z94C241BBSR277199</t>
  </si>
  <si>
    <t>1714624</t>
  </si>
  <si>
    <t>https://backoffice.x.sberauto.com/crm/manager/1714624</t>
  </si>
  <si>
    <t>https://sberauto.com/cars/1e3f9ba9</t>
  </si>
  <si>
    <t>XTARS045LV1588383</t>
  </si>
  <si>
    <t>4830472</t>
  </si>
  <si>
    <t>https://backoffice.x.sberauto.com/crm/manager/4830472</t>
  </si>
  <si>
    <t>https://sberauto.com/cars/fd3da1e6</t>
  </si>
  <si>
    <t>EC3DCUFD9TC014277</t>
  </si>
  <si>
    <t>2485726</t>
  </si>
  <si>
    <t>https://backoffice.x.sberauto.com/crm/manager/2485726</t>
  </si>
  <si>
    <t>https://sberauto.com/cars/7b8d5fa1</t>
  </si>
  <si>
    <t>XTAGFL110T1054101</t>
  </si>
  <si>
    <t>4864425</t>
  </si>
  <si>
    <t>https://backoffice.x.sberauto.com/crm/manager/4864425</t>
  </si>
  <si>
    <t>https://sberauto.com/cars/39a639ad</t>
  </si>
  <si>
    <t>EC37LUSM3TC007392</t>
  </si>
  <si>
    <t>3221623</t>
  </si>
  <si>
    <t>https://backoffice.x.sberauto.com/crm/manager/3221623</t>
  </si>
  <si>
    <t>https://sberauto.com/cars/9de1a65d</t>
  </si>
  <si>
    <t>Z94PB814BSR068514</t>
  </si>
  <si>
    <t>4542206</t>
  </si>
  <si>
    <t>https://backoffice.x.sberauto.com/crm/manager/4542206</t>
  </si>
  <si>
    <t>https://sberauto.com/cars/958973ea</t>
  </si>
  <si>
    <t>XTA219040T1271404</t>
  </si>
  <si>
    <t>4131009</t>
  </si>
  <si>
    <t>https://backoffice.x.sberauto.com/crm/manager/4131009</t>
  </si>
  <si>
    <t>https://sberauto.com/cars/efe60c6a</t>
  </si>
  <si>
    <t>XTARS045LT1583521</t>
  </si>
  <si>
    <t>2217583</t>
  </si>
  <si>
    <t>https://backoffice.x.sberauto.com/crm/manager/2217583</t>
  </si>
  <si>
    <t>Exeed, Lixiang Почта Артекс</t>
  </si>
  <si>
    <t>https://sberauto.com/cars/2cfe37e4</t>
  </si>
  <si>
    <t>Ростов-на-Дону, Российская, 48м</t>
  </si>
  <si>
    <t>LB37622Z9TX512202</t>
  </si>
  <si>
    <t>ТЮМЕНСКАЯ Область</t>
  </si>
  <si>
    <t>Gac Почта Артекс</t>
  </si>
  <si>
    <t>Geely Почта Почта Артекс K2(FIO)</t>
  </si>
  <si>
    <t>Geely, Belgee Почта 3 Артекс Ставрополь</t>
  </si>
  <si>
    <t>Geely, Belgee Почта Почта 2 Артекс Ставрополь</t>
  </si>
  <si>
    <t>Geely, Belgee Почта Почта Артекс Ставрополь</t>
  </si>
  <si>
    <t>Jetour K2(PER)</t>
  </si>
  <si>
    <t>Аксай Solaris новые</t>
  </si>
  <si>
    <t>Почта K2(FIO) 3 K2(PER)</t>
  </si>
  <si>
    <t>Почта общая 2</t>
  </si>
  <si>
    <t>Почта общая Артекс</t>
  </si>
  <si>
    <t>4627483</t>
  </si>
  <si>
    <t>https://backoffice.x.sberauto.com/crm/manager/4627483</t>
  </si>
  <si>
    <t>https://sberauto.com/cars/68bcaf19</t>
  </si>
  <si>
    <t>AVT0AAAAA26050760</t>
  </si>
  <si>
    <t>2231383</t>
  </si>
  <si>
    <t>https://backoffice.x.sberauto.com/crm/manager/2231383</t>
  </si>
  <si>
    <t>https://sberauto.com/cars/454fa94d</t>
  </si>
  <si>
    <t>Y4K8722Z5TB310369</t>
  </si>
  <si>
    <t>473121</t>
  </si>
  <si>
    <t>https://backoffice.x.sberauto.com/crm/manager/473121</t>
  </si>
  <si>
    <t>https://sberauto.com/cars/f91e7d7f</t>
  </si>
  <si>
    <t>AVT0AAAAA26060207</t>
  </si>
  <si>
    <t>GAC</t>
  </si>
  <si>
    <t>GS3</t>
  </si>
  <si>
    <t>4638705</t>
  </si>
  <si>
    <t>https://backoffice.x.sberauto.com/crm/manager/4638705</t>
  </si>
  <si>
    <t>https://sberauto.com/cars/47ac3592</t>
  </si>
  <si>
    <t>HLX33B120S1788463</t>
  </si>
  <si>
    <t>LiXiang</t>
  </si>
  <si>
    <t>L7</t>
  </si>
  <si>
    <t>3762569</t>
  </si>
  <si>
    <t>https://backoffice.x.sberauto.com/crm/manager/3762569</t>
  </si>
  <si>
    <t>https://sberauto.com/cars/94cea14e</t>
  </si>
  <si>
    <t>пр. Аксайский, 19А , ДЦ КИА</t>
  </si>
  <si>
    <t>LFPM5ACP3P1D11379</t>
  </si>
  <si>
    <t>Mazda</t>
  </si>
  <si>
    <t>6</t>
  </si>
  <si>
    <t>4652256</t>
  </si>
  <si>
    <t>https://backoffice.x.sberauto.com/crm/manager/4652256</t>
  </si>
  <si>
    <t>https://sberauto.com/cars/ba63551b</t>
  </si>
  <si>
    <t>AVT0AAAAA26050741</t>
  </si>
  <si>
    <t>4670784</t>
  </si>
  <si>
    <t>https://backoffice.x.sberauto.com/crm/manager/4670784</t>
  </si>
  <si>
    <t>https://sberauto.com/cars/5a0a8b17</t>
  </si>
  <si>
    <t>AVT0AAAAA26050717</t>
  </si>
  <si>
    <t>GS8</t>
  </si>
  <si>
    <t>3012159</t>
  </si>
  <si>
    <t>https://backoffice.x.sberauto.com/crm/manager/3012159</t>
  </si>
  <si>
    <t>https://sberauto.com/cars/c9a074f9</t>
  </si>
  <si>
    <t>AVT0AAAAA26060302</t>
  </si>
  <si>
    <t>553122</t>
  </si>
  <si>
    <t>https://backoffice.x.sberauto.com/crm/manager/553122</t>
  </si>
  <si>
    <t>https://sberauto.com/cars/63a7e182</t>
  </si>
  <si>
    <t>AVT0AAAAA26050516</t>
  </si>
  <si>
    <t>РОСТОВСКАЯ</t>
  </si>
  <si>
    <t>4699370</t>
  </si>
  <si>
    <t>https://backoffice.x.sberauto.com/crm/manager/4699370</t>
  </si>
  <si>
    <t>https://sberauto.com/cars/65c95cad</t>
  </si>
  <si>
    <t>EC3DEUFD2SC004439</t>
  </si>
  <si>
    <t>3973130</t>
  </si>
  <si>
    <t>https://backoffice.x.sberauto.com/crm/manager/3973130</t>
  </si>
  <si>
    <t>https://sberauto.com/cars/35e12d3d</t>
  </si>
  <si>
    <t>EC3DEUFDXSC004303</t>
  </si>
  <si>
    <t>4338257</t>
  </si>
  <si>
    <t>https://backoffice.x.sberauto.com/crm/manager/4338257</t>
  </si>
  <si>
    <t>https://sberauto.com/cars/d95240fb</t>
  </si>
  <si>
    <t>EC37CUSM3SC004488</t>
  </si>
  <si>
    <t>4788169</t>
  </si>
  <si>
    <t>https://backoffice.x.sberauto.com/crm/manager/4788169</t>
  </si>
  <si>
    <t>https://sberauto.com/cars/da11b962</t>
  </si>
  <si>
    <t>EC3DEUFD8SC004283</t>
  </si>
  <si>
    <t>2334872</t>
  </si>
  <si>
    <t>https://backoffice.x.sberauto.com/crm/manager/2334872</t>
  </si>
  <si>
    <t>https://sberauto.com/cars/b3c5be0f</t>
  </si>
  <si>
    <t>AVT0AAAAA26062411</t>
  </si>
  <si>
    <t>494235</t>
  </si>
  <si>
    <t>https://backoffice.x.sberauto.com/crm/manager/494235</t>
  </si>
  <si>
    <t>4829748</t>
  </si>
  <si>
    <t>https://backoffice.x.sberauto.com/crm/manager/4829748</t>
  </si>
  <si>
    <t>Короткова Маргарита</t>
  </si>
  <si>
    <t>https://sberauto.com/cars/4c953184</t>
  </si>
  <si>
    <t>LB3P11SD8TH372828</t>
  </si>
  <si>
    <t>4857296</t>
  </si>
  <si>
    <t>https://backoffice.x.sberauto.com/crm/manager/4857296</t>
  </si>
  <si>
    <t>https://sberauto.com/cars/03043d7c</t>
  </si>
  <si>
    <t>Z94K241CBJR042573</t>
  </si>
  <si>
    <t>4857681</t>
  </si>
  <si>
    <t>https://backoffice.x.sberauto.com/crm/manager/4857681</t>
  </si>
  <si>
    <t>https://sberauto.com/cars/872b9285</t>
  </si>
  <si>
    <t>KMHSH81WP7U255758</t>
  </si>
  <si>
    <t>Santa Fe</t>
  </si>
  <si>
    <t>334996</t>
  </si>
  <si>
    <t>https://backoffice.x.sberauto.com/crm/manager/334996</t>
  </si>
  <si>
    <t>https://sberauto.com/cars/27f71e2f</t>
  </si>
  <si>
    <t>EC37LUSM4TC006526</t>
  </si>
  <si>
    <t>4612889</t>
  </si>
  <si>
    <t>https://backoffice.x.sberauto.com/crm/manager/4612889</t>
  </si>
  <si>
    <t>4620830</t>
  </si>
  <si>
    <t>https://backoffice.x.sberauto.com/crm/manager/4620830</t>
  </si>
  <si>
    <t>4625841</t>
  </si>
  <si>
    <t>https://backoffice.x.sberauto.com/crm/manager/4625841</t>
  </si>
  <si>
    <t>Почта Стерлитамак</t>
  </si>
  <si>
    <t>4659071</t>
  </si>
  <si>
    <t>https://backoffice.x.sberauto.com/crm/manager/4659071</t>
  </si>
  <si>
    <t>4670833</t>
  </si>
  <si>
    <t>https://backoffice.x.sberauto.com/crm/manager/4670833</t>
  </si>
  <si>
    <t>4391509</t>
  </si>
  <si>
    <t>https://backoffice.x.sberauto.com/crm/manager/4391509</t>
  </si>
  <si>
    <t>Почта 2 Олимп Уфа</t>
  </si>
  <si>
    <t>XTAGA0000T0038605</t>
  </si>
  <si>
    <t>Почта РОП Олимп Уфа</t>
  </si>
  <si>
    <t>1348007</t>
  </si>
  <si>
    <t>https://backoffice.x.sberauto.com/crm/manager/1348007</t>
  </si>
  <si>
    <t>3578473</t>
  </si>
  <si>
    <t>https://backoffice.x.sberauto.com/crm/manager/3578473</t>
  </si>
  <si>
    <t>Почта 1 Belgee</t>
  </si>
  <si>
    <t>https://sberauto.com/cars/f5865cfa</t>
  </si>
  <si>
    <t>2-я Магистральная, д.18 стр. 22</t>
  </si>
  <si>
    <t>Y4K8622ZXTC915422</t>
  </si>
  <si>
    <t>Почта 1 Geely осн</t>
  </si>
  <si>
    <t>Почта 2 Belgee</t>
  </si>
  <si>
    <t>Почта 2 Geely осн</t>
  </si>
  <si>
    <t>Робот1</t>
  </si>
  <si>
    <t>4618042</t>
  </si>
  <si>
    <t>https://backoffice.x.sberauto.com/crm/manager/4618042</t>
  </si>
  <si>
    <t>https://sberauto.com/cars/5173f9b4</t>
  </si>
  <si>
    <t>Y4K8722D5TC302318</t>
  </si>
  <si>
    <t>2247577</t>
  </si>
  <si>
    <t>https://backoffice.x.sberauto.com/crm/manager/2247577</t>
  </si>
  <si>
    <t>https://sberauto.com/cars/5d54040b</t>
  </si>
  <si>
    <t>Y4K8824Z2TC201968</t>
  </si>
  <si>
    <t>3291601</t>
  </si>
  <si>
    <t>https://backoffice.x.sberauto.com/crm/manager/3291601</t>
  </si>
  <si>
    <t>https://sberauto.com/cars/59a29cf2</t>
  </si>
  <si>
    <t>Y4K8722Z3TB309950</t>
  </si>
  <si>
    <t>4635122</t>
  </si>
  <si>
    <t>https://backoffice.x.sberauto.com/crm/manager/4635122</t>
  </si>
  <si>
    <t>https://sberauto.com/cars/509b73cc</t>
  </si>
  <si>
    <t>Y4K8622Z5TB922199</t>
  </si>
  <si>
    <t>2325914</t>
  </si>
  <si>
    <t>https://backoffice.x.sberauto.com/crm/manager/2325914</t>
  </si>
  <si>
    <t>https://sberauto.com/cars/30a093a4</t>
  </si>
  <si>
    <t>L6TVX1S65TZ900421</t>
  </si>
  <si>
    <t>Почта джили\ньюстар</t>
  </si>
  <si>
    <t>Почта джили\ньюстар2</t>
  </si>
  <si>
    <t>221398</t>
  </si>
  <si>
    <t>https://backoffice.x.sberauto.com/crm/manager/221398</t>
  </si>
  <si>
    <t>https://sberauto.com/cars/e5c0f631</t>
  </si>
  <si>
    <t>Y4K8722D4TC302777</t>
  </si>
  <si>
    <t>БРЯНСКАЯ Область</t>
  </si>
  <si>
    <t>https://sberauto.com/cars/9f23814a</t>
  </si>
  <si>
    <t>Y4K8722D5TB311087</t>
  </si>
  <si>
    <t>4684752</t>
  </si>
  <si>
    <t>https://backoffice.x.sberauto.com/crm/manager/4684752</t>
  </si>
  <si>
    <t>https://sberauto.com/cars/2c6ea749</t>
  </si>
  <si>
    <t>LB37852DXTT026909</t>
  </si>
  <si>
    <t>4598122</t>
  </si>
  <si>
    <t>https://backoffice.x.sberauto.com/crm/manager/4598122</t>
  </si>
  <si>
    <t>https://sberauto.com/cars/0f4a7674</t>
  </si>
  <si>
    <t>LB37622ZXTX512323</t>
  </si>
  <si>
    <t>4622206</t>
  </si>
  <si>
    <t>https://backoffice.x.sberauto.com/crm/manager/4622206</t>
  </si>
  <si>
    <t>Ангелов Кирилл</t>
  </si>
  <si>
    <t>Ипкаев Марат</t>
  </si>
  <si>
    <t>https://sberauto.com/cars/05f73f3b</t>
  </si>
  <si>
    <t>LB37852D9TS069305</t>
  </si>
  <si>
    <t>3347714</t>
  </si>
  <si>
    <t>https://backoffice.x.sberauto.com/crm/manager/3347714</t>
  </si>
  <si>
    <t>4079623</t>
  </si>
  <si>
    <t>https://backoffice.x.sberauto.com/crm/manager/4079623</t>
  </si>
  <si>
    <t>https://sberauto.com/cars/193f301a</t>
  </si>
  <si>
    <t>Y4K8824Z8TC200744</t>
  </si>
  <si>
    <t>КАЛМЫКИЯ Республика</t>
  </si>
  <si>
    <t>1645570</t>
  </si>
  <si>
    <t>https://backoffice.x.sberauto.com/crm/manager/1645570</t>
  </si>
  <si>
    <t>https://sberauto.com/cars/02646932</t>
  </si>
  <si>
    <t>LB37852D6TS046113</t>
  </si>
  <si>
    <t>4657612</t>
  </si>
  <si>
    <t>https://backoffice.x.sberauto.com/crm/manager/4657612</t>
  </si>
  <si>
    <t>https://sberauto.com/cars/ac887e84</t>
  </si>
  <si>
    <t>Y4K8722D3TC301734</t>
  </si>
  <si>
    <t>2209613</t>
  </si>
  <si>
    <t>https://backoffice.x.sberauto.com/crm/manager/2209613</t>
  </si>
  <si>
    <t>4757404</t>
  </si>
  <si>
    <t>https://backoffice.x.sberauto.com/crm/manager/4757404</t>
  </si>
  <si>
    <t>https://sberauto.com/cars/3f5886c3</t>
  </si>
  <si>
    <t>LB3G43S92TY402680</t>
  </si>
  <si>
    <t>4803679</t>
  </si>
  <si>
    <t>https://backoffice.x.sberauto.com/crm/manager/4803679</t>
  </si>
  <si>
    <t>https://sberauto.com/cars/4ec18629</t>
  </si>
  <si>
    <t>Y4K8824Z4SB204889</t>
  </si>
  <si>
    <t>2890543</t>
  </si>
  <si>
    <t>https://backoffice.x.sberauto.com/crm/manager/2890543</t>
  </si>
  <si>
    <t>https://sberauto.com/cars/81830171</t>
  </si>
  <si>
    <t>LB3G43S9XSY304799</t>
  </si>
  <si>
    <t>2746989</t>
  </si>
  <si>
    <t>https://backoffice.x.sberauto.com/crm/manager/2746989</t>
  </si>
  <si>
    <t>https://sberauto.com/cars/0a6e1bcb</t>
  </si>
  <si>
    <t>LB3P11SD8TJ325694</t>
  </si>
  <si>
    <t>1120632</t>
  </si>
  <si>
    <t>https://backoffice.x.sberauto.com/crm/manager/1120632</t>
  </si>
  <si>
    <t>https://sberauto.com/cars/0606b0ae</t>
  </si>
  <si>
    <t>Y4K8722D8TB311696</t>
  </si>
  <si>
    <t>4365261</t>
  </si>
  <si>
    <t>https://backoffice.x.sberauto.com/crm/manager/4365261</t>
  </si>
  <si>
    <t>https://sberauto.com/cars/2461c9dd</t>
  </si>
  <si>
    <t>Y4K8622Z5TB925250</t>
  </si>
  <si>
    <t>3568481</t>
  </si>
  <si>
    <t>https://backoffice.x.sberauto.com/crm/manager/3568481</t>
  </si>
  <si>
    <t>4598606</t>
  </si>
  <si>
    <t>https://backoffice.x.sberauto.com/crm/manager/4598606</t>
  </si>
  <si>
    <t>Лобко Игорь</t>
  </si>
  <si>
    <t>https://sberauto.com/cars/c3fa7dea</t>
  </si>
  <si>
    <t>Y4K8622Z3TC915570</t>
  </si>
  <si>
    <t>4125326</t>
  </si>
  <si>
    <t>https://backoffice.x.sberauto.com/crm/manager/4125326</t>
  </si>
  <si>
    <t>4859297</t>
  </si>
  <si>
    <t>https://backoffice.x.sberauto.com/crm/manager/4859297</t>
  </si>
  <si>
    <t>https://sberauto.com/cars/e6493c1f</t>
  </si>
  <si>
    <t>Y4K8722D4TB311677</t>
  </si>
  <si>
    <t>4192808</t>
  </si>
  <si>
    <t>https://backoffice.x.sberauto.com/crm/manager/4192808</t>
  </si>
  <si>
    <t>1692932</t>
  </si>
  <si>
    <t>https://backoffice.x.sberauto.com/crm/manager/1692932</t>
  </si>
  <si>
    <t>4607628</t>
  </si>
  <si>
    <t>https://backoffice.x.sberauto.com/crm/manager/4607628</t>
  </si>
  <si>
    <t>1259492</t>
  </si>
  <si>
    <t>https://backoffice.x.sberauto.com/crm/manager/1259492</t>
  </si>
  <si>
    <t>4469291</t>
  </si>
  <si>
    <t>https://backoffice.x.sberauto.com/crm/manager/4469291</t>
  </si>
  <si>
    <t>Cт. Менеджер Haval city</t>
  </si>
  <si>
    <t>XZGEE04A1TA552293</t>
  </si>
  <si>
    <t>Haval доп контакт</t>
  </si>
  <si>
    <t>HAVAL почта</t>
  </si>
  <si>
    <t>Маркетинг HAVAL</t>
  </si>
  <si>
    <t>онлайн почта</t>
  </si>
  <si>
    <t>онлайн почта 2</t>
  </si>
  <si>
    <t>Почта HAVAL 1</t>
  </si>
  <si>
    <t>Почта HAVAL 2</t>
  </si>
  <si>
    <t>Почты все Пробег2</t>
  </si>
  <si>
    <t>Робот</t>
  </si>
  <si>
    <t>4748727</t>
  </si>
  <si>
    <t>https://backoffice.x.sberauto.com/crm/manager/4748727</t>
  </si>
  <si>
    <t>XZGFE04A5TA559591</t>
  </si>
  <si>
    <t>1676356</t>
  </si>
  <si>
    <t>https://backoffice.x.sberauto.com/crm/manager/1676356</t>
  </si>
  <si>
    <t>ОРЛОВСКАЯ Область</t>
  </si>
  <si>
    <t>4570593</t>
  </si>
  <si>
    <t>https://backoffice.x.sberauto.com/crm/manager/4570593</t>
  </si>
  <si>
    <t>EC37LUSM7SC004882</t>
  </si>
  <si>
    <t>4564560</t>
  </si>
  <si>
    <t>https://backoffice.x.sberauto.com/crm/manager/4564560</t>
  </si>
  <si>
    <t>EC3DCUFD9TC011931</t>
  </si>
  <si>
    <t>4405744</t>
  </si>
  <si>
    <t>https://backoffice.x.sberauto.com/crm/manager/4405744</t>
  </si>
  <si>
    <t>EC3DLUFDXTC012537</t>
  </si>
  <si>
    <t>4411494</t>
  </si>
  <si>
    <t>https://backoffice.x.sberauto.com/crm/manager/4411494</t>
  </si>
  <si>
    <t>EC3DCUFD1TC011373</t>
  </si>
  <si>
    <t>K2(FIO) Павел РОП Сити Савушкина</t>
  </si>
  <si>
    <t>3555051</t>
  </si>
  <si>
    <t>https://backoffice.x.sberauto.com/crm/manager/3555051</t>
  </si>
  <si>
    <t>EC37CUSMXSC003662</t>
  </si>
  <si>
    <t>3983291</t>
  </si>
  <si>
    <t>https://backoffice.x.sberauto.com/crm/manager/3983291</t>
  </si>
  <si>
    <t>Общая почта Вагнер new</t>
  </si>
  <si>
    <t>EC3DCUFD7SC007035</t>
  </si>
  <si>
    <t>Осипов Валентин РОП (Джетур СПБ)</t>
  </si>
  <si>
    <t>Трясунов Михаил Старший  менеджер  (Джетур СПБ)</t>
  </si>
  <si>
    <t>4411858</t>
  </si>
  <si>
    <t>https://backoffice.x.sberauto.com/crm/manager/4411858</t>
  </si>
  <si>
    <t>EC3DCUFD6SC008743</t>
  </si>
  <si>
    <t>1083290</t>
  </si>
  <si>
    <t>https://backoffice.x.sberauto.com/crm/manager/1083290</t>
  </si>
  <si>
    <t>Бренд-менеджер Белова Елизавета</t>
  </si>
  <si>
    <t>LS5A3DKR2SA010098</t>
  </si>
  <si>
    <t>СМОП Бадьин Михаил  (Выборгский)</t>
  </si>
  <si>
    <t>4663605</t>
  </si>
  <si>
    <t>https://backoffice.x.sberauto.com/crm/manager/4663605</t>
  </si>
  <si>
    <t>EC3DCUFD5TC009688</t>
  </si>
  <si>
    <t>1808805</t>
  </si>
  <si>
    <t>https://backoffice.x.sberauto.com/crm/manager/1808805</t>
  </si>
  <si>
    <t>EC3DCUFD6TC010929</t>
  </si>
  <si>
    <t>МУРМАНСКАЯ Область</t>
  </si>
  <si>
    <t>4569052</t>
  </si>
  <si>
    <t>https://backoffice.x.sberauto.com/crm/manager/4569052</t>
  </si>
  <si>
    <t>EC37CUSM7SC003053</t>
  </si>
  <si>
    <t>1914574</t>
  </si>
  <si>
    <t>https://backoffice.x.sberauto.com/crm/manager/1914574</t>
  </si>
  <si>
    <t>EC3DCUFD7SC008041</t>
  </si>
  <si>
    <t>4763225</t>
  </si>
  <si>
    <t>https://backoffice.x.sberauto.com/crm/manager/4763225</t>
  </si>
  <si>
    <t>EC3DCUFD4TC013506</t>
  </si>
  <si>
    <t>4750214</t>
  </si>
  <si>
    <t>https://backoffice.x.sberauto.com/crm/manager/4750214</t>
  </si>
  <si>
    <t>EC3DCUFD0TC011381</t>
  </si>
  <si>
    <t>4757945</t>
  </si>
  <si>
    <t>https://backoffice.x.sberauto.com/crm/manager/4757945</t>
  </si>
  <si>
    <t>EC3DCUFDXSC008230</t>
  </si>
  <si>
    <t>4768124</t>
  </si>
  <si>
    <t>https://backoffice.x.sberauto.com/crm/manager/4768124</t>
  </si>
  <si>
    <t>EC3DCUFD9TC011315</t>
  </si>
  <si>
    <t>4757523</t>
  </si>
  <si>
    <t>https://backoffice.x.sberauto.com/crm/manager/4757523</t>
  </si>
  <si>
    <t>EC3DCUFD0TC011249</t>
  </si>
  <si>
    <t>2846458</t>
  </si>
  <si>
    <t>https://backoffice.x.sberauto.com/crm/manager/2846458</t>
  </si>
  <si>
    <t>EC37LUSMXTC005400</t>
  </si>
  <si>
    <t>4687653</t>
  </si>
  <si>
    <t>https://backoffice.x.sberauto.com/crm/manager/4687653</t>
  </si>
  <si>
    <t>EC3DCUFD5TC013420</t>
  </si>
  <si>
    <t>КАРАЧАЕВО-ЧЕРКЕССКАЯ Республика</t>
  </si>
  <si>
    <t>4791036</t>
  </si>
  <si>
    <t>https://backoffice.x.sberauto.com/crm/manager/4791036</t>
  </si>
  <si>
    <t>Админы_Вагнер-Авто</t>
  </si>
  <si>
    <t>SALWA2FF1EA300381</t>
  </si>
  <si>
    <t>Land Rover</t>
  </si>
  <si>
    <t>Range Rover Sport</t>
  </si>
  <si>
    <t>ПСКОВСКАЯ Область</t>
  </si>
  <si>
    <t>Андронова Дарья</t>
  </si>
  <si>
    <t>Вадим Садилкин</t>
  </si>
  <si>
    <t>Колл-центр</t>
  </si>
  <si>
    <t>4815363</t>
  </si>
  <si>
    <t>https://backoffice.x.sberauto.com/crm/manager/4815363</t>
  </si>
  <si>
    <t>4820092</t>
  </si>
  <si>
    <t>https://backoffice.x.sberauto.com/crm/manager/4820092</t>
  </si>
  <si>
    <t>4829588</t>
  </si>
  <si>
    <t>https://backoffice.x.sberauto.com/crm/manager/4829588</t>
  </si>
  <si>
    <t>EC37LUSM9SC004818</t>
  </si>
  <si>
    <t>3978982</t>
  </si>
  <si>
    <t>https://backoffice.x.sberauto.com/crm/manager/3978982</t>
  </si>
  <si>
    <t>EC3DCUFD4TC014073</t>
  </si>
  <si>
    <t>4610332</t>
  </si>
  <si>
    <t>https://backoffice.x.sberauto.com/crm/manager/4610332</t>
  </si>
  <si>
    <t>https://sberauto.com/cars/c82a3354</t>
  </si>
  <si>
    <t>Краснодар, Ростовское шоссе, 33</t>
  </si>
  <si>
    <t>EC3DLUFDXTC012635</t>
  </si>
  <si>
    <t>Почта   Маркетинг</t>
  </si>
  <si>
    <t>Почта Jetour Краснодар 1</t>
  </si>
  <si>
    <t>Почта Jetour Краснодар 2</t>
  </si>
  <si>
    <t>Почта Jetour Краснодар 3</t>
  </si>
  <si>
    <t>Почта Jetour Краснодар 4</t>
  </si>
  <si>
    <t>Почта Jetour Краснодар 5</t>
  </si>
  <si>
    <t>Почта Jetour\Souest Краснодар</t>
  </si>
  <si>
    <t>Почта Краснодар Джетур</t>
  </si>
  <si>
    <t>Почта РОП Краснодар Джетур</t>
  </si>
  <si>
    <t>4598753</t>
  </si>
  <si>
    <t>https://backoffice.x.sberauto.com/crm/manager/4598753</t>
  </si>
  <si>
    <t>4190638</t>
  </si>
  <si>
    <t>https://backoffice.x.sberauto.com/crm/manager/4190638</t>
  </si>
  <si>
    <t>https://sberauto.com/cars/b60f4835</t>
  </si>
  <si>
    <t>EC37CUSM2SC003655</t>
  </si>
  <si>
    <t>4635409</t>
  </si>
  <si>
    <t>https://backoffice.x.sberauto.com/crm/manager/4635409</t>
  </si>
  <si>
    <t>https://sberauto.com/cars/8ca04a9c</t>
  </si>
  <si>
    <t>г. Санкт-Петербург, Таллинское ш., д. 157А</t>
  </si>
  <si>
    <t>LS4ASE2A1SD022554</t>
  </si>
  <si>
    <t>CS75PLUS</t>
  </si>
  <si>
    <t>РОП Бойцов Андрей  (Таллинский)</t>
  </si>
  <si>
    <t>4589337</t>
  </si>
  <si>
    <t>https://backoffice.x.sberauto.com/crm/manager/4589337</t>
  </si>
  <si>
    <t>https://sberauto.com/cars/bb5cc760</t>
  </si>
  <si>
    <t>г. Санкт-Петербург, Выборгское ш., д. 352А</t>
  </si>
  <si>
    <t>LS5A3DKR1SA998781</t>
  </si>
  <si>
    <t>https://sberauto.com/cars/60c43ed0</t>
  </si>
  <si>
    <t>г. Санкт-Петербург, Таллинское шоссе, дом 157, литера А</t>
  </si>
  <si>
    <t>EC3DCUFD7SC030368</t>
  </si>
  <si>
    <t>2390447</t>
  </si>
  <si>
    <t>https://backoffice.x.sberauto.com/crm/manager/2390447</t>
  </si>
  <si>
    <t>https://sberauto.com/cars/033852a6</t>
  </si>
  <si>
    <t>EC37LUSM5TC006650</t>
  </si>
  <si>
    <t>2284262</t>
  </si>
  <si>
    <t>https://backoffice.x.sberauto.com/crm/manager/2284262</t>
  </si>
  <si>
    <t>https://sberauto.com/cars/cfd4c501</t>
  </si>
  <si>
    <t>EC3DCUFD7SC018146</t>
  </si>
  <si>
    <t>3149576</t>
  </si>
  <si>
    <t>https://backoffice.x.sberauto.com/crm/manager/3149576</t>
  </si>
  <si>
    <t>https://sberauto.com/cars/513d7c50</t>
  </si>
  <si>
    <t>EC3TEUMB0T0036157</t>
  </si>
  <si>
    <t>https://sberauto.com/cars/f9144a31</t>
  </si>
  <si>
    <t>LS5A3DKR1SA987670</t>
  </si>
  <si>
    <t>4676170</t>
  </si>
  <si>
    <t>https://backoffice.x.sberauto.com/crm/manager/4676170</t>
  </si>
  <si>
    <t>https://sberauto.com/cars/5da560ad</t>
  </si>
  <si>
    <t>EC3DCUFD1SC042176</t>
  </si>
  <si>
    <t>3050768</t>
  </si>
  <si>
    <t>https://backoffice.x.sberauto.com/crm/manager/3050768</t>
  </si>
  <si>
    <t>https://sberauto.com/cars/f28f7c8a</t>
  </si>
  <si>
    <t>EC3DCUFD7TC010115</t>
  </si>
  <si>
    <t>4630710</t>
  </si>
  <si>
    <t>https://backoffice.x.sberauto.com/crm/manager/4630710</t>
  </si>
  <si>
    <t>https://sberauto.com/cars/fa0bbe67</t>
  </si>
  <si>
    <t>EC37CUSM1SC003081</t>
  </si>
  <si>
    <t>4695994</t>
  </si>
  <si>
    <t>https://backoffice.x.sberauto.com/crm/manager/4695994</t>
  </si>
  <si>
    <t>https://sberauto.com/cars/8bd22628</t>
  </si>
  <si>
    <t>EC3DCUFD6TC010171</t>
  </si>
  <si>
    <t>4696641</t>
  </si>
  <si>
    <t>https://backoffice.x.sberauto.com/crm/manager/4696641</t>
  </si>
  <si>
    <t>https://sberauto.com/cars/5b6d00ae</t>
  </si>
  <si>
    <t>EC3DCUFD4TC011173</t>
  </si>
  <si>
    <t>3020879</t>
  </si>
  <si>
    <t>https://backoffice.x.sberauto.com/crm/manager/3020879</t>
  </si>
  <si>
    <t>https://sberauto.com/cars/a3d1cd25</t>
  </si>
  <si>
    <t>LS4ASE2E1TB093589</t>
  </si>
  <si>
    <t>3952778</t>
  </si>
  <si>
    <t>https://backoffice.x.sberauto.com/crm/manager/3952778</t>
  </si>
  <si>
    <t>https://sberauto.com/cars/ae8ca0e1</t>
  </si>
  <si>
    <t>EC37CUSM1SC003033</t>
  </si>
  <si>
    <t>https://sberauto.com/cars/08b61115</t>
  </si>
  <si>
    <t>ED3STHFM1S0064984</t>
  </si>
  <si>
    <t>3089397</t>
  </si>
  <si>
    <t>https://backoffice.x.sberauto.com/crm/manager/3089397</t>
  </si>
  <si>
    <t>https://sberauto.com/cars/ce0fdc71</t>
  </si>
  <si>
    <t>EC3DCUFDXSC008843</t>
  </si>
  <si>
    <t>4452375</t>
  </si>
  <si>
    <t>https://backoffice.x.sberauto.com/crm/manager/4452375</t>
  </si>
  <si>
    <t>3365521</t>
  </si>
  <si>
    <t>https://backoffice.x.sberauto.com/crm/manager/3365521</t>
  </si>
  <si>
    <t>https://sberauto.com/cars/96f3aaff</t>
  </si>
  <si>
    <t>EC3DLUFD8TC012780</t>
  </si>
  <si>
    <t>4696784</t>
  </si>
  <si>
    <t>https://backoffice.x.sberauto.com/crm/manager/4696784</t>
  </si>
  <si>
    <t>4708326</t>
  </si>
  <si>
    <t>https://backoffice.x.sberauto.com/crm/manager/4708326</t>
  </si>
  <si>
    <t>2684.0</t>
  </si>
  <si>
    <t>3454399</t>
  </si>
  <si>
    <t>https://backoffice.x.sberauto.com/crm/manager/3454399</t>
  </si>
  <si>
    <t>https://sberauto.com/cars/dcf2111d</t>
  </si>
  <si>
    <t>LS4ASE2E2SD028965</t>
  </si>
  <si>
    <t>Почта Чанган K2(FIO)</t>
  </si>
  <si>
    <t>4722560</t>
  </si>
  <si>
    <t>https://backoffice.x.sberauto.com/crm/manager/4722560</t>
  </si>
  <si>
    <t>https://sberauto.com/cars/e9022be5</t>
  </si>
  <si>
    <t>LS5A3DKR2SA032210</t>
  </si>
  <si>
    <t>2103147</t>
  </si>
  <si>
    <t>https://backoffice.x.sberauto.com/crm/manager/2103147</t>
  </si>
  <si>
    <t>4606874</t>
  </si>
  <si>
    <t>https://backoffice.x.sberauto.com/crm/manager/4606874</t>
  </si>
  <si>
    <t>АДЫГЕЯ Республика</t>
  </si>
  <si>
    <t>3689566</t>
  </si>
  <si>
    <t>https://backoffice.x.sberauto.com/crm/manager/3689566</t>
  </si>
  <si>
    <t>4146753</t>
  </si>
  <si>
    <t>https://backoffice.x.sberauto.com/crm/manager/4146753</t>
  </si>
  <si>
    <t>https://sberauto.com/cars/91789824</t>
  </si>
  <si>
    <t>EC3DEUFD8SC063111</t>
  </si>
  <si>
    <t>ЗАБАЙКАЛЬСКИЙ Край</t>
  </si>
  <si>
    <t>4740394</t>
  </si>
  <si>
    <t>https://backoffice.x.sberauto.com/crm/manager/4740394</t>
  </si>
  <si>
    <t>https://sberauto.com/cars/ca2831d3</t>
  </si>
  <si>
    <t>ED3STHFM1S0075095</t>
  </si>
  <si>
    <t>1003100</t>
  </si>
  <si>
    <t>https://backoffice.x.sberauto.com/crm/manager/1003100</t>
  </si>
  <si>
    <t>https://sberauto.com/cars/ce947dee</t>
  </si>
  <si>
    <t>LS4ASE2A1SA965837</t>
  </si>
  <si>
    <t>https://sberauto.com/cars/9a4a8bf4</t>
  </si>
  <si>
    <t>LVTDD24BXTDB98243</t>
  </si>
  <si>
    <t>https://sberauto.com/cars/504635b6</t>
  </si>
  <si>
    <t>EC3DCUFD2TC014234</t>
  </si>
  <si>
    <t>4752314</t>
  </si>
  <si>
    <t>https://backoffice.x.sberauto.com/crm/manager/4752314</t>
  </si>
  <si>
    <t>https://sberauto.com/cars/c7af7396</t>
  </si>
  <si>
    <t>EC3DCUFD4TC010962</t>
  </si>
  <si>
    <t>4754357</t>
  </si>
  <si>
    <t>https://backoffice.x.sberauto.com/crm/manager/4754357</t>
  </si>
  <si>
    <t>А.Пасконкин</t>
  </si>
  <si>
    <t>https://sberauto.com/cars/9dc11888</t>
  </si>
  <si>
    <t>32км МКАД, п.Битца, с.3</t>
  </si>
  <si>
    <t>LS5A2DKE2RA259981</t>
  </si>
  <si>
    <t>UNI-V</t>
  </si>
  <si>
    <t>Ас.Никонов</t>
  </si>
  <si>
    <t>Бот-Почта</t>
  </si>
  <si>
    <t>Виктория Пасенина</t>
  </si>
  <si>
    <t>Ресепшн</t>
  </si>
  <si>
    <t>3126955</t>
  </si>
  <si>
    <t>https://backoffice.x.sberauto.com/crm/manager/3126955</t>
  </si>
  <si>
    <t>https://sberauto.com/cars/ee89a6c7</t>
  </si>
  <si>
    <t>LS5A3DKR4SA998631</t>
  </si>
  <si>
    <t>1921143</t>
  </si>
  <si>
    <t>https://backoffice.x.sberauto.com/crm/manager/1921143</t>
  </si>
  <si>
    <t>4770279</t>
  </si>
  <si>
    <t>https://backoffice.x.sberauto.com/crm/manager/4770279</t>
  </si>
  <si>
    <t>https://sberauto.com/cars/05b0214e</t>
  </si>
  <si>
    <t>EC3DLUFD9TC012643</t>
  </si>
  <si>
    <t>3020972</t>
  </si>
  <si>
    <t>https://backoffice.x.sberauto.com/crm/manager/3020972</t>
  </si>
  <si>
    <t>https://sberauto.com/cars/68491f9c</t>
  </si>
  <si>
    <t>EC3TEUMB9T0002686</t>
  </si>
  <si>
    <t>1617041</t>
  </si>
  <si>
    <t>https://backoffice.x.sberauto.com/crm/manager/1617041</t>
  </si>
  <si>
    <t>https://sberauto.com/cars/36783609</t>
  </si>
  <si>
    <t>EC3DCUFD1TC011082</t>
  </si>
  <si>
    <t>4778544</t>
  </si>
  <si>
    <t>https://backoffice.x.sberauto.com/crm/manager/4778544</t>
  </si>
  <si>
    <t>https://sberauto.com/cars/d58a8b71</t>
  </si>
  <si>
    <t>EC37LUSM0SC004724</t>
  </si>
  <si>
    <t>1742427</t>
  </si>
  <si>
    <t>https://backoffice.x.sberauto.com/crm/manager/1742427</t>
  </si>
  <si>
    <t>https://sberauto.com/cars/27f5a06e</t>
  </si>
  <si>
    <t>LS4ASE2E1TB004690</t>
  </si>
  <si>
    <t>4426410</t>
  </si>
  <si>
    <t>https://backoffice.x.sberauto.com/crm/manager/4426410</t>
  </si>
  <si>
    <t>https://sberauto.com/cars/a457d873</t>
  </si>
  <si>
    <t>EC3DCUFD3TC014145</t>
  </si>
  <si>
    <t>4804261</t>
  </si>
  <si>
    <t>https://backoffice.x.sberauto.com/crm/manager/4804261</t>
  </si>
  <si>
    <t>1763100</t>
  </si>
  <si>
    <t>https://backoffice.x.sberauto.com/crm/manager/1763100</t>
  </si>
  <si>
    <t>https://sberauto.com/cars/87f1db04</t>
  </si>
  <si>
    <t>EC37LUSM6TC005037</t>
  </si>
  <si>
    <t>https://sberauto.com/cars/6249dc24</t>
  </si>
  <si>
    <t>1844761</t>
  </si>
  <si>
    <t>https://backoffice.x.sberauto.com/crm/manager/1844761</t>
  </si>
  <si>
    <t>https://sberauto.com/cars/8f2e31ca</t>
  </si>
  <si>
    <t>EC3DLUFD9TC013145</t>
  </si>
  <si>
    <t>2035971</t>
  </si>
  <si>
    <t>https://backoffice.x.sberauto.com/crm/manager/2035971</t>
  </si>
  <si>
    <t>https://sberauto.com/cars/0e13d5bf</t>
  </si>
  <si>
    <t>EC3DCUFD8TC014108</t>
  </si>
  <si>
    <t>3846628</t>
  </si>
  <si>
    <t>https://backoffice.x.sberauto.com/crm/manager/3846628</t>
  </si>
  <si>
    <t>https://sberauto.com/cars/80a7c647</t>
  </si>
  <si>
    <t>EC3DCUFDXSC008292</t>
  </si>
  <si>
    <t>4713530</t>
  </si>
  <si>
    <t>https://backoffice.x.sberauto.com/crm/manager/4713530</t>
  </si>
  <si>
    <t>https://sberauto.com/cars/2cd45d03</t>
  </si>
  <si>
    <t>EC37LUSM7TC006617</t>
  </si>
  <si>
    <t>4841176</t>
  </si>
  <si>
    <t>https://backoffice.x.sberauto.com/crm/manager/4841176</t>
  </si>
  <si>
    <t>2996044</t>
  </si>
  <si>
    <t>https://backoffice.x.sberauto.com/crm/manager/2996044</t>
  </si>
  <si>
    <t>https://sberauto.com/cars/f1a46e34</t>
  </si>
  <si>
    <t>EC3DCUFD5TC032911</t>
  </si>
  <si>
    <t>4056512</t>
  </si>
  <si>
    <t>https://backoffice.x.sberauto.com/crm/manager/4056512</t>
  </si>
  <si>
    <t>3885697</t>
  </si>
  <si>
    <t>https://backoffice.x.sberauto.com/crm/manager/3885697</t>
  </si>
  <si>
    <t>https://sberauto.com/cars/6890414f</t>
  </si>
  <si>
    <t>EC37LUSM6TC006687</t>
  </si>
  <si>
    <t>4861911</t>
  </si>
  <si>
    <t>https://backoffice.x.sberauto.com/crm/manager/4861911</t>
  </si>
  <si>
    <t>https://sberauto.com/cars/79c2d4f3</t>
  </si>
  <si>
    <t>EC3DCUFD8TC011855</t>
  </si>
  <si>
    <t>4699710</t>
  </si>
  <si>
    <t>https://backoffice.x.sberauto.com/crm/manager/4699710</t>
  </si>
  <si>
    <t>2439188</t>
  </si>
  <si>
    <t>https://backoffice.x.sberauto.com/crm/manager/2439188</t>
  </si>
  <si>
    <t>https://sberauto.com/cars/aefb00f8</t>
  </si>
  <si>
    <t>EC37LUSM7TC006620</t>
  </si>
  <si>
    <t>4497418</t>
  </si>
  <si>
    <t>https://backoffice.x.sberauto.com/crm/manager/4497418</t>
  </si>
  <si>
    <t>https://sberauto.com/cars/dbd63fda</t>
  </si>
  <si>
    <t>LS5A3DKR2SA066474</t>
  </si>
  <si>
    <t>629</t>
  </si>
  <si>
    <t>https://backoffice.x.sberauto.com/crm/manager/629</t>
  </si>
  <si>
    <t>K2(PER) СПК</t>
  </si>
  <si>
    <t>https://sberauto.com/cars/868b8711</t>
  </si>
  <si>
    <t>Санкт-Петербург, ул. Портовая, 15Б</t>
  </si>
  <si>
    <t>Z94PF814BSR072298</t>
  </si>
  <si>
    <t>Почта Восток Авто Жукова</t>
  </si>
  <si>
    <t>Почта Восток Авто Жукова 1</t>
  </si>
  <si>
    <t>Почта Восток Авто Жукова 2</t>
  </si>
  <si>
    <t>Почта Восток Авто Жукова 3</t>
  </si>
  <si>
    <t>Рахимов Руслан Асхатович СПК</t>
  </si>
  <si>
    <t>3097038</t>
  </si>
  <si>
    <t>https://backoffice.x.sberauto.com/crm/manager/3097038</t>
  </si>
  <si>
    <t>https://sberauto.com/cars/e5b38ffc</t>
  </si>
  <si>
    <t>Z94C241BBSR276981</t>
  </si>
  <si>
    <t>2971971</t>
  </si>
  <si>
    <t>https://backoffice.x.sberauto.com/crm/manager/2971971</t>
  </si>
  <si>
    <t>https://sberauto.com/cars/ebd8cb71</t>
  </si>
  <si>
    <t>LGWFF8A66SM616783</t>
  </si>
  <si>
    <t>Tank</t>
  </si>
  <si>
    <t>400</t>
  </si>
  <si>
    <t>СПК K2(PER)</t>
  </si>
  <si>
    <t>4765159</t>
  </si>
  <si>
    <t>https://backoffice.x.sberauto.com/crm/manager/4765159</t>
  </si>
  <si>
    <t>https://sberauto.com/cars/7c044e7f</t>
  </si>
  <si>
    <t>Z94PA814BSR065335</t>
  </si>
  <si>
    <t>4591175</t>
  </si>
  <si>
    <t>https://backoffice.x.sberauto.com/crm/manager/4591175</t>
  </si>
  <si>
    <t>https://sberauto.com/cars/f0414591</t>
  </si>
  <si>
    <t>Z94C241BBSR275268</t>
  </si>
  <si>
    <t>38262</t>
  </si>
  <si>
    <t>https://backoffice.x.sberauto.com/crm/manager/38262</t>
  </si>
  <si>
    <t>https://sberauto.com/cars/d6eaa353</t>
  </si>
  <si>
    <t>Z94PB814BSR069683</t>
  </si>
  <si>
    <t>4160708</t>
  </si>
  <si>
    <t>https://backoffice.x.sberauto.com/crm/manager/4160708</t>
  </si>
  <si>
    <t>https://sberauto.com/cars/8291830e</t>
  </si>
  <si>
    <t>Z94C241BBSR276038</t>
  </si>
  <si>
    <t>2398805</t>
  </si>
  <si>
    <t>https://backoffice.x.sberauto.com/crm/manager/2398805</t>
  </si>
  <si>
    <t>https://sberauto.com/cars/45477f25</t>
  </si>
  <si>
    <t>Z94PE815DSR054362</t>
  </si>
  <si>
    <t>4523173</t>
  </si>
  <si>
    <t>https://backoffice.x.sberauto.com/crm/manager/4523173</t>
  </si>
  <si>
    <t>https://sberauto.com/cars/3f30c5ac</t>
  </si>
  <si>
    <t>Z94PB814ASR072444</t>
  </si>
  <si>
    <t>4788412</t>
  </si>
  <si>
    <t>https://backoffice.x.sberauto.com/crm/manager/4788412</t>
  </si>
  <si>
    <t>https://sberauto.com/cars/31a8f741</t>
  </si>
  <si>
    <t>Z94PB814CSR068060</t>
  </si>
  <si>
    <t>4761344</t>
  </si>
  <si>
    <t>https://backoffice.x.sberauto.com/crm/manager/4761344</t>
  </si>
  <si>
    <t>ONLINE ГК FAVORIT MOTORS (ООО Фаворит Моторс Ф)</t>
  </si>
  <si>
    <t>3464443</t>
  </si>
  <si>
    <t>https://backoffice.x.sberauto.com/crm/manager/3464443</t>
  </si>
  <si>
    <t>МКАД 3Км, д7  K2(EMAIL)</t>
  </si>
  <si>
    <t>EC3DCUFD4TC010847</t>
  </si>
  <si>
    <t>МКАД 3Км, д7 K2(EMAIL)</t>
  </si>
  <si>
    <t>1390842</t>
  </si>
  <si>
    <t>https://backoffice.x.sberauto.com/crm/manager/1390842</t>
  </si>
  <si>
    <t>почта Пермь 2</t>
  </si>
  <si>
    <t>XTT316300P1016863</t>
  </si>
  <si>
    <t>УАЗ</t>
  </si>
  <si>
    <t>Patriot</t>
  </si>
  <si>
    <t>почта Пермь PRO 1</t>
  </si>
  <si>
    <t>почта Пермь PRO 2</t>
  </si>
  <si>
    <t>почта Пермь PRO 3</t>
  </si>
  <si>
    <t>почта Пермь PRO 5</t>
  </si>
  <si>
    <t>4785955</t>
  </si>
  <si>
    <t>https://backoffice.x.sberauto.com/crm/manager/4785955</t>
  </si>
  <si>
    <t>https://backoffice.x.sberauto.com/crm/manager/</t>
  </si>
  <si>
    <t>4532716</t>
  </si>
  <si>
    <t>https://backoffice.x.sberauto.com/crm/manager/4532716</t>
  </si>
  <si>
    <t>4542300</t>
  </si>
  <si>
    <t>https://backoffice.x.sberauto.com/crm/manager/4542300</t>
  </si>
  <si>
    <t>4661326</t>
  </si>
  <si>
    <t>https://backoffice.x.sberauto.com/crm/manager/4661326</t>
  </si>
  <si>
    <t>4671647</t>
  </si>
  <si>
    <t>https://backoffice.x.sberauto.com/crm/manager/4671647</t>
  </si>
  <si>
    <t>4675178</t>
  </si>
  <si>
    <t>https://backoffice.x.sberauto.com/crm/manager/4675178</t>
  </si>
  <si>
    <t>4681613</t>
  </si>
  <si>
    <t>https://backoffice.x.sberauto.com/crm/manager/4681613</t>
  </si>
  <si>
    <t>4690315</t>
  </si>
  <si>
    <t>https://backoffice.x.sberauto.com/crm/manager/4690315</t>
  </si>
  <si>
    <t>4713891</t>
  </si>
  <si>
    <t>https://backoffice.x.sberauto.com/crm/manager/4713891</t>
  </si>
  <si>
    <t>4685797</t>
  </si>
  <si>
    <t>https://backoffice.x.sberauto.com/crm/manager/4685797</t>
  </si>
  <si>
    <t>4490808</t>
  </si>
  <si>
    <t>https://backoffice.x.sberauto.com/crm/manager/4490808</t>
  </si>
  <si>
    <t>EC3DCUFD4TC011058</t>
  </si>
  <si>
    <t>90036</t>
  </si>
  <si>
    <t>https://backoffice.x.sberauto.com/crm/manager/90036</t>
  </si>
  <si>
    <t>Y4K8622Z9TB921881</t>
  </si>
  <si>
    <t>ТАТАРСТАН</t>
  </si>
  <si>
    <t>3363701</t>
  </si>
  <si>
    <t>https://backoffice.x.sberauto.com/crm/manager/3363701</t>
  </si>
  <si>
    <t>4770328</t>
  </si>
  <si>
    <t>https://backoffice.x.sberauto.com/crm/manager/4770328</t>
  </si>
  <si>
    <t>4389827</t>
  </si>
  <si>
    <t>https://backoffice.x.sberauto.com/crm/manager/4389827</t>
  </si>
  <si>
    <t>4764942</t>
  </si>
  <si>
    <t>https://backoffice.x.sberauto.com/crm/manager/4764942</t>
  </si>
  <si>
    <t>4759889</t>
  </si>
  <si>
    <t>https://backoffice.x.sberauto.com/crm/manager/4759889</t>
  </si>
  <si>
    <t>4779915</t>
  </si>
  <si>
    <t>https://backoffice.x.sberauto.com/crm/manager/4779915</t>
  </si>
  <si>
    <t>4213502</t>
  </si>
  <si>
    <t>https://backoffice.x.sberauto.com/crm/manager/4213502</t>
  </si>
  <si>
    <t>4726333</t>
  </si>
  <si>
    <t>https://backoffice.x.sberauto.com/crm/manager/4726333</t>
  </si>
  <si>
    <t>4778102</t>
  </si>
  <si>
    <t>https://backoffice.x.sberauto.com/crm/manager/4778102</t>
  </si>
  <si>
    <t>4782507</t>
  </si>
  <si>
    <t>https://backoffice.x.sberauto.com/crm/manager/4782507</t>
  </si>
  <si>
    <t>4784598</t>
  </si>
  <si>
    <t>https://backoffice.x.sberauto.com/crm/manager/4784598</t>
  </si>
  <si>
    <t>EC3DCUFD4TC010363</t>
  </si>
  <si>
    <t>4785385</t>
  </si>
  <si>
    <t>https://backoffice.x.sberauto.com/crm/manager/4785385</t>
  </si>
  <si>
    <t>EC3DCUFD4TC010346</t>
  </si>
  <si>
    <t>4771259</t>
  </si>
  <si>
    <t>https://backoffice.x.sberauto.com/crm/manager/4771259</t>
  </si>
  <si>
    <t>4708726</t>
  </si>
  <si>
    <t>https://backoffice.x.sberauto.com/crm/manager/4708726</t>
  </si>
  <si>
    <t>4795530</t>
  </si>
  <si>
    <t>https://backoffice.x.sberauto.com/crm/manager/4795530</t>
  </si>
  <si>
    <t>1249670</t>
  </si>
  <si>
    <t>https://backoffice.x.sberauto.com/crm/manager/1249670</t>
  </si>
  <si>
    <t>LMGNC3S88T1000919</t>
  </si>
  <si>
    <t>S7</t>
  </si>
  <si>
    <t>4834870</t>
  </si>
  <si>
    <t>https://backoffice.x.sberauto.com/crm/manager/4834870</t>
  </si>
  <si>
    <t>4841275</t>
  </si>
  <si>
    <t>https://backoffice.x.sberauto.com/crm/manager/4841275</t>
  </si>
  <si>
    <t>4842790</t>
  </si>
  <si>
    <t>https://backoffice.x.sberauto.com/crm/manager/4842790</t>
  </si>
  <si>
    <t>4805851</t>
  </si>
  <si>
    <t>https://backoffice.x.sberauto.com/crm/manager/4805851</t>
  </si>
  <si>
    <t>4858550</t>
  </si>
  <si>
    <t>https://backoffice.x.sberauto.com/crm/manager/4858550</t>
  </si>
  <si>
    <t>EC3DCUFD9TC014036</t>
  </si>
  <si>
    <t>3805672</t>
  </si>
  <si>
    <t>https://backoffice.x.sberauto.com/crm/manager/3805672</t>
  </si>
  <si>
    <t>EC3DCUFD4TC011190</t>
  </si>
  <si>
    <t>4807281</t>
  </si>
  <si>
    <t>https://backoffice.x.sberauto.com/crm/manager/4807281</t>
  </si>
  <si>
    <t>4813325</t>
  </si>
  <si>
    <t>https://backoffice.x.sberauto.com/crm/manager/4813325</t>
  </si>
  <si>
    <t>4845390</t>
  </si>
  <si>
    <t>https://backoffice.x.sberauto.com/crm/manager/4845390</t>
  </si>
  <si>
    <t>4612254</t>
  </si>
  <si>
    <t>https://backoffice.x.sberauto.com/crm/manager/4612254</t>
  </si>
  <si>
    <t>Почта Оптима Кубань</t>
  </si>
  <si>
    <t>https://sberauto.com/cars/d17c11a1</t>
  </si>
  <si>
    <t>ул. Передовая,73</t>
  </si>
  <si>
    <t>Y4K8622Z3TB904221</t>
  </si>
  <si>
    <t>X50</t>
  </si>
  <si>
    <t>https://sberauto.com/cars/60ec496d</t>
  </si>
  <si>
    <t>Y4K8622Z4TB908262</t>
  </si>
  <si>
    <t>2340112</t>
  </si>
  <si>
    <t>https://backoffice.x.sberauto.com/crm/manager/2340112</t>
  </si>
  <si>
    <t>https://sberauto.com/cars/38024cdf</t>
  </si>
  <si>
    <t>г.Краснодар, ул.им.Дзержинского, д.229/5</t>
  </si>
  <si>
    <t>EDEJD31B0TE041401</t>
  </si>
  <si>
    <t>Чанган Почта</t>
  </si>
  <si>
    <t>https://sberauto.com/cars/ccee1cc1</t>
  </si>
  <si>
    <t>LS5A3DKE0SA993327</t>
  </si>
  <si>
    <t>UNI-T</t>
  </si>
  <si>
    <t>1754911</t>
  </si>
  <si>
    <t>https://backoffice.x.sberauto.com/crm/manager/1754911</t>
  </si>
  <si>
    <t>https://sberauto.com/cars/de7df8fe</t>
  </si>
  <si>
    <t>EDXDB21B4TG013402</t>
  </si>
  <si>
    <t>3823299</t>
  </si>
  <si>
    <t>https://backoffice.x.sberauto.com/crm/manager/3823299</t>
  </si>
  <si>
    <t>https://sberauto.com/cars/1fe5d857</t>
  </si>
  <si>
    <t>Y4K8622ZXTB904216</t>
  </si>
  <si>
    <t>4633018</t>
  </si>
  <si>
    <t>https://backoffice.x.sberauto.com/crm/manager/4633018</t>
  </si>
  <si>
    <t>2148702</t>
  </si>
  <si>
    <t>https://backoffice.x.sberauto.com/crm/manager/2148702</t>
  </si>
  <si>
    <t>https://sberauto.com/cars/4b08d2a5</t>
  </si>
  <si>
    <t>EDXFB32B6TE035751</t>
  </si>
  <si>
    <t>1082939</t>
  </si>
  <si>
    <t>https://backoffice.x.sberauto.com/crm/manager/1082939</t>
  </si>
  <si>
    <t>https://sberauto.com/cars/c20c0516</t>
  </si>
  <si>
    <t>LS5A3DKR6SA009360</t>
  </si>
  <si>
    <t>4646496</t>
  </si>
  <si>
    <t>https://backoffice.x.sberauto.com/crm/manager/4646496</t>
  </si>
  <si>
    <t>https://sberauto.com/cars/23c9ded6</t>
  </si>
  <si>
    <t>LB37852D7TS034357</t>
  </si>
  <si>
    <t>4652889</t>
  </si>
  <si>
    <t>https://backoffice.x.sberauto.com/crm/manager/4652889</t>
  </si>
  <si>
    <t>https://sberauto.com/cars/b66e4b8d</t>
  </si>
  <si>
    <t>EDELB31B3TE054187</t>
  </si>
  <si>
    <t>T4L</t>
  </si>
  <si>
    <t>4306437</t>
  </si>
  <si>
    <t>https://backoffice.x.sberauto.com/crm/manager/4306437</t>
  </si>
  <si>
    <t>2549286</t>
  </si>
  <si>
    <t>https://backoffice.x.sberauto.com/crm/manager/2549286</t>
  </si>
  <si>
    <t>https://sberauto.com/cars/f8a4903a</t>
  </si>
  <si>
    <t>EDEJB31B7TE052451</t>
  </si>
  <si>
    <t>КЕМЕРОВСКАЯ ОБЛАСТЬ - КУЗБАСС Область</t>
  </si>
  <si>
    <t>1951925</t>
  </si>
  <si>
    <t>https://backoffice.x.sberauto.com/crm/manager/1951925</t>
  </si>
  <si>
    <t>4667793</t>
  </si>
  <si>
    <t>https://backoffice.x.sberauto.com/crm/manager/4667793</t>
  </si>
  <si>
    <t>K2(FIO) Почта 2</t>
  </si>
  <si>
    <t>https://sberauto.com/cars/7876774c</t>
  </si>
  <si>
    <t>LB3G43S9XSX704366</t>
  </si>
  <si>
    <t>4684640</t>
  </si>
  <si>
    <t>https://backoffice.x.sberauto.com/crm/manager/4684640</t>
  </si>
  <si>
    <t>https://sberauto.com/cars/4caaead2</t>
  </si>
  <si>
    <t>Y4K8622Z4TB901621</t>
  </si>
  <si>
    <t>2889455</t>
  </si>
  <si>
    <t>https://backoffice.x.sberauto.com/crm/manager/2889455</t>
  </si>
  <si>
    <t>https://sberauto.com/cars/0e2a8f32</t>
  </si>
  <si>
    <t>LB3P11SD0TH363038</t>
  </si>
  <si>
    <t>4555418</t>
  </si>
  <si>
    <t>https://backoffice.x.sberauto.com/crm/manager/4555418</t>
  </si>
  <si>
    <t>https://sberauto.com/cars/ec43d346</t>
  </si>
  <si>
    <t>EDXDB21B0SC245100</t>
  </si>
  <si>
    <t>J7</t>
  </si>
  <si>
    <t>1049450</t>
  </si>
  <si>
    <t>https://backoffice.x.sberauto.com/crm/manager/1049450</t>
  </si>
  <si>
    <t>https://sberauto.com/cars/a1f41c86</t>
  </si>
  <si>
    <t>EDEJB31B1TE045799</t>
  </si>
  <si>
    <t>4681077</t>
  </si>
  <si>
    <t>https://backoffice.x.sberauto.com/crm/manager/4681077</t>
  </si>
  <si>
    <t>Хавал доп</t>
  </si>
  <si>
    <t>https://sberauto.com/cars/4d631ccc</t>
  </si>
  <si>
    <t>XZGFF07A0TA607684</t>
  </si>
  <si>
    <t>2707651</t>
  </si>
  <si>
    <t>https://backoffice.x.sberauto.com/crm/manager/2707651</t>
  </si>
  <si>
    <t>162629</t>
  </si>
  <si>
    <t>https://backoffice.x.sberauto.com/crm/manager/162629</t>
  </si>
  <si>
    <t>https://sberauto.com/cars/576889fa</t>
  </si>
  <si>
    <t>EDXDD24B9SD084357</t>
  </si>
  <si>
    <t>J8</t>
  </si>
  <si>
    <t>4086719</t>
  </si>
  <si>
    <t>https://backoffice.x.sberauto.com/crm/manager/4086719</t>
  </si>
  <si>
    <t>4704006</t>
  </si>
  <si>
    <t>https://backoffice.x.sberauto.com/crm/manager/4704006</t>
  </si>
  <si>
    <t>K2(FIO) Почта Сочи</t>
  </si>
  <si>
    <t>https://sberauto.com/cars/4af41f0d</t>
  </si>
  <si>
    <t>EDELB31B7TE058095</t>
  </si>
  <si>
    <t>K2(FIO) Почта Сочи 2</t>
  </si>
  <si>
    <t>K2(FIO) Почта Сочи 3</t>
  </si>
  <si>
    <t>K2(FIO) Почта Сочи 4</t>
  </si>
  <si>
    <t>2064109</t>
  </si>
  <si>
    <t>https://backoffice.x.sberauto.com/crm/manager/2064109</t>
  </si>
  <si>
    <t>https://sberauto.com/cars/eda32fe1</t>
  </si>
  <si>
    <t>XZGEE04A1TA553606</t>
  </si>
  <si>
    <t>2859898</t>
  </si>
  <si>
    <t>https://backoffice.x.sberauto.com/crm/manager/2859898</t>
  </si>
  <si>
    <t>https://sberauto.com/cars/9ee008c6</t>
  </si>
  <si>
    <t>EDELB31B7TE058338</t>
  </si>
  <si>
    <t>2279716</t>
  </si>
  <si>
    <t>https://backoffice.x.sberauto.com/crm/manager/2279716</t>
  </si>
  <si>
    <t>https://sberauto.com/cars/efb5111e</t>
  </si>
  <si>
    <t>EDEFB32B5TE014527</t>
  </si>
  <si>
    <t>СЕВАСТОПОЛЬ Город</t>
  </si>
  <si>
    <t>249026</t>
  </si>
  <si>
    <t>https://backoffice.x.sberauto.com/crm/manager/249026</t>
  </si>
  <si>
    <t>https://sberauto.com/cars/dc7a62fa</t>
  </si>
  <si>
    <t>LS4ASE2A1SD913722</t>
  </si>
  <si>
    <t>КРЫМ</t>
  </si>
  <si>
    <t>4724841</t>
  </si>
  <si>
    <t>https://backoffice.x.sberauto.com/crm/manager/4724841</t>
  </si>
  <si>
    <t>https://sberauto.com/cars/d9635d9d</t>
  </si>
  <si>
    <t>EDEDD24B5SG002759</t>
  </si>
  <si>
    <t>Chery</t>
  </si>
  <si>
    <t>Tiggo 9</t>
  </si>
  <si>
    <t>504137</t>
  </si>
  <si>
    <t>https://backoffice.x.sberauto.com/crm/manager/504137</t>
  </si>
  <si>
    <t>https://sberauto.com/cars/370034f0</t>
  </si>
  <si>
    <t>EDXFB32B0TE065697</t>
  </si>
  <si>
    <t>1103869</t>
  </si>
  <si>
    <t>https://backoffice.x.sberauto.com/crm/manager/1103869</t>
  </si>
  <si>
    <t>https://sberauto.com/cars/42ddf32d</t>
  </si>
  <si>
    <t>EDEDD24B0SG001728</t>
  </si>
  <si>
    <t>4742753</t>
  </si>
  <si>
    <t>https://backoffice.x.sberauto.com/crm/manager/4742753</t>
  </si>
  <si>
    <t>https://sberauto.com/cars/bf3289e2</t>
  </si>
  <si>
    <t>XWF7LH6D9S0002571</t>
  </si>
  <si>
    <t>C7</t>
  </si>
  <si>
    <t>4733661</t>
  </si>
  <si>
    <t>https://backoffice.x.sberauto.com/crm/manager/4733661</t>
  </si>
  <si>
    <t>https://sberauto.com/cars/397fefa0</t>
  </si>
  <si>
    <t>EDXDB21B0TG013431</t>
  </si>
  <si>
    <t>https://sberauto.com/cars/3056f437</t>
  </si>
  <si>
    <t>EDEKD32B7TE005272</t>
  </si>
  <si>
    <t>3685057</t>
  </si>
  <si>
    <t>https://backoffice.x.sberauto.com/crm/manager/3685057</t>
  </si>
  <si>
    <t>https://sberauto.com/cars/5b816430</t>
  </si>
  <si>
    <t>EDXDB21B1TG003801</t>
  </si>
  <si>
    <t>4775248</t>
  </si>
  <si>
    <t>https://backoffice.x.sberauto.com/crm/manager/4775248</t>
  </si>
  <si>
    <t>https://sberauto.com/cars/4e1fa536</t>
  </si>
  <si>
    <t>EDEFD32B3TE018537</t>
  </si>
  <si>
    <t>2548125</t>
  </si>
  <si>
    <t>https://backoffice.x.sberauto.com/crm/manager/2548125</t>
  </si>
  <si>
    <t>https://sberauto.com/cars/a9198661</t>
  </si>
  <si>
    <t>Y4K8622Z6TB906075</t>
  </si>
  <si>
    <t>1558626</t>
  </si>
  <si>
    <t>https://backoffice.x.sberauto.com/crm/manager/1558626</t>
  </si>
  <si>
    <t>https://sberauto.com/cars/5bf87314</t>
  </si>
  <si>
    <t>EDEED31B6SE054203</t>
  </si>
  <si>
    <t>T4</t>
  </si>
  <si>
    <t>4365409</t>
  </si>
  <si>
    <t>https://backoffice.x.sberauto.com/crm/manager/4365409</t>
  </si>
  <si>
    <t>4801003</t>
  </si>
  <si>
    <t>https://backoffice.x.sberauto.com/crm/manager/4801003</t>
  </si>
  <si>
    <t>https://sberauto.com/cars/f4e4ec5e</t>
  </si>
  <si>
    <t>L6TFS1S81TD003047</t>
  </si>
  <si>
    <t>Preface</t>
  </si>
  <si>
    <t>1070969</t>
  </si>
  <si>
    <t>https://backoffice.x.sberauto.com/crm/manager/1070969</t>
  </si>
  <si>
    <t>4810892</t>
  </si>
  <si>
    <t>https://backoffice.x.sberauto.com/crm/manager/4810892</t>
  </si>
  <si>
    <t>https://sberauto.com/cars/319d16d9</t>
  </si>
  <si>
    <t>LB37852D8TS063480</t>
  </si>
  <si>
    <t>4819661</t>
  </si>
  <si>
    <t>https://backoffice.x.sberauto.com/crm/manager/4819661</t>
  </si>
  <si>
    <t>https://sberauto.com/cars/9d589c12</t>
  </si>
  <si>
    <t>EDELB31B5TE078328</t>
  </si>
  <si>
    <t>https://sberauto.com/cars/b77867c6</t>
  </si>
  <si>
    <t>LB3P11SD3TH354981</t>
  </si>
  <si>
    <t>4840542</t>
  </si>
  <si>
    <t>https://backoffice.x.sberauto.com/crm/manager/4840542</t>
  </si>
  <si>
    <t>https://sberauto.com/cars/93e3fa08</t>
  </si>
  <si>
    <t>LB3P11SD2TH346502</t>
  </si>
  <si>
    <t>4845768</t>
  </si>
  <si>
    <t>https://backoffice.x.sberauto.com/crm/manager/4845768</t>
  </si>
  <si>
    <t>https://sberauto.com/cars/c54eb8a5</t>
  </si>
  <si>
    <t>LB37622Z6TX511718</t>
  </si>
  <si>
    <t>https://sberauto.com/cars/a4649957</t>
  </si>
  <si>
    <t>EDXDB21BXTG009130</t>
  </si>
  <si>
    <t>3372803</t>
  </si>
  <si>
    <t>https://backoffice.x.sberauto.com/crm/manager/3372803</t>
  </si>
  <si>
    <t>почта Solaris 3</t>
  </si>
  <si>
    <t>https://sberauto.com/cars/ba62dbee</t>
  </si>
  <si>
    <t>Техинком Jetour (ВДНХ)</t>
  </si>
  <si>
    <t>EC3DEUFD8SC004784</t>
  </si>
  <si>
    <t>Почта1 Техинком</t>
  </si>
  <si>
    <t>Почта2 Техинком</t>
  </si>
  <si>
    <t>2911498</t>
  </si>
  <si>
    <t>https://backoffice.x.sberauto.com/crm/manager/2911498</t>
  </si>
  <si>
    <t>https://sberauto.com/cars/a1e3fbad</t>
  </si>
  <si>
    <t>EC3DCUFD4R0003567</t>
  </si>
  <si>
    <t>ЛАЙТ</t>
  </si>
  <si>
    <t>1720291</t>
  </si>
  <si>
    <t>https://backoffice.x.sberauto.com/crm/manager/1720291</t>
  </si>
  <si>
    <t>почта Маркетинг Лада</t>
  </si>
  <si>
    <t>https://sberauto.com/cars/38326c07</t>
  </si>
  <si>
    <t>Lada (Химки)</t>
  </si>
  <si>
    <t>XTAGFK350T1034089</t>
  </si>
  <si>
    <t>Почта РОП Анатолий</t>
  </si>
  <si>
    <t>Почта СтПК Александр Куликов</t>
  </si>
  <si>
    <t>3315833</t>
  </si>
  <si>
    <t>https://backoffice.x.sberauto.com/crm/manager/3315833</t>
  </si>
  <si>
    <t>Почта Маркетинг Лада Елена Воронкова</t>
  </si>
  <si>
    <t>https://sberauto.com/cars/9c91822a</t>
  </si>
  <si>
    <t>г. Пермь, ул.Бродовский тракт, д. 15</t>
  </si>
  <si>
    <t>XTAGFL150S0975728</t>
  </si>
  <si>
    <t>Почта Общая Лада</t>
  </si>
  <si>
    <t>Почта РОП Лада Лев Квасников</t>
  </si>
  <si>
    <t>1878620</t>
  </si>
  <si>
    <t>https://backoffice.x.sberauto.com/crm/manager/1878620</t>
  </si>
  <si>
    <t>https://sberauto.com/cars/26847dd6</t>
  </si>
  <si>
    <t>XTAGFL150T1026636</t>
  </si>
  <si>
    <t>4649914</t>
  </si>
  <si>
    <t>https://backoffice.x.sberauto.com/crm/manager/4649914</t>
  </si>
  <si>
    <t>Почта Белджи</t>
  </si>
  <si>
    <t>https://sberauto.com/cars/4f84c356</t>
  </si>
  <si>
    <t>614990, г.Пермь, ул.Героев Хасана, 76</t>
  </si>
  <si>
    <t>Y4K8722D3TB308124</t>
  </si>
  <si>
    <t>2469830</t>
  </si>
  <si>
    <t>https://backoffice.x.sberauto.com/crm/manager/2469830</t>
  </si>
  <si>
    <t>https://sberauto.com/cars/238c280e</t>
  </si>
  <si>
    <t>Y4K8622Z1TB919672</t>
  </si>
  <si>
    <t>КИРОВСКАЯ Область</t>
  </si>
  <si>
    <t>4757506</t>
  </si>
  <si>
    <t>https://backoffice.x.sberauto.com/crm/manager/4757506</t>
  </si>
  <si>
    <t>https://sberauto.com/cars/fe7fe0c2</t>
  </si>
  <si>
    <t>XTA219040T1258584</t>
  </si>
  <si>
    <t>3006575</t>
  </si>
  <si>
    <t>https://backoffice.x.sberauto.com/crm/manager/3006575</t>
  </si>
  <si>
    <t>https://sberauto.com/cars/42b8350c</t>
  </si>
  <si>
    <t>Y4K8824Z8TB203858</t>
  </si>
  <si>
    <t>4798134</t>
  </si>
  <si>
    <t>https://backoffice.x.sberauto.com/crm/manager/4798134</t>
  </si>
  <si>
    <t>https://sberauto.com/cars/f3cf7cb9</t>
  </si>
  <si>
    <t>XTA219470T0317968</t>
  </si>
  <si>
    <t>4821830</t>
  </si>
  <si>
    <t>https://backoffice.x.sberauto.com/crm/manager/4821830</t>
  </si>
  <si>
    <t>Почта РОП Чанганн</t>
  </si>
  <si>
    <t>https://sberauto.com/cars/4508d8e1</t>
  </si>
  <si>
    <t>LS4ASE2A5SD010229</t>
  </si>
  <si>
    <t>4841570</t>
  </si>
  <si>
    <t>https://backoffice.x.sberauto.com/crm/manager/4841570</t>
  </si>
  <si>
    <t>https://sberauto.com/cars/2cad5801</t>
  </si>
  <si>
    <t>LS5A3DKE1RA705776</t>
  </si>
  <si>
    <t>4599560</t>
  </si>
  <si>
    <t>https://backoffice.x.sberauto.com/crm/manager/4599560</t>
  </si>
  <si>
    <t>EC3DCUFD1TC009946</t>
  </si>
  <si>
    <t>4607712</t>
  </si>
  <si>
    <t>https://backoffice.x.sberauto.com/crm/manager/4607712</t>
  </si>
  <si>
    <t>EC37LUSM0SC003542</t>
  </si>
  <si>
    <t>4682664</t>
  </si>
  <si>
    <t>https://backoffice.x.sberauto.com/crm/manager/4682664</t>
  </si>
  <si>
    <t>EC3TEUMB6T0002841</t>
  </si>
  <si>
    <t>4692766</t>
  </si>
  <si>
    <t>https://backoffice.x.sberauto.com/crm/manager/4692766</t>
  </si>
  <si>
    <t>EC3DCUFD5SC008328</t>
  </si>
  <si>
    <t>4720162</t>
  </si>
  <si>
    <t>https://backoffice.x.sberauto.com/crm/manager/4720162</t>
  </si>
  <si>
    <t>EC37LUSMXSC001796</t>
  </si>
  <si>
    <t>3195110</t>
  </si>
  <si>
    <t>https://backoffice.x.sberauto.com/crm/manager/3195110</t>
  </si>
  <si>
    <t>EC37LUSM4TC005201</t>
  </si>
  <si>
    <t>3109210</t>
  </si>
  <si>
    <t>https://backoffice.x.sberauto.com/crm/manager/3109210</t>
  </si>
  <si>
    <t>EC3TDUMA0T0003347</t>
  </si>
  <si>
    <t>4613492</t>
  </si>
  <si>
    <t>https://backoffice.x.sberauto.com/crm/manager/4613492</t>
  </si>
  <si>
    <t>EC3DCUFD8SC008209</t>
  </si>
  <si>
    <t>4759058</t>
  </si>
  <si>
    <t>https://backoffice.x.sberauto.com/crm/manager/4759058</t>
  </si>
  <si>
    <t>EC3DCUFD7SC008010</t>
  </si>
  <si>
    <t>2648698</t>
  </si>
  <si>
    <t>https://backoffice.x.sberauto.com/crm/manager/2648698</t>
  </si>
  <si>
    <t>EC37LUSM7TC005516</t>
  </si>
  <si>
    <t>4763870</t>
  </si>
  <si>
    <t>https://backoffice.x.sberauto.com/crm/manager/4763870</t>
  </si>
  <si>
    <t>EC3DLUFD1TC012779</t>
  </si>
  <si>
    <t>4764004</t>
  </si>
  <si>
    <t>https://backoffice.x.sberauto.com/crm/manager/4764004</t>
  </si>
  <si>
    <t>EC3DCUFD9SC007943</t>
  </si>
  <si>
    <t>4771434</t>
  </si>
  <si>
    <t>https://backoffice.x.sberauto.com/crm/manager/4771434</t>
  </si>
  <si>
    <t>EC3DCUFD9SC008137</t>
  </si>
  <si>
    <t>4782530</t>
  </si>
  <si>
    <t>https://backoffice.x.sberauto.com/crm/manager/4782530</t>
  </si>
  <si>
    <t>EC3TEUMBXT0003846</t>
  </si>
  <si>
    <t>2340273</t>
  </si>
  <si>
    <t>https://backoffice.x.sberauto.com/crm/manager/2340273</t>
  </si>
  <si>
    <t>2496036</t>
  </si>
  <si>
    <t>https://backoffice.x.sberauto.com/crm/manager/2496036</t>
  </si>
  <si>
    <t>EC3DCUFD7SC008072</t>
  </si>
  <si>
    <t>3414791</t>
  </si>
  <si>
    <t>https://backoffice.x.sberauto.com/crm/manager/3414791</t>
  </si>
  <si>
    <t>EC3DCUFD2TC010779</t>
  </si>
  <si>
    <t>4710943</t>
  </si>
  <si>
    <t>https://backoffice.x.sberauto.com/crm/manager/4710943</t>
  </si>
  <si>
    <t>4778231</t>
  </si>
  <si>
    <t>https://backoffice.x.sberauto.com/crm/manager/4778231</t>
  </si>
  <si>
    <t>EC3DCUFD3SC008795</t>
  </si>
  <si>
    <t>4803311</t>
  </si>
  <si>
    <t>https://backoffice.x.sberauto.com/crm/manager/4803311</t>
  </si>
  <si>
    <t>EC37LUSM0SC004691</t>
  </si>
  <si>
    <t>4803457</t>
  </si>
  <si>
    <t>https://backoffice.x.sberauto.com/crm/manager/4803457</t>
  </si>
  <si>
    <t>LMGNC3S86T1001194</t>
  </si>
  <si>
    <t>4804885</t>
  </si>
  <si>
    <t>https://backoffice.x.sberauto.com/crm/manager/4804885</t>
  </si>
  <si>
    <t>4806652</t>
  </si>
  <si>
    <t>https://backoffice.x.sberauto.com/crm/manager/4806652</t>
  </si>
  <si>
    <t>EC3DCUFD7SC008251</t>
  </si>
  <si>
    <t>4537450</t>
  </si>
  <si>
    <t>https://backoffice.x.sberauto.com/crm/manager/4537450</t>
  </si>
  <si>
    <t>EC3DCUFD4TC010332</t>
  </si>
  <si>
    <t>4823368</t>
  </si>
  <si>
    <t>https://backoffice.x.sberauto.com/crm/manager/4823368</t>
  </si>
  <si>
    <t>EC3DCUFD4TC010430</t>
  </si>
  <si>
    <t>4830961</t>
  </si>
  <si>
    <t>https://backoffice.x.sberauto.com/crm/manager/4830961</t>
  </si>
  <si>
    <t>EC3TEUMBXT0004074</t>
  </si>
  <si>
    <t>4828185</t>
  </si>
  <si>
    <t>https://backoffice.x.sberauto.com/crm/manager/4828185</t>
  </si>
  <si>
    <t>EC3DCUFD8SC007979</t>
  </si>
  <si>
    <t>4837168</t>
  </si>
  <si>
    <t>https://backoffice.x.sberauto.com/crm/manager/4837168</t>
  </si>
  <si>
    <t>EC3DCUFD6TC010879</t>
  </si>
  <si>
    <t>4620802</t>
  </si>
  <si>
    <t>https://backoffice.x.sberauto.com/crm/manager/4620802</t>
  </si>
  <si>
    <t>Основная почта по онлайну</t>
  </si>
  <si>
    <t>https://sberauto.com/cars/7db65ad3</t>
  </si>
  <si>
    <t>Казань, Горьковское шоссе, 47к1</t>
  </si>
  <si>
    <t>LS4ASE2E6SA252998</t>
  </si>
  <si>
    <t>2388800</t>
  </si>
  <si>
    <t>https://backoffice.x.sberauto.com/crm/manager/2388800</t>
  </si>
  <si>
    <t>K2(FIO) почта!!!!! Единая</t>
  </si>
  <si>
    <t>3974407</t>
  </si>
  <si>
    <t>https://backoffice.x.sberauto.com/crm/manager/3974407</t>
  </si>
  <si>
    <t>https://sberauto.com/cars/d04a485d</t>
  </si>
  <si>
    <t>Геофизическая улица, 58к2</t>
  </si>
  <si>
    <t>LS5A3DKR8SA002295</t>
  </si>
  <si>
    <t>33121</t>
  </si>
  <si>
    <t>https://backoffice.x.sberauto.com/crm/manager/33121</t>
  </si>
  <si>
    <t>https://sberauto.com/cars/c9d28d56</t>
  </si>
  <si>
    <t>Н.Челны, Машиностроительная улица, 49</t>
  </si>
  <si>
    <t>LB3G43S90SX704358</t>
  </si>
  <si>
    <t>4783916</t>
  </si>
  <si>
    <t>https://backoffice.x.sberauto.com/crm/manager/4783916</t>
  </si>
  <si>
    <t>https://sberauto.com/cars/f03316ba</t>
  </si>
  <si>
    <t>LB37852D3TS036848</t>
  </si>
  <si>
    <t>3815671</t>
  </si>
  <si>
    <t>https://backoffice.x.sberauto.com/crm/manager/3815671</t>
  </si>
  <si>
    <t>https://sberauto.com/cars/8c9428d4</t>
  </si>
  <si>
    <t>LSCBBZ2A8TG801984</t>
  </si>
  <si>
    <t>Hunter Plus</t>
  </si>
  <si>
    <t>3600503</t>
  </si>
  <si>
    <t>https://backoffice.x.sberauto.com/crm/manager/3600503</t>
  </si>
  <si>
    <t>https://sberauto.com/cars/5bffb2ed</t>
  </si>
  <si>
    <t>LS5A3DKR7SA977791</t>
  </si>
  <si>
    <t>965195</t>
  </si>
  <si>
    <t>https://backoffice.x.sberauto.com/crm/manager/965195</t>
  </si>
  <si>
    <t>https://sberauto.com/cars/d23db1cf</t>
  </si>
  <si>
    <t>LB3P11SDXTH364312</t>
  </si>
  <si>
    <t>4811597</t>
  </si>
  <si>
    <t>https://backoffice.x.sberauto.com/crm/manager/4811597</t>
  </si>
  <si>
    <t>https://sberauto.com/cars/92e528fe</t>
  </si>
  <si>
    <t>Казань Декабристов 79</t>
  </si>
  <si>
    <t>LMGJU3G86T1061285</t>
  </si>
  <si>
    <t>4817818</t>
  </si>
  <si>
    <t>https://backoffice.x.sberauto.com/crm/manager/4817818</t>
  </si>
  <si>
    <t>https://sberauto.com/cars/02536e24</t>
  </si>
  <si>
    <t>LS4ASE2A2SD009751</t>
  </si>
  <si>
    <t>3441267</t>
  </si>
  <si>
    <t>https://backoffice.x.sberauto.com/crm/manager/3441267</t>
  </si>
  <si>
    <t>https://sberauto.com/cars/fe45a659</t>
  </si>
  <si>
    <t>LMGNC3S81T1001278</t>
  </si>
  <si>
    <t>2051853</t>
  </si>
  <si>
    <t>https://backoffice.x.sberauto.com/crm/manager/2051853</t>
  </si>
  <si>
    <t>https://sberauto.com/cars/d311af2d</t>
  </si>
  <si>
    <t>LS4ASE2E5SA253169</t>
  </si>
  <si>
    <t>4845020</t>
  </si>
  <si>
    <t>https://backoffice.x.sberauto.com/crm/manager/4845020</t>
  </si>
  <si>
    <t>4847984</t>
  </si>
  <si>
    <t>https://backoffice.x.sberauto.com/crm/manager/4847984</t>
  </si>
  <si>
    <t>https://sberauto.com/cars/e477ec28</t>
  </si>
  <si>
    <t>LMGJU3G5XR1039272</t>
  </si>
  <si>
    <t>4638485</t>
  </si>
  <si>
    <t>https://backoffice.x.sberauto.com/crm/manager/4638485</t>
  </si>
  <si>
    <t>https://sberauto.com/cars/43772bfa</t>
  </si>
  <si>
    <t>LMGJU3G86T1065630</t>
  </si>
  <si>
    <t>2834665</t>
  </si>
  <si>
    <t>https://backoffice.x.sberauto.com/crm/manager/2834665</t>
  </si>
  <si>
    <t>https://sberauto.com/cars/dabd4210</t>
  </si>
  <si>
    <t>EC37CUSM4SC004564</t>
  </si>
  <si>
    <t>4868678</t>
  </si>
  <si>
    <t>https://backoffice.x.sberauto.com/crm/manager/4868678</t>
  </si>
  <si>
    <t>https://sberauto.com/cars/f10b87c5</t>
  </si>
  <si>
    <t>ED3STHFM7S0004672</t>
  </si>
  <si>
    <t>2166026</t>
  </si>
  <si>
    <t>https://backoffice.x.sberauto.com/crm/manager/2166026</t>
  </si>
  <si>
    <t>https://sberauto.com/cars/42c9d7c1</t>
  </si>
  <si>
    <t>LS4ASE2E5SA253172</t>
  </si>
  <si>
    <t>409261</t>
  </si>
  <si>
    <t>https://backoffice.x.sberauto.com/crm/manager/409261</t>
  </si>
  <si>
    <t>Почта 1 АСП Молодогвардейцев 2</t>
  </si>
  <si>
    <t>XWEPC81ABE0002224</t>
  </si>
  <si>
    <t>Sportage</t>
  </si>
  <si>
    <t>КУРГАНСКАЯ</t>
  </si>
  <si>
    <t>Почта 2 АСП Молодогвардейцев 2</t>
  </si>
  <si>
    <t>Почта 3 АСП Молодогвардейцев 2</t>
  </si>
  <si>
    <t>Почта 4 АСП Молодогвардейцев 2</t>
  </si>
  <si>
    <t>Почта 5 АСП Молодогвардейцев 2</t>
  </si>
  <si>
    <t>Почта 6 АСП Молодогвардейцев 2</t>
  </si>
  <si>
    <t>Почта ТСАЦ Июль</t>
  </si>
  <si>
    <t>4574700</t>
  </si>
  <si>
    <t>https://backoffice.x.sberauto.com/crm/manager/4574700</t>
  </si>
  <si>
    <t>XTA212310T0988597</t>
  </si>
  <si>
    <t>3306385</t>
  </si>
  <si>
    <t>https://backoffice.x.sberauto.com/crm/manager/3306385</t>
  </si>
  <si>
    <t>Почта 1 Лада новые</t>
  </si>
  <si>
    <t>https://sberauto.com/cars/40ae33cc</t>
  </si>
  <si>
    <t>Астрахань, ул. Н. Островского,148, литер 5</t>
  </si>
  <si>
    <t>XTAGFL350S0924020</t>
  </si>
  <si>
    <t>Aura</t>
  </si>
  <si>
    <t>Почта 2 Лада новые</t>
  </si>
  <si>
    <t>Почта 3 Лада новые</t>
  </si>
  <si>
    <t>Почта 4 Лада новые</t>
  </si>
  <si>
    <t>Почта 5 Лада новые</t>
  </si>
  <si>
    <t>1886216</t>
  </si>
  <si>
    <t>https://backoffice.x.sberauto.com/crm/manager/1886216</t>
  </si>
  <si>
    <t>https://sberauto.com/cars/aeb3e1ea</t>
  </si>
  <si>
    <t>XTA219040T1255403</t>
  </si>
  <si>
    <t>4716798</t>
  </si>
  <si>
    <t>https://backoffice.x.sberauto.com/crm/manager/4716798</t>
  </si>
  <si>
    <t>https://sberauto.com/cars/0f9f3cc5</t>
  </si>
  <si>
    <t>XTA219040T1260257</t>
  </si>
  <si>
    <t>1414483</t>
  </si>
  <si>
    <t>https://backoffice.x.sberauto.com/crm/manager/1414483</t>
  </si>
  <si>
    <t>https://sberauto.com/cars/6d0b6b0e</t>
  </si>
  <si>
    <t>XTAGFL110T1033006</t>
  </si>
  <si>
    <t>2673465</t>
  </si>
  <si>
    <t>https://backoffice.x.sberauto.com/crm/manager/2673465</t>
  </si>
  <si>
    <t>https://sberauto.com/cars/26ed2dc4</t>
  </si>
  <si>
    <t>XTA219170T0685452</t>
  </si>
  <si>
    <t>45289</t>
  </si>
  <si>
    <t>https://backoffice.x.sberauto.com/crm/manager/45289</t>
  </si>
  <si>
    <t>https://sberauto.com/cars/aef89ae7</t>
  </si>
  <si>
    <t>XTAGFK360T1054550</t>
  </si>
  <si>
    <t>4633671</t>
  </si>
  <si>
    <t>https://backoffice.x.sberauto.com/crm/manager/4633671</t>
  </si>
  <si>
    <t>https://sberauto.com/cars/546cef07</t>
  </si>
  <si>
    <t>Москва, ул. Горбунова, д. 14</t>
  </si>
  <si>
    <t>EDXGD34B1TE026919</t>
  </si>
  <si>
    <t>4615318</t>
  </si>
  <si>
    <t>https://backoffice.x.sberauto.com/crm/manager/4615318</t>
  </si>
  <si>
    <t>Почта Кунцево Чанган</t>
  </si>
  <si>
    <t>https://sberauto.com/cars/c6916cec</t>
  </si>
  <si>
    <t>ул. Горбунова, д. 14</t>
  </si>
  <si>
    <t>ED3STHFM0S0003203</t>
  </si>
  <si>
    <t>3881071</t>
  </si>
  <si>
    <t>https://backoffice.x.sberauto.com/crm/manager/3881071</t>
  </si>
  <si>
    <t>https://sberauto.com/cars/b417c222</t>
  </si>
  <si>
    <t>EDXFB32B1TE057298</t>
  </si>
  <si>
    <t>4676640</t>
  </si>
  <si>
    <t>https://backoffice.x.sberauto.com/crm/manager/4676640</t>
  </si>
  <si>
    <t>https://sberauto.com/cars/01110401</t>
  </si>
  <si>
    <t>EDXGD34B3TE028316</t>
  </si>
  <si>
    <t>4680775</t>
  </si>
  <si>
    <t>https://backoffice.x.sberauto.com/crm/manager/4680775</t>
  </si>
  <si>
    <t>https://sberauto.com/cars/bae5b2dc</t>
  </si>
  <si>
    <t>EDELB31BXTE059502</t>
  </si>
  <si>
    <t>2466948</t>
  </si>
  <si>
    <t>https://backoffice.x.sberauto.com/crm/manager/2466948</t>
  </si>
  <si>
    <t>https://sberauto.com/cars/e1840ef2</t>
  </si>
  <si>
    <t>EDXFB32B1TE068916</t>
  </si>
  <si>
    <t>4687027</t>
  </si>
  <si>
    <t>https://backoffice.x.sberauto.com/crm/manager/4687027</t>
  </si>
  <si>
    <t>https://sberauto.com/cars/a40944a1</t>
  </si>
  <si>
    <t>LS4ASE2E1SD028908</t>
  </si>
  <si>
    <t>2971081</t>
  </si>
  <si>
    <t>https://backoffice.x.sberauto.com/crm/manager/2971081</t>
  </si>
  <si>
    <t>4664316</t>
  </si>
  <si>
    <t>https://backoffice.x.sberauto.com/crm/manager/4664316</t>
  </si>
  <si>
    <t>https://sberauto.com/cars/d10ef494</t>
  </si>
  <si>
    <t>LS4ASE2A0SD012518</t>
  </si>
  <si>
    <t>3407517</t>
  </si>
  <si>
    <t>https://backoffice.x.sberauto.com/crm/manager/3407517</t>
  </si>
  <si>
    <t>https://sberauto.com/cars/9fdfde65</t>
  </si>
  <si>
    <t>Москва Улица Московская д.61</t>
  </si>
  <si>
    <t>L6TVX1S62TY900219</t>
  </si>
  <si>
    <t>Geely12</t>
  </si>
  <si>
    <t>Geely13</t>
  </si>
  <si>
    <t>4707733</t>
  </si>
  <si>
    <t>https://backoffice.x.sberauto.com/crm/manager/4707733</t>
  </si>
  <si>
    <t>https://sberauto.com/cars/182d2048</t>
  </si>
  <si>
    <t>EDEEB11B0TE024805</t>
  </si>
  <si>
    <t>https://sberauto.com/cars/fd91193d</t>
  </si>
  <si>
    <t>LB37852D2TS034170</t>
  </si>
  <si>
    <t>4733079</t>
  </si>
  <si>
    <t>https://backoffice.x.sberauto.com/crm/manager/4733079</t>
  </si>
  <si>
    <t>3319314</t>
  </si>
  <si>
    <t>https://backoffice.x.sberauto.com/crm/manager/3319314</t>
  </si>
  <si>
    <t>4041297</t>
  </si>
  <si>
    <t>https://backoffice.x.sberauto.com/crm/manager/4041297</t>
  </si>
  <si>
    <t>4765117</t>
  </si>
  <si>
    <t>https://backoffice.x.sberauto.com/crm/manager/4765117</t>
  </si>
  <si>
    <t>4199862</t>
  </si>
  <si>
    <t>https://backoffice.x.sberauto.com/crm/manager/4199862</t>
  </si>
  <si>
    <t>https://sberauto.com/cars/f8adf0c9</t>
  </si>
  <si>
    <t>EDELB31B2TE060014</t>
  </si>
  <si>
    <t>КУРСКАЯ Область</t>
  </si>
  <si>
    <t>4786610</t>
  </si>
  <si>
    <t>https://backoffice.x.sberauto.com/crm/manager/4786610</t>
  </si>
  <si>
    <t>4785762</t>
  </si>
  <si>
    <t>https://backoffice.x.sberauto.com/crm/manager/4785762</t>
  </si>
  <si>
    <t>4803221</t>
  </si>
  <si>
    <t>https://backoffice.x.sberauto.com/crm/manager/4803221</t>
  </si>
  <si>
    <t>https://sberauto.com/cars/87aa1e9f</t>
  </si>
  <si>
    <t>LS5A2ASE0SD002532</t>
  </si>
  <si>
    <t>Alsvin</t>
  </si>
  <si>
    <t>4274245</t>
  </si>
  <si>
    <t>https://backoffice.x.sberauto.com/crm/manager/4274245</t>
  </si>
  <si>
    <t>https://sberauto.com/cars/f881472a</t>
  </si>
  <si>
    <t>LB3P11SD5TH345442</t>
  </si>
  <si>
    <t>1453719</t>
  </si>
  <si>
    <t>https://backoffice.x.sberauto.com/crm/manager/1453719</t>
  </si>
  <si>
    <t>4814692</t>
  </si>
  <si>
    <t>https://backoffice.x.sberauto.com/crm/manager/4814692</t>
  </si>
  <si>
    <t>3891211</t>
  </si>
  <si>
    <t>https://backoffice.x.sberauto.com/crm/manager/3891211</t>
  </si>
  <si>
    <t>https://sberauto.com/cars/2135e99d</t>
  </si>
  <si>
    <t>ED3STHFM0S0007719</t>
  </si>
  <si>
    <t>4830221</t>
  </si>
  <si>
    <t>https://backoffice.x.sberauto.com/crm/manager/4830221</t>
  </si>
  <si>
    <t>3013213</t>
  </si>
  <si>
    <t>https://backoffice.x.sberauto.com/crm/manager/3013213</t>
  </si>
  <si>
    <t>4837644</t>
  </si>
  <si>
    <t>https://backoffice.x.sberauto.com/crm/manager/4837644</t>
  </si>
  <si>
    <t>https://sberauto.com/cars/296ebf84</t>
  </si>
  <si>
    <t>EDXFB32BXTE069126</t>
  </si>
  <si>
    <t>4852158</t>
  </si>
  <si>
    <t>https://backoffice.x.sberauto.com/crm/manager/4852158</t>
  </si>
  <si>
    <t>https://sberauto.com/cars/753e6b96</t>
  </si>
  <si>
    <t>LB3FX1S19TB066269</t>
  </si>
  <si>
    <t>4478863</t>
  </si>
  <si>
    <t>https://backoffice.x.sberauto.com/crm/manager/4478863</t>
  </si>
  <si>
    <t>Почта Илья Волков</t>
  </si>
  <si>
    <t>ONLINE Лада Екатеринбург Север ИЮЛЬ Авто (ООО "Торгово-Сервисный Автоцентр "ИЮЛЬ")</t>
  </si>
  <si>
    <t>XTA219000C0062784</t>
  </si>
  <si>
    <t>4800313</t>
  </si>
  <si>
    <t>https://backoffice.x.sberauto.com/crm/manager/4800313</t>
  </si>
  <si>
    <t>XUULH6E01C0003208</t>
  </si>
  <si>
    <t>Opel</t>
  </si>
  <si>
    <t>Antara</t>
  </si>
  <si>
    <t>2538776</t>
  </si>
  <si>
    <t>https://backoffice.x.sberauto.com/crm/manager/2538776</t>
  </si>
  <si>
    <t>XTAKS025LT1571724</t>
  </si>
  <si>
    <t>1979577</t>
  </si>
  <si>
    <t>https://backoffice.x.sberauto.com/crm/manager/1979577</t>
  </si>
  <si>
    <t>EDXFB32BXTE057851</t>
  </si>
  <si>
    <t>4709429</t>
  </si>
  <si>
    <t>https://backoffice.x.sberauto.com/crm/manager/4709429</t>
  </si>
  <si>
    <t>Почта Леон Авто Чери 1</t>
  </si>
  <si>
    <t>EDELB31B9TE054291</t>
  </si>
  <si>
    <t>Почта Леон Авто Чери 2</t>
  </si>
  <si>
    <t>Почта Леон Авто Чери 3</t>
  </si>
  <si>
    <t>4376146</t>
  </si>
  <si>
    <t>https://backoffice.x.sberauto.com/crm/manager/4376146</t>
  </si>
  <si>
    <t>Почта РОП Смоляков</t>
  </si>
  <si>
    <t>https://sberauto.com/cars/89c1cf30</t>
  </si>
  <si>
    <t>398009, г. Липецк, ул. Московская, д. 36</t>
  </si>
  <si>
    <t>XTAKSA45LT1570230</t>
  </si>
  <si>
    <t>675526</t>
  </si>
  <si>
    <t>https://backoffice.x.sberauto.com/crm/manager/675526</t>
  </si>
  <si>
    <t>https://sberauto.com/cars/673a98aa</t>
  </si>
  <si>
    <t>XTA219170T0691260</t>
  </si>
  <si>
    <t>4738635</t>
  </si>
  <si>
    <t>https://backoffice.x.sberauto.com/crm/manager/4738635</t>
  </si>
  <si>
    <t>https://sberauto.com/cars/df60e3ad</t>
  </si>
  <si>
    <t>XTA219040T1245496</t>
  </si>
  <si>
    <t>4771549</t>
  </si>
  <si>
    <t>https://backoffice.x.sberauto.com/crm/manager/4771549</t>
  </si>
  <si>
    <t>https://sberauto.com/cars/c0a3c3fb</t>
  </si>
  <si>
    <t>XTAGFL350T1048618</t>
  </si>
  <si>
    <t>ВЛАДИМИРСКАЯ Область</t>
  </si>
  <si>
    <t>4782982</t>
  </si>
  <si>
    <t>https://backoffice.x.sberauto.com/crm/manager/4782982</t>
  </si>
  <si>
    <t>3775917</t>
  </si>
  <si>
    <t>https://backoffice.x.sberauto.com/crm/manager/3775917</t>
  </si>
  <si>
    <t>https://sberauto.com/cars/7ed02197</t>
  </si>
  <si>
    <t>XTA219040T1269466</t>
  </si>
  <si>
    <t>3755740</t>
  </si>
  <si>
    <t>https://backoffice.x.sberauto.com/crm/manager/3755740</t>
  </si>
  <si>
    <t>https://sberauto.com/cars/9fdca92b</t>
  </si>
  <si>
    <t>XTA212140T2628302</t>
  </si>
  <si>
    <t>4607602</t>
  </si>
  <si>
    <t>https://backoffice.x.sberauto.com/crm/manager/4607602</t>
  </si>
  <si>
    <t>https://sberauto.com/cars/ee1af71c</t>
  </si>
  <si>
    <t>XTA219040T1269314</t>
  </si>
  <si>
    <t>4878736</t>
  </si>
  <si>
    <t>https://backoffice.x.sberauto.com/crm/manager/4878736</t>
  </si>
  <si>
    <t>https://sberauto.com/cars/4e4b9988</t>
  </si>
  <si>
    <t>XTA219070V1277938</t>
  </si>
  <si>
    <t>XTARS045LS1550577</t>
  </si>
  <si>
    <t>2062709</t>
  </si>
  <si>
    <t>https://backoffice.x.sberauto.com/crm/manager/2062709</t>
  </si>
  <si>
    <t>XTAGFK150T1048676</t>
  </si>
  <si>
    <t>Почта Прайм</t>
  </si>
  <si>
    <t>XTA219470T0313570</t>
  </si>
  <si>
    <t>XTA219040T1256279</t>
  </si>
  <si>
    <t>4828182</t>
  </si>
  <si>
    <t>https://backoffice.x.sberauto.com/crm/manager/4828182</t>
  </si>
  <si>
    <t>Почта марк</t>
  </si>
  <si>
    <t>https://sberauto.com/cars/b984e673</t>
  </si>
  <si>
    <t>Восточное шоссе, дом № 5</t>
  </si>
  <si>
    <t>XTA212310T0998808</t>
  </si>
  <si>
    <t>Почта РОП Мерит</t>
  </si>
  <si>
    <t>3515642</t>
  </si>
  <si>
    <t>https://backoffice.x.sberauto.com/crm/manager/3515642</t>
  </si>
  <si>
    <t>1почта</t>
  </si>
  <si>
    <t>https://sberauto.com/cars/b1d2ed6a</t>
  </si>
  <si>
    <t>ул. Изыскателей, 23/3</t>
  </si>
  <si>
    <t>Y4K8722Z3TB308913</t>
  </si>
  <si>
    <t>Почта макетинг</t>
  </si>
  <si>
    <t>3661295</t>
  </si>
  <si>
    <t>https://backoffice.x.sberauto.com/crm/manager/3661295</t>
  </si>
  <si>
    <t>https://sberauto.com/cars/a43c9130</t>
  </si>
  <si>
    <t>LB3FX1S17SB142831</t>
  </si>
  <si>
    <t>Почта Джили Моторленд 3</t>
  </si>
  <si>
    <t>2585366</t>
  </si>
  <si>
    <t>https://backoffice.x.sberauto.com/crm/manager/2585366</t>
  </si>
  <si>
    <t>https://sberauto.com/cars/62a76fc6</t>
  </si>
  <si>
    <t>Y4K8824Z7TB200126</t>
  </si>
  <si>
    <t>https://sberauto.com/cars/ab651ca3</t>
  </si>
  <si>
    <t>L6TVX1S69SY703031</t>
  </si>
  <si>
    <t>4637802</t>
  </si>
  <si>
    <t>https://backoffice.x.sberauto.com/crm/manager/4637802</t>
  </si>
  <si>
    <t>https://sberauto.com/cars/5681e701</t>
  </si>
  <si>
    <t>Y4K8722Z9TB309001</t>
  </si>
  <si>
    <t>2178660</t>
  </si>
  <si>
    <t>https://backoffice.x.sberauto.com/crm/manager/2178660</t>
  </si>
  <si>
    <t>https://sberauto.com/cars/87d3b022</t>
  </si>
  <si>
    <t>Y4K8622Z3TB920127</t>
  </si>
  <si>
    <t>9239</t>
  </si>
  <si>
    <t>https://backoffice.x.sberauto.com/crm/manager/9239</t>
  </si>
  <si>
    <t>https://sberauto.com/cars/6191c7ac</t>
  </si>
  <si>
    <t>Y4K8622Z8TB914405</t>
  </si>
  <si>
    <t>БЕЛГОРОДСКАЯ</t>
  </si>
  <si>
    <t>3254099</t>
  </si>
  <si>
    <t>https://backoffice.x.sberauto.com/crm/manager/3254099</t>
  </si>
  <si>
    <t>Почта Джетур  Моторленд</t>
  </si>
  <si>
    <t>https://sberauto.com/cars/75b7d150</t>
  </si>
  <si>
    <t>Воронеж, ул. Изыскателей, 23/3</t>
  </si>
  <si>
    <t>EC3DEUFD0SC004391</t>
  </si>
  <si>
    <t>Почта Джетур  Моторленд 2</t>
  </si>
  <si>
    <t>Почта Джетур Моторленд 3</t>
  </si>
  <si>
    <t>4713593</t>
  </si>
  <si>
    <t>https://backoffice.x.sberauto.com/crm/manager/4713593</t>
  </si>
  <si>
    <t>K2(FIO) Моторленд СПБ</t>
  </si>
  <si>
    <t>https://sberauto.com/cars/b71daf19</t>
  </si>
  <si>
    <t>Моторленд Jetour, Санкт-Петербург, Ириновский пр., 10 А</t>
  </si>
  <si>
    <t>EC37CUSM7SC002698</t>
  </si>
  <si>
    <t>КСО K2(PER)</t>
  </si>
  <si>
    <t>Почта Джетур K2(FIO) СПБ</t>
  </si>
  <si>
    <t>3635613</t>
  </si>
  <si>
    <t>https://backoffice.x.sberauto.com/crm/manager/3635613</t>
  </si>
  <si>
    <t>https://sberauto.com/cars/2934bf3b</t>
  </si>
  <si>
    <t>Y4K8722D8TB305302</t>
  </si>
  <si>
    <t>728477</t>
  </si>
  <si>
    <t>https://backoffice.x.sberauto.com/crm/manager/728477</t>
  </si>
  <si>
    <t>Почта K2(PER) 4 K2(FIO)</t>
  </si>
  <si>
    <t>https://sberauto.com/cars/3c69d285</t>
  </si>
  <si>
    <t>EC3TEUMB4S0002553</t>
  </si>
  <si>
    <t>4767794</t>
  </si>
  <si>
    <t>https://backoffice.x.sberauto.com/crm/manager/4767794</t>
  </si>
  <si>
    <t>2016823</t>
  </si>
  <si>
    <t>https://backoffice.x.sberauto.com/crm/manager/2016823</t>
  </si>
  <si>
    <t>https://sberauto.com/cars/c10e81fc</t>
  </si>
  <si>
    <t>EC3TEUMB4S0002089</t>
  </si>
  <si>
    <t>2878382</t>
  </si>
  <si>
    <t>https://backoffice.x.sberauto.com/crm/manager/2878382</t>
  </si>
  <si>
    <t>https://sberauto.com/cars/7611a54a</t>
  </si>
  <si>
    <t>LB37852D5SS281696</t>
  </si>
  <si>
    <t>4812832</t>
  </si>
  <si>
    <t>https://backoffice.x.sberauto.com/crm/manager/4812832</t>
  </si>
  <si>
    <t>https://sberauto.com/cars/76f5efde</t>
  </si>
  <si>
    <t>EC37CUSM1SC002223</t>
  </si>
  <si>
    <t>2947053</t>
  </si>
  <si>
    <t>https://backoffice.x.sberauto.com/crm/manager/2947053</t>
  </si>
  <si>
    <t>https://sberauto.com/cars/7fcf9cb3</t>
  </si>
  <si>
    <t>HJRPBGGB2RF033169</t>
  </si>
  <si>
    <t>3933403</t>
  </si>
  <si>
    <t>https://backoffice.x.sberauto.com/crm/manager/3933403</t>
  </si>
  <si>
    <t>https://sberauto.com/cars/5b79d2d6</t>
  </si>
  <si>
    <t>EC3TEUMB4S0002007</t>
  </si>
  <si>
    <t>4581481</t>
  </si>
  <si>
    <t>https://backoffice.x.sberauto.com/crm/manager/4581481</t>
  </si>
  <si>
    <t>https://sberauto.com/cars/23aeb1a6</t>
  </si>
  <si>
    <t>Новосибирская д. 2/2</t>
  </si>
  <si>
    <t>XTAGFL350T1016717</t>
  </si>
  <si>
    <t>1892798</t>
  </si>
  <si>
    <t>https://backoffice.x.sberauto.com/crm/manager/1892798</t>
  </si>
  <si>
    <t>https://sberauto.com/cars/96a5088a</t>
  </si>
  <si>
    <t>XTA212310T0985956</t>
  </si>
  <si>
    <t>3520659</t>
  </si>
  <si>
    <t>https://backoffice.x.sberauto.com/crm/manager/3520659</t>
  </si>
  <si>
    <t>https://sberauto.com/cars/4e3d3c76</t>
  </si>
  <si>
    <t>XTAGFK110T1036799</t>
  </si>
  <si>
    <t>4694404</t>
  </si>
  <si>
    <t>https://backoffice.x.sberauto.com/crm/manager/4694404</t>
  </si>
  <si>
    <t>https://sberauto.com/cars/d8e4fc4d</t>
  </si>
  <si>
    <t>XTAGFL360T1031382</t>
  </si>
  <si>
    <t>4698086</t>
  </si>
  <si>
    <t>https://backoffice.x.sberauto.com/crm/manager/4698086</t>
  </si>
  <si>
    <t>https://sberauto.com/cars/c30323a8</t>
  </si>
  <si>
    <t>XTA219040T1253580</t>
  </si>
  <si>
    <t>3981689</t>
  </si>
  <si>
    <t>https://backoffice.x.sberauto.com/crm/manager/3981689</t>
  </si>
  <si>
    <t>4701385</t>
  </si>
  <si>
    <t>https://backoffice.x.sberauto.com/crm/manager/4701385</t>
  </si>
  <si>
    <t>https://sberauto.com/cars/8b0d5218</t>
  </si>
  <si>
    <t>XTAGFL110T1045001</t>
  </si>
  <si>
    <t>4714390</t>
  </si>
  <si>
    <t>https://backoffice.x.sberauto.com/crm/manager/4714390</t>
  </si>
  <si>
    <t>https://sberauto.com/cars/6fc0b05c</t>
  </si>
  <si>
    <t>XTAGA0000T0037887</t>
  </si>
  <si>
    <t>4718785</t>
  </si>
  <si>
    <t>https://backoffice.x.sberauto.com/crm/manager/4718785</t>
  </si>
  <si>
    <t>https://sberauto.com/cars/10d51876</t>
  </si>
  <si>
    <t>XTA212310T0985954</t>
  </si>
  <si>
    <t>3645817</t>
  </si>
  <si>
    <t>https://backoffice.x.sberauto.com/crm/manager/3645817</t>
  </si>
  <si>
    <t>https://sberauto.com/cars/402ce242</t>
  </si>
  <si>
    <t>XTA219470T0314540</t>
  </si>
  <si>
    <t>4266012</t>
  </si>
  <si>
    <t>https://backoffice.x.sberauto.com/crm/manager/4266012</t>
  </si>
  <si>
    <t>https://sberauto.com/cars/9697454f</t>
  </si>
  <si>
    <t>XTA212140T2617956</t>
  </si>
  <si>
    <t>4739762</t>
  </si>
  <si>
    <t>https://backoffice.x.sberauto.com/crm/manager/4739762</t>
  </si>
  <si>
    <t>https://sberauto.com/cars/65e97c5a</t>
  </si>
  <si>
    <t>XTAGFL110T1036756</t>
  </si>
  <si>
    <t>4744925</t>
  </si>
  <si>
    <t>https://backoffice.x.sberauto.com/crm/manager/4744925</t>
  </si>
  <si>
    <t>https://sberauto.com/cars/d7f701f0</t>
  </si>
  <si>
    <t>XTA219040T1253594</t>
  </si>
  <si>
    <t>1972281</t>
  </si>
  <si>
    <t>https://backoffice.x.sberauto.com/crm/manager/1972281</t>
  </si>
  <si>
    <t>https://sberauto.com/cars/c79dec57</t>
  </si>
  <si>
    <t>XTAGA0000T0037894</t>
  </si>
  <si>
    <t>4744377</t>
  </si>
  <si>
    <t>https://backoffice.x.sberauto.com/crm/manager/4744377</t>
  </si>
  <si>
    <t>https://sberauto.com/cars/a0305661</t>
  </si>
  <si>
    <t>XTAGA0000T0037843</t>
  </si>
  <si>
    <t>4748789</t>
  </si>
  <si>
    <t>https://backoffice.x.sberauto.com/crm/manager/4748789</t>
  </si>
  <si>
    <t>https://sberauto.com/cars/88d10bf6</t>
  </si>
  <si>
    <t>XTAGA0000T0037889</t>
  </si>
  <si>
    <t>1404743</t>
  </si>
  <si>
    <t>https://backoffice.x.sberauto.com/crm/manager/1404743</t>
  </si>
  <si>
    <t>https://sberauto.com/cars/21bbb8ee</t>
  </si>
  <si>
    <t>XTARS025LT1578612</t>
  </si>
  <si>
    <t>4763525</t>
  </si>
  <si>
    <t>https://backoffice.x.sberauto.com/crm/manager/4763525</t>
  </si>
  <si>
    <t>https://sberauto.com/cars/1a679d6e</t>
  </si>
  <si>
    <t>XTAGFK350T1045022</t>
  </si>
  <si>
    <t>109735</t>
  </si>
  <si>
    <t>https://backoffice.x.sberauto.com/crm/manager/109735</t>
  </si>
  <si>
    <t>1027561</t>
  </si>
  <si>
    <t>https://backoffice.x.sberauto.com/crm/manager/1027561</t>
  </si>
  <si>
    <t>https://sberauto.com/cars/fec0fa30</t>
  </si>
  <si>
    <t>XTA212310T0992241</t>
  </si>
  <si>
    <t>4786970</t>
  </si>
  <si>
    <t>https://backoffice.x.sberauto.com/crm/manager/4786970</t>
  </si>
  <si>
    <t>https://sberauto.com/cars/6a412ed1</t>
  </si>
  <si>
    <t>XTA219040T1265719</t>
  </si>
  <si>
    <t>4790497</t>
  </si>
  <si>
    <t>https://backoffice.x.sberauto.com/crm/manager/4790497</t>
  </si>
  <si>
    <t>https://sberauto.com/cars/91511ddf</t>
  </si>
  <si>
    <t>XTA219170T0682057</t>
  </si>
  <si>
    <t>4829583</t>
  </si>
  <si>
    <t>https://backoffice.x.sberauto.com/crm/manager/4829583</t>
  </si>
  <si>
    <t>https://sberauto.com/cars/3c0568a2</t>
  </si>
  <si>
    <t>XTAGFK360T1053996</t>
  </si>
  <si>
    <t>4359313</t>
  </si>
  <si>
    <t>https://backoffice.x.sberauto.com/crm/manager/4359313</t>
  </si>
  <si>
    <t>1068497</t>
  </si>
  <si>
    <t>https://backoffice.x.sberauto.com/crm/manager/1068497</t>
  </si>
  <si>
    <t>https://sberauto.com/cars/e5aa5f27</t>
  </si>
  <si>
    <t>XTA219040T1220763</t>
  </si>
  <si>
    <t>4539596</t>
  </si>
  <si>
    <t>https://backoffice.x.sberauto.com/crm/manager/4539596</t>
  </si>
  <si>
    <t>4641746</t>
  </si>
  <si>
    <t>https://backoffice.x.sberauto.com/crm/manager/4641746</t>
  </si>
  <si>
    <t>4267720</t>
  </si>
  <si>
    <t>https://backoffice.x.sberauto.com/crm/manager/4267720</t>
  </si>
  <si>
    <t>XTA219040T1226919</t>
  </si>
  <si>
    <t>2705771</t>
  </si>
  <si>
    <t>https://backoffice.x.sberauto.com/crm/manager/2705771</t>
  </si>
  <si>
    <t>XTA219440T0317436</t>
  </si>
  <si>
    <t>4431768</t>
  </si>
  <si>
    <t>https://backoffice.x.sberauto.com/crm/manager/4431768</t>
  </si>
  <si>
    <t>ONLINE ООО  "АВТОСФЕРА"</t>
  </si>
  <si>
    <t>EC3DCUFD7SC007746</t>
  </si>
  <si>
    <t>ХАНТЫ-МАНСИЙСКИЙ АВТОНОМНЫЙ ОКРУГ - ЮГРА Автономный округ</t>
  </si>
  <si>
    <t>4670327</t>
  </si>
  <si>
    <t>https://backoffice.x.sberauto.com/crm/manager/4670327</t>
  </si>
  <si>
    <t>EC3DCUFD7SC009061</t>
  </si>
  <si>
    <t>4647320</t>
  </si>
  <si>
    <t>https://backoffice.x.sberauto.com/crm/manager/4647320</t>
  </si>
  <si>
    <t>Почта Джетур Глобус</t>
  </si>
  <si>
    <t>Почта Джетур Глобус 2</t>
  </si>
  <si>
    <t>2402572</t>
  </si>
  <si>
    <t>https://backoffice.x.sberauto.com/crm/manager/2402572</t>
  </si>
  <si>
    <t>EC3DCUFD7SC009030</t>
  </si>
  <si>
    <t>ПЕНЗЕНСКАЯ Область</t>
  </si>
  <si>
    <t>4669776</t>
  </si>
  <si>
    <t>https://backoffice.x.sberauto.com/crm/manager/4669776</t>
  </si>
  <si>
    <t>4676275</t>
  </si>
  <si>
    <t>https://backoffice.x.sberauto.com/crm/manager/4676275</t>
  </si>
  <si>
    <t>4600702</t>
  </si>
  <si>
    <t>https://backoffice.x.sberauto.com/crm/manager/4600702</t>
  </si>
  <si>
    <t>2678936</t>
  </si>
  <si>
    <t>https://backoffice.x.sberauto.com/crm/manager/2678936</t>
  </si>
  <si>
    <t>EC3DCUFD7SC008007</t>
  </si>
  <si>
    <t>2931684</t>
  </si>
  <si>
    <t>https://backoffice.x.sberauto.com/crm/manager/2931684</t>
  </si>
  <si>
    <t>4811539</t>
  </si>
  <si>
    <t>https://backoffice.x.sberauto.com/crm/manager/4811539</t>
  </si>
  <si>
    <t>LVTDD24B4TDB79509</t>
  </si>
  <si>
    <t>4806675</t>
  </si>
  <si>
    <t>https://backoffice.x.sberauto.com/crm/manager/4806675</t>
  </si>
  <si>
    <t>EC37CUSM4SC004645</t>
  </si>
  <si>
    <t>4814705</t>
  </si>
  <si>
    <t>https://backoffice.x.sberauto.com/crm/manager/4814705</t>
  </si>
  <si>
    <t>4818906</t>
  </si>
  <si>
    <t>https://backoffice.x.sberauto.com/crm/manager/4818906</t>
  </si>
  <si>
    <t>4810722</t>
  </si>
  <si>
    <t>https://backoffice.x.sberauto.com/crm/manager/4810722</t>
  </si>
  <si>
    <t>EC3DLUFD4TC012730</t>
  </si>
  <si>
    <t>4866138</t>
  </si>
  <si>
    <t>https://backoffice.x.sberauto.com/crm/manager/4866138</t>
  </si>
  <si>
    <t>4866571</t>
  </si>
  <si>
    <t>https://backoffice.x.sberauto.com/crm/manager/4866571</t>
  </si>
  <si>
    <t>2087867</t>
  </si>
  <si>
    <t>https://backoffice.x.sberauto.com/crm/manager/2087867</t>
  </si>
  <si>
    <t>Online ООО  Самарские автомобили – М Север</t>
  </si>
  <si>
    <t>EC3DCUFD9TC009841</t>
  </si>
  <si>
    <t>4617156</t>
  </si>
  <si>
    <t>https://backoffice.x.sberauto.com/crm/manager/4617156</t>
  </si>
  <si>
    <t>4675264</t>
  </si>
  <si>
    <t>https://backoffice.x.sberauto.com/crm/manager/4675264</t>
  </si>
  <si>
    <t>4372582</t>
  </si>
  <si>
    <t>https://backoffice.x.sberauto.com/crm/manager/4372582</t>
  </si>
  <si>
    <t>K2(PER) и Чанган K2(EMAIL)</t>
  </si>
  <si>
    <t>4701576</t>
  </si>
  <si>
    <t>https://backoffice.x.sberauto.com/crm/manager/4701576</t>
  </si>
  <si>
    <t>4700537</t>
  </si>
  <si>
    <t>https://backoffice.x.sberauto.com/crm/manager/4700537</t>
  </si>
  <si>
    <t>EC3DCUFD3SC006917</t>
  </si>
  <si>
    <t>4719770</t>
  </si>
  <si>
    <t>https://backoffice.x.sberauto.com/crm/manager/4719770</t>
  </si>
  <si>
    <t>1907452</t>
  </si>
  <si>
    <t>https://backoffice.x.sberauto.com/crm/manager/1907452</t>
  </si>
  <si>
    <t>EC3DCUFD2TC011186</t>
  </si>
  <si>
    <t>2311754</t>
  </si>
  <si>
    <t>https://backoffice.x.sberauto.com/crm/manager/2311754</t>
  </si>
  <si>
    <t>4466439</t>
  </si>
  <si>
    <t>https://backoffice.x.sberauto.com/crm/manager/4466439</t>
  </si>
  <si>
    <t>EC3DCUFD2SC008156</t>
  </si>
  <si>
    <t>4710822</t>
  </si>
  <si>
    <t>https://backoffice.x.sberauto.com/crm/manager/4710822</t>
  </si>
  <si>
    <t>4679009</t>
  </si>
  <si>
    <t>https://backoffice.x.sberauto.com/crm/manager/4679009</t>
  </si>
  <si>
    <t>4756145</t>
  </si>
  <si>
    <t>https://backoffice.x.sberauto.com/crm/manager/4756145</t>
  </si>
  <si>
    <t>4758524</t>
  </si>
  <si>
    <t>https://backoffice.x.sberauto.com/crm/manager/4758524</t>
  </si>
  <si>
    <t>4763785</t>
  </si>
  <si>
    <t>https://backoffice.x.sberauto.com/crm/manager/4763785</t>
  </si>
  <si>
    <t>LVTDD24B4TDB70941</t>
  </si>
  <si>
    <t>3150129</t>
  </si>
  <si>
    <t>https://backoffice.x.sberauto.com/crm/manager/3150129</t>
  </si>
  <si>
    <t>EC37LUSM0SC003587</t>
  </si>
  <si>
    <t>4775756</t>
  </si>
  <si>
    <t>https://backoffice.x.sberauto.com/crm/manager/4775756</t>
  </si>
  <si>
    <t>EC3TEUMB5T0002992</t>
  </si>
  <si>
    <t>1253548</t>
  </si>
  <si>
    <t>https://backoffice.x.sberauto.com/crm/manager/1253548</t>
  </si>
  <si>
    <t>EC3DCUFD5TC013370</t>
  </si>
  <si>
    <t>4782108</t>
  </si>
  <si>
    <t>https://backoffice.x.sberauto.com/crm/manager/4782108</t>
  </si>
  <si>
    <t>EC3DCUFD1SC008276</t>
  </si>
  <si>
    <t>4746251</t>
  </si>
  <si>
    <t>https://backoffice.x.sberauto.com/crm/manager/4746251</t>
  </si>
  <si>
    <t>ЯМАЛО-НЕНЕЦКИЙ Автономный округ</t>
  </si>
  <si>
    <t>4783097</t>
  </si>
  <si>
    <t>https://backoffice.x.sberauto.com/crm/manager/4783097</t>
  </si>
  <si>
    <t>4734720</t>
  </si>
  <si>
    <t>https://backoffice.x.sberauto.com/crm/manager/4734720</t>
  </si>
  <si>
    <t>EC3DCUFD1SC008049</t>
  </si>
  <si>
    <t>4804679</t>
  </si>
  <si>
    <t>https://backoffice.x.sberauto.com/crm/manager/4804679</t>
  </si>
  <si>
    <t>EC3DCUFD1SC008181</t>
  </si>
  <si>
    <t>4797017</t>
  </si>
  <si>
    <t>https://backoffice.x.sberauto.com/crm/manager/4797017</t>
  </si>
  <si>
    <t>4822226</t>
  </si>
  <si>
    <t>https://backoffice.x.sberauto.com/crm/manager/4822226</t>
  </si>
  <si>
    <t>EC3TEUMB5T0002717</t>
  </si>
  <si>
    <t>4830767</t>
  </si>
  <si>
    <t>https://backoffice.x.sberauto.com/crm/manager/4830767</t>
  </si>
  <si>
    <t>EC3TEUMB5T0004130</t>
  </si>
  <si>
    <t>180386</t>
  </si>
  <si>
    <t>https://backoffice.x.sberauto.com/crm/manager/180386</t>
  </si>
  <si>
    <t>EC37LUSM6SC001777</t>
  </si>
  <si>
    <t>2621885</t>
  </si>
  <si>
    <t>https://backoffice.x.sberauto.com/crm/manager/2621885</t>
  </si>
  <si>
    <t>EC3DCUFD2TC013505</t>
  </si>
  <si>
    <t>3911512</t>
  </si>
  <si>
    <t>https://backoffice.x.sberauto.com/crm/manager/3911512</t>
  </si>
  <si>
    <t>4815514</t>
  </si>
  <si>
    <t>https://backoffice.x.sberauto.com/crm/manager/4815514</t>
  </si>
  <si>
    <t>EC37LUSM0TC005163</t>
  </si>
  <si>
    <t>4840117</t>
  </si>
  <si>
    <t>https://backoffice.x.sberauto.com/crm/manager/4840117</t>
  </si>
  <si>
    <t>EC3DCUFD3TC013514</t>
  </si>
  <si>
    <t>4841382</t>
  </si>
  <si>
    <t>https://backoffice.x.sberauto.com/crm/manager/4841382</t>
  </si>
  <si>
    <t>EC3DCUFD2TC010314</t>
  </si>
  <si>
    <t>764560</t>
  </si>
  <si>
    <t>https://backoffice.x.sberauto.com/crm/manager/764560</t>
  </si>
  <si>
    <t>КУРГАНСКАЯ Область</t>
  </si>
  <si>
    <t>3803946</t>
  </si>
  <si>
    <t>https://backoffice.x.sberauto.com/crm/manager/3803946</t>
  </si>
  <si>
    <t>EC37LUSM4TC005537</t>
  </si>
  <si>
    <t>4870905</t>
  </si>
  <si>
    <t>https://backoffice.x.sberauto.com/crm/manager/4870905</t>
  </si>
  <si>
    <t>4668956</t>
  </si>
  <si>
    <t>https://backoffice.x.sberauto.com/crm/manager/4668956</t>
  </si>
  <si>
    <t>4693123</t>
  </si>
  <si>
    <t>https://backoffice.x.sberauto.com/crm/manager/4693123</t>
  </si>
  <si>
    <t>EC3DCUFD5SC007020</t>
  </si>
  <si>
    <t>4265168</t>
  </si>
  <si>
    <t>https://backoffice.x.sberauto.com/crm/manager/4265168</t>
  </si>
  <si>
    <t>4683309</t>
  </si>
  <si>
    <t>https://backoffice.x.sberauto.com/crm/manager/4683309</t>
  </si>
  <si>
    <t>EC3DEUFDXSC002860</t>
  </si>
  <si>
    <t>4724999</t>
  </si>
  <si>
    <t>https://backoffice.x.sberauto.com/crm/manager/4724999</t>
  </si>
  <si>
    <t>EC3DCUFDXTC011923</t>
  </si>
  <si>
    <t>4405324</t>
  </si>
  <si>
    <t>https://backoffice.x.sberauto.com/crm/manager/4405324</t>
  </si>
  <si>
    <t>EC3DLUFD7TC012706</t>
  </si>
  <si>
    <t>3807067</t>
  </si>
  <si>
    <t>https://backoffice.x.sberauto.com/crm/manager/3807067</t>
  </si>
  <si>
    <t>3806534</t>
  </si>
  <si>
    <t>https://backoffice.x.sberauto.com/crm/manager/3806534</t>
  </si>
  <si>
    <t>EC3DCUFD2TC014461</t>
  </si>
  <si>
    <t>4788133</t>
  </si>
  <si>
    <t>https://backoffice.x.sberauto.com/crm/manager/4788133</t>
  </si>
  <si>
    <t>4844823</t>
  </si>
  <si>
    <t>https://backoffice.x.sberauto.com/crm/manager/4844823</t>
  </si>
  <si>
    <t>EC3DCUFD8TC011645</t>
  </si>
  <si>
    <t>4828402</t>
  </si>
  <si>
    <t>https://backoffice.x.sberauto.com/crm/manager/4828402</t>
  </si>
  <si>
    <t>EC37LUSM6SC003514</t>
  </si>
  <si>
    <t>4865251</t>
  </si>
  <si>
    <t>https://backoffice.x.sberauto.com/crm/manager/4865251</t>
  </si>
  <si>
    <t>EC3DCUFD6TC011675</t>
  </si>
  <si>
    <t>4628647</t>
  </si>
  <si>
    <t>https://backoffice.x.sberauto.com/crm/manager/4628647</t>
  </si>
  <si>
    <t>4700120</t>
  </si>
  <si>
    <t>https://backoffice.x.sberauto.com/crm/manager/4700120</t>
  </si>
  <si>
    <t>EC3DCUFD3TC011441</t>
  </si>
  <si>
    <t>4729702</t>
  </si>
  <si>
    <t>https://backoffice.x.sberauto.com/crm/manager/4729702</t>
  </si>
  <si>
    <t>EC37LUSM4TC005277</t>
  </si>
  <si>
    <t>4725564</t>
  </si>
  <si>
    <t>https://backoffice.x.sberauto.com/crm/manager/4725564</t>
  </si>
  <si>
    <t>Z94PC815DSR065610</t>
  </si>
  <si>
    <t>4749658</t>
  </si>
  <si>
    <t>https://backoffice.x.sberauto.com/crm/manager/4749658</t>
  </si>
  <si>
    <t>EC37LUSM3TC005349</t>
  </si>
  <si>
    <t>4769395</t>
  </si>
  <si>
    <t>https://backoffice.x.sberauto.com/crm/manager/4769395</t>
  </si>
  <si>
    <t>EC3TEUMB8T0003635</t>
  </si>
  <si>
    <t>4784488</t>
  </si>
  <si>
    <t>https://backoffice.x.sberauto.com/crm/manager/4784488</t>
  </si>
  <si>
    <t>EC3DCUFDXTC011405</t>
  </si>
  <si>
    <t>4807612</t>
  </si>
  <si>
    <t>https://backoffice.x.sberauto.com/crm/manager/4807612</t>
  </si>
  <si>
    <t>EC3DCUFD5TC011313</t>
  </si>
  <si>
    <t>3389298</t>
  </si>
  <si>
    <t>https://backoffice.x.sberauto.com/crm/manager/3389298</t>
  </si>
  <si>
    <t>EC37LUSMXSC003371</t>
  </si>
  <si>
    <t>4677826</t>
  </si>
  <si>
    <t>https://backoffice.x.sberauto.com/crm/manager/4677826</t>
  </si>
  <si>
    <t>EC3DCUFD7SC007052</t>
  </si>
  <si>
    <t>2202807</t>
  </si>
  <si>
    <t>https://backoffice.x.sberauto.com/crm/manager/2202807</t>
  </si>
  <si>
    <t>401434</t>
  </si>
  <si>
    <t>https://backoffice.x.sberauto.com/crm/manager/401434</t>
  </si>
  <si>
    <t>EC37CUSM1SC003680</t>
  </si>
  <si>
    <t>EC37LUSM4SC004709</t>
  </si>
  <si>
    <t>4637151</t>
  </si>
  <si>
    <t>https://backoffice.x.sberauto.com/crm/manager/4637151</t>
  </si>
  <si>
    <t>EC3DLUFD5TC012736</t>
  </si>
  <si>
    <t>EC3DCUFD8TC010141</t>
  </si>
  <si>
    <t>4718597</t>
  </si>
  <si>
    <t>https://backoffice.x.sberauto.com/crm/manager/4718597</t>
  </si>
  <si>
    <t>LVTDD24B9TDB78730</t>
  </si>
  <si>
    <t>2737138</t>
  </si>
  <si>
    <t>https://backoffice.x.sberauto.com/crm/manager/2737138</t>
  </si>
  <si>
    <t>4731315</t>
  </si>
  <si>
    <t>https://backoffice.x.sberauto.com/crm/manager/4731315</t>
  </si>
  <si>
    <t>LVTDD24B2TDB98608</t>
  </si>
  <si>
    <t>489147</t>
  </si>
  <si>
    <t>https://backoffice.x.sberauto.com/crm/manager/489147</t>
  </si>
  <si>
    <t>EC3DCUFDXTC011596</t>
  </si>
  <si>
    <t>4731028</t>
  </si>
  <si>
    <t>https://backoffice.x.sberauto.com/crm/manager/4731028</t>
  </si>
  <si>
    <t>EC3DCUFD4TC011089</t>
  </si>
  <si>
    <t>4161602</t>
  </si>
  <si>
    <t>https://backoffice.x.sberauto.com/crm/manager/4161602</t>
  </si>
  <si>
    <t>EC37LUSMXTC005591</t>
  </si>
  <si>
    <t>4257761</t>
  </si>
  <si>
    <t>https://backoffice.x.sberauto.com/crm/manager/4257761</t>
  </si>
  <si>
    <t>2577688</t>
  </si>
  <si>
    <t>https://backoffice.x.sberauto.com/crm/manager/2577688</t>
  </si>
  <si>
    <t>EC3DCUFD2TC011222</t>
  </si>
  <si>
    <t>4819462</t>
  </si>
  <si>
    <t>https://backoffice.x.sberauto.com/crm/manager/4819462</t>
  </si>
  <si>
    <t>4178020</t>
  </si>
  <si>
    <t>https://backoffice.x.sberauto.com/crm/manager/4178020</t>
  </si>
  <si>
    <t>EC3DCUFD4TC011254</t>
  </si>
  <si>
    <t>EC3DCUFD6SC008127</t>
  </si>
  <si>
    <t>4857886</t>
  </si>
  <si>
    <t>https://backoffice.x.sberauto.com/crm/manager/4857886</t>
  </si>
  <si>
    <t>LVTDD24B8TDB80193</t>
  </si>
  <si>
    <t>4867179</t>
  </si>
  <si>
    <t>https://backoffice.x.sberauto.com/crm/manager/4867179</t>
  </si>
  <si>
    <t>EC37PUSAXTC200763</t>
  </si>
  <si>
    <t>4872800</t>
  </si>
  <si>
    <t>https://backoffice.x.sberauto.com/crm/manager/4872800</t>
  </si>
  <si>
    <t>EC3DCUGA5TC000039</t>
  </si>
  <si>
    <t>S06</t>
  </si>
  <si>
    <t>4873129</t>
  </si>
  <si>
    <t>https://backoffice.x.sberauto.com/crm/manager/4873129</t>
  </si>
  <si>
    <t>EC37LUSM3SC004197</t>
  </si>
  <si>
    <t>3779413</t>
  </si>
  <si>
    <t>https://backoffice.x.sberauto.com/crm/manager/3779413</t>
  </si>
  <si>
    <t>4034417</t>
  </si>
  <si>
    <t>https://backoffice.x.sberauto.com/crm/manager/4034417</t>
  </si>
  <si>
    <t>Основная почта</t>
  </si>
  <si>
    <t>EC2EF4A58TA014931</t>
  </si>
  <si>
    <t>18530</t>
  </si>
  <si>
    <t>https://backoffice.x.sberauto.com/crm/manager/18530</t>
  </si>
  <si>
    <t>LS4ASE2E1SB419116</t>
  </si>
  <si>
    <t>4689782</t>
  </si>
  <si>
    <t>https://backoffice.x.sberauto.com/crm/manager/4689782</t>
  </si>
  <si>
    <t>LS4ASE2E4TB082474</t>
  </si>
  <si>
    <t>LS4ASE2A2SD012908</t>
  </si>
  <si>
    <t>3174660</t>
  </si>
  <si>
    <t>https://backoffice.x.sberauto.com/crm/manager/3174660</t>
  </si>
  <si>
    <t>XZGFF07A9TA709212</t>
  </si>
  <si>
    <t>H7</t>
  </si>
  <si>
    <t>4717504</t>
  </si>
  <si>
    <t>https://backoffice.x.sberauto.com/crm/manager/4717504</t>
  </si>
  <si>
    <t>EC3DCUFD4SC007798</t>
  </si>
  <si>
    <t>4739940</t>
  </si>
  <si>
    <t>https://backoffice.x.sberauto.com/crm/manager/4739940</t>
  </si>
  <si>
    <t>EC3DCUFD0TC011736</t>
  </si>
  <si>
    <t>4759322</t>
  </si>
  <si>
    <t>https://backoffice.x.sberauto.com/crm/manager/4759322</t>
  </si>
  <si>
    <t>LVTDD24B6TDB86414</t>
  </si>
  <si>
    <t>4765421</t>
  </si>
  <si>
    <t>https://backoffice.x.sberauto.com/crm/manager/4765421</t>
  </si>
  <si>
    <t>EC3DLUFD2TC012709</t>
  </si>
  <si>
    <t>4138959</t>
  </si>
  <si>
    <t>https://backoffice.x.sberauto.com/crm/manager/4138959</t>
  </si>
  <si>
    <t>LVTDD24B9TDB87072</t>
  </si>
  <si>
    <t>4721947</t>
  </si>
  <si>
    <t>https://backoffice.x.sberauto.com/crm/manager/4721947</t>
  </si>
  <si>
    <t>EC37LUSMXSC004892</t>
  </si>
  <si>
    <t>4789787</t>
  </si>
  <si>
    <t>https://backoffice.x.sberauto.com/crm/manager/4789787</t>
  </si>
  <si>
    <t>EC3DCUFD2TC014704</t>
  </si>
  <si>
    <t>4790759</t>
  </si>
  <si>
    <t>https://backoffice.x.sberauto.com/crm/manager/4790759</t>
  </si>
  <si>
    <t>LVTDD24B5TDB81608</t>
  </si>
  <si>
    <t>4790971</t>
  </si>
  <si>
    <t>https://backoffice.x.sberauto.com/crm/manager/4790971</t>
  </si>
  <si>
    <t>4765705</t>
  </si>
  <si>
    <t>https://backoffice.x.sberauto.com/crm/manager/4765705</t>
  </si>
  <si>
    <t>EC37LUSM1TC005351</t>
  </si>
  <si>
    <t>4818472</t>
  </si>
  <si>
    <t>https://backoffice.x.sberauto.com/crm/manager/4818472</t>
  </si>
  <si>
    <t>4830759</t>
  </si>
  <si>
    <t>https://backoffice.x.sberauto.com/crm/manager/4830759</t>
  </si>
  <si>
    <t>EC3DCUFD6TC011739</t>
  </si>
  <si>
    <t>2031096</t>
  </si>
  <si>
    <t>https://backoffice.x.sberauto.com/crm/manager/2031096</t>
  </si>
  <si>
    <t>EC3DCUFD6TC010364</t>
  </si>
  <si>
    <t>4561390</t>
  </si>
  <si>
    <t>https://backoffice.x.sberauto.com/crm/manager/4561390</t>
  </si>
  <si>
    <t>EC3DCUFD5TC014969</t>
  </si>
  <si>
    <t>1321017</t>
  </si>
  <si>
    <t>https://backoffice.x.sberauto.com/crm/manager/1321017</t>
  </si>
  <si>
    <t>EC37LUSMXTC004957</t>
  </si>
  <si>
    <t>K2(PER)K2(EMAIL)</t>
  </si>
  <si>
    <t>2136273</t>
  </si>
  <si>
    <t>https://backoffice.x.sberauto.com/crm/manager/2136273</t>
  </si>
  <si>
    <t>4817952</t>
  </si>
  <si>
    <t>https://backoffice.x.sberauto.com/crm/manager/4817952</t>
  </si>
  <si>
    <t>EC3TEUMB0T0003645</t>
  </si>
  <si>
    <t>4847661</t>
  </si>
  <si>
    <t>https://backoffice.x.sberauto.com/crm/manager/4847661</t>
  </si>
  <si>
    <t>4592176</t>
  </si>
  <si>
    <t>https://backoffice.x.sberauto.com/crm/manager/4592176</t>
  </si>
  <si>
    <t>Z94PB814ASR069283</t>
  </si>
  <si>
    <t>4599072</t>
  </si>
  <si>
    <t>https://backoffice.x.sberauto.com/crm/manager/4599072</t>
  </si>
  <si>
    <t>4434180</t>
  </si>
  <si>
    <t>https://backoffice.x.sberauto.com/crm/manager/4434180</t>
  </si>
  <si>
    <t>Z94PF814BSR071317</t>
  </si>
  <si>
    <t>4474051</t>
  </si>
  <si>
    <t>https://backoffice.x.sberauto.com/crm/manager/4474051</t>
  </si>
  <si>
    <t>4477438</t>
  </si>
  <si>
    <t>https://backoffice.x.sberauto.com/crm/manager/4477438</t>
  </si>
  <si>
    <t>4513540</t>
  </si>
  <si>
    <t>https://backoffice.x.sberauto.com/crm/manager/4513540</t>
  </si>
  <si>
    <t>Z94PF815BSR054694</t>
  </si>
  <si>
    <t>4637668</t>
  </si>
  <si>
    <t>https://backoffice.x.sberauto.com/crm/manager/4637668</t>
  </si>
  <si>
    <t>Z94C351BBSR200294</t>
  </si>
  <si>
    <t>4692837</t>
  </si>
  <si>
    <t>https://backoffice.x.sberauto.com/crm/manager/4692837</t>
  </si>
  <si>
    <t>4697461</t>
  </si>
  <si>
    <t>https://backoffice.x.sberauto.com/crm/manager/4697461</t>
  </si>
  <si>
    <t>Z94C241BBSR273467</t>
  </si>
  <si>
    <t>4704334</t>
  </si>
  <si>
    <t>https://backoffice.x.sberauto.com/crm/manager/4704334</t>
  </si>
  <si>
    <t>4719043</t>
  </si>
  <si>
    <t>https://backoffice.x.sberauto.com/crm/manager/4719043</t>
  </si>
  <si>
    <t>Z94PF814BSR071639</t>
  </si>
  <si>
    <t>4720603</t>
  </si>
  <si>
    <t>https://backoffice.x.sberauto.com/crm/manager/4720603</t>
  </si>
  <si>
    <t>Z94PB814BSR069062</t>
  </si>
  <si>
    <t>3874600</t>
  </si>
  <si>
    <t>https://backoffice.x.sberauto.com/crm/manager/3874600</t>
  </si>
  <si>
    <t>4707506</t>
  </si>
  <si>
    <t>https://backoffice.x.sberauto.com/crm/manager/4707506</t>
  </si>
  <si>
    <t>4727090</t>
  </si>
  <si>
    <t>https://backoffice.x.sberauto.com/crm/manager/4727090</t>
  </si>
  <si>
    <t>4661133</t>
  </si>
  <si>
    <t>https://backoffice.x.sberauto.com/crm/manager/4661133</t>
  </si>
  <si>
    <t>Z94C241BBSR275205</t>
  </si>
  <si>
    <t>4712792</t>
  </si>
  <si>
    <t>https://backoffice.x.sberauto.com/crm/manager/4712792</t>
  </si>
  <si>
    <t>4007483</t>
  </si>
  <si>
    <t>https://backoffice.x.sberauto.com/crm/manager/4007483</t>
  </si>
  <si>
    <t>Z94PC815DSR065931</t>
  </si>
  <si>
    <t>4718316</t>
  </si>
  <si>
    <t>https://backoffice.x.sberauto.com/crm/manager/4718316</t>
  </si>
  <si>
    <t>Z94PC815DSR073004</t>
  </si>
  <si>
    <t>1859175</t>
  </si>
  <si>
    <t>https://backoffice.x.sberauto.com/crm/manager/1859175</t>
  </si>
  <si>
    <t>Z94PC815DSR068683</t>
  </si>
  <si>
    <t>4763357</t>
  </si>
  <si>
    <t>https://backoffice.x.sberauto.com/crm/manager/4763357</t>
  </si>
  <si>
    <t>4768972</t>
  </si>
  <si>
    <t>https://backoffice.x.sberauto.com/crm/manager/4768972</t>
  </si>
  <si>
    <t>4778649</t>
  </si>
  <si>
    <t>https://backoffice.x.sberauto.com/crm/manager/4778649</t>
  </si>
  <si>
    <t>Z94PC815DSR059450</t>
  </si>
  <si>
    <t>4782971</t>
  </si>
  <si>
    <t>https://backoffice.x.sberauto.com/crm/manager/4782971</t>
  </si>
  <si>
    <t>Z94PF814BSR072698</t>
  </si>
  <si>
    <t>3577326</t>
  </si>
  <si>
    <t>https://backoffice.x.sberauto.com/crm/manager/3577326</t>
  </si>
  <si>
    <t>4777718</t>
  </si>
  <si>
    <t>https://backoffice.x.sberauto.com/crm/manager/4777718</t>
  </si>
  <si>
    <t>Z94PF814BSR069573</t>
  </si>
  <si>
    <t>4790067</t>
  </si>
  <si>
    <t>https://backoffice.x.sberauto.com/crm/manager/4790067</t>
  </si>
  <si>
    <t>4799696</t>
  </si>
  <si>
    <t>https://backoffice.x.sberauto.com/crm/manager/4799696</t>
  </si>
  <si>
    <t>4829128</t>
  </si>
  <si>
    <t>https://backoffice.x.sberauto.com/crm/manager/4829128</t>
  </si>
  <si>
    <t>Z94PC815DSR062754</t>
  </si>
  <si>
    <t>4830879</t>
  </si>
  <si>
    <t>https://backoffice.x.sberauto.com/crm/manager/4830879</t>
  </si>
  <si>
    <t>3240020</t>
  </si>
  <si>
    <t>https://backoffice.x.sberauto.com/crm/manager/3240020</t>
  </si>
  <si>
    <t>922783</t>
  </si>
  <si>
    <t>https://backoffice.x.sberauto.com/crm/manager/922783</t>
  </si>
  <si>
    <t>ПРИМОРСКИЙ Край</t>
  </si>
  <si>
    <t>2000443</t>
  </si>
  <si>
    <t>https://backoffice.x.sberauto.com/crm/manager/2000443</t>
  </si>
  <si>
    <t>4779344</t>
  </si>
  <si>
    <t>https://backoffice.x.sberauto.com/crm/manager/4779344</t>
  </si>
  <si>
    <t>4701355</t>
  </si>
  <si>
    <t>https://backoffice.x.sberauto.com/crm/manager/4701355</t>
  </si>
  <si>
    <t>EC37CUSM4SC004595</t>
  </si>
  <si>
    <t>4790156</t>
  </si>
  <si>
    <t>https://backoffice.x.sberauto.com/crm/manager/4790156</t>
  </si>
  <si>
    <t>3451753</t>
  </si>
  <si>
    <t>https://backoffice.x.sberauto.com/crm/manager/3451753</t>
  </si>
  <si>
    <t>4822562</t>
  </si>
  <si>
    <t>https://backoffice.x.sberauto.com/crm/manager/4822562</t>
  </si>
  <si>
    <t>4857511</t>
  </si>
  <si>
    <t>https://backoffice.x.sberauto.com/crm/manager/4857511</t>
  </si>
  <si>
    <t>4866679</t>
  </si>
  <si>
    <t>https://backoffice.x.sberauto.com/crm/manager/4866679</t>
  </si>
  <si>
    <t>EC37LUSM5TC007300</t>
  </si>
  <si>
    <t>1946810</t>
  </si>
  <si>
    <t>https://backoffice.x.sberauto.com/crm/manager/1946810</t>
  </si>
  <si>
    <t>a.shilyaev@kvazarmotors.ru</t>
  </si>
  <si>
    <t>LVTDD24B8TDB77973</t>
  </si>
  <si>
    <t>Алисов Дмитрий</t>
  </si>
  <si>
    <t>Аскеров</t>
  </si>
  <si>
    <t>Орехова Юлия</t>
  </si>
  <si>
    <t>1979648</t>
  </si>
  <si>
    <t>https://backoffice.x.sberauto.com/crm/manager/1979648</t>
  </si>
  <si>
    <t>EC3DCUFD3TC011570</t>
  </si>
  <si>
    <t>4695416</t>
  </si>
  <si>
    <t>https://backoffice.x.sberauto.com/crm/manager/4695416</t>
  </si>
  <si>
    <t>EC3DCUFD7TC011796</t>
  </si>
  <si>
    <t>4640659</t>
  </si>
  <si>
    <t>https://backoffice.x.sberauto.com/crm/manager/4640659</t>
  </si>
  <si>
    <t>EC3DCUFD5TC011893</t>
  </si>
  <si>
    <t>4648553</t>
  </si>
  <si>
    <t>https://backoffice.x.sberauto.com/crm/manager/4648553</t>
  </si>
  <si>
    <t>EC3DEUFD4SC006628</t>
  </si>
  <si>
    <t>4603748</t>
  </si>
  <si>
    <t>https://backoffice.x.sberauto.com/crm/manager/4603748</t>
  </si>
  <si>
    <t>EC3DLUFD8TC012634</t>
  </si>
  <si>
    <t>4764511</t>
  </si>
  <si>
    <t>https://backoffice.x.sberauto.com/crm/manager/4764511</t>
  </si>
  <si>
    <t>EC3DCUFD1TC010160</t>
  </si>
  <si>
    <t>4428175</t>
  </si>
  <si>
    <t>https://backoffice.x.sberauto.com/crm/manager/4428175</t>
  </si>
  <si>
    <t>EC3DCUFD0TC010179</t>
  </si>
  <si>
    <t>4774312</t>
  </si>
  <si>
    <t>https://backoffice.x.sberauto.com/crm/manager/4774312</t>
  </si>
  <si>
    <t>EC37CUSM5SC003603</t>
  </si>
  <si>
    <t>4745883</t>
  </si>
  <si>
    <t>https://backoffice.x.sberauto.com/crm/manager/4745883</t>
  </si>
  <si>
    <t>EC3DEUFD7SC002461</t>
  </si>
  <si>
    <t>1249668</t>
  </si>
  <si>
    <t>https://backoffice.x.sberauto.com/crm/manager/1249668</t>
  </si>
  <si>
    <t>EC3DEUFD5SC002961</t>
  </si>
  <si>
    <t>4654775</t>
  </si>
  <si>
    <t>https://backoffice.x.sberauto.com/crm/manager/4654775</t>
  </si>
  <si>
    <t>EC3DEUFD6SC002709</t>
  </si>
  <si>
    <t>843575</t>
  </si>
  <si>
    <t>https://backoffice.x.sberauto.com/crm/manager/843575</t>
  </si>
  <si>
    <t>EC3DCUFDXTC014997</t>
  </si>
  <si>
    <t>2695154</t>
  </si>
  <si>
    <t>https://backoffice.x.sberauto.com/crm/manager/2695154</t>
  </si>
  <si>
    <t>EC3DCUFD8TC014318</t>
  </si>
  <si>
    <t>Major почта общая 2</t>
  </si>
  <si>
    <t>4732105</t>
  </si>
  <si>
    <t>https://backoffice.x.sberauto.com/crm/manager/4732105</t>
  </si>
  <si>
    <t>4750683</t>
  </si>
  <si>
    <t>https://backoffice.x.sberauto.com/crm/manager/4750683</t>
  </si>
  <si>
    <t>EC3DCUFD6TC014978</t>
  </si>
  <si>
    <t>4790416</t>
  </si>
  <si>
    <t>https://backoffice.x.sberauto.com/crm/manager/4790416</t>
  </si>
  <si>
    <t>EC3TDUMA5T0003523</t>
  </si>
  <si>
    <t>4808292</t>
  </si>
  <si>
    <t>https://backoffice.x.sberauto.com/crm/manager/4808292</t>
  </si>
  <si>
    <t>EC37LUSM9TC005274</t>
  </si>
  <si>
    <t>4835077</t>
  </si>
  <si>
    <t>https://backoffice.x.sberauto.com/crm/manager/4835077</t>
  </si>
  <si>
    <t>EC3DCUFD6TC014902</t>
  </si>
  <si>
    <t>3823455</t>
  </si>
  <si>
    <t>https://backoffice.x.sberauto.com/crm/manager/3823455</t>
  </si>
  <si>
    <t>EC37LUSM8TC007243</t>
  </si>
  <si>
    <t>4830289</t>
  </si>
  <si>
    <t>https://backoffice.x.sberauto.com/crm/manager/4830289</t>
  </si>
  <si>
    <t>EC3TEUMB1T0002813</t>
  </si>
  <si>
    <t>4712918</t>
  </si>
  <si>
    <t>https://backoffice.x.sberauto.com/crm/manager/4712918</t>
  </si>
  <si>
    <t>ONLINE ООО "Л-АВТО МОТОРС"</t>
  </si>
  <si>
    <t>EC3DCUFDXTC011906</t>
  </si>
  <si>
    <t>4769282</t>
  </si>
  <si>
    <t>https://backoffice.x.sberauto.com/crm/manager/4769282</t>
  </si>
  <si>
    <t>LFPH4ACP4S2A29923</t>
  </si>
  <si>
    <t>Hongqi</t>
  </si>
  <si>
    <t>H5</t>
  </si>
  <si>
    <t>4795461</t>
  </si>
  <si>
    <t>https://backoffice.x.sberauto.com/crm/manager/4795461</t>
  </si>
  <si>
    <t>LFPH4ACP9S2A02653</t>
  </si>
  <si>
    <t>4728929</t>
  </si>
  <si>
    <t>https://backoffice.x.sberauto.com/crm/manager/4728929</t>
  </si>
  <si>
    <t>XTA219040T1243708</t>
  </si>
  <si>
    <t>4678366</t>
  </si>
  <si>
    <t>https://backoffice.x.sberauto.com/crm/manager/4678366</t>
  </si>
  <si>
    <t>EC37LUSM3SC004278</t>
  </si>
  <si>
    <t>4706870</t>
  </si>
  <si>
    <t>https://backoffice.x.sberauto.com/crm/manager/4706870</t>
  </si>
  <si>
    <t>4707977</t>
  </si>
  <si>
    <t>https://backoffice.x.sberauto.com/crm/manager/4707977</t>
  </si>
  <si>
    <t>4731310</t>
  </si>
  <si>
    <t>https://backoffice.x.sberauto.com/crm/manager/4731310</t>
  </si>
  <si>
    <t>4740094</t>
  </si>
  <si>
    <t>https://backoffice.x.sberauto.com/crm/manager/4740094</t>
  </si>
  <si>
    <t>4773661</t>
  </si>
  <si>
    <t>https://backoffice.x.sberauto.com/crm/manager/4773661</t>
  </si>
  <si>
    <t>4777735</t>
  </si>
  <si>
    <t>https://backoffice.x.sberauto.com/crm/manager/4777735</t>
  </si>
  <si>
    <t>4778322</t>
  </si>
  <si>
    <t>https://backoffice.x.sberauto.com/crm/manager/4778322</t>
  </si>
  <si>
    <t>4326732</t>
  </si>
  <si>
    <t>https://backoffice.x.sberauto.com/crm/manager/4326732</t>
  </si>
  <si>
    <t>4784546</t>
  </si>
  <si>
    <t>https://backoffice.x.sberauto.com/crm/manager/4784546</t>
  </si>
  <si>
    <t>4800162</t>
  </si>
  <si>
    <t>https://backoffice.x.sberauto.com/crm/manager/4800162</t>
  </si>
  <si>
    <t>EC37LUSM0SC004299</t>
  </si>
  <si>
    <t>1216231</t>
  </si>
  <si>
    <t>https://backoffice.x.sberauto.com/crm/manager/1216231</t>
  </si>
  <si>
    <t>4751790</t>
  </si>
  <si>
    <t>https://backoffice.x.sberauto.com/crm/manager/4751790</t>
  </si>
  <si>
    <t>4731865</t>
  </si>
  <si>
    <t>https://backoffice.x.sberauto.com/crm/manager/4731865</t>
  </si>
  <si>
    <t>4795096</t>
  </si>
  <si>
    <t>https://backoffice.x.sberauto.com/crm/manager/4795096</t>
  </si>
  <si>
    <t>LVTDD24B2TDC01992</t>
  </si>
  <si>
    <t>4810835</t>
  </si>
  <si>
    <t>https://backoffice.x.sberauto.com/crm/manager/4810835</t>
  </si>
  <si>
    <t>EC3DCUFD1SC008763</t>
  </si>
  <si>
    <t>4824410</t>
  </si>
  <si>
    <t>https://backoffice.x.sberauto.com/crm/manager/4824410</t>
  </si>
  <si>
    <t>EC3DCUFD8TC013928</t>
  </si>
  <si>
    <t>3238568</t>
  </si>
  <si>
    <t>https://backoffice.x.sberauto.com/crm/manager/3238568</t>
  </si>
  <si>
    <t>LVTDD24B9TDB75150</t>
  </si>
  <si>
    <t>4823055</t>
  </si>
  <si>
    <t>https://backoffice.x.sberauto.com/crm/manager/4823055</t>
  </si>
  <si>
    <t>4823923</t>
  </si>
  <si>
    <t>https://backoffice.x.sberauto.com/crm/manager/4823923</t>
  </si>
  <si>
    <t>LVTDD24B3TDB86564</t>
  </si>
  <si>
    <t>4824325</t>
  </si>
  <si>
    <t>https://backoffice.x.sberauto.com/crm/manager/4824325</t>
  </si>
  <si>
    <t>EC37LUSM7TC005662</t>
  </si>
  <si>
    <t>4807331</t>
  </si>
  <si>
    <t>https://backoffice.x.sberauto.com/crm/manager/4807331</t>
  </si>
  <si>
    <t>4857381</t>
  </si>
  <si>
    <t>https://backoffice.x.sberauto.com/crm/manager/4857381</t>
  </si>
  <si>
    <t>4858996</t>
  </si>
  <si>
    <t>https://backoffice.x.sberauto.com/crm/manager/4858996</t>
  </si>
  <si>
    <t>EC3TEUMB3T0004174</t>
  </si>
  <si>
    <t>4629984</t>
  </si>
  <si>
    <t>https://backoffice.x.sberauto.com/crm/manager/4629984</t>
  </si>
  <si>
    <t>4645054</t>
  </si>
  <si>
    <t>https://backoffice.x.sberauto.com/crm/manager/4645054</t>
  </si>
  <si>
    <t>Почта 1 Ринг Авто</t>
  </si>
  <si>
    <t>Online ООО "РИНГ АВТО"  ВОРОНЕЖ</t>
  </si>
  <si>
    <t>ED3STHFM0S0003881</t>
  </si>
  <si>
    <t>1462675</t>
  </si>
  <si>
    <t>https://backoffice.x.sberauto.com/crm/manager/1462675</t>
  </si>
  <si>
    <t>EC3DEUFDXSC007623</t>
  </si>
  <si>
    <t>4697537</t>
  </si>
  <si>
    <t>https://backoffice.x.sberauto.com/crm/manager/4697537</t>
  </si>
  <si>
    <t>4803821</t>
  </si>
  <si>
    <t>https://backoffice.x.sberauto.com/crm/manager/4803821</t>
  </si>
  <si>
    <t>EC3TEUMB5S0000397</t>
  </si>
  <si>
    <t>4804406</t>
  </si>
  <si>
    <t>https://backoffice.x.sberauto.com/crm/manager/4804406</t>
  </si>
  <si>
    <t>4857766</t>
  </si>
  <si>
    <t>https://backoffice.x.sberauto.com/crm/manager/4857766</t>
  </si>
  <si>
    <t>EC37LUSM8TC005606</t>
  </si>
  <si>
    <t>4613609</t>
  </si>
  <si>
    <t>https://backoffice.x.sberauto.com/crm/manager/4613609</t>
  </si>
  <si>
    <t>3232.0</t>
  </si>
  <si>
    <t>4476929</t>
  </si>
  <si>
    <t>https://backoffice.x.sberauto.com/crm/manager/4476929</t>
  </si>
  <si>
    <t>4075703</t>
  </si>
  <si>
    <t>https://backoffice.x.sberauto.com/crm/manager/4075703</t>
  </si>
  <si>
    <t>4591682</t>
  </si>
  <si>
    <t>https://backoffice.x.sberauto.com/crm/manager/4591682</t>
  </si>
  <si>
    <t>4627908</t>
  </si>
  <si>
    <t>https://backoffice.x.sberauto.com/crm/manager/4627908</t>
  </si>
  <si>
    <t>4641607</t>
  </si>
  <si>
    <t>https://backoffice.x.sberauto.com/crm/manager/4641607</t>
  </si>
  <si>
    <t>LS5A3DKE7RA708228</t>
  </si>
  <si>
    <t>4681979</t>
  </si>
  <si>
    <t>https://backoffice.x.sberauto.com/crm/manager/4681979</t>
  </si>
  <si>
    <t>4685278</t>
  </si>
  <si>
    <t>https://backoffice.x.sberauto.com/crm/manager/4685278</t>
  </si>
  <si>
    <t>4689564</t>
  </si>
  <si>
    <t>https://backoffice.x.sberauto.com/crm/manager/4689564</t>
  </si>
  <si>
    <t>LS5A3DKR8SA004743</t>
  </si>
  <si>
    <t>4717848</t>
  </si>
  <si>
    <t>https://backoffice.x.sberauto.com/crm/manager/4717848</t>
  </si>
  <si>
    <t>4724615</t>
  </si>
  <si>
    <t>https://backoffice.x.sberauto.com/crm/manager/4724615</t>
  </si>
  <si>
    <t>1108870</t>
  </si>
  <si>
    <t>https://backoffice.x.sberauto.com/crm/manager/1108870</t>
  </si>
  <si>
    <t>3139436</t>
  </si>
  <si>
    <t>https://backoffice.x.sberauto.com/crm/manager/3139436</t>
  </si>
  <si>
    <t>4749360</t>
  </si>
  <si>
    <t>https://backoffice.x.sberauto.com/crm/manager/4749360</t>
  </si>
  <si>
    <t>4502682</t>
  </si>
  <si>
    <t>https://backoffice.x.sberauto.com/crm/manager/4502682</t>
  </si>
  <si>
    <t>EC37CUSM9SC004379</t>
  </si>
  <si>
    <t>4719175</t>
  </si>
  <si>
    <t>https://backoffice.x.sberauto.com/crm/manager/4719175</t>
  </si>
  <si>
    <t>LS4ASE2E2TB081193</t>
  </si>
  <si>
    <t>4751839</t>
  </si>
  <si>
    <t>https://backoffice.x.sberauto.com/crm/manager/4751839</t>
  </si>
  <si>
    <t>4818154</t>
  </si>
  <si>
    <t>https://backoffice.x.sberauto.com/crm/manager/4818154</t>
  </si>
  <si>
    <t>4828008</t>
  </si>
  <si>
    <t>https://backoffice.x.sberauto.com/crm/manager/4828008</t>
  </si>
  <si>
    <t>4828696</t>
  </si>
  <si>
    <t>https://backoffice.x.sberauto.com/crm/manager/4828696</t>
  </si>
  <si>
    <t>4841534</t>
  </si>
  <si>
    <t>https://backoffice.x.sberauto.com/crm/manager/4841534</t>
  </si>
  <si>
    <t>4846047</t>
  </si>
  <si>
    <t>https://backoffice.x.sberauto.com/crm/manager/4846047</t>
  </si>
  <si>
    <t>4846731</t>
  </si>
  <si>
    <t>https://backoffice.x.sberauto.com/crm/manager/4846731</t>
  </si>
  <si>
    <t>4858665</t>
  </si>
  <si>
    <t>https://backoffice.x.sberauto.com/crm/manager/4858665</t>
  </si>
  <si>
    <t>4857398</t>
  </si>
  <si>
    <t>https://backoffice.x.sberauto.com/crm/manager/4857398</t>
  </si>
  <si>
    <t>2220314</t>
  </si>
  <si>
    <t>https://backoffice.x.sberauto.com/crm/manager/2220314</t>
  </si>
  <si>
    <t>EC3DLUFD5TC012610</t>
  </si>
  <si>
    <t>4597078</t>
  </si>
  <si>
    <t>https://backoffice.x.sberauto.com/crm/manager/4597078</t>
  </si>
  <si>
    <t>EC37LUSM4SC003527</t>
  </si>
  <si>
    <t>4677811</t>
  </si>
  <si>
    <t>https://backoffice.x.sberauto.com/crm/manager/4677811</t>
  </si>
  <si>
    <t>LVTDD24B8TDB77939</t>
  </si>
  <si>
    <t>4686057</t>
  </si>
  <si>
    <t>https://backoffice.x.sberauto.com/crm/manager/4686057</t>
  </si>
  <si>
    <t>4694155</t>
  </si>
  <si>
    <t>https://backoffice.x.sberauto.com/crm/manager/4694155</t>
  </si>
  <si>
    <t>EC3TEUMB1T0003962</t>
  </si>
  <si>
    <t>4540196</t>
  </si>
  <si>
    <t>https://backoffice.x.sberauto.com/crm/manager/4540196</t>
  </si>
  <si>
    <t>4735360</t>
  </si>
  <si>
    <t>https://backoffice.x.sberauto.com/crm/manager/4735360</t>
  </si>
  <si>
    <t>LVTDD24B6TDB77888</t>
  </si>
  <si>
    <t>4576071</t>
  </si>
  <si>
    <t>https://backoffice.x.sberauto.com/crm/manager/4576071</t>
  </si>
  <si>
    <t>EC3DCUFD2TC009566</t>
  </si>
  <si>
    <t>4729775</t>
  </si>
  <si>
    <t>https://backoffice.x.sberauto.com/crm/manager/4729775</t>
  </si>
  <si>
    <t>EC37CUSM1SC004649</t>
  </si>
  <si>
    <t>4770695</t>
  </si>
  <si>
    <t>https://backoffice.x.sberauto.com/crm/manager/4770695</t>
  </si>
  <si>
    <t>LVTDD24B7TDB78676</t>
  </si>
  <si>
    <t>4770961</t>
  </si>
  <si>
    <t>https://backoffice.x.sberauto.com/crm/manager/4770961</t>
  </si>
  <si>
    <t>LVTDD24B1TDB88247</t>
  </si>
  <si>
    <t>4743774</t>
  </si>
  <si>
    <t>https://backoffice.x.sberauto.com/crm/manager/4743774</t>
  </si>
  <si>
    <t>4763950</t>
  </si>
  <si>
    <t>https://backoffice.x.sberauto.com/crm/manager/4763950</t>
  </si>
  <si>
    <t>EC3DCUFD2SC008741</t>
  </si>
  <si>
    <t>4774532</t>
  </si>
  <si>
    <t>https://backoffice.x.sberauto.com/crm/manager/4774532</t>
  </si>
  <si>
    <t>EC3DLUFD0TC012272</t>
  </si>
  <si>
    <t>4777941</t>
  </si>
  <si>
    <t>https://backoffice.x.sberauto.com/crm/manager/4777941</t>
  </si>
  <si>
    <t>EC3DCUFD3TC013397</t>
  </si>
  <si>
    <t>4779375</t>
  </si>
  <si>
    <t>https://backoffice.x.sberauto.com/crm/manager/4779375</t>
  </si>
  <si>
    <t>LVTDD24B9TDB79912</t>
  </si>
  <si>
    <t>4201398</t>
  </si>
  <si>
    <t>https://backoffice.x.sberauto.com/crm/manager/4201398</t>
  </si>
  <si>
    <t>EC3DCUFD2TC014038</t>
  </si>
  <si>
    <t>4778699</t>
  </si>
  <si>
    <t>https://backoffice.x.sberauto.com/crm/manager/4778699</t>
  </si>
  <si>
    <t>EC37LUSM2SC004742</t>
  </si>
  <si>
    <t>4784622</t>
  </si>
  <si>
    <t>https://backoffice.x.sberauto.com/crm/manager/4784622</t>
  </si>
  <si>
    <t>3472009</t>
  </si>
  <si>
    <t>https://backoffice.x.sberauto.com/crm/manager/3472009</t>
  </si>
  <si>
    <t>4028293</t>
  </si>
  <si>
    <t>https://backoffice.x.sberauto.com/crm/manager/4028293</t>
  </si>
  <si>
    <t>EC3DCUFD7TC010907</t>
  </si>
  <si>
    <t>4540320</t>
  </si>
  <si>
    <t>https://backoffice.x.sberauto.com/crm/manager/4540320</t>
  </si>
  <si>
    <t>EC3DCUFD6TC010297</t>
  </si>
  <si>
    <t>4540546</t>
  </si>
  <si>
    <t>https://backoffice.x.sberauto.com/crm/manager/4540546</t>
  </si>
  <si>
    <t>EC3DCUFD0SC008124</t>
  </si>
  <si>
    <t>4610891</t>
  </si>
  <si>
    <t>https://backoffice.x.sberauto.com/crm/manager/4610891</t>
  </si>
  <si>
    <t>4788616</t>
  </si>
  <si>
    <t>https://backoffice.x.sberauto.com/crm/manager/4788616</t>
  </si>
  <si>
    <t>EC3DCUFD2TC014217</t>
  </si>
  <si>
    <t>4789190</t>
  </si>
  <si>
    <t>https://backoffice.x.sberauto.com/crm/manager/4789190</t>
  </si>
  <si>
    <t>EC3DCUFD6TC010820</t>
  </si>
  <si>
    <t>4789587</t>
  </si>
  <si>
    <t>https://backoffice.x.sberauto.com/crm/manager/4789587</t>
  </si>
  <si>
    <t>EC3DCUFD5TC013952</t>
  </si>
  <si>
    <t>4789723</t>
  </si>
  <si>
    <t>https://backoffice.x.sberauto.com/crm/manager/4789723</t>
  </si>
  <si>
    <t>EC3DCUFD6TC010316</t>
  </si>
  <si>
    <t>4799157</t>
  </si>
  <si>
    <t>https://backoffice.x.sberauto.com/crm/manager/4799157</t>
  </si>
  <si>
    <t>EC3DCUFD6TC014060</t>
  </si>
  <si>
    <t>EC3DCUFD5TC014437</t>
  </si>
  <si>
    <t>4804011</t>
  </si>
  <si>
    <t>https://backoffice.x.sberauto.com/crm/manager/4804011</t>
  </si>
  <si>
    <t>EC3DCUFD1TC014256</t>
  </si>
  <si>
    <t>4806111</t>
  </si>
  <si>
    <t>https://backoffice.x.sberauto.com/crm/manager/4806111</t>
  </si>
  <si>
    <t>4807788</t>
  </si>
  <si>
    <t>https://backoffice.x.sberauto.com/crm/manager/4807788</t>
  </si>
  <si>
    <t>4809774</t>
  </si>
  <si>
    <t>https://backoffice.x.sberauto.com/crm/manager/4809774</t>
  </si>
  <si>
    <t>4810093</t>
  </si>
  <si>
    <t>https://backoffice.x.sberauto.com/crm/manager/4810093</t>
  </si>
  <si>
    <t>EC3DCUFD4TC013988</t>
  </si>
  <si>
    <t>4814348</t>
  </si>
  <si>
    <t>https://backoffice.x.sberauto.com/crm/manager/4814348</t>
  </si>
  <si>
    <t>EC37LUSM7SC001688</t>
  </si>
  <si>
    <t>3583172</t>
  </si>
  <si>
    <t>https://backoffice.x.sberauto.com/crm/manager/3583172</t>
  </si>
  <si>
    <t>4811413</t>
  </si>
  <si>
    <t>https://backoffice.x.sberauto.com/crm/manager/4811413</t>
  </si>
  <si>
    <t>EC3DCUFD8TC009605</t>
  </si>
  <si>
    <t>EC3DCUFD8TC013346</t>
  </si>
  <si>
    <t>3334793</t>
  </si>
  <si>
    <t>https://backoffice.x.sberauto.com/crm/manager/3334793</t>
  </si>
  <si>
    <t>LVTDD24B8TDB80016</t>
  </si>
  <si>
    <t>4825509</t>
  </si>
  <si>
    <t>https://backoffice.x.sberauto.com/crm/manager/4825509</t>
  </si>
  <si>
    <t>EC3TEUMB3T0004031</t>
  </si>
  <si>
    <t>4841758</t>
  </si>
  <si>
    <t>https://backoffice.x.sberauto.com/crm/manager/4841758</t>
  </si>
  <si>
    <t>EC3DLUFD4TC012324</t>
  </si>
  <si>
    <t>1182875</t>
  </si>
  <si>
    <t>https://backoffice.x.sberauto.com/crm/manager/1182875</t>
  </si>
  <si>
    <t>EC3DCUFD6TC013474</t>
  </si>
  <si>
    <t>4846241</t>
  </si>
  <si>
    <t>https://backoffice.x.sberauto.com/crm/manager/4846241</t>
  </si>
  <si>
    <t>EC3DCUFD8SC008128</t>
  </si>
  <si>
    <t>EC37LUSM0TC007205</t>
  </si>
  <si>
    <t>4801014</t>
  </si>
  <si>
    <t>https://backoffice.x.sberauto.com/crm/manager/4801014</t>
  </si>
  <si>
    <t>EC3DCUFD6TC010882</t>
  </si>
  <si>
    <t>3859408</t>
  </si>
  <si>
    <t>https://backoffice.x.sberauto.com/crm/manager/3859408</t>
  </si>
  <si>
    <t>Почта Авто-Моторс</t>
  </si>
  <si>
    <t>XTA212310T0994024</t>
  </si>
  <si>
    <t>Почта Авто-Моторс-2</t>
  </si>
  <si>
    <t>4112567</t>
  </si>
  <si>
    <t>https://backoffice.x.sberauto.com/crm/manager/4112567</t>
  </si>
  <si>
    <t>XTAGFK110T1040021</t>
  </si>
  <si>
    <t>4737267</t>
  </si>
  <si>
    <t>https://backoffice.x.sberauto.com/crm/manager/4737267</t>
  </si>
  <si>
    <t>4402400</t>
  </si>
  <si>
    <t>https://backoffice.x.sberauto.com/crm/manager/4402400</t>
  </si>
  <si>
    <t>4071918</t>
  </si>
  <si>
    <t>https://backoffice.x.sberauto.com/crm/manager/4071918</t>
  </si>
  <si>
    <t>Почта Тенет Уфа</t>
  </si>
  <si>
    <t>Почта Форвард Авто Чери Уфа</t>
  </si>
  <si>
    <t>4795012</t>
  </si>
  <si>
    <t>https://backoffice.x.sberauto.com/crm/manager/4795012</t>
  </si>
  <si>
    <t>ONLINE ООО Автоспеццентр Спорт</t>
  </si>
  <si>
    <t>3746342</t>
  </si>
  <si>
    <t>https://backoffice.x.sberauto.com/crm/manager/3746342</t>
  </si>
  <si>
    <t>XTA219040T1258858</t>
  </si>
  <si>
    <t>LB37852D7TS038537</t>
  </si>
  <si>
    <t>4741022</t>
  </si>
  <si>
    <t>https://backoffice.x.sberauto.com/crm/manager/4741022</t>
  </si>
  <si>
    <t>Почта Оптима Чери КРД</t>
  </si>
  <si>
    <t>EDXFD32B4TE026203</t>
  </si>
  <si>
    <t>LB3G43S92SX703602</t>
  </si>
  <si>
    <t>4195339</t>
  </si>
  <si>
    <t>https://backoffice.x.sberauto.com/crm/manager/4195339</t>
  </si>
  <si>
    <t>XTAGFL350T1025408</t>
  </si>
  <si>
    <t>4682066</t>
  </si>
  <si>
    <t>https://backoffice.x.sberauto.com/crm/manager/4682066</t>
  </si>
  <si>
    <t>4647687</t>
  </si>
  <si>
    <t>https://backoffice.x.sberauto.com/crm/manager/4647687</t>
  </si>
  <si>
    <t>XTA219140T0674281</t>
  </si>
  <si>
    <t>4635785</t>
  </si>
  <si>
    <t>https://backoffice.x.sberauto.com/crm/manager/4635785</t>
  </si>
  <si>
    <t>Почта ОП</t>
  </si>
  <si>
    <t>https://sberauto.com/cars/33f14c1c</t>
  </si>
  <si>
    <t>пос. Развилка, 23-й км МКАД, владение 3</t>
  </si>
  <si>
    <t>XTA212300T0965278</t>
  </si>
  <si>
    <t>2042472</t>
  </si>
  <si>
    <t>https://backoffice.x.sberauto.com/crm/manager/2042472</t>
  </si>
  <si>
    <t>https://sberauto.com/cars/8c43d2ea</t>
  </si>
  <si>
    <t>XTAGFL350T1025414</t>
  </si>
  <si>
    <t>3924293</t>
  </si>
  <si>
    <t>https://backoffice.x.sberauto.com/crm/manager/3924293</t>
  </si>
  <si>
    <t>https://sberauto.com/cars/01ba788b</t>
  </si>
  <si>
    <t>XTAGFL350T1025407</t>
  </si>
  <si>
    <t>3988562</t>
  </si>
  <si>
    <t>https://backoffice.x.sberauto.com/crm/manager/3988562</t>
  </si>
  <si>
    <t>https://sberauto.com/cars/9e415d53</t>
  </si>
  <si>
    <t>XTAGFL110T1018368</t>
  </si>
  <si>
    <t>3233505</t>
  </si>
  <si>
    <t>https://backoffice.x.sberauto.com/crm/manager/3233505</t>
  </si>
  <si>
    <t>https://sberauto.com/cars/9f69af1e</t>
  </si>
  <si>
    <t>г. Рязань, Куйбышевское ш., 40Г</t>
  </si>
  <si>
    <t>XTAKSA45LS1535172</t>
  </si>
  <si>
    <t>4629069</t>
  </si>
  <si>
    <t>https://backoffice.x.sberauto.com/crm/manager/4629069</t>
  </si>
  <si>
    <t>https://sberauto.com/cars/e337a6b4</t>
  </si>
  <si>
    <t>XTA219040T1252877</t>
  </si>
  <si>
    <t>https://sberauto.com/cars/b52d6e08</t>
  </si>
  <si>
    <t>XTAGA0000T0031221</t>
  </si>
  <si>
    <t>4157661</t>
  </si>
  <si>
    <t>https://backoffice.x.sberauto.com/crm/manager/4157661</t>
  </si>
  <si>
    <t>https://sberauto.com/cars/9b71cbe9</t>
  </si>
  <si>
    <t>XTAGA0000T0040619</t>
  </si>
  <si>
    <t>4155273</t>
  </si>
  <si>
    <t>https://backoffice.x.sberauto.com/crm/manager/4155273</t>
  </si>
  <si>
    <t>Почта  Solaris Рязань 1</t>
  </si>
  <si>
    <t>https://sberauto.com/cars/7f6bb37f</t>
  </si>
  <si>
    <t>г.Рязань,Куйбышевское шоссе 51</t>
  </si>
  <si>
    <t>Z94PE815DSR054521</t>
  </si>
  <si>
    <t>Почта  Solaris Рязань 2</t>
  </si>
  <si>
    <t>Почта  Solaris Рязань 3</t>
  </si>
  <si>
    <t>Почта  Solaris Юлия Карасева</t>
  </si>
  <si>
    <t>3649732</t>
  </si>
  <si>
    <t>https://backoffice.x.sberauto.com/crm/manager/3649732</t>
  </si>
  <si>
    <t>https://sberauto.com/cars/73e1812d</t>
  </si>
  <si>
    <t>XTAGFL110T1056455</t>
  </si>
  <si>
    <t>4788601</t>
  </si>
  <si>
    <t>https://backoffice.x.sberauto.com/crm/manager/4788601</t>
  </si>
  <si>
    <t>https://sberauto.com/cars/791ee71b</t>
  </si>
  <si>
    <t>XTAGFK110T1044134</t>
  </si>
  <si>
    <t>3996438</t>
  </si>
  <si>
    <t>https://backoffice.x.sberauto.com/crm/manager/3996438</t>
  </si>
  <si>
    <t>https://sberauto.com/cars/debe2eba</t>
  </si>
  <si>
    <t>4834734</t>
  </si>
  <si>
    <t>https://backoffice.x.sberauto.com/crm/manager/4834734</t>
  </si>
  <si>
    <t>https://sberauto.com/cars/54c18fb8</t>
  </si>
  <si>
    <t>XTA212140T2628444</t>
  </si>
  <si>
    <t>4878544</t>
  </si>
  <si>
    <t>https://backoffice.x.sberauto.com/crm/manager/4878544</t>
  </si>
  <si>
    <t>https://sberauto.com/cars/36eb9968</t>
  </si>
  <si>
    <t>XTA219040V1275409</t>
  </si>
  <si>
    <t>4666427</t>
  </si>
  <si>
    <t>https://backoffice.x.sberauto.com/crm/manager/4666427</t>
  </si>
  <si>
    <t>Почта Матвеев Лада</t>
  </si>
  <si>
    <t>https://sberauto.com/cars/06f8f607</t>
  </si>
  <si>
    <t>Тула, Московское ш., 2Н</t>
  </si>
  <si>
    <t>XTAKS025LT1578801</t>
  </si>
  <si>
    <t>Почта Морозова Лада</t>
  </si>
  <si>
    <t>Почта общая1 Лада</t>
  </si>
  <si>
    <t>Почта Щербакова Лада</t>
  </si>
  <si>
    <t>482574</t>
  </si>
  <si>
    <t>https://backoffice.x.sberauto.com/crm/manager/482574</t>
  </si>
  <si>
    <t>Почта 2 Джили Автокласс</t>
  </si>
  <si>
    <t>https://sberauto.com/cars/e885e78b</t>
  </si>
  <si>
    <t>Тула, Новомосковское ш., 15</t>
  </si>
  <si>
    <t>LB3FX1S76TB067139</t>
  </si>
  <si>
    <t>Почта Джили Автокласс</t>
  </si>
  <si>
    <t>4466371</t>
  </si>
  <si>
    <t>https://backoffice.x.sberauto.com/crm/manager/4466371</t>
  </si>
  <si>
    <t>https://sberauto.com/cars/72439ccf</t>
  </si>
  <si>
    <t>XTAGFK350T1045335</t>
  </si>
  <si>
    <t>4762554</t>
  </si>
  <si>
    <t>https://backoffice.x.sberauto.com/crm/manager/4762554</t>
  </si>
  <si>
    <t>https://sberauto.com/cars/61f2af31</t>
  </si>
  <si>
    <t>LB3P11SD5TH363410</t>
  </si>
  <si>
    <t>3799810</t>
  </si>
  <si>
    <t>https://backoffice.x.sberauto.com/crm/manager/3799810</t>
  </si>
  <si>
    <t>https://sberauto.com/cars/7f55b8f1</t>
  </si>
  <si>
    <t>LB37852D2TS044441</t>
  </si>
  <si>
    <t>4598865</t>
  </si>
  <si>
    <t>https://backoffice.x.sberauto.com/crm/manager/4598865</t>
  </si>
  <si>
    <t>Дмитрий Миронов маркетинг1</t>
  </si>
  <si>
    <t>https://sberauto.com/cars/9e7ca9c0</t>
  </si>
  <si>
    <t>г. Владимир, ул. Электрозаводская, 6 А</t>
  </si>
  <si>
    <t>XTA219040T1245020</t>
  </si>
  <si>
    <t>Илья Ратников1</t>
  </si>
  <si>
    <t>РОП Михаил Алексеев1</t>
  </si>
  <si>
    <t>4676017</t>
  </si>
  <si>
    <t>https://backoffice.x.sberauto.com/crm/manager/4676017</t>
  </si>
  <si>
    <t>https://sberauto.com/cars/502889f3</t>
  </si>
  <si>
    <t>XTA219170T0689833</t>
  </si>
  <si>
    <t>4703031</t>
  </si>
  <si>
    <t>https://backoffice.x.sberauto.com/crm/manager/4703031</t>
  </si>
  <si>
    <t>https://sberauto.com/cars/810bfb81</t>
  </si>
  <si>
    <t>XTAGFL350S0948236</t>
  </si>
  <si>
    <t>1901930</t>
  </si>
  <si>
    <t>https://backoffice.x.sberauto.com/crm/manager/1901930</t>
  </si>
  <si>
    <t>https://sberauto.com/cars/bf95a664</t>
  </si>
  <si>
    <t>XTAGA0000T0033270</t>
  </si>
  <si>
    <t>КОСТРОМСКАЯ Область</t>
  </si>
  <si>
    <t>4735798</t>
  </si>
  <si>
    <t>https://backoffice.x.sberauto.com/crm/manager/4735798</t>
  </si>
  <si>
    <t>https://sberauto.com/cars/bfc3698a</t>
  </si>
  <si>
    <t>XTAGFL110T1055073</t>
  </si>
  <si>
    <t>1318718</t>
  </si>
  <si>
    <t>https://backoffice.x.sberauto.com/crm/manager/1318718</t>
  </si>
  <si>
    <t>2101447</t>
  </si>
  <si>
    <t>https://backoffice.x.sberauto.com/crm/manager/2101447</t>
  </si>
  <si>
    <t>https://sberauto.com/cars/2060f38b</t>
  </si>
  <si>
    <t>ул. Уфимский тракт, 2</t>
  </si>
  <si>
    <t>XTA212310T0981198</t>
  </si>
  <si>
    <t>4625616</t>
  </si>
  <si>
    <t>https://backoffice.x.sberauto.com/crm/manager/4625616</t>
  </si>
  <si>
    <t>https://sberauto.com/cars/94f8f7a1</t>
  </si>
  <si>
    <t>XTA219170T0672851</t>
  </si>
  <si>
    <t>https://sberauto.com/cars/e5f8ee93</t>
  </si>
  <si>
    <t>XTAGFL110T1014896</t>
  </si>
  <si>
    <t>4652530</t>
  </si>
  <si>
    <t>https://backoffice.x.sberauto.com/crm/manager/4652530</t>
  </si>
  <si>
    <t>Почта Данил РОП ЛАДА</t>
  </si>
  <si>
    <t>https://sberauto.com/cars/efa27ab4</t>
  </si>
  <si>
    <t>ул.Рубежная, дом 166</t>
  </si>
  <si>
    <t>XTA219440T0313839</t>
  </si>
  <si>
    <t>4656849</t>
  </si>
  <si>
    <t>https://backoffice.x.sberauto.com/crm/manager/4656849</t>
  </si>
  <si>
    <t>https://sberauto.com/cars/a90cff8b</t>
  </si>
  <si>
    <t>XTAGA0000T0014613</t>
  </si>
  <si>
    <t>4663505</t>
  </si>
  <si>
    <t>https://backoffice.x.sberauto.com/crm/manager/4663505</t>
  </si>
  <si>
    <t>Чанган Октябрьский Бурханов Алексей</t>
  </si>
  <si>
    <t>https://sberauto.com/cars/4d0c8aaf</t>
  </si>
  <si>
    <t>пр-кт Салавата Юлаева, д. 89</t>
  </si>
  <si>
    <t>LS4ASE2E5SA956710</t>
  </si>
  <si>
    <t>Чанган РОП</t>
  </si>
  <si>
    <t>Чанган Стерлитамак Редькин Сергей</t>
  </si>
  <si>
    <t>Чанган Уфа Почеревина Елена</t>
  </si>
  <si>
    <t>4667232</t>
  </si>
  <si>
    <t>https://backoffice.x.sberauto.com/crm/manager/4667232</t>
  </si>
  <si>
    <t>https://sberauto.com/cars/e215e5ec</t>
  </si>
  <si>
    <t>LS5A3DKE4RA708526</t>
  </si>
  <si>
    <t>КАМЧАТСКИЙ Край</t>
  </si>
  <si>
    <t>4008296</t>
  </si>
  <si>
    <t>https://backoffice.x.sberauto.com/crm/manager/4008296</t>
  </si>
  <si>
    <t>4693248</t>
  </si>
  <si>
    <t>https://backoffice.x.sberauto.com/crm/manager/4693248</t>
  </si>
  <si>
    <t>https://sberauto.com/cars/ed8be690</t>
  </si>
  <si>
    <t>XTAGFK360T1014892</t>
  </si>
  <si>
    <t>https://sberauto.com/cars/6535ecec</t>
  </si>
  <si>
    <t>XTA219040T1249715</t>
  </si>
  <si>
    <t>1635301</t>
  </si>
  <si>
    <t>https://backoffice.x.sberauto.com/crm/manager/1635301</t>
  </si>
  <si>
    <t>https://sberauto.com/cars/4cba24c2</t>
  </si>
  <si>
    <t>XTA219070T1242946</t>
  </si>
  <si>
    <t>4133114</t>
  </si>
  <si>
    <t>https://backoffice.x.sberauto.com/crm/manager/4133114</t>
  </si>
  <si>
    <t>https://sberauto.com/cars/2b0c3402</t>
  </si>
  <si>
    <t>XTA212310T1000083</t>
  </si>
  <si>
    <t>2776090</t>
  </si>
  <si>
    <t>https://backoffice.x.sberauto.com/crm/manager/2776090</t>
  </si>
  <si>
    <t>https://sberauto.com/cars/b496c41b</t>
  </si>
  <si>
    <t>XTA219140T0676525</t>
  </si>
  <si>
    <t>https://sberauto.com/cars/290bd7fa</t>
  </si>
  <si>
    <t>XTAKS045LT1562644</t>
  </si>
  <si>
    <t>2476718</t>
  </si>
  <si>
    <t>https://backoffice.x.sberauto.com/crm/manager/2476718</t>
  </si>
  <si>
    <t>https://sberauto.com/cars/4ff3264d</t>
  </si>
  <si>
    <t>XTAGA0000T0038610</t>
  </si>
  <si>
    <t>https://sberauto.com/cars/1bdd8aa5</t>
  </si>
  <si>
    <t>XTAGA0000T0012098</t>
  </si>
  <si>
    <t>2227867</t>
  </si>
  <si>
    <t>https://backoffice.x.sberauto.com/crm/manager/2227867</t>
  </si>
  <si>
    <t>https://sberauto.com/cars/f1459315</t>
  </si>
  <si>
    <t>XTA219040V1276603</t>
  </si>
  <si>
    <t>https://sberauto.com/cars/f254a8fc</t>
  </si>
  <si>
    <t>XTAGA0000T0038715</t>
  </si>
  <si>
    <t>4808174</t>
  </si>
  <si>
    <t>https://backoffice.x.sberauto.com/crm/manager/4808174</t>
  </si>
  <si>
    <t>https://sberauto.com/cars/20e1e1f9</t>
  </si>
  <si>
    <t>LS4ASE2E8SA957561</t>
  </si>
  <si>
    <t>4853395</t>
  </si>
  <si>
    <t>https://backoffice.x.sberauto.com/crm/manager/4853395</t>
  </si>
  <si>
    <t>https://sberauto.com/cars/bcbfc025</t>
  </si>
  <si>
    <t>LS4ASE2E8SA920753</t>
  </si>
  <si>
    <t>2575252</t>
  </si>
  <si>
    <t>https://backoffice.x.sberauto.com/crm/manager/2575252</t>
  </si>
  <si>
    <t>4615064</t>
  </si>
  <si>
    <t>https://backoffice.x.sberauto.com/crm/manager/4615064</t>
  </si>
  <si>
    <t>Общая почта Купчино</t>
  </si>
  <si>
    <t>https://sberauto.com/cars/598a74fb</t>
  </si>
  <si>
    <t>183038 г. Мурманск, Кольский проспект, дом 110</t>
  </si>
  <si>
    <t>XTAGA0000T0021433</t>
  </si>
  <si>
    <t>Почта Мурманск</t>
  </si>
  <si>
    <t>4640087</t>
  </si>
  <si>
    <t>https://backoffice.x.sberauto.com/crm/manager/4640087</t>
  </si>
  <si>
    <t>Почта Анастасия ВО</t>
  </si>
  <si>
    <t>https://sberauto.com/cars/0babb510</t>
  </si>
  <si>
    <t>г. Санкт-Петербург ВО, Уральская 33Б</t>
  </si>
  <si>
    <t>XTAGFL350S0963678</t>
  </si>
  <si>
    <t>Почта Мария РОП ВО</t>
  </si>
  <si>
    <t>Почта общая Василеостровкая</t>
  </si>
  <si>
    <t>СМОП K2(PER)</t>
  </si>
  <si>
    <t>4647381</t>
  </si>
  <si>
    <t>https://backoffice.x.sberauto.com/crm/manager/4647381</t>
  </si>
  <si>
    <t>Почта Парнас</t>
  </si>
  <si>
    <t>https://sberauto.com/cars/f005351e</t>
  </si>
  <si>
    <t>г.Санкт-Петербург, ул. Меркурьева 6, стр 1</t>
  </si>
  <si>
    <t>XTAGFL360T1007238</t>
  </si>
  <si>
    <t>РОП K2(PER)</t>
  </si>
  <si>
    <t>СПК K2(FIO) K2(PER)</t>
  </si>
  <si>
    <t>260787</t>
  </si>
  <si>
    <t>https://backoffice.x.sberauto.com/crm/manager/260787</t>
  </si>
  <si>
    <t>Почта общая Псков</t>
  </si>
  <si>
    <t>https://sberauto.com/cars/45b2d9a0</t>
  </si>
  <si>
    <t>180020, г. Псков, ул. Леона Поземского д.112</t>
  </si>
  <si>
    <t>XTAGA0000T0033425</t>
  </si>
  <si>
    <t>Почта общая Псков 2</t>
  </si>
  <si>
    <t>Почта общая Псков 3</t>
  </si>
  <si>
    <t>4717796</t>
  </si>
  <si>
    <t>https://backoffice.x.sberauto.com/crm/manager/4717796</t>
  </si>
  <si>
    <t>https://sberauto.com/cars/eee053cb</t>
  </si>
  <si>
    <t>XTA219470T0320485</t>
  </si>
  <si>
    <t>3658725</t>
  </si>
  <si>
    <t>https://backoffice.x.sberauto.com/crm/manager/3658725</t>
  </si>
  <si>
    <t>Почта Анна Дмитриева В,Луки</t>
  </si>
  <si>
    <t>https://sberauto.com/cars/d4f99119</t>
  </si>
  <si>
    <t>Псковская обл, Великие Луки г, Гоголя ул, дом 4</t>
  </si>
  <si>
    <t>XTA212300T0971710</t>
  </si>
  <si>
    <t>Почта Великие Луки</t>
  </si>
  <si>
    <t>4727347</t>
  </si>
  <si>
    <t>https://backoffice.x.sberauto.com/crm/manager/4727347</t>
  </si>
  <si>
    <t>https://sberauto.com/cars/15db9154</t>
  </si>
  <si>
    <t>XTAGA0000T0037820</t>
  </si>
  <si>
    <t>4737182</t>
  </si>
  <si>
    <t>https://backoffice.x.sberauto.com/crm/manager/4737182</t>
  </si>
  <si>
    <t>https://sberauto.com/cars/1acd7d5f</t>
  </si>
  <si>
    <t>XTAGA0000T0031453</t>
  </si>
  <si>
    <t>4682878</t>
  </si>
  <si>
    <t>https://backoffice.x.sberauto.com/crm/manager/4682878</t>
  </si>
  <si>
    <t>https://sberauto.com/cars/f21dee49</t>
  </si>
  <si>
    <t>г. Санкт-Петербург, ул. Малая Балканская, д. 57В</t>
  </si>
  <si>
    <t>XTA212310T1002636</t>
  </si>
  <si>
    <t>Почта Антон Татарников</t>
  </si>
  <si>
    <t>Почта Илья Сонни</t>
  </si>
  <si>
    <t>Почта Мария Ратьковская</t>
  </si>
  <si>
    <t>Почта Надежда Шебештян</t>
  </si>
  <si>
    <t>4762603</t>
  </si>
  <si>
    <t>https://backoffice.x.sberauto.com/crm/manager/4762603</t>
  </si>
  <si>
    <t>https://sberauto.com/cars/a6cbfc26</t>
  </si>
  <si>
    <t>XTAGA0000T0021425</t>
  </si>
  <si>
    <t>90162</t>
  </si>
  <si>
    <t>https://backoffice.x.sberauto.com/crm/manager/90162</t>
  </si>
  <si>
    <t>Лихтин Роман</t>
  </si>
  <si>
    <t>https://sberauto.com/cars/53966db7</t>
  </si>
  <si>
    <t>XTAGFL110T1041395</t>
  </si>
  <si>
    <t>https://sberauto.com/cars/6586f792</t>
  </si>
  <si>
    <t>XTAGFL110T1036651</t>
  </si>
  <si>
    <t>2199158</t>
  </si>
  <si>
    <t>https://backoffice.x.sberauto.com/crm/manager/2199158</t>
  </si>
  <si>
    <t>https://sberauto.com/cars/40a0f2f8</t>
  </si>
  <si>
    <t>XTA219140T0671340</t>
  </si>
  <si>
    <t>2522867</t>
  </si>
  <si>
    <t>https://backoffice.x.sberauto.com/crm/manager/2522867</t>
  </si>
  <si>
    <t>https://sberauto.com/cars/d3cdd7d5</t>
  </si>
  <si>
    <t>XTAGFL110T1047272</t>
  </si>
  <si>
    <t>4822594</t>
  </si>
  <si>
    <t>https://backoffice.x.sberauto.com/crm/manager/4822594</t>
  </si>
  <si>
    <t>Почта Великий Новгород Роман Петров</t>
  </si>
  <si>
    <t>https://sberauto.com/cars/939c7608</t>
  </si>
  <si>
    <t>173020, Великий Новгород, ул. Московская, 57</t>
  </si>
  <si>
    <t>XTAGA0000T0024680</t>
  </si>
  <si>
    <t>Почта Великий Новгород Юлия Чикунова</t>
  </si>
  <si>
    <t>Почта общая Великий Новгород 1</t>
  </si>
  <si>
    <t>4410760</t>
  </si>
  <si>
    <t>https://backoffice.x.sberauto.com/crm/manager/4410760</t>
  </si>
  <si>
    <t>https://sberauto.com/cars/383462d0</t>
  </si>
  <si>
    <t>XTAGFK350T1053904</t>
  </si>
  <si>
    <t>1393574</t>
  </si>
  <si>
    <t>https://backoffice.x.sberauto.com/crm/manager/1393574</t>
  </si>
  <si>
    <t>Почта K2(FIO) 3</t>
  </si>
  <si>
    <t>https://sberauto.com/cars/2eea3249</t>
  </si>
  <si>
    <t>XTA219470T0298910</t>
  </si>
  <si>
    <t>Почта K2(FIO) 4</t>
  </si>
  <si>
    <t>Почта Ангелина Парнас</t>
  </si>
  <si>
    <t>1003232</t>
  </si>
  <si>
    <t>https://backoffice.x.sberauto.com/crm/manager/1003232</t>
  </si>
  <si>
    <t>https://sberauto.com/cars/8cc4e262</t>
  </si>
  <si>
    <t>XTA219040T1212152</t>
  </si>
  <si>
    <t>2599140</t>
  </si>
  <si>
    <t>https://backoffice.x.sberauto.com/crm/manager/2599140</t>
  </si>
  <si>
    <t>Директор ДЦ</t>
  </si>
  <si>
    <t>https://sberauto.com/cars/87714250</t>
  </si>
  <si>
    <t>ул.Федюнинского, д. 2А</t>
  </si>
  <si>
    <t>XTAGA0000T0032628</t>
  </si>
  <si>
    <t>Почта РОП Тюмень Алебашевская</t>
  </si>
  <si>
    <t>Почта РОП Тюмень Федюнинского</t>
  </si>
  <si>
    <t>4565319</t>
  </si>
  <si>
    <t>https://backoffice.x.sberauto.com/crm/manager/4565319</t>
  </si>
  <si>
    <t>https://sberauto.com/cars/3610579a</t>
  </si>
  <si>
    <t>Павловский тракт 198к</t>
  </si>
  <si>
    <t>XTAGFL150T1026834</t>
  </si>
  <si>
    <t>Почта РОП Барнаул</t>
  </si>
  <si>
    <t>4531044</t>
  </si>
  <si>
    <t>https://backoffice.x.sberauto.com/crm/manager/4531044</t>
  </si>
  <si>
    <t>https://sberauto.com/cars/66cc38b6</t>
  </si>
  <si>
    <t>XTAKS045LT1574756</t>
  </si>
  <si>
    <t>4523911</t>
  </si>
  <si>
    <t>https://backoffice.x.sberauto.com/crm/manager/4523911</t>
  </si>
  <si>
    <t>https://sberauto.com/cars/59bf0f24</t>
  </si>
  <si>
    <t>Новокузнецк, улица Гончарова, 13А</t>
  </si>
  <si>
    <t>XTAGFL110T1027269</t>
  </si>
  <si>
    <t>ХАКАСИЯ Республика</t>
  </si>
  <si>
    <t>Моя почта для Р-Моторс</t>
  </si>
  <si>
    <t>Почта РОП Новокузнецк</t>
  </si>
  <si>
    <t>122538</t>
  </si>
  <si>
    <t>https://backoffice.x.sberauto.com/crm/manager/122538</t>
  </si>
  <si>
    <t>https://sberauto.com/cars/ac94b78d</t>
  </si>
  <si>
    <t>Машиностроителей, 40</t>
  </si>
  <si>
    <t>XTAKS025LT1566454</t>
  </si>
  <si>
    <t>Почта РОП Курган</t>
  </si>
  <si>
    <t>4677279</t>
  </si>
  <si>
    <t>https://backoffice.x.sberauto.com/crm/manager/4677279</t>
  </si>
  <si>
    <t>БЕлобаба Максим Роп Омск</t>
  </si>
  <si>
    <t>https://sberauto.com/cars/920f0957</t>
  </si>
  <si>
    <t>Новороссийская,2</t>
  </si>
  <si>
    <t>XTA219140T0683332</t>
  </si>
  <si>
    <t>ОМСКАЯ Область</t>
  </si>
  <si>
    <t>4693588</t>
  </si>
  <si>
    <t>https://backoffice.x.sberauto.com/crm/manager/4693588</t>
  </si>
  <si>
    <t>https://sberauto.com/cars/0816a0fd</t>
  </si>
  <si>
    <t>Пулковское ш., д.70, лит. Е</t>
  </si>
  <si>
    <t>XTAGFL110T1034593</t>
  </si>
  <si>
    <t>Почта РОП Ибрагимов СПб</t>
  </si>
  <si>
    <t>3372383</t>
  </si>
  <si>
    <t>https://backoffice.x.sberauto.com/crm/manager/3372383</t>
  </si>
  <si>
    <t>https://sberauto.com/cars/9d6a0ce0</t>
  </si>
  <si>
    <t>XTA219440T0309284</t>
  </si>
  <si>
    <t>https://sberauto.com/cars/9d183f5a</t>
  </si>
  <si>
    <t>XTA219040T1254613</t>
  </si>
  <si>
    <t>4718898</t>
  </si>
  <si>
    <t>https://backoffice.x.sberauto.com/crm/manager/4718898</t>
  </si>
  <si>
    <t>https://sberauto.com/cars/208b303b</t>
  </si>
  <si>
    <t>XTAGA0000T0039245</t>
  </si>
  <si>
    <t>4729891</t>
  </si>
  <si>
    <t>https://backoffice.x.sberauto.com/crm/manager/4729891</t>
  </si>
  <si>
    <t>https://sberauto.com/cars/6c7aaffe</t>
  </si>
  <si>
    <t>Терешковой,62</t>
  </si>
  <si>
    <t>XTA219040T1254593</t>
  </si>
  <si>
    <t>Почта РОП  Кемерово</t>
  </si>
  <si>
    <t>4398473</t>
  </si>
  <si>
    <t>https://backoffice.x.sberauto.com/crm/manager/4398473</t>
  </si>
  <si>
    <t>https://sberauto.com/cars/c7b834d5</t>
  </si>
  <si>
    <t>XTA212310T0996977</t>
  </si>
  <si>
    <t>4763696</t>
  </si>
  <si>
    <t>https://backoffice.x.sberauto.com/crm/manager/4763696</t>
  </si>
  <si>
    <t>https://sberauto.com/cars/cee7cbfa</t>
  </si>
  <si>
    <t>XTA212140T2619010</t>
  </si>
  <si>
    <t>4770529</t>
  </si>
  <si>
    <t>https://backoffice.x.sberauto.com/crm/manager/4770529</t>
  </si>
  <si>
    <t>https://sberauto.com/cars/3936f40d</t>
  </si>
  <si>
    <t>XTA212140T2622736</t>
  </si>
  <si>
    <t>3530020</t>
  </si>
  <si>
    <t>https://backoffice.x.sberauto.com/crm/manager/3530020</t>
  </si>
  <si>
    <t>https://sberauto.com/cars/a2d74dcb</t>
  </si>
  <si>
    <t>XTAGFK350T1047899</t>
  </si>
  <si>
    <t>1236787</t>
  </si>
  <si>
    <t>https://backoffice.x.sberauto.com/crm/manager/1236787</t>
  </si>
  <si>
    <t>https://sberauto.com/cars/91436177</t>
  </si>
  <si>
    <t>XTA212140T2615853</t>
  </si>
  <si>
    <t>4784476</t>
  </si>
  <si>
    <t>https://backoffice.x.sberauto.com/crm/manager/4784476</t>
  </si>
  <si>
    <t>https://sberauto.com/cars/345fd740</t>
  </si>
  <si>
    <t>XTA219140T0685086</t>
  </si>
  <si>
    <t>2809553</t>
  </si>
  <si>
    <t>https://backoffice.x.sberauto.com/crm/manager/2809553</t>
  </si>
  <si>
    <t>https://sberauto.com/cars/135501bc</t>
  </si>
  <si>
    <t>XTA219040T1269223</t>
  </si>
  <si>
    <t>3230078</t>
  </si>
  <si>
    <t>https://backoffice.x.sberauto.com/crm/manager/3230078</t>
  </si>
  <si>
    <t>https://sberauto.com/cars/1c0fe2ff</t>
  </si>
  <si>
    <t>XTAGA0000T0038348</t>
  </si>
  <si>
    <t>4776986</t>
  </si>
  <si>
    <t>https://backoffice.x.sberauto.com/crm/manager/4776986</t>
  </si>
  <si>
    <t>https://sberauto.com/cars/743159d7</t>
  </si>
  <si>
    <t>XTA212310T0999410</t>
  </si>
  <si>
    <t>4051201</t>
  </si>
  <si>
    <t>https://backoffice.x.sberauto.com/crm/manager/4051201</t>
  </si>
  <si>
    <t>https://sberauto.com/cars/bb44ed1f</t>
  </si>
  <si>
    <t>XTAGFK110T1041212</t>
  </si>
  <si>
    <t>4813172</t>
  </si>
  <si>
    <t>https://backoffice.x.sberauto.com/crm/manager/4813172</t>
  </si>
  <si>
    <t>https://sberauto.com/cars/3ef9830d</t>
  </si>
  <si>
    <t>XTAGA0000T0040479</t>
  </si>
  <si>
    <t>3471644</t>
  </si>
  <si>
    <t>https://backoffice.x.sberauto.com/crm/manager/3471644</t>
  </si>
  <si>
    <t>https://sberauto.com/cars/d10c4db4</t>
  </si>
  <si>
    <t>XTA219040T1241417</t>
  </si>
  <si>
    <t>4813105</t>
  </si>
  <si>
    <t>https://backoffice.x.sberauto.com/crm/manager/4813105</t>
  </si>
  <si>
    <t>https://sberauto.com/cars/ec05cba7</t>
  </si>
  <si>
    <t>XTA212140T2615917</t>
  </si>
  <si>
    <t>4852374</t>
  </si>
  <si>
    <t>https://backoffice.x.sberauto.com/crm/manager/4852374</t>
  </si>
  <si>
    <t>https://sberauto.com/cars/1b803446</t>
  </si>
  <si>
    <t>XTAKS045LV1587667</t>
  </si>
  <si>
    <t>4853302</t>
  </si>
  <si>
    <t>https://backoffice.x.sberauto.com/crm/manager/4853302</t>
  </si>
  <si>
    <t>https://sberauto.com/cars/df1bd2ed</t>
  </si>
  <si>
    <t>XTA212140T2620085</t>
  </si>
  <si>
    <t>4873555</t>
  </si>
  <si>
    <t>https://backoffice.x.sberauto.com/crm/manager/4873555</t>
  </si>
  <si>
    <t>https://sberauto.com/cars/8c7ec18b</t>
  </si>
  <si>
    <t>XTA212310T1001282</t>
  </si>
  <si>
    <t>4625288</t>
  </si>
  <si>
    <t>https://backoffice.x.sberauto.com/crm/manager/4625288</t>
  </si>
  <si>
    <t>Почта РОП Чанчан</t>
  </si>
  <si>
    <t>https://sberauto.com/cars/46e91666</t>
  </si>
  <si>
    <t>улица Блюхера, 123</t>
  </si>
  <si>
    <t>123CHANGAN3020302</t>
  </si>
  <si>
    <t>4596270</t>
  </si>
  <si>
    <t>https://backoffice.x.sberauto.com/crm/manager/4596270</t>
  </si>
  <si>
    <t>https://sberauto.com/cars/0f5a7aa2</t>
  </si>
  <si>
    <t>123CHANGAN1435363</t>
  </si>
  <si>
    <t>1470391</t>
  </si>
  <si>
    <t>https://backoffice.x.sberauto.com/crm/manager/1470391</t>
  </si>
  <si>
    <t>https://sberauto.com/cars/aac2d43d</t>
  </si>
  <si>
    <t>123CHANGAN1410347</t>
  </si>
  <si>
    <t>4643636</t>
  </si>
  <si>
    <t>https://backoffice.x.sberauto.com/crm/manager/4643636</t>
  </si>
  <si>
    <t>https://sberauto.com/cars/33cdc9b1</t>
  </si>
  <si>
    <t>123CHANGAN1481863</t>
  </si>
  <si>
    <t>1846421</t>
  </si>
  <si>
    <t>https://backoffice.x.sberauto.com/crm/manager/1846421</t>
  </si>
  <si>
    <t>Почта РОП Блюхера</t>
  </si>
  <si>
    <t>https://sberauto.com/cars/4bc8f1ef</t>
  </si>
  <si>
    <t>улица Блюхера, 123; улица Молодогвардейцев, 2; Свердловский тракт, 15Б</t>
  </si>
  <si>
    <t>XTAGA0000T0041327</t>
  </si>
  <si>
    <t>Почта РОП на Молодогвардейцев</t>
  </si>
  <si>
    <t>2585243</t>
  </si>
  <si>
    <t>https://backoffice.x.sberauto.com/crm/manager/2585243</t>
  </si>
  <si>
    <t>https://sberauto.com/cars/819fd52b</t>
  </si>
  <si>
    <t>XTAGFL110T1055570</t>
  </si>
  <si>
    <t>704612</t>
  </si>
  <si>
    <t>https://backoffice.x.sberauto.com/crm/manager/704612</t>
  </si>
  <si>
    <t>https://sberauto.com/cars/e98bf8db</t>
  </si>
  <si>
    <t>XTAGFK110T1048870</t>
  </si>
  <si>
    <t>4712819</t>
  </si>
  <si>
    <t>https://backoffice.x.sberauto.com/crm/manager/4712819</t>
  </si>
  <si>
    <t>https://sberauto.com/cars/a4cf4c85</t>
  </si>
  <si>
    <t>XTA219140V0694274</t>
  </si>
  <si>
    <t>3290653</t>
  </si>
  <si>
    <t>https://backoffice.x.sberauto.com/crm/manager/3290653</t>
  </si>
  <si>
    <t>https://sberauto.com/cars/b2bcbaf7</t>
  </si>
  <si>
    <t>XTA219140V0694571</t>
  </si>
  <si>
    <t>3107881</t>
  </si>
  <si>
    <t>https://backoffice.x.sberauto.com/crm/manager/3107881</t>
  </si>
  <si>
    <t>https://sberauto.com/cars/8f81531f</t>
  </si>
  <si>
    <t>123CHANGAN1479963</t>
  </si>
  <si>
    <t>2242291</t>
  </si>
  <si>
    <t>https://backoffice.x.sberauto.com/crm/manager/2242291</t>
  </si>
  <si>
    <t>https://sberauto.com/cars/db7b205a</t>
  </si>
  <si>
    <t>XTAGFKT60T1056017</t>
  </si>
  <si>
    <t>3317580</t>
  </si>
  <si>
    <t>https://backoffice.x.sberauto.com/crm/manager/3317580</t>
  </si>
  <si>
    <t>https://sberauto.com/cars/2fdd0f47</t>
  </si>
  <si>
    <t>123CHANGAN1430963</t>
  </si>
  <si>
    <t>4773027</t>
  </si>
  <si>
    <t>https://backoffice.x.sberauto.com/crm/manager/4773027</t>
  </si>
  <si>
    <t>https://sberauto.com/cars/9a716fe8</t>
  </si>
  <si>
    <t>ED3STHFM8S0000307</t>
  </si>
  <si>
    <t>4846144</t>
  </si>
  <si>
    <t>https://backoffice.x.sberauto.com/crm/manager/4846144</t>
  </si>
  <si>
    <t>https://sberauto.com/cars/bb9fbc6a</t>
  </si>
  <si>
    <t>123CHANGAN3020402</t>
  </si>
  <si>
    <t>4853883</t>
  </si>
  <si>
    <t>https://backoffice.x.sberauto.com/crm/manager/4853883</t>
  </si>
  <si>
    <t>https://sberauto.com/cars/3c456c56</t>
  </si>
  <si>
    <t>XTAGFL110T1048234</t>
  </si>
  <si>
    <t>4693232</t>
  </si>
  <si>
    <t>https://backoffice.x.sberauto.com/crm/manager/4693232</t>
  </si>
  <si>
    <t>Почта маркетинг Тюмень</t>
  </si>
  <si>
    <t>https://sberauto.com/cars/736dcfe8</t>
  </si>
  <si>
    <t>г.Тюмень, ул.Чекистов, 31</t>
  </si>
  <si>
    <t>XTAGA0000T0040675</t>
  </si>
  <si>
    <t>Почта общая Тюмень</t>
  </si>
  <si>
    <t>Почта РОП Тырин</t>
  </si>
  <si>
    <t>4728552</t>
  </si>
  <si>
    <t>https://backoffice.x.sberauto.com/crm/manager/4728552</t>
  </si>
  <si>
    <t>https://sberauto.com/cars/6080ae29</t>
  </si>
  <si>
    <t>XTA219170T0684773</t>
  </si>
  <si>
    <t>https://sberauto.com/cars/ce5d2f90</t>
  </si>
  <si>
    <t>XTA212140T2618068</t>
  </si>
  <si>
    <t>https://sberauto.com/cars/83ed461f</t>
  </si>
  <si>
    <t>XTA2121S0T2618810</t>
  </si>
  <si>
    <t>755294</t>
  </si>
  <si>
    <t>https://backoffice.x.sberauto.com/crm/manager/755294</t>
  </si>
  <si>
    <t>https://sberauto.com/cars/d1e22ab6</t>
  </si>
  <si>
    <t>394033, Воронежская область, город Воронеж, ул. Изыскателей, д.39 корпус 2</t>
  </si>
  <si>
    <t>LS4ASE2E0SA249353</t>
  </si>
  <si>
    <t>https://sberauto.com/cars/f13be533</t>
  </si>
  <si>
    <t>LS4ASE2A4SD910796</t>
  </si>
  <si>
    <t>Почта 2 Ринг Авто</t>
  </si>
  <si>
    <t>Почта 3 Ринг Авто</t>
  </si>
  <si>
    <t>https://sberauto.com/cars/2828fb0a</t>
  </si>
  <si>
    <t>LS4ASE2E0SA251118</t>
  </si>
  <si>
    <t>4703358</t>
  </si>
  <si>
    <t>https://backoffice.x.sberauto.com/crm/manager/4703358</t>
  </si>
  <si>
    <t>4705212</t>
  </si>
  <si>
    <t>https://backoffice.x.sberauto.com/crm/manager/4705212</t>
  </si>
  <si>
    <t>https://sberauto.com/cars/ec3fbae1</t>
  </si>
  <si>
    <t>LS5A3DKR0SA009628</t>
  </si>
  <si>
    <t>4737117</t>
  </si>
  <si>
    <t>https://backoffice.x.sberauto.com/crm/manager/4737117</t>
  </si>
  <si>
    <t>https://sberauto.com/cars/36cb72ee</t>
  </si>
  <si>
    <t>LS5A3DKR5SA003677</t>
  </si>
  <si>
    <t>1538332</t>
  </si>
  <si>
    <t>https://backoffice.x.sberauto.com/crm/manager/1538332</t>
  </si>
  <si>
    <t>https://sberauto.com/cars/71a8924d</t>
  </si>
  <si>
    <t>LS4ASEEE9TB08224V</t>
  </si>
  <si>
    <t>4756713</t>
  </si>
  <si>
    <t>https://backoffice.x.sberauto.com/crm/manager/4756713</t>
  </si>
  <si>
    <t>3740432</t>
  </si>
  <si>
    <t>https://backoffice.x.sberauto.com/crm/manager/3740432</t>
  </si>
  <si>
    <t>https://sberauto.com/cars/37ad3d7c</t>
  </si>
  <si>
    <t>LS5A3DKR5SA005543</t>
  </si>
  <si>
    <t>4748378</t>
  </si>
  <si>
    <t>https://backoffice.x.sberauto.com/crm/manager/4748378</t>
  </si>
  <si>
    <t>XTA212140T2617812</t>
  </si>
  <si>
    <t>4582882</t>
  </si>
  <si>
    <t>https://backoffice.x.sberauto.com/crm/manager/4582882</t>
  </si>
  <si>
    <t>XTA219140T0674726</t>
  </si>
  <si>
    <t>61055</t>
  </si>
  <si>
    <t>https://backoffice.x.sberauto.com/crm/manager/61055</t>
  </si>
  <si>
    <t>Почта РОП Гурьянова</t>
  </si>
  <si>
    <t>https://sberauto.com/cars/50e0bf33</t>
  </si>
  <si>
    <t>ул.Новоажимова, 16</t>
  </si>
  <si>
    <t>XTA219140T0678813</t>
  </si>
  <si>
    <t>4671228</t>
  </si>
  <si>
    <t>https://backoffice.x.sberauto.com/crm/manager/4671228</t>
  </si>
  <si>
    <t>https://sberauto.com/cars/86e91ef6</t>
  </si>
  <si>
    <t>XTA219440T0309582</t>
  </si>
  <si>
    <t>Почта Зам. генерального по развитию Климентьев Сергей 89174002965</t>
  </si>
  <si>
    <t>https://sberauto.com/cars/dab0ce51</t>
  </si>
  <si>
    <t>г. Самара, ул. Алма-Атинская, д. 72</t>
  </si>
  <si>
    <t>XTA219170T0687697</t>
  </si>
  <si>
    <t>Почта Маркетолог Карякина Татьяна 89270031250</t>
  </si>
  <si>
    <t>Почта основная</t>
  </si>
  <si>
    <t>Почта РОП Константинова Алия 89279607737</t>
  </si>
  <si>
    <t>4757928</t>
  </si>
  <si>
    <t>https://backoffice.x.sberauto.com/crm/manager/4757928</t>
  </si>
  <si>
    <t>https://sberauto.com/cars/b5f5290a</t>
  </si>
  <si>
    <t>XTAGFL110T1054432</t>
  </si>
  <si>
    <t>324737</t>
  </si>
  <si>
    <t>https://backoffice.x.sberauto.com/crm/manager/324737</t>
  </si>
  <si>
    <t>https://sberauto.com/cars/30aacddb</t>
  </si>
  <si>
    <t>XTAGFK110T1048464</t>
  </si>
  <si>
    <t>2057441</t>
  </si>
  <si>
    <t>https://backoffice.x.sberauto.com/crm/manager/2057441</t>
  </si>
  <si>
    <t>https://sberauto.com/cars/a678fc24</t>
  </si>
  <si>
    <t>XTAGFK110T1039589</t>
  </si>
  <si>
    <t>4280151</t>
  </si>
  <si>
    <t>https://backoffice.x.sberauto.com/crm/manager/4280151</t>
  </si>
  <si>
    <t>Почта Белджи 3</t>
  </si>
  <si>
    <t>https://sberauto.com/cars/fe9ebc2c</t>
  </si>
  <si>
    <t>Belgee Сатурн-Л, улица Неделина, вл. 2В</t>
  </si>
  <si>
    <t>Y4K8622Z7TB923564</t>
  </si>
  <si>
    <t>Почта Белджи заявки</t>
  </si>
  <si>
    <t>Почта Джили заявки</t>
  </si>
  <si>
    <t>Почта Джили заявки 2</t>
  </si>
  <si>
    <t>Почта Джили и Белджи 2</t>
  </si>
  <si>
    <t>3262409</t>
  </si>
  <si>
    <t>https://backoffice.x.sberauto.com/crm/manager/3262409</t>
  </si>
  <si>
    <t>Почта Лада Пермь</t>
  </si>
  <si>
    <t>https://sberauto.com/cars/eef5978e</t>
  </si>
  <si>
    <t>шоссе Космонавтов, д.362</t>
  </si>
  <si>
    <t>Z0X219119T0673176</t>
  </si>
  <si>
    <t>4455199</t>
  </si>
  <si>
    <t>https://backoffice.x.sberauto.com/crm/manager/4455199</t>
  </si>
  <si>
    <t>https://sberauto.com/cars/c704cc13</t>
  </si>
  <si>
    <t>XTA219140T0676755</t>
  </si>
  <si>
    <t>4658294</t>
  </si>
  <si>
    <t>https://backoffice.x.sberauto.com/crm/manager/4658294</t>
  </si>
  <si>
    <t>https://sberauto.com/cars/5bddbe8f</t>
  </si>
  <si>
    <t>XTA212310T0993681</t>
  </si>
  <si>
    <t>1364695</t>
  </si>
  <si>
    <t>https://backoffice.x.sberauto.com/crm/manager/1364695</t>
  </si>
  <si>
    <t>https://sberauto.com/cars/10b6beb5</t>
  </si>
  <si>
    <t>XTAGA0000T0037113</t>
  </si>
  <si>
    <t>4714383</t>
  </si>
  <si>
    <t>https://backoffice.x.sberauto.com/crm/manager/4714383</t>
  </si>
  <si>
    <t>https://sberauto.com/cars/c57bea25</t>
  </si>
  <si>
    <t>XTA219040T1255529</t>
  </si>
  <si>
    <t>2059368</t>
  </si>
  <si>
    <t>https://backoffice.x.sberauto.com/crm/manager/2059368</t>
  </si>
  <si>
    <t>https://sberauto.com/cars/2d55d9bc</t>
  </si>
  <si>
    <t>XTA219040T1252862</t>
  </si>
  <si>
    <t>4769496</t>
  </si>
  <si>
    <t>https://backoffice.x.sberauto.com/crm/manager/4769496</t>
  </si>
  <si>
    <t>https://sberauto.com/cars/097cc07b</t>
  </si>
  <si>
    <t>XTA212310T0998399</t>
  </si>
  <si>
    <t>4812749</t>
  </si>
  <si>
    <t>https://backoffice.x.sberauto.com/crm/manager/4812749</t>
  </si>
  <si>
    <t>https://sberauto.com/cars/cee88534</t>
  </si>
  <si>
    <t>XTA219040T1265136</t>
  </si>
  <si>
    <t>4888581</t>
  </si>
  <si>
    <t>https://backoffice.x.sberauto.com/crm/manager/4888581</t>
  </si>
  <si>
    <t>https://sberauto.com/cars/6a77bb08</t>
  </si>
  <si>
    <t>XTA219140T0688779</t>
  </si>
  <si>
    <t>4044485</t>
  </si>
  <si>
    <t>https://backoffice.x.sberauto.com/crm/manager/4044485</t>
  </si>
  <si>
    <t>XTA212300T0968996</t>
  </si>
  <si>
    <t>4456817</t>
  </si>
  <si>
    <t>https://backoffice.x.sberauto.com/crm/manager/4456817</t>
  </si>
  <si>
    <t>Почта Техно-темп</t>
  </si>
  <si>
    <t>XTAGFL360T1008197</t>
  </si>
  <si>
    <t>4641181</t>
  </si>
  <si>
    <t>https://backoffice.x.sberauto.com/crm/manager/4641181</t>
  </si>
  <si>
    <t>XTA219040T1251221</t>
  </si>
  <si>
    <t>3636783</t>
  </si>
  <si>
    <t>https://backoffice.x.sberauto.com/crm/manager/3636783</t>
  </si>
  <si>
    <t>XTAGFL110T1035254</t>
  </si>
  <si>
    <t>4650587</t>
  </si>
  <si>
    <t>https://backoffice.x.sberauto.com/crm/manager/4650587</t>
  </si>
  <si>
    <t>XTA212140T2619798</t>
  </si>
  <si>
    <t>4729869</t>
  </si>
  <si>
    <t>https://backoffice.x.sberauto.com/crm/manager/4729869</t>
  </si>
  <si>
    <t>XTA212140T2612015</t>
  </si>
  <si>
    <t>1507190</t>
  </si>
  <si>
    <t>https://backoffice.x.sberauto.com/crm/manager/1507190</t>
  </si>
  <si>
    <t>XTA219040T1247345</t>
  </si>
  <si>
    <t>4779348</t>
  </si>
  <si>
    <t>https://backoffice.x.sberauto.com/crm/manager/4779348</t>
  </si>
  <si>
    <t>XTA219040T1259019</t>
  </si>
  <si>
    <t>852992</t>
  </si>
  <si>
    <t>https://backoffice.x.sberauto.com/crm/manager/852992</t>
  </si>
  <si>
    <t>XTA219040T1247299</t>
  </si>
  <si>
    <t>4682096</t>
  </si>
  <si>
    <t>https://backoffice.x.sberauto.com/crm/manager/4682096</t>
  </si>
  <si>
    <t>XTA219040T1247269</t>
  </si>
  <si>
    <t>4872910</t>
  </si>
  <si>
    <t>https://backoffice.x.sberauto.com/crm/manager/4872910</t>
  </si>
  <si>
    <t>XTA219440T0315203</t>
  </si>
  <si>
    <t>4130955</t>
  </si>
  <si>
    <t>https://backoffice.x.sberauto.com/crm/manager/4130955</t>
  </si>
  <si>
    <t>Почта 1 -</t>
  </si>
  <si>
    <t>https://sberauto.com/cars/d9ad9ab3</t>
  </si>
  <si>
    <t>г. Томск, ул. Ивановского, 6А</t>
  </si>
  <si>
    <t>XTA219040T1267690</t>
  </si>
  <si>
    <t>Почта 2</t>
  </si>
  <si>
    <t>2596402</t>
  </si>
  <si>
    <t>https://backoffice.x.sberauto.com/crm/manager/2596402</t>
  </si>
  <si>
    <t>https://sberauto.com/cars/d4ae7108</t>
  </si>
  <si>
    <t>XTAGA0000T0036375</t>
  </si>
  <si>
    <t>ТОМСКАЯ Область</t>
  </si>
  <si>
    <t>2775545</t>
  </si>
  <si>
    <t>https://backoffice.x.sberauto.com/crm/manager/2775545</t>
  </si>
  <si>
    <t>https://sberauto.com/cars/30c88f81</t>
  </si>
  <si>
    <t>Екатеринбург, Шефская ул., стр. 116а</t>
  </si>
  <si>
    <t>XTAGFL110T1028096</t>
  </si>
  <si>
    <t>4210304</t>
  </si>
  <si>
    <t>https://backoffice.x.sberauto.com/crm/manager/4210304</t>
  </si>
  <si>
    <t>Почта K2(PER), O&amp;J-1</t>
  </si>
  <si>
    <t>https://sberauto.com/cars/a5290949</t>
  </si>
  <si>
    <t>ул. Металлургов, 65</t>
  </si>
  <si>
    <t>EDEDD24B8SG002884</t>
  </si>
  <si>
    <t>Почта K2(PER), O&amp;J-2</t>
  </si>
  <si>
    <t>4622376</t>
  </si>
  <si>
    <t>https://backoffice.x.sberauto.com/crm/manager/4622376</t>
  </si>
  <si>
    <t>https://sberauto.com/cars/82c3798c</t>
  </si>
  <si>
    <t>XTA219170T0689928</t>
  </si>
  <si>
    <t>https://sberauto.com/cars/77fd3790</t>
  </si>
  <si>
    <t>Z0X219079T1235066</t>
  </si>
  <si>
    <t>1367574</t>
  </si>
  <si>
    <t>https://backoffice.x.sberauto.com/crm/manager/1367574</t>
  </si>
  <si>
    <t>https://sberauto.com/cars/118ba4e8</t>
  </si>
  <si>
    <t>XTA219040T1257491</t>
  </si>
  <si>
    <t>4636767</t>
  </si>
  <si>
    <t>https://backoffice.x.sberauto.com/crm/manager/4636767</t>
  </si>
  <si>
    <t>https://sberauto.com/cars/3786e433</t>
  </si>
  <si>
    <t>XTAGA0000V0044568</t>
  </si>
  <si>
    <t>2758588</t>
  </si>
  <si>
    <t>https://backoffice.x.sberauto.com/crm/manager/2758588</t>
  </si>
  <si>
    <t>https://sberauto.com/cars/ddc940eb</t>
  </si>
  <si>
    <t>XTAGFL110T1028095</t>
  </si>
  <si>
    <t>4649215</t>
  </si>
  <si>
    <t>https://backoffice.x.sberauto.com/crm/manager/4649215</t>
  </si>
  <si>
    <t>https://sberauto.com/cars/a0a58549</t>
  </si>
  <si>
    <t>XTAGA0000T0035252</t>
  </si>
  <si>
    <t>Почта Владимир Зверев ЧЛБ</t>
  </si>
  <si>
    <t>https://sberauto.com/cars/175d3d48</t>
  </si>
  <si>
    <t>Копейское ш., 88/5</t>
  </si>
  <si>
    <t>XTAGA0000T0038549</t>
  </si>
  <si>
    <t>Почта Меркушев ЧЛБСК</t>
  </si>
  <si>
    <t>4657110</t>
  </si>
  <si>
    <t>https://backoffice.x.sberauto.com/crm/manager/4657110</t>
  </si>
  <si>
    <t>https://sberauto.com/cars/c552411c</t>
  </si>
  <si>
    <t>XTA219040V1278106</t>
  </si>
  <si>
    <t>https://sberauto.com/cars/953696cc</t>
  </si>
  <si>
    <t>XTA219140T0675356</t>
  </si>
  <si>
    <t>4706941</t>
  </si>
  <si>
    <t>https://backoffice.x.sberauto.com/crm/manager/4706941</t>
  </si>
  <si>
    <t>https://sberauto.com/cars/1e4c8f1c</t>
  </si>
  <si>
    <t>EDXGD34B3TE063812</t>
  </si>
  <si>
    <t>4719612</t>
  </si>
  <si>
    <t>https://backoffice.x.sberauto.com/crm/manager/4719612</t>
  </si>
  <si>
    <t>3794810</t>
  </si>
  <si>
    <t>https://backoffice.x.sberauto.com/crm/manager/3794810</t>
  </si>
  <si>
    <t>https://sberauto.com/cars/936c92d8</t>
  </si>
  <si>
    <t>EDXFB32B3TE057173</t>
  </si>
  <si>
    <t>2301719</t>
  </si>
  <si>
    <t>https://backoffice.x.sberauto.com/crm/manager/2301719</t>
  </si>
  <si>
    <t>https://sberauto.com/cars/bb84c429</t>
  </si>
  <si>
    <t>2733001</t>
  </si>
  <si>
    <t>https://backoffice.x.sberauto.com/crm/manager/2733001</t>
  </si>
  <si>
    <t>https://sberauto.com/cars/3afae1b2</t>
  </si>
  <si>
    <t>XTA219040V1278109</t>
  </si>
  <si>
    <t>4683250</t>
  </si>
  <si>
    <t>https://backoffice.x.sberauto.com/crm/manager/4683250</t>
  </si>
  <si>
    <t>https://sberauto.com/cars/1896ff28</t>
  </si>
  <si>
    <t>XTAGA0000V0044550</t>
  </si>
  <si>
    <t>2475141</t>
  </si>
  <si>
    <t>https://backoffice.x.sberauto.com/crm/manager/2475141</t>
  </si>
  <si>
    <t>3570973</t>
  </si>
  <si>
    <t>https://backoffice.x.sberauto.com/crm/manager/3570973</t>
  </si>
  <si>
    <t>https://sberauto.com/cars/7a47940e</t>
  </si>
  <si>
    <t>XTA212310T1002868</t>
  </si>
  <si>
    <t>4745332</t>
  </si>
  <si>
    <t>https://backoffice.x.sberauto.com/crm/manager/4745332</t>
  </si>
  <si>
    <t>https://sberauto.com/cars/19d37cf3</t>
  </si>
  <si>
    <t>XTA219040V1278076</t>
  </si>
  <si>
    <t>4746691</t>
  </si>
  <si>
    <t>https://backoffice.x.sberauto.com/crm/manager/4746691</t>
  </si>
  <si>
    <t>https://sberauto.com/cars/e801b4cc</t>
  </si>
  <si>
    <t>пер. Базовый, д. 38</t>
  </si>
  <si>
    <t>EDXDB21B0TG009072</t>
  </si>
  <si>
    <t>4752608</t>
  </si>
  <si>
    <t>https://backoffice.x.sberauto.com/crm/manager/4752608</t>
  </si>
  <si>
    <t>https://sberauto.com/cars/d0df32ae</t>
  </si>
  <si>
    <t>EDELB31B6TE063126</t>
  </si>
  <si>
    <t>1088582</t>
  </si>
  <si>
    <t>https://backoffice.x.sberauto.com/crm/manager/1088582</t>
  </si>
  <si>
    <t>https://sberauto.com/cars/28a0a07a</t>
  </si>
  <si>
    <t>XTA219040T1233613</t>
  </si>
  <si>
    <t>640578</t>
  </si>
  <si>
    <t>https://backoffice.x.sberauto.com/crm/manager/640578</t>
  </si>
  <si>
    <t>https://sberauto.com/cars/0c96a4c0</t>
  </si>
  <si>
    <t>XTAGA0000T0041511</t>
  </si>
  <si>
    <t>4354634</t>
  </si>
  <si>
    <t>https://backoffice.x.sberauto.com/crm/manager/4354634</t>
  </si>
  <si>
    <t>https://sberauto.com/cars/8ff8669d</t>
  </si>
  <si>
    <t>XTAGFK110T1048772</t>
  </si>
  <si>
    <t>3836340</t>
  </si>
  <si>
    <t>https://backoffice.x.sberauto.com/crm/manager/3836340</t>
  </si>
  <si>
    <t>https://sberauto.com/cars/0c984f1d</t>
  </si>
  <si>
    <t>XTAGFK350T1056254</t>
  </si>
  <si>
    <t>3453054</t>
  </si>
  <si>
    <t>https://backoffice.x.sberauto.com/crm/manager/3453054</t>
  </si>
  <si>
    <t>3671821</t>
  </si>
  <si>
    <t>https://backoffice.x.sberauto.com/crm/manager/3671821</t>
  </si>
  <si>
    <t>https://sberauto.com/cars/e26f7931</t>
  </si>
  <si>
    <t>EDEKB32B4TE018969</t>
  </si>
  <si>
    <t>4782557</t>
  </si>
  <si>
    <t>https://backoffice.x.sberauto.com/crm/manager/4782557</t>
  </si>
  <si>
    <t>3813929</t>
  </si>
  <si>
    <t>https://backoffice.x.sberauto.com/crm/manager/3813929</t>
  </si>
  <si>
    <t>4784706</t>
  </si>
  <si>
    <t>https://backoffice.x.sberauto.com/crm/manager/4784706</t>
  </si>
  <si>
    <t>3970930</t>
  </si>
  <si>
    <t>https://backoffice.x.sberauto.com/crm/manager/3970930</t>
  </si>
  <si>
    <t>https://sberauto.com/cars/b897db69</t>
  </si>
  <si>
    <t>XTAKSA45LT1573238</t>
  </si>
  <si>
    <t>4799695</t>
  </si>
  <si>
    <t>https://backoffice.x.sberauto.com/crm/manager/4799695</t>
  </si>
  <si>
    <t>1546438</t>
  </si>
  <si>
    <t>https://backoffice.x.sberauto.com/crm/manager/1546438</t>
  </si>
  <si>
    <t>3640031</t>
  </si>
  <si>
    <t>https://backoffice.x.sberauto.com/crm/manager/3640031</t>
  </si>
  <si>
    <t>https://sberauto.com/cars/951f4dab</t>
  </si>
  <si>
    <t>XTAGFK350T1022346</t>
  </si>
  <si>
    <t>3399882</t>
  </si>
  <si>
    <t>https://backoffice.x.sberauto.com/crm/manager/3399882</t>
  </si>
  <si>
    <t>https://sberauto.com/cars/1ffc624b</t>
  </si>
  <si>
    <t>XTAGFL110T1048794</t>
  </si>
  <si>
    <t>2122772</t>
  </si>
  <si>
    <t>https://backoffice.x.sberauto.com/crm/manager/2122772</t>
  </si>
  <si>
    <t>1425080</t>
  </si>
  <si>
    <t>https://backoffice.x.sberauto.com/crm/manager/1425080</t>
  </si>
  <si>
    <t>https://sberauto.com/cars/61309f83</t>
  </si>
  <si>
    <t>XTAGA0000V0051675</t>
  </si>
  <si>
    <t>4844061</t>
  </si>
  <si>
    <t>https://backoffice.x.sberauto.com/crm/manager/4844061</t>
  </si>
  <si>
    <t>https://sberauto.com/cars/f25c4122</t>
  </si>
  <si>
    <t>XTAGFK110T1047878</t>
  </si>
  <si>
    <t>https://sberauto.com/cars/716ab125</t>
  </si>
  <si>
    <t>XTAGFL110T1048828</t>
  </si>
  <si>
    <t>4207737</t>
  </si>
  <si>
    <t>https://backoffice.x.sberauto.com/crm/manager/4207737</t>
  </si>
  <si>
    <t>https://sberauto.com/cars/e5160133</t>
  </si>
  <si>
    <t>EDXFD32B8TE048835</t>
  </si>
  <si>
    <t>4862980</t>
  </si>
  <si>
    <t>https://backoffice.x.sberauto.com/crm/manager/4862980</t>
  </si>
  <si>
    <t>https://sberauto.com/cars/12335c5b</t>
  </si>
  <si>
    <t>XTA219140V0697795</t>
  </si>
  <si>
    <t>4865171</t>
  </si>
  <si>
    <t>https://backoffice.x.sberauto.com/crm/manager/4865171</t>
  </si>
  <si>
    <t>https://sberauto.com/cars/fa0e58b6</t>
  </si>
  <si>
    <t>XTA219470V0325306</t>
  </si>
  <si>
    <t>4876915</t>
  </si>
  <si>
    <t>https://backoffice.x.sberauto.com/crm/manager/4876915</t>
  </si>
  <si>
    <t>https://sberauto.com/cars/bf615386</t>
  </si>
  <si>
    <t>EDXFB32B6TE064344</t>
  </si>
  <si>
    <t>3764755</t>
  </si>
  <si>
    <t>https://backoffice.x.sberauto.com/crm/manager/3764755</t>
  </si>
  <si>
    <t>https://sberauto.com/cars/55c14dbb</t>
  </si>
  <si>
    <t>Z0X219019V1287088</t>
  </si>
  <si>
    <t>3157161</t>
  </si>
  <si>
    <t>https://backoffice.x.sberauto.com/crm/manager/3157161</t>
  </si>
  <si>
    <t>https://sberauto.com/cars/dd15d34d</t>
  </si>
  <si>
    <t>ECET31000S0020490</t>
  </si>
  <si>
    <t>2652448</t>
  </si>
  <si>
    <t>https://backoffice.x.sberauto.com/crm/manager/2652448</t>
  </si>
  <si>
    <t>1933397</t>
  </si>
  <si>
    <t>https://backoffice.x.sberauto.com/crm/manager/1933397</t>
  </si>
  <si>
    <t>XTA219170T0684774</t>
  </si>
  <si>
    <t>XTA212310T0998696</t>
  </si>
  <si>
    <t>4556291</t>
  </si>
  <si>
    <t>https://backoffice.x.sberauto.com/crm/manager/4556291</t>
  </si>
  <si>
    <t>Почта ФарАвто</t>
  </si>
  <si>
    <t>https://sberauto.com/cars/d7ee81ce</t>
  </si>
  <si>
    <t>республика Дагестан, р-н Карабудахкентский, с Карабудахкент, ул Аэропортовская, д. 9</t>
  </si>
  <si>
    <t>LS5A2DKE2RA258944</t>
  </si>
  <si>
    <t>4729660</t>
  </si>
  <si>
    <t>https://backoffice.x.sberauto.com/crm/manager/4729660</t>
  </si>
  <si>
    <t>https://sberauto.com/cars/681596b5</t>
  </si>
  <si>
    <t>LS4ASE2A8SD010936</t>
  </si>
  <si>
    <t>ЧЕЧЕНСКАЯ Республика</t>
  </si>
  <si>
    <t>https://sberauto.com/cars/cdcbf761</t>
  </si>
  <si>
    <t>г. Сургут, ул. 30 лет Победы, 47/2</t>
  </si>
  <si>
    <t>XTA212310T0992045</t>
  </si>
  <si>
    <t>4666294</t>
  </si>
  <si>
    <t>https://backoffice.x.sberauto.com/crm/manager/4666294</t>
  </si>
  <si>
    <t>https://sberauto.com/cars/c1673746</t>
  </si>
  <si>
    <t>XTA219470T0312978</t>
  </si>
  <si>
    <t>https://sberauto.com/cars/06d5da2e</t>
  </si>
  <si>
    <t>XTAGFK110S0932116</t>
  </si>
  <si>
    <t>4767234</t>
  </si>
  <si>
    <t>https://backoffice.x.sberauto.com/crm/manager/4767234</t>
  </si>
  <si>
    <t>https://sberauto.com/cars/a9737b2e</t>
  </si>
  <si>
    <t>XTA219140T0688862</t>
  </si>
  <si>
    <t>4637680</t>
  </si>
  <si>
    <t>https://backoffice.x.sberauto.com/crm/manager/4637680</t>
  </si>
  <si>
    <t>https://sberauto.com/cars/98d4eea9</t>
  </si>
  <si>
    <t>Z0X219119T0691768</t>
  </si>
  <si>
    <t>1799864</t>
  </si>
  <si>
    <t>https://backoffice.x.sberauto.com/crm/manager/1799864</t>
  </si>
  <si>
    <t>https://sberauto.com/cars/7a43da09</t>
  </si>
  <si>
    <t>XTA219040V1276084</t>
  </si>
  <si>
    <t>2608707</t>
  </si>
  <si>
    <t>https://backoffice.x.sberauto.com/crm/manager/2608707</t>
  </si>
  <si>
    <t>https://sberauto.com/cars/91ef6afa</t>
  </si>
  <si>
    <t>г. Самара, Московское шоссе, 24-й километр, 42, стр. 1</t>
  </si>
  <si>
    <t>EC3TDUMA4S0000353</t>
  </si>
  <si>
    <t>4413158</t>
  </si>
  <si>
    <t>https://backoffice.x.sberauto.com/crm/manager/4413158</t>
  </si>
  <si>
    <t>https://sberauto.com/cars/93d1da51</t>
  </si>
  <si>
    <t>пр-кт Кулакова, д.39</t>
  </si>
  <si>
    <t>XTA219040T1227657</t>
  </si>
  <si>
    <t>Общая почта Маркетинг Автопрестиж</t>
  </si>
  <si>
    <t>Почта Лада Ставрополь-4</t>
  </si>
  <si>
    <t>Почта РОП Ставрополь</t>
  </si>
  <si>
    <t>Почта Ставрополь 1 LADA</t>
  </si>
  <si>
    <t>Почта Ставрополь 2 LADA</t>
  </si>
  <si>
    <t>Почта СтПК Старвополь</t>
  </si>
  <si>
    <t>3482599</t>
  </si>
  <si>
    <t>https://backoffice.x.sberauto.com/crm/manager/3482599</t>
  </si>
  <si>
    <t>https://sberauto.com/cars/1065ed09</t>
  </si>
  <si>
    <t>пр. Кулакова, 16А</t>
  </si>
  <si>
    <t>LS4ASE2A0SD009506</t>
  </si>
  <si>
    <t>Почта ВЕСЬ Ставрополь 5</t>
  </si>
  <si>
    <t>Почта Ставрополь 3 CHANGAN \ HAVAL CITY</t>
  </si>
  <si>
    <t>Почта Ставрополь 4 CHANGAN</t>
  </si>
  <si>
    <t>4609407</t>
  </si>
  <si>
    <t>https://backoffice.x.sberauto.com/crm/manager/4609407</t>
  </si>
  <si>
    <t>https://sberauto.com/cars/9dd77323</t>
  </si>
  <si>
    <t>ул.Арсеньева, д.1Г</t>
  </si>
  <si>
    <t>XTAGFK110T1027671</t>
  </si>
  <si>
    <t>3218372</t>
  </si>
  <si>
    <t>https://backoffice.x.sberauto.com/crm/manager/3218372</t>
  </si>
  <si>
    <t>https://sberauto.com/cars/31ce5053</t>
  </si>
  <si>
    <t>ул. Землячки, 82г</t>
  </si>
  <si>
    <t>LB3G43S93TX406582</t>
  </si>
  <si>
    <t>Почта ВЛГ 1 Geely\Belgee</t>
  </si>
  <si>
    <t>Почта ВЛГ 2 Geely\Belgee</t>
  </si>
  <si>
    <t>Почта ВЛГ 3 Geely\Belgee</t>
  </si>
  <si>
    <t>Почта ВЛГ 4 Geely\Belgee</t>
  </si>
  <si>
    <t>Почта ВЛГ 5 Geely\Belgee</t>
  </si>
  <si>
    <t>Почта ВЛГ 6 Geely\Belgee</t>
  </si>
  <si>
    <t>4503931</t>
  </si>
  <si>
    <t>https://backoffice.x.sberauto.com/crm/manager/4503931</t>
  </si>
  <si>
    <t>https://sberauto.com/cars/0c8b24c3</t>
  </si>
  <si>
    <t>LB37852DXTS043702</t>
  </si>
  <si>
    <t>https://sberauto.com/cars/7a615c12</t>
  </si>
  <si>
    <t>Ставропольский край, г.о. Минераловодский, тер. а/д Р-217 Кавказ, км 347-й, зд 1, стр 1 (ООО "Автопрестиж КМВ")</t>
  </si>
  <si>
    <t>XWF7UH6D3S0000229</t>
  </si>
  <si>
    <t>https://sberauto.com/cars/49d629ed</t>
  </si>
  <si>
    <t>Z94PA814BSR067258</t>
  </si>
  <si>
    <t>Почта Мин. Воды 3 Москвич \ Solaris</t>
  </si>
  <si>
    <t>Почта Мин. Воды 4 Solaris</t>
  </si>
  <si>
    <t>Почта Мин. Воды 5 Solaris</t>
  </si>
  <si>
    <t>Почта Мин. Воды 6 OMODA</t>
  </si>
  <si>
    <t>Почта Мин. Воды 7 OMODA</t>
  </si>
  <si>
    <t>Почта Мин. Воды 8 OMODA</t>
  </si>
  <si>
    <t>4618833</t>
  </si>
  <si>
    <t>https://backoffice.x.sberauto.com/crm/manager/4618833</t>
  </si>
  <si>
    <t>https://sberauto.com/cars/8d029566</t>
  </si>
  <si>
    <t>Пермь, Шоссе Космонавтов, 361</t>
  </si>
  <si>
    <t>EC3DCUFD6TC010087</t>
  </si>
  <si>
    <t>Почта Пермь 11 Jetour</t>
  </si>
  <si>
    <t>Почта Пермь 12 Jetour</t>
  </si>
  <si>
    <t>4618983</t>
  </si>
  <si>
    <t>https://backoffice.x.sberauto.com/crm/manager/4618983</t>
  </si>
  <si>
    <t>https://sberauto.com/cars/2e4b126f</t>
  </si>
  <si>
    <t>XTA219040T1225161</t>
  </si>
  <si>
    <t>4622254</t>
  </si>
  <si>
    <t>https://backoffice.x.sberauto.com/crm/manager/4622254</t>
  </si>
  <si>
    <t>https://sberauto.com/cars/5b897c3f</t>
  </si>
  <si>
    <t>XTAGFK360T1022191</t>
  </si>
  <si>
    <t>4528655</t>
  </si>
  <si>
    <t>https://backoffice.x.sberauto.com/crm/manager/4528655</t>
  </si>
  <si>
    <t>https://sberauto.com/cars/690a0ee4</t>
  </si>
  <si>
    <t>XTAKS045LT1576010</t>
  </si>
  <si>
    <t>4579947</t>
  </si>
  <si>
    <t>https://backoffice.x.sberauto.com/crm/manager/4579947</t>
  </si>
  <si>
    <t>https://sberauto.com/cars/8219cdd1</t>
  </si>
  <si>
    <t>EC3DLUFD9TC012609</t>
  </si>
  <si>
    <t>3626007</t>
  </si>
  <si>
    <t>https://backoffice.x.sberauto.com/crm/manager/3626007</t>
  </si>
  <si>
    <t>https://sberauto.com/cars/7779fc3a</t>
  </si>
  <si>
    <t>поселок Весенний, ул. Весенняя, 5</t>
  </si>
  <si>
    <t>XTA219440T0321034</t>
  </si>
  <si>
    <t>Почта Оренбург 4 LADA</t>
  </si>
  <si>
    <t>Почта Оренбург 5 LADA</t>
  </si>
  <si>
    <t>Почта Оренбург 6 LADA</t>
  </si>
  <si>
    <t>4634502</t>
  </si>
  <si>
    <t>https://backoffice.x.sberauto.com/crm/manager/4634502</t>
  </si>
  <si>
    <t>https://sberauto.com/cars/521d3ec5</t>
  </si>
  <si>
    <t>XTAGFL110T1032123</t>
  </si>
  <si>
    <t>4618980</t>
  </si>
  <si>
    <t>https://backoffice.x.sberauto.com/crm/manager/4618980</t>
  </si>
  <si>
    <t>https://sberauto.com/cars/79898095</t>
  </si>
  <si>
    <t>XTA219040T1228498</t>
  </si>
  <si>
    <t>154206</t>
  </si>
  <si>
    <t>https://backoffice.x.sberauto.com/crm/manager/154206</t>
  </si>
  <si>
    <t>https://sberauto.com/cars/b4b37c55</t>
  </si>
  <si>
    <t>ул. Зерновая, 52 (ООО "Авес-К" \ ООО "Автосалон Престиж")</t>
  </si>
  <si>
    <t>LS4ASE2E7SA250208</t>
  </si>
  <si>
    <t>Почта Калуга Changan</t>
  </si>
  <si>
    <t>Почта Пермь, Калуга - Changan \ Jetour</t>
  </si>
  <si>
    <t>1134461</t>
  </si>
  <si>
    <t>https://backoffice.x.sberauto.com/crm/manager/1134461</t>
  </si>
  <si>
    <t>https://sberauto.com/cars/a6d547f0</t>
  </si>
  <si>
    <t>XZGFE04A5SA531465</t>
  </si>
  <si>
    <t>860819</t>
  </si>
  <si>
    <t>https://backoffice.x.sberauto.com/crm/manager/860819</t>
  </si>
  <si>
    <t>https://sberauto.com/cars/58f8c82e</t>
  </si>
  <si>
    <t>X7LJA13BAC1032031</t>
  </si>
  <si>
    <t>Москвич</t>
  </si>
  <si>
    <t>3</t>
  </si>
  <si>
    <t>Почта Мин. Воды 1 Москвич</t>
  </si>
  <si>
    <t>Почта Мин. Воды 2 Москвич</t>
  </si>
  <si>
    <t>4641364</t>
  </si>
  <si>
    <t>https://backoffice.x.sberauto.com/crm/manager/4641364</t>
  </si>
  <si>
    <t>https://sberauto.com/cars/86eb9291</t>
  </si>
  <si>
    <t>XTAGFK110T1043861</t>
  </si>
  <si>
    <t>2645932</t>
  </si>
  <si>
    <t>https://backoffice.x.sberauto.com/crm/manager/2645932</t>
  </si>
  <si>
    <t>https://sberauto.com/cars/d367cd0f</t>
  </si>
  <si>
    <t>ул. Спешилова, 107Б</t>
  </si>
  <si>
    <t>L6TVX1S64SY703082</t>
  </si>
  <si>
    <t>Почта Пермь 1 Geely\Belgee</t>
  </si>
  <si>
    <t>Почта Пермь 2 Geely\Belgee</t>
  </si>
  <si>
    <t>Почта Пермь 3 Geely\Belgee</t>
  </si>
  <si>
    <t>Почта Пермь 4 Geely\Belgee\GAC</t>
  </si>
  <si>
    <t>Почта Пермь 5 Geely\Belgee</t>
  </si>
  <si>
    <t>4569812</t>
  </si>
  <si>
    <t>https://backoffice.x.sberauto.com/crm/manager/4569812</t>
  </si>
  <si>
    <t>https://sberauto.com/cars/31aa83a8</t>
  </si>
  <si>
    <t>XTAGFL110T1040098</t>
  </si>
  <si>
    <t>https://sberauto.com/cars/f604a134</t>
  </si>
  <si>
    <t>Y4K8722Z9TB310360</t>
  </si>
  <si>
    <t>3162674</t>
  </si>
  <si>
    <t>https://backoffice.x.sberauto.com/crm/manager/3162674</t>
  </si>
  <si>
    <t>https://sberauto.com/cars/01df672a</t>
  </si>
  <si>
    <t>ул. Прокатная, 7 (ООО "ЭКСПЕРТ АВТО ОРЕНБУРГ")</t>
  </si>
  <si>
    <t>LMGJU3G8XS1048506</t>
  </si>
  <si>
    <t>Почта Москва GAC</t>
  </si>
  <si>
    <t>4481527</t>
  </si>
  <si>
    <t>https://backoffice.x.sberauto.com/crm/manager/4481527</t>
  </si>
  <si>
    <t>https://sberauto.com/cars/d1d3365b</t>
  </si>
  <si>
    <t>Z0X219019T1213593</t>
  </si>
  <si>
    <t>ИНГУШЕТИЯ Республика</t>
  </si>
  <si>
    <t>4652270</t>
  </si>
  <si>
    <t>https://backoffice.x.sberauto.com/crm/manager/4652270</t>
  </si>
  <si>
    <t>https://sberauto.com/cars/581eaaf9</t>
  </si>
  <si>
    <t>XTA2121S0T2603711</t>
  </si>
  <si>
    <t>4654053</t>
  </si>
  <si>
    <t>https://backoffice.x.sberauto.com/crm/manager/4654053</t>
  </si>
  <si>
    <t>https://sberauto.com/cars/ea660411</t>
  </si>
  <si>
    <t>XTA219040T1227975</t>
  </si>
  <si>
    <t>2688535</t>
  </si>
  <si>
    <t>https://backoffice.x.sberauto.com/crm/manager/2688535</t>
  </si>
  <si>
    <t>https://sberauto.com/cars/8b4bf01f</t>
  </si>
  <si>
    <t>LB37852D3TS047803</t>
  </si>
  <si>
    <t>351839</t>
  </si>
  <si>
    <t>https://backoffice.x.sberauto.com/crm/manager/351839</t>
  </si>
  <si>
    <t>https://sberauto.com/cars/27367731</t>
  </si>
  <si>
    <t>XTA219070T1220179</t>
  </si>
  <si>
    <t>3961482</t>
  </si>
  <si>
    <t>https://backoffice.x.sberauto.com/crm/manager/3961482</t>
  </si>
  <si>
    <t>https://sberauto.com/cars/470a717b</t>
  </si>
  <si>
    <t>XTA212140T2610178</t>
  </si>
  <si>
    <t>2073010</t>
  </si>
  <si>
    <t>https://backoffice.x.sberauto.com/crm/manager/2073010</t>
  </si>
  <si>
    <t>https://sberauto.com/cars/033448c0</t>
  </si>
  <si>
    <t>XTA219040T1247657</t>
  </si>
  <si>
    <t>249510</t>
  </si>
  <si>
    <t>https://backoffice.x.sberauto.com/crm/manager/249510</t>
  </si>
  <si>
    <t>https://sberauto.com/cars/67190eac</t>
  </si>
  <si>
    <t>XTA212300T0971203</t>
  </si>
  <si>
    <t>4662839</t>
  </si>
  <si>
    <t>https://backoffice.x.sberauto.com/crm/manager/4662839</t>
  </si>
  <si>
    <t>https://sberauto.com/cars/1f5c17cf</t>
  </si>
  <si>
    <t>XTAGFL150T1043921</t>
  </si>
  <si>
    <t>https://sberauto.com/cars/e9b9cec3</t>
  </si>
  <si>
    <t>Z0X219119T0669997</t>
  </si>
  <si>
    <t>4439321</t>
  </si>
  <si>
    <t>https://backoffice.x.sberauto.com/crm/manager/4439321</t>
  </si>
  <si>
    <t>https://sberauto.com/cars/eec3db2a</t>
  </si>
  <si>
    <t>ул. Спешилова 111</t>
  </si>
  <si>
    <t>EC37LUSM3SC004281</t>
  </si>
  <si>
    <t>Почта Пермь 10 Changan \ Jetour</t>
  </si>
  <si>
    <t>4668410</t>
  </si>
  <si>
    <t>https://backoffice.x.sberauto.com/crm/manager/4668410</t>
  </si>
  <si>
    <t>https://sberauto.com/cars/3653cb54</t>
  </si>
  <si>
    <t>EC3DCUFD3TC009480</t>
  </si>
  <si>
    <t>3215293</t>
  </si>
  <si>
    <t>https://backoffice.x.sberauto.com/crm/manager/3215293</t>
  </si>
  <si>
    <t>https://sberauto.com/cars/b938df7a</t>
  </si>
  <si>
    <t>EC3DLUFD6TC012745</t>
  </si>
  <si>
    <t>4668729</t>
  </si>
  <si>
    <t>https://backoffice.x.sberauto.com/crm/manager/4668729</t>
  </si>
  <si>
    <t>https://sberauto.com/cars/8e7a5cd7</t>
  </si>
  <si>
    <t>EC3DCUFD9TC011377</t>
  </si>
  <si>
    <t>4669124</t>
  </si>
  <si>
    <t>https://backoffice.x.sberauto.com/crm/manager/4669124</t>
  </si>
  <si>
    <t>3525525</t>
  </si>
  <si>
    <t>https://backoffice.x.sberauto.com/crm/manager/3525525</t>
  </si>
  <si>
    <t>https://sberauto.com/cars/c9e153db</t>
  </si>
  <si>
    <t>XZGFF06AXTA606138</t>
  </si>
  <si>
    <t>4011427</t>
  </si>
  <si>
    <t>https://backoffice.x.sberauto.com/crm/manager/4011427</t>
  </si>
  <si>
    <t>4287632</t>
  </si>
  <si>
    <t>https://backoffice.x.sberauto.com/crm/manager/4287632</t>
  </si>
  <si>
    <t>4670894</t>
  </si>
  <si>
    <t>https://backoffice.x.sberauto.com/crm/manager/4670894</t>
  </si>
  <si>
    <t>https://sberauto.com/cars/a9ecfda9</t>
  </si>
  <si>
    <t>XTA219170T0686212</t>
  </si>
  <si>
    <t>4673959</t>
  </si>
  <si>
    <t>https://backoffice.x.sberauto.com/crm/manager/4673959</t>
  </si>
  <si>
    <t>https://sberauto.com/cars/46cc2063</t>
  </si>
  <si>
    <t>XTAGA0000T0002443</t>
  </si>
  <si>
    <t>2082974</t>
  </si>
  <si>
    <t>https://backoffice.x.sberauto.com/crm/manager/2082974</t>
  </si>
  <si>
    <t>https://sberauto.com/cars/b688d3a6</t>
  </si>
  <si>
    <t>Y4K8824Z7TB202197</t>
  </si>
  <si>
    <t>4534222</t>
  </si>
  <si>
    <t>https://backoffice.x.sberauto.com/crm/manager/4534222</t>
  </si>
  <si>
    <t>https://sberauto.com/cars/4ff48b42</t>
  </si>
  <si>
    <t>XTA219040T1239191</t>
  </si>
  <si>
    <t>3115463</t>
  </si>
  <si>
    <t>https://backoffice.x.sberauto.com/crm/manager/3115463</t>
  </si>
  <si>
    <t>https://sberauto.com/cars/67d6ce40</t>
  </si>
  <si>
    <t>EC3DCUFD0TC010067</t>
  </si>
  <si>
    <t>2411897</t>
  </si>
  <si>
    <t>https://backoffice.x.sberauto.com/crm/manager/2411897</t>
  </si>
  <si>
    <t>https://sberauto.com/cars/5227a03f</t>
  </si>
  <si>
    <t>XTAGA0000T0003352</t>
  </si>
  <si>
    <t>4678828</t>
  </si>
  <si>
    <t>https://backoffice.x.sberauto.com/crm/manager/4678828</t>
  </si>
  <si>
    <t>4678944</t>
  </si>
  <si>
    <t>https://backoffice.x.sberauto.com/crm/manager/4678944</t>
  </si>
  <si>
    <t>https://sberauto.com/cars/0e72c29d</t>
  </si>
  <si>
    <t>EC3DCUFD2TC009440</t>
  </si>
  <si>
    <t>4679977</t>
  </si>
  <si>
    <t>https://backoffice.x.sberauto.com/crm/manager/4679977</t>
  </si>
  <si>
    <t>4680173</t>
  </si>
  <si>
    <t>https://backoffice.x.sberauto.com/crm/manager/4680173</t>
  </si>
  <si>
    <t>4470429</t>
  </si>
  <si>
    <t>https://backoffice.x.sberauto.com/crm/manager/4470429</t>
  </si>
  <si>
    <t>3212010</t>
  </si>
  <si>
    <t>https://backoffice.x.sberauto.com/crm/manager/3212010</t>
  </si>
  <si>
    <t>https://sberauto.com/cars/85713446</t>
  </si>
  <si>
    <t>XTA219040T1266590</t>
  </si>
  <si>
    <t>4282410</t>
  </si>
  <si>
    <t>https://backoffice.x.sberauto.com/crm/manager/4282410</t>
  </si>
  <si>
    <t>4686067</t>
  </si>
  <si>
    <t>https://backoffice.x.sberauto.com/crm/manager/4686067</t>
  </si>
  <si>
    <t>https://sberauto.com/cars/767a1878</t>
  </si>
  <si>
    <t>XTAGFL110T1040096</t>
  </si>
  <si>
    <t>2655174</t>
  </si>
  <si>
    <t>https://backoffice.x.sberauto.com/crm/manager/2655174</t>
  </si>
  <si>
    <t>https://sberauto.com/cars/69b372ac</t>
  </si>
  <si>
    <t>LS4ASE2E6SA253133</t>
  </si>
  <si>
    <t>2798643</t>
  </si>
  <si>
    <t>https://backoffice.x.sberauto.com/crm/manager/2798643</t>
  </si>
  <si>
    <t>https://sberauto.com/cars/93f50836</t>
  </si>
  <si>
    <t>XTAGFL350T1026594</t>
  </si>
  <si>
    <t>4349754</t>
  </si>
  <si>
    <t>https://backoffice.x.sberauto.com/crm/manager/4349754</t>
  </si>
  <si>
    <t>https://sberauto.com/cars/9674170b</t>
  </si>
  <si>
    <t>XTAFS025LT1559691</t>
  </si>
  <si>
    <t>4691282</t>
  </si>
  <si>
    <t>https://backoffice.x.sberauto.com/crm/manager/4691282</t>
  </si>
  <si>
    <t>https://sberauto.com/cars/7d13f746</t>
  </si>
  <si>
    <t>XTA219470T0302811</t>
  </si>
  <si>
    <t>4690762</t>
  </si>
  <si>
    <t>https://backoffice.x.sberauto.com/crm/manager/4690762</t>
  </si>
  <si>
    <t>https://sberauto.com/cars/75df7238</t>
  </si>
  <si>
    <t>EC3DCUFD0TC010263</t>
  </si>
  <si>
    <t>https://sberauto.com/cars/761cc798</t>
  </si>
  <si>
    <t>EC37CUSM0SC003668</t>
  </si>
  <si>
    <t>4693329</t>
  </si>
  <si>
    <t>https://backoffice.x.sberauto.com/crm/manager/4693329</t>
  </si>
  <si>
    <t>4587447</t>
  </si>
  <si>
    <t>https://backoffice.x.sberauto.com/crm/manager/4587447</t>
  </si>
  <si>
    <t>https://sberauto.com/cars/905fc2ea</t>
  </si>
  <si>
    <t>XTA219040T1226481</t>
  </si>
  <si>
    <t>4165055</t>
  </si>
  <si>
    <t>https://backoffice.x.sberauto.com/crm/manager/4165055</t>
  </si>
  <si>
    <t>4469218</t>
  </si>
  <si>
    <t>https://backoffice.x.sberauto.com/crm/manager/4469218</t>
  </si>
  <si>
    <t>https://sberauto.com/cars/417799e8</t>
  </si>
  <si>
    <t>XTA219040T1239190</t>
  </si>
  <si>
    <t>4701586</t>
  </si>
  <si>
    <t>https://backoffice.x.sberauto.com/crm/manager/4701586</t>
  </si>
  <si>
    <t>4706248</t>
  </si>
  <si>
    <t>https://backoffice.x.sberauto.com/crm/manager/4706248</t>
  </si>
  <si>
    <t>https://sberauto.com/cars/539986ee</t>
  </si>
  <si>
    <t>Y4K8824Z0TB207550</t>
  </si>
  <si>
    <t>4704940</t>
  </si>
  <si>
    <t>https://backoffice.x.sberauto.com/crm/manager/4704940</t>
  </si>
  <si>
    <t>2476233</t>
  </si>
  <si>
    <t>https://backoffice.x.sberauto.com/crm/manager/2476233</t>
  </si>
  <si>
    <t>https://sberauto.com/cars/266296be</t>
  </si>
  <si>
    <t>XZGFE04A0TA537191</t>
  </si>
  <si>
    <t>https://sberauto.com/cars/4014037d</t>
  </si>
  <si>
    <t>XZGFE04A5SA531613</t>
  </si>
  <si>
    <t>1051634</t>
  </si>
  <si>
    <t>https://backoffice.x.sberauto.com/crm/manager/1051634</t>
  </si>
  <si>
    <t>https://sberauto.com/cars/5b899e97</t>
  </si>
  <si>
    <t>EC37CUSM0SC003041</t>
  </si>
  <si>
    <t>4717503</t>
  </si>
  <si>
    <t>https://backoffice.x.sberauto.com/crm/manager/4717503</t>
  </si>
  <si>
    <t>https://sberauto.com/cars/e8e33e3e</t>
  </si>
  <si>
    <t>XTA219170T0686209</t>
  </si>
  <si>
    <t>4718165</t>
  </si>
  <si>
    <t>https://backoffice.x.sberauto.com/crm/manager/4718165</t>
  </si>
  <si>
    <t>https://sberauto.com/cars/a37b6163</t>
  </si>
  <si>
    <t>XTAGA0000T0016426</t>
  </si>
  <si>
    <t>3408130</t>
  </si>
  <si>
    <t>https://backoffice.x.sberauto.com/crm/manager/3408130</t>
  </si>
  <si>
    <t>https://sberauto.com/cars/f763def0</t>
  </si>
  <si>
    <t>LS5A2DKE0SA200112</t>
  </si>
  <si>
    <t>3618923</t>
  </si>
  <si>
    <t>https://backoffice.x.sberauto.com/crm/manager/3618923</t>
  </si>
  <si>
    <t>https://sberauto.com/cars/114fe3c8</t>
  </si>
  <si>
    <t>EC3DCUFD2SC008898</t>
  </si>
  <si>
    <t>НОВОСИБИРСКАЯ Область</t>
  </si>
  <si>
    <t>4717614</t>
  </si>
  <si>
    <t>https://backoffice.x.sberauto.com/crm/manager/4717614</t>
  </si>
  <si>
    <t>https://sberauto.com/cars/7730cfb5</t>
  </si>
  <si>
    <t>XTA219070T1252180</t>
  </si>
  <si>
    <t>2991316</t>
  </si>
  <si>
    <t>https://backoffice.x.sberauto.com/crm/manager/2991316</t>
  </si>
  <si>
    <t>https://sberauto.com/cars/858bdee0</t>
  </si>
  <si>
    <t>EC3DCUFD3TC010256</t>
  </si>
  <si>
    <t>3648934</t>
  </si>
  <si>
    <t>https://backoffice.x.sberauto.com/crm/manager/3648934</t>
  </si>
  <si>
    <t>4720250</t>
  </si>
  <si>
    <t>https://backoffice.x.sberauto.com/crm/manager/4720250</t>
  </si>
  <si>
    <t>1377749</t>
  </si>
  <si>
    <t>https://backoffice.x.sberauto.com/crm/manager/1377749</t>
  </si>
  <si>
    <t>https://sberauto.com/cars/6ead6a06</t>
  </si>
  <si>
    <t>4723928</t>
  </si>
  <si>
    <t>https://backoffice.x.sberauto.com/crm/manager/4723928</t>
  </si>
  <si>
    <t>4591164</t>
  </si>
  <si>
    <t>https://backoffice.x.sberauto.com/crm/manager/4591164</t>
  </si>
  <si>
    <t>https://sberauto.com/cars/b6cc5b29</t>
  </si>
  <si>
    <t>EC37LUSMXTC005607</t>
  </si>
  <si>
    <t>4726319</t>
  </si>
  <si>
    <t>https://backoffice.x.sberauto.com/crm/manager/4726319</t>
  </si>
  <si>
    <t>4726569</t>
  </si>
  <si>
    <t>https://backoffice.x.sberauto.com/crm/manager/4726569</t>
  </si>
  <si>
    <t>2545950</t>
  </si>
  <si>
    <t>https://backoffice.x.sberauto.com/crm/manager/2545950</t>
  </si>
  <si>
    <t>https://sberauto.com/cars/51cb6e75</t>
  </si>
  <si>
    <t>EC3DCUFD3SC008120</t>
  </si>
  <si>
    <t>https://sberauto.com/cars/7005c61e</t>
  </si>
  <si>
    <t>EC3DCUFD6TC009828</t>
  </si>
  <si>
    <t>4729861</t>
  </si>
  <si>
    <t>https://backoffice.x.sberauto.com/crm/manager/4729861</t>
  </si>
  <si>
    <t>3990115</t>
  </si>
  <si>
    <t>https://backoffice.x.sberauto.com/crm/manager/3990115</t>
  </si>
  <si>
    <t>https://sberauto.com/cars/798a53ca</t>
  </si>
  <si>
    <t>4730392</t>
  </si>
  <si>
    <t>https://backoffice.x.sberauto.com/crm/manager/4730392</t>
  </si>
  <si>
    <t>https://sberauto.com/cars/2b4d3ffa</t>
  </si>
  <si>
    <t>LVTDD24B7TDB86728</t>
  </si>
  <si>
    <t>https://sberauto.com/cars/67258a5f</t>
  </si>
  <si>
    <t>LVTDD24B9TDC01665</t>
  </si>
  <si>
    <t>4731879</t>
  </si>
  <si>
    <t>https://backoffice.x.sberauto.com/crm/manager/4731879</t>
  </si>
  <si>
    <t>https://sberauto.com/cars/c05bfa25</t>
  </si>
  <si>
    <t>4540619</t>
  </si>
  <si>
    <t>https://backoffice.x.sberauto.com/crm/manager/4540619</t>
  </si>
  <si>
    <t>1754769</t>
  </si>
  <si>
    <t>https://backoffice.x.sberauto.com/crm/manager/1754769</t>
  </si>
  <si>
    <t>https://sberauto.com/cars/2d6b5d60</t>
  </si>
  <si>
    <t>LMGJU3G53S1050524</t>
  </si>
  <si>
    <t>4250699</t>
  </si>
  <si>
    <t>https://backoffice.x.sberauto.com/crm/manager/4250699</t>
  </si>
  <si>
    <t>4740226</t>
  </si>
  <si>
    <t>https://backoffice.x.sberauto.com/crm/manager/4740226</t>
  </si>
  <si>
    <t>4435479</t>
  </si>
  <si>
    <t>https://backoffice.x.sberauto.com/crm/manager/4435479</t>
  </si>
  <si>
    <t>3415066</t>
  </si>
  <si>
    <t>https://backoffice.x.sberauto.com/crm/manager/3415066</t>
  </si>
  <si>
    <t>https://sberauto.com/cars/4842e613</t>
  </si>
  <si>
    <t>LMGJU3G52S1051308</t>
  </si>
  <si>
    <t>https://sberauto.com/cars/6814f9e3</t>
  </si>
  <si>
    <t>Y4K8622Z8TB922696</t>
  </si>
  <si>
    <t>2351013</t>
  </si>
  <si>
    <t>https://backoffice.x.sberauto.com/crm/manager/2351013</t>
  </si>
  <si>
    <t>3446671</t>
  </si>
  <si>
    <t>https://backoffice.x.sberauto.com/crm/manager/3446671</t>
  </si>
  <si>
    <t>https://sberauto.com/cars/8a682c8b</t>
  </si>
  <si>
    <t>XTA219040T1267898</t>
  </si>
  <si>
    <t>4757591</t>
  </si>
  <si>
    <t>https://backoffice.x.sberauto.com/crm/manager/4757591</t>
  </si>
  <si>
    <t>https://sberauto.com/cars/75406d06</t>
  </si>
  <si>
    <t>XTAGFK350R0832828</t>
  </si>
  <si>
    <t>4714548</t>
  </si>
  <si>
    <t>https://backoffice.x.sberauto.com/crm/manager/4714548</t>
  </si>
  <si>
    <t>https://sberauto.com/cars/890298c9</t>
  </si>
  <si>
    <t>EC3TEUMB2T0002691</t>
  </si>
  <si>
    <t>4761291</t>
  </si>
  <si>
    <t>https://backoffice.x.sberauto.com/crm/manager/4761291</t>
  </si>
  <si>
    <t>https://sberauto.com/cars/612a2a93</t>
  </si>
  <si>
    <t>LS4ASE2E3SA924306</t>
  </si>
  <si>
    <t>1596916</t>
  </si>
  <si>
    <t>https://backoffice.x.sberauto.com/crm/manager/1596916</t>
  </si>
  <si>
    <t>https://sberauto.com/cars/23f942c5</t>
  </si>
  <si>
    <t>EC3DLUFD2TC012256</t>
  </si>
  <si>
    <t>1848472</t>
  </si>
  <si>
    <t>https://backoffice.x.sberauto.com/crm/manager/1848472</t>
  </si>
  <si>
    <t>https://sberauto.com/cars/4b0dff24</t>
  </si>
  <si>
    <t>XTAGFL350T1044733</t>
  </si>
  <si>
    <t>4106544</t>
  </si>
  <si>
    <t>https://backoffice.x.sberauto.com/crm/manager/4106544</t>
  </si>
  <si>
    <t>https://sberauto.com/cars/79ce0eab</t>
  </si>
  <si>
    <t>XTA219170T0686211</t>
  </si>
  <si>
    <t>1869384</t>
  </si>
  <si>
    <t>https://backoffice.x.sberauto.com/crm/manager/1869384</t>
  </si>
  <si>
    <t>https://sberauto.com/cars/9a0e60fc</t>
  </si>
  <si>
    <t>XTAGA0000T0016428</t>
  </si>
  <si>
    <t>1524795</t>
  </si>
  <si>
    <t>https://backoffice.x.sberauto.com/crm/manager/1524795</t>
  </si>
  <si>
    <t>https://sberauto.com/cars/a11587b3</t>
  </si>
  <si>
    <t>EC3DCUFD2TC011141</t>
  </si>
  <si>
    <t>4778942</t>
  </si>
  <si>
    <t>https://backoffice.x.sberauto.com/crm/manager/4778942</t>
  </si>
  <si>
    <t>4780113</t>
  </si>
  <si>
    <t>https://backoffice.x.sberauto.com/crm/manager/4780113</t>
  </si>
  <si>
    <t>https://sberauto.com/cars/3b157071</t>
  </si>
  <si>
    <t>XZGEE04A7TA537409</t>
  </si>
  <si>
    <t>4782013</t>
  </si>
  <si>
    <t>https://backoffice.x.sberauto.com/crm/manager/4782013</t>
  </si>
  <si>
    <t>293048</t>
  </si>
  <si>
    <t>https://backoffice.x.sberauto.com/crm/manager/293048</t>
  </si>
  <si>
    <t>СТАВРОПОЛЬСКИЙ</t>
  </si>
  <si>
    <t>1987171</t>
  </si>
  <si>
    <t>https://backoffice.x.sberauto.com/crm/manager/1987171</t>
  </si>
  <si>
    <t>https://sberauto.com/cars/61c2b2c9</t>
  </si>
  <si>
    <t>EC37LUSM0SC003525</t>
  </si>
  <si>
    <t>627068</t>
  </si>
  <si>
    <t>https://backoffice.x.sberauto.com/crm/manager/627068</t>
  </si>
  <si>
    <t>https://sberauto.com/cars/dd169f04</t>
  </si>
  <si>
    <t>XTA219140T0674937</t>
  </si>
  <si>
    <t>4715092</t>
  </si>
  <si>
    <t>https://backoffice.x.sberauto.com/crm/manager/4715092</t>
  </si>
  <si>
    <t>https://sberauto.com/cars/f90992ab</t>
  </si>
  <si>
    <t>4754552</t>
  </si>
  <si>
    <t>https://backoffice.x.sberauto.com/crm/manager/4754552</t>
  </si>
  <si>
    <t>1585365</t>
  </si>
  <si>
    <t>https://backoffice.x.sberauto.com/crm/manager/1585365</t>
  </si>
  <si>
    <t>4796896</t>
  </si>
  <si>
    <t>https://backoffice.x.sberauto.com/crm/manager/4796896</t>
  </si>
  <si>
    <t>https://sberauto.com/cars/e2af4cd4</t>
  </si>
  <si>
    <t>LB37852D1TS035634</t>
  </si>
  <si>
    <t>985397</t>
  </si>
  <si>
    <t>https://backoffice.x.sberauto.com/crm/manager/985397</t>
  </si>
  <si>
    <t>https://sberauto.com/cars/14c584ed</t>
  </si>
  <si>
    <t>LS4ASE2A7SA700081</t>
  </si>
  <si>
    <t>4424895</t>
  </si>
  <si>
    <t>https://backoffice.x.sberauto.com/crm/manager/4424895</t>
  </si>
  <si>
    <t>https://sberauto.com/cars/9ba95c68</t>
  </si>
  <si>
    <t>ул. Маршала Жукова, д.51</t>
  </si>
  <si>
    <t>LMGAE3G88S1004324</t>
  </si>
  <si>
    <t>GS4</t>
  </si>
  <si>
    <t>Почта Пермь 6 GAC</t>
  </si>
  <si>
    <t>Почта Пермь 7 GAC</t>
  </si>
  <si>
    <t>Почта Пермь 8 GAC</t>
  </si>
  <si>
    <t>https://sberauto.com/cars/e32b2ee5</t>
  </si>
  <si>
    <t>EC3DCUFD1TC013950</t>
  </si>
  <si>
    <t>4805019</t>
  </si>
  <si>
    <t>https://backoffice.x.sberauto.com/crm/manager/4805019</t>
  </si>
  <si>
    <t>3275523</t>
  </si>
  <si>
    <t>https://backoffice.x.sberauto.com/crm/manager/3275523</t>
  </si>
  <si>
    <t>https://sberauto.com/cars/5b6d3b42</t>
  </si>
  <si>
    <t>EC3TDUMA2T0003589</t>
  </si>
  <si>
    <t>3083830</t>
  </si>
  <si>
    <t>https://backoffice.x.sberauto.com/crm/manager/3083830</t>
  </si>
  <si>
    <t>4813038</t>
  </si>
  <si>
    <t>https://backoffice.x.sberauto.com/crm/manager/4813038</t>
  </si>
  <si>
    <t>https://sberauto.com/cars/0efd9169</t>
  </si>
  <si>
    <t>XTAGFL360T1044747</t>
  </si>
  <si>
    <t>1961322</t>
  </si>
  <si>
    <t>https://backoffice.x.sberauto.com/crm/manager/1961322</t>
  </si>
  <si>
    <t>https://sberauto.com/cars/6c7f3f52</t>
  </si>
  <si>
    <t>XZGEE04A0SA531935</t>
  </si>
  <si>
    <t>2761235</t>
  </si>
  <si>
    <t>https://backoffice.x.sberauto.com/crm/manager/2761235</t>
  </si>
  <si>
    <t>3441710</t>
  </si>
  <si>
    <t>https://backoffice.x.sberauto.com/crm/manager/3441710</t>
  </si>
  <si>
    <t>https://sberauto.com/cars/43b2a165</t>
  </si>
  <si>
    <t>EC3DCUFD6SC007009</t>
  </si>
  <si>
    <t>https://sberauto.com/cars/9e7b00ae</t>
  </si>
  <si>
    <t>EC37LUSM0TC005681</t>
  </si>
  <si>
    <t>2083604</t>
  </si>
  <si>
    <t>https://backoffice.x.sberauto.com/crm/manager/2083604</t>
  </si>
  <si>
    <t>https://sberauto.com/cars/e99be113</t>
  </si>
  <si>
    <t>XTA219070T1202855</t>
  </si>
  <si>
    <t>3756709</t>
  </si>
  <si>
    <t>https://backoffice.x.sberauto.com/crm/manager/3756709</t>
  </si>
  <si>
    <t>https://sberauto.com/cars/9bca10b9</t>
  </si>
  <si>
    <t>EC37LUSM3SC003485</t>
  </si>
  <si>
    <t>3985141</t>
  </si>
  <si>
    <t>https://backoffice.x.sberauto.com/crm/manager/3985141</t>
  </si>
  <si>
    <t>4829504</t>
  </si>
  <si>
    <t>https://backoffice.x.sberauto.com/crm/manager/4829504</t>
  </si>
  <si>
    <t>4773128</t>
  </si>
  <si>
    <t>https://backoffice.x.sberauto.com/crm/manager/4773128</t>
  </si>
  <si>
    <t>https://sberauto.com/cars/bf02aef2</t>
  </si>
  <si>
    <t>LS5A3DKE6SA993817</t>
  </si>
  <si>
    <t>496890</t>
  </si>
  <si>
    <t>https://backoffice.x.sberauto.com/crm/manager/496890</t>
  </si>
  <si>
    <t>https://sberauto.com/cars/2c0840b7</t>
  </si>
  <si>
    <t>LMGJU3G82T1064488</t>
  </si>
  <si>
    <t>4834797</t>
  </si>
  <si>
    <t>https://backoffice.x.sberauto.com/crm/manager/4834797</t>
  </si>
  <si>
    <t>https://sberauto.com/cars/a3371295</t>
  </si>
  <si>
    <t>LS4ASE2A9RA716180</t>
  </si>
  <si>
    <t>4839842</t>
  </si>
  <si>
    <t>https://backoffice.x.sberauto.com/crm/manager/4839842</t>
  </si>
  <si>
    <t>https://sberauto.com/cars/a7f43ab1</t>
  </si>
  <si>
    <t>EC3DCUFD4TC010525</t>
  </si>
  <si>
    <t>1232234</t>
  </si>
  <si>
    <t>https://backoffice.x.sberauto.com/crm/manager/1232234</t>
  </si>
  <si>
    <t>https://sberauto.com/cars/31dfbdd7</t>
  </si>
  <si>
    <t>XTAGFL110T1022303</t>
  </si>
  <si>
    <t>2009083</t>
  </si>
  <si>
    <t>https://backoffice.x.sberauto.com/crm/manager/2009083</t>
  </si>
  <si>
    <t>https://sberauto.com/cars/ebbdc752</t>
  </si>
  <si>
    <t>XTA212310T0998862</t>
  </si>
  <si>
    <t>3225805</t>
  </si>
  <si>
    <t>https://backoffice.x.sberauto.com/crm/manager/3225805</t>
  </si>
  <si>
    <t>3221034</t>
  </si>
  <si>
    <t>https://backoffice.x.sberauto.com/crm/manager/3221034</t>
  </si>
  <si>
    <t>https://sberauto.com/cars/c68b9005</t>
  </si>
  <si>
    <t>XTAGFL360T1044751</t>
  </si>
  <si>
    <t>1403770</t>
  </si>
  <si>
    <t>https://backoffice.x.sberauto.com/crm/manager/1403770</t>
  </si>
  <si>
    <t>4851952</t>
  </si>
  <si>
    <t>https://backoffice.x.sberauto.com/crm/manager/4851952</t>
  </si>
  <si>
    <t>https://sberauto.com/cars/17e8b8dc</t>
  </si>
  <si>
    <t>XTA212140T2614382</t>
  </si>
  <si>
    <t>4854977</t>
  </si>
  <si>
    <t>https://backoffice.x.sberauto.com/crm/manager/4854977</t>
  </si>
  <si>
    <t>https://sberauto.com/cars/0199ca7f</t>
  </si>
  <si>
    <t>XTA212140T2614099</t>
  </si>
  <si>
    <t>2721803</t>
  </si>
  <si>
    <t>https://backoffice.x.sberauto.com/crm/manager/2721803</t>
  </si>
  <si>
    <t>https://sberauto.com/cars/2a7e45e3</t>
  </si>
  <si>
    <t>EC3DLUFD1TC013091</t>
  </si>
  <si>
    <t>4857556</t>
  </si>
  <si>
    <t>https://backoffice.x.sberauto.com/crm/manager/4857556</t>
  </si>
  <si>
    <t>https://sberauto.com/cars/bcb36c1b</t>
  </si>
  <si>
    <t>EC37LUSM1TC005270</t>
  </si>
  <si>
    <t>2306306</t>
  </si>
  <si>
    <t>https://backoffice.x.sberauto.com/crm/manager/2306306</t>
  </si>
  <si>
    <t>https://sberauto.com/cars/d0707ea5</t>
  </si>
  <si>
    <t>Y4K8722D9TB310525</t>
  </si>
  <si>
    <t>2194283</t>
  </si>
  <si>
    <t>https://backoffice.x.sberauto.com/crm/manager/2194283</t>
  </si>
  <si>
    <t>https://sberauto.com/cars/105257bd</t>
  </si>
  <si>
    <t>LMGNC3S88T1001309</t>
  </si>
  <si>
    <t>4859498</t>
  </si>
  <si>
    <t>https://backoffice.x.sberauto.com/crm/manager/4859498</t>
  </si>
  <si>
    <t>4859980</t>
  </si>
  <si>
    <t>https://backoffice.x.sberauto.com/crm/manager/4859980</t>
  </si>
  <si>
    <t>4865306</t>
  </si>
  <si>
    <t>https://backoffice.x.sberauto.com/crm/manager/4865306</t>
  </si>
  <si>
    <t>4866750</t>
  </si>
  <si>
    <t>https://backoffice.x.sberauto.com/crm/manager/4866750</t>
  </si>
  <si>
    <t>472353</t>
  </si>
  <si>
    <t>https://backoffice.x.sberauto.com/crm/manager/472353</t>
  </si>
  <si>
    <t>https://sberauto.com/cars/0b99c001</t>
  </si>
  <si>
    <t>EC3DCUFD3TC010788</t>
  </si>
  <si>
    <t>4870975</t>
  </si>
  <si>
    <t>https://backoffice.x.sberauto.com/crm/manager/4870975</t>
  </si>
  <si>
    <t>https://sberauto.com/cars/70c8060c</t>
  </si>
  <si>
    <t>EC37CUSM8SC004454</t>
  </si>
  <si>
    <t>2602746</t>
  </si>
  <si>
    <t>https://backoffice.x.sberauto.com/crm/manager/2602746</t>
  </si>
  <si>
    <t>2382285</t>
  </si>
  <si>
    <t>https://backoffice.x.sberauto.com/crm/manager/2382285</t>
  </si>
  <si>
    <t>https://sberauto.com/cars/80966632</t>
  </si>
  <si>
    <t>L6TVX1S66TY900935</t>
  </si>
  <si>
    <t>4102971</t>
  </si>
  <si>
    <t>https://backoffice.x.sberauto.com/crm/manager/4102971</t>
  </si>
  <si>
    <t>https://sberauto.com/cars/79895acc</t>
  </si>
  <si>
    <t>EC37CUSM3TC006775</t>
  </si>
  <si>
    <t>623533</t>
  </si>
  <si>
    <t>https://backoffice.x.sberauto.com/crm/manager/623533</t>
  </si>
  <si>
    <t>https://sberauto.com/cars/749f704c</t>
  </si>
  <si>
    <t>XTA219040T1239192</t>
  </si>
  <si>
    <t>https://sberauto.com/cars/6129d906</t>
  </si>
  <si>
    <t>Ростов-на-Дону, ул.Таганрогская, 211.</t>
  </si>
  <si>
    <t>Z0X219079T1234828</t>
  </si>
  <si>
    <t>2759394</t>
  </si>
  <si>
    <t>https://backoffice.x.sberauto.com/crm/manager/2759394</t>
  </si>
  <si>
    <t>https://sberauto.com/cars/0c7ca8d1</t>
  </si>
  <si>
    <t>XTA219140S0647856</t>
  </si>
  <si>
    <t>4626355</t>
  </si>
  <si>
    <t>https://backoffice.x.sberauto.com/crm/manager/4626355</t>
  </si>
  <si>
    <t>https://sberauto.com/cars/4ea7199b</t>
  </si>
  <si>
    <t>XTA219040T1235152</t>
  </si>
  <si>
    <t>3151805</t>
  </si>
  <si>
    <t>https://backoffice.x.sberauto.com/crm/manager/3151805</t>
  </si>
  <si>
    <t>https://sberauto.com/cars/626fc55e</t>
  </si>
  <si>
    <t>XTARS025LT1562688</t>
  </si>
  <si>
    <t>https://sberauto.com/cars/9e6b99b2</t>
  </si>
  <si>
    <t>Z0X219019T1242076</t>
  </si>
  <si>
    <t>2613948</t>
  </si>
  <si>
    <t>https://backoffice.x.sberauto.com/crm/manager/2613948</t>
  </si>
  <si>
    <t>https://sberauto.com/cars/3eb050be</t>
  </si>
  <si>
    <t>XTA219440T0314047</t>
  </si>
  <si>
    <t>1149525</t>
  </si>
  <si>
    <t>https://backoffice.x.sberauto.com/crm/manager/1149525</t>
  </si>
  <si>
    <t>https://sberauto.com/cars/9304aa0c</t>
  </si>
  <si>
    <t>XTAGA0000T0036400</t>
  </si>
  <si>
    <t>4255695</t>
  </si>
  <si>
    <t>https://backoffice.x.sberauto.com/crm/manager/4255695</t>
  </si>
  <si>
    <t>https://sberauto.com/cars/7f4eefbd</t>
  </si>
  <si>
    <t>XTAGFK360T1018483</t>
  </si>
  <si>
    <t>3475581</t>
  </si>
  <si>
    <t>https://backoffice.x.sberauto.com/crm/manager/3475581</t>
  </si>
  <si>
    <t>4127864</t>
  </si>
  <si>
    <t>https://backoffice.x.sberauto.com/crm/manager/4127864</t>
  </si>
  <si>
    <t>https://sberauto.com/cars/4f90b867</t>
  </si>
  <si>
    <t>XTAGFL110T1042930</t>
  </si>
  <si>
    <t>2210080</t>
  </si>
  <si>
    <t>https://backoffice.x.sberauto.com/crm/manager/2210080</t>
  </si>
  <si>
    <t>4677039</t>
  </si>
  <si>
    <t>https://backoffice.x.sberauto.com/crm/manager/4677039</t>
  </si>
  <si>
    <t>https://sberauto.com/cars/d6b9fbc5</t>
  </si>
  <si>
    <t>XTAGFL110T1042941</t>
  </si>
  <si>
    <t>1144578</t>
  </si>
  <si>
    <t>https://backoffice.x.sberauto.com/crm/manager/1144578</t>
  </si>
  <si>
    <t>https://sberauto.com/cars/4c6a0bc0</t>
  </si>
  <si>
    <t>XTAGA0000T0031037</t>
  </si>
  <si>
    <t>504093</t>
  </si>
  <si>
    <t>https://backoffice.x.sberauto.com/crm/manager/504093</t>
  </si>
  <si>
    <t>https://sberauto.com/cars/83520a02</t>
  </si>
  <si>
    <t>XTA219040T1235142</t>
  </si>
  <si>
    <t>390797</t>
  </si>
  <si>
    <t>https://backoffice.x.sberauto.com/crm/manager/390797</t>
  </si>
  <si>
    <t>https://sberauto.com/cars/c5c383ec</t>
  </si>
  <si>
    <t>XTA219140S0651575</t>
  </si>
  <si>
    <t>4765747</t>
  </si>
  <si>
    <t>https://backoffice.x.sberauto.com/crm/manager/4765747</t>
  </si>
  <si>
    <t>https://sberauto.com/cars/3914656b</t>
  </si>
  <si>
    <t>XTA219140S0642755</t>
  </si>
  <si>
    <t>4772829</t>
  </si>
  <si>
    <t>https://backoffice.x.sberauto.com/crm/manager/4772829</t>
  </si>
  <si>
    <t>https://sberauto.com/cars/20e90c2c</t>
  </si>
  <si>
    <t>XTA212140T2617375</t>
  </si>
  <si>
    <t>4779175</t>
  </si>
  <si>
    <t>https://backoffice.x.sberauto.com/crm/manager/4779175</t>
  </si>
  <si>
    <t>https://sberauto.com/cars/0cacec28</t>
  </si>
  <si>
    <t>XTA212140S2585947</t>
  </si>
  <si>
    <t>4782227</t>
  </si>
  <si>
    <t>https://backoffice.x.sberauto.com/crm/manager/4782227</t>
  </si>
  <si>
    <t>4777601</t>
  </si>
  <si>
    <t>https://backoffice.x.sberauto.com/crm/manager/4777601</t>
  </si>
  <si>
    <t>https://sberauto.com/cars/1e19efbe</t>
  </si>
  <si>
    <t>Z0X219079T1251395</t>
  </si>
  <si>
    <t>4798916</t>
  </si>
  <si>
    <t>https://backoffice.x.sberauto.com/crm/manager/4798916</t>
  </si>
  <si>
    <t>2268351</t>
  </si>
  <si>
    <t>https://backoffice.x.sberauto.com/crm/manager/2268351</t>
  </si>
  <si>
    <t>3646470</t>
  </si>
  <si>
    <t>https://backoffice.x.sberauto.com/crm/manager/3646470</t>
  </si>
  <si>
    <t>Артём Алоян РОП новые Лада</t>
  </si>
  <si>
    <t>https://sberauto.com/cars/0a82df71</t>
  </si>
  <si>
    <t>163071, г. Архангельск, ул. Гайдара, д. 63</t>
  </si>
  <si>
    <t>XTA219040T1265513</t>
  </si>
  <si>
    <t>2389085</t>
  </si>
  <si>
    <t>https://backoffice.x.sberauto.com/crm/manager/2389085</t>
  </si>
  <si>
    <t>Почта Боры</t>
  </si>
  <si>
    <t>https://sberauto.com/cars/63ef63e5</t>
  </si>
  <si>
    <t>Воронеж, ул. Независимости 84а</t>
  </si>
  <si>
    <t>XTA212300T0968189</t>
  </si>
  <si>
    <t>4618358</t>
  </si>
  <si>
    <t>https://backoffice.x.sberauto.com/crm/manager/4618358</t>
  </si>
  <si>
    <t>Почта Оса-1</t>
  </si>
  <si>
    <t>https://sberauto.com/cars/f5ce5c41</t>
  </si>
  <si>
    <t>ул. Промышленная, 9а</t>
  </si>
  <si>
    <t>XTA212310T0982172</t>
  </si>
  <si>
    <t>Почта Оса-2</t>
  </si>
  <si>
    <t>https://sberauto.com/cars/a4493624</t>
  </si>
  <si>
    <t>Лебедянское шоссе, вл. 2</t>
  </si>
  <si>
    <t>XTA219040T1247172</t>
  </si>
  <si>
    <t>https://sberauto.com/cars/90aa5204</t>
  </si>
  <si>
    <t>XTA212140T2619226</t>
  </si>
  <si>
    <t>1537613</t>
  </si>
  <si>
    <t>https://backoffice.x.sberauto.com/crm/manager/1537613</t>
  </si>
  <si>
    <t>https://sberauto.com/cars/30f5651a</t>
  </si>
  <si>
    <t>350080, Россия, Краснодарский край, г. Краснодар, ул. Бородинская, 160/3</t>
  </si>
  <si>
    <t>XTA219140T0685643</t>
  </si>
  <si>
    <t>4643632</t>
  </si>
  <si>
    <t>https://backoffice.x.sberauto.com/crm/manager/4643632</t>
  </si>
  <si>
    <t>https://sberauto.com/cars/c39a0c7b</t>
  </si>
  <si>
    <t>Z0X219119T0677011</t>
  </si>
  <si>
    <t>3834752</t>
  </si>
  <si>
    <t>https://backoffice.x.sberauto.com/crm/manager/3834752</t>
  </si>
  <si>
    <t>https://sberauto.com/cars/6bf18e42</t>
  </si>
  <si>
    <t>XTAGFK350T1028791</t>
  </si>
  <si>
    <t>4525289</t>
  </si>
  <si>
    <t>https://backoffice.x.sberauto.com/crm/manager/4525289</t>
  </si>
  <si>
    <t>https://sberauto.com/cars/787c14f7</t>
  </si>
  <si>
    <t>XTA219040T1239039</t>
  </si>
  <si>
    <t>4075121</t>
  </si>
  <si>
    <t>https://backoffice.x.sberauto.com/crm/manager/4075121</t>
  </si>
  <si>
    <t>https://sberauto.com/cars/34a63f25</t>
  </si>
  <si>
    <t>XTA212140T2619793</t>
  </si>
  <si>
    <t>4714259</t>
  </si>
  <si>
    <t>https://backoffice.x.sberauto.com/crm/manager/4714259</t>
  </si>
  <si>
    <t>4714446</t>
  </si>
  <si>
    <t>https://backoffice.x.sberauto.com/crm/manager/4714446</t>
  </si>
  <si>
    <t>https://sberauto.com/cars/2977dcc6</t>
  </si>
  <si>
    <t>XTAGA0000T0016513</t>
  </si>
  <si>
    <t>4126505</t>
  </si>
  <si>
    <t>https://backoffice.x.sberauto.com/crm/manager/4126505</t>
  </si>
  <si>
    <t>https://sberauto.com/cars/1c6ce8ac</t>
  </si>
  <si>
    <t>XTAGFK350T1028771</t>
  </si>
  <si>
    <t>4290071</t>
  </si>
  <si>
    <t>https://backoffice.x.sberauto.com/crm/manager/4290071</t>
  </si>
  <si>
    <t>https://sberauto.com/cars/16226058</t>
  </si>
  <si>
    <t>Z0X219019T1256676</t>
  </si>
  <si>
    <t>3475484</t>
  </si>
  <si>
    <t>https://backoffice.x.sberauto.com/crm/manager/3475484</t>
  </si>
  <si>
    <t>https://sberauto.com/cars/ac2dd0c0</t>
  </si>
  <si>
    <t>XTA219040T1256709</t>
  </si>
  <si>
    <t>2847990</t>
  </si>
  <si>
    <t>https://backoffice.x.sberauto.com/crm/manager/2847990</t>
  </si>
  <si>
    <t>https://sberauto.com/cars/1d828bfc</t>
  </si>
  <si>
    <t>XTA2121S0T2616276</t>
  </si>
  <si>
    <t>3929991</t>
  </si>
  <si>
    <t>https://backoffice.x.sberauto.com/crm/manager/3929991</t>
  </si>
  <si>
    <t>https://sberauto.com/cars/62095656</t>
  </si>
  <si>
    <t>XTA212310T0994772</t>
  </si>
  <si>
    <t>4799588</t>
  </si>
  <si>
    <t>https://backoffice.x.sberauto.com/crm/manager/4799588</t>
  </si>
  <si>
    <t>1558619</t>
  </si>
  <si>
    <t>https://backoffice.x.sberauto.com/crm/manager/1558619</t>
  </si>
  <si>
    <t>https://sberauto.com/cars/afd7d4c8</t>
  </si>
  <si>
    <t>XTAGFL110T1040161</t>
  </si>
  <si>
    <t>4843682</t>
  </si>
  <si>
    <t>https://backoffice.x.sberauto.com/crm/manager/4843682</t>
  </si>
  <si>
    <t>https://sberauto.com/cars/f1d1172c</t>
  </si>
  <si>
    <t>XTAGA0000T0025675</t>
  </si>
  <si>
    <t>2100434</t>
  </si>
  <si>
    <t>https://backoffice.x.sberauto.com/crm/manager/2100434</t>
  </si>
  <si>
    <t>2741801</t>
  </si>
  <si>
    <t>https://backoffice.x.sberauto.com/crm/manager/2741801</t>
  </si>
  <si>
    <t>Почта Евгений Шишкин</t>
  </si>
  <si>
    <t>https://sberauto.com/cars/fb40f371</t>
  </si>
  <si>
    <t>г. Краснодар, ул. им. Александра Щукина, д.4, оф. 1</t>
  </si>
  <si>
    <t>XTA212140T2620602</t>
  </si>
  <si>
    <t>Почта общая Трансфор</t>
  </si>
  <si>
    <t>Почта Трансфор</t>
  </si>
  <si>
    <t>4654459</t>
  </si>
  <si>
    <t>https://backoffice.x.sberauto.com/crm/manager/4654459</t>
  </si>
  <si>
    <t>https://sberauto.com/cars/0961635b</t>
  </si>
  <si>
    <t>XTA212300T0962130</t>
  </si>
  <si>
    <t>4693292</t>
  </si>
  <si>
    <t>https://backoffice.x.sberauto.com/crm/manager/4693292</t>
  </si>
  <si>
    <t>https://sberauto.com/cars/452f5981</t>
  </si>
  <si>
    <t>XTAGFL110T1047970</t>
  </si>
  <si>
    <t>4704857</t>
  </si>
  <si>
    <t>https://backoffice.x.sberauto.com/crm/manager/4704857</t>
  </si>
  <si>
    <t>https://sberauto.com/cars/b645e4ad</t>
  </si>
  <si>
    <t>XTA212310T0987350</t>
  </si>
  <si>
    <t>https://sberauto.com/cars/66f4b712</t>
  </si>
  <si>
    <t>XTAGFL150T1047988</t>
  </si>
  <si>
    <t>4729073</t>
  </si>
  <si>
    <t>https://backoffice.x.sberauto.com/crm/manager/4729073</t>
  </si>
  <si>
    <t>https://sberauto.com/cars/a94bec4a</t>
  </si>
  <si>
    <t>XTA219040T1257735</t>
  </si>
  <si>
    <t>4541141</t>
  </si>
  <si>
    <t>https://backoffice.x.sberauto.com/crm/manager/4541141</t>
  </si>
  <si>
    <t>https://sberauto.com/cars/0e12cd54</t>
  </si>
  <si>
    <t>XTAGA0000T0033890</t>
  </si>
  <si>
    <t>4807073</t>
  </si>
  <si>
    <t>https://backoffice.x.sberauto.com/crm/manager/4807073</t>
  </si>
  <si>
    <t>https://sberauto.com/cars/81895179</t>
  </si>
  <si>
    <t>XTA212140T2616099</t>
  </si>
  <si>
    <t>4111460</t>
  </si>
  <si>
    <t>https://backoffice.x.sberauto.com/crm/manager/4111460</t>
  </si>
  <si>
    <t>https://sberauto.com/cars/debabc8c</t>
  </si>
  <si>
    <t>XTA212140T2622567</t>
  </si>
  <si>
    <t>4846939</t>
  </si>
  <si>
    <t>https://backoffice.x.sberauto.com/crm/manager/4846939</t>
  </si>
  <si>
    <t>https://sberauto.com/cars/6da771b8</t>
  </si>
  <si>
    <t>XTAKS025LT1584930</t>
  </si>
  <si>
    <t>4597186</t>
  </si>
  <si>
    <t>https://backoffice.x.sberauto.com/crm/manager/4597186</t>
  </si>
  <si>
    <t>https://sberauto.com/cars/e8ea7ec1</t>
  </si>
  <si>
    <t>Ростов-на-Дону, ул. Вавилова, 67 Д</t>
  </si>
  <si>
    <t>EC3DCUFD3TC011584</t>
  </si>
  <si>
    <t>3718374</t>
  </si>
  <si>
    <t>https://backoffice.x.sberauto.com/crm/manager/3718374</t>
  </si>
  <si>
    <t>https://sberauto.com/cars/ef85f5dd</t>
  </si>
  <si>
    <t>EC3DEUFD5SC004239</t>
  </si>
  <si>
    <t>1191649</t>
  </si>
  <si>
    <t>https://backoffice.x.sberauto.com/crm/manager/1191649</t>
  </si>
  <si>
    <t>EC3DCUFD3SC008876</t>
  </si>
  <si>
    <t>4690047</t>
  </si>
  <si>
    <t>https://backoffice.x.sberauto.com/crm/manager/4690047</t>
  </si>
  <si>
    <t>EC37LUSM4SC003303</t>
  </si>
  <si>
    <t>4691096</t>
  </si>
  <si>
    <t>https://backoffice.x.sberauto.com/crm/manager/4691096</t>
  </si>
  <si>
    <t>EC3DCUFD3TC011911</t>
  </si>
  <si>
    <t>2600998</t>
  </si>
  <si>
    <t>https://backoffice.x.sberauto.com/crm/manager/2600998</t>
  </si>
  <si>
    <t>EC3DCUFD6TC011580</t>
  </si>
  <si>
    <t>4190100</t>
  </si>
  <si>
    <t>https://backoffice.x.sberauto.com/crm/manager/4190100</t>
  </si>
  <si>
    <t>https://sberauto.com/cars/f9614978</t>
  </si>
  <si>
    <t>HJRPBGJB6SB227696</t>
  </si>
  <si>
    <t>2026604</t>
  </si>
  <si>
    <t>https://backoffice.x.sberauto.com/crm/manager/2026604</t>
  </si>
  <si>
    <t>https://sberauto.com/cars/c7701eac</t>
  </si>
  <si>
    <t>EC3DEUFD5SC002880</t>
  </si>
  <si>
    <t>4706154</t>
  </si>
  <si>
    <t>https://backoffice.x.sberauto.com/crm/manager/4706154</t>
  </si>
  <si>
    <t>https://sberauto.com/cars/48a58ad9</t>
  </si>
  <si>
    <t>EC3DCUFD7TC014262</t>
  </si>
  <si>
    <t>4700574</t>
  </si>
  <si>
    <t>https://backoffice.x.sberauto.com/crm/manager/4700574</t>
  </si>
  <si>
    <t>EC3DCUFD1TC014242</t>
  </si>
  <si>
    <t>4711989</t>
  </si>
  <si>
    <t>https://backoffice.x.sberauto.com/crm/manager/4711989</t>
  </si>
  <si>
    <t>EC3DCUFD7TC011636</t>
  </si>
  <si>
    <t>4717893</t>
  </si>
  <si>
    <t>https://backoffice.x.sberauto.com/crm/manager/4717893</t>
  </si>
  <si>
    <t>EC3DCUFD3SC009090</t>
  </si>
  <si>
    <t>4563455</t>
  </si>
  <si>
    <t>https://backoffice.x.sberauto.com/crm/manager/4563455</t>
  </si>
  <si>
    <t>https://sberauto.com/cars/78003735</t>
  </si>
  <si>
    <t>EC3DLUFD7TC012754</t>
  </si>
  <si>
    <t>4723724</t>
  </si>
  <si>
    <t>https://backoffice.x.sberauto.com/crm/manager/4723724</t>
  </si>
  <si>
    <t>LVTDD24B3TDB76178</t>
  </si>
  <si>
    <t>4718406</t>
  </si>
  <si>
    <t>https://backoffice.x.sberauto.com/crm/manager/4718406</t>
  </si>
  <si>
    <t>EC3DCUFD0SC007068</t>
  </si>
  <si>
    <t>4730821</t>
  </si>
  <si>
    <t>https://backoffice.x.sberauto.com/crm/manager/4730821</t>
  </si>
  <si>
    <t>EC3DEUFD7SC005294</t>
  </si>
  <si>
    <t>4757975</t>
  </si>
  <si>
    <t>https://backoffice.x.sberauto.com/crm/manager/4757975</t>
  </si>
  <si>
    <t>EC3TDUMA8T0003032</t>
  </si>
  <si>
    <t>4770239</t>
  </si>
  <si>
    <t>https://backoffice.x.sberauto.com/crm/manager/4770239</t>
  </si>
  <si>
    <t>https://sberauto.com/cars/436ba5ca</t>
  </si>
  <si>
    <t>EC3DLUFD5TC013319</t>
  </si>
  <si>
    <t>4784068</t>
  </si>
  <si>
    <t>https://backoffice.x.sberauto.com/crm/manager/4784068</t>
  </si>
  <si>
    <t>EC37LUSM9SC004916</t>
  </si>
  <si>
    <t>4784606</t>
  </si>
  <si>
    <t>https://backoffice.x.sberauto.com/crm/manager/4784606</t>
  </si>
  <si>
    <t>EC3DCUFD3SC009073</t>
  </si>
  <si>
    <t>4784827</t>
  </si>
  <si>
    <t>https://backoffice.x.sberauto.com/crm/manager/4784827</t>
  </si>
  <si>
    <t>EC3DCUFDXTC009377</t>
  </si>
  <si>
    <t>4783703</t>
  </si>
  <si>
    <t>https://backoffice.x.sberauto.com/crm/manager/4783703</t>
  </si>
  <si>
    <t>EC3DCUFDXTC009251</t>
  </si>
  <si>
    <t>4789527</t>
  </si>
  <si>
    <t>https://backoffice.x.sberauto.com/crm/manager/4789527</t>
  </si>
  <si>
    <t>EC3DCUFD7TC010082</t>
  </si>
  <si>
    <t>https://sberauto.com/cars/205532c4</t>
  </si>
  <si>
    <t>EC3DCUFD5TC011862</t>
  </si>
  <si>
    <t>EC37LUSM5SC004797</t>
  </si>
  <si>
    <t>4810911</t>
  </si>
  <si>
    <t>https://backoffice.x.sberauto.com/crm/manager/4810911</t>
  </si>
  <si>
    <t>EC3DCUFD3SC008893</t>
  </si>
  <si>
    <t>4811088</t>
  </si>
  <si>
    <t>https://backoffice.x.sberauto.com/crm/manager/4811088</t>
  </si>
  <si>
    <t>EC37LUSM6TC005734</t>
  </si>
  <si>
    <t>4811313</t>
  </si>
  <si>
    <t>https://backoffice.x.sberauto.com/crm/manager/4811313</t>
  </si>
  <si>
    <t>EC3DCUFDXTC014501</t>
  </si>
  <si>
    <t>4840767</t>
  </si>
  <si>
    <t>https://backoffice.x.sberauto.com/crm/manager/4840767</t>
  </si>
  <si>
    <t>EC37LUSM7TC007329</t>
  </si>
  <si>
    <t>https://sberauto.com/cars/3fb97b12</t>
  </si>
  <si>
    <t>EC37LUSM9SC003586</t>
  </si>
  <si>
    <t>4708678</t>
  </si>
  <si>
    <t>https://backoffice.x.sberauto.com/crm/manager/4708678</t>
  </si>
  <si>
    <t>Почта Ал-р Кузнецов Ижевск</t>
  </si>
  <si>
    <t>https://sberauto.com/cars/6e570305</t>
  </si>
  <si>
    <t>ул.Воткинское шоссе, д.170</t>
  </si>
  <si>
    <t>XTA219070T1248637</t>
  </si>
  <si>
    <t>4888756</t>
  </si>
  <si>
    <t>https://backoffice.x.sberauto.com/crm/manager/4888756</t>
  </si>
  <si>
    <t>https://sberauto.com/cars/9d0e681f</t>
  </si>
  <si>
    <t>XTA212140T2628228</t>
  </si>
  <si>
    <t>4889239</t>
  </si>
  <si>
    <t>https://backoffice.x.sberauto.com/crm/manager/4889239</t>
  </si>
  <si>
    <t>https://sberauto.com/cars/dd11f268</t>
  </si>
  <si>
    <t>XTA212140T2628229</t>
  </si>
  <si>
    <t>4147161</t>
  </si>
  <si>
    <t>https://backoffice.x.sberauto.com/crm/manager/4147161</t>
  </si>
  <si>
    <t>1821803</t>
  </si>
  <si>
    <t>https://backoffice.x.sberauto.com/crm/manager/1821803</t>
  </si>
  <si>
    <t>Почта Форвард Общая</t>
  </si>
  <si>
    <t>4583860</t>
  </si>
  <si>
    <t>https://backoffice.x.sberauto.com/crm/manager/4583860</t>
  </si>
  <si>
    <t>1544355</t>
  </si>
  <si>
    <t>https://backoffice.x.sberauto.com/crm/manager/1544355</t>
  </si>
  <si>
    <t>4477163</t>
  </si>
  <si>
    <t>https://backoffice.x.sberauto.com/crm/manager/4477163</t>
  </si>
  <si>
    <t>4139794</t>
  </si>
  <si>
    <t>https://backoffice.x.sberauto.com/crm/manager/4139794</t>
  </si>
  <si>
    <t>Почта K2(FIO) Авто Дон Тенет  -  2</t>
  </si>
  <si>
    <t>ONLINE ЧЕРИ ЦЕНТР ТЕМП АВТО ДОН  (ООО "ТЕМП АВТО ДОН")</t>
  </si>
  <si>
    <t>ЕВРЕЙСКАЯ Автономная область</t>
  </si>
  <si>
    <t>4823955</t>
  </si>
  <si>
    <t>https://backoffice.x.sberauto.com/crm/manager/4823955</t>
  </si>
  <si>
    <t>3600809</t>
  </si>
  <si>
    <t>https://backoffice.x.sberauto.com/crm/manager/3600809</t>
  </si>
  <si>
    <t>Почта 2 Эксперт Авто Нск</t>
  </si>
  <si>
    <t>https://sberauto.com/cars/e2689f45</t>
  </si>
  <si>
    <t>Новосибирск, улица Богдана Хмельницкого, 75/1</t>
  </si>
  <si>
    <t>LB37852D7TS037629</t>
  </si>
  <si>
    <t>Почта 3 Эксперт Авто Нск</t>
  </si>
  <si>
    <t>Почта 4 Эксперт Авто Нск</t>
  </si>
  <si>
    <t>Почта Эксперт Авто Нск</t>
  </si>
  <si>
    <t>4639285</t>
  </si>
  <si>
    <t>https://backoffice.x.sberauto.com/crm/manager/4639285</t>
  </si>
  <si>
    <t>Почта 3 Эксперт Авто Самара</t>
  </si>
  <si>
    <t>https://sberauto.com/cars/9ad513e9</t>
  </si>
  <si>
    <t>Самара, Южное шоссе 12 строение 4</t>
  </si>
  <si>
    <t>LB3G43S97TX407251</t>
  </si>
  <si>
    <t>Почта 4 Эксперт Авто Самара</t>
  </si>
  <si>
    <t>почта самара</t>
  </si>
  <si>
    <t>3895179</t>
  </si>
  <si>
    <t>https://backoffice.x.sberauto.com/crm/manager/3895179</t>
  </si>
  <si>
    <t>https://sberauto.com/cars/9866f2ee</t>
  </si>
  <si>
    <t>Y4K8622Z9TB922190</t>
  </si>
  <si>
    <t>2912877</t>
  </si>
  <si>
    <t>https://backoffice.x.sberauto.com/crm/manager/2912877</t>
  </si>
  <si>
    <t>https://sberauto.com/cars/e8a7a6de</t>
  </si>
  <si>
    <t>LHA022GD0RB008597</t>
  </si>
  <si>
    <t>Knewstar</t>
  </si>
  <si>
    <t>001</t>
  </si>
  <si>
    <t>4671786</t>
  </si>
  <si>
    <t>https://backoffice.x.sberauto.com/crm/manager/4671786</t>
  </si>
  <si>
    <t>https://sberauto.com/cars/c065855c</t>
  </si>
  <si>
    <t>Y4K8722Z0TB309906</t>
  </si>
  <si>
    <t>3006236</t>
  </si>
  <si>
    <t>https://backoffice.x.sberauto.com/crm/manager/3006236</t>
  </si>
  <si>
    <t>Малышева Арина Маркетолог</t>
  </si>
  <si>
    <t>https://sberauto.com/cars/41be97dc</t>
  </si>
  <si>
    <t>ул. Богдана Хмельницкого, 75/1, Новосибирск</t>
  </si>
  <si>
    <t>EDXDB21B6TG011179</t>
  </si>
  <si>
    <t>Найбороденко Дмитрий РОП</t>
  </si>
  <si>
    <t>Почта 5 Эксперт Авто Нск</t>
  </si>
  <si>
    <t>Почта 6 Эксперт Авто Нск</t>
  </si>
  <si>
    <t>4666663</t>
  </si>
  <si>
    <t>https://backoffice.x.sberauto.com/crm/manager/4666663</t>
  </si>
  <si>
    <t>3888230</t>
  </si>
  <si>
    <t>https://backoffice.x.sberauto.com/crm/manager/3888230</t>
  </si>
  <si>
    <t>3815977</t>
  </si>
  <si>
    <t>https://backoffice.x.sberauto.com/crm/manager/3815977</t>
  </si>
  <si>
    <t>https://sberauto.com/cars/ea6de626</t>
  </si>
  <si>
    <t>LB3FX1S79TB029078</t>
  </si>
  <si>
    <t>1262930</t>
  </si>
  <si>
    <t>https://backoffice.x.sberauto.com/crm/manager/1262930</t>
  </si>
  <si>
    <t>https://sberauto.com/cars/7e2b5df3</t>
  </si>
  <si>
    <t>EDXDB21B7TG003964</t>
  </si>
  <si>
    <t>https://sberauto.com/cars/284ff8ce</t>
  </si>
  <si>
    <t>Y4K8722D4TB311727</t>
  </si>
  <si>
    <t>4735800</t>
  </si>
  <si>
    <t>https://backoffice.x.sberauto.com/crm/manager/4735800</t>
  </si>
  <si>
    <t>https://sberauto.com/cars/aec9b334</t>
  </si>
  <si>
    <t>LB3G43S92TX406105</t>
  </si>
  <si>
    <t>2140471</t>
  </si>
  <si>
    <t>https://backoffice.x.sberauto.com/crm/manager/2140471</t>
  </si>
  <si>
    <t>https://sberauto.com/cars/b3d6bad1</t>
  </si>
  <si>
    <t>L6TVX1S61SY703282</t>
  </si>
  <si>
    <t>https://sberauto.com/cars/809bf4e6</t>
  </si>
  <si>
    <t>L6TVX1S65SY702054</t>
  </si>
  <si>
    <t>4748681</t>
  </si>
  <si>
    <t>https://backoffice.x.sberauto.com/crm/manager/4748681</t>
  </si>
  <si>
    <t>https://sberauto.com/cars/94a111be</t>
  </si>
  <si>
    <t>Y4K8622Z2TB920278</t>
  </si>
  <si>
    <t>4752363</t>
  </si>
  <si>
    <t>https://backoffice.x.sberauto.com/crm/manager/4752363</t>
  </si>
  <si>
    <t>https://sberauto.com/cars/cf8ff61f</t>
  </si>
  <si>
    <t>L6TFS1S81RD113511</t>
  </si>
  <si>
    <t>https://sberauto.com/cars/b557de99</t>
  </si>
  <si>
    <t>Y4K8622Z0TB914625</t>
  </si>
  <si>
    <t>1895079</t>
  </si>
  <si>
    <t>https://backoffice.x.sberauto.com/crm/manager/1895079</t>
  </si>
  <si>
    <t>3363916</t>
  </si>
  <si>
    <t>https://backoffice.x.sberauto.com/crm/manager/3363916</t>
  </si>
  <si>
    <t>4762953</t>
  </si>
  <si>
    <t>https://backoffice.x.sberauto.com/crm/manager/4762953</t>
  </si>
  <si>
    <t>https://sberauto.com/cars/0b1be6bc</t>
  </si>
  <si>
    <t>Y4K8722D4TB311078</t>
  </si>
  <si>
    <t>2703597</t>
  </si>
  <si>
    <t>https://backoffice.x.sberauto.com/crm/manager/2703597</t>
  </si>
  <si>
    <t>4791164</t>
  </si>
  <si>
    <t>https://backoffice.x.sberauto.com/crm/manager/4791164</t>
  </si>
  <si>
    <t>https://sberauto.com/cars/63e80f25</t>
  </si>
  <si>
    <t>LB37852D4TS036373</t>
  </si>
  <si>
    <t>1587473</t>
  </si>
  <si>
    <t>https://backoffice.x.sberauto.com/crm/manager/1587473</t>
  </si>
  <si>
    <t>https://sberauto.com/cars/9796da29</t>
  </si>
  <si>
    <t>LB37852D0TS069080</t>
  </si>
  <si>
    <t>4788881</t>
  </si>
  <si>
    <t>https://backoffice.x.sberauto.com/crm/manager/4788881</t>
  </si>
  <si>
    <t>4793034</t>
  </si>
  <si>
    <t>https://backoffice.x.sberauto.com/crm/manager/4793034</t>
  </si>
  <si>
    <t>4797657</t>
  </si>
  <si>
    <t>https://backoffice.x.sberauto.com/crm/manager/4797657</t>
  </si>
  <si>
    <t>4818757</t>
  </si>
  <si>
    <t>https://backoffice.x.sberauto.com/crm/manager/4818757</t>
  </si>
  <si>
    <t>4212132</t>
  </si>
  <si>
    <t>https://backoffice.x.sberauto.com/crm/manager/4212132</t>
  </si>
  <si>
    <t>haval1</t>
  </si>
  <si>
    <t>https://sberauto.com/cars/8a62dd01</t>
  </si>
  <si>
    <t>ул. Хасанская, д. 1</t>
  </si>
  <si>
    <t>XZGFF06A3PA909459</t>
  </si>
  <si>
    <t>haval2</t>
  </si>
  <si>
    <t>2414289</t>
  </si>
  <si>
    <t>https://backoffice.x.sberauto.com/crm/manager/2414289</t>
  </si>
  <si>
    <t>chery2</t>
  </si>
  <si>
    <t>https://sberauto.com/cars/f34847ec</t>
  </si>
  <si>
    <t>Богатырский проспект, 16</t>
  </si>
  <si>
    <t>LVVDB21B0RD736746</t>
  </si>
  <si>
    <t>Tiggo 7 Pro Max</t>
  </si>
  <si>
    <t>Общая почта для распределения по ДЦ</t>
  </si>
  <si>
    <t>4305651</t>
  </si>
  <si>
    <t>https://backoffice.x.sberauto.com/crm/manager/4305651</t>
  </si>
  <si>
    <t>4769955</t>
  </si>
  <si>
    <t>https://backoffice.x.sberauto.com/crm/manager/4769955</t>
  </si>
  <si>
    <t>EC3DCUFD1TC013933</t>
  </si>
  <si>
    <t>4598675</t>
  </si>
  <si>
    <t>https://backoffice.x.sberauto.com/crm/manager/4598675</t>
  </si>
  <si>
    <t>XTA212140T2612905</t>
  </si>
  <si>
    <t>4617435</t>
  </si>
  <si>
    <t>https://backoffice.x.sberauto.com/crm/manager/4617435</t>
  </si>
  <si>
    <t>КЦ Юникор</t>
  </si>
  <si>
    <t>КЦ Юникор2</t>
  </si>
  <si>
    <t>Почта РОП Дмитрий</t>
  </si>
  <si>
    <t>4641288</t>
  </si>
  <si>
    <t>https://backoffice.x.sberauto.com/crm/manager/4641288</t>
  </si>
  <si>
    <t>4638013</t>
  </si>
  <si>
    <t>https://backoffice.x.sberauto.com/crm/manager/4638013</t>
  </si>
  <si>
    <t>XTA219440T0320713</t>
  </si>
  <si>
    <t>3517135</t>
  </si>
  <si>
    <t>https://backoffice.x.sberauto.com/crm/manager/3517135</t>
  </si>
  <si>
    <t>4198601</t>
  </si>
  <si>
    <t>https://backoffice.x.sberauto.com/crm/manager/4198601</t>
  </si>
  <si>
    <t>2919974</t>
  </si>
  <si>
    <t>https://backoffice.x.sberauto.com/crm/manager/2919974</t>
  </si>
  <si>
    <t>XTA212140T2624720</t>
  </si>
  <si>
    <t>4268082</t>
  </si>
  <si>
    <t>https://backoffice.x.sberauto.com/crm/manager/4268082</t>
  </si>
  <si>
    <t>XTAFS045LT1573527</t>
  </si>
  <si>
    <t>328407</t>
  </si>
  <si>
    <t>https://backoffice.x.sberauto.com/crm/manager/328407</t>
  </si>
  <si>
    <t>3144222</t>
  </si>
  <si>
    <t>https://backoffice.x.sberauto.com/crm/manager/3144222</t>
  </si>
  <si>
    <t>XTAGA0000T0039802</t>
  </si>
  <si>
    <t>4075702</t>
  </si>
  <si>
    <t>https://backoffice.x.sberauto.com/crm/manager/4075702</t>
  </si>
  <si>
    <t>XTAGA0000T0037922</t>
  </si>
  <si>
    <t>3502320</t>
  </si>
  <si>
    <t>https://backoffice.x.sberauto.com/crm/manager/3502320</t>
  </si>
  <si>
    <t>Соколов Дмитрий</t>
  </si>
  <si>
    <t>https://sberauto.com/cars/6da05d26</t>
  </si>
  <si>
    <t>проспект Циолковского,д.61 В, корп.1</t>
  </si>
  <si>
    <t>XTA219470T0311538</t>
  </si>
  <si>
    <t>3857580</t>
  </si>
  <si>
    <t>https://backoffice.x.sberauto.com/crm/manager/3857580</t>
  </si>
  <si>
    <t>https://sberauto.com/cars/c7c059eb</t>
  </si>
  <si>
    <t>XTA219040T1238094</t>
  </si>
  <si>
    <t>https://sberauto.com/cars/938ba860</t>
  </si>
  <si>
    <t>XTA212140T2628061</t>
  </si>
  <si>
    <t>311596</t>
  </si>
  <si>
    <t>https://backoffice.x.sberauto.com/crm/manager/311596</t>
  </si>
  <si>
    <t>https://sberauto.com/cars/b4984d95</t>
  </si>
  <si>
    <t>XTAGFK110T1040187</t>
  </si>
  <si>
    <t>https://sberauto.com/cars/c0b719be</t>
  </si>
  <si>
    <t>XTAKSA45LT1570177</t>
  </si>
  <si>
    <t>4691922</t>
  </si>
  <si>
    <t>https://backoffice.x.sberauto.com/crm/manager/4691922</t>
  </si>
  <si>
    <t>https://sberauto.com/cars/eb7b2a82</t>
  </si>
  <si>
    <t>XTAGFL360T1040122</t>
  </si>
  <si>
    <t>https://sberauto.com/cars/d2bd92d5</t>
  </si>
  <si>
    <t>XTA219040T1253914</t>
  </si>
  <si>
    <t>4734523</t>
  </si>
  <si>
    <t>https://backoffice.x.sberauto.com/crm/manager/4734523</t>
  </si>
  <si>
    <t>https://sberauto.com/cars/8c9606f0</t>
  </si>
  <si>
    <t>XTA2121S0T2607764</t>
  </si>
  <si>
    <t>https://sberauto.com/cars/338c600f</t>
  </si>
  <si>
    <t>1537796</t>
  </si>
  <si>
    <t>https://backoffice.x.sberauto.com/crm/manager/1537796</t>
  </si>
  <si>
    <t>2395475</t>
  </si>
  <si>
    <t>https://backoffice.x.sberauto.com/crm/manager/2395475</t>
  </si>
  <si>
    <t>https://sberauto.com/cars/0ab545c1</t>
  </si>
  <si>
    <t>XTAGA0000T0032416</t>
  </si>
  <si>
    <t>2830452</t>
  </si>
  <si>
    <t>https://backoffice.x.sberauto.com/crm/manager/2830452</t>
  </si>
  <si>
    <t>https://sberauto.com/cars/067f9ca9</t>
  </si>
  <si>
    <t>XTAGA0000T0032400</t>
  </si>
  <si>
    <t>Почта АСП 1</t>
  </si>
  <si>
    <t>https://sberauto.com/cars/1e159161</t>
  </si>
  <si>
    <t>Пос. Пригородный, Нежинское шоссе, 12-й км</t>
  </si>
  <si>
    <t>XTA212140R2501408</t>
  </si>
  <si>
    <t>Почта АСП2</t>
  </si>
  <si>
    <t>Почта Маркетинг</t>
  </si>
  <si>
    <t>252</t>
  </si>
  <si>
    <t>https://backoffice.x.sberauto.com/crm/manager/252</t>
  </si>
  <si>
    <t>С. Алдошин (Team63Auto)</t>
  </si>
  <si>
    <t>Team 63 auto (ООО АЙ-ТЕКА)</t>
  </si>
  <si>
    <t>3600426</t>
  </si>
  <si>
    <t>https://backoffice.x.sberauto.com/crm/manager/3600426</t>
  </si>
  <si>
    <t>1805053</t>
  </si>
  <si>
    <t>https://backoffice.x.sberauto.com/crm/manager/1805053</t>
  </si>
  <si>
    <t>https://sberauto.com/cars/ed01eff2</t>
  </si>
  <si>
    <t>111402, город Москва, Кетчерская ул, д. 2 к. 1, кв. 61</t>
  </si>
  <si>
    <t>LBEDNAFDXLY021931</t>
  </si>
  <si>
    <t>Sonata</t>
  </si>
  <si>
    <t>4128503</t>
  </si>
  <si>
    <t>https://backoffice.x.sberauto.com/crm/manager/4128503</t>
  </si>
  <si>
    <t>4579968</t>
  </si>
  <si>
    <t>https://backoffice.x.sberauto.com/crm/manager/4579968</t>
  </si>
  <si>
    <t>2500989</t>
  </si>
  <si>
    <t>https://backoffice.x.sberauto.com/crm/manager/2500989</t>
  </si>
  <si>
    <t>4616718</t>
  </si>
  <si>
    <t>https://backoffice.x.sberauto.com/crm/manager/4616718</t>
  </si>
  <si>
    <t>4587473</t>
  </si>
  <si>
    <t>https://backoffice.x.sberauto.com/crm/manager/4587473</t>
  </si>
  <si>
    <t>1334148</t>
  </si>
  <si>
    <t>https://backoffice.x.sberauto.com/crm/manager/1334148</t>
  </si>
  <si>
    <t>4200738</t>
  </si>
  <si>
    <t>https://backoffice.x.sberauto.com/crm/manager/4200738</t>
  </si>
  <si>
    <t>Тихонова Анастасия</t>
  </si>
  <si>
    <t>4632599</t>
  </si>
  <si>
    <t>https://backoffice.x.sberauto.com/crm/manager/4632599</t>
  </si>
  <si>
    <t>4631887</t>
  </si>
  <si>
    <t>https://backoffice.x.sberauto.com/crm/manager/4631887</t>
  </si>
  <si>
    <t>3987902</t>
  </si>
  <si>
    <t>https://backoffice.x.sberauto.com/crm/manager/3987902</t>
  </si>
  <si>
    <t>Рыжов Александр</t>
  </si>
  <si>
    <t>4638989</t>
  </si>
  <si>
    <t>https://backoffice.x.sberauto.com/crm/manager/4638989</t>
  </si>
  <si>
    <t>4429883</t>
  </si>
  <si>
    <t>https://backoffice.x.sberauto.com/crm/manager/4429883</t>
  </si>
  <si>
    <t>4612651</t>
  </si>
  <si>
    <t>https://backoffice.x.sberauto.com/crm/manager/4612651</t>
  </si>
  <si>
    <t>4491543</t>
  </si>
  <si>
    <t>https://backoffice.x.sberauto.com/crm/manager/4491543</t>
  </si>
  <si>
    <t>4406854</t>
  </si>
  <si>
    <t>https://backoffice.x.sberauto.com/crm/manager/4406854</t>
  </si>
  <si>
    <t>4674782</t>
  </si>
  <si>
    <t>https://backoffice.x.sberauto.com/crm/manager/4674782</t>
  </si>
  <si>
    <t>4679669</t>
  </si>
  <si>
    <t>https://backoffice.x.sberauto.com/crm/manager/4679669</t>
  </si>
  <si>
    <t>1910282</t>
  </si>
  <si>
    <t>https://backoffice.x.sberauto.com/crm/manager/1910282</t>
  </si>
  <si>
    <t>2534846</t>
  </si>
  <si>
    <t>https://backoffice.x.sberauto.com/crm/manager/2534846</t>
  </si>
  <si>
    <t>4719351</t>
  </si>
  <si>
    <t>https://backoffice.x.sberauto.com/crm/manager/4719351</t>
  </si>
  <si>
    <t>1311004</t>
  </si>
  <si>
    <t>https://backoffice.x.sberauto.com/crm/manager/1311004</t>
  </si>
  <si>
    <t>4726921</t>
  </si>
  <si>
    <t>https://backoffice.x.sberauto.com/crm/manager/4726921</t>
  </si>
  <si>
    <t>4553476</t>
  </si>
  <si>
    <t>https://backoffice.x.sberauto.com/crm/manager/4553476</t>
  </si>
  <si>
    <t>4728779</t>
  </si>
  <si>
    <t>https://backoffice.x.sberauto.com/crm/manager/4728779</t>
  </si>
  <si>
    <t>4724334</t>
  </si>
  <si>
    <t>https://backoffice.x.sberauto.com/crm/manager/4724334</t>
  </si>
  <si>
    <t>Олишевский Антон</t>
  </si>
  <si>
    <t>2907113</t>
  </si>
  <si>
    <t>https://backoffice.x.sberauto.com/crm/manager/2907113</t>
  </si>
  <si>
    <t>3376567</t>
  </si>
  <si>
    <t>https://backoffice.x.sberauto.com/crm/manager/3376567</t>
  </si>
  <si>
    <t>4774101</t>
  </si>
  <si>
    <t>https://backoffice.x.sberauto.com/crm/manager/4774101</t>
  </si>
  <si>
    <t>4766836</t>
  </si>
  <si>
    <t>https://backoffice.x.sberauto.com/crm/manager/4766836</t>
  </si>
  <si>
    <t>4070327</t>
  </si>
  <si>
    <t>https://backoffice.x.sberauto.com/crm/manager/4070327</t>
  </si>
  <si>
    <t>4775082</t>
  </si>
  <si>
    <t>https://backoffice.x.sberauto.com/crm/manager/4775082</t>
  </si>
  <si>
    <t>4803111</t>
  </si>
  <si>
    <t>https://backoffice.x.sberauto.com/crm/manager/4803111</t>
  </si>
  <si>
    <t>2356543</t>
  </si>
  <si>
    <t>https://backoffice.x.sberauto.com/crm/manager/2356543</t>
  </si>
  <si>
    <t>2933358</t>
  </si>
  <si>
    <t>https://backoffice.x.sberauto.com/crm/manager/2933358</t>
  </si>
  <si>
    <t>4818203</t>
  </si>
  <si>
    <t>https://backoffice.x.sberauto.com/crm/manager/4818203</t>
  </si>
  <si>
    <t>1118666</t>
  </si>
  <si>
    <t>https://backoffice.x.sberauto.com/crm/manager/1118666</t>
  </si>
  <si>
    <t>4168825</t>
  </si>
  <si>
    <t>https://backoffice.x.sberauto.com/crm/manager/4168825</t>
  </si>
  <si>
    <t>4282721</t>
  </si>
  <si>
    <t>https://backoffice.x.sberauto.com/crm/manager/4282721</t>
  </si>
  <si>
    <t>Нестерова Ирина</t>
  </si>
  <si>
    <t>4669290</t>
  </si>
  <si>
    <t>https://backoffice.x.sberauto.com/crm/manager/4669290</t>
  </si>
  <si>
    <t>3495354</t>
  </si>
  <si>
    <t>https://backoffice.x.sberauto.com/crm/manager/3495354</t>
  </si>
  <si>
    <t>4765770</t>
  </si>
  <si>
    <t>https://backoffice.x.sberauto.com/crm/manager/4765770</t>
  </si>
  <si>
    <t>Почта Yes пробег</t>
  </si>
  <si>
    <t>https://sberauto.com/cars/880a206f</t>
  </si>
  <si>
    <t>г. Иркутск, ул. Ширямова, 32</t>
  </si>
  <si>
    <t>TSMJYB22S00840291</t>
  </si>
  <si>
    <t>SX4</t>
  </si>
  <si>
    <t>Почта Yes пробег 2</t>
  </si>
  <si>
    <t>1959724</t>
  </si>
  <si>
    <t>https://backoffice.x.sberauto.com/crm/manager/1959724</t>
  </si>
  <si>
    <t>https://sberauto.com/cars/be9bc9fa</t>
  </si>
  <si>
    <t>RUMKEEW7A00013171</t>
  </si>
  <si>
    <t>CX-5</t>
  </si>
  <si>
    <t>ИРКУТСКАЯ Область</t>
  </si>
  <si>
    <t>4807005</t>
  </si>
  <si>
    <t>https://backoffice.x.sberauto.com/crm/manager/4807005</t>
  </si>
  <si>
    <t>ААА Моторс Формула МЦ Мицу</t>
  </si>
  <si>
    <t>4612735</t>
  </si>
  <si>
    <t>https://backoffice.x.sberauto.com/crm/manager/4612735</t>
  </si>
  <si>
    <t>Андрндрей КузнКузнецоцов</t>
  </si>
  <si>
    <t>АВТОГЕРМЕС-ЗАПАД</t>
  </si>
  <si>
    <t>XUUJA2G22P0002184</t>
  </si>
  <si>
    <t>Kaiyi</t>
  </si>
  <si>
    <t>E5</t>
  </si>
  <si>
    <t>4615325</t>
  </si>
  <si>
    <t>https://backoffice.x.sberauto.com/crm/manager/4615325</t>
  </si>
  <si>
    <t>https://sberauto.com/cars/0a121ef0</t>
  </si>
  <si>
    <t>МО, г. Солнечногорск, пгт. Ржавки, мкр №2, стр. 14 (г. Зеленоград)</t>
  </si>
  <si>
    <t>897887</t>
  </si>
  <si>
    <t>https://backoffice.x.sberauto.com/crm/manager/897887</t>
  </si>
  <si>
    <t>https://sberauto.com/cars/549351f4</t>
  </si>
  <si>
    <t>Y4K8622Z9TB922030</t>
  </si>
  <si>
    <t>2029829</t>
  </si>
  <si>
    <t>https://backoffice.x.sberauto.com/crm/manager/2029829</t>
  </si>
  <si>
    <t>https://sberauto.com/cars/4c76056f</t>
  </si>
  <si>
    <t>LB37852DXTS047149</t>
  </si>
  <si>
    <t>2034051</t>
  </si>
  <si>
    <t>https://backoffice.x.sberauto.com/crm/manager/2034051</t>
  </si>
  <si>
    <t>https://sberauto.com/cars/178c92d4</t>
  </si>
  <si>
    <t>LB3G43S94TX406445</t>
  </si>
  <si>
    <t>181110</t>
  </si>
  <si>
    <t>https://backoffice.x.sberauto.com/crm/manager/181110</t>
  </si>
  <si>
    <t>https://sberauto.com/cars/7a30d128</t>
  </si>
  <si>
    <t>LB3FX1S19TB051724</t>
  </si>
  <si>
    <t>1158138</t>
  </si>
  <si>
    <t>https://backoffice.x.sberauto.com/crm/manager/1158138</t>
  </si>
  <si>
    <t>https://sberauto.com/cars/74d719bd</t>
  </si>
  <si>
    <t>LB37852D1RS196414</t>
  </si>
  <si>
    <t>1785335</t>
  </si>
  <si>
    <t>https://backoffice.x.sberauto.com/crm/manager/1785335</t>
  </si>
  <si>
    <t>https://sberauto.com/cars/9dd563cc</t>
  </si>
  <si>
    <t>Y4K8824Z6TB206578</t>
  </si>
  <si>
    <t>3515011</t>
  </si>
  <si>
    <t>https://backoffice.x.sberauto.com/crm/manager/3515011</t>
  </si>
  <si>
    <t>https://sberauto.com/cars/69515d0f</t>
  </si>
  <si>
    <t>LHA022GD7SB001622</t>
  </si>
  <si>
    <t>416631</t>
  </si>
  <si>
    <t>https://backoffice.x.sberauto.com/crm/manager/416631</t>
  </si>
  <si>
    <t>https://sberauto.com/cars/9a577b34</t>
  </si>
  <si>
    <t>ТУЛЬСКАЯ</t>
  </si>
  <si>
    <t>4730982</t>
  </si>
  <si>
    <t>https://backoffice.x.sberauto.com/crm/manager/4730982</t>
  </si>
  <si>
    <t>https://sberauto.com/cars/0f425fb3</t>
  </si>
  <si>
    <t>Y4K8622Z6TB922115</t>
  </si>
  <si>
    <t>4745439</t>
  </si>
  <si>
    <t>https://backoffice.x.sberauto.com/crm/manager/4745439</t>
  </si>
  <si>
    <t>https://sberauto.com/cars/9367aa5b</t>
  </si>
  <si>
    <t>LB37852D3TS064553</t>
  </si>
  <si>
    <t>4007141</t>
  </si>
  <si>
    <t>https://backoffice.x.sberauto.com/crm/manager/4007141</t>
  </si>
  <si>
    <t>https://sberauto.com/cars/38ee58e2</t>
  </si>
  <si>
    <t>LB3FX1S14TB008733</t>
  </si>
  <si>
    <t>4858861</t>
  </si>
  <si>
    <t>https://backoffice.x.sberauto.com/crm/manager/4858861</t>
  </si>
  <si>
    <t>https://sberauto.com/cars/1edee896</t>
  </si>
  <si>
    <t>Y4K8622Z6TB928786</t>
  </si>
  <si>
    <t>4742766</t>
  </si>
  <si>
    <t>https://backoffice.x.sberauto.com/crm/manager/4742766</t>
  </si>
  <si>
    <t>АВТОДОМ ONLINE</t>
  </si>
  <si>
    <t>https://sberauto.com/cars/e0071c98</t>
  </si>
  <si>
    <t>Москва, 85-й км МКАД, вл. 5, с. 1</t>
  </si>
  <si>
    <t>EDEJB31B7TE065071</t>
  </si>
  <si>
    <t>https://sberauto.com/cars/3a09d8c5</t>
  </si>
  <si>
    <t>EDEKD32B1TE017689</t>
  </si>
  <si>
    <t>1822496</t>
  </si>
  <si>
    <t>https://backoffice.x.sberauto.com/crm/manager/1822496</t>
  </si>
  <si>
    <t>https://sberauto.com/cars/69bb45e7</t>
  </si>
  <si>
    <t>Автодом JAECOO Алтуфьево ДЦА Москва, 85-й км МКАД, вл. 5, с. 1</t>
  </si>
  <si>
    <t>EDXDB21B5SC196086</t>
  </si>
  <si>
    <t>64394</t>
  </si>
  <si>
    <t>https://backoffice.x.sberauto.com/crm/manager/64394</t>
  </si>
  <si>
    <t>https://sberauto.com/cars/c0e85b2e</t>
  </si>
  <si>
    <t>EDXDB21B0TG008892</t>
  </si>
  <si>
    <t>4799149</t>
  </si>
  <si>
    <t>https://backoffice.x.sberauto.com/crm/manager/4799149</t>
  </si>
  <si>
    <t>https://sberauto.com/cars/51cab2ef</t>
  </si>
  <si>
    <t>Москва, п. Московский, д. Картмазово, Киевская улица, 1Д</t>
  </si>
  <si>
    <t>EC3TEUMB2T0003677</t>
  </si>
  <si>
    <t>2515384</t>
  </si>
  <si>
    <t>https://backoffice.x.sberauto.com/crm/manager/2515384</t>
  </si>
  <si>
    <t>https://sberauto.com/cars/b5b3a9ec</t>
  </si>
  <si>
    <t>EDEJD31B9TE039145</t>
  </si>
  <si>
    <t>2789859</t>
  </si>
  <si>
    <t>https://backoffice.x.sberauto.com/crm/manager/2789859</t>
  </si>
  <si>
    <t>https://sberauto.com/cars/a1001ece</t>
  </si>
  <si>
    <t>Москва, Новомосковский административный округ, Киевское шоссе, 24-й километр, вл15В Метро Саларьево</t>
  </si>
  <si>
    <t>XZGFF05A0TA823540</t>
  </si>
  <si>
    <t>H3</t>
  </si>
  <si>
    <t>4808727</t>
  </si>
  <si>
    <t>https://backoffice.x.sberauto.com/crm/manager/4808727</t>
  </si>
  <si>
    <t>https://sberauto.com/cars/aec55654</t>
  </si>
  <si>
    <t>EDEJD31B4TE044236</t>
  </si>
  <si>
    <t>4810385</t>
  </si>
  <si>
    <t>https://backoffice.x.sberauto.com/crm/manager/4810385</t>
  </si>
  <si>
    <t>https://sberauto.com/cars/f3076e5d</t>
  </si>
  <si>
    <t>АвтоСпецЦентр TENET Каширка КАР АЦ Москва, Каширское шоссе, д. 39, корп. 1</t>
  </si>
  <si>
    <t>EDXFB32B0TE080586</t>
  </si>
  <si>
    <t>4277621</t>
  </si>
  <si>
    <t>https://backoffice.x.sberauto.com/crm/manager/4277621</t>
  </si>
  <si>
    <t>https://sberauto.com/cars/95724135</t>
  </si>
  <si>
    <t>EDXDB21B0TG006429</t>
  </si>
  <si>
    <t>1235719</t>
  </si>
  <si>
    <t>https://backoffice.x.sberauto.com/crm/manager/1235719</t>
  </si>
  <si>
    <t>https://sberauto.com/cars/ce6f5ea3</t>
  </si>
  <si>
    <t>Москва, Каширское шоссе, д. 39, корп. 1</t>
  </si>
  <si>
    <t>EDXGD34BXTE031066</t>
  </si>
  <si>
    <t>2597867</t>
  </si>
  <si>
    <t>https://backoffice.x.sberauto.com/crm/manager/2597867</t>
  </si>
  <si>
    <t>https://sberauto.com/cars/6a1bbb7b</t>
  </si>
  <si>
    <t>EDXDB21B7TG009196</t>
  </si>
  <si>
    <t>4357753</t>
  </si>
  <si>
    <t>https://backoffice.x.sberauto.com/crm/manager/4357753</t>
  </si>
  <si>
    <t>https://sberauto.com/cars/c4ce7633</t>
  </si>
  <si>
    <t>АвтоСпецЦентр Geely Дубровка КАР АЦ Москва, 2-я ул. Машиностроения, д. 6</t>
  </si>
  <si>
    <t>L6TVX1S60TY900414</t>
  </si>
  <si>
    <t>https://sberauto.com/cars/7e34e79a</t>
  </si>
  <si>
    <t>L6TVX1S61TY900745</t>
  </si>
  <si>
    <t>4831151</t>
  </si>
  <si>
    <t>https://backoffice.x.sberauto.com/crm/manager/4831151</t>
  </si>
  <si>
    <t>https://sberauto.com/cars/2fc306c2</t>
  </si>
  <si>
    <t>EDELB31B9TE078655</t>
  </si>
  <si>
    <t>1797100</t>
  </si>
  <si>
    <t>https://backoffice.x.sberauto.com/crm/manager/1797100</t>
  </si>
  <si>
    <t>https://sberauto.com/cars/a32427a5</t>
  </si>
  <si>
    <t>LB3G43S99TX407588</t>
  </si>
  <si>
    <t>4834217</t>
  </si>
  <si>
    <t>https://backoffice.x.sberauto.com/crm/manager/4834217</t>
  </si>
  <si>
    <t>https://sberauto.com/cars/d03350ba</t>
  </si>
  <si>
    <t>LB37852D0TS071895</t>
  </si>
  <si>
    <t>3228814</t>
  </si>
  <si>
    <t>https://backoffice.x.sberauto.com/crm/manager/3228814</t>
  </si>
  <si>
    <t>https://sberauto.com/cars/0967e1a7</t>
  </si>
  <si>
    <t>LB3FX1S11TB078044</t>
  </si>
  <si>
    <t>4854401</t>
  </si>
  <si>
    <t>https://backoffice.x.sberauto.com/crm/manager/4854401</t>
  </si>
  <si>
    <t>https://sberauto.com/cars/c24d7ba3</t>
  </si>
  <si>
    <t>АвтоСпецЦентр JETOUR Внуково КАР АЦ Москва, п. Московский, д. Картмазово, Киевская улица, 1Д</t>
  </si>
  <si>
    <t>LVTDD24B1TDB86689</t>
  </si>
  <si>
    <t>4859066</t>
  </si>
  <si>
    <t>https://backoffice.x.sberauto.com/crm/manager/4859066</t>
  </si>
  <si>
    <t>https://sberauto.com/cars/ec0ba3b7</t>
  </si>
  <si>
    <t>EDXDD24BXSD062321</t>
  </si>
  <si>
    <t>1616918</t>
  </si>
  <si>
    <t>https://backoffice.x.sberauto.com/crm/manager/1616918</t>
  </si>
  <si>
    <t>https://sberauto.com/cars/be8dc3af</t>
  </si>
  <si>
    <t>EDXDB21BXTG007166</t>
  </si>
  <si>
    <t>4871444</t>
  </si>
  <si>
    <t>https://backoffice.x.sberauto.com/crm/manager/4871444</t>
  </si>
  <si>
    <t>https://sberauto.com/cars/5d69c303</t>
  </si>
  <si>
    <t>Автодом GAC Алтуфьево Москва, 85-й км МКАД, вл. 5, с. 1 Москва, 85-й км МКАД, вл. 5, с. 1</t>
  </si>
  <si>
    <t>LMGMU1G81T1324770</t>
  </si>
  <si>
    <t>M8</t>
  </si>
  <si>
    <t>4011695</t>
  </si>
  <si>
    <t>https://backoffice.x.sberauto.com/crm/manager/4011695</t>
  </si>
  <si>
    <t>https://sberauto.com/cars/0b557987</t>
  </si>
  <si>
    <t>EC3DCUFD4SC008191</t>
  </si>
  <si>
    <t>1307597</t>
  </si>
  <si>
    <t>https://backoffice.x.sberauto.com/crm/manager/1307597</t>
  </si>
  <si>
    <t>4176792</t>
  </si>
  <si>
    <t>https://backoffice.x.sberauto.com/crm/manager/4176792</t>
  </si>
  <si>
    <t>Общая почта Автодом</t>
  </si>
  <si>
    <t>https://sberauto.com/cars/87383e2f</t>
  </si>
  <si>
    <t>X7L4SRAV455986497</t>
  </si>
  <si>
    <t>Renault</t>
  </si>
  <si>
    <t>Logan</t>
  </si>
  <si>
    <t>4803250</t>
  </si>
  <si>
    <t>https://backoffice.x.sberauto.com/crm/manager/4803250</t>
  </si>
  <si>
    <t>https://sberauto.com/cars/798dd4bb</t>
  </si>
  <si>
    <t>JHMCL95807C211725</t>
  </si>
  <si>
    <t>Honda</t>
  </si>
  <si>
    <t>Accord</t>
  </si>
  <si>
    <t>4756146</t>
  </si>
  <si>
    <t>https://backoffice.x.sberauto.com/crm/manager/4756146</t>
  </si>
  <si>
    <t>https://sberauto.com/cars/51633509</t>
  </si>
  <si>
    <t>Z8NFBAJ11ES089079</t>
  </si>
  <si>
    <t>Qashqai</t>
  </si>
  <si>
    <t>4698257</t>
  </si>
  <si>
    <t>https://backoffice.x.sberauto.com/crm/manager/4698257</t>
  </si>
  <si>
    <t>Автоимпорт (ООО «КАРМЕН»)</t>
  </si>
  <si>
    <t>XTA219040T1252818</t>
  </si>
  <si>
    <t>1724980</t>
  </si>
  <si>
    <t>https://backoffice.x.sberauto.com/crm/manager/1724980</t>
  </si>
  <si>
    <t>Автокласс Тула Solaris</t>
  </si>
  <si>
    <t>https://sberauto.com/cars/2ca3bf2e</t>
  </si>
  <si>
    <t>Тула, Октябрьская, 290</t>
  </si>
  <si>
    <t>Z94C251BBSR188329</t>
  </si>
  <si>
    <t>4824307</t>
  </si>
  <si>
    <t>https://backoffice.x.sberauto.com/crm/manager/4824307</t>
  </si>
  <si>
    <t>Почта Пробег Общая</t>
  </si>
  <si>
    <t>https://sberauto.com/cars/07e217f0</t>
  </si>
  <si>
    <t>Новомосковское ш., 27</t>
  </si>
  <si>
    <t>WF0EXXGCDE7M20761</t>
  </si>
  <si>
    <t>Ford</t>
  </si>
  <si>
    <t>C-MAX</t>
  </si>
  <si>
    <t>Почта Пробег Общая 2</t>
  </si>
  <si>
    <t>Почта Пробег Общая 3</t>
  </si>
  <si>
    <t>Почта Пробег Тула Ресепшн</t>
  </si>
  <si>
    <t>Почта Пробег Тула Ресепшн 2</t>
  </si>
  <si>
    <t>Почта Пробег Тула РОП</t>
  </si>
  <si>
    <t>4702530</t>
  </si>
  <si>
    <t>https://backoffice.x.sberauto.com/crm/manager/4702530</t>
  </si>
  <si>
    <t>Почта автолиния</t>
  </si>
  <si>
    <t>https://sberauto.com/cars/908d3fd4</t>
  </si>
  <si>
    <t>ул. Мичурина, здание 28</t>
  </si>
  <si>
    <t>Primera</t>
  </si>
  <si>
    <t>Почта автолиния 2</t>
  </si>
  <si>
    <t>122698</t>
  </si>
  <si>
    <t>https://backoffice.x.sberauto.com/crm/manager/122698</t>
  </si>
  <si>
    <t>АВТОМАГ EMAIL</t>
  </si>
  <si>
    <t>https://sberauto.com/cars/c4a932a8</t>
  </si>
  <si>
    <t>ул. Профсоюзов, 60</t>
  </si>
  <si>
    <t>XZGFF06A5TA302991</t>
  </si>
  <si>
    <t>4616790</t>
  </si>
  <si>
    <t>https://backoffice.x.sberauto.com/crm/manager/4616790</t>
  </si>
  <si>
    <t>https://sberauto.com/cars/3285c797</t>
  </si>
  <si>
    <t>ул. Дамбовская, 5</t>
  </si>
  <si>
    <t>XW8AC1NH7HK119524</t>
  </si>
  <si>
    <t>Skoda</t>
  </si>
  <si>
    <t>Rapid</t>
  </si>
  <si>
    <t>399520</t>
  </si>
  <si>
    <t>https://backoffice.x.sberauto.com/crm/manager/399520</t>
  </si>
  <si>
    <t>https://sberauto.com/cars/3ba1d31b</t>
  </si>
  <si>
    <t>XZGFE04AXTA533522</t>
  </si>
  <si>
    <t>97636</t>
  </si>
  <si>
    <t>https://backoffice.x.sberauto.com/crm/manager/97636</t>
  </si>
  <si>
    <t>https://sberauto.com/cars/c22246b4</t>
  </si>
  <si>
    <t>XZGEF04AXSA398081</t>
  </si>
  <si>
    <t>4655213</t>
  </si>
  <si>
    <t>https://backoffice.x.sberauto.com/crm/manager/4655213</t>
  </si>
  <si>
    <t>https://sberauto.com/cars/e2640a7c</t>
  </si>
  <si>
    <t>ул. Мира, 3П, стр.11</t>
  </si>
  <si>
    <t>XZGFF06A5TA303994</t>
  </si>
  <si>
    <t>4667813</t>
  </si>
  <si>
    <t>https://backoffice.x.sberauto.com/crm/manager/4667813</t>
  </si>
  <si>
    <t>https://sberauto.com/cars/460d72fc</t>
  </si>
  <si>
    <t>EC2EF4A51TA002782</t>
  </si>
  <si>
    <t>4703624</t>
  </si>
  <si>
    <t>https://backoffice.x.sberauto.com/crm/manager/4703624</t>
  </si>
  <si>
    <t>https://sberauto.com/cars/76c27aae</t>
  </si>
  <si>
    <t>ул. 50 лет ВЛКСМ, 24</t>
  </si>
  <si>
    <t>XZGFF06A6TA303311</t>
  </si>
  <si>
    <t>4752611</t>
  </si>
  <si>
    <t>https://backoffice.x.sberauto.com/crm/manager/4752611</t>
  </si>
  <si>
    <t>https://sberauto.com/cars/ce89435b</t>
  </si>
  <si>
    <t>EC2EF4A54TA002985</t>
  </si>
  <si>
    <t>2399882</t>
  </si>
  <si>
    <t>https://backoffice.x.sberauto.com/crm/manager/2399882</t>
  </si>
  <si>
    <t>https://sberauto.com/cars/68eab740</t>
  </si>
  <si>
    <t>XZGEE04A8SA529477</t>
  </si>
  <si>
    <t>2537969</t>
  </si>
  <si>
    <t>https://backoffice.x.sberauto.com/crm/manager/2537969</t>
  </si>
  <si>
    <t>https://sberauto.com/cars/45559b3a</t>
  </si>
  <si>
    <t>Z8TXTGF2WHM036295</t>
  </si>
  <si>
    <t>Mitsubishi</t>
  </si>
  <si>
    <t>Outlander</t>
  </si>
  <si>
    <t>4420275</t>
  </si>
  <si>
    <t>https://backoffice.x.sberauto.com/crm/manager/4420275</t>
  </si>
  <si>
    <t>https://sberauto.com/cars/683e2e72</t>
  </si>
  <si>
    <t>XZGEE04A2TA557583</t>
  </si>
  <si>
    <t>4624554</t>
  </si>
  <si>
    <t>https://backoffice.x.sberauto.com/crm/manager/4624554</t>
  </si>
  <si>
    <t>РОП Jetour</t>
  </si>
  <si>
    <t>https://sberauto.com/cars/e3c39581</t>
  </si>
  <si>
    <t>Удмуртия, Ижевск, ул Воткинское шоссе, 196/4</t>
  </si>
  <si>
    <t>EC3DCUFD0SC007846</t>
  </si>
  <si>
    <t>https://sberauto.com/cars/8f074307</t>
  </si>
  <si>
    <t>EC3DCUFD9TC011766</t>
  </si>
  <si>
    <t>4024489</t>
  </si>
  <si>
    <t>https://backoffice.x.sberauto.com/crm/manager/4024489</t>
  </si>
  <si>
    <t>https://sberauto.com/cars/f921d609</t>
  </si>
  <si>
    <t>EC3DCUFD1TC014662</t>
  </si>
  <si>
    <t>2194412</t>
  </si>
  <si>
    <t>https://backoffice.x.sberauto.com/crm/manager/2194412</t>
  </si>
  <si>
    <t>https://sberauto.com/cars/11402748</t>
  </si>
  <si>
    <t>EC3DCUFD2TC014296</t>
  </si>
  <si>
    <t>3822767</t>
  </si>
  <si>
    <t>https://backoffice.x.sberauto.com/crm/manager/3822767</t>
  </si>
  <si>
    <t>https://sberauto.com/cars/723ab5ea</t>
  </si>
  <si>
    <t>4770865</t>
  </si>
  <si>
    <t>https://backoffice.x.sberauto.com/crm/manager/4770865</t>
  </si>
  <si>
    <t>https://sberauto.com/cars/67101b35</t>
  </si>
  <si>
    <t>3822332</t>
  </si>
  <si>
    <t>https://backoffice.x.sberauto.com/crm/manager/3822332</t>
  </si>
  <si>
    <t>2597426</t>
  </si>
  <si>
    <t>https://backoffice.x.sberauto.com/crm/manager/2597426</t>
  </si>
  <si>
    <t>https://sberauto.com/cars/bb54eb69</t>
  </si>
  <si>
    <t>EC37LUSM7SC003490</t>
  </si>
  <si>
    <t>1590242</t>
  </si>
  <si>
    <t>https://backoffice.x.sberauto.com/crm/manager/1590242</t>
  </si>
  <si>
    <t>https://sberauto.com/cars/799e0c09</t>
  </si>
  <si>
    <t>EC3DCUFD0SC008236</t>
  </si>
  <si>
    <t>4749149</t>
  </si>
  <si>
    <t>https://backoffice.x.sberauto.com/crm/manager/4749149</t>
  </si>
  <si>
    <t>https://sberauto.com/cars/a18f0600</t>
  </si>
  <si>
    <t>EC37LUSM7TC006312</t>
  </si>
  <si>
    <t>2582256</t>
  </si>
  <si>
    <t>https://backoffice.x.sberauto.com/crm/manager/2582256</t>
  </si>
  <si>
    <t>4819723</t>
  </si>
  <si>
    <t>https://backoffice.x.sberauto.com/crm/manager/4819723</t>
  </si>
  <si>
    <t>4648786</t>
  </si>
  <si>
    <t>https://backoffice.x.sberauto.com/crm/manager/4648786</t>
  </si>
  <si>
    <t>Автомир Почта Симферополь Джетур</t>
  </si>
  <si>
    <t>https://sberauto.com/cars/05ad7a7f</t>
  </si>
  <si>
    <t>Симферополь, ул. Героев Сталинграда, д. 6В</t>
  </si>
  <si>
    <t>EC3DCUFD5TC011358</t>
  </si>
  <si>
    <t>ХЕРСОНСКАЯ Область</t>
  </si>
  <si>
    <t>https://sberauto.com/cars/aebec507</t>
  </si>
  <si>
    <t>Автомир Почта Симферополь Джетур 2</t>
  </si>
  <si>
    <t>Автомир Почта Симферополь Джетур 3</t>
  </si>
  <si>
    <t>Автомир Почта Симферополь Джетур 4</t>
  </si>
  <si>
    <t>4554240</t>
  </si>
  <si>
    <t>https://backoffice.x.sberauto.com/crm/manager/4554240</t>
  </si>
  <si>
    <t>https://sberauto.com/cars/8ac999c9</t>
  </si>
  <si>
    <t>LVTDD24B7TDC04967</t>
  </si>
  <si>
    <t>1990609</t>
  </si>
  <si>
    <t>https://backoffice.x.sberauto.com/crm/manager/1990609</t>
  </si>
  <si>
    <t>https://sberauto.com/cars/9e626e63</t>
  </si>
  <si>
    <t>EC37LUSM5SC003889</t>
  </si>
  <si>
    <t>2775288</t>
  </si>
  <si>
    <t>https://backoffice.x.sberauto.com/crm/manager/2775288</t>
  </si>
  <si>
    <t>https://sberauto.com/cars/18c9ba5a</t>
  </si>
  <si>
    <t>4578565</t>
  </si>
  <si>
    <t>https://backoffice.x.sberauto.com/crm/manager/4578565</t>
  </si>
  <si>
    <t>Почта общая 4</t>
  </si>
  <si>
    <t>Медов Дмитрий</t>
  </si>
  <si>
    <t>https://sberauto.com/cars/272bd597</t>
  </si>
  <si>
    <t>Россия, Ярославль, проспект Октября, 73А</t>
  </si>
  <si>
    <t>XUFCD26GJA3251292</t>
  </si>
  <si>
    <t>Captiva</t>
  </si>
  <si>
    <t>https://sberauto.com/cars/6b9b368b</t>
  </si>
  <si>
    <t>XW8ZZZ5NZCG122452</t>
  </si>
  <si>
    <t>Volkswagen</t>
  </si>
  <si>
    <t>Tiguan</t>
  </si>
  <si>
    <t>4856584</t>
  </si>
  <si>
    <t>https://backoffice.x.sberauto.com/crm/manager/4856584</t>
  </si>
  <si>
    <t>https://sberauto.com/cars/fd1c3dbe</t>
  </si>
  <si>
    <t>Z8UA0A1SSD0027918</t>
  </si>
  <si>
    <t>SsangYong</t>
  </si>
  <si>
    <t>Actyon</t>
  </si>
  <si>
    <t>4620870</t>
  </si>
  <si>
    <t>https://backoffice.x.sberauto.com/crm/manager/4620870</t>
  </si>
  <si>
    <t>Обязательная почта 1</t>
  </si>
  <si>
    <t>https://sberauto.com/cars/bd0016fa</t>
  </si>
  <si>
    <t>Москва, Варшавское шоссе, 138А</t>
  </si>
  <si>
    <t>XZGFE04A7RA549265</t>
  </si>
  <si>
    <t>Обязательная почта 2</t>
  </si>
  <si>
    <t>Обязательная почта 3</t>
  </si>
  <si>
    <t>4373047</t>
  </si>
  <si>
    <t>https://backoffice.x.sberauto.com/crm/manager/4373047</t>
  </si>
  <si>
    <t>https://sberauto.com/cars/b9bde381</t>
  </si>
  <si>
    <t>LGWEF4A58RF714014</t>
  </si>
  <si>
    <t>4565030</t>
  </si>
  <si>
    <t>https://backoffice.x.sberauto.com/crm/manager/4565030</t>
  </si>
  <si>
    <t>https://sberauto.com/cars/acb2fe51</t>
  </si>
  <si>
    <t>LGWFFFA61RJ649531</t>
  </si>
  <si>
    <t>H9</t>
  </si>
  <si>
    <t>https://sberauto.com/cars/5ddfaed4</t>
  </si>
  <si>
    <t>XZGEF04A6RA377416</t>
  </si>
  <si>
    <t>4660605</t>
  </si>
  <si>
    <t>https://backoffice.x.sberauto.com/crm/manager/4660605</t>
  </si>
  <si>
    <t>https://sberauto.com/cars/e15da361</t>
  </si>
  <si>
    <t>LGWFF6A56RH947085</t>
  </si>
  <si>
    <t>4714987</t>
  </si>
  <si>
    <t>https://backoffice.x.sberauto.com/crm/manager/4714987</t>
  </si>
  <si>
    <t>https://sberauto.com/cars/5a16f6b8</t>
  </si>
  <si>
    <t>XZGFE04A3RA531622</t>
  </si>
  <si>
    <t>4718462</t>
  </si>
  <si>
    <t>https://backoffice.x.sberauto.com/crm/manager/4718462</t>
  </si>
  <si>
    <t>https://sberauto.com/cars/fe43710f</t>
  </si>
  <si>
    <t>XZGFF06A8RA375538</t>
  </si>
  <si>
    <t>2657087</t>
  </si>
  <si>
    <t>https://backoffice.x.sberauto.com/crm/manager/2657087</t>
  </si>
  <si>
    <t>4244177</t>
  </si>
  <si>
    <t>https://backoffice.x.sberauto.com/crm/manager/4244177</t>
  </si>
  <si>
    <t>4780173</t>
  </si>
  <si>
    <t>https://backoffice.x.sberauto.com/crm/manager/4780173</t>
  </si>
  <si>
    <t>https://sberauto.com/cars/d267ac11</t>
  </si>
  <si>
    <t>EC2EF4A59TA011259</t>
  </si>
  <si>
    <t>4844597</t>
  </si>
  <si>
    <t>https://backoffice.x.sberauto.com/crm/manager/4844597</t>
  </si>
  <si>
    <t>https://sberauto.com/cars/fa566dcb</t>
  </si>
  <si>
    <t>EC2EF4A50TA012428</t>
  </si>
  <si>
    <t>211343</t>
  </si>
  <si>
    <t>https://backoffice.x.sberauto.com/crm/manager/211343</t>
  </si>
  <si>
    <t>https://sberauto.com/cars/3a8e050d</t>
  </si>
  <si>
    <t>EC2EF4A53TA014660</t>
  </si>
  <si>
    <t>3848844</t>
  </si>
  <si>
    <t>https://backoffice.x.sberauto.com/crm/manager/3848844</t>
  </si>
  <si>
    <t>Сорокина Елена</t>
  </si>
  <si>
    <t>https://sberauto.com/cars/8463e8e0</t>
  </si>
  <si>
    <t>EC2EF4A50TA014678</t>
  </si>
  <si>
    <t>4040845</t>
  </si>
  <si>
    <t>https://backoffice.x.sberauto.com/crm/manager/4040845</t>
  </si>
  <si>
    <t>https://sberauto.com/cars/54b3455a</t>
  </si>
  <si>
    <t>LGWFF7A60RJ664916</t>
  </si>
  <si>
    <t>4619474</t>
  </si>
  <si>
    <t>https://backoffice.x.sberauto.com/crm/manager/4619474</t>
  </si>
  <si>
    <t>https://sberauto.com/cars/e2b89688</t>
  </si>
  <si>
    <t>188693, Ленинградская область, Всеволожский район, город Кудрово, пр. Строителей, 37 зд4</t>
  </si>
  <si>
    <t>EDXFD32B7TE032920</t>
  </si>
  <si>
    <t>3082429</t>
  </si>
  <si>
    <t>https://backoffice.x.sberauto.com/crm/manager/3082429</t>
  </si>
  <si>
    <t>https://sberauto.com/cars/abf7087d</t>
  </si>
  <si>
    <t>EDEED31B2TE024875</t>
  </si>
  <si>
    <t>2620931</t>
  </si>
  <si>
    <t>https://backoffice.x.sberauto.com/crm/manager/2620931</t>
  </si>
  <si>
    <t>https://sberauto.com/cars/9fbf40c5</t>
  </si>
  <si>
    <t>188693, Ленинградская область, Всеволожский район, город Кудрово, пр. Строителей, 31 зд1</t>
  </si>
  <si>
    <t>RUNJTDM92S4024130</t>
  </si>
  <si>
    <t>Sollers</t>
  </si>
  <si>
    <t>ST6</t>
  </si>
  <si>
    <t>https://sberauto.com/cars/18e16be7</t>
  </si>
  <si>
    <t>RUNJTDM92S4064928</t>
  </si>
  <si>
    <t>https://sberauto.com/cars/945102ab</t>
  </si>
  <si>
    <t>188693, Ленинградская область, Всеволожский район, город Кудрово, проспект Строителей, 29</t>
  </si>
  <si>
    <t>LMFCK0A74R1180766</t>
  </si>
  <si>
    <t>4758357</t>
  </si>
  <si>
    <t>https://backoffice.x.sberauto.com/crm/manager/4758357</t>
  </si>
  <si>
    <t>https://sberauto.com/cars/86bf9097</t>
  </si>
  <si>
    <t>EDXGD34B5TE034635</t>
  </si>
  <si>
    <t>https://sberauto.com/cars/f98f738a</t>
  </si>
  <si>
    <t>188693, Ленинградская область, Всеволожский район, город Кудрово, проспект Строителей, 31 зд2</t>
  </si>
  <si>
    <t>HJRPDT009R4250440</t>
  </si>
  <si>
    <t>4842886</t>
  </si>
  <si>
    <t>https://backoffice.x.sberauto.com/crm/manager/4842886</t>
  </si>
  <si>
    <t>https://sberauto.com/cars/01243971</t>
  </si>
  <si>
    <t>188693, Ленинградская область, Всеволожский район, город Кудрово, пр. Строителей, 41</t>
  </si>
  <si>
    <t>EVXDHAZ93T2312240</t>
  </si>
  <si>
    <t>Jeland</t>
  </si>
  <si>
    <t>https://sberauto.com/cars/4381f355</t>
  </si>
  <si>
    <t>HJRPZLG36T3301087</t>
  </si>
  <si>
    <t>4849796</t>
  </si>
  <si>
    <t>https://backoffice.x.sberauto.com/crm/manager/4849796</t>
  </si>
  <si>
    <t>https://sberauto.com/cars/94fc130c</t>
  </si>
  <si>
    <t>188693, Ленинградская область, Всеволожский район, город Кудрово, пр. Строителей, 39 зд1</t>
  </si>
  <si>
    <t>HLX3SAP48S1669342</t>
  </si>
  <si>
    <t>L6</t>
  </si>
  <si>
    <t>https://sberauto.com/cars/b31447c9</t>
  </si>
  <si>
    <t>LMFCCHP03R3080573</t>
  </si>
  <si>
    <t>4401428</t>
  </si>
  <si>
    <t>https://backoffice.x.sberauto.com/crm/manager/4401428</t>
  </si>
  <si>
    <t>https://sberauto.com/cars/bd4d9256</t>
  </si>
  <si>
    <t>HJRPVLB42T6825168</t>
  </si>
  <si>
    <t>4851028</t>
  </si>
  <si>
    <t>https://backoffice.x.sberauto.com/crm/manager/4851028</t>
  </si>
  <si>
    <t>https://sberauto.com/cars/ba98d336</t>
  </si>
  <si>
    <t>EDEFP0T75T6903252</t>
  </si>
  <si>
    <t>151152</t>
  </si>
  <si>
    <t>https://backoffice.x.sberauto.com/crm/manager/151152</t>
  </si>
  <si>
    <t>https://sberauto.com/cars/08fa26d6</t>
  </si>
  <si>
    <t>188693, Ленинградская область, Всеволожский район, город Кудрово, пр. Строителей, 31 зд2</t>
  </si>
  <si>
    <t>L6TV0CV33S6180364</t>
  </si>
  <si>
    <t>4674158</t>
  </si>
  <si>
    <t>https://backoffice.x.sberauto.com/crm/manager/4674158</t>
  </si>
  <si>
    <t>https://sberauto.com/cars/66b4c65c</t>
  </si>
  <si>
    <t>Салова 68</t>
  </si>
  <si>
    <t>EC3DLUFD9TC012707</t>
  </si>
  <si>
    <t>4698837</t>
  </si>
  <si>
    <t>https://backoffice.x.sberauto.com/crm/manager/4698837</t>
  </si>
  <si>
    <t>https://sberauto.com/cars/d0d5e31a</t>
  </si>
  <si>
    <t>EC3DCUFD3TC011343</t>
  </si>
  <si>
    <t>2714377</t>
  </si>
  <si>
    <t>https://backoffice.x.sberauto.com/crm/manager/2714377</t>
  </si>
  <si>
    <t>4664959</t>
  </si>
  <si>
    <t>https://backoffice.x.sberauto.com/crm/manager/4664959</t>
  </si>
  <si>
    <t>https://sberauto.com/cars/ad0ace32</t>
  </si>
  <si>
    <t>EC3DCUFD2TC014010</t>
  </si>
  <si>
    <t>4732455</t>
  </si>
  <si>
    <t>https://backoffice.x.sberauto.com/crm/manager/4732455</t>
  </si>
  <si>
    <t>2974847</t>
  </si>
  <si>
    <t>https://backoffice.x.sberauto.com/crm/manager/2974847</t>
  </si>
  <si>
    <t>https://sberauto.com/cars/6374f15d</t>
  </si>
  <si>
    <t>EC3DCUFD6TC013362</t>
  </si>
  <si>
    <t>4563540</t>
  </si>
  <si>
    <t>https://backoffice.x.sberauto.com/crm/manager/4563540</t>
  </si>
  <si>
    <t>K2(FIO) почта K2(PER)</t>
  </si>
  <si>
    <t>https://sberauto.com/cars/1d0cd5e9</t>
  </si>
  <si>
    <t>Школьная д.71, корп.3, лит. А</t>
  </si>
  <si>
    <t>EC3DLUFD5TC012249</t>
  </si>
  <si>
    <t>K2(FIO)-центр K2(PER)</t>
  </si>
  <si>
    <t>K2(PER) - маркетолог K2(PER)</t>
  </si>
  <si>
    <t>K2(PER), K2(FIO) маркетолог</t>
  </si>
  <si>
    <t>4815223</t>
  </si>
  <si>
    <t>https://backoffice.x.sberauto.com/crm/manager/4815223</t>
  </si>
  <si>
    <t>https://sberauto.com/cars/4392fff9</t>
  </si>
  <si>
    <t>EC37CUSM4SC003740</t>
  </si>
  <si>
    <t>4826172</t>
  </si>
  <si>
    <t>https://backoffice.x.sberauto.com/crm/manager/4826172</t>
  </si>
  <si>
    <t>https://sberauto.com/cars/045c2bec</t>
  </si>
  <si>
    <t>EC37LUSM3TC005531</t>
  </si>
  <si>
    <t>https://sberauto.com/cars/98f83606</t>
  </si>
  <si>
    <t>EC3DLUFD5TC012431</t>
  </si>
  <si>
    <t>4860604</t>
  </si>
  <si>
    <t>https://backoffice.x.sberauto.com/crm/manager/4860604</t>
  </si>
  <si>
    <t>https://sberauto.com/cars/a9923560</t>
  </si>
  <si>
    <t>Руставели д.55, корп. 1, лит. А</t>
  </si>
  <si>
    <t>LS4ASE2E4SA250909</t>
  </si>
  <si>
    <t>3747317</t>
  </si>
  <si>
    <t>https://backoffice.x.sberauto.com/crm/manager/3747317</t>
  </si>
  <si>
    <t>K2(FIO) почта Джетур Московский</t>
  </si>
  <si>
    <t>https://sberauto.com/cars/366bad02</t>
  </si>
  <si>
    <t>Дунайский д.15, корп.2, лит. А</t>
  </si>
  <si>
    <t>EC37CUSM6SC004596</t>
  </si>
  <si>
    <t>2549980</t>
  </si>
  <si>
    <t>https://backoffice.x.sberauto.com/crm/manager/2549980</t>
  </si>
  <si>
    <t>4714414</t>
  </si>
  <si>
    <t>https://backoffice.x.sberauto.com/crm/manager/4714414</t>
  </si>
  <si>
    <t>517461</t>
  </si>
  <si>
    <t>https://backoffice.x.sberauto.com/crm/manager/517461</t>
  </si>
  <si>
    <t>4750698</t>
  </si>
  <si>
    <t>https://backoffice.x.sberauto.com/crm/manager/4750698</t>
  </si>
  <si>
    <t>1579580</t>
  </si>
  <si>
    <t>https://backoffice.x.sberauto.com/crm/manager/1579580</t>
  </si>
  <si>
    <t>4845455</t>
  </si>
  <si>
    <t>https://backoffice.x.sberauto.com/crm/manager/4845455</t>
  </si>
  <si>
    <t>4685831</t>
  </si>
  <si>
    <t>https://backoffice.x.sberauto.com/crm/manager/4685831</t>
  </si>
  <si>
    <t>По авто с пробегом</t>
  </si>
  <si>
    <t>https://sberauto.com/cars/f36f32a3</t>
  </si>
  <si>
    <t>Архангельск, улица Октябрят, 31</t>
  </si>
  <si>
    <t>WVWZZZ1KZCW018446</t>
  </si>
  <si>
    <t>Golf</t>
  </si>
  <si>
    <t>По новым автомобилям</t>
  </si>
  <si>
    <t>819673</t>
  </si>
  <si>
    <t>https://backoffice.x.sberauto.com/crm/manager/819673</t>
  </si>
  <si>
    <t>https://sberauto.com/cars/70f8a989</t>
  </si>
  <si>
    <t>XTAGA0000T0003260</t>
  </si>
  <si>
    <t>4870847</t>
  </si>
  <si>
    <t>https://backoffice.x.sberauto.com/crm/manager/4870847</t>
  </si>
  <si>
    <t>Почта осн для лидов</t>
  </si>
  <si>
    <t>https://sberauto.com/cars/d0685930</t>
  </si>
  <si>
    <t>Адрес: г Уфа, ул Маршала Жукова, д 30</t>
  </si>
  <si>
    <t>XTAGFK110JY156416</t>
  </si>
  <si>
    <t>4613394</t>
  </si>
  <si>
    <t>https://backoffice.x.sberauto.com/crm/manager/4613394</t>
  </si>
  <si>
    <t>EC3DCUFD2TC009616</t>
  </si>
  <si>
    <t>4259648</t>
  </si>
  <si>
    <t>https://backoffice.x.sberauto.com/crm/manager/4259648</t>
  </si>
  <si>
    <t>EC3DCUFD2TC009504</t>
  </si>
  <si>
    <t>4606634</t>
  </si>
  <si>
    <t>https://backoffice.x.sberauto.com/crm/manager/4606634</t>
  </si>
  <si>
    <t>LVTDD24B6TDB77857</t>
  </si>
  <si>
    <t>3778628</t>
  </si>
  <si>
    <t>https://backoffice.x.sberauto.com/crm/manager/3778628</t>
  </si>
  <si>
    <t>4718941</t>
  </si>
  <si>
    <t>https://backoffice.x.sberauto.com/crm/manager/4718941</t>
  </si>
  <si>
    <t>EC3DCUFD8TC011631</t>
  </si>
  <si>
    <t>4748427</t>
  </si>
  <si>
    <t>https://backoffice.x.sberauto.com/crm/manager/4748427</t>
  </si>
  <si>
    <t>EC3DCUFD4TC011559</t>
  </si>
  <si>
    <t>2017624</t>
  </si>
  <si>
    <t>https://backoffice.x.sberauto.com/crm/manager/2017624</t>
  </si>
  <si>
    <t>EC37CUSM4SC003091</t>
  </si>
  <si>
    <t>LVTDD24B3TDB77847</t>
  </si>
  <si>
    <t>4772940</t>
  </si>
  <si>
    <t>https://backoffice.x.sberauto.com/crm/manager/4772940</t>
  </si>
  <si>
    <t>EC3DCUFD1TC010174</t>
  </si>
  <si>
    <t>3955090</t>
  </si>
  <si>
    <t>https://backoffice.x.sberauto.com/crm/manager/3955090</t>
  </si>
  <si>
    <t>LVTDD24B3TDC04223</t>
  </si>
  <si>
    <t>4783913</t>
  </si>
  <si>
    <t>https://backoffice.x.sberauto.com/crm/manager/4783913</t>
  </si>
  <si>
    <t>EC3DCUFD6SC008144</t>
  </si>
  <si>
    <t>EC3DLUFDXTC012814</t>
  </si>
  <si>
    <t>4806502</t>
  </si>
  <si>
    <t>https://backoffice.x.sberauto.com/crm/manager/4806502</t>
  </si>
  <si>
    <t>EC3DCUFD0TC013549</t>
  </si>
  <si>
    <t>4810384</t>
  </si>
  <si>
    <t>https://backoffice.x.sberauto.com/crm/manager/4810384</t>
  </si>
  <si>
    <t>4823680</t>
  </si>
  <si>
    <t>https://backoffice.x.sberauto.com/crm/manager/4823680</t>
  </si>
  <si>
    <t>EC3DCUFD7TC014357</t>
  </si>
  <si>
    <t>EC37LUSM3SC001784</t>
  </si>
  <si>
    <t>4840587</t>
  </si>
  <si>
    <t>https://backoffice.x.sberauto.com/crm/manager/4840587</t>
  </si>
  <si>
    <t>LVTDD24B8TDB77956</t>
  </si>
  <si>
    <t>4790572</t>
  </si>
  <si>
    <t>https://backoffice.x.sberauto.com/crm/manager/4790572</t>
  </si>
  <si>
    <t>EC3DCUFD8SC007786</t>
  </si>
  <si>
    <t>4858808</t>
  </si>
  <si>
    <t>https://backoffice.x.sberauto.com/crm/manager/4858808</t>
  </si>
  <si>
    <t>EC3DCUFD6TC010574</t>
  </si>
  <si>
    <t>Агат ООО ЛАДА ЦЕНТР НА ЛЕНИНА (Лада Волгоград)</t>
  </si>
  <si>
    <t>Почта Агат новые</t>
  </si>
  <si>
    <t>2930486</t>
  </si>
  <si>
    <t>https://backoffice.x.sberauto.com/crm/manager/2930486</t>
  </si>
  <si>
    <t>Почта Ай-Би-Эм</t>
  </si>
  <si>
    <t>https://sberauto.com/cars/d72968ef</t>
  </si>
  <si>
    <t>Притомский проспект, 20</t>
  </si>
  <si>
    <t>Z94K241CBMR256827</t>
  </si>
  <si>
    <t>Почта Роп ( дублировать все лиды)</t>
  </si>
  <si>
    <t>4673533</t>
  </si>
  <si>
    <t>https://backoffice.x.sberauto.com/crm/manager/4673533</t>
  </si>
  <si>
    <t>https://sberauto.com/cars/a42c55b0</t>
  </si>
  <si>
    <t>ул. Терешковой, 62</t>
  </si>
  <si>
    <t>Z94CT51CBBR018217</t>
  </si>
  <si>
    <t>4614086</t>
  </si>
  <si>
    <t>https://backoffice.x.sberauto.com/crm/manager/4614086</t>
  </si>
  <si>
    <t>https://sberauto.com/cars/66d01c39</t>
  </si>
  <si>
    <t>Коломяжский лада</t>
  </si>
  <si>
    <t>XTA219040T1242455</t>
  </si>
  <si>
    <t>https://sberauto.com/cars/040de59c</t>
  </si>
  <si>
    <t>Савушкина</t>
  </si>
  <si>
    <t>XZGEF04A7TA308371</t>
  </si>
  <si>
    <t>4616234</t>
  </si>
  <si>
    <t>https://backoffice.x.sberauto.com/crm/manager/4616234</t>
  </si>
  <si>
    <t>K2(FIO) K2(PER)</t>
  </si>
  <si>
    <t>https://sberauto.com/cars/3137e03f</t>
  </si>
  <si>
    <t>Жукова</t>
  </si>
  <si>
    <t>XZGFF06A0TA308150</t>
  </si>
  <si>
    <t>K2(FIO) Дмитрий РОП Сити Жукова</t>
  </si>
  <si>
    <t>K2(PER) бренд менеджер</t>
  </si>
  <si>
    <t>K2(PER) по продажам</t>
  </si>
  <si>
    <t>4643295</t>
  </si>
  <si>
    <t>https://backoffice.x.sberauto.com/crm/manager/4643295</t>
  </si>
  <si>
    <t>https://sberauto.com/cars/832589f4</t>
  </si>
  <si>
    <t>Выборгское шоссе, 23 к1</t>
  </si>
  <si>
    <t>EDXDD24B9SD057112</t>
  </si>
  <si>
    <t>K2(FIO) Яна Маркетолог Озерки O&amp;J</t>
  </si>
  <si>
    <t>K2(PER) - Роп О&amp;J</t>
  </si>
  <si>
    <t>K2(PER) K2(FIO) О&amp;J</t>
  </si>
  <si>
    <t>Контакт K2(FIO) Тэнк</t>
  </si>
  <si>
    <t>4646631</t>
  </si>
  <si>
    <t>https://backoffice.x.sberauto.com/crm/manager/4646631</t>
  </si>
  <si>
    <t>https://sberauto.com/cars/947c6cc3</t>
  </si>
  <si>
    <t>XTAGFL110T1045247</t>
  </si>
  <si>
    <t>4629155</t>
  </si>
  <si>
    <t>https://backoffice.x.sberauto.com/crm/manager/4629155</t>
  </si>
  <si>
    <t>https://sberauto.com/cars/3dccfc34</t>
  </si>
  <si>
    <t>XZGEE04A7TA539080</t>
  </si>
  <si>
    <t>4644082</t>
  </si>
  <si>
    <t>https://backoffice.x.sberauto.com/crm/manager/4644082</t>
  </si>
  <si>
    <t>https://sberauto.com/cars/779835eb</t>
  </si>
  <si>
    <t>XZGFF07A4TA607512</t>
  </si>
  <si>
    <t>4662526</t>
  </si>
  <si>
    <t>https://backoffice.x.sberauto.com/crm/manager/4662526</t>
  </si>
  <si>
    <t>https://sberauto.com/cars/14e7e2fe</t>
  </si>
  <si>
    <t>XTA219040T1265802</t>
  </si>
  <si>
    <t>206540</t>
  </si>
  <si>
    <t>https://backoffice.x.sberauto.com/crm/manager/206540</t>
  </si>
  <si>
    <t>https://sberauto.com/cars/054ec64d</t>
  </si>
  <si>
    <t>XZGFE04AXTA536291</t>
  </si>
  <si>
    <t>КАРЕЛИЯ</t>
  </si>
  <si>
    <t>https://sberauto.com/cars/34de0c02</t>
  </si>
  <si>
    <t>1256003</t>
  </si>
  <si>
    <t>https://backoffice.x.sberauto.com/crm/manager/1256003</t>
  </si>
  <si>
    <t>https://sberauto.com/cars/9fcbfba1</t>
  </si>
  <si>
    <t>XZGFF07A5TA608961</t>
  </si>
  <si>
    <t>4708608</t>
  </si>
  <si>
    <t>https://backoffice.x.sberauto.com/crm/manager/4708608</t>
  </si>
  <si>
    <t>https://sberauto.com/cars/c5b741b8</t>
  </si>
  <si>
    <t>197348, г. Санкт-Петербург, Коломяжский пр, д. 18, лит. А</t>
  </si>
  <si>
    <t>EC3TEUMB4S0001055</t>
  </si>
  <si>
    <t>K2(PER) K2(PER)</t>
  </si>
  <si>
    <t>Маркетолог K2(FIO)</t>
  </si>
  <si>
    <t>1019653</t>
  </si>
  <si>
    <t>https://backoffice.x.sberauto.com/crm/manager/1019653</t>
  </si>
  <si>
    <t>https://sberauto.com/cars/6c56bd90</t>
  </si>
  <si>
    <t>XTAGA0000T0038397</t>
  </si>
  <si>
    <t>4714825</t>
  </si>
  <si>
    <t>https://backoffice.x.sberauto.com/crm/manager/4714825</t>
  </si>
  <si>
    <t>K2(FIO) Александр РОП Про K2(PER)</t>
  </si>
  <si>
    <t>https://sberauto.com/cars/2125485e</t>
  </si>
  <si>
    <t>LGWFF7A61TJ666181</t>
  </si>
  <si>
    <t>K2(FIO) Сергей СМОП Про Жукова</t>
  </si>
  <si>
    <t>4719164</t>
  </si>
  <si>
    <t>https://backoffice.x.sberauto.com/crm/manager/4719164</t>
  </si>
  <si>
    <t>https://sberauto.com/cars/a8a047a6</t>
  </si>
  <si>
    <t>XZGFF06A0TA310402</t>
  </si>
  <si>
    <t>https://sberauto.com/cars/9c6c89a9</t>
  </si>
  <si>
    <t>EDXDB21B2TG008697</t>
  </si>
  <si>
    <t>4726297</t>
  </si>
  <si>
    <t>https://backoffice.x.sberauto.com/crm/manager/4726297</t>
  </si>
  <si>
    <t>https://sberauto.com/cars/e3cf5deb</t>
  </si>
  <si>
    <t>EC3DCUFD4SC008840</t>
  </si>
  <si>
    <t>https://sberauto.com/cars/f1dead6b</t>
  </si>
  <si>
    <t>XTA219070T1213574</t>
  </si>
  <si>
    <t>https://sberauto.com/cars/c571399a</t>
  </si>
  <si>
    <t>4727719</t>
  </si>
  <si>
    <t>https://backoffice.x.sberauto.com/crm/manager/4727719</t>
  </si>
  <si>
    <t>https://sberauto.com/cars/5149971c</t>
  </si>
  <si>
    <t>EC37CUSM3SC003180</t>
  </si>
  <si>
    <t>4638590</t>
  </si>
  <si>
    <t>https://backoffice.x.sberauto.com/crm/manager/4638590</t>
  </si>
  <si>
    <t>https://sberauto.com/cars/0956d09a</t>
  </si>
  <si>
    <t>XTA219170T0688074</t>
  </si>
  <si>
    <t>https://sberauto.com/cars/4b3c1dc6</t>
  </si>
  <si>
    <t>XZGFF05A7TA821459</t>
  </si>
  <si>
    <t>4755408</t>
  </si>
  <si>
    <t>https://backoffice.x.sberauto.com/crm/manager/4755408</t>
  </si>
  <si>
    <t>https://sberauto.com/cars/b2ccfb4c</t>
  </si>
  <si>
    <t>LVTDD24B1TDB71092</t>
  </si>
  <si>
    <t>4744538</t>
  </si>
  <si>
    <t>https://backoffice.x.sberauto.com/crm/manager/4744538</t>
  </si>
  <si>
    <t>https://sberauto.com/cars/d2261d7b</t>
  </si>
  <si>
    <t>EC37LUSM6SC004033</t>
  </si>
  <si>
    <t>227756</t>
  </si>
  <si>
    <t>https://backoffice.x.sberauto.com/crm/manager/227756</t>
  </si>
  <si>
    <t>4103247</t>
  </si>
  <si>
    <t>https://backoffice.x.sberauto.com/crm/manager/4103247</t>
  </si>
  <si>
    <t>https://sberauto.com/cars/97f0feef</t>
  </si>
  <si>
    <t>EC2EF4A54TA015736</t>
  </si>
  <si>
    <t>4766121</t>
  </si>
  <si>
    <t>https://backoffice.x.sberauto.com/crm/manager/4766121</t>
  </si>
  <si>
    <t>https://sberauto.com/cars/85afe48f</t>
  </si>
  <si>
    <t>пр. Марашала Жукова, 51</t>
  </si>
  <si>
    <t>EDELB31B8TE056792</t>
  </si>
  <si>
    <t>3764580</t>
  </si>
  <si>
    <t>https://backoffice.x.sberauto.com/crm/manager/3764580</t>
  </si>
  <si>
    <t>https://sberauto.com/cars/21563e38</t>
  </si>
  <si>
    <t>XTAGA0000T0038396</t>
  </si>
  <si>
    <t>4099199</t>
  </si>
  <si>
    <t>https://backoffice.x.sberauto.com/crm/manager/4099199</t>
  </si>
  <si>
    <t>https://sberauto.com/cars/17db00d7</t>
  </si>
  <si>
    <t>XZGEE04A8TA537385</t>
  </si>
  <si>
    <t>4784053</t>
  </si>
  <si>
    <t>https://backoffice.x.sberauto.com/crm/manager/4784053</t>
  </si>
  <si>
    <t>https://sberauto.com/cars/a4168469</t>
  </si>
  <si>
    <t>XZGFE04A9TA557682</t>
  </si>
  <si>
    <t>1967552</t>
  </si>
  <si>
    <t>https://backoffice.x.sberauto.com/crm/manager/1967552</t>
  </si>
  <si>
    <t>https://sberauto.com/cars/338df807</t>
  </si>
  <si>
    <t>XTA219140T0691249</t>
  </si>
  <si>
    <t>3319486</t>
  </si>
  <si>
    <t>https://backoffice.x.sberauto.com/crm/manager/3319486</t>
  </si>
  <si>
    <t>https://sberauto.com/cars/36c6f7a3</t>
  </si>
  <si>
    <t>EDELB31B6TE054605</t>
  </si>
  <si>
    <t>4643188</t>
  </si>
  <si>
    <t>https://backoffice.x.sberauto.com/crm/manager/4643188</t>
  </si>
  <si>
    <t>https://sberauto.com/cars/5dbbccc8</t>
  </si>
  <si>
    <t>LVTDD24B5TDB70009</t>
  </si>
  <si>
    <t>4807082</t>
  </si>
  <si>
    <t>https://backoffice.x.sberauto.com/crm/manager/4807082</t>
  </si>
  <si>
    <t>https://sberauto.com/cars/8b9409ec</t>
  </si>
  <si>
    <t>Коломяжский пр., 18</t>
  </si>
  <si>
    <t>EDELB31B4TE056997</t>
  </si>
  <si>
    <t>K2(PER) K2(PER)/K2(PER)</t>
  </si>
  <si>
    <t>287767</t>
  </si>
  <si>
    <t>https://backoffice.x.sberauto.com/crm/manager/287767</t>
  </si>
  <si>
    <t>https://sberauto.com/cars/447e4e56</t>
  </si>
  <si>
    <t>XZGFE04A3TA541848</t>
  </si>
  <si>
    <t>4827350</t>
  </si>
  <si>
    <t>https://backoffice.x.sberauto.com/crm/manager/4827350</t>
  </si>
  <si>
    <t>https://sberauto.com/cars/bb97d2cd</t>
  </si>
  <si>
    <t>XZGFE04A4TA536898</t>
  </si>
  <si>
    <t>4833847</t>
  </si>
  <si>
    <t>https://backoffice.x.sberauto.com/crm/manager/4833847</t>
  </si>
  <si>
    <t>https://sberauto.com/cars/9b9fb567</t>
  </si>
  <si>
    <t>EC3DEUFD2SC003193</t>
  </si>
  <si>
    <t>826238</t>
  </si>
  <si>
    <t>https://backoffice.x.sberauto.com/crm/manager/826238</t>
  </si>
  <si>
    <t>https://sberauto.com/cars/0572125b</t>
  </si>
  <si>
    <t>XZGFF07A0TA608348</t>
  </si>
  <si>
    <t>4837037</t>
  </si>
  <si>
    <t>https://backoffice.x.sberauto.com/crm/manager/4837037</t>
  </si>
  <si>
    <t>4381665</t>
  </si>
  <si>
    <t>https://backoffice.x.sberauto.com/crm/manager/4381665</t>
  </si>
  <si>
    <t>4849526</t>
  </si>
  <si>
    <t>https://backoffice.x.sberauto.com/crm/manager/4849526</t>
  </si>
  <si>
    <t>4861129</t>
  </si>
  <si>
    <t>https://backoffice.x.sberauto.com/crm/manager/4861129</t>
  </si>
  <si>
    <t>4864649</t>
  </si>
  <si>
    <t>https://backoffice.x.sberauto.com/crm/manager/4864649</t>
  </si>
  <si>
    <t>2219041</t>
  </si>
  <si>
    <t>https://backoffice.x.sberauto.com/crm/manager/2219041</t>
  </si>
  <si>
    <t>4866198</t>
  </si>
  <si>
    <t>https://backoffice.x.sberauto.com/crm/manager/4866198</t>
  </si>
  <si>
    <t>1456432</t>
  </si>
  <si>
    <t>https://backoffice.x.sberauto.com/crm/manager/1456432</t>
  </si>
  <si>
    <t>3460974</t>
  </si>
  <si>
    <t>https://backoffice.x.sberauto.com/crm/manager/3460974</t>
  </si>
  <si>
    <t>https://sberauto.com/cars/a116cad8</t>
  </si>
  <si>
    <t>EC2EF4A50TA017421</t>
  </si>
  <si>
    <t>3205557</t>
  </si>
  <si>
    <t>https://backoffice.x.sberauto.com/crm/manager/3205557</t>
  </si>
  <si>
    <t>https://sberauto.com/cars/91e6a65f</t>
  </si>
  <si>
    <t>XTA219040V1278040</t>
  </si>
  <si>
    <t>КАРЕЛИЯ Республика</t>
  </si>
  <si>
    <t>4879402</t>
  </si>
  <si>
    <t>https://backoffice.x.sberauto.com/crm/manager/4879402</t>
  </si>
  <si>
    <t>4881668</t>
  </si>
  <si>
    <t>https://backoffice.x.sberauto.com/crm/manager/4881668</t>
  </si>
  <si>
    <t>1677036</t>
  </si>
  <si>
    <t>https://backoffice.x.sberauto.com/crm/manager/1677036</t>
  </si>
  <si>
    <t>4888491</t>
  </si>
  <si>
    <t>https://backoffice.x.sberauto.com/crm/manager/4888491</t>
  </si>
  <si>
    <t>https://sberauto.com/cars/faef18ad</t>
  </si>
  <si>
    <t>XZGFF06A5TA312632</t>
  </si>
  <si>
    <t>2716726</t>
  </si>
  <si>
    <t>https://backoffice.x.sberauto.com/crm/manager/2716726</t>
  </si>
  <si>
    <t>https://sberauto.com/cars/d59e1adc</t>
  </si>
  <si>
    <t>XZGEF04A1TA823057</t>
  </si>
  <si>
    <t>4402296</t>
  </si>
  <si>
    <t>https://backoffice.x.sberauto.com/crm/manager/4402296</t>
  </si>
  <si>
    <t>Елена Моргунова</t>
  </si>
  <si>
    <t>https://sberauto.com/cars/26a59e22</t>
  </si>
  <si>
    <t>д. Пихтулино. Ул. Автомобилистов д.1 / Пр-д. Машиностроителей д.5</t>
  </si>
  <si>
    <t>XWEPC81ABE0002284</t>
  </si>
  <si>
    <t>Николаев площадка 1</t>
  </si>
  <si>
    <t>Почта   для передачи</t>
  </si>
  <si>
    <t>РОП площадка 1</t>
  </si>
  <si>
    <t>Северюгин</t>
  </si>
  <si>
    <t>2219061</t>
  </si>
  <si>
    <t>https://backoffice.x.sberauto.com/crm/manager/2219061</t>
  </si>
  <si>
    <t>https://sberauto.com/cars/0aeeb2ac</t>
  </si>
  <si>
    <t>XTAGFK150S0964128</t>
  </si>
  <si>
    <t>4864869</t>
  </si>
  <si>
    <t>https://backoffice.x.sberauto.com/crm/manager/4864869</t>
  </si>
  <si>
    <t>https://sberauto.com/cars/b2a43c4a</t>
  </si>
  <si>
    <t>LVVDC11B9AD066044</t>
  </si>
  <si>
    <t>M11 (A3)</t>
  </si>
  <si>
    <t>4803589</t>
  </si>
  <si>
    <t>https://backoffice.x.sberauto.com/crm/manager/4803589</t>
  </si>
  <si>
    <t>4813537</t>
  </si>
  <si>
    <t>https://backoffice.x.sberauto.com/crm/manager/4813537</t>
  </si>
  <si>
    <t>4858049</t>
  </si>
  <si>
    <t>https://backoffice.x.sberauto.com/crm/manager/4858049</t>
  </si>
  <si>
    <t>4611597</t>
  </si>
  <si>
    <t>https://backoffice.x.sberauto.com/crm/manager/4611597</t>
  </si>
  <si>
    <t>4670410</t>
  </si>
  <si>
    <t>https://backoffice.x.sberauto.com/crm/manager/4670410</t>
  </si>
  <si>
    <t>410717</t>
  </si>
  <si>
    <t>https://backoffice.x.sberauto.com/crm/manager/410717</t>
  </si>
  <si>
    <t>Почта Toyota K2(FIO)</t>
  </si>
  <si>
    <t>4671189</t>
  </si>
  <si>
    <t>https://backoffice.x.sberauto.com/crm/manager/4671189</t>
  </si>
  <si>
    <t>4684438</t>
  </si>
  <si>
    <t>https://backoffice.x.sberauto.com/crm/manager/4684438</t>
  </si>
  <si>
    <t>4434400</t>
  </si>
  <si>
    <t>https://backoffice.x.sberauto.com/crm/manager/4434400</t>
  </si>
  <si>
    <t>4713067</t>
  </si>
  <si>
    <t>https://backoffice.x.sberauto.com/crm/manager/4713067</t>
  </si>
  <si>
    <t>4714436</t>
  </si>
  <si>
    <t>https://backoffice.x.sberauto.com/crm/manager/4714436</t>
  </si>
  <si>
    <t>4705306</t>
  </si>
  <si>
    <t>https://backoffice.x.sberauto.com/crm/manager/4705306</t>
  </si>
  <si>
    <t>4730648</t>
  </si>
  <si>
    <t>https://backoffice.x.sberauto.com/crm/manager/4730648</t>
  </si>
  <si>
    <t>4732044</t>
  </si>
  <si>
    <t>https://backoffice.x.sberauto.com/crm/manager/4732044</t>
  </si>
  <si>
    <t>4736428</t>
  </si>
  <si>
    <t>https://backoffice.x.sberauto.com/crm/manager/4736428</t>
  </si>
  <si>
    <t>4731756</t>
  </si>
  <si>
    <t>https://backoffice.x.sberauto.com/crm/manager/4731756</t>
  </si>
  <si>
    <t>4750189</t>
  </si>
  <si>
    <t>https://backoffice.x.sberauto.com/crm/manager/4750189</t>
  </si>
  <si>
    <t>3258739</t>
  </si>
  <si>
    <t>https://backoffice.x.sberauto.com/crm/manager/3258739</t>
  </si>
  <si>
    <t>4682114</t>
  </si>
  <si>
    <t>https://backoffice.x.sberauto.com/crm/manager/4682114</t>
  </si>
  <si>
    <t>4742995</t>
  </si>
  <si>
    <t>https://backoffice.x.sberauto.com/crm/manager/4742995</t>
  </si>
  <si>
    <t>4759345</t>
  </si>
  <si>
    <t>https://backoffice.x.sberauto.com/crm/manager/4759345</t>
  </si>
  <si>
    <t>4759524</t>
  </si>
  <si>
    <t>https://backoffice.x.sberauto.com/crm/manager/4759524</t>
  </si>
  <si>
    <t>4759537</t>
  </si>
  <si>
    <t>https://backoffice.x.sberauto.com/crm/manager/4759537</t>
  </si>
  <si>
    <t>4736511</t>
  </si>
  <si>
    <t>https://backoffice.x.sberauto.com/crm/manager/4736511</t>
  </si>
  <si>
    <t>4763070</t>
  </si>
  <si>
    <t>https://backoffice.x.sberauto.com/crm/manager/4763070</t>
  </si>
  <si>
    <t>4777944</t>
  </si>
  <si>
    <t>https://backoffice.x.sberauto.com/crm/manager/4777944</t>
  </si>
  <si>
    <t>4731944</t>
  </si>
  <si>
    <t>https://backoffice.x.sberauto.com/crm/manager/4731944</t>
  </si>
  <si>
    <t>4770450</t>
  </si>
  <si>
    <t>https://backoffice.x.sberauto.com/crm/manager/4770450</t>
  </si>
  <si>
    <t>4775290</t>
  </si>
  <si>
    <t>https://backoffice.x.sberauto.com/crm/manager/4775290</t>
  </si>
  <si>
    <t>4784321</t>
  </si>
  <si>
    <t>https://backoffice.x.sberauto.com/crm/manager/4784321</t>
  </si>
  <si>
    <t>4785391</t>
  </si>
  <si>
    <t>https://backoffice.x.sberauto.com/crm/manager/4785391</t>
  </si>
  <si>
    <t>4789911</t>
  </si>
  <si>
    <t>https://backoffice.x.sberauto.com/crm/manager/4789911</t>
  </si>
  <si>
    <t>4790855</t>
  </si>
  <si>
    <t>https://backoffice.x.sberauto.com/crm/manager/4790855</t>
  </si>
  <si>
    <t>4764973</t>
  </si>
  <si>
    <t>https://backoffice.x.sberauto.com/crm/manager/4764973</t>
  </si>
  <si>
    <t>4789747</t>
  </si>
  <si>
    <t>https://backoffice.x.sberauto.com/crm/manager/4789747</t>
  </si>
  <si>
    <t>4783785</t>
  </si>
  <si>
    <t>https://backoffice.x.sberauto.com/crm/manager/4783785</t>
  </si>
  <si>
    <t>4789621</t>
  </si>
  <si>
    <t>https://backoffice.x.sberauto.com/crm/manager/4789621</t>
  </si>
  <si>
    <t>4803192</t>
  </si>
  <si>
    <t>https://backoffice.x.sberauto.com/crm/manager/4803192</t>
  </si>
  <si>
    <t>4804012</t>
  </si>
  <si>
    <t>https://backoffice.x.sberauto.com/crm/manager/4804012</t>
  </si>
  <si>
    <t>4773539</t>
  </si>
  <si>
    <t>https://backoffice.x.sberauto.com/crm/manager/4773539</t>
  </si>
  <si>
    <t>4804418</t>
  </si>
  <si>
    <t>https://backoffice.x.sberauto.com/crm/manager/4804418</t>
  </si>
  <si>
    <t>4763191</t>
  </si>
  <si>
    <t>https://backoffice.x.sberauto.com/crm/manager/4763191</t>
  </si>
  <si>
    <t>4807436</t>
  </si>
  <si>
    <t>https://backoffice.x.sberauto.com/crm/manager/4807436</t>
  </si>
  <si>
    <t>4771146</t>
  </si>
  <si>
    <t>https://backoffice.x.sberauto.com/crm/manager/4771146</t>
  </si>
  <si>
    <t>3961369</t>
  </si>
  <si>
    <t>https://backoffice.x.sberauto.com/crm/manager/3961369</t>
  </si>
  <si>
    <t>4756149</t>
  </si>
  <si>
    <t>https://backoffice.x.sberauto.com/crm/manager/4756149</t>
  </si>
  <si>
    <t>4818882</t>
  </si>
  <si>
    <t>https://backoffice.x.sberauto.com/crm/manager/4818882</t>
  </si>
  <si>
    <t>4819330</t>
  </si>
  <si>
    <t>https://backoffice.x.sberauto.com/crm/manager/4819330</t>
  </si>
  <si>
    <t>4807192</t>
  </si>
  <si>
    <t>https://backoffice.x.sberauto.com/crm/manager/4807192</t>
  </si>
  <si>
    <t>4841992</t>
  </si>
  <si>
    <t>https://backoffice.x.sberauto.com/crm/manager/4841992</t>
  </si>
  <si>
    <t>4794626</t>
  </si>
  <si>
    <t>https://backoffice.x.sberauto.com/crm/manager/4794626</t>
  </si>
  <si>
    <t>4842576</t>
  </si>
  <si>
    <t>https://backoffice.x.sberauto.com/crm/manager/4842576</t>
  </si>
  <si>
    <t>4845669</t>
  </si>
  <si>
    <t>https://backoffice.x.sberauto.com/crm/manager/4845669</t>
  </si>
  <si>
    <t>4857161</t>
  </si>
  <si>
    <t>https://backoffice.x.sberauto.com/crm/manager/4857161</t>
  </si>
  <si>
    <t>4857987</t>
  </si>
  <si>
    <t>https://backoffice.x.sberauto.com/crm/manager/4857987</t>
  </si>
  <si>
    <t>4859673</t>
  </si>
  <si>
    <t>https://backoffice.x.sberauto.com/crm/manager/4859673</t>
  </si>
  <si>
    <t>4859904</t>
  </si>
  <si>
    <t>https://backoffice.x.sberauto.com/crm/manager/4859904</t>
  </si>
  <si>
    <t>4865228</t>
  </si>
  <si>
    <t>https://backoffice.x.sberauto.com/crm/manager/4865228</t>
  </si>
  <si>
    <t>4866919</t>
  </si>
  <si>
    <t>https://backoffice.x.sberauto.com/crm/manager/4866919</t>
  </si>
  <si>
    <t>4768629</t>
  </si>
  <si>
    <t>https://backoffice.x.sberauto.com/crm/manager/4768629</t>
  </si>
  <si>
    <t>4773913</t>
  </si>
  <si>
    <t>https://backoffice.x.sberauto.com/crm/manager/4773913</t>
  </si>
  <si>
    <t>4774833</t>
  </si>
  <si>
    <t>https://backoffice.x.sberauto.com/crm/manager/4774833</t>
  </si>
  <si>
    <t>EC3DCUFD5TC013367</t>
  </si>
  <si>
    <t>4775243</t>
  </si>
  <si>
    <t>https://backoffice.x.sberauto.com/crm/manager/4775243</t>
  </si>
  <si>
    <t>EC3DCUFD4TC010234</t>
  </si>
  <si>
    <t>4780080</t>
  </si>
  <si>
    <t>https://backoffice.x.sberauto.com/crm/manager/4780080</t>
  </si>
  <si>
    <t>LVTDD24B3TDB88170</t>
  </si>
  <si>
    <t>4782591</t>
  </si>
  <si>
    <t>https://backoffice.x.sberauto.com/crm/manager/4782591</t>
  </si>
  <si>
    <t>4788823</t>
  </si>
  <si>
    <t>https://backoffice.x.sberauto.com/crm/manager/4788823</t>
  </si>
  <si>
    <t>3434381</t>
  </si>
  <si>
    <t>https://backoffice.x.sberauto.com/crm/manager/3434381</t>
  </si>
  <si>
    <t>EC3DLUFD8TC012343</t>
  </si>
  <si>
    <t>4814327</t>
  </si>
  <si>
    <t>https://backoffice.x.sberauto.com/crm/manager/4814327</t>
  </si>
  <si>
    <t>EC3DCUFD5SC008264</t>
  </si>
  <si>
    <t>4819628</t>
  </si>
  <si>
    <t>https://backoffice.x.sberauto.com/crm/manager/4819628</t>
  </si>
  <si>
    <t>EC3TDUMA3T0003505</t>
  </si>
  <si>
    <t>1918272</t>
  </si>
  <si>
    <t>https://backoffice.x.sberauto.com/crm/manager/1918272</t>
  </si>
  <si>
    <t>Никита Турбов</t>
  </si>
  <si>
    <t>https://sberauto.com/cars/dd149343</t>
  </si>
  <si>
    <t>LVUGTB224SD830387</t>
  </si>
  <si>
    <t>Павел</t>
  </si>
  <si>
    <t>Почта Гондин</t>
  </si>
  <si>
    <t>https://sberauto.com/cars/8d7f309e</t>
  </si>
  <si>
    <t>г. Санкт-Петербург, проспект Культуры, 50Б</t>
  </si>
  <si>
    <t>Z94K341CBMR292100</t>
  </si>
  <si>
    <t>Почта Илларионов</t>
  </si>
  <si>
    <t>Почта Мальцев</t>
  </si>
  <si>
    <t>Почта РОП</t>
  </si>
  <si>
    <t>4647186</t>
  </si>
  <si>
    <t>https://backoffice.x.sberauto.com/crm/manager/4647186</t>
  </si>
  <si>
    <t>https://sberauto.com/cars/5bb3a852</t>
  </si>
  <si>
    <t>WBAUA11050VC80388</t>
  </si>
  <si>
    <t>1 серии</t>
  </si>
  <si>
    <t>63223</t>
  </si>
  <si>
    <t>https://backoffice.x.sberauto.com/crm/manager/63223</t>
  </si>
  <si>
    <t>https://sberauto.com/cars/22e9c194</t>
  </si>
  <si>
    <t>X7LHSRHGD57192132</t>
  </si>
  <si>
    <t>Duster</t>
  </si>
  <si>
    <t>4576626</t>
  </si>
  <si>
    <t>https://backoffice.x.sberauto.com/crm/manager/4576626</t>
  </si>
  <si>
    <t>https://sberauto.com/cars/3934d117</t>
  </si>
  <si>
    <t>XW8ZZZ61ZJG069158</t>
  </si>
  <si>
    <t>Polo</t>
  </si>
  <si>
    <t>4796634</t>
  </si>
  <si>
    <t>https://backoffice.x.sberauto.com/crm/manager/4796634</t>
  </si>
  <si>
    <t>https://sberauto.com/cars/d73b5029</t>
  </si>
  <si>
    <t>WDC2049901F976969</t>
  </si>
  <si>
    <t>Mercedes-Benz</t>
  </si>
  <si>
    <t>GLK-klasse</t>
  </si>
  <si>
    <t>3940379</t>
  </si>
  <si>
    <t>https://backoffice.x.sberauto.com/crm/manager/3940379</t>
  </si>
  <si>
    <t>Джили почта</t>
  </si>
  <si>
    <t>https://sberauto.com/cars/a79f938b</t>
  </si>
  <si>
    <t>Варшавское шоссе, 138</t>
  </si>
  <si>
    <t>L6TVX1S60TY900218</t>
  </si>
  <si>
    <t>Джили почта 2</t>
  </si>
  <si>
    <t>Джили почта 3</t>
  </si>
  <si>
    <t>4807717</t>
  </si>
  <si>
    <t>https://backoffice.x.sberauto.com/crm/manager/4807717</t>
  </si>
  <si>
    <t>https://sberauto.com/cars/d2393080</t>
  </si>
  <si>
    <t>LB3P11SD3TH369201</t>
  </si>
  <si>
    <t>3799964</t>
  </si>
  <si>
    <t>https://backoffice.x.sberauto.com/crm/manager/3799964</t>
  </si>
  <si>
    <t>Обязательно уведомить о передаче в WA 89805520035</t>
  </si>
  <si>
    <t>https://sberauto.com/cars/2bbcc7c7</t>
  </si>
  <si>
    <t>394020, Воронеж , ул.9 Января, 221д</t>
  </si>
  <si>
    <t>XWEPC811BD0022286</t>
  </si>
  <si>
    <t>4612789</t>
  </si>
  <si>
    <t>https://backoffice.x.sberauto.com/crm/manager/4612789</t>
  </si>
  <si>
    <t>https://sberauto.com/cars/a928b92e</t>
  </si>
  <si>
    <t>Москва, 24 км Киевского шоссе, строение 8 (4 км от МКАД)</t>
  </si>
  <si>
    <t>LV1HDCAC7SN593528</t>
  </si>
  <si>
    <t>Почта Toyota 3</t>
  </si>
  <si>
    <t>Почта Toyota 4</t>
  </si>
  <si>
    <t>Почта Тойота 5</t>
  </si>
  <si>
    <t>Почта Тойота 6</t>
  </si>
  <si>
    <t>114810</t>
  </si>
  <si>
    <t>https://backoffice.x.sberauto.com/crm/manager/114810</t>
  </si>
  <si>
    <t>https://sberauto.com/cars/7da64344</t>
  </si>
  <si>
    <t>Балашиха, ш. Энтузиастов, мкрн ЦОВБ, 21</t>
  </si>
  <si>
    <t>EDAVGC3B6TM106457</t>
  </si>
  <si>
    <t>Voyah</t>
  </si>
  <si>
    <t>Free</t>
  </si>
  <si>
    <t>Почта Voyah</t>
  </si>
  <si>
    <t>Почта Voyah 2</t>
  </si>
  <si>
    <t>Почта Voyah 3</t>
  </si>
  <si>
    <t>Почта Voyah 4</t>
  </si>
  <si>
    <t>3613914</t>
  </si>
  <si>
    <t>https://backoffice.x.sberauto.com/crm/manager/3613914</t>
  </si>
  <si>
    <t>Haval CITY РОП</t>
  </si>
  <si>
    <t>https://sberauto.com/cars/10b1c37e</t>
  </si>
  <si>
    <t>2-я Магистральная ул.18 стр. 22</t>
  </si>
  <si>
    <t>XZGFF05A8SB807790</t>
  </si>
  <si>
    <t>Почта HAVAL 3</t>
  </si>
  <si>
    <t>4068969</t>
  </si>
  <si>
    <t>https://backoffice.x.sberauto.com/crm/manager/4068969</t>
  </si>
  <si>
    <t>https://sberauto.com/cars/bea10d63</t>
  </si>
  <si>
    <t>Москва, ул. 2-я Магистральная ул., д. 18., стр. 1</t>
  </si>
  <si>
    <t>XZGFE04A3TA557712</t>
  </si>
  <si>
    <t>4617022</t>
  </si>
  <si>
    <t>https://backoffice.x.sberauto.com/crm/manager/4617022</t>
  </si>
  <si>
    <t>https://sberauto.com/cars/292a1567</t>
  </si>
  <si>
    <t>WB221EV0319139452</t>
  </si>
  <si>
    <t>X5</t>
  </si>
  <si>
    <t>Почта BMW</t>
  </si>
  <si>
    <t>Почта БМВ</t>
  </si>
  <si>
    <t>Почта БМВ 3</t>
  </si>
  <si>
    <t>Почта БМВ 4</t>
  </si>
  <si>
    <t>1084698</t>
  </si>
  <si>
    <t>https://backoffice.x.sberauto.com/crm/manager/1084698</t>
  </si>
  <si>
    <t>https://sberauto.com/cars/e2dddf1b</t>
  </si>
  <si>
    <t>LGWFF7A67TJ673846</t>
  </si>
  <si>
    <t>3955748</t>
  </si>
  <si>
    <t>https://backoffice.x.sberauto.com/crm/manager/3955748</t>
  </si>
  <si>
    <t>https://sberauto.com/cars/78498507</t>
  </si>
  <si>
    <t>EDAVPA3B8TM000824</t>
  </si>
  <si>
    <t>Passion</t>
  </si>
  <si>
    <t>https://sberauto.com/cars/6c328ec7</t>
  </si>
  <si>
    <t>Западный административный округ, район Ново-Переделкино, квартал № 34, 2</t>
  </si>
  <si>
    <t>EDEDD24B0SG011434</t>
  </si>
  <si>
    <t>Почта Чери  2</t>
  </si>
  <si>
    <t>Почта Чери Ново-Переделкино</t>
  </si>
  <si>
    <t>Почта Чери3</t>
  </si>
  <si>
    <t>3859706</t>
  </si>
  <si>
    <t>https://backoffice.x.sberauto.com/crm/manager/3859706</t>
  </si>
  <si>
    <t>4623271</t>
  </si>
  <si>
    <t>https://backoffice.x.sberauto.com/crm/manager/4623271</t>
  </si>
  <si>
    <t>https://sberauto.com/cars/e867c814</t>
  </si>
  <si>
    <t>XZGFF06A4TB815496</t>
  </si>
  <si>
    <t>4625202</t>
  </si>
  <si>
    <t>https://backoffice.x.sberauto.com/crm/manager/4625202</t>
  </si>
  <si>
    <t>https://sberauto.com/cars/112364f4</t>
  </si>
  <si>
    <t>EC2EF4A56TB000116</t>
  </si>
  <si>
    <t>3671864</t>
  </si>
  <si>
    <t>https://backoffice.x.sberauto.com/crm/manager/3671864</t>
  </si>
  <si>
    <t>https://sberauto.com/cars/eff33881</t>
  </si>
  <si>
    <t>Московская обл., Ленинский р-н, с/п Булатниковское, 29 км МКАД (внешняя сторона)</t>
  </si>
  <si>
    <t>LB121GT08T1C16056</t>
  </si>
  <si>
    <t>X3</t>
  </si>
  <si>
    <t>Почта БМВ 5</t>
  </si>
  <si>
    <t>4634343</t>
  </si>
  <si>
    <t>https://backoffice.x.sberauto.com/crm/manager/4634343</t>
  </si>
  <si>
    <t>https://sberauto.com/cars/d2971635</t>
  </si>
  <si>
    <t>XZGEE04A4TB533232</t>
  </si>
  <si>
    <t>2556806</t>
  </si>
  <si>
    <t>https://backoffice.x.sberauto.com/crm/manager/2556806</t>
  </si>
  <si>
    <t>https://sberauto.com/cars/f24b6db5</t>
  </si>
  <si>
    <t>XZGEE04A9TA557256</t>
  </si>
  <si>
    <t>4636236</t>
  </si>
  <si>
    <t>https://backoffice.x.sberauto.com/crm/manager/4636236</t>
  </si>
  <si>
    <t>4639730</t>
  </si>
  <si>
    <t>https://backoffice.x.sberauto.com/crm/manager/4639730</t>
  </si>
  <si>
    <t>https://sberauto.com/cars/e130ecfe</t>
  </si>
  <si>
    <t>XZGEE04A0TA560918</t>
  </si>
  <si>
    <t>2678871</t>
  </si>
  <si>
    <t>https://backoffice.x.sberauto.com/crm/manager/2678871</t>
  </si>
  <si>
    <t>https://sberauto.com/cars/0004d67f</t>
  </si>
  <si>
    <t>XZGFF05A0TA821898</t>
  </si>
  <si>
    <t>4642009</t>
  </si>
  <si>
    <t>https://backoffice.x.sberauto.com/crm/manager/4642009</t>
  </si>
  <si>
    <t>https://sberauto.com/cars/edb6952b</t>
  </si>
  <si>
    <t>XZGEF04A1TA821602</t>
  </si>
  <si>
    <t>4648276</t>
  </si>
  <si>
    <t>https://backoffice.x.sberauto.com/crm/manager/4648276</t>
  </si>
  <si>
    <t>https://sberauto.com/cars/25c25d61</t>
  </si>
  <si>
    <t>EC2EF4A52TB002915</t>
  </si>
  <si>
    <t>4653897</t>
  </si>
  <si>
    <t>https://backoffice.x.sberauto.com/crm/manager/4653897</t>
  </si>
  <si>
    <t>https://sberauto.com/cars/c3f55661</t>
  </si>
  <si>
    <t>EDAVGC3B5TM107308</t>
  </si>
  <si>
    <t>4655939</t>
  </si>
  <si>
    <t>https://backoffice.x.sberauto.com/crm/manager/4655939</t>
  </si>
  <si>
    <t>3780898</t>
  </si>
  <si>
    <t>https://backoffice.x.sberauto.com/crm/manager/3780898</t>
  </si>
  <si>
    <t>https://sberauto.com/cars/90030256</t>
  </si>
  <si>
    <t>LGWFF7A55TK661048</t>
  </si>
  <si>
    <t>300</t>
  </si>
  <si>
    <t>Почта TANK</t>
  </si>
  <si>
    <t>Почта TANK 2</t>
  </si>
  <si>
    <t>Почта TANK 3</t>
  </si>
  <si>
    <t>3281198</t>
  </si>
  <si>
    <t>https://backoffice.x.sberauto.com/crm/manager/3281198</t>
  </si>
  <si>
    <t>https://sberauto.com/cars/10f47dec</t>
  </si>
  <si>
    <t>XZGFF07A3TA608201</t>
  </si>
  <si>
    <t>2562115</t>
  </si>
  <si>
    <t>https://backoffice.x.sberauto.com/crm/manager/2562115</t>
  </si>
  <si>
    <t>https://sberauto.com/cars/2d106a44</t>
  </si>
  <si>
    <t>XZGFF06A9TA310284</t>
  </si>
  <si>
    <t>398401</t>
  </si>
  <si>
    <t>https://backoffice.x.sberauto.com/crm/manager/398401</t>
  </si>
  <si>
    <t>https://sberauto.com/cars/2114d087</t>
  </si>
  <si>
    <t>EDEDD24B8SG002125</t>
  </si>
  <si>
    <t>3448423</t>
  </si>
  <si>
    <t>https://backoffice.x.sberauto.com/crm/manager/3448423</t>
  </si>
  <si>
    <t>https://sberauto.com/cars/d98395b4</t>
  </si>
  <si>
    <t>XZGFF06A6TA309612</t>
  </si>
  <si>
    <t>327</t>
  </si>
  <si>
    <t>https://backoffice.x.sberauto.com/crm/manager/327</t>
  </si>
  <si>
    <t>https://sberauto.com/cars/f35cea9c</t>
  </si>
  <si>
    <t>003CHBJA5S2023190</t>
  </si>
  <si>
    <t>Lexus</t>
  </si>
  <si>
    <t>4698098</t>
  </si>
  <si>
    <t>https://backoffice.x.sberauto.com/crm/manager/4698098</t>
  </si>
  <si>
    <t>https://sberauto.com/cars/4ad559d9</t>
  </si>
  <si>
    <t>EDEDD24B8SG014405</t>
  </si>
  <si>
    <t>4693293</t>
  </si>
  <si>
    <t>https://backoffice.x.sberauto.com/crm/manager/4693293</t>
  </si>
  <si>
    <t>https://sberauto.com/cars/4e1b9e9c</t>
  </si>
  <si>
    <t>EDAVGC3B9TM111913</t>
  </si>
  <si>
    <t>4685317</t>
  </si>
  <si>
    <t>https://backoffice.x.sberauto.com/crm/manager/4685317</t>
  </si>
  <si>
    <t>https://sberauto.com/cars/92637eea</t>
  </si>
  <si>
    <t>LGWFF7A55TJ675859</t>
  </si>
  <si>
    <t>3902870</t>
  </si>
  <si>
    <t>https://backoffice.x.sberauto.com/crm/manager/3902870</t>
  </si>
  <si>
    <t>https://sberauto.com/cars/49b50433</t>
  </si>
  <si>
    <t>XZGFE04A7SA526042</t>
  </si>
  <si>
    <t>https://sberauto.com/cars/81fe5b87</t>
  </si>
  <si>
    <t>XZGEE04A3TA561769</t>
  </si>
  <si>
    <t>1589001</t>
  </si>
  <si>
    <t>https://backoffice.x.sberauto.com/crm/manager/1589001</t>
  </si>
  <si>
    <t>https://sberauto.com/cars/3aeacfdd</t>
  </si>
  <si>
    <t>XZGEE04A9TB534604</t>
  </si>
  <si>
    <t>2166533</t>
  </si>
  <si>
    <t>https://backoffice.x.sberauto.com/crm/manager/2166533</t>
  </si>
  <si>
    <t>3947417</t>
  </si>
  <si>
    <t>https://backoffice.x.sberauto.com/crm/manager/3947417</t>
  </si>
  <si>
    <t>https://sberauto.com/cars/2351bc4f</t>
  </si>
  <si>
    <t>EDYDD24B9S1004150</t>
  </si>
  <si>
    <t>Почта HAVAL 4</t>
  </si>
  <si>
    <t>Почта Эксид Внуково</t>
  </si>
  <si>
    <t>4707698</t>
  </si>
  <si>
    <t>https://backoffice.x.sberauto.com/crm/manager/4707698</t>
  </si>
  <si>
    <t>https://sberauto.com/cars/09638b6a</t>
  </si>
  <si>
    <t>LGWFF7A64TK661597</t>
  </si>
  <si>
    <t>https://sberauto.com/cars/cb0034fd</t>
  </si>
  <si>
    <t>EDAVGC3B1TM111498</t>
  </si>
  <si>
    <t>https://sberauto.com/cars/ed00d2c1</t>
  </si>
  <si>
    <t>XZGEE04AXTA566645</t>
  </si>
  <si>
    <t>4723586</t>
  </si>
  <si>
    <t>https://backoffice.x.sberauto.com/crm/manager/4723586</t>
  </si>
  <si>
    <t>https://sberauto.com/cars/d520f069</t>
  </si>
  <si>
    <t>XZGFF06A2TB815643</t>
  </si>
  <si>
    <t>4707336</t>
  </si>
  <si>
    <t>https://backoffice.x.sberauto.com/crm/manager/4707336</t>
  </si>
  <si>
    <t>https://sberauto.com/cars/4cef0d7a</t>
  </si>
  <si>
    <t>XZGEE04A2TA565523</t>
  </si>
  <si>
    <t>729185</t>
  </si>
  <si>
    <t>https://backoffice.x.sberauto.com/crm/manager/729185</t>
  </si>
  <si>
    <t>https://sberauto.com/cars/e50e09a1</t>
  </si>
  <si>
    <t>L02795NDXSN138987</t>
  </si>
  <si>
    <t>Zeekr</t>
  </si>
  <si>
    <t>9X</t>
  </si>
  <si>
    <t>4727328</t>
  </si>
  <si>
    <t>https://backoffice.x.sberauto.com/crm/manager/4727328</t>
  </si>
  <si>
    <t>https://sberauto.com/cars/87ebfbd5</t>
  </si>
  <si>
    <t>XZGEE04A1TA552973</t>
  </si>
  <si>
    <t>2228422</t>
  </si>
  <si>
    <t>https://backoffice.x.sberauto.com/crm/manager/2228422</t>
  </si>
  <si>
    <t>https://sberauto.com/cars/3f24feee</t>
  </si>
  <si>
    <t>XZGFF06A7TA309411</t>
  </si>
  <si>
    <t>2309717</t>
  </si>
  <si>
    <t>https://backoffice.x.sberauto.com/crm/manager/2309717</t>
  </si>
  <si>
    <t>https://sberauto.com/cars/a62ca5f4</t>
  </si>
  <si>
    <t>XZGEE04A7TB536884</t>
  </si>
  <si>
    <t>4730868</t>
  </si>
  <si>
    <t>https://backoffice.x.sberauto.com/crm/manager/4730868</t>
  </si>
  <si>
    <t>https://sberauto.com/cars/40c57950</t>
  </si>
  <si>
    <t>XZGFF06A7TB815718</t>
  </si>
  <si>
    <t>3460763</t>
  </si>
  <si>
    <t>https://backoffice.x.sberauto.com/crm/manager/3460763</t>
  </si>
  <si>
    <t>https://sberauto.com/cars/4f183ec5</t>
  </si>
  <si>
    <t>XZGEE04A2TA558829</t>
  </si>
  <si>
    <t>4733127</t>
  </si>
  <si>
    <t>https://backoffice.x.sberauto.com/crm/manager/4733127</t>
  </si>
  <si>
    <t>4696732</t>
  </si>
  <si>
    <t>https://backoffice.x.sberauto.com/crm/manager/4696732</t>
  </si>
  <si>
    <t>https://sberauto.com/cars/c0f2769b</t>
  </si>
  <si>
    <t>XZGFF05A0TA821528</t>
  </si>
  <si>
    <t>https://sberauto.com/cars/c1469938</t>
  </si>
  <si>
    <t>LVVDC21B5SE139766</t>
  </si>
  <si>
    <t>Arrizo 8</t>
  </si>
  <si>
    <t>4743256</t>
  </si>
  <si>
    <t>https://backoffice.x.sberauto.com/crm/manager/4743256</t>
  </si>
  <si>
    <t>https://sberauto.com/cars/d8e19c92</t>
  </si>
  <si>
    <t>XZGEE04A9TA561758</t>
  </si>
  <si>
    <t>4588350</t>
  </si>
  <si>
    <t>https://backoffice.x.sberauto.com/crm/manager/4588350</t>
  </si>
  <si>
    <t>4196244</t>
  </si>
  <si>
    <t>https://backoffice.x.sberauto.com/crm/manager/4196244</t>
  </si>
  <si>
    <t>https://sberauto.com/cars/72995541</t>
  </si>
  <si>
    <t>XZGFF05A4TA822312</t>
  </si>
  <si>
    <t>4750342</t>
  </si>
  <si>
    <t>https://backoffice.x.sberauto.com/crm/manager/4750342</t>
  </si>
  <si>
    <t>https://sberauto.com/cars/e94c83e1</t>
  </si>
  <si>
    <t>EDAVGC3B0TL109244</t>
  </si>
  <si>
    <t>4750734</t>
  </si>
  <si>
    <t>https://backoffice.x.sberauto.com/crm/manager/4750734</t>
  </si>
  <si>
    <t>305491</t>
  </si>
  <si>
    <t>https://backoffice.x.sberauto.com/crm/manager/305491</t>
  </si>
  <si>
    <t>https://sberauto.com/cars/aa574f34</t>
  </si>
  <si>
    <t>LGWFF7A67TK661318</t>
  </si>
  <si>
    <t>1372545</t>
  </si>
  <si>
    <t>https://backoffice.x.sberauto.com/crm/manager/1372545</t>
  </si>
  <si>
    <t>https://sberauto.com/cars/f51544a9</t>
  </si>
  <si>
    <t>EDAVGC3B2TM105547</t>
  </si>
  <si>
    <t>88398</t>
  </si>
  <si>
    <t>https://backoffice.x.sberauto.com/crm/manager/88398</t>
  </si>
  <si>
    <t>https://sberauto.com/cars/61cc361d</t>
  </si>
  <si>
    <t>XZGEE04A1TA547806</t>
  </si>
  <si>
    <t>АЛТАЙ</t>
  </si>
  <si>
    <t>2114296</t>
  </si>
  <si>
    <t>https://backoffice.x.sberauto.com/crm/manager/2114296</t>
  </si>
  <si>
    <t>4145573</t>
  </si>
  <si>
    <t>https://backoffice.x.sberauto.com/crm/manager/4145573</t>
  </si>
  <si>
    <t>4672781</t>
  </si>
  <si>
    <t>https://backoffice.x.sberauto.com/crm/manager/4672781</t>
  </si>
  <si>
    <t>https://sberauto.com/cars/7c9fa6b7</t>
  </si>
  <si>
    <t>XZGEF04A6TA310645</t>
  </si>
  <si>
    <t>https://sberauto.com/cars/405a77ae</t>
  </si>
  <si>
    <t>3077527</t>
  </si>
  <si>
    <t>https://backoffice.x.sberauto.com/crm/manager/3077527</t>
  </si>
  <si>
    <t>https://sberauto.com/cars/3d8cfd88</t>
  </si>
  <si>
    <t>EC2EF4A52TA015363</t>
  </si>
  <si>
    <t>4769991</t>
  </si>
  <si>
    <t>https://backoffice.x.sberauto.com/crm/manager/4769991</t>
  </si>
  <si>
    <t>https://sberauto.com/cars/e0bf838b</t>
  </si>
  <si>
    <t>WB121EM08S9115468</t>
  </si>
  <si>
    <t>X7</t>
  </si>
  <si>
    <t>3047455</t>
  </si>
  <si>
    <t>https://backoffice.x.sberauto.com/crm/manager/3047455</t>
  </si>
  <si>
    <t>Васильев Андрей</t>
  </si>
  <si>
    <t>4191989</t>
  </si>
  <si>
    <t>https://backoffice.x.sberauto.com/crm/manager/4191989</t>
  </si>
  <si>
    <t>https://sberauto.com/cars/4d095481</t>
  </si>
  <si>
    <t>EDAVPA3B4TM000805</t>
  </si>
  <si>
    <t>4783438</t>
  </si>
  <si>
    <t>https://backoffice.x.sberauto.com/crm/manager/4783438</t>
  </si>
  <si>
    <t>1243821</t>
  </si>
  <si>
    <t>https://backoffice.x.sberauto.com/crm/manager/1243821</t>
  </si>
  <si>
    <t>https://sberauto.com/cars/a466a0ed</t>
  </si>
  <si>
    <t>XZGEE04AXTA569464</t>
  </si>
  <si>
    <t>4795445</t>
  </si>
  <si>
    <t>https://backoffice.x.sberauto.com/crm/manager/4795445</t>
  </si>
  <si>
    <t>https://sberauto.com/cars/7f42272e</t>
  </si>
  <si>
    <t>EDAVGC3B0TL111491</t>
  </si>
  <si>
    <t>3024329</t>
  </si>
  <si>
    <t>https://backoffice.x.sberauto.com/crm/manager/3024329</t>
  </si>
  <si>
    <t>https://sberauto.com/cars/16d89cf2</t>
  </si>
  <si>
    <t>XZGEE04A1TA568509</t>
  </si>
  <si>
    <t>4798877</t>
  </si>
  <si>
    <t>https://backoffice.x.sberauto.com/crm/manager/4798877</t>
  </si>
  <si>
    <t>4799565</t>
  </si>
  <si>
    <t>https://backoffice.x.sberauto.com/crm/manager/4799565</t>
  </si>
  <si>
    <t>https://sberauto.com/cars/cd32df7d</t>
  </si>
  <si>
    <t>LB241FX05TMC25972</t>
  </si>
  <si>
    <t>https://sberauto.com/cars/c35e606d</t>
  </si>
  <si>
    <t>Москва, Ярославское ш., 36</t>
  </si>
  <si>
    <t>LBV41FX02RM952007</t>
  </si>
  <si>
    <t>4799702</t>
  </si>
  <si>
    <t>https://backoffice.x.sberauto.com/crm/manager/4799702</t>
  </si>
  <si>
    <t>https://sberauto.com/cars/f6e34da2</t>
  </si>
  <si>
    <t>XZGFF06A4TA937295</t>
  </si>
  <si>
    <t>236694</t>
  </si>
  <si>
    <t>https://backoffice.x.sberauto.com/crm/manager/236694</t>
  </si>
  <si>
    <t>https://sberauto.com/cars/87c2b63f</t>
  </si>
  <si>
    <t>L6T49BND3TT002860</t>
  </si>
  <si>
    <t>Lynk &amp; Co</t>
  </si>
  <si>
    <t>900</t>
  </si>
  <si>
    <t>САРАТОВСКАЯ</t>
  </si>
  <si>
    <t>2838038</t>
  </si>
  <si>
    <t>https://backoffice.x.sberauto.com/crm/manager/2838038</t>
  </si>
  <si>
    <t>https://sberauto.com/cars/97a774dc</t>
  </si>
  <si>
    <t>LV5BACEK4RG503193</t>
  </si>
  <si>
    <t>3190885</t>
  </si>
  <si>
    <t>https://backoffice.x.sberauto.com/crm/manager/3190885</t>
  </si>
  <si>
    <t>4552976</t>
  </si>
  <si>
    <t>https://backoffice.x.sberauto.com/crm/manager/4552976</t>
  </si>
  <si>
    <t>3863759</t>
  </si>
  <si>
    <t>https://backoffice.x.sberauto.com/crm/manager/3863759</t>
  </si>
  <si>
    <t>https://sberauto.com/cars/f4b1ec08</t>
  </si>
  <si>
    <t>EDAVGC3B0TL109024</t>
  </si>
  <si>
    <t>3351877</t>
  </si>
  <si>
    <t>https://backoffice.x.sberauto.com/crm/manager/3351877</t>
  </si>
  <si>
    <t>https://sberauto.com/cars/07338dee</t>
  </si>
  <si>
    <t>EDAVGC3B7TM111876</t>
  </si>
  <si>
    <t>4623283</t>
  </si>
  <si>
    <t>https://backoffice.x.sberauto.com/crm/manager/4623283</t>
  </si>
  <si>
    <t>https://sberauto.com/cars/26d3b66c</t>
  </si>
  <si>
    <t>L6T11YND8TT002596</t>
  </si>
  <si>
    <t>https://sberauto.com/cars/aed894fd</t>
  </si>
  <si>
    <t>L6T14YND8TT002596</t>
  </si>
  <si>
    <t>1701077</t>
  </si>
  <si>
    <t>https://backoffice.x.sberauto.com/crm/manager/1701077</t>
  </si>
  <si>
    <t>https://sberauto.com/cars/0f98a0c1</t>
  </si>
  <si>
    <t>XZGEE04A7TA568742</t>
  </si>
  <si>
    <t>3891695</t>
  </si>
  <si>
    <t>https://backoffice.x.sberauto.com/crm/manager/3891695</t>
  </si>
  <si>
    <t>https://sberauto.com/cars/15748f81</t>
  </si>
  <si>
    <t>XZGEE04A5TA536081</t>
  </si>
  <si>
    <t>4831807</t>
  </si>
  <si>
    <t>https://backoffice.x.sberauto.com/crm/manager/4831807</t>
  </si>
  <si>
    <t>https://sberauto.com/cars/f8d87c59</t>
  </si>
  <si>
    <t>L02795ND7TN126054</t>
  </si>
  <si>
    <t>3176149</t>
  </si>
  <si>
    <t>https://backoffice.x.sberauto.com/crm/manager/3176149</t>
  </si>
  <si>
    <t>https://sberauto.com/cars/e1f31310</t>
  </si>
  <si>
    <t>EDYDD14B9S1002019</t>
  </si>
  <si>
    <t>4820962</t>
  </si>
  <si>
    <t>https://backoffice.x.sberauto.com/crm/manager/4820962</t>
  </si>
  <si>
    <t>https://sberauto.com/cars/81316a33</t>
  </si>
  <si>
    <t>EDAVGC3B2TM108559</t>
  </si>
  <si>
    <t>695885</t>
  </si>
  <si>
    <t>https://backoffice.x.sberauto.com/crm/manager/695885</t>
  </si>
  <si>
    <t>https://sberauto.com/cars/1789fd0d</t>
  </si>
  <si>
    <t>EDAVGC3B0TL112726</t>
  </si>
  <si>
    <t>3142191</t>
  </si>
  <si>
    <t>https://backoffice.x.sberauto.com/crm/manager/3142191</t>
  </si>
  <si>
    <t>https://sberauto.com/cars/5b883a1e</t>
  </si>
  <si>
    <t>LV4BACEK4RG503193</t>
  </si>
  <si>
    <t>3223075</t>
  </si>
  <si>
    <t>https://backoffice.x.sberauto.com/crm/manager/3223075</t>
  </si>
  <si>
    <t>4851922</t>
  </si>
  <si>
    <t>https://backoffice.x.sberauto.com/crm/manager/4851922</t>
  </si>
  <si>
    <t>https://sberauto.com/cars/753cf386</t>
  </si>
  <si>
    <t>L04795ND7TN126054</t>
  </si>
  <si>
    <t>4854206</t>
  </si>
  <si>
    <t>https://backoffice.x.sberauto.com/crm/manager/4854206</t>
  </si>
  <si>
    <t>82104</t>
  </si>
  <si>
    <t>https://backoffice.x.sberauto.com/crm/manager/82104</t>
  </si>
  <si>
    <t>1934788</t>
  </si>
  <si>
    <t>https://backoffice.x.sberauto.com/crm/manager/1934788</t>
  </si>
  <si>
    <t>4867064</t>
  </si>
  <si>
    <t>https://backoffice.x.sberauto.com/crm/manager/4867064</t>
  </si>
  <si>
    <t>4869738</t>
  </si>
  <si>
    <t>https://backoffice.x.sberauto.com/crm/manager/4869738</t>
  </si>
  <si>
    <t>4871222</t>
  </si>
  <si>
    <t>https://backoffice.x.sberauto.com/crm/manager/4871222</t>
  </si>
  <si>
    <t>https://sberauto.com/cars/b995f8d9</t>
  </si>
  <si>
    <t>XZGEE04A9TA569696</t>
  </si>
  <si>
    <t>4872820</t>
  </si>
  <si>
    <t>https://backoffice.x.sberauto.com/crm/manager/4872820</t>
  </si>
  <si>
    <t>https://sberauto.com/cars/a7e7edb7</t>
  </si>
  <si>
    <t>L6T11YND1TT002228</t>
  </si>
  <si>
    <t>4873593</t>
  </si>
  <si>
    <t>https://backoffice.x.sberauto.com/crm/manager/4873593</t>
  </si>
  <si>
    <t>https://sberauto.com/cars/dfbf7f40</t>
  </si>
  <si>
    <t>XZGEE04AXTA552373</t>
  </si>
  <si>
    <t>352778</t>
  </si>
  <si>
    <t>https://backoffice.x.sberauto.com/crm/manager/352778</t>
  </si>
  <si>
    <t>Зильмухамедова Жанслу</t>
  </si>
  <si>
    <t>https://sberauto.com/cars/fd0ca0e0</t>
  </si>
  <si>
    <t>LV3EU76A3TG055912</t>
  </si>
  <si>
    <t>Highlander</t>
  </si>
  <si>
    <t>4492404</t>
  </si>
  <si>
    <t>https://backoffice.x.sberauto.com/crm/manager/4492404</t>
  </si>
  <si>
    <t>3848659</t>
  </si>
  <si>
    <t>https://backoffice.x.sberauto.com/crm/manager/3848659</t>
  </si>
  <si>
    <t>https://sberauto.com/cars/61e184a5</t>
  </si>
  <si>
    <t>143420, Московская область, Красногорский р-н, д.Михалково, дор.Балтия, 25км ТСК ТСЦ TOYOTA, лит. 2Б, этаж 1 каб.2</t>
  </si>
  <si>
    <t>XTAFS045LS1523632</t>
  </si>
  <si>
    <t>4617922</t>
  </si>
  <si>
    <t>https://backoffice.x.sberauto.com/crm/manager/4617922</t>
  </si>
  <si>
    <t>https://sberauto.com/cars/28054882</t>
  </si>
  <si>
    <t>LDP91C962PE201063</t>
  </si>
  <si>
    <t>4623983</t>
  </si>
  <si>
    <t>https://backoffice.x.sberauto.com/crm/manager/4623983</t>
  </si>
  <si>
    <t>https://sberauto.com/cars/8ff81860</t>
  </si>
  <si>
    <t>LDP95E968PE108886</t>
  </si>
  <si>
    <t>Dream</t>
  </si>
  <si>
    <t>4634943</t>
  </si>
  <si>
    <t>https://backoffice.x.sberauto.com/crm/manager/4634943</t>
  </si>
  <si>
    <t>https://sberauto.com/cars/5f3aa937</t>
  </si>
  <si>
    <t>LHA022GD9SB002321</t>
  </si>
  <si>
    <t>4641931</t>
  </si>
  <si>
    <t>https://backoffice.x.sberauto.com/crm/manager/4641931</t>
  </si>
  <si>
    <t>https://sberauto.com/cars/d4be9bc9</t>
  </si>
  <si>
    <t>LFV2B20LXP4082761</t>
  </si>
  <si>
    <t>Jetta</t>
  </si>
  <si>
    <t>VS7</t>
  </si>
  <si>
    <t>4643193</t>
  </si>
  <si>
    <t>https://backoffice.x.sberauto.com/crm/manager/4643193</t>
  </si>
  <si>
    <t>https://sberauto.com/cars/d0e7874c</t>
  </si>
  <si>
    <t>EDXDD24B6SD057844</t>
  </si>
  <si>
    <t>4643332</t>
  </si>
  <si>
    <t>https://backoffice.x.sberauto.com/crm/manager/4643332</t>
  </si>
  <si>
    <t>https://sberauto.com/cars/9d942753</t>
  </si>
  <si>
    <t>LGWFG6A84TM610078</t>
  </si>
  <si>
    <t>745639</t>
  </si>
  <si>
    <t>https://backoffice.x.sberauto.com/crm/manager/745639</t>
  </si>
  <si>
    <t>https://sberauto.com/cars/fae0b5cb</t>
  </si>
  <si>
    <t>EDXDD24B1SD054463</t>
  </si>
  <si>
    <t>3140676</t>
  </si>
  <si>
    <t>https://backoffice.x.sberauto.com/crm/manager/3140676</t>
  </si>
  <si>
    <t>https://sberauto.com/cars/9aabf935</t>
  </si>
  <si>
    <t>143420, Российская Федерация, Московская обл, г. Красногорск, д. Михалково, дор. Балтия, 25км. ТСК.</t>
  </si>
  <si>
    <t>TMAJ3813BGJ113861</t>
  </si>
  <si>
    <t>Tucson</t>
  </si>
  <si>
    <t>Почта Major, общая</t>
  </si>
  <si>
    <t>https://sberauto.com/cars/7ebb75d4</t>
  </si>
  <si>
    <t>LMGJU3G81T1062893</t>
  </si>
  <si>
    <t>4651197</t>
  </si>
  <si>
    <t>https://backoffice.x.sberauto.com/crm/manager/4651197</t>
  </si>
  <si>
    <t>https://sberauto.com/cars/3b4f37a5</t>
  </si>
  <si>
    <t>LFV2B20L7R4028322</t>
  </si>
  <si>
    <t>930341</t>
  </si>
  <si>
    <t>https://backoffice.x.sberauto.com/crm/manager/930341</t>
  </si>
  <si>
    <t>https://sberauto.com/cars/3278ec7c</t>
  </si>
  <si>
    <t>EDAVGC3B0SL101735</t>
  </si>
  <si>
    <t>4544402</t>
  </si>
  <si>
    <t>https://backoffice.x.sberauto.com/crm/manager/4544402</t>
  </si>
  <si>
    <t>https://sberauto.com/cars/2ac0748e</t>
  </si>
  <si>
    <t>Z94PF815BSR053433</t>
  </si>
  <si>
    <t>2976404</t>
  </si>
  <si>
    <t>https://backoffice.x.sberauto.com/crm/manager/2976404</t>
  </si>
  <si>
    <t>4445791</t>
  </si>
  <si>
    <t>https://backoffice.x.sberauto.com/crm/manager/4445791</t>
  </si>
  <si>
    <t>https://sberauto.com/cars/466b5ba6</t>
  </si>
  <si>
    <t>LFV2B20L7P4082796</t>
  </si>
  <si>
    <t>4678688</t>
  </si>
  <si>
    <t>https://backoffice.x.sberauto.com/crm/manager/4678688</t>
  </si>
  <si>
    <t>https://sberauto.com/cars/9f4ec5e9</t>
  </si>
  <si>
    <t>EDXDB21B9SC233155</t>
  </si>
  <si>
    <t>4682949</t>
  </si>
  <si>
    <t>https://backoffice.x.sberauto.com/crm/manager/4682949</t>
  </si>
  <si>
    <t>https://sberauto.com/cars/ebf04cf4</t>
  </si>
  <si>
    <t>L6TVX1S64TY900660</t>
  </si>
  <si>
    <t>4359872</t>
  </si>
  <si>
    <t>https://backoffice.x.sberauto.com/crm/manager/4359872</t>
  </si>
  <si>
    <t>https://sberauto.com/cars/091f5408</t>
  </si>
  <si>
    <t>LFV2B20L2P4083774</t>
  </si>
  <si>
    <t>https://sberauto.com/cars/77f74f33</t>
  </si>
  <si>
    <t>LGWFF7A65TJ681296</t>
  </si>
  <si>
    <t>4715119</t>
  </si>
  <si>
    <t>https://backoffice.x.sberauto.com/crm/manager/4715119</t>
  </si>
  <si>
    <t>https://sberauto.com/cars/83d39161</t>
  </si>
  <si>
    <t>EDAVGC3B0SL105157</t>
  </si>
  <si>
    <t>3842616</t>
  </si>
  <si>
    <t>https://backoffice.x.sberauto.com/crm/manager/3842616</t>
  </si>
  <si>
    <t>https://sberauto.com/cars/c25a6ada</t>
  </si>
  <si>
    <t>EDEDD24B1SG003116</t>
  </si>
  <si>
    <t>2613047</t>
  </si>
  <si>
    <t>https://backoffice.x.sberauto.com/crm/manager/2613047</t>
  </si>
  <si>
    <t>https://sberauto.com/cars/e8f52e78</t>
  </si>
  <si>
    <t>XZGFE04A2TA566417</t>
  </si>
  <si>
    <t>https://sberauto.com/cars/007e2773</t>
  </si>
  <si>
    <t>LMGJU3G89T1063502</t>
  </si>
  <si>
    <t>https://sberauto.com/cars/2030dd54</t>
  </si>
  <si>
    <t>XZGEE04A9TA544748</t>
  </si>
  <si>
    <t>https://sberauto.com/cars/bba5de2c</t>
  </si>
  <si>
    <t>LFPH4ACP0S2A02704</t>
  </si>
  <si>
    <t>https://sberauto.com/cars/65cecb86</t>
  </si>
  <si>
    <t>LFV2B20L1P4101214</t>
  </si>
  <si>
    <t>2136343</t>
  </si>
  <si>
    <t>https://backoffice.x.sberauto.com/crm/manager/2136343</t>
  </si>
  <si>
    <t>https://sberauto.com/cars/82ed34cb</t>
  </si>
  <si>
    <t>EDXGD34B6TE034448</t>
  </si>
  <si>
    <t>4785106</t>
  </si>
  <si>
    <t>https://backoffice.x.sberauto.com/crm/manager/4785106</t>
  </si>
  <si>
    <t>https://sberauto.com/cars/a164da05</t>
  </si>
  <si>
    <t>L6TVX1S67TY900698</t>
  </si>
  <si>
    <t>4788539</t>
  </si>
  <si>
    <t>https://backoffice.x.sberauto.com/crm/manager/4788539</t>
  </si>
  <si>
    <t>https://sberauto.com/cars/572d9be8</t>
  </si>
  <si>
    <t>XTA2121S0T2623153</t>
  </si>
  <si>
    <t>https://sberauto.com/cars/7437ee14</t>
  </si>
  <si>
    <t>LFPH4ACP4S2A02740</t>
  </si>
  <si>
    <t>2830653</t>
  </si>
  <si>
    <t>https://backoffice.x.sberauto.com/crm/manager/2830653</t>
  </si>
  <si>
    <t>https://sberauto.com/cars/7b95d81d</t>
  </si>
  <si>
    <t>LFV2B20L3P4098669</t>
  </si>
  <si>
    <t>4798613</t>
  </si>
  <si>
    <t>https://backoffice.x.sberauto.com/crm/manager/4798613</t>
  </si>
  <si>
    <t>https://sberauto.com/cars/e584e48c</t>
  </si>
  <si>
    <t>LM8F7E990SAA00154</t>
  </si>
  <si>
    <t>Seres</t>
  </si>
  <si>
    <t>M7</t>
  </si>
  <si>
    <t>4538800</t>
  </si>
  <si>
    <t>https://backoffice.x.sberauto.com/crm/manager/4538800</t>
  </si>
  <si>
    <t>https://sberauto.com/cars/473adb6a</t>
  </si>
  <si>
    <t>XTA219040V1275201</t>
  </si>
  <si>
    <t>4817476</t>
  </si>
  <si>
    <t>https://backoffice.x.sberauto.com/crm/manager/4817476</t>
  </si>
  <si>
    <t>https://sberauto.com/cars/c97bab4c</t>
  </si>
  <si>
    <t>X7LJA13BAC1036250</t>
  </si>
  <si>
    <t>4824882</t>
  </si>
  <si>
    <t>https://backoffice.x.sberauto.com/crm/manager/4824882</t>
  </si>
  <si>
    <t>https://sberauto.com/cars/5e99cfd1</t>
  </si>
  <si>
    <t>LGWDC7197TJ676028</t>
  </si>
  <si>
    <t>Great Wall</t>
  </si>
  <si>
    <t>Poer</t>
  </si>
  <si>
    <t>4824560</t>
  </si>
  <si>
    <t>https://backoffice.x.sberauto.com/crm/manager/4824560</t>
  </si>
  <si>
    <t>https://sberauto.com/cars/4ebd3b4f</t>
  </si>
  <si>
    <t>LGWFGUA66TM608612</t>
  </si>
  <si>
    <t>500</t>
  </si>
  <si>
    <t>4842822</t>
  </si>
  <si>
    <t>https://backoffice.x.sberauto.com/crm/manager/4842822</t>
  </si>
  <si>
    <t>https://sberauto.com/cars/e0fe4935</t>
  </si>
  <si>
    <t>LMGMU1G87T1318715</t>
  </si>
  <si>
    <t>4845573</t>
  </si>
  <si>
    <t>https://backoffice.x.sberauto.com/crm/manager/4845573</t>
  </si>
  <si>
    <t>https://sberauto.com/cars/e73f5616</t>
  </si>
  <si>
    <t>XZGEE04A0TA554374</t>
  </si>
  <si>
    <t>4847573</t>
  </si>
  <si>
    <t>https://backoffice.x.sberauto.com/crm/manager/4847573</t>
  </si>
  <si>
    <t>https://sberauto.com/cars/4f25b50b</t>
  </si>
  <si>
    <t>EDELB31B8TE082437</t>
  </si>
  <si>
    <t>1264918</t>
  </si>
  <si>
    <t>https://backoffice.x.sberauto.com/crm/manager/1264918</t>
  </si>
  <si>
    <t>https://sberauto.com/cars/138b4958</t>
  </si>
  <si>
    <t>EC37CUSM6SC004355</t>
  </si>
  <si>
    <t>3633374</t>
  </si>
  <si>
    <t>https://backoffice.x.sberauto.com/crm/manager/3633374</t>
  </si>
  <si>
    <t>https://sberauto.com/cars/439bc9a7</t>
  </si>
  <si>
    <t>г. Москва, МКАД 47 км внешняя сторона.</t>
  </si>
  <si>
    <t>Z94C241BBKR125125</t>
  </si>
  <si>
    <t>https://sberauto.com/cars/df81aef4</t>
  </si>
  <si>
    <t>ул. Ставропольская, д. 41, стр. 1.</t>
  </si>
  <si>
    <t>XZGFF07AXTA704846</t>
  </si>
  <si>
    <t>4195366</t>
  </si>
  <si>
    <t>https://backoffice.x.sberauto.com/crm/manager/4195366</t>
  </si>
  <si>
    <t>https://sberauto.com/cars/4b9dfe5e</t>
  </si>
  <si>
    <t>Советская ул., д. 88</t>
  </si>
  <si>
    <t>XTA212310T0992632</t>
  </si>
  <si>
    <t>4603128</t>
  </si>
  <si>
    <t>https://backoffice.x.sberauto.com/crm/manager/4603128</t>
  </si>
  <si>
    <t>https://sberauto.com/cars/04880d03</t>
  </si>
  <si>
    <t>LS4ASE2E1TB0E5027</t>
  </si>
  <si>
    <t>4626405</t>
  </si>
  <si>
    <t>https://backoffice.x.sberauto.com/crm/manager/4626405</t>
  </si>
  <si>
    <t>https://sberauto.com/cars/3c8f3ae0</t>
  </si>
  <si>
    <t>LGWFF7A63TJ670216</t>
  </si>
  <si>
    <t>3786245</t>
  </si>
  <si>
    <t>https://backoffice.x.sberauto.com/crm/manager/3786245</t>
  </si>
  <si>
    <t>https://sberauto.com/cars/f9a44fff</t>
  </si>
  <si>
    <t>XTA212140T2614439</t>
  </si>
  <si>
    <t>4583508</t>
  </si>
  <si>
    <t>https://backoffice.x.sberauto.com/crm/manager/4583508</t>
  </si>
  <si>
    <t>https://sberauto.com/cars/37bcf4f8</t>
  </si>
  <si>
    <t>ED3STHFM2S00E8474</t>
  </si>
  <si>
    <t>4639418</t>
  </si>
  <si>
    <t>https://backoffice.x.sberauto.com/crm/manager/4639418</t>
  </si>
  <si>
    <t>https://sberauto.com/cars/0c160fd3</t>
  </si>
  <si>
    <t>XTAGA0000T0025726</t>
  </si>
  <si>
    <t>1238074</t>
  </si>
  <si>
    <t>https://backoffice.x.sberauto.com/crm/manager/1238074</t>
  </si>
  <si>
    <t>https://sberauto.com/cars/4da886b5</t>
  </si>
  <si>
    <t>XTAGFL110T1045065</t>
  </si>
  <si>
    <t>4646044</t>
  </si>
  <si>
    <t>https://backoffice.x.sberauto.com/crm/manager/4646044</t>
  </si>
  <si>
    <t>https://sberauto.com/cars/5c884d39</t>
  </si>
  <si>
    <t>Москва, Дмитровское ш. 98 стр.1</t>
  </si>
  <si>
    <t>EC3DLUFD0TC012840</t>
  </si>
  <si>
    <t>https://sberauto.com/cars/13d7aabc</t>
  </si>
  <si>
    <t>ED3STHFM2S00E5767</t>
  </si>
  <si>
    <t>4646858</t>
  </si>
  <si>
    <t>https://backoffice.x.sberauto.com/crm/manager/4646858</t>
  </si>
  <si>
    <t>https://sberauto.com/cars/47a329fb</t>
  </si>
  <si>
    <t>XTAGFL350T1024032</t>
  </si>
  <si>
    <t>4654197</t>
  </si>
  <si>
    <t>https://backoffice.x.sberauto.com/crm/manager/4654197</t>
  </si>
  <si>
    <t>https://sberauto.com/cars/c23cf99b</t>
  </si>
  <si>
    <t>Проспект Октября, 92</t>
  </si>
  <si>
    <t>XTAGA0000T0031887</t>
  </si>
  <si>
    <t>4664724</t>
  </si>
  <si>
    <t>https://backoffice.x.sberauto.com/crm/manager/4664724</t>
  </si>
  <si>
    <t>https://sberauto.com/cars/aa27a6c7</t>
  </si>
  <si>
    <t>Котельники, Новорязанское ш. 5В</t>
  </si>
  <si>
    <t>1166589</t>
  </si>
  <si>
    <t>https://backoffice.x.sberauto.com/crm/manager/1166589</t>
  </si>
  <si>
    <t>https://sberauto.com/cars/29c62e4d</t>
  </si>
  <si>
    <t>LS4ASE2A3SD012478</t>
  </si>
  <si>
    <t>https://sberauto.com/cars/b0bb36e0</t>
  </si>
  <si>
    <t>XZGFF06A6TA309822</t>
  </si>
  <si>
    <t>4394427</t>
  </si>
  <si>
    <t>https://backoffice.x.sberauto.com/crm/manager/4394427</t>
  </si>
  <si>
    <t>https://sberauto.com/cars/27223303</t>
  </si>
  <si>
    <t>XTAGA0000T0031885</t>
  </si>
  <si>
    <t>4688630</t>
  </si>
  <si>
    <t>https://backoffice.x.sberauto.com/crm/manager/4688630</t>
  </si>
  <si>
    <t>https://sberauto.com/cars/b9cbfcb0</t>
  </si>
  <si>
    <t>XZGEF04A9TA822092</t>
  </si>
  <si>
    <t>https://sberauto.com/cars/eb302746</t>
  </si>
  <si>
    <t>LS4ASE2A3SA7E2137</t>
  </si>
  <si>
    <t>4698648</t>
  </si>
  <si>
    <t>https://backoffice.x.sberauto.com/crm/manager/4698648</t>
  </si>
  <si>
    <t>https://sberauto.com/cars/de035759</t>
  </si>
  <si>
    <t>XZGEE04A2TA537939</t>
  </si>
  <si>
    <t>2570184</t>
  </si>
  <si>
    <t>https://backoffice.x.sberauto.com/crm/manager/2570184</t>
  </si>
  <si>
    <t>https://sberauto.com/cars/b0bff3e2</t>
  </si>
  <si>
    <t>EC3DCUFD3TC009737</t>
  </si>
  <si>
    <t>https://sberauto.com/cars/6b13c0c2</t>
  </si>
  <si>
    <t>XZGEE04AXSA519369</t>
  </si>
  <si>
    <t>4703272</t>
  </si>
  <si>
    <t>https://backoffice.x.sberauto.com/crm/manager/4703272</t>
  </si>
  <si>
    <t>https://sberauto.com/cars/9e0eb3bc</t>
  </si>
  <si>
    <t>LGWFG6A80TM611552</t>
  </si>
  <si>
    <t>3725234</t>
  </si>
  <si>
    <t>https://backoffice.x.sberauto.com/crm/manager/3725234</t>
  </si>
  <si>
    <t>https://sberauto.com/cars/5177812b</t>
  </si>
  <si>
    <t>LGWFF7A68TJ662726</t>
  </si>
  <si>
    <t>https://sberauto.com/cars/26b7fb1e</t>
  </si>
  <si>
    <t>LGWFF7A62TJ674158</t>
  </si>
  <si>
    <t>3885133</t>
  </si>
  <si>
    <t>https://backoffice.x.sberauto.com/crm/manager/3885133</t>
  </si>
  <si>
    <t>https://sberauto.com/cars/2dd8193c</t>
  </si>
  <si>
    <t>LS5A3DKR2SA0E3117</t>
  </si>
  <si>
    <t>4714858</t>
  </si>
  <si>
    <t>https://backoffice.x.sberauto.com/crm/manager/4714858</t>
  </si>
  <si>
    <t>https://sberauto.com/cars/7628c34b</t>
  </si>
  <si>
    <t>XZGFE04A8TA557656</t>
  </si>
  <si>
    <t>1611914</t>
  </si>
  <si>
    <t>https://backoffice.x.sberauto.com/crm/manager/1611914</t>
  </si>
  <si>
    <t>https://sberauto.com/cars/af74bec2</t>
  </si>
  <si>
    <t>XZGFF05A5TA822660</t>
  </si>
  <si>
    <t>3446231</t>
  </si>
  <si>
    <t>https://backoffice.x.sberauto.com/crm/manager/3446231</t>
  </si>
  <si>
    <t>https://sberauto.com/cars/c9d5c76a</t>
  </si>
  <si>
    <t>XTA219040T1249152</t>
  </si>
  <si>
    <t>4722681</t>
  </si>
  <si>
    <t>https://backoffice.x.sberauto.com/crm/manager/4722681</t>
  </si>
  <si>
    <t>https://sberauto.com/cars/ddf53603</t>
  </si>
  <si>
    <t>EC3DCUFD3TC009494</t>
  </si>
  <si>
    <t>4726249</t>
  </si>
  <si>
    <t>https://backoffice.x.sberauto.com/crm/manager/4726249</t>
  </si>
  <si>
    <t>https://sberauto.com/cars/921ea53f</t>
  </si>
  <si>
    <t>4025900</t>
  </si>
  <si>
    <t>https://backoffice.x.sberauto.com/crm/manager/4025900</t>
  </si>
  <si>
    <t>https://sberauto.com/cars/148284a7</t>
  </si>
  <si>
    <t>EC3TEUMB9T0000285</t>
  </si>
  <si>
    <t>1316231</t>
  </si>
  <si>
    <t>https://backoffice.x.sberauto.com/crm/manager/1316231</t>
  </si>
  <si>
    <t>https://sberauto.com/cars/f1d03c58</t>
  </si>
  <si>
    <t>LVTDD24B5TDB98235</t>
  </si>
  <si>
    <t>1432362</t>
  </si>
  <si>
    <t>https://backoffice.x.sberauto.com/crm/manager/1432362</t>
  </si>
  <si>
    <t>https://sberauto.com/cars/b34b1204</t>
  </si>
  <si>
    <t>XZGEF04A4TA820928</t>
  </si>
  <si>
    <t>967425</t>
  </si>
  <si>
    <t>https://backoffice.x.sberauto.com/crm/manager/967425</t>
  </si>
  <si>
    <t>https://sberauto.com/cars/7e86c8f9</t>
  </si>
  <si>
    <t>EC3TDUMA4T0003285</t>
  </si>
  <si>
    <t>4739543</t>
  </si>
  <si>
    <t>https://backoffice.x.sberauto.com/crm/manager/4739543</t>
  </si>
  <si>
    <t>https://sberauto.com/cars/c9fe2db2</t>
  </si>
  <si>
    <t>XZGEF04A2TA822080</t>
  </si>
  <si>
    <t>4742194</t>
  </si>
  <si>
    <t>https://backoffice.x.sberauto.com/crm/manager/4742194</t>
  </si>
  <si>
    <t>https://sberauto.com/cars/35ecbea4</t>
  </si>
  <si>
    <t>XTA219040T1271064</t>
  </si>
  <si>
    <t>3467739</t>
  </si>
  <si>
    <t>https://backoffice.x.sberauto.com/crm/manager/3467739</t>
  </si>
  <si>
    <t>https://sberauto.com/cars/7380f1e3</t>
  </si>
  <si>
    <t>4750622</t>
  </si>
  <si>
    <t>https://backoffice.x.sberauto.com/crm/manager/4750622</t>
  </si>
  <si>
    <t>https://sberauto.com/cars/356d6e3f</t>
  </si>
  <si>
    <t>Москва, Иркутская д.5/6, стр.1</t>
  </si>
  <si>
    <t>Z94C351BBSR1B5515</t>
  </si>
  <si>
    <t>1021021</t>
  </si>
  <si>
    <t>https://backoffice.x.sberauto.com/crm/manager/1021021</t>
  </si>
  <si>
    <t>https://sberauto.com/cars/8e345cfc</t>
  </si>
  <si>
    <t>Дунайский пр., д. 25, к. 3, лит А</t>
  </si>
  <si>
    <t>LS4ASE2E1TB084571</t>
  </si>
  <si>
    <t>2506180</t>
  </si>
  <si>
    <t>https://backoffice.x.sberauto.com/crm/manager/2506180</t>
  </si>
  <si>
    <t>https://sberauto.com/cars/7b425ba7</t>
  </si>
  <si>
    <t>LVTDD24B4TDC04074</t>
  </si>
  <si>
    <t>968132</t>
  </si>
  <si>
    <t>https://backoffice.x.sberauto.com/crm/manager/968132</t>
  </si>
  <si>
    <t>https://sberauto.com/cars/6bddb91a</t>
  </si>
  <si>
    <t>4764136</t>
  </si>
  <si>
    <t>https://backoffice.x.sberauto.com/crm/manager/4764136</t>
  </si>
  <si>
    <t>Семенов Валерий</t>
  </si>
  <si>
    <t>337797</t>
  </si>
  <si>
    <t>https://backoffice.x.sberauto.com/crm/manager/337797</t>
  </si>
  <si>
    <t>https://sberauto.com/cars/da286fa1</t>
  </si>
  <si>
    <t>XZGFE04A8TA553794</t>
  </si>
  <si>
    <t>3997159</t>
  </si>
  <si>
    <t>https://backoffice.x.sberauto.com/crm/manager/3997159</t>
  </si>
  <si>
    <t>https://sberauto.com/cars/87c3010b</t>
  </si>
  <si>
    <t>LS4ASE2A2SD912328</t>
  </si>
  <si>
    <t>4573679</t>
  </si>
  <si>
    <t>https://backoffice.x.sberauto.com/crm/manager/4573679</t>
  </si>
  <si>
    <t>https://sberauto.com/cars/3e8545ab</t>
  </si>
  <si>
    <t>LS5A3DKR3SA002018</t>
  </si>
  <si>
    <t>2456582</t>
  </si>
  <si>
    <t>https://backoffice.x.sberauto.com/crm/manager/2456582</t>
  </si>
  <si>
    <t>https://sberauto.com/cars/da6a5792</t>
  </si>
  <si>
    <t>LS4ASE2A2SD0E3076</t>
  </si>
  <si>
    <t>4775639</t>
  </si>
  <si>
    <t>https://backoffice.x.sberauto.com/crm/manager/4775639</t>
  </si>
  <si>
    <t>https://sberauto.com/cars/6cc44730</t>
  </si>
  <si>
    <t>EC3DCUFD0TC010454</t>
  </si>
  <si>
    <t>4778318</t>
  </si>
  <si>
    <t>https://backoffice.x.sberauto.com/crm/manager/4778318</t>
  </si>
  <si>
    <t>https://sberauto.com/cars/dbf26b24</t>
  </si>
  <si>
    <t>EC3DLUFD6TC0A8136</t>
  </si>
  <si>
    <t>4069763</t>
  </si>
  <si>
    <t>https://backoffice.x.sberauto.com/crm/manager/4069763</t>
  </si>
  <si>
    <t>https://sberauto.com/cars/46360894</t>
  </si>
  <si>
    <t>XTA212140T2623004</t>
  </si>
  <si>
    <t>4619139</t>
  </si>
  <si>
    <t>https://backoffice.x.sberauto.com/crm/manager/4619139</t>
  </si>
  <si>
    <t>https://sberauto.com/cars/12f2244e</t>
  </si>
  <si>
    <t>LS5A2DKE1SA9E4045</t>
  </si>
  <si>
    <t>761226</t>
  </si>
  <si>
    <t>https://backoffice.x.sberauto.com/crm/manager/761226</t>
  </si>
  <si>
    <t>https://sberauto.com/cars/6e48d607</t>
  </si>
  <si>
    <t>LS5A2DKE1SA940239</t>
  </si>
  <si>
    <t>4791061</t>
  </si>
  <si>
    <t>https://backoffice.x.sberauto.com/crm/manager/4791061</t>
  </si>
  <si>
    <t>https://sberauto.com/cars/f2c5dac7</t>
  </si>
  <si>
    <t>LVTDD24B1TDB79760</t>
  </si>
  <si>
    <t>3609166</t>
  </si>
  <si>
    <t>https://backoffice.x.sberauto.com/crm/manager/3609166</t>
  </si>
  <si>
    <t>https://sberauto.com/cars/f59bb069</t>
  </si>
  <si>
    <t>Z94C351BBSR1B6878</t>
  </si>
  <si>
    <t>3487587</t>
  </si>
  <si>
    <t>https://backoffice.x.sberauto.com/crm/manager/3487587</t>
  </si>
  <si>
    <t>https://sberauto.com/cars/d3d57ecf</t>
  </si>
  <si>
    <t>EC3DLUFD1TC0A6326</t>
  </si>
  <si>
    <t>4811645</t>
  </si>
  <si>
    <t>https://backoffice.x.sberauto.com/crm/manager/4811645</t>
  </si>
  <si>
    <t>https://sberauto.com/cars/31f98f0c</t>
  </si>
  <si>
    <t>EC3TDUMA7T0004219</t>
  </si>
  <si>
    <t>https://sberauto.com/cars/6360110c</t>
  </si>
  <si>
    <t>XTA219040T1271041</t>
  </si>
  <si>
    <t>3271230</t>
  </si>
  <si>
    <t>https://backoffice.x.sberauto.com/crm/manager/3271230</t>
  </si>
  <si>
    <t>https://sberauto.com/cars/ee0c5c7e</t>
  </si>
  <si>
    <t>EC3TEUMB8T0004199</t>
  </si>
  <si>
    <t>71611</t>
  </si>
  <si>
    <t>https://backoffice.x.sberauto.com/crm/manager/71611</t>
  </si>
  <si>
    <t>https://sberauto.com/cars/84ed7528</t>
  </si>
  <si>
    <t>Z94PC815DSR0B5880</t>
  </si>
  <si>
    <t>4815812</t>
  </si>
  <si>
    <t>https://backoffice.x.sberauto.com/crm/manager/4815812</t>
  </si>
  <si>
    <t>https://sberauto.com/cars/df0b3b00</t>
  </si>
  <si>
    <t>XZGEF04A4TA303293</t>
  </si>
  <si>
    <t>1150978</t>
  </si>
  <si>
    <t>https://backoffice.x.sberauto.com/crm/manager/1150978</t>
  </si>
  <si>
    <t>https://sberauto.com/cars/cf86941f</t>
  </si>
  <si>
    <t>ED3STHFM2S0009178</t>
  </si>
  <si>
    <t>4161</t>
  </si>
  <si>
    <t>https://backoffice.x.sberauto.com/crm/manager/4161</t>
  </si>
  <si>
    <t>https://sberauto.com/cars/4c5eafca</t>
  </si>
  <si>
    <t>XZGFE04A8TA773704</t>
  </si>
  <si>
    <t>2762720</t>
  </si>
  <si>
    <t>https://backoffice.x.sberauto.com/crm/manager/2762720</t>
  </si>
  <si>
    <t>https://sberauto.com/cars/4c2f0259</t>
  </si>
  <si>
    <t>LVTDD24B6TDB73624</t>
  </si>
  <si>
    <t>https://sberauto.com/cars/ba7ec1cc</t>
  </si>
  <si>
    <t>EC2EF4A55TA017415</t>
  </si>
  <si>
    <t>1479973</t>
  </si>
  <si>
    <t>https://backoffice.x.sberauto.com/crm/manager/1479973</t>
  </si>
  <si>
    <t>https://sberauto.com/cars/0bb1256a</t>
  </si>
  <si>
    <t>EC37CUSM4SC000963</t>
  </si>
  <si>
    <t>141907</t>
  </si>
  <si>
    <t>https://backoffice.x.sberauto.com/crm/manager/141907</t>
  </si>
  <si>
    <t>2695791</t>
  </si>
  <si>
    <t>https://backoffice.x.sberauto.com/crm/manager/2695791</t>
  </si>
  <si>
    <t>https://sberauto.com/cars/d470a787</t>
  </si>
  <si>
    <t>EC3DLUFD6TC0A6292</t>
  </si>
  <si>
    <t>XTA219470T0315991</t>
  </si>
  <si>
    <t>4637338</t>
  </si>
  <si>
    <t>https://backoffice.x.sberauto.com/crm/manager/4637338</t>
  </si>
  <si>
    <t>XTA212140T2614438</t>
  </si>
  <si>
    <t>XTAGFL150T1040514</t>
  </si>
  <si>
    <t>4650890</t>
  </si>
  <si>
    <t>https://backoffice.x.sberauto.com/crm/manager/4650890</t>
  </si>
  <si>
    <t>XTA219040T1228153</t>
  </si>
  <si>
    <t>4653668</t>
  </si>
  <si>
    <t>https://backoffice.x.sberauto.com/crm/manager/4653668</t>
  </si>
  <si>
    <t>XTA219040T1249145</t>
  </si>
  <si>
    <t>4707563</t>
  </si>
  <si>
    <t>https://backoffice.x.sberauto.com/crm/manager/4707563</t>
  </si>
  <si>
    <t>XTA219070T1255270</t>
  </si>
  <si>
    <t>4723757</t>
  </si>
  <si>
    <t>https://backoffice.x.sberauto.com/crm/manager/4723757</t>
  </si>
  <si>
    <t>XTA212140T2620817</t>
  </si>
  <si>
    <t>4753844</t>
  </si>
  <si>
    <t>https://backoffice.x.sberauto.com/crm/manager/4753844</t>
  </si>
  <si>
    <t>XTA219470T0319306</t>
  </si>
  <si>
    <t>4808064</t>
  </si>
  <si>
    <t>https://backoffice.x.sberauto.com/crm/manager/4808064</t>
  </si>
  <si>
    <t>XTAGFK350T1055485</t>
  </si>
  <si>
    <t>4873801</t>
  </si>
  <si>
    <t>https://backoffice.x.sberauto.com/crm/manager/4873801</t>
  </si>
  <si>
    <t>XTA219440T0316752</t>
  </si>
  <si>
    <t>4667049</t>
  </si>
  <si>
    <t>https://backoffice.x.sberauto.com/crm/manager/4667049</t>
  </si>
  <si>
    <t>https://sberauto.com/cars/7870a712</t>
  </si>
  <si>
    <t>Волгоградская область, Волгоград, шоссе Авиаторов, 2Б</t>
  </si>
  <si>
    <t>LVVDB21BXRDE94339</t>
  </si>
  <si>
    <t>https://sberauto.com/cars/a906b2a1</t>
  </si>
  <si>
    <t>Волгоградская область, Волгоград, пр. Ленина, 118Б</t>
  </si>
  <si>
    <t>XTA212300R0859297</t>
  </si>
  <si>
    <t>Niva</t>
  </si>
  <si>
    <t>3741198</t>
  </si>
  <si>
    <t>https://backoffice.x.sberauto.com/crm/manager/3741198</t>
  </si>
  <si>
    <t>https://sberauto.com/cars/094436d0</t>
  </si>
  <si>
    <t>Нижегородская область, Нижний Новгород, ул.Магистральная 137б</t>
  </si>
  <si>
    <t>LGWFF7A52SJ655874</t>
  </si>
  <si>
    <t>2053380</t>
  </si>
  <si>
    <t>https://backoffice.x.sberauto.com/crm/manager/2053380</t>
  </si>
  <si>
    <t>EC37LUSM6SC004243</t>
  </si>
  <si>
    <t>4835883</t>
  </si>
  <si>
    <t>https://backoffice.x.sberauto.com/crm/manager/4835883</t>
  </si>
  <si>
    <t>4867211</t>
  </si>
  <si>
    <t>https://backoffice.x.sberauto.com/crm/manager/4867211</t>
  </si>
  <si>
    <t>2173705</t>
  </si>
  <si>
    <t>https://backoffice.x.sberauto.com/crm/manager/2173705</t>
  </si>
  <si>
    <t>4714158</t>
  </si>
  <si>
    <t>https://backoffice.x.sberauto.com/crm/manager/4714158</t>
  </si>
  <si>
    <t>LVTDD24B8TDB73096</t>
  </si>
  <si>
    <t>393852</t>
  </si>
  <si>
    <t>https://backoffice.x.sberauto.com/crm/manager/393852</t>
  </si>
  <si>
    <t>НИЖЕГОРОДСКАЯ</t>
  </si>
  <si>
    <t>4736771</t>
  </si>
  <si>
    <t>https://backoffice.x.sberauto.com/crm/manager/4736771</t>
  </si>
  <si>
    <t>4332371</t>
  </si>
  <si>
    <t>https://backoffice.x.sberauto.com/crm/manager/4332371</t>
  </si>
  <si>
    <t>4743658</t>
  </si>
  <si>
    <t>https://backoffice.x.sberauto.com/crm/manager/4743658</t>
  </si>
  <si>
    <t>4789798</t>
  </si>
  <si>
    <t>https://backoffice.x.sberauto.com/crm/manager/4789798</t>
  </si>
  <si>
    <t>2582842</t>
  </si>
  <si>
    <t>https://backoffice.x.sberauto.com/crm/manager/2582842</t>
  </si>
  <si>
    <t>Почта Апельсин Чери Наб.Челны1</t>
  </si>
  <si>
    <t>Почта Апельсин Чери Наб.Челны2</t>
  </si>
  <si>
    <t>4731565</t>
  </si>
  <si>
    <t>https://backoffice.x.sberauto.com/crm/manager/4731565</t>
  </si>
  <si>
    <t>4778656</t>
  </si>
  <si>
    <t>https://backoffice.x.sberauto.com/crm/manager/4778656</t>
  </si>
  <si>
    <t>EC37LUSM1SC004022</t>
  </si>
  <si>
    <t>2121653</t>
  </si>
  <si>
    <t>https://backoffice.x.sberauto.com/crm/manager/2121653</t>
  </si>
  <si>
    <t>4582094</t>
  </si>
  <si>
    <t>https://backoffice.x.sberauto.com/crm/manager/4582094</t>
  </si>
  <si>
    <t>Маркетинг</t>
  </si>
  <si>
    <t>https://sberauto.com/cars/896c8daa</t>
  </si>
  <si>
    <t>ул. Вильнюсская, 42/2</t>
  </si>
  <si>
    <t>Y4K8824ZXTB206504</t>
  </si>
  <si>
    <t>Маркетинг осн</t>
  </si>
  <si>
    <t>Почта 1 осн для лидов</t>
  </si>
  <si>
    <t>4665956</t>
  </si>
  <si>
    <t>https://backoffice.x.sberauto.com/crm/manager/4665956</t>
  </si>
  <si>
    <t>https://sberauto.com/cars/f1a92981</t>
  </si>
  <si>
    <t>RUNSJAP39TU004098</t>
  </si>
  <si>
    <t>2381305</t>
  </si>
  <si>
    <t>https://backoffice.x.sberauto.com/crm/manager/2381305</t>
  </si>
  <si>
    <t>Абзелилов Марат Хавейл</t>
  </si>
  <si>
    <t>https://sberauto.com/cars/14de06d2</t>
  </si>
  <si>
    <t>проспект Салавата Юлаева, 89</t>
  </si>
  <si>
    <t>XZGEE04A9SA583550</t>
  </si>
  <si>
    <t>376910</t>
  </si>
  <si>
    <t>https://backoffice.x.sberauto.com/crm/manager/376910</t>
  </si>
  <si>
    <t>https://sberauto.com/cars/2fb9c996</t>
  </si>
  <si>
    <t>XZGEE04A8SA501856</t>
  </si>
  <si>
    <t>2940533</t>
  </si>
  <si>
    <t>https://backoffice.x.sberauto.com/crm/manager/2940533</t>
  </si>
  <si>
    <t>https://sberauto.com/cars/0e1e9e5f</t>
  </si>
  <si>
    <t>XZGFF06A9SA931801</t>
  </si>
  <si>
    <t>3684656</t>
  </si>
  <si>
    <t>https://backoffice.x.sberauto.com/crm/manager/3684656</t>
  </si>
  <si>
    <t>https://sberauto.com/cars/27f5e007</t>
  </si>
  <si>
    <t>XZGFE04A5SA586689</t>
  </si>
  <si>
    <t>4812766</t>
  </si>
  <si>
    <t>https://backoffice.x.sberauto.com/crm/manager/4812766</t>
  </si>
  <si>
    <t>https://sberauto.com/cars/2428b5ab</t>
  </si>
  <si>
    <t>XZGEE04A4SA598960</t>
  </si>
  <si>
    <t>4308016</t>
  </si>
  <si>
    <t>https://backoffice.x.sberauto.com/crm/manager/4308016</t>
  </si>
  <si>
    <t>https://sberauto.com/cars/1847aec1</t>
  </si>
  <si>
    <t>XZGFE04AXSA597610</t>
  </si>
  <si>
    <t>1141720</t>
  </si>
  <si>
    <t>https://backoffice.x.sberauto.com/crm/manager/1141720</t>
  </si>
  <si>
    <t>Почта БНМ колл-центр</t>
  </si>
  <si>
    <t>https://sberauto.com/cars/5485a1bb</t>
  </si>
  <si>
    <t>Энгельса, 154Д</t>
  </si>
  <si>
    <t>XW7BN4HK90S104667</t>
  </si>
  <si>
    <t>Почта БНМ общая</t>
  </si>
  <si>
    <t>Почта БНМ общая 2</t>
  </si>
  <si>
    <t>313172</t>
  </si>
  <si>
    <t>https://backoffice.x.sberauto.com/crm/manager/313172</t>
  </si>
  <si>
    <t>https://sberauto.com/cars/1597299d</t>
  </si>
  <si>
    <t>Киевское шоссе, 21к1 (пробег) / Киевское шоссе, 21к2 (РЕНО) / Киевское шоссе, 25В (ЛАДА) / Киевское шоссе, 25В с.2 (КИА)</t>
  </si>
  <si>
    <t>XWEJ381EBN0008660</t>
  </si>
  <si>
    <t>Soul</t>
  </si>
  <si>
    <t>2267241</t>
  </si>
  <si>
    <t>https://backoffice.x.sberauto.com/crm/manager/2267241</t>
  </si>
  <si>
    <t>https://sberauto.com/cars/5a83ebde</t>
  </si>
  <si>
    <t>Скачковская, 51</t>
  </si>
  <si>
    <t>XTAGFL110LY413244</t>
  </si>
  <si>
    <t>2869238</t>
  </si>
  <si>
    <t>https://backoffice.x.sberauto.com/crm/manager/2869238</t>
  </si>
  <si>
    <t>https://sberauto.com/cars/77e89499</t>
  </si>
  <si>
    <t>пр-кт Строителей, д.25</t>
  </si>
  <si>
    <t>SJNFAAJ10U2923404</t>
  </si>
  <si>
    <t>МАГАДАНСКАЯ Область</t>
  </si>
  <si>
    <t>4592995</t>
  </si>
  <si>
    <t>https://backoffice.x.sberauto.com/crm/manager/4592995</t>
  </si>
  <si>
    <t>https://sberauto.com/cars/70bf7882</t>
  </si>
  <si>
    <t>Бурова, 27 (РЕНО) / Московский пр-т, 4А (пробег) / Московский пр-т, 2Ж (ЛАДА) /  пр. Станке Димитрова, 62 (КИА)</t>
  </si>
  <si>
    <t>XWEPH81ABG0003388</t>
  </si>
  <si>
    <t>4823721</t>
  </si>
  <si>
    <t>https://backoffice.x.sberauto.com/crm/manager/4823721</t>
  </si>
  <si>
    <t>https://sberauto.com/cars/563aa2f9</t>
  </si>
  <si>
    <t>Z94CT41CADR283026</t>
  </si>
  <si>
    <t>4874336</t>
  </si>
  <si>
    <t>https://backoffice.x.sberauto.com/crm/manager/4874336</t>
  </si>
  <si>
    <t>https://sberauto.com/cars/251d88e6</t>
  </si>
  <si>
    <t>С. Мирное Улица Евпаторийская д.61а</t>
  </si>
  <si>
    <t>SJNFBAJ10U2573982</t>
  </si>
  <si>
    <t>4610191</t>
  </si>
  <si>
    <t>https://backoffice.x.sberauto.com/crm/manager/4610191</t>
  </si>
  <si>
    <t>почта по онлайну</t>
  </si>
  <si>
    <t>https://sberauto.com/cars/e9a02e8e</t>
  </si>
  <si>
    <t>Горьковское шоссе, 47к1</t>
  </si>
  <si>
    <t>EC3DCUFD4TC011125</t>
  </si>
  <si>
    <t>4000808</t>
  </si>
  <si>
    <t>https://backoffice.x.sberauto.com/crm/manager/4000808</t>
  </si>
  <si>
    <t>4619408</t>
  </si>
  <si>
    <t>https://backoffice.x.sberauto.com/crm/manager/4619408</t>
  </si>
  <si>
    <t>https://sberauto.com/cars/6211bccc</t>
  </si>
  <si>
    <t>Казанский проспект 106/1</t>
  </si>
  <si>
    <t>Y4K8622Z4TB922422</t>
  </si>
  <si>
    <t>221452</t>
  </si>
  <si>
    <t>https://backoffice.x.sberauto.com/crm/manager/221452</t>
  </si>
  <si>
    <t>https://sberauto.com/cars/7e57da87</t>
  </si>
  <si>
    <t>Машиностроительная улица, 49</t>
  </si>
  <si>
    <t>LFPH4CPP8S1Y05968</t>
  </si>
  <si>
    <t>HS5</t>
  </si>
  <si>
    <t>3717545</t>
  </si>
  <si>
    <t>https://backoffice.x.sberauto.com/crm/manager/3717545</t>
  </si>
  <si>
    <t>K2(FIO) почта!!! Единая!!! Новый бизнес</t>
  </si>
  <si>
    <t>https://sberauto.com/cars/89ba0126</t>
  </si>
  <si>
    <t>XWF7PH6D6S0013412</t>
  </si>
  <si>
    <t>4632915</t>
  </si>
  <si>
    <t>https://backoffice.x.sberauto.com/crm/manager/4632915</t>
  </si>
  <si>
    <t>Почта 2 АСП Альметьевск Тюлево 3</t>
  </si>
  <si>
    <t>https://sberauto.com/cars/ad3e5cb5</t>
  </si>
  <si>
    <t>ул. Тюленина 3</t>
  </si>
  <si>
    <t>XTA217030D0446684</t>
  </si>
  <si>
    <t>Priora</t>
  </si>
  <si>
    <t>Почта1 АСП Альметьевск Тюлево 3</t>
  </si>
  <si>
    <t>2265</t>
  </si>
  <si>
    <t>https://backoffice.x.sberauto.com/crm/manager/2265</t>
  </si>
  <si>
    <t>https://sberauto.com/cars/f57e9f38</t>
  </si>
  <si>
    <t>Y4K8622Z7TB922382</t>
  </si>
  <si>
    <t>2917291</t>
  </si>
  <si>
    <t>https://backoffice.x.sberauto.com/crm/manager/2917291</t>
  </si>
  <si>
    <t>https://sberauto.com/cars/b434b65e</t>
  </si>
  <si>
    <t>LJ46173D6PS322047</t>
  </si>
  <si>
    <t>4397312</t>
  </si>
  <si>
    <t>https://backoffice.x.sberauto.com/crm/manager/4397312</t>
  </si>
  <si>
    <t>https://sberauto.com/cars/301fc5cf</t>
  </si>
  <si>
    <t>XWF7PH6D6S0003315</t>
  </si>
  <si>
    <t>4487243</t>
  </si>
  <si>
    <t>https://backoffice.x.sberauto.com/crm/manager/4487243</t>
  </si>
  <si>
    <t>https://sberauto.com/cars/cac3c961</t>
  </si>
  <si>
    <t>XWF7PH6D6S0003314</t>
  </si>
  <si>
    <t>3899975</t>
  </si>
  <si>
    <t>https://backoffice.x.sberauto.com/crm/manager/3899975</t>
  </si>
  <si>
    <t>Почта 2 АсП Казань ул. А. Камалеева</t>
  </si>
  <si>
    <t>https://sberauto.com/cars/8e2d2b6f</t>
  </si>
  <si>
    <t>пр. А.Камалеева, д.38</t>
  </si>
  <si>
    <t>X7LHSRHGD57387735</t>
  </si>
  <si>
    <t>Почта АсП Казань ул. А. Камалеева</t>
  </si>
  <si>
    <t>4668359</t>
  </si>
  <si>
    <t>https://backoffice.x.sberauto.com/crm/manager/4668359</t>
  </si>
  <si>
    <t>https://sberauto.com/cars/c6d0c28e</t>
  </si>
  <si>
    <t>Y4K8722Z9TB309841</t>
  </si>
  <si>
    <t>4610233</t>
  </si>
  <si>
    <t>https://backoffice.x.sberauto.com/crm/manager/4610233</t>
  </si>
  <si>
    <t>https://sberauto.com/cars/541f42f2</t>
  </si>
  <si>
    <t>XWF7PH6D6S0013389</t>
  </si>
  <si>
    <t>4109180</t>
  </si>
  <si>
    <t>https://backoffice.x.sberauto.com/crm/manager/4109180</t>
  </si>
  <si>
    <t>https://sberauto.com/cars/8dd64d2c</t>
  </si>
  <si>
    <t>EC3DCUFD8SC008100</t>
  </si>
  <si>
    <t>4684724</t>
  </si>
  <si>
    <t>https://backoffice.x.sberauto.com/crm/manager/4684724</t>
  </si>
  <si>
    <t>Почта 1 АСП Машиностроителей 49</t>
  </si>
  <si>
    <t>https://sberauto.com/cars/948a7ab0</t>
  </si>
  <si>
    <t>XTA219410E0020482</t>
  </si>
  <si>
    <t>Kalina</t>
  </si>
  <si>
    <t>Почта 2 , Альм тракт АСП</t>
  </si>
  <si>
    <t>https://sberauto.com/cars/4ff33195</t>
  </si>
  <si>
    <t>ул. Геофизическая, 1В</t>
  </si>
  <si>
    <t>XTA219110K0324253</t>
  </si>
  <si>
    <t>Почта 2 АСП Альм ул. Геофизическая 1В</t>
  </si>
  <si>
    <t>https://sberauto.com/cars/d7e7f400</t>
  </si>
  <si>
    <t>XTA219110GY226879</t>
  </si>
  <si>
    <t>https://sberauto.com/cars/00afd1af</t>
  </si>
  <si>
    <t>XTA219410F0046146</t>
  </si>
  <si>
    <t>https://sberauto.com/cars/817379c3</t>
  </si>
  <si>
    <t>XTA219010H0460094</t>
  </si>
  <si>
    <t>Почта 2 АСП Машиностроителей 49</t>
  </si>
  <si>
    <t>Почта 2 АСП, Jac, FAW Альм Трак</t>
  </si>
  <si>
    <t>https://sberauto.com/cars/0541c8b6</t>
  </si>
  <si>
    <t>Альметьевский тракт, д. 2, стр 3</t>
  </si>
  <si>
    <t>XTA219010H0475777</t>
  </si>
  <si>
    <t>https://sberauto.com/cars/a6a7357a</t>
  </si>
  <si>
    <t>XTA219110K0307222</t>
  </si>
  <si>
    <t>Почта 3 АСП Машиностроителей 49</t>
  </si>
  <si>
    <t>Почта 3 АСП, Jac, FAW Альм Тракт</t>
  </si>
  <si>
    <t>Почта 4 АСП Машиностроителей 49</t>
  </si>
  <si>
    <t>Почта 4 АСП, Jac, FAW Альм Тракт</t>
  </si>
  <si>
    <t>Почта АСП Альм ул. Геофизическая 1В</t>
  </si>
  <si>
    <t>Почта АСП, Jac, FAW Альм Тракт</t>
  </si>
  <si>
    <t>4690670</t>
  </si>
  <si>
    <t>https://backoffice.x.sberauto.com/crm/manager/4690670</t>
  </si>
  <si>
    <t>https://sberauto.com/cars/1afc4ae5</t>
  </si>
  <si>
    <t>LVVDM21MXGD123504</t>
  </si>
  <si>
    <t>4697738</t>
  </si>
  <si>
    <t>https://backoffice.x.sberauto.com/crm/manager/4697738</t>
  </si>
  <si>
    <t>https://sberauto.com/cars/043227f3</t>
  </si>
  <si>
    <t>LJ373JNZ7SH053628</t>
  </si>
  <si>
    <t>4704478</t>
  </si>
  <si>
    <t>https://backoffice.x.sberauto.com/crm/manager/4704478</t>
  </si>
  <si>
    <t>https://sberauto.com/cars/daade982</t>
  </si>
  <si>
    <t>Альметьевский тракт, 2с3</t>
  </si>
  <si>
    <t>MLG2U3G51R1396852</t>
  </si>
  <si>
    <t>3121893</t>
  </si>
  <si>
    <t>https://backoffice.x.sberauto.com/crm/manager/3121893</t>
  </si>
  <si>
    <t>https://sberauto.com/cars/1c4ed09f</t>
  </si>
  <si>
    <t>LJ46173D6PS422103</t>
  </si>
  <si>
    <t>481056</t>
  </si>
  <si>
    <t>https://backoffice.x.sberauto.com/crm/manager/481056</t>
  </si>
  <si>
    <t>https://sberauto.com/cars/82b15eed</t>
  </si>
  <si>
    <t>EC3DLUFD4TC012811</t>
  </si>
  <si>
    <t>4719628</t>
  </si>
  <si>
    <t>https://backoffice.x.sberauto.com/crm/manager/4719628</t>
  </si>
  <si>
    <t>https://sberauto.com/cars/132fbe35</t>
  </si>
  <si>
    <t>4700160</t>
  </si>
  <si>
    <t>https://backoffice.x.sberauto.com/crm/manager/4700160</t>
  </si>
  <si>
    <t>МАРИЙ ЭЛ Республика</t>
  </si>
  <si>
    <t>2378422</t>
  </si>
  <si>
    <t>https://backoffice.x.sberauto.com/crm/manager/2378422</t>
  </si>
  <si>
    <t>https://sberauto.com/cars/a34caacf</t>
  </si>
  <si>
    <t>LJ46173D6PS422049</t>
  </si>
  <si>
    <t>4107558</t>
  </si>
  <si>
    <t>https://backoffice.x.sberauto.com/crm/manager/4107558</t>
  </si>
  <si>
    <t>https://sberauto.com/cars/76994e83</t>
  </si>
  <si>
    <t>Y4K8622Z8TB924321</t>
  </si>
  <si>
    <t>РТ КАЗАНЬ</t>
  </si>
  <si>
    <t>1591377</t>
  </si>
  <si>
    <t>https://backoffice.x.sberauto.com/crm/manager/1591377</t>
  </si>
  <si>
    <t>https://sberauto.com/cars/a0bddaac</t>
  </si>
  <si>
    <t>Z94C241BBJR001235</t>
  </si>
  <si>
    <t>2019920</t>
  </si>
  <si>
    <t>https://backoffice.x.sberauto.com/crm/manager/2019920</t>
  </si>
  <si>
    <t>https://sberauto.com/cars/0929358c</t>
  </si>
  <si>
    <t>LJ46173D6PS422047</t>
  </si>
  <si>
    <t>1973114</t>
  </si>
  <si>
    <t>https://backoffice.x.sberauto.com/crm/manager/1973114</t>
  </si>
  <si>
    <t>https://sberauto.com/cars/67c89a57</t>
  </si>
  <si>
    <t>LJ866A252N9467563</t>
  </si>
  <si>
    <t>3965039</t>
  </si>
  <si>
    <t>https://backoffice.x.sberauto.com/crm/manager/3965039</t>
  </si>
  <si>
    <t>4756391</t>
  </si>
  <si>
    <t>https://backoffice.x.sberauto.com/crm/manager/4756391</t>
  </si>
  <si>
    <t>https://sberauto.com/cars/40f1e61f</t>
  </si>
  <si>
    <t>LVTDD24B4SDE72888</t>
  </si>
  <si>
    <t>РЕСП ТАТАРСТАН</t>
  </si>
  <si>
    <t>4760216</t>
  </si>
  <si>
    <t>https://backoffice.x.sberauto.com/crm/manager/4760216</t>
  </si>
  <si>
    <t>https://sberauto.com/cars/f7d343fb</t>
  </si>
  <si>
    <t>LVTDD24B7SDE58029</t>
  </si>
  <si>
    <t>4265014</t>
  </si>
  <si>
    <t>https://backoffice.x.sberauto.com/crm/manager/4265014</t>
  </si>
  <si>
    <t>https://sberauto.com/cars/045d5e63</t>
  </si>
  <si>
    <t>LJ46173D6PS422085</t>
  </si>
  <si>
    <t>3221678</t>
  </si>
  <si>
    <t>https://backoffice.x.sberauto.com/crm/manager/3221678</t>
  </si>
  <si>
    <t>4774854</t>
  </si>
  <si>
    <t>https://backoffice.x.sberauto.com/crm/manager/4774854</t>
  </si>
  <si>
    <t>https://sberauto.com/cars/8cbabd9f</t>
  </si>
  <si>
    <t>LS4ASE2E2SA957006</t>
  </si>
  <si>
    <t>4779241</t>
  </si>
  <si>
    <t>https://backoffice.x.sberauto.com/crm/manager/4779241</t>
  </si>
  <si>
    <t>https://sberauto.com/cars/9ad75665</t>
  </si>
  <si>
    <t>XWF7PH6D6S0013392</t>
  </si>
  <si>
    <t>1942109</t>
  </si>
  <si>
    <t>https://backoffice.x.sberauto.com/crm/manager/1942109</t>
  </si>
  <si>
    <t>4783041</t>
  </si>
  <si>
    <t>https://backoffice.x.sberauto.com/crm/manager/4783041</t>
  </si>
  <si>
    <t>https://sberauto.com/cars/9daec431</t>
  </si>
  <si>
    <t>EC37CUGD3SC001034</t>
  </si>
  <si>
    <t>3109414</t>
  </si>
  <si>
    <t>https://backoffice.x.sberauto.com/crm/manager/3109414</t>
  </si>
  <si>
    <t>https://sberauto.com/cars/85cfbb53</t>
  </si>
  <si>
    <t>LJ46173D6PS422070</t>
  </si>
  <si>
    <t>4663413</t>
  </si>
  <si>
    <t>https://backoffice.x.sberauto.com/crm/manager/4663413</t>
  </si>
  <si>
    <t>https://sberauto.com/cars/bd680e05</t>
  </si>
  <si>
    <t>https://sberauto.com/cars/779f5161</t>
  </si>
  <si>
    <t>EC3DCUFD4TC010900</t>
  </si>
  <si>
    <t>4351887</t>
  </si>
  <si>
    <t>https://backoffice.x.sberauto.com/crm/manager/4351887</t>
  </si>
  <si>
    <t>https://sberauto.com/cars/6e2f8960</t>
  </si>
  <si>
    <t>Y4K8722DXTB311358</t>
  </si>
  <si>
    <t>3443246</t>
  </si>
  <si>
    <t>https://backoffice.x.sberauto.com/crm/manager/3443246</t>
  </si>
  <si>
    <t>https://sberauto.com/cars/d21dd55e</t>
  </si>
  <si>
    <t>EC3DEUFD3SC006622</t>
  </si>
  <si>
    <t>3484408</t>
  </si>
  <si>
    <t>https://backoffice.x.sberauto.com/crm/manager/3484408</t>
  </si>
  <si>
    <t>https://sberauto.com/cars/1d69a564</t>
  </si>
  <si>
    <t>XWEHP514AH0000371</t>
  </si>
  <si>
    <t>Ceed GT</t>
  </si>
  <si>
    <t>4801030</t>
  </si>
  <si>
    <t>https://backoffice.x.sberauto.com/crm/manager/4801030</t>
  </si>
  <si>
    <t>https://sberauto.com/cars/dbfa6afb</t>
  </si>
  <si>
    <t>XWF7PH6D6S0013400</t>
  </si>
  <si>
    <t>1354247</t>
  </si>
  <si>
    <t>https://backoffice.x.sberauto.com/crm/manager/1354247</t>
  </si>
  <si>
    <t>3662051</t>
  </si>
  <si>
    <t>https://backoffice.x.sberauto.com/crm/manager/3662051</t>
  </si>
  <si>
    <t>https://sberauto.com/cars/9f95b3ca</t>
  </si>
  <si>
    <t>XWF7PH6D6S0013399</t>
  </si>
  <si>
    <t>66702</t>
  </si>
  <si>
    <t>https://backoffice.x.sberauto.com/crm/manager/66702</t>
  </si>
  <si>
    <t>https://sberauto.com/cars/11988252</t>
  </si>
  <si>
    <t>EC3TEUMBXT0003720</t>
  </si>
  <si>
    <t>3571145</t>
  </si>
  <si>
    <t>https://backoffice.x.sberauto.com/crm/manager/3571145</t>
  </si>
  <si>
    <t>https://sberauto.com/cars/b1eb4e3f</t>
  </si>
  <si>
    <t>1GYFN9R43LZ185418</t>
  </si>
  <si>
    <t>Cadillac</t>
  </si>
  <si>
    <t>XT5</t>
  </si>
  <si>
    <t>4841953</t>
  </si>
  <si>
    <t>https://backoffice.x.sberauto.com/crm/manager/4841953</t>
  </si>
  <si>
    <t>https://sberauto.com/cars/44882a0f</t>
  </si>
  <si>
    <t>EC37LUGD7SC001375</t>
  </si>
  <si>
    <t>4848497</t>
  </si>
  <si>
    <t>https://backoffice.x.sberauto.com/crm/manager/4848497</t>
  </si>
  <si>
    <t>https://sberauto.com/cars/e9b832b1</t>
  </si>
  <si>
    <t>улица Первопроходцев, 4</t>
  </si>
  <si>
    <t>LMGJU3G50C1336634</t>
  </si>
  <si>
    <t>2685468</t>
  </si>
  <si>
    <t>https://backoffice.x.sberauto.com/crm/manager/2685468</t>
  </si>
  <si>
    <t>https://sberauto.com/cars/79020d76</t>
  </si>
  <si>
    <t>LJ46173D6PS422054</t>
  </si>
  <si>
    <t>4864960</t>
  </si>
  <si>
    <t>https://backoffice.x.sberauto.com/crm/manager/4864960</t>
  </si>
  <si>
    <t>https://sberauto.com/cars/ff7e084b</t>
  </si>
  <si>
    <t>XWF7PH6D6S0013407</t>
  </si>
  <si>
    <t>4869620</t>
  </si>
  <si>
    <t>https://backoffice.x.sberauto.com/crm/manager/4869620</t>
  </si>
  <si>
    <t>https://sberauto.com/cars/e915d606</t>
  </si>
  <si>
    <t>XWF7PH6D6S0013408</t>
  </si>
  <si>
    <t>2722240</t>
  </si>
  <si>
    <t>https://backoffice.x.sberauto.com/crm/manager/2722240</t>
  </si>
  <si>
    <t>https://sberauto.com/cars/192ec3c5</t>
  </si>
  <si>
    <t>VF1RZG00758275765</t>
  </si>
  <si>
    <t>Koleos</t>
  </si>
  <si>
    <t>Почта Вологда Haval</t>
  </si>
  <si>
    <t>https://sberauto.com/cars/ef4998b7</t>
  </si>
  <si>
    <t>Вологда, Окружное ш., 51</t>
  </si>
  <si>
    <t>LGWFF7A6XSJ633971</t>
  </si>
  <si>
    <t>4214373</t>
  </si>
  <si>
    <t>https://backoffice.x.sberauto.com/crm/manager/4214373</t>
  </si>
  <si>
    <t>Почта    общая</t>
  </si>
  <si>
    <t>https://sberauto.com/cars/821fe54d</t>
  </si>
  <si>
    <t>Октябрьский проспект, 31</t>
  </si>
  <si>
    <t>EC37LUGD0SC000262</t>
  </si>
  <si>
    <t>Почта Джетур Череповец</t>
  </si>
  <si>
    <t>4726851</t>
  </si>
  <si>
    <t>https://backoffice.x.sberauto.com/crm/manager/4726851</t>
  </si>
  <si>
    <t>Почта Chery Архангельск</t>
  </si>
  <si>
    <t>https://sberauto.com/cars/0c5a3cd9</t>
  </si>
  <si>
    <t>Московский пр-т, 39к1</t>
  </si>
  <si>
    <t>EDXFB32BXTE051791</t>
  </si>
  <si>
    <t>32068</t>
  </si>
  <si>
    <t>https://backoffice.x.sberauto.com/crm/manager/32068</t>
  </si>
  <si>
    <t>https://sberauto.com/cars/cf3047ad</t>
  </si>
  <si>
    <t>Республика Коми, Сыктывкар, ул. Морозова, 211</t>
  </si>
  <si>
    <t>XW8ZZZ61ZFG033042</t>
  </si>
  <si>
    <t>Почта Сыктывкар АСП</t>
  </si>
  <si>
    <t>4768275</t>
  </si>
  <si>
    <t>https://backoffice.x.sberauto.com/crm/manager/4768275</t>
  </si>
  <si>
    <t>ГК Динамика (ООО ДИНАМИКА ВОЛОГДА)</t>
  </si>
  <si>
    <t>LVTDD24B5TDB78806</t>
  </si>
  <si>
    <t>4859117</t>
  </si>
  <si>
    <t>https://backoffice.x.sberauto.com/crm/manager/4859117</t>
  </si>
  <si>
    <t>Почта Колл-центр Самара Авто</t>
  </si>
  <si>
    <t>https://sberauto.com/cars/e8cd1536</t>
  </si>
  <si>
    <t>Южное шоссе 20</t>
  </si>
  <si>
    <t>5N1AT2MV6GC828250</t>
  </si>
  <si>
    <t>Rogue</t>
  </si>
  <si>
    <t>3805380</t>
  </si>
  <si>
    <t>https://backoffice.x.sberauto.com/crm/manager/3805380</t>
  </si>
  <si>
    <t>почта 1 Хендай Курган</t>
  </si>
  <si>
    <t>https://sberauto.com/cars/ffa03b21</t>
  </si>
  <si>
    <t>г. Курган, пр. Конституции, 35</t>
  </si>
  <si>
    <t>Z94PB814BSR048873</t>
  </si>
  <si>
    <t>https://sberauto.com/cars/d2794fa7</t>
  </si>
  <si>
    <t>ул.молодогвардейцев 2</t>
  </si>
  <si>
    <t>Z6F5XXEEC5JJ54436</t>
  </si>
  <si>
    <t>Focus</t>
  </si>
  <si>
    <t>3524600</t>
  </si>
  <si>
    <t>https://backoffice.x.sberauto.com/crm/manager/3524600</t>
  </si>
  <si>
    <t>МОСКВИЧ EMAIL</t>
  </si>
  <si>
    <t>https://sberauto.com/cars/961ef674</t>
  </si>
  <si>
    <t>Свердловский тракт, 15А</t>
  </si>
  <si>
    <t>X7LJA15BAC1038026</t>
  </si>
  <si>
    <t>МОСКВИЧ EMAIL 2</t>
  </si>
  <si>
    <t>4273144</t>
  </si>
  <si>
    <t>https://backoffice.x.sberauto.com/crm/manager/4273144</t>
  </si>
  <si>
    <t>ЧЕРИ EMAIL</t>
  </si>
  <si>
    <t>https://sberauto.com/cars/f85e0b8c</t>
  </si>
  <si>
    <t>Челябинск ул. Блюхера, 123</t>
  </si>
  <si>
    <t>123CHERY100003171</t>
  </si>
  <si>
    <t>1589056</t>
  </si>
  <si>
    <t>https://backoffice.x.sberauto.com/crm/manager/1589056</t>
  </si>
  <si>
    <t>https://sberauto.com/cars/d79c9ace</t>
  </si>
  <si>
    <t>XW7BE40K60S035531</t>
  </si>
  <si>
    <t>113783</t>
  </si>
  <si>
    <t>https://backoffice.x.sberauto.com/crm/manager/113783</t>
  </si>
  <si>
    <t>https://sberauto.com/cars/97853c0a</t>
  </si>
  <si>
    <t>X7LJA15BAC1038112</t>
  </si>
  <si>
    <t>1483339</t>
  </si>
  <si>
    <t>https://backoffice.x.sberauto.com/crm/manager/1483339</t>
  </si>
  <si>
    <t>Лада Блюхера EMAIL</t>
  </si>
  <si>
    <t>https://sberauto.com/cars/2e5b3813</t>
  </si>
  <si>
    <t>Блюхера, 123а</t>
  </si>
  <si>
    <t>XTA212310T0995644</t>
  </si>
  <si>
    <t>ЛАДА БЛЮХЕРА EMAIL 2</t>
  </si>
  <si>
    <t>4772443</t>
  </si>
  <si>
    <t>https://backoffice.x.sberauto.com/crm/manager/4772443</t>
  </si>
  <si>
    <t>ЛАДА МОЛОДОГВАРДЕЙЦЕВ EMAIL</t>
  </si>
  <si>
    <t>https://sberauto.com/cars/af168428</t>
  </si>
  <si>
    <t>улица Молодогвардейцев, 2</t>
  </si>
  <si>
    <t>XTA212310V1006834</t>
  </si>
  <si>
    <t>ЛАДА МОЛОДОГВАРДЕЙЦЕВ EMAIL 2</t>
  </si>
  <si>
    <t>2672238</t>
  </si>
  <si>
    <t>https://backoffice.x.sberauto.com/crm/manager/2672238</t>
  </si>
  <si>
    <t>Сатурн липецк 1</t>
  </si>
  <si>
    <t>https://sberauto.com/cars/d8d18325</t>
  </si>
  <si>
    <t>улица Неделина, 2В</t>
  </si>
  <si>
    <t>XW8ZZZ61ZJG039160</t>
  </si>
  <si>
    <t>Сатурн липецк 2</t>
  </si>
  <si>
    <t>Сатурн липецк 3</t>
  </si>
  <si>
    <t>2069148</t>
  </si>
  <si>
    <t>https://backoffice.x.sberauto.com/crm/manager/2069148</t>
  </si>
  <si>
    <t>https://sberauto.com/cars/e444ec3c</t>
  </si>
  <si>
    <t>X7LASRBA659717345</t>
  </si>
  <si>
    <t>Kaptur</t>
  </si>
  <si>
    <t>1401490</t>
  </si>
  <si>
    <t>https://backoffice.x.sberauto.com/crm/manager/1401490</t>
  </si>
  <si>
    <t>https://sberauto.com/cars/6893ccab</t>
  </si>
  <si>
    <t>Z6FLXXECHLHA30034</t>
  </si>
  <si>
    <t>EcoSport</t>
  </si>
  <si>
    <t>4845444</t>
  </si>
  <si>
    <t>https://backoffice.x.sberauto.com/crm/manager/4845444</t>
  </si>
  <si>
    <t>https://sberauto.com/cars/e1d05021</t>
  </si>
  <si>
    <t>X9FLXXEEBLDJ78699</t>
  </si>
  <si>
    <t>2499210</t>
  </si>
  <si>
    <t>https://backoffice.x.sberauto.com/crm/manager/2499210</t>
  </si>
  <si>
    <t>Гимонов Павел</t>
  </si>
  <si>
    <t>https://sberauto.com/cars/f7826b4e</t>
  </si>
  <si>
    <t>Y4K8824Z0SB207322</t>
  </si>
  <si>
    <t>4861437</t>
  </si>
  <si>
    <t>https://backoffice.x.sberauto.com/crm/manager/4861437</t>
  </si>
  <si>
    <t>ЛАДА СВЕРДЛОВСКИЙ EMAIL</t>
  </si>
  <si>
    <t>https://sberauto.com/cars/b8045703</t>
  </si>
  <si>
    <t>Свердловский тракт, 15Б</t>
  </si>
  <si>
    <t>XTAKS025LT1585052</t>
  </si>
  <si>
    <t>ЛАДА СВЕРДЛОВСКИЙ EMAIL 2</t>
  </si>
  <si>
    <t>Jetour K2(EMAIL)</t>
  </si>
  <si>
    <t>ГК Техцентр Гранд</t>
  </si>
  <si>
    <t>https://sberauto.com/cars/d074a34b</t>
  </si>
  <si>
    <t>Владимирская обл, г. Владимир, ул. Тракторная, д. 33</t>
  </si>
  <si>
    <t>EC3DCUFD8TC011306</t>
  </si>
  <si>
    <t>92131</t>
  </si>
  <si>
    <t>https://backoffice.x.sberauto.com/crm/manager/92131</t>
  </si>
  <si>
    <t>https://sberauto.com/cars/a8cc51a0</t>
  </si>
  <si>
    <t>EC3DCUFD5TC011151</t>
  </si>
  <si>
    <t>1390925</t>
  </si>
  <si>
    <t>https://backoffice.x.sberauto.com/crm/manager/1390925</t>
  </si>
  <si>
    <t>https://sberauto.com/cars/ea6d738e</t>
  </si>
  <si>
    <t>ул. Киквидзе, д. 85А</t>
  </si>
  <si>
    <t>EC3DEUFD3SC003283</t>
  </si>
  <si>
    <t>4736869</t>
  </si>
  <si>
    <t>https://backoffice.x.sberauto.com/crm/manager/4736869</t>
  </si>
  <si>
    <t>https://sberauto.com/cars/ff8d72d3</t>
  </si>
  <si>
    <t>EC3TDUMA3S0001882</t>
  </si>
  <si>
    <t>4792904</t>
  </si>
  <si>
    <t>https://backoffice.x.sberauto.com/crm/manager/4792904</t>
  </si>
  <si>
    <t>https://sberauto.com/cars/041437e9</t>
  </si>
  <si>
    <t>EC3DCUFD8TC010172</t>
  </si>
  <si>
    <t>4795598</t>
  </si>
  <si>
    <t>https://backoffice.x.sberauto.com/crm/manager/4795598</t>
  </si>
  <si>
    <t>https://sberauto.com/cars/b1f4d746</t>
  </si>
  <si>
    <t>LVTDD24B1TDC02244</t>
  </si>
  <si>
    <t>4490039</t>
  </si>
  <si>
    <t>https://backoffice.x.sberauto.com/crm/manager/4490039</t>
  </si>
  <si>
    <t>https://sberauto.com/cars/65049177</t>
  </si>
  <si>
    <t>EC3DLUFD7TC012818</t>
  </si>
  <si>
    <t>https://sberauto.com/cars/6a0304ab</t>
  </si>
  <si>
    <t>196246, г. Санкт-Петербург, пр-кт Дунайский, д. 15, корп. 1 литера А</t>
  </si>
  <si>
    <t>XTAGFL110T1046578</t>
  </si>
  <si>
    <t>https://sberauto.com/cars/335d9e35</t>
  </si>
  <si>
    <t>XTA212310T0998936</t>
  </si>
  <si>
    <t>4484713</t>
  </si>
  <si>
    <t>https://backoffice.x.sberauto.com/crm/manager/4484713</t>
  </si>
  <si>
    <t>GOOD CAR Саратов ,6-й Соколовогорский проезд</t>
  </si>
  <si>
    <t>https://sberauto.com/cars/e1b5579d</t>
  </si>
  <si>
    <t>410038, Саратовская область, г. Саратов, Соколовогорский 6-й проезд, 7</t>
  </si>
  <si>
    <t>Z94CB41AACR065534</t>
  </si>
  <si>
    <t>4724267</t>
  </si>
  <si>
    <t>https://backoffice.x.sberauto.com/crm/manager/4724267</t>
  </si>
  <si>
    <t>ПОЧТА 1 XCITE</t>
  </si>
  <si>
    <t>https://sberauto.com/cars/39a28591</t>
  </si>
  <si>
    <t>Бродовский тракт, 15</t>
  </si>
  <si>
    <t>XTA212310T1001597</t>
  </si>
  <si>
    <t>ПОЧТА 2 РОП XCITE</t>
  </si>
  <si>
    <t>ПОЧТА 3 Маркетинг XCITE</t>
  </si>
  <si>
    <t>4806477</t>
  </si>
  <si>
    <t>https://backoffice.x.sberauto.com/crm/manager/4806477</t>
  </si>
  <si>
    <t>ПОЧТА ДАВ ЭКСПЕРТ</t>
  </si>
  <si>
    <t>https://sberauto.com/cars/58f6122d</t>
  </si>
  <si>
    <t>Пермь, Бродовский тракт, д.9</t>
  </si>
  <si>
    <t>XU31780009Z124519</t>
  </si>
  <si>
    <t>Fiat</t>
  </si>
  <si>
    <t>Albea</t>
  </si>
  <si>
    <t>3070542</t>
  </si>
  <si>
    <t>https://backoffice.x.sberauto.com/crm/manager/3070542</t>
  </si>
  <si>
    <t>4739980</t>
  </si>
  <si>
    <t>https://backoffice.x.sberauto.com/crm/manager/4739980</t>
  </si>
  <si>
    <t>3657685</t>
  </si>
  <si>
    <t>https://backoffice.x.sberauto.com/crm/manager/3657685</t>
  </si>
  <si>
    <t>4773545</t>
  </si>
  <si>
    <t>https://backoffice.x.sberauto.com/crm/manager/4773545</t>
  </si>
  <si>
    <t>XTA212140T2619155</t>
  </si>
  <si>
    <t>4723617</t>
  </si>
  <si>
    <t>https://backoffice.x.sberauto.com/crm/manager/4723617</t>
  </si>
  <si>
    <t>XTA219140T0675075</t>
  </si>
  <si>
    <t>3057815</t>
  </si>
  <si>
    <t>https://backoffice.x.sberauto.com/crm/manager/3057815</t>
  </si>
  <si>
    <t>4864488</t>
  </si>
  <si>
    <t>https://backoffice.x.sberauto.com/crm/manager/4864488</t>
  </si>
  <si>
    <t>XTA219040T1271116</t>
  </si>
  <si>
    <t>4605277</t>
  </si>
  <si>
    <t>https://backoffice.x.sberauto.com/crm/manager/4605277</t>
  </si>
  <si>
    <t>https://sberauto.com/cars/5075577f</t>
  </si>
  <si>
    <t>Смоленск, пр. Гагарина, 53</t>
  </si>
  <si>
    <t>Y4K8824ZXTB206583</t>
  </si>
  <si>
    <t>4677163</t>
  </si>
  <si>
    <t>https://backoffice.x.sberauto.com/crm/manager/4677163</t>
  </si>
  <si>
    <t>https://sberauto.com/cars/466ef06c</t>
  </si>
  <si>
    <t>Y4K8722Z9TB309807</t>
  </si>
  <si>
    <t>2947335</t>
  </si>
  <si>
    <t>https://backoffice.x.sberauto.com/crm/manager/2947335</t>
  </si>
  <si>
    <t>Почта Дактор</t>
  </si>
  <si>
    <t>https://sberauto.com/cars/456fbe1b</t>
  </si>
  <si>
    <t>350912, Краснодарский край, город Краснодар, ул Крайняя (Пашковский Жилой Массив Тер.), д. 84</t>
  </si>
  <si>
    <t>XZGFF07A9TA608204</t>
  </si>
  <si>
    <t>https://sberauto.com/cars/337d3ea7</t>
  </si>
  <si>
    <t>XZGFF06A0TA938704</t>
  </si>
  <si>
    <t>4706188</t>
  </si>
  <si>
    <t>https://backoffice.x.sberauto.com/crm/manager/4706188</t>
  </si>
  <si>
    <t>https://sberauto.com/cars/1bbd298f</t>
  </si>
  <si>
    <t>EC2EF4A58TA015481</t>
  </si>
  <si>
    <t>1078792</t>
  </si>
  <si>
    <t>https://backoffice.x.sberauto.com/crm/manager/1078792</t>
  </si>
  <si>
    <t>https://sberauto.com/cars/b219fa3e</t>
  </si>
  <si>
    <t>XZGEE04A3TA566776</t>
  </si>
  <si>
    <t>4498474</t>
  </si>
  <si>
    <t>https://backoffice.x.sberauto.com/crm/manager/4498474</t>
  </si>
  <si>
    <t>https://sberauto.com/cars/8096009d</t>
  </si>
  <si>
    <t>XZGEE04A2TA568258</t>
  </si>
  <si>
    <t>2987436</t>
  </si>
  <si>
    <t>https://backoffice.x.sberauto.com/crm/manager/2987436</t>
  </si>
  <si>
    <t>3469360</t>
  </si>
  <si>
    <t>https://backoffice.x.sberauto.com/crm/manager/3469360</t>
  </si>
  <si>
    <t>https://sberauto.com/cars/8a1ccd30</t>
  </si>
  <si>
    <t>XZGFE04A1TA567154</t>
  </si>
  <si>
    <t>4867011</t>
  </si>
  <si>
    <t>https://backoffice.x.sberauto.com/crm/manager/4867011</t>
  </si>
  <si>
    <t>https://sberauto.com/cars/87938bcf</t>
  </si>
  <si>
    <t>XZGFE04A2TA563596</t>
  </si>
  <si>
    <t>4732955</t>
  </si>
  <si>
    <t>https://backoffice.x.sberauto.com/crm/manager/4732955</t>
  </si>
  <si>
    <t>Почта Лиды( все регионы)</t>
  </si>
  <si>
    <t>https://sberauto.com/cars/2cb76cdf</t>
  </si>
  <si>
    <t>ВН.ТЕР.Г. МУНИЦИПАЛЬНЫЙ ОКРУГ ПРЕОБРАЖЕНСКОЕ, УЛ. ЭЛЕКТРОЗАВОДСКАЯ, Д. 27, СТР. 1А</t>
  </si>
  <si>
    <t>WDC2539461V151724</t>
  </si>
  <si>
    <t>GLC</t>
  </si>
  <si>
    <t>1429190</t>
  </si>
  <si>
    <t>https://backoffice.x.sberauto.com/crm/manager/1429190</t>
  </si>
  <si>
    <t>ДжиЭн Сервис</t>
  </si>
  <si>
    <t>https://sberauto.com/cars/83b74310</t>
  </si>
  <si>
    <t>Москва Новоясеневский проспект дом 6 к. 1</t>
  </si>
  <si>
    <t>EC3DCUFD3TC010614</t>
  </si>
  <si>
    <t>https://sberauto.com/cars/b3f81f3f</t>
  </si>
  <si>
    <t>EC37CUSMXSC004374</t>
  </si>
  <si>
    <t>3139259</t>
  </si>
  <si>
    <t>https://backoffice.x.sberauto.com/crm/manager/3139259</t>
  </si>
  <si>
    <t>https://sberauto.com/cars/7806ac72</t>
  </si>
  <si>
    <t>EC3DCUFD9TC010150</t>
  </si>
  <si>
    <t>3587523</t>
  </si>
  <si>
    <t>https://backoffice.x.sberauto.com/crm/manager/3587523</t>
  </si>
  <si>
    <t>https://sberauto.com/cars/c574f5f6</t>
  </si>
  <si>
    <t>EC3DCUFD5SC008796</t>
  </si>
  <si>
    <t>4787885</t>
  </si>
  <si>
    <t>https://backoffice.x.sberauto.com/crm/manager/4787885</t>
  </si>
  <si>
    <t>Диалог Авто (ООО Диалог Авто)</t>
  </si>
  <si>
    <t>EC3TEUMB3T0003767</t>
  </si>
  <si>
    <t>Дюк Почта Новые Лада</t>
  </si>
  <si>
    <t>https://sberauto.com/cars/b6c181ec</t>
  </si>
  <si>
    <t>650040, г. Кемерово, ул. Баумана, д. 55, корп. 3</t>
  </si>
  <si>
    <t>XTA219140T0688196</t>
  </si>
  <si>
    <t>4153683</t>
  </si>
  <si>
    <t>https://backoffice.x.sberauto.com/crm/manager/4153683</t>
  </si>
  <si>
    <t>https://sberauto.com/cars/8b23c95b</t>
  </si>
  <si>
    <t>XTAGA0000T0038516</t>
  </si>
  <si>
    <t>4527197</t>
  </si>
  <si>
    <t>https://backoffice.x.sberauto.com/crm/manager/4527197</t>
  </si>
  <si>
    <t>Почта Кривцово</t>
  </si>
  <si>
    <t>https://sberauto.com/cars/8a5d2ccd</t>
  </si>
  <si>
    <t>Тверская обл., м.р-н Калининский, с/п Никулинское, д.Кривцово, д.81/1</t>
  </si>
  <si>
    <t>KMJWA37KBHU847594</t>
  </si>
  <si>
    <t>Grand Starex</t>
  </si>
  <si>
    <t>2500037</t>
  </si>
  <si>
    <t>https://backoffice.x.sberauto.com/crm/manager/2500037</t>
  </si>
  <si>
    <t>JETOUR  ЗВЕЗДА ЯРОСЛАВИИ</t>
  </si>
  <si>
    <t>https://sberauto.com/cars/9e6912d6</t>
  </si>
  <si>
    <t>Россия, 156019, Костромская область, г. Кострома, Кинешемское шоссе, д.21</t>
  </si>
  <si>
    <t>EC3DCUFD2TC011947</t>
  </si>
  <si>
    <t>4256890</t>
  </si>
  <si>
    <t>https://backoffice.x.sberauto.com/crm/manager/4256890</t>
  </si>
  <si>
    <t>https://sberauto.com/cars/b54179bf</t>
  </si>
  <si>
    <t>EC3DCUFD9SC007781</t>
  </si>
  <si>
    <t>1965111</t>
  </si>
  <si>
    <t>https://backoffice.x.sberauto.com/crm/manager/1965111</t>
  </si>
  <si>
    <t>https://sberauto.com/cars/563b9a0c</t>
  </si>
  <si>
    <t>EC3TDUMA2T0003169</t>
  </si>
  <si>
    <t>4497238</t>
  </si>
  <si>
    <t>https://backoffice.x.sberauto.com/crm/manager/4497238</t>
  </si>
  <si>
    <t>https://sberauto.com/cars/f7937e70</t>
  </si>
  <si>
    <t>EC3DLUFD6TC012597</t>
  </si>
  <si>
    <t>4155994</t>
  </si>
  <si>
    <t>https://backoffice.x.sberauto.com/crm/manager/4155994</t>
  </si>
  <si>
    <t>Почта 1 ИАТ</t>
  </si>
  <si>
    <t>https://sberauto.com/cars/957a871a</t>
  </si>
  <si>
    <t>Санкт-Петербург, Волхонское шоссе 3, стр 3</t>
  </si>
  <si>
    <t>XXXTDD24B6SD20038</t>
  </si>
  <si>
    <t>Почта 2 ИАТ</t>
  </si>
  <si>
    <t>Почта 3 ИАТ</t>
  </si>
  <si>
    <t>4671359</t>
  </si>
  <si>
    <t>https://backoffice.x.sberauto.com/crm/manager/4671359</t>
  </si>
  <si>
    <t>Иванов Александр Юрьевич</t>
  </si>
  <si>
    <t>4719006</t>
  </si>
  <si>
    <t>https://backoffice.x.sberauto.com/crm/manager/4719006</t>
  </si>
  <si>
    <t>4719113</t>
  </si>
  <si>
    <t>https://backoffice.x.sberauto.com/crm/manager/4719113</t>
  </si>
  <si>
    <t>4719398</t>
  </si>
  <si>
    <t>https://backoffice.x.sberauto.com/crm/manager/4719398</t>
  </si>
  <si>
    <t>4755766</t>
  </si>
  <si>
    <t>https://backoffice.x.sberauto.com/crm/manager/4755766</t>
  </si>
  <si>
    <t>4762724</t>
  </si>
  <si>
    <t>https://backoffice.x.sberauto.com/crm/manager/4762724</t>
  </si>
  <si>
    <t>441951</t>
  </si>
  <si>
    <t>https://backoffice.x.sberauto.com/crm/manager/441951</t>
  </si>
  <si>
    <t>Почта Инт1</t>
  </si>
  <si>
    <t>https://sberauto.com/cars/39410ff4</t>
  </si>
  <si>
    <t>ул. Лесозаводская д 29</t>
  </si>
  <si>
    <t>EDELB31B0TE060030</t>
  </si>
  <si>
    <t>Почта Инт2</t>
  </si>
  <si>
    <t>https://sberauto.com/cars/7c0e0af4</t>
  </si>
  <si>
    <t>Промышленная ул., 2/1</t>
  </si>
  <si>
    <t>EDEFD32B1TE000408</t>
  </si>
  <si>
    <t>4267310</t>
  </si>
  <si>
    <t>https://backoffice.x.sberauto.com/crm/manager/4267310</t>
  </si>
  <si>
    <t>https://sberauto.com/cars/1dfde05a</t>
  </si>
  <si>
    <t>Московская обл., Ленинский р-н, сельское поселение Совхоз им. Ленина, 26 км МКАД, вл. 5, стр. 4</t>
  </si>
  <si>
    <t>4576362</t>
  </si>
  <si>
    <t>https://backoffice.x.sberauto.com/crm/manager/4576362</t>
  </si>
  <si>
    <t>https://sberauto.com/cars/24395ced</t>
  </si>
  <si>
    <t>EC3DCUFD6SC006944</t>
  </si>
  <si>
    <t>4600758</t>
  </si>
  <si>
    <t>https://backoffice.x.sberauto.com/crm/manager/4600758</t>
  </si>
  <si>
    <t>4613348</t>
  </si>
  <si>
    <t>https://backoffice.x.sberauto.com/crm/manager/4613348</t>
  </si>
  <si>
    <t>Марат Жиганшин</t>
  </si>
  <si>
    <t>https://sberauto.com/cars/cb69c7bb</t>
  </si>
  <si>
    <t>улица Маршала Чуйкова, 54В</t>
  </si>
  <si>
    <t>EDXDB21BXTG006468</t>
  </si>
  <si>
    <t>1937719</t>
  </si>
  <si>
    <t>https://backoffice.x.sberauto.com/crm/manager/1937719</t>
  </si>
  <si>
    <t>https://sberauto.com/cars/60b310fe</t>
  </si>
  <si>
    <t>LS4ASE2E7SA249950</t>
  </si>
  <si>
    <t>1987104</t>
  </si>
  <si>
    <t>https://backoffice.x.sberauto.com/crm/manager/1987104</t>
  </si>
  <si>
    <t>https://sberauto.com/cars/af84777d</t>
  </si>
  <si>
    <t>LVTDD24B5TDB79468</t>
  </si>
  <si>
    <t>4594422</t>
  </si>
  <si>
    <t>https://backoffice.x.sberauto.com/crm/manager/4594422</t>
  </si>
  <si>
    <t>https://sberauto.com/cars/e1648aac</t>
  </si>
  <si>
    <t>EC37LUSM8TC005685</t>
  </si>
  <si>
    <t>https://sberauto.com/cars/37d23c31</t>
  </si>
  <si>
    <t>EC3TDUMA3T0003360</t>
  </si>
  <si>
    <t>https://sberauto.com/cars/a333d385</t>
  </si>
  <si>
    <t>EC3TEUMB5S0001968</t>
  </si>
  <si>
    <t>3904750</t>
  </si>
  <si>
    <t>https://backoffice.x.sberauto.com/crm/manager/3904750</t>
  </si>
  <si>
    <t>https://sberauto.com/cars/124a5c45</t>
  </si>
  <si>
    <t>EC3DLUFD1TC013088</t>
  </si>
  <si>
    <t>https://sberauto.com/cars/f3c1b68f</t>
  </si>
  <si>
    <t>https://sberauto.com/cars/39c3c7f9</t>
  </si>
  <si>
    <t>EDXDB21B2TG009204</t>
  </si>
  <si>
    <t>4668255</t>
  </si>
  <si>
    <t>https://backoffice.x.sberauto.com/crm/manager/4668255</t>
  </si>
  <si>
    <t>https://sberauto.com/cars/4bb73334</t>
  </si>
  <si>
    <t>EC3DCUFD6TC014110</t>
  </si>
  <si>
    <t>https://sberauto.com/cars/6ed09268</t>
  </si>
  <si>
    <t>https://sberauto.com/cars/5402777b</t>
  </si>
  <si>
    <t>4683697</t>
  </si>
  <si>
    <t>https://backoffice.x.sberauto.com/crm/manager/4683697</t>
  </si>
  <si>
    <t>https://sberauto.com/cars/d1e1bfaf</t>
  </si>
  <si>
    <t>4686169</t>
  </si>
  <si>
    <t>https://backoffice.x.sberauto.com/crm/manager/4686169</t>
  </si>
  <si>
    <t>3322898</t>
  </si>
  <si>
    <t>https://backoffice.x.sberauto.com/crm/manager/3322898</t>
  </si>
  <si>
    <t>https://sberauto.com/cars/b1e43247</t>
  </si>
  <si>
    <t>EC3DLUFD9TC012514</t>
  </si>
  <si>
    <t>https://sberauto.com/cars/11d95bb8</t>
  </si>
  <si>
    <t>Казань, улица Маршала Чуйкова, 54В</t>
  </si>
  <si>
    <t>EDEKD32B0TE033446</t>
  </si>
  <si>
    <t>https://sberauto.com/cars/42fac4a5</t>
  </si>
  <si>
    <t>EDEKD32B6TE005800</t>
  </si>
  <si>
    <t>https://sberauto.com/cars/a91d99b8</t>
  </si>
  <si>
    <t>EDEKD32BXTE005234</t>
  </si>
  <si>
    <t>4686665</t>
  </si>
  <si>
    <t>https://backoffice.x.sberauto.com/crm/manager/4686665</t>
  </si>
  <si>
    <t>3073292</t>
  </si>
  <si>
    <t>https://backoffice.x.sberauto.com/crm/manager/3073292</t>
  </si>
  <si>
    <t>https://sberauto.com/cars/049f2876</t>
  </si>
  <si>
    <t>LS5A2DKE2RA263187</t>
  </si>
  <si>
    <t>4724421</t>
  </si>
  <si>
    <t>https://backoffice.x.sberauto.com/crm/manager/4724421</t>
  </si>
  <si>
    <t>https://sberauto.com/cars/c1bb870f</t>
  </si>
  <si>
    <t>EDXDB21B6TG008850</t>
  </si>
  <si>
    <t>4736655</t>
  </si>
  <si>
    <t>https://backoffice.x.sberauto.com/crm/manager/4736655</t>
  </si>
  <si>
    <t>4292224</t>
  </si>
  <si>
    <t>https://backoffice.x.sberauto.com/crm/manager/4292224</t>
  </si>
  <si>
    <t>https://sberauto.com/cars/59800ce3</t>
  </si>
  <si>
    <t>https://sberauto.com/cars/9c9d67c1</t>
  </si>
  <si>
    <t>EC37CUSM8SC003059</t>
  </si>
  <si>
    <t>4771376</t>
  </si>
  <si>
    <t>https://backoffice.x.sberauto.com/crm/manager/4771376</t>
  </si>
  <si>
    <t>https://sberauto.com/cars/ebb447e3</t>
  </si>
  <si>
    <t>EC3DCUFD7TC014441</t>
  </si>
  <si>
    <t>287283</t>
  </si>
  <si>
    <t>https://backoffice.x.sberauto.com/crm/manager/287283</t>
  </si>
  <si>
    <t>https://sberauto.com/cars/0fa97fe9</t>
  </si>
  <si>
    <t>LVTDD24B4TDB86704</t>
  </si>
  <si>
    <t>4807588</t>
  </si>
  <si>
    <t>https://backoffice.x.sberauto.com/crm/manager/4807588</t>
  </si>
  <si>
    <t>https://sberauto.com/cars/e1da0119</t>
  </si>
  <si>
    <t>EC3DCUFD0TC014071</t>
  </si>
  <si>
    <t>4807729</t>
  </si>
  <si>
    <t>https://backoffice.x.sberauto.com/crm/manager/4807729</t>
  </si>
  <si>
    <t>3340272</t>
  </si>
  <si>
    <t>https://backoffice.x.sberauto.com/crm/manager/3340272</t>
  </si>
  <si>
    <t>https://sberauto.com/cars/e2047f69</t>
  </si>
  <si>
    <t>2755048</t>
  </si>
  <si>
    <t>https://backoffice.x.sberauto.com/crm/manager/2755048</t>
  </si>
  <si>
    <t>https://sberauto.com/cars/ad4edc65</t>
  </si>
  <si>
    <t>EC3TEUMB0T0004083</t>
  </si>
  <si>
    <t>4846748</t>
  </si>
  <si>
    <t>https://backoffice.x.sberauto.com/crm/manager/4846748</t>
  </si>
  <si>
    <t>https://sberauto.com/cars/778c1883</t>
  </si>
  <si>
    <t>EC3TDUMA3T0003441</t>
  </si>
  <si>
    <t>4847401</t>
  </si>
  <si>
    <t>https://backoffice.x.sberauto.com/crm/manager/4847401</t>
  </si>
  <si>
    <t>4860906</t>
  </si>
  <si>
    <t>https://backoffice.x.sberauto.com/crm/manager/4860906</t>
  </si>
  <si>
    <t>https://sberauto.com/cars/9732f741</t>
  </si>
  <si>
    <t>EC37LUSM2TC007397</t>
  </si>
  <si>
    <t>4861445</t>
  </si>
  <si>
    <t>https://backoffice.x.sberauto.com/crm/manager/4861445</t>
  </si>
  <si>
    <t>https://sberauto.com/cars/9f703e12</t>
  </si>
  <si>
    <t>EC37CUSM5TC006860</t>
  </si>
  <si>
    <t>4179633</t>
  </si>
  <si>
    <t>https://backoffice.x.sberauto.com/crm/manager/4179633</t>
  </si>
  <si>
    <t>https://sberauto.com/cars/c264963e</t>
  </si>
  <si>
    <t>EC3DCUFDXSC008955</t>
  </si>
  <si>
    <t>4187527</t>
  </si>
  <si>
    <t>https://backoffice.x.sberauto.com/crm/manager/4187527</t>
  </si>
  <si>
    <t>Основная почта АЦ Ленинский</t>
  </si>
  <si>
    <t>https://sberauto.com/cars/86935fef</t>
  </si>
  <si>
    <t>Ленинский проспект, 123А</t>
  </si>
  <si>
    <t>HLX32B140S1231291</t>
  </si>
  <si>
    <t>Рук-ль АЦ Ленинский</t>
  </si>
  <si>
    <t>4817167</t>
  </si>
  <si>
    <t>https://backoffice.x.sberauto.com/crm/manager/4817167</t>
  </si>
  <si>
    <t>https://sberauto.com/cars/d78155d1</t>
  </si>
  <si>
    <t>HLX33B126T1554571</t>
  </si>
  <si>
    <t>L9</t>
  </si>
  <si>
    <t>https://sberauto.com/cars/92e13270</t>
  </si>
  <si>
    <t>HLX33B122T1753602</t>
  </si>
  <si>
    <t>4058024</t>
  </si>
  <si>
    <t>https://backoffice.x.sberauto.com/crm/manager/4058024</t>
  </si>
  <si>
    <t>РОП Jetour K2(EMAIL)</t>
  </si>
  <si>
    <t>https://sberauto.com/cars/2cf65032</t>
  </si>
  <si>
    <t>Московская область, Одинцовский район, село Немчиновка, Московская 61</t>
  </si>
  <si>
    <t>EC37LUSMXTC005753</t>
  </si>
  <si>
    <t>3024957</t>
  </si>
  <si>
    <t>https://backoffice.x.sberauto.com/crm/manager/3024957</t>
  </si>
  <si>
    <t>https://sberauto.com/cars/480167d5</t>
  </si>
  <si>
    <t>EC37LUSM6SC002976</t>
  </si>
  <si>
    <t>4675211</t>
  </si>
  <si>
    <t>https://backoffice.x.sberauto.com/crm/manager/4675211</t>
  </si>
  <si>
    <t>https://sberauto.com/cars/af490a42</t>
  </si>
  <si>
    <t>EC3DCUFDXTC013428</t>
  </si>
  <si>
    <t>3094167</t>
  </si>
  <si>
    <t>https://backoffice.x.sberauto.com/crm/manager/3094167</t>
  </si>
  <si>
    <t>https://sberauto.com/cars/243da85b</t>
  </si>
  <si>
    <t>EC37CUSM6SC003240</t>
  </si>
  <si>
    <t>456814</t>
  </si>
  <si>
    <t>https://backoffice.x.sberauto.com/crm/manager/456814</t>
  </si>
  <si>
    <t>Haval 1 K2(EMAIL)</t>
  </si>
  <si>
    <t>https://sberauto.com/cars/5f54233c</t>
  </si>
  <si>
    <t>XZGEE04AXTA566094</t>
  </si>
  <si>
    <t>Haval 2 K2(EMAIL)</t>
  </si>
  <si>
    <t>Haval 3 K2(EMAIL)</t>
  </si>
  <si>
    <t>4720795</t>
  </si>
  <si>
    <t>https://backoffice.x.sberauto.com/crm/manager/4720795</t>
  </si>
  <si>
    <t>4725442</t>
  </si>
  <si>
    <t>https://backoffice.x.sberauto.com/crm/manager/4725442</t>
  </si>
  <si>
    <t>https://sberauto.com/cars/89aa182a</t>
  </si>
  <si>
    <t>EC3DCUFD4TC013439</t>
  </si>
  <si>
    <t>1342467</t>
  </si>
  <si>
    <t>https://backoffice.x.sberauto.com/crm/manager/1342467</t>
  </si>
  <si>
    <t>1136224</t>
  </si>
  <si>
    <t>https://backoffice.x.sberauto.com/crm/manager/1136224</t>
  </si>
  <si>
    <t>https://sberauto.com/cars/9e26d0a1</t>
  </si>
  <si>
    <t>XZGFE04A9TA559769</t>
  </si>
  <si>
    <t>2550124</t>
  </si>
  <si>
    <t>https://backoffice.x.sberauto.com/crm/manager/2550124</t>
  </si>
  <si>
    <t>https://sberauto.com/cars/e55b71eb</t>
  </si>
  <si>
    <t>XZGEE04A5TA566651</t>
  </si>
  <si>
    <t>4368939</t>
  </si>
  <si>
    <t>https://backoffice.x.sberauto.com/crm/manager/4368939</t>
  </si>
  <si>
    <t>https://sberauto.com/cars/a6639dec</t>
  </si>
  <si>
    <t>EC3DLUFD9TC012724</t>
  </si>
  <si>
    <t>https://sberauto.com/cars/d31c71d7</t>
  </si>
  <si>
    <t>XZGFF05A7TA820845</t>
  </si>
  <si>
    <t>1529126</t>
  </si>
  <si>
    <t>https://backoffice.x.sberauto.com/crm/manager/1529126</t>
  </si>
  <si>
    <t>https://sberauto.com/cars/16bc959a</t>
  </si>
  <si>
    <t>XZGFF05A8TA820076</t>
  </si>
  <si>
    <t>4150887</t>
  </si>
  <si>
    <t>https://backoffice.x.sberauto.com/crm/manager/4150887</t>
  </si>
  <si>
    <t>https://sberauto.com/cars/67d07c5e</t>
  </si>
  <si>
    <t>XZGEE04A9TA568094</t>
  </si>
  <si>
    <t>https://sberauto.com/cars/26865839</t>
  </si>
  <si>
    <t>EC3TDUMA2T0003205</t>
  </si>
  <si>
    <t>Джетур K2(EMAIL)</t>
  </si>
  <si>
    <t>3124395</t>
  </si>
  <si>
    <t>https://backoffice.x.sberauto.com/crm/manager/3124395</t>
  </si>
  <si>
    <t>4211902</t>
  </si>
  <si>
    <t>https://backoffice.x.sberauto.com/crm/manager/4211902</t>
  </si>
  <si>
    <t>https://sberauto.com/cars/5067b774</t>
  </si>
  <si>
    <t>EC3DCUFD4SC008269</t>
  </si>
  <si>
    <t>https://sberauto.com/cars/38e729f6</t>
  </si>
  <si>
    <t>XZGEE04A3TA537648</t>
  </si>
  <si>
    <t>1526855</t>
  </si>
  <si>
    <t>https://backoffice.x.sberauto.com/crm/manager/1526855</t>
  </si>
  <si>
    <t>https://sberauto.com/cars/1b024fce</t>
  </si>
  <si>
    <t>EC3DCUFD6SC007933</t>
  </si>
  <si>
    <t>2725715</t>
  </si>
  <si>
    <t>https://backoffice.x.sberauto.com/crm/manager/2725715</t>
  </si>
  <si>
    <t>https://sberauto.com/cars/77b70d5e</t>
  </si>
  <si>
    <t>XZGEE04A4TA539604</t>
  </si>
  <si>
    <t>4779972</t>
  </si>
  <si>
    <t>https://backoffice.x.sberauto.com/crm/manager/4779972</t>
  </si>
  <si>
    <t>4780030</t>
  </si>
  <si>
    <t>https://backoffice.x.sberauto.com/crm/manager/4780030</t>
  </si>
  <si>
    <t>1437149</t>
  </si>
  <si>
    <t>https://backoffice.x.sberauto.com/crm/manager/1437149</t>
  </si>
  <si>
    <t>https://sberauto.com/cars/af287e37</t>
  </si>
  <si>
    <t>EC3TDUMA0T0003395</t>
  </si>
  <si>
    <t>2494293</t>
  </si>
  <si>
    <t>https://backoffice.x.sberauto.com/crm/manager/2494293</t>
  </si>
  <si>
    <t>https://sberauto.com/cars/f9357486</t>
  </si>
  <si>
    <t>LVTDD24B1TDC04964</t>
  </si>
  <si>
    <t>3557269</t>
  </si>
  <si>
    <t>https://backoffice.x.sberauto.com/crm/manager/3557269</t>
  </si>
  <si>
    <t>https://sberauto.com/cars/2d4616ed</t>
  </si>
  <si>
    <t>XZGEE04A2TA558202</t>
  </si>
  <si>
    <t>4798438</t>
  </si>
  <si>
    <t>https://backoffice.x.sberauto.com/crm/manager/4798438</t>
  </si>
  <si>
    <t>4288963</t>
  </si>
  <si>
    <t>https://backoffice.x.sberauto.com/crm/manager/4288963</t>
  </si>
  <si>
    <t>GAC K2(EMAIL)</t>
  </si>
  <si>
    <t>https://sberauto.com/cars/d0d86341</t>
  </si>
  <si>
    <t>HACAALB3XT1K03265</t>
  </si>
  <si>
    <t>Aion V</t>
  </si>
  <si>
    <t>4345951</t>
  </si>
  <si>
    <t>https://backoffice.x.sberauto.com/crm/manager/4345951</t>
  </si>
  <si>
    <t>https://sberauto.com/cars/405025cc</t>
  </si>
  <si>
    <t>LMGJU3G82T1063731</t>
  </si>
  <si>
    <t>4806781</t>
  </si>
  <si>
    <t>https://backoffice.x.sberauto.com/crm/manager/4806781</t>
  </si>
  <si>
    <t>2215940</t>
  </si>
  <si>
    <t>https://backoffice.x.sberauto.com/crm/manager/2215940</t>
  </si>
  <si>
    <t>4816326</t>
  </si>
  <si>
    <t>https://backoffice.x.sberauto.com/crm/manager/4816326</t>
  </si>
  <si>
    <t>1201485</t>
  </si>
  <si>
    <t>https://backoffice.x.sberauto.com/crm/manager/1201485</t>
  </si>
  <si>
    <t>https://sberauto.com/cars/905604a2</t>
  </si>
  <si>
    <t>EC2EF4A56TA016743</t>
  </si>
  <si>
    <t>594974</t>
  </si>
  <si>
    <t>https://backoffice.x.sberauto.com/crm/manager/594974</t>
  </si>
  <si>
    <t>4178704</t>
  </si>
  <si>
    <t>https://backoffice.x.sberauto.com/crm/manager/4178704</t>
  </si>
  <si>
    <t>https://sberauto.com/cars/7d0c8c5a</t>
  </si>
  <si>
    <t>LMGAT1L57S1379045</t>
  </si>
  <si>
    <t>https://sberauto.com/cars/8f2e9369</t>
  </si>
  <si>
    <t>XZGEE04A2TA568941</t>
  </si>
  <si>
    <t>4060813</t>
  </si>
  <si>
    <t>https://backoffice.x.sberauto.com/crm/manager/4060813</t>
  </si>
  <si>
    <t>https://sberauto.com/cars/81896840</t>
  </si>
  <si>
    <t>LMGAE3G89S1003232</t>
  </si>
  <si>
    <t>2234557</t>
  </si>
  <si>
    <t>https://backoffice.x.sberauto.com/crm/manager/2234557</t>
  </si>
  <si>
    <t>3725470</t>
  </si>
  <si>
    <t>https://backoffice.x.sberauto.com/crm/manager/3725470</t>
  </si>
  <si>
    <t>134073</t>
  </si>
  <si>
    <t>https://backoffice.x.sberauto.com/crm/manager/134073</t>
  </si>
  <si>
    <t>683880</t>
  </si>
  <si>
    <t>https://backoffice.x.sberauto.com/crm/manager/683880</t>
  </si>
  <si>
    <t>4853447</t>
  </si>
  <si>
    <t>https://backoffice.x.sberauto.com/crm/manager/4853447</t>
  </si>
  <si>
    <t>4494204</t>
  </si>
  <si>
    <t>https://backoffice.x.sberauto.com/crm/manager/4494204</t>
  </si>
  <si>
    <t>4878377</t>
  </si>
  <si>
    <t>https://backoffice.x.sberauto.com/crm/manager/4878377</t>
  </si>
  <si>
    <t>https://sberauto.com/cars/99999caf</t>
  </si>
  <si>
    <t>EC37LUSM0SC004772</t>
  </si>
  <si>
    <t>1063709</t>
  </si>
  <si>
    <t>https://backoffice.x.sberauto.com/crm/manager/1063709</t>
  </si>
  <si>
    <t>https://sberauto.com/cars/7a795c06</t>
  </si>
  <si>
    <t>EC3DCUFD2TC010233</t>
  </si>
  <si>
    <t>1535570</t>
  </si>
  <si>
    <t>https://backoffice.x.sberauto.com/crm/manager/1535570</t>
  </si>
  <si>
    <t>K2(FIO) почта Кудрово</t>
  </si>
  <si>
    <t>Лада Кудрово</t>
  </si>
  <si>
    <t>https://sberauto.com/cars/7b204b67</t>
  </si>
  <si>
    <t>188657, Россия, Ленинградская обл., Всеволожский муниципальный район, Свердловское г.п., территория 12-13 км шоссе Кола, дом 9, офис 219</t>
  </si>
  <si>
    <t>XTA212140T2613967</t>
  </si>
  <si>
    <t>Почта K2(PER)</t>
  </si>
  <si>
    <t>Почта маркетолог K2(PER)</t>
  </si>
  <si>
    <t>3467701</t>
  </si>
  <si>
    <t>https://backoffice.x.sberauto.com/crm/manager/3467701</t>
  </si>
  <si>
    <t>Почта Леон Авто Мультибренд (Foton, JAC, FAW, IXEN)</t>
  </si>
  <si>
    <t>https://sberauto.com/cars/6ad022f5</t>
  </si>
  <si>
    <t>Краснодар, ул. Рашпилевская 321\2</t>
  </si>
  <si>
    <t>Z94C241BBSR276598</t>
  </si>
  <si>
    <t>2891558</t>
  </si>
  <si>
    <t>https://backoffice.x.sberauto.com/crm/manager/2891558</t>
  </si>
  <si>
    <t>https://sberauto.com/cars/f500d9ee</t>
  </si>
  <si>
    <t>Z94C241BBSR276536</t>
  </si>
  <si>
    <t>https://sberauto.com/cars/ec1d5e73</t>
  </si>
  <si>
    <t>Z94PB814BSR068614</t>
  </si>
  <si>
    <t>https://sberauto.com/cars/196d5061</t>
  </si>
  <si>
    <t>Краснодар, Ростовское шоссе, 26/2</t>
  </si>
  <si>
    <t>EDELB31B0TE060187</t>
  </si>
  <si>
    <t>4714046</t>
  </si>
  <si>
    <t>https://backoffice.x.sberauto.com/crm/manager/4714046</t>
  </si>
  <si>
    <t>https://sberauto.com/cars/1661997d</t>
  </si>
  <si>
    <t>EDXGD34B3TE053331</t>
  </si>
  <si>
    <t>4720996</t>
  </si>
  <si>
    <t>https://backoffice.x.sberauto.com/crm/manager/4720996</t>
  </si>
  <si>
    <t>https://sberauto.com/cars/c1fb60f6</t>
  </si>
  <si>
    <t>EDELB31B1TE063051</t>
  </si>
  <si>
    <t>https://sberauto.com/cars/3837a510</t>
  </si>
  <si>
    <t>EDEDD24B2SG003948</t>
  </si>
  <si>
    <t>543218</t>
  </si>
  <si>
    <t>https://backoffice.x.sberauto.com/crm/manager/543218</t>
  </si>
  <si>
    <t>https://sberauto.com/cars/daaf1d47</t>
  </si>
  <si>
    <t>EDELB31B7TE054127</t>
  </si>
  <si>
    <t>4879384</t>
  </si>
  <si>
    <t>https://backoffice.x.sberauto.com/crm/manager/4879384</t>
  </si>
  <si>
    <t>K2(FIO) Хавал Сити/Джили</t>
  </si>
  <si>
    <t>Максимум</t>
  </si>
  <si>
    <t>https://sberauto.com/cars/cbf8a681</t>
  </si>
  <si>
    <t>ул. Руставели, 53, корп. 1, Санкт-Петербург</t>
  </si>
  <si>
    <t>LB3G43S94TX406669</t>
  </si>
  <si>
    <t>РОП K2(FIO) Хавал Сити/Джили</t>
  </si>
  <si>
    <t>4408875</t>
  </si>
  <si>
    <t>https://backoffice.x.sberauto.com/crm/manager/4408875</t>
  </si>
  <si>
    <t>МАРКАР ГРУПП ONLINE</t>
  </si>
  <si>
    <t>https://sberauto.com/cars/97493fd4</t>
  </si>
  <si>
    <t>г. Москва, километр МКАД 78-й, дом № 2 кор.1</t>
  </si>
  <si>
    <t>EC3DEUFD1SC001712</t>
  </si>
  <si>
    <t>K2(PHONE)@mail.ru</t>
  </si>
  <si>
    <t>1931863</t>
  </si>
  <si>
    <t>https://backoffice.x.sberauto.com/crm/manager/1931863</t>
  </si>
  <si>
    <t>Почта МЦ Белогорье K2(FIO)</t>
  </si>
  <si>
    <t>МЦ Белогорье</t>
  </si>
  <si>
    <t>https://sberauto.com/cars/1cc16606</t>
  </si>
  <si>
    <t>ул. Студенческая, 1 У</t>
  </si>
  <si>
    <t>Z94C241BBSR275161</t>
  </si>
  <si>
    <t>Почта МЦ Белогорье K2(FIO) 2</t>
  </si>
  <si>
    <t>2896491</t>
  </si>
  <si>
    <t>https://backoffice.x.sberauto.com/crm/manager/2896491</t>
  </si>
  <si>
    <t>K2(PER)	K2(EMAIL)</t>
  </si>
  <si>
    <t>Независимость</t>
  </si>
  <si>
    <t>https://sberauto.com/cars/96a1930d</t>
  </si>
  <si>
    <t>Москва, Береговой проезд 4/6 с 3</t>
  </si>
  <si>
    <t>ZX4PC815BSR070399</t>
  </si>
  <si>
    <t>Бренд-менеджер О2 K2(PER)</t>
  </si>
  <si>
    <t>О2</t>
  </si>
  <si>
    <t>https://sberauto.com/cars/f3794cb5</t>
  </si>
  <si>
    <t>Симферополь, проспект Победы, д.410А</t>
  </si>
  <si>
    <t>EC3DEUFD6SC002841</t>
  </si>
  <si>
    <t>Руководитель О2 K2(PER)</t>
  </si>
  <si>
    <t>4675883</t>
  </si>
  <si>
    <t>https://backoffice.x.sberauto.com/crm/manager/4675883</t>
  </si>
  <si>
    <t>https://sberauto.com/cars/f144f2b8</t>
  </si>
  <si>
    <t>Ставрополь, пр-кт Кулакова 33А</t>
  </si>
  <si>
    <t>Y4K8722Z1TB302687</t>
  </si>
  <si>
    <t>547583</t>
  </si>
  <si>
    <t>https://backoffice.x.sberauto.com/crm/manager/547583</t>
  </si>
  <si>
    <t>https://sberauto.com/cars/76f13763</t>
  </si>
  <si>
    <t>Астрахань, ул. Латышева,16б</t>
  </si>
  <si>
    <t>EDELB31B1TE057007</t>
  </si>
  <si>
    <t>17743</t>
  </si>
  <si>
    <t>https://backoffice.x.sberauto.com/crm/manager/17743</t>
  </si>
  <si>
    <t>https://sberauto.com/cars/aa45a3fb</t>
  </si>
  <si>
    <t>LB37852D4SS274173</t>
  </si>
  <si>
    <t>1435290</t>
  </si>
  <si>
    <t>https://backoffice.x.sberauto.com/crm/manager/1435290</t>
  </si>
  <si>
    <t>4582744</t>
  </si>
  <si>
    <t>https://backoffice.x.sberauto.com/crm/manager/4582744</t>
  </si>
  <si>
    <t>4802939</t>
  </si>
  <si>
    <t>https://backoffice.x.sberauto.com/crm/manager/4802939</t>
  </si>
  <si>
    <t>XW7R43FV40S029465</t>
  </si>
  <si>
    <t>2710823</t>
  </si>
  <si>
    <t>https://backoffice.x.sberauto.com/crm/manager/2710823</t>
  </si>
  <si>
    <t>Z94C251BBMR155641</t>
  </si>
  <si>
    <t>4608575</t>
  </si>
  <si>
    <t>https://backoffice.x.sberauto.com/crm/manager/4608575</t>
  </si>
  <si>
    <t>Z94PB814ASR071446</t>
  </si>
  <si>
    <t>4569032</t>
  </si>
  <si>
    <t>https://backoffice.x.sberauto.com/crm/manager/4569032</t>
  </si>
  <si>
    <t>Z94PF814BSR069701</t>
  </si>
  <si>
    <t>4633294</t>
  </si>
  <si>
    <t>https://backoffice.x.sberauto.com/crm/manager/4633294</t>
  </si>
  <si>
    <t>Z94PF815BSR073749</t>
  </si>
  <si>
    <t>4643142</t>
  </si>
  <si>
    <t>https://backoffice.x.sberauto.com/crm/manager/4643142</t>
  </si>
  <si>
    <t>4585239</t>
  </si>
  <si>
    <t>https://backoffice.x.sberauto.com/crm/manager/4585239</t>
  </si>
  <si>
    <t>4608860</t>
  </si>
  <si>
    <t>https://backoffice.x.sberauto.com/crm/manager/4608860</t>
  </si>
  <si>
    <t>4646417</t>
  </si>
  <si>
    <t>https://backoffice.x.sberauto.com/crm/manager/4646417</t>
  </si>
  <si>
    <t>2197051</t>
  </si>
  <si>
    <t>https://backoffice.x.sberauto.com/crm/manager/2197051</t>
  </si>
  <si>
    <t>Z94C351BBSR197426</t>
  </si>
  <si>
    <t>4684162</t>
  </si>
  <si>
    <t>https://backoffice.x.sberauto.com/crm/manager/4684162</t>
  </si>
  <si>
    <t>Z94PC815DSR069265</t>
  </si>
  <si>
    <t>171638</t>
  </si>
  <si>
    <t>https://backoffice.x.sberauto.com/crm/manager/171638</t>
  </si>
  <si>
    <t>4701008</t>
  </si>
  <si>
    <t>https://backoffice.x.sberauto.com/crm/manager/4701008</t>
  </si>
  <si>
    <t>Z94PC815DSR073408</t>
  </si>
  <si>
    <t>4668370</t>
  </si>
  <si>
    <t>https://backoffice.x.sberauto.com/crm/manager/4668370</t>
  </si>
  <si>
    <t>Z94PA814BSR071656</t>
  </si>
  <si>
    <t>4707967</t>
  </si>
  <si>
    <t>https://backoffice.x.sberauto.com/crm/manager/4707967</t>
  </si>
  <si>
    <t>Z94PF815BSR074322</t>
  </si>
  <si>
    <t>4616680</t>
  </si>
  <si>
    <t>https://backoffice.x.sberauto.com/crm/manager/4616680</t>
  </si>
  <si>
    <t>4618817</t>
  </si>
  <si>
    <t>https://backoffice.x.sberauto.com/crm/manager/4618817</t>
  </si>
  <si>
    <t>4705035</t>
  </si>
  <si>
    <t>https://backoffice.x.sberauto.com/crm/manager/4705035</t>
  </si>
  <si>
    <t>Z94PC815DSR061670</t>
  </si>
  <si>
    <t>4634586</t>
  </si>
  <si>
    <t>https://backoffice.x.sberauto.com/crm/manager/4634586</t>
  </si>
  <si>
    <t>4654529</t>
  </si>
  <si>
    <t>https://backoffice.x.sberauto.com/crm/manager/4654529</t>
  </si>
  <si>
    <t>4712621</t>
  </si>
  <si>
    <t>https://backoffice.x.sberauto.com/crm/manager/4712621</t>
  </si>
  <si>
    <t>Z94PC815DSR061222</t>
  </si>
  <si>
    <t>4647185</t>
  </si>
  <si>
    <t>https://backoffice.x.sberauto.com/crm/manager/4647185</t>
  </si>
  <si>
    <t>4692582</t>
  </si>
  <si>
    <t>https://backoffice.x.sberauto.com/crm/manager/4692582</t>
  </si>
  <si>
    <t>4742701</t>
  </si>
  <si>
    <t>https://backoffice.x.sberauto.com/crm/manager/4742701</t>
  </si>
  <si>
    <t>XTA219440T0317910</t>
  </si>
  <si>
    <t>4653778</t>
  </si>
  <si>
    <t>https://backoffice.x.sberauto.com/crm/manager/4653778</t>
  </si>
  <si>
    <t>4715391</t>
  </si>
  <si>
    <t>https://backoffice.x.sberauto.com/crm/manager/4715391</t>
  </si>
  <si>
    <t>4699051</t>
  </si>
  <si>
    <t>https://backoffice.x.sberauto.com/crm/manager/4699051</t>
  </si>
  <si>
    <t>4752665</t>
  </si>
  <si>
    <t>https://backoffice.x.sberauto.com/crm/manager/4752665</t>
  </si>
  <si>
    <t>EC3TDUMA9S0002499</t>
  </si>
  <si>
    <t>4729662</t>
  </si>
  <si>
    <t>https://backoffice.x.sberauto.com/crm/manager/4729662</t>
  </si>
  <si>
    <t>Z94PC815BSR072999</t>
  </si>
  <si>
    <t>4762571</t>
  </si>
  <si>
    <t>https://backoffice.x.sberauto.com/crm/manager/4762571</t>
  </si>
  <si>
    <t>Z94PF815BSR073827</t>
  </si>
  <si>
    <t>4417145</t>
  </si>
  <si>
    <t>https://backoffice.x.sberauto.com/crm/manager/4417145</t>
  </si>
  <si>
    <t>4713291</t>
  </si>
  <si>
    <t>https://backoffice.x.sberauto.com/crm/manager/4713291</t>
  </si>
  <si>
    <t>4718669</t>
  </si>
  <si>
    <t>https://backoffice.x.sberauto.com/crm/manager/4718669</t>
  </si>
  <si>
    <t>Z94PC815DSR069131</t>
  </si>
  <si>
    <t>4769646</t>
  </si>
  <si>
    <t>https://backoffice.x.sberauto.com/crm/manager/4769646</t>
  </si>
  <si>
    <t>Z94C351BBSR200292</t>
  </si>
  <si>
    <t>4768994</t>
  </si>
  <si>
    <t>https://backoffice.x.sberauto.com/crm/manager/4768994</t>
  </si>
  <si>
    <t>Z94PC815BSR073565</t>
  </si>
  <si>
    <t>4774685</t>
  </si>
  <si>
    <t>https://backoffice.x.sberauto.com/crm/manager/4774685</t>
  </si>
  <si>
    <t>EC3DCUFD3TC014808</t>
  </si>
  <si>
    <t>4770772</t>
  </si>
  <si>
    <t>https://backoffice.x.sberauto.com/crm/manager/4770772</t>
  </si>
  <si>
    <t>EC37LUSM8SC004681</t>
  </si>
  <si>
    <t>4774981</t>
  </si>
  <si>
    <t>https://backoffice.x.sberauto.com/crm/manager/4774981</t>
  </si>
  <si>
    <t>Z94PF814BSR069308</t>
  </si>
  <si>
    <t>4775221</t>
  </si>
  <si>
    <t>https://backoffice.x.sberauto.com/crm/manager/4775221</t>
  </si>
  <si>
    <t>LVTDD24B0TDB87042</t>
  </si>
  <si>
    <t>4775858</t>
  </si>
  <si>
    <t>https://backoffice.x.sberauto.com/crm/manager/4775858</t>
  </si>
  <si>
    <t>Z94PC815DSR052483</t>
  </si>
  <si>
    <t>4795204</t>
  </si>
  <si>
    <t>https://backoffice.x.sberauto.com/crm/manager/4795204</t>
  </si>
  <si>
    <t>4804283</t>
  </si>
  <si>
    <t>https://backoffice.x.sberauto.com/crm/manager/4804283</t>
  </si>
  <si>
    <t>4807971</t>
  </si>
  <si>
    <t>https://backoffice.x.sberauto.com/crm/manager/4807971</t>
  </si>
  <si>
    <t>LVTDD24B0TDC01991</t>
  </si>
  <si>
    <t>4806886</t>
  </si>
  <si>
    <t>https://backoffice.x.sberauto.com/crm/manager/4806886</t>
  </si>
  <si>
    <t>Z94PC815DSR070516</t>
  </si>
  <si>
    <t>4807552</t>
  </si>
  <si>
    <t>https://backoffice.x.sberauto.com/crm/manager/4807552</t>
  </si>
  <si>
    <t>Z94PF815BSR072647</t>
  </si>
  <si>
    <t>4826522</t>
  </si>
  <si>
    <t>https://backoffice.x.sberauto.com/crm/manager/4826522</t>
  </si>
  <si>
    <t>EC3DLUFD5TC015006</t>
  </si>
  <si>
    <t>4768167</t>
  </si>
  <si>
    <t>https://backoffice.x.sberauto.com/crm/manager/4768167</t>
  </si>
  <si>
    <t>Z94C251BBSR197460</t>
  </si>
  <si>
    <t>4872524</t>
  </si>
  <si>
    <t>https://backoffice.x.sberauto.com/crm/manager/4872524</t>
  </si>
  <si>
    <t>Z94C351BBSR195034</t>
  </si>
  <si>
    <t>4645779</t>
  </si>
  <si>
    <t>https://backoffice.x.sberauto.com/crm/manager/4645779</t>
  </si>
  <si>
    <t>EC3DCUFDXTC011565</t>
  </si>
  <si>
    <t>4629782</t>
  </si>
  <si>
    <t>https://backoffice.x.sberauto.com/crm/manager/4629782</t>
  </si>
  <si>
    <t>4017225</t>
  </si>
  <si>
    <t>https://backoffice.x.sberauto.com/crm/manager/4017225</t>
  </si>
  <si>
    <t>4743624</t>
  </si>
  <si>
    <t>https://backoffice.x.sberauto.com/crm/manager/4743624</t>
  </si>
  <si>
    <t>EC37LUSM3TC005223</t>
  </si>
  <si>
    <t>4731307</t>
  </si>
  <si>
    <t>https://backoffice.x.sberauto.com/crm/manager/4731307</t>
  </si>
  <si>
    <t>EC3DCUFD0TC011879</t>
  </si>
  <si>
    <t>426789</t>
  </si>
  <si>
    <t>https://backoffice.x.sberauto.com/crm/manager/426789</t>
  </si>
  <si>
    <t>EC37LUSM3TC005173</t>
  </si>
  <si>
    <t>4779968</t>
  </si>
  <si>
    <t>https://backoffice.x.sberauto.com/crm/manager/4779968</t>
  </si>
  <si>
    <t>LVTDD24B0TDB86716</t>
  </si>
  <si>
    <t>4770640</t>
  </si>
  <si>
    <t>https://backoffice.x.sberauto.com/crm/manager/4770640</t>
  </si>
  <si>
    <t>EC3DCUFD6TC013412</t>
  </si>
  <si>
    <t>4785133</t>
  </si>
  <si>
    <t>https://backoffice.x.sberauto.com/crm/manager/4785133</t>
  </si>
  <si>
    <t>EC3DCUFD9TC010889</t>
  </si>
  <si>
    <t>4795299</t>
  </si>
  <si>
    <t>https://backoffice.x.sberauto.com/crm/manager/4795299</t>
  </si>
  <si>
    <t>EC37LUSM0SC004710</t>
  </si>
  <si>
    <t>4812049</t>
  </si>
  <si>
    <t>https://backoffice.x.sberauto.com/crm/manager/4812049</t>
  </si>
  <si>
    <t>EC3DCUFD8SC008680</t>
  </si>
  <si>
    <t>295604</t>
  </si>
  <si>
    <t>https://backoffice.x.sberauto.com/crm/manager/295604</t>
  </si>
  <si>
    <t>EC37CUSM9SC004561</t>
  </si>
  <si>
    <t>КОСТРОМСКАЯ</t>
  </si>
  <si>
    <t>EC3DCUFDXTC010755</t>
  </si>
  <si>
    <t>4866417</t>
  </si>
  <si>
    <t>https://backoffice.x.sberauto.com/crm/manager/4866417</t>
  </si>
  <si>
    <t>LMGAE3G82T1004661</t>
  </si>
  <si>
    <t>Z94PB814BSR071235</t>
  </si>
  <si>
    <t>Y4K8722Z4TB309939</t>
  </si>
  <si>
    <t>2497520</t>
  </si>
  <si>
    <t>https://backoffice.x.sberauto.com/crm/manager/2497520</t>
  </si>
  <si>
    <t>LB3P11SD7TH368690</t>
  </si>
  <si>
    <t>4607277</t>
  </si>
  <si>
    <t>https://backoffice.x.sberauto.com/crm/manager/4607277</t>
  </si>
  <si>
    <t>4684145</t>
  </si>
  <si>
    <t>https://backoffice.x.sberauto.com/crm/manager/4684145</t>
  </si>
  <si>
    <t>LVTDD24B4TDB70194</t>
  </si>
  <si>
    <t>4693965</t>
  </si>
  <si>
    <t>https://backoffice.x.sberauto.com/crm/manager/4693965</t>
  </si>
  <si>
    <t>4600668</t>
  </si>
  <si>
    <t>https://backoffice.x.sberauto.com/crm/manager/4600668</t>
  </si>
  <si>
    <t>4660751</t>
  </si>
  <si>
    <t>https://backoffice.x.sberauto.com/crm/manager/4660751</t>
  </si>
  <si>
    <t>4707208</t>
  </si>
  <si>
    <t>https://backoffice.x.sberauto.com/crm/manager/4707208</t>
  </si>
  <si>
    <t>4717288</t>
  </si>
  <si>
    <t>https://backoffice.x.sberauto.com/crm/manager/4717288</t>
  </si>
  <si>
    <t>XTAKS045LT1574727</t>
  </si>
  <si>
    <t>4717989</t>
  </si>
  <si>
    <t>https://backoffice.x.sberauto.com/crm/manager/4717989</t>
  </si>
  <si>
    <t>4725341</t>
  </si>
  <si>
    <t>https://backoffice.x.sberauto.com/crm/manager/4725341</t>
  </si>
  <si>
    <t>4746089</t>
  </si>
  <si>
    <t>https://backoffice.x.sberauto.com/crm/manager/4746089</t>
  </si>
  <si>
    <t>4739445</t>
  </si>
  <si>
    <t>https://backoffice.x.sberauto.com/crm/manager/4739445</t>
  </si>
  <si>
    <t>4765431</t>
  </si>
  <si>
    <t>https://backoffice.x.sberauto.com/crm/manager/4765431</t>
  </si>
  <si>
    <t>4779537</t>
  </si>
  <si>
    <t>https://backoffice.x.sberauto.com/crm/manager/4779537</t>
  </si>
  <si>
    <t>LVTDD24B7TDB78130</t>
  </si>
  <si>
    <t>4788755</t>
  </si>
  <si>
    <t>https://backoffice.x.sberauto.com/crm/manager/4788755</t>
  </si>
  <si>
    <t>514794</t>
  </si>
  <si>
    <t>https://backoffice.x.sberauto.com/crm/manager/514794</t>
  </si>
  <si>
    <t>4806500</t>
  </si>
  <si>
    <t>https://backoffice.x.sberauto.com/crm/manager/4806500</t>
  </si>
  <si>
    <t>4692803</t>
  </si>
  <si>
    <t>https://backoffice.x.sberauto.com/crm/manager/4692803</t>
  </si>
  <si>
    <t>4804576</t>
  </si>
  <si>
    <t>https://backoffice.x.sberauto.com/crm/manager/4804576</t>
  </si>
  <si>
    <t>1343423</t>
  </si>
  <si>
    <t>https://backoffice.x.sberauto.com/crm/manager/1343423</t>
  </si>
  <si>
    <t>4713342</t>
  </si>
  <si>
    <t>https://backoffice.x.sberauto.com/crm/manager/4713342</t>
  </si>
  <si>
    <t>4810500</t>
  </si>
  <si>
    <t>https://backoffice.x.sberauto.com/crm/manager/4810500</t>
  </si>
  <si>
    <t>4811060</t>
  </si>
  <si>
    <t>https://backoffice.x.sberauto.com/crm/manager/4811060</t>
  </si>
  <si>
    <t>4829251</t>
  </si>
  <si>
    <t>https://backoffice.x.sberauto.com/crm/manager/4829251</t>
  </si>
  <si>
    <t>1439056</t>
  </si>
  <si>
    <t>https://backoffice.x.sberauto.com/crm/manager/1439056</t>
  </si>
  <si>
    <t>4627280</t>
  </si>
  <si>
    <t>https://backoffice.x.sberauto.com/crm/manager/4627280</t>
  </si>
  <si>
    <t>4598985</t>
  </si>
  <si>
    <t>https://backoffice.x.sberauto.com/crm/manager/4598985</t>
  </si>
  <si>
    <t>4600801</t>
  </si>
  <si>
    <t>https://backoffice.x.sberauto.com/crm/manager/4600801</t>
  </si>
  <si>
    <t>EC3DCUFD5TC009643</t>
  </si>
  <si>
    <t>4621390</t>
  </si>
  <si>
    <t>https://backoffice.x.sberauto.com/crm/manager/4621390</t>
  </si>
  <si>
    <t>4660604</t>
  </si>
  <si>
    <t>https://backoffice.x.sberauto.com/crm/manager/4660604</t>
  </si>
  <si>
    <t>4694202</t>
  </si>
  <si>
    <t>https://backoffice.x.sberauto.com/crm/manager/4694202</t>
  </si>
  <si>
    <t>EC3DCUFD5TC009805</t>
  </si>
  <si>
    <t>4743305</t>
  </si>
  <si>
    <t>https://backoffice.x.sberauto.com/crm/manager/4743305</t>
  </si>
  <si>
    <t>4770656</t>
  </si>
  <si>
    <t>https://backoffice.x.sberauto.com/crm/manager/4770656</t>
  </si>
  <si>
    <t>4743384</t>
  </si>
  <si>
    <t>https://backoffice.x.sberauto.com/crm/manager/4743384</t>
  </si>
  <si>
    <t>4762886</t>
  </si>
  <si>
    <t>https://backoffice.x.sberauto.com/crm/manager/4762886</t>
  </si>
  <si>
    <t>EC3DCUFDXTC009234</t>
  </si>
  <si>
    <t>4774058</t>
  </si>
  <si>
    <t>https://backoffice.x.sberauto.com/crm/manager/4774058</t>
  </si>
  <si>
    <t>LVTDD24B0TDB72296</t>
  </si>
  <si>
    <t>4778395</t>
  </si>
  <si>
    <t>https://backoffice.x.sberauto.com/crm/manager/4778395</t>
  </si>
  <si>
    <t>LVTDD24B9TDB77917</t>
  </si>
  <si>
    <t>4410047</t>
  </si>
  <si>
    <t>https://backoffice.x.sberauto.com/crm/manager/4410047</t>
  </si>
  <si>
    <t>EC37CUSM4SC003642</t>
  </si>
  <si>
    <t>4810055</t>
  </si>
  <si>
    <t>https://backoffice.x.sberauto.com/crm/manager/4810055</t>
  </si>
  <si>
    <t>4795668</t>
  </si>
  <si>
    <t>https://backoffice.x.sberauto.com/crm/manager/4795668</t>
  </si>
  <si>
    <t>EC3DLUFD3TC013299</t>
  </si>
  <si>
    <t>4833472</t>
  </si>
  <si>
    <t>https://backoffice.x.sberauto.com/crm/manager/4833472</t>
  </si>
  <si>
    <t>LVTDD24B2TDC04987</t>
  </si>
  <si>
    <t>1652145</t>
  </si>
  <si>
    <t>https://backoffice.x.sberauto.com/crm/manager/1652145</t>
  </si>
  <si>
    <t>3168063</t>
  </si>
  <si>
    <t>https://backoffice.x.sberauto.com/crm/manager/3168063</t>
  </si>
  <si>
    <t>EC3DCUFD7TC014164</t>
  </si>
  <si>
    <t>4757726</t>
  </si>
  <si>
    <t>https://backoffice.x.sberauto.com/crm/manager/4757726</t>
  </si>
  <si>
    <t>4770026</t>
  </si>
  <si>
    <t>https://backoffice.x.sberauto.com/crm/manager/4770026</t>
  </si>
  <si>
    <t>4782339</t>
  </si>
  <si>
    <t>https://backoffice.x.sberauto.com/crm/manager/4782339</t>
  </si>
  <si>
    <t>4769080</t>
  </si>
  <si>
    <t>https://backoffice.x.sberauto.com/crm/manager/4769080</t>
  </si>
  <si>
    <t>4858118</t>
  </si>
  <si>
    <t>https://backoffice.x.sberauto.com/crm/manager/4858118</t>
  </si>
  <si>
    <t>4645888</t>
  </si>
  <si>
    <t>https://backoffice.x.sberauto.com/crm/manager/4645888</t>
  </si>
  <si>
    <t>4642602</t>
  </si>
  <si>
    <t>https://backoffice.x.sberauto.com/crm/manager/4642602</t>
  </si>
  <si>
    <t>4670303</t>
  </si>
  <si>
    <t>https://backoffice.x.sberauto.com/crm/manager/4670303</t>
  </si>
  <si>
    <t>Z94PB814BSR070026</t>
  </si>
  <si>
    <t>4640456</t>
  </si>
  <si>
    <t>https://backoffice.x.sberauto.com/crm/manager/4640456</t>
  </si>
  <si>
    <t>4773808</t>
  </si>
  <si>
    <t>https://backoffice.x.sberauto.com/crm/manager/4773808</t>
  </si>
  <si>
    <t>4774293</t>
  </si>
  <si>
    <t>https://backoffice.x.sberauto.com/crm/manager/4774293</t>
  </si>
  <si>
    <t>4773658</t>
  </si>
  <si>
    <t>https://backoffice.x.sberauto.com/crm/manager/4773658</t>
  </si>
  <si>
    <t>4098955</t>
  </si>
  <si>
    <t>https://backoffice.x.sberauto.com/crm/manager/4098955</t>
  </si>
  <si>
    <t>4585376</t>
  </si>
  <si>
    <t>https://backoffice.x.sberauto.com/crm/manager/4585376</t>
  </si>
  <si>
    <t>4609287</t>
  </si>
  <si>
    <t>https://backoffice.x.sberauto.com/crm/manager/4609287</t>
  </si>
  <si>
    <t>4693992</t>
  </si>
  <si>
    <t>https://backoffice.x.sberauto.com/crm/manager/4693992</t>
  </si>
  <si>
    <t>4599956</t>
  </si>
  <si>
    <t>https://backoffice.x.sberauto.com/crm/manager/4599956</t>
  </si>
  <si>
    <t>4700332</t>
  </si>
  <si>
    <t>https://backoffice.x.sberauto.com/crm/manager/4700332</t>
  </si>
  <si>
    <t>4706530</t>
  </si>
  <si>
    <t>https://backoffice.x.sberauto.com/crm/manager/4706530</t>
  </si>
  <si>
    <t>4646119</t>
  </si>
  <si>
    <t>https://backoffice.x.sberauto.com/crm/manager/4646119</t>
  </si>
  <si>
    <t>4705805</t>
  </si>
  <si>
    <t>https://backoffice.x.sberauto.com/crm/manager/4705805</t>
  </si>
  <si>
    <t>EC3TEUMB9T0002848</t>
  </si>
  <si>
    <t>1443916</t>
  </si>
  <si>
    <t>https://backoffice.x.sberauto.com/crm/manager/1443916</t>
  </si>
  <si>
    <t>4794551</t>
  </si>
  <si>
    <t>https://backoffice.x.sberauto.com/crm/manager/4794551</t>
  </si>
  <si>
    <t>EC3TDUMA2T0003320</t>
  </si>
  <si>
    <t>4679984</t>
  </si>
  <si>
    <t>https://backoffice.x.sberauto.com/crm/manager/4679984</t>
  </si>
  <si>
    <t>4750018</t>
  </si>
  <si>
    <t>https://backoffice.x.sberauto.com/crm/manager/4750018</t>
  </si>
  <si>
    <t>Z94PB814BSR070653</t>
  </si>
  <si>
    <t>4769379</t>
  </si>
  <si>
    <t>https://backoffice.x.sberauto.com/crm/manager/4769379</t>
  </si>
  <si>
    <t>Z94PB814BSR073789</t>
  </si>
  <si>
    <t>4859226</t>
  </si>
  <si>
    <t>https://backoffice.x.sberauto.com/crm/manager/4859226</t>
  </si>
  <si>
    <t>1455</t>
  </si>
  <si>
    <t>https://backoffice.x.sberauto.com/crm/manager/1455</t>
  </si>
  <si>
    <t>4668122</t>
  </si>
  <si>
    <t>https://backoffice.x.sberauto.com/crm/manager/4668122</t>
  </si>
  <si>
    <t>4778970</t>
  </si>
  <si>
    <t>https://backoffice.x.sberauto.com/crm/manager/4778970</t>
  </si>
  <si>
    <t>4803805</t>
  </si>
  <si>
    <t>https://backoffice.x.sberauto.com/crm/manager/4803805</t>
  </si>
  <si>
    <t>2017883</t>
  </si>
  <si>
    <t>https://backoffice.x.sberauto.com/crm/manager/2017883</t>
  </si>
  <si>
    <t>4844981</t>
  </si>
  <si>
    <t>https://backoffice.x.sberauto.com/crm/manager/4844981</t>
  </si>
  <si>
    <t>4608154</t>
  </si>
  <si>
    <t>https://backoffice.x.sberauto.com/crm/manager/4608154</t>
  </si>
  <si>
    <t>4684387</t>
  </si>
  <si>
    <t>https://backoffice.x.sberauto.com/crm/manager/4684387</t>
  </si>
  <si>
    <t>4719444</t>
  </si>
  <si>
    <t>https://backoffice.x.sberauto.com/crm/manager/4719444</t>
  </si>
  <si>
    <t>4720002</t>
  </si>
  <si>
    <t>https://backoffice.x.sberauto.com/crm/manager/4720002</t>
  </si>
  <si>
    <t>4725586</t>
  </si>
  <si>
    <t>https://backoffice.x.sberauto.com/crm/manager/4725586</t>
  </si>
  <si>
    <t>4693518</t>
  </si>
  <si>
    <t>https://backoffice.x.sberauto.com/crm/manager/4693518</t>
  </si>
  <si>
    <t>4732602</t>
  </si>
  <si>
    <t>https://backoffice.x.sberauto.com/crm/manager/4732602</t>
  </si>
  <si>
    <t>4752516</t>
  </si>
  <si>
    <t>https://backoffice.x.sberauto.com/crm/manager/4752516</t>
  </si>
  <si>
    <t>4758215</t>
  </si>
  <si>
    <t>https://backoffice.x.sberauto.com/crm/manager/4758215</t>
  </si>
  <si>
    <t>4772980</t>
  </si>
  <si>
    <t>https://backoffice.x.sberauto.com/crm/manager/4772980</t>
  </si>
  <si>
    <t>3905288</t>
  </si>
  <si>
    <t>https://backoffice.x.sberauto.com/crm/manager/3905288</t>
  </si>
  <si>
    <t>2803726</t>
  </si>
  <si>
    <t>https://backoffice.x.sberauto.com/crm/manager/2803726</t>
  </si>
  <si>
    <t>2458455</t>
  </si>
  <si>
    <t>https://backoffice.x.sberauto.com/crm/manager/2458455</t>
  </si>
  <si>
    <t>4788479</t>
  </si>
  <si>
    <t>https://backoffice.x.sberauto.com/crm/manager/4788479</t>
  </si>
  <si>
    <t>4798879</t>
  </si>
  <si>
    <t>https://backoffice.x.sberauto.com/crm/manager/4798879</t>
  </si>
  <si>
    <t>4818129</t>
  </si>
  <si>
    <t>https://backoffice.x.sberauto.com/crm/manager/4818129</t>
  </si>
  <si>
    <t>4841556</t>
  </si>
  <si>
    <t>https://backoffice.x.sberauto.com/crm/manager/4841556</t>
  </si>
  <si>
    <t>4846784</t>
  </si>
  <si>
    <t>https://backoffice.x.sberauto.com/crm/manager/4846784</t>
  </si>
  <si>
    <t>4864303</t>
  </si>
  <si>
    <t>https://backoffice.x.sberauto.com/crm/manager/4864303</t>
  </si>
  <si>
    <t>69107</t>
  </si>
  <si>
    <t>https://backoffice.x.sberauto.com/crm/manager/69107</t>
  </si>
  <si>
    <t>EC3DCUFD1SC008360</t>
  </si>
  <si>
    <t>2398259</t>
  </si>
  <si>
    <t>https://backoffice.x.sberauto.com/crm/manager/2398259</t>
  </si>
  <si>
    <t>EC3DEUFD8SC004431</t>
  </si>
  <si>
    <t>4764631</t>
  </si>
  <si>
    <t>https://backoffice.x.sberauto.com/crm/manager/4764631</t>
  </si>
  <si>
    <t>EC3DCUFD0SC008303</t>
  </si>
  <si>
    <t>4667491</t>
  </si>
  <si>
    <t>https://backoffice.x.sberauto.com/crm/manager/4667491</t>
  </si>
  <si>
    <t>EC3DLUFD8TC012679</t>
  </si>
  <si>
    <t>4794701</t>
  </si>
  <si>
    <t>https://backoffice.x.sberauto.com/crm/manager/4794701</t>
  </si>
  <si>
    <t>EC37CUSM4SC003656</t>
  </si>
  <si>
    <t>4788781</t>
  </si>
  <si>
    <t>https://backoffice.x.sberauto.com/crm/manager/4788781</t>
  </si>
  <si>
    <t>EC3DLUFD9TC013212</t>
  </si>
  <si>
    <t>4825189</t>
  </si>
  <si>
    <t>https://backoffice.x.sberauto.com/crm/manager/4825189</t>
  </si>
  <si>
    <t>EC37CUSM2SC003011</t>
  </si>
  <si>
    <t>4836304</t>
  </si>
  <si>
    <t>https://backoffice.x.sberauto.com/crm/manager/4836304</t>
  </si>
  <si>
    <t>EC3TDUMA5T0003473</t>
  </si>
  <si>
    <t>4866624</t>
  </si>
  <si>
    <t>https://backoffice.x.sberauto.com/crm/manager/4866624</t>
  </si>
  <si>
    <t>EC37LUSM2TC007321</t>
  </si>
  <si>
    <t>4820057</t>
  </si>
  <si>
    <t>https://backoffice.x.sberauto.com/crm/manager/4820057</t>
  </si>
  <si>
    <t>EC3DCUFD9TC014148</t>
  </si>
  <si>
    <t>2378478</t>
  </si>
  <si>
    <t>https://backoffice.x.sberauto.com/crm/manager/2378478</t>
  </si>
  <si>
    <t>3309768</t>
  </si>
  <si>
    <t>https://backoffice.x.sberauto.com/crm/manager/3309768</t>
  </si>
  <si>
    <t>4639605</t>
  </si>
  <si>
    <t>https://backoffice.x.sberauto.com/crm/manager/4639605</t>
  </si>
  <si>
    <t>3404167</t>
  </si>
  <si>
    <t>https://backoffice.x.sberauto.com/crm/manager/3404167</t>
  </si>
  <si>
    <t>4331967</t>
  </si>
  <si>
    <t>https://backoffice.x.sberauto.com/crm/manager/4331967</t>
  </si>
  <si>
    <t>3304347</t>
  </si>
  <si>
    <t>https://backoffice.x.sberauto.com/crm/manager/3304347</t>
  </si>
  <si>
    <t>4699271</t>
  </si>
  <si>
    <t>https://backoffice.x.sberauto.com/crm/manager/4699271</t>
  </si>
  <si>
    <t>3569763</t>
  </si>
  <si>
    <t>https://backoffice.x.sberauto.com/crm/manager/3569763</t>
  </si>
  <si>
    <t>4419156</t>
  </si>
  <si>
    <t>https://backoffice.x.sberauto.com/crm/manager/4419156</t>
  </si>
  <si>
    <t>4655393</t>
  </si>
  <si>
    <t>https://backoffice.x.sberauto.com/crm/manager/4655393</t>
  </si>
  <si>
    <t>4755812</t>
  </si>
  <si>
    <t>https://backoffice.x.sberauto.com/crm/manager/4755812</t>
  </si>
  <si>
    <t>4784684</t>
  </si>
  <si>
    <t>https://backoffice.x.sberauto.com/crm/manager/4784684</t>
  </si>
  <si>
    <t>4833858</t>
  </si>
  <si>
    <t>https://backoffice.x.sberauto.com/crm/manager/4833858</t>
  </si>
  <si>
    <t>4806293</t>
  </si>
  <si>
    <t>https://backoffice.x.sberauto.com/crm/manager/4806293</t>
  </si>
  <si>
    <t>4801317</t>
  </si>
  <si>
    <t>https://backoffice.x.sberauto.com/crm/manager/4801317</t>
  </si>
  <si>
    <t>4762998</t>
  </si>
  <si>
    <t>https://backoffice.x.sberauto.com/crm/manager/4762998</t>
  </si>
  <si>
    <t>1401111</t>
  </si>
  <si>
    <t>https://backoffice.x.sberauto.com/crm/manager/1401111</t>
  </si>
  <si>
    <t>XZGEE04A5TA561269</t>
  </si>
  <si>
    <t>4824824</t>
  </si>
  <si>
    <t>https://backoffice.x.sberauto.com/crm/manager/4824824</t>
  </si>
  <si>
    <t>4785046</t>
  </si>
  <si>
    <t>https://backoffice.x.sberauto.com/crm/manager/4785046</t>
  </si>
  <si>
    <t>4789152</t>
  </si>
  <si>
    <t>https://backoffice.x.sberauto.com/crm/manager/4789152</t>
  </si>
  <si>
    <t>4817420</t>
  </si>
  <si>
    <t>https://backoffice.x.sberauto.com/crm/manager/4817420</t>
  </si>
  <si>
    <t>4827743</t>
  </si>
  <si>
    <t>https://backoffice.x.sberauto.com/crm/manager/4827743</t>
  </si>
  <si>
    <t>4829340</t>
  </si>
  <si>
    <t>https://backoffice.x.sberauto.com/crm/manager/4829340</t>
  </si>
  <si>
    <t>1288612</t>
  </si>
  <si>
    <t>https://backoffice.x.sberauto.com/crm/manager/1288612</t>
  </si>
  <si>
    <t>EC3DCUFDXTC011176</t>
  </si>
  <si>
    <t>4295556</t>
  </si>
  <si>
    <t>https://backoffice.x.sberauto.com/crm/manager/4295556</t>
  </si>
  <si>
    <t>EC3DCUFDXTC011999</t>
  </si>
  <si>
    <t>4523589</t>
  </si>
  <si>
    <t>https://backoffice.x.sberauto.com/crm/manager/4523589</t>
  </si>
  <si>
    <t>4645298</t>
  </si>
  <si>
    <t>https://backoffice.x.sberauto.com/crm/manager/4645298</t>
  </si>
  <si>
    <t>EC3DCUFD1TC011972</t>
  </si>
  <si>
    <t>4730901</t>
  </si>
  <si>
    <t>https://backoffice.x.sberauto.com/crm/manager/4730901</t>
  </si>
  <si>
    <t>EC3TEUMB3T0002778</t>
  </si>
  <si>
    <t>4794643</t>
  </si>
  <si>
    <t>https://backoffice.x.sberauto.com/crm/manager/4794643</t>
  </si>
  <si>
    <t>LVTDD24B1TDB98910</t>
  </si>
  <si>
    <t>4807617</t>
  </si>
  <si>
    <t>https://backoffice.x.sberauto.com/crm/manager/4807617</t>
  </si>
  <si>
    <t>4840874</t>
  </si>
  <si>
    <t>https://backoffice.x.sberauto.com/crm/manager/4840874</t>
  </si>
  <si>
    <t>LVTDD24B0TDB78163</t>
  </si>
  <si>
    <t>4777500</t>
  </si>
  <si>
    <t>https://backoffice.x.sberauto.com/crm/manager/4777500</t>
  </si>
  <si>
    <t>XTA212140T2621412</t>
  </si>
  <si>
    <t>2121 (4x4)</t>
  </si>
  <si>
    <t>4487117</t>
  </si>
  <si>
    <t>https://backoffice.x.sberauto.com/crm/manager/4487117</t>
  </si>
  <si>
    <t>1100281</t>
  </si>
  <si>
    <t>https://backoffice.x.sberauto.com/crm/manager/1100281</t>
  </si>
  <si>
    <t>4691999</t>
  </si>
  <si>
    <t>https://backoffice.x.sberauto.com/crm/manager/4691999</t>
  </si>
  <si>
    <t>4804089</t>
  </si>
  <si>
    <t>https://backoffice.x.sberauto.com/crm/manager/4804089</t>
  </si>
  <si>
    <t>4866202</t>
  </si>
  <si>
    <t>https://backoffice.x.sberauto.com/crm/manager/4866202</t>
  </si>
  <si>
    <t>4756802</t>
  </si>
  <si>
    <t>https://backoffice.x.sberauto.com/crm/manager/4756802</t>
  </si>
  <si>
    <t>4814824</t>
  </si>
  <si>
    <t>https://backoffice.x.sberauto.com/crm/manager/4814824</t>
  </si>
  <si>
    <t>1049584</t>
  </si>
  <si>
    <t>https://backoffice.x.sberauto.com/crm/manager/1049584</t>
  </si>
  <si>
    <t>LS4ASE2E0SA253001</t>
  </si>
  <si>
    <t>3933507</t>
  </si>
  <si>
    <t>https://backoffice.x.sberauto.com/crm/manager/3933507</t>
  </si>
  <si>
    <t>4729313</t>
  </si>
  <si>
    <t>https://backoffice.x.sberauto.com/crm/manager/4729313</t>
  </si>
  <si>
    <t>4590382</t>
  </si>
  <si>
    <t>https://backoffice.x.sberauto.com/crm/manager/4590382</t>
  </si>
  <si>
    <t>4767654</t>
  </si>
  <si>
    <t>https://backoffice.x.sberauto.com/crm/manager/4767654</t>
  </si>
  <si>
    <t>ED3STHFM0S0003962</t>
  </si>
  <si>
    <t>4774559</t>
  </si>
  <si>
    <t>https://backoffice.x.sberauto.com/crm/manager/4774559</t>
  </si>
  <si>
    <t>LS4ASE2E0SA251376</t>
  </si>
  <si>
    <t>4784585</t>
  </si>
  <si>
    <t>https://backoffice.x.sberauto.com/crm/manager/4784585</t>
  </si>
  <si>
    <t>ED3STHFM0S0002391</t>
  </si>
  <si>
    <t>4819208</t>
  </si>
  <si>
    <t>https://backoffice.x.sberauto.com/crm/manager/4819208</t>
  </si>
  <si>
    <t>4570458</t>
  </si>
  <si>
    <t>https://backoffice.x.sberauto.com/crm/manager/4570458</t>
  </si>
  <si>
    <t>4379610</t>
  </si>
  <si>
    <t>https://backoffice.x.sberauto.com/crm/manager/4379610</t>
  </si>
  <si>
    <t>4733966</t>
  </si>
  <si>
    <t>https://backoffice.x.sberauto.com/crm/manager/4733966</t>
  </si>
  <si>
    <t>4802759</t>
  </si>
  <si>
    <t>https://backoffice.x.sberauto.com/crm/manager/4802759</t>
  </si>
  <si>
    <t>XTAGA0000T0037063</t>
  </si>
  <si>
    <t>3453462</t>
  </si>
  <si>
    <t>https://backoffice.x.sberauto.com/crm/manager/3453462</t>
  </si>
  <si>
    <t>1850911</t>
  </si>
  <si>
    <t>https://backoffice.x.sberauto.com/crm/manager/1850911</t>
  </si>
  <si>
    <t>4677705</t>
  </si>
  <si>
    <t>https://backoffice.x.sberauto.com/crm/manager/4677705</t>
  </si>
  <si>
    <t>4732725</t>
  </si>
  <si>
    <t>https://backoffice.x.sberauto.com/crm/manager/4732725</t>
  </si>
  <si>
    <t>3657989</t>
  </si>
  <si>
    <t>https://backoffice.x.sberauto.com/crm/manager/3657989</t>
  </si>
  <si>
    <t>4846557</t>
  </si>
  <si>
    <t>https://backoffice.x.sberauto.com/crm/manager/4846557</t>
  </si>
  <si>
    <t>4717905</t>
  </si>
  <si>
    <t>https://backoffice.x.sberauto.com/crm/manager/4717905</t>
  </si>
  <si>
    <t>4745214</t>
  </si>
  <si>
    <t>https://backoffice.x.sberauto.com/crm/manager/4745214</t>
  </si>
  <si>
    <t>125017</t>
  </si>
  <si>
    <t>https://backoffice.x.sberauto.com/crm/manager/125017</t>
  </si>
  <si>
    <t>4744681</t>
  </si>
  <si>
    <t>https://backoffice.x.sberauto.com/crm/manager/4744681</t>
  </si>
  <si>
    <t>783105</t>
  </si>
  <si>
    <t>https://backoffice.x.sberauto.com/crm/manager/783105</t>
  </si>
  <si>
    <t>4770455</t>
  </si>
  <si>
    <t>https://backoffice.x.sberauto.com/crm/manager/4770455</t>
  </si>
  <si>
    <t>4783044</t>
  </si>
  <si>
    <t>https://backoffice.x.sberauto.com/crm/manager/4783044</t>
  </si>
  <si>
    <t>4789358</t>
  </si>
  <si>
    <t>https://backoffice.x.sberauto.com/crm/manager/4789358</t>
  </si>
  <si>
    <t>4803609</t>
  </si>
  <si>
    <t>https://backoffice.x.sberauto.com/crm/manager/4803609</t>
  </si>
  <si>
    <t>4813908</t>
  </si>
  <si>
    <t>https://backoffice.x.sberauto.com/crm/manager/4813908</t>
  </si>
  <si>
    <t>4818507</t>
  </si>
  <si>
    <t>https://backoffice.x.sberauto.com/crm/manager/4818507</t>
  </si>
  <si>
    <t>4818986</t>
  </si>
  <si>
    <t>https://backoffice.x.sberauto.com/crm/manager/4818986</t>
  </si>
  <si>
    <t>4819321</t>
  </si>
  <si>
    <t>https://backoffice.x.sberauto.com/crm/manager/4819321</t>
  </si>
  <si>
    <t>4799151</t>
  </si>
  <si>
    <t>https://backoffice.x.sberauto.com/crm/manager/4799151</t>
  </si>
  <si>
    <t>4822836</t>
  </si>
  <si>
    <t>https://backoffice.x.sberauto.com/crm/manager/4822836</t>
  </si>
  <si>
    <t>4823544</t>
  </si>
  <si>
    <t>https://backoffice.x.sberauto.com/crm/manager/4823544</t>
  </si>
  <si>
    <t>4823852</t>
  </si>
  <si>
    <t>https://backoffice.x.sberauto.com/crm/manager/4823852</t>
  </si>
  <si>
    <t>4824157</t>
  </si>
  <si>
    <t>https://backoffice.x.sberauto.com/crm/manager/4824157</t>
  </si>
  <si>
    <t>4828909</t>
  </si>
  <si>
    <t>https://backoffice.x.sberauto.com/crm/manager/4828909</t>
  </si>
  <si>
    <t>402547</t>
  </si>
  <si>
    <t>https://backoffice.x.sberauto.com/crm/manager/402547</t>
  </si>
  <si>
    <t>4834533</t>
  </si>
  <si>
    <t>https://backoffice.x.sberauto.com/crm/manager/4834533</t>
  </si>
  <si>
    <t>4834559</t>
  </si>
  <si>
    <t>https://backoffice.x.sberauto.com/crm/manager/4834559</t>
  </si>
  <si>
    <t>4834939</t>
  </si>
  <si>
    <t>https://backoffice.x.sberauto.com/crm/manager/4834939</t>
  </si>
  <si>
    <t>4836580</t>
  </si>
  <si>
    <t>https://backoffice.x.sberauto.com/crm/manager/4836580</t>
  </si>
  <si>
    <t>4836928</t>
  </si>
  <si>
    <t>https://backoffice.x.sberauto.com/crm/manager/4836928</t>
  </si>
  <si>
    <t>4837095</t>
  </si>
  <si>
    <t>https://backoffice.x.sberauto.com/crm/manager/4837095</t>
  </si>
  <si>
    <t>4850865</t>
  </si>
  <si>
    <t>https://backoffice.x.sberauto.com/crm/manager/4850865</t>
  </si>
  <si>
    <t>4851312</t>
  </si>
  <si>
    <t>https://backoffice.x.sberauto.com/crm/manager/4851312</t>
  </si>
  <si>
    <t>4851784</t>
  </si>
  <si>
    <t>https://backoffice.x.sberauto.com/crm/manager/4851784</t>
  </si>
  <si>
    <t>4852076</t>
  </si>
  <si>
    <t>https://backoffice.x.sberauto.com/crm/manager/4852076</t>
  </si>
  <si>
    <t>4852101</t>
  </si>
  <si>
    <t>https://backoffice.x.sberauto.com/crm/manager/4852101</t>
  </si>
  <si>
    <t>4857988</t>
  </si>
  <si>
    <t>https://backoffice.x.sberauto.com/crm/manager/4857988</t>
  </si>
  <si>
    <t>4858754</t>
  </si>
  <si>
    <t>https://backoffice.x.sberauto.com/crm/manager/4858754</t>
  </si>
  <si>
    <t>4852660</t>
  </si>
  <si>
    <t>https://backoffice.x.sberauto.com/crm/manager/4852660</t>
  </si>
  <si>
    <t>4872682</t>
  </si>
  <si>
    <t>https://backoffice.x.sberauto.com/crm/manager/4872682</t>
  </si>
  <si>
    <t>4730848</t>
  </si>
  <si>
    <t>https://backoffice.x.sberauto.com/crm/manager/4730848</t>
  </si>
  <si>
    <t>EC3DCUFD6TC011370</t>
  </si>
  <si>
    <t>4265799</t>
  </si>
  <si>
    <t>https://backoffice.x.sberauto.com/crm/manager/4265799</t>
  </si>
  <si>
    <t>EC3DCUFD6TC014012</t>
  </si>
  <si>
    <t>4763397</t>
  </si>
  <si>
    <t>https://backoffice.x.sberauto.com/crm/manager/4763397</t>
  </si>
  <si>
    <t>EC3DCUFD8TC014402</t>
  </si>
  <si>
    <t>4782780</t>
  </si>
  <si>
    <t>https://backoffice.x.sberauto.com/crm/manager/4782780</t>
  </si>
  <si>
    <t>4789274</t>
  </si>
  <si>
    <t>https://backoffice.x.sberauto.com/crm/manager/4789274</t>
  </si>
  <si>
    <t>EC3DCUFD5TC014406</t>
  </si>
  <si>
    <t>4789855</t>
  </si>
  <si>
    <t>https://backoffice.x.sberauto.com/crm/manager/4789855</t>
  </si>
  <si>
    <t>EC37CUSM8SC004518</t>
  </si>
  <si>
    <t>4803621</t>
  </si>
  <si>
    <t>https://backoffice.x.sberauto.com/crm/manager/4803621</t>
  </si>
  <si>
    <t>EC3DCUFD1TC010899</t>
  </si>
  <si>
    <t>4809578</t>
  </si>
  <si>
    <t>https://backoffice.x.sberauto.com/crm/manager/4809578</t>
  </si>
  <si>
    <t>4819032</t>
  </si>
  <si>
    <t>https://backoffice.x.sberauto.com/crm/manager/4819032</t>
  </si>
  <si>
    <t>4822214</t>
  </si>
  <si>
    <t>https://backoffice.x.sberauto.com/crm/manager/4822214</t>
  </si>
  <si>
    <t>EC3DCUFD2TC014542</t>
  </si>
  <si>
    <t>4824044</t>
  </si>
  <si>
    <t>https://backoffice.x.sberauto.com/crm/manager/4824044</t>
  </si>
  <si>
    <t>4851361</t>
  </si>
  <si>
    <t>https://backoffice.x.sberauto.com/crm/manager/4851361</t>
  </si>
  <si>
    <t>4859576</t>
  </si>
  <si>
    <t>https://backoffice.x.sberauto.com/crm/manager/4859576</t>
  </si>
  <si>
    <t>4864314</t>
  </si>
  <si>
    <t>https://backoffice.x.sberauto.com/crm/manager/4864314</t>
  </si>
  <si>
    <t>LVTDD24B8TDB86754</t>
  </si>
  <si>
    <t>4866544</t>
  </si>
  <si>
    <t>https://backoffice.x.sberauto.com/crm/manager/4866544</t>
  </si>
  <si>
    <t>4873766</t>
  </si>
  <si>
    <t>https://backoffice.x.sberauto.com/crm/manager/4873766</t>
  </si>
  <si>
    <t>4601281</t>
  </si>
  <si>
    <t>https://backoffice.x.sberauto.com/crm/manager/4601281</t>
  </si>
  <si>
    <t>4602134</t>
  </si>
  <si>
    <t>https://backoffice.x.sberauto.com/crm/manager/4602134</t>
  </si>
  <si>
    <t>EC3DEUFDXSC002941</t>
  </si>
  <si>
    <t>4304776</t>
  </si>
  <si>
    <t>https://backoffice.x.sberauto.com/crm/manager/4304776</t>
  </si>
  <si>
    <t>EC3DLUFDXTC012828</t>
  </si>
  <si>
    <t>4675551</t>
  </si>
  <si>
    <t>https://backoffice.x.sberauto.com/crm/manager/4675551</t>
  </si>
  <si>
    <t>4686624</t>
  </si>
  <si>
    <t>https://backoffice.x.sberauto.com/crm/manager/4686624</t>
  </si>
  <si>
    <t>2134455</t>
  </si>
  <si>
    <t>https://backoffice.x.sberauto.com/crm/manager/2134455</t>
  </si>
  <si>
    <t>EC37CUSM2SC003607</t>
  </si>
  <si>
    <t>4686744</t>
  </si>
  <si>
    <t>https://backoffice.x.sberauto.com/crm/manager/4686744</t>
  </si>
  <si>
    <t>EC37LUSM9SC004298</t>
  </si>
  <si>
    <t>4731748</t>
  </si>
  <si>
    <t>https://backoffice.x.sberauto.com/crm/manager/4731748</t>
  </si>
  <si>
    <t>EC37LUSM4SC003334</t>
  </si>
  <si>
    <t>3833551</t>
  </si>
  <si>
    <t>https://backoffice.x.sberauto.com/crm/manager/3833551</t>
  </si>
  <si>
    <t>EC37LUSM5SC003259</t>
  </si>
  <si>
    <t>3653726</t>
  </si>
  <si>
    <t>https://backoffice.x.sberauto.com/crm/manager/3653726</t>
  </si>
  <si>
    <t>EC3DCUFD0TC013342</t>
  </si>
  <si>
    <t>4790060</t>
  </si>
  <si>
    <t>https://backoffice.x.sberauto.com/crm/manager/4790060</t>
  </si>
  <si>
    <t>4799855</t>
  </si>
  <si>
    <t>https://backoffice.x.sberauto.com/crm/manager/4799855</t>
  </si>
  <si>
    <t>EC3DLUFD6TC015046</t>
  </si>
  <si>
    <t>4438102</t>
  </si>
  <si>
    <t>https://backoffice.x.sberauto.com/crm/manager/4438102</t>
  </si>
  <si>
    <t>EC3DLUFD2TC013309</t>
  </si>
  <si>
    <t>4748774</t>
  </si>
  <si>
    <t>https://backoffice.x.sberauto.com/crm/manager/4748774</t>
  </si>
  <si>
    <t>4811045</t>
  </si>
  <si>
    <t>https://backoffice.x.sberauto.com/crm/manager/4811045</t>
  </si>
  <si>
    <t>EC3DCUFD5TC011876</t>
  </si>
  <si>
    <t>3462354</t>
  </si>
  <si>
    <t>https://backoffice.x.sberauto.com/crm/manager/3462354</t>
  </si>
  <si>
    <t>EC37LUSM8TC005749</t>
  </si>
  <si>
    <t>4730864</t>
  </si>
  <si>
    <t>https://backoffice.x.sberauto.com/crm/manager/4730864</t>
  </si>
  <si>
    <t>4758409</t>
  </si>
  <si>
    <t>https://backoffice.x.sberauto.com/crm/manager/4758409</t>
  </si>
  <si>
    <t>4648092</t>
  </si>
  <si>
    <t>https://backoffice.x.sberauto.com/crm/manager/4648092</t>
  </si>
  <si>
    <t>4825525</t>
  </si>
  <si>
    <t>https://backoffice.x.sberauto.com/crm/manager/4825525</t>
  </si>
  <si>
    <t>Почта по новым Петровский</t>
  </si>
  <si>
    <t>EELW94U99TG079747</t>
  </si>
  <si>
    <t>М70</t>
  </si>
  <si>
    <t>4767932</t>
  </si>
  <si>
    <t>https://backoffice.x.sberauto.com/crm/manager/4767932</t>
  </si>
  <si>
    <t>4817584</t>
  </si>
  <si>
    <t>https://backoffice.x.sberauto.com/crm/manager/4817584</t>
  </si>
  <si>
    <t>4867448</t>
  </si>
  <si>
    <t>https://backoffice.x.sberauto.com/crm/manager/4867448</t>
  </si>
  <si>
    <t>LVTDD24B4TDB80174</t>
  </si>
  <si>
    <t>4647009</t>
  </si>
  <si>
    <t>https://backoffice.x.sberauto.com/crm/manager/4647009</t>
  </si>
  <si>
    <t>EC3DCUFD8SC007934</t>
  </si>
  <si>
    <t>4618265</t>
  </si>
  <si>
    <t>https://backoffice.x.sberauto.com/crm/manager/4618265</t>
  </si>
  <si>
    <t>EC3DCUFD0SC008334</t>
  </si>
  <si>
    <t>4803716</t>
  </si>
  <si>
    <t>https://backoffice.x.sberauto.com/crm/manager/4803716</t>
  </si>
  <si>
    <t>K2(FIO) почта K2(PER) и K2(PER)</t>
  </si>
  <si>
    <t>Почта Богдана Хмельницкого</t>
  </si>
  <si>
    <t>Почта2 Богдана Хмельницкого ДЦ Киа</t>
  </si>
  <si>
    <t>РОП K2(FIO) и K2(PER)</t>
  </si>
  <si>
    <t>СМОП K2(FIO) и K2(PER)</t>
  </si>
  <si>
    <t>4672248</t>
  </si>
  <si>
    <t>https://backoffice.x.sberauto.com/crm/manager/4672248</t>
  </si>
  <si>
    <t>Андрей Чебаненко</t>
  </si>
  <si>
    <t>XTA219070G0404645</t>
  </si>
  <si>
    <t>Антон Карманов</t>
  </si>
  <si>
    <t>Ануфриева Екатерина</t>
  </si>
  <si>
    <t>Михаил Торопов</t>
  </si>
  <si>
    <t>Никита Павлов</t>
  </si>
  <si>
    <t>Николай Баранов</t>
  </si>
  <si>
    <t>Пупенцов Данил</t>
  </si>
  <si>
    <t>Станислав Буданов</t>
  </si>
  <si>
    <t>Чамов Роман</t>
  </si>
  <si>
    <t>Яковлев Евгений</t>
  </si>
  <si>
    <t>4717389</t>
  </si>
  <si>
    <t>https://backoffice.x.sberauto.com/crm/manager/4717389</t>
  </si>
  <si>
    <t>XTA212300S0957085</t>
  </si>
  <si>
    <t>4705519</t>
  </si>
  <si>
    <t>https://backoffice.x.sberauto.com/crm/manager/4705519</t>
  </si>
  <si>
    <t>XTA212140T2624724</t>
  </si>
  <si>
    <t>XTA219440T0320176</t>
  </si>
  <si>
    <t>4782524</t>
  </si>
  <si>
    <t>https://backoffice.x.sberauto.com/crm/manager/4782524</t>
  </si>
  <si>
    <t>XTA212140T2627012</t>
  </si>
  <si>
    <t>4784160</t>
  </si>
  <si>
    <t>https://backoffice.x.sberauto.com/crm/manager/4784160</t>
  </si>
  <si>
    <t>EC37LUSM2TC005004</t>
  </si>
  <si>
    <t>1056800</t>
  </si>
  <si>
    <t>https://backoffice.x.sberauto.com/crm/manager/1056800</t>
  </si>
  <si>
    <t>ООО "ТОП-СЕРВИС"</t>
  </si>
  <si>
    <t>Z94C241BBJR050317</t>
  </si>
  <si>
    <t>3323249</t>
  </si>
  <si>
    <t>https://backoffice.x.sberauto.com/crm/manager/3323249</t>
  </si>
  <si>
    <t>XTA212310T0990851</t>
  </si>
  <si>
    <t>XTA212140T2622566</t>
  </si>
  <si>
    <t>4678751</t>
  </si>
  <si>
    <t>https://backoffice.x.sberauto.com/crm/manager/4678751</t>
  </si>
  <si>
    <t>4598372</t>
  </si>
  <si>
    <t>https://backoffice.x.sberauto.com/crm/manager/4598372</t>
  </si>
  <si>
    <t>4694285</t>
  </si>
  <si>
    <t>https://backoffice.x.sberauto.com/crm/manager/4694285</t>
  </si>
  <si>
    <t>4746879</t>
  </si>
  <si>
    <t>https://backoffice.x.sberauto.com/crm/manager/4746879</t>
  </si>
  <si>
    <t>4709367</t>
  </si>
  <si>
    <t>https://backoffice.x.sberauto.com/crm/manager/4709367</t>
  </si>
  <si>
    <t>4769393</t>
  </si>
  <si>
    <t>https://backoffice.x.sberauto.com/crm/manager/4769393</t>
  </si>
  <si>
    <t>EC37LUSM5SC004735</t>
  </si>
  <si>
    <t>4297682</t>
  </si>
  <si>
    <t>https://backoffice.x.sberauto.com/crm/manager/4297682</t>
  </si>
  <si>
    <t>LVTDD24B3TDB76259</t>
  </si>
  <si>
    <t>4753850</t>
  </si>
  <si>
    <t>https://backoffice.x.sberauto.com/crm/manager/4753850</t>
  </si>
  <si>
    <t>4775708</t>
  </si>
  <si>
    <t>https://backoffice.x.sberauto.com/crm/manager/4775708</t>
  </si>
  <si>
    <t>4767672</t>
  </si>
  <si>
    <t>https://backoffice.x.sberauto.com/crm/manager/4767672</t>
  </si>
  <si>
    <t>4779521</t>
  </si>
  <si>
    <t>https://backoffice.x.sberauto.com/crm/manager/4779521</t>
  </si>
  <si>
    <t>420355</t>
  </si>
  <si>
    <t>https://backoffice.x.sberauto.com/crm/manager/420355</t>
  </si>
  <si>
    <t>4763758</t>
  </si>
  <si>
    <t>https://backoffice.x.sberauto.com/crm/manager/4763758</t>
  </si>
  <si>
    <t>4777760</t>
  </si>
  <si>
    <t>https://backoffice.x.sberauto.com/crm/manager/4777760</t>
  </si>
  <si>
    <t>4809625</t>
  </si>
  <si>
    <t>https://backoffice.x.sberauto.com/crm/manager/4809625</t>
  </si>
  <si>
    <t>2564674</t>
  </si>
  <si>
    <t>https://backoffice.x.sberauto.com/crm/manager/2564674</t>
  </si>
  <si>
    <t>2931273</t>
  </si>
  <si>
    <t>https://backoffice.x.sberauto.com/crm/manager/2931273</t>
  </si>
  <si>
    <t>4803788</t>
  </si>
  <si>
    <t>https://backoffice.x.sberauto.com/crm/manager/4803788</t>
  </si>
  <si>
    <t>4814616</t>
  </si>
  <si>
    <t>https://backoffice.x.sberauto.com/crm/manager/4814616</t>
  </si>
  <si>
    <t>3874509</t>
  </si>
  <si>
    <t>https://backoffice.x.sberauto.com/crm/manager/3874509</t>
  </si>
  <si>
    <t>4803561</t>
  </si>
  <si>
    <t>https://backoffice.x.sberauto.com/crm/manager/4803561</t>
  </si>
  <si>
    <t>4806331</t>
  </si>
  <si>
    <t>https://backoffice.x.sberauto.com/crm/manager/4806331</t>
  </si>
  <si>
    <t>EC3DCUFD4TC010217</t>
  </si>
  <si>
    <t>4803047</t>
  </si>
  <si>
    <t>https://backoffice.x.sberauto.com/crm/manager/4803047</t>
  </si>
  <si>
    <t>LVTDD24B4TDB76254</t>
  </si>
  <si>
    <t>3313572</t>
  </si>
  <si>
    <t>https://backoffice.x.sberauto.com/crm/manager/3313572</t>
  </si>
  <si>
    <t>33694</t>
  </si>
  <si>
    <t>https://backoffice.x.sberauto.com/crm/manager/33694</t>
  </si>
  <si>
    <t>1982027</t>
  </si>
  <si>
    <t>https://backoffice.x.sberauto.com/crm/manager/1982027</t>
  </si>
  <si>
    <t>4818584</t>
  </si>
  <si>
    <t>https://backoffice.x.sberauto.com/crm/manager/4818584</t>
  </si>
  <si>
    <t>4841157</t>
  </si>
  <si>
    <t>https://backoffice.x.sberauto.com/crm/manager/4841157</t>
  </si>
  <si>
    <t>4854363</t>
  </si>
  <si>
    <t>https://backoffice.x.sberauto.com/crm/manager/4854363</t>
  </si>
  <si>
    <t>EC3DCUFD6SC007995</t>
  </si>
  <si>
    <t>4820145</t>
  </si>
  <si>
    <t>https://backoffice.x.sberauto.com/crm/manager/4820145</t>
  </si>
  <si>
    <t>4842308</t>
  </si>
  <si>
    <t>https://backoffice.x.sberauto.com/crm/manager/4842308</t>
  </si>
  <si>
    <t>4859953</t>
  </si>
  <si>
    <t>https://backoffice.x.sberauto.com/crm/manager/4859953</t>
  </si>
  <si>
    <t>4866545</t>
  </si>
  <si>
    <t>https://backoffice.x.sberauto.com/crm/manager/4866545</t>
  </si>
  <si>
    <t>4589052</t>
  </si>
  <si>
    <t>https://backoffice.x.sberauto.com/crm/manager/4589052</t>
  </si>
  <si>
    <t>LVTDD24BXTDB86478</t>
  </si>
  <si>
    <t>XTA219170T0676349</t>
  </si>
  <si>
    <t>2157524</t>
  </si>
  <si>
    <t>https://backoffice.x.sberauto.com/crm/manager/2157524</t>
  </si>
  <si>
    <t>4693524</t>
  </si>
  <si>
    <t>https://backoffice.x.sberauto.com/crm/manager/4693524</t>
  </si>
  <si>
    <t>4440752</t>
  </si>
  <si>
    <t>https://backoffice.x.sberauto.com/crm/manager/4440752</t>
  </si>
  <si>
    <t>XTAKS025LT1580815</t>
  </si>
  <si>
    <t>Парус Lada Казань</t>
  </si>
  <si>
    <t>https://sberauto.com/cars/b8b5c816</t>
  </si>
  <si>
    <t>Г. Казань , ул. Кожевенная д.46</t>
  </si>
  <si>
    <t>XTAGA0000T0016998</t>
  </si>
  <si>
    <t>3953246</t>
  </si>
  <si>
    <t>https://backoffice.x.sberauto.com/crm/manager/3953246</t>
  </si>
  <si>
    <t>https://sberauto.com/cars/71424863</t>
  </si>
  <si>
    <t>XTA219070T1207649</t>
  </si>
  <si>
    <t>4704223</t>
  </si>
  <si>
    <t>https://backoffice.x.sberauto.com/crm/manager/4704223</t>
  </si>
  <si>
    <t>https://sberauto.com/cars/36778232</t>
  </si>
  <si>
    <t>XTA219170T0681161</t>
  </si>
  <si>
    <t>4805828</t>
  </si>
  <si>
    <t>https://backoffice.x.sberauto.com/crm/manager/4805828</t>
  </si>
  <si>
    <t>https://sberauto.com/cars/6bf5e6c9</t>
  </si>
  <si>
    <t>XTA212140S2571372</t>
  </si>
  <si>
    <t>2432748</t>
  </si>
  <si>
    <t>https://backoffice.x.sberauto.com/crm/manager/2432748</t>
  </si>
  <si>
    <t>https://sberauto.com/cars/9fdff17f</t>
  </si>
  <si>
    <t>XTA212310T0998312</t>
  </si>
  <si>
    <t>2192972</t>
  </si>
  <si>
    <t>https://backoffice.x.sberauto.com/crm/manager/2192972</t>
  </si>
  <si>
    <t>https://sberauto.com/cars/4e12eba7</t>
  </si>
  <si>
    <t>XTAGFK360T1053828</t>
  </si>
  <si>
    <t>3756141</t>
  </si>
  <si>
    <t>https://backoffice.x.sberauto.com/crm/manager/3756141</t>
  </si>
  <si>
    <t>https://sberauto.com/cars/de85a548</t>
  </si>
  <si>
    <t>XTA212310T0981520</t>
  </si>
  <si>
    <t>4877726</t>
  </si>
  <si>
    <t>https://backoffice.x.sberauto.com/crm/manager/4877726</t>
  </si>
  <si>
    <t>https://sberauto.com/cars/888832eb</t>
  </si>
  <si>
    <t>XTA219170T0684446</t>
  </si>
  <si>
    <t>4886356</t>
  </si>
  <si>
    <t>https://backoffice.x.sberauto.com/crm/manager/4886356</t>
  </si>
  <si>
    <t>https://sberauto.com/cars/c9c9ae34</t>
  </si>
  <si>
    <t>XTAGFL350S0978458</t>
  </si>
  <si>
    <t>3592680</t>
  </si>
  <si>
    <t>https://backoffice.x.sberauto.com/crm/manager/3592680</t>
  </si>
  <si>
    <t>Вторая почта по новым</t>
  </si>
  <si>
    <t>https://sberauto.com/cars/66c4e418</t>
  </si>
  <si>
    <t>LMGJU3G50S1050982</t>
  </si>
  <si>
    <t>3926663</t>
  </si>
  <si>
    <t>https://backoffice.x.sberauto.com/crm/manager/3926663</t>
  </si>
  <si>
    <t>https://sberauto.com/cars/65527507</t>
  </si>
  <si>
    <t>X7LJA15BAC1038233</t>
  </si>
  <si>
    <t>https://sberauto.com/cars/e5778495</t>
  </si>
  <si>
    <t>EELW94U96TG077759</t>
  </si>
  <si>
    <t>4851744</t>
  </si>
  <si>
    <t>https://backoffice.x.sberauto.com/crm/manager/4851744</t>
  </si>
  <si>
    <t>https://sberauto.com/cars/d45eaaf6</t>
  </si>
  <si>
    <t>X7LJA13BAC1041282</t>
  </si>
  <si>
    <t>4867132</t>
  </si>
  <si>
    <t>https://backoffice.x.sberauto.com/crm/manager/4867132</t>
  </si>
  <si>
    <t>https://sberauto.com/cars/1b9a48f5</t>
  </si>
  <si>
    <t>LMGAE3G89T1004642</t>
  </si>
  <si>
    <t>1285779</t>
  </si>
  <si>
    <t>https://backoffice.x.sberauto.com/crm/manager/1285779</t>
  </si>
  <si>
    <t>ПРАГМАТИКА ВСЕ БУ АВТО (АО "ПЛТ")</t>
  </si>
  <si>
    <t>Z94G2813BJR106836</t>
  </si>
  <si>
    <t>Creta</t>
  </si>
  <si>
    <t>Почта 1 весь пробег</t>
  </si>
  <si>
    <t>Почта 2 весь пробег</t>
  </si>
  <si>
    <t>4165311</t>
  </si>
  <si>
    <t>https://backoffice.x.sberauto.com/crm/manager/4165311</t>
  </si>
  <si>
    <t>XTAGFL110T1038168</t>
  </si>
  <si>
    <t>4564005</t>
  </si>
  <si>
    <t>https://backoffice.x.sberauto.com/crm/manager/4564005</t>
  </si>
  <si>
    <t>XTA212310T0994210</t>
  </si>
  <si>
    <t>4668774</t>
  </si>
  <si>
    <t>https://backoffice.x.sberauto.com/crm/manager/4668774</t>
  </si>
  <si>
    <t>XTA219470V0323407</t>
  </si>
  <si>
    <t>4620050</t>
  </si>
  <si>
    <t>https://backoffice.x.sberauto.com/crm/manager/4620050</t>
  </si>
  <si>
    <t>https://sberauto.com/cars/6900cde6</t>
  </si>
  <si>
    <t>Ставрополь, улица Южный обход, 57</t>
  </si>
  <si>
    <t>KNANE81BBMS021792</t>
  </si>
  <si>
    <t>Carnival</t>
  </si>
  <si>
    <t>ФДЦ Ставрополь ОСН</t>
  </si>
  <si>
    <t>1297935</t>
  </si>
  <si>
    <t>https://backoffice.x.sberauto.com/crm/manager/1297935</t>
  </si>
  <si>
    <t>Мск</t>
  </si>
  <si>
    <t>https://sberauto.com/cars/6f19bea5</t>
  </si>
  <si>
    <t>Калужское шоссе, 21-й километр, 3</t>
  </si>
  <si>
    <t>XW7R13FV20S005576</t>
  </si>
  <si>
    <t>Мск2</t>
  </si>
  <si>
    <t>Мск3</t>
  </si>
  <si>
    <t>МСК4</t>
  </si>
  <si>
    <t>4627264</t>
  </si>
  <si>
    <t>https://backoffice.x.sberauto.com/crm/manager/4627264</t>
  </si>
  <si>
    <t>https://sberauto.com/cars/6a69162a</t>
  </si>
  <si>
    <t>Тюмень, ул. Мельникайте, 20</t>
  </si>
  <si>
    <t>JTMHT05JX05016513</t>
  </si>
  <si>
    <t>Land Cruiser</t>
  </si>
  <si>
    <t>ФДЦ Тюмень Мельникайте 1</t>
  </si>
  <si>
    <t>ФДЦ Тюмень Мельникайте 2</t>
  </si>
  <si>
    <t>ФДЦ Тюмень Мельникайте 3</t>
  </si>
  <si>
    <t>ФДЦ Тюмень Мельникайте 4</t>
  </si>
  <si>
    <t>4526026</t>
  </si>
  <si>
    <t>https://backoffice.x.sberauto.com/crm/manager/4526026</t>
  </si>
  <si>
    <t>https://sberauto.com/cars/ddcec80e</t>
  </si>
  <si>
    <t>Краснодар, ул. Горячеключевская, 5</t>
  </si>
  <si>
    <t>WBA8C91050K650215</t>
  </si>
  <si>
    <t>3 серии</t>
  </si>
  <si>
    <t>895596</t>
  </si>
  <si>
    <t>https://backoffice.x.sberauto.com/crm/manager/895596</t>
  </si>
  <si>
    <t>https://sberauto.com/cars/3b419389</t>
  </si>
  <si>
    <t>LVTDD24B1ND253386</t>
  </si>
  <si>
    <t>1482940</t>
  </si>
  <si>
    <t>https://backoffice.x.sberauto.com/crm/manager/1482940</t>
  </si>
  <si>
    <t>https://sberauto.com/cars/30a16771</t>
  </si>
  <si>
    <t>XTAGFL150T1005509</t>
  </si>
  <si>
    <t>4647998</t>
  </si>
  <si>
    <t>https://backoffice.x.sberauto.com/crm/manager/4647998</t>
  </si>
  <si>
    <t>https://sberauto.com/cars/7130292e</t>
  </si>
  <si>
    <t>LB37622Z0RX607403</t>
  </si>
  <si>
    <t>4680182</t>
  </si>
  <si>
    <t>https://backoffice.x.sberauto.com/crm/manager/4680182</t>
  </si>
  <si>
    <t>https://sberauto.com/cars/3c47940f</t>
  </si>
  <si>
    <t>XW7BF3HK00S137421</t>
  </si>
  <si>
    <t>https://sberauto.com/cars/3dfdc3be</t>
  </si>
  <si>
    <t>Волгоград, пр. Маршала Жукова, 94 лит. Д</t>
  </si>
  <si>
    <t>XTA111930C0213331</t>
  </si>
  <si>
    <t>ФДЦ Волгоград</t>
  </si>
  <si>
    <t>2608334</t>
  </si>
  <si>
    <t>https://backoffice.x.sberauto.com/crm/manager/2608334</t>
  </si>
  <si>
    <t>https://sberauto.com/cars/d0f450ed</t>
  </si>
  <si>
    <t>XTAGFK110MY504560</t>
  </si>
  <si>
    <t>3769376</t>
  </si>
  <si>
    <t>https://backoffice.x.sberauto.com/crm/manager/3769376</t>
  </si>
  <si>
    <t>https://sberauto.com/cars/06287179</t>
  </si>
  <si>
    <t>XUUTA69EJC0027554</t>
  </si>
  <si>
    <t>Aveo</t>
  </si>
  <si>
    <t>3573342</t>
  </si>
  <si>
    <t>https://backoffice.x.sberauto.com/crm/manager/3573342</t>
  </si>
  <si>
    <t>https://sberauto.com/cars/96a96316</t>
  </si>
  <si>
    <t>WDD2183591A072628</t>
  </si>
  <si>
    <t>CLS-klasse</t>
  </si>
  <si>
    <t>2555407</t>
  </si>
  <si>
    <t>https://backoffice.x.sberauto.com/crm/manager/2555407</t>
  </si>
  <si>
    <t>https://sberauto.com/cars/296c45a1</t>
  </si>
  <si>
    <t>Z94CT41DBHR498726</t>
  </si>
  <si>
    <t>4694485</t>
  </si>
  <si>
    <t>https://backoffice.x.sberauto.com/crm/manager/4694485</t>
  </si>
  <si>
    <t>https://sberauto.com/cars/c1eaeb28</t>
  </si>
  <si>
    <t>Тюмень, улица Федюнинского, 65А</t>
  </si>
  <si>
    <t>WAUZZZ8U3CR013332</t>
  </si>
  <si>
    <t>Q3</t>
  </si>
  <si>
    <t>ФДЦ Тюмень Федюнинского 1</t>
  </si>
  <si>
    <t>ФДЦ Тюмень Федюнинского 2</t>
  </si>
  <si>
    <t>ФДЦ Тюмень Федюнинского 3</t>
  </si>
  <si>
    <t>https://sberauto.com/cars/04b1c44b</t>
  </si>
  <si>
    <t>Z9M2130875L007388</t>
  </si>
  <si>
    <t>E-klasse</t>
  </si>
  <si>
    <t>https://sberauto.com/cars/89de87fd</t>
  </si>
  <si>
    <t>Z9M2130875L043383</t>
  </si>
  <si>
    <t>2171952</t>
  </si>
  <si>
    <t>https://backoffice.x.sberauto.com/crm/manager/2171952</t>
  </si>
  <si>
    <t>https://sberauto.com/cars/bd2d2120</t>
  </si>
  <si>
    <t>MMCGUKS10HHZ02312</t>
  </si>
  <si>
    <t>Pajero Sport</t>
  </si>
  <si>
    <t>2788458</t>
  </si>
  <si>
    <t>https://backoffice.x.sberauto.com/crm/manager/2788458</t>
  </si>
  <si>
    <t>https://sberauto.com/cars/de539213</t>
  </si>
  <si>
    <t>LSVUW7CA9TN011869</t>
  </si>
  <si>
    <t>Teramont</t>
  </si>
  <si>
    <t>4799397</t>
  </si>
  <si>
    <t>https://backoffice.x.sberauto.com/crm/manager/4799397</t>
  </si>
  <si>
    <t>https://sberauto.com/cars/6464076e</t>
  </si>
  <si>
    <t>Leaf</t>
  </si>
  <si>
    <t>4803995</t>
  </si>
  <si>
    <t>https://backoffice.x.sberauto.com/crm/manager/4803995</t>
  </si>
  <si>
    <t>https://sberauto.com/cars/582abaf8</t>
  </si>
  <si>
    <t>Z94C241ABJR061009</t>
  </si>
  <si>
    <t>https://sberauto.com/cars/39b4c126</t>
  </si>
  <si>
    <t>WDD2120801A997622</t>
  </si>
  <si>
    <t>2357023</t>
  </si>
  <si>
    <t>https://backoffice.x.sberauto.com/crm/manager/2357023</t>
  </si>
  <si>
    <t>https://sberauto.com/cars/de0958be</t>
  </si>
  <si>
    <t>XW8AD4NE0LH020540</t>
  </si>
  <si>
    <t>Octavia</t>
  </si>
  <si>
    <t>4828131</t>
  </si>
  <si>
    <t>https://backoffice.x.sberauto.com/crm/manager/4828131</t>
  </si>
  <si>
    <t>https://sberauto.com/cars/76ebc87d</t>
  </si>
  <si>
    <t>WDC1569431J665842</t>
  </si>
  <si>
    <t>GLA-klasse</t>
  </si>
  <si>
    <t>713506</t>
  </si>
  <si>
    <t>https://backoffice.x.sberauto.com/crm/manager/713506</t>
  </si>
  <si>
    <t>https://sberauto.com/cars/00c0d63b</t>
  </si>
  <si>
    <t>LMGJU3G85P1022886</t>
  </si>
  <si>
    <t>4841289</t>
  </si>
  <si>
    <t>https://backoffice.x.sberauto.com/crm/manager/4841289</t>
  </si>
  <si>
    <t>https://sberauto.com/cars/ca0161e0</t>
  </si>
  <si>
    <t>XWFSD9EC1D0000526</t>
  </si>
  <si>
    <t>Meriva</t>
  </si>
  <si>
    <t>1638452</t>
  </si>
  <si>
    <t>https://backoffice.x.sberauto.com/crm/manager/1638452</t>
  </si>
  <si>
    <t>https://sberauto.com/cars/18702f1f</t>
  </si>
  <si>
    <t>LLV2C3B28P0200974</t>
  </si>
  <si>
    <t>Livan</t>
  </si>
  <si>
    <t>X3 Pro</t>
  </si>
  <si>
    <t>https://sberauto.com/cars/17e5f7e6</t>
  </si>
  <si>
    <t>Z8NTANZ51DS022011</t>
  </si>
  <si>
    <t>1980104</t>
  </si>
  <si>
    <t>https://backoffice.x.sberauto.com/crm/manager/1980104</t>
  </si>
  <si>
    <t>https://sberauto.com/cars/66d31b9e</t>
  </si>
  <si>
    <t>NMTBB3JEX0R014806</t>
  </si>
  <si>
    <t>Corolla</t>
  </si>
  <si>
    <t>2979059</t>
  </si>
  <si>
    <t>https://backoffice.x.sberauto.com/crm/manager/2979059</t>
  </si>
  <si>
    <t>https://sberauto.com/cars/60588f98</t>
  </si>
  <si>
    <t>XWEPH81ADK0036539</t>
  </si>
  <si>
    <t>4860398</t>
  </si>
  <si>
    <t>https://backoffice.x.sberauto.com/crm/manager/4860398</t>
  </si>
  <si>
    <t>Агапова Наталья</t>
  </si>
  <si>
    <t>https://sberauto.com/cars/5b337ce4</t>
  </si>
  <si>
    <t>LVVDB21B2PD784892</t>
  </si>
  <si>
    <t>4619799</t>
  </si>
  <si>
    <t>https://backoffice.x.sberauto.com/crm/manager/4619799</t>
  </si>
  <si>
    <t>АСП Маркетолог</t>
  </si>
  <si>
    <t>https://sberauto.com/cars/36a123d3</t>
  </si>
  <si>
    <t>Екатеринбург, Щербакова,144</t>
  </si>
  <si>
    <t>WVWZZZAUZEW159175</t>
  </si>
  <si>
    <t>АСП Щербакова 144</t>
  </si>
  <si>
    <t>Почта  АСП Общая</t>
  </si>
  <si>
    <t>Почта 2 АСП Щербакова 144</t>
  </si>
  <si>
    <t>https://sberauto.com/cars/bb326eb1</t>
  </si>
  <si>
    <t>Екатеринбург, Металлургов,67</t>
  </si>
  <si>
    <t>JTEBU3FJ50K013129</t>
  </si>
  <si>
    <t>Land Cruiser Prado</t>
  </si>
  <si>
    <t>Почта 1 АСП Металлургов</t>
  </si>
  <si>
    <t>Почта 2 АСП Металлургов</t>
  </si>
  <si>
    <t>4752123</t>
  </si>
  <si>
    <t>https://backoffice.x.sberauto.com/crm/manager/4752123</t>
  </si>
  <si>
    <t>https://sberauto.com/cars/6cdc8512</t>
  </si>
  <si>
    <t>XTA217230C0200354</t>
  </si>
  <si>
    <t>4800883</t>
  </si>
  <si>
    <t>https://backoffice.x.sberauto.com/crm/manager/4800883</t>
  </si>
  <si>
    <t>https://sberauto.com/cars/75b16e2b</t>
  </si>
  <si>
    <t>XW8ZZZ61ZFG044154</t>
  </si>
  <si>
    <t>1330540</t>
  </si>
  <si>
    <t>https://backoffice.x.sberauto.com/crm/manager/1330540</t>
  </si>
  <si>
    <t>https://sberauto.com/cars/53d0bbc6</t>
  </si>
  <si>
    <t>XTAGFK330LY435270</t>
  </si>
  <si>
    <t>1265668</t>
  </si>
  <si>
    <t>https://backoffice.x.sberauto.com/crm/manager/1265668</t>
  </si>
  <si>
    <t>https://sberauto.com/cars/70602c37</t>
  </si>
  <si>
    <t>Москва, МКАД 44 км, д. 1</t>
  </si>
  <si>
    <t>EC3DEUFD0SC002821</t>
  </si>
  <si>
    <t>4256930</t>
  </si>
  <si>
    <t>https://backoffice.x.sberauto.com/crm/manager/4256930</t>
  </si>
  <si>
    <t>https://sberauto.com/cars/b3b6136e</t>
  </si>
  <si>
    <t>EC3TDUMA2T0003446</t>
  </si>
  <si>
    <t>4100797</t>
  </si>
  <si>
    <t>https://backoffice.x.sberauto.com/crm/manager/4100797</t>
  </si>
  <si>
    <t>https://sberauto.com/cars/5fd09f6e</t>
  </si>
  <si>
    <t>Москва, Рябиновая ул., д. 43Б</t>
  </si>
  <si>
    <t>ED3STHFM5S0002354</t>
  </si>
  <si>
    <t>155308</t>
  </si>
  <si>
    <t>https://backoffice.x.sberauto.com/crm/manager/155308</t>
  </si>
  <si>
    <t>https://sberauto.com/cars/96e7cde3</t>
  </si>
  <si>
    <t>9735</t>
  </si>
  <si>
    <t>https://backoffice.x.sberauto.com/crm/manager/9735</t>
  </si>
  <si>
    <t>https://sberauto.com/cars/fe5952f1</t>
  </si>
  <si>
    <t>Москва, ш. Энтузиастов, д. 59</t>
  </si>
  <si>
    <t>VF1LZBB0648825118</t>
  </si>
  <si>
    <t>Fluence</t>
  </si>
  <si>
    <t>4621080</t>
  </si>
  <si>
    <t>https://backoffice.x.sberauto.com/crm/manager/4621080</t>
  </si>
  <si>
    <t>https://sberauto.com/cars/7fa01b70</t>
  </si>
  <si>
    <t>Москва, Дмитровское ш., д. 161А</t>
  </si>
  <si>
    <t>XTA219170T0690203</t>
  </si>
  <si>
    <t>3251910</t>
  </si>
  <si>
    <t>https://backoffice.x.sberauto.com/crm/manager/3251910</t>
  </si>
  <si>
    <t>https://sberauto.com/cars/de69745c</t>
  </si>
  <si>
    <t>Z94PA814BSR074462</t>
  </si>
  <si>
    <t>4622082</t>
  </si>
  <si>
    <t>https://backoffice.x.sberauto.com/crm/manager/4622082</t>
  </si>
  <si>
    <t>https://sberauto.com/cars/8e521909</t>
  </si>
  <si>
    <t>4621999</t>
  </si>
  <si>
    <t>https://backoffice.x.sberauto.com/crm/manager/4621999</t>
  </si>
  <si>
    <t>https://sberauto.com/cars/c3a2b6a7</t>
  </si>
  <si>
    <t>LS4ASE2E4SA252210</t>
  </si>
  <si>
    <t>2675712</t>
  </si>
  <si>
    <t>https://backoffice.x.sberauto.com/crm/manager/2675712</t>
  </si>
  <si>
    <t>https://sberauto.com/cars/37acfb74</t>
  </si>
  <si>
    <t>EDXFD32BXTE026559</t>
  </si>
  <si>
    <t>4623449</t>
  </si>
  <si>
    <t>https://backoffice.x.sberauto.com/crm/manager/4623449</t>
  </si>
  <si>
    <t>https://sberauto.com/cars/7b482e0d</t>
  </si>
  <si>
    <t>XTA219040T1258061</t>
  </si>
  <si>
    <t>4626570</t>
  </si>
  <si>
    <t>https://backoffice.x.sberauto.com/crm/manager/4626570</t>
  </si>
  <si>
    <t>https://sberauto.com/cars/70978712</t>
  </si>
  <si>
    <t>Балашиха, Западная коммунальная зона, ш. Энтузиастов, д. 12А</t>
  </si>
  <si>
    <t>Y4K8622Z3TB921150</t>
  </si>
  <si>
    <t>https://sberauto.com/cars/8aef3381</t>
  </si>
  <si>
    <t>Y4K8622ZXTB922280</t>
  </si>
  <si>
    <t>https://sberauto.com/cars/24d55c64</t>
  </si>
  <si>
    <t>EDXGD34B1TE052260</t>
  </si>
  <si>
    <t>2133208</t>
  </si>
  <si>
    <t>https://backoffice.x.sberauto.com/crm/manager/2133208</t>
  </si>
  <si>
    <t>https://sberauto.com/cars/bd354773</t>
  </si>
  <si>
    <t>XTAGA0000T0032392</t>
  </si>
  <si>
    <t>3856577</t>
  </si>
  <si>
    <t>https://backoffice.x.sberauto.com/crm/manager/3856577</t>
  </si>
  <si>
    <t>https://sberauto.com/cars/0a093c6d</t>
  </si>
  <si>
    <t>Y4K8622Z4TB905507</t>
  </si>
  <si>
    <t>https://sberauto.com/cars/3389f22b</t>
  </si>
  <si>
    <t>2553013</t>
  </si>
  <si>
    <t>https://backoffice.x.sberauto.com/crm/manager/2553013</t>
  </si>
  <si>
    <t>https://sberauto.com/cars/42fcc1c1</t>
  </si>
  <si>
    <t>Y4K8722DXTB310923</t>
  </si>
  <si>
    <t>4631930</t>
  </si>
  <si>
    <t>https://backoffice.x.sberauto.com/crm/manager/4631930</t>
  </si>
  <si>
    <t>https://sberauto.com/cars/581ddd27</t>
  </si>
  <si>
    <t>KPTE0A1YSSP101717</t>
  </si>
  <si>
    <t>KGM</t>
  </si>
  <si>
    <t>Torres</t>
  </si>
  <si>
    <t>https://sberauto.com/cars/9de927fb</t>
  </si>
  <si>
    <t>Москва, Каширское ш., д. 41, с. 2</t>
  </si>
  <si>
    <t>XTAGA0000T0032305</t>
  </si>
  <si>
    <t>1769283</t>
  </si>
  <si>
    <t>https://backoffice.x.sberauto.com/crm/manager/1769283</t>
  </si>
  <si>
    <t>https://sberauto.com/cars/2d9c49aa</t>
  </si>
  <si>
    <t>LS5A2DKE4RA260629</t>
  </si>
  <si>
    <t>4620412</t>
  </si>
  <si>
    <t>https://backoffice.x.sberauto.com/crm/manager/4620412</t>
  </si>
  <si>
    <t>https://sberauto.com/cars/4e38b7e6</t>
  </si>
  <si>
    <t>X7LJA15BAC1040774</t>
  </si>
  <si>
    <t>https://sberauto.com/cars/3a2b211a</t>
  </si>
  <si>
    <t>Москва, ул. Красная Сосна, д. 2, с. 1</t>
  </si>
  <si>
    <t>4642180</t>
  </si>
  <si>
    <t>https://backoffice.x.sberauto.com/crm/manager/4642180</t>
  </si>
  <si>
    <t>https://sberauto.com/cars/130d9cbe</t>
  </si>
  <si>
    <t>LS4ASE2A5SD009730</t>
  </si>
  <si>
    <t>1452796</t>
  </si>
  <si>
    <t>https://backoffice.x.sberauto.com/crm/manager/1452796</t>
  </si>
  <si>
    <t>https://sberauto.com/cars/f513c3a3</t>
  </si>
  <si>
    <t>Москва, Варшавское ш, д. 56</t>
  </si>
  <si>
    <t>XTA219040T1270388</t>
  </si>
  <si>
    <t>4193874</t>
  </si>
  <si>
    <t>https://backoffice.x.sberauto.com/crm/manager/4193874</t>
  </si>
  <si>
    <t>https://sberauto.com/cars/f39e89e9</t>
  </si>
  <si>
    <t>Москва, Сормовская ул., д. 21А</t>
  </si>
  <si>
    <t>XTA219440T0317419</t>
  </si>
  <si>
    <t>3787010</t>
  </si>
  <si>
    <t>https://backoffice.x.sberauto.com/crm/manager/3787010</t>
  </si>
  <si>
    <t>https://sberauto.com/cars/92f5a6b8</t>
  </si>
  <si>
    <t>KMHEU41CP7A301425</t>
  </si>
  <si>
    <t>4643970</t>
  </si>
  <si>
    <t>https://backoffice.x.sberauto.com/crm/manager/4643970</t>
  </si>
  <si>
    <t>https://sberauto.com/cars/e35c41b4</t>
  </si>
  <si>
    <t>XTA219060EY077757</t>
  </si>
  <si>
    <t>4635313</t>
  </si>
  <si>
    <t>https://backoffice.x.sberauto.com/crm/manager/4635313</t>
  </si>
  <si>
    <t>https://sberauto.com/cars/8e5c5b76</t>
  </si>
  <si>
    <t>XWEFX411BJC006659</t>
  </si>
  <si>
    <t>Cerato</t>
  </si>
  <si>
    <t>https://sberauto.com/cars/8715684b</t>
  </si>
  <si>
    <t>EDXGD34B9TE053222</t>
  </si>
  <si>
    <t>https://sberauto.com/cars/e21e7b8b</t>
  </si>
  <si>
    <t>LS4ASE2A6SD009753</t>
  </si>
  <si>
    <t>https://sberauto.com/cars/d6844ae4</t>
  </si>
  <si>
    <t>EDXFD32B3TE026483</t>
  </si>
  <si>
    <t>2727036</t>
  </si>
  <si>
    <t>https://backoffice.x.sberauto.com/crm/manager/2727036</t>
  </si>
  <si>
    <t>https://sberauto.com/cars/8e4f18b0</t>
  </si>
  <si>
    <t>Y4K8722D1TB305531</t>
  </si>
  <si>
    <t>4646158</t>
  </si>
  <si>
    <t>https://backoffice.x.sberauto.com/crm/manager/4646158</t>
  </si>
  <si>
    <t>https://sberauto.com/cars/65454394</t>
  </si>
  <si>
    <t>EDELB31B7TE058677</t>
  </si>
  <si>
    <t>2387833</t>
  </si>
  <si>
    <t>https://backoffice.x.sberauto.com/crm/manager/2387833</t>
  </si>
  <si>
    <t>https://sberauto.com/cars/621937df</t>
  </si>
  <si>
    <t>XTAGA0000T0025367</t>
  </si>
  <si>
    <t>https://sberauto.com/cars/8f573505</t>
  </si>
  <si>
    <t>ED3STHFM5S0002418</t>
  </si>
  <si>
    <t>1935569</t>
  </si>
  <si>
    <t>https://backoffice.x.sberauto.com/crm/manager/1935569</t>
  </si>
  <si>
    <t>https://sberauto.com/cars/ce01fcb7</t>
  </si>
  <si>
    <t>4650838</t>
  </si>
  <si>
    <t>https://backoffice.x.sberauto.com/crm/manager/4650838</t>
  </si>
  <si>
    <t>https://sberauto.com/cars/e1b42a05</t>
  </si>
  <si>
    <t>XTA219470T0320332</t>
  </si>
  <si>
    <t>4655265</t>
  </si>
  <si>
    <t>https://backoffice.x.sberauto.com/crm/manager/4655265</t>
  </si>
  <si>
    <t>ХАНТАМАНСИЙСКИЙ Округ</t>
  </si>
  <si>
    <t>49584</t>
  </si>
  <si>
    <t>https://backoffice.x.sberauto.com/crm/manager/49584</t>
  </si>
  <si>
    <t>3709788</t>
  </si>
  <si>
    <t>https://backoffice.x.sberauto.com/crm/manager/3709788</t>
  </si>
  <si>
    <t>https://sberauto.com/cars/3e00f255</t>
  </si>
  <si>
    <t>Z94PC815DSR052403</t>
  </si>
  <si>
    <t>4351281</t>
  </si>
  <si>
    <t>https://backoffice.x.sberauto.com/crm/manager/4351281</t>
  </si>
  <si>
    <t>4660288</t>
  </si>
  <si>
    <t>https://backoffice.x.sberauto.com/crm/manager/4660288</t>
  </si>
  <si>
    <t>https://sberauto.com/cars/c89b79d1</t>
  </si>
  <si>
    <t>XTA212310T0999704</t>
  </si>
  <si>
    <t>3419256</t>
  </si>
  <si>
    <t>https://backoffice.x.sberauto.com/crm/manager/3419256</t>
  </si>
  <si>
    <t>Куликов Александр</t>
  </si>
  <si>
    <t>https://sberauto.com/cars/df7a7dcd</t>
  </si>
  <si>
    <t>VF3M45GXVJL034455</t>
  </si>
  <si>
    <t>5008</t>
  </si>
  <si>
    <t>4351390</t>
  </si>
  <si>
    <t>https://backoffice.x.sberauto.com/crm/manager/4351390</t>
  </si>
  <si>
    <t>https://sberauto.com/cars/536ec818</t>
  </si>
  <si>
    <t>4662944</t>
  </si>
  <si>
    <t>https://backoffice.x.sberauto.com/crm/manager/4662944</t>
  </si>
  <si>
    <t>https://sberauto.com/cars/3fa5a887</t>
  </si>
  <si>
    <t>XTAGFL150S0984531</t>
  </si>
  <si>
    <t>4055195</t>
  </si>
  <si>
    <t>https://backoffice.x.sberauto.com/crm/manager/4055195</t>
  </si>
  <si>
    <t>https://sberauto.com/cars/298524d0</t>
  </si>
  <si>
    <t>EDELB31B1TE054513</t>
  </si>
  <si>
    <t>4663525</t>
  </si>
  <si>
    <t>https://backoffice.x.sberauto.com/crm/manager/4663525</t>
  </si>
  <si>
    <t>https://sberauto.com/cars/652e7e12</t>
  </si>
  <si>
    <t>EC3DLUFD3TC012752</t>
  </si>
  <si>
    <t>https://sberauto.com/cars/ebec9a53</t>
  </si>
  <si>
    <t>RUNSJAP39TU004239</t>
  </si>
  <si>
    <t>4467076</t>
  </si>
  <si>
    <t>https://backoffice.x.sberauto.com/crm/manager/4467076</t>
  </si>
  <si>
    <t>https://sberauto.com/cars/3601538f</t>
  </si>
  <si>
    <t>EDXFD32B9TE043689</t>
  </si>
  <si>
    <t>2652219</t>
  </si>
  <si>
    <t>https://backoffice.x.sberauto.com/crm/manager/2652219</t>
  </si>
  <si>
    <t>3124283</t>
  </si>
  <si>
    <t>https://backoffice.x.sberauto.com/crm/manager/3124283</t>
  </si>
  <si>
    <t>https://sberauto.com/cars/e4b245f8</t>
  </si>
  <si>
    <t>XTA213100L0216371</t>
  </si>
  <si>
    <t>2131 (4x4)</t>
  </si>
  <si>
    <t>3025916</t>
  </si>
  <si>
    <t>https://backoffice.x.sberauto.com/crm/manager/3025916</t>
  </si>
  <si>
    <t>https://sberauto.com/cars/daaeb348</t>
  </si>
  <si>
    <t>LGWEE4A57PK659935</t>
  </si>
  <si>
    <t>4664469</t>
  </si>
  <si>
    <t>https://backoffice.x.sberauto.com/crm/manager/4664469</t>
  </si>
  <si>
    <t>https://sberauto.com/cars/0ba16ecc</t>
  </si>
  <si>
    <t>Z8UA0A18SD0025203</t>
  </si>
  <si>
    <t>https://sberauto.com/cars/d095d719</t>
  </si>
  <si>
    <t>XTA212310T0992668</t>
  </si>
  <si>
    <t>4679583</t>
  </si>
  <si>
    <t>https://backoffice.x.sberauto.com/crm/manager/4679583</t>
  </si>
  <si>
    <t>4679926</t>
  </si>
  <si>
    <t>https://backoffice.x.sberauto.com/crm/manager/4679926</t>
  </si>
  <si>
    <t>3393020</t>
  </si>
  <si>
    <t>https://backoffice.x.sberauto.com/crm/manager/3393020</t>
  </si>
  <si>
    <t>https://sberauto.com/cars/4bd8e7ee</t>
  </si>
  <si>
    <t>EC3DLUFD6TC012728</t>
  </si>
  <si>
    <t>https://sberauto.com/cars/37fa2419</t>
  </si>
  <si>
    <t>EC3DLUFD4TC012808</t>
  </si>
  <si>
    <t>4679015</t>
  </si>
  <si>
    <t>https://backoffice.x.sberauto.com/crm/manager/4679015</t>
  </si>
  <si>
    <t>https://sberauto.com/cars/82da1082</t>
  </si>
  <si>
    <t>XTAGAB320J1095124</t>
  </si>
  <si>
    <t>XRAY</t>
  </si>
  <si>
    <t>1671972</t>
  </si>
  <si>
    <t>https://backoffice.x.sberauto.com/crm/manager/1671972</t>
  </si>
  <si>
    <t>https://sberauto.com/cars/e893cb8c</t>
  </si>
  <si>
    <t>EC3DEUFD6SC003231</t>
  </si>
  <si>
    <t>1450615</t>
  </si>
  <si>
    <t>https://backoffice.x.sberauto.com/crm/manager/1450615</t>
  </si>
  <si>
    <t>https://sberauto.com/cars/d9e1c287</t>
  </si>
  <si>
    <t>LS4ASE2A4SA997665</t>
  </si>
  <si>
    <t>4683141</t>
  </si>
  <si>
    <t>https://backoffice.x.sberauto.com/crm/manager/4683141</t>
  </si>
  <si>
    <t>Ахремко Елена</t>
  </si>
  <si>
    <t>https://sberauto.com/cars/c792eef1</t>
  </si>
  <si>
    <t>KMHSH81WP8U387905</t>
  </si>
  <si>
    <t>3591109</t>
  </si>
  <si>
    <t>https://backoffice.x.sberauto.com/crm/manager/3591109</t>
  </si>
  <si>
    <t>4652778</t>
  </si>
  <si>
    <t>https://backoffice.x.sberauto.com/crm/manager/4652778</t>
  </si>
  <si>
    <t>https://sberauto.com/cars/3aa86bac</t>
  </si>
  <si>
    <t>ED3STHFM5S0004881</t>
  </si>
  <si>
    <t>https://sberauto.com/cars/473b1b2a</t>
  </si>
  <si>
    <t>XTA219010J0510254</t>
  </si>
  <si>
    <t>https://sberauto.com/cars/9e892cf5</t>
  </si>
  <si>
    <t>XTA219010M0728057</t>
  </si>
  <si>
    <t>https://sberauto.com/cars/0eb36fba</t>
  </si>
  <si>
    <t>XTA219110HY238430</t>
  </si>
  <si>
    <t>2459935</t>
  </si>
  <si>
    <t>https://backoffice.x.sberauto.com/crm/manager/2459935</t>
  </si>
  <si>
    <t>https://sberauto.com/cars/26501549</t>
  </si>
  <si>
    <t>Z8NHSNHGD65307842</t>
  </si>
  <si>
    <t>Terrano</t>
  </si>
  <si>
    <t>470749</t>
  </si>
  <si>
    <t>https://backoffice.x.sberauto.com/crm/manager/470749</t>
  </si>
  <si>
    <t>https://sberauto.com/cars/c47dac66</t>
  </si>
  <si>
    <t>EDEDD24B8SG009642</t>
  </si>
  <si>
    <t>1365025</t>
  </si>
  <si>
    <t>https://backoffice.x.sberauto.com/crm/manager/1365025</t>
  </si>
  <si>
    <t>https://sberauto.com/cars/98ca3533</t>
  </si>
  <si>
    <t>XWEPC813DB0000274</t>
  </si>
  <si>
    <t>1097152</t>
  </si>
  <si>
    <t>https://backoffice.x.sberauto.com/crm/manager/1097152</t>
  </si>
  <si>
    <t>https://sberauto.com/cars/69c2de6d</t>
  </si>
  <si>
    <t>Москва, Рязанский пр-т, д. 2, с. 27</t>
  </si>
  <si>
    <t>EDEDD24B9SG009620</t>
  </si>
  <si>
    <t>4645289</t>
  </si>
  <si>
    <t>https://backoffice.x.sberauto.com/crm/manager/4645289</t>
  </si>
  <si>
    <t>https://sberauto.com/cars/4f1bba65</t>
  </si>
  <si>
    <t>LB3FX1S70TB051566</t>
  </si>
  <si>
    <t>3089634</t>
  </si>
  <si>
    <t>https://backoffice.x.sberauto.com/crm/manager/3089634</t>
  </si>
  <si>
    <t>https://sberauto.com/cars/d20f095f</t>
  </si>
  <si>
    <t>SALVA2BN5HH231487</t>
  </si>
  <si>
    <t>Range Rover Evoque</t>
  </si>
  <si>
    <t>https://sberauto.com/cars/16e92c90</t>
  </si>
  <si>
    <t>LGWEF4A57RF737395</t>
  </si>
  <si>
    <t>2872307</t>
  </si>
  <si>
    <t>https://backoffice.x.sberauto.com/crm/manager/2872307</t>
  </si>
  <si>
    <t>https://sberauto.com/cars/929bede2</t>
  </si>
  <si>
    <t>XWEGT411BH0001629</t>
  </si>
  <si>
    <t>Optima</t>
  </si>
  <si>
    <t>2853630</t>
  </si>
  <si>
    <t>https://backoffice.x.sberauto.com/crm/manager/2853630</t>
  </si>
  <si>
    <t>https://sberauto.com/cars/0aa27b69</t>
  </si>
  <si>
    <t>JMBXNGA1WCZ018997</t>
  </si>
  <si>
    <t>ASX</t>
  </si>
  <si>
    <t>https://sberauto.com/cars/b2ec501e</t>
  </si>
  <si>
    <t>EDXFD32B9TE033048</t>
  </si>
  <si>
    <t>1326265</t>
  </si>
  <si>
    <t>https://backoffice.x.sberauto.com/crm/manager/1326265</t>
  </si>
  <si>
    <t>https://sberauto.com/cars/659e71aa</t>
  </si>
  <si>
    <t>XWEPH81ADM0058376</t>
  </si>
  <si>
    <t>4702247</t>
  </si>
  <si>
    <t>https://backoffice.x.sberauto.com/crm/manager/4702247</t>
  </si>
  <si>
    <t>https://sberauto.com/cars/f26bd204</t>
  </si>
  <si>
    <t>XTAGFK330MY535135</t>
  </si>
  <si>
    <t>2869023</t>
  </si>
  <si>
    <t>https://backoffice.x.sberauto.com/crm/manager/2869023</t>
  </si>
  <si>
    <t>https://sberauto.com/cars/adea1158</t>
  </si>
  <si>
    <t>XW8ZZZ5NZHG103858</t>
  </si>
  <si>
    <t>1433563</t>
  </si>
  <si>
    <t>https://backoffice.x.sberauto.com/crm/manager/1433563</t>
  </si>
  <si>
    <t>https://sberauto.com/cars/1c70f639</t>
  </si>
  <si>
    <t>4708224</t>
  </si>
  <si>
    <t>https://backoffice.x.sberauto.com/crm/manager/4708224</t>
  </si>
  <si>
    <t>2111210</t>
  </si>
  <si>
    <t>https://backoffice.x.sberauto.com/crm/manager/2111210</t>
  </si>
  <si>
    <t>https://sberauto.com/cars/7781a941</t>
  </si>
  <si>
    <t>Z8NHSNDJN51236418</t>
  </si>
  <si>
    <t>1222482</t>
  </si>
  <si>
    <t>https://backoffice.x.sberauto.com/crm/manager/1222482</t>
  </si>
  <si>
    <t>https://sberauto.com/cars/08dbf2d7</t>
  </si>
  <si>
    <t>X7LJA13BAM1034142</t>
  </si>
  <si>
    <t>3290211</t>
  </si>
  <si>
    <t>https://backoffice.x.sberauto.com/crm/manager/3290211</t>
  </si>
  <si>
    <t>https://sberauto.com/cars/57974f04</t>
  </si>
  <si>
    <t>4715664</t>
  </si>
  <si>
    <t>https://backoffice.x.sberauto.com/crm/manager/4715664</t>
  </si>
  <si>
    <t>4718924</t>
  </si>
  <si>
    <t>https://backoffice.x.sberauto.com/crm/manager/4718924</t>
  </si>
  <si>
    <t>https://sberauto.com/cars/4c8ba063</t>
  </si>
  <si>
    <t>XTAGA0000T0032360</t>
  </si>
  <si>
    <t>4085471</t>
  </si>
  <si>
    <t>https://backoffice.x.sberauto.com/crm/manager/4085471</t>
  </si>
  <si>
    <t>https://sberauto.com/cars/6b90bc03</t>
  </si>
  <si>
    <t>Z8NHSNHGN58663125</t>
  </si>
  <si>
    <t>756732</t>
  </si>
  <si>
    <t>https://backoffice.x.sberauto.com/crm/manager/756732</t>
  </si>
  <si>
    <t>https://sberauto.com/cars/fde0705e</t>
  </si>
  <si>
    <t>RUNSJAP39TU005158</t>
  </si>
  <si>
    <t>4720410</t>
  </si>
  <si>
    <t>https://backoffice.x.sberauto.com/crm/manager/4720410</t>
  </si>
  <si>
    <t>3411813</t>
  </si>
  <si>
    <t>https://backoffice.x.sberauto.com/crm/manager/3411813</t>
  </si>
  <si>
    <t>https://sberauto.com/cars/93264a91</t>
  </si>
  <si>
    <t>Z94C341BBSR276505</t>
  </si>
  <si>
    <t>https://sberauto.com/cars/052db736</t>
  </si>
  <si>
    <t>EDELB31B7TE058033</t>
  </si>
  <si>
    <t>4723688</t>
  </si>
  <si>
    <t>https://backoffice.x.sberauto.com/crm/manager/4723688</t>
  </si>
  <si>
    <t>https://sberauto.com/cars/f4dbd5d4</t>
  </si>
  <si>
    <t>EC3DLUFD2TC012676</t>
  </si>
  <si>
    <t>1178904</t>
  </si>
  <si>
    <t>https://backoffice.x.sberauto.com/crm/manager/1178904</t>
  </si>
  <si>
    <t>https://sberauto.com/cars/898ef8cf</t>
  </si>
  <si>
    <t>EDXGD34B9TE030992</t>
  </si>
  <si>
    <t>4727550</t>
  </si>
  <si>
    <t>https://backoffice.x.sberauto.com/crm/manager/4727550</t>
  </si>
  <si>
    <t>https://sberauto.com/cars/d9df776f</t>
  </si>
  <si>
    <t>4704968</t>
  </si>
  <si>
    <t>https://backoffice.x.sberauto.com/crm/manager/4704968</t>
  </si>
  <si>
    <t>https://sberauto.com/cars/a51ea2ab</t>
  </si>
  <si>
    <t>EDELB31B5TE072769</t>
  </si>
  <si>
    <t>3698736</t>
  </si>
  <si>
    <t>https://backoffice.x.sberauto.com/crm/manager/3698736</t>
  </si>
  <si>
    <t>https://sberauto.com/cars/d97a98dc</t>
  </si>
  <si>
    <t>1658413</t>
  </si>
  <si>
    <t>https://backoffice.x.sberauto.com/crm/manager/1658413</t>
  </si>
  <si>
    <t>https://sberauto.com/cars/00f52c4f</t>
  </si>
  <si>
    <t>XTAGFL110T1046964</t>
  </si>
  <si>
    <t>3066417</t>
  </si>
  <si>
    <t>https://backoffice.x.sberauto.com/crm/manager/3066417</t>
  </si>
  <si>
    <t>https://sberauto.com/cars/75eba272</t>
  </si>
  <si>
    <t>XTA212310T0992687</t>
  </si>
  <si>
    <t>4730914</t>
  </si>
  <si>
    <t>https://backoffice.x.sberauto.com/crm/manager/4730914</t>
  </si>
  <si>
    <t>https://sberauto.com/cars/bfa04b81</t>
  </si>
  <si>
    <t>XWEJ3813DM0021702</t>
  </si>
  <si>
    <t>4731313</t>
  </si>
  <si>
    <t>https://backoffice.x.sberauto.com/crm/manager/4731313</t>
  </si>
  <si>
    <t>https://sberauto.com/cars/39b0c319</t>
  </si>
  <si>
    <t>EELW94W9XTG040212</t>
  </si>
  <si>
    <t>4731993</t>
  </si>
  <si>
    <t>https://backoffice.x.sberauto.com/crm/manager/4731993</t>
  </si>
  <si>
    <t>https://sberauto.com/cars/eae6d4bc</t>
  </si>
  <si>
    <t>LB3G43S97TX406892</t>
  </si>
  <si>
    <t>4732193</t>
  </si>
  <si>
    <t>https://backoffice.x.sberauto.com/crm/manager/4732193</t>
  </si>
  <si>
    <t>https://sberauto.com/cars/19b86487</t>
  </si>
  <si>
    <t>XTARS045LT1579116</t>
  </si>
  <si>
    <t>4732428</t>
  </si>
  <si>
    <t>https://backoffice.x.sberauto.com/crm/manager/4732428</t>
  </si>
  <si>
    <t>https://sberauto.com/cars/026fe783</t>
  </si>
  <si>
    <t>XTAGA0000T0032324</t>
  </si>
  <si>
    <t>https://sberauto.com/cars/a0909d0d</t>
  </si>
  <si>
    <t>YV1MZ29H0J2145194</t>
  </si>
  <si>
    <t>Volvo</t>
  </si>
  <si>
    <t>V40 Cross Country</t>
  </si>
  <si>
    <t>4733313</t>
  </si>
  <si>
    <t>https://backoffice.x.sberauto.com/crm/manager/4733313</t>
  </si>
  <si>
    <t>3990177</t>
  </si>
  <si>
    <t>https://backoffice.x.sberauto.com/crm/manager/3990177</t>
  </si>
  <si>
    <t>https://sberauto.com/cars/58bdd37b</t>
  </si>
  <si>
    <t>EDXFD32B8TE077249</t>
  </si>
  <si>
    <t>1831079</t>
  </si>
  <si>
    <t>https://backoffice.x.sberauto.com/crm/manager/1831079</t>
  </si>
  <si>
    <t>https://sberauto.com/cars/84af060e</t>
  </si>
  <si>
    <t>Z94PC815DSR066944</t>
  </si>
  <si>
    <t>https://sberauto.com/cars/3864f532</t>
  </si>
  <si>
    <t>LB37852D0TS034359</t>
  </si>
  <si>
    <t>https://sberauto.com/cars/342e8741</t>
  </si>
  <si>
    <t>EDELB31B5TE073999</t>
  </si>
  <si>
    <t>3135017</t>
  </si>
  <si>
    <t>https://backoffice.x.sberauto.com/crm/manager/3135017</t>
  </si>
  <si>
    <t>https://sberauto.com/cars/aeb79bf0</t>
  </si>
  <si>
    <t>Z94C341BBSR276048</t>
  </si>
  <si>
    <t>4717410</t>
  </si>
  <si>
    <t>https://backoffice.x.sberauto.com/crm/manager/4717410</t>
  </si>
  <si>
    <t>https://sberauto.com/cars/80700982</t>
  </si>
  <si>
    <t>X7LBSRB1KDH637626</t>
  </si>
  <si>
    <t>Sandero</t>
  </si>
  <si>
    <t>https://sberauto.com/cars/fc9435eb</t>
  </si>
  <si>
    <t>XTA219010L0677186</t>
  </si>
  <si>
    <t>314678</t>
  </si>
  <si>
    <t>https://backoffice.x.sberauto.com/crm/manager/314678</t>
  </si>
  <si>
    <t>https://sberauto.com/cars/9141c0e9</t>
  </si>
  <si>
    <t>XTA212310T0984866</t>
  </si>
  <si>
    <t>https://sberauto.com/cars/6e73f9f2</t>
  </si>
  <si>
    <t>Z94C351BBSR198568</t>
  </si>
  <si>
    <t>4745858</t>
  </si>
  <si>
    <t>https://backoffice.x.sberauto.com/crm/manager/4745858</t>
  </si>
  <si>
    <t>https://sberauto.com/cars/9041de10</t>
  </si>
  <si>
    <t>LVTDD24B8PD466063</t>
  </si>
  <si>
    <t>Tiggo 8 Pro Max</t>
  </si>
  <si>
    <t>4439388</t>
  </si>
  <si>
    <t>https://backoffice.x.sberauto.com/crm/manager/4439388</t>
  </si>
  <si>
    <t>https://sberauto.com/cars/8bec2b6d</t>
  </si>
  <si>
    <t>EDELB31B4TE062895</t>
  </si>
  <si>
    <t>4758596</t>
  </si>
  <si>
    <t>https://backoffice.x.sberauto.com/crm/manager/4758596</t>
  </si>
  <si>
    <t>https://sberauto.com/cars/0e62c8b3</t>
  </si>
  <si>
    <t>4762323</t>
  </si>
  <si>
    <t>https://backoffice.x.sberauto.com/crm/manager/4762323</t>
  </si>
  <si>
    <t>https://sberauto.com/cars/cb86131a</t>
  </si>
  <si>
    <t>Z94PB814BSR072731</t>
  </si>
  <si>
    <t>3859042</t>
  </si>
  <si>
    <t>https://backoffice.x.sberauto.com/crm/manager/3859042</t>
  </si>
  <si>
    <t>https://sberauto.com/cars/0c2fe98c</t>
  </si>
  <si>
    <t>Z94PB814BSR072419</t>
  </si>
  <si>
    <t>3799259</t>
  </si>
  <si>
    <t>https://backoffice.x.sberauto.com/crm/manager/3799259</t>
  </si>
  <si>
    <t>https://sberauto.com/cars/ac4b17a6</t>
  </si>
  <si>
    <t>EC37LUSM8SC003501</t>
  </si>
  <si>
    <t>141446</t>
  </si>
  <si>
    <t>https://backoffice.x.sberauto.com/crm/manager/141446</t>
  </si>
  <si>
    <t>4769152</t>
  </si>
  <si>
    <t>https://backoffice.x.sberauto.com/crm/manager/4769152</t>
  </si>
  <si>
    <t>https://sberauto.com/cars/4adb9bab</t>
  </si>
  <si>
    <t>Y4K8622Z4TB925210</t>
  </si>
  <si>
    <t>https://sberauto.com/cars/55473132</t>
  </si>
  <si>
    <t>Y4K8722D6TB310868</t>
  </si>
  <si>
    <t>3477377</t>
  </si>
  <si>
    <t>https://backoffice.x.sberauto.com/crm/manager/3477377</t>
  </si>
  <si>
    <t>https://sberauto.com/cars/4ce7abcd</t>
  </si>
  <si>
    <t>Z94C351BBSR198651</t>
  </si>
  <si>
    <t>4320155</t>
  </si>
  <si>
    <t>https://backoffice.x.sberauto.com/crm/manager/4320155</t>
  </si>
  <si>
    <t>https://sberauto.com/cars/8fa5bf3c</t>
  </si>
  <si>
    <t>EC37LUSMXSC003564</t>
  </si>
  <si>
    <t>4770411</t>
  </si>
  <si>
    <t>https://backoffice.x.sberauto.com/crm/manager/4770411</t>
  </si>
  <si>
    <t>https://sberauto.com/cars/bc7aa33b</t>
  </si>
  <si>
    <t>Z0X219079T1270241</t>
  </si>
  <si>
    <t>4770430</t>
  </si>
  <si>
    <t>https://backoffice.x.sberauto.com/crm/manager/4770430</t>
  </si>
  <si>
    <t>https://sberauto.com/cars/1b40e739</t>
  </si>
  <si>
    <t>LS4ASE2A8RA719782</t>
  </si>
  <si>
    <t>3098549</t>
  </si>
  <si>
    <t>https://backoffice.x.sberauto.com/crm/manager/3098549</t>
  </si>
  <si>
    <t>https://sberauto.com/cars/c7da9255</t>
  </si>
  <si>
    <t>EC3TEUMB1T0003685</t>
  </si>
  <si>
    <t>1752362</t>
  </si>
  <si>
    <t>https://backoffice.x.sberauto.com/crm/manager/1752362</t>
  </si>
  <si>
    <t>https://sberauto.com/cars/bb211a63</t>
  </si>
  <si>
    <t>XTA219170T0692249</t>
  </si>
  <si>
    <t>515886</t>
  </si>
  <si>
    <t>https://backoffice.x.sberauto.com/crm/manager/515886</t>
  </si>
  <si>
    <t>3775286</t>
  </si>
  <si>
    <t>https://backoffice.x.sberauto.com/crm/manager/3775286</t>
  </si>
  <si>
    <t>https://sberauto.com/cars/89db6c23</t>
  </si>
  <si>
    <t>XTAGFK350T1033930</t>
  </si>
  <si>
    <t>https://sberauto.com/cars/adb62380</t>
  </si>
  <si>
    <t>LMGJU3G54R1038859</t>
  </si>
  <si>
    <t>https://sberauto.com/cars/f2b28968</t>
  </si>
  <si>
    <t>XTAGFK110T1047273</t>
  </si>
  <si>
    <t>2750159</t>
  </si>
  <si>
    <t>https://backoffice.x.sberauto.com/crm/manager/2750159</t>
  </si>
  <si>
    <t>2770071</t>
  </si>
  <si>
    <t>https://backoffice.x.sberauto.com/crm/manager/2770071</t>
  </si>
  <si>
    <t>https://sberauto.com/cars/631fdb6c</t>
  </si>
  <si>
    <t>X9FMXXEEBMEB77957</t>
  </si>
  <si>
    <t>4029968</t>
  </si>
  <si>
    <t>https://backoffice.x.sberauto.com/crm/manager/4029968</t>
  </si>
  <si>
    <t>https://sberauto.com/cars/1fee6115</t>
  </si>
  <si>
    <t>EDXFD32B0TE047159</t>
  </si>
  <si>
    <t>4480842</t>
  </si>
  <si>
    <t>https://backoffice.x.sberauto.com/crm/manager/4480842</t>
  </si>
  <si>
    <t>https://sberauto.com/cars/e28782bf</t>
  </si>
  <si>
    <t>EDEFD32B3TE015217</t>
  </si>
  <si>
    <t>4783098</t>
  </si>
  <si>
    <t>https://backoffice.x.sberauto.com/crm/manager/4783098</t>
  </si>
  <si>
    <t>427179</t>
  </si>
  <si>
    <t>https://backoffice.x.sberauto.com/crm/manager/427179</t>
  </si>
  <si>
    <t>https://sberauto.com/cars/246a0f8b</t>
  </si>
  <si>
    <t>XTAGFL360T1055539</t>
  </si>
  <si>
    <t>4788311</t>
  </si>
  <si>
    <t>https://backoffice.x.sberauto.com/crm/manager/4788311</t>
  </si>
  <si>
    <t>https://sberauto.com/cars/e50ebcb5</t>
  </si>
  <si>
    <t>XTA212140T2627449</t>
  </si>
  <si>
    <t>4757438</t>
  </si>
  <si>
    <t>https://backoffice.x.sberauto.com/crm/manager/4757438</t>
  </si>
  <si>
    <t>https://sberauto.com/cars/0c5e3a25</t>
  </si>
  <si>
    <t>EC3TEUMB2T0003744</t>
  </si>
  <si>
    <t>4791943</t>
  </si>
  <si>
    <t>https://backoffice.x.sberauto.com/crm/manager/4791943</t>
  </si>
  <si>
    <t>https://sberauto.com/cars/d426dd8d</t>
  </si>
  <si>
    <t>Z0X219119T0689551</t>
  </si>
  <si>
    <t>838806</t>
  </si>
  <si>
    <t>https://backoffice.x.sberauto.com/crm/manager/838806</t>
  </si>
  <si>
    <t>https://sberauto.com/cars/d8ae3439</t>
  </si>
  <si>
    <t>WAUZZZ8R2CA058031</t>
  </si>
  <si>
    <t>Q5</t>
  </si>
  <si>
    <t>https://sberauto.com/cars/5903dfcb</t>
  </si>
  <si>
    <t>XTAKS045LT1583704</t>
  </si>
  <si>
    <t>4795811</t>
  </si>
  <si>
    <t>https://backoffice.x.sberauto.com/crm/manager/4795811</t>
  </si>
  <si>
    <t>https://sberauto.com/cars/a7a1a921</t>
  </si>
  <si>
    <t>ECPVDUA22T4000293</t>
  </si>
  <si>
    <t>Volga</t>
  </si>
  <si>
    <t>K50</t>
  </si>
  <si>
    <t>2867005</t>
  </si>
  <si>
    <t>https://backoffice.x.sberauto.com/crm/manager/2867005</t>
  </si>
  <si>
    <t>3126331</t>
  </si>
  <si>
    <t>https://backoffice.x.sberauto.com/crm/manager/3126331</t>
  </si>
  <si>
    <t>https://sberauto.com/cars/8fd834c4</t>
  </si>
  <si>
    <t>L6TFS1S85TD006999</t>
  </si>
  <si>
    <t>2800993</t>
  </si>
  <si>
    <t>https://backoffice.x.sberauto.com/crm/manager/2800993</t>
  </si>
  <si>
    <t>https://sberauto.com/cars/ec084400</t>
  </si>
  <si>
    <t>XTAGFK350T1040865</t>
  </si>
  <si>
    <t>1154154</t>
  </si>
  <si>
    <t>https://backoffice.x.sberauto.com/crm/manager/1154154</t>
  </si>
  <si>
    <t>https://sberauto.com/cars/1f36c57d</t>
  </si>
  <si>
    <t>EC3DLUFD0TC012823</t>
  </si>
  <si>
    <t>https://sberauto.com/cars/53209c95</t>
  </si>
  <si>
    <t>https://sberauto.com/cars/d7e8519e</t>
  </si>
  <si>
    <t>LB3P11SD1TH360519</t>
  </si>
  <si>
    <t>2554575</t>
  </si>
  <si>
    <t>https://backoffice.x.sberauto.com/crm/manager/2554575</t>
  </si>
  <si>
    <t>https://sberauto.com/cars/1e09378d</t>
  </si>
  <si>
    <t>X7LASRA3C66949761</t>
  </si>
  <si>
    <t>4800441</t>
  </si>
  <si>
    <t>https://backoffice.x.sberauto.com/crm/manager/4800441</t>
  </si>
  <si>
    <t>https://sberauto.com/cars/1f7e0fa3</t>
  </si>
  <si>
    <t>X9FDXXEEBDAY66476</t>
  </si>
  <si>
    <t>Mondeo</t>
  </si>
  <si>
    <t>https://sberauto.com/cars/f6964863</t>
  </si>
  <si>
    <t>XTA219070K0606806</t>
  </si>
  <si>
    <t>4813758</t>
  </si>
  <si>
    <t>https://backoffice.x.sberauto.com/crm/manager/4813758</t>
  </si>
  <si>
    <t>4108822</t>
  </si>
  <si>
    <t>https://backoffice.x.sberauto.com/crm/manager/4108822</t>
  </si>
  <si>
    <t>https://sberauto.com/cars/0a9c650b</t>
  </si>
  <si>
    <t>XTAFS045LT1574076</t>
  </si>
  <si>
    <t>315991</t>
  </si>
  <si>
    <t>https://backoffice.x.sberauto.com/crm/manager/315991</t>
  </si>
  <si>
    <t>https://sberauto.com/cars/e87fd6b1</t>
  </si>
  <si>
    <t>LS5A3DKE3SA993760</t>
  </si>
  <si>
    <t>2326405</t>
  </si>
  <si>
    <t>https://backoffice.x.sberauto.com/crm/manager/2326405</t>
  </si>
  <si>
    <t>https://sberauto.com/cars/eeeab8b3</t>
  </si>
  <si>
    <t>X7LJA13BAM1038363</t>
  </si>
  <si>
    <t>4294079</t>
  </si>
  <si>
    <t>https://backoffice.x.sberauto.com/crm/manager/4294079</t>
  </si>
  <si>
    <t>https://sberauto.com/cars/d6060a4e</t>
  </si>
  <si>
    <t>WVWZZZ1KZCW581883</t>
  </si>
  <si>
    <t>Golf Plus</t>
  </si>
  <si>
    <t>3543039</t>
  </si>
  <si>
    <t>https://backoffice.x.sberauto.com/crm/manager/3543039</t>
  </si>
  <si>
    <t>https://sberauto.com/cars/170470d8</t>
  </si>
  <si>
    <t>Y4K8722D6TB311678</t>
  </si>
  <si>
    <t>3994358</t>
  </si>
  <si>
    <t>https://backoffice.x.sberauto.com/crm/manager/3994358</t>
  </si>
  <si>
    <t>https://sberauto.com/cars/9f16d990</t>
  </si>
  <si>
    <t>L6TVX1S66TY900644</t>
  </si>
  <si>
    <t>2783001</t>
  </si>
  <si>
    <t>https://backoffice.x.sberauto.com/crm/manager/2783001</t>
  </si>
  <si>
    <t>https://sberauto.com/cars/b4ec3a66</t>
  </si>
  <si>
    <t>1331944</t>
  </si>
  <si>
    <t>https://backoffice.x.sberauto.com/crm/manager/1331944</t>
  </si>
  <si>
    <t>4228261</t>
  </si>
  <si>
    <t>https://backoffice.x.sberauto.com/crm/manager/4228261</t>
  </si>
  <si>
    <t>https://sberauto.com/cars/cefdbb47</t>
  </si>
  <si>
    <t>LS4ASE2A8RA713965</t>
  </si>
  <si>
    <t>4840668</t>
  </si>
  <si>
    <t>https://backoffice.x.sberauto.com/crm/manager/4840668</t>
  </si>
  <si>
    <t>https://sberauto.com/cars/4bf74bc1</t>
  </si>
  <si>
    <t>X7L4SRLTB67706821</t>
  </si>
  <si>
    <t>4842628</t>
  </si>
  <si>
    <t>https://backoffice.x.sberauto.com/crm/manager/4842628</t>
  </si>
  <si>
    <t>https://sberauto.com/cars/539241ee</t>
  </si>
  <si>
    <t>Z94C241BBSR273820</t>
  </si>
  <si>
    <t>4843696</t>
  </si>
  <si>
    <t>https://backoffice.x.sberauto.com/crm/manager/4843696</t>
  </si>
  <si>
    <t>https://sberauto.com/cars/e293330b</t>
  </si>
  <si>
    <t>EELW94W92TG038177</t>
  </si>
  <si>
    <t>93308</t>
  </si>
  <si>
    <t>https://backoffice.x.sberauto.com/crm/manager/93308</t>
  </si>
  <si>
    <t>https://sberauto.com/cars/5260635f</t>
  </si>
  <si>
    <t>XTAGFL110T1055622</t>
  </si>
  <si>
    <t>https://sberauto.com/cars/ea15ad54</t>
  </si>
  <si>
    <t>LS4ASE2A6RJ105216</t>
  </si>
  <si>
    <t>CS95</t>
  </si>
  <si>
    <t>1098999</t>
  </si>
  <si>
    <t>https://backoffice.x.sberauto.com/crm/manager/1098999</t>
  </si>
  <si>
    <t>https://sberauto.com/cars/114761f8</t>
  </si>
  <si>
    <t>XTAGFL150T1055586</t>
  </si>
  <si>
    <t>55683</t>
  </si>
  <si>
    <t>https://backoffice.x.sberauto.com/crm/manager/55683</t>
  </si>
  <si>
    <t>https://sberauto.com/cars/1e0f21cb</t>
  </si>
  <si>
    <t>VF1RFD00460424799</t>
  </si>
  <si>
    <t>Talisman</t>
  </si>
  <si>
    <t>4847415</t>
  </si>
  <si>
    <t>https://backoffice.x.sberauto.com/crm/manager/4847415</t>
  </si>
  <si>
    <t>https://sberauto.com/cars/946ed457</t>
  </si>
  <si>
    <t>EDXGD34B5TE038054</t>
  </si>
  <si>
    <t>https://sberauto.com/cars/2772568b</t>
  </si>
  <si>
    <t>EELWC4W91TZ517261</t>
  </si>
  <si>
    <t>М90</t>
  </si>
  <si>
    <t>4857355</t>
  </si>
  <si>
    <t>https://backoffice.x.sberauto.com/crm/manager/4857355</t>
  </si>
  <si>
    <t>https://sberauto.com/cars/f1e8fb47</t>
  </si>
  <si>
    <t>KPTE0A1YSSP098880</t>
  </si>
  <si>
    <t>882797</t>
  </si>
  <si>
    <t>https://backoffice.x.sberauto.com/crm/manager/882797</t>
  </si>
  <si>
    <t>https://sberauto.com/cars/38c2eeed</t>
  </si>
  <si>
    <t>XUUNF356JC0032855</t>
  </si>
  <si>
    <t>Lacetti</t>
  </si>
  <si>
    <t>https://sberauto.com/cars/e3c0034a</t>
  </si>
  <si>
    <t>EC3DEUFDXSC004494</t>
  </si>
  <si>
    <t>3813057</t>
  </si>
  <si>
    <t>https://backoffice.x.sberauto.com/crm/manager/3813057</t>
  </si>
  <si>
    <t>4084321</t>
  </si>
  <si>
    <t>https://backoffice.x.sberauto.com/crm/manager/4084321</t>
  </si>
  <si>
    <t>https://sberauto.com/cars/5621d98f</t>
  </si>
  <si>
    <t>Y4K8622Z2TB927280</t>
  </si>
  <si>
    <t>4836472</t>
  </si>
  <si>
    <t>https://backoffice.x.sberauto.com/crm/manager/4836472</t>
  </si>
  <si>
    <t>https://sberauto.com/cars/65cccd72</t>
  </si>
  <si>
    <t>JHMCU2680CC205114</t>
  </si>
  <si>
    <t>4880201</t>
  </si>
  <si>
    <t>https://backoffice.x.sberauto.com/crm/manager/4880201</t>
  </si>
  <si>
    <t>https://sberauto.com/cars/9e516cac</t>
  </si>
  <si>
    <t>X6D212140S2583763</t>
  </si>
  <si>
    <t>4881803</t>
  </si>
  <si>
    <t>https://backoffice.x.sberauto.com/crm/manager/4881803</t>
  </si>
  <si>
    <t>https://sberauto.com/cars/eb9415a6</t>
  </si>
  <si>
    <t>LS4ASE2A6RJ105930</t>
  </si>
  <si>
    <t>3680419</t>
  </si>
  <si>
    <t>https://backoffice.x.sberauto.com/crm/manager/3680419</t>
  </si>
  <si>
    <t>https://sberauto.com/cars/a1121091</t>
  </si>
  <si>
    <t>JTNBE40K303068242</t>
  </si>
  <si>
    <t>4795525</t>
  </si>
  <si>
    <t>https://backoffice.x.sberauto.com/crm/manager/4795525</t>
  </si>
  <si>
    <t>https://sberauto.com/cars/6a44f573</t>
  </si>
  <si>
    <t>XTAGFK110T1055414</t>
  </si>
  <si>
    <t>https://sberauto.com/cars/9d9cbfb8</t>
  </si>
  <si>
    <t>Z94PC815DSR051431</t>
  </si>
  <si>
    <t>4884346</t>
  </si>
  <si>
    <t>https://backoffice.x.sberauto.com/crm/manager/4884346</t>
  </si>
  <si>
    <t>https://sberauto.com/cars/2bc0a19a</t>
  </si>
  <si>
    <t>Z0X219119T0692285</t>
  </si>
  <si>
    <t>4329608</t>
  </si>
  <si>
    <t>https://backoffice.x.sberauto.com/crm/manager/4329608</t>
  </si>
  <si>
    <t>https://sberauto.com/cars/e3a42a49</t>
  </si>
  <si>
    <t>Z8NHSNHGN59028605</t>
  </si>
  <si>
    <t>2139203</t>
  </si>
  <si>
    <t>https://backoffice.x.sberauto.com/crm/manager/2139203</t>
  </si>
  <si>
    <t>https://sberauto.com/cars/e30da855</t>
  </si>
  <si>
    <t>XWEPC81ABE0000019</t>
  </si>
  <si>
    <t>296363</t>
  </si>
  <si>
    <t>https://backoffice.x.sberauto.com/crm/manager/296363</t>
  </si>
  <si>
    <t>https://sberauto.com/cars/87ef964a</t>
  </si>
  <si>
    <t>WBAVD11050AV06574</t>
  </si>
  <si>
    <t>562927</t>
  </si>
  <si>
    <t>https://backoffice.x.sberauto.com/crm/manager/562927</t>
  </si>
  <si>
    <t>3318690</t>
  </si>
  <si>
    <t>https://backoffice.x.sberauto.com/crm/manager/3318690</t>
  </si>
  <si>
    <t>https://sberauto.com/cars/7dd12383</t>
  </si>
  <si>
    <t>XW8LD2NS9KH407489</t>
  </si>
  <si>
    <t>Kodiaq</t>
  </si>
  <si>
    <t>3763415</t>
  </si>
  <si>
    <t>https://backoffice.x.sberauto.com/crm/manager/3763415</t>
  </si>
  <si>
    <t>https://sberauto.com/cars/4d575c47</t>
  </si>
  <si>
    <t>просп. Кулакова, 39</t>
  </si>
  <si>
    <t>Z94C241BBMR210082</t>
  </si>
  <si>
    <t>Ставрополь почта 11</t>
  </si>
  <si>
    <t>Почта КМВ 1</t>
  </si>
  <si>
    <t>https://sberauto.com/cars/db3964fc</t>
  </si>
  <si>
    <t>автодорога Р-217 «Кавказ», 347 км, строение 1</t>
  </si>
  <si>
    <t>XTA219170J0282784</t>
  </si>
  <si>
    <t>почта Волгоград Арсеньева 1</t>
  </si>
  <si>
    <t>https://sberauto.com/cars/ca9068bf</t>
  </si>
  <si>
    <t>Волгоградская обл., Волгоград, ул. Землячки, 94с2</t>
  </si>
  <si>
    <t>XTA219210D0023574</t>
  </si>
  <si>
    <t>https://sberauto.com/cars/39856550</t>
  </si>
  <si>
    <t>XTAGFK210P0681739</t>
  </si>
  <si>
    <t>2514071</t>
  </si>
  <si>
    <t>https://backoffice.x.sberauto.com/crm/manager/2514071</t>
  </si>
  <si>
    <t>почта Оренбург 4</t>
  </si>
  <si>
    <t>https://sberauto.com/cars/8054cda6</t>
  </si>
  <si>
    <t>Оренбургская область, Оренбургский район, поселок Весенний, ул. Весенняя, 5</t>
  </si>
  <si>
    <t>XTA219070M0771362</t>
  </si>
  <si>
    <t>999733</t>
  </si>
  <si>
    <t>https://backoffice.x.sberauto.com/crm/manager/999733</t>
  </si>
  <si>
    <t>https://sberauto.com/cars/14674153</t>
  </si>
  <si>
    <t>XUF0AHL698B006027</t>
  </si>
  <si>
    <t>Astra</t>
  </si>
  <si>
    <t>2353287</t>
  </si>
  <si>
    <t>https://backoffice.x.sberauto.com/crm/manager/2353287</t>
  </si>
  <si>
    <t>https://sberauto.com/cars/ec65aa8f</t>
  </si>
  <si>
    <t>XTAGFL110R0773972</t>
  </si>
  <si>
    <t>4785976</t>
  </si>
  <si>
    <t>https://backoffice.x.sberauto.com/crm/manager/4785976</t>
  </si>
  <si>
    <t>https://sberauto.com/cars/f3698918</t>
  </si>
  <si>
    <t>г. Калуга, ул. Зерновая, д.52</t>
  </si>
  <si>
    <t>XTAKS0Y5LE0832972</t>
  </si>
  <si>
    <t>4444735</t>
  </si>
  <si>
    <t>https://backoffice.x.sberauto.com/crm/manager/4444735</t>
  </si>
  <si>
    <t>https://sberauto.com/cars/8e885773</t>
  </si>
  <si>
    <t>XUFJF686JC3088218</t>
  </si>
  <si>
    <t>Cruze</t>
  </si>
  <si>
    <t>4805630</t>
  </si>
  <si>
    <t>https://backoffice.x.sberauto.com/crm/manager/4805630</t>
  </si>
  <si>
    <t>https://sberauto.com/cars/6a5e3127</t>
  </si>
  <si>
    <t>Пермь, ул. Спешилова 111/3</t>
  </si>
  <si>
    <t>WAUZZZ8R9HA021422</t>
  </si>
  <si>
    <t>почта Пермь PRO 4</t>
  </si>
  <si>
    <t>4806237</t>
  </si>
  <si>
    <t>https://backoffice.x.sberauto.com/crm/manager/4806237</t>
  </si>
  <si>
    <t>https://sberauto.com/cars/2ea6f1e3</t>
  </si>
  <si>
    <t>XW8ZZZCKZMG038847</t>
  </si>
  <si>
    <t>4556504</t>
  </si>
  <si>
    <t>https://backoffice.x.sberauto.com/crm/manager/4556504</t>
  </si>
  <si>
    <t>https://sberauto.com/cars/93f27971</t>
  </si>
  <si>
    <t>XWEFF243270000013</t>
  </si>
  <si>
    <t>4608179</t>
  </si>
  <si>
    <t>https://backoffice.x.sberauto.com/crm/manager/4608179</t>
  </si>
  <si>
    <t>https://sberauto.com/cars/b09ebe03</t>
  </si>
  <si>
    <t>XTAGFL130HY043140</t>
  </si>
  <si>
    <t>3299206</t>
  </si>
  <si>
    <t>https://backoffice.x.sberauto.com/crm/manager/3299206</t>
  </si>
  <si>
    <t>https://sberauto.com/cars/3f03df37</t>
  </si>
  <si>
    <t>Волгоград, улица Арсеньева, 1Г</t>
  </si>
  <si>
    <t>XTAGFL360T1036884</t>
  </si>
  <si>
    <t>2975707</t>
  </si>
  <si>
    <t>https://backoffice.x.sberauto.com/crm/manager/2975707</t>
  </si>
  <si>
    <t>https://sberauto.com/cars/e300c16e</t>
  </si>
  <si>
    <t>Z8TXTGF2WKM024933</t>
  </si>
  <si>
    <t>4873989</t>
  </si>
  <si>
    <t>https://backoffice.x.sberauto.com/crm/manager/4873989</t>
  </si>
  <si>
    <t>https://sberauto.com/cars/b372d6d8</t>
  </si>
  <si>
    <t>XW8ZZZ8R3EG001070</t>
  </si>
  <si>
    <t>https://sberauto.com/cars/82961d68</t>
  </si>
  <si>
    <t>ул. Стартовая, 5, литера А</t>
  </si>
  <si>
    <t>2600067</t>
  </si>
  <si>
    <t>https://backoffice.x.sberauto.com/crm/manager/2600067</t>
  </si>
  <si>
    <t>https://sberauto.com/cars/aa9124d8</t>
  </si>
  <si>
    <t>Выборгское ш., 352А</t>
  </si>
  <si>
    <t>LGWFF7A52PJ631923</t>
  </si>
  <si>
    <t>4628979</t>
  </si>
  <si>
    <t>https://backoffice.x.sberauto.com/crm/manager/4628979</t>
  </si>
  <si>
    <t>Почта 2 пробег Башавтоком Общая</t>
  </si>
  <si>
    <t>https://sberauto.com/cars/69fd98ed</t>
  </si>
  <si>
    <t>Уфа, ул. Рубежная,166</t>
  </si>
  <si>
    <t>XTAGFL110JY123957</t>
  </si>
  <si>
    <t>Почта 2 пробег Башавтоком Уфа Юг</t>
  </si>
  <si>
    <t>Почта пробег Башавтоком Общая</t>
  </si>
  <si>
    <t>Почта пробег Башавтоком Уфа Юг</t>
  </si>
  <si>
    <t>4493856</t>
  </si>
  <si>
    <t>https://backoffice.x.sberauto.com/crm/manager/4493856</t>
  </si>
  <si>
    <t>Почта 2 пробег Башавтоком Уфа Центр</t>
  </si>
  <si>
    <t>https://sberauto.com/cars/6f1c4f14</t>
  </si>
  <si>
    <t>Уфа, проспект Салавата Юлаева, 89</t>
  </si>
  <si>
    <t>Z8TXTGF2WEM006208</t>
  </si>
  <si>
    <t>Почта 3 пробег Башавтоком Уфа Центр</t>
  </si>
  <si>
    <t>Почта 4 пробег Башавтоком Уфа Центр</t>
  </si>
  <si>
    <t>Почта пробег Башавтоком Уфа Центр</t>
  </si>
  <si>
    <t>https://sberauto.com/cars/04625514</t>
  </si>
  <si>
    <t>RUMKEEW7A02054347</t>
  </si>
  <si>
    <t>4708946</t>
  </si>
  <si>
    <t>https://backoffice.x.sberauto.com/crm/manager/4708946</t>
  </si>
  <si>
    <t>Почта 2 пробег Башавтоком Уфа Север</t>
  </si>
  <si>
    <t>https://sberauto.com/cars/43065687</t>
  </si>
  <si>
    <t>Уфа, ул. Адмирала Макарова, 32</t>
  </si>
  <si>
    <t>WAUZZZ4G3BN019377</t>
  </si>
  <si>
    <t>Почта 3 пробег Башавтоком Уфа Север</t>
  </si>
  <si>
    <t>Почта 4 пробег Башавтоком Уфа Север</t>
  </si>
  <si>
    <t>Почта пробег Башавтоком Уфа Север</t>
  </si>
  <si>
    <t>3320059</t>
  </si>
  <si>
    <t>https://backoffice.x.sberauto.com/crm/manager/3320059</t>
  </si>
  <si>
    <t>https://sberauto.com/cars/7c19dff7</t>
  </si>
  <si>
    <t>Стерлитамак, Космонавтов, 1</t>
  </si>
  <si>
    <t>XTA212300R0868665</t>
  </si>
  <si>
    <t>Почта 2 пробег Башавтоком Стерлитамак</t>
  </si>
  <si>
    <t>Почта пробег Башавтоком Стерлитамак</t>
  </si>
  <si>
    <t>2016575</t>
  </si>
  <si>
    <t>https://backoffice.x.sberauto.com/crm/manager/2016575</t>
  </si>
  <si>
    <t>https://sberauto.com/cars/9763262c</t>
  </si>
  <si>
    <t>Z94CB41AAFR279586</t>
  </si>
  <si>
    <t>4558880</t>
  </si>
  <si>
    <t>https://backoffice.x.sberauto.com/crm/manager/4558880</t>
  </si>
  <si>
    <t>Почта АСП Оренбургский Тракт 23</t>
  </si>
  <si>
    <t>https://sberauto.com/cars/4c4f3a65</t>
  </si>
  <si>
    <t>г. Казань, Оренбургский тракт, 23Д</t>
  </si>
  <si>
    <t>XTAGFK110NY600584</t>
  </si>
  <si>
    <t>КАЭ АСП Почта 1 Оренбург тракт</t>
  </si>
  <si>
    <t>https://sberauto.com/cars/4e544cf1</t>
  </si>
  <si>
    <t>420064, Татарстан Респ, Казань г, Оренбургский Тракт ул, 209</t>
  </si>
  <si>
    <t>X7LHSRHGN59244841</t>
  </si>
  <si>
    <t>КАЭ АСП Почта 2 Оренбург тракт</t>
  </si>
  <si>
    <t>КАЭ АСП Почта 3 Оренбург тракт</t>
  </si>
  <si>
    <t>КАЭ АСП Почта 1 Сиб тракт</t>
  </si>
  <si>
    <t>https://sberauto.com/cars/db6a7f03</t>
  </si>
  <si>
    <t>420053, Татарстан Респ, Казань г, Сибирский Тракт ул, дом № 52</t>
  </si>
  <si>
    <t>XTA219110FY156904</t>
  </si>
  <si>
    <t>https://sberauto.com/cars/b8cffeaa</t>
  </si>
  <si>
    <t>XTA219410G0091561</t>
  </si>
  <si>
    <t>КАЭ АСП Почта 2 Сиб тракт</t>
  </si>
  <si>
    <t>КАЭ АСП Почта 3 Сиб тракт</t>
  </si>
  <si>
    <t>КАЭ АСП Почта 4 Сиб тракт</t>
  </si>
  <si>
    <t>4696999</t>
  </si>
  <si>
    <t>https://backoffice.x.sberauto.com/crm/manager/4696999</t>
  </si>
  <si>
    <t>https://sberauto.com/cars/11d37077</t>
  </si>
  <si>
    <t>Z94K241BBLR175239</t>
  </si>
  <si>
    <t>4386575</t>
  </si>
  <si>
    <t>https://backoffice.x.sberauto.com/crm/manager/4386575</t>
  </si>
  <si>
    <t>https://sberauto.com/cars/d8a3e517</t>
  </si>
  <si>
    <t>X9FDXXEEBDDG38355</t>
  </si>
  <si>
    <t>ОНЛАЙН K2(EMAIL)</t>
  </si>
  <si>
    <t>https://sberauto.com/cars/bcfbe0f9</t>
  </si>
  <si>
    <t>г. Казань, улица Оренбургский тракт 209</t>
  </si>
  <si>
    <t>XTAGFK110T1055690</t>
  </si>
  <si>
    <t>4070796</t>
  </si>
  <si>
    <t>https://backoffice.x.sberauto.com/crm/manager/4070796</t>
  </si>
  <si>
    <t>https://sberauto.com/cars/4aa5630e</t>
  </si>
  <si>
    <t>XTA219040V1277082</t>
  </si>
  <si>
    <t>1584288</t>
  </si>
  <si>
    <t>https://backoffice.x.sberauto.com/crm/manager/1584288</t>
  </si>
  <si>
    <t>https://sberauto.com/cars/6e80ffb2</t>
  </si>
  <si>
    <t>420053, Татарстан Респ, Казань г, Сибирский Тракт ул, дом № 48</t>
  </si>
  <si>
    <t>XTAGA0000T0002389</t>
  </si>
  <si>
    <t>4883412</t>
  </si>
  <si>
    <t>https://backoffice.x.sberauto.com/crm/manager/4883412</t>
  </si>
  <si>
    <t>https://sberauto.com/cars/da3df78c</t>
  </si>
  <si>
    <t>Казань, Сибирский тракт, д. 51</t>
  </si>
  <si>
    <t>EC37CUSM2SC003073</t>
  </si>
  <si>
    <t>3556408</t>
  </si>
  <si>
    <t>https://backoffice.x.sberauto.com/crm/manager/3556408</t>
  </si>
  <si>
    <t>https://sberauto.com/cars/412f9211</t>
  </si>
  <si>
    <t>Major, 143420, Московская область, Красногорский р-н, д.Михалково, дор.Балтия, 25км ТСК ТСЦ TOYOTA, лит. 2Б, этаж 1 каб.2</t>
  </si>
  <si>
    <t>W1N2477871J161195</t>
  </si>
  <si>
    <t>4620398</t>
  </si>
  <si>
    <t>https://backoffice.x.sberauto.com/crm/manager/4620398</t>
  </si>
  <si>
    <t>https://sberauto.com/cars/960e54e8</t>
  </si>
  <si>
    <t>X7LJA15BAC1002992</t>
  </si>
  <si>
    <t>1539849</t>
  </si>
  <si>
    <t>https://backoffice.x.sberauto.com/crm/manager/1539849</t>
  </si>
  <si>
    <t>https://sberauto.com/cars/580638c6</t>
  </si>
  <si>
    <t>XZGFF0GA2MA105096</t>
  </si>
  <si>
    <t>https://sberauto.com/cars/1f9d97f0</t>
  </si>
  <si>
    <t>RUMKEEWLA03086760</t>
  </si>
  <si>
    <t>https://sberauto.com/cars/341815b5</t>
  </si>
  <si>
    <t>4639637</t>
  </si>
  <si>
    <t>https://backoffice.x.sberauto.com/crm/manager/4639637</t>
  </si>
  <si>
    <t>https://sberauto.com/cars/41a5522e</t>
  </si>
  <si>
    <t>1GYS47KL2PR523176</t>
  </si>
  <si>
    <t>Escalade</t>
  </si>
  <si>
    <t>4641824</t>
  </si>
  <si>
    <t>https://backoffice.x.sberauto.com/crm/manager/4641824</t>
  </si>
  <si>
    <t>https://sberauto.com/cars/eb7c5080</t>
  </si>
  <si>
    <t>LYVUZL5ACNB975096</t>
  </si>
  <si>
    <t>XC60</t>
  </si>
  <si>
    <t>4593296</t>
  </si>
  <si>
    <t>https://backoffice.x.sberauto.com/crm/manager/4593296</t>
  </si>
  <si>
    <t>https://sberauto.com/cars/e9f371fa</t>
  </si>
  <si>
    <t>Z94C241BBMR241045</t>
  </si>
  <si>
    <t>https://sberauto.com/cars/a5139239</t>
  </si>
  <si>
    <t>X4XVM99410VZ96824</t>
  </si>
  <si>
    <t>4651218</t>
  </si>
  <si>
    <t>https://backoffice.x.sberauto.com/crm/manager/4651218</t>
  </si>
  <si>
    <t>https://sberauto.com/cars/377ff642</t>
  </si>
  <si>
    <t>LS4ASE2E5RA255031</t>
  </si>
  <si>
    <t>4658993</t>
  </si>
  <si>
    <t>https://backoffice.x.sberauto.com/crm/manager/4658993</t>
  </si>
  <si>
    <t>https://sberauto.com/cars/a5a65bc6</t>
  </si>
  <si>
    <t>LVVDB24B4MD080670</t>
  </si>
  <si>
    <t>Tiggo 4</t>
  </si>
  <si>
    <t>3934550</t>
  </si>
  <si>
    <t>https://backoffice.x.sberauto.com/crm/manager/3934550</t>
  </si>
  <si>
    <t>https://sberauto.com/cars/ae42c117</t>
  </si>
  <si>
    <t>WVWZZZCDZLW803679</t>
  </si>
  <si>
    <t>3264193</t>
  </si>
  <si>
    <t>https://backoffice.x.sberauto.com/crm/manager/3264193</t>
  </si>
  <si>
    <t>https://sberauto.com/cars/f2a06de8</t>
  </si>
  <si>
    <t>X7LHSRGAN61470175</t>
  </si>
  <si>
    <t>3334993</t>
  </si>
  <si>
    <t>https://backoffice.x.sberauto.com/crm/manager/3334993</t>
  </si>
  <si>
    <t>https://sberauto.com/cars/835e9612</t>
  </si>
  <si>
    <t>WDC1569431J222047</t>
  </si>
  <si>
    <t>3801049</t>
  </si>
  <si>
    <t>https://backoffice.x.sberauto.com/crm/manager/3801049</t>
  </si>
  <si>
    <t>https://sberauto.com/cars/7e3b67b7</t>
  </si>
  <si>
    <t>TSMEYA21S00728751</t>
  </si>
  <si>
    <t>https://sberauto.com/cars/ab0fa8b5</t>
  </si>
  <si>
    <t>LS4ASE2W5PJ100551</t>
  </si>
  <si>
    <t>CS75</t>
  </si>
  <si>
    <t>https://sberauto.com/cars/0e654bef</t>
  </si>
  <si>
    <t>WMWXS510402G13277</t>
  </si>
  <si>
    <t>MINI</t>
  </si>
  <si>
    <t>Hatch</t>
  </si>
  <si>
    <t>https://sberauto.com/cars/c3fcc4b3</t>
  </si>
  <si>
    <t>LGWEF4A53PF723135</t>
  </si>
  <si>
    <t>4701163</t>
  </si>
  <si>
    <t>https://backoffice.x.sberauto.com/crm/manager/4701163</t>
  </si>
  <si>
    <t>https://sberauto.com/cars/44a66e9b</t>
  </si>
  <si>
    <t>XTA219040P0889414</t>
  </si>
  <si>
    <t>2045224</t>
  </si>
  <si>
    <t>https://backoffice.x.sberauto.com/crm/manager/2045224</t>
  </si>
  <si>
    <t>https://sberauto.com/cars/c9445587</t>
  </si>
  <si>
    <t>SJNFBAF15U6318141</t>
  </si>
  <si>
    <t>Juke</t>
  </si>
  <si>
    <t>https://sberauto.com/cars/52d31466</t>
  </si>
  <si>
    <t>XW7W43FV70S013263</t>
  </si>
  <si>
    <t>https://sberauto.com/cars/a8b0533f</t>
  </si>
  <si>
    <t>1532076</t>
  </si>
  <si>
    <t>https://backoffice.x.sberauto.com/crm/manager/1532076</t>
  </si>
  <si>
    <t>https://sberauto.com/cars/06c44656</t>
  </si>
  <si>
    <t>LVTDD21B6MD326853</t>
  </si>
  <si>
    <t>TXL</t>
  </si>
  <si>
    <t>4644262</t>
  </si>
  <si>
    <t>https://backoffice.x.sberauto.com/crm/manager/4644262</t>
  </si>
  <si>
    <t>https://sberauto.com/cars/3ca1440f</t>
  </si>
  <si>
    <t>LL66HAB05NB033735</t>
  </si>
  <si>
    <t>1635546</t>
  </si>
  <si>
    <t>https://backoffice.x.sberauto.com/crm/manager/1635546</t>
  </si>
  <si>
    <t>https://sberauto.com/cars/aa8161f7</t>
  </si>
  <si>
    <t>LB37852D1PS080112</t>
  </si>
  <si>
    <t>3439435</t>
  </si>
  <si>
    <t>https://backoffice.x.sberauto.com/crm/manager/3439435</t>
  </si>
  <si>
    <t>https://sberauto.com/cars/ab6d999f</t>
  </si>
  <si>
    <t>XZGFF0GA1LA101359</t>
  </si>
  <si>
    <t>https://sberauto.com/cars/91f164a0</t>
  </si>
  <si>
    <t>https://sberauto.com/cars/e5af648c</t>
  </si>
  <si>
    <t>XUUJC7D51E0014886</t>
  </si>
  <si>
    <t>Mokka</t>
  </si>
  <si>
    <t>4796156</t>
  </si>
  <si>
    <t>https://backoffice.x.sberauto.com/crm/manager/4796156</t>
  </si>
  <si>
    <t>https://sberauto.com/cars/54707ac3</t>
  </si>
  <si>
    <t>XTT316300P1018923</t>
  </si>
  <si>
    <t>552742</t>
  </si>
  <si>
    <t>https://backoffice.x.sberauto.com/crm/manager/552742</t>
  </si>
  <si>
    <t>https://sberauto.com/cars/2d253369</t>
  </si>
  <si>
    <t>2T2BAMCA9PC008613</t>
  </si>
  <si>
    <t>4812247</t>
  </si>
  <si>
    <t>https://backoffice.x.sberauto.com/crm/manager/4812247</t>
  </si>
  <si>
    <t>https://sberauto.com/cars/8d7b75d4</t>
  </si>
  <si>
    <t>Y4K8622Z5PB910074</t>
  </si>
  <si>
    <t>4815062</t>
  </si>
  <si>
    <t>https://backoffice.x.sberauto.com/crm/manager/4815062</t>
  </si>
  <si>
    <t>https://sberauto.com/cars/f515da7d</t>
  </si>
  <si>
    <t>Z8NTANZ52GS015405</t>
  </si>
  <si>
    <t>4005399</t>
  </si>
  <si>
    <t>https://backoffice.x.sberauto.com/crm/manager/4005399</t>
  </si>
  <si>
    <t>https://sberauto.com/cars/1afc7b68</t>
  </si>
  <si>
    <t>XW7BF4FK00S028885</t>
  </si>
  <si>
    <t>4822298</t>
  </si>
  <si>
    <t>https://backoffice.x.sberauto.com/crm/manager/4822298</t>
  </si>
  <si>
    <t>https://sberauto.com/cars/fc58fc31</t>
  </si>
  <si>
    <t>LNNAJDEZ0SD148117</t>
  </si>
  <si>
    <t>Exlantix ES</t>
  </si>
  <si>
    <t>4820815</t>
  </si>
  <si>
    <t>https://backoffice.x.sberauto.com/crm/manager/4820815</t>
  </si>
  <si>
    <t>https://sberauto.com/cars/c37e30c5</t>
  </si>
  <si>
    <t>MR0BA3CD700127772</t>
  </si>
  <si>
    <t>Hilux</t>
  </si>
  <si>
    <t>https://sberauto.com/cars/f2874e7a</t>
  </si>
  <si>
    <t>Y4K8622Z5RB928755</t>
  </si>
  <si>
    <t>2699761</t>
  </si>
  <si>
    <t>https://backoffice.x.sberauto.com/crm/manager/2699761</t>
  </si>
  <si>
    <t>https://sberauto.com/cars/ddc16483</t>
  </si>
  <si>
    <t>X7L4SRLTB63682822</t>
  </si>
  <si>
    <t>4863697</t>
  </si>
  <si>
    <t>https://backoffice.x.sberauto.com/crm/manager/4863697</t>
  </si>
  <si>
    <t>https://sberauto.com/cars/f365201c</t>
  </si>
  <si>
    <t>LMGJU3G85R1034894</t>
  </si>
  <si>
    <t>1903441</t>
  </si>
  <si>
    <t>https://backoffice.x.sberauto.com/crm/manager/1903441</t>
  </si>
  <si>
    <t>https://sberauto.com/cars/7fba7a88</t>
  </si>
  <si>
    <t>JMZGH198201169766</t>
  </si>
  <si>
    <t>2999856</t>
  </si>
  <si>
    <t>https://backoffice.x.sberauto.com/crm/manager/2999856</t>
  </si>
  <si>
    <t>https://sberauto.com/cars/922ede51</t>
  </si>
  <si>
    <t>LS5A3DKE4RA708736</t>
  </si>
  <si>
    <t>2199427</t>
  </si>
  <si>
    <t>https://backoffice.x.sberauto.com/crm/manager/2199427</t>
  </si>
  <si>
    <t>почта 01 СпБ Пробег</t>
  </si>
  <si>
    <t>https://sberauto.com/cars/d9723995</t>
  </si>
  <si>
    <t>ул. Софийская, 87</t>
  </si>
  <si>
    <t>XWEPH81BDH0007076</t>
  </si>
  <si>
    <t>почта 02 СпБ Пробег</t>
  </si>
  <si>
    <t>почта 03 СпБ Пробег (маркетинг)</t>
  </si>
  <si>
    <t>1415793</t>
  </si>
  <si>
    <t>https://backoffice.x.sberauto.com/crm/manager/1415793</t>
  </si>
  <si>
    <t>https://sberauto.com/cars/bfad5f54</t>
  </si>
  <si>
    <t>JTMBH31V906069487</t>
  </si>
  <si>
    <t>4682533</t>
  </si>
  <si>
    <t>https://backoffice.x.sberauto.com/crm/manager/4682533</t>
  </si>
  <si>
    <t>https://sberauto.com/cars/855aaf49</t>
  </si>
  <si>
    <t>XWEGW413BH0003486</t>
  </si>
  <si>
    <t>3068153</t>
  </si>
  <si>
    <t>https://backoffice.x.sberauto.com/crm/manager/3068153</t>
  </si>
  <si>
    <t>https://sberauto.com/cars/5ae11862</t>
  </si>
  <si>
    <t>KNHMF37ABLS637745</t>
  </si>
  <si>
    <t>https://sberauto.com/cars/d75c83c7</t>
  </si>
  <si>
    <t>г. Санкт-Петербург Малая Балканская 57</t>
  </si>
  <si>
    <t>https://sberauto.com/cars/e56262e8</t>
  </si>
  <si>
    <t>192289, г. Санкт-Петербург, ул. Малая Балканская, д. 57В</t>
  </si>
  <si>
    <t>Z8NBAABD0L0105146</t>
  </si>
  <si>
    <t>Datsun</t>
  </si>
  <si>
    <t>on-DO</t>
  </si>
  <si>
    <t>4779323</t>
  </si>
  <si>
    <t>https://backoffice.x.sberauto.com/crm/manager/4779323</t>
  </si>
  <si>
    <t>https://sberauto.com/cars/391866c4</t>
  </si>
  <si>
    <t>XTAKS045LM1338371</t>
  </si>
  <si>
    <t>4515402</t>
  </si>
  <si>
    <t>https://backoffice.x.sberauto.com/crm/manager/4515402</t>
  </si>
  <si>
    <t>https://sberauto.com/cars/ce70e266</t>
  </si>
  <si>
    <t>XTAFS025LM1385084</t>
  </si>
  <si>
    <t>4743513</t>
  </si>
  <si>
    <t>https://backoffice.x.sberauto.com/crm/manager/4743513</t>
  </si>
  <si>
    <t>https://sberauto.com/cars/f9d20ce4</t>
  </si>
  <si>
    <t>KL1NF196J9K041964</t>
  </si>
  <si>
    <t>2733475</t>
  </si>
  <si>
    <t>https://backoffice.x.sberauto.com/crm/manager/2733475</t>
  </si>
  <si>
    <t>https://sberauto.com/cars/1de7487d</t>
  </si>
  <si>
    <t>XTAGFL440MY581297</t>
  </si>
  <si>
    <t>https://sberauto.com/cars/656aae4f</t>
  </si>
  <si>
    <t>4-й Верхний переулок, 1А</t>
  </si>
  <si>
    <t>WDC2049841G411239</t>
  </si>
  <si>
    <t>3973775</t>
  </si>
  <si>
    <t>https://backoffice.x.sberauto.com/crm/manager/3973775</t>
  </si>
  <si>
    <t>https://sberauto.com/cars/cdada4f7</t>
  </si>
  <si>
    <t>WBAFF41040L351066</t>
  </si>
  <si>
    <t>958516</t>
  </si>
  <si>
    <t>https://backoffice.x.sberauto.com/crm/manager/958516</t>
  </si>
  <si>
    <t>https://sberauto.com/cars/a57c8252</t>
  </si>
  <si>
    <t>MMBJNKB407D174377</t>
  </si>
  <si>
    <t>L200</t>
  </si>
  <si>
    <t>https://sberauto.com/cars/2ac2cb43</t>
  </si>
  <si>
    <t>195253, Санкт-Петербург г, Маршала Блюхера, д. 69</t>
  </si>
  <si>
    <t>Z94G2813BMR285977</t>
  </si>
  <si>
    <t>https://sberauto.com/cars/9665347e</t>
  </si>
  <si>
    <t>3271486</t>
  </si>
  <si>
    <t>https://backoffice.x.sberauto.com/crm/manager/3271486</t>
  </si>
  <si>
    <t>https://sberauto.com/cars/78cc08ce</t>
  </si>
  <si>
    <t>LVVDB21B1PD571948</t>
  </si>
  <si>
    <t>https://sberauto.com/cars/8f252406</t>
  </si>
  <si>
    <t>LVVDB21B3PD757619</t>
  </si>
  <si>
    <t>Почта Иркутск 1 K2(FIO) менеджер МТЦ</t>
  </si>
  <si>
    <t>https://sberauto.com/cars/6eebe3ac</t>
  </si>
  <si>
    <t>Иркутск, ул. Советская, 58/1</t>
  </si>
  <si>
    <t>RUMKE5W7A02046217</t>
  </si>
  <si>
    <t>Почта Иркутск 2 K2(FIO) менеджер K2(PER)</t>
  </si>
  <si>
    <t>Почта Иркутск 3 K2(FIO) Первомайский</t>
  </si>
  <si>
    <t>Почта Иркутск 4 K2(FIO) Первомайский</t>
  </si>
  <si>
    <t>Почта Иркутск 5 K2(FIO) МТЦ</t>
  </si>
  <si>
    <t>Почта Иркутск 6 K2(FIO) МТЦ</t>
  </si>
  <si>
    <t>Почта Иркутск 7 Руководитель кредитного МТЦ</t>
  </si>
  <si>
    <t>Почта Иркутск 8 Руководитель кредитного K2(FIO)</t>
  </si>
  <si>
    <t>1975198</t>
  </si>
  <si>
    <t>https://backoffice.x.sberauto.com/crm/manager/1975198</t>
  </si>
  <si>
    <t>https://sberauto.com/cars/a7094646</t>
  </si>
  <si>
    <t>RUMGJ4238EV006648</t>
  </si>
  <si>
    <t>4226402</t>
  </si>
  <si>
    <t>https://backoffice.x.sberauto.com/crm/manager/4226402</t>
  </si>
  <si>
    <t>Почта Торгмаш АсП 1</t>
  </si>
  <si>
    <t>https://sberauto.com/cars/9be51054</t>
  </si>
  <si>
    <t>Москва, МКАД, 88-й километр ул. Центральная вл. 2, стр. 1</t>
  </si>
  <si>
    <t>Z6FBXXESWBFY33835</t>
  </si>
  <si>
    <t>Explorer</t>
  </si>
  <si>
    <t>Почта Торгмаш АсП 2</t>
  </si>
  <si>
    <t>Почта Торгмаш АсП 3</t>
  </si>
  <si>
    <t>https://sberauto.com/cars/aaa4f90d</t>
  </si>
  <si>
    <t>TMBEH45J7E3048933</t>
  </si>
  <si>
    <t>Fabia</t>
  </si>
  <si>
    <t>https://sberauto.com/cars/2b6fbfa1</t>
  </si>
  <si>
    <t>TMBEH45J1E3047261</t>
  </si>
  <si>
    <t>1126402</t>
  </si>
  <si>
    <t>https://backoffice.x.sberauto.com/crm/manager/1126402</t>
  </si>
  <si>
    <t>https://sberauto.com/cars/88e4fec4</t>
  </si>
  <si>
    <t>Z8NJANZ62CS000452</t>
  </si>
  <si>
    <t>Infiniti</t>
  </si>
  <si>
    <t>QX56</t>
  </si>
  <si>
    <t>https://sberauto.com/cars/1e14d465</t>
  </si>
  <si>
    <t>Z6FDXXEECDFM09068</t>
  </si>
  <si>
    <t>2919802</t>
  </si>
  <si>
    <t>https://backoffice.x.sberauto.com/crm/manager/2919802</t>
  </si>
  <si>
    <t>https://sberauto.com/cars/9dd96ddc</t>
  </si>
  <si>
    <t>SB1BR56L20E212497</t>
  </si>
  <si>
    <t>Avensis</t>
  </si>
  <si>
    <t>1195137</t>
  </si>
  <si>
    <t>https://backoffice.x.sberauto.com/crm/manager/1195137</t>
  </si>
  <si>
    <t>https://sberauto.com/cars/d27970ee</t>
  </si>
  <si>
    <t>WBASP81080DX54769</t>
  </si>
  <si>
    <t>4374947</t>
  </si>
  <si>
    <t>https://backoffice.x.sberauto.com/crm/manager/4374947</t>
  </si>
  <si>
    <t>https://sberauto.com/cars/9a17829b</t>
  </si>
  <si>
    <t>Z6FDXXEECDHP30578</t>
  </si>
  <si>
    <t>4832028</t>
  </si>
  <si>
    <t>https://backoffice.x.sberauto.com/crm/manager/4832028</t>
  </si>
  <si>
    <t>https://sberauto.com/cars/b5d22055</t>
  </si>
  <si>
    <t>Z94CT41CBCR181643</t>
  </si>
  <si>
    <t>1081748</t>
  </si>
  <si>
    <t>https://backoffice.x.sberauto.com/crm/manager/1081748</t>
  </si>
  <si>
    <t>Сюпов Денис</t>
  </si>
  <si>
    <t>https://sberauto.com/cars/a451d8ec</t>
  </si>
  <si>
    <t>WBAFW31010C565586</t>
  </si>
  <si>
    <t>https://sberauto.com/cars/15f5e5e9</t>
  </si>
  <si>
    <t>XW7BF4FK50S023374</t>
  </si>
  <si>
    <t>1726371</t>
  </si>
  <si>
    <t>https://backoffice.x.sberauto.com/crm/manager/1726371</t>
  </si>
  <si>
    <t>K2(FIO) Сервис Почта</t>
  </si>
  <si>
    <t>https://sberauto.com/cars/8d07c645</t>
  </si>
  <si>
    <t>г. Краснодар</t>
  </si>
  <si>
    <t>LVTDD24B1SDE58043</t>
  </si>
  <si>
    <t>https://sberauto.com/cars/56cfac9f</t>
  </si>
  <si>
    <t>LVTDD24B2SDE60433</t>
  </si>
  <si>
    <t>K2(FIO) Сервис Почта 2</t>
  </si>
  <si>
    <t>K2(FIO) Сервис Почта 3</t>
  </si>
  <si>
    <t>4711703</t>
  </si>
  <si>
    <t>https://backoffice.x.sberauto.com/crm/manager/4711703</t>
  </si>
  <si>
    <t>https://sberauto.com/cars/14a85a5a</t>
  </si>
  <si>
    <t>EC37CUSM1SC002190</t>
  </si>
  <si>
    <t>4313533</t>
  </si>
  <si>
    <t>https://backoffice.x.sberauto.com/crm/manager/4313533</t>
  </si>
  <si>
    <t>https://sberauto.com/cars/47e8ae07</t>
  </si>
  <si>
    <t>EC3TEUMB3S0002066</t>
  </si>
  <si>
    <t>4765392</t>
  </si>
  <si>
    <t>https://backoffice.x.sberauto.com/crm/manager/4765392</t>
  </si>
  <si>
    <t>https://sberauto.com/cars/a163c5f2</t>
  </si>
  <si>
    <t>EC3DCUFD6SC008595</t>
  </si>
  <si>
    <t>Почта Р-моторс 1</t>
  </si>
  <si>
    <t>https://sberauto.com/cars/b846a224</t>
  </si>
  <si>
    <t>Маршала Захарова, д. 41А</t>
  </si>
  <si>
    <t>XTAGFL110T1036316</t>
  </si>
  <si>
    <t>Почта Р-Моторс 2</t>
  </si>
  <si>
    <t>4731314</t>
  </si>
  <si>
    <t>https://backoffice.x.sberauto.com/crm/manager/4731314</t>
  </si>
  <si>
    <t>https://sberauto.com/cars/1ee6ce92</t>
  </si>
  <si>
    <t>XTARS045LT1583542</t>
  </si>
  <si>
    <t>4271460</t>
  </si>
  <si>
    <t>https://backoffice.x.sberauto.com/crm/manager/4271460</t>
  </si>
  <si>
    <t>https://sberauto.com/cars/2dc4352f</t>
  </si>
  <si>
    <t>XTAKS045LT1572805</t>
  </si>
  <si>
    <t>3581280</t>
  </si>
  <si>
    <t>https://backoffice.x.sberauto.com/crm/manager/3581280</t>
  </si>
  <si>
    <t>Моя почта</t>
  </si>
  <si>
    <t>https://sberauto.com/cars/bd1d3fe7</t>
  </si>
  <si>
    <t>XTAFS025LT1583582</t>
  </si>
  <si>
    <t>Роп Ибрагимов (Пулково)</t>
  </si>
  <si>
    <t>4716655</t>
  </si>
  <si>
    <t>https://backoffice.x.sberauto.com/crm/manager/4716655</t>
  </si>
  <si>
    <t>4442453</t>
  </si>
  <si>
    <t>https://backoffice.x.sberauto.com/crm/manager/4442453</t>
  </si>
  <si>
    <t>Почта Hyundai K2(FIO)</t>
  </si>
  <si>
    <t>РОЛЬФ Импорт</t>
  </si>
  <si>
    <t>https://sberauto.com/cars/fb025f18</t>
  </si>
  <si>
    <t>ул.Обручева, д.27, корп.1.</t>
  </si>
  <si>
    <t>MXHMXBKDBTK005918</t>
  </si>
  <si>
    <t>Почта Mazda Химки</t>
  </si>
  <si>
    <t>https://sberauto.com/cars/1e36c9f4</t>
  </si>
  <si>
    <t>Ленинградское ш., вл.21</t>
  </si>
  <si>
    <t>MXHMXBKDBTK005913</t>
  </si>
  <si>
    <t>https://sberauto.com/cars/7522b0f7</t>
  </si>
  <si>
    <t>LVRHDCACXTN601171</t>
  </si>
  <si>
    <t>3916762</t>
  </si>
  <si>
    <t>https://backoffice.x.sberauto.com/crm/manager/3916762</t>
  </si>
  <si>
    <t>https://sberauto.com/cars/b78a4f29</t>
  </si>
  <si>
    <t>LVRHDCAC7TN601841</t>
  </si>
  <si>
    <t>4605192</t>
  </si>
  <si>
    <t>https://backoffice.x.sberauto.com/crm/manager/4605192</t>
  </si>
  <si>
    <t>https://sberauto.com/cars/dd9375cf</t>
  </si>
  <si>
    <t>LVRHDCACXTN600909</t>
  </si>
  <si>
    <t>4639830</t>
  </si>
  <si>
    <t>https://backoffice.x.sberauto.com/crm/manager/4639830</t>
  </si>
  <si>
    <t>Почта Hyundai Сити</t>
  </si>
  <si>
    <t>https://sberauto.com/cars/db5ce9ca</t>
  </si>
  <si>
    <t>Ярославское ш., 31</t>
  </si>
  <si>
    <t>LVGEU76A2TG054489</t>
  </si>
  <si>
    <t>https://sberauto.com/cars/438e0fde</t>
  </si>
  <si>
    <t>район Коммунарка, МКАД, 40-й километр, 1</t>
  </si>
  <si>
    <t>LVGEU76A3TG057062</t>
  </si>
  <si>
    <t>https://sberauto.com/cars/676f82d7</t>
  </si>
  <si>
    <t>Алтуфьевское ш., д.31, к.1</t>
  </si>
  <si>
    <t>LVGEU76A9SG051149</t>
  </si>
  <si>
    <t>4646911</t>
  </si>
  <si>
    <t>https://backoffice.x.sberauto.com/crm/manager/4646911</t>
  </si>
  <si>
    <t>https://sberauto.com/cars/61f85146</t>
  </si>
  <si>
    <t>LVGBACEK3SG527278</t>
  </si>
  <si>
    <t>3133796</t>
  </si>
  <si>
    <t>https://backoffice.x.sberauto.com/crm/manager/3133796</t>
  </si>
  <si>
    <t>https://sberauto.com/cars/2e7331d7</t>
  </si>
  <si>
    <t>LVRHDCAC4TN601070</t>
  </si>
  <si>
    <t>1988486</t>
  </si>
  <si>
    <t>https://backoffice.x.sberauto.com/crm/manager/1988486</t>
  </si>
  <si>
    <t>https://sberauto.com/cars/0508dbe2</t>
  </si>
  <si>
    <t>LVRHDCAC3TN601464</t>
  </si>
  <si>
    <t>4652790</t>
  </si>
  <si>
    <t>https://backoffice.x.sberauto.com/crm/manager/4652790</t>
  </si>
  <si>
    <t>https://sberauto.com/cars/117a0dd5</t>
  </si>
  <si>
    <t>LVGEU76A4TG054929</t>
  </si>
  <si>
    <t>1942993</t>
  </si>
  <si>
    <t>https://backoffice.x.sberauto.com/crm/manager/1942993</t>
  </si>
  <si>
    <t>https://sberauto.com/cars/b671f7ad</t>
  </si>
  <si>
    <t>LVGBACEK2SG527322</t>
  </si>
  <si>
    <t>https://sberauto.com/cars/cd4ab2b4</t>
  </si>
  <si>
    <t>LVGEU76AXTG055602</t>
  </si>
  <si>
    <t>94041</t>
  </si>
  <si>
    <t>https://backoffice.x.sberauto.com/crm/manager/94041</t>
  </si>
  <si>
    <t>4676440</t>
  </si>
  <si>
    <t>https://backoffice.x.sberauto.com/crm/manager/4676440</t>
  </si>
  <si>
    <t>https://sberauto.com/cars/cfc1247e</t>
  </si>
  <si>
    <t>LVRHDCAC5TN601062</t>
  </si>
  <si>
    <t>4682991</t>
  </si>
  <si>
    <t>https://backoffice.x.sberauto.com/crm/manager/4682991</t>
  </si>
  <si>
    <t>https://sberauto.com/cars/087e855d</t>
  </si>
  <si>
    <t>LVRHDCAC4TN600999</t>
  </si>
  <si>
    <t>4689572</t>
  </si>
  <si>
    <t>https://backoffice.x.sberauto.com/crm/manager/4689572</t>
  </si>
  <si>
    <t>https://sberauto.com/cars/f435ab8f</t>
  </si>
  <si>
    <t>LVGBACEK5SG527265</t>
  </si>
  <si>
    <t>4704045</t>
  </si>
  <si>
    <t>https://backoffice.x.sberauto.com/crm/manager/4704045</t>
  </si>
  <si>
    <t>https://sberauto.com/cars/38544184</t>
  </si>
  <si>
    <t>LVRHDCAC8TN601718</t>
  </si>
  <si>
    <t>4714379</t>
  </si>
  <si>
    <t>https://backoffice.x.sberauto.com/crm/manager/4714379</t>
  </si>
  <si>
    <t>3568756</t>
  </si>
  <si>
    <t>https://backoffice.x.sberauto.com/crm/manager/3568756</t>
  </si>
  <si>
    <t>https://sberauto.com/cars/72f209e8</t>
  </si>
  <si>
    <t>LVRHDCAC0TN600904</t>
  </si>
  <si>
    <t>4722331</t>
  </si>
  <si>
    <t>https://backoffice.x.sberauto.com/crm/manager/4722331</t>
  </si>
  <si>
    <t>https://sberauto.com/cars/5aa5ee9a</t>
  </si>
  <si>
    <t>LVRHDCAC8TN600889</t>
  </si>
  <si>
    <t>391857</t>
  </si>
  <si>
    <t>https://backoffice.x.sberauto.com/crm/manager/391857</t>
  </si>
  <si>
    <t>https://sberauto.com/cars/cedbdf43</t>
  </si>
  <si>
    <t>LVGBECEK1TG661079</t>
  </si>
  <si>
    <t>https://sberauto.com/cars/3a5f4a84</t>
  </si>
  <si>
    <t>LVGBECEK5TG130614</t>
  </si>
  <si>
    <t>3391818</t>
  </si>
  <si>
    <t>https://backoffice.x.sberauto.com/crm/manager/3391818</t>
  </si>
  <si>
    <t>https://sberauto.com/cars/5aebe792</t>
  </si>
  <si>
    <t>LVRHDCAC8TN601394</t>
  </si>
  <si>
    <t>4735269</t>
  </si>
  <si>
    <t>https://backoffice.x.sberauto.com/crm/manager/4735269</t>
  </si>
  <si>
    <t>https://sberauto.com/cars/633a4ae4</t>
  </si>
  <si>
    <t>LVGBACEK2SG521052</t>
  </si>
  <si>
    <t>3949167</t>
  </si>
  <si>
    <t>https://backoffice.x.sberauto.com/crm/manager/3949167</t>
  </si>
  <si>
    <t>https://sberauto.com/cars/82c2b1e4</t>
  </si>
  <si>
    <t>LBEMXBKEXTZ006726</t>
  </si>
  <si>
    <t>4737648</t>
  </si>
  <si>
    <t>https://backoffice.x.sberauto.com/crm/manager/4737648</t>
  </si>
  <si>
    <t>https://sberauto.com/cars/f9987759</t>
  </si>
  <si>
    <t>MXHMXBKDBTK000475</t>
  </si>
  <si>
    <t>4500191</t>
  </si>
  <si>
    <t>https://backoffice.x.sberauto.com/crm/manager/4500191</t>
  </si>
  <si>
    <t>https://sberauto.com/cars/d4b6bd10</t>
  </si>
  <si>
    <t>LBEMXBKE3TZ006941</t>
  </si>
  <si>
    <t>4748899</t>
  </si>
  <si>
    <t>https://backoffice.x.sberauto.com/crm/manager/4748899</t>
  </si>
  <si>
    <t>https://sberauto.com/cars/0ae82f8e</t>
  </si>
  <si>
    <t>LVGEU76A1SG050612</t>
  </si>
  <si>
    <t>3913476</t>
  </si>
  <si>
    <t>https://backoffice.x.sberauto.com/crm/manager/3913476</t>
  </si>
  <si>
    <t>https://sberauto.com/cars/fb25a37d</t>
  </si>
  <si>
    <t>LBEMXBKE0TZ006718</t>
  </si>
  <si>
    <t>https://sberauto.com/cars/a791830c</t>
  </si>
  <si>
    <t>LBEMXBKE4TZ006690</t>
  </si>
  <si>
    <t>4756743</t>
  </si>
  <si>
    <t>https://backoffice.x.sberauto.com/crm/manager/4756743</t>
  </si>
  <si>
    <t>https://sberauto.com/cars/8514453b</t>
  </si>
  <si>
    <t>LVGBECEKXRG043476</t>
  </si>
  <si>
    <t>Почта Mazda Восток</t>
  </si>
  <si>
    <t>https://sberauto.com/cars/cda45875</t>
  </si>
  <si>
    <t>LVRHDCAC0TN606041</t>
  </si>
  <si>
    <t>3500310</t>
  </si>
  <si>
    <t>https://backoffice.x.sberauto.com/crm/manager/3500310</t>
  </si>
  <si>
    <t>https://sberauto.com/cars/882b6960</t>
  </si>
  <si>
    <t>LVRHDCAC3TN605336</t>
  </si>
  <si>
    <t>https://sberauto.com/cars/90801821</t>
  </si>
  <si>
    <t>LVRHDCAC2TN601441</t>
  </si>
  <si>
    <t>4795005</t>
  </si>
  <si>
    <t>https://backoffice.x.sberauto.com/crm/manager/4795005</t>
  </si>
  <si>
    <t>https://sberauto.com/cars/9429a9e0</t>
  </si>
  <si>
    <t>LVRHDCAC5TN606178</t>
  </si>
  <si>
    <t>1222965</t>
  </si>
  <si>
    <t>https://backoffice.x.sberauto.com/crm/manager/1222965</t>
  </si>
  <si>
    <t>https://sberauto.com/cars/65c2df12</t>
  </si>
  <si>
    <t>MXHMXBKDBTK005906</t>
  </si>
  <si>
    <t>1658287</t>
  </si>
  <si>
    <t>https://backoffice.x.sberauto.com/crm/manager/1658287</t>
  </si>
  <si>
    <t>https://sberauto.com/cars/6de47c50</t>
  </si>
  <si>
    <t>LVRHDCACXTN601381</t>
  </si>
  <si>
    <t>4808392</t>
  </si>
  <si>
    <t>https://backoffice.x.sberauto.com/crm/manager/4808392</t>
  </si>
  <si>
    <t>https://sberauto.com/cars/7cfe74e8</t>
  </si>
  <si>
    <t>LFMJBFBF9S3003741</t>
  </si>
  <si>
    <t>1766237</t>
  </si>
  <si>
    <t>https://backoffice.x.sberauto.com/crm/manager/1766237</t>
  </si>
  <si>
    <t>https://sberauto.com/cars/7cdff377</t>
  </si>
  <si>
    <t>LVGBECEK8TG126816</t>
  </si>
  <si>
    <t>4826663</t>
  </si>
  <si>
    <t>https://backoffice.x.sberauto.com/crm/manager/4826663</t>
  </si>
  <si>
    <t>https://sberauto.com/cars/2ed2246a</t>
  </si>
  <si>
    <t>LVRHDCAC0TN607576</t>
  </si>
  <si>
    <t>2457054</t>
  </si>
  <si>
    <t>https://backoffice.x.sberauto.com/crm/manager/2457054</t>
  </si>
  <si>
    <t>https://sberauto.com/cars/e48e5212</t>
  </si>
  <si>
    <t>LFMJBFBF2S3004018</t>
  </si>
  <si>
    <t>4837139</t>
  </si>
  <si>
    <t>https://backoffice.x.sberauto.com/crm/manager/4837139</t>
  </si>
  <si>
    <t>4836240</t>
  </si>
  <si>
    <t>https://backoffice.x.sberauto.com/crm/manager/4836240</t>
  </si>
  <si>
    <t>4843523</t>
  </si>
  <si>
    <t>https://backoffice.x.sberauto.com/crm/manager/4843523</t>
  </si>
  <si>
    <t>4803526</t>
  </si>
  <si>
    <t>https://backoffice.x.sberauto.com/crm/manager/4803526</t>
  </si>
  <si>
    <t>https://sberauto.com/cars/76bbcdf3</t>
  </si>
  <si>
    <t>LBEMXBKE9TZ006703</t>
  </si>
  <si>
    <t>https://sberauto.com/cars/2e5e2cce</t>
  </si>
  <si>
    <t>LVGBECEK8TG659345</t>
  </si>
  <si>
    <t>4860740</t>
  </si>
  <si>
    <t>https://backoffice.x.sberauto.com/crm/manager/4860740</t>
  </si>
  <si>
    <t>4866330</t>
  </si>
  <si>
    <t>https://backoffice.x.sberauto.com/crm/manager/4866330</t>
  </si>
  <si>
    <t>4483553</t>
  </si>
  <si>
    <t>https://backoffice.x.sberauto.com/crm/manager/4483553</t>
  </si>
  <si>
    <t>https://sberauto.com/cars/bf86a820</t>
  </si>
  <si>
    <t>г.Новосибирск, ул.Богдана Хмельницкого, д. 124</t>
  </si>
  <si>
    <t>EC3DCUFD7TC013449</t>
  </si>
  <si>
    <t>САХА (ЯКУТИЯ) Республика</t>
  </si>
  <si>
    <t>4688415</t>
  </si>
  <si>
    <t>https://backoffice.x.sberauto.com/crm/manager/4688415</t>
  </si>
  <si>
    <t>https://sberauto.com/cars/7315254b</t>
  </si>
  <si>
    <t>Z94C251BBSR195758</t>
  </si>
  <si>
    <t>1568810</t>
  </si>
  <si>
    <t>https://backoffice.x.sberauto.com/crm/manager/1568810</t>
  </si>
  <si>
    <t>https://sberauto.com/cars/bc5b482e</t>
  </si>
  <si>
    <t>EC3DCUFD0TC014233</t>
  </si>
  <si>
    <t>https://sberauto.com/cars/3886c7b1</t>
  </si>
  <si>
    <t>EC3DCUFD4TC014025</t>
  </si>
  <si>
    <t>3526002</t>
  </si>
  <si>
    <t>https://backoffice.x.sberauto.com/crm/manager/3526002</t>
  </si>
  <si>
    <t>Почта ул. Станционная Чанган</t>
  </si>
  <si>
    <t>https://sberauto.com/cars/e59e7e05</t>
  </si>
  <si>
    <t>Станционная 85/1</t>
  </si>
  <si>
    <t>4741811</t>
  </si>
  <si>
    <t>https://backoffice.x.sberauto.com/crm/manager/4741811</t>
  </si>
  <si>
    <t>https://sberauto.com/cars/33cd95fe</t>
  </si>
  <si>
    <t>EC3DCUFD0TC011770</t>
  </si>
  <si>
    <t>2417232</t>
  </si>
  <si>
    <t>https://backoffice.x.sberauto.com/crm/manager/2417232</t>
  </si>
  <si>
    <t>4745843</t>
  </si>
  <si>
    <t>https://backoffice.x.sberauto.com/crm/manager/4745843</t>
  </si>
  <si>
    <t>https://sberauto.com/cars/a10d9f1f</t>
  </si>
  <si>
    <t>EC3DCUFD7SC008167</t>
  </si>
  <si>
    <t>4140819</t>
  </si>
  <si>
    <t>https://backoffice.x.sberauto.com/crm/manager/4140819</t>
  </si>
  <si>
    <t>https://sberauto.com/cars/5565ed46</t>
  </si>
  <si>
    <t>EC3TEUMB7T0002928</t>
  </si>
  <si>
    <t>4793341</t>
  </si>
  <si>
    <t>https://backoffice.x.sberauto.com/crm/manager/4793341</t>
  </si>
  <si>
    <t>https://sberauto.com/cars/ec8f0a77</t>
  </si>
  <si>
    <t>ул. Богдана Хмельницкого, д. 124</t>
  </si>
  <si>
    <t>Stepwgn</t>
  </si>
  <si>
    <t>Почта Богдана Хмельницкого ДЦ ГАЗ</t>
  </si>
  <si>
    <t>Почта Богдана Хмельницкого ДЦ КИА</t>
  </si>
  <si>
    <t>4645606</t>
  </si>
  <si>
    <t>https://backoffice.x.sberauto.com/crm/manager/4645606</t>
  </si>
  <si>
    <t>https://sberauto.com/cars/18acf890</t>
  </si>
  <si>
    <t>EC3TEUMB8T0003781</t>
  </si>
  <si>
    <t>4503056</t>
  </si>
  <si>
    <t>https://backoffice.x.sberauto.com/crm/manager/4503056</t>
  </si>
  <si>
    <t>4850792</t>
  </si>
  <si>
    <t>https://backoffice.x.sberauto.com/crm/manager/4850792</t>
  </si>
  <si>
    <t>4214472</t>
  </si>
  <si>
    <t>https://backoffice.x.sberauto.com/crm/manager/4214472</t>
  </si>
  <si>
    <t>https://sberauto.com/cars/a2bf7f0e</t>
  </si>
  <si>
    <t>EC37LUSM3SC004023</t>
  </si>
  <si>
    <t>3328055</t>
  </si>
  <si>
    <t>https://backoffice.x.sberauto.com/crm/manager/3328055</t>
  </si>
  <si>
    <t>374026</t>
  </si>
  <si>
    <t>https://backoffice.x.sberauto.com/crm/manager/374026</t>
  </si>
  <si>
    <t>1863736</t>
  </si>
  <si>
    <t>https://backoffice.x.sberauto.com/crm/manager/1863736</t>
  </si>
  <si>
    <t>XTA212140T2628948</t>
  </si>
  <si>
    <t>4410890</t>
  </si>
  <si>
    <t>https://backoffice.x.sberauto.com/crm/manager/4410890</t>
  </si>
  <si>
    <t>XTAGFK110T1041838</t>
  </si>
  <si>
    <t>Сатурн-Л Липецк</t>
  </si>
  <si>
    <t>4190740</t>
  </si>
  <si>
    <t>https://backoffice.x.sberauto.com/crm/manager/4190740</t>
  </si>
  <si>
    <t>Почта O&amp;J ЕКБ1</t>
  </si>
  <si>
    <t>https://sberauto.com/cars/effdfda0</t>
  </si>
  <si>
    <t>г. Екатеринбург</t>
  </si>
  <si>
    <t>EDXDB21B7SC000018</t>
  </si>
  <si>
    <t>Почта O&amp;J ЕКБ2</t>
  </si>
  <si>
    <t>Почта АЦМ Чери ЕКБ</t>
  </si>
  <si>
    <t>https://sberauto.com/cars/21a155f2</t>
  </si>
  <si>
    <t>EDEFB32B8SE000044</t>
  </si>
  <si>
    <t>3486576</t>
  </si>
  <si>
    <t>https://backoffice.x.sberauto.com/crm/manager/3486576</t>
  </si>
  <si>
    <t>https://sberauto.com/cars/f1c63a88</t>
  </si>
  <si>
    <t>EDEFB32B7SE000204</t>
  </si>
  <si>
    <t>3821164</t>
  </si>
  <si>
    <t>https://backoffice.x.sberauto.com/crm/manager/3821164</t>
  </si>
  <si>
    <t>https://sberauto.com/cars/93e54186</t>
  </si>
  <si>
    <t>Ходынский бульвар 1</t>
  </si>
  <si>
    <t>EDEFB32B8SE000005</t>
  </si>
  <si>
    <t>2166755</t>
  </si>
  <si>
    <t>https://backoffice.x.sberauto.com/crm/manager/2166755</t>
  </si>
  <si>
    <t>https://sberauto.com/cars/6b8d36c1</t>
  </si>
  <si>
    <t>Санкт-Петербург, 5-ый предпортовый проезд д.14к1</t>
  </si>
  <si>
    <t>EDEFB32B8SE000215</t>
  </si>
  <si>
    <t>14960</t>
  </si>
  <si>
    <t>https://backoffice.x.sberauto.com/crm/manager/14960</t>
  </si>
  <si>
    <t>https://sberauto.com/cars/e8aed408</t>
  </si>
  <si>
    <t>EDEFB32B8SE000213</t>
  </si>
  <si>
    <t>2922769</t>
  </si>
  <si>
    <t>https://backoffice.x.sberauto.com/crm/manager/2922769</t>
  </si>
  <si>
    <t>Почта Автоцентр Автоград Чери Калининград</t>
  </si>
  <si>
    <t>https://sberauto.com/cars/a08be458</t>
  </si>
  <si>
    <t>Калининград</t>
  </si>
  <si>
    <t>EDEFB32B8SE000072</t>
  </si>
  <si>
    <t>762503</t>
  </si>
  <si>
    <t>https://backoffice.x.sberauto.com/crm/manager/762503</t>
  </si>
  <si>
    <t>Почта Автогарантия Чери Челябинск</t>
  </si>
  <si>
    <t>https://sberauto.com/cars/6d4bba68</t>
  </si>
  <si>
    <t>EDEFB32B7SE000033</t>
  </si>
  <si>
    <t>4161238</t>
  </si>
  <si>
    <t>https://backoffice.x.sberauto.com/crm/manager/4161238</t>
  </si>
  <si>
    <t>https://sberauto.com/cars/cc890b2f</t>
  </si>
  <si>
    <t>EDEFB32B8SE000112</t>
  </si>
  <si>
    <t>4618648</t>
  </si>
  <si>
    <t>https://backoffice.x.sberauto.com/crm/manager/4618648</t>
  </si>
  <si>
    <t>Почта Диалог Чери Казань</t>
  </si>
  <si>
    <t>https://sberauto.com/cars/25d12df8</t>
  </si>
  <si>
    <t>г. Казань</t>
  </si>
  <si>
    <t>EDEFB32B8SE000094</t>
  </si>
  <si>
    <t>1152710</t>
  </si>
  <si>
    <t>https://backoffice.x.sberauto.com/crm/manager/1152710</t>
  </si>
  <si>
    <t>https://sberauto.com/cars/01946e57</t>
  </si>
  <si>
    <t>г. Новосибирск</t>
  </si>
  <si>
    <t>EDEFG32B8SE000141</t>
  </si>
  <si>
    <t>Почта Чери НВСК 2</t>
  </si>
  <si>
    <t>4619056</t>
  </si>
  <si>
    <t>https://backoffice.x.sberauto.com/crm/manager/4619056</t>
  </si>
  <si>
    <t>https://sberauto.com/cars/b278c9cc</t>
  </si>
  <si>
    <t>EDXDB21B7SC000134</t>
  </si>
  <si>
    <t>https://sberauto.com/cars/db5f6657</t>
  </si>
  <si>
    <t>EDEFB32B8SE000212</t>
  </si>
  <si>
    <t>4619710</t>
  </si>
  <si>
    <t>https://backoffice.x.sberauto.com/crm/manager/4619710</t>
  </si>
  <si>
    <t>Почта Авто-Континент Чери Иркутск1</t>
  </si>
  <si>
    <t>https://sberauto.com/cars/2cce9d34</t>
  </si>
  <si>
    <t>EDXDB21B7SC000070</t>
  </si>
  <si>
    <t>https://sberauto.com/cars/6ca42d9e</t>
  </si>
  <si>
    <t>EDXDB21B7SC000071</t>
  </si>
  <si>
    <t>Почта Авто-Континент Чери Иркутск2</t>
  </si>
  <si>
    <t>2926160</t>
  </si>
  <si>
    <t>https://backoffice.x.sberauto.com/crm/manager/2926160</t>
  </si>
  <si>
    <t>Почта Форвард Авто Чери Тюмень</t>
  </si>
  <si>
    <t>https://sberauto.com/cars/25a10c71</t>
  </si>
  <si>
    <t>EDEFB32B8SE000235</t>
  </si>
  <si>
    <t>4621076</t>
  </si>
  <si>
    <t>https://backoffice.x.sberauto.com/crm/manager/4621076</t>
  </si>
  <si>
    <t>https://sberauto.com/cars/23a261a4</t>
  </si>
  <si>
    <t>EDXDB21B7SC000636</t>
  </si>
  <si>
    <t>4621737</t>
  </si>
  <si>
    <t>https://backoffice.x.sberauto.com/crm/manager/4621737</t>
  </si>
  <si>
    <t>https://sberauto.com/cars/9ece3457</t>
  </si>
  <si>
    <t>EDEFB32B8SE000245</t>
  </si>
  <si>
    <t>1590060</t>
  </si>
  <si>
    <t>https://backoffice.x.sberauto.com/crm/manager/1590060</t>
  </si>
  <si>
    <t>https://sberauto.com/cars/0398654e</t>
  </si>
  <si>
    <t>EDXDB21B7SC000135</t>
  </si>
  <si>
    <t>2469247</t>
  </si>
  <si>
    <t>https://backoffice.x.sberauto.com/crm/manager/2469247</t>
  </si>
  <si>
    <t>https://sberauto.com/cars/d05d721a</t>
  </si>
  <si>
    <t>EDEFB32B7SE000054</t>
  </si>
  <si>
    <t>4622219</t>
  </si>
  <si>
    <t>https://backoffice.x.sberauto.com/crm/manager/4622219</t>
  </si>
  <si>
    <t>1826370</t>
  </si>
  <si>
    <t>https://backoffice.x.sberauto.com/crm/manager/1826370</t>
  </si>
  <si>
    <t>Почта АнкарАвто Тенет Калуга</t>
  </si>
  <si>
    <t>https://sberauto.com/cars/c1dff7e8</t>
  </si>
  <si>
    <t>EDEFB32B7SE000084</t>
  </si>
  <si>
    <t>1597803</t>
  </si>
  <si>
    <t>https://backoffice.x.sberauto.com/crm/manager/1597803</t>
  </si>
  <si>
    <t>https://sberauto.com/cars/425faee3</t>
  </si>
  <si>
    <t>EDEFB32B7SE000006</t>
  </si>
  <si>
    <t>2554825</t>
  </si>
  <si>
    <t>https://backoffice.x.sberauto.com/crm/manager/2554825</t>
  </si>
  <si>
    <t>https://sberauto.com/cars/26b37e12</t>
  </si>
  <si>
    <t>EDEFB32B7SE000071</t>
  </si>
  <si>
    <t>https://sberauto.com/cars/4d75bf48</t>
  </si>
  <si>
    <t>EDEFB32B7SE000252</t>
  </si>
  <si>
    <t>2795343</t>
  </si>
  <si>
    <t>https://backoffice.x.sberauto.com/crm/manager/2795343</t>
  </si>
  <si>
    <t>https://sberauto.com/cars/a54476b5</t>
  </si>
  <si>
    <t>EDEFB32B7SE000003</t>
  </si>
  <si>
    <t>САРАТОВСКАЯ (ОБЛ)</t>
  </si>
  <si>
    <t>https://sberauto.com/cars/de226095</t>
  </si>
  <si>
    <t>EDEFB32B8SE000135</t>
  </si>
  <si>
    <t>1070319</t>
  </si>
  <si>
    <t>https://backoffice.x.sberauto.com/crm/manager/1070319</t>
  </si>
  <si>
    <t>https://sberauto.com/cars/f057471d</t>
  </si>
  <si>
    <t>EDEFB32B7SE000053</t>
  </si>
  <si>
    <t>1625887</t>
  </si>
  <si>
    <t>https://backoffice.x.sberauto.com/crm/manager/1625887</t>
  </si>
  <si>
    <t>https://sberauto.com/cars/72f576e9</t>
  </si>
  <si>
    <t>EDEFB32B8SE000093</t>
  </si>
  <si>
    <t>4626334</t>
  </si>
  <si>
    <t>https://backoffice.x.sberauto.com/crm/manager/4626334</t>
  </si>
  <si>
    <t>https://sberauto.com/cars/0d13794c</t>
  </si>
  <si>
    <t>EDEFB32B7SE000001</t>
  </si>
  <si>
    <t>4241800</t>
  </si>
  <si>
    <t>https://backoffice.x.sberauto.com/crm/manager/4241800</t>
  </si>
  <si>
    <t>https://sberauto.com/cars/7357d789</t>
  </si>
  <si>
    <t>EDEFB32B7SE000205</t>
  </si>
  <si>
    <t>https://sberauto.com/cars/4c2aea85</t>
  </si>
  <si>
    <t>EDEFG32B8SE000202</t>
  </si>
  <si>
    <t>https://sberauto.com/cars/426b95c5</t>
  </si>
  <si>
    <t>EDXDB21B7SC000137</t>
  </si>
  <si>
    <t>4377374</t>
  </si>
  <si>
    <t>https://backoffice.x.sberauto.com/crm/manager/4377374</t>
  </si>
  <si>
    <t>https://sberauto.com/cars/3b22cb1b</t>
  </si>
  <si>
    <t>EDEFB32B8SE000002</t>
  </si>
  <si>
    <t>188345</t>
  </si>
  <si>
    <t>https://backoffice.x.sberauto.com/crm/manager/188345</t>
  </si>
  <si>
    <t>https://sberauto.com/cars/e05df1ad</t>
  </si>
  <si>
    <t>EDEFB32B8SE000004</t>
  </si>
  <si>
    <t>4627065</t>
  </si>
  <si>
    <t>https://backoffice.x.sberauto.com/crm/manager/4627065</t>
  </si>
  <si>
    <t>https://sberauto.com/cars/e5866874</t>
  </si>
  <si>
    <t>EDEFB32B8SE000171</t>
  </si>
  <si>
    <t>4629075</t>
  </si>
  <si>
    <t>https://backoffice.x.sberauto.com/crm/manager/4629075</t>
  </si>
  <si>
    <t>https://sberauto.com/cars/e1efa245</t>
  </si>
  <si>
    <t>EDEFG32B8SE000121</t>
  </si>
  <si>
    <t>4045367</t>
  </si>
  <si>
    <t>https://backoffice.x.sberauto.com/crm/manager/4045367</t>
  </si>
  <si>
    <t>https://sberauto.com/cars/5aaf94a6</t>
  </si>
  <si>
    <t>EDEFB32B8SE000043</t>
  </si>
  <si>
    <t>1262724</t>
  </si>
  <si>
    <t>https://backoffice.x.sberauto.com/crm/manager/1262724</t>
  </si>
  <si>
    <t>https://sberauto.com/cars/afd5fbcf</t>
  </si>
  <si>
    <t>LVVDC21B0SD000174</t>
  </si>
  <si>
    <t>4630597</t>
  </si>
  <si>
    <t>https://backoffice.x.sberauto.com/crm/manager/4630597</t>
  </si>
  <si>
    <t>https://sberauto.com/cars/9ab5e88e</t>
  </si>
  <si>
    <t>https://sberauto.com/cars/b0d5546b</t>
  </si>
  <si>
    <t>EDEFG32B8SE000002</t>
  </si>
  <si>
    <t>237459</t>
  </si>
  <si>
    <t>https://backoffice.x.sberauto.com/crm/manager/237459</t>
  </si>
  <si>
    <t>4638399</t>
  </si>
  <si>
    <t>https://backoffice.x.sberauto.com/crm/manager/4638399</t>
  </si>
  <si>
    <t>https://sberauto.com/cars/4c29fd05</t>
  </si>
  <si>
    <t>EDEFB32B7SE000203</t>
  </si>
  <si>
    <t>4614936</t>
  </si>
  <si>
    <t>https://backoffice.x.sberauto.com/crm/manager/4614936</t>
  </si>
  <si>
    <t>https://sberauto.com/cars/544ff4c4</t>
  </si>
  <si>
    <t>EDEFB32B8SE000273</t>
  </si>
  <si>
    <t>https://sberauto.com/cars/b6bee5f4</t>
  </si>
  <si>
    <t>EDEFB32B8SE000181</t>
  </si>
  <si>
    <t>4637283</t>
  </si>
  <si>
    <t>https://backoffice.x.sberauto.com/crm/manager/4637283</t>
  </si>
  <si>
    <t>https://sberauto.com/cars/51f56646</t>
  </si>
  <si>
    <t>3099536</t>
  </si>
  <si>
    <t>https://backoffice.x.sberauto.com/crm/manager/3099536</t>
  </si>
  <si>
    <t>Почта O&amp;J Казань1</t>
  </si>
  <si>
    <t>https://sberauto.com/cars/41b584f6</t>
  </si>
  <si>
    <t>Почта O&amp;J Казань2</t>
  </si>
  <si>
    <t>4366366</t>
  </si>
  <si>
    <t>https://backoffice.x.sberauto.com/crm/manager/4366366</t>
  </si>
  <si>
    <t>https://sberauto.com/cars/2576638d</t>
  </si>
  <si>
    <t>EDXDB21B7SC000081</t>
  </si>
  <si>
    <t>3381892</t>
  </si>
  <si>
    <t>https://backoffice.x.sberauto.com/crm/manager/3381892</t>
  </si>
  <si>
    <t>https://sberauto.com/cars/6610a568</t>
  </si>
  <si>
    <t>EDEFB32B7SE000005</t>
  </si>
  <si>
    <t>4639738</t>
  </si>
  <si>
    <t>https://backoffice.x.sberauto.com/crm/manager/4639738</t>
  </si>
  <si>
    <t>4641830</t>
  </si>
  <si>
    <t>https://backoffice.x.sberauto.com/crm/manager/4641830</t>
  </si>
  <si>
    <t>Почта Омода Самара1</t>
  </si>
  <si>
    <t>https://sberauto.com/cars/8f248824</t>
  </si>
  <si>
    <t>1046306</t>
  </si>
  <si>
    <t>https://backoffice.x.sberauto.com/crm/manager/1046306</t>
  </si>
  <si>
    <t>https://sberauto.com/cars/843edf9c</t>
  </si>
  <si>
    <t>EDXDB21B7SC000019</t>
  </si>
  <si>
    <t>1439683</t>
  </si>
  <si>
    <t>https://backoffice.x.sberauto.com/crm/manager/1439683</t>
  </si>
  <si>
    <t>4642859</t>
  </si>
  <si>
    <t>https://backoffice.x.sberauto.com/crm/manager/4642859</t>
  </si>
  <si>
    <t>https://sberauto.com/cars/d6a0b5bc</t>
  </si>
  <si>
    <t>EDEFB32B8SE000145</t>
  </si>
  <si>
    <t>2822549</t>
  </si>
  <si>
    <t>https://backoffice.x.sberauto.com/crm/manager/2822549</t>
  </si>
  <si>
    <t>https://sberauto.com/cars/55e89793</t>
  </si>
  <si>
    <t>LVTDD24BXRG000201</t>
  </si>
  <si>
    <t>4641576</t>
  </si>
  <si>
    <t>https://backoffice.x.sberauto.com/crm/manager/4641576</t>
  </si>
  <si>
    <t>43373</t>
  </si>
  <si>
    <t>https://backoffice.x.sberauto.com/crm/manager/43373</t>
  </si>
  <si>
    <t>https://sberauto.com/cars/9d884461</t>
  </si>
  <si>
    <t>4645044</t>
  </si>
  <si>
    <t>https://backoffice.x.sberauto.com/crm/manager/4645044</t>
  </si>
  <si>
    <t>https://sberauto.com/cars/31187328</t>
  </si>
  <si>
    <t>EDEFB32B8SE000233</t>
  </si>
  <si>
    <t>4643867</t>
  </si>
  <si>
    <t>https://backoffice.x.sberauto.com/crm/manager/4643867</t>
  </si>
  <si>
    <t>3198361</t>
  </si>
  <si>
    <t>https://backoffice.x.sberauto.com/crm/manager/3198361</t>
  </si>
  <si>
    <t>https://sberauto.com/cars/91ea0e17</t>
  </si>
  <si>
    <t>EDEFB32B7SE000172</t>
  </si>
  <si>
    <t>4645286</t>
  </si>
  <si>
    <t>https://backoffice.x.sberauto.com/crm/manager/4645286</t>
  </si>
  <si>
    <t>https://sberauto.com/cars/5be9fe08</t>
  </si>
  <si>
    <t>EDEFB32B8SE000241</t>
  </si>
  <si>
    <t>1849660</t>
  </si>
  <si>
    <t>https://backoffice.x.sberauto.com/crm/manager/1849660</t>
  </si>
  <si>
    <t>https://sberauto.com/cars/3ba288f4</t>
  </si>
  <si>
    <t>LVTDD24BXRG000041</t>
  </si>
  <si>
    <t>2674605</t>
  </si>
  <si>
    <t>https://backoffice.x.sberauto.com/crm/manager/2674605</t>
  </si>
  <si>
    <t>https://sberauto.com/cars/64113022</t>
  </si>
  <si>
    <t>EDEFB32B7SE000034</t>
  </si>
  <si>
    <t>https://sberauto.com/cars/534cbfd0</t>
  </si>
  <si>
    <t>EDXDB21B7SC000082</t>
  </si>
  <si>
    <t>https://sberauto.com/cars/00540b12</t>
  </si>
  <si>
    <t>EDEFB32B7SE000231</t>
  </si>
  <si>
    <t>2182315</t>
  </si>
  <si>
    <t>https://backoffice.x.sberauto.com/crm/manager/2182315</t>
  </si>
  <si>
    <t>https://sberauto.com/cars/93b4922d</t>
  </si>
  <si>
    <t>EDEDD24B9SD000112</t>
  </si>
  <si>
    <t>4625069</t>
  </si>
  <si>
    <t>https://backoffice.x.sberauto.com/crm/manager/4625069</t>
  </si>
  <si>
    <t>https://sberauto.com/cars/22579273</t>
  </si>
  <si>
    <t>EDEFB32B7SE000133</t>
  </si>
  <si>
    <t>https://sberauto.com/cars/19e914a5</t>
  </si>
  <si>
    <t>EDEFB32B7SE000134</t>
  </si>
  <si>
    <t>4647530</t>
  </si>
  <si>
    <t>https://backoffice.x.sberauto.com/crm/manager/4647530</t>
  </si>
  <si>
    <t>https://sberauto.com/cars/30cf4a4b</t>
  </si>
  <si>
    <t>https://sberauto.com/cars/b2fdd69a</t>
  </si>
  <si>
    <t>EDEFB32B7SE000164</t>
  </si>
  <si>
    <t>4652910</t>
  </si>
  <si>
    <t>https://backoffice.x.sberauto.com/crm/manager/4652910</t>
  </si>
  <si>
    <t>https://sberauto.com/cars/44782d3e</t>
  </si>
  <si>
    <t>EDEFB32B8SE000055</t>
  </si>
  <si>
    <t>3597178</t>
  </si>
  <si>
    <t>https://backoffice.x.sberauto.com/crm/manager/3597178</t>
  </si>
  <si>
    <t>https://sberauto.com/cars/3b2242db</t>
  </si>
  <si>
    <t>EDEFB32B7SE000002</t>
  </si>
  <si>
    <t>4655326</t>
  </si>
  <si>
    <t>https://backoffice.x.sberauto.com/crm/manager/4655326</t>
  </si>
  <si>
    <t>https://sberauto.com/cars/29ff4425</t>
  </si>
  <si>
    <t>EDEFB32B8SE000185</t>
  </si>
  <si>
    <t>3484256</t>
  </si>
  <si>
    <t>https://backoffice.x.sberauto.com/crm/manager/3484256</t>
  </si>
  <si>
    <t>https://sberauto.com/cars/5871ba75</t>
  </si>
  <si>
    <t>EDXDB21B7SC000021</t>
  </si>
  <si>
    <t>3546350</t>
  </si>
  <si>
    <t>https://backoffice.x.sberauto.com/crm/manager/3546350</t>
  </si>
  <si>
    <t>https://sberauto.com/cars/97ad52c0</t>
  </si>
  <si>
    <t>EDEFB32B7SE000186</t>
  </si>
  <si>
    <t>4657451</t>
  </si>
  <si>
    <t>https://backoffice.x.sberauto.com/crm/manager/4657451</t>
  </si>
  <si>
    <t>https://sberauto.com/cars/78861562</t>
  </si>
  <si>
    <t>EDXDB21B7SC000230</t>
  </si>
  <si>
    <t>4659445</t>
  </si>
  <si>
    <t>https://backoffice.x.sberauto.com/crm/manager/4659445</t>
  </si>
  <si>
    <t>Почта Форвард Чери Севастополь</t>
  </si>
  <si>
    <t>https://sberauto.com/cars/b6b55fa7</t>
  </si>
  <si>
    <t>Севастополь</t>
  </si>
  <si>
    <t>EDEFB32B7SE000191</t>
  </si>
  <si>
    <t>https://sberauto.com/cars/e4604628</t>
  </si>
  <si>
    <t>EDEFB32B8SE000204</t>
  </si>
  <si>
    <t>998284</t>
  </si>
  <si>
    <t>https://backoffice.x.sberauto.com/crm/manager/998284</t>
  </si>
  <si>
    <t>https://sberauto.com/cars/17b57dc1</t>
  </si>
  <si>
    <t>EDEFB32B8SE000161</t>
  </si>
  <si>
    <t>4660348</t>
  </si>
  <si>
    <t>https://backoffice.x.sberauto.com/crm/manager/4660348</t>
  </si>
  <si>
    <t>https://sberauto.com/cars/dca567b4</t>
  </si>
  <si>
    <t>EDXDB21B7SC000232</t>
  </si>
  <si>
    <t>4662396</t>
  </si>
  <si>
    <t>https://backoffice.x.sberauto.com/crm/manager/4662396</t>
  </si>
  <si>
    <t>4662290</t>
  </si>
  <si>
    <t>https://backoffice.x.sberauto.com/crm/manager/4662290</t>
  </si>
  <si>
    <t>https://sberauto.com/cars/f81fbeb4</t>
  </si>
  <si>
    <t>EDEFB32B7SE000272</t>
  </si>
  <si>
    <t>1791076</t>
  </si>
  <si>
    <t>https://backoffice.x.sberauto.com/crm/manager/1791076</t>
  </si>
  <si>
    <t>4662533</t>
  </si>
  <si>
    <t>https://backoffice.x.sberauto.com/crm/manager/4662533</t>
  </si>
  <si>
    <t>https://sberauto.com/cars/89cf09c9</t>
  </si>
  <si>
    <t>EDEFG32B8SE000241</t>
  </si>
  <si>
    <t>1187826</t>
  </si>
  <si>
    <t>https://backoffice.x.sberauto.com/crm/manager/1187826</t>
  </si>
  <si>
    <t>https://sberauto.com/cars/c3d1160e</t>
  </si>
  <si>
    <t>EDEFB32B8SE000183</t>
  </si>
  <si>
    <t>1832260</t>
  </si>
  <si>
    <t>https://backoffice.x.sberauto.com/crm/manager/1832260</t>
  </si>
  <si>
    <t>https://sberauto.com/cars/d05d8d9f</t>
  </si>
  <si>
    <t>EDEFB32B7SE000174</t>
  </si>
  <si>
    <t>https://sberauto.com/cars/4cbecabe</t>
  </si>
  <si>
    <t>EDEFB32B7SE000234</t>
  </si>
  <si>
    <t>1936623</t>
  </si>
  <si>
    <t>https://backoffice.x.sberauto.com/crm/manager/1936623</t>
  </si>
  <si>
    <t>https://sberauto.com/cars/ba6f05b0</t>
  </si>
  <si>
    <t>EDEFB32B8SE000172</t>
  </si>
  <si>
    <t>2187612</t>
  </si>
  <si>
    <t>https://backoffice.x.sberauto.com/crm/manager/2187612</t>
  </si>
  <si>
    <t>https://sberauto.com/cars/2b4d993a</t>
  </si>
  <si>
    <t>LVTDD24BXRD000078</t>
  </si>
  <si>
    <t>311270</t>
  </si>
  <si>
    <t>https://backoffice.x.sberauto.com/crm/manager/311270</t>
  </si>
  <si>
    <t>3131764</t>
  </si>
  <si>
    <t>https://backoffice.x.sberauto.com/crm/manager/3131764</t>
  </si>
  <si>
    <t>https://sberauto.com/cars/06368761</t>
  </si>
  <si>
    <t>EDEFG32B8SE000272</t>
  </si>
  <si>
    <t>2319820</t>
  </si>
  <si>
    <t>https://backoffice.x.sberauto.com/crm/manager/2319820</t>
  </si>
  <si>
    <t>https://sberauto.com/cars/899e4ac1</t>
  </si>
  <si>
    <t>EDEFB32B7SE000241</t>
  </si>
  <si>
    <t>4669979</t>
  </si>
  <si>
    <t>https://backoffice.x.sberauto.com/crm/manager/4669979</t>
  </si>
  <si>
    <t>https://sberauto.com/cars/70d616ad</t>
  </si>
  <si>
    <t>EDXDB21B7SC000139</t>
  </si>
  <si>
    <t>2270245</t>
  </si>
  <si>
    <t>https://backoffice.x.sberauto.com/crm/manager/2270245</t>
  </si>
  <si>
    <t>Почта Автокласс Чери Тула</t>
  </si>
  <si>
    <t>https://sberauto.com/cars/10f11abe</t>
  </si>
  <si>
    <t>EDEFB32B8SE000223</t>
  </si>
  <si>
    <t>https://sberauto.com/cars/8d807854</t>
  </si>
  <si>
    <t>EDXDB21B7SC000037</t>
  </si>
  <si>
    <t>4673026</t>
  </si>
  <si>
    <t>https://backoffice.x.sberauto.com/crm/manager/4673026</t>
  </si>
  <si>
    <t>https://sberauto.com/cars/38851f9a</t>
  </si>
  <si>
    <t>EDEFB32B7SE000051</t>
  </si>
  <si>
    <t>4674469</t>
  </si>
  <si>
    <t>https://backoffice.x.sberauto.com/crm/manager/4674469</t>
  </si>
  <si>
    <t>https://sberauto.com/cars/5ca0cdc6</t>
  </si>
  <si>
    <t>EDEFB32B7SE000152</t>
  </si>
  <si>
    <t>3044147</t>
  </si>
  <si>
    <t>https://backoffice.x.sberauto.com/crm/manager/3044147</t>
  </si>
  <si>
    <t>3925533</t>
  </si>
  <si>
    <t>https://backoffice.x.sberauto.com/crm/manager/3925533</t>
  </si>
  <si>
    <t>4674729</t>
  </si>
  <si>
    <t>https://backoffice.x.sberauto.com/crm/manager/4674729</t>
  </si>
  <si>
    <t>https://sberauto.com/cars/e7b5d6e7</t>
  </si>
  <si>
    <t>EDEFB32B7SE000132</t>
  </si>
  <si>
    <t>4675111</t>
  </si>
  <si>
    <t>https://backoffice.x.sberauto.com/crm/manager/4675111</t>
  </si>
  <si>
    <t>https://sberauto.com/cars/86317d07</t>
  </si>
  <si>
    <t>4676923</t>
  </si>
  <si>
    <t>https://backoffice.x.sberauto.com/crm/manager/4676923</t>
  </si>
  <si>
    <t>4676858</t>
  </si>
  <si>
    <t>https://backoffice.x.sberauto.com/crm/manager/4676858</t>
  </si>
  <si>
    <t>Почта Арконт Чери Волгоград</t>
  </si>
  <si>
    <t>https://sberauto.com/cars/9c9f7b12</t>
  </si>
  <si>
    <t>EDEFB32B7SE000263</t>
  </si>
  <si>
    <t>https://sberauto.com/cars/5ecc073a</t>
  </si>
  <si>
    <t>EDXDB21B7SC000080</t>
  </si>
  <si>
    <t>1040223</t>
  </si>
  <si>
    <t>https://backoffice.x.sberauto.com/crm/manager/1040223</t>
  </si>
  <si>
    <t>https://sberauto.com/cars/b517b6b8</t>
  </si>
  <si>
    <t>EDEFG32B8SE000112</t>
  </si>
  <si>
    <t>3057513</t>
  </si>
  <si>
    <t>https://backoffice.x.sberauto.com/crm/manager/3057513</t>
  </si>
  <si>
    <t>3656208</t>
  </si>
  <si>
    <t>https://backoffice.x.sberauto.com/crm/manager/3656208</t>
  </si>
  <si>
    <t>4679802</t>
  </si>
  <si>
    <t>https://backoffice.x.sberauto.com/crm/manager/4679802</t>
  </si>
  <si>
    <t>2477761</t>
  </si>
  <si>
    <t>https://backoffice.x.sberauto.com/crm/manager/2477761</t>
  </si>
  <si>
    <t>639849</t>
  </si>
  <si>
    <t>https://backoffice.x.sberauto.com/crm/manager/639849</t>
  </si>
  <si>
    <t>4252191</t>
  </si>
  <si>
    <t>https://backoffice.x.sberauto.com/crm/manager/4252191</t>
  </si>
  <si>
    <t>1380898</t>
  </si>
  <si>
    <t>https://backoffice.x.sberauto.com/crm/manager/1380898</t>
  </si>
  <si>
    <t>1997067</t>
  </si>
  <si>
    <t>https://backoffice.x.sberauto.com/crm/manager/1997067</t>
  </si>
  <si>
    <t>4687798</t>
  </si>
  <si>
    <t>https://backoffice.x.sberauto.com/crm/manager/4687798</t>
  </si>
  <si>
    <t>https://sberauto.com/cars/055342fb</t>
  </si>
  <si>
    <t>EDXDB21B7SC000087</t>
  </si>
  <si>
    <t>https://sberauto.com/cars/10283000</t>
  </si>
  <si>
    <t>4678927</t>
  </si>
  <si>
    <t>https://backoffice.x.sberauto.com/crm/manager/4678927</t>
  </si>
  <si>
    <t>https://sberauto.com/cars/22e92a90</t>
  </si>
  <si>
    <t>EDEFB32B8SE000001</t>
  </si>
  <si>
    <t>3442959</t>
  </si>
  <si>
    <t>https://backoffice.x.sberauto.com/crm/manager/3442959</t>
  </si>
  <si>
    <t>https://sberauto.com/cars/b8120e26</t>
  </si>
  <si>
    <t>EDEFB32B8SE000271</t>
  </si>
  <si>
    <t>3263686</t>
  </si>
  <si>
    <t>https://backoffice.x.sberauto.com/crm/manager/3263686</t>
  </si>
  <si>
    <t>2172184</t>
  </si>
  <si>
    <t>https://backoffice.x.sberauto.com/crm/manager/2172184</t>
  </si>
  <si>
    <t>4694614</t>
  </si>
  <si>
    <t>https://backoffice.x.sberauto.com/crm/manager/4694614</t>
  </si>
  <si>
    <t>2587823</t>
  </si>
  <si>
    <t>https://backoffice.x.sberauto.com/crm/manager/2587823</t>
  </si>
  <si>
    <t>https://sberauto.com/cars/b171316b</t>
  </si>
  <si>
    <t>EDEFG32B8SE000171</t>
  </si>
  <si>
    <t>4699055</t>
  </si>
  <si>
    <t>https://backoffice.x.sberauto.com/crm/manager/4699055</t>
  </si>
  <si>
    <t>https://sberauto.com/cars/eb6bf750</t>
  </si>
  <si>
    <t>EDEFB32B7SE000183</t>
  </si>
  <si>
    <t>1101824</t>
  </si>
  <si>
    <t>https://backoffice.x.sberauto.com/crm/manager/1101824</t>
  </si>
  <si>
    <t>https://sberauto.com/cars/3db1c99b</t>
  </si>
  <si>
    <t>4616066</t>
  </si>
  <si>
    <t>https://backoffice.x.sberauto.com/crm/manager/4616066</t>
  </si>
  <si>
    <t>https://sberauto.com/cars/8a0ac0f0</t>
  </si>
  <si>
    <t>EDEFG32B8SE000131</t>
  </si>
  <si>
    <t>4701820</t>
  </si>
  <si>
    <t>https://backoffice.x.sberauto.com/crm/manager/4701820</t>
  </si>
  <si>
    <t>2534059</t>
  </si>
  <si>
    <t>https://backoffice.x.sberauto.com/crm/manager/2534059</t>
  </si>
  <si>
    <t>Почта K2(FIO) Архангельск K2(PER)</t>
  </si>
  <si>
    <t>https://sberauto.com/cars/7e879270</t>
  </si>
  <si>
    <t>EDEFB32B7SE000014</t>
  </si>
  <si>
    <t>4703290</t>
  </si>
  <si>
    <t>https://backoffice.x.sberauto.com/crm/manager/4703290</t>
  </si>
  <si>
    <t>https://sberauto.com/cars/58aae479</t>
  </si>
  <si>
    <t>LVVDC21B0SD000241</t>
  </si>
  <si>
    <t>4704560</t>
  </si>
  <si>
    <t>https://backoffice.x.sberauto.com/crm/manager/4704560</t>
  </si>
  <si>
    <t>4704386</t>
  </si>
  <si>
    <t>https://backoffice.x.sberauto.com/crm/manager/4704386</t>
  </si>
  <si>
    <t>https://sberauto.com/cars/d965d8fa</t>
  </si>
  <si>
    <t>EDEFB32B8SE000243</t>
  </si>
  <si>
    <t>https://sberauto.com/cars/cf8b44db</t>
  </si>
  <si>
    <t>EDEFG32B8SE000231</t>
  </si>
  <si>
    <t>1124816</t>
  </si>
  <si>
    <t>https://backoffice.x.sberauto.com/crm/manager/1124816</t>
  </si>
  <si>
    <t>https://sberauto.com/cars/251e2e2f</t>
  </si>
  <si>
    <t>LVTDD24BXRG000141</t>
  </si>
  <si>
    <t>236977</t>
  </si>
  <si>
    <t>https://backoffice.x.sberauto.com/crm/manager/236977</t>
  </si>
  <si>
    <t>https://sberauto.com/cars/6b67851b</t>
  </si>
  <si>
    <t>EDEFB32B8SE000225</t>
  </si>
  <si>
    <t>https://sberauto.com/cars/c566fd78</t>
  </si>
  <si>
    <t>EDEFB32B7SE000135</t>
  </si>
  <si>
    <t>https://sberauto.com/cars/5a6efa51</t>
  </si>
  <si>
    <t>EDEFG32B8SE000101</t>
  </si>
  <si>
    <t>4713700</t>
  </si>
  <si>
    <t>https://backoffice.x.sberauto.com/crm/manager/4713700</t>
  </si>
  <si>
    <t>3006991</t>
  </si>
  <si>
    <t>https://backoffice.x.sberauto.com/crm/manager/3006991</t>
  </si>
  <si>
    <t>https://sberauto.com/cars/14f74239</t>
  </si>
  <si>
    <t>EDEFB32B8SE000085</t>
  </si>
  <si>
    <t>4592433</t>
  </si>
  <si>
    <t>https://backoffice.x.sberauto.com/crm/manager/4592433</t>
  </si>
  <si>
    <t>https://sberauto.com/cars/319e0b30</t>
  </si>
  <si>
    <t>EDEFB32B8SE000232</t>
  </si>
  <si>
    <t>4714926</t>
  </si>
  <si>
    <t>https://backoffice.x.sberauto.com/crm/manager/4714926</t>
  </si>
  <si>
    <t>https://sberauto.com/cars/4f9c6156</t>
  </si>
  <si>
    <t>EDEFB32B8SE000031</t>
  </si>
  <si>
    <t>4717676</t>
  </si>
  <si>
    <t>https://backoffice.x.sberauto.com/crm/manager/4717676</t>
  </si>
  <si>
    <t>2706823</t>
  </si>
  <si>
    <t>https://backoffice.x.sberauto.com/crm/manager/2706823</t>
  </si>
  <si>
    <t>https://sberauto.com/cars/b01fe609</t>
  </si>
  <si>
    <t>EDEFB32B8SE000231</t>
  </si>
  <si>
    <t>4720847</t>
  </si>
  <si>
    <t>https://backoffice.x.sberauto.com/crm/manager/4720847</t>
  </si>
  <si>
    <t>https://sberauto.com/cars/62eedecf</t>
  </si>
  <si>
    <t>EDEFB32B8SE000182</t>
  </si>
  <si>
    <t>4603819</t>
  </si>
  <si>
    <t>https://backoffice.x.sberauto.com/crm/manager/4603819</t>
  </si>
  <si>
    <t>https://sberauto.com/cars/7b9ec302</t>
  </si>
  <si>
    <t>LVTDD24B6RG000244</t>
  </si>
  <si>
    <t>3461241</t>
  </si>
  <si>
    <t>https://backoffice.x.sberauto.com/crm/manager/3461241</t>
  </si>
  <si>
    <t>1646520</t>
  </si>
  <si>
    <t>https://backoffice.x.sberauto.com/crm/manager/1646520</t>
  </si>
  <si>
    <t>https://sberauto.com/cars/018eee46</t>
  </si>
  <si>
    <t>EDEFB32B8SE000165</t>
  </si>
  <si>
    <t>4525250</t>
  </si>
  <si>
    <t>https://backoffice.x.sberauto.com/crm/manager/4525250</t>
  </si>
  <si>
    <t>https://sberauto.com/cars/3d6ad955</t>
  </si>
  <si>
    <t>EDEFB32B8SE000184</t>
  </si>
  <si>
    <t>1809666</t>
  </si>
  <si>
    <t>https://backoffice.x.sberauto.com/crm/manager/1809666</t>
  </si>
  <si>
    <t>https://sberauto.com/cars/4608e873</t>
  </si>
  <si>
    <t>EDEFB32B7SE000101</t>
  </si>
  <si>
    <t>4724198</t>
  </si>
  <si>
    <t>https://backoffice.x.sberauto.com/crm/manager/4724198</t>
  </si>
  <si>
    <t>https://sberauto.com/cars/8f283a5c</t>
  </si>
  <si>
    <t>EDEFB32B8SE000095</t>
  </si>
  <si>
    <t>4725594</t>
  </si>
  <si>
    <t>https://backoffice.x.sberauto.com/crm/manager/4725594</t>
  </si>
  <si>
    <t>https://sberauto.com/cars/34da584f</t>
  </si>
  <si>
    <t>EDEFG32B8SE000232</t>
  </si>
  <si>
    <t>4504455</t>
  </si>
  <si>
    <t>https://backoffice.x.sberauto.com/crm/manager/4504455</t>
  </si>
  <si>
    <t>https://sberauto.com/cars/3687dd6d</t>
  </si>
  <si>
    <t>EDEFB32B8SE000224</t>
  </si>
  <si>
    <t>2406677</t>
  </si>
  <si>
    <t>https://backoffice.x.sberauto.com/crm/manager/2406677</t>
  </si>
  <si>
    <t>https://sberauto.com/cars/c74b3a9e</t>
  </si>
  <si>
    <t>LVTDD24B6RG000254</t>
  </si>
  <si>
    <t>3088614</t>
  </si>
  <si>
    <t>https://backoffice.x.sberauto.com/crm/manager/3088614</t>
  </si>
  <si>
    <t>https://sberauto.com/cars/dd61995c</t>
  </si>
  <si>
    <t>EDEFB32B7SE000275</t>
  </si>
  <si>
    <t>3716830</t>
  </si>
  <si>
    <t>https://backoffice.x.sberauto.com/crm/manager/3716830</t>
  </si>
  <si>
    <t>https://sberauto.com/cars/a25e4959</t>
  </si>
  <si>
    <t>EDEFB32B7SE000184</t>
  </si>
  <si>
    <t>1669104</t>
  </si>
  <si>
    <t>https://backoffice.x.sberauto.com/crm/manager/1669104</t>
  </si>
  <si>
    <t>https://sberauto.com/cars/cd101696</t>
  </si>
  <si>
    <t>EDEFB32B7SE000182</t>
  </si>
  <si>
    <t>3828917</t>
  </si>
  <si>
    <t>https://backoffice.x.sberauto.com/crm/manager/3828917</t>
  </si>
  <si>
    <t>1112833</t>
  </si>
  <si>
    <t>https://backoffice.x.sberauto.com/crm/manager/1112833</t>
  </si>
  <si>
    <t>https://sberauto.com/cars/89b9670c</t>
  </si>
  <si>
    <t>EDEFB32B8SE000201</t>
  </si>
  <si>
    <t>3563735</t>
  </si>
  <si>
    <t>https://backoffice.x.sberauto.com/crm/manager/3563735</t>
  </si>
  <si>
    <t>4736085</t>
  </si>
  <si>
    <t>https://backoffice.x.sberauto.com/crm/manager/4736085</t>
  </si>
  <si>
    <t>EC37LUSM5TC005238</t>
  </si>
  <si>
    <t>1239455</t>
  </si>
  <si>
    <t>https://backoffice.x.sberauto.com/crm/manager/1239455</t>
  </si>
  <si>
    <t>4660600</t>
  </si>
  <si>
    <t>https://backoffice.x.sberauto.com/crm/manager/4660600</t>
  </si>
  <si>
    <t>https://sberauto.com/cars/4e0a9435</t>
  </si>
  <si>
    <t>EDEFB32B8SE000274</t>
  </si>
  <si>
    <t>1784494</t>
  </si>
  <si>
    <t>https://backoffice.x.sberauto.com/crm/manager/1784494</t>
  </si>
  <si>
    <t>https://sberauto.com/cars/24c66a8f</t>
  </si>
  <si>
    <t>EDEFB32B7SE000113</t>
  </si>
  <si>
    <t>41390</t>
  </si>
  <si>
    <t>https://backoffice.x.sberauto.com/crm/manager/41390</t>
  </si>
  <si>
    <t>3021182</t>
  </si>
  <si>
    <t>https://backoffice.x.sberauto.com/crm/manager/3021182</t>
  </si>
  <si>
    <t>https://sberauto.com/cars/fea15ad8</t>
  </si>
  <si>
    <t>EDEFB32B8SE000032</t>
  </si>
  <si>
    <t>4740220</t>
  </si>
  <si>
    <t>https://backoffice.x.sberauto.com/crm/manager/4740220</t>
  </si>
  <si>
    <t>https://sberauto.com/cars/71204fc9</t>
  </si>
  <si>
    <t>EDEFB32B8SE000142</t>
  </si>
  <si>
    <t>587349</t>
  </si>
  <si>
    <t>https://backoffice.x.sberauto.com/crm/manager/587349</t>
  </si>
  <si>
    <t>https://sberauto.com/cars/385ed2ec</t>
  </si>
  <si>
    <t>EDEFB32B8SE000081</t>
  </si>
  <si>
    <t>3861537</t>
  </si>
  <si>
    <t>https://backoffice.x.sberauto.com/crm/manager/3861537</t>
  </si>
  <si>
    <t>EC3DEUFD0SC007534</t>
  </si>
  <si>
    <t>4739550</t>
  </si>
  <si>
    <t>https://backoffice.x.sberauto.com/crm/manager/4739550</t>
  </si>
  <si>
    <t>https://sberauto.com/cars/16612276</t>
  </si>
  <si>
    <t>EDEFB32B8SE000113</t>
  </si>
  <si>
    <t>4744169</t>
  </si>
  <si>
    <t>https://backoffice.x.sberauto.com/crm/manager/4744169</t>
  </si>
  <si>
    <t>3847624</t>
  </si>
  <si>
    <t>https://backoffice.x.sberauto.com/crm/manager/3847624</t>
  </si>
  <si>
    <t>https://sberauto.com/cars/2376fec0</t>
  </si>
  <si>
    <t>EDEFB32B8SE000202</t>
  </si>
  <si>
    <t>3478159</t>
  </si>
  <si>
    <t>https://backoffice.x.sberauto.com/crm/manager/3478159</t>
  </si>
  <si>
    <t>1318720</t>
  </si>
  <si>
    <t>https://backoffice.x.sberauto.com/crm/manager/1318720</t>
  </si>
  <si>
    <t>https://sberauto.com/cars/1fea4b51</t>
  </si>
  <si>
    <t>EDEFB32B8SE000101</t>
  </si>
  <si>
    <t>3290699</t>
  </si>
  <si>
    <t>https://backoffice.x.sberauto.com/crm/manager/3290699</t>
  </si>
  <si>
    <t>564741</t>
  </si>
  <si>
    <t>https://backoffice.x.sberauto.com/crm/manager/564741</t>
  </si>
  <si>
    <t>1781845</t>
  </si>
  <si>
    <t>https://backoffice.x.sberauto.com/crm/manager/1781845</t>
  </si>
  <si>
    <t>https://sberauto.com/cars/fa71b6ff</t>
  </si>
  <si>
    <t>LVTDD24B6RG000134</t>
  </si>
  <si>
    <t>2290084</t>
  </si>
  <si>
    <t>https://backoffice.x.sberauto.com/crm/manager/2290084</t>
  </si>
  <si>
    <t>https://sberauto.com/cars/f1cae0e9</t>
  </si>
  <si>
    <t>EDEFB32B7SE000126</t>
  </si>
  <si>
    <t>4751404</t>
  </si>
  <si>
    <t>https://backoffice.x.sberauto.com/crm/manager/4751404</t>
  </si>
  <si>
    <t>https://sberauto.com/cars/40dd8111</t>
  </si>
  <si>
    <t>LVVDC21B0SD000143</t>
  </si>
  <si>
    <t>ТЫВА Республика</t>
  </si>
  <si>
    <t>4324273</t>
  </si>
  <si>
    <t>https://backoffice.x.sberauto.com/crm/manager/4324273</t>
  </si>
  <si>
    <t>https://sberauto.com/cars/3c5e1a15</t>
  </si>
  <si>
    <t>EDXDB21B7SC000039</t>
  </si>
  <si>
    <t>https://sberauto.com/cars/c43e3311</t>
  </si>
  <si>
    <t>EDEFB32B8SE000091</t>
  </si>
  <si>
    <t>3525746</t>
  </si>
  <si>
    <t>https://backoffice.x.sberauto.com/crm/manager/3525746</t>
  </si>
  <si>
    <t>2822231</t>
  </si>
  <si>
    <t>https://backoffice.x.sberauto.com/crm/manager/2822231</t>
  </si>
  <si>
    <t>Почта O&amp;J НСК1</t>
  </si>
  <si>
    <t>https://sberauto.com/cars/cf68d9f6</t>
  </si>
  <si>
    <t>https://sberauto.com/cars/f40a42cc</t>
  </si>
  <si>
    <t>EDXDB21B7SC000091</t>
  </si>
  <si>
    <t>Почта O&amp;J НСК2</t>
  </si>
  <si>
    <t>Почта O&amp;J НСК3</t>
  </si>
  <si>
    <t>https://sberauto.com/cars/6124b85d</t>
  </si>
  <si>
    <t>EDEFB32B8SE000144</t>
  </si>
  <si>
    <t>4631815</t>
  </si>
  <si>
    <t>https://backoffice.x.sberauto.com/crm/manager/4631815</t>
  </si>
  <si>
    <t>https://sberauto.com/cars/8daac5c7</t>
  </si>
  <si>
    <t>EDEFB32B8SE000105</t>
  </si>
  <si>
    <t>https://sberauto.com/cars/3e5ee989</t>
  </si>
  <si>
    <t>LVVDC21B0SD000104</t>
  </si>
  <si>
    <t>3207197</t>
  </si>
  <si>
    <t>https://backoffice.x.sberauto.com/crm/manager/3207197</t>
  </si>
  <si>
    <t>https://sberauto.com/cars/155464f6</t>
  </si>
  <si>
    <t>EDEFG32B8SE000192</t>
  </si>
  <si>
    <t>4758404</t>
  </si>
  <si>
    <t>https://backoffice.x.sberauto.com/crm/manager/4758404</t>
  </si>
  <si>
    <t>https://sberauto.com/cars/169fb05c</t>
  </si>
  <si>
    <t>EDEFB32B7SE000056</t>
  </si>
  <si>
    <t>4763468</t>
  </si>
  <si>
    <t>https://backoffice.x.sberauto.com/crm/manager/4763468</t>
  </si>
  <si>
    <t>https://sberauto.com/cars/fe486c26</t>
  </si>
  <si>
    <t>EDEFB32B7SE000036</t>
  </si>
  <si>
    <t>4635907</t>
  </si>
  <si>
    <t>https://backoffice.x.sberauto.com/crm/manager/4635907</t>
  </si>
  <si>
    <t>EC3DLUFD2TC012547</t>
  </si>
  <si>
    <t>4767089</t>
  </si>
  <si>
    <t>https://backoffice.x.sberauto.com/crm/manager/4767089</t>
  </si>
  <si>
    <t>https://sberauto.com/cars/bbfab311</t>
  </si>
  <si>
    <t>LVVDC21B0SD000232</t>
  </si>
  <si>
    <t>2234935</t>
  </si>
  <si>
    <t>https://backoffice.x.sberauto.com/crm/manager/2234935</t>
  </si>
  <si>
    <t>https://sberauto.com/cars/a55051aa</t>
  </si>
  <si>
    <t>EDEFB32B7SE000102</t>
  </si>
  <si>
    <t>4603102</t>
  </si>
  <si>
    <t>https://backoffice.x.sberauto.com/crm/manager/4603102</t>
  </si>
  <si>
    <t>https://sberauto.com/cars/53c60a24</t>
  </si>
  <si>
    <t>EDEFG32B8SE000091</t>
  </si>
  <si>
    <t>3880650</t>
  </si>
  <si>
    <t>https://backoffice.x.sberauto.com/crm/manager/3880650</t>
  </si>
  <si>
    <t>https://sberauto.com/cars/7f31b5db</t>
  </si>
  <si>
    <t>EDEFB32B7SE000052</t>
  </si>
  <si>
    <t>4770937</t>
  </si>
  <si>
    <t>https://backoffice.x.sberauto.com/crm/manager/4770937</t>
  </si>
  <si>
    <t>https://sberauto.com/cars/1f78f276</t>
  </si>
  <si>
    <t>EDEFB32B7SE000212</t>
  </si>
  <si>
    <t>https://sberauto.com/cars/d5db80c1</t>
  </si>
  <si>
    <t>EDEFB32B7SE000215</t>
  </si>
  <si>
    <t>432739</t>
  </si>
  <si>
    <t>https://backoffice.x.sberauto.com/crm/manager/432739</t>
  </si>
  <si>
    <t>Почта Интерпартнер Чери Ижевск1</t>
  </si>
  <si>
    <t>https://sberauto.com/cars/050978c6</t>
  </si>
  <si>
    <t>EDEFB32B7SE000066</t>
  </si>
  <si>
    <t>Почта Интерпартнер Чери Ижевск2</t>
  </si>
  <si>
    <t>https://sberauto.com/cars/de5495b0</t>
  </si>
  <si>
    <t>EDXDB21B7SC000939</t>
  </si>
  <si>
    <t>4777044</t>
  </si>
  <si>
    <t>https://backoffice.x.sberauto.com/crm/manager/4777044</t>
  </si>
  <si>
    <t>https://sberauto.com/cars/6b65e822</t>
  </si>
  <si>
    <t>EDEFB32B7SE000074</t>
  </si>
  <si>
    <t>4772514</t>
  </si>
  <si>
    <t>https://backoffice.x.sberauto.com/crm/manager/4772514</t>
  </si>
  <si>
    <t>4427139</t>
  </si>
  <si>
    <t>https://backoffice.x.sberauto.com/crm/manager/4427139</t>
  </si>
  <si>
    <t>4779247</t>
  </si>
  <si>
    <t>https://backoffice.x.sberauto.com/crm/manager/4779247</t>
  </si>
  <si>
    <t>https://sberauto.com/cars/cb1d0c0e</t>
  </si>
  <si>
    <t>EDEFG32B8SE000142</t>
  </si>
  <si>
    <t>4783272</t>
  </si>
  <si>
    <t>https://backoffice.x.sberauto.com/crm/manager/4783272</t>
  </si>
  <si>
    <t>4784191</t>
  </si>
  <si>
    <t>https://backoffice.x.sberauto.com/crm/manager/4784191</t>
  </si>
  <si>
    <t>https://sberauto.com/cars/2f796836</t>
  </si>
  <si>
    <t>EDEFB32B8SE000131</t>
  </si>
  <si>
    <t>https://sberauto.com/cars/cde29ea3</t>
  </si>
  <si>
    <t>EDEFB32B7SE000114</t>
  </si>
  <si>
    <t>184872</t>
  </si>
  <si>
    <t>https://backoffice.x.sberauto.com/crm/manager/184872</t>
  </si>
  <si>
    <t>https://sberauto.com/cars/a83ec23f</t>
  </si>
  <si>
    <t>EDEFB32B7SE000274</t>
  </si>
  <si>
    <t>2401673</t>
  </si>
  <si>
    <t>https://backoffice.x.sberauto.com/crm/manager/2401673</t>
  </si>
  <si>
    <t>https://sberauto.com/cars/21437592</t>
  </si>
  <si>
    <t>EDEFB32B8SE000154</t>
  </si>
  <si>
    <t>1256002</t>
  </si>
  <si>
    <t>https://backoffice.x.sberauto.com/crm/manager/1256002</t>
  </si>
  <si>
    <t>https://sberauto.com/cars/27f3bf8b</t>
  </si>
  <si>
    <t>4785521</t>
  </si>
  <si>
    <t>https://backoffice.x.sberauto.com/crm/manager/4785521</t>
  </si>
  <si>
    <t>4527936</t>
  </si>
  <si>
    <t>https://backoffice.x.sberauto.com/crm/manager/4527936</t>
  </si>
  <si>
    <t>https://sberauto.com/cars/ccf11215</t>
  </si>
  <si>
    <t>LVVDC21B0SD000002</t>
  </si>
  <si>
    <t>4791619</t>
  </si>
  <si>
    <t>https://backoffice.x.sberauto.com/crm/manager/4791619</t>
  </si>
  <si>
    <t>4791654</t>
  </si>
  <si>
    <t>https://backoffice.x.sberauto.com/crm/manager/4791654</t>
  </si>
  <si>
    <t>4364834</t>
  </si>
  <si>
    <t>https://backoffice.x.sberauto.com/crm/manager/4364834</t>
  </si>
  <si>
    <t>https://sberauto.com/cars/eeaf3365</t>
  </si>
  <si>
    <t>EDEFB32B7SE000073</t>
  </si>
  <si>
    <t>4797843</t>
  </si>
  <si>
    <t>https://backoffice.x.sberauto.com/crm/manager/4797843</t>
  </si>
  <si>
    <t>4798585</t>
  </si>
  <si>
    <t>https://backoffice.x.sberauto.com/crm/manager/4798585</t>
  </si>
  <si>
    <t>https://sberauto.com/cars/5c3444e9</t>
  </si>
  <si>
    <t>LVVDC21B0SD000161</t>
  </si>
  <si>
    <t>3877084</t>
  </si>
  <si>
    <t>https://backoffice.x.sberauto.com/crm/manager/3877084</t>
  </si>
  <si>
    <t>https://sberauto.com/cars/6999b5b6</t>
  </si>
  <si>
    <t>EDEFB32B7SE000141</t>
  </si>
  <si>
    <t>2356999</t>
  </si>
  <si>
    <t>https://backoffice.x.sberauto.com/crm/manager/2356999</t>
  </si>
  <si>
    <t>4805714</t>
  </si>
  <si>
    <t>https://backoffice.x.sberauto.com/crm/manager/4805714</t>
  </si>
  <si>
    <t>3588149</t>
  </si>
  <si>
    <t>https://backoffice.x.sberauto.com/crm/manager/3588149</t>
  </si>
  <si>
    <t>4806831</t>
  </si>
  <si>
    <t>https://backoffice.x.sberauto.com/crm/manager/4806831</t>
  </si>
  <si>
    <t>https://sberauto.com/cars/503f2708</t>
  </si>
  <si>
    <t>EDEFB32B8SE000035</t>
  </si>
  <si>
    <t>4614999</t>
  </si>
  <si>
    <t>https://backoffice.x.sberauto.com/crm/manager/4614999</t>
  </si>
  <si>
    <t>2582053</t>
  </si>
  <si>
    <t>https://backoffice.x.sberauto.com/crm/manager/2582053</t>
  </si>
  <si>
    <t>https://sberauto.com/cars/881eecb3</t>
  </si>
  <si>
    <t>EDEFB32B7SE000031</t>
  </si>
  <si>
    <t>3639102</t>
  </si>
  <si>
    <t>https://backoffice.x.sberauto.com/crm/manager/3639102</t>
  </si>
  <si>
    <t>4323841</t>
  </si>
  <si>
    <t>https://backoffice.x.sberauto.com/crm/manager/4323841</t>
  </si>
  <si>
    <t>https://sberauto.com/cars/d5ccbb5b</t>
  </si>
  <si>
    <t>LVTDD24BXRG000033</t>
  </si>
  <si>
    <t>3908175</t>
  </si>
  <si>
    <t>https://backoffice.x.sberauto.com/crm/manager/3908175</t>
  </si>
  <si>
    <t>https://sberauto.com/cars/524a589d</t>
  </si>
  <si>
    <t>EDEFB32B8SE000084</t>
  </si>
  <si>
    <t>1837405</t>
  </si>
  <si>
    <t>https://backoffice.x.sberauto.com/crm/manager/1837405</t>
  </si>
  <si>
    <t>https://sberauto.com/cars/e30d818c</t>
  </si>
  <si>
    <t>EDEFB32B8SE000122</t>
  </si>
  <si>
    <t>1251298</t>
  </si>
  <si>
    <t>https://backoffice.x.sberauto.com/crm/manager/1251298</t>
  </si>
  <si>
    <t>4812920</t>
  </si>
  <si>
    <t>https://backoffice.x.sberauto.com/crm/manager/4812920</t>
  </si>
  <si>
    <t>4815866</t>
  </si>
  <si>
    <t>https://backoffice.x.sberauto.com/crm/manager/4815866</t>
  </si>
  <si>
    <t>https://sberauto.com/cars/3440e8f4</t>
  </si>
  <si>
    <t>EDEFB32B7SE000262</t>
  </si>
  <si>
    <t>4817618</t>
  </si>
  <si>
    <t>https://backoffice.x.sberauto.com/crm/manager/4817618</t>
  </si>
  <si>
    <t>https://sberauto.com/cars/ef9c99a8</t>
  </si>
  <si>
    <t>EDEFB32B7SE000273</t>
  </si>
  <si>
    <t>4436436</t>
  </si>
  <si>
    <t>https://backoffice.x.sberauto.com/crm/manager/4436436</t>
  </si>
  <si>
    <t>https://sberauto.com/cars/3e9cafd7</t>
  </si>
  <si>
    <t>EDEFB32B8SE000221</t>
  </si>
  <si>
    <t>https://sberauto.com/cars/82cbdc27</t>
  </si>
  <si>
    <t>EDEFB32B8SE000222</t>
  </si>
  <si>
    <t>https://sberauto.com/cars/9639f0e8</t>
  </si>
  <si>
    <t>EDEFB32B8SE000111</t>
  </si>
  <si>
    <t>https://sberauto.com/cars/14febf59</t>
  </si>
  <si>
    <t>EDEFB32B8SE000115</t>
  </si>
  <si>
    <t>596983</t>
  </si>
  <si>
    <t>https://backoffice.x.sberauto.com/crm/manager/596983</t>
  </si>
  <si>
    <t>2030091</t>
  </si>
  <si>
    <t>https://backoffice.x.sberauto.com/crm/manager/2030091</t>
  </si>
  <si>
    <t>3966378</t>
  </si>
  <si>
    <t>https://backoffice.x.sberauto.com/crm/manager/3966378</t>
  </si>
  <si>
    <t>2601986</t>
  </si>
  <si>
    <t>https://backoffice.x.sberauto.com/crm/manager/2601986</t>
  </si>
  <si>
    <t>https://sberauto.com/cars/3b349045</t>
  </si>
  <si>
    <t>EDEFB32B7SE000181</t>
  </si>
  <si>
    <t>324165</t>
  </si>
  <si>
    <t>https://backoffice.x.sberauto.com/crm/manager/324165</t>
  </si>
  <si>
    <t>4827989</t>
  </si>
  <si>
    <t>https://backoffice.x.sberauto.com/crm/manager/4827989</t>
  </si>
  <si>
    <t>4829196</t>
  </si>
  <si>
    <t>https://backoffice.x.sberauto.com/crm/manager/4829196</t>
  </si>
  <si>
    <t>EC37LUSM6SC004226</t>
  </si>
  <si>
    <t>https://sberauto.com/cars/c6383330</t>
  </si>
  <si>
    <t>EDEFG32B8SE000182</t>
  </si>
  <si>
    <t>2434548</t>
  </si>
  <si>
    <t>https://backoffice.x.sberauto.com/crm/manager/2434548</t>
  </si>
  <si>
    <t>https://sberauto.com/cars/051bd34c</t>
  </si>
  <si>
    <t>LVTDD24BXRG000071</t>
  </si>
  <si>
    <t>2528149</t>
  </si>
  <si>
    <t>https://backoffice.x.sberauto.com/crm/manager/2528149</t>
  </si>
  <si>
    <t>https://sberauto.com/cars/c4293bbc</t>
  </si>
  <si>
    <t>EDEFB32B8SE000163</t>
  </si>
  <si>
    <t>4836243</t>
  </si>
  <si>
    <t>https://backoffice.x.sberauto.com/crm/manager/4836243</t>
  </si>
  <si>
    <t>4229808</t>
  </si>
  <si>
    <t>https://backoffice.x.sberauto.com/crm/manager/4229808</t>
  </si>
  <si>
    <t>3578268</t>
  </si>
  <si>
    <t>https://backoffice.x.sberauto.com/crm/manager/3578268</t>
  </si>
  <si>
    <t>https://sberauto.com/cars/cafde168</t>
  </si>
  <si>
    <t>EDEFG32B8SE000081</t>
  </si>
  <si>
    <t>488462</t>
  </si>
  <si>
    <t>https://backoffice.x.sberauto.com/crm/manager/488462</t>
  </si>
  <si>
    <t>https://sberauto.com/cars/082d8045</t>
  </si>
  <si>
    <t>EDEFB32B7SE000223</t>
  </si>
  <si>
    <t>4853284</t>
  </si>
  <si>
    <t>https://backoffice.x.sberauto.com/crm/manager/4853284</t>
  </si>
  <si>
    <t>LVTDD24B7TDB86759</t>
  </si>
  <si>
    <t>17778</t>
  </si>
  <si>
    <t>https://backoffice.x.sberauto.com/crm/manager/17778</t>
  </si>
  <si>
    <t>ПЕРМСКИЙ</t>
  </si>
  <si>
    <t>2433548</t>
  </si>
  <si>
    <t>https://backoffice.x.sberauto.com/crm/manager/2433548</t>
  </si>
  <si>
    <t>https://sberauto.com/cars/f9247867</t>
  </si>
  <si>
    <t>EDEFB32B8SE000141</t>
  </si>
  <si>
    <t>2447568</t>
  </si>
  <si>
    <t>https://backoffice.x.sberauto.com/crm/manager/2447568</t>
  </si>
  <si>
    <t>4031640</t>
  </si>
  <si>
    <t>https://backoffice.x.sberauto.com/crm/manager/4031640</t>
  </si>
  <si>
    <t>https://sberauto.com/cars/4753b809</t>
  </si>
  <si>
    <t>EDEFB32B7SE000243</t>
  </si>
  <si>
    <t>3990261</t>
  </si>
  <si>
    <t>https://backoffice.x.sberauto.com/crm/manager/3990261</t>
  </si>
  <si>
    <t>https://sberauto.com/cars/b2ecf510</t>
  </si>
  <si>
    <t>EDEFB32B8SE000065</t>
  </si>
  <si>
    <t>2013173</t>
  </si>
  <si>
    <t>https://backoffice.x.sberauto.com/crm/manager/2013173</t>
  </si>
  <si>
    <t>1070107</t>
  </si>
  <si>
    <t>https://backoffice.x.sberauto.com/crm/manager/1070107</t>
  </si>
  <si>
    <t>1621889</t>
  </si>
  <si>
    <t>https://backoffice.x.sberauto.com/crm/manager/1621889</t>
  </si>
  <si>
    <t>4876644</t>
  </si>
  <si>
    <t>https://backoffice.x.sberauto.com/crm/manager/4876644</t>
  </si>
  <si>
    <t>https://sberauto.com/cars/d7082f5b</t>
  </si>
  <si>
    <t>EDEFG32B8SE000051</t>
  </si>
  <si>
    <t>4881168</t>
  </si>
  <si>
    <t>https://backoffice.x.sberauto.com/crm/manager/4881168</t>
  </si>
  <si>
    <t>https://sberauto.com/cars/ae8bd46d</t>
  </si>
  <si>
    <t>EDEFB32B8SE000195</t>
  </si>
  <si>
    <t>4569844</t>
  </si>
  <si>
    <t>https://backoffice.x.sberauto.com/crm/manager/4569844</t>
  </si>
  <si>
    <t>1364909</t>
  </si>
  <si>
    <t>https://backoffice.x.sberauto.com/crm/manager/1364909</t>
  </si>
  <si>
    <t>4707316</t>
  </si>
  <si>
    <t>https://backoffice.x.sberauto.com/crm/manager/4707316</t>
  </si>
  <si>
    <t>Сберавто</t>
  </si>
  <si>
    <t>EC3DCUFD1SC007774</t>
  </si>
  <si>
    <t>4752890</t>
  </si>
  <si>
    <t>https://backoffice.x.sberauto.com/crm/manager/4752890</t>
  </si>
  <si>
    <t>4706745</t>
  </si>
  <si>
    <t>https://backoffice.x.sberauto.com/crm/manager/4706745</t>
  </si>
  <si>
    <t>4745224</t>
  </si>
  <si>
    <t>https://backoffice.x.sberauto.com/crm/manager/4745224</t>
  </si>
  <si>
    <t>LS4ASE2E8TB083790</t>
  </si>
  <si>
    <t>4711254</t>
  </si>
  <si>
    <t>https://backoffice.x.sberauto.com/crm/manager/4711254</t>
  </si>
  <si>
    <t>Сбербанк</t>
  </si>
  <si>
    <t>1961722</t>
  </si>
  <si>
    <t>https://backoffice.x.sberauto.com/crm/manager/1961722</t>
  </si>
  <si>
    <t>Антон Лазарев</t>
  </si>
  <si>
    <t>https://sberauto.com/cars/143a2507</t>
  </si>
  <si>
    <t>город Москва, д Ликова, влд. 85</t>
  </si>
  <si>
    <t>X7LASRA1968539526</t>
  </si>
  <si>
    <t>Долгая аренда</t>
  </si>
  <si>
    <t>Долгая аренда 2</t>
  </si>
  <si>
    <t>Долгая аренда 3</t>
  </si>
  <si>
    <t>Сервис владения ТО</t>
  </si>
  <si>
    <t>4778470</t>
  </si>
  <si>
    <t>https://backoffice.x.sberauto.com/crm/manager/4778470</t>
  </si>
  <si>
    <t>https://sberauto.com/cars/14e0dc3f</t>
  </si>
  <si>
    <t>X7LRJC2C067674840</t>
  </si>
  <si>
    <t>Arkana</t>
  </si>
  <si>
    <t>4705339</t>
  </si>
  <si>
    <t>https://backoffice.x.sberauto.com/crm/manager/4705339</t>
  </si>
  <si>
    <t>Тауэр Авто Jetour</t>
  </si>
  <si>
    <t>https://sberauto.com/cars/e55416be</t>
  </si>
  <si>
    <t>Московская область, город Орехово-Зуево, малодубенское шоссе д.40.</t>
  </si>
  <si>
    <t>EC3DCUFD5TC010209</t>
  </si>
  <si>
    <t>4791239</t>
  </si>
  <si>
    <t>https://backoffice.x.sberauto.com/crm/manager/4791239</t>
  </si>
  <si>
    <t>https://sberauto.com/cars/1adee1e5</t>
  </si>
  <si>
    <t>EC37LUSMXTC005655</t>
  </si>
  <si>
    <t>3982113</t>
  </si>
  <si>
    <t>https://backoffice.x.sberauto.com/crm/manager/3982113</t>
  </si>
  <si>
    <t>2005068</t>
  </si>
  <si>
    <t>https://backoffice.x.sberauto.com/crm/manager/2005068</t>
  </si>
  <si>
    <t>Почта K2(FIO) Авто Чанган</t>
  </si>
  <si>
    <t>https://sberauto.com/cars/5954b103</t>
  </si>
  <si>
    <t>г. Краснодар, ул. Ростовское шоссе 12/6</t>
  </si>
  <si>
    <t>LS5A3DKR5SA009155</t>
  </si>
  <si>
    <t>Почта K2(FIO) Авто Чанган 2</t>
  </si>
  <si>
    <t>https://sberauto.com/cars/ca005251</t>
  </si>
  <si>
    <t>LS5A2DKE5SA942506</t>
  </si>
  <si>
    <t>4705753</t>
  </si>
  <si>
    <t>https://backoffice.x.sberauto.com/crm/manager/4705753</t>
  </si>
  <si>
    <t>https://sberauto.com/cars/048598eb</t>
  </si>
  <si>
    <t>LS4ASE2A3SD013095</t>
  </si>
  <si>
    <t>4757998</t>
  </si>
  <si>
    <t>https://backoffice.x.sberauto.com/crm/manager/4757998</t>
  </si>
  <si>
    <t>4837312</t>
  </si>
  <si>
    <t>https://backoffice.x.sberauto.com/crm/manager/4837312</t>
  </si>
  <si>
    <t>https://sberauto.com/cars/cd95dd97</t>
  </si>
  <si>
    <t>LS4ASE2E0TB083041</t>
  </si>
  <si>
    <t>2217055</t>
  </si>
  <si>
    <t>https://backoffice.x.sberauto.com/crm/manager/2217055</t>
  </si>
  <si>
    <t>ТСАЦ Июль АСП</t>
  </si>
  <si>
    <t>https://sberauto.com/cars/3bb46a0e</t>
  </si>
  <si>
    <t>Екатеринбург, Пер.Базовый, 38</t>
  </si>
  <si>
    <t>XWF7LH6D8S0000293</t>
  </si>
  <si>
    <t>https://sberauto.com/cars/fce2c317</t>
  </si>
  <si>
    <t>Екатеринбург, ул. Металлургов, 65</t>
  </si>
  <si>
    <t>EDEDD24B4SG102485</t>
  </si>
  <si>
    <t>https://sberauto.com/cars/d18536d3</t>
  </si>
  <si>
    <t>Челябинск, Копейское шоссе, 88/9</t>
  </si>
  <si>
    <t>XWEB3512BK0006532</t>
  </si>
  <si>
    <t>Picanto</t>
  </si>
  <si>
    <t>13715</t>
  </si>
  <si>
    <t>https://backoffice.x.sberauto.com/crm/manager/13715</t>
  </si>
  <si>
    <t>2834999</t>
  </si>
  <si>
    <t>https://backoffice.x.sberauto.com/crm/manager/2834999</t>
  </si>
  <si>
    <t>https://sberauto.com/cars/b9a56caf</t>
  </si>
  <si>
    <t>EDEDD24B1SG014360</t>
  </si>
  <si>
    <t>4658228</t>
  </si>
  <si>
    <t>https://backoffice.x.sberauto.com/crm/manager/4658228</t>
  </si>
  <si>
    <t>https://sberauto.com/cars/18913528</t>
  </si>
  <si>
    <t>JTNKV56E001014402</t>
  </si>
  <si>
    <t>Auris</t>
  </si>
  <si>
    <t>3084900</t>
  </si>
  <si>
    <t>https://backoffice.x.sberauto.com/crm/manager/3084900</t>
  </si>
  <si>
    <t>https://sberauto.com/cars/81b84634</t>
  </si>
  <si>
    <t>XWEGH41DBG0001318</t>
  </si>
  <si>
    <t>Equus</t>
  </si>
  <si>
    <t>4101639</t>
  </si>
  <si>
    <t>https://backoffice.x.sberauto.com/crm/manager/4101639</t>
  </si>
  <si>
    <t>https://sberauto.com/cars/a12e5274</t>
  </si>
  <si>
    <t>Z8NTANT31AS007571</t>
  </si>
  <si>
    <t>X-Trail</t>
  </si>
  <si>
    <t>4653299</t>
  </si>
  <si>
    <t>https://backoffice.x.sberauto.com/crm/manager/4653299</t>
  </si>
  <si>
    <t>https://sberauto.com/cars/e6b5fc22</t>
  </si>
  <si>
    <t>Z94CB41ABGR294835</t>
  </si>
  <si>
    <t>2265582</t>
  </si>
  <si>
    <t>https://backoffice.x.sberauto.com/crm/manager/2265582</t>
  </si>
  <si>
    <t>https://sberauto.com/cars/304913ff</t>
  </si>
  <si>
    <t>XTAGFK110NY598691</t>
  </si>
  <si>
    <t>https://sberauto.com/cars/03da39a7</t>
  </si>
  <si>
    <t>Екатеринбург, ул. Совхозная, 18</t>
  </si>
  <si>
    <t>4782628</t>
  </si>
  <si>
    <t>https://backoffice.x.sberauto.com/crm/manager/4782628</t>
  </si>
  <si>
    <t>https://sberauto.com/cars/187cb81d</t>
  </si>
  <si>
    <t>VF34C5FWFAS009761</t>
  </si>
  <si>
    <t>4856881</t>
  </si>
  <si>
    <t>https://backoffice.x.sberauto.com/crm/manager/4856881</t>
  </si>
  <si>
    <t>https://sberauto.com/cars/c8be46d4</t>
  </si>
  <si>
    <t>XTAKS0Y5LH1026403</t>
  </si>
  <si>
    <t>У Сервис +</t>
  </si>
  <si>
    <t>4542337</t>
  </si>
  <si>
    <t>https://backoffice.x.sberauto.com/crm/manager/4542337</t>
  </si>
  <si>
    <t>Y4K8622ZXTB919007</t>
  </si>
  <si>
    <t>2046347</t>
  </si>
  <si>
    <t>https://backoffice.x.sberauto.com/crm/manager/2046347</t>
  </si>
  <si>
    <t>Y4K8622Z6TB921336</t>
  </si>
  <si>
    <t>XZGEE04A9TA562070</t>
  </si>
  <si>
    <t>4671078</t>
  </si>
  <si>
    <t>https://backoffice.x.sberauto.com/crm/manager/4671078</t>
  </si>
  <si>
    <t>EC3DCUFD1TC011504</t>
  </si>
  <si>
    <t>4622214</t>
  </si>
  <si>
    <t>https://backoffice.x.sberauto.com/crm/manager/4622214</t>
  </si>
  <si>
    <t>EC3DLUFD9TC012576</t>
  </si>
  <si>
    <t>4499198</t>
  </si>
  <si>
    <t>https://backoffice.x.sberauto.com/crm/manager/4499198</t>
  </si>
  <si>
    <t>EC3DCUFD0TC013437</t>
  </si>
  <si>
    <t>4729964</t>
  </si>
  <si>
    <t>https://backoffice.x.sberauto.com/crm/manager/4729964</t>
  </si>
  <si>
    <t>2906034</t>
  </si>
  <si>
    <t>https://backoffice.x.sberauto.com/crm/manager/2906034</t>
  </si>
  <si>
    <t>EC3DCUFD1TC013544</t>
  </si>
  <si>
    <t>3335110</t>
  </si>
  <si>
    <t>https://backoffice.x.sberauto.com/crm/manager/3335110</t>
  </si>
  <si>
    <t>EC37LUSM4TC004971</t>
  </si>
  <si>
    <t>4752549</t>
  </si>
  <si>
    <t>https://backoffice.x.sberauto.com/crm/manager/4752549</t>
  </si>
  <si>
    <t>EC37LUSM3TC004993</t>
  </si>
  <si>
    <t>2889667</t>
  </si>
  <si>
    <t>https://backoffice.x.sberauto.com/crm/manager/2889667</t>
  </si>
  <si>
    <t>EC3DCUFD5TC013997</t>
  </si>
  <si>
    <t>4301138</t>
  </si>
  <si>
    <t>https://backoffice.x.sberauto.com/crm/manager/4301138</t>
  </si>
  <si>
    <t>EC3DCUFD8TC013511</t>
  </si>
  <si>
    <t>4778836</t>
  </si>
  <si>
    <t>https://backoffice.x.sberauto.com/crm/manager/4778836</t>
  </si>
  <si>
    <t>EC3DLUFD0TC012269</t>
  </si>
  <si>
    <t>2568292</t>
  </si>
  <si>
    <t>https://backoffice.x.sberauto.com/crm/manager/2568292</t>
  </si>
  <si>
    <t>LVTDD24B4TDB80062</t>
  </si>
  <si>
    <t>4771280</t>
  </si>
  <si>
    <t>https://backoffice.x.sberauto.com/crm/manager/4771280</t>
  </si>
  <si>
    <t>Y4K8622Z4TB923232</t>
  </si>
  <si>
    <t>4775562</t>
  </si>
  <si>
    <t>https://backoffice.x.sberauto.com/crm/manager/4775562</t>
  </si>
  <si>
    <t>EC3DLUFD1TC012278</t>
  </si>
  <si>
    <t>4783741</t>
  </si>
  <si>
    <t>https://backoffice.x.sberauto.com/crm/manager/4783741</t>
  </si>
  <si>
    <t>EC3DCUFDXSC008048</t>
  </si>
  <si>
    <t>4783947</t>
  </si>
  <si>
    <t>https://backoffice.x.sberauto.com/crm/manager/4783947</t>
  </si>
  <si>
    <t>EC3DCUFD5SC008958</t>
  </si>
  <si>
    <t>4790744</t>
  </si>
  <si>
    <t>https://backoffice.x.sberauto.com/crm/manager/4790744</t>
  </si>
  <si>
    <t>Y4K8622Z3TB925263</t>
  </si>
  <si>
    <t>4795828</t>
  </si>
  <si>
    <t>https://backoffice.x.sberauto.com/crm/manager/4795828</t>
  </si>
  <si>
    <t>EC3TEUMB9T0002784</t>
  </si>
  <si>
    <t>LVTDD24BXTDB87050</t>
  </si>
  <si>
    <t>4730553</t>
  </si>
  <si>
    <t>https://backoffice.x.sberauto.com/crm/manager/4730553</t>
  </si>
  <si>
    <t>Y4K8722D5TB311039</t>
  </si>
  <si>
    <t>4807536</t>
  </si>
  <si>
    <t>https://backoffice.x.sberauto.com/crm/manager/4807536</t>
  </si>
  <si>
    <t>4424195</t>
  </si>
  <si>
    <t>https://backoffice.x.sberauto.com/crm/manager/4424195</t>
  </si>
  <si>
    <t>Y4K8622ZXTB926751</t>
  </si>
  <si>
    <t>4834160</t>
  </si>
  <si>
    <t>https://backoffice.x.sberauto.com/crm/manager/4834160</t>
  </si>
  <si>
    <t>LVTDD24B8TDB98872</t>
  </si>
  <si>
    <t>4840657</t>
  </si>
  <si>
    <t>https://backoffice.x.sberauto.com/crm/manager/4840657</t>
  </si>
  <si>
    <t>LVTDD24B1TDB72422</t>
  </si>
  <si>
    <t>4845363</t>
  </si>
  <si>
    <t>https://backoffice.x.sberauto.com/crm/manager/4845363</t>
  </si>
  <si>
    <t>EC3DCUFDXSC008275</t>
  </si>
  <si>
    <t>1091779</t>
  </si>
  <si>
    <t>https://backoffice.x.sberauto.com/crm/manager/1091779</t>
  </si>
  <si>
    <t>EC3DLUFD1TC012992</t>
  </si>
  <si>
    <t>4854224</t>
  </si>
  <si>
    <t>https://backoffice.x.sberauto.com/crm/manager/4854224</t>
  </si>
  <si>
    <t>EC37CUSMXSC003693</t>
  </si>
  <si>
    <t>4860860</t>
  </si>
  <si>
    <t>https://backoffice.x.sberauto.com/crm/manager/4860860</t>
  </si>
  <si>
    <t>Y4K8622Z2TB924444</t>
  </si>
  <si>
    <t>4873939</t>
  </si>
  <si>
    <t>https://backoffice.x.sberauto.com/crm/manager/4873939</t>
  </si>
  <si>
    <t>Y4K8722D7TB311950</t>
  </si>
  <si>
    <t>Фаворит Моторс</t>
  </si>
  <si>
    <t>https://sberauto.com/cars/16d5b36c</t>
  </si>
  <si>
    <t>МКАД 3Км, д7</t>
  </si>
  <si>
    <t>EC3TEUMB6T0002760</t>
  </si>
  <si>
    <t>K2(FIO) 1 K2(EMAIL)</t>
  </si>
  <si>
    <t>https://sberauto.com/cars/e6f3d735</t>
  </si>
  <si>
    <t>Большая Семёновская 42, стр 4</t>
  </si>
  <si>
    <t>EDXGD34B2TE034611</t>
  </si>
  <si>
    <t>https://sberauto.com/cars/f6bb92e6</t>
  </si>
  <si>
    <t>EDELB31B0TE076325</t>
  </si>
  <si>
    <t>1495779</t>
  </si>
  <si>
    <t>https://backoffice.x.sberauto.com/crm/manager/1495779</t>
  </si>
  <si>
    <t>https://sberauto.com/cars/4b7294fd</t>
  </si>
  <si>
    <t>EC3TEUMB6T0003794</t>
  </si>
  <si>
    <t>4848099</t>
  </si>
  <si>
    <t>https://backoffice.x.sberauto.com/crm/manager/4848099</t>
  </si>
  <si>
    <t>https://sberauto.com/cars/a876c6b7</t>
  </si>
  <si>
    <t>EC3TEUMBXT0003636</t>
  </si>
  <si>
    <t>2334041</t>
  </si>
  <si>
    <t>https://backoffice.x.sberauto.com/crm/manager/2334041</t>
  </si>
  <si>
    <t>https://sberauto.com/cars/8a1e00bb</t>
  </si>
  <si>
    <t>EC3DCUFD5TC010548</t>
  </si>
  <si>
    <t>3992206</t>
  </si>
  <si>
    <t>https://backoffice.x.sberauto.com/crm/manager/3992206</t>
  </si>
  <si>
    <t>https://sberauto.com/cars/81a7f1a9</t>
  </si>
  <si>
    <t>EC3DCUFD5TC010730</t>
  </si>
  <si>
    <t>4653980</t>
  </si>
  <si>
    <t>https://backoffice.x.sberauto.com/crm/manager/4653980</t>
  </si>
  <si>
    <t>Почта Химки</t>
  </si>
  <si>
    <t>https://sberauto.com/cars/46a878d3</t>
  </si>
  <si>
    <t>Химки</t>
  </si>
  <si>
    <t>LSVCBAF05S2026179</t>
  </si>
  <si>
    <t>A5</t>
  </si>
  <si>
    <t>3005802</t>
  </si>
  <si>
    <t>https://backoffice.x.sberauto.com/crm/manager/3005802</t>
  </si>
  <si>
    <t>https://sberauto.com/cars/73a728e2</t>
  </si>
  <si>
    <t>Сызрань, ул. Интернациональная 155</t>
  </si>
  <si>
    <t>XTA213100L0211358</t>
  </si>
  <si>
    <t>3996001</t>
  </si>
  <si>
    <t>https://backoffice.x.sberauto.com/crm/manager/3996001</t>
  </si>
  <si>
    <t>https://sberauto.com/cars/fb8227da</t>
  </si>
  <si>
    <t>Тюмень, ул. Республики, 282</t>
  </si>
  <si>
    <t>EDEDB21B6SC086611</t>
  </si>
  <si>
    <t>4647677</t>
  </si>
  <si>
    <t>https://backoffice.x.sberauto.com/crm/manager/4647677</t>
  </si>
  <si>
    <t>https://sberauto.com/cars/b22151c1</t>
  </si>
  <si>
    <t>Пермь, Решетникова 5</t>
  </si>
  <si>
    <t>XTAGFL110T1053066</t>
  </si>
  <si>
    <t>4127427</t>
  </si>
  <si>
    <t>https://backoffice.x.sberauto.com/crm/manager/4127427</t>
  </si>
  <si>
    <t>https://sberauto.com/cars/9d29e1eb</t>
  </si>
  <si>
    <t>Тюмень, ул. Республики 282</t>
  </si>
  <si>
    <t>JTMBE31V10D065485</t>
  </si>
  <si>
    <t>1661396</t>
  </si>
  <si>
    <t>https://backoffice.x.sberauto.com/crm/manager/1661396</t>
  </si>
  <si>
    <t>https://sberauto.com/cars/498f60ac</t>
  </si>
  <si>
    <t>Уфа, пр. Салавата Юлаева, 60</t>
  </si>
  <si>
    <t>EDEDD24B0SG014396</t>
  </si>
  <si>
    <t>https://sberauto.com/cars/19076b1a</t>
  </si>
  <si>
    <t>Ижевск, Воткинское шоссе, 170</t>
  </si>
  <si>
    <t>XTAGA0000T0038332</t>
  </si>
  <si>
    <t>4090576</t>
  </si>
  <si>
    <t>https://backoffice.x.sberauto.com/crm/manager/4090576</t>
  </si>
  <si>
    <t>https://sberauto.com/cars/b6f84978</t>
  </si>
  <si>
    <t>Сургут, ул. Маяковского, 53</t>
  </si>
  <si>
    <t>XTA219040T1267229</t>
  </si>
  <si>
    <t>3370237</t>
  </si>
  <si>
    <t>https://backoffice.x.sberauto.com/crm/manager/3370237</t>
  </si>
  <si>
    <t>https://sberauto.com/cars/f0dcdf2b</t>
  </si>
  <si>
    <t>X9FMXXEEBMDM05655</t>
  </si>
  <si>
    <t>3728618</t>
  </si>
  <si>
    <t>https://backoffice.x.sberauto.com/crm/manager/3728618</t>
  </si>
  <si>
    <t>https://sberauto.com/cars/6b5e13ce</t>
  </si>
  <si>
    <t>JTDBZ28E200157524</t>
  </si>
  <si>
    <t>4803637</t>
  </si>
  <si>
    <t>https://backoffice.x.sberauto.com/crm/manager/4803637</t>
  </si>
  <si>
    <t>4004423</t>
  </si>
  <si>
    <t>https://backoffice.x.sberauto.com/crm/manager/4004423</t>
  </si>
  <si>
    <t>https://sberauto.com/cars/9664cd60</t>
  </si>
  <si>
    <t>Омск, ул. Суворова 95</t>
  </si>
  <si>
    <t>KNMCSHLASCP859546</t>
  </si>
  <si>
    <t>Almera Classic</t>
  </si>
  <si>
    <t>4529378</t>
  </si>
  <si>
    <t>https://backoffice.x.sberauto.com/crm/manager/4529378</t>
  </si>
  <si>
    <t>XTAGFL350R0829976</t>
  </si>
  <si>
    <t>4649399</t>
  </si>
  <si>
    <t>https://backoffice.x.sberauto.com/crm/manager/4649399</t>
  </si>
  <si>
    <t>4610456</t>
  </si>
  <si>
    <t>https://backoffice.x.sberauto.com/crm/manager/4610456</t>
  </si>
  <si>
    <t>Новочеркасск</t>
  </si>
  <si>
    <t>https://sberauto.com/cars/706f6f7b</t>
  </si>
  <si>
    <t>Новочерскасск, Ростовское шоссе 6</t>
  </si>
  <si>
    <t>XWEHN512BE0013530</t>
  </si>
  <si>
    <t>4686599</t>
  </si>
  <si>
    <t>https://backoffice.x.sberauto.com/crm/manager/4686599</t>
  </si>
  <si>
    <t>https://sberauto.com/cars/4b3fdec0</t>
  </si>
  <si>
    <t>XWEHM512AG0007530</t>
  </si>
  <si>
    <t>Ростов - Малиновского</t>
  </si>
  <si>
    <t>https://sberauto.com/cars/3929f9bd</t>
  </si>
  <si>
    <t>г. Ростов-на-Дону, ул. Малиновского, 184</t>
  </si>
  <si>
    <t>XWEHM512AG0007128</t>
  </si>
  <si>
    <t>Шахты Дачная</t>
  </si>
  <si>
    <t>https://sberauto.com/cars/12d40b67</t>
  </si>
  <si>
    <t>г. Шахты, ул. Дачная 278А</t>
  </si>
  <si>
    <t>XWEJT813BC0000748</t>
  </si>
  <si>
    <t>Шахты Френд Авто</t>
  </si>
  <si>
    <t>4718760</t>
  </si>
  <si>
    <t>https://backoffice.x.sberauto.com/crm/manager/4718760</t>
  </si>
  <si>
    <t>Почта Элит авто Сириус и Сочи ул. Кипарисовая</t>
  </si>
  <si>
    <t>https://sberauto.com/cars/d512dd75</t>
  </si>
  <si>
    <t>г. Сочи, ул. Кипарисовая, д. 16</t>
  </si>
  <si>
    <t>5UXCR4C05P9R98995</t>
  </si>
  <si>
    <t>ЭрСи Автотрейд</t>
  </si>
  <si>
    <t>https://sberauto.com/cars/42890bb2</t>
  </si>
  <si>
    <t>г. Москва, Варшавское шоссе, 125Ж, стр.2 ,</t>
  </si>
  <si>
    <t>EC3DCUFD9TC011749</t>
  </si>
  <si>
    <t>https://sberauto.com/cars/ee9645bd</t>
  </si>
  <si>
    <t>EC37LUSM7SC004834</t>
  </si>
  <si>
    <t>https://sberauto.com/cars/2c0af34a</t>
  </si>
  <si>
    <t>EC37CUSM1SC004523</t>
  </si>
  <si>
    <t>SaleMonth</t>
  </si>
  <si>
    <t>PrepayMonth</t>
  </si>
  <si>
    <t>Brand</t>
  </si>
  <si>
    <t>B2C</t>
  </si>
  <si>
    <t>SaleQty</t>
  </si>
  <si>
    <t>Price</t>
  </si>
  <si>
    <t>Comm</t>
  </si>
  <si>
    <t>PrepayQty</t>
  </si>
  <si>
    <t>WaitQty</t>
  </si>
  <si>
    <t>WaitMonth</t>
  </si>
  <si>
    <t>DealDate</t>
  </si>
  <si>
    <t>Manager</t>
  </si>
  <si>
    <t>MaxDate</t>
  </si>
  <si>
    <t>PrepayDate</t>
  </si>
  <si>
    <t>Revenue</t>
  </si>
  <si>
    <t>VIN</t>
  </si>
  <si>
    <t>ChartGroup</t>
  </si>
  <si>
    <t>Type</t>
  </si>
  <si>
    <t>Month</t>
  </si>
  <si>
    <t>Partner</t>
  </si>
  <si>
    <t>Qty</t>
  </si>
  <si>
    <t>KAM</t>
  </si>
  <si>
    <t>LADA</t>
  </si>
  <si>
    <t>2026-07</t>
  </si>
  <si>
    <t>Partners</t>
  </si>
  <si>
    <t>НЕИЗВЕСТНЫЙ БРЕНД</t>
  </si>
  <si>
    <t>JETOUR</t>
  </si>
  <si>
    <t>Новые авто</t>
  </si>
  <si>
    <t>G B K</t>
  </si>
  <si>
    <t>SOUEAST</t>
  </si>
  <si>
    <t>SOLARIS</t>
  </si>
  <si>
    <t>CHANGAN</t>
  </si>
  <si>
    <t>HAVAL</t>
  </si>
  <si>
    <t>OMODA</t>
  </si>
  <si>
    <t>МОСКВИЧ</t>
  </si>
  <si>
    <t>2026-06</t>
  </si>
  <si>
    <t>HONGQI</t>
  </si>
  <si>
    <t>TENET</t>
  </si>
  <si>
    <t>XCITE</t>
  </si>
  <si>
    <t>KIA</t>
  </si>
  <si>
    <t>TOYOTA</t>
  </si>
  <si>
    <t>JELAND</t>
  </si>
  <si>
    <t>JAECOO</t>
  </si>
  <si>
    <t>(пусто)</t>
  </si>
  <si>
    <t>NISSAN</t>
  </si>
  <si>
    <t>HYUNDAI</t>
  </si>
  <si>
    <t>2026-05</t>
  </si>
  <si>
    <t>2026-04</t>
  </si>
  <si>
    <t>Без сделки</t>
  </si>
  <si>
    <t>Предоплата</t>
  </si>
  <si>
    <t>Сделка</t>
  </si>
  <si>
    <t>Весь период</t>
  </si>
  <si>
    <t>ФИЛЬТР ДАННЫХ -&gt;</t>
  </si>
  <si>
    <t>СРАВНЕНИЕ ПЕРИОДОВ (MoM):</t>
  </si>
  <si>
    <t>Дата С:</t>
  </si>
  <si>
    <t>Дата ПО:</t>
  </si>
  <si>
    <t>Метрика</t>
  </si>
  <si>
    <t>Выбрано</t>
  </si>
  <si>
    <t>Прошл. мес</t>
  </si>
  <si>
    <t>Динамика</t>
  </si>
  <si>
    <t>Сделки (шт)</t>
  </si>
  <si>
    <t>Авансы (шт)</t>
  </si>
  <si>
    <t>День</t>
  </si>
  <si>
    <t>Сделки</t>
  </si>
  <si>
    <t>Предоплаты</t>
  </si>
  <si>
    <t>Выходные</t>
  </si>
  <si>
    <t>Марка авто</t>
  </si>
  <si>
    <t>Общий итог</t>
  </si>
  <si>
    <t>Бренд (Топ)</t>
  </si>
  <si>
    <t>Кол-во</t>
  </si>
  <si>
    <t>Другие</t>
  </si>
  <si>
    <t>Тип сделки.B2C</t>
  </si>
  <si>
    <t>Клиенты в ожидании</t>
  </si>
  <si>
    <t>Всего в ожидании</t>
  </si>
  <si>
    <t>ARPU тотал</t>
  </si>
  <si>
    <t>ARPU китай</t>
  </si>
  <si>
    <t>ARPU Лада</t>
  </si>
  <si>
    <t>Средний чек тотал</t>
  </si>
  <si>
    <t>Средний чек китай</t>
  </si>
  <si>
    <t>Средний чек лада</t>
  </si>
  <si>
    <t>Сплит по брендам (текстом):</t>
  </si>
  <si>
    <t>ВЫБЕРИТЕ МЕСЯЦ ДЛЯ АНАЛИЗА НЕДЕЛЬ -&gt;</t>
  </si>
  <si>
    <t>После смены фильтра -&gt;</t>
  </si>
  <si>
    <t>ИСТОРИЧЕСКАЯ ПОМЕСЯЧНАЯ ДИНАМИКА</t>
  </si>
  <si>
    <t>Месяц</t>
  </si>
  <si>
    <t>Кол-во продаж (шт)</t>
  </si>
  <si>
    <t>Средний чек (руб)</t>
  </si>
  <si>
    <t>ARPU (без НДС)</t>
  </si>
  <si>
    <t>Внесено предоплат (шт)</t>
  </si>
  <si>
    <t>ПОНЕДЕЛЬНОЕ СРАВНЕНИЕ (ДИНАМИЧЕСКИЙ ПЕРИОД)</t>
  </si>
  <si>
    <t>ПОНЕДЕЛЬНАЯ ДИНАМИКА ПО ТИПАМ СДЕЛОК B2C (шт.)</t>
  </si>
  <si>
    <t>ВЫБЕРИТЕ МЕСЯЦ ДЛЯ АНАЛИЗА -&gt;</t>
  </si>
  <si>
    <t>ОПЕРАТИВНАЯ ДИНАМИКА БРЕНДОВ</t>
  </si>
  <si>
    <t>Показатель</t>
  </si>
  <si>
    <t>Период</t>
  </si>
  <si>
    <t>Тотал</t>
  </si>
  <si>
    <t>Кол-во продаж (шт.)</t>
  </si>
  <si>
    <t>Прошлая неделя (календарь)</t>
  </si>
  <si>
    <t>Выбранный месяц (фильтр сверху)</t>
  </si>
  <si>
    <t>Средний чек (руб.)</t>
  </si>
  <si>
    <t>ARPU (без НДС, руб.)</t>
  </si>
  <si>
    <t>Кол-во предоплат (шт.)</t>
  </si>
  <si>
    <t>ТИП СДЕЛКИ (B2C) ПО МАРКАМ ЗА ВЫБРАННЫЙ МЕСЯЦ</t>
  </si>
  <si>
    <t>ИТОГО (шт.)</t>
  </si>
  <si>
    <t>Доля бренда</t>
  </si>
  <si>
    <t>СТРУКТУРА СДЕЛОК B2C ВНУТРИ БРЕНДА (%)</t>
  </si>
  <si>
    <t>RUN RATE (ПРОГНОЗ ПРОДАЖ ДО КОНЦА МЕСЯЦА)</t>
  </si>
  <si>
    <t>Бренд \ Тип B2C</t>
  </si>
  <si>
    <t>Итого прогноз</t>
  </si>
  <si>
    <t>ИТОГО</t>
  </si>
  <si>
    <t>Группа: Гамаюнов Вячеслав</t>
  </si>
  <si>
    <t>Продажи</t>
  </si>
  <si>
    <t>ИТОГО (Гамаюнов Вячеслав)</t>
  </si>
  <si>
    <t>Группа: Москот Владислав</t>
  </si>
  <si>
    <t>ИТОГО (Москот Владислав)</t>
  </si>
  <si>
    <t>Группа: Восконян Алексей</t>
  </si>
  <si>
    <t>ИТОГО (Восконян Алексей)</t>
  </si>
  <si>
    <t>Группа: Пронякин Роман</t>
  </si>
  <si>
    <t>ИТОГО (Пронякин Роман)</t>
  </si>
  <si>
    <t>Группа: Леонова Виктория</t>
  </si>
  <si>
    <t>ИТОГО (Леонова Виктория)</t>
  </si>
  <si>
    <t>ВЫБЕРИТЕ ПЕРИОД ДЛЯ АНАЛИЗА ПАРТНЕРОВ -&gt;</t>
  </si>
  <si>
    <t>Передачи</t>
  </si>
  <si>
    <t>Тотал сделок</t>
  </si>
  <si>
    <t>Кол-во предоплат</t>
  </si>
  <si>
    <t>Предоплаты без сделки</t>
  </si>
  <si>
    <t>Сплит по брендам</t>
  </si>
  <si>
    <t>Без КАМа</t>
  </si>
  <si>
    <t>Партнеры без сделок (имена из BI)</t>
  </si>
  <si>
    <t>Компания (название BI)</t>
  </si>
  <si>
    <t>Передачи лидов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</si>
</sst>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#,##0\ &quot;₽&quot;;\-#,##0\ &quot;₽&quot;"/>
    <numFmt numFmtId="164" formatCode="dd\.mm\.yyyy"/>
    <numFmt numFmtId="165" formatCode="dd\.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1"/>
      <color rgb="FFFFFFFF"/>
      <name val="Calibri"/>
      <family val="2"/>
      <charset val="204"/>
      <scheme val="minor"/>
    </font>
    <font>
      <sz val="11"/>
      <color rgb="FF80808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36609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808080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wrapText="1"/>
    </xf>
    <xf numFmtId="14" fontId="3" fillId="0" borderId="1" xfId="0" applyNumberFormat="1" applyFont="1" applyBorder="1" applyAlignment="1">
      <alignment wrapText="1"/>
    </xf>
    <xf numFmtId="0" fontId="0" fillId="0" borderId="1" xfId="0" applyBorder="1" applyAlignment="1">
      <alignment wrapText="1"/>
    </xf>
    <xf numFmtId="22" fontId="3" fillId="0" borderId="1" xfId="0" applyNumberFormat="1" applyFont="1" applyBorder="1" applyAlignment="1">
      <alignment wrapText="1"/>
    </xf>
    <xf numFmtId="3" fontId="3" fillId="0" borderId="1" xfId="0" applyNumberFormat="1" applyFont="1" applyBorder="1" applyAlignment="1">
      <alignment wrapText="1"/>
    </xf>
    <xf numFmtId="0" fontId="4" fillId="2" borderId="0" xfId="0" applyFont="1" applyFill="1"/>
    <xf numFmtId="0" fontId="0" fillId="3" borderId="2" xfId="0" applyFill="1" applyBorder="1"/>
    <xf numFmtId="0" fontId="0" fillId="0" borderId="2" xfId="0" applyBorder="1"/>
    <xf numFmtId="0" fontId="0" fillId="4" borderId="0" xfId="0" applyFill="1"/>
    <xf numFmtId="22" fontId="0" fillId="0" borderId="0" xfId="0" applyNumberFormat="1"/>
    <xf numFmtId="1" fontId="0" fillId="0" borderId="0" xfId="0" applyNumberFormat="1"/>
    <xf numFmtId="5" fontId="0" fillId="0" borderId="0" xfId="0" applyNumberFormat="1"/>
    <xf numFmtId="0" fontId="0" fillId="0" borderId="0" xfId="0" applyFill="1"/>
    <xf numFmtId="0" fontId="0" fillId="0" borderId="0" xfId="0" quotePrefix="1"/>
    <xf numFmtId="0" fontId="0" fillId="5" borderId="0" xfId="0" applyFill="1"/>
    <xf numFmtId="0" fontId="0" fillId="6" borderId="0" xfId="0" applyFill="1"/>
    <xf numFmtId="0" fontId="0" fillId="6" borderId="3" xfId="0" applyFill="1" applyBorder="1"/>
    <xf numFmtId="0" fontId="1" fillId="6" borderId="3" xfId="0" applyFont="1" applyFill="1" applyBorder="1"/>
    <xf numFmtId="49" fontId="1" fillId="7" borderId="3" xfId="0" applyNumberFormat="1" applyFont="1" applyFill="1" applyBorder="1"/>
    <xf numFmtId="0" fontId="1" fillId="6" borderId="0" xfId="0" applyFont="1" applyFill="1"/>
    <xf numFmtId="0" fontId="4" fillId="2" borderId="4" xfId="0" applyFont="1" applyFill="1" applyBorder="1"/>
    <xf numFmtId="0" fontId="0" fillId="6" borderId="4" xfId="0" applyFill="1" applyBorder="1"/>
    <xf numFmtId="0" fontId="0" fillId="6" borderId="4" xfId="0" applyFill="1" applyBorder="1"/>
    <xf numFmtId="164" fontId="0" fillId="7" borderId="4" xfId="0" applyNumberFormat="1" applyFill="1" applyBorder="1"/>
    <xf numFmtId="164" fontId="5" fillId="6" borderId="4" xfId="0" applyNumberFormat="1" applyFont="1" applyFill="1" applyBorder="1"/>
    <xf numFmtId="164" fontId="0" fillId="6" borderId="4" xfId="0" applyNumberFormat="1" applyFill="1" applyBorder="1"/>
    <xf numFmtId="0" fontId="1" fillId="6" borderId="4" xfId="0" applyFont="1" applyFill="1" applyBorder="1"/>
    <xf numFmtId="9" fontId="0" fillId="6" borderId="4" xfId="0" applyNumberFormat="1" applyFill="1" applyBorder="1"/>
    <xf numFmtId="165" fontId="0" fillId="5" borderId="0" xfId="0" applyNumberFormat="1" applyFill="1"/>
    <xf numFmtId="0" fontId="6" fillId="8" borderId="3" xfId="0" applyFont="1" applyFill="1" applyBorder="1"/>
    <xf numFmtId="0" fontId="6" fillId="9" borderId="3" xfId="0" applyFont="1" applyFill="1" applyBorder="1"/>
    <xf numFmtId="3" fontId="0" fillId="6" borderId="3" xfId="0" applyNumberFormat="1" applyFill="1" applyBorder="1"/>
    <xf numFmtId="0" fontId="4" fillId="8" borderId="0" xfId="0" applyFont="1" applyFill="1"/>
    <xf numFmtId="0" fontId="7" fillId="6" borderId="0" xfId="0" applyFont="1" applyFill="1" applyAlignment="1">
      <alignment wrapText="1"/>
    </xf>
    <xf numFmtId="0" fontId="0" fillId="6" borderId="0" xfId="0" applyFill="1" applyAlignment="1">
      <alignment wrapText="1"/>
    </xf>
    <xf numFmtId="0" fontId="1" fillId="0" borderId="0" xfId="0" applyFont="1"/>
    <xf numFmtId="0" fontId="8" fillId="0" borderId="0" xfId="0" applyFont="1" applyAlignment="1">
      <alignment horizontal="right"/>
    </xf>
    <xf numFmtId="0" fontId="0" fillId="0" borderId="3" xfId="0" applyBorder="1"/>
    <xf numFmtId="3" fontId="0" fillId="0" borderId="3" xfId="0" applyNumberFormat="1" applyBorder="1"/>
    <xf numFmtId="0" fontId="1" fillId="0" borderId="3" xfId="0" applyFont="1" applyBorder="1"/>
    <xf numFmtId="0" fontId="4" fillId="2" borderId="3" xfId="0" applyFont="1" applyFill="1" applyBorder="1"/>
    <xf numFmtId="0" fontId="6" fillId="2" borderId="3" xfId="0" applyFont="1" applyFill="1" applyBorder="1"/>
    <xf numFmtId="9" fontId="0" fillId="0" borderId="3" xfId="0" applyNumberFormat="1" applyBorder="1"/>
    <xf numFmtId="0" fontId="1" fillId="10" borderId="3" xfId="0" applyFont="1" applyFill="1" applyBorder="1"/>
    <xf numFmtId="3" fontId="1" fillId="10" borderId="3" xfId="0" applyNumberFormat="1" applyFont="1" applyFill="1" applyBorder="1"/>
    <xf numFmtId="0" fontId="1" fillId="11" borderId="3" xfId="0" applyFont="1" applyFill="1" applyBorder="1"/>
    <xf numFmtId="9" fontId="1" fillId="11" borderId="3" xfId="0" applyNumberFormat="1" applyFont="1" applyFill="1" applyBorder="1"/>
    <xf numFmtId="0" fontId="6" fillId="0" borderId="0" xfId="0" applyFont="1"/>
    <xf numFmtId="0" fontId="7" fillId="0" borderId="0" xfId="0" applyFont="1"/>
    <xf numFmtId="0" fontId="4" fillId="12" borderId="3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Сплит по брендам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Диаграмма!$Y$11</c:f>
              <c:strCache>
                <c:ptCount val="1"/>
                <c:pt idx="0">
                  <c:v>Кол-во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Диаграмма!$X$12:$X$19</c:f>
              <c:strCache>
                <c:ptCount val="8"/>
                <c:pt idx="0">
                  <c:v>JETOUR</c:v>
                </c:pt>
                <c:pt idx="1">
                  <c:v>LADA</c:v>
                </c:pt>
                <c:pt idx="2">
                  <c:v>SOLARIS</c:v>
                </c:pt>
                <c:pt idx="3">
                  <c:v>G B K</c:v>
                </c:pt>
                <c:pt idx="4">
                  <c:v>SOUEAST</c:v>
                </c:pt>
                <c:pt idx="5">
                  <c:v>GAC</c:v>
                </c:pt>
                <c:pt idx="6">
                  <c:v>CHANGAN</c:v>
                </c:pt>
                <c:pt idx="7">
                  <c:v>Другие</c:v>
                </c:pt>
              </c:strCache>
            </c:strRef>
          </c:cat>
          <c:val>
            <c:numRef>
              <c:f>Диаграмма!$Y$12:$Y$19</c:f>
              <c:numCache>
                <c:formatCode>General</c:formatCode>
                <c:ptCount val="8"/>
                <c:pt idx="0">
                  <c:v>281</c:v>
                </c:pt>
                <c:pt idx="1">
                  <c:v>78</c:v>
                </c:pt>
                <c:pt idx="2">
                  <c:v>45</c:v>
                </c:pt>
                <c:pt idx="3">
                  <c:v>42</c:v>
                </c:pt>
                <c:pt idx="4">
                  <c:v>12</c:v>
                </c:pt>
                <c:pt idx="5">
                  <c:v>6</c:v>
                </c:pt>
                <c:pt idx="6">
                  <c:v>5</c:v>
                </c:pt>
                <c:pt idx="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CE-403F-9F2D-35FAAB2F3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Тип сделки.</a:t>
            </a:r>
            <a:r>
              <a:rPr lang="en-US"/>
              <a:t>B2C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Диаграмма!$A$36:$A$41</c:f>
              <c:strCache>
                <c:ptCount val="6"/>
                <c:pt idx="0">
                  <c:v>МП2</c:v>
                </c:pt>
                <c:pt idx="1">
                  <c:v>ФДЦ</c:v>
                </c:pt>
                <c:pt idx="2">
                  <c:v>Online</c:v>
                </c:pt>
                <c:pt idx="3">
                  <c:v>Передача лида</c:v>
                </c:pt>
                <c:pt idx="4">
                  <c:v>МП1</c:v>
                </c:pt>
                <c:pt idx="5">
                  <c:v>ФДЦ+ГП</c:v>
                </c:pt>
              </c:strCache>
            </c:strRef>
          </c:cat>
          <c:val>
            <c:numRef>
              <c:f>Диаграмма!$B$36:$B$41</c:f>
              <c:numCache>
                <c:formatCode>General</c:formatCode>
                <c:ptCount val="6"/>
                <c:pt idx="0">
                  <c:v>339</c:v>
                </c:pt>
                <c:pt idx="1">
                  <c:v>57</c:v>
                </c:pt>
                <c:pt idx="2">
                  <c:v>44</c:v>
                </c:pt>
                <c:pt idx="3">
                  <c:v>16</c:v>
                </c:pt>
                <c:pt idx="4">
                  <c:v>13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9E-4AFE-B799-B6AB7E64E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Динамика: </a:t>
            </a:r>
            <a:r>
              <a:rPr lang="en-US"/>
              <a:t>Partners (</a:t>
            </a:r>
            <a:r>
              <a:rPr lang="ru-RU"/>
              <a:t>МП и Входящие)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Диаграмма!$Q$2</c:f>
              <c:strCache>
                <c:ptCount val="1"/>
                <c:pt idx="0">
                  <c:v>Выходные</c:v>
                </c:pt>
              </c:strCache>
            </c:strRef>
          </c:tx>
          <c:spPr>
            <a:solidFill>
              <a:srgbClr val="E6E6E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Диаграмма!$N$3:$N$33</c:f>
              <c:numCache>
                <c:formatCode>dd\.mm</c:formatCode>
                <c:ptCount val="31"/>
                <c:pt idx="0">
                  <c:v>46204</c:v>
                </c:pt>
                <c:pt idx="1">
                  <c:v>46205</c:v>
                </c:pt>
                <c:pt idx="2">
                  <c:v>46206</c:v>
                </c:pt>
                <c:pt idx="3">
                  <c:v>46207</c:v>
                </c:pt>
                <c:pt idx="4">
                  <c:v>46208</c:v>
                </c:pt>
                <c:pt idx="5">
                  <c:v>46209</c:v>
                </c:pt>
                <c:pt idx="6">
                  <c:v>46210</c:v>
                </c:pt>
                <c:pt idx="7">
                  <c:v>46211</c:v>
                </c:pt>
                <c:pt idx="8">
                  <c:v>46212</c:v>
                </c:pt>
                <c:pt idx="9">
                  <c:v>46213</c:v>
                </c:pt>
                <c:pt idx="10">
                  <c:v>46214</c:v>
                </c:pt>
                <c:pt idx="11">
                  <c:v>46215</c:v>
                </c:pt>
                <c:pt idx="12">
                  <c:v>46216</c:v>
                </c:pt>
                <c:pt idx="13">
                  <c:v>46217</c:v>
                </c:pt>
                <c:pt idx="14">
                  <c:v>46218</c:v>
                </c:pt>
                <c:pt idx="15">
                  <c:v>46219</c:v>
                </c:pt>
                <c:pt idx="16">
                  <c:v>46220</c:v>
                </c:pt>
                <c:pt idx="17">
                  <c:v>46221</c:v>
                </c:pt>
                <c:pt idx="18">
                  <c:v>46222</c:v>
                </c:pt>
                <c:pt idx="19">
                  <c:v>46223</c:v>
                </c:pt>
                <c:pt idx="20">
                  <c:v>46224</c:v>
                </c:pt>
                <c:pt idx="21">
                  <c:v>46225</c:v>
                </c:pt>
                <c:pt idx="22">
                  <c:v>46226</c:v>
                </c:pt>
                <c:pt idx="23">
                  <c:v>46227</c:v>
                </c:pt>
                <c:pt idx="24">
                  <c:v>46228</c:v>
                </c:pt>
                <c:pt idx="25">
                  <c:v>46229</c:v>
                </c:pt>
                <c:pt idx="26">
                  <c:v>46230</c:v>
                </c:pt>
                <c:pt idx="27">
                  <c:v>46231</c:v>
                </c:pt>
                <c:pt idx="28">
                  <c:v>46232</c:v>
                </c:pt>
                <c:pt idx="29">
                  <c:v>46233</c:v>
                </c:pt>
                <c:pt idx="30">
                  <c:v>46234</c:v>
                </c:pt>
              </c:numCache>
            </c:numRef>
          </c:cat>
          <c:val>
            <c:numRef>
              <c:f>Диаграмма!$Q$3:$Q$33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48</c:v>
                </c:pt>
                <c:pt idx="4">
                  <c:v>48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48</c:v>
                </c:pt>
                <c:pt idx="11">
                  <c:v>48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48</c:v>
                </c:pt>
                <c:pt idx="18">
                  <c:v>48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48</c:v>
                </c:pt>
                <c:pt idx="25">
                  <c:v>48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10-400C-883A-259033C7D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956080"/>
        <c:axId val="746765272"/>
      </c:barChart>
      <c:lineChart>
        <c:grouping val="standard"/>
        <c:varyColors val="0"/>
        <c:ser>
          <c:idx val="0"/>
          <c:order val="0"/>
          <c:tx>
            <c:strRef>
              <c:f>Диаграмма!$O$2</c:f>
              <c:strCache>
                <c:ptCount val="1"/>
                <c:pt idx="0">
                  <c:v>Сделки</c:v>
                </c:pt>
              </c:strCache>
            </c:strRef>
          </c:tx>
          <c:dLbls>
            <c:numFmt formatCode="[=0]&quot;&quot;;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4472C4"/>
                    </a:solidFill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Диаграмма!$N$3:$N$33</c:f>
              <c:numCache>
                <c:formatCode>dd\.mm</c:formatCode>
                <c:ptCount val="31"/>
                <c:pt idx="0">
                  <c:v>46204</c:v>
                </c:pt>
                <c:pt idx="1">
                  <c:v>46205</c:v>
                </c:pt>
                <c:pt idx="2">
                  <c:v>46206</c:v>
                </c:pt>
                <c:pt idx="3">
                  <c:v>46207</c:v>
                </c:pt>
                <c:pt idx="4">
                  <c:v>46208</c:v>
                </c:pt>
                <c:pt idx="5">
                  <c:v>46209</c:v>
                </c:pt>
                <c:pt idx="6">
                  <c:v>46210</c:v>
                </c:pt>
                <c:pt idx="7">
                  <c:v>46211</c:v>
                </c:pt>
                <c:pt idx="8">
                  <c:v>46212</c:v>
                </c:pt>
                <c:pt idx="9">
                  <c:v>46213</c:v>
                </c:pt>
                <c:pt idx="10">
                  <c:v>46214</c:v>
                </c:pt>
                <c:pt idx="11">
                  <c:v>46215</c:v>
                </c:pt>
                <c:pt idx="12">
                  <c:v>46216</c:v>
                </c:pt>
                <c:pt idx="13">
                  <c:v>46217</c:v>
                </c:pt>
                <c:pt idx="14">
                  <c:v>46218</c:v>
                </c:pt>
                <c:pt idx="15">
                  <c:v>46219</c:v>
                </c:pt>
                <c:pt idx="16">
                  <c:v>46220</c:v>
                </c:pt>
                <c:pt idx="17">
                  <c:v>46221</c:v>
                </c:pt>
                <c:pt idx="18">
                  <c:v>46222</c:v>
                </c:pt>
                <c:pt idx="19">
                  <c:v>46223</c:v>
                </c:pt>
                <c:pt idx="20">
                  <c:v>46224</c:v>
                </c:pt>
                <c:pt idx="21">
                  <c:v>46225</c:v>
                </c:pt>
                <c:pt idx="22">
                  <c:v>46226</c:v>
                </c:pt>
                <c:pt idx="23">
                  <c:v>46227</c:v>
                </c:pt>
                <c:pt idx="24">
                  <c:v>46228</c:v>
                </c:pt>
                <c:pt idx="25">
                  <c:v>46229</c:v>
                </c:pt>
                <c:pt idx="26">
                  <c:v>46230</c:v>
                </c:pt>
                <c:pt idx="27">
                  <c:v>46231</c:v>
                </c:pt>
                <c:pt idx="28">
                  <c:v>46232</c:v>
                </c:pt>
                <c:pt idx="29">
                  <c:v>46233</c:v>
                </c:pt>
                <c:pt idx="30">
                  <c:v>46234</c:v>
                </c:pt>
              </c:numCache>
            </c:numRef>
          </c:cat>
          <c:val>
            <c:numRef>
              <c:f>Диаграмма!$O$3:$O$33</c:f>
              <c:numCache>
                <c:formatCode>General</c:formatCode>
                <c:ptCount val="31"/>
                <c:pt idx="0">
                  <c:v>3</c:v>
                </c:pt>
                <c:pt idx="1">
                  <c:v>16</c:v>
                </c:pt>
                <c:pt idx="2">
                  <c:v>15</c:v>
                </c:pt>
                <c:pt idx="3">
                  <c:v>33</c:v>
                </c:pt>
                <c:pt idx="4">
                  <c:v>6</c:v>
                </c:pt>
                <c:pt idx="5">
                  <c:v>30</c:v>
                </c:pt>
                <c:pt idx="6">
                  <c:v>37</c:v>
                </c:pt>
                <c:pt idx="7">
                  <c:v>2</c:v>
                </c:pt>
                <c:pt idx="8">
                  <c:v>39</c:v>
                </c:pt>
                <c:pt idx="9">
                  <c:v>37</c:v>
                </c:pt>
                <c:pt idx="10">
                  <c:v>20</c:v>
                </c:pt>
                <c:pt idx="11">
                  <c:v>17</c:v>
                </c:pt>
                <c:pt idx="12">
                  <c:v>1</c:v>
                </c:pt>
                <c:pt idx="13">
                  <c:v>38</c:v>
                </c:pt>
                <c:pt idx="14">
                  <c:v>35</c:v>
                </c:pt>
                <c:pt idx="15">
                  <c:v>23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0-400C-883A-259033C7D766}"/>
            </c:ext>
          </c:extLst>
        </c:ser>
        <c:ser>
          <c:idx val="1"/>
          <c:order val="1"/>
          <c:tx>
            <c:strRef>
              <c:f>Диаграмма!$P$2</c:f>
              <c:strCache>
                <c:ptCount val="1"/>
                <c:pt idx="0">
                  <c:v>Предоплаты</c:v>
                </c:pt>
              </c:strCache>
            </c:strRef>
          </c:tx>
          <c:dLbls>
            <c:numFmt formatCode="[=0]&quot;&quot;;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ED7D31"/>
                    </a:solidFill>
                  </a:defRPr>
                </a:pPr>
                <a:endParaRPr lang="ru-RU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Диаграмма!$N$3:$N$33</c:f>
              <c:numCache>
                <c:formatCode>dd\.mm</c:formatCode>
                <c:ptCount val="31"/>
                <c:pt idx="0">
                  <c:v>46204</c:v>
                </c:pt>
                <c:pt idx="1">
                  <c:v>46205</c:v>
                </c:pt>
                <c:pt idx="2">
                  <c:v>46206</c:v>
                </c:pt>
                <c:pt idx="3">
                  <c:v>46207</c:v>
                </c:pt>
                <c:pt idx="4">
                  <c:v>46208</c:v>
                </c:pt>
                <c:pt idx="5">
                  <c:v>46209</c:v>
                </c:pt>
                <c:pt idx="6">
                  <c:v>46210</c:v>
                </c:pt>
                <c:pt idx="7">
                  <c:v>46211</c:v>
                </c:pt>
                <c:pt idx="8">
                  <c:v>46212</c:v>
                </c:pt>
                <c:pt idx="9">
                  <c:v>46213</c:v>
                </c:pt>
                <c:pt idx="10">
                  <c:v>46214</c:v>
                </c:pt>
                <c:pt idx="11">
                  <c:v>46215</c:v>
                </c:pt>
                <c:pt idx="12">
                  <c:v>46216</c:v>
                </c:pt>
                <c:pt idx="13">
                  <c:v>46217</c:v>
                </c:pt>
                <c:pt idx="14">
                  <c:v>46218</c:v>
                </c:pt>
                <c:pt idx="15">
                  <c:v>46219</c:v>
                </c:pt>
                <c:pt idx="16">
                  <c:v>46220</c:v>
                </c:pt>
                <c:pt idx="17">
                  <c:v>46221</c:v>
                </c:pt>
                <c:pt idx="18">
                  <c:v>46222</c:v>
                </c:pt>
                <c:pt idx="19">
                  <c:v>46223</c:v>
                </c:pt>
                <c:pt idx="20">
                  <c:v>46224</c:v>
                </c:pt>
                <c:pt idx="21">
                  <c:v>46225</c:v>
                </c:pt>
                <c:pt idx="22">
                  <c:v>46226</c:v>
                </c:pt>
                <c:pt idx="23">
                  <c:v>46227</c:v>
                </c:pt>
                <c:pt idx="24">
                  <c:v>46228</c:v>
                </c:pt>
                <c:pt idx="25">
                  <c:v>46229</c:v>
                </c:pt>
                <c:pt idx="26">
                  <c:v>46230</c:v>
                </c:pt>
                <c:pt idx="27">
                  <c:v>46231</c:v>
                </c:pt>
                <c:pt idx="28">
                  <c:v>46232</c:v>
                </c:pt>
                <c:pt idx="29">
                  <c:v>46233</c:v>
                </c:pt>
                <c:pt idx="30">
                  <c:v>46234</c:v>
                </c:pt>
              </c:numCache>
            </c:numRef>
          </c:cat>
          <c:val>
            <c:numRef>
              <c:f>Диаграмма!$P$3:$P$33</c:f>
              <c:numCache>
                <c:formatCode>General</c:formatCode>
                <c:ptCount val="31"/>
                <c:pt idx="0">
                  <c:v>14</c:v>
                </c:pt>
                <c:pt idx="1">
                  <c:v>15</c:v>
                </c:pt>
                <c:pt idx="2">
                  <c:v>22</c:v>
                </c:pt>
                <c:pt idx="3">
                  <c:v>34</c:v>
                </c:pt>
                <c:pt idx="4">
                  <c:v>20</c:v>
                </c:pt>
                <c:pt idx="5">
                  <c:v>14</c:v>
                </c:pt>
                <c:pt idx="6">
                  <c:v>40</c:v>
                </c:pt>
                <c:pt idx="7">
                  <c:v>26</c:v>
                </c:pt>
                <c:pt idx="8">
                  <c:v>26</c:v>
                </c:pt>
                <c:pt idx="9">
                  <c:v>27</c:v>
                </c:pt>
                <c:pt idx="10">
                  <c:v>36</c:v>
                </c:pt>
                <c:pt idx="11">
                  <c:v>23</c:v>
                </c:pt>
                <c:pt idx="12">
                  <c:v>11</c:v>
                </c:pt>
                <c:pt idx="13">
                  <c:v>24</c:v>
                </c:pt>
                <c:pt idx="14">
                  <c:v>19</c:v>
                </c:pt>
                <c:pt idx="15">
                  <c:v>12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10-400C-883A-259033C7D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776520"/>
        <c:axId val="746778160"/>
      </c:lineChart>
      <c:dateAx>
        <c:axId val="746776520"/>
        <c:scaling>
          <c:orientation val="minMax"/>
        </c:scaling>
        <c:delete val="0"/>
        <c:axPos val="b"/>
        <c:numFmt formatCode="dd\.mm" sourceLinked="0"/>
        <c:majorTickMark val="out"/>
        <c:minorTickMark val="none"/>
        <c:tickLblPos val="nextTo"/>
        <c:crossAx val="746778160"/>
        <c:crosses val="autoZero"/>
        <c:auto val="1"/>
        <c:lblOffset val="100"/>
        <c:baseTimeUnit val="days"/>
      </c:dateAx>
      <c:valAx>
        <c:axId val="74677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6776520"/>
        <c:crosses val="autoZero"/>
        <c:crossBetween val="between"/>
      </c:valAx>
      <c:valAx>
        <c:axId val="74676527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747956080"/>
        <c:crosses val="max"/>
        <c:crossBetween val="between"/>
      </c:valAx>
      <c:dateAx>
        <c:axId val="747956080"/>
        <c:scaling>
          <c:orientation val="minMax"/>
        </c:scaling>
        <c:delete val="1"/>
        <c:axPos val="b"/>
        <c:numFmt formatCode="dd\.mm" sourceLinked="1"/>
        <c:majorTickMark val="out"/>
        <c:minorTickMark val="none"/>
        <c:tickLblPos val="nextTo"/>
        <c:crossAx val="746765272"/>
        <c:auto val="1"/>
        <c:lblOffset val="100"/>
        <c:baseTimeUnit val="days"/>
      </c:dateAx>
    </c:plotArea>
    <c:legend>
      <c:legendPos val="r"/>
      <c:overlay val="0"/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Динамика: Новые Авто (Остальные </a:t>
            </a:r>
            <a:r>
              <a:rPr lang="en-US"/>
              <a:t>B2C)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Диаграмма!$V$2</c:f>
              <c:strCache>
                <c:ptCount val="1"/>
                <c:pt idx="0">
                  <c:v>Выходные</c:v>
                </c:pt>
              </c:strCache>
            </c:strRef>
          </c:tx>
          <c:spPr>
            <a:solidFill>
              <a:srgbClr val="E6E6E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Ref>
              <c:f>Диаграмма!$S$3:$S$33</c:f>
              <c:numCache>
                <c:formatCode>dd\.mm</c:formatCode>
                <c:ptCount val="31"/>
                <c:pt idx="0">
                  <c:v>46204</c:v>
                </c:pt>
                <c:pt idx="1">
                  <c:v>46205</c:v>
                </c:pt>
                <c:pt idx="2">
                  <c:v>46206</c:v>
                </c:pt>
                <c:pt idx="3">
                  <c:v>46207</c:v>
                </c:pt>
                <c:pt idx="4">
                  <c:v>46208</c:v>
                </c:pt>
                <c:pt idx="5">
                  <c:v>46209</c:v>
                </c:pt>
                <c:pt idx="6">
                  <c:v>46210</c:v>
                </c:pt>
                <c:pt idx="7">
                  <c:v>46211</c:v>
                </c:pt>
                <c:pt idx="8">
                  <c:v>46212</c:v>
                </c:pt>
                <c:pt idx="9">
                  <c:v>46213</c:v>
                </c:pt>
                <c:pt idx="10">
                  <c:v>46214</c:v>
                </c:pt>
                <c:pt idx="11">
                  <c:v>46215</c:v>
                </c:pt>
                <c:pt idx="12">
                  <c:v>46216</c:v>
                </c:pt>
                <c:pt idx="13">
                  <c:v>46217</c:v>
                </c:pt>
                <c:pt idx="14">
                  <c:v>46218</c:v>
                </c:pt>
                <c:pt idx="15">
                  <c:v>46219</c:v>
                </c:pt>
                <c:pt idx="16">
                  <c:v>46220</c:v>
                </c:pt>
                <c:pt idx="17">
                  <c:v>46221</c:v>
                </c:pt>
                <c:pt idx="18">
                  <c:v>46222</c:v>
                </c:pt>
                <c:pt idx="19">
                  <c:v>46223</c:v>
                </c:pt>
                <c:pt idx="20">
                  <c:v>46224</c:v>
                </c:pt>
                <c:pt idx="21">
                  <c:v>46225</c:v>
                </c:pt>
                <c:pt idx="22">
                  <c:v>46226</c:v>
                </c:pt>
                <c:pt idx="23">
                  <c:v>46227</c:v>
                </c:pt>
                <c:pt idx="24">
                  <c:v>46228</c:v>
                </c:pt>
                <c:pt idx="25">
                  <c:v>46229</c:v>
                </c:pt>
                <c:pt idx="26">
                  <c:v>46230</c:v>
                </c:pt>
                <c:pt idx="27">
                  <c:v>46231</c:v>
                </c:pt>
                <c:pt idx="28">
                  <c:v>46232</c:v>
                </c:pt>
                <c:pt idx="29">
                  <c:v>46233</c:v>
                </c:pt>
                <c:pt idx="30">
                  <c:v>46234</c:v>
                </c:pt>
              </c:numCache>
            </c:numRef>
          </c:cat>
          <c:val>
            <c:numRef>
              <c:f>Диаграмма!$V$3:$V$33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20.399999999999999</c:v>
                </c:pt>
                <c:pt idx="4">
                  <c:v>20.399999999999999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20.399999999999999</c:v>
                </c:pt>
                <c:pt idx="11">
                  <c:v>20.399999999999999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20.399999999999999</c:v>
                </c:pt>
                <c:pt idx="18">
                  <c:v>20.399999999999999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20.399999999999999</c:v>
                </c:pt>
                <c:pt idx="25">
                  <c:v>20.399999999999999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96-488A-B19D-5509B9814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6765600"/>
        <c:axId val="841891360"/>
      </c:barChart>
      <c:lineChart>
        <c:grouping val="standard"/>
        <c:varyColors val="0"/>
        <c:ser>
          <c:idx val="0"/>
          <c:order val="0"/>
          <c:tx>
            <c:strRef>
              <c:f>Диаграмма!$T$2</c:f>
              <c:strCache>
                <c:ptCount val="1"/>
                <c:pt idx="0">
                  <c:v>Сделки</c:v>
                </c:pt>
              </c:strCache>
            </c:strRef>
          </c:tx>
          <c:dLbls>
            <c:numFmt formatCode="[=0]&quot;&quot;;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4472C4"/>
                    </a:solidFill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Диаграмма!$S$3:$S$33</c:f>
              <c:numCache>
                <c:formatCode>dd\.mm</c:formatCode>
                <c:ptCount val="31"/>
                <c:pt idx="0">
                  <c:v>46204</c:v>
                </c:pt>
                <c:pt idx="1">
                  <c:v>46205</c:v>
                </c:pt>
                <c:pt idx="2">
                  <c:v>46206</c:v>
                </c:pt>
                <c:pt idx="3">
                  <c:v>46207</c:v>
                </c:pt>
                <c:pt idx="4">
                  <c:v>46208</c:v>
                </c:pt>
                <c:pt idx="5">
                  <c:v>46209</c:v>
                </c:pt>
                <c:pt idx="6">
                  <c:v>46210</c:v>
                </c:pt>
                <c:pt idx="7">
                  <c:v>46211</c:v>
                </c:pt>
                <c:pt idx="8">
                  <c:v>46212</c:v>
                </c:pt>
                <c:pt idx="9">
                  <c:v>46213</c:v>
                </c:pt>
                <c:pt idx="10">
                  <c:v>46214</c:v>
                </c:pt>
                <c:pt idx="11">
                  <c:v>46215</c:v>
                </c:pt>
                <c:pt idx="12">
                  <c:v>46216</c:v>
                </c:pt>
                <c:pt idx="13">
                  <c:v>46217</c:v>
                </c:pt>
                <c:pt idx="14">
                  <c:v>46218</c:v>
                </c:pt>
                <c:pt idx="15">
                  <c:v>46219</c:v>
                </c:pt>
                <c:pt idx="16">
                  <c:v>46220</c:v>
                </c:pt>
                <c:pt idx="17">
                  <c:v>46221</c:v>
                </c:pt>
                <c:pt idx="18">
                  <c:v>46222</c:v>
                </c:pt>
                <c:pt idx="19">
                  <c:v>46223</c:v>
                </c:pt>
                <c:pt idx="20">
                  <c:v>46224</c:v>
                </c:pt>
                <c:pt idx="21">
                  <c:v>46225</c:v>
                </c:pt>
                <c:pt idx="22">
                  <c:v>46226</c:v>
                </c:pt>
                <c:pt idx="23">
                  <c:v>46227</c:v>
                </c:pt>
                <c:pt idx="24">
                  <c:v>46228</c:v>
                </c:pt>
                <c:pt idx="25">
                  <c:v>46229</c:v>
                </c:pt>
                <c:pt idx="26">
                  <c:v>46230</c:v>
                </c:pt>
                <c:pt idx="27">
                  <c:v>46231</c:v>
                </c:pt>
                <c:pt idx="28">
                  <c:v>46232</c:v>
                </c:pt>
                <c:pt idx="29">
                  <c:v>46233</c:v>
                </c:pt>
                <c:pt idx="30">
                  <c:v>46234</c:v>
                </c:pt>
              </c:numCache>
            </c:numRef>
          </c:cat>
          <c:val>
            <c:numRef>
              <c:f>Диаграмма!$T$3:$T$33</c:f>
              <c:numCache>
                <c:formatCode>General</c:formatCode>
                <c:ptCount val="31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6</c:v>
                </c:pt>
                <c:pt idx="4">
                  <c:v>10</c:v>
                </c:pt>
                <c:pt idx="5">
                  <c:v>12</c:v>
                </c:pt>
                <c:pt idx="6">
                  <c:v>5</c:v>
                </c:pt>
                <c:pt idx="7">
                  <c:v>13</c:v>
                </c:pt>
                <c:pt idx="8">
                  <c:v>11</c:v>
                </c:pt>
                <c:pt idx="9">
                  <c:v>12</c:v>
                </c:pt>
                <c:pt idx="10">
                  <c:v>9</c:v>
                </c:pt>
                <c:pt idx="11">
                  <c:v>5</c:v>
                </c:pt>
                <c:pt idx="12">
                  <c:v>1</c:v>
                </c:pt>
                <c:pt idx="13">
                  <c:v>16</c:v>
                </c:pt>
                <c:pt idx="14">
                  <c:v>15</c:v>
                </c:pt>
                <c:pt idx="15">
                  <c:v>9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6-488A-B19D-5509B98145C3}"/>
            </c:ext>
          </c:extLst>
        </c:ser>
        <c:ser>
          <c:idx val="1"/>
          <c:order val="1"/>
          <c:tx>
            <c:strRef>
              <c:f>Диаграмма!$U$2</c:f>
              <c:strCache>
                <c:ptCount val="1"/>
                <c:pt idx="0">
                  <c:v>Предоплаты</c:v>
                </c:pt>
              </c:strCache>
            </c:strRef>
          </c:tx>
          <c:dLbls>
            <c:numFmt formatCode="[=0]&quot;&quot;;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ED7D31"/>
                    </a:solidFill>
                  </a:defRPr>
                </a:pPr>
                <a:endParaRPr lang="ru-RU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Диаграмма!$S$3:$S$33</c:f>
              <c:numCache>
                <c:formatCode>dd\.mm</c:formatCode>
                <c:ptCount val="31"/>
                <c:pt idx="0">
                  <c:v>46204</c:v>
                </c:pt>
                <c:pt idx="1">
                  <c:v>46205</c:v>
                </c:pt>
                <c:pt idx="2">
                  <c:v>46206</c:v>
                </c:pt>
                <c:pt idx="3">
                  <c:v>46207</c:v>
                </c:pt>
                <c:pt idx="4">
                  <c:v>46208</c:v>
                </c:pt>
                <c:pt idx="5">
                  <c:v>46209</c:v>
                </c:pt>
                <c:pt idx="6">
                  <c:v>46210</c:v>
                </c:pt>
                <c:pt idx="7">
                  <c:v>46211</c:v>
                </c:pt>
                <c:pt idx="8">
                  <c:v>46212</c:v>
                </c:pt>
                <c:pt idx="9">
                  <c:v>46213</c:v>
                </c:pt>
                <c:pt idx="10">
                  <c:v>46214</c:v>
                </c:pt>
                <c:pt idx="11">
                  <c:v>46215</c:v>
                </c:pt>
                <c:pt idx="12">
                  <c:v>46216</c:v>
                </c:pt>
                <c:pt idx="13">
                  <c:v>46217</c:v>
                </c:pt>
                <c:pt idx="14">
                  <c:v>46218</c:v>
                </c:pt>
                <c:pt idx="15">
                  <c:v>46219</c:v>
                </c:pt>
                <c:pt idx="16">
                  <c:v>46220</c:v>
                </c:pt>
                <c:pt idx="17">
                  <c:v>46221</c:v>
                </c:pt>
                <c:pt idx="18">
                  <c:v>46222</c:v>
                </c:pt>
                <c:pt idx="19">
                  <c:v>46223</c:v>
                </c:pt>
                <c:pt idx="20">
                  <c:v>46224</c:v>
                </c:pt>
                <c:pt idx="21">
                  <c:v>46225</c:v>
                </c:pt>
                <c:pt idx="22">
                  <c:v>46226</c:v>
                </c:pt>
                <c:pt idx="23">
                  <c:v>46227</c:v>
                </c:pt>
                <c:pt idx="24">
                  <c:v>46228</c:v>
                </c:pt>
                <c:pt idx="25">
                  <c:v>46229</c:v>
                </c:pt>
                <c:pt idx="26">
                  <c:v>46230</c:v>
                </c:pt>
                <c:pt idx="27">
                  <c:v>46231</c:v>
                </c:pt>
                <c:pt idx="28">
                  <c:v>46232</c:v>
                </c:pt>
                <c:pt idx="29">
                  <c:v>46233</c:v>
                </c:pt>
                <c:pt idx="30">
                  <c:v>46234</c:v>
                </c:pt>
              </c:numCache>
            </c:numRef>
          </c:cat>
          <c:val>
            <c:numRef>
              <c:f>Диаграмма!$U$3:$U$33</c:f>
              <c:numCache>
                <c:formatCode>General</c:formatCode>
                <c:ptCount val="31"/>
                <c:pt idx="0">
                  <c:v>4</c:v>
                </c:pt>
                <c:pt idx="1">
                  <c:v>6</c:v>
                </c:pt>
                <c:pt idx="2">
                  <c:v>10</c:v>
                </c:pt>
                <c:pt idx="3">
                  <c:v>8</c:v>
                </c:pt>
                <c:pt idx="4">
                  <c:v>9</c:v>
                </c:pt>
                <c:pt idx="5">
                  <c:v>4</c:v>
                </c:pt>
                <c:pt idx="6">
                  <c:v>11</c:v>
                </c:pt>
                <c:pt idx="7">
                  <c:v>17</c:v>
                </c:pt>
                <c:pt idx="8">
                  <c:v>9</c:v>
                </c:pt>
                <c:pt idx="9">
                  <c:v>9</c:v>
                </c:pt>
                <c:pt idx="10">
                  <c:v>5</c:v>
                </c:pt>
                <c:pt idx="11">
                  <c:v>1</c:v>
                </c:pt>
                <c:pt idx="12">
                  <c:v>8</c:v>
                </c:pt>
                <c:pt idx="13">
                  <c:v>3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96-488A-B19D-5509B9814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957064"/>
        <c:axId val="747957392"/>
      </c:lineChart>
      <c:dateAx>
        <c:axId val="747957064"/>
        <c:scaling>
          <c:orientation val="minMax"/>
        </c:scaling>
        <c:delete val="0"/>
        <c:axPos val="b"/>
        <c:numFmt formatCode="dd\.mm" sourceLinked="0"/>
        <c:majorTickMark val="out"/>
        <c:minorTickMark val="none"/>
        <c:tickLblPos val="nextTo"/>
        <c:crossAx val="747957392"/>
        <c:crosses val="autoZero"/>
        <c:auto val="1"/>
        <c:lblOffset val="100"/>
        <c:baseTimeUnit val="days"/>
      </c:dateAx>
      <c:valAx>
        <c:axId val="74795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7957064"/>
        <c:crosses val="autoZero"/>
        <c:crossBetween val="between"/>
      </c:valAx>
      <c:valAx>
        <c:axId val="84189136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746765600"/>
        <c:crosses val="max"/>
        <c:crossBetween val="between"/>
      </c:valAx>
      <c:dateAx>
        <c:axId val="746765600"/>
        <c:scaling>
          <c:orientation val="minMax"/>
        </c:scaling>
        <c:delete val="1"/>
        <c:axPos val="b"/>
        <c:numFmt formatCode="dd\.mm" sourceLinked="1"/>
        <c:majorTickMark val="out"/>
        <c:minorTickMark val="none"/>
        <c:tickLblPos val="nextTo"/>
        <c:crossAx val="841891360"/>
        <c:auto val="1"/>
        <c:lblOffset val="100"/>
        <c:baseTimeUnit val="days"/>
      </c:dateAx>
    </c:plotArea>
    <c:legend>
      <c:legendPos val="r"/>
      <c:overlay val="0"/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10</xdr:col>
      <xdr:colOff>111125</xdr:colOff>
      <xdr:row>24</xdr:row>
      <xdr:rowOff>127000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A187BB1-E735-4A1F-B2BF-9684E2270C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34</xdr:row>
      <xdr:rowOff>0</xdr:rowOff>
    </xdr:from>
    <xdr:to>
      <xdr:col>10</xdr:col>
      <xdr:colOff>111125</xdr:colOff>
      <xdr:row>48</xdr:row>
      <xdr:rowOff>127000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2DBC5696-DD59-408E-A1DF-2B77E93AEA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22</xdr:col>
      <xdr:colOff>330200</xdr:colOff>
      <xdr:row>21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DE9729A4-44F1-4315-9210-562DCC467E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23</xdr:row>
      <xdr:rowOff>0</xdr:rowOff>
    </xdr:from>
    <xdr:to>
      <xdr:col>22</xdr:col>
      <xdr:colOff>330200</xdr:colOff>
      <xdr:row>43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4CC4CB6-E483-44D5-BA4E-CCAE4FD9F8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2</xdr:row>
      <xdr:rowOff>114300</xdr:rowOff>
    </xdr:from>
    <xdr:to>
      <xdr:col>5</xdr:col>
      <xdr:colOff>19050</xdr:colOff>
      <xdr:row>6</xdr:row>
      <xdr:rowOff>152400</xdr:rowOff>
    </xdr:to>
    <xdr:sp macro="[0]!ImportAllData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699C1DB0-BD68-45E6-815B-799EE1347068}"/>
            </a:ext>
          </a:extLst>
        </xdr:cNvPr>
        <xdr:cNvSpPr/>
      </xdr:nvSpPr>
      <xdr:spPr>
        <a:xfrm>
          <a:off x="666750" y="495300"/>
          <a:ext cx="2400300" cy="800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загрузка баз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4</xdr:col>
      <xdr:colOff>571500</xdr:colOff>
      <xdr:row>12</xdr:row>
      <xdr:rowOff>38100</xdr:rowOff>
    </xdr:to>
    <xdr:sp macro="[0]!CreateSalesSplitReport_Ultimate_Final_v46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1B215B50-F6AD-4593-873E-804E0F867BF7}"/>
            </a:ext>
          </a:extLst>
        </xdr:cNvPr>
        <xdr:cNvSpPr/>
      </xdr:nvSpPr>
      <xdr:spPr>
        <a:xfrm>
          <a:off x="609600" y="1524000"/>
          <a:ext cx="2400300" cy="800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основной</a:t>
          </a:r>
          <a:r>
            <a:rPr lang="ru-RU" sz="1100" baseline="0"/>
            <a:t> отчет</a:t>
          </a:r>
          <a:endParaRPr lang="ru-RU" sz="1100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4</xdr:col>
      <xdr:colOff>571500</xdr:colOff>
      <xdr:row>18</xdr:row>
      <xdr:rowOff>38100</xdr:rowOff>
    </xdr:to>
    <xdr:sp macro="[0]!ProcessLeads_Add_To_Partners" textlink="">
      <xdr:nvSpPr>
        <xdr:cNvPr id="4" name="Прямоугольник: скругленные углы 3">
          <a:extLst>
            <a:ext uri="{FF2B5EF4-FFF2-40B4-BE49-F238E27FC236}">
              <a16:creationId xmlns:a16="http://schemas.microsoft.com/office/drawing/2014/main" id="{7B47E805-61BA-4666-AE8A-D0C444634F93}"/>
            </a:ext>
          </a:extLst>
        </xdr:cNvPr>
        <xdr:cNvSpPr/>
      </xdr:nvSpPr>
      <xdr:spPr>
        <a:xfrm>
          <a:off x="609600" y="2667000"/>
          <a:ext cx="2400300" cy="800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лиды</a:t>
          </a:r>
        </a:p>
      </xdr:txBody>
    </xdr:sp>
    <xdr:clientData/>
  </xdr:twoCellAnchor>
  <xdr:twoCellAnchor>
    <xdr:from>
      <xdr:col>1</xdr:col>
      <xdr:colOff>66675</xdr:colOff>
      <xdr:row>19</xdr:row>
      <xdr:rowOff>0</xdr:rowOff>
    </xdr:from>
    <xdr:to>
      <xdr:col>5</xdr:col>
      <xdr:colOff>0</xdr:colOff>
      <xdr:row>22</xdr:row>
      <xdr:rowOff>66675</xdr:rowOff>
    </xdr:to>
    <xdr:sp macro="[0]!ExportToJSON" textlink="">
      <xdr:nvSpPr>
        <xdr:cNvPr id="5" name="Прямоугольник: скругленные углы 4">
          <a:extLst>
            <a:ext uri="{FF2B5EF4-FFF2-40B4-BE49-F238E27FC236}">
              <a16:creationId xmlns:a16="http://schemas.microsoft.com/office/drawing/2014/main" id="{49382D7F-3520-42E0-8298-1FFB012F4626}"/>
            </a:ext>
          </a:extLst>
        </xdr:cNvPr>
        <xdr:cNvSpPr/>
      </xdr:nvSpPr>
      <xdr:spPr>
        <a:xfrm>
          <a:off x="676275" y="3619500"/>
          <a:ext cx="2371725" cy="638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Json</a:t>
          </a:r>
          <a:endParaRPr lang="ru-RU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2EF276-9403-43A0-A052-B5A48BDB16DE}" name="Table1" displayName="Table1" ref="A3:U15827">
  <autoFilter ref="A3:U15827" xr:uid="{7DA5FCBE-29B3-4447-A0FE-B7C227A35FBC}"/>
  <tableColumns count="21">
    <tableColumn id="1" xr3:uid="{CD5F66CB-9A46-4EC3-87AB-A785887423B4}" name="event_name"/>
    <tableColumn id="2" xr3:uid="{D39CB464-0D61-48BD-8681-6D74090042CB}" name="Сумма id"/>
    <tableColumn id="3" xr3:uid="{0CD1F8F9-A073-4EA2-AF50-1DD4378799B5}" name="client_id"/>
    <tableColumn id="4" xr3:uid="{5B0CA785-DA7D-4133-AA1C-206605259D0B}" name="Дата"/>
    <tableColumn id="5" xr3:uid="{306FF4F7-7180-4B5E-84C9-06193370F88A}" name="URL"/>
    <tableColumn id="6" xr3:uid="{78816CF6-96B2-4DA0-A03A-5E8A2BB219E9}" name="Ответственный"/>
    <tableColumn id="7" xr3:uid="{DC2D1761-BE4E-4105-BF7D-BB1116D4B0F2}" name="Название контакта"/>
    <tableColumn id="8" xr3:uid="{2E9266B1-C9D5-4E8B-A188-5A7B4BF6B551}" name="Партнер"/>
    <tableColumn id="9" xr3:uid="{199B9775-3350-4063-95B6-1C12EC3AEF0A}" name="Старший"/>
    <tableColumn id="10" xr3:uid="{61EA686E-EEE4-4393-9008-C9937D54B0B0}" name="Менеджер"/>
    <tableColumn id="11" xr3:uid="{C44E7CC2-6AA4-4536-B25A-58FA29CE5E66}" name="car_url"/>
    <tableColumn id="12" xr3:uid="{86221632-4C81-469A-9158-C40F3E851A40}" name="Address"/>
    <tableColumn id="13" xr3:uid="{658F72CD-8065-4FBC-ACEC-B06882ADDC16}" name="vin"/>
    <tableColumn id="14" xr3:uid="{2BD65001-6702-40A5-8B78-D4C4145AA0EC}" name="Бренд"/>
    <tableColumn id="15" xr3:uid="{C2CF642C-5DE7-45F5-865E-F5BBAA4D939D}" name="Модель"/>
    <tableColumn id="16" xr3:uid="{82E6DC17-01CD-4574-8659-F272677CD2BC}" name="Цена авто"/>
    <tableColumn id="17" xr3:uid="{054F2F97-2905-4304-9449-797701381A92}" name="Статус ФДЦ"/>
    <tableColumn id="18" xr3:uid="{8E4964B2-372E-47B6-9425-3EED5F916366}" name="Тариф ФДЦ"/>
    <tableColumn id="19" xr3:uid="{723FE633-4A88-4ABE-853C-6D1336376CC5}" name="Все сделки, шт"/>
    <tableColumn id="20" xr3:uid="{A0EFE5E3-FAFC-4B36-909A-5116E8613196}" name="КВ"/>
    <tableColumn id="21" xr3:uid="{3F084C84-87B2-472C-9865-51B28A3E3FB3}" name="Регион клиента из sber_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A4AA5-548F-462B-83A4-43E1FA79E2F4}">
  <sheetPr codeName="Лист2"/>
  <dimension ref="A1:AC3139"/>
  <sheetViews>
    <sheetView workbookViewId="0"/>
  </sheetViews>
  <sheetFormatPr defaultRowHeight="15" x14ac:dyDescent="0.25"/>
  <sheetData>
    <row r="1" spans="1:29" ht="63.7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</row>
    <row r="2" spans="1:29" ht="102.75" x14ac:dyDescent="0.25">
      <c r="A2" s="2" t="s">
        <v>29</v>
      </c>
      <c r="B2" s="2" t="s">
        <v>30</v>
      </c>
      <c r="C2" s="2" t="s">
        <v>31</v>
      </c>
      <c r="D2" s="2" t="s">
        <v>32</v>
      </c>
      <c r="E2" s="2" t="s">
        <v>33</v>
      </c>
      <c r="F2" s="2" t="s">
        <v>34</v>
      </c>
      <c r="G2" s="2">
        <v>1818500</v>
      </c>
      <c r="H2" s="2">
        <v>1</v>
      </c>
      <c r="I2" s="3">
        <v>46220</v>
      </c>
      <c r="J2" s="4"/>
      <c r="K2" s="2">
        <v>4877898</v>
      </c>
      <c r="L2" s="2">
        <v>0</v>
      </c>
      <c r="M2" s="2" t="s">
        <v>35</v>
      </c>
      <c r="N2" s="4"/>
      <c r="O2" s="4"/>
      <c r="P2" s="2" t="s">
        <v>36</v>
      </c>
      <c r="Q2" s="2" t="s">
        <v>37</v>
      </c>
      <c r="R2" s="4"/>
      <c r="S2" s="2" t="s">
        <v>38</v>
      </c>
      <c r="T2" s="4"/>
      <c r="U2" s="4"/>
      <c r="V2" s="4"/>
      <c r="W2" s="2" t="s">
        <v>39</v>
      </c>
      <c r="X2" s="4"/>
      <c r="Y2" s="2" t="s">
        <v>40</v>
      </c>
      <c r="Z2" s="4"/>
      <c r="AA2" s="3">
        <v>46220</v>
      </c>
      <c r="AB2" s="2" t="s">
        <v>35</v>
      </c>
      <c r="AC2" s="2">
        <v>490434</v>
      </c>
    </row>
    <row r="3" spans="1:29" ht="102.75" x14ac:dyDescent="0.25">
      <c r="A3" s="2" t="s">
        <v>29</v>
      </c>
      <c r="B3" s="2" t="s">
        <v>30</v>
      </c>
      <c r="C3" s="2" t="s">
        <v>31</v>
      </c>
      <c r="D3" s="2" t="s">
        <v>32</v>
      </c>
      <c r="E3" s="2" t="s">
        <v>33</v>
      </c>
      <c r="F3" s="2" t="s">
        <v>41</v>
      </c>
      <c r="G3" s="2">
        <v>1000</v>
      </c>
      <c r="H3" s="2">
        <v>1</v>
      </c>
      <c r="I3" s="3">
        <v>46220</v>
      </c>
      <c r="J3" s="4"/>
      <c r="K3" s="2">
        <v>4877898</v>
      </c>
      <c r="L3" s="2">
        <v>0</v>
      </c>
      <c r="M3" s="2" t="s">
        <v>35</v>
      </c>
      <c r="N3" s="4"/>
      <c r="O3" s="4"/>
      <c r="P3" s="2" t="s">
        <v>36</v>
      </c>
      <c r="Q3" s="2" t="s">
        <v>37</v>
      </c>
      <c r="R3" s="4"/>
      <c r="S3" s="2" t="s">
        <v>38</v>
      </c>
      <c r="T3" s="4"/>
      <c r="U3" s="4"/>
      <c r="V3" s="4"/>
      <c r="W3" s="2" t="s">
        <v>39</v>
      </c>
      <c r="X3" s="4"/>
      <c r="Y3" s="2" t="s">
        <v>40</v>
      </c>
      <c r="Z3" s="4"/>
      <c r="AA3" s="3">
        <v>46220</v>
      </c>
      <c r="AB3" s="2" t="s">
        <v>35</v>
      </c>
      <c r="AC3" s="2">
        <v>490434</v>
      </c>
    </row>
    <row r="4" spans="1:29" ht="64.5" x14ac:dyDescent="0.25">
      <c r="A4" s="2" t="s">
        <v>29</v>
      </c>
      <c r="B4" s="2" t="s">
        <v>42</v>
      </c>
      <c r="C4" s="2" t="s">
        <v>43</v>
      </c>
      <c r="D4" s="2" t="s">
        <v>44</v>
      </c>
      <c r="E4" s="2" t="s">
        <v>45</v>
      </c>
      <c r="F4" s="2" t="s">
        <v>46</v>
      </c>
      <c r="G4" s="2">
        <v>2240000</v>
      </c>
      <c r="H4" s="2">
        <v>1</v>
      </c>
      <c r="I4" s="3">
        <v>46220</v>
      </c>
      <c r="J4" s="4"/>
      <c r="K4" s="2">
        <v>1455</v>
      </c>
      <c r="L4" s="2">
        <v>44800</v>
      </c>
      <c r="M4" s="2" t="s">
        <v>47</v>
      </c>
      <c r="N4" s="5">
        <v>46219</v>
      </c>
      <c r="O4" s="2" t="s">
        <v>48</v>
      </c>
      <c r="P4" s="2" t="s">
        <v>49</v>
      </c>
      <c r="Q4" s="2" t="s">
        <v>50</v>
      </c>
      <c r="R4" s="3">
        <v>46219</v>
      </c>
      <c r="S4" s="2" t="s">
        <v>51</v>
      </c>
      <c r="T4" s="2" t="s">
        <v>52</v>
      </c>
      <c r="U4" s="2" t="s">
        <v>53</v>
      </c>
      <c r="V4" s="2">
        <v>0</v>
      </c>
      <c r="W4" s="2" t="s">
        <v>54</v>
      </c>
      <c r="X4" s="2">
        <v>2026</v>
      </c>
      <c r="Y4" s="2" t="s">
        <v>55</v>
      </c>
      <c r="Z4" s="4"/>
      <c r="AA4" s="4"/>
      <c r="AB4" s="2" t="s">
        <v>47</v>
      </c>
      <c r="AC4" s="2">
        <v>490306</v>
      </c>
    </row>
    <row r="5" spans="1:29" ht="51.75" x14ac:dyDescent="0.25">
      <c r="A5" s="2" t="s">
        <v>29</v>
      </c>
      <c r="B5" s="2" t="s">
        <v>42</v>
      </c>
      <c r="C5" s="2" t="s">
        <v>43</v>
      </c>
      <c r="D5" s="2" t="s">
        <v>44</v>
      </c>
      <c r="E5" s="2" t="s">
        <v>45</v>
      </c>
      <c r="F5" s="2" t="s">
        <v>56</v>
      </c>
      <c r="G5" s="2">
        <v>2016000</v>
      </c>
      <c r="H5" s="2">
        <v>1</v>
      </c>
      <c r="I5" s="3">
        <v>46220</v>
      </c>
      <c r="J5" s="4"/>
      <c r="K5" s="2">
        <v>1455</v>
      </c>
      <c r="L5" s="2">
        <v>44800</v>
      </c>
      <c r="M5" s="2" t="s">
        <v>47</v>
      </c>
      <c r="N5" s="5">
        <v>46219</v>
      </c>
      <c r="O5" s="2" t="s">
        <v>48</v>
      </c>
      <c r="P5" s="2" t="s">
        <v>49</v>
      </c>
      <c r="Q5" s="2" t="s">
        <v>50</v>
      </c>
      <c r="R5" s="3">
        <v>46219</v>
      </c>
      <c r="S5" s="2" t="s">
        <v>51</v>
      </c>
      <c r="T5" s="2" t="s">
        <v>52</v>
      </c>
      <c r="U5" s="2" t="s">
        <v>53</v>
      </c>
      <c r="V5" s="2">
        <v>0</v>
      </c>
      <c r="W5" s="2" t="s">
        <v>54</v>
      </c>
      <c r="X5" s="2">
        <v>2026</v>
      </c>
      <c r="Y5" s="2" t="s">
        <v>55</v>
      </c>
      <c r="Z5" s="4"/>
      <c r="AA5" s="4"/>
      <c r="AB5" s="2" t="s">
        <v>47</v>
      </c>
      <c r="AC5" s="2">
        <v>490306</v>
      </c>
    </row>
    <row r="6" spans="1:29" ht="51.75" x14ac:dyDescent="0.25">
      <c r="A6" s="2" t="s">
        <v>29</v>
      </c>
      <c r="B6" s="2" t="s">
        <v>42</v>
      </c>
      <c r="C6" s="2" t="s">
        <v>43</v>
      </c>
      <c r="D6" s="2" t="s">
        <v>57</v>
      </c>
      <c r="E6" s="2" t="s">
        <v>58</v>
      </c>
      <c r="F6" s="2" t="s">
        <v>56</v>
      </c>
      <c r="G6" s="2">
        <v>770000</v>
      </c>
      <c r="H6" s="2">
        <v>1</v>
      </c>
      <c r="I6" s="3">
        <v>46219</v>
      </c>
      <c r="J6" s="4"/>
      <c r="K6" s="2">
        <v>4865251</v>
      </c>
      <c r="L6" s="2">
        <v>39400</v>
      </c>
      <c r="M6" s="2" t="s">
        <v>59</v>
      </c>
      <c r="N6" s="5">
        <v>46219</v>
      </c>
      <c r="O6" s="2" t="s">
        <v>60</v>
      </c>
      <c r="P6" s="2" t="s">
        <v>49</v>
      </c>
      <c r="Q6" s="2" t="s">
        <v>61</v>
      </c>
      <c r="R6" s="3">
        <v>46219</v>
      </c>
      <c r="S6" s="2" t="s">
        <v>62</v>
      </c>
      <c r="T6" s="2" t="s">
        <v>63</v>
      </c>
      <c r="U6" s="2">
        <v>0</v>
      </c>
      <c r="V6" s="2">
        <v>0</v>
      </c>
      <c r="W6" s="2" t="s">
        <v>64</v>
      </c>
      <c r="X6" s="2">
        <v>2026</v>
      </c>
      <c r="Y6" s="2" t="s">
        <v>65</v>
      </c>
      <c r="Z6" s="4"/>
      <c r="AA6" s="3">
        <v>46213</v>
      </c>
      <c r="AB6" s="2" t="s">
        <v>59</v>
      </c>
      <c r="AC6" s="2">
        <v>489988</v>
      </c>
    </row>
    <row r="7" spans="1:29" ht="64.5" x14ac:dyDescent="0.25">
      <c r="A7" s="2" t="s">
        <v>29</v>
      </c>
      <c r="B7" s="2" t="s">
        <v>42</v>
      </c>
      <c r="C7" s="2" t="s">
        <v>43</v>
      </c>
      <c r="D7" s="2" t="s">
        <v>57</v>
      </c>
      <c r="E7" s="2" t="s">
        <v>58</v>
      </c>
      <c r="F7" s="2" t="s">
        <v>66</v>
      </c>
      <c r="G7" s="2">
        <v>1970000</v>
      </c>
      <c r="H7" s="2">
        <v>1</v>
      </c>
      <c r="I7" s="3">
        <v>46219</v>
      </c>
      <c r="J7" s="4"/>
      <c r="K7" s="2">
        <v>4865251</v>
      </c>
      <c r="L7" s="2">
        <v>39400</v>
      </c>
      <c r="M7" s="2" t="s">
        <v>59</v>
      </c>
      <c r="N7" s="5">
        <v>46219</v>
      </c>
      <c r="O7" s="2" t="s">
        <v>60</v>
      </c>
      <c r="P7" s="2" t="s">
        <v>49</v>
      </c>
      <c r="Q7" s="2" t="s">
        <v>61</v>
      </c>
      <c r="R7" s="3">
        <v>46219</v>
      </c>
      <c r="S7" s="2" t="s">
        <v>62</v>
      </c>
      <c r="T7" s="2" t="s">
        <v>63</v>
      </c>
      <c r="U7" s="2">
        <v>0</v>
      </c>
      <c r="V7" s="2">
        <v>0</v>
      </c>
      <c r="W7" s="2" t="s">
        <v>64</v>
      </c>
      <c r="X7" s="2">
        <v>2026</v>
      </c>
      <c r="Y7" s="2" t="s">
        <v>65</v>
      </c>
      <c r="Z7" s="4"/>
      <c r="AA7" s="3">
        <v>46213</v>
      </c>
      <c r="AB7" s="2" t="s">
        <v>59</v>
      </c>
      <c r="AC7" s="2">
        <v>489988</v>
      </c>
    </row>
    <row r="8" spans="1:29" ht="51.75" x14ac:dyDescent="0.25">
      <c r="A8" s="2" t="s">
        <v>29</v>
      </c>
      <c r="B8" s="2" t="s">
        <v>42</v>
      </c>
      <c r="C8" s="2" t="s">
        <v>43</v>
      </c>
      <c r="D8" s="2" t="s">
        <v>57</v>
      </c>
      <c r="E8" s="2" t="s">
        <v>58</v>
      </c>
      <c r="F8" s="2" t="s">
        <v>41</v>
      </c>
      <c r="G8" s="2">
        <v>1000</v>
      </c>
      <c r="H8" s="2">
        <v>1</v>
      </c>
      <c r="I8" s="3">
        <v>46219</v>
      </c>
      <c r="J8" s="4"/>
      <c r="K8" s="2">
        <v>4865251</v>
      </c>
      <c r="L8" s="2">
        <v>39400</v>
      </c>
      <c r="M8" s="2" t="s">
        <v>59</v>
      </c>
      <c r="N8" s="5">
        <v>46219</v>
      </c>
      <c r="O8" s="2" t="s">
        <v>60</v>
      </c>
      <c r="P8" s="2" t="s">
        <v>49</v>
      </c>
      <c r="Q8" s="2" t="s">
        <v>61</v>
      </c>
      <c r="R8" s="3">
        <v>46219</v>
      </c>
      <c r="S8" s="2" t="s">
        <v>62</v>
      </c>
      <c r="T8" s="2" t="s">
        <v>63</v>
      </c>
      <c r="U8" s="2">
        <v>0</v>
      </c>
      <c r="V8" s="2">
        <v>0</v>
      </c>
      <c r="W8" s="2" t="s">
        <v>64</v>
      </c>
      <c r="X8" s="2">
        <v>2026</v>
      </c>
      <c r="Y8" s="2" t="s">
        <v>65</v>
      </c>
      <c r="Z8" s="4"/>
      <c r="AA8" s="3">
        <v>46213</v>
      </c>
      <c r="AB8" s="2" t="s">
        <v>59</v>
      </c>
      <c r="AC8" s="2">
        <v>489988</v>
      </c>
    </row>
    <row r="9" spans="1:29" ht="64.5" x14ac:dyDescent="0.25">
      <c r="A9" s="2" t="s">
        <v>29</v>
      </c>
      <c r="B9" s="2" t="s">
        <v>42</v>
      </c>
      <c r="C9" s="2" t="s">
        <v>43</v>
      </c>
      <c r="D9" s="2" t="s">
        <v>67</v>
      </c>
      <c r="E9" s="2" t="s">
        <v>68</v>
      </c>
      <c r="F9" s="2" t="s">
        <v>69</v>
      </c>
      <c r="G9" s="2">
        <v>2090000</v>
      </c>
      <c r="H9" s="2">
        <v>1</v>
      </c>
      <c r="I9" s="3">
        <v>46219</v>
      </c>
      <c r="J9" s="4"/>
      <c r="K9" s="2">
        <v>4859226</v>
      </c>
      <c r="L9" s="2">
        <v>41800</v>
      </c>
      <c r="M9" s="2" t="s">
        <v>47</v>
      </c>
      <c r="N9" s="5">
        <v>46219</v>
      </c>
      <c r="O9" s="2" t="s">
        <v>70</v>
      </c>
      <c r="P9" s="2" t="s">
        <v>49</v>
      </c>
      <c r="Q9" s="2" t="s">
        <v>71</v>
      </c>
      <c r="R9" s="3">
        <v>46219</v>
      </c>
      <c r="S9" s="2" t="s">
        <v>51</v>
      </c>
      <c r="T9" s="2" t="s">
        <v>72</v>
      </c>
      <c r="U9" s="2" t="s">
        <v>73</v>
      </c>
      <c r="V9" s="2">
        <v>0</v>
      </c>
      <c r="W9" s="2" t="s">
        <v>74</v>
      </c>
      <c r="X9" s="2">
        <v>2026</v>
      </c>
      <c r="Y9" s="2" t="s">
        <v>65</v>
      </c>
      <c r="Z9" s="4"/>
      <c r="AA9" s="3">
        <v>46212</v>
      </c>
      <c r="AB9" s="2" t="s">
        <v>47</v>
      </c>
      <c r="AC9" s="2">
        <v>489926</v>
      </c>
    </row>
    <row r="10" spans="1:29" ht="51.75" x14ac:dyDescent="0.25">
      <c r="A10" s="2" t="s">
        <v>29</v>
      </c>
      <c r="B10" s="2" t="s">
        <v>42</v>
      </c>
      <c r="C10" s="2" t="s">
        <v>43</v>
      </c>
      <c r="D10" s="2" t="s">
        <v>67</v>
      </c>
      <c r="E10" s="2" t="s">
        <v>68</v>
      </c>
      <c r="F10" s="2" t="s">
        <v>41</v>
      </c>
      <c r="G10" s="2">
        <v>5000</v>
      </c>
      <c r="H10" s="2">
        <v>1</v>
      </c>
      <c r="I10" s="3">
        <v>46219</v>
      </c>
      <c r="J10" s="4"/>
      <c r="K10" s="2">
        <v>4859226</v>
      </c>
      <c r="L10" s="2">
        <v>41800</v>
      </c>
      <c r="M10" s="2" t="s">
        <v>47</v>
      </c>
      <c r="N10" s="5">
        <v>46219</v>
      </c>
      <c r="O10" s="2" t="s">
        <v>70</v>
      </c>
      <c r="P10" s="2" t="s">
        <v>49</v>
      </c>
      <c r="Q10" s="2" t="s">
        <v>71</v>
      </c>
      <c r="R10" s="3">
        <v>46219</v>
      </c>
      <c r="S10" s="2" t="s">
        <v>51</v>
      </c>
      <c r="T10" s="2" t="s">
        <v>72</v>
      </c>
      <c r="U10" s="2" t="s">
        <v>73</v>
      </c>
      <c r="V10" s="2">
        <v>0</v>
      </c>
      <c r="W10" s="2" t="s">
        <v>74</v>
      </c>
      <c r="X10" s="2">
        <v>2026</v>
      </c>
      <c r="Y10" s="2" t="s">
        <v>65</v>
      </c>
      <c r="Z10" s="4"/>
      <c r="AA10" s="3">
        <v>46212</v>
      </c>
      <c r="AB10" s="2" t="s">
        <v>47</v>
      </c>
      <c r="AC10" s="2">
        <v>489926</v>
      </c>
    </row>
    <row r="11" spans="1:29" ht="51.75" x14ac:dyDescent="0.25">
      <c r="A11" s="2" t="s">
        <v>29</v>
      </c>
      <c r="B11" s="2" t="s">
        <v>42</v>
      </c>
      <c r="C11" s="2" t="s">
        <v>43</v>
      </c>
      <c r="D11" s="2" t="s">
        <v>67</v>
      </c>
      <c r="E11" s="2" t="s">
        <v>68</v>
      </c>
      <c r="F11" s="2" t="s">
        <v>56</v>
      </c>
      <c r="G11" s="2">
        <v>590000</v>
      </c>
      <c r="H11" s="2">
        <v>1</v>
      </c>
      <c r="I11" s="3">
        <v>46219</v>
      </c>
      <c r="J11" s="4"/>
      <c r="K11" s="2">
        <v>4859226</v>
      </c>
      <c r="L11" s="2">
        <v>41800</v>
      </c>
      <c r="M11" s="2" t="s">
        <v>47</v>
      </c>
      <c r="N11" s="5">
        <v>46219</v>
      </c>
      <c r="O11" s="2" t="s">
        <v>70</v>
      </c>
      <c r="P11" s="2" t="s">
        <v>49</v>
      </c>
      <c r="Q11" s="2" t="s">
        <v>71</v>
      </c>
      <c r="R11" s="3">
        <v>46219</v>
      </c>
      <c r="S11" s="2" t="s">
        <v>51</v>
      </c>
      <c r="T11" s="2" t="s">
        <v>72</v>
      </c>
      <c r="U11" s="2" t="s">
        <v>73</v>
      </c>
      <c r="V11" s="2">
        <v>0</v>
      </c>
      <c r="W11" s="2" t="s">
        <v>74</v>
      </c>
      <c r="X11" s="2">
        <v>2026</v>
      </c>
      <c r="Y11" s="2" t="s">
        <v>65</v>
      </c>
      <c r="Z11" s="4"/>
      <c r="AA11" s="3">
        <v>46212</v>
      </c>
      <c r="AB11" s="2" t="s">
        <v>47</v>
      </c>
      <c r="AC11" s="2">
        <v>489926</v>
      </c>
    </row>
    <row r="12" spans="1:29" ht="64.5" x14ac:dyDescent="0.25">
      <c r="A12" s="2" t="s">
        <v>29</v>
      </c>
      <c r="B12" s="2" t="s">
        <v>42</v>
      </c>
      <c r="C12" s="2" t="s">
        <v>43</v>
      </c>
      <c r="D12" s="2" t="s">
        <v>32</v>
      </c>
      <c r="E12" s="2" t="s">
        <v>75</v>
      </c>
      <c r="F12" s="2" t="s">
        <v>76</v>
      </c>
      <c r="G12" s="2">
        <v>2970000</v>
      </c>
      <c r="H12" s="2">
        <v>1</v>
      </c>
      <c r="I12" s="3">
        <v>46219</v>
      </c>
      <c r="J12" s="4"/>
      <c r="K12" s="2">
        <v>4873939</v>
      </c>
      <c r="L12" s="2">
        <v>59400</v>
      </c>
      <c r="M12" s="2" t="s">
        <v>77</v>
      </c>
      <c r="N12" s="5">
        <v>46219</v>
      </c>
      <c r="O12" s="2" t="s">
        <v>78</v>
      </c>
      <c r="P12" s="2" t="s">
        <v>36</v>
      </c>
      <c r="Q12" s="2" t="s">
        <v>79</v>
      </c>
      <c r="R12" s="3">
        <v>46219</v>
      </c>
      <c r="S12" s="2" t="s">
        <v>38</v>
      </c>
      <c r="T12" s="2" t="s">
        <v>80</v>
      </c>
      <c r="U12" s="2" t="s">
        <v>81</v>
      </c>
      <c r="V12" s="2" t="s">
        <v>82</v>
      </c>
      <c r="W12" s="2" t="s">
        <v>83</v>
      </c>
      <c r="X12" s="2">
        <v>2026</v>
      </c>
      <c r="Y12" s="2" t="s">
        <v>40</v>
      </c>
      <c r="Z12" s="4"/>
      <c r="AA12" s="3">
        <v>46219</v>
      </c>
      <c r="AB12" s="2" t="s">
        <v>77</v>
      </c>
      <c r="AC12" s="2">
        <v>489796</v>
      </c>
    </row>
    <row r="13" spans="1:29" ht="39" x14ac:dyDescent="0.25">
      <c r="A13" s="2" t="s">
        <v>29</v>
      </c>
      <c r="B13" s="2" t="s">
        <v>42</v>
      </c>
      <c r="C13" s="2" t="s">
        <v>43</v>
      </c>
      <c r="D13" s="2" t="s">
        <v>32</v>
      </c>
      <c r="E13" s="2" t="s">
        <v>75</v>
      </c>
      <c r="F13" s="2" t="s">
        <v>41</v>
      </c>
      <c r="G13" s="2">
        <v>1000</v>
      </c>
      <c r="H13" s="2">
        <v>1</v>
      </c>
      <c r="I13" s="3">
        <v>46219</v>
      </c>
      <c r="J13" s="4"/>
      <c r="K13" s="2">
        <v>4873939</v>
      </c>
      <c r="L13" s="2">
        <v>59400</v>
      </c>
      <c r="M13" s="2" t="s">
        <v>77</v>
      </c>
      <c r="N13" s="5">
        <v>46219</v>
      </c>
      <c r="O13" s="2" t="s">
        <v>78</v>
      </c>
      <c r="P13" s="2" t="s">
        <v>36</v>
      </c>
      <c r="Q13" s="2" t="s">
        <v>79</v>
      </c>
      <c r="R13" s="3">
        <v>46219</v>
      </c>
      <c r="S13" s="2" t="s">
        <v>38</v>
      </c>
      <c r="T13" s="2" t="s">
        <v>80</v>
      </c>
      <c r="U13" s="2" t="s">
        <v>81</v>
      </c>
      <c r="V13" s="2" t="s">
        <v>82</v>
      </c>
      <c r="W13" s="2" t="s">
        <v>83</v>
      </c>
      <c r="X13" s="2">
        <v>2026</v>
      </c>
      <c r="Y13" s="2" t="s">
        <v>40</v>
      </c>
      <c r="Z13" s="4"/>
      <c r="AA13" s="3">
        <v>46219</v>
      </c>
      <c r="AB13" s="2" t="s">
        <v>77</v>
      </c>
      <c r="AC13" s="2">
        <v>489796</v>
      </c>
    </row>
    <row r="14" spans="1:29" ht="77.25" x14ac:dyDescent="0.25">
      <c r="A14" s="2" t="s">
        <v>29</v>
      </c>
      <c r="B14" s="2" t="s">
        <v>42</v>
      </c>
      <c r="C14" s="2" t="s">
        <v>43</v>
      </c>
      <c r="D14" s="2" t="s">
        <v>32</v>
      </c>
      <c r="E14" s="2" t="s">
        <v>84</v>
      </c>
      <c r="F14" s="2" t="s">
        <v>85</v>
      </c>
      <c r="G14" s="2">
        <v>966000</v>
      </c>
      <c r="H14" s="2">
        <v>1</v>
      </c>
      <c r="I14" s="3">
        <v>46219</v>
      </c>
      <c r="J14" s="4"/>
      <c r="K14" s="2">
        <v>4873801</v>
      </c>
      <c r="L14" s="2">
        <v>30000</v>
      </c>
      <c r="M14" s="2" t="s">
        <v>86</v>
      </c>
      <c r="N14" s="5">
        <v>46219</v>
      </c>
      <c r="O14" s="2" t="s">
        <v>87</v>
      </c>
      <c r="P14" s="2" t="s">
        <v>36</v>
      </c>
      <c r="Q14" s="2" t="s">
        <v>88</v>
      </c>
      <c r="R14" s="3">
        <v>46219</v>
      </c>
      <c r="S14" s="2" t="s">
        <v>89</v>
      </c>
      <c r="T14" s="2" t="s">
        <v>90</v>
      </c>
      <c r="U14" s="2">
        <v>0</v>
      </c>
      <c r="V14" s="2">
        <v>0</v>
      </c>
      <c r="W14" s="2" t="s">
        <v>91</v>
      </c>
      <c r="X14" s="2">
        <v>2026</v>
      </c>
      <c r="Y14" s="2" t="s">
        <v>40</v>
      </c>
      <c r="Z14" s="4"/>
      <c r="AA14" s="3">
        <v>46219</v>
      </c>
      <c r="AB14" s="2" t="s">
        <v>86</v>
      </c>
      <c r="AC14" s="2">
        <v>489762</v>
      </c>
    </row>
    <row r="15" spans="1:29" ht="64.5" x14ac:dyDescent="0.25">
      <c r="A15" s="2" t="s">
        <v>29</v>
      </c>
      <c r="B15" s="2" t="s">
        <v>42</v>
      </c>
      <c r="C15" s="2" t="s">
        <v>43</v>
      </c>
      <c r="D15" s="2" t="s">
        <v>32</v>
      </c>
      <c r="E15" s="2" t="s">
        <v>84</v>
      </c>
      <c r="F15" s="2" t="s">
        <v>41</v>
      </c>
      <c r="G15" s="2">
        <v>1000</v>
      </c>
      <c r="H15" s="2">
        <v>1</v>
      </c>
      <c r="I15" s="3">
        <v>46219</v>
      </c>
      <c r="J15" s="4"/>
      <c r="K15" s="2">
        <v>4873801</v>
      </c>
      <c r="L15" s="2">
        <v>30000</v>
      </c>
      <c r="M15" s="2" t="s">
        <v>86</v>
      </c>
      <c r="N15" s="5">
        <v>46219</v>
      </c>
      <c r="O15" s="2" t="s">
        <v>87</v>
      </c>
      <c r="P15" s="2" t="s">
        <v>36</v>
      </c>
      <c r="Q15" s="2" t="s">
        <v>88</v>
      </c>
      <c r="R15" s="3">
        <v>46219</v>
      </c>
      <c r="S15" s="2" t="s">
        <v>89</v>
      </c>
      <c r="T15" s="2" t="s">
        <v>90</v>
      </c>
      <c r="U15" s="2">
        <v>0</v>
      </c>
      <c r="V15" s="2">
        <v>0</v>
      </c>
      <c r="W15" s="2" t="s">
        <v>91</v>
      </c>
      <c r="X15" s="2">
        <v>2026</v>
      </c>
      <c r="Y15" s="2" t="s">
        <v>40</v>
      </c>
      <c r="Z15" s="4"/>
      <c r="AA15" s="3">
        <v>46219</v>
      </c>
      <c r="AB15" s="2" t="s">
        <v>86</v>
      </c>
      <c r="AC15" s="2">
        <v>489762</v>
      </c>
    </row>
    <row r="16" spans="1:29" ht="64.5" x14ac:dyDescent="0.25">
      <c r="A16" s="2" t="s">
        <v>29</v>
      </c>
      <c r="B16" s="2" t="s">
        <v>42</v>
      </c>
      <c r="C16" s="2" t="s">
        <v>43</v>
      </c>
      <c r="D16" s="2" t="s">
        <v>32</v>
      </c>
      <c r="E16" s="2" t="s">
        <v>92</v>
      </c>
      <c r="F16" s="2" t="s">
        <v>93</v>
      </c>
      <c r="G16" s="2">
        <v>2240000</v>
      </c>
      <c r="H16" s="2">
        <v>1</v>
      </c>
      <c r="I16" s="3">
        <v>46219</v>
      </c>
      <c r="J16" s="4"/>
      <c r="K16" s="2">
        <v>4873766</v>
      </c>
      <c r="L16" s="2">
        <v>44800</v>
      </c>
      <c r="M16" s="2" t="s">
        <v>94</v>
      </c>
      <c r="N16" s="5">
        <v>46219</v>
      </c>
      <c r="O16" s="2" t="s">
        <v>95</v>
      </c>
      <c r="P16" s="2" t="s">
        <v>36</v>
      </c>
      <c r="Q16" s="2" t="s">
        <v>96</v>
      </c>
      <c r="R16" s="3">
        <v>46219</v>
      </c>
      <c r="S16" s="2" t="s">
        <v>97</v>
      </c>
      <c r="T16" s="2" t="s">
        <v>98</v>
      </c>
      <c r="U16" s="2" t="s">
        <v>99</v>
      </c>
      <c r="V16" s="2" t="s">
        <v>100</v>
      </c>
      <c r="W16" s="2" t="s">
        <v>54</v>
      </c>
      <c r="X16" s="2">
        <v>2026</v>
      </c>
      <c r="Y16" s="2" t="s">
        <v>40</v>
      </c>
      <c r="Z16" s="4"/>
      <c r="AA16" s="3">
        <v>46219</v>
      </c>
      <c r="AB16" s="2" t="s">
        <v>94</v>
      </c>
      <c r="AC16" s="2">
        <v>489758</v>
      </c>
    </row>
    <row r="17" spans="1:29" ht="51.75" x14ac:dyDescent="0.25">
      <c r="A17" s="2" t="s">
        <v>29</v>
      </c>
      <c r="B17" s="2" t="s">
        <v>42</v>
      </c>
      <c r="C17" s="2" t="s">
        <v>43</v>
      </c>
      <c r="D17" s="2" t="s">
        <v>32</v>
      </c>
      <c r="E17" s="2" t="s">
        <v>92</v>
      </c>
      <c r="F17" s="2" t="s">
        <v>41</v>
      </c>
      <c r="G17" s="2">
        <v>1000</v>
      </c>
      <c r="H17" s="2">
        <v>1</v>
      </c>
      <c r="I17" s="3">
        <v>46219</v>
      </c>
      <c r="J17" s="4"/>
      <c r="K17" s="2">
        <v>4873766</v>
      </c>
      <c r="L17" s="2">
        <v>44800</v>
      </c>
      <c r="M17" s="2" t="s">
        <v>94</v>
      </c>
      <c r="N17" s="5">
        <v>46219</v>
      </c>
      <c r="O17" s="2" t="s">
        <v>95</v>
      </c>
      <c r="P17" s="2" t="s">
        <v>36</v>
      </c>
      <c r="Q17" s="2" t="s">
        <v>96</v>
      </c>
      <c r="R17" s="3">
        <v>46219</v>
      </c>
      <c r="S17" s="2" t="s">
        <v>97</v>
      </c>
      <c r="T17" s="2" t="s">
        <v>98</v>
      </c>
      <c r="U17" s="2" t="s">
        <v>99</v>
      </c>
      <c r="V17" s="2" t="s">
        <v>100</v>
      </c>
      <c r="W17" s="2" t="s">
        <v>54</v>
      </c>
      <c r="X17" s="2">
        <v>2026</v>
      </c>
      <c r="Y17" s="2" t="s">
        <v>40</v>
      </c>
      <c r="Z17" s="4"/>
      <c r="AA17" s="3">
        <v>46219</v>
      </c>
      <c r="AB17" s="2" t="s">
        <v>94</v>
      </c>
      <c r="AC17" s="2">
        <v>489758</v>
      </c>
    </row>
    <row r="18" spans="1:29" ht="64.5" x14ac:dyDescent="0.25">
      <c r="A18" s="2" t="s">
        <v>29</v>
      </c>
      <c r="B18" s="2" t="s">
        <v>42</v>
      </c>
      <c r="C18" s="2" t="s">
        <v>43</v>
      </c>
      <c r="D18" s="2" t="s">
        <v>32</v>
      </c>
      <c r="E18" s="2" t="s">
        <v>101</v>
      </c>
      <c r="F18" s="2" t="s">
        <v>102</v>
      </c>
      <c r="G18" s="2">
        <v>2620000</v>
      </c>
      <c r="H18" s="2">
        <v>1</v>
      </c>
      <c r="I18" s="3">
        <v>46219</v>
      </c>
      <c r="J18" s="4"/>
      <c r="K18" s="2">
        <v>4872682</v>
      </c>
      <c r="L18" s="2">
        <v>52400</v>
      </c>
      <c r="M18" s="2" t="s">
        <v>103</v>
      </c>
      <c r="N18" s="5">
        <v>46219</v>
      </c>
      <c r="O18" s="2" t="s">
        <v>104</v>
      </c>
      <c r="P18" s="2" t="s">
        <v>36</v>
      </c>
      <c r="Q18" s="2" t="s">
        <v>61</v>
      </c>
      <c r="R18" s="3">
        <v>46219</v>
      </c>
      <c r="S18" s="2" t="s">
        <v>38</v>
      </c>
      <c r="T18" s="2" t="s">
        <v>52</v>
      </c>
      <c r="U18" s="2">
        <v>0</v>
      </c>
      <c r="V18" s="2">
        <v>0</v>
      </c>
      <c r="W18" s="2" t="s">
        <v>105</v>
      </c>
      <c r="X18" s="2">
        <v>2026</v>
      </c>
      <c r="Y18" s="2" t="s">
        <v>40</v>
      </c>
      <c r="Z18" s="4"/>
      <c r="AA18" s="3">
        <v>46219</v>
      </c>
      <c r="AB18" s="2" t="s">
        <v>103</v>
      </c>
      <c r="AC18" s="2">
        <v>489710</v>
      </c>
    </row>
    <row r="19" spans="1:29" ht="51.75" x14ac:dyDescent="0.25">
      <c r="A19" s="2" t="s">
        <v>29</v>
      </c>
      <c r="B19" s="2" t="s">
        <v>42</v>
      </c>
      <c r="C19" s="2" t="s">
        <v>43</v>
      </c>
      <c r="D19" s="2" t="s">
        <v>32</v>
      </c>
      <c r="E19" s="2" t="s">
        <v>101</v>
      </c>
      <c r="F19" s="2" t="s">
        <v>41</v>
      </c>
      <c r="G19" s="2">
        <v>1000</v>
      </c>
      <c r="H19" s="2">
        <v>1</v>
      </c>
      <c r="I19" s="3">
        <v>46219</v>
      </c>
      <c r="J19" s="4"/>
      <c r="K19" s="2">
        <v>4872682</v>
      </c>
      <c r="L19" s="2">
        <v>52400</v>
      </c>
      <c r="M19" s="2" t="s">
        <v>103</v>
      </c>
      <c r="N19" s="5">
        <v>46219</v>
      </c>
      <c r="O19" s="2" t="s">
        <v>104</v>
      </c>
      <c r="P19" s="2" t="s">
        <v>36</v>
      </c>
      <c r="Q19" s="2" t="s">
        <v>61</v>
      </c>
      <c r="R19" s="3">
        <v>46219</v>
      </c>
      <c r="S19" s="2" t="s">
        <v>38</v>
      </c>
      <c r="T19" s="2" t="s">
        <v>52</v>
      </c>
      <c r="U19" s="2">
        <v>0</v>
      </c>
      <c r="V19" s="2">
        <v>0</v>
      </c>
      <c r="W19" s="2" t="s">
        <v>105</v>
      </c>
      <c r="X19" s="2">
        <v>2026</v>
      </c>
      <c r="Y19" s="2" t="s">
        <v>40</v>
      </c>
      <c r="Z19" s="4"/>
      <c r="AA19" s="3">
        <v>46219</v>
      </c>
      <c r="AB19" s="2" t="s">
        <v>103</v>
      </c>
      <c r="AC19" s="2">
        <v>489710</v>
      </c>
    </row>
    <row r="20" spans="1:29" ht="64.5" x14ac:dyDescent="0.25">
      <c r="A20" s="2" t="s">
        <v>29</v>
      </c>
      <c r="B20" s="2" t="s">
        <v>42</v>
      </c>
      <c r="C20" s="2" t="s">
        <v>43</v>
      </c>
      <c r="D20" s="2" t="s">
        <v>32</v>
      </c>
      <c r="E20" s="2" t="s">
        <v>106</v>
      </c>
      <c r="F20" s="2" t="s">
        <v>107</v>
      </c>
      <c r="G20" s="2">
        <v>2115000</v>
      </c>
      <c r="H20" s="2">
        <v>1</v>
      </c>
      <c r="I20" s="3">
        <v>46219</v>
      </c>
      <c r="J20" s="4"/>
      <c r="K20" s="2">
        <v>4873129</v>
      </c>
      <c r="L20" s="2">
        <v>42300</v>
      </c>
      <c r="M20" s="2" t="s">
        <v>108</v>
      </c>
      <c r="N20" s="5">
        <v>46219</v>
      </c>
      <c r="O20" s="2" t="s">
        <v>109</v>
      </c>
      <c r="P20" s="2" t="s">
        <v>36</v>
      </c>
      <c r="Q20" s="2" t="s">
        <v>50</v>
      </c>
      <c r="R20" s="3">
        <v>46219</v>
      </c>
      <c r="S20" s="2" t="s">
        <v>110</v>
      </c>
      <c r="T20" s="2" t="s">
        <v>52</v>
      </c>
      <c r="U20" s="2">
        <v>0</v>
      </c>
      <c r="V20" s="2">
        <v>0</v>
      </c>
      <c r="W20" s="2" t="s">
        <v>111</v>
      </c>
      <c r="X20" s="2">
        <v>2026</v>
      </c>
      <c r="Y20" s="2" t="s">
        <v>40</v>
      </c>
      <c r="Z20" s="4"/>
      <c r="AA20" s="3">
        <v>46219</v>
      </c>
      <c r="AB20" s="2" t="s">
        <v>108</v>
      </c>
      <c r="AC20" s="2">
        <v>489662</v>
      </c>
    </row>
    <row r="21" spans="1:29" ht="51.75" x14ac:dyDescent="0.25">
      <c r="A21" s="2" t="s">
        <v>29</v>
      </c>
      <c r="B21" s="2" t="s">
        <v>42</v>
      </c>
      <c r="C21" s="2" t="s">
        <v>43</v>
      </c>
      <c r="D21" s="2" t="s">
        <v>32</v>
      </c>
      <c r="E21" s="2" t="s">
        <v>106</v>
      </c>
      <c r="F21" s="2" t="s">
        <v>41</v>
      </c>
      <c r="G21" s="2">
        <v>1000</v>
      </c>
      <c r="H21" s="2">
        <v>1</v>
      </c>
      <c r="I21" s="3">
        <v>46219</v>
      </c>
      <c r="J21" s="4"/>
      <c r="K21" s="2">
        <v>4873129</v>
      </c>
      <c r="L21" s="2">
        <v>42300</v>
      </c>
      <c r="M21" s="2" t="s">
        <v>108</v>
      </c>
      <c r="N21" s="5">
        <v>46219</v>
      </c>
      <c r="O21" s="2" t="s">
        <v>109</v>
      </c>
      <c r="P21" s="2" t="s">
        <v>36</v>
      </c>
      <c r="Q21" s="2" t="s">
        <v>50</v>
      </c>
      <c r="R21" s="3">
        <v>46219</v>
      </c>
      <c r="S21" s="2" t="s">
        <v>110</v>
      </c>
      <c r="T21" s="2" t="s">
        <v>52</v>
      </c>
      <c r="U21" s="2">
        <v>0</v>
      </c>
      <c r="V21" s="2">
        <v>0</v>
      </c>
      <c r="W21" s="2" t="s">
        <v>111</v>
      </c>
      <c r="X21" s="2">
        <v>2026</v>
      </c>
      <c r="Y21" s="2" t="s">
        <v>40</v>
      </c>
      <c r="Z21" s="4"/>
      <c r="AA21" s="3">
        <v>46219</v>
      </c>
      <c r="AB21" s="2" t="s">
        <v>108</v>
      </c>
      <c r="AC21" s="2">
        <v>489662</v>
      </c>
    </row>
    <row r="22" spans="1:29" ht="77.25" x14ac:dyDescent="0.25">
      <c r="A22" s="2" t="s">
        <v>29</v>
      </c>
      <c r="B22" s="2" t="s">
        <v>42</v>
      </c>
      <c r="C22" s="2" t="s">
        <v>43</v>
      </c>
      <c r="D22" s="2" t="s">
        <v>32</v>
      </c>
      <c r="E22" s="2" t="s">
        <v>112</v>
      </c>
      <c r="F22" s="2" t="s">
        <v>113</v>
      </c>
      <c r="G22" s="2">
        <v>1230000</v>
      </c>
      <c r="H22" s="2">
        <v>1</v>
      </c>
      <c r="I22" s="3">
        <v>46219</v>
      </c>
      <c r="J22" s="4"/>
      <c r="K22" s="2">
        <v>4872910</v>
      </c>
      <c r="L22" s="2">
        <v>18450</v>
      </c>
      <c r="M22" s="2" t="s">
        <v>114</v>
      </c>
      <c r="N22" s="5">
        <v>46219</v>
      </c>
      <c r="O22" s="2" t="s">
        <v>115</v>
      </c>
      <c r="P22" s="2" t="s">
        <v>36</v>
      </c>
      <c r="Q22" s="2" t="s">
        <v>88</v>
      </c>
      <c r="R22" s="3">
        <v>46219</v>
      </c>
      <c r="S22" s="2" t="s">
        <v>110</v>
      </c>
      <c r="T22" s="2" t="s">
        <v>116</v>
      </c>
      <c r="U22" s="2">
        <v>0</v>
      </c>
      <c r="V22" s="2">
        <v>0</v>
      </c>
      <c r="W22" s="2" t="s">
        <v>117</v>
      </c>
      <c r="X22" s="2">
        <v>2026</v>
      </c>
      <c r="Y22" s="2" t="s">
        <v>40</v>
      </c>
      <c r="Z22" s="4"/>
      <c r="AA22" s="3">
        <v>46219</v>
      </c>
      <c r="AB22" s="2" t="s">
        <v>114</v>
      </c>
      <c r="AC22" s="2">
        <v>489628</v>
      </c>
    </row>
    <row r="23" spans="1:29" ht="77.25" x14ac:dyDescent="0.25">
      <c r="A23" s="2" t="s">
        <v>29</v>
      </c>
      <c r="B23" s="2" t="s">
        <v>42</v>
      </c>
      <c r="C23" s="2" t="s">
        <v>43</v>
      </c>
      <c r="D23" s="2" t="s">
        <v>32</v>
      </c>
      <c r="E23" s="2" t="s">
        <v>112</v>
      </c>
      <c r="F23" s="2" t="s">
        <v>41</v>
      </c>
      <c r="G23" s="2">
        <v>1000</v>
      </c>
      <c r="H23" s="2">
        <v>1</v>
      </c>
      <c r="I23" s="3">
        <v>46219</v>
      </c>
      <c r="J23" s="4"/>
      <c r="K23" s="2">
        <v>4872910</v>
      </c>
      <c r="L23" s="2">
        <v>18450</v>
      </c>
      <c r="M23" s="2" t="s">
        <v>114</v>
      </c>
      <c r="N23" s="5">
        <v>46219</v>
      </c>
      <c r="O23" s="2" t="s">
        <v>115</v>
      </c>
      <c r="P23" s="2" t="s">
        <v>36</v>
      </c>
      <c r="Q23" s="2" t="s">
        <v>88</v>
      </c>
      <c r="R23" s="3">
        <v>46219</v>
      </c>
      <c r="S23" s="2" t="s">
        <v>110</v>
      </c>
      <c r="T23" s="2" t="s">
        <v>116</v>
      </c>
      <c r="U23" s="2">
        <v>0</v>
      </c>
      <c r="V23" s="2">
        <v>0</v>
      </c>
      <c r="W23" s="2" t="s">
        <v>117</v>
      </c>
      <c r="X23" s="2">
        <v>2026</v>
      </c>
      <c r="Y23" s="2" t="s">
        <v>40</v>
      </c>
      <c r="Z23" s="4"/>
      <c r="AA23" s="3">
        <v>46219</v>
      </c>
      <c r="AB23" s="2" t="s">
        <v>114</v>
      </c>
      <c r="AC23" s="2">
        <v>489628</v>
      </c>
    </row>
    <row r="24" spans="1:29" ht="64.5" x14ac:dyDescent="0.25">
      <c r="A24" s="2" t="s">
        <v>29</v>
      </c>
      <c r="B24" s="2" t="s">
        <v>42</v>
      </c>
      <c r="C24" s="2" t="s">
        <v>43</v>
      </c>
      <c r="D24" s="2" t="s">
        <v>32</v>
      </c>
      <c r="E24" s="2" t="s">
        <v>118</v>
      </c>
      <c r="F24" s="2" t="s">
        <v>119</v>
      </c>
      <c r="G24" s="2">
        <v>2590000</v>
      </c>
      <c r="H24" s="2">
        <v>1</v>
      </c>
      <c r="I24" s="3">
        <v>46219</v>
      </c>
      <c r="J24" s="4"/>
      <c r="K24" s="2">
        <v>4872800</v>
      </c>
      <c r="L24" s="2">
        <v>51800</v>
      </c>
      <c r="M24" s="2" t="s">
        <v>108</v>
      </c>
      <c r="N24" s="5">
        <v>46218</v>
      </c>
      <c r="O24" s="2" t="s">
        <v>120</v>
      </c>
      <c r="P24" s="2" t="s">
        <v>36</v>
      </c>
      <c r="Q24" s="2" t="s">
        <v>121</v>
      </c>
      <c r="R24" s="3">
        <v>46218</v>
      </c>
      <c r="S24" s="2" t="s">
        <v>110</v>
      </c>
      <c r="T24" s="2" t="s">
        <v>122</v>
      </c>
      <c r="U24" s="2">
        <v>0</v>
      </c>
      <c r="V24" s="2" t="s">
        <v>73</v>
      </c>
      <c r="W24" s="2" t="s">
        <v>123</v>
      </c>
      <c r="X24" s="2">
        <v>2026</v>
      </c>
      <c r="Y24" s="2" t="s">
        <v>40</v>
      </c>
      <c r="Z24" s="4"/>
      <c r="AA24" s="3">
        <v>46219</v>
      </c>
      <c r="AB24" s="2" t="s">
        <v>108</v>
      </c>
      <c r="AC24" s="2">
        <v>489604</v>
      </c>
    </row>
    <row r="25" spans="1:29" ht="51.75" x14ac:dyDescent="0.25">
      <c r="A25" s="2" t="s">
        <v>29</v>
      </c>
      <c r="B25" s="2" t="s">
        <v>42</v>
      </c>
      <c r="C25" s="2" t="s">
        <v>43</v>
      </c>
      <c r="D25" s="2" t="s">
        <v>32</v>
      </c>
      <c r="E25" s="2" t="s">
        <v>118</v>
      </c>
      <c r="F25" s="2" t="s">
        <v>41</v>
      </c>
      <c r="G25" s="2">
        <v>1000</v>
      </c>
      <c r="H25" s="2">
        <v>1</v>
      </c>
      <c r="I25" s="3">
        <v>46219</v>
      </c>
      <c r="J25" s="4"/>
      <c r="K25" s="2">
        <v>4872800</v>
      </c>
      <c r="L25" s="2">
        <v>51800</v>
      </c>
      <c r="M25" s="2" t="s">
        <v>108</v>
      </c>
      <c r="N25" s="5">
        <v>46218</v>
      </c>
      <c r="O25" s="2" t="s">
        <v>120</v>
      </c>
      <c r="P25" s="2" t="s">
        <v>36</v>
      </c>
      <c r="Q25" s="2" t="s">
        <v>121</v>
      </c>
      <c r="R25" s="3">
        <v>46218</v>
      </c>
      <c r="S25" s="2" t="s">
        <v>110</v>
      </c>
      <c r="T25" s="2" t="s">
        <v>122</v>
      </c>
      <c r="U25" s="2">
        <v>0</v>
      </c>
      <c r="V25" s="2" t="s">
        <v>73</v>
      </c>
      <c r="W25" s="2" t="s">
        <v>123</v>
      </c>
      <c r="X25" s="2">
        <v>2026</v>
      </c>
      <c r="Y25" s="2" t="s">
        <v>40</v>
      </c>
      <c r="Z25" s="4"/>
      <c r="AA25" s="3">
        <v>46219</v>
      </c>
      <c r="AB25" s="2" t="s">
        <v>108</v>
      </c>
      <c r="AC25" s="2">
        <v>489604</v>
      </c>
    </row>
    <row r="26" spans="1:29" ht="64.5" x14ac:dyDescent="0.25">
      <c r="A26" s="2" t="s">
        <v>29</v>
      </c>
      <c r="B26" s="2" t="s">
        <v>42</v>
      </c>
      <c r="C26" s="2" t="s">
        <v>43</v>
      </c>
      <c r="D26" s="2" t="s">
        <v>32</v>
      </c>
      <c r="E26" s="2" t="s">
        <v>124</v>
      </c>
      <c r="F26" s="2" t="s">
        <v>125</v>
      </c>
      <c r="G26" s="2">
        <v>2750000</v>
      </c>
      <c r="H26" s="2">
        <v>1</v>
      </c>
      <c r="I26" s="3">
        <v>46219</v>
      </c>
      <c r="J26" s="4"/>
      <c r="K26" s="2">
        <v>4872524</v>
      </c>
      <c r="L26" s="2">
        <v>30000</v>
      </c>
      <c r="M26" s="2" t="s">
        <v>126</v>
      </c>
      <c r="N26" s="5">
        <v>46219</v>
      </c>
      <c r="O26" s="2" t="s">
        <v>127</v>
      </c>
      <c r="P26" s="2" t="s">
        <v>36</v>
      </c>
      <c r="Q26" s="2" t="s">
        <v>128</v>
      </c>
      <c r="R26" s="3">
        <v>46219</v>
      </c>
      <c r="S26" s="2" t="s">
        <v>38</v>
      </c>
      <c r="T26" s="2" t="s">
        <v>129</v>
      </c>
      <c r="U26" s="2" t="s">
        <v>130</v>
      </c>
      <c r="V26" s="2">
        <v>0</v>
      </c>
      <c r="W26" s="2" t="s">
        <v>131</v>
      </c>
      <c r="X26" s="2">
        <v>2025</v>
      </c>
      <c r="Y26" s="2" t="s">
        <v>40</v>
      </c>
      <c r="Z26" s="4"/>
      <c r="AA26" s="3">
        <v>46219</v>
      </c>
      <c r="AB26" s="2" t="s">
        <v>126</v>
      </c>
      <c r="AC26" s="2">
        <v>489558</v>
      </c>
    </row>
    <row r="27" spans="1:29" ht="51.75" x14ac:dyDescent="0.25">
      <c r="A27" s="2" t="s">
        <v>29</v>
      </c>
      <c r="B27" s="2" t="s">
        <v>42</v>
      </c>
      <c r="C27" s="2" t="s">
        <v>43</v>
      </c>
      <c r="D27" s="2" t="s">
        <v>32</v>
      </c>
      <c r="E27" s="2" t="s">
        <v>124</v>
      </c>
      <c r="F27" s="2" t="s">
        <v>41</v>
      </c>
      <c r="G27" s="2">
        <v>1000</v>
      </c>
      <c r="H27" s="2">
        <v>1</v>
      </c>
      <c r="I27" s="3">
        <v>46219</v>
      </c>
      <c r="J27" s="4"/>
      <c r="K27" s="2">
        <v>4872524</v>
      </c>
      <c r="L27" s="2">
        <v>30000</v>
      </c>
      <c r="M27" s="2" t="s">
        <v>126</v>
      </c>
      <c r="N27" s="5">
        <v>46219</v>
      </c>
      <c r="O27" s="2" t="s">
        <v>127</v>
      </c>
      <c r="P27" s="2" t="s">
        <v>36</v>
      </c>
      <c r="Q27" s="2" t="s">
        <v>128</v>
      </c>
      <c r="R27" s="3">
        <v>46219</v>
      </c>
      <c r="S27" s="2" t="s">
        <v>38</v>
      </c>
      <c r="T27" s="2" t="s">
        <v>129</v>
      </c>
      <c r="U27" s="2" t="s">
        <v>130</v>
      </c>
      <c r="V27" s="2">
        <v>0</v>
      </c>
      <c r="W27" s="2" t="s">
        <v>131</v>
      </c>
      <c r="X27" s="2">
        <v>2025</v>
      </c>
      <c r="Y27" s="2" t="s">
        <v>40</v>
      </c>
      <c r="Z27" s="4"/>
      <c r="AA27" s="3">
        <v>46219</v>
      </c>
      <c r="AB27" s="2" t="s">
        <v>126</v>
      </c>
      <c r="AC27" s="2">
        <v>489558</v>
      </c>
    </row>
    <row r="28" spans="1:29" ht="64.5" x14ac:dyDescent="0.25">
      <c r="A28" s="2" t="s">
        <v>29</v>
      </c>
      <c r="B28" s="2" t="s">
        <v>42</v>
      </c>
      <c r="C28" s="2" t="s">
        <v>43</v>
      </c>
      <c r="D28" s="2" t="s">
        <v>132</v>
      </c>
      <c r="E28" s="2" t="s">
        <v>133</v>
      </c>
      <c r="F28" s="2" t="s">
        <v>134</v>
      </c>
      <c r="G28" s="2">
        <v>2434900</v>
      </c>
      <c r="H28" s="2">
        <v>1</v>
      </c>
      <c r="I28" s="3">
        <v>46219</v>
      </c>
      <c r="J28" s="4"/>
      <c r="K28" s="2">
        <v>4807005</v>
      </c>
      <c r="L28" s="2">
        <v>48698</v>
      </c>
      <c r="M28" s="2" t="s">
        <v>135</v>
      </c>
      <c r="N28" s="5">
        <v>46215</v>
      </c>
      <c r="O28" s="2">
        <v>15036967</v>
      </c>
      <c r="P28" s="2" t="s">
        <v>136</v>
      </c>
      <c r="Q28" s="2" t="s">
        <v>137</v>
      </c>
      <c r="R28" s="3">
        <v>46215</v>
      </c>
      <c r="S28" s="2" t="s">
        <v>138</v>
      </c>
      <c r="T28" s="2" t="s">
        <v>139</v>
      </c>
      <c r="U28" s="2">
        <v>0</v>
      </c>
      <c r="V28" s="2">
        <v>0</v>
      </c>
      <c r="W28" s="2" t="s">
        <v>140</v>
      </c>
      <c r="X28" s="2">
        <v>2026</v>
      </c>
      <c r="Y28" s="2" t="s">
        <v>65</v>
      </c>
      <c r="Z28" s="4"/>
      <c r="AA28" s="4"/>
      <c r="AB28" s="2" t="s">
        <v>135</v>
      </c>
      <c r="AC28" s="2">
        <v>489552</v>
      </c>
    </row>
    <row r="29" spans="1:29" ht="64.5" x14ac:dyDescent="0.25">
      <c r="A29" s="2" t="s">
        <v>29</v>
      </c>
      <c r="B29" s="2" t="s">
        <v>42</v>
      </c>
      <c r="C29" s="2" t="s">
        <v>43</v>
      </c>
      <c r="D29" s="2" t="s">
        <v>32</v>
      </c>
      <c r="E29" s="2" t="s">
        <v>141</v>
      </c>
      <c r="F29" s="2" t="s">
        <v>142</v>
      </c>
      <c r="G29" s="2">
        <v>1980000</v>
      </c>
      <c r="H29" s="2">
        <v>1</v>
      </c>
      <c r="I29" s="3">
        <v>46219</v>
      </c>
      <c r="J29" s="4"/>
      <c r="K29" s="2">
        <v>4801014</v>
      </c>
      <c r="L29" s="2">
        <v>39600</v>
      </c>
      <c r="M29" s="2" t="s">
        <v>143</v>
      </c>
      <c r="N29" s="5">
        <v>46219</v>
      </c>
      <c r="O29" s="2" t="s">
        <v>144</v>
      </c>
      <c r="P29" s="2" t="s">
        <v>36</v>
      </c>
      <c r="Q29" s="2" t="s">
        <v>61</v>
      </c>
      <c r="R29" s="3">
        <v>46219</v>
      </c>
      <c r="S29" s="2" t="s">
        <v>145</v>
      </c>
      <c r="T29" s="2" t="s">
        <v>63</v>
      </c>
      <c r="U29" s="2">
        <v>0</v>
      </c>
      <c r="V29" s="2" t="s">
        <v>146</v>
      </c>
      <c r="W29" s="2" t="s">
        <v>147</v>
      </c>
      <c r="X29" s="2">
        <v>2026</v>
      </c>
      <c r="Y29" s="2" t="s">
        <v>40</v>
      </c>
      <c r="Z29" s="4"/>
      <c r="AA29" s="3">
        <v>46219</v>
      </c>
      <c r="AB29" s="2" t="s">
        <v>143</v>
      </c>
      <c r="AC29" s="2">
        <v>489504</v>
      </c>
    </row>
    <row r="30" spans="1:29" ht="39" x14ac:dyDescent="0.25">
      <c r="A30" s="2" t="s">
        <v>29</v>
      </c>
      <c r="B30" s="2" t="s">
        <v>42</v>
      </c>
      <c r="C30" s="2" t="s">
        <v>43</v>
      </c>
      <c r="D30" s="2" t="s">
        <v>32</v>
      </c>
      <c r="E30" s="2" t="s">
        <v>141</v>
      </c>
      <c r="F30" s="2" t="s">
        <v>41</v>
      </c>
      <c r="G30" s="2">
        <v>1000</v>
      </c>
      <c r="H30" s="2">
        <v>1</v>
      </c>
      <c r="I30" s="3">
        <v>46219</v>
      </c>
      <c r="J30" s="4"/>
      <c r="K30" s="2">
        <v>4801014</v>
      </c>
      <c r="L30" s="2">
        <v>39600</v>
      </c>
      <c r="M30" s="2" t="s">
        <v>143</v>
      </c>
      <c r="N30" s="5">
        <v>46219</v>
      </c>
      <c r="O30" s="2" t="s">
        <v>144</v>
      </c>
      <c r="P30" s="2" t="s">
        <v>36</v>
      </c>
      <c r="Q30" s="2" t="s">
        <v>61</v>
      </c>
      <c r="R30" s="3">
        <v>46219</v>
      </c>
      <c r="S30" s="2" t="s">
        <v>145</v>
      </c>
      <c r="T30" s="2" t="s">
        <v>63</v>
      </c>
      <c r="U30" s="2">
        <v>0</v>
      </c>
      <c r="V30" s="2" t="s">
        <v>146</v>
      </c>
      <c r="W30" s="2" t="s">
        <v>147</v>
      </c>
      <c r="X30" s="2">
        <v>2026</v>
      </c>
      <c r="Y30" s="2" t="s">
        <v>40</v>
      </c>
      <c r="Z30" s="4"/>
      <c r="AA30" s="3">
        <v>46219</v>
      </c>
      <c r="AB30" s="2" t="s">
        <v>143</v>
      </c>
      <c r="AC30" s="2">
        <v>489504</v>
      </c>
    </row>
    <row r="31" spans="1:29" ht="64.5" x14ac:dyDescent="0.25">
      <c r="A31" s="2" t="s">
        <v>29</v>
      </c>
      <c r="B31" s="2" t="s">
        <v>42</v>
      </c>
      <c r="C31" s="2" t="s">
        <v>43</v>
      </c>
      <c r="D31" s="2" t="s">
        <v>32</v>
      </c>
      <c r="E31" s="2" t="s">
        <v>148</v>
      </c>
      <c r="F31" s="2" t="s">
        <v>149</v>
      </c>
      <c r="G31" s="2">
        <v>2270000</v>
      </c>
      <c r="H31" s="2">
        <v>1</v>
      </c>
      <c r="I31" s="3">
        <v>46219</v>
      </c>
      <c r="J31" s="4"/>
      <c r="K31" s="2">
        <v>4610891</v>
      </c>
      <c r="L31" s="2">
        <v>45400</v>
      </c>
      <c r="M31" s="2" t="s">
        <v>143</v>
      </c>
      <c r="N31" s="5">
        <v>46218</v>
      </c>
      <c r="O31" s="2" t="s">
        <v>150</v>
      </c>
      <c r="P31" s="2" t="s">
        <v>36</v>
      </c>
      <c r="Q31" s="2" t="s">
        <v>50</v>
      </c>
      <c r="R31" s="3">
        <v>46218</v>
      </c>
      <c r="S31" s="2" t="s">
        <v>151</v>
      </c>
      <c r="T31" s="2" t="s">
        <v>52</v>
      </c>
      <c r="U31" s="2" t="s">
        <v>152</v>
      </c>
      <c r="V31" s="2" t="s">
        <v>153</v>
      </c>
      <c r="W31" s="2" t="s">
        <v>154</v>
      </c>
      <c r="X31" s="2">
        <v>2026</v>
      </c>
      <c r="Y31" s="2" t="s">
        <v>40</v>
      </c>
      <c r="Z31" s="4"/>
      <c r="AA31" s="3">
        <v>46219</v>
      </c>
      <c r="AB31" s="2" t="s">
        <v>143</v>
      </c>
      <c r="AC31" s="2">
        <v>489438</v>
      </c>
    </row>
    <row r="32" spans="1:29" ht="39" x14ac:dyDescent="0.25">
      <c r="A32" s="2" t="s">
        <v>29</v>
      </c>
      <c r="B32" s="2" t="s">
        <v>42</v>
      </c>
      <c r="C32" s="2" t="s">
        <v>43</v>
      </c>
      <c r="D32" s="2" t="s">
        <v>32</v>
      </c>
      <c r="E32" s="2" t="s">
        <v>148</v>
      </c>
      <c r="F32" s="2" t="s">
        <v>41</v>
      </c>
      <c r="G32" s="2">
        <v>1000</v>
      </c>
      <c r="H32" s="2">
        <v>1</v>
      </c>
      <c r="I32" s="3">
        <v>46219</v>
      </c>
      <c r="J32" s="4"/>
      <c r="K32" s="2">
        <v>4610891</v>
      </c>
      <c r="L32" s="2">
        <v>45400</v>
      </c>
      <c r="M32" s="2" t="s">
        <v>143</v>
      </c>
      <c r="N32" s="5">
        <v>46218</v>
      </c>
      <c r="O32" s="2" t="s">
        <v>150</v>
      </c>
      <c r="P32" s="2" t="s">
        <v>36</v>
      </c>
      <c r="Q32" s="2" t="s">
        <v>50</v>
      </c>
      <c r="R32" s="3">
        <v>46218</v>
      </c>
      <c r="S32" s="2" t="s">
        <v>151</v>
      </c>
      <c r="T32" s="2" t="s">
        <v>52</v>
      </c>
      <c r="U32" s="2" t="s">
        <v>152</v>
      </c>
      <c r="V32" s="2" t="s">
        <v>153</v>
      </c>
      <c r="W32" s="2" t="s">
        <v>154</v>
      </c>
      <c r="X32" s="2">
        <v>2026</v>
      </c>
      <c r="Y32" s="2" t="s">
        <v>40</v>
      </c>
      <c r="Z32" s="4"/>
      <c r="AA32" s="3">
        <v>46219</v>
      </c>
      <c r="AB32" s="2" t="s">
        <v>143</v>
      </c>
      <c r="AC32" s="2">
        <v>489438</v>
      </c>
    </row>
    <row r="33" spans="1:29" ht="90" x14ac:dyDescent="0.25">
      <c r="A33" s="2" t="s">
        <v>29</v>
      </c>
      <c r="B33" s="2" t="s">
        <v>42</v>
      </c>
      <c r="C33" s="2" t="s">
        <v>43</v>
      </c>
      <c r="D33" s="2" t="s">
        <v>32</v>
      </c>
      <c r="E33" s="2" t="s">
        <v>155</v>
      </c>
      <c r="F33" s="2" t="s">
        <v>156</v>
      </c>
      <c r="G33" s="2">
        <v>3800000</v>
      </c>
      <c r="H33" s="2">
        <v>1</v>
      </c>
      <c r="I33" s="3">
        <v>46219</v>
      </c>
      <c r="J33" s="4"/>
      <c r="K33" s="2">
        <v>4870905</v>
      </c>
      <c r="L33" s="2">
        <v>76000</v>
      </c>
      <c r="M33" s="2" t="s">
        <v>157</v>
      </c>
      <c r="N33" s="5">
        <v>46217</v>
      </c>
      <c r="O33" s="2" t="s">
        <v>158</v>
      </c>
      <c r="P33" s="2" t="s">
        <v>36</v>
      </c>
      <c r="Q33" s="2" t="s">
        <v>159</v>
      </c>
      <c r="R33" s="3">
        <v>46220</v>
      </c>
      <c r="S33" s="2" t="s">
        <v>160</v>
      </c>
      <c r="T33" s="2" t="s">
        <v>161</v>
      </c>
      <c r="U33" s="2">
        <v>0</v>
      </c>
      <c r="V33" s="2" t="s">
        <v>162</v>
      </c>
      <c r="W33" s="2" t="s">
        <v>163</v>
      </c>
      <c r="X33" s="2">
        <v>2026</v>
      </c>
      <c r="Y33" s="2" t="s">
        <v>40</v>
      </c>
      <c r="Z33" s="4"/>
      <c r="AA33" s="3">
        <v>46219</v>
      </c>
      <c r="AB33" s="2" t="s">
        <v>157</v>
      </c>
      <c r="AC33" s="2">
        <v>489400</v>
      </c>
    </row>
    <row r="34" spans="1:29" ht="90" x14ac:dyDescent="0.25">
      <c r="A34" s="2" t="s">
        <v>29</v>
      </c>
      <c r="B34" s="2" t="s">
        <v>42</v>
      </c>
      <c r="C34" s="2" t="s">
        <v>43</v>
      </c>
      <c r="D34" s="2" t="s">
        <v>32</v>
      </c>
      <c r="E34" s="2" t="s">
        <v>155</v>
      </c>
      <c r="F34" s="2" t="s">
        <v>41</v>
      </c>
      <c r="G34" s="2">
        <v>1000</v>
      </c>
      <c r="H34" s="2">
        <v>1</v>
      </c>
      <c r="I34" s="3">
        <v>46219</v>
      </c>
      <c r="J34" s="4"/>
      <c r="K34" s="2">
        <v>4870905</v>
      </c>
      <c r="L34" s="2">
        <v>76000</v>
      </c>
      <c r="M34" s="2" t="s">
        <v>157</v>
      </c>
      <c r="N34" s="5">
        <v>46217</v>
      </c>
      <c r="O34" s="2" t="s">
        <v>158</v>
      </c>
      <c r="P34" s="2" t="s">
        <v>36</v>
      </c>
      <c r="Q34" s="2" t="s">
        <v>159</v>
      </c>
      <c r="R34" s="3">
        <v>46220</v>
      </c>
      <c r="S34" s="2" t="s">
        <v>160</v>
      </c>
      <c r="T34" s="2" t="s">
        <v>161</v>
      </c>
      <c r="U34" s="2">
        <v>0</v>
      </c>
      <c r="V34" s="2" t="s">
        <v>162</v>
      </c>
      <c r="W34" s="2" t="s">
        <v>163</v>
      </c>
      <c r="X34" s="2">
        <v>2026</v>
      </c>
      <c r="Y34" s="2" t="s">
        <v>40</v>
      </c>
      <c r="Z34" s="4"/>
      <c r="AA34" s="3">
        <v>46219</v>
      </c>
      <c r="AB34" s="2" t="s">
        <v>157</v>
      </c>
      <c r="AC34" s="2">
        <v>489400</v>
      </c>
    </row>
    <row r="35" spans="1:29" ht="51.75" x14ac:dyDescent="0.25">
      <c r="A35" s="2" t="s">
        <v>29</v>
      </c>
      <c r="B35" s="2" t="s">
        <v>42</v>
      </c>
      <c r="C35" s="2" t="s">
        <v>43</v>
      </c>
      <c r="D35" s="2" t="s">
        <v>164</v>
      </c>
      <c r="E35" s="2" t="s">
        <v>165</v>
      </c>
      <c r="F35" s="2" t="s">
        <v>56</v>
      </c>
      <c r="G35" s="2">
        <v>800000</v>
      </c>
      <c r="H35" s="2">
        <v>1</v>
      </c>
      <c r="I35" s="3">
        <v>46219</v>
      </c>
      <c r="J35" s="4"/>
      <c r="K35" s="2">
        <v>3823455</v>
      </c>
      <c r="L35" s="2">
        <v>46000</v>
      </c>
      <c r="M35" s="2" t="s">
        <v>166</v>
      </c>
      <c r="N35" s="5">
        <v>46218</v>
      </c>
      <c r="O35" s="2" t="s">
        <v>167</v>
      </c>
      <c r="P35" s="2" t="s">
        <v>49</v>
      </c>
      <c r="Q35" s="2" t="s">
        <v>50</v>
      </c>
      <c r="R35" s="3">
        <v>46218</v>
      </c>
      <c r="S35" s="2" t="s">
        <v>168</v>
      </c>
      <c r="T35" s="2" t="s">
        <v>52</v>
      </c>
      <c r="U35" s="2">
        <v>0</v>
      </c>
      <c r="V35" s="2" t="s">
        <v>53</v>
      </c>
      <c r="W35" s="2" t="s">
        <v>169</v>
      </c>
      <c r="X35" s="2">
        <v>2026</v>
      </c>
      <c r="Y35" s="2" t="s">
        <v>55</v>
      </c>
      <c r="Z35" s="4"/>
      <c r="AA35" s="3">
        <v>46216</v>
      </c>
      <c r="AB35" s="2" t="s">
        <v>166</v>
      </c>
      <c r="AC35" s="2">
        <v>489378</v>
      </c>
    </row>
    <row r="36" spans="1:29" ht="64.5" x14ac:dyDescent="0.25">
      <c r="A36" s="2" t="s">
        <v>29</v>
      </c>
      <c r="B36" s="2" t="s">
        <v>42</v>
      </c>
      <c r="C36" s="2" t="s">
        <v>43</v>
      </c>
      <c r="D36" s="2" t="s">
        <v>164</v>
      </c>
      <c r="E36" s="2" t="s">
        <v>165</v>
      </c>
      <c r="F36" s="2" t="s">
        <v>170</v>
      </c>
      <c r="G36" s="2">
        <v>2300000</v>
      </c>
      <c r="H36" s="2">
        <v>1</v>
      </c>
      <c r="I36" s="3">
        <v>46219</v>
      </c>
      <c r="J36" s="4"/>
      <c r="K36" s="2">
        <v>3823455</v>
      </c>
      <c r="L36" s="2">
        <v>46000</v>
      </c>
      <c r="M36" s="2" t="s">
        <v>166</v>
      </c>
      <c r="N36" s="5">
        <v>46218</v>
      </c>
      <c r="O36" s="2" t="s">
        <v>167</v>
      </c>
      <c r="P36" s="2" t="s">
        <v>49</v>
      </c>
      <c r="Q36" s="2" t="s">
        <v>50</v>
      </c>
      <c r="R36" s="3">
        <v>46218</v>
      </c>
      <c r="S36" s="2" t="s">
        <v>168</v>
      </c>
      <c r="T36" s="2" t="s">
        <v>52</v>
      </c>
      <c r="U36" s="2">
        <v>0</v>
      </c>
      <c r="V36" s="2" t="s">
        <v>53</v>
      </c>
      <c r="W36" s="2" t="s">
        <v>169</v>
      </c>
      <c r="X36" s="2">
        <v>2026</v>
      </c>
      <c r="Y36" s="2" t="s">
        <v>55</v>
      </c>
      <c r="Z36" s="4"/>
      <c r="AA36" s="3">
        <v>46216</v>
      </c>
      <c r="AB36" s="2" t="s">
        <v>166</v>
      </c>
      <c r="AC36" s="2">
        <v>489378</v>
      </c>
    </row>
    <row r="37" spans="1:29" ht="39" x14ac:dyDescent="0.25">
      <c r="A37" s="2" t="s">
        <v>29</v>
      </c>
      <c r="B37" s="2" t="s">
        <v>42</v>
      </c>
      <c r="C37" s="2" t="s">
        <v>43</v>
      </c>
      <c r="D37" s="2" t="s">
        <v>164</v>
      </c>
      <c r="E37" s="2" t="s">
        <v>165</v>
      </c>
      <c r="F37" s="2" t="s">
        <v>41</v>
      </c>
      <c r="G37" s="2">
        <v>5000</v>
      </c>
      <c r="H37" s="2">
        <v>1</v>
      </c>
      <c r="I37" s="3">
        <v>46219</v>
      </c>
      <c r="J37" s="4"/>
      <c r="K37" s="2">
        <v>3823455</v>
      </c>
      <c r="L37" s="2">
        <v>46000</v>
      </c>
      <c r="M37" s="2" t="s">
        <v>166</v>
      </c>
      <c r="N37" s="5">
        <v>46218</v>
      </c>
      <c r="O37" s="2" t="s">
        <v>167</v>
      </c>
      <c r="P37" s="2" t="s">
        <v>49</v>
      </c>
      <c r="Q37" s="2" t="s">
        <v>50</v>
      </c>
      <c r="R37" s="3">
        <v>46218</v>
      </c>
      <c r="S37" s="2" t="s">
        <v>168</v>
      </c>
      <c r="T37" s="2" t="s">
        <v>52</v>
      </c>
      <c r="U37" s="2">
        <v>0</v>
      </c>
      <c r="V37" s="2" t="s">
        <v>53</v>
      </c>
      <c r="W37" s="2" t="s">
        <v>169</v>
      </c>
      <c r="X37" s="2">
        <v>2026</v>
      </c>
      <c r="Y37" s="2" t="s">
        <v>55</v>
      </c>
      <c r="Z37" s="4"/>
      <c r="AA37" s="3">
        <v>46216</v>
      </c>
      <c r="AB37" s="2" t="s">
        <v>166</v>
      </c>
      <c r="AC37" s="2">
        <v>489378</v>
      </c>
    </row>
    <row r="38" spans="1:29" ht="51.75" x14ac:dyDescent="0.25">
      <c r="A38" s="2" t="s">
        <v>29</v>
      </c>
      <c r="B38" s="2" t="s">
        <v>42</v>
      </c>
      <c r="C38" s="2" t="s">
        <v>43</v>
      </c>
      <c r="D38" s="2" t="s">
        <v>44</v>
      </c>
      <c r="E38" s="2" t="s">
        <v>171</v>
      </c>
      <c r="F38" s="2" t="s">
        <v>56</v>
      </c>
      <c r="G38" s="2">
        <v>970000</v>
      </c>
      <c r="H38" s="2">
        <v>1</v>
      </c>
      <c r="I38" s="3">
        <v>46219</v>
      </c>
      <c r="J38" s="4"/>
      <c r="K38" s="2">
        <v>2721803</v>
      </c>
      <c r="L38" s="2">
        <v>19400</v>
      </c>
      <c r="M38" s="2" t="s">
        <v>172</v>
      </c>
      <c r="N38" s="5">
        <v>46218</v>
      </c>
      <c r="O38" s="2" t="s">
        <v>173</v>
      </c>
      <c r="P38" s="2" t="s">
        <v>49</v>
      </c>
      <c r="Q38" s="2" t="s">
        <v>61</v>
      </c>
      <c r="R38" s="3">
        <v>46218</v>
      </c>
      <c r="S38" s="2" t="s">
        <v>174</v>
      </c>
      <c r="T38" s="2" t="s">
        <v>63</v>
      </c>
      <c r="U38" s="2">
        <v>0</v>
      </c>
      <c r="V38" s="2">
        <v>0</v>
      </c>
      <c r="W38" s="2" t="s">
        <v>64</v>
      </c>
      <c r="X38" s="2">
        <v>2026</v>
      </c>
      <c r="Y38" s="2" t="s">
        <v>55</v>
      </c>
      <c r="Z38" s="4"/>
      <c r="AA38" s="4"/>
      <c r="AB38" s="2" t="s">
        <v>172</v>
      </c>
      <c r="AC38" s="2">
        <v>489360</v>
      </c>
    </row>
    <row r="39" spans="1:29" ht="64.5" x14ac:dyDescent="0.25">
      <c r="A39" s="2" t="s">
        <v>29</v>
      </c>
      <c r="B39" s="2" t="s">
        <v>42</v>
      </c>
      <c r="C39" s="2" t="s">
        <v>43</v>
      </c>
      <c r="D39" s="2" t="s">
        <v>44</v>
      </c>
      <c r="E39" s="2" t="s">
        <v>171</v>
      </c>
      <c r="F39" s="2" t="s">
        <v>175</v>
      </c>
      <c r="G39" s="2">
        <v>1970000</v>
      </c>
      <c r="H39" s="2">
        <v>1</v>
      </c>
      <c r="I39" s="3">
        <v>46219</v>
      </c>
      <c r="J39" s="4"/>
      <c r="K39" s="2">
        <v>2721803</v>
      </c>
      <c r="L39" s="2">
        <v>19400</v>
      </c>
      <c r="M39" s="2" t="s">
        <v>172</v>
      </c>
      <c r="N39" s="5">
        <v>46218</v>
      </c>
      <c r="O39" s="2" t="s">
        <v>173</v>
      </c>
      <c r="P39" s="2" t="s">
        <v>49</v>
      </c>
      <c r="Q39" s="2" t="s">
        <v>61</v>
      </c>
      <c r="R39" s="3">
        <v>46218</v>
      </c>
      <c r="S39" s="2" t="s">
        <v>174</v>
      </c>
      <c r="T39" s="2" t="s">
        <v>63</v>
      </c>
      <c r="U39" s="2">
        <v>0</v>
      </c>
      <c r="V39" s="2">
        <v>0</v>
      </c>
      <c r="W39" s="2" t="s">
        <v>64</v>
      </c>
      <c r="X39" s="2">
        <v>2026</v>
      </c>
      <c r="Y39" s="2" t="s">
        <v>55</v>
      </c>
      <c r="Z39" s="4"/>
      <c r="AA39" s="4"/>
      <c r="AB39" s="2" t="s">
        <v>172</v>
      </c>
      <c r="AC39" s="2">
        <v>489360</v>
      </c>
    </row>
    <row r="40" spans="1:29" ht="77.25" x14ac:dyDescent="0.25">
      <c r="A40" s="2" t="s">
        <v>29</v>
      </c>
      <c r="B40" s="2" t="s">
        <v>42</v>
      </c>
      <c r="C40" s="2" t="s">
        <v>43</v>
      </c>
      <c r="D40" s="2" t="s">
        <v>176</v>
      </c>
      <c r="E40" s="2" t="s">
        <v>177</v>
      </c>
      <c r="F40" s="2" t="s">
        <v>178</v>
      </c>
      <c r="G40" s="2">
        <v>1869000</v>
      </c>
      <c r="H40" s="2">
        <v>1</v>
      </c>
      <c r="I40" s="3">
        <v>46219</v>
      </c>
      <c r="J40" s="4"/>
      <c r="K40" s="2">
        <v>4784053</v>
      </c>
      <c r="L40" s="2">
        <v>37380</v>
      </c>
      <c r="M40" s="2" t="s">
        <v>179</v>
      </c>
      <c r="N40" s="5">
        <v>46210</v>
      </c>
      <c r="O40" s="2" t="s">
        <v>180</v>
      </c>
      <c r="P40" s="2" t="s">
        <v>181</v>
      </c>
      <c r="Q40" s="2">
        <v>0</v>
      </c>
      <c r="R40" s="3">
        <v>46210</v>
      </c>
      <c r="S40" s="2" t="s">
        <v>51</v>
      </c>
      <c r="T40" s="2" t="s">
        <v>182</v>
      </c>
      <c r="U40" s="2" t="s">
        <v>183</v>
      </c>
      <c r="V40" s="2">
        <v>0</v>
      </c>
      <c r="W40" s="2" t="s">
        <v>184</v>
      </c>
      <c r="X40" s="2">
        <v>2026</v>
      </c>
      <c r="Y40" s="2" t="s">
        <v>55</v>
      </c>
      <c r="Z40" s="4"/>
      <c r="AA40" s="4"/>
      <c r="AB40" s="2" t="s">
        <v>179</v>
      </c>
      <c r="AC40" s="2">
        <v>489306</v>
      </c>
    </row>
    <row r="41" spans="1:29" ht="64.5" x14ac:dyDescent="0.25">
      <c r="A41" s="2" t="s">
        <v>29</v>
      </c>
      <c r="B41" s="2" t="s">
        <v>42</v>
      </c>
      <c r="C41" s="2" t="s">
        <v>43</v>
      </c>
      <c r="D41" s="2" t="s">
        <v>57</v>
      </c>
      <c r="E41" s="2" t="s">
        <v>185</v>
      </c>
      <c r="F41" s="2" t="s">
        <v>186</v>
      </c>
      <c r="G41" s="2">
        <v>2270000</v>
      </c>
      <c r="H41" s="2">
        <v>1</v>
      </c>
      <c r="I41" s="3">
        <v>46219</v>
      </c>
      <c r="J41" s="4"/>
      <c r="K41" s="2">
        <v>4850758</v>
      </c>
      <c r="L41" s="2">
        <v>45400</v>
      </c>
      <c r="M41" s="2" t="s">
        <v>187</v>
      </c>
      <c r="N41" s="5">
        <v>46215</v>
      </c>
      <c r="O41" s="2" t="s">
        <v>188</v>
      </c>
      <c r="P41" s="2" t="s">
        <v>189</v>
      </c>
      <c r="Q41" s="2" t="s">
        <v>50</v>
      </c>
      <c r="R41" s="3">
        <v>46218</v>
      </c>
      <c r="S41" s="2" t="s">
        <v>51</v>
      </c>
      <c r="T41" s="2" t="s">
        <v>52</v>
      </c>
      <c r="U41" s="2">
        <v>0</v>
      </c>
      <c r="V41" s="2">
        <v>0</v>
      </c>
      <c r="W41" s="2" t="s">
        <v>154</v>
      </c>
      <c r="X41" s="2">
        <v>2026</v>
      </c>
      <c r="Y41" s="2" t="s">
        <v>65</v>
      </c>
      <c r="Z41" s="4"/>
      <c r="AA41" s="4"/>
      <c r="AB41" s="2" t="s">
        <v>187</v>
      </c>
      <c r="AC41" s="2">
        <v>489294</v>
      </c>
    </row>
    <row r="42" spans="1:29" ht="39" x14ac:dyDescent="0.25">
      <c r="A42" s="2" t="s">
        <v>29</v>
      </c>
      <c r="B42" s="2" t="s">
        <v>42</v>
      </c>
      <c r="C42" s="2" t="s">
        <v>43</v>
      </c>
      <c r="D42" s="2" t="s">
        <v>57</v>
      </c>
      <c r="E42" s="2" t="s">
        <v>185</v>
      </c>
      <c r="F42" s="2" t="s">
        <v>41</v>
      </c>
      <c r="G42" s="2">
        <v>1000</v>
      </c>
      <c r="H42" s="2">
        <v>1</v>
      </c>
      <c r="I42" s="3">
        <v>46219</v>
      </c>
      <c r="J42" s="4"/>
      <c r="K42" s="2">
        <v>4850758</v>
      </c>
      <c r="L42" s="2">
        <v>45400</v>
      </c>
      <c r="M42" s="2" t="s">
        <v>187</v>
      </c>
      <c r="N42" s="5">
        <v>46215</v>
      </c>
      <c r="O42" s="2" t="s">
        <v>188</v>
      </c>
      <c r="P42" s="2" t="s">
        <v>189</v>
      </c>
      <c r="Q42" s="2" t="s">
        <v>50</v>
      </c>
      <c r="R42" s="3">
        <v>46218</v>
      </c>
      <c r="S42" s="2" t="s">
        <v>51</v>
      </c>
      <c r="T42" s="2" t="s">
        <v>52</v>
      </c>
      <c r="U42" s="2">
        <v>0</v>
      </c>
      <c r="V42" s="2">
        <v>0</v>
      </c>
      <c r="W42" s="2" t="s">
        <v>154</v>
      </c>
      <c r="X42" s="2">
        <v>2026</v>
      </c>
      <c r="Y42" s="2" t="s">
        <v>65</v>
      </c>
      <c r="Z42" s="4"/>
      <c r="AA42" s="4"/>
      <c r="AB42" s="2" t="s">
        <v>187</v>
      </c>
      <c r="AC42" s="2">
        <v>489294</v>
      </c>
    </row>
    <row r="43" spans="1:29" ht="64.5" x14ac:dyDescent="0.25">
      <c r="A43" s="2" t="s">
        <v>29</v>
      </c>
      <c r="B43" s="2" t="s">
        <v>42</v>
      </c>
      <c r="C43" s="2" t="s">
        <v>43</v>
      </c>
      <c r="D43" s="2" t="s">
        <v>67</v>
      </c>
      <c r="E43" s="2" t="s">
        <v>190</v>
      </c>
      <c r="F43" s="2" t="s">
        <v>191</v>
      </c>
      <c r="G43" s="2">
        <v>2465000</v>
      </c>
      <c r="H43" s="2">
        <v>1</v>
      </c>
      <c r="I43" s="3">
        <v>46218</v>
      </c>
      <c r="J43" s="4"/>
      <c r="K43" s="2">
        <v>4820145</v>
      </c>
      <c r="L43" s="2">
        <v>49300</v>
      </c>
      <c r="M43" s="2" t="s">
        <v>192</v>
      </c>
      <c r="N43" s="5">
        <v>46209</v>
      </c>
      <c r="O43" s="2" t="s">
        <v>193</v>
      </c>
      <c r="P43" s="2" t="s">
        <v>189</v>
      </c>
      <c r="Q43" s="2" t="s">
        <v>50</v>
      </c>
      <c r="R43" s="3">
        <v>46209</v>
      </c>
      <c r="S43" s="2" t="s">
        <v>194</v>
      </c>
      <c r="T43" s="2" t="s">
        <v>52</v>
      </c>
      <c r="U43" s="2" t="s">
        <v>195</v>
      </c>
      <c r="V43" s="2" t="s">
        <v>196</v>
      </c>
      <c r="W43" s="2" t="s">
        <v>197</v>
      </c>
      <c r="X43" s="2">
        <v>2026</v>
      </c>
      <c r="Y43" s="2" t="s">
        <v>65</v>
      </c>
      <c r="Z43" s="4"/>
      <c r="AA43" s="3">
        <v>46214</v>
      </c>
      <c r="AB43" s="2" t="s">
        <v>192</v>
      </c>
      <c r="AC43" s="2">
        <v>489086</v>
      </c>
    </row>
    <row r="44" spans="1:29" ht="51.75" x14ac:dyDescent="0.25">
      <c r="A44" s="2" t="s">
        <v>29</v>
      </c>
      <c r="B44" s="2" t="s">
        <v>42</v>
      </c>
      <c r="C44" s="2" t="s">
        <v>43</v>
      </c>
      <c r="D44" s="2" t="s">
        <v>67</v>
      </c>
      <c r="E44" s="2" t="s">
        <v>190</v>
      </c>
      <c r="F44" s="2" t="s">
        <v>56</v>
      </c>
      <c r="G44" s="2" t="s">
        <v>198</v>
      </c>
      <c r="H44" s="2">
        <v>1</v>
      </c>
      <c r="I44" s="3">
        <v>46218</v>
      </c>
      <c r="J44" s="4"/>
      <c r="K44" s="2">
        <v>4820145</v>
      </c>
      <c r="L44" s="2">
        <v>49300</v>
      </c>
      <c r="M44" s="2" t="s">
        <v>192</v>
      </c>
      <c r="N44" s="5">
        <v>46209</v>
      </c>
      <c r="O44" s="2" t="s">
        <v>193</v>
      </c>
      <c r="P44" s="2" t="s">
        <v>189</v>
      </c>
      <c r="Q44" s="2" t="s">
        <v>50</v>
      </c>
      <c r="R44" s="3">
        <v>46209</v>
      </c>
      <c r="S44" s="2" t="s">
        <v>194</v>
      </c>
      <c r="T44" s="2" t="s">
        <v>52</v>
      </c>
      <c r="U44" s="2" t="s">
        <v>195</v>
      </c>
      <c r="V44" s="2" t="s">
        <v>196</v>
      </c>
      <c r="W44" s="2" t="s">
        <v>197</v>
      </c>
      <c r="X44" s="2">
        <v>2026</v>
      </c>
      <c r="Y44" s="2" t="s">
        <v>65</v>
      </c>
      <c r="Z44" s="4"/>
      <c r="AA44" s="3">
        <v>46214</v>
      </c>
      <c r="AB44" s="2" t="s">
        <v>192</v>
      </c>
      <c r="AC44" s="2">
        <v>489086</v>
      </c>
    </row>
    <row r="45" spans="1:29" ht="51.75" x14ac:dyDescent="0.25">
      <c r="A45" s="2" t="s">
        <v>29</v>
      </c>
      <c r="B45" s="2" t="s">
        <v>42</v>
      </c>
      <c r="C45" s="2" t="s">
        <v>43</v>
      </c>
      <c r="D45" s="2" t="s">
        <v>67</v>
      </c>
      <c r="E45" s="2" t="s">
        <v>190</v>
      </c>
      <c r="F45" s="2" t="s">
        <v>41</v>
      </c>
      <c r="G45" s="2">
        <v>5000</v>
      </c>
      <c r="H45" s="2">
        <v>1</v>
      </c>
      <c r="I45" s="3">
        <v>46218</v>
      </c>
      <c r="J45" s="4"/>
      <c r="K45" s="2">
        <v>4820145</v>
      </c>
      <c r="L45" s="2">
        <v>49300</v>
      </c>
      <c r="M45" s="2" t="s">
        <v>192</v>
      </c>
      <c r="N45" s="5">
        <v>46209</v>
      </c>
      <c r="O45" s="2" t="s">
        <v>193</v>
      </c>
      <c r="P45" s="2" t="s">
        <v>189</v>
      </c>
      <c r="Q45" s="2" t="s">
        <v>50</v>
      </c>
      <c r="R45" s="3">
        <v>46209</v>
      </c>
      <c r="S45" s="2" t="s">
        <v>194</v>
      </c>
      <c r="T45" s="2" t="s">
        <v>52</v>
      </c>
      <c r="U45" s="2" t="s">
        <v>195</v>
      </c>
      <c r="V45" s="2" t="s">
        <v>196</v>
      </c>
      <c r="W45" s="2" t="s">
        <v>197</v>
      </c>
      <c r="X45" s="2">
        <v>2026</v>
      </c>
      <c r="Y45" s="2" t="s">
        <v>65</v>
      </c>
      <c r="Z45" s="4"/>
      <c r="AA45" s="3">
        <v>46214</v>
      </c>
      <c r="AB45" s="2" t="s">
        <v>192</v>
      </c>
      <c r="AC45" s="2">
        <v>489086</v>
      </c>
    </row>
    <row r="46" spans="1:29" ht="51.75" x14ac:dyDescent="0.25">
      <c r="A46" s="2" t="s">
        <v>29</v>
      </c>
      <c r="B46" s="2" t="s">
        <v>42</v>
      </c>
      <c r="C46" s="2" t="s">
        <v>43</v>
      </c>
      <c r="D46" s="2" t="s">
        <v>132</v>
      </c>
      <c r="E46" s="2" t="s">
        <v>199</v>
      </c>
      <c r="F46" s="2" t="s">
        <v>56</v>
      </c>
      <c r="G46" s="2">
        <v>1401261</v>
      </c>
      <c r="H46" s="2">
        <v>1</v>
      </c>
      <c r="I46" s="3">
        <v>46218</v>
      </c>
      <c r="J46" s="4"/>
      <c r="K46" s="2">
        <v>4629984</v>
      </c>
      <c r="L46" s="2">
        <v>46320</v>
      </c>
      <c r="M46" s="2" t="s">
        <v>200</v>
      </c>
      <c r="N46" s="5">
        <v>46218</v>
      </c>
      <c r="O46" s="2" t="s">
        <v>201</v>
      </c>
      <c r="P46" s="2" t="s">
        <v>189</v>
      </c>
      <c r="Q46" s="2" t="s">
        <v>50</v>
      </c>
      <c r="R46" s="3">
        <v>46227</v>
      </c>
      <c r="S46" s="2" t="s">
        <v>51</v>
      </c>
      <c r="T46" s="2" t="s">
        <v>52</v>
      </c>
      <c r="U46" s="2" t="s">
        <v>202</v>
      </c>
      <c r="V46" s="2" t="s">
        <v>203</v>
      </c>
      <c r="W46" s="2" t="s">
        <v>204</v>
      </c>
      <c r="X46" s="2">
        <v>2026</v>
      </c>
      <c r="Y46" s="2" t="s">
        <v>65</v>
      </c>
      <c r="Z46" s="4"/>
      <c r="AA46" s="4"/>
      <c r="AB46" s="2" t="s">
        <v>200</v>
      </c>
      <c r="AC46" s="2">
        <v>489064</v>
      </c>
    </row>
    <row r="47" spans="1:29" ht="64.5" x14ac:dyDescent="0.25">
      <c r="A47" s="2" t="s">
        <v>29</v>
      </c>
      <c r="B47" s="2" t="s">
        <v>42</v>
      </c>
      <c r="C47" s="2" t="s">
        <v>43</v>
      </c>
      <c r="D47" s="2" t="s">
        <v>132</v>
      </c>
      <c r="E47" s="2" t="s">
        <v>199</v>
      </c>
      <c r="F47" s="2" t="s">
        <v>205</v>
      </c>
      <c r="G47" s="2">
        <v>2316000</v>
      </c>
      <c r="H47" s="2">
        <v>1</v>
      </c>
      <c r="I47" s="3">
        <v>46218</v>
      </c>
      <c r="J47" s="4"/>
      <c r="K47" s="2">
        <v>4629984</v>
      </c>
      <c r="L47" s="2">
        <v>46320</v>
      </c>
      <c r="M47" s="2" t="s">
        <v>200</v>
      </c>
      <c r="N47" s="5">
        <v>46218</v>
      </c>
      <c r="O47" s="2" t="s">
        <v>201</v>
      </c>
      <c r="P47" s="2" t="s">
        <v>189</v>
      </c>
      <c r="Q47" s="2" t="s">
        <v>50</v>
      </c>
      <c r="R47" s="3">
        <v>46227</v>
      </c>
      <c r="S47" s="2" t="s">
        <v>51</v>
      </c>
      <c r="T47" s="2" t="s">
        <v>52</v>
      </c>
      <c r="U47" s="2" t="s">
        <v>202</v>
      </c>
      <c r="V47" s="2" t="s">
        <v>203</v>
      </c>
      <c r="W47" s="2" t="s">
        <v>204</v>
      </c>
      <c r="X47" s="2">
        <v>2026</v>
      </c>
      <c r="Y47" s="2" t="s">
        <v>65</v>
      </c>
      <c r="Z47" s="4"/>
      <c r="AA47" s="4"/>
      <c r="AB47" s="2" t="s">
        <v>200</v>
      </c>
      <c r="AC47" s="2">
        <v>489064</v>
      </c>
    </row>
    <row r="48" spans="1:29" ht="51.75" x14ac:dyDescent="0.25">
      <c r="A48" s="2" t="s">
        <v>29</v>
      </c>
      <c r="B48" s="2" t="s">
        <v>42</v>
      </c>
      <c r="C48" s="2" t="s">
        <v>43</v>
      </c>
      <c r="D48" s="2" t="s">
        <v>32</v>
      </c>
      <c r="E48" s="2" t="s">
        <v>206</v>
      </c>
      <c r="F48" s="2" t="s">
        <v>207</v>
      </c>
      <c r="G48" s="2">
        <v>3722000</v>
      </c>
      <c r="H48" s="2">
        <v>1</v>
      </c>
      <c r="I48" s="3">
        <v>46219</v>
      </c>
      <c r="J48" s="4"/>
      <c r="K48" s="2">
        <v>4589052</v>
      </c>
      <c r="L48" s="2">
        <v>74440</v>
      </c>
      <c r="M48" s="2" t="s">
        <v>192</v>
      </c>
      <c r="N48" s="5">
        <v>46216</v>
      </c>
      <c r="O48" s="2" t="s">
        <v>208</v>
      </c>
      <c r="P48" s="2" t="s">
        <v>36</v>
      </c>
      <c r="Q48" s="2" t="s">
        <v>209</v>
      </c>
      <c r="R48" s="3">
        <v>46218</v>
      </c>
      <c r="S48" s="2" t="s">
        <v>38</v>
      </c>
      <c r="T48" s="2" t="s">
        <v>210</v>
      </c>
      <c r="U48" s="2">
        <v>0</v>
      </c>
      <c r="V48" s="2" t="s">
        <v>211</v>
      </c>
      <c r="W48" s="2" t="s">
        <v>212</v>
      </c>
      <c r="X48" s="2">
        <v>2026</v>
      </c>
      <c r="Y48" s="2" t="s">
        <v>40</v>
      </c>
      <c r="Z48" s="4"/>
      <c r="AA48" s="3">
        <v>46218</v>
      </c>
      <c r="AB48" s="2" t="s">
        <v>192</v>
      </c>
      <c r="AC48" s="2">
        <v>489038</v>
      </c>
    </row>
    <row r="49" spans="1:29" ht="51.75" x14ac:dyDescent="0.25">
      <c r="A49" s="2" t="s">
        <v>29</v>
      </c>
      <c r="B49" s="2" t="s">
        <v>42</v>
      </c>
      <c r="C49" s="2" t="s">
        <v>43</v>
      </c>
      <c r="D49" s="2" t="s">
        <v>32</v>
      </c>
      <c r="E49" s="2" t="s">
        <v>206</v>
      </c>
      <c r="F49" s="2" t="s">
        <v>41</v>
      </c>
      <c r="G49" s="2">
        <v>1000</v>
      </c>
      <c r="H49" s="2">
        <v>1</v>
      </c>
      <c r="I49" s="3">
        <v>46219</v>
      </c>
      <c r="J49" s="4"/>
      <c r="K49" s="2">
        <v>4589052</v>
      </c>
      <c r="L49" s="2">
        <v>74440</v>
      </c>
      <c r="M49" s="2" t="s">
        <v>192</v>
      </c>
      <c r="N49" s="5">
        <v>46216</v>
      </c>
      <c r="O49" s="2" t="s">
        <v>208</v>
      </c>
      <c r="P49" s="2" t="s">
        <v>36</v>
      </c>
      <c r="Q49" s="2" t="s">
        <v>209</v>
      </c>
      <c r="R49" s="3">
        <v>46218</v>
      </c>
      <c r="S49" s="2" t="s">
        <v>38</v>
      </c>
      <c r="T49" s="2" t="s">
        <v>210</v>
      </c>
      <c r="U49" s="2">
        <v>0</v>
      </c>
      <c r="V49" s="2" t="s">
        <v>211</v>
      </c>
      <c r="W49" s="2" t="s">
        <v>212</v>
      </c>
      <c r="X49" s="2">
        <v>2026</v>
      </c>
      <c r="Y49" s="2" t="s">
        <v>40</v>
      </c>
      <c r="Z49" s="4"/>
      <c r="AA49" s="3">
        <v>46218</v>
      </c>
      <c r="AB49" s="2" t="s">
        <v>192</v>
      </c>
      <c r="AC49" s="2">
        <v>489038</v>
      </c>
    </row>
    <row r="50" spans="1:29" ht="51.75" x14ac:dyDescent="0.25">
      <c r="A50" s="2" t="s">
        <v>29</v>
      </c>
      <c r="B50" s="2" t="s">
        <v>42</v>
      </c>
      <c r="C50" s="2" t="s">
        <v>43</v>
      </c>
      <c r="D50" s="2" t="s">
        <v>164</v>
      </c>
      <c r="E50" s="2" t="s">
        <v>213</v>
      </c>
      <c r="F50" s="2" t="s">
        <v>214</v>
      </c>
      <c r="G50" s="2">
        <v>3790000</v>
      </c>
      <c r="H50" s="2">
        <v>1</v>
      </c>
      <c r="I50" s="3">
        <v>46219</v>
      </c>
      <c r="J50" s="4"/>
      <c r="K50" s="2">
        <v>4867448</v>
      </c>
      <c r="L50" s="2">
        <v>75800</v>
      </c>
      <c r="M50" s="2" t="s">
        <v>215</v>
      </c>
      <c r="N50" s="5">
        <v>46218</v>
      </c>
      <c r="O50" s="2" t="s">
        <v>216</v>
      </c>
      <c r="P50" s="2" t="s">
        <v>181</v>
      </c>
      <c r="Q50" s="2" t="s">
        <v>209</v>
      </c>
      <c r="R50" s="3">
        <v>46218</v>
      </c>
      <c r="S50" s="2" t="s">
        <v>38</v>
      </c>
      <c r="T50" s="2" t="s">
        <v>210</v>
      </c>
      <c r="U50" s="2">
        <v>0</v>
      </c>
      <c r="V50" s="2" t="s">
        <v>217</v>
      </c>
      <c r="W50" s="2" t="s">
        <v>218</v>
      </c>
      <c r="X50" s="2">
        <v>2026</v>
      </c>
      <c r="Y50" s="2" t="s">
        <v>55</v>
      </c>
      <c r="Z50" s="4"/>
      <c r="AA50" s="3">
        <v>46218</v>
      </c>
      <c r="AB50" s="2" t="s">
        <v>215</v>
      </c>
      <c r="AC50" s="2">
        <v>488990</v>
      </c>
    </row>
    <row r="51" spans="1:29" ht="39" x14ac:dyDescent="0.25">
      <c r="A51" s="2" t="s">
        <v>29</v>
      </c>
      <c r="B51" s="2" t="s">
        <v>42</v>
      </c>
      <c r="C51" s="2" t="s">
        <v>43</v>
      </c>
      <c r="D51" s="2" t="s">
        <v>164</v>
      </c>
      <c r="E51" s="2" t="s">
        <v>213</v>
      </c>
      <c r="F51" s="2" t="s">
        <v>41</v>
      </c>
      <c r="G51" s="2">
        <v>5000</v>
      </c>
      <c r="H51" s="2">
        <v>1</v>
      </c>
      <c r="I51" s="3">
        <v>46219</v>
      </c>
      <c r="J51" s="4"/>
      <c r="K51" s="2">
        <v>4867448</v>
      </c>
      <c r="L51" s="2">
        <v>75800</v>
      </c>
      <c r="M51" s="2" t="s">
        <v>215</v>
      </c>
      <c r="N51" s="5">
        <v>46218</v>
      </c>
      <c r="O51" s="2" t="s">
        <v>216</v>
      </c>
      <c r="P51" s="2" t="s">
        <v>181</v>
      </c>
      <c r="Q51" s="2" t="s">
        <v>209</v>
      </c>
      <c r="R51" s="3">
        <v>46218</v>
      </c>
      <c r="S51" s="2" t="s">
        <v>38</v>
      </c>
      <c r="T51" s="2" t="s">
        <v>210</v>
      </c>
      <c r="U51" s="2">
        <v>0</v>
      </c>
      <c r="V51" s="2" t="s">
        <v>217</v>
      </c>
      <c r="W51" s="2" t="s">
        <v>218</v>
      </c>
      <c r="X51" s="2">
        <v>2026</v>
      </c>
      <c r="Y51" s="2" t="s">
        <v>55</v>
      </c>
      <c r="Z51" s="4"/>
      <c r="AA51" s="3">
        <v>46218</v>
      </c>
      <c r="AB51" s="2" t="s">
        <v>215</v>
      </c>
      <c r="AC51" s="2">
        <v>488990</v>
      </c>
    </row>
    <row r="52" spans="1:29" ht="51.75" x14ac:dyDescent="0.25">
      <c r="A52" s="2" t="s">
        <v>29</v>
      </c>
      <c r="B52" s="2" t="s">
        <v>42</v>
      </c>
      <c r="C52" s="2" t="s">
        <v>43</v>
      </c>
      <c r="D52" s="2" t="s">
        <v>219</v>
      </c>
      <c r="E52" s="2" t="s">
        <v>220</v>
      </c>
      <c r="F52" s="2" t="s">
        <v>221</v>
      </c>
      <c r="G52" s="2">
        <v>3670000</v>
      </c>
      <c r="H52" s="2">
        <v>1</v>
      </c>
      <c r="I52" s="3">
        <v>46219</v>
      </c>
      <c r="J52" s="4"/>
      <c r="K52" s="2">
        <v>4867211</v>
      </c>
      <c r="L52" s="2">
        <v>30000</v>
      </c>
      <c r="M52" s="2" t="s">
        <v>222</v>
      </c>
      <c r="N52" s="5">
        <v>46219</v>
      </c>
      <c r="O52" s="2" t="s">
        <v>223</v>
      </c>
      <c r="P52" s="2" t="s">
        <v>189</v>
      </c>
      <c r="Q52" s="2" t="s">
        <v>209</v>
      </c>
      <c r="R52" s="3">
        <v>46219</v>
      </c>
      <c r="S52" s="2" t="s">
        <v>224</v>
      </c>
      <c r="T52" s="2" t="s">
        <v>225</v>
      </c>
      <c r="U52" s="2" t="s">
        <v>226</v>
      </c>
      <c r="V52" s="2" t="s">
        <v>227</v>
      </c>
      <c r="W52" s="2" t="s">
        <v>228</v>
      </c>
      <c r="X52" s="2">
        <v>2026</v>
      </c>
      <c r="Y52" s="2" t="s">
        <v>65</v>
      </c>
      <c r="Z52" s="4"/>
      <c r="AA52" s="3">
        <v>46218</v>
      </c>
      <c r="AB52" s="2" t="s">
        <v>222</v>
      </c>
      <c r="AC52" s="2">
        <v>488940</v>
      </c>
    </row>
    <row r="53" spans="1:29" ht="39" x14ac:dyDescent="0.25">
      <c r="A53" s="2" t="s">
        <v>29</v>
      </c>
      <c r="B53" s="2" t="s">
        <v>42</v>
      </c>
      <c r="C53" s="2" t="s">
        <v>43</v>
      </c>
      <c r="D53" s="2" t="s">
        <v>219</v>
      </c>
      <c r="E53" s="2" t="s">
        <v>220</v>
      </c>
      <c r="F53" s="2" t="s">
        <v>41</v>
      </c>
      <c r="G53" s="2">
        <v>1000</v>
      </c>
      <c r="H53" s="2">
        <v>1</v>
      </c>
      <c r="I53" s="3">
        <v>46219</v>
      </c>
      <c r="J53" s="4"/>
      <c r="K53" s="2">
        <v>4867211</v>
      </c>
      <c r="L53" s="2">
        <v>30000</v>
      </c>
      <c r="M53" s="2" t="s">
        <v>222</v>
      </c>
      <c r="N53" s="5">
        <v>46219</v>
      </c>
      <c r="O53" s="2" t="s">
        <v>223</v>
      </c>
      <c r="P53" s="2" t="s">
        <v>189</v>
      </c>
      <c r="Q53" s="2" t="s">
        <v>209</v>
      </c>
      <c r="R53" s="3">
        <v>46219</v>
      </c>
      <c r="S53" s="2" t="s">
        <v>224</v>
      </c>
      <c r="T53" s="2" t="s">
        <v>225</v>
      </c>
      <c r="U53" s="2" t="s">
        <v>226</v>
      </c>
      <c r="V53" s="2" t="s">
        <v>227</v>
      </c>
      <c r="W53" s="2" t="s">
        <v>228</v>
      </c>
      <c r="X53" s="2">
        <v>2026</v>
      </c>
      <c r="Y53" s="2" t="s">
        <v>65</v>
      </c>
      <c r="Z53" s="4"/>
      <c r="AA53" s="3">
        <v>46218</v>
      </c>
      <c r="AB53" s="2" t="s">
        <v>222</v>
      </c>
      <c r="AC53" s="2">
        <v>488940</v>
      </c>
    </row>
    <row r="54" spans="1:29" ht="64.5" x14ac:dyDescent="0.25">
      <c r="A54" s="2" t="s">
        <v>29</v>
      </c>
      <c r="B54" s="2" t="s">
        <v>42</v>
      </c>
      <c r="C54" s="2" t="s">
        <v>43</v>
      </c>
      <c r="D54" s="2" t="s">
        <v>67</v>
      </c>
      <c r="E54" s="2" t="s">
        <v>229</v>
      </c>
      <c r="F54" s="2" t="s">
        <v>230</v>
      </c>
      <c r="G54" s="2">
        <v>2420000</v>
      </c>
      <c r="H54" s="2">
        <v>1</v>
      </c>
      <c r="I54" s="3">
        <v>46218</v>
      </c>
      <c r="J54" s="4"/>
      <c r="K54" s="2">
        <v>4867179</v>
      </c>
      <c r="L54" s="2">
        <v>48400</v>
      </c>
      <c r="M54" s="2" t="s">
        <v>108</v>
      </c>
      <c r="N54" s="5">
        <v>46218</v>
      </c>
      <c r="O54" s="2" t="s">
        <v>231</v>
      </c>
      <c r="P54" s="2" t="s">
        <v>189</v>
      </c>
      <c r="Q54" s="2">
        <v>0</v>
      </c>
      <c r="R54" s="3">
        <v>46218</v>
      </c>
      <c r="S54" s="2" t="s">
        <v>110</v>
      </c>
      <c r="T54" s="2" t="s">
        <v>232</v>
      </c>
      <c r="U54" s="2">
        <v>0</v>
      </c>
      <c r="V54" s="2">
        <v>0</v>
      </c>
      <c r="W54" s="2" t="s">
        <v>232</v>
      </c>
      <c r="X54" s="2">
        <v>2026</v>
      </c>
      <c r="Y54" s="2" t="s">
        <v>65</v>
      </c>
      <c r="Z54" s="4"/>
      <c r="AA54" s="3">
        <v>46218</v>
      </c>
      <c r="AB54" s="2" t="s">
        <v>108</v>
      </c>
      <c r="AC54" s="2">
        <v>488938</v>
      </c>
    </row>
    <row r="55" spans="1:29" ht="51.75" x14ac:dyDescent="0.25">
      <c r="A55" s="2" t="s">
        <v>29</v>
      </c>
      <c r="B55" s="2" t="s">
        <v>42</v>
      </c>
      <c r="C55" s="2" t="s">
        <v>43</v>
      </c>
      <c r="D55" s="2" t="s">
        <v>67</v>
      </c>
      <c r="E55" s="2" t="s">
        <v>229</v>
      </c>
      <c r="F55" s="2" t="s">
        <v>41</v>
      </c>
      <c r="G55" s="2">
        <v>1000</v>
      </c>
      <c r="H55" s="2">
        <v>1</v>
      </c>
      <c r="I55" s="3">
        <v>46218</v>
      </c>
      <c r="J55" s="4"/>
      <c r="K55" s="2">
        <v>4867179</v>
      </c>
      <c r="L55" s="2">
        <v>48400</v>
      </c>
      <c r="M55" s="2" t="s">
        <v>108</v>
      </c>
      <c r="N55" s="5">
        <v>46218</v>
      </c>
      <c r="O55" s="2" t="s">
        <v>231</v>
      </c>
      <c r="P55" s="2" t="s">
        <v>189</v>
      </c>
      <c r="Q55" s="2">
        <v>0</v>
      </c>
      <c r="R55" s="3">
        <v>46218</v>
      </c>
      <c r="S55" s="2" t="s">
        <v>110</v>
      </c>
      <c r="T55" s="2" t="s">
        <v>232</v>
      </c>
      <c r="U55" s="2">
        <v>0</v>
      </c>
      <c r="V55" s="2">
        <v>0</v>
      </c>
      <c r="W55" s="2" t="s">
        <v>232</v>
      </c>
      <c r="X55" s="2">
        <v>2026</v>
      </c>
      <c r="Y55" s="2" t="s">
        <v>65</v>
      </c>
      <c r="Z55" s="4"/>
      <c r="AA55" s="3">
        <v>46218</v>
      </c>
      <c r="AB55" s="2" t="s">
        <v>108</v>
      </c>
      <c r="AC55" s="2">
        <v>488938</v>
      </c>
    </row>
    <row r="56" spans="1:29" ht="64.5" x14ac:dyDescent="0.25">
      <c r="A56" s="2" t="s">
        <v>29</v>
      </c>
      <c r="B56" s="2" t="s">
        <v>42</v>
      </c>
      <c r="C56" s="2" t="s">
        <v>43</v>
      </c>
      <c r="D56" s="2" t="s">
        <v>32</v>
      </c>
      <c r="E56" s="2" t="s">
        <v>233</v>
      </c>
      <c r="F56" s="2" t="s">
        <v>234</v>
      </c>
      <c r="G56" s="2">
        <v>2320000</v>
      </c>
      <c r="H56" s="2">
        <v>1</v>
      </c>
      <c r="I56" s="3">
        <v>46218</v>
      </c>
      <c r="J56" s="4"/>
      <c r="K56" s="2">
        <v>4866919</v>
      </c>
      <c r="L56" s="2">
        <v>30000</v>
      </c>
      <c r="M56" s="2" t="s">
        <v>235</v>
      </c>
      <c r="N56" s="5">
        <v>46216</v>
      </c>
      <c r="O56" s="2" t="s">
        <v>236</v>
      </c>
      <c r="P56" s="2" t="s">
        <v>36</v>
      </c>
      <c r="Q56" s="2" t="s">
        <v>237</v>
      </c>
      <c r="R56" s="3">
        <v>46216</v>
      </c>
      <c r="S56" s="2" t="s">
        <v>38</v>
      </c>
      <c r="T56" s="2" t="s">
        <v>238</v>
      </c>
      <c r="U56" s="2" t="s">
        <v>239</v>
      </c>
      <c r="V56" s="2" t="s">
        <v>240</v>
      </c>
      <c r="W56" s="2" t="s">
        <v>241</v>
      </c>
      <c r="X56" s="2">
        <v>2026</v>
      </c>
      <c r="Y56" s="2" t="s">
        <v>40</v>
      </c>
      <c r="Z56" s="4"/>
      <c r="AA56" s="3">
        <v>46218</v>
      </c>
      <c r="AB56" s="2" t="s">
        <v>235</v>
      </c>
      <c r="AC56" s="2">
        <v>488930</v>
      </c>
    </row>
    <row r="57" spans="1:29" ht="39" x14ac:dyDescent="0.25">
      <c r="A57" s="2" t="s">
        <v>29</v>
      </c>
      <c r="B57" s="2" t="s">
        <v>42</v>
      </c>
      <c r="C57" s="2" t="s">
        <v>43</v>
      </c>
      <c r="D57" s="2" t="s">
        <v>32</v>
      </c>
      <c r="E57" s="2" t="s">
        <v>233</v>
      </c>
      <c r="F57" s="2" t="s">
        <v>41</v>
      </c>
      <c r="G57" s="2">
        <v>1000</v>
      </c>
      <c r="H57" s="2">
        <v>1</v>
      </c>
      <c r="I57" s="3">
        <v>46218</v>
      </c>
      <c r="J57" s="4"/>
      <c r="K57" s="2">
        <v>4866919</v>
      </c>
      <c r="L57" s="2">
        <v>30000</v>
      </c>
      <c r="M57" s="2" t="s">
        <v>235</v>
      </c>
      <c r="N57" s="5">
        <v>46216</v>
      </c>
      <c r="O57" s="2" t="s">
        <v>236</v>
      </c>
      <c r="P57" s="2" t="s">
        <v>36</v>
      </c>
      <c r="Q57" s="2" t="s">
        <v>237</v>
      </c>
      <c r="R57" s="3">
        <v>46216</v>
      </c>
      <c r="S57" s="2" t="s">
        <v>38</v>
      </c>
      <c r="T57" s="2" t="s">
        <v>238</v>
      </c>
      <c r="U57" s="2" t="s">
        <v>239</v>
      </c>
      <c r="V57" s="2" t="s">
        <v>240</v>
      </c>
      <c r="W57" s="2" t="s">
        <v>241</v>
      </c>
      <c r="X57" s="2">
        <v>2026</v>
      </c>
      <c r="Y57" s="2" t="s">
        <v>40</v>
      </c>
      <c r="Z57" s="4"/>
      <c r="AA57" s="3">
        <v>46218</v>
      </c>
      <c r="AB57" s="2" t="s">
        <v>235</v>
      </c>
      <c r="AC57" s="2">
        <v>488930</v>
      </c>
    </row>
    <row r="58" spans="1:29" ht="64.5" x14ac:dyDescent="0.25">
      <c r="A58" s="2" t="s">
        <v>29</v>
      </c>
      <c r="B58" s="2" t="s">
        <v>42</v>
      </c>
      <c r="C58" s="2" t="s">
        <v>43</v>
      </c>
      <c r="D58" s="2" t="s">
        <v>132</v>
      </c>
      <c r="E58" s="2" t="s">
        <v>242</v>
      </c>
      <c r="F58" s="2" t="s">
        <v>41</v>
      </c>
      <c r="G58" s="2">
        <v>5000</v>
      </c>
      <c r="H58" s="2">
        <v>1</v>
      </c>
      <c r="I58" s="3">
        <v>46218</v>
      </c>
      <c r="J58" s="4"/>
      <c r="K58" s="2">
        <v>4833858</v>
      </c>
      <c r="L58" s="2">
        <v>22920</v>
      </c>
      <c r="M58" s="2" t="s">
        <v>243</v>
      </c>
      <c r="N58" s="5">
        <v>46218</v>
      </c>
      <c r="O58" s="2">
        <v>1344</v>
      </c>
      <c r="P58" s="2" t="s">
        <v>49</v>
      </c>
      <c r="Q58" s="2">
        <v>0</v>
      </c>
      <c r="R58" s="3">
        <v>46218</v>
      </c>
      <c r="S58" s="2" t="s">
        <v>151</v>
      </c>
      <c r="T58" s="2" t="s">
        <v>244</v>
      </c>
      <c r="U58" s="2" t="s">
        <v>82</v>
      </c>
      <c r="V58" s="2">
        <v>0</v>
      </c>
      <c r="W58" s="2" t="s">
        <v>245</v>
      </c>
      <c r="X58" s="2">
        <v>2026</v>
      </c>
      <c r="Y58" s="2" t="s">
        <v>65</v>
      </c>
      <c r="Z58" s="4"/>
      <c r="AA58" s="3">
        <v>46216</v>
      </c>
      <c r="AB58" s="2" t="s">
        <v>243</v>
      </c>
      <c r="AC58" s="2">
        <v>488912</v>
      </c>
    </row>
    <row r="59" spans="1:29" ht="64.5" x14ac:dyDescent="0.25">
      <c r="A59" s="2" t="s">
        <v>29</v>
      </c>
      <c r="B59" s="2" t="s">
        <v>42</v>
      </c>
      <c r="C59" s="2" t="s">
        <v>43</v>
      </c>
      <c r="D59" s="2" t="s">
        <v>132</v>
      </c>
      <c r="E59" s="2" t="s">
        <v>242</v>
      </c>
      <c r="F59" s="2" t="s">
        <v>56</v>
      </c>
      <c r="G59" s="2">
        <v>1328000</v>
      </c>
      <c r="H59" s="2">
        <v>1</v>
      </c>
      <c r="I59" s="3">
        <v>46218</v>
      </c>
      <c r="J59" s="4"/>
      <c r="K59" s="2">
        <v>4833858</v>
      </c>
      <c r="L59" s="2">
        <v>22920</v>
      </c>
      <c r="M59" s="2" t="s">
        <v>243</v>
      </c>
      <c r="N59" s="5">
        <v>46218</v>
      </c>
      <c r="O59" s="2">
        <v>1344</v>
      </c>
      <c r="P59" s="2" t="s">
        <v>49</v>
      </c>
      <c r="Q59" s="2">
        <v>0</v>
      </c>
      <c r="R59" s="3">
        <v>46218</v>
      </c>
      <c r="S59" s="2" t="s">
        <v>151</v>
      </c>
      <c r="T59" s="2" t="s">
        <v>244</v>
      </c>
      <c r="U59" s="2" t="s">
        <v>82</v>
      </c>
      <c r="V59" s="2">
        <v>0</v>
      </c>
      <c r="W59" s="2" t="s">
        <v>245</v>
      </c>
      <c r="X59" s="2">
        <v>2026</v>
      </c>
      <c r="Y59" s="2" t="s">
        <v>65</v>
      </c>
      <c r="Z59" s="4"/>
      <c r="AA59" s="3">
        <v>46216</v>
      </c>
      <c r="AB59" s="2" t="s">
        <v>243</v>
      </c>
      <c r="AC59" s="2">
        <v>488912</v>
      </c>
    </row>
    <row r="60" spans="1:29" ht="64.5" x14ac:dyDescent="0.25">
      <c r="A60" s="2" t="s">
        <v>29</v>
      </c>
      <c r="B60" s="2" t="s">
        <v>42</v>
      </c>
      <c r="C60" s="2" t="s">
        <v>43</v>
      </c>
      <c r="D60" s="2" t="s">
        <v>132</v>
      </c>
      <c r="E60" s="2" t="s">
        <v>242</v>
      </c>
      <c r="F60" s="2" t="s">
        <v>246</v>
      </c>
      <c r="G60" s="2">
        <v>1528000</v>
      </c>
      <c r="H60" s="2">
        <v>1</v>
      </c>
      <c r="I60" s="3">
        <v>46218</v>
      </c>
      <c r="J60" s="4"/>
      <c r="K60" s="2">
        <v>4833858</v>
      </c>
      <c r="L60" s="2">
        <v>22920</v>
      </c>
      <c r="M60" s="2" t="s">
        <v>243</v>
      </c>
      <c r="N60" s="5">
        <v>46218</v>
      </c>
      <c r="O60" s="2">
        <v>1344</v>
      </c>
      <c r="P60" s="2" t="s">
        <v>49</v>
      </c>
      <c r="Q60" s="2">
        <v>0</v>
      </c>
      <c r="R60" s="3">
        <v>46218</v>
      </c>
      <c r="S60" s="2" t="s">
        <v>151</v>
      </c>
      <c r="T60" s="2" t="s">
        <v>244</v>
      </c>
      <c r="U60" s="2" t="s">
        <v>82</v>
      </c>
      <c r="V60" s="2">
        <v>0</v>
      </c>
      <c r="W60" s="2" t="s">
        <v>245</v>
      </c>
      <c r="X60" s="2">
        <v>2026</v>
      </c>
      <c r="Y60" s="2" t="s">
        <v>65</v>
      </c>
      <c r="Z60" s="4"/>
      <c r="AA60" s="3">
        <v>46216</v>
      </c>
      <c r="AB60" s="2" t="s">
        <v>243</v>
      </c>
      <c r="AC60" s="2">
        <v>488912</v>
      </c>
    </row>
    <row r="61" spans="1:29" ht="64.5" x14ac:dyDescent="0.25">
      <c r="A61" s="2" t="s">
        <v>29</v>
      </c>
      <c r="B61" s="2" t="s">
        <v>42</v>
      </c>
      <c r="C61" s="2" t="s">
        <v>43</v>
      </c>
      <c r="D61" s="2" t="s">
        <v>219</v>
      </c>
      <c r="E61" s="2" t="s">
        <v>247</v>
      </c>
      <c r="F61" s="2" t="s">
        <v>248</v>
      </c>
      <c r="G61" s="2">
        <v>2170000</v>
      </c>
      <c r="H61" s="2">
        <v>1</v>
      </c>
      <c r="I61" s="3">
        <v>46218</v>
      </c>
      <c r="J61" s="4"/>
      <c r="K61" s="2">
        <v>4627280</v>
      </c>
      <c r="L61" s="2">
        <v>43400</v>
      </c>
      <c r="M61" s="2" t="s">
        <v>249</v>
      </c>
      <c r="N61" s="5">
        <v>46218</v>
      </c>
      <c r="O61" s="2" t="s">
        <v>250</v>
      </c>
      <c r="P61" s="2" t="s">
        <v>181</v>
      </c>
      <c r="Q61" s="2" t="s">
        <v>71</v>
      </c>
      <c r="R61" s="3">
        <v>46218</v>
      </c>
      <c r="S61" s="2" t="s">
        <v>251</v>
      </c>
      <c r="T61" s="2" t="s">
        <v>72</v>
      </c>
      <c r="U61" s="2" t="s">
        <v>252</v>
      </c>
      <c r="V61" s="2" t="s">
        <v>253</v>
      </c>
      <c r="W61" s="2" t="s">
        <v>254</v>
      </c>
      <c r="X61" s="2">
        <v>2026</v>
      </c>
      <c r="Y61" s="2" t="s">
        <v>65</v>
      </c>
      <c r="Z61" s="4"/>
      <c r="AA61" s="3">
        <v>46217</v>
      </c>
      <c r="AB61" s="2" t="s">
        <v>249</v>
      </c>
      <c r="AC61" s="2">
        <v>488896</v>
      </c>
    </row>
    <row r="62" spans="1:29" ht="51.75" x14ac:dyDescent="0.25">
      <c r="A62" s="2" t="s">
        <v>29</v>
      </c>
      <c r="B62" s="2" t="s">
        <v>42</v>
      </c>
      <c r="C62" s="2" t="s">
        <v>43</v>
      </c>
      <c r="D62" s="2" t="s">
        <v>219</v>
      </c>
      <c r="E62" s="2" t="s">
        <v>247</v>
      </c>
      <c r="F62" s="2" t="s">
        <v>41</v>
      </c>
      <c r="G62" s="2">
        <v>1000</v>
      </c>
      <c r="H62" s="2">
        <v>1</v>
      </c>
      <c r="I62" s="3">
        <v>46218</v>
      </c>
      <c r="J62" s="4"/>
      <c r="K62" s="2">
        <v>4627280</v>
      </c>
      <c r="L62" s="2">
        <v>43400</v>
      </c>
      <c r="M62" s="2" t="s">
        <v>249</v>
      </c>
      <c r="N62" s="5">
        <v>46218</v>
      </c>
      <c r="O62" s="2" t="s">
        <v>250</v>
      </c>
      <c r="P62" s="2" t="s">
        <v>181</v>
      </c>
      <c r="Q62" s="2" t="s">
        <v>71</v>
      </c>
      <c r="R62" s="3">
        <v>46218</v>
      </c>
      <c r="S62" s="2" t="s">
        <v>251</v>
      </c>
      <c r="T62" s="2" t="s">
        <v>72</v>
      </c>
      <c r="U62" s="2" t="s">
        <v>252</v>
      </c>
      <c r="V62" s="2" t="s">
        <v>253</v>
      </c>
      <c r="W62" s="2" t="s">
        <v>254</v>
      </c>
      <c r="X62" s="2">
        <v>2026</v>
      </c>
      <c r="Y62" s="2" t="s">
        <v>65</v>
      </c>
      <c r="Z62" s="4"/>
      <c r="AA62" s="3">
        <v>46217</v>
      </c>
      <c r="AB62" s="2" t="s">
        <v>249</v>
      </c>
      <c r="AC62" s="2">
        <v>488896</v>
      </c>
    </row>
    <row r="63" spans="1:29" ht="115.5" x14ac:dyDescent="0.25">
      <c r="A63" s="2" t="s">
        <v>29</v>
      </c>
      <c r="B63" s="2" t="s">
        <v>42</v>
      </c>
      <c r="C63" s="2" t="s">
        <v>43</v>
      </c>
      <c r="D63" s="2" t="s">
        <v>164</v>
      </c>
      <c r="E63" s="2" t="s">
        <v>255</v>
      </c>
      <c r="F63" s="2" t="s">
        <v>56</v>
      </c>
      <c r="G63" s="2">
        <v>1100000</v>
      </c>
      <c r="H63" s="2">
        <v>1</v>
      </c>
      <c r="I63" s="3">
        <v>46218</v>
      </c>
      <c r="J63" s="4"/>
      <c r="K63" s="2">
        <v>4668774</v>
      </c>
      <c r="L63" s="2">
        <v>20115</v>
      </c>
      <c r="M63" s="2" t="s">
        <v>256</v>
      </c>
      <c r="N63" s="5">
        <v>46217</v>
      </c>
      <c r="O63" s="2">
        <v>14526</v>
      </c>
      <c r="P63" s="2" t="s">
        <v>49</v>
      </c>
      <c r="Q63" s="2">
        <v>0</v>
      </c>
      <c r="R63" s="3">
        <v>46217</v>
      </c>
      <c r="S63" s="2" t="s">
        <v>51</v>
      </c>
      <c r="T63" s="2" t="s">
        <v>257</v>
      </c>
      <c r="U63" s="2">
        <v>0</v>
      </c>
      <c r="V63" s="2">
        <v>0</v>
      </c>
      <c r="W63" s="2" t="s">
        <v>257</v>
      </c>
      <c r="X63" s="2">
        <v>2026</v>
      </c>
      <c r="Y63" s="2" t="s">
        <v>55</v>
      </c>
      <c r="Z63" s="4"/>
      <c r="AA63" s="4"/>
      <c r="AB63" s="2" t="s">
        <v>256</v>
      </c>
      <c r="AC63" s="2">
        <v>488846</v>
      </c>
    </row>
    <row r="64" spans="1:29" ht="115.5" x14ac:dyDescent="0.25">
      <c r="A64" s="2" t="s">
        <v>29</v>
      </c>
      <c r="B64" s="2" t="s">
        <v>42</v>
      </c>
      <c r="C64" s="2" t="s">
        <v>43</v>
      </c>
      <c r="D64" s="2" t="s">
        <v>164</v>
      </c>
      <c r="E64" s="2" t="s">
        <v>255</v>
      </c>
      <c r="F64" s="2" t="s">
        <v>258</v>
      </c>
      <c r="G64" s="2">
        <v>1341000</v>
      </c>
      <c r="H64" s="2">
        <v>1</v>
      </c>
      <c r="I64" s="3">
        <v>46218</v>
      </c>
      <c r="J64" s="4"/>
      <c r="K64" s="2">
        <v>4668774</v>
      </c>
      <c r="L64" s="2">
        <v>20115</v>
      </c>
      <c r="M64" s="2" t="s">
        <v>256</v>
      </c>
      <c r="N64" s="5">
        <v>46217</v>
      </c>
      <c r="O64" s="2">
        <v>14526</v>
      </c>
      <c r="P64" s="2" t="s">
        <v>49</v>
      </c>
      <c r="Q64" s="2">
        <v>0</v>
      </c>
      <c r="R64" s="3">
        <v>46217</v>
      </c>
      <c r="S64" s="2" t="s">
        <v>51</v>
      </c>
      <c r="T64" s="2" t="s">
        <v>257</v>
      </c>
      <c r="U64" s="2">
        <v>0</v>
      </c>
      <c r="V64" s="2">
        <v>0</v>
      </c>
      <c r="W64" s="2" t="s">
        <v>257</v>
      </c>
      <c r="X64" s="2">
        <v>2026</v>
      </c>
      <c r="Y64" s="2" t="s">
        <v>55</v>
      </c>
      <c r="Z64" s="4"/>
      <c r="AA64" s="4"/>
      <c r="AB64" s="2" t="s">
        <v>256</v>
      </c>
      <c r="AC64" s="2">
        <v>488846</v>
      </c>
    </row>
    <row r="65" spans="1:29" ht="102.75" x14ac:dyDescent="0.25">
      <c r="A65" s="2" t="s">
        <v>29</v>
      </c>
      <c r="B65" s="2" t="s">
        <v>42</v>
      </c>
      <c r="C65" s="2" t="s">
        <v>43</v>
      </c>
      <c r="D65" s="2" t="s">
        <v>32</v>
      </c>
      <c r="E65" s="2" t="s">
        <v>259</v>
      </c>
      <c r="F65" s="2" t="s">
        <v>260</v>
      </c>
      <c r="G65" s="2">
        <v>1155000</v>
      </c>
      <c r="H65" s="2">
        <v>1</v>
      </c>
      <c r="I65" s="3">
        <v>46218</v>
      </c>
      <c r="J65" s="4"/>
      <c r="K65" s="2">
        <v>4865554</v>
      </c>
      <c r="L65" s="2">
        <v>10000</v>
      </c>
      <c r="M65" s="2" t="s">
        <v>35</v>
      </c>
      <c r="N65" s="5">
        <v>46218</v>
      </c>
      <c r="O65" s="2" t="s">
        <v>261</v>
      </c>
      <c r="P65" s="2" t="s">
        <v>36</v>
      </c>
      <c r="Q65" s="2" t="s">
        <v>88</v>
      </c>
      <c r="R65" s="3">
        <v>46218</v>
      </c>
      <c r="S65" s="2" t="s">
        <v>38</v>
      </c>
      <c r="T65" s="2" t="s">
        <v>262</v>
      </c>
      <c r="U65" s="2">
        <v>0</v>
      </c>
      <c r="V65" s="2">
        <v>0</v>
      </c>
      <c r="W65" s="2" t="s">
        <v>263</v>
      </c>
      <c r="X65" s="2">
        <v>2026</v>
      </c>
      <c r="Y65" s="2" t="s">
        <v>40</v>
      </c>
      <c r="Z65" s="4"/>
      <c r="AA65" s="3">
        <v>46218</v>
      </c>
      <c r="AB65" s="2" t="s">
        <v>35</v>
      </c>
      <c r="AC65" s="2">
        <v>488844</v>
      </c>
    </row>
    <row r="66" spans="1:29" ht="102.75" x14ac:dyDescent="0.25">
      <c r="A66" s="2" t="s">
        <v>29</v>
      </c>
      <c r="B66" s="2" t="s">
        <v>42</v>
      </c>
      <c r="C66" s="2" t="s">
        <v>43</v>
      </c>
      <c r="D66" s="2" t="s">
        <v>32</v>
      </c>
      <c r="E66" s="2" t="s">
        <v>259</v>
      </c>
      <c r="F66" s="2" t="s">
        <v>41</v>
      </c>
      <c r="G66" s="2">
        <v>1000</v>
      </c>
      <c r="H66" s="2">
        <v>1</v>
      </c>
      <c r="I66" s="3">
        <v>46218</v>
      </c>
      <c r="J66" s="4"/>
      <c r="K66" s="2">
        <v>4865554</v>
      </c>
      <c r="L66" s="2">
        <v>10000</v>
      </c>
      <c r="M66" s="2" t="s">
        <v>35</v>
      </c>
      <c r="N66" s="5">
        <v>46218</v>
      </c>
      <c r="O66" s="2" t="s">
        <v>261</v>
      </c>
      <c r="P66" s="2" t="s">
        <v>36</v>
      </c>
      <c r="Q66" s="2" t="s">
        <v>88</v>
      </c>
      <c r="R66" s="3">
        <v>46218</v>
      </c>
      <c r="S66" s="2" t="s">
        <v>38</v>
      </c>
      <c r="T66" s="2" t="s">
        <v>262</v>
      </c>
      <c r="U66" s="2">
        <v>0</v>
      </c>
      <c r="V66" s="2">
        <v>0</v>
      </c>
      <c r="W66" s="2" t="s">
        <v>263</v>
      </c>
      <c r="X66" s="2">
        <v>2026</v>
      </c>
      <c r="Y66" s="2" t="s">
        <v>40</v>
      </c>
      <c r="Z66" s="4"/>
      <c r="AA66" s="3">
        <v>46218</v>
      </c>
      <c r="AB66" s="2" t="s">
        <v>35</v>
      </c>
      <c r="AC66" s="2">
        <v>488844</v>
      </c>
    </row>
    <row r="67" spans="1:29" ht="64.5" x14ac:dyDescent="0.25">
      <c r="A67" s="2" t="s">
        <v>29</v>
      </c>
      <c r="B67" s="2" t="s">
        <v>42</v>
      </c>
      <c r="C67" s="2" t="s">
        <v>43</v>
      </c>
      <c r="D67" s="2" t="s">
        <v>32</v>
      </c>
      <c r="E67" s="2" t="s">
        <v>264</v>
      </c>
      <c r="F67" s="2" t="s">
        <v>265</v>
      </c>
      <c r="G67" s="2">
        <v>2320000</v>
      </c>
      <c r="H67" s="2">
        <v>1</v>
      </c>
      <c r="I67" s="3">
        <v>46218</v>
      </c>
      <c r="J67" s="4"/>
      <c r="K67" s="2">
        <v>4866624</v>
      </c>
      <c r="L67" s="2">
        <v>46400</v>
      </c>
      <c r="M67" s="2" t="s">
        <v>266</v>
      </c>
      <c r="N67" s="5">
        <v>46218</v>
      </c>
      <c r="O67" s="2" t="s">
        <v>267</v>
      </c>
      <c r="P67" s="2" t="s">
        <v>36</v>
      </c>
      <c r="Q67" s="2" t="s">
        <v>50</v>
      </c>
      <c r="R67" s="3">
        <v>46218</v>
      </c>
      <c r="S67" s="2" t="s">
        <v>145</v>
      </c>
      <c r="T67" s="2" t="s">
        <v>52</v>
      </c>
      <c r="U67" s="2">
        <v>0</v>
      </c>
      <c r="V67" s="2" t="s">
        <v>37</v>
      </c>
      <c r="W67" s="2" t="s">
        <v>241</v>
      </c>
      <c r="X67" s="2">
        <v>2026</v>
      </c>
      <c r="Y67" s="2" t="s">
        <v>40</v>
      </c>
      <c r="Z67" s="4"/>
      <c r="AA67" s="3">
        <v>46218</v>
      </c>
      <c r="AB67" s="2" t="s">
        <v>266</v>
      </c>
      <c r="AC67" s="2">
        <v>488820</v>
      </c>
    </row>
    <row r="68" spans="1:29" ht="39" x14ac:dyDescent="0.25">
      <c r="A68" s="2" t="s">
        <v>29</v>
      </c>
      <c r="B68" s="2" t="s">
        <v>42</v>
      </c>
      <c r="C68" s="2" t="s">
        <v>43</v>
      </c>
      <c r="D68" s="2" t="s">
        <v>32</v>
      </c>
      <c r="E68" s="2" t="s">
        <v>264</v>
      </c>
      <c r="F68" s="2" t="s">
        <v>41</v>
      </c>
      <c r="G68" s="2">
        <v>1000</v>
      </c>
      <c r="H68" s="2">
        <v>1</v>
      </c>
      <c r="I68" s="3">
        <v>46218</v>
      </c>
      <c r="J68" s="4"/>
      <c r="K68" s="2">
        <v>4866624</v>
      </c>
      <c r="L68" s="2">
        <v>46400</v>
      </c>
      <c r="M68" s="2" t="s">
        <v>266</v>
      </c>
      <c r="N68" s="5">
        <v>46218</v>
      </c>
      <c r="O68" s="2" t="s">
        <v>267</v>
      </c>
      <c r="P68" s="2" t="s">
        <v>36</v>
      </c>
      <c r="Q68" s="2" t="s">
        <v>50</v>
      </c>
      <c r="R68" s="3">
        <v>46218</v>
      </c>
      <c r="S68" s="2" t="s">
        <v>145</v>
      </c>
      <c r="T68" s="2" t="s">
        <v>52</v>
      </c>
      <c r="U68" s="2">
        <v>0</v>
      </c>
      <c r="V68" s="2" t="s">
        <v>37</v>
      </c>
      <c r="W68" s="2" t="s">
        <v>241</v>
      </c>
      <c r="X68" s="2">
        <v>2026</v>
      </c>
      <c r="Y68" s="2" t="s">
        <v>40</v>
      </c>
      <c r="Z68" s="4"/>
      <c r="AA68" s="3">
        <v>46218</v>
      </c>
      <c r="AB68" s="2" t="s">
        <v>266</v>
      </c>
      <c r="AC68" s="2">
        <v>488820</v>
      </c>
    </row>
    <row r="69" spans="1:29" ht="51.75" x14ac:dyDescent="0.25">
      <c r="A69" s="2" t="s">
        <v>29</v>
      </c>
      <c r="B69" s="2" t="s">
        <v>42</v>
      </c>
      <c r="C69" s="2" t="s">
        <v>43</v>
      </c>
      <c r="D69" s="2" t="s">
        <v>32</v>
      </c>
      <c r="E69" s="2" t="s">
        <v>268</v>
      </c>
      <c r="F69" s="2" t="s">
        <v>269</v>
      </c>
      <c r="G69" s="2">
        <v>3830000</v>
      </c>
      <c r="H69" s="2">
        <v>1</v>
      </c>
      <c r="I69" s="3">
        <v>46218</v>
      </c>
      <c r="J69" s="4"/>
      <c r="K69" s="2">
        <v>4866545</v>
      </c>
      <c r="L69" s="2">
        <v>76600</v>
      </c>
      <c r="M69" s="2" t="s">
        <v>192</v>
      </c>
      <c r="N69" s="5">
        <v>46211</v>
      </c>
      <c r="O69" s="2" t="s">
        <v>270</v>
      </c>
      <c r="P69" s="2" t="s">
        <v>36</v>
      </c>
      <c r="Q69" s="2" t="s">
        <v>209</v>
      </c>
      <c r="R69" s="3">
        <v>46218</v>
      </c>
      <c r="S69" s="2" t="s">
        <v>38</v>
      </c>
      <c r="T69" s="2" t="s">
        <v>210</v>
      </c>
      <c r="U69" s="2">
        <v>0</v>
      </c>
      <c r="V69" s="2" t="s">
        <v>271</v>
      </c>
      <c r="W69" s="2" t="s">
        <v>272</v>
      </c>
      <c r="X69" s="2">
        <v>2026</v>
      </c>
      <c r="Y69" s="2" t="s">
        <v>40</v>
      </c>
      <c r="Z69" s="4"/>
      <c r="AA69" s="3">
        <v>46218</v>
      </c>
      <c r="AB69" s="2" t="s">
        <v>192</v>
      </c>
      <c r="AC69" s="2">
        <v>488814</v>
      </c>
    </row>
    <row r="70" spans="1:29" ht="51.75" x14ac:dyDescent="0.25">
      <c r="A70" s="2" t="s">
        <v>29</v>
      </c>
      <c r="B70" s="2" t="s">
        <v>42</v>
      </c>
      <c r="C70" s="2" t="s">
        <v>43</v>
      </c>
      <c r="D70" s="2" t="s">
        <v>32</v>
      </c>
      <c r="E70" s="2" t="s">
        <v>268</v>
      </c>
      <c r="F70" s="2" t="s">
        <v>41</v>
      </c>
      <c r="G70" s="2">
        <v>1000</v>
      </c>
      <c r="H70" s="2">
        <v>1</v>
      </c>
      <c r="I70" s="3">
        <v>46218</v>
      </c>
      <c r="J70" s="4"/>
      <c r="K70" s="2">
        <v>4866545</v>
      </c>
      <c r="L70" s="2">
        <v>76600</v>
      </c>
      <c r="M70" s="2" t="s">
        <v>192</v>
      </c>
      <c r="N70" s="5">
        <v>46211</v>
      </c>
      <c r="O70" s="2" t="s">
        <v>270</v>
      </c>
      <c r="P70" s="2" t="s">
        <v>36</v>
      </c>
      <c r="Q70" s="2" t="s">
        <v>209</v>
      </c>
      <c r="R70" s="3">
        <v>46218</v>
      </c>
      <c r="S70" s="2" t="s">
        <v>38</v>
      </c>
      <c r="T70" s="2" t="s">
        <v>210</v>
      </c>
      <c r="U70" s="2">
        <v>0</v>
      </c>
      <c r="V70" s="2" t="s">
        <v>271</v>
      </c>
      <c r="W70" s="2" t="s">
        <v>272</v>
      </c>
      <c r="X70" s="2">
        <v>2026</v>
      </c>
      <c r="Y70" s="2" t="s">
        <v>40</v>
      </c>
      <c r="Z70" s="4"/>
      <c r="AA70" s="3">
        <v>46218</v>
      </c>
      <c r="AB70" s="2" t="s">
        <v>192</v>
      </c>
      <c r="AC70" s="2">
        <v>488814</v>
      </c>
    </row>
    <row r="71" spans="1:29" ht="64.5" x14ac:dyDescent="0.25">
      <c r="A71" s="2" t="s">
        <v>29</v>
      </c>
      <c r="B71" s="2" t="s">
        <v>42</v>
      </c>
      <c r="C71" s="2" t="s">
        <v>43</v>
      </c>
      <c r="D71" s="2" t="s">
        <v>32</v>
      </c>
      <c r="E71" s="2" t="s">
        <v>273</v>
      </c>
      <c r="F71" s="2" t="s">
        <v>274</v>
      </c>
      <c r="G71" s="2">
        <v>2350000</v>
      </c>
      <c r="H71" s="2">
        <v>1</v>
      </c>
      <c r="I71" s="3">
        <v>46219</v>
      </c>
      <c r="J71" s="4"/>
      <c r="K71" s="2">
        <v>4866679</v>
      </c>
      <c r="L71" s="2">
        <v>47000</v>
      </c>
      <c r="M71" s="2" t="s">
        <v>275</v>
      </c>
      <c r="N71" s="5">
        <v>46218</v>
      </c>
      <c r="O71" s="2" t="s">
        <v>276</v>
      </c>
      <c r="P71" s="2" t="s">
        <v>36</v>
      </c>
      <c r="Q71" s="2" t="s">
        <v>50</v>
      </c>
      <c r="R71" s="3">
        <v>46218</v>
      </c>
      <c r="S71" s="2" t="s">
        <v>277</v>
      </c>
      <c r="T71" s="2" t="s">
        <v>52</v>
      </c>
      <c r="U71" s="2">
        <v>0</v>
      </c>
      <c r="V71" s="2" t="s">
        <v>278</v>
      </c>
      <c r="W71" s="2" t="s">
        <v>279</v>
      </c>
      <c r="X71" s="2">
        <v>2026</v>
      </c>
      <c r="Y71" s="2" t="s">
        <v>40</v>
      </c>
      <c r="Z71" s="4"/>
      <c r="AA71" s="3">
        <v>46218</v>
      </c>
      <c r="AB71" s="2" t="s">
        <v>275</v>
      </c>
      <c r="AC71" s="2">
        <v>488808</v>
      </c>
    </row>
    <row r="72" spans="1:29" ht="39" x14ac:dyDescent="0.25">
      <c r="A72" s="2" t="s">
        <v>29</v>
      </c>
      <c r="B72" s="2" t="s">
        <v>42</v>
      </c>
      <c r="C72" s="2" t="s">
        <v>43</v>
      </c>
      <c r="D72" s="2" t="s">
        <v>32</v>
      </c>
      <c r="E72" s="2" t="s">
        <v>273</v>
      </c>
      <c r="F72" s="2" t="s">
        <v>41</v>
      </c>
      <c r="G72" s="2">
        <v>1000</v>
      </c>
      <c r="H72" s="2">
        <v>1</v>
      </c>
      <c r="I72" s="3">
        <v>46219</v>
      </c>
      <c r="J72" s="4"/>
      <c r="K72" s="2">
        <v>4866679</v>
      </c>
      <c r="L72" s="2">
        <v>47000</v>
      </c>
      <c r="M72" s="2" t="s">
        <v>275</v>
      </c>
      <c r="N72" s="5">
        <v>46218</v>
      </c>
      <c r="O72" s="2" t="s">
        <v>276</v>
      </c>
      <c r="P72" s="2" t="s">
        <v>36</v>
      </c>
      <c r="Q72" s="2" t="s">
        <v>50</v>
      </c>
      <c r="R72" s="3">
        <v>46218</v>
      </c>
      <c r="S72" s="2" t="s">
        <v>277</v>
      </c>
      <c r="T72" s="2" t="s">
        <v>52</v>
      </c>
      <c r="U72" s="2">
        <v>0</v>
      </c>
      <c r="V72" s="2" t="s">
        <v>278</v>
      </c>
      <c r="W72" s="2" t="s">
        <v>279</v>
      </c>
      <c r="X72" s="2">
        <v>2026</v>
      </c>
      <c r="Y72" s="2" t="s">
        <v>40</v>
      </c>
      <c r="Z72" s="4"/>
      <c r="AA72" s="3">
        <v>46218</v>
      </c>
      <c r="AB72" s="2" t="s">
        <v>275</v>
      </c>
      <c r="AC72" s="2">
        <v>488808</v>
      </c>
    </row>
    <row r="73" spans="1:29" ht="51.75" x14ac:dyDescent="0.25">
      <c r="A73" s="2" t="s">
        <v>29</v>
      </c>
      <c r="B73" s="2" t="s">
        <v>42</v>
      </c>
      <c r="C73" s="2" t="s">
        <v>43</v>
      </c>
      <c r="D73" s="2" t="s">
        <v>67</v>
      </c>
      <c r="E73" s="2" t="s">
        <v>280</v>
      </c>
      <c r="F73" s="2" t="s">
        <v>281</v>
      </c>
      <c r="G73" s="2">
        <v>2934000</v>
      </c>
      <c r="H73" s="2">
        <v>1</v>
      </c>
      <c r="I73" s="3">
        <v>46218</v>
      </c>
      <c r="J73" s="4"/>
      <c r="K73" s="2">
        <v>2000443</v>
      </c>
      <c r="L73" s="2">
        <v>44010</v>
      </c>
      <c r="M73" s="2" t="s">
        <v>282</v>
      </c>
      <c r="N73" s="5">
        <v>46218</v>
      </c>
      <c r="O73" s="2" t="s">
        <v>283</v>
      </c>
      <c r="P73" s="2" t="s">
        <v>136</v>
      </c>
      <c r="Q73" s="2">
        <v>0</v>
      </c>
      <c r="R73" s="3">
        <v>46218</v>
      </c>
      <c r="S73" s="2" t="s">
        <v>38</v>
      </c>
      <c r="T73" s="2" t="s">
        <v>284</v>
      </c>
      <c r="U73" s="2">
        <v>0</v>
      </c>
      <c r="V73" s="2">
        <v>0</v>
      </c>
      <c r="W73" s="2" t="s">
        <v>284</v>
      </c>
      <c r="X73" s="2">
        <v>2026</v>
      </c>
      <c r="Y73" s="2" t="s">
        <v>65</v>
      </c>
      <c r="Z73" s="4"/>
      <c r="AA73" s="4"/>
      <c r="AB73" s="2" t="s">
        <v>282</v>
      </c>
      <c r="AC73" s="2">
        <v>488798</v>
      </c>
    </row>
    <row r="74" spans="1:29" ht="64.5" x14ac:dyDescent="0.25">
      <c r="A74" s="2" t="s">
        <v>29</v>
      </c>
      <c r="B74" s="2" t="s">
        <v>42</v>
      </c>
      <c r="C74" s="2" t="s">
        <v>43</v>
      </c>
      <c r="D74" s="2" t="s">
        <v>32</v>
      </c>
      <c r="E74" s="2" t="s">
        <v>285</v>
      </c>
      <c r="F74" s="2" t="s">
        <v>286</v>
      </c>
      <c r="G74" s="2">
        <v>2270000</v>
      </c>
      <c r="H74" s="2">
        <v>1</v>
      </c>
      <c r="I74" s="3">
        <v>46218</v>
      </c>
      <c r="J74" s="4"/>
      <c r="K74" s="2">
        <v>4866571</v>
      </c>
      <c r="L74" s="2">
        <v>45400</v>
      </c>
      <c r="M74" s="2" t="s">
        <v>287</v>
      </c>
      <c r="N74" s="5">
        <v>46218</v>
      </c>
      <c r="O74" s="2">
        <v>681</v>
      </c>
      <c r="P74" s="2" t="s">
        <v>36</v>
      </c>
      <c r="Q74" s="2" t="s">
        <v>50</v>
      </c>
      <c r="R74" s="3">
        <v>46218</v>
      </c>
      <c r="S74" s="2" t="s">
        <v>288</v>
      </c>
      <c r="T74" s="2" t="s">
        <v>52</v>
      </c>
      <c r="U74" s="2">
        <v>0</v>
      </c>
      <c r="V74" s="2">
        <v>0</v>
      </c>
      <c r="W74" s="2" t="s">
        <v>154</v>
      </c>
      <c r="X74" s="2">
        <v>2026</v>
      </c>
      <c r="Y74" s="2" t="s">
        <v>40</v>
      </c>
      <c r="Z74" s="4"/>
      <c r="AA74" s="3">
        <v>46218</v>
      </c>
      <c r="AB74" s="2" t="s">
        <v>287</v>
      </c>
      <c r="AC74" s="2">
        <v>488792</v>
      </c>
    </row>
    <row r="75" spans="1:29" ht="51.75" x14ac:dyDescent="0.25">
      <c r="A75" s="2" t="s">
        <v>29</v>
      </c>
      <c r="B75" s="2" t="s">
        <v>42</v>
      </c>
      <c r="C75" s="2" t="s">
        <v>43</v>
      </c>
      <c r="D75" s="2" t="s">
        <v>32</v>
      </c>
      <c r="E75" s="2" t="s">
        <v>285</v>
      </c>
      <c r="F75" s="2" t="s">
        <v>41</v>
      </c>
      <c r="G75" s="2">
        <v>1000</v>
      </c>
      <c r="H75" s="2">
        <v>1</v>
      </c>
      <c r="I75" s="3">
        <v>46218</v>
      </c>
      <c r="J75" s="4"/>
      <c r="K75" s="2">
        <v>4866571</v>
      </c>
      <c r="L75" s="2">
        <v>45400</v>
      </c>
      <c r="M75" s="2" t="s">
        <v>287</v>
      </c>
      <c r="N75" s="5">
        <v>46218</v>
      </c>
      <c r="O75" s="2">
        <v>681</v>
      </c>
      <c r="P75" s="2" t="s">
        <v>36</v>
      </c>
      <c r="Q75" s="2" t="s">
        <v>50</v>
      </c>
      <c r="R75" s="3">
        <v>46218</v>
      </c>
      <c r="S75" s="2" t="s">
        <v>288</v>
      </c>
      <c r="T75" s="2" t="s">
        <v>52</v>
      </c>
      <c r="U75" s="2">
        <v>0</v>
      </c>
      <c r="V75" s="2">
        <v>0</v>
      </c>
      <c r="W75" s="2" t="s">
        <v>154</v>
      </c>
      <c r="X75" s="2">
        <v>2026</v>
      </c>
      <c r="Y75" s="2" t="s">
        <v>40</v>
      </c>
      <c r="Z75" s="4"/>
      <c r="AA75" s="3">
        <v>46218</v>
      </c>
      <c r="AB75" s="2" t="s">
        <v>287</v>
      </c>
      <c r="AC75" s="2">
        <v>488792</v>
      </c>
    </row>
    <row r="76" spans="1:29" ht="64.5" x14ac:dyDescent="0.25">
      <c r="A76" s="2" t="s">
        <v>29</v>
      </c>
      <c r="B76" s="2" t="s">
        <v>42</v>
      </c>
      <c r="C76" s="2" t="s">
        <v>43</v>
      </c>
      <c r="D76" s="2" t="s">
        <v>32</v>
      </c>
      <c r="E76" s="2" t="s">
        <v>289</v>
      </c>
      <c r="F76" s="2" t="s">
        <v>290</v>
      </c>
      <c r="G76" s="2">
        <v>2170000</v>
      </c>
      <c r="H76" s="2">
        <v>1</v>
      </c>
      <c r="I76" s="3">
        <v>46218</v>
      </c>
      <c r="J76" s="4"/>
      <c r="K76" s="2">
        <v>4866544</v>
      </c>
      <c r="L76" s="2">
        <v>21700</v>
      </c>
      <c r="M76" s="2" t="s">
        <v>94</v>
      </c>
      <c r="N76" s="5">
        <v>46218</v>
      </c>
      <c r="O76" s="2" t="s">
        <v>291</v>
      </c>
      <c r="P76" s="2" t="s">
        <v>36</v>
      </c>
      <c r="Q76" s="2" t="s">
        <v>292</v>
      </c>
      <c r="R76" s="3">
        <v>46218</v>
      </c>
      <c r="S76" s="2" t="s">
        <v>97</v>
      </c>
      <c r="T76" s="2" t="s">
        <v>52</v>
      </c>
      <c r="U76" s="2" t="s">
        <v>293</v>
      </c>
      <c r="V76" s="2" t="s">
        <v>294</v>
      </c>
      <c r="W76" s="2" t="s">
        <v>254</v>
      </c>
      <c r="X76" s="2">
        <v>2026</v>
      </c>
      <c r="Y76" s="2" t="s">
        <v>40</v>
      </c>
      <c r="Z76" s="4"/>
      <c r="AA76" s="3">
        <v>46218</v>
      </c>
      <c r="AB76" s="2" t="s">
        <v>94</v>
      </c>
      <c r="AC76" s="2">
        <v>488774</v>
      </c>
    </row>
    <row r="77" spans="1:29" ht="51.75" x14ac:dyDescent="0.25">
      <c r="A77" s="2" t="s">
        <v>29</v>
      </c>
      <c r="B77" s="2" t="s">
        <v>42</v>
      </c>
      <c r="C77" s="2" t="s">
        <v>43</v>
      </c>
      <c r="D77" s="2" t="s">
        <v>32</v>
      </c>
      <c r="E77" s="2" t="s">
        <v>289</v>
      </c>
      <c r="F77" s="2" t="s">
        <v>41</v>
      </c>
      <c r="G77" s="2">
        <v>1000</v>
      </c>
      <c r="H77" s="2">
        <v>1</v>
      </c>
      <c r="I77" s="3">
        <v>46218</v>
      </c>
      <c r="J77" s="4"/>
      <c r="K77" s="2">
        <v>4866544</v>
      </c>
      <c r="L77" s="2">
        <v>21700</v>
      </c>
      <c r="M77" s="2" t="s">
        <v>94</v>
      </c>
      <c r="N77" s="5">
        <v>46218</v>
      </c>
      <c r="O77" s="2" t="s">
        <v>291</v>
      </c>
      <c r="P77" s="2" t="s">
        <v>36</v>
      </c>
      <c r="Q77" s="2" t="s">
        <v>292</v>
      </c>
      <c r="R77" s="3">
        <v>46218</v>
      </c>
      <c r="S77" s="2" t="s">
        <v>97</v>
      </c>
      <c r="T77" s="2" t="s">
        <v>52</v>
      </c>
      <c r="U77" s="2" t="s">
        <v>293</v>
      </c>
      <c r="V77" s="2" t="s">
        <v>294</v>
      </c>
      <c r="W77" s="2" t="s">
        <v>254</v>
      </c>
      <c r="X77" s="2">
        <v>2026</v>
      </c>
      <c r="Y77" s="2" t="s">
        <v>40</v>
      </c>
      <c r="Z77" s="4"/>
      <c r="AA77" s="3">
        <v>46218</v>
      </c>
      <c r="AB77" s="2" t="s">
        <v>94</v>
      </c>
      <c r="AC77" s="2">
        <v>488774</v>
      </c>
    </row>
    <row r="78" spans="1:29" ht="51.75" x14ac:dyDescent="0.25">
      <c r="A78" s="2" t="s">
        <v>29</v>
      </c>
      <c r="B78" s="2" t="s">
        <v>42</v>
      </c>
      <c r="C78" s="2" t="s">
        <v>43</v>
      </c>
      <c r="D78" s="2" t="s">
        <v>295</v>
      </c>
      <c r="E78" s="2" t="s">
        <v>296</v>
      </c>
      <c r="F78" s="2" t="s">
        <v>41</v>
      </c>
      <c r="G78" s="2">
        <v>5000</v>
      </c>
      <c r="H78" s="2">
        <v>1</v>
      </c>
      <c r="I78" s="3">
        <v>46218</v>
      </c>
      <c r="J78" s="4"/>
      <c r="K78" s="2">
        <v>4401428</v>
      </c>
      <c r="L78" s="2">
        <v>39400</v>
      </c>
      <c r="M78" s="2" t="s">
        <v>297</v>
      </c>
      <c r="N78" s="5">
        <v>46216</v>
      </c>
      <c r="O78" s="2">
        <v>25903995</v>
      </c>
      <c r="P78" s="2" t="s">
        <v>49</v>
      </c>
      <c r="Q78" s="2" t="s">
        <v>61</v>
      </c>
      <c r="R78" s="3">
        <v>46216</v>
      </c>
      <c r="S78" s="2" t="s">
        <v>298</v>
      </c>
      <c r="T78" s="2" t="s">
        <v>63</v>
      </c>
      <c r="U78" s="2">
        <v>0</v>
      </c>
      <c r="V78" s="2">
        <v>0</v>
      </c>
      <c r="W78" s="2" t="s">
        <v>64</v>
      </c>
      <c r="X78" s="2">
        <v>2026</v>
      </c>
      <c r="Y78" s="2" t="s">
        <v>55</v>
      </c>
      <c r="Z78" s="4"/>
      <c r="AA78" s="3">
        <v>46216</v>
      </c>
      <c r="AB78" s="2" t="s">
        <v>297</v>
      </c>
      <c r="AC78" s="2">
        <v>488748</v>
      </c>
    </row>
    <row r="79" spans="1:29" ht="51.75" x14ac:dyDescent="0.25">
      <c r="A79" s="2" t="s">
        <v>29</v>
      </c>
      <c r="B79" s="2" t="s">
        <v>42</v>
      </c>
      <c r="C79" s="2" t="s">
        <v>43</v>
      </c>
      <c r="D79" s="2" t="s">
        <v>295</v>
      </c>
      <c r="E79" s="2" t="s">
        <v>296</v>
      </c>
      <c r="F79" s="2" t="s">
        <v>56</v>
      </c>
      <c r="G79" s="2">
        <v>970000</v>
      </c>
      <c r="H79" s="2">
        <v>1</v>
      </c>
      <c r="I79" s="3">
        <v>46218</v>
      </c>
      <c r="J79" s="4"/>
      <c r="K79" s="2">
        <v>4401428</v>
      </c>
      <c r="L79" s="2">
        <v>39400</v>
      </c>
      <c r="M79" s="2" t="s">
        <v>297</v>
      </c>
      <c r="N79" s="5">
        <v>46216</v>
      </c>
      <c r="O79" s="2">
        <v>25903995</v>
      </c>
      <c r="P79" s="2" t="s">
        <v>49</v>
      </c>
      <c r="Q79" s="2" t="s">
        <v>61</v>
      </c>
      <c r="R79" s="3">
        <v>46216</v>
      </c>
      <c r="S79" s="2" t="s">
        <v>298</v>
      </c>
      <c r="T79" s="2" t="s">
        <v>63</v>
      </c>
      <c r="U79" s="2">
        <v>0</v>
      </c>
      <c r="V79" s="2">
        <v>0</v>
      </c>
      <c r="W79" s="2" t="s">
        <v>64</v>
      </c>
      <c r="X79" s="2">
        <v>2026</v>
      </c>
      <c r="Y79" s="2" t="s">
        <v>55</v>
      </c>
      <c r="Z79" s="4"/>
      <c r="AA79" s="3">
        <v>46216</v>
      </c>
      <c r="AB79" s="2" t="s">
        <v>297</v>
      </c>
      <c r="AC79" s="2">
        <v>488748</v>
      </c>
    </row>
    <row r="80" spans="1:29" ht="64.5" x14ac:dyDescent="0.25">
      <c r="A80" s="2" t="s">
        <v>29</v>
      </c>
      <c r="B80" s="2" t="s">
        <v>42</v>
      </c>
      <c r="C80" s="2" t="s">
        <v>43</v>
      </c>
      <c r="D80" s="2" t="s">
        <v>295</v>
      </c>
      <c r="E80" s="2" t="s">
        <v>296</v>
      </c>
      <c r="F80" s="2" t="s">
        <v>299</v>
      </c>
      <c r="G80" s="2">
        <v>1970000</v>
      </c>
      <c r="H80" s="2">
        <v>1</v>
      </c>
      <c r="I80" s="3">
        <v>46218</v>
      </c>
      <c r="J80" s="4"/>
      <c r="K80" s="2">
        <v>4401428</v>
      </c>
      <c r="L80" s="2">
        <v>39400</v>
      </c>
      <c r="M80" s="2" t="s">
        <v>297</v>
      </c>
      <c r="N80" s="5">
        <v>46216</v>
      </c>
      <c r="O80" s="2">
        <v>25903995</v>
      </c>
      <c r="P80" s="2" t="s">
        <v>49</v>
      </c>
      <c r="Q80" s="2" t="s">
        <v>61</v>
      </c>
      <c r="R80" s="3">
        <v>46216</v>
      </c>
      <c r="S80" s="2" t="s">
        <v>298</v>
      </c>
      <c r="T80" s="2" t="s">
        <v>63</v>
      </c>
      <c r="U80" s="2">
        <v>0</v>
      </c>
      <c r="V80" s="2">
        <v>0</v>
      </c>
      <c r="W80" s="2" t="s">
        <v>64</v>
      </c>
      <c r="X80" s="2">
        <v>2026</v>
      </c>
      <c r="Y80" s="2" t="s">
        <v>55</v>
      </c>
      <c r="Z80" s="4"/>
      <c r="AA80" s="3">
        <v>46216</v>
      </c>
      <c r="AB80" s="2" t="s">
        <v>297</v>
      </c>
      <c r="AC80" s="2">
        <v>488748</v>
      </c>
    </row>
    <row r="81" spans="1:29" ht="51.75" x14ac:dyDescent="0.25">
      <c r="A81" s="2" t="s">
        <v>29</v>
      </c>
      <c r="B81" s="2" t="s">
        <v>42</v>
      </c>
      <c r="C81" s="2" t="s">
        <v>43</v>
      </c>
      <c r="D81" s="2" t="s">
        <v>32</v>
      </c>
      <c r="E81" s="2" t="s">
        <v>300</v>
      </c>
      <c r="F81" s="2" t="s">
        <v>301</v>
      </c>
      <c r="G81" s="2">
        <v>3368000</v>
      </c>
      <c r="H81" s="2">
        <v>1</v>
      </c>
      <c r="I81" s="3">
        <v>46219</v>
      </c>
      <c r="J81" s="4"/>
      <c r="K81" s="2">
        <v>4866417</v>
      </c>
      <c r="L81" s="2">
        <v>67360</v>
      </c>
      <c r="M81" s="2" t="s">
        <v>297</v>
      </c>
      <c r="N81" s="5">
        <v>46218</v>
      </c>
      <c r="O81" s="2">
        <v>25903218</v>
      </c>
      <c r="P81" s="2" t="s">
        <v>36</v>
      </c>
      <c r="Q81" s="2" t="s">
        <v>302</v>
      </c>
      <c r="R81" s="3">
        <v>46218</v>
      </c>
      <c r="S81" s="2" t="s">
        <v>298</v>
      </c>
      <c r="T81" s="2" t="s">
        <v>303</v>
      </c>
      <c r="U81" s="2" t="s">
        <v>304</v>
      </c>
      <c r="V81" s="2" t="s">
        <v>305</v>
      </c>
      <c r="W81" s="2" t="s">
        <v>306</v>
      </c>
      <c r="X81" s="2">
        <v>2026</v>
      </c>
      <c r="Y81" s="2" t="s">
        <v>40</v>
      </c>
      <c r="Z81" s="4"/>
      <c r="AA81" s="3">
        <v>46218</v>
      </c>
      <c r="AB81" s="2" t="s">
        <v>297</v>
      </c>
      <c r="AC81" s="2">
        <v>488744</v>
      </c>
    </row>
    <row r="82" spans="1:29" ht="51.75" x14ac:dyDescent="0.25">
      <c r="A82" s="2" t="s">
        <v>29</v>
      </c>
      <c r="B82" s="2" t="s">
        <v>42</v>
      </c>
      <c r="C82" s="2" t="s">
        <v>43</v>
      </c>
      <c r="D82" s="2" t="s">
        <v>32</v>
      </c>
      <c r="E82" s="2" t="s">
        <v>300</v>
      </c>
      <c r="F82" s="2" t="s">
        <v>41</v>
      </c>
      <c r="G82" s="2">
        <v>1000</v>
      </c>
      <c r="H82" s="2">
        <v>1</v>
      </c>
      <c r="I82" s="3">
        <v>46219</v>
      </c>
      <c r="J82" s="4"/>
      <c r="K82" s="2">
        <v>4866417</v>
      </c>
      <c r="L82" s="2">
        <v>67360</v>
      </c>
      <c r="M82" s="2" t="s">
        <v>297</v>
      </c>
      <c r="N82" s="5">
        <v>46218</v>
      </c>
      <c r="O82" s="2">
        <v>25903218</v>
      </c>
      <c r="P82" s="2" t="s">
        <v>36</v>
      </c>
      <c r="Q82" s="2" t="s">
        <v>302</v>
      </c>
      <c r="R82" s="3">
        <v>46218</v>
      </c>
      <c r="S82" s="2" t="s">
        <v>298</v>
      </c>
      <c r="T82" s="2" t="s">
        <v>303</v>
      </c>
      <c r="U82" s="2" t="s">
        <v>304</v>
      </c>
      <c r="V82" s="2" t="s">
        <v>305</v>
      </c>
      <c r="W82" s="2" t="s">
        <v>306</v>
      </c>
      <c r="X82" s="2">
        <v>2026</v>
      </c>
      <c r="Y82" s="2" t="s">
        <v>40</v>
      </c>
      <c r="Z82" s="4"/>
      <c r="AA82" s="3">
        <v>46218</v>
      </c>
      <c r="AB82" s="2" t="s">
        <v>297</v>
      </c>
      <c r="AC82" s="2">
        <v>488744</v>
      </c>
    </row>
    <row r="83" spans="1:29" ht="64.5" x14ac:dyDescent="0.25">
      <c r="A83" s="2" t="s">
        <v>29</v>
      </c>
      <c r="B83" s="2" t="s">
        <v>42</v>
      </c>
      <c r="C83" s="2" t="s">
        <v>43</v>
      </c>
      <c r="D83" s="2" t="s">
        <v>32</v>
      </c>
      <c r="E83" s="2" t="s">
        <v>307</v>
      </c>
      <c r="F83" s="2" t="s">
        <v>308</v>
      </c>
      <c r="G83" s="2">
        <v>2350000</v>
      </c>
      <c r="H83" s="2">
        <v>1</v>
      </c>
      <c r="I83" s="3">
        <v>46218</v>
      </c>
      <c r="J83" s="4"/>
      <c r="K83" s="2">
        <v>4866202</v>
      </c>
      <c r="L83" s="2">
        <v>47000</v>
      </c>
      <c r="M83" s="2" t="s">
        <v>309</v>
      </c>
      <c r="N83" s="5">
        <v>46218</v>
      </c>
      <c r="O83" s="2" t="s">
        <v>310</v>
      </c>
      <c r="P83" s="2" t="s">
        <v>36</v>
      </c>
      <c r="Q83" s="2" t="s">
        <v>311</v>
      </c>
      <c r="R83" s="3">
        <v>46218</v>
      </c>
      <c r="S83" s="2" t="s">
        <v>312</v>
      </c>
      <c r="T83" s="2" t="s">
        <v>313</v>
      </c>
      <c r="U83" s="2">
        <v>0</v>
      </c>
      <c r="V83" s="2" t="s">
        <v>314</v>
      </c>
      <c r="W83" s="2" t="s">
        <v>279</v>
      </c>
      <c r="X83" s="2">
        <v>2025</v>
      </c>
      <c r="Y83" s="2" t="s">
        <v>40</v>
      </c>
      <c r="Z83" s="4"/>
      <c r="AA83" s="3">
        <v>46218</v>
      </c>
      <c r="AB83" s="2" t="s">
        <v>309</v>
      </c>
      <c r="AC83" s="2">
        <v>488710</v>
      </c>
    </row>
    <row r="84" spans="1:29" ht="51.75" x14ac:dyDescent="0.25">
      <c r="A84" s="2" t="s">
        <v>29</v>
      </c>
      <c r="B84" s="2" t="s">
        <v>42</v>
      </c>
      <c r="C84" s="2" t="s">
        <v>43</v>
      </c>
      <c r="D84" s="2" t="s">
        <v>32</v>
      </c>
      <c r="E84" s="2" t="s">
        <v>307</v>
      </c>
      <c r="F84" s="2" t="s">
        <v>41</v>
      </c>
      <c r="G84" s="2">
        <v>1000</v>
      </c>
      <c r="H84" s="2">
        <v>1</v>
      </c>
      <c r="I84" s="3">
        <v>46218</v>
      </c>
      <c r="J84" s="4"/>
      <c r="K84" s="2">
        <v>4866202</v>
      </c>
      <c r="L84" s="2">
        <v>47000</v>
      </c>
      <c r="M84" s="2" t="s">
        <v>309</v>
      </c>
      <c r="N84" s="5">
        <v>46218</v>
      </c>
      <c r="O84" s="2" t="s">
        <v>310</v>
      </c>
      <c r="P84" s="2" t="s">
        <v>36</v>
      </c>
      <c r="Q84" s="2" t="s">
        <v>311</v>
      </c>
      <c r="R84" s="3">
        <v>46218</v>
      </c>
      <c r="S84" s="2" t="s">
        <v>312</v>
      </c>
      <c r="T84" s="2" t="s">
        <v>313</v>
      </c>
      <c r="U84" s="2">
        <v>0</v>
      </c>
      <c r="V84" s="2" t="s">
        <v>314</v>
      </c>
      <c r="W84" s="2" t="s">
        <v>279</v>
      </c>
      <c r="X84" s="2">
        <v>2025</v>
      </c>
      <c r="Y84" s="2" t="s">
        <v>40</v>
      </c>
      <c r="Z84" s="4"/>
      <c r="AA84" s="3">
        <v>46218</v>
      </c>
      <c r="AB84" s="2" t="s">
        <v>309</v>
      </c>
      <c r="AC84" s="2">
        <v>488710</v>
      </c>
    </row>
    <row r="85" spans="1:29" ht="64.5" x14ac:dyDescent="0.25">
      <c r="A85" s="2" t="s">
        <v>29</v>
      </c>
      <c r="B85" s="2" t="s">
        <v>42</v>
      </c>
      <c r="C85" s="2" t="s">
        <v>43</v>
      </c>
      <c r="D85" s="2" t="s">
        <v>32</v>
      </c>
      <c r="E85" s="2" t="s">
        <v>315</v>
      </c>
      <c r="F85" s="2" t="s">
        <v>316</v>
      </c>
      <c r="G85" s="2">
        <v>3800000</v>
      </c>
      <c r="H85" s="2">
        <v>1</v>
      </c>
      <c r="I85" s="3">
        <v>46218</v>
      </c>
      <c r="J85" s="4"/>
      <c r="K85" s="2">
        <v>4866138</v>
      </c>
      <c r="L85" s="2">
        <v>76000</v>
      </c>
      <c r="M85" s="2" t="s">
        <v>287</v>
      </c>
      <c r="N85" s="5">
        <v>46218</v>
      </c>
      <c r="O85" s="2">
        <v>647</v>
      </c>
      <c r="P85" s="2" t="s">
        <v>36</v>
      </c>
      <c r="Q85" s="2" t="s">
        <v>317</v>
      </c>
      <c r="R85" s="3">
        <v>46218</v>
      </c>
      <c r="S85" s="2" t="s">
        <v>288</v>
      </c>
      <c r="T85" s="2" t="s">
        <v>318</v>
      </c>
      <c r="U85" s="2">
        <v>0</v>
      </c>
      <c r="V85" s="2">
        <v>0</v>
      </c>
      <c r="W85" s="2" t="s">
        <v>163</v>
      </c>
      <c r="X85" s="2">
        <v>2026</v>
      </c>
      <c r="Y85" s="2" t="s">
        <v>40</v>
      </c>
      <c r="Z85" s="4"/>
      <c r="AA85" s="3">
        <v>46218</v>
      </c>
      <c r="AB85" s="2" t="s">
        <v>287</v>
      </c>
      <c r="AC85" s="2">
        <v>488702</v>
      </c>
    </row>
    <row r="86" spans="1:29" ht="51.75" x14ac:dyDescent="0.25">
      <c r="A86" s="2" t="s">
        <v>29</v>
      </c>
      <c r="B86" s="2" t="s">
        <v>42</v>
      </c>
      <c r="C86" s="2" t="s">
        <v>43</v>
      </c>
      <c r="D86" s="2" t="s">
        <v>32</v>
      </c>
      <c r="E86" s="2" t="s">
        <v>315</v>
      </c>
      <c r="F86" s="2" t="s">
        <v>41</v>
      </c>
      <c r="G86" s="2">
        <v>1000</v>
      </c>
      <c r="H86" s="2">
        <v>1</v>
      </c>
      <c r="I86" s="3">
        <v>46218</v>
      </c>
      <c r="J86" s="4"/>
      <c r="K86" s="2">
        <v>4866138</v>
      </c>
      <c r="L86" s="2">
        <v>76000</v>
      </c>
      <c r="M86" s="2" t="s">
        <v>287</v>
      </c>
      <c r="N86" s="5">
        <v>46218</v>
      </c>
      <c r="O86" s="2">
        <v>647</v>
      </c>
      <c r="P86" s="2" t="s">
        <v>36</v>
      </c>
      <c r="Q86" s="2" t="s">
        <v>317</v>
      </c>
      <c r="R86" s="3">
        <v>46218</v>
      </c>
      <c r="S86" s="2" t="s">
        <v>288</v>
      </c>
      <c r="T86" s="2" t="s">
        <v>318</v>
      </c>
      <c r="U86" s="2">
        <v>0</v>
      </c>
      <c r="V86" s="2">
        <v>0</v>
      </c>
      <c r="W86" s="2" t="s">
        <v>163</v>
      </c>
      <c r="X86" s="2">
        <v>2026</v>
      </c>
      <c r="Y86" s="2" t="s">
        <v>40</v>
      </c>
      <c r="Z86" s="4"/>
      <c r="AA86" s="3">
        <v>46218</v>
      </c>
      <c r="AB86" s="2" t="s">
        <v>287</v>
      </c>
      <c r="AC86" s="2">
        <v>488702</v>
      </c>
    </row>
    <row r="87" spans="1:29" ht="51.75" x14ac:dyDescent="0.25">
      <c r="A87" s="2" t="s">
        <v>29</v>
      </c>
      <c r="B87" s="2" t="s">
        <v>42</v>
      </c>
      <c r="C87" s="2" t="s">
        <v>43</v>
      </c>
      <c r="D87" s="2" t="s">
        <v>57</v>
      </c>
      <c r="E87" s="2" t="s">
        <v>319</v>
      </c>
      <c r="F87" s="2" t="s">
        <v>56</v>
      </c>
      <c r="G87" s="2">
        <v>1630000</v>
      </c>
      <c r="H87" s="2">
        <v>1</v>
      </c>
      <c r="I87" s="3">
        <v>46218</v>
      </c>
      <c r="J87" s="4"/>
      <c r="K87" s="2">
        <v>4854224</v>
      </c>
      <c r="L87" s="2">
        <v>42600</v>
      </c>
      <c r="M87" s="2" t="s">
        <v>77</v>
      </c>
      <c r="N87" s="5">
        <v>46217</v>
      </c>
      <c r="O87" s="2" t="s">
        <v>320</v>
      </c>
      <c r="P87" s="2" t="s">
        <v>49</v>
      </c>
      <c r="Q87" s="2" t="s">
        <v>71</v>
      </c>
      <c r="R87" s="3">
        <v>46217</v>
      </c>
      <c r="S87" s="2" t="s">
        <v>38</v>
      </c>
      <c r="T87" s="2" t="s">
        <v>72</v>
      </c>
      <c r="U87" s="2" t="s">
        <v>37</v>
      </c>
      <c r="V87" s="2">
        <v>0</v>
      </c>
      <c r="W87" s="2" t="s">
        <v>321</v>
      </c>
      <c r="X87" s="2">
        <v>2026</v>
      </c>
      <c r="Y87" s="2" t="s">
        <v>65</v>
      </c>
      <c r="Z87" s="4"/>
      <c r="AA87" s="4"/>
      <c r="AB87" s="2" t="s">
        <v>77</v>
      </c>
      <c r="AC87" s="2">
        <v>488640</v>
      </c>
    </row>
    <row r="88" spans="1:29" ht="64.5" x14ac:dyDescent="0.25">
      <c r="A88" s="2" t="s">
        <v>29</v>
      </c>
      <c r="B88" s="2" t="s">
        <v>42</v>
      </c>
      <c r="C88" s="2" t="s">
        <v>43</v>
      </c>
      <c r="D88" s="2" t="s">
        <v>57</v>
      </c>
      <c r="E88" s="2" t="s">
        <v>319</v>
      </c>
      <c r="F88" s="2" t="s">
        <v>322</v>
      </c>
      <c r="G88" s="2">
        <v>2130000</v>
      </c>
      <c r="H88" s="2">
        <v>1</v>
      </c>
      <c r="I88" s="3">
        <v>46218</v>
      </c>
      <c r="J88" s="4"/>
      <c r="K88" s="2">
        <v>4854224</v>
      </c>
      <c r="L88" s="2">
        <v>42600</v>
      </c>
      <c r="M88" s="2" t="s">
        <v>77</v>
      </c>
      <c r="N88" s="5">
        <v>46217</v>
      </c>
      <c r="O88" s="2" t="s">
        <v>320</v>
      </c>
      <c r="P88" s="2" t="s">
        <v>49</v>
      </c>
      <c r="Q88" s="2" t="s">
        <v>71</v>
      </c>
      <c r="R88" s="3">
        <v>46217</v>
      </c>
      <c r="S88" s="2" t="s">
        <v>38</v>
      </c>
      <c r="T88" s="2" t="s">
        <v>72</v>
      </c>
      <c r="U88" s="2" t="s">
        <v>37</v>
      </c>
      <c r="V88" s="2">
        <v>0</v>
      </c>
      <c r="W88" s="2" t="s">
        <v>321</v>
      </c>
      <c r="X88" s="2">
        <v>2026</v>
      </c>
      <c r="Y88" s="2" t="s">
        <v>65</v>
      </c>
      <c r="Z88" s="4"/>
      <c r="AA88" s="4"/>
      <c r="AB88" s="2" t="s">
        <v>77</v>
      </c>
      <c r="AC88" s="2">
        <v>488640</v>
      </c>
    </row>
    <row r="89" spans="1:29" ht="64.5" x14ac:dyDescent="0.25">
      <c r="A89" s="2" t="s">
        <v>29</v>
      </c>
      <c r="B89" s="2" t="s">
        <v>42</v>
      </c>
      <c r="C89" s="2" t="s">
        <v>43</v>
      </c>
      <c r="D89" s="2" t="s">
        <v>32</v>
      </c>
      <c r="E89" s="2" t="s">
        <v>323</v>
      </c>
      <c r="F89" s="2" t="s">
        <v>324</v>
      </c>
      <c r="G89" s="2">
        <v>2656000</v>
      </c>
      <c r="H89" s="2">
        <v>1</v>
      </c>
      <c r="I89" s="3">
        <v>46218</v>
      </c>
      <c r="J89" s="4"/>
      <c r="K89" s="2">
        <v>4865228</v>
      </c>
      <c r="L89" s="2">
        <v>30000</v>
      </c>
      <c r="M89" s="2" t="s">
        <v>235</v>
      </c>
      <c r="N89" s="5">
        <v>46208</v>
      </c>
      <c r="O89" s="2" t="s">
        <v>325</v>
      </c>
      <c r="P89" s="2" t="s">
        <v>36</v>
      </c>
      <c r="Q89" s="2" t="s">
        <v>326</v>
      </c>
      <c r="R89" s="3">
        <v>46208</v>
      </c>
      <c r="S89" s="2" t="s">
        <v>38</v>
      </c>
      <c r="T89" s="2" t="s">
        <v>327</v>
      </c>
      <c r="U89" s="2" t="s">
        <v>328</v>
      </c>
      <c r="V89" s="2" t="s">
        <v>329</v>
      </c>
      <c r="W89" s="2" t="s">
        <v>330</v>
      </c>
      <c r="X89" s="2">
        <v>2026</v>
      </c>
      <c r="Y89" s="2" t="s">
        <v>40</v>
      </c>
      <c r="Z89" s="4"/>
      <c r="AA89" s="3">
        <v>46218</v>
      </c>
      <c r="AB89" s="2" t="s">
        <v>235</v>
      </c>
      <c r="AC89" s="2">
        <v>488598</v>
      </c>
    </row>
    <row r="90" spans="1:29" ht="39" x14ac:dyDescent="0.25">
      <c r="A90" s="2" t="s">
        <v>29</v>
      </c>
      <c r="B90" s="2" t="s">
        <v>42</v>
      </c>
      <c r="C90" s="2" t="s">
        <v>43</v>
      </c>
      <c r="D90" s="2" t="s">
        <v>32</v>
      </c>
      <c r="E90" s="2" t="s">
        <v>323</v>
      </c>
      <c r="F90" s="2" t="s">
        <v>41</v>
      </c>
      <c r="G90" s="2">
        <v>1000</v>
      </c>
      <c r="H90" s="2">
        <v>1</v>
      </c>
      <c r="I90" s="3">
        <v>46218</v>
      </c>
      <c r="J90" s="4"/>
      <c r="K90" s="2">
        <v>4865228</v>
      </c>
      <c r="L90" s="2">
        <v>30000</v>
      </c>
      <c r="M90" s="2" t="s">
        <v>235</v>
      </c>
      <c r="N90" s="5">
        <v>46208</v>
      </c>
      <c r="O90" s="2" t="s">
        <v>325</v>
      </c>
      <c r="P90" s="2" t="s">
        <v>36</v>
      </c>
      <c r="Q90" s="2" t="s">
        <v>326</v>
      </c>
      <c r="R90" s="3">
        <v>46208</v>
      </c>
      <c r="S90" s="2" t="s">
        <v>38</v>
      </c>
      <c r="T90" s="2" t="s">
        <v>327</v>
      </c>
      <c r="U90" s="2" t="s">
        <v>328</v>
      </c>
      <c r="V90" s="2" t="s">
        <v>329</v>
      </c>
      <c r="W90" s="2" t="s">
        <v>330</v>
      </c>
      <c r="X90" s="2">
        <v>2026</v>
      </c>
      <c r="Y90" s="2" t="s">
        <v>40</v>
      </c>
      <c r="Z90" s="4"/>
      <c r="AA90" s="3">
        <v>46218</v>
      </c>
      <c r="AB90" s="2" t="s">
        <v>235</v>
      </c>
      <c r="AC90" s="2">
        <v>488598</v>
      </c>
    </row>
    <row r="91" spans="1:29" ht="64.5" x14ac:dyDescent="0.25">
      <c r="A91" s="2" t="s">
        <v>29</v>
      </c>
      <c r="B91" s="2" t="s">
        <v>42</v>
      </c>
      <c r="C91" s="2" t="s">
        <v>43</v>
      </c>
      <c r="D91" s="2" t="s">
        <v>32</v>
      </c>
      <c r="E91" s="2" t="s">
        <v>331</v>
      </c>
      <c r="F91" s="2" t="s">
        <v>332</v>
      </c>
      <c r="G91" s="2">
        <v>2130000</v>
      </c>
      <c r="H91" s="2">
        <v>1</v>
      </c>
      <c r="I91" s="3">
        <v>46218</v>
      </c>
      <c r="J91" s="4"/>
      <c r="K91" s="2">
        <v>4865251</v>
      </c>
      <c r="L91" s="2">
        <v>42600</v>
      </c>
      <c r="M91" s="2" t="s">
        <v>59</v>
      </c>
      <c r="N91" s="5">
        <v>46218</v>
      </c>
      <c r="O91" s="2" t="s">
        <v>333</v>
      </c>
      <c r="P91" s="2" t="s">
        <v>36</v>
      </c>
      <c r="Q91" s="2" t="s">
        <v>71</v>
      </c>
      <c r="R91" s="3">
        <v>46218</v>
      </c>
      <c r="S91" s="2" t="s">
        <v>62</v>
      </c>
      <c r="T91" s="2" t="s">
        <v>72</v>
      </c>
      <c r="U91" s="2">
        <v>0</v>
      </c>
      <c r="V91" s="2">
        <v>0</v>
      </c>
      <c r="W91" s="2" t="s">
        <v>321</v>
      </c>
      <c r="X91" s="2">
        <v>2026</v>
      </c>
      <c r="Y91" s="2" t="s">
        <v>40</v>
      </c>
      <c r="Z91" s="4"/>
      <c r="AA91" s="3">
        <v>46218</v>
      </c>
      <c r="AB91" s="2" t="s">
        <v>59</v>
      </c>
      <c r="AC91" s="2">
        <v>488592</v>
      </c>
    </row>
    <row r="92" spans="1:29" ht="51.75" x14ac:dyDescent="0.25">
      <c r="A92" s="2" t="s">
        <v>29</v>
      </c>
      <c r="B92" s="2" t="s">
        <v>42</v>
      </c>
      <c r="C92" s="2" t="s">
        <v>43</v>
      </c>
      <c r="D92" s="2" t="s">
        <v>32</v>
      </c>
      <c r="E92" s="2" t="s">
        <v>331</v>
      </c>
      <c r="F92" s="2" t="s">
        <v>41</v>
      </c>
      <c r="G92" s="2">
        <v>1000</v>
      </c>
      <c r="H92" s="2">
        <v>1</v>
      </c>
      <c r="I92" s="3">
        <v>46218</v>
      </c>
      <c r="J92" s="4"/>
      <c r="K92" s="2">
        <v>4865251</v>
      </c>
      <c r="L92" s="2">
        <v>42600</v>
      </c>
      <c r="M92" s="2" t="s">
        <v>59</v>
      </c>
      <c r="N92" s="5">
        <v>46218</v>
      </c>
      <c r="O92" s="2" t="s">
        <v>333</v>
      </c>
      <c r="P92" s="2" t="s">
        <v>36</v>
      </c>
      <c r="Q92" s="2" t="s">
        <v>71</v>
      </c>
      <c r="R92" s="3">
        <v>46218</v>
      </c>
      <c r="S92" s="2" t="s">
        <v>62</v>
      </c>
      <c r="T92" s="2" t="s">
        <v>72</v>
      </c>
      <c r="U92" s="2">
        <v>0</v>
      </c>
      <c r="V92" s="2">
        <v>0</v>
      </c>
      <c r="W92" s="2" t="s">
        <v>321</v>
      </c>
      <c r="X92" s="2">
        <v>2026</v>
      </c>
      <c r="Y92" s="2" t="s">
        <v>40</v>
      </c>
      <c r="Z92" s="4"/>
      <c r="AA92" s="3">
        <v>46218</v>
      </c>
      <c r="AB92" s="2" t="s">
        <v>59</v>
      </c>
      <c r="AC92" s="2">
        <v>488592</v>
      </c>
    </row>
    <row r="93" spans="1:29" ht="64.5" x14ac:dyDescent="0.25">
      <c r="A93" s="2" t="s">
        <v>29</v>
      </c>
      <c r="B93" s="2" t="s">
        <v>42</v>
      </c>
      <c r="C93" s="2" t="s">
        <v>43</v>
      </c>
      <c r="D93" s="2" t="s">
        <v>32</v>
      </c>
      <c r="E93" s="2" t="s">
        <v>334</v>
      </c>
      <c r="F93" s="2" t="s">
        <v>335</v>
      </c>
      <c r="G93" s="2">
        <v>2500000</v>
      </c>
      <c r="H93" s="2">
        <v>1</v>
      </c>
      <c r="I93" s="3">
        <v>46218</v>
      </c>
      <c r="J93" s="4"/>
      <c r="K93" s="2">
        <v>1091779</v>
      </c>
      <c r="L93" s="2">
        <v>50000</v>
      </c>
      <c r="M93" s="2" t="s">
        <v>77</v>
      </c>
      <c r="N93" s="5">
        <v>46218</v>
      </c>
      <c r="O93" s="2" t="s">
        <v>336</v>
      </c>
      <c r="P93" s="2" t="s">
        <v>36</v>
      </c>
      <c r="Q93" s="2" t="s">
        <v>337</v>
      </c>
      <c r="R93" s="3">
        <v>46218</v>
      </c>
      <c r="S93" s="2" t="s">
        <v>38</v>
      </c>
      <c r="T93" s="2" t="s">
        <v>98</v>
      </c>
      <c r="U93" s="2">
        <v>0</v>
      </c>
      <c r="V93" s="2" t="s">
        <v>338</v>
      </c>
      <c r="W93" s="2" t="s">
        <v>339</v>
      </c>
      <c r="X93" s="2">
        <v>2026</v>
      </c>
      <c r="Y93" s="2" t="s">
        <v>40</v>
      </c>
      <c r="Z93" s="4"/>
      <c r="AA93" s="3">
        <v>46218</v>
      </c>
      <c r="AB93" s="2" t="s">
        <v>77</v>
      </c>
      <c r="AC93" s="2">
        <v>488588</v>
      </c>
    </row>
    <row r="94" spans="1:29" ht="39" x14ac:dyDescent="0.25">
      <c r="A94" s="2" t="s">
        <v>29</v>
      </c>
      <c r="B94" s="2" t="s">
        <v>42</v>
      </c>
      <c r="C94" s="2" t="s">
        <v>43</v>
      </c>
      <c r="D94" s="2" t="s">
        <v>32</v>
      </c>
      <c r="E94" s="2" t="s">
        <v>334</v>
      </c>
      <c r="F94" s="2" t="s">
        <v>41</v>
      </c>
      <c r="G94" s="2">
        <v>1000</v>
      </c>
      <c r="H94" s="2">
        <v>1</v>
      </c>
      <c r="I94" s="3">
        <v>46218</v>
      </c>
      <c r="J94" s="4"/>
      <c r="K94" s="2">
        <v>1091779</v>
      </c>
      <c r="L94" s="2">
        <v>50000</v>
      </c>
      <c r="M94" s="2" t="s">
        <v>77</v>
      </c>
      <c r="N94" s="5">
        <v>46218</v>
      </c>
      <c r="O94" s="2" t="s">
        <v>336</v>
      </c>
      <c r="P94" s="2" t="s">
        <v>36</v>
      </c>
      <c r="Q94" s="2" t="s">
        <v>337</v>
      </c>
      <c r="R94" s="3">
        <v>46218</v>
      </c>
      <c r="S94" s="2" t="s">
        <v>38</v>
      </c>
      <c r="T94" s="2" t="s">
        <v>98</v>
      </c>
      <c r="U94" s="2">
        <v>0</v>
      </c>
      <c r="V94" s="2" t="s">
        <v>338</v>
      </c>
      <c r="W94" s="2" t="s">
        <v>339</v>
      </c>
      <c r="X94" s="2">
        <v>2026</v>
      </c>
      <c r="Y94" s="2" t="s">
        <v>40</v>
      </c>
      <c r="Z94" s="4"/>
      <c r="AA94" s="3">
        <v>46218</v>
      </c>
      <c r="AB94" s="2" t="s">
        <v>77</v>
      </c>
      <c r="AC94" s="2">
        <v>488588</v>
      </c>
    </row>
    <row r="95" spans="1:29" ht="77.25" x14ac:dyDescent="0.25">
      <c r="A95" s="2" t="s">
        <v>29</v>
      </c>
      <c r="B95" s="2" t="s">
        <v>42</v>
      </c>
      <c r="C95" s="2" t="s">
        <v>43</v>
      </c>
      <c r="D95" s="2" t="s">
        <v>67</v>
      </c>
      <c r="E95" s="2" t="s">
        <v>340</v>
      </c>
      <c r="F95" s="2" t="s">
        <v>56</v>
      </c>
      <c r="G95" s="2">
        <v>520000</v>
      </c>
      <c r="H95" s="2">
        <v>1</v>
      </c>
      <c r="I95" s="3">
        <v>46218</v>
      </c>
      <c r="J95" s="4"/>
      <c r="K95" s="2">
        <v>4850790</v>
      </c>
      <c r="L95" s="2">
        <v>8200</v>
      </c>
      <c r="M95" s="2" t="s">
        <v>341</v>
      </c>
      <c r="N95" s="5">
        <v>46218</v>
      </c>
      <c r="O95" s="2" t="s">
        <v>342</v>
      </c>
      <c r="P95" s="2" t="s">
        <v>49</v>
      </c>
      <c r="Q95" s="2" t="s">
        <v>53</v>
      </c>
      <c r="R95" s="3">
        <v>46218</v>
      </c>
      <c r="S95" s="2" t="s">
        <v>160</v>
      </c>
      <c r="T95" s="2" t="s">
        <v>343</v>
      </c>
      <c r="U95" s="2">
        <v>0</v>
      </c>
      <c r="V95" s="2">
        <v>0</v>
      </c>
      <c r="W95" s="2" t="s">
        <v>344</v>
      </c>
      <c r="X95" s="2">
        <v>2026</v>
      </c>
      <c r="Y95" s="2" t="s">
        <v>65</v>
      </c>
      <c r="Z95" s="4"/>
      <c r="AA95" s="3">
        <v>46218</v>
      </c>
      <c r="AB95" s="2" t="s">
        <v>341</v>
      </c>
      <c r="AC95" s="2">
        <v>488456</v>
      </c>
    </row>
    <row r="96" spans="1:29" ht="77.25" x14ac:dyDescent="0.25">
      <c r="A96" s="2" t="s">
        <v>29</v>
      </c>
      <c r="B96" s="2" t="s">
        <v>42</v>
      </c>
      <c r="C96" s="2" t="s">
        <v>43</v>
      </c>
      <c r="D96" s="2" t="s">
        <v>67</v>
      </c>
      <c r="E96" s="2" t="s">
        <v>340</v>
      </c>
      <c r="F96" s="2" t="s">
        <v>345</v>
      </c>
      <c r="G96" s="2">
        <v>820000</v>
      </c>
      <c r="H96" s="2">
        <v>1</v>
      </c>
      <c r="I96" s="3">
        <v>46218</v>
      </c>
      <c r="J96" s="4"/>
      <c r="K96" s="2">
        <v>4850790</v>
      </c>
      <c r="L96" s="2">
        <v>8200</v>
      </c>
      <c r="M96" s="2" t="s">
        <v>341</v>
      </c>
      <c r="N96" s="5">
        <v>46218</v>
      </c>
      <c r="O96" s="2" t="s">
        <v>342</v>
      </c>
      <c r="P96" s="2" t="s">
        <v>49</v>
      </c>
      <c r="Q96" s="2" t="s">
        <v>53</v>
      </c>
      <c r="R96" s="3">
        <v>46218</v>
      </c>
      <c r="S96" s="2" t="s">
        <v>160</v>
      </c>
      <c r="T96" s="2" t="s">
        <v>343</v>
      </c>
      <c r="U96" s="2">
        <v>0</v>
      </c>
      <c r="V96" s="2">
        <v>0</v>
      </c>
      <c r="W96" s="2" t="s">
        <v>344</v>
      </c>
      <c r="X96" s="2">
        <v>2026</v>
      </c>
      <c r="Y96" s="2" t="s">
        <v>65</v>
      </c>
      <c r="Z96" s="4"/>
      <c r="AA96" s="3">
        <v>46218</v>
      </c>
      <c r="AB96" s="2" t="s">
        <v>341</v>
      </c>
      <c r="AC96" s="2">
        <v>488456</v>
      </c>
    </row>
    <row r="97" spans="1:29" ht="77.25" x14ac:dyDescent="0.25">
      <c r="A97" s="2" t="s">
        <v>29</v>
      </c>
      <c r="B97" s="2" t="s">
        <v>42</v>
      </c>
      <c r="C97" s="2" t="s">
        <v>43</v>
      </c>
      <c r="D97" s="2" t="s">
        <v>67</v>
      </c>
      <c r="E97" s="2" t="s">
        <v>340</v>
      </c>
      <c r="F97" s="2" t="s">
        <v>41</v>
      </c>
      <c r="G97" s="2">
        <v>1000</v>
      </c>
      <c r="H97" s="2">
        <v>1</v>
      </c>
      <c r="I97" s="3">
        <v>46218</v>
      </c>
      <c r="J97" s="4"/>
      <c r="K97" s="2">
        <v>4850790</v>
      </c>
      <c r="L97" s="2">
        <v>8200</v>
      </c>
      <c r="M97" s="2" t="s">
        <v>341</v>
      </c>
      <c r="N97" s="5">
        <v>46218</v>
      </c>
      <c r="O97" s="2" t="s">
        <v>342</v>
      </c>
      <c r="P97" s="2" t="s">
        <v>49</v>
      </c>
      <c r="Q97" s="2" t="s">
        <v>53</v>
      </c>
      <c r="R97" s="3">
        <v>46218</v>
      </c>
      <c r="S97" s="2" t="s">
        <v>160</v>
      </c>
      <c r="T97" s="2" t="s">
        <v>343</v>
      </c>
      <c r="U97" s="2">
        <v>0</v>
      </c>
      <c r="V97" s="2">
        <v>0</v>
      </c>
      <c r="W97" s="2" t="s">
        <v>344</v>
      </c>
      <c r="X97" s="2">
        <v>2026</v>
      </c>
      <c r="Y97" s="2" t="s">
        <v>65</v>
      </c>
      <c r="Z97" s="4"/>
      <c r="AA97" s="3">
        <v>46218</v>
      </c>
      <c r="AB97" s="2" t="s">
        <v>341</v>
      </c>
      <c r="AC97" s="2">
        <v>488456</v>
      </c>
    </row>
    <row r="98" spans="1:29" ht="64.5" x14ac:dyDescent="0.25">
      <c r="A98" s="2" t="s">
        <v>29</v>
      </c>
      <c r="B98" s="2" t="s">
        <v>42</v>
      </c>
      <c r="C98" s="2" t="s">
        <v>43</v>
      </c>
      <c r="D98" s="2" t="s">
        <v>32</v>
      </c>
      <c r="E98" s="2" t="s">
        <v>346</v>
      </c>
      <c r="F98" s="2" t="s">
        <v>347</v>
      </c>
      <c r="G98" s="2">
        <v>1076000</v>
      </c>
      <c r="H98" s="2">
        <v>1</v>
      </c>
      <c r="I98" s="3">
        <v>46218</v>
      </c>
      <c r="J98" s="4"/>
      <c r="K98" s="2">
        <v>4864488</v>
      </c>
      <c r="L98" s="2">
        <v>16140</v>
      </c>
      <c r="M98" s="2" t="s">
        <v>348</v>
      </c>
      <c r="N98" s="5">
        <v>46218</v>
      </c>
      <c r="O98" s="2" t="s">
        <v>349</v>
      </c>
      <c r="P98" s="2" t="s">
        <v>36</v>
      </c>
      <c r="Q98" s="2" t="s">
        <v>53</v>
      </c>
      <c r="R98" s="3">
        <v>46218</v>
      </c>
      <c r="S98" s="2" t="s">
        <v>174</v>
      </c>
      <c r="T98" s="2" t="s">
        <v>350</v>
      </c>
      <c r="U98" s="2">
        <v>0</v>
      </c>
      <c r="V98" s="2">
        <v>0</v>
      </c>
      <c r="W98" s="2" t="s">
        <v>351</v>
      </c>
      <c r="X98" s="2">
        <v>2026</v>
      </c>
      <c r="Y98" s="2" t="s">
        <v>40</v>
      </c>
      <c r="Z98" s="4"/>
      <c r="AA98" s="3">
        <v>46218</v>
      </c>
      <c r="AB98" s="2" t="s">
        <v>348</v>
      </c>
      <c r="AC98" s="2">
        <v>488426</v>
      </c>
    </row>
    <row r="99" spans="1:29" ht="39" x14ac:dyDescent="0.25">
      <c r="A99" s="2" t="s">
        <v>29</v>
      </c>
      <c r="B99" s="2" t="s">
        <v>42</v>
      </c>
      <c r="C99" s="2" t="s">
        <v>43</v>
      </c>
      <c r="D99" s="2" t="s">
        <v>32</v>
      </c>
      <c r="E99" s="2" t="s">
        <v>346</v>
      </c>
      <c r="F99" s="2" t="s">
        <v>41</v>
      </c>
      <c r="G99" s="2">
        <v>1000</v>
      </c>
      <c r="H99" s="2">
        <v>1</v>
      </c>
      <c r="I99" s="3">
        <v>46218</v>
      </c>
      <c r="J99" s="4"/>
      <c r="K99" s="2">
        <v>4864488</v>
      </c>
      <c r="L99" s="2">
        <v>16140</v>
      </c>
      <c r="M99" s="2" t="s">
        <v>348</v>
      </c>
      <c r="N99" s="5">
        <v>46218</v>
      </c>
      <c r="O99" s="2" t="s">
        <v>349</v>
      </c>
      <c r="P99" s="2" t="s">
        <v>36</v>
      </c>
      <c r="Q99" s="2" t="s">
        <v>53</v>
      </c>
      <c r="R99" s="3">
        <v>46218</v>
      </c>
      <c r="S99" s="2" t="s">
        <v>174</v>
      </c>
      <c r="T99" s="2" t="s">
        <v>350</v>
      </c>
      <c r="U99" s="2">
        <v>0</v>
      </c>
      <c r="V99" s="2">
        <v>0</v>
      </c>
      <c r="W99" s="2" t="s">
        <v>351</v>
      </c>
      <c r="X99" s="2">
        <v>2026</v>
      </c>
      <c r="Y99" s="2" t="s">
        <v>40</v>
      </c>
      <c r="Z99" s="4"/>
      <c r="AA99" s="3">
        <v>46218</v>
      </c>
      <c r="AB99" s="2" t="s">
        <v>348</v>
      </c>
      <c r="AC99" s="2">
        <v>488426</v>
      </c>
    </row>
    <row r="100" spans="1:29" ht="51.75" x14ac:dyDescent="0.25">
      <c r="A100" s="2" t="s">
        <v>29</v>
      </c>
      <c r="B100" s="2" t="s">
        <v>42</v>
      </c>
      <c r="C100" s="2" t="s">
        <v>43</v>
      </c>
      <c r="D100" s="2" t="s">
        <v>32</v>
      </c>
      <c r="E100" s="2" t="s">
        <v>352</v>
      </c>
      <c r="F100" s="2" t="s">
        <v>353</v>
      </c>
      <c r="G100" s="2">
        <v>3670000</v>
      </c>
      <c r="H100" s="2">
        <v>1</v>
      </c>
      <c r="I100" s="3">
        <v>46218</v>
      </c>
      <c r="J100" s="4"/>
      <c r="K100" s="2">
        <v>4864314</v>
      </c>
      <c r="L100" s="2">
        <v>36700</v>
      </c>
      <c r="M100" s="2" t="s">
        <v>94</v>
      </c>
      <c r="N100" s="5">
        <v>46218</v>
      </c>
      <c r="O100" s="2">
        <v>1507</v>
      </c>
      <c r="P100" s="2" t="s">
        <v>36</v>
      </c>
      <c r="Q100" s="2" t="s">
        <v>209</v>
      </c>
      <c r="R100" s="3">
        <v>46218</v>
      </c>
      <c r="S100" s="2" t="s">
        <v>97</v>
      </c>
      <c r="T100" s="2" t="s">
        <v>210</v>
      </c>
      <c r="U100" s="2" t="s">
        <v>354</v>
      </c>
      <c r="V100" s="2" t="s">
        <v>354</v>
      </c>
      <c r="W100" s="2" t="s">
        <v>228</v>
      </c>
      <c r="X100" s="2">
        <v>2026</v>
      </c>
      <c r="Y100" s="2" t="s">
        <v>40</v>
      </c>
      <c r="Z100" s="4"/>
      <c r="AA100" s="3">
        <v>46218</v>
      </c>
      <c r="AB100" s="2" t="s">
        <v>94</v>
      </c>
      <c r="AC100" s="2">
        <v>488388</v>
      </c>
    </row>
    <row r="101" spans="1:29" ht="51.75" x14ac:dyDescent="0.25">
      <c r="A101" s="2" t="s">
        <v>29</v>
      </c>
      <c r="B101" s="2" t="s">
        <v>42</v>
      </c>
      <c r="C101" s="2" t="s">
        <v>43</v>
      </c>
      <c r="D101" s="2" t="s">
        <v>32</v>
      </c>
      <c r="E101" s="2" t="s">
        <v>352</v>
      </c>
      <c r="F101" s="2" t="s">
        <v>41</v>
      </c>
      <c r="G101" s="2">
        <v>1000</v>
      </c>
      <c r="H101" s="2">
        <v>1</v>
      </c>
      <c r="I101" s="3">
        <v>46218</v>
      </c>
      <c r="J101" s="4"/>
      <c r="K101" s="2">
        <v>4864314</v>
      </c>
      <c r="L101" s="2">
        <v>36700</v>
      </c>
      <c r="M101" s="2" t="s">
        <v>94</v>
      </c>
      <c r="N101" s="5">
        <v>46218</v>
      </c>
      <c r="O101" s="2">
        <v>1507</v>
      </c>
      <c r="P101" s="2" t="s">
        <v>36</v>
      </c>
      <c r="Q101" s="2" t="s">
        <v>209</v>
      </c>
      <c r="R101" s="3">
        <v>46218</v>
      </c>
      <c r="S101" s="2" t="s">
        <v>97</v>
      </c>
      <c r="T101" s="2" t="s">
        <v>210</v>
      </c>
      <c r="U101" s="2" t="s">
        <v>354</v>
      </c>
      <c r="V101" s="2" t="s">
        <v>354</v>
      </c>
      <c r="W101" s="2" t="s">
        <v>228</v>
      </c>
      <c r="X101" s="2">
        <v>2026</v>
      </c>
      <c r="Y101" s="2" t="s">
        <v>40</v>
      </c>
      <c r="Z101" s="4"/>
      <c r="AA101" s="3">
        <v>46218</v>
      </c>
      <c r="AB101" s="2" t="s">
        <v>94</v>
      </c>
      <c r="AC101" s="2">
        <v>488388</v>
      </c>
    </row>
    <row r="102" spans="1:29" ht="51.75" x14ac:dyDescent="0.25">
      <c r="A102" s="2" t="s">
        <v>29</v>
      </c>
      <c r="B102" s="2" t="s">
        <v>42</v>
      </c>
      <c r="C102" s="2" t="s">
        <v>43</v>
      </c>
      <c r="D102" s="2" t="s">
        <v>32</v>
      </c>
      <c r="E102" s="2" t="s">
        <v>355</v>
      </c>
      <c r="F102" s="2" t="s">
        <v>356</v>
      </c>
      <c r="G102" s="2">
        <v>3970000</v>
      </c>
      <c r="H102" s="2">
        <v>1</v>
      </c>
      <c r="I102" s="3">
        <v>46218</v>
      </c>
      <c r="J102" s="4"/>
      <c r="K102" s="2">
        <v>4864303</v>
      </c>
      <c r="L102" s="2">
        <v>30000</v>
      </c>
      <c r="M102" s="2" t="s">
        <v>357</v>
      </c>
      <c r="N102" s="5">
        <v>46218</v>
      </c>
      <c r="O102" s="2" t="s">
        <v>358</v>
      </c>
      <c r="P102" s="2" t="s">
        <v>36</v>
      </c>
      <c r="Q102" s="2" t="s">
        <v>209</v>
      </c>
      <c r="R102" s="3">
        <v>46218</v>
      </c>
      <c r="S102" s="2" t="s">
        <v>89</v>
      </c>
      <c r="T102" s="2" t="s">
        <v>210</v>
      </c>
      <c r="U102" s="2">
        <v>0</v>
      </c>
      <c r="V102" s="2" t="s">
        <v>359</v>
      </c>
      <c r="W102" s="2" t="s">
        <v>360</v>
      </c>
      <c r="X102" s="2">
        <v>2026</v>
      </c>
      <c r="Y102" s="2" t="s">
        <v>40</v>
      </c>
      <c r="Z102" s="4"/>
      <c r="AA102" s="3">
        <v>46218</v>
      </c>
      <c r="AB102" s="2" t="s">
        <v>357</v>
      </c>
      <c r="AC102" s="2">
        <v>488382</v>
      </c>
    </row>
    <row r="103" spans="1:29" ht="39" x14ac:dyDescent="0.25">
      <c r="A103" s="2" t="s">
        <v>29</v>
      </c>
      <c r="B103" s="2" t="s">
        <v>42</v>
      </c>
      <c r="C103" s="2" t="s">
        <v>43</v>
      </c>
      <c r="D103" s="2" t="s">
        <v>32</v>
      </c>
      <c r="E103" s="2" t="s">
        <v>355</v>
      </c>
      <c r="F103" s="2" t="s">
        <v>41</v>
      </c>
      <c r="G103" s="2">
        <v>1000</v>
      </c>
      <c r="H103" s="2">
        <v>1</v>
      </c>
      <c r="I103" s="3">
        <v>46218</v>
      </c>
      <c r="J103" s="4"/>
      <c r="K103" s="2">
        <v>4864303</v>
      </c>
      <c r="L103" s="2">
        <v>30000</v>
      </c>
      <c r="M103" s="2" t="s">
        <v>357</v>
      </c>
      <c r="N103" s="5">
        <v>46218</v>
      </c>
      <c r="O103" s="2" t="s">
        <v>358</v>
      </c>
      <c r="P103" s="2" t="s">
        <v>36</v>
      </c>
      <c r="Q103" s="2" t="s">
        <v>209</v>
      </c>
      <c r="R103" s="3">
        <v>46218</v>
      </c>
      <c r="S103" s="2" t="s">
        <v>89</v>
      </c>
      <c r="T103" s="2" t="s">
        <v>210</v>
      </c>
      <c r="U103" s="2">
        <v>0</v>
      </c>
      <c r="V103" s="2" t="s">
        <v>359</v>
      </c>
      <c r="W103" s="2" t="s">
        <v>360</v>
      </c>
      <c r="X103" s="2">
        <v>2026</v>
      </c>
      <c r="Y103" s="2" t="s">
        <v>40</v>
      </c>
      <c r="Z103" s="4"/>
      <c r="AA103" s="3">
        <v>46218</v>
      </c>
      <c r="AB103" s="2" t="s">
        <v>357</v>
      </c>
      <c r="AC103" s="2">
        <v>488382</v>
      </c>
    </row>
    <row r="104" spans="1:29" ht="51.75" x14ac:dyDescent="0.25">
      <c r="A104" s="2" t="s">
        <v>29</v>
      </c>
      <c r="B104" s="2" t="s">
        <v>30</v>
      </c>
      <c r="C104" s="2" t="s">
        <v>43</v>
      </c>
      <c r="D104" s="2" t="s">
        <v>44</v>
      </c>
      <c r="E104" s="2" t="s">
        <v>361</v>
      </c>
      <c r="F104" s="2" t="s">
        <v>41</v>
      </c>
      <c r="G104" s="2">
        <v>1000</v>
      </c>
      <c r="H104" s="2">
        <v>1</v>
      </c>
      <c r="I104" s="3">
        <v>46218</v>
      </c>
      <c r="J104" s="4"/>
      <c r="K104" s="2">
        <v>4836177</v>
      </c>
      <c r="L104" s="2">
        <v>46400</v>
      </c>
      <c r="M104" s="2" t="s">
        <v>362</v>
      </c>
      <c r="N104" s="5">
        <v>46217</v>
      </c>
      <c r="O104" s="2" t="s">
        <v>363</v>
      </c>
      <c r="P104" s="2" t="s">
        <v>49</v>
      </c>
      <c r="Q104" s="2" t="s">
        <v>50</v>
      </c>
      <c r="R104" s="3">
        <v>46217</v>
      </c>
      <c r="S104" s="2" t="s">
        <v>224</v>
      </c>
      <c r="T104" s="2" t="s">
        <v>52</v>
      </c>
      <c r="U104" s="2" t="s">
        <v>364</v>
      </c>
      <c r="V104" s="2">
        <v>0</v>
      </c>
      <c r="W104" s="2" t="s">
        <v>241</v>
      </c>
      <c r="X104" s="2">
        <v>2026</v>
      </c>
      <c r="Y104" s="2" t="s">
        <v>55</v>
      </c>
      <c r="Z104" s="4"/>
      <c r="AA104" s="3">
        <v>46216</v>
      </c>
      <c r="AB104" s="2" t="s">
        <v>362</v>
      </c>
      <c r="AC104" s="2">
        <v>488350</v>
      </c>
    </row>
    <row r="105" spans="1:29" ht="51.75" x14ac:dyDescent="0.25">
      <c r="A105" s="2" t="s">
        <v>29</v>
      </c>
      <c r="B105" s="2" t="s">
        <v>30</v>
      </c>
      <c r="C105" s="2" t="s">
        <v>43</v>
      </c>
      <c r="D105" s="2" t="s">
        <v>44</v>
      </c>
      <c r="E105" s="2" t="s">
        <v>361</v>
      </c>
      <c r="F105" s="2" t="s">
        <v>56</v>
      </c>
      <c r="G105" s="2">
        <v>1820000</v>
      </c>
      <c r="H105" s="2">
        <v>1</v>
      </c>
      <c r="I105" s="3">
        <v>46218</v>
      </c>
      <c r="J105" s="4"/>
      <c r="K105" s="2">
        <v>4836177</v>
      </c>
      <c r="L105" s="2">
        <v>46400</v>
      </c>
      <c r="M105" s="2" t="s">
        <v>362</v>
      </c>
      <c r="N105" s="5">
        <v>46217</v>
      </c>
      <c r="O105" s="2" t="s">
        <v>363</v>
      </c>
      <c r="P105" s="2" t="s">
        <v>49</v>
      </c>
      <c r="Q105" s="2" t="s">
        <v>50</v>
      </c>
      <c r="R105" s="3">
        <v>46217</v>
      </c>
      <c r="S105" s="2" t="s">
        <v>224</v>
      </c>
      <c r="T105" s="2" t="s">
        <v>52</v>
      </c>
      <c r="U105" s="2" t="s">
        <v>364</v>
      </c>
      <c r="V105" s="2">
        <v>0</v>
      </c>
      <c r="W105" s="2" t="s">
        <v>241</v>
      </c>
      <c r="X105" s="2">
        <v>2026</v>
      </c>
      <c r="Y105" s="2" t="s">
        <v>55</v>
      </c>
      <c r="Z105" s="4"/>
      <c r="AA105" s="3">
        <v>46216</v>
      </c>
      <c r="AB105" s="2" t="s">
        <v>362</v>
      </c>
      <c r="AC105" s="2">
        <v>488350</v>
      </c>
    </row>
    <row r="106" spans="1:29" ht="64.5" x14ac:dyDescent="0.25">
      <c r="A106" s="2" t="s">
        <v>29</v>
      </c>
      <c r="B106" s="2" t="s">
        <v>30</v>
      </c>
      <c r="C106" s="2" t="s">
        <v>43</v>
      </c>
      <c r="D106" s="2" t="s">
        <v>44</v>
      </c>
      <c r="E106" s="2" t="s">
        <v>361</v>
      </c>
      <c r="F106" s="2" t="s">
        <v>365</v>
      </c>
      <c r="G106" s="2">
        <v>2320000</v>
      </c>
      <c r="H106" s="2">
        <v>1</v>
      </c>
      <c r="I106" s="3">
        <v>46218</v>
      </c>
      <c r="J106" s="4"/>
      <c r="K106" s="2">
        <v>4836177</v>
      </c>
      <c r="L106" s="2">
        <v>46400</v>
      </c>
      <c r="M106" s="2" t="s">
        <v>362</v>
      </c>
      <c r="N106" s="5">
        <v>46217</v>
      </c>
      <c r="O106" s="2" t="s">
        <v>363</v>
      </c>
      <c r="P106" s="2" t="s">
        <v>49</v>
      </c>
      <c r="Q106" s="2" t="s">
        <v>50</v>
      </c>
      <c r="R106" s="3">
        <v>46217</v>
      </c>
      <c r="S106" s="2" t="s">
        <v>224</v>
      </c>
      <c r="T106" s="2" t="s">
        <v>52</v>
      </c>
      <c r="U106" s="2" t="s">
        <v>364</v>
      </c>
      <c r="V106" s="2">
        <v>0</v>
      </c>
      <c r="W106" s="2" t="s">
        <v>241</v>
      </c>
      <c r="X106" s="2">
        <v>2026</v>
      </c>
      <c r="Y106" s="2" t="s">
        <v>55</v>
      </c>
      <c r="Z106" s="4"/>
      <c r="AA106" s="3">
        <v>46216</v>
      </c>
      <c r="AB106" s="2" t="s">
        <v>362</v>
      </c>
      <c r="AC106" s="2">
        <v>488350</v>
      </c>
    </row>
    <row r="107" spans="1:29" ht="77.25" x14ac:dyDescent="0.25">
      <c r="A107" s="2" t="s">
        <v>29</v>
      </c>
      <c r="B107" s="2" t="s">
        <v>42</v>
      </c>
      <c r="C107" s="2" t="s">
        <v>43</v>
      </c>
      <c r="D107" s="2" t="s">
        <v>164</v>
      </c>
      <c r="E107" s="2" t="s">
        <v>366</v>
      </c>
      <c r="F107" s="2" t="s">
        <v>367</v>
      </c>
      <c r="G107" s="2">
        <v>974000</v>
      </c>
      <c r="H107" s="2">
        <v>1</v>
      </c>
      <c r="I107" s="3">
        <v>46218</v>
      </c>
      <c r="J107" s="4"/>
      <c r="K107" s="2">
        <v>4777500</v>
      </c>
      <c r="L107" s="2">
        <v>14610</v>
      </c>
      <c r="M107" s="2" t="s">
        <v>368</v>
      </c>
      <c r="N107" s="5">
        <v>46217</v>
      </c>
      <c r="O107" s="2" t="s">
        <v>369</v>
      </c>
      <c r="P107" s="2" t="s">
        <v>370</v>
      </c>
      <c r="Q107" s="2">
        <v>0</v>
      </c>
      <c r="R107" s="3">
        <v>46217</v>
      </c>
      <c r="S107" s="2" t="s">
        <v>277</v>
      </c>
      <c r="T107" s="2" t="s">
        <v>371</v>
      </c>
      <c r="U107" s="2">
        <v>0</v>
      </c>
      <c r="V107" s="2">
        <v>0</v>
      </c>
      <c r="W107" s="2" t="s">
        <v>371</v>
      </c>
      <c r="X107" s="2">
        <v>2026</v>
      </c>
      <c r="Y107" s="2" t="s">
        <v>55</v>
      </c>
      <c r="Z107" s="4"/>
      <c r="AA107" s="4"/>
      <c r="AB107" s="2" t="s">
        <v>368</v>
      </c>
      <c r="AC107" s="2">
        <v>488344</v>
      </c>
    </row>
    <row r="108" spans="1:29" ht="51.75" x14ac:dyDescent="0.25">
      <c r="A108" s="2" t="s">
        <v>29</v>
      </c>
      <c r="B108" s="2" t="s">
        <v>42</v>
      </c>
      <c r="C108" s="2" t="s">
        <v>43</v>
      </c>
      <c r="D108" s="2" t="s">
        <v>164</v>
      </c>
      <c r="E108" s="2" t="s">
        <v>366</v>
      </c>
      <c r="F108" s="2" t="s">
        <v>56</v>
      </c>
      <c r="G108" s="2">
        <v>431100</v>
      </c>
      <c r="H108" s="2">
        <v>1</v>
      </c>
      <c r="I108" s="3">
        <v>46218</v>
      </c>
      <c r="J108" s="4"/>
      <c r="K108" s="2">
        <v>4777500</v>
      </c>
      <c r="L108" s="2">
        <v>14610</v>
      </c>
      <c r="M108" s="2" t="s">
        <v>368</v>
      </c>
      <c r="N108" s="5">
        <v>46217</v>
      </c>
      <c r="O108" s="2" t="s">
        <v>369</v>
      </c>
      <c r="P108" s="2" t="s">
        <v>370</v>
      </c>
      <c r="Q108" s="2">
        <v>0</v>
      </c>
      <c r="R108" s="3">
        <v>46217</v>
      </c>
      <c r="S108" s="2" t="s">
        <v>277</v>
      </c>
      <c r="T108" s="2" t="s">
        <v>371</v>
      </c>
      <c r="U108" s="2">
        <v>0</v>
      </c>
      <c r="V108" s="2">
        <v>0</v>
      </c>
      <c r="W108" s="2" t="s">
        <v>371</v>
      </c>
      <c r="X108" s="2">
        <v>2026</v>
      </c>
      <c r="Y108" s="2" t="s">
        <v>55</v>
      </c>
      <c r="Z108" s="4"/>
      <c r="AA108" s="4"/>
      <c r="AB108" s="2" t="s">
        <v>368</v>
      </c>
      <c r="AC108" s="2">
        <v>488344</v>
      </c>
    </row>
    <row r="109" spans="1:29" ht="64.5" x14ac:dyDescent="0.25">
      <c r="A109" s="2" t="s">
        <v>29</v>
      </c>
      <c r="B109" s="2" t="s">
        <v>42</v>
      </c>
      <c r="C109" s="2" t="s">
        <v>43</v>
      </c>
      <c r="D109" s="2" t="s">
        <v>372</v>
      </c>
      <c r="E109" s="2" t="s">
        <v>373</v>
      </c>
      <c r="F109" s="2" t="s">
        <v>374</v>
      </c>
      <c r="G109" s="2">
        <v>1827000</v>
      </c>
      <c r="H109" s="2">
        <v>1</v>
      </c>
      <c r="I109" s="3">
        <v>46218</v>
      </c>
      <c r="J109" s="4"/>
      <c r="K109" s="2">
        <v>3057815</v>
      </c>
      <c r="L109" s="2">
        <v>27405</v>
      </c>
      <c r="M109" s="2" t="s">
        <v>348</v>
      </c>
      <c r="N109" s="5">
        <v>46212</v>
      </c>
      <c r="O109" s="2" t="s">
        <v>349</v>
      </c>
      <c r="P109" s="2" t="s">
        <v>49</v>
      </c>
      <c r="Q109" s="2">
        <v>0</v>
      </c>
      <c r="R109" s="3">
        <v>46212</v>
      </c>
      <c r="S109" s="2" t="s">
        <v>174</v>
      </c>
      <c r="T109" s="2" t="s">
        <v>375</v>
      </c>
      <c r="U109" s="2">
        <v>0</v>
      </c>
      <c r="V109" s="2">
        <v>0</v>
      </c>
      <c r="W109" s="2" t="s">
        <v>375</v>
      </c>
      <c r="X109" s="2">
        <v>2026</v>
      </c>
      <c r="Y109" s="2" t="s">
        <v>55</v>
      </c>
      <c r="Z109" s="4"/>
      <c r="AA109" s="3">
        <v>46211</v>
      </c>
      <c r="AB109" s="2" t="s">
        <v>348</v>
      </c>
      <c r="AC109" s="2">
        <v>488334</v>
      </c>
    </row>
    <row r="110" spans="1:29" ht="51.75" x14ac:dyDescent="0.25">
      <c r="A110" s="2" t="s">
        <v>29</v>
      </c>
      <c r="B110" s="2" t="s">
        <v>42</v>
      </c>
      <c r="C110" s="2" t="s">
        <v>43</v>
      </c>
      <c r="D110" s="2" t="s">
        <v>372</v>
      </c>
      <c r="E110" s="2" t="s">
        <v>373</v>
      </c>
      <c r="F110" s="2" t="s">
        <v>56</v>
      </c>
      <c r="G110" s="2">
        <v>1227000</v>
      </c>
      <c r="H110" s="2">
        <v>1</v>
      </c>
      <c r="I110" s="3">
        <v>46218</v>
      </c>
      <c r="J110" s="4"/>
      <c r="K110" s="2">
        <v>3057815</v>
      </c>
      <c r="L110" s="2">
        <v>27405</v>
      </c>
      <c r="M110" s="2" t="s">
        <v>348</v>
      </c>
      <c r="N110" s="5">
        <v>46212</v>
      </c>
      <c r="O110" s="2" t="s">
        <v>349</v>
      </c>
      <c r="P110" s="2" t="s">
        <v>49</v>
      </c>
      <c r="Q110" s="2">
        <v>0</v>
      </c>
      <c r="R110" s="3">
        <v>46212</v>
      </c>
      <c r="S110" s="2" t="s">
        <v>174</v>
      </c>
      <c r="T110" s="2" t="s">
        <v>375</v>
      </c>
      <c r="U110" s="2">
        <v>0</v>
      </c>
      <c r="V110" s="2">
        <v>0</v>
      </c>
      <c r="W110" s="2" t="s">
        <v>375</v>
      </c>
      <c r="X110" s="2">
        <v>2026</v>
      </c>
      <c r="Y110" s="2" t="s">
        <v>55</v>
      </c>
      <c r="Z110" s="4"/>
      <c r="AA110" s="3">
        <v>46211</v>
      </c>
      <c r="AB110" s="2" t="s">
        <v>348</v>
      </c>
      <c r="AC110" s="2">
        <v>488334</v>
      </c>
    </row>
    <row r="111" spans="1:29" ht="39" x14ac:dyDescent="0.25">
      <c r="A111" s="2" t="s">
        <v>29</v>
      </c>
      <c r="B111" s="2" t="s">
        <v>42</v>
      </c>
      <c r="C111" s="2" t="s">
        <v>43</v>
      </c>
      <c r="D111" s="2" t="s">
        <v>372</v>
      </c>
      <c r="E111" s="2" t="s">
        <v>373</v>
      </c>
      <c r="F111" s="2" t="s">
        <v>41</v>
      </c>
      <c r="G111" s="2">
        <v>5000</v>
      </c>
      <c r="H111" s="2">
        <v>1</v>
      </c>
      <c r="I111" s="3">
        <v>46218</v>
      </c>
      <c r="J111" s="4"/>
      <c r="K111" s="2">
        <v>3057815</v>
      </c>
      <c r="L111" s="2">
        <v>27405</v>
      </c>
      <c r="M111" s="2" t="s">
        <v>348</v>
      </c>
      <c r="N111" s="5">
        <v>46212</v>
      </c>
      <c r="O111" s="2" t="s">
        <v>349</v>
      </c>
      <c r="P111" s="2" t="s">
        <v>49</v>
      </c>
      <c r="Q111" s="2">
        <v>0</v>
      </c>
      <c r="R111" s="3">
        <v>46212</v>
      </c>
      <c r="S111" s="2" t="s">
        <v>174</v>
      </c>
      <c r="T111" s="2" t="s">
        <v>375</v>
      </c>
      <c r="U111" s="2">
        <v>0</v>
      </c>
      <c r="V111" s="2">
        <v>0</v>
      </c>
      <c r="W111" s="2" t="s">
        <v>375</v>
      </c>
      <c r="X111" s="2">
        <v>2026</v>
      </c>
      <c r="Y111" s="2" t="s">
        <v>55</v>
      </c>
      <c r="Z111" s="4"/>
      <c r="AA111" s="3">
        <v>46211</v>
      </c>
      <c r="AB111" s="2" t="s">
        <v>348</v>
      </c>
      <c r="AC111" s="2">
        <v>488334</v>
      </c>
    </row>
    <row r="112" spans="1:29" ht="64.5" x14ac:dyDescent="0.25">
      <c r="A112" s="2" t="s">
        <v>29</v>
      </c>
      <c r="B112" s="2" t="s">
        <v>42</v>
      </c>
      <c r="C112" s="2" t="s">
        <v>43</v>
      </c>
      <c r="D112" s="2" t="s">
        <v>67</v>
      </c>
      <c r="E112" s="2" t="s">
        <v>376</v>
      </c>
      <c r="F112" s="2" t="s">
        <v>377</v>
      </c>
      <c r="G112" s="2">
        <v>1822000</v>
      </c>
      <c r="H112" s="2">
        <v>1</v>
      </c>
      <c r="I112" s="3">
        <v>46218</v>
      </c>
      <c r="J112" s="4"/>
      <c r="K112" s="2">
        <v>4842051</v>
      </c>
      <c r="L112" s="2">
        <v>27330</v>
      </c>
      <c r="M112" s="2" t="s">
        <v>378</v>
      </c>
      <c r="N112" s="5">
        <v>46217</v>
      </c>
      <c r="O112" s="2" t="s">
        <v>379</v>
      </c>
      <c r="P112" s="2" t="s">
        <v>370</v>
      </c>
      <c r="Q112" s="2">
        <v>0</v>
      </c>
      <c r="R112" s="3">
        <v>46217</v>
      </c>
      <c r="S112" s="2" t="s">
        <v>380</v>
      </c>
      <c r="T112" s="2" t="s">
        <v>381</v>
      </c>
      <c r="U112" s="2" t="s">
        <v>382</v>
      </c>
      <c r="V112" s="2">
        <v>0</v>
      </c>
      <c r="W112" s="2" t="s">
        <v>383</v>
      </c>
      <c r="X112" s="2">
        <v>2026</v>
      </c>
      <c r="Y112" s="2" t="s">
        <v>65</v>
      </c>
      <c r="Z112" s="4"/>
      <c r="AA112" s="4"/>
      <c r="AB112" s="2" t="s">
        <v>378</v>
      </c>
      <c r="AC112" s="2">
        <v>488330</v>
      </c>
    </row>
    <row r="113" spans="1:29" ht="64.5" x14ac:dyDescent="0.25">
      <c r="A113" s="2" t="s">
        <v>29</v>
      </c>
      <c r="B113" s="2" t="s">
        <v>42</v>
      </c>
      <c r="C113" s="2" t="s">
        <v>43</v>
      </c>
      <c r="D113" s="2" t="s">
        <v>67</v>
      </c>
      <c r="E113" s="2" t="s">
        <v>376</v>
      </c>
      <c r="F113" s="2" t="s">
        <v>56</v>
      </c>
      <c r="G113" s="2">
        <v>357600</v>
      </c>
      <c r="H113" s="2">
        <v>1</v>
      </c>
      <c r="I113" s="3">
        <v>46218</v>
      </c>
      <c r="J113" s="4"/>
      <c r="K113" s="2">
        <v>4842051</v>
      </c>
      <c r="L113" s="2">
        <v>27330</v>
      </c>
      <c r="M113" s="2" t="s">
        <v>378</v>
      </c>
      <c r="N113" s="5">
        <v>46217</v>
      </c>
      <c r="O113" s="2" t="s">
        <v>379</v>
      </c>
      <c r="P113" s="2" t="s">
        <v>370</v>
      </c>
      <c r="Q113" s="2">
        <v>0</v>
      </c>
      <c r="R113" s="3">
        <v>46217</v>
      </c>
      <c r="S113" s="2" t="s">
        <v>380</v>
      </c>
      <c r="T113" s="2" t="s">
        <v>381</v>
      </c>
      <c r="U113" s="2" t="s">
        <v>382</v>
      </c>
      <c r="V113" s="2">
        <v>0</v>
      </c>
      <c r="W113" s="2" t="s">
        <v>383</v>
      </c>
      <c r="X113" s="2">
        <v>2026</v>
      </c>
      <c r="Y113" s="2" t="s">
        <v>65</v>
      </c>
      <c r="Z113" s="4"/>
      <c r="AA113" s="4"/>
      <c r="AB113" s="2" t="s">
        <v>378</v>
      </c>
      <c r="AC113" s="2">
        <v>488330</v>
      </c>
    </row>
    <row r="114" spans="1:29" ht="51.75" x14ac:dyDescent="0.25">
      <c r="A114" s="2" t="s">
        <v>29</v>
      </c>
      <c r="B114" s="2" t="s">
        <v>42</v>
      </c>
      <c r="C114" s="2" t="s">
        <v>43</v>
      </c>
      <c r="D114" s="2" t="s">
        <v>132</v>
      </c>
      <c r="E114" s="2" t="s">
        <v>384</v>
      </c>
      <c r="F114" s="2" t="s">
        <v>385</v>
      </c>
      <c r="G114" s="2">
        <v>42522</v>
      </c>
      <c r="H114" s="2">
        <v>1</v>
      </c>
      <c r="I114" s="3">
        <v>46218</v>
      </c>
      <c r="J114" s="4"/>
      <c r="K114" s="2">
        <v>1439056</v>
      </c>
      <c r="L114" s="2" t="s">
        <v>386</v>
      </c>
      <c r="M114" s="2" t="s">
        <v>249</v>
      </c>
      <c r="N114" s="5">
        <v>46216</v>
      </c>
      <c r="O114" s="2" t="s">
        <v>387</v>
      </c>
      <c r="P114" s="2" t="s">
        <v>49</v>
      </c>
      <c r="Q114" s="2" t="s">
        <v>61</v>
      </c>
      <c r="R114" s="3">
        <v>46216</v>
      </c>
      <c r="S114" s="2" t="s">
        <v>251</v>
      </c>
      <c r="T114" s="2" t="s">
        <v>63</v>
      </c>
      <c r="U114" s="2" t="s">
        <v>388</v>
      </c>
      <c r="V114" s="2" t="s">
        <v>389</v>
      </c>
      <c r="W114" s="2" t="s">
        <v>390</v>
      </c>
      <c r="X114" s="2">
        <v>2026</v>
      </c>
      <c r="Y114" s="2" t="s">
        <v>65</v>
      </c>
      <c r="Z114" s="4"/>
      <c r="AA114" s="4"/>
      <c r="AB114" s="2" t="s">
        <v>249</v>
      </c>
      <c r="AC114" s="2">
        <v>488322</v>
      </c>
    </row>
    <row r="115" spans="1:29" ht="64.5" x14ac:dyDescent="0.25">
      <c r="A115" s="2" t="s">
        <v>29</v>
      </c>
      <c r="B115" s="2" t="s">
        <v>42</v>
      </c>
      <c r="C115" s="2" t="s">
        <v>43</v>
      </c>
      <c r="D115" s="2" t="s">
        <v>132</v>
      </c>
      <c r="E115" s="2" t="s">
        <v>384</v>
      </c>
      <c r="F115" s="2" t="s">
        <v>391</v>
      </c>
      <c r="G115" s="2">
        <v>1955000</v>
      </c>
      <c r="H115" s="2">
        <v>1</v>
      </c>
      <c r="I115" s="3">
        <v>46218</v>
      </c>
      <c r="J115" s="4"/>
      <c r="K115" s="2">
        <v>1439056</v>
      </c>
      <c r="L115" s="2" t="s">
        <v>386</v>
      </c>
      <c r="M115" s="2" t="s">
        <v>249</v>
      </c>
      <c r="N115" s="5">
        <v>46216</v>
      </c>
      <c r="O115" s="2" t="s">
        <v>387</v>
      </c>
      <c r="P115" s="2" t="s">
        <v>49</v>
      </c>
      <c r="Q115" s="2" t="s">
        <v>61</v>
      </c>
      <c r="R115" s="3">
        <v>46216</v>
      </c>
      <c r="S115" s="2" t="s">
        <v>251</v>
      </c>
      <c r="T115" s="2" t="s">
        <v>63</v>
      </c>
      <c r="U115" s="2" t="s">
        <v>388</v>
      </c>
      <c r="V115" s="2" t="s">
        <v>389</v>
      </c>
      <c r="W115" s="2" t="s">
        <v>390</v>
      </c>
      <c r="X115" s="2">
        <v>2026</v>
      </c>
      <c r="Y115" s="2" t="s">
        <v>65</v>
      </c>
      <c r="Z115" s="4"/>
      <c r="AA115" s="4"/>
      <c r="AB115" s="2" t="s">
        <v>249</v>
      </c>
      <c r="AC115" s="2">
        <v>488322</v>
      </c>
    </row>
    <row r="116" spans="1:29" ht="51.75" x14ac:dyDescent="0.25">
      <c r="A116" s="2" t="s">
        <v>29</v>
      </c>
      <c r="B116" s="2" t="s">
        <v>42</v>
      </c>
      <c r="C116" s="2" t="s">
        <v>43</v>
      </c>
      <c r="D116" s="2" t="s">
        <v>132</v>
      </c>
      <c r="E116" s="2" t="s">
        <v>384</v>
      </c>
      <c r="F116" s="2" t="s">
        <v>56</v>
      </c>
      <c r="G116" s="2">
        <v>542522</v>
      </c>
      <c r="H116" s="2">
        <v>1</v>
      </c>
      <c r="I116" s="3">
        <v>46218</v>
      </c>
      <c r="J116" s="4"/>
      <c r="K116" s="2">
        <v>1439056</v>
      </c>
      <c r="L116" s="2" t="s">
        <v>386</v>
      </c>
      <c r="M116" s="2" t="s">
        <v>249</v>
      </c>
      <c r="N116" s="5">
        <v>46216</v>
      </c>
      <c r="O116" s="2" t="s">
        <v>387</v>
      </c>
      <c r="P116" s="2" t="s">
        <v>49</v>
      </c>
      <c r="Q116" s="2" t="s">
        <v>61</v>
      </c>
      <c r="R116" s="3">
        <v>46216</v>
      </c>
      <c r="S116" s="2" t="s">
        <v>251</v>
      </c>
      <c r="T116" s="2" t="s">
        <v>63</v>
      </c>
      <c r="U116" s="2" t="s">
        <v>388</v>
      </c>
      <c r="V116" s="2" t="s">
        <v>389</v>
      </c>
      <c r="W116" s="2" t="s">
        <v>390</v>
      </c>
      <c r="X116" s="2">
        <v>2026</v>
      </c>
      <c r="Y116" s="2" t="s">
        <v>65</v>
      </c>
      <c r="Z116" s="4"/>
      <c r="AA116" s="4"/>
      <c r="AB116" s="2" t="s">
        <v>249</v>
      </c>
      <c r="AC116" s="2">
        <v>488322</v>
      </c>
    </row>
    <row r="117" spans="1:29" ht="64.5" x14ac:dyDescent="0.25">
      <c r="A117" s="2" t="s">
        <v>29</v>
      </c>
      <c r="B117" s="2" t="s">
        <v>42</v>
      </c>
      <c r="C117" s="2" t="s">
        <v>43</v>
      </c>
      <c r="D117" s="2" t="s">
        <v>32</v>
      </c>
      <c r="E117" s="2" t="s">
        <v>392</v>
      </c>
      <c r="F117" s="2" t="s">
        <v>393</v>
      </c>
      <c r="G117" s="2">
        <v>2700000</v>
      </c>
      <c r="H117" s="2">
        <v>1</v>
      </c>
      <c r="I117" s="3">
        <v>46218</v>
      </c>
      <c r="J117" s="4"/>
      <c r="K117" s="2">
        <v>4860860</v>
      </c>
      <c r="L117" s="2">
        <v>54000</v>
      </c>
      <c r="M117" s="2" t="s">
        <v>77</v>
      </c>
      <c r="N117" s="5">
        <v>46217</v>
      </c>
      <c r="O117" s="2" t="s">
        <v>394</v>
      </c>
      <c r="P117" s="2" t="s">
        <v>36</v>
      </c>
      <c r="Q117" s="2" t="s">
        <v>237</v>
      </c>
      <c r="R117" s="3">
        <v>46217</v>
      </c>
      <c r="S117" s="2" t="s">
        <v>38</v>
      </c>
      <c r="T117" s="2" t="s">
        <v>395</v>
      </c>
      <c r="U117" s="2" t="s">
        <v>396</v>
      </c>
      <c r="V117" s="2" t="s">
        <v>397</v>
      </c>
      <c r="W117" s="2" t="s">
        <v>398</v>
      </c>
      <c r="X117" s="2">
        <v>2026</v>
      </c>
      <c r="Y117" s="2" t="s">
        <v>40</v>
      </c>
      <c r="Z117" s="4"/>
      <c r="AA117" s="3">
        <v>46217</v>
      </c>
      <c r="AB117" s="2" t="s">
        <v>77</v>
      </c>
      <c r="AC117" s="2">
        <v>488114</v>
      </c>
    </row>
    <row r="118" spans="1:29" ht="39" x14ac:dyDescent="0.25">
      <c r="A118" s="2" t="s">
        <v>29</v>
      </c>
      <c r="B118" s="2" t="s">
        <v>42</v>
      </c>
      <c r="C118" s="2" t="s">
        <v>43</v>
      </c>
      <c r="D118" s="2" t="s">
        <v>32</v>
      </c>
      <c r="E118" s="2" t="s">
        <v>392</v>
      </c>
      <c r="F118" s="2" t="s">
        <v>41</v>
      </c>
      <c r="G118" s="2">
        <v>1000</v>
      </c>
      <c r="H118" s="2">
        <v>1</v>
      </c>
      <c r="I118" s="3">
        <v>46218</v>
      </c>
      <c r="J118" s="4"/>
      <c r="K118" s="2">
        <v>4860860</v>
      </c>
      <c r="L118" s="2">
        <v>54000</v>
      </c>
      <c r="M118" s="2" t="s">
        <v>77</v>
      </c>
      <c r="N118" s="5">
        <v>46217</v>
      </c>
      <c r="O118" s="2" t="s">
        <v>394</v>
      </c>
      <c r="P118" s="2" t="s">
        <v>36</v>
      </c>
      <c r="Q118" s="2" t="s">
        <v>237</v>
      </c>
      <c r="R118" s="3">
        <v>46217</v>
      </c>
      <c r="S118" s="2" t="s">
        <v>38</v>
      </c>
      <c r="T118" s="2" t="s">
        <v>395</v>
      </c>
      <c r="U118" s="2" t="s">
        <v>396</v>
      </c>
      <c r="V118" s="2" t="s">
        <v>397</v>
      </c>
      <c r="W118" s="2" t="s">
        <v>398</v>
      </c>
      <c r="X118" s="2">
        <v>2026</v>
      </c>
      <c r="Y118" s="2" t="s">
        <v>40</v>
      </c>
      <c r="Z118" s="4"/>
      <c r="AA118" s="3">
        <v>46217</v>
      </c>
      <c r="AB118" s="2" t="s">
        <v>77</v>
      </c>
      <c r="AC118" s="2">
        <v>488114</v>
      </c>
    </row>
    <row r="119" spans="1:29" ht="64.5" x14ac:dyDescent="0.25">
      <c r="A119" s="2" t="s">
        <v>29</v>
      </c>
      <c r="B119" s="2" t="s">
        <v>42</v>
      </c>
      <c r="C119" s="2" t="s">
        <v>43</v>
      </c>
      <c r="D119" s="2" t="s">
        <v>57</v>
      </c>
      <c r="E119" s="2" t="s">
        <v>399</v>
      </c>
      <c r="F119" s="2" t="s">
        <v>400</v>
      </c>
      <c r="G119" s="2">
        <v>1970000</v>
      </c>
      <c r="H119" s="2">
        <v>1</v>
      </c>
      <c r="I119" s="3">
        <v>46217</v>
      </c>
      <c r="J119" s="4"/>
      <c r="K119" s="2">
        <v>4854363</v>
      </c>
      <c r="L119" s="2">
        <v>39400</v>
      </c>
      <c r="M119" s="2" t="s">
        <v>192</v>
      </c>
      <c r="N119" s="5">
        <v>46217</v>
      </c>
      <c r="O119" s="2" t="s">
        <v>401</v>
      </c>
      <c r="P119" s="2" t="s">
        <v>49</v>
      </c>
      <c r="Q119" s="2" t="s">
        <v>61</v>
      </c>
      <c r="R119" s="3">
        <v>46217</v>
      </c>
      <c r="S119" s="2" t="s">
        <v>194</v>
      </c>
      <c r="T119" s="2" t="s">
        <v>63</v>
      </c>
      <c r="U119" s="2">
        <v>0</v>
      </c>
      <c r="V119" s="2">
        <v>0</v>
      </c>
      <c r="W119" s="2" t="s">
        <v>64</v>
      </c>
      <c r="X119" s="2">
        <v>2026</v>
      </c>
      <c r="Y119" s="2" t="s">
        <v>65</v>
      </c>
      <c r="Z119" s="4"/>
      <c r="AA119" s="4"/>
      <c r="AB119" s="2" t="s">
        <v>192</v>
      </c>
      <c r="AC119" s="2">
        <v>488094</v>
      </c>
    </row>
    <row r="120" spans="1:29" ht="51.75" x14ac:dyDescent="0.25">
      <c r="A120" s="2" t="s">
        <v>29</v>
      </c>
      <c r="B120" s="2" t="s">
        <v>42</v>
      </c>
      <c r="C120" s="2" t="s">
        <v>43</v>
      </c>
      <c r="D120" s="2" t="s">
        <v>57</v>
      </c>
      <c r="E120" s="2" t="s">
        <v>399</v>
      </c>
      <c r="F120" s="2" t="s">
        <v>56</v>
      </c>
      <c r="G120" s="2">
        <v>1470000</v>
      </c>
      <c r="H120" s="2">
        <v>1</v>
      </c>
      <c r="I120" s="3">
        <v>46217</v>
      </c>
      <c r="J120" s="4"/>
      <c r="K120" s="2">
        <v>4854363</v>
      </c>
      <c r="L120" s="2">
        <v>39400</v>
      </c>
      <c r="M120" s="2" t="s">
        <v>192</v>
      </c>
      <c r="N120" s="5">
        <v>46217</v>
      </c>
      <c r="O120" s="2" t="s">
        <v>401</v>
      </c>
      <c r="P120" s="2" t="s">
        <v>49</v>
      </c>
      <c r="Q120" s="2" t="s">
        <v>61</v>
      </c>
      <c r="R120" s="3">
        <v>46217</v>
      </c>
      <c r="S120" s="2" t="s">
        <v>194</v>
      </c>
      <c r="T120" s="2" t="s">
        <v>63</v>
      </c>
      <c r="U120" s="2">
        <v>0</v>
      </c>
      <c r="V120" s="2">
        <v>0</v>
      </c>
      <c r="W120" s="2" t="s">
        <v>64</v>
      </c>
      <c r="X120" s="2">
        <v>2026</v>
      </c>
      <c r="Y120" s="2" t="s">
        <v>65</v>
      </c>
      <c r="Z120" s="4"/>
      <c r="AA120" s="4"/>
      <c r="AB120" s="2" t="s">
        <v>192</v>
      </c>
      <c r="AC120" s="2">
        <v>488094</v>
      </c>
    </row>
    <row r="121" spans="1:29" ht="90" x14ac:dyDescent="0.25">
      <c r="A121" s="2" t="s">
        <v>29</v>
      </c>
      <c r="B121" s="2" t="s">
        <v>42</v>
      </c>
      <c r="C121" s="2" t="s">
        <v>43</v>
      </c>
      <c r="D121" s="2" t="s">
        <v>372</v>
      </c>
      <c r="E121" s="2" t="s">
        <v>402</v>
      </c>
      <c r="F121" s="2" t="s">
        <v>403</v>
      </c>
      <c r="G121" s="2">
        <v>2050000</v>
      </c>
      <c r="H121" s="2">
        <v>1</v>
      </c>
      <c r="I121" s="3">
        <v>46217</v>
      </c>
      <c r="J121" s="4"/>
      <c r="K121" s="2">
        <v>4805851</v>
      </c>
      <c r="L121" s="2">
        <v>41000</v>
      </c>
      <c r="M121" s="2" t="s">
        <v>404</v>
      </c>
      <c r="N121" s="5">
        <v>46213</v>
      </c>
      <c r="O121" s="2" t="s">
        <v>405</v>
      </c>
      <c r="P121" s="2" t="s">
        <v>49</v>
      </c>
      <c r="Q121" s="2" t="s">
        <v>61</v>
      </c>
      <c r="R121" s="3">
        <v>46213</v>
      </c>
      <c r="S121" s="2" t="s">
        <v>277</v>
      </c>
      <c r="T121" s="2" t="s">
        <v>139</v>
      </c>
      <c r="U121" s="2">
        <v>0</v>
      </c>
      <c r="V121" s="2">
        <v>0</v>
      </c>
      <c r="W121" s="2" t="s">
        <v>406</v>
      </c>
      <c r="X121" s="2">
        <v>2026</v>
      </c>
      <c r="Y121" s="2" t="s">
        <v>55</v>
      </c>
      <c r="Z121" s="4"/>
      <c r="AA121" s="3">
        <v>46208</v>
      </c>
      <c r="AB121" s="2" t="s">
        <v>404</v>
      </c>
      <c r="AC121" s="2">
        <v>488052</v>
      </c>
    </row>
    <row r="122" spans="1:29" ht="90" x14ac:dyDescent="0.25">
      <c r="A122" s="2" t="s">
        <v>29</v>
      </c>
      <c r="B122" s="2" t="s">
        <v>42</v>
      </c>
      <c r="C122" s="2" t="s">
        <v>43</v>
      </c>
      <c r="D122" s="2" t="s">
        <v>372</v>
      </c>
      <c r="E122" s="2" t="s">
        <v>402</v>
      </c>
      <c r="F122" s="2" t="s">
        <v>56</v>
      </c>
      <c r="G122" s="2">
        <v>1795000</v>
      </c>
      <c r="H122" s="2">
        <v>1</v>
      </c>
      <c r="I122" s="3">
        <v>46217</v>
      </c>
      <c r="J122" s="4"/>
      <c r="K122" s="2">
        <v>4805851</v>
      </c>
      <c r="L122" s="2">
        <v>41000</v>
      </c>
      <c r="M122" s="2" t="s">
        <v>404</v>
      </c>
      <c r="N122" s="5">
        <v>46213</v>
      </c>
      <c r="O122" s="2" t="s">
        <v>405</v>
      </c>
      <c r="P122" s="2" t="s">
        <v>49</v>
      </c>
      <c r="Q122" s="2" t="s">
        <v>61</v>
      </c>
      <c r="R122" s="3">
        <v>46213</v>
      </c>
      <c r="S122" s="2" t="s">
        <v>277</v>
      </c>
      <c r="T122" s="2" t="s">
        <v>139</v>
      </c>
      <c r="U122" s="2">
        <v>0</v>
      </c>
      <c r="V122" s="2">
        <v>0</v>
      </c>
      <c r="W122" s="2" t="s">
        <v>406</v>
      </c>
      <c r="X122" s="2">
        <v>2026</v>
      </c>
      <c r="Y122" s="2" t="s">
        <v>55</v>
      </c>
      <c r="Z122" s="4"/>
      <c r="AA122" s="3">
        <v>46208</v>
      </c>
      <c r="AB122" s="2" t="s">
        <v>404</v>
      </c>
      <c r="AC122" s="2">
        <v>488052</v>
      </c>
    </row>
    <row r="123" spans="1:29" ht="90" x14ac:dyDescent="0.25">
      <c r="A123" s="2" t="s">
        <v>29</v>
      </c>
      <c r="B123" s="2" t="s">
        <v>42</v>
      </c>
      <c r="C123" s="2" t="s">
        <v>43</v>
      </c>
      <c r="D123" s="2" t="s">
        <v>372</v>
      </c>
      <c r="E123" s="2" t="s">
        <v>402</v>
      </c>
      <c r="F123" s="2" t="s">
        <v>41</v>
      </c>
      <c r="G123" s="2">
        <v>5000</v>
      </c>
      <c r="H123" s="2">
        <v>1</v>
      </c>
      <c r="I123" s="3">
        <v>46217</v>
      </c>
      <c r="J123" s="4"/>
      <c r="K123" s="2">
        <v>4805851</v>
      </c>
      <c r="L123" s="2">
        <v>41000</v>
      </c>
      <c r="M123" s="2" t="s">
        <v>404</v>
      </c>
      <c r="N123" s="5">
        <v>46213</v>
      </c>
      <c r="O123" s="2" t="s">
        <v>405</v>
      </c>
      <c r="P123" s="2" t="s">
        <v>49</v>
      </c>
      <c r="Q123" s="2" t="s">
        <v>61</v>
      </c>
      <c r="R123" s="3">
        <v>46213</v>
      </c>
      <c r="S123" s="2" t="s">
        <v>277</v>
      </c>
      <c r="T123" s="2" t="s">
        <v>139</v>
      </c>
      <c r="U123" s="2">
        <v>0</v>
      </c>
      <c r="V123" s="2">
        <v>0</v>
      </c>
      <c r="W123" s="2" t="s">
        <v>406</v>
      </c>
      <c r="X123" s="2">
        <v>2026</v>
      </c>
      <c r="Y123" s="2" t="s">
        <v>55</v>
      </c>
      <c r="Z123" s="4"/>
      <c r="AA123" s="3">
        <v>46208</v>
      </c>
      <c r="AB123" s="2" t="s">
        <v>404</v>
      </c>
      <c r="AC123" s="2">
        <v>488052</v>
      </c>
    </row>
    <row r="124" spans="1:29" ht="64.5" x14ac:dyDescent="0.25">
      <c r="A124" s="2" t="s">
        <v>29</v>
      </c>
      <c r="B124" s="2" t="s">
        <v>42</v>
      </c>
      <c r="C124" s="2" t="s">
        <v>43</v>
      </c>
      <c r="D124" s="2" t="s">
        <v>32</v>
      </c>
      <c r="E124" s="2" t="s">
        <v>407</v>
      </c>
      <c r="F124" s="2" t="s">
        <v>408</v>
      </c>
      <c r="G124" s="2">
        <v>3626000</v>
      </c>
      <c r="H124" s="2">
        <v>1</v>
      </c>
      <c r="I124" s="3">
        <v>46218</v>
      </c>
      <c r="J124" s="4"/>
      <c r="K124" s="2">
        <v>4859904</v>
      </c>
      <c r="L124" s="2">
        <v>30000</v>
      </c>
      <c r="M124" s="2" t="s">
        <v>235</v>
      </c>
      <c r="N124" s="5">
        <v>46216</v>
      </c>
      <c r="O124" s="2" t="s">
        <v>409</v>
      </c>
      <c r="P124" s="2" t="s">
        <v>36</v>
      </c>
      <c r="Q124" s="2" t="s">
        <v>410</v>
      </c>
      <c r="R124" s="3">
        <v>46216</v>
      </c>
      <c r="S124" s="2" t="s">
        <v>38</v>
      </c>
      <c r="T124" s="2" t="s">
        <v>411</v>
      </c>
      <c r="U124" s="2" t="s">
        <v>412</v>
      </c>
      <c r="V124" s="2" t="s">
        <v>413</v>
      </c>
      <c r="W124" s="2" t="s">
        <v>414</v>
      </c>
      <c r="X124" s="2">
        <v>2026</v>
      </c>
      <c r="Y124" s="2" t="s">
        <v>40</v>
      </c>
      <c r="Z124" s="4"/>
      <c r="AA124" s="3">
        <v>46217</v>
      </c>
      <c r="AB124" s="2" t="s">
        <v>235</v>
      </c>
      <c r="AC124" s="2">
        <v>488014</v>
      </c>
    </row>
    <row r="125" spans="1:29" ht="39" x14ac:dyDescent="0.25">
      <c r="A125" s="2" t="s">
        <v>29</v>
      </c>
      <c r="B125" s="2" t="s">
        <v>42</v>
      </c>
      <c r="C125" s="2" t="s">
        <v>43</v>
      </c>
      <c r="D125" s="2" t="s">
        <v>32</v>
      </c>
      <c r="E125" s="2" t="s">
        <v>407</v>
      </c>
      <c r="F125" s="2" t="s">
        <v>41</v>
      </c>
      <c r="G125" s="2">
        <v>1000</v>
      </c>
      <c r="H125" s="2">
        <v>1</v>
      </c>
      <c r="I125" s="3">
        <v>46218</v>
      </c>
      <c r="J125" s="4"/>
      <c r="K125" s="2">
        <v>4859904</v>
      </c>
      <c r="L125" s="2">
        <v>30000</v>
      </c>
      <c r="M125" s="2" t="s">
        <v>235</v>
      </c>
      <c r="N125" s="5">
        <v>46216</v>
      </c>
      <c r="O125" s="2" t="s">
        <v>409</v>
      </c>
      <c r="P125" s="2" t="s">
        <v>36</v>
      </c>
      <c r="Q125" s="2" t="s">
        <v>410</v>
      </c>
      <c r="R125" s="3">
        <v>46216</v>
      </c>
      <c r="S125" s="2" t="s">
        <v>38</v>
      </c>
      <c r="T125" s="2" t="s">
        <v>411</v>
      </c>
      <c r="U125" s="2" t="s">
        <v>412</v>
      </c>
      <c r="V125" s="2" t="s">
        <v>413</v>
      </c>
      <c r="W125" s="2" t="s">
        <v>414</v>
      </c>
      <c r="X125" s="2">
        <v>2026</v>
      </c>
      <c r="Y125" s="2" t="s">
        <v>40</v>
      </c>
      <c r="Z125" s="4"/>
      <c r="AA125" s="3">
        <v>46217</v>
      </c>
      <c r="AB125" s="2" t="s">
        <v>235</v>
      </c>
      <c r="AC125" s="2">
        <v>488014</v>
      </c>
    </row>
    <row r="126" spans="1:29" ht="51.75" x14ac:dyDescent="0.25">
      <c r="A126" s="2" t="s">
        <v>29</v>
      </c>
      <c r="B126" s="2" t="s">
        <v>42</v>
      </c>
      <c r="C126" s="2" t="s">
        <v>43</v>
      </c>
      <c r="D126" s="2" t="s">
        <v>32</v>
      </c>
      <c r="E126" s="2" t="s">
        <v>415</v>
      </c>
      <c r="F126" s="2" t="s">
        <v>416</v>
      </c>
      <c r="G126" s="2">
        <v>3700000</v>
      </c>
      <c r="H126" s="2">
        <v>1</v>
      </c>
      <c r="I126" s="3">
        <v>46218</v>
      </c>
      <c r="J126" s="4"/>
      <c r="K126" s="2">
        <v>4859953</v>
      </c>
      <c r="L126" s="2">
        <v>74000</v>
      </c>
      <c r="M126" s="2" t="s">
        <v>192</v>
      </c>
      <c r="N126" s="5">
        <v>46216</v>
      </c>
      <c r="O126" s="2" t="s">
        <v>417</v>
      </c>
      <c r="P126" s="2" t="s">
        <v>36</v>
      </c>
      <c r="Q126" s="2" t="s">
        <v>209</v>
      </c>
      <c r="R126" s="3">
        <v>46217</v>
      </c>
      <c r="S126" s="2" t="s">
        <v>38</v>
      </c>
      <c r="T126" s="2" t="s">
        <v>210</v>
      </c>
      <c r="U126" s="2" t="s">
        <v>418</v>
      </c>
      <c r="V126" s="2" t="s">
        <v>419</v>
      </c>
      <c r="W126" s="2" t="s">
        <v>420</v>
      </c>
      <c r="X126" s="2">
        <v>2026</v>
      </c>
      <c r="Y126" s="2" t="s">
        <v>40</v>
      </c>
      <c r="Z126" s="4"/>
      <c r="AA126" s="3">
        <v>46210</v>
      </c>
      <c r="AB126" s="2" t="s">
        <v>192</v>
      </c>
      <c r="AC126" s="2">
        <v>488006</v>
      </c>
    </row>
    <row r="127" spans="1:29" ht="51.75" x14ac:dyDescent="0.25">
      <c r="A127" s="2" t="s">
        <v>29</v>
      </c>
      <c r="B127" s="2" t="s">
        <v>42</v>
      </c>
      <c r="C127" s="2" t="s">
        <v>43</v>
      </c>
      <c r="D127" s="2" t="s">
        <v>32</v>
      </c>
      <c r="E127" s="2" t="s">
        <v>415</v>
      </c>
      <c r="F127" s="2" t="s">
        <v>41</v>
      </c>
      <c r="G127" s="2">
        <v>1000</v>
      </c>
      <c r="H127" s="2">
        <v>1</v>
      </c>
      <c r="I127" s="3">
        <v>46218</v>
      </c>
      <c r="J127" s="4"/>
      <c r="K127" s="2">
        <v>4859953</v>
      </c>
      <c r="L127" s="2">
        <v>74000</v>
      </c>
      <c r="M127" s="2" t="s">
        <v>192</v>
      </c>
      <c r="N127" s="5">
        <v>46216</v>
      </c>
      <c r="O127" s="2" t="s">
        <v>417</v>
      </c>
      <c r="P127" s="2" t="s">
        <v>36</v>
      </c>
      <c r="Q127" s="2" t="s">
        <v>209</v>
      </c>
      <c r="R127" s="3">
        <v>46217</v>
      </c>
      <c r="S127" s="2" t="s">
        <v>38</v>
      </c>
      <c r="T127" s="2" t="s">
        <v>210</v>
      </c>
      <c r="U127" s="2" t="s">
        <v>418</v>
      </c>
      <c r="V127" s="2" t="s">
        <v>419</v>
      </c>
      <c r="W127" s="2" t="s">
        <v>420</v>
      </c>
      <c r="X127" s="2">
        <v>2026</v>
      </c>
      <c r="Y127" s="2" t="s">
        <v>40</v>
      </c>
      <c r="Z127" s="4"/>
      <c r="AA127" s="3">
        <v>46210</v>
      </c>
      <c r="AB127" s="2" t="s">
        <v>192</v>
      </c>
      <c r="AC127" s="2">
        <v>488006</v>
      </c>
    </row>
    <row r="128" spans="1:29" ht="102.75" x14ac:dyDescent="0.25">
      <c r="A128" s="2" t="s">
        <v>29</v>
      </c>
      <c r="B128" s="2" t="s">
        <v>42</v>
      </c>
      <c r="C128" s="2" t="s">
        <v>43</v>
      </c>
      <c r="D128" s="2" t="s">
        <v>32</v>
      </c>
      <c r="E128" s="2" t="s">
        <v>421</v>
      </c>
      <c r="F128" s="2" t="s">
        <v>422</v>
      </c>
      <c r="G128" s="2">
        <v>1142000</v>
      </c>
      <c r="H128" s="2">
        <v>1</v>
      </c>
      <c r="I128" s="3">
        <v>46218</v>
      </c>
      <c r="J128" s="4"/>
      <c r="K128" s="2">
        <v>4859833</v>
      </c>
      <c r="L128" s="2">
        <v>10000</v>
      </c>
      <c r="M128" s="2" t="s">
        <v>35</v>
      </c>
      <c r="N128" s="5">
        <v>46217</v>
      </c>
      <c r="O128" s="2" t="s">
        <v>423</v>
      </c>
      <c r="P128" s="2" t="s">
        <v>36</v>
      </c>
      <c r="Q128" s="2" t="s">
        <v>53</v>
      </c>
      <c r="R128" s="3">
        <v>46217</v>
      </c>
      <c r="S128" s="2" t="s">
        <v>38</v>
      </c>
      <c r="T128" s="2" t="s">
        <v>424</v>
      </c>
      <c r="U128" s="2">
        <v>0</v>
      </c>
      <c r="V128" s="2">
        <v>0</v>
      </c>
      <c r="W128" s="2" t="s">
        <v>425</v>
      </c>
      <c r="X128" s="2">
        <v>2026</v>
      </c>
      <c r="Y128" s="2" t="s">
        <v>40</v>
      </c>
      <c r="Z128" s="4"/>
      <c r="AA128" s="3">
        <v>46210</v>
      </c>
      <c r="AB128" s="2" t="s">
        <v>35</v>
      </c>
      <c r="AC128" s="2">
        <v>488000</v>
      </c>
    </row>
    <row r="129" spans="1:29" ht="102.75" x14ac:dyDescent="0.25">
      <c r="A129" s="2" t="s">
        <v>29</v>
      </c>
      <c r="B129" s="2" t="s">
        <v>42</v>
      </c>
      <c r="C129" s="2" t="s">
        <v>43</v>
      </c>
      <c r="D129" s="2" t="s">
        <v>32</v>
      </c>
      <c r="E129" s="2" t="s">
        <v>421</v>
      </c>
      <c r="F129" s="2" t="s">
        <v>41</v>
      </c>
      <c r="G129" s="2">
        <v>1000</v>
      </c>
      <c r="H129" s="2">
        <v>1</v>
      </c>
      <c r="I129" s="3">
        <v>46218</v>
      </c>
      <c r="J129" s="4"/>
      <c r="K129" s="2">
        <v>4859833</v>
      </c>
      <c r="L129" s="2">
        <v>10000</v>
      </c>
      <c r="M129" s="2" t="s">
        <v>35</v>
      </c>
      <c r="N129" s="5">
        <v>46217</v>
      </c>
      <c r="O129" s="2" t="s">
        <v>423</v>
      </c>
      <c r="P129" s="2" t="s">
        <v>36</v>
      </c>
      <c r="Q129" s="2" t="s">
        <v>53</v>
      </c>
      <c r="R129" s="3">
        <v>46217</v>
      </c>
      <c r="S129" s="2" t="s">
        <v>38</v>
      </c>
      <c r="T129" s="2" t="s">
        <v>424</v>
      </c>
      <c r="U129" s="2">
        <v>0</v>
      </c>
      <c r="V129" s="2">
        <v>0</v>
      </c>
      <c r="W129" s="2" t="s">
        <v>425</v>
      </c>
      <c r="X129" s="2">
        <v>2026</v>
      </c>
      <c r="Y129" s="2" t="s">
        <v>40</v>
      </c>
      <c r="Z129" s="4"/>
      <c r="AA129" s="3">
        <v>46210</v>
      </c>
      <c r="AB129" s="2" t="s">
        <v>35</v>
      </c>
      <c r="AC129" s="2">
        <v>488000</v>
      </c>
    </row>
    <row r="130" spans="1:29" ht="102.75" x14ac:dyDescent="0.25">
      <c r="A130" s="2" t="s">
        <v>29</v>
      </c>
      <c r="B130" s="2" t="s">
        <v>42</v>
      </c>
      <c r="C130" s="2" t="s">
        <v>43</v>
      </c>
      <c r="D130" s="2" t="s">
        <v>32</v>
      </c>
      <c r="E130" s="2" t="s">
        <v>426</v>
      </c>
      <c r="F130" s="2" t="s">
        <v>427</v>
      </c>
      <c r="G130" s="2">
        <v>1250000</v>
      </c>
      <c r="H130" s="2">
        <v>1</v>
      </c>
      <c r="I130" s="3">
        <v>46217</v>
      </c>
      <c r="J130" s="4"/>
      <c r="K130" s="2">
        <v>4697988</v>
      </c>
      <c r="L130" s="2">
        <v>10000</v>
      </c>
      <c r="M130" s="2" t="s">
        <v>35</v>
      </c>
      <c r="N130" s="5">
        <v>46217</v>
      </c>
      <c r="O130" s="2" t="s">
        <v>428</v>
      </c>
      <c r="P130" s="2" t="s">
        <v>36</v>
      </c>
      <c r="Q130" s="2" t="s">
        <v>88</v>
      </c>
      <c r="R130" s="3">
        <v>46217</v>
      </c>
      <c r="S130" s="2" t="s">
        <v>38</v>
      </c>
      <c r="T130" s="2" t="s">
        <v>429</v>
      </c>
      <c r="U130" s="2">
        <v>0</v>
      </c>
      <c r="V130" s="2">
        <v>0</v>
      </c>
      <c r="W130" s="2" t="s">
        <v>430</v>
      </c>
      <c r="X130" s="2">
        <v>2026</v>
      </c>
      <c r="Y130" s="2" t="s">
        <v>40</v>
      </c>
      <c r="Z130" s="4"/>
      <c r="AA130" s="3">
        <v>46217</v>
      </c>
      <c r="AB130" s="2" t="s">
        <v>35</v>
      </c>
      <c r="AC130" s="2">
        <v>487996</v>
      </c>
    </row>
    <row r="131" spans="1:29" ht="102.75" x14ac:dyDescent="0.25">
      <c r="A131" s="2" t="s">
        <v>29</v>
      </c>
      <c r="B131" s="2" t="s">
        <v>42</v>
      </c>
      <c r="C131" s="2" t="s">
        <v>43</v>
      </c>
      <c r="D131" s="2" t="s">
        <v>32</v>
      </c>
      <c r="E131" s="2" t="s">
        <v>426</v>
      </c>
      <c r="F131" s="2" t="s">
        <v>41</v>
      </c>
      <c r="G131" s="2">
        <v>1000</v>
      </c>
      <c r="H131" s="2">
        <v>1</v>
      </c>
      <c r="I131" s="3">
        <v>46217</v>
      </c>
      <c r="J131" s="4"/>
      <c r="K131" s="2">
        <v>4697988</v>
      </c>
      <c r="L131" s="2">
        <v>10000</v>
      </c>
      <c r="M131" s="2" t="s">
        <v>35</v>
      </c>
      <c r="N131" s="5">
        <v>46217</v>
      </c>
      <c r="O131" s="2" t="s">
        <v>428</v>
      </c>
      <c r="P131" s="2" t="s">
        <v>36</v>
      </c>
      <c r="Q131" s="2" t="s">
        <v>88</v>
      </c>
      <c r="R131" s="3">
        <v>46217</v>
      </c>
      <c r="S131" s="2" t="s">
        <v>38</v>
      </c>
      <c r="T131" s="2" t="s">
        <v>429</v>
      </c>
      <c r="U131" s="2">
        <v>0</v>
      </c>
      <c r="V131" s="2">
        <v>0</v>
      </c>
      <c r="W131" s="2" t="s">
        <v>430</v>
      </c>
      <c r="X131" s="2">
        <v>2026</v>
      </c>
      <c r="Y131" s="2" t="s">
        <v>40</v>
      </c>
      <c r="Z131" s="4"/>
      <c r="AA131" s="3">
        <v>46217</v>
      </c>
      <c r="AB131" s="2" t="s">
        <v>35</v>
      </c>
      <c r="AC131" s="2">
        <v>487996</v>
      </c>
    </row>
    <row r="132" spans="1:29" ht="39" x14ac:dyDescent="0.25">
      <c r="A132" s="2" t="s">
        <v>29</v>
      </c>
      <c r="B132" s="2" t="s">
        <v>42</v>
      </c>
      <c r="C132" s="2" t="s">
        <v>43</v>
      </c>
      <c r="D132" s="2" t="s">
        <v>32</v>
      </c>
      <c r="E132" s="2" t="s">
        <v>431</v>
      </c>
      <c r="F132" s="2" t="s">
        <v>41</v>
      </c>
      <c r="G132" s="2">
        <v>1000</v>
      </c>
      <c r="H132" s="2">
        <v>1</v>
      </c>
      <c r="I132" s="3">
        <v>46217</v>
      </c>
      <c r="J132" s="4"/>
      <c r="K132" s="2">
        <v>4859673</v>
      </c>
      <c r="L132" s="2">
        <v>30000</v>
      </c>
      <c r="M132" s="2" t="s">
        <v>235</v>
      </c>
      <c r="N132" s="5">
        <v>46216</v>
      </c>
      <c r="O132" s="2" t="s">
        <v>432</v>
      </c>
      <c r="P132" s="2" t="s">
        <v>36</v>
      </c>
      <c r="Q132" s="2" t="s">
        <v>337</v>
      </c>
      <c r="R132" s="3">
        <v>46216</v>
      </c>
      <c r="S132" s="2" t="s">
        <v>38</v>
      </c>
      <c r="T132" s="2" t="s">
        <v>98</v>
      </c>
      <c r="U132" s="2" t="s">
        <v>433</v>
      </c>
      <c r="V132" s="2" t="s">
        <v>434</v>
      </c>
      <c r="W132" s="2" t="s">
        <v>435</v>
      </c>
      <c r="X132" s="2">
        <v>2026</v>
      </c>
      <c r="Y132" s="2" t="s">
        <v>40</v>
      </c>
      <c r="Z132" s="4"/>
      <c r="AA132" s="3">
        <v>46217</v>
      </c>
      <c r="AB132" s="2" t="s">
        <v>235</v>
      </c>
      <c r="AC132" s="2">
        <v>487956</v>
      </c>
    </row>
    <row r="133" spans="1:29" ht="64.5" x14ac:dyDescent="0.25">
      <c r="A133" s="2" t="s">
        <v>29</v>
      </c>
      <c r="B133" s="2" t="s">
        <v>42</v>
      </c>
      <c r="C133" s="2" t="s">
        <v>43</v>
      </c>
      <c r="D133" s="2" t="s">
        <v>32</v>
      </c>
      <c r="E133" s="2" t="s">
        <v>431</v>
      </c>
      <c r="F133" s="2" t="s">
        <v>436</v>
      </c>
      <c r="G133" s="2">
        <v>2435000</v>
      </c>
      <c r="H133" s="2">
        <v>1</v>
      </c>
      <c r="I133" s="3">
        <v>46217</v>
      </c>
      <c r="J133" s="4"/>
      <c r="K133" s="2">
        <v>4859673</v>
      </c>
      <c r="L133" s="2">
        <v>30000</v>
      </c>
      <c r="M133" s="2" t="s">
        <v>235</v>
      </c>
      <c r="N133" s="5">
        <v>46216</v>
      </c>
      <c r="O133" s="2" t="s">
        <v>432</v>
      </c>
      <c r="P133" s="2" t="s">
        <v>36</v>
      </c>
      <c r="Q133" s="2" t="s">
        <v>337</v>
      </c>
      <c r="R133" s="3">
        <v>46216</v>
      </c>
      <c r="S133" s="2" t="s">
        <v>38</v>
      </c>
      <c r="T133" s="2" t="s">
        <v>98</v>
      </c>
      <c r="U133" s="2" t="s">
        <v>433</v>
      </c>
      <c r="V133" s="2" t="s">
        <v>434</v>
      </c>
      <c r="W133" s="2" t="s">
        <v>435</v>
      </c>
      <c r="X133" s="2">
        <v>2026</v>
      </c>
      <c r="Y133" s="2" t="s">
        <v>40</v>
      </c>
      <c r="Z133" s="4"/>
      <c r="AA133" s="3">
        <v>46217</v>
      </c>
      <c r="AB133" s="2" t="s">
        <v>235</v>
      </c>
      <c r="AC133" s="2">
        <v>487956</v>
      </c>
    </row>
    <row r="134" spans="1:29" ht="102.75" x14ac:dyDescent="0.25">
      <c r="A134" s="2" t="s">
        <v>29</v>
      </c>
      <c r="B134" s="2" t="s">
        <v>42</v>
      </c>
      <c r="C134" s="2" t="s">
        <v>43</v>
      </c>
      <c r="D134" s="2" t="s">
        <v>32</v>
      </c>
      <c r="E134" s="2" t="s">
        <v>437</v>
      </c>
      <c r="F134" s="2" t="s">
        <v>438</v>
      </c>
      <c r="G134" s="2">
        <v>2700000</v>
      </c>
      <c r="H134" s="2">
        <v>1</v>
      </c>
      <c r="I134" s="3">
        <v>46217</v>
      </c>
      <c r="J134" s="4"/>
      <c r="K134" s="2">
        <v>4858950</v>
      </c>
      <c r="L134" s="2">
        <v>20000</v>
      </c>
      <c r="M134" s="2" t="s">
        <v>35</v>
      </c>
      <c r="N134" s="5">
        <v>46217</v>
      </c>
      <c r="O134" s="2" t="s">
        <v>439</v>
      </c>
      <c r="P134" s="2" t="s">
        <v>36</v>
      </c>
      <c r="Q134" s="2" t="s">
        <v>440</v>
      </c>
      <c r="R134" s="3">
        <v>46217</v>
      </c>
      <c r="S134" s="2" t="s">
        <v>38</v>
      </c>
      <c r="T134" s="2" t="s">
        <v>52</v>
      </c>
      <c r="U134" s="2" t="s">
        <v>441</v>
      </c>
      <c r="V134" s="2" t="s">
        <v>442</v>
      </c>
      <c r="W134" s="2" t="s">
        <v>398</v>
      </c>
      <c r="X134" s="2">
        <v>2026</v>
      </c>
      <c r="Y134" s="2" t="s">
        <v>40</v>
      </c>
      <c r="Z134" s="4"/>
      <c r="AA134" s="3">
        <v>46217</v>
      </c>
      <c r="AB134" s="2" t="s">
        <v>35</v>
      </c>
      <c r="AC134" s="2">
        <v>487952</v>
      </c>
    </row>
    <row r="135" spans="1:29" ht="102.75" x14ac:dyDescent="0.25">
      <c r="A135" s="2" t="s">
        <v>29</v>
      </c>
      <c r="B135" s="2" t="s">
        <v>42</v>
      </c>
      <c r="C135" s="2" t="s">
        <v>43</v>
      </c>
      <c r="D135" s="2" t="s">
        <v>32</v>
      </c>
      <c r="E135" s="2" t="s">
        <v>437</v>
      </c>
      <c r="F135" s="2" t="s">
        <v>41</v>
      </c>
      <c r="G135" s="2">
        <v>1000</v>
      </c>
      <c r="H135" s="2">
        <v>1</v>
      </c>
      <c r="I135" s="3">
        <v>46217</v>
      </c>
      <c r="J135" s="4"/>
      <c r="K135" s="2">
        <v>4858950</v>
      </c>
      <c r="L135" s="2">
        <v>20000</v>
      </c>
      <c r="M135" s="2" t="s">
        <v>35</v>
      </c>
      <c r="N135" s="5">
        <v>46217</v>
      </c>
      <c r="O135" s="2" t="s">
        <v>439</v>
      </c>
      <c r="P135" s="2" t="s">
        <v>36</v>
      </c>
      <c r="Q135" s="2" t="s">
        <v>440</v>
      </c>
      <c r="R135" s="3">
        <v>46217</v>
      </c>
      <c r="S135" s="2" t="s">
        <v>38</v>
      </c>
      <c r="T135" s="2" t="s">
        <v>52</v>
      </c>
      <c r="U135" s="2" t="s">
        <v>441</v>
      </c>
      <c r="V135" s="2" t="s">
        <v>442</v>
      </c>
      <c r="W135" s="2" t="s">
        <v>398</v>
      </c>
      <c r="X135" s="2">
        <v>2026</v>
      </c>
      <c r="Y135" s="2" t="s">
        <v>40</v>
      </c>
      <c r="Z135" s="4"/>
      <c r="AA135" s="3">
        <v>46217</v>
      </c>
      <c r="AB135" s="2" t="s">
        <v>35</v>
      </c>
      <c r="AC135" s="2">
        <v>487952</v>
      </c>
    </row>
    <row r="136" spans="1:29" ht="64.5" x14ac:dyDescent="0.25">
      <c r="A136" s="2" t="s">
        <v>29</v>
      </c>
      <c r="B136" s="2" t="s">
        <v>42</v>
      </c>
      <c r="C136" s="2" t="s">
        <v>43</v>
      </c>
      <c r="D136" s="2" t="s">
        <v>32</v>
      </c>
      <c r="E136" s="2" t="s">
        <v>443</v>
      </c>
      <c r="F136" s="2" t="s">
        <v>444</v>
      </c>
      <c r="G136" s="2">
        <v>2250000</v>
      </c>
      <c r="H136" s="2">
        <v>1</v>
      </c>
      <c r="I136" s="3">
        <v>46217</v>
      </c>
      <c r="J136" s="4"/>
      <c r="K136" s="2">
        <v>4859576</v>
      </c>
      <c r="L136" s="2">
        <v>22500</v>
      </c>
      <c r="M136" s="2" t="s">
        <v>94</v>
      </c>
      <c r="N136" s="5">
        <v>46217</v>
      </c>
      <c r="O136" s="2" t="s">
        <v>445</v>
      </c>
      <c r="P136" s="2" t="s">
        <v>36</v>
      </c>
      <c r="Q136" s="2" t="s">
        <v>50</v>
      </c>
      <c r="R136" s="3">
        <v>46217</v>
      </c>
      <c r="S136" s="2" t="s">
        <v>97</v>
      </c>
      <c r="T136" s="2" t="s">
        <v>52</v>
      </c>
      <c r="U136" s="2" t="s">
        <v>446</v>
      </c>
      <c r="V136" s="2" t="s">
        <v>447</v>
      </c>
      <c r="W136" s="2" t="s">
        <v>448</v>
      </c>
      <c r="X136" s="2">
        <v>2026</v>
      </c>
      <c r="Y136" s="2" t="s">
        <v>40</v>
      </c>
      <c r="Z136" s="4"/>
      <c r="AA136" s="3">
        <v>46217</v>
      </c>
      <c r="AB136" s="2" t="s">
        <v>94</v>
      </c>
      <c r="AC136" s="2">
        <v>487946</v>
      </c>
    </row>
    <row r="137" spans="1:29" ht="51.75" x14ac:dyDescent="0.25">
      <c r="A137" s="2" t="s">
        <v>29</v>
      </c>
      <c r="B137" s="2" t="s">
        <v>42</v>
      </c>
      <c r="C137" s="2" t="s">
        <v>43</v>
      </c>
      <c r="D137" s="2" t="s">
        <v>32</v>
      </c>
      <c r="E137" s="2" t="s">
        <v>443</v>
      </c>
      <c r="F137" s="2" t="s">
        <v>41</v>
      </c>
      <c r="G137" s="2">
        <v>1000</v>
      </c>
      <c r="H137" s="2">
        <v>1</v>
      </c>
      <c r="I137" s="3">
        <v>46217</v>
      </c>
      <c r="J137" s="4"/>
      <c r="K137" s="2">
        <v>4859576</v>
      </c>
      <c r="L137" s="2">
        <v>22500</v>
      </c>
      <c r="M137" s="2" t="s">
        <v>94</v>
      </c>
      <c r="N137" s="5">
        <v>46217</v>
      </c>
      <c r="O137" s="2" t="s">
        <v>445</v>
      </c>
      <c r="P137" s="2" t="s">
        <v>36</v>
      </c>
      <c r="Q137" s="2" t="s">
        <v>50</v>
      </c>
      <c r="R137" s="3">
        <v>46217</v>
      </c>
      <c r="S137" s="2" t="s">
        <v>97</v>
      </c>
      <c r="T137" s="2" t="s">
        <v>52</v>
      </c>
      <c r="U137" s="2" t="s">
        <v>446</v>
      </c>
      <c r="V137" s="2" t="s">
        <v>447</v>
      </c>
      <c r="W137" s="2" t="s">
        <v>448</v>
      </c>
      <c r="X137" s="2">
        <v>2026</v>
      </c>
      <c r="Y137" s="2" t="s">
        <v>40</v>
      </c>
      <c r="Z137" s="4"/>
      <c r="AA137" s="3">
        <v>46217</v>
      </c>
      <c r="AB137" s="2" t="s">
        <v>94</v>
      </c>
      <c r="AC137" s="2">
        <v>487946</v>
      </c>
    </row>
    <row r="138" spans="1:29" ht="64.5" x14ac:dyDescent="0.25">
      <c r="A138" s="2" t="s">
        <v>29</v>
      </c>
      <c r="B138" s="2" t="s">
        <v>42</v>
      </c>
      <c r="C138" s="2" t="s">
        <v>43</v>
      </c>
      <c r="D138" s="2" t="s">
        <v>164</v>
      </c>
      <c r="E138" s="2" t="s">
        <v>449</v>
      </c>
      <c r="F138" s="2" t="s">
        <v>450</v>
      </c>
      <c r="G138" s="2">
        <v>2600000</v>
      </c>
      <c r="H138" s="2">
        <v>1</v>
      </c>
      <c r="I138" s="3">
        <v>46217</v>
      </c>
      <c r="J138" s="4"/>
      <c r="K138" s="2">
        <v>4825525</v>
      </c>
      <c r="L138" s="2">
        <v>13000</v>
      </c>
      <c r="M138" s="2" t="s">
        <v>451</v>
      </c>
      <c r="N138" s="5">
        <v>46214</v>
      </c>
      <c r="O138" s="2" t="s">
        <v>452</v>
      </c>
      <c r="P138" s="2" t="s">
        <v>136</v>
      </c>
      <c r="Q138" s="2">
        <v>0</v>
      </c>
      <c r="R138" s="3">
        <v>46214</v>
      </c>
      <c r="S138" s="2" t="s">
        <v>51</v>
      </c>
      <c r="T138" s="2" t="s">
        <v>72</v>
      </c>
      <c r="U138" s="2" t="s">
        <v>453</v>
      </c>
      <c r="V138" s="2" t="s">
        <v>454</v>
      </c>
      <c r="W138" s="2" t="s">
        <v>455</v>
      </c>
      <c r="X138" s="2">
        <v>2026</v>
      </c>
      <c r="Y138" s="2" t="s">
        <v>55</v>
      </c>
      <c r="Z138" s="4"/>
      <c r="AA138" s="4"/>
      <c r="AB138" s="2" t="s">
        <v>451</v>
      </c>
      <c r="AC138" s="2">
        <v>487892</v>
      </c>
    </row>
    <row r="139" spans="1:29" ht="64.5" x14ac:dyDescent="0.25">
      <c r="A139" s="2" t="s">
        <v>29</v>
      </c>
      <c r="B139" s="2" t="s">
        <v>42</v>
      </c>
      <c r="C139" s="2" t="s">
        <v>43</v>
      </c>
      <c r="D139" s="2" t="s">
        <v>32</v>
      </c>
      <c r="E139" s="2" t="s">
        <v>456</v>
      </c>
      <c r="F139" s="2" t="s">
        <v>457</v>
      </c>
      <c r="G139" s="2">
        <v>2620000</v>
      </c>
      <c r="H139" s="2">
        <v>1</v>
      </c>
      <c r="I139" s="3">
        <v>46217</v>
      </c>
      <c r="J139" s="4"/>
      <c r="K139" s="2">
        <v>4858754</v>
      </c>
      <c r="L139" s="2">
        <v>52400</v>
      </c>
      <c r="M139" s="2" t="s">
        <v>103</v>
      </c>
      <c r="N139" s="5">
        <v>46217</v>
      </c>
      <c r="O139" s="2" t="s">
        <v>458</v>
      </c>
      <c r="P139" s="2" t="s">
        <v>36</v>
      </c>
      <c r="Q139" s="2" t="s">
        <v>440</v>
      </c>
      <c r="R139" s="3">
        <v>46217</v>
      </c>
      <c r="S139" s="2" t="s">
        <v>38</v>
      </c>
      <c r="T139" s="2" t="s">
        <v>52</v>
      </c>
      <c r="U139" s="2">
        <v>0</v>
      </c>
      <c r="V139" s="2">
        <v>0</v>
      </c>
      <c r="W139" s="2" t="s">
        <v>105</v>
      </c>
      <c r="X139" s="2">
        <v>2026</v>
      </c>
      <c r="Y139" s="2" t="s">
        <v>40</v>
      </c>
      <c r="Z139" s="4"/>
      <c r="AA139" s="3">
        <v>46217</v>
      </c>
      <c r="AB139" s="2" t="s">
        <v>103</v>
      </c>
      <c r="AC139" s="2">
        <v>487882</v>
      </c>
    </row>
    <row r="140" spans="1:29" ht="51.75" x14ac:dyDescent="0.25">
      <c r="A140" s="2" t="s">
        <v>29</v>
      </c>
      <c r="B140" s="2" t="s">
        <v>42</v>
      </c>
      <c r="C140" s="2" t="s">
        <v>43</v>
      </c>
      <c r="D140" s="2" t="s">
        <v>32</v>
      </c>
      <c r="E140" s="2" t="s">
        <v>456</v>
      </c>
      <c r="F140" s="2" t="s">
        <v>41</v>
      </c>
      <c r="G140" s="2">
        <v>1000</v>
      </c>
      <c r="H140" s="2">
        <v>1</v>
      </c>
      <c r="I140" s="3">
        <v>46217</v>
      </c>
      <c r="J140" s="4"/>
      <c r="K140" s="2">
        <v>4858754</v>
      </c>
      <c r="L140" s="2">
        <v>52400</v>
      </c>
      <c r="M140" s="2" t="s">
        <v>103</v>
      </c>
      <c r="N140" s="5">
        <v>46217</v>
      </c>
      <c r="O140" s="2" t="s">
        <v>458</v>
      </c>
      <c r="P140" s="2" t="s">
        <v>36</v>
      </c>
      <c r="Q140" s="2" t="s">
        <v>440</v>
      </c>
      <c r="R140" s="3">
        <v>46217</v>
      </c>
      <c r="S140" s="2" t="s">
        <v>38</v>
      </c>
      <c r="T140" s="2" t="s">
        <v>52</v>
      </c>
      <c r="U140" s="2">
        <v>0</v>
      </c>
      <c r="V140" s="2">
        <v>0</v>
      </c>
      <c r="W140" s="2" t="s">
        <v>105</v>
      </c>
      <c r="X140" s="2">
        <v>2026</v>
      </c>
      <c r="Y140" s="2" t="s">
        <v>40</v>
      </c>
      <c r="Z140" s="4"/>
      <c r="AA140" s="3">
        <v>46217</v>
      </c>
      <c r="AB140" s="2" t="s">
        <v>103</v>
      </c>
      <c r="AC140" s="2">
        <v>487882</v>
      </c>
    </row>
    <row r="141" spans="1:29" ht="51.75" x14ac:dyDescent="0.25">
      <c r="A141" s="2" t="s">
        <v>29</v>
      </c>
      <c r="B141" s="2" t="s">
        <v>42</v>
      </c>
      <c r="C141" s="2" t="s">
        <v>43</v>
      </c>
      <c r="D141" s="2" t="s">
        <v>32</v>
      </c>
      <c r="E141" s="2" t="s">
        <v>459</v>
      </c>
      <c r="F141" s="2" t="s">
        <v>460</v>
      </c>
      <c r="G141" s="2">
        <v>3740000</v>
      </c>
      <c r="H141" s="2">
        <v>1</v>
      </c>
      <c r="I141" s="3">
        <v>46217</v>
      </c>
      <c r="J141" s="4"/>
      <c r="K141" s="2">
        <v>4858996</v>
      </c>
      <c r="L141" s="2">
        <v>74800</v>
      </c>
      <c r="M141" s="2" t="s">
        <v>461</v>
      </c>
      <c r="N141" s="5">
        <v>46217</v>
      </c>
      <c r="O141" s="2" t="s">
        <v>462</v>
      </c>
      <c r="P141" s="2" t="s">
        <v>36</v>
      </c>
      <c r="Q141" s="2" t="s">
        <v>463</v>
      </c>
      <c r="R141" s="3">
        <v>46217</v>
      </c>
      <c r="S141" s="2" t="s">
        <v>38</v>
      </c>
      <c r="T141" s="2" t="s">
        <v>464</v>
      </c>
      <c r="U141" s="2" t="s">
        <v>465</v>
      </c>
      <c r="V141" s="2" t="s">
        <v>465</v>
      </c>
      <c r="W141" s="2" t="s">
        <v>466</v>
      </c>
      <c r="X141" s="2">
        <v>2026</v>
      </c>
      <c r="Y141" s="2" t="s">
        <v>40</v>
      </c>
      <c r="Z141" s="4"/>
      <c r="AA141" s="3">
        <v>46217</v>
      </c>
      <c r="AB141" s="2" t="s">
        <v>461</v>
      </c>
      <c r="AC141" s="2">
        <v>487878</v>
      </c>
    </row>
    <row r="142" spans="1:29" ht="51.75" x14ac:dyDescent="0.25">
      <c r="A142" s="2" t="s">
        <v>29</v>
      </c>
      <c r="B142" s="2" t="s">
        <v>42</v>
      </c>
      <c r="C142" s="2" t="s">
        <v>43</v>
      </c>
      <c r="D142" s="2" t="s">
        <v>32</v>
      </c>
      <c r="E142" s="2" t="s">
        <v>459</v>
      </c>
      <c r="F142" s="2" t="s">
        <v>41</v>
      </c>
      <c r="G142" s="2">
        <v>1000</v>
      </c>
      <c r="H142" s="2">
        <v>1</v>
      </c>
      <c r="I142" s="3">
        <v>46217</v>
      </c>
      <c r="J142" s="4"/>
      <c r="K142" s="2">
        <v>4858996</v>
      </c>
      <c r="L142" s="2">
        <v>74800</v>
      </c>
      <c r="M142" s="2" t="s">
        <v>461</v>
      </c>
      <c r="N142" s="5">
        <v>46217</v>
      </c>
      <c r="O142" s="2" t="s">
        <v>462</v>
      </c>
      <c r="P142" s="2" t="s">
        <v>36</v>
      </c>
      <c r="Q142" s="2" t="s">
        <v>463</v>
      </c>
      <c r="R142" s="3">
        <v>46217</v>
      </c>
      <c r="S142" s="2" t="s">
        <v>38</v>
      </c>
      <c r="T142" s="2" t="s">
        <v>464</v>
      </c>
      <c r="U142" s="2" t="s">
        <v>465</v>
      </c>
      <c r="V142" s="2" t="s">
        <v>465</v>
      </c>
      <c r="W142" s="2" t="s">
        <v>466</v>
      </c>
      <c r="X142" s="2">
        <v>2026</v>
      </c>
      <c r="Y142" s="2" t="s">
        <v>40</v>
      </c>
      <c r="Z142" s="4"/>
      <c r="AA142" s="3">
        <v>46217</v>
      </c>
      <c r="AB142" s="2" t="s">
        <v>461</v>
      </c>
      <c r="AC142" s="2">
        <v>487878</v>
      </c>
    </row>
    <row r="143" spans="1:29" ht="64.5" x14ac:dyDescent="0.25">
      <c r="A143" s="2" t="s">
        <v>29</v>
      </c>
      <c r="B143" s="2" t="s">
        <v>42</v>
      </c>
      <c r="C143" s="2" t="s">
        <v>43</v>
      </c>
      <c r="D143" s="2" t="s">
        <v>32</v>
      </c>
      <c r="E143" s="2" t="s">
        <v>467</v>
      </c>
      <c r="F143" s="2" t="s">
        <v>468</v>
      </c>
      <c r="G143" s="2">
        <v>2130000</v>
      </c>
      <c r="H143" s="2">
        <v>1</v>
      </c>
      <c r="I143" s="3">
        <v>46217</v>
      </c>
      <c r="J143" s="4"/>
      <c r="K143" s="2">
        <v>4859117</v>
      </c>
      <c r="L143" s="2">
        <v>21300</v>
      </c>
      <c r="M143" s="2" t="s">
        <v>469</v>
      </c>
      <c r="N143" s="5">
        <v>46217</v>
      </c>
      <c r="O143" s="2" t="s">
        <v>470</v>
      </c>
      <c r="P143" s="2" t="s">
        <v>36</v>
      </c>
      <c r="Q143" s="2" t="s">
        <v>471</v>
      </c>
      <c r="R143" s="3">
        <v>46217</v>
      </c>
      <c r="S143" s="2" t="s">
        <v>472</v>
      </c>
      <c r="T143" s="2" t="s">
        <v>72</v>
      </c>
      <c r="U143" s="2">
        <v>0</v>
      </c>
      <c r="V143" s="2" t="s">
        <v>88</v>
      </c>
      <c r="W143" s="2" t="s">
        <v>321</v>
      </c>
      <c r="X143" s="2">
        <v>2026</v>
      </c>
      <c r="Y143" s="2" t="s">
        <v>40</v>
      </c>
      <c r="Z143" s="4"/>
      <c r="AA143" s="3">
        <v>46217</v>
      </c>
      <c r="AB143" s="2" t="s">
        <v>469</v>
      </c>
      <c r="AC143" s="2">
        <v>487874</v>
      </c>
    </row>
    <row r="144" spans="1:29" ht="64.5" x14ac:dyDescent="0.25">
      <c r="A144" s="2" t="s">
        <v>29</v>
      </c>
      <c r="B144" s="2" t="s">
        <v>42</v>
      </c>
      <c r="C144" s="2" t="s">
        <v>43</v>
      </c>
      <c r="D144" s="2" t="s">
        <v>32</v>
      </c>
      <c r="E144" s="2" t="s">
        <v>467</v>
      </c>
      <c r="F144" s="2" t="s">
        <v>41</v>
      </c>
      <c r="G144" s="2">
        <v>1000</v>
      </c>
      <c r="H144" s="2">
        <v>1</v>
      </c>
      <c r="I144" s="3">
        <v>46217</v>
      </c>
      <c r="J144" s="4"/>
      <c r="K144" s="2">
        <v>4859117</v>
      </c>
      <c r="L144" s="2">
        <v>21300</v>
      </c>
      <c r="M144" s="2" t="s">
        <v>469</v>
      </c>
      <c r="N144" s="5">
        <v>46217</v>
      </c>
      <c r="O144" s="2" t="s">
        <v>470</v>
      </c>
      <c r="P144" s="2" t="s">
        <v>36</v>
      </c>
      <c r="Q144" s="2" t="s">
        <v>471</v>
      </c>
      <c r="R144" s="3">
        <v>46217</v>
      </c>
      <c r="S144" s="2" t="s">
        <v>472</v>
      </c>
      <c r="T144" s="2" t="s">
        <v>72</v>
      </c>
      <c r="U144" s="2">
        <v>0</v>
      </c>
      <c r="V144" s="2" t="s">
        <v>88</v>
      </c>
      <c r="W144" s="2" t="s">
        <v>321</v>
      </c>
      <c r="X144" s="2">
        <v>2026</v>
      </c>
      <c r="Y144" s="2" t="s">
        <v>40</v>
      </c>
      <c r="Z144" s="4"/>
      <c r="AA144" s="3">
        <v>46217</v>
      </c>
      <c r="AB144" s="2" t="s">
        <v>469</v>
      </c>
      <c r="AC144" s="2">
        <v>487874</v>
      </c>
    </row>
    <row r="145" spans="1:29" ht="64.5" x14ac:dyDescent="0.25">
      <c r="A145" s="2" t="s">
        <v>29</v>
      </c>
      <c r="B145" s="2" t="s">
        <v>42</v>
      </c>
      <c r="C145" s="2" t="s">
        <v>43</v>
      </c>
      <c r="D145" s="2" t="s">
        <v>32</v>
      </c>
      <c r="E145" s="2" t="s">
        <v>473</v>
      </c>
      <c r="F145" s="2" t="s">
        <v>474</v>
      </c>
      <c r="G145" s="2">
        <v>2270000</v>
      </c>
      <c r="H145" s="2">
        <v>1</v>
      </c>
      <c r="I145" s="3">
        <v>46218</v>
      </c>
      <c r="J145" s="4"/>
      <c r="K145" s="2">
        <v>4858808</v>
      </c>
      <c r="L145" s="2">
        <v>45400</v>
      </c>
      <c r="M145" s="2" t="s">
        <v>172</v>
      </c>
      <c r="N145" s="5">
        <v>46217</v>
      </c>
      <c r="O145" s="2" t="s">
        <v>475</v>
      </c>
      <c r="P145" s="2" t="s">
        <v>36</v>
      </c>
      <c r="Q145" s="2" t="s">
        <v>50</v>
      </c>
      <c r="R145" s="3">
        <v>46217</v>
      </c>
      <c r="S145" s="2" t="s">
        <v>174</v>
      </c>
      <c r="T145" s="2" t="s">
        <v>52</v>
      </c>
      <c r="U145" s="2">
        <v>0</v>
      </c>
      <c r="V145" s="2">
        <v>0</v>
      </c>
      <c r="W145" s="2" t="s">
        <v>154</v>
      </c>
      <c r="X145" s="2">
        <v>2026</v>
      </c>
      <c r="Y145" s="2" t="s">
        <v>40</v>
      </c>
      <c r="Z145" s="4"/>
      <c r="AA145" s="3">
        <v>46217</v>
      </c>
      <c r="AB145" s="2" t="s">
        <v>172</v>
      </c>
      <c r="AC145" s="2">
        <v>487846</v>
      </c>
    </row>
    <row r="146" spans="1:29" ht="39" x14ac:dyDescent="0.25">
      <c r="A146" s="2" t="s">
        <v>29</v>
      </c>
      <c r="B146" s="2" t="s">
        <v>42</v>
      </c>
      <c r="C146" s="2" t="s">
        <v>43</v>
      </c>
      <c r="D146" s="2" t="s">
        <v>32</v>
      </c>
      <c r="E146" s="2" t="s">
        <v>473</v>
      </c>
      <c r="F146" s="2" t="s">
        <v>41</v>
      </c>
      <c r="G146" s="2">
        <v>1000</v>
      </c>
      <c r="H146" s="2">
        <v>1</v>
      </c>
      <c r="I146" s="3">
        <v>46218</v>
      </c>
      <c r="J146" s="4"/>
      <c r="K146" s="2">
        <v>4858808</v>
      </c>
      <c r="L146" s="2">
        <v>45400</v>
      </c>
      <c r="M146" s="2" t="s">
        <v>172</v>
      </c>
      <c r="N146" s="5">
        <v>46217</v>
      </c>
      <c r="O146" s="2" t="s">
        <v>475</v>
      </c>
      <c r="P146" s="2" t="s">
        <v>36</v>
      </c>
      <c r="Q146" s="2" t="s">
        <v>50</v>
      </c>
      <c r="R146" s="3">
        <v>46217</v>
      </c>
      <c r="S146" s="2" t="s">
        <v>174</v>
      </c>
      <c r="T146" s="2" t="s">
        <v>52</v>
      </c>
      <c r="U146" s="2">
        <v>0</v>
      </c>
      <c r="V146" s="2">
        <v>0</v>
      </c>
      <c r="W146" s="2" t="s">
        <v>154</v>
      </c>
      <c r="X146" s="2">
        <v>2026</v>
      </c>
      <c r="Y146" s="2" t="s">
        <v>40</v>
      </c>
      <c r="Z146" s="4"/>
      <c r="AA146" s="3">
        <v>46217</v>
      </c>
      <c r="AB146" s="2" t="s">
        <v>172</v>
      </c>
      <c r="AC146" s="2">
        <v>487846</v>
      </c>
    </row>
    <row r="147" spans="1:29" ht="64.5" x14ac:dyDescent="0.25">
      <c r="A147" s="2" t="s">
        <v>29</v>
      </c>
      <c r="B147" s="2" t="s">
        <v>42</v>
      </c>
      <c r="C147" s="2" t="s">
        <v>43</v>
      </c>
      <c r="D147" s="2" t="s">
        <v>32</v>
      </c>
      <c r="E147" s="2" t="s">
        <v>476</v>
      </c>
      <c r="F147" s="2" t="s">
        <v>477</v>
      </c>
      <c r="G147" s="2">
        <v>2120000</v>
      </c>
      <c r="H147" s="2">
        <v>1</v>
      </c>
      <c r="I147" s="3">
        <v>46217</v>
      </c>
      <c r="J147" s="4"/>
      <c r="K147" s="2">
        <v>4858665</v>
      </c>
      <c r="L147" s="2">
        <v>42400</v>
      </c>
      <c r="M147" s="2" t="s">
        <v>478</v>
      </c>
      <c r="N147" s="5">
        <v>46216</v>
      </c>
      <c r="O147" s="2">
        <v>9090</v>
      </c>
      <c r="P147" s="2" t="s">
        <v>36</v>
      </c>
      <c r="Q147" s="2" t="s">
        <v>50</v>
      </c>
      <c r="R147" s="3">
        <v>46217</v>
      </c>
      <c r="S147" s="2" t="s">
        <v>110</v>
      </c>
      <c r="T147" s="2" t="s">
        <v>52</v>
      </c>
      <c r="U147" s="2" t="s">
        <v>441</v>
      </c>
      <c r="V147" s="2" t="s">
        <v>37</v>
      </c>
      <c r="W147" s="2" t="s">
        <v>479</v>
      </c>
      <c r="X147" s="2">
        <v>2026</v>
      </c>
      <c r="Y147" s="2" t="s">
        <v>40</v>
      </c>
      <c r="Z147" s="4"/>
      <c r="AA147" s="3">
        <v>46217</v>
      </c>
      <c r="AB147" s="2" t="s">
        <v>478</v>
      </c>
      <c r="AC147" s="2">
        <v>487830</v>
      </c>
    </row>
    <row r="148" spans="1:29" ht="51.75" x14ac:dyDescent="0.25">
      <c r="A148" s="2" t="s">
        <v>29</v>
      </c>
      <c r="B148" s="2" t="s">
        <v>42</v>
      </c>
      <c r="C148" s="2" t="s">
        <v>43</v>
      </c>
      <c r="D148" s="2" t="s">
        <v>32</v>
      </c>
      <c r="E148" s="2" t="s">
        <v>476</v>
      </c>
      <c r="F148" s="2" t="s">
        <v>41</v>
      </c>
      <c r="G148" s="2">
        <v>1000</v>
      </c>
      <c r="H148" s="2">
        <v>1</v>
      </c>
      <c r="I148" s="3">
        <v>46217</v>
      </c>
      <c r="J148" s="4"/>
      <c r="K148" s="2">
        <v>4858665</v>
      </c>
      <c r="L148" s="2">
        <v>42400</v>
      </c>
      <c r="M148" s="2" t="s">
        <v>478</v>
      </c>
      <c r="N148" s="5">
        <v>46216</v>
      </c>
      <c r="O148" s="2">
        <v>9090</v>
      </c>
      <c r="P148" s="2" t="s">
        <v>36</v>
      </c>
      <c r="Q148" s="2" t="s">
        <v>50</v>
      </c>
      <c r="R148" s="3">
        <v>46217</v>
      </c>
      <c r="S148" s="2" t="s">
        <v>110</v>
      </c>
      <c r="T148" s="2" t="s">
        <v>52</v>
      </c>
      <c r="U148" s="2" t="s">
        <v>441</v>
      </c>
      <c r="V148" s="2" t="s">
        <v>37</v>
      </c>
      <c r="W148" s="2" t="s">
        <v>479</v>
      </c>
      <c r="X148" s="2">
        <v>2026</v>
      </c>
      <c r="Y148" s="2" t="s">
        <v>40</v>
      </c>
      <c r="Z148" s="4"/>
      <c r="AA148" s="3">
        <v>46217</v>
      </c>
      <c r="AB148" s="2" t="s">
        <v>478</v>
      </c>
      <c r="AC148" s="2">
        <v>487830</v>
      </c>
    </row>
    <row r="149" spans="1:29" ht="90" x14ac:dyDescent="0.25">
      <c r="A149" s="2" t="s">
        <v>29</v>
      </c>
      <c r="B149" s="2" t="s">
        <v>42</v>
      </c>
      <c r="C149" s="2" t="s">
        <v>43</v>
      </c>
      <c r="D149" s="2" t="s">
        <v>32</v>
      </c>
      <c r="E149" s="2" t="s">
        <v>480</v>
      </c>
      <c r="F149" s="2" t="s">
        <v>481</v>
      </c>
      <c r="G149" s="2">
        <v>2070000</v>
      </c>
      <c r="H149" s="2">
        <v>1</v>
      </c>
      <c r="I149" s="3">
        <v>46219</v>
      </c>
      <c r="J149" s="4"/>
      <c r="K149" s="2">
        <v>4858550</v>
      </c>
      <c r="L149" s="2">
        <v>41400</v>
      </c>
      <c r="M149" s="2" t="s">
        <v>404</v>
      </c>
      <c r="N149" s="5">
        <v>46217</v>
      </c>
      <c r="O149" s="2" t="s">
        <v>482</v>
      </c>
      <c r="P149" s="2" t="s">
        <v>36</v>
      </c>
      <c r="Q149" s="2" t="s">
        <v>61</v>
      </c>
      <c r="R149" s="3">
        <v>46217</v>
      </c>
      <c r="S149" s="2" t="s">
        <v>277</v>
      </c>
      <c r="T149" s="2" t="s">
        <v>483</v>
      </c>
      <c r="U149" s="2">
        <v>0</v>
      </c>
      <c r="V149" s="2">
        <v>0</v>
      </c>
      <c r="W149" s="2" t="s">
        <v>484</v>
      </c>
      <c r="X149" s="2">
        <v>2026</v>
      </c>
      <c r="Y149" s="2" t="s">
        <v>40</v>
      </c>
      <c r="Z149" s="4"/>
      <c r="AA149" s="3">
        <v>46217</v>
      </c>
      <c r="AB149" s="2" t="s">
        <v>404</v>
      </c>
      <c r="AC149" s="2">
        <v>487826</v>
      </c>
    </row>
    <row r="150" spans="1:29" ht="90" x14ac:dyDescent="0.25">
      <c r="A150" s="2" t="s">
        <v>29</v>
      </c>
      <c r="B150" s="2" t="s">
        <v>42</v>
      </c>
      <c r="C150" s="2" t="s">
        <v>43</v>
      </c>
      <c r="D150" s="2" t="s">
        <v>32</v>
      </c>
      <c r="E150" s="2" t="s">
        <v>480</v>
      </c>
      <c r="F150" s="2" t="s">
        <v>41</v>
      </c>
      <c r="G150" s="2">
        <v>1000</v>
      </c>
      <c r="H150" s="2">
        <v>1</v>
      </c>
      <c r="I150" s="3">
        <v>46219</v>
      </c>
      <c r="J150" s="4"/>
      <c r="K150" s="2">
        <v>4858550</v>
      </c>
      <c r="L150" s="2">
        <v>41400</v>
      </c>
      <c r="M150" s="2" t="s">
        <v>404</v>
      </c>
      <c r="N150" s="5">
        <v>46217</v>
      </c>
      <c r="O150" s="2" t="s">
        <v>482</v>
      </c>
      <c r="P150" s="2" t="s">
        <v>36</v>
      </c>
      <c r="Q150" s="2" t="s">
        <v>61</v>
      </c>
      <c r="R150" s="3">
        <v>46217</v>
      </c>
      <c r="S150" s="2" t="s">
        <v>277</v>
      </c>
      <c r="T150" s="2" t="s">
        <v>483</v>
      </c>
      <c r="U150" s="2">
        <v>0</v>
      </c>
      <c r="V150" s="2">
        <v>0</v>
      </c>
      <c r="W150" s="2" t="s">
        <v>484</v>
      </c>
      <c r="X150" s="2">
        <v>2026</v>
      </c>
      <c r="Y150" s="2" t="s">
        <v>40</v>
      </c>
      <c r="Z150" s="4"/>
      <c r="AA150" s="3">
        <v>46217</v>
      </c>
      <c r="AB150" s="2" t="s">
        <v>404</v>
      </c>
      <c r="AC150" s="2">
        <v>487826</v>
      </c>
    </row>
    <row r="151" spans="1:29" ht="64.5" x14ac:dyDescent="0.25">
      <c r="A151" s="2" t="s">
        <v>29</v>
      </c>
      <c r="B151" s="2" t="s">
        <v>42</v>
      </c>
      <c r="C151" s="2" t="s">
        <v>43</v>
      </c>
      <c r="D151" s="2" t="s">
        <v>32</v>
      </c>
      <c r="E151" s="2" t="s">
        <v>485</v>
      </c>
      <c r="F151" s="2" t="s">
        <v>486</v>
      </c>
      <c r="G151" s="2">
        <v>1970000</v>
      </c>
      <c r="H151" s="2">
        <v>1</v>
      </c>
      <c r="I151" s="3">
        <v>46219</v>
      </c>
      <c r="J151" s="4"/>
      <c r="K151" s="2">
        <v>4858118</v>
      </c>
      <c r="L151" s="2">
        <v>29550</v>
      </c>
      <c r="M151" s="2" t="s">
        <v>487</v>
      </c>
      <c r="N151" s="5">
        <v>46217</v>
      </c>
      <c r="O151" s="2">
        <v>534</v>
      </c>
      <c r="P151" s="2" t="s">
        <v>36</v>
      </c>
      <c r="Q151" s="2" t="s">
        <v>61</v>
      </c>
      <c r="R151" s="3">
        <v>46217</v>
      </c>
      <c r="S151" s="2" t="s">
        <v>488</v>
      </c>
      <c r="T151" s="2" t="s">
        <v>63</v>
      </c>
      <c r="U151" s="2">
        <v>0</v>
      </c>
      <c r="V151" s="2">
        <v>0</v>
      </c>
      <c r="W151" s="2" t="s">
        <v>64</v>
      </c>
      <c r="X151" s="2">
        <v>2026</v>
      </c>
      <c r="Y151" s="2" t="s">
        <v>40</v>
      </c>
      <c r="Z151" s="4"/>
      <c r="AA151" s="3">
        <v>46217</v>
      </c>
      <c r="AB151" s="2" t="s">
        <v>487</v>
      </c>
      <c r="AC151" s="2">
        <v>487820</v>
      </c>
    </row>
    <row r="152" spans="1:29" ht="64.5" x14ac:dyDescent="0.25">
      <c r="A152" s="2" t="s">
        <v>29</v>
      </c>
      <c r="B152" s="2" t="s">
        <v>42</v>
      </c>
      <c r="C152" s="2" t="s">
        <v>43</v>
      </c>
      <c r="D152" s="2" t="s">
        <v>32</v>
      </c>
      <c r="E152" s="2" t="s">
        <v>485</v>
      </c>
      <c r="F152" s="2" t="s">
        <v>41</v>
      </c>
      <c r="G152" s="2">
        <v>1000</v>
      </c>
      <c r="H152" s="2">
        <v>1</v>
      </c>
      <c r="I152" s="3">
        <v>46219</v>
      </c>
      <c r="J152" s="4"/>
      <c r="K152" s="2">
        <v>4858118</v>
      </c>
      <c r="L152" s="2">
        <v>29550</v>
      </c>
      <c r="M152" s="2" t="s">
        <v>487</v>
      </c>
      <c r="N152" s="5">
        <v>46217</v>
      </c>
      <c r="O152" s="2">
        <v>534</v>
      </c>
      <c r="P152" s="2" t="s">
        <v>36</v>
      </c>
      <c r="Q152" s="2" t="s">
        <v>61</v>
      </c>
      <c r="R152" s="3">
        <v>46217</v>
      </c>
      <c r="S152" s="2" t="s">
        <v>488</v>
      </c>
      <c r="T152" s="2" t="s">
        <v>63</v>
      </c>
      <c r="U152" s="2">
        <v>0</v>
      </c>
      <c r="V152" s="2">
        <v>0</v>
      </c>
      <c r="W152" s="2" t="s">
        <v>64</v>
      </c>
      <c r="X152" s="2">
        <v>2026</v>
      </c>
      <c r="Y152" s="2" t="s">
        <v>40</v>
      </c>
      <c r="Z152" s="4"/>
      <c r="AA152" s="3">
        <v>46217</v>
      </c>
      <c r="AB152" s="2" t="s">
        <v>487</v>
      </c>
      <c r="AC152" s="2">
        <v>487820</v>
      </c>
    </row>
    <row r="153" spans="1:29" ht="102.75" x14ac:dyDescent="0.25">
      <c r="A153" s="2" t="s">
        <v>29</v>
      </c>
      <c r="B153" s="2" t="s">
        <v>42</v>
      </c>
      <c r="C153" s="2" t="s">
        <v>43</v>
      </c>
      <c r="D153" s="2" t="s">
        <v>32</v>
      </c>
      <c r="E153" s="2" t="s">
        <v>489</v>
      </c>
      <c r="F153" s="2" t="s">
        <v>490</v>
      </c>
      <c r="G153" s="2">
        <v>2973800</v>
      </c>
      <c r="H153" s="2">
        <v>1</v>
      </c>
      <c r="I153" s="3">
        <v>46217</v>
      </c>
      <c r="J153" s="4"/>
      <c r="K153" s="2">
        <v>4858163</v>
      </c>
      <c r="L153" s="2">
        <v>20000</v>
      </c>
      <c r="M153" s="2" t="s">
        <v>35</v>
      </c>
      <c r="N153" s="5">
        <v>46217</v>
      </c>
      <c r="O153" s="2" t="s">
        <v>491</v>
      </c>
      <c r="P153" s="2" t="s">
        <v>36</v>
      </c>
      <c r="Q153" s="2" t="s">
        <v>492</v>
      </c>
      <c r="R153" s="3">
        <v>46217</v>
      </c>
      <c r="S153" s="2" t="s">
        <v>38</v>
      </c>
      <c r="T153" s="2" t="s">
        <v>493</v>
      </c>
      <c r="U153" s="2">
        <v>0</v>
      </c>
      <c r="V153" s="2" t="s">
        <v>494</v>
      </c>
      <c r="W153" s="2" t="s">
        <v>495</v>
      </c>
      <c r="X153" s="2">
        <v>2025</v>
      </c>
      <c r="Y153" s="2" t="s">
        <v>40</v>
      </c>
      <c r="Z153" s="4"/>
      <c r="AA153" s="3">
        <v>46217</v>
      </c>
      <c r="AB153" s="2" t="s">
        <v>35</v>
      </c>
      <c r="AC153" s="2">
        <v>487800</v>
      </c>
    </row>
    <row r="154" spans="1:29" ht="102.75" x14ac:dyDescent="0.25">
      <c r="A154" s="2" t="s">
        <v>29</v>
      </c>
      <c r="B154" s="2" t="s">
        <v>42</v>
      </c>
      <c r="C154" s="2" t="s">
        <v>43</v>
      </c>
      <c r="D154" s="2" t="s">
        <v>32</v>
      </c>
      <c r="E154" s="2" t="s">
        <v>489</v>
      </c>
      <c r="F154" s="2" t="s">
        <v>41</v>
      </c>
      <c r="G154" s="2">
        <v>1000</v>
      </c>
      <c r="H154" s="2">
        <v>1</v>
      </c>
      <c r="I154" s="3">
        <v>46217</v>
      </c>
      <c r="J154" s="4"/>
      <c r="K154" s="2">
        <v>4858163</v>
      </c>
      <c r="L154" s="2">
        <v>20000</v>
      </c>
      <c r="M154" s="2" t="s">
        <v>35</v>
      </c>
      <c r="N154" s="5">
        <v>46217</v>
      </c>
      <c r="O154" s="2" t="s">
        <v>491</v>
      </c>
      <c r="P154" s="2" t="s">
        <v>36</v>
      </c>
      <c r="Q154" s="2" t="s">
        <v>492</v>
      </c>
      <c r="R154" s="3">
        <v>46217</v>
      </c>
      <c r="S154" s="2" t="s">
        <v>38</v>
      </c>
      <c r="T154" s="2" t="s">
        <v>493</v>
      </c>
      <c r="U154" s="2">
        <v>0</v>
      </c>
      <c r="V154" s="2" t="s">
        <v>494</v>
      </c>
      <c r="W154" s="2" t="s">
        <v>495</v>
      </c>
      <c r="X154" s="2">
        <v>2025</v>
      </c>
      <c r="Y154" s="2" t="s">
        <v>40</v>
      </c>
      <c r="Z154" s="4"/>
      <c r="AA154" s="3">
        <v>46217</v>
      </c>
      <c r="AB154" s="2" t="s">
        <v>35</v>
      </c>
      <c r="AC154" s="2">
        <v>487800</v>
      </c>
    </row>
    <row r="155" spans="1:29" ht="51.75" x14ac:dyDescent="0.25">
      <c r="A155" s="2" t="s">
        <v>29</v>
      </c>
      <c r="B155" s="2" t="s">
        <v>42</v>
      </c>
      <c r="C155" s="2" t="s">
        <v>43</v>
      </c>
      <c r="D155" s="2" t="s">
        <v>32</v>
      </c>
      <c r="E155" s="2" t="s">
        <v>496</v>
      </c>
      <c r="F155" s="2" t="s">
        <v>497</v>
      </c>
      <c r="G155" s="2">
        <v>3660000</v>
      </c>
      <c r="H155" s="2">
        <v>1</v>
      </c>
      <c r="I155" s="3">
        <v>46217</v>
      </c>
      <c r="J155" s="4"/>
      <c r="K155" s="2">
        <v>4857987</v>
      </c>
      <c r="L155" s="2">
        <v>30000</v>
      </c>
      <c r="M155" s="2" t="s">
        <v>235</v>
      </c>
      <c r="N155" s="5">
        <v>46214</v>
      </c>
      <c r="O155" s="2" t="s">
        <v>498</v>
      </c>
      <c r="P155" s="2" t="s">
        <v>36</v>
      </c>
      <c r="Q155" s="2" t="s">
        <v>410</v>
      </c>
      <c r="R155" s="3">
        <v>46214</v>
      </c>
      <c r="S155" s="2" t="s">
        <v>38</v>
      </c>
      <c r="T155" s="2" t="s">
        <v>411</v>
      </c>
      <c r="U155" s="2" t="s">
        <v>499</v>
      </c>
      <c r="V155" s="2" t="s">
        <v>500</v>
      </c>
      <c r="W155" s="2" t="s">
        <v>501</v>
      </c>
      <c r="X155" s="2">
        <v>2026</v>
      </c>
      <c r="Y155" s="2" t="s">
        <v>40</v>
      </c>
      <c r="Z155" s="4"/>
      <c r="AA155" s="3">
        <v>46217</v>
      </c>
      <c r="AB155" s="2" t="s">
        <v>235</v>
      </c>
      <c r="AC155" s="2">
        <v>487794</v>
      </c>
    </row>
    <row r="156" spans="1:29" ht="39" x14ac:dyDescent="0.25">
      <c r="A156" s="2" t="s">
        <v>29</v>
      </c>
      <c r="B156" s="2" t="s">
        <v>42</v>
      </c>
      <c r="C156" s="2" t="s">
        <v>43</v>
      </c>
      <c r="D156" s="2" t="s">
        <v>32</v>
      </c>
      <c r="E156" s="2" t="s">
        <v>496</v>
      </c>
      <c r="F156" s="2" t="s">
        <v>41</v>
      </c>
      <c r="G156" s="2">
        <v>1000</v>
      </c>
      <c r="H156" s="2">
        <v>1</v>
      </c>
      <c r="I156" s="3">
        <v>46217</v>
      </c>
      <c r="J156" s="4"/>
      <c r="K156" s="2">
        <v>4857987</v>
      </c>
      <c r="L156" s="2">
        <v>30000</v>
      </c>
      <c r="M156" s="2" t="s">
        <v>235</v>
      </c>
      <c r="N156" s="5">
        <v>46214</v>
      </c>
      <c r="O156" s="2" t="s">
        <v>498</v>
      </c>
      <c r="P156" s="2" t="s">
        <v>36</v>
      </c>
      <c r="Q156" s="2" t="s">
        <v>410</v>
      </c>
      <c r="R156" s="3">
        <v>46214</v>
      </c>
      <c r="S156" s="2" t="s">
        <v>38</v>
      </c>
      <c r="T156" s="2" t="s">
        <v>411</v>
      </c>
      <c r="U156" s="2" t="s">
        <v>499</v>
      </c>
      <c r="V156" s="2" t="s">
        <v>500</v>
      </c>
      <c r="W156" s="2" t="s">
        <v>501</v>
      </c>
      <c r="X156" s="2">
        <v>2026</v>
      </c>
      <c r="Y156" s="2" t="s">
        <v>40</v>
      </c>
      <c r="Z156" s="4"/>
      <c r="AA156" s="3">
        <v>46217</v>
      </c>
      <c r="AB156" s="2" t="s">
        <v>235</v>
      </c>
      <c r="AC156" s="2">
        <v>487794</v>
      </c>
    </row>
    <row r="157" spans="1:29" ht="64.5" x14ac:dyDescent="0.25">
      <c r="A157" s="2" t="s">
        <v>29</v>
      </c>
      <c r="B157" s="2" t="s">
        <v>42</v>
      </c>
      <c r="C157" s="2" t="s">
        <v>43</v>
      </c>
      <c r="D157" s="2" t="s">
        <v>32</v>
      </c>
      <c r="E157" s="2" t="s">
        <v>502</v>
      </c>
      <c r="F157" s="2" t="s">
        <v>503</v>
      </c>
      <c r="G157" s="2">
        <v>3190000</v>
      </c>
      <c r="H157" s="2">
        <v>1</v>
      </c>
      <c r="I157" s="3">
        <v>46219</v>
      </c>
      <c r="J157" s="4"/>
      <c r="K157" s="2">
        <v>4858049</v>
      </c>
      <c r="L157" s="2">
        <v>63800</v>
      </c>
      <c r="M157" s="2" t="s">
        <v>504</v>
      </c>
      <c r="N157" s="5">
        <v>46217</v>
      </c>
      <c r="O157" s="2" t="s">
        <v>505</v>
      </c>
      <c r="P157" s="2" t="s">
        <v>36</v>
      </c>
      <c r="Q157" s="2" t="s">
        <v>506</v>
      </c>
      <c r="R157" s="3">
        <v>46217</v>
      </c>
      <c r="S157" s="2" t="s">
        <v>38</v>
      </c>
      <c r="T157" s="2" t="s">
        <v>507</v>
      </c>
      <c r="U157" s="2">
        <v>0</v>
      </c>
      <c r="V157" s="2" t="s">
        <v>508</v>
      </c>
      <c r="W157" s="2" t="s">
        <v>509</v>
      </c>
      <c r="X157" s="2">
        <v>2025</v>
      </c>
      <c r="Y157" s="2" t="s">
        <v>40</v>
      </c>
      <c r="Z157" s="4"/>
      <c r="AA157" s="3">
        <v>46217</v>
      </c>
      <c r="AB157" s="2" t="s">
        <v>504</v>
      </c>
      <c r="AC157" s="2">
        <v>487788</v>
      </c>
    </row>
    <row r="158" spans="1:29" ht="39" x14ac:dyDescent="0.25">
      <c r="A158" s="2" t="s">
        <v>29</v>
      </c>
      <c r="B158" s="2" t="s">
        <v>42</v>
      </c>
      <c r="C158" s="2" t="s">
        <v>43</v>
      </c>
      <c r="D158" s="2" t="s">
        <v>32</v>
      </c>
      <c r="E158" s="2" t="s">
        <v>502</v>
      </c>
      <c r="F158" s="2" t="s">
        <v>41</v>
      </c>
      <c r="G158" s="2">
        <v>1000</v>
      </c>
      <c r="H158" s="2">
        <v>1</v>
      </c>
      <c r="I158" s="3">
        <v>46219</v>
      </c>
      <c r="J158" s="4"/>
      <c r="K158" s="2">
        <v>4858049</v>
      </c>
      <c r="L158" s="2">
        <v>63800</v>
      </c>
      <c r="M158" s="2" t="s">
        <v>504</v>
      </c>
      <c r="N158" s="5">
        <v>46217</v>
      </c>
      <c r="O158" s="2" t="s">
        <v>505</v>
      </c>
      <c r="P158" s="2" t="s">
        <v>36</v>
      </c>
      <c r="Q158" s="2" t="s">
        <v>506</v>
      </c>
      <c r="R158" s="3">
        <v>46217</v>
      </c>
      <c r="S158" s="2" t="s">
        <v>38</v>
      </c>
      <c r="T158" s="2" t="s">
        <v>507</v>
      </c>
      <c r="U158" s="2">
        <v>0</v>
      </c>
      <c r="V158" s="2" t="s">
        <v>508</v>
      </c>
      <c r="W158" s="2" t="s">
        <v>509</v>
      </c>
      <c r="X158" s="2">
        <v>2025</v>
      </c>
      <c r="Y158" s="2" t="s">
        <v>40</v>
      </c>
      <c r="Z158" s="4"/>
      <c r="AA158" s="3">
        <v>46217</v>
      </c>
      <c r="AB158" s="2" t="s">
        <v>504</v>
      </c>
      <c r="AC158" s="2">
        <v>487788</v>
      </c>
    </row>
    <row r="159" spans="1:29" ht="64.5" x14ac:dyDescent="0.25">
      <c r="A159" s="2" t="s">
        <v>29</v>
      </c>
      <c r="B159" s="2" t="s">
        <v>42</v>
      </c>
      <c r="C159" s="2" t="s">
        <v>43</v>
      </c>
      <c r="D159" s="2" t="s">
        <v>32</v>
      </c>
      <c r="E159" s="2" t="s">
        <v>510</v>
      </c>
      <c r="F159" s="2" t="s">
        <v>511</v>
      </c>
      <c r="G159" s="2">
        <v>2620000</v>
      </c>
      <c r="H159" s="2">
        <v>1</v>
      </c>
      <c r="I159" s="3">
        <v>46217</v>
      </c>
      <c r="J159" s="4"/>
      <c r="K159" s="2">
        <v>4857988</v>
      </c>
      <c r="L159" s="2">
        <v>52400</v>
      </c>
      <c r="M159" s="2" t="s">
        <v>103</v>
      </c>
      <c r="N159" s="5">
        <v>46217</v>
      </c>
      <c r="O159" s="2" t="s">
        <v>512</v>
      </c>
      <c r="P159" s="2" t="s">
        <v>36</v>
      </c>
      <c r="Q159" s="2" t="s">
        <v>440</v>
      </c>
      <c r="R159" s="3">
        <v>46217</v>
      </c>
      <c r="S159" s="2" t="s">
        <v>38</v>
      </c>
      <c r="T159" s="2" t="s">
        <v>52</v>
      </c>
      <c r="U159" s="2">
        <v>0</v>
      </c>
      <c r="V159" s="2">
        <v>0</v>
      </c>
      <c r="W159" s="2" t="s">
        <v>105</v>
      </c>
      <c r="X159" s="2">
        <v>2026</v>
      </c>
      <c r="Y159" s="2" t="s">
        <v>40</v>
      </c>
      <c r="Z159" s="4"/>
      <c r="AA159" s="3">
        <v>46217</v>
      </c>
      <c r="AB159" s="2" t="s">
        <v>103</v>
      </c>
      <c r="AC159" s="2">
        <v>487784</v>
      </c>
    </row>
    <row r="160" spans="1:29" ht="51.75" x14ac:dyDescent="0.25">
      <c r="A160" s="2" t="s">
        <v>29</v>
      </c>
      <c r="B160" s="2" t="s">
        <v>42</v>
      </c>
      <c r="C160" s="2" t="s">
        <v>43</v>
      </c>
      <c r="D160" s="2" t="s">
        <v>32</v>
      </c>
      <c r="E160" s="2" t="s">
        <v>510</v>
      </c>
      <c r="F160" s="2" t="s">
        <v>41</v>
      </c>
      <c r="G160" s="2">
        <v>1000</v>
      </c>
      <c r="H160" s="2">
        <v>1</v>
      </c>
      <c r="I160" s="3">
        <v>46217</v>
      </c>
      <c r="J160" s="4"/>
      <c r="K160" s="2">
        <v>4857988</v>
      </c>
      <c r="L160" s="2">
        <v>52400</v>
      </c>
      <c r="M160" s="2" t="s">
        <v>103</v>
      </c>
      <c r="N160" s="5">
        <v>46217</v>
      </c>
      <c r="O160" s="2" t="s">
        <v>512</v>
      </c>
      <c r="P160" s="2" t="s">
        <v>36</v>
      </c>
      <c r="Q160" s="2" t="s">
        <v>440</v>
      </c>
      <c r="R160" s="3">
        <v>46217</v>
      </c>
      <c r="S160" s="2" t="s">
        <v>38</v>
      </c>
      <c r="T160" s="2" t="s">
        <v>52</v>
      </c>
      <c r="U160" s="2">
        <v>0</v>
      </c>
      <c r="V160" s="2">
        <v>0</v>
      </c>
      <c r="W160" s="2" t="s">
        <v>105</v>
      </c>
      <c r="X160" s="2">
        <v>2026</v>
      </c>
      <c r="Y160" s="2" t="s">
        <v>40</v>
      </c>
      <c r="Z160" s="4"/>
      <c r="AA160" s="3">
        <v>46217</v>
      </c>
      <c r="AB160" s="2" t="s">
        <v>103</v>
      </c>
      <c r="AC160" s="2">
        <v>487784</v>
      </c>
    </row>
    <row r="161" spans="1:29" ht="51.75" x14ac:dyDescent="0.25">
      <c r="A161" s="2" t="s">
        <v>29</v>
      </c>
      <c r="B161" s="2" t="s">
        <v>42</v>
      </c>
      <c r="C161" s="2" t="s">
        <v>43</v>
      </c>
      <c r="D161" s="2" t="s">
        <v>32</v>
      </c>
      <c r="E161" s="2" t="s">
        <v>513</v>
      </c>
      <c r="F161" s="2" t="s">
        <v>514</v>
      </c>
      <c r="G161" s="2">
        <v>3870000</v>
      </c>
      <c r="H161" s="2">
        <v>1</v>
      </c>
      <c r="I161" s="3">
        <v>46217</v>
      </c>
      <c r="J161" s="4"/>
      <c r="K161" s="2">
        <v>4857886</v>
      </c>
      <c r="L161" s="2">
        <v>77400</v>
      </c>
      <c r="M161" s="2" t="s">
        <v>108</v>
      </c>
      <c r="N161" s="5">
        <v>46207</v>
      </c>
      <c r="O161" s="2" t="s">
        <v>515</v>
      </c>
      <c r="P161" s="2" t="s">
        <v>36</v>
      </c>
      <c r="Q161" s="2" t="s">
        <v>209</v>
      </c>
      <c r="R161" s="3">
        <v>46207</v>
      </c>
      <c r="S161" s="2" t="s">
        <v>110</v>
      </c>
      <c r="T161" s="2" t="s">
        <v>210</v>
      </c>
      <c r="U161" s="2">
        <v>0</v>
      </c>
      <c r="V161" s="2" t="s">
        <v>441</v>
      </c>
      <c r="W161" s="2" t="s">
        <v>516</v>
      </c>
      <c r="X161" s="2">
        <v>2026</v>
      </c>
      <c r="Y161" s="2" t="s">
        <v>40</v>
      </c>
      <c r="Z161" s="4"/>
      <c r="AA161" s="3">
        <v>46217</v>
      </c>
      <c r="AB161" s="2" t="s">
        <v>108</v>
      </c>
      <c r="AC161" s="2">
        <v>487780</v>
      </c>
    </row>
    <row r="162" spans="1:29" ht="51.75" x14ac:dyDescent="0.25">
      <c r="A162" s="2" t="s">
        <v>29</v>
      </c>
      <c r="B162" s="2" t="s">
        <v>42</v>
      </c>
      <c r="C162" s="2" t="s">
        <v>43</v>
      </c>
      <c r="D162" s="2" t="s">
        <v>32</v>
      </c>
      <c r="E162" s="2" t="s">
        <v>513</v>
      </c>
      <c r="F162" s="2" t="s">
        <v>41</v>
      </c>
      <c r="G162" s="2">
        <v>1000</v>
      </c>
      <c r="H162" s="2">
        <v>1</v>
      </c>
      <c r="I162" s="3">
        <v>46217</v>
      </c>
      <c r="J162" s="4"/>
      <c r="K162" s="2">
        <v>4857886</v>
      </c>
      <c r="L162" s="2">
        <v>77400</v>
      </c>
      <c r="M162" s="2" t="s">
        <v>108</v>
      </c>
      <c r="N162" s="5">
        <v>46207</v>
      </c>
      <c r="O162" s="2" t="s">
        <v>515</v>
      </c>
      <c r="P162" s="2" t="s">
        <v>36</v>
      </c>
      <c r="Q162" s="2" t="s">
        <v>209</v>
      </c>
      <c r="R162" s="3">
        <v>46207</v>
      </c>
      <c r="S162" s="2" t="s">
        <v>110</v>
      </c>
      <c r="T162" s="2" t="s">
        <v>210</v>
      </c>
      <c r="U162" s="2">
        <v>0</v>
      </c>
      <c r="V162" s="2" t="s">
        <v>441</v>
      </c>
      <c r="W162" s="2" t="s">
        <v>516</v>
      </c>
      <c r="X162" s="2">
        <v>2026</v>
      </c>
      <c r="Y162" s="2" t="s">
        <v>40</v>
      </c>
      <c r="Z162" s="4"/>
      <c r="AA162" s="3">
        <v>46217</v>
      </c>
      <c r="AB162" s="2" t="s">
        <v>108</v>
      </c>
      <c r="AC162" s="2">
        <v>487780</v>
      </c>
    </row>
    <row r="163" spans="1:29" ht="64.5" x14ac:dyDescent="0.25">
      <c r="A163" s="2" t="s">
        <v>29</v>
      </c>
      <c r="B163" s="2" t="s">
        <v>42</v>
      </c>
      <c r="C163" s="2" t="s">
        <v>43</v>
      </c>
      <c r="D163" s="2" t="s">
        <v>32</v>
      </c>
      <c r="E163" s="2" t="s">
        <v>517</v>
      </c>
      <c r="F163" s="2" t="s">
        <v>518</v>
      </c>
      <c r="G163" s="2">
        <v>2300000</v>
      </c>
      <c r="H163" s="2">
        <v>1</v>
      </c>
      <c r="I163" s="3">
        <v>46218</v>
      </c>
      <c r="J163" s="4"/>
      <c r="K163" s="2">
        <v>4857766</v>
      </c>
      <c r="L163" s="2">
        <v>46000</v>
      </c>
      <c r="M163" s="2" t="s">
        <v>519</v>
      </c>
      <c r="N163" s="5">
        <v>46218</v>
      </c>
      <c r="O163" s="2" t="s">
        <v>520</v>
      </c>
      <c r="P163" s="2" t="s">
        <v>36</v>
      </c>
      <c r="Q163" s="2" t="s">
        <v>50</v>
      </c>
      <c r="R163" s="2" t="s">
        <v>521</v>
      </c>
      <c r="S163" s="2" t="s">
        <v>522</v>
      </c>
      <c r="T163" s="2" t="s">
        <v>52</v>
      </c>
      <c r="U163" s="2">
        <v>0</v>
      </c>
      <c r="V163" s="2" t="s">
        <v>53</v>
      </c>
      <c r="W163" s="2" t="s">
        <v>169</v>
      </c>
      <c r="X163" s="2">
        <v>2026</v>
      </c>
      <c r="Y163" s="2" t="s">
        <v>40</v>
      </c>
      <c r="Z163" s="4"/>
      <c r="AA163" s="3">
        <v>46217</v>
      </c>
      <c r="AB163" s="2" t="s">
        <v>519</v>
      </c>
      <c r="AC163" s="2">
        <v>487778</v>
      </c>
    </row>
    <row r="164" spans="1:29" ht="39" x14ac:dyDescent="0.25">
      <c r="A164" s="2" t="s">
        <v>29</v>
      </c>
      <c r="B164" s="2" t="s">
        <v>42</v>
      </c>
      <c r="C164" s="2" t="s">
        <v>43</v>
      </c>
      <c r="D164" s="2" t="s">
        <v>32</v>
      </c>
      <c r="E164" s="2" t="s">
        <v>517</v>
      </c>
      <c r="F164" s="2" t="s">
        <v>41</v>
      </c>
      <c r="G164" s="2">
        <v>1000</v>
      </c>
      <c r="H164" s="2">
        <v>1</v>
      </c>
      <c r="I164" s="3">
        <v>46218</v>
      </c>
      <c r="J164" s="4"/>
      <c r="K164" s="2">
        <v>4857766</v>
      </c>
      <c r="L164" s="2">
        <v>46000</v>
      </c>
      <c r="M164" s="2" t="s">
        <v>519</v>
      </c>
      <c r="N164" s="5">
        <v>46218</v>
      </c>
      <c r="O164" s="2" t="s">
        <v>520</v>
      </c>
      <c r="P164" s="2" t="s">
        <v>36</v>
      </c>
      <c r="Q164" s="2" t="s">
        <v>50</v>
      </c>
      <c r="R164" s="2" t="s">
        <v>521</v>
      </c>
      <c r="S164" s="2" t="s">
        <v>522</v>
      </c>
      <c r="T164" s="2" t="s">
        <v>52</v>
      </c>
      <c r="U164" s="2">
        <v>0</v>
      </c>
      <c r="V164" s="2" t="s">
        <v>53</v>
      </c>
      <c r="W164" s="2" t="s">
        <v>169</v>
      </c>
      <c r="X164" s="2">
        <v>2026</v>
      </c>
      <c r="Y164" s="2" t="s">
        <v>40</v>
      </c>
      <c r="Z164" s="4"/>
      <c r="AA164" s="3">
        <v>46217</v>
      </c>
      <c r="AB164" s="2" t="s">
        <v>519</v>
      </c>
      <c r="AC164" s="2">
        <v>487778</v>
      </c>
    </row>
    <row r="165" spans="1:29" ht="64.5" x14ac:dyDescent="0.25">
      <c r="A165" s="2" t="s">
        <v>29</v>
      </c>
      <c r="B165" s="2" t="s">
        <v>42</v>
      </c>
      <c r="C165" s="2" t="s">
        <v>43</v>
      </c>
      <c r="D165" s="2" t="s">
        <v>32</v>
      </c>
      <c r="E165" s="2" t="s">
        <v>523</v>
      </c>
      <c r="F165" s="2" t="s">
        <v>524</v>
      </c>
      <c r="G165" s="2">
        <v>2700000</v>
      </c>
      <c r="H165" s="2">
        <v>1</v>
      </c>
      <c r="I165" s="3">
        <v>46218</v>
      </c>
      <c r="J165" s="4"/>
      <c r="K165" s="2">
        <v>4857511</v>
      </c>
      <c r="L165" s="2">
        <v>54000</v>
      </c>
      <c r="M165" s="2" t="s">
        <v>525</v>
      </c>
      <c r="N165" s="5">
        <v>46217</v>
      </c>
      <c r="O165" s="2" t="s">
        <v>526</v>
      </c>
      <c r="P165" s="2" t="s">
        <v>36</v>
      </c>
      <c r="Q165" s="2" t="s">
        <v>527</v>
      </c>
      <c r="R165" s="3">
        <v>46217</v>
      </c>
      <c r="S165" s="2" t="s">
        <v>277</v>
      </c>
      <c r="T165" s="2" t="s">
        <v>528</v>
      </c>
      <c r="U165" s="2" t="s">
        <v>529</v>
      </c>
      <c r="V165" s="2" t="s">
        <v>237</v>
      </c>
      <c r="W165" s="2" t="s">
        <v>398</v>
      </c>
      <c r="X165" s="2">
        <v>2025</v>
      </c>
      <c r="Y165" s="2" t="s">
        <v>40</v>
      </c>
      <c r="Z165" s="4"/>
      <c r="AA165" s="3">
        <v>46217</v>
      </c>
      <c r="AB165" s="2" t="s">
        <v>525</v>
      </c>
      <c r="AC165" s="2">
        <v>487774</v>
      </c>
    </row>
    <row r="166" spans="1:29" ht="51.75" x14ac:dyDescent="0.25">
      <c r="A166" s="2" t="s">
        <v>29</v>
      </c>
      <c r="B166" s="2" t="s">
        <v>42</v>
      </c>
      <c r="C166" s="2" t="s">
        <v>43</v>
      </c>
      <c r="D166" s="2" t="s">
        <v>32</v>
      </c>
      <c r="E166" s="2" t="s">
        <v>523</v>
      </c>
      <c r="F166" s="2" t="s">
        <v>41</v>
      </c>
      <c r="G166" s="2">
        <v>1000</v>
      </c>
      <c r="H166" s="2">
        <v>1</v>
      </c>
      <c r="I166" s="3">
        <v>46218</v>
      </c>
      <c r="J166" s="4"/>
      <c r="K166" s="2">
        <v>4857511</v>
      </c>
      <c r="L166" s="2">
        <v>54000</v>
      </c>
      <c r="M166" s="2" t="s">
        <v>525</v>
      </c>
      <c r="N166" s="5">
        <v>46217</v>
      </c>
      <c r="O166" s="2" t="s">
        <v>526</v>
      </c>
      <c r="P166" s="2" t="s">
        <v>36</v>
      </c>
      <c r="Q166" s="2" t="s">
        <v>527</v>
      </c>
      <c r="R166" s="3">
        <v>46217</v>
      </c>
      <c r="S166" s="2" t="s">
        <v>277</v>
      </c>
      <c r="T166" s="2" t="s">
        <v>528</v>
      </c>
      <c r="U166" s="2" t="s">
        <v>529</v>
      </c>
      <c r="V166" s="2" t="s">
        <v>237</v>
      </c>
      <c r="W166" s="2" t="s">
        <v>398</v>
      </c>
      <c r="X166" s="2">
        <v>2025</v>
      </c>
      <c r="Y166" s="2" t="s">
        <v>40</v>
      </c>
      <c r="Z166" s="4"/>
      <c r="AA166" s="3">
        <v>46217</v>
      </c>
      <c r="AB166" s="2" t="s">
        <v>525</v>
      </c>
      <c r="AC166" s="2">
        <v>487774</v>
      </c>
    </row>
    <row r="167" spans="1:29" ht="64.5" x14ac:dyDescent="0.25">
      <c r="A167" s="2" t="s">
        <v>29</v>
      </c>
      <c r="B167" s="2" t="s">
        <v>42</v>
      </c>
      <c r="C167" s="2" t="s">
        <v>43</v>
      </c>
      <c r="D167" s="2" t="s">
        <v>32</v>
      </c>
      <c r="E167" s="2" t="s">
        <v>530</v>
      </c>
      <c r="F167" s="2" t="s">
        <v>531</v>
      </c>
      <c r="G167" s="2">
        <v>2275000</v>
      </c>
      <c r="H167" s="2">
        <v>1</v>
      </c>
      <c r="I167" s="3">
        <v>46217</v>
      </c>
      <c r="J167" s="4"/>
      <c r="K167" s="2">
        <v>4857381</v>
      </c>
      <c r="L167" s="2">
        <v>45500</v>
      </c>
      <c r="M167" s="2" t="s">
        <v>461</v>
      </c>
      <c r="N167" s="5">
        <v>46217</v>
      </c>
      <c r="O167" s="2" t="s">
        <v>532</v>
      </c>
      <c r="P167" s="2" t="s">
        <v>36</v>
      </c>
      <c r="Q167" s="2" t="s">
        <v>50</v>
      </c>
      <c r="R167" s="3">
        <v>46217</v>
      </c>
      <c r="S167" s="2" t="s">
        <v>51</v>
      </c>
      <c r="T167" s="2" t="s">
        <v>52</v>
      </c>
      <c r="U167" s="2" t="s">
        <v>533</v>
      </c>
      <c r="V167" s="2" t="s">
        <v>534</v>
      </c>
      <c r="W167" s="2" t="s">
        <v>535</v>
      </c>
      <c r="X167" s="2">
        <v>2026</v>
      </c>
      <c r="Y167" s="2" t="s">
        <v>40</v>
      </c>
      <c r="Z167" s="4"/>
      <c r="AA167" s="3">
        <v>46217</v>
      </c>
      <c r="AB167" s="2" t="s">
        <v>461</v>
      </c>
      <c r="AC167" s="2">
        <v>487768</v>
      </c>
    </row>
    <row r="168" spans="1:29" ht="51.75" x14ac:dyDescent="0.25">
      <c r="A168" s="2" t="s">
        <v>29</v>
      </c>
      <c r="B168" s="2" t="s">
        <v>42</v>
      </c>
      <c r="C168" s="2" t="s">
        <v>43</v>
      </c>
      <c r="D168" s="2" t="s">
        <v>32</v>
      </c>
      <c r="E168" s="2" t="s">
        <v>530</v>
      </c>
      <c r="F168" s="2" t="s">
        <v>41</v>
      </c>
      <c r="G168" s="2">
        <v>1000</v>
      </c>
      <c r="H168" s="2">
        <v>1</v>
      </c>
      <c r="I168" s="3">
        <v>46217</v>
      </c>
      <c r="J168" s="4"/>
      <c r="K168" s="2">
        <v>4857381</v>
      </c>
      <c r="L168" s="2">
        <v>45500</v>
      </c>
      <c r="M168" s="2" t="s">
        <v>461</v>
      </c>
      <c r="N168" s="5">
        <v>46217</v>
      </c>
      <c r="O168" s="2" t="s">
        <v>532</v>
      </c>
      <c r="P168" s="2" t="s">
        <v>36</v>
      </c>
      <c r="Q168" s="2" t="s">
        <v>50</v>
      </c>
      <c r="R168" s="3">
        <v>46217</v>
      </c>
      <c r="S168" s="2" t="s">
        <v>51</v>
      </c>
      <c r="T168" s="2" t="s">
        <v>52</v>
      </c>
      <c r="U168" s="2" t="s">
        <v>533</v>
      </c>
      <c r="V168" s="2" t="s">
        <v>534</v>
      </c>
      <c r="W168" s="2" t="s">
        <v>535</v>
      </c>
      <c r="X168" s="2">
        <v>2026</v>
      </c>
      <c r="Y168" s="2" t="s">
        <v>40</v>
      </c>
      <c r="Z168" s="4"/>
      <c r="AA168" s="3">
        <v>46217</v>
      </c>
      <c r="AB168" s="2" t="s">
        <v>461</v>
      </c>
      <c r="AC168" s="2">
        <v>487768</v>
      </c>
    </row>
    <row r="169" spans="1:29" ht="64.5" x14ac:dyDescent="0.25">
      <c r="A169" s="2" t="s">
        <v>29</v>
      </c>
      <c r="B169" s="2" t="s">
        <v>42</v>
      </c>
      <c r="C169" s="2" t="s">
        <v>43</v>
      </c>
      <c r="D169" s="2" t="s">
        <v>32</v>
      </c>
      <c r="E169" s="2" t="s">
        <v>536</v>
      </c>
      <c r="F169" s="2" t="s">
        <v>537</v>
      </c>
      <c r="G169" s="2">
        <v>2130000</v>
      </c>
      <c r="H169" s="2">
        <v>1</v>
      </c>
      <c r="I169" s="3">
        <v>46218</v>
      </c>
      <c r="J169" s="4"/>
      <c r="K169" s="2">
        <v>4857398</v>
      </c>
      <c r="L169" s="2">
        <v>42600</v>
      </c>
      <c r="M169" s="2" t="s">
        <v>478</v>
      </c>
      <c r="N169" s="5">
        <v>46216</v>
      </c>
      <c r="O169" s="2">
        <v>9103</v>
      </c>
      <c r="P169" s="2" t="s">
        <v>36</v>
      </c>
      <c r="Q169" s="2" t="s">
        <v>71</v>
      </c>
      <c r="R169" s="3">
        <v>46217</v>
      </c>
      <c r="S169" s="2" t="s">
        <v>110</v>
      </c>
      <c r="T169" s="2" t="s">
        <v>72</v>
      </c>
      <c r="U169" s="2" t="s">
        <v>37</v>
      </c>
      <c r="V169" s="2" t="s">
        <v>37</v>
      </c>
      <c r="W169" s="2" t="s">
        <v>321</v>
      </c>
      <c r="X169" s="2">
        <v>2026</v>
      </c>
      <c r="Y169" s="2" t="s">
        <v>40</v>
      </c>
      <c r="Z169" s="4"/>
      <c r="AA169" s="3">
        <v>46217</v>
      </c>
      <c r="AB169" s="2" t="s">
        <v>478</v>
      </c>
      <c r="AC169" s="2">
        <v>487764</v>
      </c>
    </row>
    <row r="170" spans="1:29" ht="51.75" x14ac:dyDescent="0.25">
      <c r="A170" s="2" t="s">
        <v>29</v>
      </c>
      <c r="B170" s="2" t="s">
        <v>42</v>
      </c>
      <c r="C170" s="2" t="s">
        <v>43</v>
      </c>
      <c r="D170" s="2" t="s">
        <v>32</v>
      </c>
      <c r="E170" s="2" t="s">
        <v>536</v>
      </c>
      <c r="F170" s="2" t="s">
        <v>41</v>
      </c>
      <c r="G170" s="2">
        <v>1000</v>
      </c>
      <c r="H170" s="2">
        <v>1</v>
      </c>
      <c r="I170" s="3">
        <v>46218</v>
      </c>
      <c r="J170" s="4"/>
      <c r="K170" s="2">
        <v>4857398</v>
      </c>
      <c r="L170" s="2">
        <v>42600</v>
      </c>
      <c r="M170" s="2" t="s">
        <v>478</v>
      </c>
      <c r="N170" s="5">
        <v>46216</v>
      </c>
      <c r="O170" s="2">
        <v>9103</v>
      </c>
      <c r="P170" s="2" t="s">
        <v>36</v>
      </c>
      <c r="Q170" s="2" t="s">
        <v>71</v>
      </c>
      <c r="R170" s="3">
        <v>46217</v>
      </c>
      <c r="S170" s="2" t="s">
        <v>110</v>
      </c>
      <c r="T170" s="2" t="s">
        <v>72</v>
      </c>
      <c r="U170" s="2" t="s">
        <v>37</v>
      </c>
      <c r="V170" s="2" t="s">
        <v>37</v>
      </c>
      <c r="W170" s="2" t="s">
        <v>321</v>
      </c>
      <c r="X170" s="2">
        <v>2026</v>
      </c>
      <c r="Y170" s="2" t="s">
        <v>40</v>
      </c>
      <c r="Z170" s="4"/>
      <c r="AA170" s="3">
        <v>46217</v>
      </c>
      <c r="AB170" s="2" t="s">
        <v>478</v>
      </c>
      <c r="AC170" s="2">
        <v>487764</v>
      </c>
    </row>
    <row r="171" spans="1:29" ht="51.75" x14ac:dyDescent="0.25">
      <c r="A171" s="2" t="s">
        <v>29</v>
      </c>
      <c r="B171" s="2" t="s">
        <v>42</v>
      </c>
      <c r="C171" s="2" t="s">
        <v>43</v>
      </c>
      <c r="D171" s="2" t="s">
        <v>32</v>
      </c>
      <c r="E171" s="2" t="s">
        <v>538</v>
      </c>
      <c r="F171" s="2" t="s">
        <v>539</v>
      </c>
      <c r="G171" s="2">
        <v>3670000</v>
      </c>
      <c r="H171" s="2">
        <v>1</v>
      </c>
      <c r="I171" s="3">
        <v>46217</v>
      </c>
      <c r="J171" s="4"/>
      <c r="K171" s="2">
        <v>4857161</v>
      </c>
      <c r="L171" s="2">
        <v>30000</v>
      </c>
      <c r="M171" s="2" t="s">
        <v>235</v>
      </c>
      <c r="N171" s="5">
        <v>46212</v>
      </c>
      <c r="O171" s="2" t="s">
        <v>540</v>
      </c>
      <c r="P171" s="2" t="s">
        <v>36</v>
      </c>
      <c r="Q171" s="2" t="s">
        <v>410</v>
      </c>
      <c r="R171" s="3">
        <v>46212</v>
      </c>
      <c r="S171" s="2" t="s">
        <v>38</v>
      </c>
      <c r="T171" s="2" t="s">
        <v>411</v>
      </c>
      <c r="U171" s="2" t="s">
        <v>541</v>
      </c>
      <c r="V171" s="2" t="s">
        <v>542</v>
      </c>
      <c r="W171" s="2" t="s">
        <v>228</v>
      </c>
      <c r="X171" s="2">
        <v>2026</v>
      </c>
      <c r="Y171" s="2" t="s">
        <v>40</v>
      </c>
      <c r="Z171" s="4"/>
      <c r="AA171" s="3">
        <v>46217</v>
      </c>
      <c r="AB171" s="2" t="s">
        <v>235</v>
      </c>
      <c r="AC171" s="2">
        <v>487762</v>
      </c>
    </row>
    <row r="172" spans="1:29" ht="39" x14ac:dyDescent="0.25">
      <c r="A172" s="2" t="s">
        <v>29</v>
      </c>
      <c r="B172" s="2" t="s">
        <v>42</v>
      </c>
      <c r="C172" s="2" t="s">
        <v>43</v>
      </c>
      <c r="D172" s="2" t="s">
        <v>32</v>
      </c>
      <c r="E172" s="2" t="s">
        <v>538</v>
      </c>
      <c r="F172" s="2" t="s">
        <v>41</v>
      </c>
      <c r="G172" s="2">
        <v>1000</v>
      </c>
      <c r="H172" s="2">
        <v>1</v>
      </c>
      <c r="I172" s="3">
        <v>46217</v>
      </c>
      <c r="J172" s="4"/>
      <c r="K172" s="2">
        <v>4857161</v>
      </c>
      <c r="L172" s="2">
        <v>30000</v>
      </c>
      <c r="M172" s="2" t="s">
        <v>235</v>
      </c>
      <c r="N172" s="5">
        <v>46212</v>
      </c>
      <c r="O172" s="2" t="s">
        <v>540</v>
      </c>
      <c r="P172" s="2" t="s">
        <v>36</v>
      </c>
      <c r="Q172" s="2" t="s">
        <v>410</v>
      </c>
      <c r="R172" s="3">
        <v>46212</v>
      </c>
      <c r="S172" s="2" t="s">
        <v>38</v>
      </c>
      <c r="T172" s="2" t="s">
        <v>411</v>
      </c>
      <c r="U172" s="2" t="s">
        <v>541</v>
      </c>
      <c r="V172" s="2" t="s">
        <v>542</v>
      </c>
      <c r="W172" s="2" t="s">
        <v>228</v>
      </c>
      <c r="X172" s="2">
        <v>2026</v>
      </c>
      <c r="Y172" s="2" t="s">
        <v>40</v>
      </c>
      <c r="Z172" s="4"/>
      <c r="AA172" s="3">
        <v>46217</v>
      </c>
      <c r="AB172" s="2" t="s">
        <v>235</v>
      </c>
      <c r="AC172" s="2">
        <v>487762</v>
      </c>
    </row>
    <row r="173" spans="1:29" ht="51.75" x14ac:dyDescent="0.25">
      <c r="A173" s="2" t="s">
        <v>29</v>
      </c>
      <c r="B173" s="2" t="s">
        <v>42</v>
      </c>
      <c r="C173" s="2" t="s">
        <v>43</v>
      </c>
      <c r="D173" s="2" t="s">
        <v>132</v>
      </c>
      <c r="E173" s="2" t="s">
        <v>543</v>
      </c>
      <c r="F173" s="2" t="s">
        <v>544</v>
      </c>
      <c r="G173" s="2">
        <v>3690000</v>
      </c>
      <c r="H173" s="2">
        <v>1</v>
      </c>
      <c r="I173" s="3">
        <v>46217</v>
      </c>
      <c r="J173" s="4"/>
      <c r="K173" s="2">
        <v>4791061</v>
      </c>
      <c r="L173" s="2">
        <v>73800</v>
      </c>
      <c r="M173" s="2" t="s">
        <v>545</v>
      </c>
      <c r="N173" s="5">
        <v>46214</v>
      </c>
      <c r="O173" s="2" t="s">
        <v>546</v>
      </c>
      <c r="P173" s="2" t="s">
        <v>181</v>
      </c>
      <c r="Q173" s="2" t="s">
        <v>209</v>
      </c>
      <c r="R173" s="3">
        <v>46214</v>
      </c>
      <c r="S173" s="2" t="s">
        <v>38</v>
      </c>
      <c r="T173" s="2" t="s">
        <v>210</v>
      </c>
      <c r="U173" s="2" t="s">
        <v>547</v>
      </c>
      <c r="V173" s="2" t="s">
        <v>548</v>
      </c>
      <c r="W173" s="2" t="s">
        <v>549</v>
      </c>
      <c r="X173" s="2">
        <v>2026</v>
      </c>
      <c r="Y173" s="2" t="s">
        <v>65</v>
      </c>
      <c r="Z173" s="4"/>
      <c r="AA173" s="3">
        <v>46217</v>
      </c>
      <c r="AB173" s="2" t="s">
        <v>545</v>
      </c>
      <c r="AC173" s="2">
        <v>487760</v>
      </c>
    </row>
    <row r="174" spans="1:29" ht="39" x14ac:dyDescent="0.25">
      <c r="A174" s="2" t="s">
        <v>29</v>
      </c>
      <c r="B174" s="2" t="s">
        <v>42</v>
      </c>
      <c r="C174" s="2" t="s">
        <v>43</v>
      </c>
      <c r="D174" s="2" t="s">
        <v>132</v>
      </c>
      <c r="E174" s="2" t="s">
        <v>543</v>
      </c>
      <c r="F174" s="2" t="s">
        <v>41</v>
      </c>
      <c r="G174" s="2">
        <v>1000</v>
      </c>
      <c r="H174" s="2">
        <v>1</v>
      </c>
      <c r="I174" s="3">
        <v>46217</v>
      </c>
      <c r="J174" s="4"/>
      <c r="K174" s="2">
        <v>4791061</v>
      </c>
      <c r="L174" s="2">
        <v>73800</v>
      </c>
      <c r="M174" s="2" t="s">
        <v>545</v>
      </c>
      <c r="N174" s="5">
        <v>46214</v>
      </c>
      <c r="O174" s="2" t="s">
        <v>546</v>
      </c>
      <c r="P174" s="2" t="s">
        <v>181</v>
      </c>
      <c r="Q174" s="2" t="s">
        <v>209</v>
      </c>
      <c r="R174" s="3">
        <v>46214</v>
      </c>
      <c r="S174" s="2" t="s">
        <v>38</v>
      </c>
      <c r="T174" s="2" t="s">
        <v>210</v>
      </c>
      <c r="U174" s="2" t="s">
        <v>547</v>
      </c>
      <c r="V174" s="2" t="s">
        <v>548</v>
      </c>
      <c r="W174" s="2" t="s">
        <v>549</v>
      </c>
      <c r="X174" s="2">
        <v>2026</v>
      </c>
      <c r="Y174" s="2" t="s">
        <v>65</v>
      </c>
      <c r="Z174" s="4"/>
      <c r="AA174" s="3">
        <v>46217</v>
      </c>
      <c r="AB174" s="2" t="s">
        <v>545</v>
      </c>
      <c r="AC174" s="2">
        <v>487760</v>
      </c>
    </row>
    <row r="175" spans="1:29" ht="102.75" x14ac:dyDescent="0.25">
      <c r="A175" s="2" t="s">
        <v>29</v>
      </c>
      <c r="B175" s="2" t="s">
        <v>42</v>
      </c>
      <c r="C175" s="2" t="s">
        <v>43</v>
      </c>
      <c r="D175" s="2" t="s">
        <v>32</v>
      </c>
      <c r="E175" s="2" t="s">
        <v>550</v>
      </c>
      <c r="F175" s="2" t="s">
        <v>551</v>
      </c>
      <c r="G175" s="2">
        <v>1223000</v>
      </c>
      <c r="H175" s="2">
        <v>1</v>
      </c>
      <c r="I175" s="3">
        <v>46217</v>
      </c>
      <c r="J175" s="4"/>
      <c r="K175" s="2">
        <v>4857063</v>
      </c>
      <c r="L175" s="2">
        <v>10000</v>
      </c>
      <c r="M175" s="2" t="s">
        <v>35</v>
      </c>
      <c r="N175" s="5">
        <v>46217</v>
      </c>
      <c r="O175" s="2" t="s">
        <v>552</v>
      </c>
      <c r="P175" s="2" t="s">
        <v>36</v>
      </c>
      <c r="Q175" s="2" t="s">
        <v>88</v>
      </c>
      <c r="R175" s="3">
        <v>46217</v>
      </c>
      <c r="S175" s="2" t="s">
        <v>38</v>
      </c>
      <c r="T175" s="2" t="s">
        <v>553</v>
      </c>
      <c r="U175" s="2">
        <v>0</v>
      </c>
      <c r="V175" s="2">
        <v>0</v>
      </c>
      <c r="W175" s="2" t="s">
        <v>554</v>
      </c>
      <c r="X175" s="2">
        <v>2026</v>
      </c>
      <c r="Y175" s="2" t="s">
        <v>40</v>
      </c>
      <c r="Z175" s="4"/>
      <c r="AA175" s="3">
        <v>46217</v>
      </c>
      <c r="AB175" s="2" t="s">
        <v>35</v>
      </c>
      <c r="AC175" s="2">
        <v>487736</v>
      </c>
    </row>
    <row r="176" spans="1:29" ht="102.75" x14ac:dyDescent="0.25">
      <c r="A176" s="2" t="s">
        <v>29</v>
      </c>
      <c r="B176" s="2" t="s">
        <v>42</v>
      </c>
      <c r="C176" s="2" t="s">
        <v>43</v>
      </c>
      <c r="D176" s="2" t="s">
        <v>32</v>
      </c>
      <c r="E176" s="2" t="s">
        <v>550</v>
      </c>
      <c r="F176" s="2" t="s">
        <v>41</v>
      </c>
      <c r="G176" s="2">
        <v>1000</v>
      </c>
      <c r="H176" s="2">
        <v>1</v>
      </c>
      <c r="I176" s="3">
        <v>46217</v>
      </c>
      <c r="J176" s="4"/>
      <c r="K176" s="2">
        <v>4857063</v>
      </c>
      <c r="L176" s="2">
        <v>10000</v>
      </c>
      <c r="M176" s="2" t="s">
        <v>35</v>
      </c>
      <c r="N176" s="5">
        <v>46217</v>
      </c>
      <c r="O176" s="2" t="s">
        <v>552</v>
      </c>
      <c r="P176" s="2" t="s">
        <v>36</v>
      </c>
      <c r="Q176" s="2" t="s">
        <v>88</v>
      </c>
      <c r="R176" s="3">
        <v>46217</v>
      </c>
      <c r="S176" s="2" t="s">
        <v>38</v>
      </c>
      <c r="T176" s="2" t="s">
        <v>553</v>
      </c>
      <c r="U176" s="2">
        <v>0</v>
      </c>
      <c r="V176" s="2">
        <v>0</v>
      </c>
      <c r="W176" s="2" t="s">
        <v>554</v>
      </c>
      <c r="X176" s="2">
        <v>2026</v>
      </c>
      <c r="Y176" s="2" t="s">
        <v>40</v>
      </c>
      <c r="Z176" s="4"/>
      <c r="AA176" s="3">
        <v>46217</v>
      </c>
      <c r="AB176" s="2" t="s">
        <v>35</v>
      </c>
      <c r="AC176" s="2">
        <v>487736</v>
      </c>
    </row>
    <row r="177" spans="1:29" ht="77.25" x14ac:dyDescent="0.25">
      <c r="A177" s="2" t="s">
        <v>29</v>
      </c>
      <c r="B177" s="2" t="s">
        <v>42</v>
      </c>
      <c r="C177" s="2" t="s">
        <v>43</v>
      </c>
      <c r="D177" s="2" t="s">
        <v>32</v>
      </c>
      <c r="E177" s="2" t="s">
        <v>555</v>
      </c>
      <c r="F177" s="2" t="s">
        <v>556</v>
      </c>
      <c r="G177" s="2">
        <v>2599750</v>
      </c>
      <c r="H177" s="2">
        <v>1</v>
      </c>
      <c r="I177" s="3">
        <v>46217</v>
      </c>
      <c r="J177" s="4"/>
      <c r="K177" s="2">
        <v>4769379</v>
      </c>
      <c r="L177" s="2">
        <v>51995</v>
      </c>
      <c r="M177" s="2" t="s">
        <v>557</v>
      </c>
      <c r="N177" s="5">
        <v>46216</v>
      </c>
      <c r="O177" s="2" t="s">
        <v>558</v>
      </c>
      <c r="P177" s="2" t="s">
        <v>36</v>
      </c>
      <c r="Q177" s="2" t="s">
        <v>559</v>
      </c>
      <c r="R177" s="3">
        <v>46216</v>
      </c>
      <c r="S177" s="2" t="s">
        <v>51</v>
      </c>
      <c r="T177" s="2" t="s">
        <v>560</v>
      </c>
      <c r="U177" s="2" t="s">
        <v>561</v>
      </c>
      <c r="V177" s="2">
        <v>0</v>
      </c>
      <c r="W177" s="2" t="s">
        <v>562</v>
      </c>
      <c r="X177" s="2">
        <v>2026</v>
      </c>
      <c r="Y177" s="2" t="s">
        <v>40</v>
      </c>
      <c r="Z177" s="4"/>
      <c r="AA177" s="3">
        <v>46216</v>
      </c>
      <c r="AB177" s="2" t="s">
        <v>557</v>
      </c>
      <c r="AC177" s="2">
        <v>487652</v>
      </c>
    </row>
    <row r="178" spans="1:29" ht="77.25" x14ac:dyDescent="0.25">
      <c r="A178" s="2" t="s">
        <v>29</v>
      </c>
      <c r="B178" s="2" t="s">
        <v>42</v>
      </c>
      <c r="C178" s="2" t="s">
        <v>43</v>
      </c>
      <c r="D178" s="2" t="s">
        <v>32</v>
      </c>
      <c r="E178" s="2" t="s">
        <v>555</v>
      </c>
      <c r="F178" s="2" t="s">
        <v>41</v>
      </c>
      <c r="G178" s="2">
        <v>1000</v>
      </c>
      <c r="H178" s="2">
        <v>1</v>
      </c>
      <c r="I178" s="3">
        <v>46217</v>
      </c>
      <c r="J178" s="4"/>
      <c r="K178" s="2">
        <v>4769379</v>
      </c>
      <c r="L178" s="2">
        <v>51995</v>
      </c>
      <c r="M178" s="2" t="s">
        <v>557</v>
      </c>
      <c r="N178" s="5">
        <v>46216</v>
      </c>
      <c r="O178" s="2" t="s">
        <v>558</v>
      </c>
      <c r="P178" s="2" t="s">
        <v>36</v>
      </c>
      <c r="Q178" s="2" t="s">
        <v>559</v>
      </c>
      <c r="R178" s="3">
        <v>46216</v>
      </c>
      <c r="S178" s="2" t="s">
        <v>51</v>
      </c>
      <c r="T178" s="2" t="s">
        <v>560</v>
      </c>
      <c r="U178" s="2" t="s">
        <v>561</v>
      </c>
      <c r="V178" s="2">
        <v>0</v>
      </c>
      <c r="W178" s="2" t="s">
        <v>562</v>
      </c>
      <c r="X178" s="2">
        <v>2026</v>
      </c>
      <c r="Y178" s="2" t="s">
        <v>40</v>
      </c>
      <c r="Z178" s="4"/>
      <c r="AA178" s="3">
        <v>46216</v>
      </c>
      <c r="AB178" s="2" t="s">
        <v>557</v>
      </c>
      <c r="AC178" s="2">
        <v>487652</v>
      </c>
    </row>
    <row r="179" spans="1:29" ht="64.5" x14ac:dyDescent="0.25">
      <c r="A179" s="2" t="s">
        <v>29</v>
      </c>
      <c r="B179" s="2" t="s">
        <v>42</v>
      </c>
      <c r="C179" s="2" t="s">
        <v>43</v>
      </c>
      <c r="D179" s="2" t="s">
        <v>32</v>
      </c>
      <c r="E179" s="2" t="s">
        <v>563</v>
      </c>
      <c r="F179" s="2" t="s">
        <v>564</v>
      </c>
      <c r="G179" s="2">
        <v>1970000</v>
      </c>
      <c r="H179" s="2">
        <v>1</v>
      </c>
      <c r="I179" s="3">
        <v>46218</v>
      </c>
      <c r="J179" s="4"/>
      <c r="K179" s="2">
        <v>4852660</v>
      </c>
      <c r="L179" s="2">
        <v>39400</v>
      </c>
      <c r="M179" s="2" t="s">
        <v>103</v>
      </c>
      <c r="N179" s="5">
        <v>46216</v>
      </c>
      <c r="O179" s="2" t="s">
        <v>565</v>
      </c>
      <c r="P179" s="2" t="s">
        <v>36</v>
      </c>
      <c r="Q179" s="2" t="s">
        <v>61</v>
      </c>
      <c r="R179" s="3">
        <v>46218</v>
      </c>
      <c r="S179" s="2" t="s">
        <v>38</v>
      </c>
      <c r="T179" s="2" t="s">
        <v>63</v>
      </c>
      <c r="U179" s="2">
        <v>0</v>
      </c>
      <c r="V179" s="2">
        <v>0</v>
      </c>
      <c r="W179" s="2" t="s">
        <v>64</v>
      </c>
      <c r="X179" s="2">
        <v>2026</v>
      </c>
      <c r="Y179" s="2" t="s">
        <v>40</v>
      </c>
      <c r="Z179" s="4"/>
      <c r="AA179" s="3">
        <v>46216</v>
      </c>
      <c r="AB179" s="2" t="s">
        <v>103</v>
      </c>
      <c r="AC179" s="2">
        <v>487640</v>
      </c>
    </row>
    <row r="180" spans="1:29" ht="51.75" x14ac:dyDescent="0.25">
      <c r="A180" s="2" t="s">
        <v>29</v>
      </c>
      <c r="B180" s="2" t="s">
        <v>42</v>
      </c>
      <c r="C180" s="2" t="s">
        <v>43</v>
      </c>
      <c r="D180" s="2" t="s">
        <v>32</v>
      </c>
      <c r="E180" s="2" t="s">
        <v>563</v>
      </c>
      <c r="F180" s="2" t="s">
        <v>41</v>
      </c>
      <c r="G180" s="2">
        <v>1000</v>
      </c>
      <c r="H180" s="2">
        <v>1</v>
      </c>
      <c r="I180" s="3">
        <v>46218</v>
      </c>
      <c r="J180" s="4"/>
      <c r="K180" s="2">
        <v>4852660</v>
      </c>
      <c r="L180" s="2">
        <v>39400</v>
      </c>
      <c r="M180" s="2" t="s">
        <v>103</v>
      </c>
      <c r="N180" s="5">
        <v>46216</v>
      </c>
      <c r="O180" s="2" t="s">
        <v>565</v>
      </c>
      <c r="P180" s="2" t="s">
        <v>36</v>
      </c>
      <c r="Q180" s="2" t="s">
        <v>61</v>
      </c>
      <c r="R180" s="3">
        <v>46218</v>
      </c>
      <c r="S180" s="2" t="s">
        <v>38</v>
      </c>
      <c r="T180" s="2" t="s">
        <v>63</v>
      </c>
      <c r="U180" s="2">
        <v>0</v>
      </c>
      <c r="V180" s="2">
        <v>0</v>
      </c>
      <c r="W180" s="2" t="s">
        <v>64</v>
      </c>
      <c r="X180" s="2">
        <v>2026</v>
      </c>
      <c r="Y180" s="2" t="s">
        <v>40</v>
      </c>
      <c r="Z180" s="4"/>
      <c r="AA180" s="3">
        <v>46216</v>
      </c>
      <c r="AB180" s="2" t="s">
        <v>103</v>
      </c>
      <c r="AC180" s="2">
        <v>487640</v>
      </c>
    </row>
    <row r="181" spans="1:29" ht="64.5" x14ac:dyDescent="0.25">
      <c r="A181" s="2" t="s">
        <v>29</v>
      </c>
      <c r="B181" s="2" t="s">
        <v>42</v>
      </c>
      <c r="C181" s="2" t="s">
        <v>43</v>
      </c>
      <c r="D181" s="2" t="s">
        <v>32</v>
      </c>
      <c r="E181" s="2" t="s">
        <v>566</v>
      </c>
      <c r="F181" s="2" t="s">
        <v>567</v>
      </c>
      <c r="G181" s="2">
        <v>1970000</v>
      </c>
      <c r="H181" s="2">
        <v>1</v>
      </c>
      <c r="I181" s="3">
        <v>46217</v>
      </c>
      <c r="J181" s="4"/>
      <c r="K181" s="2">
        <v>4852076</v>
      </c>
      <c r="L181" s="2">
        <v>39400</v>
      </c>
      <c r="M181" s="2" t="s">
        <v>103</v>
      </c>
      <c r="N181" s="5">
        <v>46216</v>
      </c>
      <c r="O181" s="2" t="s">
        <v>568</v>
      </c>
      <c r="P181" s="2" t="s">
        <v>36</v>
      </c>
      <c r="Q181" s="2" t="s">
        <v>569</v>
      </c>
      <c r="R181" s="3">
        <v>46216</v>
      </c>
      <c r="S181" s="2" t="s">
        <v>38</v>
      </c>
      <c r="T181" s="2" t="s">
        <v>63</v>
      </c>
      <c r="U181" s="2">
        <v>0</v>
      </c>
      <c r="V181" s="2">
        <v>0</v>
      </c>
      <c r="W181" s="2" t="s">
        <v>64</v>
      </c>
      <c r="X181" s="2">
        <v>2026</v>
      </c>
      <c r="Y181" s="2" t="s">
        <v>40</v>
      </c>
      <c r="Z181" s="4"/>
      <c r="AA181" s="3">
        <v>46216</v>
      </c>
      <c r="AB181" s="2" t="s">
        <v>103</v>
      </c>
      <c r="AC181" s="2">
        <v>487632</v>
      </c>
    </row>
    <row r="182" spans="1:29" ht="51.75" x14ac:dyDescent="0.25">
      <c r="A182" s="2" t="s">
        <v>29</v>
      </c>
      <c r="B182" s="2" t="s">
        <v>42</v>
      </c>
      <c r="C182" s="2" t="s">
        <v>43</v>
      </c>
      <c r="D182" s="2" t="s">
        <v>32</v>
      </c>
      <c r="E182" s="2" t="s">
        <v>566</v>
      </c>
      <c r="F182" s="2" t="s">
        <v>41</v>
      </c>
      <c r="G182" s="2">
        <v>1000</v>
      </c>
      <c r="H182" s="2">
        <v>1</v>
      </c>
      <c r="I182" s="3">
        <v>46217</v>
      </c>
      <c r="J182" s="4"/>
      <c r="K182" s="2">
        <v>4852076</v>
      </c>
      <c r="L182" s="2">
        <v>39400</v>
      </c>
      <c r="M182" s="2" t="s">
        <v>103</v>
      </c>
      <c r="N182" s="5">
        <v>46216</v>
      </c>
      <c r="O182" s="2" t="s">
        <v>568</v>
      </c>
      <c r="P182" s="2" t="s">
        <v>36</v>
      </c>
      <c r="Q182" s="2" t="s">
        <v>569</v>
      </c>
      <c r="R182" s="3">
        <v>46216</v>
      </c>
      <c r="S182" s="2" t="s">
        <v>38</v>
      </c>
      <c r="T182" s="2" t="s">
        <v>63</v>
      </c>
      <c r="U182" s="2">
        <v>0</v>
      </c>
      <c r="V182" s="2">
        <v>0</v>
      </c>
      <c r="W182" s="2" t="s">
        <v>64</v>
      </c>
      <c r="X182" s="2">
        <v>2026</v>
      </c>
      <c r="Y182" s="2" t="s">
        <v>40</v>
      </c>
      <c r="Z182" s="4"/>
      <c r="AA182" s="3">
        <v>46216</v>
      </c>
      <c r="AB182" s="2" t="s">
        <v>103</v>
      </c>
      <c r="AC182" s="2">
        <v>487632</v>
      </c>
    </row>
    <row r="183" spans="1:29" ht="64.5" x14ac:dyDescent="0.25">
      <c r="A183" s="2" t="s">
        <v>29</v>
      </c>
      <c r="B183" s="2" t="s">
        <v>42</v>
      </c>
      <c r="C183" s="2" t="s">
        <v>43</v>
      </c>
      <c r="D183" s="2" t="s">
        <v>32</v>
      </c>
      <c r="E183" s="2" t="s">
        <v>570</v>
      </c>
      <c r="F183" s="2" t="s">
        <v>571</v>
      </c>
      <c r="G183" s="2">
        <v>2270000</v>
      </c>
      <c r="H183" s="2">
        <v>1</v>
      </c>
      <c r="I183" s="3">
        <v>46217</v>
      </c>
      <c r="J183" s="4"/>
      <c r="K183" s="2">
        <v>4852101</v>
      </c>
      <c r="L183" s="2">
        <v>45400</v>
      </c>
      <c r="M183" s="2" t="s">
        <v>103</v>
      </c>
      <c r="N183" s="5">
        <v>46216</v>
      </c>
      <c r="O183" s="2" t="s">
        <v>572</v>
      </c>
      <c r="P183" s="2" t="s">
        <v>36</v>
      </c>
      <c r="Q183" s="2" t="s">
        <v>61</v>
      </c>
      <c r="R183" s="3">
        <v>46216</v>
      </c>
      <c r="S183" s="2" t="s">
        <v>38</v>
      </c>
      <c r="T183" s="2" t="s">
        <v>52</v>
      </c>
      <c r="U183" s="2">
        <v>0</v>
      </c>
      <c r="V183" s="2">
        <v>0</v>
      </c>
      <c r="W183" s="2" t="s">
        <v>154</v>
      </c>
      <c r="X183" s="2">
        <v>2026</v>
      </c>
      <c r="Y183" s="2" t="s">
        <v>40</v>
      </c>
      <c r="Z183" s="4"/>
      <c r="AA183" s="3">
        <v>46216</v>
      </c>
      <c r="AB183" s="2" t="s">
        <v>103</v>
      </c>
      <c r="AC183" s="2">
        <v>487630</v>
      </c>
    </row>
    <row r="184" spans="1:29" ht="51.75" x14ac:dyDescent="0.25">
      <c r="A184" s="2" t="s">
        <v>29</v>
      </c>
      <c r="B184" s="2" t="s">
        <v>42</v>
      </c>
      <c r="C184" s="2" t="s">
        <v>43</v>
      </c>
      <c r="D184" s="2" t="s">
        <v>32</v>
      </c>
      <c r="E184" s="2" t="s">
        <v>570</v>
      </c>
      <c r="F184" s="2" t="s">
        <v>41</v>
      </c>
      <c r="G184" s="2">
        <v>1000</v>
      </c>
      <c r="H184" s="2">
        <v>1</v>
      </c>
      <c r="I184" s="3">
        <v>46217</v>
      </c>
      <c r="J184" s="4"/>
      <c r="K184" s="2">
        <v>4852101</v>
      </c>
      <c r="L184" s="2">
        <v>45400</v>
      </c>
      <c r="M184" s="2" t="s">
        <v>103</v>
      </c>
      <c r="N184" s="5">
        <v>46216</v>
      </c>
      <c r="O184" s="2" t="s">
        <v>572</v>
      </c>
      <c r="P184" s="2" t="s">
        <v>36</v>
      </c>
      <c r="Q184" s="2" t="s">
        <v>61</v>
      </c>
      <c r="R184" s="3">
        <v>46216</v>
      </c>
      <c r="S184" s="2" t="s">
        <v>38</v>
      </c>
      <c r="T184" s="2" t="s">
        <v>52</v>
      </c>
      <c r="U184" s="2">
        <v>0</v>
      </c>
      <c r="V184" s="2">
        <v>0</v>
      </c>
      <c r="W184" s="2" t="s">
        <v>154</v>
      </c>
      <c r="X184" s="2">
        <v>2026</v>
      </c>
      <c r="Y184" s="2" t="s">
        <v>40</v>
      </c>
      <c r="Z184" s="4"/>
      <c r="AA184" s="3">
        <v>46216</v>
      </c>
      <c r="AB184" s="2" t="s">
        <v>103</v>
      </c>
      <c r="AC184" s="2">
        <v>487630</v>
      </c>
    </row>
    <row r="185" spans="1:29" ht="64.5" x14ac:dyDescent="0.25">
      <c r="A185" s="2" t="s">
        <v>29</v>
      </c>
      <c r="B185" s="2" t="s">
        <v>42</v>
      </c>
      <c r="C185" s="2" t="s">
        <v>43</v>
      </c>
      <c r="D185" s="2" t="s">
        <v>573</v>
      </c>
      <c r="E185" s="2" t="s">
        <v>574</v>
      </c>
      <c r="F185" s="2" t="s">
        <v>575</v>
      </c>
      <c r="G185" s="2">
        <v>2520000</v>
      </c>
      <c r="H185" s="2">
        <v>1</v>
      </c>
      <c r="I185" s="3">
        <v>46217</v>
      </c>
      <c r="J185" s="4"/>
      <c r="K185" s="2">
        <v>4058024</v>
      </c>
      <c r="L185" s="2">
        <v>50400</v>
      </c>
      <c r="M185" s="2" t="s">
        <v>192</v>
      </c>
      <c r="N185" s="5">
        <v>46197</v>
      </c>
      <c r="O185" s="2" t="s">
        <v>576</v>
      </c>
      <c r="P185" s="2" t="s">
        <v>136</v>
      </c>
      <c r="Q185" s="2" t="s">
        <v>577</v>
      </c>
      <c r="R185" s="3">
        <v>46201</v>
      </c>
      <c r="S185" s="2" t="s">
        <v>38</v>
      </c>
      <c r="T185" s="2" t="s">
        <v>52</v>
      </c>
      <c r="U185" s="2" t="s">
        <v>578</v>
      </c>
      <c r="V185" s="2" t="s">
        <v>578</v>
      </c>
      <c r="W185" s="2" t="s">
        <v>579</v>
      </c>
      <c r="X185" s="2">
        <v>2026</v>
      </c>
      <c r="Y185" s="2" t="s">
        <v>65</v>
      </c>
      <c r="Z185" s="4"/>
      <c r="AA185" s="4"/>
      <c r="AB185" s="2" t="s">
        <v>192</v>
      </c>
      <c r="AC185" s="2">
        <v>487622</v>
      </c>
    </row>
    <row r="186" spans="1:29" ht="64.5" x14ac:dyDescent="0.25">
      <c r="A186" s="2" t="s">
        <v>29</v>
      </c>
      <c r="B186" s="2" t="s">
        <v>42</v>
      </c>
      <c r="C186" s="2" t="s">
        <v>43</v>
      </c>
      <c r="D186" s="2" t="s">
        <v>32</v>
      </c>
      <c r="E186" s="2" t="s">
        <v>580</v>
      </c>
      <c r="F186" s="2" t="s">
        <v>581</v>
      </c>
      <c r="G186" s="2">
        <v>2270000</v>
      </c>
      <c r="H186" s="2">
        <v>1</v>
      </c>
      <c r="I186" s="3">
        <v>46217</v>
      </c>
      <c r="J186" s="4"/>
      <c r="K186" s="2">
        <v>4851784</v>
      </c>
      <c r="L186" s="2">
        <v>45400</v>
      </c>
      <c r="M186" s="2" t="s">
        <v>103</v>
      </c>
      <c r="N186" s="5">
        <v>46216</v>
      </c>
      <c r="O186" s="2" t="s">
        <v>582</v>
      </c>
      <c r="P186" s="2" t="s">
        <v>36</v>
      </c>
      <c r="Q186" s="2" t="s">
        <v>61</v>
      </c>
      <c r="R186" s="3">
        <v>46216</v>
      </c>
      <c r="S186" s="2" t="s">
        <v>38</v>
      </c>
      <c r="T186" s="2" t="s">
        <v>52</v>
      </c>
      <c r="U186" s="2">
        <v>0</v>
      </c>
      <c r="V186" s="2">
        <v>0</v>
      </c>
      <c r="W186" s="2" t="s">
        <v>154</v>
      </c>
      <c r="X186" s="2">
        <v>2026</v>
      </c>
      <c r="Y186" s="2" t="s">
        <v>40</v>
      </c>
      <c r="Z186" s="4"/>
      <c r="AA186" s="3">
        <v>46216</v>
      </c>
      <c r="AB186" s="2" t="s">
        <v>103</v>
      </c>
      <c r="AC186" s="2">
        <v>487598</v>
      </c>
    </row>
    <row r="187" spans="1:29" ht="51.75" x14ac:dyDescent="0.25">
      <c r="A187" s="2" t="s">
        <v>29</v>
      </c>
      <c r="B187" s="2" t="s">
        <v>42</v>
      </c>
      <c r="C187" s="2" t="s">
        <v>43</v>
      </c>
      <c r="D187" s="2" t="s">
        <v>32</v>
      </c>
      <c r="E187" s="2" t="s">
        <v>580</v>
      </c>
      <c r="F187" s="2" t="s">
        <v>41</v>
      </c>
      <c r="G187" s="2">
        <v>1000</v>
      </c>
      <c r="H187" s="2">
        <v>1</v>
      </c>
      <c r="I187" s="3">
        <v>46217</v>
      </c>
      <c r="J187" s="4"/>
      <c r="K187" s="2">
        <v>4851784</v>
      </c>
      <c r="L187" s="2">
        <v>45400</v>
      </c>
      <c r="M187" s="2" t="s">
        <v>103</v>
      </c>
      <c r="N187" s="5">
        <v>46216</v>
      </c>
      <c r="O187" s="2" t="s">
        <v>582</v>
      </c>
      <c r="P187" s="2" t="s">
        <v>36</v>
      </c>
      <c r="Q187" s="2" t="s">
        <v>61</v>
      </c>
      <c r="R187" s="3">
        <v>46216</v>
      </c>
      <c r="S187" s="2" t="s">
        <v>38</v>
      </c>
      <c r="T187" s="2" t="s">
        <v>52</v>
      </c>
      <c r="U187" s="2">
        <v>0</v>
      </c>
      <c r="V187" s="2">
        <v>0</v>
      </c>
      <c r="W187" s="2" t="s">
        <v>154</v>
      </c>
      <c r="X187" s="2">
        <v>2026</v>
      </c>
      <c r="Y187" s="2" t="s">
        <v>40</v>
      </c>
      <c r="Z187" s="4"/>
      <c r="AA187" s="3">
        <v>46216</v>
      </c>
      <c r="AB187" s="2" t="s">
        <v>103</v>
      </c>
      <c r="AC187" s="2">
        <v>487598</v>
      </c>
    </row>
    <row r="188" spans="1:29" ht="77.25" x14ac:dyDescent="0.25">
      <c r="A188" s="2" t="s">
        <v>29</v>
      </c>
      <c r="B188" s="2" t="s">
        <v>42</v>
      </c>
      <c r="C188" s="2" t="s">
        <v>43</v>
      </c>
      <c r="D188" s="2" t="s">
        <v>44</v>
      </c>
      <c r="E188" s="2" t="s">
        <v>583</v>
      </c>
      <c r="F188" s="2" t="s">
        <v>584</v>
      </c>
      <c r="G188" s="2">
        <v>1205000</v>
      </c>
      <c r="H188" s="2">
        <v>1</v>
      </c>
      <c r="I188" s="3">
        <v>46217</v>
      </c>
      <c r="J188" s="4"/>
      <c r="K188" s="2">
        <v>2100434</v>
      </c>
      <c r="L188" s="2">
        <v>18075</v>
      </c>
      <c r="M188" s="2" t="s">
        <v>585</v>
      </c>
      <c r="N188" s="5">
        <v>46216</v>
      </c>
      <c r="O188" s="2">
        <v>7422</v>
      </c>
      <c r="P188" s="2" t="s">
        <v>136</v>
      </c>
      <c r="Q188" s="2">
        <v>0</v>
      </c>
      <c r="R188" s="3">
        <v>46216</v>
      </c>
      <c r="S188" s="2" t="s">
        <v>110</v>
      </c>
      <c r="T188" s="2" t="s">
        <v>586</v>
      </c>
      <c r="U188" s="2">
        <v>0</v>
      </c>
      <c r="V188" s="2">
        <v>0</v>
      </c>
      <c r="W188" s="2" t="s">
        <v>586</v>
      </c>
      <c r="X188" s="2">
        <v>2026</v>
      </c>
      <c r="Y188" s="2" t="s">
        <v>55</v>
      </c>
      <c r="Z188" s="4"/>
      <c r="AA188" s="4"/>
      <c r="AB188" s="2" t="s">
        <v>585</v>
      </c>
      <c r="AC188" s="2">
        <v>487596</v>
      </c>
    </row>
    <row r="189" spans="1:29" ht="64.5" x14ac:dyDescent="0.25">
      <c r="A189" s="2" t="s">
        <v>29</v>
      </c>
      <c r="B189" s="2" t="s">
        <v>42</v>
      </c>
      <c r="C189" s="2" t="s">
        <v>43</v>
      </c>
      <c r="D189" s="2" t="s">
        <v>32</v>
      </c>
      <c r="E189" s="2" t="s">
        <v>587</v>
      </c>
      <c r="F189" s="2" t="s">
        <v>588</v>
      </c>
      <c r="G189" s="2">
        <v>1970000</v>
      </c>
      <c r="H189" s="2">
        <v>1</v>
      </c>
      <c r="I189" s="3">
        <v>46217</v>
      </c>
      <c r="J189" s="4"/>
      <c r="K189" s="2">
        <v>4851312</v>
      </c>
      <c r="L189" s="2">
        <v>39400</v>
      </c>
      <c r="M189" s="2" t="s">
        <v>103</v>
      </c>
      <c r="N189" s="5">
        <v>46216</v>
      </c>
      <c r="O189" s="2" t="s">
        <v>589</v>
      </c>
      <c r="P189" s="2" t="s">
        <v>36</v>
      </c>
      <c r="Q189" s="2" t="s">
        <v>569</v>
      </c>
      <c r="R189" s="3">
        <v>46216</v>
      </c>
      <c r="S189" s="2" t="s">
        <v>38</v>
      </c>
      <c r="T189" s="2" t="s">
        <v>63</v>
      </c>
      <c r="U189" s="2">
        <v>0</v>
      </c>
      <c r="V189" s="2">
        <v>0</v>
      </c>
      <c r="W189" s="2" t="s">
        <v>64</v>
      </c>
      <c r="X189" s="2">
        <v>2026</v>
      </c>
      <c r="Y189" s="2" t="s">
        <v>40</v>
      </c>
      <c r="Z189" s="4"/>
      <c r="AA189" s="3">
        <v>46216</v>
      </c>
      <c r="AB189" s="2" t="s">
        <v>103</v>
      </c>
      <c r="AC189" s="2">
        <v>487590</v>
      </c>
    </row>
    <row r="190" spans="1:29" ht="51.75" x14ac:dyDescent="0.25">
      <c r="A190" s="2" t="s">
        <v>29</v>
      </c>
      <c r="B190" s="2" t="s">
        <v>42</v>
      </c>
      <c r="C190" s="2" t="s">
        <v>43</v>
      </c>
      <c r="D190" s="2" t="s">
        <v>32</v>
      </c>
      <c r="E190" s="2" t="s">
        <v>587</v>
      </c>
      <c r="F190" s="2" t="s">
        <v>41</v>
      </c>
      <c r="G190" s="2">
        <v>1000</v>
      </c>
      <c r="H190" s="2">
        <v>1</v>
      </c>
      <c r="I190" s="3">
        <v>46217</v>
      </c>
      <c r="J190" s="4"/>
      <c r="K190" s="2">
        <v>4851312</v>
      </c>
      <c r="L190" s="2">
        <v>39400</v>
      </c>
      <c r="M190" s="2" t="s">
        <v>103</v>
      </c>
      <c r="N190" s="5">
        <v>46216</v>
      </c>
      <c r="O190" s="2" t="s">
        <v>589</v>
      </c>
      <c r="P190" s="2" t="s">
        <v>36</v>
      </c>
      <c r="Q190" s="2" t="s">
        <v>569</v>
      </c>
      <c r="R190" s="3">
        <v>46216</v>
      </c>
      <c r="S190" s="2" t="s">
        <v>38</v>
      </c>
      <c r="T190" s="2" t="s">
        <v>63</v>
      </c>
      <c r="U190" s="2">
        <v>0</v>
      </c>
      <c r="V190" s="2">
        <v>0</v>
      </c>
      <c r="W190" s="2" t="s">
        <v>64</v>
      </c>
      <c r="X190" s="2">
        <v>2026</v>
      </c>
      <c r="Y190" s="2" t="s">
        <v>40</v>
      </c>
      <c r="Z190" s="4"/>
      <c r="AA190" s="3">
        <v>46216</v>
      </c>
      <c r="AB190" s="2" t="s">
        <v>103</v>
      </c>
      <c r="AC190" s="2">
        <v>487590</v>
      </c>
    </row>
    <row r="191" spans="1:29" ht="102.75" x14ac:dyDescent="0.25">
      <c r="A191" s="2" t="s">
        <v>29</v>
      </c>
      <c r="B191" s="2" t="s">
        <v>42</v>
      </c>
      <c r="C191" s="2" t="s">
        <v>43</v>
      </c>
      <c r="D191" s="2" t="s">
        <v>32</v>
      </c>
      <c r="E191" s="2" t="s">
        <v>590</v>
      </c>
      <c r="F191" s="2" t="s">
        <v>591</v>
      </c>
      <c r="G191" s="2">
        <v>2560000</v>
      </c>
      <c r="H191" s="2">
        <v>1</v>
      </c>
      <c r="I191" s="3">
        <v>46217</v>
      </c>
      <c r="J191" s="4"/>
      <c r="K191" s="2">
        <v>4851392</v>
      </c>
      <c r="L191" s="2">
        <v>20000</v>
      </c>
      <c r="M191" s="2" t="s">
        <v>35</v>
      </c>
      <c r="N191" s="5">
        <v>46216</v>
      </c>
      <c r="O191" s="2" t="s">
        <v>592</v>
      </c>
      <c r="P191" s="2" t="s">
        <v>36</v>
      </c>
      <c r="Q191" s="2" t="s">
        <v>593</v>
      </c>
      <c r="R191" s="3">
        <v>46216</v>
      </c>
      <c r="S191" s="2" t="s">
        <v>38</v>
      </c>
      <c r="T191" s="2" t="s">
        <v>594</v>
      </c>
      <c r="U191" s="2">
        <v>0</v>
      </c>
      <c r="V191" s="2" t="s">
        <v>595</v>
      </c>
      <c r="W191" s="2" t="s">
        <v>596</v>
      </c>
      <c r="X191" s="2">
        <v>2026</v>
      </c>
      <c r="Y191" s="2" t="s">
        <v>40</v>
      </c>
      <c r="Z191" s="4"/>
      <c r="AA191" s="3">
        <v>46216</v>
      </c>
      <c r="AB191" s="2" t="s">
        <v>35</v>
      </c>
      <c r="AC191" s="2">
        <v>487580</v>
      </c>
    </row>
    <row r="192" spans="1:29" ht="102.75" x14ac:dyDescent="0.25">
      <c r="A192" s="2" t="s">
        <v>29</v>
      </c>
      <c r="B192" s="2" t="s">
        <v>42</v>
      </c>
      <c r="C192" s="2" t="s">
        <v>43</v>
      </c>
      <c r="D192" s="2" t="s">
        <v>32</v>
      </c>
      <c r="E192" s="2" t="s">
        <v>590</v>
      </c>
      <c r="F192" s="2" t="s">
        <v>41</v>
      </c>
      <c r="G192" s="2">
        <v>1000</v>
      </c>
      <c r="H192" s="2">
        <v>1</v>
      </c>
      <c r="I192" s="3">
        <v>46217</v>
      </c>
      <c r="J192" s="4"/>
      <c r="K192" s="2">
        <v>4851392</v>
      </c>
      <c r="L192" s="2">
        <v>20000</v>
      </c>
      <c r="M192" s="2" t="s">
        <v>35</v>
      </c>
      <c r="N192" s="5">
        <v>46216</v>
      </c>
      <c r="O192" s="2" t="s">
        <v>592</v>
      </c>
      <c r="P192" s="2" t="s">
        <v>36</v>
      </c>
      <c r="Q192" s="2" t="s">
        <v>593</v>
      </c>
      <c r="R192" s="3">
        <v>46216</v>
      </c>
      <c r="S192" s="2" t="s">
        <v>38</v>
      </c>
      <c r="T192" s="2" t="s">
        <v>594</v>
      </c>
      <c r="U192" s="2">
        <v>0</v>
      </c>
      <c r="V192" s="2" t="s">
        <v>595</v>
      </c>
      <c r="W192" s="2" t="s">
        <v>596</v>
      </c>
      <c r="X192" s="2">
        <v>2026</v>
      </c>
      <c r="Y192" s="2" t="s">
        <v>40</v>
      </c>
      <c r="Z192" s="4"/>
      <c r="AA192" s="3">
        <v>46216</v>
      </c>
      <c r="AB192" s="2" t="s">
        <v>35</v>
      </c>
      <c r="AC192" s="2">
        <v>487580</v>
      </c>
    </row>
    <row r="193" spans="1:29" ht="64.5" x14ac:dyDescent="0.25">
      <c r="A193" s="2" t="s">
        <v>29</v>
      </c>
      <c r="B193" s="2" t="s">
        <v>42</v>
      </c>
      <c r="C193" s="2" t="s">
        <v>43</v>
      </c>
      <c r="D193" s="2" t="s">
        <v>219</v>
      </c>
      <c r="E193" s="2" t="s">
        <v>597</v>
      </c>
      <c r="F193" s="2" t="s">
        <v>56</v>
      </c>
      <c r="G193" s="2">
        <v>800000</v>
      </c>
      <c r="H193" s="2">
        <v>1</v>
      </c>
      <c r="I193" s="3">
        <v>46217</v>
      </c>
      <c r="J193" s="4"/>
      <c r="K193" s="2">
        <v>4817377</v>
      </c>
      <c r="L193" s="2">
        <v>33000</v>
      </c>
      <c r="M193" s="2" t="s">
        <v>598</v>
      </c>
      <c r="N193" s="5">
        <v>46213</v>
      </c>
      <c r="O193" s="2" t="s">
        <v>599</v>
      </c>
      <c r="P193" s="2" t="s">
        <v>49</v>
      </c>
      <c r="Q193" s="2" t="s">
        <v>600</v>
      </c>
      <c r="R193" s="3">
        <v>46213</v>
      </c>
      <c r="S193" s="2" t="s">
        <v>51</v>
      </c>
      <c r="T193" s="2" t="s">
        <v>601</v>
      </c>
      <c r="U193" s="2" t="s">
        <v>602</v>
      </c>
      <c r="V193" s="2">
        <v>0</v>
      </c>
      <c r="W193" s="2" t="s">
        <v>603</v>
      </c>
      <c r="X193" s="2">
        <v>2025</v>
      </c>
      <c r="Y193" s="2" t="s">
        <v>65</v>
      </c>
      <c r="Z193" s="4"/>
      <c r="AA193" s="3">
        <v>46213</v>
      </c>
      <c r="AB193" s="2" t="s">
        <v>598</v>
      </c>
      <c r="AC193" s="2">
        <v>487566</v>
      </c>
    </row>
    <row r="194" spans="1:29" ht="64.5" x14ac:dyDescent="0.25">
      <c r="A194" s="2" t="s">
        <v>29</v>
      </c>
      <c r="B194" s="2" t="s">
        <v>42</v>
      </c>
      <c r="C194" s="2" t="s">
        <v>43</v>
      </c>
      <c r="D194" s="2" t="s">
        <v>219</v>
      </c>
      <c r="E194" s="2" t="s">
        <v>597</v>
      </c>
      <c r="F194" s="2" t="s">
        <v>604</v>
      </c>
      <c r="G194" s="2">
        <v>2200000</v>
      </c>
      <c r="H194" s="2">
        <v>1</v>
      </c>
      <c r="I194" s="3">
        <v>46217</v>
      </c>
      <c r="J194" s="4"/>
      <c r="K194" s="2">
        <v>4817377</v>
      </c>
      <c r="L194" s="2">
        <v>33000</v>
      </c>
      <c r="M194" s="2" t="s">
        <v>598</v>
      </c>
      <c r="N194" s="5">
        <v>46213</v>
      </c>
      <c r="O194" s="2" t="s">
        <v>599</v>
      </c>
      <c r="P194" s="2" t="s">
        <v>49</v>
      </c>
      <c r="Q194" s="2" t="s">
        <v>600</v>
      </c>
      <c r="R194" s="3">
        <v>46213</v>
      </c>
      <c r="S194" s="2" t="s">
        <v>51</v>
      </c>
      <c r="T194" s="2" t="s">
        <v>601</v>
      </c>
      <c r="U194" s="2" t="s">
        <v>602</v>
      </c>
      <c r="V194" s="2">
        <v>0</v>
      </c>
      <c r="W194" s="2" t="s">
        <v>603</v>
      </c>
      <c r="X194" s="2">
        <v>2025</v>
      </c>
      <c r="Y194" s="2" t="s">
        <v>65</v>
      </c>
      <c r="Z194" s="4"/>
      <c r="AA194" s="3">
        <v>46213</v>
      </c>
      <c r="AB194" s="2" t="s">
        <v>598</v>
      </c>
      <c r="AC194" s="2">
        <v>487566</v>
      </c>
    </row>
    <row r="195" spans="1:29" ht="64.5" x14ac:dyDescent="0.25">
      <c r="A195" s="2" t="s">
        <v>29</v>
      </c>
      <c r="B195" s="2" t="s">
        <v>42</v>
      </c>
      <c r="C195" s="2" t="s">
        <v>43</v>
      </c>
      <c r="D195" s="2" t="s">
        <v>219</v>
      </c>
      <c r="E195" s="2" t="s">
        <v>597</v>
      </c>
      <c r="F195" s="2" t="s">
        <v>41</v>
      </c>
      <c r="G195" s="2">
        <v>5000</v>
      </c>
      <c r="H195" s="2">
        <v>1</v>
      </c>
      <c r="I195" s="3">
        <v>46217</v>
      </c>
      <c r="J195" s="4"/>
      <c r="K195" s="2">
        <v>4817377</v>
      </c>
      <c r="L195" s="2">
        <v>33000</v>
      </c>
      <c r="M195" s="2" t="s">
        <v>598</v>
      </c>
      <c r="N195" s="5">
        <v>46213</v>
      </c>
      <c r="O195" s="2" t="s">
        <v>599</v>
      </c>
      <c r="P195" s="2" t="s">
        <v>49</v>
      </c>
      <c r="Q195" s="2" t="s">
        <v>600</v>
      </c>
      <c r="R195" s="3">
        <v>46213</v>
      </c>
      <c r="S195" s="2" t="s">
        <v>51</v>
      </c>
      <c r="T195" s="2" t="s">
        <v>601</v>
      </c>
      <c r="U195" s="2" t="s">
        <v>602</v>
      </c>
      <c r="V195" s="2">
        <v>0</v>
      </c>
      <c r="W195" s="2" t="s">
        <v>603</v>
      </c>
      <c r="X195" s="2">
        <v>2025</v>
      </c>
      <c r="Y195" s="2" t="s">
        <v>65</v>
      </c>
      <c r="Z195" s="4"/>
      <c r="AA195" s="3">
        <v>46213</v>
      </c>
      <c r="AB195" s="2" t="s">
        <v>598</v>
      </c>
      <c r="AC195" s="2">
        <v>487566</v>
      </c>
    </row>
    <row r="196" spans="1:29" ht="102.75" x14ac:dyDescent="0.25">
      <c r="A196" s="2" t="s">
        <v>29</v>
      </c>
      <c r="B196" s="2" t="s">
        <v>42</v>
      </c>
      <c r="C196" s="2" t="s">
        <v>43</v>
      </c>
      <c r="D196" s="2" t="s">
        <v>32</v>
      </c>
      <c r="E196" s="2" t="s">
        <v>605</v>
      </c>
      <c r="F196" s="2" t="s">
        <v>606</v>
      </c>
      <c r="G196" s="2">
        <v>3165000</v>
      </c>
      <c r="H196" s="2">
        <v>1</v>
      </c>
      <c r="I196" s="3">
        <v>46217</v>
      </c>
      <c r="J196" s="4"/>
      <c r="K196" s="2">
        <v>4851383</v>
      </c>
      <c r="L196" s="2">
        <v>20000</v>
      </c>
      <c r="M196" s="2" t="s">
        <v>35</v>
      </c>
      <c r="N196" s="5">
        <v>46216</v>
      </c>
      <c r="O196" s="2" t="s">
        <v>607</v>
      </c>
      <c r="P196" s="2" t="s">
        <v>36</v>
      </c>
      <c r="Q196" s="2" t="s">
        <v>608</v>
      </c>
      <c r="R196" s="3">
        <v>46216</v>
      </c>
      <c r="S196" s="2" t="s">
        <v>38</v>
      </c>
      <c r="T196" s="2" t="s">
        <v>609</v>
      </c>
      <c r="U196" s="2">
        <v>0</v>
      </c>
      <c r="V196" s="2" t="s">
        <v>610</v>
      </c>
      <c r="W196" s="2" t="s">
        <v>611</v>
      </c>
      <c r="X196" s="2">
        <v>2026</v>
      </c>
      <c r="Y196" s="2" t="s">
        <v>40</v>
      </c>
      <c r="Z196" s="4"/>
      <c r="AA196" s="3">
        <v>46216</v>
      </c>
      <c r="AB196" s="2" t="s">
        <v>35</v>
      </c>
      <c r="AC196" s="2">
        <v>487548</v>
      </c>
    </row>
    <row r="197" spans="1:29" ht="102.75" x14ac:dyDescent="0.25">
      <c r="A197" s="2" t="s">
        <v>29</v>
      </c>
      <c r="B197" s="2" t="s">
        <v>42</v>
      </c>
      <c r="C197" s="2" t="s">
        <v>43</v>
      </c>
      <c r="D197" s="2" t="s">
        <v>32</v>
      </c>
      <c r="E197" s="2" t="s">
        <v>605</v>
      </c>
      <c r="F197" s="2" t="s">
        <v>41</v>
      </c>
      <c r="G197" s="2">
        <v>1000</v>
      </c>
      <c r="H197" s="2">
        <v>1</v>
      </c>
      <c r="I197" s="3">
        <v>46217</v>
      </c>
      <c r="J197" s="4"/>
      <c r="K197" s="2">
        <v>4851383</v>
      </c>
      <c r="L197" s="2">
        <v>20000</v>
      </c>
      <c r="M197" s="2" t="s">
        <v>35</v>
      </c>
      <c r="N197" s="5">
        <v>46216</v>
      </c>
      <c r="O197" s="2" t="s">
        <v>607</v>
      </c>
      <c r="P197" s="2" t="s">
        <v>36</v>
      </c>
      <c r="Q197" s="2" t="s">
        <v>608</v>
      </c>
      <c r="R197" s="3">
        <v>46216</v>
      </c>
      <c r="S197" s="2" t="s">
        <v>38</v>
      </c>
      <c r="T197" s="2" t="s">
        <v>609</v>
      </c>
      <c r="U197" s="2">
        <v>0</v>
      </c>
      <c r="V197" s="2" t="s">
        <v>610</v>
      </c>
      <c r="W197" s="2" t="s">
        <v>611</v>
      </c>
      <c r="X197" s="2">
        <v>2026</v>
      </c>
      <c r="Y197" s="2" t="s">
        <v>40</v>
      </c>
      <c r="Z197" s="4"/>
      <c r="AA197" s="3">
        <v>46216</v>
      </c>
      <c r="AB197" s="2" t="s">
        <v>35</v>
      </c>
      <c r="AC197" s="2">
        <v>487548</v>
      </c>
    </row>
    <row r="198" spans="1:29" ht="64.5" x14ac:dyDescent="0.25">
      <c r="A198" s="2" t="s">
        <v>29</v>
      </c>
      <c r="B198" s="2" t="s">
        <v>42</v>
      </c>
      <c r="C198" s="2" t="s">
        <v>43</v>
      </c>
      <c r="D198" s="2" t="s">
        <v>32</v>
      </c>
      <c r="E198" s="2" t="s">
        <v>612</v>
      </c>
      <c r="F198" s="2" t="s">
        <v>613</v>
      </c>
      <c r="G198" s="2">
        <v>2130000</v>
      </c>
      <c r="H198" s="2">
        <v>1</v>
      </c>
      <c r="I198" s="3">
        <v>46217</v>
      </c>
      <c r="J198" s="4"/>
      <c r="K198" s="2">
        <v>4851361</v>
      </c>
      <c r="L198" s="2">
        <v>21300</v>
      </c>
      <c r="M198" s="2" t="s">
        <v>94</v>
      </c>
      <c r="N198" s="5">
        <v>46216</v>
      </c>
      <c r="O198" s="2">
        <v>1307</v>
      </c>
      <c r="P198" s="2" t="s">
        <v>36</v>
      </c>
      <c r="Q198" s="2" t="s">
        <v>71</v>
      </c>
      <c r="R198" s="3">
        <v>46216</v>
      </c>
      <c r="S198" s="2" t="s">
        <v>97</v>
      </c>
      <c r="T198" s="2" t="s">
        <v>72</v>
      </c>
      <c r="U198" s="2" t="s">
        <v>447</v>
      </c>
      <c r="V198" s="2" t="s">
        <v>447</v>
      </c>
      <c r="W198" s="2" t="s">
        <v>321</v>
      </c>
      <c r="X198" s="2">
        <v>2026</v>
      </c>
      <c r="Y198" s="2" t="s">
        <v>40</v>
      </c>
      <c r="Z198" s="4"/>
      <c r="AA198" s="3">
        <v>46216</v>
      </c>
      <c r="AB198" s="2" t="s">
        <v>94</v>
      </c>
      <c r="AC198" s="2">
        <v>487526</v>
      </c>
    </row>
    <row r="199" spans="1:29" ht="51.75" x14ac:dyDescent="0.25">
      <c r="A199" s="2" t="s">
        <v>29</v>
      </c>
      <c r="B199" s="2" t="s">
        <v>42</v>
      </c>
      <c r="C199" s="2" t="s">
        <v>43</v>
      </c>
      <c r="D199" s="2" t="s">
        <v>32</v>
      </c>
      <c r="E199" s="2" t="s">
        <v>612</v>
      </c>
      <c r="F199" s="2" t="s">
        <v>41</v>
      </c>
      <c r="G199" s="2">
        <v>1000</v>
      </c>
      <c r="H199" s="2">
        <v>1</v>
      </c>
      <c r="I199" s="3">
        <v>46217</v>
      </c>
      <c r="J199" s="4"/>
      <c r="K199" s="2">
        <v>4851361</v>
      </c>
      <c r="L199" s="2">
        <v>21300</v>
      </c>
      <c r="M199" s="2" t="s">
        <v>94</v>
      </c>
      <c r="N199" s="5">
        <v>46216</v>
      </c>
      <c r="O199" s="2">
        <v>1307</v>
      </c>
      <c r="P199" s="2" t="s">
        <v>36</v>
      </c>
      <c r="Q199" s="2" t="s">
        <v>71</v>
      </c>
      <c r="R199" s="3">
        <v>46216</v>
      </c>
      <c r="S199" s="2" t="s">
        <v>97</v>
      </c>
      <c r="T199" s="2" t="s">
        <v>72</v>
      </c>
      <c r="U199" s="2" t="s">
        <v>447</v>
      </c>
      <c r="V199" s="2" t="s">
        <v>447</v>
      </c>
      <c r="W199" s="2" t="s">
        <v>321</v>
      </c>
      <c r="X199" s="2">
        <v>2026</v>
      </c>
      <c r="Y199" s="2" t="s">
        <v>40</v>
      </c>
      <c r="Z199" s="4"/>
      <c r="AA199" s="3">
        <v>46216</v>
      </c>
      <c r="AB199" s="2" t="s">
        <v>94</v>
      </c>
      <c r="AC199" s="2">
        <v>487526</v>
      </c>
    </row>
    <row r="200" spans="1:29" ht="64.5" x14ac:dyDescent="0.25">
      <c r="A200" s="2" t="s">
        <v>29</v>
      </c>
      <c r="B200" s="2" t="s">
        <v>42</v>
      </c>
      <c r="C200" s="2" t="s">
        <v>43</v>
      </c>
      <c r="D200" s="2" t="s">
        <v>32</v>
      </c>
      <c r="E200" s="2" t="s">
        <v>614</v>
      </c>
      <c r="F200" s="2" t="s">
        <v>615</v>
      </c>
      <c r="G200" s="2">
        <v>1970000</v>
      </c>
      <c r="H200" s="2">
        <v>1</v>
      </c>
      <c r="I200" s="3">
        <v>46217</v>
      </c>
      <c r="J200" s="4"/>
      <c r="K200" s="2">
        <v>4850865</v>
      </c>
      <c r="L200" s="2">
        <v>39400</v>
      </c>
      <c r="M200" s="2" t="s">
        <v>103</v>
      </c>
      <c r="N200" s="5">
        <v>46216</v>
      </c>
      <c r="O200" s="2" t="s">
        <v>616</v>
      </c>
      <c r="P200" s="2" t="s">
        <v>36</v>
      </c>
      <c r="Q200" s="2" t="s">
        <v>569</v>
      </c>
      <c r="R200" s="3">
        <v>46216</v>
      </c>
      <c r="S200" s="2" t="s">
        <v>38</v>
      </c>
      <c r="T200" s="2" t="s">
        <v>63</v>
      </c>
      <c r="U200" s="2">
        <v>0</v>
      </c>
      <c r="V200" s="2">
        <v>0</v>
      </c>
      <c r="W200" s="2" t="s">
        <v>64</v>
      </c>
      <c r="X200" s="2">
        <v>2026</v>
      </c>
      <c r="Y200" s="2" t="s">
        <v>40</v>
      </c>
      <c r="Z200" s="4"/>
      <c r="AA200" s="3">
        <v>46216</v>
      </c>
      <c r="AB200" s="2" t="s">
        <v>103</v>
      </c>
      <c r="AC200" s="2">
        <v>487504</v>
      </c>
    </row>
    <row r="201" spans="1:29" ht="51.75" x14ac:dyDescent="0.25">
      <c r="A201" s="2" t="s">
        <v>29</v>
      </c>
      <c r="B201" s="2" t="s">
        <v>42</v>
      </c>
      <c r="C201" s="2" t="s">
        <v>43</v>
      </c>
      <c r="D201" s="2" t="s">
        <v>32</v>
      </c>
      <c r="E201" s="2" t="s">
        <v>614</v>
      </c>
      <c r="F201" s="2" t="s">
        <v>41</v>
      </c>
      <c r="G201" s="2">
        <v>1000</v>
      </c>
      <c r="H201" s="2">
        <v>1</v>
      </c>
      <c r="I201" s="3">
        <v>46217</v>
      </c>
      <c r="J201" s="4"/>
      <c r="K201" s="2">
        <v>4850865</v>
      </c>
      <c r="L201" s="2">
        <v>39400</v>
      </c>
      <c r="M201" s="2" t="s">
        <v>103</v>
      </c>
      <c r="N201" s="5">
        <v>46216</v>
      </c>
      <c r="O201" s="2" t="s">
        <v>616</v>
      </c>
      <c r="P201" s="2" t="s">
        <v>36</v>
      </c>
      <c r="Q201" s="2" t="s">
        <v>569</v>
      </c>
      <c r="R201" s="3">
        <v>46216</v>
      </c>
      <c r="S201" s="2" t="s">
        <v>38</v>
      </c>
      <c r="T201" s="2" t="s">
        <v>63</v>
      </c>
      <c r="U201" s="2">
        <v>0</v>
      </c>
      <c r="V201" s="2">
        <v>0</v>
      </c>
      <c r="W201" s="2" t="s">
        <v>64</v>
      </c>
      <c r="X201" s="2">
        <v>2026</v>
      </c>
      <c r="Y201" s="2" t="s">
        <v>40</v>
      </c>
      <c r="Z201" s="4"/>
      <c r="AA201" s="3">
        <v>46216</v>
      </c>
      <c r="AB201" s="2" t="s">
        <v>103</v>
      </c>
      <c r="AC201" s="2">
        <v>487504</v>
      </c>
    </row>
    <row r="202" spans="1:29" ht="51.75" x14ac:dyDescent="0.25">
      <c r="A202" s="2" t="s">
        <v>29</v>
      </c>
      <c r="B202" s="2" t="s">
        <v>42</v>
      </c>
      <c r="C202" s="2" t="s">
        <v>43</v>
      </c>
      <c r="D202" s="2" t="s">
        <v>57</v>
      </c>
      <c r="E202" s="2" t="s">
        <v>617</v>
      </c>
      <c r="F202" s="2" t="s">
        <v>618</v>
      </c>
      <c r="G202" s="2">
        <v>6254000</v>
      </c>
      <c r="H202" s="2">
        <v>1</v>
      </c>
      <c r="I202" s="3">
        <v>46217</v>
      </c>
      <c r="J202" s="4"/>
      <c r="K202" s="2">
        <v>4841157</v>
      </c>
      <c r="L202" s="2">
        <v>125080</v>
      </c>
      <c r="M202" s="2" t="s">
        <v>192</v>
      </c>
      <c r="N202" s="5">
        <v>46216</v>
      </c>
      <c r="O202" s="2" t="s">
        <v>619</v>
      </c>
      <c r="P202" s="2" t="s">
        <v>136</v>
      </c>
      <c r="Q202" s="2" t="s">
        <v>620</v>
      </c>
      <c r="R202" s="3">
        <v>46216</v>
      </c>
      <c r="S202" s="2" t="s">
        <v>621</v>
      </c>
      <c r="T202" s="2" t="s">
        <v>622</v>
      </c>
      <c r="U202" s="2">
        <v>100</v>
      </c>
      <c r="V202" s="2">
        <v>0</v>
      </c>
      <c r="W202" s="2" t="s">
        <v>623</v>
      </c>
      <c r="X202" s="2">
        <v>2026</v>
      </c>
      <c r="Y202" s="2" t="s">
        <v>65</v>
      </c>
      <c r="Z202" s="4"/>
      <c r="AA202" s="4"/>
      <c r="AB202" s="2" t="s">
        <v>192</v>
      </c>
      <c r="AC202" s="2">
        <v>487496</v>
      </c>
    </row>
    <row r="203" spans="1:29" ht="77.25" x14ac:dyDescent="0.25">
      <c r="A203" s="2" t="s">
        <v>29</v>
      </c>
      <c r="B203" s="2" t="s">
        <v>42</v>
      </c>
      <c r="C203" s="2" t="s">
        <v>43</v>
      </c>
      <c r="D203" s="2" t="s">
        <v>67</v>
      </c>
      <c r="E203" s="2" t="s">
        <v>624</v>
      </c>
      <c r="F203" s="2" t="s">
        <v>56</v>
      </c>
      <c r="G203" s="2">
        <v>1461000</v>
      </c>
      <c r="H203" s="2">
        <v>1</v>
      </c>
      <c r="I203" s="3">
        <v>46219</v>
      </c>
      <c r="J203" s="4"/>
      <c r="K203" s="2">
        <v>4098955</v>
      </c>
      <c r="L203" s="2">
        <v>48720</v>
      </c>
      <c r="M203" s="2" t="s">
        <v>557</v>
      </c>
      <c r="N203" s="5">
        <v>46219</v>
      </c>
      <c r="O203" s="2" t="s">
        <v>625</v>
      </c>
      <c r="P203" s="2" t="s">
        <v>49</v>
      </c>
      <c r="Q203" s="2" t="s">
        <v>626</v>
      </c>
      <c r="R203" s="3">
        <v>46219</v>
      </c>
      <c r="S203" s="2" t="s">
        <v>51</v>
      </c>
      <c r="T203" s="2" t="s">
        <v>627</v>
      </c>
      <c r="U203" s="2" t="s">
        <v>628</v>
      </c>
      <c r="V203" s="2">
        <v>0</v>
      </c>
      <c r="W203" s="2" t="s">
        <v>629</v>
      </c>
      <c r="X203" s="2">
        <v>2025</v>
      </c>
      <c r="Y203" s="2" t="s">
        <v>65</v>
      </c>
      <c r="Z203" s="4"/>
      <c r="AA203" s="3">
        <v>46217</v>
      </c>
      <c r="AB203" s="2" t="s">
        <v>557</v>
      </c>
      <c r="AC203" s="2">
        <v>487476</v>
      </c>
    </row>
    <row r="204" spans="1:29" ht="77.25" x14ac:dyDescent="0.25">
      <c r="A204" s="2" t="s">
        <v>29</v>
      </c>
      <c r="B204" s="2" t="s">
        <v>42</v>
      </c>
      <c r="C204" s="2" t="s">
        <v>43</v>
      </c>
      <c r="D204" s="2" t="s">
        <v>67</v>
      </c>
      <c r="E204" s="2" t="s">
        <v>624</v>
      </c>
      <c r="F204" s="2" t="s">
        <v>630</v>
      </c>
      <c r="G204" s="2">
        <v>2436000</v>
      </c>
      <c r="H204" s="2">
        <v>1</v>
      </c>
      <c r="I204" s="3">
        <v>46219</v>
      </c>
      <c r="J204" s="4"/>
      <c r="K204" s="2">
        <v>4098955</v>
      </c>
      <c r="L204" s="2">
        <v>48720</v>
      </c>
      <c r="M204" s="2" t="s">
        <v>557</v>
      </c>
      <c r="N204" s="5">
        <v>46219</v>
      </c>
      <c r="O204" s="2" t="s">
        <v>625</v>
      </c>
      <c r="P204" s="2" t="s">
        <v>49</v>
      </c>
      <c r="Q204" s="2" t="s">
        <v>626</v>
      </c>
      <c r="R204" s="3">
        <v>46219</v>
      </c>
      <c r="S204" s="2" t="s">
        <v>51</v>
      </c>
      <c r="T204" s="2" t="s">
        <v>627</v>
      </c>
      <c r="U204" s="2" t="s">
        <v>628</v>
      </c>
      <c r="V204" s="2">
        <v>0</v>
      </c>
      <c r="W204" s="2" t="s">
        <v>629</v>
      </c>
      <c r="X204" s="2">
        <v>2025</v>
      </c>
      <c r="Y204" s="2" t="s">
        <v>65</v>
      </c>
      <c r="Z204" s="4"/>
      <c r="AA204" s="3">
        <v>46217</v>
      </c>
      <c r="AB204" s="2" t="s">
        <v>557</v>
      </c>
      <c r="AC204" s="2">
        <v>487476</v>
      </c>
    </row>
    <row r="205" spans="1:29" ht="77.25" x14ac:dyDescent="0.25">
      <c r="A205" s="2" t="s">
        <v>29</v>
      </c>
      <c r="B205" s="2" t="s">
        <v>42</v>
      </c>
      <c r="C205" s="2" t="s">
        <v>43</v>
      </c>
      <c r="D205" s="2" t="s">
        <v>67</v>
      </c>
      <c r="E205" s="2" t="s">
        <v>624</v>
      </c>
      <c r="F205" s="2" t="s">
        <v>41</v>
      </c>
      <c r="G205" s="2">
        <v>5000</v>
      </c>
      <c r="H205" s="2">
        <v>1</v>
      </c>
      <c r="I205" s="3">
        <v>46219</v>
      </c>
      <c r="J205" s="4"/>
      <c r="K205" s="2">
        <v>4098955</v>
      </c>
      <c r="L205" s="2">
        <v>48720</v>
      </c>
      <c r="M205" s="2" t="s">
        <v>557</v>
      </c>
      <c r="N205" s="5">
        <v>46219</v>
      </c>
      <c r="O205" s="2" t="s">
        <v>625</v>
      </c>
      <c r="P205" s="2" t="s">
        <v>49</v>
      </c>
      <c r="Q205" s="2" t="s">
        <v>626</v>
      </c>
      <c r="R205" s="3">
        <v>46219</v>
      </c>
      <c r="S205" s="2" t="s">
        <v>51</v>
      </c>
      <c r="T205" s="2" t="s">
        <v>627</v>
      </c>
      <c r="U205" s="2" t="s">
        <v>628</v>
      </c>
      <c r="V205" s="2">
        <v>0</v>
      </c>
      <c r="W205" s="2" t="s">
        <v>629</v>
      </c>
      <c r="X205" s="2">
        <v>2025</v>
      </c>
      <c r="Y205" s="2" t="s">
        <v>65</v>
      </c>
      <c r="Z205" s="4"/>
      <c r="AA205" s="3">
        <v>46217</v>
      </c>
      <c r="AB205" s="2" t="s">
        <v>557</v>
      </c>
      <c r="AC205" s="2">
        <v>487476</v>
      </c>
    </row>
    <row r="206" spans="1:29" ht="102.75" x14ac:dyDescent="0.25">
      <c r="A206" s="2" t="s">
        <v>29</v>
      </c>
      <c r="B206" s="2" t="s">
        <v>42</v>
      </c>
      <c r="C206" s="2" t="s">
        <v>43</v>
      </c>
      <c r="D206" s="2" t="s">
        <v>32</v>
      </c>
      <c r="E206" s="2" t="s">
        <v>631</v>
      </c>
      <c r="F206" s="2" t="s">
        <v>632</v>
      </c>
      <c r="G206" s="2">
        <v>2923500</v>
      </c>
      <c r="H206" s="2">
        <v>1</v>
      </c>
      <c r="I206" s="3">
        <v>46217</v>
      </c>
      <c r="J206" s="4"/>
      <c r="K206" s="2">
        <v>4850851</v>
      </c>
      <c r="L206" s="2">
        <v>20000</v>
      </c>
      <c r="M206" s="2" t="s">
        <v>35</v>
      </c>
      <c r="N206" s="5">
        <v>46216</v>
      </c>
      <c r="O206" s="2" t="s">
        <v>633</v>
      </c>
      <c r="P206" s="2" t="s">
        <v>36</v>
      </c>
      <c r="Q206" s="2" t="s">
        <v>492</v>
      </c>
      <c r="R206" s="3">
        <v>46216</v>
      </c>
      <c r="S206" s="2" t="s">
        <v>38</v>
      </c>
      <c r="T206" s="2" t="s">
        <v>493</v>
      </c>
      <c r="U206" s="2">
        <v>0</v>
      </c>
      <c r="V206" s="2" t="s">
        <v>634</v>
      </c>
      <c r="W206" s="2" t="s">
        <v>635</v>
      </c>
      <c r="X206" s="2">
        <v>2025</v>
      </c>
      <c r="Y206" s="2" t="s">
        <v>40</v>
      </c>
      <c r="Z206" s="4"/>
      <c r="AA206" s="3">
        <v>46216</v>
      </c>
      <c r="AB206" s="2" t="s">
        <v>35</v>
      </c>
      <c r="AC206" s="2">
        <v>487458</v>
      </c>
    </row>
    <row r="207" spans="1:29" ht="102.75" x14ac:dyDescent="0.25">
      <c r="A207" s="2" t="s">
        <v>29</v>
      </c>
      <c r="B207" s="2" t="s">
        <v>42</v>
      </c>
      <c r="C207" s="2" t="s">
        <v>43</v>
      </c>
      <c r="D207" s="2" t="s">
        <v>32</v>
      </c>
      <c r="E207" s="2" t="s">
        <v>631</v>
      </c>
      <c r="F207" s="2" t="s">
        <v>41</v>
      </c>
      <c r="G207" s="2">
        <v>1000</v>
      </c>
      <c r="H207" s="2">
        <v>1</v>
      </c>
      <c r="I207" s="3">
        <v>46217</v>
      </c>
      <c r="J207" s="4"/>
      <c r="K207" s="2">
        <v>4850851</v>
      </c>
      <c r="L207" s="2">
        <v>20000</v>
      </c>
      <c r="M207" s="2" t="s">
        <v>35</v>
      </c>
      <c r="N207" s="5">
        <v>46216</v>
      </c>
      <c r="O207" s="2" t="s">
        <v>633</v>
      </c>
      <c r="P207" s="2" t="s">
        <v>36</v>
      </c>
      <c r="Q207" s="2" t="s">
        <v>492</v>
      </c>
      <c r="R207" s="3">
        <v>46216</v>
      </c>
      <c r="S207" s="2" t="s">
        <v>38</v>
      </c>
      <c r="T207" s="2" t="s">
        <v>493</v>
      </c>
      <c r="U207" s="2">
        <v>0</v>
      </c>
      <c r="V207" s="2" t="s">
        <v>634</v>
      </c>
      <c r="W207" s="2" t="s">
        <v>635</v>
      </c>
      <c r="X207" s="2">
        <v>2025</v>
      </c>
      <c r="Y207" s="2" t="s">
        <v>40</v>
      </c>
      <c r="Z207" s="4"/>
      <c r="AA207" s="3">
        <v>46216</v>
      </c>
      <c r="AB207" s="2" t="s">
        <v>35</v>
      </c>
      <c r="AC207" s="2">
        <v>487458</v>
      </c>
    </row>
    <row r="208" spans="1:29" ht="90" x14ac:dyDescent="0.25">
      <c r="A208" s="2" t="s">
        <v>29</v>
      </c>
      <c r="B208" s="2" t="s">
        <v>30</v>
      </c>
      <c r="C208" s="2" t="s">
        <v>31</v>
      </c>
      <c r="D208" s="2" t="s">
        <v>636</v>
      </c>
      <c r="E208" s="2" t="s">
        <v>637</v>
      </c>
      <c r="F208" s="2" t="s">
        <v>638</v>
      </c>
      <c r="G208" s="2">
        <v>2303000</v>
      </c>
      <c r="H208" s="2">
        <v>1</v>
      </c>
      <c r="I208" s="3">
        <v>46223</v>
      </c>
      <c r="J208" s="4"/>
      <c r="K208" s="2">
        <v>3049882</v>
      </c>
      <c r="L208" s="2">
        <v>0</v>
      </c>
      <c r="M208" s="2" t="s">
        <v>639</v>
      </c>
      <c r="N208" s="4"/>
      <c r="O208" s="4"/>
      <c r="P208" s="2" t="s">
        <v>181</v>
      </c>
      <c r="Q208" s="2" t="s">
        <v>640</v>
      </c>
      <c r="R208" s="4"/>
      <c r="S208" s="2" t="s">
        <v>160</v>
      </c>
      <c r="T208" s="2" t="s">
        <v>641</v>
      </c>
      <c r="U208" s="4"/>
      <c r="V208" s="4"/>
      <c r="W208" s="2" t="s">
        <v>642</v>
      </c>
      <c r="X208" s="2">
        <v>2026</v>
      </c>
      <c r="Y208" s="2" t="s">
        <v>65</v>
      </c>
      <c r="Z208" s="4"/>
      <c r="AA208" s="3">
        <v>46216</v>
      </c>
      <c r="AB208" s="2" t="s">
        <v>639</v>
      </c>
      <c r="AC208" s="2">
        <v>487134</v>
      </c>
    </row>
    <row r="209" spans="1:29" ht="90" x14ac:dyDescent="0.25">
      <c r="A209" s="2" t="s">
        <v>29</v>
      </c>
      <c r="B209" s="2" t="s">
        <v>30</v>
      </c>
      <c r="C209" s="2" t="s">
        <v>31</v>
      </c>
      <c r="D209" s="2" t="s">
        <v>636</v>
      </c>
      <c r="E209" s="2" t="s">
        <v>637</v>
      </c>
      <c r="F209" s="2" t="s">
        <v>41</v>
      </c>
      <c r="G209" s="2">
        <v>5000</v>
      </c>
      <c r="H209" s="2">
        <v>1</v>
      </c>
      <c r="I209" s="3">
        <v>46223</v>
      </c>
      <c r="J209" s="4"/>
      <c r="K209" s="2">
        <v>3049882</v>
      </c>
      <c r="L209" s="2">
        <v>0</v>
      </c>
      <c r="M209" s="2" t="s">
        <v>639</v>
      </c>
      <c r="N209" s="4"/>
      <c r="O209" s="4"/>
      <c r="P209" s="2" t="s">
        <v>181</v>
      </c>
      <c r="Q209" s="2" t="s">
        <v>640</v>
      </c>
      <c r="R209" s="4"/>
      <c r="S209" s="2" t="s">
        <v>160</v>
      </c>
      <c r="T209" s="2" t="s">
        <v>641</v>
      </c>
      <c r="U209" s="4"/>
      <c r="V209" s="4"/>
      <c r="W209" s="2" t="s">
        <v>642</v>
      </c>
      <c r="X209" s="2">
        <v>2026</v>
      </c>
      <c r="Y209" s="2" t="s">
        <v>65</v>
      </c>
      <c r="Z209" s="4"/>
      <c r="AA209" s="3">
        <v>46216</v>
      </c>
      <c r="AB209" s="2" t="s">
        <v>639</v>
      </c>
      <c r="AC209" s="2">
        <v>487134</v>
      </c>
    </row>
    <row r="210" spans="1:29" ht="64.5" x14ac:dyDescent="0.25">
      <c r="A210" s="2" t="s">
        <v>29</v>
      </c>
      <c r="B210" s="2" t="s">
        <v>30</v>
      </c>
      <c r="C210" s="2" t="s">
        <v>31</v>
      </c>
      <c r="D210" s="2" t="s">
        <v>643</v>
      </c>
      <c r="E210" s="2" t="s">
        <v>644</v>
      </c>
      <c r="F210" s="2" t="s">
        <v>645</v>
      </c>
      <c r="G210" s="2">
        <v>2315300</v>
      </c>
      <c r="H210" s="2">
        <v>1</v>
      </c>
      <c r="I210" s="3">
        <v>46223</v>
      </c>
      <c r="J210" s="4"/>
      <c r="K210" s="2">
        <v>4853529</v>
      </c>
      <c r="L210" s="2">
        <v>0</v>
      </c>
      <c r="M210" s="2" t="s">
        <v>192</v>
      </c>
      <c r="N210" s="4"/>
      <c r="O210" s="4"/>
      <c r="P210" s="2" t="s">
        <v>181</v>
      </c>
      <c r="Q210" s="4"/>
      <c r="R210" s="4"/>
      <c r="S210" s="2" t="s">
        <v>38</v>
      </c>
      <c r="T210" s="4"/>
      <c r="U210" s="4"/>
      <c r="V210" s="4"/>
      <c r="W210" s="2" t="s">
        <v>646</v>
      </c>
      <c r="X210" s="2">
        <v>2026</v>
      </c>
      <c r="Y210" s="2" t="s">
        <v>55</v>
      </c>
      <c r="Z210" s="4"/>
      <c r="AA210" s="3">
        <v>46216</v>
      </c>
      <c r="AB210" s="2" t="s">
        <v>192</v>
      </c>
      <c r="AC210" s="2">
        <v>487096</v>
      </c>
    </row>
    <row r="211" spans="1:29" ht="51.75" x14ac:dyDescent="0.25">
      <c r="A211" s="2" t="s">
        <v>29</v>
      </c>
      <c r="B211" s="2" t="s">
        <v>30</v>
      </c>
      <c r="C211" s="2" t="s">
        <v>31</v>
      </c>
      <c r="D211" s="2" t="s">
        <v>643</v>
      </c>
      <c r="E211" s="2" t="s">
        <v>644</v>
      </c>
      <c r="F211" s="2" t="s">
        <v>41</v>
      </c>
      <c r="G211" s="2">
        <v>5000</v>
      </c>
      <c r="H211" s="2">
        <v>1</v>
      </c>
      <c r="I211" s="3">
        <v>46223</v>
      </c>
      <c r="J211" s="4"/>
      <c r="K211" s="2">
        <v>4853529</v>
      </c>
      <c r="L211" s="2">
        <v>0</v>
      </c>
      <c r="M211" s="2" t="s">
        <v>192</v>
      </c>
      <c r="N211" s="4"/>
      <c r="O211" s="4"/>
      <c r="P211" s="2" t="s">
        <v>181</v>
      </c>
      <c r="Q211" s="4"/>
      <c r="R211" s="4"/>
      <c r="S211" s="2" t="s">
        <v>38</v>
      </c>
      <c r="T211" s="4"/>
      <c r="U211" s="4"/>
      <c r="V211" s="4"/>
      <c r="W211" s="2" t="s">
        <v>646</v>
      </c>
      <c r="X211" s="2">
        <v>2026</v>
      </c>
      <c r="Y211" s="2" t="s">
        <v>55</v>
      </c>
      <c r="Z211" s="4"/>
      <c r="AA211" s="3">
        <v>46216</v>
      </c>
      <c r="AB211" s="2" t="s">
        <v>192</v>
      </c>
      <c r="AC211" s="2">
        <v>487096</v>
      </c>
    </row>
    <row r="212" spans="1:29" ht="64.5" x14ac:dyDescent="0.25">
      <c r="A212" s="2" t="s">
        <v>29</v>
      </c>
      <c r="B212" s="2" t="s">
        <v>30</v>
      </c>
      <c r="C212" s="2" t="s">
        <v>31</v>
      </c>
      <c r="D212" s="2" t="s">
        <v>219</v>
      </c>
      <c r="E212" s="2" t="s">
        <v>647</v>
      </c>
      <c r="F212" s="2" t="s">
        <v>648</v>
      </c>
      <c r="G212" s="2">
        <v>2270000</v>
      </c>
      <c r="H212" s="2">
        <v>1</v>
      </c>
      <c r="I212" s="3">
        <v>46223</v>
      </c>
      <c r="J212" s="4"/>
      <c r="K212" s="2">
        <v>4846495</v>
      </c>
      <c r="L212" s="2">
        <v>0</v>
      </c>
      <c r="M212" s="2" t="s">
        <v>598</v>
      </c>
      <c r="N212" s="4"/>
      <c r="O212" s="4"/>
      <c r="P212" s="2" t="s">
        <v>49</v>
      </c>
      <c r="Q212" s="4"/>
      <c r="R212" s="4"/>
      <c r="S212" s="2" t="s">
        <v>51</v>
      </c>
      <c r="T212" s="4"/>
      <c r="U212" s="4"/>
      <c r="V212" s="4"/>
      <c r="W212" s="2" t="s">
        <v>154</v>
      </c>
      <c r="X212" s="2">
        <v>2026</v>
      </c>
      <c r="Y212" s="2" t="s">
        <v>65</v>
      </c>
      <c r="Z212" s="4"/>
      <c r="AA212" s="3">
        <v>46216</v>
      </c>
      <c r="AB212" s="2" t="s">
        <v>598</v>
      </c>
      <c r="AC212" s="2">
        <v>487076</v>
      </c>
    </row>
    <row r="213" spans="1:29" ht="64.5" x14ac:dyDescent="0.25">
      <c r="A213" s="2" t="s">
        <v>29</v>
      </c>
      <c r="B213" s="2" t="s">
        <v>30</v>
      </c>
      <c r="C213" s="2" t="s">
        <v>31</v>
      </c>
      <c r="D213" s="2" t="s">
        <v>219</v>
      </c>
      <c r="E213" s="2" t="s">
        <v>647</v>
      </c>
      <c r="F213" s="2" t="s">
        <v>41</v>
      </c>
      <c r="G213" s="2">
        <v>5000</v>
      </c>
      <c r="H213" s="2">
        <v>1</v>
      </c>
      <c r="I213" s="3">
        <v>46223</v>
      </c>
      <c r="J213" s="4"/>
      <c r="K213" s="2">
        <v>4846495</v>
      </c>
      <c r="L213" s="2">
        <v>0</v>
      </c>
      <c r="M213" s="2" t="s">
        <v>598</v>
      </c>
      <c r="N213" s="4"/>
      <c r="O213" s="4"/>
      <c r="P213" s="2" t="s">
        <v>49</v>
      </c>
      <c r="Q213" s="4"/>
      <c r="R213" s="4"/>
      <c r="S213" s="2" t="s">
        <v>51</v>
      </c>
      <c r="T213" s="4"/>
      <c r="U213" s="4"/>
      <c r="V213" s="4"/>
      <c r="W213" s="2" t="s">
        <v>154</v>
      </c>
      <c r="X213" s="2">
        <v>2026</v>
      </c>
      <c r="Y213" s="2" t="s">
        <v>65</v>
      </c>
      <c r="Z213" s="4"/>
      <c r="AA213" s="3">
        <v>46216</v>
      </c>
      <c r="AB213" s="2" t="s">
        <v>598</v>
      </c>
      <c r="AC213" s="2">
        <v>487076</v>
      </c>
    </row>
    <row r="214" spans="1:29" ht="102.75" x14ac:dyDescent="0.25">
      <c r="A214" s="2" t="s">
        <v>29</v>
      </c>
      <c r="B214" s="2" t="s">
        <v>42</v>
      </c>
      <c r="C214" s="2" t="s">
        <v>43</v>
      </c>
      <c r="D214" s="2" t="s">
        <v>176</v>
      </c>
      <c r="E214" s="2" t="s">
        <v>649</v>
      </c>
      <c r="F214" s="2" t="s">
        <v>56</v>
      </c>
      <c r="G214" s="2">
        <v>411900</v>
      </c>
      <c r="H214" s="2">
        <v>1</v>
      </c>
      <c r="I214" s="3">
        <v>46219</v>
      </c>
      <c r="J214" s="4"/>
      <c r="K214" s="2">
        <v>4851266</v>
      </c>
      <c r="L214" s="2">
        <v>16890</v>
      </c>
      <c r="M214" s="2" t="s">
        <v>35</v>
      </c>
      <c r="N214" s="5">
        <v>46218</v>
      </c>
      <c r="O214" s="2" t="s">
        <v>650</v>
      </c>
      <c r="P214" s="2" t="s">
        <v>49</v>
      </c>
      <c r="Q214" s="2">
        <v>0</v>
      </c>
      <c r="R214" s="3">
        <v>46218</v>
      </c>
      <c r="S214" s="2" t="s">
        <v>38</v>
      </c>
      <c r="T214" s="2" t="s">
        <v>651</v>
      </c>
      <c r="U214" s="2">
        <v>0</v>
      </c>
      <c r="V214" s="2">
        <v>0</v>
      </c>
      <c r="W214" s="2" t="s">
        <v>651</v>
      </c>
      <c r="X214" s="2">
        <v>2026</v>
      </c>
      <c r="Y214" s="2" t="s">
        <v>55</v>
      </c>
      <c r="Z214" s="4"/>
      <c r="AA214" s="3">
        <v>46216</v>
      </c>
      <c r="AB214" s="2" t="s">
        <v>35</v>
      </c>
      <c r="AC214" s="2">
        <v>487068</v>
      </c>
    </row>
    <row r="215" spans="1:29" ht="102.75" x14ac:dyDescent="0.25">
      <c r="A215" s="2" t="s">
        <v>29</v>
      </c>
      <c r="B215" s="2" t="s">
        <v>42</v>
      </c>
      <c r="C215" s="2" t="s">
        <v>43</v>
      </c>
      <c r="D215" s="2" t="s">
        <v>176</v>
      </c>
      <c r="E215" s="2" t="s">
        <v>649</v>
      </c>
      <c r="F215" s="2" t="s">
        <v>652</v>
      </c>
      <c r="G215" s="2">
        <v>1126000</v>
      </c>
      <c r="H215" s="2">
        <v>1</v>
      </c>
      <c r="I215" s="3">
        <v>46219</v>
      </c>
      <c r="J215" s="4"/>
      <c r="K215" s="2">
        <v>4851266</v>
      </c>
      <c r="L215" s="2">
        <v>16890</v>
      </c>
      <c r="M215" s="2" t="s">
        <v>35</v>
      </c>
      <c r="N215" s="5">
        <v>46218</v>
      </c>
      <c r="O215" s="2" t="s">
        <v>650</v>
      </c>
      <c r="P215" s="2" t="s">
        <v>49</v>
      </c>
      <c r="Q215" s="2">
        <v>0</v>
      </c>
      <c r="R215" s="3">
        <v>46218</v>
      </c>
      <c r="S215" s="2" t="s">
        <v>38</v>
      </c>
      <c r="T215" s="2" t="s">
        <v>651</v>
      </c>
      <c r="U215" s="2">
        <v>0</v>
      </c>
      <c r="V215" s="2">
        <v>0</v>
      </c>
      <c r="W215" s="2" t="s">
        <v>651</v>
      </c>
      <c r="X215" s="2">
        <v>2026</v>
      </c>
      <c r="Y215" s="2" t="s">
        <v>55</v>
      </c>
      <c r="Z215" s="4"/>
      <c r="AA215" s="3">
        <v>46216</v>
      </c>
      <c r="AB215" s="2" t="s">
        <v>35</v>
      </c>
      <c r="AC215" s="2">
        <v>487068</v>
      </c>
    </row>
    <row r="216" spans="1:29" ht="102.75" x14ac:dyDescent="0.25">
      <c r="A216" s="2" t="s">
        <v>29</v>
      </c>
      <c r="B216" s="2" t="s">
        <v>42</v>
      </c>
      <c r="C216" s="2" t="s">
        <v>43</v>
      </c>
      <c r="D216" s="2" t="s">
        <v>176</v>
      </c>
      <c r="E216" s="2" t="s">
        <v>649</v>
      </c>
      <c r="F216" s="2" t="s">
        <v>41</v>
      </c>
      <c r="G216" s="2">
        <v>5000</v>
      </c>
      <c r="H216" s="2">
        <v>1</v>
      </c>
      <c r="I216" s="3">
        <v>46219</v>
      </c>
      <c r="J216" s="4"/>
      <c r="K216" s="2">
        <v>4851266</v>
      </c>
      <c r="L216" s="2">
        <v>16890</v>
      </c>
      <c r="M216" s="2" t="s">
        <v>35</v>
      </c>
      <c r="N216" s="5">
        <v>46218</v>
      </c>
      <c r="O216" s="2" t="s">
        <v>650</v>
      </c>
      <c r="P216" s="2" t="s">
        <v>49</v>
      </c>
      <c r="Q216" s="2">
        <v>0</v>
      </c>
      <c r="R216" s="3">
        <v>46218</v>
      </c>
      <c r="S216" s="2" t="s">
        <v>38</v>
      </c>
      <c r="T216" s="2" t="s">
        <v>651</v>
      </c>
      <c r="U216" s="2">
        <v>0</v>
      </c>
      <c r="V216" s="2">
        <v>0</v>
      </c>
      <c r="W216" s="2" t="s">
        <v>651</v>
      </c>
      <c r="X216" s="2">
        <v>2026</v>
      </c>
      <c r="Y216" s="2" t="s">
        <v>55</v>
      </c>
      <c r="Z216" s="4"/>
      <c r="AA216" s="3">
        <v>46216</v>
      </c>
      <c r="AB216" s="2" t="s">
        <v>35</v>
      </c>
      <c r="AC216" s="2">
        <v>487068</v>
      </c>
    </row>
    <row r="217" spans="1:29" ht="90" x14ac:dyDescent="0.25">
      <c r="A217" s="2" t="s">
        <v>29</v>
      </c>
      <c r="B217" s="2" t="s">
        <v>42</v>
      </c>
      <c r="C217" s="2" t="s">
        <v>43</v>
      </c>
      <c r="D217" s="2" t="s">
        <v>372</v>
      </c>
      <c r="E217" s="2" t="s">
        <v>653</v>
      </c>
      <c r="F217" s="2" t="s">
        <v>654</v>
      </c>
      <c r="G217" s="2">
        <v>2244000</v>
      </c>
      <c r="H217" s="2">
        <v>1</v>
      </c>
      <c r="I217" s="3">
        <v>46216</v>
      </c>
      <c r="J217" s="4"/>
      <c r="K217" s="2">
        <v>764560</v>
      </c>
      <c r="L217" s="2">
        <v>44880</v>
      </c>
      <c r="M217" s="2" t="s">
        <v>157</v>
      </c>
      <c r="N217" s="5">
        <v>46209</v>
      </c>
      <c r="O217" s="2" t="s">
        <v>655</v>
      </c>
      <c r="P217" s="2" t="s">
        <v>49</v>
      </c>
      <c r="Q217" s="2" t="s">
        <v>600</v>
      </c>
      <c r="R217" s="3">
        <v>46209</v>
      </c>
      <c r="S217" s="2" t="s">
        <v>174</v>
      </c>
      <c r="T217" s="2" t="s">
        <v>601</v>
      </c>
      <c r="U217" s="2">
        <v>0</v>
      </c>
      <c r="V217" s="2">
        <v>0</v>
      </c>
      <c r="W217" s="2" t="s">
        <v>656</v>
      </c>
      <c r="X217" s="2">
        <v>2025</v>
      </c>
      <c r="Y217" s="2" t="s">
        <v>55</v>
      </c>
      <c r="Z217" s="4"/>
      <c r="AA217" s="3">
        <v>46202</v>
      </c>
      <c r="AB217" s="2" t="s">
        <v>157</v>
      </c>
      <c r="AC217" s="2">
        <v>486580</v>
      </c>
    </row>
    <row r="218" spans="1:29" ht="90" x14ac:dyDescent="0.25">
      <c r="A218" s="2" t="s">
        <v>29</v>
      </c>
      <c r="B218" s="2" t="s">
        <v>42</v>
      </c>
      <c r="C218" s="2" t="s">
        <v>43</v>
      </c>
      <c r="D218" s="2" t="s">
        <v>372</v>
      </c>
      <c r="E218" s="2" t="s">
        <v>653</v>
      </c>
      <c r="F218" s="2" t="s">
        <v>56</v>
      </c>
      <c r="G218" s="2">
        <v>2058600</v>
      </c>
      <c r="H218" s="2">
        <v>1</v>
      </c>
      <c r="I218" s="3">
        <v>46216</v>
      </c>
      <c r="J218" s="4"/>
      <c r="K218" s="2">
        <v>764560</v>
      </c>
      <c r="L218" s="2">
        <v>44880</v>
      </c>
      <c r="M218" s="2" t="s">
        <v>157</v>
      </c>
      <c r="N218" s="5">
        <v>46209</v>
      </c>
      <c r="O218" s="2" t="s">
        <v>655</v>
      </c>
      <c r="P218" s="2" t="s">
        <v>49</v>
      </c>
      <c r="Q218" s="2" t="s">
        <v>600</v>
      </c>
      <c r="R218" s="3">
        <v>46209</v>
      </c>
      <c r="S218" s="2" t="s">
        <v>174</v>
      </c>
      <c r="T218" s="2" t="s">
        <v>601</v>
      </c>
      <c r="U218" s="2">
        <v>0</v>
      </c>
      <c r="V218" s="2">
        <v>0</v>
      </c>
      <c r="W218" s="2" t="s">
        <v>656</v>
      </c>
      <c r="X218" s="2">
        <v>2025</v>
      </c>
      <c r="Y218" s="2" t="s">
        <v>55</v>
      </c>
      <c r="Z218" s="4"/>
      <c r="AA218" s="3">
        <v>46202</v>
      </c>
      <c r="AB218" s="2" t="s">
        <v>157</v>
      </c>
      <c r="AC218" s="2">
        <v>486580</v>
      </c>
    </row>
    <row r="219" spans="1:29" ht="90" x14ac:dyDescent="0.25">
      <c r="A219" s="2" t="s">
        <v>29</v>
      </c>
      <c r="B219" s="2" t="s">
        <v>42</v>
      </c>
      <c r="C219" s="2" t="s">
        <v>43</v>
      </c>
      <c r="D219" s="2" t="s">
        <v>372</v>
      </c>
      <c r="E219" s="2" t="s">
        <v>653</v>
      </c>
      <c r="F219" s="2" t="s">
        <v>41</v>
      </c>
      <c r="G219" s="2">
        <v>5000</v>
      </c>
      <c r="H219" s="2">
        <v>1</v>
      </c>
      <c r="I219" s="3">
        <v>46216</v>
      </c>
      <c r="J219" s="4"/>
      <c r="K219" s="2">
        <v>764560</v>
      </c>
      <c r="L219" s="2">
        <v>44880</v>
      </c>
      <c r="M219" s="2" t="s">
        <v>157</v>
      </c>
      <c r="N219" s="5">
        <v>46209</v>
      </c>
      <c r="O219" s="2" t="s">
        <v>655</v>
      </c>
      <c r="P219" s="2" t="s">
        <v>49</v>
      </c>
      <c r="Q219" s="2" t="s">
        <v>600</v>
      </c>
      <c r="R219" s="3">
        <v>46209</v>
      </c>
      <c r="S219" s="2" t="s">
        <v>174</v>
      </c>
      <c r="T219" s="2" t="s">
        <v>601</v>
      </c>
      <c r="U219" s="2">
        <v>0</v>
      </c>
      <c r="V219" s="2">
        <v>0</v>
      </c>
      <c r="W219" s="2" t="s">
        <v>656</v>
      </c>
      <c r="X219" s="2">
        <v>2025</v>
      </c>
      <c r="Y219" s="2" t="s">
        <v>55</v>
      </c>
      <c r="Z219" s="4"/>
      <c r="AA219" s="3">
        <v>46202</v>
      </c>
      <c r="AB219" s="2" t="s">
        <v>157</v>
      </c>
      <c r="AC219" s="2">
        <v>486580</v>
      </c>
    </row>
    <row r="220" spans="1:29" ht="64.5" x14ac:dyDescent="0.25">
      <c r="A220" s="2" t="s">
        <v>29</v>
      </c>
      <c r="B220" s="2" t="s">
        <v>42</v>
      </c>
      <c r="C220" s="2" t="s">
        <v>43</v>
      </c>
      <c r="D220" s="2" t="s">
        <v>32</v>
      </c>
      <c r="E220" s="2" t="s">
        <v>657</v>
      </c>
      <c r="F220" s="2" t="s">
        <v>658</v>
      </c>
      <c r="G220" s="2">
        <v>2730000</v>
      </c>
      <c r="H220" s="2">
        <v>1</v>
      </c>
      <c r="I220" s="3">
        <v>46219</v>
      </c>
      <c r="J220" s="4"/>
      <c r="K220" s="2">
        <v>4847661</v>
      </c>
      <c r="L220" s="2">
        <v>30000</v>
      </c>
      <c r="M220" s="2" t="s">
        <v>659</v>
      </c>
      <c r="N220" s="5">
        <v>46216</v>
      </c>
      <c r="O220" s="2" t="s">
        <v>660</v>
      </c>
      <c r="P220" s="2" t="s">
        <v>36</v>
      </c>
      <c r="Q220" s="2" t="s">
        <v>440</v>
      </c>
      <c r="R220" s="3">
        <v>46217</v>
      </c>
      <c r="S220" s="2" t="s">
        <v>38</v>
      </c>
      <c r="T220" s="2" t="s">
        <v>52</v>
      </c>
      <c r="U220" s="2" t="s">
        <v>278</v>
      </c>
      <c r="V220" s="2" t="s">
        <v>661</v>
      </c>
      <c r="W220" s="2" t="s">
        <v>662</v>
      </c>
      <c r="X220" s="2">
        <v>2026</v>
      </c>
      <c r="Y220" s="2" t="s">
        <v>40</v>
      </c>
      <c r="Z220" s="4"/>
      <c r="AA220" s="3">
        <v>46215</v>
      </c>
      <c r="AB220" s="2" t="s">
        <v>659</v>
      </c>
      <c r="AC220" s="2">
        <v>486323</v>
      </c>
    </row>
    <row r="221" spans="1:29" ht="51.75" x14ac:dyDescent="0.25">
      <c r="A221" s="2" t="s">
        <v>29</v>
      </c>
      <c r="B221" s="2" t="s">
        <v>42</v>
      </c>
      <c r="C221" s="2" t="s">
        <v>43</v>
      </c>
      <c r="D221" s="2" t="s">
        <v>32</v>
      </c>
      <c r="E221" s="2" t="s">
        <v>657</v>
      </c>
      <c r="F221" s="2" t="s">
        <v>41</v>
      </c>
      <c r="G221" s="2">
        <v>1000</v>
      </c>
      <c r="H221" s="2">
        <v>1</v>
      </c>
      <c r="I221" s="3">
        <v>46219</v>
      </c>
      <c r="J221" s="4"/>
      <c r="K221" s="2">
        <v>4847661</v>
      </c>
      <c r="L221" s="2">
        <v>30000</v>
      </c>
      <c r="M221" s="2" t="s">
        <v>659</v>
      </c>
      <c r="N221" s="5">
        <v>46216</v>
      </c>
      <c r="O221" s="2" t="s">
        <v>660</v>
      </c>
      <c r="P221" s="2" t="s">
        <v>36</v>
      </c>
      <c r="Q221" s="2" t="s">
        <v>440</v>
      </c>
      <c r="R221" s="3">
        <v>46217</v>
      </c>
      <c r="S221" s="2" t="s">
        <v>38</v>
      </c>
      <c r="T221" s="2" t="s">
        <v>52</v>
      </c>
      <c r="U221" s="2" t="s">
        <v>278</v>
      </c>
      <c r="V221" s="2" t="s">
        <v>661</v>
      </c>
      <c r="W221" s="2" t="s">
        <v>662</v>
      </c>
      <c r="X221" s="2">
        <v>2026</v>
      </c>
      <c r="Y221" s="2" t="s">
        <v>40</v>
      </c>
      <c r="Z221" s="4"/>
      <c r="AA221" s="3">
        <v>46215</v>
      </c>
      <c r="AB221" s="2" t="s">
        <v>659</v>
      </c>
      <c r="AC221" s="2">
        <v>486323</v>
      </c>
    </row>
    <row r="222" spans="1:29" ht="64.5" x14ac:dyDescent="0.25">
      <c r="A222" s="2" t="s">
        <v>29</v>
      </c>
      <c r="B222" s="2" t="s">
        <v>42</v>
      </c>
      <c r="C222" s="2" t="s">
        <v>31</v>
      </c>
      <c r="D222" s="2" t="s">
        <v>32</v>
      </c>
      <c r="E222" s="2" t="s">
        <v>663</v>
      </c>
      <c r="F222" s="2" t="s">
        <v>664</v>
      </c>
      <c r="G222" s="2">
        <v>2250000</v>
      </c>
      <c r="H222" s="2">
        <v>1</v>
      </c>
      <c r="I222" s="3">
        <v>46222</v>
      </c>
      <c r="J222" s="4"/>
      <c r="K222" s="2">
        <v>4847585</v>
      </c>
      <c r="L222" s="2">
        <v>30000</v>
      </c>
      <c r="M222" s="2" t="s">
        <v>665</v>
      </c>
      <c r="N222" s="4"/>
      <c r="O222" s="4"/>
      <c r="P222" s="2" t="s">
        <v>36</v>
      </c>
      <c r="Q222" s="2" t="s">
        <v>61</v>
      </c>
      <c r="R222" s="4"/>
      <c r="S222" s="2" t="s">
        <v>251</v>
      </c>
      <c r="T222" s="4"/>
      <c r="U222" s="4"/>
      <c r="V222" s="4"/>
      <c r="W222" s="2" t="s">
        <v>448</v>
      </c>
      <c r="X222" s="2">
        <v>2026</v>
      </c>
      <c r="Y222" s="2" t="s">
        <v>40</v>
      </c>
      <c r="Z222" s="4"/>
      <c r="AA222" s="3">
        <v>46215</v>
      </c>
      <c r="AB222" s="2" t="s">
        <v>665</v>
      </c>
      <c r="AC222" s="2">
        <v>486268</v>
      </c>
    </row>
    <row r="223" spans="1:29" ht="51.75" x14ac:dyDescent="0.25">
      <c r="A223" s="2" t="s">
        <v>29</v>
      </c>
      <c r="B223" s="2" t="s">
        <v>42</v>
      </c>
      <c r="C223" s="2" t="s">
        <v>31</v>
      </c>
      <c r="D223" s="2" t="s">
        <v>32</v>
      </c>
      <c r="E223" s="2" t="s">
        <v>663</v>
      </c>
      <c r="F223" s="2" t="s">
        <v>41</v>
      </c>
      <c r="G223" s="2">
        <v>1000</v>
      </c>
      <c r="H223" s="2">
        <v>1</v>
      </c>
      <c r="I223" s="3">
        <v>46222</v>
      </c>
      <c r="J223" s="4"/>
      <c r="K223" s="2">
        <v>4847585</v>
      </c>
      <c r="L223" s="2">
        <v>30000</v>
      </c>
      <c r="M223" s="2" t="s">
        <v>665</v>
      </c>
      <c r="N223" s="4"/>
      <c r="O223" s="4"/>
      <c r="P223" s="2" t="s">
        <v>36</v>
      </c>
      <c r="Q223" s="2" t="s">
        <v>61</v>
      </c>
      <c r="R223" s="4"/>
      <c r="S223" s="2" t="s">
        <v>251</v>
      </c>
      <c r="T223" s="4"/>
      <c r="U223" s="4"/>
      <c r="V223" s="4"/>
      <c r="W223" s="2" t="s">
        <v>448</v>
      </c>
      <c r="X223" s="2">
        <v>2026</v>
      </c>
      <c r="Y223" s="2" t="s">
        <v>40</v>
      </c>
      <c r="Z223" s="4"/>
      <c r="AA223" s="3">
        <v>46215</v>
      </c>
      <c r="AB223" s="2" t="s">
        <v>665</v>
      </c>
      <c r="AC223" s="2">
        <v>486268</v>
      </c>
    </row>
    <row r="224" spans="1:29" ht="64.5" x14ac:dyDescent="0.25">
      <c r="A224" s="2" t="s">
        <v>29</v>
      </c>
      <c r="B224" s="2" t="s">
        <v>42</v>
      </c>
      <c r="C224" s="2" t="s">
        <v>43</v>
      </c>
      <c r="D224" s="2" t="s">
        <v>32</v>
      </c>
      <c r="E224" s="2" t="s">
        <v>666</v>
      </c>
      <c r="F224" s="2" t="s">
        <v>667</v>
      </c>
      <c r="G224" s="2">
        <v>2300000</v>
      </c>
      <c r="H224" s="2">
        <v>1</v>
      </c>
      <c r="I224" s="3">
        <v>46217</v>
      </c>
      <c r="J224" s="4"/>
      <c r="K224" s="2">
        <v>4768167</v>
      </c>
      <c r="L224" s="2">
        <v>30000</v>
      </c>
      <c r="M224" s="2" t="s">
        <v>126</v>
      </c>
      <c r="N224" s="5">
        <v>46215</v>
      </c>
      <c r="O224" s="2" t="s">
        <v>668</v>
      </c>
      <c r="P224" s="2" t="s">
        <v>36</v>
      </c>
      <c r="Q224" s="2" t="s">
        <v>669</v>
      </c>
      <c r="R224" s="3">
        <v>46215</v>
      </c>
      <c r="S224" s="2" t="s">
        <v>38</v>
      </c>
      <c r="T224" s="2" t="s">
        <v>670</v>
      </c>
      <c r="U224" s="2" t="s">
        <v>671</v>
      </c>
      <c r="V224" s="2" t="s">
        <v>672</v>
      </c>
      <c r="W224" s="2" t="s">
        <v>169</v>
      </c>
      <c r="X224" s="2">
        <v>2025</v>
      </c>
      <c r="Y224" s="2" t="s">
        <v>40</v>
      </c>
      <c r="Z224" s="4"/>
      <c r="AA224" s="3">
        <v>46215</v>
      </c>
      <c r="AB224" s="2" t="s">
        <v>126</v>
      </c>
      <c r="AC224" s="2">
        <v>486184</v>
      </c>
    </row>
    <row r="225" spans="1:29" ht="51.75" x14ac:dyDescent="0.25">
      <c r="A225" s="2" t="s">
        <v>29</v>
      </c>
      <c r="B225" s="2" t="s">
        <v>42</v>
      </c>
      <c r="C225" s="2" t="s">
        <v>43</v>
      </c>
      <c r="D225" s="2" t="s">
        <v>32</v>
      </c>
      <c r="E225" s="2" t="s">
        <v>666</v>
      </c>
      <c r="F225" s="2" t="s">
        <v>41</v>
      </c>
      <c r="G225" s="2">
        <v>1000</v>
      </c>
      <c r="H225" s="2">
        <v>1</v>
      </c>
      <c r="I225" s="3">
        <v>46217</v>
      </c>
      <c r="J225" s="4"/>
      <c r="K225" s="2">
        <v>4768167</v>
      </c>
      <c r="L225" s="2">
        <v>30000</v>
      </c>
      <c r="M225" s="2" t="s">
        <v>126</v>
      </c>
      <c r="N225" s="5">
        <v>46215</v>
      </c>
      <c r="O225" s="2" t="s">
        <v>668</v>
      </c>
      <c r="P225" s="2" t="s">
        <v>36</v>
      </c>
      <c r="Q225" s="2" t="s">
        <v>669</v>
      </c>
      <c r="R225" s="3">
        <v>46215</v>
      </c>
      <c r="S225" s="2" t="s">
        <v>38</v>
      </c>
      <c r="T225" s="2" t="s">
        <v>670</v>
      </c>
      <c r="U225" s="2" t="s">
        <v>671</v>
      </c>
      <c r="V225" s="2" t="s">
        <v>672</v>
      </c>
      <c r="W225" s="2" t="s">
        <v>169</v>
      </c>
      <c r="X225" s="2">
        <v>2025</v>
      </c>
      <c r="Y225" s="2" t="s">
        <v>40</v>
      </c>
      <c r="Z225" s="4"/>
      <c r="AA225" s="3">
        <v>46215</v>
      </c>
      <c r="AB225" s="2" t="s">
        <v>126</v>
      </c>
      <c r="AC225" s="2">
        <v>486184</v>
      </c>
    </row>
    <row r="226" spans="1:29" ht="90" x14ac:dyDescent="0.25">
      <c r="A226" s="2" t="s">
        <v>29</v>
      </c>
      <c r="B226" s="2" t="s">
        <v>42</v>
      </c>
      <c r="C226" s="2" t="s">
        <v>43</v>
      </c>
      <c r="D226" s="2" t="s">
        <v>636</v>
      </c>
      <c r="E226" s="2" t="s">
        <v>673</v>
      </c>
      <c r="F226" s="2" t="s">
        <v>674</v>
      </c>
      <c r="G226" s="2">
        <v>2159900</v>
      </c>
      <c r="H226" s="2">
        <v>1</v>
      </c>
      <c r="I226" s="3">
        <v>46215</v>
      </c>
      <c r="J226" s="4"/>
      <c r="K226" s="2">
        <v>4840117</v>
      </c>
      <c r="L226" s="2">
        <v>43198</v>
      </c>
      <c r="M226" s="2" t="s">
        <v>157</v>
      </c>
      <c r="N226" s="5">
        <v>46214</v>
      </c>
      <c r="O226" s="2" t="s">
        <v>675</v>
      </c>
      <c r="P226" s="2" t="s">
        <v>189</v>
      </c>
      <c r="Q226" s="2" t="s">
        <v>61</v>
      </c>
      <c r="R226" s="3">
        <v>46214</v>
      </c>
      <c r="S226" s="2" t="s">
        <v>174</v>
      </c>
      <c r="T226" s="2" t="s">
        <v>63</v>
      </c>
      <c r="U226" s="2">
        <v>0</v>
      </c>
      <c r="V226" s="2" t="s">
        <v>676</v>
      </c>
      <c r="W226" s="2" t="s">
        <v>677</v>
      </c>
      <c r="X226" s="2">
        <v>2026</v>
      </c>
      <c r="Y226" s="2" t="s">
        <v>65</v>
      </c>
      <c r="Z226" s="4"/>
      <c r="AA226" s="3">
        <v>46214</v>
      </c>
      <c r="AB226" s="2" t="s">
        <v>157</v>
      </c>
      <c r="AC226" s="2">
        <v>486150</v>
      </c>
    </row>
    <row r="227" spans="1:29" ht="90" x14ac:dyDescent="0.25">
      <c r="A227" s="2" t="s">
        <v>29</v>
      </c>
      <c r="B227" s="2" t="s">
        <v>42</v>
      </c>
      <c r="C227" s="2" t="s">
        <v>43</v>
      </c>
      <c r="D227" s="2" t="s">
        <v>636</v>
      </c>
      <c r="E227" s="2" t="s">
        <v>673</v>
      </c>
      <c r="F227" s="2" t="s">
        <v>41</v>
      </c>
      <c r="G227" s="2">
        <v>1000</v>
      </c>
      <c r="H227" s="2">
        <v>1</v>
      </c>
      <c r="I227" s="3">
        <v>46215</v>
      </c>
      <c r="J227" s="4"/>
      <c r="K227" s="2">
        <v>4840117</v>
      </c>
      <c r="L227" s="2">
        <v>43198</v>
      </c>
      <c r="M227" s="2" t="s">
        <v>157</v>
      </c>
      <c r="N227" s="5">
        <v>46214</v>
      </c>
      <c r="O227" s="2" t="s">
        <v>675</v>
      </c>
      <c r="P227" s="2" t="s">
        <v>189</v>
      </c>
      <c r="Q227" s="2" t="s">
        <v>61</v>
      </c>
      <c r="R227" s="3">
        <v>46214</v>
      </c>
      <c r="S227" s="2" t="s">
        <v>174</v>
      </c>
      <c r="T227" s="2" t="s">
        <v>63</v>
      </c>
      <c r="U227" s="2">
        <v>0</v>
      </c>
      <c r="V227" s="2" t="s">
        <v>676</v>
      </c>
      <c r="W227" s="2" t="s">
        <v>677</v>
      </c>
      <c r="X227" s="2">
        <v>2026</v>
      </c>
      <c r="Y227" s="2" t="s">
        <v>65</v>
      </c>
      <c r="Z227" s="4"/>
      <c r="AA227" s="3">
        <v>46214</v>
      </c>
      <c r="AB227" s="2" t="s">
        <v>157</v>
      </c>
      <c r="AC227" s="2">
        <v>486150</v>
      </c>
    </row>
    <row r="228" spans="1:29" ht="64.5" x14ac:dyDescent="0.25">
      <c r="A228" s="2" t="s">
        <v>29</v>
      </c>
      <c r="B228" s="2" t="s">
        <v>42</v>
      </c>
      <c r="C228" s="2" t="s">
        <v>43</v>
      </c>
      <c r="D228" s="2" t="s">
        <v>32</v>
      </c>
      <c r="E228" s="2" t="s">
        <v>678</v>
      </c>
      <c r="F228" s="2" t="s">
        <v>679</v>
      </c>
      <c r="G228" s="2">
        <v>2015000</v>
      </c>
      <c r="H228" s="2">
        <v>1</v>
      </c>
      <c r="I228" s="3">
        <v>46215</v>
      </c>
      <c r="J228" s="4"/>
      <c r="K228" s="2">
        <v>4846784</v>
      </c>
      <c r="L228" s="2">
        <v>30000</v>
      </c>
      <c r="M228" s="2" t="s">
        <v>357</v>
      </c>
      <c r="N228" s="5">
        <v>46215</v>
      </c>
      <c r="O228" s="2" t="s">
        <v>680</v>
      </c>
      <c r="P228" s="2" t="s">
        <v>36</v>
      </c>
      <c r="Q228" s="2" t="s">
        <v>61</v>
      </c>
      <c r="R228" s="3">
        <v>46215</v>
      </c>
      <c r="S228" s="2" t="s">
        <v>89</v>
      </c>
      <c r="T228" s="2" t="s">
        <v>63</v>
      </c>
      <c r="U228" s="2" t="s">
        <v>681</v>
      </c>
      <c r="V228" s="2" t="s">
        <v>682</v>
      </c>
      <c r="W228" s="2" t="s">
        <v>683</v>
      </c>
      <c r="X228" s="2">
        <v>2026</v>
      </c>
      <c r="Y228" s="2" t="s">
        <v>40</v>
      </c>
      <c r="Z228" s="4"/>
      <c r="AA228" s="3">
        <v>46215</v>
      </c>
      <c r="AB228" s="2" t="s">
        <v>357</v>
      </c>
      <c r="AC228" s="2">
        <v>486128</v>
      </c>
    </row>
    <row r="229" spans="1:29" ht="39" x14ac:dyDescent="0.25">
      <c r="A229" s="2" t="s">
        <v>29</v>
      </c>
      <c r="B229" s="2" t="s">
        <v>42</v>
      </c>
      <c r="C229" s="2" t="s">
        <v>43</v>
      </c>
      <c r="D229" s="2" t="s">
        <v>32</v>
      </c>
      <c r="E229" s="2" t="s">
        <v>678</v>
      </c>
      <c r="F229" s="2" t="s">
        <v>41</v>
      </c>
      <c r="G229" s="2">
        <v>1000</v>
      </c>
      <c r="H229" s="2">
        <v>1</v>
      </c>
      <c r="I229" s="3">
        <v>46215</v>
      </c>
      <c r="J229" s="4"/>
      <c r="K229" s="2">
        <v>4846784</v>
      </c>
      <c r="L229" s="2">
        <v>30000</v>
      </c>
      <c r="M229" s="2" t="s">
        <v>357</v>
      </c>
      <c r="N229" s="5">
        <v>46215</v>
      </c>
      <c r="O229" s="2" t="s">
        <v>680</v>
      </c>
      <c r="P229" s="2" t="s">
        <v>36</v>
      </c>
      <c r="Q229" s="2" t="s">
        <v>61</v>
      </c>
      <c r="R229" s="3">
        <v>46215</v>
      </c>
      <c r="S229" s="2" t="s">
        <v>89</v>
      </c>
      <c r="T229" s="2" t="s">
        <v>63</v>
      </c>
      <c r="U229" s="2" t="s">
        <v>681</v>
      </c>
      <c r="V229" s="2" t="s">
        <v>682</v>
      </c>
      <c r="W229" s="2" t="s">
        <v>683</v>
      </c>
      <c r="X229" s="2">
        <v>2026</v>
      </c>
      <c r="Y229" s="2" t="s">
        <v>40</v>
      </c>
      <c r="Z229" s="4"/>
      <c r="AA229" s="3">
        <v>46215</v>
      </c>
      <c r="AB229" s="2" t="s">
        <v>357</v>
      </c>
      <c r="AC229" s="2">
        <v>486128</v>
      </c>
    </row>
    <row r="230" spans="1:29" ht="64.5" x14ac:dyDescent="0.25">
      <c r="A230" s="2" t="s">
        <v>29</v>
      </c>
      <c r="B230" s="2" t="s">
        <v>42</v>
      </c>
      <c r="C230" s="2" t="s">
        <v>43</v>
      </c>
      <c r="D230" s="2" t="s">
        <v>32</v>
      </c>
      <c r="E230" s="2" t="s">
        <v>684</v>
      </c>
      <c r="F230" s="2" t="s">
        <v>685</v>
      </c>
      <c r="G230" s="2">
        <v>2280000</v>
      </c>
      <c r="H230" s="2">
        <v>1</v>
      </c>
      <c r="I230" s="3">
        <v>46215</v>
      </c>
      <c r="J230" s="4"/>
      <c r="K230" s="2">
        <v>4846731</v>
      </c>
      <c r="L230" s="2">
        <v>45600</v>
      </c>
      <c r="M230" s="2" t="s">
        <v>478</v>
      </c>
      <c r="N230" s="5">
        <v>46215</v>
      </c>
      <c r="O230" s="2">
        <v>9063</v>
      </c>
      <c r="P230" s="2" t="s">
        <v>36</v>
      </c>
      <c r="Q230" s="2" t="s">
        <v>337</v>
      </c>
      <c r="R230" s="3">
        <v>46215</v>
      </c>
      <c r="S230" s="2" t="s">
        <v>110</v>
      </c>
      <c r="T230" s="2" t="s">
        <v>98</v>
      </c>
      <c r="U230" s="2" t="s">
        <v>686</v>
      </c>
      <c r="V230" s="2" t="s">
        <v>686</v>
      </c>
      <c r="W230" s="2" t="s">
        <v>687</v>
      </c>
      <c r="X230" s="2">
        <v>2026</v>
      </c>
      <c r="Y230" s="2" t="s">
        <v>40</v>
      </c>
      <c r="Z230" s="4"/>
      <c r="AA230" s="3">
        <v>46215</v>
      </c>
      <c r="AB230" s="2" t="s">
        <v>478</v>
      </c>
      <c r="AC230" s="2">
        <v>486124</v>
      </c>
    </row>
    <row r="231" spans="1:29" ht="51.75" x14ac:dyDescent="0.25">
      <c r="A231" s="2" t="s">
        <v>29</v>
      </c>
      <c r="B231" s="2" t="s">
        <v>42</v>
      </c>
      <c r="C231" s="2" t="s">
        <v>43</v>
      </c>
      <c r="D231" s="2" t="s">
        <v>32</v>
      </c>
      <c r="E231" s="2" t="s">
        <v>684</v>
      </c>
      <c r="F231" s="2" t="s">
        <v>41</v>
      </c>
      <c r="G231" s="2">
        <v>1000</v>
      </c>
      <c r="H231" s="2">
        <v>1</v>
      </c>
      <c r="I231" s="3">
        <v>46215</v>
      </c>
      <c r="J231" s="4"/>
      <c r="K231" s="2">
        <v>4846731</v>
      </c>
      <c r="L231" s="2">
        <v>45600</v>
      </c>
      <c r="M231" s="2" t="s">
        <v>478</v>
      </c>
      <c r="N231" s="5">
        <v>46215</v>
      </c>
      <c r="O231" s="2">
        <v>9063</v>
      </c>
      <c r="P231" s="2" t="s">
        <v>36</v>
      </c>
      <c r="Q231" s="2" t="s">
        <v>337</v>
      </c>
      <c r="R231" s="3">
        <v>46215</v>
      </c>
      <c r="S231" s="2" t="s">
        <v>110</v>
      </c>
      <c r="T231" s="2" t="s">
        <v>98</v>
      </c>
      <c r="U231" s="2" t="s">
        <v>686</v>
      </c>
      <c r="V231" s="2" t="s">
        <v>686</v>
      </c>
      <c r="W231" s="2" t="s">
        <v>687</v>
      </c>
      <c r="X231" s="2">
        <v>2026</v>
      </c>
      <c r="Y231" s="2" t="s">
        <v>40</v>
      </c>
      <c r="Z231" s="4"/>
      <c r="AA231" s="3">
        <v>46215</v>
      </c>
      <c r="AB231" s="2" t="s">
        <v>478</v>
      </c>
      <c r="AC231" s="2">
        <v>486124</v>
      </c>
    </row>
    <row r="232" spans="1:29" ht="64.5" x14ac:dyDescent="0.25">
      <c r="A232" s="2" t="s">
        <v>29</v>
      </c>
      <c r="B232" s="2" t="s">
        <v>42</v>
      </c>
      <c r="C232" s="2" t="s">
        <v>43</v>
      </c>
      <c r="D232" s="2" t="s">
        <v>32</v>
      </c>
      <c r="E232" s="2" t="s">
        <v>688</v>
      </c>
      <c r="F232" s="2" t="s">
        <v>689</v>
      </c>
      <c r="G232" s="2">
        <v>2270000</v>
      </c>
      <c r="H232" s="2">
        <v>1</v>
      </c>
      <c r="I232" s="3">
        <v>46218</v>
      </c>
      <c r="J232" s="4"/>
      <c r="K232" s="2">
        <v>4828402</v>
      </c>
      <c r="L232" s="2">
        <v>45400</v>
      </c>
      <c r="M232" s="2" t="s">
        <v>59</v>
      </c>
      <c r="N232" s="5">
        <v>46218</v>
      </c>
      <c r="O232" s="2" t="s">
        <v>690</v>
      </c>
      <c r="P232" s="2" t="s">
        <v>36</v>
      </c>
      <c r="Q232" s="2" t="s">
        <v>50</v>
      </c>
      <c r="R232" s="3">
        <v>46218</v>
      </c>
      <c r="S232" s="2" t="s">
        <v>62</v>
      </c>
      <c r="T232" s="2" t="s">
        <v>52</v>
      </c>
      <c r="U232" s="2">
        <v>0</v>
      </c>
      <c r="V232" s="2">
        <v>0</v>
      </c>
      <c r="W232" s="2" t="s">
        <v>154</v>
      </c>
      <c r="X232" s="2">
        <v>2026</v>
      </c>
      <c r="Y232" s="2" t="s">
        <v>40</v>
      </c>
      <c r="Z232" s="4"/>
      <c r="AA232" s="3">
        <v>46215</v>
      </c>
      <c r="AB232" s="2" t="s">
        <v>59</v>
      </c>
      <c r="AC232" s="2">
        <v>486104</v>
      </c>
    </row>
    <row r="233" spans="1:29" ht="51.75" x14ac:dyDescent="0.25">
      <c r="A233" s="2" t="s">
        <v>29</v>
      </c>
      <c r="B233" s="2" t="s">
        <v>42</v>
      </c>
      <c r="C233" s="2" t="s">
        <v>43</v>
      </c>
      <c r="D233" s="2" t="s">
        <v>32</v>
      </c>
      <c r="E233" s="2" t="s">
        <v>688</v>
      </c>
      <c r="F233" s="2" t="s">
        <v>41</v>
      </c>
      <c r="G233" s="2">
        <v>1000</v>
      </c>
      <c r="H233" s="2">
        <v>1</v>
      </c>
      <c r="I233" s="3">
        <v>46218</v>
      </c>
      <c r="J233" s="4"/>
      <c r="K233" s="2">
        <v>4828402</v>
      </c>
      <c r="L233" s="2">
        <v>45400</v>
      </c>
      <c r="M233" s="2" t="s">
        <v>59</v>
      </c>
      <c r="N233" s="5">
        <v>46218</v>
      </c>
      <c r="O233" s="2" t="s">
        <v>690</v>
      </c>
      <c r="P233" s="2" t="s">
        <v>36</v>
      </c>
      <c r="Q233" s="2" t="s">
        <v>50</v>
      </c>
      <c r="R233" s="3">
        <v>46218</v>
      </c>
      <c r="S233" s="2" t="s">
        <v>62</v>
      </c>
      <c r="T233" s="2" t="s">
        <v>52</v>
      </c>
      <c r="U233" s="2">
        <v>0</v>
      </c>
      <c r="V233" s="2">
        <v>0</v>
      </c>
      <c r="W233" s="2" t="s">
        <v>154</v>
      </c>
      <c r="X233" s="2">
        <v>2026</v>
      </c>
      <c r="Y233" s="2" t="s">
        <v>40</v>
      </c>
      <c r="Z233" s="4"/>
      <c r="AA233" s="3">
        <v>46215</v>
      </c>
      <c r="AB233" s="2" t="s">
        <v>59</v>
      </c>
      <c r="AC233" s="2">
        <v>486104</v>
      </c>
    </row>
    <row r="234" spans="1:29" ht="51.75" x14ac:dyDescent="0.25">
      <c r="A234" s="2" t="s">
        <v>29</v>
      </c>
      <c r="B234" s="2" t="s">
        <v>42</v>
      </c>
      <c r="C234" s="2" t="s">
        <v>43</v>
      </c>
      <c r="D234" s="2" t="s">
        <v>32</v>
      </c>
      <c r="E234" s="2" t="s">
        <v>691</v>
      </c>
      <c r="F234" s="2" t="s">
        <v>692</v>
      </c>
      <c r="G234" s="2">
        <v>3950000</v>
      </c>
      <c r="H234" s="2">
        <v>1</v>
      </c>
      <c r="I234" s="3">
        <v>46219</v>
      </c>
      <c r="J234" s="4"/>
      <c r="K234" s="2">
        <v>4846557</v>
      </c>
      <c r="L234" s="2">
        <v>30000</v>
      </c>
      <c r="M234" s="2" t="s">
        <v>665</v>
      </c>
      <c r="N234" s="5">
        <v>46215</v>
      </c>
      <c r="O234" s="2" t="s">
        <v>693</v>
      </c>
      <c r="P234" s="2" t="s">
        <v>36</v>
      </c>
      <c r="Q234" s="2" t="s">
        <v>694</v>
      </c>
      <c r="R234" s="3">
        <v>46215</v>
      </c>
      <c r="S234" s="2" t="s">
        <v>695</v>
      </c>
      <c r="T234" s="2" t="s">
        <v>161</v>
      </c>
      <c r="U234" s="2" t="s">
        <v>463</v>
      </c>
      <c r="V234" s="2">
        <v>0</v>
      </c>
      <c r="W234" s="2" t="s">
        <v>696</v>
      </c>
      <c r="X234" s="2">
        <v>2026</v>
      </c>
      <c r="Y234" s="2" t="s">
        <v>40</v>
      </c>
      <c r="Z234" s="4"/>
      <c r="AA234" s="3">
        <v>46215</v>
      </c>
      <c r="AB234" s="2" t="s">
        <v>665</v>
      </c>
      <c r="AC234" s="2">
        <v>486100</v>
      </c>
    </row>
    <row r="235" spans="1:29" ht="51.75" x14ac:dyDescent="0.25">
      <c r="A235" s="2" t="s">
        <v>29</v>
      </c>
      <c r="B235" s="2" t="s">
        <v>42</v>
      </c>
      <c r="C235" s="2" t="s">
        <v>43</v>
      </c>
      <c r="D235" s="2" t="s">
        <v>32</v>
      </c>
      <c r="E235" s="2" t="s">
        <v>691</v>
      </c>
      <c r="F235" s="2" t="s">
        <v>41</v>
      </c>
      <c r="G235" s="2">
        <v>1000</v>
      </c>
      <c r="H235" s="2">
        <v>1</v>
      </c>
      <c r="I235" s="3">
        <v>46219</v>
      </c>
      <c r="J235" s="4"/>
      <c r="K235" s="2">
        <v>4846557</v>
      </c>
      <c r="L235" s="2">
        <v>30000</v>
      </c>
      <c r="M235" s="2" t="s">
        <v>665</v>
      </c>
      <c r="N235" s="5">
        <v>46215</v>
      </c>
      <c r="O235" s="2" t="s">
        <v>693</v>
      </c>
      <c r="P235" s="2" t="s">
        <v>36</v>
      </c>
      <c r="Q235" s="2" t="s">
        <v>694</v>
      </c>
      <c r="R235" s="3">
        <v>46215</v>
      </c>
      <c r="S235" s="2" t="s">
        <v>695</v>
      </c>
      <c r="T235" s="2" t="s">
        <v>161</v>
      </c>
      <c r="U235" s="2" t="s">
        <v>463</v>
      </c>
      <c r="V235" s="2">
        <v>0</v>
      </c>
      <c r="W235" s="2" t="s">
        <v>696</v>
      </c>
      <c r="X235" s="2">
        <v>2026</v>
      </c>
      <c r="Y235" s="2" t="s">
        <v>40</v>
      </c>
      <c r="Z235" s="4"/>
      <c r="AA235" s="3">
        <v>46215</v>
      </c>
      <c r="AB235" s="2" t="s">
        <v>665</v>
      </c>
      <c r="AC235" s="2">
        <v>486100</v>
      </c>
    </row>
    <row r="236" spans="1:29" ht="102.75" x14ac:dyDescent="0.25">
      <c r="A236" s="2" t="s">
        <v>29</v>
      </c>
      <c r="B236" s="2" t="s">
        <v>42</v>
      </c>
      <c r="C236" s="2" t="s">
        <v>43</v>
      </c>
      <c r="D236" s="2" t="s">
        <v>32</v>
      </c>
      <c r="E236" s="2" t="s">
        <v>697</v>
      </c>
      <c r="F236" s="2" t="s">
        <v>698</v>
      </c>
      <c r="G236" s="2">
        <v>1773000</v>
      </c>
      <c r="H236" s="2">
        <v>1</v>
      </c>
      <c r="I236" s="3">
        <v>46215</v>
      </c>
      <c r="J236" s="4"/>
      <c r="K236" s="2">
        <v>4846479</v>
      </c>
      <c r="L236" s="2">
        <v>10000</v>
      </c>
      <c r="M236" s="2" t="s">
        <v>35</v>
      </c>
      <c r="N236" s="5">
        <v>46215</v>
      </c>
      <c r="O236" s="2" t="s">
        <v>699</v>
      </c>
      <c r="P236" s="2" t="s">
        <v>36</v>
      </c>
      <c r="Q236" s="2" t="s">
        <v>37</v>
      </c>
      <c r="R236" s="3">
        <v>46215</v>
      </c>
      <c r="S236" s="2" t="s">
        <v>38</v>
      </c>
      <c r="T236" s="2" t="s">
        <v>700</v>
      </c>
      <c r="U236" s="2">
        <v>0</v>
      </c>
      <c r="V236" s="2">
        <v>0</v>
      </c>
      <c r="W236" s="2" t="s">
        <v>701</v>
      </c>
      <c r="X236" s="2">
        <v>2026</v>
      </c>
      <c r="Y236" s="2" t="s">
        <v>40</v>
      </c>
      <c r="Z236" s="4"/>
      <c r="AA236" s="3">
        <v>46215</v>
      </c>
      <c r="AB236" s="2" t="s">
        <v>35</v>
      </c>
      <c r="AC236" s="2">
        <v>486088</v>
      </c>
    </row>
    <row r="237" spans="1:29" ht="102.75" x14ac:dyDescent="0.25">
      <c r="A237" s="2" t="s">
        <v>29</v>
      </c>
      <c r="B237" s="2" t="s">
        <v>42</v>
      </c>
      <c r="C237" s="2" t="s">
        <v>43</v>
      </c>
      <c r="D237" s="2" t="s">
        <v>32</v>
      </c>
      <c r="E237" s="2" t="s">
        <v>697</v>
      </c>
      <c r="F237" s="2" t="s">
        <v>41</v>
      </c>
      <c r="G237" s="2">
        <v>1000</v>
      </c>
      <c r="H237" s="2">
        <v>1</v>
      </c>
      <c r="I237" s="3">
        <v>46215</v>
      </c>
      <c r="J237" s="4"/>
      <c r="K237" s="2">
        <v>4846479</v>
      </c>
      <c r="L237" s="2">
        <v>10000</v>
      </c>
      <c r="M237" s="2" t="s">
        <v>35</v>
      </c>
      <c r="N237" s="5">
        <v>46215</v>
      </c>
      <c r="O237" s="2" t="s">
        <v>699</v>
      </c>
      <c r="P237" s="2" t="s">
        <v>36</v>
      </c>
      <c r="Q237" s="2" t="s">
        <v>37</v>
      </c>
      <c r="R237" s="3">
        <v>46215</v>
      </c>
      <c r="S237" s="2" t="s">
        <v>38</v>
      </c>
      <c r="T237" s="2" t="s">
        <v>700</v>
      </c>
      <c r="U237" s="2">
        <v>0</v>
      </c>
      <c r="V237" s="2">
        <v>0</v>
      </c>
      <c r="W237" s="2" t="s">
        <v>701</v>
      </c>
      <c r="X237" s="2">
        <v>2026</v>
      </c>
      <c r="Y237" s="2" t="s">
        <v>40</v>
      </c>
      <c r="Z237" s="4"/>
      <c r="AA237" s="3">
        <v>46215</v>
      </c>
      <c r="AB237" s="2" t="s">
        <v>35</v>
      </c>
      <c r="AC237" s="2">
        <v>486088</v>
      </c>
    </row>
    <row r="238" spans="1:29" ht="64.5" x14ac:dyDescent="0.25">
      <c r="A238" s="2" t="s">
        <v>29</v>
      </c>
      <c r="B238" s="2" t="s">
        <v>30</v>
      </c>
      <c r="C238" s="2" t="s">
        <v>31</v>
      </c>
      <c r="D238" s="2" t="s">
        <v>32</v>
      </c>
      <c r="E238" s="2" t="s">
        <v>702</v>
      </c>
      <c r="F238" s="2" t="s">
        <v>41</v>
      </c>
      <c r="G238" s="2">
        <v>1000</v>
      </c>
      <c r="H238" s="2">
        <v>1</v>
      </c>
      <c r="I238" s="3">
        <v>46222</v>
      </c>
      <c r="J238" s="4"/>
      <c r="K238" s="2">
        <v>4846465</v>
      </c>
      <c r="L238" s="2">
        <v>0</v>
      </c>
      <c r="M238" s="2" t="s">
        <v>703</v>
      </c>
      <c r="N238" s="4"/>
      <c r="O238" s="4"/>
      <c r="P238" s="2" t="s">
        <v>36</v>
      </c>
      <c r="Q238" s="2" t="s">
        <v>53</v>
      </c>
      <c r="R238" s="4"/>
      <c r="S238" s="2" t="s">
        <v>51</v>
      </c>
      <c r="T238" s="2" t="s">
        <v>704</v>
      </c>
      <c r="U238" s="2">
        <v>0</v>
      </c>
      <c r="V238" s="2">
        <v>0</v>
      </c>
      <c r="W238" s="2" t="s">
        <v>705</v>
      </c>
      <c r="X238" s="2">
        <v>2025</v>
      </c>
      <c r="Y238" s="2" t="s">
        <v>40</v>
      </c>
      <c r="Z238" s="4"/>
      <c r="AA238" s="3">
        <v>46215</v>
      </c>
      <c r="AB238" s="2" t="s">
        <v>703</v>
      </c>
      <c r="AC238" s="2">
        <v>486082</v>
      </c>
    </row>
    <row r="239" spans="1:29" ht="64.5" x14ac:dyDescent="0.25">
      <c r="A239" s="2" t="s">
        <v>29</v>
      </c>
      <c r="B239" s="2" t="s">
        <v>30</v>
      </c>
      <c r="C239" s="2" t="s">
        <v>31</v>
      </c>
      <c r="D239" s="2" t="s">
        <v>32</v>
      </c>
      <c r="E239" s="2" t="s">
        <v>702</v>
      </c>
      <c r="F239" s="2" t="s">
        <v>706</v>
      </c>
      <c r="G239" s="2">
        <v>1030000</v>
      </c>
      <c r="H239" s="2">
        <v>1</v>
      </c>
      <c r="I239" s="3">
        <v>46222</v>
      </c>
      <c r="J239" s="4"/>
      <c r="K239" s="2">
        <v>4846465</v>
      </c>
      <c r="L239" s="2">
        <v>0</v>
      </c>
      <c r="M239" s="2" t="s">
        <v>703</v>
      </c>
      <c r="N239" s="4"/>
      <c r="O239" s="4"/>
      <c r="P239" s="2" t="s">
        <v>36</v>
      </c>
      <c r="Q239" s="2" t="s">
        <v>53</v>
      </c>
      <c r="R239" s="4"/>
      <c r="S239" s="2" t="s">
        <v>51</v>
      </c>
      <c r="T239" s="2" t="s">
        <v>704</v>
      </c>
      <c r="U239" s="2">
        <v>0</v>
      </c>
      <c r="V239" s="2">
        <v>0</v>
      </c>
      <c r="W239" s="2" t="s">
        <v>705</v>
      </c>
      <c r="X239" s="2">
        <v>2025</v>
      </c>
      <c r="Y239" s="2" t="s">
        <v>40</v>
      </c>
      <c r="Z239" s="4"/>
      <c r="AA239" s="3">
        <v>46215</v>
      </c>
      <c r="AB239" s="2" t="s">
        <v>703</v>
      </c>
      <c r="AC239" s="2">
        <v>486082</v>
      </c>
    </row>
    <row r="240" spans="1:29" ht="64.5" x14ac:dyDescent="0.25">
      <c r="A240" s="2" t="s">
        <v>29</v>
      </c>
      <c r="B240" s="2" t="s">
        <v>42</v>
      </c>
      <c r="C240" s="2" t="s">
        <v>43</v>
      </c>
      <c r="D240" s="2" t="s">
        <v>32</v>
      </c>
      <c r="E240" s="2" t="s">
        <v>707</v>
      </c>
      <c r="F240" s="2" t="s">
        <v>708</v>
      </c>
      <c r="G240" s="2">
        <v>3059900</v>
      </c>
      <c r="H240" s="2">
        <v>1</v>
      </c>
      <c r="I240" s="3">
        <v>46215</v>
      </c>
      <c r="J240" s="4"/>
      <c r="K240" s="2">
        <v>2136273</v>
      </c>
      <c r="L240" s="2">
        <v>30000</v>
      </c>
      <c r="M240" s="2" t="s">
        <v>659</v>
      </c>
      <c r="N240" s="5">
        <v>46215</v>
      </c>
      <c r="O240" s="2" t="s">
        <v>709</v>
      </c>
      <c r="P240" s="2" t="s">
        <v>36</v>
      </c>
      <c r="Q240" s="2" t="s">
        <v>237</v>
      </c>
      <c r="R240" s="3">
        <v>46215</v>
      </c>
      <c r="S240" s="2" t="s">
        <v>38</v>
      </c>
      <c r="T240" s="2" t="s">
        <v>710</v>
      </c>
      <c r="U240" s="2">
        <v>0</v>
      </c>
      <c r="V240" s="2">
        <v>0</v>
      </c>
      <c r="W240" s="2" t="s">
        <v>711</v>
      </c>
      <c r="X240" s="2">
        <v>2026</v>
      </c>
      <c r="Y240" s="2" t="s">
        <v>40</v>
      </c>
      <c r="Z240" s="4"/>
      <c r="AA240" s="3">
        <v>46215</v>
      </c>
      <c r="AB240" s="2" t="s">
        <v>659</v>
      </c>
      <c r="AC240" s="2">
        <v>486074</v>
      </c>
    </row>
    <row r="241" spans="1:29" ht="51.75" x14ac:dyDescent="0.25">
      <c r="A241" s="2" t="s">
        <v>29</v>
      </c>
      <c r="B241" s="2" t="s">
        <v>42</v>
      </c>
      <c r="C241" s="2" t="s">
        <v>43</v>
      </c>
      <c r="D241" s="2" t="s">
        <v>32</v>
      </c>
      <c r="E241" s="2" t="s">
        <v>707</v>
      </c>
      <c r="F241" s="2" t="s">
        <v>41</v>
      </c>
      <c r="G241" s="2">
        <v>1000</v>
      </c>
      <c r="H241" s="2">
        <v>1</v>
      </c>
      <c r="I241" s="3">
        <v>46215</v>
      </c>
      <c r="J241" s="4"/>
      <c r="K241" s="2">
        <v>2136273</v>
      </c>
      <c r="L241" s="2">
        <v>30000</v>
      </c>
      <c r="M241" s="2" t="s">
        <v>659</v>
      </c>
      <c r="N241" s="5">
        <v>46215</v>
      </c>
      <c r="O241" s="2" t="s">
        <v>709</v>
      </c>
      <c r="P241" s="2" t="s">
        <v>36</v>
      </c>
      <c r="Q241" s="2" t="s">
        <v>237</v>
      </c>
      <c r="R241" s="3">
        <v>46215</v>
      </c>
      <c r="S241" s="2" t="s">
        <v>38</v>
      </c>
      <c r="T241" s="2" t="s">
        <v>710</v>
      </c>
      <c r="U241" s="2">
        <v>0</v>
      </c>
      <c r="V241" s="2">
        <v>0</v>
      </c>
      <c r="W241" s="2" t="s">
        <v>711</v>
      </c>
      <c r="X241" s="2">
        <v>2026</v>
      </c>
      <c r="Y241" s="2" t="s">
        <v>40</v>
      </c>
      <c r="Z241" s="4"/>
      <c r="AA241" s="3">
        <v>46215</v>
      </c>
      <c r="AB241" s="2" t="s">
        <v>659</v>
      </c>
      <c r="AC241" s="2">
        <v>486074</v>
      </c>
    </row>
    <row r="242" spans="1:29" ht="64.5" x14ac:dyDescent="0.25">
      <c r="A242" s="2" t="s">
        <v>29</v>
      </c>
      <c r="B242" s="2" t="s">
        <v>30</v>
      </c>
      <c r="C242" s="2" t="s">
        <v>31</v>
      </c>
      <c r="D242" s="2" t="s">
        <v>32</v>
      </c>
      <c r="E242" s="2" t="s">
        <v>712</v>
      </c>
      <c r="F242" s="2" t="s">
        <v>713</v>
      </c>
      <c r="G242" s="2">
        <v>2375000</v>
      </c>
      <c r="H242" s="2">
        <v>1</v>
      </c>
      <c r="I242" s="3">
        <v>46222</v>
      </c>
      <c r="J242" s="4"/>
      <c r="K242" s="2">
        <v>4846348</v>
      </c>
      <c r="L242" s="2">
        <v>0</v>
      </c>
      <c r="M242" s="2" t="s">
        <v>714</v>
      </c>
      <c r="N242" s="4"/>
      <c r="O242" s="4"/>
      <c r="P242" s="2" t="s">
        <v>36</v>
      </c>
      <c r="Q242" s="2" t="s">
        <v>715</v>
      </c>
      <c r="R242" s="4"/>
      <c r="S242" s="2" t="s">
        <v>51</v>
      </c>
      <c r="T242" s="4"/>
      <c r="U242" s="4"/>
      <c r="V242" s="4"/>
      <c r="W242" s="2" t="s">
        <v>716</v>
      </c>
      <c r="X242" s="2">
        <v>2025</v>
      </c>
      <c r="Y242" s="2" t="s">
        <v>40</v>
      </c>
      <c r="Z242" s="4"/>
      <c r="AA242" s="3">
        <v>46215</v>
      </c>
      <c r="AB242" s="2" t="s">
        <v>714</v>
      </c>
      <c r="AC242" s="2">
        <v>486062</v>
      </c>
    </row>
    <row r="243" spans="1:29" ht="64.5" x14ac:dyDescent="0.25">
      <c r="A243" s="2" t="s">
        <v>29</v>
      </c>
      <c r="B243" s="2" t="s">
        <v>30</v>
      </c>
      <c r="C243" s="2" t="s">
        <v>31</v>
      </c>
      <c r="D243" s="2" t="s">
        <v>32</v>
      </c>
      <c r="E243" s="2" t="s">
        <v>712</v>
      </c>
      <c r="F243" s="2" t="s">
        <v>41</v>
      </c>
      <c r="G243" s="2">
        <v>1000</v>
      </c>
      <c r="H243" s="2">
        <v>1</v>
      </c>
      <c r="I243" s="3">
        <v>46222</v>
      </c>
      <c r="J243" s="4"/>
      <c r="K243" s="2">
        <v>4846348</v>
      </c>
      <c r="L243" s="2">
        <v>0</v>
      </c>
      <c r="M243" s="2" t="s">
        <v>714</v>
      </c>
      <c r="N243" s="4"/>
      <c r="O243" s="4"/>
      <c r="P243" s="2" t="s">
        <v>36</v>
      </c>
      <c r="Q243" s="2" t="s">
        <v>715</v>
      </c>
      <c r="R243" s="4"/>
      <c r="S243" s="2" t="s">
        <v>51</v>
      </c>
      <c r="T243" s="4"/>
      <c r="U243" s="4"/>
      <c r="V243" s="4"/>
      <c r="W243" s="2" t="s">
        <v>716</v>
      </c>
      <c r="X243" s="2">
        <v>2025</v>
      </c>
      <c r="Y243" s="2" t="s">
        <v>40</v>
      </c>
      <c r="Z243" s="4"/>
      <c r="AA243" s="3">
        <v>46215</v>
      </c>
      <c r="AB243" s="2" t="s">
        <v>714</v>
      </c>
      <c r="AC243" s="2">
        <v>486062</v>
      </c>
    </row>
    <row r="244" spans="1:29" ht="64.5" x14ac:dyDescent="0.25">
      <c r="A244" s="2" t="s">
        <v>29</v>
      </c>
      <c r="B244" s="2" t="s">
        <v>42</v>
      </c>
      <c r="C244" s="2" t="s">
        <v>43</v>
      </c>
      <c r="D244" s="2" t="s">
        <v>32</v>
      </c>
      <c r="E244" s="2" t="s">
        <v>717</v>
      </c>
      <c r="F244" s="2" t="s">
        <v>718</v>
      </c>
      <c r="G244" s="2">
        <v>1970000</v>
      </c>
      <c r="H244" s="2">
        <v>1</v>
      </c>
      <c r="I244" s="3">
        <v>46217</v>
      </c>
      <c r="J244" s="4"/>
      <c r="K244" s="2">
        <v>4846241</v>
      </c>
      <c r="L244" s="2">
        <v>39400</v>
      </c>
      <c r="M244" s="2" t="s">
        <v>143</v>
      </c>
      <c r="N244" s="5">
        <v>46215</v>
      </c>
      <c r="O244" s="2" t="s">
        <v>719</v>
      </c>
      <c r="P244" s="2" t="s">
        <v>36</v>
      </c>
      <c r="Q244" s="2" t="s">
        <v>61</v>
      </c>
      <c r="R244" s="3">
        <v>46215</v>
      </c>
      <c r="S244" s="2" t="s">
        <v>145</v>
      </c>
      <c r="T244" s="2" t="s">
        <v>63</v>
      </c>
      <c r="U244" s="2">
        <v>0</v>
      </c>
      <c r="V244" s="2">
        <v>0</v>
      </c>
      <c r="W244" s="2" t="s">
        <v>64</v>
      </c>
      <c r="X244" s="2">
        <v>2026</v>
      </c>
      <c r="Y244" s="2" t="s">
        <v>40</v>
      </c>
      <c r="Z244" s="4"/>
      <c r="AA244" s="3">
        <v>46215</v>
      </c>
      <c r="AB244" s="2" t="s">
        <v>143</v>
      </c>
      <c r="AC244" s="2">
        <v>486052</v>
      </c>
    </row>
    <row r="245" spans="1:29" ht="39" x14ac:dyDescent="0.25">
      <c r="A245" s="2" t="s">
        <v>29</v>
      </c>
      <c r="B245" s="2" t="s">
        <v>42</v>
      </c>
      <c r="C245" s="2" t="s">
        <v>43</v>
      </c>
      <c r="D245" s="2" t="s">
        <v>32</v>
      </c>
      <c r="E245" s="2" t="s">
        <v>717</v>
      </c>
      <c r="F245" s="2" t="s">
        <v>41</v>
      </c>
      <c r="G245" s="2">
        <v>1000</v>
      </c>
      <c r="H245" s="2">
        <v>1</v>
      </c>
      <c r="I245" s="3">
        <v>46217</v>
      </c>
      <c r="J245" s="4"/>
      <c r="K245" s="2">
        <v>4846241</v>
      </c>
      <c r="L245" s="2">
        <v>39400</v>
      </c>
      <c r="M245" s="2" t="s">
        <v>143</v>
      </c>
      <c r="N245" s="5">
        <v>46215</v>
      </c>
      <c r="O245" s="2" t="s">
        <v>719</v>
      </c>
      <c r="P245" s="2" t="s">
        <v>36</v>
      </c>
      <c r="Q245" s="2" t="s">
        <v>61</v>
      </c>
      <c r="R245" s="3">
        <v>46215</v>
      </c>
      <c r="S245" s="2" t="s">
        <v>145</v>
      </c>
      <c r="T245" s="2" t="s">
        <v>63</v>
      </c>
      <c r="U245" s="2">
        <v>0</v>
      </c>
      <c r="V245" s="2">
        <v>0</v>
      </c>
      <c r="W245" s="2" t="s">
        <v>64</v>
      </c>
      <c r="X245" s="2">
        <v>2026</v>
      </c>
      <c r="Y245" s="2" t="s">
        <v>40</v>
      </c>
      <c r="Z245" s="4"/>
      <c r="AA245" s="3">
        <v>46215</v>
      </c>
      <c r="AB245" s="2" t="s">
        <v>143</v>
      </c>
      <c r="AC245" s="2">
        <v>486052</v>
      </c>
    </row>
    <row r="246" spans="1:29" ht="102.75" x14ac:dyDescent="0.25">
      <c r="A246" s="2" t="s">
        <v>29</v>
      </c>
      <c r="B246" s="2" t="s">
        <v>42</v>
      </c>
      <c r="C246" s="2" t="s">
        <v>43</v>
      </c>
      <c r="D246" s="2" t="s">
        <v>32</v>
      </c>
      <c r="E246" s="2" t="s">
        <v>720</v>
      </c>
      <c r="F246" s="2" t="s">
        <v>721</v>
      </c>
      <c r="G246" s="2">
        <v>3774000</v>
      </c>
      <c r="H246" s="2">
        <v>1</v>
      </c>
      <c r="I246" s="3">
        <v>46215</v>
      </c>
      <c r="J246" s="4"/>
      <c r="K246" s="2">
        <v>4846073</v>
      </c>
      <c r="L246" s="2">
        <v>20000</v>
      </c>
      <c r="M246" s="2" t="s">
        <v>35</v>
      </c>
      <c r="N246" s="5">
        <v>46215</v>
      </c>
      <c r="O246" s="2" t="s">
        <v>722</v>
      </c>
      <c r="P246" s="2" t="s">
        <v>36</v>
      </c>
      <c r="Q246" s="2" t="s">
        <v>410</v>
      </c>
      <c r="R246" s="3">
        <v>46215</v>
      </c>
      <c r="S246" s="2" t="s">
        <v>38</v>
      </c>
      <c r="T246" s="2" t="s">
        <v>411</v>
      </c>
      <c r="U246" s="2">
        <v>990</v>
      </c>
      <c r="V246" s="2" t="s">
        <v>723</v>
      </c>
      <c r="W246" s="2" t="s">
        <v>724</v>
      </c>
      <c r="X246" s="2">
        <v>2026</v>
      </c>
      <c r="Y246" s="2" t="s">
        <v>40</v>
      </c>
      <c r="Z246" s="4"/>
      <c r="AA246" s="3">
        <v>46215</v>
      </c>
      <c r="AB246" s="2" t="s">
        <v>35</v>
      </c>
      <c r="AC246" s="2">
        <v>486026</v>
      </c>
    </row>
    <row r="247" spans="1:29" ht="102.75" x14ac:dyDescent="0.25">
      <c r="A247" s="2" t="s">
        <v>29</v>
      </c>
      <c r="B247" s="2" t="s">
        <v>42</v>
      </c>
      <c r="C247" s="2" t="s">
        <v>43</v>
      </c>
      <c r="D247" s="2" t="s">
        <v>32</v>
      </c>
      <c r="E247" s="2" t="s">
        <v>720</v>
      </c>
      <c r="F247" s="2" t="s">
        <v>41</v>
      </c>
      <c r="G247" s="2">
        <v>1000</v>
      </c>
      <c r="H247" s="2">
        <v>1</v>
      </c>
      <c r="I247" s="3">
        <v>46215</v>
      </c>
      <c r="J247" s="4"/>
      <c r="K247" s="2">
        <v>4846073</v>
      </c>
      <c r="L247" s="2">
        <v>20000</v>
      </c>
      <c r="M247" s="2" t="s">
        <v>35</v>
      </c>
      <c r="N247" s="5">
        <v>46215</v>
      </c>
      <c r="O247" s="2" t="s">
        <v>722</v>
      </c>
      <c r="P247" s="2" t="s">
        <v>36</v>
      </c>
      <c r="Q247" s="2" t="s">
        <v>410</v>
      </c>
      <c r="R247" s="3">
        <v>46215</v>
      </c>
      <c r="S247" s="2" t="s">
        <v>38</v>
      </c>
      <c r="T247" s="2" t="s">
        <v>411</v>
      </c>
      <c r="U247" s="2">
        <v>990</v>
      </c>
      <c r="V247" s="2" t="s">
        <v>723</v>
      </c>
      <c r="W247" s="2" t="s">
        <v>724</v>
      </c>
      <c r="X247" s="2">
        <v>2026</v>
      </c>
      <c r="Y247" s="2" t="s">
        <v>40</v>
      </c>
      <c r="Z247" s="4"/>
      <c r="AA247" s="3">
        <v>46215</v>
      </c>
      <c r="AB247" s="2" t="s">
        <v>35</v>
      </c>
      <c r="AC247" s="2">
        <v>486026</v>
      </c>
    </row>
    <row r="248" spans="1:29" ht="64.5" x14ac:dyDescent="0.25">
      <c r="A248" s="2" t="s">
        <v>29</v>
      </c>
      <c r="B248" s="2" t="s">
        <v>42</v>
      </c>
      <c r="C248" s="2" t="s">
        <v>43</v>
      </c>
      <c r="D248" s="2" t="s">
        <v>32</v>
      </c>
      <c r="E248" s="2" t="s">
        <v>725</v>
      </c>
      <c r="F248" s="2" t="s">
        <v>726</v>
      </c>
      <c r="G248" s="2">
        <v>1950000</v>
      </c>
      <c r="H248" s="2">
        <v>1</v>
      </c>
      <c r="I248" s="3">
        <v>46215</v>
      </c>
      <c r="J248" s="4"/>
      <c r="K248" s="2">
        <v>4846047</v>
      </c>
      <c r="L248" s="2">
        <v>39000</v>
      </c>
      <c r="M248" s="2" t="s">
        <v>478</v>
      </c>
      <c r="N248" s="5">
        <v>46215</v>
      </c>
      <c r="O248" s="2">
        <v>9058</v>
      </c>
      <c r="P248" s="2" t="s">
        <v>36</v>
      </c>
      <c r="Q248" s="2" t="s">
        <v>61</v>
      </c>
      <c r="R248" s="3">
        <v>46215</v>
      </c>
      <c r="S248" s="2" t="s">
        <v>110</v>
      </c>
      <c r="T248" s="2" t="s">
        <v>63</v>
      </c>
      <c r="U248" s="2" t="s">
        <v>727</v>
      </c>
      <c r="V248" s="2" t="s">
        <v>686</v>
      </c>
      <c r="W248" s="2" t="s">
        <v>728</v>
      </c>
      <c r="X248" s="2">
        <v>2026</v>
      </c>
      <c r="Y248" s="2" t="s">
        <v>40</v>
      </c>
      <c r="Z248" s="4"/>
      <c r="AA248" s="3">
        <v>46215</v>
      </c>
      <c r="AB248" s="2" t="s">
        <v>478</v>
      </c>
      <c r="AC248" s="2">
        <v>486024</v>
      </c>
    </row>
    <row r="249" spans="1:29" ht="51.75" x14ac:dyDescent="0.25">
      <c r="A249" s="2" t="s">
        <v>29</v>
      </c>
      <c r="B249" s="2" t="s">
        <v>42</v>
      </c>
      <c r="C249" s="2" t="s">
        <v>43</v>
      </c>
      <c r="D249" s="2" t="s">
        <v>32</v>
      </c>
      <c r="E249" s="2" t="s">
        <v>725</v>
      </c>
      <c r="F249" s="2" t="s">
        <v>41</v>
      </c>
      <c r="G249" s="2">
        <v>1000</v>
      </c>
      <c r="H249" s="2">
        <v>1</v>
      </c>
      <c r="I249" s="3">
        <v>46215</v>
      </c>
      <c r="J249" s="4"/>
      <c r="K249" s="2">
        <v>4846047</v>
      </c>
      <c r="L249" s="2">
        <v>39000</v>
      </c>
      <c r="M249" s="2" t="s">
        <v>478</v>
      </c>
      <c r="N249" s="5">
        <v>46215</v>
      </c>
      <c r="O249" s="2">
        <v>9058</v>
      </c>
      <c r="P249" s="2" t="s">
        <v>36</v>
      </c>
      <c r="Q249" s="2" t="s">
        <v>61</v>
      </c>
      <c r="R249" s="3">
        <v>46215</v>
      </c>
      <c r="S249" s="2" t="s">
        <v>110</v>
      </c>
      <c r="T249" s="2" t="s">
        <v>63</v>
      </c>
      <c r="U249" s="2" t="s">
        <v>727</v>
      </c>
      <c r="V249" s="2" t="s">
        <v>686</v>
      </c>
      <c r="W249" s="2" t="s">
        <v>728</v>
      </c>
      <c r="X249" s="2">
        <v>2026</v>
      </c>
      <c r="Y249" s="2" t="s">
        <v>40</v>
      </c>
      <c r="Z249" s="4"/>
      <c r="AA249" s="3">
        <v>46215</v>
      </c>
      <c r="AB249" s="2" t="s">
        <v>478</v>
      </c>
      <c r="AC249" s="2">
        <v>486024</v>
      </c>
    </row>
    <row r="250" spans="1:29" ht="64.5" x14ac:dyDescent="0.25">
      <c r="A250" s="2" t="s">
        <v>29</v>
      </c>
      <c r="B250" s="2" t="s">
        <v>30</v>
      </c>
      <c r="C250" s="2" t="s">
        <v>31</v>
      </c>
      <c r="D250" s="2" t="s">
        <v>32</v>
      </c>
      <c r="E250" s="2" t="s">
        <v>729</v>
      </c>
      <c r="F250" s="2" t="s">
        <v>730</v>
      </c>
      <c r="G250" s="2">
        <v>1990000</v>
      </c>
      <c r="H250" s="2">
        <v>1</v>
      </c>
      <c r="I250" s="3">
        <v>46222</v>
      </c>
      <c r="J250" s="4"/>
      <c r="K250" s="2">
        <v>4788616</v>
      </c>
      <c r="L250" s="2">
        <v>0</v>
      </c>
      <c r="M250" s="2" t="s">
        <v>143</v>
      </c>
      <c r="N250" s="4"/>
      <c r="O250" s="4"/>
      <c r="P250" s="2" t="s">
        <v>36</v>
      </c>
      <c r="Q250" s="2" t="s">
        <v>61</v>
      </c>
      <c r="R250" s="4"/>
      <c r="S250" s="2" t="s">
        <v>145</v>
      </c>
      <c r="T250" s="2" t="s">
        <v>63</v>
      </c>
      <c r="U250" s="4"/>
      <c r="V250" s="2" t="s">
        <v>82</v>
      </c>
      <c r="W250" s="2" t="s">
        <v>731</v>
      </c>
      <c r="X250" s="2">
        <v>2026</v>
      </c>
      <c r="Y250" s="2" t="s">
        <v>40</v>
      </c>
      <c r="Z250" s="4"/>
      <c r="AA250" s="3">
        <v>46215</v>
      </c>
      <c r="AB250" s="2" t="s">
        <v>143</v>
      </c>
      <c r="AC250" s="2">
        <v>486008</v>
      </c>
    </row>
    <row r="251" spans="1:29" ht="39" x14ac:dyDescent="0.25">
      <c r="A251" s="2" t="s">
        <v>29</v>
      </c>
      <c r="B251" s="2" t="s">
        <v>30</v>
      </c>
      <c r="C251" s="2" t="s">
        <v>31</v>
      </c>
      <c r="D251" s="2" t="s">
        <v>32</v>
      </c>
      <c r="E251" s="2" t="s">
        <v>729</v>
      </c>
      <c r="F251" s="2" t="s">
        <v>41</v>
      </c>
      <c r="G251" s="2">
        <v>1000</v>
      </c>
      <c r="H251" s="2">
        <v>1</v>
      </c>
      <c r="I251" s="3">
        <v>46222</v>
      </c>
      <c r="J251" s="4"/>
      <c r="K251" s="2">
        <v>4788616</v>
      </c>
      <c r="L251" s="2">
        <v>0</v>
      </c>
      <c r="M251" s="2" t="s">
        <v>143</v>
      </c>
      <c r="N251" s="4"/>
      <c r="O251" s="4"/>
      <c r="P251" s="2" t="s">
        <v>36</v>
      </c>
      <c r="Q251" s="2" t="s">
        <v>61</v>
      </c>
      <c r="R251" s="4"/>
      <c r="S251" s="2" t="s">
        <v>145</v>
      </c>
      <c r="T251" s="2" t="s">
        <v>63</v>
      </c>
      <c r="U251" s="4"/>
      <c r="V251" s="2" t="s">
        <v>82</v>
      </c>
      <c r="W251" s="2" t="s">
        <v>731</v>
      </c>
      <c r="X251" s="2">
        <v>2026</v>
      </c>
      <c r="Y251" s="2" t="s">
        <v>40</v>
      </c>
      <c r="Z251" s="4"/>
      <c r="AA251" s="3">
        <v>46215</v>
      </c>
      <c r="AB251" s="2" t="s">
        <v>143</v>
      </c>
      <c r="AC251" s="2">
        <v>486008</v>
      </c>
    </row>
    <row r="252" spans="1:29" ht="64.5" x14ac:dyDescent="0.25">
      <c r="A252" s="2" t="s">
        <v>29</v>
      </c>
      <c r="B252" s="2" t="s">
        <v>42</v>
      </c>
      <c r="C252" s="2" t="s">
        <v>43</v>
      </c>
      <c r="D252" s="2" t="s">
        <v>732</v>
      </c>
      <c r="E252" s="2" t="s">
        <v>733</v>
      </c>
      <c r="F252" s="2" t="s">
        <v>734</v>
      </c>
      <c r="G252" s="2">
        <v>2342000</v>
      </c>
      <c r="H252" s="2">
        <v>1</v>
      </c>
      <c r="I252" s="3">
        <v>46215</v>
      </c>
      <c r="J252" s="4"/>
      <c r="K252" s="2">
        <v>1763100</v>
      </c>
      <c r="L252" s="2">
        <v>46840</v>
      </c>
      <c r="M252" s="2" t="s">
        <v>108</v>
      </c>
      <c r="N252" s="5">
        <v>46215</v>
      </c>
      <c r="O252" s="2" t="s">
        <v>735</v>
      </c>
      <c r="P252" s="2" t="s">
        <v>181</v>
      </c>
      <c r="Q252" s="2">
        <v>0</v>
      </c>
      <c r="R252" s="3">
        <v>46215</v>
      </c>
      <c r="S252" s="2" t="s">
        <v>110</v>
      </c>
      <c r="T252" s="2" t="s">
        <v>736</v>
      </c>
      <c r="U252" s="2">
        <v>0</v>
      </c>
      <c r="V252" s="2">
        <v>0</v>
      </c>
      <c r="W252" s="2" t="s">
        <v>736</v>
      </c>
      <c r="X252" s="2">
        <v>2026</v>
      </c>
      <c r="Y252" s="2" t="s">
        <v>55</v>
      </c>
      <c r="Z252" s="4"/>
      <c r="AA252" s="3">
        <v>46215</v>
      </c>
      <c r="AB252" s="2" t="s">
        <v>108</v>
      </c>
      <c r="AC252" s="2">
        <v>486002</v>
      </c>
    </row>
    <row r="253" spans="1:29" ht="51.75" x14ac:dyDescent="0.25">
      <c r="A253" s="2" t="s">
        <v>29</v>
      </c>
      <c r="B253" s="2" t="s">
        <v>42</v>
      </c>
      <c r="C253" s="2" t="s">
        <v>43</v>
      </c>
      <c r="D253" s="2" t="s">
        <v>732</v>
      </c>
      <c r="E253" s="2" t="s">
        <v>733</v>
      </c>
      <c r="F253" s="2" t="s">
        <v>41</v>
      </c>
      <c r="G253" s="2">
        <v>5000</v>
      </c>
      <c r="H253" s="2">
        <v>1</v>
      </c>
      <c r="I253" s="3">
        <v>46215</v>
      </c>
      <c r="J253" s="4"/>
      <c r="K253" s="2">
        <v>1763100</v>
      </c>
      <c r="L253" s="2">
        <v>46840</v>
      </c>
      <c r="M253" s="2" t="s">
        <v>108</v>
      </c>
      <c r="N253" s="5">
        <v>46215</v>
      </c>
      <c r="O253" s="2" t="s">
        <v>735</v>
      </c>
      <c r="P253" s="2" t="s">
        <v>181</v>
      </c>
      <c r="Q253" s="2">
        <v>0</v>
      </c>
      <c r="R253" s="3">
        <v>46215</v>
      </c>
      <c r="S253" s="2" t="s">
        <v>110</v>
      </c>
      <c r="T253" s="2" t="s">
        <v>736</v>
      </c>
      <c r="U253" s="2">
        <v>0</v>
      </c>
      <c r="V253" s="2">
        <v>0</v>
      </c>
      <c r="W253" s="2" t="s">
        <v>736</v>
      </c>
      <c r="X253" s="2">
        <v>2026</v>
      </c>
      <c r="Y253" s="2" t="s">
        <v>55</v>
      </c>
      <c r="Z253" s="4"/>
      <c r="AA253" s="3">
        <v>46215</v>
      </c>
      <c r="AB253" s="2" t="s">
        <v>108</v>
      </c>
      <c r="AC253" s="2">
        <v>486002</v>
      </c>
    </row>
    <row r="254" spans="1:29" ht="64.5" x14ac:dyDescent="0.25">
      <c r="A254" s="2" t="s">
        <v>29</v>
      </c>
      <c r="B254" s="2" t="s">
        <v>42</v>
      </c>
      <c r="C254" s="2" t="s">
        <v>43</v>
      </c>
      <c r="D254" s="2" t="s">
        <v>737</v>
      </c>
      <c r="E254" s="2" t="s">
        <v>738</v>
      </c>
      <c r="F254" s="2" t="s">
        <v>739</v>
      </c>
      <c r="G254" s="2">
        <v>2220000</v>
      </c>
      <c r="H254" s="2">
        <v>1</v>
      </c>
      <c r="I254" s="3">
        <v>46215</v>
      </c>
      <c r="J254" s="4"/>
      <c r="K254" s="2">
        <v>1321017</v>
      </c>
      <c r="L254" s="2">
        <v>44400</v>
      </c>
      <c r="M254" s="2" t="s">
        <v>659</v>
      </c>
      <c r="N254" s="5">
        <v>46214</v>
      </c>
      <c r="O254" s="2" t="s">
        <v>740</v>
      </c>
      <c r="P254" s="2" t="s">
        <v>181</v>
      </c>
      <c r="Q254" s="2" t="s">
        <v>50</v>
      </c>
      <c r="R254" s="3">
        <v>46214</v>
      </c>
      <c r="S254" s="2" t="s">
        <v>38</v>
      </c>
      <c r="T254" s="2" t="s">
        <v>52</v>
      </c>
      <c r="U254" s="2" t="s">
        <v>37</v>
      </c>
      <c r="V254" s="2">
        <v>0</v>
      </c>
      <c r="W254" s="2" t="s">
        <v>741</v>
      </c>
      <c r="X254" s="2">
        <v>2026</v>
      </c>
      <c r="Y254" s="2" t="s">
        <v>55</v>
      </c>
      <c r="Z254" s="4"/>
      <c r="AA254" s="3">
        <v>46211</v>
      </c>
      <c r="AB254" s="2" t="s">
        <v>659</v>
      </c>
      <c r="AC254" s="2">
        <v>485974</v>
      </c>
    </row>
    <row r="255" spans="1:29" ht="51.75" x14ac:dyDescent="0.25">
      <c r="A255" s="2" t="s">
        <v>29</v>
      </c>
      <c r="B255" s="2" t="s">
        <v>42</v>
      </c>
      <c r="C255" s="2" t="s">
        <v>43</v>
      </c>
      <c r="D255" s="2" t="s">
        <v>737</v>
      </c>
      <c r="E255" s="2" t="s">
        <v>738</v>
      </c>
      <c r="F255" s="2" t="s">
        <v>41</v>
      </c>
      <c r="G255" s="2">
        <v>5000</v>
      </c>
      <c r="H255" s="2">
        <v>1</v>
      </c>
      <c r="I255" s="3">
        <v>46215</v>
      </c>
      <c r="J255" s="4"/>
      <c r="K255" s="2">
        <v>1321017</v>
      </c>
      <c r="L255" s="2">
        <v>44400</v>
      </c>
      <c r="M255" s="2" t="s">
        <v>659</v>
      </c>
      <c r="N255" s="5">
        <v>46214</v>
      </c>
      <c r="O255" s="2" t="s">
        <v>740</v>
      </c>
      <c r="P255" s="2" t="s">
        <v>181</v>
      </c>
      <c r="Q255" s="2" t="s">
        <v>50</v>
      </c>
      <c r="R255" s="3">
        <v>46214</v>
      </c>
      <c r="S255" s="2" t="s">
        <v>38</v>
      </c>
      <c r="T255" s="2" t="s">
        <v>52</v>
      </c>
      <c r="U255" s="2" t="s">
        <v>37</v>
      </c>
      <c r="V255" s="2">
        <v>0</v>
      </c>
      <c r="W255" s="2" t="s">
        <v>741</v>
      </c>
      <c r="X255" s="2">
        <v>2026</v>
      </c>
      <c r="Y255" s="2" t="s">
        <v>55</v>
      </c>
      <c r="Z255" s="4"/>
      <c r="AA255" s="3">
        <v>46211</v>
      </c>
      <c r="AB255" s="2" t="s">
        <v>659</v>
      </c>
      <c r="AC255" s="2">
        <v>485974</v>
      </c>
    </row>
    <row r="256" spans="1:29" ht="51.75" x14ac:dyDescent="0.25">
      <c r="A256" s="2" t="s">
        <v>29</v>
      </c>
      <c r="B256" s="2" t="s">
        <v>42</v>
      </c>
      <c r="C256" s="2" t="s">
        <v>43</v>
      </c>
      <c r="D256" s="2" t="s">
        <v>32</v>
      </c>
      <c r="E256" s="2" t="s">
        <v>742</v>
      </c>
      <c r="F256" s="2" t="s">
        <v>743</v>
      </c>
      <c r="G256" s="2">
        <v>3800000</v>
      </c>
      <c r="H256" s="2">
        <v>1</v>
      </c>
      <c r="I256" s="3">
        <v>46217</v>
      </c>
      <c r="J256" s="4"/>
      <c r="K256" s="2">
        <v>4845669</v>
      </c>
      <c r="L256" s="2">
        <v>30000</v>
      </c>
      <c r="M256" s="2" t="s">
        <v>235</v>
      </c>
      <c r="N256" s="5">
        <v>46215</v>
      </c>
      <c r="O256" s="2" t="s">
        <v>744</v>
      </c>
      <c r="P256" s="2" t="s">
        <v>36</v>
      </c>
      <c r="Q256" s="2" t="s">
        <v>463</v>
      </c>
      <c r="R256" s="3">
        <v>46215</v>
      </c>
      <c r="S256" s="2" t="s">
        <v>38</v>
      </c>
      <c r="T256" s="2" t="s">
        <v>464</v>
      </c>
      <c r="U256" s="2" t="s">
        <v>745</v>
      </c>
      <c r="V256" s="2" t="s">
        <v>746</v>
      </c>
      <c r="W256" s="2" t="s">
        <v>163</v>
      </c>
      <c r="X256" s="2">
        <v>2026</v>
      </c>
      <c r="Y256" s="2" t="s">
        <v>40</v>
      </c>
      <c r="Z256" s="4"/>
      <c r="AA256" s="3">
        <v>46215</v>
      </c>
      <c r="AB256" s="2" t="s">
        <v>235</v>
      </c>
      <c r="AC256" s="2">
        <v>485964</v>
      </c>
    </row>
    <row r="257" spans="1:29" ht="39" x14ac:dyDescent="0.25">
      <c r="A257" s="2" t="s">
        <v>29</v>
      </c>
      <c r="B257" s="2" t="s">
        <v>42</v>
      </c>
      <c r="C257" s="2" t="s">
        <v>43</v>
      </c>
      <c r="D257" s="2" t="s">
        <v>32</v>
      </c>
      <c r="E257" s="2" t="s">
        <v>742</v>
      </c>
      <c r="F257" s="2" t="s">
        <v>41</v>
      </c>
      <c r="G257" s="2">
        <v>1000</v>
      </c>
      <c r="H257" s="2">
        <v>1</v>
      </c>
      <c r="I257" s="3">
        <v>46217</v>
      </c>
      <c r="J257" s="4"/>
      <c r="K257" s="2">
        <v>4845669</v>
      </c>
      <c r="L257" s="2">
        <v>30000</v>
      </c>
      <c r="M257" s="2" t="s">
        <v>235</v>
      </c>
      <c r="N257" s="5">
        <v>46215</v>
      </c>
      <c r="O257" s="2" t="s">
        <v>744</v>
      </c>
      <c r="P257" s="2" t="s">
        <v>36</v>
      </c>
      <c r="Q257" s="2" t="s">
        <v>463</v>
      </c>
      <c r="R257" s="3">
        <v>46215</v>
      </c>
      <c r="S257" s="2" t="s">
        <v>38</v>
      </c>
      <c r="T257" s="2" t="s">
        <v>464</v>
      </c>
      <c r="U257" s="2" t="s">
        <v>745</v>
      </c>
      <c r="V257" s="2" t="s">
        <v>746</v>
      </c>
      <c r="W257" s="2" t="s">
        <v>163</v>
      </c>
      <c r="X257" s="2">
        <v>2026</v>
      </c>
      <c r="Y257" s="2" t="s">
        <v>40</v>
      </c>
      <c r="Z257" s="4"/>
      <c r="AA257" s="3">
        <v>46215</v>
      </c>
      <c r="AB257" s="2" t="s">
        <v>235</v>
      </c>
      <c r="AC257" s="2">
        <v>485964</v>
      </c>
    </row>
    <row r="258" spans="1:29" ht="64.5" x14ac:dyDescent="0.25">
      <c r="A258" s="2" t="s">
        <v>29</v>
      </c>
      <c r="B258" s="2" t="s">
        <v>42</v>
      </c>
      <c r="C258" s="2" t="s">
        <v>43</v>
      </c>
      <c r="D258" s="2" t="s">
        <v>32</v>
      </c>
      <c r="E258" s="2" t="s">
        <v>747</v>
      </c>
      <c r="F258" s="2" t="s">
        <v>748</v>
      </c>
      <c r="G258" s="2">
        <v>2880000</v>
      </c>
      <c r="H258" s="2">
        <v>1</v>
      </c>
      <c r="I258" s="3">
        <v>46218</v>
      </c>
      <c r="J258" s="4"/>
      <c r="K258" s="2">
        <v>4845390</v>
      </c>
      <c r="L258" s="2">
        <v>57600</v>
      </c>
      <c r="M258" s="2" t="s">
        <v>749</v>
      </c>
      <c r="N258" s="5">
        <v>46215</v>
      </c>
      <c r="O258" s="2" t="s">
        <v>750</v>
      </c>
      <c r="P258" s="2" t="s">
        <v>36</v>
      </c>
      <c r="Q258" s="2" t="s">
        <v>751</v>
      </c>
      <c r="R258" s="3">
        <v>46215</v>
      </c>
      <c r="S258" s="2" t="s">
        <v>752</v>
      </c>
      <c r="T258" s="2" t="s">
        <v>753</v>
      </c>
      <c r="U258" s="2">
        <v>0</v>
      </c>
      <c r="V258" s="2">
        <v>0</v>
      </c>
      <c r="W258" s="2" t="s">
        <v>753</v>
      </c>
      <c r="X258" s="2">
        <v>2025</v>
      </c>
      <c r="Y258" s="2" t="s">
        <v>40</v>
      </c>
      <c r="Z258" s="4"/>
      <c r="AA258" s="3">
        <v>46215</v>
      </c>
      <c r="AB258" s="2" t="s">
        <v>749</v>
      </c>
      <c r="AC258" s="2">
        <v>485960</v>
      </c>
    </row>
    <row r="259" spans="1:29" ht="64.5" x14ac:dyDescent="0.25">
      <c r="A259" s="2" t="s">
        <v>29</v>
      </c>
      <c r="B259" s="2" t="s">
        <v>42</v>
      </c>
      <c r="C259" s="2" t="s">
        <v>43</v>
      </c>
      <c r="D259" s="2" t="s">
        <v>32</v>
      </c>
      <c r="E259" s="2" t="s">
        <v>747</v>
      </c>
      <c r="F259" s="2" t="s">
        <v>41</v>
      </c>
      <c r="G259" s="2">
        <v>1000</v>
      </c>
      <c r="H259" s="2">
        <v>1</v>
      </c>
      <c r="I259" s="3">
        <v>46218</v>
      </c>
      <c r="J259" s="4"/>
      <c r="K259" s="2">
        <v>4845390</v>
      </c>
      <c r="L259" s="2">
        <v>57600</v>
      </c>
      <c r="M259" s="2" t="s">
        <v>749</v>
      </c>
      <c r="N259" s="5">
        <v>46215</v>
      </c>
      <c r="O259" s="2" t="s">
        <v>750</v>
      </c>
      <c r="P259" s="2" t="s">
        <v>36</v>
      </c>
      <c r="Q259" s="2" t="s">
        <v>751</v>
      </c>
      <c r="R259" s="3">
        <v>46215</v>
      </c>
      <c r="S259" s="2" t="s">
        <v>752</v>
      </c>
      <c r="T259" s="2" t="s">
        <v>753</v>
      </c>
      <c r="U259" s="2">
        <v>0</v>
      </c>
      <c r="V259" s="2">
        <v>0</v>
      </c>
      <c r="W259" s="2" t="s">
        <v>753</v>
      </c>
      <c r="X259" s="2">
        <v>2025</v>
      </c>
      <c r="Y259" s="2" t="s">
        <v>40</v>
      </c>
      <c r="Z259" s="4"/>
      <c r="AA259" s="3">
        <v>46215</v>
      </c>
      <c r="AB259" s="2" t="s">
        <v>749</v>
      </c>
      <c r="AC259" s="2">
        <v>485960</v>
      </c>
    </row>
    <row r="260" spans="1:29" ht="64.5" x14ac:dyDescent="0.25">
      <c r="A260" s="2" t="s">
        <v>29</v>
      </c>
      <c r="B260" s="2" t="s">
        <v>42</v>
      </c>
      <c r="C260" s="2" t="s">
        <v>43</v>
      </c>
      <c r="D260" s="2" t="s">
        <v>32</v>
      </c>
      <c r="E260" s="2" t="s">
        <v>754</v>
      </c>
      <c r="F260" s="2" t="s">
        <v>755</v>
      </c>
      <c r="G260" s="2">
        <v>2080000</v>
      </c>
      <c r="H260" s="2">
        <v>1</v>
      </c>
      <c r="I260" s="3">
        <v>46215</v>
      </c>
      <c r="J260" s="4"/>
      <c r="K260" s="2">
        <v>4845455</v>
      </c>
      <c r="L260" s="2">
        <v>41600</v>
      </c>
      <c r="M260" s="2" t="s">
        <v>756</v>
      </c>
      <c r="N260" s="5">
        <v>46215</v>
      </c>
      <c r="O260" s="2" t="s">
        <v>757</v>
      </c>
      <c r="P260" s="2" t="s">
        <v>36</v>
      </c>
      <c r="Q260" s="2" t="s">
        <v>758</v>
      </c>
      <c r="R260" s="3">
        <v>46215</v>
      </c>
      <c r="S260" s="2" t="s">
        <v>151</v>
      </c>
      <c r="T260" s="2" t="s">
        <v>63</v>
      </c>
      <c r="U260" s="2">
        <v>0</v>
      </c>
      <c r="V260" s="2" t="s">
        <v>759</v>
      </c>
      <c r="W260" s="2" t="s">
        <v>760</v>
      </c>
      <c r="X260" s="2">
        <v>2026</v>
      </c>
      <c r="Y260" s="2" t="s">
        <v>40</v>
      </c>
      <c r="Z260" s="4"/>
      <c r="AA260" s="3">
        <v>46215</v>
      </c>
      <c r="AB260" s="2" t="s">
        <v>756</v>
      </c>
      <c r="AC260" s="2">
        <v>485952</v>
      </c>
    </row>
    <row r="261" spans="1:29" ht="39" x14ac:dyDescent="0.25">
      <c r="A261" s="2" t="s">
        <v>29</v>
      </c>
      <c r="B261" s="2" t="s">
        <v>42</v>
      </c>
      <c r="C261" s="2" t="s">
        <v>43</v>
      </c>
      <c r="D261" s="2" t="s">
        <v>32</v>
      </c>
      <c r="E261" s="2" t="s">
        <v>754</v>
      </c>
      <c r="F261" s="2" t="s">
        <v>41</v>
      </c>
      <c r="G261" s="2">
        <v>1000</v>
      </c>
      <c r="H261" s="2">
        <v>1</v>
      </c>
      <c r="I261" s="3">
        <v>46215</v>
      </c>
      <c r="J261" s="4"/>
      <c r="K261" s="2">
        <v>4845455</v>
      </c>
      <c r="L261" s="2">
        <v>41600</v>
      </c>
      <c r="M261" s="2" t="s">
        <v>756</v>
      </c>
      <c r="N261" s="5">
        <v>46215</v>
      </c>
      <c r="O261" s="2" t="s">
        <v>757</v>
      </c>
      <c r="P261" s="2" t="s">
        <v>36</v>
      </c>
      <c r="Q261" s="2" t="s">
        <v>758</v>
      </c>
      <c r="R261" s="3">
        <v>46215</v>
      </c>
      <c r="S261" s="2" t="s">
        <v>151</v>
      </c>
      <c r="T261" s="2" t="s">
        <v>63</v>
      </c>
      <c r="U261" s="2">
        <v>0</v>
      </c>
      <c r="V261" s="2" t="s">
        <v>759</v>
      </c>
      <c r="W261" s="2" t="s">
        <v>760</v>
      </c>
      <c r="X261" s="2">
        <v>2026</v>
      </c>
      <c r="Y261" s="2" t="s">
        <v>40</v>
      </c>
      <c r="Z261" s="4"/>
      <c r="AA261" s="3">
        <v>46215</v>
      </c>
      <c r="AB261" s="2" t="s">
        <v>756</v>
      </c>
      <c r="AC261" s="2">
        <v>485952</v>
      </c>
    </row>
    <row r="262" spans="1:29" ht="64.5" x14ac:dyDescent="0.25">
      <c r="A262" s="2" t="s">
        <v>29</v>
      </c>
      <c r="B262" s="2" t="s">
        <v>42</v>
      </c>
      <c r="C262" s="2" t="s">
        <v>43</v>
      </c>
      <c r="D262" s="2" t="s">
        <v>32</v>
      </c>
      <c r="E262" s="2" t="s">
        <v>761</v>
      </c>
      <c r="F262" s="2" t="s">
        <v>762</v>
      </c>
      <c r="G262" s="2">
        <v>2000000</v>
      </c>
      <c r="H262" s="2">
        <v>1</v>
      </c>
      <c r="I262" s="3">
        <v>46215</v>
      </c>
      <c r="J262" s="4"/>
      <c r="K262" s="2">
        <v>4845363</v>
      </c>
      <c r="L262" s="2">
        <v>40000</v>
      </c>
      <c r="M262" s="2" t="s">
        <v>77</v>
      </c>
      <c r="N262" s="5">
        <v>46208</v>
      </c>
      <c r="O262" s="2" t="s">
        <v>763</v>
      </c>
      <c r="P262" s="2" t="s">
        <v>36</v>
      </c>
      <c r="Q262" s="2" t="s">
        <v>61</v>
      </c>
      <c r="R262" s="3">
        <v>46208</v>
      </c>
      <c r="S262" s="2" t="s">
        <v>38</v>
      </c>
      <c r="T262" s="2" t="s">
        <v>63</v>
      </c>
      <c r="U262" s="2" t="s">
        <v>764</v>
      </c>
      <c r="V262" s="2" t="s">
        <v>82</v>
      </c>
      <c r="W262" s="2" t="s">
        <v>765</v>
      </c>
      <c r="X262" s="2">
        <v>2026</v>
      </c>
      <c r="Y262" s="2" t="s">
        <v>40</v>
      </c>
      <c r="Z262" s="4"/>
      <c r="AA262" s="3">
        <v>46215</v>
      </c>
      <c r="AB262" s="2" t="s">
        <v>77</v>
      </c>
      <c r="AC262" s="2">
        <v>485938</v>
      </c>
    </row>
    <row r="263" spans="1:29" ht="39" x14ac:dyDescent="0.25">
      <c r="A263" s="2" t="s">
        <v>29</v>
      </c>
      <c r="B263" s="2" t="s">
        <v>42</v>
      </c>
      <c r="C263" s="2" t="s">
        <v>43</v>
      </c>
      <c r="D263" s="2" t="s">
        <v>32</v>
      </c>
      <c r="E263" s="2" t="s">
        <v>761</v>
      </c>
      <c r="F263" s="2" t="s">
        <v>41</v>
      </c>
      <c r="G263" s="2">
        <v>1000</v>
      </c>
      <c r="H263" s="2">
        <v>1</v>
      </c>
      <c r="I263" s="3">
        <v>46215</v>
      </c>
      <c r="J263" s="4"/>
      <c r="K263" s="2">
        <v>4845363</v>
      </c>
      <c r="L263" s="2">
        <v>40000</v>
      </c>
      <c r="M263" s="2" t="s">
        <v>77</v>
      </c>
      <c r="N263" s="5">
        <v>46208</v>
      </c>
      <c r="O263" s="2" t="s">
        <v>763</v>
      </c>
      <c r="P263" s="2" t="s">
        <v>36</v>
      </c>
      <c r="Q263" s="2" t="s">
        <v>61</v>
      </c>
      <c r="R263" s="3">
        <v>46208</v>
      </c>
      <c r="S263" s="2" t="s">
        <v>38</v>
      </c>
      <c r="T263" s="2" t="s">
        <v>63</v>
      </c>
      <c r="U263" s="2" t="s">
        <v>764</v>
      </c>
      <c r="V263" s="2" t="s">
        <v>82</v>
      </c>
      <c r="W263" s="2" t="s">
        <v>765</v>
      </c>
      <c r="X263" s="2">
        <v>2026</v>
      </c>
      <c r="Y263" s="2" t="s">
        <v>40</v>
      </c>
      <c r="Z263" s="4"/>
      <c r="AA263" s="3">
        <v>46215</v>
      </c>
      <c r="AB263" s="2" t="s">
        <v>77</v>
      </c>
      <c r="AC263" s="2">
        <v>485938</v>
      </c>
    </row>
    <row r="264" spans="1:29" ht="64.5" x14ac:dyDescent="0.25">
      <c r="A264" s="2" t="s">
        <v>29</v>
      </c>
      <c r="B264" s="2" t="s">
        <v>42</v>
      </c>
      <c r="C264" s="2" t="s">
        <v>43</v>
      </c>
      <c r="D264" s="2" t="s">
        <v>32</v>
      </c>
      <c r="E264" s="2" t="s">
        <v>766</v>
      </c>
      <c r="F264" s="2" t="s">
        <v>767</v>
      </c>
      <c r="G264" s="2">
        <v>1950000</v>
      </c>
      <c r="H264" s="2">
        <v>1</v>
      </c>
      <c r="I264" s="3">
        <v>46215</v>
      </c>
      <c r="J264" s="4"/>
      <c r="K264" s="2">
        <v>3978982</v>
      </c>
      <c r="L264" s="2">
        <v>30000</v>
      </c>
      <c r="M264" s="2" t="s">
        <v>768</v>
      </c>
      <c r="N264" s="5">
        <v>46213</v>
      </c>
      <c r="O264" s="2">
        <v>202437</v>
      </c>
      <c r="P264" s="2" t="s">
        <v>36</v>
      </c>
      <c r="Q264" s="2" t="s">
        <v>61</v>
      </c>
      <c r="R264" s="3">
        <v>46213</v>
      </c>
      <c r="S264" s="2" t="s">
        <v>51</v>
      </c>
      <c r="T264" s="2" t="s">
        <v>63</v>
      </c>
      <c r="U264" s="2">
        <v>0</v>
      </c>
      <c r="V264" s="2">
        <v>0</v>
      </c>
      <c r="W264" s="2" t="s">
        <v>728</v>
      </c>
      <c r="X264" s="2">
        <v>2026</v>
      </c>
      <c r="Y264" s="2" t="s">
        <v>40</v>
      </c>
      <c r="Z264" s="4"/>
      <c r="AA264" s="3">
        <v>46215</v>
      </c>
      <c r="AB264" s="2" t="s">
        <v>768</v>
      </c>
      <c r="AC264" s="2">
        <v>485930</v>
      </c>
    </row>
    <row r="265" spans="1:29" ht="39" x14ac:dyDescent="0.25">
      <c r="A265" s="2" t="s">
        <v>29</v>
      </c>
      <c r="B265" s="2" t="s">
        <v>42</v>
      </c>
      <c r="C265" s="2" t="s">
        <v>43</v>
      </c>
      <c r="D265" s="2" t="s">
        <v>32</v>
      </c>
      <c r="E265" s="2" t="s">
        <v>766</v>
      </c>
      <c r="F265" s="2" t="s">
        <v>41</v>
      </c>
      <c r="G265" s="2">
        <v>1000</v>
      </c>
      <c r="H265" s="2">
        <v>1</v>
      </c>
      <c r="I265" s="3">
        <v>46215</v>
      </c>
      <c r="J265" s="4"/>
      <c r="K265" s="2">
        <v>3978982</v>
      </c>
      <c r="L265" s="2">
        <v>30000</v>
      </c>
      <c r="M265" s="2" t="s">
        <v>768</v>
      </c>
      <c r="N265" s="5">
        <v>46213</v>
      </c>
      <c r="O265" s="2">
        <v>202437</v>
      </c>
      <c r="P265" s="2" t="s">
        <v>36</v>
      </c>
      <c r="Q265" s="2" t="s">
        <v>61</v>
      </c>
      <c r="R265" s="3">
        <v>46213</v>
      </c>
      <c r="S265" s="2" t="s">
        <v>51</v>
      </c>
      <c r="T265" s="2" t="s">
        <v>63</v>
      </c>
      <c r="U265" s="2">
        <v>0</v>
      </c>
      <c r="V265" s="2">
        <v>0</v>
      </c>
      <c r="W265" s="2" t="s">
        <v>728</v>
      </c>
      <c r="X265" s="2">
        <v>2026</v>
      </c>
      <c r="Y265" s="2" t="s">
        <v>40</v>
      </c>
      <c r="Z265" s="4"/>
      <c r="AA265" s="3">
        <v>46215</v>
      </c>
      <c r="AB265" s="2" t="s">
        <v>768</v>
      </c>
      <c r="AC265" s="2">
        <v>485930</v>
      </c>
    </row>
    <row r="266" spans="1:29" ht="64.5" x14ac:dyDescent="0.25">
      <c r="A266" s="2" t="s">
        <v>29</v>
      </c>
      <c r="B266" s="2" t="s">
        <v>42</v>
      </c>
      <c r="C266" s="2" t="s">
        <v>43</v>
      </c>
      <c r="D266" s="2" t="s">
        <v>32</v>
      </c>
      <c r="E266" s="2" t="s">
        <v>769</v>
      </c>
      <c r="F266" s="2" t="s">
        <v>770</v>
      </c>
      <c r="G266" s="2">
        <v>2835000</v>
      </c>
      <c r="H266" s="2">
        <v>1</v>
      </c>
      <c r="I266" s="3">
        <v>46217</v>
      </c>
      <c r="J266" s="4"/>
      <c r="K266" s="2">
        <v>4844981</v>
      </c>
      <c r="L266" s="2">
        <v>56700</v>
      </c>
      <c r="M266" s="2" t="s">
        <v>771</v>
      </c>
      <c r="N266" s="5">
        <v>46215</v>
      </c>
      <c r="O266" s="2" t="s">
        <v>772</v>
      </c>
      <c r="P266" s="2" t="s">
        <v>36</v>
      </c>
      <c r="Q266" s="2" t="s">
        <v>337</v>
      </c>
      <c r="R266" s="3">
        <v>46215</v>
      </c>
      <c r="S266" s="2" t="s">
        <v>488</v>
      </c>
      <c r="T266" s="2" t="s">
        <v>98</v>
      </c>
      <c r="U266" s="2">
        <v>0</v>
      </c>
      <c r="V266" s="2" t="s">
        <v>773</v>
      </c>
      <c r="W266" s="2" t="s">
        <v>774</v>
      </c>
      <c r="X266" s="2">
        <v>2026</v>
      </c>
      <c r="Y266" s="2" t="s">
        <v>40</v>
      </c>
      <c r="Z266" s="4"/>
      <c r="AA266" s="3">
        <v>46215</v>
      </c>
      <c r="AB266" s="2" t="s">
        <v>771</v>
      </c>
      <c r="AC266" s="2">
        <v>485868</v>
      </c>
    </row>
    <row r="267" spans="1:29" ht="39" x14ac:dyDescent="0.25">
      <c r="A267" s="2" t="s">
        <v>29</v>
      </c>
      <c r="B267" s="2" t="s">
        <v>42</v>
      </c>
      <c r="C267" s="2" t="s">
        <v>43</v>
      </c>
      <c r="D267" s="2" t="s">
        <v>32</v>
      </c>
      <c r="E267" s="2" t="s">
        <v>769</v>
      </c>
      <c r="F267" s="2" t="s">
        <v>41</v>
      </c>
      <c r="G267" s="2">
        <v>1000</v>
      </c>
      <c r="H267" s="2">
        <v>1</v>
      </c>
      <c r="I267" s="3">
        <v>46217</v>
      </c>
      <c r="J267" s="4"/>
      <c r="K267" s="2">
        <v>4844981</v>
      </c>
      <c r="L267" s="2">
        <v>56700</v>
      </c>
      <c r="M267" s="2" t="s">
        <v>771</v>
      </c>
      <c r="N267" s="5">
        <v>46215</v>
      </c>
      <c r="O267" s="2" t="s">
        <v>772</v>
      </c>
      <c r="P267" s="2" t="s">
        <v>36</v>
      </c>
      <c r="Q267" s="2" t="s">
        <v>337</v>
      </c>
      <c r="R267" s="3">
        <v>46215</v>
      </c>
      <c r="S267" s="2" t="s">
        <v>488</v>
      </c>
      <c r="T267" s="2" t="s">
        <v>98</v>
      </c>
      <c r="U267" s="2">
        <v>0</v>
      </c>
      <c r="V267" s="2" t="s">
        <v>773</v>
      </c>
      <c r="W267" s="2" t="s">
        <v>774</v>
      </c>
      <c r="X267" s="2">
        <v>2026</v>
      </c>
      <c r="Y267" s="2" t="s">
        <v>40</v>
      </c>
      <c r="Z267" s="4"/>
      <c r="AA267" s="3">
        <v>46215</v>
      </c>
      <c r="AB267" s="2" t="s">
        <v>771</v>
      </c>
      <c r="AC267" s="2">
        <v>485868</v>
      </c>
    </row>
    <row r="268" spans="1:29" ht="64.5" x14ac:dyDescent="0.25">
      <c r="A268" s="2" t="s">
        <v>29</v>
      </c>
      <c r="B268" s="2" t="s">
        <v>42</v>
      </c>
      <c r="C268" s="2" t="s">
        <v>43</v>
      </c>
      <c r="D268" s="2" t="s">
        <v>32</v>
      </c>
      <c r="E268" s="2" t="s">
        <v>775</v>
      </c>
      <c r="F268" s="2" t="s">
        <v>776</v>
      </c>
      <c r="G268" s="2">
        <v>1970000</v>
      </c>
      <c r="H268" s="2">
        <v>1</v>
      </c>
      <c r="I268" s="3">
        <v>46217</v>
      </c>
      <c r="J268" s="4"/>
      <c r="K268" s="2">
        <v>4844823</v>
      </c>
      <c r="L268" s="2">
        <v>39400</v>
      </c>
      <c r="M268" s="2" t="s">
        <v>59</v>
      </c>
      <c r="N268" s="5">
        <v>46215</v>
      </c>
      <c r="O268" s="2" t="s">
        <v>777</v>
      </c>
      <c r="P268" s="2" t="s">
        <v>36</v>
      </c>
      <c r="Q268" s="2" t="s">
        <v>61</v>
      </c>
      <c r="R268" s="3">
        <v>46215</v>
      </c>
      <c r="S268" s="2" t="s">
        <v>62</v>
      </c>
      <c r="T268" s="2" t="s">
        <v>63</v>
      </c>
      <c r="U268" s="2">
        <v>0</v>
      </c>
      <c r="V268" s="2">
        <v>0</v>
      </c>
      <c r="W268" s="2" t="s">
        <v>64</v>
      </c>
      <c r="X268" s="2">
        <v>2026</v>
      </c>
      <c r="Y268" s="2" t="s">
        <v>40</v>
      </c>
      <c r="Z268" s="4"/>
      <c r="AA268" s="3">
        <v>46215</v>
      </c>
      <c r="AB268" s="2" t="s">
        <v>59</v>
      </c>
      <c r="AC268" s="2">
        <v>485822</v>
      </c>
    </row>
    <row r="269" spans="1:29" ht="51.75" x14ac:dyDescent="0.25">
      <c r="A269" s="2" t="s">
        <v>29</v>
      </c>
      <c r="B269" s="2" t="s">
        <v>42</v>
      </c>
      <c r="C269" s="2" t="s">
        <v>43</v>
      </c>
      <c r="D269" s="2" t="s">
        <v>32</v>
      </c>
      <c r="E269" s="2" t="s">
        <v>775</v>
      </c>
      <c r="F269" s="2" t="s">
        <v>41</v>
      </c>
      <c r="G269" s="2">
        <v>1000</v>
      </c>
      <c r="H269" s="2">
        <v>1</v>
      </c>
      <c r="I269" s="3">
        <v>46217</v>
      </c>
      <c r="J269" s="4"/>
      <c r="K269" s="2">
        <v>4844823</v>
      </c>
      <c r="L269" s="2">
        <v>39400</v>
      </c>
      <c r="M269" s="2" t="s">
        <v>59</v>
      </c>
      <c r="N269" s="5">
        <v>46215</v>
      </c>
      <c r="O269" s="2" t="s">
        <v>777</v>
      </c>
      <c r="P269" s="2" t="s">
        <v>36</v>
      </c>
      <c r="Q269" s="2" t="s">
        <v>61</v>
      </c>
      <c r="R269" s="3">
        <v>46215</v>
      </c>
      <c r="S269" s="2" t="s">
        <v>62</v>
      </c>
      <c r="T269" s="2" t="s">
        <v>63</v>
      </c>
      <c r="U269" s="2">
        <v>0</v>
      </c>
      <c r="V269" s="2">
        <v>0</v>
      </c>
      <c r="W269" s="2" t="s">
        <v>64</v>
      </c>
      <c r="X269" s="2">
        <v>2026</v>
      </c>
      <c r="Y269" s="2" t="s">
        <v>40</v>
      </c>
      <c r="Z269" s="4"/>
      <c r="AA269" s="3">
        <v>46215</v>
      </c>
      <c r="AB269" s="2" t="s">
        <v>59</v>
      </c>
      <c r="AC269" s="2">
        <v>485822</v>
      </c>
    </row>
    <row r="270" spans="1:29" ht="102.75" x14ac:dyDescent="0.25">
      <c r="A270" s="2" t="s">
        <v>29</v>
      </c>
      <c r="B270" s="2" t="s">
        <v>42</v>
      </c>
      <c r="C270" s="2" t="s">
        <v>43</v>
      </c>
      <c r="D270" s="2" t="s">
        <v>32</v>
      </c>
      <c r="E270" s="2" t="s">
        <v>778</v>
      </c>
      <c r="F270" s="2" t="s">
        <v>779</v>
      </c>
      <c r="G270" s="2">
        <v>3085000</v>
      </c>
      <c r="H270" s="2">
        <v>1</v>
      </c>
      <c r="I270" s="3">
        <v>46215</v>
      </c>
      <c r="J270" s="4"/>
      <c r="K270" s="2">
        <v>4844747</v>
      </c>
      <c r="L270" s="2">
        <v>20000</v>
      </c>
      <c r="M270" s="2" t="s">
        <v>35</v>
      </c>
      <c r="N270" s="5">
        <v>46215</v>
      </c>
      <c r="O270" s="2" t="s">
        <v>780</v>
      </c>
      <c r="P270" s="2" t="s">
        <v>36</v>
      </c>
      <c r="Q270" s="2" t="s">
        <v>608</v>
      </c>
      <c r="R270" s="3">
        <v>46215</v>
      </c>
      <c r="S270" s="2" t="s">
        <v>38</v>
      </c>
      <c r="T270" s="2" t="s">
        <v>609</v>
      </c>
      <c r="U270" s="2">
        <v>0</v>
      </c>
      <c r="V270" s="2" t="s">
        <v>781</v>
      </c>
      <c r="W270" s="2" t="s">
        <v>782</v>
      </c>
      <c r="X270" s="2">
        <v>2025</v>
      </c>
      <c r="Y270" s="2" t="s">
        <v>40</v>
      </c>
      <c r="Z270" s="4"/>
      <c r="AA270" s="3">
        <v>46215</v>
      </c>
      <c r="AB270" s="2" t="s">
        <v>35</v>
      </c>
      <c r="AC270" s="2">
        <v>485814</v>
      </c>
    </row>
    <row r="271" spans="1:29" ht="102.75" x14ac:dyDescent="0.25">
      <c r="A271" s="2" t="s">
        <v>29</v>
      </c>
      <c r="B271" s="2" t="s">
        <v>42</v>
      </c>
      <c r="C271" s="2" t="s">
        <v>43</v>
      </c>
      <c r="D271" s="2" t="s">
        <v>32</v>
      </c>
      <c r="E271" s="2" t="s">
        <v>778</v>
      </c>
      <c r="F271" s="2" t="s">
        <v>41</v>
      </c>
      <c r="G271" s="2">
        <v>1000</v>
      </c>
      <c r="H271" s="2">
        <v>1</v>
      </c>
      <c r="I271" s="3">
        <v>46215</v>
      </c>
      <c r="J271" s="4"/>
      <c r="K271" s="2">
        <v>4844747</v>
      </c>
      <c r="L271" s="2">
        <v>20000</v>
      </c>
      <c r="M271" s="2" t="s">
        <v>35</v>
      </c>
      <c r="N271" s="5">
        <v>46215</v>
      </c>
      <c r="O271" s="2" t="s">
        <v>780</v>
      </c>
      <c r="P271" s="2" t="s">
        <v>36</v>
      </c>
      <c r="Q271" s="2" t="s">
        <v>608</v>
      </c>
      <c r="R271" s="3">
        <v>46215</v>
      </c>
      <c r="S271" s="2" t="s">
        <v>38</v>
      </c>
      <c r="T271" s="2" t="s">
        <v>609</v>
      </c>
      <c r="U271" s="2">
        <v>0</v>
      </c>
      <c r="V271" s="2" t="s">
        <v>781</v>
      </c>
      <c r="W271" s="2" t="s">
        <v>782</v>
      </c>
      <c r="X271" s="2">
        <v>2025</v>
      </c>
      <c r="Y271" s="2" t="s">
        <v>40</v>
      </c>
      <c r="Z271" s="4"/>
      <c r="AA271" s="3">
        <v>46215</v>
      </c>
      <c r="AB271" s="2" t="s">
        <v>35</v>
      </c>
      <c r="AC271" s="2">
        <v>485814</v>
      </c>
    </row>
    <row r="272" spans="1:29" ht="102.75" x14ac:dyDescent="0.25">
      <c r="A272" s="2" t="s">
        <v>29</v>
      </c>
      <c r="B272" s="2" t="s">
        <v>42</v>
      </c>
      <c r="C272" s="2" t="s">
        <v>43</v>
      </c>
      <c r="D272" s="2" t="s">
        <v>67</v>
      </c>
      <c r="E272" s="2" t="s">
        <v>783</v>
      </c>
      <c r="F272" s="2" t="s">
        <v>784</v>
      </c>
      <c r="G272" s="2">
        <v>1582000</v>
      </c>
      <c r="H272" s="2">
        <v>1</v>
      </c>
      <c r="I272" s="3">
        <v>46215</v>
      </c>
      <c r="J272" s="4"/>
      <c r="K272" s="2">
        <v>4796233</v>
      </c>
      <c r="L272" s="2">
        <v>23730</v>
      </c>
      <c r="M272" s="2" t="s">
        <v>35</v>
      </c>
      <c r="N272" s="5">
        <v>46214</v>
      </c>
      <c r="O272" s="2" t="s">
        <v>785</v>
      </c>
      <c r="P272" s="2" t="s">
        <v>49</v>
      </c>
      <c r="Q272" s="4"/>
      <c r="R272" s="3">
        <v>46214</v>
      </c>
      <c r="S272" s="2" t="s">
        <v>38</v>
      </c>
      <c r="T272" s="2" t="s">
        <v>786</v>
      </c>
      <c r="U272" s="4"/>
      <c r="V272" s="2">
        <v>0</v>
      </c>
      <c r="W272" s="2" t="s">
        <v>786</v>
      </c>
      <c r="X272" s="2">
        <v>2026</v>
      </c>
      <c r="Y272" s="2" t="s">
        <v>65</v>
      </c>
      <c r="Z272" s="4"/>
      <c r="AA272" s="4"/>
      <c r="AB272" s="2" t="s">
        <v>35</v>
      </c>
      <c r="AC272" s="2">
        <v>485794</v>
      </c>
    </row>
    <row r="273" spans="1:29" ht="102.75" x14ac:dyDescent="0.25">
      <c r="A273" s="2" t="s">
        <v>29</v>
      </c>
      <c r="B273" s="2" t="s">
        <v>42</v>
      </c>
      <c r="C273" s="2" t="s">
        <v>43</v>
      </c>
      <c r="D273" s="2" t="s">
        <v>67</v>
      </c>
      <c r="E273" s="2" t="s">
        <v>783</v>
      </c>
      <c r="F273" s="2" t="s">
        <v>56</v>
      </c>
      <c r="G273" s="2">
        <v>1368212</v>
      </c>
      <c r="H273" s="2">
        <v>1</v>
      </c>
      <c r="I273" s="3">
        <v>46215</v>
      </c>
      <c r="J273" s="4"/>
      <c r="K273" s="2">
        <v>4796233</v>
      </c>
      <c r="L273" s="2">
        <v>23730</v>
      </c>
      <c r="M273" s="2" t="s">
        <v>35</v>
      </c>
      <c r="N273" s="5">
        <v>46214</v>
      </c>
      <c r="O273" s="2" t="s">
        <v>785</v>
      </c>
      <c r="P273" s="2" t="s">
        <v>49</v>
      </c>
      <c r="Q273" s="4"/>
      <c r="R273" s="3">
        <v>46214</v>
      </c>
      <c r="S273" s="2" t="s">
        <v>38</v>
      </c>
      <c r="T273" s="2" t="s">
        <v>786</v>
      </c>
      <c r="U273" s="4"/>
      <c r="V273" s="2">
        <v>0</v>
      </c>
      <c r="W273" s="2" t="s">
        <v>786</v>
      </c>
      <c r="X273" s="2">
        <v>2026</v>
      </c>
      <c r="Y273" s="2" t="s">
        <v>65</v>
      </c>
      <c r="Z273" s="4"/>
      <c r="AA273" s="4"/>
      <c r="AB273" s="2" t="s">
        <v>35</v>
      </c>
      <c r="AC273" s="2">
        <v>485794</v>
      </c>
    </row>
    <row r="274" spans="1:29" ht="64.5" x14ac:dyDescent="0.25">
      <c r="A274" s="2" t="s">
        <v>29</v>
      </c>
      <c r="B274" s="2" t="s">
        <v>42</v>
      </c>
      <c r="C274" s="2" t="s">
        <v>43</v>
      </c>
      <c r="D274" s="2" t="s">
        <v>67</v>
      </c>
      <c r="E274" s="2" t="s">
        <v>787</v>
      </c>
      <c r="F274" s="2" t="s">
        <v>788</v>
      </c>
      <c r="G274" s="2">
        <v>2406400</v>
      </c>
      <c r="H274" s="2">
        <v>1</v>
      </c>
      <c r="I274" s="3">
        <v>46219</v>
      </c>
      <c r="J274" s="4"/>
      <c r="K274" s="2">
        <v>4830879</v>
      </c>
      <c r="L274" s="2">
        <v>48128</v>
      </c>
      <c r="M274" s="2" t="s">
        <v>714</v>
      </c>
      <c r="N274" s="5">
        <v>46218</v>
      </c>
      <c r="O274" s="2">
        <v>414</v>
      </c>
      <c r="P274" s="2" t="s">
        <v>189</v>
      </c>
      <c r="Q274" s="2" t="s">
        <v>789</v>
      </c>
      <c r="R274" s="3">
        <v>46218</v>
      </c>
      <c r="S274" s="2" t="s">
        <v>51</v>
      </c>
      <c r="T274" s="2" t="s">
        <v>596</v>
      </c>
      <c r="U274" s="2">
        <v>0</v>
      </c>
      <c r="V274" s="2">
        <v>0</v>
      </c>
      <c r="W274" s="2" t="s">
        <v>790</v>
      </c>
      <c r="X274" s="2">
        <v>2026</v>
      </c>
      <c r="Y274" s="2" t="s">
        <v>65</v>
      </c>
      <c r="Z274" s="4"/>
      <c r="AA274" s="3">
        <v>46214</v>
      </c>
      <c r="AB274" s="2" t="s">
        <v>714</v>
      </c>
      <c r="AC274" s="2">
        <v>485578</v>
      </c>
    </row>
    <row r="275" spans="1:29" ht="64.5" x14ac:dyDescent="0.25">
      <c r="A275" s="2" t="s">
        <v>29</v>
      </c>
      <c r="B275" s="2" t="s">
        <v>42</v>
      </c>
      <c r="C275" s="2" t="s">
        <v>43</v>
      </c>
      <c r="D275" s="2" t="s">
        <v>67</v>
      </c>
      <c r="E275" s="2" t="s">
        <v>787</v>
      </c>
      <c r="F275" s="2" t="s">
        <v>41</v>
      </c>
      <c r="G275" s="2">
        <v>5000</v>
      </c>
      <c r="H275" s="2">
        <v>1</v>
      </c>
      <c r="I275" s="3">
        <v>46219</v>
      </c>
      <c r="J275" s="4"/>
      <c r="K275" s="2">
        <v>4830879</v>
      </c>
      <c r="L275" s="2">
        <v>48128</v>
      </c>
      <c r="M275" s="2" t="s">
        <v>714</v>
      </c>
      <c r="N275" s="5">
        <v>46218</v>
      </c>
      <c r="O275" s="2">
        <v>414</v>
      </c>
      <c r="P275" s="2" t="s">
        <v>189</v>
      </c>
      <c r="Q275" s="2" t="s">
        <v>789</v>
      </c>
      <c r="R275" s="3">
        <v>46218</v>
      </c>
      <c r="S275" s="2" t="s">
        <v>51</v>
      </c>
      <c r="T275" s="2" t="s">
        <v>596</v>
      </c>
      <c r="U275" s="2">
        <v>0</v>
      </c>
      <c r="V275" s="2">
        <v>0</v>
      </c>
      <c r="W275" s="2" t="s">
        <v>790</v>
      </c>
      <c r="X275" s="2">
        <v>2026</v>
      </c>
      <c r="Y275" s="2" t="s">
        <v>65</v>
      </c>
      <c r="Z275" s="4"/>
      <c r="AA275" s="3">
        <v>46214</v>
      </c>
      <c r="AB275" s="2" t="s">
        <v>714</v>
      </c>
      <c r="AC275" s="2">
        <v>485578</v>
      </c>
    </row>
    <row r="276" spans="1:29" ht="90" x14ac:dyDescent="0.25">
      <c r="A276" s="2" t="s">
        <v>29</v>
      </c>
      <c r="B276" s="2" t="s">
        <v>42</v>
      </c>
      <c r="C276" s="2" t="s">
        <v>43</v>
      </c>
      <c r="D276" s="2" t="s">
        <v>32</v>
      </c>
      <c r="E276" s="2" t="s">
        <v>791</v>
      </c>
      <c r="F276" s="2" t="s">
        <v>792</v>
      </c>
      <c r="G276" s="2">
        <v>1970000</v>
      </c>
      <c r="H276" s="2">
        <v>1</v>
      </c>
      <c r="I276" s="3">
        <v>46215</v>
      </c>
      <c r="J276" s="4"/>
      <c r="K276" s="2">
        <v>4842790</v>
      </c>
      <c r="L276" s="2">
        <v>39400</v>
      </c>
      <c r="M276" s="2" t="s">
        <v>404</v>
      </c>
      <c r="N276" s="5">
        <v>46214</v>
      </c>
      <c r="O276" s="2" t="s">
        <v>793</v>
      </c>
      <c r="P276" s="2" t="s">
        <v>36</v>
      </c>
      <c r="Q276" s="2" t="s">
        <v>61</v>
      </c>
      <c r="R276" s="3">
        <v>46214</v>
      </c>
      <c r="S276" s="2" t="s">
        <v>794</v>
      </c>
      <c r="T276" s="2" t="s">
        <v>63</v>
      </c>
      <c r="U276" s="2" t="s">
        <v>795</v>
      </c>
      <c r="V276" s="2" t="s">
        <v>795</v>
      </c>
      <c r="W276" s="2" t="s">
        <v>64</v>
      </c>
      <c r="X276" s="2">
        <v>2026</v>
      </c>
      <c r="Y276" s="2" t="s">
        <v>40</v>
      </c>
      <c r="Z276" s="4"/>
      <c r="AA276" s="3">
        <v>46214</v>
      </c>
      <c r="AB276" s="2" t="s">
        <v>404</v>
      </c>
      <c r="AC276" s="2">
        <v>485566</v>
      </c>
    </row>
    <row r="277" spans="1:29" ht="90" x14ac:dyDescent="0.25">
      <c r="A277" s="2" t="s">
        <v>29</v>
      </c>
      <c r="B277" s="2" t="s">
        <v>42</v>
      </c>
      <c r="C277" s="2" t="s">
        <v>43</v>
      </c>
      <c r="D277" s="2" t="s">
        <v>32</v>
      </c>
      <c r="E277" s="2" t="s">
        <v>791</v>
      </c>
      <c r="F277" s="2" t="s">
        <v>41</v>
      </c>
      <c r="G277" s="2">
        <v>1000</v>
      </c>
      <c r="H277" s="2">
        <v>1</v>
      </c>
      <c r="I277" s="3">
        <v>46215</v>
      </c>
      <c r="J277" s="4"/>
      <c r="K277" s="2">
        <v>4842790</v>
      </c>
      <c r="L277" s="2">
        <v>39400</v>
      </c>
      <c r="M277" s="2" t="s">
        <v>404</v>
      </c>
      <c r="N277" s="5">
        <v>46214</v>
      </c>
      <c r="O277" s="2" t="s">
        <v>793</v>
      </c>
      <c r="P277" s="2" t="s">
        <v>36</v>
      </c>
      <c r="Q277" s="2" t="s">
        <v>61</v>
      </c>
      <c r="R277" s="3">
        <v>46214</v>
      </c>
      <c r="S277" s="2" t="s">
        <v>794</v>
      </c>
      <c r="T277" s="2" t="s">
        <v>63</v>
      </c>
      <c r="U277" s="2" t="s">
        <v>795</v>
      </c>
      <c r="V277" s="2" t="s">
        <v>795</v>
      </c>
      <c r="W277" s="2" t="s">
        <v>64</v>
      </c>
      <c r="X277" s="2">
        <v>2026</v>
      </c>
      <c r="Y277" s="2" t="s">
        <v>40</v>
      </c>
      <c r="Z277" s="4"/>
      <c r="AA277" s="3">
        <v>46214</v>
      </c>
      <c r="AB277" s="2" t="s">
        <v>404</v>
      </c>
      <c r="AC277" s="2">
        <v>485566</v>
      </c>
    </row>
    <row r="278" spans="1:29" ht="64.5" x14ac:dyDescent="0.25">
      <c r="A278" s="2" t="s">
        <v>29</v>
      </c>
      <c r="B278" s="2" t="s">
        <v>42</v>
      </c>
      <c r="C278" s="2" t="s">
        <v>43</v>
      </c>
      <c r="D278" s="2" t="s">
        <v>32</v>
      </c>
      <c r="E278" s="2" t="s">
        <v>796</v>
      </c>
      <c r="F278" s="2" t="s">
        <v>797</v>
      </c>
      <c r="G278" s="2">
        <v>3722000</v>
      </c>
      <c r="H278" s="2">
        <v>1</v>
      </c>
      <c r="I278" s="3">
        <v>46217</v>
      </c>
      <c r="J278" s="4"/>
      <c r="K278" s="2">
        <v>4842576</v>
      </c>
      <c r="L278" s="2">
        <v>30000</v>
      </c>
      <c r="M278" s="2" t="s">
        <v>235</v>
      </c>
      <c r="N278" s="5">
        <v>46214</v>
      </c>
      <c r="O278" s="2" t="s">
        <v>798</v>
      </c>
      <c r="P278" s="2" t="s">
        <v>36</v>
      </c>
      <c r="Q278" s="2" t="s">
        <v>410</v>
      </c>
      <c r="R278" s="3">
        <v>46214</v>
      </c>
      <c r="S278" s="2" t="s">
        <v>38</v>
      </c>
      <c r="T278" s="2" t="s">
        <v>411</v>
      </c>
      <c r="U278" s="2" t="s">
        <v>799</v>
      </c>
      <c r="V278" s="2" t="s">
        <v>800</v>
      </c>
      <c r="W278" s="2" t="s">
        <v>212</v>
      </c>
      <c r="X278" s="2">
        <v>2026</v>
      </c>
      <c r="Y278" s="2" t="s">
        <v>40</v>
      </c>
      <c r="Z278" s="4"/>
      <c r="AA278" s="3">
        <v>46214</v>
      </c>
      <c r="AB278" s="2" t="s">
        <v>235</v>
      </c>
      <c r="AC278" s="2">
        <v>485560</v>
      </c>
    </row>
    <row r="279" spans="1:29" ht="39" x14ac:dyDescent="0.25">
      <c r="A279" s="2" t="s">
        <v>29</v>
      </c>
      <c r="B279" s="2" t="s">
        <v>42</v>
      </c>
      <c r="C279" s="2" t="s">
        <v>43</v>
      </c>
      <c r="D279" s="2" t="s">
        <v>32</v>
      </c>
      <c r="E279" s="2" t="s">
        <v>796</v>
      </c>
      <c r="F279" s="2" t="s">
        <v>41</v>
      </c>
      <c r="G279" s="2">
        <v>1000</v>
      </c>
      <c r="H279" s="2">
        <v>1</v>
      </c>
      <c r="I279" s="3">
        <v>46217</v>
      </c>
      <c r="J279" s="4"/>
      <c r="K279" s="2">
        <v>4842576</v>
      </c>
      <c r="L279" s="2">
        <v>30000</v>
      </c>
      <c r="M279" s="2" t="s">
        <v>235</v>
      </c>
      <c r="N279" s="5">
        <v>46214</v>
      </c>
      <c r="O279" s="2" t="s">
        <v>798</v>
      </c>
      <c r="P279" s="2" t="s">
        <v>36</v>
      </c>
      <c r="Q279" s="2" t="s">
        <v>410</v>
      </c>
      <c r="R279" s="3">
        <v>46214</v>
      </c>
      <c r="S279" s="2" t="s">
        <v>38</v>
      </c>
      <c r="T279" s="2" t="s">
        <v>411</v>
      </c>
      <c r="U279" s="2" t="s">
        <v>799</v>
      </c>
      <c r="V279" s="2" t="s">
        <v>800</v>
      </c>
      <c r="W279" s="2" t="s">
        <v>212</v>
      </c>
      <c r="X279" s="2">
        <v>2026</v>
      </c>
      <c r="Y279" s="2" t="s">
        <v>40</v>
      </c>
      <c r="Z279" s="4"/>
      <c r="AA279" s="3">
        <v>46214</v>
      </c>
      <c r="AB279" s="2" t="s">
        <v>235</v>
      </c>
      <c r="AC279" s="2">
        <v>485560</v>
      </c>
    </row>
    <row r="280" spans="1:29" ht="64.5" x14ac:dyDescent="0.25">
      <c r="A280" s="2" t="s">
        <v>29</v>
      </c>
      <c r="B280" s="2" t="s">
        <v>30</v>
      </c>
      <c r="C280" s="2" t="s">
        <v>31</v>
      </c>
      <c r="D280" s="2" t="s">
        <v>32</v>
      </c>
      <c r="E280" s="2" t="s">
        <v>801</v>
      </c>
      <c r="F280" s="2" t="s">
        <v>802</v>
      </c>
      <c r="G280" s="2">
        <v>3198000</v>
      </c>
      <c r="H280" s="2">
        <v>1</v>
      </c>
      <c r="I280" s="3">
        <v>46221</v>
      </c>
      <c r="J280" s="4"/>
      <c r="K280" s="2">
        <v>4842654</v>
      </c>
      <c r="L280" s="2">
        <v>0</v>
      </c>
      <c r="M280" s="2" t="s">
        <v>47</v>
      </c>
      <c r="N280" s="4"/>
      <c r="O280" s="4"/>
      <c r="P280" s="2" t="s">
        <v>36</v>
      </c>
      <c r="Q280" s="2" t="s">
        <v>803</v>
      </c>
      <c r="R280" s="4"/>
      <c r="S280" s="2" t="s">
        <v>51</v>
      </c>
      <c r="T280" s="4"/>
      <c r="U280" s="4"/>
      <c r="V280" s="4"/>
      <c r="W280" s="2" t="s">
        <v>804</v>
      </c>
      <c r="X280" s="2">
        <v>2025</v>
      </c>
      <c r="Y280" s="2" t="s">
        <v>40</v>
      </c>
      <c r="Z280" s="4"/>
      <c r="AA280" s="3">
        <v>46214</v>
      </c>
      <c r="AB280" s="2" t="s">
        <v>47</v>
      </c>
      <c r="AC280" s="2">
        <v>485540</v>
      </c>
    </row>
    <row r="281" spans="1:29" ht="51.75" x14ac:dyDescent="0.25">
      <c r="A281" s="2" t="s">
        <v>29</v>
      </c>
      <c r="B281" s="2" t="s">
        <v>30</v>
      </c>
      <c r="C281" s="2" t="s">
        <v>31</v>
      </c>
      <c r="D281" s="2" t="s">
        <v>32</v>
      </c>
      <c r="E281" s="2" t="s">
        <v>801</v>
      </c>
      <c r="F281" s="2" t="s">
        <v>41</v>
      </c>
      <c r="G281" s="2">
        <v>1000</v>
      </c>
      <c r="H281" s="2">
        <v>1</v>
      </c>
      <c r="I281" s="3">
        <v>46221</v>
      </c>
      <c r="J281" s="4"/>
      <c r="K281" s="2">
        <v>4842654</v>
      </c>
      <c r="L281" s="2">
        <v>0</v>
      </c>
      <c r="M281" s="2" t="s">
        <v>47</v>
      </c>
      <c r="N281" s="4"/>
      <c r="O281" s="4"/>
      <c r="P281" s="2" t="s">
        <v>36</v>
      </c>
      <c r="Q281" s="2" t="s">
        <v>803</v>
      </c>
      <c r="R281" s="4"/>
      <c r="S281" s="2" t="s">
        <v>51</v>
      </c>
      <c r="T281" s="4"/>
      <c r="U281" s="4"/>
      <c r="V281" s="4"/>
      <c r="W281" s="2" t="s">
        <v>804</v>
      </c>
      <c r="X281" s="2">
        <v>2025</v>
      </c>
      <c r="Y281" s="2" t="s">
        <v>40</v>
      </c>
      <c r="Z281" s="4"/>
      <c r="AA281" s="3">
        <v>46214</v>
      </c>
      <c r="AB281" s="2" t="s">
        <v>47</v>
      </c>
      <c r="AC281" s="2">
        <v>485540</v>
      </c>
    </row>
    <row r="282" spans="1:29" ht="90" x14ac:dyDescent="0.25">
      <c r="A282" s="2" t="s">
        <v>29</v>
      </c>
      <c r="B282" s="2" t="s">
        <v>42</v>
      </c>
      <c r="C282" s="2" t="s">
        <v>43</v>
      </c>
      <c r="D282" s="2" t="s">
        <v>44</v>
      </c>
      <c r="E282" s="2" t="s">
        <v>805</v>
      </c>
      <c r="F282" s="2" t="s">
        <v>806</v>
      </c>
      <c r="G282" s="2">
        <v>1737000</v>
      </c>
      <c r="H282" s="2">
        <v>1</v>
      </c>
      <c r="I282" s="3">
        <v>46214</v>
      </c>
      <c r="J282" s="4"/>
      <c r="K282" s="2">
        <v>4776986</v>
      </c>
      <c r="L282" s="2">
        <v>26055</v>
      </c>
      <c r="M282" s="2" t="s">
        <v>807</v>
      </c>
      <c r="N282" s="5">
        <v>46214</v>
      </c>
      <c r="O282" s="2">
        <v>771</v>
      </c>
      <c r="P282" s="2" t="s">
        <v>370</v>
      </c>
      <c r="Q282" s="2">
        <v>0</v>
      </c>
      <c r="R282" s="3">
        <v>46214</v>
      </c>
      <c r="S282" s="2" t="s">
        <v>808</v>
      </c>
      <c r="T282" s="2" t="s">
        <v>809</v>
      </c>
      <c r="U282" s="2">
        <v>0</v>
      </c>
      <c r="V282" s="2">
        <v>0</v>
      </c>
      <c r="W282" s="2" t="s">
        <v>809</v>
      </c>
      <c r="X282" s="2">
        <v>2026</v>
      </c>
      <c r="Y282" s="2" t="s">
        <v>55</v>
      </c>
      <c r="Z282" s="4"/>
      <c r="AA282" s="4"/>
      <c r="AB282" s="2" t="s">
        <v>807</v>
      </c>
      <c r="AC282" s="2">
        <v>485514</v>
      </c>
    </row>
    <row r="283" spans="1:29" ht="90" x14ac:dyDescent="0.25">
      <c r="A283" s="2" t="s">
        <v>29</v>
      </c>
      <c r="B283" s="2" t="s">
        <v>42</v>
      </c>
      <c r="C283" s="2" t="s">
        <v>43</v>
      </c>
      <c r="D283" s="2" t="s">
        <v>44</v>
      </c>
      <c r="E283" s="2" t="s">
        <v>805</v>
      </c>
      <c r="F283" s="2" t="s">
        <v>56</v>
      </c>
      <c r="G283" s="2">
        <v>639600</v>
      </c>
      <c r="H283" s="2">
        <v>1</v>
      </c>
      <c r="I283" s="3">
        <v>46214</v>
      </c>
      <c r="J283" s="4"/>
      <c r="K283" s="2">
        <v>4776986</v>
      </c>
      <c r="L283" s="2">
        <v>26055</v>
      </c>
      <c r="M283" s="2" t="s">
        <v>807</v>
      </c>
      <c r="N283" s="5">
        <v>46214</v>
      </c>
      <c r="O283" s="2">
        <v>771</v>
      </c>
      <c r="P283" s="2" t="s">
        <v>370</v>
      </c>
      <c r="Q283" s="2">
        <v>0</v>
      </c>
      <c r="R283" s="3">
        <v>46214</v>
      </c>
      <c r="S283" s="2" t="s">
        <v>808</v>
      </c>
      <c r="T283" s="2" t="s">
        <v>809</v>
      </c>
      <c r="U283" s="2">
        <v>0</v>
      </c>
      <c r="V283" s="2">
        <v>0</v>
      </c>
      <c r="W283" s="2" t="s">
        <v>809</v>
      </c>
      <c r="X283" s="2">
        <v>2026</v>
      </c>
      <c r="Y283" s="2" t="s">
        <v>55</v>
      </c>
      <c r="Z283" s="4"/>
      <c r="AA283" s="4"/>
      <c r="AB283" s="2" t="s">
        <v>807</v>
      </c>
      <c r="AC283" s="2">
        <v>485514</v>
      </c>
    </row>
    <row r="284" spans="1:29" ht="51.75" x14ac:dyDescent="0.25">
      <c r="A284" s="2" t="s">
        <v>29</v>
      </c>
      <c r="B284" s="2" t="s">
        <v>42</v>
      </c>
      <c r="C284" s="2" t="s">
        <v>43</v>
      </c>
      <c r="D284" s="2" t="s">
        <v>44</v>
      </c>
      <c r="E284" s="2" t="s">
        <v>810</v>
      </c>
      <c r="F284" s="2" t="s">
        <v>41</v>
      </c>
      <c r="G284" s="2">
        <v>1000</v>
      </c>
      <c r="H284" s="2">
        <v>1</v>
      </c>
      <c r="I284" s="3">
        <v>46214</v>
      </c>
      <c r="J284" s="4"/>
      <c r="K284" s="2">
        <v>3168063</v>
      </c>
      <c r="L284" s="2">
        <v>40400</v>
      </c>
      <c r="M284" s="2" t="s">
        <v>461</v>
      </c>
      <c r="N284" s="5">
        <v>46367</v>
      </c>
      <c r="O284" s="2" t="s">
        <v>811</v>
      </c>
      <c r="P284" s="2" t="s">
        <v>181</v>
      </c>
      <c r="Q284" s="2" t="s">
        <v>61</v>
      </c>
      <c r="R284" s="3">
        <v>46214</v>
      </c>
      <c r="S284" s="2" t="s">
        <v>160</v>
      </c>
      <c r="T284" s="2" t="s">
        <v>63</v>
      </c>
      <c r="U284" s="2" t="s">
        <v>812</v>
      </c>
      <c r="V284" s="2" t="s">
        <v>813</v>
      </c>
      <c r="W284" s="2" t="s">
        <v>814</v>
      </c>
      <c r="X284" s="2">
        <v>2026</v>
      </c>
      <c r="Y284" s="2" t="s">
        <v>55</v>
      </c>
      <c r="Z284" s="4"/>
      <c r="AA284" s="3">
        <v>46211</v>
      </c>
      <c r="AB284" s="2" t="s">
        <v>461</v>
      </c>
      <c r="AC284" s="2">
        <v>485508</v>
      </c>
    </row>
    <row r="285" spans="1:29" ht="64.5" x14ac:dyDescent="0.25">
      <c r="A285" s="2" t="s">
        <v>29</v>
      </c>
      <c r="B285" s="2" t="s">
        <v>42</v>
      </c>
      <c r="C285" s="2" t="s">
        <v>43</v>
      </c>
      <c r="D285" s="2" t="s">
        <v>44</v>
      </c>
      <c r="E285" s="2" t="s">
        <v>810</v>
      </c>
      <c r="F285" s="2" t="s">
        <v>815</v>
      </c>
      <c r="G285" s="2">
        <v>2020000</v>
      </c>
      <c r="H285" s="2">
        <v>1</v>
      </c>
      <c r="I285" s="3">
        <v>46214</v>
      </c>
      <c r="J285" s="4"/>
      <c r="K285" s="2">
        <v>3168063</v>
      </c>
      <c r="L285" s="2">
        <v>40400</v>
      </c>
      <c r="M285" s="2" t="s">
        <v>461</v>
      </c>
      <c r="N285" s="5">
        <v>46367</v>
      </c>
      <c r="O285" s="2" t="s">
        <v>811</v>
      </c>
      <c r="P285" s="2" t="s">
        <v>181</v>
      </c>
      <c r="Q285" s="2" t="s">
        <v>61</v>
      </c>
      <c r="R285" s="3">
        <v>46214</v>
      </c>
      <c r="S285" s="2" t="s">
        <v>160</v>
      </c>
      <c r="T285" s="2" t="s">
        <v>63</v>
      </c>
      <c r="U285" s="2" t="s">
        <v>812</v>
      </c>
      <c r="V285" s="2" t="s">
        <v>813</v>
      </c>
      <c r="W285" s="2" t="s">
        <v>814</v>
      </c>
      <c r="X285" s="2">
        <v>2026</v>
      </c>
      <c r="Y285" s="2" t="s">
        <v>55</v>
      </c>
      <c r="Z285" s="4"/>
      <c r="AA285" s="3">
        <v>46211</v>
      </c>
      <c r="AB285" s="2" t="s">
        <v>461</v>
      </c>
      <c r="AC285" s="2">
        <v>485508</v>
      </c>
    </row>
    <row r="286" spans="1:29" ht="64.5" x14ac:dyDescent="0.25">
      <c r="A286" s="2" t="s">
        <v>29</v>
      </c>
      <c r="B286" s="2" t="s">
        <v>30</v>
      </c>
      <c r="C286" s="2" t="s">
        <v>31</v>
      </c>
      <c r="D286" s="2" t="s">
        <v>67</v>
      </c>
      <c r="E286" s="2" t="s">
        <v>816</v>
      </c>
      <c r="F286" s="2" t="s">
        <v>817</v>
      </c>
      <c r="G286" s="2">
        <v>1827000</v>
      </c>
      <c r="H286" s="2">
        <v>1</v>
      </c>
      <c r="I286" s="3">
        <v>46221</v>
      </c>
      <c r="J286" s="4"/>
      <c r="K286" s="2">
        <v>3996438</v>
      </c>
      <c r="L286" s="2">
        <v>0</v>
      </c>
      <c r="M286" s="2" t="s">
        <v>378</v>
      </c>
      <c r="N286" s="4"/>
      <c r="O286" s="4"/>
      <c r="P286" s="2" t="s">
        <v>181</v>
      </c>
      <c r="Q286" s="2">
        <v>0</v>
      </c>
      <c r="R286" s="4"/>
      <c r="S286" s="4"/>
      <c r="T286" s="2" t="s">
        <v>375</v>
      </c>
      <c r="U286" s="2">
        <v>0</v>
      </c>
      <c r="V286" s="2">
        <v>0</v>
      </c>
      <c r="W286" s="2" t="s">
        <v>375</v>
      </c>
      <c r="X286" s="4"/>
      <c r="Y286" s="2" t="s">
        <v>65</v>
      </c>
      <c r="Z286" s="4"/>
      <c r="AA286" s="3">
        <v>46214</v>
      </c>
      <c r="AB286" s="2" t="s">
        <v>378</v>
      </c>
      <c r="AC286" s="2">
        <v>485498</v>
      </c>
    </row>
    <row r="287" spans="1:29" ht="64.5" x14ac:dyDescent="0.25">
      <c r="A287" s="2" t="s">
        <v>29</v>
      </c>
      <c r="B287" s="2" t="s">
        <v>30</v>
      </c>
      <c r="C287" s="2" t="s">
        <v>31</v>
      </c>
      <c r="D287" s="2" t="s">
        <v>67</v>
      </c>
      <c r="E287" s="2" t="s">
        <v>816</v>
      </c>
      <c r="F287" s="2" t="s">
        <v>41</v>
      </c>
      <c r="G287" s="2">
        <v>5000</v>
      </c>
      <c r="H287" s="2">
        <v>1</v>
      </c>
      <c r="I287" s="3">
        <v>46221</v>
      </c>
      <c r="J287" s="4"/>
      <c r="K287" s="2">
        <v>3996438</v>
      </c>
      <c r="L287" s="2">
        <v>0</v>
      </c>
      <c r="M287" s="2" t="s">
        <v>378</v>
      </c>
      <c r="N287" s="4"/>
      <c r="O287" s="4"/>
      <c r="P287" s="2" t="s">
        <v>181</v>
      </c>
      <c r="Q287" s="2">
        <v>0</v>
      </c>
      <c r="R287" s="4"/>
      <c r="S287" s="4"/>
      <c r="T287" s="2" t="s">
        <v>375</v>
      </c>
      <c r="U287" s="2">
        <v>0</v>
      </c>
      <c r="V287" s="2">
        <v>0</v>
      </c>
      <c r="W287" s="2" t="s">
        <v>375</v>
      </c>
      <c r="X287" s="4"/>
      <c r="Y287" s="2" t="s">
        <v>65</v>
      </c>
      <c r="Z287" s="4"/>
      <c r="AA287" s="3">
        <v>46214</v>
      </c>
      <c r="AB287" s="2" t="s">
        <v>378</v>
      </c>
      <c r="AC287" s="2">
        <v>485498</v>
      </c>
    </row>
    <row r="288" spans="1:29" ht="64.5" x14ac:dyDescent="0.25">
      <c r="A288" s="2" t="s">
        <v>29</v>
      </c>
      <c r="B288" s="2" t="s">
        <v>42</v>
      </c>
      <c r="C288" s="2" t="s">
        <v>43</v>
      </c>
      <c r="D288" s="2" t="s">
        <v>32</v>
      </c>
      <c r="E288" s="2" t="s">
        <v>818</v>
      </c>
      <c r="F288" s="2" t="s">
        <v>819</v>
      </c>
      <c r="G288" s="2">
        <v>2270000</v>
      </c>
      <c r="H288" s="2">
        <v>1</v>
      </c>
      <c r="I288" s="3">
        <v>46218</v>
      </c>
      <c r="J288" s="4"/>
      <c r="K288" s="2">
        <v>4842308</v>
      </c>
      <c r="L288" s="2">
        <v>45400</v>
      </c>
      <c r="M288" s="2" t="s">
        <v>192</v>
      </c>
      <c r="N288" s="5">
        <v>46214</v>
      </c>
      <c r="O288" s="2" t="s">
        <v>820</v>
      </c>
      <c r="P288" s="2" t="s">
        <v>36</v>
      </c>
      <c r="Q288" s="2" t="s">
        <v>50</v>
      </c>
      <c r="R288" s="3">
        <v>46217</v>
      </c>
      <c r="S288" s="2" t="s">
        <v>38</v>
      </c>
      <c r="T288" s="2" t="s">
        <v>52</v>
      </c>
      <c r="U288" s="2">
        <v>0</v>
      </c>
      <c r="V288" s="2">
        <v>0</v>
      </c>
      <c r="W288" s="2" t="s">
        <v>154</v>
      </c>
      <c r="X288" s="2">
        <v>2026</v>
      </c>
      <c r="Y288" s="2" t="s">
        <v>40</v>
      </c>
      <c r="Z288" s="4"/>
      <c r="AA288" s="3">
        <v>46214</v>
      </c>
      <c r="AB288" s="2" t="s">
        <v>192</v>
      </c>
      <c r="AC288" s="2">
        <v>485494</v>
      </c>
    </row>
    <row r="289" spans="1:29" ht="51.75" x14ac:dyDescent="0.25">
      <c r="A289" s="2" t="s">
        <v>29</v>
      </c>
      <c r="B289" s="2" t="s">
        <v>42</v>
      </c>
      <c r="C289" s="2" t="s">
        <v>43</v>
      </c>
      <c r="D289" s="2" t="s">
        <v>32</v>
      </c>
      <c r="E289" s="2" t="s">
        <v>818</v>
      </c>
      <c r="F289" s="2" t="s">
        <v>41</v>
      </c>
      <c r="G289" s="2">
        <v>1000</v>
      </c>
      <c r="H289" s="2">
        <v>1</v>
      </c>
      <c r="I289" s="3">
        <v>46218</v>
      </c>
      <c r="J289" s="4"/>
      <c r="K289" s="2">
        <v>4842308</v>
      </c>
      <c r="L289" s="2">
        <v>45400</v>
      </c>
      <c r="M289" s="2" t="s">
        <v>192</v>
      </c>
      <c r="N289" s="5">
        <v>46214</v>
      </c>
      <c r="O289" s="2" t="s">
        <v>820</v>
      </c>
      <c r="P289" s="2" t="s">
        <v>36</v>
      </c>
      <c r="Q289" s="2" t="s">
        <v>50</v>
      </c>
      <c r="R289" s="3">
        <v>46217</v>
      </c>
      <c r="S289" s="2" t="s">
        <v>38</v>
      </c>
      <c r="T289" s="2" t="s">
        <v>52</v>
      </c>
      <c r="U289" s="2">
        <v>0</v>
      </c>
      <c r="V289" s="2">
        <v>0</v>
      </c>
      <c r="W289" s="2" t="s">
        <v>154</v>
      </c>
      <c r="X289" s="2">
        <v>2026</v>
      </c>
      <c r="Y289" s="2" t="s">
        <v>40</v>
      </c>
      <c r="Z289" s="4"/>
      <c r="AA289" s="3">
        <v>46214</v>
      </c>
      <c r="AB289" s="2" t="s">
        <v>192</v>
      </c>
      <c r="AC289" s="2">
        <v>485494</v>
      </c>
    </row>
    <row r="290" spans="1:29" ht="64.5" x14ac:dyDescent="0.25">
      <c r="A290" s="2" t="s">
        <v>29</v>
      </c>
      <c r="B290" s="2" t="s">
        <v>42</v>
      </c>
      <c r="C290" s="2" t="s">
        <v>31</v>
      </c>
      <c r="D290" s="2" t="s">
        <v>32</v>
      </c>
      <c r="E290" s="2" t="s">
        <v>821</v>
      </c>
      <c r="F290" s="2" t="s">
        <v>822</v>
      </c>
      <c r="G290" s="2">
        <v>2415000</v>
      </c>
      <c r="H290" s="2">
        <v>1</v>
      </c>
      <c r="I290" s="3">
        <v>46221</v>
      </c>
      <c r="J290" s="4"/>
      <c r="K290" s="2">
        <v>4842181</v>
      </c>
      <c r="L290" s="2">
        <v>30000</v>
      </c>
      <c r="M290" s="2" t="s">
        <v>235</v>
      </c>
      <c r="N290" s="4"/>
      <c r="O290" s="4"/>
      <c r="P290" s="2" t="s">
        <v>36</v>
      </c>
      <c r="Q290" s="2" t="s">
        <v>237</v>
      </c>
      <c r="R290" s="4"/>
      <c r="S290" s="2" t="s">
        <v>38</v>
      </c>
      <c r="T290" s="4"/>
      <c r="U290" s="4"/>
      <c r="V290" s="4"/>
      <c r="W290" s="2" t="s">
        <v>823</v>
      </c>
      <c r="X290" s="2">
        <v>2026</v>
      </c>
      <c r="Y290" s="2" t="s">
        <v>40</v>
      </c>
      <c r="Z290" s="4"/>
      <c r="AA290" s="3">
        <v>46214</v>
      </c>
      <c r="AB290" s="2" t="s">
        <v>235</v>
      </c>
      <c r="AC290" s="2">
        <v>485474</v>
      </c>
    </row>
    <row r="291" spans="1:29" ht="39" x14ac:dyDescent="0.25">
      <c r="A291" s="2" t="s">
        <v>29</v>
      </c>
      <c r="B291" s="2" t="s">
        <v>42</v>
      </c>
      <c r="C291" s="2" t="s">
        <v>31</v>
      </c>
      <c r="D291" s="2" t="s">
        <v>32</v>
      </c>
      <c r="E291" s="2" t="s">
        <v>821</v>
      </c>
      <c r="F291" s="2" t="s">
        <v>41</v>
      </c>
      <c r="G291" s="2">
        <v>1000</v>
      </c>
      <c r="H291" s="2">
        <v>1</v>
      </c>
      <c r="I291" s="3">
        <v>46221</v>
      </c>
      <c r="J291" s="4"/>
      <c r="K291" s="2">
        <v>4842181</v>
      </c>
      <c r="L291" s="2">
        <v>30000</v>
      </c>
      <c r="M291" s="2" t="s">
        <v>235</v>
      </c>
      <c r="N291" s="4"/>
      <c r="O291" s="4"/>
      <c r="P291" s="2" t="s">
        <v>36</v>
      </c>
      <c r="Q291" s="2" t="s">
        <v>237</v>
      </c>
      <c r="R291" s="4"/>
      <c r="S291" s="2" t="s">
        <v>38</v>
      </c>
      <c r="T291" s="4"/>
      <c r="U291" s="4"/>
      <c r="V291" s="4"/>
      <c r="W291" s="2" t="s">
        <v>823</v>
      </c>
      <c r="X291" s="2">
        <v>2026</v>
      </c>
      <c r="Y291" s="2" t="s">
        <v>40</v>
      </c>
      <c r="Z291" s="4"/>
      <c r="AA291" s="3">
        <v>46214</v>
      </c>
      <c r="AB291" s="2" t="s">
        <v>235</v>
      </c>
      <c r="AC291" s="2">
        <v>485474</v>
      </c>
    </row>
    <row r="292" spans="1:29" ht="64.5" x14ac:dyDescent="0.25">
      <c r="A292" s="2" t="s">
        <v>29</v>
      </c>
      <c r="B292" s="2" t="s">
        <v>42</v>
      </c>
      <c r="C292" s="2" t="s">
        <v>43</v>
      </c>
      <c r="D292" s="2" t="s">
        <v>32</v>
      </c>
      <c r="E292" s="2" t="s">
        <v>824</v>
      </c>
      <c r="F292" s="2" t="s">
        <v>825</v>
      </c>
      <c r="G292" s="2">
        <v>1970000</v>
      </c>
      <c r="H292" s="2">
        <v>1</v>
      </c>
      <c r="I292" s="3">
        <v>46217</v>
      </c>
      <c r="J292" s="4"/>
      <c r="K292" s="2">
        <v>4801317</v>
      </c>
      <c r="L292" s="2">
        <v>39400</v>
      </c>
      <c r="M292" s="2" t="s">
        <v>826</v>
      </c>
      <c r="N292" s="5">
        <v>46214</v>
      </c>
      <c r="O292" s="2">
        <v>236</v>
      </c>
      <c r="P292" s="2" t="s">
        <v>36</v>
      </c>
      <c r="Q292" s="2" t="s">
        <v>61</v>
      </c>
      <c r="R292" s="3">
        <v>46214</v>
      </c>
      <c r="S292" s="2" t="s">
        <v>827</v>
      </c>
      <c r="T292" s="2" t="s">
        <v>63</v>
      </c>
      <c r="U292" s="2">
        <v>0</v>
      </c>
      <c r="V292" s="2">
        <v>0</v>
      </c>
      <c r="W292" s="2" t="s">
        <v>64</v>
      </c>
      <c r="X292" s="2">
        <v>2026</v>
      </c>
      <c r="Y292" s="2" t="s">
        <v>40</v>
      </c>
      <c r="Z292" s="4"/>
      <c r="AA292" s="3">
        <v>46214</v>
      </c>
      <c r="AB292" s="2" t="s">
        <v>826</v>
      </c>
      <c r="AC292" s="2">
        <v>485446</v>
      </c>
    </row>
    <row r="293" spans="1:29" ht="39" x14ac:dyDescent="0.25">
      <c r="A293" s="2" t="s">
        <v>29</v>
      </c>
      <c r="B293" s="2" t="s">
        <v>42</v>
      </c>
      <c r="C293" s="2" t="s">
        <v>43</v>
      </c>
      <c r="D293" s="2" t="s">
        <v>32</v>
      </c>
      <c r="E293" s="2" t="s">
        <v>824</v>
      </c>
      <c r="F293" s="2" t="s">
        <v>41</v>
      </c>
      <c r="G293" s="2">
        <v>1000</v>
      </c>
      <c r="H293" s="2">
        <v>1</v>
      </c>
      <c r="I293" s="3">
        <v>46217</v>
      </c>
      <c r="J293" s="4"/>
      <c r="K293" s="2">
        <v>4801317</v>
      </c>
      <c r="L293" s="2">
        <v>39400</v>
      </c>
      <c r="M293" s="2" t="s">
        <v>826</v>
      </c>
      <c r="N293" s="5">
        <v>46214</v>
      </c>
      <c r="O293" s="2">
        <v>236</v>
      </c>
      <c r="P293" s="2" t="s">
        <v>36</v>
      </c>
      <c r="Q293" s="2" t="s">
        <v>61</v>
      </c>
      <c r="R293" s="3">
        <v>46214</v>
      </c>
      <c r="S293" s="2" t="s">
        <v>827</v>
      </c>
      <c r="T293" s="2" t="s">
        <v>63</v>
      </c>
      <c r="U293" s="2">
        <v>0</v>
      </c>
      <c r="V293" s="2">
        <v>0</v>
      </c>
      <c r="W293" s="2" t="s">
        <v>64</v>
      </c>
      <c r="X293" s="2">
        <v>2026</v>
      </c>
      <c r="Y293" s="2" t="s">
        <v>40</v>
      </c>
      <c r="Z293" s="4"/>
      <c r="AA293" s="3">
        <v>46214</v>
      </c>
      <c r="AB293" s="2" t="s">
        <v>826</v>
      </c>
      <c r="AC293" s="2">
        <v>485446</v>
      </c>
    </row>
    <row r="294" spans="1:29" ht="64.5" x14ac:dyDescent="0.25">
      <c r="A294" s="2" t="s">
        <v>29</v>
      </c>
      <c r="B294" s="2" t="s">
        <v>42</v>
      </c>
      <c r="C294" s="2" t="s">
        <v>43</v>
      </c>
      <c r="D294" s="2" t="s">
        <v>32</v>
      </c>
      <c r="E294" s="2" t="s">
        <v>828</v>
      </c>
      <c r="F294" s="2" t="s">
        <v>829</v>
      </c>
      <c r="G294" s="2">
        <v>2553000</v>
      </c>
      <c r="H294" s="2">
        <v>1</v>
      </c>
      <c r="I294" s="3">
        <v>46214</v>
      </c>
      <c r="J294" s="4"/>
      <c r="K294" s="2">
        <v>4841992</v>
      </c>
      <c r="L294" s="2">
        <v>30000</v>
      </c>
      <c r="M294" s="2" t="s">
        <v>235</v>
      </c>
      <c r="N294" s="5">
        <v>46213</v>
      </c>
      <c r="O294" s="2" t="s">
        <v>830</v>
      </c>
      <c r="P294" s="2" t="s">
        <v>36</v>
      </c>
      <c r="Q294" s="2" t="s">
        <v>237</v>
      </c>
      <c r="R294" s="3">
        <v>46213</v>
      </c>
      <c r="S294" s="2" t="s">
        <v>38</v>
      </c>
      <c r="T294" s="2" t="s">
        <v>831</v>
      </c>
      <c r="U294" s="2" t="s">
        <v>832</v>
      </c>
      <c r="V294" s="2" t="s">
        <v>833</v>
      </c>
      <c r="W294" s="2" t="s">
        <v>834</v>
      </c>
      <c r="X294" s="2">
        <v>2026</v>
      </c>
      <c r="Y294" s="2" t="s">
        <v>40</v>
      </c>
      <c r="Z294" s="4"/>
      <c r="AA294" s="3">
        <v>46214</v>
      </c>
      <c r="AB294" s="2" t="s">
        <v>235</v>
      </c>
      <c r="AC294" s="2">
        <v>485434</v>
      </c>
    </row>
    <row r="295" spans="1:29" ht="39" x14ac:dyDescent="0.25">
      <c r="A295" s="2" t="s">
        <v>29</v>
      </c>
      <c r="B295" s="2" t="s">
        <v>42</v>
      </c>
      <c r="C295" s="2" t="s">
        <v>43</v>
      </c>
      <c r="D295" s="2" t="s">
        <v>32</v>
      </c>
      <c r="E295" s="2" t="s">
        <v>828</v>
      </c>
      <c r="F295" s="2" t="s">
        <v>41</v>
      </c>
      <c r="G295" s="2">
        <v>1000</v>
      </c>
      <c r="H295" s="2">
        <v>1</v>
      </c>
      <c r="I295" s="3">
        <v>46214</v>
      </c>
      <c r="J295" s="4"/>
      <c r="K295" s="2">
        <v>4841992</v>
      </c>
      <c r="L295" s="2">
        <v>30000</v>
      </c>
      <c r="M295" s="2" t="s">
        <v>235</v>
      </c>
      <c r="N295" s="5">
        <v>46213</v>
      </c>
      <c r="O295" s="2" t="s">
        <v>830</v>
      </c>
      <c r="P295" s="2" t="s">
        <v>36</v>
      </c>
      <c r="Q295" s="2" t="s">
        <v>237</v>
      </c>
      <c r="R295" s="3">
        <v>46213</v>
      </c>
      <c r="S295" s="2" t="s">
        <v>38</v>
      </c>
      <c r="T295" s="2" t="s">
        <v>831</v>
      </c>
      <c r="U295" s="2" t="s">
        <v>832</v>
      </c>
      <c r="V295" s="2" t="s">
        <v>833</v>
      </c>
      <c r="W295" s="2" t="s">
        <v>834</v>
      </c>
      <c r="X295" s="2">
        <v>2026</v>
      </c>
      <c r="Y295" s="2" t="s">
        <v>40</v>
      </c>
      <c r="Z295" s="4"/>
      <c r="AA295" s="3">
        <v>46214</v>
      </c>
      <c r="AB295" s="2" t="s">
        <v>235</v>
      </c>
      <c r="AC295" s="2">
        <v>485434</v>
      </c>
    </row>
    <row r="296" spans="1:29" ht="64.5" x14ac:dyDescent="0.25">
      <c r="A296" s="2" t="s">
        <v>29</v>
      </c>
      <c r="B296" s="2" t="s">
        <v>30</v>
      </c>
      <c r="C296" s="2" t="s">
        <v>31</v>
      </c>
      <c r="D296" s="2" t="s">
        <v>32</v>
      </c>
      <c r="E296" s="2" t="s">
        <v>835</v>
      </c>
      <c r="F296" s="2" t="s">
        <v>836</v>
      </c>
      <c r="G296" s="2">
        <v>2821500</v>
      </c>
      <c r="H296" s="2">
        <v>1</v>
      </c>
      <c r="I296" s="3">
        <v>46221</v>
      </c>
      <c r="J296" s="4"/>
      <c r="K296" s="2">
        <v>1962008</v>
      </c>
      <c r="L296" s="2">
        <v>0</v>
      </c>
      <c r="M296" s="2" t="s">
        <v>714</v>
      </c>
      <c r="N296" s="4"/>
      <c r="O296" s="4"/>
      <c r="P296" s="2" t="s">
        <v>36</v>
      </c>
      <c r="Q296" s="2" t="s">
        <v>837</v>
      </c>
      <c r="R296" s="4"/>
      <c r="S296" s="2" t="s">
        <v>51</v>
      </c>
      <c r="T296" s="4"/>
      <c r="U296" s="4"/>
      <c r="V296" s="4"/>
      <c r="W296" s="2" t="s">
        <v>838</v>
      </c>
      <c r="X296" s="2">
        <v>2025</v>
      </c>
      <c r="Y296" s="2" t="s">
        <v>40</v>
      </c>
      <c r="Z296" s="4"/>
      <c r="AA296" s="3">
        <v>46214</v>
      </c>
      <c r="AB296" s="2" t="s">
        <v>714</v>
      </c>
      <c r="AC296" s="2">
        <v>485400</v>
      </c>
    </row>
    <row r="297" spans="1:29" ht="64.5" x14ac:dyDescent="0.25">
      <c r="A297" s="2" t="s">
        <v>29</v>
      </c>
      <c r="B297" s="2" t="s">
        <v>30</v>
      </c>
      <c r="C297" s="2" t="s">
        <v>31</v>
      </c>
      <c r="D297" s="2" t="s">
        <v>32</v>
      </c>
      <c r="E297" s="2" t="s">
        <v>835</v>
      </c>
      <c r="F297" s="2" t="s">
        <v>41</v>
      </c>
      <c r="G297" s="2">
        <v>1000</v>
      </c>
      <c r="H297" s="2">
        <v>1</v>
      </c>
      <c r="I297" s="3">
        <v>46221</v>
      </c>
      <c r="J297" s="4"/>
      <c r="K297" s="2">
        <v>1962008</v>
      </c>
      <c r="L297" s="2">
        <v>0</v>
      </c>
      <c r="M297" s="2" t="s">
        <v>714</v>
      </c>
      <c r="N297" s="4"/>
      <c r="O297" s="4"/>
      <c r="P297" s="2" t="s">
        <v>36</v>
      </c>
      <c r="Q297" s="2" t="s">
        <v>837</v>
      </c>
      <c r="R297" s="4"/>
      <c r="S297" s="2" t="s">
        <v>51</v>
      </c>
      <c r="T297" s="4"/>
      <c r="U297" s="4"/>
      <c r="V297" s="4"/>
      <c r="W297" s="2" t="s">
        <v>838</v>
      </c>
      <c r="X297" s="2">
        <v>2025</v>
      </c>
      <c r="Y297" s="2" t="s">
        <v>40</v>
      </c>
      <c r="Z297" s="4"/>
      <c r="AA297" s="3">
        <v>46214</v>
      </c>
      <c r="AB297" s="2" t="s">
        <v>714</v>
      </c>
      <c r="AC297" s="2">
        <v>485400</v>
      </c>
    </row>
    <row r="298" spans="1:29" ht="64.5" x14ac:dyDescent="0.25">
      <c r="A298" s="2" t="s">
        <v>29</v>
      </c>
      <c r="B298" s="2" t="s">
        <v>42</v>
      </c>
      <c r="C298" s="2" t="s">
        <v>43</v>
      </c>
      <c r="D298" s="2" t="s">
        <v>32</v>
      </c>
      <c r="E298" s="2" t="s">
        <v>839</v>
      </c>
      <c r="F298" s="2" t="s">
        <v>840</v>
      </c>
      <c r="G298" s="2">
        <v>2280000</v>
      </c>
      <c r="H298" s="2">
        <v>1</v>
      </c>
      <c r="I298" s="3">
        <v>46214</v>
      </c>
      <c r="J298" s="4"/>
      <c r="K298" s="2">
        <v>4841758</v>
      </c>
      <c r="L298" s="2">
        <v>45600</v>
      </c>
      <c r="M298" s="2" t="s">
        <v>143</v>
      </c>
      <c r="N298" s="5">
        <v>46214</v>
      </c>
      <c r="O298" s="2" t="s">
        <v>841</v>
      </c>
      <c r="P298" s="2" t="s">
        <v>36</v>
      </c>
      <c r="Q298" s="2" t="s">
        <v>337</v>
      </c>
      <c r="R298" s="3">
        <v>46214</v>
      </c>
      <c r="S298" s="2" t="s">
        <v>151</v>
      </c>
      <c r="T298" s="2" t="s">
        <v>98</v>
      </c>
      <c r="U298" s="2" t="s">
        <v>842</v>
      </c>
      <c r="V298" s="2" t="s">
        <v>842</v>
      </c>
      <c r="W298" s="2" t="s">
        <v>687</v>
      </c>
      <c r="X298" s="2">
        <v>2026</v>
      </c>
      <c r="Y298" s="2" t="s">
        <v>40</v>
      </c>
      <c r="Z298" s="4"/>
      <c r="AA298" s="3">
        <v>46214</v>
      </c>
      <c r="AB298" s="2" t="s">
        <v>143</v>
      </c>
      <c r="AC298" s="2">
        <v>485384</v>
      </c>
    </row>
    <row r="299" spans="1:29" ht="39" x14ac:dyDescent="0.25">
      <c r="A299" s="2" t="s">
        <v>29</v>
      </c>
      <c r="B299" s="2" t="s">
        <v>42</v>
      </c>
      <c r="C299" s="2" t="s">
        <v>43</v>
      </c>
      <c r="D299" s="2" t="s">
        <v>32</v>
      </c>
      <c r="E299" s="2" t="s">
        <v>839</v>
      </c>
      <c r="F299" s="2" t="s">
        <v>41</v>
      </c>
      <c r="G299" s="2">
        <v>1000</v>
      </c>
      <c r="H299" s="2">
        <v>1</v>
      </c>
      <c r="I299" s="3">
        <v>46214</v>
      </c>
      <c r="J299" s="4"/>
      <c r="K299" s="2">
        <v>4841758</v>
      </c>
      <c r="L299" s="2">
        <v>45600</v>
      </c>
      <c r="M299" s="2" t="s">
        <v>143</v>
      </c>
      <c r="N299" s="5">
        <v>46214</v>
      </c>
      <c r="O299" s="2" t="s">
        <v>841</v>
      </c>
      <c r="P299" s="2" t="s">
        <v>36</v>
      </c>
      <c r="Q299" s="2" t="s">
        <v>337</v>
      </c>
      <c r="R299" s="3">
        <v>46214</v>
      </c>
      <c r="S299" s="2" t="s">
        <v>151</v>
      </c>
      <c r="T299" s="2" t="s">
        <v>98</v>
      </c>
      <c r="U299" s="2" t="s">
        <v>842</v>
      </c>
      <c r="V299" s="2" t="s">
        <v>842</v>
      </c>
      <c r="W299" s="2" t="s">
        <v>687</v>
      </c>
      <c r="X299" s="2">
        <v>2026</v>
      </c>
      <c r="Y299" s="2" t="s">
        <v>40</v>
      </c>
      <c r="Z299" s="4"/>
      <c r="AA299" s="3">
        <v>46214</v>
      </c>
      <c r="AB299" s="2" t="s">
        <v>143</v>
      </c>
      <c r="AC299" s="2">
        <v>485384</v>
      </c>
    </row>
    <row r="300" spans="1:29" ht="64.5" x14ac:dyDescent="0.25">
      <c r="A300" s="2" t="s">
        <v>29</v>
      </c>
      <c r="B300" s="2" t="s">
        <v>42</v>
      </c>
      <c r="C300" s="2" t="s">
        <v>43</v>
      </c>
      <c r="D300" s="2" t="s">
        <v>32</v>
      </c>
      <c r="E300" s="2" t="s">
        <v>843</v>
      </c>
      <c r="F300" s="2" t="s">
        <v>844</v>
      </c>
      <c r="G300" s="2">
        <v>1970000</v>
      </c>
      <c r="H300" s="2">
        <v>1</v>
      </c>
      <c r="I300" s="3">
        <v>46214</v>
      </c>
      <c r="J300" s="4"/>
      <c r="K300" s="2">
        <v>2031096</v>
      </c>
      <c r="L300" s="2">
        <v>30000</v>
      </c>
      <c r="M300" s="2" t="s">
        <v>659</v>
      </c>
      <c r="N300" s="5">
        <v>46214</v>
      </c>
      <c r="O300" s="2" t="s">
        <v>845</v>
      </c>
      <c r="P300" s="2" t="s">
        <v>36</v>
      </c>
      <c r="Q300" s="2" t="s">
        <v>61</v>
      </c>
      <c r="R300" s="3">
        <v>46214</v>
      </c>
      <c r="S300" s="2" t="s">
        <v>38</v>
      </c>
      <c r="T300" s="2" t="s">
        <v>63</v>
      </c>
      <c r="U300" s="2">
        <v>0</v>
      </c>
      <c r="V300" s="2">
        <v>0</v>
      </c>
      <c r="W300" s="2" t="s">
        <v>64</v>
      </c>
      <c r="X300" s="2">
        <v>2026</v>
      </c>
      <c r="Y300" s="2" t="s">
        <v>40</v>
      </c>
      <c r="Z300" s="4"/>
      <c r="AA300" s="3">
        <v>46214</v>
      </c>
      <c r="AB300" s="2" t="s">
        <v>659</v>
      </c>
      <c r="AC300" s="2">
        <v>485378</v>
      </c>
    </row>
    <row r="301" spans="1:29" ht="51.75" x14ac:dyDescent="0.25">
      <c r="A301" s="2" t="s">
        <v>29</v>
      </c>
      <c r="B301" s="2" t="s">
        <v>42</v>
      </c>
      <c r="C301" s="2" t="s">
        <v>43</v>
      </c>
      <c r="D301" s="2" t="s">
        <v>32</v>
      </c>
      <c r="E301" s="2" t="s">
        <v>843</v>
      </c>
      <c r="F301" s="2" t="s">
        <v>41</v>
      </c>
      <c r="G301" s="2">
        <v>1000</v>
      </c>
      <c r="H301" s="2">
        <v>1</v>
      </c>
      <c r="I301" s="3">
        <v>46214</v>
      </c>
      <c r="J301" s="4"/>
      <c r="K301" s="2">
        <v>2031096</v>
      </c>
      <c r="L301" s="2">
        <v>30000</v>
      </c>
      <c r="M301" s="2" t="s">
        <v>659</v>
      </c>
      <c r="N301" s="5">
        <v>46214</v>
      </c>
      <c r="O301" s="2" t="s">
        <v>845</v>
      </c>
      <c r="P301" s="2" t="s">
        <v>36</v>
      </c>
      <c r="Q301" s="2" t="s">
        <v>61</v>
      </c>
      <c r="R301" s="3">
        <v>46214</v>
      </c>
      <c r="S301" s="2" t="s">
        <v>38</v>
      </c>
      <c r="T301" s="2" t="s">
        <v>63</v>
      </c>
      <c r="U301" s="2">
        <v>0</v>
      </c>
      <c r="V301" s="2">
        <v>0</v>
      </c>
      <c r="W301" s="2" t="s">
        <v>64</v>
      </c>
      <c r="X301" s="2">
        <v>2026</v>
      </c>
      <c r="Y301" s="2" t="s">
        <v>40</v>
      </c>
      <c r="Z301" s="4"/>
      <c r="AA301" s="3">
        <v>46214</v>
      </c>
      <c r="AB301" s="2" t="s">
        <v>659</v>
      </c>
      <c r="AC301" s="2">
        <v>485378</v>
      </c>
    </row>
    <row r="302" spans="1:29" ht="51.75" x14ac:dyDescent="0.25">
      <c r="A302" s="2" t="s">
        <v>29</v>
      </c>
      <c r="B302" s="2" t="s">
        <v>30</v>
      </c>
      <c r="C302" s="2" t="s">
        <v>31</v>
      </c>
      <c r="D302" s="2" t="s">
        <v>219</v>
      </c>
      <c r="E302" s="2" t="s">
        <v>846</v>
      </c>
      <c r="F302" s="2" t="s">
        <v>56</v>
      </c>
      <c r="G302" s="2">
        <v>3740000</v>
      </c>
      <c r="H302" s="2">
        <v>1</v>
      </c>
      <c r="I302" s="3">
        <v>46221</v>
      </c>
      <c r="J302" s="4"/>
      <c r="K302" s="2">
        <v>4645606</v>
      </c>
      <c r="L302" s="2">
        <v>0</v>
      </c>
      <c r="M302" s="2" t="s">
        <v>847</v>
      </c>
      <c r="N302" s="4"/>
      <c r="O302" s="4"/>
      <c r="P302" s="2" t="s">
        <v>49</v>
      </c>
      <c r="Q302" s="4"/>
      <c r="R302" s="4"/>
      <c r="S302" s="2" t="s">
        <v>848</v>
      </c>
      <c r="T302" s="4"/>
      <c r="U302" s="4"/>
      <c r="V302" s="4"/>
      <c r="W302" s="2" t="s">
        <v>466</v>
      </c>
      <c r="X302" s="2">
        <v>2026</v>
      </c>
      <c r="Y302" s="2" t="s">
        <v>65</v>
      </c>
      <c r="Z302" s="4"/>
      <c r="AA302" s="3">
        <v>46214</v>
      </c>
      <c r="AB302" s="2" t="s">
        <v>847</v>
      </c>
      <c r="AC302" s="2">
        <v>485370</v>
      </c>
    </row>
    <row r="303" spans="1:29" ht="51.75" x14ac:dyDescent="0.25">
      <c r="A303" s="2" t="s">
        <v>29</v>
      </c>
      <c r="B303" s="2" t="s">
        <v>30</v>
      </c>
      <c r="C303" s="2" t="s">
        <v>31</v>
      </c>
      <c r="D303" s="2" t="s">
        <v>219</v>
      </c>
      <c r="E303" s="2" t="s">
        <v>846</v>
      </c>
      <c r="F303" s="2" t="s">
        <v>849</v>
      </c>
      <c r="G303" s="2">
        <v>3740000</v>
      </c>
      <c r="H303" s="2">
        <v>1</v>
      </c>
      <c r="I303" s="3">
        <v>46221</v>
      </c>
      <c r="J303" s="4"/>
      <c r="K303" s="2">
        <v>4645606</v>
      </c>
      <c r="L303" s="2">
        <v>0</v>
      </c>
      <c r="M303" s="2" t="s">
        <v>847</v>
      </c>
      <c r="N303" s="4"/>
      <c r="O303" s="4"/>
      <c r="P303" s="2" t="s">
        <v>49</v>
      </c>
      <c r="Q303" s="4"/>
      <c r="R303" s="4"/>
      <c r="S303" s="2" t="s">
        <v>848</v>
      </c>
      <c r="T303" s="4"/>
      <c r="U303" s="4"/>
      <c r="V303" s="4"/>
      <c r="W303" s="2" t="s">
        <v>466</v>
      </c>
      <c r="X303" s="2">
        <v>2026</v>
      </c>
      <c r="Y303" s="2" t="s">
        <v>65</v>
      </c>
      <c r="Z303" s="4"/>
      <c r="AA303" s="3">
        <v>46214</v>
      </c>
      <c r="AB303" s="2" t="s">
        <v>847</v>
      </c>
      <c r="AC303" s="2">
        <v>485370</v>
      </c>
    </row>
    <row r="304" spans="1:29" ht="39" x14ac:dyDescent="0.25">
      <c r="A304" s="2" t="s">
        <v>29</v>
      </c>
      <c r="B304" s="2" t="s">
        <v>30</v>
      </c>
      <c r="C304" s="2" t="s">
        <v>31</v>
      </c>
      <c r="D304" s="2" t="s">
        <v>219</v>
      </c>
      <c r="E304" s="2" t="s">
        <v>846</v>
      </c>
      <c r="F304" s="2" t="s">
        <v>41</v>
      </c>
      <c r="G304" s="2">
        <v>5000</v>
      </c>
      <c r="H304" s="2">
        <v>1</v>
      </c>
      <c r="I304" s="3">
        <v>46221</v>
      </c>
      <c r="J304" s="4"/>
      <c r="K304" s="2">
        <v>4645606</v>
      </c>
      <c r="L304" s="2">
        <v>0</v>
      </c>
      <c r="M304" s="2" t="s">
        <v>847</v>
      </c>
      <c r="N304" s="4"/>
      <c r="O304" s="4"/>
      <c r="P304" s="2" t="s">
        <v>49</v>
      </c>
      <c r="Q304" s="4"/>
      <c r="R304" s="4"/>
      <c r="S304" s="2" t="s">
        <v>848</v>
      </c>
      <c r="T304" s="4"/>
      <c r="U304" s="4"/>
      <c r="V304" s="4"/>
      <c r="W304" s="2" t="s">
        <v>466</v>
      </c>
      <c r="X304" s="2">
        <v>2026</v>
      </c>
      <c r="Y304" s="2" t="s">
        <v>65</v>
      </c>
      <c r="Z304" s="4"/>
      <c r="AA304" s="3">
        <v>46214</v>
      </c>
      <c r="AB304" s="2" t="s">
        <v>847</v>
      </c>
      <c r="AC304" s="2">
        <v>485370</v>
      </c>
    </row>
    <row r="305" spans="1:29" ht="64.5" x14ac:dyDescent="0.25">
      <c r="A305" s="2" t="s">
        <v>29</v>
      </c>
      <c r="B305" s="2" t="s">
        <v>42</v>
      </c>
      <c r="C305" s="2" t="s">
        <v>43</v>
      </c>
      <c r="D305" s="2" t="s">
        <v>32</v>
      </c>
      <c r="E305" s="2" t="s">
        <v>850</v>
      </c>
      <c r="F305" s="2" t="s">
        <v>851</v>
      </c>
      <c r="G305" s="2">
        <v>2008000</v>
      </c>
      <c r="H305" s="2">
        <v>1</v>
      </c>
      <c r="I305" s="3">
        <v>46214</v>
      </c>
      <c r="J305" s="4"/>
      <c r="K305" s="2">
        <v>4841556</v>
      </c>
      <c r="L305" s="2">
        <v>30000</v>
      </c>
      <c r="M305" s="2" t="s">
        <v>357</v>
      </c>
      <c r="N305" s="5">
        <v>46367</v>
      </c>
      <c r="O305" s="2" t="s">
        <v>852</v>
      </c>
      <c r="P305" s="2" t="s">
        <v>36</v>
      </c>
      <c r="Q305" s="2" t="s">
        <v>61</v>
      </c>
      <c r="R305" s="3">
        <v>46367</v>
      </c>
      <c r="S305" s="2" t="s">
        <v>89</v>
      </c>
      <c r="T305" s="2" t="s">
        <v>63</v>
      </c>
      <c r="U305" s="2" t="s">
        <v>853</v>
      </c>
      <c r="V305" s="2" t="s">
        <v>854</v>
      </c>
      <c r="W305" s="2" t="s">
        <v>855</v>
      </c>
      <c r="X305" s="2">
        <v>2026</v>
      </c>
      <c r="Y305" s="2" t="s">
        <v>40</v>
      </c>
      <c r="Z305" s="4"/>
      <c r="AA305" s="3">
        <v>46214</v>
      </c>
      <c r="AB305" s="2" t="s">
        <v>357</v>
      </c>
      <c r="AC305" s="2">
        <v>485354</v>
      </c>
    </row>
    <row r="306" spans="1:29" ht="39" x14ac:dyDescent="0.25">
      <c r="A306" s="2" t="s">
        <v>29</v>
      </c>
      <c r="B306" s="2" t="s">
        <v>42</v>
      </c>
      <c r="C306" s="2" t="s">
        <v>43</v>
      </c>
      <c r="D306" s="2" t="s">
        <v>32</v>
      </c>
      <c r="E306" s="2" t="s">
        <v>850</v>
      </c>
      <c r="F306" s="2" t="s">
        <v>41</v>
      </c>
      <c r="G306" s="2">
        <v>1000</v>
      </c>
      <c r="H306" s="2">
        <v>1</v>
      </c>
      <c r="I306" s="3">
        <v>46214</v>
      </c>
      <c r="J306" s="4"/>
      <c r="K306" s="2">
        <v>4841556</v>
      </c>
      <c r="L306" s="2">
        <v>30000</v>
      </c>
      <c r="M306" s="2" t="s">
        <v>357</v>
      </c>
      <c r="N306" s="5">
        <v>46367</v>
      </c>
      <c r="O306" s="2" t="s">
        <v>852</v>
      </c>
      <c r="P306" s="2" t="s">
        <v>36</v>
      </c>
      <c r="Q306" s="2" t="s">
        <v>61</v>
      </c>
      <c r="R306" s="3">
        <v>46367</v>
      </c>
      <c r="S306" s="2" t="s">
        <v>89</v>
      </c>
      <c r="T306" s="2" t="s">
        <v>63</v>
      </c>
      <c r="U306" s="2" t="s">
        <v>853</v>
      </c>
      <c r="V306" s="2" t="s">
        <v>854</v>
      </c>
      <c r="W306" s="2" t="s">
        <v>855</v>
      </c>
      <c r="X306" s="2">
        <v>2026</v>
      </c>
      <c r="Y306" s="2" t="s">
        <v>40</v>
      </c>
      <c r="Z306" s="4"/>
      <c r="AA306" s="3">
        <v>46214</v>
      </c>
      <c r="AB306" s="2" t="s">
        <v>357</v>
      </c>
      <c r="AC306" s="2">
        <v>485354</v>
      </c>
    </row>
    <row r="307" spans="1:29" ht="64.5" x14ac:dyDescent="0.25">
      <c r="A307" s="2" t="s">
        <v>29</v>
      </c>
      <c r="B307" s="2" t="s">
        <v>42</v>
      </c>
      <c r="C307" s="2" t="s">
        <v>43</v>
      </c>
      <c r="D307" s="2" t="s">
        <v>32</v>
      </c>
      <c r="E307" s="2" t="s">
        <v>856</v>
      </c>
      <c r="F307" s="2" t="s">
        <v>857</v>
      </c>
      <c r="G307" s="2">
        <v>2300000</v>
      </c>
      <c r="H307" s="2">
        <v>1</v>
      </c>
      <c r="I307" s="3">
        <v>46214</v>
      </c>
      <c r="J307" s="4"/>
      <c r="K307" s="2">
        <v>4841534</v>
      </c>
      <c r="L307" s="2">
        <v>46000</v>
      </c>
      <c r="M307" s="2" t="s">
        <v>478</v>
      </c>
      <c r="N307" s="5">
        <v>46214</v>
      </c>
      <c r="O307" s="2">
        <v>9032</v>
      </c>
      <c r="P307" s="2" t="s">
        <v>36</v>
      </c>
      <c r="Q307" s="2" t="s">
        <v>50</v>
      </c>
      <c r="R307" s="3">
        <v>46214</v>
      </c>
      <c r="S307" s="2" t="s">
        <v>110</v>
      </c>
      <c r="T307" s="2" t="s">
        <v>52</v>
      </c>
      <c r="U307" s="2" t="s">
        <v>82</v>
      </c>
      <c r="V307" s="2" t="s">
        <v>37</v>
      </c>
      <c r="W307" s="2" t="s">
        <v>169</v>
      </c>
      <c r="X307" s="2">
        <v>2026</v>
      </c>
      <c r="Y307" s="2" t="s">
        <v>40</v>
      </c>
      <c r="Z307" s="4"/>
      <c r="AA307" s="3">
        <v>46214</v>
      </c>
      <c r="AB307" s="2" t="s">
        <v>478</v>
      </c>
      <c r="AC307" s="2">
        <v>485352</v>
      </c>
    </row>
    <row r="308" spans="1:29" ht="51.75" x14ac:dyDescent="0.25">
      <c r="A308" s="2" t="s">
        <v>29</v>
      </c>
      <c r="B308" s="2" t="s">
        <v>42</v>
      </c>
      <c r="C308" s="2" t="s">
        <v>43</v>
      </c>
      <c r="D308" s="2" t="s">
        <v>32</v>
      </c>
      <c r="E308" s="2" t="s">
        <v>856</v>
      </c>
      <c r="F308" s="2" t="s">
        <v>41</v>
      </c>
      <c r="G308" s="2">
        <v>1000</v>
      </c>
      <c r="H308" s="2">
        <v>1</v>
      </c>
      <c r="I308" s="3">
        <v>46214</v>
      </c>
      <c r="J308" s="4"/>
      <c r="K308" s="2">
        <v>4841534</v>
      </c>
      <c r="L308" s="2">
        <v>46000</v>
      </c>
      <c r="M308" s="2" t="s">
        <v>478</v>
      </c>
      <c r="N308" s="5">
        <v>46214</v>
      </c>
      <c r="O308" s="2">
        <v>9032</v>
      </c>
      <c r="P308" s="2" t="s">
        <v>36</v>
      </c>
      <c r="Q308" s="2" t="s">
        <v>50</v>
      </c>
      <c r="R308" s="3">
        <v>46214</v>
      </c>
      <c r="S308" s="2" t="s">
        <v>110</v>
      </c>
      <c r="T308" s="2" t="s">
        <v>52</v>
      </c>
      <c r="U308" s="2" t="s">
        <v>82</v>
      </c>
      <c r="V308" s="2" t="s">
        <v>37</v>
      </c>
      <c r="W308" s="2" t="s">
        <v>169</v>
      </c>
      <c r="X308" s="2">
        <v>2026</v>
      </c>
      <c r="Y308" s="2" t="s">
        <v>40</v>
      </c>
      <c r="Z308" s="4"/>
      <c r="AA308" s="3">
        <v>46214</v>
      </c>
      <c r="AB308" s="2" t="s">
        <v>478</v>
      </c>
      <c r="AC308" s="2">
        <v>485352</v>
      </c>
    </row>
    <row r="309" spans="1:29" ht="64.5" x14ac:dyDescent="0.25">
      <c r="A309" s="2" t="s">
        <v>29</v>
      </c>
      <c r="B309" s="2" t="s">
        <v>30</v>
      </c>
      <c r="C309" s="2" t="s">
        <v>31</v>
      </c>
      <c r="D309" s="2" t="s">
        <v>32</v>
      </c>
      <c r="E309" s="2" t="s">
        <v>858</v>
      </c>
      <c r="F309" s="2" t="s">
        <v>859</v>
      </c>
      <c r="G309" s="2">
        <v>2130000</v>
      </c>
      <c r="H309" s="2">
        <v>1</v>
      </c>
      <c r="I309" s="3">
        <v>46221</v>
      </c>
      <c r="J309" s="4"/>
      <c r="K309" s="2">
        <v>4195268</v>
      </c>
      <c r="L309" s="2">
        <v>0</v>
      </c>
      <c r="M309" s="2" t="s">
        <v>287</v>
      </c>
      <c r="N309" s="4"/>
      <c r="O309" s="4"/>
      <c r="P309" s="2" t="s">
        <v>181</v>
      </c>
      <c r="Q309" s="2" t="s">
        <v>71</v>
      </c>
      <c r="R309" s="4"/>
      <c r="S309" s="2" t="s">
        <v>288</v>
      </c>
      <c r="T309" s="4"/>
      <c r="U309" s="4"/>
      <c r="V309" s="4"/>
      <c r="W309" s="2" t="s">
        <v>321</v>
      </c>
      <c r="X309" s="4"/>
      <c r="Y309" s="2" t="s">
        <v>40</v>
      </c>
      <c r="Z309" s="4"/>
      <c r="AA309" s="3">
        <v>46214</v>
      </c>
      <c r="AB309" s="2" t="s">
        <v>287</v>
      </c>
      <c r="AC309" s="2">
        <v>485348</v>
      </c>
    </row>
    <row r="310" spans="1:29" ht="51.75" x14ac:dyDescent="0.25">
      <c r="A310" s="2" t="s">
        <v>29</v>
      </c>
      <c r="B310" s="2" t="s">
        <v>30</v>
      </c>
      <c r="C310" s="2" t="s">
        <v>31</v>
      </c>
      <c r="D310" s="2" t="s">
        <v>32</v>
      </c>
      <c r="E310" s="2" t="s">
        <v>858</v>
      </c>
      <c r="F310" s="2" t="s">
        <v>41</v>
      </c>
      <c r="G310" s="2">
        <v>5000</v>
      </c>
      <c r="H310" s="2">
        <v>1</v>
      </c>
      <c r="I310" s="3">
        <v>46221</v>
      </c>
      <c r="J310" s="4"/>
      <c r="K310" s="2">
        <v>4195268</v>
      </c>
      <c r="L310" s="2">
        <v>0</v>
      </c>
      <c r="M310" s="2" t="s">
        <v>287</v>
      </c>
      <c r="N310" s="4"/>
      <c r="O310" s="4"/>
      <c r="P310" s="2" t="s">
        <v>181</v>
      </c>
      <c r="Q310" s="2" t="s">
        <v>71</v>
      </c>
      <c r="R310" s="4"/>
      <c r="S310" s="2" t="s">
        <v>288</v>
      </c>
      <c r="T310" s="4"/>
      <c r="U310" s="4"/>
      <c r="V310" s="4"/>
      <c r="W310" s="2" t="s">
        <v>321</v>
      </c>
      <c r="X310" s="4"/>
      <c r="Y310" s="2" t="s">
        <v>40</v>
      </c>
      <c r="Z310" s="4"/>
      <c r="AA310" s="3">
        <v>46214</v>
      </c>
      <c r="AB310" s="2" t="s">
        <v>287</v>
      </c>
      <c r="AC310" s="2">
        <v>485348</v>
      </c>
    </row>
    <row r="311" spans="1:29" ht="64.5" x14ac:dyDescent="0.25">
      <c r="A311" s="2" t="s">
        <v>29</v>
      </c>
      <c r="B311" s="2" t="s">
        <v>30</v>
      </c>
      <c r="C311" s="2" t="s">
        <v>31</v>
      </c>
      <c r="D311" s="2" t="s">
        <v>32</v>
      </c>
      <c r="E311" s="2" t="s">
        <v>860</v>
      </c>
      <c r="F311" s="2" t="s">
        <v>861</v>
      </c>
      <c r="G311" s="2">
        <v>2399000</v>
      </c>
      <c r="H311" s="2">
        <v>1</v>
      </c>
      <c r="I311" s="3">
        <v>46221</v>
      </c>
      <c r="J311" s="4"/>
      <c r="K311" s="2">
        <v>4841431</v>
      </c>
      <c r="L311" s="2">
        <v>0</v>
      </c>
      <c r="M311" s="2" t="s">
        <v>192</v>
      </c>
      <c r="N311" s="4"/>
      <c r="O311" s="4"/>
      <c r="P311" s="2" t="s">
        <v>36</v>
      </c>
      <c r="Q311" s="2" t="s">
        <v>337</v>
      </c>
      <c r="R311" s="4"/>
      <c r="S311" s="2" t="s">
        <v>38</v>
      </c>
      <c r="T311" s="4"/>
      <c r="U311" s="4"/>
      <c r="V311" s="2" t="s">
        <v>862</v>
      </c>
      <c r="W311" s="2" t="s">
        <v>863</v>
      </c>
      <c r="X311" s="2">
        <v>2026</v>
      </c>
      <c r="Y311" s="2" t="s">
        <v>40</v>
      </c>
      <c r="Z311" s="4"/>
      <c r="AA311" s="3">
        <v>46214</v>
      </c>
      <c r="AB311" s="2" t="s">
        <v>192</v>
      </c>
      <c r="AC311" s="2">
        <v>485340</v>
      </c>
    </row>
    <row r="312" spans="1:29" ht="51.75" x14ac:dyDescent="0.25">
      <c r="A312" s="2" t="s">
        <v>29</v>
      </c>
      <c r="B312" s="2" t="s">
        <v>30</v>
      </c>
      <c r="C312" s="2" t="s">
        <v>31</v>
      </c>
      <c r="D312" s="2" t="s">
        <v>32</v>
      </c>
      <c r="E312" s="2" t="s">
        <v>860</v>
      </c>
      <c r="F312" s="2" t="s">
        <v>41</v>
      </c>
      <c r="G312" s="2">
        <v>1000</v>
      </c>
      <c r="H312" s="2">
        <v>1</v>
      </c>
      <c r="I312" s="3">
        <v>46221</v>
      </c>
      <c r="J312" s="4"/>
      <c r="K312" s="2">
        <v>4841431</v>
      </c>
      <c r="L312" s="2">
        <v>0</v>
      </c>
      <c r="M312" s="2" t="s">
        <v>192</v>
      </c>
      <c r="N312" s="4"/>
      <c r="O312" s="4"/>
      <c r="P312" s="2" t="s">
        <v>36</v>
      </c>
      <c r="Q312" s="2" t="s">
        <v>337</v>
      </c>
      <c r="R312" s="4"/>
      <c r="S312" s="2" t="s">
        <v>38</v>
      </c>
      <c r="T312" s="4"/>
      <c r="U312" s="4"/>
      <c r="V312" s="2" t="s">
        <v>862</v>
      </c>
      <c r="W312" s="2" t="s">
        <v>863</v>
      </c>
      <c r="X312" s="2">
        <v>2026</v>
      </c>
      <c r="Y312" s="2" t="s">
        <v>40</v>
      </c>
      <c r="Z312" s="4"/>
      <c r="AA312" s="3">
        <v>46214</v>
      </c>
      <c r="AB312" s="2" t="s">
        <v>192</v>
      </c>
      <c r="AC312" s="2">
        <v>485340</v>
      </c>
    </row>
    <row r="313" spans="1:29" ht="90" x14ac:dyDescent="0.25">
      <c r="A313" s="2" t="s">
        <v>29</v>
      </c>
      <c r="B313" s="2" t="s">
        <v>42</v>
      </c>
      <c r="C313" s="2" t="s">
        <v>43</v>
      </c>
      <c r="D313" s="2" t="s">
        <v>32</v>
      </c>
      <c r="E313" s="2" t="s">
        <v>864</v>
      </c>
      <c r="F313" s="2" t="s">
        <v>865</v>
      </c>
      <c r="G313" s="2">
        <v>1970000</v>
      </c>
      <c r="H313" s="2">
        <v>1</v>
      </c>
      <c r="I313" s="3">
        <v>46215</v>
      </c>
      <c r="J313" s="4"/>
      <c r="K313" s="2">
        <v>4841382</v>
      </c>
      <c r="L313" s="2">
        <v>39400</v>
      </c>
      <c r="M313" s="2" t="s">
        <v>157</v>
      </c>
      <c r="N313" s="5">
        <v>46214</v>
      </c>
      <c r="O313" s="2" t="s">
        <v>866</v>
      </c>
      <c r="P313" s="2" t="s">
        <v>36</v>
      </c>
      <c r="Q313" s="2" t="s">
        <v>61</v>
      </c>
      <c r="R313" s="3">
        <v>46214</v>
      </c>
      <c r="S313" s="2" t="s">
        <v>174</v>
      </c>
      <c r="T313" s="2" t="s">
        <v>63</v>
      </c>
      <c r="U313" s="2">
        <v>0</v>
      </c>
      <c r="V313" s="2">
        <v>0</v>
      </c>
      <c r="W313" s="2" t="s">
        <v>64</v>
      </c>
      <c r="X313" s="2">
        <v>2026</v>
      </c>
      <c r="Y313" s="2" t="s">
        <v>40</v>
      </c>
      <c r="Z313" s="4"/>
      <c r="AA313" s="3">
        <v>46214</v>
      </c>
      <c r="AB313" s="2" t="s">
        <v>157</v>
      </c>
      <c r="AC313" s="2">
        <v>485326</v>
      </c>
    </row>
    <row r="314" spans="1:29" ht="90" x14ac:dyDescent="0.25">
      <c r="A314" s="2" t="s">
        <v>29</v>
      </c>
      <c r="B314" s="2" t="s">
        <v>42</v>
      </c>
      <c r="C314" s="2" t="s">
        <v>43</v>
      </c>
      <c r="D314" s="2" t="s">
        <v>32</v>
      </c>
      <c r="E314" s="2" t="s">
        <v>864</v>
      </c>
      <c r="F314" s="2" t="s">
        <v>41</v>
      </c>
      <c r="G314" s="2">
        <v>1000</v>
      </c>
      <c r="H314" s="2">
        <v>1</v>
      </c>
      <c r="I314" s="3">
        <v>46215</v>
      </c>
      <c r="J314" s="4"/>
      <c r="K314" s="2">
        <v>4841382</v>
      </c>
      <c r="L314" s="2">
        <v>39400</v>
      </c>
      <c r="M314" s="2" t="s">
        <v>157</v>
      </c>
      <c r="N314" s="5">
        <v>46214</v>
      </c>
      <c r="O314" s="2" t="s">
        <v>866</v>
      </c>
      <c r="P314" s="2" t="s">
        <v>36</v>
      </c>
      <c r="Q314" s="2" t="s">
        <v>61</v>
      </c>
      <c r="R314" s="3">
        <v>46214</v>
      </c>
      <c r="S314" s="2" t="s">
        <v>174</v>
      </c>
      <c r="T314" s="2" t="s">
        <v>63</v>
      </c>
      <c r="U314" s="2">
        <v>0</v>
      </c>
      <c r="V314" s="2">
        <v>0</v>
      </c>
      <c r="W314" s="2" t="s">
        <v>64</v>
      </c>
      <c r="X314" s="2">
        <v>2026</v>
      </c>
      <c r="Y314" s="2" t="s">
        <v>40</v>
      </c>
      <c r="Z314" s="4"/>
      <c r="AA314" s="3">
        <v>46214</v>
      </c>
      <c r="AB314" s="2" t="s">
        <v>157</v>
      </c>
      <c r="AC314" s="2">
        <v>485326</v>
      </c>
    </row>
    <row r="315" spans="1:29" ht="90" x14ac:dyDescent="0.25">
      <c r="A315" s="2" t="s">
        <v>29</v>
      </c>
      <c r="B315" s="2" t="s">
        <v>42</v>
      </c>
      <c r="C315" s="2" t="s">
        <v>43</v>
      </c>
      <c r="D315" s="2" t="s">
        <v>32</v>
      </c>
      <c r="E315" s="2" t="s">
        <v>867</v>
      </c>
      <c r="F315" s="2" t="s">
        <v>41</v>
      </c>
      <c r="G315" s="2">
        <v>1000</v>
      </c>
      <c r="H315" s="2">
        <v>1</v>
      </c>
      <c r="I315" s="3">
        <v>46215</v>
      </c>
      <c r="J315" s="4"/>
      <c r="K315" s="2">
        <v>4841275</v>
      </c>
      <c r="L315" s="2">
        <v>39400</v>
      </c>
      <c r="M315" s="2" t="s">
        <v>404</v>
      </c>
      <c r="N315" s="5">
        <v>46214</v>
      </c>
      <c r="O315" s="2" t="s">
        <v>868</v>
      </c>
      <c r="P315" s="2" t="s">
        <v>36</v>
      </c>
      <c r="Q315" s="2" t="s">
        <v>61</v>
      </c>
      <c r="R315" s="3">
        <v>46214</v>
      </c>
      <c r="S315" s="2" t="s">
        <v>794</v>
      </c>
      <c r="T315" s="2" t="s">
        <v>63</v>
      </c>
      <c r="U315" s="2" t="s">
        <v>869</v>
      </c>
      <c r="V315" s="2" t="s">
        <v>869</v>
      </c>
      <c r="W315" s="2" t="s">
        <v>64</v>
      </c>
      <c r="X315" s="2">
        <v>2026</v>
      </c>
      <c r="Y315" s="2" t="s">
        <v>40</v>
      </c>
      <c r="Z315" s="4"/>
      <c r="AA315" s="3">
        <v>46214</v>
      </c>
      <c r="AB315" s="2" t="s">
        <v>404</v>
      </c>
      <c r="AC315" s="2">
        <v>485316</v>
      </c>
    </row>
    <row r="316" spans="1:29" ht="90" x14ac:dyDescent="0.25">
      <c r="A316" s="2" t="s">
        <v>29</v>
      </c>
      <c r="B316" s="2" t="s">
        <v>42</v>
      </c>
      <c r="C316" s="2" t="s">
        <v>43</v>
      </c>
      <c r="D316" s="2" t="s">
        <v>32</v>
      </c>
      <c r="E316" s="2" t="s">
        <v>867</v>
      </c>
      <c r="F316" s="2" t="s">
        <v>870</v>
      </c>
      <c r="G316" s="2">
        <v>1970000</v>
      </c>
      <c r="H316" s="2">
        <v>1</v>
      </c>
      <c r="I316" s="3">
        <v>46215</v>
      </c>
      <c r="J316" s="4"/>
      <c r="K316" s="2">
        <v>4841275</v>
      </c>
      <c r="L316" s="2">
        <v>39400</v>
      </c>
      <c r="M316" s="2" t="s">
        <v>404</v>
      </c>
      <c r="N316" s="5">
        <v>46214</v>
      </c>
      <c r="O316" s="2" t="s">
        <v>868</v>
      </c>
      <c r="P316" s="2" t="s">
        <v>36</v>
      </c>
      <c r="Q316" s="2" t="s">
        <v>61</v>
      </c>
      <c r="R316" s="3">
        <v>46214</v>
      </c>
      <c r="S316" s="2" t="s">
        <v>794</v>
      </c>
      <c r="T316" s="2" t="s">
        <v>63</v>
      </c>
      <c r="U316" s="2" t="s">
        <v>869</v>
      </c>
      <c r="V316" s="2" t="s">
        <v>869</v>
      </c>
      <c r="W316" s="2" t="s">
        <v>64</v>
      </c>
      <c r="X316" s="2">
        <v>2026</v>
      </c>
      <c r="Y316" s="2" t="s">
        <v>40</v>
      </c>
      <c r="Z316" s="4"/>
      <c r="AA316" s="3">
        <v>46214</v>
      </c>
      <c r="AB316" s="2" t="s">
        <v>404</v>
      </c>
      <c r="AC316" s="2">
        <v>485316</v>
      </c>
    </row>
    <row r="317" spans="1:29" ht="102.75" x14ac:dyDescent="0.25">
      <c r="A317" s="2" t="s">
        <v>29</v>
      </c>
      <c r="B317" s="2" t="s">
        <v>42</v>
      </c>
      <c r="C317" s="2" t="s">
        <v>43</v>
      </c>
      <c r="D317" s="2" t="s">
        <v>32</v>
      </c>
      <c r="E317" s="2" t="s">
        <v>871</v>
      </c>
      <c r="F317" s="2" t="s">
        <v>872</v>
      </c>
      <c r="G317" s="2">
        <v>2840000</v>
      </c>
      <c r="H317" s="2">
        <v>1</v>
      </c>
      <c r="I317" s="3">
        <v>46215</v>
      </c>
      <c r="J317" s="4"/>
      <c r="K317" s="2">
        <v>4814769</v>
      </c>
      <c r="L317" s="2">
        <v>20000</v>
      </c>
      <c r="M317" s="2" t="s">
        <v>35</v>
      </c>
      <c r="N317" s="5">
        <v>46214</v>
      </c>
      <c r="O317" s="2" t="s">
        <v>873</v>
      </c>
      <c r="P317" s="2" t="s">
        <v>36</v>
      </c>
      <c r="Q317" s="2" t="s">
        <v>837</v>
      </c>
      <c r="R317" s="3">
        <v>46214</v>
      </c>
      <c r="S317" s="2" t="s">
        <v>38</v>
      </c>
      <c r="T317" s="2" t="s">
        <v>83</v>
      </c>
      <c r="U317" s="2">
        <v>0</v>
      </c>
      <c r="V317" s="2" t="s">
        <v>874</v>
      </c>
      <c r="W317" s="2" t="s">
        <v>875</v>
      </c>
      <c r="X317" s="2">
        <v>2025</v>
      </c>
      <c r="Y317" s="2" t="s">
        <v>40</v>
      </c>
      <c r="Z317" s="4"/>
      <c r="AA317" s="3">
        <v>46214</v>
      </c>
      <c r="AB317" s="2" t="s">
        <v>35</v>
      </c>
      <c r="AC317" s="2">
        <v>485306</v>
      </c>
    </row>
    <row r="318" spans="1:29" ht="102.75" x14ac:dyDescent="0.25">
      <c r="A318" s="2" t="s">
        <v>29</v>
      </c>
      <c r="B318" s="2" t="s">
        <v>42</v>
      </c>
      <c r="C318" s="2" t="s">
        <v>43</v>
      </c>
      <c r="D318" s="2" t="s">
        <v>32</v>
      </c>
      <c r="E318" s="2" t="s">
        <v>871</v>
      </c>
      <c r="F318" s="2" t="s">
        <v>41</v>
      </c>
      <c r="G318" s="2">
        <v>1000</v>
      </c>
      <c r="H318" s="2">
        <v>1</v>
      </c>
      <c r="I318" s="3">
        <v>46215</v>
      </c>
      <c r="J318" s="4"/>
      <c r="K318" s="2">
        <v>4814769</v>
      </c>
      <c r="L318" s="2">
        <v>20000</v>
      </c>
      <c r="M318" s="2" t="s">
        <v>35</v>
      </c>
      <c r="N318" s="5">
        <v>46214</v>
      </c>
      <c r="O318" s="2" t="s">
        <v>873</v>
      </c>
      <c r="P318" s="2" t="s">
        <v>36</v>
      </c>
      <c r="Q318" s="2" t="s">
        <v>837</v>
      </c>
      <c r="R318" s="3">
        <v>46214</v>
      </c>
      <c r="S318" s="2" t="s">
        <v>38</v>
      </c>
      <c r="T318" s="2" t="s">
        <v>83</v>
      </c>
      <c r="U318" s="2">
        <v>0</v>
      </c>
      <c r="V318" s="2" t="s">
        <v>874</v>
      </c>
      <c r="W318" s="2" t="s">
        <v>875</v>
      </c>
      <c r="X318" s="2">
        <v>2025</v>
      </c>
      <c r="Y318" s="2" t="s">
        <v>40</v>
      </c>
      <c r="Z318" s="4"/>
      <c r="AA318" s="3">
        <v>46214</v>
      </c>
      <c r="AB318" s="2" t="s">
        <v>35</v>
      </c>
      <c r="AC318" s="2">
        <v>485306</v>
      </c>
    </row>
    <row r="319" spans="1:29" ht="64.5" x14ac:dyDescent="0.25">
      <c r="A319" s="2" t="s">
        <v>29</v>
      </c>
      <c r="B319" s="2" t="s">
        <v>42</v>
      </c>
      <c r="C319" s="2" t="s">
        <v>43</v>
      </c>
      <c r="D319" s="2" t="s">
        <v>32</v>
      </c>
      <c r="E319" s="2" t="s">
        <v>876</v>
      </c>
      <c r="F319" s="2" t="s">
        <v>877</v>
      </c>
      <c r="G319" s="2">
        <v>2270000</v>
      </c>
      <c r="H319" s="2">
        <v>1</v>
      </c>
      <c r="I319" s="3">
        <v>46214</v>
      </c>
      <c r="J319" s="4"/>
      <c r="K319" s="2">
        <v>4824325</v>
      </c>
      <c r="L319" s="2">
        <v>45400</v>
      </c>
      <c r="M319" s="2" t="s">
        <v>200</v>
      </c>
      <c r="N319" s="5">
        <v>46214</v>
      </c>
      <c r="O319" s="2" t="s">
        <v>878</v>
      </c>
      <c r="P319" s="2" t="s">
        <v>36</v>
      </c>
      <c r="Q319" s="2" t="s">
        <v>50</v>
      </c>
      <c r="R319" s="3">
        <v>46214</v>
      </c>
      <c r="S319" s="2" t="s">
        <v>51</v>
      </c>
      <c r="T319" s="2" t="s">
        <v>52</v>
      </c>
      <c r="U319" s="2" t="s">
        <v>879</v>
      </c>
      <c r="V319" s="2" t="s">
        <v>879</v>
      </c>
      <c r="W319" s="2" t="s">
        <v>154</v>
      </c>
      <c r="X319" s="2">
        <v>2026</v>
      </c>
      <c r="Y319" s="2" t="s">
        <v>40</v>
      </c>
      <c r="Z319" s="4"/>
      <c r="AA319" s="3">
        <v>46214</v>
      </c>
      <c r="AB319" s="2" t="s">
        <v>200</v>
      </c>
      <c r="AC319" s="2">
        <v>485266</v>
      </c>
    </row>
    <row r="320" spans="1:29" ht="51.75" x14ac:dyDescent="0.25">
      <c r="A320" s="2" t="s">
        <v>29</v>
      </c>
      <c r="B320" s="2" t="s">
        <v>42</v>
      </c>
      <c r="C320" s="2" t="s">
        <v>43</v>
      </c>
      <c r="D320" s="2" t="s">
        <v>32</v>
      </c>
      <c r="E320" s="2" t="s">
        <v>876</v>
      </c>
      <c r="F320" s="2" t="s">
        <v>41</v>
      </c>
      <c r="G320" s="2">
        <v>1000</v>
      </c>
      <c r="H320" s="2">
        <v>1</v>
      </c>
      <c r="I320" s="3">
        <v>46214</v>
      </c>
      <c r="J320" s="4"/>
      <c r="K320" s="2">
        <v>4824325</v>
      </c>
      <c r="L320" s="2">
        <v>45400</v>
      </c>
      <c r="M320" s="2" t="s">
        <v>200</v>
      </c>
      <c r="N320" s="5">
        <v>46214</v>
      </c>
      <c r="O320" s="2" t="s">
        <v>878</v>
      </c>
      <c r="P320" s="2" t="s">
        <v>36</v>
      </c>
      <c r="Q320" s="2" t="s">
        <v>50</v>
      </c>
      <c r="R320" s="3">
        <v>46214</v>
      </c>
      <c r="S320" s="2" t="s">
        <v>51</v>
      </c>
      <c r="T320" s="2" t="s">
        <v>52</v>
      </c>
      <c r="U320" s="2" t="s">
        <v>879</v>
      </c>
      <c r="V320" s="2" t="s">
        <v>879</v>
      </c>
      <c r="W320" s="2" t="s">
        <v>154</v>
      </c>
      <c r="X320" s="2">
        <v>2026</v>
      </c>
      <c r="Y320" s="2" t="s">
        <v>40</v>
      </c>
      <c r="Z320" s="4"/>
      <c r="AA320" s="3">
        <v>46214</v>
      </c>
      <c r="AB320" s="2" t="s">
        <v>200</v>
      </c>
      <c r="AC320" s="2">
        <v>485266</v>
      </c>
    </row>
    <row r="321" spans="1:29" ht="64.5" x14ac:dyDescent="0.25">
      <c r="A321" s="2" t="s">
        <v>29</v>
      </c>
      <c r="B321" s="2" t="s">
        <v>42</v>
      </c>
      <c r="C321" s="2" t="s">
        <v>43</v>
      </c>
      <c r="D321" s="2" t="s">
        <v>32</v>
      </c>
      <c r="E321" s="2" t="s">
        <v>880</v>
      </c>
      <c r="F321" s="2" t="s">
        <v>881</v>
      </c>
      <c r="G321" s="2">
        <v>2070000</v>
      </c>
      <c r="H321" s="2">
        <v>1</v>
      </c>
      <c r="I321" s="3">
        <v>46214</v>
      </c>
      <c r="J321" s="4"/>
      <c r="K321" s="2">
        <v>4561390</v>
      </c>
      <c r="L321" s="2">
        <v>30000</v>
      </c>
      <c r="M321" s="2" t="s">
        <v>659</v>
      </c>
      <c r="N321" s="5">
        <v>46214</v>
      </c>
      <c r="O321" s="2" t="s">
        <v>882</v>
      </c>
      <c r="P321" s="2" t="s">
        <v>36</v>
      </c>
      <c r="Q321" s="2" t="s">
        <v>61</v>
      </c>
      <c r="R321" s="3">
        <v>46214</v>
      </c>
      <c r="S321" s="2" t="s">
        <v>38</v>
      </c>
      <c r="T321" s="2" t="s">
        <v>63</v>
      </c>
      <c r="U321" s="2">
        <v>0</v>
      </c>
      <c r="V321" s="2" t="s">
        <v>883</v>
      </c>
      <c r="W321" s="2" t="s">
        <v>484</v>
      </c>
      <c r="X321" s="2">
        <v>2026</v>
      </c>
      <c r="Y321" s="2" t="s">
        <v>40</v>
      </c>
      <c r="Z321" s="4"/>
      <c r="AA321" s="3">
        <v>46214</v>
      </c>
      <c r="AB321" s="2" t="s">
        <v>659</v>
      </c>
      <c r="AC321" s="2">
        <v>485252</v>
      </c>
    </row>
    <row r="322" spans="1:29" ht="51.75" x14ac:dyDescent="0.25">
      <c r="A322" s="2" t="s">
        <v>29</v>
      </c>
      <c r="B322" s="2" t="s">
        <v>42</v>
      </c>
      <c r="C322" s="2" t="s">
        <v>43</v>
      </c>
      <c r="D322" s="2" t="s">
        <v>32</v>
      </c>
      <c r="E322" s="2" t="s">
        <v>880</v>
      </c>
      <c r="F322" s="2" t="s">
        <v>41</v>
      </c>
      <c r="G322" s="2">
        <v>1000</v>
      </c>
      <c r="H322" s="2">
        <v>1</v>
      </c>
      <c r="I322" s="3">
        <v>46214</v>
      </c>
      <c r="J322" s="4"/>
      <c r="K322" s="2">
        <v>4561390</v>
      </c>
      <c r="L322" s="2">
        <v>30000</v>
      </c>
      <c r="M322" s="2" t="s">
        <v>659</v>
      </c>
      <c r="N322" s="5">
        <v>46214</v>
      </c>
      <c r="O322" s="2" t="s">
        <v>882</v>
      </c>
      <c r="P322" s="2" t="s">
        <v>36</v>
      </c>
      <c r="Q322" s="2" t="s">
        <v>61</v>
      </c>
      <c r="R322" s="3">
        <v>46214</v>
      </c>
      <c r="S322" s="2" t="s">
        <v>38</v>
      </c>
      <c r="T322" s="2" t="s">
        <v>63</v>
      </c>
      <c r="U322" s="2">
        <v>0</v>
      </c>
      <c r="V322" s="2" t="s">
        <v>883</v>
      </c>
      <c r="W322" s="2" t="s">
        <v>484</v>
      </c>
      <c r="X322" s="2">
        <v>2026</v>
      </c>
      <c r="Y322" s="2" t="s">
        <v>40</v>
      </c>
      <c r="Z322" s="4"/>
      <c r="AA322" s="3">
        <v>46214</v>
      </c>
      <c r="AB322" s="2" t="s">
        <v>659</v>
      </c>
      <c r="AC322" s="2">
        <v>485252</v>
      </c>
    </row>
    <row r="323" spans="1:29" ht="64.5" x14ac:dyDescent="0.25">
      <c r="A323" s="2" t="s">
        <v>29</v>
      </c>
      <c r="B323" s="2" t="s">
        <v>42</v>
      </c>
      <c r="C323" s="2" t="s">
        <v>43</v>
      </c>
      <c r="D323" s="2" t="s">
        <v>32</v>
      </c>
      <c r="E323" s="2" t="s">
        <v>884</v>
      </c>
      <c r="F323" s="2" t="s">
        <v>885</v>
      </c>
      <c r="G323" s="2">
        <v>3670000</v>
      </c>
      <c r="H323" s="2">
        <v>1</v>
      </c>
      <c r="I323" s="3">
        <v>46216</v>
      </c>
      <c r="J323" s="4"/>
      <c r="K323" s="2">
        <v>4840874</v>
      </c>
      <c r="L323" s="2">
        <v>73400</v>
      </c>
      <c r="M323" s="2" t="s">
        <v>886</v>
      </c>
      <c r="N323" s="5">
        <v>46214</v>
      </c>
      <c r="O323" s="2">
        <v>215</v>
      </c>
      <c r="P323" s="2" t="s">
        <v>36</v>
      </c>
      <c r="Q323" s="2" t="s">
        <v>209</v>
      </c>
      <c r="R323" s="3">
        <v>46214</v>
      </c>
      <c r="S323" s="2" t="s">
        <v>887</v>
      </c>
      <c r="T323" s="2" t="s">
        <v>225</v>
      </c>
      <c r="U323" s="2" t="s">
        <v>37</v>
      </c>
      <c r="V323" s="2">
        <v>0</v>
      </c>
      <c r="W323" s="2" t="s">
        <v>228</v>
      </c>
      <c r="X323" s="2">
        <v>2026</v>
      </c>
      <c r="Y323" s="2" t="s">
        <v>40</v>
      </c>
      <c r="Z323" s="4"/>
      <c r="AA323" s="3">
        <v>46214</v>
      </c>
      <c r="AB323" s="2" t="s">
        <v>886</v>
      </c>
      <c r="AC323" s="2">
        <v>485236</v>
      </c>
    </row>
    <row r="324" spans="1:29" ht="64.5" x14ac:dyDescent="0.25">
      <c r="A324" s="2" t="s">
        <v>29</v>
      </c>
      <c r="B324" s="2" t="s">
        <v>42</v>
      </c>
      <c r="C324" s="2" t="s">
        <v>43</v>
      </c>
      <c r="D324" s="2" t="s">
        <v>32</v>
      </c>
      <c r="E324" s="2" t="s">
        <v>884</v>
      </c>
      <c r="F324" s="2" t="s">
        <v>41</v>
      </c>
      <c r="G324" s="2">
        <v>1000</v>
      </c>
      <c r="H324" s="2">
        <v>1</v>
      </c>
      <c r="I324" s="3">
        <v>46216</v>
      </c>
      <c r="J324" s="4"/>
      <c r="K324" s="2">
        <v>4840874</v>
      </c>
      <c r="L324" s="2">
        <v>73400</v>
      </c>
      <c r="M324" s="2" t="s">
        <v>886</v>
      </c>
      <c r="N324" s="5">
        <v>46214</v>
      </c>
      <c r="O324" s="2">
        <v>215</v>
      </c>
      <c r="P324" s="2" t="s">
        <v>36</v>
      </c>
      <c r="Q324" s="2" t="s">
        <v>209</v>
      </c>
      <c r="R324" s="3">
        <v>46214</v>
      </c>
      <c r="S324" s="2" t="s">
        <v>887</v>
      </c>
      <c r="T324" s="2" t="s">
        <v>225</v>
      </c>
      <c r="U324" s="2" t="s">
        <v>37</v>
      </c>
      <c r="V324" s="2">
        <v>0</v>
      </c>
      <c r="W324" s="2" t="s">
        <v>228</v>
      </c>
      <c r="X324" s="2">
        <v>2026</v>
      </c>
      <c r="Y324" s="2" t="s">
        <v>40</v>
      </c>
      <c r="Z324" s="4"/>
      <c r="AA324" s="3">
        <v>46214</v>
      </c>
      <c r="AB324" s="2" t="s">
        <v>886</v>
      </c>
      <c r="AC324" s="2">
        <v>485236</v>
      </c>
    </row>
    <row r="325" spans="1:29" ht="64.5" x14ac:dyDescent="0.25">
      <c r="A325" s="2" t="s">
        <v>29</v>
      </c>
      <c r="B325" s="2" t="s">
        <v>42</v>
      </c>
      <c r="C325" s="2" t="s">
        <v>43</v>
      </c>
      <c r="D325" s="2" t="s">
        <v>32</v>
      </c>
      <c r="E325" s="2" t="s">
        <v>888</v>
      </c>
      <c r="F325" s="2" t="s">
        <v>889</v>
      </c>
      <c r="G325" s="2">
        <v>2578000</v>
      </c>
      <c r="H325" s="2">
        <v>1</v>
      </c>
      <c r="I325" s="3">
        <v>46218</v>
      </c>
      <c r="J325" s="4"/>
      <c r="K325" s="2">
        <v>3451753</v>
      </c>
      <c r="L325" s="2">
        <v>51560</v>
      </c>
      <c r="M325" s="2" t="s">
        <v>749</v>
      </c>
      <c r="N325" s="5">
        <v>46214</v>
      </c>
      <c r="O325" s="2" t="s">
        <v>890</v>
      </c>
      <c r="P325" s="2" t="s">
        <v>36</v>
      </c>
      <c r="Q325" s="2" t="s">
        <v>891</v>
      </c>
      <c r="R325" s="3">
        <v>46214</v>
      </c>
      <c r="S325" s="2" t="s">
        <v>752</v>
      </c>
      <c r="T325" s="2" t="s">
        <v>892</v>
      </c>
      <c r="U325" s="2">
        <v>0</v>
      </c>
      <c r="V325" s="2" t="s">
        <v>893</v>
      </c>
      <c r="W325" s="2" t="s">
        <v>894</v>
      </c>
      <c r="X325" s="2">
        <v>2025</v>
      </c>
      <c r="Y325" s="2" t="s">
        <v>40</v>
      </c>
      <c r="Z325" s="4"/>
      <c r="AA325" s="3">
        <v>46214</v>
      </c>
      <c r="AB325" s="2" t="s">
        <v>749</v>
      </c>
      <c r="AC325" s="2">
        <v>485224</v>
      </c>
    </row>
    <row r="326" spans="1:29" ht="64.5" x14ac:dyDescent="0.25">
      <c r="A326" s="2" t="s">
        <v>29</v>
      </c>
      <c r="B326" s="2" t="s">
        <v>42</v>
      </c>
      <c r="C326" s="2" t="s">
        <v>43</v>
      </c>
      <c r="D326" s="2" t="s">
        <v>32</v>
      </c>
      <c r="E326" s="2" t="s">
        <v>888</v>
      </c>
      <c r="F326" s="2" t="s">
        <v>41</v>
      </c>
      <c r="G326" s="2">
        <v>1000</v>
      </c>
      <c r="H326" s="2">
        <v>1</v>
      </c>
      <c r="I326" s="3">
        <v>46218</v>
      </c>
      <c r="J326" s="4"/>
      <c r="K326" s="2">
        <v>3451753</v>
      </c>
      <c r="L326" s="2">
        <v>51560</v>
      </c>
      <c r="M326" s="2" t="s">
        <v>749</v>
      </c>
      <c r="N326" s="5">
        <v>46214</v>
      </c>
      <c r="O326" s="2" t="s">
        <v>890</v>
      </c>
      <c r="P326" s="2" t="s">
        <v>36</v>
      </c>
      <c r="Q326" s="2" t="s">
        <v>891</v>
      </c>
      <c r="R326" s="3">
        <v>46214</v>
      </c>
      <c r="S326" s="2" t="s">
        <v>752</v>
      </c>
      <c r="T326" s="2" t="s">
        <v>892</v>
      </c>
      <c r="U326" s="2">
        <v>0</v>
      </c>
      <c r="V326" s="2" t="s">
        <v>893</v>
      </c>
      <c r="W326" s="2" t="s">
        <v>894</v>
      </c>
      <c r="X326" s="2">
        <v>2025</v>
      </c>
      <c r="Y326" s="2" t="s">
        <v>40</v>
      </c>
      <c r="Z326" s="4"/>
      <c r="AA326" s="3">
        <v>46214</v>
      </c>
      <c r="AB326" s="2" t="s">
        <v>749</v>
      </c>
      <c r="AC326" s="2">
        <v>485224</v>
      </c>
    </row>
    <row r="327" spans="1:29" ht="64.5" x14ac:dyDescent="0.25">
      <c r="A327" s="2" t="s">
        <v>29</v>
      </c>
      <c r="B327" s="2" t="s">
        <v>42</v>
      </c>
      <c r="C327" s="2" t="s">
        <v>43</v>
      </c>
      <c r="D327" s="2" t="s">
        <v>32</v>
      </c>
      <c r="E327" s="2" t="s">
        <v>895</v>
      </c>
      <c r="F327" s="2" t="s">
        <v>896</v>
      </c>
      <c r="G327" s="2">
        <v>2590000</v>
      </c>
      <c r="H327" s="2">
        <v>1</v>
      </c>
      <c r="I327" s="3">
        <v>46214</v>
      </c>
      <c r="J327" s="4"/>
      <c r="K327" s="2">
        <v>4840767</v>
      </c>
      <c r="L327" s="2">
        <v>51800</v>
      </c>
      <c r="M327" s="2" t="s">
        <v>897</v>
      </c>
      <c r="N327" s="5">
        <v>46213</v>
      </c>
      <c r="O327" s="2" t="s">
        <v>898</v>
      </c>
      <c r="P327" s="2" t="s">
        <v>36</v>
      </c>
      <c r="Q327" s="2" t="s">
        <v>50</v>
      </c>
      <c r="R327" s="3">
        <v>46213</v>
      </c>
      <c r="S327" s="2" t="s">
        <v>899</v>
      </c>
      <c r="T327" s="2" t="s">
        <v>52</v>
      </c>
      <c r="U327" s="2">
        <v>0</v>
      </c>
      <c r="V327" s="2" t="s">
        <v>900</v>
      </c>
      <c r="W327" s="2" t="s">
        <v>123</v>
      </c>
      <c r="X327" s="2">
        <v>2026</v>
      </c>
      <c r="Y327" s="2" t="s">
        <v>40</v>
      </c>
      <c r="Z327" s="4"/>
      <c r="AA327" s="3">
        <v>46214</v>
      </c>
      <c r="AB327" s="2" t="s">
        <v>897</v>
      </c>
      <c r="AC327" s="2">
        <v>485222</v>
      </c>
    </row>
    <row r="328" spans="1:29" ht="39" x14ac:dyDescent="0.25">
      <c r="A328" s="2" t="s">
        <v>29</v>
      </c>
      <c r="B328" s="2" t="s">
        <v>42</v>
      </c>
      <c r="C328" s="2" t="s">
        <v>43</v>
      </c>
      <c r="D328" s="2" t="s">
        <v>32</v>
      </c>
      <c r="E328" s="2" t="s">
        <v>895</v>
      </c>
      <c r="F328" s="2" t="s">
        <v>41</v>
      </c>
      <c r="G328" s="2">
        <v>1000</v>
      </c>
      <c r="H328" s="2">
        <v>1</v>
      </c>
      <c r="I328" s="3">
        <v>46214</v>
      </c>
      <c r="J328" s="4"/>
      <c r="K328" s="2">
        <v>4840767</v>
      </c>
      <c r="L328" s="2">
        <v>51800</v>
      </c>
      <c r="M328" s="2" t="s">
        <v>897</v>
      </c>
      <c r="N328" s="5">
        <v>46213</v>
      </c>
      <c r="O328" s="2" t="s">
        <v>898</v>
      </c>
      <c r="P328" s="2" t="s">
        <v>36</v>
      </c>
      <c r="Q328" s="2" t="s">
        <v>50</v>
      </c>
      <c r="R328" s="3">
        <v>46213</v>
      </c>
      <c r="S328" s="2" t="s">
        <v>899</v>
      </c>
      <c r="T328" s="2" t="s">
        <v>52</v>
      </c>
      <c r="U328" s="2">
        <v>0</v>
      </c>
      <c r="V328" s="2" t="s">
        <v>900</v>
      </c>
      <c r="W328" s="2" t="s">
        <v>123</v>
      </c>
      <c r="X328" s="2">
        <v>2026</v>
      </c>
      <c r="Y328" s="2" t="s">
        <v>40</v>
      </c>
      <c r="Z328" s="4"/>
      <c r="AA328" s="3">
        <v>46214</v>
      </c>
      <c r="AB328" s="2" t="s">
        <v>897</v>
      </c>
      <c r="AC328" s="2">
        <v>485222</v>
      </c>
    </row>
    <row r="329" spans="1:29" ht="77.25" x14ac:dyDescent="0.25">
      <c r="A329" s="2" t="s">
        <v>29</v>
      </c>
      <c r="B329" s="2" t="s">
        <v>42</v>
      </c>
      <c r="C329" s="2" t="s">
        <v>43</v>
      </c>
      <c r="D329" s="2" t="s">
        <v>32</v>
      </c>
      <c r="E329" s="2" t="s">
        <v>901</v>
      </c>
      <c r="F329" s="2" t="s">
        <v>902</v>
      </c>
      <c r="G329" s="2">
        <v>2350000</v>
      </c>
      <c r="H329" s="2">
        <v>1</v>
      </c>
      <c r="I329" s="3">
        <v>46217</v>
      </c>
      <c r="J329" s="4"/>
      <c r="K329" s="2">
        <v>4840739</v>
      </c>
      <c r="L329" s="2">
        <v>47000</v>
      </c>
      <c r="M329" s="2" t="s">
        <v>903</v>
      </c>
      <c r="N329" s="5">
        <v>46214</v>
      </c>
      <c r="O329" s="2" t="s">
        <v>904</v>
      </c>
      <c r="P329" s="2" t="s">
        <v>36</v>
      </c>
      <c r="Q329" s="2" t="s">
        <v>50</v>
      </c>
      <c r="R329" s="3">
        <v>46216</v>
      </c>
      <c r="S329" s="2" t="s">
        <v>51</v>
      </c>
      <c r="T329" s="2" t="s">
        <v>52</v>
      </c>
      <c r="U329" s="2">
        <v>0</v>
      </c>
      <c r="V329" s="2" t="s">
        <v>278</v>
      </c>
      <c r="W329" s="2" t="s">
        <v>279</v>
      </c>
      <c r="X329" s="2">
        <v>2026</v>
      </c>
      <c r="Y329" s="2" t="s">
        <v>40</v>
      </c>
      <c r="Z329" s="4"/>
      <c r="AA329" s="3">
        <v>46214</v>
      </c>
      <c r="AB329" s="2" t="s">
        <v>903</v>
      </c>
      <c r="AC329" s="2">
        <v>485218</v>
      </c>
    </row>
    <row r="330" spans="1:29" ht="77.25" x14ac:dyDescent="0.25">
      <c r="A330" s="2" t="s">
        <v>29</v>
      </c>
      <c r="B330" s="2" t="s">
        <v>42</v>
      </c>
      <c r="C330" s="2" t="s">
        <v>43</v>
      </c>
      <c r="D330" s="2" t="s">
        <v>32</v>
      </c>
      <c r="E330" s="2" t="s">
        <v>901</v>
      </c>
      <c r="F330" s="2" t="s">
        <v>41</v>
      </c>
      <c r="G330" s="2">
        <v>1000</v>
      </c>
      <c r="H330" s="2">
        <v>1</v>
      </c>
      <c r="I330" s="3">
        <v>46217</v>
      </c>
      <c r="J330" s="4"/>
      <c r="K330" s="2">
        <v>4840739</v>
      </c>
      <c r="L330" s="2">
        <v>47000</v>
      </c>
      <c r="M330" s="2" t="s">
        <v>903</v>
      </c>
      <c r="N330" s="5">
        <v>46214</v>
      </c>
      <c r="O330" s="2" t="s">
        <v>904</v>
      </c>
      <c r="P330" s="2" t="s">
        <v>36</v>
      </c>
      <c r="Q330" s="2" t="s">
        <v>50</v>
      </c>
      <c r="R330" s="3">
        <v>46216</v>
      </c>
      <c r="S330" s="2" t="s">
        <v>51</v>
      </c>
      <c r="T330" s="2" t="s">
        <v>52</v>
      </c>
      <c r="U330" s="2">
        <v>0</v>
      </c>
      <c r="V330" s="2" t="s">
        <v>278</v>
      </c>
      <c r="W330" s="2" t="s">
        <v>279</v>
      </c>
      <c r="X330" s="2">
        <v>2026</v>
      </c>
      <c r="Y330" s="2" t="s">
        <v>40</v>
      </c>
      <c r="Z330" s="4"/>
      <c r="AA330" s="3">
        <v>46214</v>
      </c>
      <c r="AB330" s="2" t="s">
        <v>903</v>
      </c>
      <c r="AC330" s="2">
        <v>485218</v>
      </c>
    </row>
    <row r="331" spans="1:29" ht="51.75" x14ac:dyDescent="0.25">
      <c r="A331" s="2" t="s">
        <v>29</v>
      </c>
      <c r="B331" s="2" t="s">
        <v>42</v>
      </c>
      <c r="C331" s="2" t="s">
        <v>43</v>
      </c>
      <c r="D331" s="2" t="s">
        <v>32</v>
      </c>
      <c r="E331" s="2" t="s">
        <v>905</v>
      </c>
      <c r="F331" s="2" t="s">
        <v>906</v>
      </c>
      <c r="G331" s="2">
        <v>3650000</v>
      </c>
      <c r="H331" s="2">
        <v>1</v>
      </c>
      <c r="I331" s="3">
        <v>46214</v>
      </c>
      <c r="J331" s="4"/>
      <c r="K331" s="2">
        <v>4840657</v>
      </c>
      <c r="L331" s="2">
        <v>73000</v>
      </c>
      <c r="M331" s="2" t="s">
        <v>77</v>
      </c>
      <c r="N331" s="5">
        <v>46206</v>
      </c>
      <c r="O331" s="2" t="s">
        <v>907</v>
      </c>
      <c r="P331" s="2" t="s">
        <v>36</v>
      </c>
      <c r="Q331" s="2" t="s">
        <v>209</v>
      </c>
      <c r="R331" s="3">
        <v>46206</v>
      </c>
      <c r="S331" s="2" t="s">
        <v>38</v>
      </c>
      <c r="T331" s="2" t="s">
        <v>210</v>
      </c>
      <c r="U331" s="2" t="s">
        <v>908</v>
      </c>
      <c r="V331" s="2" t="s">
        <v>909</v>
      </c>
      <c r="W331" s="2" t="s">
        <v>910</v>
      </c>
      <c r="X331" s="2">
        <v>2026</v>
      </c>
      <c r="Y331" s="2" t="s">
        <v>40</v>
      </c>
      <c r="Z331" s="4"/>
      <c r="AA331" s="3">
        <v>46214</v>
      </c>
      <c r="AB331" s="2" t="s">
        <v>77</v>
      </c>
      <c r="AC331" s="2">
        <v>485188</v>
      </c>
    </row>
    <row r="332" spans="1:29" ht="39" x14ac:dyDescent="0.25">
      <c r="A332" s="2" t="s">
        <v>29</v>
      </c>
      <c r="B332" s="2" t="s">
        <v>42</v>
      </c>
      <c r="C332" s="2" t="s">
        <v>43</v>
      </c>
      <c r="D332" s="2" t="s">
        <v>32</v>
      </c>
      <c r="E332" s="2" t="s">
        <v>905</v>
      </c>
      <c r="F332" s="2" t="s">
        <v>41</v>
      </c>
      <c r="G332" s="2">
        <v>1000</v>
      </c>
      <c r="H332" s="2">
        <v>1</v>
      </c>
      <c r="I332" s="3">
        <v>46214</v>
      </c>
      <c r="J332" s="4"/>
      <c r="K332" s="2">
        <v>4840657</v>
      </c>
      <c r="L332" s="2">
        <v>73000</v>
      </c>
      <c r="M332" s="2" t="s">
        <v>77</v>
      </c>
      <c r="N332" s="5">
        <v>46206</v>
      </c>
      <c r="O332" s="2" t="s">
        <v>907</v>
      </c>
      <c r="P332" s="2" t="s">
        <v>36</v>
      </c>
      <c r="Q332" s="2" t="s">
        <v>209</v>
      </c>
      <c r="R332" s="3">
        <v>46206</v>
      </c>
      <c r="S332" s="2" t="s">
        <v>38</v>
      </c>
      <c r="T332" s="2" t="s">
        <v>210</v>
      </c>
      <c r="U332" s="2" t="s">
        <v>908</v>
      </c>
      <c r="V332" s="2" t="s">
        <v>909</v>
      </c>
      <c r="W332" s="2" t="s">
        <v>910</v>
      </c>
      <c r="X332" s="2">
        <v>2026</v>
      </c>
      <c r="Y332" s="2" t="s">
        <v>40</v>
      </c>
      <c r="Z332" s="4"/>
      <c r="AA332" s="3">
        <v>46214</v>
      </c>
      <c r="AB332" s="2" t="s">
        <v>77</v>
      </c>
      <c r="AC332" s="2">
        <v>485188</v>
      </c>
    </row>
    <row r="333" spans="1:29" ht="51.75" x14ac:dyDescent="0.25">
      <c r="A333" s="2" t="s">
        <v>29</v>
      </c>
      <c r="B333" s="2" t="s">
        <v>42</v>
      </c>
      <c r="C333" s="2" t="s">
        <v>43</v>
      </c>
      <c r="D333" s="2" t="s">
        <v>32</v>
      </c>
      <c r="E333" s="2" t="s">
        <v>911</v>
      </c>
      <c r="F333" s="2" t="s">
        <v>912</v>
      </c>
      <c r="G333" s="2">
        <v>3670000</v>
      </c>
      <c r="H333" s="2">
        <v>1</v>
      </c>
      <c r="I333" s="3">
        <v>46214</v>
      </c>
      <c r="J333" s="4"/>
      <c r="K333" s="2">
        <v>4840587</v>
      </c>
      <c r="L333" s="2">
        <v>73400</v>
      </c>
      <c r="M333" s="2" t="s">
        <v>172</v>
      </c>
      <c r="N333" s="5">
        <v>46214</v>
      </c>
      <c r="O333" s="2" t="s">
        <v>913</v>
      </c>
      <c r="P333" s="2" t="s">
        <v>36</v>
      </c>
      <c r="Q333" s="2" t="s">
        <v>209</v>
      </c>
      <c r="R333" s="3">
        <v>46214</v>
      </c>
      <c r="S333" s="2" t="s">
        <v>174</v>
      </c>
      <c r="T333" s="2" t="s">
        <v>210</v>
      </c>
      <c r="U333" s="2">
        <v>0</v>
      </c>
      <c r="V333" s="2">
        <v>0</v>
      </c>
      <c r="W333" s="2" t="s">
        <v>228</v>
      </c>
      <c r="X333" s="2">
        <v>2026</v>
      </c>
      <c r="Y333" s="2" t="s">
        <v>40</v>
      </c>
      <c r="Z333" s="4"/>
      <c r="AA333" s="3">
        <v>46214</v>
      </c>
      <c r="AB333" s="2" t="s">
        <v>172</v>
      </c>
      <c r="AC333" s="2">
        <v>485172</v>
      </c>
    </row>
    <row r="334" spans="1:29" ht="39" x14ac:dyDescent="0.25">
      <c r="A334" s="2" t="s">
        <v>29</v>
      </c>
      <c r="B334" s="2" t="s">
        <v>42</v>
      </c>
      <c r="C334" s="2" t="s">
        <v>43</v>
      </c>
      <c r="D334" s="2" t="s">
        <v>32</v>
      </c>
      <c r="E334" s="2" t="s">
        <v>911</v>
      </c>
      <c r="F334" s="2" t="s">
        <v>41</v>
      </c>
      <c r="G334" s="2">
        <v>1000</v>
      </c>
      <c r="H334" s="2">
        <v>1</v>
      </c>
      <c r="I334" s="3">
        <v>46214</v>
      </c>
      <c r="J334" s="4"/>
      <c r="K334" s="2">
        <v>4840587</v>
      </c>
      <c r="L334" s="2">
        <v>73400</v>
      </c>
      <c r="M334" s="2" t="s">
        <v>172</v>
      </c>
      <c r="N334" s="5">
        <v>46214</v>
      </c>
      <c r="O334" s="2" t="s">
        <v>913</v>
      </c>
      <c r="P334" s="2" t="s">
        <v>36</v>
      </c>
      <c r="Q334" s="2" t="s">
        <v>209</v>
      </c>
      <c r="R334" s="3">
        <v>46214</v>
      </c>
      <c r="S334" s="2" t="s">
        <v>174</v>
      </c>
      <c r="T334" s="2" t="s">
        <v>210</v>
      </c>
      <c r="U334" s="2">
        <v>0</v>
      </c>
      <c r="V334" s="2">
        <v>0</v>
      </c>
      <c r="W334" s="2" t="s">
        <v>228</v>
      </c>
      <c r="X334" s="2">
        <v>2026</v>
      </c>
      <c r="Y334" s="2" t="s">
        <v>40</v>
      </c>
      <c r="Z334" s="4"/>
      <c r="AA334" s="3">
        <v>46214</v>
      </c>
      <c r="AB334" s="2" t="s">
        <v>172</v>
      </c>
      <c r="AC334" s="2">
        <v>485172</v>
      </c>
    </row>
    <row r="335" spans="1:29" ht="64.5" x14ac:dyDescent="0.25">
      <c r="A335" s="2" t="s">
        <v>29</v>
      </c>
      <c r="B335" s="2" t="s">
        <v>30</v>
      </c>
      <c r="C335" s="2" t="s">
        <v>31</v>
      </c>
      <c r="D335" s="2" t="s">
        <v>32</v>
      </c>
      <c r="E335" s="2" t="s">
        <v>914</v>
      </c>
      <c r="F335" s="2" t="s">
        <v>915</v>
      </c>
      <c r="G335" s="2">
        <v>2821500</v>
      </c>
      <c r="H335" s="2">
        <v>1</v>
      </c>
      <c r="I335" s="3">
        <v>46221</v>
      </c>
      <c r="J335" s="4"/>
      <c r="K335" s="2">
        <v>4840443</v>
      </c>
      <c r="L335" s="2">
        <v>0</v>
      </c>
      <c r="M335" s="2" t="s">
        <v>714</v>
      </c>
      <c r="N335" s="4"/>
      <c r="O335" s="4"/>
      <c r="P335" s="2" t="s">
        <v>36</v>
      </c>
      <c r="Q335" s="2" t="s">
        <v>837</v>
      </c>
      <c r="R335" s="4"/>
      <c r="S335" s="2" t="s">
        <v>51</v>
      </c>
      <c r="T335" s="4"/>
      <c r="U335" s="4"/>
      <c r="V335" s="4"/>
      <c r="W335" s="2" t="s">
        <v>838</v>
      </c>
      <c r="X335" s="2">
        <v>2025</v>
      </c>
      <c r="Y335" s="2" t="s">
        <v>40</v>
      </c>
      <c r="Z335" s="4"/>
      <c r="AA335" s="3">
        <v>46214</v>
      </c>
      <c r="AB335" s="2" t="s">
        <v>714</v>
      </c>
      <c r="AC335" s="2">
        <v>485144</v>
      </c>
    </row>
    <row r="336" spans="1:29" ht="64.5" x14ac:dyDescent="0.25">
      <c r="A336" s="2" t="s">
        <v>29</v>
      </c>
      <c r="B336" s="2" t="s">
        <v>30</v>
      </c>
      <c r="C336" s="2" t="s">
        <v>31</v>
      </c>
      <c r="D336" s="2" t="s">
        <v>32</v>
      </c>
      <c r="E336" s="2" t="s">
        <v>914</v>
      </c>
      <c r="F336" s="2" t="s">
        <v>41</v>
      </c>
      <c r="G336" s="2">
        <v>1000</v>
      </c>
      <c r="H336" s="2">
        <v>1</v>
      </c>
      <c r="I336" s="3">
        <v>46221</v>
      </c>
      <c r="J336" s="4"/>
      <c r="K336" s="2">
        <v>4840443</v>
      </c>
      <c r="L336" s="2">
        <v>0</v>
      </c>
      <c r="M336" s="2" t="s">
        <v>714</v>
      </c>
      <c r="N336" s="4"/>
      <c r="O336" s="4"/>
      <c r="P336" s="2" t="s">
        <v>36</v>
      </c>
      <c r="Q336" s="2" t="s">
        <v>837</v>
      </c>
      <c r="R336" s="4"/>
      <c r="S336" s="2" t="s">
        <v>51</v>
      </c>
      <c r="T336" s="4"/>
      <c r="U336" s="4"/>
      <c r="V336" s="4"/>
      <c r="W336" s="2" t="s">
        <v>838</v>
      </c>
      <c r="X336" s="2">
        <v>2025</v>
      </c>
      <c r="Y336" s="2" t="s">
        <v>40</v>
      </c>
      <c r="Z336" s="4"/>
      <c r="AA336" s="3">
        <v>46214</v>
      </c>
      <c r="AB336" s="2" t="s">
        <v>714</v>
      </c>
      <c r="AC336" s="2">
        <v>485144</v>
      </c>
    </row>
    <row r="337" spans="1:29" ht="64.5" x14ac:dyDescent="0.25">
      <c r="A337" s="2" t="s">
        <v>29</v>
      </c>
      <c r="B337" s="2" t="s">
        <v>42</v>
      </c>
      <c r="C337" s="2" t="s">
        <v>31</v>
      </c>
      <c r="D337" s="2" t="s">
        <v>32</v>
      </c>
      <c r="E337" s="2" t="s">
        <v>916</v>
      </c>
      <c r="F337" s="2" t="s">
        <v>917</v>
      </c>
      <c r="G337" s="2">
        <v>1035000</v>
      </c>
      <c r="H337" s="2">
        <v>1</v>
      </c>
      <c r="I337" s="3">
        <v>46221</v>
      </c>
      <c r="J337" s="4"/>
      <c r="K337" s="2">
        <v>4840426</v>
      </c>
      <c r="L337" s="2">
        <v>30000</v>
      </c>
      <c r="M337" s="2" t="s">
        <v>86</v>
      </c>
      <c r="N337" s="4"/>
      <c r="O337" s="4"/>
      <c r="P337" s="2" t="s">
        <v>36</v>
      </c>
      <c r="Q337" s="4"/>
      <c r="R337" s="4"/>
      <c r="S337" s="4"/>
      <c r="T337" s="4"/>
      <c r="U337" s="4"/>
      <c r="V337" s="4"/>
      <c r="W337" s="2" t="s">
        <v>918</v>
      </c>
      <c r="X337" s="2">
        <v>2026</v>
      </c>
      <c r="Y337" s="2" t="s">
        <v>40</v>
      </c>
      <c r="Z337" s="4"/>
      <c r="AA337" s="3">
        <v>46214</v>
      </c>
      <c r="AB337" s="2" t="s">
        <v>86</v>
      </c>
      <c r="AC337" s="2">
        <v>485136</v>
      </c>
    </row>
    <row r="338" spans="1:29" ht="64.5" x14ac:dyDescent="0.25">
      <c r="A338" s="2" t="s">
        <v>29</v>
      </c>
      <c r="B338" s="2" t="s">
        <v>42</v>
      </c>
      <c r="C338" s="2" t="s">
        <v>31</v>
      </c>
      <c r="D338" s="2" t="s">
        <v>32</v>
      </c>
      <c r="E338" s="2" t="s">
        <v>916</v>
      </c>
      <c r="F338" s="2" t="s">
        <v>41</v>
      </c>
      <c r="G338" s="2">
        <v>1000</v>
      </c>
      <c r="H338" s="2">
        <v>1</v>
      </c>
      <c r="I338" s="3">
        <v>46221</v>
      </c>
      <c r="J338" s="4"/>
      <c r="K338" s="2">
        <v>4840426</v>
      </c>
      <c r="L338" s="2">
        <v>30000</v>
      </c>
      <c r="M338" s="2" t="s">
        <v>86</v>
      </c>
      <c r="N338" s="4"/>
      <c r="O338" s="4"/>
      <c r="P338" s="2" t="s">
        <v>36</v>
      </c>
      <c r="Q338" s="4"/>
      <c r="R338" s="4"/>
      <c r="S338" s="4"/>
      <c r="T338" s="4"/>
      <c r="U338" s="4"/>
      <c r="V338" s="4"/>
      <c r="W338" s="2" t="s">
        <v>918</v>
      </c>
      <c r="X338" s="2">
        <v>2026</v>
      </c>
      <c r="Y338" s="2" t="s">
        <v>40</v>
      </c>
      <c r="Z338" s="4"/>
      <c r="AA338" s="3">
        <v>46214</v>
      </c>
      <c r="AB338" s="2" t="s">
        <v>86</v>
      </c>
      <c r="AC338" s="2">
        <v>485136</v>
      </c>
    </row>
    <row r="339" spans="1:29" ht="64.5" x14ac:dyDescent="0.25">
      <c r="A339" s="2" t="s">
        <v>29</v>
      </c>
      <c r="B339" s="2" t="s">
        <v>42</v>
      </c>
      <c r="C339" s="2" t="s">
        <v>43</v>
      </c>
      <c r="D339" s="2" t="s">
        <v>164</v>
      </c>
      <c r="E339" s="2" t="s">
        <v>919</v>
      </c>
      <c r="F339" s="2" t="s">
        <v>920</v>
      </c>
      <c r="G339" s="2">
        <v>2188000</v>
      </c>
      <c r="H339" s="2">
        <v>1</v>
      </c>
      <c r="I339" s="3">
        <v>46214</v>
      </c>
      <c r="J339" s="4"/>
      <c r="K339" s="2">
        <v>3389298</v>
      </c>
      <c r="L339" s="2">
        <v>43760</v>
      </c>
      <c r="M339" s="2" t="s">
        <v>921</v>
      </c>
      <c r="N339" s="5">
        <v>46213</v>
      </c>
      <c r="O339" s="2" t="s">
        <v>922</v>
      </c>
      <c r="P339" s="2" t="s">
        <v>181</v>
      </c>
      <c r="Q339" s="2" t="s">
        <v>600</v>
      </c>
      <c r="R339" s="3">
        <v>46214</v>
      </c>
      <c r="S339" s="2" t="s">
        <v>923</v>
      </c>
      <c r="T339" s="2" t="s">
        <v>601</v>
      </c>
      <c r="U339" s="2" t="s">
        <v>924</v>
      </c>
      <c r="V339" s="2">
        <v>0</v>
      </c>
      <c r="W339" s="2" t="s">
        <v>925</v>
      </c>
      <c r="X339" s="2">
        <v>2025</v>
      </c>
      <c r="Y339" s="2" t="s">
        <v>55</v>
      </c>
      <c r="Z339" s="4"/>
      <c r="AA339" s="3">
        <v>46213</v>
      </c>
      <c r="AB339" s="2" t="s">
        <v>921</v>
      </c>
      <c r="AC339" s="2">
        <v>485100</v>
      </c>
    </row>
    <row r="340" spans="1:29" ht="51.75" x14ac:dyDescent="0.25">
      <c r="A340" s="2" t="s">
        <v>29</v>
      </c>
      <c r="B340" s="2" t="s">
        <v>42</v>
      </c>
      <c r="C340" s="2" t="s">
        <v>43</v>
      </c>
      <c r="D340" s="2" t="s">
        <v>164</v>
      </c>
      <c r="E340" s="2" t="s">
        <v>919</v>
      </c>
      <c r="F340" s="2" t="s">
        <v>41</v>
      </c>
      <c r="G340" s="2">
        <v>1000</v>
      </c>
      <c r="H340" s="2">
        <v>1</v>
      </c>
      <c r="I340" s="3">
        <v>46214</v>
      </c>
      <c r="J340" s="4"/>
      <c r="K340" s="2">
        <v>3389298</v>
      </c>
      <c r="L340" s="2">
        <v>43760</v>
      </c>
      <c r="M340" s="2" t="s">
        <v>921</v>
      </c>
      <c r="N340" s="5">
        <v>46213</v>
      </c>
      <c r="O340" s="2" t="s">
        <v>922</v>
      </c>
      <c r="P340" s="2" t="s">
        <v>181</v>
      </c>
      <c r="Q340" s="2" t="s">
        <v>600</v>
      </c>
      <c r="R340" s="3">
        <v>46214</v>
      </c>
      <c r="S340" s="2" t="s">
        <v>923</v>
      </c>
      <c r="T340" s="2" t="s">
        <v>601</v>
      </c>
      <c r="U340" s="2" t="s">
        <v>924</v>
      </c>
      <c r="V340" s="2">
        <v>0</v>
      </c>
      <c r="W340" s="2" t="s">
        <v>925</v>
      </c>
      <c r="X340" s="2">
        <v>2025</v>
      </c>
      <c r="Y340" s="2" t="s">
        <v>55</v>
      </c>
      <c r="Z340" s="4"/>
      <c r="AA340" s="3">
        <v>46213</v>
      </c>
      <c r="AB340" s="2" t="s">
        <v>921</v>
      </c>
      <c r="AC340" s="2">
        <v>485100</v>
      </c>
    </row>
    <row r="341" spans="1:29" ht="64.5" x14ac:dyDescent="0.25">
      <c r="A341" s="2" t="s">
        <v>29</v>
      </c>
      <c r="B341" s="2" t="s">
        <v>42</v>
      </c>
      <c r="C341" s="2" t="s">
        <v>31</v>
      </c>
      <c r="D341" s="2" t="s">
        <v>32</v>
      </c>
      <c r="E341" s="2" t="s">
        <v>926</v>
      </c>
      <c r="F341" s="2" t="s">
        <v>927</v>
      </c>
      <c r="G341" s="2">
        <v>3180000</v>
      </c>
      <c r="H341" s="2">
        <v>1</v>
      </c>
      <c r="I341" s="3">
        <v>46221</v>
      </c>
      <c r="J341" s="4"/>
      <c r="K341" s="2">
        <v>4840112</v>
      </c>
      <c r="L341" s="2">
        <v>30000</v>
      </c>
      <c r="M341" s="2" t="s">
        <v>768</v>
      </c>
      <c r="N341" s="4"/>
      <c r="O341" s="4"/>
      <c r="P341" s="2" t="s">
        <v>36</v>
      </c>
      <c r="Q341" s="2" t="s">
        <v>237</v>
      </c>
      <c r="R341" s="4"/>
      <c r="S341" s="2" t="s">
        <v>51</v>
      </c>
      <c r="T341" s="4"/>
      <c r="U341" s="4"/>
      <c r="V341" s="4"/>
      <c r="W341" s="2" t="s">
        <v>928</v>
      </c>
      <c r="X341" s="2">
        <v>2026</v>
      </c>
      <c r="Y341" s="2" t="s">
        <v>40</v>
      </c>
      <c r="Z341" s="4"/>
      <c r="AA341" s="3">
        <v>46214</v>
      </c>
      <c r="AB341" s="2" t="s">
        <v>768</v>
      </c>
      <c r="AC341" s="2">
        <v>485096</v>
      </c>
    </row>
    <row r="342" spans="1:29" ht="39" x14ac:dyDescent="0.25">
      <c r="A342" s="2" t="s">
        <v>29</v>
      </c>
      <c r="B342" s="2" t="s">
        <v>42</v>
      </c>
      <c r="C342" s="2" t="s">
        <v>31</v>
      </c>
      <c r="D342" s="2" t="s">
        <v>32</v>
      </c>
      <c r="E342" s="2" t="s">
        <v>926</v>
      </c>
      <c r="F342" s="2" t="s">
        <v>41</v>
      </c>
      <c r="G342" s="2">
        <v>1000</v>
      </c>
      <c r="H342" s="2">
        <v>1</v>
      </c>
      <c r="I342" s="3">
        <v>46221</v>
      </c>
      <c r="J342" s="4"/>
      <c r="K342" s="2">
        <v>4840112</v>
      </c>
      <c r="L342" s="2">
        <v>30000</v>
      </c>
      <c r="M342" s="2" t="s">
        <v>768</v>
      </c>
      <c r="N342" s="4"/>
      <c r="O342" s="4"/>
      <c r="P342" s="2" t="s">
        <v>36</v>
      </c>
      <c r="Q342" s="2" t="s">
        <v>237</v>
      </c>
      <c r="R342" s="4"/>
      <c r="S342" s="2" t="s">
        <v>51</v>
      </c>
      <c r="T342" s="4"/>
      <c r="U342" s="4"/>
      <c r="V342" s="4"/>
      <c r="W342" s="2" t="s">
        <v>928</v>
      </c>
      <c r="X342" s="2">
        <v>2026</v>
      </c>
      <c r="Y342" s="2" t="s">
        <v>40</v>
      </c>
      <c r="Z342" s="4"/>
      <c r="AA342" s="3">
        <v>46214</v>
      </c>
      <c r="AB342" s="2" t="s">
        <v>768</v>
      </c>
      <c r="AC342" s="2">
        <v>485096</v>
      </c>
    </row>
    <row r="343" spans="1:29" ht="64.5" x14ac:dyDescent="0.25">
      <c r="A343" s="2" t="s">
        <v>29</v>
      </c>
      <c r="B343" s="2" t="s">
        <v>30</v>
      </c>
      <c r="C343" s="2" t="s">
        <v>31</v>
      </c>
      <c r="D343" s="2" t="s">
        <v>32</v>
      </c>
      <c r="E343" s="2" t="s">
        <v>929</v>
      </c>
      <c r="F343" s="2" t="s">
        <v>930</v>
      </c>
      <c r="G343" s="2">
        <v>2175000</v>
      </c>
      <c r="H343" s="2">
        <v>1</v>
      </c>
      <c r="I343" s="3">
        <v>46221</v>
      </c>
      <c r="J343" s="4"/>
      <c r="K343" s="2">
        <v>4840096</v>
      </c>
      <c r="L343" s="2">
        <v>0</v>
      </c>
      <c r="M343" s="2" t="s">
        <v>545</v>
      </c>
      <c r="N343" s="4"/>
      <c r="O343" s="4"/>
      <c r="P343" s="2" t="s">
        <v>36</v>
      </c>
      <c r="Q343" s="4"/>
      <c r="R343" s="4"/>
      <c r="S343" s="2" t="s">
        <v>38</v>
      </c>
      <c r="T343" s="4"/>
      <c r="U343" s="4"/>
      <c r="V343" s="4"/>
      <c r="W343" s="2" t="s">
        <v>931</v>
      </c>
      <c r="X343" s="2">
        <v>2026</v>
      </c>
      <c r="Y343" s="2" t="s">
        <v>40</v>
      </c>
      <c r="Z343" s="4"/>
      <c r="AA343" s="3">
        <v>46214</v>
      </c>
      <c r="AB343" s="2" t="s">
        <v>545</v>
      </c>
      <c r="AC343" s="2">
        <v>485094</v>
      </c>
    </row>
    <row r="344" spans="1:29" ht="39" x14ac:dyDescent="0.25">
      <c r="A344" s="2" t="s">
        <v>29</v>
      </c>
      <c r="B344" s="2" t="s">
        <v>30</v>
      </c>
      <c r="C344" s="2" t="s">
        <v>31</v>
      </c>
      <c r="D344" s="2" t="s">
        <v>32</v>
      </c>
      <c r="E344" s="2" t="s">
        <v>929</v>
      </c>
      <c r="F344" s="2" t="s">
        <v>41</v>
      </c>
      <c r="G344" s="2">
        <v>1000</v>
      </c>
      <c r="H344" s="2">
        <v>1</v>
      </c>
      <c r="I344" s="3">
        <v>46221</v>
      </c>
      <c r="J344" s="4"/>
      <c r="K344" s="2">
        <v>4840096</v>
      </c>
      <c r="L344" s="2">
        <v>0</v>
      </c>
      <c r="M344" s="2" t="s">
        <v>545</v>
      </c>
      <c r="N344" s="4"/>
      <c r="O344" s="4"/>
      <c r="P344" s="2" t="s">
        <v>36</v>
      </c>
      <c r="Q344" s="4"/>
      <c r="R344" s="4"/>
      <c r="S344" s="2" t="s">
        <v>38</v>
      </c>
      <c r="T344" s="4"/>
      <c r="U344" s="4"/>
      <c r="V344" s="4"/>
      <c r="W344" s="2" t="s">
        <v>931</v>
      </c>
      <c r="X344" s="2">
        <v>2026</v>
      </c>
      <c r="Y344" s="2" t="s">
        <v>40</v>
      </c>
      <c r="Z344" s="4"/>
      <c r="AA344" s="3">
        <v>46214</v>
      </c>
      <c r="AB344" s="2" t="s">
        <v>545</v>
      </c>
      <c r="AC344" s="2">
        <v>485094</v>
      </c>
    </row>
    <row r="345" spans="1:29" ht="90" x14ac:dyDescent="0.25">
      <c r="A345" s="2" t="s">
        <v>29</v>
      </c>
      <c r="B345" s="2" t="s">
        <v>42</v>
      </c>
      <c r="C345" s="2" t="s">
        <v>43</v>
      </c>
      <c r="D345" s="2" t="s">
        <v>737</v>
      </c>
      <c r="E345" s="2" t="s">
        <v>932</v>
      </c>
      <c r="F345" s="2" t="s">
        <v>933</v>
      </c>
      <c r="G345" s="2">
        <v>2270000</v>
      </c>
      <c r="H345" s="2">
        <v>1</v>
      </c>
      <c r="I345" s="3">
        <v>46214</v>
      </c>
      <c r="J345" s="4"/>
      <c r="K345" s="2">
        <v>4815514</v>
      </c>
      <c r="L345" s="2">
        <v>45400</v>
      </c>
      <c r="M345" s="2" t="s">
        <v>157</v>
      </c>
      <c r="N345" s="5">
        <v>46211</v>
      </c>
      <c r="O345" s="2" t="s">
        <v>934</v>
      </c>
      <c r="P345" s="2" t="s">
        <v>181</v>
      </c>
      <c r="Q345" s="2" t="s">
        <v>50</v>
      </c>
      <c r="R345" s="3">
        <v>46214</v>
      </c>
      <c r="S345" s="2" t="s">
        <v>160</v>
      </c>
      <c r="T345" s="2" t="s">
        <v>52</v>
      </c>
      <c r="U345" s="2">
        <v>0</v>
      </c>
      <c r="V345" s="2">
        <v>0</v>
      </c>
      <c r="W345" s="2" t="s">
        <v>154</v>
      </c>
      <c r="X345" s="2">
        <v>2026</v>
      </c>
      <c r="Y345" s="2" t="s">
        <v>55</v>
      </c>
      <c r="Z345" s="4"/>
      <c r="AA345" s="3">
        <v>46211</v>
      </c>
      <c r="AB345" s="2" t="s">
        <v>157</v>
      </c>
      <c r="AC345" s="2">
        <v>485082</v>
      </c>
    </row>
    <row r="346" spans="1:29" ht="90" x14ac:dyDescent="0.25">
      <c r="A346" s="2" t="s">
        <v>29</v>
      </c>
      <c r="B346" s="2" t="s">
        <v>42</v>
      </c>
      <c r="C346" s="2" t="s">
        <v>43</v>
      </c>
      <c r="D346" s="2" t="s">
        <v>737</v>
      </c>
      <c r="E346" s="2" t="s">
        <v>932</v>
      </c>
      <c r="F346" s="2" t="s">
        <v>41</v>
      </c>
      <c r="G346" s="2">
        <v>5000</v>
      </c>
      <c r="H346" s="2">
        <v>1</v>
      </c>
      <c r="I346" s="3">
        <v>46214</v>
      </c>
      <c r="J346" s="4"/>
      <c r="K346" s="2">
        <v>4815514</v>
      </c>
      <c r="L346" s="2">
        <v>45400</v>
      </c>
      <c r="M346" s="2" t="s">
        <v>157</v>
      </c>
      <c r="N346" s="5">
        <v>46211</v>
      </c>
      <c r="O346" s="2" t="s">
        <v>934</v>
      </c>
      <c r="P346" s="2" t="s">
        <v>181</v>
      </c>
      <c r="Q346" s="2" t="s">
        <v>50</v>
      </c>
      <c r="R346" s="3">
        <v>46214</v>
      </c>
      <c r="S346" s="2" t="s">
        <v>160</v>
      </c>
      <c r="T346" s="2" t="s">
        <v>52</v>
      </c>
      <c r="U346" s="2">
        <v>0</v>
      </c>
      <c r="V346" s="2">
        <v>0</v>
      </c>
      <c r="W346" s="2" t="s">
        <v>154</v>
      </c>
      <c r="X346" s="2">
        <v>2026</v>
      </c>
      <c r="Y346" s="2" t="s">
        <v>55</v>
      </c>
      <c r="Z346" s="4"/>
      <c r="AA346" s="3">
        <v>46211</v>
      </c>
      <c r="AB346" s="2" t="s">
        <v>157</v>
      </c>
      <c r="AC346" s="2">
        <v>485082</v>
      </c>
    </row>
    <row r="347" spans="1:29" ht="102.75" x14ac:dyDescent="0.25">
      <c r="A347" s="2" t="s">
        <v>29</v>
      </c>
      <c r="B347" s="2" t="s">
        <v>42</v>
      </c>
      <c r="C347" s="2" t="s">
        <v>43</v>
      </c>
      <c r="D347" s="2" t="s">
        <v>32</v>
      </c>
      <c r="E347" s="2" t="s">
        <v>935</v>
      </c>
      <c r="F347" s="2" t="s">
        <v>936</v>
      </c>
      <c r="G347" s="2">
        <v>2800000</v>
      </c>
      <c r="H347" s="2">
        <v>1</v>
      </c>
      <c r="I347" s="3">
        <v>46214</v>
      </c>
      <c r="J347" s="4"/>
      <c r="K347" s="2">
        <v>4839885</v>
      </c>
      <c r="L347" s="2">
        <v>20000</v>
      </c>
      <c r="M347" s="2" t="s">
        <v>35</v>
      </c>
      <c r="N347" s="5">
        <v>46214</v>
      </c>
      <c r="O347" s="2" t="s">
        <v>937</v>
      </c>
      <c r="P347" s="2" t="s">
        <v>36</v>
      </c>
      <c r="Q347" s="2" t="s">
        <v>326</v>
      </c>
      <c r="R347" s="3">
        <v>46214</v>
      </c>
      <c r="S347" s="2" t="s">
        <v>38</v>
      </c>
      <c r="T347" s="2" t="s">
        <v>327</v>
      </c>
      <c r="U347" s="2" t="s">
        <v>938</v>
      </c>
      <c r="V347" s="2" t="s">
        <v>217</v>
      </c>
      <c r="W347" s="2" t="s">
        <v>939</v>
      </c>
      <c r="X347" s="2">
        <v>2026</v>
      </c>
      <c r="Y347" s="2" t="s">
        <v>40</v>
      </c>
      <c r="Z347" s="4"/>
      <c r="AA347" s="3">
        <v>46214</v>
      </c>
      <c r="AB347" s="2" t="s">
        <v>35</v>
      </c>
      <c r="AC347" s="2">
        <v>485074</v>
      </c>
    </row>
    <row r="348" spans="1:29" ht="102.75" x14ac:dyDescent="0.25">
      <c r="A348" s="2" t="s">
        <v>29</v>
      </c>
      <c r="B348" s="2" t="s">
        <v>42</v>
      </c>
      <c r="C348" s="2" t="s">
        <v>43</v>
      </c>
      <c r="D348" s="2" t="s">
        <v>32</v>
      </c>
      <c r="E348" s="2" t="s">
        <v>935</v>
      </c>
      <c r="F348" s="2" t="s">
        <v>41</v>
      </c>
      <c r="G348" s="2">
        <v>1000</v>
      </c>
      <c r="H348" s="2">
        <v>1</v>
      </c>
      <c r="I348" s="3">
        <v>46214</v>
      </c>
      <c r="J348" s="4"/>
      <c r="K348" s="2">
        <v>4839885</v>
      </c>
      <c r="L348" s="2">
        <v>20000</v>
      </c>
      <c r="M348" s="2" t="s">
        <v>35</v>
      </c>
      <c r="N348" s="5">
        <v>46214</v>
      </c>
      <c r="O348" s="2" t="s">
        <v>937</v>
      </c>
      <c r="P348" s="2" t="s">
        <v>36</v>
      </c>
      <c r="Q348" s="2" t="s">
        <v>326</v>
      </c>
      <c r="R348" s="3">
        <v>46214</v>
      </c>
      <c r="S348" s="2" t="s">
        <v>38</v>
      </c>
      <c r="T348" s="2" t="s">
        <v>327</v>
      </c>
      <c r="U348" s="2" t="s">
        <v>938</v>
      </c>
      <c r="V348" s="2" t="s">
        <v>217</v>
      </c>
      <c r="W348" s="2" t="s">
        <v>939</v>
      </c>
      <c r="X348" s="2">
        <v>2026</v>
      </c>
      <c r="Y348" s="2" t="s">
        <v>40</v>
      </c>
      <c r="Z348" s="4"/>
      <c r="AA348" s="3">
        <v>46214</v>
      </c>
      <c r="AB348" s="2" t="s">
        <v>35</v>
      </c>
      <c r="AC348" s="2">
        <v>485074</v>
      </c>
    </row>
    <row r="349" spans="1:29" ht="64.5" x14ac:dyDescent="0.25">
      <c r="A349" s="2" t="s">
        <v>29</v>
      </c>
      <c r="B349" s="2" t="s">
        <v>42</v>
      </c>
      <c r="C349" s="2" t="s">
        <v>43</v>
      </c>
      <c r="D349" s="2" t="s">
        <v>67</v>
      </c>
      <c r="E349" s="2" t="s">
        <v>940</v>
      </c>
      <c r="F349" s="2" t="s">
        <v>941</v>
      </c>
      <c r="G349" s="2">
        <v>1970000</v>
      </c>
      <c r="H349" s="2">
        <v>1</v>
      </c>
      <c r="I349" s="3">
        <v>46215</v>
      </c>
      <c r="J349" s="4"/>
      <c r="K349" s="2">
        <v>4837168</v>
      </c>
      <c r="L349" s="2">
        <v>39400</v>
      </c>
      <c r="M349" s="2" t="s">
        <v>275</v>
      </c>
      <c r="N349" s="5">
        <v>46214</v>
      </c>
      <c r="O349" s="2" t="s">
        <v>942</v>
      </c>
      <c r="P349" s="2" t="s">
        <v>181</v>
      </c>
      <c r="Q349" s="2" t="s">
        <v>61</v>
      </c>
      <c r="R349" s="3">
        <v>46214</v>
      </c>
      <c r="S349" s="2" t="s">
        <v>277</v>
      </c>
      <c r="T349" s="2" t="s">
        <v>63</v>
      </c>
      <c r="U349" s="2">
        <v>0</v>
      </c>
      <c r="V349" s="2">
        <v>0</v>
      </c>
      <c r="W349" s="2" t="s">
        <v>64</v>
      </c>
      <c r="X349" s="2">
        <v>2026</v>
      </c>
      <c r="Y349" s="2" t="s">
        <v>65</v>
      </c>
      <c r="Z349" s="4"/>
      <c r="AA349" s="3">
        <v>46214</v>
      </c>
      <c r="AB349" s="2" t="s">
        <v>275</v>
      </c>
      <c r="AC349" s="2">
        <v>485044</v>
      </c>
    </row>
    <row r="350" spans="1:29" ht="39" x14ac:dyDescent="0.25">
      <c r="A350" s="2" t="s">
        <v>29</v>
      </c>
      <c r="B350" s="2" t="s">
        <v>42</v>
      </c>
      <c r="C350" s="2" t="s">
        <v>43</v>
      </c>
      <c r="D350" s="2" t="s">
        <v>67</v>
      </c>
      <c r="E350" s="2" t="s">
        <v>940</v>
      </c>
      <c r="F350" s="2" t="s">
        <v>41</v>
      </c>
      <c r="G350" s="2">
        <v>1000</v>
      </c>
      <c r="H350" s="2">
        <v>1</v>
      </c>
      <c r="I350" s="3">
        <v>46215</v>
      </c>
      <c r="J350" s="4"/>
      <c r="K350" s="2">
        <v>4837168</v>
      </c>
      <c r="L350" s="2">
        <v>39400</v>
      </c>
      <c r="M350" s="2" t="s">
        <v>275</v>
      </c>
      <c r="N350" s="5">
        <v>46214</v>
      </c>
      <c r="O350" s="2" t="s">
        <v>942</v>
      </c>
      <c r="P350" s="2" t="s">
        <v>181</v>
      </c>
      <c r="Q350" s="2" t="s">
        <v>61</v>
      </c>
      <c r="R350" s="3">
        <v>46214</v>
      </c>
      <c r="S350" s="2" t="s">
        <v>277</v>
      </c>
      <c r="T350" s="2" t="s">
        <v>63</v>
      </c>
      <c r="U350" s="2">
        <v>0</v>
      </c>
      <c r="V350" s="2">
        <v>0</v>
      </c>
      <c r="W350" s="2" t="s">
        <v>64</v>
      </c>
      <c r="X350" s="2">
        <v>2026</v>
      </c>
      <c r="Y350" s="2" t="s">
        <v>65</v>
      </c>
      <c r="Z350" s="4"/>
      <c r="AA350" s="3">
        <v>46214</v>
      </c>
      <c r="AB350" s="2" t="s">
        <v>275</v>
      </c>
      <c r="AC350" s="2">
        <v>485044</v>
      </c>
    </row>
    <row r="351" spans="1:29" ht="51.75" x14ac:dyDescent="0.25">
      <c r="A351" s="2" t="s">
        <v>29</v>
      </c>
      <c r="B351" s="2" t="s">
        <v>42</v>
      </c>
      <c r="C351" s="2" t="s">
        <v>43</v>
      </c>
      <c r="D351" s="2" t="s">
        <v>372</v>
      </c>
      <c r="E351" s="2" t="s">
        <v>943</v>
      </c>
      <c r="F351" s="2" t="s">
        <v>944</v>
      </c>
      <c r="G351" s="2">
        <v>3670000</v>
      </c>
      <c r="H351" s="2">
        <v>1</v>
      </c>
      <c r="I351" s="3">
        <v>46214</v>
      </c>
      <c r="J351" s="4"/>
      <c r="K351" s="2">
        <v>3334793</v>
      </c>
      <c r="L351" s="2">
        <v>73400</v>
      </c>
      <c r="M351" s="2" t="s">
        <v>143</v>
      </c>
      <c r="N351" s="5">
        <v>46214</v>
      </c>
      <c r="O351" s="2" t="s">
        <v>945</v>
      </c>
      <c r="P351" s="2" t="s">
        <v>181</v>
      </c>
      <c r="Q351" s="2" t="s">
        <v>209</v>
      </c>
      <c r="R351" s="3">
        <v>46214</v>
      </c>
      <c r="S351" s="2" t="s">
        <v>151</v>
      </c>
      <c r="T351" s="2" t="s">
        <v>210</v>
      </c>
      <c r="U351" s="2" t="s">
        <v>946</v>
      </c>
      <c r="V351" s="2" t="s">
        <v>947</v>
      </c>
      <c r="W351" s="2" t="s">
        <v>228</v>
      </c>
      <c r="X351" s="2">
        <v>2026</v>
      </c>
      <c r="Y351" s="2" t="s">
        <v>55</v>
      </c>
      <c r="Z351" s="4"/>
      <c r="AA351" s="3">
        <v>46214</v>
      </c>
      <c r="AB351" s="2" t="s">
        <v>143</v>
      </c>
      <c r="AC351" s="2">
        <v>485036</v>
      </c>
    </row>
    <row r="352" spans="1:29" ht="39" x14ac:dyDescent="0.25">
      <c r="A352" s="2" t="s">
        <v>29</v>
      </c>
      <c r="B352" s="2" t="s">
        <v>42</v>
      </c>
      <c r="C352" s="2" t="s">
        <v>43</v>
      </c>
      <c r="D352" s="2" t="s">
        <v>372</v>
      </c>
      <c r="E352" s="2" t="s">
        <v>943</v>
      </c>
      <c r="F352" s="2" t="s">
        <v>41</v>
      </c>
      <c r="G352" s="2">
        <v>5000</v>
      </c>
      <c r="H352" s="2">
        <v>1</v>
      </c>
      <c r="I352" s="3">
        <v>46214</v>
      </c>
      <c r="J352" s="4"/>
      <c r="K352" s="2">
        <v>3334793</v>
      </c>
      <c r="L352" s="2">
        <v>73400</v>
      </c>
      <c r="M352" s="2" t="s">
        <v>143</v>
      </c>
      <c r="N352" s="5">
        <v>46214</v>
      </c>
      <c r="O352" s="2" t="s">
        <v>945</v>
      </c>
      <c r="P352" s="2" t="s">
        <v>181</v>
      </c>
      <c r="Q352" s="2" t="s">
        <v>209</v>
      </c>
      <c r="R352" s="3">
        <v>46214</v>
      </c>
      <c r="S352" s="2" t="s">
        <v>151</v>
      </c>
      <c r="T352" s="2" t="s">
        <v>210</v>
      </c>
      <c r="U352" s="2" t="s">
        <v>946</v>
      </c>
      <c r="V352" s="2" t="s">
        <v>947</v>
      </c>
      <c r="W352" s="2" t="s">
        <v>228</v>
      </c>
      <c r="X352" s="2">
        <v>2026</v>
      </c>
      <c r="Y352" s="2" t="s">
        <v>55</v>
      </c>
      <c r="Z352" s="4"/>
      <c r="AA352" s="3">
        <v>46214</v>
      </c>
      <c r="AB352" s="2" t="s">
        <v>143</v>
      </c>
      <c r="AC352" s="2">
        <v>485036</v>
      </c>
    </row>
    <row r="353" spans="1:29" ht="64.5" x14ac:dyDescent="0.25">
      <c r="A353" s="2" t="s">
        <v>29</v>
      </c>
      <c r="B353" s="2" t="s">
        <v>30</v>
      </c>
      <c r="C353" s="2" t="s">
        <v>31</v>
      </c>
      <c r="D353" s="2" t="s">
        <v>32</v>
      </c>
      <c r="E353" s="2" t="s">
        <v>948</v>
      </c>
      <c r="F353" s="2" t="s">
        <v>949</v>
      </c>
      <c r="G353" s="2">
        <v>2721750</v>
      </c>
      <c r="H353" s="2">
        <v>1</v>
      </c>
      <c r="I353" s="3">
        <v>46221</v>
      </c>
      <c r="J353" s="4"/>
      <c r="K353" s="2">
        <v>4839873</v>
      </c>
      <c r="L353" s="2">
        <v>0</v>
      </c>
      <c r="M353" s="2" t="s">
        <v>714</v>
      </c>
      <c r="N353" s="4"/>
      <c r="O353" s="4"/>
      <c r="P353" s="2" t="s">
        <v>36</v>
      </c>
      <c r="Q353" s="2" t="s">
        <v>950</v>
      </c>
      <c r="R353" s="4"/>
      <c r="S353" s="2" t="s">
        <v>51</v>
      </c>
      <c r="T353" s="4"/>
      <c r="U353" s="4"/>
      <c r="V353" s="4"/>
      <c r="W353" s="2" t="s">
        <v>951</v>
      </c>
      <c r="X353" s="2">
        <v>2025</v>
      </c>
      <c r="Y353" s="2" t="s">
        <v>40</v>
      </c>
      <c r="Z353" s="4"/>
      <c r="AA353" s="3">
        <v>46214</v>
      </c>
      <c r="AB353" s="2" t="s">
        <v>714</v>
      </c>
      <c r="AC353" s="2">
        <v>485032</v>
      </c>
    </row>
    <row r="354" spans="1:29" ht="64.5" x14ac:dyDescent="0.25">
      <c r="A354" s="2" t="s">
        <v>29</v>
      </c>
      <c r="B354" s="2" t="s">
        <v>30</v>
      </c>
      <c r="C354" s="2" t="s">
        <v>31</v>
      </c>
      <c r="D354" s="2" t="s">
        <v>32</v>
      </c>
      <c r="E354" s="2" t="s">
        <v>948</v>
      </c>
      <c r="F354" s="2" t="s">
        <v>41</v>
      </c>
      <c r="G354" s="2">
        <v>1000</v>
      </c>
      <c r="H354" s="2">
        <v>1</v>
      </c>
      <c r="I354" s="3">
        <v>46221</v>
      </c>
      <c r="J354" s="4"/>
      <c r="K354" s="2">
        <v>4839873</v>
      </c>
      <c r="L354" s="2">
        <v>0</v>
      </c>
      <c r="M354" s="2" t="s">
        <v>714</v>
      </c>
      <c r="N354" s="4"/>
      <c r="O354" s="4"/>
      <c r="P354" s="2" t="s">
        <v>36</v>
      </c>
      <c r="Q354" s="2" t="s">
        <v>950</v>
      </c>
      <c r="R354" s="4"/>
      <c r="S354" s="2" t="s">
        <v>51</v>
      </c>
      <c r="T354" s="4"/>
      <c r="U354" s="4"/>
      <c r="V354" s="4"/>
      <c r="W354" s="2" t="s">
        <v>951</v>
      </c>
      <c r="X354" s="2">
        <v>2025</v>
      </c>
      <c r="Y354" s="2" t="s">
        <v>40</v>
      </c>
      <c r="Z354" s="4"/>
      <c r="AA354" s="3">
        <v>46214</v>
      </c>
      <c r="AB354" s="2" t="s">
        <v>714</v>
      </c>
      <c r="AC354" s="2">
        <v>485032</v>
      </c>
    </row>
    <row r="355" spans="1:29" ht="64.5" x14ac:dyDescent="0.25">
      <c r="A355" s="2" t="s">
        <v>29</v>
      </c>
      <c r="B355" s="2" t="s">
        <v>30</v>
      </c>
      <c r="C355" s="2" t="s">
        <v>31</v>
      </c>
      <c r="D355" s="2" t="s">
        <v>32</v>
      </c>
      <c r="E355" s="2" t="s">
        <v>952</v>
      </c>
      <c r="F355" s="2" t="s">
        <v>953</v>
      </c>
      <c r="G355" s="2">
        <v>2030000</v>
      </c>
      <c r="H355" s="2">
        <v>1</v>
      </c>
      <c r="I355" s="3">
        <v>46221</v>
      </c>
      <c r="J355" s="4"/>
      <c r="K355" s="2">
        <v>4214561</v>
      </c>
      <c r="L355" s="2">
        <v>0</v>
      </c>
      <c r="M355" s="2" t="s">
        <v>954</v>
      </c>
      <c r="N355" s="4"/>
      <c r="O355" s="4"/>
      <c r="P355" s="2" t="s">
        <v>36</v>
      </c>
      <c r="Q355" s="2" t="s">
        <v>61</v>
      </c>
      <c r="R355" s="4"/>
      <c r="S355" s="2" t="s">
        <v>955</v>
      </c>
      <c r="T355" s="4"/>
      <c r="U355" s="4"/>
      <c r="V355" s="4"/>
      <c r="W355" s="2" t="s">
        <v>956</v>
      </c>
      <c r="X355" s="2">
        <v>2026</v>
      </c>
      <c r="Y355" s="2" t="s">
        <v>40</v>
      </c>
      <c r="Z355" s="4"/>
      <c r="AA355" s="3">
        <v>46214</v>
      </c>
      <c r="AB355" s="2" t="s">
        <v>954</v>
      </c>
      <c r="AC355" s="2">
        <v>485028</v>
      </c>
    </row>
    <row r="356" spans="1:29" ht="51.75" x14ac:dyDescent="0.25">
      <c r="A356" s="2" t="s">
        <v>29</v>
      </c>
      <c r="B356" s="2" t="s">
        <v>30</v>
      </c>
      <c r="C356" s="2" t="s">
        <v>31</v>
      </c>
      <c r="D356" s="2" t="s">
        <v>32</v>
      </c>
      <c r="E356" s="2" t="s">
        <v>952</v>
      </c>
      <c r="F356" s="2" t="s">
        <v>41</v>
      </c>
      <c r="G356" s="2">
        <v>1000</v>
      </c>
      <c r="H356" s="2">
        <v>1</v>
      </c>
      <c r="I356" s="3">
        <v>46221</v>
      </c>
      <c r="J356" s="4"/>
      <c r="K356" s="2">
        <v>4214561</v>
      </c>
      <c r="L356" s="2">
        <v>0</v>
      </c>
      <c r="M356" s="2" t="s">
        <v>954</v>
      </c>
      <c r="N356" s="4"/>
      <c r="O356" s="4"/>
      <c r="P356" s="2" t="s">
        <v>36</v>
      </c>
      <c r="Q356" s="2" t="s">
        <v>61</v>
      </c>
      <c r="R356" s="4"/>
      <c r="S356" s="2" t="s">
        <v>955</v>
      </c>
      <c r="T356" s="4"/>
      <c r="U356" s="4"/>
      <c r="V356" s="4"/>
      <c r="W356" s="2" t="s">
        <v>956</v>
      </c>
      <c r="X356" s="2">
        <v>2026</v>
      </c>
      <c r="Y356" s="2" t="s">
        <v>40</v>
      </c>
      <c r="Z356" s="4"/>
      <c r="AA356" s="3">
        <v>46214</v>
      </c>
      <c r="AB356" s="2" t="s">
        <v>954</v>
      </c>
      <c r="AC356" s="2">
        <v>485028</v>
      </c>
    </row>
    <row r="357" spans="1:29" ht="102.75" x14ac:dyDescent="0.25">
      <c r="A357" s="2" t="s">
        <v>29</v>
      </c>
      <c r="B357" s="2" t="s">
        <v>42</v>
      </c>
      <c r="C357" s="2" t="s">
        <v>43</v>
      </c>
      <c r="D357" s="2" t="s">
        <v>32</v>
      </c>
      <c r="E357" s="2" t="s">
        <v>957</v>
      </c>
      <c r="F357" s="2" t="s">
        <v>958</v>
      </c>
      <c r="G357" s="2">
        <v>2798990</v>
      </c>
      <c r="H357" s="2">
        <v>1</v>
      </c>
      <c r="I357" s="3">
        <v>46214</v>
      </c>
      <c r="J357" s="4"/>
      <c r="K357" s="2">
        <v>4839860</v>
      </c>
      <c r="L357" s="2">
        <v>20000</v>
      </c>
      <c r="M357" s="2" t="s">
        <v>35</v>
      </c>
      <c r="N357" s="5">
        <v>46214</v>
      </c>
      <c r="O357" s="2" t="s">
        <v>959</v>
      </c>
      <c r="P357" s="2" t="s">
        <v>36</v>
      </c>
      <c r="Q357" s="2" t="s">
        <v>960</v>
      </c>
      <c r="R357" s="3">
        <v>46214</v>
      </c>
      <c r="S357" s="2" t="s">
        <v>38</v>
      </c>
      <c r="T357" s="2" t="s">
        <v>961</v>
      </c>
      <c r="U357" s="2" t="s">
        <v>908</v>
      </c>
      <c r="V357" s="2" t="s">
        <v>79</v>
      </c>
      <c r="W357" s="2" t="s">
        <v>962</v>
      </c>
      <c r="X357" s="2">
        <v>2026</v>
      </c>
      <c r="Y357" s="2" t="s">
        <v>40</v>
      </c>
      <c r="Z357" s="4"/>
      <c r="AA357" s="3">
        <v>46214</v>
      </c>
      <c r="AB357" s="2" t="s">
        <v>35</v>
      </c>
      <c r="AC357" s="2">
        <v>485020</v>
      </c>
    </row>
    <row r="358" spans="1:29" ht="102.75" x14ac:dyDescent="0.25">
      <c r="A358" s="2" t="s">
        <v>29</v>
      </c>
      <c r="B358" s="2" t="s">
        <v>42</v>
      </c>
      <c r="C358" s="2" t="s">
        <v>43</v>
      </c>
      <c r="D358" s="2" t="s">
        <v>32</v>
      </c>
      <c r="E358" s="2" t="s">
        <v>957</v>
      </c>
      <c r="F358" s="2" t="s">
        <v>41</v>
      </c>
      <c r="G358" s="2">
        <v>1000</v>
      </c>
      <c r="H358" s="2">
        <v>1</v>
      </c>
      <c r="I358" s="3">
        <v>46214</v>
      </c>
      <c r="J358" s="4"/>
      <c r="K358" s="2">
        <v>4839860</v>
      </c>
      <c r="L358" s="2">
        <v>20000</v>
      </c>
      <c r="M358" s="2" t="s">
        <v>35</v>
      </c>
      <c r="N358" s="5">
        <v>46214</v>
      </c>
      <c r="O358" s="2" t="s">
        <v>959</v>
      </c>
      <c r="P358" s="2" t="s">
        <v>36</v>
      </c>
      <c r="Q358" s="2" t="s">
        <v>960</v>
      </c>
      <c r="R358" s="3">
        <v>46214</v>
      </c>
      <c r="S358" s="2" t="s">
        <v>38</v>
      </c>
      <c r="T358" s="2" t="s">
        <v>961</v>
      </c>
      <c r="U358" s="2" t="s">
        <v>908</v>
      </c>
      <c r="V358" s="2" t="s">
        <v>79</v>
      </c>
      <c r="W358" s="2" t="s">
        <v>962</v>
      </c>
      <c r="X358" s="2">
        <v>2026</v>
      </c>
      <c r="Y358" s="2" t="s">
        <v>40</v>
      </c>
      <c r="Z358" s="4"/>
      <c r="AA358" s="3">
        <v>46214</v>
      </c>
      <c r="AB358" s="2" t="s">
        <v>35</v>
      </c>
      <c r="AC358" s="2">
        <v>485020</v>
      </c>
    </row>
    <row r="359" spans="1:29" ht="51.75" x14ac:dyDescent="0.25">
      <c r="A359" s="2" t="s">
        <v>29</v>
      </c>
      <c r="B359" s="2" t="s">
        <v>42</v>
      </c>
      <c r="C359" s="2" t="s">
        <v>43</v>
      </c>
      <c r="D359" s="2" t="s">
        <v>219</v>
      </c>
      <c r="E359" s="2" t="s">
        <v>963</v>
      </c>
      <c r="F359" s="2" t="s">
        <v>56</v>
      </c>
      <c r="G359" s="2">
        <v>421127</v>
      </c>
      <c r="H359" s="2">
        <v>1</v>
      </c>
      <c r="I359" s="3">
        <v>46214</v>
      </c>
      <c r="J359" s="4"/>
      <c r="K359" s="2">
        <v>4807458</v>
      </c>
      <c r="L359" s="2">
        <v>16500</v>
      </c>
      <c r="M359" s="2" t="s">
        <v>964</v>
      </c>
      <c r="N359" s="5">
        <v>46208</v>
      </c>
      <c r="O359" s="2" t="s">
        <v>965</v>
      </c>
      <c r="P359" s="2" t="s">
        <v>370</v>
      </c>
      <c r="Q359" s="2">
        <v>0</v>
      </c>
      <c r="R359" s="3">
        <v>46208</v>
      </c>
      <c r="S359" s="2" t="s">
        <v>51</v>
      </c>
      <c r="T359" s="2" t="s">
        <v>966</v>
      </c>
      <c r="U359" s="2" t="s">
        <v>967</v>
      </c>
      <c r="V359" s="2" t="s">
        <v>968</v>
      </c>
      <c r="W359" s="2" t="s">
        <v>969</v>
      </c>
      <c r="X359" s="2">
        <v>2026</v>
      </c>
      <c r="Y359" s="2" t="s">
        <v>65</v>
      </c>
      <c r="Z359" s="4"/>
      <c r="AA359" s="3">
        <v>46207</v>
      </c>
      <c r="AB359" s="2" t="s">
        <v>964</v>
      </c>
      <c r="AC359" s="2">
        <v>484990</v>
      </c>
    </row>
    <row r="360" spans="1:29" ht="64.5" x14ac:dyDescent="0.25">
      <c r="A360" s="2" t="s">
        <v>29</v>
      </c>
      <c r="B360" s="2" t="s">
        <v>42</v>
      </c>
      <c r="C360" s="2" t="s">
        <v>43</v>
      </c>
      <c r="D360" s="2" t="s">
        <v>219</v>
      </c>
      <c r="E360" s="2" t="s">
        <v>963</v>
      </c>
      <c r="F360" s="2" t="s">
        <v>970</v>
      </c>
      <c r="G360" s="2">
        <v>1100000</v>
      </c>
      <c r="H360" s="2">
        <v>1</v>
      </c>
      <c r="I360" s="3">
        <v>46214</v>
      </c>
      <c r="J360" s="4"/>
      <c r="K360" s="2">
        <v>4807458</v>
      </c>
      <c r="L360" s="2">
        <v>16500</v>
      </c>
      <c r="M360" s="2" t="s">
        <v>964</v>
      </c>
      <c r="N360" s="5">
        <v>46208</v>
      </c>
      <c r="O360" s="2" t="s">
        <v>965</v>
      </c>
      <c r="P360" s="2" t="s">
        <v>370</v>
      </c>
      <c r="Q360" s="2">
        <v>0</v>
      </c>
      <c r="R360" s="3">
        <v>46208</v>
      </c>
      <c r="S360" s="2" t="s">
        <v>51</v>
      </c>
      <c r="T360" s="2" t="s">
        <v>966</v>
      </c>
      <c r="U360" s="2" t="s">
        <v>967</v>
      </c>
      <c r="V360" s="2" t="s">
        <v>968</v>
      </c>
      <c r="W360" s="2" t="s">
        <v>969</v>
      </c>
      <c r="X360" s="2">
        <v>2026</v>
      </c>
      <c r="Y360" s="2" t="s">
        <v>65</v>
      </c>
      <c r="Z360" s="4"/>
      <c r="AA360" s="3">
        <v>46207</v>
      </c>
      <c r="AB360" s="2" t="s">
        <v>964</v>
      </c>
      <c r="AC360" s="2">
        <v>484990</v>
      </c>
    </row>
    <row r="361" spans="1:29" ht="51.75" x14ac:dyDescent="0.25">
      <c r="A361" s="2" t="s">
        <v>29</v>
      </c>
      <c r="B361" s="2" t="s">
        <v>42</v>
      </c>
      <c r="C361" s="2" t="s">
        <v>43</v>
      </c>
      <c r="D361" s="2" t="s">
        <v>219</v>
      </c>
      <c r="E361" s="2" t="s">
        <v>963</v>
      </c>
      <c r="F361" s="2" t="s">
        <v>41</v>
      </c>
      <c r="G361" s="2">
        <v>5000</v>
      </c>
      <c r="H361" s="2">
        <v>1</v>
      </c>
      <c r="I361" s="3">
        <v>46214</v>
      </c>
      <c r="J361" s="4"/>
      <c r="K361" s="2">
        <v>4807458</v>
      </c>
      <c r="L361" s="2">
        <v>16500</v>
      </c>
      <c r="M361" s="2" t="s">
        <v>964</v>
      </c>
      <c r="N361" s="5">
        <v>46208</v>
      </c>
      <c r="O361" s="2" t="s">
        <v>965</v>
      </c>
      <c r="P361" s="2" t="s">
        <v>370</v>
      </c>
      <c r="Q361" s="2">
        <v>0</v>
      </c>
      <c r="R361" s="3">
        <v>46208</v>
      </c>
      <c r="S361" s="2" t="s">
        <v>51</v>
      </c>
      <c r="T361" s="2" t="s">
        <v>966</v>
      </c>
      <c r="U361" s="2" t="s">
        <v>967</v>
      </c>
      <c r="V361" s="2" t="s">
        <v>968</v>
      </c>
      <c r="W361" s="2" t="s">
        <v>969</v>
      </c>
      <c r="X361" s="2">
        <v>2026</v>
      </c>
      <c r="Y361" s="2" t="s">
        <v>65</v>
      </c>
      <c r="Z361" s="4"/>
      <c r="AA361" s="3">
        <v>46207</v>
      </c>
      <c r="AB361" s="2" t="s">
        <v>964</v>
      </c>
      <c r="AC361" s="2">
        <v>484990</v>
      </c>
    </row>
    <row r="362" spans="1:29" ht="64.5" x14ac:dyDescent="0.25">
      <c r="A362" s="2" t="s">
        <v>29</v>
      </c>
      <c r="B362" s="2" t="s">
        <v>42</v>
      </c>
      <c r="C362" s="2" t="s">
        <v>43</v>
      </c>
      <c r="D362" s="2" t="s">
        <v>732</v>
      </c>
      <c r="E362" s="2" t="s">
        <v>971</v>
      </c>
      <c r="F362" s="2" t="s">
        <v>972</v>
      </c>
      <c r="G362" s="2">
        <v>2280000</v>
      </c>
      <c r="H362" s="2">
        <v>1</v>
      </c>
      <c r="I362" s="3">
        <v>46218</v>
      </c>
      <c r="J362" s="4"/>
      <c r="K362" s="2">
        <v>4808292</v>
      </c>
      <c r="L362" s="2">
        <v>45600</v>
      </c>
      <c r="M362" s="2" t="s">
        <v>166</v>
      </c>
      <c r="N362" s="5">
        <v>46211</v>
      </c>
      <c r="O362" s="2" t="s">
        <v>973</v>
      </c>
      <c r="P362" s="2" t="s">
        <v>189</v>
      </c>
      <c r="Q362" s="2" t="s">
        <v>50</v>
      </c>
      <c r="R362" s="3">
        <v>46211</v>
      </c>
      <c r="S362" s="2" t="s">
        <v>38</v>
      </c>
      <c r="T362" s="2" t="s">
        <v>52</v>
      </c>
      <c r="U362" s="2">
        <v>0</v>
      </c>
      <c r="V362" s="2">
        <v>0</v>
      </c>
      <c r="W362" s="2" t="s">
        <v>687</v>
      </c>
      <c r="X362" s="2">
        <v>2026</v>
      </c>
      <c r="Y362" s="2" t="s">
        <v>55</v>
      </c>
      <c r="Z362" s="4"/>
      <c r="AA362" s="3">
        <v>46214</v>
      </c>
      <c r="AB362" s="2" t="s">
        <v>166</v>
      </c>
      <c r="AC362" s="2">
        <v>484970</v>
      </c>
    </row>
    <row r="363" spans="1:29" ht="39" x14ac:dyDescent="0.25">
      <c r="A363" s="2" t="s">
        <v>29</v>
      </c>
      <c r="B363" s="2" t="s">
        <v>42</v>
      </c>
      <c r="C363" s="2" t="s">
        <v>43</v>
      </c>
      <c r="D363" s="2" t="s">
        <v>732</v>
      </c>
      <c r="E363" s="2" t="s">
        <v>971</v>
      </c>
      <c r="F363" s="2" t="s">
        <v>41</v>
      </c>
      <c r="G363" s="2">
        <v>5000</v>
      </c>
      <c r="H363" s="2">
        <v>1</v>
      </c>
      <c r="I363" s="3">
        <v>46218</v>
      </c>
      <c r="J363" s="4"/>
      <c r="K363" s="2">
        <v>4808292</v>
      </c>
      <c r="L363" s="2">
        <v>45600</v>
      </c>
      <c r="M363" s="2" t="s">
        <v>166</v>
      </c>
      <c r="N363" s="5">
        <v>46211</v>
      </c>
      <c r="O363" s="2" t="s">
        <v>973</v>
      </c>
      <c r="P363" s="2" t="s">
        <v>189</v>
      </c>
      <c r="Q363" s="2" t="s">
        <v>50</v>
      </c>
      <c r="R363" s="3">
        <v>46211</v>
      </c>
      <c r="S363" s="2" t="s">
        <v>38</v>
      </c>
      <c r="T363" s="2" t="s">
        <v>52</v>
      </c>
      <c r="U363" s="2">
        <v>0</v>
      </c>
      <c r="V363" s="2">
        <v>0</v>
      </c>
      <c r="W363" s="2" t="s">
        <v>687</v>
      </c>
      <c r="X363" s="2">
        <v>2026</v>
      </c>
      <c r="Y363" s="2" t="s">
        <v>55</v>
      </c>
      <c r="Z363" s="4"/>
      <c r="AA363" s="3">
        <v>46214</v>
      </c>
      <c r="AB363" s="2" t="s">
        <v>166</v>
      </c>
      <c r="AC363" s="2">
        <v>484970</v>
      </c>
    </row>
    <row r="364" spans="1:29" ht="39" x14ac:dyDescent="0.25">
      <c r="A364" s="2" t="s">
        <v>29</v>
      </c>
      <c r="B364" s="2" t="s">
        <v>30</v>
      </c>
      <c r="C364" s="2" t="s">
        <v>31</v>
      </c>
      <c r="D364" s="2" t="s">
        <v>636</v>
      </c>
      <c r="E364" s="2" t="s">
        <v>974</v>
      </c>
      <c r="F364" s="2" t="s">
        <v>975</v>
      </c>
      <c r="G364" s="2">
        <v>1970000</v>
      </c>
      <c r="H364" s="2">
        <v>1</v>
      </c>
      <c r="I364" s="3">
        <v>46221</v>
      </c>
      <c r="J364" s="4"/>
      <c r="K364" s="2">
        <v>1785705</v>
      </c>
      <c r="L364" s="2">
        <v>0</v>
      </c>
      <c r="M364" s="2" t="s">
        <v>166</v>
      </c>
      <c r="N364" s="4"/>
      <c r="O364" s="4"/>
      <c r="P364" s="2" t="s">
        <v>181</v>
      </c>
      <c r="Q364" s="4"/>
      <c r="R364" s="4"/>
      <c r="S364" s="2" t="s">
        <v>38</v>
      </c>
      <c r="T364" s="4"/>
      <c r="U364" s="4"/>
      <c r="V364" s="4"/>
      <c r="W364" s="2" t="s">
        <v>64</v>
      </c>
      <c r="X364" s="2">
        <v>2026</v>
      </c>
      <c r="Y364" s="2" t="s">
        <v>65</v>
      </c>
      <c r="Z364" s="4"/>
      <c r="AA364" s="3">
        <v>46213</v>
      </c>
      <c r="AB364" s="2" t="s">
        <v>166</v>
      </c>
      <c r="AC364" s="2">
        <v>484958</v>
      </c>
    </row>
    <row r="365" spans="1:29" ht="39" x14ac:dyDescent="0.25">
      <c r="A365" s="2" t="s">
        <v>29</v>
      </c>
      <c r="B365" s="2" t="s">
        <v>30</v>
      </c>
      <c r="C365" s="2" t="s">
        <v>31</v>
      </c>
      <c r="D365" s="2" t="s">
        <v>636</v>
      </c>
      <c r="E365" s="2" t="s">
        <v>974</v>
      </c>
      <c r="F365" s="2" t="s">
        <v>41</v>
      </c>
      <c r="G365" s="2">
        <v>5000</v>
      </c>
      <c r="H365" s="2">
        <v>1</v>
      </c>
      <c r="I365" s="3">
        <v>46221</v>
      </c>
      <c r="J365" s="4"/>
      <c r="K365" s="2">
        <v>1785705</v>
      </c>
      <c r="L365" s="2">
        <v>0</v>
      </c>
      <c r="M365" s="2" t="s">
        <v>166</v>
      </c>
      <c r="N365" s="4"/>
      <c r="O365" s="4"/>
      <c r="P365" s="2" t="s">
        <v>181</v>
      </c>
      <c r="Q365" s="4"/>
      <c r="R365" s="4"/>
      <c r="S365" s="2" t="s">
        <v>38</v>
      </c>
      <c r="T365" s="4"/>
      <c r="U365" s="4"/>
      <c r="V365" s="4"/>
      <c r="W365" s="2" t="s">
        <v>64</v>
      </c>
      <c r="X365" s="2">
        <v>2026</v>
      </c>
      <c r="Y365" s="2" t="s">
        <v>65</v>
      </c>
      <c r="Z365" s="4"/>
      <c r="AA365" s="3">
        <v>46213</v>
      </c>
      <c r="AB365" s="2" t="s">
        <v>166</v>
      </c>
      <c r="AC365" s="2">
        <v>484958</v>
      </c>
    </row>
    <row r="366" spans="1:29" ht="90" x14ac:dyDescent="0.25">
      <c r="A366" s="2" t="s">
        <v>29</v>
      </c>
      <c r="B366" s="2" t="s">
        <v>42</v>
      </c>
      <c r="C366" s="2" t="s">
        <v>43</v>
      </c>
      <c r="D366" s="2" t="s">
        <v>32</v>
      </c>
      <c r="E366" s="2" t="s">
        <v>976</v>
      </c>
      <c r="F366" s="2" t="s">
        <v>977</v>
      </c>
      <c r="G366" s="2">
        <v>2244000</v>
      </c>
      <c r="H366" s="2">
        <v>1</v>
      </c>
      <c r="I366" s="3">
        <v>46214</v>
      </c>
      <c r="J366" s="4"/>
      <c r="K366" s="2">
        <v>180386</v>
      </c>
      <c r="L366" s="2">
        <v>44880</v>
      </c>
      <c r="M366" s="2" t="s">
        <v>157</v>
      </c>
      <c r="N366" s="5">
        <v>46209</v>
      </c>
      <c r="O366" s="2" t="s">
        <v>655</v>
      </c>
      <c r="P366" s="2" t="s">
        <v>36</v>
      </c>
      <c r="Q366" s="2" t="s">
        <v>600</v>
      </c>
      <c r="R366" s="3">
        <v>46209</v>
      </c>
      <c r="S366" s="2" t="s">
        <v>174</v>
      </c>
      <c r="T366" s="2" t="s">
        <v>601</v>
      </c>
      <c r="U366" s="2">
        <v>0</v>
      </c>
      <c r="V366" s="2">
        <v>0</v>
      </c>
      <c r="W366" s="2" t="s">
        <v>656</v>
      </c>
      <c r="X366" s="2">
        <v>2025</v>
      </c>
      <c r="Y366" s="2" t="s">
        <v>40</v>
      </c>
      <c r="Z366" s="4"/>
      <c r="AA366" s="4"/>
      <c r="AB366" s="2" t="s">
        <v>157</v>
      </c>
      <c r="AC366" s="2">
        <v>484954</v>
      </c>
    </row>
    <row r="367" spans="1:29" ht="51.75" x14ac:dyDescent="0.25">
      <c r="A367" s="2" t="s">
        <v>29</v>
      </c>
      <c r="B367" s="2" t="s">
        <v>42</v>
      </c>
      <c r="C367" s="2" t="s">
        <v>43</v>
      </c>
      <c r="D367" s="2" t="s">
        <v>978</v>
      </c>
      <c r="E367" s="2" t="s">
        <v>979</v>
      </c>
      <c r="F367" s="2" t="s">
        <v>41</v>
      </c>
      <c r="G367" s="2">
        <v>1000</v>
      </c>
      <c r="H367" s="2">
        <v>1</v>
      </c>
      <c r="I367" s="3">
        <v>46213</v>
      </c>
      <c r="J367" s="4"/>
      <c r="K367" s="4"/>
      <c r="L367" s="2">
        <v>26500</v>
      </c>
      <c r="M367" s="2" t="s">
        <v>249</v>
      </c>
      <c r="N367" s="5">
        <v>46213</v>
      </c>
      <c r="O367" s="2" t="s">
        <v>980</v>
      </c>
      <c r="P367" s="2" t="s">
        <v>36</v>
      </c>
      <c r="Q367" s="2" t="s">
        <v>50</v>
      </c>
      <c r="R367" s="3">
        <v>46213</v>
      </c>
      <c r="S367" s="2" t="s">
        <v>251</v>
      </c>
      <c r="T367" s="2" t="s">
        <v>52</v>
      </c>
      <c r="U367" s="2" t="s">
        <v>981</v>
      </c>
      <c r="V367" s="2" t="s">
        <v>982</v>
      </c>
      <c r="W367" s="2" t="s">
        <v>983</v>
      </c>
      <c r="X367" s="2">
        <v>2026</v>
      </c>
      <c r="Y367" s="2" t="s">
        <v>40</v>
      </c>
      <c r="Z367" s="4"/>
      <c r="AA367" s="3">
        <v>46213</v>
      </c>
      <c r="AB367" s="2" t="s">
        <v>249</v>
      </c>
      <c r="AC367" s="2">
        <v>484684</v>
      </c>
    </row>
    <row r="368" spans="1:29" ht="64.5" x14ac:dyDescent="0.25">
      <c r="A368" s="2" t="s">
        <v>29</v>
      </c>
      <c r="B368" s="2" t="s">
        <v>42</v>
      </c>
      <c r="C368" s="2" t="s">
        <v>43</v>
      </c>
      <c r="D368" s="2" t="s">
        <v>978</v>
      </c>
      <c r="E368" s="2" t="s">
        <v>979</v>
      </c>
      <c r="F368" s="2" t="s">
        <v>984</v>
      </c>
      <c r="G368" s="2">
        <v>2650000</v>
      </c>
      <c r="H368" s="2">
        <v>1</v>
      </c>
      <c r="I368" s="3">
        <v>46213</v>
      </c>
      <c r="J368" s="4"/>
      <c r="K368" s="4"/>
      <c r="L368" s="2">
        <v>26500</v>
      </c>
      <c r="M368" s="2" t="s">
        <v>249</v>
      </c>
      <c r="N368" s="5">
        <v>46213</v>
      </c>
      <c r="O368" s="2" t="s">
        <v>980</v>
      </c>
      <c r="P368" s="2" t="s">
        <v>36</v>
      </c>
      <c r="Q368" s="2" t="s">
        <v>50</v>
      </c>
      <c r="R368" s="3">
        <v>46213</v>
      </c>
      <c r="S368" s="2" t="s">
        <v>251</v>
      </c>
      <c r="T368" s="2" t="s">
        <v>52</v>
      </c>
      <c r="U368" s="2" t="s">
        <v>981</v>
      </c>
      <c r="V368" s="2" t="s">
        <v>982</v>
      </c>
      <c r="W368" s="2" t="s">
        <v>983</v>
      </c>
      <c r="X368" s="2">
        <v>2026</v>
      </c>
      <c r="Y368" s="2" t="s">
        <v>40</v>
      </c>
      <c r="Z368" s="4"/>
      <c r="AA368" s="3">
        <v>46213</v>
      </c>
      <c r="AB368" s="2" t="s">
        <v>249</v>
      </c>
      <c r="AC368" s="2">
        <v>484684</v>
      </c>
    </row>
    <row r="369" spans="1:29" ht="64.5" x14ac:dyDescent="0.25">
      <c r="A369" s="2" t="s">
        <v>29</v>
      </c>
      <c r="B369" s="2" t="s">
        <v>42</v>
      </c>
      <c r="C369" s="2" t="s">
        <v>43</v>
      </c>
      <c r="D369" s="2" t="s">
        <v>32</v>
      </c>
      <c r="E369" s="2" t="s">
        <v>985</v>
      </c>
      <c r="F369" s="2" t="s">
        <v>986</v>
      </c>
      <c r="G369" s="2">
        <v>1970000</v>
      </c>
      <c r="H369" s="2">
        <v>1</v>
      </c>
      <c r="I369" s="3">
        <v>46214</v>
      </c>
      <c r="J369" s="4"/>
      <c r="K369" s="2">
        <v>4828185</v>
      </c>
      <c r="L369" s="2">
        <v>39400</v>
      </c>
      <c r="M369" s="2" t="s">
        <v>275</v>
      </c>
      <c r="N369" s="5">
        <v>46213</v>
      </c>
      <c r="O369" s="2" t="s">
        <v>987</v>
      </c>
      <c r="P369" s="2" t="s">
        <v>36</v>
      </c>
      <c r="Q369" s="2" t="s">
        <v>61</v>
      </c>
      <c r="R369" s="3">
        <v>46213</v>
      </c>
      <c r="S369" s="2" t="s">
        <v>277</v>
      </c>
      <c r="T369" s="2" t="s">
        <v>63</v>
      </c>
      <c r="U369" s="2">
        <v>0</v>
      </c>
      <c r="V369" s="2">
        <v>0</v>
      </c>
      <c r="W369" s="2" t="s">
        <v>64</v>
      </c>
      <c r="X369" s="2">
        <v>2026</v>
      </c>
      <c r="Y369" s="2" t="s">
        <v>40</v>
      </c>
      <c r="Z369" s="4"/>
      <c r="AA369" s="3">
        <v>46213</v>
      </c>
      <c r="AB369" s="2" t="s">
        <v>275</v>
      </c>
      <c r="AC369" s="2">
        <v>484672</v>
      </c>
    </row>
    <row r="370" spans="1:29" ht="39" x14ac:dyDescent="0.25">
      <c r="A370" s="2" t="s">
        <v>29</v>
      </c>
      <c r="B370" s="2" t="s">
        <v>42</v>
      </c>
      <c r="C370" s="2" t="s">
        <v>43</v>
      </c>
      <c r="D370" s="2" t="s">
        <v>32</v>
      </c>
      <c r="E370" s="2" t="s">
        <v>985</v>
      </c>
      <c r="F370" s="2" t="s">
        <v>41</v>
      </c>
      <c r="G370" s="2">
        <v>1000</v>
      </c>
      <c r="H370" s="2">
        <v>1</v>
      </c>
      <c r="I370" s="3">
        <v>46214</v>
      </c>
      <c r="J370" s="4"/>
      <c r="K370" s="2">
        <v>4828185</v>
      </c>
      <c r="L370" s="2">
        <v>39400</v>
      </c>
      <c r="M370" s="2" t="s">
        <v>275</v>
      </c>
      <c r="N370" s="5">
        <v>46213</v>
      </c>
      <c r="O370" s="2" t="s">
        <v>987</v>
      </c>
      <c r="P370" s="2" t="s">
        <v>36</v>
      </c>
      <c r="Q370" s="2" t="s">
        <v>61</v>
      </c>
      <c r="R370" s="3">
        <v>46213</v>
      </c>
      <c r="S370" s="2" t="s">
        <v>277</v>
      </c>
      <c r="T370" s="2" t="s">
        <v>63</v>
      </c>
      <c r="U370" s="2">
        <v>0</v>
      </c>
      <c r="V370" s="2">
        <v>0</v>
      </c>
      <c r="W370" s="2" t="s">
        <v>64</v>
      </c>
      <c r="X370" s="2">
        <v>2026</v>
      </c>
      <c r="Y370" s="2" t="s">
        <v>40</v>
      </c>
      <c r="Z370" s="4"/>
      <c r="AA370" s="3">
        <v>46213</v>
      </c>
      <c r="AB370" s="2" t="s">
        <v>275</v>
      </c>
      <c r="AC370" s="2">
        <v>484672</v>
      </c>
    </row>
    <row r="371" spans="1:29" ht="64.5" x14ac:dyDescent="0.25">
      <c r="A371" s="2" t="s">
        <v>29</v>
      </c>
      <c r="B371" s="2" t="s">
        <v>30</v>
      </c>
      <c r="C371" s="2" t="s">
        <v>43</v>
      </c>
      <c r="D371" s="2" t="s">
        <v>164</v>
      </c>
      <c r="E371" s="2" t="s">
        <v>988</v>
      </c>
      <c r="F371" s="2" t="s">
        <v>989</v>
      </c>
      <c r="G371" s="2">
        <v>2350000</v>
      </c>
      <c r="H371" s="2">
        <v>1</v>
      </c>
      <c r="I371" s="3">
        <v>46217</v>
      </c>
      <c r="J371" s="4"/>
      <c r="K371" s="2">
        <v>4836935</v>
      </c>
      <c r="L371" s="2">
        <v>47000</v>
      </c>
      <c r="M371" s="2" t="s">
        <v>362</v>
      </c>
      <c r="N371" s="5">
        <v>46216</v>
      </c>
      <c r="O371" s="2" t="s">
        <v>990</v>
      </c>
      <c r="P371" s="2" t="s">
        <v>181</v>
      </c>
      <c r="Q371" s="2" t="s">
        <v>991</v>
      </c>
      <c r="R371" s="3">
        <v>46216</v>
      </c>
      <c r="S371" s="2" t="s">
        <v>224</v>
      </c>
      <c r="T371" s="2" t="s">
        <v>52</v>
      </c>
      <c r="U371" s="2" t="s">
        <v>992</v>
      </c>
      <c r="V371" s="2" t="s">
        <v>993</v>
      </c>
      <c r="W371" s="2" t="s">
        <v>279</v>
      </c>
      <c r="X371" s="2">
        <v>2026</v>
      </c>
      <c r="Y371" s="2" t="s">
        <v>55</v>
      </c>
      <c r="Z371" s="4"/>
      <c r="AA371" s="3">
        <v>46213</v>
      </c>
      <c r="AB371" s="2" t="s">
        <v>362</v>
      </c>
      <c r="AC371" s="2">
        <v>484624</v>
      </c>
    </row>
    <row r="372" spans="1:29" ht="51.75" x14ac:dyDescent="0.25">
      <c r="A372" s="2" t="s">
        <v>29</v>
      </c>
      <c r="B372" s="2" t="s">
        <v>30</v>
      </c>
      <c r="C372" s="2" t="s">
        <v>43</v>
      </c>
      <c r="D372" s="2" t="s">
        <v>164</v>
      </c>
      <c r="E372" s="2" t="s">
        <v>988</v>
      </c>
      <c r="F372" s="2" t="s">
        <v>41</v>
      </c>
      <c r="G372" s="2">
        <v>5000</v>
      </c>
      <c r="H372" s="2">
        <v>1</v>
      </c>
      <c r="I372" s="3">
        <v>46217</v>
      </c>
      <c r="J372" s="4"/>
      <c r="K372" s="2">
        <v>4836935</v>
      </c>
      <c r="L372" s="2">
        <v>47000</v>
      </c>
      <c r="M372" s="2" t="s">
        <v>362</v>
      </c>
      <c r="N372" s="5">
        <v>46216</v>
      </c>
      <c r="O372" s="2" t="s">
        <v>990</v>
      </c>
      <c r="P372" s="2" t="s">
        <v>181</v>
      </c>
      <c r="Q372" s="2" t="s">
        <v>991</v>
      </c>
      <c r="R372" s="3">
        <v>46216</v>
      </c>
      <c r="S372" s="2" t="s">
        <v>224</v>
      </c>
      <c r="T372" s="2" t="s">
        <v>52</v>
      </c>
      <c r="U372" s="2" t="s">
        <v>992</v>
      </c>
      <c r="V372" s="2" t="s">
        <v>993</v>
      </c>
      <c r="W372" s="2" t="s">
        <v>279</v>
      </c>
      <c r="X372" s="2">
        <v>2026</v>
      </c>
      <c r="Y372" s="2" t="s">
        <v>55</v>
      </c>
      <c r="Z372" s="4"/>
      <c r="AA372" s="3">
        <v>46213</v>
      </c>
      <c r="AB372" s="2" t="s">
        <v>362</v>
      </c>
      <c r="AC372" s="2">
        <v>484624</v>
      </c>
    </row>
    <row r="373" spans="1:29" ht="64.5" x14ac:dyDescent="0.25">
      <c r="A373" s="2" t="s">
        <v>29</v>
      </c>
      <c r="B373" s="2" t="s">
        <v>30</v>
      </c>
      <c r="C373" s="2" t="s">
        <v>31</v>
      </c>
      <c r="D373" s="2" t="s">
        <v>32</v>
      </c>
      <c r="E373" s="2" t="s">
        <v>994</v>
      </c>
      <c r="F373" s="2" t="s">
        <v>995</v>
      </c>
      <c r="G373" s="2">
        <v>2225600</v>
      </c>
      <c r="H373" s="2">
        <v>1</v>
      </c>
      <c r="I373" s="3">
        <v>46220</v>
      </c>
      <c r="J373" s="4"/>
      <c r="K373" s="2">
        <v>4837322</v>
      </c>
      <c r="L373" s="2">
        <v>0</v>
      </c>
      <c r="M373" s="2" t="s">
        <v>297</v>
      </c>
      <c r="N373" s="4"/>
      <c r="O373" s="4"/>
      <c r="P373" s="2" t="s">
        <v>36</v>
      </c>
      <c r="Q373" s="4"/>
      <c r="R373" s="4"/>
      <c r="S373" s="4"/>
      <c r="T373" s="4"/>
      <c r="U373" s="4"/>
      <c r="V373" s="4"/>
      <c r="W373" s="2" t="s">
        <v>996</v>
      </c>
      <c r="X373" s="4"/>
      <c r="Y373" s="2" t="s">
        <v>40</v>
      </c>
      <c r="Z373" s="4"/>
      <c r="AA373" s="3">
        <v>46213</v>
      </c>
      <c r="AB373" s="2" t="s">
        <v>297</v>
      </c>
      <c r="AC373" s="2">
        <v>484600</v>
      </c>
    </row>
    <row r="374" spans="1:29" ht="51.75" x14ac:dyDescent="0.25">
      <c r="A374" s="2" t="s">
        <v>29</v>
      </c>
      <c r="B374" s="2" t="s">
        <v>30</v>
      </c>
      <c r="C374" s="2" t="s">
        <v>31</v>
      </c>
      <c r="D374" s="2" t="s">
        <v>32</v>
      </c>
      <c r="E374" s="2" t="s">
        <v>994</v>
      </c>
      <c r="F374" s="2" t="s">
        <v>41</v>
      </c>
      <c r="G374" s="2">
        <v>1000</v>
      </c>
      <c r="H374" s="2">
        <v>1</v>
      </c>
      <c r="I374" s="3">
        <v>46220</v>
      </c>
      <c r="J374" s="4"/>
      <c r="K374" s="2">
        <v>4837322</v>
      </c>
      <c r="L374" s="2">
        <v>0</v>
      </c>
      <c r="M374" s="2" t="s">
        <v>297</v>
      </c>
      <c r="N374" s="4"/>
      <c r="O374" s="4"/>
      <c r="P374" s="2" t="s">
        <v>36</v>
      </c>
      <c r="Q374" s="4"/>
      <c r="R374" s="4"/>
      <c r="S374" s="4"/>
      <c r="T374" s="4"/>
      <c r="U374" s="4"/>
      <c r="V374" s="4"/>
      <c r="W374" s="2" t="s">
        <v>996</v>
      </c>
      <c r="X374" s="4"/>
      <c r="Y374" s="2" t="s">
        <v>40</v>
      </c>
      <c r="Z374" s="4"/>
      <c r="AA374" s="3">
        <v>46213</v>
      </c>
      <c r="AB374" s="2" t="s">
        <v>297</v>
      </c>
      <c r="AC374" s="2">
        <v>484600</v>
      </c>
    </row>
    <row r="375" spans="1:29" ht="64.5" x14ac:dyDescent="0.25">
      <c r="A375" s="2" t="s">
        <v>29</v>
      </c>
      <c r="B375" s="2" t="s">
        <v>30</v>
      </c>
      <c r="C375" s="2" t="s">
        <v>31</v>
      </c>
      <c r="D375" s="2" t="s">
        <v>32</v>
      </c>
      <c r="E375" s="2" t="s">
        <v>997</v>
      </c>
      <c r="F375" s="2" t="s">
        <v>998</v>
      </c>
      <c r="G375" s="2">
        <v>2200000</v>
      </c>
      <c r="H375" s="2">
        <v>1</v>
      </c>
      <c r="I375" s="3">
        <v>46220</v>
      </c>
      <c r="J375" s="4"/>
      <c r="K375" s="2">
        <v>4837183</v>
      </c>
      <c r="L375" s="2">
        <v>0</v>
      </c>
      <c r="M375" s="2" t="s">
        <v>999</v>
      </c>
      <c r="N375" s="4"/>
      <c r="O375" s="4"/>
      <c r="P375" s="2" t="s">
        <v>36</v>
      </c>
      <c r="Q375" s="2" t="s">
        <v>1000</v>
      </c>
      <c r="R375" s="4"/>
      <c r="S375" s="2" t="s">
        <v>145</v>
      </c>
      <c r="T375" s="4"/>
      <c r="U375" s="4"/>
      <c r="V375" s="4"/>
      <c r="W375" s="2" t="s">
        <v>603</v>
      </c>
      <c r="X375" s="2">
        <v>2026</v>
      </c>
      <c r="Y375" s="2" t="s">
        <v>40</v>
      </c>
      <c r="Z375" s="4"/>
      <c r="AA375" s="3">
        <v>46213</v>
      </c>
      <c r="AB375" s="2" t="s">
        <v>999</v>
      </c>
      <c r="AC375" s="2">
        <v>484582</v>
      </c>
    </row>
    <row r="376" spans="1:29" ht="39" x14ac:dyDescent="0.25">
      <c r="A376" s="2" t="s">
        <v>29</v>
      </c>
      <c r="B376" s="2" t="s">
        <v>30</v>
      </c>
      <c r="C376" s="2" t="s">
        <v>31</v>
      </c>
      <c r="D376" s="2" t="s">
        <v>32</v>
      </c>
      <c r="E376" s="2" t="s">
        <v>997</v>
      </c>
      <c r="F376" s="2" t="s">
        <v>41</v>
      </c>
      <c r="G376" s="2">
        <v>1000</v>
      </c>
      <c r="H376" s="2">
        <v>1</v>
      </c>
      <c r="I376" s="3">
        <v>46220</v>
      </c>
      <c r="J376" s="4"/>
      <c r="K376" s="2">
        <v>4837183</v>
      </c>
      <c r="L376" s="2">
        <v>0</v>
      </c>
      <c r="M376" s="2" t="s">
        <v>999</v>
      </c>
      <c r="N376" s="4"/>
      <c r="O376" s="4"/>
      <c r="P376" s="2" t="s">
        <v>36</v>
      </c>
      <c r="Q376" s="2" t="s">
        <v>1000</v>
      </c>
      <c r="R376" s="4"/>
      <c r="S376" s="2" t="s">
        <v>145</v>
      </c>
      <c r="T376" s="4"/>
      <c r="U376" s="4"/>
      <c r="V376" s="4"/>
      <c r="W376" s="2" t="s">
        <v>603</v>
      </c>
      <c r="X376" s="2">
        <v>2026</v>
      </c>
      <c r="Y376" s="2" t="s">
        <v>40</v>
      </c>
      <c r="Z376" s="4"/>
      <c r="AA376" s="3">
        <v>46213</v>
      </c>
      <c r="AB376" s="2" t="s">
        <v>999</v>
      </c>
      <c r="AC376" s="2">
        <v>484582</v>
      </c>
    </row>
    <row r="377" spans="1:29" ht="64.5" x14ac:dyDescent="0.25">
      <c r="A377" s="2" t="s">
        <v>29</v>
      </c>
      <c r="B377" s="2" t="s">
        <v>42</v>
      </c>
      <c r="C377" s="2" t="s">
        <v>43</v>
      </c>
      <c r="D377" s="2" t="s">
        <v>32</v>
      </c>
      <c r="E377" s="2" t="s">
        <v>1001</v>
      </c>
      <c r="F377" s="2" t="s">
        <v>1002</v>
      </c>
      <c r="G377" s="2">
        <v>1970000</v>
      </c>
      <c r="H377" s="2">
        <v>1</v>
      </c>
      <c r="I377" s="3">
        <v>46213</v>
      </c>
      <c r="J377" s="4"/>
      <c r="K377" s="2">
        <v>4837095</v>
      </c>
      <c r="L377" s="2">
        <v>39400</v>
      </c>
      <c r="M377" s="2" t="s">
        <v>103</v>
      </c>
      <c r="N377" s="5">
        <v>46213</v>
      </c>
      <c r="O377" s="2" t="s">
        <v>1003</v>
      </c>
      <c r="P377" s="2" t="s">
        <v>36</v>
      </c>
      <c r="Q377" s="2" t="s">
        <v>61</v>
      </c>
      <c r="R377" s="3">
        <v>46213</v>
      </c>
      <c r="S377" s="2" t="s">
        <v>38</v>
      </c>
      <c r="T377" s="2" t="s">
        <v>63</v>
      </c>
      <c r="U377" s="2">
        <v>0</v>
      </c>
      <c r="V377" s="2">
        <v>0</v>
      </c>
      <c r="W377" s="2" t="s">
        <v>64</v>
      </c>
      <c r="X377" s="2">
        <v>2026</v>
      </c>
      <c r="Y377" s="2" t="s">
        <v>40</v>
      </c>
      <c r="Z377" s="4"/>
      <c r="AA377" s="3">
        <v>46213</v>
      </c>
      <c r="AB377" s="2" t="s">
        <v>103</v>
      </c>
      <c r="AC377" s="2">
        <v>484574</v>
      </c>
    </row>
    <row r="378" spans="1:29" ht="51.75" x14ac:dyDescent="0.25">
      <c r="A378" s="2" t="s">
        <v>29</v>
      </c>
      <c r="B378" s="2" t="s">
        <v>42</v>
      </c>
      <c r="C378" s="2" t="s">
        <v>43</v>
      </c>
      <c r="D378" s="2" t="s">
        <v>32</v>
      </c>
      <c r="E378" s="2" t="s">
        <v>1001</v>
      </c>
      <c r="F378" s="2" t="s">
        <v>41</v>
      </c>
      <c r="G378" s="2">
        <v>1000</v>
      </c>
      <c r="H378" s="2">
        <v>1</v>
      </c>
      <c r="I378" s="3">
        <v>46213</v>
      </c>
      <c r="J378" s="4"/>
      <c r="K378" s="2">
        <v>4837095</v>
      </c>
      <c r="L378" s="2">
        <v>39400</v>
      </c>
      <c r="M378" s="2" t="s">
        <v>103</v>
      </c>
      <c r="N378" s="5">
        <v>46213</v>
      </c>
      <c r="O378" s="2" t="s">
        <v>1003</v>
      </c>
      <c r="P378" s="2" t="s">
        <v>36</v>
      </c>
      <c r="Q378" s="2" t="s">
        <v>61</v>
      </c>
      <c r="R378" s="3">
        <v>46213</v>
      </c>
      <c r="S378" s="2" t="s">
        <v>38</v>
      </c>
      <c r="T378" s="2" t="s">
        <v>63</v>
      </c>
      <c r="U378" s="2">
        <v>0</v>
      </c>
      <c r="V378" s="2">
        <v>0</v>
      </c>
      <c r="W378" s="2" t="s">
        <v>64</v>
      </c>
      <c r="X378" s="2">
        <v>2026</v>
      </c>
      <c r="Y378" s="2" t="s">
        <v>40</v>
      </c>
      <c r="Z378" s="4"/>
      <c r="AA378" s="3">
        <v>46213</v>
      </c>
      <c r="AB378" s="2" t="s">
        <v>103</v>
      </c>
      <c r="AC378" s="2">
        <v>484574</v>
      </c>
    </row>
    <row r="379" spans="1:29" ht="64.5" x14ac:dyDescent="0.25">
      <c r="A379" s="2" t="s">
        <v>29</v>
      </c>
      <c r="B379" s="2" t="s">
        <v>42</v>
      </c>
      <c r="C379" s="2" t="s">
        <v>43</v>
      </c>
      <c r="D379" s="2" t="s">
        <v>32</v>
      </c>
      <c r="E379" s="2" t="s">
        <v>1004</v>
      </c>
      <c r="F379" s="2" t="s">
        <v>1005</v>
      </c>
      <c r="G379" s="2">
        <v>1970000</v>
      </c>
      <c r="H379" s="2">
        <v>1</v>
      </c>
      <c r="I379" s="3">
        <v>46213</v>
      </c>
      <c r="J379" s="4"/>
      <c r="K379" s="2">
        <v>4836928</v>
      </c>
      <c r="L379" s="2">
        <v>39400</v>
      </c>
      <c r="M379" s="2" t="s">
        <v>103</v>
      </c>
      <c r="N379" s="5">
        <v>46213</v>
      </c>
      <c r="O379" s="2" t="s">
        <v>1006</v>
      </c>
      <c r="P379" s="2" t="s">
        <v>36</v>
      </c>
      <c r="Q379" s="2" t="s">
        <v>61</v>
      </c>
      <c r="R379" s="3">
        <v>46213</v>
      </c>
      <c r="S379" s="2" t="s">
        <v>38</v>
      </c>
      <c r="T379" s="2" t="s">
        <v>63</v>
      </c>
      <c r="U379" s="2">
        <v>0</v>
      </c>
      <c r="V379" s="2">
        <v>0</v>
      </c>
      <c r="W379" s="2" t="s">
        <v>64</v>
      </c>
      <c r="X379" s="2">
        <v>2026</v>
      </c>
      <c r="Y379" s="2" t="s">
        <v>40</v>
      </c>
      <c r="Z379" s="4"/>
      <c r="AA379" s="3">
        <v>46213</v>
      </c>
      <c r="AB379" s="2" t="s">
        <v>103</v>
      </c>
      <c r="AC379" s="2">
        <v>484568</v>
      </c>
    </row>
    <row r="380" spans="1:29" ht="51.75" x14ac:dyDescent="0.25">
      <c r="A380" s="2" t="s">
        <v>29</v>
      </c>
      <c r="B380" s="2" t="s">
        <v>42</v>
      </c>
      <c r="C380" s="2" t="s">
        <v>43</v>
      </c>
      <c r="D380" s="2" t="s">
        <v>32</v>
      </c>
      <c r="E380" s="2" t="s">
        <v>1004</v>
      </c>
      <c r="F380" s="2" t="s">
        <v>41</v>
      </c>
      <c r="G380" s="2">
        <v>1000</v>
      </c>
      <c r="H380" s="2">
        <v>1</v>
      </c>
      <c r="I380" s="3">
        <v>46213</v>
      </c>
      <c r="J380" s="4"/>
      <c r="K380" s="2">
        <v>4836928</v>
      </c>
      <c r="L380" s="2">
        <v>39400</v>
      </c>
      <c r="M380" s="2" t="s">
        <v>103</v>
      </c>
      <c r="N380" s="5">
        <v>46213</v>
      </c>
      <c r="O380" s="2" t="s">
        <v>1006</v>
      </c>
      <c r="P380" s="2" t="s">
        <v>36</v>
      </c>
      <c r="Q380" s="2" t="s">
        <v>61</v>
      </c>
      <c r="R380" s="3">
        <v>46213</v>
      </c>
      <c r="S380" s="2" t="s">
        <v>38</v>
      </c>
      <c r="T380" s="2" t="s">
        <v>63</v>
      </c>
      <c r="U380" s="2">
        <v>0</v>
      </c>
      <c r="V380" s="2">
        <v>0</v>
      </c>
      <c r="W380" s="2" t="s">
        <v>64</v>
      </c>
      <c r="X380" s="2">
        <v>2026</v>
      </c>
      <c r="Y380" s="2" t="s">
        <v>40</v>
      </c>
      <c r="Z380" s="4"/>
      <c r="AA380" s="3">
        <v>46213</v>
      </c>
      <c r="AB380" s="2" t="s">
        <v>103</v>
      </c>
      <c r="AC380" s="2">
        <v>484568</v>
      </c>
    </row>
    <row r="381" spans="1:29" ht="102.75" x14ac:dyDescent="0.25">
      <c r="A381" s="2" t="s">
        <v>29</v>
      </c>
      <c r="B381" s="2" t="s">
        <v>42</v>
      </c>
      <c r="C381" s="2" t="s">
        <v>43</v>
      </c>
      <c r="D381" s="2" t="s">
        <v>32</v>
      </c>
      <c r="E381" s="2" t="s">
        <v>1007</v>
      </c>
      <c r="F381" s="2" t="s">
        <v>1008</v>
      </c>
      <c r="G381" s="2">
        <v>3090000</v>
      </c>
      <c r="H381" s="2">
        <v>1</v>
      </c>
      <c r="I381" s="3">
        <v>46213</v>
      </c>
      <c r="J381" s="4"/>
      <c r="K381" s="2">
        <v>4836989</v>
      </c>
      <c r="L381" s="2">
        <v>20000</v>
      </c>
      <c r="M381" s="2" t="s">
        <v>35</v>
      </c>
      <c r="N381" s="5">
        <v>46213</v>
      </c>
      <c r="O381" s="2" t="s">
        <v>1009</v>
      </c>
      <c r="P381" s="2" t="s">
        <v>36</v>
      </c>
      <c r="Q381" s="2" t="s">
        <v>492</v>
      </c>
      <c r="R381" s="3">
        <v>46213</v>
      </c>
      <c r="S381" s="2" t="s">
        <v>38</v>
      </c>
      <c r="T381" s="2" t="s">
        <v>493</v>
      </c>
      <c r="U381" s="2">
        <v>0</v>
      </c>
      <c r="V381" s="2" t="s">
        <v>1010</v>
      </c>
      <c r="W381" s="2" t="s">
        <v>1011</v>
      </c>
      <c r="X381" s="2">
        <v>2025</v>
      </c>
      <c r="Y381" s="2" t="s">
        <v>40</v>
      </c>
      <c r="Z381" s="4"/>
      <c r="AA381" s="3">
        <v>46213</v>
      </c>
      <c r="AB381" s="2" t="s">
        <v>35</v>
      </c>
      <c r="AC381" s="2">
        <v>484548</v>
      </c>
    </row>
    <row r="382" spans="1:29" ht="102.75" x14ac:dyDescent="0.25">
      <c r="A382" s="2" t="s">
        <v>29</v>
      </c>
      <c r="B382" s="2" t="s">
        <v>42</v>
      </c>
      <c r="C382" s="2" t="s">
        <v>43</v>
      </c>
      <c r="D382" s="2" t="s">
        <v>32</v>
      </c>
      <c r="E382" s="2" t="s">
        <v>1007</v>
      </c>
      <c r="F382" s="2" t="s">
        <v>41</v>
      </c>
      <c r="G382" s="2">
        <v>1000</v>
      </c>
      <c r="H382" s="2">
        <v>1</v>
      </c>
      <c r="I382" s="3">
        <v>46213</v>
      </c>
      <c r="J382" s="4"/>
      <c r="K382" s="2">
        <v>4836989</v>
      </c>
      <c r="L382" s="2">
        <v>20000</v>
      </c>
      <c r="M382" s="2" t="s">
        <v>35</v>
      </c>
      <c r="N382" s="5">
        <v>46213</v>
      </c>
      <c r="O382" s="2" t="s">
        <v>1009</v>
      </c>
      <c r="P382" s="2" t="s">
        <v>36</v>
      </c>
      <c r="Q382" s="2" t="s">
        <v>492</v>
      </c>
      <c r="R382" s="3">
        <v>46213</v>
      </c>
      <c r="S382" s="2" t="s">
        <v>38</v>
      </c>
      <c r="T382" s="2" t="s">
        <v>493</v>
      </c>
      <c r="U382" s="2">
        <v>0</v>
      </c>
      <c r="V382" s="2" t="s">
        <v>1010</v>
      </c>
      <c r="W382" s="2" t="s">
        <v>1011</v>
      </c>
      <c r="X382" s="2">
        <v>2025</v>
      </c>
      <c r="Y382" s="2" t="s">
        <v>40</v>
      </c>
      <c r="Z382" s="4"/>
      <c r="AA382" s="3">
        <v>46213</v>
      </c>
      <c r="AB382" s="2" t="s">
        <v>35</v>
      </c>
      <c r="AC382" s="2">
        <v>484548</v>
      </c>
    </row>
    <row r="383" spans="1:29" ht="64.5" x14ac:dyDescent="0.25">
      <c r="A383" s="2" t="s">
        <v>29</v>
      </c>
      <c r="B383" s="2" t="s">
        <v>42</v>
      </c>
      <c r="C383" s="2" t="s">
        <v>43</v>
      </c>
      <c r="D383" s="2" t="s">
        <v>636</v>
      </c>
      <c r="E383" s="2" t="s">
        <v>1012</v>
      </c>
      <c r="F383" s="2" t="s">
        <v>1013</v>
      </c>
      <c r="G383" s="2">
        <v>2270000</v>
      </c>
      <c r="H383" s="2">
        <v>1</v>
      </c>
      <c r="I383" s="3">
        <v>46213</v>
      </c>
      <c r="J383" s="4"/>
      <c r="K383" s="2">
        <v>4779972</v>
      </c>
      <c r="L383" s="2">
        <v>45400</v>
      </c>
      <c r="M383" s="2" t="s">
        <v>192</v>
      </c>
      <c r="N383" s="5">
        <v>46208</v>
      </c>
      <c r="O383" s="2" t="s">
        <v>1014</v>
      </c>
      <c r="P383" s="2" t="s">
        <v>49</v>
      </c>
      <c r="Q383" s="2" t="s">
        <v>50</v>
      </c>
      <c r="R383" s="3">
        <v>46211</v>
      </c>
      <c r="S383" s="2" t="s">
        <v>38</v>
      </c>
      <c r="T383" s="2" t="s">
        <v>52</v>
      </c>
      <c r="U383" s="2" t="s">
        <v>1015</v>
      </c>
      <c r="V383" s="2" t="s">
        <v>1015</v>
      </c>
      <c r="W383" s="2" t="s">
        <v>154</v>
      </c>
      <c r="X383" s="2">
        <v>2026</v>
      </c>
      <c r="Y383" s="2" t="s">
        <v>65</v>
      </c>
      <c r="Z383" s="4"/>
      <c r="AA383" s="3">
        <v>46208</v>
      </c>
      <c r="AB383" s="2" t="s">
        <v>192</v>
      </c>
      <c r="AC383" s="2">
        <v>484526</v>
      </c>
    </row>
    <row r="384" spans="1:29" ht="51.75" x14ac:dyDescent="0.25">
      <c r="A384" s="2" t="s">
        <v>29</v>
      </c>
      <c r="B384" s="2" t="s">
        <v>42</v>
      </c>
      <c r="C384" s="2" t="s">
        <v>43</v>
      </c>
      <c r="D384" s="2" t="s">
        <v>636</v>
      </c>
      <c r="E384" s="2" t="s">
        <v>1012</v>
      </c>
      <c r="F384" s="2" t="s">
        <v>41</v>
      </c>
      <c r="G384" s="2">
        <v>5000</v>
      </c>
      <c r="H384" s="2">
        <v>1</v>
      </c>
      <c r="I384" s="3">
        <v>46213</v>
      </c>
      <c r="J384" s="4"/>
      <c r="K384" s="2">
        <v>4779972</v>
      </c>
      <c r="L384" s="2">
        <v>45400</v>
      </c>
      <c r="M384" s="2" t="s">
        <v>192</v>
      </c>
      <c r="N384" s="5">
        <v>46208</v>
      </c>
      <c r="O384" s="2" t="s">
        <v>1014</v>
      </c>
      <c r="P384" s="2" t="s">
        <v>49</v>
      </c>
      <c r="Q384" s="2" t="s">
        <v>50</v>
      </c>
      <c r="R384" s="3">
        <v>46211</v>
      </c>
      <c r="S384" s="2" t="s">
        <v>38</v>
      </c>
      <c r="T384" s="2" t="s">
        <v>52</v>
      </c>
      <c r="U384" s="2" t="s">
        <v>1015</v>
      </c>
      <c r="V384" s="2" t="s">
        <v>1015</v>
      </c>
      <c r="W384" s="2" t="s">
        <v>154</v>
      </c>
      <c r="X384" s="2">
        <v>2026</v>
      </c>
      <c r="Y384" s="2" t="s">
        <v>65</v>
      </c>
      <c r="Z384" s="4"/>
      <c r="AA384" s="3">
        <v>46208</v>
      </c>
      <c r="AB384" s="2" t="s">
        <v>192</v>
      </c>
      <c r="AC384" s="2">
        <v>484526</v>
      </c>
    </row>
    <row r="385" spans="1:29" ht="51.75" x14ac:dyDescent="0.25">
      <c r="A385" s="2" t="s">
        <v>29</v>
      </c>
      <c r="B385" s="2" t="s">
        <v>42</v>
      </c>
      <c r="C385" s="2" t="s">
        <v>43</v>
      </c>
      <c r="D385" s="2" t="s">
        <v>636</v>
      </c>
      <c r="E385" s="2" t="s">
        <v>1012</v>
      </c>
      <c r="F385" s="2" t="s">
        <v>56</v>
      </c>
      <c r="G385" s="2">
        <v>1270000</v>
      </c>
      <c r="H385" s="2">
        <v>1</v>
      </c>
      <c r="I385" s="3">
        <v>46213</v>
      </c>
      <c r="J385" s="4"/>
      <c r="K385" s="2">
        <v>4779972</v>
      </c>
      <c r="L385" s="2">
        <v>45400</v>
      </c>
      <c r="M385" s="2" t="s">
        <v>192</v>
      </c>
      <c r="N385" s="5">
        <v>46208</v>
      </c>
      <c r="O385" s="2" t="s">
        <v>1014</v>
      </c>
      <c r="P385" s="2" t="s">
        <v>49</v>
      </c>
      <c r="Q385" s="2" t="s">
        <v>50</v>
      </c>
      <c r="R385" s="3">
        <v>46211</v>
      </c>
      <c r="S385" s="2" t="s">
        <v>38</v>
      </c>
      <c r="T385" s="2" t="s">
        <v>52</v>
      </c>
      <c r="U385" s="2" t="s">
        <v>1015</v>
      </c>
      <c r="V385" s="2" t="s">
        <v>1015</v>
      </c>
      <c r="W385" s="2" t="s">
        <v>154</v>
      </c>
      <c r="X385" s="2">
        <v>2026</v>
      </c>
      <c r="Y385" s="2" t="s">
        <v>65</v>
      </c>
      <c r="Z385" s="4"/>
      <c r="AA385" s="3">
        <v>46208</v>
      </c>
      <c r="AB385" s="2" t="s">
        <v>192</v>
      </c>
      <c r="AC385" s="2">
        <v>484526</v>
      </c>
    </row>
    <row r="386" spans="1:29" ht="64.5" x14ac:dyDescent="0.25">
      <c r="A386" s="2" t="s">
        <v>29</v>
      </c>
      <c r="B386" s="2" t="s">
        <v>42</v>
      </c>
      <c r="C386" s="2" t="s">
        <v>43</v>
      </c>
      <c r="D386" s="2" t="s">
        <v>32</v>
      </c>
      <c r="E386" s="2" t="s">
        <v>1016</v>
      </c>
      <c r="F386" s="2" t="s">
        <v>1017</v>
      </c>
      <c r="G386" s="2">
        <v>2270000</v>
      </c>
      <c r="H386" s="2">
        <v>1</v>
      </c>
      <c r="I386" s="3">
        <v>46213</v>
      </c>
      <c r="J386" s="4"/>
      <c r="K386" s="2">
        <v>4836580</v>
      </c>
      <c r="L386" s="2">
        <v>45400</v>
      </c>
      <c r="M386" s="2" t="s">
        <v>103</v>
      </c>
      <c r="N386" s="5">
        <v>46213</v>
      </c>
      <c r="O386" s="2" t="s">
        <v>1018</v>
      </c>
      <c r="P386" s="2" t="s">
        <v>36</v>
      </c>
      <c r="Q386" s="2" t="s">
        <v>50</v>
      </c>
      <c r="R386" s="3">
        <v>46213</v>
      </c>
      <c r="S386" s="2" t="s">
        <v>38</v>
      </c>
      <c r="T386" s="2" t="s">
        <v>52</v>
      </c>
      <c r="U386" s="2">
        <v>0</v>
      </c>
      <c r="V386" s="2">
        <v>0</v>
      </c>
      <c r="W386" s="2" t="s">
        <v>154</v>
      </c>
      <c r="X386" s="2">
        <v>2026</v>
      </c>
      <c r="Y386" s="2" t="s">
        <v>40</v>
      </c>
      <c r="Z386" s="4"/>
      <c r="AA386" s="3">
        <v>46213</v>
      </c>
      <c r="AB386" s="2" t="s">
        <v>103</v>
      </c>
      <c r="AC386" s="2">
        <v>484494</v>
      </c>
    </row>
    <row r="387" spans="1:29" ht="51.75" x14ac:dyDescent="0.25">
      <c r="A387" s="2" t="s">
        <v>29</v>
      </c>
      <c r="B387" s="2" t="s">
        <v>42</v>
      </c>
      <c r="C387" s="2" t="s">
        <v>43</v>
      </c>
      <c r="D387" s="2" t="s">
        <v>32</v>
      </c>
      <c r="E387" s="2" t="s">
        <v>1016</v>
      </c>
      <c r="F387" s="2" t="s">
        <v>41</v>
      </c>
      <c r="G387" s="2">
        <v>1000</v>
      </c>
      <c r="H387" s="2">
        <v>1</v>
      </c>
      <c r="I387" s="3">
        <v>46213</v>
      </c>
      <c r="J387" s="4"/>
      <c r="K387" s="2">
        <v>4836580</v>
      </c>
      <c r="L387" s="2">
        <v>45400</v>
      </c>
      <c r="M387" s="2" t="s">
        <v>103</v>
      </c>
      <c r="N387" s="5">
        <v>46213</v>
      </c>
      <c r="O387" s="2" t="s">
        <v>1018</v>
      </c>
      <c r="P387" s="2" t="s">
        <v>36</v>
      </c>
      <c r="Q387" s="2" t="s">
        <v>50</v>
      </c>
      <c r="R387" s="3">
        <v>46213</v>
      </c>
      <c r="S387" s="2" t="s">
        <v>38</v>
      </c>
      <c r="T387" s="2" t="s">
        <v>52</v>
      </c>
      <c r="U387" s="2">
        <v>0</v>
      </c>
      <c r="V387" s="2">
        <v>0</v>
      </c>
      <c r="W387" s="2" t="s">
        <v>154</v>
      </c>
      <c r="X387" s="2">
        <v>2026</v>
      </c>
      <c r="Y387" s="2" t="s">
        <v>40</v>
      </c>
      <c r="Z387" s="4"/>
      <c r="AA387" s="3">
        <v>46213</v>
      </c>
      <c r="AB387" s="2" t="s">
        <v>103</v>
      </c>
      <c r="AC387" s="2">
        <v>484494</v>
      </c>
    </row>
    <row r="388" spans="1:29" ht="51.75" x14ac:dyDescent="0.25">
      <c r="A388" s="2" t="s">
        <v>29</v>
      </c>
      <c r="B388" s="2" t="s">
        <v>42</v>
      </c>
      <c r="C388" s="2" t="s">
        <v>43</v>
      </c>
      <c r="D388" s="2" t="s">
        <v>219</v>
      </c>
      <c r="E388" s="2" t="s">
        <v>1019</v>
      </c>
      <c r="F388" s="2" t="s">
        <v>1020</v>
      </c>
      <c r="G388" s="2">
        <v>4300000</v>
      </c>
      <c r="H388" s="2">
        <v>1</v>
      </c>
      <c r="I388" s="3">
        <v>46213</v>
      </c>
      <c r="J388" s="4"/>
      <c r="K388" s="2">
        <v>4803716</v>
      </c>
      <c r="L388" s="2">
        <v>86000</v>
      </c>
      <c r="M388" s="2" t="s">
        <v>847</v>
      </c>
      <c r="N388" s="5">
        <v>46212</v>
      </c>
      <c r="O388" s="2" t="s">
        <v>283</v>
      </c>
      <c r="P388" s="2" t="s">
        <v>136</v>
      </c>
      <c r="Q388" s="2">
        <v>0</v>
      </c>
      <c r="R388" s="3">
        <v>46212</v>
      </c>
      <c r="S388" s="2" t="s">
        <v>848</v>
      </c>
      <c r="T388" s="2" t="s">
        <v>1021</v>
      </c>
      <c r="U388" s="2" t="s">
        <v>1022</v>
      </c>
      <c r="V388" s="2">
        <v>0</v>
      </c>
      <c r="W388" s="2" t="s">
        <v>1023</v>
      </c>
      <c r="X388" s="2">
        <v>2026</v>
      </c>
      <c r="Y388" s="2" t="s">
        <v>65</v>
      </c>
      <c r="Z388" s="4"/>
      <c r="AA388" s="4"/>
      <c r="AB388" s="2" t="s">
        <v>847</v>
      </c>
      <c r="AC388" s="2">
        <v>484476</v>
      </c>
    </row>
    <row r="389" spans="1:29" ht="102.75" x14ac:dyDescent="0.25">
      <c r="A389" s="2" t="s">
        <v>29</v>
      </c>
      <c r="B389" s="2" t="s">
        <v>42</v>
      </c>
      <c r="C389" s="2" t="s">
        <v>43</v>
      </c>
      <c r="D389" s="2" t="s">
        <v>32</v>
      </c>
      <c r="E389" s="2" t="s">
        <v>1024</v>
      </c>
      <c r="F389" s="2" t="s">
        <v>1025</v>
      </c>
      <c r="G389" s="2">
        <v>2950000</v>
      </c>
      <c r="H389" s="2">
        <v>1</v>
      </c>
      <c r="I389" s="3">
        <v>46213</v>
      </c>
      <c r="J389" s="4"/>
      <c r="K389" s="2">
        <v>4836399</v>
      </c>
      <c r="L389" s="2">
        <v>20000</v>
      </c>
      <c r="M389" s="2" t="s">
        <v>35</v>
      </c>
      <c r="N389" s="5">
        <v>46213</v>
      </c>
      <c r="O389" s="2" t="s">
        <v>1026</v>
      </c>
      <c r="P389" s="2" t="s">
        <v>36</v>
      </c>
      <c r="Q389" s="2" t="s">
        <v>960</v>
      </c>
      <c r="R389" s="3">
        <v>46213</v>
      </c>
      <c r="S389" s="2" t="s">
        <v>38</v>
      </c>
      <c r="T389" s="2" t="s">
        <v>1027</v>
      </c>
      <c r="U389" s="2" t="s">
        <v>1028</v>
      </c>
      <c r="V389" s="2" t="s">
        <v>1029</v>
      </c>
      <c r="W389" s="2" t="s">
        <v>1030</v>
      </c>
      <c r="X389" s="2">
        <v>2026</v>
      </c>
      <c r="Y389" s="2" t="s">
        <v>40</v>
      </c>
      <c r="Z389" s="4"/>
      <c r="AA389" s="3">
        <v>46213</v>
      </c>
      <c r="AB389" s="2" t="s">
        <v>35</v>
      </c>
      <c r="AC389" s="2">
        <v>484446</v>
      </c>
    </row>
    <row r="390" spans="1:29" ht="102.75" x14ac:dyDescent="0.25">
      <c r="A390" s="2" t="s">
        <v>29</v>
      </c>
      <c r="B390" s="2" t="s">
        <v>42</v>
      </c>
      <c r="C390" s="2" t="s">
        <v>43</v>
      </c>
      <c r="D390" s="2" t="s">
        <v>32</v>
      </c>
      <c r="E390" s="2" t="s">
        <v>1024</v>
      </c>
      <c r="F390" s="2" t="s">
        <v>41</v>
      </c>
      <c r="G390" s="2">
        <v>1000</v>
      </c>
      <c r="H390" s="2">
        <v>1</v>
      </c>
      <c r="I390" s="3">
        <v>46213</v>
      </c>
      <c r="J390" s="4"/>
      <c r="K390" s="2">
        <v>4836399</v>
      </c>
      <c r="L390" s="2">
        <v>20000</v>
      </c>
      <c r="M390" s="2" t="s">
        <v>35</v>
      </c>
      <c r="N390" s="5">
        <v>46213</v>
      </c>
      <c r="O390" s="2" t="s">
        <v>1026</v>
      </c>
      <c r="P390" s="2" t="s">
        <v>36</v>
      </c>
      <c r="Q390" s="2" t="s">
        <v>960</v>
      </c>
      <c r="R390" s="3">
        <v>46213</v>
      </c>
      <c r="S390" s="2" t="s">
        <v>38</v>
      </c>
      <c r="T390" s="2" t="s">
        <v>1027</v>
      </c>
      <c r="U390" s="2" t="s">
        <v>1028</v>
      </c>
      <c r="V390" s="2" t="s">
        <v>1029</v>
      </c>
      <c r="W390" s="2" t="s">
        <v>1030</v>
      </c>
      <c r="X390" s="2">
        <v>2026</v>
      </c>
      <c r="Y390" s="2" t="s">
        <v>40</v>
      </c>
      <c r="Z390" s="4"/>
      <c r="AA390" s="3">
        <v>46213</v>
      </c>
      <c r="AB390" s="2" t="s">
        <v>35</v>
      </c>
      <c r="AC390" s="2">
        <v>484446</v>
      </c>
    </row>
    <row r="391" spans="1:29" ht="64.5" x14ac:dyDescent="0.25">
      <c r="A391" s="2" t="s">
        <v>29</v>
      </c>
      <c r="B391" s="2" t="s">
        <v>42</v>
      </c>
      <c r="C391" s="2" t="s">
        <v>43</v>
      </c>
      <c r="D391" s="2" t="s">
        <v>32</v>
      </c>
      <c r="E391" s="2" t="s">
        <v>1031</v>
      </c>
      <c r="F391" s="2" t="s">
        <v>1032</v>
      </c>
      <c r="G391" s="2">
        <v>2350000</v>
      </c>
      <c r="H391" s="2">
        <v>1</v>
      </c>
      <c r="I391" s="3">
        <v>46213</v>
      </c>
      <c r="J391" s="4"/>
      <c r="K391" s="2">
        <v>4829251</v>
      </c>
      <c r="L391" s="2">
        <v>30000</v>
      </c>
      <c r="M391" s="2" t="s">
        <v>249</v>
      </c>
      <c r="N391" s="5">
        <v>46213</v>
      </c>
      <c r="O391" s="2" t="s">
        <v>1033</v>
      </c>
      <c r="P391" s="2" t="s">
        <v>36</v>
      </c>
      <c r="Q391" s="2" t="s">
        <v>71</v>
      </c>
      <c r="R391" s="3">
        <v>46213</v>
      </c>
      <c r="S391" s="2" t="s">
        <v>251</v>
      </c>
      <c r="T391" s="2" t="s">
        <v>72</v>
      </c>
      <c r="U391" s="2" t="s">
        <v>1034</v>
      </c>
      <c r="V391" s="2" t="s">
        <v>1035</v>
      </c>
      <c r="W391" s="2" t="s">
        <v>279</v>
      </c>
      <c r="X391" s="2">
        <v>2026</v>
      </c>
      <c r="Y391" s="2" t="s">
        <v>40</v>
      </c>
      <c r="Z391" s="4"/>
      <c r="AA391" s="3">
        <v>46213</v>
      </c>
      <c r="AB391" s="2" t="s">
        <v>249</v>
      </c>
      <c r="AC391" s="2">
        <v>484436</v>
      </c>
    </row>
    <row r="392" spans="1:29" ht="51.75" x14ac:dyDescent="0.25">
      <c r="A392" s="2" t="s">
        <v>29</v>
      </c>
      <c r="B392" s="2" t="s">
        <v>42</v>
      </c>
      <c r="C392" s="2" t="s">
        <v>43</v>
      </c>
      <c r="D392" s="2" t="s">
        <v>32</v>
      </c>
      <c r="E392" s="2" t="s">
        <v>1031</v>
      </c>
      <c r="F392" s="2" t="s">
        <v>41</v>
      </c>
      <c r="G392" s="2">
        <v>1000</v>
      </c>
      <c r="H392" s="2">
        <v>1</v>
      </c>
      <c r="I392" s="3">
        <v>46213</v>
      </c>
      <c r="J392" s="4"/>
      <c r="K392" s="2">
        <v>4829251</v>
      </c>
      <c r="L392" s="2">
        <v>30000</v>
      </c>
      <c r="M392" s="2" t="s">
        <v>249</v>
      </c>
      <c r="N392" s="5">
        <v>46213</v>
      </c>
      <c r="O392" s="2" t="s">
        <v>1033</v>
      </c>
      <c r="P392" s="2" t="s">
        <v>36</v>
      </c>
      <c r="Q392" s="2" t="s">
        <v>71</v>
      </c>
      <c r="R392" s="3">
        <v>46213</v>
      </c>
      <c r="S392" s="2" t="s">
        <v>251</v>
      </c>
      <c r="T392" s="2" t="s">
        <v>72</v>
      </c>
      <c r="U392" s="2" t="s">
        <v>1034</v>
      </c>
      <c r="V392" s="2" t="s">
        <v>1035</v>
      </c>
      <c r="W392" s="2" t="s">
        <v>279</v>
      </c>
      <c r="X392" s="2">
        <v>2026</v>
      </c>
      <c r="Y392" s="2" t="s">
        <v>40</v>
      </c>
      <c r="Z392" s="4"/>
      <c r="AA392" s="3">
        <v>46213</v>
      </c>
      <c r="AB392" s="2" t="s">
        <v>249</v>
      </c>
      <c r="AC392" s="2">
        <v>484436</v>
      </c>
    </row>
    <row r="393" spans="1:29" ht="64.5" x14ac:dyDescent="0.25">
      <c r="A393" s="2" t="s">
        <v>29</v>
      </c>
      <c r="B393" s="2" t="s">
        <v>30</v>
      </c>
      <c r="C393" s="2" t="s">
        <v>31</v>
      </c>
      <c r="D393" s="2" t="s">
        <v>132</v>
      </c>
      <c r="E393" s="2" t="s">
        <v>1036</v>
      </c>
      <c r="F393" s="2" t="s">
        <v>1037</v>
      </c>
      <c r="G393" s="2">
        <v>3234750</v>
      </c>
      <c r="H393" s="2">
        <v>1</v>
      </c>
      <c r="I393" s="3">
        <v>46220</v>
      </c>
      <c r="J393" s="4"/>
      <c r="K393" s="2">
        <v>2831881</v>
      </c>
      <c r="L393" s="2">
        <v>0</v>
      </c>
      <c r="M393" s="2" t="s">
        <v>504</v>
      </c>
      <c r="N393" s="4"/>
      <c r="O393" s="4"/>
      <c r="P393" s="2" t="s">
        <v>49</v>
      </c>
      <c r="Q393" s="4"/>
      <c r="R393" s="4"/>
      <c r="S393" s="2" t="s">
        <v>38</v>
      </c>
      <c r="T393" s="4"/>
      <c r="U393" s="4"/>
      <c r="V393" s="4"/>
      <c r="W393" s="2" t="s">
        <v>1038</v>
      </c>
      <c r="X393" s="2">
        <v>2025</v>
      </c>
      <c r="Y393" s="2" t="s">
        <v>65</v>
      </c>
      <c r="Z393" s="4"/>
      <c r="AA393" s="3">
        <v>46213</v>
      </c>
      <c r="AB393" s="2" t="s">
        <v>504</v>
      </c>
      <c r="AC393" s="2">
        <v>484434</v>
      </c>
    </row>
    <row r="394" spans="1:29" ht="39" x14ac:dyDescent="0.25">
      <c r="A394" s="2" t="s">
        <v>29</v>
      </c>
      <c r="B394" s="2" t="s">
        <v>30</v>
      </c>
      <c r="C394" s="2" t="s">
        <v>31</v>
      </c>
      <c r="D394" s="2" t="s">
        <v>132</v>
      </c>
      <c r="E394" s="2" t="s">
        <v>1036</v>
      </c>
      <c r="F394" s="2" t="s">
        <v>41</v>
      </c>
      <c r="G394" s="2">
        <v>5000</v>
      </c>
      <c r="H394" s="2">
        <v>1</v>
      </c>
      <c r="I394" s="3">
        <v>46220</v>
      </c>
      <c r="J394" s="4"/>
      <c r="K394" s="2">
        <v>2831881</v>
      </c>
      <c r="L394" s="2">
        <v>0</v>
      </c>
      <c r="M394" s="2" t="s">
        <v>504</v>
      </c>
      <c r="N394" s="4"/>
      <c r="O394" s="4"/>
      <c r="P394" s="2" t="s">
        <v>49</v>
      </c>
      <c r="Q394" s="4"/>
      <c r="R394" s="4"/>
      <c r="S394" s="2" t="s">
        <v>38</v>
      </c>
      <c r="T394" s="4"/>
      <c r="U394" s="4"/>
      <c r="V394" s="4"/>
      <c r="W394" s="2" t="s">
        <v>1038</v>
      </c>
      <c r="X394" s="2">
        <v>2025</v>
      </c>
      <c r="Y394" s="2" t="s">
        <v>65</v>
      </c>
      <c r="Z394" s="4"/>
      <c r="AA394" s="3">
        <v>46213</v>
      </c>
      <c r="AB394" s="2" t="s">
        <v>504</v>
      </c>
      <c r="AC394" s="2">
        <v>484434</v>
      </c>
    </row>
    <row r="395" spans="1:29" ht="102.75" x14ac:dyDescent="0.25">
      <c r="A395" s="2" t="s">
        <v>29</v>
      </c>
      <c r="B395" s="2" t="s">
        <v>42</v>
      </c>
      <c r="C395" s="2" t="s">
        <v>43</v>
      </c>
      <c r="D395" s="2" t="s">
        <v>32</v>
      </c>
      <c r="E395" s="2" t="s">
        <v>1039</v>
      </c>
      <c r="F395" s="2" t="s">
        <v>1040</v>
      </c>
      <c r="G395" s="2">
        <v>1119000</v>
      </c>
      <c r="H395" s="2">
        <v>1</v>
      </c>
      <c r="I395" s="3">
        <v>46213</v>
      </c>
      <c r="J395" s="4"/>
      <c r="K395" s="2">
        <v>4836272</v>
      </c>
      <c r="L395" s="2">
        <v>10000</v>
      </c>
      <c r="M395" s="2" t="s">
        <v>35</v>
      </c>
      <c r="N395" s="5">
        <v>46213</v>
      </c>
      <c r="O395" s="2" t="s">
        <v>1041</v>
      </c>
      <c r="P395" s="2" t="s">
        <v>36</v>
      </c>
      <c r="Q395" s="2" t="s">
        <v>88</v>
      </c>
      <c r="R395" s="3">
        <v>46213</v>
      </c>
      <c r="S395" s="2" t="s">
        <v>38</v>
      </c>
      <c r="T395" s="2" t="s">
        <v>263</v>
      </c>
      <c r="U395" s="2">
        <v>0</v>
      </c>
      <c r="V395" s="2">
        <v>0</v>
      </c>
      <c r="W395" s="2" t="s">
        <v>1042</v>
      </c>
      <c r="X395" s="2">
        <v>2026</v>
      </c>
      <c r="Y395" s="2" t="s">
        <v>40</v>
      </c>
      <c r="Z395" s="4"/>
      <c r="AA395" s="3">
        <v>46213</v>
      </c>
      <c r="AB395" s="2" t="s">
        <v>35</v>
      </c>
      <c r="AC395" s="2">
        <v>484428</v>
      </c>
    </row>
    <row r="396" spans="1:29" ht="102.75" x14ac:dyDescent="0.25">
      <c r="A396" s="2" t="s">
        <v>29</v>
      </c>
      <c r="B396" s="2" t="s">
        <v>42</v>
      </c>
      <c r="C396" s="2" t="s">
        <v>43</v>
      </c>
      <c r="D396" s="2" t="s">
        <v>32</v>
      </c>
      <c r="E396" s="2" t="s">
        <v>1039</v>
      </c>
      <c r="F396" s="2" t="s">
        <v>41</v>
      </c>
      <c r="G396" s="2">
        <v>1000</v>
      </c>
      <c r="H396" s="2">
        <v>1</v>
      </c>
      <c r="I396" s="3">
        <v>46213</v>
      </c>
      <c r="J396" s="4"/>
      <c r="K396" s="2">
        <v>4836272</v>
      </c>
      <c r="L396" s="2">
        <v>10000</v>
      </c>
      <c r="M396" s="2" t="s">
        <v>35</v>
      </c>
      <c r="N396" s="5">
        <v>46213</v>
      </c>
      <c r="O396" s="2" t="s">
        <v>1041</v>
      </c>
      <c r="P396" s="2" t="s">
        <v>36</v>
      </c>
      <c r="Q396" s="2" t="s">
        <v>88</v>
      </c>
      <c r="R396" s="3">
        <v>46213</v>
      </c>
      <c r="S396" s="2" t="s">
        <v>38</v>
      </c>
      <c r="T396" s="2" t="s">
        <v>263</v>
      </c>
      <c r="U396" s="2">
        <v>0</v>
      </c>
      <c r="V396" s="2">
        <v>0</v>
      </c>
      <c r="W396" s="2" t="s">
        <v>1042</v>
      </c>
      <c r="X396" s="2">
        <v>2026</v>
      </c>
      <c r="Y396" s="2" t="s">
        <v>40</v>
      </c>
      <c r="Z396" s="4"/>
      <c r="AA396" s="3">
        <v>46213</v>
      </c>
      <c r="AB396" s="2" t="s">
        <v>35</v>
      </c>
      <c r="AC396" s="2">
        <v>484428</v>
      </c>
    </row>
    <row r="397" spans="1:29" ht="51.75" x14ac:dyDescent="0.25">
      <c r="A397" s="2" t="s">
        <v>29</v>
      </c>
      <c r="B397" s="2" t="s">
        <v>42</v>
      </c>
      <c r="C397" s="2" t="s">
        <v>43</v>
      </c>
      <c r="D397" s="2" t="s">
        <v>32</v>
      </c>
      <c r="E397" s="2" t="s">
        <v>1043</v>
      </c>
      <c r="F397" s="2" t="s">
        <v>1044</v>
      </c>
      <c r="G397" s="2">
        <v>4500000</v>
      </c>
      <c r="H397" s="2">
        <v>1</v>
      </c>
      <c r="I397" s="3">
        <v>46213</v>
      </c>
      <c r="J397" s="4"/>
      <c r="K397" s="2">
        <v>4836304</v>
      </c>
      <c r="L397" s="2">
        <v>90000</v>
      </c>
      <c r="M397" s="2" t="s">
        <v>266</v>
      </c>
      <c r="N397" s="5">
        <v>46213</v>
      </c>
      <c r="O397" s="2" t="s">
        <v>1045</v>
      </c>
      <c r="P397" s="2" t="s">
        <v>36</v>
      </c>
      <c r="Q397" s="2" t="s">
        <v>1046</v>
      </c>
      <c r="R397" s="3">
        <v>46213</v>
      </c>
      <c r="S397" s="2" t="s">
        <v>145</v>
      </c>
      <c r="T397" s="2" t="s">
        <v>1021</v>
      </c>
      <c r="U397" s="2">
        <v>0</v>
      </c>
      <c r="V397" s="2" t="s">
        <v>1047</v>
      </c>
      <c r="W397" s="2" t="s">
        <v>1048</v>
      </c>
      <c r="X397" s="2">
        <v>2026</v>
      </c>
      <c r="Y397" s="2" t="s">
        <v>40</v>
      </c>
      <c r="Z397" s="4"/>
      <c r="AA397" s="3">
        <v>46213</v>
      </c>
      <c r="AB397" s="2" t="s">
        <v>266</v>
      </c>
      <c r="AC397" s="2">
        <v>484426</v>
      </c>
    </row>
    <row r="398" spans="1:29" ht="39" x14ac:dyDescent="0.25">
      <c r="A398" s="2" t="s">
        <v>29</v>
      </c>
      <c r="B398" s="2" t="s">
        <v>42</v>
      </c>
      <c r="C398" s="2" t="s">
        <v>43</v>
      </c>
      <c r="D398" s="2" t="s">
        <v>32</v>
      </c>
      <c r="E398" s="2" t="s">
        <v>1043</v>
      </c>
      <c r="F398" s="2" t="s">
        <v>41</v>
      </c>
      <c r="G398" s="2">
        <v>1000</v>
      </c>
      <c r="H398" s="2">
        <v>1</v>
      </c>
      <c r="I398" s="3">
        <v>46213</v>
      </c>
      <c r="J398" s="4"/>
      <c r="K398" s="2">
        <v>4836304</v>
      </c>
      <c r="L398" s="2">
        <v>90000</v>
      </c>
      <c r="M398" s="2" t="s">
        <v>266</v>
      </c>
      <c r="N398" s="5">
        <v>46213</v>
      </c>
      <c r="O398" s="2" t="s">
        <v>1045</v>
      </c>
      <c r="P398" s="2" t="s">
        <v>36</v>
      </c>
      <c r="Q398" s="2" t="s">
        <v>1046</v>
      </c>
      <c r="R398" s="3">
        <v>46213</v>
      </c>
      <c r="S398" s="2" t="s">
        <v>145</v>
      </c>
      <c r="T398" s="2" t="s">
        <v>1021</v>
      </c>
      <c r="U398" s="2">
        <v>0</v>
      </c>
      <c r="V398" s="2" t="s">
        <v>1047</v>
      </c>
      <c r="W398" s="2" t="s">
        <v>1048</v>
      </c>
      <c r="X398" s="2">
        <v>2026</v>
      </c>
      <c r="Y398" s="2" t="s">
        <v>40</v>
      </c>
      <c r="Z398" s="4"/>
      <c r="AA398" s="3">
        <v>46213</v>
      </c>
      <c r="AB398" s="2" t="s">
        <v>266</v>
      </c>
      <c r="AC398" s="2">
        <v>484426</v>
      </c>
    </row>
    <row r="399" spans="1:29" ht="90" x14ac:dyDescent="0.25">
      <c r="A399" s="2" t="s">
        <v>29</v>
      </c>
      <c r="B399" s="2" t="s">
        <v>42</v>
      </c>
      <c r="C399" s="2" t="s">
        <v>43</v>
      </c>
      <c r="D399" s="2" t="s">
        <v>32</v>
      </c>
      <c r="E399" s="2" t="s">
        <v>1049</v>
      </c>
      <c r="F399" s="2" t="s">
        <v>1050</v>
      </c>
      <c r="G399" s="2">
        <v>2109900</v>
      </c>
      <c r="H399" s="2">
        <v>1</v>
      </c>
      <c r="I399" s="3">
        <v>46214</v>
      </c>
      <c r="J399" s="4"/>
      <c r="K399" s="2">
        <v>2621885</v>
      </c>
      <c r="L399" s="2">
        <v>42198</v>
      </c>
      <c r="M399" s="2" t="s">
        <v>157</v>
      </c>
      <c r="N399" s="5">
        <v>46213</v>
      </c>
      <c r="O399" s="2" t="s">
        <v>1051</v>
      </c>
      <c r="P399" s="2" t="s">
        <v>36</v>
      </c>
      <c r="Q399" s="2" t="s">
        <v>61</v>
      </c>
      <c r="R399" s="3">
        <v>46213</v>
      </c>
      <c r="S399" s="2" t="s">
        <v>174</v>
      </c>
      <c r="T399" s="2" t="s">
        <v>63</v>
      </c>
      <c r="U399" s="2">
        <v>0</v>
      </c>
      <c r="V399" s="2" t="s">
        <v>1052</v>
      </c>
      <c r="W399" s="2" t="s">
        <v>1053</v>
      </c>
      <c r="X399" s="2">
        <v>2026</v>
      </c>
      <c r="Y399" s="2" t="s">
        <v>40</v>
      </c>
      <c r="Z399" s="4"/>
      <c r="AA399" s="3">
        <v>46213</v>
      </c>
      <c r="AB399" s="2" t="s">
        <v>157</v>
      </c>
      <c r="AC399" s="2">
        <v>484418</v>
      </c>
    </row>
    <row r="400" spans="1:29" ht="90" x14ac:dyDescent="0.25">
      <c r="A400" s="2" t="s">
        <v>29</v>
      </c>
      <c r="B400" s="2" t="s">
        <v>42</v>
      </c>
      <c r="C400" s="2" t="s">
        <v>43</v>
      </c>
      <c r="D400" s="2" t="s">
        <v>32</v>
      </c>
      <c r="E400" s="2" t="s">
        <v>1049</v>
      </c>
      <c r="F400" s="2" t="s">
        <v>41</v>
      </c>
      <c r="G400" s="2">
        <v>1000</v>
      </c>
      <c r="H400" s="2">
        <v>1</v>
      </c>
      <c r="I400" s="3">
        <v>46214</v>
      </c>
      <c r="J400" s="4"/>
      <c r="K400" s="2">
        <v>2621885</v>
      </c>
      <c r="L400" s="2">
        <v>42198</v>
      </c>
      <c r="M400" s="2" t="s">
        <v>157</v>
      </c>
      <c r="N400" s="5">
        <v>46213</v>
      </c>
      <c r="O400" s="2" t="s">
        <v>1051</v>
      </c>
      <c r="P400" s="2" t="s">
        <v>36</v>
      </c>
      <c r="Q400" s="2" t="s">
        <v>61</v>
      </c>
      <c r="R400" s="3">
        <v>46213</v>
      </c>
      <c r="S400" s="2" t="s">
        <v>174</v>
      </c>
      <c r="T400" s="2" t="s">
        <v>63</v>
      </c>
      <c r="U400" s="2">
        <v>0</v>
      </c>
      <c r="V400" s="2" t="s">
        <v>1052</v>
      </c>
      <c r="W400" s="2" t="s">
        <v>1053</v>
      </c>
      <c r="X400" s="2">
        <v>2026</v>
      </c>
      <c r="Y400" s="2" t="s">
        <v>40</v>
      </c>
      <c r="Z400" s="4"/>
      <c r="AA400" s="3">
        <v>46213</v>
      </c>
      <c r="AB400" s="2" t="s">
        <v>157</v>
      </c>
      <c r="AC400" s="2">
        <v>484418</v>
      </c>
    </row>
    <row r="401" spans="1:29" ht="64.5" x14ac:dyDescent="0.25">
      <c r="A401" s="2" t="s">
        <v>29</v>
      </c>
      <c r="B401" s="2" t="s">
        <v>42</v>
      </c>
      <c r="C401" s="2" t="s">
        <v>43</v>
      </c>
      <c r="D401" s="2" t="s">
        <v>636</v>
      </c>
      <c r="E401" s="2" t="s">
        <v>1054</v>
      </c>
      <c r="F401" s="2" t="s">
        <v>1055</v>
      </c>
      <c r="G401" s="2">
        <v>1970000</v>
      </c>
      <c r="H401" s="2">
        <v>1</v>
      </c>
      <c r="I401" s="3">
        <v>46213</v>
      </c>
      <c r="J401" s="4"/>
      <c r="K401" s="2">
        <v>402547</v>
      </c>
      <c r="L401" s="2">
        <v>39400</v>
      </c>
      <c r="M401" s="2" t="s">
        <v>103</v>
      </c>
      <c r="N401" s="5">
        <v>46213</v>
      </c>
      <c r="O401" s="2" t="s">
        <v>1056</v>
      </c>
      <c r="P401" s="2" t="s">
        <v>189</v>
      </c>
      <c r="Q401" s="2" t="s">
        <v>61</v>
      </c>
      <c r="R401" s="3">
        <v>46213</v>
      </c>
      <c r="S401" s="2" t="s">
        <v>38</v>
      </c>
      <c r="T401" s="2" t="s">
        <v>63</v>
      </c>
      <c r="U401" s="2">
        <v>0</v>
      </c>
      <c r="V401" s="2">
        <v>0</v>
      </c>
      <c r="W401" s="2" t="s">
        <v>64</v>
      </c>
      <c r="X401" s="2">
        <v>2026</v>
      </c>
      <c r="Y401" s="2" t="s">
        <v>65</v>
      </c>
      <c r="Z401" s="4"/>
      <c r="AA401" s="3">
        <v>46213</v>
      </c>
      <c r="AB401" s="2" t="s">
        <v>103</v>
      </c>
      <c r="AC401" s="2">
        <v>484378</v>
      </c>
    </row>
    <row r="402" spans="1:29" ht="51.75" x14ac:dyDescent="0.25">
      <c r="A402" s="2" t="s">
        <v>29</v>
      </c>
      <c r="B402" s="2" t="s">
        <v>42</v>
      </c>
      <c r="C402" s="2" t="s">
        <v>43</v>
      </c>
      <c r="D402" s="2" t="s">
        <v>636</v>
      </c>
      <c r="E402" s="2" t="s">
        <v>1054</v>
      </c>
      <c r="F402" s="2" t="s">
        <v>41</v>
      </c>
      <c r="G402" s="2">
        <v>1000</v>
      </c>
      <c r="H402" s="2">
        <v>1</v>
      </c>
      <c r="I402" s="3">
        <v>46213</v>
      </c>
      <c r="J402" s="4"/>
      <c r="K402" s="2">
        <v>402547</v>
      </c>
      <c r="L402" s="2">
        <v>39400</v>
      </c>
      <c r="M402" s="2" t="s">
        <v>103</v>
      </c>
      <c r="N402" s="5">
        <v>46213</v>
      </c>
      <c r="O402" s="2" t="s">
        <v>1056</v>
      </c>
      <c r="P402" s="2" t="s">
        <v>189</v>
      </c>
      <c r="Q402" s="2" t="s">
        <v>61</v>
      </c>
      <c r="R402" s="3">
        <v>46213</v>
      </c>
      <c r="S402" s="2" t="s">
        <v>38</v>
      </c>
      <c r="T402" s="2" t="s">
        <v>63</v>
      </c>
      <c r="U402" s="2">
        <v>0</v>
      </c>
      <c r="V402" s="2">
        <v>0</v>
      </c>
      <c r="W402" s="2" t="s">
        <v>64</v>
      </c>
      <c r="X402" s="2">
        <v>2026</v>
      </c>
      <c r="Y402" s="2" t="s">
        <v>65</v>
      </c>
      <c r="Z402" s="4"/>
      <c r="AA402" s="3">
        <v>46213</v>
      </c>
      <c r="AB402" s="2" t="s">
        <v>103</v>
      </c>
      <c r="AC402" s="2">
        <v>484378</v>
      </c>
    </row>
    <row r="403" spans="1:29" ht="64.5" x14ac:dyDescent="0.25">
      <c r="A403" s="2" t="s">
        <v>29</v>
      </c>
      <c r="B403" s="2" t="s">
        <v>42</v>
      </c>
      <c r="C403" s="2" t="s">
        <v>43</v>
      </c>
      <c r="D403" s="2" t="s">
        <v>44</v>
      </c>
      <c r="E403" s="2" t="s">
        <v>1057</v>
      </c>
      <c r="F403" s="2" t="s">
        <v>1058</v>
      </c>
      <c r="G403" s="2">
        <v>2240000</v>
      </c>
      <c r="H403" s="2">
        <v>1</v>
      </c>
      <c r="I403" s="3">
        <v>46213</v>
      </c>
      <c r="J403" s="4"/>
      <c r="K403" s="2">
        <v>3756709</v>
      </c>
      <c r="L403" s="2">
        <v>44800</v>
      </c>
      <c r="M403" s="2" t="s">
        <v>172</v>
      </c>
      <c r="N403" s="5">
        <v>46213</v>
      </c>
      <c r="O403" s="2" t="s">
        <v>1059</v>
      </c>
      <c r="P403" s="2" t="s">
        <v>49</v>
      </c>
      <c r="Q403" s="2" t="s">
        <v>600</v>
      </c>
      <c r="R403" s="3">
        <v>46213</v>
      </c>
      <c r="S403" s="2" t="s">
        <v>174</v>
      </c>
      <c r="T403" s="2" t="s">
        <v>601</v>
      </c>
      <c r="U403" s="2" t="s">
        <v>1060</v>
      </c>
      <c r="V403" s="2">
        <v>0</v>
      </c>
      <c r="W403" s="2" t="s">
        <v>54</v>
      </c>
      <c r="X403" s="2">
        <v>2026</v>
      </c>
      <c r="Y403" s="2" t="s">
        <v>55</v>
      </c>
      <c r="Z403" s="4"/>
      <c r="AA403" s="4"/>
      <c r="AB403" s="2" t="s">
        <v>172</v>
      </c>
      <c r="AC403" s="2">
        <v>484370</v>
      </c>
    </row>
    <row r="404" spans="1:29" ht="51.75" x14ac:dyDescent="0.25">
      <c r="A404" s="2" t="s">
        <v>29</v>
      </c>
      <c r="B404" s="2" t="s">
        <v>42</v>
      </c>
      <c r="C404" s="2" t="s">
        <v>43</v>
      </c>
      <c r="D404" s="2" t="s">
        <v>44</v>
      </c>
      <c r="E404" s="2" t="s">
        <v>1057</v>
      </c>
      <c r="F404" s="2" t="s">
        <v>56</v>
      </c>
      <c r="G404" s="2">
        <v>940000</v>
      </c>
      <c r="H404" s="2">
        <v>1</v>
      </c>
      <c r="I404" s="3">
        <v>46213</v>
      </c>
      <c r="J404" s="4"/>
      <c r="K404" s="2">
        <v>3756709</v>
      </c>
      <c r="L404" s="2">
        <v>44800</v>
      </c>
      <c r="M404" s="2" t="s">
        <v>172</v>
      </c>
      <c r="N404" s="5">
        <v>46213</v>
      </c>
      <c r="O404" s="2" t="s">
        <v>1059</v>
      </c>
      <c r="P404" s="2" t="s">
        <v>49</v>
      </c>
      <c r="Q404" s="2" t="s">
        <v>600</v>
      </c>
      <c r="R404" s="3">
        <v>46213</v>
      </c>
      <c r="S404" s="2" t="s">
        <v>174</v>
      </c>
      <c r="T404" s="2" t="s">
        <v>601</v>
      </c>
      <c r="U404" s="2" t="s">
        <v>1060</v>
      </c>
      <c r="V404" s="2">
        <v>0</v>
      </c>
      <c r="W404" s="2" t="s">
        <v>54</v>
      </c>
      <c r="X404" s="2">
        <v>2026</v>
      </c>
      <c r="Y404" s="2" t="s">
        <v>55</v>
      </c>
      <c r="Z404" s="4"/>
      <c r="AA404" s="4"/>
      <c r="AB404" s="2" t="s">
        <v>172</v>
      </c>
      <c r="AC404" s="2">
        <v>484370</v>
      </c>
    </row>
    <row r="405" spans="1:29" ht="64.5" x14ac:dyDescent="0.25">
      <c r="A405" s="2" t="s">
        <v>29</v>
      </c>
      <c r="B405" s="2" t="s">
        <v>42</v>
      </c>
      <c r="C405" s="2" t="s">
        <v>43</v>
      </c>
      <c r="D405" s="2" t="s">
        <v>636</v>
      </c>
      <c r="E405" s="2" t="s">
        <v>1061</v>
      </c>
      <c r="F405" s="2" t="s">
        <v>1062</v>
      </c>
      <c r="G405" s="2">
        <v>1970000</v>
      </c>
      <c r="H405" s="2">
        <v>1</v>
      </c>
      <c r="I405" s="3">
        <v>46218</v>
      </c>
      <c r="J405" s="4"/>
      <c r="K405" s="2">
        <v>4835077</v>
      </c>
      <c r="L405" s="2">
        <v>39400</v>
      </c>
      <c r="M405" s="2" t="s">
        <v>166</v>
      </c>
      <c r="N405" s="5">
        <v>46217</v>
      </c>
      <c r="O405" s="2" t="s">
        <v>1063</v>
      </c>
      <c r="P405" s="2" t="s">
        <v>181</v>
      </c>
      <c r="Q405" s="2" t="s">
        <v>61</v>
      </c>
      <c r="R405" s="3">
        <v>46217</v>
      </c>
      <c r="S405" s="2" t="s">
        <v>38</v>
      </c>
      <c r="T405" s="2" t="s">
        <v>63</v>
      </c>
      <c r="U405" s="2">
        <v>0</v>
      </c>
      <c r="V405" s="2">
        <v>0</v>
      </c>
      <c r="W405" s="2" t="s">
        <v>64</v>
      </c>
      <c r="X405" s="2">
        <v>2026</v>
      </c>
      <c r="Y405" s="2" t="s">
        <v>65</v>
      </c>
      <c r="Z405" s="4"/>
      <c r="AA405" s="3">
        <v>46213</v>
      </c>
      <c r="AB405" s="2" t="s">
        <v>166</v>
      </c>
      <c r="AC405" s="2">
        <v>484358</v>
      </c>
    </row>
    <row r="406" spans="1:29" ht="39" x14ac:dyDescent="0.25">
      <c r="A406" s="2" t="s">
        <v>29</v>
      </c>
      <c r="B406" s="2" t="s">
        <v>42</v>
      </c>
      <c r="C406" s="2" t="s">
        <v>43</v>
      </c>
      <c r="D406" s="2" t="s">
        <v>636</v>
      </c>
      <c r="E406" s="2" t="s">
        <v>1061</v>
      </c>
      <c r="F406" s="2" t="s">
        <v>41</v>
      </c>
      <c r="G406" s="2">
        <v>5000</v>
      </c>
      <c r="H406" s="2">
        <v>1</v>
      </c>
      <c r="I406" s="3">
        <v>46218</v>
      </c>
      <c r="J406" s="4"/>
      <c r="K406" s="2">
        <v>4835077</v>
      </c>
      <c r="L406" s="2">
        <v>39400</v>
      </c>
      <c r="M406" s="2" t="s">
        <v>166</v>
      </c>
      <c r="N406" s="5">
        <v>46217</v>
      </c>
      <c r="O406" s="2" t="s">
        <v>1063</v>
      </c>
      <c r="P406" s="2" t="s">
        <v>181</v>
      </c>
      <c r="Q406" s="2" t="s">
        <v>61</v>
      </c>
      <c r="R406" s="3">
        <v>46217</v>
      </c>
      <c r="S406" s="2" t="s">
        <v>38</v>
      </c>
      <c r="T406" s="2" t="s">
        <v>63</v>
      </c>
      <c r="U406" s="2">
        <v>0</v>
      </c>
      <c r="V406" s="2">
        <v>0</v>
      </c>
      <c r="W406" s="2" t="s">
        <v>64</v>
      </c>
      <c r="X406" s="2">
        <v>2026</v>
      </c>
      <c r="Y406" s="2" t="s">
        <v>65</v>
      </c>
      <c r="Z406" s="4"/>
      <c r="AA406" s="3">
        <v>46213</v>
      </c>
      <c r="AB406" s="2" t="s">
        <v>166</v>
      </c>
      <c r="AC406" s="2">
        <v>484358</v>
      </c>
    </row>
    <row r="407" spans="1:29" ht="64.5" x14ac:dyDescent="0.25">
      <c r="A407" s="2" t="s">
        <v>29</v>
      </c>
      <c r="B407" s="2" t="s">
        <v>42</v>
      </c>
      <c r="C407" s="2" t="s">
        <v>43</v>
      </c>
      <c r="D407" s="2" t="s">
        <v>32</v>
      </c>
      <c r="E407" s="2" t="s">
        <v>1064</v>
      </c>
      <c r="F407" s="2" t="s">
        <v>1065</v>
      </c>
      <c r="G407" s="2">
        <v>2085000</v>
      </c>
      <c r="H407" s="2">
        <v>1</v>
      </c>
      <c r="I407" s="3">
        <v>46214</v>
      </c>
      <c r="J407" s="4"/>
      <c r="K407" s="2">
        <v>4835883</v>
      </c>
      <c r="L407" s="2">
        <v>30000</v>
      </c>
      <c r="M407" s="2" t="s">
        <v>222</v>
      </c>
      <c r="N407" s="5">
        <v>46214</v>
      </c>
      <c r="O407" s="2" t="s">
        <v>1066</v>
      </c>
      <c r="P407" s="2" t="s">
        <v>36</v>
      </c>
      <c r="Q407" s="2" t="s">
        <v>71</v>
      </c>
      <c r="R407" s="3">
        <v>46367</v>
      </c>
      <c r="S407" s="2" t="s">
        <v>224</v>
      </c>
      <c r="T407" s="2" t="s">
        <v>72</v>
      </c>
      <c r="U407" s="2" t="s">
        <v>1067</v>
      </c>
      <c r="V407" s="2" t="s">
        <v>1068</v>
      </c>
      <c r="W407" s="2" t="s">
        <v>1069</v>
      </c>
      <c r="X407" s="2">
        <v>2026</v>
      </c>
      <c r="Y407" s="2" t="s">
        <v>40</v>
      </c>
      <c r="Z407" s="4"/>
      <c r="AA407" s="3">
        <v>46213</v>
      </c>
      <c r="AB407" s="2" t="s">
        <v>222</v>
      </c>
      <c r="AC407" s="2">
        <v>484344</v>
      </c>
    </row>
    <row r="408" spans="1:29" ht="39" x14ac:dyDescent="0.25">
      <c r="A408" s="2" t="s">
        <v>29</v>
      </c>
      <c r="B408" s="2" t="s">
        <v>42</v>
      </c>
      <c r="C408" s="2" t="s">
        <v>43</v>
      </c>
      <c r="D408" s="2" t="s">
        <v>32</v>
      </c>
      <c r="E408" s="2" t="s">
        <v>1064</v>
      </c>
      <c r="F408" s="2" t="s">
        <v>41</v>
      </c>
      <c r="G408" s="2">
        <v>1000</v>
      </c>
      <c r="H408" s="2">
        <v>1</v>
      </c>
      <c r="I408" s="3">
        <v>46214</v>
      </c>
      <c r="J408" s="4"/>
      <c r="K408" s="2">
        <v>4835883</v>
      </c>
      <c r="L408" s="2">
        <v>30000</v>
      </c>
      <c r="M408" s="2" t="s">
        <v>222</v>
      </c>
      <c r="N408" s="5">
        <v>46214</v>
      </c>
      <c r="O408" s="2" t="s">
        <v>1066</v>
      </c>
      <c r="P408" s="2" t="s">
        <v>36</v>
      </c>
      <c r="Q408" s="2" t="s">
        <v>71</v>
      </c>
      <c r="R408" s="3">
        <v>46367</v>
      </c>
      <c r="S408" s="2" t="s">
        <v>224</v>
      </c>
      <c r="T408" s="2" t="s">
        <v>72</v>
      </c>
      <c r="U408" s="2" t="s">
        <v>1067</v>
      </c>
      <c r="V408" s="2" t="s">
        <v>1068</v>
      </c>
      <c r="W408" s="2" t="s">
        <v>1069</v>
      </c>
      <c r="X408" s="2">
        <v>2026</v>
      </c>
      <c r="Y408" s="2" t="s">
        <v>40</v>
      </c>
      <c r="Z408" s="4"/>
      <c r="AA408" s="3">
        <v>46213</v>
      </c>
      <c r="AB408" s="2" t="s">
        <v>222</v>
      </c>
      <c r="AC408" s="2">
        <v>484344</v>
      </c>
    </row>
    <row r="409" spans="1:29" ht="51.75" x14ac:dyDescent="0.25">
      <c r="A409" s="2" t="s">
        <v>29</v>
      </c>
      <c r="B409" s="2" t="s">
        <v>30</v>
      </c>
      <c r="C409" s="2" t="s">
        <v>31</v>
      </c>
      <c r="D409" s="2" t="s">
        <v>32</v>
      </c>
      <c r="E409" s="2" t="s">
        <v>1070</v>
      </c>
      <c r="F409" s="2" t="s">
        <v>1071</v>
      </c>
      <c r="G409" s="2">
        <v>6250000</v>
      </c>
      <c r="H409" s="2">
        <v>1</v>
      </c>
      <c r="I409" s="3">
        <v>46220</v>
      </c>
      <c r="J409" s="4"/>
      <c r="K409" s="2">
        <v>4835348</v>
      </c>
      <c r="L409" s="2">
        <v>0</v>
      </c>
      <c r="M409" s="2" t="s">
        <v>1072</v>
      </c>
      <c r="N409" s="4"/>
      <c r="O409" s="4"/>
      <c r="P409" s="2" t="s">
        <v>36</v>
      </c>
      <c r="Q409" s="2" t="s">
        <v>1073</v>
      </c>
      <c r="R409" s="4"/>
      <c r="S409" s="2" t="s">
        <v>1074</v>
      </c>
      <c r="T409" s="2" t="s">
        <v>1075</v>
      </c>
      <c r="U409" s="4"/>
      <c r="V409" s="2" t="s">
        <v>1076</v>
      </c>
      <c r="W409" s="2" t="s">
        <v>1077</v>
      </c>
      <c r="X409" s="2">
        <v>2026</v>
      </c>
      <c r="Y409" s="2" t="s">
        <v>40</v>
      </c>
      <c r="Z409" s="4"/>
      <c r="AA409" s="3">
        <v>46213</v>
      </c>
      <c r="AB409" s="2" t="s">
        <v>1072</v>
      </c>
      <c r="AC409" s="2">
        <v>484288</v>
      </c>
    </row>
    <row r="410" spans="1:29" ht="39" x14ac:dyDescent="0.25">
      <c r="A410" s="2" t="s">
        <v>29</v>
      </c>
      <c r="B410" s="2" t="s">
        <v>30</v>
      </c>
      <c r="C410" s="2" t="s">
        <v>31</v>
      </c>
      <c r="D410" s="2" t="s">
        <v>32</v>
      </c>
      <c r="E410" s="2" t="s">
        <v>1070</v>
      </c>
      <c r="F410" s="2" t="s">
        <v>41</v>
      </c>
      <c r="G410" s="2">
        <v>1000</v>
      </c>
      <c r="H410" s="2">
        <v>1</v>
      </c>
      <c r="I410" s="3">
        <v>46220</v>
      </c>
      <c r="J410" s="4"/>
      <c r="K410" s="2">
        <v>4835348</v>
      </c>
      <c r="L410" s="2">
        <v>0</v>
      </c>
      <c r="M410" s="2" t="s">
        <v>1072</v>
      </c>
      <c r="N410" s="4"/>
      <c r="O410" s="4"/>
      <c r="P410" s="2" t="s">
        <v>36</v>
      </c>
      <c r="Q410" s="2" t="s">
        <v>1073</v>
      </c>
      <c r="R410" s="4"/>
      <c r="S410" s="2" t="s">
        <v>1074</v>
      </c>
      <c r="T410" s="2" t="s">
        <v>1075</v>
      </c>
      <c r="U410" s="4"/>
      <c r="V410" s="2" t="s">
        <v>1076</v>
      </c>
      <c r="W410" s="2" t="s">
        <v>1077</v>
      </c>
      <c r="X410" s="2">
        <v>2026</v>
      </c>
      <c r="Y410" s="2" t="s">
        <v>40</v>
      </c>
      <c r="Z410" s="4"/>
      <c r="AA410" s="3">
        <v>46213</v>
      </c>
      <c r="AB410" s="2" t="s">
        <v>1072</v>
      </c>
      <c r="AC410" s="2">
        <v>484288</v>
      </c>
    </row>
    <row r="411" spans="1:29" ht="51.75" x14ac:dyDescent="0.25">
      <c r="A411" s="2" t="s">
        <v>29</v>
      </c>
      <c r="B411" s="2" t="s">
        <v>42</v>
      </c>
      <c r="C411" s="2" t="s">
        <v>43</v>
      </c>
      <c r="D411" s="2" t="s">
        <v>32</v>
      </c>
      <c r="E411" s="2" t="s">
        <v>1078</v>
      </c>
      <c r="F411" s="2" t="s">
        <v>1079</v>
      </c>
      <c r="G411" s="2">
        <v>3720000</v>
      </c>
      <c r="H411" s="2">
        <v>1</v>
      </c>
      <c r="I411" s="3">
        <v>46213</v>
      </c>
      <c r="J411" s="4"/>
      <c r="K411" s="2">
        <v>4834939</v>
      </c>
      <c r="L411" s="2">
        <v>74400</v>
      </c>
      <c r="M411" s="2" t="s">
        <v>103</v>
      </c>
      <c r="N411" s="5">
        <v>46213</v>
      </c>
      <c r="O411" s="2" t="s">
        <v>1080</v>
      </c>
      <c r="P411" s="2" t="s">
        <v>36</v>
      </c>
      <c r="Q411" s="2" t="s">
        <v>1081</v>
      </c>
      <c r="R411" s="3">
        <v>46213</v>
      </c>
      <c r="S411" s="2" t="s">
        <v>38</v>
      </c>
      <c r="T411" s="2" t="s">
        <v>225</v>
      </c>
      <c r="U411" s="2">
        <v>0</v>
      </c>
      <c r="V411" s="2">
        <v>0</v>
      </c>
      <c r="W411" s="2" t="s">
        <v>1082</v>
      </c>
      <c r="X411" s="2">
        <v>2026</v>
      </c>
      <c r="Y411" s="2" t="s">
        <v>40</v>
      </c>
      <c r="Z411" s="4"/>
      <c r="AA411" s="3">
        <v>46213</v>
      </c>
      <c r="AB411" s="2" t="s">
        <v>103</v>
      </c>
      <c r="AC411" s="2">
        <v>484284</v>
      </c>
    </row>
    <row r="412" spans="1:29" ht="51.75" x14ac:dyDescent="0.25">
      <c r="A412" s="2" t="s">
        <v>29</v>
      </c>
      <c r="B412" s="2" t="s">
        <v>42</v>
      </c>
      <c r="C412" s="2" t="s">
        <v>43</v>
      </c>
      <c r="D412" s="2" t="s">
        <v>32</v>
      </c>
      <c r="E412" s="2" t="s">
        <v>1078</v>
      </c>
      <c r="F412" s="2" t="s">
        <v>41</v>
      </c>
      <c r="G412" s="2">
        <v>1000</v>
      </c>
      <c r="H412" s="2">
        <v>1</v>
      </c>
      <c r="I412" s="3">
        <v>46213</v>
      </c>
      <c r="J412" s="4"/>
      <c r="K412" s="2">
        <v>4834939</v>
      </c>
      <c r="L412" s="2">
        <v>74400</v>
      </c>
      <c r="M412" s="2" t="s">
        <v>103</v>
      </c>
      <c r="N412" s="5">
        <v>46213</v>
      </c>
      <c r="O412" s="2" t="s">
        <v>1080</v>
      </c>
      <c r="P412" s="2" t="s">
        <v>36</v>
      </c>
      <c r="Q412" s="2" t="s">
        <v>1081</v>
      </c>
      <c r="R412" s="3">
        <v>46213</v>
      </c>
      <c r="S412" s="2" t="s">
        <v>38</v>
      </c>
      <c r="T412" s="2" t="s">
        <v>225</v>
      </c>
      <c r="U412" s="2">
        <v>0</v>
      </c>
      <c r="V412" s="2">
        <v>0</v>
      </c>
      <c r="W412" s="2" t="s">
        <v>1082</v>
      </c>
      <c r="X412" s="2">
        <v>2026</v>
      </c>
      <c r="Y412" s="2" t="s">
        <v>40</v>
      </c>
      <c r="Z412" s="4"/>
      <c r="AA412" s="3">
        <v>46213</v>
      </c>
      <c r="AB412" s="2" t="s">
        <v>103</v>
      </c>
      <c r="AC412" s="2">
        <v>484284</v>
      </c>
    </row>
    <row r="413" spans="1:29" ht="51.75" x14ac:dyDescent="0.25">
      <c r="A413" s="2" t="s">
        <v>29</v>
      </c>
      <c r="B413" s="2" t="s">
        <v>42</v>
      </c>
      <c r="C413" s="2" t="s">
        <v>43</v>
      </c>
      <c r="D413" s="2" t="s">
        <v>164</v>
      </c>
      <c r="E413" s="2" t="s">
        <v>1083</v>
      </c>
      <c r="F413" s="2" t="s">
        <v>56</v>
      </c>
      <c r="G413" s="2">
        <v>1400000</v>
      </c>
      <c r="H413" s="2">
        <v>1</v>
      </c>
      <c r="I413" s="3">
        <v>46213</v>
      </c>
      <c r="J413" s="4"/>
      <c r="K413" s="2">
        <v>4829588</v>
      </c>
      <c r="L413" s="2">
        <v>48000</v>
      </c>
      <c r="M413" s="2" t="s">
        <v>768</v>
      </c>
      <c r="N413" s="5">
        <v>46212</v>
      </c>
      <c r="O413" s="2">
        <v>202423</v>
      </c>
      <c r="P413" s="2" t="s">
        <v>49</v>
      </c>
      <c r="Q413" s="2" t="s">
        <v>50</v>
      </c>
      <c r="R413" s="3">
        <v>46212</v>
      </c>
      <c r="S413" s="2" t="s">
        <v>51</v>
      </c>
      <c r="T413" s="2" t="s">
        <v>1084</v>
      </c>
      <c r="U413" s="2">
        <v>0</v>
      </c>
      <c r="V413" s="2">
        <v>0</v>
      </c>
      <c r="W413" s="2" t="s">
        <v>1085</v>
      </c>
      <c r="X413" s="2">
        <v>2026</v>
      </c>
      <c r="Y413" s="2" t="s">
        <v>55</v>
      </c>
      <c r="Z413" s="4"/>
      <c r="AA413" s="3">
        <v>46212</v>
      </c>
      <c r="AB413" s="2" t="s">
        <v>768</v>
      </c>
      <c r="AC413" s="2">
        <v>484274</v>
      </c>
    </row>
    <row r="414" spans="1:29" ht="64.5" x14ac:dyDescent="0.25">
      <c r="A414" s="2" t="s">
        <v>29</v>
      </c>
      <c r="B414" s="2" t="s">
        <v>42</v>
      </c>
      <c r="C414" s="2" t="s">
        <v>43</v>
      </c>
      <c r="D414" s="2" t="s">
        <v>164</v>
      </c>
      <c r="E414" s="2" t="s">
        <v>1083</v>
      </c>
      <c r="F414" s="2" t="s">
        <v>1086</v>
      </c>
      <c r="G414" s="2">
        <v>2400000</v>
      </c>
      <c r="H414" s="2">
        <v>1</v>
      </c>
      <c r="I414" s="3">
        <v>46213</v>
      </c>
      <c r="J414" s="4"/>
      <c r="K414" s="2">
        <v>4829588</v>
      </c>
      <c r="L414" s="2">
        <v>48000</v>
      </c>
      <c r="M414" s="2" t="s">
        <v>768</v>
      </c>
      <c r="N414" s="5">
        <v>46212</v>
      </c>
      <c r="O414" s="2">
        <v>202423</v>
      </c>
      <c r="P414" s="2" t="s">
        <v>49</v>
      </c>
      <c r="Q414" s="2" t="s">
        <v>50</v>
      </c>
      <c r="R414" s="3">
        <v>46212</v>
      </c>
      <c r="S414" s="2" t="s">
        <v>51</v>
      </c>
      <c r="T414" s="2" t="s">
        <v>1084</v>
      </c>
      <c r="U414" s="2">
        <v>0</v>
      </c>
      <c r="V414" s="2">
        <v>0</v>
      </c>
      <c r="W414" s="2" t="s">
        <v>1085</v>
      </c>
      <c r="X414" s="2">
        <v>2026</v>
      </c>
      <c r="Y414" s="2" t="s">
        <v>55</v>
      </c>
      <c r="Z414" s="4"/>
      <c r="AA414" s="3">
        <v>46212</v>
      </c>
      <c r="AB414" s="2" t="s">
        <v>768</v>
      </c>
      <c r="AC414" s="2">
        <v>484274</v>
      </c>
    </row>
    <row r="415" spans="1:29" ht="39" x14ac:dyDescent="0.25">
      <c r="A415" s="2" t="s">
        <v>29</v>
      </c>
      <c r="B415" s="2" t="s">
        <v>42</v>
      </c>
      <c r="C415" s="2" t="s">
        <v>43</v>
      </c>
      <c r="D415" s="2" t="s">
        <v>164</v>
      </c>
      <c r="E415" s="2" t="s">
        <v>1083</v>
      </c>
      <c r="F415" s="2" t="s">
        <v>41</v>
      </c>
      <c r="G415" s="2">
        <v>5000</v>
      </c>
      <c r="H415" s="2">
        <v>1</v>
      </c>
      <c r="I415" s="3">
        <v>46213</v>
      </c>
      <c r="J415" s="4"/>
      <c r="K415" s="2">
        <v>4829588</v>
      </c>
      <c r="L415" s="2">
        <v>48000</v>
      </c>
      <c r="M415" s="2" t="s">
        <v>768</v>
      </c>
      <c r="N415" s="5">
        <v>46212</v>
      </c>
      <c r="O415" s="2">
        <v>202423</v>
      </c>
      <c r="P415" s="2" t="s">
        <v>49</v>
      </c>
      <c r="Q415" s="2" t="s">
        <v>50</v>
      </c>
      <c r="R415" s="3">
        <v>46212</v>
      </c>
      <c r="S415" s="2" t="s">
        <v>51</v>
      </c>
      <c r="T415" s="2" t="s">
        <v>1084</v>
      </c>
      <c r="U415" s="2">
        <v>0</v>
      </c>
      <c r="V415" s="2">
        <v>0</v>
      </c>
      <c r="W415" s="2" t="s">
        <v>1085</v>
      </c>
      <c r="X415" s="2">
        <v>2026</v>
      </c>
      <c r="Y415" s="2" t="s">
        <v>55</v>
      </c>
      <c r="Z415" s="4"/>
      <c r="AA415" s="3">
        <v>46212</v>
      </c>
      <c r="AB415" s="2" t="s">
        <v>768</v>
      </c>
      <c r="AC415" s="2">
        <v>484274</v>
      </c>
    </row>
    <row r="416" spans="1:29" ht="102.75" x14ac:dyDescent="0.25">
      <c r="A416" s="2" t="s">
        <v>29</v>
      </c>
      <c r="B416" s="2" t="s">
        <v>42</v>
      </c>
      <c r="C416" s="2" t="s">
        <v>43</v>
      </c>
      <c r="D416" s="2" t="s">
        <v>32</v>
      </c>
      <c r="E416" s="2" t="s">
        <v>1087</v>
      </c>
      <c r="F416" s="2" t="s">
        <v>1088</v>
      </c>
      <c r="G416" s="2">
        <v>850000</v>
      </c>
      <c r="H416" s="2">
        <v>1</v>
      </c>
      <c r="I416" s="3">
        <v>46213</v>
      </c>
      <c r="J416" s="4"/>
      <c r="K416" s="2">
        <v>4737423</v>
      </c>
      <c r="L416" s="2">
        <v>10000</v>
      </c>
      <c r="M416" s="2" t="s">
        <v>35</v>
      </c>
      <c r="N416" s="5">
        <v>46213</v>
      </c>
      <c r="O416" s="2" t="s">
        <v>1089</v>
      </c>
      <c r="P416" s="2" t="s">
        <v>36</v>
      </c>
      <c r="Q416" s="2" t="s">
        <v>53</v>
      </c>
      <c r="R416" s="3">
        <v>46213</v>
      </c>
      <c r="S416" s="2" t="s">
        <v>38</v>
      </c>
      <c r="T416" s="2" t="s">
        <v>1090</v>
      </c>
      <c r="U416" s="2">
        <v>0</v>
      </c>
      <c r="V416" s="2">
        <v>0</v>
      </c>
      <c r="W416" s="2" t="s">
        <v>343</v>
      </c>
      <c r="X416" s="2">
        <v>2026</v>
      </c>
      <c r="Y416" s="2" t="s">
        <v>40</v>
      </c>
      <c r="Z416" s="4"/>
      <c r="AA416" s="3">
        <v>46213</v>
      </c>
      <c r="AB416" s="2" t="s">
        <v>35</v>
      </c>
      <c r="AC416" s="2">
        <v>484248</v>
      </c>
    </row>
    <row r="417" spans="1:29" ht="102.75" x14ac:dyDescent="0.25">
      <c r="A417" s="2" t="s">
        <v>29</v>
      </c>
      <c r="B417" s="2" t="s">
        <v>42</v>
      </c>
      <c r="C417" s="2" t="s">
        <v>43</v>
      </c>
      <c r="D417" s="2" t="s">
        <v>32</v>
      </c>
      <c r="E417" s="2" t="s">
        <v>1087</v>
      </c>
      <c r="F417" s="2" t="s">
        <v>41</v>
      </c>
      <c r="G417" s="2">
        <v>1000</v>
      </c>
      <c r="H417" s="2">
        <v>1</v>
      </c>
      <c r="I417" s="3">
        <v>46213</v>
      </c>
      <c r="J417" s="4"/>
      <c r="K417" s="2">
        <v>4737423</v>
      </c>
      <c r="L417" s="2">
        <v>10000</v>
      </c>
      <c r="M417" s="2" t="s">
        <v>35</v>
      </c>
      <c r="N417" s="5">
        <v>46213</v>
      </c>
      <c r="O417" s="2" t="s">
        <v>1089</v>
      </c>
      <c r="P417" s="2" t="s">
        <v>36</v>
      </c>
      <c r="Q417" s="2" t="s">
        <v>53</v>
      </c>
      <c r="R417" s="3">
        <v>46213</v>
      </c>
      <c r="S417" s="2" t="s">
        <v>38</v>
      </c>
      <c r="T417" s="2" t="s">
        <v>1090</v>
      </c>
      <c r="U417" s="2">
        <v>0</v>
      </c>
      <c r="V417" s="2">
        <v>0</v>
      </c>
      <c r="W417" s="2" t="s">
        <v>343</v>
      </c>
      <c r="X417" s="2">
        <v>2026</v>
      </c>
      <c r="Y417" s="2" t="s">
        <v>40</v>
      </c>
      <c r="Z417" s="4"/>
      <c r="AA417" s="3">
        <v>46213</v>
      </c>
      <c r="AB417" s="2" t="s">
        <v>35</v>
      </c>
      <c r="AC417" s="2">
        <v>484248</v>
      </c>
    </row>
    <row r="418" spans="1:29" ht="51.75" x14ac:dyDescent="0.25">
      <c r="A418" s="2" t="s">
        <v>29</v>
      </c>
      <c r="B418" s="2" t="s">
        <v>30</v>
      </c>
      <c r="C418" s="2" t="s">
        <v>31</v>
      </c>
      <c r="D418" s="2" t="s">
        <v>176</v>
      </c>
      <c r="E418" s="2" t="s">
        <v>1091</v>
      </c>
      <c r="F418" s="2" t="s">
        <v>1092</v>
      </c>
      <c r="G418" s="2">
        <v>3320250</v>
      </c>
      <c r="H418" s="2">
        <v>1</v>
      </c>
      <c r="I418" s="3">
        <v>46220</v>
      </c>
      <c r="J418" s="4"/>
      <c r="K418" s="2">
        <v>4831165</v>
      </c>
      <c r="L418" s="2">
        <v>0</v>
      </c>
      <c r="M418" s="2" t="s">
        <v>126</v>
      </c>
      <c r="N418" s="4"/>
      <c r="O418" s="4"/>
      <c r="P418" s="2" t="s">
        <v>181</v>
      </c>
      <c r="Q418" s="4"/>
      <c r="R418" s="4"/>
      <c r="S418" s="2" t="s">
        <v>38</v>
      </c>
      <c r="T418" s="4"/>
      <c r="U418" s="4"/>
      <c r="V418" s="4"/>
      <c r="W418" s="2" t="s">
        <v>1093</v>
      </c>
      <c r="X418" s="4"/>
      <c r="Y418" s="2" t="s">
        <v>55</v>
      </c>
      <c r="Z418" s="4"/>
      <c r="AA418" s="3">
        <v>46212</v>
      </c>
      <c r="AB418" s="2" t="s">
        <v>126</v>
      </c>
      <c r="AC418" s="2">
        <v>484242</v>
      </c>
    </row>
    <row r="419" spans="1:29" ht="51.75" x14ac:dyDescent="0.25">
      <c r="A419" s="2" t="s">
        <v>29</v>
      </c>
      <c r="B419" s="2" t="s">
        <v>30</v>
      </c>
      <c r="C419" s="2" t="s">
        <v>31</v>
      </c>
      <c r="D419" s="2" t="s">
        <v>176</v>
      </c>
      <c r="E419" s="2" t="s">
        <v>1091</v>
      </c>
      <c r="F419" s="2" t="s">
        <v>41</v>
      </c>
      <c r="G419" s="2">
        <v>1000</v>
      </c>
      <c r="H419" s="2">
        <v>1</v>
      </c>
      <c r="I419" s="3">
        <v>46220</v>
      </c>
      <c r="J419" s="4"/>
      <c r="K419" s="2">
        <v>4831165</v>
      </c>
      <c r="L419" s="2">
        <v>0</v>
      </c>
      <c r="M419" s="2" t="s">
        <v>126</v>
      </c>
      <c r="N419" s="4"/>
      <c r="O419" s="4"/>
      <c r="P419" s="2" t="s">
        <v>181</v>
      </c>
      <c r="Q419" s="4"/>
      <c r="R419" s="4"/>
      <c r="S419" s="2" t="s">
        <v>38</v>
      </c>
      <c r="T419" s="4"/>
      <c r="U419" s="4"/>
      <c r="V419" s="4"/>
      <c r="W419" s="2" t="s">
        <v>1093</v>
      </c>
      <c r="X419" s="4"/>
      <c r="Y419" s="2" t="s">
        <v>55</v>
      </c>
      <c r="Z419" s="4"/>
      <c r="AA419" s="3">
        <v>46212</v>
      </c>
      <c r="AB419" s="2" t="s">
        <v>126</v>
      </c>
      <c r="AC419" s="2">
        <v>484242</v>
      </c>
    </row>
    <row r="420" spans="1:29" ht="64.5" x14ac:dyDescent="0.25">
      <c r="A420" s="2" t="s">
        <v>29</v>
      </c>
      <c r="B420" s="2" t="s">
        <v>42</v>
      </c>
      <c r="C420" s="2" t="s">
        <v>43</v>
      </c>
      <c r="D420" s="2" t="s">
        <v>32</v>
      </c>
      <c r="E420" s="2" t="s">
        <v>1094</v>
      </c>
      <c r="F420" s="2" t="s">
        <v>1095</v>
      </c>
      <c r="G420" s="2">
        <v>1970000</v>
      </c>
      <c r="H420" s="2">
        <v>1</v>
      </c>
      <c r="I420" s="3">
        <v>46213</v>
      </c>
      <c r="J420" s="4"/>
      <c r="K420" s="2">
        <v>4834559</v>
      </c>
      <c r="L420" s="2">
        <v>39400</v>
      </c>
      <c r="M420" s="2" t="s">
        <v>103</v>
      </c>
      <c r="N420" s="5">
        <v>46213</v>
      </c>
      <c r="O420" s="2" t="s">
        <v>1096</v>
      </c>
      <c r="P420" s="2" t="s">
        <v>36</v>
      </c>
      <c r="Q420" s="2" t="s">
        <v>61</v>
      </c>
      <c r="R420" s="3">
        <v>46213</v>
      </c>
      <c r="S420" s="2" t="s">
        <v>38</v>
      </c>
      <c r="T420" s="2" t="s">
        <v>63</v>
      </c>
      <c r="U420" s="2">
        <v>0</v>
      </c>
      <c r="V420" s="2">
        <v>0</v>
      </c>
      <c r="W420" s="2" t="s">
        <v>64</v>
      </c>
      <c r="X420" s="2">
        <v>2026</v>
      </c>
      <c r="Y420" s="2" t="s">
        <v>40</v>
      </c>
      <c r="Z420" s="4"/>
      <c r="AA420" s="3">
        <v>46213</v>
      </c>
      <c r="AB420" s="2" t="s">
        <v>103</v>
      </c>
      <c r="AC420" s="2">
        <v>484220</v>
      </c>
    </row>
    <row r="421" spans="1:29" ht="51.75" x14ac:dyDescent="0.25">
      <c r="A421" s="2" t="s">
        <v>29</v>
      </c>
      <c r="B421" s="2" t="s">
        <v>42</v>
      </c>
      <c r="C421" s="2" t="s">
        <v>43</v>
      </c>
      <c r="D421" s="2" t="s">
        <v>32</v>
      </c>
      <c r="E421" s="2" t="s">
        <v>1094</v>
      </c>
      <c r="F421" s="2" t="s">
        <v>41</v>
      </c>
      <c r="G421" s="2">
        <v>1000</v>
      </c>
      <c r="H421" s="2">
        <v>1</v>
      </c>
      <c r="I421" s="3">
        <v>46213</v>
      </c>
      <c r="J421" s="4"/>
      <c r="K421" s="2">
        <v>4834559</v>
      </c>
      <c r="L421" s="2">
        <v>39400</v>
      </c>
      <c r="M421" s="2" t="s">
        <v>103</v>
      </c>
      <c r="N421" s="5">
        <v>46213</v>
      </c>
      <c r="O421" s="2" t="s">
        <v>1096</v>
      </c>
      <c r="P421" s="2" t="s">
        <v>36</v>
      </c>
      <c r="Q421" s="2" t="s">
        <v>61</v>
      </c>
      <c r="R421" s="3">
        <v>46213</v>
      </c>
      <c r="S421" s="2" t="s">
        <v>38</v>
      </c>
      <c r="T421" s="2" t="s">
        <v>63</v>
      </c>
      <c r="U421" s="2">
        <v>0</v>
      </c>
      <c r="V421" s="2">
        <v>0</v>
      </c>
      <c r="W421" s="2" t="s">
        <v>64</v>
      </c>
      <c r="X421" s="2">
        <v>2026</v>
      </c>
      <c r="Y421" s="2" t="s">
        <v>40</v>
      </c>
      <c r="Z421" s="4"/>
      <c r="AA421" s="3">
        <v>46213</v>
      </c>
      <c r="AB421" s="2" t="s">
        <v>103</v>
      </c>
      <c r="AC421" s="2">
        <v>484220</v>
      </c>
    </row>
    <row r="422" spans="1:29" ht="90" x14ac:dyDescent="0.25">
      <c r="A422" s="2" t="s">
        <v>29</v>
      </c>
      <c r="B422" s="2" t="s">
        <v>42</v>
      </c>
      <c r="C422" s="2" t="s">
        <v>43</v>
      </c>
      <c r="D422" s="2" t="s">
        <v>32</v>
      </c>
      <c r="E422" s="2" t="s">
        <v>1097</v>
      </c>
      <c r="F422" s="2" t="s">
        <v>1098</v>
      </c>
      <c r="G422" s="2">
        <v>6119100</v>
      </c>
      <c r="H422" s="2">
        <v>1</v>
      </c>
      <c r="I422" s="3">
        <v>46214</v>
      </c>
      <c r="J422" s="4"/>
      <c r="K422" s="2">
        <v>4834870</v>
      </c>
      <c r="L422" s="2">
        <v>122382</v>
      </c>
      <c r="M422" s="2" t="s">
        <v>404</v>
      </c>
      <c r="N422" s="5">
        <v>46213</v>
      </c>
      <c r="O422" s="2" t="s">
        <v>1099</v>
      </c>
      <c r="P422" s="2" t="s">
        <v>36</v>
      </c>
      <c r="Q422" s="2" t="s">
        <v>1073</v>
      </c>
      <c r="R422" s="3">
        <v>46213</v>
      </c>
      <c r="S422" s="2" t="s">
        <v>277</v>
      </c>
      <c r="T422" s="2" t="s">
        <v>1075</v>
      </c>
      <c r="U422" s="2">
        <v>0</v>
      </c>
      <c r="V422" s="2">
        <v>0</v>
      </c>
      <c r="W422" s="2" t="s">
        <v>1100</v>
      </c>
      <c r="X422" s="2">
        <v>2026</v>
      </c>
      <c r="Y422" s="2" t="s">
        <v>40</v>
      </c>
      <c r="Z422" s="4"/>
      <c r="AA422" s="3">
        <v>46213</v>
      </c>
      <c r="AB422" s="2" t="s">
        <v>404</v>
      </c>
      <c r="AC422" s="2">
        <v>484218</v>
      </c>
    </row>
    <row r="423" spans="1:29" ht="90" x14ac:dyDescent="0.25">
      <c r="A423" s="2" t="s">
        <v>29</v>
      </c>
      <c r="B423" s="2" t="s">
        <v>42</v>
      </c>
      <c r="C423" s="2" t="s">
        <v>43</v>
      </c>
      <c r="D423" s="2" t="s">
        <v>32</v>
      </c>
      <c r="E423" s="2" t="s">
        <v>1097</v>
      </c>
      <c r="F423" s="2" t="s">
        <v>41</v>
      </c>
      <c r="G423" s="2">
        <v>1000</v>
      </c>
      <c r="H423" s="2">
        <v>1</v>
      </c>
      <c r="I423" s="3">
        <v>46214</v>
      </c>
      <c r="J423" s="4"/>
      <c r="K423" s="2">
        <v>4834870</v>
      </c>
      <c r="L423" s="2">
        <v>122382</v>
      </c>
      <c r="M423" s="2" t="s">
        <v>404</v>
      </c>
      <c r="N423" s="5">
        <v>46213</v>
      </c>
      <c r="O423" s="2" t="s">
        <v>1099</v>
      </c>
      <c r="P423" s="2" t="s">
        <v>36</v>
      </c>
      <c r="Q423" s="2" t="s">
        <v>1073</v>
      </c>
      <c r="R423" s="3">
        <v>46213</v>
      </c>
      <c r="S423" s="2" t="s">
        <v>277</v>
      </c>
      <c r="T423" s="2" t="s">
        <v>1075</v>
      </c>
      <c r="U423" s="2">
        <v>0</v>
      </c>
      <c r="V423" s="2">
        <v>0</v>
      </c>
      <c r="W423" s="2" t="s">
        <v>1100</v>
      </c>
      <c r="X423" s="2">
        <v>2026</v>
      </c>
      <c r="Y423" s="2" t="s">
        <v>40</v>
      </c>
      <c r="Z423" s="4"/>
      <c r="AA423" s="3">
        <v>46213</v>
      </c>
      <c r="AB423" s="2" t="s">
        <v>404</v>
      </c>
      <c r="AC423" s="2">
        <v>484218</v>
      </c>
    </row>
    <row r="424" spans="1:29" ht="64.5" x14ac:dyDescent="0.25">
      <c r="A424" s="2" t="s">
        <v>29</v>
      </c>
      <c r="B424" s="2" t="s">
        <v>42</v>
      </c>
      <c r="C424" s="2" t="s">
        <v>43</v>
      </c>
      <c r="D424" s="2" t="s">
        <v>32</v>
      </c>
      <c r="E424" s="2" t="s">
        <v>1101</v>
      </c>
      <c r="F424" s="2" t="s">
        <v>1102</v>
      </c>
      <c r="G424" s="2">
        <v>4036490</v>
      </c>
      <c r="H424" s="2">
        <v>1</v>
      </c>
      <c r="I424" s="3">
        <v>46218</v>
      </c>
      <c r="J424" s="4"/>
      <c r="K424" s="2">
        <v>2497520</v>
      </c>
      <c r="L424" s="2" t="s">
        <v>1103</v>
      </c>
      <c r="M424" s="2" t="s">
        <v>1104</v>
      </c>
      <c r="N424" s="5">
        <v>46213</v>
      </c>
      <c r="O424" s="2" t="s">
        <v>1105</v>
      </c>
      <c r="P424" s="2" t="s">
        <v>36</v>
      </c>
      <c r="Q424" s="2" t="s">
        <v>410</v>
      </c>
      <c r="R424" s="3">
        <v>46217</v>
      </c>
      <c r="S424" s="2" t="s">
        <v>160</v>
      </c>
      <c r="T424" s="2" t="s">
        <v>411</v>
      </c>
      <c r="U424" s="2">
        <v>0</v>
      </c>
      <c r="V424" s="2" t="s">
        <v>1106</v>
      </c>
      <c r="W424" s="2" t="s">
        <v>1107</v>
      </c>
      <c r="X424" s="2">
        <v>2026</v>
      </c>
      <c r="Y424" s="2" t="s">
        <v>40</v>
      </c>
      <c r="Z424" s="4"/>
      <c r="AA424" s="3">
        <v>46213</v>
      </c>
      <c r="AB424" s="2" t="s">
        <v>1104</v>
      </c>
      <c r="AC424" s="2">
        <v>484212</v>
      </c>
    </row>
    <row r="425" spans="1:29" ht="64.5" x14ac:dyDescent="0.25">
      <c r="A425" s="2" t="s">
        <v>29</v>
      </c>
      <c r="B425" s="2" t="s">
        <v>42</v>
      </c>
      <c r="C425" s="2" t="s">
        <v>43</v>
      </c>
      <c r="D425" s="2" t="s">
        <v>32</v>
      </c>
      <c r="E425" s="2" t="s">
        <v>1101</v>
      </c>
      <c r="F425" s="2" t="s">
        <v>41</v>
      </c>
      <c r="G425" s="2">
        <v>1000</v>
      </c>
      <c r="H425" s="2">
        <v>1</v>
      </c>
      <c r="I425" s="3">
        <v>46218</v>
      </c>
      <c r="J425" s="4"/>
      <c r="K425" s="2">
        <v>2497520</v>
      </c>
      <c r="L425" s="2" t="s">
        <v>1103</v>
      </c>
      <c r="M425" s="2" t="s">
        <v>1104</v>
      </c>
      <c r="N425" s="5">
        <v>46213</v>
      </c>
      <c r="O425" s="2" t="s">
        <v>1105</v>
      </c>
      <c r="P425" s="2" t="s">
        <v>36</v>
      </c>
      <c r="Q425" s="2" t="s">
        <v>410</v>
      </c>
      <c r="R425" s="3">
        <v>46217</v>
      </c>
      <c r="S425" s="2" t="s">
        <v>160</v>
      </c>
      <c r="T425" s="2" t="s">
        <v>411</v>
      </c>
      <c r="U425" s="2">
        <v>0</v>
      </c>
      <c r="V425" s="2" t="s">
        <v>1106</v>
      </c>
      <c r="W425" s="2" t="s">
        <v>1107</v>
      </c>
      <c r="X425" s="2">
        <v>2026</v>
      </c>
      <c r="Y425" s="2" t="s">
        <v>40</v>
      </c>
      <c r="Z425" s="4"/>
      <c r="AA425" s="3">
        <v>46213</v>
      </c>
      <c r="AB425" s="2" t="s">
        <v>1104</v>
      </c>
      <c r="AC425" s="2">
        <v>484212</v>
      </c>
    </row>
    <row r="426" spans="1:29" ht="64.5" x14ac:dyDescent="0.25">
      <c r="A426" s="2" t="s">
        <v>29</v>
      </c>
      <c r="B426" s="2" t="s">
        <v>42</v>
      </c>
      <c r="C426" s="2" t="s">
        <v>43</v>
      </c>
      <c r="D426" s="2" t="s">
        <v>57</v>
      </c>
      <c r="E426" s="2" t="s">
        <v>1108</v>
      </c>
      <c r="F426" s="2" t="s">
        <v>1109</v>
      </c>
      <c r="G426" s="2">
        <v>2220000</v>
      </c>
      <c r="H426" s="2">
        <v>1</v>
      </c>
      <c r="I426" s="3">
        <v>46213</v>
      </c>
      <c r="J426" s="4"/>
      <c r="K426" s="2">
        <v>2053380</v>
      </c>
      <c r="L426" s="2">
        <v>44400</v>
      </c>
      <c r="M426" s="2" t="s">
        <v>222</v>
      </c>
      <c r="N426" s="5">
        <v>46212</v>
      </c>
      <c r="O426" s="2" t="s">
        <v>1110</v>
      </c>
      <c r="P426" s="2" t="s">
        <v>181</v>
      </c>
      <c r="Q426" s="2" t="s">
        <v>50</v>
      </c>
      <c r="R426" s="3">
        <v>46212</v>
      </c>
      <c r="S426" s="2" t="s">
        <v>224</v>
      </c>
      <c r="T426" s="2" t="s">
        <v>52</v>
      </c>
      <c r="U426" s="2" t="s">
        <v>37</v>
      </c>
      <c r="V426" s="2">
        <v>0</v>
      </c>
      <c r="W426" s="2" t="s">
        <v>741</v>
      </c>
      <c r="X426" s="2">
        <v>2026</v>
      </c>
      <c r="Y426" s="2" t="s">
        <v>65</v>
      </c>
      <c r="Z426" s="4"/>
      <c r="AA426" s="3">
        <v>46212</v>
      </c>
      <c r="AB426" s="2" t="s">
        <v>222</v>
      </c>
      <c r="AC426" s="2">
        <v>484148</v>
      </c>
    </row>
    <row r="427" spans="1:29" ht="39" x14ac:dyDescent="0.25">
      <c r="A427" s="2" t="s">
        <v>29</v>
      </c>
      <c r="B427" s="2" t="s">
        <v>42</v>
      </c>
      <c r="C427" s="2" t="s">
        <v>43</v>
      </c>
      <c r="D427" s="2" t="s">
        <v>57</v>
      </c>
      <c r="E427" s="2" t="s">
        <v>1108</v>
      </c>
      <c r="F427" s="2" t="s">
        <v>41</v>
      </c>
      <c r="G427" s="2">
        <v>5000</v>
      </c>
      <c r="H427" s="2">
        <v>1</v>
      </c>
      <c r="I427" s="3">
        <v>46213</v>
      </c>
      <c r="J427" s="4"/>
      <c r="K427" s="2">
        <v>2053380</v>
      </c>
      <c r="L427" s="2">
        <v>44400</v>
      </c>
      <c r="M427" s="2" t="s">
        <v>222</v>
      </c>
      <c r="N427" s="5">
        <v>46212</v>
      </c>
      <c r="O427" s="2" t="s">
        <v>1110</v>
      </c>
      <c r="P427" s="2" t="s">
        <v>181</v>
      </c>
      <c r="Q427" s="2" t="s">
        <v>50</v>
      </c>
      <c r="R427" s="3">
        <v>46212</v>
      </c>
      <c r="S427" s="2" t="s">
        <v>224</v>
      </c>
      <c r="T427" s="2" t="s">
        <v>52</v>
      </c>
      <c r="U427" s="2" t="s">
        <v>37</v>
      </c>
      <c r="V427" s="2">
        <v>0</v>
      </c>
      <c r="W427" s="2" t="s">
        <v>741</v>
      </c>
      <c r="X427" s="2">
        <v>2026</v>
      </c>
      <c r="Y427" s="2" t="s">
        <v>65</v>
      </c>
      <c r="Z427" s="4"/>
      <c r="AA427" s="3">
        <v>46212</v>
      </c>
      <c r="AB427" s="2" t="s">
        <v>222</v>
      </c>
      <c r="AC427" s="2">
        <v>484148</v>
      </c>
    </row>
    <row r="428" spans="1:29" ht="64.5" x14ac:dyDescent="0.25">
      <c r="A428" s="2" t="s">
        <v>29</v>
      </c>
      <c r="B428" s="2" t="s">
        <v>42</v>
      </c>
      <c r="C428" s="2" t="s">
        <v>43</v>
      </c>
      <c r="D428" s="2" t="s">
        <v>32</v>
      </c>
      <c r="E428" s="2" t="s">
        <v>1111</v>
      </c>
      <c r="F428" s="2" t="s">
        <v>1112</v>
      </c>
      <c r="G428" s="2">
        <v>2270000</v>
      </c>
      <c r="H428" s="2">
        <v>1</v>
      </c>
      <c r="I428" s="3">
        <v>46213</v>
      </c>
      <c r="J428" s="4"/>
      <c r="K428" s="2">
        <v>4834533</v>
      </c>
      <c r="L428" s="2">
        <v>45400</v>
      </c>
      <c r="M428" s="2" t="s">
        <v>103</v>
      </c>
      <c r="N428" s="5">
        <v>46212</v>
      </c>
      <c r="O428" s="2" t="s">
        <v>1113</v>
      </c>
      <c r="P428" s="2" t="s">
        <v>36</v>
      </c>
      <c r="Q428" s="2" t="s">
        <v>50</v>
      </c>
      <c r="R428" s="3">
        <v>46212</v>
      </c>
      <c r="S428" s="2" t="s">
        <v>38</v>
      </c>
      <c r="T428" s="2" t="s">
        <v>52</v>
      </c>
      <c r="U428" s="2">
        <v>0</v>
      </c>
      <c r="V428" s="2">
        <v>0</v>
      </c>
      <c r="W428" s="2" t="s">
        <v>154</v>
      </c>
      <c r="X428" s="2">
        <v>2026</v>
      </c>
      <c r="Y428" s="2" t="s">
        <v>40</v>
      </c>
      <c r="Z428" s="4"/>
      <c r="AA428" s="3">
        <v>46213</v>
      </c>
      <c r="AB428" s="2" t="s">
        <v>103</v>
      </c>
      <c r="AC428" s="2">
        <v>484140</v>
      </c>
    </row>
    <row r="429" spans="1:29" ht="51.75" x14ac:dyDescent="0.25">
      <c r="A429" s="2" t="s">
        <v>29</v>
      </c>
      <c r="B429" s="2" t="s">
        <v>42</v>
      </c>
      <c r="C429" s="2" t="s">
        <v>43</v>
      </c>
      <c r="D429" s="2" t="s">
        <v>32</v>
      </c>
      <c r="E429" s="2" t="s">
        <v>1111</v>
      </c>
      <c r="F429" s="2" t="s">
        <v>41</v>
      </c>
      <c r="G429" s="2">
        <v>1000</v>
      </c>
      <c r="H429" s="2">
        <v>1</v>
      </c>
      <c r="I429" s="3">
        <v>46213</v>
      </c>
      <c r="J429" s="4"/>
      <c r="K429" s="2">
        <v>4834533</v>
      </c>
      <c r="L429" s="2">
        <v>45400</v>
      </c>
      <c r="M429" s="2" t="s">
        <v>103</v>
      </c>
      <c r="N429" s="5">
        <v>46212</v>
      </c>
      <c r="O429" s="2" t="s">
        <v>1113</v>
      </c>
      <c r="P429" s="2" t="s">
        <v>36</v>
      </c>
      <c r="Q429" s="2" t="s">
        <v>50</v>
      </c>
      <c r="R429" s="3">
        <v>46212</v>
      </c>
      <c r="S429" s="2" t="s">
        <v>38</v>
      </c>
      <c r="T429" s="2" t="s">
        <v>52</v>
      </c>
      <c r="U429" s="2">
        <v>0</v>
      </c>
      <c r="V429" s="2">
        <v>0</v>
      </c>
      <c r="W429" s="2" t="s">
        <v>154</v>
      </c>
      <c r="X429" s="2">
        <v>2026</v>
      </c>
      <c r="Y429" s="2" t="s">
        <v>40</v>
      </c>
      <c r="Z429" s="4"/>
      <c r="AA429" s="3">
        <v>46213</v>
      </c>
      <c r="AB429" s="2" t="s">
        <v>103</v>
      </c>
      <c r="AC429" s="2">
        <v>484140</v>
      </c>
    </row>
    <row r="430" spans="1:29" ht="77.25" x14ac:dyDescent="0.25">
      <c r="A430" s="2" t="s">
        <v>29</v>
      </c>
      <c r="B430" s="2" t="s">
        <v>42</v>
      </c>
      <c r="C430" s="2" t="s">
        <v>43</v>
      </c>
      <c r="D430" s="2" t="s">
        <v>636</v>
      </c>
      <c r="E430" s="2" t="s">
        <v>1114</v>
      </c>
      <c r="F430" s="2" t="s">
        <v>1115</v>
      </c>
      <c r="G430" s="2">
        <v>3900000</v>
      </c>
      <c r="H430" s="2">
        <v>1</v>
      </c>
      <c r="I430" s="3">
        <v>46213</v>
      </c>
      <c r="J430" s="4"/>
      <c r="K430" s="2">
        <v>4795461</v>
      </c>
      <c r="L430" s="2">
        <v>58500</v>
      </c>
      <c r="M430" s="2" t="s">
        <v>1116</v>
      </c>
      <c r="N430" s="5">
        <v>46207</v>
      </c>
      <c r="O430" s="2">
        <v>61033</v>
      </c>
      <c r="P430" s="2" t="s">
        <v>136</v>
      </c>
      <c r="Q430" s="2">
        <v>0</v>
      </c>
      <c r="R430" s="3">
        <v>46207</v>
      </c>
      <c r="S430" s="2" t="s">
        <v>38</v>
      </c>
      <c r="T430" s="2" t="s">
        <v>1117</v>
      </c>
      <c r="U430" s="2">
        <v>0</v>
      </c>
      <c r="V430" s="2">
        <v>0</v>
      </c>
      <c r="W430" s="2" t="s">
        <v>1117</v>
      </c>
      <c r="X430" s="2">
        <v>2024</v>
      </c>
      <c r="Y430" s="2" t="s">
        <v>65</v>
      </c>
      <c r="Z430" s="4"/>
      <c r="AA430" s="4"/>
      <c r="AB430" s="2" t="s">
        <v>1116</v>
      </c>
      <c r="AC430" s="2">
        <v>484112</v>
      </c>
    </row>
    <row r="431" spans="1:29" ht="102.75" x14ac:dyDescent="0.25">
      <c r="A431" s="2" t="s">
        <v>29</v>
      </c>
      <c r="B431" s="2" t="s">
        <v>42</v>
      </c>
      <c r="C431" s="2" t="s">
        <v>43</v>
      </c>
      <c r="D431" s="2" t="s">
        <v>32</v>
      </c>
      <c r="E431" s="2" t="s">
        <v>1118</v>
      </c>
      <c r="F431" s="2" t="s">
        <v>1119</v>
      </c>
      <c r="G431" s="2">
        <v>1638400</v>
      </c>
      <c r="H431" s="2">
        <v>1</v>
      </c>
      <c r="I431" s="3">
        <v>46213</v>
      </c>
      <c r="J431" s="4"/>
      <c r="K431" s="2">
        <v>4834227</v>
      </c>
      <c r="L431" s="2">
        <v>10000</v>
      </c>
      <c r="M431" s="2" t="s">
        <v>35</v>
      </c>
      <c r="N431" s="5">
        <v>46213</v>
      </c>
      <c r="O431" s="2" t="s">
        <v>1120</v>
      </c>
      <c r="P431" s="2" t="s">
        <v>36</v>
      </c>
      <c r="Q431" s="2" t="s">
        <v>37</v>
      </c>
      <c r="R431" s="3">
        <v>46213</v>
      </c>
      <c r="S431" s="2" t="s">
        <v>38</v>
      </c>
      <c r="T431" s="2" t="s">
        <v>1121</v>
      </c>
      <c r="U431" s="2">
        <v>0</v>
      </c>
      <c r="V431" s="2">
        <v>0</v>
      </c>
      <c r="W431" s="2" t="s">
        <v>1122</v>
      </c>
      <c r="X431" s="2">
        <v>2026</v>
      </c>
      <c r="Y431" s="2" t="s">
        <v>40</v>
      </c>
      <c r="Z431" s="4"/>
      <c r="AA431" s="3">
        <v>46213</v>
      </c>
      <c r="AB431" s="2" t="s">
        <v>35</v>
      </c>
      <c r="AC431" s="2">
        <v>484082</v>
      </c>
    </row>
    <row r="432" spans="1:29" ht="102.75" x14ac:dyDescent="0.25">
      <c r="A432" s="2" t="s">
        <v>29</v>
      </c>
      <c r="B432" s="2" t="s">
        <v>42</v>
      </c>
      <c r="C432" s="2" t="s">
        <v>43</v>
      </c>
      <c r="D432" s="2" t="s">
        <v>32</v>
      </c>
      <c r="E432" s="2" t="s">
        <v>1118</v>
      </c>
      <c r="F432" s="2" t="s">
        <v>41</v>
      </c>
      <c r="G432" s="2">
        <v>1000</v>
      </c>
      <c r="H432" s="2">
        <v>1</v>
      </c>
      <c r="I432" s="3">
        <v>46213</v>
      </c>
      <c r="J432" s="4"/>
      <c r="K432" s="2">
        <v>4834227</v>
      </c>
      <c r="L432" s="2">
        <v>10000</v>
      </c>
      <c r="M432" s="2" t="s">
        <v>35</v>
      </c>
      <c r="N432" s="5">
        <v>46213</v>
      </c>
      <c r="O432" s="2" t="s">
        <v>1120</v>
      </c>
      <c r="P432" s="2" t="s">
        <v>36</v>
      </c>
      <c r="Q432" s="2" t="s">
        <v>37</v>
      </c>
      <c r="R432" s="3">
        <v>46213</v>
      </c>
      <c r="S432" s="2" t="s">
        <v>38</v>
      </c>
      <c r="T432" s="2" t="s">
        <v>1121</v>
      </c>
      <c r="U432" s="2">
        <v>0</v>
      </c>
      <c r="V432" s="2">
        <v>0</v>
      </c>
      <c r="W432" s="2" t="s">
        <v>1122</v>
      </c>
      <c r="X432" s="2">
        <v>2026</v>
      </c>
      <c r="Y432" s="2" t="s">
        <v>40</v>
      </c>
      <c r="Z432" s="4"/>
      <c r="AA432" s="3">
        <v>46213</v>
      </c>
      <c r="AB432" s="2" t="s">
        <v>35</v>
      </c>
      <c r="AC432" s="2">
        <v>484082</v>
      </c>
    </row>
    <row r="433" spans="1:29" ht="51.75" x14ac:dyDescent="0.25">
      <c r="A433" s="2" t="s">
        <v>29</v>
      </c>
      <c r="B433" s="2" t="s">
        <v>42</v>
      </c>
      <c r="C433" s="2" t="s">
        <v>43</v>
      </c>
      <c r="D433" s="2" t="s">
        <v>32</v>
      </c>
      <c r="E433" s="2" t="s">
        <v>1123</v>
      </c>
      <c r="F433" s="2" t="s">
        <v>1124</v>
      </c>
      <c r="G433" s="2">
        <v>3550000</v>
      </c>
      <c r="H433" s="2">
        <v>1</v>
      </c>
      <c r="I433" s="3">
        <v>46213</v>
      </c>
      <c r="J433" s="4"/>
      <c r="K433" s="2">
        <v>4834160</v>
      </c>
      <c r="L433" s="2">
        <v>71000</v>
      </c>
      <c r="M433" s="2" t="s">
        <v>77</v>
      </c>
      <c r="N433" s="5">
        <v>46207</v>
      </c>
      <c r="O433" s="2" t="s">
        <v>1125</v>
      </c>
      <c r="P433" s="2" t="s">
        <v>36</v>
      </c>
      <c r="Q433" s="2" t="s">
        <v>209</v>
      </c>
      <c r="R433" s="3">
        <v>46207</v>
      </c>
      <c r="S433" s="2" t="s">
        <v>38</v>
      </c>
      <c r="T433" s="2" t="s">
        <v>210</v>
      </c>
      <c r="U433" s="2" t="s">
        <v>1126</v>
      </c>
      <c r="V433" s="2" t="s">
        <v>909</v>
      </c>
      <c r="W433" s="2" t="s">
        <v>1127</v>
      </c>
      <c r="X433" s="2">
        <v>2026</v>
      </c>
      <c r="Y433" s="2" t="s">
        <v>40</v>
      </c>
      <c r="Z433" s="4"/>
      <c r="AA433" s="3">
        <v>46213</v>
      </c>
      <c r="AB433" s="2" t="s">
        <v>77</v>
      </c>
      <c r="AC433" s="2">
        <v>484050</v>
      </c>
    </row>
    <row r="434" spans="1:29" ht="39" x14ac:dyDescent="0.25">
      <c r="A434" s="2" t="s">
        <v>29</v>
      </c>
      <c r="B434" s="2" t="s">
        <v>42</v>
      </c>
      <c r="C434" s="2" t="s">
        <v>43</v>
      </c>
      <c r="D434" s="2" t="s">
        <v>32</v>
      </c>
      <c r="E434" s="2" t="s">
        <v>1123</v>
      </c>
      <c r="F434" s="2" t="s">
        <v>41</v>
      </c>
      <c r="G434" s="2">
        <v>1000</v>
      </c>
      <c r="H434" s="2">
        <v>1</v>
      </c>
      <c r="I434" s="3">
        <v>46213</v>
      </c>
      <c r="J434" s="4"/>
      <c r="K434" s="2">
        <v>4834160</v>
      </c>
      <c r="L434" s="2">
        <v>71000</v>
      </c>
      <c r="M434" s="2" t="s">
        <v>77</v>
      </c>
      <c r="N434" s="5">
        <v>46207</v>
      </c>
      <c r="O434" s="2" t="s">
        <v>1125</v>
      </c>
      <c r="P434" s="2" t="s">
        <v>36</v>
      </c>
      <c r="Q434" s="2" t="s">
        <v>209</v>
      </c>
      <c r="R434" s="3">
        <v>46207</v>
      </c>
      <c r="S434" s="2" t="s">
        <v>38</v>
      </c>
      <c r="T434" s="2" t="s">
        <v>210</v>
      </c>
      <c r="U434" s="2" t="s">
        <v>1126</v>
      </c>
      <c r="V434" s="2" t="s">
        <v>909</v>
      </c>
      <c r="W434" s="2" t="s">
        <v>1127</v>
      </c>
      <c r="X434" s="2">
        <v>2026</v>
      </c>
      <c r="Y434" s="2" t="s">
        <v>40</v>
      </c>
      <c r="Z434" s="4"/>
      <c r="AA434" s="3">
        <v>46213</v>
      </c>
      <c r="AB434" s="2" t="s">
        <v>77</v>
      </c>
      <c r="AC434" s="2">
        <v>484050</v>
      </c>
    </row>
    <row r="435" spans="1:29" ht="64.5" x14ac:dyDescent="0.25">
      <c r="A435" s="2" t="s">
        <v>29</v>
      </c>
      <c r="B435" s="2" t="s">
        <v>42</v>
      </c>
      <c r="C435" s="2" t="s">
        <v>43</v>
      </c>
      <c r="D435" s="2" t="s">
        <v>164</v>
      </c>
      <c r="E435" s="2" t="s">
        <v>1128</v>
      </c>
      <c r="F435" s="2" t="s">
        <v>56</v>
      </c>
      <c r="G435" s="2">
        <v>1316000</v>
      </c>
      <c r="H435" s="2">
        <v>1</v>
      </c>
      <c r="I435" s="3">
        <v>46218</v>
      </c>
      <c r="J435" s="4"/>
      <c r="K435" s="2">
        <v>4785955</v>
      </c>
      <c r="L435" s="2">
        <v>28425</v>
      </c>
      <c r="M435" s="2" t="s">
        <v>1129</v>
      </c>
      <c r="N435" s="5">
        <v>46217</v>
      </c>
      <c r="O435" s="2" t="s">
        <v>1130</v>
      </c>
      <c r="P435" s="2" t="s">
        <v>370</v>
      </c>
      <c r="Q435" s="2">
        <v>0</v>
      </c>
      <c r="R435" s="4"/>
      <c r="S435" s="2" t="s">
        <v>1131</v>
      </c>
      <c r="T435" s="2" t="s">
        <v>1132</v>
      </c>
      <c r="U435" s="2">
        <v>0</v>
      </c>
      <c r="V435" s="2">
        <v>0</v>
      </c>
      <c r="W435" s="2" t="s">
        <v>1132</v>
      </c>
      <c r="X435" s="2">
        <v>2026</v>
      </c>
      <c r="Y435" s="2" t="s">
        <v>55</v>
      </c>
      <c r="Z435" s="4"/>
      <c r="AA435" s="3">
        <v>46213</v>
      </c>
      <c r="AB435" s="2" t="s">
        <v>1129</v>
      </c>
      <c r="AC435" s="2">
        <v>484042</v>
      </c>
    </row>
    <row r="436" spans="1:29" ht="64.5" x14ac:dyDescent="0.25">
      <c r="A436" s="2" t="s">
        <v>29</v>
      </c>
      <c r="B436" s="2" t="s">
        <v>42</v>
      </c>
      <c r="C436" s="2" t="s">
        <v>43</v>
      </c>
      <c r="D436" s="2" t="s">
        <v>164</v>
      </c>
      <c r="E436" s="2" t="s">
        <v>1128</v>
      </c>
      <c r="F436" s="2" t="s">
        <v>1133</v>
      </c>
      <c r="G436" s="2">
        <v>1895000</v>
      </c>
      <c r="H436" s="2">
        <v>1</v>
      </c>
      <c r="I436" s="3">
        <v>46218</v>
      </c>
      <c r="J436" s="4"/>
      <c r="K436" s="2">
        <v>4785955</v>
      </c>
      <c r="L436" s="2">
        <v>28425</v>
      </c>
      <c r="M436" s="2" t="s">
        <v>1129</v>
      </c>
      <c r="N436" s="5">
        <v>46217</v>
      </c>
      <c r="O436" s="2" t="s">
        <v>1130</v>
      </c>
      <c r="P436" s="2" t="s">
        <v>370</v>
      </c>
      <c r="Q436" s="2">
        <v>0</v>
      </c>
      <c r="R436" s="4"/>
      <c r="S436" s="2" t="s">
        <v>1131</v>
      </c>
      <c r="T436" s="2" t="s">
        <v>1132</v>
      </c>
      <c r="U436" s="2">
        <v>0</v>
      </c>
      <c r="V436" s="2">
        <v>0</v>
      </c>
      <c r="W436" s="2" t="s">
        <v>1132</v>
      </c>
      <c r="X436" s="2">
        <v>2026</v>
      </c>
      <c r="Y436" s="2" t="s">
        <v>55</v>
      </c>
      <c r="Z436" s="4"/>
      <c r="AA436" s="3">
        <v>46213</v>
      </c>
      <c r="AB436" s="2" t="s">
        <v>1129</v>
      </c>
      <c r="AC436" s="2">
        <v>484042</v>
      </c>
    </row>
    <row r="437" spans="1:29" ht="64.5" x14ac:dyDescent="0.25">
      <c r="A437" s="2" t="s">
        <v>29</v>
      </c>
      <c r="B437" s="2" t="s">
        <v>42</v>
      </c>
      <c r="C437" s="2" t="s">
        <v>43</v>
      </c>
      <c r="D437" s="2" t="s">
        <v>164</v>
      </c>
      <c r="E437" s="2" t="s">
        <v>1128</v>
      </c>
      <c r="F437" s="2" t="s">
        <v>41</v>
      </c>
      <c r="G437" s="2">
        <v>5000</v>
      </c>
      <c r="H437" s="2">
        <v>1</v>
      </c>
      <c r="I437" s="3">
        <v>46218</v>
      </c>
      <c r="J437" s="4"/>
      <c r="K437" s="2">
        <v>4785955</v>
      </c>
      <c r="L437" s="2">
        <v>28425</v>
      </c>
      <c r="M437" s="2" t="s">
        <v>1129</v>
      </c>
      <c r="N437" s="5">
        <v>46217</v>
      </c>
      <c r="O437" s="2" t="s">
        <v>1130</v>
      </c>
      <c r="P437" s="2" t="s">
        <v>370</v>
      </c>
      <c r="Q437" s="2">
        <v>0</v>
      </c>
      <c r="R437" s="4"/>
      <c r="S437" s="2" t="s">
        <v>1131</v>
      </c>
      <c r="T437" s="2" t="s">
        <v>1132</v>
      </c>
      <c r="U437" s="2">
        <v>0</v>
      </c>
      <c r="V437" s="2">
        <v>0</v>
      </c>
      <c r="W437" s="2" t="s">
        <v>1132</v>
      </c>
      <c r="X437" s="2">
        <v>2026</v>
      </c>
      <c r="Y437" s="2" t="s">
        <v>55</v>
      </c>
      <c r="Z437" s="4"/>
      <c r="AA437" s="3">
        <v>46213</v>
      </c>
      <c r="AB437" s="2" t="s">
        <v>1129</v>
      </c>
      <c r="AC437" s="2">
        <v>484042</v>
      </c>
    </row>
    <row r="438" spans="1:29" ht="64.5" x14ac:dyDescent="0.25">
      <c r="A438" s="2" t="s">
        <v>29</v>
      </c>
      <c r="B438" s="2" t="s">
        <v>42</v>
      </c>
      <c r="C438" s="2" t="s">
        <v>31</v>
      </c>
      <c r="D438" s="2" t="s">
        <v>32</v>
      </c>
      <c r="E438" s="2" t="s">
        <v>1134</v>
      </c>
      <c r="F438" s="2" t="s">
        <v>1135</v>
      </c>
      <c r="G438" s="2">
        <v>3800000</v>
      </c>
      <c r="H438" s="2">
        <v>1</v>
      </c>
      <c r="I438" s="3">
        <v>46220</v>
      </c>
      <c r="J438" s="4"/>
      <c r="K438" s="2">
        <v>4833970</v>
      </c>
      <c r="L438" s="2">
        <v>30000</v>
      </c>
      <c r="M438" s="2" t="s">
        <v>235</v>
      </c>
      <c r="N438" s="4"/>
      <c r="O438" s="4"/>
      <c r="P438" s="2" t="s">
        <v>36</v>
      </c>
      <c r="Q438" s="2" t="s">
        <v>410</v>
      </c>
      <c r="R438" s="4"/>
      <c r="S438" s="2" t="s">
        <v>38</v>
      </c>
      <c r="T438" s="4"/>
      <c r="U438" s="4"/>
      <c r="V438" s="4"/>
      <c r="W438" s="2" t="s">
        <v>1136</v>
      </c>
      <c r="X438" s="2">
        <v>2026</v>
      </c>
      <c r="Y438" s="2" t="s">
        <v>40</v>
      </c>
      <c r="Z438" s="4"/>
      <c r="AA438" s="3">
        <v>46213</v>
      </c>
      <c r="AB438" s="2" t="s">
        <v>235</v>
      </c>
      <c r="AC438" s="2">
        <v>484024</v>
      </c>
    </row>
    <row r="439" spans="1:29" ht="39" x14ac:dyDescent="0.25">
      <c r="A439" s="2" t="s">
        <v>29</v>
      </c>
      <c r="B439" s="2" t="s">
        <v>42</v>
      </c>
      <c r="C439" s="2" t="s">
        <v>31</v>
      </c>
      <c r="D439" s="2" t="s">
        <v>32</v>
      </c>
      <c r="E439" s="2" t="s">
        <v>1134</v>
      </c>
      <c r="F439" s="2" t="s">
        <v>41</v>
      </c>
      <c r="G439" s="2">
        <v>1000</v>
      </c>
      <c r="H439" s="2">
        <v>1</v>
      </c>
      <c r="I439" s="3">
        <v>46220</v>
      </c>
      <c r="J439" s="4"/>
      <c r="K439" s="2">
        <v>4833970</v>
      </c>
      <c r="L439" s="2">
        <v>30000</v>
      </c>
      <c r="M439" s="2" t="s">
        <v>235</v>
      </c>
      <c r="N439" s="4"/>
      <c r="O439" s="4"/>
      <c r="P439" s="2" t="s">
        <v>36</v>
      </c>
      <c r="Q439" s="2" t="s">
        <v>410</v>
      </c>
      <c r="R439" s="4"/>
      <c r="S439" s="2" t="s">
        <v>38</v>
      </c>
      <c r="T439" s="4"/>
      <c r="U439" s="4"/>
      <c r="V439" s="4"/>
      <c r="W439" s="2" t="s">
        <v>1136</v>
      </c>
      <c r="X439" s="2">
        <v>2026</v>
      </c>
      <c r="Y439" s="2" t="s">
        <v>40</v>
      </c>
      <c r="Z439" s="4"/>
      <c r="AA439" s="3">
        <v>46213</v>
      </c>
      <c r="AB439" s="2" t="s">
        <v>235</v>
      </c>
      <c r="AC439" s="2">
        <v>484024</v>
      </c>
    </row>
    <row r="440" spans="1:29" ht="51.75" x14ac:dyDescent="0.25">
      <c r="A440" s="2" t="s">
        <v>29</v>
      </c>
      <c r="B440" s="2" t="s">
        <v>42</v>
      </c>
      <c r="C440" s="2" t="s">
        <v>43</v>
      </c>
      <c r="D440" s="2" t="s">
        <v>132</v>
      </c>
      <c r="E440" s="2" t="s">
        <v>1137</v>
      </c>
      <c r="F440" s="2" t="s">
        <v>56</v>
      </c>
      <c r="G440" s="2">
        <v>2320000</v>
      </c>
      <c r="H440" s="2">
        <v>1</v>
      </c>
      <c r="I440" s="3">
        <v>46214</v>
      </c>
      <c r="J440" s="4"/>
      <c r="K440" s="2">
        <v>1652145</v>
      </c>
      <c r="L440" s="2">
        <v>46400</v>
      </c>
      <c r="M440" s="2" t="s">
        <v>461</v>
      </c>
      <c r="N440" s="5">
        <v>46214</v>
      </c>
      <c r="O440" s="2" t="s">
        <v>878</v>
      </c>
      <c r="P440" s="2" t="s">
        <v>49</v>
      </c>
      <c r="Q440" s="2" t="s">
        <v>50</v>
      </c>
      <c r="R440" s="3">
        <v>46214</v>
      </c>
      <c r="S440" s="2" t="s">
        <v>51</v>
      </c>
      <c r="T440" s="2" t="s">
        <v>52</v>
      </c>
      <c r="U440" s="2" t="s">
        <v>1138</v>
      </c>
      <c r="V440" s="2" t="s">
        <v>1139</v>
      </c>
      <c r="W440" s="2" t="s">
        <v>241</v>
      </c>
      <c r="X440" s="2">
        <v>2026</v>
      </c>
      <c r="Y440" s="2" t="s">
        <v>65</v>
      </c>
      <c r="Z440" s="4"/>
      <c r="AA440" s="3">
        <v>46213</v>
      </c>
      <c r="AB440" s="2" t="s">
        <v>461</v>
      </c>
      <c r="AC440" s="2">
        <v>483976</v>
      </c>
    </row>
    <row r="441" spans="1:29" ht="51.75" x14ac:dyDescent="0.25">
      <c r="A441" s="2" t="s">
        <v>29</v>
      </c>
      <c r="B441" s="2" t="s">
        <v>42</v>
      </c>
      <c r="C441" s="2" t="s">
        <v>43</v>
      </c>
      <c r="D441" s="2" t="s">
        <v>132</v>
      </c>
      <c r="E441" s="2" t="s">
        <v>1137</v>
      </c>
      <c r="F441" s="2" t="s">
        <v>41</v>
      </c>
      <c r="G441" s="2">
        <v>5000</v>
      </c>
      <c r="H441" s="2">
        <v>1</v>
      </c>
      <c r="I441" s="3">
        <v>46214</v>
      </c>
      <c r="J441" s="4"/>
      <c r="K441" s="2">
        <v>1652145</v>
      </c>
      <c r="L441" s="2">
        <v>46400</v>
      </c>
      <c r="M441" s="2" t="s">
        <v>461</v>
      </c>
      <c r="N441" s="5">
        <v>46214</v>
      </c>
      <c r="O441" s="2" t="s">
        <v>878</v>
      </c>
      <c r="P441" s="2" t="s">
        <v>49</v>
      </c>
      <c r="Q441" s="2" t="s">
        <v>50</v>
      </c>
      <c r="R441" s="3">
        <v>46214</v>
      </c>
      <c r="S441" s="2" t="s">
        <v>51</v>
      </c>
      <c r="T441" s="2" t="s">
        <v>52</v>
      </c>
      <c r="U441" s="2" t="s">
        <v>1138</v>
      </c>
      <c r="V441" s="2" t="s">
        <v>1139</v>
      </c>
      <c r="W441" s="2" t="s">
        <v>241</v>
      </c>
      <c r="X441" s="2">
        <v>2026</v>
      </c>
      <c r="Y441" s="2" t="s">
        <v>65</v>
      </c>
      <c r="Z441" s="4"/>
      <c r="AA441" s="3">
        <v>46213</v>
      </c>
      <c r="AB441" s="2" t="s">
        <v>461</v>
      </c>
      <c r="AC441" s="2">
        <v>483976</v>
      </c>
    </row>
    <row r="442" spans="1:29" ht="64.5" x14ac:dyDescent="0.25">
      <c r="A442" s="2" t="s">
        <v>29</v>
      </c>
      <c r="B442" s="2" t="s">
        <v>42</v>
      </c>
      <c r="C442" s="2" t="s">
        <v>43</v>
      </c>
      <c r="D442" s="2" t="s">
        <v>132</v>
      </c>
      <c r="E442" s="2" t="s">
        <v>1137</v>
      </c>
      <c r="F442" s="2" t="s">
        <v>1140</v>
      </c>
      <c r="G442" s="2">
        <v>2320000</v>
      </c>
      <c r="H442" s="2">
        <v>1</v>
      </c>
      <c r="I442" s="3">
        <v>46214</v>
      </c>
      <c r="J442" s="4"/>
      <c r="K442" s="2">
        <v>1652145</v>
      </c>
      <c r="L442" s="2">
        <v>46400</v>
      </c>
      <c r="M442" s="2" t="s">
        <v>461</v>
      </c>
      <c r="N442" s="5">
        <v>46214</v>
      </c>
      <c r="O442" s="2" t="s">
        <v>878</v>
      </c>
      <c r="P442" s="2" t="s">
        <v>49</v>
      </c>
      <c r="Q442" s="2" t="s">
        <v>50</v>
      </c>
      <c r="R442" s="3">
        <v>46214</v>
      </c>
      <c r="S442" s="2" t="s">
        <v>51</v>
      </c>
      <c r="T442" s="2" t="s">
        <v>52</v>
      </c>
      <c r="U442" s="2" t="s">
        <v>1138</v>
      </c>
      <c r="V442" s="2" t="s">
        <v>1139</v>
      </c>
      <c r="W442" s="2" t="s">
        <v>241</v>
      </c>
      <c r="X442" s="2">
        <v>2026</v>
      </c>
      <c r="Y442" s="2" t="s">
        <v>65</v>
      </c>
      <c r="Z442" s="4"/>
      <c r="AA442" s="3">
        <v>46213</v>
      </c>
      <c r="AB442" s="2" t="s">
        <v>461</v>
      </c>
      <c r="AC442" s="2">
        <v>483976</v>
      </c>
    </row>
    <row r="443" spans="1:29" ht="102.75" x14ac:dyDescent="0.25">
      <c r="A443" s="2" t="s">
        <v>29</v>
      </c>
      <c r="B443" s="2" t="s">
        <v>42</v>
      </c>
      <c r="C443" s="2" t="s">
        <v>43</v>
      </c>
      <c r="D443" s="2" t="s">
        <v>32</v>
      </c>
      <c r="E443" s="2" t="s">
        <v>1141</v>
      </c>
      <c r="F443" s="2" t="s">
        <v>1142</v>
      </c>
      <c r="G443" s="2">
        <v>2737990</v>
      </c>
      <c r="H443" s="2">
        <v>1</v>
      </c>
      <c r="I443" s="3">
        <v>46213</v>
      </c>
      <c r="J443" s="4"/>
      <c r="K443" s="2">
        <v>4833642</v>
      </c>
      <c r="L443" s="2">
        <v>20000</v>
      </c>
      <c r="M443" s="2" t="s">
        <v>35</v>
      </c>
      <c r="N443" s="5">
        <v>46213</v>
      </c>
      <c r="O443" s="2" t="s">
        <v>1143</v>
      </c>
      <c r="P443" s="2" t="s">
        <v>36</v>
      </c>
      <c r="Q443" s="2" t="s">
        <v>237</v>
      </c>
      <c r="R443" s="3">
        <v>46213</v>
      </c>
      <c r="S443" s="2" t="s">
        <v>38</v>
      </c>
      <c r="T443" s="2" t="s">
        <v>395</v>
      </c>
      <c r="U443" s="2" t="s">
        <v>37</v>
      </c>
      <c r="V443" s="2" t="s">
        <v>1144</v>
      </c>
      <c r="W443" s="2" t="s">
        <v>1145</v>
      </c>
      <c r="X443" s="2">
        <v>2026</v>
      </c>
      <c r="Y443" s="2" t="s">
        <v>40</v>
      </c>
      <c r="Z443" s="4"/>
      <c r="AA443" s="3">
        <v>46213</v>
      </c>
      <c r="AB443" s="2" t="s">
        <v>35</v>
      </c>
      <c r="AC443" s="2">
        <v>483948</v>
      </c>
    </row>
    <row r="444" spans="1:29" ht="102.75" x14ac:dyDescent="0.25">
      <c r="A444" s="2" t="s">
        <v>29</v>
      </c>
      <c r="B444" s="2" t="s">
        <v>42</v>
      </c>
      <c r="C444" s="2" t="s">
        <v>43</v>
      </c>
      <c r="D444" s="2" t="s">
        <v>32</v>
      </c>
      <c r="E444" s="2" t="s">
        <v>1141</v>
      </c>
      <c r="F444" s="2" t="s">
        <v>41</v>
      </c>
      <c r="G444" s="2">
        <v>1000</v>
      </c>
      <c r="H444" s="2">
        <v>1</v>
      </c>
      <c r="I444" s="3">
        <v>46213</v>
      </c>
      <c r="J444" s="4"/>
      <c r="K444" s="2">
        <v>4833642</v>
      </c>
      <c r="L444" s="2">
        <v>20000</v>
      </c>
      <c r="M444" s="2" t="s">
        <v>35</v>
      </c>
      <c r="N444" s="5">
        <v>46213</v>
      </c>
      <c r="O444" s="2" t="s">
        <v>1143</v>
      </c>
      <c r="P444" s="2" t="s">
        <v>36</v>
      </c>
      <c r="Q444" s="2" t="s">
        <v>237</v>
      </c>
      <c r="R444" s="3">
        <v>46213</v>
      </c>
      <c r="S444" s="2" t="s">
        <v>38</v>
      </c>
      <c r="T444" s="2" t="s">
        <v>395</v>
      </c>
      <c r="U444" s="2" t="s">
        <v>37</v>
      </c>
      <c r="V444" s="2" t="s">
        <v>1144</v>
      </c>
      <c r="W444" s="2" t="s">
        <v>1145</v>
      </c>
      <c r="X444" s="2">
        <v>2026</v>
      </c>
      <c r="Y444" s="2" t="s">
        <v>40</v>
      </c>
      <c r="Z444" s="4"/>
      <c r="AA444" s="3">
        <v>46213</v>
      </c>
      <c r="AB444" s="2" t="s">
        <v>35</v>
      </c>
      <c r="AC444" s="2">
        <v>483948</v>
      </c>
    </row>
    <row r="445" spans="1:29" ht="51.75" x14ac:dyDescent="0.25">
      <c r="A445" s="2" t="s">
        <v>29</v>
      </c>
      <c r="B445" s="2" t="s">
        <v>42</v>
      </c>
      <c r="C445" s="2" t="s">
        <v>43</v>
      </c>
      <c r="D445" s="2" t="s">
        <v>32</v>
      </c>
      <c r="E445" s="2" t="s">
        <v>1146</v>
      </c>
      <c r="F445" s="2" t="s">
        <v>1147</v>
      </c>
      <c r="G445" s="2">
        <v>3990000</v>
      </c>
      <c r="H445" s="2">
        <v>1</v>
      </c>
      <c r="I445" s="3">
        <v>46213</v>
      </c>
      <c r="J445" s="4"/>
      <c r="K445" s="2">
        <v>4833472</v>
      </c>
      <c r="L445" s="2">
        <v>79800</v>
      </c>
      <c r="M445" s="2" t="s">
        <v>461</v>
      </c>
      <c r="N445" s="5">
        <v>46210</v>
      </c>
      <c r="O445" s="2" t="s">
        <v>1148</v>
      </c>
      <c r="P445" s="2" t="s">
        <v>36</v>
      </c>
      <c r="Q445" s="2" t="s">
        <v>209</v>
      </c>
      <c r="R445" s="3">
        <v>46213</v>
      </c>
      <c r="S445" s="2" t="s">
        <v>51</v>
      </c>
      <c r="T445" s="2" t="s">
        <v>225</v>
      </c>
      <c r="U445" s="2">
        <v>0</v>
      </c>
      <c r="V445" s="2" t="s">
        <v>410</v>
      </c>
      <c r="W445" s="2" t="s">
        <v>1149</v>
      </c>
      <c r="X445" s="2">
        <v>2026</v>
      </c>
      <c r="Y445" s="2" t="s">
        <v>40</v>
      </c>
      <c r="Z445" s="4"/>
      <c r="AA445" s="3">
        <v>46213</v>
      </c>
      <c r="AB445" s="2" t="s">
        <v>461</v>
      </c>
      <c r="AC445" s="2">
        <v>483906</v>
      </c>
    </row>
    <row r="446" spans="1:29" ht="51.75" x14ac:dyDescent="0.25">
      <c r="A446" s="2" t="s">
        <v>29</v>
      </c>
      <c r="B446" s="2" t="s">
        <v>42</v>
      </c>
      <c r="C446" s="2" t="s">
        <v>43</v>
      </c>
      <c r="D446" s="2" t="s">
        <v>32</v>
      </c>
      <c r="E446" s="2" t="s">
        <v>1146</v>
      </c>
      <c r="F446" s="2" t="s">
        <v>41</v>
      </c>
      <c r="G446" s="2">
        <v>1000</v>
      </c>
      <c r="H446" s="2">
        <v>1</v>
      </c>
      <c r="I446" s="3">
        <v>46213</v>
      </c>
      <c r="J446" s="4"/>
      <c r="K446" s="2">
        <v>4833472</v>
      </c>
      <c r="L446" s="2">
        <v>79800</v>
      </c>
      <c r="M446" s="2" t="s">
        <v>461</v>
      </c>
      <c r="N446" s="5">
        <v>46210</v>
      </c>
      <c r="O446" s="2" t="s">
        <v>1148</v>
      </c>
      <c r="P446" s="2" t="s">
        <v>36</v>
      </c>
      <c r="Q446" s="2" t="s">
        <v>209</v>
      </c>
      <c r="R446" s="3">
        <v>46213</v>
      </c>
      <c r="S446" s="2" t="s">
        <v>51</v>
      </c>
      <c r="T446" s="2" t="s">
        <v>225</v>
      </c>
      <c r="U446" s="2">
        <v>0</v>
      </c>
      <c r="V446" s="2" t="s">
        <v>410</v>
      </c>
      <c r="W446" s="2" t="s">
        <v>1149</v>
      </c>
      <c r="X446" s="2">
        <v>2026</v>
      </c>
      <c r="Y446" s="2" t="s">
        <v>40</v>
      </c>
      <c r="Z446" s="4"/>
      <c r="AA446" s="3">
        <v>46213</v>
      </c>
      <c r="AB446" s="2" t="s">
        <v>461</v>
      </c>
      <c r="AC446" s="2">
        <v>483906</v>
      </c>
    </row>
    <row r="447" spans="1:29" ht="64.5" x14ac:dyDescent="0.25">
      <c r="A447" s="2" t="s">
        <v>29</v>
      </c>
      <c r="B447" s="2" t="s">
        <v>42</v>
      </c>
      <c r="C447" s="2" t="s">
        <v>43</v>
      </c>
      <c r="D447" s="2" t="s">
        <v>164</v>
      </c>
      <c r="E447" s="2" t="s">
        <v>1150</v>
      </c>
      <c r="F447" s="2" t="s">
        <v>1151</v>
      </c>
      <c r="G447" s="2">
        <v>2509990</v>
      </c>
      <c r="H447" s="2">
        <v>1</v>
      </c>
      <c r="I447" s="3">
        <v>46213</v>
      </c>
      <c r="J447" s="4"/>
      <c r="K447" s="2">
        <v>3887446</v>
      </c>
      <c r="L447" s="2">
        <v>35250</v>
      </c>
      <c r="M447" s="2" t="s">
        <v>1152</v>
      </c>
      <c r="N447" s="5">
        <v>46208</v>
      </c>
      <c r="O447" s="2">
        <v>3131</v>
      </c>
      <c r="P447" s="2" t="s">
        <v>36</v>
      </c>
      <c r="Q447" s="2">
        <v>0</v>
      </c>
      <c r="R447" s="3">
        <v>46208</v>
      </c>
      <c r="S447" s="2" t="s">
        <v>38</v>
      </c>
      <c r="T447" s="2" t="s">
        <v>1153</v>
      </c>
      <c r="U447" s="2" t="s">
        <v>1154</v>
      </c>
      <c r="V447" s="2">
        <v>0</v>
      </c>
      <c r="W447" s="2" t="s">
        <v>279</v>
      </c>
      <c r="X447" s="2">
        <v>2026</v>
      </c>
      <c r="Y447" s="2" t="s">
        <v>55</v>
      </c>
      <c r="Z447" s="4"/>
      <c r="AA447" s="4"/>
      <c r="AB447" s="2" t="s">
        <v>1152</v>
      </c>
      <c r="AC447" s="2">
        <v>483880</v>
      </c>
    </row>
    <row r="448" spans="1:29" ht="51.75" x14ac:dyDescent="0.25">
      <c r="A448" s="2" t="s">
        <v>29</v>
      </c>
      <c r="B448" s="2" t="s">
        <v>42</v>
      </c>
      <c r="C448" s="2" t="s">
        <v>43</v>
      </c>
      <c r="D448" s="2" t="s">
        <v>372</v>
      </c>
      <c r="E448" s="2" t="s">
        <v>1155</v>
      </c>
      <c r="F448" s="2" t="s">
        <v>56</v>
      </c>
      <c r="G448" s="2">
        <v>828000</v>
      </c>
      <c r="H448" s="2">
        <v>1</v>
      </c>
      <c r="I448" s="3">
        <v>46213</v>
      </c>
      <c r="J448" s="4"/>
      <c r="K448" s="2">
        <v>3313572</v>
      </c>
      <c r="L448" s="2">
        <v>46408</v>
      </c>
      <c r="M448" s="2" t="s">
        <v>192</v>
      </c>
      <c r="N448" s="5">
        <v>46207</v>
      </c>
      <c r="O448" s="2" t="s">
        <v>1156</v>
      </c>
      <c r="P448" s="2" t="s">
        <v>49</v>
      </c>
      <c r="Q448" s="2" t="s">
        <v>50</v>
      </c>
      <c r="R448" s="3">
        <v>46207</v>
      </c>
      <c r="S448" s="2" t="s">
        <v>194</v>
      </c>
      <c r="T448" s="2" t="s">
        <v>52</v>
      </c>
      <c r="U448" s="2">
        <v>0</v>
      </c>
      <c r="V448" s="2" t="s">
        <v>1157</v>
      </c>
      <c r="W448" s="2" t="s">
        <v>1158</v>
      </c>
      <c r="X448" s="2">
        <v>2026</v>
      </c>
      <c r="Y448" s="2" t="s">
        <v>55</v>
      </c>
      <c r="Z448" s="4"/>
      <c r="AA448" s="3">
        <v>46207</v>
      </c>
      <c r="AB448" s="2" t="s">
        <v>192</v>
      </c>
      <c r="AC448" s="2">
        <v>483870</v>
      </c>
    </row>
    <row r="449" spans="1:29" ht="64.5" x14ac:dyDescent="0.25">
      <c r="A449" s="2" t="s">
        <v>29</v>
      </c>
      <c r="B449" s="2" t="s">
        <v>42</v>
      </c>
      <c r="C449" s="2" t="s">
        <v>43</v>
      </c>
      <c r="D449" s="2" t="s">
        <v>372</v>
      </c>
      <c r="E449" s="2" t="s">
        <v>1155</v>
      </c>
      <c r="F449" s="2" t="s">
        <v>1159</v>
      </c>
      <c r="G449" s="2">
        <v>2320400</v>
      </c>
      <c r="H449" s="2">
        <v>1</v>
      </c>
      <c r="I449" s="3">
        <v>46213</v>
      </c>
      <c r="J449" s="4"/>
      <c r="K449" s="2">
        <v>3313572</v>
      </c>
      <c r="L449" s="2">
        <v>46408</v>
      </c>
      <c r="M449" s="2" t="s">
        <v>192</v>
      </c>
      <c r="N449" s="5">
        <v>46207</v>
      </c>
      <c r="O449" s="2" t="s">
        <v>1156</v>
      </c>
      <c r="P449" s="2" t="s">
        <v>49</v>
      </c>
      <c r="Q449" s="2" t="s">
        <v>50</v>
      </c>
      <c r="R449" s="3">
        <v>46207</v>
      </c>
      <c r="S449" s="2" t="s">
        <v>194</v>
      </c>
      <c r="T449" s="2" t="s">
        <v>52</v>
      </c>
      <c r="U449" s="2">
        <v>0</v>
      </c>
      <c r="V449" s="2" t="s">
        <v>1157</v>
      </c>
      <c r="W449" s="2" t="s">
        <v>1158</v>
      </c>
      <c r="X449" s="2">
        <v>2026</v>
      </c>
      <c r="Y449" s="2" t="s">
        <v>55</v>
      </c>
      <c r="Z449" s="4"/>
      <c r="AA449" s="3">
        <v>46207</v>
      </c>
      <c r="AB449" s="2" t="s">
        <v>192</v>
      </c>
      <c r="AC449" s="2">
        <v>483870</v>
      </c>
    </row>
    <row r="450" spans="1:29" ht="51.75" x14ac:dyDescent="0.25">
      <c r="A450" s="2" t="s">
        <v>29</v>
      </c>
      <c r="B450" s="2" t="s">
        <v>42</v>
      </c>
      <c r="C450" s="2" t="s">
        <v>43</v>
      </c>
      <c r="D450" s="2" t="s">
        <v>372</v>
      </c>
      <c r="E450" s="2" t="s">
        <v>1155</v>
      </c>
      <c r="F450" s="2" t="s">
        <v>41</v>
      </c>
      <c r="G450" s="2">
        <v>5000</v>
      </c>
      <c r="H450" s="2">
        <v>1</v>
      </c>
      <c r="I450" s="3">
        <v>46213</v>
      </c>
      <c r="J450" s="4"/>
      <c r="K450" s="2">
        <v>3313572</v>
      </c>
      <c r="L450" s="2">
        <v>46408</v>
      </c>
      <c r="M450" s="2" t="s">
        <v>192</v>
      </c>
      <c r="N450" s="5">
        <v>46207</v>
      </c>
      <c r="O450" s="2" t="s">
        <v>1156</v>
      </c>
      <c r="P450" s="2" t="s">
        <v>49</v>
      </c>
      <c r="Q450" s="2" t="s">
        <v>50</v>
      </c>
      <c r="R450" s="3">
        <v>46207</v>
      </c>
      <c r="S450" s="2" t="s">
        <v>194</v>
      </c>
      <c r="T450" s="2" t="s">
        <v>52</v>
      </c>
      <c r="U450" s="2">
        <v>0</v>
      </c>
      <c r="V450" s="2" t="s">
        <v>1157</v>
      </c>
      <c r="W450" s="2" t="s">
        <v>1158</v>
      </c>
      <c r="X450" s="2">
        <v>2026</v>
      </c>
      <c r="Y450" s="2" t="s">
        <v>55</v>
      </c>
      <c r="Z450" s="4"/>
      <c r="AA450" s="3">
        <v>46207</v>
      </c>
      <c r="AB450" s="2" t="s">
        <v>192</v>
      </c>
      <c r="AC450" s="2">
        <v>483870</v>
      </c>
    </row>
    <row r="451" spans="1:29" ht="115.5" x14ac:dyDescent="0.25">
      <c r="A451" s="2" t="s">
        <v>29</v>
      </c>
      <c r="B451" s="2" t="s">
        <v>42</v>
      </c>
      <c r="C451" s="2" t="s">
        <v>43</v>
      </c>
      <c r="D451" s="2" t="s">
        <v>737</v>
      </c>
      <c r="E451" s="2" t="s">
        <v>1160</v>
      </c>
      <c r="F451" s="2" t="s">
        <v>56</v>
      </c>
      <c r="G451" s="2">
        <v>521400</v>
      </c>
      <c r="H451" s="2">
        <v>1</v>
      </c>
      <c r="I451" s="3">
        <v>46213</v>
      </c>
      <c r="J451" s="4"/>
      <c r="K451" s="2">
        <v>4685683</v>
      </c>
      <c r="L451" s="2">
        <v>18690</v>
      </c>
      <c r="M451" s="2" t="s">
        <v>1161</v>
      </c>
      <c r="N451" s="5">
        <v>46212</v>
      </c>
      <c r="O451" s="2">
        <v>754</v>
      </c>
      <c r="P451" s="2" t="s">
        <v>370</v>
      </c>
      <c r="Q451" s="2">
        <v>0</v>
      </c>
      <c r="R451" s="3">
        <v>46212</v>
      </c>
      <c r="S451" s="2" t="s">
        <v>160</v>
      </c>
      <c r="T451" s="2" t="s">
        <v>1162</v>
      </c>
      <c r="U451" s="2">
        <v>0</v>
      </c>
      <c r="V451" s="2">
        <v>0</v>
      </c>
      <c r="W451" s="2" t="s">
        <v>1162</v>
      </c>
      <c r="X451" s="2">
        <v>2026</v>
      </c>
      <c r="Y451" s="2" t="s">
        <v>55</v>
      </c>
      <c r="Z451" s="4"/>
      <c r="AA451" s="3">
        <v>46211</v>
      </c>
      <c r="AB451" s="2" t="s">
        <v>1161</v>
      </c>
      <c r="AC451" s="2">
        <v>483858</v>
      </c>
    </row>
    <row r="452" spans="1:29" ht="115.5" x14ac:dyDescent="0.25">
      <c r="A452" s="2" t="s">
        <v>29</v>
      </c>
      <c r="B452" s="2" t="s">
        <v>42</v>
      </c>
      <c r="C452" s="2" t="s">
        <v>43</v>
      </c>
      <c r="D452" s="2" t="s">
        <v>737</v>
      </c>
      <c r="E452" s="2" t="s">
        <v>1160</v>
      </c>
      <c r="F452" s="2" t="s">
        <v>1163</v>
      </c>
      <c r="G452" s="2">
        <v>1246000</v>
      </c>
      <c r="H452" s="2">
        <v>1</v>
      </c>
      <c r="I452" s="3">
        <v>46213</v>
      </c>
      <c r="J452" s="4"/>
      <c r="K452" s="2">
        <v>4685683</v>
      </c>
      <c r="L452" s="2">
        <v>18690</v>
      </c>
      <c r="M452" s="2" t="s">
        <v>1161</v>
      </c>
      <c r="N452" s="5">
        <v>46212</v>
      </c>
      <c r="O452" s="2">
        <v>754</v>
      </c>
      <c r="P452" s="2" t="s">
        <v>370</v>
      </c>
      <c r="Q452" s="2">
        <v>0</v>
      </c>
      <c r="R452" s="3">
        <v>46212</v>
      </c>
      <c r="S452" s="2" t="s">
        <v>160</v>
      </c>
      <c r="T452" s="2" t="s">
        <v>1162</v>
      </c>
      <c r="U452" s="2">
        <v>0</v>
      </c>
      <c r="V452" s="2">
        <v>0</v>
      </c>
      <c r="W452" s="2" t="s">
        <v>1162</v>
      </c>
      <c r="X452" s="2">
        <v>2026</v>
      </c>
      <c r="Y452" s="2" t="s">
        <v>55</v>
      </c>
      <c r="Z452" s="4"/>
      <c r="AA452" s="3">
        <v>46211</v>
      </c>
      <c r="AB452" s="2" t="s">
        <v>1161</v>
      </c>
      <c r="AC452" s="2">
        <v>483858</v>
      </c>
    </row>
    <row r="453" spans="1:29" ht="115.5" x14ac:dyDescent="0.25">
      <c r="A453" s="2" t="s">
        <v>29</v>
      </c>
      <c r="B453" s="2" t="s">
        <v>42</v>
      </c>
      <c r="C453" s="2" t="s">
        <v>43</v>
      </c>
      <c r="D453" s="2" t="s">
        <v>737</v>
      </c>
      <c r="E453" s="2" t="s">
        <v>1160</v>
      </c>
      <c r="F453" s="2" t="s">
        <v>41</v>
      </c>
      <c r="G453" s="2">
        <v>5000</v>
      </c>
      <c r="H453" s="2">
        <v>1</v>
      </c>
      <c r="I453" s="3">
        <v>46213</v>
      </c>
      <c r="J453" s="4"/>
      <c r="K453" s="2">
        <v>4685683</v>
      </c>
      <c r="L453" s="2">
        <v>18690</v>
      </c>
      <c r="M453" s="2" t="s">
        <v>1161</v>
      </c>
      <c r="N453" s="5">
        <v>46212</v>
      </c>
      <c r="O453" s="2">
        <v>754</v>
      </c>
      <c r="P453" s="2" t="s">
        <v>370</v>
      </c>
      <c r="Q453" s="2">
        <v>0</v>
      </c>
      <c r="R453" s="3">
        <v>46212</v>
      </c>
      <c r="S453" s="2" t="s">
        <v>160</v>
      </c>
      <c r="T453" s="2" t="s">
        <v>1162</v>
      </c>
      <c r="U453" s="2">
        <v>0</v>
      </c>
      <c r="V453" s="2">
        <v>0</v>
      </c>
      <c r="W453" s="2" t="s">
        <v>1162</v>
      </c>
      <c r="X453" s="2">
        <v>2026</v>
      </c>
      <c r="Y453" s="2" t="s">
        <v>55</v>
      </c>
      <c r="Z453" s="4"/>
      <c r="AA453" s="3">
        <v>46211</v>
      </c>
      <c r="AB453" s="2" t="s">
        <v>1161</v>
      </c>
      <c r="AC453" s="2">
        <v>483858</v>
      </c>
    </row>
    <row r="454" spans="1:29" ht="64.5" x14ac:dyDescent="0.25">
      <c r="A454" s="2" t="s">
        <v>29</v>
      </c>
      <c r="B454" s="2" t="s">
        <v>42</v>
      </c>
      <c r="C454" s="2" t="s">
        <v>43</v>
      </c>
      <c r="D454" s="2" t="s">
        <v>164</v>
      </c>
      <c r="E454" s="2" t="s">
        <v>1164</v>
      </c>
      <c r="F454" s="2" t="s">
        <v>1165</v>
      </c>
      <c r="G454" s="2">
        <v>2210000</v>
      </c>
      <c r="H454" s="2">
        <v>1</v>
      </c>
      <c r="I454" s="3">
        <v>46212</v>
      </c>
      <c r="J454" s="4"/>
      <c r="K454" s="2">
        <v>4811413</v>
      </c>
      <c r="L454" s="2">
        <v>44200</v>
      </c>
      <c r="M454" s="2" t="s">
        <v>143</v>
      </c>
      <c r="N454" s="5">
        <v>46209</v>
      </c>
      <c r="O454" s="2" t="s">
        <v>1166</v>
      </c>
      <c r="P454" s="2" t="s">
        <v>136</v>
      </c>
      <c r="Q454" s="2">
        <v>0</v>
      </c>
      <c r="R454" s="3">
        <v>46209</v>
      </c>
      <c r="S454" s="2" t="s">
        <v>151</v>
      </c>
      <c r="T454" s="2" t="s">
        <v>63</v>
      </c>
      <c r="U454" s="2" t="s">
        <v>1167</v>
      </c>
      <c r="V454" s="2">
        <v>0</v>
      </c>
      <c r="W454" s="2" t="s">
        <v>1168</v>
      </c>
      <c r="X454" s="2">
        <v>2026</v>
      </c>
      <c r="Y454" s="2" t="s">
        <v>55</v>
      </c>
      <c r="Z454" s="4"/>
      <c r="AA454" s="4"/>
      <c r="AB454" s="2" t="s">
        <v>143</v>
      </c>
      <c r="AC454" s="2">
        <v>483730</v>
      </c>
    </row>
    <row r="455" spans="1:29" ht="64.5" x14ac:dyDescent="0.25">
      <c r="A455" s="2" t="s">
        <v>29</v>
      </c>
      <c r="B455" s="2" t="s">
        <v>30</v>
      </c>
      <c r="C455" s="2" t="s">
        <v>31</v>
      </c>
      <c r="D455" s="2" t="s">
        <v>32</v>
      </c>
      <c r="E455" s="2" t="s">
        <v>1169</v>
      </c>
      <c r="F455" s="2" t="s">
        <v>1170</v>
      </c>
      <c r="G455" s="2">
        <v>2120000</v>
      </c>
      <c r="H455" s="2">
        <v>1</v>
      </c>
      <c r="I455" s="3">
        <v>46219</v>
      </c>
      <c r="J455" s="4"/>
      <c r="K455" s="2">
        <v>4829118</v>
      </c>
      <c r="L455" s="2">
        <v>0</v>
      </c>
      <c r="M455" s="2" t="s">
        <v>47</v>
      </c>
      <c r="N455" s="4"/>
      <c r="O455" s="4"/>
      <c r="P455" s="2" t="s">
        <v>36</v>
      </c>
      <c r="Q455" s="2" t="s">
        <v>1171</v>
      </c>
      <c r="R455" s="4"/>
      <c r="S455" s="2" t="s">
        <v>51</v>
      </c>
      <c r="T455" s="4"/>
      <c r="U455" s="4"/>
      <c r="V455" s="4"/>
      <c r="W455" s="2" t="s">
        <v>479</v>
      </c>
      <c r="X455" s="2">
        <v>2025</v>
      </c>
      <c r="Y455" s="2" t="s">
        <v>40</v>
      </c>
      <c r="Z455" s="4"/>
      <c r="AA455" s="3">
        <v>46212</v>
      </c>
      <c r="AB455" s="2" t="s">
        <v>47</v>
      </c>
      <c r="AC455" s="2">
        <v>483724</v>
      </c>
    </row>
    <row r="456" spans="1:29" ht="51.75" x14ac:dyDescent="0.25">
      <c r="A456" s="2" t="s">
        <v>29</v>
      </c>
      <c r="B456" s="2" t="s">
        <v>30</v>
      </c>
      <c r="C456" s="2" t="s">
        <v>31</v>
      </c>
      <c r="D456" s="2" t="s">
        <v>32</v>
      </c>
      <c r="E456" s="2" t="s">
        <v>1169</v>
      </c>
      <c r="F456" s="2" t="s">
        <v>41</v>
      </c>
      <c r="G456" s="2">
        <v>1000</v>
      </c>
      <c r="H456" s="2">
        <v>1</v>
      </c>
      <c r="I456" s="3">
        <v>46219</v>
      </c>
      <c r="J456" s="4"/>
      <c r="K456" s="2">
        <v>4829118</v>
      </c>
      <c r="L456" s="2">
        <v>0</v>
      </c>
      <c r="M456" s="2" t="s">
        <v>47</v>
      </c>
      <c r="N456" s="4"/>
      <c r="O456" s="4"/>
      <c r="P456" s="2" t="s">
        <v>36</v>
      </c>
      <c r="Q456" s="2" t="s">
        <v>1171</v>
      </c>
      <c r="R456" s="4"/>
      <c r="S456" s="2" t="s">
        <v>51</v>
      </c>
      <c r="T456" s="4"/>
      <c r="U456" s="4"/>
      <c r="V456" s="4"/>
      <c r="W456" s="2" t="s">
        <v>479</v>
      </c>
      <c r="X456" s="2">
        <v>2025</v>
      </c>
      <c r="Y456" s="2" t="s">
        <v>40</v>
      </c>
      <c r="Z456" s="4"/>
      <c r="AA456" s="3">
        <v>46212</v>
      </c>
      <c r="AB456" s="2" t="s">
        <v>47</v>
      </c>
      <c r="AC456" s="2">
        <v>483724</v>
      </c>
    </row>
    <row r="457" spans="1:29" ht="51.75" x14ac:dyDescent="0.25">
      <c r="A457" s="2" t="s">
        <v>29</v>
      </c>
      <c r="B457" s="2" t="s">
        <v>42</v>
      </c>
      <c r="C457" s="2" t="s">
        <v>43</v>
      </c>
      <c r="D457" s="2" t="s">
        <v>32</v>
      </c>
      <c r="E457" s="2" t="s">
        <v>1172</v>
      </c>
      <c r="F457" s="2" t="s">
        <v>1173</v>
      </c>
      <c r="G457" s="2">
        <v>3899000</v>
      </c>
      <c r="H457" s="2">
        <v>1</v>
      </c>
      <c r="I457" s="3">
        <v>46212</v>
      </c>
      <c r="J457" s="4"/>
      <c r="K457" s="2">
        <v>4804406</v>
      </c>
      <c r="L457" s="2">
        <v>77980</v>
      </c>
      <c r="M457" s="2" t="s">
        <v>519</v>
      </c>
      <c r="N457" s="5">
        <v>46212</v>
      </c>
      <c r="O457" s="2" t="s">
        <v>1174</v>
      </c>
      <c r="P457" s="2" t="s">
        <v>36</v>
      </c>
      <c r="Q457" s="2" t="s">
        <v>463</v>
      </c>
      <c r="R457" s="3">
        <v>46212</v>
      </c>
      <c r="S457" s="2" t="s">
        <v>522</v>
      </c>
      <c r="T457" s="2" t="s">
        <v>161</v>
      </c>
      <c r="U457" s="2">
        <v>0</v>
      </c>
      <c r="V457" s="2" t="s">
        <v>1175</v>
      </c>
      <c r="W457" s="2" t="s">
        <v>1176</v>
      </c>
      <c r="X457" s="2">
        <v>2026</v>
      </c>
      <c r="Y457" s="2" t="s">
        <v>40</v>
      </c>
      <c r="Z457" s="4"/>
      <c r="AA457" s="3">
        <v>46206</v>
      </c>
      <c r="AB457" s="2" t="s">
        <v>519</v>
      </c>
      <c r="AC457" s="2">
        <v>483718</v>
      </c>
    </row>
    <row r="458" spans="1:29" ht="39" x14ac:dyDescent="0.25">
      <c r="A458" s="2" t="s">
        <v>29</v>
      </c>
      <c r="B458" s="2" t="s">
        <v>42</v>
      </c>
      <c r="C458" s="2" t="s">
        <v>43</v>
      </c>
      <c r="D458" s="2" t="s">
        <v>32</v>
      </c>
      <c r="E458" s="2" t="s">
        <v>1172</v>
      </c>
      <c r="F458" s="2" t="s">
        <v>41</v>
      </c>
      <c r="G458" s="2">
        <v>1000</v>
      </c>
      <c r="H458" s="2">
        <v>1</v>
      </c>
      <c r="I458" s="3">
        <v>46212</v>
      </c>
      <c r="J458" s="4"/>
      <c r="K458" s="2">
        <v>4804406</v>
      </c>
      <c r="L458" s="2">
        <v>77980</v>
      </c>
      <c r="M458" s="2" t="s">
        <v>519</v>
      </c>
      <c r="N458" s="5">
        <v>46212</v>
      </c>
      <c r="O458" s="2" t="s">
        <v>1174</v>
      </c>
      <c r="P458" s="2" t="s">
        <v>36</v>
      </c>
      <c r="Q458" s="2" t="s">
        <v>463</v>
      </c>
      <c r="R458" s="3">
        <v>46212</v>
      </c>
      <c r="S458" s="2" t="s">
        <v>522</v>
      </c>
      <c r="T458" s="2" t="s">
        <v>161</v>
      </c>
      <c r="U458" s="2">
        <v>0</v>
      </c>
      <c r="V458" s="2" t="s">
        <v>1175</v>
      </c>
      <c r="W458" s="2" t="s">
        <v>1176</v>
      </c>
      <c r="X458" s="2">
        <v>2026</v>
      </c>
      <c r="Y458" s="2" t="s">
        <v>40</v>
      </c>
      <c r="Z458" s="4"/>
      <c r="AA458" s="3">
        <v>46206</v>
      </c>
      <c r="AB458" s="2" t="s">
        <v>519</v>
      </c>
      <c r="AC458" s="2">
        <v>483718</v>
      </c>
    </row>
    <row r="459" spans="1:29" ht="51.75" x14ac:dyDescent="0.25">
      <c r="A459" s="2" t="s">
        <v>29</v>
      </c>
      <c r="B459" s="2" t="s">
        <v>42</v>
      </c>
      <c r="C459" s="2" t="s">
        <v>43</v>
      </c>
      <c r="D459" s="2" t="s">
        <v>32</v>
      </c>
      <c r="E459" s="2" t="s">
        <v>1177</v>
      </c>
      <c r="F459" s="2" t="s">
        <v>1178</v>
      </c>
      <c r="G459" s="2">
        <v>3690000</v>
      </c>
      <c r="H459" s="2">
        <v>1</v>
      </c>
      <c r="I459" s="3">
        <v>46213</v>
      </c>
      <c r="J459" s="4"/>
      <c r="K459" s="2">
        <v>4830961</v>
      </c>
      <c r="L459" s="2">
        <v>73800</v>
      </c>
      <c r="M459" s="2" t="s">
        <v>275</v>
      </c>
      <c r="N459" s="5">
        <v>46212</v>
      </c>
      <c r="O459" s="2" t="s">
        <v>1179</v>
      </c>
      <c r="P459" s="2" t="s">
        <v>36</v>
      </c>
      <c r="Q459" s="2" t="s">
        <v>463</v>
      </c>
      <c r="R459" s="3">
        <v>46212</v>
      </c>
      <c r="S459" s="2" t="s">
        <v>277</v>
      </c>
      <c r="T459" s="2" t="s">
        <v>161</v>
      </c>
      <c r="U459" s="2">
        <v>0</v>
      </c>
      <c r="V459" s="2">
        <v>0</v>
      </c>
      <c r="W459" s="2" t="s">
        <v>549</v>
      </c>
      <c r="X459" s="2">
        <v>2026</v>
      </c>
      <c r="Y459" s="2" t="s">
        <v>40</v>
      </c>
      <c r="Z459" s="4"/>
      <c r="AA459" s="3">
        <v>46212</v>
      </c>
      <c r="AB459" s="2" t="s">
        <v>275</v>
      </c>
      <c r="AC459" s="2">
        <v>483706</v>
      </c>
    </row>
    <row r="460" spans="1:29" ht="39" x14ac:dyDescent="0.25">
      <c r="A460" s="2" t="s">
        <v>29</v>
      </c>
      <c r="B460" s="2" t="s">
        <v>42</v>
      </c>
      <c r="C460" s="2" t="s">
        <v>43</v>
      </c>
      <c r="D460" s="2" t="s">
        <v>32</v>
      </c>
      <c r="E460" s="2" t="s">
        <v>1177</v>
      </c>
      <c r="F460" s="2" t="s">
        <v>41</v>
      </c>
      <c r="G460" s="2">
        <v>1000</v>
      </c>
      <c r="H460" s="2">
        <v>1</v>
      </c>
      <c r="I460" s="3">
        <v>46213</v>
      </c>
      <c r="J460" s="4"/>
      <c r="K460" s="2">
        <v>4830961</v>
      </c>
      <c r="L460" s="2">
        <v>73800</v>
      </c>
      <c r="M460" s="2" t="s">
        <v>275</v>
      </c>
      <c r="N460" s="5">
        <v>46212</v>
      </c>
      <c r="O460" s="2" t="s">
        <v>1179</v>
      </c>
      <c r="P460" s="2" t="s">
        <v>36</v>
      </c>
      <c r="Q460" s="2" t="s">
        <v>463</v>
      </c>
      <c r="R460" s="3">
        <v>46212</v>
      </c>
      <c r="S460" s="2" t="s">
        <v>277</v>
      </c>
      <c r="T460" s="2" t="s">
        <v>161</v>
      </c>
      <c r="U460" s="2">
        <v>0</v>
      </c>
      <c r="V460" s="2">
        <v>0</v>
      </c>
      <c r="W460" s="2" t="s">
        <v>549</v>
      </c>
      <c r="X460" s="2">
        <v>2026</v>
      </c>
      <c r="Y460" s="2" t="s">
        <v>40</v>
      </c>
      <c r="Z460" s="4"/>
      <c r="AA460" s="3">
        <v>46212</v>
      </c>
      <c r="AB460" s="2" t="s">
        <v>275</v>
      </c>
      <c r="AC460" s="2">
        <v>483706</v>
      </c>
    </row>
    <row r="461" spans="1:29" ht="90" x14ac:dyDescent="0.25">
      <c r="A461" s="2" t="s">
        <v>29</v>
      </c>
      <c r="B461" s="2" t="s">
        <v>42</v>
      </c>
      <c r="C461" s="2" t="s">
        <v>43</v>
      </c>
      <c r="D461" s="2" t="s">
        <v>32</v>
      </c>
      <c r="E461" s="2" t="s">
        <v>1180</v>
      </c>
      <c r="F461" s="2" t="s">
        <v>1181</v>
      </c>
      <c r="G461" s="2">
        <v>4000000</v>
      </c>
      <c r="H461" s="2">
        <v>1</v>
      </c>
      <c r="I461" s="3">
        <v>46213</v>
      </c>
      <c r="J461" s="4"/>
      <c r="K461" s="2">
        <v>4830767</v>
      </c>
      <c r="L461" s="2">
        <v>80000</v>
      </c>
      <c r="M461" s="2" t="s">
        <v>157</v>
      </c>
      <c r="N461" s="5">
        <v>46212</v>
      </c>
      <c r="O461" s="2" t="s">
        <v>1182</v>
      </c>
      <c r="P461" s="2" t="s">
        <v>36</v>
      </c>
      <c r="Q461" s="2" t="s">
        <v>463</v>
      </c>
      <c r="R461" s="3">
        <v>46212</v>
      </c>
      <c r="S461" s="2" t="s">
        <v>174</v>
      </c>
      <c r="T461" s="2" t="s">
        <v>464</v>
      </c>
      <c r="U461" s="2">
        <v>0</v>
      </c>
      <c r="V461" s="2" t="s">
        <v>1183</v>
      </c>
      <c r="W461" s="2" t="s">
        <v>1184</v>
      </c>
      <c r="X461" s="2">
        <v>2026</v>
      </c>
      <c r="Y461" s="2" t="s">
        <v>40</v>
      </c>
      <c r="Z461" s="4"/>
      <c r="AA461" s="3">
        <v>46212</v>
      </c>
      <c r="AB461" s="2" t="s">
        <v>157</v>
      </c>
      <c r="AC461" s="2">
        <v>483704</v>
      </c>
    </row>
    <row r="462" spans="1:29" ht="90" x14ac:dyDescent="0.25">
      <c r="A462" s="2" t="s">
        <v>29</v>
      </c>
      <c r="B462" s="2" t="s">
        <v>42</v>
      </c>
      <c r="C462" s="2" t="s">
        <v>43</v>
      </c>
      <c r="D462" s="2" t="s">
        <v>32</v>
      </c>
      <c r="E462" s="2" t="s">
        <v>1180</v>
      </c>
      <c r="F462" s="2" t="s">
        <v>41</v>
      </c>
      <c r="G462" s="2">
        <v>1000</v>
      </c>
      <c r="H462" s="2">
        <v>1</v>
      </c>
      <c r="I462" s="3">
        <v>46213</v>
      </c>
      <c r="J462" s="4"/>
      <c r="K462" s="2">
        <v>4830767</v>
      </c>
      <c r="L462" s="2">
        <v>80000</v>
      </c>
      <c r="M462" s="2" t="s">
        <v>157</v>
      </c>
      <c r="N462" s="5">
        <v>46212</v>
      </c>
      <c r="O462" s="2" t="s">
        <v>1182</v>
      </c>
      <c r="P462" s="2" t="s">
        <v>36</v>
      </c>
      <c r="Q462" s="2" t="s">
        <v>463</v>
      </c>
      <c r="R462" s="3">
        <v>46212</v>
      </c>
      <c r="S462" s="2" t="s">
        <v>174</v>
      </c>
      <c r="T462" s="2" t="s">
        <v>464</v>
      </c>
      <c r="U462" s="2">
        <v>0</v>
      </c>
      <c r="V462" s="2" t="s">
        <v>1183</v>
      </c>
      <c r="W462" s="2" t="s">
        <v>1184</v>
      </c>
      <c r="X462" s="2">
        <v>2026</v>
      </c>
      <c r="Y462" s="2" t="s">
        <v>40</v>
      </c>
      <c r="Z462" s="4"/>
      <c r="AA462" s="3">
        <v>46212</v>
      </c>
      <c r="AB462" s="2" t="s">
        <v>157</v>
      </c>
      <c r="AC462" s="2">
        <v>483704</v>
      </c>
    </row>
    <row r="463" spans="1:29" ht="64.5" x14ac:dyDescent="0.25">
      <c r="A463" s="2" t="s">
        <v>29</v>
      </c>
      <c r="B463" s="2" t="s">
        <v>42</v>
      </c>
      <c r="C463" s="2" t="s">
        <v>43</v>
      </c>
      <c r="D463" s="2" t="s">
        <v>32</v>
      </c>
      <c r="E463" s="2" t="s">
        <v>1185</v>
      </c>
      <c r="F463" s="2" t="s">
        <v>1186</v>
      </c>
      <c r="G463" s="2">
        <v>2000000</v>
      </c>
      <c r="H463" s="2">
        <v>1</v>
      </c>
      <c r="I463" s="3">
        <v>46213</v>
      </c>
      <c r="J463" s="4"/>
      <c r="K463" s="2">
        <v>4830759</v>
      </c>
      <c r="L463" s="2">
        <v>30000</v>
      </c>
      <c r="M463" s="2" t="s">
        <v>659</v>
      </c>
      <c r="N463" s="5">
        <v>46212</v>
      </c>
      <c r="O463" s="2" t="s">
        <v>1187</v>
      </c>
      <c r="P463" s="2" t="s">
        <v>36</v>
      </c>
      <c r="Q463" s="2" t="s">
        <v>61</v>
      </c>
      <c r="R463" s="3">
        <v>46212</v>
      </c>
      <c r="S463" s="2" t="s">
        <v>38</v>
      </c>
      <c r="T463" s="2" t="s">
        <v>63</v>
      </c>
      <c r="U463" s="2">
        <v>0</v>
      </c>
      <c r="V463" s="2" t="s">
        <v>37</v>
      </c>
      <c r="W463" s="2" t="s">
        <v>765</v>
      </c>
      <c r="X463" s="2">
        <v>2026</v>
      </c>
      <c r="Y463" s="2" t="s">
        <v>40</v>
      </c>
      <c r="Z463" s="4"/>
      <c r="AA463" s="3">
        <v>46212</v>
      </c>
      <c r="AB463" s="2" t="s">
        <v>659</v>
      </c>
      <c r="AC463" s="2">
        <v>483698</v>
      </c>
    </row>
    <row r="464" spans="1:29" ht="51.75" x14ac:dyDescent="0.25">
      <c r="A464" s="2" t="s">
        <v>29</v>
      </c>
      <c r="B464" s="2" t="s">
        <v>42</v>
      </c>
      <c r="C464" s="2" t="s">
        <v>43</v>
      </c>
      <c r="D464" s="2" t="s">
        <v>32</v>
      </c>
      <c r="E464" s="2" t="s">
        <v>1185</v>
      </c>
      <c r="F464" s="2" t="s">
        <v>41</v>
      </c>
      <c r="G464" s="2">
        <v>1000</v>
      </c>
      <c r="H464" s="2">
        <v>1</v>
      </c>
      <c r="I464" s="3">
        <v>46213</v>
      </c>
      <c r="J464" s="4"/>
      <c r="K464" s="2">
        <v>4830759</v>
      </c>
      <c r="L464" s="2">
        <v>30000</v>
      </c>
      <c r="M464" s="2" t="s">
        <v>659</v>
      </c>
      <c r="N464" s="5">
        <v>46212</v>
      </c>
      <c r="O464" s="2" t="s">
        <v>1187</v>
      </c>
      <c r="P464" s="2" t="s">
        <v>36</v>
      </c>
      <c r="Q464" s="2" t="s">
        <v>61</v>
      </c>
      <c r="R464" s="3">
        <v>46212</v>
      </c>
      <c r="S464" s="2" t="s">
        <v>38</v>
      </c>
      <c r="T464" s="2" t="s">
        <v>63</v>
      </c>
      <c r="U464" s="2">
        <v>0</v>
      </c>
      <c r="V464" s="2" t="s">
        <v>37</v>
      </c>
      <c r="W464" s="2" t="s">
        <v>765</v>
      </c>
      <c r="X464" s="2">
        <v>2026</v>
      </c>
      <c r="Y464" s="2" t="s">
        <v>40</v>
      </c>
      <c r="Z464" s="4"/>
      <c r="AA464" s="3">
        <v>46212</v>
      </c>
      <c r="AB464" s="2" t="s">
        <v>659</v>
      </c>
      <c r="AC464" s="2">
        <v>483698</v>
      </c>
    </row>
    <row r="465" spans="1:29" ht="51.75" x14ac:dyDescent="0.25">
      <c r="A465" s="2" t="s">
        <v>29</v>
      </c>
      <c r="B465" s="2" t="s">
        <v>42</v>
      </c>
      <c r="C465" s="2" t="s">
        <v>43</v>
      </c>
      <c r="D465" s="2" t="s">
        <v>32</v>
      </c>
      <c r="E465" s="2" t="s">
        <v>1188</v>
      </c>
      <c r="F465" s="2" t="s">
        <v>1189</v>
      </c>
      <c r="G465" s="2">
        <v>5714100</v>
      </c>
      <c r="H465" s="2">
        <v>1</v>
      </c>
      <c r="I465" s="3">
        <v>46213</v>
      </c>
      <c r="J465" s="4"/>
      <c r="K465" s="2">
        <v>1249670</v>
      </c>
      <c r="L465" s="2">
        <v>114282</v>
      </c>
      <c r="M465" s="2" t="s">
        <v>275</v>
      </c>
      <c r="N465" s="5">
        <v>46212</v>
      </c>
      <c r="O465" s="2" t="s">
        <v>1190</v>
      </c>
      <c r="P465" s="2" t="s">
        <v>36</v>
      </c>
      <c r="Q465" s="2" t="s">
        <v>1191</v>
      </c>
      <c r="R465" s="3">
        <v>46212</v>
      </c>
      <c r="S465" s="2" t="s">
        <v>277</v>
      </c>
      <c r="T465" s="2" t="s">
        <v>1192</v>
      </c>
      <c r="U465" s="2">
        <v>0</v>
      </c>
      <c r="V465" s="2">
        <v>0</v>
      </c>
      <c r="W465" s="2" t="s">
        <v>1193</v>
      </c>
      <c r="X465" s="2">
        <v>2026</v>
      </c>
      <c r="Y465" s="2" t="s">
        <v>40</v>
      </c>
      <c r="Z465" s="4"/>
      <c r="AA465" s="3">
        <v>46212</v>
      </c>
      <c r="AB465" s="2" t="s">
        <v>275</v>
      </c>
      <c r="AC465" s="2">
        <v>483690</v>
      </c>
    </row>
    <row r="466" spans="1:29" ht="39" x14ac:dyDescent="0.25">
      <c r="A466" s="2" t="s">
        <v>29</v>
      </c>
      <c r="B466" s="2" t="s">
        <v>42</v>
      </c>
      <c r="C466" s="2" t="s">
        <v>43</v>
      </c>
      <c r="D466" s="2" t="s">
        <v>32</v>
      </c>
      <c r="E466" s="2" t="s">
        <v>1188</v>
      </c>
      <c r="F466" s="2" t="s">
        <v>41</v>
      </c>
      <c r="G466" s="2">
        <v>1000</v>
      </c>
      <c r="H466" s="2">
        <v>1</v>
      </c>
      <c r="I466" s="3">
        <v>46213</v>
      </c>
      <c r="J466" s="4"/>
      <c r="K466" s="2">
        <v>1249670</v>
      </c>
      <c r="L466" s="2">
        <v>114282</v>
      </c>
      <c r="M466" s="2" t="s">
        <v>275</v>
      </c>
      <c r="N466" s="5">
        <v>46212</v>
      </c>
      <c r="O466" s="2" t="s">
        <v>1190</v>
      </c>
      <c r="P466" s="2" t="s">
        <v>36</v>
      </c>
      <c r="Q466" s="2" t="s">
        <v>1191</v>
      </c>
      <c r="R466" s="3">
        <v>46212</v>
      </c>
      <c r="S466" s="2" t="s">
        <v>277</v>
      </c>
      <c r="T466" s="2" t="s">
        <v>1192</v>
      </c>
      <c r="U466" s="2">
        <v>0</v>
      </c>
      <c r="V466" s="2">
        <v>0</v>
      </c>
      <c r="W466" s="2" t="s">
        <v>1193</v>
      </c>
      <c r="X466" s="2">
        <v>2026</v>
      </c>
      <c r="Y466" s="2" t="s">
        <v>40</v>
      </c>
      <c r="Z466" s="4"/>
      <c r="AA466" s="3">
        <v>46212</v>
      </c>
      <c r="AB466" s="2" t="s">
        <v>275</v>
      </c>
      <c r="AC466" s="2">
        <v>483690</v>
      </c>
    </row>
    <row r="467" spans="1:29" ht="102.75" x14ac:dyDescent="0.25">
      <c r="A467" s="2" t="s">
        <v>29</v>
      </c>
      <c r="B467" s="2" t="s">
        <v>42</v>
      </c>
      <c r="C467" s="2" t="s">
        <v>43</v>
      </c>
      <c r="D467" s="2" t="s">
        <v>32</v>
      </c>
      <c r="E467" s="2" t="s">
        <v>1194</v>
      </c>
      <c r="F467" s="2" t="s">
        <v>1195</v>
      </c>
      <c r="G467" s="2">
        <v>1200000</v>
      </c>
      <c r="H467" s="2">
        <v>1</v>
      </c>
      <c r="I467" s="3">
        <v>46212</v>
      </c>
      <c r="J467" s="4"/>
      <c r="K467" s="2">
        <v>4830418</v>
      </c>
      <c r="L467" s="2">
        <v>10000</v>
      </c>
      <c r="M467" s="2" t="s">
        <v>35</v>
      </c>
      <c r="N467" s="5">
        <v>46212</v>
      </c>
      <c r="O467" s="2" t="s">
        <v>1196</v>
      </c>
      <c r="P467" s="2" t="s">
        <v>36</v>
      </c>
      <c r="Q467" s="2" t="s">
        <v>53</v>
      </c>
      <c r="R467" s="3">
        <v>46212</v>
      </c>
      <c r="S467" s="2" t="s">
        <v>38</v>
      </c>
      <c r="T467" s="2" t="s">
        <v>117</v>
      </c>
      <c r="U467" s="2">
        <v>0</v>
      </c>
      <c r="V467" s="2">
        <v>0</v>
      </c>
      <c r="W467" s="2" t="s">
        <v>1197</v>
      </c>
      <c r="X467" s="2">
        <v>2026</v>
      </c>
      <c r="Y467" s="2" t="s">
        <v>40</v>
      </c>
      <c r="Z467" s="4"/>
      <c r="AA467" s="3">
        <v>46212</v>
      </c>
      <c r="AB467" s="2" t="s">
        <v>35</v>
      </c>
      <c r="AC467" s="2">
        <v>483616</v>
      </c>
    </row>
    <row r="468" spans="1:29" ht="102.75" x14ac:dyDescent="0.25">
      <c r="A468" s="2" t="s">
        <v>29</v>
      </c>
      <c r="B468" s="2" t="s">
        <v>42</v>
      </c>
      <c r="C468" s="2" t="s">
        <v>43</v>
      </c>
      <c r="D468" s="2" t="s">
        <v>32</v>
      </c>
      <c r="E468" s="2" t="s">
        <v>1194</v>
      </c>
      <c r="F468" s="2" t="s">
        <v>41</v>
      </c>
      <c r="G468" s="2">
        <v>1000</v>
      </c>
      <c r="H468" s="2">
        <v>1</v>
      </c>
      <c r="I468" s="3">
        <v>46212</v>
      </c>
      <c r="J468" s="4"/>
      <c r="K468" s="2">
        <v>4830418</v>
      </c>
      <c r="L468" s="2">
        <v>10000</v>
      </c>
      <c r="M468" s="2" t="s">
        <v>35</v>
      </c>
      <c r="N468" s="5">
        <v>46212</v>
      </c>
      <c r="O468" s="2" t="s">
        <v>1196</v>
      </c>
      <c r="P468" s="2" t="s">
        <v>36</v>
      </c>
      <c r="Q468" s="2" t="s">
        <v>53</v>
      </c>
      <c r="R468" s="3">
        <v>46212</v>
      </c>
      <c r="S468" s="2" t="s">
        <v>38</v>
      </c>
      <c r="T468" s="2" t="s">
        <v>117</v>
      </c>
      <c r="U468" s="2">
        <v>0</v>
      </c>
      <c r="V468" s="2">
        <v>0</v>
      </c>
      <c r="W468" s="2" t="s">
        <v>1197</v>
      </c>
      <c r="X468" s="2">
        <v>2026</v>
      </c>
      <c r="Y468" s="2" t="s">
        <v>40</v>
      </c>
      <c r="Z468" s="4"/>
      <c r="AA468" s="3">
        <v>46212</v>
      </c>
      <c r="AB468" s="2" t="s">
        <v>35</v>
      </c>
      <c r="AC468" s="2">
        <v>483616</v>
      </c>
    </row>
    <row r="469" spans="1:29" ht="51.75" x14ac:dyDescent="0.25">
      <c r="A469" s="2" t="s">
        <v>29</v>
      </c>
      <c r="B469" s="2" t="s">
        <v>42</v>
      </c>
      <c r="C469" s="2" t="s">
        <v>43</v>
      </c>
      <c r="D469" s="2" t="s">
        <v>32</v>
      </c>
      <c r="E469" s="2" t="s">
        <v>1198</v>
      </c>
      <c r="F469" s="2" t="s">
        <v>1199</v>
      </c>
      <c r="G469" s="2">
        <v>3860000</v>
      </c>
      <c r="H469" s="2">
        <v>1</v>
      </c>
      <c r="I469" s="3">
        <v>46219</v>
      </c>
      <c r="J469" s="4"/>
      <c r="K469" s="2">
        <v>4830289</v>
      </c>
      <c r="L469" s="2">
        <v>77200</v>
      </c>
      <c r="M469" s="2" t="s">
        <v>166</v>
      </c>
      <c r="N469" s="5">
        <v>46211</v>
      </c>
      <c r="O469" s="2" t="s">
        <v>1200</v>
      </c>
      <c r="P469" s="2" t="s">
        <v>36</v>
      </c>
      <c r="Q469" s="2" t="s">
        <v>1201</v>
      </c>
      <c r="R469" s="3">
        <v>46213</v>
      </c>
      <c r="S469" s="2" t="s">
        <v>38</v>
      </c>
      <c r="T469" s="2" t="s">
        <v>161</v>
      </c>
      <c r="U469" s="2">
        <v>0</v>
      </c>
      <c r="V469" s="2">
        <v>0</v>
      </c>
      <c r="W469" s="2" t="s">
        <v>1202</v>
      </c>
      <c r="X469" s="2">
        <v>2026</v>
      </c>
      <c r="Y469" s="2" t="s">
        <v>40</v>
      </c>
      <c r="Z469" s="4"/>
      <c r="AA469" s="3">
        <v>46212</v>
      </c>
      <c r="AB469" s="2" t="s">
        <v>166</v>
      </c>
      <c r="AC469" s="2">
        <v>483612</v>
      </c>
    </row>
    <row r="470" spans="1:29" ht="39" x14ac:dyDescent="0.25">
      <c r="A470" s="2" t="s">
        <v>29</v>
      </c>
      <c r="B470" s="2" t="s">
        <v>42</v>
      </c>
      <c r="C470" s="2" t="s">
        <v>43</v>
      </c>
      <c r="D470" s="2" t="s">
        <v>32</v>
      </c>
      <c r="E470" s="2" t="s">
        <v>1198</v>
      </c>
      <c r="F470" s="2" t="s">
        <v>41</v>
      </c>
      <c r="G470" s="2">
        <v>1000</v>
      </c>
      <c r="H470" s="2">
        <v>1</v>
      </c>
      <c r="I470" s="3">
        <v>46219</v>
      </c>
      <c r="J470" s="4"/>
      <c r="K470" s="2">
        <v>4830289</v>
      </c>
      <c r="L470" s="2">
        <v>77200</v>
      </c>
      <c r="M470" s="2" t="s">
        <v>166</v>
      </c>
      <c r="N470" s="5">
        <v>46211</v>
      </c>
      <c r="O470" s="2" t="s">
        <v>1200</v>
      </c>
      <c r="P470" s="2" t="s">
        <v>36</v>
      </c>
      <c r="Q470" s="2" t="s">
        <v>1201</v>
      </c>
      <c r="R470" s="3">
        <v>46213</v>
      </c>
      <c r="S470" s="2" t="s">
        <v>38</v>
      </c>
      <c r="T470" s="2" t="s">
        <v>161</v>
      </c>
      <c r="U470" s="2">
        <v>0</v>
      </c>
      <c r="V470" s="2">
        <v>0</v>
      </c>
      <c r="W470" s="2" t="s">
        <v>1202</v>
      </c>
      <c r="X470" s="2">
        <v>2026</v>
      </c>
      <c r="Y470" s="2" t="s">
        <v>40</v>
      </c>
      <c r="Z470" s="4"/>
      <c r="AA470" s="3">
        <v>46212</v>
      </c>
      <c r="AB470" s="2" t="s">
        <v>166</v>
      </c>
      <c r="AC470" s="2">
        <v>483612</v>
      </c>
    </row>
    <row r="471" spans="1:29" ht="102.75" x14ac:dyDescent="0.25">
      <c r="A471" s="2" t="s">
        <v>29</v>
      </c>
      <c r="B471" s="2" t="s">
        <v>42</v>
      </c>
      <c r="C471" s="2" t="s">
        <v>43</v>
      </c>
      <c r="D471" s="2" t="s">
        <v>32</v>
      </c>
      <c r="E471" s="2" t="s">
        <v>1203</v>
      </c>
      <c r="F471" s="2" t="s">
        <v>1204</v>
      </c>
      <c r="G471" s="2">
        <v>1687000</v>
      </c>
      <c r="H471" s="2">
        <v>1</v>
      </c>
      <c r="I471" s="3">
        <v>46212</v>
      </c>
      <c r="J471" s="4"/>
      <c r="K471" s="2">
        <v>4830192</v>
      </c>
      <c r="L471" s="2">
        <v>10000</v>
      </c>
      <c r="M471" s="2" t="s">
        <v>35</v>
      </c>
      <c r="N471" s="5">
        <v>46212</v>
      </c>
      <c r="O471" s="2" t="s">
        <v>1205</v>
      </c>
      <c r="P471" s="2" t="s">
        <v>36</v>
      </c>
      <c r="Q471" s="2" t="s">
        <v>37</v>
      </c>
      <c r="R471" s="3">
        <v>46212</v>
      </c>
      <c r="S471" s="2" t="s">
        <v>38</v>
      </c>
      <c r="T471" s="2" t="s">
        <v>809</v>
      </c>
      <c r="U471" s="2">
        <v>0</v>
      </c>
      <c r="V471" s="2">
        <v>0</v>
      </c>
      <c r="W471" s="2" t="s">
        <v>1206</v>
      </c>
      <c r="X471" s="2">
        <v>2026</v>
      </c>
      <c r="Y471" s="2" t="s">
        <v>40</v>
      </c>
      <c r="Z471" s="4"/>
      <c r="AA471" s="3">
        <v>46212</v>
      </c>
      <c r="AB471" s="2" t="s">
        <v>35</v>
      </c>
      <c r="AC471" s="2">
        <v>483598</v>
      </c>
    </row>
    <row r="472" spans="1:29" ht="102.75" x14ac:dyDescent="0.25">
      <c r="A472" s="2" t="s">
        <v>29</v>
      </c>
      <c r="B472" s="2" t="s">
        <v>42</v>
      </c>
      <c r="C472" s="2" t="s">
        <v>43</v>
      </c>
      <c r="D472" s="2" t="s">
        <v>32</v>
      </c>
      <c r="E472" s="2" t="s">
        <v>1203</v>
      </c>
      <c r="F472" s="2" t="s">
        <v>41</v>
      </c>
      <c r="G472" s="2">
        <v>1000</v>
      </c>
      <c r="H472" s="2">
        <v>1</v>
      </c>
      <c r="I472" s="3">
        <v>46212</v>
      </c>
      <c r="J472" s="4"/>
      <c r="K472" s="2">
        <v>4830192</v>
      </c>
      <c r="L472" s="2">
        <v>10000</v>
      </c>
      <c r="M472" s="2" t="s">
        <v>35</v>
      </c>
      <c r="N472" s="5">
        <v>46212</v>
      </c>
      <c r="O472" s="2" t="s">
        <v>1205</v>
      </c>
      <c r="P472" s="2" t="s">
        <v>36</v>
      </c>
      <c r="Q472" s="2" t="s">
        <v>37</v>
      </c>
      <c r="R472" s="3">
        <v>46212</v>
      </c>
      <c r="S472" s="2" t="s">
        <v>38</v>
      </c>
      <c r="T472" s="2" t="s">
        <v>809</v>
      </c>
      <c r="U472" s="2">
        <v>0</v>
      </c>
      <c r="V472" s="2">
        <v>0</v>
      </c>
      <c r="W472" s="2" t="s">
        <v>1206</v>
      </c>
      <c r="X472" s="2">
        <v>2026</v>
      </c>
      <c r="Y472" s="2" t="s">
        <v>40</v>
      </c>
      <c r="Z472" s="4"/>
      <c r="AA472" s="3">
        <v>46212</v>
      </c>
      <c r="AB472" s="2" t="s">
        <v>35</v>
      </c>
      <c r="AC472" s="2">
        <v>483598</v>
      </c>
    </row>
    <row r="473" spans="1:29" ht="102.75" x14ac:dyDescent="0.25">
      <c r="A473" s="2" t="s">
        <v>29</v>
      </c>
      <c r="B473" s="2" t="s">
        <v>42</v>
      </c>
      <c r="C473" s="2" t="s">
        <v>43</v>
      </c>
      <c r="D473" s="2" t="s">
        <v>32</v>
      </c>
      <c r="E473" s="2" t="s">
        <v>1207</v>
      </c>
      <c r="F473" s="2" t="s">
        <v>1208</v>
      </c>
      <c r="G473" s="2">
        <v>1123000</v>
      </c>
      <c r="H473" s="2">
        <v>1</v>
      </c>
      <c r="I473" s="3">
        <v>46212</v>
      </c>
      <c r="J473" s="4"/>
      <c r="K473" s="2">
        <v>4829866</v>
      </c>
      <c r="L473" s="2">
        <v>10000</v>
      </c>
      <c r="M473" s="2" t="s">
        <v>35</v>
      </c>
      <c r="N473" s="5">
        <v>46212</v>
      </c>
      <c r="O473" s="2" t="s">
        <v>1209</v>
      </c>
      <c r="P473" s="2" t="s">
        <v>36</v>
      </c>
      <c r="Q473" s="2" t="s">
        <v>88</v>
      </c>
      <c r="R473" s="3">
        <v>46212</v>
      </c>
      <c r="S473" s="2" t="s">
        <v>38</v>
      </c>
      <c r="T473" s="2" t="s">
        <v>1210</v>
      </c>
      <c r="U473" s="2">
        <v>0</v>
      </c>
      <c r="V473" s="2">
        <v>0</v>
      </c>
      <c r="W473" s="2" t="s">
        <v>1211</v>
      </c>
      <c r="X473" s="2">
        <v>2026</v>
      </c>
      <c r="Y473" s="2" t="s">
        <v>40</v>
      </c>
      <c r="Z473" s="4"/>
      <c r="AA473" s="3">
        <v>46212</v>
      </c>
      <c r="AB473" s="2" t="s">
        <v>35</v>
      </c>
      <c r="AC473" s="2">
        <v>483594</v>
      </c>
    </row>
    <row r="474" spans="1:29" ht="102.75" x14ac:dyDescent="0.25">
      <c r="A474" s="2" t="s">
        <v>29</v>
      </c>
      <c r="B474" s="2" t="s">
        <v>42</v>
      </c>
      <c r="C474" s="2" t="s">
        <v>43</v>
      </c>
      <c r="D474" s="2" t="s">
        <v>32</v>
      </c>
      <c r="E474" s="2" t="s">
        <v>1207</v>
      </c>
      <c r="F474" s="2" t="s">
        <v>41</v>
      </c>
      <c r="G474" s="2">
        <v>1000</v>
      </c>
      <c r="H474" s="2">
        <v>1</v>
      </c>
      <c r="I474" s="3">
        <v>46212</v>
      </c>
      <c r="J474" s="4"/>
      <c r="K474" s="2">
        <v>4829866</v>
      </c>
      <c r="L474" s="2">
        <v>10000</v>
      </c>
      <c r="M474" s="2" t="s">
        <v>35</v>
      </c>
      <c r="N474" s="5">
        <v>46212</v>
      </c>
      <c r="O474" s="2" t="s">
        <v>1209</v>
      </c>
      <c r="P474" s="2" t="s">
        <v>36</v>
      </c>
      <c r="Q474" s="2" t="s">
        <v>88</v>
      </c>
      <c r="R474" s="3">
        <v>46212</v>
      </c>
      <c r="S474" s="2" t="s">
        <v>38</v>
      </c>
      <c r="T474" s="2" t="s">
        <v>1210</v>
      </c>
      <c r="U474" s="2">
        <v>0</v>
      </c>
      <c r="V474" s="2">
        <v>0</v>
      </c>
      <c r="W474" s="2" t="s">
        <v>1211</v>
      </c>
      <c r="X474" s="2">
        <v>2026</v>
      </c>
      <c r="Y474" s="2" t="s">
        <v>40</v>
      </c>
      <c r="Z474" s="4"/>
      <c r="AA474" s="3">
        <v>46212</v>
      </c>
      <c r="AB474" s="2" t="s">
        <v>35</v>
      </c>
      <c r="AC474" s="2">
        <v>483594</v>
      </c>
    </row>
    <row r="475" spans="1:29" ht="64.5" x14ac:dyDescent="0.25">
      <c r="A475" s="2" t="s">
        <v>29</v>
      </c>
      <c r="B475" s="2" t="s">
        <v>30</v>
      </c>
      <c r="C475" s="2" t="s">
        <v>31</v>
      </c>
      <c r="D475" s="2" t="s">
        <v>32</v>
      </c>
      <c r="E475" s="2" t="s">
        <v>1212</v>
      </c>
      <c r="F475" s="2" t="s">
        <v>1213</v>
      </c>
      <c r="G475" s="2">
        <v>2200000</v>
      </c>
      <c r="H475" s="2">
        <v>1</v>
      </c>
      <c r="I475" s="3">
        <v>46219</v>
      </c>
      <c r="J475" s="4"/>
      <c r="K475" s="2">
        <v>4829843</v>
      </c>
      <c r="L475" s="2">
        <v>0</v>
      </c>
      <c r="M475" s="2" t="s">
        <v>47</v>
      </c>
      <c r="N475" s="4"/>
      <c r="O475" s="4"/>
      <c r="P475" s="2" t="s">
        <v>36</v>
      </c>
      <c r="Q475" s="2" t="s">
        <v>1214</v>
      </c>
      <c r="R475" s="4"/>
      <c r="S475" s="2" t="s">
        <v>51</v>
      </c>
      <c r="T475" s="4"/>
      <c r="U475" s="4"/>
      <c r="V475" s="4"/>
      <c r="W475" s="2" t="s">
        <v>603</v>
      </c>
      <c r="X475" s="2">
        <v>2026</v>
      </c>
      <c r="Y475" s="2" t="s">
        <v>40</v>
      </c>
      <c r="Z475" s="4"/>
      <c r="AA475" s="3">
        <v>46212</v>
      </c>
      <c r="AB475" s="2" t="s">
        <v>47</v>
      </c>
      <c r="AC475" s="2">
        <v>483590</v>
      </c>
    </row>
    <row r="476" spans="1:29" ht="51.75" x14ac:dyDescent="0.25">
      <c r="A476" s="2" t="s">
        <v>29</v>
      </c>
      <c r="B476" s="2" t="s">
        <v>30</v>
      </c>
      <c r="C476" s="2" t="s">
        <v>31</v>
      </c>
      <c r="D476" s="2" t="s">
        <v>32</v>
      </c>
      <c r="E476" s="2" t="s">
        <v>1212</v>
      </c>
      <c r="F476" s="2" t="s">
        <v>41</v>
      </c>
      <c r="G476" s="2">
        <v>1000</v>
      </c>
      <c r="H476" s="2">
        <v>1</v>
      </c>
      <c r="I476" s="3">
        <v>46219</v>
      </c>
      <c r="J476" s="4"/>
      <c r="K476" s="2">
        <v>4829843</v>
      </c>
      <c r="L476" s="2">
        <v>0</v>
      </c>
      <c r="M476" s="2" t="s">
        <v>47</v>
      </c>
      <c r="N476" s="4"/>
      <c r="O476" s="4"/>
      <c r="P476" s="2" t="s">
        <v>36</v>
      </c>
      <c r="Q476" s="2" t="s">
        <v>1214</v>
      </c>
      <c r="R476" s="4"/>
      <c r="S476" s="2" t="s">
        <v>51</v>
      </c>
      <c r="T476" s="4"/>
      <c r="U476" s="4"/>
      <c r="V476" s="4"/>
      <c r="W476" s="2" t="s">
        <v>603</v>
      </c>
      <c r="X476" s="2">
        <v>2026</v>
      </c>
      <c r="Y476" s="2" t="s">
        <v>40</v>
      </c>
      <c r="Z476" s="4"/>
      <c r="AA476" s="3">
        <v>46212</v>
      </c>
      <c r="AB476" s="2" t="s">
        <v>47</v>
      </c>
      <c r="AC476" s="2">
        <v>483590</v>
      </c>
    </row>
    <row r="477" spans="1:29" ht="64.5" x14ac:dyDescent="0.25">
      <c r="A477" s="2" t="s">
        <v>29</v>
      </c>
      <c r="B477" s="2" t="s">
        <v>30</v>
      </c>
      <c r="C477" s="2" t="s">
        <v>31</v>
      </c>
      <c r="D477" s="2" t="s">
        <v>32</v>
      </c>
      <c r="E477" s="2" t="s">
        <v>1215</v>
      </c>
      <c r="F477" s="2" t="s">
        <v>1216</v>
      </c>
      <c r="G477" s="2">
        <v>2600000</v>
      </c>
      <c r="H477" s="2">
        <v>1</v>
      </c>
      <c r="I477" s="3">
        <v>46219</v>
      </c>
      <c r="J477" s="4"/>
      <c r="K477" s="2">
        <v>4829108</v>
      </c>
      <c r="L477" s="2">
        <v>0</v>
      </c>
      <c r="M477" s="2" t="s">
        <v>47</v>
      </c>
      <c r="N477" s="4"/>
      <c r="O477" s="4"/>
      <c r="P477" s="2" t="s">
        <v>36</v>
      </c>
      <c r="Q477" s="4"/>
      <c r="R477" s="4"/>
      <c r="S477" s="2" t="s">
        <v>51</v>
      </c>
      <c r="T477" s="4"/>
      <c r="U477" s="4"/>
      <c r="V477" s="4"/>
      <c r="W477" s="4"/>
      <c r="X477" s="2">
        <v>2025</v>
      </c>
      <c r="Y477" s="2" t="s">
        <v>40</v>
      </c>
      <c r="Z477" s="4"/>
      <c r="AA477" s="3">
        <v>46212</v>
      </c>
      <c r="AB477" s="2" t="s">
        <v>47</v>
      </c>
      <c r="AC477" s="2">
        <v>483582</v>
      </c>
    </row>
    <row r="478" spans="1:29" ht="51.75" x14ac:dyDescent="0.25">
      <c r="A478" s="2" t="s">
        <v>29</v>
      </c>
      <c r="B478" s="2" t="s">
        <v>30</v>
      </c>
      <c r="C478" s="2" t="s">
        <v>31</v>
      </c>
      <c r="D478" s="2" t="s">
        <v>32</v>
      </c>
      <c r="E478" s="2" t="s">
        <v>1215</v>
      </c>
      <c r="F478" s="2" t="s">
        <v>41</v>
      </c>
      <c r="G478" s="2">
        <v>1000</v>
      </c>
      <c r="H478" s="2">
        <v>1</v>
      </c>
      <c r="I478" s="3">
        <v>46219</v>
      </c>
      <c r="J478" s="4"/>
      <c r="K478" s="2">
        <v>4829108</v>
      </c>
      <c r="L478" s="2">
        <v>0</v>
      </c>
      <c r="M478" s="2" t="s">
        <v>47</v>
      </c>
      <c r="N478" s="4"/>
      <c r="O478" s="4"/>
      <c r="P478" s="2" t="s">
        <v>36</v>
      </c>
      <c r="Q478" s="4"/>
      <c r="R478" s="4"/>
      <c r="S478" s="2" t="s">
        <v>51</v>
      </c>
      <c r="T478" s="4"/>
      <c r="U478" s="4"/>
      <c r="V478" s="4"/>
      <c r="W478" s="4"/>
      <c r="X478" s="2">
        <v>2025</v>
      </c>
      <c r="Y478" s="2" t="s">
        <v>40</v>
      </c>
      <c r="Z478" s="4"/>
      <c r="AA478" s="3">
        <v>46212</v>
      </c>
      <c r="AB478" s="2" t="s">
        <v>47</v>
      </c>
      <c r="AC478" s="2">
        <v>483582</v>
      </c>
    </row>
    <row r="479" spans="1:29" ht="77.25" x14ac:dyDescent="0.25">
      <c r="A479" s="2" t="s">
        <v>29</v>
      </c>
      <c r="B479" s="2" t="s">
        <v>42</v>
      </c>
      <c r="C479" s="2" t="s">
        <v>43</v>
      </c>
      <c r="D479" s="2" t="s">
        <v>32</v>
      </c>
      <c r="E479" s="2" t="s">
        <v>1217</v>
      </c>
      <c r="F479" s="2" t="s">
        <v>1218</v>
      </c>
      <c r="G479" s="2">
        <v>2520000</v>
      </c>
      <c r="H479" s="2">
        <v>1</v>
      </c>
      <c r="I479" s="3">
        <v>46212</v>
      </c>
      <c r="J479" s="4"/>
      <c r="K479" s="2">
        <v>4773658</v>
      </c>
      <c r="L479" s="2">
        <v>50400</v>
      </c>
      <c r="M479" s="2" t="s">
        <v>557</v>
      </c>
      <c r="N479" s="5">
        <v>46212</v>
      </c>
      <c r="O479" s="2" t="s">
        <v>1219</v>
      </c>
      <c r="P479" s="2" t="s">
        <v>36</v>
      </c>
      <c r="Q479" s="2" t="s">
        <v>1220</v>
      </c>
      <c r="R479" s="3">
        <v>46212</v>
      </c>
      <c r="S479" s="2" t="s">
        <v>51</v>
      </c>
      <c r="T479" s="2" t="s">
        <v>528</v>
      </c>
      <c r="U479" s="2" t="s">
        <v>1221</v>
      </c>
      <c r="V479" s="2">
        <v>0</v>
      </c>
      <c r="W479" s="2" t="s">
        <v>579</v>
      </c>
      <c r="X479" s="2">
        <v>2025</v>
      </c>
      <c r="Y479" s="2" t="s">
        <v>40</v>
      </c>
      <c r="Z479" s="4"/>
      <c r="AA479" s="3">
        <v>46212</v>
      </c>
      <c r="AB479" s="2" t="s">
        <v>557</v>
      </c>
      <c r="AC479" s="2">
        <v>483580</v>
      </c>
    </row>
    <row r="480" spans="1:29" ht="77.25" x14ac:dyDescent="0.25">
      <c r="A480" s="2" t="s">
        <v>29</v>
      </c>
      <c r="B480" s="2" t="s">
        <v>42</v>
      </c>
      <c r="C480" s="2" t="s">
        <v>43</v>
      </c>
      <c r="D480" s="2" t="s">
        <v>32</v>
      </c>
      <c r="E480" s="2" t="s">
        <v>1217</v>
      </c>
      <c r="F480" s="2" t="s">
        <v>41</v>
      </c>
      <c r="G480" s="2">
        <v>1000</v>
      </c>
      <c r="H480" s="2">
        <v>1</v>
      </c>
      <c r="I480" s="3">
        <v>46212</v>
      </c>
      <c r="J480" s="4"/>
      <c r="K480" s="2">
        <v>4773658</v>
      </c>
      <c r="L480" s="2">
        <v>50400</v>
      </c>
      <c r="M480" s="2" t="s">
        <v>557</v>
      </c>
      <c r="N480" s="5">
        <v>46212</v>
      </c>
      <c r="O480" s="2" t="s">
        <v>1219</v>
      </c>
      <c r="P480" s="2" t="s">
        <v>36</v>
      </c>
      <c r="Q480" s="2" t="s">
        <v>1220</v>
      </c>
      <c r="R480" s="3">
        <v>46212</v>
      </c>
      <c r="S480" s="2" t="s">
        <v>51</v>
      </c>
      <c r="T480" s="2" t="s">
        <v>528</v>
      </c>
      <c r="U480" s="2" t="s">
        <v>1221</v>
      </c>
      <c r="V480" s="2">
        <v>0</v>
      </c>
      <c r="W480" s="2" t="s">
        <v>579</v>
      </c>
      <c r="X480" s="2">
        <v>2025</v>
      </c>
      <c r="Y480" s="2" t="s">
        <v>40</v>
      </c>
      <c r="Z480" s="4"/>
      <c r="AA480" s="3">
        <v>46212</v>
      </c>
      <c r="AB480" s="2" t="s">
        <v>557</v>
      </c>
      <c r="AC480" s="2">
        <v>483580</v>
      </c>
    </row>
    <row r="481" spans="1:29" ht="64.5" x14ac:dyDescent="0.25">
      <c r="A481" s="2" t="s">
        <v>29</v>
      </c>
      <c r="B481" s="2" t="s">
        <v>42</v>
      </c>
      <c r="C481" s="2" t="s">
        <v>43</v>
      </c>
      <c r="D481" s="2" t="s">
        <v>32</v>
      </c>
      <c r="E481" s="2" t="s">
        <v>1222</v>
      </c>
      <c r="F481" s="2" t="s">
        <v>1223</v>
      </c>
      <c r="G481" s="2">
        <v>3458000</v>
      </c>
      <c r="H481" s="2">
        <v>1</v>
      </c>
      <c r="I481" s="3">
        <v>46213</v>
      </c>
      <c r="J481" s="4"/>
      <c r="K481" s="2">
        <v>4829128</v>
      </c>
      <c r="L481" s="2">
        <v>69160</v>
      </c>
      <c r="M481" s="2" t="s">
        <v>714</v>
      </c>
      <c r="N481" s="5">
        <v>46205</v>
      </c>
      <c r="O481" s="2">
        <v>397</v>
      </c>
      <c r="P481" s="2" t="s">
        <v>36</v>
      </c>
      <c r="Q481" s="2" t="s">
        <v>1224</v>
      </c>
      <c r="R481" s="3">
        <v>46205</v>
      </c>
      <c r="S481" s="2" t="s">
        <v>51</v>
      </c>
      <c r="T481" s="2" t="s">
        <v>1225</v>
      </c>
      <c r="U481" s="2">
        <v>0</v>
      </c>
      <c r="V481" s="2">
        <v>0</v>
      </c>
      <c r="W481" s="2" t="s">
        <v>1226</v>
      </c>
      <c r="X481" s="2">
        <v>2025</v>
      </c>
      <c r="Y481" s="2" t="s">
        <v>40</v>
      </c>
      <c r="Z481" s="4"/>
      <c r="AA481" s="3">
        <v>46212</v>
      </c>
      <c r="AB481" s="2" t="s">
        <v>714</v>
      </c>
      <c r="AC481" s="2">
        <v>483518</v>
      </c>
    </row>
    <row r="482" spans="1:29" ht="64.5" x14ac:dyDescent="0.25">
      <c r="A482" s="2" t="s">
        <v>29</v>
      </c>
      <c r="B482" s="2" t="s">
        <v>42</v>
      </c>
      <c r="C482" s="2" t="s">
        <v>43</v>
      </c>
      <c r="D482" s="2" t="s">
        <v>32</v>
      </c>
      <c r="E482" s="2" t="s">
        <v>1222</v>
      </c>
      <c r="F482" s="2" t="s">
        <v>41</v>
      </c>
      <c r="G482" s="2">
        <v>1000</v>
      </c>
      <c r="H482" s="2">
        <v>1</v>
      </c>
      <c r="I482" s="3">
        <v>46213</v>
      </c>
      <c r="J482" s="4"/>
      <c r="K482" s="2">
        <v>4829128</v>
      </c>
      <c r="L482" s="2">
        <v>69160</v>
      </c>
      <c r="M482" s="2" t="s">
        <v>714</v>
      </c>
      <c r="N482" s="5">
        <v>46205</v>
      </c>
      <c r="O482" s="2">
        <v>397</v>
      </c>
      <c r="P482" s="2" t="s">
        <v>36</v>
      </c>
      <c r="Q482" s="2" t="s">
        <v>1224</v>
      </c>
      <c r="R482" s="3">
        <v>46205</v>
      </c>
      <c r="S482" s="2" t="s">
        <v>51</v>
      </c>
      <c r="T482" s="2" t="s">
        <v>1225</v>
      </c>
      <c r="U482" s="2">
        <v>0</v>
      </c>
      <c r="V482" s="2">
        <v>0</v>
      </c>
      <c r="W482" s="2" t="s">
        <v>1226</v>
      </c>
      <c r="X482" s="2">
        <v>2025</v>
      </c>
      <c r="Y482" s="2" t="s">
        <v>40</v>
      </c>
      <c r="Z482" s="4"/>
      <c r="AA482" s="3">
        <v>46212</v>
      </c>
      <c r="AB482" s="2" t="s">
        <v>714</v>
      </c>
      <c r="AC482" s="2">
        <v>483518</v>
      </c>
    </row>
    <row r="483" spans="1:29" ht="90" x14ac:dyDescent="0.25">
      <c r="A483" s="2" t="s">
        <v>29</v>
      </c>
      <c r="B483" s="2" t="s">
        <v>42</v>
      </c>
      <c r="C483" s="2" t="s">
        <v>43</v>
      </c>
      <c r="D483" s="2" t="s">
        <v>643</v>
      </c>
      <c r="E483" s="2" t="s">
        <v>1227</v>
      </c>
      <c r="F483" s="2" t="s">
        <v>56</v>
      </c>
      <c r="G483" s="2">
        <v>2070000</v>
      </c>
      <c r="H483" s="2">
        <v>1</v>
      </c>
      <c r="I483" s="3">
        <v>46217</v>
      </c>
      <c r="J483" s="4"/>
      <c r="K483" s="2">
        <v>3803946</v>
      </c>
      <c r="L483" s="2">
        <v>46400</v>
      </c>
      <c r="M483" s="2" t="s">
        <v>157</v>
      </c>
      <c r="N483" s="5">
        <v>46212</v>
      </c>
      <c r="O483" s="2" t="s">
        <v>1228</v>
      </c>
      <c r="P483" s="2" t="s">
        <v>49</v>
      </c>
      <c r="Q483" s="2" t="s">
        <v>50</v>
      </c>
      <c r="R483" s="3">
        <v>46212</v>
      </c>
      <c r="S483" s="2" t="s">
        <v>160</v>
      </c>
      <c r="T483" s="2" t="s">
        <v>52</v>
      </c>
      <c r="U483" s="2">
        <v>0</v>
      </c>
      <c r="V483" s="2">
        <v>0</v>
      </c>
      <c r="W483" s="2" t="s">
        <v>241</v>
      </c>
      <c r="X483" s="2">
        <v>2026</v>
      </c>
      <c r="Y483" s="2" t="s">
        <v>55</v>
      </c>
      <c r="Z483" s="4"/>
      <c r="AA483" s="3">
        <v>46212</v>
      </c>
      <c r="AB483" s="2" t="s">
        <v>157</v>
      </c>
      <c r="AC483" s="2">
        <v>483502</v>
      </c>
    </row>
    <row r="484" spans="1:29" ht="90" x14ac:dyDescent="0.25">
      <c r="A484" s="2" t="s">
        <v>29</v>
      </c>
      <c r="B484" s="2" t="s">
        <v>42</v>
      </c>
      <c r="C484" s="2" t="s">
        <v>43</v>
      </c>
      <c r="D484" s="2" t="s">
        <v>643</v>
      </c>
      <c r="E484" s="2" t="s">
        <v>1227</v>
      </c>
      <c r="F484" s="2" t="s">
        <v>1229</v>
      </c>
      <c r="G484" s="2">
        <v>2320000</v>
      </c>
      <c r="H484" s="2">
        <v>1</v>
      </c>
      <c r="I484" s="3">
        <v>46217</v>
      </c>
      <c r="J484" s="4"/>
      <c r="K484" s="2">
        <v>3803946</v>
      </c>
      <c r="L484" s="2">
        <v>46400</v>
      </c>
      <c r="M484" s="2" t="s">
        <v>157</v>
      </c>
      <c r="N484" s="5">
        <v>46212</v>
      </c>
      <c r="O484" s="2" t="s">
        <v>1228</v>
      </c>
      <c r="P484" s="2" t="s">
        <v>49</v>
      </c>
      <c r="Q484" s="2" t="s">
        <v>50</v>
      </c>
      <c r="R484" s="3">
        <v>46212</v>
      </c>
      <c r="S484" s="2" t="s">
        <v>160</v>
      </c>
      <c r="T484" s="2" t="s">
        <v>52</v>
      </c>
      <c r="U484" s="2">
        <v>0</v>
      </c>
      <c r="V484" s="2">
        <v>0</v>
      </c>
      <c r="W484" s="2" t="s">
        <v>241</v>
      </c>
      <c r="X484" s="2">
        <v>2026</v>
      </c>
      <c r="Y484" s="2" t="s">
        <v>55</v>
      </c>
      <c r="Z484" s="4"/>
      <c r="AA484" s="3">
        <v>46212</v>
      </c>
      <c r="AB484" s="2" t="s">
        <v>157</v>
      </c>
      <c r="AC484" s="2">
        <v>483502</v>
      </c>
    </row>
    <row r="485" spans="1:29" ht="90" x14ac:dyDescent="0.25">
      <c r="A485" s="2" t="s">
        <v>29</v>
      </c>
      <c r="B485" s="2" t="s">
        <v>42</v>
      </c>
      <c r="C485" s="2" t="s">
        <v>43</v>
      </c>
      <c r="D485" s="2" t="s">
        <v>643</v>
      </c>
      <c r="E485" s="2" t="s">
        <v>1227</v>
      </c>
      <c r="F485" s="2" t="s">
        <v>41</v>
      </c>
      <c r="G485" s="2">
        <v>5000</v>
      </c>
      <c r="H485" s="2">
        <v>1</v>
      </c>
      <c r="I485" s="3">
        <v>46217</v>
      </c>
      <c r="J485" s="4"/>
      <c r="K485" s="2">
        <v>3803946</v>
      </c>
      <c r="L485" s="2">
        <v>46400</v>
      </c>
      <c r="M485" s="2" t="s">
        <v>157</v>
      </c>
      <c r="N485" s="5">
        <v>46212</v>
      </c>
      <c r="O485" s="2" t="s">
        <v>1228</v>
      </c>
      <c r="P485" s="2" t="s">
        <v>49</v>
      </c>
      <c r="Q485" s="2" t="s">
        <v>50</v>
      </c>
      <c r="R485" s="3">
        <v>46212</v>
      </c>
      <c r="S485" s="2" t="s">
        <v>160</v>
      </c>
      <c r="T485" s="2" t="s">
        <v>52</v>
      </c>
      <c r="U485" s="2">
        <v>0</v>
      </c>
      <c r="V485" s="2">
        <v>0</v>
      </c>
      <c r="W485" s="2" t="s">
        <v>241</v>
      </c>
      <c r="X485" s="2">
        <v>2026</v>
      </c>
      <c r="Y485" s="2" t="s">
        <v>55</v>
      </c>
      <c r="Z485" s="4"/>
      <c r="AA485" s="3">
        <v>46212</v>
      </c>
      <c r="AB485" s="2" t="s">
        <v>157</v>
      </c>
      <c r="AC485" s="2">
        <v>483502</v>
      </c>
    </row>
    <row r="486" spans="1:29" ht="64.5" x14ac:dyDescent="0.25">
      <c r="A486" s="2" t="s">
        <v>29</v>
      </c>
      <c r="B486" s="2" t="s">
        <v>42</v>
      </c>
      <c r="C486" s="2" t="s">
        <v>43</v>
      </c>
      <c r="D486" s="2" t="s">
        <v>32</v>
      </c>
      <c r="E486" s="2" t="s">
        <v>1230</v>
      </c>
      <c r="F486" s="2" t="s">
        <v>1231</v>
      </c>
      <c r="G486" s="2">
        <v>2320000</v>
      </c>
      <c r="H486" s="2">
        <v>1</v>
      </c>
      <c r="I486" s="3">
        <v>46212</v>
      </c>
      <c r="J486" s="4"/>
      <c r="K486" s="2">
        <v>4829340</v>
      </c>
      <c r="L486" s="2">
        <v>23200</v>
      </c>
      <c r="M486" s="2" t="s">
        <v>469</v>
      </c>
      <c r="N486" s="5">
        <v>46212</v>
      </c>
      <c r="O486" s="2" t="s">
        <v>1232</v>
      </c>
      <c r="P486" s="2" t="s">
        <v>36</v>
      </c>
      <c r="Q486" s="2" t="s">
        <v>50</v>
      </c>
      <c r="R486" s="3">
        <v>46212</v>
      </c>
      <c r="S486" s="2" t="s">
        <v>472</v>
      </c>
      <c r="T486" s="2" t="s">
        <v>52</v>
      </c>
      <c r="U486" s="2">
        <v>0</v>
      </c>
      <c r="V486" s="2" t="s">
        <v>37</v>
      </c>
      <c r="W486" s="2" t="s">
        <v>241</v>
      </c>
      <c r="X486" s="2">
        <v>2026</v>
      </c>
      <c r="Y486" s="2" t="s">
        <v>40</v>
      </c>
      <c r="Z486" s="4"/>
      <c r="AA486" s="3">
        <v>46212</v>
      </c>
      <c r="AB486" s="2" t="s">
        <v>469</v>
      </c>
      <c r="AC486" s="2">
        <v>483438</v>
      </c>
    </row>
    <row r="487" spans="1:29" ht="64.5" x14ac:dyDescent="0.25">
      <c r="A487" s="2" t="s">
        <v>29</v>
      </c>
      <c r="B487" s="2" t="s">
        <v>42</v>
      </c>
      <c r="C487" s="2" t="s">
        <v>43</v>
      </c>
      <c r="D487" s="2" t="s">
        <v>32</v>
      </c>
      <c r="E487" s="2" t="s">
        <v>1230</v>
      </c>
      <c r="F487" s="2" t="s">
        <v>41</v>
      </c>
      <c r="G487" s="2">
        <v>1000</v>
      </c>
      <c r="H487" s="2">
        <v>1</v>
      </c>
      <c r="I487" s="3">
        <v>46212</v>
      </c>
      <c r="J487" s="4"/>
      <c r="K487" s="2">
        <v>4829340</v>
      </c>
      <c r="L487" s="2">
        <v>23200</v>
      </c>
      <c r="M487" s="2" t="s">
        <v>469</v>
      </c>
      <c r="N487" s="5">
        <v>46212</v>
      </c>
      <c r="O487" s="2" t="s">
        <v>1232</v>
      </c>
      <c r="P487" s="2" t="s">
        <v>36</v>
      </c>
      <c r="Q487" s="2" t="s">
        <v>50</v>
      </c>
      <c r="R487" s="3">
        <v>46212</v>
      </c>
      <c r="S487" s="2" t="s">
        <v>472</v>
      </c>
      <c r="T487" s="2" t="s">
        <v>52</v>
      </c>
      <c r="U487" s="2">
        <v>0</v>
      </c>
      <c r="V487" s="2" t="s">
        <v>37</v>
      </c>
      <c r="W487" s="2" t="s">
        <v>241</v>
      </c>
      <c r="X487" s="2">
        <v>2026</v>
      </c>
      <c r="Y487" s="2" t="s">
        <v>40</v>
      </c>
      <c r="Z487" s="4"/>
      <c r="AA487" s="3">
        <v>46212</v>
      </c>
      <c r="AB487" s="2" t="s">
        <v>469</v>
      </c>
      <c r="AC487" s="2">
        <v>483438</v>
      </c>
    </row>
    <row r="488" spans="1:29" ht="77.25" x14ac:dyDescent="0.25">
      <c r="A488" s="2" t="s">
        <v>29</v>
      </c>
      <c r="B488" s="2" t="s">
        <v>42</v>
      </c>
      <c r="C488" s="2" t="s">
        <v>31</v>
      </c>
      <c r="D488" s="2" t="s">
        <v>737</v>
      </c>
      <c r="E488" s="2" t="s">
        <v>1233</v>
      </c>
      <c r="F488" s="2" t="s">
        <v>281</v>
      </c>
      <c r="G488" s="2">
        <v>2867000</v>
      </c>
      <c r="H488" s="2">
        <v>1</v>
      </c>
      <c r="I488" s="3">
        <v>46219</v>
      </c>
      <c r="J488" s="4"/>
      <c r="K488" s="2">
        <v>4826034</v>
      </c>
      <c r="L488" s="2">
        <v>99000</v>
      </c>
      <c r="M488" s="2" t="s">
        <v>1234</v>
      </c>
      <c r="N488" s="4"/>
      <c r="O488" s="4"/>
      <c r="P488" s="2" t="s">
        <v>49</v>
      </c>
      <c r="Q488" s="2" t="s">
        <v>1235</v>
      </c>
      <c r="R488" s="4"/>
      <c r="S488" s="2" t="s">
        <v>808</v>
      </c>
      <c r="T488" s="2" t="s">
        <v>1236</v>
      </c>
      <c r="U488" s="4"/>
      <c r="V488" s="4"/>
      <c r="W488" s="2" t="s">
        <v>1237</v>
      </c>
      <c r="X488" s="2">
        <v>2026</v>
      </c>
      <c r="Y488" s="2" t="s">
        <v>55</v>
      </c>
      <c r="Z488" s="4"/>
      <c r="AA488" s="3">
        <v>46212</v>
      </c>
      <c r="AB488" s="2" t="s">
        <v>1234</v>
      </c>
      <c r="AC488" s="2">
        <v>483432</v>
      </c>
    </row>
    <row r="489" spans="1:29" ht="77.25" x14ac:dyDescent="0.25">
      <c r="A489" s="2" t="s">
        <v>29</v>
      </c>
      <c r="B489" s="2" t="s">
        <v>42</v>
      </c>
      <c r="C489" s="2" t="s">
        <v>31</v>
      </c>
      <c r="D489" s="2" t="s">
        <v>737</v>
      </c>
      <c r="E489" s="2" t="s">
        <v>1233</v>
      </c>
      <c r="F489" s="2" t="s">
        <v>41</v>
      </c>
      <c r="G489" s="2">
        <v>5000</v>
      </c>
      <c r="H489" s="2">
        <v>1</v>
      </c>
      <c r="I489" s="3">
        <v>46219</v>
      </c>
      <c r="J489" s="4"/>
      <c r="K489" s="2">
        <v>4826034</v>
      </c>
      <c r="L489" s="2">
        <v>99000</v>
      </c>
      <c r="M489" s="2" t="s">
        <v>1234</v>
      </c>
      <c r="N489" s="4"/>
      <c r="O489" s="4"/>
      <c r="P489" s="2" t="s">
        <v>49</v>
      </c>
      <c r="Q489" s="2" t="s">
        <v>1235</v>
      </c>
      <c r="R489" s="4"/>
      <c r="S489" s="2" t="s">
        <v>808</v>
      </c>
      <c r="T489" s="2" t="s">
        <v>1236</v>
      </c>
      <c r="U489" s="4"/>
      <c r="V489" s="4"/>
      <c r="W489" s="2" t="s">
        <v>1237</v>
      </c>
      <c r="X489" s="2">
        <v>2026</v>
      </c>
      <c r="Y489" s="2" t="s">
        <v>55</v>
      </c>
      <c r="Z489" s="4"/>
      <c r="AA489" s="3">
        <v>46212</v>
      </c>
      <c r="AB489" s="2" t="s">
        <v>1234</v>
      </c>
      <c r="AC489" s="2">
        <v>483432</v>
      </c>
    </row>
    <row r="490" spans="1:29" ht="64.5" x14ac:dyDescent="0.25">
      <c r="A490" s="2" t="s">
        <v>29</v>
      </c>
      <c r="B490" s="2" t="s">
        <v>42</v>
      </c>
      <c r="C490" s="2" t="s">
        <v>43</v>
      </c>
      <c r="D490" s="2" t="s">
        <v>32</v>
      </c>
      <c r="E490" s="2" t="s">
        <v>1238</v>
      </c>
      <c r="F490" s="2" t="s">
        <v>1239</v>
      </c>
      <c r="G490" s="2">
        <v>2100000</v>
      </c>
      <c r="H490" s="2">
        <v>1</v>
      </c>
      <c r="I490" s="3">
        <v>46213</v>
      </c>
      <c r="J490" s="4"/>
      <c r="K490" s="2">
        <v>4829196</v>
      </c>
      <c r="L490" s="2">
        <v>30000</v>
      </c>
      <c r="M490" s="2" t="s">
        <v>222</v>
      </c>
      <c r="N490" s="5">
        <v>46212</v>
      </c>
      <c r="O490" s="2" t="s">
        <v>1240</v>
      </c>
      <c r="P490" s="2" t="s">
        <v>36</v>
      </c>
      <c r="Q490" s="2" t="s">
        <v>50</v>
      </c>
      <c r="R490" s="3">
        <v>46212</v>
      </c>
      <c r="S490" s="2" t="s">
        <v>224</v>
      </c>
      <c r="T490" s="2" t="s">
        <v>52</v>
      </c>
      <c r="U490" s="2" t="s">
        <v>1241</v>
      </c>
      <c r="V490" s="2" t="s">
        <v>1242</v>
      </c>
      <c r="W490" s="2" t="s">
        <v>1243</v>
      </c>
      <c r="X490" s="2">
        <v>2026</v>
      </c>
      <c r="Y490" s="2" t="s">
        <v>40</v>
      </c>
      <c r="Z490" s="4"/>
      <c r="AA490" s="3">
        <v>46212</v>
      </c>
      <c r="AB490" s="2" t="s">
        <v>222</v>
      </c>
      <c r="AC490" s="2">
        <v>483414</v>
      </c>
    </row>
    <row r="491" spans="1:29" ht="39" x14ac:dyDescent="0.25">
      <c r="A491" s="2" t="s">
        <v>29</v>
      </c>
      <c r="B491" s="2" t="s">
        <v>42</v>
      </c>
      <c r="C491" s="2" t="s">
        <v>43</v>
      </c>
      <c r="D491" s="2" t="s">
        <v>32</v>
      </c>
      <c r="E491" s="2" t="s">
        <v>1238</v>
      </c>
      <c r="F491" s="2" t="s">
        <v>41</v>
      </c>
      <c r="G491" s="2">
        <v>1000</v>
      </c>
      <c r="H491" s="2">
        <v>1</v>
      </c>
      <c r="I491" s="3">
        <v>46213</v>
      </c>
      <c r="J491" s="4"/>
      <c r="K491" s="2">
        <v>4829196</v>
      </c>
      <c r="L491" s="2">
        <v>30000</v>
      </c>
      <c r="M491" s="2" t="s">
        <v>222</v>
      </c>
      <c r="N491" s="5">
        <v>46212</v>
      </c>
      <c r="O491" s="2" t="s">
        <v>1240</v>
      </c>
      <c r="P491" s="2" t="s">
        <v>36</v>
      </c>
      <c r="Q491" s="2" t="s">
        <v>50</v>
      </c>
      <c r="R491" s="3">
        <v>46212</v>
      </c>
      <c r="S491" s="2" t="s">
        <v>224</v>
      </c>
      <c r="T491" s="2" t="s">
        <v>52</v>
      </c>
      <c r="U491" s="2" t="s">
        <v>1241</v>
      </c>
      <c r="V491" s="2" t="s">
        <v>1242</v>
      </c>
      <c r="W491" s="2" t="s">
        <v>1243</v>
      </c>
      <c r="X491" s="2">
        <v>2026</v>
      </c>
      <c r="Y491" s="2" t="s">
        <v>40</v>
      </c>
      <c r="Z491" s="4"/>
      <c r="AA491" s="3">
        <v>46212</v>
      </c>
      <c r="AB491" s="2" t="s">
        <v>222</v>
      </c>
      <c r="AC491" s="2">
        <v>483414</v>
      </c>
    </row>
    <row r="492" spans="1:29" ht="51.75" x14ac:dyDescent="0.25">
      <c r="A492" s="2" t="s">
        <v>29</v>
      </c>
      <c r="B492" s="2" t="s">
        <v>42</v>
      </c>
      <c r="C492" s="2" t="s">
        <v>31</v>
      </c>
      <c r="D492" s="2" t="s">
        <v>32</v>
      </c>
      <c r="E492" s="2" t="s">
        <v>1244</v>
      </c>
      <c r="F492" s="2" t="s">
        <v>1092</v>
      </c>
      <c r="G492" s="2">
        <v>0</v>
      </c>
      <c r="H492" s="2">
        <v>1</v>
      </c>
      <c r="I492" s="3">
        <v>46219</v>
      </c>
      <c r="J492" s="4"/>
      <c r="K492" s="2">
        <v>4829168</v>
      </c>
      <c r="L492" s="2">
        <v>30000</v>
      </c>
      <c r="M492" s="2" t="s">
        <v>126</v>
      </c>
      <c r="N492" s="4"/>
      <c r="O492" s="4"/>
      <c r="P492" s="2" t="s">
        <v>36</v>
      </c>
      <c r="Q492" s="4"/>
      <c r="R492" s="4"/>
      <c r="S492" s="2" t="s">
        <v>38</v>
      </c>
      <c r="T492" s="4"/>
      <c r="U492" s="4"/>
      <c r="V492" s="4"/>
      <c r="W492" s="4"/>
      <c r="X492" s="2">
        <v>2025</v>
      </c>
      <c r="Y492" s="2" t="s">
        <v>40</v>
      </c>
      <c r="Z492" s="4"/>
      <c r="AA492" s="3">
        <v>46212</v>
      </c>
      <c r="AB492" s="2" t="s">
        <v>126</v>
      </c>
      <c r="AC492" s="2">
        <v>483410</v>
      </c>
    </row>
    <row r="493" spans="1:29" ht="51.75" x14ac:dyDescent="0.25">
      <c r="A493" s="2" t="s">
        <v>29</v>
      </c>
      <c r="B493" s="2" t="s">
        <v>42</v>
      </c>
      <c r="C493" s="2" t="s">
        <v>31</v>
      </c>
      <c r="D493" s="2" t="s">
        <v>32</v>
      </c>
      <c r="E493" s="2" t="s">
        <v>1244</v>
      </c>
      <c r="F493" s="2" t="s">
        <v>41</v>
      </c>
      <c r="G493" s="2">
        <v>1000</v>
      </c>
      <c r="H493" s="2">
        <v>1</v>
      </c>
      <c r="I493" s="3">
        <v>46219</v>
      </c>
      <c r="J493" s="4"/>
      <c r="K493" s="2">
        <v>4829168</v>
      </c>
      <c r="L493" s="2">
        <v>30000</v>
      </c>
      <c r="M493" s="2" t="s">
        <v>126</v>
      </c>
      <c r="N493" s="4"/>
      <c r="O493" s="4"/>
      <c r="P493" s="2" t="s">
        <v>36</v>
      </c>
      <c r="Q493" s="4"/>
      <c r="R493" s="4"/>
      <c r="S493" s="2" t="s">
        <v>38</v>
      </c>
      <c r="T493" s="4"/>
      <c r="U493" s="4"/>
      <c r="V493" s="4"/>
      <c r="W493" s="4"/>
      <c r="X493" s="2">
        <v>2025</v>
      </c>
      <c r="Y493" s="2" t="s">
        <v>40</v>
      </c>
      <c r="Z493" s="4"/>
      <c r="AA493" s="3">
        <v>46212</v>
      </c>
      <c r="AB493" s="2" t="s">
        <v>126</v>
      </c>
      <c r="AC493" s="2">
        <v>483410</v>
      </c>
    </row>
    <row r="494" spans="1:29" ht="64.5" x14ac:dyDescent="0.25">
      <c r="A494" s="2" t="s">
        <v>29</v>
      </c>
      <c r="B494" s="2" t="s">
        <v>42</v>
      </c>
      <c r="C494" s="2" t="s">
        <v>43</v>
      </c>
      <c r="D494" s="2" t="s">
        <v>32</v>
      </c>
      <c r="E494" s="2" t="s">
        <v>1245</v>
      </c>
      <c r="F494" s="2" t="s">
        <v>1246</v>
      </c>
      <c r="G494" s="2">
        <v>2270000</v>
      </c>
      <c r="H494" s="2">
        <v>1</v>
      </c>
      <c r="I494" s="3">
        <v>46212</v>
      </c>
      <c r="J494" s="4"/>
      <c r="K494" s="2">
        <v>4828909</v>
      </c>
      <c r="L494" s="2">
        <v>45400</v>
      </c>
      <c r="M494" s="2" t="s">
        <v>103</v>
      </c>
      <c r="N494" s="5">
        <v>46212</v>
      </c>
      <c r="O494" s="2" t="s">
        <v>1247</v>
      </c>
      <c r="P494" s="2" t="s">
        <v>36</v>
      </c>
      <c r="Q494" s="2" t="s">
        <v>50</v>
      </c>
      <c r="R494" s="3">
        <v>46212</v>
      </c>
      <c r="S494" s="2" t="s">
        <v>38</v>
      </c>
      <c r="T494" s="2" t="s">
        <v>52</v>
      </c>
      <c r="U494" s="2">
        <v>0</v>
      </c>
      <c r="V494" s="2">
        <v>0</v>
      </c>
      <c r="W494" s="2" t="s">
        <v>154</v>
      </c>
      <c r="X494" s="2">
        <v>2026</v>
      </c>
      <c r="Y494" s="2" t="s">
        <v>40</v>
      </c>
      <c r="Z494" s="4"/>
      <c r="AA494" s="3">
        <v>46212</v>
      </c>
      <c r="AB494" s="2" t="s">
        <v>103</v>
      </c>
      <c r="AC494" s="2">
        <v>483404</v>
      </c>
    </row>
    <row r="495" spans="1:29" ht="51.75" x14ac:dyDescent="0.25">
      <c r="A495" s="2" t="s">
        <v>29</v>
      </c>
      <c r="B495" s="2" t="s">
        <v>42</v>
      </c>
      <c r="C495" s="2" t="s">
        <v>43</v>
      </c>
      <c r="D495" s="2" t="s">
        <v>32</v>
      </c>
      <c r="E495" s="2" t="s">
        <v>1245</v>
      </c>
      <c r="F495" s="2" t="s">
        <v>41</v>
      </c>
      <c r="G495" s="2">
        <v>1000</v>
      </c>
      <c r="H495" s="2">
        <v>1</v>
      </c>
      <c r="I495" s="3">
        <v>46212</v>
      </c>
      <c r="J495" s="4"/>
      <c r="K495" s="2">
        <v>4828909</v>
      </c>
      <c r="L495" s="2">
        <v>45400</v>
      </c>
      <c r="M495" s="2" t="s">
        <v>103</v>
      </c>
      <c r="N495" s="5">
        <v>46212</v>
      </c>
      <c r="O495" s="2" t="s">
        <v>1247</v>
      </c>
      <c r="P495" s="2" t="s">
        <v>36</v>
      </c>
      <c r="Q495" s="2" t="s">
        <v>50</v>
      </c>
      <c r="R495" s="3">
        <v>46212</v>
      </c>
      <c r="S495" s="2" t="s">
        <v>38</v>
      </c>
      <c r="T495" s="2" t="s">
        <v>52</v>
      </c>
      <c r="U495" s="2">
        <v>0</v>
      </c>
      <c r="V495" s="2">
        <v>0</v>
      </c>
      <c r="W495" s="2" t="s">
        <v>154</v>
      </c>
      <c r="X495" s="2">
        <v>2026</v>
      </c>
      <c r="Y495" s="2" t="s">
        <v>40</v>
      </c>
      <c r="Z495" s="4"/>
      <c r="AA495" s="3">
        <v>46212</v>
      </c>
      <c r="AB495" s="2" t="s">
        <v>103</v>
      </c>
      <c r="AC495" s="2">
        <v>483404</v>
      </c>
    </row>
    <row r="496" spans="1:29" ht="102.75" x14ac:dyDescent="0.25">
      <c r="A496" s="2" t="s">
        <v>29</v>
      </c>
      <c r="B496" s="2" t="s">
        <v>42</v>
      </c>
      <c r="C496" s="2" t="s">
        <v>43</v>
      </c>
      <c r="D496" s="2" t="s">
        <v>643</v>
      </c>
      <c r="E496" s="2" t="s">
        <v>1248</v>
      </c>
      <c r="F496" s="2" t="s">
        <v>1249</v>
      </c>
      <c r="G496" s="2">
        <v>550000</v>
      </c>
      <c r="H496" s="2">
        <v>1</v>
      </c>
      <c r="I496" s="3">
        <v>46212</v>
      </c>
      <c r="J496" s="4"/>
      <c r="K496" s="2">
        <v>132942</v>
      </c>
      <c r="L496" s="2">
        <v>11000</v>
      </c>
      <c r="M496" s="2" t="s">
        <v>35</v>
      </c>
      <c r="N496" s="5">
        <v>46209</v>
      </c>
      <c r="O496" s="2" t="s">
        <v>1250</v>
      </c>
      <c r="P496" s="2" t="s">
        <v>136</v>
      </c>
      <c r="Q496" s="4"/>
      <c r="R496" s="3">
        <v>46209</v>
      </c>
      <c r="S496" s="2" t="s">
        <v>38</v>
      </c>
      <c r="T496" s="2" t="s">
        <v>1251</v>
      </c>
      <c r="U496" s="2">
        <v>0</v>
      </c>
      <c r="V496" s="2">
        <v>0</v>
      </c>
      <c r="W496" s="2" t="s">
        <v>1251</v>
      </c>
      <c r="X496" s="2">
        <v>2019</v>
      </c>
      <c r="Y496" s="2" t="s">
        <v>55</v>
      </c>
      <c r="Z496" s="4"/>
      <c r="AA496" s="4"/>
      <c r="AB496" s="2" t="s">
        <v>35</v>
      </c>
      <c r="AC496" s="2">
        <v>483392</v>
      </c>
    </row>
    <row r="497" spans="1:29" ht="77.25" x14ac:dyDescent="0.25">
      <c r="A497" s="2" t="s">
        <v>29</v>
      </c>
      <c r="B497" s="2" t="s">
        <v>30</v>
      </c>
      <c r="C497" s="2" t="s">
        <v>31</v>
      </c>
      <c r="D497" s="2" t="s">
        <v>67</v>
      </c>
      <c r="E497" s="2" t="s">
        <v>1252</v>
      </c>
      <c r="F497" s="2" t="s">
        <v>1253</v>
      </c>
      <c r="G497" s="2">
        <v>1650000</v>
      </c>
      <c r="H497" s="2">
        <v>1</v>
      </c>
      <c r="I497" s="3">
        <v>46219</v>
      </c>
      <c r="J497" s="4"/>
      <c r="K497" s="2">
        <v>2522867</v>
      </c>
      <c r="L497" s="2">
        <v>0</v>
      </c>
      <c r="M497" s="2" t="s">
        <v>1254</v>
      </c>
      <c r="N497" s="4"/>
      <c r="O497" s="4"/>
      <c r="P497" s="2" t="s">
        <v>49</v>
      </c>
      <c r="Q497" s="2" t="s">
        <v>37</v>
      </c>
      <c r="R497" s="4"/>
      <c r="S497" s="2" t="s">
        <v>1255</v>
      </c>
      <c r="T497" s="4"/>
      <c r="U497" s="4"/>
      <c r="V497" s="4"/>
      <c r="W497" s="2" t="s">
        <v>1256</v>
      </c>
      <c r="X497" s="2">
        <v>2026</v>
      </c>
      <c r="Y497" s="2" t="s">
        <v>65</v>
      </c>
      <c r="Z497" s="4"/>
      <c r="AA497" s="3">
        <v>46212</v>
      </c>
      <c r="AB497" s="2" t="s">
        <v>1254</v>
      </c>
      <c r="AC497" s="2">
        <v>483380</v>
      </c>
    </row>
    <row r="498" spans="1:29" ht="77.25" x14ac:dyDescent="0.25">
      <c r="A498" s="2" t="s">
        <v>29</v>
      </c>
      <c r="B498" s="2" t="s">
        <v>30</v>
      </c>
      <c r="C498" s="2" t="s">
        <v>31</v>
      </c>
      <c r="D498" s="2" t="s">
        <v>67</v>
      </c>
      <c r="E498" s="2" t="s">
        <v>1252</v>
      </c>
      <c r="F498" s="2" t="s">
        <v>41</v>
      </c>
      <c r="G498" s="2">
        <v>5000</v>
      </c>
      <c r="H498" s="2">
        <v>1</v>
      </c>
      <c r="I498" s="3">
        <v>46219</v>
      </c>
      <c r="J498" s="4"/>
      <c r="K498" s="2">
        <v>2522867</v>
      </c>
      <c r="L498" s="2">
        <v>0</v>
      </c>
      <c r="M498" s="2" t="s">
        <v>1254</v>
      </c>
      <c r="N498" s="4"/>
      <c r="O498" s="4"/>
      <c r="P498" s="2" t="s">
        <v>49</v>
      </c>
      <c r="Q498" s="2" t="s">
        <v>37</v>
      </c>
      <c r="R498" s="4"/>
      <c r="S498" s="2" t="s">
        <v>1255</v>
      </c>
      <c r="T498" s="4"/>
      <c r="U498" s="4"/>
      <c r="V498" s="4"/>
      <c r="W498" s="2" t="s">
        <v>1256</v>
      </c>
      <c r="X498" s="2">
        <v>2026</v>
      </c>
      <c r="Y498" s="2" t="s">
        <v>65</v>
      </c>
      <c r="Z498" s="4"/>
      <c r="AA498" s="3">
        <v>46212</v>
      </c>
      <c r="AB498" s="2" t="s">
        <v>1254</v>
      </c>
      <c r="AC498" s="2">
        <v>483380</v>
      </c>
    </row>
    <row r="499" spans="1:29" ht="64.5" x14ac:dyDescent="0.25">
      <c r="A499" s="2" t="s">
        <v>29</v>
      </c>
      <c r="B499" s="2" t="s">
        <v>30</v>
      </c>
      <c r="C499" s="2" t="s">
        <v>31</v>
      </c>
      <c r="D499" s="2" t="s">
        <v>32</v>
      </c>
      <c r="E499" s="2" t="s">
        <v>1257</v>
      </c>
      <c r="F499" s="2" t="s">
        <v>1258</v>
      </c>
      <c r="G499" s="2">
        <v>2270000</v>
      </c>
      <c r="H499" s="2">
        <v>1</v>
      </c>
      <c r="I499" s="3">
        <v>46219</v>
      </c>
      <c r="J499" s="4"/>
      <c r="K499" s="2">
        <v>4828985</v>
      </c>
      <c r="L499" s="2">
        <v>0</v>
      </c>
      <c r="M499" s="2" t="s">
        <v>469</v>
      </c>
      <c r="N499" s="4"/>
      <c r="O499" s="4"/>
      <c r="P499" s="2" t="s">
        <v>36</v>
      </c>
      <c r="Q499" s="4"/>
      <c r="R499" s="3">
        <v>46212</v>
      </c>
      <c r="S499" s="2" t="s">
        <v>472</v>
      </c>
      <c r="T499" s="4"/>
      <c r="U499" s="4"/>
      <c r="V499" s="4"/>
      <c r="W499" s="4"/>
      <c r="X499" s="2">
        <v>2026</v>
      </c>
      <c r="Y499" s="2" t="s">
        <v>40</v>
      </c>
      <c r="Z499" s="4"/>
      <c r="AA499" s="3">
        <v>46212</v>
      </c>
      <c r="AB499" s="2" t="s">
        <v>469</v>
      </c>
      <c r="AC499" s="2">
        <v>483374</v>
      </c>
    </row>
    <row r="500" spans="1:29" ht="64.5" x14ac:dyDescent="0.25">
      <c r="A500" s="2" t="s">
        <v>29</v>
      </c>
      <c r="B500" s="2" t="s">
        <v>30</v>
      </c>
      <c r="C500" s="2" t="s">
        <v>31</v>
      </c>
      <c r="D500" s="2" t="s">
        <v>32</v>
      </c>
      <c r="E500" s="2" t="s">
        <v>1257</v>
      </c>
      <c r="F500" s="2" t="s">
        <v>41</v>
      </c>
      <c r="G500" s="2">
        <v>1000</v>
      </c>
      <c r="H500" s="2">
        <v>1</v>
      </c>
      <c r="I500" s="3">
        <v>46219</v>
      </c>
      <c r="J500" s="4"/>
      <c r="K500" s="2">
        <v>4828985</v>
      </c>
      <c r="L500" s="2">
        <v>0</v>
      </c>
      <c r="M500" s="2" t="s">
        <v>469</v>
      </c>
      <c r="N500" s="4"/>
      <c r="O500" s="4"/>
      <c r="P500" s="2" t="s">
        <v>36</v>
      </c>
      <c r="Q500" s="4"/>
      <c r="R500" s="3">
        <v>46212</v>
      </c>
      <c r="S500" s="2" t="s">
        <v>472</v>
      </c>
      <c r="T500" s="4"/>
      <c r="U500" s="4"/>
      <c r="V500" s="4"/>
      <c r="W500" s="4"/>
      <c r="X500" s="2">
        <v>2026</v>
      </c>
      <c r="Y500" s="2" t="s">
        <v>40</v>
      </c>
      <c r="Z500" s="4"/>
      <c r="AA500" s="3">
        <v>46212</v>
      </c>
      <c r="AB500" s="2" t="s">
        <v>469</v>
      </c>
      <c r="AC500" s="2">
        <v>483374</v>
      </c>
    </row>
    <row r="501" spans="1:29" ht="64.5" x14ac:dyDescent="0.25">
      <c r="A501" s="2" t="s">
        <v>29</v>
      </c>
      <c r="B501" s="2" t="s">
        <v>42</v>
      </c>
      <c r="C501" s="2" t="s">
        <v>43</v>
      </c>
      <c r="D501" s="2" t="s">
        <v>32</v>
      </c>
      <c r="E501" s="2" t="s">
        <v>1259</v>
      </c>
      <c r="F501" s="2" t="s">
        <v>1260</v>
      </c>
      <c r="G501" s="2">
        <v>2275000</v>
      </c>
      <c r="H501" s="2">
        <v>1</v>
      </c>
      <c r="I501" s="3">
        <v>46214</v>
      </c>
      <c r="J501" s="4"/>
      <c r="K501" s="2">
        <v>4826522</v>
      </c>
      <c r="L501" s="2">
        <v>30000</v>
      </c>
      <c r="M501" s="2" t="s">
        <v>659</v>
      </c>
      <c r="N501" s="5">
        <v>46212</v>
      </c>
      <c r="O501" s="2" t="s">
        <v>1261</v>
      </c>
      <c r="P501" s="2" t="s">
        <v>36</v>
      </c>
      <c r="Q501" s="2" t="s">
        <v>337</v>
      </c>
      <c r="R501" s="3">
        <v>46212</v>
      </c>
      <c r="S501" s="2" t="s">
        <v>38</v>
      </c>
      <c r="T501" s="2" t="s">
        <v>98</v>
      </c>
      <c r="U501" s="2" t="s">
        <v>364</v>
      </c>
      <c r="V501" s="2">
        <v>0</v>
      </c>
      <c r="W501" s="2" t="s">
        <v>535</v>
      </c>
      <c r="X501" s="2">
        <v>2026</v>
      </c>
      <c r="Y501" s="2" t="s">
        <v>40</v>
      </c>
      <c r="Z501" s="4"/>
      <c r="AA501" s="3">
        <v>46212</v>
      </c>
      <c r="AB501" s="2" t="s">
        <v>659</v>
      </c>
      <c r="AC501" s="2">
        <v>483358</v>
      </c>
    </row>
    <row r="502" spans="1:29" ht="51.75" x14ac:dyDescent="0.25">
      <c r="A502" s="2" t="s">
        <v>29</v>
      </c>
      <c r="B502" s="2" t="s">
        <v>42</v>
      </c>
      <c r="C502" s="2" t="s">
        <v>43</v>
      </c>
      <c r="D502" s="2" t="s">
        <v>32</v>
      </c>
      <c r="E502" s="2" t="s">
        <v>1259</v>
      </c>
      <c r="F502" s="2" t="s">
        <v>41</v>
      </c>
      <c r="G502" s="2">
        <v>1000</v>
      </c>
      <c r="H502" s="2">
        <v>1</v>
      </c>
      <c r="I502" s="3">
        <v>46214</v>
      </c>
      <c r="J502" s="4"/>
      <c r="K502" s="2">
        <v>4826522</v>
      </c>
      <c r="L502" s="2">
        <v>30000</v>
      </c>
      <c r="M502" s="2" t="s">
        <v>659</v>
      </c>
      <c r="N502" s="5">
        <v>46212</v>
      </c>
      <c r="O502" s="2" t="s">
        <v>1261</v>
      </c>
      <c r="P502" s="2" t="s">
        <v>36</v>
      </c>
      <c r="Q502" s="2" t="s">
        <v>337</v>
      </c>
      <c r="R502" s="3">
        <v>46212</v>
      </c>
      <c r="S502" s="2" t="s">
        <v>38</v>
      </c>
      <c r="T502" s="2" t="s">
        <v>98</v>
      </c>
      <c r="U502" s="2" t="s">
        <v>364</v>
      </c>
      <c r="V502" s="2">
        <v>0</v>
      </c>
      <c r="W502" s="2" t="s">
        <v>535</v>
      </c>
      <c r="X502" s="2">
        <v>2026</v>
      </c>
      <c r="Y502" s="2" t="s">
        <v>40</v>
      </c>
      <c r="Z502" s="4"/>
      <c r="AA502" s="3">
        <v>46212</v>
      </c>
      <c r="AB502" s="2" t="s">
        <v>659</v>
      </c>
      <c r="AC502" s="2">
        <v>483358</v>
      </c>
    </row>
    <row r="503" spans="1:29" ht="64.5" x14ac:dyDescent="0.25">
      <c r="A503" s="2" t="s">
        <v>29</v>
      </c>
      <c r="B503" s="2" t="s">
        <v>42</v>
      </c>
      <c r="C503" s="2" t="s">
        <v>43</v>
      </c>
      <c r="D503" s="2" t="s">
        <v>32</v>
      </c>
      <c r="E503" s="2" t="s">
        <v>1262</v>
      </c>
      <c r="F503" s="2" t="s">
        <v>1263</v>
      </c>
      <c r="G503" s="2">
        <v>1950000</v>
      </c>
      <c r="H503" s="2">
        <v>1</v>
      </c>
      <c r="I503" s="3">
        <v>46212</v>
      </c>
      <c r="J503" s="4"/>
      <c r="K503" s="2">
        <v>4828696</v>
      </c>
      <c r="L503" s="2">
        <v>39000</v>
      </c>
      <c r="M503" s="2" t="s">
        <v>478</v>
      </c>
      <c r="N503" s="5">
        <v>46212</v>
      </c>
      <c r="O503" s="2">
        <v>8936</v>
      </c>
      <c r="P503" s="2" t="s">
        <v>36</v>
      </c>
      <c r="Q503" s="2" t="s">
        <v>61</v>
      </c>
      <c r="R503" s="3">
        <v>46212</v>
      </c>
      <c r="S503" s="2" t="s">
        <v>110</v>
      </c>
      <c r="T503" s="2" t="s">
        <v>63</v>
      </c>
      <c r="U503" s="2" t="s">
        <v>924</v>
      </c>
      <c r="V503" s="2" t="s">
        <v>1264</v>
      </c>
      <c r="W503" s="2" t="s">
        <v>728</v>
      </c>
      <c r="X503" s="2">
        <v>2026</v>
      </c>
      <c r="Y503" s="2" t="s">
        <v>40</v>
      </c>
      <c r="Z503" s="4"/>
      <c r="AA503" s="3">
        <v>46212</v>
      </c>
      <c r="AB503" s="2" t="s">
        <v>478</v>
      </c>
      <c r="AC503" s="2">
        <v>483330</v>
      </c>
    </row>
    <row r="504" spans="1:29" ht="51.75" x14ac:dyDescent="0.25">
      <c r="A504" s="2" t="s">
        <v>29</v>
      </c>
      <c r="B504" s="2" t="s">
        <v>42</v>
      </c>
      <c r="C504" s="2" t="s">
        <v>43</v>
      </c>
      <c r="D504" s="2" t="s">
        <v>32</v>
      </c>
      <c r="E504" s="2" t="s">
        <v>1262</v>
      </c>
      <c r="F504" s="2" t="s">
        <v>41</v>
      </c>
      <c r="G504" s="2">
        <v>1000</v>
      </c>
      <c r="H504" s="2">
        <v>1</v>
      </c>
      <c r="I504" s="3">
        <v>46212</v>
      </c>
      <c r="J504" s="4"/>
      <c r="K504" s="2">
        <v>4828696</v>
      </c>
      <c r="L504" s="2">
        <v>39000</v>
      </c>
      <c r="M504" s="2" t="s">
        <v>478</v>
      </c>
      <c r="N504" s="5">
        <v>46212</v>
      </c>
      <c r="O504" s="2">
        <v>8936</v>
      </c>
      <c r="P504" s="2" t="s">
        <v>36</v>
      </c>
      <c r="Q504" s="2" t="s">
        <v>61</v>
      </c>
      <c r="R504" s="3">
        <v>46212</v>
      </c>
      <c r="S504" s="2" t="s">
        <v>110</v>
      </c>
      <c r="T504" s="2" t="s">
        <v>63</v>
      </c>
      <c r="U504" s="2" t="s">
        <v>924</v>
      </c>
      <c r="V504" s="2" t="s">
        <v>1264</v>
      </c>
      <c r="W504" s="2" t="s">
        <v>728</v>
      </c>
      <c r="X504" s="2">
        <v>2026</v>
      </c>
      <c r="Y504" s="2" t="s">
        <v>40</v>
      </c>
      <c r="Z504" s="4"/>
      <c r="AA504" s="3">
        <v>46212</v>
      </c>
      <c r="AB504" s="2" t="s">
        <v>478</v>
      </c>
      <c r="AC504" s="2">
        <v>483330</v>
      </c>
    </row>
    <row r="505" spans="1:29" ht="64.5" x14ac:dyDescent="0.25">
      <c r="A505" s="2" t="s">
        <v>29</v>
      </c>
      <c r="B505" s="2" t="s">
        <v>30</v>
      </c>
      <c r="C505" s="2" t="s">
        <v>31</v>
      </c>
      <c r="D505" s="2" t="s">
        <v>32</v>
      </c>
      <c r="E505" s="2" t="s">
        <v>1265</v>
      </c>
      <c r="F505" s="2" t="s">
        <v>1266</v>
      </c>
      <c r="G505" s="2">
        <v>3290000</v>
      </c>
      <c r="H505" s="2">
        <v>1</v>
      </c>
      <c r="I505" s="3">
        <v>46219</v>
      </c>
      <c r="J505" s="4"/>
      <c r="K505" s="2">
        <v>4828403</v>
      </c>
      <c r="L505" s="2">
        <v>0</v>
      </c>
      <c r="M505" s="2" t="s">
        <v>47</v>
      </c>
      <c r="N505" s="4"/>
      <c r="O505" s="4"/>
      <c r="P505" s="2" t="s">
        <v>36</v>
      </c>
      <c r="Q505" s="2" t="s">
        <v>1267</v>
      </c>
      <c r="R505" s="4"/>
      <c r="S505" s="2" t="s">
        <v>51</v>
      </c>
      <c r="T505" s="4"/>
      <c r="U505" s="4"/>
      <c r="V505" s="4"/>
      <c r="W505" s="2" t="s">
        <v>1268</v>
      </c>
      <c r="X505" s="2">
        <v>2026</v>
      </c>
      <c r="Y505" s="2" t="s">
        <v>40</v>
      </c>
      <c r="Z505" s="4"/>
      <c r="AA505" s="3">
        <v>46212</v>
      </c>
      <c r="AB505" s="2" t="s">
        <v>47</v>
      </c>
      <c r="AC505" s="2">
        <v>483306</v>
      </c>
    </row>
    <row r="506" spans="1:29" ht="51.75" x14ac:dyDescent="0.25">
      <c r="A506" s="2" t="s">
        <v>29</v>
      </c>
      <c r="B506" s="2" t="s">
        <v>30</v>
      </c>
      <c r="C506" s="2" t="s">
        <v>31</v>
      </c>
      <c r="D506" s="2" t="s">
        <v>32</v>
      </c>
      <c r="E506" s="2" t="s">
        <v>1265</v>
      </c>
      <c r="F506" s="2" t="s">
        <v>41</v>
      </c>
      <c r="G506" s="2">
        <v>1000</v>
      </c>
      <c r="H506" s="2">
        <v>1</v>
      </c>
      <c r="I506" s="3">
        <v>46219</v>
      </c>
      <c r="J506" s="4"/>
      <c r="K506" s="2">
        <v>4828403</v>
      </c>
      <c r="L506" s="2">
        <v>0</v>
      </c>
      <c r="M506" s="2" t="s">
        <v>47</v>
      </c>
      <c r="N506" s="4"/>
      <c r="O506" s="4"/>
      <c r="P506" s="2" t="s">
        <v>36</v>
      </c>
      <c r="Q506" s="2" t="s">
        <v>1267</v>
      </c>
      <c r="R506" s="4"/>
      <c r="S506" s="2" t="s">
        <v>51</v>
      </c>
      <c r="T506" s="4"/>
      <c r="U506" s="4"/>
      <c r="V506" s="4"/>
      <c r="W506" s="2" t="s">
        <v>1268</v>
      </c>
      <c r="X506" s="2">
        <v>2026</v>
      </c>
      <c r="Y506" s="2" t="s">
        <v>40</v>
      </c>
      <c r="Z506" s="4"/>
      <c r="AA506" s="3">
        <v>46212</v>
      </c>
      <c r="AB506" s="2" t="s">
        <v>47</v>
      </c>
      <c r="AC506" s="2">
        <v>483306</v>
      </c>
    </row>
    <row r="507" spans="1:29" ht="64.5" x14ac:dyDescent="0.25">
      <c r="A507" s="2" t="s">
        <v>29</v>
      </c>
      <c r="B507" s="2" t="s">
        <v>42</v>
      </c>
      <c r="C507" s="2" t="s">
        <v>43</v>
      </c>
      <c r="D507" s="2" t="s">
        <v>32</v>
      </c>
      <c r="E507" s="2" t="s">
        <v>1269</v>
      </c>
      <c r="F507" s="2" t="s">
        <v>1270</v>
      </c>
      <c r="G507" s="2">
        <v>2450000</v>
      </c>
      <c r="H507" s="2">
        <v>1</v>
      </c>
      <c r="I507" s="3">
        <v>46213</v>
      </c>
      <c r="J507" s="4"/>
      <c r="K507" s="2">
        <v>4827989</v>
      </c>
      <c r="L507" s="2">
        <v>30000</v>
      </c>
      <c r="M507" s="2" t="s">
        <v>222</v>
      </c>
      <c r="N507" s="5">
        <v>46212</v>
      </c>
      <c r="O507" s="2" t="s">
        <v>1271</v>
      </c>
      <c r="P507" s="2" t="s">
        <v>36</v>
      </c>
      <c r="Q507" s="2" t="s">
        <v>337</v>
      </c>
      <c r="R507" s="3">
        <v>46212</v>
      </c>
      <c r="S507" s="2" t="s">
        <v>224</v>
      </c>
      <c r="T507" s="2" t="s">
        <v>98</v>
      </c>
      <c r="U507" s="2" t="s">
        <v>1272</v>
      </c>
      <c r="V507" s="2" t="s">
        <v>1273</v>
      </c>
      <c r="W507" s="2" t="s">
        <v>1274</v>
      </c>
      <c r="X507" s="2">
        <v>2026</v>
      </c>
      <c r="Y507" s="2" t="s">
        <v>40</v>
      </c>
      <c r="Z507" s="4"/>
      <c r="AA507" s="3">
        <v>46212</v>
      </c>
      <c r="AB507" s="2" t="s">
        <v>222</v>
      </c>
      <c r="AC507" s="2">
        <v>483250</v>
      </c>
    </row>
    <row r="508" spans="1:29" ht="39" x14ac:dyDescent="0.25">
      <c r="A508" s="2" t="s">
        <v>29</v>
      </c>
      <c r="B508" s="2" t="s">
        <v>42</v>
      </c>
      <c r="C508" s="2" t="s">
        <v>43</v>
      </c>
      <c r="D508" s="2" t="s">
        <v>32</v>
      </c>
      <c r="E508" s="2" t="s">
        <v>1269</v>
      </c>
      <c r="F508" s="2" t="s">
        <v>41</v>
      </c>
      <c r="G508" s="2">
        <v>1000</v>
      </c>
      <c r="H508" s="2">
        <v>1</v>
      </c>
      <c r="I508" s="3">
        <v>46213</v>
      </c>
      <c r="J508" s="4"/>
      <c r="K508" s="2">
        <v>4827989</v>
      </c>
      <c r="L508" s="2">
        <v>30000</v>
      </c>
      <c r="M508" s="2" t="s">
        <v>222</v>
      </c>
      <c r="N508" s="5">
        <v>46212</v>
      </c>
      <c r="O508" s="2" t="s">
        <v>1271</v>
      </c>
      <c r="P508" s="2" t="s">
        <v>36</v>
      </c>
      <c r="Q508" s="2" t="s">
        <v>337</v>
      </c>
      <c r="R508" s="3">
        <v>46212</v>
      </c>
      <c r="S508" s="2" t="s">
        <v>224</v>
      </c>
      <c r="T508" s="2" t="s">
        <v>98</v>
      </c>
      <c r="U508" s="2" t="s">
        <v>1272</v>
      </c>
      <c r="V508" s="2" t="s">
        <v>1273</v>
      </c>
      <c r="W508" s="2" t="s">
        <v>1274</v>
      </c>
      <c r="X508" s="2">
        <v>2026</v>
      </c>
      <c r="Y508" s="2" t="s">
        <v>40</v>
      </c>
      <c r="Z508" s="4"/>
      <c r="AA508" s="3">
        <v>46212</v>
      </c>
      <c r="AB508" s="2" t="s">
        <v>222</v>
      </c>
      <c r="AC508" s="2">
        <v>483250</v>
      </c>
    </row>
    <row r="509" spans="1:29" ht="64.5" x14ac:dyDescent="0.25">
      <c r="A509" s="2" t="s">
        <v>29</v>
      </c>
      <c r="B509" s="2" t="s">
        <v>42</v>
      </c>
      <c r="C509" s="2" t="s">
        <v>43</v>
      </c>
      <c r="D509" s="2" t="s">
        <v>32</v>
      </c>
      <c r="E509" s="2" t="s">
        <v>1275</v>
      </c>
      <c r="F509" s="2" t="s">
        <v>1276</v>
      </c>
      <c r="G509" s="2">
        <v>2270000</v>
      </c>
      <c r="H509" s="2">
        <v>1</v>
      </c>
      <c r="I509" s="3">
        <v>46212</v>
      </c>
      <c r="J509" s="4"/>
      <c r="K509" s="2">
        <v>4828008</v>
      </c>
      <c r="L509" s="2">
        <v>45400</v>
      </c>
      <c r="M509" s="2" t="s">
        <v>478</v>
      </c>
      <c r="N509" s="5">
        <v>46212</v>
      </c>
      <c r="O509" s="2">
        <v>8925</v>
      </c>
      <c r="P509" s="2" t="s">
        <v>36</v>
      </c>
      <c r="Q509" s="2" t="s">
        <v>50</v>
      </c>
      <c r="R509" s="3">
        <v>46212</v>
      </c>
      <c r="S509" s="2" t="s">
        <v>110</v>
      </c>
      <c r="T509" s="2" t="s">
        <v>52</v>
      </c>
      <c r="U509" s="2" t="s">
        <v>37</v>
      </c>
      <c r="V509" s="2" t="s">
        <v>37</v>
      </c>
      <c r="W509" s="2" t="s">
        <v>154</v>
      </c>
      <c r="X509" s="2">
        <v>2026</v>
      </c>
      <c r="Y509" s="2" t="s">
        <v>40</v>
      </c>
      <c r="Z509" s="4"/>
      <c r="AA509" s="3">
        <v>46212</v>
      </c>
      <c r="AB509" s="2" t="s">
        <v>478</v>
      </c>
      <c r="AC509" s="2">
        <v>483214</v>
      </c>
    </row>
    <row r="510" spans="1:29" ht="51.75" x14ac:dyDescent="0.25">
      <c r="A510" s="2" t="s">
        <v>29</v>
      </c>
      <c r="B510" s="2" t="s">
        <v>42</v>
      </c>
      <c r="C510" s="2" t="s">
        <v>43</v>
      </c>
      <c r="D510" s="2" t="s">
        <v>32</v>
      </c>
      <c r="E510" s="2" t="s">
        <v>1275</v>
      </c>
      <c r="F510" s="2" t="s">
        <v>41</v>
      </c>
      <c r="G510" s="2">
        <v>1000</v>
      </c>
      <c r="H510" s="2">
        <v>1</v>
      </c>
      <c r="I510" s="3">
        <v>46212</v>
      </c>
      <c r="J510" s="4"/>
      <c r="K510" s="2">
        <v>4828008</v>
      </c>
      <c r="L510" s="2">
        <v>45400</v>
      </c>
      <c r="M510" s="2" t="s">
        <v>478</v>
      </c>
      <c r="N510" s="5">
        <v>46212</v>
      </c>
      <c r="O510" s="2">
        <v>8925</v>
      </c>
      <c r="P510" s="2" t="s">
        <v>36</v>
      </c>
      <c r="Q510" s="2" t="s">
        <v>50</v>
      </c>
      <c r="R510" s="3">
        <v>46212</v>
      </c>
      <c r="S510" s="2" t="s">
        <v>110</v>
      </c>
      <c r="T510" s="2" t="s">
        <v>52</v>
      </c>
      <c r="U510" s="2" t="s">
        <v>37</v>
      </c>
      <c r="V510" s="2" t="s">
        <v>37</v>
      </c>
      <c r="W510" s="2" t="s">
        <v>154</v>
      </c>
      <c r="X510" s="2">
        <v>2026</v>
      </c>
      <c r="Y510" s="2" t="s">
        <v>40</v>
      </c>
      <c r="Z510" s="4"/>
      <c r="AA510" s="3">
        <v>46212</v>
      </c>
      <c r="AB510" s="2" t="s">
        <v>478</v>
      </c>
      <c r="AC510" s="2">
        <v>483214</v>
      </c>
    </row>
    <row r="511" spans="1:29" ht="64.5" x14ac:dyDescent="0.25">
      <c r="A511" s="2" t="s">
        <v>29</v>
      </c>
      <c r="B511" s="2" t="s">
        <v>30</v>
      </c>
      <c r="C511" s="2" t="s">
        <v>31</v>
      </c>
      <c r="D511" s="2" t="s">
        <v>32</v>
      </c>
      <c r="E511" s="2" t="s">
        <v>1277</v>
      </c>
      <c r="F511" s="2" t="s">
        <v>748</v>
      </c>
      <c r="G511" s="2">
        <v>2880000</v>
      </c>
      <c r="H511" s="2">
        <v>1</v>
      </c>
      <c r="I511" s="3">
        <v>46219</v>
      </c>
      <c r="J511" s="4"/>
      <c r="K511" s="2">
        <v>4134966</v>
      </c>
      <c r="L511" s="2">
        <v>0</v>
      </c>
      <c r="M511" s="2" t="s">
        <v>749</v>
      </c>
      <c r="N511" s="4"/>
      <c r="O511" s="4"/>
      <c r="P511" s="2" t="s">
        <v>36</v>
      </c>
      <c r="Q511" s="2" t="s">
        <v>751</v>
      </c>
      <c r="R511" s="4"/>
      <c r="S511" s="2" t="s">
        <v>752</v>
      </c>
      <c r="T511" s="4"/>
      <c r="U511" s="4"/>
      <c r="V511" s="4"/>
      <c r="W511" s="2" t="s">
        <v>753</v>
      </c>
      <c r="X511" s="2">
        <v>2025</v>
      </c>
      <c r="Y511" s="2" t="s">
        <v>40</v>
      </c>
      <c r="Z511" s="4"/>
      <c r="AA511" s="3">
        <v>46212</v>
      </c>
      <c r="AB511" s="2" t="s">
        <v>749</v>
      </c>
      <c r="AC511" s="2">
        <v>483208</v>
      </c>
    </row>
    <row r="512" spans="1:29" ht="64.5" x14ac:dyDescent="0.25">
      <c r="A512" s="2" t="s">
        <v>29</v>
      </c>
      <c r="B512" s="2" t="s">
        <v>30</v>
      </c>
      <c r="C512" s="2" t="s">
        <v>31</v>
      </c>
      <c r="D512" s="2" t="s">
        <v>32</v>
      </c>
      <c r="E512" s="2" t="s">
        <v>1277</v>
      </c>
      <c r="F512" s="2" t="s">
        <v>41</v>
      </c>
      <c r="G512" s="2">
        <v>1000</v>
      </c>
      <c r="H512" s="2">
        <v>1</v>
      </c>
      <c r="I512" s="3">
        <v>46219</v>
      </c>
      <c r="J512" s="4"/>
      <c r="K512" s="2">
        <v>4134966</v>
      </c>
      <c r="L512" s="2">
        <v>0</v>
      </c>
      <c r="M512" s="2" t="s">
        <v>749</v>
      </c>
      <c r="N512" s="4"/>
      <c r="O512" s="4"/>
      <c r="P512" s="2" t="s">
        <v>36</v>
      </c>
      <c r="Q512" s="2" t="s">
        <v>751</v>
      </c>
      <c r="R512" s="4"/>
      <c r="S512" s="2" t="s">
        <v>752</v>
      </c>
      <c r="T512" s="4"/>
      <c r="U512" s="4"/>
      <c r="V512" s="4"/>
      <c r="W512" s="2" t="s">
        <v>753</v>
      </c>
      <c r="X512" s="2">
        <v>2025</v>
      </c>
      <c r="Y512" s="2" t="s">
        <v>40</v>
      </c>
      <c r="Z512" s="4"/>
      <c r="AA512" s="3">
        <v>46212</v>
      </c>
      <c r="AB512" s="2" t="s">
        <v>749</v>
      </c>
      <c r="AC512" s="2">
        <v>483208</v>
      </c>
    </row>
    <row r="513" spans="1:29" ht="64.5" x14ac:dyDescent="0.25">
      <c r="A513" s="2" t="s">
        <v>29</v>
      </c>
      <c r="B513" s="2" t="s">
        <v>42</v>
      </c>
      <c r="C513" s="2" t="s">
        <v>43</v>
      </c>
      <c r="D513" s="2" t="s">
        <v>176</v>
      </c>
      <c r="E513" s="2" t="s">
        <v>1278</v>
      </c>
      <c r="F513" s="2" t="s">
        <v>1279</v>
      </c>
      <c r="G513" s="2">
        <v>1970000</v>
      </c>
      <c r="H513" s="2">
        <v>1</v>
      </c>
      <c r="I513" s="3">
        <v>46217</v>
      </c>
      <c r="J513" s="4"/>
      <c r="K513" s="2">
        <v>1182875</v>
      </c>
      <c r="L513" s="2">
        <v>39400</v>
      </c>
      <c r="M513" s="2" t="s">
        <v>143</v>
      </c>
      <c r="N513" s="5">
        <v>46215</v>
      </c>
      <c r="O513" s="2" t="s">
        <v>1280</v>
      </c>
      <c r="P513" s="2" t="s">
        <v>181</v>
      </c>
      <c r="Q513" s="2" t="s">
        <v>1281</v>
      </c>
      <c r="R513" s="3">
        <v>46215</v>
      </c>
      <c r="S513" s="2" t="s">
        <v>151</v>
      </c>
      <c r="T513" s="2" t="s">
        <v>63</v>
      </c>
      <c r="U513" s="2" t="s">
        <v>1282</v>
      </c>
      <c r="V513" s="2" t="s">
        <v>1282</v>
      </c>
      <c r="W513" s="2" t="s">
        <v>64</v>
      </c>
      <c r="X513" s="2">
        <v>2026</v>
      </c>
      <c r="Y513" s="2" t="s">
        <v>55</v>
      </c>
      <c r="Z513" s="4"/>
      <c r="AA513" s="3">
        <v>46212</v>
      </c>
      <c r="AB513" s="2" t="s">
        <v>143</v>
      </c>
      <c r="AC513" s="2">
        <v>483150</v>
      </c>
    </row>
    <row r="514" spans="1:29" ht="39" x14ac:dyDescent="0.25">
      <c r="A514" s="2" t="s">
        <v>29</v>
      </c>
      <c r="B514" s="2" t="s">
        <v>42</v>
      </c>
      <c r="C514" s="2" t="s">
        <v>43</v>
      </c>
      <c r="D514" s="2" t="s">
        <v>176</v>
      </c>
      <c r="E514" s="2" t="s">
        <v>1278</v>
      </c>
      <c r="F514" s="2" t="s">
        <v>41</v>
      </c>
      <c r="G514" s="2">
        <v>5000</v>
      </c>
      <c r="H514" s="2">
        <v>1</v>
      </c>
      <c r="I514" s="3">
        <v>46217</v>
      </c>
      <c r="J514" s="4"/>
      <c r="K514" s="2">
        <v>1182875</v>
      </c>
      <c r="L514" s="2">
        <v>39400</v>
      </c>
      <c r="M514" s="2" t="s">
        <v>143</v>
      </c>
      <c r="N514" s="5">
        <v>46215</v>
      </c>
      <c r="O514" s="2" t="s">
        <v>1280</v>
      </c>
      <c r="P514" s="2" t="s">
        <v>181</v>
      </c>
      <c r="Q514" s="2" t="s">
        <v>1281</v>
      </c>
      <c r="R514" s="3">
        <v>46215</v>
      </c>
      <c r="S514" s="2" t="s">
        <v>151</v>
      </c>
      <c r="T514" s="2" t="s">
        <v>63</v>
      </c>
      <c r="U514" s="2" t="s">
        <v>1282</v>
      </c>
      <c r="V514" s="2" t="s">
        <v>1282</v>
      </c>
      <c r="W514" s="2" t="s">
        <v>64</v>
      </c>
      <c r="X514" s="2">
        <v>2026</v>
      </c>
      <c r="Y514" s="2" t="s">
        <v>55</v>
      </c>
      <c r="Z514" s="4"/>
      <c r="AA514" s="3">
        <v>46212</v>
      </c>
      <c r="AB514" s="2" t="s">
        <v>143</v>
      </c>
      <c r="AC514" s="2">
        <v>483150</v>
      </c>
    </row>
    <row r="515" spans="1:29" ht="64.5" x14ac:dyDescent="0.25">
      <c r="A515" s="2" t="s">
        <v>29</v>
      </c>
      <c r="B515" s="2" t="s">
        <v>42</v>
      </c>
      <c r="C515" s="2" t="s">
        <v>43</v>
      </c>
      <c r="D515" s="2" t="s">
        <v>643</v>
      </c>
      <c r="E515" s="2" t="s">
        <v>1283</v>
      </c>
      <c r="F515" s="2" t="s">
        <v>1284</v>
      </c>
      <c r="G515" s="2">
        <v>2257450</v>
      </c>
      <c r="H515" s="2">
        <v>1</v>
      </c>
      <c r="I515" s="3">
        <v>46217</v>
      </c>
      <c r="J515" s="4"/>
      <c r="K515" s="2">
        <v>4817584</v>
      </c>
      <c r="L515" s="2">
        <v>45149</v>
      </c>
      <c r="M515" s="2" t="s">
        <v>1285</v>
      </c>
      <c r="N515" s="5">
        <v>46214</v>
      </c>
      <c r="O515" s="2" t="s">
        <v>1286</v>
      </c>
      <c r="P515" s="2" t="s">
        <v>181</v>
      </c>
      <c r="Q515" s="2" t="s">
        <v>337</v>
      </c>
      <c r="R515" s="3">
        <v>46214</v>
      </c>
      <c r="S515" s="2" t="s">
        <v>1287</v>
      </c>
      <c r="T515" s="2" t="s">
        <v>98</v>
      </c>
      <c r="U515" s="2" t="s">
        <v>1288</v>
      </c>
      <c r="V515" s="2">
        <v>0</v>
      </c>
      <c r="W515" s="2" t="s">
        <v>1289</v>
      </c>
      <c r="X515" s="2">
        <v>2026</v>
      </c>
      <c r="Y515" s="2" t="s">
        <v>55</v>
      </c>
      <c r="Z515" s="4"/>
      <c r="AA515" s="3">
        <v>46211</v>
      </c>
      <c r="AB515" s="2" t="s">
        <v>1285</v>
      </c>
      <c r="AC515" s="2">
        <v>483114</v>
      </c>
    </row>
    <row r="516" spans="1:29" ht="51.75" x14ac:dyDescent="0.25">
      <c r="A516" s="2" t="s">
        <v>29</v>
      </c>
      <c r="B516" s="2" t="s">
        <v>42</v>
      </c>
      <c r="C516" s="2" t="s">
        <v>43</v>
      </c>
      <c r="D516" s="2" t="s">
        <v>643</v>
      </c>
      <c r="E516" s="2" t="s">
        <v>1283</v>
      </c>
      <c r="F516" s="2" t="s">
        <v>41</v>
      </c>
      <c r="G516" s="2">
        <v>5000</v>
      </c>
      <c r="H516" s="2">
        <v>1</v>
      </c>
      <c r="I516" s="3">
        <v>46217</v>
      </c>
      <c r="J516" s="4"/>
      <c r="K516" s="2">
        <v>4817584</v>
      </c>
      <c r="L516" s="2">
        <v>45149</v>
      </c>
      <c r="M516" s="2" t="s">
        <v>1285</v>
      </c>
      <c r="N516" s="5">
        <v>46214</v>
      </c>
      <c r="O516" s="2" t="s">
        <v>1286</v>
      </c>
      <c r="P516" s="2" t="s">
        <v>181</v>
      </c>
      <c r="Q516" s="2" t="s">
        <v>337</v>
      </c>
      <c r="R516" s="3">
        <v>46214</v>
      </c>
      <c r="S516" s="2" t="s">
        <v>1287</v>
      </c>
      <c r="T516" s="2" t="s">
        <v>98</v>
      </c>
      <c r="U516" s="2" t="s">
        <v>1288</v>
      </c>
      <c r="V516" s="2">
        <v>0</v>
      </c>
      <c r="W516" s="2" t="s">
        <v>1289</v>
      </c>
      <c r="X516" s="2">
        <v>2026</v>
      </c>
      <c r="Y516" s="2" t="s">
        <v>55</v>
      </c>
      <c r="Z516" s="4"/>
      <c r="AA516" s="3">
        <v>46211</v>
      </c>
      <c r="AB516" s="2" t="s">
        <v>1285</v>
      </c>
      <c r="AC516" s="2">
        <v>483114</v>
      </c>
    </row>
    <row r="517" spans="1:29" ht="64.5" x14ac:dyDescent="0.25">
      <c r="A517" s="2" t="s">
        <v>29</v>
      </c>
      <c r="B517" s="2" t="s">
        <v>42</v>
      </c>
      <c r="C517" s="2" t="s">
        <v>43</v>
      </c>
      <c r="D517" s="2" t="s">
        <v>32</v>
      </c>
      <c r="E517" s="2" t="s">
        <v>1290</v>
      </c>
      <c r="F517" s="2" t="s">
        <v>1291</v>
      </c>
      <c r="G517" s="2">
        <v>2100000</v>
      </c>
      <c r="H517" s="2">
        <v>1</v>
      </c>
      <c r="I517" s="3">
        <v>46212</v>
      </c>
      <c r="J517" s="4"/>
      <c r="K517" s="2">
        <v>4827743</v>
      </c>
      <c r="L517" s="2">
        <v>21000</v>
      </c>
      <c r="M517" s="2" t="s">
        <v>469</v>
      </c>
      <c r="N517" s="5">
        <v>46212</v>
      </c>
      <c r="O517" s="2">
        <v>34000001939</v>
      </c>
      <c r="P517" s="2" t="s">
        <v>36</v>
      </c>
      <c r="Q517" s="2" t="s">
        <v>1292</v>
      </c>
      <c r="R517" s="3">
        <v>46212</v>
      </c>
      <c r="S517" s="2" t="s">
        <v>472</v>
      </c>
      <c r="T517" s="2" t="s">
        <v>1293</v>
      </c>
      <c r="U517" s="2">
        <v>0</v>
      </c>
      <c r="V517" s="2" t="s">
        <v>1264</v>
      </c>
      <c r="W517" s="2" t="s">
        <v>1243</v>
      </c>
      <c r="X517" s="2">
        <v>2026</v>
      </c>
      <c r="Y517" s="2" t="s">
        <v>40</v>
      </c>
      <c r="Z517" s="4"/>
      <c r="AA517" s="3">
        <v>46212</v>
      </c>
      <c r="AB517" s="2" t="s">
        <v>469</v>
      </c>
      <c r="AC517" s="2">
        <v>483110</v>
      </c>
    </row>
    <row r="518" spans="1:29" ht="64.5" x14ac:dyDescent="0.25">
      <c r="A518" s="2" t="s">
        <v>29</v>
      </c>
      <c r="B518" s="2" t="s">
        <v>42</v>
      </c>
      <c r="C518" s="2" t="s">
        <v>43</v>
      </c>
      <c r="D518" s="2" t="s">
        <v>32</v>
      </c>
      <c r="E518" s="2" t="s">
        <v>1290</v>
      </c>
      <c r="F518" s="2" t="s">
        <v>41</v>
      </c>
      <c r="G518" s="2">
        <v>1000</v>
      </c>
      <c r="H518" s="2">
        <v>1</v>
      </c>
      <c r="I518" s="3">
        <v>46212</v>
      </c>
      <c r="J518" s="4"/>
      <c r="K518" s="2">
        <v>4827743</v>
      </c>
      <c r="L518" s="2">
        <v>21000</v>
      </c>
      <c r="M518" s="2" t="s">
        <v>469</v>
      </c>
      <c r="N518" s="5">
        <v>46212</v>
      </c>
      <c r="O518" s="2">
        <v>34000001939</v>
      </c>
      <c r="P518" s="2" t="s">
        <v>36</v>
      </c>
      <c r="Q518" s="2" t="s">
        <v>1292</v>
      </c>
      <c r="R518" s="3">
        <v>46212</v>
      </c>
      <c r="S518" s="2" t="s">
        <v>472</v>
      </c>
      <c r="T518" s="2" t="s">
        <v>1293</v>
      </c>
      <c r="U518" s="2">
        <v>0</v>
      </c>
      <c r="V518" s="2" t="s">
        <v>1264</v>
      </c>
      <c r="W518" s="2" t="s">
        <v>1243</v>
      </c>
      <c r="X518" s="2">
        <v>2026</v>
      </c>
      <c r="Y518" s="2" t="s">
        <v>40</v>
      </c>
      <c r="Z518" s="4"/>
      <c r="AA518" s="3">
        <v>46212</v>
      </c>
      <c r="AB518" s="2" t="s">
        <v>469</v>
      </c>
      <c r="AC518" s="2">
        <v>483110</v>
      </c>
    </row>
    <row r="519" spans="1:29" ht="102.75" x14ac:dyDescent="0.25">
      <c r="A519" s="2" t="s">
        <v>29</v>
      </c>
      <c r="B519" s="2" t="s">
        <v>42</v>
      </c>
      <c r="C519" s="2" t="s">
        <v>43</v>
      </c>
      <c r="D519" s="2" t="s">
        <v>32</v>
      </c>
      <c r="E519" s="2" t="s">
        <v>1294</v>
      </c>
      <c r="F519" s="2" t="s">
        <v>1295</v>
      </c>
      <c r="G519" s="2">
        <v>1165000</v>
      </c>
      <c r="H519" s="2">
        <v>1</v>
      </c>
      <c r="I519" s="3">
        <v>46212</v>
      </c>
      <c r="J519" s="4"/>
      <c r="K519" s="2">
        <v>4827559</v>
      </c>
      <c r="L519" s="2">
        <v>10000</v>
      </c>
      <c r="M519" s="2" t="s">
        <v>35</v>
      </c>
      <c r="N519" s="5">
        <v>46212</v>
      </c>
      <c r="O519" s="2" t="s">
        <v>1296</v>
      </c>
      <c r="P519" s="2" t="s">
        <v>36</v>
      </c>
      <c r="Q519" s="2" t="s">
        <v>88</v>
      </c>
      <c r="R519" s="3">
        <v>46212</v>
      </c>
      <c r="S519" s="2" t="s">
        <v>38</v>
      </c>
      <c r="T519" s="2" t="s">
        <v>1197</v>
      </c>
      <c r="U519" s="2">
        <v>0</v>
      </c>
      <c r="V519" s="2">
        <v>0</v>
      </c>
      <c r="W519" s="2" t="s">
        <v>1297</v>
      </c>
      <c r="X519" s="2">
        <v>2026</v>
      </c>
      <c r="Y519" s="2" t="s">
        <v>40</v>
      </c>
      <c r="Z519" s="4"/>
      <c r="AA519" s="3">
        <v>46212</v>
      </c>
      <c r="AB519" s="2" t="s">
        <v>35</v>
      </c>
      <c r="AC519" s="2">
        <v>483088</v>
      </c>
    </row>
    <row r="520" spans="1:29" ht="102.75" x14ac:dyDescent="0.25">
      <c r="A520" s="2" t="s">
        <v>29</v>
      </c>
      <c r="B520" s="2" t="s">
        <v>42</v>
      </c>
      <c r="C520" s="2" t="s">
        <v>43</v>
      </c>
      <c r="D520" s="2" t="s">
        <v>32</v>
      </c>
      <c r="E520" s="2" t="s">
        <v>1294</v>
      </c>
      <c r="F520" s="2" t="s">
        <v>41</v>
      </c>
      <c r="G520" s="2">
        <v>1000</v>
      </c>
      <c r="H520" s="2">
        <v>1</v>
      </c>
      <c r="I520" s="3">
        <v>46212</v>
      </c>
      <c r="J520" s="4"/>
      <c r="K520" s="2">
        <v>4827559</v>
      </c>
      <c r="L520" s="2">
        <v>10000</v>
      </c>
      <c r="M520" s="2" t="s">
        <v>35</v>
      </c>
      <c r="N520" s="5">
        <v>46212</v>
      </c>
      <c r="O520" s="2" t="s">
        <v>1296</v>
      </c>
      <c r="P520" s="2" t="s">
        <v>36</v>
      </c>
      <c r="Q520" s="2" t="s">
        <v>88</v>
      </c>
      <c r="R520" s="3">
        <v>46212</v>
      </c>
      <c r="S520" s="2" t="s">
        <v>38</v>
      </c>
      <c r="T520" s="2" t="s">
        <v>1197</v>
      </c>
      <c r="U520" s="2">
        <v>0</v>
      </c>
      <c r="V520" s="2">
        <v>0</v>
      </c>
      <c r="W520" s="2" t="s">
        <v>1297</v>
      </c>
      <c r="X520" s="2">
        <v>2026</v>
      </c>
      <c r="Y520" s="2" t="s">
        <v>40</v>
      </c>
      <c r="Z520" s="4"/>
      <c r="AA520" s="3">
        <v>46212</v>
      </c>
      <c r="AB520" s="2" t="s">
        <v>35</v>
      </c>
      <c r="AC520" s="2">
        <v>483088</v>
      </c>
    </row>
    <row r="521" spans="1:29" ht="90" x14ac:dyDescent="0.25">
      <c r="A521" s="2" t="s">
        <v>29</v>
      </c>
      <c r="B521" s="2" t="s">
        <v>42</v>
      </c>
      <c r="C521" s="2" t="s">
        <v>43</v>
      </c>
      <c r="D521" s="2" t="s">
        <v>176</v>
      </c>
      <c r="E521" s="2" t="s">
        <v>1298</v>
      </c>
      <c r="F521" s="2" t="s">
        <v>56</v>
      </c>
      <c r="G521" s="2">
        <v>1820000</v>
      </c>
      <c r="H521" s="2">
        <v>1</v>
      </c>
      <c r="I521" s="3">
        <v>46214</v>
      </c>
      <c r="J521" s="4"/>
      <c r="K521" s="2">
        <v>3911512</v>
      </c>
      <c r="L521" s="2">
        <v>45400</v>
      </c>
      <c r="M521" s="2" t="s">
        <v>157</v>
      </c>
      <c r="N521" s="5">
        <v>46212</v>
      </c>
      <c r="O521" s="2" t="s">
        <v>1299</v>
      </c>
      <c r="P521" s="2" t="s">
        <v>49</v>
      </c>
      <c r="Q521" s="2" t="s">
        <v>50</v>
      </c>
      <c r="R521" s="3">
        <v>46214</v>
      </c>
      <c r="S521" s="2" t="s">
        <v>160</v>
      </c>
      <c r="T521" s="2" t="s">
        <v>52</v>
      </c>
      <c r="U521" s="2">
        <v>0</v>
      </c>
      <c r="V521" s="2">
        <v>0</v>
      </c>
      <c r="W521" s="2" t="s">
        <v>154</v>
      </c>
      <c r="X521" s="2">
        <v>2026</v>
      </c>
      <c r="Y521" s="2" t="s">
        <v>55</v>
      </c>
      <c r="Z521" s="4"/>
      <c r="AA521" s="3">
        <v>46212</v>
      </c>
      <c r="AB521" s="2" t="s">
        <v>157</v>
      </c>
      <c r="AC521" s="2">
        <v>483042</v>
      </c>
    </row>
    <row r="522" spans="1:29" ht="90" x14ac:dyDescent="0.25">
      <c r="A522" s="2" t="s">
        <v>29</v>
      </c>
      <c r="B522" s="2" t="s">
        <v>42</v>
      </c>
      <c r="C522" s="2" t="s">
        <v>43</v>
      </c>
      <c r="D522" s="2" t="s">
        <v>176</v>
      </c>
      <c r="E522" s="2" t="s">
        <v>1298</v>
      </c>
      <c r="F522" s="2" t="s">
        <v>1300</v>
      </c>
      <c r="G522" s="2">
        <v>2270000</v>
      </c>
      <c r="H522" s="2">
        <v>1</v>
      </c>
      <c r="I522" s="3">
        <v>46214</v>
      </c>
      <c r="J522" s="4"/>
      <c r="K522" s="2">
        <v>3911512</v>
      </c>
      <c r="L522" s="2">
        <v>45400</v>
      </c>
      <c r="M522" s="2" t="s">
        <v>157</v>
      </c>
      <c r="N522" s="5">
        <v>46212</v>
      </c>
      <c r="O522" s="2" t="s">
        <v>1299</v>
      </c>
      <c r="P522" s="2" t="s">
        <v>49</v>
      </c>
      <c r="Q522" s="2" t="s">
        <v>50</v>
      </c>
      <c r="R522" s="3">
        <v>46214</v>
      </c>
      <c r="S522" s="2" t="s">
        <v>160</v>
      </c>
      <c r="T522" s="2" t="s">
        <v>52</v>
      </c>
      <c r="U522" s="2">
        <v>0</v>
      </c>
      <c r="V522" s="2">
        <v>0</v>
      </c>
      <c r="W522" s="2" t="s">
        <v>154</v>
      </c>
      <c r="X522" s="2">
        <v>2026</v>
      </c>
      <c r="Y522" s="2" t="s">
        <v>55</v>
      </c>
      <c r="Z522" s="4"/>
      <c r="AA522" s="3">
        <v>46212</v>
      </c>
      <c r="AB522" s="2" t="s">
        <v>157</v>
      </c>
      <c r="AC522" s="2">
        <v>483042</v>
      </c>
    </row>
    <row r="523" spans="1:29" ht="90" x14ac:dyDescent="0.25">
      <c r="A523" s="2" t="s">
        <v>29</v>
      </c>
      <c r="B523" s="2" t="s">
        <v>42</v>
      </c>
      <c r="C523" s="2" t="s">
        <v>43</v>
      </c>
      <c r="D523" s="2" t="s">
        <v>176</v>
      </c>
      <c r="E523" s="2" t="s">
        <v>1298</v>
      </c>
      <c r="F523" s="2" t="s">
        <v>41</v>
      </c>
      <c r="G523" s="2">
        <v>5000</v>
      </c>
      <c r="H523" s="2">
        <v>1</v>
      </c>
      <c r="I523" s="3">
        <v>46214</v>
      </c>
      <c r="J523" s="4"/>
      <c r="K523" s="2">
        <v>3911512</v>
      </c>
      <c r="L523" s="2">
        <v>45400</v>
      </c>
      <c r="M523" s="2" t="s">
        <v>157</v>
      </c>
      <c r="N523" s="5">
        <v>46212</v>
      </c>
      <c r="O523" s="2" t="s">
        <v>1299</v>
      </c>
      <c r="P523" s="2" t="s">
        <v>49</v>
      </c>
      <c r="Q523" s="2" t="s">
        <v>50</v>
      </c>
      <c r="R523" s="3">
        <v>46214</v>
      </c>
      <c r="S523" s="2" t="s">
        <v>160</v>
      </c>
      <c r="T523" s="2" t="s">
        <v>52</v>
      </c>
      <c r="U523" s="2">
        <v>0</v>
      </c>
      <c r="V523" s="2">
        <v>0</v>
      </c>
      <c r="W523" s="2" t="s">
        <v>154</v>
      </c>
      <c r="X523" s="2">
        <v>2026</v>
      </c>
      <c r="Y523" s="2" t="s">
        <v>55</v>
      </c>
      <c r="Z523" s="4"/>
      <c r="AA523" s="3">
        <v>46212</v>
      </c>
      <c r="AB523" s="2" t="s">
        <v>157</v>
      </c>
      <c r="AC523" s="2">
        <v>483042</v>
      </c>
    </row>
    <row r="524" spans="1:29" ht="64.5" x14ac:dyDescent="0.25">
      <c r="A524" s="2" t="s">
        <v>29</v>
      </c>
      <c r="B524" s="2" t="s">
        <v>42</v>
      </c>
      <c r="C524" s="2" t="s">
        <v>43</v>
      </c>
      <c r="D524" s="2" t="s">
        <v>164</v>
      </c>
      <c r="E524" s="2" t="s">
        <v>1301</v>
      </c>
      <c r="F524" s="2" t="s">
        <v>1302</v>
      </c>
      <c r="G524" s="2">
        <v>1950000</v>
      </c>
      <c r="H524" s="2">
        <v>1</v>
      </c>
      <c r="I524" s="3">
        <v>46212</v>
      </c>
      <c r="J524" s="4"/>
      <c r="K524" s="2">
        <v>4687653</v>
      </c>
      <c r="L524" s="2">
        <v>39000</v>
      </c>
      <c r="M524" s="2" t="s">
        <v>768</v>
      </c>
      <c r="N524" s="5">
        <v>46206</v>
      </c>
      <c r="O524" s="2">
        <v>202325</v>
      </c>
      <c r="P524" s="2" t="s">
        <v>181</v>
      </c>
      <c r="Q524" s="2" t="s">
        <v>61</v>
      </c>
      <c r="R524" s="3">
        <v>46206</v>
      </c>
      <c r="S524" s="2" t="s">
        <v>51</v>
      </c>
      <c r="T524" s="2" t="s">
        <v>63</v>
      </c>
      <c r="U524" s="2" t="s">
        <v>82</v>
      </c>
      <c r="V524" s="2">
        <v>0</v>
      </c>
      <c r="W524" s="2" t="s">
        <v>728</v>
      </c>
      <c r="X524" s="2">
        <v>2026</v>
      </c>
      <c r="Y524" s="2" t="s">
        <v>55</v>
      </c>
      <c r="Z524" s="4"/>
      <c r="AA524" s="3">
        <v>46206</v>
      </c>
      <c r="AB524" s="2" t="s">
        <v>768</v>
      </c>
      <c r="AC524" s="2">
        <v>482992</v>
      </c>
    </row>
    <row r="525" spans="1:29" ht="39" x14ac:dyDescent="0.25">
      <c r="A525" s="2" t="s">
        <v>29</v>
      </c>
      <c r="B525" s="2" t="s">
        <v>42</v>
      </c>
      <c r="C525" s="2" t="s">
        <v>43</v>
      </c>
      <c r="D525" s="2" t="s">
        <v>164</v>
      </c>
      <c r="E525" s="2" t="s">
        <v>1301</v>
      </c>
      <c r="F525" s="2" t="s">
        <v>41</v>
      </c>
      <c r="G525" s="2">
        <v>5000</v>
      </c>
      <c r="H525" s="2">
        <v>1</v>
      </c>
      <c r="I525" s="3">
        <v>46212</v>
      </c>
      <c r="J525" s="4"/>
      <c r="K525" s="2">
        <v>4687653</v>
      </c>
      <c r="L525" s="2">
        <v>39000</v>
      </c>
      <c r="M525" s="2" t="s">
        <v>768</v>
      </c>
      <c r="N525" s="5">
        <v>46206</v>
      </c>
      <c r="O525" s="2">
        <v>202325</v>
      </c>
      <c r="P525" s="2" t="s">
        <v>181</v>
      </c>
      <c r="Q525" s="2" t="s">
        <v>61</v>
      </c>
      <c r="R525" s="3">
        <v>46206</v>
      </c>
      <c r="S525" s="2" t="s">
        <v>51</v>
      </c>
      <c r="T525" s="2" t="s">
        <v>63</v>
      </c>
      <c r="U525" s="2" t="s">
        <v>82</v>
      </c>
      <c r="V525" s="2">
        <v>0</v>
      </c>
      <c r="W525" s="2" t="s">
        <v>728</v>
      </c>
      <c r="X525" s="2">
        <v>2026</v>
      </c>
      <c r="Y525" s="2" t="s">
        <v>55</v>
      </c>
      <c r="Z525" s="4"/>
      <c r="AA525" s="3">
        <v>46206</v>
      </c>
      <c r="AB525" s="2" t="s">
        <v>768</v>
      </c>
      <c r="AC525" s="2">
        <v>482992</v>
      </c>
    </row>
    <row r="526" spans="1:29" ht="64.5" x14ac:dyDescent="0.25">
      <c r="A526" s="2" t="s">
        <v>29</v>
      </c>
      <c r="B526" s="2" t="s">
        <v>42</v>
      </c>
      <c r="C526" s="2" t="s">
        <v>43</v>
      </c>
      <c r="D526" s="2" t="s">
        <v>44</v>
      </c>
      <c r="E526" s="2" t="s">
        <v>1303</v>
      </c>
      <c r="F526" s="2" t="s">
        <v>1304</v>
      </c>
      <c r="G526" s="2">
        <v>2350000</v>
      </c>
      <c r="H526" s="2">
        <v>1</v>
      </c>
      <c r="I526" s="3">
        <v>46212</v>
      </c>
      <c r="J526" s="4"/>
      <c r="K526" s="2">
        <v>4788781</v>
      </c>
      <c r="L526" s="2">
        <v>47000</v>
      </c>
      <c r="M526" s="2" t="s">
        <v>266</v>
      </c>
      <c r="N526" s="5">
        <v>46205</v>
      </c>
      <c r="O526" s="2" t="s">
        <v>1305</v>
      </c>
      <c r="P526" s="2" t="s">
        <v>181</v>
      </c>
      <c r="Q526" s="2" t="s">
        <v>337</v>
      </c>
      <c r="R526" s="3">
        <v>46205</v>
      </c>
      <c r="S526" s="2" t="s">
        <v>138</v>
      </c>
      <c r="T526" s="2" t="s">
        <v>98</v>
      </c>
      <c r="U526" s="2">
        <v>0</v>
      </c>
      <c r="V526" s="2" t="s">
        <v>723</v>
      </c>
      <c r="W526" s="2" t="s">
        <v>279</v>
      </c>
      <c r="X526" s="2">
        <v>2026</v>
      </c>
      <c r="Y526" s="2" t="s">
        <v>55</v>
      </c>
      <c r="Z526" s="4"/>
      <c r="AA526" s="3">
        <v>46206</v>
      </c>
      <c r="AB526" s="2" t="s">
        <v>266</v>
      </c>
      <c r="AC526" s="2">
        <v>482966</v>
      </c>
    </row>
    <row r="527" spans="1:29" ht="39" x14ac:dyDescent="0.25">
      <c r="A527" s="2" t="s">
        <v>29</v>
      </c>
      <c r="B527" s="2" t="s">
        <v>42</v>
      </c>
      <c r="C527" s="2" t="s">
        <v>43</v>
      </c>
      <c r="D527" s="2" t="s">
        <v>44</v>
      </c>
      <c r="E527" s="2" t="s">
        <v>1303</v>
      </c>
      <c r="F527" s="2" t="s">
        <v>41</v>
      </c>
      <c r="G527" s="2">
        <v>1000</v>
      </c>
      <c r="H527" s="2">
        <v>1</v>
      </c>
      <c r="I527" s="3">
        <v>46212</v>
      </c>
      <c r="J527" s="4"/>
      <c r="K527" s="2">
        <v>4788781</v>
      </c>
      <c r="L527" s="2">
        <v>47000</v>
      </c>
      <c r="M527" s="2" t="s">
        <v>266</v>
      </c>
      <c r="N527" s="5">
        <v>46205</v>
      </c>
      <c r="O527" s="2" t="s">
        <v>1305</v>
      </c>
      <c r="P527" s="2" t="s">
        <v>181</v>
      </c>
      <c r="Q527" s="2" t="s">
        <v>337</v>
      </c>
      <c r="R527" s="3">
        <v>46205</v>
      </c>
      <c r="S527" s="2" t="s">
        <v>138</v>
      </c>
      <c r="T527" s="2" t="s">
        <v>98</v>
      </c>
      <c r="U527" s="2">
        <v>0</v>
      </c>
      <c r="V527" s="2" t="s">
        <v>723</v>
      </c>
      <c r="W527" s="2" t="s">
        <v>279</v>
      </c>
      <c r="X527" s="2">
        <v>2026</v>
      </c>
      <c r="Y527" s="2" t="s">
        <v>55</v>
      </c>
      <c r="Z527" s="4"/>
      <c r="AA527" s="3">
        <v>46206</v>
      </c>
      <c r="AB527" s="2" t="s">
        <v>266</v>
      </c>
      <c r="AC527" s="2">
        <v>482966</v>
      </c>
    </row>
    <row r="528" spans="1:29" ht="90" x14ac:dyDescent="0.25">
      <c r="A528" s="2" t="s">
        <v>29</v>
      </c>
      <c r="B528" s="2" t="s">
        <v>42</v>
      </c>
      <c r="C528" s="2" t="s">
        <v>43</v>
      </c>
      <c r="D528" s="2" t="s">
        <v>57</v>
      </c>
      <c r="E528" s="2" t="s">
        <v>1306</v>
      </c>
      <c r="F528" s="2" t="s">
        <v>41</v>
      </c>
      <c r="G528" s="2">
        <v>5000</v>
      </c>
      <c r="H528" s="2">
        <v>1</v>
      </c>
      <c r="I528" s="3">
        <v>46212</v>
      </c>
      <c r="J528" s="4"/>
      <c r="K528" s="2">
        <v>4797017</v>
      </c>
      <c r="L528" s="2">
        <v>39400</v>
      </c>
      <c r="M528" s="2" t="s">
        <v>157</v>
      </c>
      <c r="N528" s="5">
        <v>46205</v>
      </c>
      <c r="O528" s="2" t="s">
        <v>1307</v>
      </c>
      <c r="P528" s="2" t="s">
        <v>49</v>
      </c>
      <c r="Q528" s="2" t="s">
        <v>61</v>
      </c>
      <c r="R528" s="3">
        <v>46205</v>
      </c>
      <c r="S528" s="2" t="s">
        <v>174</v>
      </c>
      <c r="T528" s="2" t="s">
        <v>63</v>
      </c>
      <c r="U528" s="2">
        <v>0</v>
      </c>
      <c r="V528" s="2">
        <v>0</v>
      </c>
      <c r="W528" s="2" t="s">
        <v>64</v>
      </c>
      <c r="X528" s="2">
        <v>2026</v>
      </c>
      <c r="Y528" s="2" t="s">
        <v>65</v>
      </c>
      <c r="Z528" s="4"/>
      <c r="AA528" s="3">
        <v>46205</v>
      </c>
      <c r="AB528" s="2" t="s">
        <v>157</v>
      </c>
      <c r="AC528" s="2">
        <v>482914</v>
      </c>
    </row>
    <row r="529" spans="1:29" ht="90" x14ac:dyDescent="0.25">
      <c r="A529" s="2" t="s">
        <v>29</v>
      </c>
      <c r="B529" s="2" t="s">
        <v>42</v>
      </c>
      <c r="C529" s="2" t="s">
        <v>43</v>
      </c>
      <c r="D529" s="2" t="s">
        <v>57</v>
      </c>
      <c r="E529" s="2" t="s">
        <v>1306</v>
      </c>
      <c r="F529" s="2" t="s">
        <v>56</v>
      </c>
      <c r="G529" s="2">
        <v>1970000</v>
      </c>
      <c r="H529" s="2">
        <v>1</v>
      </c>
      <c r="I529" s="3">
        <v>46212</v>
      </c>
      <c r="J529" s="4"/>
      <c r="K529" s="2">
        <v>4797017</v>
      </c>
      <c r="L529" s="2">
        <v>39400</v>
      </c>
      <c r="M529" s="2" t="s">
        <v>157</v>
      </c>
      <c r="N529" s="5">
        <v>46205</v>
      </c>
      <c r="O529" s="2" t="s">
        <v>1307</v>
      </c>
      <c r="P529" s="2" t="s">
        <v>49</v>
      </c>
      <c r="Q529" s="2" t="s">
        <v>61</v>
      </c>
      <c r="R529" s="3">
        <v>46205</v>
      </c>
      <c r="S529" s="2" t="s">
        <v>174</v>
      </c>
      <c r="T529" s="2" t="s">
        <v>63</v>
      </c>
      <c r="U529" s="2">
        <v>0</v>
      </c>
      <c r="V529" s="2">
        <v>0</v>
      </c>
      <c r="W529" s="2" t="s">
        <v>64</v>
      </c>
      <c r="X529" s="2">
        <v>2026</v>
      </c>
      <c r="Y529" s="2" t="s">
        <v>65</v>
      </c>
      <c r="Z529" s="4"/>
      <c r="AA529" s="3">
        <v>46205</v>
      </c>
      <c r="AB529" s="2" t="s">
        <v>157</v>
      </c>
      <c r="AC529" s="2">
        <v>482914</v>
      </c>
    </row>
    <row r="530" spans="1:29" ht="90" x14ac:dyDescent="0.25">
      <c r="A530" s="2" t="s">
        <v>29</v>
      </c>
      <c r="B530" s="2" t="s">
        <v>42</v>
      </c>
      <c r="C530" s="2" t="s">
        <v>43</v>
      </c>
      <c r="D530" s="2" t="s">
        <v>57</v>
      </c>
      <c r="E530" s="2" t="s">
        <v>1306</v>
      </c>
      <c r="F530" s="2" t="s">
        <v>1308</v>
      </c>
      <c r="G530" s="2">
        <v>1970000</v>
      </c>
      <c r="H530" s="2">
        <v>1</v>
      </c>
      <c r="I530" s="3">
        <v>46212</v>
      </c>
      <c r="J530" s="4"/>
      <c r="K530" s="2">
        <v>4797017</v>
      </c>
      <c r="L530" s="2">
        <v>39400</v>
      </c>
      <c r="M530" s="2" t="s">
        <v>157</v>
      </c>
      <c r="N530" s="5">
        <v>46205</v>
      </c>
      <c r="O530" s="2" t="s">
        <v>1307</v>
      </c>
      <c r="P530" s="2" t="s">
        <v>49</v>
      </c>
      <c r="Q530" s="2" t="s">
        <v>61</v>
      </c>
      <c r="R530" s="3">
        <v>46205</v>
      </c>
      <c r="S530" s="2" t="s">
        <v>174</v>
      </c>
      <c r="T530" s="2" t="s">
        <v>63</v>
      </c>
      <c r="U530" s="2">
        <v>0</v>
      </c>
      <c r="V530" s="2">
        <v>0</v>
      </c>
      <c r="W530" s="2" t="s">
        <v>64</v>
      </c>
      <c r="X530" s="2">
        <v>2026</v>
      </c>
      <c r="Y530" s="2" t="s">
        <v>65</v>
      </c>
      <c r="Z530" s="4"/>
      <c r="AA530" s="3">
        <v>46205</v>
      </c>
      <c r="AB530" s="2" t="s">
        <v>157</v>
      </c>
      <c r="AC530" s="2">
        <v>482914</v>
      </c>
    </row>
    <row r="531" spans="1:29" ht="51.75" x14ac:dyDescent="0.25">
      <c r="A531" s="2" t="s">
        <v>29</v>
      </c>
      <c r="B531" s="2" t="s">
        <v>42</v>
      </c>
      <c r="C531" s="2" t="s">
        <v>43</v>
      </c>
      <c r="D531" s="2" t="s">
        <v>57</v>
      </c>
      <c r="E531" s="2" t="s">
        <v>1309</v>
      </c>
      <c r="F531" s="2" t="s">
        <v>1310</v>
      </c>
      <c r="G531" s="2">
        <v>3716000</v>
      </c>
      <c r="H531" s="2">
        <v>1</v>
      </c>
      <c r="I531" s="3">
        <v>46212</v>
      </c>
      <c r="J531" s="4"/>
      <c r="K531" s="2">
        <v>4803047</v>
      </c>
      <c r="L531" s="2">
        <v>74320</v>
      </c>
      <c r="M531" s="2" t="s">
        <v>192</v>
      </c>
      <c r="N531" s="5">
        <v>46204</v>
      </c>
      <c r="O531" s="2" t="s">
        <v>1311</v>
      </c>
      <c r="P531" s="2" t="s">
        <v>181</v>
      </c>
      <c r="Q531" s="2" t="s">
        <v>209</v>
      </c>
      <c r="R531" s="3">
        <v>46206</v>
      </c>
      <c r="S531" s="2" t="s">
        <v>194</v>
      </c>
      <c r="T531" s="2" t="s">
        <v>225</v>
      </c>
      <c r="U531" s="2" t="s">
        <v>602</v>
      </c>
      <c r="V531" s="2" t="s">
        <v>73</v>
      </c>
      <c r="W531" s="2" t="s">
        <v>1312</v>
      </c>
      <c r="X531" s="2">
        <v>2026</v>
      </c>
      <c r="Y531" s="2" t="s">
        <v>65</v>
      </c>
      <c r="Z531" s="4"/>
      <c r="AA531" s="3">
        <v>46206</v>
      </c>
      <c r="AB531" s="2" t="s">
        <v>192</v>
      </c>
      <c r="AC531" s="2">
        <v>482906</v>
      </c>
    </row>
    <row r="532" spans="1:29" ht="51.75" x14ac:dyDescent="0.25">
      <c r="A532" s="2" t="s">
        <v>29</v>
      </c>
      <c r="B532" s="2" t="s">
        <v>42</v>
      </c>
      <c r="C532" s="2" t="s">
        <v>43</v>
      </c>
      <c r="D532" s="2" t="s">
        <v>57</v>
      </c>
      <c r="E532" s="2" t="s">
        <v>1309</v>
      </c>
      <c r="F532" s="2" t="s">
        <v>41</v>
      </c>
      <c r="G532" s="2">
        <v>5000</v>
      </c>
      <c r="H532" s="2">
        <v>1</v>
      </c>
      <c r="I532" s="3">
        <v>46212</v>
      </c>
      <c r="J532" s="4"/>
      <c r="K532" s="2">
        <v>4803047</v>
      </c>
      <c r="L532" s="2">
        <v>74320</v>
      </c>
      <c r="M532" s="2" t="s">
        <v>192</v>
      </c>
      <c r="N532" s="5">
        <v>46204</v>
      </c>
      <c r="O532" s="2" t="s">
        <v>1311</v>
      </c>
      <c r="P532" s="2" t="s">
        <v>181</v>
      </c>
      <c r="Q532" s="2" t="s">
        <v>209</v>
      </c>
      <c r="R532" s="3">
        <v>46206</v>
      </c>
      <c r="S532" s="2" t="s">
        <v>194</v>
      </c>
      <c r="T532" s="2" t="s">
        <v>225</v>
      </c>
      <c r="U532" s="2" t="s">
        <v>602</v>
      </c>
      <c r="V532" s="2" t="s">
        <v>73</v>
      </c>
      <c r="W532" s="2" t="s">
        <v>1312</v>
      </c>
      <c r="X532" s="2">
        <v>2026</v>
      </c>
      <c r="Y532" s="2" t="s">
        <v>65</v>
      </c>
      <c r="Z532" s="4"/>
      <c r="AA532" s="3">
        <v>46206</v>
      </c>
      <c r="AB532" s="2" t="s">
        <v>192</v>
      </c>
      <c r="AC532" s="2">
        <v>482906</v>
      </c>
    </row>
    <row r="533" spans="1:29" ht="64.5" x14ac:dyDescent="0.25">
      <c r="A533" s="2" t="s">
        <v>29</v>
      </c>
      <c r="B533" s="2" t="s">
        <v>42</v>
      </c>
      <c r="C533" s="2" t="s">
        <v>43</v>
      </c>
      <c r="D533" s="2" t="s">
        <v>44</v>
      </c>
      <c r="E533" s="2" t="s">
        <v>1313</v>
      </c>
      <c r="F533" s="2" t="s">
        <v>1314</v>
      </c>
      <c r="G533" s="2">
        <v>1970000</v>
      </c>
      <c r="H533" s="2">
        <v>1</v>
      </c>
      <c r="I533" s="3">
        <v>46212</v>
      </c>
      <c r="J533" s="4"/>
      <c r="K533" s="2">
        <v>2390447</v>
      </c>
      <c r="L533" s="2">
        <v>39400</v>
      </c>
      <c r="M533" s="2" t="s">
        <v>108</v>
      </c>
      <c r="N533" s="5">
        <v>46209</v>
      </c>
      <c r="O533" s="2" t="s">
        <v>1315</v>
      </c>
      <c r="P533" s="2" t="s">
        <v>181</v>
      </c>
      <c r="Q533" s="2" t="s">
        <v>61</v>
      </c>
      <c r="R533" s="3">
        <v>46209</v>
      </c>
      <c r="S533" s="2" t="s">
        <v>110</v>
      </c>
      <c r="T533" s="2" t="s">
        <v>63</v>
      </c>
      <c r="U533" s="2">
        <v>0</v>
      </c>
      <c r="V533" s="2">
        <v>0</v>
      </c>
      <c r="W533" s="2" t="s">
        <v>64</v>
      </c>
      <c r="X533" s="2">
        <v>2026</v>
      </c>
      <c r="Y533" s="2" t="s">
        <v>55</v>
      </c>
      <c r="Z533" s="4"/>
      <c r="AA533" s="3">
        <v>46209</v>
      </c>
      <c r="AB533" s="2" t="s">
        <v>108</v>
      </c>
      <c r="AC533" s="2">
        <v>482888</v>
      </c>
    </row>
    <row r="534" spans="1:29" ht="51.75" x14ac:dyDescent="0.25">
      <c r="A534" s="2" t="s">
        <v>29</v>
      </c>
      <c r="B534" s="2" t="s">
        <v>42</v>
      </c>
      <c r="C534" s="2" t="s">
        <v>43</v>
      </c>
      <c r="D534" s="2" t="s">
        <v>44</v>
      </c>
      <c r="E534" s="2" t="s">
        <v>1313</v>
      </c>
      <c r="F534" s="2" t="s">
        <v>41</v>
      </c>
      <c r="G534" s="2">
        <v>1000</v>
      </c>
      <c r="H534" s="2">
        <v>1</v>
      </c>
      <c r="I534" s="3">
        <v>46212</v>
      </c>
      <c r="J534" s="4"/>
      <c r="K534" s="2">
        <v>2390447</v>
      </c>
      <c r="L534" s="2">
        <v>39400</v>
      </c>
      <c r="M534" s="2" t="s">
        <v>108</v>
      </c>
      <c r="N534" s="5">
        <v>46209</v>
      </c>
      <c r="O534" s="2" t="s">
        <v>1315</v>
      </c>
      <c r="P534" s="2" t="s">
        <v>181</v>
      </c>
      <c r="Q534" s="2" t="s">
        <v>61</v>
      </c>
      <c r="R534" s="3">
        <v>46209</v>
      </c>
      <c r="S534" s="2" t="s">
        <v>110</v>
      </c>
      <c r="T534" s="2" t="s">
        <v>63</v>
      </c>
      <c r="U534" s="2">
        <v>0</v>
      </c>
      <c r="V534" s="2">
        <v>0</v>
      </c>
      <c r="W534" s="2" t="s">
        <v>64</v>
      </c>
      <c r="X534" s="2">
        <v>2026</v>
      </c>
      <c r="Y534" s="2" t="s">
        <v>55</v>
      </c>
      <c r="Z534" s="4"/>
      <c r="AA534" s="3">
        <v>46209</v>
      </c>
      <c r="AB534" s="2" t="s">
        <v>108</v>
      </c>
      <c r="AC534" s="2">
        <v>482888</v>
      </c>
    </row>
    <row r="535" spans="1:29" ht="64.5" x14ac:dyDescent="0.25">
      <c r="A535" s="2" t="s">
        <v>29</v>
      </c>
      <c r="B535" s="2" t="s">
        <v>30</v>
      </c>
      <c r="C535" s="2" t="s">
        <v>31</v>
      </c>
      <c r="D535" s="2" t="s">
        <v>32</v>
      </c>
      <c r="E535" s="2" t="s">
        <v>1316</v>
      </c>
      <c r="F535" s="2" t="s">
        <v>1317</v>
      </c>
      <c r="G535" s="2">
        <v>2220000</v>
      </c>
      <c r="H535" s="2">
        <v>1</v>
      </c>
      <c r="I535" s="3">
        <v>46219</v>
      </c>
      <c r="J535" s="4"/>
      <c r="K535" s="2">
        <v>4823120</v>
      </c>
      <c r="L535" s="2">
        <v>0</v>
      </c>
      <c r="M535" s="2" t="s">
        <v>1318</v>
      </c>
      <c r="N535" s="4"/>
      <c r="O535" s="4"/>
      <c r="P535" s="2" t="s">
        <v>36</v>
      </c>
      <c r="Q535" s="2" t="s">
        <v>50</v>
      </c>
      <c r="R535" s="4"/>
      <c r="S535" s="2" t="s">
        <v>827</v>
      </c>
      <c r="T535" s="2" t="s">
        <v>52</v>
      </c>
      <c r="U535" s="4"/>
      <c r="V535" s="4"/>
      <c r="W535" s="2" t="s">
        <v>741</v>
      </c>
      <c r="X535" s="2">
        <v>2026</v>
      </c>
      <c r="Y535" s="2" t="s">
        <v>40</v>
      </c>
      <c r="Z535" s="4"/>
      <c r="AA535" s="3">
        <v>46211</v>
      </c>
      <c r="AB535" s="2" t="s">
        <v>1318</v>
      </c>
      <c r="AC535" s="2">
        <v>482878</v>
      </c>
    </row>
    <row r="536" spans="1:29" ht="39" x14ac:dyDescent="0.25">
      <c r="A536" s="2" t="s">
        <v>29</v>
      </c>
      <c r="B536" s="2" t="s">
        <v>30</v>
      </c>
      <c r="C536" s="2" t="s">
        <v>31</v>
      </c>
      <c r="D536" s="2" t="s">
        <v>32</v>
      </c>
      <c r="E536" s="2" t="s">
        <v>1316</v>
      </c>
      <c r="F536" s="2" t="s">
        <v>41</v>
      </c>
      <c r="G536" s="2">
        <v>1000</v>
      </c>
      <c r="H536" s="2">
        <v>1</v>
      </c>
      <c r="I536" s="3">
        <v>46219</v>
      </c>
      <c r="J536" s="4"/>
      <c r="K536" s="2">
        <v>4823120</v>
      </c>
      <c r="L536" s="2">
        <v>0</v>
      </c>
      <c r="M536" s="2" t="s">
        <v>1318</v>
      </c>
      <c r="N536" s="4"/>
      <c r="O536" s="4"/>
      <c r="P536" s="2" t="s">
        <v>36</v>
      </c>
      <c r="Q536" s="2" t="s">
        <v>50</v>
      </c>
      <c r="R536" s="4"/>
      <c r="S536" s="2" t="s">
        <v>827</v>
      </c>
      <c r="T536" s="2" t="s">
        <v>52</v>
      </c>
      <c r="U536" s="4"/>
      <c r="V536" s="4"/>
      <c r="W536" s="2" t="s">
        <v>741</v>
      </c>
      <c r="X536" s="2">
        <v>2026</v>
      </c>
      <c r="Y536" s="2" t="s">
        <v>40</v>
      </c>
      <c r="Z536" s="4"/>
      <c r="AA536" s="3">
        <v>46211</v>
      </c>
      <c r="AB536" s="2" t="s">
        <v>1318</v>
      </c>
      <c r="AC536" s="2">
        <v>482878</v>
      </c>
    </row>
    <row r="537" spans="1:29" ht="51.75" x14ac:dyDescent="0.25">
      <c r="A537" s="2" t="s">
        <v>29</v>
      </c>
      <c r="B537" s="2" t="s">
        <v>42</v>
      </c>
      <c r="C537" s="2" t="s">
        <v>43</v>
      </c>
      <c r="D537" s="2" t="s">
        <v>32</v>
      </c>
      <c r="E537" s="2" t="s">
        <v>1319</v>
      </c>
      <c r="F537" s="2" t="s">
        <v>1320</v>
      </c>
      <c r="G537" s="2">
        <v>3670000</v>
      </c>
      <c r="H537" s="2">
        <v>1</v>
      </c>
      <c r="I537" s="3">
        <v>46213</v>
      </c>
      <c r="J537" s="4"/>
      <c r="K537" s="2">
        <v>4823923</v>
      </c>
      <c r="L537" s="2">
        <v>73400</v>
      </c>
      <c r="M537" s="2" t="s">
        <v>200</v>
      </c>
      <c r="N537" s="5">
        <v>46211</v>
      </c>
      <c r="O537" s="2" t="s">
        <v>1321</v>
      </c>
      <c r="P537" s="2" t="s">
        <v>36</v>
      </c>
      <c r="Q537" s="2" t="s">
        <v>209</v>
      </c>
      <c r="R537" s="3">
        <v>46212</v>
      </c>
      <c r="S537" s="2" t="s">
        <v>51</v>
      </c>
      <c r="T537" s="2" t="s">
        <v>210</v>
      </c>
      <c r="U537" s="2" t="s">
        <v>1322</v>
      </c>
      <c r="V537" s="2" t="s">
        <v>1322</v>
      </c>
      <c r="W537" s="2" t="s">
        <v>228</v>
      </c>
      <c r="X537" s="2">
        <v>2026</v>
      </c>
      <c r="Y537" s="2" t="s">
        <v>40</v>
      </c>
      <c r="Z537" s="4"/>
      <c r="AA537" s="3">
        <v>46211</v>
      </c>
      <c r="AB537" s="2" t="s">
        <v>200</v>
      </c>
      <c r="AC537" s="2">
        <v>482876</v>
      </c>
    </row>
    <row r="538" spans="1:29" ht="51.75" x14ac:dyDescent="0.25">
      <c r="A538" s="2" t="s">
        <v>29</v>
      </c>
      <c r="B538" s="2" t="s">
        <v>42</v>
      </c>
      <c r="C538" s="2" t="s">
        <v>43</v>
      </c>
      <c r="D538" s="2" t="s">
        <v>32</v>
      </c>
      <c r="E538" s="2" t="s">
        <v>1319</v>
      </c>
      <c r="F538" s="2" t="s">
        <v>41</v>
      </c>
      <c r="G538" s="2">
        <v>1000</v>
      </c>
      <c r="H538" s="2">
        <v>1</v>
      </c>
      <c r="I538" s="3">
        <v>46213</v>
      </c>
      <c r="J538" s="4"/>
      <c r="K538" s="2">
        <v>4823923</v>
      </c>
      <c r="L538" s="2">
        <v>73400</v>
      </c>
      <c r="M538" s="2" t="s">
        <v>200</v>
      </c>
      <c r="N538" s="5">
        <v>46211</v>
      </c>
      <c r="O538" s="2" t="s">
        <v>1321</v>
      </c>
      <c r="P538" s="2" t="s">
        <v>36</v>
      </c>
      <c r="Q538" s="2" t="s">
        <v>209</v>
      </c>
      <c r="R538" s="3">
        <v>46212</v>
      </c>
      <c r="S538" s="2" t="s">
        <v>51</v>
      </c>
      <c r="T538" s="2" t="s">
        <v>210</v>
      </c>
      <c r="U538" s="2" t="s">
        <v>1322</v>
      </c>
      <c r="V538" s="2" t="s">
        <v>1322</v>
      </c>
      <c r="W538" s="2" t="s">
        <v>228</v>
      </c>
      <c r="X538" s="2">
        <v>2026</v>
      </c>
      <c r="Y538" s="2" t="s">
        <v>40</v>
      </c>
      <c r="Z538" s="4"/>
      <c r="AA538" s="3">
        <v>46211</v>
      </c>
      <c r="AB538" s="2" t="s">
        <v>200</v>
      </c>
      <c r="AC538" s="2">
        <v>482876</v>
      </c>
    </row>
    <row r="539" spans="1:29" ht="51.75" x14ac:dyDescent="0.25">
      <c r="A539" s="2" t="s">
        <v>29</v>
      </c>
      <c r="B539" s="2" t="s">
        <v>42</v>
      </c>
      <c r="C539" s="2" t="s">
        <v>43</v>
      </c>
      <c r="D539" s="2" t="s">
        <v>32</v>
      </c>
      <c r="E539" s="2" t="s">
        <v>1323</v>
      </c>
      <c r="F539" s="2" t="s">
        <v>1324</v>
      </c>
      <c r="G539" s="2">
        <v>3435000</v>
      </c>
      <c r="H539" s="2">
        <v>1</v>
      </c>
      <c r="I539" s="3">
        <v>46212</v>
      </c>
      <c r="J539" s="4"/>
      <c r="K539" s="2">
        <v>4824044</v>
      </c>
      <c r="L539" s="2">
        <v>34350</v>
      </c>
      <c r="M539" s="2" t="s">
        <v>94</v>
      </c>
      <c r="N539" s="5">
        <v>46211</v>
      </c>
      <c r="O539" s="2" t="s">
        <v>1325</v>
      </c>
      <c r="P539" s="2" t="s">
        <v>36</v>
      </c>
      <c r="Q539" s="2" t="s">
        <v>463</v>
      </c>
      <c r="R539" s="3">
        <v>46211</v>
      </c>
      <c r="S539" s="2" t="s">
        <v>97</v>
      </c>
      <c r="T539" s="2" t="s">
        <v>161</v>
      </c>
      <c r="U539" s="2" t="s">
        <v>1326</v>
      </c>
      <c r="V539" s="2" t="s">
        <v>1327</v>
      </c>
      <c r="W539" s="2" t="s">
        <v>1328</v>
      </c>
      <c r="X539" s="2">
        <v>2026</v>
      </c>
      <c r="Y539" s="2" t="s">
        <v>40</v>
      </c>
      <c r="Z539" s="4"/>
      <c r="AA539" s="3">
        <v>46211</v>
      </c>
      <c r="AB539" s="2" t="s">
        <v>94</v>
      </c>
      <c r="AC539" s="2">
        <v>482870</v>
      </c>
    </row>
    <row r="540" spans="1:29" ht="51.75" x14ac:dyDescent="0.25">
      <c r="A540" s="2" t="s">
        <v>29</v>
      </c>
      <c r="B540" s="2" t="s">
        <v>42</v>
      </c>
      <c r="C540" s="2" t="s">
        <v>43</v>
      </c>
      <c r="D540" s="2" t="s">
        <v>32</v>
      </c>
      <c r="E540" s="2" t="s">
        <v>1323</v>
      </c>
      <c r="F540" s="2" t="s">
        <v>41</v>
      </c>
      <c r="G540" s="2">
        <v>1000</v>
      </c>
      <c r="H540" s="2">
        <v>1</v>
      </c>
      <c r="I540" s="3">
        <v>46212</v>
      </c>
      <c r="J540" s="4"/>
      <c r="K540" s="2">
        <v>4824044</v>
      </c>
      <c r="L540" s="2">
        <v>34350</v>
      </c>
      <c r="M540" s="2" t="s">
        <v>94</v>
      </c>
      <c r="N540" s="5">
        <v>46211</v>
      </c>
      <c r="O540" s="2" t="s">
        <v>1325</v>
      </c>
      <c r="P540" s="2" t="s">
        <v>36</v>
      </c>
      <c r="Q540" s="2" t="s">
        <v>463</v>
      </c>
      <c r="R540" s="3">
        <v>46211</v>
      </c>
      <c r="S540" s="2" t="s">
        <v>97</v>
      </c>
      <c r="T540" s="2" t="s">
        <v>161</v>
      </c>
      <c r="U540" s="2" t="s">
        <v>1326</v>
      </c>
      <c r="V540" s="2" t="s">
        <v>1327</v>
      </c>
      <c r="W540" s="2" t="s">
        <v>1328</v>
      </c>
      <c r="X540" s="2">
        <v>2026</v>
      </c>
      <c r="Y540" s="2" t="s">
        <v>40</v>
      </c>
      <c r="Z540" s="4"/>
      <c r="AA540" s="3">
        <v>46211</v>
      </c>
      <c r="AB540" s="2" t="s">
        <v>94</v>
      </c>
      <c r="AC540" s="2">
        <v>482870</v>
      </c>
    </row>
    <row r="541" spans="1:29" ht="64.5" x14ac:dyDescent="0.25">
      <c r="A541" s="2" t="s">
        <v>29</v>
      </c>
      <c r="B541" s="2" t="s">
        <v>42</v>
      </c>
      <c r="C541" s="2" t="s">
        <v>43</v>
      </c>
      <c r="D541" s="2" t="s">
        <v>32</v>
      </c>
      <c r="E541" s="2" t="s">
        <v>1329</v>
      </c>
      <c r="F541" s="2" t="s">
        <v>1330</v>
      </c>
      <c r="G541" s="2">
        <v>1970000</v>
      </c>
      <c r="H541" s="2">
        <v>1</v>
      </c>
      <c r="I541" s="3">
        <v>46212</v>
      </c>
      <c r="J541" s="4"/>
      <c r="K541" s="2">
        <v>4824157</v>
      </c>
      <c r="L541" s="2">
        <v>39400</v>
      </c>
      <c r="M541" s="2" t="s">
        <v>103</v>
      </c>
      <c r="N541" s="4"/>
      <c r="O541" s="4"/>
      <c r="P541" s="2" t="s">
        <v>36</v>
      </c>
      <c r="Q541" s="2" t="s">
        <v>61</v>
      </c>
      <c r="R541" s="4"/>
      <c r="S541" s="2" t="s">
        <v>38</v>
      </c>
      <c r="T541" s="2" t="s">
        <v>63</v>
      </c>
      <c r="U541" s="2">
        <v>0</v>
      </c>
      <c r="V541" s="2">
        <v>0</v>
      </c>
      <c r="W541" s="2" t="s">
        <v>64</v>
      </c>
      <c r="X541" s="2">
        <v>2026</v>
      </c>
      <c r="Y541" s="2" t="s">
        <v>40</v>
      </c>
      <c r="Z541" s="4"/>
      <c r="AA541" s="3">
        <v>46211</v>
      </c>
      <c r="AB541" s="2" t="s">
        <v>103</v>
      </c>
      <c r="AC541" s="2">
        <v>482852</v>
      </c>
    </row>
    <row r="542" spans="1:29" ht="51.75" x14ac:dyDescent="0.25">
      <c r="A542" s="2" t="s">
        <v>29</v>
      </c>
      <c r="B542" s="2" t="s">
        <v>42</v>
      </c>
      <c r="C542" s="2" t="s">
        <v>43</v>
      </c>
      <c r="D542" s="2" t="s">
        <v>32</v>
      </c>
      <c r="E542" s="2" t="s">
        <v>1329</v>
      </c>
      <c r="F542" s="2" t="s">
        <v>41</v>
      </c>
      <c r="G542" s="2">
        <v>1000</v>
      </c>
      <c r="H542" s="2">
        <v>1</v>
      </c>
      <c r="I542" s="3">
        <v>46212</v>
      </c>
      <c r="J542" s="4"/>
      <c r="K542" s="2">
        <v>4824157</v>
      </c>
      <c r="L542" s="2">
        <v>39400</v>
      </c>
      <c r="M542" s="2" t="s">
        <v>103</v>
      </c>
      <c r="N542" s="4"/>
      <c r="O542" s="4"/>
      <c r="P542" s="2" t="s">
        <v>36</v>
      </c>
      <c r="Q542" s="2" t="s">
        <v>61</v>
      </c>
      <c r="R542" s="4"/>
      <c r="S542" s="2" t="s">
        <v>38</v>
      </c>
      <c r="T542" s="2" t="s">
        <v>63</v>
      </c>
      <c r="U542" s="2">
        <v>0</v>
      </c>
      <c r="V542" s="2">
        <v>0</v>
      </c>
      <c r="W542" s="2" t="s">
        <v>64</v>
      </c>
      <c r="X542" s="2">
        <v>2026</v>
      </c>
      <c r="Y542" s="2" t="s">
        <v>40</v>
      </c>
      <c r="Z542" s="4"/>
      <c r="AA542" s="3">
        <v>46211</v>
      </c>
      <c r="AB542" s="2" t="s">
        <v>103</v>
      </c>
      <c r="AC542" s="2">
        <v>482852</v>
      </c>
    </row>
    <row r="543" spans="1:29" ht="77.25" x14ac:dyDescent="0.25">
      <c r="A543" s="2" t="s">
        <v>29</v>
      </c>
      <c r="B543" s="2" t="s">
        <v>42</v>
      </c>
      <c r="C543" s="2" t="s">
        <v>43</v>
      </c>
      <c r="D543" s="2" t="s">
        <v>32</v>
      </c>
      <c r="E543" s="2" t="s">
        <v>1331</v>
      </c>
      <c r="F543" s="2" t="s">
        <v>1332</v>
      </c>
      <c r="G543" s="2">
        <v>1995000</v>
      </c>
      <c r="H543" s="2">
        <v>1</v>
      </c>
      <c r="I543" s="3">
        <v>46217</v>
      </c>
      <c r="J543" s="4"/>
      <c r="K543" s="2">
        <v>4824390</v>
      </c>
      <c r="L543" s="2">
        <v>39900</v>
      </c>
      <c r="M543" s="2" t="s">
        <v>903</v>
      </c>
      <c r="N543" s="5">
        <v>46211</v>
      </c>
      <c r="O543" s="2" t="s">
        <v>1333</v>
      </c>
      <c r="P543" s="2" t="s">
        <v>36</v>
      </c>
      <c r="Q543" s="2" t="s">
        <v>61</v>
      </c>
      <c r="R543" s="3">
        <v>46215</v>
      </c>
      <c r="S543" s="2" t="s">
        <v>51</v>
      </c>
      <c r="T543" s="2" t="s">
        <v>63</v>
      </c>
      <c r="U543" s="2">
        <v>0</v>
      </c>
      <c r="V543" s="2" t="s">
        <v>1334</v>
      </c>
      <c r="W543" s="2" t="s">
        <v>1335</v>
      </c>
      <c r="X543" s="2">
        <v>2026</v>
      </c>
      <c r="Y543" s="2" t="s">
        <v>40</v>
      </c>
      <c r="Z543" s="4"/>
      <c r="AA543" s="3">
        <v>46211</v>
      </c>
      <c r="AB543" s="2" t="s">
        <v>903</v>
      </c>
      <c r="AC543" s="2">
        <v>482844</v>
      </c>
    </row>
    <row r="544" spans="1:29" ht="77.25" x14ac:dyDescent="0.25">
      <c r="A544" s="2" t="s">
        <v>29</v>
      </c>
      <c r="B544" s="2" t="s">
        <v>42</v>
      </c>
      <c r="C544" s="2" t="s">
        <v>43</v>
      </c>
      <c r="D544" s="2" t="s">
        <v>32</v>
      </c>
      <c r="E544" s="2" t="s">
        <v>1331</v>
      </c>
      <c r="F544" s="2" t="s">
        <v>41</v>
      </c>
      <c r="G544" s="2">
        <v>1000</v>
      </c>
      <c r="H544" s="2">
        <v>1</v>
      </c>
      <c r="I544" s="3">
        <v>46217</v>
      </c>
      <c r="J544" s="4"/>
      <c r="K544" s="2">
        <v>4824390</v>
      </c>
      <c r="L544" s="2">
        <v>39900</v>
      </c>
      <c r="M544" s="2" t="s">
        <v>903</v>
      </c>
      <c r="N544" s="5">
        <v>46211</v>
      </c>
      <c r="O544" s="2" t="s">
        <v>1333</v>
      </c>
      <c r="P544" s="2" t="s">
        <v>36</v>
      </c>
      <c r="Q544" s="2" t="s">
        <v>61</v>
      </c>
      <c r="R544" s="3">
        <v>46215</v>
      </c>
      <c r="S544" s="2" t="s">
        <v>51</v>
      </c>
      <c r="T544" s="2" t="s">
        <v>63</v>
      </c>
      <c r="U544" s="2">
        <v>0</v>
      </c>
      <c r="V544" s="2" t="s">
        <v>1334</v>
      </c>
      <c r="W544" s="2" t="s">
        <v>1335</v>
      </c>
      <c r="X544" s="2">
        <v>2026</v>
      </c>
      <c r="Y544" s="2" t="s">
        <v>40</v>
      </c>
      <c r="Z544" s="4"/>
      <c r="AA544" s="3">
        <v>46211</v>
      </c>
      <c r="AB544" s="2" t="s">
        <v>903</v>
      </c>
      <c r="AC544" s="2">
        <v>482844</v>
      </c>
    </row>
    <row r="545" spans="1:29" ht="102.75" x14ac:dyDescent="0.25">
      <c r="A545" s="2" t="s">
        <v>29</v>
      </c>
      <c r="B545" s="2" t="s">
        <v>42</v>
      </c>
      <c r="C545" s="2" t="s">
        <v>43</v>
      </c>
      <c r="D545" s="2" t="s">
        <v>32</v>
      </c>
      <c r="E545" s="2" t="s">
        <v>1336</v>
      </c>
      <c r="F545" s="2" t="s">
        <v>1337</v>
      </c>
      <c r="G545" s="2">
        <v>3554990</v>
      </c>
      <c r="H545" s="2">
        <v>1</v>
      </c>
      <c r="I545" s="3">
        <v>46212</v>
      </c>
      <c r="J545" s="4"/>
      <c r="K545" s="2">
        <v>4824451</v>
      </c>
      <c r="L545" s="2">
        <v>20000</v>
      </c>
      <c r="M545" s="2" t="s">
        <v>35</v>
      </c>
      <c r="N545" s="5">
        <v>46211</v>
      </c>
      <c r="O545" s="2" t="s">
        <v>1338</v>
      </c>
      <c r="P545" s="2" t="s">
        <v>36</v>
      </c>
      <c r="Q545" s="2" t="s">
        <v>410</v>
      </c>
      <c r="R545" s="3">
        <v>46211</v>
      </c>
      <c r="S545" s="2" t="s">
        <v>38</v>
      </c>
      <c r="T545" s="2" t="s">
        <v>411</v>
      </c>
      <c r="U545" s="2" t="s">
        <v>441</v>
      </c>
      <c r="V545" s="2" t="s">
        <v>37</v>
      </c>
      <c r="W545" s="2" t="s">
        <v>1339</v>
      </c>
      <c r="X545" s="2">
        <v>2026</v>
      </c>
      <c r="Y545" s="2" t="s">
        <v>40</v>
      </c>
      <c r="Z545" s="4"/>
      <c r="AA545" s="3">
        <v>46211</v>
      </c>
      <c r="AB545" s="2" t="s">
        <v>35</v>
      </c>
      <c r="AC545" s="2">
        <v>482834</v>
      </c>
    </row>
    <row r="546" spans="1:29" ht="102.75" x14ac:dyDescent="0.25">
      <c r="A546" s="2" t="s">
        <v>29</v>
      </c>
      <c r="B546" s="2" t="s">
        <v>42</v>
      </c>
      <c r="C546" s="2" t="s">
        <v>43</v>
      </c>
      <c r="D546" s="2" t="s">
        <v>32</v>
      </c>
      <c r="E546" s="2" t="s">
        <v>1336</v>
      </c>
      <c r="F546" s="2" t="s">
        <v>41</v>
      </c>
      <c r="G546" s="2">
        <v>1000</v>
      </c>
      <c r="H546" s="2">
        <v>1</v>
      </c>
      <c r="I546" s="3">
        <v>46212</v>
      </c>
      <c r="J546" s="4"/>
      <c r="K546" s="2">
        <v>4824451</v>
      </c>
      <c r="L546" s="2">
        <v>20000</v>
      </c>
      <c r="M546" s="2" t="s">
        <v>35</v>
      </c>
      <c r="N546" s="5">
        <v>46211</v>
      </c>
      <c r="O546" s="2" t="s">
        <v>1338</v>
      </c>
      <c r="P546" s="2" t="s">
        <v>36</v>
      </c>
      <c r="Q546" s="2" t="s">
        <v>410</v>
      </c>
      <c r="R546" s="3">
        <v>46211</v>
      </c>
      <c r="S546" s="2" t="s">
        <v>38</v>
      </c>
      <c r="T546" s="2" t="s">
        <v>411</v>
      </c>
      <c r="U546" s="2" t="s">
        <v>441</v>
      </c>
      <c r="V546" s="2" t="s">
        <v>37</v>
      </c>
      <c r="W546" s="2" t="s">
        <v>1339</v>
      </c>
      <c r="X546" s="2">
        <v>2026</v>
      </c>
      <c r="Y546" s="2" t="s">
        <v>40</v>
      </c>
      <c r="Z546" s="4"/>
      <c r="AA546" s="3">
        <v>46211</v>
      </c>
      <c r="AB546" s="2" t="s">
        <v>35</v>
      </c>
      <c r="AC546" s="2">
        <v>482834</v>
      </c>
    </row>
    <row r="547" spans="1:29" ht="64.5" x14ac:dyDescent="0.25">
      <c r="A547" s="2" t="s">
        <v>29</v>
      </c>
      <c r="B547" s="2" t="s">
        <v>42</v>
      </c>
      <c r="C547" s="2" t="s">
        <v>43</v>
      </c>
      <c r="D547" s="2" t="s">
        <v>32</v>
      </c>
      <c r="E547" s="2" t="s">
        <v>1340</v>
      </c>
      <c r="F547" s="2" t="s">
        <v>1341</v>
      </c>
      <c r="G547" s="2">
        <v>2200000</v>
      </c>
      <c r="H547" s="2">
        <v>1</v>
      </c>
      <c r="I547" s="3">
        <v>46212</v>
      </c>
      <c r="J547" s="4"/>
      <c r="K547" s="2">
        <v>4824824</v>
      </c>
      <c r="L547" s="2">
        <v>44000</v>
      </c>
      <c r="M547" s="2" t="s">
        <v>1342</v>
      </c>
      <c r="N547" s="5">
        <v>46211</v>
      </c>
      <c r="O547" s="2">
        <v>1107</v>
      </c>
      <c r="P547" s="2" t="s">
        <v>36</v>
      </c>
      <c r="Q547" s="2" t="s">
        <v>1000</v>
      </c>
      <c r="R547" s="3">
        <v>46211</v>
      </c>
      <c r="S547" s="2" t="s">
        <v>138</v>
      </c>
      <c r="T547" s="2" t="s">
        <v>72</v>
      </c>
      <c r="U547" s="2">
        <v>0</v>
      </c>
      <c r="V547" s="2">
        <v>0</v>
      </c>
      <c r="W547" s="2" t="s">
        <v>603</v>
      </c>
      <c r="X547" s="2">
        <v>2026</v>
      </c>
      <c r="Y547" s="2" t="s">
        <v>40</v>
      </c>
      <c r="Z547" s="4"/>
      <c r="AA547" s="3">
        <v>46211</v>
      </c>
      <c r="AB547" s="2" t="s">
        <v>1342</v>
      </c>
      <c r="AC547" s="2">
        <v>482654</v>
      </c>
    </row>
    <row r="548" spans="1:29" ht="39" x14ac:dyDescent="0.25">
      <c r="A548" s="2" t="s">
        <v>29</v>
      </c>
      <c r="B548" s="2" t="s">
        <v>42</v>
      </c>
      <c r="C548" s="2" t="s">
        <v>43</v>
      </c>
      <c r="D548" s="2" t="s">
        <v>32</v>
      </c>
      <c r="E548" s="2" t="s">
        <v>1340</v>
      </c>
      <c r="F548" s="2" t="s">
        <v>41</v>
      </c>
      <c r="G548" s="2">
        <v>1000</v>
      </c>
      <c r="H548" s="2">
        <v>1</v>
      </c>
      <c r="I548" s="3">
        <v>46212</v>
      </c>
      <c r="J548" s="4"/>
      <c r="K548" s="2">
        <v>4824824</v>
      </c>
      <c r="L548" s="2">
        <v>44000</v>
      </c>
      <c r="M548" s="2" t="s">
        <v>1342</v>
      </c>
      <c r="N548" s="5">
        <v>46211</v>
      </c>
      <c r="O548" s="2">
        <v>1107</v>
      </c>
      <c r="P548" s="2" t="s">
        <v>36</v>
      </c>
      <c r="Q548" s="2" t="s">
        <v>1000</v>
      </c>
      <c r="R548" s="3">
        <v>46211</v>
      </c>
      <c r="S548" s="2" t="s">
        <v>138</v>
      </c>
      <c r="T548" s="2" t="s">
        <v>72</v>
      </c>
      <c r="U548" s="2">
        <v>0</v>
      </c>
      <c r="V548" s="2">
        <v>0</v>
      </c>
      <c r="W548" s="2" t="s">
        <v>603</v>
      </c>
      <c r="X548" s="2">
        <v>2026</v>
      </c>
      <c r="Y548" s="2" t="s">
        <v>40</v>
      </c>
      <c r="Z548" s="4"/>
      <c r="AA548" s="3">
        <v>46211</v>
      </c>
      <c r="AB548" s="2" t="s">
        <v>1342</v>
      </c>
      <c r="AC548" s="2">
        <v>482654</v>
      </c>
    </row>
    <row r="549" spans="1:29" ht="64.5" x14ac:dyDescent="0.25">
      <c r="A549" s="2" t="s">
        <v>29</v>
      </c>
      <c r="B549" s="2" t="s">
        <v>42</v>
      </c>
      <c r="C549" s="2" t="s">
        <v>43</v>
      </c>
      <c r="D549" s="2" t="s">
        <v>32</v>
      </c>
      <c r="E549" s="2" t="s">
        <v>1343</v>
      </c>
      <c r="F549" s="2" t="s">
        <v>1344</v>
      </c>
      <c r="G549" s="2">
        <v>2200000</v>
      </c>
      <c r="H549" s="2">
        <v>1</v>
      </c>
      <c r="I549" s="3">
        <v>46212</v>
      </c>
      <c r="J549" s="4"/>
      <c r="K549" s="2">
        <v>4825189</v>
      </c>
      <c r="L549" s="2">
        <v>44000</v>
      </c>
      <c r="M549" s="2" t="s">
        <v>266</v>
      </c>
      <c r="N549" s="5">
        <v>46211</v>
      </c>
      <c r="O549" s="2" t="s">
        <v>1345</v>
      </c>
      <c r="P549" s="2" t="s">
        <v>36</v>
      </c>
      <c r="Q549" s="2" t="s">
        <v>71</v>
      </c>
      <c r="R549" s="3">
        <v>46211</v>
      </c>
      <c r="S549" s="2" t="s">
        <v>138</v>
      </c>
      <c r="T549" s="2" t="s">
        <v>72</v>
      </c>
      <c r="U549" s="2">
        <v>0</v>
      </c>
      <c r="V549" s="2" t="s">
        <v>723</v>
      </c>
      <c r="W549" s="2" t="s">
        <v>603</v>
      </c>
      <c r="X549" s="2">
        <v>2026</v>
      </c>
      <c r="Y549" s="2" t="s">
        <v>40</v>
      </c>
      <c r="Z549" s="4"/>
      <c r="AA549" s="3">
        <v>46211</v>
      </c>
      <c r="AB549" s="2" t="s">
        <v>266</v>
      </c>
      <c r="AC549" s="2">
        <v>482648</v>
      </c>
    </row>
    <row r="550" spans="1:29" ht="39" x14ac:dyDescent="0.25">
      <c r="A550" s="2" t="s">
        <v>29</v>
      </c>
      <c r="B550" s="2" t="s">
        <v>42</v>
      </c>
      <c r="C550" s="2" t="s">
        <v>43</v>
      </c>
      <c r="D550" s="2" t="s">
        <v>32</v>
      </c>
      <c r="E550" s="2" t="s">
        <v>1343</v>
      </c>
      <c r="F550" s="2" t="s">
        <v>41</v>
      </c>
      <c r="G550" s="2">
        <v>1000</v>
      </c>
      <c r="H550" s="2">
        <v>1</v>
      </c>
      <c r="I550" s="3">
        <v>46212</v>
      </c>
      <c r="J550" s="4"/>
      <c r="K550" s="2">
        <v>4825189</v>
      </c>
      <c r="L550" s="2">
        <v>44000</v>
      </c>
      <c r="M550" s="2" t="s">
        <v>266</v>
      </c>
      <c r="N550" s="5">
        <v>46211</v>
      </c>
      <c r="O550" s="2" t="s">
        <v>1345</v>
      </c>
      <c r="P550" s="2" t="s">
        <v>36</v>
      </c>
      <c r="Q550" s="2" t="s">
        <v>71</v>
      </c>
      <c r="R550" s="3">
        <v>46211</v>
      </c>
      <c r="S550" s="2" t="s">
        <v>138</v>
      </c>
      <c r="T550" s="2" t="s">
        <v>72</v>
      </c>
      <c r="U550" s="2">
        <v>0</v>
      </c>
      <c r="V550" s="2" t="s">
        <v>723</v>
      </c>
      <c r="W550" s="2" t="s">
        <v>603</v>
      </c>
      <c r="X550" s="2">
        <v>2026</v>
      </c>
      <c r="Y550" s="2" t="s">
        <v>40</v>
      </c>
      <c r="Z550" s="4"/>
      <c r="AA550" s="3">
        <v>46211</v>
      </c>
      <c r="AB550" s="2" t="s">
        <v>266</v>
      </c>
      <c r="AC550" s="2">
        <v>482648</v>
      </c>
    </row>
    <row r="551" spans="1:29" ht="102.75" x14ac:dyDescent="0.25">
      <c r="A551" s="2" t="s">
        <v>29</v>
      </c>
      <c r="B551" s="2" t="s">
        <v>42</v>
      </c>
      <c r="C551" s="2" t="s">
        <v>43</v>
      </c>
      <c r="D551" s="2" t="s">
        <v>32</v>
      </c>
      <c r="E551" s="2" t="s">
        <v>1346</v>
      </c>
      <c r="F551" s="2" t="s">
        <v>1347</v>
      </c>
      <c r="G551" s="2">
        <v>885000</v>
      </c>
      <c r="H551" s="2">
        <v>1</v>
      </c>
      <c r="I551" s="3">
        <v>46214</v>
      </c>
      <c r="J551" s="4"/>
      <c r="K551" s="2">
        <v>4825198</v>
      </c>
      <c r="L551" s="2">
        <v>10000</v>
      </c>
      <c r="M551" s="2" t="s">
        <v>35</v>
      </c>
      <c r="N551" s="5">
        <v>46211</v>
      </c>
      <c r="O551" s="2" t="s">
        <v>1348</v>
      </c>
      <c r="P551" s="2" t="s">
        <v>36</v>
      </c>
      <c r="Q551" s="2" t="s">
        <v>53</v>
      </c>
      <c r="R551" s="3">
        <v>46211</v>
      </c>
      <c r="S551" s="2" t="s">
        <v>38</v>
      </c>
      <c r="T551" s="2" t="s">
        <v>1349</v>
      </c>
      <c r="U551" s="2">
        <v>0</v>
      </c>
      <c r="V551" s="2">
        <v>0</v>
      </c>
      <c r="W551" s="2" t="s">
        <v>1350</v>
      </c>
      <c r="X551" s="2">
        <v>2026</v>
      </c>
      <c r="Y551" s="2" t="s">
        <v>40</v>
      </c>
      <c r="Z551" s="4"/>
      <c r="AA551" s="3">
        <v>46211</v>
      </c>
      <c r="AB551" s="2" t="s">
        <v>35</v>
      </c>
      <c r="AC551" s="2">
        <v>482628</v>
      </c>
    </row>
    <row r="552" spans="1:29" ht="102.75" x14ac:dyDescent="0.25">
      <c r="A552" s="2" t="s">
        <v>29</v>
      </c>
      <c r="B552" s="2" t="s">
        <v>42</v>
      </c>
      <c r="C552" s="2" t="s">
        <v>43</v>
      </c>
      <c r="D552" s="2" t="s">
        <v>32</v>
      </c>
      <c r="E552" s="2" t="s">
        <v>1346</v>
      </c>
      <c r="F552" s="2" t="s">
        <v>41</v>
      </c>
      <c r="G552" s="2">
        <v>1000</v>
      </c>
      <c r="H552" s="2">
        <v>1</v>
      </c>
      <c r="I552" s="3">
        <v>46214</v>
      </c>
      <c r="J552" s="4"/>
      <c r="K552" s="2">
        <v>4825198</v>
      </c>
      <c r="L552" s="2">
        <v>10000</v>
      </c>
      <c r="M552" s="2" t="s">
        <v>35</v>
      </c>
      <c r="N552" s="5">
        <v>46211</v>
      </c>
      <c r="O552" s="2" t="s">
        <v>1348</v>
      </c>
      <c r="P552" s="2" t="s">
        <v>36</v>
      </c>
      <c r="Q552" s="2" t="s">
        <v>53</v>
      </c>
      <c r="R552" s="3">
        <v>46211</v>
      </c>
      <c r="S552" s="2" t="s">
        <v>38</v>
      </c>
      <c r="T552" s="2" t="s">
        <v>1349</v>
      </c>
      <c r="U552" s="2">
        <v>0</v>
      </c>
      <c r="V552" s="2">
        <v>0</v>
      </c>
      <c r="W552" s="2" t="s">
        <v>1350</v>
      </c>
      <c r="X552" s="2">
        <v>2026</v>
      </c>
      <c r="Y552" s="2" t="s">
        <v>40</v>
      </c>
      <c r="Z552" s="4"/>
      <c r="AA552" s="3">
        <v>46211</v>
      </c>
      <c r="AB552" s="2" t="s">
        <v>35</v>
      </c>
      <c r="AC552" s="2">
        <v>482628</v>
      </c>
    </row>
    <row r="553" spans="1:29" ht="51.75" x14ac:dyDescent="0.25">
      <c r="A553" s="2" t="s">
        <v>29</v>
      </c>
      <c r="B553" s="2" t="s">
        <v>42</v>
      </c>
      <c r="C553" s="2" t="s">
        <v>43</v>
      </c>
      <c r="D553" s="2" t="s">
        <v>32</v>
      </c>
      <c r="E553" s="2" t="s">
        <v>1351</v>
      </c>
      <c r="F553" s="2" t="s">
        <v>1352</v>
      </c>
      <c r="G553" s="2">
        <v>3800000</v>
      </c>
      <c r="H553" s="2">
        <v>1</v>
      </c>
      <c r="I553" s="3">
        <v>46214</v>
      </c>
      <c r="J553" s="4"/>
      <c r="K553" s="2">
        <v>4825509</v>
      </c>
      <c r="L553" s="2">
        <v>76000</v>
      </c>
      <c r="M553" s="2" t="s">
        <v>143</v>
      </c>
      <c r="N553" s="5">
        <v>46211</v>
      </c>
      <c r="O553" s="2" t="s">
        <v>1353</v>
      </c>
      <c r="P553" s="2" t="s">
        <v>36</v>
      </c>
      <c r="Q553" s="2" t="s">
        <v>463</v>
      </c>
      <c r="R553" s="3">
        <v>46211</v>
      </c>
      <c r="S553" s="2" t="s">
        <v>145</v>
      </c>
      <c r="T553" s="2" t="s">
        <v>464</v>
      </c>
      <c r="U553" s="2">
        <v>0</v>
      </c>
      <c r="V553" s="2" t="s">
        <v>1354</v>
      </c>
      <c r="W553" s="2" t="s">
        <v>163</v>
      </c>
      <c r="X553" s="2">
        <v>2026</v>
      </c>
      <c r="Y553" s="2" t="s">
        <v>40</v>
      </c>
      <c r="Z553" s="4"/>
      <c r="AA553" s="3">
        <v>46211</v>
      </c>
      <c r="AB553" s="2" t="s">
        <v>143</v>
      </c>
      <c r="AC553" s="2">
        <v>482614</v>
      </c>
    </row>
    <row r="554" spans="1:29" ht="39" x14ac:dyDescent="0.25">
      <c r="A554" s="2" t="s">
        <v>29</v>
      </c>
      <c r="B554" s="2" t="s">
        <v>42</v>
      </c>
      <c r="C554" s="2" t="s">
        <v>43</v>
      </c>
      <c r="D554" s="2" t="s">
        <v>32</v>
      </c>
      <c r="E554" s="2" t="s">
        <v>1351</v>
      </c>
      <c r="F554" s="2" t="s">
        <v>41</v>
      </c>
      <c r="G554" s="2">
        <v>1000</v>
      </c>
      <c r="H554" s="2">
        <v>1</v>
      </c>
      <c r="I554" s="3">
        <v>46214</v>
      </c>
      <c r="J554" s="4"/>
      <c r="K554" s="2">
        <v>4825509</v>
      </c>
      <c r="L554" s="2">
        <v>76000</v>
      </c>
      <c r="M554" s="2" t="s">
        <v>143</v>
      </c>
      <c r="N554" s="5">
        <v>46211</v>
      </c>
      <c r="O554" s="2" t="s">
        <v>1353</v>
      </c>
      <c r="P554" s="2" t="s">
        <v>36</v>
      </c>
      <c r="Q554" s="2" t="s">
        <v>463</v>
      </c>
      <c r="R554" s="3">
        <v>46211</v>
      </c>
      <c r="S554" s="2" t="s">
        <v>145</v>
      </c>
      <c r="T554" s="2" t="s">
        <v>464</v>
      </c>
      <c r="U554" s="2">
        <v>0</v>
      </c>
      <c r="V554" s="2" t="s">
        <v>1354</v>
      </c>
      <c r="W554" s="2" t="s">
        <v>163</v>
      </c>
      <c r="X554" s="2">
        <v>2026</v>
      </c>
      <c r="Y554" s="2" t="s">
        <v>40</v>
      </c>
      <c r="Z554" s="4"/>
      <c r="AA554" s="3">
        <v>46211</v>
      </c>
      <c r="AB554" s="2" t="s">
        <v>143</v>
      </c>
      <c r="AC554" s="2">
        <v>482614</v>
      </c>
    </row>
    <row r="555" spans="1:29" ht="64.5" x14ac:dyDescent="0.25">
      <c r="A555" s="2" t="s">
        <v>29</v>
      </c>
      <c r="B555" s="2" t="s">
        <v>42</v>
      </c>
      <c r="C555" s="2" t="s">
        <v>43</v>
      </c>
      <c r="D555" s="2" t="s">
        <v>32</v>
      </c>
      <c r="E555" s="2" t="s">
        <v>1355</v>
      </c>
      <c r="F555" s="2" t="s">
        <v>1356</v>
      </c>
      <c r="G555" s="2">
        <v>1970000</v>
      </c>
      <c r="H555" s="2">
        <v>1</v>
      </c>
      <c r="I555" s="3">
        <v>46212</v>
      </c>
      <c r="J555" s="4"/>
      <c r="K555" s="2">
        <v>4823852</v>
      </c>
      <c r="L555" s="2">
        <v>39400</v>
      </c>
      <c r="M555" s="2" t="s">
        <v>103</v>
      </c>
      <c r="N555" s="5">
        <v>46211</v>
      </c>
      <c r="O555" s="2" t="s">
        <v>1357</v>
      </c>
      <c r="P555" s="2" t="s">
        <v>36</v>
      </c>
      <c r="Q555" s="2" t="s">
        <v>61</v>
      </c>
      <c r="R555" s="3">
        <v>46211</v>
      </c>
      <c r="S555" s="2" t="s">
        <v>38</v>
      </c>
      <c r="T555" s="2" t="s">
        <v>63</v>
      </c>
      <c r="U555" s="2">
        <v>0</v>
      </c>
      <c r="V555" s="2">
        <v>0</v>
      </c>
      <c r="W555" s="2" t="s">
        <v>64</v>
      </c>
      <c r="X555" s="2">
        <v>2026</v>
      </c>
      <c r="Y555" s="2" t="s">
        <v>40</v>
      </c>
      <c r="Z555" s="4"/>
      <c r="AA555" s="3">
        <v>46211</v>
      </c>
      <c r="AB555" s="2" t="s">
        <v>103</v>
      </c>
      <c r="AC555" s="2">
        <v>482608</v>
      </c>
    </row>
    <row r="556" spans="1:29" ht="51.75" x14ac:dyDescent="0.25">
      <c r="A556" s="2" t="s">
        <v>29</v>
      </c>
      <c r="B556" s="2" t="s">
        <v>42</v>
      </c>
      <c r="C556" s="2" t="s">
        <v>43</v>
      </c>
      <c r="D556" s="2" t="s">
        <v>32</v>
      </c>
      <c r="E556" s="2" t="s">
        <v>1355</v>
      </c>
      <c r="F556" s="2" t="s">
        <v>41</v>
      </c>
      <c r="G556" s="2">
        <v>1000</v>
      </c>
      <c r="H556" s="2">
        <v>1</v>
      </c>
      <c r="I556" s="3">
        <v>46212</v>
      </c>
      <c r="J556" s="4"/>
      <c r="K556" s="2">
        <v>4823852</v>
      </c>
      <c r="L556" s="2">
        <v>39400</v>
      </c>
      <c r="M556" s="2" t="s">
        <v>103</v>
      </c>
      <c r="N556" s="5">
        <v>46211</v>
      </c>
      <c r="O556" s="2" t="s">
        <v>1357</v>
      </c>
      <c r="P556" s="2" t="s">
        <v>36</v>
      </c>
      <c r="Q556" s="2" t="s">
        <v>61</v>
      </c>
      <c r="R556" s="3">
        <v>46211</v>
      </c>
      <c r="S556" s="2" t="s">
        <v>38</v>
      </c>
      <c r="T556" s="2" t="s">
        <v>63</v>
      </c>
      <c r="U556" s="2">
        <v>0</v>
      </c>
      <c r="V556" s="2">
        <v>0</v>
      </c>
      <c r="W556" s="2" t="s">
        <v>64</v>
      </c>
      <c r="X556" s="2">
        <v>2026</v>
      </c>
      <c r="Y556" s="2" t="s">
        <v>40</v>
      </c>
      <c r="Z556" s="4"/>
      <c r="AA556" s="3">
        <v>46211</v>
      </c>
      <c r="AB556" s="2" t="s">
        <v>103</v>
      </c>
      <c r="AC556" s="2">
        <v>482608</v>
      </c>
    </row>
    <row r="557" spans="1:29" ht="102.75" x14ac:dyDescent="0.25">
      <c r="A557" s="2" t="s">
        <v>29</v>
      </c>
      <c r="B557" s="2" t="s">
        <v>42</v>
      </c>
      <c r="C557" s="2" t="s">
        <v>43</v>
      </c>
      <c r="D557" s="2" t="s">
        <v>32</v>
      </c>
      <c r="E557" s="2" t="s">
        <v>1358</v>
      </c>
      <c r="F557" s="2" t="s">
        <v>1359</v>
      </c>
      <c r="G557" s="2">
        <v>1890000</v>
      </c>
      <c r="H557" s="2">
        <v>1</v>
      </c>
      <c r="I557" s="3">
        <v>46212</v>
      </c>
      <c r="J557" s="4"/>
      <c r="K557" s="2">
        <v>4823807</v>
      </c>
      <c r="L557" s="2">
        <v>10000</v>
      </c>
      <c r="M557" s="2" t="s">
        <v>35</v>
      </c>
      <c r="N557" s="5">
        <v>46211</v>
      </c>
      <c r="O557" s="2" t="s">
        <v>1360</v>
      </c>
      <c r="P557" s="2" t="s">
        <v>36</v>
      </c>
      <c r="Q557" s="2" t="s">
        <v>37</v>
      </c>
      <c r="R557" s="3">
        <v>46211</v>
      </c>
      <c r="S557" s="2" t="s">
        <v>38</v>
      </c>
      <c r="T557" s="2" t="s">
        <v>1361</v>
      </c>
      <c r="U557" s="2">
        <v>0</v>
      </c>
      <c r="V557" s="2">
        <v>0</v>
      </c>
      <c r="W557" s="2" t="s">
        <v>1362</v>
      </c>
      <c r="X557" s="2">
        <v>2026</v>
      </c>
      <c r="Y557" s="2" t="s">
        <v>40</v>
      </c>
      <c r="Z557" s="4"/>
      <c r="AA557" s="3">
        <v>46211</v>
      </c>
      <c r="AB557" s="2" t="s">
        <v>35</v>
      </c>
      <c r="AC557" s="2">
        <v>482598</v>
      </c>
    </row>
    <row r="558" spans="1:29" ht="102.75" x14ac:dyDescent="0.25">
      <c r="A558" s="2" t="s">
        <v>29</v>
      </c>
      <c r="B558" s="2" t="s">
        <v>42</v>
      </c>
      <c r="C558" s="2" t="s">
        <v>43</v>
      </c>
      <c r="D558" s="2" t="s">
        <v>32</v>
      </c>
      <c r="E558" s="2" t="s">
        <v>1358</v>
      </c>
      <c r="F558" s="2" t="s">
        <v>41</v>
      </c>
      <c r="G558" s="2">
        <v>1000</v>
      </c>
      <c r="H558" s="2">
        <v>1</v>
      </c>
      <c r="I558" s="3">
        <v>46212</v>
      </c>
      <c r="J558" s="4"/>
      <c r="K558" s="2">
        <v>4823807</v>
      </c>
      <c r="L558" s="2">
        <v>10000</v>
      </c>
      <c r="M558" s="2" t="s">
        <v>35</v>
      </c>
      <c r="N558" s="5">
        <v>46211</v>
      </c>
      <c r="O558" s="2" t="s">
        <v>1360</v>
      </c>
      <c r="P558" s="2" t="s">
        <v>36</v>
      </c>
      <c r="Q558" s="2" t="s">
        <v>37</v>
      </c>
      <c r="R558" s="3">
        <v>46211</v>
      </c>
      <c r="S558" s="2" t="s">
        <v>38</v>
      </c>
      <c r="T558" s="2" t="s">
        <v>1361</v>
      </c>
      <c r="U558" s="2">
        <v>0</v>
      </c>
      <c r="V558" s="2">
        <v>0</v>
      </c>
      <c r="W558" s="2" t="s">
        <v>1362</v>
      </c>
      <c r="X558" s="2">
        <v>2026</v>
      </c>
      <c r="Y558" s="2" t="s">
        <v>40</v>
      </c>
      <c r="Z558" s="4"/>
      <c r="AA558" s="3">
        <v>46211</v>
      </c>
      <c r="AB558" s="2" t="s">
        <v>35</v>
      </c>
      <c r="AC558" s="2">
        <v>482598</v>
      </c>
    </row>
    <row r="559" spans="1:29" ht="64.5" x14ac:dyDescent="0.25">
      <c r="A559" s="2" t="s">
        <v>29</v>
      </c>
      <c r="B559" s="2" t="s">
        <v>42</v>
      </c>
      <c r="C559" s="2" t="s">
        <v>43</v>
      </c>
      <c r="D559" s="2" t="s">
        <v>32</v>
      </c>
      <c r="E559" s="2" t="s">
        <v>1363</v>
      </c>
      <c r="F559" s="2" t="s">
        <v>1364</v>
      </c>
      <c r="G559" s="2">
        <v>2005000</v>
      </c>
      <c r="H559" s="2">
        <v>1</v>
      </c>
      <c r="I559" s="3">
        <v>46212</v>
      </c>
      <c r="J559" s="4"/>
      <c r="K559" s="2">
        <v>4823368</v>
      </c>
      <c r="L559" s="2">
        <v>40100</v>
      </c>
      <c r="M559" s="2" t="s">
        <v>275</v>
      </c>
      <c r="N559" s="5">
        <v>46211</v>
      </c>
      <c r="O559" s="2" t="s">
        <v>1365</v>
      </c>
      <c r="P559" s="2" t="s">
        <v>36</v>
      </c>
      <c r="Q559" s="2" t="s">
        <v>1366</v>
      </c>
      <c r="R559" s="3">
        <v>46211</v>
      </c>
      <c r="S559" s="2" t="s">
        <v>752</v>
      </c>
      <c r="T559" s="2" t="s">
        <v>63</v>
      </c>
      <c r="U559" s="2">
        <v>0</v>
      </c>
      <c r="V559" s="2">
        <v>0</v>
      </c>
      <c r="W559" s="2" t="s">
        <v>1367</v>
      </c>
      <c r="X559" s="2">
        <v>2026</v>
      </c>
      <c r="Y559" s="2" t="s">
        <v>40</v>
      </c>
      <c r="Z559" s="4"/>
      <c r="AA559" s="3">
        <v>46211</v>
      </c>
      <c r="AB559" s="2" t="s">
        <v>275</v>
      </c>
      <c r="AC559" s="2">
        <v>482596</v>
      </c>
    </row>
    <row r="560" spans="1:29" ht="39" x14ac:dyDescent="0.25">
      <c r="A560" s="2" t="s">
        <v>29</v>
      </c>
      <c r="B560" s="2" t="s">
        <v>42</v>
      </c>
      <c r="C560" s="2" t="s">
        <v>43</v>
      </c>
      <c r="D560" s="2" t="s">
        <v>32</v>
      </c>
      <c r="E560" s="2" t="s">
        <v>1363</v>
      </c>
      <c r="F560" s="2" t="s">
        <v>41</v>
      </c>
      <c r="G560" s="2">
        <v>1000</v>
      </c>
      <c r="H560" s="2">
        <v>1</v>
      </c>
      <c r="I560" s="3">
        <v>46212</v>
      </c>
      <c r="J560" s="4"/>
      <c r="K560" s="2">
        <v>4823368</v>
      </c>
      <c r="L560" s="2">
        <v>40100</v>
      </c>
      <c r="M560" s="2" t="s">
        <v>275</v>
      </c>
      <c r="N560" s="5">
        <v>46211</v>
      </c>
      <c r="O560" s="2" t="s">
        <v>1365</v>
      </c>
      <c r="P560" s="2" t="s">
        <v>36</v>
      </c>
      <c r="Q560" s="2" t="s">
        <v>1366</v>
      </c>
      <c r="R560" s="3">
        <v>46211</v>
      </c>
      <c r="S560" s="2" t="s">
        <v>752</v>
      </c>
      <c r="T560" s="2" t="s">
        <v>63</v>
      </c>
      <c r="U560" s="2">
        <v>0</v>
      </c>
      <c r="V560" s="2">
        <v>0</v>
      </c>
      <c r="W560" s="2" t="s">
        <v>1367</v>
      </c>
      <c r="X560" s="2">
        <v>2026</v>
      </c>
      <c r="Y560" s="2" t="s">
        <v>40</v>
      </c>
      <c r="Z560" s="4"/>
      <c r="AA560" s="3">
        <v>46211</v>
      </c>
      <c r="AB560" s="2" t="s">
        <v>275</v>
      </c>
      <c r="AC560" s="2">
        <v>482596</v>
      </c>
    </row>
    <row r="561" spans="1:29" ht="64.5" x14ac:dyDescent="0.25">
      <c r="A561" s="2" t="s">
        <v>29</v>
      </c>
      <c r="B561" s="2" t="s">
        <v>42</v>
      </c>
      <c r="C561" s="2" t="s">
        <v>43</v>
      </c>
      <c r="D561" s="2" t="s">
        <v>32</v>
      </c>
      <c r="E561" s="2" t="s">
        <v>1368</v>
      </c>
      <c r="F561" s="2" t="s">
        <v>1369</v>
      </c>
      <c r="G561" s="2">
        <v>1970000</v>
      </c>
      <c r="H561" s="2">
        <v>1</v>
      </c>
      <c r="I561" s="3">
        <v>46212</v>
      </c>
      <c r="J561" s="4"/>
      <c r="K561" s="2">
        <v>4823680</v>
      </c>
      <c r="L561" s="2">
        <v>39400</v>
      </c>
      <c r="M561" s="2" t="s">
        <v>172</v>
      </c>
      <c r="N561" s="5">
        <v>46211</v>
      </c>
      <c r="O561" s="2" t="s">
        <v>1370</v>
      </c>
      <c r="P561" s="2" t="s">
        <v>36</v>
      </c>
      <c r="Q561" s="2" t="s">
        <v>61</v>
      </c>
      <c r="R561" s="3">
        <v>46211</v>
      </c>
      <c r="S561" s="2" t="s">
        <v>174</v>
      </c>
      <c r="T561" s="2" t="s">
        <v>63</v>
      </c>
      <c r="U561" s="2">
        <v>0</v>
      </c>
      <c r="V561" s="2">
        <v>0</v>
      </c>
      <c r="W561" s="2" t="s">
        <v>64</v>
      </c>
      <c r="X561" s="2">
        <v>2026</v>
      </c>
      <c r="Y561" s="2" t="s">
        <v>40</v>
      </c>
      <c r="Z561" s="4"/>
      <c r="AA561" s="3">
        <v>46211</v>
      </c>
      <c r="AB561" s="2" t="s">
        <v>172</v>
      </c>
      <c r="AC561" s="2">
        <v>482588</v>
      </c>
    </row>
    <row r="562" spans="1:29" ht="39" x14ac:dyDescent="0.25">
      <c r="A562" s="2" t="s">
        <v>29</v>
      </c>
      <c r="B562" s="2" t="s">
        <v>42</v>
      </c>
      <c r="C562" s="2" t="s">
        <v>43</v>
      </c>
      <c r="D562" s="2" t="s">
        <v>32</v>
      </c>
      <c r="E562" s="2" t="s">
        <v>1368</v>
      </c>
      <c r="F562" s="2" t="s">
        <v>41</v>
      </c>
      <c r="G562" s="2">
        <v>1000</v>
      </c>
      <c r="H562" s="2">
        <v>1</v>
      </c>
      <c r="I562" s="3">
        <v>46212</v>
      </c>
      <c r="J562" s="4"/>
      <c r="K562" s="2">
        <v>4823680</v>
      </c>
      <c r="L562" s="2">
        <v>39400</v>
      </c>
      <c r="M562" s="2" t="s">
        <v>172</v>
      </c>
      <c r="N562" s="5">
        <v>46211</v>
      </c>
      <c r="O562" s="2" t="s">
        <v>1370</v>
      </c>
      <c r="P562" s="2" t="s">
        <v>36</v>
      </c>
      <c r="Q562" s="2" t="s">
        <v>61</v>
      </c>
      <c r="R562" s="3">
        <v>46211</v>
      </c>
      <c r="S562" s="2" t="s">
        <v>174</v>
      </c>
      <c r="T562" s="2" t="s">
        <v>63</v>
      </c>
      <c r="U562" s="2">
        <v>0</v>
      </c>
      <c r="V562" s="2">
        <v>0</v>
      </c>
      <c r="W562" s="2" t="s">
        <v>64</v>
      </c>
      <c r="X562" s="2">
        <v>2026</v>
      </c>
      <c r="Y562" s="2" t="s">
        <v>40</v>
      </c>
      <c r="Z562" s="4"/>
      <c r="AA562" s="3">
        <v>46211</v>
      </c>
      <c r="AB562" s="2" t="s">
        <v>172</v>
      </c>
      <c r="AC562" s="2">
        <v>482588</v>
      </c>
    </row>
    <row r="563" spans="1:29" ht="64.5" x14ac:dyDescent="0.25">
      <c r="A563" s="2" t="s">
        <v>29</v>
      </c>
      <c r="B563" s="2" t="s">
        <v>42</v>
      </c>
      <c r="C563" s="2" t="s">
        <v>43</v>
      </c>
      <c r="D563" s="2" t="s">
        <v>32</v>
      </c>
      <c r="E563" s="2" t="s">
        <v>1371</v>
      </c>
      <c r="F563" s="2" t="s">
        <v>1372</v>
      </c>
      <c r="G563" s="2">
        <v>1970000</v>
      </c>
      <c r="H563" s="2">
        <v>1</v>
      </c>
      <c r="I563" s="3">
        <v>46212</v>
      </c>
      <c r="J563" s="4"/>
      <c r="K563" s="2">
        <v>4823544</v>
      </c>
      <c r="L563" s="2">
        <v>39400</v>
      </c>
      <c r="M563" s="2" t="s">
        <v>103</v>
      </c>
      <c r="N563" s="5">
        <v>46211</v>
      </c>
      <c r="O563" s="2" t="s">
        <v>1373</v>
      </c>
      <c r="P563" s="2" t="s">
        <v>36</v>
      </c>
      <c r="Q563" s="2" t="s">
        <v>61</v>
      </c>
      <c r="R563" s="3">
        <v>46211</v>
      </c>
      <c r="S563" s="2" t="s">
        <v>38</v>
      </c>
      <c r="T563" s="2" t="s">
        <v>63</v>
      </c>
      <c r="U563" s="2">
        <v>0</v>
      </c>
      <c r="V563" s="2">
        <v>0</v>
      </c>
      <c r="W563" s="2" t="s">
        <v>64</v>
      </c>
      <c r="X563" s="2">
        <v>2026</v>
      </c>
      <c r="Y563" s="2" t="s">
        <v>40</v>
      </c>
      <c r="Z563" s="4"/>
      <c r="AA563" s="3">
        <v>46211</v>
      </c>
      <c r="AB563" s="2" t="s">
        <v>103</v>
      </c>
      <c r="AC563" s="2">
        <v>482586</v>
      </c>
    </row>
    <row r="564" spans="1:29" ht="51.75" x14ac:dyDescent="0.25">
      <c r="A564" s="2" t="s">
        <v>29</v>
      </c>
      <c r="B564" s="2" t="s">
        <v>42</v>
      </c>
      <c r="C564" s="2" t="s">
        <v>43</v>
      </c>
      <c r="D564" s="2" t="s">
        <v>32</v>
      </c>
      <c r="E564" s="2" t="s">
        <v>1371</v>
      </c>
      <c r="F564" s="2" t="s">
        <v>41</v>
      </c>
      <c r="G564" s="2">
        <v>1000</v>
      </c>
      <c r="H564" s="2">
        <v>1</v>
      </c>
      <c r="I564" s="3">
        <v>46212</v>
      </c>
      <c r="J564" s="4"/>
      <c r="K564" s="2">
        <v>4823544</v>
      </c>
      <c r="L564" s="2">
        <v>39400</v>
      </c>
      <c r="M564" s="2" t="s">
        <v>103</v>
      </c>
      <c r="N564" s="5">
        <v>46211</v>
      </c>
      <c r="O564" s="2" t="s">
        <v>1373</v>
      </c>
      <c r="P564" s="2" t="s">
        <v>36</v>
      </c>
      <c r="Q564" s="2" t="s">
        <v>61</v>
      </c>
      <c r="R564" s="3">
        <v>46211</v>
      </c>
      <c r="S564" s="2" t="s">
        <v>38</v>
      </c>
      <c r="T564" s="2" t="s">
        <v>63</v>
      </c>
      <c r="U564" s="2">
        <v>0</v>
      </c>
      <c r="V564" s="2">
        <v>0</v>
      </c>
      <c r="W564" s="2" t="s">
        <v>64</v>
      </c>
      <c r="X564" s="2">
        <v>2026</v>
      </c>
      <c r="Y564" s="2" t="s">
        <v>40</v>
      </c>
      <c r="Z564" s="4"/>
      <c r="AA564" s="3">
        <v>46211</v>
      </c>
      <c r="AB564" s="2" t="s">
        <v>103</v>
      </c>
      <c r="AC564" s="2">
        <v>482586</v>
      </c>
    </row>
    <row r="565" spans="1:29" ht="102.75" x14ac:dyDescent="0.25">
      <c r="A565" s="2" t="s">
        <v>29</v>
      </c>
      <c r="B565" s="2" t="s">
        <v>42</v>
      </c>
      <c r="C565" s="2" t="s">
        <v>43</v>
      </c>
      <c r="D565" s="2" t="s">
        <v>32</v>
      </c>
      <c r="E565" s="2" t="s">
        <v>1374</v>
      </c>
      <c r="F565" s="2" t="s">
        <v>1375</v>
      </c>
      <c r="G565" s="2">
        <v>2700000</v>
      </c>
      <c r="H565" s="2">
        <v>1</v>
      </c>
      <c r="I565" s="3">
        <v>46212</v>
      </c>
      <c r="J565" s="4"/>
      <c r="K565" s="2">
        <v>4823576</v>
      </c>
      <c r="L565" s="2">
        <v>20000</v>
      </c>
      <c r="M565" s="2" t="s">
        <v>35</v>
      </c>
      <c r="N565" s="5">
        <v>46211</v>
      </c>
      <c r="O565" s="2" t="s">
        <v>1376</v>
      </c>
      <c r="P565" s="2" t="s">
        <v>36</v>
      </c>
      <c r="Q565" s="2" t="s">
        <v>1220</v>
      </c>
      <c r="R565" s="3">
        <v>46211</v>
      </c>
      <c r="S565" s="2" t="s">
        <v>38</v>
      </c>
      <c r="T565" s="2" t="s">
        <v>1377</v>
      </c>
      <c r="U565" s="2" t="s">
        <v>1378</v>
      </c>
      <c r="V565" s="2" t="s">
        <v>1379</v>
      </c>
      <c r="W565" s="2" t="s">
        <v>398</v>
      </c>
      <c r="X565" s="2">
        <v>2026</v>
      </c>
      <c r="Y565" s="2" t="s">
        <v>40</v>
      </c>
      <c r="Z565" s="4"/>
      <c r="AA565" s="3">
        <v>46211</v>
      </c>
      <c r="AB565" s="2" t="s">
        <v>35</v>
      </c>
      <c r="AC565" s="2">
        <v>482580</v>
      </c>
    </row>
    <row r="566" spans="1:29" ht="102.75" x14ac:dyDescent="0.25">
      <c r="A566" s="2" t="s">
        <v>29</v>
      </c>
      <c r="B566" s="2" t="s">
        <v>42</v>
      </c>
      <c r="C566" s="2" t="s">
        <v>43</v>
      </c>
      <c r="D566" s="2" t="s">
        <v>32</v>
      </c>
      <c r="E566" s="2" t="s">
        <v>1374</v>
      </c>
      <c r="F566" s="2" t="s">
        <v>41</v>
      </c>
      <c r="G566" s="2">
        <v>1000</v>
      </c>
      <c r="H566" s="2">
        <v>1</v>
      </c>
      <c r="I566" s="3">
        <v>46212</v>
      </c>
      <c r="J566" s="4"/>
      <c r="K566" s="2">
        <v>4823576</v>
      </c>
      <c r="L566" s="2">
        <v>20000</v>
      </c>
      <c r="M566" s="2" t="s">
        <v>35</v>
      </c>
      <c r="N566" s="5">
        <v>46211</v>
      </c>
      <c r="O566" s="2" t="s">
        <v>1376</v>
      </c>
      <c r="P566" s="2" t="s">
        <v>36</v>
      </c>
      <c r="Q566" s="2" t="s">
        <v>1220</v>
      </c>
      <c r="R566" s="3">
        <v>46211</v>
      </c>
      <c r="S566" s="2" t="s">
        <v>38</v>
      </c>
      <c r="T566" s="2" t="s">
        <v>1377</v>
      </c>
      <c r="U566" s="2" t="s">
        <v>1378</v>
      </c>
      <c r="V566" s="2" t="s">
        <v>1379</v>
      </c>
      <c r="W566" s="2" t="s">
        <v>398</v>
      </c>
      <c r="X566" s="2">
        <v>2026</v>
      </c>
      <c r="Y566" s="2" t="s">
        <v>40</v>
      </c>
      <c r="Z566" s="4"/>
      <c r="AA566" s="3">
        <v>46211</v>
      </c>
      <c r="AB566" s="2" t="s">
        <v>35</v>
      </c>
      <c r="AC566" s="2">
        <v>482580</v>
      </c>
    </row>
    <row r="567" spans="1:29" ht="64.5" x14ac:dyDescent="0.25">
      <c r="A567" s="2" t="s">
        <v>29</v>
      </c>
      <c r="B567" s="2" t="s">
        <v>42</v>
      </c>
      <c r="C567" s="2" t="s">
        <v>43</v>
      </c>
      <c r="D567" s="2" t="s">
        <v>32</v>
      </c>
      <c r="E567" s="2" t="s">
        <v>1380</v>
      </c>
      <c r="F567" s="2" t="s">
        <v>1381</v>
      </c>
      <c r="G567" s="2">
        <v>2050000</v>
      </c>
      <c r="H567" s="2">
        <v>1</v>
      </c>
      <c r="I567" s="3">
        <v>46212</v>
      </c>
      <c r="J567" s="4"/>
      <c r="K567" s="2">
        <v>2017883</v>
      </c>
      <c r="L567" s="2">
        <v>41000</v>
      </c>
      <c r="M567" s="2" t="s">
        <v>771</v>
      </c>
      <c r="N567" s="5">
        <v>46211</v>
      </c>
      <c r="O567" s="2" t="s">
        <v>1382</v>
      </c>
      <c r="P567" s="2" t="s">
        <v>36</v>
      </c>
      <c r="Q567" s="2" t="s">
        <v>61</v>
      </c>
      <c r="R567" s="3">
        <v>46211</v>
      </c>
      <c r="S567" s="2" t="s">
        <v>488</v>
      </c>
      <c r="T567" s="2" t="s">
        <v>63</v>
      </c>
      <c r="U567" s="2">
        <v>0</v>
      </c>
      <c r="V567" s="2" t="s">
        <v>278</v>
      </c>
      <c r="W567" s="2" t="s">
        <v>406</v>
      </c>
      <c r="X567" s="2">
        <v>2026</v>
      </c>
      <c r="Y567" s="2" t="s">
        <v>40</v>
      </c>
      <c r="Z567" s="4"/>
      <c r="AA567" s="3">
        <v>46211</v>
      </c>
      <c r="AB567" s="2" t="s">
        <v>771</v>
      </c>
      <c r="AC567" s="2">
        <v>482576</v>
      </c>
    </row>
    <row r="568" spans="1:29" ht="39" x14ac:dyDescent="0.25">
      <c r="A568" s="2" t="s">
        <v>29</v>
      </c>
      <c r="B568" s="2" t="s">
        <v>42</v>
      </c>
      <c r="C568" s="2" t="s">
        <v>43</v>
      </c>
      <c r="D568" s="2" t="s">
        <v>32</v>
      </c>
      <c r="E568" s="2" t="s">
        <v>1380</v>
      </c>
      <c r="F568" s="2" t="s">
        <v>41</v>
      </c>
      <c r="G568" s="2">
        <v>1000</v>
      </c>
      <c r="H568" s="2">
        <v>1</v>
      </c>
      <c r="I568" s="3">
        <v>46212</v>
      </c>
      <c r="J568" s="4"/>
      <c r="K568" s="2">
        <v>2017883</v>
      </c>
      <c r="L568" s="2">
        <v>41000</v>
      </c>
      <c r="M568" s="2" t="s">
        <v>771</v>
      </c>
      <c r="N568" s="5">
        <v>46211</v>
      </c>
      <c r="O568" s="2" t="s">
        <v>1382</v>
      </c>
      <c r="P568" s="2" t="s">
        <v>36</v>
      </c>
      <c r="Q568" s="2" t="s">
        <v>61</v>
      </c>
      <c r="R568" s="3">
        <v>46211</v>
      </c>
      <c r="S568" s="2" t="s">
        <v>488</v>
      </c>
      <c r="T568" s="2" t="s">
        <v>63</v>
      </c>
      <c r="U568" s="2">
        <v>0</v>
      </c>
      <c r="V568" s="2" t="s">
        <v>278</v>
      </c>
      <c r="W568" s="2" t="s">
        <v>406</v>
      </c>
      <c r="X568" s="2">
        <v>2026</v>
      </c>
      <c r="Y568" s="2" t="s">
        <v>40</v>
      </c>
      <c r="Z568" s="4"/>
      <c r="AA568" s="3">
        <v>46211</v>
      </c>
      <c r="AB568" s="2" t="s">
        <v>771</v>
      </c>
      <c r="AC568" s="2">
        <v>482576</v>
      </c>
    </row>
    <row r="569" spans="1:29" ht="115.5" x14ac:dyDescent="0.25">
      <c r="A569" s="2" t="s">
        <v>29</v>
      </c>
      <c r="B569" s="2" t="s">
        <v>42</v>
      </c>
      <c r="C569" s="2" t="s">
        <v>43</v>
      </c>
      <c r="D569" s="2" t="s">
        <v>164</v>
      </c>
      <c r="E569" s="2" t="s">
        <v>1383</v>
      </c>
      <c r="F569" s="2" t="s">
        <v>1384</v>
      </c>
      <c r="G569" s="2">
        <v>2549010</v>
      </c>
      <c r="H569" s="2">
        <v>1</v>
      </c>
      <c r="I569" s="3">
        <v>46217</v>
      </c>
      <c r="J569" s="4"/>
      <c r="K569" s="2">
        <v>4823955</v>
      </c>
      <c r="L569" s="2">
        <v>88800</v>
      </c>
      <c r="M569" s="2" t="s">
        <v>1385</v>
      </c>
      <c r="N569" s="5">
        <v>46215</v>
      </c>
      <c r="O569" s="2">
        <v>11181</v>
      </c>
      <c r="P569" s="2" t="s">
        <v>181</v>
      </c>
      <c r="Q569" s="2" t="s">
        <v>1386</v>
      </c>
      <c r="R569" s="3">
        <v>46215</v>
      </c>
      <c r="S569" s="2" t="s">
        <v>138</v>
      </c>
      <c r="T569" s="2" t="s">
        <v>1387</v>
      </c>
      <c r="U569" s="2">
        <v>0</v>
      </c>
      <c r="V569" s="2" t="s">
        <v>1388</v>
      </c>
      <c r="W569" s="2" t="s">
        <v>1389</v>
      </c>
      <c r="X569" s="2">
        <v>2026</v>
      </c>
      <c r="Y569" s="2" t="s">
        <v>55</v>
      </c>
      <c r="Z569" s="4"/>
      <c r="AA569" s="3">
        <v>46211</v>
      </c>
      <c r="AB569" s="2" t="s">
        <v>1385</v>
      </c>
      <c r="AC569" s="2">
        <v>482572</v>
      </c>
    </row>
    <row r="570" spans="1:29" ht="115.5" x14ac:dyDescent="0.25">
      <c r="A570" s="2" t="s">
        <v>29</v>
      </c>
      <c r="B570" s="2" t="s">
        <v>42</v>
      </c>
      <c r="C570" s="2" t="s">
        <v>43</v>
      </c>
      <c r="D570" s="2" t="s">
        <v>164</v>
      </c>
      <c r="E570" s="2" t="s">
        <v>1383</v>
      </c>
      <c r="F570" s="2" t="s">
        <v>41</v>
      </c>
      <c r="G570" s="2">
        <v>5000</v>
      </c>
      <c r="H570" s="2">
        <v>1</v>
      </c>
      <c r="I570" s="3">
        <v>46217</v>
      </c>
      <c r="J570" s="4"/>
      <c r="K570" s="2">
        <v>4823955</v>
      </c>
      <c r="L570" s="2">
        <v>88800</v>
      </c>
      <c r="M570" s="2" t="s">
        <v>1385</v>
      </c>
      <c r="N570" s="5">
        <v>46215</v>
      </c>
      <c r="O570" s="2">
        <v>11181</v>
      </c>
      <c r="P570" s="2" t="s">
        <v>181</v>
      </c>
      <c r="Q570" s="2" t="s">
        <v>1386</v>
      </c>
      <c r="R570" s="3">
        <v>46215</v>
      </c>
      <c r="S570" s="2" t="s">
        <v>138</v>
      </c>
      <c r="T570" s="2" t="s">
        <v>1387</v>
      </c>
      <c r="U570" s="2">
        <v>0</v>
      </c>
      <c r="V570" s="2" t="s">
        <v>1388</v>
      </c>
      <c r="W570" s="2" t="s">
        <v>1389</v>
      </c>
      <c r="X570" s="2">
        <v>2026</v>
      </c>
      <c r="Y570" s="2" t="s">
        <v>55</v>
      </c>
      <c r="Z570" s="4"/>
      <c r="AA570" s="3">
        <v>46211</v>
      </c>
      <c r="AB570" s="2" t="s">
        <v>1385</v>
      </c>
      <c r="AC570" s="2">
        <v>482572</v>
      </c>
    </row>
    <row r="571" spans="1:29" ht="64.5" x14ac:dyDescent="0.25">
      <c r="A571" s="2" t="s">
        <v>29</v>
      </c>
      <c r="B571" s="2" t="s">
        <v>30</v>
      </c>
      <c r="C571" s="2" t="s">
        <v>31</v>
      </c>
      <c r="D571" s="2" t="s">
        <v>32</v>
      </c>
      <c r="E571" s="2" t="s">
        <v>1390</v>
      </c>
      <c r="F571" s="2" t="s">
        <v>1391</v>
      </c>
      <c r="G571" s="2">
        <v>3900000</v>
      </c>
      <c r="H571" s="2">
        <v>1</v>
      </c>
      <c r="I571" s="3">
        <v>46218</v>
      </c>
      <c r="J571" s="4"/>
      <c r="K571" s="2">
        <v>4823226</v>
      </c>
      <c r="L571" s="2">
        <v>0</v>
      </c>
      <c r="M571" s="2" t="s">
        <v>469</v>
      </c>
      <c r="N571" s="4"/>
      <c r="O571" s="4"/>
      <c r="P571" s="2" t="s">
        <v>36</v>
      </c>
      <c r="Q571" s="2" t="s">
        <v>463</v>
      </c>
      <c r="R571" s="4"/>
      <c r="S571" s="2" t="s">
        <v>472</v>
      </c>
      <c r="T571" s="4"/>
      <c r="U571" s="4"/>
      <c r="V571" s="2" t="s">
        <v>1392</v>
      </c>
      <c r="W571" s="2" t="s">
        <v>1117</v>
      </c>
      <c r="X571" s="2">
        <v>2026</v>
      </c>
      <c r="Y571" s="2" t="s">
        <v>40</v>
      </c>
      <c r="Z571" s="4"/>
      <c r="AA571" s="3">
        <v>46211</v>
      </c>
      <c r="AB571" s="2" t="s">
        <v>469</v>
      </c>
      <c r="AC571" s="2">
        <v>482566</v>
      </c>
    </row>
    <row r="572" spans="1:29" ht="64.5" x14ac:dyDescent="0.25">
      <c r="A572" s="2" t="s">
        <v>29</v>
      </c>
      <c r="B572" s="2" t="s">
        <v>30</v>
      </c>
      <c r="C572" s="2" t="s">
        <v>31</v>
      </c>
      <c r="D572" s="2" t="s">
        <v>32</v>
      </c>
      <c r="E572" s="2" t="s">
        <v>1390</v>
      </c>
      <c r="F572" s="2" t="s">
        <v>41</v>
      </c>
      <c r="G572" s="2">
        <v>1000</v>
      </c>
      <c r="H572" s="2">
        <v>1</v>
      </c>
      <c r="I572" s="3">
        <v>46218</v>
      </c>
      <c r="J572" s="4"/>
      <c r="K572" s="2">
        <v>4823226</v>
      </c>
      <c r="L572" s="2">
        <v>0</v>
      </c>
      <c r="M572" s="2" t="s">
        <v>469</v>
      </c>
      <c r="N572" s="4"/>
      <c r="O572" s="4"/>
      <c r="P572" s="2" t="s">
        <v>36</v>
      </c>
      <c r="Q572" s="2" t="s">
        <v>463</v>
      </c>
      <c r="R572" s="4"/>
      <c r="S572" s="2" t="s">
        <v>472</v>
      </c>
      <c r="T572" s="4"/>
      <c r="U572" s="4"/>
      <c r="V572" s="2" t="s">
        <v>1392</v>
      </c>
      <c r="W572" s="2" t="s">
        <v>1117</v>
      </c>
      <c r="X572" s="2">
        <v>2026</v>
      </c>
      <c r="Y572" s="2" t="s">
        <v>40</v>
      </c>
      <c r="Z572" s="4"/>
      <c r="AA572" s="3">
        <v>46211</v>
      </c>
      <c r="AB572" s="2" t="s">
        <v>469</v>
      </c>
      <c r="AC572" s="2">
        <v>482566</v>
      </c>
    </row>
    <row r="573" spans="1:29" ht="51.75" x14ac:dyDescent="0.25">
      <c r="A573" s="2" t="s">
        <v>29</v>
      </c>
      <c r="B573" s="2" t="s">
        <v>42</v>
      </c>
      <c r="C573" s="2" t="s">
        <v>43</v>
      </c>
      <c r="D573" s="2" t="s">
        <v>643</v>
      </c>
      <c r="E573" s="2" t="s">
        <v>1393</v>
      </c>
      <c r="F573" s="2" t="s">
        <v>56</v>
      </c>
      <c r="G573" s="2">
        <v>535000</v>
      </c>
      <c r="H573" s="2">
        <v>1</v>
      </c>
      <c r="I573" s="3">
        <v>46212</v>
      </c>
      <c r="J573" s="4"/>
      <c r="K573" s="2">
        <v>4824410</v>
      </c>
      <c r="L573" s="2">
        <v>40000</v>
      </c>
      <c r="M573" s="2" t="s">
        <v>461</v>
      </c>
      <c r="N573" s="5">
        <v>46212</v>
      </c>
      <c r="O573" s="2" t="s">
        <v>1394</v>
      </c>
      <c r="P573" s="2" t="s">
        <v>189</v>
      </c>
      <c r="Q573" s="2" t="s">
        <v>61</v>
      </c>
      <c r="R573" s="3">
        <v>46212</v>
      </c>
      <c r="S573" s="2" t="s">
        <v>51</v>
      </c>
      <c r="T573" s="2" t="s">
        <v>63</v>
      </c>
      <c r="U573" s="2" t="s">
        <v>1395</v>
      </c>
      <c r="V573" s="2" t="s">
        <v>1396</v>
      </c>
      <c r="W573" s="2" t="s">
        <v>765</v>
      </c>
      <c r="X573" s="2">
        <v>2026</v>
      </c>
      <c r="Y573" s="2" t="s">
        <v>55</v>
      </c>
      <c r="Z573" s="4"/>
      <c r="AA573" s="3">
        <v>46211</v>
      </c>
      <c r="AB573" s="2" t="s">
        <v>461</v>
      </c>
      <c r="AC573" s="2">
        <v>482548</v>
      </c>
    </row>
    <row r="574" spans="1:29" ht="64.5" x14ac:dyDescent="0.25">
      <c r="A574" s="2" t="s">
        <v>29</v>
      </c>
      <c r="B574" s="2" t="s">
        <v>42</v>
      </c>
      <c r="C574" s="2" t="s">
        <v>43</v>
      </c>
      <c r="D574" s="2" t="s">
        <v>643</v>
      </c>
      <c r="E574" s="2" t="s">
        <v>1393</v>
      </c>
      <c r="F574" s="2" t="s">
        <v>1397</v>
      </c>
      <c r="G574" s="2">
        <v>2000000</v>
      </c>
      <c r="H574" s="2">
        <v>1</v>
      </c>
      <c r="I574" s="3">
        <v>46212</v>
      </c>
      <c r="J574" s="4"/>
      <c r="K574" s="2">
        <v>4824410</v>
      </c>
      <c r="L574" s="2">
        <v>40000</v>
      </c>
      <c r="M574" s="2" t="s">
        <v>461</v>
      </c>
      <c r="N574" s="5">
        <v>46212</v>
      </c>
      <c r="O574" s="2" t="s">
        <v>1394</v>
      </c>
      <c r="P574" s="2" t="s">
        <v>189</v>
      </c>
      <c r="Q574" s="2" t="s">
        <v>61</v>
      </c>
      <c r="R574" s="3">
        <v>46212</v>
      </c>
      <c r="S574" s="2" t="s">
        <v>51</v>
      </c>
      <c r="T574" s="2" t="s">
        <v>63</v>
      </c>
      <c r="U574" s="2" t="s">
        <v>1395</v>
      </c>
      <c r="V574" s="2" t="s">
        <v>1396</v>
      </c>
      <c r="W574" s="2" t="s">
        <v>765</v>
      </c>
      <c r="X574" s="2">
        <v>2026</v>
      </c>
      <c r="Y574" s="2" t="s">
        <v>55</v>
      </c>
      <c r="Z574" s="4"/>
      <c r="AA574" s="3">
        <v>46211</v>
      </c>
      <c r="AB574" s="2" t="s">
        <v>461</v>
      </c>
      <c r="AC574" s="2">
        <v>482548</v>
      </c>
    </row>
    <row r="575" spans="1:29" ht="51.75" x14ac:dyDescent="0.25">
      <c r="A575" s="2" t="s">
        <v>29</v>
      </c>
      <c r="B575" s="2" t="s">
        <v>42</v>
      </c>
      <c r="C575" s="2" t="s">
        <v>43</v>
      </c>
      <c r="D575" s="2" t="s">
        <v>643</v>
      </c>
      <c r="E575" s="2" t="s">
        <v>1393</v>
      </c>
      <c r="F575" s="2" t="s">
        <v>41</v>
      </c>
      <c r="G575" s="2">
        <v>5000</v>
      </c>
      <c r="H575" s="2">
        <v>1</v>
      </c>
      <c r="I575" s="3">
        <v>46212</v>
      </c>
      <c r="J575" s="4"/>
      <c r="K575" s="2">
        <v>4824410</v>
      </c>
      <c r="L575" s="2">
        <v>40000</v>
      </c>
      <c r="M575" s="2" t="s">
        <v>461</v>
      </c>
      <c r="N575" s="5">
        <v>46212</v>
      </c>
      <c r="O575" s="2" t="s">
        <v>1394</v>
      </c>
      <c r="P575" s="2" t="s">
        <v>189</v>
      </c>
      <c r="Q575" s="2" t="s">
        <v>61</v>
      </c>
      <c r="R575" s="3">
        <v>46212</v>
      </c>
      <c r="S575" s="2" t="s">
        <v>51</v>
      </c>
      <c r="T575" s="2" t="s">
        <v>63</v>
      </c>
      <c r="U575" s="2" t="s">
        <v>1395</v>
      </c>
      <c r="V575" s="2" t="s">
        <v>1396</v>
      </c>
      <c r="W575" s="2" t="s">
        <v>765</v>
      </c>
      <c r="X575" s="2">
        <v>2026</v>
      </c>
      <c r="Y575" s="2" t="s">
        <v>55</v>
      </c>
      <c r="Z575" s="4"/>
      <c r="AA575" s="3">
        <v>46211</v>
      </c>
      <c r="AB575" s="2" t="s">
        <v>461</v>
      </c>
      <c r="AC575" s="2">
        <v>482548</v>
      </c>
    </row>
    <row r="576" spans="1:29" ht="102.75" x14ac:dyDescent="0.25">
      <c r="A576" s="2" t="s">
        <v>29</v>
      </c>
      <c r="B576" s="2" t="s">
        <v>42</v>
      </c>
      <c r="C576" s="2" t="s">
        <v>43</v>
      </c>
      <c r="D576" s="2" t="s">
        <v>32</v>
      </c>
      <c r="E576" s="2" t="s">
        <v>1398</v>
      </c>
      <c r="F576" s="2" t="s">
        <v>1399</v>
      </c>
      <c r="G576" s="2">
        <v>895000</v>
      </c>
      <c r="H576" s="2">
        <v>1</v>
      </c>
      <c r="I576" s="3">
        <v>46212</v>
      </c>
      <c r="J576" s="4"/>
      <c r="K576" s="2">
        <v>4823097</v>
      </c>
      <c r="L576" s="2">
        <v>10000</v>
      </c>
      <c r="M576" s="2" t="s">
        <v>35</v>
      </c>
      <c r="N576" s="5">
        <v>46211</v>
      </c>
      <c r="O576" s="2" t="s">
        <v>1400</v>
      </c>
      <c r="P576" s="2" t="s">
        <v>36</v>
      </c>
      <c r="Q576" s="2" t="s">
        <v>53</v>
      </c>
      <c r="R576" s="3">
        <v>46211</v>
      </c>
      <c r="S576" s="2" t="s">
        <v>38</v>
      </c>
      <c r="T576" s="2" t="s">
        <v>1401</v>
      </c>
      <c r="U576" s="2">
        <v>0</v>
      </c>
      <c r="V576" s="2">
        <v>0</v>
      </c>
      <c r="W576" s="2" t="s">
        <v>1402</v>
      </c>
      <c r="X576" s="2">
        <v>2026</v>
      </c>
      <c r="Y576" s="2" t="s">
        <v>40</v>
      </c>
      <c r="Z576" s="4"/>
      <c r="AA576" s="3">
        <v>46211</v>
      </c>
      <c r="AB576" s="2" t="s">
        <v>35</v>
      </c>
      <c r="AC576" s="2">
        <v>482534</v>
      </c>
    </row>
    <row r="577" spans="1:29" ht="102.75" x14ac:dyDescent="0.25">
      <c r="A577" s="2" t="s">
        <v>29</v>
      </c>
      <c r="B577" s="2" t="s">
        <v>42</v>
      </c>
      <c r="C577" s="2" t="s">
        <v>43</v>
      </c>
      <c r="D577" s="2" t="s">
        <v>32</v>
      </c>
      <c r="E577" s="2" t="s">
        <v>1398</v>
      </c>
      <c r="F577" s="2" t="s">
        <v>41</v>
      </c>
      <c r="G577" s="2">
        <v>1000</v>
      </c>
      <c r="H577" s="2">
        <v>1</v>
      </c>
      <c r="I577" s="3">
        <v>46212</v>
      </c>
      <c r="J577" s="4"/>
      <c r="K577" s="2">
        <v>4823097</v>
      </c>
      <c r="L577" s="2">
        <v>10000</v>
      </c>
      <c r="M577" s="2" t="s">
        <v>35</v>
      </c>
      <c r="N577" s="5">
        <v>46211</v>
      </c>
      <c r="O577" s="2" t="s">
        <v>1400</v>
      </c>
      <c r="P577" s="2" t="s">
        <v>36</v>
      </c>
      <c r="Q577" s="2" t="s">
        <v>53</v>
      </c>
      <c r="R577" s="3">
        <v>46211</v>
      </c>
      <c r="S577" s="2" t="s">
        <v>38</v>
      </c>
      <c r="T577" s="2" t="s">
        <v>1401</v>
      </c>
      <c r="U577" s="2">
        <v>0</v>
      </c>
      <c r="V577" s="2">
        <v>0</v>
      </c>
      <c r="W577" s="2" t="s">
        <v>1402</v>
      </c>
      <c r="X577" s="2">
        <v>2026</v>
      </c>
      <c r="Y577" s="2" t="s">
        <v>40</v>
      </c>
      <c r="Z577" s="4"/>
      <c r="AA577" s="3">
        <v>46211</v>
      </c>
      <c r="AB577" s="2" t="s">
        <v>35</v>
      </c>
      <c r="AC577" s="2">
        <v>482534</v>
      </c>
    </row>
    <row r="578" spans="1:29" ht="64.5" x14ac:dyDescent="0.25">
      <c r="A578" s="2" t="s">
        <v>29</v>
      </c>
      <c r="B578" s="2" t="s">
        <v>42</v>
      </c>
      <c r="C578" s="2" t="s">
        <v>43</v>
      </c>
      <c r="D578" s="2" t="s">
        <v>32</v>
      </c>
      <c r="E578" s="2" t="s">
        <v>1403</v>
      </c>
      <c r="F578" s="2" t="s">
        <v>1404</v>
      </c>
      <c r="G578" s="2">
        <v>1970000</v>
      </c>
      <c r="H578" s="2">
        <v>1</v>
      </c>
      <c r="I578" s="3">
        <v>46212</v>
      </c>
      <c r="J578" s="4"/>
      <c r="K578" s="2">
        <v>4822836</v>
      </c>
      <c r="L578" s="2">
        <v>39400</v>
      </c>
      <c r="M578" s="2" t="s">
        <v>103</v>
      </c>
      <c r="N578" s="5">
        <v>46211</v>
      </c>
      <c r="O578" s="2" t="s">
        <v>1405</v>
      </c>
      <c r="P578" s="2" t="s">
        <v>36</v>
      </c>
      <c r="Q578" s="2" t="s">
        <v>61</v>
      </c>
      <c r="R578" s="3">
        <v>46211</v>
      </c>
      <c r="S578" s="2" t="s">
        <v>38</v>
      </c>
      <c r="T578" s="2" t="s">
        <v>63</v>
      </c>
      <c r="U578" s="2">
        <v>0</v>
      </c>
      <c r="V578" s="2">
        <v>0</v>
      </c>
      <c r="W578" s="2" t="s">
        <v>64</v>
      </c>
      <c r="X578" s="2">
        <v>2026</v>
      </c>
      <c r="Y578" s="2" t="s">
        <v>40</v>
      </c>
      <c r="Z578" s="4"/>
      <c r="AA578" s="3">
        <v>46211</v>
      </c>
      <c r="AB578" s="2" t="s">
        <v>103</v>
      </c>
      <c r="AC578" s="2">
        <v>482532</v>
      </c>
    </row>
    <row r="579" spans="1:29" ht="51.75" x14ac:dyDescent="0.25">
      <c r="A579" s="2" t="s">
        <v>29</v>
      </c>
      <c r="B579" s="2" t="s">
        <v>42</v>
      </c>
      <c r="C579" s="2" t="s">
        <v>43</v>
      </c>
      <c r="D579" s="2" t="s">
        <v>32</v>
      </c>
      <c r="E579" s="2" t="s">
        <v>1403</v>
      </c>
      <c r="F579" s="2" t="s">
        <v>41</v>
      </c>
      <c r="G579" s="2">
        <v>1000</v>
      </c>
      <c r="H579" s="2">
        <v>1</v>
      </c>
      <c r="I579" s="3">
        <v>46212</v>
      </c>
      <c r="J579" s="4"/>
      <c r="K579" s="2">
        <v>4822836</v>
      </c>
      <c r="L579" s="2">
        <v>39400</v>
      </c>
      <c r="M579" s="2" t="s">
        <v>103</v>
      </c>
      <c r="N579" s="5">
        <v>46211</v>
      </c>
      <c r="O579" s="2" t="s">
        <v>1405</v>
      </c>
      <c r="P579" s="2" t="s">
        <v>36</v>
      </c>
      <c r="Q579" s="2" t="s">
        <v>61</v>
      </c>
      <c r="R579" s="3">
        <v>46211</v>
      </c>
      <c r="S579" s="2" t="s">
        <v>38</v>
      </c>
      <c r="T579" s="2" t="s">
        <v>63</v>
      </c>
      <c r="U579" s="2">
        <v>0</v>
      </c>
      <c r="V579" s="2">
        <v>0</v>
      </c>
      <c r="W579" s="2" t="s">
        <v>64</v>
      </c>
      <c r="X579" s="2">
        <v>2026</v>
      </c>
      <c r="Y579" s="2" t="s">
        <v>40</v>
      </c>
      <c r="Z579" s="4"/>
      <c r="AA579" s="3">
        <v>46211</v>
      </c>
      <c r="AB579" s="2" t="s">
        <v>103</v>
      </c>
      <c r="AC579" s="2">
        <v>482532</v>
      </c>
    </row>
    <row r="580" spans="1:29" ht="51.75" x14ac:dyDescent="0.25">
      <c r="A580" s="2" t="s">
        <v>29</v>
      </c>
      <c r="B580" s="2" t="s">
        <v>42</v>
      </c>
      <c r="C580" s="2" t="s">
        <v>43</v>
      </c>
      <c r="D580" s="2" t="s">
        <v>32</v>
      </c>
      <c r="E580" s="2" t="s">
        <v>1406</v>
      </c>
      <c r="F580" s="2" t="s">
        <v>1407</v>
      </c>
      <c r="G580" s="2">
        <v>2637000</v>
      </c>
      <c r="H580" s="2">
        <v>1</v>
      </c>
      <c r="I580" s="3">
        <v>46218</v>
      </c>
      <c r="J580" s="4"/>
      <c r="K580" s="2">
        <v>4822562</v>
      </c>
      <c r="L580" s="2">
        <v>52740</v>
      </c>
      <c r="M580" s="2" t="s">
        <v>525</v>
      </c>
      <c r="N580" s="5">
        <v>46211</v>
      </c>
      <c r="O580" s="2" t="s">
        <v>1365</v>
      </c>
      <c r="P580" s="2" t="s">
        <v>36</v>
      </c>
      <c r="Q580" s="2" t="s">
        <v>891</v>
      </c>
      <c r="R580" s="3">
        <v>46211</v>
      </c>
      <c r="S580" s="2" t="s">
        <v>752</v>
      </c>
      <c r="T580" s="2" t="s">
        <v>892</v>
      </c>
      <c r="U580" s="2">
        <v>0</v>
      </c>
      <c r="V580" s="2" t="s">
        <v>1408</v>
      </c>
      <c r="W580" s="2" t="s">
        <v>1409</v>
      </c>
      <c r="X580" s="2">
        <v>2025</v>
      </c>
      <c r="Y580" s="2" t="s">
        <v>40</v>
      </c>
      <c r="Z580" s="4"/>
      <c r="AA580" s="3">
        <v>46211</v>
      </c>
      <c r="AB580" s="2" t="s">
        <v>525</v>
      </c>
      <c r="AC580" s="2">
        <v>482530</v>
      </c>
    </row>
    <row r="581" spans="1:29" ht="51.75" x14ac:dyDescent="0.25">
      <c r="A581" s="2" t="s">
        <v>29</v>
      </c>
      <c r="B581" s="2" t="s">
        <v>42</v>
      </c>
      <c r="C581" s="2" t="s">
        <v>43</v>
      </c>
      <c r="D581" s="2" t="s">
        <v>32</v>
      </c>
      <c r="E581" s="2" t="s">
        <v>1406</v>
      </c>
      <c r="F581" s="2" t="s">
        <v>41</v>
      </c>
      <c r="G581" s="2">
        <v>1000</v>
      </c>
      <c r="H581" s="2">
        <v>1</v>
      </c>
      <c r="I581" s="3">
        <v>46218</v>
      </c>
      <c r="J581" s="4"/>
      <c r="K581" s="2">
        <v>4822562</v>
      </c>
      <c r="L581" s="2">
        <v>52740</v>
      </c>
      <c r="M581" s="2" t="s">
        <v>525</v>
      </c>
      <c r="N581" s="5">
        <v>46211</v>
      </c>
      <c r="O581" s="2" t="s">
        <v>1365</v>
      </c>
      <c r="P581" s="2" t="s">
        <v>36</v>
      </c>
      <c r="Q581" s="2" t="s">
        <v>891</v>
      </c>
      <c r="R581" s="3">
        <v>46211</v>
      </c>
      <c r="S581" s="2" t="s">
        <v>752</v>
      </c>
      <c r="T581" s="2" t="s">
        <v>892</v>
      </c>
      <c r="U581" s="2">
        <v>0</v>
      </c>
      <c r="V581" s="2" t="s">
        <v>1408</v>
      </c>
      <c r="W581" s="2" t="s">
        <v>1409</v>
      </c>
      <c r="X581" s="2">
        <v>2025</v>
      </c>
      <c r="Y581" s="2" t="s">
        <v>40</v>
      </c>
      <c r="Z581" s="4"/>
      <c r="AA581" s="3">
        <v>46211</v>
      </c>
      <c r="AB581" s="2" t="s">
        <v>525</v>
      </c>
      <c r="AC581" s="2">
        <v>482530</v>
      </c>
    </row>
    <row r="582" spans="1:29" ht="64.5" x14ac:dyDescent="0.25">
      <c r="A582" s="2" t="s">
        <v>29</v>
      </c>
      <c r="B582" s="2" t="s">
        <v>42</v>
      </c>
      <c r="C582" s="2" t="s">
        <v>31</v>
      </c>
      <c r="D582" s="2" t="s">
        <v>32</v>
      </c>
      <c r="E582" s="2" t="s">
        <v>1410</v>
      </c>
      <c r="F582" s="2" t="s">
        <v>1411</v>
      </c>
      <c r="G582" s="2">
        <v>2450000</v>
      </c>
      <c r="H582" s="2">
        <v>1</v>
      </c>
      <c r="I582" s="3">
        <v>46218</v>
      </c>
      <c r="J582" s="4"/>
      <c r="K582" s="2">
        <v>4799024</v>
      </c>
      <c r="L582" s="2">
        <v>30000</v>
      </c>
      <c r="M582" s="2" t="s">
        <v>166</v>
      </c>
      <c r="N582" s="4"/>
      <c r="O582" s="4"/>
      <c r="P582" s="2" t="s">
        <v>36</v>
      </c>
      <c r="Q582" s="2" t="s">
        <v>1412</v>
      </c>
      <c r="R582" s="4"/>
      <c r="S582" s="2" t="s">
        <v>38</v>
      </c>
      <c r="T582" s="4"/>
      <c r="U582" s="4"/>
      <c r="V582" s="2" t="s">
        <v>73</v>
      </c>
      <c r="W582" s="2" t="s">
        <v>1274</v>
      </c>
      <c r="X582" s="2">
        <v>2026</v>
      </c>
      <c r="Y582" s="2" t="s">
        <v>40</v>
      </c>
      <c r="Z582" s="4"/>
      <c r="AA582" s="3">
        <v>46211</v>
      </c>
      <c r="AB582" s="2" t="s">
        <v>166</v>
      </c>
      <c r="AC582" s="2">
        <v>482524</v>
      </c>
    </row>
    <row r="583" spans="1:29" ht="39" x14ac:dyDescent="0.25">
      <c r="A583" s="2" t="s">
        <v>29</v>
      </c>
      <c r="B583" s="2" t="s">
        <v>42</v>
      </c>
      <c r="C583" s="2" t="s">
        <v>31</v>
      </c>
      <c r="D583" s="2" t="s">
        <v>32</v>
      </c>
      <c r="E583" s="2" t="s">
        <v>1410</v>
      </c>
      <c r="F583" s="2" t="s">
        <v>41</v>
      </c>
      <c r="G583" s="2">
        <v>1000</v>
      </c>
      <c r="H583" s="2">
        <v>1</v>
      </c>
      <c r="I583" s="3">
        <v>46218</v>
      </c>
      <c r="J583" s="4"/>
      <c r="K583" s="2">
        <v>4799024</v>
      </c>
      <c r="L583" s="2">
        <v>30000</v>
      </c>
      <c r="M583" s="2" t="s">
        <v>166</v>
      </c>
      <c r="N583" s="4"/>
      <c r="O583" s="4"/>
      <c r="P583" s="2" t="s">
        <v>36</v>
      </c>
      <c r="Q583" s="2" t="s">
        <v>1412</v>
      </c>
      <c r="R583" s="4"/>
      <c r="S583" s="2" t="s">
        <v>38</v>
      </c>
      <c r="T583" s="4"/>
      <c r="U583" s="4"/>
      <c r="V583" s="2" t="s">
        <v>73</v>
      </c>
      <c r="W583" s="2" t="s">
        <v>1274</v>
      </c>
      <c r="X583" s="2">
        <v>2026</v>
      </c>
      <c r="Y583" s="2" t="s">
        <v>40</v>
      </c>
      <c r="Z583" s="4"/>
      <c r="AA583" s="3">
        <v>46211</v>
      </c>
      <c r="AB583" s="2" t="s">
        <v>166</v>
      </c>
      <c r="AC583" s="2">
        <v>482524</v>
      </c>
    </row>
    <row r="584" spans="1:29" ht="102.75" x14ac:dyDescent="0.25">
      <c r="A584" s="2" t="s">
        <v>29</v>
      </c>
      <c r="B584" s="2" t="s">
        <v>42</v>
      </c>
      <c r="C584" s="2" t="s">
        <v>43</v>
      </c>
      <c r="D584" s="2" t="s">
        <v>32</v>
      </c>
      <c r="E584" s="2" t="s">
        <v>1413</v>
      </c>
      <c r="F584" s="2" t="s">
        <v>1414</v>
      </c>
      <c r="G584" s="2">
        <v>2920000</v>
      </c>
      <c r="H584" s="2">
        <v>1</v>
      </c>
      <c r="I584" s="3">
        <v>46212</v>
      </c>
      <c r="J584" s="4"/>
      <c r="K584" s="2">
        <v>4822432</v>
      </c>
      <c r="L584" s="2">
        <v>20000</v>
      </c>
      <c r="M584" s="2" t="s">
        <v>35</v>
      </c>
      <c r="N584" s="5">
        <v>46211</v>
      </c>
      <c r="O584" s="2" t="s">
        <v>1415</v>
      </c>
      <c r="P584" s="2" t="s">
        <v>36</v>
      </c>
      <c r="Q584" s="2" t="s">
        <v>121</v>
      </c>
      <c r="R584" s="3">
        <v>46211</v>
      </c>
      <c r="S584" s="2" t="s">
        <v>38</v>
      </c>
      <c r="T584" s="2" t="s">
        <v>122</v>
      </c>
      <c r="U584" s="2">
        <v>0</v>
      </c>
      <c r="V584" s="2" t="s">
        <v>1416</v>
      </c>
      <c r="W584" s="2" t="s">
        <v>1417</v>
      </c>
      <c r="X584" s="2">
        <v>2026</v>
      </c>
      <c r="Y584" s="2" t="s">
        <v>40</v>
      </c>
      <c r="Z584" s="4"/>
      <c r="AA584" s="3">
        <v>46211</v>
      </c>
      <c r="AB584" s="2" t="s">
        <v>35</v>
      </c>
      <c r="AC584" s="2">
        <v>482520</v>
      </c>
    </row>
    <row r="585" spans="1:29" ht="102.75" x14ac:dyDescent="0.25">
      <c r="A585" s="2" t="s">
        <v>29</v>
      </c>
      <c r="B585" s="2" t="s">
        <v>42</v>
      </c>
      <c r="C585" s="2" t="s">
        <v>43</v>
      </c>
      <c r="D585" s="2" t="s">
        <v>32</v>
      </c>
      <c r="E585" s="2" t="s">
        <v>1413</v>
      </c>
      <c r="F585" s="2" t="s">
        <v>41</v>
      </c>
      <c r="G585" s="2">
        <v>1000</v>
      </c>
      <c r="H585" s="2">
        <v>1</v>
      </c>
      <c r="I585" s="3">
        <v>46212</v>
      </c>
      <c r="J585" s="4"/>
      <c r="K585" s="2">
        <v>4822432</v>
      </c>
      <c r="L585" s="2">
        <v>20000</v>
      </c>
      <c r="M585" s="2" t="s">
        <v>35</v>
      </c>
      <c r="N585" s="5">
        <v>46211</v>
      </c>
      <c r="O585" s="2" t="s">
        <v>1415</v>
      </c>
      <c r="P585" s="2" t="s">
        <v>36</v>
      </c>
      <c r="Q585" s="2" t="s">
        <v>121</v>
      </c>
      <c r="R585" s="3">
        <v>46211</v>
      </c>
      <c r="S585" s="2" t="s">
        <v>38</v>
      </c>
      <c r="T585" s="2" t="s">
        <v>122</v>
      </c>
      <c r="U585" s="2">
        <v>0</v>
      </c>
      <c r="V585" s="2" t="s">
        <v>1416</v>
      </c>
      <c r="W585" s="2" t="s">
        <v>1417</v>
      </c>
      <c r="X585" s="2">
        <v>2026</v>
      </c>
      <c r="Y585" s="2" t="s">
        <v>40</v>
      </c>
      <c r="Z585" s="4"/>
      <c r="AA585" s="3">
        <v>46211</v>
      </c>
      <c r="AB585" s="2" t="s">
        <v>35</v>
      </c>
      <c r="AC585" s="2">
        <v>482520</v>
      </c>
    </row>
    <row r="586" spans="1:29" ht="64.5" x14ac:dyDescent="0.25">
      <c r="A586" s="2" t="s">
        <v>29</v>
      </c>
      <c r="B586" s="2" t="s">
        <v>42</v>
      </c>
      <c r="C586" s="2" t="s">
        <v>43</v>
      </c>
      <c r="D586" s="2" t="s">
        <v>176</v>
      </c>
      <c r="E586" s="2" t="s">
        <v>1418</v>
      </c>
      <c r="F586" s="2" t="s">
        <v>1419</v>
      </c>
      <c r="G586" s="2">
        <v>962027</v>
      </c>
      <c r="H586" s="2">
        <v>1</v>
      </c>
      <c r="I586" s="3">
        <v>46213</v>
      </c>
      <c r="J586" s="4"/>
      <c r="K586" s="2">
        <v>4647687</v>
      </c>
      <c r="L586" s="2" t="s">
        <v>1420</v>
      </c>
      <c r="M586" s="2" t="s">
        <v>703</v>
      </c>
      <c r="N586" s="5">
        <v>46212</v>
      </c>
      <c r="O586" s="2" t="s">
        <v>1421</v>
      </c>
      <c r="P586" s="2" t="s">
        <v>181</v>
      </c>
      <c r="Q586" s="2" t="s">
        <v>88</v>
      </c>
      <c r="R586" s="3">
        <v>46212</v>
      </c>
      <c r="S586" s="2" t="s">
        <v>38</v>
      </c>
      <c r="T586" s="2" t="s">
        <v>1422</v>
      </c>
      <c r="U586" s="2" t="s">
        <v>1423</v>
      </c>
      <c r="V586" s="2">
        <v>0</v>
      </c>
      <c r="W586" s="2" t="s">
        <v>1424</v>
      </c>
      <c r="X586" s="2">
        <v>2026</v>
      </c>
      <c r="Y586" s="2" t="s">
        <v>55</v>
      </c>
      <c r="Z586" s="4"/>
      <c r="AA586" s="3">
        <v>46211</v>
      </c>
      <c r="AB586" s="2" t="s">
        <v>703</v>
      </c>
      <c r="AC586" s="2">
        <v>482510</v>
      </c>
    </row>
    <row r="587" spans="1:29" ht="64.5" x14ac:dyDescent="0.25">
      <c r="A587" s="2" t="s">
        <v>29</v>
      </c>
      <c r="B587" s="2" t="s">
        <v>42</v>
      </c>
      <c r="C587" s="2" t="s">
        <v>43</v>
      </c>
      <c r="D587" s="2" t="s">
        <v>176</v>
      </c>
      <c r="E587" s="2" t="s">
        <v>1418</v>
      </c>
      <c r="F587" s="2" t="s">
        <v>41</v>
      </c>
      <c r="G587" s="2">
        <v>5000</v>
      </c>
      <c r="H587" s="2">
        <v>1</v>
      </c>
      <c r="I587" s="3">
        <v>46213</v>
      </c>
      <c r="J587" s="4"/>
      <c r="K587" s="2">
        <v>4647687</v>
      </c>
      <c r="L587" s="2" t="s">
        <v>1420</v>
      </c>
      <c r="M587" s="2" t="s">
        <v>703</v>
      </c>
      <c r="N587" s="5">
        <v>46212</v>
      </c>
      <c r="O587" s="2" t="s">
        <v>1421</v>
      </c>
      <c r="P587" s="2" t="s">
        <v>181</v>
      </c>
      <c r="Q587" s="2" t="s">
        <v>88</v>
      </c>
      <c r="R587" s="3">
        <v>46212</v>
      </c>
      <c r="S587" s="2" t="s">
        <v>38</v>
      </c>
      <c r="T587" s="2" t="s">
        <v>1422</v>
      </c>
      <c r="U587" s="2" t="s">
        <v>1423</v>
      </c>
      <c r="V587" s="2">
        <v>0</v>
      </c>
      <c r="W587" s="2" t="s">
        <v>1424</v>
      </c>
      <c r="X587" s="2">
        <v>2026</v>
      </c>
      <c r="Y587" s="2" t="s">
        <v>55</v>
      </c>
      <c r="Z587" s="4"/>
      <c r="AA587" s="3">
        <v>46211</v>
      </c>
      <c r="AB587" s="2" t="s">
        <v>703</v>
      </c>
      <c r="AC587" s="2">
        <v>482510</v>
      </c>
    </row>
    <row r="588" spans="1:29" ht="64.5" x14ac:dyDescent="0.25">
      <c r="A588" s="2" t="s">
        <v>29</v>
      </c>
      <c r="B588" s="2" t="s">
        <v>42</v>
      </c>
      <c r="C588" s="2" t="s">
        <v>43</v>
      </c>
      <c r="D588" s="2" t="s">
        <v>57</v>
      </c>
      <c r="E588" s="2" t="s">
        <v>1425</v>
      </c>
      <c r="F588" s="2" t="s">
        <v>1426</v>
      </c>
      <c r="G588" s="2">
        <v>2350000</v>
      </c>
      <c r="H588" s="2">
        <v>1</v>
      </c>
      <c r="I588" s="3">
        <v>46211</v>
      </c>
      <c r="J588" s="4"/>
      <c r="K588" s="2">
        <v>4803561</v>
      </c>
      <c r="L588" s="2">
        <v>47000</v>
      </c>
      <c r="M588" s="2" t="s">
        <v>192</v>
      </c>
      <c r="N588" s="5">
        <v>46204</v>
      </c>
      <c r="O588" s="2" t="s">
        <v>1427</v>
      </c>
      <c r="P588" s="2" t="s">
        <v>181</v>
      </c>
      <c r="Q588" s="2" t="s">
        <v>337</v>
      </c>
      <c r="R588" s="3">
        <v>46204</v>
      </c>
      <c r="S588" s="2" t="s">
        <v>194</v>
      </c>
      <c r="T588" s="2" t="s">
        <v>98</v>
      </c>
      <c r="U588" s="2" t="s">
        <v>1428</v>
      </c>
      <c r="V588" s="2" t="s">
        <v>1429</v>
      </c>
      <c r="W588" s="2" t="s">
        <v>279</v>
      </c>
      <c r="X588" s="2">
        <v>2026</v>
      </c>
      <c r="Y588" s="2" t="s">
        <v>65</v>
      </c>
      <c r="Z588" s="4"/>
      <c r="AA588" s="3">
        <v>46206</v>
      </c>
      <c r="AB588" s="2" t="s">
        <v>192</v>
      </c>
      <c r="AC588" s="2">
        <v>482472</v>
      </c>
    </row>
    <row r="589" spans="1:29" ht="51.75" x14ac:dyDescent="0.25">
      <c r="A589" s="2" t="s">
        <v>29</v>
      </c>
      <c r="B589" s="2" t="s">
        <v>42</v>
      </c>
      <c r="C589" s="2" t="s">
        <v>43</v>
      </c>
      <c r="D589" s="2" t="s">
        <v>57</v>
      </c>
      <c r="E589" s="2" t="s">
        <v>1425</v>
      </c>
      <c r="F589" s="2" t="s">
        <v>41</v>
      </c>
      <c r="G589" s="2">
        <v>1000</v>
      </c>
      <c r="H589" s="2">
        <v>1</v>
      </c>
      <c r="I589" s="3">
        <v>46211</v>
      </c>
      <c r="J589" s="4"/>
      <c r="K589" s="2">
        <v>4803561</v>
      </c>
      <c r="L589" s="2">
        <v>47000</v>
      </c>
      <c r="M589" s="2" t="s">
        <v>192</v>
      </c>
      <c r="N589" s="5">
        <v>46204</v>
      </c>
      <c r="O589" s="2" t="s">
        <v>1427</v>
      </c>
      <c r="P589" s="2" t="s">
        <v>181</v>
      </c>
      <c r="Q589" s="2" t="s">
        <v>337</v>
      </c>
      <c r="R589" s="3">
        <v>46204</v>
      </c>
      <c r="S589" s="2" t="s">
        <v>194</v>
      </c>
      <c r="T589" s="2" t="s">
        <v>98</v>
      </c>
      <c r="U589" s="2" t="s">
        <v>1428</v>
      </c>
      <c r="V589" s="2" t="s">
        <v>1429</v>
      </c>
      <c r="W589" s="2" t="s">
        <v>279</v>
      </c>
      <c r="X589" s="2">
        <v>2026</v>
      </c>
      <c r="Y589" s="2" t="s">
        <v>65</v>
      </c>
      <c r="Z589" s="4"/>
      <c r="AA589" s="3">
        <v>46206</v>
      </c>
      <c r="AB589" s="2" t="s">
        <v>192</v>
      </c>
      <c r="AC589" s="2">
        <v>482472</v>
      </c>
    </row>
    <row r="590" spans="1:29" ht="64.5" x14ac:dyDescent="0.25">
      <c r="A590" s="2" t="s">
        <v>29</v>
      </c>
      <c r="B590" s="2" t="s">
        <v>42</v>
      </c>
      <c r="C590" s="2" t="s">
        <v>43</v>
      </c>
      <c r="D590" s="2" t="s">
        <v>57</v>
      </c>
      <c r="E590" s="2" t="s">
        <v>1430</v>
      </c>
      <c r="F590" s="2" t="s">
        <v>1431</v>
      </c>
      <c r="G590" s="2">
        <v>2270000</v>
      </c>
      <c r="H590" s="2">
        <v>1</v>
      </c>
      <c r="I590" s="3">
        <v>46211</v>
      </c>
      <c r="J590" s="4"/>
      <c r="K590" s="2">
        <v>3583172</v>
      </c>
      <c r="L590" s="2">
        <v>45400</v>
      </c>
      <c r="M590" s="2" t="s">
        <v>143</v>
      </c>
      <c r="N590" s="5">
        <v>46208</v>
      </c>
      <c r="O590" s="2" t="s">
        <v>1432</v>
      </c>
      <c r="P590" s="2" t="s">
        <v>181</v>
      </c>
      <c r="Q590" s="2" t="s">
        <v>50</v>
      </c>
      <c r="R590" s="4"/>
      <c r="S590" s="2" t="s">
        <v>151</v>
      </c>
      <c r="T590" s="2" t="s">
        <v>52</v>
      </c>
      <c r="U590" s="2" t="s">
        <v>1433</v>
      </c>
      <c r="V590" s="2" t="s">
        <v>1434</v>
      </c>
      <c r="W590" s="2" t="s">
        <v>154</v>
      </c>
      <c r="X590" s="2">
        <v>2026</v>
      </c>
      <c r="Y590" s="2" t="s">
        <v>65</v>
      </c>
      <c r="Z590" s="4"/>
      <c r="AA590" s="3">
        <v>46211</v>
      </c>
      <c r="AB590" s="2" t="s">
        <v>143</v>
      </c>
      <c r="AC590" s="2">
        <v>482466</v>
      </c>
    </row>
    <row r="591" spans="1:29" ht="39" x14ac:dyDescent="0.25">
      <c r="A591" s="2" t="s">
        <v>29</v>
      </c>
      <c r="B591" s="2" t="s">
        <v>42</v>
      </c>
      <c r="C591" s="2" t="s">
        <v>43</v>
      </c>
      <c r="D591" s="2" t="s">
        <v>57</v>
      </c>
      <c r="E591" s="2" t="s">
        <v>1430</v>
      </c>
      <c r="F591" s="2" t="s">
        <v>41</v>
      </c>
      <c r="G591" s="2">
        <v>5000</v>
      </c>
      <c r="H591" s="2">
        <v>1</v>
      </c>
      <c r="I591" s="3">
        <v>46211</v>
      </c>
      <c r="J591" s="4"/>
      <c r="K591" s="2">
        <v>3583172</v>
      </c>
      <c r="L591" s="2">
        <v>45400</v>
      </c>
      <c r="M591" s="2" t="s">
        <v>143</v>
      </c>
      <c r="N591" s="5">
        <v>46208</v>
      </c>
      <c r="O591" s="2" t="s">
        <v>1432</v>
      </c>
      <c r="P591" s="2" t="s">
        <v>181</v>
      </c>
      <c r="Q591" s="2" t="s">
        <v>50</v>
      </c>
      <c r="R591" s="4"/>
      <c r="S591" s="2" t="s">
        <v>151</v>
      </c>
      <c r="T591" s="2" t="s">
        <v>52</v>
      </c>
      <c r="U591" s="2" t="s">
        <v>1433</v>
      </c>
      <c r="V591" s="2" t="s">
        <v>1434</v>
      </c>
      <c r="W591" s="2" t="s">
        <v>154</v>
      </c>
      <c r="X591" s="2">
        <v>2026</v>
      </c>
      <c r="Y591" s="2" t="s">
        <v>65</v>
      </c>
      <c r="Z591" s="4"/>
      <c r="AA591" s="3">
        <v>46211</v>
      </c>
      <c r="AB591" s="2" t="s">
        <v>143</v>
      </c>
      <c r="AC591" s="2">
        <v>482466</v>
      </c>
    </row>
    <row r="592" spans="1:29" ht="51.75" x14ac:dyDescent="0.25">
      <c r="A592" s="2" t="s">
        <v>29</v>
      </c>
      <c r="B592" s="2" t="s">
        <v>30</v>
      </c>
      <c r="C592" s="2" t="s">
        <v>43</v>
      </c>
      <c r="D592" s="2" t="s">
        <v>67</v>
      </c>
      <c r="E592" s="2" t="s">
        <v>1435</v>
      </c>
      <c r="F592" s="2" t="s">
        <v>56</v>
      </c>
      <c r="G592" s="2">
        <v>1020120</v>
      </c>
      <c r="H592" s="2">
        <v>1</v>
      </c>
      <c r="I592" s="3">
        <v>46217</v>
      </c>
      <c r="J592" s="4"/>
      <c r="K592" s="2">
        <v>4581640</v>
      </c>
      <c r="L592" s="2">
        <v>44400</v>
      </c>
      <c r="M592" s="2" t="s">
        <v>362</v>
      </c>
      <c r="N592" s="5">
        <v>46216</v>
      </c>
      <c r="O592" s="2" t="s">
        <v>1436</v>
      </c>
      <c r="P592" s="2" t="s">
        <v>49</v>
      </c>
      <c r="Q592" s="2" t="s">
        <v>1437</v>
      </c>
      <c r="R592" s="3">
        <v>46216</v>
      </c>
      <c r="S592" s="2" t="s">
        <v>224</v>
      </c>
      <c r="T592" s="2" t="s">
        <v>52</v>
      </c>
      <c r="U592" s="2">
        <v>0</v>
      </c>
      <c r="V592" s="2" t="s">
        <v>723</v>
      </c>
      <c r="W592" s="2" t="s">
        <v>741</v>
      </c>
      <c r="X592" s="2">
        <v>2026</v>
      </c>
      <c r="Y592" s="2" t="s">
        <v>65</v>
      </c>
      <c r="Z592" s="4"/>
      <c r="AA592" s="3">
        <v>46211</v>
      </c>
      <c r="AB592" s="2" t="s">
        <v>362</v>
      </c>
      <c r="AC592" s="2">
        <v>482456</v>
      </c>
    </row>
    <row r="593" spans="1:29" ht="64.5" x14ac:dyDescent="0.25">
      <c r="A593" s="2" t="s">
        <v>29</v>
      </c>
      <c r="B593" s="2" t="s">
        <v>30</v>
      </c>
      <c r="C593" s="2" t="s">
        <v>43</v>
      </c>
      <c r="D593" s="2" t="s">
        <v>67</v>
      </c>
      <c r="E593" s="2" t="s">
        <v>1435</v>
      </c>
      <c r="F593" s="2" t="s">
        <v>1438</v>
      </c>
      <c r="G593" s="2">
        <v>2220000</v>
      </c>
      <c r="H593" s="2">
        <v>1</v>
      </c>
      <c r="I593" s="3">
        <v>46217</v>
      </c>
      <c r="J593" s="4"/>
      <c r="K593" s="2">
        <v>4581640</v>
      </c>
      <c r="L593" s="2">
        <v>44400</v>
      </c>
      <c r="M593" s="2" t="s">
        <v>362</v>
      </c>
      <c r="N593" s="5">
        <v>46216</v>
      </c>
      <c r="O593" s="2" t="s">
        <v>1436</v>
      </c>
      <c r="P593" s="2" t="s">
        <v>49</v>
      </c>
      <c r="Q593" s="2" t="s">
        <v>1437</v>
      </c>
      <c r="R593" s="3">
        <v>46216</v>
      </c>
      <c r="S593" s="2" t="s">
        <v>224</v>
      </c>
      <c r="T593" s="2" t="s">
        <v>52</v>
      </c>
      <c r="U593" s="2">
        <v>0</v>
      </c>
      <c r="V593" s="2" t="s">
        <v>723</v>
      </c>
      <c r="W593" s="2" t="s">
        <v>741</v>
      </c>
      <c r="X593" s="2">
        <v>2026</v>
      </c>
      <c r="Y593" s="2" t="s">
        <v>65</v>
      </c>
      <c r="Z593" s="4"/>
      <c r="AA593" s="3">
        <v>46211</v>
      </c>
      <c r="AB593" s="2" t="s">
        <v>362</v>
      </c>
      <c r="AC593" s="2">
        <v>482456</v>
      </c>
    </row>
    <row r="594" spans="1:29" ht="51.75" x14ac:dyDescent="0.25">
      <c r="A594" s="2" t="s">
        <v>29</v>
      </c>
      <c r="B594" s="2" t="s">
        <v>30</v>
      </c>
      <c r="C594" s="2" t="s">
        <v>43</v>
      </c>
      <c r="D594" s="2" t="s">
        <v>67</v>
      </c>
      <c r="E594" s="2" t="s">
        <v>1435</v>
      </c>
      <c r="F594" s="2" t="s">
        <v>41</v>
      </c>
      <c r="G594" s="2">
        <v>5000</v>
      </c>
      <c r="H594" s="2">
        <v>1</v>
      </c>
      <c r="I594" s="3">
        <v>46217</v>
      </c>
      <c r="J594" s="4"/>
      <c r="K594" s="2">
        <v>4581640</v>
      </c>
      <c r="L594" s="2">
        <v>44400</v>
      </c>
      <c r="M594" s="2" t="s">
        <v>362</v>
      </c>
      <c r="N594" s="5">
        <v>46216</v>
      </c>
      <c r="O594" s="2" t="s">
        <v>1436</v>
      </c>
      <c r="P594" s="2" t="s">
        <v>49</v>
      </c>
      <c r="Q594" s="2" t="s">
        <v>1437</v>
      </c>
      <c r="R594" s="3">
        <v>46216</v>
      </c>
      <c r="S594" s="2" t="s">
        <v>224</v>
      </c>
      <c r="T594" s="2" t="s">
        <v>52</v>
      </c>
      <c r="U594" s="2">
        <v>0</v>
      </c>
      <c r="V594" s="2" t="s">
        <v>723</v>
      </c>
      <c r="W594" s="2" t="s">
        <v>741</v>
      </c>
      <c r="X594" s="2">
        <v>2026</v>
      </c>
      <c r="Y594" s="2" t="s">
        <v>65</v>
      </c>
      <c r="Z594" s="4"/>
      <c r="AA594" s="3">
        <v>46211</v>
      </c>
      <c r="AB594" s="2" t="s">
        <v>362</v>
      </c>
      <c r="AC594" s="2">
        <v>482456</v>
      </c>
    </row>
    <row r="595" spans="1:29" ht="64.5" x14ac:dyDescent="0.25">
      <c r="A595" s="2" t="s">
        <v>29</v>
      </c>
      <c r="B595" s="2" t="s">
        <v>42</v>
      </c>
      <c r="C595" s="2" t="s">
        <v>43</v>
      </c>
      <c r="D595" s="2" t="s">
        <v>737</v>
      </c>
      <c r="E595" s="2" t="s">
        <v>1439</v>
      </c>
      <c r="F595" s="2" t="s">
        <v>1440</v>
      </c>
      <c r="G595" s="2">
        <v>1970000</v>
      </c>
      <c r="H595" s="2">
        <v>1</v>
      </c>
      <c r="I595" s="3">
        <v>46211</v>
      </c>
      <c r="J595" s="4"/>
      <c r="K595" s="2">
        <v>4178020</v>
      </c>
      <c r="L595" s="2" t="s">
        <v>1441</v>
      </c>
      <c r="M595" s="2" t="s">
        <v>108</v>
      </c>
      <c r="N595" s="5">
        <v>46211</v>
      </c>
      <c r="O595" s="2" t="s">
        <v>1442</v>
      </c>
      <c r="P595" s="2" t="s">
        <v>49</v>
      </c>
      <c r="Q595" s="2" t="s">
        <v>61</v>
      </c>
      <c r="R595" s="3">
        <v>46211</v>
      </c>
      <c r="S595" s="2" t="s">
        <v>110</v>
      </c>
      <c r="T595" s="2" t="s">
        <v>63</v>
      </c>
      <c r="U595" s="2">
        <v>0</v>
      </c>
      <c r="V595" s="2">
        <v>0</v>
      </c>
      <c r="W595" s="2" t="s">
        <v>64</v>
      </c>
      <c r="X595" s="2">
        <v>2026</v>
      </c>
      <c r="Y595" s="2" t="s">
        <v>55</v>
      </c>
      <c r="Z595" s="4"/>
      <c r="AA595" s="3">
        <v>46210</v>
      </c>
      <c r="AB595" s="2" t="s">
        <v>108</v>
      </c>
      <c r="AC595" s="2">
        <v>482372</v>
      </c>
    </row>
    <row r="596" spans="1:29" ht="51.75" x14ac:dyDescent="0.25">
      <c r="A596" s="2" t="s">
        <v>29</v>
      </c>
      <c r="B596" s="2" t="s">
        <v>42</v>
      </c>
      <c r="C596" s="2" t="s">
        <v>43</v>
      </c>
      <c r="D596" s="2" t="s">
        <v>737</v>
      </c>
      <c r="E596" s="2" t="s">
        <v>1439</v>
      </c>
      <c r="F596" s="2" t="s">
        <v>41</v>
      </c>
      <c r="G596" s="2">
        <v>5000</v>
      </c>
      <c r="H596" s="2">
        <v>1</v>
      </c>
      <c r="I596" s="3">
        <v>46211</v>
      </c>
      <c r="J596" s="4"/>
      <c r="K596" s="2">
        <v>4178020</v>
      </c>
      <c r="L596" s="2" t="s">
        <v>1441</v>
      </c>
      <c r="M596" s="2" t="s">
        <v>108</v>
      </c>
      <c r="N596" s="5">
        <v>46211</v>
      </c>
      <c r="O596" s="2" t="s">
        <v>1442</v>
      </c>
      <c r="P596" s="2" t="s">
        <v>49</v>
      </c>
      <c r="Q596" s="2" t="s">
        <v>61</v>
      </c>
      <c r="R596" s="3">
        <v>46211</v>
      </c>
      <c r="S596" s="2" t="s">
        <v>110</v>
      </c>
      <c r="T596" s="2" t="s">
        <v>63</v>
      </c>
      <c r="U596" s="2">
        <v>0</v>
      </c>
      <c r="V596" s="2">
        <v>0</v>
      </c>
      <c r="W596" s="2" t="s">
        <v>64</v>
      </c>
      <c r="X596" s="2">
        <v>2026</v>
      </c>
      <c r="Y596" s="2" t="s">
        <v>55</v>
      </c>
      <c r="Z596" s="4"/>
      <c r="AA596" s="3">
        <v>46210</v>
      </c>
      <c r="AB596" s="2" t="s">
        <v>108</v>
      </c>
      <c r="AC596" s="2">
        <v>482372</v>
      </c>
    </row>
    <row r="597" spans="1:29" ht="51.75" x14ac:dyDescent="0.25">
      <c r="A597" s="2" t="s">
        <v>29</v>
      </c>
      <c r="B597" s="2" t="s">
        <v>42</v>
      </c>
      <c r="C597" s="2" t="s">
        <v>43</v>
      </c>
      <c r="D597" s="2" t="s">
        <v>737</v>
      </c>
      <c r="E597" s="2" t="s">
        <v>1439</v>
      </c>
      <c r="F597" s="2" t="s">
        <v>56</v>
      </c>
      <c r="G597" s="2">
        <v>1431321</v>
      </c>
      <c r="H597" s="2">
        <v>1</v>
      </c>
      <c r="I597" s="3">
        <v>46211</v>
      </c>
      <c r="J597" s="4"/>
      <c r="K597" s="2">
        <v>4178020</v>
      </c>
      <c r="L597" s="2" t="s">
        <v>1441</v>
      </c>
      <c r="M597" s="2" t="s">
        <v>108</v>
      </c>
      <c r="N597" s="5">
        <v>46211</v>
      </c>
      <c r="O597" s="2" t="s">
        <v>1442</v>
      </c>
      <c r="P597" s="2" t="s">
        <v>49</v>
      </c>
      <c r="Q597" s="2" t="s">
        <v>61</v>
      </c>
      <c r="R597" s="3">
        <v>46211</v>
      </c>
      <c r="S597" s="2" t="s">
        <v>110</v>
      </c>
      <c r="T597" s="2" t="s">
        <v>63</v>
      </c>
      <c r="U597" s="2">
        <v>0</v>
      </c>
      <c r="V597" s="2">
        <v>0</v>
      </c>
      <c r="W597" s="2" t="s">
        <v>64</v>
      </c>
      <c r="X597" s="2">
        <v>2026</v>
      </c>
      <c r="Y597" s="2" t="s">
        <v>55</v>
      </c>
      <c r="Z597" s="4"/>
      <c r="AA597" s="3">
        <v>46210</v>
      </c>
      <c r="AB597" s="2" t="s">
        <v>108</v>
      </c>
      <c r="AC597" s="2">
        <v>482372</v>
      </c>
    </row>
    <row r="598" spans="1:29" ht="51.75" x14ac:dyDescent="0.25">
      <c r="A598" s="2" t="s">
        <v>29</v>
      </c>
      <c r="B598" s="2" t="s">
        <v>42</v>
      </c>
      <c r="C598" s="2" t="s">
        <v>43</v>
      </c>
      <c r="D598" s="2" t="s">
        <v>737</v>
      </c>
      <c r="E598" s="2" t="s">
        <v>1439</v>
      </c>
      <c r="F598" s="2" t="s">
        <v>385</v>
      </c>
      <c r="G598" s="2">
        <v>61321</v>
      </c>
      <c r="H598" s="2">
        <v>1</v>
      </c>
      <c r="I598" s="3">
        <v>46211</v>
      </c>
      <c r="J598" s="4"/>
      <c r="K598" s="2">
        <v>4178020</v>
      </c>
      <c r="L598" s="2" t="s">
        <v>1441</v>
      </c>
      <c r="M598" s="2" t="s">
        <v>108</v>
      </c>
      <c r="N598" s="5">
        <v>46211</v>
      </c>
      <c r="O598" s="2" t="s">
        <v>1442</v>
      </c>
      <c r="P598" s="2" t="s">
        <v>49</v>
      </c>
      <c r="Q598" s="2" t="s">
        <v>61</v>
      </c>
      <c r="R598" s="3">
        <v>46211</v>
      </c>
      <c r="S598" s="2" t="s">
        <v>110</v>
      </c>
      <c r="T598" s="2" t="s">
        <v>63</v>
      </c>
      <c r="U598" s="2">
        <v>0</v>
      </c>
      <c r="V598" s="2">
        <v>0</v>
      </c>
      <c r="W598" s="2" t="s">
        <v>64</v>
      </c>
      <c r="X598" s="2">
        <v>2026</v>
      </c>
      <c r="Y598" s="2" t="s">
        <v>55</v>
      </c>
      <c r="Z598" s="4"/>
      <c r="AA598" s="3">
        <v>46210</v>
      </c>
      <c r="AB598" s="2" t="s">
        <v>108</v>
      </c>
      <c r="AC598" s="2">
        <v>482372</v>
      </c>
    </row>
    <row r="599" spans="1:29" ht="77.25" x14ac:dyDescent="0.25">
      <c r="A599" s="2" t="s">
        <v>29</v>
      </c>
      <c r="B599" s="2" t="s">
        <v>42</v>
      </c>
      <c r="C599" s="2" t="s">
        <v>43</v>
      </c>
      <c r="D599" s="2" t="s">
        <v>44</v>
      </c>
      <c r="E599" s="2" t="s">
        <v>1443</v>
      </c>
      <c r="F599" s="2" t="s">
        <v>56</v>
      </c>
      <c r="G599" s="2">
        <v>869380</v>
      </c>
      <c r="H599" s="2">
        <v>1</v>
      </c>
      <c r="I599" s="3">
        <v>46211</v>
      </c>
      <c r="J599" s="4"/>
      <c r="K599" s="2">
        <v>4796861</v>
      </c>
      <c r="L599" s="2">
        <v>46500</v>
      </c>
      <c r="M599" s="2" t="s">
        <v>903</v>
      </c>
      <c r="N599" s="5">
        <v>46208</v>
      </c>
      <c r="O599" s="2" t="s">
        <v>1444</v>
      </c>
      <c r="P599" s="2" t="s">
        <v>49</v>
      </c>
      <c r="Q599" s="2" t="s">
        <v>50</v>
      </c>
      <c r="R599" s="3">
        <v>46208</v>
      </c>
      <c r="S599" s="2" t="s">
        <v>51</v>
      </c>
      <c r="T599" s="2" t="s">
        <v>52</v>
      </c>
      <c r="U599" s="2">
        <v>0</v>
      </c>
      <c r="V599" s="2" t="s">
        <v>1445</v>
      </c>
      <c r="W599" s="2" t="s">
        <v>1446</v>
      </c>
      <c r="X599" s="2">
        <v>2026</v>
      </c>
      <c r="Y599" s="2" t="s">
        <v>55</v>
      </c>
      <c r="Z599" s="4"/>
      <c r="AA599" s="3">
        <v>46207</v>
      </c>
      <c r="AB599" s="2" t="s">
        <v>903</v>
      </c>
      <c r="AC599" s="2">
        <v>482324</v>
      </c>
    </row>
    <row r="600" spans="1:29" ht="77.25" x14ac:dyDescent="0.25">
      <c r="A600" s="2" t="s">
        <v>29</v>
      </c>
      <c r="B600" s="2" t="s">
        <v>42</v>
      </c>
      <c r="C600" s="2" t="s">
        <v>43</v>
      </c>
      <c r="D600" s="2" t="s">
        <v>44</v>
      </c>
      <c r="E600" s="2" t="s">
        <v>1443</v>
      </c>
      <c r="F600" s="2" t="s">
        <v>1447</v>
      </c>
      <c r="G600" s="2">
        <v>2325000</v>
      </c>
      <c r="H600" s="2">
        <v>1</v>
      </c>
      <c r="I600" s="3">
        <v>46211</v>
      </c>
      <c r="J600" s="4"/>
      <c r="K600" s="2">
        <v>4796861</v>
      </c>
      <c r="L600" s="2">
        <v>46500</v>
      </c>
      <c r="M600" s="2" t="s">
        <v>903</v>
      </c>
      <c r="N600" s="5">
        <v>46208</v>
      </c>
      <c r="O600" s="2" t="s">
        <v>1444</v>
      </c>
      <c r="P600" s="2" t="s">
        <v>49</v>
      </c>
      <c r="Q600" s="2" t="s">
        <v>50</v>
      </c>
      <c r="R600" s="3">
        <v>46208</v>
      </c>
      <c r="S600" s="2" t="s">
        <v>51</v>
      </c>
      <c r="T600" s="2" t="s">
        <v>52</v>
      </c>
      <c r="U600" s="2">
        <v>0</v>
      </c>
      <c r="V600" s="2" t="s">
        <v>1445</v>
      </c>
      <c r="W600" s="2" t="s">
        <v>1446</v>
      </c>
      <c r="X600" s="2">
        <v>2026</v>
      </c>
      <c r="Y600" s="2" t="s">
        <v>55</v>
      </c>
      <c r="Z600" s="4"/>
      <c r="AA600" s="3">
        <v>46207</v>
      </c>
      <c r="AB600" s="2" t="s">
        <v>903</v>
      </c>
      <c r="AC600" s="2">
        <v>482324</v>
      </c>
    </row>
    <row r="601" spans="1:29" ht="77.25" x14ac:dyDescent="0.25">
      <c r="A601" s="2" t="s">
        <v>29</v>
      </c>
      <c r="B601" s="2" t="s">
        <v>42</v>
      </c>
      <c r="C601" s="2" t="s">
        <v>43</v>
      </c>
      <c r="D601" s="2" t="s">
        <v>44</v>
      </c>
      <c r="E601" s="2" t="s">
        <v>1443</v>
      </c>
      <c r="F601" s="2" t="s">
        <v>41</v>
      </c>
      <c r="G601" s="2">
        <v>1000</v>
      </c>
      <c r="H601" s="2">
        <v>1</v>
      </c>
      <c r="I601" s="3">
        <v>46211</v>
      </c>
      <c r="J601" s="4"/>
      <c r="K601" s="2">
        <v>4796861</v>
      </c>
      <c r="L601" s="2">
        <v>46500</v>
      </c>
      <c r="M601" s="2" t="s">
        <v>903</v>
      </c>
      <c r="N601" s="5">
        <v>46208</v>
      </c>
      <c r="O601" s="2" t="s">
        <v>1444</v>
      </c>
      <c r="P601" s="2" t="s">
        <v>49</v>
      </c>
      <c r="Q601" s="2" t="s">
        <v>50</v>
      </c>
      <c r="R601" s="3">
        <v>46208</v>
      </c>
      <c r="S601" s="2" t="s">
        <v>51</v>
      </c>
      <c r="T601" s="2" t="s">
        <v>52</v>
      </c>
      <c r="U601" s="2">
        <v>0</v>
      </c>
      <c r="V601" s="2" t="s">
        <v>1445</v>
      </c>
      <c r="W601" s="2" t="s">
        <v>1446</v>
      </c>
      <c r="X601" s="2">
        <v>2026</v>
      </c>
      <c r="Y601" s="2" t="s">
        <v>55</v>
      </c>
      <c r="Z601" s="4"/>
      <c r="AA601" s="3">
        <v>46207</v>
      </c>
      <c r="AB601" s="2" t="s">
        <v>903</v>
      </c>
      <c r="AC601" s="2">
        <v>482324</v>
      </c>
    </row>
    <row r="602" spans="1:29" ht="90" x14ac:dyDescent="0.25">
      <c r="A602" s="2" t="s">
        <v>29</v>
      </c>
      <c r="B602" s="2" t="s">
        <v>42</v>
      </c>
      <c r="C602" s="2" t="s">
        <v>43</v>
      </c>
      <c r="D602" s="2" t="s">
        <v>57</v>
      </c>
      <c r="E602" s="2" t="s">
        <v>1448</v>
      </c>
      <c r="F602" s="2" t="s">
        <v>1449</v>
      </c>
      <c r="G602" s="2">
        <v>2529000</v>
      </c>
      <c r="H602" s="2">
        <v>1</v>
      </c>
      <c r="I602" s="3">
        <v>46213</v>
      </c>
      <c r="J602" s="4"/>
      <c r="K602" s="2">
        <v>4565354</v>
      </c>
      <c r="L602" s="2">
        <v>88800</v>
      </c>
      <c r="M602" s="2" t="s">
        <v>1450</v>
      </c>
      <c r="N602" s="5">
        <v>46212</v>
      </c>
      <c r="O602" s="2">
        <v>1026</v>
      </c>
      <c r="P602" s="2" t="s">
        <v>181</v>
      </c>
      <c r="Q602" s="2" t="s">
        <v>1386</v>
      </c>
      <c r="R602" s="3">
        <v>46212</v>
      </c>
      <c r="S602" s="2" t="s">
        <v>488</v>
      </c>
      <c r="T602" s="2" t="s">
        <v>1387</v>
      </c>
      <c r="U602" s="2">
        <v>0</v>
      </c>
      <c r="V602" s="2">
        <v>0</v>
      </c>
      <c r="W602" s="2" t="s">
        <v>1451</v>
      </c>
      <c r="X602" s="2">
        <v>2026</v>
      </c>
      <c r="Y602" s="2" t="s">
        <v>65</v>
      </c>
      <c r="Z602" s="4"/>
      <c r="AA602" s="3">
        <v>46197</v>
      </c>
      <c r="AB602" s="2" t="s">
        <v>1450</v>
      </c>
      <c r="AC602" s="2">
        <v>482312</v>
      </c>
    </row>
    <row r="603" spans="1:29" ht="90" x14ac:dyDescent="0.25">
      <c r="A603" s="2" t="s">
        <v>29</v>
      </c>
      <c r="B603" s="2" t="s">
        <v>42</v>
      </c>
      <c r="C603" s="2" t="s">
        <v>43</v>
      </c>
      <c r="D603" s="2" t="s">
        <v>57</v>
      </c>
      <c r="E603" s="2" t="s">
        <v>1448</v>
      </c>
      <c r="F603" s="2" t="s">
        <v>41</v>
      </c>
      <c r="G603" s="2">
        <v>5000</v>
      </c>
      <c r="H603" s="2">
        <v>1</v>
      </c>
      <c r="I603" s="3">
        <v>46213</v>
      </c>
      <c r="J603" s="4"/>
      <c r="K603" s="2">
        <v>4565354</v>
      </c>
      <c r="L603" s="2">
        <v>88800</v>
      </c>
      <c r="M603" s="2" t="s">
        <v>1450</v>
      </c>
      <c r="N603" s="5">
        <v>46212</v>
      </c>
      <c r="O603" s="2">
        <v>1026</v>
      </c>
      <c r="P603" s="2" t="s">
        <v>181</v>
      </c>
      <c r="Q603" s="2" t="s">
        <v>1386</v>
      </c>
      <c r="R603" s="3">
        <v>46212</v>
      </c>
      <c r="S603" s="2" t="s">
        <v>488</v>
      </c>
      <c r="T603" s="2" t="s">
        <v>1387</v>
      </c>
      <c r="U603" s="2">
        <v>0</v>
      </c>
      <c r="V603" s="2">
        <v>0</v>
      </c>
      <c r="W603" s="2" t="s">
        <v>1451</v>
      </c>
      <c r="X603" s="2">
        <v>2026</v>
      </c>
      <c r="Y603" s="2" t="s">
        <v>65</v>
      </c>
      <c r="Z603" s="4"/>
      <c r="AA603" s="3">
        <v>46197</v>
      </c>
      <c r="AB603" s="2" t="s">
        <v>1450</v>
      </c>
      <c r="AC603" s="2">
        <v>482312</v>
      </c>
    </row>
    <row r="604" spans="1:29" ht="64.5" x14ac:dyDescent="0.25">
      <c r="A604" s="2" t="s">
        <v>29</v>
      </c>
      <c r="B604" s="2" t="s">
        <v>42</v>
      </c>
      <c r="C604" s="2" t="s">
        <v>43</v>
      </c>
      <c r="D604" s="2" t="s">
        <v>372</v>
      </c>
      <c r="E604" s="2" t="s">
        <v>1452</v>
      </c>
      <c r="F604" s="2" t="s">
        <v>56</v>
      </c>
      <c r="G604" s="2">
        <v>1267000</v>
      </c>
      <c r="H604" s="2">
        <v>1</v>
      </c>
      <c r="I604" s="3">
        <v>46211</v>
      </c>
      <c r="J604" s="4"/>
      <c r="K604" s="2">
        <v>4440752</v>
      </c>
      <c r="L604" s="2">
        <v>21555</v>
      </c>
      <c r="M604" s="2" t="s">
        <v>1453</v>
      </c>
      <c r="N604" s="5">
        <v>46207</v>
      </c>
      <c r="O604" s="2" t="s">
        <v>1454</v>
      </c>
      <c r="P604" s="2" t="s">
        <v>49</v>
      </c>
      <c r="Q604" s="2">
        <v>0</v>
      </c>
      <c r="R604" s="3">
        <v>46207</v>
      </c>
      <c r="S604" s="2" t="s">
        <v>1074</v>
      </c>
      <c r="T604" s="2" t="s">
        <v>1455</v>
      </c>
      <c r="U604" s="2" t="s">
        <v>764</v>
      </c>
      <c r="V604" s="2">
        <v>0</v>
      </c>
      <c r="W604" s="2" t="s">
        <v>1456</v>
      </c>
      <c r="X604" s="2">
        <v>2026</v>
      </c>
      <c r="Y604" s="2" t="s">
        <v>55</v>
      </c>
      <c r="Z604" s="4"/>
      <c r="AA604" s="4"/>
      <c r="AB604" s="2" t="s">
        <v>1453</v>
      </c>
      <c r="AC604" s="2">
        <v>482272</v>
      </c>
    </row>
    <row r="605" spans="1:29" ht="64.5" x14ac:dyDescent="0.25">
      <c r="A605" s="2" t="s">
        <v>29</v>
      </c>
      <c r="B605" s="2" t="s">
        <v>42</v>
      </c>
      <c r="C605" s="2" t="s">
        <v>43</v>
      </c>
      <c r="D605" s="2" t="s">
        <v>372</v>
      </c>
      <c r="E605" s="2" t="s">
        <v>1452</v>
      </c>
      <c r="F605" s="2" t="s">
        <v>1457</v>
      </c>
      <c r="G605" s="2">
        <v>1437000</v>
      </c>
      <c r="H605" s="2">
        <v>1</v>
      </c>
      <c r="I605" s="3">
        <v>46211</v>
      </c>
      <c r="J605" s="4"/>
      <c r="K605" s="2">
        <v>4440752</v>
      </c>
      <c r="L605" s="2">
        <v>21555</v>
      </c>
      <c r="M605" s="2" t="s">
        <v>1453</v>
      </c>
      <c r="N605" s="5">
        <v>46207</v>
      </c>
      <c r="O605" s="2" t="s">
        <v>1454</v>
      </c>
      <c r="P605" s="2" t="s">
        <v>49</v>
      </c>
      <c r="Q605" s="2">
        <v>0</v>
      </c>
      <c r="R605" s="3">
        <v>46207</v>
      </c>
      <c r="S605" s="2" t="s">
        <v>1074</v>
      </c>
      <c r="T605" s="2" t="s">
        <v>1455</v>
      </c>
      <c r="U605" s="2" t="s">
        <v>764</v>
      </c>
      <c r="V605" s="2">
        <v>0</v>
      </c>
      <c r="W605" s="2" t="s">
        <v>1456</v>
      </c>
      <c r="X605" s="2">
        <v>2026</v>
      </c>
      <c r="Y605" s="2" t="s">
        <v>55</v>
      </c>
      <c r="Z605" s="4"/>
      <c r="AA605" s="4"/>
      <c r="AB605" s="2" t="s">
        <v>1453</v>
      </c>
      <c r="AC605" s="2">
        <v>482272</v>
      </c>
    </row>
    <row r="606" spans="1:29" ht="51.75" x14ac:dyDescent="0.25">
      <c r="A606" s="2" t="s">
        <v>29</v>
      </c>
      <c r="B606" s="2" t="s">
        <v>42</v>
      </c>
      <c r="C606" s="2" t="s">
        <v>43</v>
      </c>
      <c r="D606" s="2" t="s">
        <v>44</v>
      </c>
      <c r="E606" s="2" t="s">
        <v>1458</v>
      </c>
      <c r="F606" s="2" t="s">
        <v>1459</v>
      </c>
      <c r="G606" s="2">
        <v>3590000</v>
      </c>
      <c r="H606" s="2">
        <v>1</v>
      </c>
      <c r="I606" s="3">
        <v>46211</v>
      </c>
      <c r="J606" s="4"/>
      <c r="K606" s="2">
        <v>4803821</v>
      </c>
      <c r="L606" s="2">
        <v>71800</v>
      </c>
      <c r="M606" s="2" t="s">
        <v>519</v>
      </c>
      <c r="N606" s="5">
        <v>46210</v>
      </c>
      <c r="O606" s="2" t="s">
        <v>1460</v>
      </c>
      <c r="P606" s="2" t="s">
        <v>49</v>
      </c>
      <c r="Q606" s="2" t="s">
        <v>1461</v>
      </c>
      <c r="R606" s="3">
        <v>46210</v>
      </c>
      <c r="S606" s="2" t="s">
        <v>522</v>
      </c>
      <c r="T606" s="2" t="s">
        <v>1462</v>
      </c>
      <c r="U606" s="2">
        <v>0</v>
      </c>
      <c r="V606" s="2" t="s">
        <v>278</v>
      </c>
      <c r="W606" s="2" t="s">
        <v>1463</v>
      </c>
      <c r="X606" s="2">
        <v>2026</v>
      </c>
      <c r="Y606" s="2" t="s">
        <v>55</v>
      </c>
      <c r="Z606" s="4"/>
      <c r="AA606" s="4"/>
      <c r="AB606" s="2" t="s">
        <v>519</v>
      </c>
      <c r="AC606" s="2">
        <v>482240</v>
      </c>
    </row>
    <row r="607" spans="1:29" ht="51.75" x14ac:dyDescent="0.25">
      <c r="A607" s="2" t="s">
        <v>29</v>
      </c>
      <c r="B607" s="2" t="s">
        <v>42</v>
      </c>
      <c r="C607" s="2" t="s">
        <v>43</v>
      </c>
      <c r="D607" s="2" t="s">
        <v>44</v>
      </c>
      <c r="E607" s="2" t="s">
        <v>1458</v>
      </c>
      <c r="F607" s="2" t="s">
        <v>56</v>
      </c>
      <c r="G607" s="2">
        <v>800000</v>
      </c>
      <c r="H607" s="2">
        <v>1</v>
      </c>
      <c r="I607" s="3">
        <v>46211</v>
      </c>
      <c r="J607" s="4"/>
      <c r="K607" s="2">
        <v>4803821</v>
      </c>
      <c r="L607" s="2">
        <v>71800</v>
      </c>
      <c r="M607" s="2" t="s">
        <v>519</v>
      </c>
      <c r="N607" s="5">
        <v>46210</v>
      </c>
      <c r="O607" s="2" t="s">
        <v>1460</v>
      </c>
      <c r="P607" s="2" t="s">
        <v>49</v>
      </c>
      <c r="Q607" s="2" t="s">
        <v>1461</v>
      </c>
      <c r="R607" s="3">
        <v>46210</v>
      </c>
      <c r="S607" s="2" t="s">
        <v>522</v>
      </c>
      <c r="T607" s="2" t="s">
        <v>1462</v>
      </c>
      <c r="U607" s="2">
        <v>0</v>
      </c>
      <c r="V607" s="2" t="s">
        <v>278</v>
      </c>
      <c r="W607" s="2" t="s">
        <v>1463</v>
      </c>
      <c r="X607" s="2">
        <v>2026</v>
      </c>
      <c r="Y607" s="2" t="s">
        <v>55</v>
      </c>
      <c r="Z607" s="4"/>
      <c r="AA607" s="4"/>
      <c r="AB607" s="2" t="s">
        <v>519</v>
      </c>
      <c r="AC607" s="2">
        <v>482240</v>
      </c>
    </row>
    <row r="608" spans="1:29" ht="51.75" x14ac:dyDescent="0.25">
      <c r="A608" s="2" t="s">
        <v>29</v>
      </c>
      <c r="B608" s="2" t="s">
        <v>30</v>
      </c>
      <c r="C608" s="2" t="s">
        <v>31</v>
      </c>
      <c r="D608" s="2" t="s">
        <v>636</v>
      </c>
      <c r="E608" s="2" t="s">
        <v>1464</v>
      </c>
      <c r="F608" s="2" t="s">
        <v>1465</v>
      </c>
      <c r="G608" s="2">
        <v>3670000</v>
      </c>
      <c r="H608" s="2">
        <v>1</v>
      </c>
      <c r="I608" s="3">
        <v>46218</v>
      </c>
      <c r="J608" s="4"/>
      <c r="K608" s="2">
        <v>173209</v>
      </c>
      <c r="L608" s="2">
        <v>0</v>
      </c>
      <c r="M608" s="2" t="s">
        <v>192</v>
      </c>
      <c r="N608" s="4"/>
      <c r="O608" s="4"/>
      <c r="P608" s="2" t="s">
        <v>181</v>
      </c>
      <c r="Q608" s="2" t="s">
        <v>209</v>
      </c>
      <c r="R608" s="4"/>
      <c r="S608" s="2" t="s">
        <v>38</v>
      </c>
      <c r="T608" s="2" t="s">
        <v>210</v>
      </c>
      <c r="U608" s="4"/>
      <c r="V608" s="4"/>
      <c r="W608" s="2" t="s">
        <v>228</v>
      </c>
      <c r="X608" s="2">
        <v>2026</v>
      </c>
      <c r="Y608" s="2" t="s">
        <v>65</v>
      </c>
      <c r="Z608" s="4"/>
      <c r="AA608" s="3">
        <v>46211</v>
      </c>
      <c r="AB608" s="2" t="s">
        <v>192</v>
      </c>
      <c r="AC608" s="2">
        <v>482224</v>
      </c>
    </row>
    <row r="609" spans="1:29" ht="51.75" x14ac:dyDescent="0.25">
      <c r="A609" s="2" t="s">
        <v>29</v>
      </c>
      <c r="B609" s="2" t="s">
        <v>30</v>
      </c>
      <c r="C609" s="2" t="s">
        <v>31</v>
      </c>
      <c r="D609" s="2" t="s">
        <v>636</v>
      </c>
      <c r="E609" s="2" t="s">
        <v>1464</v>
      </c>
      <c r="F609" s="2" t="s">
        <v>41</v>
      </c>
      <c r="G609" s="2">
        <v>5000</v>
      </c>
      <c r="H609" s="2">
        <v>1</v>
      </c>
      <c r="I609" s="3">
        <v>46218</v>
      </c>
      <c r="J609" s="4"/>
      <c r="K609" s="2">
        <v>173209</v>
      </c>
      <c r="L609" s="2">
        <v>0</v>
      </c>
      <c r="M609" s="2" t="s">
        <v>192</v>
      </c>
      <c r="N609" s="4"/>
      <c r="O609" s="4"/>
      <c r="P609" s="2" t="s">
        <v>181</v>
      </c>
      <c r="Q609" s="2" t="s">
        <v>209</v>
      </c>
      <c r="R609" s="4"/>
      <c r="S609" s="2" t="s">
        <v>38</v>
      </c>
      <c r="T609" s="2" t="s">
        <v>210</v>
      </c>
      <c r="U609" s="4"/>
      <c r="V609" s="4"/>
      <c r="W609" s="2" t="s">
        <v>228</v>
      </c>
      <c r="X609" s="2">
        <v>2026</v>
      </c>
      <c r="Y609" s="2" t="s">
        <v>65</v>
      </c>
      <c r="Z609" s="4"/>
      <c r="AA609" s="3">
        <v>46211</v>
      </c>
      <c r="AB609" s="2" t="s">
        <v>192</v>
      </c>
      <c r="AC609" s="2">
        <v>482224</v>
      </c>
    </row>
    <row r="610" spans="1:29" ht="64.5" x14ac:dyDescent="0.25">
      <c r="A610" s="2" t="s">
        <v>29</v>
      </c>
      <c r="B610" s="2" t="s">
        <v>42</v>
      </c>
      <c r="C610" s="2" t="s">
        <v>43</v>
      </c>
      <c r="D610" s="2" t="s">
        <v>732</v>
      </c>
      <c r="E610" s="2" t="s">
        <v>1466</v>
      </c>
      <c r="F610" s="2" t="s">
        <v>1467</v>
      </c>
      <c r="G610" s="2">
        <v>2130000</v>
      </c>
      <c r="H610" s="2">
        <v>1</v>
      </c>
      <c r="I610" s="3">
        <v>46213</v>
      </c>
      <c r="J610" s="4"/>
      <c r="K610" s="2">
        <v>4823055</v>
      </c>
      <c r="L610" s="2">
        <v>42600</v>
      </c>
      <c r="M610" s="2" t="s">
        <v>200</v>
      </c>
      <c r="N610" s="5">
        <v>46211</v>
      </c>
      <c r="O610" s="2" t="s">
        <v>1468</v>
      </c>
      <c r="P610" s="2" t="s">
        <v>181</v>
      </c>
      <c r="Q610" s="2" t="s">
        <v>71</v>
      </c>
      <c r="R610" s="3">
        <v>46211</v>
      </c>
      <c r="S610" s="2" t="s">
        <v>51</v>
      </c>
      <c r="T610" s="2" t="s">
        <v>72</v>
      </c>
      <c r="U610" s="2" t="s">
        <v>1469</v>
      </c>
      <c r="V610" s="2" t="s">
        <v>1469</v>
      </c>
      <c r="W610" s="2" t="s">
        <v>321</v>
      </c>
      <c r="X610" s="2">
        <v>2026</v>
      </c>
      <c r="Y610" s="2" t="s">
        <v>55</v>
      </c>
      <c r="Z610" s="4"/>
      <c r="AA610" s="3">
        <v>46211</v>
      </c>
      <c r="AB610" s="2" t="s">
        <v>200</v>
      </c>
      <c r="AC610" s="2">
        <v>482196</v>
      </c>
    </row>
    <row r="611" spans="1:29" ht="51.75" x14ac:dyDescent="0.25">
      <c r="A611" s="2" t="s">
        <v>29</v>
      </c>
      <c r="B611" s="2" t="s">
        <v>42</v>
      </c>
      <c r="C611" s="2" t="s">
        <v>43</v>
      </c>
      <c r="D611" s="2" t="s">
        <v>732</v>
      </c>
      <c r="E611" s="2" t="s">
        <v>1466</v>
      </c>
      <c r="F611" s="2" t="s">
        <v>41</v>
      </c>
      <c r="G611" s="2">
        <v>5000</v>
      </c>
      <c r="H611" s="2">
        <v>1</v>
      </c>
      <c r="I611" s="3">
        <v>46213</v>
      </c>
      <c r="J611" s="4"/>
      <c r="K611" s="2">
        <v>4823055</v>
      </c>
      <c r="L611" s="2">
        <v>42600</v>
      </c>
      <c r="M611" s="2" t="s">
        <v>200</v>
      </c>
      <c r="N611" s="5">
        <v>46211</v>
      </c>
      <c r="O611" s="2" t="s">
        <v>1468</v>
      </c>
      <c r="P611" s="2" t="s">
        <v>181</v>
      </c>
      <c r="Q611" s="2" t="s">
        <v>71</v>
      </c>
      <c r="R611" s="3">
        <v>46211</v>
      </c>
      <c r="S611" s="2" t="s">
        <v>51</v>
      </c>
      <c r="T611" s="2" t="s">
        <v>72</v>
      </c>
      <c r="U611" s="2" t="s">
        <v>1469</v>
      </c>
      <c r="V611" s="2" t="s">
        <v>1469</v>
      </c>
      <c r="W611" s="2" t="s">
        <v>321</v>
      </c>
      <c r="X611" s="2">
        <v>2026</v>
      </c>
      <c r="Y611" s="2" t="s">
        <v>55</v>
      </c>
      <c r="Z611" s="4"/>
      <c r="AA611" s="3">
        <v>46211</v>
      </c>
      <c r="AB611" s="2" t="s">
        <v>200</v>
      </c>
      <c r="AC611" s="2">
        <v>482196</v>
      </c>
    </row>
    <row r="612" spans="1:29" ht="51.75" x14ac:dyDescent="0.25">
      <c r="A612" s="2" t="s">
        <v>29</v>
      </c>
      <c r="B612" s="2" t="s">
        <v>42</v>
      </c>
      <c r="C612" s="2" t="s">
        <v>43</v>
      </c>
      <c r="D612" s="2" t="s">
        <v>372</v>
      </c>
      <c r="E612" s="2" t="s">
        <v>1470</v>
      </c>
      <c r="F612" s="2" t="s">
        <v>56</v>
      </c>
      <c r="G612" s="2">
        <v>1370000</v>
      </c>
      <c r="H612" s="2">
        <v>1</v>
      </c>
      <c r="I612" s="3">
        <v>46211</v>
      </c>
      <c r="J612" s="4"/>
      <c r="K612" s="2">
        <v>3874509</v>
      </c>
      <c r="L612" s="2">
        <v>45400</v>
      </c>
      <c r="M612" s="2" t="s">
        <v>192</v>
      </c>
      <c r="N612" s="5">
        <v>46208</v>
      </c>
      <c r="O612" s="2" t="s">
        <v>1471</v>
      </c>
      <c r="P612" s="2" t="s">
        <v>49</v>
      </c>
      <c r="Q612" s="2" t="s">
        <v>50</v>
      </c>
      <c r="R612" s="3">
        <v>46208</v>
      </c>
      <c r="S612" s="2" t="s">
        <v>194</v>
      </c>
      <c r="T612" s="2" t="s">
        <v>52</v>
      </c>
      <c r="U612" s="2">
        <v>0</v>
      </c>
      <c r="V612" s="2">
        <v>0</v>
      </c>
      <c r="W612" s="2" t="s">
        <v>154</v>
      </c>
      <c r="X612" s="2">
        <v>2026</v>
      </c>
      <c r="Y612" s="2" t="s">
        <v>55</v>
      </c>
      <c r="Z612" s="4"/>
      <c r="AA612" s="3">
        <v>46208</v>
      </c>
      <c r="AB612" s="2" t="s">
        <v>192</v>
      </c>
      <c r="AC612" s="2">
        <v>482046</v>
      </c>
    </row>
    <row r="613" spans="1:29" ht="64.5" x14ac:dyDescent="0.25">
      <c r="A613" s="2" t="s">
        <v>29</v>
      </c>
      <c r="B613" s="2" t="s">
        <v>42</v>
      </c>
      <c r="C613" s="2" t="s">
        <v>43</v>
      </c>
      <c r="D613" s="2" t="s">
        <v>372</v>
      </c>
      <c r="E613" s="2" t="s">
        <v>1470</v>
      </c>
      <c r="F613" s="2" t="s">
        <v>1472</v>
      </c>
      <c r="G613" s="2">
        <v>2270000</v>
      </c>
      <c r="H613" s="2">
        <v>1</v>
      </c>
      <c r="I613" s="3">
        <v>46211</v>
      </c>
      <c r="J613" s="4"/>
      <c r="K613" s="2">
        <v>3874509</v>
      </c>
      <c r="L613" s="2">
        <v>45400</v>
      </c>
      <c r="M613" s="2" t="s">
        <v>192</v>
      </c>
      <c r="N613" s="5">
        <v>46208</v>
      </c>
      <c r="O613" s="2" t="s">
        <v>1471</v>
      </c>
      <c r="P613" s="2" t="s">
        <v>49</v>
      </c>
      <c r="Q613" s="2" t="s">
        <v>50</v>
      </c>
      <c r="R613" s="3">
        <v>46208</v>
      </c>
      <c r="S613" s="2" t="s">
        <v>194</v>
      </c>
      <c r="T613" s="2" t="s">
        <v>52</v>
      </c>
      <c r="U613" s="2">
        <v>0</v>
      </c>
      <c r="V613" s="2">
        <v>0</v>
      </c>
      <c r="W613" s="2" t="s">
        <v>154</v>
      </c>
      <c r="X613" s="2">
        <v>2026</v>
      </c>
      <c r="Y613" s="2" t="s">
        <v>55</v>
      </c>
      <c r="Z613" s="4"/>
      <c r="AA613" s="3">
        <v>46208</v>
      </c>
      <c r="AB613" s="2" t="s">
        <v>192</v>
      </c>
      <c r="AC613" s="2">
        <v>482046</v>
      </c>
    </row>
    <row r="614" spans="1:29" ht="51.75" x14ac:dyDescent="0.25">
      <c r="A614" s="2" t="s">
        <v>29</v>
      </c>
      <c r="B614" s="2" t="s">
        <v>42</v>
      </c>
      <c r="C614" s="2" t="s">
        <v>43</v>
      </c>
      <c r="D614" s="2" t="s">
        <v>372</v>
      </c>
      <c r="E614" s="2" t="s">
        <v>1470</v>
      </c>
      <c r="F614" s="2" t="s">
        <v>41</v>
      </c>
      <c r="G614" s="2">
        <v>5000</v>
      </c>
      <c r="H614" s="2">
        <v>1</v>
      </c>
      <c r="I614" s="3">
        <v>46211</v>
      </c>
      <c r="J614" s="4"/>
      <c r="K614" s="2">
        <v>3874509</v>
      </c>
      <c r="L614" s="2">
        <v>45400</v>
      </c>
      <c r="M614" s="2" t="s">
        <v>192</v>
      </c>
      <c r="N614" s="5">
        <v>46208</v>
      </c>
      <c r="O614" s="2" t="s">
        <v>1471</v>
      </c>
      <c r="P614" s="2" t="s">
        <v>49</v>
      </c>
      <c r="Q614" s="2" t="s">
        <v>50</v>
      </c>
      <c r="R614" s="3">
        <v>46208</v>
      </c>
      <c r="S614" s="2" t="s">
        <v>194</v>
      </c>
      <c r="T614" s="2" t="s">
        <v>52</v>
      </c>
      <c r="U614" s="2">
        <v>0</v>
      </c>
      <c r="V614" s="2">
        <v>0</v>
      </c>
      <c r="W614" s="2" t="s">
        <v>154</v>
      </c>
      <c r="X614" s="2">
        <v>2026</v>
      </c>
      <c r="Y614" s="2" t="s">
        <v>55</v>
      </c>
      <c r="Z614" s="4"/>
      <c r="AA614" s="3">
        <v>46208</v>
      </c>
      <c r="AB614" s="2" t="s">
        <v>192</v>
      </c>
      <c r="AC614" s="2">
        <v>482046</v>
      </c>
    </row>
    <row r="615" spans="1:29" ht="64.5" x14ac:dyDescent="0.25">
      <c r="A615" s="2" t="s">
        <v>29</v>
      </c>
      <c r="B615" s="2" t="s">
        <v>42</v>
      </c>
      <c r="C615" s="2" t="s">
        <v>31</v>
      </c>
      <c r="D615" s="2" t="s">
        <v>164</v>
      </c>
      <c r="E615" s="2" t="s">
        <v>1473</v>
      </c>
      <c r="F615" s="2" t="s">
        <v>1474</v>
      </c>
      <c r="G615" s="2">
        <v>3078000</v>
      </c>
      <c r="H615" s="2">
        <v>1</v>
      </c>
      <c r="I615" s="3">
        <v>46218</v>
      </c>
      <c r="J615" s="4"/>
      <c r="K615" s="2">
        <v>3472213</v>
      </c>
      <c r="L615" s="2">
        <v>105000</v>
      </c>
      <c r="M615" s="2" t="s">
        <v>1475</v>
      </c>
      <c r="N615" s="4"/>
      <c r="O615" s="4"/>
      <c r="P615" s="2" t="s">
        <v>181</v>
      </c>
      <c r="Q615" s="2" t="s">
        <v>1476</v>
      </c>
      <c r="R615" s="4"/>
      <c r="S615" s="2" t="s">
        <v>51</v>
      </c>
      <c r="T615" s="2" t="s">
        <v>1477</v>
      </c>
      <c r="U615" s="4"/>
      <c r="V615" s="4"/>
      <c r="W615" s="2" t="s">
        <v>1478</v>
      </c>
      <c r="X615" s="2">
        <v>2026</v>
      </c>
      <c r="Y615" s="2" t="s">
        <v>55</v>
      </c>
      <c r="Z615" s="4"/>
      <c r="AA615" s="4"/>
      <c r="AB615" s="2" t="s">
        <v>1475</v>
      </c>
      <c r="AC615" s="2">
        <v>482022</v>
      </c>
    </row>
    <row r="616" spans="1:29" ht="39" x14ac:dyDescent="0.25">
      <c r="A616" s="2" t="s">
        <v>29</v>
      </c>
      <c r="B616" s="2" t="s">
        <v>42</v>
      </c>
      <c r="C616" s="2" t="s">
        <v>31</v>
      </c>
      <c r="D616" s="2" t="s">
        <v>164</v>
      </c>
      <c r="E616" s="2" t="s">
        <v>1473</v>
      </c>
      <c r="F616" s="2" t="s">
        <v>41</v>
      </c>
      <c r="G616" s="2">
        <v>5000</v>
      </c>
      <c r="H616" s="2">
        <v>1</v>
      </c>
      <c r="I616" s="3">
        <v>46218</v>
      </c>
      <c r="J616" s="4"/>
      <c r="K616" s="2">
        <v>3472213</v>
      </c>
      <c r="L616" s="2">
        <v>105000</v>
      </c>
      <c r="M616" s="2" t="s">
        <v>1475</v>
      </c>
      <c r="N616" s="4"/>
      <c r="O616" s="4"/>
      <c r="P616" s="2" t="s">
        <v>181</v>
      </c>
      <c r="Q616" s="2" t="s">
        <v>1476</v>
      </c>
      <c r="R616" s="4"/>
      <c r="S616" s="2" t="s">
        <v>51</v>
      </c>
      <c r="T616" s="2" t="s">
        <v>1477</v>
      </c>
      <c r="U616" s="4"/>
      <c r="V616" s="4"/>
      <c r="W616" s="2" t="s">
        <v>1478</v>
      </c>
      <c r="X616" s="2">
        <v>2026</v>
      </c>
      <c r="Y616" s="2" t="s">
        <v>55</v>
      </c>
      <c r="Z616" s="4"/>
      <c r="AA616" s="4"/>
      <c r="AB616" s="2" t="s">
        <v>1475</v>
      </c>
      <c r="AC616" s="2">
        <v>482022</v>
      </c>
    </row>
    <row r="617" spans="1:29" ht="64.5" x14ac:dyDescent="0.25">
      <c r="A617" s="2" t="s">
        <v>29</v>
      </c>
      <c r="B617" s="2" t="s">
        <v>42</v>
      </c>
      <c r="C617" s="2" t="s">
        <v>43</v>
      </c>
      <c r="D617" s="2" t="s">
        <v>643</v>
      </c>
      <c r="E617" s="2" t="s">
        <v>1479</v>
      </c>
      <c r="F617" s="2" t="s">
        <v>1480</v>
      </c>
      <c r="G617" s="2">
        <v>2300500</v>
      </c>
      <c r="H617" s="2">
        <v>1</v>
      </c>
      <c r="I617" s="3">
        <v>46215</v>
      </c>
      <c r="J617" s="4"/>
      <c r="K617" s="2">
        <v>1982027</v>
      </c>
      <c r="L617" s="2">
        <v>46010</v>
      </c>
      <c r="M617" s="2" t="s">
        <v>192</v>
      </c>
      <c r="N617" s="5">
        <v>46211</v>
      </c>
      <c r="O617" s="2" t="s">
        <v>1481</v>
      </c>
      <c r="P617" s="2" t="s">
        <v>181</v>
      </c>
      <c r="Q617" s="2" t="s">
        <v>50</v>
      </c>
      <c r="R617" s="3">
        <v>46214</v>
      </c>
      <c r="S617" s="2" t="s">
        <v>38</v>
      </c>
      <c r="T617" s="2" t="s">
        <v>52</v>
      </c>
      <c r="U617" s="2">
        <v>0</v>
      </c>
      <c r="V617" s="2" t="s">
        <v>1482</v>
      </c>
      <c r="W617" s="2" t="s">
        <v>1483</v>
      </c>
      <c r="X617" s="2">
        <v>2026</v>
      </c>
      <c r="Y617" s="2" t="s">
        <v>55</v>
      </c>
      <c r="Z617" s="4"/>
      <c r="AA617" s="3">
        <v>46211</v>
      </c>
      <c r="AB617" s="2" t="s">
        <v>192</v>
      </c>
      <c r="AC617" s="2">
        <v>481984</v>
      </c>
    </row>
    <row r="618" spans="1:29" ht="51.75" x14ac:dyDescent="0.25">
      <c r="A618" s="2" t="s">
        <v>29</v>
      </c>
      <c r="B618" s="2" t="s">
        <v>42</v>
      </c>
      <c r="C618" s="2" t="s">
        <v>43</v>
      </c>
      <c r="D618" s="2" t="s">
        <v>643</v>
      </c>
      <c r="E618" s="2" t="s">
        <v>1479</v>
      </c>
      <c r="F618" s="2" t="s">
        <v>41</v>
      </c>
      <c r="G618" s="2">
        <v>5000</v>
      </c>
      <c r="H618" s="2">
        <v>1</v>
      </c>
      <c r="I618" s="3">
        <v>46215</v>
      </c>
      <c r="J618" s="4"/>
      <c r="K618" s="2">
        <v>1982027</v>
      </c>
      <c r="L618" s="2">
        <v>46010</v>
      </c>
      <c r="M618" s="2" t="s">
        <v>192</v>
      </c>
      <c r="N618" s="5">
        <v>46211</v>
      </c>
      <c r="O618" s="2" t="s">
        <v>1481</v>
      </c>
      <c r="P618" s="2" t="s">
        <v>181</v>
      </c>
      <c r="Q618" s="2" t="s">
        <v>50</v>
      </c>
      <c r="R618" s="3">
        <v>46214</v>
      </c>
      <c r="S618" s="2" t="s">
        <v>38</v>
      </c>
      <c r="T618" s="2" t="s">
        <v>52</v>
      </c>
      <c r="U618" s="2">
        <v>0</v>
      </c>
      <c r="V618" s="2" t="s">
        <v>1482</v>
      </c>
      <c r="W618" s="2" t="s">
        <v>1483</v>
      </c>
      <c r="X618" s="2">
        <v>2026</v>
      </c>
      <c r="Y618" s="2" t="s">
        <v>55</v>
      </c>
      <c r="Z618" s="4"/>
      <c r="AA618" s="3">
        <v>46211</v>
      </c>
      <c r="AB618" s="2" t="s">
        <v>192</v>
      </c>
      <c r="AC618" s="2">
        <v>481984</v>
      </c>
    </row>
    <row r="619" spans="1:29" ht="64.5" x14ac:dyDescent="0.25">
      <c r="A619" s="2" t="s">
        <v>29</v>
      </c>
      <c r="B619" s="2" t="s">
        <v>30</v>
      </c>
      <c r="C619" s="2" t="s">
        <v>31</v>
      </c>
      <c r="D619" s="2" t="s">
        <v>643</v>
      </c>
      <c r="E619" s="2" t="s">
        <v>1484</v>
      </c>
      <c r="F619" s="2" t="s">
        <v>1485</v>
      </c>
      <c r="G619" s="2">
        <v>2300000</v>
      </c>
      <c r="H619" s="2">
        <v>1</v>
      </c>
      <c r="I619" s="3">
        <v>46218</v>
      </c>
      <c r="J619" s="4"/>
      <c r="K619" s="2">
        <v>4808658</v>
      </c>
      <c r="L619" s="2">
        <v>0</v>
      </c>
      <c r="M619" s="2" t="s">
        <v>768</v>
      </c>
      <c r="N619" s="4"/>
      <c r="O619" s="4"/>
      <c r="P619" s="2" t="s">
        <v>181</v>
      </c>
      <c r="Q619" s="2" t="s">
        <v>50</v>
      </c>
      <c r="R619" s="4"/>
      <c r="S619" s="2" t="s">
        <v>51</v>
      </c>
      <c r="T619" s="2" t="s">
        <v>52</v>
      </c>
      <c r="U619" s="2">
        <v>0</v>
      </c>
      <c r="V619" s="2" t="s">
        <v>53</v>
      </c>
      <c r="W619" s="2" t="s">
        <v>169</v>
      </c>
      <c r="X619" s="2">
        <v>2026</v>
      </c>
      <c r="Y619" s="2" t="s">
        <v>55</v>
      </c>
      <c r="Z619" s="4"/>
      <c r="AA619" s="3">
        <v>46211</v>
      </c>
      <c r="AB619" s="2" t="s">
        <v>768</v>
      </c>
      <c r="AC619" s="2">
        <v>481960</v>
      </c>
    </row>
    <row r="620" spans="1:29" ht="39" x14ac:dyDescent="0.25">
      <c r="A620" s="2" t="s">
        <v>29</v>
      </c>
      <c r="B620" s="2" t="s">
        <v>30</v>
      </c>
      <c r="C620" s="2" t="s">
        <v>31</v>
      </c>
      <c r="D620" s="2" t="s">
        <v>643</v>
      </c>
      <c r="E620" s="2" t="s">
        <v>1484</v>
      </c>
      <c r="F620" s="2" t="s">
        <v>41</v>
      </c>
      <c r="G620" s="2">
        <v>5000</v>
      </c>
      <c r="H620" s="2">
        <v>1</v>
      </c>
      <c r="I620" s="3">
        <v>46218</v>
      </c>
      <c r="J620" s="4"/>
      <c r="K620" s="2">
        <v>4808658</v>
      </c>
      <c r="L620" s="2">
        <v>0</v>
      </c>
      <c r="M620" s="2" t="s">
        <v>768</v>
      </c>
      <c r="N620" s="4"/>
      <c r="O620" s="4"/>
      <c r="P620" s="2" t="s">
        <v>181</v>
      </c>
      <c r="Q620" s="2" t="s">
        <v>50</v>
      </c>
      <c r="R620" s="4"/>
      <c r="S620" s="2" t="s">
        <v>51</v>
      </c>
      <c r="T620" s="2" t="s">
        <v>52</v>
      </c>
      <c r="U620" s="2">
        <v>0</v>
      </c>
      <c r="V620" s="2" t="s">
        <v>53</v>
      </c>
      <c r="W620" s="2" t="s">
        <v>169</v>
      </c>
      <c r="X620" s="2">
        <v>2026</v>
      </c>
      <c r="Y620" s="2" t="s">
        <v>55</v>
      </c>
      <c r="Z620" s="4"/>
      <c r="AA620" s="3">
        <v>46211</v>
      </c>
      <c r="AB620" s="2" t="s">
        <v>768</v>
      </c>
      <c r="AC620" s="2">
        <v>481960</v>
      </c>
    </row>
    <row r="621" spans="1:29" ht="51.75" x14ac:dyDescent="0.25">
      <c r="A621" s="2" t="s">
        <v>29</v>
      </c>
      <c r="B621" s="2" t="s">
        <v>42</v>
      </c>
      <c r="C621" s="2" t="s">
        <v>43</v>
      </c>
      <c r="D621" s="2" t="s">
        <v>372</v>
      </c>
      <c r="E621" s="2" t="s">
        <v>1486</v>
      </c>
      <c r="F621" s="2" t="s">
        <v>56</v>
      </c>
      <c r="G621" s="2">
        <v>1773000</v>
      </c>
      <c r="H621" s="2">
        <v>1</v>
      </c>
      <c r="I621" s="3">
        <v>46211</v>
      </c>
      <c r="J621" s="4"/>
      <c r="K621" s="2">
        <v>4806331</v>
      </c>
      <c r="L621" s="2">
        <v>39400</v>
      </c>
      <c r="M621" s="2" t="s">
        <v>192</v>
      </c>
      <c r="N621" s="5">
        <v>46208</v>
      </c>
      <c r="O621" s="2" t="s">
        <v>1487</v>
      </c>
      <c r="P621" s="2" t="s">
        <v>49</v>
      </c>
      <c r="Q621" s="2" t="s">
        <v>61</v>
      </c>
      <c r="R621" s="3">
        <v>46208</v>
      </c>
      <c r="S621" s="2" t="s">
        <v>194</v>
      </c>
      <c r="T621" s="2" t="s">
        <v>63</v>
      </c>
      <c r="U621" s="2">
        <v>0</v>
      </c>
      <c r="V621" s="2">
        <v>0</v>
      </c>
      <c r="W621" s="2" t="s">
        <v>64</v>
      </c>
      <c r="X621" s="2">
        <v>2026</v>
      </c>
      <c r="Y621" s="2" t="s">
        <v>55</v>
      </c>
      <c r="Z621" s="4"/>
      <c r="AA621" s="3">
        <v>46208</v>
      </c>
      <c r="AB621" s="2" t="s">
        <v>192</v>
      </c>
      <c r="AC621" s="2">
        <v>481942</v>
      </c>
    </row>
    <row r="622" spans="1:29" ht="64.5" x14ac:dyDescent="0.25">
      <c r="A622" s="2" t="s">
        <v>29</v>
      </c>
      <c r="B622" s="2" t="s">
        <v>42</v>
      </c>
      <c r="C622" s="2" t="s">
        <v>43</v>
      </c>
      <c r="D622" s="2" t="s">
        <v>372</v>
      </c>
      <c r="E622" s="2" t="s">
        <v>1486</v>
      </c>
      <c r="F622" s="2" t="s">
        <v>1488</v>
      </c>
      <c r="G622" s="2">
        <v>1970000</v>
      </c>
      <c r="H622" s="2">
        <v>1</v>
      </c>
      <c r="I622" s="3">
        <v>46211</v>
      </c>
      <c r="J622" s="4"/>
      <c r="K622" s="2">
        <v>4806331</v>
      </c>
      <c r="L622" s="2">
        <v>39400</v>
      </c>
      <c r="M622" s="2" t="s">
        <v>192</v>
      </c>
      <c r="N622" s="5">
        <v>46208</v>
      </c>
      <c r="O622" s="2" t="s">
        <v>1487</v>
      </c>
      <c r="P622" s="2" t="s">
        <v>49</v>
      </c>
      <c r="Q622" s="2" t="s">
        <v>61</v>
      </c>
      <c r="R622" s="3">
        <v>46208</v>
      </c>
      <c r="S622" s="2" t="s">
        <v>194</v>
      </c>
      <c r="T622" s="2" t="s">
        <v>63</v>
      </c>
      <c r="U622" s="2">
        <v>0</v>
      </c>
      <c r="V622" s="2">
        <v>0</v>
      </c>
      <c r="W622" s="2" t="s">
        <v>64</v>
      </c>
      <c r="X622" s="2">
        <v>2026</v>
      </c>
      <c r="Y622" s="2" t="s">
        <v>55</v>
      </c>
      <c r="Z622" s="4"/>
      <c r="AA622" s="3">
        <v>46208</v>
      </c>
      <c r="AB622" s="2" t="s">
        <v>192</v>
      </c>
      <c r="AC622" s="2">
        <v>481942</v>
      </c>
    </row>
    <row r="623" spans="1:29" ht="64.5" x14ac:dyDescent="0.25">
      <c r="A623" s="2" t="s">
        <v>29</v>
      </c>
      <c r="B623" s="2" t="s">
        <v>42</v>
      </c>
      <c r="C623" s="2" t="s">
        <v>43</v>
      </c>
      <c r="D623" s="2" t="s">
        <v>32</v>
      </c>
      <c r="E623" s="2" t="s">
        <v>1489</v>
      </c>
      <c r="F623" s="2" t="s">
        <v>1490</v>
      </c>
      <c r="G623" s="2">
        <v>1990000</v>
      </c>
      <c r="H623" s="2">
        <v>1</v>
      </c>
      <c r="I623" s="3">
        <v>46211</v>
      </c>
      <c r="J623" s="4"/>
      <c r="K623" s="2">
        <v>4822214</v>
      </c>
      <c r="L623" s="2">
        <v>19900</v>
      </c>
      <c r="M623" s="2" t="s">
        <v>94</v>
      </c>
      <c r="N623" s="5">
        <v>46211</v>
      </c>
      <c r="O623" s="2">
        <v>807</v>
      </c>
      <c r="P623" s="2" t="s">
        <v>36</v>
      </c>
      <c r="Q623" s="2" t="s">
        <v>61</v>
      </c>
      <c r="R623" s="3">
        <v>46211</v>
      </c>
      <c r="S623" s="2" t="s">
        <v>97</v>
      </c>
      <c r="T623" s="2" t="s">
        <v>63</v>
      </c>
      <c r="U623" s="2" t="s">
        <v>1491</v>
      </c>
      <c r="V623" s="2" t="s">
        <v>1492</v>
      </c>
      <c r="W623" s="2" t="s">
        <v>731</v>
      </c>
      <c r="X623" s="2">
        <v>2026</v>
      </c>
      <c r="Y623" s="2" t="s">
        <v>40</v>
      </c>
      <c r="Z623" s="4"/>
      <c r="AA623" s="3">
        <v>46211</v>
      </c>
      <c r="AB623" s="2" t="s">
        <v>94</v>
      </c>
      <c r="AC623" s="2">
        <v>481926</v>
      </c>
    </row>
    <row r="624" spans="1:29" ht="51.75" x14ac:dyDescent="0.25">
      <c r="A624" s="2" t="s">
        <v>29</v>
      </c>
      <c r="B624" s="2" t="s">
        <v>42</v>
      </c>
      <c r="C624" s="2" t="s">
        <v>43</v>
      </c>
      <c r="D624" s="2" t="s">
        <v>32</v>
      </c>
      <c r="E624" s="2" t="s">
        <v>1489</v>
      </c>
      <c r="F624" s="2" t="s">
        <v>41</v>
      </c>
      <c r="G624" s="2">
        <v>1000</v>
      </c>
      <c r="H624" s="2">
        <v>1</v>
      </c>
      <c r="I624" s="3">
        <v>46211</v>
      </c>
      <c r="J624" s="4"/>
      <c r="K624" s="2">
        <v>4822214</v>
      </c>
      <c r="L624" s="2">
        <v>19900</v>
      </c>
      <c r="M624" s="2" t="s">
        <v>94</v>
      </c>
      <c r="N624" s="5">
        <v>46211</v>
      </c>
      <c r="O624" s="2">
        <v>807</v>
      </c>
      <c r="P624" s="2" t="s">
        <v>36</v>
      </c>
      <c r="Q624" s="2" t="s">
        <v>61</v>
      </c>
      <c r="R624" s="3">
        <v>46211</v>
      </c>
      <c r="S624" s="2" t="s">
        <v>97</v>
      </c>
      <c r="T624" s="2" t="s">
        <v>63</v>
      </c>
      <c r="U624" s="2" t="s">
        <v>1491</v>
      </c>
      <c r="V624" s="2" t="s">
        <v>1492</v>
      </c>
      <c r="W624" s="2" t="s">
        <v>731</v>
      </c>
      <c r="X624" s="2">
        <v>2026</v>
      </c>
      <c r="Y624" s="2" t="s">
        <v>40</v>
      </c>
      <c r="Z624" s="4"/>
      <c r="AA624" s="3">
        <v>46211</v>
      </c>
      <c r="AB624" s="2" t="s">
        <v>94</v>
      </c>
      <c r="AC624" s="2">
        <v>481926</v>
      </c>
    </row>
    <row r="625" spans="1:29" ht="90" x14ac:dyDescent="0.25">
      <c r="A625" s="2" t="s">
        <v>29</v>
      </c>
      <c r="B625" s="2" t="s">
        <v>42</v>
      </c>
      <c r="C625" s="2" t="s">
        <v>43</v>
      </c>
      <c r="D625" s="2" t="s">
        <v>32</v>
      </c>
      <c r="E625" s="2" t="s">
        <v>1493</v>
      </c>
      <c r="F625" s="2" t="s">
        <v>1494</v>
      </c>
      <c r="G625" s="2">
        <v>3963800</v>
      </c>
      <c r="H625" s="2">
        <v>1</v>
      </c>
      <c r="I625" s="3">
        <v>46212</v>
      </c>
      <c r="J625" s="4"/>
      <c r="K625" s="2">
        <v>4822226</v>
      </c>
      <c r="L625" s="2">
        <v>79276</v>
      </c>
      <c r="M625" s="2" t="s">
        <v>157</v>
      </c>
      <c r="N625" s="5">
        <v>46211</v>
      </c>
      <c r="O625" s="2" t="s">
        <v>1495</v>
      </c>
      <c r="P625" s="2" t="s">
        <v>36</v>
      </c>
      <c r="Q625" s="2" t="s">
        <v>463</v>
      </c>
      <c r="R625" s="3">
        <v>46211</v>
      </c>
      <c r="S625" s="2" t="s">
        <v>174</v>
      </c>
      <c r="T625" s="2" t="s">
        <v>161</v>
      </c>
      <c r="U625" s="2">
        <v>0</v>
      </c>
      <c r="V625" s="2" t="s">
        <v>1496</v>
      </c>
      <c r="W625" s="2" t="s">
        <v>1497</v>
      </c>
      <c r="X625" s="2">
        <v>2026</v>
      </c>
      <c r="Y625" s="2" t="s">
        <v>40</v>
      </c>
      <c r="Z625" s="4"/>
      <c r="AA625" s="3">
        <v>46211</v>
      </c>
      <c r="AB625" s="2" t="s">
        <v>157</v>
      </c>
      <c r="AC625" s="2">
        <v>481922</v>
      </c>
    </row>
    <row r="626" spans="1:29" ht="90" x14ac:dyDescent="0.25">
      <c r="A626" s="2" t="s">
        <v>29</v>
      </c>
      <c r="B626" s="2" t="s">
        <v>42</v>
      </c>
      <c r="C626" s="2" t="s">
        <v>43</v>
      </c>
      <c r="D626" s="2" t="s">
        <v>32</v>
      </c>
      <c r="E626" s="2" t="s">
        <v>1493</v>
      </c>
      <c r="F626" s="2" t="s">
        <v>41</v>
      </c>
      <c r="G626" s="2">
        <v>1000</v>
      </c>
      <c r="H626" s="2">
        <v>1</v>
      </c>
      <c r="I626" s="3">
        <v>46212</v>
      </c>
      <c r="J626" s="4"/>
      <c r="K626" s="2">
        <v>4822226</v>
      </c>
      <c r="L626" s="2">
        <v>79276</v>
      </c>
      <c r="M626" s="2" t="s">
        <v>157</v>
      </c>
      <c r="N626" s="5">
        <v>46211</v>
      </c>
      <c r="O626" s="2" t="s">
        <v>1495</v>
      </c>
      <c r="P626" s="2" t="s">
        <v>36</v>
      </c>
      <c r="Q626" s="2" t="s">
        <v>463</v>
      </c>
      <c r="R626" s="3">
        <v>46211</v>
      </c>
      <c r="S626" s="2" t="s">
        <v>174</v>
      </c>
      <c r="T626" s="2" t="s">
        <v>161</v>
      </c>
      <c r="U626" s="2">
        <v>0</v>
      </c>
      <c r="V626" s="2" t="s">
        <v>1496</v>
      </c>
      <c r="W626" s="2" t="s">
        <v>1497</v>
      </c>
      <c r="X626" s="2">
        <v>2026</v>
      </c>
      <c r="Y626" s="2" t="s">
        <v>40</v>
      </c>
      <c r="Z626" s="4"/>
      <c r="AA626" s="3">
        <v>46211</v>
      </c>
      <c r="AB626" s="2" t="s">
        <v>157</v>
      </c>
      <c r="AC626" s="2">
        <v>481922</v>
      </c>
    </row>
    <row r="627" spans="1:29" ht="64.5" x14ac:dyDescent="0.25">
      <c r="A627" s="2" t="s">
        <v>29</v>
      </c>
      <c r="B627" s="2" t="s">
        <v>42</v>
      </c>
      <c r="C627" s="2" t="s">
        <v>43</v>
      </c>
      <c r="D627" s="2" t="s">
        <v>219</v>
      </c>
      <c r="E627" s="2" t="s">
        <v>1498</v>
      </c>
      <c r="F627" s="2" t="s">
        <v>56</v>
      </c>
      <c r="G627" s="2">
        <v>300000</v>
      </c>
      <c r="H627" s="2">
        <v>1</v>
      </c>
      <c r="I627" s="3">
        <v>46214</v>
      </c>
      <c r="J627" s="4"/>
      <c r="K627" s="2">
        <v>4819985</v>
      </c>
      <c r="L627" s="2">
        <v>58750</v>
      </c>
      <c r="M627" s="2" t="s">
        <v>598</v>
      </c>
      <c r="N627" s="5">
        <v>46209</v>
      </c>
      <c r="O627" s="2" t="s">
        <v>1499</v>
      </c>
      <c r="P627" s="2" t="s">
        <v>49</v>
      </c>
      <c r="Q627" s="2" t="s">
        <v>1500</v>
      </c>
      <c r="R627" s="3">
        <v>46213</v>
      </c>
      <c r="S627" s="2" t="s">
        <v>51</v>
      </c>
      <c r="T627" s="2" t="s">
        <v>52</v>
      </c>
      <c r="U627" s="2">
        <v>0</v>
      </c>
      <c r="V627" s="2">
        <v>0</v>
      </c>
      <c r="W627" s="2" t="s">
        <v>279</v>
      </c>
      <c r="X627" s="2">
        <v>2026</v>
      </c>
      <c r="Y627" s="2" t="s">
        <v>65</v>
      </c>
      <c r="Z627" s="4"/>
      <c r="AA627" s="3">
        <v>46211</v>
      </c>
      <c r="AB627" s="2" t="s">
        <v>598</v>
      </c>
      <c r="AC627" s="2">
        <v>481906</v>
      </c>
    </row>
    <row r="628" spans="1:29" ht="64.5" x14ac:dyDescent="0.25">
      <c r="A628" s="2" t="s">
        <v>29</v>
      </c>
      <c r="B628" s="2" t="s">
        <v>42</v>
      </c>
      <c r="C628" s="2" t="s">
        <v>43</v>
      </c>
      <c r="D628" s="2" t="s">
        <v>219</v>
      </c>
      <c r="E628" s="2" t="s">
        <v>1498</v>
      </c>
      <c r="F628" s="2" t="s">
        <v>1501</v>
      </c>
      <c r="G628" s="2">
        <v>2350000</v>
      </c>
      <c r="H628" s="2">
        <v>1</v>
      </c>
      <c r="I628" s="3">
        <v>46214</v>
      </c>
      <c r="J628" s="4"/>
      <c r="K628" s="2">
        <v>4819985</v>
      </c>
      <c r="L628" s="2">
        <v>58750</v>
      </c>
      <c r="M628" s="2" t="s">
        <v>598</v>
      </c>
      <c r="N628" s="5">
        <v>46209</v>
      </c>
      <c r="O628" s="2" t="s">
        <v>1499</v>
      </c>
      <c r="P628" s="2" t="s">
        <v>49</v>
      </c>
      <c r="Q628" s="2" t="s">
        <v>1500</v>
      </c>
      <c r="R628" s="3">
        <v>46213</v>
      </c>
      <c r="S628" s="2" t="s">
        <v>51</v>
      </c>
      <c r="T628" s="2" t="s">
        <v>52</v>
      </c>
      <c r="U628" s="2">
        <v>0</v>
      </c>
      <c r="V628" s="2">
        <v>0</v>
      </c>
      <c r="W628" s="2" t="s">
        <v>279</v>
      </c>
      <c r="X628" s="2">
        <v>2026</v>
      </c>
      <c r="Y628" s="2" t="s">
        <v>65</v>
      </c>
      <c r="Z628" s="4"/>
      <c r="AA628" s="3">
        <v>46211</v>
      </c>
      <c r="AB628" s="2" t="s">
        <v>598</v>
      </c>
      <c r="AC628" s="2">
        <v>481906</v>
      </c>
    </row>
    <row r="629" spans="1:29" ht="64.5" x14ac:dyDescent="0.25">
      <c r="A629" s="2" t="s">
        <v>29</v>
      </c>
      <c r="B629" s="2" t="s">
        <v>42</v>
      </c>
      <c r="C629" s="2" t="s">
        <v>43</v>
      </c>
      <c r="D629" s="2" t="s">
        <v>219</v>
      </c>
      <c r="E629" s="2" t="s">
        <v>1498</v>
      </c>
      <c r="F629" s="2" t="s">
        <v>41</v>
      </c>
      <c r="G629" s="2">
        <v>5000</v>
      </c>
      <c r="H629" s="2">
        <v>1</v>
      </c>
      <c r="I629" s="3">
        <v>46214</v>
      </c>
      <c r="J629" s="4"/>
      <c r="K629" s="2">
        <v>4819985</v>
      </c>
      <c r="L629" s="2">
        <v>58750</v>
      </c>
      <c r="M629" s="2" t="s">
        <v>598</v>
      </c>
      <c r="N629" s="5">
        <v>46209</v>
      </c>
      <c r="O629" s="2" t="s">
        <v>1499</v>
      </c>
      <c r="P629" s="2" t="s">
        <v>49</v>
      </c>
      <c r="Q629" s="2" t="s">
        <v>1500</v>
      </c>
      <c r="R629" s="3">
        <v>46213</v>
      </c>
      <c r="S629" s="2" t="s">
        <v>51</v>
      </c>
      <c r="T629" s="2" t="s">
        <v>52</v>
      </c>
      <c r="U629" s="2">
        <v>0</v>
      </c>
      <c r="V629" s="2">
        <v>0</v>
      </c>
      <c r="W629" s="2" t="s">
        <v>279</v>
      </c>
      <c r="X629" s="2">
        <v>2026</v>
      </c>
      <c r="Y629" s="2" t="s">
        <v>65</v>
      </c>
      <c r="Z629" s="4"/>
      <c r="AA629" s="3">
        <v>46211</v>
      </c>
      <c r="AB629" s="2" t="s">
        <v>598</v>
      </c>
      <c r="AC629" s="2">
        <v>481906</v>
      </c>
    </row>
    <row r="630" spans="1:29" ht="64.5" x14ac:dyDescent="0.25">
      <c r="A630" s="2" t="s">
        <v>29</v>
      </c>
      <c r="B630" s="2" t="s">
        <v>42</v>
      </c>
      <c r="C630" s="2" t="s">
        <v>43</v>
      </c>
      <c r="D630" s="2" t="s">
        <v>32</v>
      </c>
      <c r="E630" s="2" t="s">
        <v>1502</v>
      </c>
      <c r="F630" s="2" t="s">
        <v>1503</v>
      </c>
      <c r="G630" s="2">
        <v>1970000</v>
      </c>
      <c r="H630" s="2">
        <v>1</v>
      </c>
      <c r="I630" s="3">
        <v>46213</v>
      </c>
      <c r="J630" s="4"/>
      <c r="K630" s="2">
        <v>4820057</v>
      </c>
      <c r="L630" s="2">
        <v>39400</v>
      </c>
      <c r="M630" s="2" t="s">
        <v>1504</v>
      </c>
      <c r="N630" s="5">
        <v>46213</v>
      </c>
      <c r="O630" s="2" t="s">
        <v>1505</v>
      </c>
      <c r="P630" s="2" t="s">
        <v>36</v>
      </c>
      <c r="Q630" s="2" t="s">
        <v>61</v>
      </c>
      <c r="R630" s="3">
        <v>46213</v>
      </c>
      <c r="S630" s="2" t="s">
        <v>522</v>
      </c>
      <c r="T630" s="2" t="s">
        <v>63</v>
      </c>
      <c r="U630" s="2">
        <v>0</v>
      </c>
      <c r="V630" s="2">
        <v>0</v>
      </c>
      <c r="W630" s="2" t="s">
        <v>64</v>
      </c>
      <c r="X630" s="2">
        <v>2026</v>
      </c>
      <c r="Y630" s="2" t="s">
        <v>40</v>
      </c>
      <c r="Z630" s="4"/>
      <c r="AA630" s="3">
        <v>46210</v>
      </c>
      <c r="AB630" s="2" t="s">
        <v>1504</v>
      </c>
      <c r="AC630" s="2">
        <v>481604</v>
      </c>
    </row>
    <row r="631" spans="1:29" ht="64.5" x14ac:dyDescent="0.25">
      <c r="A631" s="2" t="s">
        <v>29</v>
      </c>
      <c r="B631" s="2" t="s">
        <v>42</v>
      </c>
      <c r="C631" s="2" t="s">
        <v>43</v>
      </c>
      <c r="D631" s="2" t="s">
        <v>32</v>
      </c>
      <c r="E631" s="2" t="s">
        <v>1502</v>
      </c>
      <c r="F631" s="2" t="s">
        <v>41</v>
      </c>
      <c r="G631" s="2">
        <v>1000</v>
      </c>
      <c r="H631" s="2">
        <v>1</v>
      </c>
      <c r="I631" s="3">
        <v>46213</v>
      </c>
      <c r="J631" s="4"/>
      <c r="K631" s="2">
        <v>4820057</v>
      </c>
      <c r="L631" s="2">
        <v>39400</v>
      </c>
      <c r="M631" s="2" t="s">
        <v>1504</v>
      </c>
      <c r="N631" s="5">
        <v>46213</v>
      </c>
      <c r="O631" s="2" t="s">
        <v>1505</v>
      </c>
      <c r="P631" s="2" t="s">
        <v>36</v>
      </c>
      <c r="Q631" s="2" t="s">
        <v>61</v>
      </c>
      <c r="R631" s="3">
        <v>46213</v>
      </c>
      <c r="S631" s="2" t="s">
        <v>522</v>
      </c>
      <c r="T631" s="2" t="s">
        <v>63</v>
      </c>
      <c r="U631" s="2">
        <v>0</v>
      </c>
      <c r="V631" s="2">
        <v>0</v>
      </c>
      <c r="W631" s="2" t="s">
        <v>64</v>
      </c>
      <c r="X631" s="2">
        <v>2026</v>
      </c>
      <c r="Y631" s="2" t="s">
        <v>40</v>
      </c>
      <c r="Z631" s="4"/>
      <c r="AA631" s="3">
        <v>46210</v>
      </c>
      <c r="AB631" s="2" t="s">
        <v>1504</v>
      </c>
      <c r="AC631" s="2">
        <v>481604</v>
      </c>
    </row>
    <row r="632" spans="1:29" ht="64.5" x14ac:dyDescent="0.25">
      <c r="A632" s="2" t="s">
        <v>29</v>
      </c>
      <c r="B632" s="2" t="s">
        <v>42</v>
      </c>
      <c r="C632" s="2" t="s">
        <v>43</v>
      </c>
      <c r="D632" s="2" t="s">
        <v>636</v>
      </c>
      <c r="E632" s="2" t="s">
        <v>1506</v>
      </c>
      <c r="F632" s="2" t="s">
        <v>1507</v>
      </c>
      <c r="G632" s="2">
        <v>2270000</v>
      </c>
      <c r="H632" s="2">
        <v>1</v>
      </c>
      <c r="I632" s="3">
        <v>46215</v>
      </c>
      <c r="J632" s="4"/>
      <c r="K632" s="2">
        <v>4818584</v>
      </c>
      <c r="L632" s="2">
        <v>45400</v>
      </c>
      <c r="M632" s="2" t="s">
        <v>192</v>
      </c>
      <c r="N632" s="5">
        <v>46210</v>
      </c>
      <c r="O632" s="2" t="s">
        <v>1508</v>
      </c>
      <c r="P632" s="2" t="s">
        <v>36</v>
      </c>
      <c r="Q632" s="2" t="s">
        <v>50</v>
      </c>
      <c r="R632" s="3">
        <v>46215</v>
      </c>
      <c r="S632" s="2" t="s">
        <v>38</v>
      </c>
      <c r="T632" s="2" t="s">
        <v>52</v>
      </c>
      <c r="U632" s="2">
        <v>0</v>
      </c>
      <c r="V632" s="2">
        <v>0</v>
      </c>
      <c r="W632" s="2" t="s">
        <v>154</v>
      </c>
      <c r="X632" s="2">
        <v>2026</v>
      </c>
      <c r="Y632" s="2" t="s">
        <v>65</v>
      </c>
      <c r="Z632" s="4"/>
      <c r="AA632" s="3">
        <v>46210</v>
      </c>
      <c r="AB632" s="2" t="s">
        <v>192</v>
      </c>
      <c r="AC632" s="2">
        <v>481594</v>
      </c>
    </row>
    <row r="633" spans="1:29" ht="51.75" x14ac:dyDescent="0.25">
      <c r="A633" s="2" t="s">
        <v>29</v>
      </c>
      <c r="B633" s="2" t="s">
        <v>42</v>
      </c>
      <c r="C633" s="2" t="s">
        <v>43</v>
      </c>
      <c r="D633" s="2" t="s">
        <v>636</v>
      </c>
      <c r="E633" s="2" t="s">
        <v>1506</v>
      </c>
      <c r="F633" s="2" t="s">
        <v>41</v>
      </c>
      <c r="G633" s="2">
        <v>5000</v>
      </c>
      <c r="H633" s="2">
        <v>1</v>
      </c>
      <c r="I633" s="3">
        <v>46215</v>
      </c>
      <c r="J633" s="4"/>
      <c r="K633" s="2">
        <v>4818584</v>
      </c>
      <c r="L633" s="2">
        <v>45400</v>
      </c>
      <c r="M633" s="2" t="s">
        <v>192</v>
      </c>
      <c r="N633" s="5">
        <v>46210</v>
      </c>
      <c r="O633" s="2" t="s">
        <v>1508</v>
      </c>
      <c r="P633" s="2" t="s">
        <v>36</v>
      </c>
      <c r="Q633" s="2" t="s">
        <v>50</v>
      </c>
      <c r="R633" s="3">
        <v>46215</v>
      </c>
      <c r="S633" s="2" t="s">
        <v>38</v>
      </c>
      <c r="T633" s="2" t="s">
        <v>52</v>
      </c>
      <c r="U633" s="2">
        <v>0</v>
      </c>
      <c r="V633" s="2">
        <v>0</v>
      </c>
      <c r="W633" s="2" t="s">
        <v>154</v>
      </c>
      <c r="X633" s="2">
        <v>2026</v>
      </c>
      <c r="Y633" s="2" t="s">
        <v>65</v>
      </c>
      <c r="Z633" s="4"/>
      <c r="AA633" s="3">
        <v>46210</v>
      </c>
      <c r="AB633" s="2" t="s">
        <v>192</v>
      </c>
      <c r="AC633" s="2">
        <v>481594</v>
      </c>
    </row>
    <row r="634" spans="1:29" ht="64.5" x14ac:dyDescent="0.25">
      <c r="A634" s="2" t="s">
        <v>29</v>
      </c>
      <c r="B634" s="2" t="s">
        <v>42</v>
      </c>
      <c r="C634" s="2" t="s">
        <v>43</v>
      </c>
      <c r="D634" s="2" t="s">
        <v>32</v>
      </c>
      <c r="E634" s="2" t="s">
        <v>1509</v>
      </c>
      <c r="F634" s="2" t="s">
        <v>1510</v>
      </c>
      <c r="G634" s="2">
        <v>2910000</v>
      </c>
      <c r="H634" s="2">
        <v>1</v>
      </c>
      <c r="I634" s="3">
        <v>46213</v>
      </c>
      <c r="J634" s="4"/>
      <c r="K634" s="2">
        <v>4820092</v>
      </c>
      <c r="L634" s="2">
        <v>30000</v>
      </c>
      <c r="M634" s="2" t="s">
        <v>768</v>
      </c>
      <c r="N634" s="5">
        <v>46213</v>
      </c>
      <c r="O634" s="2">
        <v>202345</v>
      </c>
      <c r="P634" s="2" t="s">
        <v>36</v>
      </c>
      <c r="Q634" s="2" t="s">
        <v>237</v>
      </c>
      <c r="R634" s="3">
        <v>46213</v>
      </c>
      <c r="S634" s="2" t="s">
        <v>51</v>
      </c>
      <c r="T634" s="2" t="s">
        <v>1511</v>
      </c>
      <c r="U634" s="2">
        <v>0</v>
      </c>
      <c r="V634" s="2">
        <v>0</v>
      </c>
      <c r="W634" s="2" t="s">
        <v>1512</v>
      </c>
      <c r="X634" s="2">
        <v>2026</v>
      </c>
      <c r="Y634" s="2" t="s">
        <v>40</v>
      </c>
      <c r="Z634" s="4"/>
      <c r="AA634" s="3">
        <v>46210</v>
      </c>
      <c r="AB634" s="2" t="s">
        <v>768</v>
      </c>
      <c r="AC634" s="2">
        <v>481592</v>
      </c>
    </row>
    <row r="635" spans="1:29" ht="39" x14ac:dyDescent="0.25">
      <c r="A635" s="2" t="s">
        <v>29</v>
      </c>
      <c r="B635" s="2" t="s">
        <v>42</v>
      </c>
      <c r="C635" s="2" t="s">
        <v>43</v>
      </c>
      <c r="D635" s="2" t="s">
        <v>32</v>
      </c>
      <c r="E635" s="2" t="s">
        <v>1509</v>
      </c>
      <c r="F635" s="2" t="s">
        <v>41</v>
      </c>
      <c r="G635" s="2">
        <v>1000</v>
      </c>
      <c r="H635" s="2">
        <v>1</v>
      </c>
      <c r="I635" s="3">
        <v>46213</v>
      </c>
      <c r="J635" s="4"/>
      <c r="K635" s="2">
        <v>4820092</v>
      </c>
      <c r="L635" s="2">
        <v>30000</v>
      </c>
      <c r="M635" s="2" t="s">
        <v>768</v>
      </c>
      <c r="N635" s="5">
        <v>46213</v>
      </c>
      <c r="O635" s="2">
        <v>202345</v>
      </c>
      <c r="P635" s="2" t="s">
        <v>36</v>
      </c>
      <c r="Q635" s="2" t="s">
        <v>237</v>
      </c>
      <c r="R635" s="3">
        <v>46213</v>
      </c>
      <c r="S635" s="2" t="s">
        <v>51</v>
      </c>
      <c r="T635" s="2" t="s">
        <v>1511</v>
      </c>
      <c r="U635" s="2">
        <v>0</v>
      </c>
      <c r="V635" s="2">
        <v>0</v>
      </c>
      <c r="W635" s="2" t="s">
        <v>1512</v>
      </c>
      <c r="X635" s="2">
        <v>2026</v>
      </c>
      <c r="Y635" s="2" t="s">
        <v>40</v>
      </c>
      <c r="Z635" s="4"/>
      <c r="AA635" s="3">
        <v>46210</v>
      </c>
      <c r="AB635" s="2" t="s">
        <v>768</v>
      </c>
      <c r="AC635" s="2">
        <v>481592</v>
      </c>
    </row>
    <row r="636" spans="1:29" ht="64.5" x14ac:dyDescent="0.25">
      <c r="A636" s="2" t="s">
        <v>29</v>
      </c>
      <c r="B636" s="2" t="s">
        <v>42</v>
      </c>
      <c r="C636" s="2" t="s">
        <v>43</v>
      </c>
      <c r="D636" s="2" t="s">
        <v>32</v>
      </c>
      <c r="E636" s="2" t="s">
        <v>1513</v>
      </c>
      <c r="F636" s="2" t="s">
        <v>1514</v>
      </c>
      <c r="G636" s="2">
        <v>2350000</v>
      </c>
      <c r="H636" s="2">
        <v>1</v>
      </c>
      <c r="I636" s="3">
        <v>46212</v>
      </c>
      <c r="J636" s="4"/>
      <c r="K636" s="2">
        <v>295604</v>
      </c>
      <c r="L636" s="2">
        <v>47000</v>
      </c>
      <c r="M636" s="2" t="s">
        <v>297</v>
      </c>
      <c r="N636" s="5">
        <v>46210</v>
      </c>
      <c r="O636" s="2">
        <v>25902384</v>
      </c>
      <c r="P636" s="2" t="s">
        <v>36</v>
      </c>
      <c r="Q636" s="2" t="s">
        <v>71</v>
      </c>
      <c r="R636" s="3">
        <v>46210</v>
      </c>
      <c r="S636" s="2" t="s">
        <v>298</v>
      </c>
      <c r="T636" s="2" t="s">
        <v>72</v>
      </c>
      <c r="U636" s="2">
        <v>0</v>
      </c>
      <c r="V636" s="2" t="s">
        <v>338</v>
      </c>
      <c r="W636" s="2" t="s">
        <v>279</v>
      </c>
      <c r="X636" s="2">
        <v>2026</v>
      </c>
      <c r="Y636" s="2" t="s">
        <v>40</v>
      </c>
      <c r="Z636" s="4"/>
      <c r="AA636" s="3">
        <v>46210</v>
      </c>
      <c r="AB636" s="2" t="s">
        <v>297</v>
      </c>
      <c r="AC636" s="2">
        <v>481590</v>
      </c>
    </row>
    <row r="637" spans="1:29" ht="51.75" x14ac:dyDescent="0.25">
      <c r="A637" s="2" t="s">
        <v>29</v>
      </c>
      <c r="B637" s="2" t="s">
        <v>42</v>
      </c>
      <c r="C637" s="2" t="s">
        <v>43</v>
      </c>
      <c r="D637" s="2" t="s">
        <v>32</v>
      </c>
      <c r="E637" s="2" t="s">
        <v>1513</v>
      </c>
      <c r="F637" s="2" t="s">
        <v>41</v>
      </c>
      <c r="G637" s="2">
        <v>1000</v>
      </c>
      <c r="H637" s="2">
        <v>1</v>
      </c>
      <c r="I637" s="3">
        <v>46212</v>
      </c>
      <c r="J637" s="4"/>
      <c r="K637" s="2">
        <v>295604</v>
      </c>
      <c r="L637" s="2">
        <v>47000</v>
      </c>
      <c r="M637" s="2" t="s">
        <v>297</v>
      </c>
      <c r="N637" s="5">
        <v>46210</v>
      </c>
      <c r="O637" s="2">
        <v>25902384</v>
      </c>
      <c r="P637" s="2" t="s">
        <v>36</v>
      </c>
      <c r="Q637" s="2" t="s">
        <v>71</v>
      </c>
      <c r="R637" s="3">
        <v>46210</v>
      </c>
      <c r="S637" s="2" t="s">
        <v>298</v>
      </c>
      <c r="T637" s="2" t="s">
        <v>72</v>
      </c>
      <c r="U637" s="2">
        <v>0</v>
      </c>
      <c r="V637" s="2" t="s">
        <v>338</v>
      </c>
      <c r="W637" s="2" t="s">
        <v>279</v>
      </c>
      <c r="X637" s="2">
        <v>2026</v>
      </c>
      <c r="Y637" s="2" t="s">
        <v>40</v>
      </c>
      <c r="Z637" s="4"/>
      <c r="AA637" s="3">
        <v>46210</v>
      </c>
      <c r="AB637" s="2" t="s">
        <v>297</v>
      </c>
      <c r="AC637" s="2">
        <v>481590</v>
      </c>
    </row>
    <row r="638" spans="1:29" ht="64.5" x14ac:dyDescent="0.25">
      <c r="A638" s="2" t="s">
        <v>29</v>
      </c>
      <c r="B638" s="2" t="s">
        <v>42</v>
      </c>
      <c r="C638" s="2" t="s">
        <v>31</v>
      </c>
      <c r="D638" s="2" t="s">
        <v>176</v>
      </c>
      <c r="E638" s="2" t="s">
        <v>1515</v>
      </c>
      <c r="F638" s="2" t="s">
        <v>1516</v>
      </c>
      <c r="G638" s="2">
        <v>0</v>
      </c>
      <c r="H638" s="2">
        <v>1</v>
      </c>
      <c r="I638" s="3">
        <v>46217</v>
      </c>
      <c r="J638" s="4"/>
      <c r="K638" s="2">
        <v>4563225</v>
      </c>
      <c r="L638" s="2">
        <v>105000</v>
      </c>
      <c r="M638" s="2" t="s">
        <v>1475</v>
      </c>
      <c r="N638" s="4"/>
      <c r="O638" s="4"/>
      <c r="P638" s="2" t="s">
        <v>181</v>
      </c>
      <c r="Q638" s="2" t="s">
        <v>1476</v>
      </c>
      <c r="R638" s="4"/>
      <c r="S638" s="2" t="s">
        <v>51</v>
      </c>
      <c r="T638" s="2" t="s">
        <v>1477</v>
      </c>
      <c r="U638" s="2">
        <v>0</v>
      </c>
      <c r="V638" s="2">
        <v>0</v>
      </c>
      <c r="W638" s="2" t="s">
        <v>1478</v>
      </c>
      <c r="X638" s="2">
        <v>2026</v>
      </c>
      <c r="Y638" s="2" t="s">
        <v>55</v>
      </c>
      <c r="Z638" s="4"/>
      <c r="AA638" s="3">
        <v>46210</v>
      </c>
      <c r="AB638" s="2" t="s">
        <v>1475</v>
      </c>
      <c r="AC638" s="2">
        <v>481548</v>
      </c>
    </row>
    <row r="639" spans="1:29" ht="39" x14ac:dyDescent="0.25">
      <c r="A639" s="2" t="s">
        <v>29</v>
      </c>
      <c r="B639" s="2" t="s">
        <v>42</v>
      </c>
      <c r="C639" s="2" t="s">
        <v>31</v>
      </c>
      <c r="D639" s="2" t="s">
        <v>176</v>
      </c>
      <c r="E639" s="2" t="s">
        <v>1515</v>
      </c>
      <c r="F639" s="2" t="s">
        <v>41</v>
      </c>
      <c r="G639" s="2">
        <v>5000</v>
      </c>
      <c r="H639" s="2">
        <v>1</v>
      </c>
      <c r="I639" s="3">
        <v>46217</v>
      </c>
      <c r="J639" s="4"/>
      <c r="K639" s="2">
        <v>4563225</v>
      </c>
      <c r="L639" s="2">
        <v>105000</v>
      </c>
      <c r="M639" s="2" t="s">
        <v>1475</v>
      </c>
      <c r="N639" s="4"/>
      <c r="O639" s="4"/>
      <c r="P639" s="2" t="s">
        <v>181</v>
      </c>
      <c r="Q639" s="2" t="s">
        <v>1476</v>
      </c>
      <c r="R639" s="4"/>
      <c r="S639" s="2" t="s">
        <v>51</v>
      </c>
      <c r="T639" s="2" t="s">
        <v>1477</v>
      </c>
      <c r="U639" s="2">
        <v>0</v>
      </c>
      <c r="V639" s="2">
        <v>0</v>
      </c>
      <c r="W639" s="2" t="s">
        <v>1478</v>
      </c>
      <c r="X639" s="2">
        <v>2026</v>
      </c>
      <c r="Y639" s="2" t="s">
        <v>55</v>
      </c>
      <c r="Z639" s="4"/>
      <c r="AA639" s="3">
        <v>46210</v>
      </c>
      <c r="AB639" s="2" t="s">
        <v>1475</v>
      </c>
      <c r="AC639" s="2">
        <v>481548</v>
      </c>
    </row>
    <row r="640" spans="1:29" ht="51.75" x14ac:dyDescent="0.25">
      <c r="A640" s="2" t="s">
        <v>29</v>
      </c>
      <c r="B640" s="2" t="s">
        <v>42</v>
      </c>
      <c r="C640" s="2" t="s">
        <v>43</v>
      </c>
      <c r="D640" s="2" t="s">
        <v>636</v>
      </c>
      <c r="E640" s="2" t="s">
        <v>1517</v>
      </c>
      <c r="F640" s="2" t="s">
        <v>385</v>
      </c>
      <c r="G640" s="2">
        <v>29989</v>
      </c>
      <c r="H640" s="2">
        <v>1</v>
      </c>
      <c r="I640" s="3">
        <v>46212</v>
      </c>
      <c r="J640" s="4"/>
      <c r="K640" s="2">
        <v>4765705</v>
      </c>
      <c r="L640" s="2" t="s">
        <v>1518</v>
      </c>
      <c r="M640" s="2" t="s">
        <v>659</v>
      </c>
      <c r="N640" s="5">
        <v>46211</v>
      </c>
      <c r="O640" s="2" t="s">
        <v>1519</v>
      </c>
      <c r="P640" s="2" t="s">
        <v>49</v>
      </c>
      <c r="Q640" s="2" t="s">
        <v>50</v>
      </c>
      <c r="R640" s="3">
        <v>46211</v>
      </c>
      <c r="S640" s="2" t="s">
        <v>38</v>
      </c>
      <c r="T640" s="2" t="s">
        <v>52</v>
      </c>
      <c r="U640" s="2">
        <v>0</v>
      </c>
      <c r="V640" s="2" t="s">
        <v>1520</v>
      </c>
      <c r="W640" s="2" t="s">
        <v>1521</v>
      </c>
      <c r="X640" s="2">
        <v>2026</v>
      </c>
      <c r="Y640" s="2" t="s">
        <v>65</v>
      </c>
      <c r="Z640" s="4"/>
      <c r="AA640" s="3">
        <v>46210</v>
      </c>
      <c r="AB640" s="2" t="s">
        <v>659</v>
      </c>
      <c r="AC640" s="2">
        <v>481516</v>
      </c>
    </row>
    <row r="641" spans="1:29" ht="64.5" x14ac:dyDescent="0.25">
      <c r="A641" s="2" t="s">
        <v>29</v>
      </c>
      <c r="B641" s="2" t="s">
        <v>42</v>
      </c>
      <c r="C641" s="2" t="s">
        <v>43</v>
      </c>
      <c r="D641" s="2" t="s">
        <v>636</v>
      </c>
      <c r="E641" s="2" t="s">
        <v>1517</v>
      </c>
      <c r="F641" s="2" t="s">
        <v>1522</v>
      </c>
      <c r="G641" s="2">
        <v>2293730</v>
      </c>
      <c r="H641" s="2">
        <v>1</v>
      </c>
      <c r="I641" s="3">
        <v>46212</v>
      </c>
      <c r="J641" s="4"/>
      <c r="K641" s="2">
        <v>4765705</v>
      </c>
      <c r="L641" s="2" t="s">
        <v>1518</v>
      </c>
      <c r="M641" s="2" t="s">
        <v>659</v>
      </c>
      <c r="N641" s="5">
        <v>46211</v>
      </c>
      <c r="O641" s="2" t="s">
        <v>1519</v>
      </c>
      <c r="P641" s="2" t="s">
        <v>49</v>
      </c>
      <c r="Q641" s="2" t="s">
        <v>50</v>
      </c>
      <c r="R641" s="3">
        <v>46211</v>
      </c>
      <c r="S641" s="2" t="s">
        <v>38</v>
      </c>
      <c r="T641" s="2" t="s">
        <v>52</v>
      </c>
      <c r="U641" s="2">
        <v>0</v>
      </c>
      <c r="V641" s="2" t="s">
        <v>1520</v>
      </c>
      <c r="W641" s="2" t="s">
        <v>1521</v>
      </c>
      <c r="X641" s="2">
        <v>2026</v>
      </c>
      <c r="Y641" s="2" t="s">
        <v>65</v>
      </c>
      <c r="Z641" s="4"/>
      <c r="AA641" s="3">
        <v>46210</v>
      </c>
      <c r="AB641" s="2" t="s">
        <v>659</v>
      </c>
      <c r="AC641" s="2">
        <v>481516</v>
      </c>
    </row>
    <row r="642" spans="1:29" ht="51.75" x14ac:dyDescent="0.25">
      <c r="A642" s="2" t="s">
        <v>29</v>
      </c>
      <c r="B642" s="2" t="s">
        <v>42</v>
      </c>
      <c r="C642" s="2" t="s">
        <v>43</v>
      </c>
      <c r="D642" s="2" t="s">
        <v>636</v>
      </c>
      <c r="E642" s="2" t="s">
        <v>1517</v>
      </c>
      <c r="F642" s="2" t="s">
        <v>56</v>
      </c>
      <c r="G642" s="2">
        <v>670000</v>
      </c>
      <c r="H642" s="2">
        <v>1</v>
      </c>
      <c r="I642" s="3">
        <v>46212</v>
      </c>
      <c r="J642" s="4"/>
      <c r="K642" s="2">
        <v>4765705</v>
      </c>
      <c r="L642" s="2" t="s">
        <v>1518</v>
      </c>
      <c r="M642" s="2" t="s">
        <v>659</v>
      </c>
      <c r="N642" s="5">
        <v>46211</v>
      </c>
      <c r="O642" s="2" t="s">
        <v>1519</v>
      </c>
      <c r="P642" s="2" t="s">
        <v>49</v>
      </c>
      <c r="Q642" s="2" t="s">
        <v>50</v>
      </c>
      <c r="R642" s="3">
        <v>46211</v>
      </c>
      <c r="S642" s="2" t="s">
        <v>38</v>
      </c>
      <c r="T642" s="2" t="s">
        <v>52</v>
      </c>
      <c r="U642" s="2">
        <v>0</v>
      </c>
      <c r="V642" s="2" t="s">
        <v>1520</v>
      </c>
      <c r="W642" s="2" t="s">
        <v>1521</v>
      </c>
      <c r="X642" s="2">
        <v>2026</v>
      </c>
      <c r="Y642" s="2" t="s">
        <v>65</v>
      </c>
      <c r="Z642" s="4"/>
      <c r="AA642" s="3">
        <v>46210</v>
      </c>
      <c r="AB642" s="2" t="s">
        <v>659</v>
      </c>
      <c r="AC642" s="2">
        <v>481516</v>
      </c>
    </row>
    <row r="643" spans="1:29" ht="51.75" x14ac:dyDescent="0.25">
      <c r="A643" s="2" t="s">
        <v>29</v>
      </c>
      <c r="B643" s="2" t="s">
        <v>42</v>
      </c>
      <c r="C643" s="2" t="s">
        <v>43</v>
      </c>
      <c r="D643" s="2" t="s">
        <v>636</v>
      </c>
      <c r="E643" s="2" t="s">
        <v>1517</v>
      </c>
      <c r="F643" s="2" t="s">
        <v>41</v>
      </c>
      <c r="G643" s="2">
        <v>5000</v>
      </c>
      <c r="H643" s="2">
        <v>1</v>
      </c>
      <c r="I643" s="3">
        <v>46212</v>
      </c>
      <c r="J643" s="4"/>
      <c r="K643" s="2">
        <v>4765705</v>
      </c>
      <c r="L643" s="2" t="s">
        <v>1518</v>
      </c>
      <c r="M643" s="2" t="s">
        <v>659</v>
      </c>
      <c r="N643" s="5">
        <v>46211</v>
      </c>
      <c r="O643" s="2" t="s">
        <v>1519</v>
      </c>
      <c r="P643" s="2" t="s">
        <v>49</v>
      </c>
      <c r="Q643" s="2" t="s">
        <v>50</v>
      </c>
      <c r="R643" s="3">
        <v>46211</v>
      </c>
      <c r="S643" s="2" t="s">
        <v>38</v>
      </c>
      <c r="T643" s="2" t="s">
        <v>52</v>
      </c>
      <c r="U643" s="2">
        <v>0</v>
      </c>
      <c r="V643" s="2" t="s">
        <v>1520</v>
      </c>
      <c r="W643" s="2" t="s">
        <v>1521</v>
      </c>
      <c r="X643" s="2">
        <v>2026</v>
      </c>
      <c r="Y643" s="2" t="s">
        <v>65</v>
      </c>
      <c r="Z643" s="4"/>
      <c r="AA643" s="3">
        <v>46210</v>
      </c>
      <c r="AB643" s="2" t="s">
        <v>659</v>
      </c>
      <c r="AC643" s="2">
        <v>481516</v>
      </c>
    </row>
    <row r="644" spans="1:29" ht="51.75" x14ac:dyDescent="0.25">
      <c r="A644" s="2" t="s">
        <v>29</v>
      </c>
      <c r="B644" s="2" t="s">
        <v>42</v>
      </c>
      <c r="C644" s="2" t="s">
        <v>43</v>
      </c>
      <c r="D644" s="2" t="s">
        <v>32</v>
      </c>
      <c r="E644" s="2" t="s">
        <v>1523</v>
      </c>
      <c r="F644" s="2" t="s">
        <v>1524</v>
      </c>
      <c r="G644" s="2">
        <v>4350000</v>
      </c>
      <c r="H644" s="2">
        <v>1</v>
      </c>
      <c r="I644" s="3">
        <v>46210</v>
      </c>
      <c r="J644" s="4"/>
      <c r="K644" s="2">
        <v>4819628</v>
      </c>
      <c r="L644" s="2">
        <v>87000</v>
      </c>
      <c r="M644" s="2" t="s">
        <v>545</v>
      </c>
      <c r="N644" s="5">
        <v>46209</v>
      </c>
      <c r="O644" s="2" t="s">
        <v>1525</v>
      </c>
      <c r="P644" s="2" t="s">
        <v>36</v>
      </c>
      <c r="Q644" s="2" t="s">
        <v>1046</v>
      </c>
      <c r="R644" s="3">
        <v>46210</v>
      </c>
      <c r="S644" s="2" t="s">
        <v>38</v>
      </c>
      <c r="T644" s="2" t="s">
        <v>1021</v>
      </c>
      <c r="U644" s="2" t="s">
        <v>1526</v>
      </c>
      <c r="V644" s="2" t="s">
        <v>1527</v>
      </c>
      <c r="W644" s="2" t="s">
        <v>1528</v>
      </c>
      <c r="X644" s="2">
        <v>2026</v>
      </c>
      <c r="Y644" s="2" t="s">
        <v>40</v>
      </c>
      <c r="Z644" s="4"/>
      <c r="AA644" s="3">
        <v>46210</v>
      </c>
      <c r="AB644" s="2" t="s">
        <v>545</v>
      </c>
      <c r="AC644" s="2">
        <v>481506</v>
      </c>
    </row>
    <row r="645" spans="1:29" ht="39" x14ac:dyDescent="0.25">
      <c r="A645" s="2" t="s">
        <v>29</v>
      </c>
      <c r="B645" s="2" t="s">
        <v>42</v>
      </c>
      <c r="C645" s="2" t="s">
        <v>43</v>
      </c>
      <c r="D645" s="2" t="s">
        <v>32</v>
      </c>
      <c r="E645" s="2" t="s">
        <v>1523</v>
      </c>
      <c r="F645" s="2" t="s">
        <v>41</v>
      </c>
      <c r="G645" s="2">
        <v>1000</v>
      </c>
      <c r="H645" s="2">
        <v>1</v>
      </c>
      <c r="I645" s="3">
        <v>46210</v>
      </c>
      <c r="J645" s="4"/>
      <c r="K645" s="2">
        <v>4819628</v>
      </c>
      <c r="L645" s="2">
        <v>87000</v>
      </c>
      <c r="M645" s="2" t="s">
        <v>545</v>
      </c>
      <c r="N645" s="5">
        <v>46209</v>
      </c>
      <c r="O645" s="2" t="s">
        <v>1525</v>
      </c>
      <c r="P645" s="2" t="s">
        <v>36</v>
      </c>
      <c r="Q645" s="2" t="s">
        <v>1046</v>
      </c>
      <c r="R645" s="3">
        <v>46210</v>
      </c>
      <c r="S645" s="2" t="s">
        <v>38</v>
      </c>
      <c r="T645" s="2" t="s">
        <v>1021</v>
      </c>
      <c r="U645" s="2" t="s">
        <v>1526</v>
      </c>
      <c r="V645" s="2" t="s">
        <v>1527</v>
      </c>
      <c r="W645" s="2" t="s">
        <v>1528</v>
      </c>
      <c r="X645" s="2">
        <v>2026</v>
      </c>
      <c r="Y645" s="2" t="s">
        <v>40</v>
      </c>
      <c r="Z645" s="4"/>
      <c r="AA645" s="3">
        <v>46210</v>
      </c>
      <c r="AB645" s="2" t="s">
        <v>545</v>
      </c>
      <c r="AC645" s="2">
        <v>481506</v>
      </c>
    </row>
    <row r="646" spans="1:29" ht="51.75" x14ac:dyDescent="0.25">
      <c r="A646" s="2" t="s">
        <v>29</v>
      </c>
      <c r="B646" s="2" t="s">
        <v>42</v>
      </c>
      <c r="C646" s="2" t="s">
        <v>43</v>
      </c>
      <c r="D646" s="2" t="s">
        <v>32</v>
      </c>
      <c r="E646" s="2" t="s">
        <v>1529</v>
      </c>
      <c r="F646" s="2" t="s">
        <v>1530</v>
      </c>
      <c r="G646" s="2">
        <v>3549000</v>
      </c>
      <c r="H646" s="2">
        <v>1</v>
      </c>
      <c r="I646" s="3">
        <v>46212</v>
      </c>
      <c r="J646" s="4"/>
      <c r="K646" s="2">
        <v>4649399</v>
      </c>
      <c r="L646" s="2">
        <v>70980</v>
      </c>
      <c r="M646" s="2" t="s">
        <v>1072</v>
      </c>
      <c r="N646" s="5">
        <v>46210</v>
      </c>
      <c r="O646" s="2" t="s">
        <v>1531</v>
      </c>
      <c r="P646" s="2" t="s">
        <v>36</v>
      </c>
      <c r="Q646" s="2" t="s">
        <v>1184</v>
      </c>
      <c r="R646" s="3">
        <v>46210</v>
      </c>
      <c r="S646" s="2" t="s">
        <v>1074</v>
      </c>
      <c r="T646" s="2" t="s">
        <v>303</v>
      </c>
      <c r="U646" s="2">
        <v>0</v>
      </c>
      <c r="V646" s="2">
        <v>0</v>
      </c>
      <c r="W646" s="2" t="s">
        <v>1532</v>
      </c>
      <c r="X646" s="2">
        <v>2026</v>
      </c>
      <c r="Y646" s="2" t="s">
        <v>40</v>
      </c>
      <c r="Z646" s="4"/>
      <c r="AA646" s="3">
        <v>46210</v>
      </c>
      <c r="AB646" s="2" t="s">
        <v>1072</v>
      </c>
      <c r="AC646" s="2">
        <v>481504</v>
      </c>
    </row>
    <row r="647" spans="1:29" ht="39" x14ac:dyDescent="0.25">
      <c r="A647" s="2" t="s">
        <v>29</v>
      </c>
      <c r="B647" s="2" t="s">
        <v>42</v>
      </c>
      <c r="C647" s="2" t="s">
        <v>43</v>
      </c>
      <c r="D647" s="2" t="s">
        <v>32</v>
      </c>
      <c r="E647" s="2" t="s">
        <v>1529</v>
      </c>
      <c r="F647" s="2" t="s">
        <v>41</v>
      </c>
      <c r="G647" s="2">
        <v>1000</v>
      </c>
      <c r="H647" s="2">
        <v>1</v>
      </c>
      <c r="I647" s="3">
        <v>46212</v>
      </c>
      <c r="J647" s="4"/>
      <c r="K647" s="2">
        <v>4649399</v>
      </c>
      <c r="L647" s="2">
        <v>70980</v>
      </c>
      <c r="M647" s="2" t="s">
        <v>1072</v>
      </c>
      <c r="N647" s="5">
        <v>46210</v>
      </c>
      <c r="O647" s="2" t="s">
        <v>1531</v>
      </c>
      <c r="P647" s="2" t="s">
        <v>36</v>
      </c>
      <c r="Q647" s="2" t="s">
        <v>1184</v>
      </c>
      <c r="R647" s="3">
        <v>46210</v>
      </c>
      <c r="S647" s="2" t="s">
        <v>1074</v>
      </c>
      <c r="T647" s="2" t="s">
        <v>303</v>
      </c>
      <c r="U647" s="2">
        <v>0</v>
      </c>
      <c r="V647" s="2">
        <v>0</v>
      </c>
      <c r="W647" s="2" t="s">
        <v>1532</v>
      </c>
      <c r="X647" s="2">
        <v>2026</v>
      </c>
      <c r="Y647" s="2" t="s">
        <v>40</v>
      </c>
      <c r="Z647" s="4"/>
      <c r="AA647" s="3">
        <v>46210</v>
      </c>
      <c r="AB647" s="2" t="s">
        <v>1072</v>
      </c>
      <c r="AC647" s="2">
        <v>481504</v>
      </c>
    </row>
    <row r="648" spans="1:29" ht="51.75" x14ac:dyDescent="0.25">
      <c r="A648" s="2" t="s">
        <v>29</v>
      </c>
      <c r="B648" s="2" t="s">
        <v>42</v>
      </c>
      <c r="C648" s="2" t="s">
        <v>31</v>
      </c>
      <c r="D648" s="2" t="s">
        <v>219</v>
      </c>
      <c r="E648" s="2" t="s">
        <v>1533</v>
      </c>
      <c r="F648" s="2" t="s">
        <v>1534</v>
      </c>
      <c r="G648" s="2">
        <v>2214000</v>
      </c>
      <c r="H648" s="2">
        <v>1</v>
      </c>
      <c r="I648" s="3">
        <v>46217</v>
      </c>
      <c r="J648" s="4"/>
      <c r="K648" s="2">
        <v>4794021</v>
      </c>
      <c r="L648" s="2">
        <v>67950</v>
      </c>
      <c r="M648" s="2" t="s">
        <v>192</v>
      </c>
      <c r="N648" s="4"/>
      <c r="O648" s="4"/>
      <c r="P648" s="2" t="s">
        <v>181</v>
      </c>
      <c r="Q648" s="2" t="s">
        <v>874</v>
      </c>
      <c r="R648" s="4"/>
      <c r="S648" s="2" t="s">
        <v>38</v>
      </c>
      <c r="T648" s="2" t="s">
        <v>1535</v>
      </c>
      <c r="U648" s="4"/>
      <c r="V648" s="4"/>
      <c r="W648" s="2" t="s">
        <v>1536</v>
      </c>
      <c r="X648" s="2">
        <v>2026</v>
      </c>
      <c r="Y648" s="2" t="s">
        <v>65</v>
      </c>
      <c r="Z648" s="4"/>
      <c r="AA648" s="3">
        <v>46210</v>
      </c>
      <c r="AB648" s="2" t="s">
        <v>192</v>
      </c>
      <c r="AC648" s="2">
        <v>481484</v>
      </c>
    </row>
    <row r="649" spans="1:29" ht="51.75" x14ac:dyDescent="0.25">
      <c r="A649" s="2" t="s">
        <v>29</v>
      </c>
      <c r="B649" s="2" t="s">
        <v>42</v>
      </c>
      <c r="C649" s="2" t="s">
        <v>31</v>
      </c>
      <c r="D649" s="2" t="s">
        <v>219</v>
      </c>
      <c r="E649" s="2" t="s">
        <v>1533</v>
      </c>
      <c r="F649" s="2" t="s">
        <v>41</v>
      </c>
      <c r="G649" s="2">
        <v>5000</v>
      </c>
      <c r="H649" s="2">
        <v>1</v>
      </c>
      <c r="I649" s="3">
        <v>46217</v>
      </c>
      <c r="J649" s="4"/>
      <c r="K649" s="2">
        <v>4794021</v>
      </c>
      <c r="L649" s="2">
        <v>67950</v>
      </c>
      <c r="M649" s="2" t="s">
        <v>192</v>
      </c>
      <c r="N649" s="4"/>
      <c r="O649" s="4"/>
      <c r="P649" s="2" t="s">
        <v>181</v>
      </c>
      <c r="Q649" s="2" t="s">
        <v>874</v>
      </c>
      <c r="R649" s="4"/>
      <c r="S649" s="2" t="s">
        <v>38</v>
      </c>
      <c r="T649" s="2" t="s">
        <v>1535</v>
      </c>
      <c r="U649" s="4"/>
      <c r="V649" s="4"/>
      <c r="W649" s="2" t="s">
        <v>1536</v>
      </c>
      <c r="X649" s="2">
        <v>2026</v>
      </c>
      <c r="Y649" s="2" t="s">
        <v>65</v>
      </c>
      <c r="Z649" s="4"/>
      <c r="AA649" s="3">
        <v>46210</v>
      </c>
      <c r="AB649" s="2" t="s">
        <v>192</v>
      </c>
      <c r="AC649" s="2">
        <v>481484</v>
      </c>
    </row>
    <row r="650" spans="1:29" ht="64.5" x14ac:dyDescent="0.25">
      <c r="A650" s="2" t="s">
        <v>29</v>
      </c>
      <c r="B650" s="2" t="s">
        <v>42</v>
      </c>
      <c r="C650" s="2" t="s">
        <v>43</v>
      </c>
      <c r="D650" s="2" t="s">
        <v>32</v>
      </c>
      <c r="E650" s="2" t="s">
        <v>1537</v>
      </c>
      <c r="F650" s="2" t="s">
        <v>1538</v>
      </c>
      <c r="G650" s="2">
        <v>2600000</v>
      </c>
      <c r="H650" s="2">
        <v>1</v>
      </c>
      <c r="I650" s="3">
        <v>46210</v>
      </c>
      <c r="J650" s="4"/>
      <c r="K650" s="2">
        <v>4819462</v>
      </c>
      <c r="L650" s="2">
        <v>52000</v>
      </c>
      <c r="M650" s="2" t="s">
        <v>108</v>
      </c>
      <c r="N650" s="5">
        <v>46210</v>
      </c>
      <c r="O650" s="2" t="s">
        <v>1539</v>
      </c>
      <c r="P650" s="2" t="s">
        <v>36</v>
      </c>
      <c r="Q650" s="2" t="s">
        <v>121</v>
      </c>
      <c r="R650" s="3">
        <v>46210</v>
      </c>
      <c r="S650" s="2" t="s">
        <v>110</v>
      </c>
      <c r="T650" s="2" t="s">
        <v>122</v>
      </c>
      <c r="U650" s="2" t="s">
        <v>162</v>
      </c>
      <c r="V650" s="2">
        <v>0</v>
      </c>
      <c r="W650" s="2" t="s">
        <v>455</v>
      </c>
      <c r="X650" s="2">
        <v>2026</v>
      </c>
      <c r="Y650" s="2" t="s">
        <v>40</v>
      </c>
      <c r="Z650" s="4"/>
      <c r="AA650" s="3">
        <v>46210</v>
      </c>
      <c r="AB650" s="2" t="s">
        <v>108</v>
      </c>
      <c r="AC650" s="2">
        <v>481470</v>
      </c>
    </row>
    <row r="651" spans="1:29" ht="51.75" x14ac:dyDescent="0.25">
      <c r="A651" s="2" t="s">
        <v>29</v>
      </c>
      <c r="B651" s="2" t="s">
        <v>42</v>
      </c>
      <c r="C651" s="2" t="s">
        <v>43</v>
      </c>
      <c r="D651" s="2" t="s">
        <v>32</v>
      </c>
      <c r="E651" s="2" t="s">
        <v>1537</v>
      </c>
      <c r="F651" s="2" t="s">
        <v>41</v>
      </c>
      <c r="G651" s="2">
        <v>1000</v>
      </c>
      <c r="H651" s="2">
        <v>1</v>
      </c>
      <c r="I651" s="3">
        <v>46210</v>
      </c>
      <c r="J651" s="4"/>
      <c r="K651" s="2">
        <v>4819462</v>
      </c>
      <c r="L651" s="2">
        <v>52000</v>
      </c>
      <c r="M651" s="2" t="s">
        <v>108</v>
      </c>
      <c r="N651" s="5">
        <v>46210</v>
      </c>
      <c r="O651" s="2" t="s">
        <v>1539</v>
      </c>
      <c r="P651" s="2" t="s">
        <v>36</v>
      </c>
      <c r="Q651" s="2" t="s">
        <v>121</v>
      </c>
      <c r="R651" s="3">
        <v>46210</v>
      </c>
      <c r="S651" s="2" t="s">
        <v>110</v>
      </c>
      <c r="T651" s="2" t="s">
        <v>122</v>
      </c>
      <c r="U651" s="2" t="s">
        <v>162</v>
      </c>
      <c r="V651" s="2">
        <v>0</v>
      </c>
      <c r="W651" s="2" t="s">
        <v>455</v>
      </c>
      <c r="X651" s="2">
        <v>2026</v>
      </c>
      <c r="Y651" s="2" t="s">
        <v>40</v>
      </c>
      <c r="Z651" s="4"/>
      <c r="AA651" s="3">
        <v>46210</v>
      </c>
      <c r="AB651" s="2" t="s">
        <v>108</v>
      </c>
      <c r="AC651" s="2">
        <v>481470</v>
      </c>
    </row>
    <row r="652" spans="1:29" ht="51.75" x14ac:dyDescent="0.25">
      <c r="A652" s="2" t="s">
        <v>29</v>
      </c>
      <c r="B652" s="2" t="s">
        <v>42</v>
      </c>
      <c r="C652" s="2" t="s">
        <v>43</v>
      </c>
      <c r="D652" s="2" t="s">
        <v>67</v>
      </c>
      <c r="E652" s="2" t="s">
        <v>1540</v>
      </c>
      <c r="F652" s="2" t="s">
        <v>385</v>
      </c>
      <c r="G652" s="2">
        <v>79673</v>
      </c>
      <c r="H652" s="2">
        <v>1</v>
      </c>
      <c r="I652" s="3">
        <v>46213</v>
      </c>
      <c r="J652" s="4"/>
      <c r="K652" s="2">
        <v>4001889</v>
      </c>
      <c r="L652" s="2" t="s">
        <v>1541</v>
      </c>
      <c r="M652" s="2" t="s">
        <v>143</v>
      </c>
      <c r="N652" s="5">
        <v>46213</v>
      </c>
      <c r="O652" s="2" t="s">
        <v>1542</v>
      </c>
      <c r="P652" s="2" t="s">
        <v>49</v>
      </c>
      <c r="Q652" s="2" t="s">
        <v>61</v>
      </c>
      <c r="R652" s="3">
        <v>46213</v>
      </c>
      <c r="S652" s="2" t="s">
        <v>151</v>
      </c>
      <c r="T652" s="2" t="s">
        <v>63</v>
      </c>
      <c r="U652" s="2">
        <v>0</v>
      </c>
      <c r="V652" s="2" t="s">
        <v>1354</v>
      </c>
      <c r="W652" s="2" t="s">
        <v>956</v>
      </c>
      <c r="X652" s="2">
        <v>2026</v>
      </c>
      <c r="Y652" s="2" t="s">
        <v>65</v>
      </c>
      <c r="Z652" s="4"/>
      <c r="AA652" s="3">
        <v>46210</v>
      </c>
      <c r="AB652" s="2" t="s">
        <v>143</v>
      </c>
      <c r="AC652" s="2">
        <v>481462</v>
      </c>
    </row>
    <row r="653" spans="1:29" ht="51.75" x14ac:dyDescent="0.25">
      <c r="A653" s="2" t="s">
        <v>29</v>
      </c>
      <c r="B653" s="2" t="s">
        <v>42</v>
      </c>
      <c r="C653" s="2" t="s">
        <v>43</v>
      </c>
      <c r="D653" s="2" t="s">
        <v>67</v>
      </c>
      <c r="E653" s="2" t="s">
        <v>1540</v>
      </c>
      <c r="F653" s="2" t="s">
        <v>56</v>
      </c>
      <c r="G653" s="2">
        <v>1859673</v>
      </c>
      <c r="H653" s="2">
        <v>1</v>
      </c>
      <c r="I653" s="3">
        <v>46213</v>
      </c>
      <c r="J653" s="4"/>
      <c r="K653" s="2">
        <v>4001889</v>
      </c>
      <c r="L653" s="2" t="s">
        <v>1541</v>
      </c>
      <c r="M653" s="2" t="s">
        <v>143</v>
      </c>
      <c r="N653" s="5">
        <v>46213</v>
      </c>
      <c r="O653" s="2" t="s">
        <v>1542</v>
      </c>
      <c r="P653" s="2" t="s">
        <v>49</v>
      </c>
      <c r="Q653" s="2" t="s">
        <v>61</v>
      </c>
      <c r="R653" s="3">
        <v>46213</v>
      </c>
      <c r="S653" s="2" t="s">
        <v>151</v>
      </c>
      <c r="T653" s="2" t="s">
        <v>63</v>
      </c>
      <c r="U653" s="2">
        <v>0</v>
      </c>
      <c r="V653" s="2" t="s">
        <v>1354</v>
      </c>
      <c r="W653" s="2" t="s">
        <v>956</v>
      </c>
      <c r="X653" s="2">
        <v>2026</v>
      </c>
      <c r="Y653" s="2" t="s">
        <v>65</v>
      </c>
      <c r="Z653" s="4"/>
      <c r="AA653" s="3">
        <v>46210</v>
      </c>
      <c r="AB653" s="2" t="s">
        <v>143</v>
      </c>
      <c r="AC653" s="2">
        <v>481462</v>
      </c>
    </row>
    <row r="654" spans="1:29" ht="64.5" x14ac:dyDescent="0.25">
      <c r="A654" s="2" t="s">
        <v>29</v>
      </c>
      <c r="B654" s="2" t="s">
        <v>42</v>
      </c>
      <c r="C654" s="2" t="s">
        <v>43</v>
      </c>
      <c r="D654" s="2" t="s">
        <v>67</v>
      </c>
      <c r="E654" s="2" t="s">
        <v>1540</v>
      </c>
      <c r="F654" s="2" t="s">
        <v>1543</v>
      </c>
      <c r="G654" s="2">
        <v>2030000</v>
      </c>
      <c r="H654" s="2">
        <v>1</v>
      </c>
      <c r="I654" s="3">
        <v>46213</v>
      </c>
      <c r="J654" s="4"/>
      <c r="K654" s="2">
        <v>4001889</v>
      </c>
      <c r="L654" s="2" t="s">
        <v>1541</v>
      </c>
      <c r="M654" s="2" t="s">
        <v>143</v>
      </c>
      <c r="N654" s="5">
        <v>46213</v>
      </c>
      <c r="O654" s="2" t="s">
        <v>1542</v>
      </c>
      <c r="P654" s="2" t="s">
        <v>49</v>
      </c>
      <c r="Q654" s="2" t="s">
        <v>61</v>
      </c>
      <c r="R654" s="3">
        <v>46213</v>
      </c>
      <c r="S654" s="2" t="s">
        <v>151</v>
      </c>
      <c r="T654" s="2" t="s">
        <v>63</v>
      </c>
      <c r="U654" s="2">
        <v>0</v>
      </c>
      <c r="V654" s="2" t="s">
        <v>1354</v>
      </c>
      <c r="W654" s="2" t="s">
        <v>956</v>
      </c>
      <c r="X654" s="2">
        <v>2026</v>
      </c>
      <c r="Y654" s="2" t="s">
        <v>65</v>
      </c>
      <c r="Z654" s="4"/>
      <c r="AA654" s="3">
        <v>46210</v>
      </c>
      <c r="AB654" s="2" t="s">
        <v>143</v>
      </c>
      <c r="AC654" s="2">
        <v>481462</v>
      </c>
    </row>
    <row r="655" spans="1:29" ht="39" x14ac:dyDescent="0.25">
      <c r="A655" s="2" t="s">
        <v>29</v>
      </c>
      <c r="B655" s="2" t="s">
        <v>42</v>
      </c>
      <c r="C655" s="2" t="s">
        <v>43</v>
      </c>
      <c r="D655" s="2" t="s">
        <v>67</v>
      </c>
      <c r="E655" s="2" t="s">
        <v>1540</v>
      </c>
      <c r="F655" s="2" t="s">
        <v>41</v>
      </c>
      <c r="G655" s="2">
        <v>5000</v>
      </c>
      <c r="H655" s="2">
        <v>1</v>
      </c>
      <c r="I655" s="3">
        <v>46213</v>
      </c>
      <c r="J655" s="4"/>
      <c r="K655" s="2">
        <v>4001889</v>
      </c>
      <c r="L655" s="2" t="s">
        <v>1541</v>
      </c>
      <c r="M655" s="2" t="s">
        <v>143</v>
      </c>
      <c r="N655" s="5">
        <v>46213</v>
      </c>
      <c r="O655" s="2" t="s">
        <v>1542</v>
      </c>
      <c r="P655" s="2" t="s">
        <v>49</v>
      </c>
      <c r="Q655" s="2" t="s">
        <v>61</v>
      </c>
      <c r="R655" s="3">
        <v>46213</v>
      </c>
      <c r="S655" s="2" t="s">
        <v>151</v>
      </c>
      <c r="T655" s="2" t="s">
        <v>63</v>
      </c>
      <c r="U655" s="2">
        <v>0</v>
      </c>
      <c r="V655" s="2" t="s">
        <v>1354</v>
      </c>
      <c r="W655" s="2" t="s">
        <v>956</v>
      </c>
      <c r="X655" s="2">
        <v>2026</v>
      </c>
      <c r="Y655" s="2" t="s">
        <v>65</v>
      </c>
      <c r="Z655" s="4"/>
      <c r="AA655" s="3">
        <v>46210</v>
      </c>
      <c r="AB655" s="2" t="s">
        <v>143</v>
      </c>
      <c r="AC655" s="2">
        <v>481462</v>
      </c>
    </row>
    <row r="656" spans="1:29" ht="64.5" x14ac:dyDescent="0.25">
      <c r="A656" s="2" t="s">
        <v>29</v>
      </c>
      <c r="B656" s="2" t="s">
        <v>42</v>
      </c>
      <c r="C656" s="2" t="s">
        <v>43</v>
      </c>
      <c r="D656" s="2" t="s">
        <v>32</v>
      </c>
      <c r="E656" s="2" t="s">
        <v>1544</v>
      </c>
      <c r="F656" s="2" t="s">
        <v>1545</v>
      </c>
      <c r="G656" s="2">
        <v>2314000</v>
      </c>
      <c r="H656" s="2">
        <v>1</v>
      </c>
      <c r="I656" s="3">
        <v>46210</v>
      </c>
      <c r="J656" s="4"/>
      <c r="K656" s="2">
        <v>4819430</v>
      </c>
      <c r="L656" s="2">
        <v>46280</v>
      </c>
      <c r="M656" s="2" t="s">
        <v>999</v>
      </c>
      <c r="N656" s="5">
        <v>46210</v>
      </c>
      <c r="O656" s="2">
        <v>919</v>
      </c>
      <c r="P656" s="2" t="s">
        <v>36</v>
      </c>
      <c r="Q656" s="2" t="s">
        <v>1546</v>
      </c>
      <c r="R656" s="3">
        <v>46210</v>
      </c>
      <c r="S656" s="2" t="s">
        <v>277</v>
      </c>
      <c r="T656" s="2" t="s">
        <v>601</v>
      </c>
      <c r="U656" s="2" t="s">
        <v>1547</v>
      </c>
      <c r="V656" s="2" t="s">
        <v>723</v>
      </c>
      <c r="W656" s="2" t="s">
        <v>1548</v>
      </c>
      <c r="X656" s="2">
        <v>2025</v>
      </c>
      <c r="Y656" s="2" t="s">
        <v>40</v>
      </c>
      <c r="Z656" s="4"/>
      <c r="AA656" s="3">
        <v>46210</v>
      </c>
      <c r="AB656" s="2" t="s">
        <v>999</v>
      </c>
      <c r="AC656" s="2">
        <v>481458</v>
      </c>
    </row>
    <row r="657" spans="1:29" ht="39" x14ac:dyDescent="0.25">
      <c r="A657" s="2" t="s">
        <v>29</v>
      </c>
      <c r="B657" s="2" t="s">
        <v>42</v>
      </c>
      <c r="C657" s="2" t="s">
        <v>43</v>
      </c>
      <c r="D657" s="2" t="s">
        <v>32</v>
      </c>
      <c r="E657" s="2" t="s">
        <v>1544</v>
      </c>
      <c r="F657" s="2" t="s">
        <v>41</v>
      </c>
      <c r="G657" s="2">
        <v>1000</v>
      </c>
      <c r="H657" s="2">
        <v>1</v>
      </c>
      <c r="I657" s="3">
        <v>46210</v>
      </c>
      <c r="J657" s="4"/>
      <c r="K657" s="2">
        <v>4819430</v>
      </c>
      <c r="L657" s="2">
        <v>46280</v>
      </c>
      <c r="M657" s="2" t="s">
        <v>999</v>
      </c>
      <c r="N657" s="5">
        <v>46210</v>
      </c>
      <c r="O657" s="2">
        <v>919</v>
      </c>
      <c r="P657" s="2" t="s">
        <v>36</v>
      </c>
      <c r="Q657" s="2" t="s">
        <v>1546</v>
      </c>
      <c r="R657" s="3">
        <v>46210</v>
      </c>
      <c r="S657" s="2" t="s">
        <v>277</v>
      </c>
      <c r="T657" s="2" t="s">
        <v>601</v>
      </c>
      <c r="U657" s="2" t="s">
        <v>1547</v>
      </c>
      <c r="V657" s="2" t="s">
        <v>723</v>
      </c>
      <c r="W657" s="2" t="s">
        <v>1548</v>
      </c>
      <c r="X657" s="2">
        <v>2025</v>
      </c>
      <c r="Y657" s="2" t="s">
        <v>40</v>
      </c>
      <c r="Z657" s="4"/>
      <c r="AA657" s="3">
        <v>46210</v>
      </c>
      <c r="AB657" s="2" t="s">
        <v>999</v>
      </c>
      <c r="AC657" s="2">
        <v>481458</v>
      </c>
    </row>
    <row r="658" spans="1:29" ht="102.75" x14ac:dyDescent="0.25">
      <c r="A658" s="2" t="s">
        <v>29</v>
      </c>
      <c r="B658" s="2" t="s">
        <v>42</v>
      </c>
      <c r="C658" s="2" t="s">
        <v>43</v>
      </c>
      <c r="D658" s="2" t="s">
        <v>32</v>
      </c>
      <c r="E658" s="2" t="s">
        <v>1549</v>
      </c>
      <c r="F658" s="2" t="s">
        <v>1550</v>
      </c>
      <c r="G658" s="2">
        <v>1227800</v>
      </c>
      <c r="H658" s="2">
        <v>1</v>
      </c>
      <c r="I658" s="3">
        <v>46210</v>
      </c>
      <c r="J658" s="4"/>
      <c r="K658" s="2">
        <v>4819418</v>
      </c>
      <c r="L658" s="2">
        <v>10000</v>
      </c>
      <c r="M658" s="2" t="s">
        <v>35</v>
      </c>
      <c r="N658" s="5">
        <v>46210</v>
      </c>
      <c r="O658" s="2" t="s">
        <v>1551</v>
      </c>
      <c r="P658" s="2" t="s">
        <v>36</v>
      </c>
      <c r="Q658" s="2" t="s">
        <v>88</v>
      </c>
      <c r="R658" s="3">
        <v>46210</v>
      </c>
      <c r="S658" s="2" t="s">
        <v>38</v>
      </c>
      <c r="T658" s="2" t="s">
        <v>1552</v>
      </c>
      <c r="U658" s="2">
        <v>0</v>
      </c>
      <c r="V658" s="2">
        <v>0</v>
      </c>
      <c r="W658" s="2" t="s">
        <v>1553</v>
      </c>
      <c r="X658" s="2">
        <v>2026</v>
      </c>
      <c r="Y658" s="2" t="s">
        <v>40</v>
      </c>
      <c r="Z658" s="4"/>
      <c r="AA658" s="3">
        <v>46210</v>
      </c>
      <c r="AB658" s="2" t="s">
        <v>35</v>
      </c>
      <c r="AC658" s="2">
        <v>481456</v>
      </c>
    </row>
    <row r="659" spans="1:29" ht="102.75" x14ac:dyDescent="0.25">
      <c r="A659" s="2" t="s">
        <v>29</v>
      </c>
      <c r="B659" s="2" t="s">
        <v>42</v>
      </c>
      <c r="C659" s="2" t="s">
        <v>43</v>
      </c>
      <c r="D659" s="2" t="s">
        <v>32</v>
      </c>
      <c r="E659" s="2" t="s">
        <v>1549</v>
      </c>
      <c r="F659" s="2" t="s">
        <v>41</v>
      </c>
      <c r="G659" s="2">
        <v>1000</v>
      </c>
      <c r="H659" s="2">
        <v>1</v>
      </c>
      <c r="I659" s="3">
        <v>46210</v>
      </c>
      <c r="J659" s="4"/>
      <c r="K659" s="2">
        <v>4819418</v>
      </c>
      <c r="L659" s="2">
        <v>10000</v>
      </c>
      <c r="M659" s="2" t="s">
        <v>35</v>
      </c>
      <c r="N659" s="5">
        <v>46210</v>
      </c>
      <c r="O659" s="2" t="s">
        <v>1551</v>
      </c>
      <c r="P659" s="2" t="s">
        <v>36</v>
      </c>
      <c r="Q659" s="2" t="s">
        <v>88</v>
      </c>
      <c r="R659" s="3">
        <v>46210</v>
      </c>
      <c r="S659" s="2" t="s">
        <v>38</v>
      </c>
      <c r="T659" s="2" t="s">
        <v>1552</v>
      </c>
      <c r="U659" s="2">
        <v>0</v>
      </c>
      <c r="V659" s="2">
        <v>0</v>
      </c>
      <c r="W659" s="2" t="s">
        <v>1553</v>
      </c>
      <c r="X659" s="2">
        <v>2026</v>
      </c>
      <c r="Y659" s="2" t="s">
        <v>40</v>
      </c>
      <c r="Z659" s="4"/>
      <c r="AA659" s="3">
        <v>46210</v>
      </c>
      <c r="AB659" s="2" t="s">
        <v>35</v>
      </c>
      <c r="AC659" s="2">
        <v>481456</v>
      </c>
    </row>
    <row r="660" spans="1:29" ht="64.5" x14ac:dyDescent="0.25">
      <c r="A660" s="2" t="s">
        <v>29</v>
      </c>
      <c r="B660" s="2" t="s">
        <v>42</v>
      </c>
      <c r="C660" s="2" t="s">
        <v>43</v>
      </c>
      <c r="D660" s="2" t="s">
        <v>32</v>
      </c>
      <c r="E660" s="2" t="s">
        <v>1554</v>
      </c>
      <c r="F660" s="2" t="s">
        <v>1555</v>
      </c>
      <c r="G660" s="2">
        <v>937450</v>
      </c>
      <c r="H660" s="2">
        <v>1</v>
      </c>
      <c r="I660" s="3">
        <v>46210</v>
      </c>
      <c r="J660" s="4"/>
      <c r="K660" s="2">
        <v>4819399</v>
      </c>
      <c r="L660" s="2">
        <v>30000</v>
      </c>
      <c r="M660" s="2" t="s">
        <v>86</v>
      </c>
      <c r="N660" s="5">
        <v>46210</v>
      </c>
      <c r="O660" s="2" t="s">
        <v>1556</v>
      </c>
      <c r="P660" s="2" t="s">
        <v>36</v>
      </c>
      <c r="Q660" s="2" t="s">
        <v>88</v>
      </c>
      <c r="R660" s="3">
        <v>46210</v>
      </c>
      <c r="S660" s="2" t="s">
        <v>38</v>
      </c>
      <c r="T660" s="2" t="s">
        <v>1557</v>
      </c>
      <c r="U660" s="2">
        <v>0</v>
      </c>
      <c r="V660" s="2">
        <v>0</v>
      </c>
      <c r="W660" s="2" t="s">
        <v>1558</v>
      </c>
      <c r="X660" s="2">
        <v>2026</v>
      </c>
      <c r="Y660" s="2" t="s">
        <v>40</v>
      </c>
      <c r="Z660" s="4"/>
      <c r="AA660" s="3">
        <v>46210</v>
      </c>
      <c r="AB660" s="2" t="s">
        <v>86</v>
      </c>
      <c r="AC660" s="2">
        <v>481454</v>
      </c>
    </row>
    <row r="661" spans="1:29" ht="64.5" x14ac:dyDescent="0.25">
      <c r="A661" s="2" t="s">
        <v>29</v>
      </c>
      <c r="B661" s="2" t="s">
        <v>42</v>
      </c>
      <c r="C661" s="2" t="s">
        <v>43</v>
      </c>
      <c r="D661" s="2" t="s">
        <v>32</v>
      </c>
      <c r="E661" s="2" t="s">
        <v>1554</v>
      </c>
      <c r="F661" s="2" t="s">
        <v>41</v>
      </c>
      <c r="G661" s="2">
        <v>1000</v>
      </c>
      <c r="H661" s="2">
        <v>1</v>
      </c>
      <c r="I661" s="3">
        <v>46210</v>
      </c>
      <c r="J661" s="4"/>
      <c r="K661" s="2">
        <v>4819399</v>
      </c>
      <c r="L661" s="2">
        <v>30000</v>
      </c>
      <c r="M661" s="2" t="s">
        <v>86</v>
      </c>
      <c r="N661" s="5">
        <v>46210</v>
      </c>
      <c r="O661" s="2" t="s">
        <v>1556</v>
      </c>
      <c r="P661" s="2" t="s">
        <v>36</v>
      </c>
      <c r="Q661" s="2" t="s">
        <v>88</v>
      </c>
      <c r="R661" s="3">
        <v>46210</v>
      </c>
      <c r="S661" s="2" t="s">
        <v>38</v>
      </c>
      <c r="T661" s="2" t="s">
        <v>1557</v>
      </c>
      <c r="U661" s="2">
        <v>0</v>
      </c>
      <c r="V661" s="2">
        <v>0</v>
      </c>
      <c r="W661" s="2" t="s">
        <v>1558</v>
      </c>
      <c r="X661" s="2">
        <v>2026</v>
      </c>
      <c r="Y661" s="2" t="s">
        <v>40</v>
      </c>
      <c r="Z661" s="4"/>
      <c r="AA661" s="3">
        <v>46210</v>
      </c>
      <c r="AB661" s="2" t="s">
        <v>86</v>
      </c>
      <c r="AC661" s="2">
        <v>481454</v>
      </c>
    </row>
    <row r="662" spans="1:29" ht="64.5" x14ac:dyDescent="0.25">
      <c r="A662" s="2" t="s">
        <v>29</v>
      </c>
      <c r="B662" s="2" t="s">
        <v>42</v>
      </c>
      <c r="C662" s="2" t="s">
        <v>43</v>
      </c>
      <c r="D662" s="2" t="s">
        <v>32</v>
      </c>
      <c r="E662" s="2" t="s">
        <v>1559</v>
      </c>
      <c r="F662" s="2" t="s">
        <v>1560</v>
      </c>
      <c r="G662" s="2">
        <v>3095000</v>
      </c>
      <c r="H662" s="2">
        <v>1</v>
      </c>
      <c r="I662" s="3">
        <v>46212</v>
      </c>
      <c r="J662" s="4"/>
      <c r="K662" s="2">
        <v>4819330</v>
      </c>
      <c r="L662" s="2">
        <v>30000</v>
      </c>
      <c r="M662" s="2" t="s">
        <v>235</v>
      </c>
      <c r="N662" s="5">
        <v>46206</v>
      </c>
      <c r="O662" s="2" t="s">
        <v>1561</v>
      </c>
      <c r="P662" s="2" t="s">
        <v>36</v>
      </c>
      <c r="Q662" s="2" t="s">
        <v>79</v>
      </c>
      <c r="R662" s="3">
        <v>46206</v>
      </c>
      <c r="S662" s="2" t="s">
        <v>38</v>
      </c>
      <c r="T662" s="2" t="s">
        <v>1562</v>
      </c>
      <c r="U662" s="2" t="s">
        <v>1563</v>
      </c>
      <c r="V662" s="2" t="s">
        <v>1564</v>
      </c>
      <c r="W662" s="2" t="s">
        <v>1565</v>
      </c>
      <c r="X662" s="2">
        <v>2026</v>
      </c>
      <c r="Y662" s="2" t="s">
        <v>40</v>
      </c>
      <c r="Z662" s="4"/>
      <c r="AA662" s="3">
        <v>46210</v>
      </c>
      <c r="AB662" s="2" t="s">
        <v>235</v>
      </c>
      <c r="AC662" s="2">
        <v>481444</v>
      </c>
    </row>
    <row r="663" spans="1:29" ht="39" x14ac:dyDescent="0.25">
      <c r="A663" s="2" t="s">
        <v>29</v>
      </c>
      <c r="B663" s="2" t="s">
        <v>42</v>
      </c>
      <c r="C663" s="2" t="s">
        <v>43</v>
      </c>
      <c r="D663" s="2" t="s">
        <v>32</v>
      </c>
      <c r="E663" s="2" t="s">
        <v>1559</v>
      </c>
      <c r="F663" s="2" t="s">
        <v>41</v>
      </c>
      <c r="G663" s="2">
        <v>1000</v>
      </c>
      <c r="H663" s="2">
        <v>1</v>
      </c>
      <c r="I663" s="3">
        <v>46212</v>
      </c>
      <c r="J663" s="4"/>
      <c r="K663" s="2">
        <v>4819330</v>
      </c>
      <c r="L663" s="2">
        <v>30000</v>
      </c>
      <c r="M663" s="2" t="s">
        <v>235</v>
      </c>
      <c r="N663" s="5">
        <v>46206</v>
      </c>
      <c r="O663" s="2" t="s">
        <v>1561</v>
      </c>
      <c r="P663" s="2" t="s">
        <v>36</v>
      </c>
      <c r="Q663" s="2" t="s">
        <v>79</v>
      </c>
      <c r="R663" s="3">
        <v>46206</v>
      </c>
      <c r="S663" s="2" t="s">
        <v>38</v>
      </c>
      <c r="T663" s="2" t="s">
        <v>1562</v>
      </c>
      <c r="U663" s="2" t="s">
        <v>1563</v>
      </c>
      <c r="V663" s="2" t="s">
        <v>1564</v>
      </c>
      <c r="W663" s="2" t="s">
        <v>1565</v>
      </c>
      <c r="X663" s="2">
        <v>2026</v>
      </c>
      <c r="Y663" s="2" t="s">
        <v>40</v>
      </c>
      <c r="Z663" s="4"/>
      <c r="AA663" s="3">
        <v>46210</v>
      </c>
      <c r="AB663" s="2" t="s">
        <v>235</v>
      </c>
      <c r="AC663" s="2">
        <v>481444</v>
      </c>
    </row>
    <row r="664" spans="1:29" ht="64.5" x14ac:dyDescent="0.25">
      <c r="A664" s="2" t="s">
        <v>29</v>
      </c>
      <c r="B664" s="2" t="s">
        <v>42</v>
      </c>
      <c r="C664" s="2" t="s">
        <v>43</v>
      </c>
      <c r="D664" s="2" t="s">
        <v>32</v>
      </c>
      <c r="E664" s="2" t="s">
        <v>1566</v>
      </c>
      <c r="F664" s="2" t="s">
        <v>1567</v>
      </c>
      <c r="G664" s="2">
        <v>2270000</v>
      </c>
      <c r="H664" s="2">
        <v>1</v>
      </c>
      <c r="I664" s="3">
        <v>46211</v>
      </c>
      <c r="J664" s="4"/>
      <c r="K664" s="2">
        <v>4819321</v>
      </c>
      <c r="L664" s="2">
        <v>45400</v>
      </c>
      <c r="M664" s="2" t="s">
        <v>103</v>
      </c>
      <c r="N664" s="5">
        <v>46210</v>
      </c>
      <c r="O664" s="2" t="s">
        <v>1568</v>
      </c>
      <c r="P664" s="2" t="s">
        <v>36</v>
      </c>
      <c r="Q664" s="2" t="s">
        <v>50</v>
      </c>
      <c r="R664" s="3">
        <v>46210</v>
      </c>
      <c r="S664" s="2" t="s">
        <v>38</v>
      </c>
      <c r="T664" s="2" t="s">
        <v>52</v>
      </c>
      <c r="U664" s="2">
        <v>0</v>
      </c>
      <c r="V664" s="2">
        <v>0</v>
      </c>
      <c r="W664" s="2" t="s">
        <v>154</v>
      </c>
      <c r="X664" s="2">
        <v>2026</v>
      </c>
      <c r="Y664" s="2" t="s">
        <v>40</v>
      </c>
      <c r="Z664" s="4"/>
      <c r="AA664" s="3">
        <v>46210</v>
      </c>
      <c r="AB664" s="2" t="s">
        <v>103</v>
      </c>
      <c r="AC664" s="2">
        <v>481442</v>
      </c>
    </row>
    <row r="665" spans="1:29" ht="51.75" x14ac:dyDescent="0.25">
      <c r="A665" s="2" t="s">
        <v>29</v>
      </c>
      <c r="B665" s="2" t="s">
        <v>42</v>
      </c>
      <c r="C665" s="2" t="s">
        <v>43</v>
      </c>
      <c r="D665" s="2" t="s">
        <v>32</v>
      </c>
      <c r="E665" s="2" t="s">
        <v>1566</v>
      </c>
      <c r="F665" s="2" t="s">
        <v>41</v>
      </c>
      <c r="G665" s="2">
        <v>1000</v>
      </c>
      <c r="H665" s="2">
        <v>1</v>
      </c>
      <c r="I665" s="3">
        <v>46211</v>
      </c>
      <c r="J665" s="4"/>
      <c r="K665" s="2">
        <v>4819321</v>
      </c>
      <c r="L665" s="2">
        <v>45400</v>
      </c>
      <c r="M665" s="2" t="s">
        <v>103</v>
      </c>
      <c r="N665" s="5">
        <v>46210</v>
      </c>
      <c r="O665" s="2" t="s">
        <v>1568</v>
      </c>
      <c r="P665" s="2" t="s">
        <v>36</v>
      </c>
      <c r="Q665" s="2" t="s">
        <v>50</v>
      </c>
      <c r="R665" s="3">
        <v>46210</v>
      </c>
      <c r="S665" s="2" t="s">
        <v>38</v>
      </c>
      <c r="T665" s="2" t="s">
        <v>52</v>
      </c>
      <c r="U665" s="2">
        <v>0</v>
      </c>
      <c r="V665" s="2">
        <v>0</v>
      </c>
      <c r="W665" s="2" t="s">
        <v>154</v>
      </c>
      <c r="X665" s="2">
        <v>2026</v>
      </c>
      <c r="Y665" s="2" t="s">
        <v>40</v>
      </c>
      <c r="Z665" s="4"/>
      <c r="AA665" s="3">
        <v>46210</v>
      </c>
      <c r="AB665" s="2" t="s">
        <v>103</v>
      </c>
      <c r="AC665" s="2">
        <v>481442</v>
      </c>
    </row>
    <row r="666" spans="1:29" ht="64.5" x14ac:dyDescent="0.25">
      <c r="A666" s="2" t="s">
        <v>29</v>
      </c>
      <c r="B666" s="2" t="s">
        <v>42</v>
      </c>
      <c r="C666" s="2" t="s">
        <v>43</v>
      </c>
      <c r="D666" s="2" t="s">
        <v>32</v>
      </c>
      <c r="E666" s="2" t="s">
        <v>1569</v>
      </c>
      <c r="F666" s="2" t="s">
        <v>1570</v>
      </c>
      <c r="G666" s="2">
        <v>2280000</v>
      </c>
      <c r="H666" s="2">
        <v>1</v>
      </c>
      <c r="I666" s="3">
        <v>46218</v>
      </c>
      <c r="J666" s="4"/>
      <c r="K666" s="2">
        <v>4819208</v>
      </c>
      <c r="L666" s="2">
        <v>45600</v>
      </c>
      <c r="M666" s="2" t="s">
        <v>192</v>
      </c>
      <c r="N666" s="5">
        <v>46210</v>
      </c>
      <c r="O666" s="2" t="s">
        <v>1571</v>
      </c>
      <c r="P666" s="2" t="s">
        <v>36</v>
      </c>
      <c r="Q666" s="2" t="s">
        <v>50</v>
      </c>
      <c r="R666" s="3">
        <v>46218</v>
      </c>
      <c r="S666" s="2" t="s">
        <v>38</v>
      </c>
      <c r="T666" s="2" t="s">
        <v>52</v>
      </c>
      <c r="U666" s="2" t="s">
        <v>1572</v>
      </c>
      <c r="V666" s="2" t="s">
        <v>1573</v>
      </c>
      <c r="W666" s="2" t="s">
        <v>687</v>
      </c>
      <c r="X666" s="2">
        <v>2026</v>
      </c>
      <c r="Y666" s="2" t="s">
        <v>40</v>
      </c>
      <c r="Z666" s="4"/>
      <c r="AA666" s="3">
        <v>46210</v>
      </c>
      <c r="AB666" s="2" t="s">
        <v>192</v>
      </c>
      <c r="AC666" s="2">
        <v>481424</v>
      </c>
    </row>
    <row r="667" spans="1:29" ht="51.75" x14ac:dyDescent="0.25">
      <c r="A667" s="2" t="s">
        <v>29</v>
      </c>
      <c r="B667" s="2" t="s">
        <v>42</v>
      </c>
      <c r="C667" s="2" t="s">
        <v>43</v>
      </c>
      <c r="D667" s="2" t="s">
        <v>32</v>
      </c>
      <c r="E667" s="2" t="s">
        <v>1569</v>
      </c>
      <c r="F667" s="2" t="s">
        <v>41</v>
      </c>
      <c r="G667" s="2">
        <v>1000</v>
      </c>
      <c r="H667" s="2">
        <v>1</v>
      </c>
      <c r="I667" s="3">
        <v>46218</v>
      </c>
      <c r="J667" s="4"/>
      <c r="K667" s="2">
        <v>4819208</v>
      </c>
      <c r="L667" s="2">
        <v>45600</v>
      </c>
      <c r="M667" s="2" t="s">
        <v>192</v>
      </c>
      <c r="N667" s="5">
        <v>46210</v>
      </c>
      <c r="O667" s="2" t="s">
        <v>1571</v>
      </c>
      <c r="P667" s="2" t="s">
        <v>36</v>
      </c>
      <c r="Q667" s="2" t="s">
        <v>50</v>
      </c>
      <c r="R667" s="3">
        <v>46218</v>
      </c>
      <c r="S667" s="2" t="s">
        <v>38</v>
      </c>
      <c r="T667" s="2" t="s">
        <v>52</v>
      </c>
      <c r="U667" s="2" t="s">
        <v>1572</v>
      </c>
      <c r="V667" s="2" t="s">
        <v>1573</v>
      </c>
      <c r="W667" s="2" t="s">
        <v>687</v>
      </c>
      <c r="X667" s="2">
        <v>2026</v>
      </c>
      <c r="Y667" s="2" t="s">
        <v>40</v>
      </c>
      <c r="Z667" s="4"/>
      <c r="AA667" s="3">
        <v>46210</v>
      </c>
      <c r="AB667" s="2" t="s">
        <v>192</v>
      </c>
      <c r="AC667" s="2">
        <v>481424</v>
      </c>
    </row>
    <row r="668" spans="1:29" ht="102.75" x14ac:dyDescent="0.25">
      <c r="A668" s="2" t="s">
        <v>29</v>
      </c>
      <c r="B668" s="2" t="s">
        <v>42</v>
      </c>
      <c r="C668" s="2" t="s">
        <v>43</v>
      </c>
      <c r="D668" s="2" t="s">
        <v>32</v>
      </c>
      <c r="E668" s="2" t="s">
        <v>1574</v>
      </c>
      <c r="F668" s="2" t="s">
        <v>1575</v>
      </c>
      <c r="G668" s="2">
        <v>4674000</v>
      </c>
      <c r="H668" s="2">
        <v>1</v>
      </c>
      <c r="I668" s="3">
        <v>46212</v>
      </c>
      <c r="J668" s="4"/>
      <c r="K668" s="2">
        <v>3849467</v>
      </c>
      <c r="L668" s="2">
        <v>20000</v>
      </c>
      <c r="M668" s="2" t="s">
        <v>35</v>
      </c>
      <c r="N668" s="5">
        <v>46210</v>
      </c>
      <c r="O668" s="2" t="s">
        <v>1576</v>
      </c>
      <c r="P668" s="2" t="s">
        <v>36</v>
      </c>
      <c r="Q668" s="2" t="s">
        <v>1046</v>
      </c>
      <c r="R668" s="3">
        <v>46210</v>
      </c>
      <c r="S668" s="2" t="s">
        <v>38</v>
      </c>
      <c r="T668" s="2" t="s">
        <v>1021</v>
      </c>
      <c r="U668" s="2">
        <v>0</v>
      </c>
      <c r="V668" s="2" t="s">
        <v>1577</v>
      </c>
      <c r="W668" s="2" t="s">
        <v>1578</v>
      </c>
      <c r="X668" s="2">
        <v>2026</v>
      </c>
      <c r="Y668" s="2" t="s">
        <v>40</v>
      </c>
      <c r="Z668" s="4"/>
      <c r="AA668" s="3">
        <v>46210</v>
      </c>
      <c r="AB668" s="2" t="s">
        <v>35</v>
      </c>
      <c r="AC668" s="2">
        <v>481418</v>
      </c>
    </row>
    <row r="669" spans="1:29" ht="102.75" x14ac:dyDescent="0.25">
      <c r="A669" s="2" t="s">
        <v>29</v>
      </c>
      <c r="B669" s="2" t="s">
        <v>42</v>
      </c>
      <c r="C669" s="2" t="s">
        <v>43</v>
      </c>
      <c r="D669" s="2" t="s">
        <v>32</v>
      </c>
      <c r="E669" s="2" t="s">
        <v>1574</v>
      </c>
      <c r="F669" s="2" t="s">
        <v>41</v>
      </c>
      <c r="G669" s="2">
        <v>1000</v>
      </c>
      <c r="H669" s="2">
        <v>1</v>
      </c>
      <c r="I669" s="3">
        <v>46212</v>
      </c>
      <c r="J669" s="4"/>
      <c r="K669" s="2">
        <v>3849467</v>
      </c>
      <c r="L669" s="2">
        <v>20000</v>
      </c>
      <c r="M669" s="2" t="s">
        <v>35</v>
      </c>
      <c r="N669" s="5">
        <v>46210</v>
      </c>
      <c r="O669" s="2" t="s">
        <v>1576</v>
      </c>
      <c r="P669" s="2" t="s">
        <v>36</v>
      </c>
      <c r="Q669" s="2" t="s">
        <v>1046</v>
      </c>
      <c r="R669" s="3">
        <v>46210</v>
      </c>
      <c r="S669" s="2" t="s">
        <v>38</v>
      </c>
      <c r="T669" s="2" t="s">
        <v>1021</v>
      </c>
      <c r="U669" s="2">
        <v>0</v>
      </c>
      <c r="V669" s="2" t="s">
        <v>1577</v>
      </c>
      <c r="W669" s="2" t="s">
        <v>1578</v>
      </c>
      <c r="X669" s="2">
        <v>2026</v>
      </c>
      <c r="Y669" s="2" t="s">
        <v>40</v>
      </c>
      <c r="Z669" s="4"/>
      <c r="AA669" s="3">
        <v>46210</v>
      </c>
      <c r="AB669" s="2" t="s">
        <v>35</v>
      </c>
      <c r="AC669" s="2">
        <v>481418</v>
      </c>
    </row>
    <row r="670" spans="1:29" ht="51.75" x14ac:dyDescent="0.25">
      <c r="A670" s="2" t="s">
        <v>29</v>
      </c>
      <c r="B670" s="2" t="s">
        <v>42</v>
      </c>
      <c r="C670" s="2" t="s">
        <v>43</v>
      </c>
      <c r="D670" s="2" t="s">
        <v>32</v>
      </c>
      <c r="E670" s="2" t="s">
        <v>1579</v>
      </c>
      <c r="F670" s="2" t="s">
        <v>1580</v>
      </c>
      <c r="G670" s="2">
        <v>4080000</v>
      </c>
      <c r="H670" s="2">
        <v>1</v>
      </c>
      <c r="I670" s="3">
        <v>46210</v>
      </c>
      <c r="J670" s="4"/>
      <c r="K670" s="2">
        <v>4818882</v>
      </c>
      <c r="L670" s="2">
        <v>30000</v>
      </c>
      <c r="M670" s="2" t="s">
        <v>235</v>
      </c>
      <c r="N670" s="5">
        <v>46209</v>
      </c>
      <c r="O670" s="2" t="s">
        <v>1581</v>
      </c>
      <c r="P670" s="2" t="s">
        <v>36</v>
      </c>
      <c r="Q670" s="2" t="s">
        <v>463</v>
      </c>
      <c r="R670" s="3">
        <v>46209</v>
      </c>
      <c r="S670" s="2" t="s">
        <v>38</v>
      </c>
      <c r="T670" s="2" t="s">
        <v>161</v>
      </c>
      <c r="U670" s="2">
        <v>0</v>
      </c>
      <c r="V670" s="2" t="s">
        <v>1582</v>
      </c>
      <c r="W670" s="2" t="s">
        <v>1583</v>
      </c>
      <c r="X670" s="2">
        <v>2026</v>
      </c>
      <c r="Y670" s="2" t="s">
        <v>40</v>
      </c>
      <c r="Z670" s="4"/>
      <c r="AA670" s="3">
        <v>46210</v>
      </c>
      <c r="AB670" s="2" t="s">
        <v>235</v>
      </c>
      <c r="AC670" s="2">
        <v>481416</v>
      </c>
    </row>
    <row r="671" spans="1:29" ht="39" x14ac:dyDescent="0.25">
      <c r="A671" s="2" t="s">
        <v>29</v>
      </c>
      <c r="B671" s="2" t="s">
        <v>42</v>
      </c>
      <c r="C671" s="2" t="s">
        <v>43</v>
      </c>
      <c r="D671" s="2" t="s">
        <v>32</v>
      </c>
      <c r="E671" s="2" t="s">
        <v>1579</v>
      </c>
      <c r="F671" s="2" t="s">
        <v>41</v>
      </c>
      <c r="G671" s="2">
        <v>1000</v>
      </c>
      <c r="H671" s="2">
        <v>1</v>
      </c>
      <c r="I671" s="3">
        <v>46210</v>
      </c>
      <c r="J671" s="4"/>
      <c r="K671" s="2">
        <v>4818882</v>
      </c>
      <c r="L671" s="2">
        <v>30000</v>
      </c>
      <c r="M671" s="2" t="s">
        <v>235</v>
      </c>
      <c r="N671" s="5">
        <v>46209</v>
      </c>
      <c r="O671" s="2" t="s">
        <v>1581</v>
      </c>
      <c r="P671" s="2" t="s">
        <v>36</v>
      </c>
      <c r="Q671" s="2" t="s">
        <v>463</v>
      </c>
      <c r="R671" s="3">
        <v>46209</v>
      </c>
      <c r="S671" s="2" t="s">
        <v>38</v>
      </c>
      <c r="T671" s="2" t="s">
        <v>161</v>
      </c>
      <c r="U671" s="2">
        <v>0</v>
      </c>
      <c r="V671" s="2" t="s">
        <v>1582</v>
      </c>
      <c r="W671" s="2" t="s">
        <v>1583</v>
      </c>
      <c r="X671" s="2">
        <v>2026</v>
      </c>
      <c r="Y671" s="2" t="s">
        <v>40</v>
      </c>
      <c r="Z671" s="4"/>
      <c r="AA671" s="3">
        <v>46210</v>
      </c>
      <c r="AB671" s="2" t="s">
        <v>235</v>
      </c>
      <c r="AC671" s="2">
        <v>481416</v>
      </c>
    </row>
    <row r="672" spans="1:29" ht="64.5" x14ac:dyDescent="0.25">
      <c r="A672" s="2" t="s">
        <v>29</v>
      </c>
      <c r="B672" s="2" t="s">
        <v>42</v>
      </c>
      <c r="C672" s="2" t="s">
        <v>31</v>
      </c>
      <c r="D672" s="2" t="s">
        <v>32</v>
      </c>
      <c r="E672" s="2" t="s">
        <v>1584</v>
      </c>
      <c r="F672" s="2" t="s">
        <v>1585</v>
      </c>
      <c r="G672" s="2">
        <v>2200000</v>
      </c>
      <c r="H672" s="2">
        <v>1</v>
      </c>
      <c r="I672" s="3">
        <v>46217</v>
      </c>
      <c r="J672" s="4"/>
      <c r="K672" s="2">
        <v>4819096</v>
      </c>
      <c r="L672" s="2">
        <v>30000</v>
      </c>
      <c r="M672" s="2" t="s">
        <v>126</v>
      </c>
      <c r="N672" s="4"/>
      <c r="O672" s="4"/>
      <c r="P672" s="2" t="s">
        <v>36</v>
      </c>
      <c r="Q672" s="2" t="s">
        <v>71</v>
      </c>
      <c r="R672" s="4"/>
      <c r="S672" s="2" t="s">
        <v>38</v>
      </c>
      <c r="T672" s="2" t="s">
        <v>72</v>
      </c>
      <c r="U672" s="4"/>
      <c r="V672" s="2" t="s">
        <v>723</v>
      </c>
      <c r="W672" s="2" t="s">
        <v>603</v>
      </c>
      <c r="X672" s="2">
        <v>2026</v>
      </c>
      <c r="Y672" s="2" t="s">
        <v>40</v>
      </c>
      <c r="Z672" s="4"/>
      <c r="AA672" s="3">
        <v>46210</v>
      </c>
      <c r="AB672" s="2" t="s">
        <v>126</v>
      </c>
      <c r="AC672" s="2">
        <v>481414</v>
      </c>
    </row>
    <row r="673" spans="1:29" ht="51.75" x14ac:dyDescent="0.25">
      <c r="A673" s="2" t="s">
        <v>29</v>
      </c>
      <c r="B673" s="2" t="s">
        <v>42</v>
      </c>
      <c r="C673" s="2" t="s">
        <v>31</v>
      </c>
      <c r="D673" s="2" t="s">
        <v>32</v>
      </c>
      <c r="E673" s="2" t="s">
        <v>1584</v>
      </c>
      <c r="F673" s="2" t="s">
        <v>41</v>
      </c>
      <c r="G673" s="2">
        <v>1000</v>
      </c>
      <c r="H673" s="2">
        <v>1</v>
      </c>
      <c r="I673" s="3">
        <v>46217</v>
      </c>
      <c r="J673" s="4"/>
      <c r="K673" s="2">
        <v>4819096</v>
      </c>
      <c r="L673" s="2">
        <v>30000</v>
      </c>
      <c r="M673" s="2" t="s">
        <v>126</v>
      </c>
      <c r="N673" s="4"/>
      <c r="O673" s="4"/>
      <c r="P673" s="2" t="s">
        <v>36</v>
      </c>
      <c r="Q673" s="2" t="s">
        <v>71</v>
      </c>
      <c r="R673" s="4"/>
      <c r="S673" s="2" t="s">
        <v>38</v>
      </c>
      <c r="T673" s="2" t="s">
        <v>72</v>
      </c>
      <c r="U673" s="4"/>
      <c r="V673" s="2" t="s">
        <v>723</v>
      </c>
      <c r="W673" s="2" t="s">
        <v>603</v>
      </c>
      <c r="X673" s="2">
        <v>2026</v>
      </c>
      <c r="Y673" s="2" t="s">
        <v>40</v>
      </c>
      <c r="Z673" s="4"/>
      <c r="AA673" s="3">
        <v>46210</v>
      </c>
      <c r="AB673" s="2" t="s">
        <v>126</v>
      </c>
      <c r="AC673" s="2">
        <v>481414</v>
      </c>
    </row>
    <row r="674" spans="1:29" ht="64.5" x14ac:dyDescent="0.25">
      <c r="A674" s="2" t="s">
        <v>29</v>
      </c>
      <c r="B674" s="2" t="s">
        <v>42</v>
      </c>
      <c r="C674" s="2" t="s">
        <v>43</v>
      </c>
      <c r="D674" s="2" t="s">
        <v>32</v>
      </c>
      <c r="E674" s="2" t="s">
        <v>1586</v>
      </c>
      <c r="F674" s="2" t="s">
        <v>1587</v>
      </c>
      <c r="G674" s="2">
        <v>2620000</v>
      </c>
      <c r="H674" s="2">
        <v>1</v>
      </c>
      <c r="I674" s="3">
        <v>46210</v>
      </c>
      <c r="J674" s="4"/>
      <c r="K674" s="2">
        <v>4819032</v>
      </c>
      <c r="L674" s="2">
        <v>26200</v>
      </c>
      <c r="M674" s="2" t="s">
        <v>94</v>
      </c>
      <c r="N674" s="5">
        <v>46210</v>
      </c>
      <c r="O674" s="2">
        <v>707</v>
      </c>
      <c r="P674" s="2" t="s">
        <v>36</v>
      </c>
      <c r="Q674" s="2" t="s">
        <v>440</v>
      </c>
      <c r="R674" s="3">
        <v>46210</v>
      </c>
      <c r="S674" s="2" t="s">
        <v>97</v>
      </c>
      <c r="T674" s="2" t="s">
        <v>52</v>
      </c>
      <c r="U674" s="2" t="s">
        <v>1588</v>
      </c>
      <c r="V674" s="2">
        <v>0</v>
      </c>
      <c r="W674" s="2" t="s">
        <v>105</v>
      </c>
      <c r="X674" s="2">
        <v>2026</v>
      </c>
      <c r="Y674" s="2" t="s">
        <v>40</v>
      </c>
      <c r="Z674" s="4"/>
      <c r="AA674" s="3">
        <v>46210</v>
      </c>
      <c r="AB674" s="2" t="s">
        <v>94</v>
      </c>
      <c r="AC674" s="2">
        <v>481374</v>
      </c>
    </row>
    <row r="675" spans="1:29" ht="51.75" x14ac:dyDescent="0.25">
      <c r="A675" s="2" t="s">
        <v>29</v>
      </c>
      <c r="B675" s="2" t="s">
        <v>42</v>
      </c>
      <c r="C675" s="2" t="s">
        <v>43</v>
      </c>
      <c r="D675" s="2" t="s">
        <v>32</v>
      </c>
      <c r="E675" s="2" t="s">
        <v>1586</v>
      </c>
      <c r="F675" s="2" t="s">
        <v>41</v>
      </c>
      <c r="G675" s="2">
        <v>1000</v>
      </c>
      <c r="H675" s="2">
        <v>1</v>
      </c>
      <c r="I675" s="3">
        <v>46210</v>
      </c>
      <c r="J675" s="4"/>
      <c r="K675" s="2">
        <v>4819032</v>
      </c>
      <c r="L675" s="2">
        <v>26200</v>
      </c>
      <c r="M675" s="2" t="s">
        <v>94</v>
      </c>
      <c r="N675" s="5">
        <v>46210</v>
      </c>
      <c r="O675" s="2">
        <v>707</v>
      </c>
      <c r="P675" s="2" t="s">
        <v>36</v>
      </c>
      <c r="Q675" s="2" t="s">
        <v>440</v>
      </c>
      <c r="R675" s="3">
        <v>46210</v>
      </c>
      <c r="S675" s="2" t="s">
        <v>97</v>
      </c>
      <c r="T675" s="2" t="s">
        <v>52</v>
      </c>
      <c r="U675" s="2" t="s">
        <v>1588</v>
      </c>
      <c r="V675" s="2">
        <v>0</v>
      </c>
      <c r="W675" s="2" t="s">
        <v>105</v>
      </c>
      <c r="X675" s="2">
        <v>2026</v>
      </c>
      <c r="Y675" s="2" t="s">
        <v>40</v>
      </c>
      <c r="Z675" s="4"/>
      <c r="AA675" s="3">
        <v>46210</v>
      </c>
      <c r="AB675" s="2" t="s">
        <v>94</v>
      </c>
      <c r="AC675" s="2">
        <v>481374</v>
      </c>
    </row>
    <row r="676" spans="1:29" ht="64.5" x14ac:dyDescent="0.25">
      <c r="A676" s="2" t="s">
        <v>29</v>
      </c>
      <c r="B676" s="2" t="s">
        <v>42</v>
      </c>
      <c r="C676" s="2" t="s">
        <v>43</v>
      </c>
      <c r="D676" s="2" t="s">
        <v>32</v>
      </c>
      <c r="E676" s="2" t="s">
        <v>1589</v>
      </c>
      <c r="F676" s="2" t="s">
        <v>1590</v>
      </c>
      <c r="G676" s="2">
        <v>1970000</v>
      </c>
      <c r="H676" s="2">
        <v>1</v>
      </c>
      <c r="I676" s="3">
        <v>46210</v>
      </c>
      <c r="J676" s="4"/>
      <c r="K676" s="2">
        <v>4818986</v>
      </c>
      <c r="L676" s="2">
        <v>39400</v>
      </c>
      <c r="M676" s="2" t="s">
        <v>103</v>
      </c>
      <c r="N676" s="5">
        <v>46210</v>
      </c>
      <c r="O676" s="2" t="s">
        <v>1591</v>
      </c>
      <c r="P676" s="2" t="s">
        <v>36</v>
      </c>
      <c r="Q676" s="2" t="s">
        <v>61</v>
      </c>
      <c r="R676" s="3">
        <v>46210</v>
      </c>
      <c r="S676" s="2" t="s">
        <v>38</v>
      </c>
      <c r="T676" s="2" t="s">
        <v>63</v>
      </c>
      <c r="U676" s="2">
        <v>0</v>
      </c>
      <c r="V676" s="2">
        <v>0</v>
      </c>
      <c r="W676" s="2" t="s">
        <v>64</v>
      </c>
      <c r="X676" s="2">
        <v>2026</v>
      </c>
      <c r="Y676" s="2" t="s">
        <v>40</v>
      </c>
      <c r="Z676" s="4"/>
      <c r="AA676" s="3">
        <v>46210</v>
      </c>
      <c r="AB676" s="2" t="s">
        <v>103</v>
      </c>
      <c r="AC676" s="2">
        <v>481366</v>
      </c>
    </row>
    <row r="677" spans="1:29" ht="51.75" x14ac:dyDescent="0.25">
      <c r="A677" s="2" t="s">
        <v>29</v>
      </c>
      <c r="B677" s="2" t="s">
        <v>42</v>
      </c>
      <c r="C677" s="2" t="s">
        <v>43</v>
      </c>
      <c r="D677" s="2" t="s">
        <v>32</v>
      </c>
      <c r="E677" s="2" t="s">
        <v>1589</v>
      </c>
      <c r="F677" s="2" t="s">
        <v>41</v>
      </c>
      <c r="G677" s="2">
        <v>1000</v>
      </c>
      <c r="H677" s="2">
        <v>1</v>
      </c>
      <c r="I677" s="3">
        <v>46210</v>
      </c>
      <c r="J677" s="4"/>
      <c r="K677" s="2">
        <v>4818986</v>
      </c>
      <c r="L677" s="2">
        <v>39400</v>
      </c>
      <c r="M677" s="2" t="s">
        <v>103</v>
      </c>
      <c r="N677" s="5">
        <v>46210</v>
      </c>
      <c r="O677" s="2" t="s">
        <v>1591</v>
      </c>
      <c r="P677" s="2" t="s">
        <v>36</v>
      </c>
      <c r="Q677" s="2" t="s">
        <v>61</v>
      </c>
      <c r="R677" s="3">
        <v>46210</v>
      </c>
      <c r="S677" s="2" t="s">
        <v>38</v>
      </c>
      <c r="T677" s="2" t="s">
        <v>63</v>
      </c>
      <c r="U677" s="2">
        <v>0</v>
      </c>
      <c r="V677" s="2">
        <v>0</v>
      </c>
      <c r="W677" s="2" t="s">
        <v>64</v>
      </c>
      <c r="X677" s="2">
        <v>2026</v>
      </c>
      <c r="Y677" s="2" t="s">
        <v>40</v>
      </c>
      <c r="Z677" s="4"/>
      <c r="AA677" s="3">
        <v>46210</v>
      </c>
      <c r="AB677" s="2" t="s">
        <v>103</v>
      </c>
      <c r="AC677" s="2">
        <v>481366</v>
      </c>
    </row>
    <row r="678" spans="1:29" ht="64.5" x14ac:dyDescent="0.25">
      <c r="A678" s="2" t="s">
        <v>29</v>
      </c>
      <c r="B678" s="2" t="s">
        <v>42</v>
      </c>
      <c r="C678" s="2" t="s">
        <v>43</v>
      </c>
      <c r="D678" s="2" t="s">
        <v>32</v>
      </c>
      <c r="E678" s="2" t="s">
        <v>1592</v>
      </c>
      <c r="F678" s="2" t="s">
        <v>1593</v>
      </c>
      <c r="G678" s="2">
        <v>2270000</v>
      </c>
      <c r="H678" s="2">
        <v>1</v>
      </c>
      <c r="I678" s="3">
        <v>46212</v>
      </c>
      <c r="J678" s="4"/>
      <c r="K678" s="2">
        <v>4818906</v>
      </c>
      <c r="L678" s="2">
        <v>45400</v>
      </c>
      <c r="M678" s="2" t="s">
        <v>287</v>
      </c>
      <c r="N678" s="5">
        <v>46212</v>
      </c>
      <c r="O678" s="2">
        <v>654</v>
      </c>
      <c r="P678" s="2" t="s">
        <v>36</v>
      </c>
      <c r="Q678" s="2" t="s">
        <v>50</v>
      </c>
      <c r="R678" s="3">
        <v>46212</v>
      </c>
      <c r="S678" s="2" t="s">
        <v>288</v>
      </c>
      <c r="T678" s="2" t="s">
        <v>52</v>
      </c>
      <c r="U678" s="2">
        <v>0</v>
      </c>
      <c r="V678" s="2">
        <v>0</v>
      </c>
      <c r="W678" s="2" t="s">
        <v>154</v>
      </c>
      <c r="X678" s="2">
        <v>2026</v>
      </c>
      <c r="Y678" s="2" t="s">
        <v>40</v>
      </c>
      <c r="Z678" s="4"/>
      <c r="AA678" s="3">
        <v>46210</v>
      </c>
      <c r="AB678" s="2" t="s">
        <v>287</v>
      </c>
      <c r="AC678" s="2">
        <v>481358</v>
      </c>
    </row>
    <row r="679" spans="1:29" ht="51.75" x14ac:dyDescent="0.25">
      <c r="A679" s="2" t="s">
        <v>29</v>
      </c>
      <c r="B679" s="2" t="s">
        <v>42</v>
      </c>
      <c r="C679" s="2" t="s">
        <v>43</v>
      </c>
      <c r="D679" s="2" t="s">
        <v>32</v>
      </c>
      <c r="E679" s="2" t="s">
        <v>1592</v>
      </c>
      <c r="F679" s="2" t="s">
        <v>41</v>
      </c>
      <c r="G679" s="2">
        <v>1000</v>
      </c>
      <c r="H679" s="2">
        <v>1</v>
      </c>
      <c r="I679" s="3">
        <v>46212</v>
      </c>
      <c r="J679" s="4"/>
      <c r="K679" s="2">
        <v>4818906</v>
      </c>
      <c r="L679" s="2">
        <v>45400</v>
      </c>
      <c r="M679" s="2" t="s">
        <v>287</v>
      </c>
      <c r="N679" s="5">
        <v>46212</v>
      </c>
      <c r="O679" s="2">
        <v>654</v>
      </c>
      <c r="P679" s="2" t="s">
        <v>36</v>
      </c>
      <c r="Q679" s="2" t="s">
        <v>50</v>
      </c>
      <c r="R679" s="3">
        <v>46212</v>
      </c>
      <c r="S679" s="2" t="s">
        <v>288</v>
      </c>
      <c r="T679" s="2" t="s">
        <v>52</v>
      </c>
      <c r="U679" s="2">
        <v>0</v>
      </c>
      <c r="V679" s="2">
        <v>0</v>
      </c>
      <c r="W679" s="2" t="s">
        <v>154</v>
      </c>
      <c r="X679" s="2">
        <v>2026</v>
      </c>
      <c r="Y679" s="2" t="s">
        <v>40</v>
      </c>
      <c r="Z679" s="4"/>
      <c r="AA679" s="3">
        <v>46210</v>
      </c>
      <c r="AB679" s="2" t="s">
        <v>287</v>
      </c>
      <c r="AC679" s="2">
        <v>481358</v>
      </c>
    </row>
    <row r="680" spans="1:29" ht="64.5" x14ac:dyDescent="0.25">
      <c r="A680" s="2" t="s">
        <v>29</v>
      </c>
      <c r="B680" s="2" t="s">
        <v>42</v>
      </c>
      <c r="C680" s="2" t="s">
        <v>31</v>
      </c>
      <c r="D680" s="2" t="s">
        <v>32</v>
      </c>
      <c r="E680" s="2" t="s">
        <v>1594</v>
      </c>
      <c r="F680" s="2" t="s">
        <v>1595</v>
      </c>
      <c r="G680" s="2">
        <v>3620000</v>
      </c>
      <c r="H680" s="2">
        <v>1</v>
      </c>
      <c r="I680" s="3">
        <v>46217</v>
      </c>
      <c r="J680" s="4"/>
      <c r="K680" s="2">
        <v>285274</v>
      </c>
      <c r="L680" s="2">
        <v>30000</v>
      </c>
      <c r="M680" s="2" t="s">
        <v>235</v>
      </c>
      <c r="N680" s="4"/>
      <c r="O680" s="4"/>
      <c r="P680" s="2" t="s">
        <v>36</v>
      </c>
      <c r="Q680" s="4"/>
      <c r="R680" s="4"/>
      <c r="S680" s="2" t="s">
        <v>38</v>
      </c>
      <c r="T680" s="4"/>
      <c r="U680" s="4"/>
      <c r="V680" s="4"/>
      <c r="W680" s="4"/>
      <c r="X680" s="2">
        <v>2026</v>
      </c>
      <c r="Y680" s="2" t="s">
        <v>40</v>
      </c>
      <c r="Z680" s="4"/>
      <c r="AA680" s="3">
        <v>46210</v>
      </c>
      <c r="AB680" s="2" t="s">
        <v>235</v>
      </c>
      <c r="AC680" s="2">
        <v>481346</v>
      </c>
    </row>
    <row r="681" spans="1:29" ht="39" x14ac:dyDescent="0.25">
      <c r="A681" s="2" t="s">
        <v>29</v>
      </c>
      <c r="B681" s="2" t="s">
        <v>42</v>
      </c>
      <c r="C681" s="2" t="s">
        <v>31</v>
      </c>
      <c r="D681" s="2" t="s">
        <v>32</v>
      </c>
      <c r="E681" s="2" t="s">
        <v>1594</v>
      </c>
      <c r="F681" s="2" t="s">
        <v>41</v>
      </c>
      <c r="G681" s="2">
        <v>1000</v>
      </c>
      <c r="H681" s="2">
        <v>1</v>
      </c>
      <c r="I681" s="3">
        <v>46217</v>
      </c>
      <c r="J681" s="4"/>
      <c r="K681" s="2">
        <v>285274</v>
      </c>
      <c r="L681" s="2">
        <v>30000</v>
      </c>
      <c r="M681" s="2" t="s">
        <v>235</v>
      </c>
      <c r="N681" s="4"/>
      <c r="O681" s="4"/>
      <c r="P681" s="2" t="s">
        <v>36</v>
      </c>
      <c r="Q681" s="4"/>
      <c r="R681" s="4"/>
      <c r="S681" s="2" t="s">
        <v>38</v>
      </c>
      <c r="T681" s="4"/>
      <c r="U681" s="4"/>
      <c r="V681" s="4"/>
      <c r="W681" s="4"/>
      <c r="X681" s="2">
        <v>2026</v>
      </c>
      <c r="Y681" s="2" t="s">
        <v>40</v>
      </c>
      <c r="Z681" s="4"/>
      <c r="AA681" s="3">
        <v>46210</v>
      </c>
      <c r="AB681" s="2" t="s">
        <v>235</v>
      </c>
      <c r="AC681" s="2">
        <v>481346</v>
      </c>
    </row>
    <row r="682" spans="1:29" ht="64.5" x14ac:dyDescent="0.25">
      <c r="A682" s="2" t="s">
        <v>29</v>
      </c>
      <c r="B682" s="2" t="s">
        <v>42</v>
      </c>
      <c r="C682" s="2" t="s">
        <v>43</v>
      </c>
      <c r="D682" s="2" t="s">
        <v>176</v>
      </c>
      <c r="E682" s="2" t="s">
        <v>1596</v>
      </c>
      <c r="F682" s="2" t="s">
        <v>1597</v>
      </c>
      <c r="G682" s="2">
        <v>2270000</v>
      </c>
      <c r="H682" s="2">
        <v>1</v>
      </c>
      <c r="I682" s="3">
        <v>46213</v>
      </c>
      <c r="J682" s="4"/>
      <c r="K682" s="2">
        <v>33694</v>
      </c>
      <c r="L682" s="2">
        <v>45400</v>
      </c>
      <c r="M682" s="2" t="s">
        <v>192</v>
      </c>
      <c r="N682" s="5">
        <v>46206</v>
      </c>
      <c r="O682" s="2" t="s">
        <v>1598</v>
      </c>
      <c r="P682" s="2" t="s">
        <v>189</v>
      </c>
      <c r="Q682" s="2" t="s">
        <v>50</v>
      </c>
      <c r="R682" s="3">
        <v>46213</v>
      </c>
      <c r="S682" s="2" t="s">
        <v>38</v>
      </c>
      <c r="T682" s="2" t="s">
        <v>52</v>
      </c>
      <c r="U682" s="2">
        <v>0</v>
      </c>
      <c r="V682" s="2">
        <v>0</v>
      </c>
      <c r="W682" s="2" t="s">
        <v>154</v>
      </c>
      <c r="X682" s="2">
        <v>2026</v>
      </c>
      <c r="Y682" s="2" t="s">
        <v>55</v>
      </c>
      <c r="Z682" s="4"/>
      <c r="AA682" s="3">
        <v>46210</v>
      </c>
      <c r="AB682" s="2" t="s">
        <v>192</v>
      </c>
      <c r="AC682" s="2">
        <v>481330</v>
      </c>
    </row>
    <row r="683" spans="1:29" ht="51.75" x14ac:dyDescent="0.25">
      <c r="A683" s="2" t="s">
        <v>29</v>
      </c>
      <c r="B683" s="2" t="s">
        <v>42</v>
      </c>
      <c r="C683" s="2" t="s">
        <v>43</v>
      </c>
      <c r="D683" s="2" t="s">
        <v>176</v>
      </c>
      <c r="E683" s="2" t="s">
        <v>1596</v>
      </c>
      <c r="F683" s="2" t="s">
        <v>41</v>
      </c>
      <c r="G683" s="2">
        <v>1000</v>
      </c>
      <c r="H683" s="2">
        <v>1</v>
      </c>
      <c r="I683" s="3">
        <v>46213</v>
      </c>
      <c r="J683" s="4"/>
      <c r="K683" s="2">
        <v>33694</v>
      </c>
      <c r="L683" s="2">
        <v>45400</v>
      </c>
      <c r="M683" s="2" t="s">
        <v>192</v>
      </c>
      <c r="N683" s="5">
        <v>46206</v>
      </c>
      <c r="O683" s="2" t="s">
        <v>1598</v>
      </c>
      <c r="P683" s="2" t="s">
        <v>189</v>
      </c>
      <c r="Q683" s="2" t="s">
        <v>50</v>
      </c>
      <c r="R683" s="3">
        <v>46213</v>
      </c>
      <c r="S683" s="2" t="s">
        <v>38</v>
      </c>
      <c r="T683" s="2" t="s">
        <v>52</v>
      </c>
      <c r="U683" s="2">
        <v>0</v>
      </c>
      <c r="V683" s="2">
        <v>0</v>
      </c>
      <c r="W683" s="2" t="s">
        <v>154</v>
      </c>
      <c r="X683" s="2">
        <v>2026</v>
      </c>
      <c r="Y683" s="2" t="s">
        <v>55</v>
      </c>
      <c r="Z683" s="4"/>
      <c r="AA683" s="3">
        <v>46210</v>
      </c>
      <c r="AB683" s="2" t="s">
        <v>192</v>
      </c>
      <c r="AC683" s="2">
        <v>481330</v>
      </c>
    </row>
    <row r="684" spans="1:29" ht="64.5" x14ac:dyDescent="0.25">
      <c r="A684" s="2" t="s">
        <v>29</v>
      </c>
      <c r="B684" s="2" t="s">
        <v>42</v>
      </c>
      <c r="C684" s="2" t="s">
        <v>43</v>
      </c>
      <c r="D684" s="2" t="s">
        <v>32</v>
      </c>
      <c r="E684" s="2" t="s">
        <v>1599</v>
      </c>
      <c r="F684" s="2" t="s">
        <v>1600</v>
      </c>
      <c r="G684" s="2">
        <v>2260000</v>
      </c>
      <c r="H684" s="2">
        <v>1</v>
      </c>
      <c r="I684" s="3">
        <v>46210</v>
      </c>
      <c r="J684" s="4"/>
      <c r="K684" s="2">
        <v>4818757</v>
      </c>
      <c r="L684" s="2">
        <v>33900</v>
      </c>
      <c r="M684" s="2" t="s">
        <v>1601</v>
      </c>
      <c r="N684" s="5">
        <v>46210</v>
      </c>
      <c r="O684" s="2" t="s">
        <v>1602</v>
      </c>
      <c r="P684" s="2" t="s">
        <v>36</v>
      </c>
      <c r="Q684" s="2" t="s">
        <v>1603</v>
      </c>
      <c r="R684" s="3">
        <v>46210</v>
      </c>
      <c r="S684" s="2" t="s">
        <v>160</v>
      </c>
      <c r="T684" s="2" t="s">
        <v>313</v>
      </c>
      <c r="U684" s="2" t="s">
        <v>1604</v>
      </c>
      <c r="V684" s="2">
        <v>0</v>
      </c>
      <c r="W684" s="2" t="s">
        <v>1605</v>
      </c>
      <c r="X684" s="2">
        <v>2025</v>
      </c>
      <c r="Y684" s="2" t="s">
        <v>40</v>
      </c>
      <c r="Z684" s="4"/>
      <c r="AA684" s="3">
        <v>46210</v>
      </c>
      <c r="AB684" s="2" t="s">
        <v>1601</v>
      </c>
      <c r="AC684" s="2">
        <v>481324</v>
      </c>
    </row>
    <row r="685" spans="1:29" ht="51.75" x14ac:dyDescent="0.25">
      <c r="A685" s="2" t="s">
        <v>29</v>
      </c>
      <c r="B685" s="2" t="s">
        <v>42</v>
      </c>
      <c r="C685" s="2" t="s">
        <v>43</v>
      </c>
      <c r="D685" s="2" t="s">
        <v>32</v>
      </c>
      <c r="E685" s="2" t="s">
        <v>1599</v>
      </c>
      <c r="F685" s="2" t="s">
        <v>41</v>
      </c>
      <c r="G685" s="2">
        <v>1000</v>
      </c>
      <c r="H685" s="2">
        <v>1</v>
      </c>
      <c r="I685" s="3">
        <v>46210</v>
      </c>
      <c r="J685" s="4"/>
      <c r="K685" s="2">
        <v>4818757</v>
      </c>
      <c r="L685" s="2">
        <v>33900</v>
      </c>
      <c r="M685" s="2" t="s">
        <v>1601</v>
      </c>
      <c r="N685" s="5">
        <v>46210</v>
      </c>
      <c r="O685" s="2" t="s">
        <v>1602</v>
      </c>
      <c r="P685" s="2" t="s">
        <v>36</v>
      </c>
      <c r="Q685" s="2" t="s">
        <v>1603</v>
      </c>
      <c r="R685" s="3">
        <v>46210</v>
      </c>
      <c r="S685" s="2" t="s">
        <v>160</v>
      </c>
      <c r="T685" s="2" t="s">
        <v>313</v>
      </c>
      <c r="U685" s="2" t="s">
        <v>1604</v>
      </c>
      <c r="V685" s="2">
        <v>0</v>
      </c>
      <c r="W685" s="2" t="s">
        <v>1605</v>
      </c>
      <c r="X685" s="2">
        <v>2025</v>
      </c>
      <c r="Y685" s="2" t="s">
        <v>40</v>
      </c>
      <c r="Z685" s="4"/>
      <c r="AA685" s="3">
        <v>46210</v>
      </c>
      <c r="AB685" s="2" t="s">
        <v>1601</v>
      </c>
      <c r="AC685" s="2">
        <v>481324</v>
      </c>
    </row>
    <row r="686" spans="1:29" ht="90" x14ac:dyDescent="0.25">
      <c r="A686" s="2" t="s">
        <v>29</v>
      </c>
      <c r="B686" s="2" t="s">
        <v>42</v>
      </c>
      <c r="C686" s="2" t="s">
        <v>43</v>
      </c>
      <c r="D686" s="2" t="s">
        <v>44</v>
      </c>
      <c r="E686" s="2" t="s">
        <v>1606</v>
      </c>
      <c r="F686" s="2" t="s">
        <v>1607</v>
      </c>
      <c r="G686" s="2">
        <v>2270000</v>
      </c>
      <c r="H686" s="2">
        <v>1</v>
      </c>
      <c r="I686" s="3">
        <v>46210</v>
      </c>
      <c r="J686" s="4"/>
      <c r="K686" s="2">
        <v>4708726</v>
      </c>
      <c r="L686" s="2">
        <v>45400</v>
      </c>
      <c r="M686" s="2" t="s">
        <v>404</v>
      </c>
      <c r="N686" s="5">
        <v>46209</v>
      </c>
      <c r="O686" s="2" t="s">
        <v>1608</v>
      </c>
      <c r="P686" s="2" t="s">
        <v>181</v>
      </c>
      <c r="Q686" s="2" t="s">
        <v>50</v>
      </c>
      <c r="R686" s="3">
        <v>46209</v>
      </c>
      <c r="S686" s="2" t="s">
        <v>794</v>
      </c>
      <c r="T686" s="2" t="s">
        <v>52</v>
      </c>
      <c r="U686" s="2">
        <v>0</v>
      </c>
      <c r="V686" s="2">
        <v>0</v>
      </c>
      <c r="W686" s="2" t="s">
        <v>154</v>
      </c>
      <c r="X686" s="2">
        <v>2026</v>
      </c>
      <c r="Y686" s="2" t="s">
        <v>55</v>
      </c>
      <c r="Z686" s="4"/>
      <c r="AA686" s="3">
        <v>46209</v>
      </c>
      <c r="AB686" s="2" t="s">
        <v>404</v>
      </c>
      <c r="AC686" s="2">
        <v>481308</v>
      </c>
    </row>
    <row r="687" spans="1:29" ht="90" x14ac:dyDescent="0.25">
      <c r="A687" s="2" t="s">
        <v>29</v>
      </c>
      <c r="B687" s="2" t="s">
        <v>42</v>
      </c>
      <c r="C687" s="2" t="s">
        <v>43</v>
      </c>
      <c r="D687" s="2" t="s">
        <v>44</v>
      </c>
      <c r="E687" s="2" t="s">
        <v>1606</v>
      </c>
      <c r="F687" s="2" t="s">
        <v>41</v>
      </c>
      <c r="G687" s="2">
        <v>1000</v>
      </c>
      <c r="H687" s="2">
        <v>1</v>
      </c>
      <c r="I687" s="3">
        <v>46210</v>
      </c>
      <c r="J687" s="4"/>
      <c r="K687" s="2">
        <v>4708726</v>
      </c>
      <c r="L687" s="2">
        <v>45400</v>
      </c>
      <c r="M687" s="2" t="s">
        <v>404</v>
      </c>
      <c r="N687" s="5">
        <v>46209</v>
      </c>
      <c r="O687" s="2" t="s">
        <v>1608</v>
      </c>
      <c r="P687" s="2" t="s">
        <v>181</v>
      </c>
      <c r="Q687" s="2" t="s">
        <v>50</v>
      </c>
      <c r="R687" s="3">
        <v>46209</v>
      </c>
      <c r="S687" s="2" t="s">
        <v>794</v>
      </c>
      <c r="T687" s="2" t="s">
        <v>52</v>
      </c>
      <c r="U687" s="2">
        <v>0</v>
      </c>
      <c r="V687" s="2">
        <v>0</v>
      </c>
      <c r="W687" s="2" t="s">
        <v>154</v>
      </c>
      <c r="X687" s="2">
        <v>2026</v>
      </c>
      <c r="Y687" s="2" t="s">
        <v>55</v>
      </c>
      <c r="Z687" s="4"/>
      <c r="AA687" s="3">
        <v>46209</v>
      </c>
      <c r="AB687" s="2" t="s">
        <v>404</v>
      </c>
      <c r="AC687" s="2">
        <v>481308</v>
      </c>
    </row>
    <row r="688" spans="1:29" ht="102.75" x14ac:dyDescent="0.25">
      <c r="A688" s="2" t="s">
        <v>29</v>
      </c>
      <c r="B688" s="2" t="s">
        <v>42</v>
      </c>
      <c r="C688" s="2" t="s">
        <v>43</v>
      </c>
      <c r="D688" s="2" t="s">
        <v>32</v>
      </c>
      <c r="E688" s="2" t="s">
        <v>1609</v>
      </c>
      <c r="F688" s="2" t="s">
        <v>1610</v>
      </c>
      <c r="G688" s="2">
        <v>3390000</v>
      </c>
      <c r="H688" s="2">
        <v>1</v>
      </c>
      <c r="I688" s="3">
        <v>46210</v>
      </c>
      <c r="J688" s="4"/>
      <c r="K688" s="2">
        <v>4818611</v>
      </c>
      <c r="L688" s="2">
        <v>20000</v>
      </c>
      <c r="M688" s="2" t="s">
        <v>35</v>
      </c>
      <c r="N688" s="5">
        <v>46210</v>
      </c>
      <c r="O688" s="2" t="s">
        <v>1611</v>
      </c>
      <c r="P688" s="2" t="s">
        <v>36</v>
      </c>
      <c r="Q688" s="2" t="s">
        <v>1224</v>
      </c>
      <c r="R688" s="3">
        <v>46210</v>
      </c>
      <c r="S688" s="2" t="s">
        <v>38</v>
      </c>
      <c r="T688" s="2" t="s">
        <v>1225</v>
      </c>
      <c r="U688" s="2" t="s">
        <v>1612</v>
      </c>
      <c r="V688" s="2" t="s">
        <v>146</v>
      </c>
      <c r="W688" s="2" t="s">
        <v>1613</v>
      </c>
      <c r="X688" s="2">
        <v>2025</v>
      </c>
      <c r="Y688" s="2" t="s">
        <v>40</v>
      </c>
      <c r="Z688" s="4"/>
      <c r="AA688" s="3">
        <v>46210</v>
      </c>
      <c r="AB688" s="2" t="s">
        <v>35</v>
      </c>
      <c r="AC688" s="2">
        <v>481298</v>
      </c>
    </row>
    <row r="689" spans="1:29" ht="102.75" x14ac:dyDescent="0.25">
      <c r="A689" s="2" t="s">
        <v>29</v>
      </c>
      <c r="B689" s="2" t="s">
        <v>42</v>
      </c>
      <c r="C689" s="2" t="s">
        <v>43</v>
      </c>
      <c r="D689" s="2" t="s">
        <v>32</v>
      </c>
      <c r="E689" s="2" t="s">
        <v>1609</v>
      </c>
      <c r="F689" s="2" t="s">
        <v>41</v>
      </c>
      <c r="G689" s="2">
        <v>1000</v>
      </c>
      <c r="H689" s="2">
        <v>1</v>
      </c>
      <c r="I689" s="3">
        <v>46210</v>
      </c>
      <c r="J689" s="4"/>
      <c r="K689" s="2">
        <v>4818611</v>
      </c>
      <c r="L689" s="2">
        <v>20000</v>
      </c>
      <c r="M689" s="2" t="s">
        <v>35</v>
      </c>
      <c r="N689" s="5">
        <v>46210</v>
      </c>
      <c r="O689" s="2" t="s">
        <v>1611</v>
      </c>
      <c r="P689" s="2" t="s">
        <v>36</v>
      </c>
      <c r="Q689" s="2" t="s">
        <v>1224</v>
      </c>
      <c r="R689" s="3">
        <v>46210</v>
      </c>
      <c r="S689" s="2" t="s">
        <v>38</v>
      </c>
      <c r="T689" s="2" t="s">
        <v>1225</v>
      </c>
      <c r="U689" s="2" t="s">
        <v>1612</v>
      </c>
      <c r="V689" s="2" t="s">
        <v>146</v>
      </c>
      <c r="W689" s="2" t="s">
        <v>1613</v>
      </c>
      <c r="X689" s="2">
        <v>2025</v>
      </c>
      <c r="Y689" s="2" t="s">
        <v>40</v>
      </c>
      <c r="Z689" s="4"/>
      <c r="AA689" s="3">
        <v>46210</v>
      </c>
      <c r="AB689" s="2" t="s">
        <v>35</v>
      </c>
      <c r="AC689" s="2">
        <v>481298</v>
      </c>
    </row>
    <row r="690" spans="1:29" ht="64.5" x14ac:dyDescent="0.25">
      <c r="A690" s="2" t="s">
        <v>29</v>
      </c>
      <c r="B690" s="2" t="s">
        <v>30</v>
      </c>
      <c r="C690" s="2" t="s">
        <v>31</v>
      </c>
      <c r="D690" s="2" t="s">
        <v>32</v>
      </c>
      <c r="E690" s="2" t="s">
        <v>1614</v>
      </c>
      <c r="F690" s="2" t="s">
        <v>825</v>
      </c>
      <c r="G690" s="2">
        <v>1970000</v>
      </c>
      <c r="H690" s="2">
        <v>1</v>
      </c>
      <c r="I690" s="3">
        <v>46217</v>
      </c>
      <c r="J690" s="4"/>
      <c r="K690" s="2">
        <v>4803437</v>
      </c>
      <c r="L690" s="2">
        <v>0</v>
      </c>
      <c r="M690" s="2" t="s">
        <v>1318</v>
      </c>
      <c r="N690" s="4"/>
      <c r="O690" s="4"/>
      <c r="P690" s="2" t="s">
        <v>36</v>
      </c>
      <c r="Q690" s="2" t="s">
        <v>61</v>
      </c>
      <c r="R690" s="4"/>
      <c r="S690" s="2" t="s">
        <v>827</v>
      </c>
      <c r="T690" s="4"/>
      <c r="U690" s="4"/>
      <c r="V690" s="4"/>
      <c r="W690" s="2" t="s">
        <v>64</v>
      </c>
      <c r="X690" s="2">
        <v>2026</v>
      </c>
      <c r="Y690" s="2" t="s">
        <v>40</v>
      </c>
      <c r="Z690" s="4"/>
      <c r="AA690" s="3">
        <v>46210</v>
      </c>
      <c r="AB690" s="2" t="s">
        <v>1318</v>
      </c>
      <c r="AC690" s="2">
        <v>481292</v>
      </c>
    </row>
    <row r="691" spans="1:29" ht="39" x14ac:dyDescent="0.25">
      <c r="A691" s="2" t="s">
        <v>29</v>
      </c>
      <c r="B691" s="2" t="s">
        <v>30</v>
      </c>
      <c r="C691" s="2" t="s">
        <v>31</v>
      </c>
      <c r="D691" s="2" t="s">
        <v>32</v>
      </c>
      <c r="E691" s="2" t="s">
        <v>1614</v>
      </c>
      <c r="F691" s="2" t="s">
        <v>41</v>
      </c>
      <c r="G691" s="2">
        <v>1000</v>
      </c>
      <c r="H691" s="2">
        <v>1</v>
      </c>
      <c r="I691" s="3">
        <v>46217</v>
      </c>
      <c r="J691" s="4"/>
      <c r="K691" s="2">
        <v>4803437</v>
      </c>
      <c r="L691" s="2">
        <v>0</v>
      </c>
      <c r="M691" s="2" t="s">
        <v>1318</v>
      </c>
      <c r="N691" s="4"/>
      <c r="O691" s="4"/>
      <c r="P691" s="2" t="s">
        <v>36</v>
      </c>
      <c r="Q691" s="2" t="s">
        <v>61</v>
      </c>
      <c r="R691" s="4"/>
      <c r="S691" s="2" t="s">
        <v>827</v>
      </c>
      <c r="T691" s="4"/>
      <c r="U691" s="4"/>
      <c r="V691" s="4"/>
      <c r="W691" s="2" t="s">
        <v>64</v>
      </c>
      <c r="X691" s="2">
        <v>2026</v>
      </c>
      <c r="Y691" s="2" t="s">
        <v>40</v>
      </c>
      <c r="Z691" s="4"/>
      <c r="AA691" s="3">
        <v>46210</v>
      </c>
      <c r="AB691" s="2" t="s">
        <v>1318</v>
      </c>
      <c r="AC691" s="2">
        <v>481292</v>
      </c>
    </row>
    <row r="692" spans="1:29" ht="102.75" x14ac:dyDescent="0.25">
      <c r="A692" s="2" t="s">
        <v>29</v>
      </c>
      <c r="B692" s="2" t="s">
        <v>42</v>
      </c>
      <c r="C692" s="2" t="s">
        <v>43</v>
      </c>
      <c r="D692" s="2" t="s">
        <v>32</v>
      </c>
      <c r="E692" s="2" t="s">
        <v>1615</v>
      </c>
      <c r="F692" s="2" t="s">
        <v>1616</v>
      </c>
      <c r="G692" s="2">
        <v>2715000</v>
      </c>
      <c r="H692" s="2">
        <v>1</v>
      </c>
      <c r="I692" s="3">
        <v>46212</v>
      </c>
      <c r="J692" s="4"/>
      <c r="K692" s="2">
        <v>4818546</v>
      </c>
      <c r="L692" s="2">
        <v>20000</v>
      </c>
      <c r="M692" s="2" t="s">
        <v>35</v>
      </c>
      <c r="N692" s="5">
        <v>46210</v>
      </c>
      <c r="O692" s="2" t="s">
        <v>1617</v>
      </c>
      <c r="P692" s="2" t="s">
        <v>36</v>
      </c>
      <c r="Q692" s="2" t="s">
        <v>527</v>
      </c>
      <c r="R692" s="3">
        <v>46210</v>
      </c>
      <c r="S692" s="2" t="s">
        <v>38</v>
      </c>
      <c r="T692" s="2" t="s">
        <v>528</v>
      </c>
      <c r="U692" s="2">
        <v>0</v>
      </c>
      <c r="V692" s="2" t="s">
        <v>1618</v>
      </c>
      <c r="W692" s="2" t="s">
        <v>1619</v>
      </c>
      <c r="X692" s="2">
        <v>2025</v>
      </c>
      <c r="Y692" s="2" t="s">
        <v>40</v>
      </c>
      <c r="Z692" s="4"/>
      <c r="AA692" s="3">
        <v>46210</v>
      </c>
      <c r="AB692" s="2" t="s">
        <v>35</v>
      </c>
      <c r="AC692" s="2">
        <v>481288</v>
      </c>
    </row>
    <row r="693" spans="1:29" ht="102.75" x14ac:dyDescent="0.25">
      <c r="A693" s="2" t="s">
        <v>29</v>
      </c>
      <c r="B693" s="2" t="s">
        <v>42</v>
      </c>
      <c r="C693" s="2" t="s">
        <v>43</v>
      </c>
      <c r="D693" s="2" t="s">
        <v>32</v>
      </c>
      <c r="E693" s="2" t="s">
        <v>1615</v>
      </c>
      <c r="F693" s="2" t="s">
        <v>41</v>
      </c>
      <c r="G693" s="2">
        <v>1000</v>
      </c>
      <c r="H693" s="2">
        <v>1</v>
      </c>
      <c r="I693" s="3">
        <v>46212</v>
      </c>
      <c r="J693" s="4"/>
      <c r="K693" s="2">
        <v>4818546</v>
      </c>
      <c r="L693" s="2">
        <v>20000</v>
      </c>
      <c r="M693" s="2" t="s">
        <v>35</v>
      </c>
      <c r="N693" s="5">
        <v>46210</v>
      </c>
      <c r="O693" s="2" t="s">
        <v>1617</v>
      </c>
      <c r="P693" s="2" t="s">
        <v>36</v>
      </c>
      <c r="Q693" s="2" t="s">
        <v>527</v>
      </c>
      <c r="R693" s="3">
        <v>46210</v>
      </c>
      <c r="S693" s="2" t="s">
        <v>38</v>
      </c>
      <c r="T693" s="2" t="s">
        <v>528</v>
      </c>
      <c r="U693" s="2">
        <v>0</v>
      </c>
      <c r="V693" s="2" t="s">
        <v>1618</v>
      </c>
      <c r="W693" s="2" t="s">
        <v>1619</v>
      </c>
      <c r="X693" s="2">
        <v>2025</v>
      </c>
      <c r="Y693" s="2" t="s">
        <v>40</v>
      </c>
      <c r="Z693" s="4"/>
      <c r="AA693" s="3">
        <v>46210</v>
      </c>
      <c r="AB693" s="2" t="s">
        <v>35</v>
      </c>
      <c r="AC693" s="2">
        <v>481288</v>
      </c>
    </row>
    <row r="694" spans="1:29" ht="64.5" x14ac:dyDescent="0.25">
      <c r="A694" s="2" t="s">
        <v>29</v>
      </c>
      <c r="B694" s="2" t="s">
        <v>42</v>
      </c>
      <c r="C694" s="2" t="s">
        <v>43</v>
      </c>
      <c r="D694" s="2" t="s">
        <v>32</v>
      </c>
      <c r="E694" s="2" t="s">
        <v>1620</v>
      </c>
      <c r="F694" s="2" t="s">
        <v>1621</v>
      </c>
      <c r="G694" s="2">
        <v>2270000</v>
      </c>
      <c r="H694" s="2">
        <v>1</v>
      </c>
      <c r="I694" s="3">
        <v>46210</v>
      </c>
      <c r="J694" s="4"/>
      <c r="K694" s="2">
        <v>4818507</v>
      </c>
      <c r="L694" s="2">
        <v>45400</v>
      </c>
      <c r="M694" s="2" t="s">
        <v>103</v>
      </c>
      <c r="N694" s="5">
        <v>46210</v>
      </c>
      <c r="O694" s="2" t="s">
        <v>1622</v>
      </c>
      <c r="P694" s="2" t="s">
        <v>36</v>
      </c>
      <c r="Q694" s="2" t="s">
        <v>50</v>
      </c>
      <c r="R694" s="3">
        <v>46210</v>
      </c>
      <c r="S694" s="2" t="s">
        <v>38</v>
      </c>
      <c r="T694" s="2" t="s">
        <v>52</v>
      </c>
      <c r="U694" s="2">
        <v>0</v>
      </c>
      <c r="V694" s="2">
        <v>0</v>
      </c>
      <c r="W694" s="2" t="s">
        <v>154</v>
      </c>
      <c r="X694" s="2">
        <v>2026</v>
      </c>
      <c r="Y694" s="2" t="s">
        <v>40</v>
      </c>
      <c r="Z694" s="4"/>
      <c r="AA694" s="3">
        <v>46210</v>
      </c>
      <c r="AB694" s="2" t="s">
        <v>103</v>
      </c>
      <c r="AC694" s="2">
        <v>481272</v>
      </c>
    </row>
    <row r="695" spans="1:29" ht="51.75" x14ac:dyDescent="0.25">
      <c r="A695" s="2" t="s">
        <v>29</v>
      </c>
      <c r="B695" s="2" t="s">
        <v>42</v>
      </c>
      <c r="C695" s="2" t="s">
        <v>43</v>
      </c>
      <c r="D695" s="2" t="s">
        <v>32</v>
      </c>
      <c r="E695" s="2" t="s">
        <v>1620</v>
      </c>
      <c r="F695" s="2" t="s">
        <v>41</v>
      </c>
      <c r="G695" s="2">
        <v>1000</v>
      </c>
      <c r="H695" s="2">
        <v>1</v>
      </c>
      <c r="I695" s="3">
        <v>46210</v>
      </c>
      <c r="J695" s="4"/>
      <c r="K695" s="2">
        <v>4818507</v>
      </c>
      <c r="L695" s="2">
        <v>45400</v>
      </c>
      <c r="M695" s="2" t="s">
        <v>103</v>
      </c>
      <c r="N695" s="5">
        <v>46210</v>
      </c>
      <c r="O695" s="2" t="s">
        <v>1622</v>
      </c>
      <c r="P695" s="2" t="s">
        <v>36</v>
      </c>
      <c r="Q695" s="2" t="s">
        <v>50</v>
      </c>
      <c r="R695" s="3">
        <v>46210</v>
      </c>
      <c r="S695" s="2" t="s">
        <v>38</v>
      </c>
      <c r="T695" s="2" t="s">
        <v>52</v>
      </c>
      <c r="U695" s="2">
        <v>0</v>
      </c>
      <c r="V695" s="2">
        <v>0</v>
      </c>
      <c r="W695" s="2" t="s">
        <v>154</v>
      </c>
      <c r="X695" s="2">
        <v>2026</v>
      </c>
      <c r="Y695" s="2" t="s">
        <v>40</v>
      </c>
      <c r="Z695" s="4"/>
      <c r="AA695" s="3">
        <v>46210</v>
      </c>
      <c r="AB695" s="2" t="s">
        <v>103</v>
      </c>
      <c r="AC695" s="2">
        <v>481272</v>
      </c>
    </row>
    <row r="696" spans="1:29" ht="64.5" x14ac:dyDescent="0.25">
      <c r="A696" s="2" t="s">
        <v>29</v>
      </c>
      <c r="B696" s="2" t="s">
        <v>42</v>
      </c>
      <c r="C696" s="2" t="s">
        <v>43</v>
      </c>
      <c r="D696" s="2" t="s">
        <v>32</v>
      </c>
      <c r="E696" s="2" t="s">
        <v>1623</v>
      </c>
      <c r="F696" s="2" t="s">
        <v>1624</v>
      </c>
      <c r="G696" s="2">
        <v>2920000</v>
      </c>
      <c r="H696" s="2">
        <v>1</v>
      </c>
      <c r="I696" s="3">
        <v>46213</v>
      </c>
      <c r="J696" s="4"/>
      <c r="K696" s="2">
        <v>4818472</v>
      </c>
      <c r="L696" s="2">
        <v>30000</v>
      </c>
      <c r="M696" s="2" t="s">
        <v>659</v>
      </c>
      <c r="N696" s="5">
        <v>46210</v>
      </c>
      <c r="O696" s="2" t="s">
        <v>1625</v>
      </c>
      <c r="P696" s="2" t="s">
        <v>36</v>
      </c>
      <c r="Q696" s="2" t="s">
        <v>440</v>
      </c>
      <c r="R696" s="3">
        <v>46210</v>
      </c>
      <c r="S696" s="2" t="s">
        <v>38</v>
      </c>
      <c r="T696" s="2" t="s">
        <v>52</v>
      </c>
      <c r="U696" s="2">
        <v>0</v>
      </c>
      <c r="V696" s="2" t="s">
        <v>359</v>
      </c>
      <c r="W696" s="2" t="s">
        <v>1417</v>
      </c>
      <c r="X696" s="2">
        <v>2026</v>
      </c>
      <c r="Y696" s="2" t="s">
        <v>40</v>
      </c>
      <c r="Z696" s="4"/>
      <c r="AA696" s="3">
        <v>46210</v>
      </c>
      <c r="AB696" s="2" t="s">
        <v>659</v>
      </c>
      <c r="AC696" s="2">
        <v>481258</v>
      </c>
    </row>
    <row r="697" spans="1:29" ht="51.75" x14ac:dyDescent="0.25">
      <c r="A697" s="2" t="s">
        <v>29</v>
      </c>
      <c r="B697" s="2" t="s">
        <v>42</v>
      </c>
      <c r="C697" s="2" t="s">
        <v>43</v>
      </c>
      <c r="D697" s="2" t="s">
        <v>32</v>
      </c>
      <c r="E697" s="2" t="s">
        <v>1623</v>
      </c>
      <c r="F697" s="2" t="s">
        <v>41</v>
      </c>
      <c r="G697" s="2">
        <v>1000</v>
      </c>
      <c r="H697" s="2">
        <v>1</v>
      </c>
      <c r="I697" s="3">
        <v>46213</v>
      </c>
      <c r="J697" s="4"/>
      <c r="K697" s="2">
        <v>4818472</v>
      </c>
      <c r="L697" s="2">
        <v>30000</v>
      </c>
      <c r="M697" s="2" t="s">
        <v>659</v>
      </c>
      <c r="N697" s="5">
        <v>46210</v>
      </c>
      <c r="O697" s="2" t="s">
        <v>1625</v>
      </c>
      <c r="P697" s="2" t="s">
        <v>36</v>
      </c>
      <c r="Q697" s="2" t="s">
        <v>440</v>
      </c>
      <c r="R697" s="3">
        <v>46210</v>
      </c>
      <c r="S697" s="2" t="s">
        <v>38</v>
      </c>
      <c r="T697" s="2" t="s">
        <v>52</v>
      </c>
      <c r="U697" s="2">
        <v>0</v>
      </c>
      <c r="V697" s="2" t="s">
        <v>359</v>
      </c>
      <c r="W697" s="2" t="s">
        <v>1417</v>
      </c>
      <c r="X697" s="2">
        <v>2026</v>
      </c>
      <c r="Y697" s="2" t="s">
        <v>40</v>
      </c>
      <c r="Z697" s="4"/>
      <c r="AA697" s="3">
        <v>46210</v>
      </c>
      <c r="AB697" s="2" t="s">
        <v>659</v>
      </c>
      <c r="AC697" s="2">
        <v>481258</v>
      </c>
    </row>
    <row r="698" spans="1:29" ht="102.75" x14ac:dyDescent="0.25">
      <c r="A698" s="2" t="s">
        <v>29</v>
      </c>
      <c r="B698" s="2" t="s">
        <v>42</v>
      </c>
      <c r="C698" s="2" t="s">
        <v>43</v>
      </c>
      <c r="D698" s="2" t="s">
        <v>32</v>
      </c>
      <c r="E698" s="2" t="s">
        <v>1626</v>
      </c>
      <c r="F698" s="2" t="s">
        <v>1627</v>
      </c>
      <c r="G698" s="2">
        <v>1043000</v>
      </c>
      <c r="H698" s="2">
        <v>1</v>
      </c>
      <c r="I698" s="3">
        <v>46210</v>
      </c>
      <c r="J698" s="4"/>
      <c r="K698" s="2">
        <v>4818260</v>
      </c>
      <c r="L698" s="2">
        <v>10000</v>
      </c>
      <c r="M698" s="2" t="s">
        <v>35</v>
      </c>
      <c r="N698" s="5">
        <v>46210</v>
      </c>
      <c r="O698" s="2" t="s">
        <v>1628</v>
      </c>
      <c r="P698" s="2" t="s">
        <v>36</v>
      </c>
      <c r="Q698" s="2" t="s">
        <v>53</v>
      </c>
      <c r="R698" s="3">
        <v>46210</v>
      </c>
      <c r="S698" s="2" t="s">
        <v>38</v>
      </c>
      <c r="T698" s="2" t="s">
        <v>1629</v>
      </c>
      <c r="U698" s="2">
        <v>0</v>
      </c>
      <c r="V698" s="2">
        <v>0</v>
      </c>
      <c r="W698" s="2" t="s">
        <v>1630</v>
      </c>
      <c r="X698" s="2">
        <v>2026</v>
      </c>
      <c r="Y698" s="2" t="s">
        <v>40</v>
      </c>
      <c r="Z698" s="4"/>
      <c r="AA698" s="3">
        <v>46210</v>
      </c>
      <c r="AB698" s="2" t="s">
        <v>35</v>
      </c>
      <c r="AC698" s="2">
        <v>481232</v>
      </c>
    </row>
    <row r="699" spans="1:29" ht="102.75" x14ac:dyDescent="0.25">
      <c r="A699" s="2" t="s">
        <v>29</v>
      </c>
      <c r="B699" s="2" t="s">
        <v>42</v>
      </c>
      <c r="C699" s="2" t="s">
        <v>43</v>
      </c>
      <c r="D699" s="2" t="s">
        <v>32</v>
      </c>
      <c r="E699" s="2" t="s">
        <v>1626</v>
      </c>
      <c r="F699" s="2" t="s">
        <v>41</v>
      </c>
      <c r="G699" s="2">
        <v>1000</v>
      </c>
      <c r="H699" s="2">
        <v>1</v>
      </c>
      <c r="I699" s="3">
        <v>46210</v>
      </c>
      <c r="J699" s="4"/>
      <c r="K699" s="2">
        <v>4818260</v>
      </c>
      <c r="L699" s="2">
        <v>10000</v>
      </c>
      <c r="M699" s="2" t="s">
        <v>35</v>
      </c>
      <c r="N699" s="5">
        <v>46210</v>
      </c>
      <c r="O699" s="2" t="s">
        <v>1628</v>
      </c>
      <c r="P699" s="2" t="s">
        <v>36</v>
      </c>
      <c r="Q699" s="2" t="s">
        <v>53</v>
      </c>
      <c r="R699" s="3">
        <v>46210</v>
      </c>
      <c r="S699" s="2" t="s">
        <v>38</v>
      </c>
      <c r="T699" s="2" t="s">
        <v>1629</v>
      </c>
      <c r="U699" s="2">
        <v>0</v>
      </c>
      <c r="V699" s="2">
        <v>0</v>
      </c>
      <c r="W699" s="2" t="s">
        <v>1630</v>
      </c>
      <c r="X699" s="2">
        <v>2026</v>
      </c>
      <c r="Y699" s="2" t="s">
        <v>40</v>
      </c>
      <c r="Z699" s="4"/>
      <c r="AA699" s="3">
        <v>46210</v>
      </c>
      <c r="AB699" s="2" t="s">
        <v>35</v>
      </c>
      <c r="AC699" s="2">
        <v>481232</v>
      </c>
    </row>
    <row r="700" spans="1:29" ht="102.75" x14ac:dyDescent="0.25">
      <c r="A700" s="2" t="s">
        <v>29</v>
      </c>
      <c r="B700" s="2" t="s">
        <v>42</v>
      </c>
      <c r="C700" s="2" t="s">
        <v>43</v>
      </c>
      <c r="D700" s="2" t="s">
        <v>32</v>
      </c>
      <c r="E700" s="2" t="s">
        <v>1631</v>
      </c>
      <c r="F700" s="2" t="s">
        <v>1632</v>
      </c>
      <c r="G700" s="2">
        <v>3600000</v>
      </c>
      <c r="H700" s="2">
        <v>1</v>
      </c>
      <c r="I700" s="3">
        <v>46210</v>
      </c>
      <c r="J700" s="4"/>
      <c r="K700" s="2">
        <v>4818137</v>
      </c>
      <c r="L700" s="2">
        <v>20000</v>
      </c>
      <c r="M700" s="2" t="s">
        <v>35</v>
      </c>
      <c r="N700" s="5">
        <v>46210</v>
      </c>
      <c r="O700" s="2" t="s">
        <v>1633</v>
      </c>
      <c r="P700" s="2" t="s">
        <v>36</v>
      </c>
      <c r="Q700" s="2" t="s">
        <v>410</v>
      </c>
      <c r="R700" s="3">
        <v>46210</v>
      </c>
      <c r="S700" s="2" t="s">
        <v>38</v>
      </c>
      <c r="T700" s="2" t="s">
        <v>411</v>
      </c>
      <c r="U700" s="2" t="s">
        <v>1634</v>
      </c>
      <c r="V700" s="2" t="s">
        <v>1635</v>
      </c>
      <c r="W700" s="2" t="s">
        <v>1636</v>
      </c>
      <c r="X700" s="2">
        <v>2026</v>
      </c>
      <c r="Y700" s="2" t="s">
        <v>40</v>
      </c>
      <c r="Z700" s="4"/>
      <c r="AA700" s="3">
        <v>46210</v>
      </c>
      <c r="AB700" s="2" t="s">
        <v>35</v>
      </c>
      <c r="AC700" s="2">
        <v>481216</v>
      </c>
    </row>
    <row r="701" spans="1:29" ht="102.75" x14ac:dyDescent="0.25">
      <c r="A701" s="2" t="s">
        <v>29</v>
      </c>
      <c r="B701" s="2" t="s">
        <v>42</v>
      </c>
      <c r="C701" s="2" t="s">
        <v>43</v>
      </c>
      <c r="D701" s="2" t="s">
        <v>32</v>
      </c>
      <c r="E701" s="2" t="s">
        <v>1631</v>
      </c>
      <c r="F701" s="2" t="s">
        <v>41</v>
      </c>
      <c r="G701" s="2">
        <v>1000</v>
      </c>
      <c r="H701" s="2">
        <v>1</v>
      </c>
      <c r="I701" s="3">
        <v>46210</v>
      </c>
      <c r="J701" s="4"/>
      <c r="K701" s="2">
        <v>4818137</v>
      </c>
      <c r="L701" s="2">
        <v>20000</v>
      </c>
      <c r="M701" s="2" t="s">
        <v>35</v>
      </c>
      <c r="N701" s="5">
        <v>46210</v>
      </c>
      <c r="O701" s="2" t="s">
        <v>1633</v>
      </c>
      <c r="P701" s="2" t="s">
        <v>36</v>
      </c>
      <c r="Q701" s="2" t="s">
        <v>410</v>
      </c>
      <c r="R701" s="3">
        <v>46210</v>
      </c>
      <c r="S701" s="2" t="s">
        <v>38</v>
      </c>
      <c r="T701" s="2" t="s">
        <v>411</v>
      </c>
      <c r="U701" s="2" t="s">
        <v>1634</v>
      </c>
      <c r="V701" s="2" t="s">
        <v>1635</v>
      </c>
      <c r="W701" s="2" t="s">
        <v>1636</v>
      </c>
      <c r="X701" s="2">
        <v>2026</v>
      </c>
      <c r="Y701" s="2" t="s">
        <v>40</v>
      </c>
      <c r="Z701" s="4"/>
      <c r="AA701" s="3">
        <v>46210</v>
      </c>
      <c r="AB701" s="2" t="s">
        <v>35</v>
      </c>
      <c r="AC701" s="2">
        <v>481216</v>
      </c>
    </row>
    <row r="702" spans="1:29" ht="51.75" x14ac:dyDescent="0.25">
      <c r="A702" s="2" t="s">
        <v>29</v>
      </c>
      <c r="B702" s="2" t="s">
        <v>42</v>
      </c>
      <c r="C702" s="2" t="s">
        <v>31</v>
      </c>
      <c r="D702" s="2" t="s">
        <v>32</v>
      </c>
      <c r="E702" s="2" t="s">
        <v>1637</v>
      </c>
      <c r="F702" s="2" t="s">
        <v>1638</v>
      </c>
      <c r="G702" s="2">
        <v>3750000</v>
      </c>
      <c r="H702" s="2">
        <v>1</v>
      </c>
      <c r="I702" s="3">
        <v>46217</v>
      </c>
      <c r="J702" s="4"/>
      <c r="K702" s="2">
        <v>4818184</v>
      </c>
      <c r="L702" s="2">
        <v>30000</v>
      </c>
      <c r="M702" s="2" t="s">
        <v>768</v>
      </c>
      <c r="N702" s="4"/>
      <c r="O702" s="4"/>
      <c r="P702" s="2" t="s">
        <v>36</v>
      </c>
      <c r="Q702" s="4"/>
      <c r="R702" s="4"/>
      <c r="S702" s="2" t="s">
        <v>51</v>
      </c>
      <c r="T702" s="4"/>
      <c r="U702" s="4"/>
      <c r="V702" s="4"/>
      <c r="W702" s="2" t="s">
        <v>1639</v>
      </c>
      <c r="X702" s="2">
        <v>2026</v>
      </c>
      <c r="Y702" s="2" t="s">
        <v>40</v>
      </c>
      <c r="Z702" s="4"/>
      <c r="AA702" s="3">
        <v>46210</v>
      </c>
      <c r="AB702" s="2" t="s">
        <v>768</v>
      </c>
      <c r="AC702" s="2">
        <v>481210</v>
      </c>
    </row>
    <row r="703" spans="1:29" ht="39" x14ac:dyDescent="0.25">
      <c r="A703" s="2" t="s">
        <v>29</v>
      </c>
      <c r="B703" s="2" t="s">
        <v>42</v>
      </c>
      <c r="C703" s="2" t="s">
        <v>31</v>
      </c>
      <c r="D703" s="2" t="s">
        <v>32</v>
      </c>
      <c r="E703" s="2" t="s">
        <v>1637</v>
      </c>
      <c r="F703" s="2" t="s">
        <v>41</v>
      </c>
      <c r="G703" s="2">
        <v>1000</v>
      </c>
      <c r="H703" s="2">
        <v>1</v>
      </c>
      <c r="I703" s="3">
        <v>46217</v>
      </c>
      <c r="J703" s="4"/>
      <c r="K703" s="2">
        <v>4818184</v>
      </c>
      <c r="L703" s="2">
        <v>30000</v>
      </c>
      <c r="M703" s="2" t="s">
        <v>768</v>
      </c>
      <c r="N703" s="4"/>
      <c r="O703" s="4"/>
      <c r="P703" s="2" t="s">
        <v>36</v>
      </c>
      <c r="Q703" s="4"/>
      <c r="R703" s="4"/>
      <c r="S703" s="2" t="s">
        <v>51</v>
      </c>
      <c r="T703" s="4"/>
      <c r="U703" s="4"/>
      <c r="V703" s="4"/>
      <c r="W703" s="2" t="s">
        <v>1639</v>
      </c>
      <c r="X703" s="2">
        <v>2026</v>
      </c>
      <c r="Y703" s="2" t="s">
        <v>40</v>
      </c>
      <c r="Z703" s="4"/>
      <c r="AA703" s="3">
        <v>46210</v>
      </c>
      <c r="AB703" s="2" t="s">
        <v>768</v>
      </c>
      <c r="AC703" s="2">
        <v>481210</v>
      </c>
    </row>
    <row r="704" spans="1:29" ht="102.75" x14ac:dyDescent="0.25">
      <c r="A704" s="2" t="s">
        <v>29</v>
      </c>
      <c r="B704" s="2" t="s">
        <v>42</v>
      </c>
      <c r="C704" s="2" t="s">
        <v>43</v>
      </c>
      <c r="D704" s="2" t="s">
        <v>32</v>
      </c>
      <c r="E704" s="2" t="s">
        <v>1640</v>
      </c>
      <c r="F704" s="2" t="s">
        <v>1641</v>
      </c>
      <c r="G704" s="2">
        <v>2793000</v>
      </c>
      <c r="H704" s="2">
        <v>1</v>
      </c>
      <c r="I704" s="3">
        <v>46210</v>
      </c>
      <c r="J704" s="4"/>
      <c r="K704" s="2">
        <v>4818132</v>
      </c>
      <c r="L704" s="2">
        <v>20000</v>
      </c>
      <c r="M704" s="2" t="s">
        <v>35</v>
      </c>
      <c r="N704" s="5">
        <v>46210</v>
      </c>
      <c r="O704" s="2" t="s">
        <v>1642</v>
      </c>
      <c r="P704" s="2" t="s">
        <v>36</v>
      </c>
      <c r="Q704" s="2" t="s">
        <v>883</v>
      </c>
      <c r="R704" s="3">
        <v>46210</v>
      </c>
      <c r="S704" s="2" t="s">
        <v>38</v>
      </c>
      <c r="T704" s="2" t="s">
        <v>1643</v>
      </c>
      <c r="U704" s="2">
        <v>0</v>
      </c>
      <c r="V704" s="2">
        <v>0</v>
      </c>
      <c r="W704" s="2" t="s">
        <v>1644</v>
      </c>
      <c r="X704" s="2">
        <v>2024</v>
      </c>
      <c r="Y704" s="2" t="s">
        <v>40</v>
      </c>
      <c r="Z704" s="4"/>
      <c r="AA704" s="3">
        <v>46210</v>
      </c>
      <c r="AB704" s="2" t="s">
        <v>35</v>
      </c>
      <c r="AC704" s="2">
        <v>481202</v>
      </c>
    </row>
    <row r="705" spans="1:29" ht="102.75" x14ac:dyDescent="0.25">
      <c r="A705" s="2" t="s">
        <v>29</v>
      </c>
      <c r="B705" s="2" t="s">
        <v>42</v>
      </c>
      <c r="C705" s="2" t="s">
        <v>43</v>
      </c>
      <c r="D705" s="2" t="s">
        <v>32</v>
      </c>
      <c r="E705" s="2" t="s">
        <v>1640</v>
      </c>
      <c r="F705" s="2" t="s">
        <v>41</v>
      </c>
      <c r="G705" s="2">
        <v>1000</v>
      </c>
      <c r="H705" s="2">
        <v>1</v>
      </c>
      <c r="I705" s="3">
        <v>46210</v>
      </c>
      <c r="J705" s="4"/>
      <c r="K705" s="2">
        <v>4818132</v>
      </c>
      <c r="L705" s="2">
        <v>20000</v>
      </c>
      <c r="M705" s="2" t="s">
        <v>35</v>
      </c>
      <c r="N705" s="5">
        <v>46210</v>
      </c>
      <c r="O705" s="2" t="s">
        <v>1642</v>
      </c>
      <c r="P705" s="2" t="s">
        <v>36</v>
      </c>
      <c r="Q705" s="2" t="s">
        <v>883</v>
      </c>
      <c r="R705" s="3">
        <v>46210</v>
      </c>
      <c r="S705" s="2" t="s">
        <v>38</v>
      </c>
      <c r="T705" s="2" t="s">
        <v>1643</v>
      </c>
      <c r="U705" s="2">
        <v>0</v>
      </c>
      <c r="V705" s="2">
        <v>0</v>
      </c>
      <c r="W705" s="2" t="s">
        <v>1644</v>
      </c>
      <c r="X705" s="2">
        <v>2024</v>
      </c>
      <c r="Y705" s="2" t="s">
        <v>40</v>
      </c>
      <c r="Z705" s="4"/>
      <c r="AA705" s="3">
        <v>46210</v>
      </c>
      <c r="AB705" s="2" t="s">
        <v>35</v>
      </c>
      <c r="AC705" s="2">
        <v>481202</v>
      </c>
    </row>
    <row r="706" spans="1:29" ht="64.5" x14ac:dyDescent="0.25">
      <c r="A706" s="2" t="s">
        <v>29</v>
      </c>
      <c r="B706" s="2" t="s">
        <v>42</v>
      </c>
      <c r="C706" s="2" t="s">
        <v>43</v>
      </c>
      <c r="D706" s="2" t="s">
        <v>32</v>
      </c>
      <c r="E706" s="2" t="s">
        <v>1645</v>
      </c>
      <c r="F706" s="2" t="s">
        <v>1646</v>
      </c>
      <c r="G706" s="2">
        <v>1970000</v>
      </c>
      <c r="H706" s="2">
        <v>1</v>
      </c>
      <c r="I706" s="3">
        <v>46210</v>
      </c>
      <c r="J706" s="4"/>
      <c r="K706" s="2">
        <v>4818154</v>
      </c>
      <c r="L706" s="2">
        <v>39400</v>
      </c>
      <c r="M706" s="2" t="s">
        <v>478</v>
      </c>
      <c r="N706" s="5">
        <v>46210</v>
      </c>
      <c r="O706" s="2">
        <v>8842</v>
      </c>
      <c r="P706" s="2" t="s">
        <v>36</v>
      </c>
      <c r="Q706" s="2" t="s">
        <v>61</v>
      </c>
      <c r="R706" s="3">
        <v>46210</v>
      </c>
      <c r="S706" s="2" t="s">
        <v>110</v>
      </c>
      <c r="T706" s="2" t="s">
        <v>63</v>
      </c>
      <c r="U706" s="2">
        <v>0</v>
      </c>
      <c r="V706" s="2" t="s">
        <v>1647</v>
      </c>
      <c r="W706" s="2" t="s">
        <v>64</v>
      </c>
      <c r="X706" s="2">
        <v>2026</v>
      </c>
      <c r="Y706" s="2" t="s">
        <v>40</v>
      </c>
      <c r="Z706" s="4"/>
      <c r="AA706" s="3">
        <v>46210</v>
      </c>
      <c r="AB706" s="2" t="s">
        <v>478</v>
      </c>
      <c r="AC706" s="2">
        <v>481192</v>
      </c>
    </row>
    <row r="707" spans="1:29" ht="51.75" x14ac:dyDescent="0.25">
      <c r="A707" s="2" t="s">
        <v>29</v>
      </c>
      <c r="B707" s="2" t="s">
        <v>42</v>
      </c>
      <c r="C707" s="2" t="s">
        <v>43</v>
      </c>
      <c r="D707" s="2" t="s">
        <v>32</v>
      </c>
      <c r="E707" s="2" t="s">
        <v>1645</v>
      </c>
      <c r="F707" s="2" t="s">
        <v>41</v>
      </c>
      <c r="G707" s="2">
        <v>1000</v>
      </c>
      <c r="H707" s="2">
        <v>1</v>
      </c>
      <c r="I707" s="3">
        <v>46210</v>
      </c>
      <c r="J707" s="4"/>
      <c r="K707" s="2">
        <v>4818154</v>
      </c>
      <c r="L707" s="2">
        <v>39400</v>
      </c>
      <c r="M707" s="2" t="s">
        <v>478</v>
      </c>
      <c r="N707" s="5">
        <v>46210</v>
      </c>
      <c r="O707" s="2">
        <v>8842</v>
      </c>
      <c r="P707" s="2" t="s">
        <v>36</v>
      </c>
      <c r="Q707" s="2" t="s">
        <v>61</v>
      </c>
      <c r="R707" s="3">
        <v>46210</v>
      </c>
      <c r="S707" s="2" t="s">
        <v>110</v>
      </c>
      <c r="T707" s="2" t="s">
        <v>63</v>
      </c>
      <c r="U707" s="2">
        <v>0</v>
      </c>
      <c r="V707" s="2" t="s">
        <v>1647</v>
      </c>
      <c r="W707" s="2" t="s">
        <v>64</v>
      </c>
      <c r="X707" s="2">
        <v>2026</v>
      </c>
      <c r="Y707" s="2" t="s">
        <v>40</v>
      </c>
      <c r="Z707" s="4"/>
      <c r="AA707" s="3">
        <v>46210</v>
      </c>
      <c r="AB707" s="2" t="s">
        <v>478</v>
      </c>
      <c r="AC707" s="2">
        <v>481192</v>
      </c>
    </row>
    <row r="708" spans="1:29" ht="64.5" x14ac:dyDescent="0.25">
      <c r="A708" s="2" t="s">
        <v>29</v>
      </c>
      <c r="B708" s="2" t="s">
        <v>42</v>
      </c>
      <c r="C708" s="2" t="s">
        <v>43</v>
      </c>
      <c r="D708" s="2" t="s">
        <v>32</v>
      </c>
      <c r="E708" s="2" t="s">
        <v>1648</v>
      </c>
      <c r="F708" s="2" t="s">
        <v>1649</v>
      </c>
      <c r="G708" s="2">
        <v>2150000</v>
      </c>
      <c r="H708" s="2">
        <v>1</v>
      </c>
      <c r="I708" s="3">
        <v>46213</v>
      </c>
      <c r="J708" s="4"/>
      <c r="K708" s="2">
        <v>4818129</v>
      </c>
      <c r="L708" s="2">
        <v>30000</v>
      </c>
      <c r="M708" s="2" t="s">
        <v>357</v>
      </c>
      <c r="N708" s="5">
        <v>46210</v>
      </c>
      <c r="O708" s="2" t="s">
        <v>1650</v>
      </c>
      <c r="P708" s="2" t="s">
        <v>36</v>
      </c>
      <c r="Q708" s="2" t="s">
        <v>61</v>
      </c>
      <c r="R708" s="3">
        <v>46210</v>
      </c>
      <c r="S708" s="2" t="s">
        <v>89</v>
      </c>
      <c r="T708" s="2" t="s">
        <v>63</v>
      </c>
      <c r="U708" s="2" t="s">
        <v>1651</v>
      </c>
      <c r="V708" s="2" t="s">
        <v>1652</v>
      </c>
      <c r="W708" s="2" t="s">
        <v>1653</v>
      </c>
      <c r="X708" s="2">
        <v>2026</v>
      </c>
      <c r="Y708" s="2" t="s">
        <v>40</v>
      </c>
      <c r="Z708" s="4"/>
      <c r="AA708" s="3">
        <v>46210</v>
      </c>
      <c r="AB708" s="2" t="s">
        <v>357</v>
      </c>
      <c r="AC708" s="2">
        <v>481190</v>
      </c>
    </row>
    <row r="709" spans="1:29" ht="39" x14ac:dyDescent="0.25">
      <c r="A709" s="2" t="s">
        <v>29</v>
      </c>
      <c r="B709" s="2" t="s">
        <v>42</v>
      </c>
      <c r="C709" s="2" t="s">
        <v>43</v>
      </c>
      <c r="D709" s="2" t="s">
        <v>32</v>
      </c>
      <c r="E709" s="2" t="s">
        <v>1648</v>
      </c>
      <c r="F709" s="2" t="s">
        <v>41</v>
      </c>
      <c r="G709" s="2">
        <v>1000</v>
      </c>
      <c r="H709" s="2">
        <v>1</v>
      </c>
      <c r="I709" s="3">
        <v>46213</v>
      </c>
      <c r="J709" s="4"/>
      <c r="K709" s="2">
        <v>4818129</v>
      </c>
      <c r="L709" s="2">
        <v>30000</v>
      </c>
      <c r="M709" s="2" t="s">
        <v>357</v>
      </c>
      <c r="N709" s="5">
        <v>46210</v>
      </c>
      <c r="O709" s="2" t="s">
        <v>1650</v>
      </c>
      <c r="P709" s="2" t="s">
        <v>36</v>
      </c>
      <c r="Q709" s="2" t="s">
        <v>61</v>
      </c>
      <c r="R709" s="3">
        <v>46210</v>
      </c>
      <c r="S709" s="2" t="s">
        <v>89</v>
      </c>
      <c r="T709" s="2" t="s">
        <v>63</v>
      </c>
      <c r="U709" s="2" t="s">
        <v>1651</v>
      </c>
      <c r="V709" s="2" t="s">
        <v>1652</v>
      </c>
      <c r="W709" s="2" t="s">
        <v>1653</v>
      </c>
      <c r="X709" s="2">
        <v>2026</v>
      </c>
      <c r="Y709" s="2" t="s">
        <v>40</v>
      </c>
      <c r="Z709" s="4"/>
      <c r="AA709" s="3">
        <v>46210</v>
      </c>
      <c r="AB709" s="2" t="s">
        <v>357</v>
      </c>
      <c r="AC709" s="2">
        <v>481190</v>
      </c>
    </row>
    <row r="710" spans="1:29" ht="64.5" x14ac:dyDescent="0.25">
      <c r="A710" s="2" t="s">
        <v>29</v>
      </c>
      <c r="B710" s="2" t="s">
        <v>42</v>
      </c>
      <c r="C710" s="2" t="s">
        <v>43</v>
      </c>
      <c r="D710" s="2" t="s">
        <v>67</v>
      </c>
      <c r="E710" s="2" t="s">
        <v>1654</v>
      </c>
      <c r="F710" s="2" t="s">
        <v>1655</v>
      </c>
      <c r="G710" s="2">
        <v>2220000</v>
      </c>
      <c r="H710" s="2">
        <v>1</v>
      </c>
      <c r="I710" s="3">
        <v>46211</v>
      </c>
      <c r="J710" s="4"/>
      <c r="K710" s="2">
        <v>2846458</v>
      </c>
      <c r="L710" s="2">
        <v>44400</v>
      </c>
      <c r="M710" s="2" t="s">
        <v>768</v>
      </c>
      <c r="N710" s="5">
        <v>46210</v>
      </c>
      <c r="O710" s="2">
        <v>202384</v>
      </c>
      <c r="P710" s="2" t="s">
        <v>181</v>
      </c>
      <c r="Q710" s="2" t="s">
        <v>50</v>
      </c>
      <c r="R710" s="3">
        <v>46210</v>
      </c>
      <c r="S710" s="2" t="s">
        <v>51</v>
      </c>
      <c r="T710" s="2" t="s">
        <v>52</v>
      </c>
      <c r="U710" s="2" t="s">
        <v>37</v>
      </c>
      <c r="V710" s="2">
        <v>0</v>
      </c>
      <c r="W710" s="2" t="s">
        <v>741</v>
      </c>
      <c r="X710" s="4"/>
      <c r="Y710" s="2" t="s">
        <v>65</v>
      </c>
      <c r="Z710" s="4"/>
      <c r="AA710" s="3">
        <v>46210</v>
      </c>
      <c r="AB710" s="2" t="s">
        <v>768</v>
      </c>
      <c r="AC710" s="2">
        <v>481186</v>
      </c>
    </row>
    <row r="711" spans="1:29" ht="39" x14ac:dyDescent="0.25">
      <c r="A711" s="2" t="s">
        <v>29</v>
      </c>
      <c r="B711" s="2" t="s">
        <v>42</v>
      </c>
      <c r="C711" s="2" t="s">
        <v>43</v>
      </c>
      <c r="D711" s="2" t="s">
        <v>67</v>
      </c>
      <c r="E711" s="2" t="s">
        <v>1654</v>
      </c>
      <c r="F711" s="2" t="s">
        <v>41</v>
      </c>
      <c r="G711" s="2">
        <v>1000</v>
      </c>
      <c r="H711" s="2">
        <v>1</v>
      </c>
      <c r="I711" s="3">
        <v>46211</v>
      </c>
      <c r="J711" s="4"/>
      <c r="K711" s="2">
        <v>2846458</v>
      </c>
      <c r="L711" s="2">
        <v>44400</v>
      </c>
      <c r="M711" s="2" t="s">
        <v>768</v>
      </c>
      <c r="N711" s="5">
        <v>46210</v>
      </c>
      <c r="O711" s="2">
        <v>202384</v>
      </c>
      <c r="P711" s="2" t="s">
        <v>181</v>
      </c>
      <c r="Q711" s="2" t="s">
        <v>50</v>
      </c>
      <c r="R711" s="3">
        <v>46210</v>
      </c>
      <c r="S711" s="2" t="s">
        <v>51</v>
      </c>
      <c r="T711" s="2" t="s">
        <v>52</v>
      </c>
      <c r="U711" s="2" t="s">
        <v>37</v>
      </c>
      <c r="V711" s="2">
        <v>0</v>
      </c>
      <c r="W711" s="2" t="s">
        <v>741</v>
      </c>
      <c r="X711" s="4"/>
      <c r="Y711" s="2" t="s">
        <v>65</v>
      </c>
      <c r="Z711" s="4"/>
      <c r="AA711" s="3">
        <v>46210</v>
      </c>
      <c r="AB711" s="2" t="s">
        <v>768</v>
      </c>
      <c r="AC711" s="2">
        <v>481186</v>
      </c>
    </row>
    <row r="712" spans="1:29" ht="102.75" x14ac:dyDescent="0.25">
      <c r="A712" s="2" t="s">
        <v>29</v>
      </c>
      <c r="B712" s="2" t="s">
        <v>42</v>
      </c>
      <c r="C712" s="2" t="s">
        <v>43</v>
      </c>
      <c r="D712" s="2" t="s">
        <v>32</v>
      </c>
      <c r="E712" s="2" t="s">
        <v>1656</v>
      </c>
      <c r="F712" s="2" t="s">
        <v>1657</v>
      </c>
      <c r="G712" s="2">
        <v>1083000</v>
      </c>
      <c r="H712" s="2">
        <v>1</v>
      </c>
      <c r="I712" s="3">
        <v>46210</v>
      </c>
      <c r="J712" s="4"/>
      <c r="K712" s="2">
        <v>3704205</v>
      </c>
      <c r="L712" s="2">
        <v>10000</v>
      </c>
      <c r="M712" s="2" t="s">
        <v>35</v>
      </c>
      <c r="N712" s="5">
        <v>46210</v>
      </c>
      <c r="O712" s="2" t="s">
        <v>1658</v>
      </c>
      <c r="P712" s="2" t="s">
        <v>36</v>
      </c>
      <c r="Q712" s="2" t="s">
        <v>53</v>
      </c>
      <c r="R712" s="3">
        <v>46210</v>
      </c>
      <c r="S712" s="2" t="s">
        <v>38</v>
      </c>
      <c r="T712" s="2" t="s">
        <v>1659</v>
      </c>
      <c r="U712" s="2">
        <v>0</v>
      </c>
      <c r="V712" s="2">
        <v>0</v>
      </c>
      <c r="W712" s="2" t="s">
        <v>1660</v>
      </c>
      <c r="X712" s="2">
        <v>2026</v>
      </c>
      <c r="Y712" s="2" t="s">
        <v>40</v>
      </c>
      <c r="Z712" s="4"/>
      <c r="AA712" s="3">
        <v>46210</v>
      </c>
      <c r="AB712" s="2" t="s">
        <v>35</v>
      </c>
      <c r="AC712" s="2">
        <v>481182</v>
      </c>
    </row>
    <row r="713" spans="1:29" ht="102.75" x14ac:dyDescent="0.25">
      <c r="A713" s="2" t="s">
        <v>29</v>
      </c>
      <c r="B713" s="2" t="s">
        <v>42</v>
      </c>
      <c r="C713" s="2" t="s">
        <v>43</v>
      </c>
      <c r="D713" s="2" t="s">
        <v>32</v>
      </c>
      <c r="E713" s="2" t="s">
        <v>1656</v>
      </c>
      <c r="F713" s="2" t="s">
        <v>41</v>
      </c>
      <c r="G713" s="2">
        <v>1000</v>
      </c>
      <c r="H713" s="2">
        <v>1</v>
      </c>
      <c r="I713" s="3">
        <v>46210</v>
      </c>
      <c r="J713" s="4"/>
      <c r="K713" s="2">
        <v>3704205</v>
      </c>
      <c r="L713" s="2">
        <v>10000</v>
      </c>
      <c r="M713" s="2" t="s">
        <v>35</v>
      </c>
      <c r="N713" s="5">
        <v>46210</v>
      </c>
      <c r="O713" s="2" t="s">
        <v>1658</v>
      </c>
      <c r="P713" s="2" t="s">
        <v>36</v>
      </c>
      <c r="Q713" s="2" t="s">
        <v>53</v>
      </c>
      <c r="R713" s="3">
        <v>46210</v>
      </c>
      <c r="S713" s="2" t="s">
        <v>38</v>
      </c>
      <c r="T713" s="2" t="s">
        <v>1659</v>
      </c>
      <c r="U713" s="2">
        <v>0</v>
      </c>
      <c r="V713" s="2">
        <v>0</v>
      </c>
      <c r="W713" s="2" t="s">
        <v>1660</v>
      </c>
      <c r="X713" s="2">
        <v>2026</v>
      </c>
      <c r="Y713" s="2" t="s">
        <v>40</v>
      </c>
      <c r="Z713" s="4"/>
      <c r="AA713" s="3">
        <v>46210</v>
      </c>
      <c r="AB713" s="2" t="s">
        <v>35</v>
      </c>
      <c r="AC713" s="2">
        <v>481182</v>
      </c>
    </row>
    <row r="714" spans="1:29" ht="51.75" x14ac:dyDescent="0.25">
      <c r="A714" s="2" t="s">
        <v>29</v>
      </c>
      <c r="B714" s="2" t="s">
        <v>42</v>
      </c>
      <c r="C714" s="2" t="s">
        <v>43</v>
      </c>
      <c r="D714" s="2" t="s">
        <v>32</v>
      </c>
      <c r="E714" s="2" t="s">
        <v>1661</v>
      </c>
      <c r="F714" s="2" t="s">
        <v>1662</v>
      </c>
      <c r="G714" s="2">
        <v>3735000</v>
      </c>
      <c r="H714" s="2">
        <v>1</v>
      </c>
      <c r="I714" s="3">
        <v>46217</v>
      </c>
      <c r="J714" s="4"/>
      <c r="K714" s="2">
        <v>4817952</v>
      </c>
      <c r="L714" s="2">
        <v>30000</v>
      </c>
      <c r="M714" s="2" t="s">
        <v>659</v>
      </c>
      <c r="N714" s="5">
        <v>46210</v>
      </c>
      <c r="O714" s="2" t="s">
        <v>1663</v>
      </c>
      <c r="P714" s="2" t="s">
        <v>36</v>
      </c>
      <c r="Q714" s="2" t="s">
        <v>463</v>
      </c>
      <c r="R714" s="3">
        <v>46210</v>
      </c>
      <c r="S714" s="2" t="s">
        <v>38</v>
      </c>
      <c r="T714" s="2" t="s">
        <v>161</v>
      </c>
      <c r="U714" s="2">
        <v>0</v>
      </c>
      <c r="V714" s="2" t="s">
        <v>874</v>
      </c>
      <c r="W714" s="2" t="s">
        <v>1664</v>
      </c>
      <c r="X714" s="2">
        <v>2026</v>
      </c>
      <c r="Y714" s="2" t="s">
        <v>40</v>
      </c>
      <c r="Z714" s="4"/>
      <c r="AA714" s="3">
        <v>46210</v>
      </c>
      <c r="AB714" s="2" t="s">
        <v>659</v>
      </c>
      <c r="AC714" s="2">
        <v>481172</v>
      </c>
    </row>
    <row r="715" spans="1:29" ht="51.75" x14ac:dyDescent="0.25">
      <c r="A715" s="2" t="s">
        <v>29</v>
      </c>
      <c r="B715" s="2" t="s">
        <v>42</v>
      </c>
      <c r="C715" s="2" t="s">
        <v>43</v>
      </c>
      <c r="D715" s="2" t="s">
        <v>32</v>
      </c>
      <c r="E715" s="2" t="s">
        <v>1661</v>
      </c>
      <c r="F715" s="2" t="s">
        <v>41</v>
      </c>
      <c r="G715" s="2">
        <v>1000</v>
      </c>
      <c r="H715" s="2">
        <v>1</v>
      </c>
      <c r="I715" s="3">
        <v>46217</v>
      </c>
      <c r="J715" s="4"/>
      <c r="K715" s="2">
        <v>4817952</v>
      </c>
      <c r="L715" s="2">
        <v>30000</v>
      </c>
      <c r="M715" s="2" t="s">
        <v>659</v>
      </c>
      <c r="N715" s="5">
        <v>46210</v>
      </c>
      <c r="O715" s="2" t="s">
        <v>1663</v>
      </c>
      <c r="P715" s="2" t="s">
        <v>36</v>
      </c>
      <c r="Q715" s="2" t="s">
        <v>463</v>
      </c>
      <c r="R715" s="3">
        <v>46210</v>
      </c>
      <c r="S715" s="2" t="s">
        <v>38</v>
      </c>
      <c r="T715" s="2" t="s">
        <v>161</v>
      </c>
      <c r="U715" s="2">
        <v>0</v>
      </c>
      <c r="V715" s="2" t="s">
        <v>874</v>
      </c>
      <c r="W715" s="2" t="s">
        <v>1664</v>
      </c>
      <c r="X715" s="2">
        <v>2026</v>
      </c>
      <c r="Y715" s="2" t="s">
        <v>40</v>
      </c>
      <c r="Z715" s="4"/>
      <c r="AA715" s="3">
        <v>46210</v>
      </c>
      <c r="AB715" s="2" t="s">
        <v>659</v>
      </c>
      <c r="AC715" s="2">
        <v>481172</v>
      </c>
    </row>
    <row r="716" spans="1:29" ht="90" x14ac:dyDescent="0.25">
      <c r="A716" s="2" t="s">
        <v>29</v>
      </c>
      <c r="B716" s="2" t="s">
        <v>42</v>
      </c>
      <c r="C716" s="2" t="s">
        <v>31</v>
      </c>
      <c r="D716" s="2" t="s">
        <v>643</v>
      </c>
      <c r="E716" s="2" t="s">
        <v>1665</v>
      </c>
      <c r="F716" s="2" t="s">
        <v>56</v>
      </c>
      <c r="G716" s="2">
        <v>2978000</v>
      </c>
      <c r="H716" s="2">
        <v>1</v>
      </c>
      <c r="I716" s="3">
        <v>46217</v>
      </c>
      <c r="J716" s="4"/>
      <c r="K716" s="2">
        <v>4807154</v>
      </c>
      <c r="L716" s="2">
        <v>117475</v>
      </c>
      <c r="M716" s="2" t="s">
        <v>1666</v>
      </c>
      <c r="N716" s="4"/>
      <c r="O716" s="4"/>
      <c r="P716" s="2" t="s">
        <v>49</v>
      </c>
      <c r="Q716" s="2" t="s">
        <v>1667</v>
      </c>
      <c r="R716" s="4"/>
      <c r="S716" s="2" t="s">
        <v>1668</v>
      </c>
      <c r="T716" s="2" t="s">
        <v>1669</v>
      </c>
      <c r="U716" s="2">
        <v>0</v>
      </c>
      <c r="V716" s="2">
        <v>0</v>
      </c>
      <c r="W716" s="2" t="s">
        <v>1670</v>
      </c>
      <c r="X716" s="2">
        <v>2026</v>
      </c>
      <c r="Y716" s="2" t="s">
        <v>55</v>
      </c>
      <c r="Z716" s="4"/>
      <c r="AA716" s="3">
        <v>46210</v>
      </c>
      <c r="AB716" s="2" t="s">
        <v>1666</v>
      </c>
      <c r="AC716" s="2">
        <v>481158</v>
      </c>
    </row>
    <row r="717" spans="1:29" ht="90" x14ac:dyDescent="0.25">
      <c r="A717" s="2" t="s">
        <v>29</v>
      </c>
      <c r="B717" s="2" t="s">
        <v>42</v>
      </c>
      <c r="C717" s="2" t="s">
        <v>31</v>
      </c>
      <c r="D717" s="2" t="s">
        <v>643</v>
      </c>
      <c r="E717" s="2" t="s">
        <v>1665</v>
      </c>
      <c r="F717" s="2" t="s">
        <v>1671</v>
      </c>
      <c r="G717" s="2">
        <v>3478000</v>
      </c>
      <c r="H717" s="2">
        <v>1</v>
      </c>
      <c r="I717" s="3">
        <v>46217</v>
      </c>
      <c r="J717" s="4"/>
      <c r="K717" s="2">
        <v>4807154</v>
      </c>
      <c r="L717" s="2">
        <v>117475</v>
      </c>
      <c r="M717" s="2" t="s">
        <v>1666</v>
      </c>
      <c r="N717" s="4"/>
      <c r="O717" s="4"/>
      <c r="P717" s="2" t="s">
        <v>49</v>
      </c>
      <c r="Q717" s="2" t="s">
        <v>1667</v>
      </c>
      <c r="R717" s="4"/>
      <c r="S717" s="2" t="s">
        <v>1668</v>
      </c>
      <c r="T717" s="2" t="s">
        <v>1669</v>
      </c>
      <c r="U717" s="2">
        <v>0</v>
      </c>
      <c r="V717" s="2">
        <v>0</v>
      </c>
      <c r="W717" s="2" t="s">
        <v>1670</v>
      </c>
      <c r="X717" s="2">
        <v>2026</v>
      </c>
      <c r="Y717" s="2" t="s">
        <v>55</v>
      </c>
      <c r="Z717" s="4"/>
      <c r="AA717" s="3">
        <v>46210</v>
      </c>
      <c r="AB717" s="2" t="s">
        <v>1666</v>
      </c>
      <c r="AC717" s="2">
        <v>481158</v>
      </c>
    </row>
    <row r="718" spans="1:29" ht="90" x14ac:dyDescent="0.25">
      <c r="A718" s="2" t="s">
        <v>29</v>
      </c>
      <c r="B718" s="2" t="s">
        <v>42</v>
      </c>
      <c r="C718" s="2" t="s">
        <v>31</v>
      </c>
      <c r="D718" s="2" t="s">
        <v>643</v>
      </c>
      <c r="E718" s="2" t="s">
        <v>1665</v>
      </c>
      <c r="F718" s="2" t="s">
        <v>41</v>
      </c>
      <c r="G718" s="2">
        <v>5000</v>
      </c>
      <c r="H718" s="2">
        <v>1</v>
      </c>
      <c r="I718" s="3">
        <v>46217</v>
      </c>
      <c r="J718" s="4"/>
      <c r="K718" s="2">
        <v>4807154</v>
      </c>
      <c r="L718" s="2">
        <v>117475</v>
      </c>
      <c r="M718" s="2" t="s">
        <v>1666</v>
      </c>
      <c r="N718" s="4"/>
      <c r="O718" s="4"/>
      <c r="P718" s="2" t="s">
        <v>49</v>
      </c>
      <c r="Q718" s="2" t="s">
        <v>1667</v>
      </c>
      <c r="R718" s="4"/>
      <c r="S718" s="2" t="s">
        <v>1668</v>
      </c>
      <c r="T718" s="2" t="s">
        <v>1669</v>
      </c>
      <c r="U718" s="2">
        <v>0</v>
      </c>
      <c r="V718" s="2">
        <v>0</v>
      </c>
      <c r="W718" s="2" t="s">
        <v>1670</v>
      </c>
      <c r="X718" s="2">
        <v>2026</v>
      </c>
      <c r="Y718" s="2" t="s">
        <v>55</v>
      </c>
      <c r="Z718" s="4"/>
      <c r="AA718" s="3">
        <v>46210</v>
      </c>
      <c r="AB718" s="2" t="s">
        <v>1666</v>
      </c>
      <c r="AC718" s="2">
        <v>481158</v>
      </c>
    </row>
    <row r="719" spans="1:29" ht="77.25" x14ac:dyDescent="0.25">
      <c r="A719" s="2" t="s">
        <v>29</v>
      </c>
      <c r="B719" s="2" t="s">
        <v>42</v>
      </c>
      <c r="C719" s="2" t="s">
        <v>43</v>
      </c>
      <c r="D719" s="2" t="s">
        <v>732</v>
      </c>
      <c r="E719" s="2" t="s">
        <v>1672</v>
      </c>
      <c r="F719" s="2" t="s">
        <v>1673</v>
      </c>
      <c r="G719" s="2">
        <v>3478000</v>
      </c>
      <c r="H719" s="2">
        <v>1</v>
      </c>
      <c r="I719" s="3">
        <v>46218</v>
      </c>
      <c r="J719" s="4"/>
      <c r="K719" s="2">
        <v>4321933</v>
      </c>
      <c r="L719" s="2">
        <v>117475</v>
      </c>
      <c r="M719" s="2" t="s">
        <v>1674</v>
      </c>
      <c r="N719" s="5">
        <v>46218</v>
      </c>
      <c r="O719" s="2" t="s">
        <v>1675</v>
      </c>
      <c r="P719" s="2" t="s">
        <v>181</v>
      </c>
      <c r="Q719" s="2" t="s">
        <v>1667</v>
      </c>
      <c r="R719" s="3">
        <v>46218</v>
      </c>
      <c r="S719" s="2" t="s">
        <v>1676</v>
      </c>
      <c r="T719" s="2" t="s">
        <v>1669</v>
      </c>
      <c r="U719" s="2">
        <v>0</v>
      </c>
      <c r="V719" s="2">
        <v>0</v>
      </c>
      <c r="W719" s="2" t="s">
        <v>1670</v>
      </c>
      <c r="X719" s="2">
        <v>2026</v>
      </c>
      <c r="Y719" s="2" t="s">
        <v>55</v>
      </c>
      <c r="Z719" s="4"/>
      <c r="AA719" s="3">
        <v>46210</v>
      </c>
      <c r="AB719" s="2" t="s">
        <v>1674</v>
      </c>
      <c r="AC719" s="2">
        <v>481122</v>
      </c>
    </row>
    <row r="720" spans="1:29" ht="77.25" x14ac:dyDescent="0.25">
      <c r="A720" s="2" t="s">
        <v>29</v>
      </c>
      <c r="B720" s="2" t="s">
        <v>42</v>
      </c>
      <c r="C720" s="2" t="s">
        <v>43</v>
      </c>
      <c r="D720" s="2" t="s">
        <v>732</v>
      </c>
      <c r="E720" s="2" t="s">
        <v>1672</v>
      </c>
      <c r="F720" s="2" t="s">
        <v>41</v>
      </c>
      <c r="G720" s="2">
        <v>5000</v>
      </c>
      <c r="H720" s="2">
        <v>1</v>
      </c>
      <c r="I720" s="3">
        <v>46218</v>
      </c>
      <c r="J720" s="4"/>
      <c r="K720" s="2">
        <v>4321933</v>
      </c>
      <c r="L720" s="2">
        <v>117475</v>
      </c>
      <c r="M720" s="2" t="s">
        <v>1674</v>
      </c>
      <c r="N720" s="5">
        <v>46218</v>
      </c>
      <c r="O720" s="2" t="s">
        <v>1675</v>
      </c>
      <c r="P720" s="2" t="s">
        <v>181</v>
      </c>
      <c r="Q720" s="2" t="s">
        <v>1667</v>
      </c>
      <c r="R720" s="3">
        <v>46218</v>
      </c>
      <c r="S720" s="2" t="s">
        <v>1676</v>
      </c>
      <c r="T720" s="2" t="s">
        <v>1669</v>
      </c>
      <c r="U720" s="2">
        <v>0</v>
      </c>
      <c r="V720" s="2">
        <v>0</v>
      </c>
      <c r="W720" s="2" t="s">
        <v>1670</v>
      </c>
      <c r="X720" s="2">
        <v>2026</v>
      </c>
      <c r="Y720" s="2" t="s">
        <v>55</v>
      </c>
      <c r="Z720" s="4"/>
      <c r="AA720" s="3">
        <v>46210</v>
      </c>
      <c r="AB720" s="2" t="s">
        <v>1674</v>
      </c>
      <c r="AC720" s="2">
        <v>481122</v>
      </c>
    </row>
    <row r="721" spans="1:29" ht="51.75" x14ac:dyDescent="0.25">
      <c r="A721" s="2" t="s">
        <v>29</v>
      </c>
      <c r="B721" s="2" t="s">
        <v>42</v>
      </c>
      <c r="C721" s="2" t="s">
        <v>43</v>
      </c>
      <c r="D721" s="2" t="s">
        <v>737</v>
      </c>
      <c r="E721" s="2" t="s">
        <v>1677</v>
      </c>
      <c r="F721" s="2" t="s">
        <v>56</v>
      </c>
      <c r="G721" s="2">
        <v>1580000</v>
      </c>
      <c r="H721" s="2">
        <v>1</v>
      </c>
      <c r="I721" s="3">
        <v>46210</v>
      </c>
      <c r="J721" s="4"/>
      <c r="K721" s="2">
        <v>4438102</v>
      </c>
      <c r="L721" s="2">
        <v>45600</v>
      </c>
      <c r="M721" s="2" t="s">
        <v>187</v>
      </c>
      <c r="N721" s="5">
        <v>46206</v>
      </c>
      <c r="O721" s="2" t="s">
        <v>1678</v>
      </c>
      <c r="P721" s="2" t="s">
        <v>49</v>
      </c>
      <c r="Q721" s="2" t="s">
        <v>337</v>
      </c>
      <c r="R721" s="3">
        <v>46210</v>
      </c>
      <c r="S721" s="2" t="s">
        <v>51</v>
      </c>
      <c r="T721" s="2" t="s">
        <v>98</v>
      </c>
      <c r="U721" s="2">
        <v>0</v>
      </c>
      <c r="V721" s="2">
        <v>0</v>
      </c>
      <c r="W721" s="2" t="s">
        <v>687</v>
      </c>
      <c r="X721" s="2">
        <v>2026</v>
      </c>
      <c r="Y721" s="2" t="s">
        <v>55</v>
      </c>
      <c r="Z721" s="4"/>
      <c r="AA721" s="3">
        <v>46206</v>
      </c>
      <c r="AB721" s="2" t="s">
        <v>187</v>
      </c>
      <c r="AC721" s="2">
        <v>481110</v>
      </c>
    </row>
    <row r="722" spans="1:29" ht="64.5" x14ac:dyDescent="0.25">
      <c r="A722" s="2" t="s">
        <v>29</v>
      </c>
      <c r="B722" s="2" t="s">
        <v>42</v>
      </c>
      <c r="C722" s="2" t="s">
        <v>43</v>
      </c>
      <c r="D722" s="2" t="s">
        <v>737</v>
      </c>
      <c r="E722" s="2" t="s">
        <v>1677</v>
      </c>
      <c r="F722" s="2" t="s">
        <v>1679</v>
      </c>
      <c r="G722" s="2">
        <v>2280000</v>
      </c>
      <c r="H722" s="2">
        <v>1</v>
      </c>
      <c r="I722" s="3">
        <v>46210</v>
      </c>
      <c r="J722" s="4"/>
      <c r="K722" s="2">
        <v>4438102</v>
      </c>
      <c r="L722" s="2">
        <v>45600</v>
      </c>
      <c r="M722" s="2" t="s">
        <v>187</v>
      </c>
      <c r="N722" s="5">
        <v>46206</v>
      </c>
      <c r="O722" s="2" t="s">
        <v>1678</v>
      </c>
      <c r="P722" s="2" t="s">
        <v>49</v>
      </c>
      <c r="Q722" s="2" t="s">
        <v>337</v>
      </c>
      <c r="R722" s="3">
        <v>46210</v>
      </c>
      <c r="S722" s="2" t="s">
        <v>51</v>
      </c>
      <c r="T722" s="2" t="s">
        <v>98</v>
      </c>
      <c r="U722" s="2">
        <v>0</v>
      </c>
      <c r="V722" s="2">
        <v>0</v>
      </c>
      <c r="W722" s="2" t="s">
        <v>687</v>
      </c>
      <c r="X722" s="2">
        <v>2026</v>
      </c>
      <c r="Y722" s="2" t="s">
        <v>55</v>
      </c>
      <c r="Z722" s="4"/>
      <c r="AA722" s="3">
        <v>46206</v>
      </c>
      <c r="AB722" s="2" t="s">
        <v>187</v>
      </c>
      <c r="AC722" s="2">
        <v>481110</v>
      </c>
    </row>
    <row r="723" spans="1:29" ht="39" x14ac:dyDescent="0.25">
      <c r="A723" s="2" t="s">
        <v>29</v>
      </c>
      <c r="B723" s="2" t="s">
        <v>42</v>
      </c>
      <c r="C723" s="2" t="s">
        <v>43</v>
      </c>
      <c r="D723" s="2" t="s">
        <v>737</v>
      </c>
      <c r="E723" s="2" t="s">
        <v>1677</v>
      </c>
      <c r="F723" s="2" t="s">
        <v>41</v>
      </c>
      <c r="G723" s="2">
        <v>5000</v>
      </c>
      <c r="H723" s="2">
        <v>1</v>
      </c>
      <c r="I723" s="3">
        <v>46210</v>
      </c>
      <c r="J723" s="4"/>
      <c r="K723" s="2">
        <v>4438102</v>
      </c>
      <c r="L723" s="2">
        <v>45600</v>
      </c>
      <c r="M723" s="2" t="s">
        <v>187</v>
      </c>
      <c r="N723" s="5">
        <v>46206</v>
      </c>
      <c r="O723" s="2" t="s">
        <v>1678</v>
      </c>
      <c r="P723" s="2" t="s">
        <v>49</v>
      </c>
      <c r="Q723" s="2" t="s">
        <v>337</v>
      </c>
      <c r="R723" s="3">
        <v>46210</v>
      </c>
      <c r="S723" s="2" t="s">
        <v>51</v>
      </c>
      <c r="T723" s="2" t="s">
        <v>98</v>
      </c>
      <c r="U723" s="2">
        <v>0</v>
      </c>
      <c r="V723" s="2">
        <v>0</v>
      </c>
      <c r="W723" s="2" t="s">
        <v>687</v>
      </c>
      <c r="X723" s="2">
        <v>2026</v>
      </c>
      <c r="Y723" s="2" t="s">
        <v>55</v>
      </c>
      <c r="Z723" s="4"/>
      <c r="AA723" s="3">
        <v>46206</v>
      </c>
      <c r="AB723" s="2" t="s">
        <v>187</v>
      </c>
      <c r="AC723" s="2">
        <v>481110</v>
      </c>
    </row>
    <row r="724" spans="1:29" ht="102.75" x14ac:dyDescent="0.25">
      <c r="A724" s="2" t="s">
        <v>29</v>
      </c>
      <c r="B724" s="2" t="s">
        <v>42</v>
      </c>
      <c r="C724" s="2" t="s">
        <v>43</v>
      </c>
      <c r="D724" s="2" t="s">
        <v>32</v>
      </c>
      <c r="E724" s="2" t="s">
        <v>1680</v>
      </c>
      <c r="F724" s="2" t="s">
        <v>1681</v>
      </c>
      <c r="G724" s="2">
        <v>2380000</v>
      </c>
      <c r="H724" s="2">
        <v>1</v>
      </c>
      <c r="I724" s="3">
        <v>46210</v>
      </c>
      <c r="J724" s="4"/>
      <c r="K724" s="2">
        <v>4817734</v>
      </c>
      <c r="L724" s="2">
        <v>20000</v>
      </c>
      <c r="M724" s="2" t="s">
        <v>35</v>
      </c>
      <c r="N724" s="5">
        <v>46210</v>
      </c>
      <c r="O724" s="2" t="s">
        <v>1682</v>
      </c>
      <c r="P724" s="2" t="s">
        <v>36</v>
      </c>
      <c r="Q724" s="2" t="s">
        <v>789</v>
      </c>
      <c r="R724" s="3">
        <v>46210</v>
      </c>
      <c r="S724" s="2" t="s">
        <v>38</v>
      </c>
      <c r="T724" s="2" t="s">
        <v>596</v>
      </c>
      <c r="U724" s="2" t="s">
        <v>1683</v>
      </c>
      <c r="V724" s="2" t="s">
        <v>146</v>
      </c>
      <c r="W724" s="2" t="s">
        <v>1684</v>
      </c>
      <c r="X724" s="2">
        <v>2025</v>
      </c>
      <c r="Y724" s="2" t="s">
        <v>40</v>
      </c>
      <c r="Z724" s="4"/>
      <c r="AA724" s="3">
        <v>46210</v>
      </c>
      <c r="AB724" s="2" t="s">
        <v>35</v>
      </c>
      <c r="AC724" s="2">
        <v>481100</v>
      </c>
    </row>
    <row r="725" spans="1:29" ht="102.75" x14ac:dyDescent="0.25">
      <c r="A725" s="2" t="s">
        <v>29</v>
      </c>
      <c r="B725" s="2" t="s">
        <v>42</v>
      </c>
      <c r="C725" s="2" t="s">
        <v>43</v>
      </c>
      <c r="D725" s="2" t="s">
        <v>32</v>
      </c>
      <c r="E725" s="2" t="s">
        <v>1680</v>
      </c>
      <c r="F725" s="2" t="s">
        <v>41</v>
      </c>
      <c r="G725" s="2">
        <v>1000</v>
      </c>
      <c r="H725" s="2">
        <v>1</v>
      </c>
      <c r="I725" s="3">
        <v>46210</v>
      </c>
      <c r="J725" s="4"/>
      <c r="K725" s="2">
        <v>4817734</v>
      </c>
      <c r="L725" s="2">
        <v>20000</v>
      </c>
      <c r="M725" s="2" t="s">
        <v>35</v>
      </c>
      <c r="N725" s="5">
        <v>46210</v>
      </c>
      <c r="O725" s="2" t="s">
        <v>1682</v>
      </c>
      <c r="P725" s="2" t="s">
        <v>36</v>
      </c>
      <c r="Q725" s="2" t="s">
        <v>789</v>
      </c>
      <c r="R725" s="3">
        <v>46210</v>
      </c>
      <c r="S725" s="2" t="s">
        <v>38</v>
      </c>
      <c r="T725" s="2" t="s">
        <v>596</v>
      </c>
      <c r="U725" s="2" t="s">
        <v>1683</v>
      </c>
      <c r="V725" s="2" t="s">
        <v>146</v>
      </c>
      <c r="W725" s="2" t="s">
        <v>1684</v>
      </c>
      <c r="X725" s="2">
        <v>2025</v>
      </c>
      <c r="Y725" s="2" t="s">
        <v>40</v>
      </c>
      <c r="Z725" s="4"/>
      <c r="AA725" s="3">
        <v>46210</v>
      </c>
      <c r="AB725" s="2" t="s">
        <v>35</v>
      </c>
      <c r="AC725" s="2">
        <v>481100</v>
      </c>
    </row>
    <row r="726" spans="1:29" ht="51.75" x14ac:dyDescent="0.25">
      <c r="A726" s="2" t="s">
        <v>29</v>
      </c>
      <c r="B726" s="2" t="s">
        <v>42</v>
      </c>
      <c r="C726" s="2" t="s">
        <v>43</v>
      </c>
      <c r="D726" s="2" t="s">
        <v>164</v>
      </c>
      <c r="E726" s="2" t="s">
        <v>1685</v>
      </c>
      <c r="F726" s="2" t="s">
        <v>56</v>
      </c>
      <c r="G726" s="2">
        <v>1550000</v>
      </c>
      <c r="H726" s="2">
        <v>1</v>
      </c>
      <c r="I726" s="3">
        <v>46212</v>
      </c>
      <c r="J726" s="4"/>
      <c r="K726" s="2">
        <v>4537450</v>
      </c>
      <c r="L726" s="2">
        <v>41000</v>
      </c>
      <c r="M726" s="2" t="s">
        <v>275</v>
      </c>
      <c r="N726" s="5">
        <v>46211</v>
      </c>
      <c r="O726" s="2" t="s">
        <v>1365</v>
      </c>
      <c r="P726" s="2" t="s">
        <v>49</v>
      </c>
      <c r="Q726" s="2" t="s">
        <v>61</v>
      </c>
      <c r="R726" s="3">
        <v>46211</v>
      </c>
      <c r="S726" s="2" t="s">
        <v>277</v>
      </c>
      <c r="T726" s="2" t="s">
        <v>139</v>
      </c>
      <c r="U726" s="2">
        <v>0</v>
      </c>
      <c r="V726" s="2">
        <v>0</v>
      </c>
      <c r="W726" s="2" t="s">
        <v>406</v>
      </c>
      <c r="X726" s="2">
        <v>2026</v>
      </c>
      <c r="Y726" s="2" t="s">
        <v>55</v>
      </c>
      <c r="Z726" s="4"/>
      <c r="AA726" s="3">
        <v>46210</v>
      </c>
      <c r="AB726" s="2" t="s">
        <v>275</v>
      </c>
      <c r="AC726" s="2">
        <v>481070</v>
      </c>
    </row>
    <row r="727" spans="1:29" ht="64.5" x14ac:dyDescent="0.25">
      <c r="A727" s="2" t="s">
        <v>29</v>
      </c>
      <c r="B727" s="2" t="s">
        <v>42</v>
      </c>
      <c r="C727" s="2" t="s">
        <v>43</v>
      </c>
      <c r="D727" s="2" t="s">
        <v>164</v>
      </c>
      <c r="E727" s="2" t="s">
        <v>1685</v>
      </c>
      <c r="F727" s="2" t="s">
        <v>1686</v>
      </c>
      <c r="G727" s="2">
        <v>2050000</v>
      </c>
      <c r="H727" s="2">
        <v>1</v>
      </c>
      <c r="I727" s="3">
        <v>46212</v>
      </c>
      <c r="J727" s="4"/>
      <c r="K727" s="2">
        <v>4537450</v>
      </c>
      <c r="L727" s="2">
        <v>41000</v>
      </c>
      <c r="M727" s="2" t="s">
        <v>275</v>
      </c>
      <c r="N727" s="5">
        <v>46211</v>
      </c>
      <c r="O727" s="2" t="s">
        <v>1365</v>
      </c>
      <c r="P727" s="2" t="s">
        <v>49</v>
      </c>
      <c r="Q727" s="2" t="s">
        <v>61</v>
      </c>
      <c r="R727" s="3">
        <v>46211</v>
      </c>
      <c r="S727" s="2" t="s">
        <v>277</v>
      </c>
      <c r="T727" s="2" t="s">
        <v>139</v>
      </c>
      <c r="U727" s="2">
        <v>0</v>
      </c>
      <c r="V727" s="2">
        <v>0</v>
      </c>
      <c r="W727" s="2" t="s">
        <v>406</v>
      </c>
      <c r="X727" s="2">
        <v>2026</v>
      </c>
      <c r="Y727" s="2" t="s">
        <v>55</v>
      </c>
      <c r="Z727" s="4"/>
      <c r="AA727" s="3">
        <v>46210</v>
      </c>
      <c r="AB727" s="2" t="s">
        <v>275</v>
      </c>
      <c r="AC727" s="2">
        <v>481070</v>
      </c>
    </row>
    <row r="728" spans="1:29" ht="39" x14ac:dyDescent="0.25">
      <c r="A728" s="2" t="s">
        <v>29</v>
      </c>
      <c r="B728" s="2" t="s">
        <v>42</v>
      </c>
      <c r="C728" s="2" t="s">
        <v>43</v>
      </c>
      <c r="D728" s="2" t="s">
        <v>164</v>
      </c>
      <c r="E728" s="2" t="s">
        <v>1685</v>
      </c>
      <c r="F728" s="2" t="s">
        <v>41</v>
      </c>
      <c r="G728" s="2">
        <v>5000</v>
      </c>
      <c r="H728" s="2">
        <v>1</v>
      </c>
      <c r="I728" s="3">
        <v>46212</v>
      </c>
      <c r="J728" s="4"/>
      <c r="K728" s="2">
        <v>4537450</v>
      </c>
      <c r="L728" s="2">
        <v>41000</v>
      </c>
      <c r="M728" s="2" t="s">
        <v>275</v>
      </c>
      <c r="N728" s="5">
        <v>46211</v>
      </c>
      <c r="O728" s="2" t="s">
        <v>1365</v>
      </c>
      <c r="P728" s="2" t="s">
        <v>49</v>
      </c>
      <c r="Q728" s="2" t="s">
        <v>61</v>
      </c>
      <c r="R728" s="3">
        <v>46211</v>
      </c>
      <c r="S728" s="2" t="s">
        <v>277</v>
      </c>
      <c r="T728" s="2" t="s">
        <v>139</v>
      </c>
      <c r="U728" s="2">
        <v>0</v>
      </c>
      <c r="V728" s="2">
        <v>0</v>
      </c>
      <c r="W728" s="2" t="s">
        <v>406</v>
      </c>
      <c r="X728" s="2">
        <v>2026</v>
      </c>
      <c r="Y728" s="2" t="s">
        <v>55</v>
      </c>
      <c r="Z728" s="4"/>
      <c r="AA728" s="3">
        <v>46210</v>
      </c>
      <c r="AB728" s="2" t="s">
        <v>275</v>
      </c>
      <c r="AC728" s="2">
        <v>481070</v>
      </c>
    </row>
    <row r="729" spans="1:29" ht="64.5" x14ac:dyDescent="0.25">
      <c r="A729" s="2" t="s">
        <v>29</v>
      </c>
      <c r="B729" s="2" t="s">
        <v>42</v>
      </c>
      <c r="C729" s="2" t="s">
        <v>43</v>
      </c>
      <c r="D729" s="2" t="s">
        <v>176</v>
      </c>
      <c r="E729" s="2" t="s">
        <v>1687</v>
      </c>
      <c r="F729" s="2" t="s">
        <v>1688</v>
      </c>
      <c r="G729" s="2">
        <v>2095000</v>
      </c>
      <c r="H729" s="2">
        <v>1</v>
      </c>
      <c r="I729" s="3">
        <v>46217</v>
      </c>
      <c r="J729" s="4"/>
      <c r="K729" s="2">
        <v>4807331</v>
      </c>
      <c r="L729" s="2">
        <v>41900</v>
      </c>
      <c r="M729" s="2" t="s">
        <v>200</v>
      </c>
      <c r="N729" s="5">
        <v>46216</v>
      </c>
      <c r="O729" s="2" t="s">
        <v>1689</v>
      </c>
      <c r="P729" s="2" t="s">
        <v>181</v>
      </c>
      <c r="Q729" s="2" t="s">
        <v>71</v>
      </c>
      <c r="R729" s="3">
        <v>46216</v>
      </c>
      <c r="S729" s="2" t="s">
        <v>51</v>
      </c>
      <c r="T729" s="2" t="s">
        <v>72</v>
      </c>
      <c r="U729" s="2" t="s">
        <v>1690</v>
      </c>
      <c r="V729" s="2" t="s">
        <v>1691</v>
      </c>
      <c r="W729" s="2" t="s">
        <v>1692</v>
      </c>
      <c r="X729" s="2">
        <v>2026</v>
      </c>
      <c r="Y729" s="2" t="s">
        <v>55</v>
      </c>
      <c r="Z729" s="4"/>
      <c r="AA729" s="3">
        <v>46210</v>
      </c>
      <c r="AB729" s="2" t="s">
        <v>200</v>
      </c>
      <c r="AC729" s="2">
        <v>481060</v>
      </c>
    </row>
    <row r="730" spans="1:29" ht="51.75" x14ac:dyDescent="0.25">
      <c r="A730" s="2" t="s">
        <v>29</v>
      </c>
      <c r="B730" s="2" t="s">
        <v>42</v>
      </c>
      <c r="C730" s="2" t="s">
        <v>43</v>
      </c>
      <c r="D730" s="2" t="s">
        <v>176</v>
      </c>
      <c r="E730" s="2" t="s">
        <v>1687</v>
      </c>
      <c r="F730" s="2" t="s">
        <v>41</v>
      </c>
      <c r="G730" s="2">
        <v>5000</v>
      </c>
      <c r="H730" s="2">
        <v>1</v>
      </c>
      <c r="I730" s="3">
        <v>46217</v>
      </c>
      <c r="J730" s="4"/>
      <c r="K730" s="2">
        <v>4807331</v>
      </c>
      <c r="L730" s="2">
        <v>41900</v>
      </c>
      <c r="M730" s="2" t="s">
        <v>200</v>
      </c>
      <c r="N730" s="5">
        <v>46216</v>
      </c>
      <c r="O730" s="2" t="s">
        <v>1689</v>
      </c>
      <c r="P730" s="2" t="s">
        <v>181</v>
      </c>
      <c r="Q730" s="2" t="s">
        <v>71</v>
      </c>
      <c r="R730" s="3">
        <v>46216</v>
      </c>
      <c r="S730" s="2" t="s">
        <v>51</v>
      </c>
      <c r="T730" s="2" t="s">
        <v>72</v>
      </c>
      <c r="U730" s="2" t="s">
        <v>1690</v>
      </c>
      <c r="V730" s="2" t="s">
        <v>1691</v>
      </c>
      <c r="W730" s="2" t="s">
        <v>1692</v>
      </c>
      <c r="X730" s="2">
        <v>2026</v>
      </c>
      <c r="Y730" s="2" t="s">
        <v>55</v>
      </c>
      <c r="Z730" s="4"/>
      <c r="AA730" s="3">
        <v>46210</v>
      </c>
      <c r="AB730" s="2" t="s">
        <v>200</v>
      </c>
      <c r="AC730" s="2">
        <v>481060</v>
      </c>
    </row>
    <row r="731" spans="1:29" ht="64.5" x14ac:dyDescent="0.25">
      <c r="A731" s="2" t="s">
        <v>29</v>
      </c>
      <c r="B731" s="2" t="s">
        <v>42</v>
      </c>
      <c r="C731" s="2" t="s">
        <v>43</v>
      </c>
      <c r="D731" s="2" t="s">
        <v>32</v>
      </c>
      <c r="E731" s="2" t="s">
        <v>1693</v>
      </c>
      <c r="F731" s="2" t="s">
        <v>1694</v>
      </c>
      <c r="G731" s="2">
        <v>2180000</v>
      </c>
      <c r="H731" s="2">
        <v>1</v>
      </c>
      <c r="I731" s="3">
        <v>46210</v>
      </c>
      <c r="J731" s="4"/>
      <c r="K731" s="2">
        <v>4817420</v>
      </c>
      <c r="L731" s="2">
        <v>21800</v>
      </c>
      <c r="M731" s="2" t="s">
        <v>469</v>
      </c>
      <c r="N731" s="5">
        <v>46210</v>
      </c>
      <c r="O731" s="2" t="s">
        <v>1695</v>
      </c>
      <c r="P731" s="2" t="s">
        <v>36</v>
      </c>
      <c r="Q731" s="2" t="s">
        <v>71</v>
      </c>
      <c r="R731" s="3">
        <v>46210</v>
      </c>
      <c r="S731" s="2" t="s">
        <v>472</v>
      </c>
      <c r="T731" s="2" t="s">
        <v>72</v>
      </c>
      <c r="U731" s="2">
        <v>0</v>
      </c>
      <c r="V731" s="2" t="s">
        <v>37</v>
      </c>
      <c r="W731" s="2" t="s">
        <v>1696</v>
      </c>
      <c r="X731" s="2">
        <v>2026</v>
      </c>
      <c r="Y731" s="2" t="s">
        <v>40</v>
      </c>
      <c r="Z731" s="4"/>
      <c r="AA731" s="3">
        <v>46210</v>
      </c>
      <c r="AB731" s="2" t="s">
        <v>469</v>
      </c>
      <c r="AC731" s="2">
        <v>481014</v>
      </c>
    </row>
    <row r="732" spans="1:29" ht="64.5" x14ac:dyDescent="0.25">
      <c r="A732" s="2" t="s">
        <v>29</v>
      </c>
      <c r="B732" s="2" t="s">
        <v>42</v>
      </c>
      <c r="C732" s="2" t="s">
        <v>43</v>
      </c>
      <c r="D732" s="2" t="s">
        <v>32</v>
      </c>
      <c r="E732" s="2" t="s">
        <v>1693</v>
      </c>
      <c r="F732" s="2" t="s">
        <v>41</v>
      </c>
      <c r="G732" s="2">
        <v>1000</v>
      </c>
      <c r="H732" s="2">
        <v>1</v>
      </c>
      <c r="I732" s="3">
        <v>46210</v>
      </c>
      <c r="J732" s="4"/>
      <c r="K732" s="2">
        <v>4817420</v>
      </c>
      <c r="L732" s="2">
        <v>21800</v>
      </c>
      <c r="M732" s="2" t="s">
        <v>469</v>
      </c>
      <c r="N732" s="5">
        <v>46210</v>
      </c>
      <c r="O732" s="2" t="s">
        <v>1695</v>
      </c>
      <c r="P732" s="2" t="s">
        <v>36</v>
      </c>
      <c r="Q732" s="2" t="s">
        <v>71</v>
      </c>
      <c r="R732" s="3">
        <v>46210</v>
      </c>
      <c r="S732" s="2" t="s">
        <v>472</v>
      </c>
      <c r="T732" s="2" t="s">
        <v>72</v>
      </c>
      <c r="U732" s="2">
        <v>0</v>
      </c>
      <c r="V732" s="2" t="s">
        <v>37</v>
      </c>
      <c r="W732" s="2" t="s">
        <v>1696</v>
      </c>
      <c r="X732" s="2">
        <v>2026</v>
      </c>
      <c r="Y732" s="2" t="s">
        <v>40</v>
      </c>
      <c r="Z732" s="4"/>
      <c r="AA732" s="3">
        <v>46210</v>
      </c>
      <c r="AB732" s="2" t="s">
        <v>469</v>
      </c>
      <c r="AC732" s="2">
        <v>481014</v>
      </c>
    </row>
    <row r="733" spans="1:29" ht="90" x14ac:dyDescent="0.25">
      <c r="A733" s="2" t="s">
        <v>29</v>
      </c>
      <c r="B733" s="2" t="s">
        <v>30</v>
      </c>
      <c r="C733" s="2" t="s">
        <v>31</v>
      </c>
      <c r="D733" s="2" t="s">
        <v>67</v>
      </c>
      <c r="E733" s="2" t="s">
        <v>1697</v>
      </c>
      <c r="F733" s="2" t="s">
        <v>56</v>
      </c>
      <c r="G733" s="2">
        <v>367170</v>
      </c>
      <c r="H733" s="2">
        <v>1</v>
      </c>
      <c r="I733" s="3">
        <v>46217</v>
      </c>
      <c r="J733" s="4"/>
      <c r="K733" s="2">
        <v>4792684</v>
      </c>
      <c r="L733" s="2">
        <v>0</v>
      </c>
      <c r="M733" s="2" t="s">
        <v>157</v>
      </c>
      <c r="N733" s="4"/>
      <c r="O733" s="4"/>
      <c r="P733" s="2" t="s">
        <v>49</v>
      </c>
      <c r="Q733" s="2" t="s">
        <v>50</v>
      </c>
      <c r="R733" s="4"/>
      <c r="S733" s="2" t="s">
        <v>160</v>
      </c>
      <c r="T733" s="4"/>
      <c r="U733" s="4"/>
      <c r="V733" s="4"/>
      <c r="W733" s="2" t="s">
        <v>241</v>
      </c>
      <c r="X733" s="2">
        <v>2026</v>
      </c>
      <c r="Y733" s="2" t="s">
        <v>65</v>
      </c>
      <c r="Z733" s="4"/>
      <c r="AA733" s="3">
        <v>46210</v>
      </c>
      <c r="AB733" s="2" t="s">
        <v>157</v>
      </c>
      <c r="AC733" s="2">
        <v>480992</v>
      </c>
    </row>
    <row r="734" spans="1:29" ht="90" x14ac:dyDescent="0.25">
      <c r="A734" s="2" t="s">
        <v>29</v>
      </c>
      <c r="B734" s="2" t="s">
        <v>30</v>
      </c>
      <c r="C734" s="2" t="s">
        <v>31</v>
      </c>
      <c r="D734" s="2" t="s">
        <v>67</v>
      </c>
      <c r="E734" s="2" t="s">
        <v>1697</v>
      </c>
      <c r="F734" s="2" t="s">
        <v>1698</v>
      </c>
      <c r="G734" s="2">
        <v>2320000</v>
      </c>
      <c r="H734" s="2">
        <v>1</v>
      </c>
      <c r="I734" s="3">
        <v>46217</v>
      </c>
      <c r="J734" s="4"/>
      <c r="K734" s="2">
        <v>4792684</v>
      </c>
      <c r="L734" s="2">
        <v>0</v>
      </c>
      <c r="M734" s="2" t="s">
        <v>157</v>
      </c>
      <c r="N734" s="4"/>
      <c r="O734" s="4"/>
      <c r="P734" s="2" t="s">
        <v>49</v>
      </c>
      <c r="Q734" s="2" t="s">
        <v>50</v>
      </c>
      <c r="R734" s="4"/>
      <c r="S734" s="2" t="s">
        <v>160</v>
      </c>
      <c r="T734" s="4"/>
      <c r="U734" s="4"/>
      <c r="V734" s="4"/>
      <c r="W734" s="2" t="s">
        <v>241</v>
      </c>
      <c r="X734" s="2">
        <v>2026</v>
      </c>
      <c r="Y734" s="2" t="s">
        <v>65</v>
      </c>
      <c r="Z734" s="4"/>
      <c r="AA734" s="3">
        <v>46210</v>
      </c>
      <c r="AB734" s="2" t="s">
        <v>157</v>
      </c>
      <c r="AC734" s="2">
        <v>480992</v>
      </c>
    </row>
    <row r="735" spans="1:29" ht="90" x14ac:dyDescent="0.25">
      <c r="A735" s="2" t="s">
        <v>29</v>
      </c>
      <c r="B735" s="2" t="s">
        <v>30</v>
      </c>
      <c r="C735" s="2" t="s">
        <v>31</v>
      </c>
      <c r="D735" s="2" t="s">
        <v>67</v>
      </c>
      <c r="E735" s="2" t="s">
        <v>1697</v>
      </c>
      <c r="F735" s="2" t="s">
        <v>41</v>
      </c>
      <c r="G735" s="2">
        <v>5000</v>
      </c>
      <c r="H735" s="2">
        <v>1</v>
      </c>
      <c r="I735" s="3">
        <v>46217</v>
      </c>
      <c r="J735" s="4"/>
      <c r="K735" s="2">
        <v>4792684</v>
      </c>
      <c r="L735" s="2">
        <v>0</v>
      </c>
      <c r="M735" s="2" t="s">
        <v>157</v>
      </c>
      <c r="N735" s="4"/>
      <c r="O735" s="4"/>
      <c r="P735" s="2" t="s">
        <v>49</v>
      </c>
      <c r="Q735" s="2" t="s">
        <v>50</v>
      </c>
      <c r="R735" s="4"/>
      <c r="S735" s="2" t="s">
        <v>160</v>
      </c>
      <c r="T735" s="4"/>
      <c r="U735" s="4"/>
      <c r="V735" s="4"/>
      <c r="W735" s="2" t="s">
        <v>241</v>
      </c>
      <c r="X735" s="2">
        <v>2026</v>
      </c>
      <c r="Y735" s="2" t="s">
        <v>65</v>
      </c>
      <c r="Z735" s="4"/>
      <c r="AA735" s="3">
        <v>46210</v>
      </c>
      <c r="AB735" s="2" t="s">
        <v>157</v>
      </c>
      <c r="AC735" s="2">
        <v>480992</v>
      </c>
    </row>
    <row r="736" spans="1:29" ht="64.5" x14ac:dyDescent="0.25">
      <c r="A736" s="2" t="s">
        <v>29</v>
      </c>
      <c r="B736" s="2" t="s">
        <v>42</v>
      </c>
      <c r="C736" s="2" t="s">
        <v>43</v>
      </c>
      <c r="D736" s="2" t="s">
        <v>32</v>
      </c>
      <c r="E736" s="2" t="s">
        <v>1699</v>
      </c>
      <c r="F736" s="2" t="s">
        <v>1700</v>
      </c>
      <c r="G736" s="2">
        <v>1096000</v>
      </c>
      <c r="H736" s="2">
        <v>1</v>
      </c>
      <c r="I736" s="3">
        <v>46210</v>
      </c>
      <c r="J736" s="4"/>
      <c r="K736" s="2">
        <v>4723617</v>
      </c>
      <c r="L736" s="2">
        <v>21920</v>
      </c>
      <c r="M736" s="2" t="s">
        <v>348</v>
      </c>
      <c r="N736" s="5">
        <v>46210</v>
      </c>
      <c r="O736" s="2" t="s">
        <v>349</v>
      </c>
      <c r="P736" s="2" t="s">
        <v>36</v>
      </c>
      <c r="Q736" s="2" t="s">
        <v>88</v>
      </c>
      <c r="R736" s="3">
        <v>46210</v>
      </c>
      <c r="S736" s="2" t="s">
        <v>174</v>
      </c>
      <c r="T736" s="2" t="s">
        <v>1701</v>
      </c>
      <c r="U736" s="2">
        <v>0</v>
      </c>
      <c r="V736" s="2">
        <v>0</v>
      </c>
      <c r="W736" s="2" t="s">
        <v>1702</v>
      </c>
      <c r="X736" s="2">
        <v>2025</v>
      </c>
      <c r="Y736" s="2" t="s">
        <v>40</v>
      </c>
      <c r="Z736" s="4"/>
      <c r="AA736" s="3">
        <v>46210</v>
      </c>
      <c r="AB736" s="2" t="s">
        <v>348</v>
      </c>
      <c r="AC736" s="2">
        <v>480942</v>
      </c>
    </row>
    <row r="737" spans="1:29" ht="39" x14ac:dyDescent="0.25">
      <c r="A737" s="2" t="s">
        <v>29</v>
      </c>
      <c r="B737" s="2" t="s">
        <v>42</v>
      </c>
      <c r="C737" s="2" t="s">
        <v>43</v>
      </c>
      <c r="D737" s="2" t="s">
        <v>32</v>
      </c>
      <c r="E737" s="2" t="s">
        <v>1699</v>
      </c>
      <c r="F737" s="2" t="s">
        <v>41</v>
      </c>
      <c r="G737" s="2">
        <v>1000</v>
      </c>
      <c r="H737" s="2">
        <v>1</v>
      </c>
      <c r="I737" s="3">
        <v>46210</v>
      </c>
      <c r="J737" s="4"/>
      <c r="K737" s="2">
        <v>4723617</v>
      </c>
      <c r="L737" s="2">
        <v>21920</v>
      </c>
      <c r="M737" s="2" t="s">
        <v>348</v>
      </c>
      <c r="N737" s="5">
        <v>46210</v>
      </c>
      <c r="O737" s="2" t="s">
        <v>349</v>
      </c>
      <c r="P737" s="2" t="s">
        <v>36</v>
      </c>
      <c r="Q737" s="2" t="s">
        <v>88</v>
      </c>
      <c r="R737" s="3">
        <v>46210</v>
      </c>
      <c r="S737" s="2" t="s">
        <v>174</v>
      </c>
      <c r="T737" s="2" t="s">
        <v>1701</v>
      </c>
      <c r="U737" s="2">
        <v>0</v>
      </c>
      <c r="V737" s="2">
        <v>0</v>
      </c>
      <c r="W737" s="2" t="s">
        <v>1702</v>
      </c>
      <c r="X737" s="2">
        <v>2025</v>
      </c>
      <c r="Y737" s="2" t="s">
        <v>40</v>
      </c>
      <c r="Z737" s="4"/>
      <c r="AA737" s="3">
        <v>46210</v>
      </c>
      <c r="AB737" s="2" t="s">
        <v>348</v>
      </c>
      <c r="AC737" s="2">
        <v>480942</v>
      </c>
    </row>
    <row r="738" spans="1:29" ht="64.5" x14ac:dyDescent="0.25">
      <c r="A738" s="2" t="s">
        <v>29</v>
      </c>
      <c r="B738" s="2" t="s">
        <v>42</v>
      </c>
      <c r="C738" s="2" t="s">
        <v>43</v>
      </c>
      <c r="D738" s="2" t="s">
        <v>32</v>
      </c>
      <c r="E738" s="2" t="s">
        <v>1703</v>
      </c>
      <c r="F738" s="2" t="s">
        <v>1704</v>
      </c>
      <c r="G738" s="2">
        <v>1950000</v>
      </c>
      <c r="H738" s="2">
        <v>1</v>
      </c>
      <c r="I738" s="3">
        <v>46210</v>
      </c>
      <c r="J738" s="4"/>
      <c r="K738" s="2">
        <v>2577688</v>
      </c>
      <c r="L738" s="2">
        <v>39000</v>
      </c>
      <c r="M738" s="2" t="s">
        <v>108</v>
      </c>
      <c r="N738" s="5">
        <v>46209</v>
      </c>
      <c r="O738" s="2" t="s">
        <v>1705</v>
      </c>
      <c r="P738" s="2" t="s">
        <v>36</v>
      </c>
      <c r="Q738" s="2" t="s">
        <v>1706</v>
      </c>
      <c r="R738" s="3">
        <v>46209</v>
      </c>
      <c r="S738" s="2" t="s">
        <v>38</v>
      </c>
      <c r="T738" s="2" t="s">
        <v>63</v>
      </c>
      <c r="U738" s="2">
        <v>0</v>
      </c>
      <c r="V738" s="2">
        <v>0</v>
      </c>
      <c r="W738" s="2" t="s">
        <v>728</v>
      </c>
      <c r="X738" s="2">
        <v>2026</v>
      </c>
      <c r="Y738" s="2" t="s">
        <v>40</v>
      </c>
      <c r="Z738" s="4"/>
      <c r="AA738" s="3">
        <v>46209</v>
      </c>
      <c r="AB738" s="2" t="s">
        <v>108</v>
      </c>
      <c r="AC738" s="2">
        <v>480672</v>
      </c>
    </row>
    <row r="739" spans="1:29" ht="51.75" x14ac:dyDescent="0.25">
      <c r="A739" s="2" t="s">
        <v>29</v>
      </c>
      <c r="B739" s="2" t="s">
        <v>42</v>
      </c>
      <c r="C739" s="2" t="s">
        <v>43</v>
      </c>
      <c r="D739" s="2" t="s">
        <v>32</v>
      </c>
      <c r="E739" s="2" t="s">
        <v>1703</v>
      </c>
      <c r="F739" s="2" t="s">
        <v>41</v>
      </c>
      <c r="G739" s="2">
        <v>1000</v>
      </c>
      <c r="H739" s="2">
        <v>1</v>
      </c>
      <c r="I739" s="3">
        <v>46210</v>
      </c>
      <c r="J739" s="4"/>
      <c r="K739" s="2">
        <v>2577688</v>
      </c>
      <c r="L739" s="2">
        <v>39000</v>
      </c>
      <c r="M739" s="2" t="s">
        <v>108</v>
      </c>
      <c r="N739" s="5">
        <v>46209</v>
      </c>
      <c r="O739" s="2" t="s">
        <v>1705</v>
      </c>
      <c r="P739" s="2" t="s">
        <v>36</v>
      </c>
      <c r="Q739" s="2" t="s">
        <v>1706</v>
      </c>
      <c r="R739" s="3">
        <v>46209</v>
      </c>
      <c r="S739" s="2" t="s">
        <v>38</v>
      </c>
      <c r="T739" s="2" t="s">
        <v>63</v>
      </c>
      <c r="U739" s="2">
        <v>0</v>
      </c>
      <c r="V739" s="2">
        <v>0</v>
      </c>
      <c r="W739" s="2" t="s">
        <v>728</v>
      </c>
      <c r="X739" s="2">
        <v>2026</v>
      </c>
      <c r="Y739" s="2" t="s">
        <v>40</v>
      </c>
      <c r="Z739" s="4"/>
      <c r="AA739" s="3">
        <v>46209</v>
      </c>
      <c r="AB739" s="2" t="s">
        <v>108</v>
      </c>
      <c r="AC739" s="2">
        <v>480672</v>
      </c>
    </row>
    <row r="740" spans="1:29" ht="102.75" x14ac:dyDescent="0.25">
      <c r="A740" s="2" t="s">
        <v>29</v>
      </c>
      <c r="B740" s="2" t="s">
        <v>42</v>
      </c>
      <c r="C740" s="2" t="s">
        <v>43</v>
      </c>
      <c r="D740" s="2" t="s">
        <v>32</v>
      </c>
      <c r="E740" s="2" t="s">
        <v>1707</v>
      </c>
      <c r="F740" s="2" t="s">
        <v>1708</v>
      </c>
      <c r="G740" s="2">
        <v>3302250</v>
      </c>
      <c r="H740" s="2">
        <v>1</v>
      </c>
      <c r="I740" s="3">
        <v>46210</v>
      </c>
      <c r="J740" s="4"/>
      <c r="K740" s="2">
        <v>4815532</v>
      </c>
      <c r="L740" s="2">
        <v>20000</v>
      </c>
      <c r="M740" s="2" t="s">
        <v>35</v>
      </c>
      <c r="N740" s="5">
        <v>46209</v>
      </c>
      <c r="O740" s="2" t="s">
        <v>1709</v>
      </c>
      <c r="P740" s="2" t="s">
        <v>36</v>
      </c>
      <c r="Q740" s="2" t="s">
        <v>1710</v>
      </c>
      <c r="R740" s="3">
        <v>46209</v>
      </c>
      <c r="S740" s="2" t="s">
        <v>38</v>
      </c>
      <c r="T740" s="2" t="s">
        <v>1711</v>
      </c>
      <c r="U740" s="2" t="s">
        <v>1712</v>
      </c>
      <c r="V740" s="2" t="s">
        <v>1713</v>
      </c>
      <c r="W740" s="2" t="s">
        <v>1714</v>
      </c>
      <c r="X740" s="2">
        <v>2025</v>
      </c>
      <c r="Y740" s="2" t="s">
        <v>40</v>
      </c>
      <c r="Z740" s="4"/>
      <c r="AA740" s="3">
        <v>46209</v>
      </c>
      <c r="AB740" s="2" t="s">
        <v>35</v>
      </c>
      <c r="AC740" s="2">
        <v>480640</v>
      </c>
    </row>
    <row r="741" spans="1:29" ht="102.75" x14ac:dyDescent="0.25">
      <c r="A741" s="2" t="s">
        <v>29</v>
      </c>
      <c r="B741" s="2" t="s">
        <v>42</v>
      </c>
      <c r="C741" s="2" t="s">
        <v>43</v>
      </c>
      <c r="D741" s="2" t="s">
        <v>32</v>
      </c>
      <c r="E741" s="2" t="s">
        <v>1707</v>
      </c>
      <c r="F741" s="2" t="s">
        <v>41</v>
      </c>
      <c r="G741" s="2">
        <v>1000</v>
      </c>
      <c r="H741" s="2">
        <v>1</v>
      </c>
      <c r="I741" s="3">
        <v>46210</v>
      </c>
      <c r="J741" s="4"/>
      <c r="K741" s="2">
        <v>4815532</v>
      </c>
      <c r="L741" s="2">
        <v>20000</v>
      </c>
      <c r="M741" s="2" t="s">
        <v>35</v>
      </c>
      <c r="N741" s="5">
        <v>46209</v>
      </c>
      <c r="O741" s="2" t="s">
        <v>1709</v>
      </c>
      <c r="P741" s="2" t="s">
        <v>36</v>
      </c>
      <c r="Q741" s="2" t="s">
        <v>1710</v>
      </c>
      <c r="R741" s="3">
        <v>46209</v>
      </c>
      <c r="S741" s="2" t="s">
        <v>38</v>
      </c>
      <c r="T741" s="2" t="s">
        <v>1711</v>
      </c>
      <c r="U741" s="2" t="s">
        <v>1712</v>
      </c>
      <c r="V741" s="2" t="s">
        <v>1713</v>
      </c>
      <c r="W741" s="2" t="s">
        <v>1714</v>
      </c>
      <c r="X741" s="2">
        <v>2025</v>
      </c>
      <c r="Y741" s="2" t="s">
        <v>40</v>
      </c>
      <c r="Z741" s="4"/>
      <c r="AA741" s="3">
        <v>46209</v>
      </c>
      <c r="AB741" s="2" t="s">
        <v>35</v>
      </c>
      <c r="AC741" s="2">
        <v>480640</v>
      </c>
    </row>
    <row r="742" spans="1:29" ht="64.5" x14ac:dyDescent="0.25">
      <c r="A742" s="2" t="s">
        <v>29</v>
      </c>
      <c r="B742" s="2" t="s">
        <v>42</v>
      </c>
      <c r="C742" s="2" t="s">
        <v>43</v>
      </c>
      <c r="D742" s="2" t="s">
        <v>372</v>
      </c>
      <c r="E742" s="2" t="s">
        <v>1715</v>
      </c>
      <c r="F742" s="2" t="s">
        <v>1716</v>
      </c>
      <c r="G742" s="2">
        <v>2080000</v>
      </c>
      <c r="H742" s="2">
        <v>1</v>
      </c>
      <c r="I742" s="3">
        <v>46209</v>
      </c>
      <c r="J742" s="4"/>
      <c r="K742" s="2">
        <v>4814616</v>
      </c>
      <c r="L742" s="2">
        <v>41600</v>
      </c>
      <c r="M742" s="2" t="s">
        <v>192</v>
      </c>
      <c r="N742" s="5">
        <v>46208</v>
      </c>
      <c r="O742" s="2" t="s">
        <v>1717</v>
      </c>
      <c r="P742" s="2" t="s">
        <v>181</v>
      </c>
      <c r="Q742" s="2" t="s">
        <v>61</v>
      </c>
      <c r="R742" s="3">
        <v>46208</v>
      </c>
      <c r="S742" s="2" t="s">
        <v>38</v>
      </c>
      <c r="T742" s="2" t="s">
        <v>63</v>
      </c>
      <c r="U742" s="2">
        <v>0</v>
      </c>
      <c r="V742" s="2" t="s">
        <v>162</v>
      </c>
      <c r="W742" s="2" t="s">
        <v>760</v>
      </c>
      <c r="X742" s="2">
        <v>2026</v>
      </c>
      <c r="Y742" s="2" t="s">
        <v>55</v>
      </c>
      <c r="Z742" s="4"/>
      <c r="AA742" s="3">
        <v>46209</v>
      </c>
      <c r="AB742" s="2" t="s">
        <v>192</v>
      </c>
      <c r="AC742" s="2">
        <v>480630</v>
      </c>
    </row>
    <row r="743" spans="1:29" ht="51.75" x14ac:dyDescent="0.25">
      <c r="A743" s="2" t="s">
        <v>29</v>
      </c>
      <c r="B743" s="2" t="s">
        <v>42</v>
      </c>
      <c r="C743" s="2" t="s">
        <v>43</v>
      </c>
      <c r="D743" s="2" t="s">
        <v>372</v>
      </c>
      <c r="E743" s="2" t="s">
        <v>1715</v>
      </c>
      <c r="F743" s="2" t="s">
        <v>41</v>
      </c>
      <c r="G743" s="2">
        <v>5000</v>
      </c>
      <c r="H743" s="2">
        <v>1</v>
      </c>
      <c r="I743" s="3">
        <v>46209</v>
      </c>
      <c r="J743" s="4"/>
      <c r="K743" s="2">
        <v>4814616</v>
      </c>
      <c r="L743" s="2">
        <v>41600</v>
      </c>
      <c r="M743" s="2" t="s">
        <v>192</v>
      </c>
      <c r="N743" s="5">
        <v>46208</v>
      </c>
      <c r="O743" s="2" t="s">
        <v>1717</v>
      </c>
      <c r="P743" s="2" t="s">
        <v>181</v>
      </c>
      <c r="Q743" s="2" t="s">
        <v>61</v>
      </c>
      <c r="R743" s="3">
        <v>46208</v>
      </c>
      <c r="S743" s="2" t="s">
        <v>38</v>
      </c>
      <c r="T743" s="2" t="s">
        <v>63</v>
      </c>
      <c r="U743" s="2">
        <v>0</v>
      </c>
      <c r="V743" s="2" t="s">
        <v>162</v>
      </c>
      <c r="W743" s="2" t="s">
        <v>760</v>
      </c>
      <c r="X743" s="2">
        <v>2026</v>
      </c>
      <c r="Y743" s="2" t="s">
        <v>55</v>
      </c>
      <c r="Z743" s="4"/>
      <c r="AA743" s="3">
        <v>46209</v>
      </c>
      <c r="AB743" s="2" t="s">
        <v>192</v>
      </c>
      <c r="AC743" s="2">
        <v>480630</v>
      </c>
    </row>
    <row r="744" spans="1:29" ht="39" x14ac:dyDescent="0.25">
      <c r="A744" s="2" t="s">
        <v>29</v>
      </c>
      <c r="B744" s="2" t="s">
        <v>42</v>
      </c>
      <c r="C744" s="2" t="s">
        <v>43</v>
      </c>
      <c r="D744" s="2" t="s">
        <v>32</v>
      </c>
      <c r="E744" s="2" t="s">
        <v>1718</v>
      </c>
      <c r="F744" s="2" t="s">
        <v>41</v>
      </c>
      <c r="G744" s="2">
        <v>1000</v>
      </c>
      <c r="H744" s="2">
        <v>1</v>
      </c>
      <c r="I744" s="3">
        <v>46213</v>
      </c>
      <c r="J744" s="4"/>
      <c r="K744" s="2">
        <v>4815363</v>
      </c>
      <c r="L744" s="2">
        <v>30000</v>
      </c>
      <c r="M744" s="2" t="s">
        <v>768</v>
      </c>
      <c r="N744" s="5">
        <v>46209</v>
      </c>
      <c r="O744" s="2">
        <v>201716</v>
      </c>
      <c r="P744" s="2" t="s">
        <v>36</v>
      </c>
      <c r="Q744" s="2" t="s">
        <v>237</v>
      </c>
      <c r="R744" s="3">
        <v>46211</v>
      </c>
      <c r="S744" s="2" t="s">
        <v>51</v>
      </c>
      <c r="T744" s="2" t="s">
        <v>1719</v>
      </c>
      <c r="U744" s="2">
        <v>0</v>
      </c>
      <c r="V744" s="2">
        <v>0</v>
      </c>
      <c r="W744" s="2" t="s">
        <v>710</v>
      </c>
      <c r="X744" s="2">
        <v>2026</v>
      </c>
      <c r="Y744" s="2" t="s">
        <v>40</v>
      </c>
      <c r="Z744" s="4"/>
      <c r="AA744" s="3">
        <v>46209</v>
      </c>
      <c r="AB744" s="2" t="s">
        <v>768</v>
      </c>
      <c r="AC744" s="2">
        <v>480600</v>
      </c>
    </row>
    <row r="745" spans="1:29" ht="64.5" x14ac:dyDescent="0.25">
      <c r="A745" s="2" t="s">
        <v>29</v>
      </c>
      <c r="B745" s="2" t="s">
        <v>42</v>
      </c>
      <c r="C745" s="2" t="s">
        <v>43</v>
      </c>
      <c r="D745" s="2" t="s">
        <v>32</v>
      </c>
      <c r="E745" s="2" t="s">
        <v>1718</v>
      </c>
      <c r="F745" s="2" t="s">
        <v>1720</v>
      </c>
      <c r="G745" s="2">
        <v>3149900</v>
      </c>
      <c r="H745" s="2">
        <v>1</v>
      </c>
      <c r="I745" s="3">
        <v>46213</v>
      </c>
      <c r="J745" s="4"/>
      <c r="K745" s="2">
        <v>4815363</v>
      </c>
      <c r="L745" s="2">
        <v>30000</v>
      </c>
      <c r="M745" s="2" t="s">
        <v>768</v>
      </c>
      <c r="N745" s="5">
        <v>46209</v>
      </c>
      <c r="O745" s="2">
        <v>201716</v>
      </c>
      <c r="P745" s="2" t="s">
        <v>36</v>
      </c>
      <c r="Q745" s="2" t="s">
        <v>237</v>
      </c>
      <c r="R745" s="3">
        <v>46211</v>
      </c>
      <c r="S745" s="2" t="s">
        <v>51</v>
      </c>
      <c r="T745" s="2" t="s">
        <v>1719</v>
      </c>
      <c r="U745" s="2">
        <v>0</v>
      </c>
      <c r="V745" s="2">
        <v>0</v>
      </c>
      <c r="W745" s="2" t="s">
        <v>710</v>
      </c>
      <c r="X745" s="2">
        <v>2026</v>
      </c>
      <c r="Y745" s="2" t="s">
        <v>40</v>
      </c>
      <c r="Z745" s="4"/>
      <c r="AA745" s="3">
        <v>46209</v>
      </c>
      <c r="AB745" s="2" t="s">
        <v>768</v>
      </c>
      <c r="AC745" s="2">
        <v>480600</v>
      </c>
    </row>
    <row r="746" spans="1:29" ht="90" x14ac:dyDescent="0.25">
      <c r="A746" s="2" t="s">
        <v>29</v>
      </c>
      <c r="B746" s="2" t="s">
        <v>42</v>
      </c>
      <c r="C746" s="2" t="s">
        <v>43</v>
      </c>
      <c r="D746" s="2" t="s">
        <v>737</v>
      </c>
      <c r="E746" s="2" t="s">
        <v>1721</v>
      </c>
      <c r="F746" s="2" t="s">
        <v>1722</v>
      </c>
      <c r="G746" s="2">
        <v>3120000</v>
      </c>
      <c r="H746" s="2">
        <v>1</v>
      </c>
      <c r="I746" s="3">
        <v>46209</v>
      </c>
      <c r="J746" s="4"/>
      <c r="K746" s="2">
        <v>4801003</v>
      </c>
      <c r="L746" s="2">
        <v>62400</v>
      </c>
      <c r="M746" s="2" t="s">
        <v>1723</v>
      </c>
      <c r="N746" s="5">
        <v>46208</v>
      </c>
      <c r="O746" s="2" t="s">
        <v>1724</v>
      </c>
      <c r="P746" s="2" t="s">
        <v>136</v>
      </c>
      <c r="Q746" s="2">
        <v>0</v>
      </c>
      <c r="R746" s="3">
        <v>46208</v>
      </c>
      <c r="S746" s="2" t="s">
        <v>110</v>
      </c>
      <c r="T746" s="2" t="s">
        <v>961</v>
      </c>
      <c r="U746" s="2" t="s">
        <v>1725</v>
      </c>
      <c r="V746" s="2">
        <v>0</v>
      </c>
      <c r="W746" s="2" t="s">
        <v>1726</v>
      </c>
      <c r="X746" s="2">
        <v>2025</v>
      </c>
      <c r="Y746" s="2" t="s">
        <v>55</v>
      </c>
      <c r="Z746" s="4"/>
      <c r="AA746" s="4"/>
      <c r="AB746" s="2" t="s">
        <v>1723</v>
      </c>
      <c r="AC746" s="2">
        <v>480542</v>
      </c>
    </row>
    <row r="747" spans="1:29" ht="64.5" x14ac:dyDescent="0.25">
      <c r="A747" s="2" t="s">
        <v>29</v>
      </c>
      <c r="B747" s="2" t="s">
        <v>42</v>
      </c>
      <c r="C747" s="2" t="s">
        <v>43</v>
      </c>
      <c r="D747" s="2" t="s">
        <v>32</v>
      </c>
      <c r="E747" s="2" t="s">
        <v>1727</v>
      </c>
      <c r="F747" s="2" t="s">
        <v>1728</v>
      </c>
      <c r="G747" s="2">
        <v>2244000</v>
      </c>
      <c r="H747" s="2">
        <v>1</v>
      </c>
      <c r="I747" s="3">
        <v>46210</v>
      </c>
      <c r="J747" s="4"/>
      <c r="K747" s="2">
        <v>4814824</v>
      </c>
      <c r="L747" s="2">
        <v>44880</v>
      </c>
      <c r="M747" s="2" t="s">
        <v>1729</v>
      </c>
      <c r="N747" s="5">
        <v>46210</v>
      </c>
      <c r="O747" s="2" t="s">
        <v>1730</v>
      </c>
      <c r="P747" s="2" t="s">
        <v>36</v>
      </c>
      <c r="Q747" s="2" t="s">
        <v>600</v>
      </c>
      <c r="R747" s="3">
        <v>46210</v>
      </c>
      <c r="S747" s="2" t="s">
        <v>1731</v>
      </c>
      <c r="T747" s="2" t="s">
        <v>601</v>
      </c>
      <c r="U747" s="2">
        <v>0</v>
      </c>
      <c r="V747" s="2">
        <v>0</v>
      </c>
      <c r="W747" s="2" t="s">
        <v>656</v>
      </c>
      <c r="X747" s="2">
        <v>2025</v>
      </c>
      <c r="Y747" s="2" t="s">
        <v>40</v>
      </c>
      <c r="Z747" s="4"/>
      <c r="AA747" s="3">
        <v>46209</v>
      </c>
      <c r="AB747" s="2" t="s">
        <v>1729</v>
      </c>
      <c r="AC747" s="2">
        <v>480494</v>
      </c>
    </row>
    <row r="748" spans="1:29" ht="51.75" x14ac:dyDescent="0.25">
      <c r="A748" s="2" t="s">
        <v>29</v>
      </c>
      <c r="B748" s="2" t="s">
        <v>42</v>
      </c>
      <c r="C748" s="2" t="s">
        <v>43</v>
      </c>
      <c r="D748" s="2" t="s">
        <v>32</v>
      </c>
      <c r="E748" s="2" t="s">
        <v>1727</v>
      </c>
      <c r="F748" s="2" t="s">
        <v>41</v>
      </c>
      <c r="G748" s="2">
        <v>1000</v>
      </c>
      <c r="H748" s="2">
        <v>1</v>
      </c>
      <c r="I748" s="3">
        <v>46210</v>
      </c>
      <c r="J748" s="4"/>
      <c r="K748" s="2">
        <v>4814824</v>
      </c>
      <c r="L748" s="2">
        <v>44880</v>
      </c>
      <c r="M748" s="2" t="s">
        <v>1729</v>
      </c>
      <c r="N748" s="5">
        <v>46210</v>
      </c>
      <c r="O748" s="2" t="s">
        <v>1730</v>
      </c>
      <c r="P748" s="2" t="s">
        <v>36</v>
      </c>
      <c r="Q748" s="2" t="s">
        <v>600</v>
      </c>
      <c r="R748" s="3">
        <v>46210</v>
      </c>
      <c r="S748" s="2" t="s">
        <v>1731</v>
      </c>
      <c r="T748" s="2" t="s">
        <v>601</v>
      </c>
      <c r="U748" s="2">
        <v>0</v>
      </c>
      <c r="V748" s="2">
        <v>0</v>
      </c>
      <c r="W748" s="2" t="s">
        <v>656</v>
      </c>
      <c r="X748" s="2">
        <v>2025</v>
      </c>
      <c r="Y748" s="2" t="s">
        <v>40</v>
      </c>
      <c r="Z748" s="4"/>
      <c r="AA748" s="3">
        <v>46209</v>
      </c>
      <c r="AB748" s="2" t="s">
        <v>1729</v>
      </c>
      <c r="AC748" s="2">
        <v>480494</v>
      </c>
    </row>
    <row r="749" spans="1:29" ht="51.75" x14ac:dyDescent="0.25">
      <c r="A749" s="2" t="s">
        <v>29</v>
      </c>
      <c r="B749" s="2" t="s">
        <v>42</v>
      </c>
      <c r="C749" s="2" t="s">
        <v>43</v>
      </c>
      <c r="D749" s="2" t="s">
        <v>732</v>
      </c>
      <c r="E749" s="2" t="s">
        <v>1732</v>
      </c>
      <c r="F749" s="2" t="s">
        <v>1733</v>
      </c>
      <c r="G749" s="2">
        <v>3640000</v>
      </c>
      <c r="H749" s="2">
        <v>1</v>
      </c>
      <c r="I749" s="3">
        <v>46211</v>
      </c>
      <c r="J749" s="4"/>
      <c r="K749" s="2">
        <v>4814705</v>
      </c>
      <c r="L749" s="2">
        <v>72800</v>
      </c>
      <c r="M749" s="2" t="s">
        <v>287</v>
      </c>
      <c r="N749" s="5">
        <v>46209</v>
      </c>
      <c r="O749" s="2">
        <v>648</v>
      </c>
      <c r="P749" s="2" t="s">
        <v>181</v>
      </c>
      <c r="Q749" s="2" t="s">
        <v>209</v>
      </c>
      <c r="R749" s="3">
        <v>46211</v>
      </c>
      <c r="S749" s="2" t="s">
        <v>288</v>
      </c>
      <c r="T749" s="2" t="s">
        <v>210</v>
      </c>
      <c r="U749" s="2" t="s">
        <v>53</v>
      </c>
      <c r="V749" s="2">
        <v>0</v>
      </c>
      <c r="W749" s="2" t="s">
        <v>1225</v>
      </c>
      <c r="X749" s="2">
        <v>2026</v>
      </c>
      <c r="Y749" s="2" t="s">
        <v>55</v>
      </c>
      <c r="Z749" s="4"/>
      <c r="AA749" s="3">
        <v>46209</v>
      </c>
      <c r="AB749" s="2" t="s">
        <v>287</v>
      </c>
      <c r="AC749" s="2">
        <v>480482</v>
      </c>
    </row>
    <row r="750" spans="1:29" ht="51.75" x14ac:dyDescent="0.25">
      <c r="A750" s="2" t="s">
        <v>29</v>
      </c>
      <c r="B750" s="2" t="s">
        <v>42</v>
      </c>
      <c r="C750" s="2" t="s">
        <v>43</v>
      </c>
      <c r="D750" s="2" t="s">
        <v>732</v>
      </c>
      <c r="E750" s="2" t="s">
        <v>1732</v>
      </c>
      <c r="F750" s="2" t="s">
        <v>41</v>
      </c>
      <c r="G750" s="2">
        <v>5000</v>
      </c>
      <c r="H750" s="2">
        <v>1</v>
      </c>
      <c r="I750" s="3">
        <v>46211</v>
      </c>
      <c r="J750" s="4"/>
      <c r="K750" s="2">
        <v>4814705</v>
      </c>
      <c r="L750" s="2">
        <v>72800</v>
      </c>
      <c r="M750" s="2" t="s">
        <v>287</v>
      </c>
      <c r="N750" s="5">
        <v>46209</v>
      </c>
      <c r="O750" s="2">
        <v>648</v>
      </c>
      <c r="P750" s="2" t="s">
        <v>181</v>
      </c>
      <c r="Q750" s="2" t="s">
        <v>209</v>
      </c>
      <c r="R750" s="3">
        <v>46211</v>
      </c>
      <c r="S750" s="2" t="s">
        <v>288</v>
      </c>
      <c r="T750" s="2" t="s">
        <v>210</v>
      </c>
      <c r="U750" s="2" t="s">
        <v>53</v>
      </c>
      <c r="V750" s="2">
        <v>0</v>
      </c>
      <c r="W750" s="2" t="s">
        <v>1225</v>
      </c>
      <c r="X750" s="2">
        <v>2026</v>
      </c>
      <c r="Y750" s="2" t="s">
        <v>55</v>
      </c>
      <c r="Z750" s="4"/>
      <c r="AA750" s="3">
        <v>46209</v>
      </c>
      <c r="AB750" s="2" t="s">
        <v>287</v>
      </c>
      <c r="AC750" s="2">
        <v>480482</v>
      </c>
    </row>
    <row r="751" spans="1:29" ht="64.5" x14ac:dyDescent="0.25">
      <c r="A751" s="2" t="s">
        <v>29</v>
      </c>
      <c r="B751" s="2" t="s">
        <v>42</v>
      </c>
      <c r="C751" s="2" t="s">
        <v>43</v>
      </c>
      <c r="D751" s="2" t="s">
        <v>44</v>
      </c>
      <c r="E751" s="2" t="s">
        <v>1734</v>
      </c>
      <c r="F751" s="2" t="s">
        <v>56</v>
      </c>
      <c r="G751" s="2">
        <v>1903000</v>
      </c>
      <c r="H751" s="2">
        <v>1</v>
      </c>
      <c r="I751" s="3">
        <v>46209</v>
      </c>
      <c r="J751" s="4"/>
      <c r="K751" s="2">
        <v>4639605</v>
      </c>
      <c r="L751" s="2">
        <v>34545</v>
      </c>
      <c r="M751" s="2" t="s">
        <v>1735</v>
      </c>
      <c r="N751" s="5">
        <v>46209</v>
      </c>
      <c r="O751" s="2" t="s">
        <v>1736</v>
      </c>
      <c r="P751" s="2" t="s">
        <v>49</v>
      </c>
      <c r="Q751" s="2">
        <v>0</v>
      </c>
      <c r="R751" s="3">
        <v>46209</v>
      </c>
      <c r="S751" s="2" t="s">
        <v>160</v>
      </c>
      <c r="T751" s="2" t="s">
        <v>641</v>
      </c>
      <c r="U751" s="2" t="s">
        <v>640</v>
      </c>
      <c r="V751" s="2">
        <v>0</v>
      </c>
      <c r="W751" s="2" t="s">
        <v>642</v>
      </c>
      <c r="X751" s="2">
        <v>2026</v>
      </c>
      <c r="Y751" s="2" t="s">
        <v>55</v>
      </c>
      <c r="Z751" s="4"/>
      <c r="AA751" s="3">
        <v>46195</v>
      </c>
      <c r="AB751" s="2" t="s">
        <v>1735</v>
      </c>
      <c r="AC751" s="2">
        <v>480402</v>
      </c>
    </row>
    <row r="752" spans="1:29" ht="64.5" x14ac:dyDescent="0.25">
      <c r="A752" s="2" t="s">
        <v>29</v>
      </c>
      <c r="B752" s="2" t="s">
        <v>42</v>
      </c>
      <c r="C752" s="2" t="s">
        <v>43</v>
      </c>
      <c r="D752" s="2" t="s">
        <v>44</v>
      </c>
      <c r="E752" s="2" t="s">
        <v>1734</v>
      </c>
      <c r="F752" s="2" t="s">
        <v>1737</v>
      </c>
      <c r="G752" s="2">
        <v>2303000</v>
      </c>
      <c r="H752" s="2">
        <v>1</v>
      </c>
      <c r="I752" s="3">
        <v>46209</v>
      </c>
      <c r="J752" s="4"/>
      <c r="K752" s="2">
        <v>4639605</v>
      </c>
      <c r="L752" s="2">
        <v>34545</v>
      </c>
      <c r="M752" s="2" t="s">
        <v>1735</v>
      </c>
      <c r="N752" s="5">
        <v>46209</v>
      </c>
      <c r="O752" s="2" t="s">
        <v>1736</v>
      </c>
      <c r="P752" s="2" t="s">
        <v>49</v>
      </c>
      <c r="Q752" s="2">
        <v>0</v>
      </c>
      <c r="R752" s="3">
        <v>46209</v>
      </c>
      <c r="S752" s="2" t="s">
        <v>160</v>
      </c>
      <c r="T752" s="2" t="s">
        <v>641</v>
      </c>
      <c r="U752" s="2" t="s">
        <v>640</v>
      </c>
      <c r="V752" s="2">
        <v>0</v>
      </c>
      <c r="W752" s="2" t="s">
        <v>642</v>
      </c>
      <c r="X752" s="2">
        <v>2026</v>
      </c>
      <c r="Y752" s="2" t="s">
        <v>55</v>
      </c>
      <c r="Z752" s="4"/>
      <c r="AA752" s="3">
        <v>46195</v>
      </c>
      <c r="AB752" s="2" t="s">
        <v>1735</v>
      </c>
      <c r="AC752" s="2">
        <v>480402</v>
      </c>
    </row>
    <row r="753" spans="1:29" ht="64.5" x14ac:dyDescent="0.25">
      <c r="A753" s="2" t="s">
        <v>29</v>
      </c>
      <c r="B753" s="2" t="s">
        <v>42</v>
      </c>
      <c r="C753" s="2" t="s">
        <v>43</v>
      </c>
      <c r="D753" s="2" t="s">
        <v>44</v>
      </c>
      <c r="E753" s="2" t="s">
        <v>1734</v>
      </c>
      <c r="F753" s="2" t="s">
        <v>41</v>
      </c>
      <c r="G753" s="2">
        <v>5000</v>
      </c>
      <c r="H753" s="2">
        <v>1</v>
      </c>
      <c r="I753" s="3">
        <v>46209</v>
      </c>
      <c r="J753" s="4"/>
      <c r="K753" s="2">
        <v>4639605</v>
      </c>
      <c r="L753" s="2">
        <v>34545</v>
      </c>
      <c r="M753" s="2" t="s">
        <v>1735</v>
      </c>
      <c r="N753" s="5">
        <v>46209</v>
      </c>
      <c r="O753" s="2" t="s">
        <v>1736</v>
      </c>
      <c r="P753" s="2" t="s">
        <v>49</v>
      </c>
      <c r="Q753" s="2">
        <v>0</v>
      </c>
      <c r="R753" s="3">
        <v>46209</v>
      </c>
      <c r="S753" s="2" t="s">
        <v>160</v>
      </c>
      <c r="T753" s="2" t="s">
        <v>641</v>
      </c>
      <c r="U753" s="2" t="s">
        <v>640</v>
      </c>
      <c r="V753" s="2">
        <v>0</v>
      </c>
      <c r="W753" s="2" t="s">
        <v>642</v>
      </c>
      <c r="X753" s="2">
        <v>2026</v>
      </c>
      <c r="Y753" s="2" t="s">
        <v>55</v>
      </c>
      <c r="Z753" s="4"/>
      <c r="AA753" s="3">
        <v>46195</v>
      </c>
      <c r="AB753" s="2" t="s">
        <v>1735</v>
      </c>
      <c r="AC753" s="2">
        <v>480402</v>
      </c>
    </row>
    <row r="754" spans="1:29" ht="64.5" x14ac:dyDescent="0.25">
      <c r="A754" s="2" t="s">
        <v>29</v>
      </c>
      <c r="B754" s="2" t="s">
        <v>42</v>
      </c>
      <c r="C754" s="2" t="s">
        <v>43</v>
      </c>
      <c r="D754" s="2" t="s">
        <v>32</v>
      </c>
      <c r="E754" s="2" t="s">
        <v>1738</v>
      </c>
      <c r="F754" s="2" t="s">
        <v>1739</v>
      </c>
      <c r="G754" s="2">
        <v>2400000</v>
      </c>
      <c r="H754" s="2">
        <v>1</v>
      </c>
      <c r="I754" s="3">
        <v>46209</v>
      </c>
      <c r="J754" s="4"/>
      <c r="K754" s="2">
        <v>4814348</v>
      </c>
      <c r="L754" s="2">
        <v>48000</v>
      </c>
      <c r="M754" s="2" t="s">
        <v>143</v>
      </c>
      <c r="N754" s="5">
        <v>46209</v>
      </c>
      <c r="O754" s="2" t="s">
        <v>1740</v>
      </c>
      <c r="P754" s="2" t="s">
        <v>36</v>
      </c>
      <c r="Q754" s="2" t="s">
        <v>600</v>
      </c>
      <c r="R754" s="3">
        <v>46209</v>
      </c>
      <c r="S754" s="2" t="s">
        <v>38</v>
      </c>
      <c r="T754" s="2" t="s">
        <v>601</v>
      </c>
      <c r="U754" s="2">
        <v>0</v>
      </c>
      <c r="V754" s="2" t="s">
        <v>1741</v>
      </c>
      <c r="W754" s="2" t="s">
        <v>1085</v>
      </c>
      <c r="X754" s="2">
        <v>2025</v>
      </c>
      <c r="Y754" s="2" t="s">
        <v>40</v>
      </c>
      <c r="Z754" s="4"/>
      <c r="AA754" s="3">
        <v>46209</v>
      </c>
      <c r="AB754" s="2" t="s">
        <v>143</v>
      </c>
      <c r="AC754" s="2">
        <v>480386</v>
      </c>
    </row>
    <row r="755" spans="1:29" ht="39" x14ac:dyDescent="0.25">
      <c r="A755" s="2" t="s">
        <v>29</v>
      </c>
      <c r="B755" s="2" t="s">
        <v>42</v>
      </c>
      <c r="C755" s="2" t="s">
        <v>43</v>
      </c>
      <c r="D755" s="2" t="s">
        <v>32</v>
      </c>
      <c r="E755" s="2" t="s">
        <v>1738</v>
      </c>
      <c r="F755" s="2" t="s">
        <v>41</v>
      </c>
      <c r="G755" s="2">
        <v>1000</v>
      </c>
      <c r="H755" s="2">
        <v>1</v>
      </c>
      <c r="I755" s="3">
        <v>46209</v>
      </c>
      <c r="J755" s="4"/>
      <c r="K755" s="2">
        <v>4814348</v>
      </c>
      <c r="L755" s="2">
        <v>48000</v>
      </c>
      <c r="M755" s="2" t="s">
        <v>143</v>
      </c>
      <c r="N755" s="5">
        <v>46209</v>
      </c>
      <c r="O755" s="2" t="s">
        <v>1740</v>
      </c>
      <c r="P755" s="2" t="s">
        <v>36</v>
      </c>
      <c r="Q755" s="2" t="s">
        <v>600</v>
      </c>
      <c r="R755" s="3">
        <v>46209</v>
      </c>
      <c r="S755" s="2" t="s">
        <v>38</v>
      </c>
      <c r="T755" s="2" t="s">
        <v>601</v>
      </c>
      <c r="U755" s="2">
        <v>0</v>
      </c>
      <c r="V755" s="2" t="s">
        <v>1741</v>
      </c>
      <c r="W755" s="2" t="s">
        <v>1085</v>
      </c>
      <c r="X755" s="2">
        <v>2025</v>
      </c>
      <c r="Y755" s="2" t="s">
        <v>40</v>
      </c>
      <c r="Z755" s="4"/>
      <c r="AA755" s="3">
        <v>46209</v>
      </c>
      <c r="AB755" s="2" t="s">
        <v>143</v>
      </c>
      <c r="AC755" s="2">
        <v>480386</v>
      </c>
    </row>
    <row r="756" spans="1:29" ht="64.5" x14ac:dyDescent="0.25">
      <c r="A756" s="2" t="s">
        <v>29</v>
      </c>
      <c r="B756" s="2" t="s">
        <v>42</v>
      </c>
      <c r="C756" s="2" t="s">
        <v>43</v>
      </c>
      <c r="D756" s="2" t="s">
        <v>32</v>
      </c>
      <c r="E756" s="2" t="s">
        <v>1742</v>
      </c>
      <c r="F756" s="2" t="s">
        <v>1743</v>
      </c>
      <c r="G756" s="2">
        <v>2000000</v>
      </c>
      <c r="H756" s="2">
        <v>1</v>
      </c>
      <c r="I756" s="3">
        <v>46209</v>
      </c>
      <c r="J756" s="4"/>
      <c r="K756" s="2">
        <v>4814327</v>
      </c>
      <c r="L756" s="2">
        <v>40000</v>
      </c>
      <c r="M756" s="2" t="s">
        <v>545</v>
      </c>
      <c r="N756" s="5">
        <v>46209</v>
      </c>
      <c r="O756" s="2" t="s">
        <v>1744</v>
      </c>
      <c r="P756" s="2" t="s">
        <v>36</v>
      </c>
      <c r="Q756" s="2" t="s">
        <v>61</v>
      </c>
      <c r="R756" s="3">
        <v>46209</v>
      </c>
      <c r="S756" s="2" t="s">
        <v>38</v>
      </c>
      <c r="T756" s="2" t="s">
        <v>63</v>
      </c>
      <c r="U756" s="2" t="s">
        <v>162</v>
      </c>
      <c r="V756" s="2" t="s">
        <v>1564</v>
      </c>
      <c r="W756" s="2" t="s">
        <v>765</v>
      </c>
      <c r="X756" s="2">
        <v>2026</v>
      </c>
      <c r="Y756" s="2" t="s">
        <v>40</v>
      </c>
      <c r="Z756" s="4"/>
      <c r="AA756" s="3">
        <v>46209</v>
      </c>
      <c r="AB756" s="2" t="s">
        <v>545</v>
      </c>
      <c r="AC756" s="2">
        <v>480376</v>
      </c>
    </row>
    <row r="757" spans="1:29" ht="39" x14ac:dyDescent="0.25">
      <c r="A757" s="2" t="s">
        <v>29</v>
      </c>
      <c r="B757" s="2" t="s">
        <v>42</v>
      </c>
      <c r="C757" s="2" t="s">
        <v>43</v>
      </c>
      <c r="D757" s="2" t="s">
        <v>32</v>
      </c>
      <c r="E757" s="2" t="s">
        <v>1742</v>
      </c>
      <c r="F757" s="2" t="s">
        <v>41</v>
      </c>
      <c r="G757" s="2">
        <v>1000</v>
      </c>
      <c r="H757" s="2">
        <v>1</v>
      </c>
      <c r="I757" s="3">
        <v>46209</v>
      </c>
      <c r="J757" s="4"/>
      <c r="K757" s="2">
        <v>4814327</v>
      </c>
      <c r="L757" s="2">
        <v>40000</v>
      </c>
      <c r="M757" s="2" t="s">
        <v>545</v>
      </c>
      <c r="N757" s="5">
        <v>46209</v>
      </c>
      <c r="O757" s="2" t="s">
        <v>1744</v>
      </c>
      <c r="P757" s="2" t="s">
        <v>36</v>
      </c>
      <c r="Q757" s="2" t="s">
        <v>61</v>
      </c>
      <c r="R757" s="3">
        <v>46209</v>
      </c>
      <c r="S757" s="2" t="s">
        <v>38</v>
      </c>
      <c r="T757" s="2" t="s">
        <v>63</v>
      </c>
      <c r="U757" s="2" t="s">
        <v>162</v>
      </c>
      <c r="V757" s="2" t="s">
        <v>1564</v>
      </c>
      <c r="W757" s="2" t="s">
        <v>765</v>
      </c>
      <c r="X757" s="2">
        <v>2026</v>
      </c>
      <c r="Y757" s="2" t="s">
        <v>40</v>
      </c>
      <c r="Z757" s="4"/>
      <c r="AA757" s="3">
        <v>46209</v>
      </c>
      <c r="AB757" s="2" t="s">
        <v>545</v>
      </c>
      <c r="AC757" s="2">
        <v>480376</v>
      </c>
    </row>
    <row r="758" spans="1:29" ht="64.5" x14ac:dyDescent="0.25">
      <c r="A758" s="2" t="s">
        <v>29</v>
      </c>
      <c r="B758" s="2" t="s">
        <v>42</v>
      </c>
      <c r="C758" s="2" t="s">
        <v>43</v>
      </c>
      <c r="D758" s="2" t="s">
        <v>32</v>
      </c>
      <c r="E758" s="2" t="s">
        <v>1745</v>
      </c>
      <c r="F758" s="2" t="s">
        <v>1746</v>
      </c>
      <c r="G758" s="2">
        <v>2420000</v>
      </c>
      <c r="H758" s="2">
        <v>1</v>
      </c>
      <c r="I758" s="3">
        <v>46210</v>
      </c>
      <c r="J758" s="4"/>
      <c r="K758" s="2">
        <v>4803805</v>
      </c>
      <c r="L758" s="2">
        <v>48400</v>
      </c>
      <c r="M758" s="2" t="s">
        <v>771</v>
      </c>
      <c r="N758" s="5">
        <v>46209</v>
      </c>
      <c r="O758" s="2" t="s">
        <v>1747</v>
      </c>
      <c r="P758" s="2" t="s">
        <v>36</v>
      </c>
      <c r="Q758" s="2" t="s">
        <v>50</v>
      </c>
      <c r="R758" s="3">
        <v>46209</v>
      </c>
      <c r="S758" s="2" t="s">
        <v>38</v>
      </c>
      <c r="T758" s="2" t="s">
        <v>52</v>
      </c>
      <c r="U758" s="2">
        <v>0</v>
      </c>
      <c r="V758" s="2" t="s">
        <v>1748</v>
      </c>
      <c r="W758" s="2" t="s">
        <v>232</v>
      </c>
      <c r="X758" s="2">
        <v>2026</v>
      </c>
      <c r="Y758" s="2" t="s">
        <v>40</v>
      </c>
      <c r="Z758" s="4"/>
      <c r="AA758" s="3">
        <v>46209</v>
      </c>
      <c r="AB758" s="2" t="s">
        <v>771</v>
      </c>
      <c r="AC758" s="2">
        <v>480354</v>
      </c>
    </row>
    <row r="759" spans="1:29" ht="39" x14ac:dyDescent="0.25">
      <c r="A759" s="2" t="s">
        <v>29</v>
      </c>
      <c r="B759" s="2" t="s">
        <v>42</v>
      </c>
      <c r="C759" s="2" t="s">
        <v>43</v>
      </c>
      <c r="D759" s="2" t="s">
        <v>32</v>
      </c>
      <c r="E759" s="2" t="s">
        <v>1745</v>
      </c>
      <c r="F759" s="2" t="s">
        <v>41</v>
      </c>
      <c r="G759" s="2">
        <v>1000</v>
      </c>
      <c r="H759" s="2">
        <v>1</v>
      </c>
      <c r="I759" s="3">
        <v>46210</v>
      </c>
      <c r="J759" s="4"/>
      <c r="K759" s="2">
        <v>4803805</v>
      </c>
      <c r="L759" s="2">
        <v>48400</v>
      </c>
      <c r="M759" s="2" t="s">
        <v>771</v>
      </c>
      <c r="N759" s="5">
        <v>46209</v>
      </c>
      <c r="O759" s="2" t="s">
        <v>1747</v>
      </c>
      <c r="P759" s="2" t="s">
        <v>36</v>
      </c>
      <c r="Q759" s="2" t="s">
        <v>50</v>
      </c>
      <c r="R759" s="3">
        <v>46209</v>
      </c>
      <c r="S759" s="2" t="s">
        <v>38</v>
      </c>
      <c r="T759" s="2" t="s">
        <v>52</v>
      </c>
      <c r="U759" s="2">
        <v>0</v>
      </c>
      <c r="V759" s="2" t="s">
        <v>1748</v>
      </c>
      <c r="W759" s="2" t="s">
        <v>232</v>
      </c>
      <c r="X759" s="2">
        <v>2026</v>
      </c>
      <c r="Y759" s="2" t="s">
        <v>40</v>
      </c>
      <c r="Z759" s="4"/>
      <c r="AA759" s="3">
        <v>46209</v>
      </c>
      <c r="AB759" s="2" t="s">
        <v>771</v>
      </c>
      <c r="AC759" s="2">
        <v>480354</v>
      </c>
    </row>
    <row r="760" spans="1:29" ht="64.5" x14ac:dyDescent="0.25">
      <c r="A760" s="2" t="s">
        <v>29</v>
      </c>
      <c r="B760" s="2" t="s">
        <v>30</v>
      </c>
      <c r="C760" s="2" t="s">
        <v>31</v>
      </c>
      <c r="D760" s="2" t="s">
        <v>32</v>
      </c>
      <c r="E760" s="2" t="s">
        <v>1749</v>
      </c>
      <c r="F760" s="2" t="s">
        <v>1750</v>
      </c>
      <c r="G760" s="2">
        <v>2880000</v>
      </c>
      <c r="H760" s="2">
        <v>1</v>
      </c>
      <c r="I760" s="3">
        <v>46216</v>
      </c>
      <c r="J760" s="4"/>
      <c r="K760" s="2">
        <v>2583728</v>
      </c>
      <c r="L760" s="2">
        <v>0</v>
      </c>
      <c r="M760" s="2" t="s">
        <v>504</v>
      </c>
      <c r="N760" s="4"/>
      <c r="O760" s="4"/>
      <c r="P760" s="2" t="s">
        <v>36</v>
      </c>
      <c r="Q760" s="2" t="s">
        <v>492</v>
      </c>
      <c r="R760" s="4"/>
      <c r="S760" s="2" t="s">
        <v>38</v>
      </c>
      <c r="T760" s="4"/>
      <c r="U760" s="4"/>
      <c r="V760" s="4"/>
      <c r="W760" s="2" t="s">
        <v>753</v>
      </c>
      <c r="X760" s="2">
        <v>2025</v>
      </c>
      <c r="Y760" s="2" t="s">
        <v>40</v>
      </c>
      <c r="Z760" s="4"/>
      <c r="AA760" s="3">
        <v>46209</v>
      </c>
      <c r="AB760" s="2" t="s">
        <v>504</v>
      </c>
      <c r="AC760" s="2">
        <v>480348</v>
      </c>
    </row>
    <row r="761" spans="1:29" ht="39" x14ac:dyDescent="0.25">
      <c r="A761" s="2" t="s">
        <v>29</v>
      </c>
      <c r="B761" s="2" t="s">
        <v>30</v>
      </c>
      <c r="C761" s="2" t="s">
        <v>31</v>
      </c>
      <c r="D761" s="2" t="s">
        <v>32</v>
      </c>
      <c r="E761" s="2" t="s">
        <v>1749</v>
      </c>
      <c r="F761" s="2" t="s">
        <v>41</v>
      </c>
      <c r="G761" s="2">
        <v>1000</v>
      </c>
      <c r="H761" s="2">
        <v>1</v>
      </c>
      <c r="I761" s="3">
        <v>46216</v>
      </c>
      <c r="J761" s="4"/>
      <c r="K761" s="2">
        <v>2583728</v>
      </c>
      <c r="L761" s="2">
        <v>0</v>
      </c>
      <c r="M761" s="2" t="s">
        <v>504</v>
      </c>
      <c r="N761" s="4"/>
      <c r="O761" s="4"/>
      <c r="P761" s="2" t="s">
        <v>36</v>
      </c>
      <c r="Q761" s="2" t="s">
        <v>492</v>
      </c>
      <c r="R761" s="4"/>
      <c r="S761" s="2" t="s">
        <v>38</v>
      </c>
      <c r="T761" s="4"/>
      <c r="U761" s="4"/>
      <c r="V761" s="4"/>
      <c r="W761" s="2" t="s">
        <v>753</v>
      </c>
      <c r="X761" s="2">
        <v>2025</v>
      </c>
      <c r="Y761" s="2" t="s">
        <v>40</v>
      </c>
      <c r="Z761" s="4"/>
      <c r="AA761" s="3">
        <v>46209</v>
      </c>
      <c r="AB761" s="2" t="s">
        <v>504</v>
      </c>
      <c r="AC761" s="2">
        <v>480348</v>
      </c>
    </row>
    <row r="762" spans="1:29" ht="51.75" x14ac:dyDescent="0.25">
      <c r="A762" s="2" t="s">
        <v>29</v>
      </c>
      <c r="B762" s="2" t="s">
        <v>42</v>
      </c>
      <c r="C762" s="2" t="s">
        <v>43</v>
      </c>
      <c r="D762" s="2" t="s">
        <v>164</v>
      </c>
      <c r="E762" s="2" t="s">
        <v>1751</v>
      </c>
      <c r="F762" s="2" t="s">
        <v>56</v>
      </c>
      <c r="G762" s="2">
        <v>1640000</v>
      </c>
      <c r="H762" s="2">
        <v>1</v>
      </c>
      <c r="I762" s="3">
        <v>46210</v>
      </c>
      <c r="J762" s="4"/>
      <c r="K762" s="2">
        <v>4812049</v>
      </c>
      <c r="L762" s="2">
        <v>41000</v>
      </c>
      <c r="M762" s="2" t="s">
        <v>297</v>
      </c>
      <c r="N762" s="5">
        <v>46209</v>
      </c>
      <c r="O762" s="2">
        <v>25901864</v>
      </c>
      <c r="P762" s="2" t="s">
        <v>49</v>
      </c>
      <c r="Q762" s="2" t="s">
        <v>61</v>
      </c>
      <c r="R762" s="3">
        <v>46209</v>
      </c>
      <c r="S762" s="2" t="s">
        <v>1752</v>
      </c>
      <c r="T762" s="2" t="s">
        <v>63</v>
      </c>
      <c r="U762" s="2">
        <v>0</v>
      </c>
      <c r="V762" s="2" t="s">
        <v>278</v>
      </c>
      <c r="W762" s="2" t="s">
        <v>406</v>
      </c>
      <c r="X762" s="2">
        <v>2026</v>
      </c>
      <c r="Y762" s="2" t="s">
        <v>55</v>
      </c>
      <c r="Z762" s="4"/>
      <c r="AA762" s="4"/>
      <c r="AB762" s="2" t="s">
        <v>297</v>
      </c>
      <c r="AC762" s="2">
        <v>480290</v>
      </c>
    </row>
    <row r="763" spans="1:29" ht="64.5" x14ac:dyDescent="0.25">
      <c r="A763" s="2" t="s">
        <v>29</v>
      </c>
      <c r="B763" s="2" t="s">
        <v>42</v>
      </c>
      <c r="C763" s="2" t="s">
        <v>43</v>
      </c>
      <c r="D763" s="2" t="s">
        <v>164</v>
      </c>
      <c r="E763" s="2" t="s">
        <v>1751</v>
      </c>
      <c r="F763" s="2" t="s">
        <v>1753</v>
      </c>
      <c r="G763" s="2">
        <v>2050000</v>
      </c>
      <c r="H763" s="2">
        <v>1</v>
      </c>
      <c r="I763" s="3">
        <v>46210</v>
      </c>
      <c r="J763" s="4"/>
      <c r="K763" s="2">
        <v>4812049</v>
      </c>
      <c r="L763" s="2">
        <v>41000</v>
      </c>
      <c r="M763" s="2" t="s">
        <v>297</v>
      </c>
      <c r="N763" s="5">
        <v>46209</v>
      </c>
      <c r="O763" s="2">
        <v>25901864</v>
      </c>
      <c r="P763" s="2" t="s">
        <v>49</v>
      </c>
      <c r="Q763" s="2" t="s">
        <v>61</v>
      </c>
      <c r="R763" s="3">
        <v>46209</v>
      </c>
      <c r="S763" s="2" t="s">
        <v>1752</v>
      </c>
      <c r="T763" s="2" t="s">
        <v>63</v>
      </c>
      <c r="U763" s="2">
        <v>0</v>
      </c>
      <c r="V763" s="2" t="s">
        <v>278</v>
      </c>
      <c r="W763" s="2" t="s">
        <v>406</v>
      </c>
      <c r="X763" s="2">
        <v>2026</v>
      </c>
      <c r="Y763" s="2" t="s">
        <v>55</v>
      </c>
      <c r="Z763" s="4"/>
      <c r="AA763" s="4"/>
      <c r="AB763" s="2" t="s">
        <v>297</v>
      </c>
      <c r="AC763" s="2">
        <v>480290</v>
      </c>
    </row>
    <row r="764" spans="1:29" ht="64.5" x14ac:dyDescent="0.25">
      <c r="A764" s="2" t="s">
        <v>29</v>
      </c>
      <c r="B764" s="2" t="s">
        <v>42</v>
      </c>
      <c r="C764" s="2" t="s">
        <v>43</v>
      </c>
      <c r="D764" s="2" t="s">
        <v>32</v>
      </c>
      <c r="E764" s="2" t="s">
        <v>1754</v>
      </c>
      <c r="F764" s="2" t="s">
        <v>1755</v>
      </c>
      <c r="G764" s="2">
        <v>2270000</v>
      </c>
      <c r="H764" s="2">
        <v>1</v>
      </c>
      <c r="I764" s="3">
        <v>46209</v>
      </c>
      <c r="J764" s="4"/>
      <c r="K764" s="2">
        <v>4813908</v>
      </c>
      <c r="L764" s="2">
        <v>45400</v>
      </c>
      <c r="M764" s="2" t="s">
        <v>103</v>
      </c>
      <c r="N764" s="5">
        <v>46209</v>
      </c>
      <c r="O764" s="2" t="s">
        <v>1756</v>
      </c>
      <c r="P764" s="2" t="s">
        <v>36</v>
      </c>
      <c r="Q764" s="2" t="s">
        <v>50</v>
      </c>
      <c r="R764" s="3">
        <v>46209</v>
      </c>
      <c r="S764" s="2" t="s">
        <v>38</v>
      </c>
      <c r="T764" s="2" t="s">
        <v>52</v>
      </c>
      <c r="U764" s="2">
        <v>0</v>
      </c>
      <c r="V764" s="2">
        <v>0</v>
      </c>
      <c r="W764" s="2" t="s">
        <v>154</v>
      </c>
      <c r="X764" s="2">
        <v>2026</v>
      </c>
      <c r="Y764" s="2" t="s">
        <v>40</v>
      </c>
      <c r="Z764" s="4"/>
      <c r="AA764" s="3">
        <v>46209</v>
      </c>
      <c r="AB764" s="2" t="s">
        <v>103</v>
      </c>
      <c r="AC764" s="2">
        <v>480226</v>
      </c>
    </row>
    <row r="765" spans="1:29" ht="51.75" x14ac:dyDescent="0.25">
      <c r="A765" s="2" t="s">
        <v>29</v>
      </c>
      <c r="B765" s="2" t="s">
        <v>42</v>
      </c>
      <c r="C765" s="2" t="s">
        <v>43</v>
      </c>
      <c r="D765" s="2" t="s">
        <v>32</v>
      </c>
      <c r="E765" s="2" t="s">
        <v>1754</v>
      </c>
      <c r="F765" s="2" t="s">
        <v>41</v>
      </c>
      <c r="G765" s="2">
        <v>1000</v>
      </c>
      <c r="H765" s="2">
        <v>1</v>
      </c>
      <c r="I765" s="3">
        <v>46209</v>
      </c>
      <c r="J765" s="4"/>
      <c r="K765" s="2">
        <v>4813908</v>
      </c>
      <c r="L765" s="2">
        <v>45400</v>
      </c>
      <c r="M765" s="2" t="s">
        <v>103</v>
      </c>
      <c r="N765" s="5">
        <v>46209</v>
      </c>
      <c r="O765" s="2" t="s">
        <v>1756</v>
      </c>
      <c r="P765" s="2" t="s">
        <v>36</v>
      </c>
      <c r="Q765" s="2" t="s">
        <v>50</v>
      </c>
      <c r="R765" s="3">
        <v>46209</v>
      </c>
      <c r="S765" s="2" t="s">
        <v>38</v>
      </c>
      <c r="T765" s="2" t="s">
        <v>52</v>
      </c>
      <c r="U765" s="2">
        <v>0</v>
      </c>
      <c r="V765" s="2">
        <v>0</v>
      </c>
      <c r="W765" s="2" t="s">
        <v>154</v>
      </c>
      <c r="X765" s="2">
        <v>2026</v>
      </c>
      <c r="Y765" s="2" t="s">
        <v>40</v>
      </c>
      <c r="Z765" s="4"/>
      <c r="AA765" s="3">
        <v>46209</v>
      </c>
      <c r="AB765" s="2" t="s">
        <v>103</v>
      </c>
      <c r="AC765" s="2">
        <v>480226</v>
      </c>
    </row>
    <row r="766" spans="1:29" ht="51.75" x14ac:dyDescent="0.25">
      <c r="A766" s="2" t="s">
        <v>29</v>
      </c>
      <c r="B766" s="2" t="s">
        <v>42</v>
      </c>
      <c r="C766" s="2" t="s">
        <v>43</v>
      </c>
      <c r="D766" s="2" t="s">
        <v>32</v>
      </c>
      <c r="E766" s="2" t="s">
        <v>1757</v>
      </c>
      <c r="F766" s="2" t="s">
        <v>1758</v>
      </c>
      <c r="G766" s="2">
        <v>3670000</v>
      </c>
      <c r="H766" s="2">
        <v>1</v>
      </c>
      <c r="I766" s="3">
        <v>46213</v>
      </c>
      <c r="J766" s="4"/>
      <c r="K766" s="2">
        <v>3238568</v>
      </c>
      <c r="L766" s="2">
        <v>73400</v>
      </c>
      <c r="M766" s="2" t="s">
        <v>200</v>
      </c>
      <c r="N766" s="5">
        <v>46208</v>
      </c>
      <c r="O766" s="2" t="s">
        <v>1759</v>
      </c>
      <c r="P766" s="2" t="s">
        <v>36</v>
      </c>
      <c r="Q766" s="2" t="s">
        <v>209</v>
      </c>
      <c r="R766" s="3">
        <v>46208</v>
      </c>
      <c r="S766" s="2" t="s">
        <v>51</v>
      </c>
      <c r="T766" s="2" t="s">
        <v>210</v>
      </c>
      <c r="U766" s="2" t="s">
        <v>1322</v>
      </c>
      <c r="V766" s="2" t="s">
        <v>1322</v>
      </c>
      <c r="W766" s="2" t="s">
        <v>228</v>
      </c>
      <c r="X766" s="2">
        <v>2026</v>
      </c>
      <c r="Y766" s="2" t="s">
        <v>40</v>
      </c>
      <c r="Z766" s="4"/>
      <c r="AA766" s="3">
        <v>46208</v>
      </c>
      <c r="AB766" s="2" t="s">
        <v>200</v>
      </c>
      <c r="AC766" s="2">
        <v>480222</v>
      </c>
    </row>
    <row r="767" spans="1:29" ht="51.75" x14ac:dyDescent="0.25">
      <c r="A767" s="2" t="s">
        <v>29</v>
      </c>
      <c r="B767" s="2" t="s">
        <v>42</v>
      </c>
      <c r="C767" s="2" t="s">
        <v>43</v>
      </c>
      <c r="D767" s="2" t="s">
        <v>32</v>
      </c>
      <c r="E767" s="2" t="s">
        <v>1757</v>
      </c>
      <c r="F767" s="2" t="s">
        <v>41</v>
      </c>
      <c r="G767" s="2">
        <v>1000</v>
      </c>
      <c r="H767" s="2">
        <v>1</v>
      </c>
      <c r="I767" s="3">
        <v>46213</v>
      </c>
      <c r="J767" s="4"/>
      <c r="K767" s="2">
        <v>3238568</v>
      </c>
      <c r="L767" s="2">
        <v>73400</v>
      </c>
      <c r="M767" s="2" t="s">
        <v>200</v>
      </c>
      <c r="N767" s="5">
        <v>46208</v>
      </c>
      <c r="O767" s="2" t="s">
        <v>1759</v>
      </c>
      <c r="P767" s="2" t="s">
        <v>36</v>
      </c>
      <c r="Q767" s="2" t="s">
        <v>209</v>
      </c>
      <c r="R767" s="3">
        <v>46208</v>
      </c>
      <c r="S767" s="2" t="s">
        <v>51</v>
      </c>
      <c r="T767" s="2" t="s">
        <v>210</v>
      </c>
      <c r="U767" s="2" t="s">
        <v>1322</v>
      </c>
      <c r="V767" s="2" t="s">
        <v>1322</v>
      </c>
      <c r="W767" s="2" t="s">
        <v>228</v>
      </c>
      <c r="X767" s="2">
        <v>2026</v>
      </c>
      <c r="Y767" s="2" t="s">
        <v>40</v>
      </c>
      <c r="Z767" s="4"/>
      <c r="AA767" s="3">
        <v>46208</v>
      </c>
      <c r="AB767" s="2" t="s">
        <v>200</v>
      </c>
      <c r="AC767" s="2">
        <v>480222</v>
      </c>
    </row>
    <row r="768" spans="1:29" ht="64.5" x14ac:dyDescent="0.25">
      <c r="A768" s="2" t="s">
        <v>29</v>
      </c>
      <c r="B768" s="2" t="s">
        <v>42</v>
      </c>
      <c r="C768" s="2" t="s">
        <v>43</v>
      </c>
      <c r="D768" s="2" t="s">
        <v>32</v>
      </c>
      <c r="E768" s="2" t="s">
        <v>1760</v>
      </c>
      <c r="F768" s="2" t="s">
        <v>1761</v>
      </c>
      <c r="G768" s="2">
        <v>1970000</v>
      </c>
      <c r="H768" s="2">
        <v>1</v>
      </c>
      <c r="I768" s="3">
        <v>46210</v>
      </c>
      <c r="J768" s="4"/>
      <c r="K768" s="2">
        <v>4810911</v>
      </c>
      <c r="L768" s="2">
        <v>39400</v>
      </c>
      <c r="M768" s="2" t="s">
        <v>897</v>
      </c>
      <c r="N768" s="5">
        <v>46208</v>
      </c>
      <c r="O768" s="2" t="s">
        <v>1762</v>
      </c>
      <c r="P768" s="2" t="s">
        <v>36</v>
      </c>
      <c r="Q768" s="2" t="s">
        <v>61</v>
      </c>
      <c r="R768" s="3">
        <v>46210</v>
      </c>
      <c r="S768" s="2" t="s">
        <v>145</v>
      </c>
      <c r="T768" s="2" t="s">
        <v>63</v>
      </c>
      <c r="U768" s="2">
        <v>0</v>
      </c>
      <c r="V768" s="2">
        <v>0</v>
      </c>
      <c r="W768" s="2" t="s">
        <v>64</v>
      </c>
      <c r="X768" s="2">
        <v>2026</v>
      </c>
      <c r="Y768" s="2" t="s">
        <v>40</v>
      </c>
      <c r="Z768" s="4"/>
      <c r="AA768" s="3">
        <v>46208</v>
      </c>
      <c r="AB768" s="2" t="s">
        <v>897</v>
      </c>
      <c r="AC768" s="2">
        <v>480198</v>
      </c>
    </row>
    <row r="769" spans="1:29" ht="39" x14ac:dyDescent="0.25">
      <c r="A769" s="2" t="s">
        <v>29</v>
      </c>
      <c r="B769" s="2" t="s">
        <v>42</v>
      </c>
      <c r="C769" s="2" t="s">
        <v>43</v>
      </c>
      <c r="D769" s="2" t="s">
        <v>32</v>
      </c>
      <c r="E769" s="2" t="s">
        <v>1760</v>
      </c>
      <c r="F769" s="2" t="s">
        <v>41</v>
      </c>
      <c r="G769" s="2">
        <v>1000</v>
      </c>
      <c r="H769" s="2">
        <v>1</v>
      </c>
      <c r="I769" s="3">
        <v>46210</v>
      </c>
      <c r="J769" s="4"/>
      <c r="K769" s="2">
        <v>4810911</v>
      </c>
      <c r="L769" s="2">
        <v>39400</v>
      </c>
      <c r="M769" s="2" t="s">
        <v>897</v>
      </c>
      <c r="N769" s="5">
        <v>46208</v>
      </c>
      <c r="O769" s="2" t="s">
        <v>1762</v>
      </c>
      <c r="P769" s="2" t="s">
        <v>36</v>
      </c>
      <c r="Q769" s="2" t="s">
        <v>61</v>
      </c>
      <c r="R769" s="3">
        <v>46210</v>
      </c>
      <c r="S769" s="2" t="s">
        <v>145</v>
      </c>
      <c r="T769" s="2" t="s">
        <v>63</v>
      </c>
      <c r="U769" s="2">
        <v>0</v>
      </c>
      <c r="V769" s="2">
        <v>0</v>
      </c>
      <c r="W769" s="2" t="s">
        <v>64</v>
      </c>
      <c r="X769" s="2">
        <v>2026</v>
      </c>
      <c r="Y769" s="2" t="s">
        <v>40</v>
      </c>
      <c r="Z769" s="4"/>
      <c r="AA769" s="3">
        <v>46208</v>
      </c>
      <c r="AB769" s="2" t="s">
        <v>897</v>
      </c>
      <c r="AC769" s="2">
        <v>480198</v>
      </c>
    </row>
    <row r="770" spans="1:29" ht="64.5" x14ac:dyDescent="0.25">
      <c r="A770" s="2" t="s">
        <v>29</v>
      </c>
      <c r="B770" s="2" t="s">
        <v>42</v>
      </c>
      <c r="C770" s="2" t="s">
        <v>43</v>
      </c>
      <c r="D770" s="2" t="s">
        <v>32</v>
      </c>
      <c r="E770" s="2" t="s">
        <v>1763</v>
      </c>
      <c r="F770" s="2" t="s">
        <v>1764</v>
      </c>
      <c r="G770" s="2">
        <v>2649000</v>
      </c>
      <c r="H770" s="2">
        <v>1</v>
      </c>
      <c r="I770" s="3">
        <v>46210</v>
      </c>
      <c r="J770" s="4"/>
      <c r="K770" s="2">
        <v>4813325</v>
      </c>
      <c r="L770" s="2">
        <v>52980</v>
      </c>
      <c r="M770" s="2" t="s">
        <v>749</v>
      </c>
      <c r="N770" s="5">
        <v>46209</v>
      </c>
      <c r="O770" s="2" t="s">
        <v>1765</v>
      </c>
      <c r="P770" s="2" t="s">
        <v>36</v>
      </c>
      <c r="Q770" s="2" t="s">
        <v>891</v>
      </c>
      <c r="R770" s="3">
        <v>46209</v>
      </c>
      <c r="S770" s="2" t="s">
        <v>277</v>
      </c>
      <c r="T770" s="2" t="s">
        <v>892</v>
      </c>
      <c r="U770" s="2">
        <v>0</v>
      </c>
      <c r="V770" s="2" t="s">
        <v>1766</v>
      </c>
      <c r="W770" s="2" t="s">
        <v>1767</v>
      </c>
      <c r="X770" s="2">
        <v>2025</v>
      </c>
      <c r="Y770" s="2" t="s">
        <v>40</v>
      </c>
      <c r="Z770" s="4"/>
      <c r="AA770" s="3">
        <v>46209</v>
      </c>
      <c r="AB770" s="2" t="s">
        <v>749</v>
      </c>
      <c r="AC770" s="2">
        <v>480190</v>
      </c>
    </row>
    <row r="771" spans="1:29" ht="64.5" x14ac:dyDescent="0.25">
      <c r="A771" s="2" t="s">
        <v>29</v>
      </c>
      <c r="B771" s="2" t="s">
        <v>42</v>
      </c>
      <c r="C771" s="2" t="s">
        <v>43</v>
      </c>
      <c r="D771" s="2" t="s">
        <v>32</v>
      </c>
      <c r="E771" s="2" t="s">
        <v>1763</v>
      </c>
      <c r="F771" s="2" t="s">
        <v>41</v>
      </c>
      <c r="G771" s="2">
        <v>1000</v>
      </c>
      <c r="H771" s="2">
        <v>1</v>
      </c>
      <c r="I771" s="3">
        <v>46210</v>
      </c>
      <c r="J771" s="4"/>
      <c r="K771" s="2">
        <v>4813325</v>
      </c>
      <c r="L771" s="2">
        <v>52980</v>
      </c>
      <c r="M771" s="2" t="s">
        <v>749</v>
      </c>
      <c r="N771" s="5">
        <v>46209</v>
      </c>
      <c r="O771" s="2" t="s">
        <v>1765</v>
      </c>
      <c r="P771" s="2" t="s">
        <v>36</v>
      </c>
      <c r="Q771" s="2" t="s">
        <v>891</v>
      </c>
      <c r="R771" s="3">
        <v>46209</v>
      </c>
      <c r="S771" s="2" t="s">
        <v>277</v>
      </c>
      <c r="T771" s="2" t="s">
        <v>892</v>
      </c>
      <c r="U771" s="2">
        <v>0</v>
      </c>
      <c r="V771" s="2" t="s">
        <v>1766</v>
      </c>
      <c r="W771" s="2" t="s">
        <v>1767</v>
      </c>
      <c r="X771" s="2">
        <v>2025</v>
      </c>
      <c r="Y771" s="2" t="s">
        <v>40</v>
      </c>
      <c r="Z771" s="4"/>
      <c r="AA771" s="3">
        <v>46209</v>
      </c>
      <c r="AB771" s="2" t="s">
        <v>749</v>
      </c>
      <c r="AC771" s="2">
        <v>480190</v>
      </c>
    </row>
    <row r="772" spans="1:29" ht="64.5" x14ac:dyDescent="0.25">
      <c r="A772" s="2" t="s">
        <v>29</v>
      </c>
      <c r="B772" s="2" t="s">
        <v>42</v>
      </c>
      <c r="C772" s="2" t="s">
        <v>43</v>
      </c>
      <c r="D772" s="2" t="s">
        <v>32</v>
      </c>
      <c r="E772" s="2" t="s">
        <v>1768</v>
      </c>
      <c r="F772" s="2" t="s">
        <v>1769</v>
      </c>
      <c r="G772" s="2">
        <v>2250000</v>
      </c>
      <c r="H772" s="2">
        <v>1</v>
      </c>
      <c r="I772" s="3">
        <v>46209</v>
      </c>
      <c r="J772" s="4"/>
      <c r="K772" s="2">
        <v>3434381</v>
      </c>
      <c r="L772" s="2">
        <v>45000</v>
      </c>
      <c r="M772" s="2" t="s">
        <v>545</v>
      </c>
      <c r="N772" s="5">
        <v>46207</v>
      </c>
      <c r="O772" s="2" t="s">
        <v>1770</v>
      </c>
      <c r="P772" s="2" t="s">
        <v>36</v>
      </c>
      <c r="Q772" s="2" t="s">
        <v>337</v>
      </c>
      <c r="R772" s="3">
        <v>46208</v>
      </c>
      <c r="S772" s="2" t="s">
        <v>38</v>
      </c>
      <c r="T772" s="2" t="s">
        <v>98</v>
      </c>
      <c r="U772" s="2" t="s">
        <v>1771</v>
      </c>
      <c r="V772" s="2" t="s">
        <v>1772</v>
      </c>
      <c r="W772" s="2" t="s">
        <v>448</v>
      </c>
      <c r="X772" s="2">
        <v>2026</v>
      </c>
      <c r="Y772" s="2" t="s">
        <v>40</v>
      </c>
      <c r="Z772" s="4"/>
      <c r="AA772" s="3">
        <v>46208</v>
      </c>
      <c r="AB772" s="2" t="s">
        <v>545</v>
      </c>
      <c r="AC772" s="2">
        <v>480168</v>
      </c>
    </row>
    <row r="773" spans="1:29" ht="39" x14ac:dyDescent="0.25">
      <c r="A773" s="2" t="s">
        <v>29</v>
      </c>
      <c r="B773" s="2" t="s">
        <v>42</v>
      </c>
      <c r="C773" s="2" t="s">
        <v>43</v>
      </c>
      <c r="D773" s="2" t="s">
        <v>32</v>
      </c>
      <c r="E773" s="2" t="s">
        <v>1768</v>
      </c>
      <c r="F773" s="2" t="s">
        <v>41</v>
      </c>
      <c r="G773" s="2">
        <v>1000</v>
      </c>
      <c r="H773" s="2">
        <v>1</v>
      </c>
      <c r="I773" s="3">
        <v>46209</v>
      </c>
      <c r="J773" s="4"/>
      <c r="K773" s="2">
        <v>3434381</v>
      </c>
      <c r="L773" s="2">
        <v>45000</v>
      </c>
      <c r="M773" s="2" t="s">
        <v>545</v>
      </c>
      <c r="N773" s="5">
        <v>46207</v>
      </c>
      <c r="O773" s="2" t="s">
        <v>1770</v>
      </c>
      <c r="P773" s="2" t="s">
        <v>36</v>
      </c>
      <c r="Q773" s="2" t="s">
        <v>337</v>
      </c>
      <c r="R773" s="3">
        <v>46208</v>
      </c>
      <c r="S773" s="2" t="s">
        <v>38</v>
      </c>
      <c r="T773" s="2" t="s">
        <v>98</v>
      </c>
      <c r="U773" s="2" t="s">
        <v>1771</v>
      </c>
      <c r="V773" s="2" t="s">
        <v>1772</v>
      </c>
      <c r="W773" s="2" t="s">
        <v>448</v>
      </c>
      <c r="X773" s="2">
        <v>2026</v>
      </c>
      <c r="Y773" s="2" t="s">
        <v>40</v>
      </c>
      <c r="Z773" s="4"/>
      <c r="AA773" s="3">
        <v>46208</v>
      </c>
      <c r="AB773" s="2" t="s">
        <v>545</v>
      </c>
      <c r="AC773" s="2">
        <v>480168</v>
      </c>
    </row>
    <row r="774" spans="1:29" ht="64.5" x14ac:dyDescent="0.25">
      <c r="A774" s="2" t="s">
        <v>29</v>
      </c>
      <c r="B774" s="2" t="s">
        <v>42</v>
      </c>
      <c r="C774" s="2" t="s">
        <v>43</v>
      </c>
      <c r="D774" s="2" t="s">
        <v>32</v>
      </c>
      <c r="E774" s="2" t="s">
        <v>1773</v>
      </c>
      <c r="F774" s="2" t="s">
        <v>1774</v>
      </c>
      <c r="G774" s="2">
        <v>2680000</v>
      </c>
      <c r="H774" s="2">
        <v>1</v>
      </c>
      <c r="I774" s="3">
        <v>46213</v>
      </c>
      <c r="J774" s="4"/>
      <c r="K774" s="2">
        <v>4813537</v>
      </c>
      <c r="L774" s="2">
        <v>53600</v>
      </c>
      <c r="M774" s="2" t="s">
        <v>504</v>
      </c>
      <c r="N774" s="5">
        <v>46208</v>
      </c>
      <c r="O774" s="2" t="s">
        <v>1775</v>
      </c>
      <c r="P774" s="2" t="s">
        <v>36</v>
      </c>
      <c r="Q774" s="2" t="s">
        <v>1776</v>
      </c>
      <c r="R774" s="3">
        <v>46208</v>
      </c>
      <c r="S774" s="2" t="s">
        <v>38</v>
      </c>
      <c r="T774" s="2" t="s">
        <v>1777</v>
      </c>
      <c r="U774" s="2">
        <v>0</v>
      </c>
      <c r="V774" s="2" t="s">
        <v>1778</v>
      </c>
      <c r="W774" s="2" t="s">
        <v>1779</v>
      </c>
      <c r="X774" s="2">
        <v>2025</v>
      </c>
      <c r="Y774" s="2" t="s">
        <v>40</v>
      </c>
      <c r="Z774" s="4"/>
      <c r="AA774" s="3">
        <v>46209</v>
      </c>
      <c r="AB774" s="2" t="s">
        <v>504</v>
      </c>
      <c r="AC774" s="2">
        <v>480162</v>
      </c>
    </row>
    <row r="775" spans="1:29" ht="39" x14ac:dyDescent="0.25">
      <c r="A775" s="2" t="s">
        <v>29</v>
      </c>
      <c r="B775" s="2" t="s">
        <v>42</v>
      </c>
      <c r="C775" s="2" t="s">
        <v>43</v>
      </c>
      <c r="D775" s="2" t="s">
        <v>32</v>
      </c>
      <c r="E775" s="2" t="s">
        <v>1773</v>
      </c>
      <c r="F775" s="2" t="s">
        <v>41</v>
      </c>
      <c r="G775" s="2">
        <v>1000</v>
      </c>
      <c r="H775" s="2">
        <v>1</v>
      </c>
      <c r="I775" s="3">
        <v>46213</v>
      </c>
      <c r="J775" s="4"/>
      <c r="K775" s="2">
        <v>4813537</v>
      </c>
      <c r="L775" s="2">
        <v>53600</v>
      </c>
      <c r="M775" s="2" t="s">
        <v>504</v>
      </c>
      <c r="N775" s="5">
        <v>46208</v>
      </c>
      <c r="O775" s="2" t="s">
        <v>1775</v>
      </c>
      <c r="P775" s="2" t="s">
        <v>36</v>
      </c>
      <c r="Q775" s="2" t="s">
        <v>1776</v>
      </c>
      <c r="R775" s="3">
        <v>46208</v>
      </c>
      <c r="S775" s="2" t="s">
        <v>38</v>
      </c>
      <c r="T775" s="2" t="s">
        <v>1777</v>
      </c>
      <c r="U775" s="2">
        <v>0</v>
      </c>
      <c r="V775" s="2" t="s">
        <v>1778</v>
      </c>
      <c r="W775" s="2" t="s">
        <v>1779</v>
      </c>
      <c r="X775" s="2">
        <v>2025</v>
      </c>
      <c r="Y775" s="2" t="s">
        <v>40</v>
      </c>
      <c r="Z775" s="4"/>
      <c r="AA775" s="3">
        <v>46209</v>
      </c>
      <c r="AB775" s="2" t="s">
        <v>504</v>
      </c>
      <c r="AC775" s="2">
        <v>480162</v>
      </c>
    </row>
    <row r="776" spans="1:29" ht="64.5" x14ac:dyDescent="0.25">
      <c r="A776" s="2" t="s">
        <v>29</v>
      </c>
      <c r="B776" s="2" t="s">
        <v>42</v>
      </c>
      <c r="C776" s="2" t="s">
        <v>43</v>
      </c>
      <c r="D776" s="2" t="s">
        <v>32</v>
      </c>
      <c r="E776" s="2" t="s">
        <v>1780</v>
      </c>
      <c r="F776" s="2" t="s">
        <v>1781</v>
      </c>
      <c r="G776" s="2">
        <v>1990000</v>
      </c>
      <c r="H776" s="2">
        <v>1</v>
      </c>
      <c r="I776" s="3">
        <v>46212</v>
      </c>
      <c r="J776" s="4"/>
      <c r="K776" s="2">
        <v>4811045</v>
      </c>
      <c r="L776" s="2">
        <v>39800</v>
      </c>
      <c r="M776" s="2" t="s">
        <v>187</v>
      </c>
      <c r="N776" s="5">
        <v>46208</v>
      </c>
      <c r="O776" s="2" t="s">
        <v>1782</v>
      </c>
      <c r="P776" s="2" t="s">
        <v>36</v>
      </c>
      <c r="Q776" s="2" t="s">
        <v>61</v>
      </c>
      <c r="R776" s="3">
        <v>46208</v>
      </c>
      <c r="S776" s="2" t="s">
        <v>51</v>
      </c>
      <c r="T776" s="4"/>
      <c r="U776" s="2">
        <v>0</v>
      </c>
      <c r="V776" s="2" t="s">
        <v>82</v>
      </c>
      <c r="W776" s="2" t="s">
        <v>731</v>
      </c>
      <c r="X776" s="2">
        <v>2026</v>
      </c>
      <c r="Y776" s="2" t="s">
        <v>40</v>
      </c>
      <c r="Z776" s="4"/>
      <c r="AA776" s="3">
        <v>46208</v>
      </c>
      <c r="AB776" s="2" t="s">
        <v>187</v>
      </c>
      <c r="AC776" s="2">
        <v>480120</v>
      </c>
    </row>
    <row r="777" spans="1:29" ht="39" x14ac:dyDescent="0.25">
      <c r="A777" s="2" t="s">
        <v>29</v>
      </c>
      <c r="B777" s="2" t="s">
        <v>42</v>
      </c>
      <c r="C777" s="2" t="s">
        <v>43</v>
      </c>
      <c r="D777" s="2" t="s">
        <v>32</v>
      </c>
      <c r="E777" s="2" t="s">
        <v>1780</v>
      </c>
      <c r="F777" s="2" t="s">
        <v>41</v>
      </c>
      <c r="G777" s="2">
        <v>1000</v>
      </c>
      <c r="H777" s="2">
        <v>1</v>
      </c>
      <c r="I777" s="3">
        <v>46212</v>
      </c>
      <c r="J777" s="4"/>
      <c r="K777" s="2">
        <v>4811045</v>
      </c>
      <c r="L777" s="2">
        <v>39800</v>
      </c>
      <c r="M777" s="2" t="s">
        <v>187</v>
      </c>
      <c r="N777" s="5">
        <v>46208</v>
      </c>
      <c r="O777" s="2" t="s">
        <v>1782</v>
      </c>
      <c r="P777" s="2" t="s">
        <v>36</v>
      </c>
      <c r="Q777" s="2" t="s">
        <v>61</v>
      </c>
      <c r="R777" s="3">
        <v>46208</v>
      </c>
      <c r="S777" s="2" t="s">
        <v>51</v>
      </c>
      <c r="T777" s="4"/>
      <c r="U777" s="2">
        <v>0</v>
      </c>
      <c r="V777" s="2" t="s">
        <v>82</v>
      </c>
      <c r="W777" s="2" t="s">
        <v>731</v>
      </c>
      <c r="X777" s="2">
        <v>2026</v>
      </c>
      <c r="Y777" s="2" t="s">
        <v>40</v>
      </c>
      <c r="Z777" s="4"/>
      <c r="AA777" s="3">
        <v>46208</v>
      </c>
      <c r="AB777" s="2" t="s">
        <v>187</v>
      </c>
      <c r="AC777" s="2">
        <v>480120</v>
      </c>
    </row>
    <row r="778" spans="1:29" ht="64.5" x14ac:dyDescent="0.25">
      <c r="A778" s="2" t="s">
        <v>29</v>
      </c>
      <c r="B778" s="2" t="s">
        <v>42</v>
      </c>
      <c r="C778" s="2" t="s">
        <v>43</v>
      </c>
      <c r="D778" s="2" t="s">
        <v>32</v>
      </c>
      <c r="E778" s="2" t="s">
        <v>1783</v>
      </c>
      <c r="F778" s="2" t="s">
        <v>1784</v>
      </c>
      <c r="G778" s="2">
        <v>2300000</v>
      </c>
      <c r="H778" s="2">
        <v>1</v>
      </c>
      <c r="I778" s="3">
        <v>46210</v>
      </c>
      <c r="J778" s="4"/>
      <c r="K778" s="2">
        <v>4811088</v>
      </c>
      <c r="L778" s="2">
        <v>46000</v>
      </c>
      <c r="M778" s="2" t="s">
        <v>897</v>
      </c>
      <c r="N778" s="5">
        <v>46208</v>
      </c>
      <c r="O778" s="2" t="s">
        <v>1785</v>
      </c>
      <c r="P778" s="2" t="s">
        <v>36</v>
      </c>
      <c r="Q778" s="2" t="s">
        <v>50</v>
      </c>
      <c r="R778" s="3">
        <v>46208</v>
      </c>
      <c r="S778" s="2" t="s">
        <v>145</v>
      </c>
      <c r="T778" s="2" t="s">
        <v>52</v>
      </c>
      <c r="U778" s="2">
        <v>0</v>
      </c>
      <c r="V778" s="2" t="s">
        <v>53</v>
      </c>
      <c r="W778" s="2" t="s">
        <v>169</v>
      </c>
      <c r="X778" s="2">
        <v>2026</v>
      </c>
      <c r="Y778" s="2" t="s">
        <v>40</v>
      </c>
      <c r="Z778" s="4"/>
      <c r="AA778" s="3">
        <v>46208</v>
      </c>
      <c r="AB778" s="2" t="s">
        <v>897</v>
      </c>
      <c r="AC778" s="2">
        <v>480118</v>
      </c>
    </row>
    <row r="779" spans="1:29" ht="39" x14ac:dyDescent="0.25">
      <c r="A779" s="2" t="s">
        <v>29</v>
      </c>
      <c r="B779" s="2" t="s">
        <v>42</v>
      </c>
      <c r="C779" s="2" t="s">
        <v>43</v>
      </c>
      <c r="D779" s="2" t="s">
        <v>32</v>
      </c>
      <c r="E779" s="2" t="s">
        <v>1783</v>
      </c>
      <c r="F779" s="2" t="s">
        <v>41</v>
      </c>
      <c r="G779" s="2">
        <v>1000</v>
      </c>
      <c r="H779" s="2">
        <v>1</v>
      </c>
      <c r="I779" s="3">
        <v>46210</v>
      </c>
      <c r="J779" s="4"/>
      <c r="K779" s="2">
        <v>4811088</v>
      </c>
      <c r="L779" s="2">
        <v>46000</v>
      </c>
      <c r="M779" s="2" t="s">
        <v>897</v>
      </c>
      <c r="N779" s="5">
        <v>46208</v>
      </c>
      <c r="O779" s="2" t="s">
        <v>1785</v>
      </c>
      <c r="P779" s="2" t="s">
        <v>36</v>
      </c>
      <c r="Q779" s="2" t="s">
        <v>50</v>
      </c>
      <c r="R779" s="3">
        <v>46208</v>
      </c>
      <c r="S779" s="2" t="s">
        <v>145</v>
      </c>
      <c r="T779" s="2" t="s">
        <v>52</v>
      </c>
      <c r="U779" s="2">
        <v>0</v>
      </c>
      <c r="V779" s="2" t="s">
        <v>53</v>
      </c>
      <c r="W779" s="2" t="s">
        <v>169</v>
      </c>
      <c r="X779" s="2">
        <v>2026</v>
      </c>
      <c r="Y779" s="2" t="s">
        <v>40</v>
      </c>
      <c r="Z779" s="4"/>
      <c r="AA779" s="3">
        <v>46208</v>
      </c>
      <c r="AB779" s="2" t="s">
        <v>897</v>
      </c>
      <c r="AC779" s="2">
        <v>480118</v>
      </c>
    </row>
    <row r="780" spans="1:29" ht="64.5" x14ac:dyDescent="0.25">
      <c r="A780" s="2" t="s">
        <v>29</v>
      </c>
      <c r="B780" s="2" t="s">
        <v>42</v>
      </c>
      <c r="C780" s="2" t="s">
        <v>31</v>
      </c>
      <c r="D780" s="2" t="s">
        <v>32</v>
      </c>
      <c r="E780" s="2" t="s">
        <v>1786</v>
      </c>
      <c r="F780" s="2" t="s">
        <v>1787</v>
      </c>
      <c r="G780" s="2">
        <v>3200000</v>
      </c>
      <c r="H780" s="2">
        <v>1</v>
      </c>
      <c r="I780" s="3">
        <v>46216</v>
      </c>
      <c r="J780" s="4"/>
      <c r="K780" s="2">
        <v>4811183</v>
      </c>
      <c r="L780" s="2">
        <v>30000</v>
      </c>
      <c r="M780" s="2" t="s">
        <v>235</v>
      </c>
      <c r="N780" s="4"/>
      <c r="O780" s="4"/>
      <c r="P780" s="2" t="s">
        <v>36</v>
      </c>
      <c r="Q780" s="2" t="s">
        <v>410</v>
      </c>
      <c r="R780" s="4"/>
      <c r="S780" s="2" t="s">
        <v>38</v>
      </c>
      <c r="T780" s="4"/>
      <c r="U780" s="4"/>
      <c r="V780" s="4"/>
      <c r="W780" s="2" t="s">
        <v>1788</v>
      </c>
      <c r="X780" s="2">
        <v>2026</v>
      </c>
      <c r="Y780" s="2" t="s">
        <v>40</v>
      </c>
      <c r="Z780" s="4"/>
      <c r="AA780" s="3">
        <v>46208</v>
      </c>
      <c r="AB780" s="2" t="s">
        <v>235</v>
      </c>
      <c r="AC780" s="2">
        <v>480108</v>
      </c>
    </row>
    <row r="781" spans="1:29" ht="39" x14ac:dyDescent="0.25">
      <c r="A781" s="2" t="s">
        <v>29</v>
      </c>
      <c r="B781" s="2" t="s">
        <v>42</v>
      </c>
      <c r="C781" s="2" t="s">
        <v>31</v>
      </c>
      <c r="D781" s="2" t="s">
        <v>32</v>
      </c>
      <c r="E781" s="2" t="s">
        <v>1786</v>
      </c>
      <c r="F781" s="2" t="s">
        <v>41</v>
      </c>
      <c r="G781" s="2">
        <v>1000</v>
      </c>
      <c r="H781" s="2">
        <v>1</v>
      </c>
      <c r="I781" s="3">
        <v>46216</v>
      </c>
      <c r="J781" s="4"/>
      <c r="K781" s="2">
        <v>4811183</v>
      </c>
      <c r="L781" s="2">
        <v>30000</v>
      </c>
      <c r="M781" s="2" t="s">
        <v>235</v>
      </c>
      <c r="N781" s="4"/>
      <c r="O781" s="4"/>
      <c r="P781" s="2" t="s">
        <v>36</v>
      </c>
      <c r="Q781" s="2" t="s">
        <v>410</v>
      </c>
      <c r="R781" s="4"/>
      <c r="S781" s="2" t="s">
        <v>38</v>
      </c>
      <c r="T781" s="4"/>
      <c r="U781" s="4"/>
      <c r="V781" s="4"/>
      <c r="W781" s="2" t="s">
        <v>1788</v>
      </c>
      <c r="X781" s="2">
        <v>2026</v>
      </c>
      <c r="Y781" s="2" t="s">
        <v>40</v>
      </c>
      <c r="Z781" s="4"/>
      <c r="AA781" s="3">
        <v>46208</v>
      </c>
      <c r="AB781" s="2" t="s">
        <v>235</v>
      </c>
      <c r="AC781" s="2">
        <v>480108</v>
      </c>
    </row>
    <row r="782" spans="1:29" ht="102.75" x14ac:dyDescent="0.25">
      <c r="A782" s="2" t="s">
        <v>29</v>
      </c>
      <c r="B782" s="2" t="s">
        <v>42</v>
      </c>
      <c r="C782" s="2" t="s">
        <v>43</v>
      </c>
      <c r="D782" s="2" t="s">
        <v>32</v>
      </c>
      <c r="E782" s="2" t="s">
        <v>1789</v>
      </c>
      <c r="F782" s="2" t="s">
        <v>1790</v>
      </c>
      <c r="G782" s="2">
        <v>3020000</v>
      </c>
      <c r="H782" s="2">
        <v>1</v>
      </c>
      <c r="I782" s="3">
        <v>46209</v>
      </c>
      <c r="J782" s="4"/>
      <c r="K782" s="2">
        <v>4811010</v>
      </c>
      <c r="L782" s="2">
        <v>20000</v>
      </c>
      <c r="M782" s="2" t="s">
        <v>35</v>
      </c>
      <c r="N782" s="5">
        <v>46208</v>
      </c>
      <c r="O782" s="2" t="s">
        <v>1791</v>
      </c>
      <c r="P782" s="2" t="s">
        <v>36</v>
      </c>
      <c r="Q782" s="2" t="s">
        <v>1792</v>
      </c>
      <c r="R782" s="3">
        <v>46208</v>
      </c>
      <c r="S782" s="2" t="s">
        <v>38</v>
      </c>
      <c r="T782" s="2" t="s">
        <v>1793</v>
      </c>
      <c r="U782" s="2" t="s">
        <v>1794</v>
      </c>
      <c r="V782" s="2" t="s">
        <v>1795</v>
      </c>
      <c r="W782" s="2" t="s">
        <v>1796</v>
      </c>
      <c r="X782" s="2">
        <v>2026</v>
      </c>
      <c r="Y782" s="2" t="s">
        <v>40</v>
      </c>
      <c r="Z782" s="4"/>
      <c r="AA782" s="3">
        <v>46208</v>
      </c>
      <c r="AB782" s="2" t="s">
        <v>35</v>
      </c>
      <c r="AC782" s="2">
        <v>480094</v>
      </c>
    </row>
    <row r="783" spans="1:29" ht="102.75" x14ac:dyDescent="0.25">
      <c r="A783" s="2" t="s">
        <v>29</v>
      </c>
      <c r="B783" s="2" t="s">
        <v>42</v>
      </c>
      <c r="C783" s="2" t="s">
        <v>43</v>
      </c>
      <c r="D783" s="2" t="s">
        <v>32</v>
      </c>
      <c r="E783" s="2" t="s">
        <v>1789</v>
      </c>
      <c r="F783" s="2" t="s">
        <v>41</v>
      </c>
      <c r="G783" s="2">
        <v>1000</v>
      </c>
      <c r="H783" s="2">
        <v>1</v>
      </c>
      <c r="I783" s="3">
        <v>46209</v>
      </c>
      <c r="J783" s="4"/>
      <c r="K783" s="2">
        <v>4811010</v>
      </c>
      <c r="L783" s="2">
        <v>20000</v>
      </c>
      <c r="M783" s="2" t="s">
        <v>35</v>
      </c>
      <c r="N783" s="5">
        <v>46208</v>
      </c>
      <c r="O783" s="2" t="s">
        <v>1791</v>
      </c>
      <c r="P783" s="2" t="s">
        <v>36</v>
      </c>
      <c r="Q783" s="2" t="s">
        <v>1792</v>
      </c>
      <c r="R783" s="3">
        <v>46208</v>
      </c>
      <c r="S783" s="2" t="s">
        <v>38</v>
      </c>
      <c r="T783" s="2" t="s">
        <v>1793</v>
      </c>
      <c r="U783" s="2" t="s">
        <v>1794</v>
      </c>
      <c r="V783" s="2" t="s">
        <v>1795</v>
      </c>
      <c r="W783" s="2" t="s">
        <v>1796</v>
      </c>
      <c r="X783" s="2">
        <v>2026</v>
      </c>
      <c r="Y783" s="2" t="s">
        <v>40</v>
      </c>
      <c r="Z783" s="4"/>
      <c r="AA783" s="3">
        <v>46208</v>
      </c>
      <c r="AB783" s="2" t="s">
        <v>35</v>
      </c>
      <c r="AC783" s="2">
        <v>480094</v>
      </c>
    </row>
    <row r="784" spans="1:29" ht="64.5" x14ac:dyDescent="0.25">
      <c r="A784" s="2" t="s">
        <v>29</v>
      </c>
      <c r="B784" s="2" t="s">
        <v>42</v>
      </c>
      <c r="C784" s="2" t="s">
        <v>43</v>
      </c>
      <c r="D784" s="2" t="s">
        <v>32</v>
      </c>
      <c r="E784" s="2" t="s">
        <v>1797</v>
      </c>
      <c r="F784" s="2" t="s">
        <v>1798</v>
      </c>
      <c r="G784" s="2">
        <v>2020000</v>
      </c>
      <c r="H784" s="2">
        <v>1</v>
      </c>
      <c r="I784" s="3">
        <v>46210</v>
      </c>
      <c r="J784" s="4"/>
      <c r="K784" s="2">
        <v>4811313</v>
      </c>
      <c r="L784" s="2">
        <v>40400</v>
      </c>
      <c r="M784" s="2" t="s">
        <v>897</v>
      </c>
      <c r="N784" s="5">
        <v>46208</v>
      </c>
      <c r="O784" s="2" t="s">
        <v>1799</v>
      </c>
      <c r="P784" s="2" t="s">
        <v>36</v>
      </c>
      <c r="Q784" s="2" t="s">
        <v>61</v>
      </c>
      <c r="R784" s="3">
        <v>46210</v>
      </c>
      <c r="S784" s="2" t="s">
        <v>1800</v>
      </c>
      <c r="T784" s="2" t="s">
        <v>63</v>
      </c>
      <c r="U784" s="2">
        <v>0</v>
      </c>
      <c r="V784" s="2" t="s">
        <v>37</v>
      </c>
      <c r="W784" s="2" t="s">
        <v>814</v>
      </c>
      <c r="X784" s="2">
        <v>2026</v>
      </c>
      <c r="Y784" s="2" t="s">
        <v>40</v>
      </c>
      <c r="Z784" s="4"/>
      <c r="AA784" s="3">
        <v>46209</v>
      </c>
      <c r="AB784" s="2" t="s">
        <v>897</v>
      </c>
      <c r="AC784" s="2">
        <v>480090</v>
      </c>
    </row>
    <row r="785" spans="1:29" ht="39" x14ac:dyDescent="0.25">
      <c r="A785" s="2" t="s">
        <v>29</v>
      </c>
      <c r="B785" s="2" t="s">
        <v>42</v>
      </c>
      <c r="C785" s="2" t="s">
        <v>43</v>
      </c>
      <c r="D785" s="2" t="s">
        <v>32</v>
      </c>
      <c r="E785" s="2" t="s">
        <v>1797</v>
      </c>
      <c r="F785" s="2" t="s">
        <v>41</v>
      </c>
      <c r="G785" s="2">
        <v>1000</v>
      </c>
      <c r="H785" s="2">
        <v>1</v>
      </c>
      <c r="I785" s="3">
        <v>46210</v>
      </c>
      <c r="J785" s="4"/>
      <c r="K785" s="2">
        <v>4811313</v>
      </c>
      <c r="L785" s="2">
        <v>40400</v>
      </c>
      <c r="M785" s="2" t="s">
        <v>897</v>
      </c>
      <c r="N785" s="5">
        <v>46208</v>
      </c>
      <c r="O785" s="2" t="s">
        <v>1799</v>
      </c>
      <c r="P785" s="2" t="s">
        <v>36</v>
      </c>
      <c r="Q785" s="2" t="s">
        <v>61</v>
      </c>
      <c r="R785" s="3">
        <v>46210</v>
      </c>
      <c r="S785" s="2" t="s">
        <v>1800</v>
      </c>
      <c r="T785" s="2" t="s">
        <v>63</v>
      </c>
      <c r="U785" s="2">
        <v>0</v>
      </c>
      <c r="V785" s="2" t="s">
        <v>37</v>
      </c>
      <c r="W785" s="2" t="s">
        <v>814</v>
      </c>
      <c r="X785" s="2">
        <v>2026</v>
      </c>
      <c r="Y785" s="2" t="s">
        <v>40</v>
      </c>
      <c r="Z785" s="4"/>
      <c r="AA785" s="3">
        <v>46209</v>
      </c>
      <c r="AB785" s="2" t="s">
        <v>897</v>
      </c>
      <c r="AC785" s="2">
        <v>480090</v>
      </c>
    </row>
    <row r="786" spans="1:29" ht="51.75" x14ac:dyDescent="0.25">
      <c r="A786" s="2" t="s">
        <v>29</v>
      </c>
      <c r="B786" s="2" t="s">
        <v>42</v>
      </c>
      <c r="C786" s="2" t="s">
        <v>43</v>
      </c>
      <c r="D786" s="2" t="s">
        <v>32</v>
      </c>
      <c r="E786" s="2" t="s">
        <v>1801</v>
      </c>
      <c r="F786" s="2" t="s">
        <v>1802</v>
      </c>
      <c r="G786" s="2">
        <v>3670000</v>
      </c>
      <c r="H786" s="2">
        <v>1</v>
      </c>
      <c r="I786" s="3">
        <v>46209</v>
      </c>
      <c r="J786" s="4"/>
      <c r="K786" s="2">
        <v>4811060</v>
      </c>
      <c r="L786" s="2">
        <v>30000</v>
      </c>
      <c r="M786" s="2" t="s">
        <v>249</v>
      </c>
      <c r="N786" s="5">
        <v>46208</v>
      </c>
      <c r="O786" s="2" t="s">
        <v>1803</v>
      </c>
      <c r="P786" s="2" t="s">
        <v>36</v>
      </c>
      <c r="Q786" s="2" t="s">
        <v>209</v>
      </c>
      <c r="R786" s="3">
        <v>46208</v>
      </c>
      <c r="S786" s="2" t="s">
        <v>251</v>
      </c>
      <c r="T786" s="2" t="s">
        <v>210</v>
      </c>
      <c r="U786" s="2">
        <v>0</v>
      </c>
      <c r="V786" s="2">
        <v>0</v>
      </c>
      <c r="W786" s="2" t="s">
        <v>228</v>
      </c>
      <c r="X786" s="2">
        <v>2026</v>
      </c>
      <c r="Y786" s="2" t="s">
        <v>40</v>
      </c>
      <c r="Z786" s="4"/>
      <c r="AA786" s="3">
        <v>46208</v>
      </c>
      <c r="AB786" s="2" t="s">
        <v>249</v>
      </c>
      <c r="AC786" s="2">
        <v>480074</v>
      </c>
    </row>
    <row r="787" spans="1:29" ht="51.75" x14ac:dyDescent="0.25">
      <c r="A787" s="2" t="s">
        <v>29</v>
      </c>
      <c r="B787" s="2" t="s">
        <v>42</v>
      </c>
      <c r="C787" s="2" t="s">
        <v>43</v>
      </c>
      <c r="D787" s="2" t="s">
        <v>32</v>
      </c>
      <c r="E787" s="2" t="s">
        <v>1801</v>
      </c>
      <c r="F787" s="2" t="s">
        <v>41</v>
      </c>
      <c r="G787" s="2">
        <v>1000</v>
      </c>
      <c r="H787" s="2">
        <v>1</v>
      </c>
      <c r="I787" s="3">
        <v>46209</v>
      </c>
      <c r="J787" s="4"/>
      <c r="K787" s="2">
        <v>4811060</v>
      </c>
      <c r="L787" s="2">
        <v>30000</v>
      </c>
      <c r="M787" s="2" t="s">
        <v>249</v>
      </c>
      <c r="N787" s="5">
        <v>46208</v>
      </c>
      <c r="O787" s="2" t="s">
        <v>1803</v>
      </c>
      <c r="P787" s="2" t="s">
        <v>36</v>
      </c>
      <c r="Q787" s="2" t="s">
        <v>209</v>
      </c>
      <c r="R787" s="3">
        <v>46208</v>
      </c>
      <c r="S787" s="2" t="s">
        <v>251</v>
      </c>
      <c r="T787" s="2" t="s">
        <v>210</v>
      </c>
      <c r="U787" s="2">
        <v>0</v>
      </c>
      <c r="V787" s="2">
        <v>0</v>
      </c>
      <c r="W787" s="2" t="s">
        <v>228</v>
      </c>
      <c r="X787" s="2">
        <v>2026</v>
      </c>
      <c r="Y787" s="2" t="s">
        <v>40</v>
      </c>
      <c r="Z787" s="4"/>
      <c r="AA787" s="3">
        <v>46208</v>
      </c>
      <c r="AB787" s="2" t="s">
        <v>249</v>
      </c>
      <c r="AC787" s="2">
        <v>480074</v>
      </c>
    </row>
    <row r="788" spans="1:29" ht="51.75" x14ac:dyDescent="0.25">
      <c r="A788" s="2" t="s">
        <v>29</v>
      </c>
      <c r="B788" s="2" t="s">
        <v>42</v>
      </c>
      <c r="C788" s="2" t="s">
        <v>43</v>
      </c>
      <c r="D788" s="2" t="s">
        <v>32</v>
      </c>
      <c r="E788" s="2" t="s">
        <v>1804</v>
      </c>
      <c r="F788" s="2" t="s">
        <v>1805</v>
      </c>
      <c r="G788" s="2">
        <v>3670000</v>
      </c>
      <c r="H788" s="2">
        <v>1</v>
      </c>
      <c r="I788" s="3">
        <v>46209</v>
      </c>
      <c r="J788" s="4"/>
      <c r="K788" s="2">
        <v>4811539</v>
      </c>
      <c r="L788" s="2">
        <v>73400</v>
      </c>
      <c r="M788" s="2" t="s">
        <v>287</v>
      </c>
      <c r="N788" s="5">
        <v>46209</v>
      </c>
      <c r="O788" s="2">
        <v>645</v>
      </c>
      <c r="P788" s="2" t="s">
        <v>36</v>
      </c>
      <c r="Q788" s="2" t="s">
        <v>209</v>
      </c>
      <c r="R788" s="3">
        <v>46209</v>
      </c>
      <c r="S788" s="2" t="s">
        <v>288</v>
      </c>
      <c r="T788" s="2" t="s">
        <v>210</v>
      </c>
      <c r="U788" s="2">
        <v>0</v>
      </c>
      <c r="V788" s="2">
        <v>0</v>
      </c>
      <c r="W788" s="2" t="s">
        <v>228</v>
      </c>
      <c r="X788" s="2">
        <v>2026</v>
      </c>
      <c r="Y788" s="2" t="s">
        <v>40</v>
      </c>
      <c r="Z788" s="4"/>
      <c r="AA788" s="3">
        <v>46209</v>
      </c>
      <c r="AB788" s="2" t="s">
        <v>287</v>
      </c>
      <c r="AC788" s="2">
        <v>480068</v>
      </c>
    </row>
    <row r="789" spans="1:29" ht="51.75" x14ac:dyDescent="0.25">
      <c r="A789" s="2" t="s">
        <v>29</v>
      </c>
      <c r="B789" s="2" t="s">
        <v>42</v>
      </c>
      <c r="C789" s="2" t="s">
        <v>43</v>
      </c>
      <c r="D789" s="2" t="s">
        <v>32</v>
      </c>
      <c r="E789" s="2" t="s">
        <v>1804</v>
      </c>
      <c r="F789" s="2" t="s">
        <v>41</v>
      </c>
      <c r="G789" s="2">
        <v>1000</v>
      </c>
      <c r="H789" s="2">
        <v>1</v>
      </c>
      <c r="I789" s="3">
        <v>46209</v>
      </c>
      <c r="J789" s="4"/>
      <c r="K789" s="2">
        <v>4811539</v>
      </c>
      <c r="L789" s="2">
        <v>73400</v>
      </c>
      <c r="M789" s="2" t="s">
        <v>287</v>
      </c>
      <c r="N789" s="5">
        <v>46209</v>
      </c>
      <c r="O789" s="2">
        <v>645</v>
      </c>
      <c r="P789" s="2" t="s">
        <v>36</v>
      </c>
      <c r="Q789" s="2" t="s">
        <v>209</v>
      </c>
      <c r="R789" s="3">
        <v>46209</v>
      </c>
      <c r="S789" s="2" t="s">
        <v>288</v>
      </c>
      <c r="T789" s="2" t="s">
        <v>210</v>
      </c>
      <c r="U789" s="2">
        <v>0</v>
      </c>
      <c r="V789" s="2">
        <v>0</v>
      </c>
      <c r="W789" s="2" t="s">
        <v>228</v>
      </c>
      <c r="X789" s="2">
        <v>2026</v>
      </c>
      <c r="Y789" s="2" t="s">
        <v>40</v>
      </c>
      <c r="Z789" s="4"/>
      <c r="AA789" s="3">
        <v>46209</v>
      </c>
      <c r="AB789" s="2" t="s">
        <v>287</v>
      </c>
      <c r="AC789" s="2">
        <v>480068</v>
      </c>
    </row>
    <row r="790" spans="1:29" ht="64.5" x14ac:dyDescent="0.25">
      <c r="A790" s="2" t="s">
        <v>29</v>
      </c>
      <c r="B790" s="2" t="s">
        <v>42</v>
      </c>
      <c r="C790" s="2" t="s">
        <v>43</v>
      </c>
      <c r="D790" s="2" t="s">
        <v>32</v>
      </c>
      <c r="E790" s="2" t="s">
        <v>1806</v>
      </c>
      <c r="F790" s="2" t="s">
        <v>1807</v>
      </c>
      <c r="G790" s="2">
        <v>2620000</v>
      </c>
      <c r="H790" s="2">
        <v>1</v>
      </c>
      <c r="I790" s="3">
        <v>46210</v>
      </c>
      <c r="J790" s="4"/>
      <c r="K790" s="2">
        <v>4424195</v>
      </c>
      <c r="L790" s="2">
        <v>52400</v>
      </c>
      <c r="M790" s="2" t="s">
        <v>77</v>
      </c>
      <c r="N790" s="5">
        <v>46204</v>
      </c>
      <c r="O790" s="2" t="s">
        <v>1808</v>
      </c>
      <c r="P790" s="2" t="s">
        <v>36</v>
      </c>
      <c r="Q790" s="2" t="s">
        <v>237</v>
      </c>
      <c r="R790" s="3">
        <v>46209</v>
      </c>
      <c r="S790" s="2" t="s">
        <v>38</v>
      </c>
      <c r="T790" s="2" t="s">
        <v>395</v>
      </c>
      <c r="U790" s="2" t="s">
        <v>1809</v>
      </c>
      <c r="V790" s="2" t="s">
        <v>441</v>
      </c>
      <c r="W790" s="2" t="s">
        <v>105</v>
      </c>
      <c r="X790" s="2">
        <v>2026</v>
      </c>
      <c r="Y790" s="2" t="s">
        <v>40</v>
      </c>
      <c r="Z790" s="4"/>
      <c r="AA790" s="3">
        <v>46209</v>
      </c>
      <c r="AB790" s="2" t="s">
        <v>77</v>
      </c>
      <c r="AC790" s="2">
        <v>480060</v>
      </c>
    </row>
    <row r="791" spans="1:29" ht="39" x14ac:dyDescent="0.25">
      <c r="A791" s="2" t="s">
        <v>29</v>
      </c>
      <c r="B791" s="2" t="s">
        <v>42</v>
      </c>
      <c r="C791" s="2" t="s">
        <v>43</v>
      </c>
      <c r="D791" s="2" t="s">
        <v>32</v>
      </c>
      <c r="E791" s="2" t="s">
        <v>1806</v>
      </c>
      <c r="F791" s="2" t="s">
        <v>41</v>
      </c>
      <c r="G791" s="2">
        <v>1000</v>
      </c>
      <c r="H791" s="2">
        <v>1</v>
      </c>
      <c r="I791" s="3">
        <v>46210</v>
      </c>
      <c r="J791" s="4"/>
      <c r="K791" s="2">
        <v>4424195</v>
      </c>
      <c r="L791" s="2">
        <v>52400</v>
      </c>
      <c r="M791" s="2" t="s">
        <v>77</v>
      </c>
      <c r="N791" s="5">
        <v>46204</v>
      </c>
      <c r="O791" s="2" t="s">
        <v>1808</v>
      </c>
      <c r="P791" s="2" t="s">
        <v>36</v>
      </c>
      <c r="Q791" s="2" t="s">
        <v>237</v>
      </c>
      <c r="R791" s="3">
        <v>46209</v>
      </c>
      <c r="S791" s="2" t="s">
        <v>38</v>
      </c>
      <c r="T791" s="2" t="s">
        <v>395</v>
      </c>
      <c r="U791" s="2" t="s">
        <v>1809</v>
      </c>
      <c r="V791" s="2" t="s">
        <v>441</v>
      </c>
      <c r="W791" s="2" t="s">
        <v>105</v>
      </c>
      <c r="X791" s="2">
        <v>2026</v>
      </c>
      <c r="Y791" s="2" t="s">
        <v>40</v>
      </c>
      <c r="Z791" s="4"/>
      <c r="AA791" s="3">
        <v>46209</v>
      </c>
      <c r="AB791" s="2" t="s">
        <v>77</v>
      </c>
      <c r="AC791" s="2">
        <v>480060</v>
      </c>
    </row>
    <row r="792" spans="1:29" ht="51.75" x14ac:dyDescent="0.25">
      <c r="A792" s="2" t="s">
        <v>29</v>
      </c>
      <c r="B792" s="2" t="s">
        <v>42</v>
      </c>
      <c r="C792" s="2" t="s">
        <v>43</v>
      </c>
      <c r="D792" s="2" t="s">
        <v>732</v>
      </c>
      <c r="E792" s="2" t="s">
        <v>1810</v>
      </c>
      <c r="F792" s="2" t="s">
        <v>56</v>
      </c>
      <c r="G792" s="2">
        <v>600000</v>
      </c>
      <c r="H792" s="2">
        <v>1</v>
      </c>
      <c r="I792" s="3">
        <v>46209</v>
      </c>
      <c r="J792" s="4"/>
      <c r="K792" s="2">
        <v>4810835</v>
      </c>
      <c r="L792" s="2">
        <v>39400</v>
      </c>
      <c r="M792" s="2" t="s">
        <v>200</v>
      </c>
      <c r="N792" s="5">
        <v>46208</v>
      </c>
      <c r="O792" s="2" t="s">
        <v>1811</v>
      </c>
      <c r="P792" s="2" t="s">
        <v>49</v>
      </c>
      <c r="Q792" s="2" t="s">
        <v>61</v>
      </c>
      <c r="R792" s="3">
        <v>46208</v>
      </c>
      <c r="S792" s="2" t="s">
        <v>51</v>
      </c>
      <c r="T792" s="2" t="s">
        <v>63</v>
      </c>
      <c r="U792" s="2" t="s">
        <v>1713</v>
      </c>
      <c r="V792" s="2" t="s">
        <v>1713</v>
      </c>
      <c r="W792" s="2" t="s">
        <v>64</v>
      </c>
      <c r="X792" s="2">
        <v>2026</v>
      </c>
      <c r="Y792" s="2" t="s">
        <v>55</v>
      </c>
      <c r="Z792" s="4"/>
      <c r="AA792" s="4"/>
      <c r="AB792" s="2" t="s">
        <v>200</v>
      </c>
      <c r="AC792" s="2">
        <v>480030</v>
      </c>
    </row>
    <row r="793" spans="1:29" ht="64.5" x14ac:dyDescent="0.25">
      <c r="A793" s="2" t="s">
        <v>29</v>
      </c>
      <c r="B793" s="2" t="s">
        <v>42</v>
      </c>
      <c r="C793" s="2" t="s">
        <v>43</v>
      </c>
      <c r="D793" s="2" t="s">
        <v>732</v>
      </c>
      <c r="E793" s="2" t="s">
        <v>1810</v>
      </c>
      <c r="F793" s="2" t="s">
        <v>1812</v>
      </c>
      <c r="G793" s="2">
        <v>1970000</v>
      </c>
      <c r="H793" s="2">
        <v>1</v>
      </c>
      <c r="I793" s="3">
        <v>46209</v>
      </c>
      <c r="J793" s="4"/>
      <c r="K793" s="2">
        <v>4810835</v>
      </c>
      <c r="L793" s="2">
        <v>39400</v>
      </c>
      <c r="M793" s="2" t="s">
        <v>200</v>
      </c>
      <c r="N793" s="5">
        <v>46208</v>
      </c>
      <c r="O793" s="2" t="s">
        <v>1811</v>
      </c>
      <c r="P793" s="2" t="s">
        <v>49</v>
      </c>
      <c r="Q793" s="2" t="s">
        <v>61</v>
      </c>
      <c r="R793" s="3">
        <v>46208</v>
      </c>
      <c r="S793" s="2" t="s">
        <v>51</v>
      </c>
      <c r="T793" s="2" t="s">
        <v>63</v>
      </c>
      <c r="U793" s="2" t="s">
        <v>1713</v>
      </c>
      <c r="V793" s="2" t="s">
        <v>1713</v>
      </c>
      <c r="W793" s="2" t="s">
        <v>64</v>
      </c>
      <c r="X793" s="2">
        <v>2026</v>
      </c>
      <c r="Y793" s="2" t="s">
        <v>55</v>
      </c>
      <c r="Z793" s="4"/>
      <c r="AA793" s="4"/>
      <c r="AB793" s="2" t="s">
        <v>200</v>
      </c>
      <c r="AC793" s="2">
        <v>480030</v>
      </c>
    </row>
    <row r="794" spans="1:29" ht="64.5" x14ac:dyDescent="0.25">
      <c r="A794" s="2" t="s">
        <v>29</v>
      </c>
      <c r="B794" s="2" t="s">
        <v>42</v>
      </c>
      <c r="C794" s="2" t="s">
        <v>43</v>
      </c>
      <c r="D794" s="2" t="s">
        <v>32</v>
      </c>
      <c r="E794" s="2" t="s">
        <v>1813</v>
      </c>
      <c r="F794" s="2" t="s">
        <v>1814</v>
      </c>
      <c r="G794" s="2">
        <v>2280000</v>
      </c>
      <c r="H794" s="2">
        <v>1</v>
      </c>
      <c r="I794" s="3">
        <v>46215</v>
      </c>
      <c r="J794" s="4"/>
      <c r="K794" s="2">
        <v>4810722</v>
      </c>
      <c r="L794" s="2">
        <v>45600</v>
      </c>
      <c r="M794" s="2" t="s">
        <v>287</v>
      </c>
      <c r="N794" s="5">
        <v>46214</v>
      </c>
      <c r="O794" s="2">
        <v>641</v>
      </c>
      <c r="P794" s="2" t="s">
        <v>36</v>
      </c>
      <c r="Q794" s="2" t="s">
        <v>337</v>
      </c>
      <c r="R794" s="3">
        <v>46214</v>
      </c>
      <c r="S794" s="2" t="s">
        <v>288</v>
      </c>
      <c r="T794" s="2" t="s">
        <v>98</v>
      </c>
      <c r="U794" s="2">
        <v>0</v>
      </c>
      <c r="V794" s="2">
        <v>0</v>
      </c>
      <c r="W794" s="2" t="s">
        <v>687</v>
      </c>
      <c r="X794" s="2">
        <v>2026</v>
      </c>
      <c r="Y794" s="2" t="s">
        <v>40</v>
      </c>
      <c r="Z794" s="4"/>
      <c r="AA794" s="3">
        <v>46208</v>
      </c>
      <c r="AB794" s="2" t="s">
        <v>287</v>
      </c>
      <c r="AC794" s="2">
        <v>479874</v>
      </c>
    </row>
    <row r="795" spans="1:29" ht="51.75" x14ac:dyDescent="0.25">
      <c r="A795" s="2" t="s">
        <v>29</v>
      </c>
      <c r="B795" s="2" t="s">
        <v>42</v>
      </c>
      <c r="C795" s="2" t="s">
        <v>43</v>
      </c>
      <c r="D795" s="2" t="s">
        <v>32</v>
      </c>
      <c r="E795" s="2" t="s">
        <v>1813</v>
      </c>
      <c r="F795" s="2" t="s">
        <v>41</v>
      </c>
      <c r="G795" s="2">
        <v>1000</v>
      </c>
      <c r="H795" s="2">
        <v>1</v>
      </c>
      <c r="I795" s="3">
        <v>46215</v>
      </c>
      <c r="J795" s="4"/>
      <c r="K795" s="2">
        <v>4810722</v>
      </c>
      <c r="L795" s="2">
        <v>45600</v>
      </c>
      <c r="M795" s="2" t="s">
        <v>287</v>
      </c>
      <c r="N795" s="5">
        <v>46214</v>
      </c>
      <c r="O795" s="2">
        <v>641</v>
      </c>
      <c r="P795" s="2" t="s">
        <v>36</v>
      </c>
      <c r="Q795" s="2" t="s">
        <v>337</v>
      </c>
      <c r="R795" s="3">
        <v>46214</v>
      </c>
      <c r="S795" s="2" t="s">
        <v>288</v>
      </c>
      <c r="T795" s="2" t="s">
        <v>98</v>
      </c>
      <c r="U795" s="2">
        <v>0</v>
      </c>
      <c r="V795" s="2">
        <v>0</v>
      </c>
      <c r="W795" s="2" t="s">
        <v>687</v>
      </c>
      <c r="X795" s="2">
        <v>2026</v>
      </c>
      <c r="Y795" s="2" t="s">
        <v>40</v>
      </c>
      <c r="Z795" s="4"/>
      <c r="AA795" s="3">
        <v>46208</v>
      </c>
      <c r="AB795" s="2" t="s">
        <v>287</v>
      </c>
      <c r="AC795" s="2">
        <v>479874</v>
      </c>
    </row>
    <row r="796" spans="1:29" ht="51.75" x14ac:dyDescent="0.25">
      <c r="A796" s="2" t="s">
        <v>29</v>
      </c>
      <c r="B796" s="2" t="s">
        <v>42</v>
      </c>
      <c r="C796" s="2" t="s">
        <v>43</v>
      </c>
      <c r="D796" s="2" t="s">
        <v>176</v>
      </c>
      <c r="E796" s="2" t="s">
        <v>1815</v>
      </c>
      <c r="F796" s="2" t="s">
        <v>1816</v>
      </c>
      <c r="G796" s="2">
        <v>3730000</v>
      </c>
      <c r="H796" s="2">
        <v>1</v>
      </c>
      <c r="I796" s="3">
        <v>46208</v>
      </c>
      <c r="J796" s="4"/>
      <c r="K796" s="2">
        <v>4755408</v>
      </c>
      <c r="L796" s="2">
        <v>74600</v>
      </c>
      <c r="M796" s="2" t="s">
        <v>47</v>
      </c>
      <c r="N796" s="5">
        <v>46201</v>
      </c>
      <c r="O796" s="2" t="s">
        <v>1817</v>
      </c>
      <c r="P796" s="2" t="s">
        <v>136</v>
      </c>
      <c r="Q796" s="2">
        <v>0</v>
      </c>
      <c r="R796" s="3">
        <v>46201</v>
      </c>
      <c r="S796" s="2" t="s">
        <v>51</v>
      </c>
      <c r="T796" s="2" t="s">
        <v>210</v>
      </c>
      <c r="U796" s="2" t="s">
        <v>1818</v>
      </c>
      <c r="V796" s="2">
        <v>0</v>
      </c>
      <c r="W796" s="2" t="s">
        <v>1819</v>
      </c>
      <c r="X796" s="2">
        <v>2026</v>
      </c>
      <c r="Y796" s="2" t="s">
        <v>55</v>
      </c>
      <c r="Z796" s="4"/>
      <c r="AA796" s="4"/>
      <c r="AB796" s="2" t="s">
        <v>47</v>
      </c>
      <c r="AC796" s="2">
        <v>479870</v>
      </c>
    </row>
    <row r="797" spans="1:29" ht="64.5" x14ac:dyDescent="0.25">
      <c r="A797" s="2" t="s">
        <v>29</v>
      </c>
      <c r="B797" s="2" t="s">
        <v>42</v>
      </c>
      <c r="C797" s="2" t="s">
        <v>43</v>
      </c>
      <c r="D797" s="2" t="s">
        <v>44</v>
      </c>
      <c r="E797" s="2" t="s">
        <v>1820</v>
      </c>
      <c r="F797" s="2" t="s">
        <v>1821</v>
      </c>
      <c r="G797" s="2">
        <v>2170000</v>
      </c>
      <c r="H797" s="2">
        <v>1</v>
      </c>
      <c r="I797" s="3">
        <v>46208</v>
      </c>
      <c r="J797" s="4"/>
      <c r="K797" s="2">
        <v>4804576</v>
      </c>
      <c r="L797" s="2">
        <v>21700</v>
      </c>
      <c r="M797" s="2" t="s">
        <v>249</v>
      </c>
      <c r="N797" s="5">
        <v>46208</v>
      </c>
      <c r="O797" s="2" t="s">
        <v>1822</v>
      </c>
      <c r="P797" s="2" t="s">
        <v>49</v>
      </c>
      <c r="Q797" s="2" t="s">
        <v>61</v>
      </c>
      <c r="R797" s="3">
        <v>46208</v>
      </c>
      <c r="S797" s="2" t="s">
        <v>251</v>
      </c>
      <c r="T797" s="2" t="s">
        <v>63</v>
      </c>
      <c r="U797" s="2" t="s">
        <v>1823</v>
      </c>
      <c r="V797" s="2" t="s">
        <v>1824</v>
      </c>
      <c r="W797" s="2" t="s">
        <v>254</v>
      </c>
      <c r="X797" s="2">
        <v>2026</v>
      </c>
      <c r="Y797" s="2" t="s">
        <v>55</v>
      </c>
      <c r="Z797" s="4"/>
      <c r="AA797" s="3">
        <v>46206</v>
      </c>
      <c r="AB797" s="2" t="s">
        <v>249</v>
      </c>
      <c r="AC797" s="2">
        <v>479862</v>
      </c>
    </row>
    <row r="798" spans="1:29" ht="51.75" x14ac:dyDescent="0.25">
      <c r="A798" s="2" t="s">
        <v>29</v>
      </c>
      <c r="B798" s="2" t="s">
        <v>42</v>
      </c>
      <c r="C798" s="2" t="s">
        <v>43</v>
      </c>
      <c r="D798" s="2" t="s">
        <v>44</v>
      </c>
      <c r="E798" s="2" t="s">
        <v>1820</v>
      </c>
      <c r="F798" s="2" t="s">
        <v>41</v>
      </c>
      <c r="G798" s="2">
        <v>1000</v>
      </c>
      <c r="H798" s="2">
        <v>1</v>
      </c>
      <c r="I798" s="3">
        <v>46208</v>
      </c>
      <c r="J798" s="4"/>
      <c r="K798" s="2">
        <v>4804576</v>
      </c>
      <c r="L798" s="2">
        <v>21700</v>
      </c>
      <c r="M798" s="2" t="s">
        <v>249</v>
      </c>
      <c r="N798" s="5">
        <v>46208</v>
      </c>
      <c r="O798" s="2" t="s">
        <v>1822</v>
      </c>
      <c r="P798" s="2" t="s">
        <v>49</v>
      </c>
      <c r="Q798" s="2" t="s">
        <v>61</v>
      </c>
      <c r="R798" s="3">
        <v>46208</v>
      </c>
      <c r="S798" s="2" t="s">
        <v>251</v>
      </c>
      <c r="T798" s="2" t="s">
        <v>63</v>
      </c>
      <c r="U798" s="2" t="s">
        <v>1823</v>
      </c>
      <c r="V798" s="2" t="s">
        <v>1824</v>
      </c>
      <c r="W798" s="2" t="s">
        <v>254</v>
      </c>
      <c r="X798" s="2">
        <v>2026</v>
      </c>
      <c r="Y798" s="2" t="s">
        <v>55</v>
      </c>
      <c r="Z798" s="4"/>
      <c r="AA798" s="3">
        <v>46206</v>
      </c>
      <c r="AB798" s="2" t="s">
        <v>249</v>
      </c>
      <c r="AC798" s="2">
        <v>479862</v>
      </c>
    </row>
    <row r="799" spans="1:29" ht="51.75" x14ac:dyDescent="0.25">
      <c r="A799" s="2" t="s">
        <v>29</v>
      </c>
      <c r="B799" s="2" t="s">
        <v>42</v>
      </c>
      <c r="C799" s="2" t="s">
        <v>43</v>
      </c>
      <c r="D799" s="2" t="s">
        <v>44</v>
      </c>
      <c r="E799" s="2" t="s">
        <v>1820</v>
      </c>
      <c r="F799" s="2" t="s">
        <v>56</v>
      </c>
      <c r="G799" s="2">
        <v>1953000</v>
      </c>
      <c r="H799" s="2">
        <v>1</v>
      </c>
      <c r="I799" s="3">
        <v>46208</v>
      </c>
      <c r="J799" s="4"/>
      <c r="K799" s="2">
        <v>4804576</v>
      </c>
      <c r="L799" s="2">
        <v>21700</v>
      </c>
      <c r="M799" s="2" t="s">
        <v>249</v>
      </c>
      <c r="N799" s="5">
        <v>46208</v>
      </c>
      <c r="O799" s="2" t="s">
        <v>1822</v>
      </c>
      <c r="P799" s="2" t="s">
        <v>49</v>
      </c>
      <c r="Q799" s="2" t="s">
        <v>61</v>
      </c>
      <c r="R799" s="3">
        <v>46208</v>
      </c>
      <c r="S799" s="2" t="s">
        <v>251</v>
      </c>
      <c r="T799" s="2" t="s">
        <v>63</v>
      </c>
      <c r="U799" s="2" t="s">
        <v>1823</v>
      </c>
      <c r="V799" s="2" t="s">
        <v>1824</v>
      </c>
      <c r="W799" s="2" t="s">
        <v>254</v>
      </c>
      <c r="X799" s="2">
        <v>2026</v>
      </c>
      <c r="Y799" s="2" t="s">
        <v>55</v>
      </c>
      <c r="Z799" s="4"/>
      <c r="AA799" s="3">
        <v>46206</v>
      </c>
      <c r="AB799" s="2" t="s">
        <v>249</v>
      </c>
      <c r="AC799" s="2">
        <v>479862</v>
      </c>
    </row>
    <row r="800" spans="1:29" ht="90" x14ac:dyDescent="0.25">
      <c r="A800" s="2" t="s">
        <v>29</v>
      </c>
      <c r="B800" s="2" t="s">
        <v>42</v>
      </c>
      <c r="C800" s="2" t="s">
        <v>31</v>
      </c>
      <c r="D800" s="2" t="s">
        <v>643</v>
      </c>
      <c r="E800" s="2" t="s">
        <v>1825</v>
      </c>
      <c r="F800" s="2" t="s">
        <v>1826</v>
      </c>
      <c r="G800" s="2">
        <v>2613000</v>
      </c>
      <c r="H800" s="2">
        <v>1</v>
      </c>
      <c r="I800" s="3">
        <v>46215</v>
      </c>
      <c r="J800" s="4"/>
      <c r="K800" s="2">
        <v>4811836</v>
      </c>
      <c r="L800" s="2">
        <v>88900</v>
      </c>
      <c r="M800" s="2" t="s">
        <v>1827</v>
      </c>
      <c r="N800" s="4"/>
      <c r="O800" s="4"/>
      <c r="P800" s="2" t="s">
        <v>181</v>
      </c>
      <c r="Q800" s="2" t="s">
        <v>1828</v>
      </c>
      <c r="R800" s="4"/>
      <c r="S800" s="2" t="s">
        <v>38</v>
      </c>
      <c r="T800" s="2" t="s">
        <v>1829</v>
      </c>
      <c r="U800" s="2">
        <v>0</v>
      </c>
      <c r="V800" s="2">
        <v>0</v>
      </c>
      <c r="W800" s="2" t="s">
        <v>1830</v>
      </c>
      <c r="X800" s="2">
        <v>2026</v>
      </c>
      <c r="Y800" s="2" t="s">
        <v>55</v>
      </c>
      <c r="Z800" s="4"/>
      <c r="AA800" s="3">
        <v>46208</v>
      </c>
      <c r="AB800" s="2" t="s">
        <v>1827</v>
      </c>
      <c r="AC800" s="2">
        <v>479858</v>
      </c>
    </row>
    <row r="801" spans="1:29" ht="90" x14ac:dyDescent="0.25">
      <c r="A801" s="2" t="s">
        <v>29</v>
      </c>
      <c r="B801" s="2" t="s">
        <v>42</v>
      </c>
      <c r="C801" s="2" t="s">
        <v>31</v>
      </c>
      <c r="D801" s="2" t="s">
        <v>643</v>
      </c>
      <c r="E801" s="2" t="s">
        <v>1825</v>
      </c>
      <c r="F801" s="2" t="s">
        <v>41</v>
      </c>
      <c r="G801" s="2">
        <v>5000</v>
      </c>
      <c r="H801" s="2">
        <v>1</v>
      </c>
      <c r="I801" s="3">
        <v>46215</v>
      </c>
      <c r="J801" s="4"/>
      <c r="K801" s="2">
        <v>4811836</v>
      </c>
      <c r="L801" s="2">
        <v>88900</v>
      </c>
      <c r="M801" s="2" t="s">
        <v>1827</v>
      </c>
      <c r="N801" s="4"/>
      <c r="O801" s="4"/>
      <c r="P801" s="2" t="s">
        <v>181</v>
      </c>
      <c r="Q801" s="2" t="s">
        <v>1828</v>
      </c>
      <c r="R801" s="4"/>
      <c r="S801" s="2" t="s">
        <v>38</v>
      </c>
      <c r="T801" s="2" t="s">
        <v>1829</v>
      </c>
      <c r="U801" s="2">
        <v>0</v>
      </c>
      <c r="V801" s="2">
        <v>0</v>
      </c>
      <c r="W801" s="2" t="s">
        <v>1830</v>
      </c>
      <c r="X801" s="2">
        <v>2026</v>
      </c>
      <c r="Y801" s="2" t="s">
        <v>55</v>
      </c>
      <c r="Z801" s="4"/>
      <c r="AA801" s="3">
        <v>46208</v>
      </c>
      <c r="AB801" s="2" t="s">
        <v>1827</v>
      </c>
      <c r="AC801" s="2">
        <v>479858</v>
      </c>
    </row>
    <row r="802" spans="1:29" ht="115.5" x14ac:dyDescent="0.25">
      <c r="A802" s="2" t="s">
        <v>29</v>
      </c>
      <c r="B802" s="2" t="s">
        <v>42</v>
      </c>
      <c r="C802" s="2" t="s">
        <v>43</v>
      </c>
      <c r="D802" s="2" t="s">
        <v>44</v>
      </c>
      <c r="E802" s="2" t="s">
        <v>1831</v>
      </c>
      <c r="F802" s="2" t="s">
        <v>1832</v>
      </c>
      <c r="G802" s="2">
        <v>1190000</v>
      </c>
      <c r="H802" s="2">
        <v>1</v>
      </c>
      <c r="I802" s="3">
        <v>46208</v>
      </c>
      <c r="J802" s="4"/>
      <c r="K802" s="2">
        <v>3504421</v>
      </c>
      <c r="L802" s="2">
        <v>17850</v>
      </c>
      <c r="M802" s="2" t="s">
        <v>1161</v>
      </c>
      <c r="N802" s="5">
        <v>46208</v>
      </c>
      <c r="O802" s="2">
        <v>742</v>
      </c>
      <c r="P802" s="2" t="s">
        <v>49</v>
      </c>
      <c r="Q802" s="2" t="s">
        <v>73</v>
      </c>
      <c r="R802" s="3">
        <v>46208</v>
      </c>
      <c r="S802" s="2" t="s">
        <v>160</v>
      </c>
      <c r="T802" s="2" t="s">
        <v>117</v>
      </c>
      <c r="U802" s="2">
        <v>0</v>
      </c>
      <c r="V802" s="2">
        <v>0</v>
      </c>
      <c r="W802" s="2" t="s">
        <v>1833</v>
      </c>
      <c r="X802" s="2">
        <v>2025</v>
      </c>
      <c r="Y802" s="2" t="s">
        <v>55</v>
      </c>
      <c r="Z802" s="4"/>
      <c r="AA802" s="4"/>
      <c r="AB802" s="2" t="s">
        <v>1161</v>
      </c>
      <c r="AC802" s="2">
        <v>479856</v>
      </c>
    </row>
    <row r="803" spans="1:29" ht="115.5" x14ac:dyDescent="0.25">
      <c r="A803" s="2" t="s">
        <v>29</v>
      </c>
      <c r="B803" s="2" t="s">
        <v>42</v>
      </c>
      <c r="C803" s="2" t="s">
        <v>43</v>
      </c>
      <c r="D803" s="2" t="s">
        <v>44</v>
      </c>
      <c r="E803" s="2" t="s">
        <v>1831</v>
      </c>
      <c r="F803" s="2" t="s">
        <v>56</v>
      </c>
      <c r="G803" s="2" t="s">
        <v>1834</v>
      </c>
      <c r="H803" s="2">
        <v>1</v>
      </c>
      <c r="I803" s="3">
        <v>46208</v>
      </c>
      <c r="J803" s="4"/>
      <c r="K803" s="2">
        <v>3504421</v>
      </c>
      <c r="L803" s="2">
        <v>17850</v>
      </c>
      <c r="M803" s="2" t="s">
        <v>1161</v>
      </c>
      <c r="N803" s="5">
        <v>46208</v>
      </c>
      <c r="O803" s="2">
        <v>742</v>
      </c>
      <c r="P803" s="2" t="s">
        <v>49</v>
      </c>
      <c r="Q803" s="2" t="s">
        <v>73</v>
      </c>
      <c r="R803" s="3">
        <v>46208</v>
      </c>
      <c r="S803" s="2" t="s">
        <v>160</v>
      </c>
      <c r="T803" s="2" t="s">
        <v>117</v>
      </c>
      <c r="U803" s="2">
        <v>0</v>
      </c>
      <c r="V803" s="2">
        <v>0</v>
      </c>
      <c r="W803" s="2" t="s">
        <v>1833</v>
      </c>
      <c r="X803" s="2">
        <v>2025</v>
      </c>
      <c r="Y803" s="2" t="s">
        <v>55</v>
      </c>
      <c r="Z803" s="4"/>
      <c r="AA803" s="4"/>
      <c r="AB803" s="2" t="s">
        <v>1161</v>
      </c>
      <c r="AC803" s="2">
        <v>479856</v>
      </c>
    </row>
    <row r="804" spans="1:29" ht="64.5" x14ac:dyDescent="0.25">
      <c r="A804" s="2" t="s">
        <v>29</v>
      </c>
      <c r="B804" s="2" t="s">
        <v>42</v>
      </c>
      <c r="C804" s="2" t="s">
        <v>43</v>
      </c>
      <c r="D804" s="2" t="s">
        <v>372</v>
      </c>
      <c r="E804" s="2" t="s">
        <v>1835</v>
      </c>
      <c r="F804" s="2" t="s">
        <v>1836</v>
      </c>
      <c r="G804" s="2">
        <v>2360000</v>
      </c>
      <c r="H804" s="2">
        <v>1</v>
      </c>
      <c r="I804" s="3">
        <v>46208</v>
      </c>
      <c r="J804" s="4"/>
      <c r="K804" s="2">
        <v>4809625</v>
      </c>
      <c r="L804" s="2">
        <v>47200</v>
      </c>
      <c r="M804" s="2" t="s">
        <v>192</v>
      </c>
      <c r="N804" s="5">
        <v>46204</v>
      </c>
      <c r="O804" s="2" t="s">
        <v>1837</v>
      </c>
      <c r="P804" s="2" t="s">
        <v>181</v>
      </c>
      <c r="Q804" s="2" t="s">
        <v>50</v>
      </c>
      <c r="R804" s="3">
        <v>46204</v>
      </c>
      <c r="S804" s="2" t="s">
        <v>194</v>
      </c>
      <c r="T804" s="2" t="s">
        <v>52</v>
      </c>
      <c r="U804" s="2" t="s">
        <v>1838</v>
      </c>
      <c r="V804" s="2" t="s">
        <v>1839</v>
      </c>
      <c r="W804" s="2" t="s">
        <v>1840</v>
      </c>
      <c r="X804" s="2">
        <v>2026</v>
      </c>
      <c r="Y804" s="2" t="s">
        <v>55</v>
      </c>
      <c r="Z804" s="4"/>
      <c r="AA804" s="3">
        <v>46208</v>
      </c>
      <c r="AB804" s="2" t="s">
        <v>192</v>
      </c>
      <c r="AC804" s="2">
        <v>479852</v>
      </c>
    </row>
    <row r="805" spans="1:29" ht="51.75" x14ac:dyDescent="0.25">
      <c r="A805" s="2" t="s">
        <v>29</v>
      </c>
      <c r="B805" s="2" t="s">
        <v>42</v>
      </c>
      <c r="C805" s="2" t="s">
        <v>43</v>
      </c>
      <c r="D805" s="2" t="s">
        <v>372</v>
      </c>
      <c r="E805" s="2" t="s">
        <v>1835</v>
      </c>
      <c r="F805" s="2" t="s">
        <v>41</v>
      </c>
      <c r="G805" s="2">
        <v>5000</v>
      </c>
      <c r="H805" s="2">
        <v>1</v>
      </c>
      <c r="I805" s="3">
        <v>46208</v>
      </c>
      <c r="J805" s="4"/>
      <c r="K805" s="2">
        <v>4809625</v>
      </c>
      <c r="L805" s="2">
        <v>47200</v>
      </c>
      <c r="M805" s="2" t="s">
        <v>192</v>
      </c>
      <c r="N805" s="5">
        <v>46204</v>
      </c>
      <c r="O805" s="2" t="s">
        <v>1837</v>
      </c>
      <c r="P805" s="2" t="s">
        <v>181</v>
      </c>
      <c r="Q805" s="2" t="s">
        <v>50</v>
      </c>
      <c r="R805" s="3">
        <v>46204</v>
      </c>
      <c r="S805" s="2" t="s">
        <v>194</v>
      </c>
      <c r="T805" s="2" t="s">
        <v>52</v>
      </c>
      <c r="U805" s="2" t="s">
        <v>1838</v>
      </c>
      <c r="V805" s="2" t="s">
        <v>1839</v>
      </c>
      <c r="W805" s="2" t="s">
        <v>1840</v>
      </c>
      <c r="X805" s="2">
        <v>2026</v>
      </c>
      <c r="Y805" s="2" t="s">
        <v>55</v>
      </c>
      <c r="Z805" s="4"/>
      <c r="AA805" s="3">
        <v>46208</v>
      </c>
      <c r="AB805" s="2" t="s">
        <v>192</v>
      </c>
      <c r="AC805" s="2">
        <v>479852</v>
      </c>
    </row>
    <row r="806" spans="1:29" ht="64.5" x14ac:dyDescent="0.25">
      <c r="A806" s="2" t="s">
        <v>29</v>
      </c>
      <c r="B806" s="2" t="s">
        <v>30</v>
      </c>
      <c r="C806" s="2" t="s">
        <v>31</v>
      </c>
      <c r="D806" s="2" t="s">
        <v>176</v>
      </c>
      <c r="E806" s="2" t="s">
        <v>1841</v>
      </c>
      <c r="F806" s="2" t="s">
        <v>1842</v>
      </c>
      <c r="G806" s="2">
        <v>2300000</v>
      </c>
      <c r="H806" s="2">
        <v>1</v>
      </c>
      <c r="I806" s="3">
        <v>46215</v>
      </c>
      <c r="J806" s="4"/>
      <c r="K806" s="2">
        <v>3736758</v>
      </c>
      <c r="L806" s="2">
        <v>0</v>
      </c>
      <c r="M806" s="2" t="s">
        <v>108</v>
      </c>
      <c r="N806" s="4"/>
      <c r="O806" s="4"/>
      <c r="P806" s="2" t="s">
        <v>181</v>
      </c>
      <c r="Q806" s="4"/>
      <c r="R806" s="4"/>
      <c r="S806" s="2" t="s">
        <v>110</v>
      </c>
      <c r="T806" s="4"/>
      <c r="U806" s="4"/>
      <c r="V806" s="4"/>
      <c r="W806" s="2" t="s">
        <v>169</v>
      </c>
      <c r="X806" s="2">
        <v>2026</v>
      </c>
      <c r="Y806" s="2" t="s">
        <v>55</v>
      </c>
      <c r="Z806" s="4"/>
      <c r="AA806" s="3">
        <v>46208</v>
      </c>
      <c r="AB806" s="2" t="s">
        <v>108</v>
      </c>
      <c r="AC806" s="2">
        <v>479840</v>
      </c>
    </row>
    <row r="807" spans="1:29" ht="51.75" x14ac:dyDescent="0.25">
      <c r="A807" s="2" t="s">
        <v>29</v>
      </c>
      <c r="B807" s="2" t="s">
        <v>30</v>
      </c>
      <c r="C807" s="2" t="s">
        <v>31</v>
      </c>
      <c r="D807" s="2" t="s">
        <v>176</v>
      </c>
      <c r="E807" s="2" t="s">
        <v>1841</v>
      </c>
      <c r="F807" s="2" t="s">
        <v>41</v>
      </c>
      <c r="G807" s="2">
        <v>5000</v>
      </c>
      <c r="H807" s="2">
        <v>1</v>
      </c>
      <c r="I807" s="3">
        <v>46215</v>
      </c>
      <c r="J807" s="4"/>
      <c r="K807" s="2">
        <v>3736758</v>
      </c>
      <c r="L807" s="2">
        <v>0</v>
      </c>
      <c r="M807" s="2" t="s">
        <v>108</v>
      </c>
      <c r="N807" s="4"/>
      <c r="O807" s="4"/>
      <c r="P807" s="2" t="s">
        <v>181</v>
      </c>
      <c r="Q807" s="4"/>
      <c r="R807" s="4"/>
      <c r="S807" s="2" t="s">
        <v>110</v>
      </c>
      <c r="T807" s="4"/>
      <c r="U807" s="4"/>
      <c r="V807" s="4"/>
      <c r="W807" s="2" t="s">
        <v>169</v>
      </c>
      <c r="X807" s="2">
        <v>2026</v>
      </c>
      <c r="Y807" s="2" t="s">
        <v>55</v>
      </c>
      <c r="Z807" s="4"/>
      <c r="AA807" s="3">
        <v>46208</v>
      </c>
      <c r="AB807" s="2" t="s">
        <v>108</v>
      </c>
      <c r="AC807" s="2">
        <v>479840</v>
      </c>
    </row>
    <row r="808" spans="1:29" ht="64.5" x14ac:dyDescent="0.25">
      <c r="A808" s="2" t="s">
        <v>29</v>
      </c>
      <c r="B808" s="2" t="s">
        <v>30</v>
      </c>
      <c r="C808" s="2" t="s">
        <v>31</v>
      </c>
      <c r="D808" s="2" t="s">
        <v>643</v>
      </c>
      <c r="E808" s="2" t="s">
        <v>1843</v>
      </c>
      <c r="F808" s="2" t="s">
        <v>444</v>
      </c>
      <c r="G808" s="2">
        <v>2270000</v>
      </c>
      <c r="H808" s="2">
        <v>1</v>
      </c>
      <c r="I808" s="3">
        <v>46215</v>
      </c>
      <c r="J808" s="4"/>
      <c r="K808" s="2">
        <v>4697000</v>
      </c>
      <c r="L808" s="2">
        <v>0</v>
      </c>
      <c r="M808" s="2" t="s">
        <v>94</v>
      </c>
      <c r="N808" s="4"/>
      <c r="O808" s="4"/>
      <c r="P808" s="2" t="s">
        <v>49</v>
      </c>
      <c r="Q808" s="4"/>
      <c r="R808" s="4"/>
      <c r="S808" s="2" t="s">
        <v>97</v>
      </c>
      <c r="T808" s="4"/>
      <c r="U808" s="4"/>
      <c r="V808" s="4"/>
      <c r="W808" s="2" t="s">
        <v>154</v>
      </c>
      <c r="X808" s="2">
        <v>2026</v>
      </c>
      <c r="Y808" s="2" t="s">
        <v>55</v>
      </c>
      <c r="Z808" s="4"/>
      <c r="AA808" s="3">
        <v>46208</v>
      </c>
      <c r="AB808" s="2" t="s">
        <v>94</v>
      </c>
      <c r="AC808" s="2">
        <v>479732</v>
      </c>
    </row>
    <row r="809" spans="1:29" ht="51.75" x14ac:dyDescent="0.25">
      <c r="A809" s="2" t="s">
        <v>29</v>
      </c>
      <c r="B809" s="2" t="s">
        <v>30</v>
      </c>
      <c r="C809" s="2" t="s">
        <v>31</v>
      </c>
      <c r="D809" s="2" t="s">
        <v>643</v>
      </c>
      <c r="E809" s="2" t="s">
        <v>1843</v>
      </c>
      <c r="F809" s="2" t="s">
        <v>41</v>
      </c>
      <c r="G809" s="2">
        <v>1000</v>
      </c>
      <c r="H809" s="2">
        <v>1</v>
      </c>
      <c r="I809" s="3">
        <v>46215</v>
      </c>
      <c r="J809" s="4"/>
      <c r="K809" s="2">
        <v>4697000</v>
      </c>
      <c r="L809" s="2">
        <v>0</v>
      </c>
      <c r="M809" s="2" t="s">
        <v>94</v>
      </c>
      <c r="N809" s="4"/>
      <c r="O809" s="4"/>
      <c r="P809" s="2" t="s">
        <v>49</v>
      </c>
      <c r="Q809" s="4"/>
      <c r="R809" s="4"/>
      <c r="S809" s="2" t="s">
        <v>97</v>
      </c>
      <c r="T809" s="4"/>
      <c r="U809" s="4"/>
      <c r="V809" s="4"/>
      <c r="W809" s="2" t="s">
        <v>154</v>
      </c>
      <c r="X809" s="2">
        <v>2026</v>
      </c>
      <c r="Y809" s="2" t="s">
        <v>55</v>
      </c>
      <c r="Z809" s="4"/>
      <c r="AA809" s="3">
        <v>46208</v>
      </c>
      <c r="AB809" s="2" t="s">
        <v>94</v>
      </c>
      <c r="AC809" s="2">
        <v>479732</v>
      </c>
    </row>
    <row r="810" spans="1:29" ht="64.5" x14ac:dyDescent="0.25">
      <c r="A810" s="2" t="s">
        <v>29</v>
      </c>
      <c r="B810" s="2" t="s">
        <v>42</v>
      </c>
      <c r="C810" s="2" t="s">
        <v>43</v>
      </c>
      <c r="D810" s="2" t="s">
        <v>32</v>
      </c>
      <c r="E810" s="2" t="s">
        <v>1844</v>
      </c>
      <c r="F810" s="2" t="s">
        <v>1845</v>
      </c>
      <c r="G810" s="2">
        <v>1960000</v>
      </c>
      <c r="H810" s="2">
        <v>1</v>
      </c>
      <c r="I810" s="3">
        <v>46209</v>
      </c>
      <c r="J810" s="4"/>
      <c r="K810" s="2">
        <v>4810500</v>
      </c>
      <c r="L810" s="2">
        <v>30000</v>
      </c>
      <c r="M810" s="2" t="s">
        <v>249</v>
      </c>
      <c r="N810" s="5">
        <v>46208</v>
      </c>
      <c r="O810" s="2" t="s">
        <v>1846</v>
      </c>
      <c r="P810" s="2" t="s">
        <v>36</v>
      </c>
      <c r="Q810" s="2" t="s">
        <v>61</v>
      </c>
      <c r="R810" s="3">
        <v>46208</v>
      </c>
      <c r="S810" s="2" t="s">
        <v>251</v>
      </c>
      <c r="T810" s="2" t="s">
        <v>63</v>
      </c>
      <c r="U810" s="2" t="s">
        <v>1847</v>
      </c>
      <c r="V810" s="2" t="s">
        <v>1848</v>
      </c>
      <c r="W810" s="2" t="s">
        <v>1849</v>
      </c>
      <c r="X810" s="2">
        <v>2026</v>
      </c>
      <c r="Y810" s="2" t="s">
        <v>40</v>
      </c>
      <c r="Z810" s="4"/>
      <c r="AA810" s="3">
        <v>46208</v>
      </c>
      <c r="AB810" s="2" t="s">
        <v>249</v>
      </c>
      <c r="AC810" s="2">
        <v>479698</v>
      </c>
    </row>
    <row r="811" spans="1:29" ht="51.75" x14ac:dyDescent="0.25">
      <c r="A811" s="2" t="s">
        <v>29</v>
      </c>
      <c r="B811" s="2" t="s">
        <v>42</v>
      </c>
      <c r="C811" s="2" t="s">
        <v>43</v>
      </c>
      <c r="D811" s="2" t="s">
        <v>32</v>
      </c>
      <c r="E811" s="2" t="s">
        <v>1844</v>
      </c>
      <c r="F811" s="2" t="s">
        <v>41</v>
      </c>
      <c r="G811" s="2">
        <v>1000</v>
      </c>
      <c r="H811" s="2">
        <v>1</v>
      </c>
      <c r="I811" s="3">
        <v>46209</v>
      </c>
      <c r="J811" s="4"/>
      <c r="K811" s="2">
        <v>4810500</v>
      </c>
      <c r="L811" s="2">
        <v>30000</v>
      </c>
      <c r="M811" s="2" t="s">
        <v>249</v>
      </c>
      <c r="N811" s="5">
        <v>46208</v>
      </c>
      <c r="O811" s="2" t="s">
        <v>1846</v>
      </c>
      <c r="P811" s="2" t="s">
        <v>36</v>
      </c>
      <c r="Q811" s="2" t="s">
        <v>61</v>
      </c>
      <c r="R811" s="3">
        <v>46208</v>
      </c>
      <c r="S811" s="2" t="s">
        <v>251</v>
      </c>
      <c r="T811" s="2" t="s">
        <v>63</v>
      </c>
      <c r="U811" s="2" t="s">
        <v>1847</v>
      </c>
      <c r="V811" s="2" t="s">
        <v>1848</v>
      </c>
      <c r="W811" s="2" t="s">
        <v>1849</v>
      </c>
      <c r="X811" s="2">
        <v>2026</v>
      </c>
      <c r="Y811" s="2" t="s">
        <v>40</v>
      </c>
      <c r="Z811" s="4"/>
      <c r="AA811" s="3">
        <v>46208</v>
      </c>
      <c r="AB811" s="2" t="s">
        <v>249</v>
      </c>
      <c r="AC811" s="2">
        <v>479698</v>
      </c>
    </row>
    <row r="812" spans="1:29" ht="102.75" x14ac:dyDescent="0.25">
      <c r="A812" s="2" t="s">
        <v>29</v>
      </c>
      <c r="B812" s="2" t="s">
        <v>42</v>
      </c>
      <c r="C812" s="2" t="s">
        <v>43</v>
      </c>
      <c r="D812" s="2" t="s">
        <v>32</v>
      </c>
      <c r="E812" s="2" t="s">
        <v>1850</v>
      </c>
      <c r="F812" s="2" t="s">
        <v>1851</v>
      </c>
      <c r="G812" s="2">
        <v>3205000</v>
      </c>
      <c r="H812" s="2">
        <v>1</v>
      </c>
      <c r="I812" s="3">
        <v>46209</v>
      </c>
      <c r="J812" s="4"/>
      <c r="K812" s="2">
        <v>4665132</v>
      </c>
      <c r="L812" s="2">
        <v>20000</v>
      </c>
      <c r="M812" s="2" t="s">
        <v>35</v>
      </c>
      <c r="N812" s="5">
        <v>46208</v>
      </c>
      <c r="O812" s="2" t="s">
        <v>1852</v>
      </c>
      <c r="P812" s="2" t="s">
        <v>36</v>
      </c>
      <c r="Q812" s="2" t="s">
        <v>1792</v>
      </c>
      <c r="R812" s="3">
        <v>46208</v>
      </c>
      <c r="S812" s="2" t="s">
        <v>38</v>
      </c>
      <c r="T812" s="2" t="s">
        <v>1793</v>
      </c>
      <c r="U812" s="2" t="s">
        <v>1853</v>
      </c>
      <c r="V812" s="2" t="s">
        <v>1175</v>
      </c>
      <c r="W812" s="2" t="s">
        <v>1854</v>
      </c>
      <c r="X812" s="2">
        <v>2026</v>
      </c>
      <c r="Y812" s="2" t="s">
        <v>40</v>
      </c>
      <c r="Z812" s="4"/>
      <c r="AA812" s="3">
        <v>46208</v>
      </c>
      <c r="AB812" s="2" t="s">
        <v>35</v>
      </c>
      <c r="AC812" s="2">
        <v>479694</v>
      </c>
    </row>
    <row r="813" spans="1:29" ht="102.75" x14ac:dyDescent="0.25">
      <c r="A813" s="2" t="s">
        <v>29</v>
      </c>
      <c r="B813" s="2" t="s">
        <v>42</v>
      </c>
      <c r="C813" s="2" t="s">
        <v>43</v>
      </c>
      <c r="D813" s="2" t="s">
        <v>32</v>
      </c>
      <c r="E813" s="2" t="s">
        <v>1850</v>
      </c>
      <c r="F813" s="2" t="s">
        <v>41</v>
      </c>
      <c r="G813" s="2">
        <v>1000</v>
      </c>
      <c r="H813" s="2">
        <v>1</v>
      </c>
      <c r="I813" s="3">
        <v>46209</v>
      </c>
      <c r="J813" s="4"/>
      <c r="K813" s="2">
        <v>4665132</v>
      </c>
      <c r="L813" s="2">
        <v>20000</v>
      </c>
      <c r="M813" s="2" t="s">
        <v>35</v>
      </c>
      <c r="N813" s="5">
        <v>46208</v>
      </c>
      <c r="O813" s="2" t="s">
        <v>1852</v>
      </c>
      <c r="P813" s="2" t="s">
        <v>36</v>
      </c>
      <c r="Q813" s="2" t="s">
        <v>1792</v>
      </c>
      <c r="R813" s="3">
        <v>46208</v>
      </c>
      <c r="S813" s="2" t="s">
        <v>38</v>
      </c>
      <c r="T813" s="2" t="s">
        <v>1793</v>
      </c>
      <c r="U813" s="2" t="s">
        <v>1853</v>
      </c>
      <c r="V813" s="2" t="s">
        <v>1175</v>
      </c>
      <c r="W813" s="2" t="s">
        <v>1854</v>
      </c>
      <c r="X813" s="2">
        <v>2026</v>
      </c>
      <c r="Y813" s="2" t="s">
        <v>40</v>
      </c>
      <c r="Z813" s="4"/>
      <c r="AA813" s="3">
        <v>46208</v>
      </c>
      <c r="AB813" s="2" t="s">
        <v>35</v>
      </c>
      <c r="AC813" s="2">
        <v>479694</v>
      </c>
    </row>
    <row r="814" spans="1:29" ht="64.5" x14ac:dyDescent="0.25">
      <c r="A814" s="2" t="s">
        <v>29</v>
      </c>
      <c r="B814" s="2" t="s">
        <v>42</v>
      </c>
      <c r="C814" s="2" t="s">
        <v>43</v>
      </c>
      <c r="D814" s="2" t="s">
        <v>32</v>
      </c>
      <c r="E814" s="2" t="s">
        <v>1855</v>
      </c>
      <c r="F814" s="2" t="s">
        <v>1856</v>
      </c>
      <c r="G814" s="2">
        <v>1970000</v>
      </c>
      <c r="H814" s="2">
        <v>1</v>
      </c>
      <c r="I814" s="3">
        <v>46209</v>
      </c>
      <c r="J814" s="4"/>
      <c r="K814" s="2">
        <v>4810384</v>
      </c>
      <c r="L814" s="2">
        <v>39400</v>
      </c>
      <c r="M814" s="2" t="s">
        <v>172</v>
      </c>
      <c r="N814" s="5">
        <v>46208</v>
      </c>
      <c r="O814" s="2" t="s">
        <v>1857</v>
      </c>
      <c r="P814" s="2" t="s">
        <v>36</v>
      </c>
      <c r="Q814" s="2" t="s">
        <v>61</v>
      </c>
      <c r="R814" s="3">
        <v>46210</v>
      </c>
      <c r="S814" s="2" t="s">
        <v>174</v>
      </c>
      <c r="T814" s="2" t="s">
        <v>63</v>
      </c>
      <c r="U814" s="2">
        <v>0</v>
      </c>
      <c r="V814" s="2">
        <v>0</v>
      </c>
      <c r="W814" s="2" t="s">
        <v>64</v>
      </c>
      <c r="X814" s="2">
        <v>2026</v>
      </c>
      <c r="Y814" s="2" t="s">
        <v>40</v>
      </c>
      <c r="Z814" s="4"/>
      <c r="AA814" s="3">
        <v>46208</v>
      </c>
      <c r="AB814" s="2" t="s">
        <v>172</v>
      </c>
      <c r="AC814" s="2">
        <v>479692</v>
      </c>
    </row>
    <row r="815" spans="1:29" ht="39" x14ac:dyDescent="0.25">
      <c r="A815" s="2" t="s">
        <v>29</v>
      </c>
      <c r="B815" s="2" t="s">
        <v>42</v>
      </c>
      <c r="C815" s="2" t="s">
        <v>43</v>
      </c>
      <c r="D815" s="2" t="s">
        <v>32</v>
      </c>
      <c r="E815" s="2" t="s">
        <v>1855</v>
      </c>
      <c r="F815" s="2" t="s">
        <v>41</v>
      </c>
      <c r="G815" s="2">
        <v>1000</v>
      </c>
      <c r="H815" s="2">
        <v>1</v>
      </c>
      <c r="I815" s="3">
        <v>46209</v>
      </c>
      <c r="J815" s="4"/>
      <c r="K815" s="2">
        <v>4810384</v>
      </c>
      <c r="L815" s="2">
        <v>39400</v>
      </c>
      <c r="M815" s="2" t="s">
        <v>172</v>
      </c>
      <c r="N815" s="5">
        <v>46208</v>
      </c>
      <c r="O815" s="2" t="s">
        <v>1857</v>
      </c>
      <c r="P815" s="2" t="s">
        <v>36</v>
      </c>
      <c r="Q815" s="2" t="s">
        <v>61</v>
      </c>
      <c r="R815" s="3">
        <v>46210</v>
      </c>
      <c r="S815" s="2" t="s">
        <v>174</v>
      </c>
      <c r="T815" s="2" t="s">
        <v>63</v>
      </c>
      <c r="U815" s="2">
        <v>0</v>
      </c>
      <c r="V815" s="2">
        <v>0</v>
      </c>
      <c r="W815" s="2" t="s">
        <v>64</v>
      </c>
      <c r="X815" s="2">
        <v>2026</v>
      </c>
      <c r="Y815" s="2" t="s">
        <v>40</v>
      </c>
      <c r="Z815" s="4"/>
      <c r="AA815" s="3">
        <v>46208</v>
      </c>
      <c r="AB815" s="2" t="s">
        <v>172</v>
      </c>
      <c r="AC815" s="2">
        <v>479692</v>
      </c>
    </row>
    <row r="816" spans="1:29" ht="102.75" x14ac:dyDescent="0.25">
      <c r="A816" s="2" t="s">
        <v>29</v>
      </c>
      <c r="B816" s="2" t="s">
        <v>42</v>
      </c>
      <c r="C816" s="2" t="s">
        <v>43</v>
      </c>
      <c r="D816" s="2" t="s">
        <v>32</v>
      </c>
      <c r="E816" s="2" t="s">
        <v>1858</v>
      </c>
      <c r="F816" s="2" t="s">
        <v>1859</v>
      </c>
      <c r="G816" s="2">
        <v>3215000</v>
      </c>
      <c r="H816" s="2">
        <v>1</v>
      </c>
      <c r="I816" s="3">
        <v>46209</v>
      </c>
      <c r="J816" s="4"/>
      <c r="K816" s="2">
        <v>4810358</v>
      </c>
      <c r="L816" s="2">
        <v>20000</v>
      </c>
      <c r="M816" s="2" t="s">
        <v>35</v>
      </c>
      <c r="N816" s="5">
        <v>46208</v>
      </c>
      <c r="O816" s="2" t="s">
        <v>1860</v>
      </c>
      <c r="P816" s="2" t="s">
        <v>36</v>
      </c>
      <c r="Q816" s="2" t="s">
        <v>1861</v>
      </c>
      <c r="R816" s="3">
        <v>46208</v>
      </c>
      <c r="S816" s="2" t="s">
        <v>38</v>
      </c>
      <c r="T816" s="2" t="s">
        <v>1862</v>
      </c>
      <c r="U816" s="2" t="s">
        <v>1863</v>
      </c>
      <c r="V816" s="2">
        <v>0</v>
      </c>
      <c r="W816" s="2" t="s">
        <v>1864</v>
      </c>
      <c r="X816" s="2">
        <v>2025</v>
      </c>
      <c r="Y816" s="2" t="s">
        <v>40</v>
      </c>
      <c r="Z816" s="4"/>
      <c r="AA816" s="3">
        <v>46208</v>
      </c>
      <c r="AB816" s="2" t="s">
        <v>35</v>
      </c>
      <c r="AC816" s="2">
        <v>479688</v>
      </c>
    </row>
    <row r="817" spans="1:29" ht="102.75" x14ac:dyDescent="0.25">
      <c r="A817" s="2" t="s">
        <v>29</v>
      </c>
      <c r="B817" s="2" t="s">
        <v>42</v>
      </c>
      <c r="C817" s="2" t="s">
        <v>43</v>
      </c>
      <c r="D817" s="2" t="s">
        <v>32</v>
      </c>
      <c r="E817" s="2" t="s">
        <v>1858</v>
      </c>
      <c r="F817" s="2" t="s">
        <v>41</v>
      </c>
      <c r="G817" s="2">
        <v>1000</v>
      </c>
      <c r="H817" s="2">
        <v>1</v>
      </c>
      <c r="I817" s="3">
        <v>46209</v>
      </c>
      <c r="J817" s="4"/>
      <c r="K817" s="2">
        <v>4810358</v>
      </c>
      <c r="L817" s="2">
        <v>20000</v>
      </c>
      <c r="M817" s="2" t="s">
        <v>35</v>
      </c>
      <c r="N817" s="5">
        <v>46208</v>
      </c>
      <c r="O817" s="2" t="s">
        <v>1860</v>
      </c>
      <c r="P817" s="2" t="s">
        <v>36</v>
      </c>
      <c r="Q817" s="2" t="s">
        <v>1861</v>
      </c>
      <c r="R817" s="3">
        <v>46208</v>
      </c>
      <c r="S817" s="2" t="s">
        <v>38</v>
      </c>
      <c r="T817" s="2" t="s">
        <v>1862</v>
      </c>
      <c r="U817" s="2" t="s">
        <v>1863</v>
      </c>
      <c r="V817" s="2">
        <v>0</v>
      </c>
      <c r="W817" s="2" t="s">
        <v>1864</v>
      </c>
      <c r="X817" s="2">
        <v>2025</v>
      </c>
      <c r="Y817" s="2" t="s">
        <v>40</v>
      </c>
      <c r="Z817" s="4"/>
      <c r="AA817" s="3">
        <v>46208</v>
      </c>
      <c r="AB817" s="2" t="s">
        <v>35</v>
      </c>
      <c r="AC817" s="2">
        <v>479688</v>
      </c>
    </row>
    <row r="818" spans="1:29" ht="115.5" x14ac:dyDescent="0.25">
      <c r="A818" s="2" t="s">
        <v>29</v>
      </c>
      <c r="B818" s="2" t="s">
        <v>42</v>
      </c>
      <c r="C818" s="2" t="s">
        <v>43</v>
      </c>
      <c r="D818" s="2" t="s">
        <v>737</v>
      </c>
      <c r="E818" s="2" t="s">
        <v>1865</v>
      </c>
      <c r="F818" s="2" t="s">
        <v>1866</v>
      </c>
      <c r="G818" s="2">
        <v>2855600</v>
      </c>
      <c r="H818" s="2">
        <v>1</v>
      </c>
      <c r="I818" s="3">
        <v>46217</v>
      </c>
      <c r="J818" s="4"/>
      <c r="K818" s="2">
        <v>4477163</v>
      </c>
      <c r="L818" s="2">
        <v>94200</v>
      </c>
      <c r="M818" s="2" t="s">
        <v>1867</v>
      </c>
      <c r="N818" s="5">
        <v>46212</v>
      </c>
      <c r="O818" s="2" t="s">
        <v>1868</v>
      </c>
      <c r="P818" s="2" t="s">
        <v>181</v>
      </c>
      <c r="Q818" s="2" t="s">
        <v>1869</v>
      </c>
      <c r="R818" s="3">
        <v>46214</v>
      </c>
      <c r="S818" s="2" t="s">
        <v>1870</v>
      </c>
      <c r="T818" s="2" t="s">
        <v>1871</v>
      </c>
      <c r="U818" s="2">
        <v>0</v>
      </c>
      <c r="V818" s="2" t="s">
        <v>1872</v>
      </c>
      <c r="W818" s="2" t="s">
        <v>1873</v>
      </c>
      <c r="X818" s="2">
        <v>2026</v>
      </c>
      <c r="Y818" s="2" t="s">
        <v>55</v>
      </c>
      <c r="Z818" s="4"/>
      <c r="AA818" s="3">
        <v>46208</v>
      </c>
      <c r="AB818" s="2" t="s">
        <v>1867</v>
      </c>
      <c r="AC818" s="2">
        <v>479664</v>
      </c>
    </row>
    <row r="819" spans="1:29" ht="115.5" x14ac:dyDescent="0.25">
      <c r="A819" s="2" t="s">
        <v>29</v>
      </c>
      <c r="B819" s="2" t="s">
        <v>42</v>
      </c>
      <c r="C819" s="2" t="s">
        <v>43</v>
      </c>
      <c r="D819" s="2" t="s">
        <v>737</v>
      </c>
      <c r="E819" s="2" t="s">
        <v>1865</v>
      </c>
      <c r="F819" s="2" t="s">
        <v>41</v>
      </c>
      <c r="G819" s="2">
        <v>5000</v>
      </c>
      <c r="H819" s="2">
        <v>1</v>
      </c>
      <c r="I819" s="3">
        <v>46217</v>
      </c>
      <c r="J819" s="4"/>
      <c r="K819" s="2">
        <v>4477163</v>
      </c>
      <c r="L819" s="2">
        <v>94200</v>
      </c>
      <c r="M819" s="2" t="s">
        <v>1867</v>
      </c>
      <c r="N819" s="5">
        <v>46212</v>
      </c>
      <c r="O819" s="2" t="s">
        <v>1868</v>
      </c>
      <c r="P819" s="2" t="s">
        <v>181</v>
      </c>
      <c r="Q819" s="2" t="s">
        <v>1869</v>
      </c>
      <c r="R819" s="3">
        <v>46214</v>
      </c>
      <c r="S819" s="2" t="s">
        <v>1870</v>
      </c>
      <c r="T819" s="2" t="s">
        <v>1871</v>
      </c>
      <c r="U819" s="2">
        <v>0</v>
      </c>
      <c r="V819" s="2" t="s">
        <v>1872</v>
      </c>
      <c r="W819" s="2" t="s">
        <v>1873</v>
      </c>
      <c r="X819" s="2">
        <v>2026</v>
      </c>
      <c r="Y819" s="2" t="s">
        <v>55</v>
      </c>
      <c r="Z819" s="4"/>
      <c r="AA819" s="3">
        <v>46208</v>
      </c>
      <c r="AB819" s="2" t="s">
        <v>1867</v>
      </c>
      <c r="AC819" s="2">
        <v>479664</v>
      </c>
    </row>
    <row r="820" spans="1:29" ht="64.5" x14ac:dyDescent="0.25">
      <c r="A820" s="2" t="s">
        <v>29</v>
      </c>
      <c r="B820" s="2" t="s">
        <v>42</v>
      </c>
      <c r="C820" s="2" t="s">
        <v>43</v>
      </c>
      <c r="D820" s="2" t="s">
        <v>643</v>
      </c>
      <c r="E820" s="2" t="s">
        <v>1874</v>
      </c>
      <c r="F820" s="2" t="s">
        <v>1875</v>
      </c>
      <c r="G820" s="2">
        <v>2300000</v>
      </c>
      <c r="H820" s="2">
        <v>1</v>
      </c>
      <c r="I820" s="3">
        <v>46209</v>
      </c>
      <c r="J820" s="4"/>
      <c r="K820" s="2">
        <v>4753504</v>
      </c>
      <c r="L820" s="2">
        <v>46000</v>
      </c>
      <c r="M820" s="2" t="s">
        <v>897</v>
      </c>
      <c r="N820" s="5">
        <v>46208</v>
      </c>
      <c r="O820" s="2" t="s">
        <v>1876</v>
      </c>
      <c r="P820" s="2" t="s">
        <v>181</v>
      </c>
      <c r="Q820" s="2" t="s">
        <v>50</v>
      </c>
      <c r="R820" s="3">
        <v>46208</v>
      </c>
      <c r="S820" s="2" t="s">
        <v>145</v>
      </c>
      <c r="T820" s="2" t="s">
        <v>52</v>
      </c>
      <c r="U820" s="2">
        <v>0</v>
      </c>
      <c r="V820" s="2" t="s">
        <v>53</v>
      </c>
      <c r="W820" s="2" t="s">
        <v>169</v>
      </c>
      <c r="X820" s="2">
        <v>2026</v>
      </c>
      <c r="Y820" s="2" t="s">
        <v>55</v>
      </c>
      <c r="Z820" s="4"/>
      <c r="AA820" s="3">
        <v>46208</v>
      </c>
      <c r="AB820" s="2" t="s">
        <v>897</v>
      </c>
      <c r="AC820" s="2">
        <v>479612</v>
      </c>
    </row>
    <row r="821" spans="1:29" ht="39" x14ac:dyDescent="0.25">
      <c r="A821" s="2" t="s">
        <v>29</v>
      </c>
      <c r="B821" s="2" t="s">
        <v>42</v>
      </c>
      <c r="C821" s="2" t="s">
        <v>43</v>
      </c>
      <c r="D821" s="2" t="s">
        <v>643</v>
      </c>
      <c r="E821" s="2" t="s">
        <v>1874</v>
      </c>
      <c r="F821" s="2" t="s">
        <v>41</v>
      </c>
      <c r="G821" s="2">
        <v>5000</v>
      </c>
      <c r="H821" s="2">
        <v>1</v>
      </c>
      <c r="I821" s="3">
        <v>46209</v>
      </c>
      <c r="J821" s="4"/>
      <c r="K821" s="2">
        <v>4753504</v>
      </c>
      <c r="L821" s="2">
        <v>46000</v>
      </c>
      <c r="M821" s="2" t="s">
        <v>897</v>
      </c>
      <c r="N821" s="5">
        <v>46208</v>
      </c>
      <c r="O821" s="2" t="s">
        <v>1876</v>
      </c>
      <c r="P821" s="2" t="s">
        <v>181</v>
      </c>
      <c r="Q821" s="2" t="s">
        <v>50</v>
      </c>
      <c r="R821" s="3">
        <v>46208</v>
      </c>
      <c r="S821" s="2" t="s">
        <v>145</v>
      </c>
      <c r="T821" s="2" t="s">
        <v>52</v>
      </c>
      <c r="U821" s="2">
        <v>0</v>
      </c>
      <c r="V821" s="2" t="s">
        <v>53</v>
      </c>
      <c r="W821" s="2" t="s">
        <v>169</v>
      </c>
      <c r="X821" s="2">
        <v>2026</v>
      </c>
      <c r="Y821" s="2" t="s">
        <v>55</v>
      </c>
      <c r="Z821" s="4"/>
      <c r="AA821" s="3">
        <v>46208</v>
      </c>
      <c r="AB821" s="2" t="s">
        <v>897</v>
      </c>
      <c r="AC821" s="2">
        <v>479612</v>
      </c>
    </row>
    <row r="822" spans="1:29" ht="77.25" x14ac:dyDescent="0.25">
      <c r="A822" s="2" t="s">
        <v>29</v>
      </c>
      <c r="B822" s="2" t="s">
        <v>30</v>
      </c>
      <c r="C822" s="2" t="s">
        <v>31</v>
      </c>
      <c r="D822" s="2" t="s">
        <v>67</v>
      </c>
      <c r="E822" s="2" t="s">
        <v>1877</v>
      </c>
      <c r="F822" s="2" t="s">
        <v>1878</v>
      </c>
      <c r="G822" s="2">
        <v>1970000</v>
      </c>
      <c r="H822" s="2">
        <v>1</v>
      </c>
      <c r="I822" s="3">
        <v>46215</v>
      </c>
      <c r="J822" s="4"/>
      <c r="K822" s="2">
        <v>4795402</v>
      </c>
      <c r="L822" s="2">
        <v>0</v>
      </c>
      <c r="M822" s="2" t="s">
        <v>903</v>
      </c>
      <c r="N822" s="4"/>
      <c r="O822" s="4"/>
      <c r="P822" s="2" t="s">
        <v>189</v>
      </c>
      <c r="Q822" s="2" t="s">
        <v>61</v>
      </c>
      <c r="R822" s="4"/>
      <c r="S822" s="2" t="s">
        <v>51</v>
      </c>
      <c r="T822" s="4"/>
      <c r="U822" s="4"/>
      <c r="V822" s="4"/>
      <c r="W822" s="2" t="s">
        <v>64</v>
      </c>
      <c r="X822" s="2">
        <v>2026</v>
      </c>
      <c r="Y822" s="2" t="s">
        <v>65</v>
      </c>
      <c r="Z822" s="4"/>
      <c r="AA822" s="3">
        <v>46205</v>
      </c>
      <c r="AB822" s="2" t="s">
        <v>903</v>
      </c>
      <c r="AC822" s="2">
        <v>479498</v>
      </c>
    </row>
    <row r="823" spans="1:29" ht="77.25" x14ac:dyDescent="0.25">
      <c r="A823" s="2" t="s">
        <v>29</v>
      </c>
      <c r="B823" s="2" t="s">
        <v>30</v>
      </c>
      <c r="C823" s="2" t="s">
        <v>31</v>
      </c>
      <c r="D823" s="2" t="s">
        <v>67</v>
      </c>
      <c r="E823" s="2" t="s">
        <v>1877</v>
      </c>
      <c r="F823" s="2" t="s">
        <v>41</v>
      </c>
      <c r="G823" s="2">
        <v>5000</v>
      </c>
      <c r="H823" s="2">
        <v>1</v>
      </c>
      <c r="I823" s="3">
        <v>46215</v>
      </c>
      <c r="J823" s="4"/>
      <c r="K823" s="2">
        <v>4795402</v>
      </c>
      <c r="L823" s="2">
        <v>0</v>
      </c>
      <c r="M823" s="2" t="s">
        <v>903</v>
      </c>
      <c r="N823" s="4"/>
      <c r="O823" s="4"/>
      <c r="P823" s="2" t="s">
        <v>189</v>
      </c>
      <c r="Q823" s="2" t="s">
        <v>61</v>
      </c>
      <c r="R823" s="4"/>
      <c r="S823" s="2" t="s">
        <v>51</v>
      </c>
      <c r="T823" s="4"/>
      <c r="U823" s="4"/>
      <c r="V823" s="4"/>
      <c r="W823" s="2" t="s">
        <v>64</v>
      </c>
      <c r="X823" s="2">
        <v>2026</v>
      </c>
      <c r="Y823" s="2" t="s">
        <v>65</v>
      </c>
      <c r="Z823" s="4"/>
      <c r="AA823" s="3">
        <v>46205</v>
      </c>
      <c r="AB823" s="2" t="s">
        <v>903</v>
      </c>
      <c r="AC823" s="2">
        <v>479498</v>
      </c>
    </row>
    <row r="824" spans="1:29" ht="102.75" x14ac:dyDescent="0.25">
      <c r="A824" s="2" t="s">
        <v>29</v>
      </c>
      <c r="B824" s="2" t="s">
        <v>42</v>
      </c>
      <c r="C824" s="2" t="s">
        <v>43</v>
      </c>
      <c r="D824" s="2" t="s">
        <v>32</v>
      </c>
      <c r="E824" s="2" t="s">
        <v>1879</v>
      </c>
      <c r="F824" s="2" t="s">
        <v>1880</v>
      </c>
      <c r="G824" s="2">
        <v>3078000</v>
      </c>
      <c r="H824" s="2">
        <v>1</v>
      </c>
      <c r="I824" s="3">
        <v>46209</v>
      </c>
      <c r="J824" s="4"/>
      <c r="K824" s="2">
        <v>4810054</v>
      </c>
      <c r="L824" s="2">
        <v>20000</v>
      </c>
      <c r="M824" s="2" t="s">
        <v>35</v>
      </c>
      <c r="N824" s="5">
        <v>46208</v>
      </c>
      <c r="O824" s="2" t="s">
        <v>1881</v>
      </c>
      <c r="P824" s="2" t="s">
        <v>36</v>
      </c>
      <c r="Q824" s="2" t="s">
        <v>608</v>
      </c>
      <c r="R824" s="3">
        <v>46208</v>
      </c>
      <c r="S824" s="2" t="s">
        <v>38</v>
      </c>
      <c r="T824" s="2" t="s">
        <v>609</v>
      </c>
      <c r="U824" s="2">
        <v>0</v>
      </c>
      <c r="V824" s="2" t="s">
        <v>1882</v>
      </c>
      <c r="W824" s="2" t="s">
        <v>1478</v>
      </c>
      <c r="X824" s="2">
        <v>2025</v>
      </c>
      <c r="Y824" s="2" t="s">
        <v>40</v>
      </c>
      <c r="Z824" s="4"/>
      <c r="AA824" s="3">
        <v>46208</v>
      </c>
      <c r="AB824" s="2" t="s">
        <v>35</v>
      </c>
      <c r="AC824" s="2">
        <v>479356</v>
      </c>
    </row>
    <row r="825" spans="1:29" ht="102.75" x14ac:dyDescent="0.25">
      <c r="A825" s="2" t="s">
        <v>29</v>
      </c>
      <c r="B825" s="2" t="s">
        <v>42</v>
      </c>
      <c r="C825" s="2" t="s">
        <v>43</v>
      </c>
      <c r="D825" s="2" t="s">
        <v>32</v>
      </c>
      <c r="E825" s="2" t="s">
        <v>1879</v>
      </c>
      <c r="F825" s="2" t="s">
        <v>41</v>
      </c>
      <c r="G825" s="2">
        <v>1000</v>
      </c>
      <c r="H825" s="2">
        <v>1</v>
      </c>
      <c r="I825" s="3">
        <v>46209</v>
      </c>
      <c r="J825" s="4"/>
      <c r="K825" s="2">
        <v>4810054</v>
      </c>
      <c r="L825" s="2">
        <v>20000</v>
      </c>
      <c r="M825" s="2" t="s">
        <v>35</v>
      </c>
      <c r="N825" s="5">
        <v>46208</v>
      </c>
      <c r="O825" s="2" t="s">
        <v>1881</v>
      </c>
      <c r="P825" s="2" t="s">
        <v>36</v>
      </c>
      <c r="Q825" s="2" t="s">
        <v>608</v>
      </c>
      <c r="R825" s="3">
        <v>46208</v>
      </c>
      <c r="S825" s="2" t="s">
        <v>38</v>
      </c>
      <c r="T825" s="2" t="s">
        <v>609</v>
      </c>
      <c r="U825" s="2">
        <v>0</v>
      </c>
      <c r="V825" s="2" t="s">
        <v>1882</v>
      </c>
      <c r="W825" s="2" t="s">
        <v>1478</v>
      </c>
      <c r="X825" s="2">
        <v>2025</v>
      </c>
      <c r="Y825" s="2" t="s">
        <v>40</v>
      </c>
      <c r="Z825" s="4"/>
      <c r="AA825" s="3">
        <v>46208</v>
      </c>
      <c r="AB825" s="2" t="s">
        <v>35</v>
      </c>
      <c r="AC825" s="2">
        <v>479356</v>
      </c>
    </row>
    <row r="826" spans="1:29" ht="64.5" x14ac:dyDescent="0.25">
      <c r="A826" s="2" t="s">
        <v>29</v>
      </c>
      <c r="B826" s="2" t="s">
        <v>42</v>
      </c>
      <c r="C826" s="2" t="s">
        <v>43</v>
      </c>
      <c r="D826" s="2" t="s">
        <v>32</v>
      </c>
      <c r="E826" s="2" t="s">
        <v>1883</v>
      </c>
      <c r="F826" s="2" t="s">
        <v>1884</v>
      </c>
      <c r="G826" s="2">
        <v>2000000</v>
      </c>
      <c r="H826" s="2">
        <v>1</v>
      </c>
      <c r="I826" s="3">
        <v>46208</v>
      </c>
      <c r="J826" s="4"/>
      <c r="K826" s="2">
        <v>4810093</v>
      </c>
      <c r="L826" s="2">
        <v>40000</v>
      </c>
      <c r="M826" s="2" t="s">
        <v>143</v>
      </c>
      <c r="N826" s="5">
        <v>46208</v>
      </c>
      <c r="O826" s="2" t="s">
        <v>1885</v>
      </c>
      <c r="P826" s="2" t="s">
        <v>36</v>
      </c>
      <c r="Q826" s="2" t="s">
        <v>61</v>
      </c>
      <c r="R826" s="3">
        <v>46208</v>
      </c>
      <c r="S826" s="2" t="s">
        <v>145</v>
      </c>
      <c r="T826" s="2" t="s">
        <v>63</v>
      </c>
      <c r="U826" s="2">
        <v>0</v>
      </c>
      <c r="V826" s="2" t="s">
        <v>53</v>
      </c>
      <c r="W826" s="2" t="s">
        <v>765</v>
      </c>
      <c r="X826" s="2">
        <v>2026</v>
      </c>
      <c r="Y826" s="2" t="s">
        <v>40</v>
      </c>
      <c r="Z826" s="4"/>
      <c r="AA826" s="3">
        <v>46208</v>
      </c>
      <c r="AB826" s="2" t="s">
        <v>143</v>
      </c>
      <c r="AC826" s="2">
        <v>479348</v>
      </c>
    </row>
    <row r="827" spans="1:29" ht="39" x14ac:dyDescent="0.25">
      <c r="A827" s="2" t="s">
        <v>29</v>
      </c>
      <c r="B827" s="2" t="s">
        <v>42</v>
      </c>
      <c r="C827" s="2" t="s">
        <v>43</v>
      </c>
      <c r="D827" s="2" t="s">
        <v>32</v>
      </c>
      <c r="E827" s="2" t="s">
        <v>1883</v>
      </c>
      <c r="F827" s="2" t="s">
        <v>41</v>
      </c>
      <c r="G827" s="2">
        <v>1000</v>
      </c>
      <c r="H827" s="2">
        <v>1</v>
      </c>
      <c r="I827" s="3">
        <v>46208</v>
      </c>
      <c r="J827" s="4"/>
      <c r="K827" s="2">
        <v>4810093</v>
      </c>
      <c r="L827" s="2">
        <v>40000</v>
      </c>
      <c r="M827" s="2" t="s">
        <v>143</v>
      </c>
      <c r="N827" s="5">
        <v>46208</v>
      </c>
      <c r="O827" s="2" t="s">
        <v>1885</v>
      </c>
      <c r="P827" s="2" t="s">
        <v>36</v>
      </c>
      <c r="Q827" s="2" t="s">
        <v>61</v>
      </c>
      <c r="R827" s="3">
        <v>46208</v>
      </c>
      <c r="S827" s="2" t="s">
        <v>145</v>
      </c>
      <c r="T827" s="2" t="s">
        <v>63</v>
      </c>
      <c r="U827" s="2">
        <v>0</v>
      </c>
      <c r="V827" s="2" t="s">
        <v>53</v>
      </c>
      <c r="W827" s="2" t="s">
        <v>765</v>
      </c>
      <c r="X827" s="2">
        <v>2026</v>
      </c>
      <c r="Y827" s="2" t="s">
        <v>40</v>
      </c>
      <c r="Z827" s="4"/>
      <c r="AA827" s="3">
        <v>46208</v>
      </c>
      <c r="AB827" s="2" t="s">
        <v>143</v>
      </c>
      <c r="AC827" s="2">
        <v>479348</v>
      </c>
    </row>
    <row r="828" spans="1:29" ht="51.75" x14ac:dyDescent="0.25">
      <c r="A828" s="2" t="s">
        <v>29</v>
      </c>
      <c r="B828" s="2" t="s">
        <v>42</v>
      </c>
      <c r="C828" s="2" t="s">
        <v>43</v>
      </c>
      <c r="D828" s="2" t="s">
        <v>44</v>
      </c>
      <c r="E828" s="2" t="s">
        <v>1886</v>
      </c>
      <c r="F828" s="2" t="s">
        <v>56</v>
      </c>
      <c r="G828" s="2">
        <v>1668500</v>
      </c>
      <c r="H828" s="2">
        <v>1</v>
      </c>
      <c r="I828" s="3">
        <v>46209</v>
      </c>
      <c r="J828" s="4"/>
      <c r="K828" s="2">
        <v>4810055</v>
      </c>
      <c r="L828" s="2">
        <v>46000</v>
      </c>
      <c r="M828" s="2" t="s">
        <v>461</v>
      </c>
      <c r="N828" s="5">
        <v>46208</v>
      </c>
      <c r="O828" s="2" t="s">
        <v>1759</v>
      </c>
      <c r="P828" s="2" t="s">
        <v>36</v>
      </c>
      <c r="Q828" s="2" t="s">
        <v>600</v>
      </c>
      <c r="R828" s="3">
        <v>46208</v>
      </c>
      <c r="S828" s="2" t="s">
        <v>51</v>
      </c>
      <c r="T828" s="2" t="s">
        <v>601</v>
      </c>
      <c r="U828" s="2" t="s">
        <v>1887</v>
      </c>
      <c r="V828" s="2" t="s">
        <v>1139</v>
      </c>
      <c r="W828" s="2" t="s">
        <v>169</v>
      </c>
      <c r="X828" s="2">
        <v>2026</v>
      </c>
      <c r="Y828" s="2" t="s">
        <v>55</v>
      </c>
      <c r="Z828" s="4"/>
      <c r="AA828" s="3">
        <v>46208</v>
      </c>
      <c r="AB828" s="2" t="s">
        <v>461</v>
      </c>
      <c r="AC828" s="2">
        <v>479336</v>
      </c>
    </row>
    <row r="829" spans="1:29" ht="64.5" x14ac:dyDescent="0.25">
      <c r="A829" s="2" t="s">
        <v>29</v>
      </c>
      <c r="B829" s="2" t="s">
        <v>42</v>
      </c>
      <c r="C829" s="2" t="s">
        <v>43</v>
      </c>
      <c r="D829" s="2" t="s">
        <v>44</v>
      </c>
      <c r="E829" s="2" t="s">
        <v>1886</v>
      </c>
      <c r="F829" s="2" t="s">
        <v>1888</v>
      </c>
      <c r="G829" s="2">
        <v>2300000</v>
      </c>
      <c r="H829" s="2">
        <v>1</v>
      </c>
      <c r="I829" s="3">
        <v>46209</v>
      </c>
      <c r="J829" s="4"/>
      <c r="K829" s="2">
        <v>4810055</v>
      </c>
      <c r="L829" s="2">
        <v>46000</v>
      </c>
      <c r="M829" s="2" t="s">
        <v>461</v>
      </c>
      <c r="N829" s="5">
        <v>46208</v>
      </c>
      <c r="O829" s="2" t="s">
        <v>1759</v>
      </c>
      <c r="P829" s="2" t="s">
        <v>36</v>
      </c>
      <c r="Q829" s="2" t="s">
        <v>600</v>
      </c>
      <c r="R829" s="3">
        <v>46208</v>
      </c>
      <c r="S829" s="2" t="s">
        <v>51</v>
      </c>
      <c r="T829" s="2" t="s">
        <v>601</v>
      </c>
      <c r="U829" s="2" t="s">
        <v>1887</v>
      </c>
      <c r="V829" s="2" t="s">
        <v>1139</v>
      </c>
      <c r="W829" s="2" t="s">
        <v>169</v>
      </c>
      <c r="X829" s="2">
        <v>2026</v>
      </c>
      <c r="Y829" s="2" t="s">
        <v>55</v>
      </c>
      <c r="Z829" s="4"/>
      <c r="AA829" s="3">
        <v>46208</v>
      </c>
      <c r="AB829" s="2" t="s">
        <v>461</v>
      </c>
      <c r="AC829" s="2">
        <v>479336</v>
      </c>
    </row>
    <row r="830" spans="1:29" ht="51.75" x14ac:dyDescent="0.25">
      <c r="A830" s="2" t="s">
        <v>29</v>
      </c>
      <c r="B830" s="2" t="s">
        <v>42</v>
      </c>
      <c r="C830" s="2" t="s">
        <v>43</v>
      </c>
      <c r="D830" s="2" t="s">
        <v>44</v>
      </c>
      <c r="E830" s="2" t="s">
        <v>1886</v>
      </c>
      <c r="F830" s="2" t="s">
        <v>41</v>
      </c>
      <c r="G830" s="2">
        <v>1000</v>
      </c>
      <c r="H830" s="2">
        <v>1</v>
      </c>
      <c r="I830" s="3">
        <v>46209</v>
      </c>
      <c r="J830" s="4"/>
      <c r="K830" s="2">
        <v>4810055</v>
      </c>
      <c r="L830" s="2">
        <v>46000</v>
      </c>
      <c r="M830" s="2" t="s">
        <v>461</v>
      </c>
      <c r="N830" s="5">
        <v>46208</v>
      </c>
      <c r="O830" s="2" t="s">
        <v>1759</v>
      </c>
      <c r="P830" s="2" t="s">
        <v>36</v>
      </c>
      <c r="Q830" s="2" t="s">
        <v>600</v>
      </c>
      <c r="R830" s="3">
        <v>46208</v>
      </c>
      <c r="S830" s="2" t="s">
        <v>51</v>
      </c>
      <c r="T830" s="2" t="s">
        <v>601</v>
      </c>
      <c r="U830" s="2" t="s">
        <v>1887</v>
      </c>
      <c r="V830" s="2" t="s">
        <v>1139</v>
      </c>
      <c r="W830" s="2" t="s">
        <v>169</v>
      </c>
      <c r="X830" s="2">
        <v>2026</v>
      </c>
      <c r="Y830" s="2" t="s">
        <v>55</v>
      </c>
      <c r="Z830" s="4"/>
      <c r="AA830" s="3">
        <v>46208</v>
      </c>
      <c r="AB830" s="2" t="s">
        <v>461</v>
      </c>
      <c r="AC830" s="2">
        <v>479336</v>
      </c>
    </row>
    <row r="831" spans="1:29" ht="51.75" x14ac:dyDescent="0.25">
      <c r="A831" s="2" t="s">
        <v>29</v>
      </c>
      <c r="B831" s="2" t="s">
        <v>42</v>
      </c>
      <c r="C831" s="2" t="s">
        <v>43</v>
      </c>
      <c r="D831" s="2" t="s">
        <v>32</v>
      </c>
      <c r="E831" s="2" t="s">
        <v>1889</v>
      </c>
      <c r="F831" s="2" t="s">
        <v>1890</v>
      </c>
      <c r="G831" s="2">
        <v>3900000</v>
      </c>
      <c r="H831" s="2">
        <v>1</v>
      </c>
      <c r="I831" s="3">
        <v>46208</v>
      </c>
      <c r="J831" s="4"/>
      <c r="K831" s="2">
        <v>4809774</v>
      </c>
      <c r="L831" s="2">
        <v>78000</v>
      </c>
      <c r="M831" s="2" t="s">
        <v>143</v>
      </c>
      <c r="N831" s="5">
        <v>46208</v>
      </c>
      <c r="O831" s="2" t="s">
        <v>1891</v>
      </c>
      <c r="P831" s="2" t="s">
        <v>36</v>
      </c>
      <c r="Q831" s="2" t="s">
        <v>1081</v>
      </c>
      <c r="R831" s="3">
        <v>46208</v>
      </c>
      <c r="S831" s="4"/>
      <c r="T831" s="2" t="s">
        <v>1892</v>
      </c>
      <c r="U831" s="2">
        <v>0</v>
      </c>
      <c r="V831" s="2" t="s">
        <v>1893</v>
      </c>
      <c r="W831" s="2" t="s">
        <v>1117</v>
      </c>
      <c r="X831" s="2">
        <v>2026</v>
      </c>
      <c r="Y831" s="2" t="s">
        <v>40</v>
      </c>
      <c r="Z831" s="4"/>
      <c r="AA831" s="3">
        <v>46208</v>
      </c>
      <c r="AB831" s="2" t="s">
        <v>143</v>
      </c>
      <c r="AC831" s="2">
        <v>479322</v>
      </c>
    </row>
    <row r="832" spans="1:29" ht="39" x14ac:dyDescent="0.25">
      <c r="A832" s="2" t="s">
        <v>29</v>
      </c>
      <c r="B832" s="2" t="s">
        <v>42</v>
      </c>
      <c r="C832" s="2" t="s">
        <v>43</v>
      </c>
      <c r="D832" s="2" t="s">
        <v>32</v>
      </c>
      <c r="E832" s="2" t="s">
        <v>1889</v>
      </c>
      <c r="F832" s="2" t="s">
        <v>41</v>
      </c>
      <c r="G832" s="2">
        <v>1000</v>
      </c>
      <c r="H832" s="2">
        <v>1</v>
      </c>
      <c r="I832" s="3">
        <v>46208</v>
      </c>
      <c r="J832" s="4"/>
      <c r="K832" s="2">
        <v>4809774</v>
      </c>
      <c r="L832" s="2">
        <v>78000</v>
      </c>
      <c r="M832" s="2" t="s">
        <v>143</v>
      </c>
      <c r="N832" s="5">
        <v>46208</v>
      </c>
      <c r="O832" s="2" t="s">
        <v>1891</v>
      </c>
      <c r="P832" s="2" t="s">
        <v>36</v>
      </c>
      <c r="Q832" s="2" t="s">
        <v>1081</v>
      </c>
      <c r="R832" s="3">
        <v>46208</v>
      </c>
      <c r="S832" s="4"/>
      <c r="T832" s="2" t="s">
        <v>1892</v>
      </c>
      <c r="U832" s="2">
        <v>0</v>
      </c>
      <c r="V832" s="2" t="s">
        <v>1893</v>
      </c>
      <c r="W832" s="2" t="s">
        <v>1117</v>
      </c>
      <c r="X832" s="2">
        <v>2026</v>
      </c>
      <c r="Y832" s="2" t="s">
        <v>40</v>
      </c>
      <c r="Z832" s="4"/>
      <c r="AA832" s="3">
        <v>46208</v>
      </c>
      <c r="AB832" s="2" t="s">
        <v>143</v>
      </c>
      <c r="AC832" s="2">
        <v>479322</v>
      </c>
    </row>
    <row r="833" spans="1:29" ht="102.75" x14ac:dyDescent="0.25">
      <c r="A833" s="2" t="s">
        <v>29</v>
      </c>
      <c r="B833" s="2" t="s">
        <v>42</v>
      </c>
      <c r="C833" s="2" t="s">
        <v>43</v>
      </c>
      <c r="D833" s="2" t="s">
        <v>643</v>
      </c>
      <c r="E833" s="2" t="s">
        <v>1894</v>
      </c>
      <c r="F833" s="2" t="s">
        <v>1895</v>
      </c>
      <c r="G833" s="2">
        <v>1859000</v>
      </c>
      <c r="H833" s="2">
        <v>1</v>
      </c>
      <c r="I833" s="3">
        <v>46208</v>
      </c>
      <c r="J833" s="4"/>
      <c r="K833" s="2">
        <v>4341679</v>
      </c>
      <c r="L833" s="2">
        <v>37180</v>
      </c>
      <c r="M833" s="2" t="s">
        <v>35</v>
      </c>
      <c r="N833" s="5">
        <v>46207</v>
      </c>
      <c r="O833" s="2" t="s">
        <v>1896</v>
      </c>
      <c r="P833" s="2" t="s">
        <v>136</v>
      </c>
      <c r="Q833" s="2">
        <v>0</v>
      </c>
      <c r="R833" s="3">
        <v>46207</v>
      </c>
      <c r="S833" s="2" t="s">
        <v>38</v>
      </c>
      <c r="T833" s="2" t="s">
        <v>1897</v>
      </c>
      <c r="U833" s="2">
        <v>0</v>
      </c>
      <c r="V833" s="2">
        <v>0</v>
      </c>
      <c r="W833" s="2" t="s">
        <v>1897</v>
      </c>
      <c r="X833" s="2">
        <v>2026</v>
      </c>
      <c r="Y833" s="2" t="s">
        <v>55</v>
      </c>
      <c r="Z833" s="4"/>
      <c r="AA833" s="4"/>
      <c r="AB833" s="2" t="s">
        <v>35</v>
      </c>
      <c r="AC833" s="2">
        <v>479302</v>
      </c>
    </row>
    <row r="834" spans="1:29" ht="102.75" x14ac:dyDescent="0.25">
      <c r="A834" s="2" t="s">
        <v>29</v>
      </c>
      <c r="B834" s="2" t="s">
        <v>42</v>
      </c>
      <c r="C834" s="2" t="s">
        <v>43</v>
      </c>
      <c r="D834" s="2" t="s">
        <v>164</v>
      </c>
      <c r="E834" s="2" t="s">
        <v>1898</v>
      </c>
      <c r="F834" s="2" t="s">
        <v>56</v>
      </c>
      <c r="G834" s="2">
        <v>1324000</v>
      </c>
      <c r="H834" s="2">
        <v>1</v>
      </c>
      <c r="I834" s="3">
        <v>46208</v>
      </c>
      <c r="J834" s="4"/>
      <c r="K834" s="2">
        <v>45467</v>
      </c>
      <c r="L834" s="2">
        <v>25300</v>
      </c>
      <c r="M834" s="2" t="s">
        <v>35</v>
      </c>
      <c r="N834" s="5">
        <v>46205</v>
      </c>
      <c r="O834" s="2" t="s">
        <v>1899</v>
      </c>
      <c r="P834" s="2" t="s">
        <v>49</v>
      </c>
      <c r="Q834" s="2">
        <v>0</v>
      </c>
      <c r="R834" s="3">
        <v>46205</v>
      </c>
      <c r="S834" s="2" t="s">
        <v>38</v>
      </c>
      <c r="T834" s="2" t="s">
        <v>1900</v>
      </c>
      <c r="U834" s="2" t="s">
        <v>1901</v>
      </c>
      <c r="V834" s="2">
        <v>0</v>
      </c>
      <c r="W834" s="2" t="s">
        <v>116</v>
      </c>
      <c r="X834" s="2">
        <v>2026</v>
      </c>
      <c r="Y834" s="2" t="s">
        <v>55</v>
      </c>
      <c r="Z834" s="4"/>
      <c r="AA834" s="3">
        <v>46203</v>
      </c>
      <c r="AB834" s="2" t="s">
        <v>35</v>
      </c>
      <c r="AC834" s="2">
        <v>479268</v>
      </c>
    </row>
    <row r="835" spans="1:29" ht="102.75" x14ac:dyDescent="0.25">
      <c r="A835" s="2" t="s">
        <v>29</v>
      </c>
      <c r="B835" s="2" t="s">
        <v>42</v>
      </c>
      <c r="C835" s="2" t="s">
        <v>43</v>
      </c>
      <c r="D835" s="2" t="s">
        <v>164</v>
      </c>
      <c r="E835" s="2" t="s">
        <v>1898</v>
      </c>
      <c r="F835" s="2" t="s">
        <v>1902</v>
      </c>
      <c r="G835" s="2">
        <v>1265000</v>
      </c>
      <c r="H835" s="2">
        <v>1</v>
      </c>
      <c r="I835" s="3">
        <v>46208</v>
      </c>
      <c r="J835" s="4"/>
      <c r="K835" s="2">
        <v>45467</v>
      </c>
      <c r="L835" s="2">
        <v>25300</v>
      </c>
      <c r="M835" s="2" t="s">
        <v>35</v>
      </c>
      <c r="N835" s="5">
        <v>46205</v>
      </c>
      <c r="O835" s="2" t="s">
        <v>1899</v>
      </c>
      <c r="P835" s="2" t="s">
        <v>49</v>
      </c>
      <c r="Q835" s="2">
        <v>0</v>
      </c>
      <c r="R835" s="3">
        <v>46205</v>
      </c>
      <c r="S835" s="2" t="s">
        <v>38</v>
      </c>
      <c r="T835" s="2" t="s">
        <v>1900</v>
      </c>
      <c r="U835" s="2" t="s">
        <v>1901</v>
      </c>
      <c r="V835" s="2">
        <v>0</v>
      </c>
      <c r="W835" s="2" t="s">
        <v>116</v>
      </c>
      <c r="X835" s="2">
        <v>2026</v>
      </c>
      <c r="Y835" s="2" t="s">
        <v>55</v>
      </c>
      <c r="Z835" s="4"/>
      <c r="AA835" s="3">
        <v>46203</v>
      </c>
      <c r="AB835" s="2" t="s">
        <v>35</v>
      </c>
      <c r="AC835" s="2">
        <v>479268</v>
      </c>
    </row>
    <row r="836" spans="1:29" ht="102.75" x14ac:dyDescent="0.25">
      <c r="A836" s="2" t="s">
        <v>29</v>
      </c>
      <c r="B836" s="2" t="s">
        <v>42</v>
      </c>
      <c r="C836" s="2" t="s">
        <v>43</v>
      </c>
      <c r="D836" s="2" t="s">
        <v>164</v>
      </c>
      <c r="E836" s="2" t="s">
        <v>1898</v>
      </c>
      <c r="F836" s="2" t="s">
        <v>41</v>
      </c>
      <c r="G836" s="2">
        <v>1000</v>
      </c>
      <c r="H836" s="2">
        <v>1</v>
      </c>
      <c r="I836" s="3">
        <v>46208</v>
      </c>
      <c r="J836" s="4"/>
      <c r="K836" s="2">
        <v>45467</v>
      </c>
      <c r="L836" s="2">
        <v>25300</v>
      </c>
      <c r="M836" s="2" t="s">
        <v>35</v>
      </c>
      <c r="N836" s="5">
        <v>46205</v>
      </c>
      <c r="O836" s="2" t="s">
        <v>1899</v>
      </c>
      <c r="P836" s="2" t="s">
        <v>49</v>
      </c>
      <c r="Q836" s="2">
        <v>0</v>
      </c>
      <c r="R836" s="3">
        <v>46205</v>
      </c>
      <c r="S836" s="2" t="s">
        <v>38</v>
      </c>
      <c r="T836" s="2" t="s">
        <v>1900</v>
      </c>
      <c r="U836" s="2" t="s">
        <v>1901</v>
      </c>
      <c r="V836" s="2">
        <v>0</v>
      </c>
      <c r="W836" s="2" t="s">
        <v>116</v>
      </c>
      <c r="X836" s="2">
        <v>2026</v>
      </c>
      <c r="Y836" s="2" t="s">
        <v>55</v>
      </c>
      <c r="Z836" s="4"/>
      <c r="AA836" s="3">
        <v>46203</v>
      </c>
      <c r="AB836" s="2" t="s">
        <v>35</v>
      </c>
      <c r="AC836" s="2">
        <v>479268</v>
      </c>
    </row>
    <row r="837" spans="1:29" ht="64.5" x14ac:dyDescent="0.25">
      <c r="A837" s="2" t="s">
        <v>29</v>
      </c>
      <c r="B837" s="2" t="s">
        <v>42</v>
      </c>
      <c r="C837" s="2" t="s">
        <v>43</v>
      </c>
      <c r="D837" s="2" t="s">
        <v>32</v>
      </c>
      <c r="E837" s="2" t="s">
        <v>1903</v>
      </c>
      <c r="F837" s="2" t="s">
        <v>1904</v>
      </c>
      <c r="G837" s="2">
        <v>1870000</v>
      </c>
      <c r="H837" s="2">
        <v>1</v>
      </c>
      <c r="I837" s="3">
        <v>46208</v>
      </c>
      <c r="J837" s="4"/>
      <c r="K837" s="2">
        <v>4809578</v>
      </c>
      <c r="L837" s="2">
        <v>18700</v>
      </c>
      <c r="M837" s="2" t="s">
        <v>94</v>
      </c>
      <c r="N837" s="5">
        <v>46208</v>
      </c>
      <c r="O837" s="2">
        <v>507</v>
      </c>
      <c r="P837" s="2" t="s">
        <v>36</v>
      </c>
      <c r="Q837" s="2" t="s">
        <v>61</v>
      </c>
      <c r="R837" s="3">
        <v>46208</v>
      </c>
      <c r="S837" s="2" t="s">
        <v>97</v>
      </c>
      <c r="T837" s="2" t="s">
        <v>63</v>
      </c>
      <c r="U837" s="2" t="s">
        <v>1905</v>
      </c>
      <c r="V837" s="2" t="s">
        <v>1906</v>
      </c>
      <c r="W837" s="2" t="s">
        <v>1907</v>
      </c>
      <c r="X837" s="2">
        <v>2026</v>
      </c>
      <c r="Y837" s="2" t="s">
        <v>40</v>
      </c>
      <c r="Z837" s="4"/>
      <c r="AA837" s="3">
        <v>46208</v>
      </c>
      <c r="AB837" s="2" t="s">
        <v>94</v>
      </c>
      <c r="AC837" s="2">
        <v>479214</v>
      </c>
    </row>
    <row r="838" spans="1:29" ht="51.75" x14ac:dyDescent="0.25">
      <c r="A838" s="2" t="s">
        <v>29</v>
      </c>
      <c r="B838" s="2" t="s">
        <v>42</v>
      </c>
      <c r="C838" s="2" t="s">
        <v>43</v>
      </c>
      <c r="D838" s="2" t="s">
        <v>32</v>
      </c>
      <c r="E838" s="2" t="s">
        <v>1903</v>
      </c>
      <c r="F838" s="2" t="s">
        <v>41</v>
      </c>
      <c r="G838" s="2">
        <v>1000</v>
      </c>
      <c r="H838" s="2">
        <v>1</v>
      </c>
      <c r="I838" s="3">
        <v>46208</v>
      </c>
      <c r="J838" s="4"/>
      <c r="K838" s="2">
        <v>4809578</v>
      </c>
      <c r="L838" s="2">
        <v>18700</v>
      </c>
      <c r="M838" s="2" t="s">
        <v>94</v>
      </c>
      <c r="N838" s="5">
        <v>46208</v>
      </c>
      <c r="O838" s="2">
        <v>507</v>
      </c>
      <c r="P838" s="2" t="s">
        <v>36</v>
      </c>
      <c r="Q838" s="2" t="s">
        <v>61</v>
      </c>
      <c r="R838" s="3">
        <v>46208</v>
      </c>
      <c r="S838" s="2" t="s">
        <v>97</v>
      </c>
      <c r="T838" s="2" t="s">
        <v>63</v>
      </c>
      <c r="U838" s="2" t="s">
        <v>1905</v>
      </c>
      <c r="V838" s="2" t="s">
        <v>1906</v>
      </c>
      <c r="W838" s="2" t="s">
        <v>1907</v>
      </c>
      <c r="X838" s="2">
        <v>2026</v>
      </c>
      <c r="Y838" s="2" t="s">
        <v>40</v>
      </c>
      <c r="Z838" s="4"/>
      <c r="AA838" s="3">
        <v>46208</v>
      </c>
      <c r="AB838" s="2" t="s">
        <v>94</v>
      </c>
      <c r="AC838" s="2">
        <v>479214</v>
      </c>
    </row>
    <row r="839" spans="1:29" ht="64.5" x14ac:dyDescent="0.25">
      <c r="A839" s="2" t="s">
        <v>29</v>
      </c>
      <c r="B839" s="2" t="s">
        <v>42</v>
      </c>
      <c r="C839" s="2" t="s">
        <v>43</v>
      </c>
      <c r="D839" s="2" t="s">
        <v>164</v>
      </c>
      <c r="E839" s="2" t="s">
        <v>1908</v>
      </c>
      <c r="F839" s="2" t="s">
        <v>1909</v>
      </c>
      <c r="G839" s="2">
        <v>2250000</v>
      </c>
      <c r="H839" s="2">
        <v>1</v>
      </c>
      <c r="I839" s="3">
        <v>46208</v>
      </c>
      <c r="J839" s="4"/>
      <c r="K839" s="2">
        <v>708344</v>
      </c>
      <c r="L839" s="2">
        <v>27000</v>
      </c>
      <c r="M839" s="2" t="s">
        <v>1910</v>
      </c>
      <c r="N839" s="5">
        <v>46203</v>
      </c>
      <c r="O839" s="2" t="s">
        <v>1911</v>
      </c>
      <c r="P839" s="2" t="s">
        <v>136</v>
      </c>
      <c r="Q839" s="2">
        <v>0</v>
      </c>
      <c r="R839" s="3">
        <v>46203</v>
      </c>
      <c r="S839" s="2" t="s">
        <v>145</v>
      </c>
      <c r="T839" s="2" t="s">
        <v>448</v>
      </c>
      <c r="U839" s="2">
        <v>0</v>
      </c>
      <c r="V839" s="2">
        <v>0</v>
      </c>
      <c r="W839" s="2" t="s">
        <v>448</v>
      </c>
      <c r="X839" s="2">
        <v>2026</v>
      </c>
      <c r="Y839" s="2" t="s">
        <v>55</v>
      </c>
      <c r="Z839" s="4"/>
      <c r="AA839" s="4"/>
      <c r="AB839" s="2" t="s">
        <v>1910</v>
      </c>
      <c r="AC839" s="2">
        <v>479208</v>
      </c>
    </row>
    <row r="840" spans="1:29" ht="51.75" x14ac:dyDescent="0.25">
      <c r="A840" s="2" t="s">
        <v>29</v>
      </c>
      <c r="B840" s="2" t="s">
        <v>30</v>
      </c>
      <c r="C840" s="2" t="s">
        <v>31</v>
      </c>
      <c r="D840" s="2" t="s">
        <v>32</v>
      </c>
      <c r="E840" s="2" t="s">
        <v>1912</v>
      </c>
      <c r="F840" s="2" t="s">
        <v>41</v>
      </c>
      <c r="G840" s="2">
        <v>1000</v>
      </c>
      <c r="H840" s="2">
        <v>1</v>
      </c>
      <c r="I840" s="3">
        <v>46214</v>
      </c>
      <c r="J840" s="4"/>
      <c r="K840" s="2">
        <v>4808170</v>
      </c>
      <c r="L840" s="2">
        <v>0</v>
      </c>
      <c r="M840" s="2" t="s">
        <v>309</v>
      </c>
      <c r="N840" s="4"/>
      <c r="O840" s="4"/>
      <c r="P840" s="2" t="s">
        <v>36</v>
      </c>
      <c r="Q840" s="4"/>
      <c r="R840" s="4"/>
      <c r="S840" s="2" t="s">
        <v>312</v>
      </c>
      <c r="T840" s="2" t="s">
        <v>1268</v>
      </c>
      <c r="U840" s="4"/>
      <c r="V840" s="2" t="s">
        <v>1913</v>
      </c>
      <c r="W840" s="2" t="s">
        <v>1914</v>
      </c>
      <c r="X840" s="2">
        <v>2025</v>
      </c>
      <c r="Y840" s="2" t="s">
        <v>40</v>
      </c>
      <c r="Z840" s="4"/>
      <c r="AA840" s="3">
        <v>46207</v>
      </c>
      <c r="AB840" s="2" t="s">
        <v>309</v>
      </c>
      <c r="AC840" s="2">
        <v>478996</v>
      </c>
    </row>
    <row r="841" spans="1:29" ht="64.5" x14ac:dyDescent="0.25">
      <c r="A841" s="2" t="s">
        <v>29</v>
      </c>
      <c r="B841" s="2" t="s">
        <v>30</v>
      </c>
      <c r="C841" s="2" t="s">
        <v>31</v>
      </c>
      <c r="D841" s="2" t="s">
        <v>32</v>
      </c>
      <c r="E841" s="2" t="s">
        <v>1912</v>
      </c>
      <c r="F841" s="2" t="s">
        <v>1915</v>
      </c>
      <c r="G841" s="2">
        <v>3235000</v>
      </c>
      <c r="H841" s="2">
        <v>1</v>
      </c>
      <c r="I841" s="3">
        <v>46214</v>
      </c>
      <c r="J841" s="4"/>
      <c r="K841" s="2">
        <v>4808170</v>
      </c>
      <c r="L841" s="2">
        <v>0</v>
      </c>
      <c r="M841" s="2" t="s">
        <v>309</v>
      </c>
      <c r="N841" s="4"/>
      <c r="O841" s="4"/>
      <c r="P841" s="2" t="s">
        <v>36</v>
      </c>
      <c r="Q841" s="4"/>
      <c r="R841" s="4"/>
      <c r="S841" s="2" t="s">
        <v>312</v>
      </c>
      <c r="T841" s="2" t="s">
        <v>1268</v>
      </c>
      <c r="U841" s="4"/>
      <c r="V841" s="2" t="s">
        <v>1913</v>
      </c>
      <c r="W841" s="2" t="s">
        <v>1914</v>
      </c>
      <c r="X841" s="2">
        <v>2025</v>
      </c>
      <c r="Y841" s="2" t="s">
        <v>40</v>
      </c>
      <c r="Z841" s="4"/>
      <c r="AA841" s="3">
        <v>46207</v>
      </c>
      <c r="AB841" s="2" t="s">
        <v>309</v>
      </c>
      <c r="AC841" s="2">
        <v>478996</v>
      </c>
    </row>
    <row r="842" spans="1:29" ht="64.5" x14ac:dyDescent="0.25">
      <c r="A842" s="2" t="s">
        <v>29</v>
      </c>
      <c r="B842" s="2" t="s">
        <v>42</v>
      </c>
      <c r="C842" s="2" t="s">
        <v>43</v>
      </c>
      <c r="D842" s="2" t="s">
        <v>32</v>
      </c>
      <c r="E842" s="2" t="s">
        <v>1916</v>
      </c>
      <c r="F842" s="2" t="s">
        <v>1917</v>
      </c>
      <c r="G842" s="2">
        <v>2366000</v>
      </c>
      <c r="H842" s="2">
        <v>1</v>
      </c>
      <c r="I842" s="3">
        <v>46207</v>
      </c>
      <c r="J842" s="4"/>
      <c r="K842" s="2">
        <v>4808064</v>
      </c>
      <c r="L842" s="2">
        <v>30000</v>
      </c>
      <c r="M842" s="2" t="s">
        <v>86</v>
      </c>
      <c r="N842" s="5">
        <v>46207</v>
      </c>
      <c r="O842" s="2" t="s">
        <v>1918</v>
      </c>
      <c r="P842" s="2" t="s">
        <v>36</v>
      </c>
      <c r="Q842" s="2" t="s">
        <v>1445</v>
      </c>
      <c r="R842" s="3">
        <v>46207</v>
      </c>
      <c r="S842" s="2" t="s">
        <v>89</v>
      </c>
      <c r="T842" s="2" t="s">
        <v>1919</v>
      </c>
      <c r="U842" s="2">
        <v>0</v>
      </c>
      <c r="V842" s="2">
        <v>0</v>
      </c>
      <c r="W842" s="2" t="s">
        <v>1920</v>
      </c>
      <c r="X842" s="2">
        <v>2026</v>
      </c>
      <c r="Y842" s="2" t="s">
        <v>40</v>
      </c>
      <c r="Z842" s="4"/>
      <c r="AA842" s="3">
        <v>46207</v>
      </c>
      <c r="AB842" s="2" t="s">
        <v>86</v>
      </c>
      <c r="AC842" s="2">
        <v>478982</v>
      </c>
    </row>
    <row r="843" spans="1:29" ht="64.5" x14ac:dyDescent="0.25">
      <c r="A843" s="2" t="s">
        <v>29</v>
      </c>
      <c r="B843" s="2" t="s">
        <v>42</v>
      </c>
      <c r="C843" s="2" t="s">
        <v>43</v>
      </c>
      <c r="D843" s="2" t="s">
        <v>32</v>
      </c>
      <c r="E843" s="2" t="s">
        <v>1916</v>
      </c>
      <c r="F843" s="2" t="s">
        <v>41</v>
      </c>
      <c r="G843" s="2">
        <v>1000</v>
      </c>
      <c r="H843" s="2">
        <v>1</v>
      </c>
      <c r="I843" s="3">
        <v>46207</v>
      </c>
      <c r="J843" s="4"/>
      <c r="K843" s="2">
        <v>4808064</v>
      </c>
      <c r="L843" s="2">
        <v>30000</v>
      </c>
      <c r="M843" s="2" t="s">
        <v>86</v>
      </c>
      <c r="N843" s="5">
        <v>46207</v>
      </c>
      <c r="O843" s="2" t="s">
        <v>1918</v>
      </c>
      <c r="P843" s="2" t="s">
        <v>36</v>
      </c>
      <c r="Q843" s="2" t="s">
        <v>1445</v>
      </c>
      <c r="R843" s="3">
        <v>46207</v>
      </c>
      <c r="S843" s="2" t="s">
        <v>89</v>
      </c>
      <c r="T843" s="2" t="s">
        <v>1919</v>
      </c>
      <c r="U843" s="2">
        <v>0</v>
      </c>
      <c r="V843" s="2">
        <v>0</v>
      </c>
      <c r="W843" s="2" t="s">
        <v>1920</v>
      </c>
      <c r="X843" s="2">
        <v>2026</v>
      </c>
      <c r="Y843" s="2" t="s">
        <v>40</v>
      </c>
      <c r="Z843" s="4"/>
      <c r="AA843" s="3">
        <v>46207</v>
      </c>
      <c r="AB843" s="2" t="s">
        <v>86</v>
      </c>
      <c r="AC843" s="2">
        <v>478982</v>
      </c>
    </row>
    <row r="844" spans="1:29" ht="51.75" x14ac:dyDescent="0.25">
      <c r="A844" s="2" t="s">
        <v>29</v>
      </c>
      <c r="B844" s="2" t="s">
        <v>42</v>
      </c>
      <c r="C844" s="2" t="s">
        <v>43</v>
      </c>
      <c r="D844" s="2" t="s">
        <v>32</v>
      </c>
      <c r="E844" s="2" t="s">
        <v>1921</v>
      </c>
      <c r="F844" s="2" t="s">
        <v>1922</v>
      </c>
      <c r="G844" s="2">
        <v>3600000</v>
      </c>
      <c r="H844" s="2">
        <v>1</v>
      </c>
      <c r="I844" s="3">
        <v>46207</v>
      </c>
      <c r="J844" s="4"/>
      <c r="K844" s="2">
        <v>4807971</v>
      </c>
      <c r="L844" s="2">
        <v>30000</v>
      </c>
      <c r="M844" s="2" t="s">
        <v>659</v>
      </c>
      <c r="N844" s="5">
        <v>46207</v>
      </c>
      <c r="O844" s="2" t="s">
        <v>1923</v>
      </c>
      <c r="P844" s="2" t="s">
        <v>36</v>
      </c>
      <c r="Q844" s="2" t="s">
        <v>209</v>
      </c>
      <c r="R844" s="3">
        <v>46207</v>
      </c>
      <c r="S844" s="2" t="s">
        <v>38</v>
      </c>
      <c r="T844" s="2" t="s">
        <v>318</v>
      </c>
      <c r="U844" s="2" t="s">
        <v>217</v>
      </c>
      <c r="V844" s="2" t="s">
        <v>37</v>
      </c>
      <c r="W844" s="2" t="s">
        <v>1636</v>
      </c>
      <c r="X844" s="2">
        <v>2026</v>
      </c>
      <c r="Y844" s="2" t="s">
        <v>40</v>
      </c>
      <c r="Z844" s="4"/>
      <c r="AA844" s="3">
        <v>46207</v>
      </c>
      <c r="AB844" s="2" t="s">
        <v>659</v>
      </c>
      <c r="AC844" s="2">
        <v>478972</v>
      </c>
    </row>
    <row r="845" spans="1:29" ht="51.75" x14ac:dyDescent="0.25">
      <c r="A845" s="2" t="s">
        <v>29</v>
      </c>
      <c r="B845" s="2" t="s">
        <v>42</v>
      </c>
      <c r="C845" s="2" t="s">
        <v>43</v>
      </c>
      <c r="D845" s="2" t="s">
        <v>32</v>
      </c>
      <c r="E845" s="2" t="s">
        <v>1921</v>
      </c>
      <c r="F845" s="2" t="s">
        <v>41</v>
      </c>
      <c r="G845" s="2">
        <v>1000</v>
      </c>
      <c r="H845" s="2">
        <v>1</v>
      </c>
      <c r="I845" s="3">
        <v>46207</v>
      </c>
      <c r="J845" s="4"/>
      <c r="K845" s="2">
        <v>4807971</v>
      </c>
      <c r="L845" s="2">
        <v>30000</v>
      </c>
      <c r="M845" s="2" t="s">
        <v>659</v>
      </c>
      <c r="N845" s="5">
        <v>46207</v>
      </c>
      <c r="O845" s="2" t="s">
        <v>1923</v>
      </c>
      <c r="P845" s="2" t="s">
        <v>36</v>
      </c>
      <c r="Q845" s="2" t="s">
        <v>209</v>
      </c>
      <c r="R845" s="3">
        <v>46207</v>
      </c>
      <c r="S845" s="2" t="s">
        <v>38</v>
      </c>
      <c r="T845" s="2" t="s">
        <v>318</v>
      </c>
      <c r="U845" s="2" t="s">
        <v>217</v>
      </c>
      <c r="V845" s="2" t="s">
        <v>37</v>
      </c>
      <c r="W845" s="2" t="s">
        <v>1636</v>
      </c>
      <c r="X845" s="2">
        <v>2026</v>
      </c>
      <c r="Y845" s="2" t="s">
        <v>40</v>
      </c>
      <c r="Z845" s="4"/>
      <c r="AA845" s="3">
        <v>46207</v>
      </c>
      <c r="AB845" s="2" t="s">
        <v>659</v>
      </c>
      <c r="AC845" s="2">
        <v>478972</v>
      </c>
    </row>
    <row r="846" spans="1:29" ht="64.5" x14ac:dyDescent="0.25">
      <c r="A846" s="2" t="s">
        <v>29</v>
      </c>
      <c r="B846" s="2" t="s">
        <v>42</v>
      </c>
      <c r="C846" s="2" t="s">
        <v>43</v>
      </c>
      <c r="D846" s="2" t="s">
        <v>32</v>
      </c>
      <c r="E846" s="2" t="s">
        <v>1924</v>
      </c>
      <c r="F846" s="2" t="s">
        <v>1925</v>
      </c>
      <c r="G846" s="2">
        <v>2200000</v>
      </c>
      <c r="H846" s="2">
        <v>1</v>
      </c>
      <c r="I846" s="3">
        <v>46207</v>
      </c>
      <c r="J846" s="4"/>
      <c r="K846" s="2">
        <v>4807788</v>
      </c>
      <c r="L846" s="2">
        <v>44000</v>
      </c>
      <c r="M846" s="2" t="s">
        <v>143</v>
      </c>
      <c r="N846" s="5">
        <v>46207</v>
      </c>
      <c r="O846" s="2" t="s">
        <v>1926</v>
      </c>
      <c r="P846" s="2" t="s">
        <v>36</v>
      </c>
      <c r="Q846" s="2" t="s">
        <v>71</v>
      </c>
      <c r="R846" s="3">
        <v>46207</v>
      </c>
      <c r="S846" s="2" t="s">
        <v>145</v>
      </c>
      <c r="T846" s="2" t="s">
        <v>72</v>
      </c>
      <c r="U846" s="2">
        <v>0</v>
      </c>
      <c r="V846" s="2" t="s">
        <v>723</v>
      </c>
      <c r="W846" s="2" t="s">
        <v>603</v>
      </c>
      <c r="X846" s="2">
        <v>2026</v>
      </c>
      <c r="Y846" s="2" t="s">
        <v>40</v>
      </c>
      <c r="Z846" s="4"/>
      <c r="AA846" s="3">
        <v>46207</v>
      </c>
      <c r="AB846" s="2" t="s">
        <v>143</v>
      </c>
      <c r="AC846" s="2">
        <v>478970</v>
      </c>
    </row>
    <row r="847" spans="1:29" ht="39" x14ac:dyDescent="0.25">
      <c r="A847" s="2" t="s">
        <v>29</v>
      </c>
      <c r="B847" s="2" t="s">
        <v>42</v>
      </c>
      <c r="C847" s="2" t="s">
        <v>43</v>
      </c>
      <c r="D847" s="2" t="s">
        <v>32</v>
      </c>
      <c r="E847" s="2" t="s">
        <v>1924</v>
      </c>
      <c r="F847" s="2" t="s">
        <v>41</v>
      </c>
      <c r="G847" s="2">
        <v>1000</v>
      </c>
      <c r="H847" s="2">
        <v>1</v>
      </c>
      <c r="I847" s="3">
        <v>46207</v>
      </c>
      <c r="J847" s="4"/>
      <c r="K847" s="2">
        <v>4807788</v>
      </c>
      <c r="L847" s="2">
        <v>44000</v>
      </c>
      <c r="M847" s="2" t="s">
        <v>143</v>
      </c>
      <c r="N847" s="5">
        <v>46207</v>
      </c>
      <c r="O847" s="2" t="s">
        <v>1926</v>
      </c>
      <c r="P847" s="2" t="s">
        <v>36</v>
      </c>
      <c r="Q847" s="2" t="s">
        <v>71</v>
      </c>
      <c r="R847" s="3">
        <v>46207</v>
      </c>
      <c r="S847" s="2" t="s">
        <v>145</v>
      </c>
      <c r="T847" s="2" t="s">
        <v>72</v>
      </c>
      <c r="U847" s="2">
        <v>0</v>
      </c>
      <c r="V847" s="2" t="s">
        <v>723</v>
      </c>
      <c r="W847" s="2" t="s">
        <v>603</v>
      </c>
      <c r="X847" s="2">
        <v>2026</v>
      </c>
      <c r="Y847" s="2" t="s">
        <v>40</v>
      </c>
      <c r="Z847" s="4"/>
      <c r="AA847" s="3">
        <v>46207</v>
      </c>
      <c r="AB847" s="2" t="s">
        <v>143</v>
      </c>
      <c r="AC847" s="2">
        <v>478970</v>
      </c>
    </row>
    <row r="848" spans="1:29" ht="51.75" x14ac:dyDescent="0.25">
      <c r="A848" s="2" t="s">
        <v>29</v>
      </c>
      <c r="B848" s="2" t="s">
        <v>30</v>
      </c>
      <c r="C848" s="2" t="s">
        <v>31</v>
      </c>
      <c r="D848" s="2" t="s">
        <v>32</v>
      </c>
      <c r="E848" s="2" t="s">
        <v>1927</v>
      </c>
      <c r="F848" s="2" t="s">
        <v>1928</v>
      </c>
      <c r="G848" s="2">
        <v>3670000</v>
      </c>
      <c r="H848" s="2">
        <v>1</v>
      </c>
      <c r="I848" s="3">
        <v>46214</v>
      </c>
      <c r="J848" s="4"/>
      <c r="K848" s="2">
        <v>4806306</v>
      </c>
      <c r="L848" s="2">
        <v>0</v>
      </c>
      <c r="M848" s="2" t="s">
        <v>187</v>
      </c>
      <c r="N848" s="4"/>
      <c r="O848" s="4"/>
      <c r="P848" s="2" t="s">
        <v>36</v>
      </c>
      <c r="Q848" s="4"/>
      <c r="R848" s="4"/>
      <c r="S848" s="2" t="s">
        <v>51</v>
      </c>
      <c r="T848" s="4"/>
      <c r="U848" s="4"/>
      <c r="V848" s="4"/>
      <c r="W848" s="2" t="s">
        <v>228</v>
      </c>
      <c r="X848" s="2">
        <v>2026</v>
      </c>
      <c r="Y848" s="2" t="s">
        <v>40</v>
      </c>
      <c r="Z848" s="4"/>
      <c r="AA848" s="3">
        <v>46207</v>
      </c>
      <c r="AB848" s="2" t="s">
        <v>187</v>
      </c>
      <c r="AC848" s="2">
        <v>478964</v>
      </c>
    </row>
    <row r="849" spans="1:29" ht="39" x14ac:dyDescent="0.25">
      <c r="A849" s="2" t="s">
        <v>29</v>
      </c>
      <c r="B849" s="2" t="s">
        <v>30</v>
      </c>
      <c r="C849" s="2" t="s">
        <v>31</v>
      </c>
      <c r="D849" s="2" t="s">
        <v>32</v>
      </c>
      <c r="E849" s="2" t="s">
        <v>1927</v>
      </c>
      <c r="F849" s="2" t="s">
        <v>41</v>
      </c>
      <c r="G849" s="2">
        <v>1000</v>
      </c>
      <c r="H849" s="2">
        <v>1</v>
      </c>
      <c r="I849" s="3">
        <v>46214</v>
      </c>
      <c r="J849" s="4"/>
      <c r="K849" s="2">
        <v>4806306</v>
      </c>
      <c r="L849" s="2">
        <v>0</v>
      </c>
      <c r="M849" s="2" t="s">
        <v>187</v>
      </c>
      <c r="N849" s="4"/>
      <c r="O849" s="4"/>
      <c r="P849" s="2" t="s">
        <v>36</v>
      </c>
      <c r="Q849" s="4"/>
      <c r="R849" s="4"/>
      <c r="S849" s="2" t="s">
        <v>51</v>
      </c>
      <c r="T849" s="4"/>
      <c r="U849" s="4"/>
      <c r="V849" s="4"/>
      <c r="W849" s="2" t="s">
        <v>228</v>
      </c>
      <c r="X849" s="2">
        <v>2026</v>
      </c>
      <c r="Y849" s="2" t="s">
        <v>40</v>
      </c>
      <c r="Z849" s="4"/>
      <c r="AA849" s="3">
        <v>46207</v>
      </c>
      <c r="AB849" s="2" t="s">
        <v>187</v>
      </c>
      <c r="AC849" s="2">
        <v>478964</v>
      </c>
    </row>
    <row r="850" spans="1:29" ht="64.5" x14ac:dyDescent="0.25">
      <c r="A850" s="2" t="s">
        <v>29</v>
      </c>
      <c r="B850" s="2" t="s">
        <v>30</v>
      </c>
      <c r="C850" s="2" t="s">
        <v>31</v>
      </c>
      <c r="D850" s="2" t="s">
        <v>32</v>
      </c>
      <c r="E850" s="2" t="s">
        <v>1929</v>
      </c>
      <c r="F850" s="2" t="s">
        <v>1930</v>
      </c>
      <c r="G850" s="2">
        <v>2380000</v>
      </c>
      <c r="H850" s="2">
        <v>1</v>
      </c>
      <c r="I850" s="3">
        <v>46214</v>
      </c>
      <c r="J850" s="4"/>
      <c r="K850" s="2">
        <v>4761427</v>
      </c>
      <c r="L850" s="2">
        <v>0</v>
      </c>
      <c r="M850" s="2" t="s">
        <v>1931</v>
      </c>
      <c r="N850" s="4"/>
      <c r="O850" s="4"/>
      <c r="P850" s="2" t="s">
        <v>36</v>
      </c>
      <c r="Q850" s="4"/>
      <c r="R850" s="4"/>
      <c r="S850" s="2" t="s">
        <v>1932</v>
      </c>
      <c r="T850" s="4"/>
      <c r="U850" s="4"/>
      <c r="V850" s="4"/>
      <c r="W850" s="2" t="s">
        <v>1684</v>
      </c>
      <c r="X850" s="2">
        <v>2026</v>
      </c>
      <c r="Y850" s="2" t="s">
        <v>40</v>
      </c>
      <c r="Z850" s="4"/>
      <c r="AA850" s="3">
        <v>46207</v>
      </c>
      <c r="AB850" s="2" t="s">
        <v>1931</v>
      </c>
      <c r="AC850" s="2">
        <v>478958</v>
      </c>
    </row>
    <row r="851" spans="1:29" ht="51.75" x14ac:dyDescent="0.25">
      <c r="A851" s="2" t="s">
        <v>29</v>
      </c>
      <c r="B851" s="2" t="s">
        <v>30</v>
      </c>
      <c r="C851" s="2" t="s">
        <v>31</v>
      </c>
      <c r="D851" s="2" t="s">
        <v>32</v>
      </c>
      <c r="E851" s="2" t="s">
        <v>1929</v>
      </c>
      <c r="F851" s="2" t="s">
        <v>41</v>
      </c>
      <c r="G851" s="2">
        <v>1000</v>
      </c>
      <c r="H851" s="2">
        <v>1</v>
      </c>
      <c r="I851" s="3">
        <v>46214</v>
      </c>
      <c r="J851" s="4"/>
      <c r="K851" s="2">
        <v>4761427</v>
      </c>
      <c r="L851" s="2">
        <v>0</v>
      </c>
      <c r="M851" s="2" t="s">
        <v>1931</v>
      </c>
      <c r="N851" s="4"/>
      <c r="O851" s="4"/>
      <c r="P851" s="2" t="s">
        <v>36</v>
      </c>
      <c r="Q851" s="4"/>
      <c r="R851" s="4"/>
      <c r="S851" s="2" t="s">
        <v>1932</v>
      </c>
      <c r="T851" s="4"/>
      <c r="U851" s="4"/>
      <c r="V851" s="4"/>
      <c r="W851" s="2" t="s">
        <v>1684</v>
      </c>
      <c r="X851" s="2">
        <v>2026</v>
      </c>
      <c r="Y851" s="2" t="s">
        <v>40</v>
      </c>
      <c r="Z851" s="4"/>
      <c r="AA851" s="3">
        <v>46207</v>
      </c>
      <c r="AB851" s="2" t="s">
        <v>1931</v>
      </c>
      <c r="AC851" s="2">
        <v>478958</v>
      </c>
    </row>
    <row r="852" spans="1:29" ht="64.5" x14ac:dyDescent="0.25">
      <c r="A852" s="2" t="s">
        <v>29</v>
      </c>
      <c r="B852" s="2" t="s">
        <v>42</v>
      </c>
      <c r="C852" s="2" t="s">
        <v>43</v>
      </c>
      <c r="D852" s="2" t="s">
        <v>32</v>
      </c>
      <c r="E852" s="2" t="s">
        <v>1933</v>
      </c>
      <c r="F852" s="2" t="s">
        <v>1934</v>
      </c>
      <c r="G852" s="2">
        <v>2500000</v>
      </c>
      <c r="H852" s="2">
        <v>1</v>
      </c>
      <c r="I852" s="3">
        <v>46209</v>
      </c>
      <c r="J852" s="4"/>
      <c r="K852" s="2">
        <v>4807617</v>
      </c>
      <c r="L852" s="2">
        <v>50000</v>
      </c>
      <c r="M852" s="2" t="s">
        <v>886</v>
      </c>
      <c r="N852" s="5">
        <v>46207</v>
      </c>
      <c r="O852" s="2">
        <v>203</v>
      </c>
      <c r="P852" s="2" t="s">
        <v>36</v>
      </c>
      <c r="Q852" s="2">
        <v>0</v>
      </c>
      <c r="R852" s="3">
        <v>46207</v>
      </c>
      <c r="S852" s="2" t="s">
        <v>887</v>
      </c>
      <c r="T852" s="2" t="s">
        <v>339</v>
      </c>
      <c r="U852" s="2">
        <v>0</v>
      </c>
      <c r="V852" s="2" t="s">
        <v>909</v>
      </c>
      <c r="W852" s="2" t="s">
        <v>339</v>
      </c>
      <c r="X852" s="2">
        <v>2026</v>
      </c>
      <c r="Y852" s="2" t="s">
        <v>40</v>
      </c>
      <c r="Z852" s="4"/>
      <c r="AA852" s="3">
        <v>46207</v>
      </c>
      <c r="AB852" s="2" t="s">
        <v>886</v>
      </c>
      <c r="AC852" s="2">
        <v>478952</v>
      </c>
    </row>
    <row r="853" spans="1:29" ht="64.5" x14ac:dyDescent="0.25">
      <c r="A853" s="2" t="s">
        <v>29</v>
      </c>
      <c r="B853" s="2" t="s">
        <v>42</v>
      </c>
      <c r="C853" s="2" t="s">
        <v>43</v>
      </c>
      <c r="D853" s="2" t="s">
        <v>32</v>
      </c>
      <c r="E853" s="2" t="s">
        <v>1933</v>
      </c>
      <c r="F853" s="2" t="s">
        <v>41</v>
      </c>
      <c r="G853" s="2">
        <v>1000</v>
      </c>
      <c r="H853" s="2">
        <v>1</v>
      </c>
      <c r="I853" s="3">
        <v>46209</v>
      </c>
      <c r="J853" s="4"/>
      <c r="K853" s="2">
        <v>4807617</v>
      </c>
      <c r="L853" s="2">
        <v>50000</v>
      </c>
      <c r="M853" s="2" t="s">
        <v>886</v>
      </c>
      <c r="N853" s="5">
        <v>46207</v>
      </c>
      <c r="O853" s="2">
        <v>203</v>
      </c>
      <c r="P853" s="2" t="s">
        <v>36</v>
      </c>
      <c r="Q853" s="2">
        <v>0</v>
      </c>
      <c r="R853" s="3">
        <v>46207</v>
      </c>
      <c r="S853" s="2" t="s">
        <v>887</v>
      </c>
      <c r="T853" s="2" t="s">
        <v>339</v>
      </c>
      <c r="U853" s="2">
        <v>0</v>
      </c>
      <c r="V853" s="2" t="s">
        <v>909</v>
      </c>
      <c r="W853" s="2" t="s">
        <v>339</v>
      </c>
      <c r="X853" s="2">
        <v>2026</v>
      </c>
      <c r="Y853" s="2" t="s">
        <v>40</v>
      </c>
      <c r="Z853" s="4"/>
      <c r="AA853" s="3">
        <v>46207</v>
      </c>
      <c r="AB853" s="2" t="s">
        <v>886</v>
      </c>
      <c r="AC853" s="2">
        <v>478952</v>
      </c>
    </row>
    <row r="854" spans="1:29" ht="64.5" x14ac:dyDescent="0.25">
      <c r="A854" s="2" t="s">
        <v>29</v>
      </c>
      <c r="B854" s="2" t="s">
        <v>42</v>
      </c>
      <c r="C854" s="2" t="s">
        <v>43</v>
      </c>
      <c r="D854" s="2" t="s">
        <v>32</v>
      </c>
      <c r="E854" s="2" t="s">
        <v>1935</v>
      </c>
      <c r="F854" s="2" t="s">
        <v>1936</v>
      </c>
      <c r="G854" s="2">
        <v>1978600</v>
      </c>
      <c r="H854" s="2">
        <v>1</v>
      </c>
      <c r="I854" s="3">
        <v>46207</v>
      </c>
      <c r="J854" s="4"/>
      <c r="K854" s="2">
        <v>4807612</v>
      </c>
      <c r="L854" s="2">
        <v>39572</v>
      </c>
      <c r="M854" s="2" t="s">
        <v>921</v>
      </c>
      <c r="N854" s="5">
        <v>46207</v>
      </c>
      <c r="O854" s="2" t="s">
        <v>1937</v>
      </c>
      <c r="P854" s="2" t="s">
        <v>36</v>
      </c>
      <c r="Q854" s="2" t="s">
        <v>61</v>
      </c>
      <c r="R854" s="3">
        <v>46207</v>
      </c>
      <c r="S854" s="2" t="s">
        <v>38</v>
      </c>
      <c r="T854" s="2" t="s">
        <v>63</v>
      </c>
      <c r="U854" s="2" t="s">
        <v>1938</v>
      </c>
      <c r="V854" s="2" t="s">
        <v>1939</v>
      </c>
      <c r="W854" s="2" t="s">
        <v>1940</v>
      </c>
      <c r="X854" s="2">
        <v>2026</v>
      </c>
      <c r="Y854" s="2" t="s">
        <v>40</v>
      </c>
      <c r="Z854" s="4"/>
      <c r="AA854" s="3">
        <v>46207</v>
      </c>
      <c r="AB854" s="2" t="s">
        <v>921</v>
      </c>
      <c r="AC854" s="2">
        <v>478946</v>
      </c>
    </row>
    <row r="855" spans="1:29" ht="51.75" x14ac:dyDescent="0.25">
      <c r="A855" s="2" t="s">
        <v>29</v>
      </c>
      <c r="B855" s="2" t="s">
        <v>42</v>
      </c>
      <c r="C855" s="2" t="s">
        <v>43</v>
      </c>
      <c r="D855" s="2" t="s">
        <v>32</v>
      </c>
      <c r="E855" s="2" t="s">
        <v>1935</v>
      </c>
      <c r="F855" s="2" t="s">
        <v>41</v>
      </c>
      <c r="G855" s="2">
        <v>1000</v>
      </c>
      <c r="H855" s="2">
        <v>1</v>
      </c>
      <c r="I855" s="3">
        <v>46207</v>
      </c>
      <c r="J855" s="4"/>
      <c r="K855" s="2">
        <v>4807612</v>
      </c>
      <c r="L855" s="2">
        <v>39572</v>
      </c>
      <c r="M855" s="2" t="s">
        <v>921</v>
      </c>
      <c r="N855" s="5">
        <v>46207</v>
      </c>
      <c r="O855" s="2" t="s">
        <v>1937</v>
      </c>
      <c r="P855" s="2" t="s">
        <v>36</v>
      </c>
      <c r="Q855" s="2" t="s">
        <v>61</v>
      </c>
      <c r="R855" s="3">
        <v>46207</v>
      </c>
      <c r="S855" s="2" t="s">
        <v>38</v>
      </c>
      <c r="T855" s="2" t="s">
        <v>63</v>
      </c>
      <c r="U855" s="2" t="s">
        <v>1938</v>
      </c>
      <c r="V855" s="2" t="s">
        <v>1939</v>
      </c>
      <c r="W855" s="2" t="s">
        <v>1940</v>
      </c>
      <c r="X855" s="2">
        <v>2026</v>
      </c>
      <c r="Y855" s="2" t="s">
        <v>40</v>
      </c>
      <c r="Z855" s="4"/>
      <c r="AA855" s="3">
        <v>46207</v>
      </c>
      <c r="AB855" s="2" t="s">
        <v>921</v>
      </c>
      <c r="AC855" s="2">
        <v>478946</v>
      </c>
    </row>
    <row r="856" spans="1:29" ht="51.75" x14ac:dyDescent="0.25">
      <c r="A856" s="2" t="s">
        <v>29</v>
      </c>
      <c r="B856" s="2" t="s">
        <v>42</v>
      </c>
      <c r="C856" s="2" t="s">
        <v>43</v>
      </c>
      <c r="D856" s="2" t="s">
        <v>32</v>
      </c>
      <c r="E856" s="2" t="s">
        <v>1941</v>
      </c>
      <c r="F856" s="2" t="s">
        <v>1942</v>
      </c>
      <c r="G856" s="2">
        <v>2975000</v>
      </c>
      <c r="H856" s="2">
        <v>1</v>
      </c>
      <c r="I856" s="3">
        <v>46209</v>
      </c>
      <c r="J856" s="4"/>
      <c r="K856" s="2">
        <v>4807552</v>
      </c>
      <c r="L856" s="2">
        <v>30000</v>
      </c>
      <c r="M856" s="2" t="s">
        <v>126</v>
      </c>
      <c r="N856" s="5">
        <v>46208</v>
      </c>
      <c r="O856" s="2" t="s">
        <v>1943</v>
      </c>
      <c r="P856" s="2" t="s">
        <v>36</v>
      </c>
      <c r="Q856" s="2" t="s">
        <v>608</v>
      </c>
      <c r="R856" s="3">
        <v>46208</v>
      </c>
      <c r="S856" s="2" t="s">
        <v>38</v>
      </c>
      <c r="T856" s="2" t="s">
        <v>609</v>
      </c>
      <c r="U856" s="2">
        <v>0</v>
      </c>
      <c r="V856" s="2" t="s">
        <v>237</v>
      </c>
      <c r="W856" s="2" t="s">
        <v>1944</v>
      </c>
      <c r="X856" s="2">
        <v>2025</v>
      </c>
      <c r="Y856" s="2" t="s">
        <v>40</v>
      </c>
      <c r="Z856" s="4"/>
      <c r="AA856" s="3">
        <v>46207</v>
      </c>
      <c r="AB856" s="2" t="s">
        <v>126</v>
      </c>
      <c r="AC856" s="2">
        <v>478944</v>
      </c>
    </row>
    <row r="857" spans="1:29" ht="51.75" x14ac:dyDescent="0.25">
      <c r="A857" s="2" t="s">
        <v>29</v>
      </c>
      <c r="B857" s="2" t="s">
        <v>42</v>
      </c>
      <c r="C857" s="2" t="s">
        <v>43</v>
      </c>
      <c r="D857" s="2" t="s">
        <v>32</v>
      </c>
      <c r="E857" s="2" t="s">
        <v>1941</v>
      </c>
      <c r="F857" s="2" t="s">
        <v>41</v>
      </c>
      <c r="G857" s="2">
        <v>1000</v>
      </c>
      <c r="H857" s="2">
        <v>1</v>
      </c>
      <c r="I857" s="3">
        <v>46209</v>
      </c>
      <c r="J857" s="4"/>
      <c r="K857" s="2">
        <v>4807552</v>
      </c>
      <c r="L857" s="2">
        <v>30000</v>
      </c>
      <c r="M857" s="2" t="s">
        <v>126</v>
      </c>
      <c r="N857" s="5">
        <v>46208</v>
      </c>
      <c r="O857" s="2" t="s">
        <v>1943</v>
      </c>
      <c r="P857" s="2" t="s">
        <v>36</v>
      </c>
      <c r="Q857" s="2" t="s">
        <v>608</v>
      </c>
      <c r="R857" s="3">
        <v>46208</v>
      </c>
      <c r="S857" s="2" t="s">
        <v>38</v>
      </c>
      <c r="T857" s="2" t="s">
        <v>609</v>
      </c>
      <c r="U857" s="2">
        <v>0</v>
      </c>
      <c r="V857" s="2" t="s">
        <v>237</v>
      </c>
      <c r="W857" s="2" t="s">
        <v>1944</v>
      </c>
      <c r="X857" s="2">
        <v>2025</v>
      </c>
      <c r="Y857" s="2" t="s">
        <v>40</v>
      </c>
      <c r="Z857" s="4"/>
      <c r="AA857" s="3">
        <v>46207</v>
      </c>
      <c r="AB857" s="2" t="s">
        <v>126</v>
      </c>
      <c r="AC857" s="2">
        <v>478944</v>
      </c>
    </row>
    <row r="858" spans="1:29" ht="64.5" x14ac:dyDescent="0.25">
      <c r="A858" s="2" t="s">
        <v>29</v>
      </c>
      <c r="B858" s="2" t="s">
        <v>42</v>
      </c>
      <c r="C858" s="2" t="s">
        <v>43</v>
      </c>
      <c r="D858" s="2" t="s">
        <v>32</v>
      </c>
      <c r="E858" s="2" t="s">
        <v>1945</v>
      </c>
      <c r="F858" s="2" t="s">
        <v>1946</v>
      </c>
      <c r="G858" s="2">
        <v>2400000</v>
      </c>
      <c r="H858" s="2">
        <v>1</v>
      </c>
      <c r="I858" s="3">
        <v>46208</v>
      </c>
      <c r="J858" s="4"/>
      <c r="K858" s="2">
        <v>4807536</v>
      </c>
      <c r="L858" s="2">
        <v>48000</v>
      </c>
      <c r="M858" s="2" t="s">
        <v>77</v>
      </c>
      <c r="N858" s="5">
        <v>46205</v>
      </c>
      <c r="O858" s="2" t="s">
        <v>1947</v>
      </c>
      <c r="P858" s="2" t="s">
        <v>36</v>
      </c>
      <c r="Q858" s="2" t="s">
        <v>1948</v>
      </c>
      <c r="R858" s="3">
        <v>46207</v>
      </c>
      <c r="S858" s="2" t="s">
        <v>38</v>
      </c>
      <c r="T858" s="2" t="s">
        <v>1949</v>
      </c>
      <c r="U858" s="2" t="s">
        <v>237</v>
      </c>
      <c r="V858" s="2" t="s">
        <v>338</v>
      </c>
      <c r="W858" s="2" t="s">
        <v>1085</v>
      </c>
      <c r="X858" s="2">
        <v>2026</v>
      </c>
      <c r="Y858" s="2" t="s">
        <v>40</v>
      </c>
      <c r="Z858" s="4"/>
      <c r="AA858" s="3">
        <v>46207</v>
      </c>
      <c r="AB858" s="2" t="s">
        <v>77</v>
      </c>
      <c r="AC858" s="2">
        <v>478940</v>
      </c>
    </row>
    <row r="859" spans="1:29" ht="39" x14ac:dyDescent="0.25">
      <c r="A859" s="2" t="s">
        <v>29</v>
      </c>
      <c r="B859" s="2" t="s">
        <v>42</v>
      </c>
      <c r="C859" s="2" t="s">
        <v>43</v>
      </c>
      <c r="D859" s="2" t="s">
        <v>32</v>
      </c>
      <c r="E859" s="2" t="s">
        <v>1945</v>
      </c>
      <c r="F859" s="2" t="s">
        <v>41</v>
      </c>
      <c r="G859" s="2">
        <v>1000</v>
      </c>
      <c r="H859" s="2">
        <v>1</v>
      </c>
      <c r="I859" s="3">
        <v>46208</v>
      </c>
      <c r="J859" s="4"/>
      <c r="K859" s="2">
        <v>4807536</v>
      </c>
      <c r="L859" s="2">
        <v>48000</v>
      </c>
      <c r="M859" s="2" t="s">
        <v>77</v>
      </c>
      <c r="N859" s="5">
        <v>46205</v>
      </c>
      <c r="O859" s="2" t="s">
        <v>1947</v>
      </c>
      <c r="P859" s="2" t="s">
        <v>36</v>
      </c>
      <c r="Q859" s="2" t="s">
        <v>1948</v>
      </c>
      <c r="R859" s="3">
        <v>46207</v>
      </c>
      <c r="S859" s="2" t="s">
        <v>38</v>
      </c>
      <c r="T859" s="2" t="s">
        <v>1949</v>
      </c>
      <c r="U859" s="2" t="s">
        <v>237</v>
      </c>
      <c r="V859" s="2" t="s">
        <v>338</v>
      </c>
      <c r="W859" s="2" t="s">
        <v>1085</v>
      </c>
      <c r="X859" s="2">
        <v>2026</v>
      </c>
      <c r="Y859" s="2" t="s">
        <v>40</v>
      </c>
      <c r="Z859" s="4"/>
      <c r="AA859" s="3">
        <v>46207</v>
      </c>
      <c r="AB859" s="2" t="s">
        <v>77</v>
      </c>
      <c r="AC859" s="2">
        <v>478940</v>
      </c>
    </row>
    <row r="860" spans="1:29" ht="64.5" x14ac:dyDescent="0.25">
      <c r="A860" s="2" t="s">
        <v>29</v>
      </c>
      <c r="B860" s="2" t="s">
        <v>42</v>
      </c>
      <c r="C860" s="2" t="s">
        <v>43</v>
      </c>
      <c r="D860" s="2" t="s">
        <v>44</v>
      </c>
      <c r="E860" s="2" t="s">
        <v>1950</v>
      </c>
      <c r="F860" s="2" t="s">
        <v>56</v>
      </c>
      <c r="G860" s="2">
        <v>500000</v>
      </c>
      <c r="H860" s="2">
        <v>1</v>
      </c>
      <c r="I860" s="3">
        <v>46207</v>
      </c>
      <c r="J860" s="4"/>
      <c r="K860" s="2">
        <v>328407</v>
      </c>
      <c r="L860" s="2">
        <v>12750</v>
      </c>
      <c r="M860" s="2" t="s">
        <v>1951</v>
      </c>
      <c r="N860" s="5">
        <v>46207</v>
      </c>
      <c r="O860" s="2">
        <v>604</v>
      </c>
      <c r="P860" s="2" t="s">
        <v>370</v>
      </c>
      <c r="Q860" s="2">
        <v>0</v>
      </c>
      <c r="R860" s="3">
        <v>46207</v>
      </c>
      <c r="S860" s="2" t="s">
        <v>251</v>
      </c>
      <c r="T860" s="2" t="s">
        <v>343</v>
      </c>
      <c r="U860" s="2">
        <v>0</v>
      </c>
      <c r="V860" s="2">
        <v>0</v>
      </c>
      <c r="W860" s="2" t="s">
        <v>343</v>
      </c>
      <c r="X860" s="2">
        <v>2026</v>
      </c>
      <c r="Y860" s="2" t="s">
        <v>55</v>
      </c>
      <c r="Z860" s="4"/>
      <c r="AA860" s="4"/>
      <c r="AB860" s="2" t="s">
        <v>1951</v>
      </c>
      <c r="AC860" s="2">
        <v>478908</v>
      </c>
    </row>
    <row r="861" spans="1:29" ht="64.5" x14ac:dyDescent="0.25">
      <c r="A861" s="2" t="s">
        <v>29</v>
      </c>
      <c r="B861" s="2" t="s">
        <v>42</v>
      </c>
      <c r="C861" s="2" t="s">
        <v>43</v>
      </c>
      <c r="D861" s="2" t="s">
        <v>44</v>
      </c>
      <c r="E861" s="2" t="s">
        <v>1950</v>
      </c>
      <c r="F861" s="2" t="s">
        <v>1952</v>
      </c>
      <c r="G861" s="2">
        <v>850000</v>
      </c>
      <c r="H861" s="2">
        <v>1</v>
      </c>
      <c r="I861" s="3">
        <v>46207</v>
      </c>
      <c r="J861" s="4"/>
      <c r="K861" s="2">
        <v>328407</v>
      </c>
      <c r="L861" s="2">
        <v>12750</v>
      </c>
      <c r="M861" s="2" t="s">
        <v>1951</v>
      </c>
      <c r="N861" s="5">
        <v>46207</v>
      </c>
      <c r="O861" s="2">
        <v>604</v>
      </c>
      <c r="P861" s="2" t="s">
        <v>370</v>
      </c>
      <c r="Q861" s="2">
        <v>0</v>
      </c>
      <c r="R861" s="3">
        <v>46207</v>
      </c>
      <c r="S861" s="2" t="s">
        <v>251</v>
      </c>
      <c r="T861" s="2" t="s">
        <v>343</v>
      </c>
      <c r="U861" s="2">
        <v>0</v>
      </c>
      <c r="V861" s="2">
        <v>0</v>
      </c>
      <c r="W861" s="2" t="s">
        <v>343</v>
      </c>
      <c r="X861" s="2">
        <v>2026</v>
      </c>
      <c r="Y861" s="2" t="s">
        <v>55</v>
      </c>
      <c r="Z861" s="4"/>
      <c r="AA861" s="4"/>
      <c r="AB861" s="2" t="s">
        <v>1951</v>
      </c>
      <c r="AC861" s="2">
        <v>478908</v>
      </c>
    </row>
    <row r="862" spans="1:29" ht="51.75" x14ac:dyDescent="0.25">
      <c r="A862" s="2" t="s">
        <v>29</v>
      </c>
      <c r="B862" s="2" t="s">
        <v>30</v>
      </c>
      <c r="C862" s="2" t="s">
        <v>31</v>
      </c>
      <c r="D862" s="2" t="s">
        <v>732</v>
      </c>
      <c r="E862" s="2" t="s">
        <v>1953</v>
      </c>
      <c r="F862" s="2" t="s">
        <v>1954</v>
      </c>
      <c r="G862" s="2">
        <v>1757000</v>
      </c>
      <c r="H862" s="2">
        <v>1</v>
      </c>
      <c r="I862" s="3">
        <v>46214</v>
      </c>
      <c r="J862" s="4"/>
      <c r="K862" s="2">
        <v>4598911</v>
      </c>
      <c r="L862" s="2">
        <v>0</v>
      </c>
      <c r="M862" s="2" t="s">
        <v>1955</v>
      </c>
      <c r="N862" s="4"/>
      <c r="O862" s="4"/>
      <c r="P862" s="2" t="s">
        <v>49</v>
      </c>
      <c r="Q862" s="4"/>
      <c r="R862" s="4"/>
      <c r="S862" s="2" t="s">
        <v>174</v>
      </c>
      <c r="T862" s="4"/>
      <c r="U862" s="4"/>
      <c r="V862" s="4"/>
      <c r="W862" s="2" t="s">
        <v>1956</v>
      </c>
      <c r="X862" s="2">
        <v>2026</v>
      </c>
      <c r="Y862" s="2" t="s">
        <v>55</v>
      </c>
      <c r="Z862" s="4"/>
      <c r="AA862" s="3">
        <v>46207</v>
      </c>
      <c r="AB862" s="2" t="s">
        <v>1955</v>
      </c>
      <c r="AC862" s="2">
        <v>478892</v>
      </c>
    </row>
    <row r="863" spans="1:29" ht="51.75" x14ac:dyDescent="0.25">
      <c r="A863" s="2" t="s">
        <v>29</v>
      </c>
      <c r="B863" s="2" t="s">
        <v>30</v>
      </c>
      <c r="C863" s="2" t="s">
        <v>31</v>
      </c>
      <c r="D863" s="2" t="s">
        <v>732</v>
      </c>
      <c r="E863" s="2" t="s">
        <v>1953</v>
      </c>
      <c r="F863" s="2" t="s">
        <v>41</v>
      </c>
      <c r="G863" s="2">
        <v>5000</v>
      </c>
      <c r="H863" s="2">
        <v>1</v>
      </c>
      <c r="I863" s="3">
        <v>46214</v>
      </c>
      <c r="J863" s="4"/>
      <c r="K863" s="2">
        <v>4598911</v>
      </c>
      <c r="L863" s="2">
        <v>0</v>
      </c>
      <c r="M863" s="2" t="s">
        <v>1955</v>
      </c>
      <c r="N863" s="4"/>
      <c r="O863" s="4"/>
      <c r="P863" s="2" t="s">
        <v>49</v>
      </c>
      <c r="Q863" s="4"/>
      <c r="R863" s="4"/>
      <c r="S863" s="2" t="s">
        <v>174</v>
      </c>
      <c r="T863" s="4"/>
      <c r="U863" s="4"/>
      <c r="V863" s="4"/>
      <c r="W863" s="2" t="s">
        <v>1956</v>
      </c>
      <c r="X863" s="2">
        <v>2026</v>
      </c>
      <c r="Y863" s="2" t="s">
        <v>55</v>
      </c>
      <c r="Z863" s="4"/>
      <c r="AA863" s="3">
        <v>46207</v>
      </c>
      <c r="AB863" s="2" t="s">
        <v>1955</v>
      </c>
      <c r="AC863" s="2">
        <v>478892</v>
      </c>
    </row>
    <row r="864" spans="1:29" ht="51.75" x14ac:dyDescent="0.25">
      <c r="A864" s="2" t="s">
        <v>29</v>
      </c>
      <c r="B864" s="2" t="s">
        <v>42</v>
      </c>
      <c r="C864" s="2" t="s">
        <v>43</v>
      </c>
      <c r="D864" s="2" t="s">
        <v>32</v>
      </c>
      <c r="E864" s="2" t="s">
        <v>1957</v>
      </c>
      <c r="F864" s="2" t="s">
        <v>1958</v>
      </c>
      <c r="G864" s="2">
        <v>5448000</v>
      </c>
      <c r="H864" s="2">
        <v>1</v>
      </c>
      <c r="I864" s="3">
        <v>46207</v>
      </c>
      <c r="J864" s="4"/>
      <c r="K864" s="2">
        <v>4803457</v>
      </c>
      <c r="L864" s="2">
        <v>108960</v>
      </c>
      <c r="M864" s="2" t="s">
        <v>275</v>
      </c>
      <c r="N864" s="5">
        <v>46206</v>
      </c>
      <c r="O864" s="2" t="s">
        <v>1959</v>
      </c>
      <c r="P864" s="2" t="s">
        <v>36</v>
      </c>
      <c r="Q864" s="2" t="s">
        <v>1191</v>
      </c>
      <c r="R864" s="3">
        <v>46206</v>
      </c>
      <c r="S864" s="2" t="s">
        <v>277</v>
      </c>
      <c r="T864" s="2" t="s">
        <v>1192</v>
      </c>
      <c r="U864" s="2" t="s">
        <v>1960</v>
      </c>
      <c r="V864" s="2">
        <v>0</v>
      </c>
      <c r="W864" s="2" t="s">
        <v>1961</v>
      </c>
      <c r="X864" s="2">
        <v>2026</v>
      </c>
      <c r="Y864" s="2" t="s">
        <v>40</v>
      </c>
      <c r="Z864" s="4"/>
      <c r="AA864" s="3">
        <v>46207</v>
      </c>
      <c r="AB864" s="2" t="s">
        <v>275</v>
      </c>
      <c r="AC864" s="2">
        <v>478888</v>
      </c>
    </row>
    <row r="865" spans="1:29" ht="39" x14ac:dyDescent="0.25">
      <c r="A865" s="2" t="s">
        <v>29</v>
      </c>
      <c r="B865" s="2" t="s">
        <v>42</v>
      </c>
      <c r="C865" s="2" t="s">
        <v>43</v>
      </c>
      <c r="D865" s="2" t="s">
        <v>32</v>
      </c>
      <c r="E865" s="2" t="s">
        <v>1957</v>
      </c>
      <c r="F865" s="2" t="s">
        <v>41</v>
      </c>
      <c r="G865" s="2">
        <v>1000</v>
      </c>
      <c r="H865" s="2">
        <v>1</v>
      </c>
      <c r="I865" s="3">
        <v>46207</v>
      </c>
      <c r="J865" s="4"/>
      <c r="K865" s="2">
        <v>4803457</v>
      </c>
      <c r="L865" s="2">
        <v>108960</v>
      </c>
      <c r="M865" s="2" t="s">
        <v>275</v>
      </c>
      <c r="N865" s="5">
        <v>46206</v>
      </c>
      <c r="O865" s="2" t="s">
        <v>1959</v>
      </c>
      <c r="P865" s="2" t="s">
        <v>36</v>
      </c>
      <c r="Q865" s="2" t="s">
        <v>1191</v>
      </c>
      <c r="R865" s="3">
        <v>46206</v>
      </c>
      <c r="S865" s="2" t="s">
        <v>277</v>
      </c>
      <c r="T865" s="2" t="s">
        <v>1192</v>
      </c>
      <c r="U865" s="2" t="s">
        <v>1960</v>
      </c>
      <c r="V865" s="2">
        <v>0</v>
      </c>
      <c r="W865" s="2" t="s">
        <v>1961</v>
      </c>
      <c r="X865" s="2">
        <v>2026</v>
      </c>
      <c r="Y865" s="2" t="s">
        <v>40</v>
      </c>
      <c r="Z865" s="4"/>
      <c r="AA865" s="3">
        <v>46207</v>
      </c>
      <c r="AB865" s="2" t="s">
        <v>275</v>
      </c>
      <c r="AC865" s="2">
        <v>478888</v>
      </c>
    </row>
    <row r="866" spans="1:29" ht="64.5" x14ac:dyDescent="0.25">
      <c r="A866" s="2" t="s">
        <v>29</v>
      </c>
      <c r="B866" s="2" t="s">
        <v>42</v>
      </c>
      <c r="C866" s="2" t="s">
        <v>43</v>
      </c>
      <c r="D866" s="2" t="s">
        <v>32</v>
      </c>
      <c r="E866" s="2" t="s">
        <v>1962</v>
      </c>
      <c r="F866" s="2" t="s">
        <v>1963</v>
      </c>
      <c r="G866" s="2">
        <v>4245000</v>
      </c>
      <c r="H866" s="2">
        <v>1</v>
      </c>
      <c r="I866" s="3">
        <v>46208</v>
      </c>
      <c r="J866" s="4"/>
      <c r="K866" s="2">
        <v>4807436</v>
      </c>
      <c r="L866" s="2">
        <v>30000</v>
      </c>
      <c r="M866" s="2" t="s">
        <v>235</v>
      </c>
      <c r="N866" s="5">
        <v>46207</v>
      </c>
      <c r="O866" s="2" t="s">
        <v>1964</v>
      </c>
      <c r="P866" s="2" t="s">
        <v>36</v>
      </c>
      <c r="Q866" s="2" t="s">
        <v>1965</v>
      </c>
      <c r="R866" s="3">
        <v>46207</v>
      </c>
      <c r="S866" s="2" t="s">
        <v>38</v>
      </c>
      <c r="T866" s="2" t="s">
        <v>1966</v>
      </c>
      <c r="U866" s="2" t="s">
        <v>1967</v>
      </c>
      <c r="V866" s="2" t="s">
        <v>1968</v>
      </c>
      <c r="W866" s="2" t="s">
        <v>1969</v>
      </c>
      <c r="X866" s="2">
        <v>2026</v>
      </c>
      <c r="Y866" s="2" t="s">
        <v>40</v>
      </c>
      <c r="Z866" s="4"/>
      <c r="AA866" s="3">
        <v>46207</v>
      </c>
      <c r="AB866" s="2" t="s">
        <v>235</v>
      </c>
      <c r="AC866" s="2">
        <v>478872</v>
      </c>
    </row>
    <row r="867" spans="1:29" ht="39" x14ac:dyDescent="0.25">
      <c r="A867" s="2" t="s">
        <v>29</v>
      </c>
      <c r="B867" s="2" t="s">
        <v>42</v>
      </c>
      <c r="C867" s="2" t="s">
        <v>43</v>
      </c>
      <c r="D867" s="2" t="s">
        <v>32</v>
      </c>
      <c r="E867" s="2" t="s">
        <v>1962</v>
      </c>
      <c r="F867" s="2" t="s">
        <v>41</v>
      </c>
      <c r="G867" s="2">
        <v>1000</v>
      </c>
      <c r="H867" s="2">
        <v>1</v>
      </c>
      <c r="I867" s="3">
        <v>46208</v>
      </c>
      <c r="J867" s="4"/>
      <c r="K867" s="2">
        <v>4807436</v>
      </c>
      <c r="L867" s="2">
        <v>30000</v>
      </c>
      <c r="M867" s="2" t="s">
        <v>235</v>
      </c>
      <c r="N867" s="5">
        <v>46207</v>
      </c>
      <c r="O867" s="2" t="s">
        <v>1964</v>
      </c>
      <c r="P867" s="2" t="s">
        <v>36</v>
      </c>
      <c r="Q867" s="2" t="s">
        <v>1965</v>
      </c>
      <c r="R867" s="3">
        <v>46207</v>
      </c>
      <c r="S867" s="2" t="s">
        <v>38</v>
      </c>
      <c r="T867" s="2" t="s">
        <v>1966</v>
      </c>
      <c r="U867" s="2" t="s">
        <v>1967</v>
      </c>
      <c r="V867" s="2" t="s">
        <v>1968</v>
      </c>
      <c r="W867" s="2" t="s">
        <v>1969</v>
      </c>
      <c r="X867" s="2">
        <v>2026</v>
      </c>
      <c r="Y867" s="2" t="s">
        <v>40</v>
      </c>
      <c r="Z867" s="4"/>
      <c r="AA867" s="3">
        <v>46207</v>
      </c>
      <c r="AB867" s="2" t="s">
        <v>235</v>
      </c>
      <c r="AC867" s="2">
        <v>478872</v>
      </c>
    </row>
    <row r="868" spans="1:29" ht="64.5" x14ac:dyDescent="0.25">
      <c r="A868" s="2" t="s">
        <v>29</v>
      </c>
      <c r="B868" s="2" t="s">
        <v>30</v>
      </c>
      <c r="C868" s="2" t="s">
        <v>31</v>
      </c>
      <c r="D868" s="2" t="s">
        <v>32</v>
      </c>
      <c r="E868" s="2" t="s">
        <v>1970</v>
      </c>
      <c r="F868" s="2" t="s">
        <v>1971</v>
      </c>
      <c r="G868" s="2">
        <v>2270000</v>
      </c>
      <c r="H868" s="2">
        <v>1</v>
      </c>
      <c r="I868" s="3">
        <v>46214</v>
      </c>
      <c r="J868" s="4"/>
      <c r="K868" s="2">
        <v>4807319</v>
      </c>
      <c r="L868" s="2">
        <v>0</v>
      </c>
      <c r="M868" s="2" t="s">
        <v>1972</v>
      </c>
      <c r="N868" s="4"/>
      <c r="O868" s="4"/>
      <c r="P868" s="2" t="s">
        <v>36</v>
      </c>
      <c r="Q868" s="4"/>
      <c r="R868" s="4"/>
      <c r="S868" s="2" t="s">
        <v>794</v>
      </c>
      <c r="T868" s="4"/>
      <c r="U868" s="4"/>
      <c r="V868" s="4"/>
      <c r="W868" s="2" t="s">
        <v>154</v>
      </c>
      <c r="X868" s="2">
        <v>2026</v>
      </c>
      <c r="Y868" s="2" t="s">
        <v>40</v>
      </c>
      <c r="Z868" s="4"/>
      <c r="AA868" s="3">
        <v>46207</v>
      </c>
      <c r="AB868" s="2" t="s">
        <v>1972</v>
      </c>
      <c r="AC868" s="2">
        <v>478868</v>
      </c>
    </row>
    <row r="869" spans="1:29" ht="51.75" x14ac:dyDescent="0.25">
      <c r="A869" s="2" t="s">
        <v>29</v>
      </c>
      <c r="B869" s="2" t="s">
        <v>30</v>
      </c>
      <c r="C869" s="2" t="s">
        <v>31</v>
      </c>
      <c r="D869" s="2" t="s">
        <v>32</v>
      </c>
      <c r="E869" s="2" t="s">
        <v>1970</v>
      </c>
      <c r="F869" s="2" t="s">
        <v>41</v>
      </c>
      <c r="G869" s="2">
        <v>1000</v>
      </c>
      <c r="H869" s="2">
        <v>1</v>
      </c>
      <c r="I869" s="3">
        <v>46214</v>
      </c>
      <c r="J869" s="4"/>
      <c r="K869" s="2">
        <v>4807319</v>
      </c>
      <c r="L869" s="2">
        <v>0</v>
      </c>
      <c r="M869" s="2" t="s">
        <v>1972</v>
      </c>
      <c r="N869" s="4"/>
      <c r="O869" s="4"/>
      <c r="P869" s="2" t="s">
        <v>36</v>
      </c>
      <c r="Q869" s="4"/>
      <c r="R869" s="4"/>
      <c r="S869" s="2" t="s">
        <v>794</v>
      </c>
      <c r="T869" s="4"/>
      <c r="U869" s="4"/>
      <c r="V869" s="4"/>
      <c r="W869" s="2" t="s">
        <v>154</v>
      </c>
      <c r="X869" s="2">
        <v>2026</v>
      </c>
      <c r="Y869" s="2" t="s">
        <v>40</v>
      </c>
      <c r="Z869" s="4"/>
      <c r="AA869" s="3">
        <v>46207</v>
      </c>
      <c r="AB869" s="2" t="s">
        <v>1972</v>
      </c>
      <c r="AC869" s="2">
        <v>478868</v>
      </c>
    </row>
    <row r="870" spans="1:29" ht="64.5" x14ac:dyDescent="0.25">
      <c r="A870" s="2" t="s">
        <v>29</v>
      </c>
      <c r="B870" s="2" t="s">
        <v>42</v>
      </c>
      <c r="C870" s="2" t="s">
        <v>43</v>
      </c>
      <c r="D870" s="2" t="s">
        <v>176</v>
      </c>
      <c r="E870" s="2" t="s">
        <v>1973</v>
      </c>
      <c r="F870" s="2" t="s">
        <v>1974</v>
      </c>
      <c r="G870" s="2">
        <v>2270000</v>
      </c>
      <c r="H870" s="2">
        <v>1</v>
      </c>
      <c r="I870" s="3">
        <v>46212</v>
      </c>
      <c r="J870" s="4"/>
      <c r="K870" s="2">
        <v>4802939</v>
      </c>
      <c r="L870" s="2">
        <v>45400</v>
      </c>
      <c r="M870" s="2" t="s">
        <v>826</v>
      </c>
      <c r="N870" s="5">
        <v>46212</v>
      </c>
      <c r="O870" s="2">
        <v>231</v>
      </c>
      <c r="P870" s="2" t="s">
        <v>181</v>
      </c>
      <c r="Q870" s="2" t="s">
        <v>50</v>
      </c>
      <c r="R870" s="3">
        <v>46212</v>
      </c>
      <c r="S870" s="2" t="s">
        <v>827</v>
      </c>
      <c r="T870" s="2" t="s">
        <v>52</v>
      </c>
      <c r="U870" s="4"/>
      <c r="V870" s="2">
        <v>0</v>
      </c>
      <c r="W870" s="2" t="s">
        <v>154</v>
      </c>
      <c r="X870" s="2">
        <v>2026</v>
      </c>
      <c r="Y870" s="2" t="s">
        <v>55</v>
      </c>
      <c r="Z870" s="4"/>
      <c r="AA870" s="3">
        <v>46207</v>
      </c>
      <c r="AB870" s="2" t="s">
        <v>826</v>
      </c>
      <c r="AC870" s="2">
        <v>478862</v>
      </c>
    </row>
    <row r="871" spans="1:29" ht="39" x14ac:dyDescent="0.25">
      <c r="A871" s="2" t="s">
        <v>29</v>
      </c>
      <c r="B871" s="2" t="s">
        <v>42</v>
      </c>
      <c r="C871" s="2" t="s">
        <v>43</v>
      </c>
      <c r="D871" s="2" t="s">
        <v>176</v>
      </c>
      <c r="E871" s="2" t="s">
        <v>1973</v>
      </c>
      <c r="F871" s="2" t="s">
        <v>41</v>
      </c>
      <c r="G871" s="2">
        <v>5000</v>
      </c>
      <c r="H871" s="2">
        <v>1</v>
      </c>
      <c r="I871" s="3">
        <v>46212</v>
      </c>
      <c r="J871" s="4"/>
      <c r="K871" s="2">
        <v>4802939</v>
      </c>
      <c r="L871" s="2">
        <v>45400</v>
      </c>
      <c r="M871" s="2" t="s">
        <v>826</v>
      </c>
      <c r="N871" s="5">
        <v>46212</v>
      </c>
      <c r="O871" s="2">
        <v>231</v>
      </c>
      <c r="P871" s="2" t="s">
        <v>181</v>
      </c>
      <c r="Q871" s="2" t="s">
        <v>50</v>
      </c>
      <c r="R871" s="3">
        <v>46212</v>
      </c>
      <c r="S871" s="2" t="s">
        <v>827</v>
      </c>
      <c r="T871" s="2" t="s">
        <v>52</v>
      </c>
      <c r="U871" s="4"/>
      <c r="V871" s="2">
        <v>0</v>
      </c>
      <c r="W871" s="2" t="s">
        <v>154</v>
      </c>
      <c r="X871" s="2">
        <v>2026</v>
      </c>
      <c r="Y871" s="2" t="s">
        <v>55</v>
      </c>
      <c r="Z871" s="4"/>
      <c r="AA871" s="3">
        <v>46207</v>
      </c>
      <c r="AB871" s="2" t="s">
        <v>826</v>
      </c>
      <c r="AC871" s="2">
        <v>478862</v>
      </c>
    </row>
    <row r="872" spans="1:29" ht="102.75" x14ac:dyDescent="0.25">
      <c r="A872" s="2" t="s">
        <v>29</v>
      </c>
      <c r="B872" s="2" t="s">
        <v>42</v>
      </c>
      <c r="C872" s="2" t="s">
        <v>43</v>
      </c>
      <c r="D872" s="2" t="s">
        <v>643</v>
      </c>
      <c r="E872" s="2" t="s">
        <v>1975</v>
      </c>
      <c r="F872" s="2" t="s">
        <v>56</v>
      </c>
      <c r="G872" s="2">
        <v>2269000</v>
      </c>
      <c r="H872" s="2">
        <v>1</v>
      </c>
      <c r="I872" s="3">
        <v>46208</v>
      </c>
      <c r="J872" s="4"/>
      <c r="K872" s="2">
        <v>4803511</v>
      </c>
      <c r="L872" s="2">
        <v>88800</v>
      </c>
      <c r="M872" s="2" t="s">
        <v>1976</v>
      </c>
      <c r="N872" s="5">
        <v>46207</v>
      </c>
      <c r="O872" s="2" t="s">
        <v>1977</v>
      </c>
      <c r="P872" s="2" t="s">
        <v>49</v>
      </c>
      <c r="Q872" s="2" t="s">
        <v>1978</v>
      </c>
      <c r="R872" s="3">
        <v>46207</v>
      </c>
      <c r="S872" s="2" t="s">
        <v>251</v>
      </c>
      <c r="T872" s="2" t="s">
        <v>1387</v>
      </c>
      <c r="U872" s="2">
        <v>0</v>
      </c>
      <c r="V872" s="2" t="s">
        <v>1979</v>
      </c>
      <c r="W872" s="2" t="s">
        <v>1451</v>
      </c>
      <c r="X872" s="2">
        <v>2026</v>
      </c>
      <c r="Y872" s="2" t="s">
        <v>55</v>
      </c>
      <c r="Z872" s="4"/>
      <c r="AA872" s="3">
        <v>46207</v>
      </c>
      <c r="AB872" s="2" t="s">
        <v>1976</v>
      </c>
      <c r="AC872" s="2">
        <v>478854</v>
      </c>
    </row>
    <row r="873" spans="1:29" ht="102.75" x14ac:dyDescent="0.25">
      <c r="A873" s="2" t="s">
        <v>29</v>
      </c>
      <c r="B873" s="2" t="s">
        <v>42</v>
      </c>
      <c r="C873" s="2" t="s">
        <v>43</v>
      </c>
      <c r="D873" s="2" t="s">
        <v>643</v>
      </c>
      <c r="E873" s="2" t="s">
        <v>1975</v>
      </c>
      <c r="F873" s="2" t="s">
        <v>1980</v>
      </c>
      <c r="G873" s="2">
        <v>2529000</v>
      </c>
      <c r="H873" s="2">
        <v>1</v>
      </c>
      <c r="I873" s="3">
        <v>46208</v>
      </c>
      <c r="J873" s="4"/>
      <c r="K873" s="2">
        <v>4803511</v>
      </c>
      <c r="L873" s="2">
        <v>88800</v>
      </c>
      <c r="M873" s="2" t="s">
        <v>1976</v>
      </c>
      <c r="N873" s="5">
        <v>46207</v>
      </c>
      <c r="O873" s="2" t="s">
        <v>1977</v>
      </c>
      <c r="P873" s="2" t="s">
        <v>49</v>
      </c>
      <c r="Q873" s="2" t="s">
        <v>1978</v>
      </c>
      <c r="R873" s="3">
        <v>46207</v>
      </c>
      <c r="S873" s="2" t="s">
        <v>251</v>
      </c>
      <c r="T873" s="2" t="s">
        <v>1387</v>
      </c>
      <c r="U873" s="2">
        <v>0</v>
      </c>
      <c r="V873" s="2" t="s">
        <v>1979</v>
      </c>
      <c r="W873" s="2" t="s">
        <v>1451</v>
      </c>
      <c r="X873" s="2">
        <v>2026</v>
      </c>
      <c r="Y873" s="2" t="s">
        <v>55</v>
      </c>
      <c r="Z873" s="4"/>
      <c r="AA873" s="3">
        <v>46207</v>
      </c>
      <c r="AB873" s="2" t="s">
        <v>1976</v>
      </c>
      <c r="AC873" s="2">
        <v>478854</v>
      </c>
    </row>
    <row r="874" spans="1:29" ht="102.75" x14ac:dyDescent="0.25">
      <c r="A874" s="2" t="s">
        <v>29</v>
      </c>
      <c r="B874" s="2" t="s">
        <v>42</v>
      </c>
      <c r="C874" s="2" t="s">
        <v>43</v>
      </c>
      <c r="D874" s="2" t="s">
        <v>643</v>
      </c>
      <c r="E874" s="2" t="s">
        <v>1975</v>
      </c>
      <c r="F874" s="2" t="s">
        <v>41</v>
      </c>
      <c r="G874" s="2">
        <v>5000</v>
      </c>
      <c r="H874" s="2">
        <v>1</v>
      </c>
      <c r="I874" s="3">
        <v>46208</v>
      </c>
      <c r="J874" s="4"/>
      <c r="K874" s="2">
        <v>4803511</v>
      </c>
      <c r="L874" s="2">
        <v>88800</v>
      </c>
      <c r="M874" s="2" t="s">
        <v>1976</v>
      </c>
      <c r="N874" s="5">
        <v>46207</v>
      </c>
      <c r="O874" s="2" t="s">
        <v>1977</v>
      </c>
      <c r="P874" s="2" t="s">
        <v>49</v>
      </c>
      <c r="Q874" s="2" t="s">
        <v>1978</v>
      </c>
      <c r="R874" s="3">
        <v>46207</v>
      </c>
      <c r="S874" s="2" t="s">
        <v>251</v>
      </c>
      <c r="T874" s="2" t="s">
        <v>1387</v>
      </c>
      <c r="U874" s="2">
        <v>0</v>
      </c>
      <c r="V874" s="2" t="s">
        <v>1979</v>
      </c>
      <c r="W874" s="2" t="s">
        <v>1451</v>
      </c>
      <c r="X874" s="2">
        <v>2026</v>
      </c>
      <c r="Y874" s="2" t="s">
        <v>55</v>
      </c>
      <c r="Z874" s="4"/>
      <c r="AA874" s="3">
        <v>46207</v>
      </c>
      <c r="AB874" s="2" t="s">
        <v>1976</v>
      </c>
      <c r="AC874" s="2">
        <v>478854</v>
      </c>
    </row>
    <row r="875" spans="1:29" ht="51.75" x14ac:dyDescent="0.25">
      <c r="A875" s="2" t="s">
        <v>29</v>
      </c>
      <c r="B875" s="2" t="s">
        <v>42</v>
      </c>
      <c r="C875" s="2" t="s">
        <v>31</v>
      </c>
      <c r="D875" s="2" t="s">
        <v>32</v>
      </c>
      <c r="E875" s="2" t="s">
        <v>1981</v>
      </c>
      <c r="F875" s="2" t="s">
        <v>1982</v>
      </c>
      <c r="G875" s="2">
        <v>3850000</v>
      </c>
      <c r="H875" s="2">
        <v>1</v>
      </c>
      <c r="I875" s="3">
        <v>46214</v>
      </c>
      <c r="J875" s="4"/>
      <c r="K875" s="2">
        <v>4807300</v>
      </c>
      <c r="L875" s="2">
        <v>30000</v>
      </c>
      <c r="M875" s="2" t="s">
        <v>235</v>
      </c>
      <c r="N875" s="4"/>
      <c r="O875" s="4"/>
      <c r="P875" s="2" t="s">
        <v>36</v>
      </c>
      <c r="Q875" s="4"/>
      <c r="R875" s="4"/>
      <c r="S875" s="2" t="s">
        <v>38</v>
      </c>
      <c r="T875" s="4"/>
      <c r="U875" s="4"/>
      <c r="V875" s="4"/>
      <c r="W875" s="2" t="s">
        <v>1983</v>
      </c>
      <c r="X875" s="2">
        <v>2026</v>
      </c>
      <c r="Y875" s="2" t="s">
        <v>40</v>
      </c>
      <c r="Z875" s="4"/>
      <c r="AA875" s="3">
        <v>46207</v>
      </c>
      <c r="AB875" s="2" t="s">
        <v>235</v>
      </c>
      <c r="AC875" s="2">
        <v>478842</v>
      </c>
    </row>
    <row r="876" spans="1:29" ht="39" x14ac:dyDescent="0.25">
      <c r="A876" s="2" t="s">
        <v>29</v>
      </c>
      <c r="B876" s="2" t="s">
        <v>42</v>
      </c>
      <c r="C876" s="2" t="s">
        <v>31</v>
      </c>
      <c r="D876" s="2" t="s">
        <v>32</v>
      </c>
      <c r="E876" s="2" t="s">
        <v>1981</v>
      </c>
      <c r="F876" s="2" t="s">
        <v>41</v>
      </c>
      <c r="G876" s="2">
        <v>1000</v>
      </c>
      <c r="H876" s="2">
        <v>1</v>
      </c>
      <c r="I876" s="3">
        <v>46214</v>
      </c>
      <c r="J876" s="4"/>
      <c r="K876" s="2">
        <v>4807300</v>
      </c>
      <c r="L876" s="2">
        <v>30000</v>
      </c>
      <c r="M876" s="2" t="s">
        <v>235</v>
      </c>
      <c r="N876" s="4"/>
      <c r="O876" s="4"/>
      <c r="P876" s="2" t="s">
        <v>36</v>
      </c>
      <c r="Q876" s="4"/>
      <c r="R876" s="4"/>
      <c r="S876" s="2" t="s">
        <v>38</v>
      </c>
      <c r="T876" s="4"/>
      <c r="U876" s="4"/>
      <c r="V876" s="4"/>
      <c r="W876" s="2" t="s">
        <v>1983</v>
      </c>
      <c r="X876" s="2">
        <v>2026</v>
      </c>
      <c r="Y876" s="2" t="s">
        <v>40</v>
      </c>
      <c r="Z876" s="4"/>
      <c r="AA876" s="3">
        <v>46207</v>
      </c>
      <c r="AB876" s="2" t="s">
        <v>235</v>
      </c>
      <c r="AC876" s="2">
        <v>478842</v>
      </c>
    </row>
    <row r="877" spans="1:29" ht="64.5" x14ac:dyDescent="0.25">
      <c r="A877" s="2" t="s">
        <v>29</v>
      </c>
      <c r="B877" s="2" t="s">
        <v>30</v>
      </c>
      <c r="C877" s="2" t="s">
        <v>31</v>
      </c>
      <c r="D877" s="2" t="s">
        <v>32</v>
      </c>
      <c r="E877" s="2" t="s">
        <v>1984</v>
      </c>
      <c r="F877" s="2" t="s">
        <v>1985</v>
      </c>
      <c r="G877" s="2">
        <v>2445000</v>
      </c>
      <c r="H877" s="2">
        <v>1</v>
      </c>
      <c r="I877" s="3">
        <v>46214</v>
      </c>
      <c r="J877" s="4"/>
      <c r="K877" s="2">
        <v>4807285</v>
      </c>
      <c r="L877" s="2">
        <v>0</v>
      </c>
      <c r="M877" s="2" t="s">
        <v>47</v>
      </c>
      <c r="N877" s="4"/>
      <c r="O877" s="4"/>
      <c r="P877" s="2" t="s">
        <v>36</v>
      </c>
      <c r="Q877" s="2" t="s">
        <v>183</v>
      </c>
      <c r="R877" s="4"/>
      <c r="S877" s="2" t="s">
        <v>51</v>
      </c>
      <c r="T877" s="4"/>
      <c r="U877" s="4"/>
      <c r="V877" s="4"/>
      <c r="W877" s="2" t="s">
        <v>313</v>
      </c>
      <c r="X877" s="2">
        <v>2025</v>
      </c>
      <c r="Y877" s="2" t="s">
        <v>40</v>
      </c>
      <c r="Z877" s="4"/>
      <c r="AA877" s="3">
        <v>46207</v>
      </c>
      <c r="AB877" s="2" t="s">
        <v>47</v>
      </c>
      <c r="AC877" s="2">
        <v>478836</v>
      </c>
    </row>
    <row r="878" spans="1:29" ht="51.75" x14ac:dyDescent="0.25">
      <c r="A878" s="2" t="s">
        <v>29</v>
      </c>
      <c r="B878" s="2" t="s">
        <v>30</v>
      </c>
      <c r="C878" s="2" t="s">
        <v>31</v>
      </c>
      <c r="D878" s="2" t="s">
        <v>32</v>
      </c>
      <c r="E878" s="2" t="s">
        <v>1984</v>
      </c>
      <c r="F878" s="2" t="s">
        <v>41</v>
      </c>
      <c r="G878" s="2">
        <v>1000</v>
      </c>
      <c r="H878" s="2">
        <v>1</v>
      </c>
      <c r="I878" s="3">
        <v>46214</v>
      </c>
      <c r="J878" s="4"/>
      <c r="K878" s="2">
        <v>4807285</v>
      </c>
      <c r="L878" s="2">
        <v>0</v>
      </c>
      <c r="M878" s="2" t="s">
        <v>47</v>
      </c>
      <c r="N878" s="4"/>
      <c r="O878" s="4"/>
      <c r="P878" s="2" t="s">
        <v>36</v>
      </c>
      <c r="Q878" s="2" t="s">
        <v>183</v>
      </c>
      <c r="R878" s="4"/>
      <c r="S878" s="2" t="s">
        <v>51</v>
      </c>
      <c r="T878" s="4"/>
      <c r="U878" s="4"/>
      <c r="V878" s="4"/>
      <c r="W878" s="2" t="s">
        <v>313</v>
      </c>
      <c r="X878" s="2">
        <v>2025</v>
      </c>
      <c r="Y878" s="2" t="s">
        <v>40</v>
      </c>
      <c r="Z878" s="4"/>
      <c r="AA878" s="3">
        <v>46207</v>
      </c>
      <c r="AB878" s="2" t="s">
        <v>47</v>
      </c>
      <c r="AC878" s="2">
        <v>478836</v>
      </c>
    </row>
    <row r="879" spans="1:29" ht="64.5" x14ac:dyDescent="0.25">
      <c r="A879" s="2" t="s">
        <v>29</v>
      </c>
      <c r="B879" s="2" t="s">
        <v>42</v>
      </c>
      <c r="C879" s="2" t="s">
        <v>43</v>
      </c>
      <c r="D879" s="2" t="s">
        <v>32</v>
      </c>
      <c r="E879" s="2" t="s">
        <v>1986</v>
      </c>
      <c r="F879" s="2" t="s">
        <v>1987</v>
      </c>
      <c r="G879" s="2">
        <v>2230000</v>
      </c>
      <c r="H879" s="2">
        <v>1</v>
      </c>
      <c r="I879" s="3">
        <v>46209</v>
      </c>
      <c r="J879" s="4"/>
      <c r="K879" s="2">
        <v>4807281</v>
      </c>
      <c r="L879" s="2">
        <v>44600</v>
      </c>
      <c r="M879" s="2" t="s">
        <v>749</v>
      </c>
      <c r="N879" s="5">
        <v>46207</v>
      </c>
      <c r="O879" s="2" t="s">
        <v>1988</v>
      </c>
      <c r="P879" s="2" t="s">
        <v>36</v>
      </c>
      <c r="Q879" s="2" t="s">
        <v>669</v>
      </c>
      <c r="R879" s="3">
        <v>46207</v>
      </c>
      <c r="S879" s="2" t="s">
        <v>752</v>
      </c>
      <c r="T879" s="2" t="s">
        <v>670</v>
      </c>
      <c r="U879" s="2" t="s">
        <v>1989</v>
      </c>
      <c r="V879" s="2">
        <v>0</v>
      </c>
      <c r="W879" s="2" t="s">
        <v>1990</v>
      </c>
      <c r="X879" s="2">
        <v>2025</v>
      </c>
      <c r="Y879" s="2" t="s">
        <v>40</v>
      </c>
      <c r="Z879" s="4"/>
      <c r="AA879" s="3">
        <v>46207</v>
      </c>
      <c r="AB879" s="2" t="s">
        <v>749</v>
      </c>
      <c r="AC879" s="2">
        <v>478832</v>
      </c>
    </row>
    <row r="880" spans="1:29" ht="64.5" x14ac:dyDescent="0.25">
      <c r="A880" s="2" t="s">
        <v>29</v>
      </c>
      <c r="B880" s="2" t="s">
        <v>42</v>
      </c>
      <c r="C880" s="2" t="s">
        <v>43</v>
      </c>
      <c r="D880" s="2" t="s">
        <v>32</v>
      </c>
      <c r="E880" s="2" t="s">
        <v>1986</v>
      </c>
      <c r="F880" s="2" t="s">
        <v>41</v>
      </c>
      <c r="G880" s="2">
        <v>1000</v>
      </c>
      <c r="H880" s="2">
        <v>1</v>
      </c>
      <c r="I880" s="3">
        <v>46209</v>
      </c>
      <c r="J880" s="4"/>
      <c r="K880" s="2">
        <v>4807281</v>
      </c>
      <c r="L880" s="2">
        <v>44600</v>
      </c>
      <c r="M880" s="2" t="s">
        <v>749</v>
      </c>
      <c r="N880" s="5">
        <v>46207</v>
      </c>
      <c r="O880" s="2" t="s">
        <v>1988</v>
      </c>
      <c r="P880" s="2" t="s">
        <v>36</v>
      </c>
      <c r="Q880" s="2" t="s">
        <v>669</v>
      </c>
      <c r="R880" s="3">
        <v>46207</v>
      </c>
      <c r="S880" s="2" t="s">
        <v>752</v>
      </c>
      <c r="T880" s="2" t="s">
        <v>670</v>
      </c>
      <c r="U880" s="2" t="s">
        <v>1989</v>
      </c>
      <c r="V880" s="2">
        <v>0</v>
      </c>
      <c r="W880" s="2" t="s">
        <v>1990</v>
      </c>
      <c r="X880" s="2">
        <v>2025</v>
      </c>
      <c r="Y880" s="2" t="s">
        <v>40</v>
      </c>
      <c r="Z880" s="4"/>
      <c r="AA880" s="3">
        <v>46207</v>
      </c>
      <c r="AB880" s="2" t="s">
        <v>749</v>
      </c>
      <c r="AC880" s="2">
        <v>478832</v>
      </c>
    </row>
    <row r="881" spans="1:29" ht="102.75" x14ac:dyDescent="0.25">
      <c r="A881" s="2" t="s">
        <v>29</v>
      </c>
      <c r="B881" s="2" t="s">
        <v>42</v>
      </c>
      <c r="C881" s="2" t="s">
        <v>43</v>
      </c>
      <c r="D881" s="2" t="s">
        <v>32</v>
      </c>
      <c r="E881" s="2" t="s">
        <v>1991</v>
      </c>
      <c r="F881" s="2" t="s">
        <v>1992</v>
      </c>
      <c r="G881" s="2">
        <v>2170000</v>
      </c>
      <c r="H881" s="2">
        <v>1</v>
      </c>
      <c r="I881" s="3">
        <v>46207</v>
      </c>
      <c r="J881" s="4"/>
      <c r="K881" s="2">
        <v>4806727</v>
      </c>
      <c r="L881" s="2">
        <v>20000</v>
      </c>
      <c r="M881" s="2" t="s">
        <v>35</v>
      </c>
      <c r="N881" s="5">
        <v>46207</v>
      </c>
      <c r="O881" s="2" t="s">
        <v>1993</v>
      </c>
      <c r="P881" s="2" t="s">
        <v>36</v>
      </c>
      <c r="Q881" s="2" t="s">
        <v>1000</v>
      </c>
      <c r="R881" s="3">
        <v>46207</v>
      </c>
      <c r="S881" s="2" t="s">
        <v>38</v>
      </c>
      <c r="T881" s="2" t="s">
        <v>72</v>
      </c>
      <c r="U881" s="2" t="s">
        <v>883</v>
      </c>
      <c r="V881" s="2" t="s">
        <v>723</v>
      </c>
      <c r="W881" s="2" t="s">
        <v>254</v>
      </c>
      <c r="X881" s="2">
        <v>2026</v>
      </c>
      <c r="Y881" s="2" t="s">
        <v>40</v>
      </c>
      <c r="Z881" s="4"/>
      <c r="AA881" s="3">
        <v>46207</v>
      </c>
      <c r="AB881" s="2" t="s">
        <v>35</v>
      </c>
      <c r="AC881" s="2">
        <v>478830</v>
      </c>
    </row>
    <row r="882" spans="1:29" ht="102.75" x14ac:dyDescent="0.25">
      <c r="A882" s="2" t="s">
        <v>29</v>
      </c>
      <c r="B882" s="2" t="s">
        <v>42</v>
      </c>
      <c r="C882" s="2" t="s">
        <v>43</v>
      </c>
      <c r="D882" s="2" t="s">
        <v>32</v>
      </c>
      <c r="E882" s="2" t="s">
        <v>1991</v>
      </c>
      <c r="F882" s="2" t="s">
        <v>41</v>
      </c>
      <c r="G882" s="2">
        <v>1000</v>
      </c>
      <c r="H882" s="2">
        <v>1</v>
      </c>
      <c r="I882" s="3">
        <v>46207</v>
      </c>
      <c r="J882" s="4"/>
      <c r="K882" s="2">
        <v>4806727</v>
      </c>
      <c r="L882" s="2">
        <v>20000</v>
      </c>
      <c r="M882" s="2" t="s">
        <v>35</v>
      </c>
      <c r="N882" s="5">
        <v>46207</v>
      </c>
      <c r="O882" s="2" t="s">
        <v>1993</v>
      </c>
      <c r="P882" s="2" t="s">
        <v>36</v>
      </c>
      <c r="Q882" s="2" t="s">
        <v>1000</v>
      </c>
      <c r="R882" s="3">
        <v>46207</v>
      </c>
      <c r="S882" s="2" t="s">
        <v>38</v>
      </c>
      <c r="T882" s="2" t="s">
        <v>72</v>
      </c>
      <c r="U882" s="2" t="s">
        <v>883</v>
      </c>
      <c r="V882" s="2" t="s">
        <v>723</v>
      </c>
      <c r="W882" s="2" t="s">
        <v>254</v>
      </c>
      <c r="X882" s="2">
        <v>2026</v>
      </c>
      <c r="Y882" s="2" t="s">
        <v>40</v>
      </c>
      <c r="Z882" s="4"/>
      <c r="AA882" s="3">
        <v>46207</v>
      </c>
      <c r="AB882" s="2" t="s">
        <v>35</v>
      </c>
      <c r="AC882" s="2">
        <v>478830</v>
      </c>
    </row>
    <row r="883" spans="1:29" ht="102.75" x14ac:dyDescent="0.25">
      <c r="A883" s="2" t="s">
        <v>29</v>
      </c>
      <c r="B883" s="2" t="s">
        <v>42</v>
      </c>
      <c r="C883" s="2" t="s">
        <v>43</v>
      </c>
      <c r="D883" s="2" t="s">
        <v>32</v>
      </c>
      <c r="E883" s="2" t="s">
        <v>1994</v>
      </c>
      <c r="F883" s="2" t="s">
        <v>1995</v>
      </c>
      <c r="G883" s="2">
        <v>2682000</v>
      </c>
      <c r="H883" s="2">
        <v>1</v>
      </c>
      <c r="I883" s="3">
        <v>46207</v>
      </c>
      <c r="J883" s="4"/>
      <c r="K883" s="2">
        <v>4785333</v>
      </c>
      <c r="L883" s="2">
        <v>20000</v>
      </c>
      <c r="M883" s="2" t="s">
        <v>35</v>
      </c>
      <c r="N883" s="5">
        <v>46207</v>
      </c>
      <c r="O883" s="2" t="s">
        <v>1996</v>
      </c>
      <c r="P883" s="2" t="s">
        <v>36</v>
      </c>
      <c r="Q883" s="2" t="s">
        <v>128</v>
      </c>
      <c r="R883" s="3">
        <v>46207</v>
      </c>
      <c r="S883" s="2" t="s">
        <v>38</v>
      </c>
      <c r="T883" s="2" t="s">
        <v>129</v>
      </c>
      <c r="U883" s="2" t="s">
        <v>162</v>
      </c>
      <c r="V883" s="2" t="s">
        <v>1997</v>
      </c>
      <c r="W883" s="2" t="s">
        <v>1998</v>
      </c>
      <c r="X883" s="2">
        <v>2025</v>
      </c>
      <c r="Y883" s="2" t="s">
        <v>40</v>
      </c>
      <c r="Z883" s="4"/>
      <c r="AA883" s="3">
        <v>46207</v>
      </c>
      <c r="AB883" s="2" t="s">
        <v>35</v>
      </c>
      <c r="AC883" s="2">
        <v>478820</v>
      </c>
    </row>
    <row r="884" spans="1:29" ht="102.75" x14ac:dyDescent="0.25">
      <c r="A884" s="2" t="s">
        <v>29</v>
      </c>
      <c r="B884" s="2" t="s">
        <v>42</v>
      </c>
      <c r="C884" s="2" t="s">
        <v>43</v>
      </c>
      <c r="D884" s="2" t="s">
        <v>32</v>
      </c>
      <c r="E884" s="2" t="s">
        <v>1994</v>
      </c>
      <c r="F884" s="2" t="s">
        <v>41</v>
      </c>
      <c r="G884" s="2">
        <v>1000</v>
      </c>
      <c r="H884" s="2">
        <v>1</v>
      </c>
      <c r="I884" s="3">
        <v>46207</v>
      </c>
      <c r="J884" s="4"/>
      <c r="K884" s="2">
        <v>4785333</v>
      </c>
      <c r="L884" s="2">
        <v>20000</v>
      </c>
      <c r="M884" s="2" t="s">
        <v>35</v>
      </c>
      <c r="N884" s="5">
        <v>46207</v>
      </c>
      <c r="O884" s="2" t="s">
        <v>1996</v>
      </c>
      <c r="P884" s="2" t="s">
        <v>36</v>
      </c>
      <c r="Q884" s="2" t="s">
        <v>128</v>
      </c>
      <c r="R884" s="3">
        <v>46207</v>
      </c>
      <c r="S884" s="2" t="s">
        <v>38</v>
      </c>
      <c r="T884" s="2" t="s">
        <v>129</v>
      </c>
      <c r="U884" s="2" t="s">
        <v>162</v>
      </c>
      <c r="V884" s="2" t="s">
        <v>1997</v>
      </c>
      <c r="W884" s="2" t="s">
        <v>1998</v>
      </c>
      <c r="X884" s="2">
        <v>2025</v>
      </c>
      <c r="Y884" s="2" t="s">
        <v>40</v>
      </c>
      <c r="Z884" s="4"/>
      <c r="AA884" s="3">
        <v>46207</v>
      </c>
      <c r="AB884" s="2" t="s">
        <v>35</v>
      </c>
      <c r="AC884" s="2">
        <v>478820</v>
      </c>
    </row>
    <row r="885" spans="1:29" ht="64.5" x14ac:dyDescent="0.25">
      <c r="A885" s="2" t="s">
        <v>29</v>
      </c>
      <c r="B885" s="2" t="s">
        <v>42</v>
      </c>
      <c r="C885" s="2" t="s">
        <v>43</v>
      </c>
      <c r="D885" s="2" t="s">
        <v>32</v>
      </c>
      <c r="E885" s="2" t="s">
        <v>1999</v>
      </c>
      <c r="F885" s="2" t="s">
        <v>2000</v>
      </c>
      <c r="G885" s="2">
        <v>3590000</v>
      </c>
      <c r="H885" s="2">
        <v>1</v>
      </c>
      <c r="I885" s="3">
        <v>46213</v>
      </c>
      <c r="J885" s="4"/>
      <c r="K885" s="2">
        <v>4807192</v>
      </c>
      <c r="L885" s="2">
        <v>30000</v>
      </c>
      <c r="M885" s="2" t="s">
        <v>235</v>
      </c>
      <c r="N885" s="5">
        <v>46207</v>
      </c>
      <c r="O885" s="2" t="s">
        <v>2001</v>
      </c>
      <c r="P885" s="2" t="s">
        <v>36</v>
      </c>
      <c r="Q885" s="2" t="s">
        <v>410</v>
      </c>
      <c r="R885" s="3">
        <v>46208</v>
      </c>
      <c r="S885" s="2" t="s">
        <v>38</v>
      </c>
      <c r="T885" s="2" t="s">
        <v>411</v>
      </c>
      <c r="U885" s="2" t="s">
        <v>2002</v>
      </c>
      <c r="V885" s="2" t="s">
        <v>441</v>
      </c>
      <c r="W885" s="2" t="s">
        <v>1463</v>
      </c>
      <c r="X885" s="2">
        <v>2026</v>
      </c>
      <c r="Y885" s="2" t="s">
        <v>40</v>
      </c>
      <c r="Z885" s="4"/>
      <c r="AA885" s="3">
        <v>46207</v>
      </c>
      <c r="AB885" s="2" t="s">
        <v>235</v>
      </c>
      <c r="AC885" s="2">
        <v>478818</v>
      </c>
    </row>
    <row r="886" spans="1:29" ht="39" x14ac:dyDescent="0.25">
      <c r="A886" s="2" t="s">
        <v>29</v>
      </c>
      <c r="B886" s="2" t="s">
        <v>42</v>
      </c>
      <c r="C886" s="2" t="s">
        <v>43</v>
      </c>
      <c r="D886" s="2" t="s">
        <v>32</v>
      </c>
      <c r="E886" s="2" t="s">
        <v>1999</v>
      </c>
      <c r="F886" s="2" t="s">
        <v>41</v>
      </c>
      <c r="G886" s="2">
        <v>1000</v>
      </c>
      <c r="H886" s="2">
        <v>1</v>
      </c>
      <c r="I886" s="3">
        <v>46213</v>
      </c>
      <c r="J886" s="4"/>
      <c r="K886" s="2">
        <v>4807192</v>
      </c>
      <c r="L886" s="2">
        <v>30000</v>
      </c>
      <c r="M886" s="2" t="s">
        <v>235</v>
      </c>
      <c r="N886" s="5">
        <v>46207</v>
      </c>
      <c r="O886" s="2" t="s">
        <v>2001</v>
      </c>
      <c r="P886" s="2" t="s">
        <v>36</v>
      </c>
      <c r="Q886" s="2" t="s">
        <v>410</v>
      </c>
      <c r="R886" s="3">
        <v>46208</v>
      </c>
      <c r="S886" s="2" t="s">
        <v>38</v>
      </c>
      <c r="T886" s="2" t="s">
        <v>411</v>
      </c>
      <c r="U886" s="2" t="s">
        <v>2002</v>
      </c>
      <c r="V886" s="2" t="s">
        <v>441</v>
      </c>
      <c r="W886" s="2" t="s">
        <v>1463</v>
      </c>
      <c r="X886" s="2">
        <v>2026</v>
      </c>
      <c r="Y886" s="2" t="s">
        <v>40</v>
      </c>
      <c r="Z886" s="4"/>
      <c r="AA886" s="3">
        <v>46207</v>
      </c>
      <c r="AB886" s="2" t="s">
        <v>235</v>
      </c>
      <c r="AC886" s="2">
        <v>478818</v>
      </c>
    </row>
    <row r="887" spans="1:29" ht="51.75" x14ac:dyDescent="0.25">
      <c r="A887" s="2" t="s">
        <v>29</v>
      </c>
      <c r="B887" s="2" t="s">
        <v>30</v>
      </c>
      <c r="C887" s="2" t="s">
        <v>31</v>
      </c>
      <c r="D887" s="2" t="s">
        <v>32</v>
      </c>
      <c r="E887" s="2" t="s">
        <v>2003</v>
      </c>
      <c r="F887" s="2" t="s">
        <v>2004</v>
      </c>
      <c r="G887" s="2">
        <v>4600000</v>
      </c>
      <c r="H887" s="2">
        <v>1</v>
      </c>
      <c r="I887" s="3">
        <v>46214</v>
      </c>
      <c r="J887" s="4"/>
      <c r="K887" s="2">
        <v>4807056</v>
      </c>
      <c r="L887" s="2">
        <v>0</v>
      </c>
      <c r="M887" s="2" t="s">
        <v>275</v>
      </c>
      <c r="N887" s="4"/>
      <c r="O887" s="4"/>
      <c r="P887" s="2" t="s">
        <v>36</v>
      </c>
      <c r="Q887" s="4"/>
      <c r="R887" s="4"/>
      <c r="S887" s="2" t="s">
        <v>794</v>
      </c>
      <c r="T887" s="4"/>
      <c r="U887" s="4"/>
      <c r="V887" s="4"/>
      <c r="W887" s="2" t="s">
        <v>2005</v>
      </c>
      <c r="X887" s="2">
        <v>2026</v>
      </c>
      <c r="Y887" s="2" t="s">
        <v>40</v>
      </c>
      <c r="Z887" s="4"/>
      <c r="AA887" s="3">
        <v>46207</v>
      </c>
      <c r="AB887" s="2" t="s">
        <v>275</v>
      </c>
      <c r="AC887" s="2">
        <v>478796</v>
      </c>
    </row>
    <row r="888" spans="1:29" ht="39" x14ac:dyDescent="0.25">
      <c r="A888" s="2" t="s">
        <v>29</v>
      </c>
      <c r="B888" s="2" t="s">
        <v>30</v>
      </c>
      <c r="C888" s="2" t="s">
        <v>31</v>
      </c>
      <c r="D888" s="2" t="s">
        <v>32</v>
      </c>
      <c r="E888" s="2" t="s">
        <v>2003</v>
      </c>
      <c r="F888" s="2" t="s">
        <v>41</v>
      </c>
      <c r="G888" s="2">
        <v>1000</v>
      </c>
      <c r="H888" s="2">
        <v>1</v>
      </c>
      <c r="I888" s="3">
        <v>46214</v>
      </c>
      <c r="J888" s="4"/>
      <c r="K888" s="2">
        <v>4807056</v>
      </c>
      <c r="L888" s="2">
        <v>0</v>
      </c>
      <c r="M888" s="2" t="s">
        <v>275</v>
      </c>
      <c r="N888" s="4"/>
      <c r="O888" s="4"/>
      <c r="P888" s="2" t="s">
        <v>36</v>
      </c>
      <c r="Q888" s="4"/>
      <c r="R888" s="4"/>
      <c r="S888" s="2" t="s">
        <v>794</v>
      </c>
      <c r="T888" s="4"/>
      <c r="U888" s="4"/>
      <c r="V888" s="4"/>
      <c r="W888" s="2" t="s">
        <v>2005</v>
      </c>
      <c r="X888" s="2">
        <v>2026</v>
      </c>
      <c r="Y888" s="2" t="s">
        <v>40</v>
      </c>
      <c r="Z888" s="4"/>
      <c r="AA888" s="3">
        <v>46207</v>
      </c>
      <c r="AB888" s="2" t="s">
        <v>275</v>
      </c>
      <c r="AC888" s="2">
        <v>478796</v>
      </c>
    </row>
    <row r="889" spans="1:29" ht="102.75" x14ac:dyDescent="0.25">
      <c r="A889" s="2" t="s">
        <v>29</v>
      </c>
      <c r="B889" s="2" t="s">
        <v>42</v>
      </c>
      <c r="C889" s="2" t="s">
        <v>43</v>
      </c>
      <c r="D889" s="2" t="s">
        <v>32</v>
      </c>
      <c r="E889" s="2" t="s">
        <v>2006</v>
      </c>
      <c r="F889" s="2" t="s">
        <v>2007</v>
      </c>
      <c r="G889" s="2">
        <v>1313000</v>
      </c>
      <c r="H889" s="2">
        <v>1</v>
      </c>
      <c r="I889" s="3">
        <v>46207</v>
      </c>
      <c r="J889" s="4"/>
      <c r="K889" s="2">
        <v>4806891</v>
      </c>
      <c r="L889" s="2">
        <v>10000</v>
      </c>
      <c r="M889" s="2" t="s">
        <v>35</v>
      </c>
      <c r="N889" s="5">
        <v>46207</v>
      </c>
      <c r="O889" s="2" t="s">
        <v>2008</v>
      </c>
      <c r="P889" s="2" t="s">
        <v>36</v>
      </c>
      <c r="Q889" s="2" t="s">
        <v>88</v>
      </c>
      <c r="R889" s="3">
        <v>46207</v>
      </c>
      <c r="S889" s="2" t="s">
        <v>38</v>
      </c>
      <c r="T889" s="2" t="s">
        <v>2009</v>
      </c>
      <c r="U889" s="2">
        <v>0</v>
      </c>
      <c r="V889" s="2">
        <v>0</v>
      </c>
      <c r="W889" s="2" t="s">
        <v>2010</v>
      </c>
      <c r="X889" s="2">
        <v>2026</v>
      </c>
      <c r="Y889" s="2" t="s">
        <v>40</v>
      </c>
      <c r="Z889" s="4"/>
      <c r="AA889" s="3">
        <v>46207</v>
      </c>
      <c r="AB889" s="2" t="s">
        <v>35</v>
      </c>
      <c r="AC889" s="2">
        <v>478726</v>
      </c>
    </row>
    <row r="890" spans="1:29" ht="102.75" x14ac:dyDescent="0.25">
      <c r="A890" s="2" t="s">
        <v>29</v>
      </c>
      <c r="B890" s="2" t="s">
        <v>42</v>
      </c>
      <c r="C890" s="2" t="s">
        <v>43</v>
      </c>
      <c r="D890" s="2" t="s">
        <v>32</v>
      </c>
      <c r="E890" s="2" t="s">
        <v>2006</v>
      </c>
      <c r="F890" s="2" t="s">
        <v>41</v>
      </c>
      <c r="G890" s="2">
        <v>1000</v>
      </c>
      <c r="H890" s="2">
        <v>1</v>
      </c>
      <c r="I890" s="3">
        <v>46207</v>
      </c>
      <c r="J890" s="4"/>
      <c r="K890" s="2">
        <v>4806891</v>
      </c>
      <c r="L890" s="2">
        <v>10000</v>
      </c>
      <c r="M890" s="2" t="s">
        <v>35</v>
      </c>
      <c r="N890" s="5">
        <v>46207</v>
      </c>
      <c r="O890" s="2" t="s">
        <v>2008</v>
      </c>
      <c r="P890" s="2" t="s">
        <v>36</v>
      </c>
      <c r="Q890" s="2" t="s">
        <v>88</v>
      </c>
      <c r="R890" s="3">
        <v>46207</v>
      </c>
      <c r="S890" s="2" t="s">
        <v>38</v>
      </c>
      <c r="T890" s="2" t="s">
        <v>2009</v>
      </c>
      <c r="U890" s="2">
        <v>0</v>
      </c>
      <c r="V890" s="2">
        <v>0</v>
      </c>
      <c r="W890" s="2" t="s">
        <v>2010</v>
      </c>
      <c r="X890" s="2">
        <v>2026</v>
      </c>
      <c r="Y890" s="2" t="s">
        <v>40</v>
      </c>
      <c r="Z890" s="4"/>
      <c r="AA890" s="3">
        <v>46207</v>
      </c>
      <c r="AB890" s="2" t="s">
        <v>35</v>
      </c>
      <c r="AC890" s="2">
        <v>478726</v>
      </c>
    </row>
    <row r="891" spans="1:29" ht="64.5" x14ac:dyDescent="0.25">
      <c r="A891" s="2" t="s">
        <v>29</v>
      </c>
      <c r="B891" s="2" t="s">
        <v>42</v>
      </c>
      <c r="C891" s="2" t="s">
        <v>43</v>
      </c>
      <c r="D891" s="2" t="s">
        <v>732</v>
      </c>
      <c r="E891" s="2" t="s">
        <v>2011</v>
      </c>
      <c r="F891" s="2" t="s">
        <v>2012</v>
      </c>
      <c r="G891" s="2">
        <v>2130000</v>
      </c>
      <c r="H891" s="2">
        <v>1</v>
      </c>
      <c r="I891" s="3">
        <v>46210</v>
      </c>
      <c r="J891" s="4"/>
      <c r="K891" s="2">
        <v>4806675</v>
      </c>
      <c r="L891" s="2">
        <v>42600</v>
      </c>
      <c r="M891" s="2" t="s">
        <v>287</v>
      </c>
      <c r="N891" s="5">
        <v>46207</v>
      </c>
      <c r="O891" s="2">
        <v>634</v>
      </c>
      <c r="P891" s="2" t="s">
        <v>181</v>
      </c>
      <c r="Q891" s="2" t="s">
        <v>71</v>
      </c>
      <c r="R891" s="3">
        <v>46210</v>
      </c>
      <c r="S891" s="2" t="s">
        <v>288</v>
      </c>
      <c r="T891" s="2" t="s">
        <v>72</v>
      </c>
      <c r="U891" s="2">
        <v>0</v>
      </c>
      <c r="V891" s="2">
        <v>0</v>
      </c>
      <c r="W891" s="2" t="s">
        <v>321</v>
      </c>
      <c r="X891" s="2">
        <v>2026</v>
      </c>
      <c r="Y891" s="2" t="s">
        <v>55</v>
      </c>
      <c r="Z891" s="4"/>
      <c r="AA891" s="3">
        <v>46207</v>
      </c>
      <c r="AB891" s="2" t="s">
        <v>287</v>
      </c>
      <c r="AC891" s="2">
        <v>478710</v>
      </c>
    </row>
    <row r="892" spans="1:29" ht="51.75" x14ac:dyDescent="0.25">
      <c r="A892" s="2" t="s">
        <v>29</v>
      </c>
      <c r="B892" s="2" t="s">
        <v>42</v>
      </c>
      <c r="C892" s="2" t="s">
        <v>43</v>
      </c>
      <c r="D892" s="2" t="s">
        <v>732</v>
      </c>
      <c r="E892" s="2" t="s">
        <v>2011</v>
      </c>
      <c r="F892" s="2" t="s">
        <v>41</v>
      </c>
      <c r="G892" s="2">
        <v>5000</v>
      </c>
      <c r="H892" s="2">
        <v>1</v>
      </c>
      <c r="I892" s="3">
        <v>46210</v>
      </c>
      <c r="J892" s="4"/>
      <c r="K892" s="2">
        <v>4806675</v>
      </c>
      <c r="L892" s="2">
        <v>42600</v>
      </c>
      <c r="M892" s="2" t="s">
        <v>287</v>
      </c>
      <c r="N892" s="5">
        <v>46207</v>
      </c>
      <c r="O892" s="2">
        <v>634</v>
      </c>
      <c r="P892" s="2" t="s">
        <v>181</v>
      </c>
      <c r="Q892" s="2" t="s">
        <v>71</v>
      </c>
      <c r="R892" s="3">
        <v>46210</v>
      </c>
      <c r="S892" s="2" t="s">
        <v>288</v>
      </c>
      <c r="T892" s="2" t="s">
        <v>72</v>
      </c>
      <c r="U892" s="2">
        <v>0</v>
      </c>
      <c r="V892" s="2">
        <v>0</v>
      </c>
      <c r="W892" s="2" t="s">
        <v>321</v>
      </c>
      <c r="X892" s="2">
        <v>2026</v>
      </c>
      <c r="Y892" s="2" t="s">
        <v>55</v>
      </c>
      <c r="Z892" s="4"/>
      <c r="AA892" s="3">
        <v>46207</v>
      </c>
      <c r="AB892" s="2" t="s">
        <v>287</v>
      </c>
      <c r="AC892" s="2">
        <v>478710</v>
      </c>
    </row>
    <row r="893" spans="1:29" ht="51.75" x14ac:dyDescent="0.25">
      <c r="A893" s="2" t="s">
        <v>29</v>
      </c>
      <c r="B893" s="2" t="s">
        <v>42</v>
      </c>
      <c r="C893" s="2" t="s">
        <v>43</v>
      </c>
      <c r="D893" s="2" t="s">
        <v>32</v>
      </c>
      <c r="E893" s="2" t="s">
        <v>2013</v>
      </c>
      <c r="F893" s="2" t="s">
        <v>2014</v>
      </c>
      <c r="G893" s="2">
        <v>3290000</v>
      </c>
      <c r="H893" s="2">
        <v>1</v>
      </c>
      <c r="I893" s="3">
        <v>46209</v>
      </c>
      <c r="J893" s="4"/>
      <c r="K893" s="2">
        <v>4806886</v>
      </c>
      <c r="L893" s="2">
        <v>30000</v>
      </c>
      <c r="M893" s="2" t="s">
        <v>126</v>
      </c>
      <c r="N893" s="5">
        <v>46209</v>
      </c>
      <c r="O893" s="2" t="s">
        <v>2015</v>
      </c>
      <c r="P893" s="2" t="s">
        <v>36</v>
      </c>
      <c r="Q893" s="2" t="s">
        <v>1861</v>
      </c>
      <c r="R893" s="3">
        <v>46209</v>
      </c>
      <c r="S893" s="2" t="s">
        <v>38</v>
      </c>
      <c r="T893" s="2" t="s">
        <v>1862</v>
      </c>
      <c r="U893" s="2">
        <v>0</v>
      </c>
      <c r="V893" s="2" t="s">
        <v>2016</v>
      </c>
      <c r="W893" s="2" t="s">
        <v>1268</v>
      </c>
      <c r="X893" s="2">
        <v>2025</v>
      </c>
      <c r="Y893" s="2" t="s">
        <v>40</v>
      </c>
      <c r="Z893" s="4"/>
      <c r="AA893" s="3">
        <v>46207</v>
      </c>
      <c r="AB893" s="2" t="s">
        <v>126</v>
      </c>
      <c r="AC893" s="2">
        <v>478700</v>
      </c>
    </row>
    <row r="894" spans="1:29" ht="51.75" x14ac:dyDescent="0.25">
      <c r="A894" s="2" t="s">
        <v>29</v>
      </c>
      <c r="B894" s="2" t="s">
        <v>42</v>
      </c>
      <c r="C894" s="2" t="s">
        <v>43</v>
      </c>
      <c r="D894" s="2" t="s">
        <v>32</v>
      </c>
      <c r="E894" s="2" t="s">
        <v>2013</v>
      </c>
      <c r="F894" s="2" t="s">
        <v>41</v>
      </c>
      <c r="G894" s="2">
        <v>1000</v>
      </c>
      <c r="H894" s="2">
        <v>1</v>
      </c>
      <c r="I894" s="3">
        <v>46209</v>
      </c>
      <c r="J894" s="4"/>
      <c r="K894" s="2">
        <v>4806886</v>
      </c>
      <c r="L894" s="2">
        <v>30000</v>
      </c>
      <c r="M894" s="2" t="s">
        <v>126</v>
      </c>
      <c r="N894" s="5">
        <v>46209</v>
      </c>
      <c r="O894" s="2" t="s">
        <v>2015</v>
      </c>
      <c r="P894" s="2" t="s">
        <v>36</v>
      </c>
      <c r="Q894" s="2" t="s">
        <v>1861</v>
      </c>
      <c r="R894" s="3">
        <v>46209</v>
      </c>
      <c r="S894" s="2" t="s">
        <v>38</v>
      </c>
      <c r="T894" s="2" t="s">
        <v>1862</v>
      </c>
      <c r="U894" s="2">
        <v>0</v>
      </c>
      <c r="V894" s="2" t="s">
        <v>2016</v>
      </c>
      <c r="W894" s="2" t="s">
        <v>1268</v>
      </c>
      <c r="X894" s="2">
        <v>2025</v>
      </c>
      <c r="Y894" s="2" t="s">
        <v>40</v>
      </c>
      <c r="Z894" s="4"/>
      <c r="AA894" s="3">
        <v>46207</v>
      </c>
      <c r="AB894" s="2" t="s">
        <v>126</v>
      </c>
      <c r="AC894" s="2">
        <v>478700</v>
      </c>
    </row>
    <row r="895" spans="1:29" ht="64.5" x14ac:dyDescent="0.25">
      <c r="A895" s="2" t="s">
        <v>29</v>
      </c>
      <c r="B895" s="2" t="s">
        <v>42</v>
      </c>
      <c r="C895" s="2" t="s">
        <v>43</v>
      </c>
      <c r="D895" s="2" t="s">
        <v>164</v>
      </c>
      <c r="E895" s="2" t="s">
        <v>2017</v>
      </c>
      <c r="F895" s="2" t="s">
        <v>2018</v>
      </c>
      <c r="G895" s="2">
        <v>1970000</v>
      </c>
      <c r="H895" s="2">
        <v>1</v>
      </c>
      <c r="I895" s="3">
        <v>46207</v>
      </c>
      <c r="J895" s="4"/>
      <c r="K895" s="2">
        <v>4806293</v>
      </c>
      <c r="L895" s="2">
        <v>39400</v>
      </c>
      <c r="M895" s="2" t="s">
        <v>1318</v>
      </c>
      <c r="N895" s="5">
        <v>46203</v>
      </c>
      <c r="O895" s="2">
        <v>220</v>
      </c>
      <c r="P895" s="2" t="s">
        <v>136</v>
      </c>
      <c r="Q895" s="2" t="s">
        <v>61</v>
      </c>
      <c r="R895" s="3">
        <v>46203</v>
      </c>
      <c r="S895" s="2" t="s">
        <v>827</v>
      </c>
      <c r="T895" s="2" t="s">
        <v>63</v>
      </c>
      <c r="U895" s="2">
        <v>0</v>
      </c>
      <c r="V895" s="2">
        <v>0</v>
      </c>
      <c r="W895" s="2" t="s">
        <v>64</v>
      </c>
      <c r="X895" s="2">
        <v>2026</v>
      </c>
      <c r="Y895" s="2" t="s">
        <v>55</v>
      </c>
      <c r="Z895" s="4"/>
      <c r="AA895" s="4"/>
      <c r="AB895" s="2" t="s">
        <v>1318</v>
      </c>
      <c r="AC895" s="2">
        <v>478682</v>
      </c>
    </row>
    <row r="896" spans="1:29" ht="64.5" x14ac:dyDescent="0.25">
      <c r="A896" s="2" t="s">
        <v>29</v>
      </c>
      <c r="B896" s="2" t="s">
        <v>42</v>
      </c>
      <c r="C896" s="2" t="s">
        <v>43</v>
      </c>
      <c r="D896" s="2" t="s">
        <v>32</v>
      </c>
      <c r="E896" s="2" t="s">
        <v>2019</v>
      </c>
      <c r="F896" s="2" t="s">
        <v>2020</v>
      </c>
      <c r="G896" s="2">
        <v>1820000</v>
      </c>
      <c r="H896" s="2">
        <v>1</v>
      </c>
      <c r="I896" s="3">
        <v>46207</v>
      </c>
      <c r="J896" s="4"/>
      <c r="K896" s="2">
        <v>4806652</v>
      </c>
      <c r="L896" s="2">
        <v>36400</v>
      </c>
      <c r="M896" s="2" t="s">
        <v>275</v>
      </c>
      <c r="N896" s="5">
        <v>46207</v>
      </c>
      <c r="O896" s="2" t="s">
        <v>1988</v>
      </c>
      <c r="P896" s="2" t="s">
        <v>36</v>
      </c>
      <c r="Q896" s="2" t="s">
        <v>61</v>
      </c>
      <c r="R896" s="3">
        <v>46207</v>
      </c>
      <c r="S896" s="2" t="s">
        <v>277</v>
      </c>
      <c r="T896" s="2" t="s">
        <v>63</v>
      </c>
      <c r="U896" s="2" t="s">
        <v>1748</v>
      </c>
      <c r="V896" s="2">
        <v>0</v>
      </c>
      <c r="W896" s="2" t="s">
        <v>2021</v>
      </c>
      <c r="X896" s="2">
        <v>2026</v>
      </c>
      <c r="Y896" s="2" t="s">
        <v>40</v>
      </c>
      <c r="Z896" s="4"/>
      <c r="AA896" s="3">
        <v>46207</v>
      </c>
      <c r="AB896" s="2" t="s">
        <v>275</v>
      </c>
      <c r="AC896" s="2">
        <v>478674</v>
      </c>
    </row>
    <row r="897" spans="1:29" ht="39" x14ac:dyDescent="0.25">
      <c r="A897" s="2" t="s">
        <v>29</v>
      </c>
      <c r="B897" s="2" t="s">
        <v>42</v>
      </c>
      <c r="C897" s="2" t="s">
        <v>43</v>
      </c>
      <c r="D897" s="2" t="s">
        <v>32</v>
      </c>
      <c r="E897" s="2" t="s">
        <v>2019</v>
      </c>
      <c r="F897" s="2" t="s">
        <v>41</v>
      </c>
      <c r="G897" s="2">
        <v>1000</v>
      </c>
      <c r="H897" s="2">
        <v>1</v>
      </c>
      <c r="I897" s="3">
        <v>46207</v>
      </c>
      <c r="J897" s="4"/>
      <c r="K897" s="2">
        <v>4806652</v>
      </c>
      <c r="L897" s="2">
        <v>36400</v>
      </c>
      <c r="M897" s="2" t="s">
        <v>275</v>
      </c>
      <c r="N897" s="5">
        <v>46207</v>
      </c>
      <c r="O897" s="2" t="s">
        <v>1988</v>
      </c>
      <c r="P897" s="2" t="s">
        <v>36</v>
      </c>
      <c r="Q897" s="2" t="s">
        <v>61</v>
      </c>
      <c r="R897" s="3">
        <v>46207</v>
      </c>
      <c r="S897" s="2" t="s">
        <v>277</v>
      </c>
      <c r="T897" s="2" t="s">
        <v>63</v>
      </c>
      <c r="U897" s="2" t="s">
        <v>1748</v>
      </c>
      <c r="V897" s="2">
        <v>0</v>
      </c>
      <c r="W897" s="2" t="s">
        <v>2021</v>
      </c>
      <c r="X897" s="2">
        <v>2026</v>
      </c>
      <c r="Y897" s="2" t="s">
        <v>40</v>
      </c>
      <c r="Z897" s="4"/>
      <c r="AA897" s="3">
        <v>46207</v>
      </c>
      <c r="AB897" s="2" t="s">
        <v>275</v>
      </c>
      <c r="AC897" s="2">
        <v>478674</v>
      </c>
    </row>
    <row r="898" spans="1:29" ht="64.5" x14ac:dyDescent="0.25">
      <c r="A898" s="2" t="s">
        <v>29</v>
      </c>
      <c r="B898" s="2" t="s">
        <v>42</v>
      </c>
      <c r="C898" s="2" t="s">
        <v>43</v>
      </c>
      <c r="D898" s="2" t="s">
        <v>32</v>
      </c>
      <c r="E898" s="2" t="s">
        <v>2022</v>
      </c>
      <c r="F898" s="2" t="s">
        <v>2023</v>
      </c>
      <c r="G898" s="2">
        <v>1087000</v>
      </c>
      <c r="H898" s="2">
        <v>1</v>
      </c>
      <c r="I898" s="3">
        <v>46207</v>
      </c>
      <c r="J898" s="4"/>
      <c r="K898" s="2">
        <v>4806500</v>
      </c>
      <c r="L898" s="2">
        <v>10870</v>
      </c>
      <c r="M898" s="2" t="s">
        <v>249</v>
      </c>
      <c r="N898" s="5">
        <v>46207</v>
      </c>
      <c r="O898" s="2" t="s">
        <v>2024</v>
      </c>
      <c r="P898" s="2" t="s">
        <v>36</v>
      </c>
      <c r="Q898" s="2" t="s">
        <v>53</v>
      </c>
      <c r="R898" s="3">
        <v>46207</v>
      </c>
      <c r="S898" s="2" t="s">
        <v>251</v>
      </c>
      <c r="T898" s="2" t="s">
        <v>2025</v>
      </c>
      <c r="U898" s="2" t="s">
        <v>2026</v>
      </c>
      <c r="V898" s="2" t="s">
        <v>2027</v>
      </c>
      <c r="W898" s="2" t="s">
        <v>2028</v>
      </c>
      <c r="X898" s="2">
        <v>2026</v>
      </c>
      <c r="Y898" s="2" t="s">
        <v>40</v>
      </c>
      <c r="Z898" s="4"/>
      <c r="AA898" s="3">
        <v>46207</v>
      </c>
      <c r="AB898" s="2" t="s">
        <v>249</v>
      </c>
      <c r="AC898" s="2">
        <v>478652</v>
      </c>
    </row>
    <row r="899" spans="1:29" ht="51.75" x14ac:dyDescent="0.25">
      <c r="A899" s="2" t="s">
        <v>29</v>
      </c>
      <c r="B899" s="2" t="s">
        <v>42</v>
      </c>
      <c r="C899" s="2" t="s">
        <v>43</v>
      </c>
      <c r="D899" s="2" t="s">
        <v>32</v>
      </c>
      <c r="E899" s="2" t="s">
        <v>2022</v>
      </c>
      <c r="F899" s="2" t="s">
        <v>41</v>
      </c>
      <c r="G899" s="2">
        <v>1000</v>
      </c>
      <c r="H899" s="2">
        <v>1</v>
      </c>
      <c r="I899" s="3">
        <v>46207</v>
      </c>
      <c r="J899" s="4"/>
      <c r="K899" s="2">
        <v>4806500</v>
      </c>
      <c r="L899" s="2">
        <v>10870</v>
      </c>
      <c r="M899" s="2" t="s">
        <v>249</v>
      </c>
      <c r="N899" s="5">
        <v>46207</v>
      </c>
      <c r="O899" s="2" t="s">
        <v>2024</v>
      </c>
      <c r="P899" s="2" t="s">
        <v>36</v>
      </c>
      <c r="Q899" s="2" t="s">
        <v>53</v>
      </c>
      <c r="R899" s="3">
        <v>46207</v>
      </c>
      <c r="S899" s="2" t="s">
        <v>251</v>
      </c>
      <c r="T899" s="2" t="s">
        <v>2025</v>
      </c>
      <c r="U899" s="2" t="s">
        <v>2026</v>
      </c>
      <c r="V899" s="2" t="s">
        <v>2027</v>
      </c>
      <c r="W899" s="2" t="s">
        <v>2028</v>
      </c>
      <c r="X899" s="2">
        <v>2026</v>
      </c>
      <c r="Y899" s="2" t="s">
        <v>40</v>
      </c>
      <c r="Z899" s="4"/>
      <c r="AA899" s="3">
        <v>46207</v>
      </c>
      <c r="AB899" s="2" t="s">
        <v>249</v>
      </c>
      <c r="AC899" s="2">
        <v>478652</v>
      </c>
    </row>
    <row r="900" spans="1:29" ht="51.75" x14ac:dyDescent="0.25">
      <c r="A900" s="2" t="s">
        <v>29</v>
      </c>
      <c r="B900" s="2" t="s">
        <v>42</v>
      </c>
      <c r="C900" s="2" t="s">
        <v>43</v>
      </c>
      <c r="D900" s="2" t="s">
        <v>643</v>
      </c>
      <c r="E900" s="2" t="s">
        <v>2029</v>
      </c>
      <c r="F900" s="2" t="s">
        <v>56</v>
      </c>
      <c r="G900" s="2">
        <v>2300000</v>
      </c>
      <c r="H900" s="2">
        <v>1</v>
      </c>
      <c r="I900" s="3">
        <v>46207</v>
      </c>
      <c r="J900" s="4"/>
      <c r="K900" s="2">
        <v>4806111</v>
      </c>
      <c r="L900" s="2">
        <v>46000</v>
      </c>
      <c r="M900" s="2" t="s">
        <v>143</v>
      </c>
      <c r="N900" s="5">
        <v>46207</v>
      </c>
      <c r="O900" s="2" t="s">
        <v>2030</v>
      </c>
      <c r="P900" s="2" t="s">
        <v>49</v>
      </c>
      <c r="Q900" s="2" t="s">
        <v>50</v>
      </c>
      <c r="R900" s="3">
        <v>46207</v>
      </c>
      <c r="S900" s="2" t="s">
        <v>151</v>
      </c>
      <c r="T900" s="2" t="s">
        <v>52</v>
      </c>
      <c r="U900" s="2">
        <v>0</v>
      </c>
      <c r="V900" s="2" t="s">
        <v>53</v>
      </c>
      <c r="W900" s="2" t="s">
        <v>169</v>
      </c>
      <c r="X900" s="2">
        <v>2026</v>
      </c>
      <c r="Y900" s="2" t="s">
        <v>55</v>
      </c>
      <c r="Z900" s="4"/>
      <c r="AA900" s="3">
        <v>46207</v>
      </c>
      <c r="AB900" s="2" t="s">
        <v>143</v>
      </c>
      <c r="AC900" s="2">
        <v>478632</v>
      </c>
    </row>
    <row r="901" spans="1:29" ht="64.5" x14ac:dyDescent="0.25">
      <c r="A901" s="2" t="s">
        <v>29</v>
      </c>
      <c r="B901" s="2" t="s">
        <v>42</v>
      </c>
      <c r="C901" s="2" t="s">
        <v>43</v>
      </c>
      <c r="D901" s="2" t="s">
        <v>643</v>
      </c>
      <c r="E901" s="2" t="s">
        <v>2029</v>
      </c>
      <c r="F901" s="2" t="s">
        <v>2031</v>
      </c>
      <c r="G901" s="2">
        <v>2300000</v>
      </c>
      <c r="H901" s="2">
        <v>1</v>
      </c>
      <c r="I901" s="3">
        <v>46207</v>
      </c>
      <c r="J901" s="4"/>
      <c r="K901" s="2">
        <v>4806111</v>
      </c>
      <c r="L901" s="2">
        <v>46000</v>
      </c>
      <c r="M901" s="2" t="s">
        <v>143</v>
      </c>
      <c r="N901" s="5">
        <v>46207</v>
      </c>
      <c r="O901" s="2" t="s">
        <v>2030</v>
      </c>
      <c r="P901" s="2" t="s">
        <v>49</v>
      </c>
      <c r="Q901" s="2" t="s">
        <v>50</v>
      </c>
      <c r="R901" s="3">
        <v>46207</v>
      </c>
      <c r="S901" s="2" t="s">
        <v>151</v>
      </c>
      <c r="T901" s="2" t="s">
        <v>52</v>
      </c>
      <c r="U901" s="2">
        <v>0</v>
      </c>
      <c r="V901" s="2" t="s">
        <v>53</v>
      </c>
      <c r="W901" s="2" t="s">
        <v>169</v>
      </c>
      <c r="X901" s="2">
        <v>2026</v>
      </c>
      <c r="Y901" s="2" t="s">
        <v>55</v>
      </c>
      <c r="Z901" s="4"/>
      <c r="AA901" s="3">
        <v>46207</v>
      </c>
      <c r="AB901" s="2" t="s">
        <v>143</v>
      </c>
      <c r="AC901" s="2">
        <v>478632</v>
      </c>
    </row>
    <row r="902" spans="1:29" ht="39" x14ac:dyDescent="0.25">
      <c r="A902" s="2" t="s">
        <v>29</v>
      </c>
      <c r="B902" s="2" t="s">
        <v>42</v>
      </c>
      <c r="C902" s="2" t="s">
        <v>43</v>
      </c>
      <c r="D902" s="2" t="s">
        <v>643</v>
      </c>
      <c r="E902" s="2" t="s">
        <v>2029</v>
      </c>
      <c r="F902" s="2" t="s">
        <v>41</v>
      </c>
      <c r="G902" s="2">
        <v>5000</v>
      </c>
      <c r="H902" s="2">
        <v>1</v>
      </c>
      <c r="I902" s="3">
        <v>46207</v>
      </c>
      <c r="J902" s="4"/>
      <c r="K902" s="2">
        <v>4806111</v>
      </c>
      <c r="L902" s="2">
        <v>46000</v>
      </c>
      <c r="M902" s="2" t="s">
        <v>143</v>
      </c>
      <c r="N902" s="5">
        <v>46207</v>
      </c>
      <c r="O902" s="2" t="s">
        <v>2030</v>
      </c>
      <c r="P902" s="2" t="s">
        <v>49</v>
      </c>
      <c r="Q902" s="2" t="s">
        <v>50</v>
      </c>
      <c r="R902" s="3">
        <v>46207</v>
      </c>
      <c r="S902" s="2" t="s">
        <v>151</v>
      </c>
      <c r="T902" s="2" t="s">
        <v>52</v>
      </c>
      <c r="U902" s="2">
        <v>0</v>
      </c>
      <c r="V902" s="2" t="s">
        <v>53</v>
      </c>
      <c r="W902" s="2" t="s">
        <v>169</v>
      </c>
      <c r="X902" s="2">
        <v>2026</v>
      </c>
      <c r="Y902" s="2" t="s">
        <v>55</v>
      </c>
      <c r="Z902" s="4"/>
      <c r="AA902" s="3">
        <v>46207</v>
      </c>
      <c r="AB902" s="2" t="s">
        <v>143</v>
      </c>
      <c r="AC902" s="2">
        <v>478632</v>
      </c>
    </row>
    <row r="903" spans="1:29" ht="64.5" x14ac:dyDescent="0.25">
      <c r="A903" s="2" t="s">
        <v>29</v>
      </c>
      <c r="B903" s="2" t="s">
        <v>42</v>
      </c>
      <c r="C903" s="2" t="s">
        <v>43</v>
      </c>
      <c r="D903" s="2" t="s">
        <v>32</v>
      </c>
      <c r="E903" s="2" t="s">
        <v>2032</v>
      </c>
      <c r="F903" s="2" t="s">
        <v>2033</v>
      </c>
      <c r="G903" s="2">
        <v>2020000</v>
      </c>
      <c r="H903" s="2">
        <v>1</v>
      </c>
      <c r="I903" s="3">
        <v>46207</v>
      </c>
      <c r="J903" s="4"/>
      <c r="K903" s="2">
        <v>4806502</v>
      </c>
      <c r="L903" s="2">
        <v>40400</v>
      </c>
      <c r="M903" s="2" t="s">
        <v>172</v>
      </c>
      <c r="N903" s="5">
        <v>46207</v>
      </c>
      <c r="O903" s="2" t="s">
        <v>2034</v>
      </c>
      <c r="P903" s="2" t="s">
        <v>36</v>
      </c>
      <c r="Q903" s="2" t="s">
        <v>61</v>
      </c>
      <c r="R903" s="3">
        <v>46207</v>
      </c>
      <c r="S903" s="2" t="s">
        <v>174</v>
      </c>
      <c r="T903" s="2" t="s">
        <v>63</v>
      </c>
      <c r="U903" s="2">
        <v>0</v>
      </c>
      <c r="V903" s="2" t="s">
        <v>37</v>
      </c>
      <c r="W903" s="2" t="s">
        <v>814</v>
      </c>
      <c r="X903" s="2">
        <v>2026</v>
      </c>
      <c r="Y903" s="2" t="s">
        <v>40</v>
      </c>
      <c r="Z903" s="4"/>
      <c r="AA903" s="3">
        <v>46207</v>
      </c>
      <c r="AB903" s="2" t="s">
        <v>172</v>
      </c>
      <c r="AC903" s="2">
        <v>478628</v>
      </c>
    </row>
    <row r="904" spans="1:29" ht="39" x14ac:dyDescent="0.25">
      <c r="A904" s="2" t="s">
        <v>29</v>
      </c>
      <c r="B904" s="2" t="s">
        <v>42</v>
      </c>
      <c r="C904" s="2" t="s">
        <v>43</v>
      </c>
      <c r="D904" s="2" t="s">
        <v>32</v>
      </c>
      <c r="E904" s="2" t="s">
        <v>2032</v>
      </c>
      <c r="F904" s="2" t="s">
        <v>41</v>
      </c>
      <c r="G904" s="2">
        <v>1000</v>
      </c>
      <c r="H904" s="2">
        <v>1</v>
      </c>
      <c r="I904" s="3">
        <v>46207</v>
      </c>
      <c r="J904" s="4"/>
      <c r="K904" s="2">
        <v>4806502</v>
      </c>
      <c r="L904" s="2">
        <v>40400</v>
      </c>
      <c r="M904" s="2" t="s">
        <v>172</v>
      </c>
      <c r="N904" s="5">
        <v>46207</v>
      </c>
      <c r="O904" s="2" t="s">
        <v>2034</v>
      </c>
      <c r="P904" s="2" t="s">
        <v>36</v>
      </c>
      <c r="Q904" s="2" t="s">
        <v>61</v>
      </c>
      <c r="R904" s="3">
        <v>46207</v>
      </c>
      <c r="S904" s="2" t="s">
        <v>174</v>
      </c>
      <c r="T904" s="2" t="s">
        <v>63</v>
      </c>
      <c r="U904" s="2">
        <v>0</v>
      </c>
      <c r="V904" s="2" t="s">
        <v>37</v>
      </c>
      <c r="W904" s="2" t="s">
        <v>814</v>
      </c>
      <c r="X904" s="2">
        <v>2026</v>
      </c>
      <c r="Y904" s="2" t="s">
        <v>40</v>
      </c>
      <c r="Z904" s="4"/>
      <c r="AA904" s="3">
        <v>46207</v>
      </c>
      <c r="AB904" s="2" t="s">
        <v>172</v>
      </c>
      <c r="AC904" s="2">
        <v>478628</v>
      </c>
    </row>
    <row r="905" spans="1:29" ht="64.5" x14ac:dyDescent="0.25">
      <c r="A905" s="2" t="s">
        <v>29</v>
      </c>
      <c r="B905" s="2" t="s">
        <v>30</v>
      </c>
      <c r="C905" s="2" t="s">
        <v>31</v>
      </c>
      <c r="D905" s="2" t="s">
        <v>32</v>
      </c>
      <c r="E905" s="2" t="s">
        <v>2035</v>
      </c>
      <c r="F905" s="2" t="s">
        <v>2036</v>
      </c>
      <c r="G905" s="2">
        <v>2280000</v>
      </c>
      <c r="H905" s="2">
        <v>1</v>
      </c>
      <c r="I905" s="3">
        <v>46207</v>
      </c>
      <c r="J905" s="4"/>
      <c r="K905" s="2">
        <v>4806446</v>
      </c>
      <c r="L905" s="2">
        <v>0</v>
      </c>
      <c r="M905" s="2" t="s">
        <v>143</v>
      </c>
      <c r="N905" s="4"/>
      <c r="O905" s="4"/>
      <c r="P905" s="2" t="s">
        <v>36</v>
      </c>
      <c r="Q905" s="2" t="s">
        <v>2037</v>
      </c>
      <c r="R905" s="4"/>
      <c r="S905" s="2" t="s">
        <v>151</v>
      </c>
      <c r="T905" s="4"/>
      <c r="U905" s="4"/>
      <c r="V905" s="4"/>
      <c r="W905" s="2" t="s">
        <v>687</v>
      </c>
      <c r="X905" s="2">
        <v>2026</v>
      </c>
      <c r="Y905" s="2" t="s">
        <v>40</v>
      </c>
      <c r="Z905" s="4"/>
      <c r="AA905" s="3">
        <v>46207</v>
      </c>
      <c r="AB905" s="2" t="s">
        <v>143</v>
      </c>
      <c r="AC905" s="2">
        <v>478626</v>
      </c>
    </row>
    <row r="906" spans="1:29" ht="39" x14ac:dyDescent="0.25">
      <c r="A906" s="2" t="s">
        <v>29</v>
      </c>
      <c r="B906" s="2" t="s">
        <v>30</v>
      </c>
      <c r="C906" s="2" t="s">
        <v>31</v>
      </c>
      <c r="D906" s="2" t="s">
        <v>32</v>
      </c>
      <c r="E906" s="2" t="s">
        <v>2035</v>
      </c>
      <c r="F906" s="2" t="s">
        <v>41</v>
      </c>
      <c r="G906" s="2">
        <v>1000</v>
      </c>
      <c r="H906" s="2">
        <v>1</v>
      </c>
      <c r="I906" s="3">
        <v>46207</v>
      </c>
      <c r="J906" s="4"/>
      <c r="K906" s="2">
        <v>4806446</v>
      </c>
      <c r="L906" s="2">
        <v>0</v>
      </c>
      <c r="M906" s="2" t="s">
        <v>143</v>
      </c>
      <c r="N906" s="4"/>
      <c r="O906" s="4"/>
      <c r="P906" s="2" t="s">
        <v>36</v>
      </c>
      <c r="Q906" s="2" t="s">
        <v>2037</v>
      </c>
      <c r="R906" s="4"/>
      <c r="S906" s="2" t="s">
        <v>151</v>
      </c>
      <c r="T906" s="4"/>
      <c r="U906" s="4"/>
      <c r="V906" s="4"/>
      <c r="W906" s="2" t="s">
        <v>687</v>
      </c>
      <c r="X906" s="2">
        <v>2026</v>
      </c>
      <c r="Y906" s="2" t="s">
        <v>40</v>
      </c>
      <c r="Z906" s="4"/>
      <c r="AA906" s="3">
        <v>46207</v>
      </c>
      <c r="AB906" s="2" t="s">
        <v>143</v>
      </c>
      <c r="AC906" s="2">
        <v>478626</v>
      </c>
    </row>
    <row r="907" spans="1:29" ht="102.75" x14ac:dyDescent="0.25">
      <c r="A907" s="2" t="s">
        <v>29</v>
      </c>
      <c r="B907" s="2" t="s">
        <v>42</v>
      </c>
      <c r="C907" s="2" t="s">
        <v>43</v>
      </c>
      <c r="D907" s="2" t="s">
        <v>32</v>
      </c>
      <c r="E907" s="2" t="s">
        <v>2038</v>
      </c>
      <c r="F907" s="2" t="s">
        <v>2039</v>
      </c>
      <c r="G907" s="2">
        <v>2047800</v>
      </c>
      <c r="H907" s="2">
        <v>1</v>
      </c>
      <c r="I907" s="3">
        <v>46207</v>
      </c>
      <c r="J907" s="4"/>
      <c r="K907" s="2">
        <v>4806334</v>
      </c>
      <c r="L907" s="2">
        <v>10000</v>
      </c>
      <c r="M907" s="2" t="s">
        <v>35</v>
      </c>
      <c r="N907" s="5">
        <v>46207</v>
      </c>
      <c r="O907" s="2" t="s">
        <v>2040</v>
      </c>
      <c r="P907" s="2" t="s">
        <v>36</v>
      </c>
      <c r="Q907" s="2" t="s">
        <v>37</v>
      </c>
      <c r="R907" s="3">
        <v>46207</v>
      </c>
      <c r="S907" s="2" t="s">
        <v>38</v>
      </c>
      <c r="T907" s="2" t="s">
        <v>2041</v>
      </c>
      <c r="U907" s="2">
        <v>0</v>
      </c>
      <c r="V907" s="2">
        <v>0</v>
      </c>
      <c r="W907" s="2" t="s">
        <v>2042</v>
      </c>
      <c r="X907" s="2">
        <v>2026</v>
      </c>
      <c r="Y907" s="2" t="s">
        <v>40</v>
      </c>
      <c r="Z907" s="4"/>
      <c r="AA907" s="3">
        <v>46207</v>
      </c>
      <c r="AB907" s="2" t="s">
        <v>35</v>
      </c>
      <c r="AC907" s="2">
        <v>478614</v>
      </c>
    </row>
    <row r="908" spans="1:29" ht="102.75" x14ac:dyDescent="0.25">
      <c r="A908" s="2" t="s">
        <v>29</v>
      </c>
      <c r="B908" s="2" t="s">
        <v>42</v>
      </c>
      <c r="C908" s="2" t="s">
        <v>43</v>
      </c>
      <c r="D908" s="2" t="s">
        <v>32</v>
      </c>
      <c r="E908" s="2" t="s">
        <v>2038</v>
      </c>
      <c r="F908" s="2" t="s">
        <v>41</v>
      </c>
      <c r="G908" s="2">
        <v>1000</v>
      </c>
      <c r="H908" s="2">
        <v>1</v>
      </c>
      <c r="I908" s="3">
        <v>46207</v>
      </c>
      <c r="J908" s="4"/>
      <c r="K908" s="2">
        <v>4806334</v>
      </c>
      <c r="L908" s="2">
        <v>10000</v>
      </c>
      <c r="M908" s="2" t="s">
        <v>35</v>
      </c>
      <c r="N908" s="5">
        <v>46207</v>
      </c>
      <c r="O908" s="2" t="s">
        <v>2040</v>
      </c>
      <c r="P908" s="2" t="s">
        <v>36</v>
      </c>
      <c r="Q908" s="2" t="s">
        <v>37</v>
      </c>
      <c r="R908" s="3">
        <v>46207</v>
      </c>
      <c r="S908" s="2" t="s">
        <v>38</v>
      </c>
      <c r="T908" s="2" t="s">
        <v>2041</v>
      </c>
      <c r="U908" s="2">
        <v>0</v>
      </c>
      <c r="V908" s="2">
        <v>0</v>
      </c>
      <c r="W908" s="2" t="s">
        <v>2042</v>
      </c>
      <c r="X908" s="2">
        <v>2026</v>
      </c>
      <c r="Y908" s="2" t="s">
        <v>40</v>
      </c>
      <c r="Z908" s="4"/>
      <c r="AA908" s="3">
        <v>46207</v>
      </c>
      <c r="AB908" s="2" t="s">
        <v>35</v>
      </c>
      <c r="AC908" s="2">
        <v>478614</v>
      </c>
    </row>
    <row r="909" spans="1:29" ht="51.75" x14ac:dyDescent="0.25">
      <c r="A909" s="2" t="s">
        <v>29</v>
      </c>
      <c r="B909" s="2" t="s">
        <v>30</v>
      </c>
      <c r="C909" s="2" t="s">
        <v>31</v>
      </c>
      <c r="D909" s="2" t="s">
        <v>32</v>
      </c>
      <c r="E909" s="2" t="s">
        <v>1927</v>
      </c>
      <c r="F909" s="2" t="s">
        <v>1928</v>
      </c>
      <c r="G909" s="2">
        <v>3670000</v>
      </c>
      <c r="H909" s="2">
        <v>1</v>
      </c>
      <c r="I909" s="3">
        <v>46214</v>
      </c>
      <c r="J909" s="4"/>
      <c r="K909" s="2">
        <v>4806306</v>
      </c>
      <c r="L909" s="2">
        <v>0</v>
      </c>
      <c r="M909" s="2" t="s">
        <v>187</v>
      </c>
      <c r="N909" s="4"/>
      <c r="O909" s="4"/>
      <c r="P909" s="2" t="s">
        <v>36</v>
      </c>
      <c r="Q909" s="4"/>
      <c r="R909" s="4"/>
      <c r="S909" s="2" t="s">
        <v>51</v>
      </c>
      <c r="T909" s="4"/>
      <c r="U909" s="4"/>
      <c r="V909" s="4"/>
      <c r="W909" s="2" t="s">
        <v>228</v>
      </c>
      <c r="X909" s="2">
        <v>2026</v>
      </c>
      <c r="Y909" s="2" t="s">
        <v>40</v>
      </c>
      <c r="Z909" s="4"/>
      <c r="AA909" s="3">
        <v>46207</v>
      </c>
      <c r="AB909" s="2" t="s">
        <v>187</v>
      </c>
      <c r="AC909" s="2">
        <v>478590</v>
      </c>
    </row>
    <row r="910" spans="1:29" ht="39" x14ac:dyDescent="0.25">
      <c r="A910" s="2" t="s">
        <v>29</v>
      </c>
      <c r="B910" s="2" t="s">
        <v>30</v>
      </c>
      <c r="C910" s="2" t="s">
        <v>31</v>
      </c>
      <c r="D910" s="2" t="s">
        <v>32</v>
      </c>
      <c r="E910" s="2" t="s">
        <v>1927</v>
      </c>
      <c r="F910" s="2" t="s">
        <v>41</v>
      </c>
      <c r="G910" s="2">
        <v>1000</v>
      </c>
      <c r="H910" s="2">
        <v>1</v>
      </c>
      <c r="I910" s="3">
        <v>46214</v>
      </c>
      <c r="J910" s="4"/>
      <c r="K910" s="2">
        <v>4806306</v>
      </c>
      <c r="L910" s="2">
        <v>0</v>
      </c>
      <c r="M910" s="2" t="s">
        <v>187</v>
      </c>
      <c r="N910" s="4"/>
      <c r="O910" s="4"/>
      <c r="P910" s="2" t="s">
        <v>36</v>
      </c>
      <c r="Q910" s="4"/>
      <c r="R910" s="4"/>
      <c r="S910" s="2" t="s">
        <v>51</v>
      </c>
      <c r="T910" s="4"/>
      <c r="U910" s="4"/>
      <c r="V910" s="4"/>
      <c r="W910" s="2" t="s">
        <v>228</v>
      </c>
      <c r="X910" s="2">
        <v>2026</v>
      </c>
      <c r="Y910" s="2" t="s">
        <v>40</v>
      </c>
      <c r="Z910" s="4"/>
      <c r="AA910" s="3">
        <v>46207</v>
      </c>
      <c r="AB910" s="2" t="s">
        <v>187</v>
      </c>
      <c r="AC910" s="2">
        <v>478590</v>
      </c>
    </row>
    <row r="911" spans="1:29" ht="90" x14ac:dyDescent="0.25">
      <c r="A911" s="2" t="s">
        <v>29</v>
      </c>
      <c r="B911" s="2" t="s">
        <v>42</v>
      </c>
      <c r="C911" s="2" t="s">
        <v>43</v>
      </c>
      <c r="D911" s="2" t="s">
        <v>32</v>
      </c>
      <c r="E911" s="2" t="s">
        <v>2043</v>
      </c>
      <c r="F911" s="2" t="s">
        <v>2044</v>
      </c>
      <c r="G911" s="2">
        <v>1970000</v>
      </c>
      <c r="H911" s="2">
        <v>1</v>
      </c>
      <c r="I911" s="3">
        <v>46210</v>
      </c>
      <c r="J911" s="4"/>
      <c r="K911" s="2">
        <v>4804679</v>
      </c>
      <c r="L911" s="2">
        <v>39400</v>
      </c>
      <c r="M911" s="2" t="s">
        <v>157</v>
      </c>
      <c r="N911" s="5">
        <v>46207</v>
      </c>
      <c r="O911" s="2" t="s">
        <v>2045</v>
      </c>
      <c r="P911" s="2" t="s">
        <v>36</v>
      </c>
      <c r="Q911" s="2" t="s">
        <v>61</v>
      </c>
      <c r="R911" s="3">
        <v>46210</v>
      </c>
      <c r="S911" s="2" t="s">
        <v>160</v>
      </c>
      <c r="T911" s="2" t="s">
        <v>63</v>
      </c>
      <c r="U911" s="2">
        <v>0</v>
      </c>
      <c r="V911" s="2">
        <v>0</v>
      </c>
      <c r="W911" s="2" t="s">
        <v>64</v>
      </c>
      <c r="X911" s="2">
        <v>2026</v>
      </c>
      <c r="Y911" s="2" t="s">
        <v>40</v>
      </c>
      <c r="Z911" s="4"/>
      <c r="AA911" s="3">
        <v>46207</v>
      </c>
      <c r="AB911" s="2" t="s">
        <v>157</v>
      </c>
      <c r="AC911" s="2">
        <v>478564</v>
      </c>
    </row>
    <row r="912" spans="1:29" ht="90" x14ac:dyDescent="0.25">
      <c r="A912" s="2" t="s">
        <v>29</v>
      </c>
      <c r="B912" s="2" t="s">
        <v>42</v>
      </c>
      <c r="C912" s="2" t="s">
        <v>43</v>
      </c>
      <c r="D912" s="2" t="s">
        <v>32</v>
      </c>
      <c r="E912" s="2" t="s">
        <v>2043</v>
      </c>
      <c r="F912" s="2" t="s">
        <v>41</v>
      </c>
      <c r="G912" s="2">
        <v>1000</v>
      </c>
      <c r="H912" s="2">
        <v>1</v>
      </c>
      <c r="I912" s="3">
        <v>46210</v>
      </c>
      <c r="J912" s="4"/>
      <c r="K912" s="2">
        <v>4804679</v>
      </c>
      <c r="L912" s="2">
        <v>39400</v>
      </c>
      <c r="M912" s="2" t="s">
        <v>157</v>
      </c>
      <c r="N912" s="5">
        <v>46207</v>
      </c>
      <c r="O912" s="2" t="s">
        <v>2045</v>
      </c>
      <c r="P912" s="2" t="s">
        <v>36</v>
      </c>
      <c r="Q912" s="2" t="s">
        <v>61</v>
      </c>
      <c r="R912" s="3">
        <v>46210</v>
      </c>
      <c r="S912" s="2" t="s">
        <v>160</v>
      </c>
      <c r="T912" s="2" t="s">
        <v>63</v>
      </c>
      <c r="U912" s="2">
        <v>0</v>
      </c>
      <c r="V912" s="2">
        <v>0</v>
      </c>
      <c r="W912" s="2" t="s">
        <v>64</v>
      </c>
      <c r="X912" s="2">
        <v>2026</v>
      </c>
      <c r="Y912" s="2" t="s">
        <v>40</v>
      </c>
      <c r="Z912" s="4"/>
      <c r="AA912" s="3">
        <v>46207</v>
      </c>
      <c r="AB912" s="2" t="s">
        <v>157</v>
      </c>
      <c r="AC912" s="2">
        <v>478564</v>
      </c>
    </row>
    <row r="913" spans="1:29" ht="102.75" x14ac:dyDescent="0.25">
      <c r="A913" s="2" t="s">
        <v>29</v>
      </c>
      <c r="B913" s="2" t="s">
        <v>42</v>
      </c>
      <c r="C913" s="2" t="s">
        <v>43</v>
      </c>
      <c r="D913" s="2" t="s">
        <v>32</v>
      </c>
      <c r="E913" s="2" t="s">
        <v>2046</v>
      </c>
      <c r="F913" s="2" t="s">
        <v>2047</v>
      </c>
      <c r="G913" s="2">
        <v>1214000</v>
      </c>
      <c r="H913" s="2">
        <v>1</v>
      </c>
      <c r="I913" s="3">
        <v>46207</v>
      </c>
      <c r="J913" s="4"/>
      <c r="K913" s="2">
        <v>4806172</v>
      </c>
      <c r="L913" s="2">
        <v>10000</v>
      </c>
      <c r="M913" s="2" t="s">
        <v>35</v>
      </c>
      <c r="N913" s="5">
        <v>46207</v>
      </c>
      <c r="O913" s="2" t="s">
        <v>2048</v>
      </c>
      <c r="P913" s="2" t="s">
        <v>36</v>
      </c>
      <c r="Q913" s="2" t="s">
        <v>88</v>
      </c>
      <c r="R913" s="3">
        <v>46207</v>
      </c>
      <c r="S913" s="2" t="s">
        <v>38</v>
      </c>
      <c r="T913" s="2" t="s">
        <v>1437</v>
      </c>
      <c r="U913" s="2">
        <v>0</v>
      </c>
      <c r="V913" s="2">
        <v>0</v>
      </c>
      <c r="W913" s="2" t="s">
        <v>2049</v>
      </c>
      <c r="X913" s="2">
        <v>2026</v>
      </c>
      <c r="Y913" s="2" t="s">
        <v>40</v>
      </c>
      <c r="Z913" s="4"/>
      <c r="AA913" s="3">
        <v>46207</v>
      </c>
      <c r="AB913" s="2" t="s">
        <v>35</v>
      </c>
      <c r="AC913" s="2">
        <v>478554</v>
      </c>
    </row>
    <row r="914" spans="1:29" ht="102.75" x14ac:dyDescent="0.25">
      <c r="A914" s="2" t="s">
        <v>29</v>
      </c>
      <c r="B914" s="2" t="s">
        <v>42</v>
      </c>
      <c r="C914" s="2" t="s">
        <v>43</v>
      </c>
      <c r="D914" s="2" t="s">
        <v>32</v>
      </c>
      <c r="E914" s="2" t="s">
        <v>2046</v>
      </c>
      <c r="F914" s="2" t="s">
        <v>41</v>
      </c>
      <c r="G914" s="2">
        <v>1000</v>
      </c>
      <c r="H914" s="2">
        <v>1</v>
      </c>
      <c r="I914" s="3">
        <v>46207</v>
      </c>
      <c r="J914" s="4"/>
      <c r="K914" s="2">
        <v>4806172</v>
      </c>
      <c r="L914" s="2">
        <v>10000</v>
      </c>
      <c r="M914" s="2" t="s">
        <v>35</v>
      </c>
      <c r="N914" s="5">
        <v>46207</v>
      </c>
      <c r="O914" s="2" t="s">
        <v>2048</v>
      </c>
      <c r="P914" s="2" t="s">
        <v>36</v>
      </c>
      <c r="Q914" s="2" t="s">
        <v>88</v>
      </c>
      <c r="R914" s="3">
        <v>46207</v>
      </c>
      <c r="S914" s="2" t="s">
        <v>38</v>
      </c>
      <c r="T914" s="2" t="s">
        <v>1437</v>
      </c>
      <c r="U914" s="2">
        <v>0</v>
      </c>
      <c r="V914" s="2">
        <v>0</v>
      </c>
      <c r="W914" s="2" t="s">
        <v>2049</v>
      </c>
      <c r="X914" s="2">
        <v>2026</v>
      </c>
      <c r="Y914" s="2" t="s">
        <v>40</v>
      </c>
      <c r="Z914" s="4"/>
      <c r="AA914" s="3">
        <v>46207</v>
      </c>
      <c r="AB914" s="2" t="s">
        <v>35</v>
      </c>
      <c r="AC914" s="2">
        <v>478554</v>
      </c>
    </row>
    <row r="915" spans="1:29" ht="64.5" x14ac:dyDescent="0.25">
      <c r="A915" s="2" t="s">
        <v>29</v>
      </c>
      <c r="B915" s="2" t="s">
        <v>30</v>
      </c>
      <c r="C915" s="2" t="s">
        <v>31</v>
      </c>
      <c r="D915" s="2" t="s">
        <v>32</v>
      </c>
      <c r="E915" s="2" t="s">
        <v>2050</v>
      </c>
      <c r="F915" s="2" t="s">
        <v>2051</v>
      </c>
      <c r="G915" s="2">
        <v>3040000</v>
      </c>
      <c r="H915" s="2">
        <v>1</v>
      </c>
      <c r="I915" s="3">
        <v>46214</v>
      </c>
      <c r="J915" s="4"/>
      <c r="K915" s="2">
        <v>1335054</v>
      </c>
      <c r="L915" s="2">
        <v>0</v>
      </c>
      <c r="M915" s="2" t="s">
        <v>1601</v>
      </c>
      <c r="N915" s="4"/>
      <c r="O915" s="4"/>
      <c r="P915" s="2" t="s">
        <v>36</v>
      </c>
      <c r="Q915" s="4"/>
      <c r="R915" s="4"/>
      <c r="S915" s="2" t="s">
        <v>160</v>
      </c>
      <c r="T915" s="4"/>
      <c r="U915" s="4"/>
      <c r="V915" s="4"/>
      <c r="W915" s="2" t="s">
        <v>493</v>
      </c>
      <c r="X915" s="2">
        <v>2026</v>
      </c>
      <c r="Y915" s="2" t="s">
        <v>40</v>
      </c>
      <c r="Z915" s="4"/>
      <c r="AA915" s="3">
        <v>46207</v>
      </c>
      <c r="AB915" s="2" t="s">
        <v>1601</v>
      </c>
      <c r="AC915" s="2">
        <v>478540</v>
      </c>
    </row>
    <row r="916" spans="1:29" ht="51.75" x14ac:dyDescent="0.25">
      <c r="A916" s="2" t="s">
        <v>29</v>
      </c>
      <c r="B916" s="2" t="s">
        <v>30</v>
      </c>
      <c r="C916" s="2" t="s">
        <v>31</v>
      </c>
      <c r="D916" s="2" t="s">
        <v>32</v>
      </c>
      <c r="E916" s="2" t="s">
        <v>2050</v>
      </c>
      <c r="F916" s="2" t="s">
        <v>41</v>
      </c>
      <c r="G916" s="2">
        <v>1000</v>
      </c>
      <c r="H916" s="2">
        <v>1</v>
      </c>
      <c r="I916" s="3">
        <v>46214</v>
      </c>
      <c r="J916" s="4"/>
      <c r="K916" s="2">
        <v>1335054</v>
      </c>
      <c r="L916" s="2">
        <v>0</v>
      </c>
      <c r="M916" s="2" t="s">
        <v>1601</v>
      </c>
      <c r="N916" s="4"/>
      <c r="O916" s="4"/>
      <c r="P916" s="2" t="s">
        <v>36</v>
      </c>
      <c r="Q916" s="4"/>
      <c r="R916" s="4"/>
      <c r="S916" s="2" t="s">
        <v>160</v>
      </c>
      <c r="T916" s="4"/>
      <c r="U916" s="4"/>
      <c r="V916" s="4"/>
      <c r="W916" s="2" t="s">
        <v>493</v>
      </c>
      <c r="X916" s="2">
        <v>2026</v>
      </c>
      <c r="Y916" s="2" t="s">
        <v>40</v>
      </c>
      <c r="Z916" s="4"/>
      <c r="AA916" s="3">
        <v>46207</v>
      </c>
      <c r="AB916" s="2" t="s">
        <v>1601</v>
      </c>
      <c r="AC916" s="2">
        <v>478540</v>
      </c>
    </row>
    <row r="917" spans="1:29" ht="102.75" x14ac:dyDescent="0.25">
      <c r="A917" s="2" t="s">
        <v>29</v>
      </c>
      <c r="B917" s="2" t="s">
        <v>42</v>
      </c>
      <c r="C917" s="2" t="s">
        <v>43</v>
      </c>
      <c r="D917" s="2" t="s">
        <v>32</v>
      </c>
      <c r="E917" s="2" t="s">
        <v>2052</v>
      </c>
      <c r="F917" s="2" t="s">
        <v>2053</v>
      </c>
      <c r="G917" s="2">
        <v>1020000</v>
      </c>
      <c r="H917" s="2">
        <v>1</v>
      </c>
      <c r="I917" s="3">
        <v>46207</v>
      </c>
      <c r="J917" s="4"/>
      <c r="K917" s="2">
        <v>4138360</v>
      </c>
      <c r="L917" s="2">
        <v>10000</v>
      </c>
      <c r="M917" s="2" t="s">
        <v>35</v>
      </c>
      <c r="N917" s="5">
        <v>46207</v>
      </c>
      <c r="O917" s="2" t="s">
        <v>2054</v>
      </c>
      <c r="P917" s="2" t="s">
        <v>36</v>
      </c>
      <c r="Q917" s="2" t="s">
        <v>53</v>
      </c>
      <c r="R917" s="3">
        <v>46207</v>
      </c>
      <c r="S917" s="2" t="s">
        <v>38</v>
      </c>
      <c r="T917" s="2" t="s">
        <v>2055</v>
      </c>
      <c r="U917" s="2">
        <v>0</v>
      </c>
      <c r="V917" s="2">
        <v>0</v>
      </c>
      <c r="W917" s="2" t="s">
        <v>2056</v>
      </c>
      <c r="X917" s="2">
        <v>2026</v>
      </c>
      <c r="Y917" s="2" t="s">
        <v>40</v>
      </c>
      <c r="Z917" s="4"/>
      <c r="AA917" s="3">
        <v>46207</v>
      </c>
      <c r="AB917" s="2" t="s">
        <v>35</v>
      </c>
      <c r="AC917" s="2">
        <v>478530</v>
      </c>
    </row>
    <row r="918" spans="1:29" ht="102.75" x14ac:dyDescent="0.25">
      <c r="A918" s="2" t="s">
        <v>29</v>
      </c>
      <c r="B918" s="2" t="s">
        <v>42</v>
      </c>
      <c r="C918" s="2" t="s">
        <v>43</v>
      </c>
      <c r="D918" s="2" t="s">
        <v>32</v>
      </c>
      <c r="E918" s="2" t="s">
        <v>2052</v>
      </c>
      <c r="F918" s="2" t="s">
        <v>41</v>
      </c>
      <c r="G918" s="2">
        <v>1000</v>
      </c>
      <c r="H918" s="2">
        <v>1</v>
      </c>
      <c r="I918" s="3">
        <v>46207</v>
      </c>
      <c r="J918" s="4"/>
      <c r="K918" s="2">
        <v>4138360</v>
      </c>
      <c r="L918" s="2">
        <v>10000</v>
      </c>
      <c r="M918" s="2" t="s">
        <v>35</v>
      </c>
      <c r="N918" s="5">
        <v>46207</v>
      </c>
      <c r="O918" s="2" t="s">
        <v>2054</v>
      </c>
      <c r="P918" s="2" t="s">
        <v>36</v>
      </c>
      <c r="Q918" s="2" t="s">
        <v>53</v>
      </c>
      <c r="R918" s="3">
        <v>46207</v>
      </c>
      <c r="S918" s="2" t="s">
        <v>38</v>
      </c>
      <c r="T918" s="2" t="s">
        <v>2055</v>
      </c>
      <c r="U918" s="2">
        <v>0</v>
      </c>
      <c r="V918" s="2">
        <v>0</v>
      </c>
      <c r="W918" s="2" t="s">
        <v>2056</v>
      </c>
      <c r="X918" s="2">
        <v>2026</v>
      </c>
      <c r="Y918" s="2" t="s">
        <v>40</v>
      </c>
      <c r="Z918" s="4"/>
      <c r="AA918" s="3">
        <v>46207</v>
      </c>
      <c r="AB918" s="2" t="s">
        <v>35</v>
      </c>
      <c r="AC918" s="2">
        <v>478530</v>
      </c>
    </row>
    <row r="919" spans="1:29" ht="77.25" x14ac:dyDescent="0.25">
      <c r="A919" s="2" t="s">
        <v>29</v>
      </c>
      <c r="B919" s="2" t="s">
        <v>42</v>
      </c>
      <c r="C919" s="2" t="s">
        <v>43</v>
      </c>
      <c r="D919" s="2" t="s">
        <v>32</v>
      </c>
      <c r="E919" s="2" t="s">
        <v>2057</v>
      </c>
      <c r="F919" s="2" t="s">
        <v>2058</v>
      </c>
      <c r="G919" s="2">
        <v>2244000</v>
      </c>
      <c r="H919" s="2">
        <v>1</v>
      </c>
      <c r="I919" s="3">
        <v>46212</v>
      </c>
      <c r="J919" s="4"/>
      <c r="K919" s="2">
        <v>2775934</v>
      </c>
      <c r="L919" s="2">
        <v>44880</v>
      </c>
      <c r="M919" s="2" t="s">
        <v>2059</v>
      </c>
      <c r="N919" s="5">
        <v>46211</v>
      </c>
      <c r="O919" s="2" t="s">
        <v>2060</v>
      </c>
      <c r="P919" s="2" t="s">
        <v>36</v>
      </c>
      <c r="Q919" s="2" t="s">
        <v>600</v>
      </c>
      <c r="R919" s="3">
        <v>46211</v>
      </c>
      <c r="S919" s="2" t="s">
        <v>794</v>
      </c>
      <c r="T919" s="2" t="s">
        <v>601</v>
      </c>
      <c r="U919" s="2">
        <v>0</v>
      </c>
      <c r="V919" s="2">
        <v>0</v>
      </c>
      <c r="W919" s="2" t="s">
        <v>656</v>
      </c>
      <c r="X919" s="2">
        <v>2025</v>
      </c>
      <c r="Y919" s="2" t="s">
        <v>40</v>
      </c>
      <c r="Z919" s="4"/>
      <c r="AA919" s="3">
        <v>46207</v>
      </c>
      <c r="AB919" s="2" t="s">
        <v>2059</v>
      </c>
      <c r="AC919" s="2">
        <v>478512</v>
      </c>
    </row>
    <row r="920" spans="1:29" ht="77.25" x14ac:dyDescent="0.25">
      <c r="A920" s="2" t="s">
        <v>29</v>
      </c>
      <c r="B920" s="2" t="s">
        <v>42</v>
      </c>
      <c r="C920" s="2" t="s">
        <v>43</v>
      </c>
      <c r="D920" s="2" t="s">
        <v>32</v>
      </c>
      <c r="E920" s="2" t="s">
        <v>2057</v>
      </c>
      <c r="F920" s="2" t="s">
        <v>41</v>
      </c>
      <c r="G920" s="2">
        <v>1000</v>
      </c>
      <c r="H920" s="2">
        <v>1</v>
      </c>
      <c r="I920" s="3">
        <v>46212</v>
      </c>
      <c r="J920" s="4"/>
      <c r="K920" s="2">
        <v>2775934</v>
      </c>
      <c r="L920" s="2">
        <v>44880</v>
      </c>
      <c r="M920" s="2" t="s">
        <v>2059</v>
      </c>
      <c r="N920" s="5">
        <v>46211</v>
      </c>
      <c r="O920" s="2" t="s">
        <v>2060</v>
      </c>
      <c r="P920" s="2" t="s">
        <v>36</v>
      </c>
      <c r="Q920" s="2" t="s">
        <v>600</v>
      </c>
      <c r="R920" s="3">
        <v>46211</v>
      </c>
      <c r="S920" s="2" t="s">
        <v>794</v>
      </c>
      <c r="T920" s="2" t="s">
        <v>601</v>
      </c>
      <c r="U920" s="2">
        <v>0</v>
      </c>
      <c r="V920" s="2">
        <v>0</v>
      </c>
      <c r="W920" s="2" t="s">
        <v>656</v>
      </c>
      <c r="X920" s="2">
        <v>2025</v>
      </c>
      <c r="Y920" s="2" t="s">
        <v>40</v>
      </c>
      <c r="Z920" s="4"/>
      <c r="AA920" s="3">
        <v>46207</v>
      </c>
      <c r="AB920" s="2" t="s">
        <v>2059</v>
      </c>
      <c r="AC920" s="2">
        <v>478512</v>
      </c>
    </row>
    <row r="921" spans="1:29" ht="90" x14ac:dyDescent="0.25">
      <c r="A921" s="2" t="s">
        <v>29</v>
      </c>
      <c r="B921" s="2" t="s">
        <v>42</v>
      </c>
      <c r="C921" s="2" t="s">
        <v>43</v>
      </c>
      <c r="D921" s="2" t="s">
        <v>32</v>
      </c>
      <c r="E921" s="2" t="s">
        <v>2061</v>
      </c>
      <c r="F921" s="2" t="s">
        <v>2062</v>
      </c>
      <c r="G921" s="2">
        <v>1970000</v>
      </c>
      <c r="H921" s="2">
        <v>1</v>
      </c>
      <c r="I921" s="3">
        <v>46207</v>
      </c>
      <c r="J921" s="4"/>
      <c r="K921" s="2">
        <v>4804885</v>
      </c>
      <c r="L921" s="2">
        <v>39400</v>
      </c>
      <c r="M921" s="2" t="s">
        <v>404</v>
      </c>
      <c r="N921" s="5">
        <v>46206</v>
      </c>
      <c r="O921" s="2" t="s">
        <v>2063</v>
      </c>
      <c r="P921" s="2" t="s">
        <v>36</v>
      </c>
      <c r="Q921" s="2" t="s">
        <v>61</v>
      </c>
      <c r="R921" s="3">
        <v>46206</v>
      </c>
      <c r="S921" s="2" t="s">
        <v>277</v>
      </c>
      <c r="T921" s="2" t="s">
        <v>2064</v>
      </c>
      <c r="U921" s="2" t="s">
        <v>2065</v>
      </c>
      <c r="V921" s="2" t="s">
        <v>2066</v>
      </c>
      <c r="W921" s="2" t="s">
        <v>64</v>
      </c>
      <c r="X921" s="2">
        <v>2026</v>
      </c>
      <c r="Y921" s="2" t="s">
        <v>40</v>
      </c>
      <c r="Z921" s="4"/>
      <c r="AA921" s="3">
        <v>46207</v>
      </c>
      <c r="AB921" s="2" t="s">
        <v>404</v>
      </c>
      <c r="AC921" s="2">
        <v>478474</v>
      </c>
    </row>
    <row r="922" spans="1:29" ht="90" x14ac:dyDescent="0.25">
      <c r="A922" s="2" t="s">
        <v>29</v>
      </c>
      <c r="B922" s="2" t="s">
        <v>42</v>
      </c>
      <c r="C922" s="2" t="s">
        <v>43</v>
      </c>
      <c r="D922" s="2" t="s">
        <v>32</v>
      </c>
      <c r="E922" s="2" t="s">
        <v>2061</v>
      </c>
      <c r="F922" s="2" t="s">
        <v>41</v>
      </c>
      <c r="G922" s="2">
        <v>1000</v>
      </c>
      <c r="H922" s="2">
        <v>1</v>
      </c>
      <c r="I922" s="3">
        <v>46207</v>
      </c>
      <c r="J922" s="4"/>
      <c r="K922" s="2">
        <v>4804885</v>
      </c>
      <c r="L922" s="2">
        <v>39400</v>
      </c>
      <c r="M922" s="2" t="s">
        <v>404</v>
      </c>
      <c r="N922" s="5">
        <v>46206</v>
      </c>
      <c r="O922" s="2" t="s">
        <v>2063</v>
      </c>
      <c r="P922" s="2" t="s">
        <v>36</v>
      </c>
      <c r="Q922" s="2" t="s">
        <v>61</v>
      </c>
      <c r="R922" s="3">
        <v>46206</v>
      </c>
      <c r="S922" s="2" t="s">
        <v>277</v>
      </c>
      <c r="T922" s="2" t="s">
        <v>2064</v>
      </c>
      <c r="U922" s="2" t="s">
        <v>2065</v>
      </c>
      <c r="V922" s="2" t="s">
        <v>2066</v>
      </c>
      <c r="W922" s="2" t="s">
        <v>64</v>
      </c>
      <c r="X922" s="2">
        <v>2026</v>
      </c>
      <c r="Y922" s="2" t="s">
        <v>40</v>
      </c>
      <c r="Z922" s="4"/>
      <c r="AA922" s="3">
        <v>46207</v>
      </c>
      <c r="AB922" s="2" t="s">
        <v>404</v>
      </c>
      <c r="AC922" s="2">
        <v>478474</v>
      </c>
    </row>
    <row r="923" spans="1:29" ht="64.5" x14ac:dyDescent="0.25">
      <c r="A923" s="2" t="s">
        <v>29</v>
      </c>
      <c r="B923" s="2" t="s">
        <v>42</v>
      </c>
      <c r="C923" s="2" t="s">
        <v>43</v>
      </c>
      <c r="D923" s="2" t="s">
        <v>44</v>
      </c>
      <c r="E923" s="2" t="s">
        <v>2067</v>
      </c>
      <c r="F923" s="2" t="s">
        <v>2068</v>
      </c>
      <c r="G923" s="2">
        <v>2200000</v>
      </c>
      <c r="H923" s="2">
        <v>1</v>
      </c>
      <c r="I923" s="3">
        <v>46206</v>
      </c>
      <c r="J923" s="4"/>
      <c r="K923" s="2">
        <v>4338257</v>
      </c>
      <c r="L923" s="2">
        <v>44000</v>
      </c>
      <c r="M923" s="2" t="s">
        <v>266</v>
      </c>
      <c r="N923" s="5">
        <v>46206</v>
      </c>
      <c r="O923" s="2" t="s">
        <v>2069</v>
      </c>
      <c r="P923" s="2" t="s">
        <v>181</v>
      </c>
      <c r="Q923" s="2" t="s">
        <v>71</v>
      </c>
      <c r="R923" s="3">
        <v>46206</v>
      </c>
      <c r="S923" s="2" t="s">
        <v>138</v>
      </c>
      <c r="T923" s="2" t="s">
        <v>72</v>
      </c>
      <c r="U923" s="2">
        <v>0</v>
      </c>
      <c r="V923" s="2" t="s">
        <v>723</v>
      </c>
      <c r="W923" s="2" t="s">
        <v>603</v>
      </c>
      <c r="X923" s="2">
        <v>2026</v>
      </c>
      <c r="Y923" s="2" t="s">
        <v>55</v>
      </c>
      <c r="Z923" s="4"/>
      <c r="AA923" s="3">
        <v>46206</v>
      </c>
      <c r="AB923" s="2" t="s">
        <v>266</v>
      </c>
      <c r="AC923" s="2">
        <v>478282</v>
      </c>
    </row>
    <row r="924" spans="1:29" ht="39" x14ac:dyDescent="0.25">
      <c r="A924" s="2" t="s">
        <v>29</v>
      </c>
      <c r="B924" s="2" t="s">
        <v>42</v>
      </c>
      <c r="C924" s="2" t="s">
        <v>43</v>
      </c>
      <c r="D924" s="2" t="s">
        <v>44</v>
      </c>
      <c r="E924" s="2" t="s">
        <v>2067</v>
      </c>
      <c r="F924" s="2" t="s">
        <v>41</v>
      </c>
      <c r="G924" s="2">
        <v>1000</v>
      </c>
      <c r="H924" s="2">
        <v>1</v>
      </c>
      <c r="I924" s="3">
        <v>46206</v>
      </c>
      <c r="J924" s="4"/>
      <c r="K924" s="2">
        <v>4338257</v>
      </c>
      <c r="L924" s="2">
        <v>44000</v>
      </c>
      <c r="M924" s="2" t="s">
        <v>266</v>
      </c>
      <c r="N924" s="5">
        <v>46206</v>
      </c>
      <c r="O924" s="2" t="s">
        <v>2069</v>
      </c>
      <c r="P924" s="2" t="s">
        <v>181</v>
      </c>
      <c r="Q924" s="2" t="s">
        <v>71</v>
      </c>
      <c r="R924" s="3">
        <v>46206</v>
      </c>
      <c r="S924" s="2" t="s">
        <v>138</v>
      </c>
      <c r="T924" s="2" t="s">
        <v>72</v>
      </c>
      <c r="U924" s="2">
        <v>0</v>
      </c>
      <c r="V924" s="2" t="s">
        <v>723</v>
      </c>
      <c r="W924" s="2" t="s">
        <v>603</v>
      </c>
      <c r="X924" s="2">
        <v>2026</v>
      </c>
      <c r="Y924" s="2" t="s">
        <v>55</v>
      </c>
      <c r="Z924" s="4"/>
      <c r="AA924" s="3">
        <v>46206</v>
      </c>
      <c r="AB924" s="2" t="s">
        <v>266</v>
      </c>
      <c r="AC924" s="2">
        <v>478282</v>
      </c>
    </row>
    <row r="925" spans="1:29" ht="64.5" x14ac:dyDescent="0.25">
      <c r="A925" s="2" t="s">
        <v>29</v>
      </c>
      <c r="B925" s="2" t="s">
        <v>42</v>
      </c>
      <c r="C925" s="2" t="s">
        <v>43</v>
      </c>
      <c r="D925" s="2" t="s">
        <v>32</v>
      </c>
      <c r="E925" s="2" t="s">
        <v>2070</v>
      </c>
      <c r="F925" s="2" t="s">
        <v>2071</v>
      </c>
      <c r="G925" s="2">
        <v>3600000</v>
      </c>
      <c r="H925" s="2">
        <v>1</v>
      </c>
      <c r="I925" s="3">
        <v>46207</v>
      </c>
      <c r="J925" s="4"/>
      <c r="K925" s="2">
        <v>4804418</v>
      </c>
      <c r="L925" s="2">
        <v>30000</v>
      </c>
      <c r="M925" s="2" t="s">
        <v>235</v>
      </c>
      <c r="N925" s="5">
        <v>46205</v>
      </c>
      <c r="O925" s="2" t="s">
        <v>2072</v>
      </c>
      <c r="P925" s="2" t="s">
        <v>36</v>
      </c>
      <c r="Q925" s="2" t="s">
        <v>410</v>
      </c>
      <c r="R925" s="3">
        <v>46205</v>
      </c>
      <c r="S925" s="2" t="s">
        <v>38</v>
      </c>
      <c r="T925" s="2" t="s">
        <v>411</v>
      </c>
      <c r="U925" s="2" t="s">
        <v>2073</v>
      </c>
      <c r="V925" s="2" t="s">
        <v>53</v>
      </c>
      <c r="W925" s="2" t="s">
        <v>1636</v>
      </c>
      <c r="X925" s="2">
        <v>2026</v>
      </c>
      <c r="Y925" s="2" t="s">
        <v>40</v>
      </c>
      <c r="Z925" s="4"/>
      <c r="AA925" s="3">
        <v>46206</v>
      </c>
      <c r="AB925" s="2" t="s">
        <v>235</v>
      </c>
      <c r="AC925" s="2">
        <v>478272</v>
      </c>
    </row>
    <row r="926" spans="1:29" ht="39" x14ac:dyDescent="0.25">
      <c r="A926" s="2" t="s">
        <v>29</v>
      </c>
      <c r="B926" s="2" t="s">
        <v>42</v>
      </c>
      <c r="C926" s="2" t="s">
        <v>43</v>
      </c>
      <c r="D926" s="2" t="s">
        <v>32</v>
      </c>
      <c r="E926" s="2" t="s">
        <v>2070</v>
      </c>
      <c r="F926" s="2" t="s">
        <v>41</v>
      </c>
      <c r="G926" s="2">
        <v>1000</v>
      </c>
      <c r="H926" s="2">
        <v>1</v>
      </c>
      <c r="I926" s="3">
        <v>46207</v>
      </c>
      <c r="J926" s="4"/>
      <c r="K926" s="2">
        <v>4804418</v>
      </c>
      <c r="L926" s="2">
        <v>30000</v>
      </c>
      <c r="M926" s="2" t="s">
        <v>235</v>
      </c>
      <c r="N926" s="5">
        <v>46205</v>
      </c>
      <c r="O926" s="2" t="s">
        <v>2072</v>
      </c>
      <c r="P926" s="2" t="s">
        <v>36</v>
      </c>
      <c r="Q926" s="2" t="s">
        <v>410</v>
      </c>
      <c r="R926" s="3">
        <v>46205</v>
      </c>
      <c r="S926" s="2" t="s">
        <v>38</v>
      </c>
      <c r="T926" s="2" t="s">
        <v>411</v>
      </c>
      <c r="U926" s="2" t="s">
        <v>2073</v>
      </c>
      <c r="V926" s="2" t="s">
        <v>53</v>
      </c>
      <c r="W926" s="2" t="s">
        <v>1636</v>
      </c>
      <c r="X926" s="2">
        <v>2026</v>
      </c>
      <c r="Y926" s="2" t="s">
        <v>40</v>
      </c>
      <c r="Z926" s="4"/>
      <c r="AA926" s="3">
        <v>46206</v>
      </c>
      <c r="AB926" s="2" t="s">
        <v>235</v>
      </c>
      <c r="AC926" s="2">
        <v>478272</v>
      </c>
    </row>
    <row r="927" spans="1:29" ht="64.5" x14ac:dyDescent="0.25">
      <c r="A927" s="2" t="s">
        <v>29</v>
      </c>
      <c r="B927" s="2" t="s">
        <v>42</v>
      </c>
      <c r="C927" s="2" t="s">
        <v>43</v>
      </c>
      <c r="D927" s="2" t="s">
        <v>32</v>
      </c>
      <c r="E927" s="2" t="s">
        <v>2074</v>
      </c>
      <c r="F927" s="2" t="s">
        <v>2075</v>
      </c>
      <c r="G927" s="2">
        <v>2430000</v>
      </c>
      <c r="H927" s="2">
        <v>1</v>
      </c>
      <c r="I927" s="3">
        <v>46207</v>
      </c>
      <c r="J927" s="4"/>
      <c r="K927" s="2">
        <v>4804283</v>
      </c>
      <c r="L927" s="2">
        <v>30000</v>
      </c>
      <c r="M927" s="2" t="s">
        <v>659</v>
      </c>
      <c r="N927" s="5">
        <v>46206</v>
      </c>
      <c r="O927" s="2" t="s">
        <v>2076</v>
      </c>
      <c r="P927" s="2" t="s">
        <v>36</v>
      </c>
      <c r="Q927" s="2" t="s">
        <v>137</v>
      </c>
      <c r="R927" s="3">
        <v>46206</v>
      </c>
      <c r="S927" s="2" t="s">
        <v>38</v>
      </c>
      <c r="T927" s="2" t="s">
        <v>139</v>
      </c>
      <c r="U927" s="2" t="s">
        <v>2077</v>
      </c>
      <c r="V927" s="2">
        <v>0</v>
      </c>
      <c r="W927" s="2" t="s">
        <v>2078</v>
      </c>
      <c r="X927" s="2">
        <v>2025</v>
      </c>
      <c r="Y927" s="2" t="s">
        <v>40</v>
      </c>
      <c r="Z927" s="4"/>
      <c r="AA927" s="3">
        <v>46206</v>
      </c>
      <c r="AB927" s="2" t="s">
        <v>659</v>
      </c>
      <c r="AC927" s="2">
        <v>478262</v>
      </c>
    </row>
    <row r="928" spans="1:29" ht="51.75" x14ac:dyDescent="0.25">
      <c r="A928" s="2" t="s">
        <v>29</v>
      </c>
      <c r="B928" s="2" t="s">
        <v>42</v>
      </c>
      <c r="C928" s="2" t="s">
        <v>43</v>
      </c>
      <c r="D928" s="2" t="s">
        <v>32</v>
      </c>
      <c r="E928" s="2" t="s">
        <v>2074</v>
      </c>
      <c r="F928" s="2" t="s">
        <v>41</v>
      </c>
      <c r="G928" s="2">
        <v>1000</v>
      </c>
      <c r="H928" s="2">
        <v>1</v>
      </c>
      <c r="I928" s="3">
        <v>46207</v>
      </c>
      <c r="J928" s="4"/>
      <c r="K928" s="2">
        <v>4804283</v>
      </c>
      <c r="L928" s="2">
        <v>30000</v>
      </c>
      <c r="M928" s="2" t="s">
        <v>659</v>
      </c>
      <c r="N928" s="5">
        <v>46206</v>
      </c>
      <c r="O928" s="2" t="s">
        <v>2076</v>
      </c>
      <c r="P928" s="2" t="s">
        <v>36</v>
      </c>
      <c r="Q928" s="2" t="s">
        <v>137</v>
      </c>
      <c r="R928" s="3">
        <v>46206</v>
      </c>
      <c r="S928" s="2" t="s">
        <v>38</v>
      </c>
      <c r="T928" s="2" t="s">
        <v>139</v>
      </c>
      <c r="U928" s="2" t="s">
        <v>2077</v>
      </c>
      <c r="V928" s="2">
        <v>0</v>
      </c>
      <c r="W928" s="2" t="s">
        <v>2078</v>
      </c>
      <c r="X928" s="2">
        <v>2025</v>
      </c>
      <c r="Y928" s="2" t="s">
        <v>40</v>
      </c>
      <c r="Z928" s="4"/>
      <c r="AA928" s="3">
        <v>46206</v>
      </c>
      <c r="AB928" s="2" t="s">
        <v>659</v>
      </c>
      <c r="AC928" s="2">
        <v>478262</v>
      </c>
    </row>
    <row r="929" spans="1:29" ht="102.75" x14ac:dyDescent="0.25">
      <c r="A929" s="2" t="s">
        <v>29</v>
      </c>
      <c r="B929" s="2" t="s">
        <v>42</v>
      </c>
      <c r="C929" s="2" t="s">
        <v>31</v>
      </c>
      <c r="D929" s="2" t="s">
        <v>32</v>
      </c>
      <c r="E929" s="2" t="s">
        <v>2079</v>
      </c>
      <c r="F929" s="2" t="s">
        <v>2080</v>
      </c>
      <c r="G929" s="2">
        <v>4774000</v>
      </c>
      <c r="H929" s="2">
        <v>1</v>
      </c>
      <c r="I929" s="3">
        <v>46213</v>
      </c>
      <c r="J929" s="4"/>
      <c r="K929" s="2">
        <v>4804264</v>
      </c>
      <c r="L929" s="2">
        <v>20000</v>
      </c>
      <c r="M929" s="2" t="s">
        <v>35</v>
      </c>
      <c r="N929" s="4"/>
      <c r="O929" s="4"/>
      <c r="P929" s="2" t="s">
        <v>36</v>
      </c>
      <c r="Q929" s="2" t="s">
        <v>1046</v>
      </c>
      <c r="R929" s="4"/>
      <c r="S929" s="2" t="s">
        <v>38</v>
      </c>
      <c r="T929" s="4"/>
      <c r="U929" s="4"/>
      <c r="V929" s="4"/>
      <c r="W929" s="2" t="s">
        <v>2081</v>
      </c>
      <c r="X929" s="2">
        <v>2026</v>
      </c>
      <c r="Y929" s="2" t="s">
        <v>40</v>
      </c>
      <c r="Z929" s="4"/>
      <c r="AA929" s="3">
        <v>46206</v>
      </c>
      <c r="AB929" s="2" t="s">
        <v>35</v>
      </c>
      <c r="AC929" s="2">
        <v>478252</v>
      </c>
    </row>
    <row r="930" spans="1:29" ht="102.75" x14ac:dyDescent="0.25">
      <c r="A930" s="2" t="s">
        <v>29</v>
      </c>
      <c r="B930" s="2" t="s">
        <v>42</v>
      </c>
      <c r="C930" s="2" t="s">
        <v>31</v>
      </c>
      <c r="D930" s="2" t="s">
        <v>32</v>
      </c>
      <c r="E930" s="2" t="s">
        <v>2079</v>
      </c>
      <c r="F930" s="2" t="s">
        <v>41</v>
      </c>
      <c r="G930" s="2">
        <v>1000</v>
      </c>
      <c r="H930" s="2">
        <v>1</v>
      </c>
      <c r="I930" s="3">
        <v>46213</v>
      </c>
      <c r="J930" s="4"/>
      <c r="K930" s="2">
        <v>4804264</v>
      </c>
      <c r="L930" s="2">
        <v>20000</v>
      </c>
      <c r="M930" s="2" t="s">
        <v>35</v>
      </c>
      <c r="N930" s="4"/>
      <c r="O930" s="4"/>
      <c r="P930" s="2" t="s">
        <v>36</v>
      </c>
      <c r="Q930" s="2" t="s">
        <v>1046</v>
      </c>
      <c r="R930" s="4"/>
      <c r="S930" s="2" t="s">
        <v>38</v>
      </c>
      <c r="T930" s="4"/>
      <c r="U930" s="4"/>
      <c r="V930" s="4"/>
      <c r="W930" s="2" t="s">
        <v>2081</v>
      </c>
      <c r="X930" s="2">
        <v>2026</v>
      </c>
      <c r="Y930" s="2" t="s">
        <v>40</v>
      </c>
      <c r="Z930" s="4"/>
      <c r="AA930" s="3">
        <v>46206</v>
      </c>
      <c r="AB930" s="2" t="s">
        <v>35</v>
      </c>
      <c r="AC930" s="2">
        <v>478252</v>
      </c>
    </row>
    <row r="931" spans="1:29" ht="64.5" x14ac:dyDescent="0.25">
      <c r="A931" s="2" t="s">
        <v>29</v>
      </c>
      <c r="B931" s="2" t="s">
        <v>42</v>
      </c>
      <c r="C931" s="2" t="s">
        <v>43</v>
      </c>
      <c r="D931" s="2" t="s">
        <v>32</v>
      </c>
      <c r="E931" s="2" t="s">
        <v>2082</v>
      </c>
      <c r="F931" s="2" t="s">
        <v>2083</v>
      </c>
      <c r="G931" s="2">
        <v>2340000</v>
      </c>
      <c r="H931" s="2">
        <v>1</v>
      </c>
      <c r="I931" s="3">
        <v>46209</v>
      </c>
      <c r="J931" s="4"/>
      <c r="K931" s="2">
        <v>4804251</v>
      </c>
      <c r="L931" s="2">
        <v>46800</v>
      </c>
      <c r="M931" s="2" t="s">
        <v>999</v>
      </c>
      <c r="N931" s="5">
        <v>46206</v>
      </c>
      <c r="O931" s="2">
        <v>907</v>
      </c>
      <c r="P931" s="2" t="s">
        <v>36</v>
      </c>
      <c r="Q931" s="2" t="s">
        <v>2084</v>
      </c>
      <c r="R931" s="3">
        <v>46206</v>
      </c>
      <c r="S931" s="2" t="s">
        <v>277</v>
      </c>
      <c r="T931" s="2" t="s">
        <v>52</v>
      </c>
      <c r="U931" s="2" t="s">
        <v>2085</v>
      </c>
      <c r="V931" s="2" t="s">
        <v>723</v>
      </c>
      <c r="W931" s="2" t="s">
        <v>2086</v>
      </c>
      <c r="X931" s="2">
        <v>2026</v>
      </c>
      <c r="Y931" s="2" t="s">
        <v>40</v>
      </c>
      <c r="Z931" s="4"/>
      <c r="AA931" s="3">
        <v>46206</v>
      </c>
      <c r="AB931" s="2" t="s">
        <v>999</v>
      </c>
      <c r="AC931" s="2">
        <v>478246</v>
      </c>
    </row>
    <row r="932" spans="1:29" ht="39" x14ac:dyDescent="0.25">
      <c r="A932" s="2" t="s">
        <v>29</v>
      </c>
      <c r="B932" s="2" t="s">
        <v>42</v>
      </c>
      <c r="C932" s="2" t="s">
        <v>43</v>
      </c>
      <c r="D932" s="2" t="s">
        <v>32</v>
      </c>
      <c r="E932" s="2" t="s">
        <v>2082</v>
      </c>
      <c r="F932" s="2" t="s">
        <v>41</v>
      </c>
      <c r="G932" s="2">
        <v>1000</v>
      </c>
      <c r="H932" s="2">
        <v>1</v>
      </c>
      <c r="I932" s="3">
        <v>46209</v>
      </c>
      <c r="J932" s="4"/>
      <c r="K932" s="2">
        <v>4804251</v>
      </c>
      <c r="L932" s="2">
        <v>46800</v>
      </c>
      <c r="M932" s="2" t="s">
        <v>999</v>
      </c>
      <c r="N932" s="5">
        <v>46206</v>
      </c>
      <c r="O932" s="2">
        <v>907</v>
      </c>
      <c r="P932" s="2" t="s">
        <v>36</v>
      </c>
      <c r="Q932" s="2" t="s">
        <v>2084</v>
      </c>
      <c r="R932" s="3">
        <v>46206</v>
      </c>
      <c r="S932" s="2" t="s">
        <v>277</v>
      </c>
      <c r="T932" s="2" t="s">
        <v>52</v>
      </c>
      <c r="U932" s="2" t="s">
        <v>2085</v>
      </c>
      <c r="V932" s="2" t="s">
        <v>723</v>
      </c>
      <c r="W932" s="2" t="s">
        <v>2086</v>
      </c>
      <c r="X932" s="2">
        <v>2026</v>
      </c>
      <c r="Y932" s="2" t="s">
        <v>40</v>
      </c>
      <c r="Z932" s="4"/>
      <c r="AA932" s="3">
        <v>46206</v>
      </c>
      <c r="AB932" s="2" t="s">
        <v>999</v>
      </c>
      <c r="AC932" s="2">
        <v>478246</v>
      </c>
    </row>
    <row r="933" spans="1:29" ht="64.5" x14ac:dyDescent="0.25">
      <c r="A933" s="2" t="s">
        <v>29</v>
      </c>
      <c r="B933" s="2" t="s">
        <v>30</v>
      </c>
      <c r="C933" s="2" t="s">
        <v>31</v>
      </c>
      <c r="D933" s="2" t="s">
        <v>32</v>
      </c>
      <c r="E933" s="2" t="s">
        <v>2087</v>
      </c>
      <c r="F933" s="2" t="s">
        <v>2088</v>
      </c>
      <c r="G933" s="2">
        <v>3100000</v>
      </c>
      <c r="H933" s="2">
        <v>1</v>
      </c>
      <c r="I933" s="3">
        <v>46213</v>
      </c>
      <c r="J933" s="4"/>
      <c r="K933" s="2">
        <v>4796096</v>
      </c>
      <c r="L933" s="2">
        <v>0</v>
      </c>
      <c r="M933" s="2" t="s">
        <v>47</v>
      </c>
      <c r="N933" s="4"/>
      <c r="O933" s="4"/>
      <c r="P933" s="2" t="s">
        <v>36</v>
      </c>
      <c r="Q933" s="4"/>
      <c r="R933" s="4"/>
      <c r="S933" s="2" t="s">
        <v>51</v>
      </c>
      <c r="T933" s="4"/>
      <c r="U933" s="4"/>
      <c r="V933" s="4"/>
      <c r="W933" s="2" t="s">
        <v>2089</v>
      </c>
      <c r="X933" s="2">
        <v>2025</v>
      </c>
      <c r="Y933" s="2" t="s">
        <v>40</v>
      </c>
      <c r="Z933" s="4"/>
      <c r="AA933" s="3">
        <v>46206</v>
      </c>
      <c r="AB933" s="2" t="s">
        <v>47</v>
      </c>
      <c r="AC933" s="2">
        <v>478224</v>
      </c>
    </row>
    <row r="934" spans="1:29" ht="51.75" x14ac:dyDescent="0.25">
      <c r="A934" s="2" t="s">
        <v>29</v>
      </c>
      <c r="B934" s="2" t="s">
        <v>30</v>
      </c>
      <c r="C934" s="2" t="s">
        <v>31</v>
      </c>
      <c r="D934" s="2" t="s">
        <v>32</v>
      </c>
      <c r="E934" s="2" t="s">
        <v>2087</v>
      </c>
      <c r="F934" s="2" t="s">
        <v>41</v>
      </c>
      <c r="G934" s="2">
        <v>1000</v>
      </c>
      <c r="H934" s="2">
        <v>1</v>
      </c>
      <c r="I934" s="3">
        <v>46213</v>
      </c>
      <c r="J934" s="4"/>
      <c r="K934" s="2">
        <v>4796096</v>
      </c>
      <c r="L934" s="2">
        <v>0</v>
      </c>
      <c r="M934" s="2" t="s">
        <v>47</v>
      </c>
      <c r="N934" s="4"/>
      <c r="O934" s="4"/>
      <c r="P934" s="2" t="s">
        <v>36</v>
      </c>
      <c r="Q934" s="4"/>
      <c r="R934" s="4"/>
      <c r="S934" s="2" t="s">
        <v>51</v>
      </c>
      <c r="T934" s="4"/>
      <c r="U934" s="4"/>
      <c r="V934" s="4"/>
      <c r="W934" s="2" t="s">
        <v>2089</v>
      </c>
      <c r="X934" s="2">
        <v>2025</v>
      </c>
      <c r="Y934" s="2" t="s">
        <v>40</v>
      </c>
      <c r="Z934" s="4"/>
      <c r="AA934" s="3">
        <v>46206</v>
      </c>
      <c r="AB934" s="2" t="s">
        <v>47</v>
      </c>
      <c r="AC934" s="2">
        <v>478224</v>
      </c>
    </row>
    <row r="935" spans="1:29" ht="64.5" x14ac:dyDescent="0.25">
      <c r="A935" s="2" t="s">
        <v>29</v>
      </c>
      <c r="B935" s="2" t="s">
        <v>42</v>
      </c>
      <c r="C935" s="2" t="s">
        <v>43</v>
      </c>
      <c r="D935" s="2" t="s">
        <v>32</v>
      </c>
      <c r="E935" s="2" t="s">
        <v>2090</v>
      </c>
      <c r="F935" s="2" t="s">
        <v>1915</v>
      </c>
      <c r="G935" s="2">
        <v>3235000</v>
      </c>
      <c r="H935" s="2">
        <v>1</v>
      </c>
      <c r="I935" s="3">
        <v>46212</v>
      </c>
      <c r="J935" s="4"/>
      <c r="K935" s="2">
        <v>4804089</v>
      </c>
      <c r="L935" s="2">
        <v>64700</v>
      </c>
      <c r="M935" s="2" t="s">
        <v>309</v>
      </c>
      <c r="N935" s="5">
        <v>46206</v>
      </c>
      <c r="O935" s="2" t="s">
        <v>2091</v>
      </c>
      <c r="P935" s="2" t="s">
        <v>36</v>
      </c>
      <c r="Q935" s="2" t="s">
        <v>2092</v>
      </c>
      <c r="R935" s="3">
        <v>46212</v>
      </c>
      <c r="S935" s="2" t="s">
        <v>312</v>
      </c>
      <c r="T935" s="2" t="s">
        <v>1268</v>
      </c>
      <c r="U935" s="2">
        <v>0</v>
      </c>
      <c r="V935" s="2" t="s">
        <v>1913</v>
      </c>
      <c r="W935" s="2" t="s">
        <v>1914</v>
      </c>
      <c r="X935" s="2">
        <v>2025</v>
      </c>
      <c r="Y935" s="2" t="s">
        <v>40</v>
      </c>
      <c r="Z935" s="4"/>
      <c r="AA935" s="3">
        <v>46206</v>
      </c>
      <c r="AB935" s="2" t="s">
        <v>309</v>
      </c>
      <c r="AC935" s="2">
        <v>478190</v>
      </c>
    </row>
    <row r="936" spans="1:29" ht="51.75" x14ac:dyDescent="0.25">
      <c r="A936" s="2" t="s">
        <v>29</v>
      </c>
      <c r="B936" s="2" t="s">
        <v>42</v>
      </c>
      <c r="C936" s="2" t="s">
        <v>43</v>
      </c>
      <c r="D936" s="2" t="s">
        <v>32</v>
      </c>
      <c r="E936" s="2" t="s">
        <v>2090</v>
      </c>
      <c r="F936" s="2" t="s">
        <v>41</v>
      </c>
      <c r="G936" s="2">
        <v>1000</v>
      </c>
      <c r="H936" s="2">
        <v>1</v>
      </c>
      <c r="I936" s="3">
        <v>46212</v>
      </c>
      <c r="J936" s="4"/>
      <c r="K936" s="2">
        <v>4804089</v>
      </c>
      <c r="L936" s="2">
        <v>64700</v>
      </c>
      <c r="M936" s="2" t="s">
        <v>309</v>
      </c>
      <c r="N936" s="5">
        <v>46206</v>
      </c>
      <c r="O936" s="2" t="s">
        <v>2091</v>
      </c>
      <c r="P936" s="2" t="s">
        <v>36</v>
      </c>
      <c r="Q936" s="2" t="s">
        <v>2092</v>
      </c>
      <c r="R936" s="3">
        <v>46212</v>
      </c>
      <c r="S936" s="2" t="s">
        <v>312</v>
      </c>
      <c r="T936" s="2" t="s">
        <v>1268</v>
      </c>
      <c r="U936" s="2">
        <v>0</v>
      </c>
      <c r="V936" s="2" t="s">
        <v>1913</v>
      </c>
      <c r="W936" s="2" t="s">
        <v>1914</v>
      </c>
      <c r="X936" s="2">
        <v>2025</v>
      </c>
      <c r="Y936" s="2" t="s">
        <v>40</v>
      </c>
      <c r="Z936" s="4"/>
      <c r="AA936" s="3">
        <v>46206</v>
      </c>
      <c r="AB936" s="2" t="s">
        <v>309</v>
      </c>
      <c r="AC936" s="2">
        <v>478190</v>
      </c>
    </row>
    <row r="937" spans="1:29" ht="64.5" x14ac:dyDescent="0.25">
      <c r="A937" s="2" t="s">
        <v>29</v>
      </c>
      <c r="B937" s="2" t="s">
        <v>42</v>
      </c>
      <c r="C937" s="2" t="s">
        <v>43</v>
      </c>
      <c r="D937" s="2" t="s">
        <v>32</v>
      </c>
      <c r="E937" s="2" t="s">
        <v>2093</v>
      </c>
      <c r="F937" s="2" t="s">
        <v>2094</v>
      </c>
      <c r="G937" s="2">
        <v>2390000</v>
      </c>
      <c r="H937" s="2">
        <v>1</v>
      </c>
      <c r="I937" s="3">
        <v>46206</v>
      </c>
      <c r="J937" s="4"/>
      <c r="K937" s="2">
        <v>4804012</v>
      </c>
      <c r="L937" s="2">
        <v>30000</v>
      </c>
      <c r="M937" s="2" t="s">
        <v>235</v>
      </c>
      <c r="N937" s="5">
        <v>46201</v>
      </c>
      <c r="O937" s="2" t="s">
        <v>2095</v>
      </c>
      <c r="P937" s="2" t="s">
        <v>36</v>
      </c>
      <c r="Q937" s="2" t="s">
        <v>237</v>
      </c>
      <c r="R937" s="3">
        <v>46206</v>
      </c>
      <c r="S937" s="2" t="s">
        <v>38</v>
      </c>
      <c r="T937" s="2" t="s">
        <v>238</v>
      </c>
      <c r="U937" s="2" t="s">
        <v>2096</v>
      </c>
      <c r="V937" s="2" t="s">
        <v>2097</v>
      </c>
      <c r="W937" s="2" t="s">
        <v>2098</v>
      </c>
      <c r="X937" s="2">
        <v>2026</v>
      </c>
      <c r="Y937" s="2" t="s">
        <v>40</v>
      </c>
      <c r="Z937" s="4"/>
      <c r="AA937" s="3">
        <v>46206</v>
      </c>
      <c r="AB937" s="2" t="s">
        <v>235</v>
      </c>
      <c r="AC937" s="2">
        <v>478182</v>
      </c>
    </row>
    <row r="938" spans="1:29" ht="39" x14ac:dyDescent="0.25">
      <c r="A938" s="2" t="s">
        <v>29</v>
      </c>
      <c r="B938" s="2" t="s">
        <v>42</v>
      </c>
      <c r="C938" s="2" t="s">
        <v>43</v>
      </c>
      <c r="D938" s="2" t="s">
        <v>32</v>
      </c>
      <c r="E938" s="2" t="s">
        <v>2093</v>
      </c>
      <c r="F938" s="2" t="s">
        <v>41</v>
      </c>
      <c r="G938" s="2">
        <v>1000</v>
      </c>
      <c r="H938" s="2">
        <v>1</v>
      </c>
      <c r="I938" s="3">
        <v>46206</v>
      </c>
      <c r="J938" s="4"/>
      <c r="K938" s="2">
        <v>4804012</v>
      </c>
      <c r="L938" s="2">
        <v>30000</v>
      </c>
      <c r="M938" s="2" t="s">
        <v>235</v>
      </c>
      <c r="N938" s="5">
        <v>46201</v>
      </c>
      <c r="O938" s="2" t="s">
        <v>2095</v>
      </c>
      <c r="P938" s="2" t="s">
        <v>36</v>
      </c>
      <c r="Q938" s="2" t="s">
        <v>237</v>
      </c>
      <c r="R938" s="3">
        <v>46206</v>
      </c>
      <c r="S938" s="2" t="s">
        <v>38</v>
      </c>
      <c r="T938" s="2" t="s">
        <v>238</v>
      </c>
      <c r="U938" s="2" t="s">
        <v>2096</v>
      </c>
      <c r="V938" s="2" t="s">
        <v>2097</v>
      </c>
      <c r="W938" s="2" t="s">
        <v>2098</v>
      </c>
      <c r="X938" s="2">
        <v>2026</v>
      </c>
      <c r="Y938" s="2" t="s">
        <v>40</v>
      </c>
      <c r="Z938" s="4"/>
      <c r="AA938" s="3">
        <v>46206</v>
      </c>
      <c r="AB938" s="2" t="s">
        <v>235</v>
      </c>
      <c r="AC938" s="2">
        <v>478182</v>
      </c>
    </row>
    <row r="939" spans="1:29" ht="64.5" x14ac:dyDescent="0.25">
      <c r="A939" s="2" t="s">
        <v>29</v>
      </c>
      <c r="B939" s="2" t="s">
        <v>42</v>
      </c>
      <c r="C939" s="2" t="s">
        <v>43</v>
      </c>
      <c r="D939" s="2" t="s">
        <v>32</v>
      </c>
      <c r="E939" s="2" t="s">
        <v>2099</v>
      </c>
      <c r="F939" s="2" t="s">
        <v>2100</v>
      </c>
      <c r="G939" s="2">
        <v>2000000</v>
      </c>
      <c r="H939" s="2">
        <v>1</v>
      </c>
      <c r="I939" s="3">
        <v>46206</v>
      </c>
      <c r="J939" s="4"/>
      <c r="K939" s="2">
        <v>4804011</v>
      </c>
      <c r="L939" s="2">
        <v>40000</v>
      </c>
      <c r="M939" s="2" t="s">
        <v>143</v>
      </c>
      <c r="N939" s="5">
        <v>46206</v>
      </c>
      <c r="O939" s="2" t="s">
        <v>2101</v>
      </c>
      <c r="P939" s="2" t="s">
        <v>36</v>
      </c>
      <c r="Q939" s="2" t="s">
        <v>61</v>
      </c>
      <c r="R939" s="3">
        <v>46206</v>
      </c>
      <c r="S939" s="2" t="s">
        <v>145</v>
      </c>
      <c r="T939" s="2" t="s">
        <v>63</v>
      </c>
      <c r="U939" s="2">
        <v>0</v>
      </c>
      <c r="V939" s="2" t="s">
        <v>53</v>
      </c>
      <c r="W939" s="2" t="s">
        <v>765</v>
      </c>
      <c r="X939" s="2">
        <v>2026</v>
      </c>
      <c r="Y939" s="2" t="s">
        <v>40</v>
      </c>
      <c r="Z939" s="4"/>
      <c r="AA939" s="3">
        <v>46206</v>
      </c>
      <c r="AB939" s="2" t="s">
        <v>143</v>
      </c>
      <c r="AC939" s="2">
        <v>478178</v>
      </c>
    </row>
    <row r="940" spans="1:29" ht="39" x14ac:dyDescent="0.25">
      <c r="A940" s="2" t="s">
        <v>29</v>
      </c>
      <c r="B940" s="2" t="s">
        <v>42</v>
      </c>
      <c r="C940" s="2" t="s">
        <v>43</v>
      </c>
      <c r="D940" s="2" t="s">
        <v>32</v>
      </c>
      <c r="E940" s="2" t="s">
        <v>2099</v>
      </c>
      <c r="F940" s="2" t="s">
        <v>41</v>
      </c>
      <c r="G940" s="2">
        <v>1000</v>
      </c>
      <c r="H940" s="2">
        <v>1</v>
      </c>
      <c r="I940" s="3">
        <v>46206</v>
      </c>
      <c r="J940" s="4"/>
      <c r="K940" s="2">
        <v>4804011</v>
      </c>
      <c r="L940" s="2">
        <v>40000</v>
      </c>
      <c r="M940" s="2" t="s">
        <v>143</v>
      </c>
      <c r="N940" s="5">
        <v>46206</v>
      </c>
      <c r="O940" s="2" t="s">
        <v>2101</v>
      </c>
      <c r="P940" s="2" t="s">
        <v>36</v>
      </c>
      <c r="Q940" s="2" t="s">
        <v>61</v>
      </c>
      <c r="R940" s="3">
        <v>46206</v>
      </c>
      <c r="S940" s="2" t="s">
        <v>145</v>
      </c>
      <c r="T940" s="2" t="s">
        <v>63</v>
      </c>
      <c r="U940" s="2">
        <v>0</v>
      </c>
      <c r="V940" s="2" t="s">
        <v>53</v>
      </c>
      <c r="W940" s="2" t="s">
        <v>765</v>
      </c>
      <c r="X940" s="2">
        <v>2026</v>
      </c>
      <c r="Y940" s="2" t="s">
        <v>40</v>
      </c>
      <c r="Z940" s="4"/>
      <c r="AA940" s="3">
        <v>46206</v>
      </c>
      <c r="AB940" s="2" t="s">
        <v>143</v>
      </c>
      <c r="AC940" s="2">
        <v>478178</v>
      </c>
    </row>
    <row r="941" spans="1:29" ht="51.75" x14ac:dyDescent="0.25">
      <c r="A941" s="2" t="s">
        <v>29</v>
      </c>
      <c r="B941" s="2" t="s">
        <v>42</v>
      </c>
      <c r="C941" s="2" t="s">
        <v>31</v>
      </c>
      <c r="D941" s="2" t="s">
        <v>32</v>
      </c>
      <c r="E941" s="2" t="s">
        <v>2102</v>
      </c>
      <c r="F941" s="2" t="s">
        <v>2103</v>
      </c>
      <c r="G941" s="2">
        <v>3700000</v>
      </c>
      <c r="H941" s="2">
        <v>1</v>
      </c>
      <c r="I941" s="3">
        <v>46213</v>
      </c>
      <c r="J941" s="4"/>
      <c r="K941" s="2">
        <v>4803984</v>
      </c>
      <c r="L941" s="2">
        <v>30000</v>
      </c>
      <c r="M941" s="2" t="s">
        <v>768</v>
      </c>
      <c r="N941" s="4"/>
      <c r="O941" s="4"/>
      <c r="P941" s="2" t="s">
        <v>36</v>
      </c>
      <c r="Q941" s="4"/>
      <c r="R941" s="4"/>
      <c r="S941" s="2" t="s">
        <v>51</v>
      </c>
      <c r="T941" s="4"/>
      <c r="U941" s="4"/>
      <c r="V941" s="4"/>
      <c r="W941" s="2" t="s">
        <v>420</v>
      </c>
      <c r="X941" s="2">
        <v>2026</v>
      </c>
      <c r="Y941" s="2" t="s">
        <v>40</v>
      </c>
      <c r="Z941" s="4"/>
      <c r="AA941" s="3">
        <v>46206</v>
      </c>
      <c r="AB941" s="2" t="s">
        <v>768</v>
      </c>
      <c r="AC941" s="2">
        <v>478166</v>
      </c>
    </row>
    <row r="942" spans="1:29" ht="39" x14ac:dyDescent="0.25">
      <c r="A942" s="2" t="s">
        <v>29</v>
      </c>
      <c r="B942" s="2" t="s">
        <v>42</v>
      </c>
      <c r="C942" s="2" t="s">
        <v>31</v>
      </c>
      <c r="D942" s="2" t="s">
        <v>32</v>
      </c>
      <c r="E942" s="2" t="s">
        <v>2102</v>
      </c>
      <c r="F942" s="2" t="s">
        <v>41</v>
      </c>
      <c r="G942" s="2">
        <v>1000</v>
      </c>
      <c r="H942" s="2">
        <v>1</v>
      </c>
      <c r="I942" s="3">
        <v>46213</v>
      </c>
      <c r="J942" s="4"/>
      <c r="K942" s="2">
        <v>4803984</v>
      </c>
      <c r="L942" s="2">
        <v>30000</v>
      </c>
      <c r="M942" s="2" t="s">
        <v>768</v>
      </c>
      <c r="N942" s="4"/>
      <c r="O942" s="4"/>
      <c r="P942" s="2" t="s">
        <v>36</v>
      </c>
      <c r="Q942" s="4"/>
      <c r="R942" s="4"/>
      <c r="S942" s="2" t="s">
        <v>51</v>
      </c>
      <c r="T942" s="4"/>
      <c r="U942" s="4"/>
      <c r="V942" s="4"/>
      <c r="W942" s="2" t="s">
        <v>420</v>
      </c>
      <c r="X942" s="2">
        <v>2026</v>
      </c>
      <c r="Y942" s="2" t="s">
        <v>40</v>
      </c>
      <c r="Z942" s="4"/>
      <c r="AA942" s="3">
        <v>46206</v>
      </c>
      <c r="AB942" s="2" t="s">
        <v>768</v>
      </c>
      <c r="AC942" s="2">
        <v>478166</v>
      </c>
    </row>
    <row r="943" spans="1:29" ht="64.5" x14ac:dyDescent="0.25">
      <c r="A943" s="2" t="s">
        <v>29</v>
      </c>
      <c r="B943" s="2" t="s">
        <v>42</v>
      </c>
      <c r="C943" s="2" t="s">
        <v>43</v>
      </c>
      <c r="D943" s="2" t="s">
        <v>32</v>
      </c>
      <c r="E943" s="2" t="s">
        <v>2104</v>
      </c>
      <c r="F943" s="2" t="s">
        <v>2105</v>
      </c>
      <c r="G943" s="2">
        <v>2270000</v>
      </c>
      <c r="H943" s="2">
        <v>1</v>
      </c>
      <c r="I943" s="3">
        <v>46209</v>
      </c>
      <c r="J943" s="4"/>
      <c r="K943" s="2">
        <v>4803788</v>
      </c>
      <c r="L943" s="2">
        <v>45400</v>
      </c>
      <c r="M943" s="2" t="s">
        <v>192</v>
      </c>
      <c r="N943" s="5">
        <v>46206</v>
      </c>
      <c r="O943" s="2" t="s">
        <v>2106</v>
      </c>
      <c r="P943" s="2" t="s">
        <v>36</v>
      </c>
      <c r="Q943" s="2" t="s">
        <v>50</v>
      </c>
      <c r="R943" s="3">
        <v>46209</v>
      </c>
      <c r="S943" s="2" t="s">
        <v>38</v>
      </c>
      <c r="T943" s="2" t="s">
        <v>52</v>
      </c>
      <c r="U943" s="2">
        <v>0</v>
      </c>
      <c r="V943" s="2">
        <v>0</v>
      </c>
      <c r="W943" s="2" t="s">
        <v>154</v>
      </c>
      <c r="X943" s="2">
        <v>2026</v>
      </c>
      <c r="Y943" s="2" t="s">
        <v>40</v>
      </c>
      <c r="Z943" s="4"/>
      <c r="AA943" s="3">
        <v>46206</v>
      </c>
      <c r="AB943" s="2" t="s">
        <v>192</v>
      </c>
      <c r="AC943" s="2">
        <v>478162</v>
      </c>
    </row>
    <row r="944" spans="1:29" ht="51.75" x14ac:dyDescent="0.25">
      <c r="A944" s="2" t="s">
        <v>29</v>
      </c>
      <c r="B944" s="2" t="s">
        <v>42</v>
      </c>
      <c r="C944" s="2" t="s">
        <v>43</v>
      </c>
      <c r="D944" s="2" t="s">
        <v>32</v>
      </c>
      <c r="E944" s="2" t="s">
        <v>2104</v>
      </c>
      <c r="F944" s="2" t="s">
        <v>41</v>
      </c>
      <c r="G944" s="2">
        <v>1000</v>
      </c>
      <c r="H944" s="2">
        <v>1</v>
      </c>
      <c r="I944" s="3">
        <v>46209</v>
      </c>
      <c r="J944" s="4"/>
      <c r="K944" s="2">
        <v>4803788</v>
      </c>
      <c r="L944" s="2">
        <v>45400</v>
      </c>
      <c r="M944" s="2" t="s">
        <v>192</v>
      </c>
      <c r="N944" s="5">
        <v>46206</v>
      </c>
      <c r="O944" s="2" t="s">
        <v>2106</v>
      </c>
      <c r="P944" s="2" t="s">
        <v>36</v>
      </c>
      <c r="Q944" s="2" t="s">
        <v>50</v>
      </c>
      <c r="R944" s="3">
        <v>46209</v>
      </c>
      <c r="S944" s="2" t="s">
        <v>38</v>
      </c>
      <c r="T944" s="2" t="s">
        <v>52</v>
      </c>
      <c r="U944" s="2">
        <v>0</v>
      </c>
      <c r="V944" s="2">
        <v>0</v>
      </c>
      <c r="W944" s="2" t="s">
        <v>154</v>
      </c>
      <c r="X944" s="2">
        <v>2026</v>
      </c>
      <c r="Y944" s="2" t="s">
        <v>40</v>
      </c>
      <c r="Z944" s="4"/>
      <c r="AA944" s="3">
        <v>46206</v>
      </c>
      <c r="AB944" s="2" t="s">
        <v>192</v>
      </c>
      <c r="AC944" s="2">
        <v>478162</v>
      </c>
    </row>
    <row r="945" spans="1:29" ht="51.75" x14ac:dyDescent="0.25">
      <c r="A945" s="2" t="s">
        <v>29</v>
      </c>
      <c r="B945" s="2" t="s">
        <v>42</v>
      </c>
      <c r="C945" s="2" t="s">
        <v>43</v>
      </c>
      <c r="D945" s="2" t="s">
        <v>643</v>
      </c>
      <c r="E945" s="2" t="s">
        <v>2107</v>
      </c>
      <c r="F945" s="2" t="s">
        <v>56</v>
      </c>
      <c r="G945" s="2">
        <v>1602000</v>
      </c>
      <c r="H945" s="2">
        <v>1</v>
      </c>
      <c r="I945" s="3">
        <v>46208</v>
      </c>
      <c r="J945" s="4"/>
      <c r="K945" s="2">
        <v>4692803</v>
      </c>
      <c r="L945" s="2">
        <v>19670</v>
      </c>
      <c r="M945" s="2" t="s">
        <v>249</v>
      </c>
      <c r="N945" s="5">
        <v>46207</v>
      </c>
      <c r="O945" s="2" t="s">
        <v>2108</v>
      </c>
      <c r="P945" s="2" t="s">
        <v>49</v>
      </c>
      <c r="Q945" s="2" t="s">
        <v>61</v>
      </c>
      <c r="R945" s="3">
        <v>46207</v>
      </c>
      <c r="S945" s="2" t="s">
        <v>251</v>
      </c>
      <c r="T945" s="2" t="s">
        <v>63</v>
      </c>
      <c r="U945" s="2" t="s">
        <v>2109</v>
      </c>
      <c r="V945" s="2" t="s">
        <v>2110</v>
      </c>
      <c r="W945" s="2" t="s">
        <v>2111</v>
      </c>
      <c r="X945" s="2">
        <v>2026</v>
      </c>
      <c r="Y945" s="2" t="s">
        <v>55</v>
      </c>
      <c r="Z945" s="4"/>
      <c r="AA945" s="3">
        <v>46206</v>
      </c>
      <c r="AB945" s="2" t="s">
        <v>249</v>
      </c>
      <c r="AC945" s="2">
        <v>478158</v>
      </c>
    </row>
    <row r="946" spans="1:29" ht="64.5" x14ac:dyDescent="0.25">
      <c r="A946" s="2" t="s">
        <v>29</v>
      </c>
      <c r="B946" s="2" t="s">
        <v>42</v>
      </c>
      <c r="C946" s="2" t="s">
        <v>43</v>
      </c>
      <c r="D946" s="2" t="s">
        <v>643</v>
      </c>
      <c r="E946" s="2" t="s">
        <v>2107</v>
      </c>
      <c r="F946" s="2" t="s">
        <v>2112</v>
      </c>
      <c r="G946" s="2">
        <v>1967000</v>
      </c>
      <c r="H946" s="2">
        <v>1</v>
      </c>
      <c r="I946" s="3">
        <v>46208</v>
      </c>
      <c r="J946" s="4"/>
      <c r="K946" s="2">
        <v>4692803</v>
      </c>
      <c r="L946" s="2">
        <v>19670</v>
      </c>
      <c r="M946" s="2" t="s">
        <v>249</v>
      </c>
      <c r="N946" s="5">
        <v>46207</v>
      </c>
      <c r="O946" s="2" t="s">
        <v>2108</v>
      </c>
      <c r="P946" s="2" t="s">
        <v>49</v>
      </c>
      <c r="Q946" s="2" t="s">
        <v>61</v>
      </c>
      <c r="R946" s="3">
        <v>46207</v>
      </c>
      <c r="S946" s="2" t="s">
        <v>251</v>
      </c>
      <c r="T946" s="2" t="s">
        <v>63</v>
      </c>
      <c r="U946" s="2" t="s">
        <v>2109</v>
      </c>
      <c r="V946" s="2" t="s">
        <v>2110</v>
      </c>
      <c r="W946" s="2" t="s">
        <v>2111</v>
      </c>
      <c r="X946" s="2">
        <v>2026</v>
      </c>
      <c r="Y946" s="2" t="s">
        <v>55</v>
      </c>
      <c r="Z946" s="4"/>
      <c r="AA946" s="3">
        <v>46206</v>
      </c>
      <c r="AB946" s="2" t="s">
        <v>249</v>
      </c>
      <c r="AC946" s="2">
        <v>478158</v>
      </c>
    </row>
    <row r="947" spans="1:29" ht="51.75" x14ac:dyDescent="0.25">
      <c r="A947" s="2" t="s">
        <v>29</v>
      </c>
      <c r="B947" s="2" t="s">
        <v>42</v>
      </c>
      <c r="C947" s="2" t="s">
        <v>43</v>
      </c>
      <c r="D947" s="2" t="s">
        <v>643</v>
      </c>
      <c r="E947" s="2" t="s">
        <v>2107</v>
      </c>
      <c r="F947" s="2" t="s">
        <v>41</v>
      </c>
      <c r="G947" s="2">
        <v>5000</v>
      </c>
      <c r="H947" s="2">
        <v>1</v>
      </c>
      <c r="I947" s="3">
        <v>46208</v>
      </c>
      <c r="J947" s="4"/>
      <c r="K947" s="2">
        <v>4692803</v>
      </c>
      <c r="L947" s="2">
        <v>19670</v>
      </c>
      <c r="M947" s="2" t="s">
        <v>249</v>
      </c>
      <c r="N947" s="5">
        <v>46207</v>
      </c>
      <c r="O947" s="2" t="s">
        <v>2108</v>
      </c>
      <c r="P947" s="2" t="s">
        <v>49</v>
      </c>
      <c r="Q947" s="2" t="s">
        <v>61</v>
      </c>
      <c r="R947" s="3">
        <v>46207</v>
      </c>
      <c r="S947" s="2" t="s">
        <v>251</v>
      </c>
      <c r="T947" s="2" t="s">
        <v>63</v>
      </c>
      <c r="U947" s="2" t="s">
        <v>2109</v>
      </c>
      <c r="V947" s="2" t="s">
        <v>2110</v>
      </c>
      <c r="W947" s="2" t="s">
        <v>2111</v>
      </c>
      <c r="X947" s="2">
        <v>2026</v>
      </c>
      <c r="Y947" s="2" t="s">
        <v>55</v>
      </c>
      <c r="Z947" s="4"/>
      <c r="AA947" s="3">
        <v>46206</v>
      </c>
      <c r="AB947" s="2" t="s">
        <v>249</v>
      </c>
      <c r="AC947" s="2">
        <v>478158</v>
      </c>
    </row>
    <row r="948" spans="1:29" ht="51.75" x14ac:dyDescent="0.25">
      <c r="A948" s="2" t="s">
        <v>29</v>
      </c>
      <c r="B948" s="2" t="s">
        <v>42</v>
      </c>
      <c r="C948" s="2" t="s">
        <v>43</v>
      </c>
      <c r="D948" s="2" t="s">
        <v>32</v>
      </c>
      <c r="E948" s="2" t="s">
        <v>2113</v>
      </c>
      <c r="F948" s="2" t="s">
        <v>2114</v>
      </c>
      <c r="G948" s="2">
        <v>3396250</v>
      </c>
      <c r="H948" s="2">
        <v>1</v>
      </c>
      <c r="I948" s="3">
        <v>46210</v>
      </c>
      <c r="J948" s="4"/>
      <c r="K948" s="2">
        <v>4803589</v>
      </c>
      <c r="L948" s="2">
        <v>67925</v>
      </c>
      <c r="M948" s="2" t="s">
        <v>504</v>
      </c>
      <c r="N948" s="5">
        <v>46206</v>
      </c>
      <c r="O948" s="2" t="s">
        <v>2115</v>
      </c>
      <c r="P948" s="2" t="s">
        <v>36</v>
      </c>
      <c r="Q948" s="2" t="s">
        <v>2116</v>
      </c>
      <c r="R948" s="3">
        <v>46206</v>
      </c>
      <c r="S948" s="2" t="s">
        <v>38</v>
      </c>
      <c r="T948" s="2" t="s">
        <v>507</v>
      </c>
      <c r="U948" s="2" t="s">
        <v>2117</v>
      </c>
      <c r="V948" s="2" t="s">
        <v>2118</v>
      </c>
      <c r="W948" s="2" t="s">
        <v>2119</v>
      </c>
      <c r="X948" s="2">
        <v>2026</v>
      </c>
      <c r="Y948" s="2" t="s">
        <v>40</v>
      </c>
      <c r="Z948" s="4"/>
      <c r="AA948" s="3">
        <v>46206</v>
      </c>
      <c r="AB948" s="2" t="s">
        <v>504</v>
      </c>
      <c r="AC948" s="2">
        <v>478092</v>
      </c>
    </row>
    <row r="949" spans="1:29" ht="39" x14ac:dyDescent="0.25">
      <c r="A949" s="2" t="s">
        <v>29</v>
      </c>
      <c r="B949" s="2" t="s">
        <v>42</v>
      </c>
      <c r="C949" s="2" t="s">
        <v>43</v>
      </c>
      <c r="D949" s="2" t="s">
        <v>32</v>
      </c>
      <c r="E949" s="2" t="s">
        <v>2113</v>
      </c>
      <c r="F949" s="2" t="s">
        <v>41</v>
      </c>
      <c r="G949" s="2">
        <v>1000</v>
      </c>
      <c r="H949" s="2">
        <v>1</v>
      </c>
      <c r="I949" s="3">
        <v>46210</v>
      </c>
      <c r="J949" s="4"/>
      <c r="K949" s="2">
        <v>4803589</v>
      </c>
      <c r="L949" s="2">
        <v>67925</v>
      </c>
      <c r="M949" s="2" t="s">
        <v>504</v>
      </c>
      <c r="N949" s="5">
        <v>46206</v>
      </c>
      <c r="O949" s="2" t="s">
        <v>2115</v>
      </c>
      <c r="P949" s="2" t="s">
        <v>36</v>
      </c>
      <c r="Q949" s="2" t="s">
        <v>2116</v>
      </c>
      <c r="R949" s="3">
        <v>46206</v>
      </c>
      <c r="S949" s="2" t="s">
        <v>38</v>
      </c>
      <c r="T949" s="2" t="s">
        <v>507</v>
      </c>
      <c r="U949" s="2" t="s">
        <v>2117</v>
      </c>
      <c r="V949" s="2" t="s">
        <v>2118</v>
      </c>
      <c r="W949" s="2" t="s">
        <v>2119</v>
      </c>
      <c r="X949" s="2">
        <v>2026</v>
      </c>
      <c r="Y949" s="2" t="s">
        <v>40</v>
      </c>
      <c r="Z949" s="4"/>
      <c r="AA949" s="3">
        <v>46206</v>
      </c>
      <c r="AB949" s="2" t="s">
        <v>504</v>
      </c>
      <c r="AC949" s="2">
        <v>478092</v>
      </c>
    </row>
    <row r="950" spans="1:29" ht="64.5" x14ac:dyDescent="0.25">
      <c r="A950" s="2" t="s">
        <v>29</v>
      </c>
      <c r="B950" s="2" t="s">
        <v>42</v>
      </c>
      <c r="C950" s="2" t="s">
        <v>43</v>
      </c>
      <c r="D950" s="2" t="s">
        <v>32</v>
      </c>
      <c r="E950" s="2" t="s">
        <v>2120</v>
      </c>
      <c r="F950" s="2" t="s">
        <v>2121</v>
      </c>
      <c r="G950" s="2">
        <v>2069000</v>
      </c>
      <c r="H950" s="2">
        <v>1</v>
      </c>
      <c r="I950" s="3">
        <v>46206</v>
      </c>
      <c r="J950" s="4"/>
      <c r="K950" s="2">
        <v>4803621</v>
      </c>
      <c r="L950" s="2">
        <v>20690</v>
      </c>
      <c r="M950" s="2" t="s">
        <v>94</v>
      </c>
      <c r="N950" s="5">
        <v>46206</v>
      </c>
      <c r="O950" s="2">
        <v>307</v>
      </c>
      <c r="P950" s="2" t="s">
        <v>36</v>
      </c>
      <c r="Q950" s="2" t="s">
        <v>61</v>
      </c>
      <c r="R950" s="3">
        <v>46206</v>
      </c>
      <c r="S950" s="2" t="s">
        <v>97</v>
      </c>
      <c r="T950" s="2" t="s">
        <v>63</v>
      </c>
      <c r="U950" s="2">
        <v>0</v>
      </c>
      <c r="V950" s="2" t="s">
        <v>2122</v>
      </c>
      <c r="W950" s="2" t="s">
        <v>2123</v>
      </c>
      <c r="X950" s="2">
        <v>2026</v>
      </c>
      <c r="Y950" s="2" t="s">
        <v>40</v>
      </c>
      <c r="Z950" s="4"/>
      <c r="AA950" s="3">
        <v>46206</v>
      </c>
      <c r="AB950" s="2" t="s">
        <v>94</v>
      </c>
      <c r="AC950" s="2">
        <v>478074</v>
      </c>
    </row>
    <row r="951" spans="1:29" ht="51.75" x14ac:dyDescent="0.25">
      <c r="A951" s="2" t="s">
        <v>29</v>
      </c>
      <c r="B951" s="2" t="s">
        <v>42</v>
      </c>
      <c r="C951" s="2" t="s">
        <v>43</v>
      </c>
      <c r="D951" s="2" t="s">
        <v>32</v>
      </c>
      <c r="E951" s="2" t="s">
        <v>2120</v>
      </c>
      <c r="F951" s="2" t="s">
        <v>41</v>
      </c>
      <c r="G951" s="2">
        <v>1000</v>
      </c>
      <c r="H951" s="2">
        <v>1</v>
      </c>
      <c r="I951" s="3">
        <v>46206</v>
      </c>
      <c r="J951" s="4"/>
      <c r="K951" s="2">
        <v>4803621</v>
      </c>
      <c r="L951" s="2">
        <v>20690</v>
      </c>
      <c r="M951" s="2" t="s">
        <v>94</v>
      </c>
      <c r="N951" s="5">
        <v>46206</v>
      </c>
      <c r="O951" s="2">
        <v>307</v>
      </c>
      <c r="P951" s="2" t="s">
        <v>36</v>
      </c>
      <c r="Q951" s="2" t="s">
        <v>61</v>
      </c>
      <c r="R951" s="3">
        <v>46206</v>
      </c>
      <c r="S951" s="2" t="s">
        <v>97</v>
      </c>
      <c r="T951" s="2" t="s">
        <v>63</v>
      </c>
      <c r="U951" s="2">
        <v>0</v>
      </c>
      <c r="V951" s="2" t="s">
        <v>2122</v>
      </c>
      <c r="W951" s="2" t="s">
        <v>2123</v>
      </c>
      <c r="X951" s="2">
        <v>2026</v>
      </c>
      <c r="Y951" s="2" t="s">
        <v>40</v>
      </c>
      <c r="Z951" s="4"/>
      <c r="AA951" s="3">
        <v>46206</v>
      </c>
      <c r="AB951" s="2" t="s">
        <v>94</v>
      </c>
      <c r="AC951" s="2">
        <v>478074</v>
      </c>
    </row>
    <row r="952" spans="1:29" ht="64.5" x14ac:dyDescent="0.25">
      <c r="A952" s="2" t="s">
        <v>29</v>
      </c>
      <c r="B952" s="2" t="s">
        <v>42</v>
      </c>
      <c r="C952" s="2" t="s">
        <v>43</v>
      </c>
      <c r="D952" s="2" t="s">
        <v>32</v>
      </c>
      <c r="E952" s="2" t="s">
        <v>2124</v>
      </c>
      <c r="F952" s="2" t="s">
        <v>2125</v>
      </c>
      <c r="G952" s="2">
        <v>2270000</v>
      </c>
      <c r="H952" s="2">
        <v>1</v>
      </c>
      <c r="I952" s="3">
        <v>46206</v>
      </c>
      <c r="J952" s="4"/>
      <c r="K952" s="2">
        <v>4803609</v>
      </c>
      <c r="L952" s="2">
        <v>45400</v>
      </c>
      <c r="M952" s="2" t="s">
        <v>103</v>
      </c>
      <c r="N952" s="5">
        <v>46206</v>
      </c>
      <c r="O952" s="2" t="s">
        <v>2126</v>
      </c>
      <c r="P952" s="2" t="s">
        <v>36</v>
      </c>
      <c r="Q952" s="2" t="s">
        <v>50</v>
      </c>
      <c r="R952" s="3">
        <v>46206</v>
      </c>
      <c r="S952" s="2" t="s">
        <v>38</v>
      </c>
      <c r="T952" s="2" t="s">
        <v>52</v>
      </c>
      <c r="U952" s="2">
        <v>0</v>
      </c>
      <c r="V952" s="2">
        <v>0</v>
      </c>
      <c r="W952" s="2" t="s">
        <v>154</v>
      </c>
      <c r="X952" s="2">
        <v>2026</v>
      </c>
      <c r="Y952" s="2" t="s">
        <v>40</v>
      </c>
      <c r="Z952" s="4"/>
      <c r="AA952" s="3">
        <v>46206</v>
      </c>
      <c r="AB952" s="2" t="s">
        <v>103</v>
      </c>
      <c r="AC952" s="2">
        <v>478070</v>
      </c>
    </row>
    <row r="953" spans="1:29" ht="51.75" x14ac:dyDescent="0.25">
      <c r="A953" s="2" t="s">
        <v>29</v>
      </c>
      <c r="B953" s="2" t="s">
        <v>42</v>
      </c>
      <c r="C953" s="2" t="s">
        <v>43</v>
      </c>
      <c r="D953" s="2" t="s">
        <v>32</v>
      </c>
      <c r="E953" s="2" t="s">
        <v>2124</v>
      </c>
      <c r="F953" s="2" t="s">
        <v>41</v>
      </c>
      <c r="G953" s="2">
        <v>1000</v>
      </c>
      <c r="H953" s="2">
        <v>1</v>
      </c>
      <c r="I953" s="3">
        <v>46206</v>
      </c>
      <c r="J953" s="4"/>
      <c r="K953" s="2">
        <v>4803609</v>
      </c>
      <c r="L953" s="2">
        <v>45400</v>
      </c>
      <c r="M953" s="2" t="s">
        <v>103</v>
      </c>
      <c r="N953" s="5">
        <v>46206</v>
      </c>
      <c r="O953" s="2" t="s">
        <v>2126</v>
      </c>
      <c r="P953" s="2" t="s">
        <v>36</v>
      </c>
      <c r="Q953" s="2" t="s">
        <v>50</v>
      </c>
      <c r="R953" s="3">
        <v>46206</v>
      </c>
      <c r="S953" s="2" t="s">
        <v>38</v>
      </c>
      <c r="T953" s="2" t="s">
        <v>52</v>
      </c>
      <c r="U953" s="2">
        <v>0</v>
      </c>
      <c r="V953" s="2">
        <v>0</v>
      </c>
      <c r="W953" s="2" t="s">
        <v>154</v>
      </c>
      <c r="X953" s="2">
        <v>2026</v>
      </c>
      <c r="Y953" s="2" t="s">
        <v>40</v>
      </c>
      <c r="Z953" s="4"/>
      <c r="AA953" s="3">
        <v>46206</v>
      </c>
      <c r="AB953" s="2" t="s">
        <v>103</v>
      </c>
      <c r="AC953" s="2">
        <v>478070</v>
      </c>
    </row>
    <row r="954" spans="1:29" ht="51.75" x14ac:dyDescent="0.25">
      <c r="A954" s="2" t="s">
        <v>29</v>
      </c>
      <c r="B954" s="2" t="s">
        <v>30</v>
      </c>
      <c r="C954" s="2" t="s">
        <v>31</v>
      </c>
      <c r="D954" s="2" t="s">
        <v>32</v>
      </c>
      <c r="E954" s="2" t="s">
        <v>2127</v>
      </c>
      <c r="F954" s="2" t="s">
        <v>2128</v>
      </c>
      <c r="G954" s="2">
        <v>3990000</v>
      </c>
      <c r="H954" s="2">
        <v>1</v>
      </c>
      <c r="I954" s="3">
        <v>46213</v>
      </c>
      <c r="J954" s="4"/>
      <c r="K954" s="2">
        <v>4803990</v>
      </c>
      <c r="L954" s="2">
        <v>0</v>
      </c>
      <c r="M954" s="2" t="s">
        <v>999</v>
      </c>
      <c r="N954" s="4"/>
      <c r="O954" s="4"/>
      <c r="P954" s="2" t="s">
        <v>36</v>
      </c>
      <c r="Q954" s="2" t="s">
        <v>209</v>
      </c>
      <c r="R954" s="4"/>
      <c r="S954" s="2" t="s">
        <v>277</v>
      </c>
      <c r="T954" s="2" t="s">
        <v>210</v>
      </c>
      <c r="U954" s="4"/>
      <c r="V954" s="2" t="s">
        <v>900</v>
      </c>
      <c r="W954" s="2" t="s">
        <v>1149</v>
      </c>
      <c r="X954" s="2">
        <v>2026</v>
      </c>
      <c r="Y954" s="2" t="s">
        <v>40</v>
      </c>
      <c r="Z954" s="4"/>
      <c r="AA954" s="3">
        <v>46206</v>
      </c>
      <c r="AB954" s="2" t="s">
        <v>999</v>
      </c>
      <c r="AC954" s="2">
        <v>478050</v>
      </c>
    </row>
    <row r="955" spans="1:29" ht="39" x14ac:dyDescent="0.25">
      <c r="A955" s="2" t="s">
        <v>29</v>
      </c>
      <c r="B955" s="2" t="s">
        <v>30</v>
      </c>
      <c r="C955" s="2" t="s">
        <v>31</v>
      </c>
      <c r="D955" s="2" t="s">
        <v>32</v>
      </c>
      <c r="E955" s="2" t="s">
        <v>2127</v>
      </c>
      <c r="F955" s="2" t="s">
        <v>41</v>
      </c>
      <c r="G955" s="2">
        <v>1000</v>
      </c>
      <c r="H955" s="2">
        <v>1</v>
      </c>
      <c r="I955" s="3">
        <v>46213</v>
      </c>
      <c r="J955" s="4"/>
      <c r="K955" s="2">
        <v>4803990</v>
      </c>
      <c r="L955" s="2">
        <v>0</v>
      </c>
      <c r="M955" s="2" t="s">
        <v>999</v>
      </c>
      <c r="N955" s="4"/>
      <c r="O955" s="4"/>
      <c r="P955" s="2" t="s">
        <v>36</v>
      </c>
      <c r="Q955" s="2" t="s">
        <v>209</v>
      </c>
      <c r="R955" s="4"/>
      <c r="S955" s="2" t="s">
        <v>277</v>
      </c>
      <c r="T955" s="2" t="s">
        <v>210</v>
      </c>
      <c r="U955" s="4"/>
      <c r="V955" s="2" t="s">
        <v>900</v>
      </c>
      <c r="W955" s="2" t="s">
        <v>1149</v>
      </c>
      <c r="X955" s="2">
        <v>2026</v>
      </c>
      <c r="Y955" s="2" t="s">
        <v>40</v>
      </c>
      <c r="Z955" s="4"/>
      <c r="AA955" s="3">
        <v>46206</v>
      </c>
      <c r="AB955" s="2" t="s">
        <v>999</v>
      </c>
      <c r="AC955" s="2">
        <v>478050</v>
      </c>
    </row>
    <row r="956" spans="1:29" ht="102.75" x14ac:dyDescent="0.25">
      <c r="A956" s="2" t="s">
        <v>29</v>
      </c>
      <c r="B956" s="2" t="s">
        <v>42</v>
      </c>
      <c r="C956" s="2" t="s">
        <v>43</v>
      </c>
      <c r="D956" s="2" t="s">
        <v>32</v>
      </c>
      <c r="E956" s="2" t="s">
        <v>2129</v>
      </c>
      <c r="F956" s="2" t="s">
        <v>2130</v>
      </c>
      <c r="G956" s="2">
        <v>1181000</v>
      </c>
      <c r="H956" s="2">
        <v>1</v>
      </c>
      <c r="I956" s="3">
        <v>46207</v>
      </c>
      <c r="J956" s="4"/>
      <c r="K956" s="2">
        <v>4803434</v>
      </c>
      <c r="L956" s="2">
        <v>10000</v>
      </c>
      <c r="M956" s="2" t="s">
        <v>35</v>
      </c>
      <c r="N956" s="5">
        <v>46206</v>
      </c>
      <c r="O956" s="2" t="s">
        <v>2131</v>
      </c>
      <c r="P956" s="2" t="s">
        <v>36</v>
      </c>
      <c r="Q956" s="2" t="s">
        <v>88</v>
      </c>
      <c r="R956" s="3">
        <v>46206</v>
      </c>
      <c r="S956" s="2" t="s">
        <v>38</v>
      </c>
      <c r="T956" s="2" t="s">
        <v>2132</v>
      </c>
      <c r="U956" s="2">
        <v>0</v>
      </c>
      <c r="V956" s="2">
        <v>0</v>
      </c>
      <c r="W956" s="2" t="s">
        <v>2133</v>
      </c>
      <c r="X956" s="2">
        <v>2026</v>
      </c>
      <c r="Y956" s="2" t="s">
        <v>40</v>
      </c>
      <c r="Z956" s="4"/>
      <c r="AA956" s="3">
        <v>46206</v>
      </c>
      <c r="AB956" s="2" t="s">
        <v>35</v>
      </c>
      <c r="AC956" s="2">
        <v>478038</v>
      </c>
    </row>
    <row r="957" spans="1:29" ht="102.75" x14ac:dyDescent="0.25">
      <c r="A957" s="2" t="s">
        <v>29</v>
      </c>
      <c r="B957" s="2" t="s">
        <v>42</v>
      </c>
      <c r="C957" s="2" t="s">
        <v>43</v>
      </c>
      <c r="D957" s="2" t="s">
        <v>32</v>
      </c>
      <c r="E957" s="2" t="s">
        <v>2129</v>
      </c>
      <c r="F957" s="2" t="s">
        <v>41</v>
      </c>
      <c r="G957" s="2">
        <v>1000</v>
      </c>
      <c r="H957" s="2">
        <v>1</v>
      </c>
      <c r="I957" s="3">
        <v>46207</v>
      </c>
      <c r="J957" s="4"/>
      <c r="K957" s="2">
        <v>4803434</v>
      </c>
      <c r="L957" s="2">
        <v>10000</v>
      </c>
      <c r="M957" s="2" t="s">
        <v>35</v>
      </c>
      <c r="N957" s="5">
        <v>46206</v>
      </c>
      <c r="O957" s="2" t="s">
        <v>2131</v>
      </c>
      <c r="P957" s="2" t="s">
        <v>36</v>
      </c>
      <c r="Q957" s="2" t="s">
        <v>88</v>
      </c>
      <c r="R957" s="3">
        <v>46206</v>
      </c>
      <c r="S957" s="2" t="s">
        <v>38</v>
      </c>
      <c r="T957" s="2" t="s">
        <v>2132</v>
      </c>
      <c r="U957" s="2">
        <v>0</v>
      </c>
      <c r="V957" s="2">
        <v>0</v>
      </c>
      <c r="W957" s="2" t="s">
        <v>2133</v>
      </c>
      <c r="X957" s="2">
        <v>2026</v>
      </c>
      <c r="Y957" s="2" t="s">
        <v>40</v>
      </c>
      <c r="Z957" s="4"/>
      <c r="AA957" s="3">
        <v>46206</v>
      </c>
      <c r="AB957" s="2" t="s">
        <v>35</v>
      </c>
      <c r="AC957" s="2">
        <v>478038</v>
      </c>
    </row>
    <row r="958" spans="1:29" ht="64.5" x14ac:dyDescent="0.25">
      <c r="A958" s="2" t="s">
        <v>29</v>
      </c>
      <c r="B958" s="2" t="s">
        <v>42</v>
      </c>
      <c r="C958" s="2" t="s">
        <v>43</v>
      </c>
      <c r="D958" s="2" t="s">
        <v>32</v>
      </c>
      <c r="E958" s="2" t="s">
        <v>2134</v>
      </c>
      <c r="F958" s="2" t="s">
        <v>2135</v>
      </c>
      <c r="G958" s="2">
        <v>2180000</v>
      </c>
      <c r="H958" s="2">
        <v>1</v>
      </c>
      <c r="I958" s="3">
        <v>46207</v>
      </c>
      <c r="J958" s="4"/>
      <c r="K958" s="2">
        <v>4803311</v>
      </c>
      <c r="L958" s="2">
        <v>43600</v>
      </c>
      <c r="M958" s="2" t="s">
        <v>275</v>
      </c>
      <c r="N958" s="5">
        <v>46206</v>
      </c>
      <c r="O958" s="2" t="s">
        <v>2136</v>
      </c>
      <c r="P958" s="2" t="s">
        <v>36</v>
      </c>
      <c r="Q958" s="2" t="s">
        <v>50</v>
      </c>
      <c r="R958" s="3">
        <v>46206</v>
      </c>
      <c r="S958" s="2" t="s">
        <v>277</v>
      </c>
      <c r="T958" s="2" t="s">
        <v>52</v>
      </c>
      <c r="U958" s="2" t="s">
        <v>237</v>
      </c>
      <c r="V958" s="2">
        <v>0</v>
      </c>
      <c r="W958" s="2" t="s">
        <v>1696</v>
      </c>
      <c r="X958" s="2">
        <v>2026</v>
      </c>
      <c r="Y958" s="2" t="s">
        <v>40</v>
      </c>
      <c r="Z958" s="4"/>
      <c r="AA958" s="3">
        <v>46206</v>
      </c>
      <c r="AB958" s="2" t="s">
        <v>275</v>
      </c>
      <c r="AC958" s="2">
        <v>478034</v>
      </c>
    </row>
    <row r="959" spans="1:29" ht="39" x14ac:dyDescent="0.25">
      <c r="A959" s="2" t="s">
        <v>29</v>
      </c>
      <c r="B959" s="2" t="s">
        <v>42</v>
      </c>
      <c r="C959" s="2" t="s">
        <v>43</v>
      </c>
      <c r="D959" s="2" t="s">
        <v>32</v>
      </c>
      <c r="E959" s="2" t="s">
        <v>2134</v>
      </c>
      <c r="F959" s="2" t="s">
        <v>41</v>
      </c>
      <c r="G959" s="2">
        <v>1000</v>
      </c>
      <c r="H959" s="2">
        <v>1</v>
      </c>
      <c r="I959" s="3">
        <v>46207</v>
      </c>
      <c r="J959" s="4"/>
      <c r="K959" s="2">
        <v>4803311</v>
      </c>
      <c r="L959" s="2">
        <v>43600</v>
      </c>
      <c r="M959" s="2" t="s">
        <v>275</v>
      </c>
      <c r="N959" s="5">
        <v>46206</v>
      </c>
      <c r="O959" s="2" t="s">
        <v>2136</v>
      </c>
      <c r="P959" s="2" t="s">
        <v>36</v>
      </c>
      <c r="Q959" s="2" t="s">
        <v>50</v>
      </c>
      <c r="R959" s="3">
        <v>46206</v>
      </c>
      <c r="S959" s="2" t="s">
        <v>277</v>
      </c>
      <c r="T959" s="2" t="s">
        <v>52</v>
      </c>
      <c r="U959" s="2" t="s">
        <v>237</v>
      </c>
      <c r="V959" s="2">
        <v>0</v>
      </c>
      <c r="W959" s="2" t="s">
        <v>1696</v>
      </c>
      <c r="X959" s="2">
        <v>2026</v>
      </c>
      <c r="Y959" s="2" t="s">
        <v>40</v>
      </c>
      <c r="Z959" s="4"/>
      <c r="AA959" s="3">
        <v>46206</v>
      </c>
      <c r="AB959" s="2" t="s">
        <v>275</v>
      </c>
      <c r="AC959" s="2">
        <v>478034</v>
      </c>
    </row>
    <row r="960" spans="1:29" ht="77.25" x14ac:dyDescent="0.25">
      <c r="A960" s="2" t="s">
        <v>29</v>
      </c>
      <c r="B960" s="2" t="s">
        <v>42</v>
      </c>
      <c r="C960" s="2" t="s">
        <v>43</v>
      </c>
      <c r="D960" s="2" t="s">
        <v>643</v>
      </c>
      <c r="E960" s="2" t="s">
        <v>2137</v>
      </c>
      <c r="F960" s="2" t="s">
        <v>56</v>
      </c>
      <c r="G960" s="2">
        <v>964300</v>
      </c>
      <c r="H960" s="2">
        <v>1</v>
      </c>
      <c r="I960" s="3">
        <v>46211</v>
      </c>
      <c r="J960" s="4"/>
      <c r="K960" s="2">
        <v>4802759</v>
      </c>
      <c r="L960" s="2">
        <v>24405</v>
      </c>
      <c r="M960" s="2" t="s">
        <v>2138</v>
      </c>
      <c r="N960" s="5">
        <v>46211</v>
      </c>
      <c r="O960" s="2" t="s">
        <v>2139</v>
      </c>
      <c r="P960" s="2" t="s">
        <v>370</v>
      </c>
      <c r="Q960" s="2">
        <v>0</v>
      </c>
      <c r="R960" s="3">
        <v>46211</v>
      </c>
      <c r="S960" s="2" t="s">
        <v>1287</v>
      </c>
      <c r="T960" s="2" t="s">
        <v>2140</v>
      </c>
      <c r="U960" s="2">
        <v>0</v>
      </c>
      <c r="V960" s="2">
        <v>0</v>
      </c>
      <c r="W960" s="2" t="s">
        <v>2140</v>
      </c>
      <c r="X960" s="2">
        <v>2026</v>
      </c>
      <c r="Y960" s="2" t="s">
        <v>55</v>
      </c>
      <c r="Z960" s="4"/>
      <c r="AA960" s="3">
        <v>46205</v>
      </c>
      <c r="AB960" s="2" t="s">
        <v>2138</v>
      </c>
      <c r="AC960" s="2">
        <v>478024</v>
      </c>
    </row>
    <row r="961" spans="1:29" ht="77.25" x14ac:dyDescent="0.25">
      <c r="A961" s="2" t="s">
        <v>29</v>
      </c>
      <c r="B961" s="2" t="s">
        <v>42</v>
      </c>
      <c r="C961" s="2" t="s">
        <v>43</v>
      </c>
      <c r="D961" s="2" t="s">
        <v>643</v>
      </c>
      <c r="E961" s="2" t="s">
        <v>2137</v>
      </c>
      <c r="F961" s="2" t="s">
        <v>2141</v>
      </c>
      <c r="G961" s="2">
        <v>1627000</v>
      </c>
      <c r="H961" s="2">
        <v>1</v>
      </c>
      <c r="I961" s="3">
        <v>46211</v>
      </c>
      <c r="J961" s="4"/>
      <c r="K961" s="2">
        <v>4802759</v>
      </c>
      <c r="L961" s="2">
        <v>24405</v>
      </c>
      <c r="M961" s="2" t="s">
        <v>2138</v>
      </c>
      <c r="N961" s="5">
        <v>46211</v>
      </c>
      <c r="O961" s="2" t="s">
        <v>2139</v>
      </c>
      <c r="P961" s="2" t="s">
        <v>370</v>
      </c>
      <c r="Q961" s="2">
        <v>0</v>
      </c>
      <c r="R961" s="3">
        <v>46211</v>
      </c>
      <c r="S961" s="2" t="s">
        <v>1287</v>
      </c>
      <c r="T961" s="2" t="s">
        <v>2140</v>
      </c>
      <c r="U961" s="2">
        <v>0</v>
      </c>
      <c r="V961" s="2">
        <v>0</v>
      </c>
      <c r="W961" s="2" t="s">
        <v>2140</v>
      </c>
      <c r="X961" s="2">
        <v>2026</v>
      </c>
      <c r="Y961" s="2" t="s">
        <v>55</v>
      </c>
      <c r="Z961" s="4"/>
      <c r="AA961" s="3">
        <v>46205</v>
      </c>
      <c r="AB961" s="2" t="s">
        <v>2138</v>
      </c>
      <c r="AC961" s="2">
        <v>478024</v>
      </c>
    </row>
    <row r="962" spans="1:29" ht="77.25" x14ac:dyDescent="0.25">
      <c r="A962" s="2" t="s">
        <v>29</v>
      </c>
      <c r="B962" s="2" t="s">
        <v>42</v>
      </c>
      <c r="C962" s="2" t="s">
        <v>43</v>
      </c>
      <c r="D962" s="2" t="s">
        <v>643</v>
      </c>
      <c r="E962" s="2" t="s">
        <v>2137</v>
      </c>
      <c r="F962" s="2" t="s">
        <v>41</v>
      </c>
      <c r="G962" s="2">
        <v>5000</v>
      </c>
      <c r="H962" s="2">
        <v>1</v>
      </c>
      <c r="I962" s="3">
        <v>46211</v>
      </c>
      <c r="J962" s="4"/>
      <c r="K962" s="2">
        <v>4802759</v>
      </c>
      <c r="L962" s="2">
        <v>24405</v>
      </c>
      <c r="M962" s="2" t="s">
        <v>2138</v>
      </c>
      <c r="N962" s="5">
        <v>46211</v>
      </c>
      <c r="O962" s="2" t="s">
        <v>2139</v>
      </c>
      <c r="P962" s="2" t="s">
        <v>370</v>
      </c>
      <c r="Q962" s="2">
        <v>0</v>
      </c>
      <c r="R962" s="3">
        <v>46211</v>
      </c>
      <c r="S962" s="2" t="s">
        <v>1287</v>
      </c>
      <c r="T962" s="2" t="s">
        <v>2140</v>
      </c>
      <c r="U962" s="2">
        <v>0</v>
      </c>
      <c r="V962" s="2">
        <v>0</v>
      </c>
      <c r="W962" s="2" t="s">
        <v>2140</v>
      </c>
      <c r="X962" s="2">
        <v>2026</v>
      </c>
      <c r="Y962" s="2" t="s">
        <v>55</v>
      </c>
      <c r="Z962" s="4"/>
      <c r="AA962" s="3">
        <v>46205</v>
      </c>
      <c r="AB962" s="2" t="s">
        <v>2138</v>
      </c>
      <c r="AC962" s="2">
        <v>478024</v>
      </c>
    </row>
    <row r="963" spans="1:29" ht="64.5" x14ac:dyDescent="0.25">
      <c r="A963" s="2" t="s">
        <v>29</v>
      </c>
      <c r="B963" s="2" t="s">
        <v>42</v>
      </c>
      <c r="C963" s="2" t="s">
        <v>43</v>
      </c>
      <c r="D963" s="2" t="s">
        <v>32</v>
      </c>
      <c r="E963" s="2" t="s">
        <v>2142</v>
      </c>
      <c r="F963" s="2" t="s">
        <v>2143</v>
      </c>
      <c r="G963" s="2">
        <v>2955000</v>
      </c>
      <c r="H963" s="2">
        <v>1</v>
      </c>
      <c r="I963" s="3">
        <v>46206</v>
      </c>
      <c r="J963" s="4"/>
      <c r="K963" s="2">
        <v>4803192</v>
      </c>
      <c r="L963" s="2">
        <v>30000</v>
      </c>
      <c r="M963" s="2" t="s">
        <v>235</v>
      </c>
      <c r="N963" s="5">
        <v>46206</v>
      </c>
      <c r="O963" s="2" t="s">
        <v>2144</v>
      </c>
      <c r="P963" s="2" t="s">
        <v>36</v>
      </c>
      <c r="Q963" s="2" t="s">
        <v>960</v>
      </c>
      <c r="R963" s="3">
        <v>46206</v>
      </c>
      <c r="S963" s="2" t="s">
        <v>38</v>
      </c>
      <c r="T963" s="2" t="s">
        <v>961</v>
      </c>
      <c r="U963" s="2" t="s">
        <v>2145</v>
      </c>
      <c r="V963" s="2" t="s">
        <v>883</v>
      </c>
      <c r="W963" s="2" t="s">
        <v>2146</v>
      </c>
      <c r="X963" s="2">
        <v>2026</v>
      </c>
      <c r="Y963" s="2" t="s">
        <v>40</v>
      </c>
      <c r="Z963" s="4"/>
      <c r="AA963" s="3">
        <v>46206</v>
      </c>
      <c r="AB963" s="2" t="s">
        <v>235</v>
      </c>
      <c r="AC963" s="2">
        <v>477854</v>
      </c>
    </row>
    <row r="964" spans="1:29" ht="39" x14ac:dyDescent="0.25">
      <c r="A964" s="2" t="s">
        <v>29</v>
      </c>
      <c r="B964" s="2" t="s">
        <v>42</v>
      </c>
      <c r="C964" s="2" t="s">
        <v>43</v>
      </c>
      <c r="D964" s="2" t="s">
        <v>32</v>
      </c>
      <c r="E964" s="2" t="s">
        <v>2142</v>
      </c>
      <c r="F964" s="2" t="s">
        <v>41</v>
      </c>
      <c r="G964" s="2">
        <v>1000</v>
      </c>
      <c r="H964" s="2">
        <v>1</v>
      </c>
      <c r="I964" s="3">
        <v>46206</v>
      </c>
      <c r="J964" s="4"/>
      <c r="K964" s="2">
        <v>4803192</v>
      </c>
      <c r="L964" s="2">
        <v>30000</v>
      </c>
      <c r="M964" s="2" t="s">
        <v>235</v>
      </c>
      <c r="N964" s="5">
        <v>46206</v>
      </c>
      <c r="O964" s="2" t="s">
        <v>2144</v>
      </c>
      <c r="P964" s="2" t="s">
        <v>36</v>
      </c>
      <c r="Q964" s="2" t="s">
        <v>960</v>
      </c>
      <c r="R964" s="3">
        <v>46206</v>
      </c>
      <c r="S964" s="2" t="s">
        <v>38</v>
      </c>
      <c r="T964" s="2" t="s">
        <v>961</v>
      </c>
      <c r="U964" s="2" t="s">
        <v>2145</v>
      </c>
      <c r="V964" s="2" t="s">
        <v>883</v>
      </c>
      <c r="W964" s="2" t="s">
        <v>2146</v>
      </c>
      <c r="X964" s="2">
        <v>2026</v>
      </c>
      <c r="Y964" s="2" t="s">
        <v>40</v>
      </c>
      <c r="Z964" s="4"/>
      <c r="AA964" s="3">
        <v>46206</v>
      </c>
      <c r="AB964" s="2" t="s">
        <v>235</v>
      </c>
      <c r="AC964" s="2">
        <v>477854</v>
      </c>
    </row>
    <row r="965" spans="1:29" ht="102.75" x14ac:dyDescent="0.25">
      <c r="A965" s="2" t="s">
        <v>29</v>
      </c>
      <c r="B965" s="2" t="s">
        <v>42</v>
      </c>
      <c r="C965" s="2" t="s">
        <v>31</v>
      </c>
      <c r="D965" s="2" t="s">
        <v>132</v>
      </c>
      <c r="E965" s="2" t="s">
        <v>2147</v>
      </c>
      <c r="F965" s="2" t="s">
        <v>1092</v>
      </c>
      <c r="G965" s="2">
        <v>2721750</v>
      </c>
      <c r="H965" s="2">
        <v>1</v>
      </c>
      <c r="I965" s="3">
        <v>46213</v>
      </c>
      <c r="J965" s="4"/>
      <c r="K965" s="2">
        <v>2503988</v>
      </c>
      <c r="L965" s="2">
        <v>54435</v>
      </c>
      <c r="M965" s="2" t="s">
        <v>35</v>
      </c>
      <c r="N965" s="4"/>
      <c r="O965" s="4"/>
      <c r="P965" s="2" t="s">
        <v>181</v>
      </c>
      <c r="Q965" s="4"/>
      <c r="R965" s="4"/>
      <c r="S965" s="2" t="s">
        <v>38</v>
      </c>
      <c r="T965" s="4"/>
      <c r="U965" s="4"/>
      <c r="V965" s="4"/>
      <c r="W965" s="2" t="s">
        <v>951</v>
      </c>
      <c r="X965" s="2">
        <v>2026</v>
      </c>
      <c r="Y965" s="2" t="s">
        <v>65</v>
      </c>
      <c r="Z965" s="4"/>
      <c r="AA965" s="3">
        <v>46206</v>
      </c>
      <c r="AB965" s="2" t="s">
        <v>35</v>
      </c>
      <c r="AC965" s="2">
        <v>477840</v>
      </c>
    </row>
    <row r="966" spans="1:29" ht="102.75" x14ac:dyDescent="0.25">
      <c r="A966" s="2" t="s">
        <v>29</v>
      </c>
      <c r="B966" s="2" t="s">
        <v>42</v>
      </c>
      <c r="C966" s="2" t="s">
        <v>31</v>
      </c>
      <c r="D966" s="2" t="s">
        <v>132</v>
      </c>
      <c r="E966" s="2" t="s">
        <v>2147</v>
      </c>
      <c r="F966" s="2" t="s">
        <v>41</v>
      </c>
      <c r="G966" s="2">
        <v>5000</v>
      </c>
      <c r="H966" s="2">
        <v>1</v>
      </c>
      <c r="I966" s="3">
        <v>46213</v>
      </c>
      <c r="J966" s="4"/>
      <c r="K966" s="2">
        <v>2503988</v>
      </c>
      <c r="L966" s="2">
        <v>54435</v>
      </c>
      <c r="M966" s="2" t="s">
        <v>35</v>
      </c>
      <c r="N966" s="4"/>
      <c r="O966" s="4"/>
      <c r="P966" s="2" t="s">
        <v>181</v>
      </c>
      <c r="Q966" s="4"/>
      <c r="R966" s="4"/>
      <c r="S966" s="2" t="s">
        <v>38</v>
      </c>
      <c r="T966" s="4"/>
      <c r="U966" s="4"/>
      <c r="V966" s="4"/>
      <c r="W966" s="2" t="s">
        <v>951</v>
      </c>
      <c r="X966" s="2">
        <v>2026</v>
      </c>
      <c r="Y966" s="2" t="s">
        <v>65</v>
      </c>
      <c r="Z966" s="4"/>
      <c r="AA966" s="3">
        <v>46206</v>
      </c>
      <c r="AB966" s="2" t="s">
        <v>35</v>
      </c>
      <c r="AC966" s="2">
        <v>477840</v>
      </c>
    </row>
    <row r="967" spans="1:29" ht="102.75" x14ac:dyDescent="0.25">
      <c r="A967" s="2" t="s">
        <v>29</v>
      </c>
      <c r="B967" s="2" t="s">
        <v>42</v>
      </c>
      <c r="C967" s="2" t="s">
        <v>43</v>
      </c>
      <c r="D967" s="2" t="s">
        <v>32</v>
      </c>
      <c r="E967" s="2" t="s">
        <v>2148</v>
      </c>
      <c r="F967" s="2" t="s">
        <v>2149</v>
      </c>
      <c r="G967" s="2">
        <v>4779990</v>
      </c>
      <c r="H967" s="2">
        <v>1</v>
      </c>
      <c r="I967" s="3">
        <v>46206</v>
      </c>
      <c r="J967" s="4"/>
      <c r="K967" s="2">
        <v>3318872</v>
      </c>
      <c r="L967" s="2">
        <v>20000</v>
      </c>
      <c r="M967" s="2" t="s">
        <v>35</v>
      </c>
      <c r="N967" s="5">
        <v>46206</v>
      </c>
      <c r="O967" s="2" t="s">
        <v>2150</v>
      </c>
      <c r="P967" s="2" t="s">
        <v>36</v>
      </c>
      <c r="Q967" s="2" t="s">
        <v>1965</v>
      </c>
      <c r="R967" s="3">
        <v>46206</v>
      </c>
      <c r="S967" s="2" t="s">
        <v>38</v>
      </c>
      <c r="T967" s="2" t="s">
        <v>2151</v>
      </c>
      <c r="U967" s="2" t="s">
        <v>2152</v>
      </c>
      <c r="V967" s="2" t="s">
        <v>2153</v>
      </c>
      <c r="W967" s="2" t="s">
        <v>2154</v>
      </c>
      <c r="X967" s="2">
        <v>2026</v>
      </c>
      <c r="Y967" s="2" t="s">
        <v>40</v>
      </c>
      <c r="Z967" s="4"/>
      <c r="AA967" s="3">
        <v>46206</v>
      </c>
      <c r="AB967" s="2" t="s">
        <v>35</v>
      </c>
      <c r="AC967" s="2">
        <v>477828</v>
      </c>
    </row>
    <row r="968" spans="1:29" ht="102.75" x14ac:dyDescent="0.25">
      <c r="A968" s="2" t="s">
        <v>29</v>
      </c>
      <c r="B968" s="2" t="s">
        <v>42</v>
      </c>
      <c r="C968" s="2" t="s">
        <v>43</v>
      </c>
      <c r="D968" s="2" t="s">
        <v>32</v>
      </c>
      <c r="E968" s="2" t="s">
        <v>2148</v>
      </c>
      <c r="F968" s="2" t="s">
        <v>41</v>
      </c>
      <c r="G968" s="2">
        <v>1000</v>
      </c>
      <c r="H968" s="2">
        <v>1</v>
      </c>
      <c r="I968" s="3">
        <v>46206</v>
      </c>
      <c r="J968" s="4"/>
      <c r="K968" s="2">
        <v>3318872</v>
      </c>
      <c r="L968" s="2">
        <v>20000</v>
      </c>
      <c r="M968" s="2" t="s">
        <v>35</v>
      </c>
      <c r="N968" s="5">
        <v>46206</v>
      </c>
      <c r="O968" s="2" t="s">
        <v>2150</v>
      </c>
      <c r="P968" s="2" t="s">
        <v>36</v>
      </c>
      <c r="Q968" s="2" t="s">
        <v>1965</v>
      </c>
      <c r="R968" s="3">
        <v>46206</v>
      </c>
      <c r="S968" s="2" t="s">
        <v>38</v>
      </c>
      <c r="T968" s="2" t="s">
        <v>2151</v>
      </c>
      <c r="U968" s="2" t="s">
        <v>2152</v>
      </c>
      <c r="V968" s="2" t="s">
        <v>2153</v>
      </c>
      <c r="W968" s="2" t="s">
        <v>2154</v>
      </c>
      <c r="X968" s="2">
        <v>2026</v>
      </c>
      <c r="Y968" s="2" t="s">
        <v>40</v>
      </c>
      <c r="Z968" s="4"/>
      <c r="AA968" s="3">
        <v>46206</v>
      </c>
      <c r="AB968" s="2" t="s">
        <v>35</v>
      </c>
      <c r="AC968" s="2">
        <v>477828</v>
      </c>
    </row>
    <row r="969" spans="1:29" ht="39" x14ac:dyDescent="0.25">
      <c r="A969" s="2" t="s">
        <v>29</v>
      </c>
      <c r="B969" s="2" t="s">
        <v>30</v>
      </c>
      <c r="C969" s="2" t="s">
        <v>31</v>
      </c>
      <c r="D969" s="2" t="s">
        <v>132</v>
      </c>
      <c r="E969" s="2" t="s">
        <v>2155</v>
      </c>
      <c r="F969" s="2" t="s">
        <v>1092</v>
      </c>
      <c r="G969" s="2">
        <v>2479500</v>
      </c>
      <c r="H969" s="2">
        <v>1</v>
      </c>
      <c r="I969" s="3">
        <v>46213</v>
      </c>
      <c r="J969" s="4"/>
      <c r="K969" s="2">
        <v>2350611</v>
      </c>
      <c r="L969" s="2">
        <v>0</v>
      </c>
      <c r="M969" s="2" t="s">
        <v>235</v>
      </c>
      <c r="N969" s="4"/>
      <c r="O969" s="4"/>
      <c r="P969" s="2" t="s">
        <v>49</v>
      </c>
      <c r="Q969" s="4"/>
      <c r="R969" s="4"/>
      <c r="S969" s="2" t="s">
        <v>38</v>
      </c>
      <c r="T969" s="4"/>
      <c r="U969" s="4"/>
      <c r="V969" s="4"/>
      <c r="W969" s="2" t="s">
        <v>2156</v>
      </c>
      <c r="X969" s="2">
        <v>2026</v>
      </c>
      <c r="Y969" s="2" t="s">
        <v>65</v>
      </c>
      <c r="Z969" s="4"/>
      <c r="AA969" s="3">
        <v>46206</v>
      </c>
      <c r="AB969" s="2" t="s">
        <v>235</v>
      </c>
      <c r="AC969" s="2">
        <v>477816</v>
      </c>
    </row>
    <row r="970" spans="1:29" ht="39" x14ac:dyDescent="0.25">
      <c r="A970" s="2" t="s">
        <v>29</v>
      </c>
      <c r="B970" s="2" t="s">
        <v>30</v>
      </c>
      <c r="C970" s="2" t="s">
        <v>31</v>
      </c>
      <c r="D970" s="2" t="s">
        <v>132</v>
      </c>
      <c r="E970" s="2" t="s">
        <v>2155</v>
      </c>
      <c r="F970" s="2" t="s">
        <v>41</v>
      </c>
      <c r="G970" s="2">
        <v>5000</v>
      </c>
      <c r="H970" s="2">
        <v>1</v>
      </c>
      <c r="I970" s="3">
        <v>46213</v>
      </c>
      <c r="J970" s="4"/>
      <c r="K970" s="2">
        <v>2350611</v>
      </c>
      <c r="L970" s="2">
        <v>0</v>
      </c>
      <c r="M970" s="2" t="s">
        <v>235</v>
      </c>
      <c r="N970" s="4"/>
      <c r="O970" s="4"/>
      <c r="P970" s="2" t="s">
        <v>49</v>
      </c>
      <c r="Q970" s="4"/>
      <c r="R970" s="4"/>
      <c r="S970" s="2" t="s">
        <v>38</v>
      </c>
      <c r="T970" s="4"/>
      <c r="U970" s="4"/>
      <c r="V970" s="4"/>
      <c r="W970" s="2" t="s">
        <v>2156</v>
      </c>
      <c r="X970" s="2">
        <v>2026</v>
      </c>
      <c r="Y970" s="2" t="s">
        <v>65</v>
      </c>
      <c r="Z970" s="4"/>
      <c r="AA970" s="3">
        <v>46206</v>
      </c>
      <c r="AB970" s="2" t="s">
        <v>235</v>
      </c>
      <c r="AC970" s="2">
        <v>477816</v>
      </c>
    </row>
    <row r="971" spans="1:29" ht="64.5" x14ac:dyDescent="0.25">
      <c r="A971" s="2" t="s">
        <v>29</v>
      </c>
      <c r="B971" s="2" t="s">
        <v>42</v>
      </c>
      <c r="C971" s="2" t="s">
        <v>43</v>
      </c>
      <c r="D971" s="2" t="s">
        <v>32</v>
      </c>
      <c r="E971" s="2" t="s">
        <v>2157</v>
      </c>
      <c r="F971" s="2" t="s">
        <v>2158</v>
      </c>
      <c r="G971" s="2">
        <v>1970000</v>
      </c>
      <c r="H971" s="2">
        <v>1</v>
      </c>
      <c r="I971" s="3">
        <v>46206</v>
      </c>
      <c r="J971" s="4"/>
      <c r="K971" s="2">
        <v>4540196</v>
      </c>
      <c r="L971" s="2">
        <v>39400</v>
      </c>
      <c r="M971" s="2" t="s">
        <v>143</v>
      </c>
      <c r="N971" s="5">
        <v>46206</v>
      </c>
      <c r="O971" s="2" t="s">
        <v>2159</v>
      </c>
      <c r="P971" s="2" t="s">
        <v>36</v>
      </c>
      <c r="Q971" s="2" t="s">
        <v>61</v>
      </c>
      <c r="R971" s="3">
        <v>46206</v>
      </c>
      <c r="S971" s="2" t="s">
        <v>151</v>
      </c>
      <c r="T971" s="2" t="s">
        <v>63</v>
      </c>
      <c r="U971" s="2" t="s">
        <v>2160</v>
      </c>
      <c r="V971" s="2" t="s">
        <v>2160</v>
      </c>
      <c r="W971" s="2" t="s">
        <v>64</v>
      </c>
      <c r="X971" s="2">
        <v>2026</v>
      </c>
      <c r="Y971" s="2" t="s">
        <v>40</v>
      </c>
      <c r="Z971" s="4"/>
      <c r="AA971" s="3">
        <v>46206</v>
      </c>
      <c r="AB971" s="2" t="s">
        <v>143</v>
      </c>
      <c r="AC971" s="2">
        <v>477772</v>
      </c>
    </row>
    <row r="972" spans="1:29" ht="39" x14ac:dyDescent="0.25">
      <c r="A972" s="2" t="s">
        <v>29</v>
      </c>
      <c r="B972" s="2" t="s">
        <v>42</v>
      </c>
      <c r="C972" s="2" t="s">
        <v>43</v>
      </c>
      <c r="D972" s="2" t="s">
        <v>32</v>
      </c>
      <c r="E972" s="2" t="s">
        <v>2157</v>
      </c>
      <c r="F972" s="2" t="s">
        <v>41</v>
      </c>
      <c r="G972" s="2">
        <v>1000</v>
      </c>
      <c r="H972" s="2">
        <v>1</v>
      </c>
      <c r="I972" s="3">
        <v>46206</v>
      </c>
      <c r="J972" s="4"/>
      <c r="K972" s="2">
        <v>4540196</v>
      </c>
      <c r="L972" s="2">
        <v>39400</v>
      </c>
      <c r="M972" s="2" t="s">
        <v>143</v>
      </c>
      <c r="N972" s="5">
        <v>46206</v>
      </c>
      <c r="O972" s="2" t="s">
        <v>2159</v>
      </c>
      <c r="P972" s="2" t="s">
        <v>36</v>
      </c>
      <c r="Q972" s="2" t="s">
        <v>61</v>
      </c>
      <c r="R972" s="3">
        <v>46206</v>
      </c>
      <c r="S972" s="2" t="s">
        <v>151</v>
      </c>
      <c r="T972" s="2" t="s">
        <v>63</v>
      </c>
      <c r="U972" s="2" t="s">
        <v>2160</v>
      </c>
      <c r="V972" s="2" t="s">
        <v>2160</v>
      </c>
      <c r="W972" s="2" t="s">
        <v>64</v>
      </c>
      <c r="X972" s="2">
        <v>2026</v>
      </c>
      <c r="Y972" s="2" t="s">
        <v>40</v>
      </c>
      <c r="Z972" s="4"/>
      <c r="AA972" s="3">
        <v>46206</v>
      </c>
      <c r="AB972" s="2" t="s">
        <v>143</v>
      </c>
      <c r="AC972" s="2">
        <v>477772</v>
      </c>
    </row>
    <row r="973" spans="1:29" ht="102.75" x14ac:dyDescent="0.25">
      <c r="A973" s="2" t="s">
        <v>29</v>
      </c>
      <c r="B973" s="2" t="s">
        <v>42</v>
      </c>
      <c r="C973" s="2" t="s">
        <v>43</v>
      </c>
      <c r="D973" s="2" t="s">
        <v>32</v>
      </c>
      <c r="E973" s="2" t="s">
        <v>2161</v>
      </c>
      <c r="F973" s="2" t="s">
        <v>2162</v>
      </c>
      <c r="G973" s="2">
        <v>849000</v>
      </c>
      <c r="H973" s="2">
        <v>1</v>
      </c>
      <c r="I973" s="3">
        <v>46206</v>
      </c>
      <c r="J973" s="4"/>
      <c r="K973" s="2">
        <v>4802604</v>
      </c>
      <c r="L973" s="2">
        <v>10000</v>
      </c>
      <c r="M973" s="2" t="s">
        <v>35</v>
      </c>
      <c r="N973" s="5">
        <v>46206</v>
      </c>
      <c r="O973" s="2" t="s">
        <v>2163</v>
      </c>
      <c r="P973" s="2" t="s">
        <v>36</v>
      </c>
      <c r="Q973" s="2" t="s">
        <v>53</v>
      </c>
      <c r="R973" s="3">
        <v>46206</v>
      </c>
      <c r="S973" s="2" t="s">
        <v>38</v>
      </c>
      <c r="T973" s="2" t="s">
        <v>577</v>
      </c>
      <c r="U973" s="2">
        <v>0</v>
      </c>
      <c r="V973" s="2">
        <v>0</v>
      </c>
      <c r="W973" s="2" t="s">
        <v>2164</v>
      </c>
      <c r="X973" s="2">
        <v>2026</v>
      </c>
      <c r="Y973" s="2" t="s">
        <v>40</v>
      </c>
      <c r="Z973" s="4"/>
      <c r="AA973" s="3">
        <v>46206</v>
      </c>
      <c r="AB973" s="2" t="s">
        <v>35</v>
      </c>
      <c r="AC973" s="2">
        <v>477748</v>
      </c>
    </row>
    <row r="974" spans="1:29" ht="102.75" x14ac:dyDescent="0.25">
      <c r="A974" s="2" t="s">
        <v>29</v>
      </c>
      <c r="B974" s="2" t="s">
        <v>42</v>
      </c>
      <c r="C974" s="2" t="s">
        <v>43</v>
      </c>
      <c r="D974" s="2" t="s">
        <v>32</v>
      </c>
      <c r="E974" s="2" t="s">
        <v>2161</v>
      </c>
      <c r="F974" s="2" t="s">
        <v>41</v>
      </c>
      <c r="G974" s="2">
        <v>1000</v>
      </c>
      <c r="H974" s="2">
        <v>1</v>
      </c>
      <c r="I974" s="3">
        <v>46206</v>
      </c>
      <c r="J974" s="4"/>
      <c r="K974" s="2">
        <v>4802604</v>
      </c>
      <c r="L974" s="2">
        <v>10000</v>
      </c>
      <c r="M974" s="2" t="s">
        <v>35</v>
      </c>
      <c r="N974" s="5">
        <v>46206</v>
      </c>
      <c r="O974" s="2" t="s">
        <v>2163</v>
      </c>
      <c r="P974" s="2" t="s">
        <v>36</v>
      </c>
      <c r="Q974" s="2" t="s">
        <v>53</v>
      </c>
      <c r="R974" s="3">
        <v>46206</v>
      </c>
      <c r="S974" s="2" t="s">
        <v>38</v>
      </c>
      <c r="T974" s="2" t="s">
        <v>577</v>
      </c>
      <c r="U974" s="2">
        <v>0</v>
      </c>
      <c r="V974" s="2">
        <v>0</v>
      </c>
      <c r="W974" s="2" t="s">
        <v>2164</v>
      </c>
      <c r="X974" s="2">
        <v>2026</v>
      </c>
      <c r="Y974" s="2" t="s">
        <v>40</v>
      </c>
      <c r="Z974" s="4"/>
      <c r="AA974" s="3">
        <v>46206</v>
      </c>
      <c r="AB974" s="2" t="s">
        <v>35</v>
      </c>
      <c r="AC974" s="2">
        <v>477748</v>
      </c>
    </row>
    <row r="975" spans="1:29" ht="102.75" x14ac:dyDescent="0.25">
      <c r="A975" s="2" t="s">
        <v>29</v>
      </c>
      <c r="B975" s="2" t="s">
        <v>42</v>
      </c>
      <c r="C975" s="2" t="s">
        <v>43</v>
      </c>
      <c r="D975" s="2" t="s">
        <v>32</v>
      </c>
      <c r="E975" s="2" t="s">
        <v>2165</v>
      </c>
      <c r="F975" s="2" t="s">
        <v>2166</v>
      </c>
      <c r="G975" s="2">
        <v>2645750</v>
      </c>
      <c r="H975" s="2">
        <v>1</v>
      </c>
      <c r="I975" s="3">
        <v>46206</v>
      </c>
      <c r="J975" s="4"/>
      <c r="K975" s="2">
        <v>4802441</v>
      </c>
      <c r="L975" s="2">
        <v>20000</v>
      </c>
      <c r="M975" s="2" t="s">
        <v>35</v>
      </c>
      <c r="N975" s="5">
        <v>46206</v>
      </c>
      <c r="O975" s="2" t="s">
        <v>2167</v>
      </c>
      <c r="P975" s="2" t="s">
        <v>36</v>
      </c>
      <c r="Q975" s="2" t="s">
        <v>950</v>
      </c>
      <c r="R975" s="3">
        <v>46206</v>
      </c>
      <c r="S975" s="2" t="s">
        <v>38</v>
      </c>
      <c r="T975" s="2" t="s">
        <v>560</v>
      </c>
      <c r="U975" s="2" t="s">
        <v>883</v>
      </c>
      <c r="V975" s="2" t="s">
        <v>1322</v>
      </c>
      <c r="W975" s="2" t="s">
        <v>2168</v>
      </c>
      <c r="X975" s="2">
        <v>2025</v>
      </c>
      <c r="Y975" s="2" t="s">
        <v>40</v>
      </c>
      <c r="Z975" s="4"/>
      <c r="AA975" s="3">
        <v>46206</v>
      </c>
      <c r="AB975" s="2" t="s">
        <v>35</v>
      </c>
      <c r="AC975" s="2">
        <v>477734</v>
      </c>
    </row>
    <row r="976" spans="1:29" ht="102.75" x14ac:dyDescent="0.25">
      <c r="A976" s="2" t="s">
        <v>29</v>
      </c>
      <c r="B976" s="2" t="s">
        <v>42</v>
      </c>
      <c r="C976" s="2" t="s">
        <v>43</v>
      </c>
      <c r="D976" s="2" t="s">
        <v>32</v>
      </c>
      <c r="E976" s="2" t="s">
        <v>2165</v>
      </c>
      <c r="F976" s="2" t="s">
        <v>41</v>
      </c>
      <c r="G976" s="2">
        <v>1000</v>
      </c>
      <c r="H976" s="2">
        <v>1</v>
      </c>
      <c r="I976" s="3">
        <v>46206</v>
      </c>
      <c r="J976" s="4"/>
      <c r="K976" s="2">
        <v>4802441</v>
      </c>
      <c r="L976" s="2">
        <v>20000</v>
      </c>
      <c r="M976" s="2" t="s">
        <v>35</v>
      </c>
      <c r="N976" s="5">
        <v>46206</v>
      </c>
      <c r="O976" s="2" t="s">
        <v>2167</v>
      </c>
      <c r="P976" s="2" t="s">
        <v>36</v>
      </c>
      <c r="Q976" s="2" t="s">
        <v>950</v>
      </c>
      <c r="R976" s="3">
        <v>46206</v>
      </c>
      <c r="S976" s="2" t="s">
        <v>38</v>
      </c>
      <c r="T976" s="2" t="s">
        <v>560</v>
      </c>
      <c r="U976" s="2" t="s">
        <v>883</v>
      </c>
      <c r="V976" s="2" t="s">
        <v>1322</v>
      </c>
      <c r="W976" s="2" t="s">
        <v>2168</v>
      </c>
      <c r="X976" s="2">
        <v>2025</v>
      </c>
      <c r="Y976" s="2" t="s">
        <v>40</v>
      </c>
      <c r="Z976" s="4"/>
      <c r="AA976" s="3">
        <v>46206</v>
      </c>
      <c r="AB976" s="2" t="s">
        <v>35</v>
      </c>
      <c r="AC976" s="2">
        <v>477734</v>
      </c>
    </row>
    <row r="977" spans="1:29" ht="102.75" x14ac:dyDescent="0.25">
      <c r="A977" s="2" t="s">
        <v>29</v>
      </c>
      <c r="B977" s="2" t="s">
        <v>42</v>
      </c>
      <c r="C977" s="2" t="s">
        <v>43</v>
      </c>
      <c r="D977" s="2" t="s">
        <v>32</v>
      </c>
      <c r="E977" s="2" t="s">
        <v>2169</v>
      </c>
      <c r="F977" s="2" t="s">
        <v>2170</v>
      </c>
      <c r="G977" s="2">
        <v>4500000</v>
      </c>
      <c r="H977" s="2">
        <v>1</v>
      </c>
      <c r="I977" s="3">
        <v>46205</v>
      </c>
      <c r="J977" s="4"/>
      <c r="K977" s="2">
        <v>4800215</v>
      </c>
      <c r="L977" s="2">
        <v>20000</v>
      </c>
      <c r="M977" s="2" t="s">
        <v>35</v>
      </c>
      <c r="N977" s="5">
        <v>46205</v>
      </c>
      <c r="O977" s="2" t="s">
        <v>2171</v>
      </c>
      <c r="P977" s="2" t="s">
        <v>36</v>
      </c>
      <c r="Q977" s="2" t="s">
        <v>1965</v>
      </c>
      <c r="R977" s="3">
        <v>46205</v>
      </c>
      <c r="S977" s="2" t="s">
        <v>38</v>
      </c>
      <c r="T977" s="2" t="s">
        <v>2151</v>
      </c>
      <c r="U977" s="2" t="s">
        <v>2172</v>
      </c>
      <c r="V977" s="2" t="s">
        <v>82</v>
      </c>
      <c r="W977" s="2" t="s">
        <v>1048</v>
      </c>
      <c r="X977" s="2">
        <v>2026</v>
      </c>
      <c r="Y977" s="2" t="s">
        <v>40</v>
      </c>
      <c r="Z977" s="4"/>
      <c r="AA977" s="3">
        <v>46205</v>
      </c>
      <c r="AB977" s="2" t="s">
        <v>35</v>
      </c>
      <c r="AC977" s="2">
        <v>477266</v>
      </c>
    </row>
    <row r="978" spans="1:29" ht="102.75" x14ac:dyDescent="0.25">
      <c r="A978" s="2" t="s">
        <v>29</v>
      </c>
      <c r="B978" s="2" t="s">
        <v>42</v>
      </c>
      <c r="C978" s="2" t="s">
        <v>43</v>
      </c>
      <c r="D978" s="2" t="s">
        <v>32</v>
      </c>
      <c r="E978" s="2" t="s">
        <v>2169</v>
      </c>
      <c r="F978" s="2" t="s">
        <v>41</v>
      </c>
      <c r="G978" s="2">
        <v>1000</v>
      </c>
      <c r="H978" s="2">
        <v>1</v>
      </c>
      <c r="I978" s="3">
        <v>46205</v>
      </c>
      <c r="J978" s="4"/>
      <c r="K978" s="2">
        <v>4800215</v>
      </c>
      <c r="L978" s="2">
        <v>20000</v>
      </c>
      <c r="M978" s="2" t="s">
        <v>35</v>
      </c>
      <c r="N978" s="5">
        <v>46205</v>
      </c>
      <c r="O978" s="2" t="s">
        <v>2171</v>
      </c>
      <c r="P978" s="2" t="s">
        <v>36</v>
      </c>
      <c r="Q978" s="2" t="s">
        <v>1965</v>
      </c>
      <c r="R978" s="3">
        <v>46205</v>
      </c>
      <c r="S978" s="2" t="s">
        <v>38</v>
      </c>
      <c r="T978" s="2" t="s">
        <v>2151</v>
      </c>
      <c r="U978" s="2" t="s">
        <v>2172</v>
      </c>
      <c r="V978" s="2" t="s">
        <v>82</v>
      </c>
      <c r="W978" s="2" t="s">
        <v>1048</v>
      </c>
      <c r="X978" s="2">
        <v>2026</v>
      </c>
      <c r="Y978" s="2" t="s">
        <v>40</v>
      </c>
      <c r="Z978" s="4"/>
      <c r="AA978" s="3">
        <v>46205</v>
      </c>
      <c r="AB978" s="2" t="s">
        <v>35</v>
      </c>
      <c r="AC978" s="2">
        <v>477266</v>
      </c>
    </row>
    <row r="979" spans="1:29" ht="64.5" x14ac:dyDescent="0.25">
      <c r="A979" s="2" t="s">
        <v>29</v>
      </c>
      <c r="B979" s="2" t="s">
        <v>42</v>
      </c>
      <c r="C979" s="2" t="s">
        <v>43</v>
      </c>
      <c r="D979" s="2" t="s">
        <v>32</v>
      </c>
      <c r="E979" s="2" t="s">
        <v>2173</v>
      </c>
      <c r="F979" s="2" t="s">
        <v>2174</v>
      </c>
      <c r="G979" s="2">
        <v>2250000</v>
      </c>
      <c r="H979" s="2">
        <v>1</v>
      </c>
      <c r="I979" s="3">
        <v>46207</v>
      </c>
      <c r="J979" s="4"/>
      <c r="K979" s="2">
        <v>4800162</v>
      </c>
      <c r="L979" s="2">
        <v>30000</v>
      </c>
      <c r="M979" s="2" t="s">
        <v>2175</v>
      </c>
      <c r="N979" s="5">
        <v>46205</v>
      </c>
      <c r="O979" s="2" t="s">
        <v>2176</v>
      </c>
      <c r="P979" s="2" t="s">
        <v>36</v>
      </c>
      <c r="Q979" s="2" t="s">
        <v>50</v>
      </c>
      <c r="R979" s="3">
        <v>46205</v>
      </c>
      <c r="S979" s="2" t="s">
        <v>251</v>
      </c>
      <c r="T979" s="2" t="s">
        <v>52</v>
      </c>
      <c r="U979" s="2" t="s">
        <v>2177</v>
      </c>
      <c r="V979" s="2" t="s">
        <v>2178</v>
      </c>
      <c r="W979" s="2" t="s">
        <v>448</v>
      </c>
      <c r="X979" s="2">
        <v>2026</v>
      </c>
      <c r="Y979" s="2" t="s">
        <v>40</v>
      </c>
      <c r="Z979" s="4"/>
      <c r="AA979" s="3">
        <v>46205</v>
      </c>
      <c r="AB979" s="2" t="s">
        <v>2175</v>
      </c>
      <c r="AC979" s="2">
        <v>477254</v>
      </c>
    </row>
    <row r="980" spans="1:29" ht="51.75" x14ac:dyDescent="0.25">
      <c r="A980" s="2" t="s">
        <v>29</v>
      </c>
      <c r="B980" s="2" t="s">
        <v>42</v>
      </c>
      <c r="C980" s="2" t="s">
        <v>43</v>
      </c>
      <c r="D980" s="2" t="s">
        <v>32</v>
      </c>
      <c r="E980" s="2" t="s">
        <v>2173</v>
      </c>
      <c r="F980" s="2" t="s">
        <v>41</v>
      </c>
      <c r="G980" s="2">
        <v>1000</v>
      </c>
      <c r="H980" s="2">
        <v>1</v>
      </c>
      <c r="I980" s="3">
        <v>46207</v>
      </c>
      <c r="J980" s="4"/>
      <c r="K980" s="2">
        <v>4800162</v>
      </c>
      <c r="L980" s="2">
        <v>30000</v>
      </c>
      <c r="M980" s="2" t="s">
        <v>2175</v>
      </c>
      <c r="N980" s="5">
        <v>46205</v>
      </c>
      <c r="O980" s="2" t="s">
        <v>2176</v>
      </c>
      <c r="P980" s="2" t="s">
        <v>36</v>
      </c>
      <c r="Q980" s="2" t="s">
        <v>50</v>
      </c>
      <c r="R980" s="3">
        <v>46205</v>
      </c>
      <c r="S980" s="2" t="s">
        <v>251</v>
      </c>
      <c r="T980" s="2" t="s">
        <v>52</v>
      </c>
      <c r="U980" s="2" t="s">
        <v>2177</v>
      </c>
      <c r="V980" s="2" t="s">
        <v>2178</v>
      </c>
      <c r="W980" s="2" t="s">
        <v>448</v>
      </c>
      <c r="X980" s="2">
        <v>2026</v>
      </c>
      <c r="Y980" s="2" t="s">
        <v>40</v>
      </c>
      <c r="Z980" s="4"/>
      <c r="AA980" s="3">
        <v>46205</v>
      </c>
      <c r="AB980" s="2" t="s">
        <v>2175</v>
      </c>
      <c r="AC980" s="2">
        <v>477254</v>
      </c>
    </row>
    <row r="981" spans="1:29" ht="64.5" x14ac:dyDescent="0.25">
      <c r="A981" s="2" t="s">
        <v>29</v>
      </c>
      <c r="B981" s="2" t="s">
        <v>42</v>
      </c>
      <c r="C981" s="2" t="s">
        <v>43</v>
      </c>
      <c r="D981" s="2" t="s">
        <v>57</v>
      </c>
      <c r="E981" s="2" t="s">
        <v>2179</v>
      </c>
      <c r="F981" s="2" t="s">
        <v>2180</v>
      </c>
      <c r="G981" s="2">
        <v>2528000</v>
      </c>
      <c r="H981" s="2">
        <v>1</v>
      </c>
      <c r="I981" s="3">
        <v>46205</v>
      </c>
      <c r="J981" s="4"/>
      <c r="K981" s="2">
        <v>4793034</v>
      </c>
      <c r="L981" s="2">
        <v>37920</v>
      </c>
      <c r="M981" s="2" t="s">
        <v>1601</v>
      </c>
      <c r="N981" s="5">
        <v>46174</v>
      </c>
      <c r="O981" s="2" t="s">
        <v>2181</v>
      </c>
      <c r="P981" s="2" t="s">
        <v>136</v>
      </c>
      <c r="Q981" s="2" t="s">
        <v>593</v>
      </c>
      <c r="R981" s="3">
        <v>46174</v>
      </c>
      <c r="S981" s="2" t="s">
        <v>160</v>
      </c>
      <c r="T981" s="2" t="s">
        <v>594</v>
      </c>
      <c r="U981" s="2" t="s">
        <v>2182</v>
      </c>
      <c r="V981" s="2">
        <v>0</v>
      </c>
      <c r="W981" s="2" t="s">
        <v>2183</v>
      </c>
      <c r="X981" s="2">
        <v>2025</v>
      </c>
      <c r="Y981" s="2" t="s">
        <v>65</v>
      </c>
      <c r="Z981" s="4"/>
      <c r="AA981" s="4"/>
      <c r="AB981" s="2" t="s">
        <v>1601</v>
      </c>
      <c r="AC981" s="2">
        <v>477210</v>
      </c>
    </row>
    <row r="982" spans="1:29" ht="64.5" x14ac:dyDescent="0.25">
      <c r="A982" s="2" t="s">
        <v>29</v>
      </c>
      <c r="B982" s="2" t="s">
        <v>42</v>
      </c>
      <c r="C982" s="2" t="s">
        <v>43</v>
      </c>
      <c r="D982" s="2" t="s">
        <v>32</v>
      </c>
      <c r="E982" s="2" t="s">
        <v>2184</v>
      </c>
      <c r="F982" s="2" t="s">
        <v>2185</v>
      </c>
      <c r="G982" s="2">
        <v>2300000</v>
      </c>
      <c r="H982" s="2">
        <v>1</v>
      </c>
      <c r="I982" s="3">
        <v>46209</v>
      </c>
      <c r="J982" s="4"/>
      <c r="K982" s="2">
        <v>4799855</v>
      </c>
      <c r="L982" s="2">
        <v>46000</v>
      </c>
      <c r="M982" s="2" t="s">
        <v>187</v>
      </c>
      <c r="N982" s="5">
        <v>46205</v>
      </c>
      <c r="O982" s="2" t="s">
        <v>2186</v>
      </c>
      <c r="P982" s="2" t="s">
        <v>36</v>
      </c>
      <c r="Q982" s="2" t="s">
        <v>337</v>
      </c>
      <c r="R982" s="3">
        <v>46209</v>
      </c>
      <c r="S982" s="2" t="s">
        <v>51</v>
      </c>
      <c r="T982" s="2" t="s">
        <v>98</v>
      </c>
      <c r="U982" s="2">
        <v>0</v>
      </c>
      <c r="V982" s="2" t="s">
        <v>82</v>
      </c>
      <c r="W982" s="2" t="s">
        <v>169</v>
      </c>
      <c r="X982" s="2">
        <v>2026</v>
      </c>
      <c r="Y982" s="2" t="s">
        <v>40</v>
      </c>
      <c r="Z982" s="4"/>
      <c r="AA982" s="3">
        <v>46205</v>
      </c>
      <c r="AB982" s="2" t="s">
        <v>187</v>
      </c>
      <c r="AC982" s="2">
        <v>477196</v>
      </c>
    </row>
    <row r="983" spans="1:29" ht="39" x14ac:dyDescent="0.25">
      <c r="A983" s="2" t="s">
        <v>29</v>
      </c>
      <c r="B983" s="2" t="s">
        <v>42</v>
      </c>
      <c r="C983" s="2" t="s">
        <v>43</v>
      </c>
      <c r="D983" s="2" t="s">
        <v>32</v>
      </c>
      <c r="E983" s="2" t="s">
        <v>2184</v>
      </c>
      <c r="F983" s="2" t="s">
        <v>41</v>
      </c>
      <c r="G983" s="2">
        <v>1000</v>
      </c>
      <c r="H983" s="2">
        <v>1</v>
      </c>
      <c r="I983" s="3">
        <v>46209</v>
      </c>
      <c r="J983" s="4"/>
      <c r="K983" s="2">
        <v>4799855</v>
      </c>
      <c r="L983" s="2">
        <v>46000</v>
      </c>
      <c r="M983" s="2" t="s">
        <v>187</v>
      </c>
      <c r="N983" s="5">
        <v>46205</v>
      </c>
      <c r="O983" s="2" t="s">
        <v>2186</v>
      </c>
      <c r="P983" s="2" t="s">
        <v>36</v>
      </c>
      <c r="Q983" s="2" t="s">
        <v>337</v>
      </c>
      <c r="R983" s="3">
        <v>46209</v>
      </c>
      <c r="S983" s="2" t="s">
        <v>51</v>
      </c>
      <c r="T983" s="2" t="s">
        <v>98</v>
      </c>
      <c r="U983" s="2">
        <v>0</v>
      </c>
      <c r="V983" s="2" t="s">
        <v>82</v>
      </c>
      <c r="W983" s="2" t="s">
        <v>169</v>
      </c>
      <c r="X983" s="2">
        <v>2026</v>
      </c>
      <c r="Y983" s="2" t="s">
        <v>40</v>
      </c>
      <c r="Z983" s="4"/>
      <c r="AA983" s="3">
        <v>46205</v>
      </c>
      <c r="AB983" s="2" t="s">
        <v>187</v>
      </c>
      <c r="AC983" s="2">
        <v>477196</v>
      </c>
    </row>
    <row r="984" spans="1:29" ht="102.75" x14ac:dyDescent="0.25">
      <c r="A984" s="2" t="s">
        <v>29</v>
      </c>
      <c r="B984" s="2" t="s">
        <v>42</v>
      </c>
      <c r="C984" s="2" t="s">
        <v>43</v>
      </c>
      <c r="D984" s="2" t="s">
        <v>32</v>
      </c>
      <c r="E984" s="2" t="s">
        <v>2187</v>
      </c>
      <c r="F984" s="2" t="s">
        <v>2188</v>
      </c>
      <c r="G984" s="2">
        <v>4507340</v>
      </c>
      <c r="H984" s="2">
        <v>1</v>
      </c>
      <c r="I984" s="3">
        <v>46205</v>
      </c>
      <c r="J984" s="4"/>
      <c r="K984" s="2">
        <v>4799841</v>
      </c>
      <c r="L984" s="2">
        <v>20000</v>
      </c>
      <c r="M984" s="2" t="s">
        <v>35</v>
      </c>
      <c r="N984" s="5">
        <v>46205</v>
      </c>
      <c r="O984" s="2" t="s">
        <v>2189</v>
      </c>
      <c r="P984" s="2" t="s">
        <v>36</v>
      </c>
      <c r="Q984" s="2" t="s">
        <v>1965</v>
      </c>
      <c r="R984" s="4"/>
      <c r="S984" s="2" t="s">
        <v>38</v>
      </c>
      <c r="T984" s="2" t="s">
        <v>2151</v>
      </c>
      <c r="U984" s="2" t="s">
        <v>2190</v>
      </c>
      <c r="V984" s="2" t="s">
        <v>2191</v>
      </c>
      <c r="W984" s="2" t="s">
        <v>2192</v>
      </c>
      <c r="X984" s="2">
        <v>2026</v>
      </c>
      <c r="Y984" s="2" t="s">
        <v>40</v>
      </c>
      <c r="Z984" s="4"/>
      <c r="AA984" s="3">
        <v>46205</v>
      </c>
      <c r="AB984" s="2" t="s">
        <v>35</v>
      </c>
      <c r="AC984" s="2">
        <v>477192</v>
      </c>
    </row>
    <row r="985" spans="1:29" ht="102.75" x14ac:dyDescent="0.25">
      <c r="A985" s="2" t="s">
        <v>29</v>
      </c>
      <c r="B985" s="2" t="s">
        <v>42</v>
      </c>
      <c r="C985" s="2" t="s">
        <v>43</v>
      </c>
      <c r="D985" s="2" t="s">
        <v>32</v>
      </c>
      <c r="E985" s="2" t="s">
        <v>2187</v>
      </c>
      <c r="F985" s="2" t="s">
        <v>41</v>
      </c>
      <c r="G985" s="2">
        <v>1000</v>
      </c>
      <c r="H985" s="2">
        <v>1</v>
      </c>
      <c r="I985" s="3">
        <v>46205</v>
      </c>
      <c r="J985" s="4"/>
      <c r="K985" s="2">
        <v>4799841</v>
      </c>
      <c r="L985" s="2">
        <v>20000</v>
      </c>
      <c r="M985" s="2" t="s">
        <v>35</v>
      </c>
      <c r="N985" s="5">
        <v>46205</v>
      </c>
      <c r="O985" s="2" t="s">
        <v>2189</v>
      </c>
      <c r="P985" s="2" t="s">
        <v>36</v>
      </c>
      <c r="Q985" s="2" t="s">
        <v>1965</v>
      </c>
      <c r="R985" s="4"/>
      <c r="S985" s="2" t="s">
        <v>38</v>
      </c>
      <c r="T985" s="2" t="s">
        <v>2151</v>
      </c>
      <c r="U985" s="2" t="s">
        <v>2190</v>
      </c>
      <c r="V985" s="2" t="s">
        <v>2191</v>
      </c>
      <c r="W985" s="2" t="s">
        <v>2192</v>
      </c>
      <c r="X985" s="2">
        <v>2026</v>
      </c>
      <c r="Y985" s="2" t="s">
        <v>40</v>
      </c>
      <c r="Z985" s="4"/>
      <c r="AA985" s="3">
        <v>46205</v>
      </c>
      <c r="AB985" s="2" t="s">
        <v>35</v>
      </c>
      <c r="AC985" s="2">
        <v>477192</v>
      </c>
    </row>
    <row r="986" spans="1:29" ht="51.75" x14ac:dyDescent="0.25">
      <c r="A986" s="2" t="s">
        <v>29</v>
      </c>
      <c r="B986" s="2" t="s">
        <v>42</v>
      </c>
      <c r="C986" s="2" t="s">
        <v>43</v>
      </c>
      <c r="D986" s="2" t="s">
        <v>636</v>
      </c>
      <c r="E986" s="2" t="s">
        <v>2193</v>
      </c>
      <c r="F986" s="2" t="s">
        <v>41</v>
      </c>
      <c r="G986" s="2">
        <v>5000</v>
      </c>
      <c r="H986" s="2">
        <v>1</v>
      </c>
      <c r="I986" s="3">
        <v>46209</v>
      </c>
      <c r="J986" s="4"/>
      <c r="K986" s="2">
        <v>1343423</v>
      </c>
      <c r="L986" s="2">
        <v>42400</v>
      </c>
      <c r="M986" s="2" t="s">
        <v>249</v>
      </c>
      <c r="N986" s="5">
        <v>46209</v>
      </c>
      <c r="O986" s="2" t="s">
        <v>2194</v>
      </c>
      <c r="P986" s="2" t="s">
        <v>181</v>
      </c>
      <c r="Q986" s="2" t="s">
        <v>337</v>
      </c>
      <c r="R986" s="3">
        <v>46209</v>
      </c>
      <c r="S986" s="2" t="s">
        <v>251</v>
      </c>
      <c r="T986" s="2" t="s">
        <v>98</v>
      </c>
      <c r="U986" s="2" t="s">
        <v>2195</v>
      </c>
      <c r="V986" s="2">
        <v>0</v>
      </c>
      <c r="W986" s="2" t="s">
        <v>479</v>
      </c>
      <c r="X986" s="2">
        <v>2026</v>
      </c>
      <c r="Y986" s="2" t="s">
        <v>65</v>
      </c>
      <c r="Z986" s="4"/>
      <c r="AA986" s="3">
        <v>46205</v>
      </c>
      <c r="AB986" s="2" t="s">
        <v>249</v>
      </c>
      <c r="AC986" s="2">
        <v>477182</v>
      </c>
    </row>
    <row r="987" spans="1:29" ht="64.5" x14ac:dyDescent="0.25">
      <c r="A987" s="2" t="s">
        <v>29</v>
      </c>
      <c r="B987" s="2" t="s">
        <v>42</v>
      </c>
      <c r="C987" s="2" t="s">
        <v>43</v>
      </c>
      <c r="D987" s="2" t="s">
        <v>636</v>
      </c>
      <c r="E987" s="2" t="s">
        <v>2193</v>
      </c>
      <c r="F987" s="2" t="s">
        <v>2196</v>
      </c>
      <c r="G987" s="2">
        <v>2120000</v>
      </c>
      <c r="H987" s="2">
        <v>1</v>
      </c>
      <c r="I987" s="3">
        <v>46209</v>
      </c>
      <c r="J987" s="4"/>
      <c r="K987" s="2">
        <v>1343423</v>
      </c>
      <c r="L987" s="2">
        <v>42400</v>
      </c>
      <c r="M987" s="2" t="s">
        <v>249</v>
      </c>
      <c r="N987" s="5">
        <v>46209</v>
      </c>
      <c r="O987" s="2" t="s">
        <v>2194</v>
      </c>
      <c r="P987" s="2" t="s">
        <v>181</v>
      </c>
      <c r="Q987" s="2" t="s">
        <v>337</v>
      </c>
      <c r="R987" s="3">
        <v>46209</v>
      </c>
      <c r="S987" s="2" t="s">
        <v>251</v>
      </c>
      <c r="T987" s="2" t="s">
        <v>98</v>
      </c>
      <c r="U987" s="2" t="s">
        <v>2195</v>
      </c>
      <c r="V987" s="2">
        <v>0</v>
      </c>
      <c r="W987" s="2" t="s">
        <v>479</v>
      </c>
      <c r="X987" s="2">
        <v>2026</v>
      </c>
      <c r="Y987" s="2" t="s">
        <v>65</v>
      </c>
      <c r="Z987" s="4"/>
      <c r="AA987" s="3">
        <v>46205</v>
      </c>
      <c r="AB987" s="2" t="s">
        <v>249</v>
      </c>
      <c r="AC987" s="2">
        <v>477182</v>
      </c>
    </row>
    <row r="988" spans="1:29" ht="64.5" x14ac:dyDescent="0.25">
      <c r="A988" s="2" t="s">
        <v>29</v>
      </c>
      <c r="B988" s="2" t="s">
        <v>42</v>
      </c>
      <c r="C988" s="2" t="s">
        <v>43</v>
      </c>
      <c r="D988" s="2" t="s">
        <v>132</v>
      </c>
      <c r="E988" s="2" t="s">
        <v>2197</v>
      </c>
      <c r="F988" s="2" t="s">
        <v>2198</v>
      </c>
      <c r="G988" s="2">
        <v>1677000</v>
      </c>
      <c r="H988" s="2">
        <v>1</v>
      </c>
      <c r="I988" s="3">
        <v>46209</v>
      </c>
      <c r="J988" s="4"/>
      <c r="K988" s="2">
        <v>4075702</v>
      </c>
      <c r="L988" s="2">
        <v>25155</v>
      </c>
      <c r="M988" s="2" t="s">
        <v>1951</v>
      </c>
      <c r="N988" s="5">
        <v>46207</v>
      </c>
      <c r="O988" s="2">
        <v>602</v>
      </c>
      <c r="P988" s="2" t="s">
        <v>181</v>
      </c>
      <c r="Q988" s="2">
        <v>0</v>
      </c>
      <c r="R988" s="3">
        <v>46207</v>
      </c>
      <c r="S988" s="2" t="s">
        <v>2199</v>
      </c>
      <c r="T988" s="2" t="s">
        <v>2200</v>
      </c>
      <c r="U988" s="2">
        <v>0</v>
      </c>
      <c r="V988" s="2">
        <v>0</v>
      </c>
      <c r="W988" s="2" t="s">
        <v>2200</v>
      </c>
      <c r="X988" s="2">
        <v>2026</v>
      </c>
      <c r="Y988" s="2" t="s">
        <v>65</v>
      </c>
      <c r="Z988" s="4"/>
      <c r="AA988" s="3">
        <v>46205</v>
      </c>
      <c r="AB988" s="2" t="s">
        <v>1951</v>
      </c>
      <c r="AC988" s="2">
        <v>477166</v>
      </c>
    </row>
    <row r="989" spans="1:29" ht="64.5" x14ac:dyDescent="0.25">
      <c r="A989" s="2" t="s">
        <v>29</v>
      </c>
      <c r="B989" s="2" t="s">
        <v>42</v>
      </c>
      <c r="C989" s="2" t="s">
        <v>43</v>
      </c>
      <c r="D989" s="2" t="s">
        <v>132</v>
      </c>
      <c r="E989" s="2" t="s">
        <v>2197</v>
      </c>
      <c r="F989" s="2" t="s">
        <v>41</v>
      </c>
      <c r="G989" s="2">
        <v>5000</v>
      </c>
      <c r="H989" s="2">
        <v>1</v>
      </c>
      <c r="I989" s="3">
        <v>46209</v>
      </c>
      <c r="J989" s="4"/>
      <c r="K989" s="2">
        <v>4075702</v>
      </c>
      <c r="L989" s="2">
        <v>25155</v>
      </c>
      <c r="M989" s="2" t="s">
        <v>1951</v>
      </c>
      <c r="N989" s="5">
        <v>46207</v>
      </c>
      <c r="O989" s="2">
        <v>602</v>
      </c>
      <c r="P989" s="2" t="s">
        <v>181</v>
      </c>
      <c r="Q989" s="2">
        <v>0</v>
      </c>
      <c r="R989" s="3">
        <v>46207</v>
      </c>
      <c r="S989" s="2" t="s">
        <v>2199</v>
      </c>
      <c r="T989" s="2" t="s">
        <v>2200</v>
      </c>
      <c r="U989" s="2">
        <v>0</v>
      </c>
      <c r="V989" s="2">
        <v>0</v>
      </c>
      <c r="W989" s="2" t="s">
        <v>2200</v>
      </c>
      <c r="X989" s="2">
        <v>2026</v>
      </c>
      <c r="Y989" s="2" t="s">
        <v>65</v>
      </c>
      <c r="Z989" s="4"/>
      <c r="AA989" s="3">
        <v>46205</v>
      </c>
      <c r="AB989" s="2" t="s">
        <v>1951</v>
      </c>
      <c r="AC989" s="2">
        <v>477166</v>
      </c>
    </row>
    <row r="990" spans="1:29" ht="64.5" x14ac:dyDescent="0.25">
      <c r="A990" s="2" t="s">
        <v>29</v>
      </c>
      <c r="B990" s="2" t="s">
        <v>42</v>
      </c>
      <c r="C990" s="2" t="s">
        <v>43</v>
      </c>
      <c r="D990" s="2" t="s">
        <v>32</v>
      </c>
      <c r="E990" s="2" t="s">
        <v>2201</v>
      </c>
      <c r="F990" s="2" t="s">
        <v>2202</v>
      </c>
      <c r="G990" s="2">
        <v>2655250</v>
      </c>
      <c r="H990" s="2">
        <v>1</v>
      </c>
      <c r="I990" s="3">
        <v>46206</v>
      </c>
      <c r="J990" s="4"/>
      <c r="K990" s="2">
        <v>4799696</v>
      </c>
      <c r="L990" s="2">
        <v>53105</v>
      </c>
      <c r="M990" s="2" t="s">
        <v>714</v>
      </c>
      <c r="N990" s="5">
        <v>46204</v>
      </c>
      <c r="O990" s="2">
        <v>395</v>
      </c>
      <c r="P990" s="2" t="s">
        <v>36</v>
      </c>
      <c r="Q990" s="2" t="s">
        <v>527</v>
      </c>
      <c r="R990" s="3">
        <v>46204</v>
      </c>
      <c r="S990" s="2" t="s">
        <v>51</v>
      </c>
      <c r="T990" s="2" t="s">
        <v>528</v>
      </c>
      <c r="U990" s="2">
        <v>0</v>
      </c>
      <c r="V990" s="2">
        <v>0</v>
      </c>
      <c r="W990" s="2" t="s">
        <v>2203</v>
      </c>
      <c r="X990" s="2">
        <v>2025</v>
      </c>
      <c r="Y990" s="2" t="s">
        <v>40</v>
      </c>
      <c r="Z990" s="4"/>
      <c r="AA990" s="3">
        <v>46205</v>
      </c>
      <c r="AB990" s="2" t="s">
        <v>714</v>
      </c>
      <c r="AC990" s="2">
        <v>477114</v>
      </c>
    </row>
    <row r="991" spans="1:29" ht="64.5" x14ac:dyDescent="0.25">
      <c r="A991" s="2" t="s">
        <v>29</v>
      </c>
      <c r="B991" s="2" t="s">
        <v>42</v>
      </c>
      <c r="C991" s="2" t="s">
        <v>43</v>
      </c>
      <c r="D991" s="2" t="s">
        <v>32</v>
      </c>
      <c r="E991" s="2" t="s">
        <v>2201</v>
      </c>
      <c r="F991" s="2" t="s">
        <v>41</v>
      </c>
      <c r="G991" s="2">
        <v>1000</v>
      </c>
      <c r="H991" s="2">
        <v>1</v>
      </c>
      <c r="I991" s="3">
        <v>46206</v>
      </c>
      <c r="J991" s="4"/>
      <c r="K991" s="2">
        <v>4799696</v>
      </c>
      <c r="L991" s="2">
        <v>53105</v>
      </c>
      <c r="M991" s="2" t="s">
        <v>714</v>
      </c>
      <c r="N991" s="5">
        <v>46204</v>
      </c>
      <c r="O991" s="2">
        <v>395</v>
      </c>
      <c r="P991" s="2" t="s">
        <v>36</v>
      </c>
      <c r="Q991" s="2" t="s">
        <v>527</v>
      </c>
      <c r="R991" s="3">
        <v>46204</v>
      </c>
      <c r="S991" s="2" t="s">
        <v>51</v>
      </c>
      <c r="T991" s="2" t="s">
        <v>528</v>
      </c>
      <c r="U991" s="2">
        <v>0</v>
      </c>
      <c r="V991" s="2">
        <v>0</v>
      </c>
      <c r="W991" s="2" t="s">
        <v>2203</v>
      </c>
      <c r="X991" s="2">
        <v>2025</v>
      </c>
      <c r="Y991" s="2" t="s">
        <v>40</v>
      </c>
      <c r="Z991" s="4"/>
      <c r="AA991" s="3">
        <v>46205</v>
      </c>
      <c r="AB991" s="2" t="s">
        <v>714</v>
      </c>
      <c r="AC991" s="2">
        <v>477114</v>
      </c>
    </row>
    <row r="992" spans="1:29" ht="51.75" x14ac:dyDescent="0.25">
      <c r="A992" s="2" t="s">
        <v>29</v>
      </c>
      <c r="B992" s="2" t="s">
        <v>42</v>
      </c>
      <c r="C992" s="2" t="s">
        <v>43</v>
      </c>
      <c r="D992" s="2" t="s">
        <v>67</v>
      </c>
      <c r="E992" s="2" t="s">
        <v>2204</v>
      </c>
      <c r="F992" s="2" t="s">
        <v>56</v>
      </c>
      <c r="G992" s="2">
        <v>2141758</v>
      </c>
      <c r="H992" s="2">
        <v>1</v>
      </c>
      <c r="I992" s="3">
        <v>46209</v>
      </c>
      <c r="J992" s="4"/>
      <c r="K992" s="2">
        <v>2564674</v>
      </c>
      <c r="L992" s="2" t="s">
        <v>2205</v>
      </c>
      <c r="M992" s="2" t="s">
        <v>192</v>
      </c>
      <c r="N992" s="5">
        <v>46205</v>
      </c>
      <c r="O992" s="2" t="s">
        <v>2206</v>
      </c>
      <c r="P992" s="2" t="s">
        <v>49</v>
      </c>
      <c r="Q992" s="2" t="s">
        <v>337</v>
      </c>
      <c r="R992" s="3">
        <v>46205</v>
      </c>
      <c r="S992" s="2" t="s">
        <v>38</v>
      </c>
      <c r="T992" s="2" t="s">
        <v>98</v>
      </c>
      <c r="U992" s="2" t="s">
        <v>2207</v>
      </c>
      <c r="V992" s="2" t="s">
        <v>2208</v>
      </c>
      <c r="W992" s="2" t="s">
        <v>2209</v>
      </c>
      <c r="X992" s="2">
        <v>2026</v>
      </c>
      <c r="Y992" s="2" t="s">
        <v>65</v>
      </c>
      <c r="Z992" s="4"/>
      <c r="AA992" s="3">
        <v>46205</v>
      </c>
      <c r="AB992" s="2" t="s">
        <v>192</v>
      </c>
      <c r="AC992" s="2">
        <v>477082</v>
      </c>
    </row>
    <row r="993" spans="1:29" ht="51.75" x14ac:dyDescent="0.25">
      <c r="A993" s="2" t="s">
        <v>29</v>
      </c>
      <c r="B993" s="2" t="s">
        <v>42</v>
      </c>
      <c r="C993" s="2" t="s">
        <v>43</v>
      </c>
      <c r="D993" s="2" t="s">
        <v>67</v>
      </c>
      <c r="E993" s="2" t="s">
        <v>2204</v>
      </c>
      <c r="F993" s="2" t="s">
        <v>385</v>
      </c>
      <c r="G993" s="2">
        <v>91758</v>
      </c>
      <c r="H993" s="2">
        <v>1</v>
      </c>
      <c r="I993" s="3">
        <v>46209</v>
      </c>
      <c r="J993" s="4"/>
      <c r="K993" s="2">
        <v>2564674</v>
      </c>
      <c r="L993" s="2" t="s">
        <v>2205</v>
      </c>
      <c r="M993" s="2" t="s">
        <v>192</v>
      </c>
      <c r="N993" s="5">
        <v>46205</v>
      </c>
      <c r="O993" s="2" t="s">
        <v>2206</v>
      </c>
      <c r="P993" s="2" t="s">
        <v>49</v>
      </c>
      <c r="Q993" s="2" t="s">
        <v>337</v>
      </c>
      <c r="R993" s="3">
        <v>46205</v>
      </c>
      <c r="S993" s="2" t="s">
        <v>38</v>
      </c>
      <c r="T993" s="2" t="s">
        <v>98</v>
      </c>
      <c r="U993" s="2" t="s">
        <v>2207</v>
      </c>
      <c r="V993" s="2" t="s">
        <v>2208</v>
      </c>
      <c r="W993" s="2" t="s">
        <v>2209</v>
      </c>
      <c r="X993" s="2">
        <v>2026</v>
      </c>
      <c r="Y993" s="2" t="s">
        <v>65</v>
      </c>
      <c r="Z993" s="4"/>
      <c r="AA993" s="3">
        <v>46205</v>
      </c>
      <c r="AB993" s="2" t="s">
        <v>192</v>
      </c>
      <c r="AC993" s="2">
        <v>477082</v>
      </c>
    </row>
    <row r="994" spans="1:29" ht="64.5" x14ac:dyDescent="0.25">
      <c r="A994" s="2" t="s">
        <v>29</v>
      </c>
      <c r="B994" s="2" t="s">
        <v>42</v>
      </c>
      <c r="C994" s="2" t="s">
        <v>43</v>
      </c>
      <c r="D994" s="2" t="s">
        <v>67</v>
      </c>
      <c r="E994" s="2" t="s">
        <v>2204</v>
      </c>
      <c r="F994" s="2" t="s">
        <v>2210</v>
      </c>
      <c r="G994" s="2">
        <v>2326000</v>
      </c>
      <c r="H994" s="2">
        <v>1</v>
      </c>
      <c r="I994" s="3">
        <v>46209</v>
      </c>
      <c r="J994" s="4"/>
      <c r="K994" s="2">
        <v>2564674</v>
      </c>
      <c r="L994" s="2" t="s">
        <v>2205</v>
      </c>
      <c r="M994" s="2" t="s">
        <v>192</v>
      </c>
      <c r="N994" s="5">
        <v>46205</v>
      </c>
      <c r="O994" s="2" t="s">
        <v>2206</v>
      </c>
      <c r="P994" s="2" t="s">
        <v>49</v>
      </c>
      <c r="Q994" s="2" t="s">
        <v>337</v>
      </c>
      <c r="R994" s="3">
        <v>46205</v>
      </c>
      <c r="S994" s="2" t="s">
        <v>38</v>
      </c>
      <c r="T994" s="2" t="s">
        <v>98</v>
      </c>
      <c r="U994" s="2" t="s">
        <v>2207</v>
      </c>
      <c r="V994" s="2" t="s">
        <v>2208</v>
      </c>
      <c r="W994" s="2" t="s">
        <v>2209</v>
      </c>
      <c r="X994" s="2">
        <v>2026</v>
      </c>
      <c r="Y994" s="2" t="s">
        <v>65</v>
      </c>
      <c r="Z994" s="4"/>
      <c r="AA994" s="3">
        <v>46205</v>
      </c>
      <c r="AB994" s="2" t="s">
        <v>192</v>
      </c>
      <c r="AC994" s="2">
        <v>477082</v>
      </c>
    </row>
    <row r="995" spans="1:29" ht="51.75" x14ac:dyDescent="0.25">
      <c r="A995" s="2" t="s">
        <v>29</v>
      </c>
      <c r="B995" s="2" t="s">
        <v>42</v>
      </c>
      <c r="C995" s="2" t="s">
        <v>43</v>
      </c>
      <c r="D995" s="2" t="s">
        <v>67</v>
      </c>
      <c r="E995" s="2" t="s">
        <v>2204</v>
      </c>
      <c r="F995" s="2" t="s">
        <v>41</v>
      </c>
      <c r="G995" s="2">
        <v>5000</v>
      </c>
      <c r="H995" s="2">
        <v>1</v>
      </c>
      <c r="I995" s="3">
        <v>46209</v>
      </c>
      <c r="J995" s="4"/>
      <c r="K995" s="2">
        <v>2564674</v>
      </c>
      <c r="L995" s="2" t="s">
        <v>2205</v>
      </c>
      <c r="M995" s="2" t="s">
        <v>192</v>
      </c>
      <c r="N995" s="5">
        <v>46205</v>
      </c>
      <c r="O995" s="2" t="s">
        <v>2206</v>
      </c>
      <c r="P995" s="2" t="s">
        <v>49</v>
      </c>
      <c r="Q995" s="2" t="s">
        <v>337</v>
      </c>
      <c r="R995" s="3">
        <v>46205</v>
      </c>
      <c r="S995" s="2" t="s">
        <v>38</v>
      </c>
      <c r="T995" s="2" t="s">
        <v>98</v>
      </c>
      <c r="U995" s="2" t="s">
        <v>2207</v>
      </c>
      <c r="V995" s="2" t="s">
        <v>2208</v>
      </c>
      <c r="W995" s="2" t="s">
        <v>2209</v>
      </c>
      <c r="X995" s="2">
        <v>2026</v>
      </c>
      <c r="Y995" s="2" t="s">
        <v>65</v>
      </c>
      <c r="Z995" s="4"/>
      <c r="AA995" s="3">
        <v>46205</v>
      </c>
      <c r="AB995" s="2" t="s">
        <v>192</v>
      </c>
      <c r="AC995" s="2">
        <v>477082</v>
      </c>
    </row>
    <row r="996" spans="1:29" ht="64.5" x14ac:dyDescent="0.25">
      <c r="A996" s="2" t="s">
        <v>29</v>
      </c>
      <c r="B996" s="2" t="s">
        <v>42</v>
      </c>
      <c r="C996" s="2" t="s">
        <v>43</v>
      </c>
      <c r="D996" s="2" t="s">
        <v>32</v>
      </c>
      <c r="E996" s="2" t="s">
        <v>2211</v>
      </c>
      <c r="F996" s="2" t="s">
        <v>2212</v>
      </c>
      <c r="G996" s="2">
        <v>2380000</v>
      </c>
      <c r="H996" s="2">
        <v>1</v>
      </c>
      <c r="I996" s="3">
        <v>46213</v>
      </c>
      <c r="J996" s="4"/>
      <c r="K996" s="2">
        <v>4795668</v>
      </c>
      <c r="L996" s="2">
        <v>47600</v>
      </c>
      <c r="M996" s="2" t="s">
        <v>461</v>
      </c>
      <c r="N996" s="5">
        <v>46212</v>
      </c>
      <c r="O996" s="2" t="s">
        <v>2213</v>
      </c>
      <c r="P996" s="2" t="s">
        <v>36</v>
      </c>
      <c r="Q996" s="2" t="s">
        <v>337</v>
      </c>
      <c r="R996" s="3">
        <v>46212</v>
      </c>
      <c r="S996" s="2" t="s">
        <v>51</v>
      </c>
      <c r="T996" s="2" t="s">
        <v>98</v>
      </c>
      <c r="U996" s="2">
        <v>0</v>
      </c>
      <c r="V996" s="2" t="s">
        <v>883</v>
      </c>
      <c r="W996" s="2" t="s">
        <v>1684</v>
      </c>
      <c r="X996" s="2">
        <v>2026</v>
      </c>
      <c r="Y996" s="2" t="s">
        <v>40</v>
      </c>
      <c r="Z996" s="4"/>
      <c r="AA996" s="3">
        <v>46205</v>
      </c>
      <c r="AB996" s="2" t="s">
        <v>461</v>
      </c>
      <c r="AC996" s="2">
        <v>477030</v>
      </c>
    </row>
    <row r="997" spans="1:29" ht="51.75" x14ac:dyDescent="0.25">
      <c r="A997" s="2" t="s">
        <v>29</v>
      </c>
      <c r="B997" s="2" t="s">
        <v>42</v>
      </c>
      <c r="C997" s="2" t="s">
        <v>43</v>
      </c>
      <c r="D997" s="2" t="s">
        <v>32</v>
      </c>
      <c r="E997" s="2" t="s">
        <v>2211</v>
      </c>
      <c r="F997" s="2" t="s">
        <v>41</v>
      </c>
      <c r="G997" s="2">
        <v>1000</v>
      </c>
      <c r="H997" s="2">
        <v>1</v>
      </c>
      <c r="I997" s="3">
        <v>46213</v>
      </c>
      <c r="J997" s="4"/>
      <c r="K997" s="2">
        <v>4795668</v>
      </c>
      <c r="L997" s="2">
        <v>47600</v>
      </c>
      <c r="M997" s="2" t="s">
        <v>461</v>
      </c>
      <c r="N997" s="5">
        <v>46212</v>
      </c>
      <c r="O997" s="2" t="s">
        <v>2213</v>
      </c>
      <c r="P997" s="2" t="s">
        <v>36</v>
      </c>
      <c r="Q997" s="2" t="s">
        <v>337</v>
      </c>
      <c r="R997" s="3">
        <v>46212</v>
      </c>
      <c r="S997" s="2" t="s">
        <v>51</v>
      </c>
      <c r="T997" s="2" t="s">
        <v>98</v>
      </c>
      <c r="U997" s="2">
        <v>0</v>
      </c>
      <c r="V997" s="2" t="s">
        <v>883</v>
      </c>
      <c r="W997" s="2" t="s">
        <v>1684</v>
      </c>
      <c r="X997" s="2">
        <v>2026</v>
      </c>
      <c r="Y997" s="2" t="s">
        <v>40</v>
      </c>
      <c r="Z997" s="4"/>
      <c r="AA997" s="3">
        <v>46205</v>
      </c>
      <c r="AB997" s="2" t="s">
        <v>461</v>
      </c>
      <c r="AC997" s="2">
        <v>477030</v>
      </c>
    </row>
    <row r="998" spans="1:29" ht="102.75" x14ac:dyDescent="0.25">
      <c r="A998" s="2" t="s">
        <v>29</v>
      </c>
      <c r="B998" s="2" t="s">
        <v>42</v>
      </c>
      <c r="C998" s="2" t="s">
        <v>31</v>
      </c>
      <c r="D998" s="2" t="s">
        <v>32</v>
      </c>
      <c r="E998" s="2" t="s">
        <v>2214</v>
      </c>
      <c r="F998" s="2" t="s">
        <v>2215</v>
      </c>
      <c r="G998" s="2">
        <v>1243000</v>
      </c>
      <c r="H998" s="2">
        <v>1</v>
      </c>
      <c r="I998" s="3">
        <v>46212</v>
      </c>
      <c r="J998" s="4"/>
      <c r="K998" s="2">
        <v>4798993</v>
      </c>
      <c r="L998" s="2">
        <v>10000</v>
      </c>
      <c r="M998" s="2" t="s">
        <v>35</v>
      </c>
      <c r="N998" s="4"/>
      <c r="O998" s="4"/>
      <c r="P998" s="2" t="s">
        <v>36</v>
      </c>
      <c r="Q998" s="2" t="s">
        <v>88</v>
      </c>
      <c r="R998" s="4"/>
      <c r="S998" s="2" t="s">
        <v>38</v>
      </c>
      <c r="T998" s="4"/>
      <c r="U998" s="4"/>
      <c r="V998" s="4"/>
      <c r="W998" s="2" t="s">
        <v>2216</v>
      </c>
      <c r="X998" s="2">
        <v>2026</v>
      </c>
      <c r="Y998" s="2" t="s">
        <v>40</v>
      </c>
      <c r="Z998" s="4"/>
      <c r="AA998" s="3">
        <v>46205</v>
      </c>
      <c r="AB998" s="2" t="s">
        <v>35</v>
      </c>
      <c r="AC998" s="2">
        <v>477028</v>
      </c>
    </row>
    <row r="999" spans="1:29" ht="102.75" x14ac:dyDescent="0.25">
      <c r="A999" s="2" t="s">
        <v>29</v>
      </c>
      <c r="B999" s="2" t="s">
        <v>42</v>
      </c>
      <c r="C999" s="2" t="s">
        <v>31</v>
      </c>
      <c r="D999" s="2" t="s">
        <v>32</v>
      </c>
      <c r="E999" s="2" t="s">
        <v>2214</v>
      </c>
      <c r="F999" s="2" t="s">
        <v>41</v>
      </c>
      <c r="G999" s="2">
        <v>1000</v>
      </c>
      <c r="H999" s="2">
        <v>1</v>
      </c>
      <c r="I999" s="3">
        <v>46212</v>
      </c>
      <c r="J999" s="4"/>
      <c r="K999" s="2">
        <v>4798993</v>
      </c>
      <c r="L999" s="2">
        <v>10000</v>
      </c>
      <c r="M999" s="2" t="s">
        <v>35</v>
      </c>
      <c r="N999" s="4"/>
      <c r="O999" s="4"/>
      <c r="P999" s="2" t="s">
        <v>36</v>
      </c>
      <c r="Q999" s="2" t="s">
        <v>88</v>
      </c>
      <c r="R999" s="4"/>
      <c r="S999" s="2" t="s">
        <v>38</v>
      </c>
      <c r="T999" s="4"/>
      <c r="U999" s="4"/>
      <c r="V999" s="4"/>
      <c r="W999" s="2" t="s">
        <v>2216</v>
      </c>
      <c r="X999" s="2">
        <v>2026</v>
      </c>
      <c r="Y999" s="2" t="s">
        <v>40</v>
      </c>
      <c r="Z999" s="4"/>
      <c r="AA999" s="3">
        <v>46205</v>
      </c>
      <c r="AB999" s="2" t="s">
        <v>35</v>
      </c>
      <c r="AC999" s="2">
        <v>477028</v>
      </c>
    </row>
    <row r="1000" spans="1:29" ht="64.5" x14ac:dyDescent="0.25">
      <c r="A1000" s="2" t="s">
        <v>29</v>
      </c>
      <c r="B1000" s="2" t="s">
        <v>42</v>
      </c>
      <c r="C1000" s="2" t="s">
        <v>43</v>
      </c>
      <c r="D1000" s="2" t="s">
        <v>32</v>
      </c>
      <c r="E1000" s="2" t="s">
        <v>2217</v>
      </c>
      <c r="F1000" s="2" t="s">
        <v>2218</v>
      </c>
      <c r="G1000" s="2">
        <v>1970000</v>
      </c>
      <c r="H1000" s="2">
        <v>1</v>
      </c>
      <c r="I1000" s="3">
        <v>46212</v>
      </c>
      <c r="J1000" s="4"/>
      <c r="K1000" s="2">
        <v>4799151</v>
      </c>
      <c r="L1000" s="2">
        <v>39400</v>
      </c>
      <c r="M1000" s="2" t="s">
        <v>103</v>
      </c>
      <c r="N1000" s="5">
        <v>46205</v>
      </c>
      <c r="O1000" s="2" t="s">
        <v>2219</v>
      </c>
      <c r="P1000" s="2" t="s">
        <v>36</v>
      </c>
      <c r="Q1000" s="2" t="s">
        <v>61</v>
      </c>
      <c r="R1000" s="3">
        <v>46205</v>
      </c>
      <c r="S1000" s="2" t="s">
        <v>38</v>
      </c>
      <c r="T1000" s="2" t="s">
        <v>63</v>
      </c>
      <c r="U1000" s="2">
        <v>0</v>
      </c>
      <c r="V1000" s="2">
        <v>0</v>
      </c>
      <c r="W1000" s="2" t="s">
        <v>64</v>
      </c>
      <c r="X1000" s="2">
        <v>2026</v>
      </c>
      <c r="Y1000" s="2" t="s">
        <v>40</v>
      </c>
      <c r="Z1000" s="4"/>
      <c r="AA1000" s="3">
        <v>46205</v>
      </c>
      <c r="AB1000" s="2" t="s">
        <v>103</v>
      </c>
      <c r="AC1000" s="2">
        <v>477026</v>
      </c>
    </row>
    <row r="1001" spans="1:29" ht="51.75" x14ac:dyDescent="0.25">
      <c r="A1001" s="2" t="s">
        <v>29</v>
      </c>
      <c r="B1001" s="2" t="s">
        <v>42</v>
      </c>
      <c r="C1001" s="2" t="s">
        <v>43</v>
      </c>
      <c r="D1001" s="2" t="s">
        <v>32</v>
      </c>
      <c r="E1001" s="2" t="s">
        <v>2217</v>
      </c>
      <c r="F1001" s="2" t="s">
        <v>41</v>
      </c>
      <c r="G1001" s="2">
        <v>1000</v>
      </c>
      <c r="H1001" s="2">
        <v>1</v>
      </c>
      <c r="I1001" s="3">
        <v>46212</v>
      </c>
      <c r="J1001" s="4"/>
      <c r="K1001" s="2">
        <v>4799151</v>
      </c>
      <c r="L1001" s="2">
        <v>39400</v>
      </c>
      <c r="M1001" s="2" t="s">
        <v>103</v>
      </c>
      <c r="N1001" s="5">
        <v>46205</v>
      </c>
      <c r="O1001" s="2" t="s">
        <v>2219</v>
      </c>
      <c r="P1001" s="2" t="s">
        <v>36</v>
      </c>
      <c r="Q1001" s="2" t="s">
        <v>61</v>
      </c>
      <c r="R1001" s="3">
        <v>46205</v>
      </c>
      <c r="S1001" s="2" t="s">
        <v>38</v>
      </c>
      <c r="T1001" s="2" t="s">
        <v>63</v>
      </c>
      <c r="U1001" s="2">
        <v>0</v>
      </c>
      <c r="V1001" s="2">
        <v>0</v>
      </c>
      <c r="W1001" s="2" t="s">
        <v>64</v>
      </c>
      <c r="X1001" s="2">
        <v>2026</v>
      </c>
      <c r="Y1001" s="2" t="s">
        <v>40</v>
      </c>
      <c r="Z1001" s="4"/>
      <c r="AA1001" s="3">
        <v>46205</v>
      </c>
      <c r="AB1001" s="2" t="s">
        <v>103</v>
      </c>
      <c r="AC1001" s="2">
        <v>477026</v>
      </c>
    </row>
    <row r="1002" spans="1:29" ht="39" x14ac:dyDescent="0.25">
      <c r="A1002" s="2" t="s">
        <v>29</v>
      </c>
      <c r="B1002" s="2" t="s">
        <v>42</v>
      </c>
      <c r="C1002" s="2" t="s">
        <v>43</v>
      </c>
      <c r="D1002" s="2" t="s">
        <v>32</v>
      </c>
      <c r="E1002" s="2" t="s">
        <v>2220</v>
      </c>
      <c r="F1002" s="2" t="s">
        <v>41</v>
      </c>
      <c r="G1002" s="2">
        <v>1000</v>
      </c>
      <c r="H1002" s="2">
        <v>1</v>
      </c>
      <c r="I1002" s="3">
        <v>46205</v>
      </c>
      <c r="J1002" s="4"/>
      <c r="K1002" s="2">
        <v>4799157</v>
      </c>
      <c r="L1002" s="2">
        <v>41000</v>
      </c>
      <c r="M1002" s="2" t="s">
        <v>143</v>
      </c>
      <c r="N1002" s="5">
        <v>46205</v>
      </c>
      <c r="O1002" s="2" t="s">
        <v>2221</v>
      </c>
      <c r="P1002" s="2" t="s">
        <v>36</v>
      </c>
      <c r="Q1002" s="2" t="s">
        <v>61</v>
      </c>
      <c r="R1002" s="3">
        <v>46205</v>
      </c>
      <c r="S1002" s="2" t="s">
        <v>38</v>
      </c>
      <c r="T1002" s="2" t="s">
        <v>63</v>
      </c>
      <c r="U1002" s="2">
        <v>0</v>
      </c>
      <c r="V1002" s="2" t="s">
        <v>278</v>
      </c>
      <c r="W1002" s="2" t="s">
        <v>406</v>
      </c>
      <c r="X1002" s="2">
        <v>2026</v>
      </c>
      <c r="Y1002" s="2" t="s">
        <v>40</v>
      </c>
      <c r="Z1002" s="4"/>
      <c r="AA1002" s="3">
        <v>46205</v>
      </c>
      <c r="AB1002" s="2" t="s">
        <v>143</v>
      </c>
      <c r="AC1002" s="2">
        <v>477022</v>
      </c>
    </row>
    <row r="1003" spans="1:29" ht="64.5" x14ac:dyDescent="0.25">
      <c r="A1003" s="2" t="s">
        <v>29</v>
      </c>
      <c r="B1003" s="2" t="s">
        <v>42</v>
      </c>
      <c r="C1003" s="2" t="s">
        <v>43</v>
      </c>
      <c r="D1003" s="2" t="s">
        <v>32</v>
      </c>
      <c r="E1003" s="2" t="s">
        <v>2220</v>
      </c>
      <c r="F1003" s="2" t="s">
        <v>2222</v>
      </c>
      <c r="G1003" s="2">
        <v>2050000</v>
      </c>
      <c r="H1003" s="2">
        <v>1</v>
      </c>
      <c r="I1003" s="3">
        <v>46205</v>
      </c>
      <c r="J1003" s="4"/>
      <c r="K1003" s="2">
        <v>4799157</v>
      </c>
      <c r="L1003" s="2">
        <v>41000</v>
      </c>
      <c r="M1003" s="2" t="s">
        <v>143</v>
      </c>
      <c r="N1003" s="5">
        <v>46205</v>
      </c>
      <c r="O1003" s="2" t="s">
        <v>2221</v>
      </c>
      <c r="P1003" s="2" t="s">
        <v>36</v>
      </c>
      <c r="Q1003" s="2" t="s">
        <v>61</v>
      </c>
      <c r="R1003" s="3">
        <v>46205</v>
      </c>
      <c r="S1003" s="2" t="s">
        <v>38</v>
      </c>
      <c r="T1003" s="2" t="s">
        <v>63</v>
      </c>
      <c r="U1003" s="2">
        <v>0</v>
      </c>
      <c r="V1003" s="2" t="s">
        <v>278</v>
      </c>
      <c r="W1003" s="2" t="s">
        <v>406</v>
      </c>
      <c r="X1003" s="2">
        <v>2026</v>
      </c>
      <c r="Y1003" s="2" t="s">
        <v>40</v>
      </c>
      <c r="Z1003" s="4"/>
      <c r="AA1003" s="3">
        <v>46205</v>
      </c>
      <c r="AB1003" s="2" t="s">
        <v>143</v>
      </c>
      <c r="AC1003" s="2">
        <v>477022</v>
      </c>
    </row>
    <row r="1004" spans="1:29" ht="64.5" x14ac:dyDescent="0.25">
      <c r="A1004" s="2" t="s">
        <v>29</v>
      </c>
      <c r="B1004" s="2" t="s">
        <v>30</v>
      </c>
      <c r="C1004" s="2" t="s">
        <v>31</v>
      </c>
      <c r="D1004" s="2" t="s">
        <v>32</v>
      </c>
      <c r="E1004" s="2" t="s">
        <v>2223</v>
      </c>
      <c r="F1004" s="2" t="s">
        <v>2224</v>
      </c>
      <c r="G1004" s="2">
        <v>2120000</v>
      </c>
      <c r="H1004" s="2">
        <v>1</v>
      </c>
      <c r="I1004" s="3">
        <v>46212</v>
      </c>
      <c r="J1004" s="4"/>
      <c r="K1004" s="2">
        <v>4799160</v>
      </c>
      <c r="L1004" s="2">
        <v>0</v>
      </c>
      <c r="M1004" s="2" t="s">
        <v>287</v>
      </c>
      <c r="N1004" s="4"/>
      <c r="O1004" s="4"/>
      <c r="P1004" s="2" t="s">
        <v>36</v>
      </c>
      <c r="Q1004" s="4"/>
      <c r="R1004" s="4"/>
      <c r="S1004" s="2" t="s">
        <v>288</v>
      </c>
      <c r="T1004" s="4"/>
      <c r="U1004" s="4"/>
      <c r="V1004" s="4"/>
      <c r="W1004" s="2" t="s">
        <v>479</v>
      </c>
      <c r="X1004" s="2">
        <v>2026</v>
      </c>
      <c r="Y1004" s="2" t="s">
        <v>40</v>
      </c>
      <c r="Z1004" s="4"/>
      <c r="AA1004" s="3">
        <v>46205</v>
      </c>
      <c r="AB1004" s="2" t="s">
        <v>287</v>
      </c>
      <c r="AC1004" s="2">
        <v>477018</v>
      </c>
    </row>
    <row r="1005" spans="1:29" ht="51.75" x14ac:dyDescent="0.25">
      <c r="A1005" s="2" t="s">
        <v>29</v>
      </c>
      <c r="B1005" s="2" t="s">
        <v>30</v>
      </c>
      <c r="C1005" s="2" t="s">
        <v>31</v>
      </c>
      <c r="D1005" s="2" t="s">
        <v>32</v>
      </c>
      <c r="E1005" s="2" t="s">
        <v>2223</v>
      </c>
      <c r="F1005" s="2" t="s">
        <v>41</v>
      </c>
      <c r="G1005" s="2">
        <v>1000</v>
      </c>
      <c r="H1005" s="2">
        <v>1</v>
      </c>
      <c r="I1005" s="3">
        <v>46212</v>
      </c>
      <c r="J1005" s="4"/>
      <c r="K1005" s="2">
        <v>4799160</v>
      </c>
      <c r="L1005" s="2">
        <v>0</v>
      </c>
      <c r="M1005" s="2" t="s">
        <v>287</v>
      </c>
      <c r="N1005" s="4"/>
      <c r="O1005" s="4"/>
      <c r="P1005" s="2" t="s">
        <v>36</v>
      </c>
      <c r="Q1005" s="4"/>
      <c r="R1005" s="4"/>
      <c r="S1005" s="2" t="s">
        <v>288</v>
      </c>
      <c r="T1005" s="4"/>
      <c r="U1005" s="4"/>
      <c r="V1005" s="4"/>
      <c r="W1005" s="2" t="s">
        <v>479</v>
      </c>
      <c r="X1005" s="2">
        <v>2026</v>
      </c>
      <c r="Y1005" s="2" t="s">
        <v>40</v>
      </c>
      <c r="Z1005" s="4"/>
      <c r="AA1005" s="3">
        <v>46205</v>
      </c>
      <c r="AB1005" s="2" t="s">
        <v>287</v>
      </c>
      <c r="AC1005" s="2">
        <v>477018</v>
      </c>
    </row>
    <row r="1006" spans="1:29" ht="64.5" x14ac:dyDescent="0.25">
      <c r="A1006" s="2" t="s">
        <v>29</v>
      </c>
      <c r="B1006" s="2" t="s">
        <v>30</v>
      </c>
      <c r="C1006" s="2" t="s">
        <v>2225</v>
      </c>
      <c r="D1006" s="2" t="s">
        <v>2226</v>
      </c>
      <c r="E1006" s="2" t="s">
        <v>2227</v>
      </c>
      <c r="F1006" s="2" t="s">
        <v>2228</v>
      </c>
      <c r="G1006" s="2">
        <v>1970000</v>
      </c>
      <c r="H1006" s="2">
        <v>1</v>
      </c>
      <c r="I1006" s="3">
        <v>46212</v>
      </c>
      <c r="J1006" s="4"/>
      <c r="K1006" s="2">
        <v>225948</v>
      </c>
      <c r="L1006" s="2">
        <v>0</v>
      </c>
      <c r="M1006" s="2" t="s">
        <v>192</v>
      </c>
      <c r="N1006" s="4"/>
      <c r="O1006" s="4"/>
      <c r="P1006" s="2" t="s">
        <v>181</v>
      </c>
      <c r="Q1006" s="2" t="s">
        <v>61</v>
      </c>
      <c r="R1006" s="4"/>
      <c r="S1006" s="2" t="s">
        <v>38</v>
      </c>
      <c r="T1006" s="2" t="s">
        <v>63</v>
      </c>
      <c r="U1006" s="4"/>
      <c r="V1006" s="4"/>
      <c r="W1006" s="2" t="s">
        <v>64</v>
      </c>
      <c r="X1006" s="2">
        <v>2026</v>
      </c>
      <c r="Y1006" s="2" t="s">
        <v>65</v>
      </c>
      <c r="Z1006" s="4"/>
      <c r="AA1006" s="4"/>
      <c r="AB1006" s="2" t="s">
        <v>192</v>
      </c>
      <c r="AC1006" s="2">
        <v>476992</v>
      </c>
    </row>
    <row r="1007" spans="1:29" ht="64.5" x14ac:dyDescent="0.25">
      <c r="A1007" s="2" t="s">
        <v>29</v>
      </c>
      <c r="B1007" s="2" t="s">
        <v>42</v>
      </c>
      <c r="C1007" s="2" t="s">
        <v>2229</v>
      </c>
      <c r="D1007" s="2" t="s">
        <v>32</v>
      </c>
      <c r="E1007" s="2" t="s">
        <v>976</v>
      </c>
      <c r="F1007" s="2" t="s">
        <v>2230</v>
      </c>
      <c r="G1007" s="2">
        <v>2259900</v>
      </c>
      <c r="H1007" s="2">
        <v>1</v>
      </c>
      <c r="I1007" s="3">
        <v>46212</v>
      </c>
      <c r="J1007" s="4"/>
      <c r="K1007" s="2">
        <v>180386</v>
      </c>
      <c r="L1007" s="2">
        <v>45198</v>
      </c>
      <c r="M1007" s="2" t="s">
        <v>172</v>
      </c>
      <c r="N1007" s="5">
        <v>46203</v>
      </c>
      <c r="O1007" s="2" t="s">
        <v>2231</v>
      </c>
      <c r="P1007" s="2" t="s">
        <v>36</v>
      </c>
      <c r="Q1007" s="4"/>
      <c r="R1007" s="3">
        <v>46203</v>
      </c>
      <c r="S1007" s="2" t="s">
        <v>174</v>
      </c>
      <c r="T1007" s="2" t="s">
        <v>63</v>
      </c>
      <c r="U1007" s="2" t="s">
        <v>908</v>
      </c>
      <c r="V1007" s="2">
        <v>0</v>
      </c>
      <c r="W1007" s="2" t="s">
        <v>2232</v>
      </c>
      <c r="X1007" s="2">
        <v>2026</v>
      </c>
      <c r="Y1007" s="2" t="s">
        <v>40</v>
      </c>
      <c r="Z1007" s="4"/>
      <c r="AA1007" s="4"/>
      <c r="AB1007" s="2" t="s">
        <v>172</v>
      </c>
      <c r="AC1007" s="2">
        <v>476990</v>
      </c>
    </row>
    <row r="1008" spans="1:29" ht="64.5" x14ac:dyDescent="0.25">
      <c r="A1008" s="2" t="s">
        <v>29</v>
      </c>
      <c r="B1008" s="2" t="s">
        <v>42</v>
      </c>
      <c r="C1008" s="2" t="s">
        <v>43</v>
      </c>
      <c r="D1008" s="2" t="s">
        <v>32</v>
      </c>
      <c r="E1008" s="2" t="s">
        <v>2233</v>
      </c>
      <c r="F1008" s="2" t="s">
        <v>2234</v>
      </c>
      <c r="G1008" s="2">
        <v>2200000</v>
      </c>
      <c r="H1008" s="2">
        <v>1</v>
      </c>
      <c r="I1008" s="3">
        <v>46205</v>
      </c>
      <c r="J1008" s="4"/>
      <c r="K1008" s="2">
        <v>4798879</v>
      </c>
      <c r="L1008" s="2">
        <v>30000</v>
      </c>
      <c r="M1008" s="2" t="s">
        <v>357</v>
      </c>
      <c r="N1008" s="5">
        <v>46175</v>
      </c>
      <c r="O1008" s="2" t="s">
        <v>2235</v>
      </c>
      <c r="P1008" s="2" t="s">
        <v>36</v>
      </c>
      <c r="Q1008" s="2" t="s">
        <v>71</v>
      </c>
      <c r="R1008" s="3">
        <v>46205</v>
      </c>
      <c r="S1008" s="2" t="s">
        <v>89</v>
      </c>
      <c r="T1008" s="2" t="s">
        <v>72</v>
      </c>
      <c r="U1008" s="2" t="s">
        <v>2236</v>
      </c>
      <c r="V1008" s="2" t="s">
        <v>2237</v>
      </c>
      <c r="W1008" s="2" t="s">
        <v>603</v>
      </c>
      <c r="X1008" s="2">
        <v>2026</v>
      </c>
      <c r="Y1008" s="2" t="s">
        <v>40</v>
      </c>
      <c r="Z1008" s="4"/>
      <c r="AA1008" s="3">
        <v>46204</v>
      </c>
      <c r="AB1008" s="2" t="s">
        <v>357</v>
      </c>
      <c r="AC1008" s="2">
        <v>476964</v>
      </c>
    </row>
    <row r="1009" spans="1:29" ht="39" x14ac:dyDescent="0.25">
      <c r="A1009" s="2" t="s">
        <v>29</v>
      </c>
      <c r="B1009" s="2" t="s">
        <v>42</v>
      </c>
      <c r="C1009" s="2" t="s">
        <v>43</v>
      </c>
      <c r="D1009" s="2" t="s">
        <v>32</v>
      </c>
      <c r="E1009" s="2" t="s">
        <v>2233</v>
      </c>
      <c r="F1009" s="2" t="s">
        <v>41</v>
      </c>
      <c r="G1009" s="2">
        <v>1000</v>
      </c>
      <c r="H1009" s="2">
        <v>1</v>
      </c>
      <c r="I1009" s="3">
        <v>46205</v>
      </c>
      <c r="J1009" s="4"/>
      <c r="K1009" s="2">
        <v>4798879</v>
      </c>
      <c r="L1009" s="2">
        <v>30000</v>
      </c>
      <c r="M1009" s="2" t="s">
        <v>357</v>
      </c>
      <c r="N1009" s="5">
        <v>46175</v>
      </c>
      <c r="O1009" s="2" t="s">
        <v>2235</v>
      </c>
      <c r="P1009" s="2" t="s">
        <v>36</v>
      </c>
      <c r="Q1009" s="2" t="s">
        <v>71</v>
      </c>
      <c r="R1009" s="3">
        <v>46205</v>
      </c>
      <c r="S1009" s="2" t="s">
        <v>89</v>
      </c>
      <c r="T1009" s="2" t="s">
        <v>72</v>
      </c>
      <c r="U1009" s="2" t="s">
        <v>2236</v>
      </c>
      <c r="V1009" s="2" t="s">
        <v>2237</v>
      </c>
      <c r="W1009" s="2" t="s">
        <v>603</v>
      </c>
      <c r="X1009" s="2">
        <v>2026</v>
      </c>
      <c r="Y1009" s="2" t="s">
        <v>40</v>
      </c>
      <c r="Z1009" s="4"/>
      <c r="AA1009" s="3">
        <v>46204</v>
      </c>
      <c r="AB1009" s="2" t="s">
        <v>357</v>
      </c>
      <c r="AC1009" s="2">
        <v>476964</v>
      </c>
    </row>
    <row r="1010" spans="1:29" ht="77.25" x14ac:dyDescent="0.25">
      <c r="A1010" s="2" t="s">
        <v>29</v>
      </c>
      <c r="B1010" s="2" t="s">
        <v>42</v>
      </c>
      <c r="C1010" s="2" t="s">
        <v>43</v>
      </c>
      <c r="D1010" s="2" t="s">
        <v>57</v>
      </c>
      <c r="E1010" s="2" t="s">
        <v>2238</v>
      </c>
      <c r="F1010" s="2" t="s">
        <v>2239</v>
      </c>
      <c r="G1010" s="2">
        <v>4030000</v>
      </c>
      <c r="H1010" s="2">
        <v>1</v>
      </c>
      <c r="I1010" s="3">
        <v>46203</v>
      </c>
      <c r="J1010" s="4"/>
      <c r="K1010" s="2">
        <v>4769282</v>
      </c>
      <c r="L1010" s="2">
        <v>60450</v>
      </c>
      <c r="M1010" s="2" t="s">
        <v>1116</v>
      </c>
      <c r="N1010" s="5">
        <v>46203</v>
      </c>
      <c r="O1010" s="2">
        <v>6083</v>
      </c>
      <c r="P1010" s="2" t="s">
        <v>136</v>
      </c>
      <c r="Q1010" s="2">
        <v>0</v>
      </c>
      <c r="R1010" s="3">
        <v>46203</v>
      </c>
      <c r="S1010" s="2" t="s">
        <v>38</v>
      </c>
      <c r="T1010" s="2" t="s">
        <v>2240</v>
      </c>
      <c r="U1010" s="2">
        <v>0</v>
      </c>
      <c r="V1010" s="2">
        <v>0</v>
      </c>
      <c r="W1010" s="2" t="s">
        <v>2240</v>
      </c>
      <c r="X1010" s="2">
        <v>2025</v>
      </c>
      <c r="Y1010" s="2" t="s">
        <v>65</v>
      </c>
      <c r="Z1010" s="4"/>
      <c r="AA1010" s="4"/>
      <c r="AB1010" s="2" t="s">
        <v>1116</v>
      </c>
      <c r="AC1010" s="2">
        <v>476962</v>
      </c>
    </row>
    <row r="1011" spans="1:29" ht="64.5" x14ac:dyDescent="0.25">
      <c r="A1011" s="2" t="s">
        <v>29</v>
      </c>
      <c r="B1011" s="2" t="s">
        <v>42</v>
      </c>
      <c r="C1011" s="2" t="s">
        <v>43</v>
      </c>
      <c r="D1011" s="2" t="s">
        <v>32</v>
      </c>
      <c r="E1011" s="2" t="s">
        <v>2241</v>
      </c>
      <c r="F1011" s="2" t="s">
        <v>2242</v>
      </c>
      <c r="G1011" s="2">
        <v>2350000</v>
      </c>
      <c r="H1011" s="2">
        <v>1</v>
      </c>
      <c r="I1011" s="3">
        <v>46207</v>
      </c>
      <c r="J1011" s="4"/>
      <c r="K1011" s="2">
        <v>4795299</v>
      </c>
      <c r="L1011" s="2">
        <v>47000</v>
      </c>
      <c r="M1011" s="2" t="s">
        <v>297</v>
      </c>
      <c r="N1011" s="5">
        <v>46206</v>
      </c>
      <c r="O1011" s="2">
        <v>2590685</v>
      </c>
      <c r="P1011" s="2" t="s">
        <v>36</v>
      </c>
      <c r="Q1011" s="2" t="s">
        <v>50</v>
      </c>
      <c r="R1011" s="3">
        <v>46206</v>
      </c>
      <c r="S1011" s="2" t="s">
        <v>298</v>
      </c>
      <c r="T1011" s="2" t="s">
        <v>52</v>
      </c>
      <c r="U1011" s="2">
        <v>0</v>
      </c>
      <c r="V1011" s="2" t="s">
        <v>278</v>
      </c>
      <c r="W1011" s="2" t="s">
        <v>154</v>
      </c>
      <c r="X1011" s="2">
        <v>2026</v>
      </c>
      <c r="Y1011" s="2" t="s">
        <v>40</v>
      </c>
      <c r="Z1011" s="4"/>
      <c r="AA1011" s="3">
        <v>46205</v>
      </c>
      <c r="AB1011" s="2" t="s">
        <v>297</v>
      </c>
      <c r="AC1011" s="2">
        <v>476954</v>
      </c>
    </row>
    <row r="1012" spans="1:29" ht="51.75" x14ac:dyDescent="0.25">
      <c r="A1012" s="2" t="s">
        <v>29</v>
      </c>
      <c r="B1012" s="2" t="s">
        <v>42</v>
      </c>
      <c r="C1012" s="2" t="s">
        <v>43</v>
      </c>
      <c r="D1012" s="2" t="s">
        <v>32</v>
      </c>
      <c r="E1012" s="2" t="s">
        <v>2241</v>
      </c>
      <c r="F1012" s="2" t="s">
        <v>41</v>
      </c>
      <c r="G1012" s="2">
        <v>1000</v>
      </c>
      <c r="H1012" s="2">
        <v>1</v>
      </c>
      <c r="I1012" s="3">
        <v>46207</v>
      </c>
      <c r="J1012" s="4"/>
      <c r="K1012" s="2">
        <v>4795299</v>
      </c>
      <c r="L1012" s="2">
        <v>47000</v>
      </c>
      <c r="M1012" s="2" t="s">
        <v>297</v>
      </c>
      <c r="N1012" s="5">
        <v>46206</v>
      </c>
      <c r="O1012" s="2">
        <v>2590685</v>
      </c>
      <c r="P1012" s="2" t="s">
        <v>36</v>
      </c>
      <c r="Q1012" s="2" t="s">
        <v>50</v>
      </c>
      <c r="R1012" s="3">
        <v>46206</v>
      </c>
      <c r="S1012" s="2" t="s">
        <v>298</v>
      </c>
      <c r="T1012" s="2" t="s">
        <v>52</v>
      </c>
      <c r="U1012" s="2">
        <v>0</v>
      </c>
      <c r="V1012" s="2" t="s">
        <v>278</v>
      </c>
      <c r="W1012" s="2" t="s">
        <v>154</v>
      </c>
      <c r="X1012" s="2">
        <v>2026</v>
      </c>
      <c r="Y1012" s="2" t="s">
        <v>40</v>
      </c>
      <c r="Z1012" s="4"/>
      <c r="AA1012" s="3">
        <v>46205</v>
      </c>
      <c r="AB1012" s="2" t="s">
        <v>297</v>
      </c>
      <c r="AC1012" s="2">
        <v>476954</v>
      </c>
    </row>
    <row r="1013" spans="1:29" ht="90" x14ac:dyDescent="0.25">
      <c r="A1013" s="2" t="s">
        <v>29</v>
      </c>
      <c r="B1013" s="2" t="s">
        <v>42</v>
      </c>
      <c r="C1013" s="2" t="s">
        <v>43</v>
      </c>
      <c r="D1013" s="2" t="s">
        <v>219</v>
      </c>
      <c r="E1013" s="2" t="s">
        <v>2243</v>
      </c>
      <c r="F1013" s="2" t="s">
        <v>2244</v>
      </c>
      <c r="G1013" s="2">
        <v>1732000</v>
      </c>
      <c r="H1013" s="2">
        <v>1</v>
      </c>
      <c r="I1013" s="3">
        <v>46203</v>
      </c>
      <c r="J1013" s="4"/>
      <c r="K1013" s="2">
        <v>1821803</v>
      </c>
      <c r="L1013" s="2">
        <v>25980</v>
      </c>
      <c r="M1013" s="2" t="s">
        <v>2245</v>
      </c>
      <c r="N1013" s="5">
        <v>46203</v>
      </c>
      <c r="O1013" s="2" t="s">
        <v>2246</v>
      </c>
      <c r="P1013" s="2" t="s">
        <v>136</v>
      </c>
      <c r="Q1013" s="2">
        <v>0</v>
      </c>
      <c r="R1013" s="3">
        <v>46203</v>
      </c>
      <c r="S1013" s="2" t="s">
        <v>62</v>
      </c>
      <c r="T1013" s="2" t="s">
        <v>2247</v>
      </c>
      <c r="U1013" s="2">
        <v>0</v>
      </c>
      <c r="V1013" s="2">
        <v>0</v>
      </c>
      <c r="W1013" s="2" t="s">
        <v>2247</v>
      </c>
      <c r="X1013" s="2">
        <v>2026</v>
      </c>
      <c r="Y1013" s="2" t="s">
        <v>65</v>
      </c>
      <c r="Z1013" s="4"/>
      <c r="AA1013" s="4"/>
      <c r="AB1013" s="2" t="s">
        <v>2245</v>
      </c>
      <c r="AC1013" s="2">
        <v>476904</v>
      </c>
    </row>
    <row r="1014" spans="1:29" ht="77.25" x14ac:dyDescent="0.25">
      <c r="A1014" s="2" t="s">
        <v>29</v>
      </c>
      <c r="B1014" s="2" t="s">
        <v>42</v>
      </c>
      <c r="C1014" s="2" t="s">
        <v>31</v>
      </c>
      <c r="D1014" s="2" t="s">
        <v>132</v>
      </c>
      <c r="E1014" s="2" t="s">
        <v>2248</v>
      </c>
      <c r="F1014" s="2" t="s">
        <v>41</v>
      </c>
      <c r="G1014" s="2">
        <v>5000</v>
      </c>
      <c r="H1014" s="2">
        <v>1</v>
      </c>
      <c r="I1014" s="3">
        <v>46212</v>
      </c>
      <c r="J1014" s="4"/>
      <c r="K1014" s="2">
        <v>547583</v>
      </c>
      <c r="L1014" s="2">
        <v>67950</v>
      </c>
      <c r="M1014" s="2" t="s">
        <v>2249</v>
      </c>
      <c r="N1014" s="4"/>
      <c r="O1014" s="4"/>
      <c r="P1014" s="2" t="s">
        <v>49</v>
      </c>
      <c r="Q1014" s="2" t="s">
        <v>874</v>
      </c>
      <c r="R1014" s="4"/>
      <c r="S1014" s="2" t="s">
        <v>224</v>
      </c>
      <c r="T1014" s="2" t="s">
        <v>1535</v>
      </c>
      <c r="U1014" s="2">
        <v>0</v>
      </c>
      <c r="V1014" s="2">
        <v>0</v>
      </c>
      <c r="W1014" s="2" t="s">
        <v>1536</v>
      </c>
      <c r="X1014" s="2">
        <v>2026</v>
      </c>
      <c r="Y1014" s="2" t="s">
        <v>65</v>
      </c>
      <c r="Z1014" s="4"/>
      <c r="AA1014" s="3">
        <v>46205</v>
      </c>
      <c r="AB1014" s="2" t="s">
        <v>2249</v>
      </c>
      <c r="AC1014" s="2">
        <v>476878</v>
      </c>
    </row>
    <row r="1015" spans="1:29" ht="77.25" x14ac:dyDescent="0.25">
      <c r="A1015" s="2" t="s">
        <v>29</v>
      </c>
      <c r="B1015" s="2" t="s">
        <v>42</v>
      </c>
      <c r="C1015" s="2" t="s">
        <v>31</v>
      </c>
      <c r="D1015" s="2" t="s">
        <v>132</v>
      </c>
      <c r="E1015" s="2" t="s">
        <v>2248</v>
      </c>
      <c r="F1015" s="2" t="s">
        <v>2250</v>
      </c>
      <c r="G1015" s="2">
        <v>0</v>
      </c>
      <c r="H1015" s="2">
        <v>1</v>
      </c>
      <c r="I1015" s="3">
        <v>46212</v>
      </c>
      <c r="J1015" s="4"/>
      <c r="K1015" s="2">
        <v>547583</v>
      </c>
      <c r="L1015" s="2">
        <v>67950</v>
      </c>
      <c r="M1015" s="2" t="s">
        <v>2249</v>
      </c>
      <c r="N1015" s="4"/>
      <c r="O1015" s="4"/>
      <c r="P1015" s="2" t="s">
        <v>49</v>
      </c>
      <c r="Q1015" s="2" t="s">
        <v>874</v>
      </c>
      <c r="R1015" s="4"/>
      <c r="S1015" s="2" t="s">
        <v>224</v>
      </c>
      <c r="T1015" s="2" t="s">
        <v>1535</v>
      </c>
      <c r="U1015" s="2">
        <v>0</v>
      </c>
      <c r="V1015" s="2">
        <v>0</v>
      </c>
      <c r="W1015" s="2" t="s">
        <v>1536</v>
      </c>
      <c r="X1015" s="2">
        <v>2026</v>
      </c>
      <c r="Y1015" s="2" t="s">
        <v>65</v>
      </c>
      <c r="Z1015" s="4"/>
      <c r="AA1015" s="3">
        <v>46205</v>
      </c>
      <c r="AB1015" s="2" t="s">
        <v>2249</v>
      </c>
      <c r="AC1015" s="2">
        <v>476878</v>
      </c>
    </row>
    <row r="1016" spans="1:29" ht="64.5" x14ac:dyDescent="0.25">
      <c r="A1016" s="2" t="s">
        <v>29</v>
      </c>
      <c r="B1016" s="2" t="s">
        <v>42</v>
      </c>
      <c r="C1016" s="2" t="s">
        <v>43</v>
      </c>
      <c r="D1016" s="2" t="s">
        <v>44</v>
      </c>
      <c r="E1016" s="2" t="s">
        <v>2251</v>
      </c>
      <c r="F1016" s="2" t="s">
        <v>56</v>
      </c>
      <c r="G1016" s="2">
        <v>889000</v>
      </c>
      <c r="H1016" s="2">
        <v>1</v>
      </c>
      <c r="I1016" s="3">
        <v>46205</v>
      </c>
      <c r="J1016" s="4"/>
      <c r="K1016" s="2">
        <v>4716655</v>
      </c>
      <c r="L1016" s="2">
        <v>19050</v>
      </c>
      <c r="M1016" s="2" t="s">
        <v>2252</v>
      </c>
      <c r="N1016" s="5">
        <v>46204</v>
      </c>
      <c r="O1016" s="2" t="s">
        <v>2253</v>
      </c>
      <c r="P1016" s="2" t="s">
        <v>370</v>
      </c>
      <c r="Q1016" s="2">
        <v>0</v>
      </c>
      <c r="R1016" s="3">
        <v>46204</v>
      </c>
      <c r="S1016" s="2" t="s">
        <v>848</v>
      </c>
      <c r="T1016" s="2" t="s">
        <v>2254</v>
      </c>
      <c r="U1016" s="2">
        <v>0</v>
      </c>
      <c r="V1016" s="2">
        <v>0</v>
      </c>
      <c r="W1016" s="2" t="s">
        <v>2254</v>
      </c>
      <c r="X1016" s="2">
        <v>2026</v>
      </c>
      <c r="Y1016" s="2" t="s">
        <v>55</v>
      </c>
      <c r="Z1016" s="4"/>
      <c r="AA1016" s="4"/>
      <c r="AB1016" s="2" t="s">
        <v>2252</v>
      </c>
      <c r="AC1016" s="2">
        <v>476866</v>
      </c>
    </row>
    <row r="1017" spans="1:29" ht="64.5" x14ac:dyDescent="0.25">
      <c r="A1017" s="2" t="s">
        <v>29</v>
      </c>
      <c r="B1017" s="2" t="s">
        <v>42</v>
      </c>
      <c r="C1017" s="2" t="s">
        <v>43</v>
      </c>
      <c r="D1017" s="2" t="s">
        <v>44</v>
      </c>
      <c r="E1017" s="2" t="s">
        <v>2251</v>
      </c>
      <c r="F1017" s="2" t="s">
        <v>2255</v>
      </c>
      <c r="G1017" s="2">
        <v>1270000</v>
      </c>
      <c r="H1017" s="2">
        <v>1</v>
      </c>
      <c r="I1017" s="3">
        <v>46205</v>
      </c>
      <c r="J1017" s="4"/>
      <c r="K1017" s="2">
        <v>4716655</v>
      </c>
      <c r="L1017" s="2">
        <v>19050</v>
      </c>
      <c r="M1017" s="2" t="s">
        <v>2252</v>
      </c>
      <c r="N1017" s="5">
        <v>46204</v>
      </c>
      <c r="O1017" s="2" t="s">
        <v>2253</v>
      </c>
      <c r="P1017" s="2" t="s">
        <v>370</v>
      </c>
      <c r="Q1017" s="2">
        <v>0</v>
      </c>
      <c r="R1017" s="3">
        <v>46204</v>
      </c>
      <c r="S1017" s="2" t="s">
        <v>848</v>
      </c>
      <c r="T1017" s="2" t="s">
        <v>2254</v>
      </c>
      <c r="U1017" s="2">
        <v>0</v>
      </c>
      <c r="V1017" s="2">
        <v>0</v>
      </c>
      <c r="W1017" s="2" t="s">
        <v>2254</v>
      </c>
      <c r="X1017" s="2">
        <v>2026</v>
      </c>
      <c r="Y1017" s="2" t="s">
        <v>55</v>
      </c>
      <c r="Z1017" s="4"/>
      <c r="AA1017" s="4"/>
      <c r="AB1017" s="2" t="s">
        <v>2252</v>
      </c>
      <c r="AC1017" s="2">
        <v>476866</v>
      </c>
    </row>
    <row r="1018" spans="1:29" ht="115.5" x14ac:dyDescent="0.25">
      <c r="A1018" s="2" t="s">
        <v>29</v>
      </c>
      <c r="B1018" s="2" t="s">
        <v>42</v>
      </c>
      <c r="C1018" s="2" t="s">
        <v>43</v>
      </c>
      <c r="D1018" s="2" t="s">
        <v>372</v>
      </c>
      <c r="E1018" s="2" t="s">
        <v>2256</v>
      </c>
      <c r="F1018" s="2" t="s">
        <v>2257</v>
      </c>
      <c r="G1018" s="2">
        <v>1347000</v>
      </c>
      <c r="H1018" s="2">
        <v>1</v>
      </c>
      <c r="I1018" s="3">
        <v>46205</v>
      </c>
      <c r="J1018" s="4"/>
      <c r="K1018" s="2">
        <v>3896930</v>
      </c>
      <c r="L1018" s="2">
        <v>20205</v>
      </c>
      <c r="M1018" s="2" t="s">
        <v>1161</v>
      </c>
      <c r="N1018" s="5">
        <v>46204</v>
      </c>
      <c r="O1018" s="2">
        <v>733</v>
      </c>
      <c r="P1018" s="2" t="s">
        <v>49</v>
      </c>
      <c r="Q1018" s="2">
        <v>0</v>
      </c>
      <c r="R1018" s="3">
        <v>46204</v>
      </c>
      <c r="S1018" s="2" t="s">
        <v>160</v>
      </c>
      <c r="T1018" s="2" t="s">
        <v>2258</v>
      </c>
      <c r="U1018" s="2">
        <v>0</v>
      </c>
      <c r="V1018" s="2">
        <v>0</v>
      </c>
      <c r="W1018" s="2" t="s">
        <v>2258</v>
      </c>
      <c r="X1018" s="2">
        <v>2026</v>
      </c>
      <c r="Y1018" s="2" t="s">
        <v>55</v>
      </c>
      <c r="Z1018" s="4"/>
      <c r="AA1018" s="4"/>
      <c r="AB1018" s="2" t="s">
        <v>1161</v>
      </c>
      <c r="AC1018" s="2">
        <v>476842</v>
      </c>
    </row>
    <row r="1019" spans="1:29" ht="115.5" x14ac:dyDescent="0.25">
      <c r="A1019" s="2" t="s">
        <v>29</v>
      </c>
      <c r="B1019" s="2" t="s">
        <v>42</v>
      </c>
      <c r="C1019" s="2" t="s">
        <v>43</v>
      </c>
      <c r="D1019" s="2" t="s">
        <v>372</v>
      </c>
      <c r="E1019" s="2" t="s">
        <v>2256</v>
      </c>
      <c r="F1019" s="2" t="s">
        <v>56</v>
      </c>
      <c r="G1019" s="2">
        <v>1120000</v>
      </c>
      <c r="H1019" s="2">
        <v>1</v>
      </c>
      <c r="I1019" s="3">
        <v>46205</v>
      </c>
      <c r="J1019" s="4"/>
      <c r="K1019" s="2">
        <v>3896930</v>
      </c>
      <c r="L1019" s="2">
        <v>20205</v>
      </c>
      <c r="M1019" s="2" t="s">
        <v>1161</v>
      </c>
      <c r="N1019" s="5">
        <v>46204</v>
      </c>
      <c r="O1019" s="2">
        <v>733</v>
      </c>
      <c r="P1019" s="2" t="s">
        <v>49</v>
      </c>
      <c r="Q1019" s="2">
        <v>0</v>
      </c>
      <c r="R1019" s="3">
        <v>46204</v>
      </c>
      <c r="S1019" s="2" t="s">
        <v>160</v>
      </c>
      <c r="T1019" s="2" t="s">
        <v>2258</v>
      </c>
      <c r="U1019" s="2">
        <v>0</v>
      </c>
      <c r="V1019" s="2">
        <v>0</v>
      </c>
      <c r="W1019" s="2" t="s">
        <v>2258</v>
      </c>
      <c r="X1019" s="2">
        <v>2026</v>
      </c>
      <c r="Y1019" s="2" t="s">
        <v>55</v>
      </c>
      <c r="Z1019" s="4"/>
      <c r="AA1019" s="4"/>
      <c r="AB1019" s="2" t="s">
        <v>1161</v>
      </c>
      <c r="AC1019" s="2">
        <v>476842</v>
      </c>
    </row>
    <row r="1020" spans="1:29" ht="102.75" x14ac:dyDescent="0.25">
      <c r="A1020" s="2" t="s">
        <v>29</v>
      </c>
      <c r="B1020" s="2" t="s">
        <v>42</v>
      </c>
      <c r="C1020" s="2" t="s">
        <v>43</v>
      </c>
      <c r="D1020" s="2" t="s">
        <v>32</v>
      </c>
      <c r="E1020" s="2" t="s">
        <v>2259</v>
      </c>
      <c r="F1020" s="2" t="s">
        <v>2260</v>
      </c>
      <c r="G1020" s="2">
        <v>2332900</v>
      </c>
      <c r="H1020" s="2">
        <v>1</v>
      </c>
      <c r="I1020" s="3">
        <v>46205</v>
      </c>
      <c r="J1020" s="4"/>
      <c r="K1020" s="2">
        <v>4798177</v>
      </c>
      <c r="L1020" s="2">
        <v>10000</v>
      </c>
      <c r="M1020" s="2" t="s">
        <v>35</v>
      </c>
      <c r="N1020" s="5">
        <v>46205</v>
      </c>
      <c r="O1020" s="2" t="s">
        <v>2261</v>
      </c>
      <c r="P1020" s="2" t="s">
        <v>36</v>
      </c>
      <c r="Q1020" s="2" t="s">
        <v>669</v>
      </c>
      <c r="R1020" s="3">
        <v>46205</v>
      </c>
      <c r="S1020" s="2" t="s">
        <v>38</v>
      </c>
      <c r="T1020" s="2" t="s">
        <v>670</v>
      </c>
      <c r="U1020" s="2" t="s">
        <v>723</v>
      </c>
      <c r="V1020" s="2" t="s">
        <v>82</v>
      </c>
      <c r="W1020" s="2" t="s">
        <v>2262</v>
      </c>
      <c r="X1020" s="2">
        <v>2025</v>
      </c>
      <c r="Y1020" s="2" t="s">
        <v>40</v>
      </c>
      <c r="Z1020" s="4"/>
      <c r="AA1020" s="3">
        <v>46205</v>
      </c>
      <c r="AB1020" s="2" t="s">
        <v>35</v>
      </c>
      <c r="AC1020" s="2">
        <v>476820</v>
      </c>
    </row>
    <row r="1021" spans="1:29" ht="102.75" x14ac:dyDescent="0.25">
      <c r="A1021" s="2" t="s">
        <v>29</v>
      </c>
      <c r="B1021" s="2" t="s">
        <v>42</v>
      </c>
      <c r="C1021" s="2" t="s">
        <v>43</v>
      </c>
      <c r="D1021" s="2" t="s">
        <v>32</v>
      </c>
      <c r="E1021" s="2" t="s">
        <v>2259</v>
      </c>
      <c r="F1021" s="2" t="s">
        <v>41</v>
      </c>
      <c r="G1021" s="2">
        <v>1000</v>
      </c>
      <c r="H1021" s="2">
        <v>1</v>
      </c>
      <c r="I1021" s="3">
        <v>46205</v>
      </c>
      <c r="J1021" s="4"/>
      <c r="K1021" s="2">
        <v>4798177</v>
      </c>
      <c r="L1021" s="2">
        <v>10000</v>
      </c>
      <c r="M1021" s="2" t="s">
        <v>35</v>
      </c>
      <c r="N1021" s="5">
        <v>46205</v>
      </c>
      <c r="O1021" s="2" t="s">
        <v>2261</v>
      </c>
      <c r="P1021" s="2" t="s">
        <v>36</v>
      </c>
      <c r="Q1021" s="2" t="s">
        <v>669</v>
      </c>
      <c r="R1021" s="3">
        <v>46205</v>
      </c>
      <c r="S1021" s="2" t="s">
        <v>38</v>
      </c>
      <c r="T1021" s="2" t="s">
        <v>670</v>
      </c>
      <c r="U1021" s="2" t="s">
        <v>723</v>
      </c>
      <c r="V1021" s="2" t="s">
        <v>82</v>
      </c>
      <c r="W1021" s="2" t="s">
        <v>2262</v>
      </c>
      <c r="X1021" s="2">
        <v>2025</v>
      </c>
      <c r="Y1021" s="2" t="s">
        <v>40</v>
      </c>
      <c r="Z1021" s="4"/>
      <c r="AA1021" s="3">
        <v>46205</v>
      </c>
      <c r="AB1021" s="2" t="s">
        <v>35</v>
      </c>
      <c r="AC1021" s="2">
        <v>476820</v>
      </c>
    </row>
    <row r="1022" spans="1:29" ht="102.75" x14ac:dyDescent="0.25">
      <c r="A1022" s="2" t="s">
        <v>29</v>
      </c>
      <c r="B1022" s="2" t="s">
        <v>42</v>
      </c>
      <c r="C1022" s="2" t="s">
        <v>31</v>
      </c>
      <c r="D1022" s="2" t="s">
        <v>32</v>
      </c>
      <c r="E1022" s="2" t="s">
        <v>2263</v>
      </c>
      <c r="F1022" s="2" t="s">
        <v>2264</v>
      </c>
      <c r="G1022" s="2">
        <v>2370000</v>
      </c>
      <c r="H1022" s="2">
        <v>1</v>
      </c>
      <c r="I1022" s="3">
        <v>46212</v>
      </c>
      <c r="J1022" s="4"/>
      <c r="K1022" s="2">
        <v>4798096</v>
      </c>
      <c r="L1022" s="2">
        <v>20000</v>
      </c>
      <c r="M1022" s="2" t="s">
        <v>35</v>
      </c>
      <c r="N1022" s="4"/>
      <c r="O1022" s="4"/>
      <c r="P1022" s="2" t="s">
        <v>36</v>
      </c>
      <c r="Q1022" s="2" t="s">
        <v>337</v>
      </c>
      <c r="R1022" s="4"/>
      <c r="S1022" s="2" t="s">
        <v>38</v>
      </c>
      <c r="T1022" s="4"/>
      <c r="U1022" s="4"/>
      <c r="V1022" s="4"/>
      <c r="W1022" s="2" t="s">
        <v>2265</v>
      </c>
      <c r="X1022" s="2">
        <v>2026</v>
      </c>
      <c r="Y1022" s="2" t="s">
        <v>40</v>
      </c>
      <c r="Z1022" s="4"/>
      <c r="AA1022" s="3">
        <v>46205</v>
      </c>
      <c r="AB1022" s="2" t="s">
        <v>35</v>
      </c>
      <c r="AC1022" s="2">
        <v>476796</v>
      </c>
    </row>
    <row r="1023" spans="1:29" ht="102.75" x14ac:dyDescent="0.25">
      <c r="A1023" s="2" t="s">
        <v>29</v>
      </c>
      <c r="B1023" s="2" t="s">
        <v>42</v>
      </c>
      <c r="C1023" s="2" t="s">
        <v>31</v>
      </c>
      <c r="D1023" s="2" t="s">
        <v>32</v>
      </c>
      <c r="E1023" s="2" t="s">
        <v>2263</v>
      </c>
      <c r="F1023" s="2" t="s">
        <v>41</v>
      </c>
      <c r="G1023" s="2">
        <v>1000</v>
      </c>
      <c r="H1023" s="2">
        <v>1</v>
      </c>
      <c r="I1023" s="3">
        <v>46212</v>
      </c>
      <c r="J1023" s="4"/>
      <c r="K1023" s="2">
        <v>4798096</v>
      </c>
      <c r="L1023" s="2">
        <v>20000</v>
      </c>
      <c r="M1023" s="2" t="s">
        <v>35</v>
      </c>
      <c r="N1023" s="4"/>
      <c r="O1023" s="4"/>
      <c r="P1023" s="2" t="s">
        <v>36</v>
      </c>
      <c r="Q1023" s="2" t="s">
        <v>337</v>
      </c>
      <c r="R1023" s="4"/>
      <c r="S1023" s="2" t="s">
        <v>38</v>
      </c>
      <c r="T1023" s="4"/>
      <c r="U1023" s="4"/>
      <c r="V1023" s="4"/>
      <c r="W1023" s="2" t="s">
        <v>2265</v>
      </c>
      <c r="X1023" s="2">
        <v>2026</v>
      </c>
      <c r="Y1023" s="2" t="s">
        <v>40</v>
      </c>
      <c r="Z1023" s="4"/>
      <c r="AA1023" s="3">
        <v>46205</v>
      </c>
      <c r="AB1023" s="2" t="s">
        <v>35</v>
      </c>
      <c r="AC1023" s="2">
        <v>476796</v>
      </c>
    </row>
    <row r="1024" spans="1:29" ht="77.25" x14ac:dyDescent="0.25">
      <c r="A1024" s="2" t="s">
        <v>29</v>
      </c>
      <c r="B1024" s="2" t="s">
        <v>42</v>
      </c>
      <c r="C1024" s="2" t="s">
        <v>43</v>
      </c>
      <c r="D1024" s="2" t="s">
        <v>132</v>
      </c>
      <c r="E1024" s="2" t="s">
        <v>2266</v>
      </c>
      <c r="F1024" s="2" t="s">
        <v>2267</v>
      </c>
      <c r="G1024" s="2">
        <v>1226000</v>
      </c>
      <c r="H1024" s="2">
        <v>1</v>
      </c>
      <c r="I1024" s="3">
        <v>46203</v>
      </c>
      <c r="J1024" s="4"/>
      <c r="K1024" s="2">
        <v>4130955</v>
      </c>
      <c r="L1024" s="2">
        <v>12260</v>
      </c>
      <c r="M1024" s="2" t="s">
        <v>2268</v>
      </c>
      <c r="N1024" s="4"/>
      <c r="O1024" s="4"/>
      <c r="P1024" s="2" t="s">
        <v>136</v>
      </c>
      <c r="Q1024" s="2">
        <v>0</v>
      </c>
      <c r="R1024" s="3">
        <v>46203</v>
      </c>
      <c r="S1024" s="2" t="s">
        <v>2269</v>
      </c>
      <c r="T1024" s="2" t="s">
        <v>2270</v>
      </c>
      <c r="U1024" s="2">
        <v>0</v>
      </c>
      <c r="V1024" s="2">
        <v>0</v>
      </c>
      <c r="W1024" s="2" t="s">
        <v>2270</v>
      </c>
      <c r="X1024" s="2">
        <v>2026</v>
      </c>
      <c r="Y1024" s="2" t="s">
        <v>65</v>
      </c>
      <c r="Z1024" s="4"/>
      <c r="AA1024" s="4"/>
      <c r="AB1024" s="2" t="s">
        <v>2268</v>
      </c>
      <c r="AC1024" s="2">
        <v>476776</v>
      </c>
    </row>
    <row r="1025" spans="1:29" ht="51.75" x14ac:dyDescent="0.25">
      <c r="A1025" s="2" t="s">
        <v>29</v>
      </c>
      <c r="B1025" s="2" t="s">
        <v>42</v>
      </c>
      <c r="C1025" s="2" t="s">
        <v>43</v>
      </c>
      <c r="D1025" s="2" t="s">
        <v>32</v>
      </c>
      <c r="E1025" s="2" t="s">
        <v>2271</v>
      </c>
      <c r="F1025" s="2" t="s">
        <v>2272</v>
      </c>
      <c r="G1025" s="2">
        <v>3195000</v>
      </c>
      <c r="H1025" s="2">
        <v>1</v>
      </c>
      <c r="I1025" s="3">
        <v>46205</v>
      </c>
      <c r="J1025" s="4"/>
      <c r="K1025" s="2">
        <v>4797657</v>
      </c>
      <c r="L1025" s="2">
        <v>47925</v>
      </c>
      <c r="M1025" s="2" t="s">
        <v>1601</v>
      </c>
      <c r="N1025" s="5">
        <v>46205</v>
      </c>
      <c r="O1025" s="2" t="s">
        <v>2273</v>
      </c>
      <c r="P1025" s="2" t="s">
        <v>36</v>
      </c>
      <c r="Q1025" s="2" t="s">
        <v>2274</v>
      </c>
      <c r="R1025" s="3">
        <v>46205</v>
      </c>
      <c r="S1025" s="2" t="s">
        <v>160</v>
      </c>
      <c r="T1025" s="2" t="s">
        <v>2275</v>
      </c>
      <c r="U1025" s="2" t="s">
        <v>2276</v>
      </c>
      <c r="V1025" s="2">
        <v>0</v>
      </c>
      <c r="W1025" s="2" t="s">
        <v>2277</v>
      </c>
      <c r="X1025" s="2">
        <v>2025</v>
      </c>
      <c r="Y1025" s="2" t="s">
        <v>40</v>
      </c>
      <c r="Z1025" s="4"/>
      <c r="AA1025" s="3">
        <v>46205</v>
      </c>
      <c r="AB1025" s="2" t="s">
        <v>1601</v>
      </c>
      <c r="AC1025" s="2">
        <v>476734</v>
      </c>
    </row>
    <row r="1026" spans="1:29" ht="51.75" x14ac:dyDescent="0.25">
      <c r="A1026" s="2" t="s">
        <v>29</v>
      </c>
      <c r="B1026" s="2" t="s">
        <v>42</v>
      </c>
      <c r="C1026" s="2" t="s">
        <v>43</v>
      </c>
      <c r="D1026" s="2" t="s">
        <v>32</v>
      </c>
      <c r="E1026" s="2" t="s">
        <v>2271</v>
      </c>
      <c r="F1026" s="2" t="s">
        <v>41</v>
      </c>
      <c r="G1026" s="2">
        <v>1000</v>
      </c>
      <c r="H1026" s="2">
        <v>1</v>
      </c>
      <c r="I1026" s="3">
        <v>46205</v>
      </c>
      <c r="J1026" s="4"/>
      <c r="K1026" s="2">
        <v>4797657</v>
      </c>
      <c r="L1026" s="2">
        <v>47925</v>
      </c>
      <c r="M1026" s="2" t="s">
        <v>1601</v>
      </c>
      <c r="N1026" s="5">
        <v>46205</v>
      </c>
      <c r="O1026" s="2" t="s">
        <v>2273</v>
      </c>
      <c r="P1026" s="2" t="s">
        <v>36</v>
      </c>
      <c r="Q1026" s="2" t="s">
        <v>2274</v>
      </c>
      <c r="R1026" s="3">
        <v>46205</v>
      </c>
      <c r="S1026" s="2" t="s">
        <v>160</v>
      </c>
      <c r="T1026" s="2" t="s">
        <v>2275</v>
      </c>
      <c r="U1026" s="2" t="s">
        <v>2276</v>
      </c>
      <c r="V1026" s="2">
        <v>0</v>
      </c>
      <c r="W1026" s="2" t="s">
        <v>2277</v>
      </c>
      <c r="X1026" s="2">
        <v>2025</v>
      </c>
      <c r="Y1026" s="2" t="s">
        <v>40</v>
      </c>
      <c r="Z1026" s="4"/>
      <c r="AA1026" s="3">
        <v>46205</v>
      </c>
      <c r="AB1026" s="2" t="s">
        <v>1601</v>
      </c>
      <c r="AC1026" s="2">
        <v>476734</v>
      </c>
    </row>
    <row r="1027" spans="1:29" ht="39" x14ac:dyDescent="0.25">
      <c r="A1027" s="2" t="s">
        <v>29</v>
      </c>
      <c r="B1027" s="2" t="s">
        <v>42</v>
      </c>
      <c r="C1027" s="2" t="s">
        <v>43</v>
      </c>
      <c r="D1027" s="2" t="s">
        <v>643</v>
      </c>
      <c r="E1027" s="2" t="s">
        <v>2278</v>
      </c>
      <c r="F1027" s="2" t="s">
        <v>41</v>
      </c>
      <c r="G1027" s="2">
        <v>1000</v>
      </c>
      <c r="H1027" s="2">
        <v>1</v>
      </c>
      <c r="I1027" s="3">
        <v>46205</v>
      </c>
      <c r="J1027" s="4"/>
      <c r="K1027" s="2">
        <v>1754769</v>
      </c>
      <c r="L1027" s="2">
        <v>76000</v>
      </c>
      <c r="M1027" s="2" t="s">
        <v>77</v>
      </c>
      <c r="N1027" s="5">
        <v>46204</v>
      </c>
      <c r="O1027" s="2" t="s">
        <v>2279</v>
      </c>
      <c r="P1027" s="2" t="s">
        <v>181</v>
      </c>
      <c r="Q1027" s="2" t="s">
        <v>209</v>
      </c>
      <c r="R1027" s="3">
        <v>46204</v>
      </c>
      <c r="S1027" s="2" t="s">
        <v>38</v>
      </c>
      <c r="T1027" s="2" t="s">
        <v>210</v>
      </c>
      <c r="U1027" s="2" t="s">
        <v>1635</v>
      </c>
      <c r="V1027" s="2" t="s">
        <v>1965</v>
      </c>
      <c r="W1027" s="2" t="s">
        <v>163</v>
      </c>
      <c r="X1027" s="2">
        <v>2026</v>
      </c>
      <c r="Y1027" s="2" t="s">
        <v>55</v>
      </c>
      <c r="Z1027" s="4"/>
      <c r="AA1027" s="3">
        <v>46203</v>
      </c>
      <c r="AB1027" s="2" t="s">
        <v>77</v>
      </c>
      <c r="AC1027" s="2">
        <v>476626</v>
      </c>
    </row>
    <row r="1028" spans="1:29" ht="51.75" x14ac:dyDescent="0.25">
      <c r="A1028" s="2" t="s">
        <v>29</v>
      </c>
      <c r="B1028" s="2" t="s">
        <v>42</v>
      </c>
      <c r="C1028" s="2" t="s">
        <v>43</v>
      </c>
      <c r="D1028" s="2" t="s">
        <v>643</v>
      </c>
      <c r="E1028" s="2" t="s">
        <v>2278</v>
      </c>
      <c r="F1028" s="2" t="s">
        <v>2280</v>
      </c>
      <c r="G1028" s="2">
        <v>3800000</v>
      </c>
      <c r="H1028" s="2">
        <v>1</v>
      </c>
      <c r="I1028" s="3">
        <v>46205</v>
      </c>
      <c r="J1028" s="4"/>
      <c r="K1028" s="2">
        <v>1754769</v>
      </c>
      <c r="L1028" s="2">
        <v>76000</v>
      </c>
      <c r="M1028" s="2" t="s">
        <v>77</v>
      </c>
      <c r="N1028" s="5">
        <v>46204</v>
      </c>
      <c r="O1028" s="2" t="s">
        <v>2279</v>
      </c>
      <c r="P1028" s="2" t="s">
        <v>181</v>
      </c>
      <c r="Q1028" s="2" t="s">
        <v>209</v>
      </c>
      <c r="R1028" s="3">
        <v>46204</v>
      </c>
      <c r="S1028" s="2" t="s">
        <v>38</v>
      </c>
      <c r="T1028" s="2" t="s">
        <v>210</v>
      </c>
      <c r="U1028" s="2" t="s">
        <v>1635</v>
      </c>
      <c r="V1028" s="2" t="s">
        <v>1965</v>
      </c>
      <c r="W1028" s="2" t="s">
        <v>163</v>
      </c>
      <c r="X1028" s="2">
        <v>2026</v>
      </c>
      <c r="Y1028" s="2" t="s">
        <v>55</v>
      </c>
      <c r="Z1028" s="4"/>
      <c r="AA1028" s="3">
        <v>46203</v>
      </c>
      <c r="AB1028" s="2" t="s">
        <v>77</v>
      </c>
      <c r="AC1028" s="2">
        <v>476626</v>
      </c>
    </row>
    <row r="1029" spans="1:29" ht="51.75" x14ac:dyDescent="0.25">
      <c r="A1029" s="2" t="s">
        <v>29</v>
      </c>
      <c r="B1029" s="2" t="s">
        <v>42</v>
      </c>
      <c r="C1029" s="2" t="s">
        <v>43</v>
      </c>
      <c r="D1029" s="2" t="s">
        <v>32</v>
      </c>
      <c r="E1029" s="2" t="s">
        <v>2281</v>
      </c>
      <c r="F1029" s="2" t="s">
        <v>2282</v>
      </c>
      <c r="G1029" s="2">
        <v>3850000</v>
      </c>
      <c r="H1029" s="2">
        <v>1</v>
      </c>
      <c r="I1029" s="3">
        <v>46203</v>
      </c>
      <c r="J1029" s="4"/>
      <c r="K1029" s="2">
        <v>4795828</v>
      </c>
      <c r="L1029" s="2">
        <v>77000</v>
      </c>
      <c r="M1029" s="2" t="s">
        <v>77</v>
      </c>
      <c r="N1029" s="5">
        <v>46203</v>
      </c>
      <c r="O1029" s="2" t="s">
        <v>2283</v>
      </c>
      <c r="P1029" s="2" t="s">
        <v>36</v>
      </c>
      <c r="Q1029" s="2" t="s">
        <v>463</v>
      </c>
      <c r="R1029" s="3">
        <v>46203</v>
      </c>
      <c r="S1029" s="2" t="s">
        <v>38</v>
      </c>
      <c r="T1029" s="2" t="s">
        <v>161</v>
      </c>
      <c r="U1029" s="2" t="s">
        <v>1354</v>
      </c>
      <c r="V1029" s="2" t="s">
        <v>338</v>
      </c>
      <c r="W1029" s="2" t="s">
        <v>1983</v>
      </c>
      <c r="X1029" s="2">
        <v>2026</v>
      </c>
      <c r="Y1029" s="2" t="s">
        <v>40</v>
      </c>
      <c r="Z1029" s="4"/>
      <c r="AA1029" s="4"/>
      <c r="AB1029" s="2" t="s">
        <v>77</v>
      </c>
      <c r="AC1029" s="2">
        <v>476616</v>
      </c>
    </row>
    <row r="1030" spans="1:29" ht="90" x14ac:dyDescent="0.25">
      <c r="A1030" s="2" t="s">
        <v>29</v>
      </c>
      <c r="B1030" s="2" t="s">
        <v>42</v>
      </c>
      <c r="C1030" s="2" t="s">
        <v>43</v>
      </c>
      <c r="D1030" s="2" t="s">
        <v>32</v>
      </c>
      <c r="E1030" s="2" t="s">
        <v>2284</v>
      </c>
      <c r="F1030" s="2" t="s">
        <v>2285</v>
      </c>
      <c r="G1030" s="2">
        <v>2070000</v>
      </c>
      <c r="H1030" s="2">
        <v>1</v>
      </c>
      <c r="I1030" s="3">
        <v>46210</v>
      </c>
      <c r="J1030" s="4"/>
      <c r="K1030" s="2">
        <v>4795530</v>
      </c>
      <c r="L1030" s="2">
        <v>41400</v>
      </c>
      <c r="M1030" s="2" t="s">
        <v>404</v>
      </c>
      <c r="N1030" s="5">
        <v>46204</v>
      </c>
      <c r="O1030" s="2" t="s">
        <v>2286</v>
      </c>
      <c r="P1030" s="2" t="s">
        <v>36</v>
      </c>
      <c r="Q1030" s="2" t="s">
        <v>61</v>
      </c>
      <c r="R1030" s="3">
        <v>46204</v>
      </c>
      <c r="S1030" s="2" t="s">
        <v>794</v>
      </c>
      <c r="T1030" s="2" t="s">
        <v>63</v>
      </c>
      <c r="U1030" s="2">
        <v>0</v>
      </c>
      <c r="V1030" s="2" t="s">
        <v>883</v>
      </c>
      <c r="W1030" s="2" t="s">
        <v>484</v>
      </c>
      <c r="X1030" s="2">
        <v>2026</v>
      </c>
      <c r="Y1030" s="2" t="s">
        <v>40</v>
      </c>
      <c r="Z1030" s="4"/>
      <c r="AA1030" s="4"/>
      <c r="AB1030" s="2" t="s">
        <v>404</v>
      </c>
      <c r="AC1030" s="2">
        <v>476612</v>
      </c>
    </row>
    <row r="1031" spans="1:29" ht="64.5" x14ac:dyDescent="0.25">
      <c r="A1031" s="2" t="s">
        <v>29</v>
      </c>
      <c r="B1031" s="2" t="s">
        <v>42</v>
      </c>
      <c r="C1031" s="2" t="s">
        <v>43</v>
      </c>
      <c r="D1031" s="2" t="s">
        <v>32</v>
      </c>
      <c r="E1031" s="2" t="s">
        <v>2287</v>
      </c>
      <c r="F1031" s="2" t="s">
        <v>2288</v>
      </c>
      <c r="G1031" s="2">
        <v>1970000</v>
      </c>
      <c r="H1031" s="2">
        <v>1</v>
      </c>
      <c r="I1031" s="3">
        <v>46217</v>
      </c>
      <c r="J1031" s="4"/>
      <c r="K1031" s="2">
        <v>4790572</v>
      </c>
      <c r="L1031" s="2">
        <v>39400</v>
      </c>
      <c r="M1031" s="2" t="s">
        <v>172</v>
      </c>
      <c r="N1031" s="5">
        <v>46200</v>
      </c>
      <c r="O1031" s="2" t="s">
        <v>2289</v>
      </c>
      <c r="P1031" s="2" t="s">
        <v>36</v>
      </c>
      <c r="Q1031" s="2" t="s">
        <v>61</v>
      </c>
      <c r="R1031" s="3">
        <v>46203</v>
      </c>
      <c r="S1031" s="2" t="s">
        <v>174</v>
      </c>
      <c r="T1031" s="2" t="s">
        <v>63</v>
      </c>
      <c r="U1031" s="2">
        <v>0</v>
      </c>
      <c r="V1031" s="2">
        <v>0</v>
      </c>
      <c r="W1031" s="2" t="s">
        <v>64</v>
      </c>
      <c r="X1031" s="2">
        <v>2026</v>
      </c>
      <c r="Y1031" s="2" t="s">
        <v>40</v>
      </c>
      <c r="Z1031" s="4"/>
      <c r="AA1031" s="3">
        <v>46203</v>
      </c>
      <c r="AB1031" s="2" t="s">
        <v>172</v>
      </c>
      <c r="AC1031" s="2">
        <v>476260</v>
      </c>
    </row>
    <row r="1032" spans="1:29" ht="39" x14ac:dyDescent="0.25">
      <c r="A1032" s="2" t="s">
        <v>29</v>
      </c>
      <c r="B1032" s="2" t="s">
        <v>42</v>
      </c>
      <c r="C1032" s="2" t="s">
        <v>43</v>
      </c>
      <c r="D1032" s="2" t="s">
        <v>32</v>
      </c>
      <c r="E1032" s="2" t="s">
        <v>2287</v>
      </c>
      <c r="F1032" s="2" t="s">
        <v>41</v>
      </c>
      <c r="G1032" s="2">
        <v>1000</v>
      </c>
      <c r="H1032" s="2">
        <v>1</v>
      </c>
      <c r="I1032" s="3">
        <v>46217</v>
      </c>
      <c r="J1032" s="4"/>
      <c r="K1032" s="2">
        <v>4790572</v>
      </c>
      <c r="L1032" s="2">
        <v>39400</v>
      </c>
      <c r="M1032" s="2" t="s">
        <v>172</v>
      </c>
      <c r="N1032" s="5">
        <v>46200</v>
      </c>
      <c r="O1032" s="2" t="s">
        <v>2289</v>
      </c>
      <c r="P1032" s="2" t="s">
        <v>36</v>
      </c>
      <c r="Q1032" s="2" t="s">
        <v>61</v>
      </c>
      <c r="R1032" s="3">
        <v>46203</v>
      </c>
      <c r="S1032" s="2" t="s">
        <v>174</v>
      </c>
      <c r="T1032" s="2" t="s">
        <v>63</v>
      </c>
      <c r="U1032" s="2">
        <v>0</v>
      </c>
      <c r="V1032" s="2">
        <v>0</v>
      </c>
      <c r="W1032" s="2" t="s">
        <v>64</v>
      </c>
      <c r="X1032" s="2">
        <v>2026</v>
      </c>
      <c r="Y1032" s="2" t="s">
        <v>40</v>
      </c>
      <c r="Z1032" s="4"/>
      <c r="AA1032" s="3">
        <v>46203</v>
      </c>
      <c r="AB1032" s="2" t="s">
        <v>172</v>
      </c>
      <c r="AC1032" s="2">
        <v>476260</v>
      </c>
    </row>
    <row r="1033" spans="1:29" ht="64.5" x14ac:dyDescent="0.25">
      <c r="A1033" s="2" t="s">
        <v>29</v>
      </c>
      <c r="B1033" s="2" t="s">
        <v>30</v>
      </c>
      <c r="C1033" s="2" t="s">
        <v>31</v>
      </c>
      <c r="D1033" s="2" t="s">
        <v>32</v>
      </c>
      <c r="E1033" s="2" t="s">
        <v>2290</v>
      </c>
      <c r="F1033" s="2" t="s">
        <v>2291</v>
      </c>
      <c r="G1033" s="2">
        <v>3125500</v>
      </c>
      <c r="H1033" s="2">
        <v>1</v>
      </c>
      <c r="I1033" s="3">
        <v>46211</v>
      </c>
      <c r="J1033" s="4"/>
      <c r="K1033" s="2">
        <v>4790323</v>
      </c>
      <c r="L1033" s="2">
        <v>0</v>
      </c>
      <c r="M1033" s="2" t="s">
        <v>714</v>
      </c>
      <c r="N1033" s="4"/>
      <c r="O1033" s="4"/>
      <c r="P1033" s="2" t="s">
        <v>36</v>
      </c>
      <c r="Q1033" s="2" t="s">
        <v>2092</v>
      </c>
      <c r="R1033" s="4"/>
      <c r="S1033" s="2" t="s">
        <v>51</v>
      </c>
      <c r="T1033" s="4"/>
      <c r="U1033" s="4"/>
      <c r="V1033" s="4"/>
      <c r="W1033" s="2" t="s">
        <v>2292</v>
      </c>
      <c r="X1033" s="2">
        <v>2026</v>
      </c>
      <c r="Y1033" s="2" t="s">
        <v>40</v>
      </c>
      <c r="Z1033" s="4"/>
      <c r="AA1033" s="3">
        <v>46203</v>
      </c>
      <c r="AB1033" s="2" t="s">
        <v>714</v>
      </c>
      <c r="AC1033" s="2">
        <v>476244</v>
      </c>
    </row>
    <row r="1034" spans="1:29" ht="64.5" x14ac:dyDescent="0.25">
      <c r="A1034" s="2" t="s">
        <v>29</v>
      </c>
      <c r="B1034" s="2" t="s">
        <v>30</v>
      </c>
      <c r="C1034" s="2" t="s">
        <v>31</v>
      </c>
      <c r="D1034" s="2" t="s">
        <v>32</v>
      </c>
      <c r="E1034" s="2" t="s">
        <v>2290</v>
      </c>
      <c r="F1034" s="2" t="s">
        <v>41</v>
      </c>
      <c r="G1034" s="2">
        <v>1000</v>
      </c>
      <c r="H1034" s="2">
        <v>1</v>
      </c>
      <c r="I1034" s="3">
        <v>46211</v>
      </c>
      <c r="J1034" s="4"/>
      <c r="K1034" s="2">
        <v>4790323</v>
      </c>
      <c r="L1034" s="2">
        <v>0</v>
      </c>
      <c r="M1034" s="2" t="s">
        <v>714</v>
      </c>
      <c r="N1034" s="4"/>
      <c r="O1034" s="4"/>
      <c r="P1034" s="2" t="s">
        <v>36</v>
      </c>
      <c r="Q1034" s="2" t="s">
        <v>2092</v>
      </c>
      <c r="R1034" s="4"/>
      <c r="S1034" s="2" t="s">
        <v>51</v>
      </c>
      <c r="T1034" s="4"/>
      <c r="U1034" s="4"/>
      <c r="V1034" s="4"/>
      <c r="W1034" s="2" t="s">
        <v>2292</v>
      </c>
      <c r="X1034" s="2">
        <v>2026</v>
      </c>
      <c r="Y1034" s="2" t="s">
        <v>40</v>
      </c>
      <c r="Z1034" s="4"/>
      <c r="AA1034" s="3">
        <v>46203</v>
      </c>
      <c r="AB1034" s="2" t="s">
        <v>714</v>
      </c>
      <c r="AC1034" s="2">
        <v>476244</v>
      </c>
    </row>
    <row r="1035" spans="1:29" ht="64.5" x14ac:dyDescent="0.25">
      <c r="A1035" s="2" t="s">
        <v>29</v>
      </c>
      <c r="B1035" s="2" t="s">
        <v>42</v>
      </c>
      <c r="C1035" s="2" t="s">
        <v>43</v>
      </c>
      <c r="D1035" s="2" t="s">
        <v>32</v>
      </c>
      <c r="E1035" s="2" t="s">
        <v>2293</v>
      </c>
      <c r="F1035" s="2" t="s">
        <v>2294</v>
      </c>
      <c r="G1035" s="2">
        <v>2610000</v>
      </c>
      <c r="H1035" s="2">
        <v>1</v>
      </c>
      <c r="I1035" s="3">
        <v>46210</v>
      </c>
      <c r="J1035" s="4"/>
      <c r="K1035" s="2">
        <v>3961369</v>
      </c>
      <c r="L1035" s="2">
        <v>30000</v>
      </c>
      <c r="M1035" s="2" t="s">
        <v>235</v>
      </c>
      <c r="N1035" s="5">
        <v>46203</v>
      </c>
      <c r="O1035" s="2" t="s">
        <v>2295</v>
      </c>
      <c r="P1035" s="2" t="s">
        <v>36</v>
      </c>
      <c r="Q1035" s="2" t="s">
        <v>237</v>
      </c>
      <c r="R1035" s="3">
        <v>46203</v>
      </c>
      <c r="S1035" s="2" t="s">
        <v>38</v>
      </c>
      <c r="T1035" s="2" t="s">
        <v>831</v>
      </c>
      <c r="U1035" s="2" t="s">
        <v>2296</v>
      </c>
      <c r="V1035" s="2" t="s">
        <v>1748</v>
      </c>
      <c r="W1035" s="2" t="s">
        <v>892</v>
      </c>
      <c r="X1035" s="2">
        <v>2026</v>
      </c>
      <c r="Y1035" s="2" t="s">
        <v>40</v>
      </c>
      <c r="Z1035" s="4"/>
      <c r="AA1035" s="3">
        <v>46203</v>
      </c>
      <c r="AB1035" s="2" t="s">
        <v>235</v>
      </c>
      <c r="AC1035" s="2">
        <v>476238</v>
      </c>
    </row>
    <row r="1036" spans="1:29" ht="39" x14ac:dyDescent="0.25">
      <c r="A1036" s="2" t="s">
        <v>29</v>
      </c>
      <c r="B1036" s="2" t="s">
        <v>42</v>
      </c>
      <c r="C1036" s="2" t="s">
        <v>43</v>
      </c>
      <c r="D1036" s="2" t="s">
        <v>32</v>
      </c>
      <c r="E1036" s="2" t="s">
        <v>2293</v>
      </c>
      <c r="F1036" s="2" t="s">
        <v>41</v>
      </c>
      <c r="G1036" s="2">
        <v>1000</v>
      </c>
      <c r="H1036" s="2">
        <v>1</v>
      </c>
      <c r="I1036" s="3">
        <v>46210</v>
      </c>
      <c r="J1036" s="4"/>
      <c r="K1036" s="2">
        <v>3961369</v>
      </c>
      <c r="L1036" s="2">
        <v>30000</v>
      </c>
      <c r="M1036" s="2" t="s">
        <v>235</v>
      </c>
      <c r="N1036" s="5">
        <v>46203</v>
      </c>
      <c r="O1036" s="2" t="s">
        <v>2295</v>
      </c>
      <c r="P1036" s="2" t="s">
        <v>36</v>
      </c>
      <c r="Q1036" s="2" t="s">
        <v>237</v>
      </c>
      <c r="R1036" s="3">
        <v>46203</v>
      </c>
      <c r="S1036" s="2" t="s">
        <v>38</v>
      </c>
      <c r="T1036" s="2" t="s">
        <v>831</v>
      </c>
      <c r="U1036" s="2" t="s">
        <v>2296</v>
      </c>
      <c r="V1036" s="2" t="s">
        <v>1748</v>
      </c>
      <c r="W1036" s="2" t="s">
        <v>892</v>
      </c>
      <c r="X1036" s="2">
        <v>2026</v>
      </c>
      <c r="Y1036" s="2" t="s">
        <v>40</v>
      </c>
      <c r="Z1036" s="4"/>
      <c r="AA1036" s="3">
        <v>46203</v>
      </c>
      <c r="AB1036" s="2" t="s">
        <v>235</v>
      </c>
      <c r="AC1036" s="2">
        <v>476238</v>
      </c>
    </row>
    <row r="1037" spans="1:29" ht="64.5" x14ac:dyDescent="0.25">
      <c r="A1037" s="2" t="s">
        <v>29</v>
      </c>
      <c r="B1037" s="2" t="s">
        <v>30</v>
      </c>
      <c r="C1037" s="2" t="s">
        <v>31</v>
      </c>
      <c r="D1037" s="2" t="s">
        <v>32</v>
      </c>
      <c r="E1037" s="2" t="s">
        <v>2297</v>
      </c>
      <c r="F1037" s="2" t="s">
        <v>2298</v>
      </c>
      <c r="G1037" s="2">
        <v>2505000</v>
      </c>
      <c r="H1037" s="2">
        <v>1</v>
      </c>
      <c r="I1037" s="3">
        <v>46211</v>
      </c>
      <c r="J1037" s="4"/>
      <c r="K1037" s="2">
        <v>4790196</v>
      </c>
      <c r="L1037" s="2">
        <v>0</v>
      </c>
      <c r="M1037" s="2" t="s">
        <v>166</v>
      </c>
      <c r="N1037" s="4"/>
      <c r="O1037" s="4"/>
      <c r="P1037" s="2" t="s">
        <v>36</v>
      </c>
      <c r="Q1037" s="4"/>
      <c r="R1037" s="4"/>
      <c r="S1037" s="2" t="s">
        <v>38</v>
      </c>
      <c r="T1037" s="4"/>
      <c r="U1037" s="4"/>
      <c r="V1037" s="4"/>
      <c r="W1037" s="2" t="s">
        <v>2299</v>
      </c>
      <c r="X1037" s="4"/>
      <c r="Y1037" s="2" t="s">
        <v>40</v>
      </c>
      <c r="Z1037" s="4"/>
      <c r="AA1037" s="3">
        <v>46203</v>
      </c>
      <c r="AB1037" s="2" t="s">
        <v>166</v>
      </c>
      <c r="AC1037" s="2">
        <v>476236</v>
      </c>
    </row>
    <row r="1038" spans="1:29" ht="39" x14ac:dyDescent="0.25">
      <c r="A1038" s="2" t="s">
        <v>29</v>
      </c>
      <c r="B1038" s="2" t="s">
        <v>30</v>
      </c>
      <c r="C1038" s="2" t="s">
        <v>31</v>
      </c>
      <c r="D1038" s="2" t="s">
        <v>32</v>
      </c>
      <c r="E1038" s="2" t="s">
        <v>2297</v>
      </c>
      <c r="F1038" s="2" t="s">
        <v>41</v>
      </c>
      <c r="G1038" s="2">
        <v>1000</v>
      </c>
      <c r="H1038" s="2">
        <v>1</v>
      </c>
      <c r="I1038" s="3">
        <v>46211</v>
      </c>
      <c r="J1038" s="4"/>
      <c r="K1038" s="2">
        <v>4790196</v>
      </c>
      <c r="L1038" s="2">
        <v>0</v>
      </c>
      <c r="M1038" s="2" t="s">
        <v>166</v>
      </c>
      <c r="N1038" s="4"/>
      <c r="O1038" s="4"/>
      <c r="P1038" s="2" t="s">
        <v>36</v>
      </c>
      <c r="Q1038" s="4"/>
      <c r="R1038" s="4"/>
      <c r="S1038" s="2" t="s">
        <v>38</v>
      </c>
      <c r="T1038" s="4"/>
      <c r="U1038" s="4"/>
      <c r="V1038" s="4"/>
      <c r="W1038" s="2" t="s">
        <v>2299</v>
      </c>
      <c r="X1038" s="4"/>
      <c r="Y1038" s="2" t="s">
        <v>40</v>
      </c>
      <c r="Z1038" s="4"/>
      <c r="AA1038" s="3">
        <v>46203</v>
      </c>
      <c r="AB1038" s="2" t="s">
        <v>166</v>
      </c>
      <c r="AC1038" s="2">
        <v>476236</v>
      </c>
    </row>
    <row r="1039" spans="1:29" ht="102.75" x14ac:dyDescent="0.25">
      <c r="A1039" s="2" t="s">
        <v>29</v>
      </c>
      <c r="B1039" s="2" t="s">
        <v>42</v>
      </c>
      <c r="C1039" s="2" t="s">
        <v>43</v>
      </c>
      <c r="D1039" s="2" t="s">
        <v>32</v>
      </c>
      <c r="E1039" s="2" t="s">
        <v>2300</v>
      </c>
      <c r="F1039" s="2" t="s">
        <v>2301</v>
      </c>
      <c r="G1039" s="2">
        <v>1216000</v>
      </c>
      <c r="H1039" s="2">
        <v>1</v>
      </c>
      <c r="I1039" s="3">
        <v>46210</v>
      </c>
      <c r="J1039" s="4"/>
      <c r="K1039" s="2">
        <v>4642538</v>
      </c>
      <c r="L1039" s="2">
        <v>10000</v>
      </c>
      <c r="M1039" s="2" t="s">
        <v>35</v>
      </c>
      <c r="N1039" s="5">
        <v>46203</v>
      </c>
      <c r="O1039" s="2" t="s">
        <v>2302</v>
      </c>
      <c r="P1039" s="2" t="s">
        <v>36</v>
      </c>
      <c r="Q1039" s="2" t="s">
        <v>88</v>
      </c>
      <c r="R1039" s="3">
        <v>46203</v>
      </c>
      <c r="S1039" s="2" t="s">
        <v>38</v>
      </c>
      <c r="T1039" s="2" t="s">
        <v>2303</v>
      </c>
      <c r="U1039" s="2">
        <v>0</v>
      </c>
      <c r="V1039" s="2">
        <v>0</v>
      </c>
      <c r="W1039" s="2" t="s">
        <v>2132</v>
      </c>
      <c r="X1039" s="2">
        <v>2026</v>
      </c>
      <c r="Y1039" s="2" t="s">
        <v>40</v>
      </c>
      <c r="Z1039" s="4"/>
      <c r="AA1039" s="3">
        <v>46203</v>
      </c>
      <c r="AB1039" s="2" t="s">
        <v>35</v>
      </c>
      <c r="AC1039" s="2">
        <v>476234</v>
      </c>
    </row>
    <row r="1040" spans="1:29" ht="102.75" x14ac:dyDescent="0.25">
      <c r="A1040" s="2" t="s">
        <v>29</v>
      </c>
      <c r="B1040" s="2" t="s">
        <v>42</v>
      </c>
      <c r="C1040" s="2" t="s">
        <v>43</v>
      </c>
      <c r="D1040" s="2" t="s">
        <v>32</v>
      </c>
      <c r="E1040" s="2" t="s">
        <v>2300</v>
      </c>
      <c r="F1040" s="2" t="s">
        <v>41</v>
      </c>
      <c r="G1040" s="2">
        <v>1000</v>
      </c>
      <c r="H1040" s="2">
        <v>1</v>
      </c>
      <c r="I1040" s="3">
        <v>46210</v>
      </c>
      <c r="J1040" s="4"/>
      <c r="K1040" s="2">
        <v>4642538</v>
      </c>
      <c r="L1040" s="2">
        <v>10000</v>
      </c>
      <c r="M1040" s="2" t="s">
        <v>35</v>
      </c>
      <c r="N1040" s="5">
        <v>46203</v>
      </c>
      <c r="O1040" s="2" t="s">
        <v>2302</v>
      </c>
      <c r="P1040" s="2" t="s">
        <v>36</v>
      </c>
      <c r="Q1040" s="2" t="s">
        <v>88</v>
      </c>
      <c r="R1040" s="3">
        <v>46203</v>
      </c>
      <c r="S1040" s="2" t="s">
        <v>38</v>
      </c>
      <c r="T1040" s="2" t="s">
        <v>2303</v>
      </c>
      <c r="U1040" s="2">
        <v>0</v>
      </c>
      <c r="V1040" s="2">
        <v>0</v>
      </c>
      <c r="W1040" s="2" t="s">
        <v>2132</v>
      </c>
      <c r="X1040" s="2">
        <v>2026</v>
      </c>
      <c r="Y1040" s="2" t="s">
        <v>40</v>
      </c>
      <c r="Z1040" s="4"/>
      <c r="AA1040" s="3">
        <v>46203</v>
      </c>
      <c r="AB1040" s="2" t="s">
        <v>35</v>
      </c>
      <c r="AC1040" s="2">
        <v>476234</v>
      </c>
    </row>
    <row r="1041" spans="1:29" ht="64.5" x14ac:dyDescent="0.25">
      <c r="A1041" s="2" t="s">
        <v>29</v>
      </c>
      <c r="B1041" s="2" t="s">
        <v>42</v>
      </c>
      <c r="C1041" s="2" t="s">
        <v>43</v>
      </c>
      <c r="D1041" s="2" t="s">
        <v>32</v>
      </c>
      <c r="E1041" s="2" t="s">
        <v>2304</v>
      </c>
      <c r="F1041" s="2" t="s">
        <v>2305</v>
      </c>
      <c r="G1041" s="2">
        <v>2545000</v>
      </c>
      <c r="H1041" s="2">
        <v>1</v>
      </c>
      <c r="I1041" s="3">
        <v>46203</v>
      </c>
      <c r="J1041" s="4"/>
      <c r="K1041" s="2">
        <v>4790744</v>
      </c>
      <c r="L1041" s="2">
        <v>50900</v>
      </c>
      <c r="M1041" s="2" t="s">
        <v>77</v>
      </c>
      <c r="N1041" s="5">
        <v>46203</v>
      </c>
      <c r="O1041" s="2" t="s">
        <v>2306</v>
      </c>
      <c r="P1041" s="2" t="s">
        <v>36</v>
      </c>
      <c r="Q1041" s="2" t="s">
        <v>237</v>
      </c>
      <c r="R1041" s="3">
        <v>46203</v>
      </c>
      <c r="S1041" s="2" t="s">
        <v>38</v>
      </c>
      <c r="T1041" s="2" t="s">
        <v>831</v>
      </c>
      <c r="U1041" s="2" t="s">
        <v>2307</v>
      </c>
      <c r="V1041" s="2" t="s">
        <v>2308</v>
      </c>
      <c r="W1041" s="2" t="s">
        <v>2309</v>
      </c>
      <c r="X1041" s="2">
        <v>2026</v>
      </c>
      <c r="Y1041" s="2" t="s">
        <v>40</v>
      </c>
      <c r="Z1041" s="4"/>
      <c r="AA1041" s="3">
        <v>46203</v>
      </c>
      <c r="AB1041" s="2" t="s">
        <v>77</v>
      </c>
      <c r="AC1041" s="2">
        <v>476228</v>
      </c>
    </row>
    <row r="1042" spans="1:29" ht="39" x14ac:dyDescent="0.25">
      <c r="A1042" s="2" t="s">
        <v>29</v>
      </c>
      <c r="B1042" s="2" t="s">
        <v>42</v>
      </c>
      <c r="C1042" s="2" t="s">
        <v>43</v>
      </c>
      <c r="D1042" s="2" t="s">
        <v>32</v>
      </c>
      <c r="E1042" s="2" t="s">
        <v>2304</v>
      </c>
      <c r="F1042" s="2" t="s">
        <v>41</v>
      </c>
      <c r="G1042" s="2">
        <v>1000</v>
      </c>
      <c r="H1042" s="2">
        <v>1</v>
      </c>
      <c r="I1042" s="3">
        <v>46203</v>
      </c>
      <c r="J1042" s="4"/>
      <c r="K1042" s="2">
        <v>4790744</v>
      </c>
      <c r="L1042" s="2">
        <v>50900</v>
      </c>
      <c r="M1042" s="2" t="s">
        <v>77</v>
      </c>
      <c r="N1042" s="5">
        <v>46203</v>
      </c>
      <c r="O1042" s="2" t="s">
        <v>2306</v>
      </c>
      <c r="P1042" s="2" t="s">
        <v>36</v>
      </c>
      <c r="Q1042" s="2" t="s">
        <v>237</v>
      </c>
      <c r="R1042" s="3">
        <v>46203</v>
      </c>
      <c r="S1042" s="2" t="s">
        <v>38</v>
      </c>
      <c r="T1042" s="2" t="s">
        <v>831</v>
      </c>
      <c r="U1042" s="2" t="s">
        <v>2307</v>
      </c>
      <c r="V1042" s="2" t="s">
        <v>2308</v>
      </c>
      <c r="W1042" s="2" t="s">
        <v>2309</v>
      </c>
      <c r="X1042" s="2">
        <v>2026</v>
      </c>
      <c r="Y1042" s="2" t="s">
        <v>40</v>
      </c>
      <c r="Z1042" s="4"/>
      <c r="AA1042" s="3">
        <v>46203</v>
      </c>
      <c r="AB1042" s="2" t="s">
        <v>77</v>
      </c>
      <c r="AC1042" s="2">
        <v>476228</v>
      </c>
    </row>
    <row r="1043" spans="1:29" ht="102.75" x14ac:dyDescent="0.25">
      <c r="A1043" s="2" t="s">
        <v>29</v>
      </c>
      <c r="B1043" s="2" t="s">
        <v>42</v>
      </c>
      <c r="C1043" s="2" t="s">
        <v>2229</v>
      </c>
      <c r="D1043" s="2" t="s">
        <v>32</v>
      </c>
      <c r="E1043" s="2" t="s">
        <v>2310</v>
      </c>
      <c r="F1043" s="2" t="s">
        <v>2311</v>
      </c>
      <c r="G1043" s="2">
        <v>2702400</v>
      </c>
      <c r="H1043" s="2">
        <v>1</v>
      </c>
      <c r="I1043" s="3">
        <v>46211</v>
      </c>
      <c r="J1043" s="4"/>
      <c r="K1043" s="2">
        <v>4789736</v>
      </c>
      <c r="L1043" s="2">
        <v>20000</v>
      </c>
      <c r="M1043" s="2" t="s">
        <v>35</v>
      </c>
      <c r="N1043" s="4"/>
      <c r="O1043" s="4"/>
      <c r="P1043" s="2" t="s">
        <v>36</v>
      </c>
      <c r="Q1043" s="2" t="s">
        <v>128</v>
      </c>
      <c r="R1043" s="4"/>
      <c r="S1043" s="2" t="s">
        <v>38</v>
      </c>
      <c r="T1043" s="4"/>
      <c r="U1043" s="4"/>
      <c r="V1043" s="4"/>
      <c r="W1043" s="2" t="s">
        <v>2312</v>
      </c>
      <c r="X1043" s="2">
        <v>2025</v>
      </c>
      <c r="Y1043" s="2" t="s">
        <v>40</v>
      </c>
      <c r="Z1043" s="4"/>
      <c r="AA1043" s="4"/>
      <c r="AB1043" s="2" t="s">
        <v>35</v>
      </c>
      <c r="AC1043" s="2">
        <v>476218</v>
      </c>
    </row>
    <row r="1044" spans="1:29" ht="64.5" x14ac:dyDescent="0.25">
      <c r="A1044" s="2" t="s">
        <v>29</v>
      </c>
      <c r="B1044" s="2" t="s">
        <v>30</v>
      </c>
      <c r="C1044" s="2" t="s">
        <v>31</v>
      </c>
      <c r="D1044" s="2" t="s">
        <v>32</v>
      </c>
      <c r="E1044" s="2" t="s">
        <v>2313</v>
      </c>
      <c r="F1044" s="2" t="s">
        <v>2314</v>
      </c>
      <c r="G1044" s="2">
        <v>2280000</v>
      </c>
      <c r="H1044" s="2">
        <v>1</v>
      </c>
      <c r="I1044" s="3">
        <v>46211</v>
      </c>
      <c r="J1044" s="4"/>
      <c r="K1044" s="2">
        <v>4593248</v>
      </c>
      <c r="L1044" s="2">
        <v>0</v>
      </c>
      <c r="M1044" s="2" t="s">
        <v>275</v>
      </c>
      <c r="N1044" s="4"/>
      <c r="O1044" s="4"/>
      <c r="P1044" s="2" t="s">
        <v>36</v>
      </c>
      <c r="Q1044" s="2" t="s">
        <v>337</v>
      </c>
      <c r="R1044" s="4"/>
      <c r="S1044" s="2" t="s">
        <v>277</v>
      </c>
      <c r="T1044" s="4"/>
      <c r="U1044" s="4"/>
      <c r="V1044" s="4"/>
      <c r="W1044" s="2" t="s">
        <v>687</v>
      </c>
      <c r="X1044" s="2">
        <v>2026</v>
      </c>
      <c r="Y1044" s="2" t="s">
        <v>40</v>
      </c>
      <c r="Z1044" s="4"/>
      <c r="AA1044" s="3">
        <v>46203</v>
      </c>
      <c r="AB1044" s="2" t="s">
        <v>275</v>
      </c>
      <c r="AC1044" s="2">
        <v>476212</v>
      </c>
    </row>
    <row r="1045" spans="1:29" ht="39" x14ac:dyDescent="0.25">
      <c r="A1045" s="2" t="s">
        <v>29</v>
      </c>
      <c r="B1045" s="2" t="s">
        <v>30</v>
      </c>
      <c r="C1045" s="2" t="s">
        <v>31</v>
      </c>
      <c r="D1045" s="2" t="s">
        <v>32</v>
      </c>
      <c r="E1045" s="2" t="s">
        <v>2313</v>
      </c>
      <c r="F1045" s="2" t="s">
        <v>41</v>
      </c>
      <c r="G1045" s="2">
        <v>1000</v>
      </c>
      <c r="H1045" s="2">
        <v>1</v>
      </c>
      <c r="I1045" s="3">
        <v>46211</v>
      </c>
      <c r="J1045" s="4"/>
      <c r="K1045" s="2">
        <v>4593248</v>
      </c>
      <c r="L1045" s="2">
        <v>0</v>
      </c>
      <c r="M1045" s="2" t="s">
        <v>275</v>
      </c>
      <c r="N1045" s="4"/>
      <c r="O1045" s="4"/>
      <c r="P1045" s="2" t="s">
        <v>36</v>
      </c>
      <c r="Q1045" s="2" t="s">
        <v>337</v>
      </c>
      <c r="R1045" s="4"/>
      <c r="S1045" s="2" t="s">
        <v>277</v>
      </c>
      <c r="T1045" s="4"/>
      <c r="U1045" s="4"/>
      <c r="V1045" s="4"/>
      <c r="W1045" s="2" t="s">
        <v>687</v>
      </c>
      <c r="X1045" s="2">
        <v>2026</v>
      </c>
      <c r="Y1045" s="2" t="s">
        <v>40</v>
      </c>
      <c r="Z1045" s="4"/>
      <c r="AA1045" s="3">
        <v>46203</v>
      </c>
      <c r="AB1045" s="2" t="s">
        <v>275</v>
      </c>
      <c r="AC1045" s="2">
        <v>476212</v>
      </c>
    </row>
    <row r="1046" spans="1:29" ht="64.5" x14ac:dyDescent="0.25">
      <c r="A1046" s="2" t="s">
        <v>29</v>
      </c>
      <c r="B1046" s="2" t="s">
        <v>42</v>
      </c>
      <c r="C1046" s="2" t="s">
        <v>31</v>
      </c>
      <c r="D1046" s="2" t="s">
        <v>32</v>
      </c>
      <c r="E1046" s="2" t="s">
        <v>2315</v>
      </c>
      <c r="F1046" s="2" t="s">
        <v>2316</v>
      </c>
      <c r="G1046" s="2">
        <v>2410000</v>
      </c>
      <c r="H1046" s="2">
        <v>1</v>
      </c>
      <c r="I1046" s="3">
        <v>46211</v>
      </c>
      <c r="J1046" s="4"/>
      <c r="K1046" s="2">
        <v>2719582</v>
      </c>
      <c r="L1046" s="2">
        <v>30000</v>
      </c>
      <c r="M1046" s="2" t="s">
        <v>665</v>
      </c>
      <c r="N1046" s="4"/>
      <c r="O1046" s="4"/>
      <c r="P1046" s="2" t="s">
        <v>36</v>
      </c>
      <c r="Q1046" s="2" t="s">
        <v>71</v>
      </c>
      <c r="R1046" s="4"/>
      <c r="S1046" s="2" t="s">
        <v>2317</v>
      </c>
      <c r="T1046" s="4"/>
      <c r="U1046" s="4"/>
      <c r="V1046" s="4"/>
      <c r="W1046" s="2" t="s">
        <v>2318</v>
      </c>
      <c r="X1046" s="2">
        <v>2026</v>
      </c>
      <c r="Y1046" s="2" t="s">
        <v>40</v>
      </c>
      <c r="Z1046" s="4"/>
      <c r="AA1046" s="3">
        <v>46204</v>
      </c>
      <c r="AB1046" s="2" t="s">
        <v>665</v>
      </c>
      <c r="AC1046" s="2">
        <v>476208</v>
      </c>
    </row>
    <row r="1047" spans="1:29" ht="51.75" x14ac:dyDescent="0.25">
      <c r="A1047" s="2" t="s">
        <v>29</v>
      </c>
      <c r="B1047" s="2" t="s">
        <v>42</v>
      </c>
      <c r="C1047" s="2" t="s">
        <v>31</v>
      </c>
      <c r="D1047" s="2" t="s">
        <v>32</v>
      </c>
      <c r="E1047" s="2" t="s">
        <v>2315</v>
      </c>
      <c r="F1047" s="2" t="s">
        <v>41</v>
      </c>
      <c r="G1047" s="2">
        <v>1000</v>
      </c>
      <c r="H1047" s="2">
        <v>1</v>
      </c>
      <c r="I1047" s="3">
        <v>46211</v>
      </c>
      <c r="J1047" s="4"/>
      <c r="K1047" s="2">
        <v>2719582</v>
      </c>
      <c r="L1047" s="2">
        <v>30000</v>
      </c>
      <c r="M1047" s="2" t="s">
        <v>665</v>
      </c>
      <c r="N1047" s="4"/>
      <c r="O1047" s="4"/>
      <c r="P1047" s="2" t="s">
        <v>36</v>
      </c>
      <c r="Q1047" s="2" t="s">
        <v>71</v>
      </c>
      <c r="R1047" s="4"/>
      <c r="S1047" s="2" t="s">
        <v>2317</v>
      </c>
      <c r="T1047" s="4"/>
      <c r="U1047" s="4"/>
      <c r="V1047" s="4"/>
      <c r="W1047" s="2" t="s">
        <v>2318</v>
      </c>
      <c r="X1047" s="2">
        <v>2026</v>
      </c>
      <c r="Y1047" s="2" t="s">
        <v>40</v>
      </c>
      <c r="Z1047" s="4"/>
      <c r="AA1047" s="3">
        <v>46204</v>
      </c>
      <c r="AB1047" s="2" t="s">
        <v>665</v>
      </c>
      <c r="AC1047" s="2">
        <v>476208</v>
      </c>
    </row>
    <row r="1048" spans="1:29" ht="102.75" x14ac:dyDescent="0.25">
      <c r="A1048" s="2" t="s">
        <v>29</v>
      </c>
      <c r="B1048" s="2" t="s">
        <v>42</v>
      </c>
      <c r="C1048" s="2" t="s">
        <v>43</v>
      </c>
      <c r="D1048" s="2" t="s">
        <v>176</v>
      </c>
      <c r="E1048" s="2" t="s">
        <v>2319</v>
      </c>
      <c r="F1048" s="2" t="s">
        <v>56</v>
      </c>
      <c r="G1048" s="2">
        <v>882200</v>
      </c>
      <c r="H1048" s="2">
        <v>1</v>
      </c>
      <c r="I1048" s="3">
        <v>46207</v>
      </c>
      <c r="J1048" s="4"/>
      <c r="K1048" s="2">
        <v>4471205</v>
      </c>
      <c r="L1048" s="2">
        <v>18870</v>
      </c>
      <c r="M1048" s="2" t="s">
        <v>35</v>
      </c>
      <c r="N1048" s="5">
        <v>46207</v>
      </c>
      <c r="O1048" s="2" t="s">
        <v>2320</v>
      </c>
      <c r="P1048" s="2" t="s">
        <v>370</v>
      </c>
      <c r="Q1048" s="2">
        <v>0</v>
      </c>
      <c r="R1048" s="3">
        <v>46207</v>
      </c>
      <c r="S1048" s="2" t="s">
        <v>38</v>
      </c>
      <c r="T1048" s="2" t="s">
        <v>553</v>
      </c>
      <c r="U1048" s="2">
        <v>0</v>
      </c>
      <c r="V1048" s="2">
        <v>0</v>
      </c>
      <c r="W1048" s="2" t="s">
        <v>553</v>
      </c>
      <c r="X1048" s="2">
        <v>2026</v>
      </c>
      <c r="Y1048" s="2" t="s">
        <v>55</v>
      </c>
      <c r="Z1048" s="4"/>
      <c r="AA1048" s="3">
        <v>46204</v>
      </c>
      <c r="AB1048" s="2" t="s">
        <v>35</v>
      </c>
      <c r="AC1048" s="2">
        <v>476204</v>
      </c>
    </row>
    <row r="1049" spans="1:29" ht="102.75" x14ac:dyDescent="0.25">
      <c r="A1049" s="2" t="s">
        <v>29</v>
      </c>
      <c r="B1049" s="2" t="s">
        <v>42</v>
      </c>
      <c r="C1049" s="2" t="s">
        <v>43</v>
      </c>
      <c r="D1049" s="2" t="s">
        <v>176</v>
      </c>
      <c r="E1049" s="2" t="s">
        <v>2319</v>
      </c>
      <c r="F1049" s="2" t="s">
        <v>2321</v>
      </c>
      <c r="G1049" s="2">
        <v>1258000</v>
      </c>
      <c r="H1049" s="2">
        <v>1</v>
      </c>
      <c r="I1049" s="3">
        <v>46207</v>
      </c>
      <c r="J1049" s="4"/>
      <c r="K1049" s="2">
        <v>4471205</v>
      </c>
      <c r="L1049" s="2">
        <v>18870</v>
      </c>
      <c r="M1049" s="2" t="s">
        <v>35</v>
      </c>
      <c r="N1049" s="5">
        <v>46207</v>
      </c>
      <c r="O1049" s="2" t="s">
        <v>2320</v>
      </c>
      <c r="P1049" s="2" t="s">
        <v>370</v>
      </c>
      <c r="Q1049" s="2">
        <v>0</v>
      </c>
      <c r="R1049" s="3">
        <v>46207</v>
      </c>
      <c r="S1049" s="2" t="s">
        <v>38</v>
      </c>
      <c r="T1049" s="2" t="s">
        <v>553</v>
      </c>
      <c r="U1049" s="2">
        <v>0</v>
      </c>
      <c r="V1049" s="2">
        <v>0</v>
      </c>
      <c r="W1049" s="2" t="s">
        <v>553</v>
      </c>
      <c r="X1049" s="2">
        <v>2026</v>
      </c>
      <c r="Y1049" s="2" t="s">
        <v>55</v>
      </c>
      <c r="Z1049" s="4"/>
      <c r="AA1049" s="3">
        <v>46204</v>
      </c>
      <c r="AB1049" s="2" t="s">
        <v>35</v>
      </c>
      <c r="AC1049" s="2">
        <v>476204</v>
      </c>
    </row>
    <row r="1050" spans="1:29" ht="102.75" x14ac:dyDescent="0.25">
      <c r="A1050" s="2" t="s">
        <v>29</v>
      </c>
      <c r="B1050" s="2" t="s">
        <v>42</v>
      </c>
      <c r="C1050" s="2" t="s">
        <v>43</v>
      </c>
      <c r="D1050" s="2" t="s">
        <v>176</v>
      </c>
      <c r="E1050" s="2" t="s">
        <v>2319</v>
      </c>
      <c r="F1050" s="2" t="s">
        <v>41</v>
      </c>
      <c r="G1050" s="2">
        <v>5000</v>
      </c>
      <c r="H1050" s="2">
        <v>1</v>
      </c>
      <c r="I1050" s="3">
        <v>46207</v>
      </c>
      <c r="J1050" s="4"/>
      <c r="K1050" s="2">
        <v>4471205</v>
      </c>
      <c r="L1050" s="2">
        <v>18870</v>
      </c>
      <c r="M1050" s="2" t="s">
        <v>35</v>
      </c>
      <c r="N1050" s="5">
        <v>46207</v>
      </c>
      <c r="O1050" s="2" t="s">
        <v>2320</v>
      </c>
      <c r="P1050" s="2" t="s">
        <v>370</v>
      </c>
      <c r="Q1050" s="2">
        <v>0</v>
      </c>
      <c r="R1050" s="3">
        <v>46207</v>
      </c>
      <c r="S1050" s="2" t="s">
        <v>38</v>
      </c>
      <c r="T1050" s="2" t="s">
        <v>553</v>
      </c>
      <c r="U1050" s="2">
        <v>0</v>
      </c>
      <c r="V1050" s="2">
        <v>0</v>
      </c>
      <c r="W1050" s="2" t="s">
        <v>553</v>
      </c>
      <c r="X1050" s="2">
        <v>2026</v>
      </c>
      <c r="Y1050" s="2" t="s">
        <v>55</v>
      </c>
      <c r="Z1050" s="4"/>
      <c r="AA1050" s="3">
        <v>46204</v>
      </c>
      <c r="AB1050" s="2" t="s">
        <v>35</v>
      </c>
      <c r="AC1050" s="2">
        <v>476204</v>
      </c>
    </row>
    <row r="1051" spans="1:29" ht="64.5" x14ac:dyDescent="0.25">
      <c r="A1051" s="2" t="s">
        <v>29</v>
      </c>
      <c r="B1051" s="2" t="s">
        <v>42</v>
      </c>
      <c r="C1051" s="2" t="s">
        <v>43</v>
      </c>
      <c r="D1051" s="2" t="s">
        <v>32</v>
      </c>
      <c r="E1051" s="2" t="s">
        <v>2322</v>
      </c>
      <c r="F1051" s="2" t="s">
        <v>2323</v>
      </c>
      <c r="G1051" s="2">
        <v>3409900</v>
      </c>
      <c r="H1051" s="2">
        <v>1</v>
      </c>
      <c r="I1051" s="3">
        <v>46203</v>
      </c>
      <c r="J1051" s="4"/>
      <c r="K1051" s="4"/>
      <c r="L1051" s="2">
        <v>30000</v>
      </c>
      <c r="M1051" s="2" t="s">
        <v>659</v>
      </c>
      <c r="N1051" s="5">
        <v>46203</v>
      </c>
      <c r="O1051" s="2" t="s">
        <v>2324</v>
      </c>
      <c r="P1051" s="2" t="s">
        <v>136</v>
      </c>
      <c r="Q1051" s="2" t="s">
        <v>237</v>
      </c>
      <c r="R1051" s="3">
        <v>46203</v>
      </c>
      <c r="S1051" s="2" t="s">
        <v>38</v>
      </c>
      <c r="T1051" s="2" t="s">
        <v>2325</v>
      </c>
      <c r="U1051" s="2">
        <v>0</v>
      </c>
      <c r="V1051" s="2">
        <v>0</v>
      </c>
      <c r="W1051" s="2" t="s">
        <v>2326</v>
      </c>
      <c r="X1051" s="2">
        <v>2026</v>
      </c>
      <c r="Y1051" s="2" t="s">
        <v>40</v>
      </c>
      <c r="Z1051" s="4"/>
      <c r="AA1051" s="4"/>
      <c r="AB1051" s="2" t="s">
        <v>659</v>
      </c>
      <c r="AC1051" s="2">
        <v>476202</v>
      </c>
    </row>
    <row r="1052" spans="1:29" ht="51.75" x14ac:dyDescent="0.25">
      <c r="A1052" s="2" t="s">
        <v>29</v>
      </c>
      <c r="B1052" s="2" t="s">
        <v>42</v>
      </c>
      <c r="C1052" s="2" t="s">
        <v>43</v>
      </c>
      <c r="D1052" s="2" t="s">
        <v>32</v>
      </c>
      <c r="E1052" s="2" t="s">
        <v>2327</v>
      </c>
      <c r="F1052" s="2" t="s">
        <v>2328</v>
      </c>
      <c r="G1052" s="2">
        <v>2821500</v>
      </c>
      <c r="H1052" s="2">
        <v>1</v>
      </c>
      <c r="I1052" s="3">
        <v>46207</v>
      </c>
      <c r="J1052" s="4"/>
      <c r="K1052" s="2">
        <v>4795204</v>
      </c>
      <c r="L1052" s="2">
        <v>30000</v>
      </c>
      <c r="M1052" s="2" t="s">
        <v>126</v>
      </c>
      <c r="N1052" s="5">
        <v>46207</v>
      </c>
      <c r="O1052" s="2" t="s">
        <v>2329</v>
      </c>
      <c r="P1052" s="2" t="s">
        <v>36</v>
      </c>
      <c r="Q1052" s="2" t="s">
        <v>837</v>
      </c>
      <c r="R1052" s="3">
        <v>46207</v>
      </c>
      <c r="S1052" s="2" t="s">
        <v>38</v>
      </c>
      <c r="T1052" s="2" t="s">
        <v>83</v>
      </c>
      <c r="U1052" s="2">
        <v>0</v>
      </c>
      <c r="V1052" s="2">
        <v>0</v>
      </c>
      <c r="W1052" s="2" t="s">
        <v>838</v>
      </c>
      <c r="X1052" s="2">
        <v>2025</v>
      </c>
      <c r="Y1052" s="2" t="s">
        <v>40</v>
      </c>
      <c r="Z1052" s="4"/>
      <c r="AA1052" s="3">
        <v>46204</v>
      </c>
      <c r="AB1052" s="2" t="s">
        <v>126</v>
      </c>
      <c r="AC1052" s="2">
        <v>476194</v>
      </c>
    </row>
    <row r="1053" spans="1:29" ht="51.75" x14ac:dyDescent="0.25">
      <c r="A1053" s="2" t="s">
        <v>29</v>
      </c>
      <c r="B1053" s="2" t="s">
        <v>42</v>
      </c>
      <c r="C1053" s="2" t="s">
        <v>43</v>
      </c>
      <c r="D1053" s="2" t="s">
        <v>32</v>
      </c>
      <c r="E1053" s="2" t="s">
        <v>2327</v>
      </c>
      <c r="F1053" s="2" t="s">
        <v>41</v>
      </c>
      <c r="G1053" s="2">
        <v>1000</v>
      </c>
      <c r="H1053" s="2">
        <v>1</v>
      </c>
      <c r="I1053" s="3">
        <v>46207</v>
      </c>
      <c r="J1053" s="4"/>
      <c r="K1053" s="2">
        <v>4795204</v>
      </c>
      <c r="L1053" s="2">
        <v>30000</v>
      </c>
      <c r="M1053" s="2" t="s">
        <v>126</v>
      </c>
      <c r="N1053" s="5">
        <v>46207</v>
      </c>
      <c r="O1053" s="2" t="s">
        <v>2329</v>
      </c>
      <c r="P1053" s="2" t="s">
        <v>36</v>
      </c>
      <c r="Q1053" s="2" t="s">
        <v>837</v>
      </c>
      <c r="R1053" s="3">
        <v>46207</v>
      </c>
      <c r="S1053" s="2" t="s">
        <v>38</v>
      </c>
      <c r="T1053" s="2" t="s">
        <v>83</v>
      </c>
      <c r="U1053" s="2">
        <v>0</v>
      </c>
      <c r="V1053" s="2">
        <v>0</v>
      </c>
      <c r="W1053" s="2" t="s">
        <v>838</v>
      </c>
      <c r="X1053" s="2">
        <v>2025</v>
      </c>
      <c r="Y1053" s="2" t="s">
        <v>40</v>
      </c>
      <c r="Z1053" s="4"/>
      <c r="AA1053" s="3">
        <v>46204</v>
      </c>
      <c r="AB1053" s="2" t="s">
        <v>126</v>
      </c>
      <c r="AC1053" s="2">
        <v>476194</v>
      </c>
    </row>
    <row r="1054" spans="1:29" ht="64.5" x14ac:dyDescent="0.25">
      <c r="A1054" s="2" t="s">
        <v>29</v>
      </c>
      <c r="B1054" s="2" t="s">
        <v>42</v>
      </c>
      <c r="C1054" s="2" t="s">
        <v>43</v>
      </c>
      <c r="D1054" s="2" t="s">
        <v>32</v>
      </c>
      <c r="E1054" s="2" t="s">
        <v>2330</v>
      </c>
      <c r="F1054" s="2" t="s">
        <v>2331</v>
      </c>
      <c r="G1054" s="2">
        <v>4520000</v>
      </c>
      <c r="H1054" s="2">
        <v>1</v>
      </c>
      <c r="I1054" s="3">
        <v>46205</v>
      </c>
      <c r="J1054" s="4"/>
      <c r="K1054" s="2">
        <v>4789747</v>
      </c>
      <c r="L1054" s="2">
        <v>30000</v>
      </c>
      <c r="M1054" s="2" t="s">
        <v>235</v>
      </c>
      <c r="N1054" s="5">
        <v>46200</v>
      </c>
      <c r="O1054" s="2" t="s">
        <v>2332</v>
      </c>
      <c r="P1054" s="2" t="s">
        <v>36</v>
      </c>
      <c r="Q1054" s="2" t="s">
        <v>1965</v>
      </c>
      <c r="R1054" s="2" t="s">
        <v>2333</v>
      </c>
      <c r="S1054" s="2" t="s">
        <v>38</v>
      </c>
      <c r="T1054" s="2" t="s">
        <v>1966</v>
      </c>
      <c r="U1054" s="2" t="s">
        <v>2334</v>
      </c>
      <c r="V1054" s="2" t="s">
        <v>1748</v>
      </c>
      <c r="W1054" s="2" t="s">
        <v>2335</v>
      </c>
      <c r="X1054" s="2">
        <v>2026</v>
      </c>
      <c r="Y1054" s="2" t="s">
        <v>40</v>
      </c>
      <c r="Z1054" s="4"/>
      <c r="AA1054" s="3">
        <v>46203</v>
      </c>
      <c r="AB1054" s="2" t="s">
        <v>235</v>
      </c>
      <c r="AC1054" s="2">
        <v>476180</v>
      </c>
    </row>
    <row r="1055" spans="1:29" ht="39" x14ac:dyDescent="0.25">
      <c r="A1055" s="2" t="s">
        <v>29</v>
      </c>
      <c r="B1055" s="2" t="s">
        <v>42</v>
      </c>
      <c r="C1055" s="2" t="s">
        <v>43</v>
      </c>
      <c r="D1055" s="2" t="s">
        <v>32</v>
      </c>
      <c r="E1055" s="2" t="s">
        <v>2330</v>
      </c>
      <c r="F1055" s="2" t="s">
        <v>41</v>
      </c>
      <c r="G1055" s="2">
        <v>1000</v>
      </c>
      <c r="H1055" s="2">
        <v>1</v>
      </c>
      <c r="I1055" s="3">
        <v>46205</v>
      </c>
      <c r="J1055" s="4"/>
      <c r="K1055" s="2">
        <v>4789747</v>
      </c>
      <c r="L1055" s="2">
        <v>30000</v>
      </c>
      <c r="M1055" s="2" t="s">
        <v>235</v>
      </c>
      <c r="N1055" s="5">
        <v>46200</v>
      </c>
      <c r="O1055" s="2" t="s">
        <v>2332</v>
      </c>
      <c r="P1055" s="2" t="s">
        <v>36</v>
      </c>
      <c r="Q1055" s="2" t="s">
        <v>1965</v>
      </c>
      <c r="R1055" s="2" t="s">
        <v>2333</v>
      </c>
      <c r="S1055" s="2" t="s">
        <v>38</v>
      </c>
      <c r="T1055" s="2" t="s">
        <v>1966</v>
      </c>
      <c r="U1055" s="2" t="s">
        <v>2334</v>
      </c>
      <c r="V1055" s="2" t="s">
        <v>1748</v>
      </c>
      <c r="W1055" s="2" t="s">
        <v>2335</v>
      </c>
      <c r="X1055" s="2">
        <v>2026</v>
      </c>
      <c r="Y1055" s="2" t="s">
        <v>40</v>
      </c>
      <c r="Z1055" s="4"/>
      <c r="AA1055" s="3">
        <v>46203</v>
      </c>
      <c r="AB1055" s="2" t="s">
        <v>235</v>
      </c>
      <c r="AC1055" s="2">
        <v>476180</v>
      </c>
    </row>
    <row r="1056" spans="1:29" ht="64.5" x14ac:dyDescent="0.25">
      <c r="A1056" s="2" t="s">
        <v>29</v>
      </c>
      <c r="B1056" s="2" t="s">
        <v>30</v>
      </c>
      <c r="C1056" s="2" t="s">
        <v>31</v>
      </c>
      <c r="D1056" s="2" t="s">
        <v>32</v>
      </c>
      <c r="E1056" s="2" t="s">
        <v>2336</v>
      </c>
      <c r="F1056" s="2" t="s">
        <v>2337</v>
      </c>
      <c r="G1056" s="2">
        <v>2000000</v>
      </c>
      <c r="H1056" s="2">
        <v>1</v>
      </c>
      <c r="I1056" s="3">
        <v>46211</v>
      </c>
      <c r="J1056" s="4"/>
      <c r="K1056" s="2">
        <v>4789506</v>
      </c>
      <c r="L1056" s="2">
        <v>0</v>
      </c>
      <c r="M1056" s="2" t="s">
        <v>143</v>
      </c>
      <c r="N1056" s="4"/>
      <c r="O1056" s="4"/>
      <c r="P1056" s="2" t="s">
        <v>36</v>
      </c>
      <c r="Q1056" s="2" t="s">
        <v>61</v>
      </c>
      <c r="R1056" s="4"/>
      <c r="S1056" s="2" t="s">
        <v>2338</v>
      </c>
      <c r="T1056" s="2" t="s">
        <v>63</v>
      </c>
      <c r="U1056" s="4"/>
      <c r="V1056" s="2" t="s">
        <v>53</v>
      </c>
      <c r="W1056" s="2" t="s">
        <v>765</v>
      </c>
      <c r="X1056" s="2">
        <v>2026</v>
      </c>
      <c r="Y1056" s="2" t="s">
        <v>40</v>
      </c>
      <c r="Z1056" s="4"/>
      <c r="AA1056" s="4"/>
      <c r="AB1056" s="2" t="s">
        <v>143</v>
      </c>
      <c r="AC1056" s="2">
        <v>476172</v>
      </c>
    </row>
    <row r="1057" spans="1:29" ht="51.75" x14ac:dyDescent="0.25">
      <c r="A1057" s="2" t="s">
        <v>29</v>
      </c>
      <c r="B1057" s="2" t="s">
        <v>42</v>
      </c>
      <c r="C1057" s="2" t="s">
        <v>43</v>
      </c>
      <c r="D1057" s="2" t="s">
        <v>44</v>
      </c>
      <c r="E1057" s="2" t="s">
        <v>2339</v>
      </c>
      <c r="F1057" s="2" t="s">
        <v>56</v>
      </c>
      <c r="G1057" s="2">
        <v>1116000</v>
      </c>
      <c r="H1057" s="2">
        <v>1</v>
      </c>
      <c r="I1057" s="3">
        <v>46211</v>
      </c>
      <c r="J1057" s="4"/>
      <c r="K1057" s="2">
        <v>2257638</v>
      </c>
      <c r="L1057" s="2">
        <v>17715</v>
      </c>
      <c r="M1057" s="2" t="s">
        <v>2340</v>
      </c>
      <c r="N1057" s="5">
        <v>46211</v>
      </c>
      <c r="O1057" s="2">
        <v>312</v>
      </c>
      <c r="P1057" s="2" t="s">
        <v>49</v>
      </c>
      <c r="Q1057" s="2" t="s">
        <v>837</v>
      </c>
      <c r="R1057" s="3">
        <v>46211</v>
      </c>
      <c r="S1057" s="2" t="s">
        <v>138</v>
      </c>
      <c r="T1057" s="2" t="s">
        <v>2132</v>
      </c>
      <c r="U1057" s="2">
        <v>0</v>
      </c>
      <c r="V1057" s="2">
        <v>0</v>
      </c>
      <c r="W1057" s="2" t="s">
        <v>2133</v>
      </c>
      <c r="X1057" s="2">
        <v>2026</v>
      </c>
      <c r="Y1057" s="2" t="s">
        <v>55</v>
      </c>
      <c r="Z1057" s="4"/>
      <c r="AA1057" s="4"/>
      <c r="AB1057" s="2" t="s">
        <v>2340</v>
      </c>
      <c r="AC1057" s="2">
        <v>476168</v>
      </c>
    </row>
    <row r="1058" spans="1:29" ht="64.5" x14ac:dyDescent="0.25">
      <c r="A1058" s="2" t="s">
        <v>29</v>
      </c>
      <c r="B1058" s="2" t="s">
        <v>42</v>
      </c>
      <c r="C1058" s="2" t="s">
        <v>43</v>
      </c>
      <c r="D1058" s="2" t="s">
        <v>44</v>
      </c>
      <c r="E1058" s="2" t="s">
        <v>2339</v>
      </c>
      <c r="F1058" s="2" t="s">
        <v>2341</v>
      </c>
      <c r="G1058" s="2">
        <v>1181000</v>
      </c>
      <c r="H1058" s="2">
        <v>1</v>
      </c>
      <c r="I1058" s="3">
        <v>46211</v>
      </c>
      <c r="J1058" s="4"/>
      <c r="K1058" s="2">
        <v>2257638</v>
      </c>
      <c r="L1058" s="2">
        <v>17715</v>
      </c>
      <c r="M1058" s="2" t="s">
        <v>2340</v>
      </c>
      <c r="N1058" s="5">
        <v>46211</v>
      </c>
      <c r="O1058" s="2">
        <v>312</v>
      </c>
      <c r="P1058" s="2" t="s">
        <v>49</v>
      </c>
      <c r="Q1058" s="2" t="s">
        <v>837</v>
      </c>
      <c r="R1058" s="3">
        <v>46211</v>
      </c>
      <c r="S1058" s="2" t="s">
        <v>138</v>
      </c>
      <c r="T1058" s="2" t="s">
        <v>2132</v>
      </c>
      <c r="U1058" s="2">
        <v>0</v>
      </c>
      <c r="V1058" s="2">
        <v>0</v>
      </c>
      <c r="W1058" s="2" t="s">
        <v>2133</v>
      </c>
      <c r="X1058" s="2">
        <v>2026</v>
      </c>
      <c r="Y1058" s="2" t="s">
        <v>55</v>
      </c>
      <c r="Z1058" s="4"/>
      <c r="AA1058" s="4"/>
      <c r="AB1058" s="2" t="s">
        <v>2340</v>
      </c>
      <c r="AC1058" s="2">
        <v>476168</v>
      </c>
    </row>
    <row r="1059" spans="1:29" ht="39" x14ac:dyDescent="0.25">
      <c r="A1059" s="2" t="s">
        <v>29</v>
      </c>
      <c r="B1059" s="2" t="s">
        <v>42</v>
      </c>
      <c r="C1059" s="2" t="s">
        <v>43</v>
      </c>
      <c r="D1059" s="2" t="s">
        <v>44</v>
      </c>
      <c r="E1059" s="2" t="s">
        <v>2339</v>
      </c>
      <c r="F1059" s="2" t="s">
        <v>41</v>
      </c>
      <c r="G1059" s="2">
        <v>1000</v>
      </c>
      <c r="H1059" s="2">
        <v>1</v>
      </c>
      <c r="I1059" s="3">
        <v>46211</v>
      </c>
      <c r="J1059" s="4"/>
      <c r="K1059" s="2">
        <v>2257638</v>
      </c>
      <c r="L1059" s="2">
        <v>17715</v>
      </c>
      <c r="M1059" s="2" t="s">
        <v>2340</v>
      </c>
      <c r="N1059" s="5">
        <v>46211</v>
      </c>
      <c r="O1059" s="2">
        <v>312</v>
      </c>
      <c r="P1059" s="2" t="s">
        <v>49</v>
      </c>
      <c r="Q1059" s="2" t="s">
        <v>837</v>
      </c>
      <c r="R1059" s="3">
        <v>46211</v>
      </c>
      <c r="S1059" s="2" t="s">
        <v>138</v>
      </c>
      <c r="T1059" s="2" t="s">
        <v>2132</v>
      </c>
      <c r="U1059" s="2">
        <v>0</v>
      </c>
      <c r="V1059" s="2">
        <v>0</v>
      </c>
      <c r="W1059" s="2" t="s">
        <v>2133</v>
      </c>
      <c r="X1059" s="2">
        <v>2026</v>
      </c>
      <c r="Y1059" s="2" t="s">
        <v>55</v>
      </c>
      <c r="Z1059" s="4"/>
      <c r="AA1059" s="4"/>
      <c r="AB1059" s="2" t="s">
        <v>2340</v>
      </c>
      <c r="AC1059" s="2">
        <v>476168</v>
      </c>
    </row>
    <row r="1060" spans="1:29" ht="102.75" x14ac:dyDescent="0.25">
      <c r="A1060" s="2" t="s">
        <v>29</v>
      </c>
      <c r="B1060" s="2" t="s">
        <v>42</v>
      </c>
      <c r="C1060" s="2" t="s">
        <v>43</v>
      </c>
      <c r="D1060" s="2" t="s">
        <v>32</v>
      </c>
      <c r="E1060" s="2" t="s">
        <v>2342</v>
      </c>
      <c r="F1060" s="2" t="s">
        <v>2343</v>
      </c>
      <c r="G1060" s="2">
        <v>800000</v>
      </c>
      <c r="H1060" s="2">
        <v>1</v>
      </c>
      <c r="I1060" s="3">
        <v>46210</v>
      </c>
      <c r="J1060" s="4"/>
      <c r="K1060" s="2">
        <v>4789451</v>
      </c>
      <c r="L1060" s="2">
        <v>10000</v>
      </c>
      <c r="M1060" s="2" t="s">
        <v>35</v>
      </c>
      <c r="N1060" s="5">
        <v>46203</v>
      </c>
      <c r="O1060" s="2" t="s">
        <v>2344</v>
      </c>
      <c r="P1060" s="2" t="s">
        <v>189</v>
      </c>
      <c r="Q1060" s="2" t="s">
        <v>53</v>
      </c>
      <c r="R1060" s="3">
        <v>46203</v>
      </c>
      <c r="S1060" s="2" t="s">
        <v>38</v>
      </c>
      <c r="T1060" s="2" t="s">
        <v>2345</v>
      </c>
      <c r="U1060" s="2">
        <v>0</v>
      </c>
      <c r="V1060" s="2">
        <v>0</v>
      </c>
      <c r="W1060" s="2" t="s">
        <v>2346</v>
      </c>
      <c r="X1060" s="2">
        <v>2026</v>
      </c>
      <c r="Y1060" s="2" t="s">
        <v>40</v>
      </c>
      <c r="Z1060" s="4"/>
      <c r="AA1060" s="3">
        <v>46203</v>
      </c>
      <c r="AB1060" s="2" t="s">
        <v>35</v>
      </c>
      <c r="AC1060" s="2">
        <v>476164</v>
      </c>
    </row>
    <row r="1061" spans="1:29" ht="102.75" x14ac:dyDescent="0.25">
      <c r="A1061" s="2" t="s">
        <v>29</v>
      </c>
      <c r="B1061" s="2" t="s">
        <v>42</v>
      </c>
      <c r="C1061" s="2" t="s">
        <v>43</v>
      </c>
      <c r="D1061" s="2" t="s">
        <v>32</v>
      </c>
      <c r="E1061" s="2" t="s">
        <v>2342</v>
      </c>
      <c r="F1061" s="2" t="s">
        <v>41</v>
      </c>
      <c r="G1061" s="2">
        <v>1000</v>
      </c>
      <c r="H1061" s="2">
        <v>1</v>
      </c>
      <c r="I1061" s="3">
        <v>46210</v>
      </c>
      <c r="J1061" s="4"/>
      <c r="K1061" s="2">
        <v>4789451</v>
      </c>
      <c r="L1061" s="2">
        <v>10000</v>
      </c>
      <c r="M1061" s="2" t="s">
        <v>35</v>
      </c>
      <c r="N1061" s="5">
        <v>46203</v>
      </c>
      <c r="O1061" s="2" t="s">
        <v>2344</v>
      </c>
      <c r="P1061" s="2" t="s">
        <v>189</v>
      </c>
      <c r="Q1061" s="2" t="s">
        <v>53</v>
      </c>
      <c r="R1061" s="3">
        <v>46203</v>
      </c>
      <c r="S1061" s="2" t="s">
        <v>38</v>
      </c>
      <c r="T1061" s="2" t="s">
        <v>2345</v>
      </c>
      <c r="U1061" s="2">
        <v>0</v>
      </c>
      <c r="V1061" s="2">
        <v>0</v>
      </c>
      <c r="W1061" s="2" t="s">
        <v>2346</v>
      </c>
      <c r="X1061" s="2">
        <v>2026</v>
      </c>
      <c r="Y1061" s="2" t="s">
        <v>40</v>
      </c>
      <c r="Z1061" s="4"/>
      <c r="AA1061" s="3">
        <v>46203</v>
      </c>
      <c r="AB1061" s="2" t="s">
        <v>35</v>
      </c>
      <c r="AC1061" s="2">
        <v>476164</v>
      </c>
    </row>
    <row r="1062" spans="1:29" ht="64.5" x14ac:dyDescent="0.25">
      <c r="A1062" s="2" t="s">
        <v>29</v>
      </c>
      <c r="B1062" s="2" t="s">
        <v>42</v>
      </c>
      <c r="C1062" s="2" t="s">
        <v>43</v>
      </c>
      <c r="D1062" s="2" t="s">
        <v>32</v>
      </c>
      <c r="E1062" s="2" t="s">
        <v>2347</v>
      </c>
      <c r="F1062" s="2" t="s">
        <v>2348</v>
      </c>
      <c r="G1062" s="2">
        <v>1770000</v>
      </c>
      <c r="H1062" s="2">
        <v>1</v>
      </c>
      <c r="I1062" s="3">
        <v>46203</v>
      </c>
      <c r="J1062" s="4"/>
      <c r="K1062" s="2">
        <v>4789274</v>
      </c>
      <c r="L1062" s="2">
        <v>17700</v>
      </c>
      <c r="M1062" s="2" t="s">
        <v>94</v>
      </c>
      <c r="N1062" s="5">
        <v>46203</v>
      </c>
      <c r="O1062" s="2">
        <v>3006</v>
      </c>
      <c r="P1062" s="2" t="s">
        <v>36</v>
      </c>
      <c r="Q1062" s="2" t="s">
        <v>61</v>
      </c>
      <c r="R1062" s="3">
        <v>46203</v>
      </c>
      <c r="S1062" s="2" t="s">
        <v>97</v>
      </c>
      <c r="T1062" s="2" t="s">
        <v>63</v>
      </c>
      <c r="U1062" s="2" t="s">
        <v>2349</v>
      </c>
      <c r="V1062" s="2" t="s">
        <v>2350</v>
      </c>
      <c r="W1062" s="2" t="s">
        <v>2351</v>
      </c>
      <c r="X1062" s="2">
        <v>2026</v>
      </c>
      <c r="Y1062" s="2" t="s">
        <v>40</v>
      </c>
      <c r="Z1062" s="4"/>
      <c r="AA1062" s="3">
        <v>46203</v>
      </c>
      <c r="AB1062" s="2" t="s">
        <v>94</v>
      </c>
      <c r="AC1062" s="2">
        <v>476162</v>
      </c>
    </row>
    <row r="1063" spans="1:29" ht="51.75" x14ac:dyDescent="0.25">
      <c r="A1063" s="2" t="s">
        <v>29</v>
      </c>
      <c r="B1063" s="2" t="s">
        <v>42</v>
      </c>
      <c r="C1063" s="2" t="s">
        <v>43</v>
      </c>
      <c r="D1063" s="2" t="s">
        <v>32</v>
      </c>
      <c r="E1063" s="2" t="s">
        <v>2347</v>
      </c>
      <c r="F1063" s="2" t="s">
        <v>41</v>
      </c>
      <c r="G1063" s="2">
        <v>1000</v>
      </c>
      <c r="H1063" s="2">
        <v>1</v>
      </c>
      <c r="I1063" s="3">
        <v>46203</v>
      </c>
      <c r="J1063" s="4"/>
      <c r="K1063" s="2">
        <v>4789274</v>
      </c>
      <c r="L1063" s="2">
        <v>17700</v>
      </c>
      <c r="M1063" s="2" t="s">
        <v>94</v>
      </c>
      <c r="N1063" s="5">
        <v>46203</v>
      </c>
      <c r="O1063" s="2">
        <v>3006</v>
      </c>
      <c r="P1063" s="2" t="s">
        <v>36</v>
      </c>
      <c r="Q1063" s="2" t="s">
        <v>61</v>
      </c>
      <c r="R1063" s="3">
        <v>46203</v>
      </c>
      <c r="S1063" s="2" t="s">
        <v>97</v>
      </c>
      <c r="T1063" s="2" t="s">
        <v>63</v>
      </c>
      <c r="U1063" s="2" t="s">
        <v>2349</v>
      </c>
      <c r="V1063" s="2" t="s">
        <v>2350</v>
      </c>
      <c r="W1063" s="2" t="s">
        <v>2351</v>
      </c>
      <c r="X1063" s="2">
        <v>2026</v>
      </c>
      <c r="Y1063" s="2" t="s">
        <v>40</v>
      </c>
      <c r="Z1063" s="4"/>
      <c r="AA1063" s="3">
        <v>46203</v>
      </c>
      <c r="AB1063" s="2" t="s">
        <v>94</v>
      </c>
      <c r="AC1063" s="2">
        <v>476162</v>
      </c>
    </row>
    <row r="1064" spans="1:29" ht="51.75" x14ac:dyDescent="0.25">
      <c r="A1064" s="2" t="s">
        <v>29</v>
      </c>
      <c r="B1064" s="2" t="s">
        <v>42</v>
      </c>
      <c r="C1064" s="2" t="s">
        <v>43</v>
      </c>
      <c r="D1064" s="2" t="s">
        <v>32</v>
      </c>
      <c r="E1064" s="2" t="s">
        <v>2352</v>
      </c>
      <c r="F1064" s="2" t="s">
        <v>2353</v>
      </c>
      <c r="G1064" s="2">
        <v>3665000</v>
      </c>
      <c r="H1064" s="2">
        <v>1</v>
      </c>
      <c r="I1064" s="3">
        <v>46206</v>
      </c>
      <c r="J1064" s="4"/>
      <c r="K1064" s="2">
        <v>4795096</v>
      </c>
      <c r="L1064" s="2">
        <v>73300</v>
      </c>
      <c r="M1064" s="2" t="s">
        <v>200</v>
      </c>
      <c r="N1064" s="5">
        <v>46206</v>
      </c>
      <c r="O1064" s="2" t="s">
        <v>2354</v>
      </c>
      <c r="P1064" s="2" t="s">
        <v>36</v>
      </c>
      <c r="Q1064" s="2" t="s">
        <v>209</v>
      </c>
      <c r="R1064" s="3">
        <v>46206</v>
      </c>
      <c r="S1064" s="2" t="s">
        <v>51</v>
      </c>
      <c r="T1064" s="2" t="s">
        <v>210</v>
      </c>
      <c r="U1064" s="2" t="s">
        <v>73</v>
      </c>
      <c r="V1064" s="2" t="s">
        <v>88</v>
      </c>
      <c r="W1064" s="2" t="s">
        <v>2355</v>
      </c>
      <c r="X1064" s="2">
        <v>2026</v>
      </c>
      <c r="Y1064" s="2" t="s">
        <v>40</v>
      </c>
      <c r="Z1064" s="4"/>
      <c r="AA1064" s="3">
        <v>46204</v>
      </c>
      <c r="AB1064" s="2" t="s">
        <v>200</v>
      </c>
      <c r="AC1064" s="2">
        <v>476152</v>
      </c>
    </row>
    <row r="1065" spans="1:29" ht="51.75" x14ac:dyDescent="0.25">
      <c r="A1065" s="2" t="s">
        <v>29</v>
      </c>
      <c r="B1065" s="2" t="s">
        <v>42</v>
      </c>
      <c r="C1065" s="2" t="s">
        <v>43</v>
      </c>
      <c r="D1065" s="2" t="s">
        <v>32</v>
      </c>
      <c r="E1065" s="2" t="s">
        <v>2352</v>
      </c>
      <c r="F1065" s="2" t="s">
        <v>41</v>
      </c>
      <c r="G1065" s="2">
        <v>1000</v>
      </c>
      <c r="H1065" s="2">
        <v>1</v>
      </c>
      <c r="I1065" s="3">
        <v>46206</v>
      </c>
      <c r="J1065" s="4"/>
      <c r="K1065" s="2">
        <v>4795096</v>
      </c>
      <c r="L1065" s="2">
        <v>73300</v>
      </c>
      <c r="M1065" s="2" t="s">
        <v>200</v>
      </c>
      <c r="N1065" s="5">
        <v>46206</v>
      </c>
      <c r="O1065" s="2" t="s">
        <v>2354</v>
      </c>
      <c r="P1065" s="2" t="s">
        <v>36</v>
      </c>
      <c r="Q1065" s="2" t="s">
        <v>209</v>
      </c>
      <c r="R1065" s="3">
        <v>46206</v>
      </c>
      <c r="S1065" s="2" t="s">
        <v>51</v>
      </c>
      <c r="T1065" s="2" t="s">
        <v>210</v>
      </c>
      <c r="U1065" s="2" t="s">
        <v>73</v>
      </c>
      <c r="V1065" s="2" t="s">
        <v>88</v>
      </c>
      <c r="W1065" s="2" t="s">
        <v>2355</v>
      </c>
      <c r="X1065" s="2">
        <v>2026</v>
      </c>
      <c r="Y1065" s="2" t="s">
        <v>40</v>
      </c>
      <c r="Z1065" s="4"/>
      <c r="AA1065" s="3">
        <v>46204</v>
      </c>
      <c r="AB1065" s="2" t="s">
        <v>200</v>
      </c>
      <c r="AC1065" s="2">
        <v>476152</v>
      </c>
    </row>
    <row r="1066" spans="1:29" ht="64.5" x14ac:dyDescent="0.25">
      <c r="A1066" s="2" t="s">
        <v>29</v>
      </c>
      <c r="B1066" s="2" t="s">
        <v>42</v>
      </c>
      <c r="C1066" s="2" t="s">
        <v>43</v>
      </c>
      <c r="D1066" s="2" t="s">
        <v>32</v>
      </c>
      <c r="E1066" s="2" t="s">
        <v>2356</v>
      </c>
      <c r="F1066" s="2" t="s">
        <v>2357</v>
      </c>
      <c r="G1066" s="2">
        <v>2200000</v>
      </c>
      <c r="H1066" s="2">
        <v>1</v>
      </c>
      <c r="I1066" s="3">
        <v>46205</v>
      </c>
      <c r="J1066" s="4"/>
      <c r="K1066" s="2">
        <v>4795012</v>
      </c>
      <c r="L1066" s="2">
        <v>44000</v>
      </c>
      <c r="M1066" s="2" t="s">
        <v>545</v>
      </c>
      <c r="N1066" s="5">
        <v>46204</v>
      </c>
      <c r="O1066" s="2" t="s">
        <v>2358</v>
      </c>
      <c r="P1066" s="2" t="s">
        <v>36</v>
      </c>
      <c r="Q1066" s="2" t="s">
        <v>1292</v>
      </c>
      <c r="R1066" s="3">
        <v>46204</v>
      </c>
      <c r="S1066" s="2" t="s">
        <v>38</v>
      </c>
      <c r="T1066" s="2" t="s">
        <v>2359</v>
      </c>
      <c r="U1066" s="2" t="s">
        <v>2360</v>
      </c>
      <c r="V1066" s="2" t="s">
        <v>795</v>
      </c>
      <c r="W1066" s="2" t="s">
        <v>603</v>
      </c>
      <c r="X1066" s="2">
        <v>2025</v>
      </c>
      <c r="Y1066" s="2" t="s">
        <v>40</v>
      </c>
      <c r="Z1066" s="4"/>
      <c r="AA1066" s="4"/>
      <c r="AB1066" s="2" t="s">
        <v>545</v>
      </c>
      <c r="AC1066" s="2">
        <v>476130</v>
      </c>
    </row>
    <row r="1067" spans="1:29" ht="77.25" x14ac:dyDescent="0.25">
      <c r="A1067" s="2" t="s">
        <v>29</v>
      </c>
      <c r="B1067" s="2" t="s">
        <v>42</v>
      </c>
      <c r="C1067" s="2" t="s">
        <v>43</v>
      </c>
      <c r="D1067" s="2" t="s">
        <v>32</v>
      </c>
      <c r="E1067" s="2" t="s">
        <v>976</v>
      </c>
      <c r="F1067" s="2" t="s">
        <v>2361</v>
      </c>
      <c r="G1067" s="2">
        <v>1196000</v>
      </c>
      <c r="H1067" s="2">
        <v>1</v>
      </c>
      <c r="I1067" s="3">
        <v>46203</v>
      </c>
      <c r="J1067" s="4"/>
      <c r="K1067" s="2">
        <v>180386</v>
      </c>
      <c r="L1067" s="2">
        <v>10000</v>
      </c>
      <c r="M1067" s="2" t="s">
        <v>2362</v>
      </c>
      <c r="N1067" s="5">
        <v>46193</v>
      </c>
      <c r="O1067" s="2" t="s">
        <v>2363</v>
      </c>
      <c r="P1067" s="2" t="s">
        <v>36</v>
      </c>
      <c r="Q1067" s="2" t="s">
        <v>88</v>
      </c>
      <c r="R1067" s="3">
        <v>46193</v>
      </c>
      <c r="S1067" s="2" t="s">
        <v>51</v>
      </c>
      <c r="T1067" s="2" t="s">
        <v>2364</v>
      </c>
      <c r="U1067" s="2">
        <v>0</v>
      </c>
      <c r="V1067" s="2">
        <v>0</v>
      </c>
      <c r="W1067" s="2" t="s">
        <v>2365</v>
      </c>
      <c r="X1067" s="2">
        <v>2026</v>
      </c>
      <c r="Y1067" s="2" t="s">
        <v>40</v>
      </c>
      <c r="Z1067" s="4"/>
      <c r="AA1067" s="4"/>
      <c r="AB1067" s="2" t="s">
        <v>2362</v>
      </c>
      <c r="AC1067" s="2">
        <v>476110</v>
      </c>
    </row>
    <row r="1068" spans="1:29" ht="77.25" x14ac:dyDescent="0.25">
      <c r="A1068" s="2" t="s">
        <v>29</v>
      </c>
      <c r="B1068" s="2" t="s">
        <v>42</v>
      </c>
      <c r="C1068" s="2" t="s">
        <v>43</v>
      </c>
      <c r="D1068" s="2" t="s">
        <v>32</v>
      </c>
      <c r="E1068" s="2" t="s">
        <v>976</v>
      </c>
      <c r="F1068" s="2" t="s">
        <v>41</v>
      </c>
      <c r="G1068" s="2">
        <v>1000</v>
      </c>
      <c r="H1068" s="2">
        <v>1</v>
      </c>
      <c r="I1068" s="3">
        <v>46203</v>
      </c>
      <c r="J1068" s="4"/>
      <c r="K1068" s="2">
        <v>180386</v>
      </c>
      <c r="L1068" s="2">
        <v>10000</v>
      </c>
      <c r="M1068" s="2" t="s">
        <v>2362</v>
      </c>
      <c r="N1068" s="5">
        <v>46193</v>
      </c>
      <c r="O1068" s="2" t="s">
        <v>2363</v>
      </c>
      <c r="P1068" s="2" t="s">
        <v>36</v>
      </c>
      <c r="Q1068" s="2" t="s">
        <v>88</v>
      </c>
      <c r="R1068" s="3">
        <v>46193</v>
      </c>
      <c r="S1068" s="2" t="s">
        <v>51</v>
      </c>
      <c r="T1068" s="2" t="s">
        <v>2364</v>
      </c>
      <c r="U1068" s="2">
        <v>0</v>
      </c>
      <c r="V1068" s="2">
        <v>0</v>
      </c>
      <c r="W1068" s="2" t="s">
        <v>2365</v>
      </c>
      <c r="X1068" s="2">
        <v>2026</v>
      </c>
      <c r="Y1068" s="2" t="s">
        <v>40</v>
      </c>
      <c r="Z1068" s="4"/>
      <c r="AA1068" s="4"/>
      <c r="AB1068" s="2" t="s">
        <v>2362</v>
      </c>
      <c r="AC1068" s="2">
        <v>476110</v>
      </c>
    </row>
    <row r="1069" spans="1:29" ht="51.75" x14ac:dyDescent="0.25">
      <c r="A1069" s="2" t="s">
        <v>29</v>
      </c>
      <c r="B1069" s="2" t="s">
        <v>42</v>
      </c>
      <c r="C1069" s="2" t="s">
        <v>43</v>
      </c>
      <c r="D1069" s="2" t="s">
        <v>32</v>
      </c>
      <c r="E1069" s="2" t="s">
        <v>2366</v>
      </c>
      <c r="F1069" s="2" t="s">
        <v>41</v>
      </c>
      <c r="G1069" s="2">
        <v>1000</v>
      </c>
      <c r="H1069" s="2">
        <v>1</v>
      </c>
      <c r="I1069" s="3">
        <v>46203</v>
      </c>
      <c r="J1069" s="4"/>
      <c r="K1069" s="2">
        <v>4790971</v>
      </c>
      <c r="L1069" s="2">
        <v>30000</v>
      </c>
      <c r="M1069" s="2" t="s">
        <v>659</v>
      </c>
      <c r="N1069" s="5">
        <v>46203</v>
      </c>
      <c r="O1069" s="2" t="s">
        <v>2367</v>
      </c>
      <c r="P1069" s="2" t="s">
        <v>36</v>
      </c>
      <c r="Q1069" s="2" t="s">
        <v>237</v>
      </c>
      <c r="R1069" s="3">
        <v>46203</v>
      </c>
      <c r="S1069" s="2" t="s">
        <v>38</v>
      </c>
      <c r="T1069" s="2" t="s">
        <v>2368</v>
      </c>
      <c r="U1069" s="2" t="s">
        <v>146</v>
      </c>
      <c r="V1069" s="2">
        <v>0</v>
      </c>
      <c r="W1069" s="2" t="s">
        <v>2369</v>
      </c>
      <c r="X1069" s="2">
        <v>2026</v>
      </c>
      <c r="Y1069" s="2" t="s">
        <v>40</v>
      </c>
      <c r="Z1069" s="4"/>
      <c r="AA1069" s="3">
        <v>46204</v>
      </c>
      <c r="AB1069" s="2" t="s">
        <v>659</v>
      </c>
      <c r="AC1069" s="2">
        <v>476102</v>
      </c>
    </row>
    <row r="1070" spans="1:29" ht="51.75" x14ac:dyDescent="0.25">
      <c r="A1070" s="2" t="s">
        <v>29</v>
      </c>
      <c r="B1070" s="2" t="s">
        <v>42</v>
      </c>
      <c r="C1070" s="2" t="s">
        <v>43</v>
      </c>
      <c r="D1070" s="2" t="s">
        <v>32</v>
      </c>
      <c r="E1070" s="2" t="s">
        <v>2366</v>
      </c>
      <c r="F1070" s="2" t="s">
        <v>2370</v>
      </c>
      <c r="G1070" s="2">
        <v>3055000</v>
      </c>
      <c r="H1070" s="2">
        <v>1</v>
      </c>
      <c r="I1070" s="3">
        <v>46203</v>
      </c>
      <c r="J1070" s="4"/>
      <c r="K1070" s="2">
        <v>4790971</v>
      </c>
      <c r="L1070" s="2">
        <v>30000</v>
      </c>
      <c r="M1070" s="2" t="s">
        <v>659</v>
      </c>
      <c r="N1070" s="5">
        <v>46203</v>
      </c>
      <c r="O1070" s="2" t="s">
        <v>2367</v>
      </c>
      <c r="P1070" s="2" t="s">
        <v>36</v>
      </c>
      <c r="Q1070" s="2" t="s">
        <v>237</v>
      </c>
      <c r="R1070" s="3">
        <v>46203</v>
      </c>
      <c r="S1070" s="2" t="s">
        <v>38</v>
      </c>
      <c r="T1070" s="2" t="s">
        <v>2368</v>
      </c>
      <c r="U1070" s="2" t="s">
        <v>146</v>
      </c>
      <c r="V1070" s="2">
        <v>0</v>
      </c>
      <c r="W1070" s="2" t="s">
        <v>2369</v>
      </c>
      <c r="X1070" s="2">
        <v>2026</v>
      </c>
      <c r="Y1070" s="2" t="s">
        <v>40</v>
      </c>
      <c r="Z1070" s="4"/>
      <c r="AA1070" s="3">
        <v>46204</v>
      </c>
      <c r="AB1070" s="2" t="s">
        <v>659</v>
      </c>
      <c r="AC1070" s="2">
        <v>476102</v>
      </c>
    </row>
    <row r="1071" spans="1:29" ht="64.5" x14ac:dyDescent="0.25">
      <c r="A1071" s="2" t="s">
        <v>29</v>
      </c>
      <c r="B1071" s="2" t="s">
        <v>42</v>
      </c>
      <c r="C1071" s="2" t="s">
        <v>43</v>
      </c>
      <c r="D1071" s="2" t="s">
        <v>32</v>
      </c>
      <c r="E1071" s="2" t="s">
        <v>2371</v>
      </c>
      <c r="F1071" s="2" t="s">
        <v>2372</v>
      </c>
      <c r="G1071" s="2">
        <v>1970000</v>
      </c>
      <c r="H1071" s="2">
        <v>1</v>
      </c>
      <c r="I1071" s="3">
        <v>46203</v>
      </c>
      <c r="J1071" s="4"/>
      <c r="K1071" s="2">
        <v>4540320</v>
      </c>
      <c r="L1071" s="2">
        <v>39400</v>
      </c>
      <c r="M1071" s="2" t="s">
        <v>143</v>
      </c>
      <c r="N1071" s="5">
        <v>46203</v>
      </c>
      <c r="O1071" s="2" t="s">
        <v>2373</v>
      </c>
      <c r="P1071" s="2" t="s">
        <v>36</v>
      </c>
      <c r="Q1071" s="2" t="s">
        <v>2374</v>
      </c>
      <c r="R1071" s="3">
        <v>46203</v>
      </c>
      <c r="S1071" s="2" t="s">
        <v>151</v>
      </c>
      <c r="T1071" s="2" t="s">
        <v>63</v>
      </c>
      <c r="U1071" s="2">
        <v>0</v>
      </c>
      <c r="V1071" s="2" t="s">
        <v>842</v>
      </c>
      <c r="W1071" s="2" t="s">
        <v>64</v>
      </c>
      <c r="X1071" s="2">
        <v>2026</v>
      </c>
      <c r="Y1071" s="2" t="s">
        <v>40</v>
      </c>
      <c r="Z1071" s="4"/>
      <c r="AA1071" s="3">
        <v>46204</v>
      </c>
      <c r="AB1071" s="2" t="s">
        <v>143</v>
      </c>
      <c r="AC1071" s="2">
        <v>476090</v>
      </c>
    </row>
    <row r="1072" spans="1:29" ht="39" x14ac:dyDescent="0.25">
      <c r="A1072" s="2" t="s">
        <v>29</v>
      </c>
      <c r="B1072" s="2" t="s">
        <v>42</v>
      </c>
      <c r="C1072" s="2" t="s">
        <v>43</v>
      </c>
      <c r="D1072" s="2" t="s">
        <v>32</v>
      </c>
      <c r="E1072" s="2" t="s">
        <v>2371</v>
      </c>
      <c r="F1072" s="2" t="s">
        <v>41</v>
      </c>
      <c r="G1072" s="2">
        <v>1000</v>
      </c>
      <c r="H1072" s="2">
        <v>1</v>
      </c>
      <c r="I1072" s="3">
        <v>46203</v>
      </c>
      <c r="J1072" s="4"/>
      <c r="K1072" s="2">
        <v>4540320</v>
      </c>
      <c r="L1072" s="2">
        <v>39400</v>
      </c>
      <c r="M1072" s="2" t="s">
        <v>143</v>
      </c>
      <c r="N1072" s="5">
        <v>46203</v>
      </c>
      <c r="O1072" s="2" t="s">
        <v>2373</v>
      </c>
      <c r="P1072" s="2" t="s">
        <v>36</v>
      </c>
      <c r="Q1072" s="2" t="s">
        <v>2374</v>
      </c>
      <c r="R1072" s="3">
        <v>46203</v>
      </c>
      <c r="S1072" s="2" t="s">
        <v>151</v>
      </c>
      <c r="T1072" s="2" t="s">
        <v>63</v>
      </c>
      <c r="U1072" s="2">
        <v>0</v>
      </c>
      <c r="V1072" s="2" t="s">
        <v>842</v>
      </c>
      <c r="W1072" s="2" t="s">
        <v>64</v>
      </c>
      <c r="X1072" s="2">
        <v>2026</v>
      </c>
      <c r="Y1072" s="2" t="s">
        <v>40</v>
      </c>
      <c r="Z1072" s="4"/>
      <c r="AA1072" s="3">
        <v>46204</v>
      </c>
      <c r="AB1072" s="2" t="s">
        <v>143</v>
      </c>
      <c r="AC1072" s="2">
        <v>476090</v>
      </c>
    </row>
    <row r="1073" spans="1:29" ht="64.5" x14ac:dyDescent="0.25">
      <c r="A1073" s="2" t="s">
        <v>29</v>
      </c>
      <c r="B1073" s="2" t="s">
        <v>42</v>
      </c>
      <c r="C1073" s="2" t="s">
        <v>43</v>
      </c>
      <c r="D1073" s="2" t="s">
        <v>32</v>
      </c>
      <c r="E1073" s="2" t="s">
        <v>2375</v>
      </c>
      <c r="F1073" s="2" t="s">
        <v>2376</v>
      </c>
      <c r="G1073" s="2">
        <v>3700000</v>
      </c>
      <c r="H1073" s="2">
        <v>1</v>
      </c>
      <c r="I1073" s="3">
        <v>46207</v>
      </c>
      <c r="J1073" s="4"/>
      <c r="K1073" s="2">
        <v>4794643</v>
      </c>
      <c r="L1073" s="2">
        <v>74000</v>
      </c>
      <c r="M1073" s="2" t="s">
        <v>886</v>
      </c>
      <c r="N1073" s="5">
        <v>46204</v>
      </c>
      <c r="O1073" s="2">
        <v>190</v>
      </c>
      <c r="P1073" s="2" t="s">
        <v>36</v>
      </c>
      <c r="Q1073" s="2" t="s">
        <v>209</v>
      </c>
      <c r="R1073" s="3">
        <v>46204</v>
      </c>
      <c r="S1073" s="2" t="s">
        <v>887</v>
      </c>
      <c r="T1073" s="2" t="s">
        <v>210</v>
      </c>
      <c r="U1073" s="2">
        <v>0</v>
      </c>
      <c r="V1073" s="2" t="s">
        <v>53</v>
      </c>
      <c r="W1073" s="2" t="s">
        <v>420</v>
      </c>
      <c r="X1073" s="2">
        <v>2026</v>
      </c>
      <c r="Y1073" s="2" t="s">
        <v>40</v>
      </c>
      <c r="Z1073" s="4"/>
      <c r="AA1073" s="3">
        <v>46204</v>
      </c>
      <c r="AB1073" s="2" t="s">
        <v>886</v>
      </c>
      <c r="AC1073" s="2">
        <v>476072</v>
      </c>
    </row>
    <row r="1074" spans="1:29" ht="64.5" x14ac:dyDescent="0.25">
      <c r="A1074" s="2" t="s">
        <v>29</v>
      </c>
      <c r="B1074" s="2" t="s">
        <v>42</v>
      </c>
      <c r="C1074" s="2" t="s">
        <v>43</v>
      </c>
      <c r="D1074" s="2" t="s">
        <v>32</v>
      </c>
      <c r="E1074" s="2" t="s">
        <v>2375</v>
      </c>
      <c r="F1074" s="2" t="s">
        <v>41</v>
      </c>
      <c r="G1074" s="2">
        <v>1000</v>
      </c>
      <c r="H1074" s="2">
        <v>1</v>
      </c>
      <c r="I1074" s="3">
        <v>46207</v>
      </c>
      <c r="J1074" s="4"/>
      <c r="K1074" s="2">
        <v>4794643</v>
      </c>
      <c r="L1074" s="2">
        <v>74000</v>
      </c>
      <c r="M1074" s="2" t="s">
        <v>886</v>
      </c>
      <c r="N1074" s="5">
        <v>46204</v>
      </c>
      <c r="O1074" s="2">
        <v>190</v>
      </c>
      <c r="P1074" s="2" t="s">
        <v>36</v>
      </c>
      <c r="Q1074" s="2" t="s">
        <v>209</v>
      </c>
      <c r="R1074" s="3">
        <v>46204</v>
      </c>
      <c r="S1074" s="2" t="s">
        <v>887</v>
      </c>
      <c r="T1074" s="2" t="s">
        <v>210</v>
      </c>
      <c r="U1074" s="2">
        <v>0</v>
      </c>
      <c r="V1074" s="2" t="s">
        <v>53</v>
      </c>
      <c r="W1074" s="2" t="s">
        <v>420</v>
      </c>
      <c r="X1074" s="2">
        <v>2026</v>
      </c>
      <c r="Y1074" s="2" t="s">
        <v>40</v>
      </c>
      <c r="Z1074" s="4"/>
      <c r="AA1074" s="3">
        <v>46204</v>
      </c>
      <c r="AB1074" s="2" t="s">
        <v>886</v>
      </c>
      <c r="AC1074" s="2">
        <v>476072</v>
      </c>
    </row>
    <row r="1075" spans="1:29" ht="64.5" x14ac:dyDescent="0.25">
      <c r="A1075" s="2" t="s">
        <v>29</v>
      </c>
      <c r="B1075" s="2" t="s">
        <v>42</v>
      </c>
      <c r="C1075" s="2" t="s">
        <v>43</v>
      </c>
      <c r="D1075" s="2" t="s">
        <v>32</v>
      </c>
      <c r="E1075" s="2" t="s">
        <v>2377</v>
      </c>
      <c r="F1075" s="2" t="s">
        <v>2378</v>
      </c>
      <c r="G1075" s="2">
        <v>3560000</v>
      </c>
      <c r="H1075" s="2">
        <v>1</v>
      </c>
      <c r="I1075" s="3">
        <v>46217</v>
      </c>
      <c r="J1075" s="4"/>
      <c r="K1075" s="2">
        <v>4794626</v>
      </c>
      <c r="L1075" s="2">
        <v>30000</v>
      </c>
      <c r="M1075" s="2" t="s">
        <v>235</v>
      </c>
      <c r="N1075" s="5">
        <v>46204</v>
      </c>
      <c r="O1075" s="2" t="s">
        <v>2379</v>
      </c>
      <c r="P1075" s="2" t="s">
        <v>36</v>
      </c>
      <c r="Q1075" s="2" t="s">
        <v>410</v>
      </c>
      <c r="R1075" s="3">
        <v>46217</v>
      </c>
      <c r="S1075" s="2" t="s">
        <v>38</v>
      </c>
      <c r="T1075" s="2" t="s">
        <v>411</v>
      </c>
      <c r="U1075" s="2" t="s">
        <v>2380</v>
      </c>
      <c r="V1075" s="2" t="s">
        <v>2381</v>
      </c>
      <c r="W1075" s="2" t="s">
        <v>2382</v>
      </c>
      <c r="X1075" s="2">
        <v>2026</v>
      </c>
      <c r="Y1075" s="2" t="s">
        <v>40</v>
      </c>
      <c r="Z1075" s="4"/>
      <c r="AA1075" s="3">
        <v>46204</v>
      </c>
      <c r="AB1075" s="2" t="s">
        <v>235</v>
      </c>
      <c r="AC1075" s="2">
        <v>476060</v>
      </c>
    </row>
    <row r="1076" spans="1:29" ht="39" x14ac:dyDescent="0.25">
      <c r="A1076" s="2" t="s">
        <v>29</v>
      </c>
      <c r="B1076" s="2" t="s">
        <v>42</v>
      </c>
      <c r="C1076" s="2" t="s">
        <v>43</v>
      </c>
      <c r="D1076" s="2" t="s">
        <v>32</v>
      </c>
      <c r="E1076" s="2" t="s">
        <v>2377</v>
      </c>
      <c r="F1076" s="2" t="s">
        <v>41</v>
      </c>
      <c r="G1076" s="2">
        <v>1000</v>
      </c>
      <c r="H1076" s="2">
        <v>1</v>
      </c>
      <c r="I1076" s="3">
        <v>46217</v>
      </c>
      <c r="J1076" s="4"/>
      <c r="K1076" s="2">
        <v>4794626</v>
      </c>
      <c r="L1076" s="2">
        <v>30000</v>
      </c>
      <c r="M1076" s="2" t="s">
        <v>235</v>
      </c>
      <c r="N1076" s="5">
        <v>46204</v>
      </c>
      <c r="O1076" s="2" t="s">
        <v>2379</v>
      </c>
      <c r="P1076" s="2" t="s">
        <v>36</v>
      </c>
      <c r="Q1076" s="2" t="s">
        <v>410</v>
      </c>
      <c r="R1076" s="3">
        <v>46217</v>
      </c>
      <c r="S1076" s="2" t="s">
        <v>38</v>
      </c>
      <c r="T1076" s="2" t="s">
        <v>411</v>
      </c>
      <c r="U1076" s="2" t="s">
        <v>2380</v>
      </c>
      <c r="V1076" s="2" t="s">
        <v>2381</v>
      </c>
      <c r="W1076" s="2" t="s">
        <v>2382</v>
      </c>
      <c r="X1076" s="2">
        <v>2026</v>
      </c>
      <c r="Y1076" s="2" t="s">
        <v>40</v>
      </c>
      <c r="Z1076" s="4"/>
      <c r="AA1076" s="3">
        <v>46204</v>
      </c>
      <c r="AB1076" s="2" t="s">
        <v>235</v>
      </c>
      <c r="AC1076" s="2">
        <v>476060</v>
      </c>
    </row>
    <row r="1077" spans="1:29" ht="64.5" x14ac:dyDescent="0.25">
      <c r="A1077" s="2" t="s">
        <v>29</v>
      </c>
      <c r="B1077" s="2" t="s">
        <v>42</v>
      </c>
      <c r="C1077" s="2" t="s">
        <v>43</v>
      </c>
      <c r="D1077" s="2" t="s">
        <v>32</v>
      </c>
      <c r="E1077" s="2" t="s">
        <v>2383</v>
      </c>
      <c r="F1077" s="2" t="s">
        <v>2384</v>
      </c>
      <c r="G1077" s="2">
        <v>2200000</v>
      </c>
      <c r="H1077" s="2">
        <v>1</v>
      </c>
      <c r="I1077" s="3">
        <v>46205</v>
      </c>
      <c r="J1077" s="4"/>
      <c r="K1077" s="2">
        <v>4794701</v>
      </c>
      <c r="L1077" s="2">
        <v>44000</v>
      </c>
      <c r="M1077" s="2" t="s">
        <v>266</v>
      </c>
      <c r="N1077" s="5">
        <v>46204</v>
      </c>
      <c r="O1077" s="2" t="s">
        <v>2385</v>
      </c>
      <c r="P1077" s="2" t="s">
        <v>36</v>
      </c>
      <c r="Q1077" s="2" t="s">
        <v>2386</v>
      </c>
      <c r="R1077" s="3">
        <v>46204</v>
      </c>
      <c r="S1077" s="2" t="s">
        <v>145</v>
      </c>
      <c r="T1077" s="2" t="s">
        <v>2387</v>
      </c>
      <c r="U1077" s="2">
        <v>0</v>
      </c>
      <c r="V1077" s="2" t="s">
        <v>883</v>
      </c>
      <c r="W1077" s="2" t="s">
        <v>603</v>
      </c>
      <c r="X1077" s="2">
        <v>2026</v>
      </c>
      <c r="Y1077" s="2" t="s">
        <v>40</v>
      </c>
      <c r="Z1077" s="4"/>
      <c r="AA1077" s="3">
        <v>46204</v>
      </c>
      <c r="AB1077" s="2" t="s">
        <v>266</v>
      </c>
      <c r="AC1077" s="2">
        <v>476058</v>
      </c>
    </row>
    <row r="1078" spans="1:29" ht="39" x14ac:dyDescent="0.25">
      <c r="A1078" s="2" t="s">
        <v>29</v>
      </c>
      <c r="B1078" s="2" t="s">
        <v>42</v>
      </c>
      <c r="C1078" s="2" t="s">
        <v>43</v>
      </c>
      <c r="D1078" s="2" t="s">
        <v>32</v>
      </c>
      <c r="E1078" s="2" t="s">
        <v>2383</v>
      </c>
      <c r="F1078" s="2" t="s">
        <v>41</v>
      </c>
      <c r="G1078" s="2">
        <v>1000</v>
      </c>
      <c r="H1078" s="2">
        <v>1</v>
      </c>
      <c r="I1078" s="3">
        <v>46205</v>
      </c>
      <c r="J1078" s="4"/>
      <c r="K1078" s="2">
        <v>4794701</v>
      </c>
      <c r="L1078" s="2">
        <v>44000</v>
      </c>
      <c r="M1078" s="2" t="s">
        <v>266</v>
      </c>
      <c r="N1078" s="5">
        <v>46204</v>
      </c>
      <c r="O1078" s="2" t="s">
        <v>2385</v>
      </c>
      <c r="P1078" s="2" t="s">
        <v>36</v>
      </c>
      <c r="Q1078" s="2" t="s">
        <v>2386</v>
      </c>
      <c r="R1078" s="3">
        <v>46204</v>
      </c>
      <c r="S1078" s="2" t="s">
        <v>145</v>
      </c>
      <c r="T1078" s="2" t="s">
        <v>2387</v>
      </c>
      <c r="U1078" s="2">
        <v>0</v>
      </c>
      <c r="V1078" s="2" t="s">
        <v>883</v>
      </c>
      <c r="W1078" s="2" t="s">
        <v>603</v>
      </c>
      <c r="X1078" s="2">
        <v>2026</v>
      </c>
      <c r="Y1078" s="2" t="s">
        <v>40</v>
      </c>
      <c r="Z1078" s="4"/>
      <c r="AA1078" s="3">
        <v>46204</v>
      </c>
      <c r="AB1078" s="2" t="s">
        <v>266</v>
      </c>
      <c r="AC1078" s="2">
        <v>476058</v>
      </c>
    </row>
    <row r="1079" spans="1:29" ht="102.75" x14ac:dyDescent="0.25">
      <c r="A1079" s="2" t="s">
        <v>29</v>
      </c>
      <c r="B1079" s="2" t="s">
        <v>42</v>
      </c>
      <c r="C1079" s="2" t="s">
        <v>43</v>
      </c>
      <c r="D1079" s="2" t="s">
        <v>32</v>
      </c>
      <c r="E1079" s="2" t="s">
        <v>2388</v>
      </c>
      <c r="F1079" s="2" t="s">
        <v>2389</v>
      </c>
      <c r="G1079" s="2">
        <v>1168000</v>
      </c>
      <c r="H1079" s="2">
        <v>1</v>
      </c>
      <c r="I1079" s="3">
        <v>46204</v>
      </c>
      <c r="J1079" s="4"/>
      <c r="K1079" s="2">
        <v>4098448</v>
      </c>
      <c r="L1079" s="2">
        <v>10000</v>
      </c>
      <c r="M1079" s="2" t="s">
        <v>35</v>
      </c>
      <c r="N1079" s="5">
        <v>46204</v>
      </c>
      <c r="O1079" s="2" t="s">
        <v>2390</v>
      </c>
      <c r="P1079" s="2" t="s">
        <v>36</v>
      </c>
      <c r="Q1079" s="2" t="s">
        <v>88</v>
      </c>
      <c r="R1079" s="3">
        <v>46204</v>
      </c>
      <c r="S1079" s="2" t="s">
        <v>38</v>
      </c>
      <c r="T1079" s="2" t="s">
        <v>2391</v>
      </c>
      <c r="U1079" s="2">
        <v>0</v>
      </c>
      <c r="V1079" s="2">
        <v>0</v>
      </c>
      <c r="W1079" s="2" t="s">
        <v>2392</v>
      </c>
      <c r="X1079" s="2">
        <v>2026</v>
      </c>
      <c r="Y1079" s="2" t="s">
        <v>40</v>
      </c>
      <c r="Z1079" s="4"/>
      <c r="AA1079" s="3">
        <v>46204</v>
      </c>
      <c r="AB1079" s="2" t="s">
        <v>35</v>
      </c>
      <c r="AC1079" s="2">
        <v>476050</v>
      </c>
    </row>
    <row r="1080" spans="1:29" ht="102.75" x14ac:dyDescent="0.25">
      <c r="A1080" s="2" t="s">
        <v>29</v>
      </c>
      <c r="B1080" s="2" t="s">
        <v>42</v>
      </c>
      <c r="C1080" s="2" t="s">
        <v>43</v>
      </c>
      <c r="D1080" s="2" t="s">
        <v>32</v>
      </c>
      <c r="E1080" s="2" t="s">
        <v>2388</v>
      </c>
      <c r="F1080" s="2" t="s">
        <v>41</v>
      </c>
      <c r="G1080" s="2">
        <v>1000</v>
      </c>
      <c r="H1080" s="2">
        <v>1</v>
      </c>
      <c r="I1080" s="3">
        <v>46204</v>
      </c>
      <c r="J1080" s="4"/>
      <c r="K1080" s="2">
        <v>4098448</v>
      </c>
      <c r="L1080" s="2">
        <v>10000</v>
      </c>
      <c r="M1080" s="2" t="s">
        <v>35</v>
      </c>
      <c r="N1080" s="5">
        <v>46204</v>
      </c>
      <c r="O1080" s="2" t="s">
        <v>2390</v>
      </c>
      <c r="P1080" s="2" t="s">
        <v>36</v>
      </c>
      <c r="Q1080" s="2" t="s">
        <v>88</v>
      </c>
      <c r="R1080" s="3">
        <v>46204</v>
      </c>
      <c r="S1080" s="2" t="s">
        <v>38</v>
      </c>
      <c r="T1080" s="2" t="s">
        <v>2391</v>
      </c>
      <c r="U1080" s="2">
        <v>0</v>
      </c>
      <c r="V1080" s="2">
        <v>0</v>
      </c>
      <c r="W1080" s="2" t="s">
        <v>2392</v>
      </c>
      <c r="X1080" s="2">
        <v>2026</v>
      </c>
      <c r="Y1080" s="2" t="s">
        <v>40</v>
      </c>
      <c r="Z1080" s="4"/>
      <c r="AA1080" s="3">
        <v>46204</v>
      </c>
      <c r="AB1080" s="2" t="s">
        <v>35</v>
      </c>
      <c r="AC1080" s="2">
        <v>476050</v>
      </c>
    </row>
    <row r="1081" spans="1:29" ht="64.5" x14ac:dyDescent="0.25">
      <c r="A1081" s="2" t="s">
        <v>29</v>
      </c>
      <c r="B1081" s="2" t="s">
        <v>42</v>
      </c>
      <c r="C1081" s="2" t="s">
        <v>43</v>
      </c>
      <c r="D1081" s="2" t="s">
        <v>32</v>
      </c>
      <c r="E1081" s="2" t="s">
        <v>2393</v>
      </c>
      <c r="F1081" s="2" t="s">
        <v>2394</v>
      </c>
      <c r="G1081" s="2">
        <v>1970000</v>
      </c>
      <c r="H1081" s="2">
        <v>1</v>
      </c>
      <c r="I1081" s="3">
        <v>46203</v>
      </c>
      <c r="J1081" s="4"/>
      <c r="K1081" s="2">
        <v>4789587</v>
      </c>
      <c r="L1081" s="2">
        <v>39400</v>
      </c>
      <c r="M1081" s="2" t="s">
        <v>143</v>
      </c>
      <c r="N1081" s="5">
        <v>46203</v>
      </c>
      <c r="O1081" s="2" t="s">
        <v>2395</v>
      </c>
      <c r="P1081" s="2" t="s">
        <v>36</v>
      </c>
      <c r="Q1081" s="2" t="s">
        <v>61</v>
      </c>
      <c r="R1081" s="3">
        <v>46203</v>
      </c>
      <c r="S1081" s="2" t="s">
        <v>145</v>
      </c>
      <c r="T1081" s="2" t="s">
        <v>63</v>
      </c>
      <c r="U1081" s="2">
        <v>0</v>
      </c>
      <c r="V1081" s="2">
        <v>0</v>
      </c>
      <c r="W1081" s="2" t="s">
        <v>64</v>
      </c>
      <c r="X1081" s="2">
        <v>2026</v>
      </c>
      <c r="Y1081" s="2" t="s">
        <v>40</v>
      </c>
      <c r="Z1081" s="4"/>
      <c r="AA1081" s="3">
        <v>46203</v>
      </c>
      <c r="AB1081" s="2" t="s">
        <v>143</v>
      </c>
      <c r="AC1081" s="2">
        <v>476032</v>
      </c>
    </row>
    <row r="1082" spans="1:29" ht="39" x14ac:dyDescent="0.25">
      <c r="A1082" s="2" t="s">
        <v>29</v>
      </c>
      <c r="B1082" s="2" t="s">
        <v>42</v>
      </c>
      <c r="C1082" s="2" t="s">
        <v>43</v>
      </c>
      <c r="D1082" s="2" t="s">
        <v>32</v>
      </c>
      <c r="E1082" s="2" t="s">
        <v>2393</v>
      </c>
      <c r="F1082" s="2" t="s">
        <v>41</v>
      </c>
      <c r="G1082" s="2">
        <v>1000</v>
      </c>
      <c r="H1082" s="2">
        <v>1</v>
      </c>
      <c r="I1082" s="3">
        <v>46203</v>
      </c>
      <c r="J1082" s="4"/>
      <c r="K1082" s="2">
        <v>4789587</v>
      </c>
      <c r="L1082" s="2">
        <v>39400</v>
      </c>
      <c r="M1082" s="2" t="s">
        <v>143</v>
      </c>
      <c r="N1082" s="5">
        <v>46203</v>
      </c>
      <c r="O1082" s="2" t="s">
        <v>2395</v>
      </c>
      <c r="P1082" s="2" t="s">
        <v>36</v>
      </c>
      <c r="Q1082" s="2" t="s">
        <v>61</v>
      </c>
      <c r="R1082" s="3">
        <v>46203</v>
      </c>
      <c r="S1082" s="2" t="s">
        <v>145</v>
      </c>
      <c r="T1082" s="2" t="s">
        <v>63</v>
      </c>
      <c r="U1082" s="2">
        <v>0</v>
      </c>
      <c r="V1082" s="2">
        <v>0</v>
      </c>
      <c r="W1082" s="2" t="s">
        <v>64</v>
      </c>
      <c r="X1082" s="2">
        <v>2026</v>
      </c>
      <c r="Y1082" s="2" t="s">
        <v>40</v>
      </c>
      <c r="Z1082" s="4"/>
      <c r="AA1082" s="3">
        <v>46203</v>
      </c>
      <c r="AB1082" s="2" t="s">
        <v>143</v>
      </c>
      <c r="AC1082" s="2">
        <v>476032</v>
      </c>
    </row>
    <row r="1083" spans="1:29" ht="64.5" x14ac:dyDescent="0.25">
      <c r="A1083" s="2" t="s">
        <v>29</v>
      </c>
      <c r="B1083" s="2" t="s">
        <v>42</v>
      </c>
      <c r="C1083" s="2" t="s">
        <v>31</v>
      </c>
      <c r="D1083" s="2" t="s">
        <v>32</v>
      </c>
      <c r="E1083" s="2" t="s">
        <v>2396</v>
      </c>
      <c r="F1083" s="2" t="s">
        <v>2397</v>
      </c>
      <c r="G1083" s="2">
        <v>2800000</v>
      </c>
      <c r="H1083" s="2">
        <v>1</v>
      </c>
      <c r="I1083" s="3">
        <v>46211</v>
      </c>
      <c r="J1083" s="4"/>
      <c r="K1083" s="2">
        <v>4790224</v>
      </c>
      <c r="L1083" s="2">
        <v>30000</v>
      </c>
      <c r="M1083" s="2" t="s">
        <v>235</v>
      </c>
      <c r="N1083" s="4"/>
      <c r="O1083" s="4"/>
      <c r="P1083" s="2" t="s">
        <v>36</v>
      </c>
      <c r="Q1083" s="2" t="s">
        <v>960</v>
      </c>
      <c r="R1083" s="4"/>
      <c r="S1083" s="2" t="s">
        <v>38</v>
      </c>
      <c r="T1083" s="4"/>
      <c r="U1083" s="4"/>
      <c r="V1083" s="4"/>
      <c r="W1083" s="2" t="s">
        <v>939</v>
      </c>
      <c r="X1083" s="2">
        <v>2026</v>
      </c>
      <c r="Y1083" s="2" t="s">
        <v>40</v>
      </c>
      <c r="Z1083" s="4"/>
      <c r="AA1083" s="3">
        <v>46203</v>
      </c>
      <c r="AB1083" s="2" t="s">
        <v>235</v>
      </c>
      <c r="AC1083" s="2">
        <v>476026</v>
      </c>
    </row>
    <row r="1084" spans="1:29" ht="39" x14ac:dyDescent="0.25">
      <c r="A1084" s="2" t="s">
        <v>29</v>
      </c>
      <c r="B1084" s="2" t="s">
        <v>42</v>
      </c>
      <c r="C1084" s="2" t="s">
        <v>31</v>
      </c>
      <c r="D1084" s="2" t="s">
        <v>32</v>
      </c>
      <c r="E1084" s="2" t="s">
        <v>2396</v>
      </c>
      <c r="F1084" s="2" t="s">
        <v>41</v>
      </c>
      <c r="G1084" s="2">
        <v>1000</v>
      </c>
      <c r="H1084" s="2">
        <v>1</v>
      </c>
      <c r="I1084" s="3">
        <v>46211</v>
      </c>
      <c r="J1084" s="4"/>
      <c r="K1084" s="2">
        <v>4790224</v>
      </c>
      <c r="L1084" s="2">
        <v>30000</v>
      </c>
      <c r="M1084" s="2" t="s">
        <v>235</v>
      </c>
      <c r="N1084" s="4"/>
      <c r="O1084" s="4"/>
      <c r="P1084" s="2" t="s">
        <v>36</v>
      </c>
      <c r="Q1084" s="2" t="s">
        <v>960</v>
      </c>
      <c r="R1084" s="4"/>
      <c r="S1084" s="2" t="s">
        <v>38</v>
      </c>
      <c r="T1084" s="4"/>
      <c r="U1084" s="4"/>
      <c r="V1084" s="4"/>
      <c r="W1084" s="2" t="s">
        <v>939</v>
      </c>
      <c r="X1084" s="2">
        <v>2026</v>
      </c>
      <c r="Y1084" s="2" t="s">
        <v>40</v>
      </c>
      <c r="Z1084" s="4"/>
      <c r="AA1084" s="3">
        <v>46203</v>
      </c>
      <c r="AB1084" s="2" t="s">
        <v>235</v>
      </c>
      <c r="AC1084" s="2">
        <v>476026</v>
      </c>
    </row>
    <row r="1085" spans="1:29" ht="51.75" x14ac:dyDescent="0.25">
      <c r="A1085" s="2" t="s">
        <v>29</v>
      </c>
      <c r="B1085" s="2" t="s">
        <v>42</v>
      </c>
      <c r="C1085" s="2" t="s">
        <v>43</v>
      </c>
      <c r="D1085" s="2" t="s">
        <v>32</v>
      </c>
      <c r="E1085" s="2" t="s">
        <v>2398</v>
      </c>
      <c r="F1085" s="2" t="s">
        <v>2399</v>
      </c>
      <c r="G1085" s="2">
        <v>4300000</v>
      </c>
      <c r="H1085" s="2">
        <v>1</v>
      </c>
      <c r="I1085" s="3">
        <v>46203</v>
      </c>
      <c r="J1085" s="4"/>
      <c r="K1085" s="2">
        <v>4794551</v>
      </c>
      <c r="L1085" s="2">
        <v>86000</v>
      </c>
      <c r="M1085" s="2" t="s">
        <v>47</v>
      </c>
      <c r="N1085" s="5">
        <v>46203</v>
      </c>
      <c r="O1085" s="2" t="s">
        <v>2400</v>
      </c>
      <c r="P1085" s="2" t="s">
        <v>36</v>
      </c>
      <c r="Q1085" s="2" t="s">
        <v>1046</v>
      </c>
      <c r="R1085" s="3">
        <v>46203</v>
      </c>
      <c r="S1085" s="2" t="s">
        <v>51</v>
      </c>
      <c r="T1085" s="2" t="s">
        <v>1021</v>
      </c>
      <c r="U1085" s="2">
        <v>0</v>
      </c>
      <c r="V1085" s="2" t="s">
        <v>2401</v>
      </c>
      <c r="W1085" s="2" t="s">
        <v>1023</v>
      </c>
      <c r="X1085" s="2">
        <v>2026</v>
      </c>
      <c r="Y1085" s="2" t="s">
        <v>40</v>
      </c>
      <c r="Z1085" s="4"/>
      <c r="AA1085" s="4"/>
      <c r="AB1085" s="2" t="s">
        <v>47</v>
      </c>
      <c r="AC1085" s="2">
        <v>476008</v>
      </c>
    </row>
    <row r="1086" spans="1:29" ht="64.5" x14ac:dyDescent="0.25">
      <c r="A1086" s="2" t="s">
        <v>29</v>
      </c>
      <c r="B1086" s="2" t="s">
        <v>42</v>
      </c>
      <c r="C1086" s="2" t="s">
        <v>43</v>
      </c>
      <c r="D1086" s="2" t="s">
        <v>32</v>
      </c>
      <c r="E1086" s="2" t="s">
        <v>2402</v>
      </c>
      <c r="F1086" s="2" t="s">
        <v>2403</v>
      </c>
      <c r="G1086" s="2">
        <v>1970000</v>
      </c>
      <c r="H1086" s="2">
        <v>1</v>
      </c>
      <c r="I1086" s="3">
        <v>46203</v>
      </c>
      <c r="J1086" s="4"/>
      <c r="K1086" s="2">
        <v>4789723</v>
      </c>
      <c r="L1086" s="2">
        <v>39400</v>
      </c>
      <c r="M1086" s="2" t="s">
        <v>143</v>
      </c>
      <c r="N1086" s="5">
        <v>46203</v>
      </c>
      <c r="O1086" s="2" t="s">
        <v>2404</v>
      </c>
      <c r="P1086" s="2" t="s">
        <v>36</v>
      </c>
      <c r="Q1086" s="2" t="s">
        <v>2405</v>
      </c>
      <c r="R1086" s="3">
        <v>46203</v>
      </c>
      <c r="S1086" s="2" t="s">
        <v>38</v>
      </c>
      <c r="T1086" s="2" t="s">
        <v>63</v>
      </c>
      <c r="U1086" s="2">
        <v>0</v>
      </c>
      <c r="V1086" s="2" t="s">
        <v>2406</v>
      </c>
      <c r="W1086" s="2" t="s">
        <v>64</v>
      </c>
      <c r="X1086" s="2">
        <v>2026</v>
      </c>
      <c r="Y1086" s="2" t="s">
        <v>40</v>
      </c>
      <c r="Z1086" s="4"/>
      <c r="AA1086" s="3">
        <v>46203</v>
      </c>
      <c r="AB1086" s="2" t="s">
        <v>143</v>
      </c>
      <c r="AC1086" s="2">
        <v>476004</v>
      </c>
    </row>
    <row r="1087" spans="1:29" ht="39" x14ac:dyDescent="0.25">
      <c r="A1087" s="2" t="s">
        <v>29</v>
      </c>
      <c r="B1087" s="2" t="s">
        <v>42</v>
      </c>
      <c r="C1087" s="2" t="s">
        <v>43</v>
      </c>
      <c r="D1087" s="2" t="s">
        <v>32</v>
      </c>
      <c r="E1087" s="2" t="s">
        <v>2402</v>
      </c>
      <c r="F1087" s="2" t="s">
        <v>41</v>
      </c>
      <c r="G1087" s="2">
        <v>1000</v>
      </c>
      <c r="H1087" s="2">
        <v>1</v>
      </c>
      <c r="I1087" s="3">
        <v>46203</v>
      </c>
      <c r="J1087" s="4"/>
      <c r="K1087" s="2">
        <v>4789723</v>
      </c>
      <c r="L1087" s="2">
        <v>39400</v>
      </c>
      <c r="M1087" s="2" t="s">
        <v>143</v>
      </c>
      <c r="N1087" s="5">
        <v>46203</v>
      </c>
      <c r="O1087" s="2" t="s">
        <v>2404</v>
      </c>
      <c r="P1087" s="2" t="s">
        <v>36</v>
      </c>
      <c r="Q1087" s="2" t="s">
        <v>2405</v>
      </c>
      <c r="R1087" s="3">
        <v>46203</v>
      </c>
      <c r="S1087" s="2" t="s">
        <v>38</v>
      </c>
      <c r="T1087" s="2" t="s">
        <v>63</v>
      </c>
      <c r="U1087" s="2">
        <v>0</v>
      </c>
      <c r="V1087" s="2" t="s">
        <v>2406</v>
      </c>
      <c r="W1087" s="2" t="s">
        <v>64</v>
      </c>
      <c r="X1087" s="2">
        <v>2026</v>
      </c>
      <c r="Y1087" s="2" t="s">
        <v>40</v>
      </c>
      <c r="Z1087" s="4"/>
      <c r="AA1087" s="3">
        <v>46203</v>
      </c>
      <c r="AB1087" s="2" t="s">
        <v>143</v>
      </c>
      <c r="AC1087" s="2">
        <v>476004</v>
      </c>
    </row>
    <row r="1088" spans="1:29" ht="64.5" x14ac:dyDescent="0.25">
      <c r="A1088" s="2" t="s">
        <v>29</v>
      </c>
      <c r="B1088" s="2" t="s">
        <v>30</v>
      </c>
      <c r="C1088" s="2" t="s">
        <v>31</v>
      </c>
      <c r="D1088" s="2" t="s">
        <v>32</v>
      </c>
      <c r="E1088" s="2" t="s">
        <v>2407</v>
      </c>
      <c r="F1088" s="2" t="s">
        <v>2408</v>
      </c>
      <c r="G1088" s="2">
        <v>2499000</v>
      </c>
      <c r="H1088" s="2">
        <v>1</v>
      </c>
      <c r="I1088" s="3">
        <v>46211</v>
      </c>
      <c r="J1088" s="4"/>
      <c r="K1088" s="2">
        <v>4790176</v>
      </c>
      <c r="L1088" s="2">
        <v>0</v>
      </c>
      <c r="M1088" s="2" t="s">
        <v>235</v>
      </c>
      <c r="N1088" s="4"/>
      <c r="O1088" s="4"/>
      <c r="P1088" s="2" t="s">
        <v>36</v>
      </c>
      <c r="Q1088" s="2" t="s">
        <v>577</v>
      </c>
      <c r="R1088" s="4"/>
      <c r="S1088" s="2" t="s">
        <v>251</v>
      </c>
      <c r="T1088" s="4"/>
      <c r="U1088" s="4"/>
      <c r="V1088" s="4"/>
      <c r="W1088" s="2" t="s">
        <v>2409</v>
      </c>
      <c r="X1088" s="2">
        <v>2026</v>
      </c>
      <c r="Y1088" s="2" t="s">
        <v>40</v>
      </c>
      <c r="Z1088" s="4"/>
      <c r="AA1088" s="4"/>
      <c r="AB1088" s="2" t="s">
        <v>235</v>
      </c>
      <c r="AC1088" s="2">
        <v>476002</v>
      </c>
    </row>
    <row r="1089" spans="1:29" ht="64.5" x14ac:dyDescent="0.25">
      <c r="A1089" s="2" t="s">
        <v>29</v>
      </c>
      <c r="B1089" s="2" t="s">
        <v>42</v>
      </c>
      <c r="C1089" s="2" t="s">
        <v>43</v>
      </c>
      <c r="D1089" s="2" t="s">
        <v>32</v>
      </c>
      <c r="E1089" s="2" t="s">
        <v>2410</v>
      </c>
      <c r="F1089" s="2" t="s">
        <v>2411</v>
      </c>
      <c r="G1089" s="2">
        <v>1970000</v>
      </c>
      <c r="H1089" s="2">
        <v>1</v>
      </c>
      <c r="I1089" s="3">
        <v>46203</v>
      </c>
      <c r="J1089" s="4"/>
      <c r="K1089" s="2">
        <v>4540546</v>
      </c>
      <c r="L1089" s="2">
        <v>39400</v>
      </c>
      <c r="M1089" s="2" t="s">
        <v>143</v>
      </c>
      <c r="N1089" s="5">
        <v>46203</v>
      </c>
      <c r="O1089" s="2" t="s">
        <v>719</v>
      </c>
      <c r="P1089" s="2" t="s">
        <v>36</v>
      </c>
      <c r="Q1089" s="2" t="s">
        <v>61</v>
      </c>
      <c r="R1089" s="3">
        <v>46203</v>
      </c>
      <c r="S1089" s="2" t="s">
        <v>145</v>
      </c>
      <c r="T1089" s="2" t="s">
        <v>63</v>
      </c>
      <c r="U1089" s="2">
        <v>0</v>
      </c>
      <c r="V1089" s="2">
        <v>0</v>
      </c>
      <c r="W1089" s="2" t="s">
        <v>64</v>
      </c>
      <c r="X1089" s="2">
        <v>2026</v>
      </c>
      <c r="Y1089" s="2" t="s">
        <v>40</v>
      </c>
      <c r="Z1089" s="4"/>
      <c r="AA1089" s="3">
        <v>46203</v>
      </c>
      <c r="AB1089" s="2" t="s">
        <v>143</v>
      </c>
      <c r="AC1089" s="2">
        <v>475990</v>
      </c>
    </row>
    <row r="1090" spans="1:29" ht="39" x14ac:dyDescent="0.25">
      <c r="A1090" s="2" t="s">
        <v>29</v>
      </c>
      <c r="B1090" s="2" t="s">
        <v>42</v>
      </c>
      <c r="C1090" s="2" t="s">
        <v>43</v>
      </c>
      <c r="D1090" s="2" t="s">
        <v>32</v>
      </c>
      <c r="E1090" s="2" t="s">
        <v>2410</v>
      </c>
      <c r="F1090" s="2" t="s">
        <v>41</v>
      </c>
      <c r="G1090" s="2">
        <v>1000</v>
      </c>
      <c r="H1090" s="2">
        <v>1</v>
      </c>
      <c r="I1090" s="3">
        <v>46203</v>
      </c>
      <c r="J1090" s="4"/>
      <c r="K1090" s="2">
        <v>4540546</v>
      </c>
      <c r="L1090" s="2">
        <v>39400</v>
      </c>
      <c r="M1090" s="2" t="s">
        <v>143</v>
      </c>
      <c r="N1090" s="5">
        <v>46203</v>
      </c>
      <c r="O1090" s="2" t="s">
        <v>719</v>
      </c>
      <c r="P1090" s="2" t="s">
        <v>36</v>
      </c>
      <c r="Q1090" s="2" t="s">
        <v>61</v>
      </c>
      <c r="R1090" s="3">
        <v>46203</v>
      </c>
      <c r="S1090" s="2" t="s">
        <v>145</v>
      </c>
      <c r="T1090" s="2" t="s">
        <v>63</v>
      </c>
      <c r="U1090" s="2">
        <v>0</v>
      </c>
      <c r="V1090" s="2">
        <v>0</v>
      </c>
      <c r="W1090" s="2" t="s">
        <v>64</v>
      </c>
      <c r="X1090" s="2">
        <v>2026</v>
      </c>
      <c r="Y1090" s="2" t="s">
        <v>40</v>
      </c>
      <c r="Z1090" s="4"/>
      <c r="AA1090" s="3">
        <v>46203</v>
      </c>
      <c r="AB1090" s="2" t="s">
        <v>143</v>
      </c>
      <c r="AC1090" s="2">
        <v>475990</v>
      </c>
    </row>
    <row r="1091" spans="1:29" ht="64.5" x14ac:dyDescent="0.25">
      <c r="A1091" s="2" t="s">
        <v>29</v>
      </c>
      <c r="B1091" s="2" t="s">
        <v>42</v>
      </c>
      <c r="C1091" s="2" t="s">
        <v>43</v>
      </c>
      <c r="D1091" s="2" t="s">
        <v>57</v>
      </c>
      <c r="E1091" s="2" t="s">
        <v>2412</v>
      </c>
      <c r="F1091" s="2" t="s">
        <v>2413</v>
      </c>
      <c r="G1091" s="2">
        <v>2185000</v>
      </c>
      <c r="H1091" s="2">
        <v>1</v>
      </c>
      <c r="I1091" s="3">
        <v>46203</v>
      </c>
      <c r="J1091" s="4"/>
      <c r="K1091" s="2">
        <v>3545390</v>
      </c>
      <c r="L1091" s="2">
        <v>32775</v>
      </c>
      <c r="M1091" s="2" t="s">
        <v>598</v>
      </c>
      <c r="N1091" s="5">
        <v>46178</v>
      </c>
      <c r="O1091" s="2" t="s">
        <v>2414</v>
      </c>
      <c r="P1091" s="2" t="s">
        <v>181</v>
      </c>
      <c r="Q1091" s="4"/>
      <c r="R1091" s="3">
        <v>46203</v>
      </c>
      <c r="S1091" s="2" t="s">
        <v>51</v>
      </c>
      <c r="T1091" s="2" t="s">
        <v>2415</v>
      </c>
      <c r="U1091" s="2" t="s">
        <v>2416</v>
      </c>
      <c r="V1091" s="2">
        <v>0</v>
      </c>
      <c r="W1091" s="2" t="s">
        <v>2417</v>
      </c>
      <c r="X1091" s="2">
        <v>2026</v>
      </c>
      <c r="Y1091" s="2" t="s">
        <v>65</v>
      </c>
      <c r="Z1091" s="4"/>
      <c r="AA1091" s="4"/>
      <c r="AB1091" s="2" t="s">
        <v>598</v>
      </c>
      <c r="AC1091" s="2">
        <v>475988</v>
      </c>
    </row>
    <row r="1092" spans="1:29" ht="102.75" x14ac:dyDescent="0.25">
      <c r="A1092" s="2" t="s">
        <v>29</v>
      </c>
      <c r="B1092" s="2" t="s">
        <v>42</v>
      </c>
      <c r="C1092" s="2" t="s">
        <v>43</v>
      </c>
      <c r="D1092" s="2" t="s">
        <v>32</v>
      </c>
      <c r="E1092" s="2" t="s">
        <v>2418</v>
      </c>
      <c r="F1092" s="2" t="s">
        <v>2419</v>
      </c>
      <c r="G1092" s="2">
        <v>2269990</v>
      </c>
      <c r="H1092" s="2">
        <v>1</v>
      </c>
      <c r="I1092" s="3">
        <v>46203</v>
      </c>
      <c r="J1092" s="4"/>
      <c r="K1092" s="2">
        <v>4789464</v>
      </c>
      <c r="L1092" s="2">
        <v>20000</v>
      </c>
      <c r="M1092" s="2" t="s">
        <v>35</v>
      </c>
      <c r="N1092" s="4"/>
      <c r="O1092" s="4"/>
      <c r="P1092" s="2" t="s">
        <v>36</v>
      </c>
      <c r="Q1092" s="2" t="s">
        <v>237</v>
      </c>
      <c r="R1092" s="3">
        <v>46203</v>
      </c>
      <c r="S1092" s="2" t="s">
        <v>38</v>
      </c>
      <c r="T1092" s="2" t="s">
        <v>238</v>
      </c>
      <c r="U1092" s="2" t="s">
        <v>908</v>
      </c>
      <c r="V1092" s="2" t="s">
        <v>2360</v>
      </c>
      <c r="W1092" s="2" t="s">
        <v>2420</v>
      </c>
      <c r="X1092" s="2">
        <v>2026</v>
      </c>
      <c r="Y1092" s="2" t="s">
        <v>40</v>
      </c>
      <c r="Z1092" s="4"/>
      <c r="AA1092" s="3">
        <v>46203</v>
      </c>
      <c r="AB1092" s="2" t="s">
        <v>35</v>
      </c>
      <c r="AC1092" s="2">
        <v>475986</v>
      </c>
    </row>
    <row r="1093" spans="1:29" ht="102.75" x14ac:dyDescent="0.25">
      <c r="A1093" s="2" t="s">
        <v>29</v>
      </c>
      <c r="B1093" s="2" t="s">
        <v>42</v>
      </c>
      <c r="C1093" s="2" t="s">
        <v>43</v>
      </c>
      <c r="D1093" s="2" t="s">
        <v>32</v>
      </c>
      <c r="E1093" s="2" t="s">
        <v>2418</v>
      </c>
      <c r="F1093" s="2" t="s">
        <v>41</v>
      </c>
      <c r="G1093" s="2">
        <v>1000</v>
      </c>
      <c r="H1093" s="2">
        <v>1</v>
      </c>
      <c r="I1093" s="3">
        <v>46203</v>
      </c>
      <c r="J1093" s="4"/>
      <c r="K1093" s="2">
        <v>4789464</v>
      </c>
      <c r="L1093" s="2">
        <v>20000</v>
      </c>
      <c r="M1093" s="2" t="s">
        <v>35</v>
      </c>
      <c r="N1093" s="4"/>
      <c r="O1093" s="4"/>
      <c r="P1093" s="2" t="s">
        <v>36</v>
      </c>
      <c r="Q1093" s="2" t="s">
        <v>237</v>
      </c>
      <c r="R1093" s="3">
        <v>46203</v>
      </c>
      <c r="S1093" s="2" t="s">
        <v>38</v>
      </c>
      <c r="T1093" s="2" t="s">
        <v>238</v>
      </c>
      <c r="U1093" s="2" t="s">
        <v>908</v>
      </c>
      <c r="V1093" s="2" t="s">
        <v>2360</v>
      </c>
      <c r="W1093" s="2" t="s">
        <v>2420</v>
      </c>
      <c r="X1093" s="2">
        <v>2026</v>
      </c>
      <c r="Y1093" s="2" t="s">
        <v>40</v>
      </c>
      <c r="Z1093" s="4"/>
      <c r="AA1093" s="3">
        <v>46203</v>
      </c>
      <c r="AB1093" s="2" t="s">
        <v>35</v>
      </c>
      <c r="AC1093" s="2">
        <v>475986</v>
      </c>
    </row>
    <row r="1094" spans="1:29" ht="64.5" x14ac:dyDescent="0.25">
      <c r="A1094" s="2" t="s">
        <v>29</v>
      </c>
      <c r="B1094" s="2" t="s">
        <v>42</v>
      </c>
      <c r="C1094" s="2" t="s">
        <v>43</v>
      </c>
      <c r="D1094" s="2" t="s">
        <v>32</v>
      </c>
      <c r="E1094" s="2" t="s">
        <v>2421</v>
      </c>
      <c r="F1094" s="2" t="s">
        <v>2422</v>
      </c>
      <c r="G1094" s="2">
        <v>1970000</v>
      </c>
      <c r="H1094" s="2">
        <v>1</v>
      </c>
      <c r="I1094" s="3">
        <v>46203</v>
      </c>
      <c r="J1094" s="4"/>
      <c r="K1094" s="2">
        <v>4789527</v>
      </c>
      <c r="L1094" s="2">
        <v>39400</v>
      </c>
      <c r="M1094" s="2" t="s">
        <v>897</v>
      </c>
      <c r="N1094" s="5">
        <v>46203</v>
      </c>
      <c r="O1094" s="2" t="s">
        <v>2423</v>
      </c>
      <c r="P1094" s="2" t="s">
        <v>36</v>
      </c>
      <c r="Q1094" s="2" t="s">
        <v>61</v>
      </c>
      <c r="R1094" s="3">
        <v>46203</v>
      </c>
      <c r="S1094" s="2" t="s">
        <v>145</v>
      </c>
      <c r="T1094" s="2" t="s">
        <v>63</v>
      </c>
      <c r="U1094" s="2">
        <v>0</v>
      </c>
      <c r="V1094" s="2">
        <v>0</v>
      </c>
      <c r="W1094" s="2" t="s">
        <v>64</v>
      </c>
      <c r="X1094" s="2">
        <v>2026</v>
      </c>
      <c r="Y1094" s="2" t="s">
        <v>40</v>
      </c>
      <c r="Z1094" s="4"/>
      <c r="AA1094" s="3">
        <v>46203</v>
      </c>
      <c r="AB1094" s="2" t="s">
        <v>897</v>
      </c>
      <c r="AC1094" s="2">
        <v>475982</v>
      </c>
    </row>
    <row r="1095" spans="1:29" ht="39" x14ac:dyDescent="0.25">
      <c r="A1095" s="2" t="s">
        <v>29</v>
      </c>
      <c r="B1095" s="2" t="s">
        <v>42</v>
      </c>
      <c r="C1095" s="2" t="s">
        <v>43</v>
      </c>
      <c r="D1095" s="2" t="s">
        <v>32</v>
      </c>
      <c r="E1095" s="2" t="s">
        <v>2421</v>
      </c>
      <c r="F1095" s="2" t="s">
        <v>41</v>
      </c>
      <c r="G1095" s="2">
        <v>1000</v>
      </c>
      <c r="H1095" s="2">
        <v>1</v>
      </c>
      <c r="I1095" s="3">
        <v>46203</v>
      </c>
      <c r="J1095" s="4"/>
      <c r="K1095" s="2">
        <v>4789527</v>
      </c>
      <c r="L1095" s="2">
        <v>39400</v>
      </c>
      <c r="M1095" s="2" t="s">
        <v>897</v>
      </c>
      <c r="N1095" s="5">
        <v>46203</v>
      </c>
      <c r="O1095" s="2" t="s">
        <v>2423</v>
      </c>
      <c r="P1095" s="2" t="s">
        <v>36</v>
      </c>
      <c r="Q1095" s="2" t="s">
        <v>61</v>
      </c>
      <c r="R1095" s="3">
        <v>46203</v>
      </c>
      <c r="S1095" s="2" t="s">
        <v>145</v>
      </c>
      <c r="T1095" s="2" t="s">
        <v>63</v>
      </c>
      <c r="U1095" s="2">
        <v>0</v>
      </c>
      <c r="V1095" s="2">
        <v>0</v>
      </c>
      <c r="W1095" s="2" t="s">
        <v>64</v>
      </c>
      <c r="X1095" s="2">
        <v>2026</v>
      </c>
      <c r="Y1095" s="2" t="s">
        <v>40</v>
      </c>
      <c r="Z1095" s="4"/>
      <c r="AA1095" s="3">
        <v>46203</v>
      </c>
      <c r="AB1095" s="2" t="s">
        <v>897</v>
      </c>
      <c r="AC1095" s="2">
        <v>475982</v>
      </c>
    </row>
    <row r="1096" spans="1:29" ht="64.5" x14ac:dyDescent="0.25">
      <c r="A1096" s="2" t="s">
        <v>29</v>
      </c>
      <c r="B1096" s="2" t="s">
        <v>42</v>
      </c>
      <c r="C1096" s="2" t="s">
        <v>43</v>
      </c>
      <c r="D1096" s="2" t="s">
        <v>32</v>
      </c>
      <c r="E1096" s="2" t="s">
        <v>2424</v>
      </c>
      <c r="F1096" s="2" t="s">
        <v>2425</v>
      </c>
      <c r="G1096" s="2">
        <v>2150000</v>
      </c>
      <c r="H1096" s="2">
        <v>1</v>
      </c>
      <c r="I1096" s="3">
        <v>46217</v>
      </c>
      <c r="J1096" s="4"/>
      <c r="K1096" s="2">
        <v>4789798</v>
      </c>
      <c r="L1096" s="2">
        <v>21500</v>
      </c>
      <c r="M1096" s="2" t="s">
        <v>249</v>
      </c>
      <c r="N1096" s="5">
        <v>46203</v>
      </c>
      <c r="O1096" s="2" t="s">
        <v>2426</v>
      </c>
      <c r="P1096" s="2" t="s">
        <v>36</v>
      </c>
      <c r="Q1096" s="2" t="s">
        <v>2427</v>
      </c>
      <c r="R1096" s="3">
        <v>46203</v>
      </c>
      <c r="S1096" s="2" t="s">
        <v>251</v>
      </c>
      <c r="T1096" s="2" t="s">
        <v>139</v>
      </c>
      <c r="U1096" s="2" t="s">
        <v>2428</v>
      </c>
      <c r="V1096" s="2" t="s">
        <v>2429</v>
      </c>
      <c r="W1096" s="2" t="s">
        <v>1653</v>
      </c>
      <c r="X1096" s="2">
        <v>2025</v>
      </c>
      <c r="Y1096" s="2" t="s">
        <v>40</v>
      </c>
      <c r="Z1096" s="4"/>
      <c r="AA1096" s="3">
        <v>46203</v>
      </c>
      <c r="AB1096" s="2" t="s">
        <v>249</v>
      </c>
      <c r="AC1096" s="2">
        <v>475976</v>
      </c>
    </row>
    <row r="1097" spans="1:29" ht="51.75" x14ac:dyDescent="0.25">
      <c r="A1097" s="2" t="s">
        <v>29</v>
      </c>
      <c r="B1097" s="2" t="s">
        <v>42</v>
      </c>
      <c r="C1097" s="2" t="s">
        <v>43</v>
      </c>
      <c r="D1097" s="2" t="s">
        <v>32</v>
      </c>
      <c r="E1097" s="2" t="s">
        <v>2424</v>
      </c>
      <c r="F1097" s="2" t="s">
        <v>41</v>
      </c>
      <c r="G1097" s="2">
        <v>1000</v>
      </c>
      <c r="H1097" s="2">
        <v>1</v>
      </c>
      <c r="I1097" s="3">
        <v>46217</v>
      </c>
      <c r="J1097" s="4"/>
      <c r="K1097" s="2">
        <v>4789798</v>
      </c>
      <c r="L1097" s="2">
        <v>21500</v>
      </c>
      <c r="M1097" s="2" t="s">
        <v>249</v>
      </c>
      <c r="N1097" s="5">
        <v>46203</v>
      </c>
      <c r="O1097" s="2" t="s">
        <v>2426</v>
      </c>
      <c r="P1097" s="2" t="s">
        <v>36</v>
      </c>
      <c r="Q1097" s="2" t="s">
        <v>2427</v>
      </c>
      <c r="R1097" s="3">
        <v>46203</v>
      </c>
      <c r="S1097" s="2" t="s">
        <v>251</v>
      </c>
      <c r="T1097" s="2" t="s">
        <v>139</v>
      </c>
      <c r="U1097" s="2" t="s">
        <v>2428</v>
      </c>
      <c r="V1097" s="2" t="s">
        <v>2429</v>
      </c>
      <c r="W1097" s="2" t="s">
        <v>1653</v>
      </c>
      <c r="X1097" s="2">
        <v>2025</v>
      </c>
      <c r="Y1097" s="2" t="s">
        <v>40</v>
      </c>
      <c r="Z1097" s="4"/>
      <c r="AA1097" s="3">
        <v>46203</v>
      </c>
      <c r="AB1097" s="2" t="s">
        <v>249</v>
      </c>
      <c r="AC1097" s="2">
        <v>475976</v>
      </c>
    </row>
    <row r="1098" spans="1:29" ht="64.5" x14ac:dyDescent="0.25">
      <c r="A1098" s="2" t="s">
        <v>29</v>
      </c>
      <c r="B1098" s="2" t="s">
        <v>42</v>
      </c>
      <c r="C1098" s="2" t="s">
        <v>43</v>
      </c>
      <c r="D1098" s="2" t="s">
        <v>32</v>
      </c>
      <c r="E1098" s="2" t="s">
        <v>2430</v>
      </c>
      <c r="F1098" s="2" t="s">
        <v>2431</v>
      </c>
      <c r="G1098" s="2">
        <v>3270000</v>
      </c>
      <c r="H1098" s="2">
        <v>1</v>
      </c>
      <c r="I1098" s="3">
        <v>46206</v>
      </c>
      <c r="J1098" s="4"/>
      <c r="K1098" s="2">
        <v>4789621</v>
      </c>
      <c r="L1098" s="2">
        <v>30000</v>
      </c>
      <c r="M1098" s="2" t="s">
        <v>235</v>
      </c>
      <c r="N1098" s="5">
        <v>46201</v>
      </c>
      <c r="O1098" s="2" t="s">
        <v>2432</v>
      </c>
      <c r="P1098" s="2" t="s">
        <v>36</v>
      </c>
      <c r="Q1098" s="2" t="s">
        <v>410</v>
      </c>
      <c r="R1098" s="3">
        <v>46201</v>
      </c>
      <c r="S1098" s="2" t="s">
        <v>38</v>
      </c>
      <c r="T1098" s="2" t="s">
        <v>2433</v>
      </c>
      <c r="U1098" s="2" t="s">
        <v>2434</v>
      </c>
      <c r="V1098" s="2" t="s">
        <v>883</v>
      </c>
      <c r="W1098" s="2" t="s">
        <v>2435</v>
      </c>
      <c r="X1098" s="2">
        <v>2026</v>
      </c>
      <c r="Y1098" s="2" t="s">
        <v>40</v>
      </c>
      <c r="Z1098" s="4"/>
      <c r="AA1098" s="3">
        <v>46203</v>
      </c>
      <c r="AB1098" s="2" t="s">
        <v>235</v>
      </c>
      <c r="AC1098" s="2">
        <v>475970</v>
      </c>
    </row>
    <row r="1099" spans="1:29" ht="39" x14ac:dyDescent="0.25">
      <c r="A1099" s="2" t="s">
        <v>29</v>
      </c>
      <c r="B1099" s="2" t="s">
        <v>42</v>
      </c>
      <c r="C1099" s="2" t="s">
        <v>43</v>
      </c>
      <c r="D1099" s="2" t="s">
        <v>32</v>
      </c>
      <c r="E1099" s="2" t="s">
        <v>2430</v>
      </c>
      <c r="F1099" s="2" t="s">
        <v>41</v>
      </c>
      <c r="G1099" s="2">
        <v>1000</v>
      </c>
      <c r="H1099" s="2">
        <v>1</v>
      </c>
      <c r="I1099" s="3">
        <v>46206</v>
      </c>
      <c r="J1099" s="4"/>
      <c r="K1099" s="2">
        <v>4789621</v>
      </c>
      <c r="L1099" s="2">
        <v>30000</v>
      </c>
      <c r="M1099" s="2" t="s">
        <v>235</v>
      </c>
      <c r="N1099" s="5">
        <v>46201</v>
      </c>
      <c r="O1099" s="2" t="s">
        <v>2432</v>
      </c>
      <c r="P1099" s="2" t="s">
        <v>36</v>
      </c>
      <c r="Q1099" s="2" t="s">
        <v>410</v>
      </c>
      <c r="R1099" s="3">
        <v>46201</v>
      </c>
      <c r="S1099" s="2" t="s">
        <v>38</v>
      </c>
      <c r="T1099" s="2" t="s">
        <v>2433</v>
      </c>
      <c r="U1099" s="2" t="s">
        <v>2434</v>
      </c>
      <c r="V1099" s="2" t="s">
        <v>883</v>
      </c>
      <c r="W1099" s="2" t="s">
        <v>2435</v>
      </c>
      <c r="X1099" s="2">
        <v>2026</v>
      </c>
      <c r="Y1099" s="2" t="s">
        <v>40</v>
      </c>
      <c r="Z1099" s="4"/>
      <c r="AA1099" s="3">
        <v>46203</v>
      </c>
      <c r="AB1099" s="2" t="s">
        <v>235</v>
      </c>
      <c r="AC1099" s="2">
        <v>475970</v>
      </c>
    </row>
    <row r="1100" spans="1:29" ht="64.5" x14ac:dyDescent="0.25">
      <c r="A1100" s="2" t="s">
        <v>29</v>
      </c>
      <c r="B1100" s="2" t="s">
        <v>42</v>
      </c>
      <c r="C1100" s="2" t="s">
        <v>43</v>
      </c>
      <c r="D1100" s="2" t="s">
        <v>32</v>
      </c>
      <c r="E1100" s="2" t="s">
        <v>148</v>
      </c>
      <c r="F1100" s="2" t="s">
        <v>2436</v>
      </c>
      <c r="G1100" s="2">
        <v>1970000</v>
      </c>
      <c r="H1100" s="2">
        <v>1</v>
      </c>
      <c r="I1100" s="3">
        <v>46203</v>
      </c>
      <c r="J1100" s="4"/>
      <c r="K1100" s="2">
        <v>4610891</v>
      </c>
      <c r="L1100" s="2">
        <v>39400</v>
      </c>
      <c r="M1100" s="2" t="s">
        <v>143</v>
      </c>
      <c r="N1100" s="5">
        <v>46203</v>
      </c>
      <c r="O1100" s="2" t="s">
        <v>2437</v>
      </c>
      <c r="P1100" s="2" t="s">
        <v>36</v>
      </c>
      <c r="Q1100" s="2" t="s">
        <v>61</v>
      </c>
      <c r="R1100" s="3">
        <v>46203</v>
      </c>
      <c r="S1100" s="2" t="s">
        <v>151</v>
      </c>
      <c r="T1100" s="2" t="s">
        <v>63</v>
      </c>
      <c r="U1100" s="2" t="s">
        <v>2438</v>
      </c>
      <c r="V1100" s="2" t="s">
        <v>2438</v>
      </c>
      <c r="W1100" s="2" t="s">
        <v>64</v>
      </c>
      <c r="X1100" s="2">
        <v>2026</v>
      </c>
      <c r="Y1100" s="2" t="s">
        <v>40</v>
      </c>
      <c r="Z1100" s="4"/>
      <c r="AA1100" s="3">
        <v>46203</v>
      </c>
      <c r="AB1100" s="2" t="s">
        <v>143</v>
      </c>
      <c r="AC1100" s="2">
        <v>475958</v>
      </c>
    </row>
    <row r="1101" spans="1:29" ht="39" x14ac:dyDescent="0.25">
      <c r="A1101" s="2" t="s">
        <v>29</v>
      </c>
      <c r="B1101" s="2" t="s">
        <v>42</v>
      </c>
      <c r="C1101" s="2" t="s">
        <v>43</v>
      </c>
      <c r="D1101" s="2" t="s">
        <v>32</v>
      </c>
      <c r="E1101" s="2" t="s">
        <v>148</v>
      </c>
      <c r="F1101" s="2" t="s">
        <v>41</v>
      </c>
      <c r="G1101" s="2">
        <v>1000</v>
      </c>
      <c r="H1101" s="2">
        <v>1</v>
      </c>
      <c r="I1101" s="3">
        <v>46203</v>
      </c>
      <c r="J1101" s="4"/>
      <c r="K1101" s="2">
        <v>4610891</v>
      </c>
      <c r="L1101" s="2">
        <v>39400</v>
      </c>
      <c r="M1101" s="2" t="s">
        <v>143</v>
      </c>
      <c r="N1101" s="5">
        <v>46203</v>
      </c>
      <c r="O1101" s="2" t="s">
        <v>2437</v>
      </c>
      <c r="P1101" s="2" t="s">
        <v>36</v>
      </c>
      <c r="Q1101" s="2" t="s">
        <v>61</v>
      </c>
      <c r="R1101" s="3">
        <v>46203</v>
      </c>
      <c r="S1101" s="2" t="s">
        <v>151</v>
      </c>
      <c r="T1101" s="2" t="s">
        <v>63</v>
      </c>
      <c r="U1101" s="2" t="s">
        <v>2438</v>
      </c>
      <c r="V1101" s="2" t="s">
        <v>2438</v>
      </c>
      <c r="W1101" s="2" t="s">
        <v>64</v>
      </c>
      <c r="X1101" s="2">
        <v>2026</v>
      </c>
      <c r="Y1101" s="2" t="s">
        <v>40</v>
      </c>
      <c r="Z1101" s="4"/>
      <c r="AA1101" s="3">
        <v>46203</v>
      </c>
      <c r="AB1101" s="2" t="s">
        <v>143</v>
      </c>
      <c r="AC1101" s="2">
        <v>475958</v>
      </c>
    </row>
    <row r="1102" spans="1:29" ht="51.75" x14ac:dyDescent="0.25">
      <c r="A1102" s="2" t="s">
        <v>29</v>
      </c>
      <c r="B1102" s="2" t="s">
        <v>42</v>
      </c>
      <c r="C1102" s="2" t="s">
        <v>43</v>
      </c>
      <c r="D1102" s="2" t="s">
        <v>32</v>
      </c>
      <c r="E1102" s="2" t="s">
        <v>2439</v>
      </c>
      <c r="F1102" s="2" t="s">
        <v>2440</v>
      </c>
      <c r="G1102" s="2">
        <v>2870000</v>
      </c>
      <c r="H1102" s="2">
        <v>1</v>
      </c>
      <c r="I1102" s="3">
        <v>46205</v>
      </c>
      <c r="J1102" s="4"/>
      <c r="K1102" s="2">
        <v>4790156</v>
      </c>
      <c r="L1102" s="2">
        <v>57400</v>
      </c>
      <c r="M1102" s="2" t="s">
        <v>525</v>
      </c>
      <c r="N1102" s="5">
        <v>46203</v>
      </c>
      <c r="O1102" s="2" t="s">
        <v>2441</v>
      </c>
      <c r="P1102" s="2" t="s">
        <v>36</v>
      </c>
      <c r="Q1102" s="2" t="s">
        <v>837</v>
      </c>
      <c r="R1102" s="3">
        <v>46203</v>
      </c>
      <c r="S1102" s="2" t="s">
        <v>752</v>
      </c>
      <c r="T1102" s="2" t="s">
        <v>83</v>
      </c>
      <c r="U1102" s="2" t="s">
        <v>2442</v>
      </c>
      <c r="V1102" s="2" t="s">
        <v>1612</v>
      </c>
      <c r="W1102" s="2" t="s">
        <v>2443</v>
      </c>
      <c r="X1102" s="2">
        <v>2025</v>
      </c>
      <c r="Y1102" s="2" t="s">
        <v>40</v>
      </c>
      <c r="Z1102" s="4"/>
      <c r="AA1102" s="3">
        <v>46203</v>
      </c>
      <c r="AB1102" s="2" t="s">
        <v>525</v>
      </c>
      <c r="AC1102" s="2">
        <v>475950</v>
      </c>
    </row>
    <row r="1103" spans="1:29" ht="51.75" x14ac:dyDescent="0.25">
      <c r="A1103" s="2" t="s">
        <v>29</v>
      </c>
      <c r="B1103" s="2" t="s">
        <v>42</v>
      </c>
      <c r="C1103" s="2" t="s">
        <v>43</v>
      </c>
      <c r="D1103" s="2" t="s">
        <v>32</v>
      </c>
      <c r="E1103" s="2" t="s">
        <v>2439</v>
      </c>
      <c r="F1103" s="2" t="s">
        <v>41</v>
      </c>
      <c r="G1103" s="2">
        <v>1000</v>
      </c>
      <c r="H1103" s="2">
        <v>1</v>
      </c>
      <c r="I1103" s="3">
        <v>46205</v>
      </c>
      <c r="J1103" s="4"/>
      <c r="K1103" s="2">
        <v>4790156</v>
      </c>
      <c r="L1103" s="2">
        <v>57400</v>
      </c>
      <c r="M1103" s="2" t="s">
        <v>525</v>
      </c>
      <c r="N1103" s="5">
        <v>46203</v>
      </c>
      <c r="O1103" s="2" t="s">
        <v>2441</v>
      </c>
      <c r="P1103" s="2" t="s">
        <v>36</v>
      </c>
      <c r="Q1103" s="2" t="s">
        <v>837</v>
      </c>
      <c r="R1103" s="3">
        <v>46203</v>
      </c>
      <c r="S1103" s="2" t="s">
        <v>752</v>
      </c>
      <c r="T1103" s="2" t="s">
        <v>83</v>
      </c>
      <c r="U1103" s="2" t="s">
        <v>2442</v>
      </c>
      <c r="V1103" s="2" t="s">
        <v>1612</v>
      </c>
      <c r="W1103" s="2" t="s">
        <v>2443</v>
      </c>
      <c r="X1103" s="2">
        <v>2025</v>
      </c>
      <c r="Y1103" s="2" t="s">
        <v>40</v>
      </c>
      <c r="Z1103" s="4"/>
      <c r="AA1103" s="3">
        <v>46203</v>
      </c>
      <c r="AB1103" s="2" t="s">
        <v>525</v>
      </c>
      <c r="AC1103" s="2">
        <v>475950</v>
      </c>
    </row>
    <row r="1104" spans="1:29" ht="51.75" x14ac:dyDescent="0.25">
      <c r="A1104" s="2" t="s">
        <v>29</v>
      </c>
      <c r="B1104" s="2" t="s">
        <v>42</v>
      </c>
      <c r="C1104" s="2" t="s">
        <v>43</v>
      </c>
      <c r="D1104" s="2" t="s">
        <v>32</v>
      </c>
      <c r="E1104" s="2" t="s">
        <v>2444</v>
      </c>
      <c r="F1104" s="2" t="s">
        <v>2445</v>
      </c>
      <c r="G1104" s="2">
        <v>3660000</v>
      </c>
      <c r="H1104" s="2">
        <v>1</v>
      </c>
      <c r="I1104" s="3">
        <v>46203</v>
      </c>
      <c r="J1104" s="4"/>
      <c r="K1104" s="2">
        <v>4790060</v>
      </c>
      <c r="L1104" s="2">
        <v>73200</v>
      </c>
      <c r="M1104" s="2" t="s">
        <v>187</v>
      </c>
      <c r="N1104" s="5">
        <v>46203</v>
      </c>
      <c r="O1104" s="2" t="s">
        <v>2446</v>
      </c>
      <c r="P1104" s="2" t="s">
        <v>36</v>
      </c>
      <c r="Q1104" s="2" t="s">
        <v>209</v>
      </c>
      <c r="R1104" s="3">
        <v>46203</v>
      </c>
      <c r="S1104" s="2" t="s">
        <v>51</v>
      </c>
      <c r="T1104" s="2" t="s">
        <v>210</v>
      </c>
      <c r="U1104" s="2" t="s">
        <v>146</v>
      </c>
      <c r="V1104" s="2">
        <v>0</v>
      </c>
      <c r="W1104" s="2" t="s">
        <v>501</v>
      </c>
      <c r="X1104" s="2">
        <v>2026</v>
      </c>
      <c r="Y1104" s="2" t="s">
        <v>40</v>
      </c>
      <c r="Z1104" s="4"/>
      <c r="AA1104" s="3">
        <v>46203</v>
      </c>
      <c r="AB1104" s="2" t="s">
        <v>187</v>
      </c>
      <c r="AC1104" s="2">
        <v>475942</v>
      </c>
    </row>
    <row r="1105" spans="1:29" ht="39" x14ac:dyDescent="0.25">
      <c r="A1105" s="2" t="s">
        <v>29</v>
      </c>
      <c r="B1105" s="2" t="s">
        <v>42</v>
      </c>
      <c r="C1105" s="2" t="s">
        <v>43</v>
      </c>
      <c r="D1105" s="2" t="s">
        <v>32</v>
      </c>
      <c r="E1105" s="2" t="s">
        <v>2444</v>
      </c>
      <c r="F1105" s="2" t="s">
        <v>41</v>
      </c>
      <c r="G1105" s="2">
        <v>1000</v>
      </c>
      <c r="H1105" s="2">
        <v>1</v>
      </c>
      <c r="I1105" s="3">
        <v>46203</v>
      </c>
      <c r="J1105" s="4"/>
      <c r="K1105" s="2">
        <v>4790060</v>
      </c>
      <c r="L1105" s="2">
        <v>73200</v>
      </c>
      <c r="M1105" s="2" t="s">
        <v>187</v>
      </c>
      <c r="N1105" s="5">
        <v>46203</v>
      </c>
      <c r="O1105" s="2" t="s">
        <v>2446</v>
      </c>
      <c r="P1105" s="2" t="s">
        <v>36</v>
      </c>
      <c r="Q1105" s="2" t="s">
        <v>209</v>
      </c>
      <c r="R1105" s="3">
        <v>46203</v>
      </c>
      <c r="S1105" s="2" t="s">
        <v>51</v>
      </c>
      <c r="T1105" s="2" t="s">
        <v>210</v>
      </c>
      <c r="U1105" s="2" t="s">
        <v>146</v>
      </c>
      <c r="V1105" s="2">
        <v>0</v>
      </c>
      <c r="W1105" s="2" t="s">
        <v>501</v>
      </c>
      <c r="X1105" s="2">
        <v>2026</v>
      </c>
      <c r="Y1105" s="2" t="s">
        <v>40</v>
      </c>
      <c r="Z1105" s="4"/>
      <c r="AA1105" s="3">
        <v>46203</v>
      </c>
      <c r="AB1105" s="2" t="s">
        <v>187</v>
      </c>
      <c r="AC1105" s="2">
        <v>475942</v>
      </c>
    </row>
    <row r="1106" spans="1:29" ht="64.5" x14ac:dyDescent="0.25">
      <c r="A1106" s="2" t="s">
        <v>29</v>
      </c>
      <c r="B1106" s="2" t="s">
        <v>42</v>
      </c>
      <c r="C1106" s="2" t="s">
        <v>43</v>
      </c>
      <c r="D1106" s="2" t="s">
        <v>32</v>
      </c>
      <c r="E1106" s="2" t="s">
        <v>2447</v>
      </c>
      <c r="F1106" s="2" t="s">
        <v>2448</v>
      </c>
      <c r="G1106" s="2">
        <v>2470000</v>
      </c>
      <c r="H1106" s="2">
        <v>1</v>
      </c>
      <c r="I1106" s="3">
        <v>46203</v>
      </c>
      <c r="J1106" s="4"/>
      <c r="K1106" s="2">
        <v>4789911</v>
      </c>
      <c r="L1106" s="2">
        <v>30000</v>
      </c>
      <c r="M1106" s="2" t="s">
        <v>235</v>
      </c>
      <c r="N1106" s="5">
        <v>46199</v>
      </c>
      <c r="O1106" s="2" t="s">
        <v>2449</v>
      </c>
      <c r="P1106" s="2" t="s">
        <v>36</v>
      </c>
      <c r="Q1106" s="2" t="s">
        <v>2450</v>
      </c>
      <c r="R1106" s="3">
        <v>46203</v>
      </c>
      <c r="S1106" s="2" t="s">
        <v>38</v>
      </c>
      <c r="T1106" s="2" t="s">
        <v>601</v>
      </c>
      <c r="U1106" s="2" t="s">
        <v>2451</v>
      </c>
      <c r="V1106" s="2" t="s">
        <v>2452</v>
      </c>
      <c r="W1106" s="2" t="s">
        <v>2453</v>
      </c>
      <c r="X1106" s="2">
        <v>2025</v>
      </c>
      <c r="Y1106" s="2" t="s">
        <v>40</v>
      </c>
      <c r="Z1106" s="4"/>
      <c r="AA1106" s="3">
        <v>46203</v>
      </c>
      <c r="AB1106" s="2" t="s">
        <v>235</v>
      </c>
      <c r="AC1106" s="2">
        <v>475926</v>
      </c>
    </row>
    <row r="1107" spans="1:29" ht="39" x14ac:dyDescent="0.25">
      <c r="A1107" s="2" t="s">
        <v>29</v>
      </c>
      <c r="B1107" s="2" t="s">
        <v>42</v>
      </c>
      <c r="C1107" s="2" t="s">
        <v>43</v>
      </c>
      <c r="D1107" s="2" t="s">
        <v>32</v>
      </c>
      <c r="E1107" s="2" t="s">
        <v>2447</v>
      </c>
      <c r="F1107" s="2" t="s">
        <v>41</v>
      </c>
      <c r="G1107" s="2">
        <v>1000</v>
      </c>
      <c r="H1107" s="2">
        <v>1</v>
      </c>
      <c r="I1107" s="3">
        <v>46203</v>
      </c>
      <c r="J1107" s="4"/>
      <c r="K1107" s="2">
        <v>4789911</v>
      </c>
      <c r="L1107" s="2">
        <v>30000</v>
      </c>
      <c r="M1107" s="2" t="s">
        <v>235</v>
      </c>
      <c r="N1107" s="5">
        <v>46199</v>
      </c>
      <c r="O1107" s="2" t="s">
        <v>2449</v>
      </c>
      <c r="P1107" s="2" t="s">
        <v>36</v>
      </c>
      <c r="Q1107" s="2" t="s">
        <v>2450</v>
      </c>
      <c r="R1107" s="3">
        <v>46203</v>
      </c>
      <c r="S1107" s="2" t="s">
        <v>38</v>
      </c>
      <c r="T1107" s="2" t="s">
        <v>601</v>
      </c>
      <c r="U1107" s="2" t="s">
        <v>2451</v>
      </c>
      <c r="V1107" s="2" t="s">
        <v>2452</v>
      </c>
      <c r="W1107" s="2" t="s">
        <v>2453</v>
      </c>
      <c r="X1107" s="2">
        <v>2025</v>
      </c>
      <c r="Y1107" s="2" t="s">
        <v>40</v>
      </c>
      <c r="Z1107" s="4"/>
      <c r="AA1107" s="3">
        <v>46203</v>
      </c>
      <c r="AB1107" s="2" t="s">
        <v>235</v>
      </c>
      <c r="AC1107" s="2">
        <v>475926</v>
      </c>
    </row>
    <row r="1108" spans="1:29" ht="51.75" x14ac:dyDescent="0.25">
      <c r="A1108" s="2" t="s">
        <v>29</v>
      </c>
      <c r="B1108" s="2" t="s">
        <v>30</v>
      </c>
      <c r="C1108" s="2" t="s">
        <v>31</v>
      </c>
      <c r="D1108" s="2" t="s">
        <v>32</v>
      </c>
      <c r="E1108" s="2" t="s">
        <v>2454</v>
      </c>
      <c r="F1108" s="2" t="s">
        <v>2455</v>
      </c>
      <c r="G1108" s="2">
        <v>4170000</v>
      </c>
      <c r="H1108" s="2">
        <v>1</v>
      </c>
      <c r="I1108" s="3">
        <v>46211</v>
      </c>
      <c r="J1108" s="4"/>
      <c r="K1108" s="2">
        <v>4789996</v>
      </c>
      <c r="L1108" s="2">
        <v>0</v>
      </c>
      <c r="M1108" s="2" t="s">
        <v>47</v>
      </c>
      <c r="N1108" s="4"/>
      <c r="O1108" s="4"/>
      <c r="P1108" s="2" t="s">
        <v>36</v>
      </c>
      <c r="Q1108" s="2" t="s">
        <v>1046</v>
      </c>
      <c r="R1108" s="4"/>
      <c r="S1108" s="2" t="s">
        <v>51</v>
      </c>
      <c r="T1108" s="4"/>
      <c r="U1108" s="4"/>
      <c r="V1108" s="4"/>
      <c r="W1108" s="2" t="s">
        <v>2456</v>
      </c>
      <c r="X1108" s="2">
        <v>2026</v>
      </c>
      <c r="Y1108" s="2" t="s">
        <v>40</v>
      </c>
      <c r="Z1108" s="4"/>
      <c r="AA1108" s="3">
        <v>46203</v>
      </c>
      <c r="AB1108" s="2" t="s">
        <v>47</v>
      </c>
      <c r="AC1108" s="2">
        <v>475882</v>
      </c>
    </row>
    <row r="1109" spans="1:29" ht="51.75" x14ac:dyDescent="0.25">
      <c r="A1109" s="2" t="s">
        <v>29</v>
      </c>
      <c r="B1109" s="2" t="s">
        <v>30</v>
      </c>
      <c r="C1109" s="2" t="s">
        <v>31</v>
      </c>
      <c r="D1109" s="2" t="s">
        <v>32</v>
      </c>
      <c r="E1109" s="2" t="s">
        <v>2454</v>
      </c>
      <c r="F1109" s="2" t="s">
        <v>41</v>
      </c>
      <c r="G1109" s="2">
        <v>1000</v>
      </c>
      <c r="H1109" s="2">
        <v>1</v>
      </c>
      <c r="I1109" s="3">
        <v>46211</v>
      </c>
      <c r="J1109" s="4"/>
      <c r="K1109" s="2">
        <v>4789996</v>
      </c>
      <c r="L1109" s="2">
        <v>0</v>
      </c>
      <c r="M1109" s="2" t="s">
        <v>47</v>
      </c>
      <c r="N1109" s="4"/>
      <c r="O1109" s="4"/>
      <c r="P1109" s="2" t="s">
        <v>36</v>
      </c>
      <c r="Q1109" s="2" t="s">
        <v>1046</v>
      </c>
      <c r="R1109" s="4"/>
      <c r="S1109" s="2" t="s">
        <v>51</v>
      </c>
      <c r="T1109" s="4"/>
      <c r="U1109" s="4"/>
      <c r="V1109" s="4"/>
      <c r="W1109" s="2" t="s">
        <v>2456</v>
      </c>
      <c r="X1109" s="2">
        <v>2026</v>
      </c>
      <c r="Y1109" s="2" t="s">
        <v>40</v>
      </c>
      <c r="Z1109" s="4"/>
      <c r="AA1109" s="3">
        <v>46203</v>
      </c>
      <c r="AB1109" s="2" t="s">
        <v>47</v>
      </c>
      <c r="AC1109" s="2">
        <v>475882</v>
      </c>
    </row>
    <row r="1110" spans="1:29" ht="64.5" x14ac:dyDescent="0.25">
      <c r="A1110" s="2" t="s">
        <v>29</v>
      </c>
      <c r="B1110" s="2" t="s">
        <v>42</v>
      </c>
      <c r="C1110" s="2" t="s">
        <v>43</v>
      </c>
      <c r="D1110" s="2" t="s">
        <v>32</v>
      </c>
      <c r="E1110" s="2" t="s">
        <v>2457</v>
      </c>
      <c r="F1110" s="2" t="s">
        <v>2458</v>
      </c>
      <c r="G1110" s="2">
        <v>2520000</v>
      </c>
      <c r="H1110" s="2">
        <v>1</v>
      </c>
      <c r="I1110" s="3">
        <v>46203</v>
      </c>
      <c r="J1110" s="4"/>
      <c r="K1110" s="2">
        <v>4789358</v>
      </c>
      <c r="L1110" s="2">
        <v>50400</v>
      </c>
      <c r="M1110" s="2" t="s">
        <v>103</v>
      </c>
      <c r="N1110" s="5">
        <v>46203</v>
      </c>
      <c r="O1110" s="2" t="s">
        <v>2459</v>
      </c>
      <c r="P1110" s="2" t="s">
        <v>36</v>
      </c>
      <c r="Q1110" s="2" t="s">
        <v>577</v>
      </c>
      <c r="R1110" s="3">
        <v>46203</v>
      </c>
      <c r="S1110" s="2" t="s">
        <v>38</v>
      </c>
      <c r="T1110" s="2" t="s">
        <v>52</v>
      </c>
      <c r="U1110" s="2">
        <v>0</v>
      </c>
      <c r="V1110" s="2">
        <v>0</v>
      </c>
      <c r="W1110" s="2" t="s">
        <v>579</v>
      </c>
      <c r="X1110" s="2">
        <v>2026</v>
      </c>
      <c r="Y1110" s="2" t="s">
        <v>40</v>
      </c>
      <c r="Z1110" s="4"/>
      <c r="AA1110" s="3">
        <v>46203</v>
      </c>
      <c r="AB1110" s="2" t="s">
        <v>103</v>
      </c>
      <c r="AC1110" s="2">
        <v>475846</v>
      </c>
    </row>
    <row r="1111" spans="1:29" ht="51.75" x14ac:dyDescent="0.25">
      <c r="A1111" s="2" t="s">
        <v>29</v>
      </c>
      <c r="B1111" s="2" t="s">
        <v>42</v>
      </c>
      <c r="C1111" s="2" t="s">
        <v>43</v>
      </c>
      <c r="D1111" s="2" t="s">
        <v>32</v>
      </c>
      <c r="E1111" s="2" t="s">
        <v>2457</v>
      </c>
      <c r="F1111" s="2" t="s">
        <v>41</v>
      </c>
      <c r="G1111" s="2">
        <v>1000</v>
      </c>
      <c r="H1111" s="2">
        <v>1</v>
      </c>
      <c r="I1111" s="3">
        <v>46203</v>
      </c>
      <c r="J1111" s="4"/>
      <c r="K1111" s="2">
        <v>4789358</v>
      </c>
      <c r="L1111" s="2">
        <v>50400</v>
      </c>
      <c r="M1111" s="2" t="s">
        <v>103</v>
      </c>
      <c r="N1111" s="5">
        <v>46203</v>
      </c>
      <c r="O1111" s="2" t="s">
        <v>2459</v>
      </c>
      <c r="P1111" s="2" t="s">
        <v>36</v>
      </c>
      <c r="Q1111" s="2" t="s">
        <v>577</v>
      </c>
      <c r="R1111" s="3">
        <v>46203</v>
      </c>
      <c r="S1111" s="2" t="s">
        <v>38</v>
      </c>
      <c r="T1111" s="2" t="s">
        <v>52</v>
      </c>
      <c r="U1111" s="2">
        <v>0</v>
      </c>
      <c r="V1111" s="2">
        <v>0</v>
      </c>
      <c r="W1111" s="2" t="s">
        <v>579</v>
      </c>
      <c r="X1111" s="2">
        <v>2026</v>
      </c>
      <c r="Y1111" s="2" t="s">
        <v>40</v>
      </c>
      <c r="Z1111" s="4"/>
      <c r="AA1111" s="3">
        <v>46203</v>
      </c>
      <c r="AB1111" s="2" t="s">
        <v>103</v>
      </c>
      <c r="AC1111" s="2">
        <v>475846</v>
      </c>
    </row>
    <row r="1112" spans="1:29" ht="64.5" x14ac:dyDescent="0.25">
      <c r="A1112" s="2" t="s">
        <v>29</v>
      </c>
      <c r="B1112" s="2" t="s">
        <v>42</v>
      </c>
      <c r="C1112" s="2" t="s">
        <v>43</v>
      </c>
      <c r="D1112" s="2" t="s">
        <v>44</v>
      </c>
      <c r="E1112" s="2" t="s">
        <v>2460</v>
      </c>
      <c r="F1112" s="2" t="s">
        <v>2461</v>
      </c>
      <c r="G1112" s="2">
        <v>1970000</v>
      </c>
      <c r="H1112" s="2">
        <v>1</v>
      </c>
      <c r="I1112" s="3">
        <v>46203</v>
      </c>
      <c r="J1112" s="4"/>
      <c r="K1112" s="2">
        <v>4789190</v>
      </c>
      <c r="L1112" s="2">
        <v>39400</v>
      </c>
      <c r="M1112" s="2" t="s">
        <v>143</v>
      </c>
      <c r="N1112" s="5">
        <v>46203</v>
      </c>
      <c r="O1112" s="2" t="s">
        <v>2462</v>
      </c>
      <c r="P1112" s="2" t="s">
        <v>189</v>
      </c>
      <c r="Q1112" s="2" t="s">
        <v>61</v>
      </c>
      <c r="R1112" s="3">
        <v>46203</v>
      </c>
      <c r="S1112" s="2" t="s">
        <v>145</v>
      </c>
      <c r="T1112" s="2" t="s">
        <v>63</v>
      </c>
      <c r="U1112" s="2">
        <v>0</v>
      </c>
      <c r="V1112" s="2">
        <v>0</v>
      </c>
      <c r="W1112" s="2" t="s">
        <v>64</v>
      </c>
      <c r="X1112" s="2">
        <v>2026</v>
      </c>
      <c r="Y1112" s="2" t="s">
        <v>55</v>
      </c>
      <c r="Z1112" s="4"/>
      <c r="AA1112" s="3">
        <v>46203</v>
      </c>
      <c r="AB1112" s="2" t="s">
        <v>143</v>
      </c>
      <c r="AC1112" s="2">
        <v>475838</v>
      </c>
    </row>
    <row r="1113" spans="1:29" ht="39" x14ac:dyDescent="0.25">
      <c r="A1113" s="2" t="s">
        <v>29</v>
      </c>
      <c r="B1113" s="2" t="s">
        <v>42</v>
      </c>
      <c r="C1113" s="2" t="s">
        <v>43</v>
      </c>
      <c r="D1113" s="2" t="s">
        <v>44</v>
      </c>
      <c r="E1113" s="2" t="s">
        <v>2460</v>
      </c>
      <c r="F1113" s="2" t="s">
        <v>41</v>
      </c>
      <c r="G1113" s="2">
        <v>1000</v>
      </c>
      <c r="H1113" s="2">
        <v>1</v>
      </c>
      <c r="I1113" s="3">
        <v>46203</v>
      </c>
      <c r="J1113" s="4"/>
      <c r="K1113" s="2">
        <v>4789190</v>
      </c>
      <c r="L1113" s="2">
        <v>39400</v>
      </c>
      <c r="M1113" s="2" t="s">
        <v>143</v>
      </c>
      <c r="N1113" s="5">
        <v>46203</v>
      </c>
      <c r="O1113" s="2" t="s">
        <v>2462</v>
      </c>
      <c r="P1113" s="2" t="s">
        <v>189</v>
      </c>
      <c r="Q1113" s="2" t="s">
        <v>61</v>
      </c>
      <c r="R1113" s="3">
        <v>46203</v>
      </c>
      <c r="S1113" s="2" t="s">
        <v>145</v>
      </c>
      <c r="T1113" s="2" t="s">
        <v>63</v>
      </c>
      <c r="U1113" s="2">
        <v>0</v>
      </c>
      <c r="V1113" s="2">
        <v>0</v>
      </c>
      <c r="W1113" s="2" t="s">
        <v>64</v>
      </c>
      <c r="X1113" s="2">
        <v>2026</v>
      </c>
      <c r="Y1113" s="2" t="s">
        <v>55</v>
      </c>
      <c r="Z1113" s="4"/>
      <c r="AA1113" s="3">
        <v>46203</v>
      </c>
      <c r="AB1113" s="2" t="s">
        <v>143</v>
      </c>
      <c r="AC1113" s="2">
        <v>475838</v>
      </c>
    </row>
    <row r="1114" spans="1:29" ht="64.5" x14ac:dyDescent="0.25">
      <c r="A1114" s="2" t="s">
        <v>29</v>
      </c>
      <c r="B1114" s="2" t="s">
        <v>42</v>
      </c>
      <c r="C1114" s="2" t="s">
        <v>43</v>
      </c>
      <c r="D1114" s="2" t="s">
        <v>32</v>
      </c>
      <c r="E1114" s="2" t="s">
        <v>2463</v>
      </c>
      <c r="F1114" s="2" t="s">
        <v>2464</v>
      </c>
      <c r="G1114" s="2">
        <v>2299000</v>
      </c>
      <c r="H1114" s="2">
        <v>1</v>
      </c>
      <c r="I1114" s="3">
        <v>46203</v>
      </c>
      <c r="J1114" s="4"/>
      <c r="K1114" s="2">
        <v>4789855</v>
      </c>
      <c r="L1114" s="2">
        <v>22990</v>
      </c>
      <c r="M1114" s="2" t="s">
        <v>94</v>
      </c>
      <c r="N1114" s="5">
        <v>46203</v>
      </c>
      <c r="O1114" s="2" t="s">
        <v>2465</v>
      </c>
      <c r="P1114" s="2" t="s">
        <v>36</v>
      </c>
      <c r="Q1114" s="2" t="s">
        <v>2466</v>
      </c>
      <c r="R1114" s="3">
        <v>46203</v>
      </c>
      <c r="S1114" s="2" t="s">
        <v>97</v>
      </c>
      <c r="T1114" s="2" t="s">
        <v>72</v>
      </c>
      <c r="U1114" s="2" t="s">
        <v>2467</v>
      </c>
      <c r="V1114" s="2" t="s">
        <v>2468</v>
      </c>
      <c r="W1114" s="2" t="s">
        <v>2469</v>
      </c>
      <c r="X1114" s="2">
        <v>2026</v>
      </c>
      <c r="Y1114" s="2" t="s">
        <v>40</v>
      </c>
      <c r="Z1114" s="4"/>
      <c r="AA1114" s="3">
        <v>46203</v>
      </c>
      <c r="AB1114" s="2" t="s">
        <v>94</v>
      </c>
      <c r="AC1114" s="2">
        <v>475814</v>
      </c>
    </row>
    <row r="1115" spans="1:29" ht="51.75" x14ac:dyDescent="0.25">
      <c r="A1115" s="2" t="s">
        <v>29</v>
      </c>
      <c r="B1115" s="2" t="s">
        <v>42</v>
      </c>
      <c r="C1115" s="2" t="s">
        <v>43</v>
      </c>
      <c r="D1115" s="2" t="s">
        <v>32</v>
      </c>
      <c r="E1115" s="2" t="s">
        <v>2463</v>
      </c>
      <c r="F1115" s="2" t="s">
        <v>41</v>
      </c>
      <c r="G1115" s="2">
        <v>1000</v>
      </c>
      <c r="H1115" s="2">
        <v>1</v>
      </c>
      <c r="I1115" s="3">
        <v>46203</v>
      </c>
      <c r="J1115" s="4"/>
      <c r="K1115" s="2">
        <v>4789855</v>
      </c>
      <c r="L1115" s="2">
        <v>22990</v>
      </c>
      <c r="M1115" s="2" t="s">
        <v>94</v>
      </c>
      <c r="N1115" s="5">
        <v>46203</v>
      </c>
      <c r="O1115" s="2" t="s">
        <v>2465</v>
      </c>
      <c r="P1115" s="2" t="s">
        <v>36</v>
      </c>
      <c r="Q1115" s="2" t="s">
        <v>2466</v>
      </c>
      <c r="R1115" s="3">
        <v>46203</v>
      </c>
      <c r="S1115" s="2" t="s">
        <v>97</v>
      </c>
      <c r="T1115" s="2" t="s">
        <v>72</v>
      </c>
      <c r="U1115" s="2" t="s">
        <v>2467</v>
      </c>
      <c r="V1115" s="2" t="s">
        <v>2468</v>
      </c>
      <c r="W1115" s="2" t="s">
        <v>2469</v>
      </c>
      <c r="X1115" s="2">
        <v>2026</v>
      </c>
      <c r="Y1115" s="2" t="s">
        <v>40</v>
      </c>
      <c r="Z1115" s="4"/>
      <c r="AA1115" s="3">
        <v>46203</v>
      </c>
      <c r="AB1115" s="2" t="s">
        <v>94</v>
      </c>
      <c r="AC1115" s="2">
        <v>475814</v>
      </c>
    </row>
    <row r="1116" spans="1:29" ht="64.5" x14ac:dyDescent="0.25">
      <c r="A1116" s="2" t="s">
        <v>29</v>
      </c>
      <c r="B1116" s="2" t="s">
        <v>42</v>
      </c>
      <c r="C1116" s="2" t="s">
        <v>43</v>
      </c>
      <c r="D1116" s="2" t="s">
        <v>67</v>
      </c>
      <c r="E1116" s="2" t="s">
        <v>2470</v>
      </c>
      <c r="F1116" s="2" t="s">
        <v>2471</v>
      </c>
      <c r="G1116" s="2">
        <v>2491000</v>
      </c>
      <c r="H1116" s="2">
        <v>1</v>
      </c>
      <c r="I1116" s="3">
        <v>46203</v>
      </c>
      <c r="J1116" s="4"/>
      <c r="K1116" s="2">
        <v>1593051</v>
      </c>
      <c r="L1116" s="2">
        <v>49820</v>
      </c>
      <c r="M1116" s="2" t="s">
        <v>2472</v>
      </c>
      <c r="N1116" s="5">
        <v>46203</v>
      </c>
      <c r="O1116" s="2" t="s">
        <v>2473</v>
      </c>
      <c r="P1116" s="2" t="s">
        <v>181</v>
      </c>
      <c r="Q1116" s="2">
        <v>0</v>
      </c>
      <c r="R1116" s="3">
        <v>46203</v>
      </c>
      <c r="S1116" s="2" t="s">
        <v>110</v>
      </c>
      <c r="T1116" s="2" t="s">
        <v>72</v>
      </c>
      <c r="U1116" s="2" t="s">
        <v>2474</v>
      </c>
      <c r="V1116" s="2">
        <v>0</v>
      </c>
      <c r="W1116" s="2" t="s">
        <v>2475</v>
      </c>
      <c r="X1116" s="2">
        <v>2025</v>
      </c>
      <c r="Y1116" s="2" t="s">
        <v>65</v>
      </c>
      <c r="Z1116" s="4"/>
      <c r="AA1116" s="4"/>
      <c r="AB1116" s="2" t="s">
        <v>2472</v>
      </c>
      <c r="AC1116" s="2">
        <v>475808</v>
      </c>
    </row>
    <row r="1117" spans="1:29" ht="51.75" x14ac:dyDescent="0.25">
      <c r="A1117" s="2" t="s">
        <v>29</v>
      </c>
      <c r="B1117" s="2" t="s">
        <v>42</v>
      </c>
      <c r="C1117" s="2" t="s">
        <v>31</v>
      </c>
      <c r="D1117" s="2" t="s">
        <v>32</v>
      </c>
      <c r="E1117" s="2" t="s">
        <v>2476</v>
      </c>
      <c r="F1117" s="2" t="s">
        <v>2477</v>
      </c>
      <c r="G1117" s="2">
        <v>3900000</v>
      </c>
      <c r="H1117" s="2">
        <v>1</v>
      </c>
      <c r="I1117" s="3">
        <v>46211</v>
      </c>
      <c r="J1117" s="4"/>
      <c r="K1117" s="2">
        <v>4790781</v>
      </c>
      <c r="L1117" s="2">
        <v>30000</v>
      </c>
      <c r="M1117" s="2" t="s">
        <v>126</v>
      </c>
      <c r="N1117" s="4"/>
      <c r="O1117" s="4"/>
      <c r="P1117" s="2" t="s">
        <v>36</v>
      </c>
      <c r="Q1117" s="2" t="s">
        <v>463</v>
      </c>
      <c r="R1117" s="4"/>
      <c r="S1117" s="2" t="s">
        <v>38</v>
      </c>
      <c r="T1117" s="4"/>
      <c r="U1117" s="4"/>
      <c r="V1117" s="2" t="s">
        <v>1392</v>
      </c>
      <c r="W1117" s="2" t="s">
        <v>1117</v>
      </c>
      <c r="X1117" s="2">
        <v>2026</v>
      </c>
      <c r="Y1117" s="2" t="s">
        <v>40</v>
      </c>
      <c r="Z1117" s="4"/>
      <c r="AA1117" s="3">
        <v>46204</v>
      </c>
      <c r="AB1117" s="2" t="s">
        <v>126</v>
      </c>
      <c r="AC1117" s="2">
        <v>475798</v>
      </c>
    </row>
    <row r="1118" spans="1:29" ht="51.75" x14ac:dyDescent="0.25">
      <c r="A1118" s="2" t="s">
        <v>29</v>
      </c>
      <c r="B1118" s="2" t="s">
        <v>42</v>
      </c>
      <c r="C1118" s="2" t="s">
        <v>31</v>
      </c>
      <c r="D1118" s="2" t="s">
        <v>32</v>
      </c>
      <c r="E1118" s="2" t="s">
        <v>2476</v>
      </c>
      <c r="F1118" s="2" t="s">
        <v>41</v>
      </c>
      <c r="G1118" s="2">
        <v>1000</v>
      </c>
      <c r="H1118" s="2">
        <v>1</v>
      </c>
      <c r="I1118" s="3">
        <v>46211</v>
      </c>
      <c r="J1118" s="4"/>
      <c r="K1118" s="2">
        <v>4790781</v>
      </c>
      <c r="L1118" s="2">
        <v>30000</v>
      </c>
      <c r="M1118" s="2" t="s">
        <v>126</v>
      </c>
      <c r="N1118" s="4"/>
      <c r="O1118" s="4"/>
      <c r="P1118" s="2" t="s">
        <v>36</v>
      </c>
      <c r="Q1118" s="2" t="s">
        <v>463</v>
      </c>
      <c r="R1118" s="4"/>
      <c r="S1118" s="2" t="s">
        <v>38</v>
      </c>
      <c r="T1118" s="4"/>
      <c r="U1118" s="4"/>
      <c r="V1118" s="2" t="s">
        <v>1392</v>
      </c>
      <c r="W1118" s="2" t="s">
        <v>1117</v>
      </c>
      <c r="X1118" s="2">
        <v>2026</v>
      </c>
      <c r="Y1118" s="2" t="s">
        <v>40</v>
      </c>
      <c r="Z1118" s="4"/>
      <c r="AA1118" s="3">
        <v>46204</v>
      </c>
      <c r="AB1118" s="2" t="s">
        <v>126</v>
      </c>
      <c r="AC1118" s="2">
        <v>475798</v>
      </c>
    </row>
    <row r="1119" spans="1:29" ht="102.75" x14ac:dyDescent="0.25">
      <c r="A1119" s="2" t="s">
        <v>29</v>
      </c>
      <c r="B1119" s="2" t="s">
        <v>42</v>
      </c>
      <c r="C1119" s="2" t="s">
        <v>43</v>
      </c>
      <c r="D1119" s="2" t="s">
        <v>32</v>
      </c>
      <c r="E1119" s="2" t="s">
        <v>2478</v>
      </c>
      <c r="F1119" s="2" t="s">
        <v>2479</v>
      </c>
      <c r="G1119" s="2">
        <v>2343000</v>
      </c>
      <c r="H1119" s="2">
        <v>1</v>
      </c>
      <c r="I1119" s="3">
        <v>46205</v>
      </c>
      <c r="J1119" s="4"/>
      <c r="K1119" s="2">
        <v>4788995</v>
      </c>
      <c r="L1119" s="2">
        <v>20000</v>
      </c>
      <c r="M1119" s="2" t="s">
        <v>35</v>
      </c>
      <c r="N1119" s="5">
        <v>46203</v>
      </c>
      <c r="O1119" s="2" t="s">
        <v>2480</v>
      </c>
      <c r="P1119" s="2" t="s">
        <v>36</v>
      </c>
      <c r="Q1119" s="2" t="s">
        <v>669</v>
      </c>
      <c r="R1119" s="3">
        <v>46203</v>
      </c>
      <c r="S1119" s="2" t="s">
        <v>38</v>
      </c>
      <c r="T1119" s="2" t="s">
        <v>670</v>
      </c>
      <c r="U1119" s="2" t="s">
        <v>723</v>
      </c>
      <c r="V1119" s="2" t="s">
        <v>2481</v>
      </c>
      <c r="W1119" s="2" t="s">
        <v>2482</v>
      </c>
      <c r="X1119" s="2">
        <v>2025</v>
      </c>
      <c r="Y1119" s="2" t="s">
        <v>40</v>
      </c>
      <c r="Z1119" s="4"/>
      <c r="AA1119" s="3">
        <v>46203</v>
      </c>
      <c r="AB1119" s="2" t="s">
        <v>35</v>
      </c>
      <c r="AC1119" s="2">
        <v>475792</v>
      </c>
    </row>
    <row r="1120" spans="1:29" ht="102.75" x14ac:dyDescent="0.25">
      <c r="A1120" s="2" t="s">
        <v>29</v>
      </c>
      <c r="B1120" s="2" t="s">
        <v>42</v>
      </c>
      <c r="C1120" s="2" t="s">
        <v>43</v>
      </c>
      <c r="D1120" s="2" t="s">
        <v>32</v>
      </c>
      <c r="E1120" s="2" t="s">
        <v>2478</v>
      </c>
      <c r="F1120" s="2" t="s">
        <v>41</v>
      </c>
      <c r="G1120" s="2">
        <v>1000</v>
      </c>
      <c r="H1120" s="2">
        <v>1</v>
      </c>
      <c r="I1120" s="3">
        <v>46205</v>
      </c>
      <c r="J1120" s="4"/>
      <c r="K1120" s="2">
        <v>4788995</v>
      </c>
      <c r="L1120" s="2">
        <v>20000</v>
      </c>
      <c r="M1120" s="2" t="s">
        <v>35</v>
      </c>
      <c r="N1120" s="5">
        <v>46203</v>
      </c>
      <c r="O1120" s="2" t="s">
        <v>2480</v>
      </c>
      <c r="P1120" s="2" t="s">
        <v>36</v>
      </c>
      <c r="Q1120" s="2" t="s">
        <v>669</v>
      </c>
      <c r="R1120" s="3">
        <v>46203</v>
      </c>
      <c r="S1120" s="2" t="s">
        <v>38</v>
      </c>
      <c r="T1120" s="2" t="s">
        <v>670</v>
      </c>
      <c r="U1120" s="2" t="s">
        <v>723</v>
      </c>
      <c r="V1120" s="2" t="s">
        <v>2481</v>
      </c>
      <c r="W1120" s="2" t="s">
        <v>2482</v>
      </c>
      <c r="X1120" s="2">
        <v>2025</v>
      </c>
      <c r="Y1120" s="2" t="s">
        <v>40</v>
      </c>
      <c r="Z1120" s="4"/>
      <c r="AA1120" s="3">
        <v>46203</v>
      </c>
      <c r="AB1120" s="2" t="s">
        <v>35</v>
      </c>
      <c r="AC1120" s="2">
        <v>475792</v>
      </c>
    </row>
    <row r="1121" spans="1:29" ht="115.5" x14ac:dyDescent="0.25">
      <c r="A1121" s="2" t="s">
        <v>29</v>
      </c>
      <c r="B1121" s="2" t="s">
        <v>30</v>
      </c>
      <c r="C1121" s="2" t="s">
        <v>2229</v>
      </c>
      <c r="D1121" s="2" t="s">
        <v>219</v>
      </c>
      <c r="E1121" s="2" t="s">
        <v>2483</v>
      </c>
      <c r="F1121" s="2" t="s">
        <v>56</v>
      </c>
      <c r="G1121" s="2">
        <v>857000</v>
      </c>
      <c r="H1121" s="2">
        <v>1</v>
      </c>
      <c r="I1121" s="3">
        <v>46211</v>
      </c>
      <c r="J1121" s="4"/>
      <c r="K1121" s="2">
        <v>1967552</v>
      </c>
      <c r="L1121" s="2">
        <v>0</v>
      </c>
      <c r="M1121" s="2" t="s">
        <v>256</v>
      </c>
      <c r="N1121" s="4"/>
      <c r="O1121" s="4"/>
      <c r="P1121" s="2" t="s">
        <v>49</v>
      </c>
      <c r="Q1121" s="4"/>
      <c r="R1121" s="4"/>
      <c r="S1121" s="2" t="s">
        <v>51</v>
      </c>
      <c r="T1121" s="4"/>
      <c r="U1121" s="4"/>
      <c r="V1121" s="4"/>
      <c r="W1121" s="2" t="s">
        <v>2484</v>
      </c>
      <c r="X1121" s="2">
        <v>2026</v>
      </c>
      <c r="Y1121" s="2" t="s">
        <v>65</v>
      </c>
      <c r="Z1121" s="4"/>
      <c r="AA1121" s="4"/>
      <c r="AB1121" s="2" t="s">
        <v>256</v>
      </c>
      <c r="AC1121" s="2">
        <v>475786</v>
      </c>
    </row>
    <row r="1122" spans="1:29" ht="115.5" x14ac:dyDescent="0.25">
      <c r="A1122" s="2" t="s">
        <v>29</v>
      </c>
      <c r="B1122" s="2" t="s">
        <v>30</v>
      </c>
      <c r="C1122" s="2" t="s">
        <v>2229</v>
      </c>
      <c r="D1122" s="2" t="s">
        <v>219</v>
      </c>
      <c r="E1122" s="2" t="s">
        <v>2483</v>
      </c>
      <c r="F1122" s="2" t="s">
        <v>2485</v>
      </c>
      <c r="G1122" s="2">
        <v>957000</v>
      </c>
      <c r="H1122" s="2">
        <v>1</v>
      </c>
      <c r="I1122" s="3">
        <v>46211</v>
      </c>
      <c r="J1122" s="4"/>
      <c r="K1122" s="2">
        <v>1967552</v>
      </c>
      <c r="L1122" s="2">
        <v>0</v>
      </c>
      <c r="M1122" s="2" t="s">
        <v>256</v>
      </c>
      <c r="N1122" s="4"/>
      <c r="O1122" s="4"/>
      <c r="P1122" s="2" t="s">
        <v>49</v>
      </c>
      <c r="Q1122" s="4"/>
      <c r="R1122" s="4"/>
      <c r="S1122" s="2" t="s">
        <v>51</v>
      </c>
      <c r="T1122" s="4"/>
      <c r="U1122" s="4"/>
      <c r="V1122" s="4"/>
      <c r="W1122" s="2" t="s">
        <v>2484</v>
      </c>
      <c r="X1122" s="2">
        <v>2026</v>
      </c>
      <c r="Y1122" s="2" t="s">
        <v>65</v>
      </c>
      <c r="Z1122" s="4"/>
      <c r="AA1122" s="4"/>
      <c r="AB1122" s="2" t="s">
        <v>256</v>
      </c>
      <c r="AC1122" s="2">
        <v>475786</v>
      </c>
    </row>
    <row r="1123" spans="1:29" ht="64.5" x14ac:dyDescent="0.25">
      <c r="A1123" s="2" t="s">
        <v>29</v>
      </c>
      <c r="B1123" s="2" t="s">
        <v>42</v>
      </c>
      <c r="C1123" s="2" t="s">
        <v>43</v>
      </c>
      <c r="D1123" s="2" t="s">
        <v>32</v>
      </c>
      <c r="E1123" s="2" t="s">
        <v>2486</v>
      </c>
      <c r="F1123" s="2" t="s">
        <v>2487</v>
      </c>
      <c r="G1123" s="2">
        <v>2100000</v>
      </c>
      <c r="H1123" s="2">
        <v>1</v>
      </c>
      <c r="I1123" s="3">
        <v>46209</v>
      </c>
      <c r="J1123" s="4"/>
      <c r="K1123" s="2">
        <v>4789152</v>
      </c>
      <c r="L1123" s="2">
        <v>21000</v>
      </c>
      <c r="M1123" s="2" t="s">
        <v>469</v>
      </c>
      <c r="N1123" s="5">
        <v>46203</v>
      </c>
      <c r="O1123" s="2" t="s">
        <v>2488</v>
      </c>
      <c r="P1123" s="2" t="s">
        <v>36</v>
      </c>
      <c r="Q1123" s="2" t="s">
        <v>61</v>
      </c>
      <c r="R1123" s="3">
        <v>46203</v>
      </c>
      <c r="S1123" s="2" t="s">
        <v>472</v>
      </c>
      <c r="T1123" s="2" t="s">
        <v>63</v>
      </c>
      <c r="U1123" s="2">
        <v>0</v>
      </c>
      <c r="V1123" s="2" t="s">
        <v>2401</v>
      </c>
      <c r="W1123" s="2" t="s">
        <v>1243</v>
      </c>
      <c r="X1123" s="2">
        <v>2026</v>
      </c>
      <c r="Y1123" s="2" t="s">
        <v>40</v>
      </c>
      <c r="Z1123" s="4"/>
      <c r="AA1123" s="3">
        <v>46203</v>
      </c>
      <c r="AB1123" s="2" t="s">
        <v>469</v>
      </c>
      <c r="AC1123" s="2">
        <v>475778</v>
      </c>
    </row>
    <row r="1124" spans="1:29" ht="64.5" x14ac:dyDescent="0.25">
      <c r="A1124" s="2" t="s">
        <v>29</v>
      </c>
      <c r="B1124" s="2" t="s">
        <v>42</v>
      </c>
      <c r="C1124" s="2" t="s">
        <v>43</v>
      </c>
      <c r="D1124" s="2" t="s">
        <v>32</v>
      </c>
      <c r="E1124" s="2" t="s">
        <v>2486</v>
      </c>
      <c r="F1124" s="2" t="s">
        <v>41</v>
      </c>
      <c r="G1124" s="2">
        <v>1000</v>
      </c>
      <c r="H1124" s="2">
        <v>1</v>
      </c>
      <c r="I1124" s="3">
        <v>46209</v>
      </c>
      <c r="J1124" s="4"/>
      <c r="K1124" s="2">
        <v>4789152</v>
      </c>
      <c r="L1124" s="2">
        <v>21000</v>
      </c>
      <c r="M1124" s="2" t="s">
        <v>469</v>
      </c>
      <c r="N1124" s="5">
        <v>46203</v>
      </c>
      <c r="O1124" s="2" t="s">
        <v>2488</v>
      </c>
      <c r="P1124" s="2" t="s">
        <v>36</v>
      </c>
      <c r="Q1124" s="2" t="s">
        <v>61</v>
      </c>
      <c r="R1124" s="3">
        <v>46203</v>
      </c>
      <c r="S1124" s="2" t="s">
        <v>472</v>
      </c>
      <c r="T1124" s="2" t="s">
        <v>63</v>
      </c>
      <c r="U1124" s="2">
        <v>0</v>
      </c>
      <c r="V1124" s="2" t="s">
        <v>2401</v>
      </c>
      <c r="W1124" s="2" t="s">
        <v>1243</v>
      </c>
      <c r="X1124" s="2">
        <v>2026</v>
      </c>
      <c r="Y1124" s="2" t="s">
        <v>40</v>
      </c>
      <c r="Z1124" s="4"/>
      <c r="AA1124" s="3">
        <v>46203</v>
      </c>
      <c r="AB1124" s="2" t="s">
        <v>469</v>
      </c>
      <c r="AC1124" s="2">
        <v>475778</v>
      </c>
    </row>
    <row r="1125" spans="1:29" ht="102.75" x14ac:dyDescent="0.25">
      <c r="A1125" s="2" t="s">
        <v>29</v>
      </c>
      <c r="B1125" s="2" t="s">
        <v>42</v>
      </c>
      <c r="C1125" s="2" t="s">
        <v>43</v>
      </c>
      <c r="D1125" s="2" t="s">
        <v>32</v>
      </c>
      <c r="E1125" s="2" t="s">
        <v>2489</v>
      </c>
      <c r="F1125" s="2" t="s">
        <v>41</v>
      </c>
      <c r="G1125" s="2">
        <v>1000</v>
      </c>
      <c r="H1125" s="2">
        <v>1</v>
      </c>
      <c r="I1125" s="3">
        <v>46203</v>
      </c>
      <c r="J1125" s="4"/>
      <c r="K1125" s="2">
        <v>4790090</v>
      </c>
      <c r="L1125" s="2">
        <v>20000</v>
      </c>
      <c r="M1125" s="2" t="s">
        <v>35</v>
      </c>
      <c r="N1125" s="5">
        <v>46203</v>
      </c>
      <c r="O1125" s="2" t="s">
        <v>2490</v>
      </c>
      <c r="P1125" s="2" t="s">
        <v>36</v>
      </c>
      <c r="Q1125" s="2" t="s">
        <v>1710</v>
      </c>
      <c r="R1125" s="3">
        <v>46204</v>
      </c>
      <c r="S1125" s="2" t="s">
        <v>38</v>
      </c>
      <c r="T1125" s="2" t="s">
        <v>1711</v>
      </c>
      <c r="U1125" s="2" t="s">
        <v>73</v>
      </c>
      <c r="V1125" s="2" t="s">
        <v>2491</v>
      </c>
      <c r="W1125" s="2" t="s">
        <v>2492</v>
      </c>
      <c r="X1125" s="2">
        <v>2025</v>
      </c>
      <c r="Y1125" s="2" t="s">
        <v>40</v>
      </c>
      <c r="Z1125" s="4"/>
      <c r="AA1125" s="3">
        <v>46203</v>
      </c>
      <c r="AB1125" s="2" t="s">
        <v>35</v>
      </c>
      <c r="AC1125" s="2">
        <v>475760</v>
      </c>
    </row>
    <row r="1126" spans="1:29" ht="102.75" x14ac:dyDescent="0.25">
      <c r="A1126" s="2" t="s">
        <v>29</v>
      </c>
      <c r="B1126" s="2" t="s">
        <v>42</v>
      </c>
      <c r="C1126" s="2" t="s">
        <v>43</v>
      </c>
      <c r="D1126" s="2" t="s">
        <v>32</v>
      </c>
      <c r="E1126" s="2" t="s">
        <v>2489</v>
      </c>
      <c r="F1126" s="2" t="s">
        <v>2493</v>
      </c>
      <c r="G1126" s="2">
        <v>3310000</v>
      </c>
      <c r="H1126" s="2">
        <v>1</v>
      </c>
      <c r="I1126" s="3">
        <v>46203</v>
      </c>
      <c r="J1126" s="4"/>
      <c r="K1126" s="2">
        <v>4790090</v>
      </c>
      <c r="L1126" s="2">
        <v>20000</v>
      </c>
      <c r="M1126" s="2" t="s">
        <v>35</v>
      </c>
      <c r="N1126" s="5">
        <v>46203</v>
      </c>
      <c r="O1126" s="2" t="s">
        <v>2490</v>
      </c>
      <c r="P1126" s="2" t="s">
        <v>36</v>
      </c>
      <c r="Q1126" s="2" t="s">
        <v>1710</v>
      </c>
      <c r="R1126" s="3">
        <v>46204</v>
      </c>
      <c r="S1126" s="2" t="s">
        <v>38</v>
      </c>
      <c r="T1126" s="2" t="s">
        <v>1711</v>
      </c>
      <c r="U1126" s="2" t="s">
        <v>73</v>
      </c>
      <c r="V1126" s="2" t="s">
        <v>2491</v>
      </c>
      <c r="W1126" s="2" t="s">
        <v>2492</v>
      </c>
      <c r="X1126" s="2">
        <v>2025</v>
      </c>
      <c r="Y1126" s="2" t="s">
        <v>40</v>
      </c>
      <c r="Z1126" s="4"/>
      <c r="AA1126" s="3">
        <v>46203</v>
      </c>
      <c r="AB1126" s="2" t="s">
        <v>35</v>
      </c>
      <c r="AC1126" s="2">
        <v>475760</v>
      </c>
    </row>
    <row r="1127" spans="1:29" ht="51.75" x14ac:dyDescent="0.25">
      <c r="A1127" s="2" t="s">
        <v>29</v>
      </c>
      <c r="B1127" s="2" t="s">
        <v>42</v>
      </c>
      <c r="C1127" s="2" t="s">
        <v>43</v>
      </c>
      <c r="D1127" s="2" t="s">
        <v>32</v>
      </c>
      <c r="E1127" s="2" t="s">
        <v>2494</v>
      </c>
      <c r="F1127" s="2" t="s">
        <v>2495</v>
      </c>
      <c r="G1127" s="2">
        <v>3600000</v>
      </c>
      <c r="H1127" s="2">
        <v>1</v>
      </c>
      <c r="I1127" s="3">
        <v>46203</v>
      </c>
      <c r="J1127" s="4"/>
      <c r="K1127" s="2">
        <v>4788755</v>
      </c>
      <c r="L1127" s="2">
        <v>30000</v>
      </c>
      <c r="M1127" s="2" t="s">
        <v>249</v>
      </c>
      <c r="N1127" s="5">
        <v>46203</v>
      </c>
      <c r="O1127" s="2" t="s">
        <v>2496</v>
      </c>
      <c r="P1127" s="2" t="s">
        <v>36</v>
      </c>
      <c r="Q1127" s="2" t="s">
        <v>1461</v>
      </c>
      <c r="R1127" s="3">
        <v>46203</v>
      </c>
      <c r="S1127" s="2" t="s">
        <v>251</v>
      </c>
      <c r="T1127" s="2" t="s">
        <v>1462</v>
      </c>
      <c r="U1127" s="2">
        <v>0</v>
      </c>
      <c r="V1127" s="2" t="s">
        <v>237</v>
      </c>
      <c r="W1127" s="2" t="s">
        <v>1636</v>
      </c>
      <c r="X1127" s="2">
        <v>2025</v>
      </c>
      <c r="Y1127" s="2" t="s">
        <v>40</v>
      </c>
      <c r="Z1127" s="4"/>
      <c r="AA1127" s="3">
        <v>46203</v>
      </c>
      <c r="AB1127" s="2" t="s">
        <v>249</v>
      </c>
      <c r="AC1127" s="2">
        <v>475752</v>
      </c>
    </row>
    <row r="1128" spans="1:29" ht="51.75" x14ac:dyDescent="0.25">
      <c r="A1128" s="2" t="s">
        <v>29</v>
      </c>
      <c r="B1128" s="2" t="s">
        <v>42</v>
      </c>
      <c r="C1128" s="2" t="s">
        <v>43</v>
      </c>
      <c r="D1128" s="2" t="s">
        <v>32</v>
      </c>
      <c r="E1128" s="2" t="s">
        <v>2494</v>
      </c>
      <c r="F1128" s="2" t="s">
        <v>41</v>
      </c>
      <c r="G1128" s="2">
        <v>1000</v>
      </c>
      <c r="H1128" s="2">
        <v>1</v>
      </c>
      <c r="I1128" s="3">
        <v>46203</v>
      </c>
      <c r="J1128" s="4"/>
      <c r="K1128" s="2">
        <v>4788755</v>
      </c>
      <c r="L1128" s="2">
        <v>30000</v>
      </c>
      <c r="M1128" s="2" t="s">
        <v>249</v>
      </c>
      <c r="N1128" s="5">
        <v>46203</v>
      </c>
      <c r="O1128" s="2" t="s">
        <v>2496</v>
      </c>
      <c r="P1128" s="2" t="s">
        <v>36</v>
      </c>
      <c r="Q1128" s="2" t="s">
        <v>1461</v>
      </c>
      <c r="R1128" s="3">
        <v>46203</v>
      </c>
      <c r="S1128" s="2" t="s">
        <v>251</v>
      </c>
      <c r="T1128" s="2" t="s">
        <v>1462</v>
      </c>
      <c r="U1128" s="2">
        <v>0</v>
      </c>
      <c r="V1128" s="2" t="s">
        <v>237</v>
      </c>
      <c r="W1128" s="2" t="s">
        <v>1636</v>
      </c>
      <c r="X1128" s="2">
        <v>2025</v>
      </c>
      <c r="Y1128" s="2" t="s">
        <v>40</v>
      </c>
      <c r="Z1128" s="4"/>
      <c r="AA1128" s="3">
        <v>46203</v>
      </c>
      <c r="AB1128" s="2" t="s">
        <v>249</v>
      </c>
      <c r="AC1128" s="2">
        <v>475752</v>
      </c>
    </row>
    <row r="1129" spans="1:29" ht="102.75" x14ac:dyDescent="0.25">
      <c r="A1129" s="2" t="s">
        <v>29</v>
      </c>
      <c r="B1129" s="2" t="s">
        <v>42</v>
      </c>
      <c r="C1129" s="2" t="s">
        <v>43</v>
      </c>
      <c r="D1129" s="2" t="s">
        <v>32</v>
      </c>
      <c r="E1129" s="2" t="s">
        <v>2497</v>
      </c>
      <c r="F1129" s="2" t="s">
        <v>2498</v>
      </c>
      <c r="G1129" s="2">
        <v>2496700</v>
      </c>
      <c r="H1129" s="2">
        <v>1</v>
      </c>
      <c r="I1129" s="3">
        <v>46203</v>
      </c>
      <c r="J1129" s="4"/>
      <c r="K1129" s="2">
        <v>4790099</v>
      </c>
      <c r="L1129" s="2">
        <v>20000</v>
      </c>
      <c r="M1129" s="2" t="s">
        <v>35</v>
      </c>
      <c r="N1129" s="5">
        <v>46203</v>
      </c>
      <c r="O1129" s="2" t="s">
        <v>2499</v>
      </c>
      <c r="P1129" s="2" t="s">
        <v>36</v>
      </c>
      <c r="Q1129" s="2" t="s">
        <v>2500</v>
      </c>
      <c r="R1129" s="3">
        <v>46203</v>
      </c>
      <c r="S1129" s="2" t="s">
        <v>38</v>
      </c>
      <c r="T1129" s="2" t="s">
        <v>983</v>
      </c>
      <c r="U1129" s="2">
        <v>0</v>
      </c>
      <c r="V1129" s="2" t="s">
        <v>2501</v>
      </c>
      <c r="W1129" s="2" t="s">
        <v>2502</v>
      </c>
      <c r="X1129" s="2">
        <v>2025</v>
      </c>
      <c r="Y1129" s="2" t="s">
        <v>40</v>
      </c>
      <c r="Z1129" s="4"/>
      <c r="AA1129" s="3">
        <v>46203</v>
      </c>
      <c r="AB1129" s="2" t="s">
        <v>35</v>
      </c>
      <c r="AC1129" s="2">
        <v>475748</v>
      </c>
    </row>
    <row r="1130" spans="1:29" ht="102.75" x14ac:dyDescent="0.25">
      <c r="A1130" s="2" t="s">
        <v>29</v>
      </c>
      <c r="B1130" s="2" t="s">
        <v>42</v>
      </c>
      <c r="C1130" s="2" t="s">
        <v>43</v>
      </c>
      <c r="D1130" s="2" t="s">
        <v>32</v>
      </c>
      <c r="E1130" s="2" t="s">
        <v>2497</v>
      </c>
      <c r="F1130" s="2" t="s">
        <v>41</v>
      </c>
      <c r="G1130" s="2">
        <v>1000</v>
      </c>
      <c r="H1130" s="2">
        <v>1</v>
      </c>
      <c r="I1130" s="3">
        <v>46203</v>
      </c>
      <c r="J1130" s="4"/>
      <c r="K1130" s="2">
        <v>4790099</v>
      </c>
      <c r="L1130" s="2">
        <v>20000</v>
      </c>
      <c r="M1130" s="2" t="s">
        <v>35</v>
      </c>
      <c r="N1130" s="5">
        <v>46203</v>
      </c>
      <c r="O1130" s="2" t="s">
        <v>2499</v>
      </c>
      <c r="P1130" s="2" t="s">
        <v>36</v>
      </c>
      <c r="Q1130" s="2" t="s">
        <v>2500</v>
      </c>
      <c r="R1130" s="3">
        <v>46203</v>
      </c>
      <c r="S1130" s="2" t="s">
        <v>38</v>
      </c>
      <c r="T1130" s="2" t="s">
        <v>983</v>
      </c>
      <c r="U1130" s="2">
        <v>0</v>
      </c>
      <c r="V1130" s="2" t="s">
        <v>2501</v>
      </c>
      <c r="W1130" s="2" t="s">
        <v>2502</v>
      </c>
      <c r="X1130" s="2">
        <v>2025</v>
      </c>
      <c r="Y1130" s="2" t="s">
        <v>40</v>
      </c>
      <c r="Z1130" s="4"/>
      <c r="AA1130" s="3">
        <v>46203</v>
      </c>
      <c r="AB1130" s="2" t="s">
        <v>35</v>
      </c>
      <c r="AC1130" s="2">
        <v>475748</v>
      </c>
    </row>
    <row r="1131" spans="1:29" ht="64.5" x14ac:dyDescent="0.25">
      <c r="A1131" s="2" t="s">
        <v>29</v>
      </c>
      <c r="B1131" s="2" t="s">
        <v>42</v>
      </c>
      <c r="C1131" s="2" t="s">
        <v>43</v>
      </c>
      <c r="D1131" s="2" t="s">
        <v>32</v>
      </c>
      <c r="E1131" s="2" t="s">
        <v>2503</v>
      </c>
      <c r="F1131" s="2" t="s">
        <v>2504</v>
      </c>
      <c r="G1131" s="2">
        <v>2000000</v>
      </c>
      <c r="H1131" s="2">
        <v>1</v>
      </c>
      <c r="I1131" s="3">
        <v>46203</v>
      </c>
      <c r="J1131" s="4"/>
      <c r="K1131" s="2">
        <v>2458455</v>
      </c>
      <c r="L1131" s="2">
        <v>30000</v>
      </c>
      <c r="M1131" s="2" t="s">
        <v>357</v>
      </c>
      <c r="N1131" s="5">
        <v>46203</v>
      </c>
      <c r="O1131" s="2" t="s">
        <v>2505</v>
      </c>
      <c r="P1131" s="2" t="s">
        <v>36</v>
      </c>
      <c r="Q1131" s="2" t="s">
        <v>61</v>
      </c>
      <c r="R1131" s="3">
        <v>46203</v>
      </c>
      <c r="S1131" s="2" t="s">
        <v>2506</v>
      </c>
      <c r="T1131" s="2" t="s">
        <v>63</v>
      </c>
      <c r="U1131" s="2" t="s">
        <v>2507</v>
      </c>
      <c r="V1131" s="2" t="s">
        <v>2508</v>
      </c>
      <c r="W1131" s="2" t="s">
        <v>765</v>
      </c>
      <c r="X1131" s="2">
        <v>2026</v>
      </c>
      <c r="Y1131" s="2" t="s">
        <v>40</v>
      </c>
      <c r="Z1131" s="4"/>
      <c r="AA1131" s="3">
        <v>46203</v>
      </c>
      <c r="AB1131" s="2" t="s">
        <v>357</v>
      </c>
      <c r="AC1131" s="2">
        <v>475740</v>
      </c>
    </row>
    <row r="1132" spans="1:29" ht="39" x14ac:dyDescent="0.25">
      <c r="A1132" s="2" t="s">
        <v>29</v>
      </c>
      <c r="B1132" s="2" t="s">
        <v>42</v>
      </c>
      <c r="C1132" s="2" t="s">
        <v>43</v>
      </c>
      <c r="D1132" s="2" t="s">
        <v>32</v>
      </c>
      <c r="E1132" s="2" t="s">
        <v>2503</v>
      </c>
      <c r="F1132" s="2" t="s">
        <v>41</v>
      </c>
      <c r="G1132" s="2">
        <v>1000</v>
      </c>
      <c r="H1132" s="2">
        <v>1</v>
      </c>
      <c r="I1132" s="3">
        <v>46203</v>
      </c>
      <c r="J1132" s="4"/>
      <c r="K1132" s="2">
        <v>2458455</v>
      </c>
      <c r="L1132" s="2">
        <v>30000</v>
      </c>
      <c r="M1132" s="2" t="s">
        <v>357</v>
      </c>
      <c r="N1132" s="5">
        <v>46203</v>
      </c>
      <c r="O1132" s="2" t="s">
        <v>2505</v>
      </c>
      <c r="P1132" s="2" t="s">
        <v>36</v>
      </c>
      <c r="Q1132" s="2" t="s">
        <v>61</v>
      </c>
      <c r="R1132" s="3">
        <v>46203</v>
      </c>
      <c r="S1132" s="2" t="s">
        <v>2506</v>
      </c>
      <c r="T1132" s="2" t="s">
        <v>63</v>
      </c>
      <c r="U1132" s="2" t="s">
        <v>2507</v>
      </c>
      <c r="V1132" s="2" t="s">
        <v>2508</v>
      </c>
      <c r="W1132" s="2" t="s">
        <v>765</v>
      </c>
      <c r="X1132" s="2">
        <v>2026</v>
      </c>
      <c r="Y1132" s="2" t="s">
        <v>40</v>
      </c>
      <c r="Z1132" s="4"/>
      <c r="AA1132" s="3">
        <v>46203</v>
      </c>
      <c r="AB1132" s="2" t="s">
        <v>357</v>
      </c>
      <c r="AC1132" s="2">
        <v>475740</v>
      </c>
    </row>
    <row r="1133" spans="1:29" ht="64.5" x14ac:dyDescent="0.25">
      <c r="A1133" s="2" t="s">
        <v>29</v>
      </c>
      <c r="B1133" s="2" t="s">
        <v>42</v>
      </c>
      <c r="C1133" s="2" t="s">
        <v>43</v>
      </c>
      <c r="D1133" s="2" t="s">
        <v>32</v>
      </c>
      <c r="E1133" s="2" t="s">
        <v>2509</v>
      </c>
      <c r="F1133" s="2" t="s">
        <v>2510</v>
      </c>
      <c r="G1133" s="2">
        <v>2300000</v>
      </c>
      <c r="H1133" s="2">
        <v>1</v>
      </c>
      <c r="I1133" s="3">
        <v>46205</v>
      </c>
      <c r="J1133" s="4"/>
      <c r="K1133" s="2">
        <v>4788823</v>
      </c>
      <c r="L1133" s="2">
        <v>46000</v>
      </c>
      <c r="M1133" s="2" t="s">
        <v>545</v>
      </c>
      <c r="N1133" s="5">
        <v>46203</v>
      </c>
      <c r="O1133" s="2" t="s">
        <v>2511</v>
      </c>
      <c r="P1133" s="2" t="s">
        <v>36</v>
      </c>
      <c r="Q1133" s="2" t="s">
        <v>2512</v>
      </c>
      <c r="R1133" s="3">
        <v>46203</v>
      </c>
      <c r="S1133" s="2" t="s">
        <v>38</v>
      </c>
      <c r="T1133" s="2" t="s">
        <v>2359</v>
      </c>
      <c r="U1133" s="2" t="s">
        <v>1795</v>
      </c>
      <c r="V1133" s="2" t="s">
        <v>73</v>
      </c>
      <c r="W1133" s="2" t="s">
        <v>169</v>
      </c>
      <c r="X1133" s="2">
        <v>2025</v>
      </c>
      <c r="Y1133" s="2" t="s">
        <v>40</v>
      </c>
      <c r="Z1133" s="4"/>
      <c r="AA1133" s="3">
        <v>46203</v>
      </c>
      <c r="AB1133" s="2" t="s">
        <v>545</v>
      </c>
      <c r="AC1133" s="2">
        <v>475728</v>
      </c>
    </row>
    <row r="1134" spans="1:29" ht="39" x14ac:dyDescent="0.25">
      <c r="A1134" s="2" t="s">
        <v>29</v>
      </c>
      <c r="B1134" s="2" t="s">
        <v>42</v>
      </c>
      <c r="C1134" s="2" t="s">
        <v>43</v>
      </c>
      <c r="D1134" s="2" t="s">
        <v>32</v>
      </c>
      <c r="E1134" s="2" t="s">
        <v>2509</v>
      </c>
      <c r="F1134" s="2" t="s">
        <v>41</v>
      </c>
      <c r="G1134" s="2">
        <v>1000</v>
      </c>
      <c r="H1134" s="2">
        <v>1</v>
      </c>
      <c r="I1134" s="3">
        <v>46205</v>
      </c>
      <c r="J1134" s="4"/>
      <c r="K1134" s="2">
        <v>4788823</v>
      </c>
      <c r="L1134" s="2">
        <v>46000</v>
      </c>
      <c r="M1134" s="2" t="s">
        <v>545</v>
      </c>
      <c r="N1134" s="5">
        <v>46203</v>
      </c>
      <c r="O1134" s="2" t="s">
        <v>2511</v>
      </c>
      <c r="P1134" s="2" t="s">
        <v>36</v>
      </c>
      <c r="Q1134" s="2" t="s">
        <v>2512</v>
      </c>
      <c r="R1134" s="3">
        <v>46203</v>
      </c>
      <c r="S1134" s="2" t="s">
        <v>38</v>
      </c>
      <c r="T1134" s="2" t="s">
        <v>2359</v>
      </c>
      <c r="U1134" s="2" t="s">
        <v>1795</v>
      </c>
      <c r="V1134" s="2" t="s">
        <v>73</v>
      </c>
      <c r="W1134" s="2" t="s">
        <v>169</v>
      </c>
      <c r="X1134" s="2">
        <v>2025</v>
      </c>
      <c r="Y1134" s="2" t="s">
        <v>40</v>
      </c>
      <c r="Z1134" s="4"/>
      <c r="AA1134" s="3">
        <v>46203</v>
      </c>
      <c r="AB1134" s="2" t="s">
        <v>545</v>
      </c>
      <c r="AC1134" s="2">
        <v>475728</v>
      </c>
    </row>
    <row r="1135" spans="1:29" ht="64.5" x14ac:dyDescent="0.25">
      <c r="A1135" s="2" t="s">
        <v>29</v>
      </c>
      <c r="B1135" s="2" t="s">
        <v>42</v>
      </c>
      <c r="C1135" s="2" t="s">
        <v>43</v>
      </c>
      <c r="D1135" s="2" t="s">
        <v>32</v>
      </c>
      <c r="E1135" s="2" t="s">
        <v>2513</v>
      </c>
      <c r="F1135" s="2" t="s">
        <v>2514</v>
      </c>
      <c r="G1135" s="2">
        <v>2500000</v>
      </c>
      <c r="H1135" s="2">
        <v>1</v>
      </c>
      <c r="I1135" s="3">
        <v>46203</v>
      </c>
      <c r="J1135" s="4"/>
      <c r="K1135" s="2">
        <v>4790067</v>
      </c>
      <c r="L1135" s="2">
        <v>50000</v>
      </c>
      <c r="M1135" s="2" t="s">
        <v>714</v>
      </c>
      <c r="N1135" s="5">
        <v>46202</v>
      </c>
      <c r="O1135" s="2">
        <v>392</v>
      </c>
      <c r="P1135" s="2" t="s">
        <v>36</v>
      </c>
      <c r="Q1135" s="2" t="s">
        <v>2515</v>
      </c>
      <c r="R1135" s="3">
        <v>46203</v>
      </c>
      <c r="S1135" s="2" t="s">
        <v>51</v>
      </c>
      <c r="T1135" s="2" t="s">
        <v>2516</v>
      </c>
      <c r="U1135" s="2" t="s">
        <v>2517</v>
      </c>
      <c r="V1135" s="2">
        <v>0</v>
      </c>
      <c r="W1135" s="2" t="s">
        <v>339</v>
      </c>
      <c r="X1135" s="2">
        <v>2025</v>
      </c>
      <c r="Y1135" s="2" t="s">
        <v>40</v>
      </c>
      <c r="Z1135" s="4"/>
      <c r="AA1135" s="3">
        <v>46203</v>
      </c>
      <c r="AB1135" s="2" t="s">
        <v>714</v>
      </c>
      <c r="AC1135" s="2">
        <v>475722</v>
      </c>
    </row>
    <row r="1136" spans="1:29" ht="64.5" x14ac:dyDescent="0.25">
      <c r="A1136" s="2" t="s">
        <v>29</v>
      </c>
      <c r="B1136" s="2" t="s">
        <v>42</v>
      </c>
      <c r="C1136" s="2" t="s">
        <v>43</v>
      </c>
      <c r="D1136" s="2" t="s">
        <v>32</v>
      </c>
      <c r="E1136" s="2" t="s">
        <v>2513</v>
      </c>
      <c r="F1136" s="2" t="s">
        <v>41</v>
      </c>
      <c r="G1136" s="2">
        <v>1000</v>
      </c>
      <c r="H1136" s="2">
        <v>1</v>
      </c>
      <c r="I1136" s="3">
        <v>46203</v>
      </c>
      <c r="J1136" s="4"/>
      <c r="K1136" s="2">
        <v>4790067</v>
      </c>
      <c r="L1136" s="2">
        <v>50000</v>
      </c>
      <c r="M1136" s="2" t="s">
        <v>714</v>
      </c>
      <c r="N1136" s="5">
        <v>46202</v>
      </c>
      <c r="O1136" s="2">
        <v>392</v>
      </c>
      <c r="P1136" s="2" t="s">
        <v>36</v>
      </c>
      <c r="Q1136" s="2" t="s">
        <v>2515</v>
      </c>
      <c r="R1136" s="3">
        <v>46203</v>
      </c>
      <c r="S1136" s="2" t="s">
        <v>51</v>
      </c>
      <c r="T1136" s="2" t="s">
        <v>2516</v>
      </c>
      <c r="U1136" s="2" t="s">
        <v>2517</v>
      </c>
      <c r="V1136" s="2">
        <v>0</v>
      </c>
      <c r="W1136" s="2" t="s">
        <v>339</v>
      </c>
      <c r="X1136" s="2">
        <v>2025</v>
      </c>
      <c r="Y1136" s="2" t="s">
        <v>40</v>
      </c>
      <c r="Z1136" s="4"/>
      <c r="AA1136" s="3">
        <v>46203</v>
      </c>
      <c r="AB1136" s="2" t="s">
        <v>714</v>
      </c>
      <c r="AC1136" s="2">
        <v>475722</v>
      </c>
    </row>
    <row r="1137" spans="1:29" ht="64.5" x14ac:dyDescent="0.25">
      <c r="A1137" s="2" t="s">
        <v>29</v>
      </c>
      <c r="B1137" s="2" t="s">
        <v>42</v>
      </c>
      <c r="C1137" s="2" t="s">
        <v>43</v>
      </c>
      <c r="D1137" s="2" t="s">
        <v>32</v>
      </c>
      <c r="E1137" s="2" t="s">
        <v>729</v>
      </c>
      <c r="F1137" s="2" t="s">
        <v>2518</v>
      </c>
      <c r="G1137" s="2">
        <v>1970000</v>
      </c>
      <c r="H1137" s="2">
        <v>1</v>
      </c>
      <c r="I1137" s="3">
        <v>46203</v>
      </c>
      <c r="J1137" s="4"/>
      <c r="K1137" s="2">
        <v>4788616</v>
      </c>
      <c r="L1137" s="2">
        <v>39400</v>
      </c>
      <c r="M1137" s="2" t="s">
        <v>143</v>
      </c>
      <c r="N1137" s="5">
        <v>46203</v>
      </c>
      <c r="O1137" s="2" t="s">
        <v>2519</v>
      </c>
      <c r="P1137" s="2" t="s">
        <v>36</v>
      </c>
      <c r="Q1137" s="2" t="s">
        <v>61</v>
      </c>
      <c r="R1137" s="3">
        <v>46203</v>
      </c>
      <c r="S1137" s="2" t="s">
        <v>138</v>
      </c>
      <c r="T1137" s="2" t="s">
        <v>63</v>
      </c>
      <c r="U1137" s="2">
        <v>0</v>
      </c>
      <c r="V1137" s="2">
        <v>0</v>
      </c>
      <c r="W1137" s="2" t="s">
        <v>64</v>
      </c>
      <c r="X1137" s="2">
        <v>2026</v>
      </c>
      <c r="Y1137" s="2" t="s">
        <v>40</v>
      </c>
      <c r="Z1137" s="4"/>
      <c r="AA1137" s="3">
        <v>46203</v>
      </c>
      <c r="AB1137" s="2" t="s">
        <v>143</v>
      </c>
      <c r="AC1137" s="2">
        <v>475718</v>
      </c>
    </row>
    <row r="1138" spans="1:29" ht="39" x14ac:dyDescent="0.25">
      <c r="A1138" s="2" t="s">
        <v>29</v>
      </c>
      <c r="B1138" s="2" t="s">
        <v>42</v>
      </c>
      <c r="C1138" s="2" t="s">
        <v>43</v>
      </c>
      <c r="D1138" s="2" t="s">
        <v>32</v>
      </c>
      <c r="E1138" s="2" t="s">
        <v>729</v>
      </c>
      <c r="F1138" s="2" t="s">
        <v>41</v>
      </c>
      <c r="G1138" s="2">
        <v>1000</v>
      </c>
      <c r="H1138" s="2">
        <v>1</v>
      </c>
      <c r="I1138" s="3">
        <v>46203</v>
      </c>
      <c r="J1138" s="4"/>
      <c r="K1138" s="2">
        <v>4788616</v>
      </c>
      <c r="L1138" s="2">
        <v>39400</v>
      </c>
      <c r="M1138" s="2" t="s">
        <v>143</v>
      </c>
      <c r="N1138" s="5">
        <v>46203</v>
      </c>
      <c r="O1138" s="2" t="s">
        <v>2519</v>
      </c>
      <c r="P1138" s="2" t="s">
        <v>36</v>
      </c>
      <c r="Q1138" s="2" t="s">
        <v>61</v>
      </c>
      <c r="R1138" s="3">
        <v>46203</v>
      </c>
      <c r="S1138" s="2" t="s">
        <v>138</v>
      </c>
      <c r="T1138" s="2" t="s">
        <v>63</v>
      </c>
      <c r="U1138" s="2">
        <v>0</v>
      </c>
      <c r="V1138" s="2">
        <v>0</v>
      </c>
      <c r="W1138" s="2" t="s">
        <v>64</v>
      </c>
      <c r="X1138" s="2">
        <v>2026</v>
      </c>
      <c r="Y1138" s="2" t="s">
        <v>40</v>
      </c>
      <c r="Z1138" s="4"/>
      <c r="AA1138" s="3">
        <v>46203</v>
      </c>
      <c r="AB1138" s="2" t="s">
        <v>143</v>
      </c>
      <c r="AC1138" s="2">
        <v>475718</v>
      </c>
    </row>
    <row r="1139" spans="1:29" ht="64.5" x14ac:dyDescent="0.25">
      <c r="A1139" s="2" t="s">
        <v>29</v>
      </c>
      <c r="B1139" s="2" t="s">
        <v>42</v>
      </c>
      <c r="C1139" s="2" t="s">
        <v>43</v>
      </c>
      <c r="D1139" s="2" t="s">
        <v>219</v>
      </c>
      <c r="E1139" s="2" t="s">
        <v>2520</v>
      </c>
      <c r="F1139" s="2" t="s">
        <v>2521</v>
      </c>
      <c r="G1139" s="2">
        <v>1967000</v>
      </c>
      <c r="H1139" s="2">
        <v>1</v>
      </c>
      <c r="I1139" s="3">
        <v>46203</v>
      </c>
      <c r="J1139" s="4"/>
      <c r="K1139" s="2">
        <v>4768124</v>
      </c>
      <c r="L1139" s="2">
        <v>30000</v>
      </c>
      <c r="M1139" s="2" t="s">
        <v>768</v>
      </c>
      <c r="N1139" s="5">
        <v>46199</v>
      </c>
      <c r="O1139" s="2">
        <v>202197</v>
      </c>
      <c r="P1139" s="2" t="s">
        <v>189</v>
      </c>
      <c r="Q1139" s="4"/>
      <c r="R1139" s="3">
        <v>46199</v>
      </c>
      <c r="S1139" s="2" t="s">
        <v>51</v>
      </c>
      <c r="T1139" s="4"/>
      <c r="U1139" s="4"/>
      <c r="V1139" s="4"/>
      <c r="W1139" s="2" t="s">
        <v>2522</v>
      </c>
      <c r="X1139" s="2">
        <v>2026</v>
      </c>
      <c r="Y1139" s="2" t="s">
        <v>65</v>
      </c>
      <c r="Z1139" s="4"/>
      <c r="AA1139" s="3">
        <v>46203</v>
      </c>
      <c r="AB1139" s="2" t="s">
        <v>768</v>
      </c>
      <c r="AC1139" s="2">
        <v>475706</v>
      </c>
    </row>
    <row r="1140" spans="1:29" ht="39" x14ac:dyDescent="0.25">
      <c r="A1140" s="2" t="s">
        <v>29</v>
      </c>
      <c r="B1140" s="2" t="s">
        <v>42</v>
      </c>
      <c r="C1140" s="2" t="s">
        <v>43</v>
      </c>
      <c r="D1140" s="2" t="s">
        <v>219</v>
      </c>
      <c r="E1140" s="2" t="s">
        <v>2520</v>
      </c>
      <c r="F1140" s="2" t="s">
        <v>41</v>
      </c>
      <c r="G1140" s="2">
        <v>1000</v>
      </c>
      <c r="H1140" s="2">
        <v>1</v>
      </c>
      <c r="I1140" s="3">
        <v>46203</v>
      </c>
      <c r="J1140" s="4"/>
      <c r="K1140" s="2">
        <v>4768124</v>
      </c>
      <c r="L1140" s="2">
        <v>30000</v>
      </c>
      <c r="M1140" s="2" t="s">
        <v>768</v>
      </c>
      <c r="N1140" s="5">
        <v>46199</v>
      </c>
      <c r="O1140" s="2">
        <v>202197</v>
      </c>
      <c r="P1140" s="2" t="s">
        <v>189</v>
      </c>
      <c r="Q1140" s="4"/>
      <c r="R1140" s="3">
        <v>46199</v>
      </c>
      <c r="S1140" s="2" t="s">
        <v>51</v>
      </c>
      <c r="T1140" s="4"/>
      <c r="U1140" s="4"/>
      <c r="V1140" s="4"/>
      <c r="W1140" s="2" t="s">
        <v>2522</v>
      </c>
      <c r="X1140" s="2">
        <v>2026</v>
      </c>
      <c r="Y1140" s="2" t="s">
        <v>65</v>
      </c>
      <c r="Z1140" s="4"/>
      <c r="AA1140" s="3">
        <v>46203</v>
      </c>
      <c r="AB1140" s="2" t="s">
        <v>768</v>
      </c>
      <c r="AC1140" s="2">
        <v>475706</v>
      </c>
    </row>
    <row r="1141" spans="1:29" ht="64.5" x14ac:dyDescent="0.25">
      <c r="A1141" s="2" t="s">
        <v>29</v>
      </c>
      <c r="B1141" s="2" t="s">
        <v>42</v>
      </c>
      <c r="C1141" s="2" t="s">
        <v>43</v>
      </c>
      <c r="D1141" s="2" t="s">
        <v>32</v>
      </c>
      <c r="E1141" s="2" t="s">
        <v>2523</v>
      </c>
      <c r="F1141" s="2" t="s">
        <v>2524</v>
      </c>
      <c r="G1141" s="2">
        <v>2250000</v>
      </c>
      <c r="H1141" s="2">
        <v>1</v>
      </c>
      <c r="I1141" s="3">
        <v>46203</v>
      </c>
      <c r="J1141" s="4"/>
      <c r="K1141" s="2">
        <v>4701355</v>
      </c>
      <c r="L1141" s="2">
        <v>45000</v>
      </c>
      <c r="M1141" s="2" t="s">
        <v>275</v>
      </c>
      <c r="N1141" s="5">
        <v>46203</v>
      </c>
      <c r="O1141" s="2" t="s">
        <v>2525</v>
      </c>
      <c r="P1141" s="2" t="s">
        <v>36</v>
      </c>
      <c r="Q1141" s="2" t="s">
        <v>2164</v>
      </c>
      <c r="R1141" s="3">
        <v>46203</v>
      </c>
      <c r="S1141" s="2" t="s">
        <v>277</v>
      </c>
      <c r="T1141" s="2" t="s">
        <v>72</v>
      </c>
      <c r="U1141" s="2" t="s">
        <v>2401</v>
      </c>
      <c r="V1141" s="2">
        <v>0</v>
      </c>
      <c r="W1141" s="2" t="s">
        <v>448</v>
      </c>
      <c r="X1141" s="2">
        <v>2026</v>
      </c>
      <c r="Y1141" s="2" t="s">
        <v>40</v>
      </c>
      <c r="Z1141" s="4"/>
      <c r="AA1141" s="3">
        <v>46203</v>
      </c>
      <c r="AB1141" s="2" t="s">
        <v>275</v>
      </c>
      <c r="AC1141" s="2">
        <v>475698</v>
      </c>
    </row>
    <row r="1142" spans="1:29" ht="39" x14ac:dyDescent="0.25">
      <c r="A1142" s="2" t="s">
        <v>29</v>
      </c>
      <c r="B1142" s="2" t="s">
        <v>42</v>
      </c>
      <c r="C1142" s="2" t="s">
        <v>43</v>
      </c>
      <c r="D1142" s="2" t="s">
        <v>32</v>
      </c>
      <c r="E1142" s="2" t="s">
        <v>2523</v>
      </c>
      <c r="F1142" s="2" t="s">
        <v>41</v>
      </c>
      <c r="G1142" s="2">
        <v>1000</v>
      </c>
      <c r="H1142" s="2">
        <v>1</v>
      </c>
      <c r="I1142" s="3">
        <v>46203</v>
      </c>
      <c r="J1142" s="4"/>
      <c r="K1142" s="2">
        <v>4701355</v>
      </c>
      <c r="L1142" s="2">
        <v>45000</v>
      </c>
      <c r="M1142" s="2" t="s">
        <v>275</v>
      </c>
      <c r="N1142" s="5">
        <v>46203</v>
      </c>
      <c r="O1142" s="2" t="s">
        <v>2525</v>
      </c>
      <c r="P1142" s="2" t="s">
        <v>36</v>
      </c>
      <c r="Q1142" s="2" t="s">
        <v>2164</v>
      </c>
      <c r="R1142" s="3">
        <v>46203</v>
      </c>
      <c r="S1142" s="2" t="s">
        <v>277</v>
      </c>
      <c r="T1142" s="2" t="s">
        <v>72</v>
      </c>
      <c r="U1142" s="2" t="s">
        <v>2401</v>
      </c>
      <c r="V1142" s="2">
        <v>0</v>
      </c>
      <c r="W1142" s="2" t="s">
        <v>448</v>
      </c>
      <c r="X1142" s="2">
        <v>2026</v>
      </c>
      <c r="Y1142" s="2" t="s">
        <v>40</v>
      </c>
      <c r="Z1142" s="4"/>
      <c r="AA1142" s="3">
        <v>46203</v>
      </c>
      <c r="AB1142" s="2" t="s">
        <v>275</v>
      </c>
      <c r="AC1142" s="2">
        <v>475698</v>
      </c>
    </row>
    <row r="1143" spans="1:29" ht="102.75" x14ac:dyDescent="0.25">
      <c r="A1143" s="2" t="s">
        <v>29</v>
      </c>
      <c r="B1143" s="2" t="s">
        <v>42</v>
      </c>
      <c r="C1143" s="2" t="s">
        <v>43</v>
      </c>
      <c r="D1143" s="2" t="s">
        <v>32</v>
      </c>
      <c r="E1143" s="2" t="s">
        <v>2526</v>
      </c>
      <c r="F1143" s="2" t="s">
        <v>2527</v>
      </c>
      <c r="G1143" s="2">
        <v>1161000</v>
      </c>
      <c r="H1143" s="2">
        <v>1</v>
      </c>
      <c r="I1143" s="3">
        <v>46204</v>
      </c>
      <c r="J1143" s="4"/>
      <c r="K1143" s="2">
        <v>4793578</v>
      </c>
      <c r="L1143" s="2">
        <v>10000</v>
      </c>
      <c r="M1143" s="2" t="s">
        <v>35</v>
      </c>
      <c r="N1143" s="5">
        <v>46204</v>
      </c>
      <c r="O1143" s="2" t="s">
        <v>2528</v>
      </c>
      <c r="P1143" s="2" t="s">
        <v>36</v>
      </c>
      <c r="Q1143" s="2" t="s">
        <v>88</v>
      </c>
      <c r="R1143" s="3">
        <v>46204</v>
      </c>
      <c r="S1143" s="2" t="s">
        <v>38</v>
      </c>
      <c r="T1143" s="2" t="s">
        <v>2365</v>
      </c>
      <c r="U1143" s="2">
        <v>0</v>
      </c>
      <c r="V1143" s="2">
        <v>0</v>
      </c>
      <c r="W1143" s="2" t="s">
        <v>2529</v>
      </c>
      <c r="X1143" s="2">
        <v>2025</v>
      </c>
      <c r="Y1143" s="2" t="s">
        <v>40</v>
      </c>
      <c r="Z1143" s="4"/>
      <c r="AA1143" s="3">
        <v>46204</v>
      </c>
      <c r="AB1143" s="2" t="s">
        <v>35</v>
      </c>
      <c r="AC1143" s="2">
        <v>475696</v>
      </c>
    </row>
    <row r="1144" spans="1:29" ht="102.75" x14ac:dyDescent="0.25">
      <c r="A1144" s="2" t="s">
        <v>29</v>
      </c>
      <c r="B1144" s="2" t="s">
        <v>42</v>
      </c>
      <c r="C1144" s="2" t="s">
        <v>43</v>
      </c>
      <c r="D1144" s="2" t="s">
        <v>32</v>
      </c>
      <c r="E1144" s="2" t="s">
        <v>2526</v>
      </c>
      <c r="F1144" s="2" t="s">
        <v>41</v>
      </c>
      <c r="G1144" s="2">
        <v>1000</v>
      </c>
      <c r="H1144" s="2">
        <v>1</v>
      </c>
      <c r="I1144" s="3">
        <v>46204</v>
      </c>
      <c r="J1144" s="4"/>
      <c r="K1144" s="2">
        <v>4793578</v>
      </c>
      <c r="L1144" s="2">
        <v>10000</v>
      </c>
      <c r="M1144" s="2" t="s">
        <v>35</v>
      </c>
      <c r="N1144" s="5">
        <v>46204</v>
      </c>
      <c r="O1144" s="2" t="s">
        <v>2528</v>
      </c>
      <c r="P1144" s="2" t="s">
        <v>36</v>
      </c>
      <c r="Q1144" s="2" t="s">
        <v>88</v>
      </c>
      <c r="R1144" s="3">
        <v>46204</v>
      </c>
      <c r="S1144" s="2" t="s">
        <v>38</v>
      </c>
      <c r="T1144" s="2" t="s">
        <v>2365</v>
      </c>
      <c r="U1144" s="2">
        <v>0</v>
      </c>
      <c r="V1144" s="2">
        <v>0</v>
      </c>
      <c r="W1144" s="2" t="s">
        <v>2529</v>
      </c>
      <c r="X1144" s="2">
        <v>2025</v>
      </c>
      <c r="Y1144" s="2" t="s">
        <v>40</v>
      </c>
      <c r="Z1144" s="4"/>
      <c r="AA1144" s="3">
        <v>46204</v>
      </c>
      <c r="AB1144" s="2" t="s">
        <v>35</v>
      </c>
      <c r="AC1144" s="2">
        <v>475696</v>
      </c>
    </row>
    <row r="1145" spans="1:29" ht="64.5" x14ac:dyDescent="0.25">
      <c r="A1145" s="2" t="s">
        <v>29</v>
      </c>
      <c r="B1145" s="2" t="s">
        <v>42</v>
      </c>
      <c r="C1145" s="2" t="s">
        <v>43</v>
      </c>
      <c r="D1145" s="2" t="s">
        <v>32</v>
      </c>
      <c r="E1145" s="2" t="s">
        <v>2530</v>
      </c>
      <c r="F1145" s="2" t="s">
        <v>2531</v>
      </c>
      <c r="G1145" s="2">
        <v>2050000</v>
      </c>
      <c r="H1145" s="2">
        <v>1</v>
      </c>
      <c r="I1145" s="3">
        <v>46203</v>
      </c>
      <c r="J1145" s="4"/>
      <c r="K1145" s="2">
        <v>4788479</v>
      </c>
      <c r="L1145" s="2">
        <v>30000</v>
      </c>
      <c r="M1145" s="2" t="s">
        <v>357</v>
      </c>
      <c r="N1145" s="5">
        <v>46203</v>
      </c>
      <c r="O1145" s="2" t="s">
        <v>2532</v>
      </c>
      <c r="P1145" s="2" t="s">
        <v>36</v>
      </c>
      <c r="Q1145" s="2" t="s">
        <v>61</v>
      </c>
      <c r="R1145" s="3">
        <v>46203</v>
      </c>
      <c r="S1145" s="2" t="s">
        <v>89</v>
      </c>
      <c r="T1145" s="2" t="s">
        <v>2533</v>
      </c>
      <c r="U1145" s="2" t="s">
        <v>2534</v>
      </c>
      <c r="V1145" s="2" t="s">
        <v>2535</v>
      </c>
      <c r="W1145" s="2" t="s">
        <v>406</v>
      </c>
      <c r="X1145" s="2">
        <v>2026</v>
      </c>
      <c r="Y1145" s="2" t="s">
        <v>40</v>
      </c>
      <c r="Z1145" s="4"/>
      <c r="AA1145" s="3">
        <v>46203</v>
      </c>
      <c r="AB1145" s="2" t="s">
        <v>357</v>
      </c>
      <c r="AC1145" s="2">
        <v>475694</v>
      </c>
    </row>
    <row r="1146" spans="1:29" ht="39" x14ac:dyDescent="0.25">
      <c r="A1146" s="2" t="s">
        <v>29</v>
      </c>
      <c r="B1146" s="2" t="s">
        <v>42</v>
      </c>
      <c r="C1146" s="2" t="s">
        <v>43</v>
      </c>
      <c r="D1146" s="2" t="s">
        <v>32</v>
      </c>
      <c r="E1146" s="2" t="s">
        <v>2530</v>
      </c>
      <c r="F1146" s="2" t="s">
        <v>41</v>
      </c>
      <c r="G1146" s="2">
        <v>1000</v>
      </c>
      <c r="H1146" s="2">
        <v>1</v>
      </c>
      <c r="I1146" s="3">
        <v>46203</v>
      </c>
      <c r="J1146" s="4"/>
      <c r="K1146" s="2">
        <v>4788479</v>
      </c>
      <c r="L1146" s="2">
        <v>30000</v>
      </c>
      <c r="M1146" s="2" t="s">
        <v>357</v>
      </c>
      <c r="N1146" s="5">
        <v>46203</v>
      </c>
      <c r="O1146" s="2" t="s">
        <v>2532</v>
      </c>
      <c r="P1146" s="2" t="s">
        <v>36</v>
      </c>
      <c r="Q1146" s="2" t="s">
        <v>61</v>
      </c>
      <c r="R1146" s="3">
        <v>46203</v>
      </c>
      <c r="S1146" s="2" t="s">
        <v>89</v>
      </c>
      <c r="T1146" s="2" t="s">
        <v>2533</v>
      </c>
      <c r="U1146" s="2" t="s">
        <v>2534</v>
      </c>
      <c r="V1146" s="2" t="s">
        <v>2535</v>
      </c>
      <c r="W1146" s="2" t="s">
        <v>406</v>
      </c>
      <c r="X1146" s="2">
        <v>2026</v>
      </c>
      <c r="Y1146" s="2" t="s">
        <v>40</v>
      </c>
      <c r="Z1146" s="4"/>
      <c r="AA1146" s="3">
        <v>46203</v>
      </c>
      <c r="AB1146" s="2" t="s">
        <v>357</v>
      </c>
      <c r="AC1146" s="2">
        <v>475694</v>
      </c>
    </row>
    <row r="1147" spans="1:29" ht="51.75" x14ac:dyDescent="0.25">
      <c r="A1147" s="2" t="s">
        <v>29</v>
      </c>
      <c r="B1147" s="2" t="s">
        <v>42</v>
      </c>
      <c r="C1147" s="2" t="s">
        <v>43</v>
      </c>
      <c r="D1147" s="2" t="s">
        <v>219</v>
      </c>
      <c r="E1147" s="2" t="s">
        <v>2536</v>
      </c>
      <c r="F1147" s="2" t="s">
        <v>2537</v>
      </c>
      <c r="G1147" s="2">
        <v>1235000</v>
      </c>
      <c r="H1147" s="2">
        <v>1</v>
      </c>
      <c r="I1147" s="3">
        <v>46203</v>
      </c>
      <c r="J1147" s="4"/>
      <c r="K1147" s="2">
        <v>4748378</v>
      </c>
      <c r="L1147" s="2">
        <v>18525</v>
      </c>
      <c r="M1147" s="2" t="s">
        <v>2538</v>
      </c>
      <c r="N1147" s="5">
        <v>46203</v>
      </c>
      <c r="O1147" s="2" t="s">
        <v>2539</v>
      </c>
      <c r="P1147" s="2" t="s">
        <v>181</v>
      </c>
      <c r="Q1147" s="2">
        <v>0</v>
      </c>
      <c r="R1147" s="3">
        <v>46203</v>
      </c>
      <c r="S1147" s="2" t="s">
        <v>2540</v>
      </c>
      <c r="T1147" s="2" t="s">
        <v>2541</v>
      </c>
      <c r="U1147" s="2">
        <v>0</v>
      </c>
      <c r="V1147" s="2">
        <v>0</v>
      </c>
      <c r="W1147" s="2" t="s">
        <v>2541</v>
      </c>
      <c r="X1147" s="2">
        <v>2026</v>
      </c>
      <c r="Y1147" s="2" t="s">
        <v>65</v>
      </c>
      <c r="Z1147" s="4"/>
      <c r="AA1147" s="4"/>
      <c r="AB1147" s="2" t="s">
        <v>2538</v>
      </c>
      <c r="AC1147" s="2">
        <v>475676</v>
      </c>
    </row>
    <row r="1148" spans="1:29" ht="64.5" x14ac:dyDescent="0.25">
      <c r="A1148" s="2" t="s">
        <v>29</v>
      </c>
      <c r="B1148" s="2" t="s">
        <v>42</v>
      </c>
      <c r="C1148" s="2" t="s">
        <v>43</v>
      </c>
      <c r="D1148" s="2" t="s">
        <v>32</v>
      </c>
      <c r="E1148" s="2" t="s">
        <v>2542</v>
      </c>
      <c r="F1148" s="2" t="s">
        <v>2543</v>
      </c>
      <c r="G1148" s="2">
        <v>1970000</v>
      </c>
      <c r="H1148" s="2">
        <v>1</v>
      </c>
      <c r="I1148" s="3">
        <v>46203</v>
      </c>
      <c r="J1148" s="4"/>
      <c r="K1148" s="2">
        <v>3414791</v>
      </c>
      <c r="L1148" s="2">
        <v>39400</v>
      </c>
      <c r="M1148" s="2" t="s">
        <v>275</v>
      </c>
      <c r="N1148" s="4"/>
      <c r="O1148" s="4"/>
      <c r="P1148" s="2" t="s">
        <v>36</v>
      </c>
      <c r="Q1148" s="2" t="s">
        <v>61</v>
      </c>
      <c r="R1148" s="3">
        <v>46203</v>
      </c>
      <c r="S1148" s="2" t="s">
        <v>2544</v>
      </c>
      <c r="T1148" s="2" t="s">
        <v>63</v>
      </c>
      <c r="U1148" s="2">
        <v>0</v>
      </c>
      <c r="V1148" s="2">
        <v>0</v>
      </c>
      <c r="W1148" s="2" t="s">
        <v>64</v>
      </c>
      <c r="X1148" s="2">
        <v>2026</v>
      </c>
      <c r="Y1148" s="2" t="s">
        <v>40</v>
      </c>
      <c r="Z1148" s="4"/>
      <c r="AA1148" s="3">
        <v>46203</v>
      </c>
      <c r="AB1148" s="2" t="s">
        <v>275</v>
      </c>
      <c r="AC1148" s="2">
        <v>475674</v>
      </c>
    </row>
    <row r="1149" spans="1:29" ht="39" x14ac:dyDescent="0.25">
      <c r="A1149" s="2" t="s">
        <v>29</v>
      </c>
      <c r="B1149" s="2" t="s">
        <v>42</v>
      </c>
      <c r="C1149" s="2" t="s">
        <v>43</v>
      </c>
      <c r="D1149" s="2" t="s">
        <v>32</v>
      </c>
      <c r="E1149" s="2" t="s">
        <v>2542</v>
      </c>
      <c r="F1149" s="2" t="s">
        <v>41</v>
      </c>
      <c r="G1149" s="2">
        <v>1000</v>
      </c>
      <c r="H1149" s="2">
        <v>1</v>
      </c>
      <c r="I1149" s="3">
        <v>46203</v>
      </c>
      <c r="J1149" s="4"/>
      <c r="K1149" s="2">
        <v>3414791</v>
      </c>
      <c r="L1149" s="2">
        <v>39400</v>
      </c>
      <c r="M1149" s="2" t="s">
        <v>275</v>
      </c>
      <c r="N1149" s="4"/>
      <c r="O1149" s="4"/>
      <c r="P1149" s="2" t="s">
        <v>36</v>
      </c>
      <c r="Q1149" s="2" t="s">
        <v>61</v>
      </c>
      <c r="R1149" s="3">
        <v>46203</v>
      </c>
      <c r="S1149" s="2" t="s">
        <v>2544</v>
      </c>
      <c r="T1149" s="2" t="s">
        <v>63</v>
      </c>
      <c r="U1149" s="2">
        <v>0</v>
      </c>
      <c r="V1149" s="2">
        <v>0</v>
      </c>
      <c r="W1149" s="2" t="s">
        <v>64</v>
      </c>
      <c r="X1149" s="2">
        <v>2026</v>
      </c>
      <c r="Y1149" s="2" t="s">
        <v>40</v>
      </c>
      <c r="Z1149" s="4"/>
      <c r="AA1149" s="3">
        <v>46203</v>
      </c>
      <c r="AB1149" s="2" t="s">
        <v>275</v>
      </c>
      <c r="AC1149" s="2">
        <v>475674</v>
      </c>
    </row>
    <row r="1150" spans="1:29" ht="51.75" x14ac:dyDescent="0.25">
      <c r="A1150" s="2" t="s">
        <v>29</v>
      </c>
      <c r="B1150" s="2" t="s">
        <v>42</v>
      </c>
      <c r="C1150" s="2" t="s">
        <v>43</v>
      </c>
      <c r="D1150" s="2" t="s">
        <v>32</v>
      </c>
      <c r="E1150" s="2" t="s">
        <v>2545</v>
      </c>
      <c r="F1150" s="2" t="s">
        <v>2546</v>
      </c>
      <c r="G1150" s="2">
        <v>3670000</v>
      </c>
      <c r="H1150" s="2">
        <v>1</v>
      </c>
      <c r="I1150" s="3">
        <v>46203</v>
      </c>
      <c r="J1150" s="4"/>
      <c r="K1150" s="2">
        <v>4788133</v>
      </c>
      <c r="L1150" s="2">
        <v>73400</v>
      </c>
      <c r="M1150" s="2" t="s">
        <v>59</v>
      </c>
      <c r="N1150" s="5">
        <v>46203</v>
      </c>
      <c r="O1150" s="2" t="s">
        <v>2547</v>
      </c>
      <c r="P1150" s="2" t="s">
        <v>36</v>
      </c>
      <c r="Q1150" s="2" t="s">
        <v>209</v>
      </c>
      <c r="R1150" s="3">
        <v>46203</v>
      </c>
      <c r="S1150" s="2" t="s">
        <v>62</v>
      </c>
      <c r="T1150" s="2" t="s">
        <v>210</v>
      </c>
      <c r="U1150" s="2">
        <v>0</v>
      </c>
      <c r="V1150" s="2">
        <v>0</v>
      </c>
      <c r="W1150" s="2" t="s">
        <v>228</v>
      </c>
      <c r="X1150" s="2">
        <v>2026</v>
      </c>
      <c r="Y1150" s="2" t="s">
        <v>40</v>
      </c>
      <c r="Z1150" s="4"/>
      <c r="AA1150" s="3">
        <v>46203</v>
      </c>
      <c r="AB1150" s="2" t="s">
        <v>59</v>
      </c>
      <c r="AC1150" s="2">
        <v>475662</v>
      </c>
    </row>
    <row r="1151" spans="1:29" ht="51.75" x14ac:dyDescent="0.25">
      <c r="A1151" s="2" t="s">
        <v>29</v>
      </c>
      <c r="B1151" s="2" t="s">
        <v>42</v>
      </c>
      <c r="C1151" s="2" t="s">
        <v>43</v>
      </c>
      <c r="D1151" s="2" t="s">
        <v>32</v>
      </c>
      <c r="E1151" s="2" t="s">
        <v>2545</v>
      </c>
      <c r="F1151" s="2" t="s">
        <v>41</v>
      </c>
      <c r="G1151" s="2">
        <v>1000</v>
      </c>
      <c r="H1151" s="2">
        <v>1</v>
      </c>
      <c r="I1151" s="3">
        <v>46203</v>
      </c>
      <c r="J1151" s="4"/>
      <c r="K1151" s="2">
        <v>4788133</v>
      </c>
      <c r="L1151" s="2">
        <v>73400</v>
      </c>
      <c r="M1151" s="2" t="s">
        <v>59</v>
      </c>
      <c r="N1151" s="5">
        <v>46203</v>
      </c>
      <c r="O1151" s="2" t="s">
        <v>2547</v>
      </c>
      <c r="P1151" s="2" t="s">
        <v>36</v>
      </c>
      <c r="Q1151" s="2" t="s">
        <v>209</v>
      </c>
      <c r="R1151" s="3">
        <v>46203</v>
      </c>
      <c r="S1151" s="2" t="s">
        <v>62</v>
      </c>
      <c r="T1151" s="2" t="s">
        <v>210</v>
      </c>
      <c r="U1151" s="2">
        <v>0</v>
      </c>
      <c r="V1151" s="2">
        <v>0</v>
      </c>
      <c r="W1151" s="2" t="s">
        <v>228</v>
      </c>
      <c r="X1151" s="2">
        <v>2026</v>
      </c>
      <c r="Y1151" s="2" t="s">
        <v>40</v>
      </c>
      <c r="Z1151" s="4"/>
      <c r="AA1151" s="3">
        <v>46203</v>
      </c>
      <c r="AB1151" s="2" t="s">
        <v>59</v>
      </c>
      <c r="AC1151" s="2">
        <v>475662</v>
      </c>
    </row>
    <row r="1152" spans="1:29" ht="51.75" x14ac:dyDescent="0.25">
      <c r="A1152" s="2" t="s">
        <v>29</v>
      </c>
      <c r="B1152" s="2" t="s">
        <v>42</v>
      </c>
      <c r="C1152" s="2" t="s">
        <v>43</v>
      </c>
      <c r="D1152" s="2" t="s">
        <v>32</v>
      </c>
      <c r="E1152" s="2" t="s">
        <v>2548</v>
      </c>
      <c r="F1152" s="2" t="s">
        <v>2549</v>
      </c>
      <c r="G1152" s="2">
        <v>3800000</v>
      </c>
      <c r="H1152" s="2">
        <v>1</v>
      </c>
      <c r="I1152" s="3">
        <v>46203</v>
      </c>
      <c r="J1152" s="4"/>
      <c r="K1152" s="2">
        <v>4790759</v>
      </c>
      <c r="L1152" s="2">
        <v>30000</v>
      </c>
      <c r="M1152" s="2" t="s">
        <v>659</v>
      </c>
      <c r="N1152" s="5">
        <v>46203</v>
      </c>
      <c r="O1152" s="2" t="s">
        <v>2550</v>
      </c>
      <c r="P1152" s="2" t="s">
        <v>36</v>
      </c>
      <c r="Q1152" s="2" t="s">
        <v>209</v>
      </c>
      <c r="R1152" s="3">
        <v>46203</v>
      </c>
      <c r="S1152" s="2" t="s">
        <v>38</v>
      </c>
      <c r="T1152" s="2" t="s">
        <v>210</v>
      </c>
      <c r="U1152" s="2">
        <v>0</v>
      </c>
      <c r="V1152" s="2" t="s">
        <v>2401</v>
      </c>
      <c r="W1152" s="2" t="s">
        <v>163</v>
      </c>
      <c r="X1152" s="2">
        <v>2026</v>
      </c>
      <c r="Y1152" s="2" t="s">
        <v>40</v>
      </c>
      <c r="Z1152" s="4"/>
      <c r="AA1152" s="3">
        <v>46203</v>
      </c>
      <c r="AB1152" s="2" t="s">
        <v>659</v>
      </c>
      <c r="AC1152" s="2">
        <v>475652</v>
      </c>
    </row>
    <row r="1153" spans="1:29" ht="51.75" x14ac:dyDescent="0.25">
      <c r="A1153" s="2" t="s">
        <v>29</v>
      </c>
      <c r="B1153" s="2" t="s">
        <v>42</v>
      </c>
      <c r="C1153" s="2" t="s">
        <v>43</v>
      </c>
      <c r="D1153" s="2" t="s">
        <v>32</v>
      </c>
      <c r="E1153" s="2" t="s">
        <v>2548</v>
      </c>
      <c r="F1153" s="2" t="s">
        <v>41</v>
      </c>
      <c r="G1153" s="2">
        <v>1000</v>
      </c>
      <c r="H1153" s="2">
        <v>1</v>
      </c>
      <c r="I1153" s="3">
        <v>46203</v>
      </c>
      <c r="J1153" s="4"/>
      <c r="K1153" s="2">
        <v>4790759</v>
      </c>
      <c r="L1153" s="2">
        <v>30000</v>
      </c>
      <c r="M1153" s="2" t="s">
        <v>659</v>
      </c>
      <c r="N1153" s="5">
        <v>46203</v>
      </c>
      <c r="O1153" s="2" t="s">
        <v>2550</v>
      </c>
      <c r="P1153" s="2" t="s">
        <v>36</v>
      </c>
      <c r="Q1153" s="2" t="s">
        <v>209</v>
      </c>
      <c r="R1153" s="3">
        <v>46203</v>
      </c>
      <c r="S1153" s="2" t="s">
        <v>38</v>
      </c>
      <c r="T1153" s="2" t="s">
        <v>210</v>
      </c>
      <c r="U1153" s="2">
        <v>0</v>
      </c>
      <c r="V1153" s="2" t="s">
        <v>2401</v>
      </c>
      <c r="W1153" s="2" t="s">
        <v>163</v>
      </c>
      <c r="X1153" s="2">
        <v>2026</v>
      </c>
      <c r="Y1153" s="2" t="s">
        <v>40</v>
      </c>
      <c r="Z1153" s="4"/>
      <c r="AA1153" s="3">
        <v>46203</v>
      </c>
      <c r="AB1153" s="2" t="s">
        <v>659</v>
      </c>
      <c r="AC1153" s="2">
        <v>475652</v>
      </c>
    </row>
    <row r="1154" spans="1:29" ht="51.75" x14ac:dyDescent="0.25">
      <c r="A1154" s="2" t="s">
        <v>29</v>
      </c>
      <c r="B1154" s="2" t="s">
        <v>42</v>
      </c>
      <c r="C1154" s="2" t="s">
        <v>43</v>
      </c>
      <c r="D1154" s="2" t="s">
        <v>32</v>
      </c>
      <c r="E1154" s="2" t="s">
        <v>2551</v>
      </c>
      <c r="F1154" s="2" t="s">
        <v>2552</v>
      </c>
      <c r="G1154" s="2">
        <v>3690000</v>
      </c>
      <c r="H1154" s="2">
        <v>1</v>
      </c>
      <c r="I1154" s="3">
        <v>46203</v>
      </c>
      <c r="J1154" s="4"/>
      <c r="K1154" s="2">
        <v>4787885</v>
      </c>
      <c r="L1154" s="2">
        <v>73800</v>
      </c>
      <c r="M1154" s="2" t="s">
        <v>275</v>
      </c>
      <c r="N1154" s="5">
        <v>46203</v>
      </c>
      <c r="O1154" s="2" t="s">
        <v>2553</v>
      </c>
      <c r="P1154" s="2" t="s">
        <v>36</v>
      </c>
      <c r="Q1154" s="2" t="s">
        <v>463</v>
      </c>
      <c r="R1154" s="3">
        <v>46203</v>
      </c>
      <c r="S1154" s="2" t="s">
        <v>277</v>
      </c>
      <c r="T1154" s="2" t="s">
        <v>2554</v>
      </c>
      <c r="U1154" s="2">
        <v>0</v>
      </c>
      <c r="V1154" s="2">
        <v>0</v>
      </c>
      <c r="W1154" s="2" t="s">
        <v>549</v>
      </c>
      <c r="X1154" s="2">
        <v>2026</v>
      </c>
      <c r="Y1154" s="2" t="s">
        <v>40</v>
      </c>
      <c r="Z1154" s="4"/>
      <c r="AA1154" s="3">
        <v>46203</v>
      </c>
      <c r="AB1154" s="2" t="s">
        <v>275</v>
      </c>
      <c r="AC1154" s="2">
        <v>475638</v>
      </c>
    </row>
    <row r="1155" spans="1:29" ht="39" x14ac:dyDescent="0.25">
      <c r="A1155" s="2" t="s">
        <v>29</v>
      </c>
      <c r="B1155" s="2" t="s">
        <v>42</v>
      </c>
      <c r="C1155" s="2" t="s">
        <v>43</v>
      </c>
      <c r="D1155" s="2" t="s">
        <v>32</v>
      </c>
      <c r="E1155" s="2" t="s">
        <v>2551</v>
      </c>
      <c r="F1155" s="2" t="s">
        <v>41</v>
      </c>
      <c r="G1155" s="2">
        <v>1000</v>
      </c>
      <c r="H1155" s="2">
        <v>1</v>
      </c>
      <c r="I1155" s="3">
        <v>46203</v>
      </c>
      <c r="J1155" s="4"/>
      <c r="K1155" s="2">
        <v>4787885</v>
      </c>
      <c r="L1155" s="2">
        <v>73800</v>
      </c>
      <c r="M1155" s="2" t="s">
        <v>275</v>
      </c>
      <c r="N1155" s="5">
        <v>46203</v>
      </c>
      <c r="O1155" s="2" t="s">
        <v>2553</v>
      </c>
      <c r="P1155" s="2" t="s">
        <v>36</v>
      </c>
      <c r="Q1155" s="2" t="s">
        <v>463</v>
      </c>
      <c r="R1155" s="3">
        <v>46203</v>
      </c>
      <c r="S1155" s="2" t="s">
        <v>277</v>
      </c>
      <c r="T1155" s="2" t="s">
        <v>2554</v>
      </c>
      <c r="U1155" s="2">
        <v>0</v>
      </c>
      <c r="V1155" s="2">
        <v>0</v>
      </c>
      <c r="W1155" s="2" t="s">
        <v>549</v>
      </c>
      <c r="X1155" s="2">
        <v>2026</v>
      </c>
      <c r="Y1155" s="2" t="s">
        <v>40</v>
      </c>
      <c r="Z1155" s="4"/>
      <c r="AA1155" s="3">
        <v>46203</v>
      </c>
      <c r="AB1155" s="2" t="s">
        <v>275</v>
      </c>
      <c r="AC1155" s="2">
        <v>475638</v>
      </c>
    </row>
    <row r="1156" spans="1:29" ht="39" x14ac:dyDescent="0.25">
      <c r="A1156" s="2" t="s">
        <v>29</v>
      </c>
      <c r="B1156" s="2" t="s">
        <v>42</v>
      </c>
      <c r="C1156" s="2" t="s">
        <v>43</v>
      </c>
      <c r="D1156" s="2" t="s">
        <v>219</v>
      </c>
      <c r="E1156" s="2" t="s">
        <v>2555</v>
      </c>
      <c r="F1156" s="2" t="s">
        <v>41</v>
      </c>
      <c r="G1156" s="2">
        <v>1000</v>
      </c>
      <c r="H1156" s="2">
        <v>1</v>
      </c>
      <c r="I1156" s="3">
        <v>46203</v>
      </c>
      <c r="J1156" s="4"/>
      <c r="K1156" s="2">
        <v>2695154</v>
      </c>
      <c r="L1156" s="2">
        <v>37400</v>
      </c>
      <c r="M1156" s="2" t="s">
        <v>166</v>
      </c>
      <c r="N1156" s="5">
        <v>46203</v>
      </c>
      <c r="O1156" s="2" t="s">
        <v>2556</v>
      </c>
      <c r="P1156" s="2" t="s">
        <v>181</v>
      </c>
      <c r="Q1156" s="2">
        <v>0</v>
      </c>
      <c r="R1156" s="3">
        <v>46203</v>
      </c>
      <c r="S1156" s="2" t="s">
        <v>38</v>
      </c>
      <c r="T1156" s="2" t="s">
        <v>63</v>
      </c>
      <c r="U1156" s="2" t="s">
        <v>2557</v>
      </c>
      <c r="V1156" s="2">
        <v>0</v>
      </c>
      <c r="W1156" s="2" t="s">
        <v>1907</v>
      </c>
      <c r="X1156" s="2">
        <v>2026</v>
      </c>
      <c r="Y1156" s="2" t="s">
        <v>65</v>
      </c>
      <c r="Z1156" s="4"/>
      <c r="AA1156" s="3">
        <v>46203</v>
      </c>
      <c r="AB1156" s="2" t="s">
        <v>166</v>
      </c>
      <c r="AC1156" s="2">
        <v>475634</v>
      </c>
    </row>
    <row r="1157" spans="1:29" ht="64.5" x14ac:dyDescent="0.25">
      <c r="A1157" s="2" t="s">
        <v>29</v>
      </c>
      <c r="B1157" s="2" t="s">
        <v>42</v>
      </c>
      <c r="C1157" s="2" t="s">
        <v>43</v>
      </c>
      <c r="D1157" s="2" t="s">
        <v>219</v>
      </c>
      <c r="E1157" s="2" t="s">
        <v>2555</v>
      </c>
      <c r="F1157" s="2" t="s">
        <v>2558</v>
      </c>
      <c r="G1157" s="2">
        <v>1870000</v>
      </c>
      <c r="H1157" s="2">
        <v>1</v>
      </c>
      <c r="I1157" s="3">
        <v>46203</v>
      </c>
      <c r="J1157" s="4"/>
      <c r="K1157" s="2">
        <v>2695154</v>
      </c>
      <c r="L1157" s="2">
        <v>37400</v>
      </c>
      <c r="M1157" s="2" t="s">
        <v>166</v>
      </c>
      <c r="N1157" s="5">
        <v>46203</v>
      </c>
      <c r="O1157" s="2" t="s">
        <v>2556</v>
      </c>
      <c r="P1157" s="2" t="s">
        <v>181</v>
      </c>
      <c r="Q1157" s="2">
        <v>0</v>
      </c>
      <c r="R1157" s="3">
        <v>46203</v>
      </c>
      <c r="S1157" s="2" t="s">
        <v>38</v>
      </c>
      <c r="T1157" s="2" t="s">
        <v>63</v>
      </c>
      <c r="U1157" s="2" t="s">
        <v>2557</v>
      </c>
      <c r="V1157" s="2">
        <v>0</v>
      </c>
      <c r="W1157" s="2" t="s">
        <v>1907</v>
      </c>
      <c r="X1157" s="2">
        <v>2026</v>
      </c>
      <c r="Y1157" s="2" t="s">
        <v>65</v>
      </c>
      <c r="Z1157" s="4"/>
      <c r="AA1157" s="3">
        <v>46203</v>
      </c>
      <c r="AB1157" s="2" t="s">
        <v>166</v>
      </c>
      <c r="AC1157" s="2">
        <v>475634</v>
      </c>
    </row>
    <row r="1158" spans="1:29" ht="51.75" x14ac:dyDescent="0.25">
      <c r="A1158" s="2" t="s">
        <v>29</v>
      </c>
      <c r="B1158" s="2" t="s">
        <v>42</v>
      </c>
      <c r="C1158" s="2" t="s">
        <v>43</v>
      </c>
      <c r="D1158" s="2" t="s">
        <v>32</v>
      </c>
      <c r="E1158" s="2" t="s">
        <v>2559</v>
      </c>
      <c r="F1158" s="2" t="s">
        <v>2560</v>
      </c>
      <c r="G1158" s="2">
        <v>3730000</v>
      </c>
      <c r="H1158" s="2">
        <v>1</v>
      </c>
      <c r="I1158" s="3">
        <v>46203</v>
      </c>
      <c r="J1158" s="4"/>
      <c r="K1158" s="2">
        <v>4138959</v>
      </c>
      <c r="L1158" s="2">
        <v>30000</v>
      </c>
      <c r="M1158" s="2" t="s">
        <v>659</v>
      </c>
      <c r="N1158" s="5">
        <v>46203</v>
      </c>
      <c r="O1158" s="2" t="s">
        <v>2561</v>
      </c>
      <c r="P1158" s="2" t="s">
        <v>36</v>
      </c>
      <c r="Q1158" s="2" t="s">
        <v>209</v>
      </c>
      <c r="R1158" s="3">
        <v>46203</v>
      </c>
      <c r="S1158" s="2" t="s">
        <v>38</v>
      </c>
      <c r="T1158" s="2" t="s">
        <v>210</v>
      </c>
      <c r="U1158" s="2">
        <v>0</v>
      </c>
      <c r="V1158" s="2" t="s">
        <v>1354</v>
      </c>
      <c r="W1158" s="2" t="s">
        <v>1819</v>
      </c>
      <c r="X1158" s="2">
        <v>2026</v>
      </c>
      <c r="Y1158" s="2" t="s">
        <v>40</v>
      </c>
      <c r="Z1158" s="4"/>
      <c r="AA1158" s="3">
        <v>46203</v>
      </c>
      <c r="AB1158" s="2" t="s">
        <v>659</v>
      </c>
      <c r="AC1158" s="2">
        <v>475632</v>
      </c>
    </row>
    <row r="1159" spans="1:29" ht="51.75" x14ac:dyDescent="0.25">
      <c r="A1159" s="2" t="s">
        <v>29</v>
      </c>
      <c r="B1159" s="2" t="s">
        <v>42</v>
      </c>
      <c r="C1159" s="2" t="s">
        <v>43</v>
      </c>
      <c r="D1159" s="2" t="s">
        <v>32</v>
      </c>
      <c r="E1159" s="2" t="s">
        <v>2559</v>
      </c>
      <c r="F1159" s="2" t="s">
        <v>41</v>
      </c>
      <c r="G1159" s="2">
        <v>1000</v>
      </c>
      <c r="H1159" s="2">
        <v>1</v>
      </c>
      <c r="I1159" s="3">
        <v>46203</v>
      </c>
      <c r="J1159" s="4"/>
      <c r="K1159" s="2">
        <v>4138959</v>
      </c>
      <c r="L1159" s="2">
        <v>30000</v>
      </c>
      <c r="M1159" s="2" t="s">
        <v>659</v>
      </c>
      <c r="N1159" s="5">
        <v>46203</v>
      </c>
      <c r="O1159" s="2" t="s">
        <v>2561</v>
      </c>
      <c r="P1159" s="2" t="s">
        <v>36</v>
      </c>
      <c r="Q1159" s="2" t="s">
        <v>209</v>
      </c>
      <c r="R1159" s="3">
        <v>46203</v>
      </c>
      <c r="S1159" s="2" t="s">
        <v>38</v>
      </c>
      <c r="T1159" s="2" t="s">
        <v>210</v>
      </c>
      <c r="U1159" s="2">
        <v>0</v>
      </c>
      <c r="V1159" s="2" t="s">
        <v>1354</v>
      </c>
      <c r="W1159" s="2" t="s">
        <v>1819</v>
      </c>
      <c r="X1159" s="2">
        <v>2026</v>
      </c>
      <c r="Y1159" s="2" t="s">
        <v>40</v>
      </c>
      <c r="Z1159" s="4"/>
      <c r="AA1159" s="3">
        <v>46203</v>
      </c>
      <c r="AB1159" s="2" t="s">
        <v>659</v>
      </c>
      <c r="AC1159" s="2">
        <v>475632</v>
      </c>
    </row>
    <row r="1160" spans="1:29" ht="102.75" x14ac:dyDescent="0.25">
      <c r="A1160" s="2" t="s">
        <v>29</v>
      </c>
      <c r="B1160" s="2" t="s">
        <v>42</v>
      </c>
      <c r="C1160" s="2" t="s">
        <v>43</v>
      </c>
      <c r="D1160" s="2" t="s">
        <v>32</v>
      </c>
      <c r="E1160" s="2" t="s">
        <v>2562</v>
      </c>
      <c r="F1160" s="2" t="s">
        <v>2563</v>
      </c>
      <c r="G1160" s="2">
        <v>1247000</v>
      </c>
      <c r="H1160" s="2">
        <v>1</v>
      </c>
      <c r="I1160" s="3">
        <v>46203</v>
      </c>
      <c r="J1160" s="4"/>
      <c r="K1160" s="2">
        <v>4787708</v>
      </c>
      <c r="L1160" s="2">
        <v>10000</v>
      </c>
      <c r="M1160" s="2" t="s">
        <v>35</v>
      </c>
      <c r="N1160" s="5">
        <v>46203</v>
      </c>
      <c r="O1160" s="2" t="s">
        <v>2564</v>
      </c>
      <c r="P1160" s="2" t="s">
        <v>36</v>
      </c>
      <c r="Q1160" s="2" t="s">
        <v>88</v>
      </c>
      <c r="R1160" s="3">
        <v>46203</v>
      </c>
      <c r="S1160" s="2" t="s">
        <v>38</v>
      </c>
      <c r="T1160" s="2" t="s">
        <v>2565</v>
      </c>
      <c r="U1160" s="2">
        <v>0</v>
      </c>
      <c r="V1160" s="2">
        <v>0</v>
      </c>
      <c r="W1160" s="2" t="s">
        <v>2566</v>
      </c>
      <c r="X1160" s="2">
        <v>2026</v>
      </c>
      <c r="Y1160" s="2" t="s">
        <v>40</v>
      </c>
      <c r="Z1160" s="4"/>
      <c r="AA1160" s="3">
        <v>46203</v>
      </c>
      <c r="AB1160" s="2" t="s">
        <v>35</v>
      </c>
      <c r="AC1160" s="2">
        <v>475624</v>
      </c>
    </row>
    <row r="1161" spans="1:29" ht="102.75" x14ac:dyDescent="0.25">
      <c r="A1161" s="2" t="s">
        <v>29</v>
      </c>
      <c r="B1161" s="2" t="s">
        <v>42</v>
      </c>
      <c r="C1161" s="2" t="s">
        <v>43</v>
      </c>
      <c r="D1161" s="2" t="s">
        <v>32</v>
      </c>
      <c r="E1161" s="2" t="s">
        <v>2562</v>
      </c>
      <c r="F1161" s="2" t="s">
        <v>41</v>
      </c>
      <c r="G1161" s="2">
        <v>1000</v>
      </c>
      <c r="H1161" s="2">
        <v>1</v>
      </c>
      <c r="I1161" s="3">
        <v>46203</v>
      </c>
      <c r="J1161" s="4"/>
      <c r="K1161" s="2">
        <v>4787708</v>
      </c>
      <c r="L1161" s="2">
        <v>10000</v>
      </c>
      <c r="M1161" s="2" t="s">
        <v>35</v>
      </c>
      <c r="N1161" s="5">
        <v>46203</v>
      </c>
      <c r="O1161" s="2" t="s">
        <v>2564</v>
      </c>
      <c r="P1161" s="2" t="s">
        <v>36</v>
      </c>
      <c r="Q1161" s="2" t="s">
        <v>88</v>
      </c>
      <c r="R1161" s="3">
        <v>46203</v>
      </c>
      <c r="S1161" s="2" t="s">
        <v>38</v>
      </c>
      <c r="T1161" s="2" t="s">
        <v>2565</v>
      </c>
      <c r="U1161" s="2">
        <v>0</v>
      </c>
      <c r="V1161" s="2">
        <v>0</v>
      </c>
      <c r="W1161" s="2" t="s">
        <v>2566</v>
      </c>
      <c r="X1161" s="2">
        <v>2026</v>
      </c>
      <c r="Y1161" s="2" t="s">
        <v>40</v>
      </c>
      <c r="Z1161" s="4"/>
      <c r="AA1161" s="3">
        <v>46203</v>
      </c>
      <c r="AB1161" s="2" t="s">
        <v>35</v>
      </c>
      <c r="AC1161" s="2">
        <v>475624</v>
      </c>
    </row>
    <row r="1162" spans="1:29" ht="64.5" x14ac:dyDescent="0.25">
      <c r="A1162" s="2" t="s">
        <v>29</v>
      </c>
      <c r="B1162" s="2" t="s">
        <v>42</v>
      </c>
      <c r="C1162" s="2" t="s">
        <v>43</v>
      </c>
      <c r="D1162" s="2" t="s">
        <v>32</v>
      </c>
      <c r="E1162" s="2" t="s">
        <v>2567</v>
      </c>
      <c r="F1162" s="2" t="s">
        <v>2568</v>
      </c>
      <c r="G1162" s="2">
        <v>2030000</v>
      </c>
      <c r="H1162" s="2">
        <v>1</v>
      </c>
      <c r="I1162" s="3">
        <v>46203</v>
      </c>
      <c r="J1162" s="4"/>
      <c r="K1162" s="2">
        <v>4789787</v>
      </c>
      <c r="L1162" s="2">
        <v>30000</v>
      </c>
      <c r="M1162" s="2" t="s">
        <v>659</v>
      </c>
      <c r="N1162" s="5">
        <v>46203</v>
      </c>
      <c r="O1162" s="2" t="s">
        <v>2569</v>
      </c>
      <c r="P1162" s="2" t="s">
        <v>36</v>
      </c>
      <c r="Q1162" s="2" t="s">
        <v>61</v>
      </c>
      <c r="R1162" s="3">
        <v>46203</v>
      </c>
      <c r="S1162" s="2" t="s">
        <v>38</v>
      </c>
      <c r="T1162" s="2" t="s">
        <v>63</v>
      </c>
      <c r="U1162" s="2">
        <v>0</v>
      </c>
      <c r="V1162" s="2" t="s">
        <v>1354</v>
      </c>
      <c r="W1162" s="2" t="s">
        <v>956</v>
      </c>
      <c r="X1162" s="2">
        <v>2026</v>
      </c>
      <c r="Y1162" s="2" t="s">
        <v>40</v>
      </c>
      <c r="Z1162" s="4"/>
      <c r="AA1162" s="3">
        <v>46203</v>
      </c>
      <c r="AB1162" s="2" t="s">
        <v>659</v>
      </c>
      <c r="AC1162" s="2">
        <v>475612</v>
      </c>
    </row>
    <row r="1163" spans="1:29" ht="51.75" x14ac:dyDescent="0.25">
      <c r="A1163" s="2" t="s">
        <v>29</v>
      </c>
      <c r="B1163" s="2" t="s">
        <v>42</v>
      </c>
      <c r="C1163" s="2" t="s">
        <v>43</v>
      </c>
      <c r="D1163" s="2" t="s">
        <v>32</v>
      </c>
      <c r="E1163" s="2" t="s">
        <v>2567</v>
      </c>
      <c r="F1163" s="2" t="s">
        <v>41</v>
      </c>
      <c r="G1163" s="2">
        <v>1000</v>
      </c>
      <c r="H1163" s="2">
        <v>1</v>
      </c>
      <c r="I1163" s="3">
        <v>46203</v>
      </c>
      <c r="J1163" s="4"/>
      <c r="K1163" s="2">
        <v>4789787</v>
      </c>
      <c r="L1163" s="2">
        <v>30000</v>
      </c>
      <c r="M1163" s="2" t="s">
        <v>659</v>
      </c>
      <c r="N1163" s="5">
        <v>46203</v>
      </c>
      <c r="O1163" s="2" t="s">
        <v>2569</v>
      </c>
      <c r="P1163" s="2" t="s">
        <v>36</v>
      </c>
      <c r="Q1163" s="2" t="s">
        <v>61</v>
      </c>
      <c r="R1163" s="3">
        <v>46203</v>
      </c>
      <c r="S1163" s="2" t="s">
        <v>38</v>
      </c>
      <c r="T1163" s="2" t="s">
        <v>63</v>
      </c>
      <c r="U1163" s="2">
        <v>0</v>
      </c>
      <c r="V1163" s="2" t="s">
        <v>1354</v>
      </c>
      <c r="W1163" s="2" t="s">
        <v>956</v>
      </c>
      <c r="X1163" s="2">
        <v>2026</v>
      </c>
      <c r="Y1163" s="2" t="s">
        <v>40</v>
      </c>
      <c r="Z1163" s="4"/>
      <c r="AA1163" s="3">
        <v>46203</v>
      </c>
      <c r="AB1163" s="2" t="s">
        <v>659</v>
      </c>
      <c r="AC1163" s="2">
        <v>475612</v>
      </c>
    </row>
    <row r="1164" spans="1:29" ht="77.25" x14ac:dyDescent="0.25">
      <c r="A1164" s="2" t="s">
        <v>29</v>
      </c>
      <c r="B1164" s="2" t="s">
        <v>42</v>
      </c>
      <c r="C1164" s="2" t="s">
        <v>43</v>
      </c>
      <c r="D1164" s="2" t="s">
        <v>32</v>
      </c>
      <c r="E1164" s="2" t="s">
        <v>2570</v>
      </c>
      <c r="F1164" s="2" t="s">
        <v>2571</v>
      </c>
      <c r="G1164" s="2">
        <v>1950000</v>
      </c>
      <c r="H1164" s="2">
        <v>1</v>
      </c>
      <c r="I1164" s="3">
        <v>46203</v>
      </c>
      <c r="J1164" s="4"/>
      <c r="K1164" s="2">
        <v>4788800</v>
      </c>
      <c r="L1164" s="2">
        <v>39000</v>
      </c>
      <c r="M1164" s="2" t="s">
        <v>903</v>
      </c>
      <c r="N1164" s="5">
        <v>46203</v>
      </c>
      <c r="O1164" s="2" t="s">
        <v>2572</v>
      </c>
      <c r="P1164" s="2" t="s">
        <v>36</v>
      </c>
      <c r="Q1164" s="2" t="s">
        <v>2573</v>
      </c>
      <c r="R1164" s="3">
        <v>46203</v>
      </c>
      <c r="S1164" s="2" t="s">
        <v>51</v>
      </c>
      <c r="T1164" s="2" t="s">
        <v>63</v>
      </c>
      <c r="U1164" s="2">
        <v>0</v>
      </c>
      <c r="V1164" s="2" t="s">
        <v>2574</v>
      </c>
      <c r="W1164" s="2" t="s">
        <v>728</v>
      </c>
      <c r="X1164" s="2">
        <v>2026</v>
      </c>
      <c r="Y1164" s="2" t="s">
        <v>40</v>
      </c>
      <c r="Z1164" s="4"/>
      <c r="AA1164" s="3">
        <v>46203</v>
      </c>
      <c r="AB1164" s="2" t="s">
        <v>903</v>
      </c>
      <c r="AC1164" s="2">
        <v>475608</v>
      </c>
    </row>
    <row r="1165" spans="1:29" ht="77.25" x14ac:dyDescent="0.25">
      <c r="A1165" s="2" t="s">
        <v>29</v>
      </c>
      <c r="B1165" s="2" t="s">
        <v>42</v>
      </c>
      <c r="C1165" s="2" t="s">
        <v>43</v>
      </c>
      <c r="D1165" s="2" t="s">
        <v>32</v>
      </c>
      <c r="E1165" s="2" t="s">
        <v>2570</v>
      </c>
      <c r="F1165" s="2" t="s">
        <v>41</v>
      </c>
      <c r="G1165" s="2">
        <v>1000</v>
      </c>
      <c r="H1165" s="2">
        <v>1</v>
      </c>
      <c r="I1165" s="3">
        <v>46203</v>
      </c>
      <c r="J1165" s="4"/>
      <c r="K1165" s="2">
        <v>4788800</v>
      </c>
      <c r="L1165" s="2">
        <v>39000</v>
      </c>
      <c r="M1165" s="2" t="s">
        <v>903</v>
      </c>
      <c r="N1165" s="5">
        <v>46203</v>
      </c>
      <c r="O1165" s="2" t="s">
        <v>2572</v>
      </c>
      <c r="P1165" s="2" t="s">
        <v>36</v>
      </c>
      <c r="Q1165" s="2" t="s">
        <v>2573</v>
      </c>
      <c r="R1165" s="3">
        <v>46203</v>
      </c>
      <c r="S1165" s="2" t="s">
        <v>51</v>
      </c>
      <c r="T1165" s="2" t="s">
        <v>63</v>
      </c>
      <c r="U1165" s="2">
        <v>0</v>
      </c>
      <c r="V1165" s="2" t="s">
        <v>2574</v>
      </c>
      <c r="W1165" s="2" t="s">
        <v>728</v>
      </c>
      <c r="X1165" s="2">
        <v>2026</v>
      </c>
      <c r="Y1165" s="2" t="s">
        <v>40</v>
      </c>
      <c r="Z1165" s="4"/>
      <c r="AA1165" s="3">
        <v>46203</v>
      </c>
      <c r="AB1165" s="2" t="s">
        <v>903</v>
      </c>
      <c r="AC1165" s="2">
        <v>475608</v>
      </c>
    </row>
    <row r="1166" spans="1:29" ht="77.25" x14ac:dyDescent="0.25">
      <c r="A1166" s="2" t="s">
        <v>29</v>
      </c>
      <c r="B1166" s="2" t="s">
        <v>42</v>
      </c>
      <c r="C1166" s="2" t="s">
        <v>43</v>
      </c>
      <c r="D1166" s="2" t="s">
        <v>732</v>
      </c>
      <c r="E1166" s="2" t="s">
        <v>2575</v>
      </c>
      <c r="F1166" s="2" t="s">
        <v>56</v>
      </c>
      <c r="G1166" s="2">
        <v>260400</v>
      </c>
      <c r="H1166" s="2">
        <v>1</v>
      </c>
      <c r="I1166" s="3">
        <v>46208</v>
      </c>
      <c r="J1166" s="4"/>
      <c r="K1166" s="2">
        <v>4759500</v>
      </c>
      <c r="L1166" s="2">
        <v>12380</v>
      </c>
      <c r="M1166" s="2" t="s">
        <v>341</v>
      </c>
      <c r="N1166" s="5">
        <v>46207</v>
      </c>
      <c r="O1166" s="2" t="s">
        <v>2576</v>
      </c>
      <c r="P1166" s="2" t="s">
        <v>370</v>
      </c>
      <c r="Q1166" s="2">
        <v>0</v>
      </c>
      <c r="R1166" s="3">
        <v>46207</v>
      </c>
      <c r="S1166" s="2" t="s">
        <v>160</v>
      </c>
      <c r="T1166" s="2" t="s">
        <v>2577</v>
      </c>
      <c r="U1166" s="2">
        <v>0</v>
      </c>
      <c r="V1166" s="2">
        <v>0</v>
      </c>
      <c r="W1166" s="2" t="s">
        <v>2577</v>
      </c>
      <c r="X1166" s="2">
        <v>2026</v>
      </c>
      <c r="Y1166" s="2" t="s">
        <v>55</v>
      </c>
      <c r="Z1166" s="4"/>
      <c r="AA1166" s="3">
        <v>46204</v>
      </c>
      <c r="AB1166" s="2" t="s">
        <v>341</v>
      </c>
      <c r="AC1166" s="2">
        <v>475582</v>
      </c>
    </row>
    <row r="1167" spans="1:29" ht="77.25" x14ac:dyDescent="0.25">
      <c r="A1167" s="2" t="s">
        <v>29</v>
      </c>
      <c r="B1167" s="2" t="s">
        <v>42</v>
      </c>
      <c r="C1167" s="2" t="s">
        <v>43</v>
      </c>
      <c r="D1167" s="2" t="s">
        <v>732</v>
      </c>
      <c r="E1167" s="2" t="s">
        <v>2575</v>
      </c>
      <c r="F1167" s="2" t="s">
        <v>2578</v>
      </c>
      <c r="G1167" s="2">
        <v>1238000</v>
      </c>
      <c r="H1167" s="2">
        <v>1</v>
      </c>
      <c r="I1167" s="3">
        <v>46208</v>
      </c>
      <c r="J1167" s="4"/>
      <c r="K1167" s="2">
        <v>4759500</v>
      </c>
      <c r="L1167" s="2">
        <v>12380</v>
      </c>
      <c r="M1167" s="2" t="s">
        <v>341</v>
      </c>
      <c r="N1167" s="5">
        <v>46207</v>
      </c>
      <c r="O1167" s="2" t="s">
        <v>2576</v>
      </c>
      <c r="P1167" s="2" t="s">
        <v>370</v>
      </c>
      <c r="Q1167" s="2">
        <v>0</v>
      </c>
      <c r="R1167" s="3">
        <v>46207</v>
      </c>
      <c r="S1167" s="2" t="s">
        <v>160</v>
      </c>
      <c r="T1167" s="2" t="s">
        <v>2577</v>
      </c>
      <c r="U1167" s="2">
        <v>0</v>
      </c>
      <c r="V1167" s="2">
        <v>0</v>
      </c>
      <c r="W1167" s="2" t="s">
        <v>2577</v>
      </c>
      <c r="X1167" s="2">
        <v>2026</v>
      </c>
      <c r="Y1167" s="2" t="s">
        <v>55</v>
      </c>
      <c r="Z1167" s="4"/>
      <c r="AA1167" s="3">
        <v>46204</v>
      </c>
      <c r="AB1167" s="2" t="s">
        <v>341</v>
      </c>
      <c r="AC1167" s="2">
        <v>475582</v>
      </c>
    </row>
    <row r="1168" spans="1:29" ht="77.25" x14ac:dyDescent="0.25">
      <c r="A1168" s="2" t="s">
        <v>29</v>
      </c>
      <c r="B1168" s="2" t="s">
        <v>42</v>
      </c>
      <c r="C1168" s="2" t="s">
        <v>43</v>
      </c>
      <c r="D1168" s="2" t="s">
        <v>732</v>
      </c>
      <c r="E1168" s="2" t="s">
        <v>2575</v>
      </c>
      <c r="F1168" s="2" t="s">
        <v>41</v>
      </c>
      <c r="G1168" s="2">
        <v>5000</v>
      </c>
      <c r="H1168" s="2">
        <v>1</v>
      </c>
      <c r="I1168" s="3">
        <v>46208</v>
      </c>
      <c r="J1168" s="4"/>
      <c r="K1168" s="2">
        <v>4759500</v>
      </c>
      <c r="L1168" s="2">
        <v>12380</v>
      </c>
      <c r="M1168" s="2" t="s">
        <v>341</v>
      </c>
      <c r="N1168" s="5">
        <v>46207</v>
      </c>
      <c r="O1168" s="2" t="s">
        <v>2576</v>
      </c>
      <c r="P1168" s="2" t="s">
        <v>370</v>
      </c>
      <c r="Q1168" s="2">
        <v>0</v>
      </c>
      <c r="R1168" s="3">
        <v>46207</v>
      </c>
      <c r="S1168" s="2" t="s">
        <v>160</v>
      </c>
      <c r="T1168" s="2" t="s">
        <v>2577</v>
      </c>
      <c r="U1168" s="2">
        <v>0</v>
      </c>
      <c r="V1168" s="2">
        <v>0</v>
      </c>
      <c r="W1168" s="2" t="s">
        <v>2577</v>
      </c>
      <c r="X1168" s="2">
        <v>2026</v>
      </c>
      <c r="Y1168" s="2" t="s">
        <v>55</v>
      </c>
      <c r="Z1168" s="4"/>
      <c r="AA1168" s="3">
        <v>46204</v>
      </c>
      <c r="AB1168" s="2" t="s">
        <v>341</v>
      </c>
      <c r="AC1168" s="2">
        <v>475582</v>
      </c>
    </row>
    <row r="1169" spans="1:29" ht="77.25" x14ac:dyDescent="0.25">
      <c r="A1169" s="2" t="s">
        <v>29</v>
      </c>
      <c r="B1169" s="2" t="s">
        <v>42</v>
      </c>
      <c r="C1169" s="2" t="s">
        <v>43</v>
      </c>
      <c r="D1169" s="2" t="s">
        <v>737</v>
      </c>
      <c r="E1169" s="2" t="s">
        <v>2579</v>
      </c>
      <c r="F1169" s="2" t="s">
        <v>2580</v>
      </c>
      <c r="G1169" s="2">
        <v>3100000</v>
      </c>
      <c r="H1169" s="2">
        <v>1</v>
      </c>
      <c r="I1169" s="3">
        <v>46203</v>
      </c>
      <c r="J1169" s="4"/>
      <c r="K1169" s="2">
        <v>1153</v>
      </c>
      <c r="L1169" s="2">
        <v>46500</v>
      </c>
      <c r="M1169" s="2" t="s">
        <v>598</v>
      </c>
      <c r="N1169" s="5">
        <v>46202</v>
      </c>
      <c r="O1169" s="2" t="s">
        <v>2581</v>
      </c>
      <c r="P1169" s="2" t="s">
        <v>181</v>
      </c>
      <c r="Q1169" s="2">
        <v>0</v>
      </c>
      <c r="R1169" s="3">
        <v>46203</v>
      </c>
      <c r="S1169" s="2" t="s">
        <v>51</v>
      </c>
      <c r="T1169" s="2" t="s">
        <v>2582</v>
      </c>
      <c r="U1169" s="2" t="s">
        <v>2583</v>
      </c>
      <c r="V1169" s="2">
        <v>0</v>
      </c>
      <c r="W1169" s="2" t="s">
        <v>2089</v>
      </c>
      <c r="X1169" s="2">
        <v>2026</v>
      </c>
      <c r="Y1169" s="2" t="s">
        <v>55</v>
      </c>
      <c r="Z1169" s="4"/>
      <c r="AA1169" s="4"/>
      <c r="AB1169" s="2" t="s">
        <v>598</v>
      </c>
      <c r="AC1169" s="2">
        <v>475540</v>
      </c>
    </row>
    <row r="1170" spans="1:29" ht="64.5" x14ac:dyDescent="0.25">
      <c r="A1170" s="2" t="s">
        <v>29</v>
      </c>
      <c r="B1170" s="2" t="s">
        <v>42</v>
      </c>
      <c r="C1170" s="2" t="s">
        <v>43</v>
      </c>
      <c r="D1170" s="2" t="s">
        <v>67</v>
      </c>
      <c r="E1170" s="2" t="s">
        <v>2584</v>
      </c>
      <c r="F1170" s="2" t="s">
        <v>2585</v>
      </c>
      <c r="G1170" s="2">
        <v>1900000</v>
      </c>
      <c r="H1170" s="2">
        <v>1</v>
      </c>
      <c r="I1170" s="3">
        <v>46203</v>
      </c>
      <c r="J1170" s="4"/>
      <c r="K1170" s="2">
        <v>4332371</v>
      </c>
      <c r="L1170" s="2">
        <v>19000</v>
      </c>
      <c r="M1170" s="2" t="s">
        <v>249</v>
      </c>
      <c r="N1170" s="5">
        <v>46203</v>
      </c>
      <c r="O1170" s="2" t="s">
        <v>2586</v>
      </c>
      <c r="P1170" s="2" t="s">
        <v>181</v>
      </c>
      <c r="Q1170" s="2" t="s">
        <v>61</v>
      </c>
      <c r="R1170" s="3">
        <v>46203</v>
      </c>
      <c r="S1170" s="2" t="s">
        <v>251</v>
      </c>
      <c r="T1170" s="2" t="s">
        <v>63</v>
      </c>
      <c r="U1170" s="2" t="s">
        <v>2587</v>
      </c>
      <c r="V1170" s="2" t="s">
        <v>2588</v>
      </c>
      <c r="W1170" s="2" t="s">
        <v>2589</v>
      </c>
      <c r="X1170" s="2">
        <v>2026</v>
      </c>
      <c r="Y1170" s="2" t="s">
        <v>65</v>
      </c>
      <c r="Z1170" s="4"/>
      <c r="AA1170" s="3">
        <v>46203</v>
      </c>
      <c r="AB1170" s="2" t="s">
        <v>249</v>
      </c>
      <c r="AC1170" s="2">
        <v>475524</v>
      </c>
    </row>
    <row r="1171" spans="1:29" ht="51.75" x14ac:dyDescent="0.25">
      <c r="A1171" s="2" t="s">
        <v>29</v>
      </c>
      <c r="B1171" s="2" t="s">
        <v>42</v>
      </c>
      <c r="C1171" s="2" t="s">
        <v>43</v>
      </c>
      <c r="D1171" s="2" t="s">
        <v>67</v>
      </c>
      <c r="E1171" s="2" t="s">
        <v>2584</v>
      </c>
      <c r="F1171" s="2" t="s">
        <v>41</v>
      </c>
      <c r="G1171" s="2">
        <v>1000</v>
      </c>
      <c r="H1171" s="2">
        <v>1</v>
      </c>
      <c r="I1171" s="3">
        <v>46203</v>
      </c>
      <c r="J1171" s="4"/>
      <c r="K1171" s="2">
        <v>4332371</v>
      </c>
      <c r="L1171" s="2">
        <v>19000</v>
      </c>
      <c r="M1171" s="2" t="s">
        <v>249</v>
      </c>
      <c r="N1171" s="5">
        <v>46203</v>
      </c>
      <c r="O1171" s="2" t="s">
        <v>2586</v>
      </c>
      <c r="P1171" s="2" t="s">
        <v>181</v>
      </c>
      <c r="Q1171" s="2" t="s">
        <v>61</v>
      </c>
      <c r="R1171" s="3">
        <v>46203</v>
      </c>
      <c r="S1171" s="2" t="s">
        <v>251</v>
      </c>
      <c r="T1171" s="2" t="s">
        <v>63</v>
      </c>
      <c r="U1171" s="2" t="s">
        <v>2587</v>
      </c>
      <c r="V1171" s="2" t="s">
        <v>2588</v>
      </c>
      <c r="W1171" s="2" t="s">
        <v>2589</v>
      </c>
      <c r="X1171" s="2">
        <v>2026</v>
      </c>
      <c r="Y1171" s="2" t="s">
        <v>65</v>
      </c>
      <c r="Z1171" s="4"/>
      <c r="AA1171" s="3">
        <v>46203</v>
      </c>
      <c r="AB1171" s="2" t="s">
        <v>249</v>
      </c>
      <c r="AC1171" s="2">
        <v>475524</v>
      </c>
    </row>
    <row r="1172" spans="1:29" ht="64.5" x14ac:dyDescent="0.25">
      <c r="A1172" s="2" t="s">
        <v>29</v>
      </c>
      <c r="B1172" s="2" t="s">
        <v>42</v>
      </c>
      <c r="C1172" s="2" t="s">
        <v>43</v>
      </c>
      <c r="D1172" s="2" t="s">
        <v>57</v>
      </c>
      <c r="E1172" s="2" t="s">
        <v>2590</v>
      </c>
      <c r="F1172" s="2" t="s">
        <v>2591</v>
      </c>
      <c r="G1172" s="2">
        <v>1970000</v>
      </c>
      <c r="H1172" s="2">
        <v>1</v>
      </c>
      <c r="I1172" s="3">
        <v>46203</v>
      </c>
      <c r="J1172" s="4"/>
      <c r="K1172" s="2">
        <v>4777760</v>
      </c>
      <c r="L1172" s="2">
        <v>9850</v>
      </c>
      <c r="M1172" s="2" t="s">
        <v>192</v>
      </c>
      <c r="N1172" s="5">
        <v>46202</v>
      </c>
      <c r="O1172" s="2" t="s">
        <v>2592</v>
      </c>
      <c r="P1172" s="2" t="s">
        <v>181</v>
      </c>
      <c r="Q1172" s="2">
        <v>0</v>
      </c>
      <c r="R1172" s="3">
        <v>46203</v>
      </c>
      <c r="S1172" s="2" t="s">
        <v>38</v>
      </c>
      <c r="T1172" s="2" t="s">
        <v>63</v>
      </c>
      <c r="U1172" s="2" t="s">
        <v>61</v>
      </c>
      <c r="V1172" s="2">
        <v>0</v>
      </c>
      <c r="W1172" s="2" t="s">
        <v>64</v>
      </c>
      <c r="X1172" s="2">
        <v>2026</v>
      </c>
      <c r="Y1172" s="2" t="s">
        <v>65</v>
      </c>
      <c r="Z1172" s="4"/>
      <c r="AA1172" s="3">
        <v>46201</v>
      </c>
      <c r="AB1172" s="2" t="s">
        <v>192</v>
      </c>
      <c r="AC1172" s="2">
        <v>475518</v>
      </c>
    </row>
    <row r="1173" spans="1:29" ht="51.75" x14ac:dyDescent="0.25">
      <c r="A1173" s="2" t="s">
        <v>29</v>
      </c>
      <c r="B1173" s="2" t="s">
        <v>42</v>
      </c>
      <c r="C1173" s="2" t="s">
        <v>43</v>
      </c>
      <c r="D1173" s="2" t="s">
        <v>57</v>
      </c>
      <c r="E1173" s="2" t="s">
        <v>2590</v>
      </c>
      <c r="F1173" s="2" t="s">
        <v>41</v>
      </c>
      <c r="G1173" s="2">
        <v>5000</v>
      </c>
      <c r="H1173" s="2">
        <v>1</v>
      </c>
      <c r="I1173" s="3">
        <v>46203</v>
      </c>
      <c r="J1173" s="4"/>
      <c r="K1173" s="2">
        <v>4777760</v>
      </c>
      <c r="L1173" s="2">
        <v>9850</v>
      </c>
      <c r="M1173" s="2" t="s">
        <v>192</v>
      </c>
      <c r="N1173" s="5">
        <v>46202</v>
      </c>
      <c r="O1173" s="2" t="s">
        <v>2592</v>
      </c>
      <c r="P1173" s="2" t="s">
        <v>181</v>
      </c>
      <c r="Q1173" s="2">
        <v>0</v>
      </c>
      <c r="R1173" s="3">
        <v>46203</v>
      </c>
      <c r="S1173" s="2" t="s">
        <v>38</v>
      </c>
      <c r="T1173" s="2" t="s">
        <v>63</v>
      </c>
      <c r="U1173" s="2" t="s">
        <v>61</v>
      </c>
      <c r="V1173" s="2">
        <v>0</v>
      </c>
      <c r="W1173" s="2" t="s">
        <v>64</v>
      </c>
      <c r="X1173" s="2">
        <v>2026</v>
      </c>
      <c r="Y1173" s="2" t="s">
        <v>65</v>
      </c>
      <c r="Z1173" s="4"/>
      <c r="AA1173" s="3">
        <v>46201</v>
      </c>
      <c r="AB1173" s="2" t="s">
        <v>192</v>
      </c>
      <c r="AC1173" s="2">
        <v>475518</v>
      </c>
    </row>
    <row r="1174" spans="1:29" ht="64.5" x14ac:dyDescent="0.25">
      <c r="A1174" s="2" t="s">
        <v>29</v>
      </c>
      <c r="B1174" s="2" t="s">
        <v>42</v>
      </c>
      <c r="C1174" s="2" t="s">
        <v>43</v>
      </c>
      <c r="D1174" s="2" t="s">
        <v>164</v>
      </c>
      <c r="E1174" s="2" t="s">
        <v>2593</v>
      </c>
      <c r="F1174" s="2" t="s">
        <v>2594</v>
      </c>
      <c r="G1174" s="2">
        <v>2000000</v>
      </c>
      <c r="H1174" s="2">
        <v>1</v>
      </c>
      <c r="I1174" s="3">
        <v>46203</v>
      </c>
      <c r="J1174" s="4"/>
      <c r="K1174" s="2">
        <v>4785133</v>
      </c>
      <c r="L1174" s="2">
        <v>40000</v>
      </c>
      <c r="M1174" s="2" t="s">
        <v>297</v>
      </c>
      <c r="N1174" s="5">
        <v>46202</v>
      </c>
      <c r="O1174" s="2">
        <v>25899775</v>
      </c>
      <c r="P1174" s="2" t="s">
        <v>49</v>
      </c>
      <c r="Q1174" s="2">
        <v>0</v>
      </c>
      <c r="R1174" s="3">
        <v>46203</v>
      </c>
      <c r="S1174" s="2" t="s">
        <v>298</v>
      </c>
      <c r="T1174" s="2" t="s">
        <v>63</v>
      </c>
      <c r="U1174" s="2" t="s">
        <v>61</v>
      </c>
      <c r="V1174" s="2" t="s">
        <v>53</v>
      </c>
      <c r="W1174" s="2" t="s">
        <v>765</v>
      </c>
      <c r="X1174" s="2">
        <v>2026</v>
      </c>
      <c r="Y1174" s="2" t="s">
        <v>55</v>
      </c>
      <c r="Z1174" s="4"/>
      <c r="AA1174" s="3">
        <v>46203</v>
      </c>
      <c r="AB1174" s="2" t="s">
        <v>297</v>
      </c>
      <c r="AC1174" s="2">
        <v>475512</v>
      </c>
    </row>
    <row r="1175" spans="1:29" ht="51.75" x14ac:dyDescent="0.25">
      <c r="A1175" s="2" t="s">
        <v>29</v>
      </c>
      <c r="B1175" s="2" t="s">
        <v>42</v>
      </c>
      <c r="C1175" s="2" t="s">
        <v>43</v>
      </c>
      <c r="D1175" s="2" t="s">
        <v>164</v>
      </c>
      <c r="E1175" s="2" t="s">
        <v>2593</v>
      </c>
      <c r="F1175" s="2" t="s">
        <v>56</v>
      </c>
      <c r="G1175" s="2">
        <v>482000</v>
      </c>
      <c r="H1175" s="2">
        <v>1</v>
      </c>
      <c r="I1175" s="3">
        <v>46203</v>
      </c>
      <c r="J1175" s="4"/>
      <c r="K1175" s="2">
        <v>4785133</v>
      </c>
      <c r="L1175" s="2">
        <v>40000</v>
      </c>
      <c r="M1175" s="2" t="s">
        <v>297</v>
      </c>
      <c r="N1175" s="5">
        <v>46202</v>
      </c>
      <c r="O1175" s="2">
        <v>25899775</v>
      </c>
      <c r="P1175" s="2" t="s">
        <v>49</v>
      </c>
      <c r="Q1175" s="2">
        <v>0</v>
      </c>
      <c r="R1175" s="3">
        <v>46203</v>
      </c>
      <c r="S1175" s="2" t="s">
        <v>298</v>
      </c>
      <c r="T1175" s="2" t="s">
        <v>63</v>
      </c>
      <c r="U1175" s="2" t="s">
        <v>61</v>
      </c>
      <c r="V1175" s="2" t="s">
        <v>53</v>
      </c>
      <c r="W1175" s="2" t="s">
        <v>765</v>
      </c>
      <c r="X1175" s="2">
        <v>2026</v>
      </c>
      <c r="Y1175" s="2" t="s">
        <v>55</v>
      </c>
      <c r="Z1175" s="4"/>
      <c r="AA1175" s="3">
        <v>46203</v>
      </c>
      <c r="AB1175" s="2" t="s">
        <v>297</v>
      </c>
      <c r="AC1175" s="2">
        <v>475512</v>
      </c>
    </row>
    <row r="1176" spans="1:29" ht="64.5" x14ac:dyDescent="0.25">
      <c r="A1176" s="2" t="s">
        <v>29</v>
      </c>
      <c r="B1176" s="2" t="s">
        <v>42</v>
      </c>
      <c r="C1176" s="2" t="s">
        <v>43</v>
      </c>
      <c r="D1176" s="2" t="s">
        <v>164</v>
      </c>
      <c r="E1176" s="2" t="s">
        <v>2595</v>
      </c>
      <c r="F1176" s="2" t="s">
        <v>56</v>
      </c>
      <c r="G1176" s="2">
        <v>377400</v>
      </c>
      <c r="H1176" s="2">
        <v>1</v>
      </c>
      <c r="I1176" s="3">
        <v>46203</v>
      </c>
      <c r="J1176" s="4"/>
      <c r="K1176" s="2">
        <v>4784684</v>
      </c>
      <c r="L1176" s="2">
        <v>18870</v>
      </c>
      <c r="M1176" s="2" t="s">
        <v>243</v>
      </c>
      <c r="N1176" s="5">
        <v>46203</v>
      </c>
      <c r="O1176" s="2" t="s">
        <v>2596</v>
      </c>
      <c r="P1176" s="2" t="s">
        <v>370</v>
      </c>
      <c r="Q1176" s="2">
        <v>0</v>
      </c>
      <c r="R1176" s="3">
        <v>46203</v>
      </c>
      <c r="S1176" s="2" t="s">
        <v>151</v>
      </c>
      <c r="T1176" s="2" t="s">
        <v>2597</v>
      </c>
      <c r="U1176" s="2" t="s">
        <v>146</v>
      </c>
      <c r="V1176" s="2">
        <v>0</v>
      </c>
      <c r="W1176" s="2" t="s">
        <v>553</v>
      </c>
      <c r="X1176" s="2">
        <v>2026</v>
      </c>
      <c r="Y1176" s="2" t="s">
        <v>55</v>
      </c>
      <c r="Z1176" s="4"/>
      <c r="AA1176" s="4"/>
      <c r="AB1176" s="2" t="s">
        <v>243</v>
      </c>
      <c r="AC1176" s="2">
        <v>475478</v>
      </c>
    </row>
    <row r="1177" spans="1:29" ht="64.5" x14ac:dyDescent="0.25">
      <c r="A1177" s="2" t="s">
        <v>29</v>
      </c>
      <c r="B1177" s="2" t="s">
        <v>42</v>
      </c>
      <c r="C1177" s="2" t="s">
        <v>43</v>
      </c>
      <c r="D1177" s="2" t="s">
        <v>164</v>
      </c>
      <c r="E1177" s="2" t="s">
        <v>2595</v>
      </c>
      <c r="F1177" s="2" t="s">
        <v>2598</v>
      </c>
      <c r="G1177" s="2">
        <v>1258000</v>
      </c>
      <c r="H1177" s="2">
        <v>1</v>
      </c>
      <c r="I1177" s="3">
        <v>46203</v>
      </c>
      <c r="J1177" s="4"/>
      <c r="K1177" s="2">
        <v>4784684</v>
      </c>
      <c r="L1177" s="2">
        <v>18870</v>
      </c>
      <c r="M1177" s="2" t="s">
        <v>243</v>
      </c>
      <c r="N1177" s="5">
        <v>46203</v>
      </c>
      <c r="O1177" s="2" t="s">
        <v>2596</v>
      </c>
      <c r="P1177" s="2" t="s">
        <v>370</v>
      </c>
      <c r="Q1177" s="2">
        <v>0</v>
      </c>
      <c r="R1177" s="3">
        <v>46203</v>
      </c>
      <c r="S1177" s="2" t="s">
        <v>151</v>
      </c>
      <c r="T1177" s="2" t="s">
        <v>2597</v>
      </c>
      <c r="U1177" s="2" t="s">
        <v>146</v>
      </c>
      <c r="V1177" s="2">
        <v>0</v>
      </c>
      <c r="W1177" s="2" t="s">
        <v>553</v>
      </c>
      <c r="X1177" s="2">
        <v>2026</v>
      </c>
      <c r="Y1177" s="2" t="s">
        <v>55</v>
      </c>
      <c r="Z1177" s="4"/>
      <c r="AA1177" s="4"/>
      <c r="AB1177" s="2" t="s">
        <v>243</v>
      </c>
      <c r="AC1177" s="2">
        <v>475478</v>
      </c>
    </row>
    <row r="1178" spans="1:29" ht="90" x14ac:dyDescent="0.25">
      <c r="A1178" s="2" t="s">
        <v>29</v>
      </c>
      <c r="B1178" s="2" t="s">
        <v>42</v>
      </c>
      <c r="C1178" s="2" t="s">
        <v>43</v>
      </c>
      <c r="D1178" s="2" t="s">
        <v>372</v>
      </c>
      <c r="E1178" s="2" t="s">
        <v>2599</v>
      </c>
      <c r="F1178" s="2" t="s">
        <v>2600</v>
      </c>
      <c r="G1178" s="2">
        <v>2049000</v>
      </c>
      <c r="H1178" s="2">
        <v>1</v>
      </c>
      <c r="I1178" s="3">
        <v>46203</v>
      </c>
      <c r="J1178" s="4"/>
      <c r="K1178" s="2">
        <v>1676356</v>
      </c>
      <c r="L1178" s="2">
        <v>30735</v>
      </c>
      <c r="M1178" s="2" t="s">
        <v>1827</v>
      </c>
      <c r="N1178" s="5">
        <v>46179</v>
      </c>
      <c r="O1178" s="2">
        <v>541479</v>
      </c>
      <c r="P1178" s="2" t="s">
        <v>181</v>
      </c>
      <c r="Q1178" s="2">
        <v>0</v>
      </c>
      <c r="R1178" s="3">
        <v>46203</v>
      </c>
      <c r="S1178" s="2" t="s">
        <v>38</v>
      </c>
      <c r="T1178" s="2" t="s">
        <v>2601</v>
      </c>
      <c r="U1178" s="2" t="s">
        <v>883</v>
      </c>
      <c r="V1178" s="2" t="s">
        <v>883</v>
      </c>
      <c r="W1178" s="2" t="s">
        <v>2601</v>
      </c>
      <c r="X1178" s="2">
        <v>2026</v>
      </c>
      <c r="Y1178" s="2" t="s">
        <v>55</v>
      </c>
      <c r="Z1178" s="4"/>
      <c r="AA1178" s="4"/>
      <c r="AB1178" s="2" t="s">
        <v>1827</v>
      </c>
      <c r="AC1178" s="2">
        <v>475476</v>
      </c>
    </row>
    <row r="1179" spans="1:29" ht="64.5" x14ac:dyDescent="0.25">
      <c r="A1179" s="2" t="s">
        <v>29</v>
      </c>
      <c r="B1179" s="2" t="s">
        <v>42</v>
      </c>
      <c r="C1179" s="2" t="s">
        <v>43</v>
      </c>
      <c r="D1179" s="2" t="s">
        <v>636</v>
      </c>
      <c r="E1179" s="2" t="s">
        <v>2602</v>
      </c>
      <c r="F1179" s="2" t="s">
        <v>56</v>
      </c>
      <c r="G1179" s="2">
        <v>961200</v>
      </c>
      <c r="H1179" s="2">
        <v>1</v>
      </c>
      <c r="I1179" s="3">
        <v>46210</v>
      </c>
      <c r="J1179" s="4"/>
      <c r="K1179" s="2">
        <v>3775917</v>
      </c>
      <c r="L1179" s="2">
        <v>16020</v>
      </c>
      <c r="M1179" s="2" t="s">
        <v>2603</v>
      </c>
      <c r="N1179" s="5">
        <v>46208</v>
      </c>
      <c r="O1179" s="2">
        <v>533</v>
      </c>
      <c r="P1179" s="2" t="s">
        <v>370</v>
      </c>
      <c r="Q1179" s="2">
        <v>0</v>
      </c>
      <c r="R1179" s="4"/>
      <c r="S1179" s="2" t="s">
        <v>2604</v>
      </c>
      <c r="T1179" s="2" t="s">
        <v>2605</v>
      </c>
      <c r="U1179" s="2">
        <v>0</v>
      </c>
      <c r="V1179" s="2">
        <v>0</v>
      </c>
      <c r="W1179" s="2" t="s">
        <v>2605</v>
      </c>
      <c r="X1179" s="2">
        <v>2026</v>
      </c>
      <c r="Y1179" s="2" t="s">
        <v>65</v>
      </c>
      <c r="Z1179" s="4"/>
      <c r="AA1179" s="3">
        <v>46203</v>
      </c>
      <c r="AB1179" s="2" t="s">
        <v>2603</v>
      </c>
      <c r="AC1179" s="2">
        <v>475470</v>
      </c>
    </row>
    <row r="1180" spans="1:29" ht="64.5" x14ac:dyDescent="0.25">
      <c r="A1180" s="2" t="s">
        <v>29</v>
      </c>
      <c r="B1180" s="2" t="s">
        <v>42</v>
      </c>
      <c r="C1180" s="2" t="s">
        <v>43</v>
      </c>
      <c r="D1180" s="2" t="s">
        <v>636</v>
      </c>
      <c r="E1180" s="2" t="s">
        <v>2602</v>
      </c>
      <c r="F1180" s="2" t="s">
        <v>2606</v>
      </c>
      <c r="G1180" s="2">
        <v>1068000</v>
      </c>
      <c r="H1180" s="2">
        <v>1</v>
      </c>
      <c r="I1180" s="3">
        <v>46210</v>
      </c>
      <c r="J1180" s="4"/>
      <c r="K1180" s="2">
        <v>3775917</v>
      </c>
      <c r="L1180" s="2">
        <v>16020</v>
      </c>
      <c r="M1180" s="2" t="s">
        <v>2603</v>
      </c>
      <c r="N1180" s="5">
        <v>46208</v>
      </c>
      <c r="O1180" s="2">
        <v>533</v>
      </c>
      <c r="P1180" s="2" t="s">
        <v>370</v>
      </c>
      <c r="Q1180" s="2">
        <v>0</v>
      </c>
      <c r="R1180" s="4"/>
      <c r="S1180" s="2" t="s">
        <v>2604</v>
      </c>
      <c r="T1180" s="2" t="s">
        <v>2605</v>
      </c>
      <c r="U1180" s="2">
        <v>0</v>
      </c>
      <c r="V1180" s="2">
        <v>0</v>
      </c>
      <c r="W1180" s="2" t="s">
        <v>2605</v>
      </c>
      <c r="X1180" s="2">
        <v>2026</v>
      </c>
      <c r="Y1180" s="2" t="s">
        <v>65</v>
      </c>
      <c r="Z1180" s="4"/>
      <c r="AA1180" s="3">
        <v>46203</v>
      </c>
      <c r="AB1180" s="2" t="s">
        <v>2603</v>
      </c>
      <c r="AC1180" s="2">
        <v>475470</v>
      </c>
    </row>
    <row r="1181" spans="1:29" ht="64.5" x14ac:dyDescent="0.25">
      <c r="A1181" s="2" t="s">
        <v>29</v>
      </c>
      <c r="B1181" s="2" t="s">
        <v>42</v>
      </c>
      <c r="C1181" s="2" t="s">
        <v>43</v>
      </c>
      <c r="D1181" s="2" t="s">
        <v>636</v>
      </c>
      <c r="E1181" s="2" t="s">
        <v>2602</v>
      </c>
      <c r="F1181" s="2" t="s">
        <v>41</v>
      </c>
      <c r="G1181" s="2">
        <v>5000</v>
      </c>
      <c r="H1181" s="2">
        <v>1</v>
      </c>
      <c r="I1181" s="3">
        <v>46210</v>
      </c>
      <c r="J1181" s="4"/>
      <c r="K1181" s="2">
        <v>3775917</v>
      </c>
      <c r="L1181" s="2">
        <v>16020</v>
      </c>
      <c r="M1181" s="2" t="s">
        <v>2603</v>
      </c>
      <c r="N1181" s="5">
        <v>46208</v>
      </c>
      <c r="O1181" s="2">
        <v>533</v>
      </c>
      <c r="P1181" s="2" t="s">
        <v>370</v>
      </c>
      <c r="Q1181" s="2">
        <v>0</v>
      </c>
      <c r="R1181" s="4"/>
      <c r="S1181" s="2" t="s">
        <v>2604</v>
      </c>
      <c r="T1181" s="2" t="s">
        <v>2605</v>
      </c>
      <c r="U1181" s="2">
        <v>0</v>
      </c>
      <c r="V1181" s="2">
        <v>0</v>
      </c>
      <c r="W1181" s="2" t="s">
        <v>2605</v>
      </c>
      <c r="X1181" s="2">
        <v>2026</v>
      </c>
      <c r="Y1181" s="2" t="s">
        <v>65</v>
      </c>
      <c r="Z1181" s="4"/>
      <c r="AA1181" s="3">
        <v>46203</v>
      </c>
      <c r="AB1181" s="2" t="s">
        <v>2603</v>
      </c>
      <c r="AC1181" s="2">
        <v>475470</v>
      </c>
    </row>
    <row r="1182" spans="1:29" ht="77.25" x14ac:dyDescent="0.25">
      <c r="A1182" s="2" t="s">
        <v>29</v>
      </c>
      <c r="B1182" s="2" t="s">
        <v>42</v>
      </c>
      <c r="C1182" s="2" t="s">
        <v>43</v>
      </c>
      <c r="D1182" s="2" t="s">
        <v>164</v>
      </c>
      <c r="E1182" s="2" t="s">
        <v>2607</v>
      </c>
      <c r="F1182" s="2" t="s">
        <v>56</v>
      </c>
      <c r="G1182" s="2">
        <v>871400</v>
      </c>
      <c r="H1182" s="2">
        <v>1</v>
      </c>
      <c r="I1182" s="3">
        <v>46203</v>
      </c>
      <c r="J1182" s="4"/>
      <c r="K1182" s="2">
        <v>2705771</v>
      </c>
      <c r="L1182" s="2">
        <v>17190</v>
      </c>
      <c r="M1182" s="2" t="s">
        <v>2608</v>
      </c>
      <c r="N1182" s="5">
        <v>46202</v>
      </c>
      <c r="O1182" s="2" t="s">
        <v>2609</v>
      </c>
      <c r="P1182" s="2" t="s">
        <v>370</v>
      </c>
      <c r="Q1182" s="2">
        <v>0</v>
      </c>
      <c r="R1182" s="3">
        <v>46202</v>
      </c>
      <c r="S1182" s="2" t="s">
        <v>2610</v>
      </c>
      <c r="T1182" s="2" t="s">
        <v>2611</v>
      </c>
      <c r="U1182" s="2">
        <v>0</v>
      </c>
      <c r="V1182" s="2">
        <v>0</v>
      </c>
      <c r="W1182" s="2" t="s">
        <v>2611</v>
      </c>
      <c r="X1182" s="2">
        <v>2026</v>
      </c>
      <c r="Y1182" s="2" t="s">
        <v>55</v>
      </c>
      <c r="Z1182" s="4"/>
      <c r="AA1182" s="4"/>
      <c r="AB1182" s="2" t="s">
        <v>2608</v>
      </c>
      <c r="AC1182" s="2">
        <v>475462</v>
      </c>
    </row>
    <row r="1183" spans="1:29" ht="77.25" x14ac:dyDescent="0.25">
      <c r="A1183" s="2" t="s">
        <v>29</v>
      </c>
      <c r="B1183" s="2" t="s">
        <v>42</v>
      </c>
      <c r="C1183" s="2" t="s">
        <v>43</v>
      </c>
      <c r="D1183" s="2" t="s">
        <v>164</v>
      </c>
      <c r="E1183" s="2" t="s">
        <v>2607</v>
      </c>
      <c r="F1183" s="2" t="s">
        <v>2612</v>
      </c>
      <c r="G1183" s="2">
        <v>1146000</v>
      </c>
      <c r="H1183" s="2">
        <v>1</v>
      </c>
      <c r="I1183" s="3">
        <v>46203</v>
      </c>
      <c r="J1183" s="4"/>
      <c r="K1183" s="2">
        <v>2705771</v>
      </c>
      <c r="L1183" s="2">
        <v>17190</v>
      </c>
      <c r="M1183" s="2" t="s">
        <v>2608</v>
      </c>
      <c r="N1183" s="5">
        <v>46202</v>
      </c>
      <c r="O1183" s="2" t="s">
        <v>2609</v>
      </c>
      <c r="P1183" s="2" t="s">
        <v>370</v>
      </c>
      <c r="Q1183" s="2">
        <v>0</v>
      </c>
      <c r="R1183" s="3">
        <v>46202</v>
      </c>
      <c r="S1183" s="2" t="s">
        <v>2610</v>
      </c>
      <c r="T1183" s="2" t="s">
        <v>2611</v>
      </c>
      <c r="U1183" s="2">
        <v>0</v>
      </c>
      <c r="V1183" s="2">
        <v>0</v>
      </c>
      <c r="W1183" s="2" t="s">
        <v>2611</v>
      </c>
      <c r="X1183" s="2">
        <v>2026</v>
      </c>
      <c r="Y1183" s="2" t="s">
        <v>55</v>
      </c>
      <c r="Z1183" s="4"/>
      <c r="AA1183" s="4"/>
      <c r="AB1183" s="2" t="s">
        <v>2608</v>
      </c>
      <c r="AC1183" s="2">
        <v>475462</v>
      </c>
    </row>
    <row r="1184" spans="1:29" ht="64.5" x14ac:dyDescent="0.25">
      <c r="A1184" s="2" t="s">
        <v>29</v>
      </c>
      <c r="B1184" s="2" t="s">
        <v>42</v>
      </c>
      <c r="C1184" s="2" t="s">
        <v>43</v>
      </c>
      <c r="D1184" s="2" t="s">
        <v>164</v>
      </c>
      <c r="E1184" s="2" t="s">
        <v>2613</v>
      </c>
      <c r="F1184" s="2" t="s">
        <v>2614</v>
      </c>
      <c r="G1184" s="2">
        <v>1940000</v>
      </c>
      <c r="H1184" s="2">
        <v>1</v>
      </c>
      <c r="I1184" s="3">
        <v>46203</v>
      </c>
      <c r="J1184" s="4"/>
      <c r="K1184" s="2">
        <v>4784321</v>
      </c>
      <c r="L1184" s="2">
        <v>38800</v>
      </c>
      <c r="M1184" s="2" t="s">
        <v>187</v>
      </c>
      <c r="N1184" s="5">
        <v>46202</v>
      </c>
      <c r="O1184" s="2" t="s">
        <v>2615</v>
      </c>
      <c r="P1184" s="2" t="s">
        <v>189</v>
      </c>
      <c r="Q1184" s="2" t="s">
        <v>61</v>
      </c>
      <c r="R1184" s="2" t="s">
        <v>2616</v>
      </c>
      <c r="S1184" s="2" t="s">
        <v>51</v>
      </c>
      <c r="T1184" s="2" t="s">
        <v>63</v>
      </c>
      <c r="U1184" s="2" t="s">
        <v>53</v>
      </c>
      <c r="V1184" s="2">
        <v>0</v>
      </c>
      <c r="W1184" s="2" t="s">
        <v>1361</v>
      </c>
      <c r="X1184" s="2">
        <v>2026</v>
      </c>
      <c r="Y1184" s="2" t="s">
        <v>55</v>
      </c>
      <c r="Z1184" s="4"/>
      <c r="AA1184" s="3">
        <v>46202</v>
      </c>
      <c r="AB1184" s="2" t="s">
        <v>187</v>
      </c>
      <c r="AC1184" s="2">
        <v>475438</v>
      </c>
    </row>
    <row r="1185" spans="1:29" ht="51.75" x14ac:dyDescent="0.25">
      <c r="A1185" s="2" t="s">
        <v>29</v>
      </c>
      <c r="B1185" s="2" t="s">
        <v>42</v>
      </c>
      <c r="C1185" s="2" t="s">
        <v>43</v>
      </c>
      <c r="D1185" s="2" t="s">
        <v>164</v>
      </c>
      <c r="E1185" s="2" t="s">
        <v>2613</v>
      </c>
      <c r="F1185" s="2" t="s">
        <v>56</v>
      </c>
      <c r="G1185" s="2">
        <v>940000</v>
      </c>
      <c r="H1185" s="2">
        <v>1</v>
      </c>
      <c r="I1185" s="3">
        <v>46203</v>
      </c>
      <c r="J1185" s="4"/>
      <c r="K1185" s="2">
        <v>4784321</v>
      </c>
      <c r="L1185" s="2">
        <v>38800</v>
      </c>
      <c r="M1185" s="2" t="s">
        <v>187</v>
      </c>
      <c r="N1185" s="5">
        <v>46202</v>
      </c>
      <c r="O1185" s="2" t="s">
        <v>2615</v>
      </c>
      <c r="P1185" s="2" t="s">
        <v>189</v>
      </c>
      <c r="Q1185" s="2" t="s">
        <v>61</v>
      </c>
      <c r="R1185" s="2" t="s">
        <v>2616</v>
      </c>
      <c r="S1185" s="2" t="s">
        <v>51</v>
      </c>
      <c r="T1185" s="2" t="s">
        <v>63</v>
      </c>
      <c r="U1185" s="2" t="s">
        <v>53</v>
      </c>
      <c r="V1185" s="2">
        <v>0</v>
      </c>
      <c r="W1185" s="2" t="s">
        <v>1361</v>
      </c>
      <c r="X1185" s="2">
        <v>2026</v>
      </c>
      <c r="Y1185" s="2" t="s">
        <v>55</v>
      </c>
      <c r="Z1185" s="4"/>
      <c r="AA1185" s="3">
        <v>46202</v>
      </c>
      <c r="AB1185" s="2" t="s">
        <v>187</v>
      </c>
      <c r="AC1185" s="2">
        <v>475438</v>
      </c>
    </row>
    <row r="1186" spans="1:29" ht="39" x14ac:dyDescent="0.25">
      <c r="A1186" s="2" t="s">
        <v>29</v>
      </c>
      <c r="B1186" s="2" t="s">
        <v>42</v>
      </c>
      <c r="C1186" s="2" t="s">
        <v>43</v>
      </c>
      <c r="D1186" s="2" t="s">
        <v>164</v>
      </c>
      <c r="E1186" s="2" t="s">
        <v>2613</v>
      </c>
      <c r="F1186" s="2" t="s">
        <v>41</v>
      </c>
      <c r="G1186" s="2">
        <v>5000</v>
      </c>
      <c r="H1186" s="2">
        <v>1</v>
      </c>
      <c r="I1186" s="3">
        <v>46203</v>
      </c>
      <c r="J1186" s="4"/>
      <c r="K1186" s="2">
        <v>4784321</v>
      </c>
      <c r="L1186" s="2">
        <v>38800</v>
      </c>
      <c r="M1186" s="2" t="s">
        <v>187</v>
      </c>
      <c r="N1186" s="5">
        <v>46202</v>
      </c>
      <c r="O1186" s="2" t="s">
        <v>2615</v>
      </c>
      <c r="P1186" s="2" t="s">
        <v>189</v>
      </c>
      <c r="Q1186" s="2" t="s">
        <v>61</v>
      </c>
      <c r="R1186" s="2" t="s">
        <v>2616</v>
      </c>
      <c r="S1186" s="2" t="s">
        <v>51</v>
      </c>
      <c r="T1186" s="2" t="s">
        <v>63</v>
      </c>
      <c r="U1186" s="2" t="s">
        <v>53</v>
      </c>
      <c r="V1186" s="2">
        <v>0</v>
      </c>
      <c r="W1186" s="2" t="s">
        <v>1361</v>
      </c>
      <c r="X1186" s="2">
        <v>2026</v>
      </c>
      <c r="Y1186" s="2" t="s">
        <v>55</v>
      </c>
      <c r="Z1186" s="4"/>
      <c r="AA1186" s="3">
        <v>46202</v>
      </c>
      <c r="AB1186" s="2" t="s">
        <v>187</v>
      </c>
      <c r="AC1186" s="2">
        <v>475438</v>
      </c>
    </row>
    <row r="1187" spans="1:29" ht="51.75" x14ac:dyDescent="0.25">
      <c r="A1187" s="2" t="s">
        <v>29</v>
      </c>
      <c r="B1187" s="2" t="s">
        <v>42</v>
      </c>
      <c r="C1187" s="2" t="s">
        <v>43</v>
      </c>
      <c r="D1187" s="2" t="s">
        <v>2226</v>
      </c>
      <c r="E1187" s="2" t="s">
        <v>2617</v>
      </c>
      <c r="F1187" s="2" t="s">
        <v>2618</v>
      </c>
      <c r="G1187" s="2">
        <v>1780000</v>
      </c>
      <c r="H1187" s="2">
        <v>1</v>
      </c>
      <c r="I1187" s="3">
        <v>46203</v>
      </c>
      <c r="J1187" s="4"/>
      <c r="K1187" s="4"/>
      <c r="L1187" s="2">
        <v>26700</v>
      </c>
      <c r="M1187" s="2" t="s">
        <v>2619</v>
      </c>
      <c r="N1187" s="5">
        <v>46176</v>
      </c>
      <c r="O1187" s="2">
        <v>25736</v>
      </c>
      <c r="P1187" s="2" t="s">
        <v>181</v>
      </c>
      <c r="Q1187" s="4"/>
      <c r="R1187" s="3">
        <v>46176</v>
      </c>
      <c r="S1187" s="2" t="s">
        <v>38</v>
      </c>
      <c r="T1187" s="2" t="s">
        <v>2620</v>
      </c>
      <c r="U1187" s="2">
        <v>0</v>
      </c>
      <c r="V1187" s="2">
        <v>0</v>
      </c>
      <c r="W1187" s="2" t="s">
        <v>2620</v>
      </c>
      <c r="X1187" s="2">
        <v>2021</v>
      </c>
      <c r="Y1187" s="2" t="s">
        <v>65</v>
      </c>
      <c r="Z1187" s="4"/>
      <c r="AA1187" s="4"/>
      <c r="AB1187" s="2" t="s">
        <v>2619</v>
      </c>
      <c r="AC1187" s="2">
        <v>475424</v>
      </c>
    </row>
    <row r="1188" spans="1:29" ht="64.5" x14ac:dyDescent="0.25">
      <c r="A1188" s="2" t="s">
        <v>29</v>
      </c>
      <c r="B1188" s="2" t="s">
        <v>42</v>
      </c>
      <c r="C1188" s="2" t="s">
        <v>43</v>
      </c>
      <c r="D1188" s="2" t="s">
        <v>32</v>
      </c>
      <c r="E1188" s="2" t="s">
        <v>2621</v>
      </c>
      <c r="F1188" s="2" t="s">
        <v>2622</v>
      </c>
      <c r="G1188" s="2">
        <v>2949750</v>
      </c>
      <c r="H1188" s="2">
        <v>1</v>
      </c>
      <c r="I1188" s="3">
        <v>46203</v>
      </c>
      <c r="J1188" s="4"/>
      <c r="K1188" s="2">
        <v>3577326</v>
      </c>
      <c r="L1188" s="2">
        <v>58995</v>
      </c>
      <c r="M1188" s="2" t="s">
        <v>714</v>
      </c>
      <c r="N1188" s="5">
        <v>46203</v>
      </c>
      <c r="O1188" s="2">
        <v>387</v>
      </c>
      <c r="P1188" s="2" t="s">
        <v>36</v>
      </c>
      <c r="Q1188" s="2" t="s">
        <v>2623</v>
      </c>
      <c r="R1188" s="3">
        <v>46203</v>
      </c>
      <c r="S1188" s="2" t="s">
        <v>51</v>
      </c>
      <c r="T1188" s="2" t="s">
        <v>2624</v>
      </c>
      <c r="U1188" s="2">
        <v>0</v>
      </c>
      <c r="V1188" s="2">
        <v>0</v>
      </c>
      <c r="W1188" s="2" t="s">
        <v>2625</v>
      </c>
      <c r="X1188" s="2">
        <v>2025</v>
      </c>
      <c r="Y1188" s="2" t="s">
        <v>40</v>
      </c>
      <c r="Z1188" s="4"/>
      <c r="AA1188" s="3">
        <v>46203</v>
      </c>
      <c r="AB1188" s="2" t="s">
        <v>714</v>
      </c>
      <c r="AC1188" s="2">
        <v>475416</v>
      </c>
    </row>
    <row r="1189" spans="1:29" ht="64.5" x14ac:dyDescent="0.25">
      <c r="A1189" s="2" t="s">
        <v>29</v>
      </c>
      <c r="B1189" s="2" t="s">
        <v>42</v>
      </c>
      <c r="C1189" s="2" t="s">
        <v>43</v>
      </c>
      <c r="D1189" s="2" t="s">
        <v>32</v>
      </c>
      <c r="E1189" s="2" t="s">
        <v>2621</v>
      </c>
      <c r="F1189" s="2" t="s">
        <v>41</v>
      </c>
      <c r="G1189" s="2">
        <v>1000</v>
      </c>
      <c r="H1189" s="2">
        <v>1</v>
      </c>
      <c r="I1189" s="3">
        <v>46203</v>
      </c>
      <c r="J1189" s="4"/>
      <c r="K1189" s="2">
        <v>3577326</v>
      </c>
      <c r="L1189" s="2">
        <v>58995</v>
      </c>
      <c r="M1189" s="2" t="s">
        <v>714</v>
      </c>
      <c r="N1189" s="5">
        <v>46203</v>
      </c>
      <c r="O1189" s="2">
        <v>387</v>
      </c>
      <c r="P1189" s="2" t="s">
        <v>36</v>
      </c>
      <c r="Q1189" s="2" t="s">
        <v>2623</v>
      </c>
      <c r="R1189" s="3">
        <v>46203</v>
      </c>
      <c r="S1189" s="2" t="s">
        <v>51</v>
      </c>
      <c r="T1189" s="2" t="s">
        <v>2624</v>
      </c>
      <c r="U1189" s="2">
        <v>0</v>
      </c>
      <c r="V1189" s="2">
        <v>0</v>
      </c>
      <c r="W1189" s="2" t="s">
        <v>2625</v>
      </c>
      <c r="X1189" s="2">
        <v>2025</v>
      </c>
      <c r="Y1189" s="2" t="s">
        <v>40</v>
      </c>
      <c r="Z1189" s="4"/>
      <c r="AA1189" s="3">
        <v>46203</v>
      </c>
      <c r="AB1189" s="2" t="s">
        <v>714</v>
      </c>
      <c r="AC1189" s="2">
        <v>475416</v>
      </c>
    </row>
    <row r="1190" spans="1:29" ht="77.25" x14ac:dyDescent="0.25">
      <c r="A1190" s="2" t="s">
        <v>29</v>
      </c>
      <c r="B1190" s="2" t="s">
        <v>42</v>
      </c>
      <c r="C1190" s="2" t="s">
        <v>43</v>
      </c>
      <c r="D1190" s="2" t="s">
        <v>732</v>
      </c>
      <c r="E1190" s="2" t="s">
        <v>2626</v>
      </c>
      <c r="F1190" s="2" t="s">
        <v>2627</v>
      </c>
      <c r="G1190" s="2">
        <v>1737000</v>
      </c>
      <c r="H1190" s="2">
        <v>1</v>
      </c>
      <c r="I1190" s="3">
        <v>46203</v>
      </c>
      <c r="J1190" s="4"/>
      <c r="K1190" s="2">
        <v>4712573</v>
      </c>
      <c r="L1190" s="2">
        <v>26055</v>
      </c>
      <c r="M1190" s="2" t="s">
        <v>2628</v>
      </c>
      <c r="N1190" s="5">
        <v>46203</v>
      </c>
      <c r="O1190" s="2">
        <v>635</v>
      </c>
      <c r="P1190" s="2" t="s">
        <v>370</v>
      </c>
      <c r="Q1190" s="2">
        <v>0</v>
      </c>
      <c r="R1190" s="3">
        <v>46203</v>
      </c>
      <c r="S1190" s="2" t="s">
        <v>2629</v>
      </c>
      <c r="T1190" s="2" t="s">
        <v>809</v>
      </c>
      <c r="U1190" s="2">
        <v>0</v>
      </c>
      <c r="V1190" s="2">
        <v>0</v>
      </c>
      <c r="W1190" s="2" t="s">
        <v>809</v>
      </c>
      <c r="X1190" s="2">
        <v>2026</v>
      </c>
      <c r="Y1190" s="2" t="s">
        <v>55</v>
      </c>
      <c r="Z1190" s="4"/>
      <c r="AA1190" s="4"/>
      <c r="AB1190" s="2" t="s">
        <v>2628</v>
      </c>
      <c r="AC1190" s="2">
        <v>475390</v>
      </c>
    </row>
    <row r="1191" spans="1:29" ht="77.25" x14ac:dyDescent="0.25">
      <c r="A1191" s="2" t="s">
        <v>29</v>
      </c>
      <c r="B1191" s="2" t="s">
        <v>42</v>
      </c>
      <c r="C1191" s="2" t="s">
        <v>43</v>
      </c>
      <c r="D1191" s="2" t="s">
        <v>732</v>
      </c>
      <c r="E1191" s="2" t="s">
        <v>2626</v>
      </c>
      <c r="F1191" s="2" t="s">
        <v>56</v>
      </c>
      <c r="G1191" s="2">
        <v>373600</v>
      </c>
      <c r="H1191" s="2">
        <v>1</v>
      </c>
      <c r="I1191" s="3">
        <v>46203</v>
      </c>
      <c r="J1191" s="4"/>
      <c r="K1191" s="2">
        <v>4712573</v>
      </c>
      <c r="L1191" s="2">
        <v>26055</v>
      </c>
      <c r="M1191" s="2" t="s">
        <v>2628</v>
      </c>
      <c r="N1191" s="5">
        <v>46203</v>
      </c>
      <c r="O1191" s="2">
        <v>635</v>
      </c>
      <c r="P1191" s="2" t="s">
        <v>370</v>
      </c>
      <c r="Q1191" s="2">
        <v>0</v>
      </c>
      <c r="R1191" s="3">
        <v>46203</v>
      </c>
      <c r="S1191" s="2" t="s">
        <v>2629</v>
      </c>
      <c r="T1191" s="2" t="s">
        <v>809</v>
      </c>
      <c r="U1191" s="2">
        <v>0</v>
      </c>
      <c r="V1191" s="2">
        <v>0</v>
      </c>
      <c r="W1191" s="2" t="s">
        <v>809</v>
      </c>
      <c r="X1191" s="2">
        <v>2026</v>
      </c>
      <c r="Y1191" s="2" t="s">
        <v>55</v>
      </c>
      <c r="Z1191" s="4"/>
      <c r="AA1191" s="4"/>
      <c r="AB1191" s="2" t="s">
        <v>2628</v>
      </c>
      <c r="AC1191" s="2">
        <v>475390</v>
      </c>
    </row>
    <row r="1192" spans="1:29" ht="51.75" x14ac:dyDescent="0.25">
      <c r="A1192" s="2" t="s">
        <v>29</v>
      </c>
      <c r="B1192" s="2" t="s">
        <v>42</v>
      </c>
      <c r="C1192" s="2" t="s">
        <v>43</v>
      </c>
      <c r="D1192" s="2" t="s">
        <v>57</v>
      </c>
      <c r="E1192" s="2" t="s">
        <v>2630</v>
      </c>
      <c r="F1192" s="2" t="s">
        <v>2631</v>
      </c>
      <c r="G1192" s="2">
        <v>3710000</v>
      </c>
      <c r="H1192" s="2">
        <v>1</v>
      </c>
      <c r="I1192" s="3">
        <v>46203</v>
      </c>
      <c r="J1192" s="4"/>
      <c r="K1192" s="2">
        <v>2568292</v>
      </c>
      <c r="L1192" s="2">
        <v>18550</v>
      </c>
      <c r="M1192" s="2" t="s">
        <v>77</v>
      </c>
      <c r="N1192" s="5">
        <v>46202</v>
      </c>
      <c r="O1192" s="2" t="s">
        <v>2632</v>
      </c>
      <c r="P1192" s="2" t="s">
        <v>49</v>
      </c>
      <c r="Q1192" s="2" t="s">
        <v>209</v>
      </c>
      <c r="R1192" s="3">
        <v>46203</v>
      </c>
      <c r="S1192" s="4"/>
      <c r="T1192" s="2" t="s">
        <v>210</v>
      </c>
      <c r="U1192" s="2" t="s">
        <v>441</v>
      </c>
      <c r="V1192" s="2" t="s">
        <v>795</v>
      </c>
      <c r="W1192" s="2" t="s">
        <v>2633</v>
      </c>
      <c r="X1192" s="2">
        <v>2026</v>
      </c>
      <c r="Y1192" s="2" t="s">
        <v>65</v>
      </c>
      <c r="Z1192" s="4"/>
      <c r="AA1192" s="4"/>
      <c r="AB1192" s="2" t="s">
        <v>77</v>
      </c>
      <c r="AC1192" s="2">
        <v>475388</v>
      </c>
    </row>
    <row r="1193" spans="1:29" ht="51.75" x14ac:dyDescent="0.25">
      <c r="A1193" s="2" t="s">
        <v>29</v>
      </c>
      <c r="B1193" s="2" t="s">
        <v>42</v>
      </c>
      <c r="C1193" s="2" t="s">
        <v>43</v>
      </c>
      <c r="D1193" s="2" t="s">
        <v>57</v>
      </c>
      <c r="E1193" s="2" t="s">
        <v>2630</v>
      </c>
      <c r="F1193" s="2" t="s">
        <v>56</v>
      </c>
      <c r="G1193" s="2">
        <v>2210000</v>
      </c>
      <c r="H1193" s="2">
        <v>1</v>
      </c>
      <c r="I1193" s="3">
        <v>46203</v>
      </c>
      <c r="J1193" s="4"/>
      <c r="K1193" s="2">
        <v>2568292</v>
      </c>
      <c r="L1193" s="2">
        <v>18550</v>
      </c>
      <c r="M1193" s="2" t="s">
        <v>77</v>
      </c>
      <c r="N1193" s="5">
        <v>46202</v>
      </c>
      <c r="O1193" s="2" t="s">
        <v>2632</v>
      </c>
      <c r="P1193" s="2" t="s">
        <v>49</v>
      </c>
      <c r="Q1193" s="2" t="s">
        <v>209</v>
      </c>
      <c r="R1193" s="3">
        <v>46203</v>
      </c>
      <c r="S1193" s="4"/>
      <c r="T1193" s="2" t="s">
        <v>210</v>
      </c>
      <c r="U1193" s="2" t="s">
        <v>441</v>
      </c>
      <c r="V1193" s="2" t="s">
        <v>795</v>
      </c>
      <c r="W1193" s="2" t="s">
        <v>2633</v>
      </c>
      <c r="X1193" s="2">
        <v>2026</v>
      </c>
      <c r="Y1193" s="2" t="s">
        <v>65</v>
      </c>
      <c r="Z1193" s="4"/>
      <c r="AA1193" s="4"/>
      <c r="AB1193" s="2" t="s">
        <v>77</v>
      </c>
      <c r="AC1193" s="2">
        <v>475388</v>
      </c>
    </row>
    <row r="1194" spans="1:29" ht="64.5" x14ac:dyDescent="0.25">
      <c r="A1194" s="2" t="s">
        <v>29</v>
      </c>
      <c r="B1194" s="2" t="s">
        <v>42</v>
      </c>
      <c r="C1194" s="2" t="s">
        <v>43</v>
      </c>
      <c r="D1194" s="2" t="s">
        <v>32</v>
      </c>
      <c r="E1194" s="2" t="s">
        <v>2634</v>
      </c>
      <c r="F1194" s="2" t="s">
        <v>2635</v>
      </c>
      <c r="G1194" s="2">
        <v>2280000</v>
      </c>
      <c r="H1194" s="2">
        <v>1</v>
      </c>
      <c r="I1194" s="3">
        <v>46203</v>
      </c>
      <c r="J1194" s="4"/>
      <c r="K1194" s="2">
        <v>4790855</v>
      </c>
      <c r="L1194" s="2">
        <v>30000</v>
      </c>
      <c r="M1194" s="2" t="s">
        <v>235</v>
      </c>
      <c r="N1194" s="5">
        <v>46203</v>
      </c>
      <c r="O1194" s="2" t="s">
        <v>2636</v>
      </c>
      <c r="P1194" s="2" t="s">
        <v>36</v>
      </c>
      <c r="Q1194" s="2" t="s">
        <v>2427</v>
      </c>
      <c r="R1194" s="3">
        <v>46203</v>
      </c>
      <c r="S1194" s="2" t="s">
        <v>38</v>
      </c>
      <c r="T1194" s="2" t="s">
        <v>139</v>
      </c>
      <c r="U1194" s="2" t="s">
        <v>2637</v>
      </c>
      <c r="V1194" s="2" t="s">
        <v>2638</v>
      </c>
      <c r="W1194" s="2" t="s">
        <v>687</v>
      </c>
      <c r="X1194" s="2">
        <v>2025</v>
      </c>
      <c r="Y1194" s="2" t="s">
        <v>40</v>
      </c>
      <c r="Z1194" s="4"/>
      <c r="AA1194" s="3">
        <v>46204</v>
      </c>
      <c r="AB1194" s="2" t="s">
        <v>235</v>
      </c>
      <c r="AC1194" s="2">
        <v>475372</v>
      </c>
    </row>
    <row r="1195" spans="1:29" ht="39" x14ac:dyDescent="0.25">
      <c r="A1195" s="2" t="s">
        <v>29</v>
      </c>
      <c r="B1195" s="2" t="s">
        <v>42</v>
      </c>
      <c r="C1195" s="2" t="s">
        <v>43</v>
      </c>
      <c r="D1195" s="2" t="s">
        <v>32</v>
      </c>
      <c r="E1195" s="2" t="s">
        <v>2634</v>
      </c>
      <c r="F1195" s="2" t="s">
        <v>41</v>
      </c>
      <c r="G1195" s="2">
        <v>1000</v>
      </c>
      <c r="H1195" s="2">
        <v>1</v>
      </c>
      <c r="I1195" s="3">
        <v>46203</v>
      </c>
      <c r="J1195" s="4"/>
      <c r="K1195" s="2">
        <v>4790855</v>
      </c>
      <c r="L1195" s="2">
        <v>30000</v>
      </c>
      <c r="M1195" s="2" t="s">
        <v>235</v>
      </c>
      <c r="N1195" s="5">
        <v>46203</v>
      </c>
      <c r="O1195" s="2" t="s">
        <v>2636</v>
      </c>
      <c r="P1195" s="2" t="s">
        <v>36</v>
      </c>
      <c r="Q1195" s="2" t="s">
        <v>2427</v>
      </c>
      <c r="R1195" s="3">
        <v>46203</v>
      </c>
      <c r="S1195" s="2" t="s">
        <v>38</v>
      </c>
      <c r="T1195" s="2" t="s">
        <v>139</v>
      </c>
      <c r="U1195" s="2" t="s">
        <v>2637</v>
      </c>
      <c r="V1195" s="2" t="s">
        <v>2638</v>
      </c>
      <c r="W1195" s="2" t="s">
        <v>687</v>
      </c>
      <c r="X1195" s="2">
        <v>2025</v>
      </c>
      <c r="Y1195" s="2" t="s">
        <v>40</v>
      </c>
      <c r="Z1195" s="4"/>
      <c r="AA1195" s="3">
        <v>46204</v>
      </c>
      <c r="AB1195" s="2" t="s">
        <v>235</v>
      </c>
      <c r="AC1195" s="2">
        <v>475372</v>
      </c>
    </row>
    <row r="1196" spans="1:29" ht="64.5" x14ac:dyDescent="0.25">
      <c r="A1196" s="2" t="s">
        <v>29</v>
      </c>
      <c r="B1196" s="2" t="s">
        <v>42</v>
      </c>
      <c r="C1196" s="2" t="s">
        <v>43</v>
      </c>
      <c r="D1196" s="2" t="s">
        <v>32</v>
      </c>
      <c r="E1196" s="2" t="s">
        <v>2639</v>
      </c>
      <c r="F1196" s="2" t="s">
        <v>2640</v>
      </c>
      <c r="G1196" s="2">
        <v>1970000</v>
      </c>
      <c r="H1196" s="2">
        <v>1</v>
      </c>
      <c r="I1196" s="3">
        <v>46203</v>
      </c>
      <c r="J1196" s="4"/>
      <c r="K1196" s="2">
        <v>2678936</v>
      </c>
      <c r="L1196" s="2">
        <v>39400</v>
      </c>
      <c r="M1196" s="2" t="s">
        <v>287</v>
      </c>
      <c r="N1196" s="5">
        <v>46203</v>
      </c>
      <c r="O1196" s="2">
        <v>618</v>
      </c>
      <c r="P1196" s="2" t="s">
        <v>36</v>
      </c>
      <c r="Q1196" s="2" t="s">
        <v>2386</v>
      </c>
      <c r="R1196" s="3">
        <v>46203</v>
      </c>
      <c r="S1196" s="2" t="s">
        <v>288</v>
      </c>
      <c r="T1196" s="2" t="s">
        <v>2064</v>
      </c>
      <c r="U1196" s="2">
        <v>0</v>
      </c>
      <c r="V1196" s="2">
        <v>0</v>
      </c>
      <c r="W1196" s="2" t="s">
        <v>64</v>
      </c>
      <c r="X1196" s="2">
        <v>2026</v>
      </c>
      <c r="Y1196" s="2" t="s">
        <v>40</v>
      </c>
      <c r="Z1196" s="4"/>
      <c r="AA1196" s="3">
        <v>46203</v>
      </c>
      <c r="AB1196" s="2" t="s">
        <v>287</v>
      </c>
      <c r="AC1196" s="2">
        <v>475350</v>
      </c>
    </row>
    <row r="1197" spans="1:29" ht="51.75" x14ac:dyDescent="0.25">
      <c r="A1197" s="2" t="s">
        <v>29</v>
      </c>
      <c r="B1197" s="2" t="s">
        <v>42</v>
      </c>
      <c r="C1197" s="2" t="s">
        <v>43</v>
      </c>
      <c r="D1197" s="2" t="s">
        <v>32</v>
      </c>
      <c r="E1197" s="2" t="s">
        <v>2639</v>
      </c>
      <c r="F1197" s="2" t="s">
        <v>41</v>
      </c>
      <c r="G1197" s="2">
        <v>1000</v>
      </c>
      <c r="H1197" s="2">
        <v>1</v>
      </c>
      <c r="I1197" s="3">
        <v>46203</v>
      </c>
      <c r="J1197" s="4"/>
      <c r="K1197" s="2">
        <v>2678936</v>
      </c>
      <c r="L1197" s="2">
        <v>39400</v>
      </c>
      <c r="M1197" s="2" t="s">
        <v>287</v>
      </c>
      <c r="N1197" s="5">
        <v>46203</v>
      </c>
      <c r="O1197" s="2">
        <v>618</v>
      </c>
      <c r="P1197" s="2" t="s">
        <v>36</v>
      </c>
      <c r="Q1197" s="2" t="s">
        <v>2386</v>
      </c>
      <c r="R1197" s="3">
        <v>46203</v>
      </c>
      <c r="S1197" s="2" t="s">
        <v>288</v>
      </c>
      <c r="T1197" s="2" t="s">
        <v>2064</v>
      </c>
      <c r="U1197" s="2">
        <v>0</v>
      </c>
      <c r="V1197" s="2">
        <v>0</v>
      </c>
      <c r="W1197" s="2" t="s">
        <v>64</v>
      </c>
      <c r="X1197" s="2">
        <v>2026</v>
      </c>
      <c r="Y1197" s="2" t="s">
        <v>40</v>
      </c>
      <c r="Z1197" s="4"/>
      <c r="AA1197" s="3">
        <v>46203</v>
      </c>
      <c r="AB1197" s="2" t="s">
        <v>287</v>
      </c>
      <c r="AC1197" s="2">
        <v>475350</v>
      </c>
    </row>
    <row r="1198" spans="1:29" ht="51.75" x14ac:dyDescent="0.25">
      <c r="A1198" s="2" t="s">
        <v>29</v>
      </c>
      <c r="B1198" s="2" t="s">
        <v>42</v>
      </c>
      <c r="C1198" s="2" t="s">
        <v>43</v>
      </c>
      <c r="D1198" s="2" t="s">
        <v>737</v>
      </c>
      <c r="E1198" s="2" t="s">
        <v>2641</v>
      </c>
      <c r="F1198" s="2" t="s">
        <v>56</v>
      </c>
      <c r="G1198" s="2">
        <v>2489000</v>
      </c>
      <c r="H1198" s="2">
        <v>1</v>
      </c>
      <c r="I1198" s="3">
        <v>46203</v>
      </c>
      <c r="J1198" s="4"/>
      <c r="K1198" s="2">
        <v>2121653</v>
      </c>
      <c r="L1198" s="2">
        <v>88200</v>
      </c>
      <c r="M1198" s="2" t="s">
        <v>1972</v>
      </c>
      <c r="N1198" s="5">
        <v>46203</v>
      </c>
      <c r="O1198" s="2" t="s">
        <v>2642</v>
      </c>
      <c r="P1198" s="2" t="s">
        <v>49</v>
      </c>
      <c r="Q1198" s="2" t="s">
        <v>2643</v>
      </c>
      <c r="R1198" s="3">
        <v>46203</v>
      </c>
      <c r="S1198" s="2" t="s">
        <v>794</v>
      </c>
      <c r="T1198" s="2" t="s">
        <v>1387</v>
      </c>
      <c r="U1198" s="2">
        <v>0</v>
      </c>
      <c r="V1198" s="2">
        <v>0</v>
      </c>
      <c r="W1198" s="2" t="s">
        <v>2409</v>
      </c>
      <c r="X1198" s="2">
        <v>2026</v>
      </c>
      <c r="Y1198" s="2" t="s">
        <v>55</v>
      </c>
      <c r="Z1198" s="4"/>
      <c r="AA1198" s="3">
        <v>46203</v>
      </c>
      <c r="AB1198" s="2" t="s">
        <v>1972</v>
      </c>
      <c r="AC1198" s="2">
        <v>475344</v>
      </c>
    </row>
    <row r="1199" spans="1:29" ht="51.75" x14ac:dyDescent="0.25">
      <c r="A1199" s="2" t="s">
        <v>29</v>
      </c>
      <c r="B1199" s="2" t="s">
        <v>42</v>
      </c>
      <c r="C1199" s="2" t="s">
        <v>43</v>
      </c>
      <c r="D1199" s="2" t="s">
        <v>737</v>
      </c>
      <c r="E1199" s="2" t="s">
        <v>2641</v>
      </c>
      <c r="F1199" s="2" t="s">
        <v>2644</v>
      </c>
      <c r="G1199" s="2">
        <v>2499000</v>
      </c>
      <c r="H1199" s="2">
        <v>1</v>
      </c>
      <c r="I1199" s="3">
        <v>46203</v>
      </c>
      <c r="J1199" s="4"/>
      <c r="K1199" s="2">
        <v>2121653</v>
      </c>
      <c r="L1199" s="2">
        <v>88200</v>
      </c>
      <c r="M1199" s="2" t="s">
        <v>1972</v>
      </c>
      <c r="N1199" s="5">
        <v>46203</v>
      </c>
      <c r="O1199" s="2" t="s">
        <v>2642</v>
      </c>
      <c r="P1199" s="2" t="s">
        <v>49</v>
      </c>
      <c r="Q1199" s="2" t="s">
        <v>2643</v>
      </c>
      <c r="R1199" s="3">
        <v>46203</v>
      </c>
      <c r="S1199" s="2" t="s">
        <v>794</v>
      </c>
      <c r="T1199" s="2" t="s">
        <v>1387</v>
      </c>
      <c r="U1199" s="2">
        <v>0</v>
      </c>
      <c r="V1199" s="2">
        <v>0</v>
      </c>
      <c r="W1199" s="2" t="s">
        <v>2409</v>
      </c>
      <c r="X1199" s="2">
        <v>2026</v>
      </c>
      <c r="Y1199" s="2" t="s">
        <v>55</v>
      </c>
      <c r="Z1199" s="4"/>
      <c r="AA1199" s="3">
        <v>46203</v>
      </c>
      <c r="AB1199" s="2" t="s">
        <v>1972</v>
      </c>
      <c r="AC1199" s="2">
        <v>475344</v>
      </c>
    </row>
    <row r="1200" spans="1:29" ht="51.75" x14ac:dyDescent="0.25">
      <c r="A1200" s="2" t="s">
        <v>29</v>
      </c>
      <c r="B1200" s="2" t="s">
        <v>42</v>
      </c>
      <c r="C1200" s="2" t="s">
        <v>43</v>
      </c>
      <c r="D1200" s="2" t="s">
        <v>737</v>
      </c>
      <c r="E1200" s="2" t="s">
        <v>2641</v>
      </c>
      <c r="F1200" s="2" t="s">
        <v>41</v>
      </c>
      <c r="G1200" s="2">
        <v>5000</v>
      </c>
      <c r="H1200" s="2">
        <v>1</v>
      </c>
      <c r="I1200" s="3">
        <v>46203</v>
      </c>
      <c r="J1200" s="4"/>
      <c r="K1200" s="2">
        <v>2121653</v>
      </c>
      <c r="L1200" s="2">
        <v>88200</v>
      </c>
      <c r="M1200" s="2" t="s">
        <v>1972</v>
      </c>
      <c r="N1200" s="5">
        <v>46203</v>
      </c>
      <c r="O1200" s="2" t="s">
        <v>2642</v>
      </c>
      <c r="P1200" s="2" t="s">
        <v>49</v>
      </c>
      <c r="Q1200" s="2" t="s">
        <v>2643</v>
      </c>
      <c r="R1200" s="3">
        <v>46203</v>
      </c>
      <c r="S1200" s="2" t="s">
        <v>794</v>
      </c>
      <c r="T1200" s="2" t="s">
        <v>1387</v>
      </c>
      <c r="U1200" s="2">
        <v>0</v>
      </c>
      <c r="V1200" s="2">
        <v>0</v>
      </c>
      <c r="W1200" s="2" t="s">
        <v>2409</v>
      </c>
      <c r="X1200" s="2">
        <v>2026</v>
      </c>
      <c r="Y1200" s="2" t="s">
        <v>55</v>
      </c>
      <c r="Z1200" s="4"/>
      <c r="AA1200" s="3">
        <v>46203</v>
      </c>
      <c r="AB1200" s="2" t="s">
        <v>1972</v>
      </c>
      <c r="AC1200" s="2">
        <v>475344</v>
      </c>
    </row>
    <row r="1201" spans="1:29" ht="102.75" x14ac:dyDescent="0.25">
      <c r="A1201" s="2" t="s">
        <v>29</v>
      </c>
      <c r="B1201" s="2" t="s">
        <v>42</v>
      </c>
      <c r="C1201" s="2" t="s">
        <v>43</v>
      </c>
      <c r="D1201" s="2" t="s">
        <v>643</v>
      </c>
      <c r="E1201" s="2" t="s">
        <v>2645</v>
      </c>
      <c r="F1201" s="2" t="s">
        <v>2646</v>
      </c>
      <c r="G1201" s="2">
        <v>0</v>
      </c>
      <c r="H1201" s="2">
        <v>1</v>
      </c>
      <c r="I1201" s="3">
        <v>46203</v>
      </c>
      <c r="J1201" s="4"/>
      <c r="K1201" s="2">
        <v>2688594</v>
      </c>
      <c r="L1201" s="2">
        <v>0</v>
      </c>
      <c r="M1201" s="2" t="s">
        <v>35</v>
      </c>
      <c r="N1201" s="5">
        <v>46160</v>
      </c>
      <c r="O1201" s="2" t="s">
        <v>283</v>
      </c>
      <c r="P1201" s="2" t="s">
        <v>136</v>
      </c>
      <c r="Q1201" s="4"/>
      <c r="R1201" s="3">
        <v>46160</v>
      </c>
      <c r="S1201" s="2" t="s">
        <v>38</v>
      </c>
      <c r="T1201" s="4"/>
      <c r="U1201" s="4"/>
      <c r="V1201" s="4"/>
      <c r="W1201" s="4"/>
      <c r="X1201" s="2">
        <v>2026</v>
      </c>
      <c r="Y1201" s="2" t="s">
        <v>55</v>
      </c>
      <c r="Z1201" s="4"/>
      <c r="AA1201" s="4"/>
      <c r="AB1201" s="2" t="s">
        <v>35</v>
      </c>
      <c r="AC1201" s="2">
        <v>475340</v>
      </c>
    </row>
    <row r="1202" spans="1:29" ht="102.75" x14ac:dyDescent="0.25">
      <c r="A1202" s="2" t="s">
        <v>29</v>
      </c>
      <c r="B1202" s="2" t="s">
        <v>42</v>
      </c>
      <c r="C1202" s="2" t="s">
        <v>43</v>
      </c>
      <c r="D1202" s="2" t="s">
        <v>737</v>
      </c>
      <c r="E1202" s="2" t="s">
        <v>2647</v>
      </c>
      <c r="F1202" s="2" t="s">
        <v>2648</v>
      </c>
      <c r="G1202" s="2">
        <v>0</v>
      </c>
      <c r="H1202" s="2">
        <v>1</v>
      </c>
      <c r="I1202" s="3">
        <v>46203</v>
      </c>
      <c r="J1202" s="4"/>
      <c r="K1202" s="2">
        <v>3289665</v>
      </c>
      <c r="L1202" s="2">
        <v>0</v>
      </c>
      <c r="M1202" s="2" t="s">
        <v>35</v>
      </c>
      <c r="N1202" s="5">
        <v>46164</v>
      </c>
      <c r="O1202" s="2" t="s">
        <v>283</v>
      </c>
      <c r="P1202" s="2" t="s">
        <v>136</v>
      </c>
      <c r="Q1202" s="4"/>
      <c r="R1202" s="3">
        <v>46164</v>
      </c>
      <c r="S1202" s="2" t="s">
        <v>38</v>
      </c>
      <c r="T1202" s="4"/>
      <c r="U1202" s="4"/>
      <c r="V1202" s="4"/>
      <c r="W1202" s="4"/>
      <c r="X1202" s="2">
        <v>2026</v>
      </c>
      <c r="Y1202" s="2" t="s">
        <v>55</v>
      </c>
      <c r="Z1202" s="4"/>
      <c r="AA1202" s="4"/>
      <c r="AB1202" s="2" t="s">
        <v>35</v>
      </c>
      <c r="AC1202" s="2">
        <v>475338</v>
      </c>
    </row>
    <row r="1203" spans="1:29" ht="102.75" x14ac:dyDescent="0.25">
      <c r="A1203" s="2" t="s">
        <v>29</v>
      </c>
      <c r="B1203" s="2" t="s">
        <v>42</v>
      </c>
      <c r="C1203" s="2" t="s">
        <v>43</v>
      </c>
      <c r="D1203" s="2" t="s">
        <v>44</v>
      </c>
      <c r="E1203" s="2" t="s">
        <v>2649</v>
      </c>
      <c r="F1203" s="2" t="s">
        <v>2650</v>
      </c>
      <c r="G1203" s="2">
        <v>0</v>
      </c>
      <c r="H1203" s="2">
        <v>1</v>
      </c>
      <c r="I1203" s="3">
        <v>46203</v>
      </c>
      <c r="J1203" s="4"/>
      <c r="K1203" s="2">
        <v>3207842</v>
      </c>
      <c r="L1203" s="2">
        <v>0</v>
      </c>
      <c r="M1203" s="2" t="s">
        <v>35</v>
      </c>
      <c r="N1203" s="5">
        <v>46174</v>
      </c>
      <c r="O1203" s="2" t="s">
        <v>283</v>
      </c>
      <c r="P1203" s="2" t="s">
        <v>136</v>
      </c>
      <c r="Q1203" s="4"/>
      <c r="R1203" s="3">
        <v>46174</v>
      </c>
      <c r="S1203" s="2" t="s">
        <v>38</v>
      </c>
      <c r="T1203" s="4"/>
      <c r="U1203" s="4"/>
      <c r="V1203" s="4"/>
      <c r="W1203" s="4"/>
      <c r="X1203" s="2">
        <v>2026</v>
      </c>
      <c r="Y1203" s="2" t="s">
        <v>55</v>
      </c>
      <c r="Z1203" s="4"/>
      <c r="AA1203" s="4"/>
      <c r="AB1203" s="2" t="s">
        <v>35</v>
      </c>
      <c r="AC1203" s="2">
        <v>475332</v>
      </c>
    </row>
    <row r="1204" spans="1:29" ht="64.5" x14ac:dyDescent="0.25">
      <c r="A1204" s="2" t="s">
        <v>29</v>
      </c>
      <c r="B1204" s="2" t="s">
        <v>42</v>
      </c>
      <c r="C1204" s="2" t="s">
        <v>43</v>
      </c>
      <c r="D1204" s="2" t="s">
        <v>44</v>
      </c>
      <c r="E1204" s="2" t="s">
        <v>2651</v>
      </c>
      <c r="F1204" s="2" t="s">
        <v>2652</v>
      </c>
      <c r="G1204" s="2">
        <v>2584000</v>
      </c>
      <c r="H1204" s="2">
        <v>1</v>
      </c>
      <c r="I1204" s="3">
        <v>46203</v>
      </c>
      <c r="J1204" s="4"/>
      <c r="K1204" s="2">
        <v>4788881</v>
      </c>
      <c r="L1204" s="2">
        <v>51680</v>
      </c>
      <c r="M1204" s="2" t="s">
        <v>1601</v>
      </c>
      <c r="N1204" s="5">
        <v>46203</v>
      </c>
      <c r="O1204" s="2" t="s">
        <v>2653</v>
      </c>
      <c r="P1204" s="2" t="s">
        <v>181</v>
      </c>
      <c r="Q1204" s="2" t="s">
        <v>561</v>
      </c>
      <c r="R1204" s="3">
        <v>46203</v>
      </c>
      <c r="S1204" s="2" t="s">
        <v>160</v>
      </c>
      <c r="T1204" s="2" t="s">
        <v>2654</v>
      </c>
      <c r="U1204" s="2" t="s">
        <v>2655</v>
      </c>
      <c r="V1204" s="2">
        <v>0</v>
      </c>
      <c r="W1204" s="2" t="s">
        <v>2656</v>
      </c>
      <c r="X1204" s="2">
        <v>2025</v>
      </c>
      <c r="Y1204" s="2" t="s">
        <v>55</v>
      </c>
      <c r="Z1204" s="4"/>
      <c r="AA1204" s="3">
        <v>46203</v>
      </c>
      <c r="AB1204" s="2" t="s">
        <v>1601</v>
      </c>
      <c r="AC1204" s="2">
        <v>475314</v>
      </c>
    </row>
    <row r="1205" spans="1:29" ht="51.75" x14ac:dyDescent="0.25">
      <c r="A1205" s="2" t="s">
        <v>29</v>
      </c>
      <c r="B1205" s="2" t="s">
        <v>42</v>
      </c>
      <c r="C1205" s="2" t="s">
        <v>43</v>
      </c>
      <c r="D1205" s="2" t="s">
        <v>44</v>
      </c>
      <c r="E1205" s="2" t="s">
        <v>2651</v>
      </c>
      <c r="F1205" s="2" t="s">
        <v>41</v>
      </c>
      <c r="G1205" s="2">
        <v>1000</v>
      </c>
      <c r="H1205" s="2">
        <v>1</v>
      </c>
      <c r="I1205" s="3">
        <v>46203</v>
      </c>
      <c r="J1205" s="4"/>
      <c r="K1205" s="2">
        <v>4788881</v>
      </c>
      <c r="L1205" s="2">
        <v>51680</v>
      </c>
      <c r="M1205" s="2" t="s">
        <v>1601</v>
      </c>
      <c r="N1205" s="5">
        <v>46203</v>
      </c>
      <c r="O1205" s="2" t="s">
        <v>2653</v>
      </c>
      <c r="P1205" s="2" t="s">
        <v>181</v>
      </c>
      <c r="Q1205" s="2" t="s">
        <v>561</v>
      </c>
      <c r="R1205" s="3">
        <v>46203</v>
      </c>
      <c r="S1205" s="2" t="s">
        <v>160</v>
      </c>
      <c r="T1205" s="2" t="s">
        <v>2654</v>
      </c>
      <c r="U1205" s="2" t="s">
        <v>2655</v>
      </c>
      <c r="V1205" s="2">
        <v>0</v>
      </c>
      <c r="W1205" s="2" t="s">
        <v>2656</v>
      </c>
      <c r="X1205" s="2">
        <v>2025</v>
      </c>
      <c r="Y1205" s="2" t="s">
        <v>55</v>
      </c>
      <c r="Z1205" s="4"/>
      <c r="AA1205" s="3">
        <v>46203</v>
      </c>
      <c r="AB1205" s="2" t="s">
        <v>1601</v>
      </c>
      <c r="AC1205" s="2">
        <v>475314</v>
      </c>
    </row>
    <row r="1206" spans="1:29" ht="64.5" x14ac:dyDescent="0.25">
      <c r="A1206" s="2" t="s">
        <v>29</v>
      </c>
      <c r="B1206" s="2" t="s">
        <v>30</v>
      </c>
      <c r="C1206" s="2" t="s">
        <v>31</v>
      </c>
      <c r="D1206" s="2" t="s">
        <v>176</v>
      </c>
      <c r="E1206" s="2" t="s">
        <v>2657</v>
      </c>
      <c r="F1206" s="2" t="s">
        <v>2658</v>
      </c>
      <c r="G1206" s="2">
        <v>1596000</v>
      </c>
      <c r="H1206" s="2">
        <v>1</v>
      </c>
      <c r="I1206" s="3">
        <v>46211</v>
      </c>
      <c r="J1206" s="4"/>
      <c r="K1206" s="2">
        <v>1053631</v>
      </c>
      <c r="L1206" s="2">
        <v>0</v>
      </c>
      <c r="M1206" s="2" t="s">
        <v>166</v>
      </c>
      <c r="N1206" s="4"/>
      <c r="O1206" s="4"/>
      <c r="P1206" s="2" t="s">
        <v>181</v>
      </c>
      <c r="Q1206" s="4"/>
      <c r="R1206" s="4"/>
      <c r="S1206" s="2" t="s">
        <v>38</v>
      </c>
      <c r="T1206" s="4"/>
      <c r="U1206" s="4"/>
      <c r="V1206" s="4"/>
      <c r="W1206" s="2" t="s">
        <v>2659</v>
      </c>
      <c r="X1206" s="4"/>
      <c r="Y1206" s="2" t="s">
        <v>55</v>
      </c>
      <c r="Z1206" s="4"/>
      <c r="AA1206" s="4"/>
      <c r="AB1206" s="2" t="s">
        <v>166</v>
      </c>
      <c r="AC1206" s="2">
        <v>475282</v>
      </c>
    </row>
    <row r="1207" spans="1:29" ht="39" x14ac:dyDescent="0.25">
      <c r="A1207" s="2" t="s">
        <v>29</v>
      </c>
      <c r="B1207" s="2" t="s">
        <v>30</v>
      </c>
      <c r="C1207" s="2" t="s">
        <v>31</v>
      </c>
      <c r="D1207" s="2" t="s">
        <v>176</v>
      </c>
      <c r="E1207" s="2" t="s">
        <v>2657</v>
      </c>
      <c r="F1207" s="2" t="s">
        <v>41</v>
      </c>
      <c r="G1207" s="2">
        <v>5000</v>
      </c>
      <c r="H1207" s="2">
        <v>1</v>
      </c>
      <c r="I1207" s="3">
        <v>46211</v>
      </c>
      <c r="J1207" s="4"/>
      <c r="K1207" s="2">
        <v>1053631</v>
      </c>
      <c r="L1207" s="2">
        <v>0</v>
      </c>
      <c r="M1207" s="2" t="s">
        <v>166</v>
      </c>
      <c r="N1207" s="4"/>
      <c r="O1207" s="4"/>
      <c r="P1207" s="2" t="s">
        <v>181</v>
      </c>
      <c r="Q1207" s="4"/>
      <c r="R1207" s="4"/>
      <c r="S1207" s="2" t="s">
        <v>38</v>
      </c>
      <c r="T1207" s="4"/>
      <c r="U1207" s="4"/>
      <c r="V1207" s="4"/>
      <c r="W1207" s="2" t="s">
        <v>2659</v>
      </c>
      <c r="X1207" s="4"/>
      <c r="Y1207" s="2" t="s">
        <v>55</v>
      </c>
      <c r="Z1207" s="4"/>
      <c r="AA1207" s="4"/>
      <c r="AB1207" s="2" t="s">
        <v>166</v>
      </c>
      <c r="AC1207" s="2">
        <v>475282</v>
      </c>
    </row>
    <row r="1208" spans="1:29" ht="51.75" x14ac:dyDescent="0.25">
      <c r="A1208" s="2" t="s">
        <v>29</v>
      </c>
      <c r="B1208" s="2" t="s">
        <v>42</v>
      </c>
      <c r="C1208" s="2" t="s">
        <v>43</v>
      </c>
      <c r="D1208" s="2" t="s">
        <v>732</v>
      </c>
      <c r="E1208" s="2" t="s">
        <v>2660</v>
      </c>
      <c r="F1208" s="2" t="s">
        <v>2661</v>
      </c>
      <c r="G1208" s="2">
        <v>4540000</v>
      </c>
      <c r="H1208" s="2">
        <v>1</v>
      </c>
      <c r="I1208" s="3">
        <v>46203</v>
      </c>
      <c r="J1208" s="4"/>
      <c r="K1208" s="2">
        <v>4790416</v>
      </c>
      <c r="L1208" s="2">
        <v>90800</v>
      </c>
      <c r="M1208" s="2" t="s">
        <v>166</v>
      </c>
      <c r="N1208" s="5">
        <v>46203</v>
      </c>
      <c r="O1208" s="2" t="s">
        <v>2662</v>
      </c>
      <c r="P1208" s="2" t="s">
        <v>181</v>
      </c>
      <c r="Q1208" s="2" t="s">
        <v>1046</v>
      </c>
      <c r="R1208" s="3">
        <v>46203</v>
      </c>
      <c r="S1208" s="2" t="s">
        <v>38</v>
      </c>
      <c r="T1208" s="2" t="s">
        <v>2663</v>
      </c>
      <c r="U1208" s="2">
        <v>0</v>
      </c>
      <c r="V1208" s="2" t="s">
        <v>900</v>
      </c>
      <c r="W1208" s="2" t="s">
        <v>2664</v>
      </c>
      <c r="X1208" s="2">
        <v>2025</v>
      </c>
      <c r="Y1208" s="2" t="s">
        <v>55</v>
      </c>
      <c r="Z1208" s="4"/>
      <c r="AA1208" s="3">
        <v>46204</v>
      </c>
      <c r="AB1208" s="2" t="s">
        <v>166</v>
      </c>
      <c r="AC1208" s="2">
        <v>475272</v>
      </c>
    </row>
    <row r="1209" spans="1:29" ht="39" x14ac:dyDescent="0.25">
      <c r="A1209" s="2" t="s">
        <v>29</v>
      </c>
      <c r="B1209" s="2" t="s">
        <v>42</v>
      </c>
      <c r="C1209" s="2" t="s">
        <v>43</v>
      </c>
      <c r="D1209" s="2" t="s">
        <v>732</v>
      </c>
      <c r="E1209" s="2" t="s">
        <v>2660</v>
      </c>
      <c r="F1209" s="2" t="s">
        <v>41</v>
      </c>
      <c r="G1209" s="2">
        <v>1000</v>
      </c>
      <c r="H1209" s="2">
        <v>1</v>
      </c>
      <c r="I1209" s="3">
        <v>46203</v>
      </c>
      <c r="J1209" s="4"/>
      <c r="K1209" s="2">
        <v>4790416</v>
      </c>
      <c r="L1209" s="2">
        <v>90800</v>
      </c>
      <c r="M1209" s="2" t="s">
        <v>166</v>
      </c>
      <c r="N1209" s="5">
        <v>46203</v>
      </c>
      <c r="O1209" s="2" t="s">
        <v>2662</v>
      </c>
      <c r="P1209" s="2" t="s">
        <v>181</v>
      </c>
      <c r="Q1209" s="2" t="s">
        <v>1046</v>
      </c>
      <c r="R1209" s="3">
        <v>46203</v>
      </c>
      <c r="S1209" s="2" t="s">
        <v>38</v>
      </c>
      <c r="T1209" s="2" t="s">
        <v>2663</v>
      </c>
      <c r="U1209" s="2">
        <v>0</v>
      </c>
      <c r="V1209" s="2" t="s">
        <v>900</v>
      </c>
      <c r="W1209" s="2" t="s">
        <v>2664</v>
      </c>
      <c r="X1209" s="2">
        <v>2025</v>
      </c>
      <c r="Y1209" s="2" t="s">
        <v>55</v>
      </c>
      <c r="Z1209" s="4"/>
      <c r="AA1209" s="3">
        <v>46204</v>
      </c>
      <c r="AB1209" s="2" t="s">
        <v>166</v>
      </c>
      <c r="AC1209" s="2">
        <v>475272</v>
      </c>
    </row>
    <row r="1210" spans="1:29" ht="51.75" x14ac:dyDescent="0.25">
      <c r="A1210" s="2" t="s">
        <v>29</v>
      </c>
      <c r="B1210" s="2" t="s">
        <v>30</v>
      </c>
      <c r="C1210" s="2" t="s">
        <v>31</v>
      </c>
      <c r="D1210" s="2" t="s">
        <v>2226</v>
      </c>
      <c r="E1210" s="2" t="s">
        <v>2665</v>
      </c>
      <c r="F1210" s="2" t="s">
        <v>2666</v>
      </c>
      <c r="G1210" s="2">
        <v>3670000</v>
      </c>
      <c r="H1210" s="2">
        <v>1</v>
      </c>
      <c r="I1210" s="3">
        <v>46211</v>
      </c>
      <c r="J1210" s="4"/>
      <c r="K1210" s="2">
        <v>4391901</v>
      </c>
      <c r="L1210" s="2">
        <v>0</v>
      </c>
      <c r="M1210" s="2" t="s">
        <v>166</v>
      </c>
      <c r="N1210" s="4"/>
      <c r="O1210" s="4"/>
      <c r="P1210" s="2" t="s">
        <v>181</v>
      </c>
      <c r="Q1210" s="4"/>
      <c r="R1210" s="4"/>
      <c r="S1210" s="2" t="s">
        <v>38</v>
      </c>
      <c r="T1210" s="4"/>
      <c r="U1210" s="4"/>
      <c r="V1210" s="4"/>
      <c r="W1210" s="2" t="s">
        <v>228</v>
      </c>
      <c r="X1210" s="2">
        <v>2026</v>
      </c>
      <c r="Y1210" s="2" t="s">
        <v>65</v>
      </c>
      <c r="Z1210" s="4"/>
      <c r="AA1210" s="3">
        <v>46204</v>
      </c>
      <c r="AB1210" s="2" t="s">
        <v>166</v>
      </c>
      <c r="AC1210" s="2">
        <v>475268</v>
      </c>
    </row>
    <row r="1211" spans="1:29" ht="51.75" x14ac:dyDescent="0.25">
      <c r="A1211" s="2" t="s">
        <v>29</v>
      </c>
      <c r="B1211" s="2" t="s">
        <v>30</v>
      </c>
      <c r="C1211" s="2" t="s">
        <v>31</v>
      </c>
      <c r="D1211" s="2" t="s">
        <v>2226</v>
      </c>
      <c r="E1211" s="2" t="s">
        <v>2665</v>
      </c>
      <c r="F1211" s="2" t="s">
        <v>41</v>
      </c>
      <c r="G1211" s="2">
        <v>5000</v>
      </c>
      <c r="H1211" s="2">
        <v>1</v>
      </c>
      <c r="I1211" s="3">
        <v>46211</v>
      </c>
      <c r="J1211" s="4"/>
      <c r="K1211" s="2">
        <v>4391901</v>
      </c>
      <c r="L1211" s="2">
        <v>0</v>
      </c>
      <c r="M1211" s="2" t="s">
        <v>166</v>
      </c>
      <c r="N1211" s="4"/>
      <c r="O1211" s="4"/>
      <c r="P1211" s="2" t="s">
        <v>181</v>
      </c>
      <c r="Q1211" s="4"/>
      <c r="R1211" s="4"/>
      <c r="S1211" s="2" t="s">
        <v>38</v>
      </c>
      <c r="T1211" s="4"/>
      <c r="U1211" s="4"/>
      <c r="V1211" s="4"/>
      <c r="W1211" s="2" t="s">
        <v>228</v>
      </c>
      <c r="X1211" s="2">
        <v>2026</v>
      </c>
      <c r="Y1211" s="2" t="s">
        <v>65</v>
      </c>
      <c r="Z1211" s="4"/>
      <c r="AA1211" s="3">
        <v>46204</v>
      </c>
      <c r="AB1211" s="2" t="s">
        <v>166</v>
      </c>
      <c r="AC1211" s="2">
        <v>475268</v>
      </c>
    </row>
    <row r="1212" spans="1:29" ht="102.75" x14ac:dyDescent="0.25">
      <c r="A1212" s="2" t="s">
        <v>29</v>
      </c>
      <c r="B1212" s="2" t="s">
        <v>42</v>
      </c>
      <c r="C1212" s="2" t="s">
        <v>43</v>
      </c>
      <c r="D1212" s="2" t="s">
        <v>32</v>
      </c>
      <c r="E1212" s="2" t="s">
        <v>2667</v>
      </c>
      <c r="F1212" s="2" t="s">
        <v>2668</v>
      </c>
      <c r="G1212" s="2">
        <v>0</v>
      </c>
      <c r="H1212" s="2">
        <v>1</v>
      </c>
      <c r="I1212" s="3">
        <v>46203</v>
      </c>
      <c r="J1212" s="4"/>
      <c r="K1212" s="2">
        <v>4702304</v>
      </c>
      <c r="L1212" s="2">
        <v>0</v>
      </c>
      <c r="M1212" s="2" t="s">
        <v>35</v>
      </c>
      <c r="N1212" s="5">
        <v>46189</v>
      </c>
      <c r="O1212" s="2" t="s">
        <v>283</v>
      </c>
      <c r="P1212" s="2" t="s">
        <v>136</v>
      </c>
      <c r="Q1212" s="4"/>
      <c r="R1212" s="3">
        <v>46189</v>
      </c>
      <c r="S1212" s="2" t="s">
        <v>38</v>
      </c>
      <c r="T1212" s="4"/>
      <c r="U1212" s="4"/>
      <c r="V1212" s="4"/>
      <c r="W1212" s="4"/>
      <c r="X1212" s="2">
        <v>2026</v>
      </c>
      <c r="Y1212" s="2" t="s">
        <v>40</v>
      </c>
      <c r="Z1212" s="4"/>
      <c r="AA1212" s="4"/>
      <c r="AB1212" s="2" t="s">
        <v>35</v>
      </c>
      <c r="AC1212" s="2">
        <v>475064</v>
      </c>
    </row>
    <row r="1213" spans="1:29" ht="102.75" x14ac:dyDescent="0.25">
      <c r="A1213" s="2" t="s">
        <v>29</v>
      </c>
      <c r="B1213" s="2" t="s">
        <v>42</v>
      </c>
      <c r="C1213" s="2" t="s">
        <v>43</v>
      </c>
      <c r="D1213" s="2" t="s">
        <v>219</v>
      </c>
      <c r="E1213" s="2" t="s">
        <v>2669</v>
      </c>
      <c r="F1213" s="2" t="s">
        <v>2670</v>
      </c>
      <c r="G1213" s="2">
        <v>0</v>
      </c>
      <c r="H1213" s="2">
        <v>1</v>
      </c>
      <c r="I1213" s="3">
        <v>46203</v>
      </c>
      <c r="J1213" s="4"/>
      <c r="K1213" s="2">
        <v>4732792</v>
      </c>
      <c r="L1213" s="2">
        <v>0</v>
      </c>
      <c r="M1213" s="2" t="s">
        <v>35</v>
      </c>
      <c r="N1213" s="5">
        <v>46200</v>
      </c>
      <c r="O1213" s="2" t="s">
        <v>283</v>
      </c>
      <c r="P1213" s="2" t="s">
        <v>136</v>
      </c>
      <c r="Q1213" s="4"/>
      <c r="R1213" s="3">
        <v>46200</v>
      </c>
      <c r="S1213" s="2" t="s">
        <v>38</v>
      </c>
      <c r="T1213" s="4"/>
      <c r="U1213" s="4"/>
      <c r="V1213" s="4"/>
      <c r="W1213" s="4"/>
      <c r="X1213" s="2">
        <v>2026</v>
      </c>
      <c r="Y1213" s="2" t="s">
        <v>65</v>
      </c>
      <c r="Z1213" s="4"/>
      <c r="AA1213" s="4"/>
      <c r="AB1213" s="2" t="s">
        <v>35</v>
      </c>
      <c r="AC1213" s="2">
        <v>475056</v>
      </c>
    </row>
    <row r="1214" spans="1:29" ht="64.5" x14ac:dyDescent="0.25">
      <c r="A1214" s="2" t="s">
        <v>29</v>
      </c>
      <c r="B1214" s="2" t="s">
        <v>42</v>
      </c>
      <c r="C1214" s="2" t="s">
        <v>43</v>
      </c>
      <c r="D1214" s="2" t="s">
        <v>32</v>
      </c>
      <c r="E1214" s="2" t="s">
        <v>2671</v>
      </c>
      <c r="F1214" s="2" t="s">
        <v>2672</v>
      </c>
      <c r="G1214" s="2">
        <v>2628000</v>
      </c>
      <c r="H1214" s="2">
        <v>1</v>
      </c>
      <c r="I1214" s="3">
        <v>46203</v>
      </c>
      <c r="J1214" s="4"/>
      <c r="K1214" s="2">
        <v>4721947</v>
      </c>
      <c r="L1214" s="2">
        <v>30000</v>
      </c>
      <c r="M1214" s="2" t="s">
        <v>659</v>
      </c>
      <c r="N1214" s="5">
        <v>46192</v>
      </c>
      <c r="O1214" s="2" t="s">
        <v>283</v>
      </c>
      <c r="P1214" s="2" t="s">
        <v>36</v>
      </c>
      <c r="Q1214" s="2" t="s">
        <v>577</v>
      </c>
      <c r="R1214" s="3">
        <v>46192</v>
      </c>
      <c r="S1214" s="2" t="s">
        <v>38</v>
      </c>
      <c r="T1214" s="2" t="s">
        <v>52</v>
      </c>
      <c r="U1214" s="2">
        <v>0</v>
      </c>
      <c r="V1214" s="2" t="s">
        <v>2673</v>
      </c>
      <c r="W1214" s="2" t="s">
        <v>2674</v>
      </c>
      <c r="X1214" s="2">
        <v>2026</v>
      </c>
      <c r="Y1214" s="2" t="s">
        <v>40</v>
      </c>
      <c r="Z1214" s="4"/>
      <c r="AA1214" s="4"/>
      <c r="AB1214" s="2" t="s">
        <v>659</v>
      </c>
      <c r="AC1214" s="2">
        <v>475044</v>
      </c>
    </row>
    <row r="1215" spans="1:29" ht="51.75" x14ac:dyDescent="0.25">
      <c r="A1215" s="2" t="s">
        <v>29</v>
      </c>
      <c r="B1215" s="2" t="s">
        <v>42</v>
      </c>
      <c r="C1215" s="2" t="s">
        <v>43</v>
      </c>
      <c r="D1215" s="2" t="s">
        <v>32</v>
      </c>
      <c r="E1215" s="2" t="s">
        <v>2671</v>
      </c>
      <c r="F1215" s="2" t="s">
        <v>41</v>
      </c>
      <c r="G1215" s="2">
        <v>1000</v>
      </c>
      <c r="H1215" s="2">
        <v>1</v>
      </c>
      <c r="I1215" s="3">
        <v>46203</v>
      </c>
      <c r="J1215" s="4"/>
      <c r="K1215" s="2">
        <v>4721947</v>
      </c>
      <c r="L1215" s="2">
        <v>30000</v>
      </c>
      <c r="M1215" s="2" t="s">
        <v>659</v>
      </c>
      <c r="N1215" s="5">
        <v>46192</v>
      </c>
      <c r="O1215" s="2" t="s">
        <v>283</v>
      </c>
      <c r="P1215" s="2" t="s">
        <v>36</v>
      </c>
      <c r="Q1215" s="2" t="s">
        <v>577</v>
      </c>
      <c r="R1215" s="3">
        <v>46192</v>
      </c>
      <c r="S1215" s="2" t="s">
        <v>38</v>
      </c>
      <c r="T1215" s="2" t="s">
        <v>52</v>
      </c>
      <c r="U1215" s="2">
        <v>0</v>
      </c>
      <c r="V1215" s="2" t="s">
        <v>2673</v>
      </c>
      <c r="W1215" s="2" t="s">
        <v>2674</v>
      </c>
      <c r="X1215" s="2">
        <v>2026</v>
      </c>
      <c r="Y1215" s="2" t="s">
        <v>40</v>
      </c>
      <c r="Z1215" s="4"/>
      <c r="AA1215" s="4"/>
      <c r="AB1215" s="2" t="s">
        <v>659</v>
      </c>
      <c r="AC1215" s="2">
        <v>475044</v>
      </c>
    </row>
    <row r="1216" spans="1:29" ht="64.5" x14ac:dyDescent="0.25">
      <c r="A1216" s="2" t="s">
        <v>29</v>
      </c>
      <c r="B1216" s="2" t="s">
        <v>42</v>
      </c>
      <c r="C1216" s="2" t="s">
        <v>43</v>
      </c>
      <c r="D1216" s="2" t="s">
        <v>573</v>
      </c>
      <c r="E1216" s="2" t="s">
        <v>2675</v>
      </c>
      <c r="F1216" s="2" t="s">
        <v>2676</v>
      </c>
      <c r="G1216" s="2">
        <v>2200000</v>
      </c>
      <c r="H1216" s="2">
        <v>1</v>
      </c>
      <c r="I1216" s="3">
        <v>46203</v>
      </c>
      <c r="J1216" s="4"/>
      <c r="K1216" s="2">
        <v>4750683</v>
      </c>
      <c r="L1216" s="2">
        <v>44000</v>
      </c>
      <c r="M1216" s="2" t="s">
        <v>166</v>
      </c>
      <c r="N1216" s="5">
        <v>46201</v>
      </c>
      <c r="O1216" s="2" t="s">
        <v>2677</v>
      </c>
      <c r="P1216" s="2" t="s">
        <v>136</v>
      </c>
      <c r="Q1216" s="2">
        <v>0</v>
      </c>
      <c r="R1216" s="3">
        <v>46201</v>
      </c>
      <c r="S1216" s="2" t="s">
        <v>168</v>
      </c>
      <c r="T1216" s="2" t="s">
        <v>63</v>
      </c>
      <c r="U1216" s="2" t="s">
        <v>2678</v>
      </c>
      <c r="V1216" s="2">
        <v>0</v>
      </c>
      <c r="W1216" s="2" t="s">
        <v>603</v>
      </c>
      <c r="X1216" s="2">
        <v>2026</v>
      </c>
      <c r="Y1216" s="2" t="s">
        <v>65</v>
      </c>
      <c r="Z1216" s="4"/>
      <c r="AA1216" s="4"/>
      <c r="AB1216" s="2" t="s">
        <v>166</v>
      </c>
      <c r="AC1216" s="2">
        <v>474990</v>
      </c>
    </row>
    <row r="1217" spans="1:29" ht="51.75" x14ac:dyDescent="0.25">
      <c r="A1217" s="2" t="s">
        <v>29</v>
      </c>
      <c r="B1217" s="2" t="s">
        <v>42</v>
      </c>
      <c r="C1217" s="2" t="s">
        <v>43</v>
      </c>
      <c r="D1217" s="2" t="s">
        <v>219</v>
      </c>
      <c r="E1217" s="2" t="s">
        <v>2679</v>
      </c>
      <c r="F1217" s="2" t="s">
        <v>56</v>
      </c>
      <c r="G1217" s="2">
        <v>1140000</v>
      </c>
      <c r="H1217" s="2">
        <v>1</v>
      </c>
      <c r="I1217" s="3">
        <v>46203</v>
      </c>
      <c r="J1217" s="4"/>
      <c r="K1217" s="2">
        <v>1443916</v>
      </c>
      <c r="L1217" s="2">
        <v>36800</v>
      </c>
      <c r="M1217" s="2" t="s">
        <v>47</v>
      </c>
      <c r="N1217" s="5">
        <v>46201</v>
      </c>
      <c r="O1217" s="2" t="s">
        <v>2680</v>
      </c>
      <c r="P1217" s="2" t="s">
        <v>49</v>
      </c>
      <c r="Q1217" s="2" t="s">
        <v>61</v>
      </c>
      <c r="R1217" s="3">
        <v>46201</v>
      </c>
      <c r="S1217" s="2" t="s">
        <v>51</v>
      </c>
      <c r="T1217" s="2" t="s">
        <v>63</v>
      </c>
      <c r="U1217" s="2" t="s">
        <v>2401</v>
      </c>
      <c r="V1217" s="2">
        <v>0</v>
      </c>
      <c r="W1217" s="2" t="s">
        <v>2681</v>
      </c>
      <c r="X1217" s="2">
        <v>2026</v>
      </c>
      <c r="Y1217" s="2" t="s">
        <v>65</v>
      </c>
      <c r="Z1217" s="4"/>
      <c r="AA1217" s="3">
        <v>46200</v>
      </c>
      <c r="AB1217" s="2" t="s">
        <v>47</v>
      </c>
      <c r="AC1217" s="2">
        <v>474972</v>
      </c>
    </row>
    <row r="1218" spans="1:29" ht="64.5" x14ac:dyDescent="0.25">
      <c r="A1218" s="2" t="s">
        <v>29</v>
      </c>
      <c r="B1218" s="2" t="s">
        <v>42</v>
      </c>
      <c r="C1218" s="2" t="s">
        <v>43</v>
      </c>
      <c r="D1218" s="2" t="s">
        <v>219</v>
      </c>
      <c r="E1218" s="2" t="s">
        <v>2679</v>
      </c>
      <c r="F1218" s="2" t="s">
        <v>2682</v>
      </c>
      <c r="G1218" s="2">
        <v>1840000</v>
      </c>
      <c r="H1218" s="2">
        <v>1</v>
      </c>
      <c r="I1218" s="3">
        <v>46203</v>
      </c>
      <c r="J1218" s="4"/>
      <c r="K1218" s="2">
        <v>1443916</v>
      </c>
      <c r="L1218" s="2">
        <v>36800</v>
      </c>
      <c r="M1218" s="2" t="s">
        <v>47</v>
      </c>
      <c r="N1218" s="5">
        <v>46201</v>
      </c>
      <c r="O1218" s="2" t="s">
        <v>2680</v>
      </c>
      <c r="P1218" s="2" t="s">
        <v>49</v>
      </c>
      <c r="Q1218" s="2" t="s">
        <v>61</v>
      </c>
      <c r="R1218" s="3">
        <v>46201</v>
      </c>
      <c r="S1218" s="2" t="s">
        <v>51</v>
      </c>
      <c r="T1218" s="2" t="s">
        <v>63</v>
      </c>
      <c r="U1218" s="2" t="s">
        <v>2401</v>
      </c>
      <c r="V1218" s="2">
        <v>0</v>
      </c>
      <c r="W1218" s="2" t="s">
        <v>2681</v>
      </c>
      <c r="X1218" s="2">
        <v>2026</v>
      </c>
      <c r="Y1218" s="2" t="s">
        <v>65</v>
      </c>
      <c r="Z1218" s="4"/>
      <c r="AA1218" s="3">
        <v>46200</v>
      </c>
      <c r="AB1218" s="2" t="s">
        <v>47</v>
      </c>
      <c r="AC1218" s="2">
        <v>474972</v>
      </c>
    </row>
    <row r="1219" spans="1:29" ht="51.75" x14ac:dyDescent="0.25">
      <c r="A1219" s="2" t="s">
        <v>29</v>
      </c>
      <c r="B1219" s="2" t="s">
        <v>42</v>
      </c>
      <c r="C1219" s="2" t="s">
        <v>43</v>
      </c>
      <c r="D1219" s="2" t="s">
        <v>219</v>
      </c>
      <c r="E1219" s="2" t="s">
        <v>2679</v>
      </c>
      <c r="F1219" s="2" t="s">
        <v>41</v>
      </c>
      <c r="G1219" s="2">
        <v>5000</v>
      </c>
      <c r="H1219" s="2">
        <v>1</v>
      </c>
      <c r="I1219" s="3">
        <v>46203</v>
      </c>
      <c r="J1219" s="4"/>
      <c r="K1219" s="2">
        <v>1443916</v>
      </c>
      <c r="L1219" s="2">
        <v>36800</v>
      </c>
      <c r="M1219" s="2" t="s">
        <v>47</v>
      </c>
      <c r="N1219" s="5">
        <v>46201</v>
      </c>
      <c r="O1219" s="2" t="s">
        <v>2680</v>
      </c>
      <c r="P1219" s="2" t="s">
        <v>49</v>
      </c>
      <c r="Q1219" s="2" t="s">
        <v>61</v>
      </c>
      <c r="R1219" s="3">
        <v>46201</v>
      </c>
      <c r="S1219" s="2" t="s">
        <v>51</v>
      </c>
      <c r="T1219" s="2" t="s">
        <v>63</v>
      </c>
      <c r="U1219" s="2" t="s">
        <v>2401</v>
      </c>
      <c r="V1219" s="2">
        <v>0</v>
      </c>
      <c r="W1219" s="2" t="s">
        <v>2681</v>
      </c>
      <c r="X1219" s="2">
        <v>2026</v>
      </c>
      <c r="Y1219" s="2" t="s">
        <v>65</v>
      </c>
      <c r="Z1219" s="4"/>
      <c r="AA1219" s="3">
        <v>46200</v>
      </c>
      <c r="AB1219" s="2" t="s">
        <v>47</v>
      </c>
      <c r="AC1219" s="2">
        <v>474972</v>
      </c>
    </row>
    <row r="1220" spans="1:29" ht="64.5" x14ac:dyDescent="0.25">
      <c r="A1220" s="2" t="s">
        <v>29</v>
      </c>
      <c r="B1220" s="2" t="s">
        <v>42</v>
      </c>
      <c r="C1220" s="2" t="s">
        <v>43</v>
      </c>
      <c r="D1220" s="2" t="s">
        <v>643</v>
      </c>
      <c r="E1220" s="2" t="s">
        <v>2683</v>
      </c>
      <c r="F1220" s="2" t="s">
        <v>2684</v>
      </c>
      <c r="G1220" s="2">
        <v>2280000</v>
      </c>
      <c r="H1220" s="2">
        <v>1</v>
      </c>
      <c r="I1220" s="3">
        <v>46203</v>
      </c>
      <c r="J1220" s="4"/>
      <c r="K1220" s="2">
        <v>4439321</v>
      </c>
      <c r="L1220" s="2">
        <v>45600</v>
      </c>
      <c r="M1220" s="2" t="s">
        <v>172</v>
      </c>
      <c r="N1220" s="5">
        <v>46203</v>
      </c>
      <c r="O1220" s="2" t="s">
        <v>2685</v>
      </c>
      <c r="P1220" s="2" t="s">
        <v>181</v>
      </c>
      <c r="Q1220" s="2" t="s">
        <v>337</v>
      </c>
      <c r="R1220" s="3">
        <v>46203</v>
      </c>
      <c r="S1220" s="2" t="s">
        <v>174</v>
      </c>
      <c r="T1220" s="2" t="s">
        <v>98</v>
      </c>
      <c r="U1220" s="2">
        <v>0</v>
      </c>
      <c r="V1220" s="2">
        <v>0</v>
      </c>
      <c r="W1220" s="2" t="s">
        <v>687</v>
      </c>
      <c r="X1220" s="2">
        <v>2026</v>
      </c>
      <c r="Y1220" s="2" t="s">
        <v>55</v>
      </c>
      <c r="Z1220" s="4"/>
      <c r="AA1220" s="3">
        <v>46203</v>
      </c>
      <c r="AB1220" s="2" t="s">
        <v>172</v>
      </c>
      <c r="AC1220" s="2">
        <v>474378</v>
      </c>
    </row>
    <row r="1221" spans="1:29" ht="39" x14ac:dyDescent="0.25">
      <c r="A1221" s="2" t="s">
        <v>29</v>
      </c>
      <c r="B1221" s="2" t="s">
        <v>42</v>
      </c>
      <c r="C1221" s="2" t="s">
        <v>43</v>
      </c>
      <c r="D1221" s="2" t="s">
        <v>643</v>
      </c>
      <c r="E1221" s="2" t="s">
        <v>2683</v>
      </c>
      <c r="F1221" s="2" t="s">
        <v>41</v>
      </c>
      <c r="G1221" s="2">
        <v>5000</v>
      </c>
      <c r="H1221" s="2">
        <v>1</v>
      </c>
      <c r="I1221" s="3">
        <v>46203</v>
      </c>
      <c r="J1221" s="4"/>
      <c r="K1221" s="2">
        <v>4439321</v>
      </c>
      <c r="L1221" s="2">
        <v>45600</v>
      </c>
      <c r="M1221" s="2" t="s">
        <v>172</v>
      </c>
      <c r="N1221" s="5">
        <v>46203</v>
      </c>
      <c r="O1221" s="2" t="s">
        <v>2685</v>
      </c>
      <c r="P1221" s="2" t="s">
        <v>181</v>
      </c>
      <c r="Q1221" s="2" t="s">
        <v>337</v>
      </c>
      <c r="R1221" s="3">
        <v>46203</v>
      </c>
      <c r="S1221" s="2" t="s">
        <v>174</v>
      </c>
      <c r="T1221" s="2" t="s">
        <v>98</v>
      </c>
      <c r="U1221" s="2">
        <v>0</v>
      </c>
      <c r="V1221" s="2">
        <v>0</v>
      </c>
      <c r="W1221" s="2" t="s">
        <v>687</v>
      </c>
      <c r="X1221" s="2">
        <v>2026</v>
      </c>
      <c r="Y1221" s="2" t="s">
        <v>55</v>
      </c>
      <c r="Z1221" s="4"/>
      <c r="AA1221" s="3">
        <v>46203</v>
      </c>
      <c r="AB1221" s="2" t="s">
        <v>172</v>
      </c>
      <c r="AC1221" s="2">
        <v>474378</v>
      </c>
    </row>
    <row r="1222" spans="1:29" ht="90" x14ac:dyDescent="0.25">
      <c r="A1222" s="2" t="s">
        <v>29</v>
      </c>
      <c r="B1222" s="2" t="s">
        <v>42</v>
      </c>
      <c r="C1222" s="2" t="s">
        <v>43</v>
      </c>
      <c r="D1222" s="2" t="s">
        <v>32</v>
      </c>
      <c r="E1222" s="2" t="s">
        <v>2686</v>
      </c>
      <c r="F1222" s="2" t="s">
        <v>2687</v>
      </c>
      <c r="G1222" s="2">
        <v>1970000</v>
      </c>
      <c r="H1222" s="2">
        <v>1</v>
      </c>
      <c r="I1222" s="3">
        <v>46203</v>
      </c>
      <c r="J1222" s="4"/>
      <c r="K1222" s="2">
        <v>4710943</v>
      </c>
      <c r="L1222" s="2">
        <v>39400</v>
      </c>
      <c r="M1222" s="2" t="s">
        <v>404</v>
      </c>
      <c r="N1222" s="5">
        <v>46202</v>
      </c>
      <c r="O1222" s="2" t="s">
        <v>2688</v>
      </c>
      <c r="P1222" s="2" t="s">
        <v>36</v>
      </c>
      <c r="Q1222" s="2" t="s">
        <v>61</v>
      </c>
      <c r="R1222" s="3">
        <v>46202</v>
      </c>
      <c r="S1222" s="2" t="s">
        <v>794</v>
      </c>
      <c r="T1222" s="2" t="s">
        <v>2064</v>
      </c>
      <c r="U1222" s="2" t="s">
        <v>2689</v>
      </c>
      <c r="V1222" s="2" t="s">
        <v>2690</v>
      </c>
      <c r="W1222" s="2" t="s">
        <v>64</v>
      </c>
      <c r="X1222" s="2">
        <v>2026</v>
      </c>
      <c r="Y1222" s="2" t="s">
        <v>40</v>
      </c>
      <c r="Z1222" s="4"/>
      <c r="AA1222" s="3">
        <v>46202</v>
      </c>
      <c r="AB1222" s="2" t="s">
        <v>404</v>
      </c>
      <c r="AC1222" s="2">
        <v>474314</v>
      </c>
    </row>
    <row r="1223" spans="1:29" ht="90" x14ac:dyDescent="0.25">
      <c r="A1223" s="2" t="s">
        <v>29</v>
      </c>
      <c r="B1223" s="2" t="s">
        <v>42</v>
      </c>
      <c r="C1223" s="2" t="s">
        <v>43</v>
      </c>
      <c r="D1223" s="2" t="s">
        <v>32</v>
      </c>
      <c r="E1223" s="2" t="s">
        <v>2686</v>
      </c>
      <c r="F1223" s="2" t="s">
        <v>41</v>
      </c>
      <c r="G1223" s="2">
        <v>1000</v>
      </c>
      <c r="H1223" s="2">
        <v>1</v>
      </c>
      <c r="I1223" s="3">
        <v>46203</v>
      </c>
      <c r="J1223" s="4"/>
      <c r="K1223" s="2">
        <v>4710943</v>
      </c>
      <c r="L1223" s="2">
        <v>39400</v>
      </c>
      <c r="M1223" s="2" t="s">
        <v>404</v>
      </c>
      <c r="N1223" s="5">
        <v>46202</v>
      </c>
      <c r="O1223" s="2" t="s">
        <v>2688</v>
      </c>
      <c r="P1223" s="2" t="s">
        <v>36</v>
      </c>
      <c r="Q1223" s="2" t="s">
        <v>61</v>
      </c>
      <c r="R1223" s="3">
        <v>46202</v>
      </c>
      <c r="S1223" s="2" t="s">
        <v>794</v>
      </c>
      <c r="T1223" s="2" t="s">
        <v>2064</v>
      </c>
      <c r="U1223" s="2" t="s">
        <v>2689</v>
      </c>
      <c r="V1223" s="2" t="s">
        <v>2690</v>
      </c>
      <c r="W1223" s="2" t="s">
        <v>64</v>
      </c>
      <c r="X1223" s="2">
        <v>2026</v>
      </c>
      <c r="Y1223" s="2" t="s">
        <v>40</v>
      </c>
      <c r="Z1223" s="4"/>
      <c r="AA1223" s="3">
        <v>46202</v>
      </c>
      <c r="AB1223" s="2" t="s">
        <v>404</v>
      </c>
      <c r="AC1223" s="2">
        <v>474314</v>
      </c>
    </row>
    <row r="1224" spans="1:29" ht="51.75" x14ac:dyDescent="0.25">
      <c r="A1224" s="2" t="s">
        <v>29</v>
      </c>
      <c r="B1224" s="2" t="s">
        <v>42</v>
      </c>
      <c r="C1224" s="2" t="s">
        <v>43</v>
      </c>
      <c r="D1224" s="2" t="s">
        <v>176</v>
      </c>
      <c r="E1224" s="2" t="s">
        <v>2691</v>
      </c>
      <c r="F1224" s="2" t="s">
        <v>2692</v>
      </c>
      <c r="G1224" s="2">
        <v>3395000</v>
      </c>
      <c r="H1224" s="2">
        <v>1</v>
      </c>
      <c r="I1224" s="3">
        <v>46203</v>
      </c>
      <c r="J1224" s="4"/>
      <c r="K1224" s="2">
        <v>4775858</v>
      </c>
      <c r="L1224" s="2">
        <v>30000</v>
      </c>
      <c r="M1224" s="2" t="s">
        <v>126</v>
      </c>
      <c r="N1224" s="5">
        <v>46203</v>
      </c>
      <c r="O1224" s="2" t="s">
        <v>2693</v>
      </c>
      <c r="P1224" s="2" t="s">
        <v>189</v>
      </c>
      <c r="Q1224" s="2" t="s">
        <v>1224</v>
      </c>
      <c r="R1224" s="3">
        <v>46203</v>
      </c>
      <c r="S1224" s="2" t="s">
        <v>38</v>
      </c>
      <c r="T1224" s="2" t="s">
        <v>1225</v>
      </c>
      <c r="U1224" s="2" t="s">
        <v>2694</v>
      </c>
      <c r="V1224" s="2" t="s">
        <v>2695</v>
      </c>
      <c r="W1224" s="2" t="s">
        <v>2696</v>
      </c>
      <c r="X1224" s="2">
        <v>2025</v>
      </c>
      <c r="Y1224" s="2" t="s">
        <v>55</v>
      </c>
      <c r="Z1224" s="4"/>
      <c r="AA1224" s="3">
        <v>46202</v>
      </c>
      <c r="AB1224" s="2" t="s">
        <v>126</v>
      </c>
      <c r="AC1224" s="2">
        <v>474018</v>
      </c>
    </row>
    <row r="1225" spans="1:29" ht="51.75" x14ac:dyDescent="0.25">
      <c r="A1225" s="2" t="s">
        <v>29</v>
      </c>
      <c r="B1225" s="2" t="s">
        <v>42</v>
      </c>
      <c r="C1225" s="2" t="s">
        <v>43</v>
      </c>
      <c r="D1225" s="2" t="s">
        <v>176</v>
      </c>
      <c r="E1225" s="2" t="s">
        <v>2691</v>
      </c>
      <c r="F1225" s="2" t="s">
        <v>41</v>
      </c>
      <c r="G1225" s="2">
        <v>1000</v>
      </c>
      <c r="H1225" s="2">
        <v>1</v>
      </c>
      <c r="I1225" s="3">
        <v>46203</v>
      </c>
      <c r="J1225" s="4"/>
      <c r="K1225" s="2">
        <v>4775858</v>
      </c>
      <c r="L1225" s="2">
        <v>30000</v>
      </c>
      <c r="M1225" s="2" t="s">
        <v>126</v>
      </c>
      <c r="N1225" s="5">
        <v>46203</v>
      </c>
      <c r="O1225" s="2" t="s">
        <v>2693</v>
      </c>
      <c r="P1225" s="2" t="s">
        <v>189</v>
      </c>
      <c r="Q1225" s="2" t="s">
        <v>1224</v>
      </c>
      <c r="R1225" s="3">
        <v>46203</v>
      </c>
      <c r="S1225" s="2" t="s">
        <v>38</v>
      </c>
      <c r="T1225" s="2" t="s">
        <v>1225</v>
      </c>
      <c r="U1225" s="2" t="s">
        <v>2694</v>
      </c>
      <c r="V1225" s="2" t="s">
        <v>2695</v>
      </c>
      <c r="W1225" s="2" t="s">
        <v>2696</v>
      </c>
      <c r="X1225" s="2">
        <v>2025</v>
      </c>
      <c r="Y1225" s="2" t="s">
        <v>55</v>
      </c>
      <c r="Z1225" s="4"/>
      <c r="AA1225" s="3">
        <v>46202</v>
      </c>
      <c r="AB1225" s="2" t="s">
        <v>126</v>
      </c>
      <c r="AC1225" s="2">
        <v>474018</v>
      </c>
    </row>
    <row r="1226" spans="1:29" ht="51.75" x14ac:dyDescent="0.25">
      <c r="A1226" s="2" t="s">
        <v>29</v>
      </c>
      <c r="B1226" s="2" t="s">
        <v>42</v>
      </c>
      <c r="C1226" s="2" t="s">
        <v>43</v>
      </c>
      <c r="D1226" s="2" t="s">
        <v>32</v>
      </c>
      <c r="E1226" s="2" t="s">
        <v>2697</v>
      </c>
      <c r="F1226" s="2" t="s">
        <v>2698</v>
      </c>
      <c r="G1226" s="2">
        <v>3060000</v>
      </c>
      <c r="H1226" s="2">
        <v>1</v>
      </c>
      <c r="I1226" s="3">
        <v>46203</v>
      </c>
      <c r="J1226" s="4"/>
      <c r="K1226" s="2">
        <v>4785391</v>
      </c>
      <c r="L1226" s="2">
        <v>30000</v>
      </c>
      <c r="M1226" s="2" t="s">
        <v>235</v>
      </c>
      <c r="N1226" s="5">
        <v>46202</v>
      </c>
      <c r="O1226" s="2" t="s">
        <v>2699</v>
      </c>
      <c r="P1226" s="2" t="s">
        <v>36</v>
      </c>
      <c r="Q1226" s="2" t="s">
        <v>410</v>
      </c>
      <c r="R1226" s="3">
        <v>46202</v>
      </c>
      <c r="S1226" s="2" t="s">
        <v>38</v>
      </c>
      <c r="T1226" s="2" t="s">
        <v>2433</v>
      </c>
      <c r="U1226" s="2" t="s">
        <v>2700</v>
      </c>
      <c r="V1226" s="2" t="s">
        <v>2701</v>
      </c>
      <c r="W1226" s="2" t="s">
        <v>2702</v>
      </c>
      <c r="X1226" s="2">
        <v>2026</v>
      </c>
      <c r="Y1226" s="2" t="s">
        <v>40</v>
      </c>
      <c r="Z1226" s="4"/>
      <c r="AA1226" s="3">
        <v>46202</v>
      </c>
      <c r="AB1226" s="2" t="s">
        <v>235</v>
      </c>
      <c r="AC1226" s="2">
        <v>474010</v>
      </c>
    </row>
    <row r="1227" spans="1:29" ht="39" x14ac:dyDescent="0.25">
      <c r="A1227" s="2" t="s">
        <v>29</v>
      </c>
      <c r="B1227" s="2" t="s">
        <v>42</v>
      </c>
      <c r="C1227" s="2" t="s">
        <v>43</v>
      </c>
      <c r="D1227" s="2" t="s">
        <v>32</v>
      </c>
      <c r="E1227" s="2" t="s">
        <v>2697</v>
      </c>
      <c r="F1227" s="2" t="s">
        <v>41</v>
      </c>
      <c r="G1227" s="2">
        <v>1000</v>
      </c>
      <c r="H1227" s="2">
        <v>1</v>
      </c>
      <c r="I1227" s="3">
        <v>46203</v>
      </c>
      <c r="J1227" s="4"/>
      <c r="K1227" s="2">
        <v>4785391</v>
      </c>
      <c r="L1227" s="2">
        <v>30000</v>
      </c>
      <c r="M1227" s="2" t="s">
        <v>235</v>
      </c>
      <c r="N1227" s="5">
        <v>46202</v>
      </c>
      <c r="O1227" s="2" t="s">
        <v>2699</v>
      </c>
      <c r="P1227" s="2" t="s">
        <v>36</v>
      </c>
      <c r="Q1227" s="2" t="s">
        <v>410</v>
      </c>
      <c r="R1227" s="3">
        <v>46202</v>
      </c>
      <c r="S1227" s="2" t="s">
        <v>38</v>
      </c>
      <c r="T1227" s="2" t="s">
        <v>2433</v>
      </c>
      <c r="U1227" s="2" t="s">
        <v>2700</v>
      </c>
      <c r="V1227" s="2" t="s">
        <v>2701</v>
      </c>
      <c r="W1227" s="2" t="s">
        <v>2702</v>
      </c>
      <c r="X1227" s="2">
        <v>2026</v>
      </c>
      <c r="Y1227" s="2" t="s">
        <v>40</v>
      </c>
      <c r="Z1227" s="4"/>
      <c r="AA1227" s="3">
        <v>46202</v>
      </c>
      <c r="AB1227" s="2" t="s">
        <v>235</v>
      </c>
      <c r="AC1227" s="2">
        <v>474010</v>
      </c>
    </row>
    <row r="1228" spans="1:29" ht="64.5" x14ac:dyDescent="0.25">
      <c r="A1228" s="2" t="s">
        <v>29</v>
      </c>
      <c r="B1228" s="2" t="s">
        <v>42</v>
      </c>
      <c r="C1228" s="2" t="s">
        <v>43</v>
      </c>
      <c r="D1228" s="2" t="s">
        <v>32</v>
      </c>
      <c r="E1228" s="2" t="s">
        <v>2703</v>
      </c>
      <c r="F1228" s="2" t="s">
        <v>2704</v>
      </c>
      <c r="G1228" s="2">
        <v>1800000</v>
      </c>
      <c r="H1228" s="2">
        <v>1</v>
      </c>
      <c r="I1228" s="3">
        <v>46203</v>
      </c>
      <c r="J1228" s="4"/>
      <c r="K1228" s="2">
        <v>4785385</v>
      </c>
      <c r="L1228" s="2">
        <v>36000</v>
      </c>
      <c r="M1228" s="2" t="s">
        <v>275</v>
      </c>
      <c r="N1228" s="5">
        <v>46202</v>
      </c>
      <c r="O1228" s="2" t="s">
        <v>2705</v>
      </c>
      <c r="P1228" s="2" t="s">
        <v>36</v>
      </c>
      <c r="Q1228" s="2" t="s">
        <v>2706</v>
      </c>
      <c r="R1228" s="3">
        <v>46202</v>
      </c>
      <c r="S1228" s="2" t="s">
        <v>2707</v>
      </c>
      <c r="T1228" s="2" t="s">
        <v>63</v>
      </c>
      <c r="U1228" s="2" t="s">
        <v>2401</v>
      </c>
      <c r="V1228" s="2">
        <v>0</v>
      </c>
      <c r="W1228" s="2" t="s">
        <v>2708</v>
      </c>
      <c r="X1228" s="2">
        <v>2026</v>
      </c>
      <c r="Y1228" s="2" t="s">
        <v>40</v>
      </c>
      <c r="Z1228" s="4"/>
      <c r="AA1228" s="3">
        <v>46202</v>
      </c>
      <c r="AB1228" s="2" t="s">
        <v>275</v>
      </c>
      <c r="AC1228" s="2">
        <v>474004</v>
      </c>
    </row>
    <row r="1229" spans="1:29" ht="39" x14ac:dyDescent="0.25">
      <c r="A1229" s="2" t="s">
        <v>29</v>
      </c>
      <c r="B1229" s="2" t="s">
        <v>42</v>
      </c>
      <c r="C1229" s="2" t="s">
        <v>43</v>
      </c>
      <c r="D1229" s="2" t="s">
        <v>32</v>
      </c>
      <c r="E1229" s="2" t="s">
        <v>2703</v>
      </c>
      <c r="F1229" s="2" t="s">
        <v>41</v>
      </c>
      <c r="G1229" s="2">
        <v>1000</v>
      </c>
      <c r="H1229" s="2">
        <v>1</v>
      </c>
      <c r="I1229" s="3">
        <v>46203</v>
      </c>
      <c r="J1229" s="4"/>
      <c r="K1229" s="2">
        <v>4785385</v>
      </c>
      <c r="L1229" s="2">
        <v>36000</v>
      </c>
      <c r="M1229" s="2" t="s">
        <v>275</v>
      </c>
      <c r="N1229" s="5">
        <v>46202</v>
      </c>
      <c r="O1229" s="2" t="s">
        <v>2705</v>
      </c>
      <c r="P1229" s="2" t="s">
        <v>36</v>
      </c>
      <c r="Q1229" s="2" t="s">
        <v>2706</v>
      </c>
      <c r="R1229" s="3">
        <v>46202</v>
      </c>
      <c r="S1229" s="2" t="s">
        <v>2707</v>
      </c>
      <c r="T1229" s="2" t="s">
        <v>63</v>
      </c>
      <c r="U1229" s="2" t="s">
        <v>2401</v>
      </c>
      <c r="V1229" s="2">
        <v>0</v>
      </c>
      <c r="W1229" s="2" t="s">
        <v>2708</v>
      </c>
      <c r="X1229" s="2">
        <v>2026</v>
      </c>
      <c r="Y1229" s="2" t="s">
        <v>40</v>
      </c>
      <c r="Z1229" s="4"/>
      <c r="AA1229" s="3">
        <v>46202</v>
      </c>
      <c r="AB1229" s="2" t="s">
        <v>275</v>
      </c>
      <c r="AC1229" s="2">
        <v>474004</v>
      </c>
    </row>
    <row r="1230" spans="1:29" ht="102.75" x14ac:dyDescent="0.25">
      <c r="A1230" s="2" t="s">
        <v>29</v>
      </c>
      <c r="B1230" s="2" t="s">
        <v>42</v>
      </c>
      <c r="C1230" s="2" t="s">
        <v>43</v>
      </c>
      <c r="D1230" s="2" t="s">
        <v>32</v>
      </c>
      <c r="E1230" s="2" t="s">
        <v>2709</v>
      </c>
      <c r="F1230" s="2" t="s">
        <v>2710</v>
      </c>
      <c r="G1230" s="2">
        <v>994000</v>
      </c>
      <c r="H1230" s="2">
        <v>1</v>
      </c>
      <c r="I1230" s="3">
        <v>46209</v>
      </c>
      <c r="J1230" s="4"/>
      <c r="K1230" s="2">
        <v>4785170</v>
      </c>
      <c r="L1230" s="2">
        <v>10000</v>
      </c>
      <c r="M1230" s="2" t="s">
        <v>35</v>
      </c>
      <c r="N1230" s="5">
        <v>46202</v>
      </c>
      <c r="O1230" s="2" t="s">
        <v>2711</v>
      </c>
      <c r="P1230" s="2" t="s">
        <v>36</v>
      </c>
      <c r="Q1230" s="2" t="s">
        <v>53</v>
      </c>
      <c r="R1230" s="3">
        <v>46202</v>
      </c>
      <c r="S1230" s="2" t="s">
        <v>38</v>
      </c>
      <c r="T1230" s="2" t="s">
        <v>2712</v>
      </c>
      <c r="U1230" s="2">
        <v>0</v>
      </c>
      <c r="V1230" s="2">
        <v>0</v>
      </c>
      <c r="W1230" s="2" t="s">
        <v>2713</v>
      </c>
      <c r="X1230" s="2">
        <v>2026</v>
      </c>
      <c r="Y1230" s="2" t="s">
        <v>40</v>
      </c>
      <c r="Z1230" s="4"/>
      <c r="AA1230" s="3">
        <v>46202</v>
      </c>
      <c r="AB1230" s="2" t="s">
        <v>35</v>
      </c>
      <c r="AC1230" s="2">
        <v>473982</v>
      </c>
    </row>
    <row r="1231" spans="1:29" ht="102.75" x14ac:dyDescent="0.25">
      <c r="A1231" s="2" t="s">
        <v>29</v>
      </c>
      <c r="B1231" s="2" t="s">
        <v>42</v>
      </c>
      <c r="C1231" s="2" t="s">
        <v>43</v>
      </c>
      <c r="D1231" s="2" t="s">
        <v>32</v>
      </c>
      <c r="E1231" s="2" t="s">
        <v>2709</v>
      </c>
      <c r="F1231" s="2" t="s">
        <v>41</v>
      </c>
      <c r="G1231" s="2">
        <v>1000</v>
      </c>
      <c r="H1231" s="2">
        <v>1</v>
      </c>
      <c r="I1231" s="3">
        <v>46209</v>
      </c>
      <c r="J1231" s="4"/>
      <c r="K1231" s="2">
        <v>4785170</v>
      </c>
      <c r="L1231" s="2">
        <v>10000</v>
      </c>
      <c r="M1231" s="2" t="s">
        <v>35</v>
      </c>
      <c r="N1231" s="5">
        <v>46202</v>
      </c>
      <c r="O1231" s="2" t="s">
        <v>2711</v>
      </c>
      <c r="P1231" s="2" t="s">
        <v>36</v>
      </c>
      <c r="Q1231" s="2" t="s">
        <v>53</v>
      </c>
      <c r="R1231" s="3">
        <v>46202</v>
      </c>
      <c r="S1231" s="2" t="s">
        <v>38</v>
      </c>
      <c r="T1231" s="2" t="s">
        <v>2712</v>
      </c>
      <c r="U1231" s="2">
        <v>0</v>
      </c>
      <c r="V1231" s="2">
        <v>0</v>
      </c>
      <c r="W1231" s="2" t="s">
        <v>2713</v>
      </c>
      <c r="X1231" s="2">
        <v>2026</v>
      </c>
      <c r="Y1231" s="2" t="s">
        <v>40</v>
      </c>
      <c r="Z1231" s="4"/>
      <c r="AA1231" s="3">
        <v>46202</v>
      </c>
      <c r="AB1231" s="2" t="s">
        <v>35</v>
      </c>
      <c r="AC1231" s="2">
        <v>473982</v>
      </c>
    </row>
    <row r="1232" spans="1:29" ht="64.5" x14ac:dyDescent="0.25">
      <c r="A1232" s="2" t="s">
        <v>29</v>
      </c>
      <c r="B1232" s="2" t="s">
        <v>42</v>
      </c>
      <c r="C1232" s="2" t="s">
        <v>31</v>
      </c>
      <c r="D1232" s="2" t="s">
        <v>32</v>
      </c>
      <c r="E1232" s="2" t="s">
        <v>2714</v>
      </c>
      <c r="F1232" s="2" t="s">
        <v>2715</v>
      </c>
      <c r="G1232" s="2">
        <v>3080000</v>
      </c>
      <c r="H1232" s="2">
        <v>1</v>
      </c>
      <c r="I1232" s="3">
        <v>46209</v>
      </c>
      <c r="J1232" s="4"/>
      <c r="K1232" s="2">
        <v>4785168</v>
      </c>
      <c r="L1232" s="2">
        <v>30000</v>
      </c>
      <c r="M1232" s="2" t="s">
        <v>768</v>
      </c>
      <c r="N1232" s="4"/>
      <c r="O1232" s="4"/>
      <c r="P1232" s="2" t="s">
        <v>36</v>
      </c>
      <c r="Q1232" s="2" t="s">
        <v>237</v>
      </c>
      <c r="R1232" s="4"/>
      <c r="S1232" s="2" t="s">
        <v>2716</v>
      </c>
      <c r="T1232" s="4"/>
      <c r="U1232" s="4"/>
      <c r="V1232" s="4"/>
      <c r="W1232" s="2" t="s">
        <v>2717</v>
      </c>
      <c r="X1232" s="4"/>
      <c r="Y1232" s="2" t="s">
        <v>40</v>
      </c>
      <c r="Z1232" s="4"/>
      <c r="AA1232" s="3">
        <v>46202</v>
      </c>
      <c r="AB1232" s="2" t="s">
        <v>768</v>
      </c>
      <c r="AC1232" s="2">
        <v>473974</v>
      </c>
    </row>
    <row r="1233" spans="1:29" ht="39" x14ac:dyDescent="0.25">
      <c r="A1233" s="2" t="s">
        <v>29</v>
      </c>
      <c r="B1233" s="2" t="s">
        <v>42</v>
      </c>
      <c r="C1233" s="2" t="s">
        <v>31</v>
      </c>
      <c r="D1233" s="2" t="s">
        <v>32</v>
      </c>
      <c r="E1233" s="2" t="s">
        <v>2714</v>
      </c>
      <c r="F1233" s="2" t="s">
        <v>41</v>
      </c>
      <c r="G1233" s="2">
        <v>1000</v>
      </c>
      <c r="H1233" s="2">
        <v>1</v>
      </c>
      <c r="I1233" s="3">
        <v>46209</v>
      </c>
      <c r="J1233" s="4"/>
      <c r="K1233" s="2">
        <v>4785168</v>
      </c>
      <c r="L1233" s="2">
        <v>30000</v>
      </c>
      <c r="M1233" s="2" t="s">
        <v>768</v>
      </c>
      <c r="N1233" s="4"/>
      <c r="O1233" s="4"/>
      <c r="P1233" s="2" t="s">
        <v>36</v>
      </c>
      <c r="Q1233" s="2" t="s">
        <v>237</v>
      </c>
      <c r="R1233" s="4"/>
      <c r="S1233" s="2" t="s">
        <v>2716</v>
      </c>
      <c r="T1233" s="4"/>
      <c r="U1233" s="4"/>
      <c r="V1233" s="4"/>
      <c r="W1233" s="2" t="s">
        <v>2717</v>
      </c>
      <c r="X1233" s="4"/>
      <c r="Y1233" s="2" t="s">
        <v>40</v>
      </c>
      <c r="Z1233" s="4"/>
      <c r="AA1233" s="3">
        <v>46202</v>
      </c>
      <c r="AB1233" s="2" t="s">
        <v>768</v>
      </c>
      <c r="AC1233" s="2">
        <v>473974</v>
      </c>
    </row>
    <row r="1234" spans="1:29" ht="64.5" x14ac:dyDescent="0.25">
      <c r="A1234" s="2" t="s">
        <v>29</v>
      </c>
      <c r="B1234" s="2" t="s">
        <v>42</v>
      </c>
      <c r="C1234" s="2" t="s">
        <v>43</v>
      </c>
      <c r="D1234" s="2" t="s">
        <v>32</v>
      </c>
      <c r="E1234" s="2" t="s">
        <v>2718</v>
      </c>
      <c r="F1234" s="2" t="s">
        <v>2719</v>
      </c>
      <c r="G1234" s="2">
        <v>2000000</v>
      </c>
      <c r="H1234" s="2">
        <v>1</v>
      </c>
      <c r="I1234" s="3">
        <v>46209</v>
      </c>
      <c r="J1234" s="4"/>
      <c r="K1234" s="2">
        <v>4785046</v>
      </c>
      <c r="L1234" s="2">
        <v>20000</v>
      </c>
      <c r="M1234" s="2" t="s">
        <v>469</v>
      </c>
      <c r="N1234" s="5">
        <v>46202</v>
      </c>
      <c r="O1234" s="2" t="s">
        <v>2720</v>
      </c>
      <c r="P1234" s="2" t="s">
        <v>36</v>
      </c>
      <c r="Q1234" s="2" t="s">
        <v>61</v>
      </c>
      <c r="R1234" s="3">
        <v>46202</v>
      </c>
      <c r="S1234" s="2" t="s">
        <v>472</v>
      </c>
      <c r="T1234" s="2" t="s">
        <v>63</v>
      </c>
      <c r="U1234" s="2">
        <v>0</v>
      </c>
      <c r="V1234" s="2" t="s">
        <v>53</v>
      </c>
      <c r="W1234" s="2" t="s">
        <v>765</v>
      </c>
      <c r="X1234" s="2">
        <v>2026</v>
      </c>
      <c r="Y1234" s="2" t="s">
        <v>40</v>
      </c>
      <c r="Z1234" s="4"/>
      <c r="AA1234" s="3">
        <v>46202</v>
      </c>
      <c r="AB1234" s="2" t="s">
        <v>469</v>
      </c>
      <c r="AC1234" s="2">
        <v>473952</v>
      </c>
    </row>
    <row r="1235" spans="1:29" ht="64.5" x14ac:dyDescent="0.25">
      <c r="A1235" s="2" t="s">
        <v>29</v>
      </c>
      <c r="B1235" s="2" t="s">
        <v>42</v>
      </c>
      <c r="C1235" s="2" t="s">
        <v>43</v>
      </c>
      <c r="D1235" s="2" t="s">
        <v>32</v>
      </c>
      <c r="E1235" s="2" t="s">
        <v>2718</v>
      </c>
      <c r="F1235" s="2" t="s">
        <v>41</v>
      </c>
      <c r="G1235" s="2">
        <v>1000</v>
      </c>
      <c r="H1235" s="2">
        <v>1</v>
      </c>
      <c r="I1235" s="3">
        <v>46209</v>
      </c>
      <c r="J1235" s="4"/>
      <c r="K1235" s="2">
        <v>4785046</v>
      </c>
      <c r="L1235" s="2">
        <v>20000</v>
      </c>
      <c r="M1235" s="2" t="s">
        <v>469</v>
      </c>
      <c r="N1235" s="5">
        <v>46202</v>
      </c>
      <c r="O1235" s="2" t="s">
        <v>2720</v>
      </c>
      <c r="P1235" s="2" t="s">
        <v>36</v>
      </c>
      <c r="Q1235" s="2" t="s">
        <v>61</v>
      </c>
      <c r="R1235" s="3">
        <v>46202</v>
      </c>
      <c r="S1235" s="2" t="s">
        <v>472</v>
      </c>
      <c r="T1235" s="2" t="s">
        <v>63</v>
      </c>
      <c r="U1235" s="2">
        <v>0</v>
      </c>
      <c r="V1235" s="2" t="s">
        <v>53</v>
      </c>
      <c r="W1235" s="2" t="s">
        <v>765</v>
      </c>
      <c r="X1235" s="2">
        <v>2026</v>
      </c>
      <c r="Y1235" s="2" t="s">
        <v>40</v>
      </c>
      <c r="Z1235" s="4"/>
      <c r="AA1235" s="3">
        <v>46202</v>
      </c>
      <c r="AB1235" s="2" t="s">
        <v>469</v>
      </c>
      <c r="AC1235" s="2">
        <v>473952</v>
      </c>
    </row>
    <row r="1236" spans="1:29" ht="64.5" x14ac:dyDescent="0.25">
      <c r="A1236" s="2" t="s">
        <v>29</v>
      </c>
      <c r="B1236" s="2" t="s">
        <v>42</v>
      </c>
      <c r="C1236" s="2" t="s">
        <v>43</v>
      </c>
      <c r="D1236" s="2" t="s">
        <v>176</v>
      </c>
      <c r="E1236" s="2" t="s">
        <v>2721</v>
      </c>
      <c r="F1236" s="2" t="s">
        <v>2722</v>
      </c>
      <c r="G1236" s="2">
        <v>2350000</v>
      </c>
      <c r="H1236" s="2">
        <v>1</v>
      </c>
      <c r="I1236" s="3">
        <v>46203</v>
      </c>
      <c r="J1236" s="4"/>
      <c r="K1236" s="2">
        <v>4775562</v>
      </c>
      <c r="L1236" s="2">
        <v>47000</v>
      </c>
      <c r="M1236" s="2" t="s">
        <v>77</v>
      </c>
      <c r="N1236" s="5">
        <v>46202</v>
      </c>
      <c r="O1236" s="2" t="s">
        <v>2723</v>
      </c>
      <c r="P1236" s="2" t="s">
        <v>181</v>
      </c>
      <c r="Q1236" s="2" t="s">
        <v>337</v>
      </c>
      <c r="R1236" s="3">
        <v>46203</v>
      </c>
      <c r="S1236" s="2" t="s">
        <v>38</v>
      </c>
      <c r="T1236" s="2" t="s">
        <v>98</v>
      </c>
      <c r="U1236" s="2" t="s">
        <v>2401</v>
      </c>
      <c r="V1236" s="2" t="s">
        <v>441</v>
      </c>
      <c r="W1236" s="2" t="s">
        <v>279</v>
      </c>
      <c r="X1236" s="2">
        <v>2026</v>
      </c>
      <c r="Y1236" s="2" t="s">
        <v>55</v>
      </c>
      <c r="Z1236" s="4"/>
      <c r="AA1236" s="3">
        <v>46202</v>
      </c>
      <c r="AB1236" s="2" t="s">
        <v>77</v>
      </c>
      <c r="AC1236" s="2">
        <v>473950</v>
      </c>
    </row>
    <row r="1237" spans="1:29" ht="39" x14ac:dyDescent="0.25">
      <c r="A1237" s="2" t="s">
        <v>29</v>
      </c>
      <c r="B1237" s="2" t="s">
        <v>42</v>
      </c>
      <c r="C1237" s="2" t="s">
        <v>43</v>
      </c>
      <c r="D1237" s="2" t="s">
        <v>176</v>
      </c>
      <c r="E1237" s="2" t="s">
        <v>2721</v>
      </c>
      <c r="F1237" s="2" t="s">
        <v>41</v>
      </c>
      <c r="G1237" s="2">
        <v>5000</v>
      </c>
      <c r="H1237" s="2">
        <v>1</v>
      </c>
      <c r="I1237" s="3">
        <v>46203</v>
      </c>
      <c r="J1237" s="4"/>
      <c r="K1237" s="2">
        <v>4775562</v>
      </c>
      <c r="L1237" s="2">
        <v>47000</v>
      </c>
      <c r="M1237" s="2" t="s">
        <v>77</v>
      </c>
      <c r="N1237" s="5">
        <v>46202</v>
      </c>
      <c r="O1237" s="2" t="s">
        <v>2723</v>
      </c>
      <c r="P1237" s="2" t="s">
        <v>181</v>
      </c>
      <c r="Q1237" s="2" t="s">
        <v>337</v>
      </c>
      <c r="R1237" s="3">
        <v>46203</v>
      </c>
      <c r="S1237" s="2" t="s">
        <v>38</v>
      </c>
      <c r="T1237" s="2" t="s">
        <v>98</v>
      </c>
      <c r="U1237" s="2" t="s">
        <v>2401</v>
      </c>
      <c r="V1237" s="2" t="s">
        <v>441</v>
      </c>
      <c r="W1237" s="2" t="s">
        <v>279</v>
      </c>
      <c r="X1237" s="2">
        <v>2026</v>
      </c>
      <c r="Y1237" s="2" t="s">
        <v>55</v>
      </c>
      <c r="Z1237" s="4"/>
      <c r="AA1237" s="3">
        <v>46202</v>
      </c>
      <c r="AB1237" s="2" t="s">
        <v>77</v>
      </c>
      <c r="AC1237" s="2">
        <v>473950</v>
      </c>
    </row>
    <row r="1238" spans="1:29" ht="102.75" x14ac:dyDescent="0.25">
      <c r="A1238" s="2" t="s">
        <v>29</v>
      </c>
      <c r="B1238" s="2" t="s">
        <v>42</v>
      </c>
      <c r="C1238" s="2" t="s">
        <v>43</v>
      </c>
      <c r="D1238" s="2" t="s">
        <v>32</v>
      </c>
      <c r="E1238" s="2" t="s">
        <v>2724</v>
      </c>
      <c r="F1238" s="2" t="s">
        <v>2725</v>
      </c>
      <c r="G1238" s="2">
        <v>2465000</v>
      </c>
      <c r="H1238" s="2">
        <v>1</v>
      </c>
      <c r="I1238" s="3">
        <v>46203</v>
      </c>
      <c r="J1238" s="4"/>
      <c r="K1238" s="2">
        <v>4784697</v>
      </c>
      <c r="L1238" s="2">
        <v>20000</v>
      </c>
      <c r="M1238" s="2" t="s">
        <v>35</v>
      </c>
      <c r="N1238" s="5">
        <v>46202</v>
      </c>
      <c r="O1238" s="2" t="s">
        <v>2726</v>
      </c>
      <c r="P1238" s="2" t="s">
        <v>36</v>
      </c>
      <c r="Q1238" s="2" t="s">
        <v>2727</v>
      </c>
      <c r="R1238" s="3">
        <v>46202</v>
      </c>
      <c r="S1238" s="2" t="s">
        <v>38</v>
      </c>
      <c r="T1238" s="2" t="s">
        <v>1377</v>
      </c>
      <c r="U1238" s="2" t="s">
        <v>715</v>
      </c>
      <c r="V1238" s="2" t="s">
        <v>2728</v>
      </c>
      <c r="W1238" s="2" t="s">
        <v>197</v>
      </c>
      <c r="X1238" s="2">
        <v>2025</v>
      </c>
      <c r="Y1238" s="2" t="s">
        <v>40</v>
      </c>
      <c r="Z1238" s="4"/>
      <c r="AA1238" s="3">
        <v>46202</v>
      </c>
      <c r="AB1238" s="2" t="s">
        <v>35</v>
      </c>
      <c r="AC1238" s="2">
        <v>473942</v>
      </c>
    </row>
    <row r="1239" spans="1:29" ht="102.75" x14ac:dyDescent="0.25">
      <c r="A1239" s="2" t="s">
        <v>29</v>
      </c>
      <c r="B1239" s="2" t="s">
        <v>42</v>
      </c>
      <c r="C1239" s="2" t="s">
        <v>43</v>
      </c>
      <c r="D1239" s="2" t="s">
        <v>32</v>
      </c>
      <c r="E1239" s="2" t="s">
        <v>2724</v>
      </c>
      <c r="F1239" s="2" t="s">
        <v>41</v>
      </c>
      <c r="G1239" s="2">
        <v>1000</v>
      </c>
      <c r="H1239" s="2">
        <v>1</v>
      </c>
      <c r="I1239" s="3">
        <v>46203</v>
      </c>
      <c r="J1239" s="4"/>
      <c r="K1239" s="2">
        <v>4784697</v>
      </c>
      <c r="L1239" s="2">
        <v>20000</v>
      </c>
      <c r="M1239" s="2" t="s">
        <v>35</v>
      </c>
      <c r="N1239" s="5">
        <v>46202</v>
      </c>
      <c r="O1239" s="2" t="s">
        <v>2726</v>
      </c>
      <c r="P1239" s="2" t="s">
        <v>36</v>
      </c>
      <c r="Q1239" s="2" t="s">
        <v>2727</v>
      </c>
      <c r="R1239" s="3">
        <v>46202</v>
      </c>
      <c r="S1239" s="2" t="s">
        <v>38</v>
      </c>
      <c r="T1239" s="2" t="s">
        <v>1377</v>
      </c>
      <c r="U1239" s="2" t="s">
        <v>715</v>
      </c>
      <c r="V1239" s="2" t="s">
        <v>2728</v>
      </c>
      <c r="W1239" s="2" t="s">
        <v>197</v>
      </c>
      <c r="X1239" s="2">
        <v>2025</v>
      </c>
      <c r="Y1239" s="2" t="s">
        <v>40</v>
      </c>
      <c r="Z1239" s="4"/>
      <c r="AA1239" s="3">
        <v>46202</v>
      </c>
      <c r="AB1239" s="2" t="s">
        <v>35</v>
      </c>
      <c r="AC1239" s="2">
        <v>473942</v>
      </c>
    </row>
    <row r="1240" spans="1:29" ht="102.75" x14ac:dyDescent="0.25">
      <c r="A1240" s="2" t="s">
        <v>29</v>
      </c>
      <c r="B1240" s="2" t="s">
        <v>42</v>
      </c>
      <c r="C1240" s="2" t="s">
        <v>43</v>
      </c>
      <c r="D1240" s="2" t="s">
        <v>32</v>
      </c>
      <c r="E1240" s="2" t="s">
        <v>2729</v>
      </c>
      <c r="F1240" s="2" t="s">
        <v>2730</v>
      </c>
      <c r="G1240" s="2">
        <v>2230000</v>
      </c>
      <c r="H1240" s="2">
        <v>1</v>
      </c>
      <c r="I1240" s="3">
        <v>46202</v>
      </c>
      <c r="J1240" s="4"/>
      <c r="K1240" s="2">
        <v>4784930</v>
      </c>
      <c r="L1240" s="2">
        <v>20000</v>
      </c>
      <c r="M1240" s="2" t="s">
        <v>35</v>
      </c>
      <c r="N1240" s="5">
        <v>46202</v>
      </c>
      <c r="O1240" s="2" t="s">
        <v>2731</v>
      </c>
      <c r="P1240" s="2" t="s">
        <v>36</v>
      </c>
      <c r="Q1240" s="2" t="s">
        <v>1354</v>
      </c>
      <c r="R1240" s="3">
        <v>46202</v>
      </c>
      <c r="S1240" s="2" t="s">
        <v>38</v>
      </c>
      <c r="T1240" s="2" t="s">
        <v>2732</v>
      </c>
      <c r="U1240" s="2" t="s">
        <v>359</v>
      </c>
      <c r="V1240" s="2" t="s">
        <v>2733</v>
      </c>
      <c r="W1240" s="2" t="s">
        <v>1990</v>
      </c>
      <c r="X1240" s="2">
        <v>2024</v>
      </c>
      <c r="Y1240" s="2" t="s">
        <v>40</v>
      </c>
      <c r="Z1240" s="4"/>
      <c r="AA1240" s="3">
        <v>46202</v>
      </c>
      <c r="AB1240" s="2" t="s">
        <v>35</v>
      </c>
      <c r="AC1240" s="2">
        <v>473938</v>
      </c>
    </row>
    <row r="1241" spans="1:29" ht="102.75" x14ac:dyDescent="0.25">
      <c r="A1241" s="2" t="s">
        <v>29</v>
      </c>
      <c r="B1241" s="2" t="s">
        <v>42</v>
      </c>
      <c r="C1241" s="2" t="s">
        <v>43</v>
      </c>
      <c r="D1241" s="2" t="s">
        <v>32</v>
      </c>
      <c r="E1241" s="2" t="s">
        <v>2729</v>
      </c>
      <c r="F1241" s="2" t="s">
        <v>41</v>
      </c>
      <c r="G1241" s="2">
        <v>1000</v>
      </c>
      <c r="H1241" s="2">
        <v>1</v>
      </c>
      <c r="I1241" s="3">
        <v>46202</v>
      </c>
      <c r="J1241" s="4"/>
      <c r="K1241" s="2">
        <v>4784930</v>
      </c>
      <c r="L1241" s="2">
        <v>20000</v>
      </c>
      <c r="M1241" s="2" t="s">
        <v>35</v>
      </c>
      <c r="N1241" s="5">
        <v>46202</v>
      </c>
      <c r="O1241" s="2" t="s">
        <v>2731</v>
      </c>
      <c r="P1241" s="2" t="s">
        <v>36</v>
      </c>
      <c r="Q1241" s="2" t="s">
        <v>1354</v>
      </c>
      <c r="R1241" s="3">
        <v>46202</v>
      </c>
      <c r="S1241" s="2" t="s">
        <v>38</v>
      </c>
      <c r="T1241" s="2" t="s">
        <v>2732</v>
      </c>
      <c r="U1241" s="2" t="s">
        <v>359</v>
      </c>
      <c r="V1241" s="2" t="s">
        <v>2733</v>
      </c>
      <c r="W1241" s="2" t="s">
        <v>1990</v>
      </c>
      <c r="X1241" s="2">
        <v>2024</v>
      </c>
      <c r="Y1241" s="2" t="s">
        <v>40</v>
      </c>
      <c r="Z1241" s="4"/>
      <c r="AA1241" s="3">
        <v>46202</v>
      </c>
      <c r="AB1241" s="2" t="s">
        <v>35</v>
      </c>
      <c r="AC1241" s="2">
        <v>473938</v>
      </c>
    </row>
    <row r="1242" spans="1:29" ht="64.5" x14ac:dyDescent="0.25">
      <c r="A1242" s="2" t="s">
        <v>29</v>
      </c>
      <c r="B1242" s="2" t="s">
        <v>42</v>
      </c>
      <c r="C1242" s="2" t="s">
        <v>43</v>
      </c>
      <c r="D1242" s="2" t="s">
        <v>32</v>
      </c>
      <c r="E1242" s="2" t="s">
        <v>2734</v>
      </c>
      <c r="F1242" s="2" t="s">
        <v>2735</v>
      </c>
      <c r="G1242" s="2">
        <v>1970000</v>
      </c>
      <c r="H1242" s="2">
        <v>1</v>
      </c>
      <c r="I1242" s="3">
        <v>46202</v>
      </c>
      <c r="J1242" s="4"/>
      <c r="K1242" s="2">
        <v>4784827</v>
      </c>
      <c r="L1242" s="2">
        <v>39400</v>
      </c>
      <c r="M1242" s="2" t="s">
        <v>897</v>
      </c>
      <c r="N1242" s="5">
        <v>46202</v>
      </c>
      <c r="O1242" s="2" t="s">
        <v>2736</v>
      </c>
      <c r="P1242" s="2" t="s">
        <v>36</v>
      </c>
      <c r="Q1242" s="2" t="s">
        <v>61</v>
      </c>
      <c r="R1242" s="3">
        <v>46202</v>
      </c>
      <c r="S1242" s="2" t="s">
        <v>145</v>
      </c>
      <c r="T1242" s="2" t="s">
        <v>63</v>
      </c>
      <c r="U1242" s="2">
        <v>0</v>
      </c>
      <c r="V1242" s="2">
        <v>0</v>
      </c>
      <c r="W1242" s="2" t="s">
        <v>64</v>
      </c>
      <c r="X1242" s="2">
        <v>2026</v>
      </c>
      <c r="Y1242" s="2" t="s">
        <v>40</v>
      </c>
      <c r="Z1242" s="4"/>
      <c r="AA1242" s="3">
        <v>46202</v>
      </c>
      <c r="AB1242" s="2" t="s">
        <v>897</v>
      </c>
      <c r="AC1242" s="2">
        <v>473918</v>
      </c>
    </row>
    <row r="1243" spans="1:29" ht="39" x14ac:dyDescent="0.25">
      <c r="A1243" s="2" t="s">
        <v>29</v>
      </c>
      <c r="B1243" s="2" t="s">
        <v>42</v>
      </c>
      <c r="C1243" s="2" t="s">
        <v>43</v>
      </c>
      <c r="D1243" s="2" t="s">
        <v>32</v>
      </c>
      <c r="E1243" s="2" t="s">
        <v>2734</v>
      </c>
      <c r="F1243" s="2" t="s">
        <v>41</v>
      </c>
      <c r="G1243" s="2">
        <v>1000</v>
      </c>
      <c r="H1243" s="2">
        <v>1</v>
      </c>
      <c r="I1243" s="3">
        <v>46202</v>
      </c>
      <c r="J1243" s="4"/>
      <c r="K1243" s="2">
        <v>4784827</v>
      </c>
      <c r="L1243" s="2">
        <v>39400</v>
      </c>
      <c r="M1243" s="2" t="s">
        <v>897</v>
      </c>
      <c r="N1243" s="5">
        <v>46202</v>
      </c>
      <c r="O1243" s="2" t="s">
        <v>2736</v>
      </c>
      <c r="P1243" s="2" t="s">
        <v>36</v>
      </c>
      <c r="Q1243" s="2" t="s">
        <v>61</v>
      </c>
      <c r="R1243" s="3">
        <v>46202</v>
      </c>
      <c r="S1243" s="2" t="s">
        <v>145</v>
      </c>
      <c r="T1243" s="2" t="s">
        <v>63</v>
      </c>
      <c r="U1243" s="2">
        <v>0</v>
      </c>
      <c r="V1243" s="2">
        <v>0</v>
      </c>
      <c r="W1243" s="2" t="s">
        <v>64</v>
      </c>
      <c r="X1243" s="2">
        <v>2026</v>
      </c>
      <c r="Y1243" s="2" t="s">
        <v>40</v>
      </c>
      <c r="Z1243" s="4"/>
      <c r="AA1243" s="3">
        <v>46202</v>
      </c>
      <c r="AB1243" s="2" t="s">
        <v>897</v>
      </c>
      <c r="AC1243" s="2">
        <v>473918</v>
      </c>
    </row>
    <row r="1244" spans="1:29" ht="102.75" x14ac:dyDescent="0.25">
      <c r="A1244" s="2" t="s">
        <v>29</v>
      </c>
      <c r="B1244" s="2" t="s">
        <v>42</v>
      </c>
      <c r="C1244" s="2" t="s">
        <v>43</v>
      </c>
      <c r="D1244" s="2" t="s">
        <v>32</v>
      </c>
      <c r="E1244" s="2" t="s">
        <v>2737</v>
      </c>
      <c r="F1244" s="2" t="s">
        <v>2738</v>
      </c>
      <c r="G1244" s="2">
        <v>2800000</v>
      </c>
      <c r="H1244" s="2">
        <v>1</v>
      </c>
      <c r="I1244" s="3">
        <v>46203</v>
      </c>
      <c r="J1244" s="4"/>
      <c r="K1244" s="2">
        <v>4784585</v>
      </c>
      <c r="L1244" s="2">
        <v>56000</v>
      </c>
      <c r="M1244" s="2" t="s">
        <v>2739</v>
      </c>
      <c r="N1244" s="5">
        <v>46202</v>
      </c>
      <c r="O1244" s="2" t="s">
        <v>2740</v>
      </c>
      <c r="P1244" s="2" t="s">
        <v>36</v>
      </c>
      <c r="Q1244" s="2" t="s">
        <v>1171</v>
      </c>
      <c r="R1244" s="3">
        <v>46203</v>
      </c>
      <c r="S1244" s="2" t="s">
        <v>38</v>
      </c>
      <c r="T1244" s="2" t="s">
        <v>2741</v>
      </c>
      <c r="U1244" s="2" t="s">
        <v>2742</v>
      </c>
      <c r="V1244" s="2" t="s">
        <v>237</v>
      </c>
      <c r="W1244" s="2" t="s">
        <v>939</v>
      </c>
      <c r="X1244" s="2">
        <v>2025</v>
      </c>
      <c r="Y1244" s="2" t="s">
        <v>40</v>
      </c>
      <c r="Z1244" s="4"/>
      <c r="AA1244" s="3">
        <v>46202</v>
      </c>
      <c r="AB1244" s="2" t="s">
        <v>2739</v>
      </c>
      <c r="AC1244" s="2">
        <v>473906</v>
      </c>
    </row>
    <row r="1245" spans="1:29" ht="102.75" x14ac:dyDescent="0.25">
      <c r="A1245" s="2" t="s">
        <v>29</v>
      </c>
      <c r="B1245" s="2" t="s">
        <v>42</v>
      </c>
      <c r="C1245" s="2" t="s">
        <v>43</v>
      </c>
      <c r="D1245" s="2" t="s">
        <v>32</v>
      </c>
      <c r="E1245" s="2" t="s">
        <v>2737</v>
      </c>
      <c r="F1245" s="2" t="s">
        <v>41</v>
      </c>
      <c r="G1245" s="2">
        <v>1000</v>
      </c>
      <c r="H1245" s="2">
        <v>1</v>
      </c>
      <c r="I1245" s="3">
        <v>46203</v>
      </c>
      <c r="J1245" s="4"/>
      <c r="K1245" s="2">
        <v>4784585</v>
      </c>
      <c r="L1245" s="2">
        <v>56000</v>
      </c>
      <c r="M1245" s="2" t="s">
        <v>2739</v>
      </c>
      <c r="N1245" s="5">
        <v>46202</v>
      </c>
      <c r="O1245" s="2" t="s">
        <v>2740</v>
      </c>
      <c r="P1245" s="2" t="s">
        <v>36</v>
      </c>
      <c r="Q1245" s="2" t="s">
        <v>1171</v>
      </c>
      <c r="R1245" s="3">
        <v>46203</v>
      </c>
      <c r="S1245" s="2" t="s">
        <v>38</v>
      </c>
      <c r="T1245" s="2" t="s">
        <v>2741</v>
      </c>
      <c r="U1245" s="2" t="s">
        <v>2742</v>
      </c>
      <c r="V1245" s="2" t="s">
        <v>237</v>
      </c>
      <c r="W1245" s="2" t="s">
        <v>939</v>
      </c>
      <c r="X1245" s="2">
        <v>2025</v>
      </c>
      <c r="Y1245" s="2" t="s">
        <v>40</v>
      </c>
      <c r="Z1245" s="4"/>
      <c r="AA1245" s="3">
        <v>46202</v>
      </c>
      <c r="AB1245" s="2" t="s">
        <v>2739</v>
      </c>
      <c r="AC1245" s="2">
        <v>473906</v>
      </c>
    </row>
    <row r="1246" spans="1:29" ht="64.5" x14ac:dyDescent="0.25">
      <c r="A1246" s="2" t="s">
        <v>29</v>
      </c>
      <c r="B1246" s="2" t="s">
        <v>42</v>
      </c>
      <c r="C1246" s="2" t="s">
        <v>43</v>
      </c>
      <c r="D1246" s="2" t="s">
        <v>32</v>
      </c>
      <c r="E1246" s="2" t="s">
        <v>2743</v>
      </c>
      <c r="F1246" s="2" t="s">
        <v>2744</v>
      </c>
      <c r="G1246" s="2">
        <v>2759900</v>
      </c>
      <c r="H1246" s="2">
        <v>1</v>
      </c>
      <c r="I1246" s="3">
        <v>46202</v>
      </c>
      <c r="J1246" s="4"/>
      <c r="K1246" s="2">
        <v>4201398</v>
      </c>
      <c r="L1246" s="2">
        <v>39400</v>
      </c>
      <c r="M1246" s="2" t="s">
        <v>143</v>
      </c>
      <c r="N1246" s="5">
        <v>46202</v>
      </c>
      <c r="O1246" s="2" t="s">
        <v>2745</v>
      </c>
      <c r="P1246" s="2" t="s">
        <v>36</v>
      </c>
      <c r="Q1246" s="2" t="s">
        <v>61</v>
      </c>
      <c r="R1246" s="3">
        <v>46202</v>
      </c>
      <c r="S1246" s="2" t="s">
        <v>145</v>
      </c>
      <c r="T1246" s="2" t="s">
        <v>63</v>
      </c>
      <c r="U1246" s="2">
        <v>0</v>
      </c>
      <c r="V1246" s="2">
        <v>0</v>
      </c>
      <c r="W1246" s="2" t="s">
        <v>64</v>
      </c>
      <c r="X1246" s="2">
        <v>2026</v>
      </c>
      <c r="Y1246" s="2" t="s">
        <v>40</v>
      </c>
      <c r="Z1246" s="4"/>
      <c r="AA1246" s="3">
        <v>46202</v>
      </c>
      <c r="AB1246" s="2" t="s">
        <v>143</v>
      </c>
      <c r="AC1246" s="2">
        <v>473900</v>
      </c>
    </row>
    <row r="1247" spans="1:29" ht="39" x14ac:dyDescent="0.25">
      <c r="A1247" s="2" t="s">
        <v>29</v>
      </c>
      <c r="B1247" s="2" t="s">
        <v>42</v>
      </c>
      <c r="C1247" s="2" t="s">
        <v>43</v>
      </c>
      <c r="D1247" s="2" t="s">
        <v>32</v>
      </c>
      <c r="E1247" s="2" t="s">
        <v>2743</v>
      </c>
      <c r="F1247" s="2" t="s">
        <v>41</v>
      </c>
      <c r="G1247" s="2">
        <v>1000</v>
      </c>
      <c r="H1247" s="2">
        <v>1</v>
      </c>
      <c r="I1247" s="3">
        <v>46202</v>
      </c>
      <c r="J1247" s="4"/>
      <c r="K1247" s="2">
        <v>4201398</v>
      </c>
      <c r="L1247" s="2">
        <v>39400</v>
      </c>
      <c r="M1247" s="2" t="s">
        <v>143</v>
      </c>
      <c r="N1247" s="5">
        <v>46202</v>
      </c>
      <c r="O1247" s="2" t="s">
        <v>2745</v>
      </c>
      <c r="P1247" s="2" t="s">
        <v>36</v>
      </c>
      <c r="Q1247" s="2" t="s">
        <v>61</v>
      </c>
      <c r="R1247" s="3">
        <v>46202</v>
      </c>
      <c r="S1247" s="2" t="s">
        <v>145</v>
      </c>
      <c r="T1247" s="2" t="s">
        <v>63</v>
      </c>
      <c r="U1247" s="2">
        <v>0</v>
      </c>
      <c r="V1247" s="2">
        <v>0</v>
      </c>
      <c r="W1247" s="2" t="s">
        <v>64</v>
      </c>
      <c r="X1247" s="2">
        <v>2026</v>
      </c>
      <c r="Y1247" s="2" t="s">
        <v>40</v>
      </c>
      <c r="Z1247" s="4"/>
      <c r="AA1247" s="3">
        <v>46202</v>
      </c>
      <c r="AB1247" s="2" t="s">
        <v>143</v>
      </c>
      <c r="AC1247" s="2">
        <v>473900</v>
      </c>
    </row>
    <row r="1248" spans="1:29" ht="64.5" x14ac:dyDescent="0.25">
      <c r="A1248" s="2" t="s">
        <v>29</v>
      </c>
      <c r="B1248" s="2" t="s">
        <v>42</v>
      </c>
      <c r="C1248" s="2" t="s">
        <v>43</v>
      </c>
      <c r="D1248" s="2" t="s">
        <v>32</v>
      </c>
      <c r="E1248" s="2" t="s">
        <v>2746</v>
      </c>
      <c r="F1248" s="2" t="s">
        <v>2747</v>
      </c>
      <c r="G1248" s="2">
        <v>1970000</v>
      </c>
      <c r="H1248" s="2">
        <v>1</v>
      </c>
      <c r="I1248" s="3">
        <v>46203</v>
      </c>
      <c r="J1248" s="4"/>
      <c r="K1248" s="2">
        <v>4784598</v>
      </c>
      <c r="L1248" s="2">
        <v>39400</v>
      </c>
      <c r="M1248" s="2" t="s">
        <v>275</v>
      </c>
      <c r="N1248" s="5">
        <v>46202</v>
      </c>
      <c r="O1248" s="2" t="s">
        <v>2748</v>
      </c>
      <c r="P1248" s="2" t="s">
        <v>36</v>
      </c>
      <c r="Q1248" s="2" t="s">
        <v>61</v>
      </c>
      <c r="R1248" s="3">
        <v>46202</v>
      </c>
      <c r="S1248" s="2" t="s">
        <v>277</v>
      </c>
      <c r="T1248" s="2" t="s">
        <v>63</v>
      </c>
      <c r="U1248" s="2">
        <v>0</v>
      </c>
      <c r="V1248" s="2">
        <v>0</v>
      </c>
      <c r="W1248" s="2" t="s">
        <v>64</v>
      </c>
      <c r="X1248" s="2">
        <v>2026</v>
      </c>
      <c r="Y1248" s="2" t="s">
        <v>40</v>
      </c>
      <c r="Z1248" s="4"/>
      <c r="AA1248" s="3">
        <v>46202</v>
      </c>
      <c r="AB1248" s="2" t="s">
        <v>275</v>
      </c>
      <c r="AC1248" s="2">
        <v>473892</v>
      </c>
    </row>
    <row r="1249" spans="1:29" ht="39" x14ac:dyDescent="0.25">
      <c r="A1249" s="2" t="s">
        <v>29</v>
      </c>
      <c r="B1249" s="2" t="s">
        <v>42</v>
      </c>
      <c r="C1249" s="2" t="s">
        <v>43</v>
      </c>
      <c r="D1249" s="2" t="s">
        <v>32</v>
      </c>
      <c r="E1249" s="2" t="s">
        <v>2746</v>
      </c>
      <c r="F1249" s="2" t="s">
        <v>41</v>
      </c>
      <c r="G1249" s="2">
        <v>1000</v>
      </c>
      <c r="H1249" s="2">
        <v>1</v>
      </c>
      <c r="I1249" s="3">
        <v>46203</v>
      </c>
      <c r="J1249" s="4"/>
      <c r="K1249" s="2">
        <v>4784598</v>
      </c>
      <c r="L1249" s="2">
        <v>39400</v>
      </c>
      <c r="M1249" s="2" t="s">
        <v>275</v>
      </c>
      <c r="N1249" s="5">
        <v>46202</v>
      </c>
      <c r="O1249" s="2" t="s">
        <v>2748</v>
      </c>
      <c r="P1249" s="2" t="s">
        <v>36</v>
      </c>
      <c r="Q1249" s="2" t="s">
        <v>61</v>
      </c>
      <c r="R1249" s="3">
        <v>46202</v>
      </c>
      <c r="S1249" s="2" t="s">
        <v>277</v>
      </c>
      <c r="T1249" s="2" t="s">
        <v>63</v>
      </c>
      <c r="U1249" s="2">
        <v>0</v>
      </c>
      <c r="V1249" s="2">
        <v>0</v>
      </c>
      <c r="W1249" s="2" t="s">
        <v>64</v>
      </c>
      <c r="X1249" s="2">
        <v>2026</v>
      </c>
      <c r="Y1249" s="2" t="s">
        <v>40</v>
      </c>
      <c r="Z1249" s="4"/>
      <c r="AA1249" s="3">
        <v>46202</v>
      </c>
      <c r="AB1249" s="2" t="s">
        <v>275</v>
      </c>
      <c r="AC1249" s="2">
        <v>473892</v>
      </c>
    </row>
    <row r="1250" spans="1:29" ht="51.75" x14ac:dyDescent="0.25">
      <c r="A1250" s="2" t="s">
        <v>29</v>
      </c>
      <c r="B1250" s="2" t="s">
        <v>42</v>
      </c>
      <c r="C1250" s="2" t="s">
        <v>43</v>
      </c>
      <c r="D1250" s="2" t="s">
        <v>219</v>
      </c>
      <c r="E1250" s="2" t="s">
        <v>2749</v>
      </c>
      <c r="F1250" s="2" t="s">
        <v>56</v>
      </c>
      <c r="G1250" s="2">
        <v>2150000</v>
      </c>
      <c r="H1250" s="2">
        <v>1</v>
      </c>
      <c r="I1250" s="3">
        <v>46203</v>
      </c>
      <c r="J1250" s="4"/>
      <c r="K1250" s="2">
        <v>3973130</v>
      </c>
      <c r="L1250" s="2">
        <v>43000</v>
      </c>
      <c r="M1250" s="2" t="s">
        <v>266</v>
      </c>
      <c r="N1250" s="5">
        <v>46202</v>
      </c>
      <c r="O1250" s="2" t="s">
        <v>2750</v>
      </c>
      <c r="P1250" s="2" t="s">
        <v>49</v>
      </c>
      <c r="Q1250" s="2" t="s">
        <v>2386</v>
      </c>
      <c r="R1250" s="3">
        <v>46202</v>
      </c>
      <c r="S1250" s="2" t="s">
        <v>138</v>
      </c>
      <c r="T1250" s="2" t="s">
        <v>2387</v>
      </c>
      <c r="U1250" s="2">
        <v>0</v>
      </c>
      <c r="V1250" s="2">
        <v>0</v>
      </c>
      <c r="W1250" s="2" t="s">
        <v>1653</v>
      </c>
      <c r="X1250" s="2">
        <v>2026</v>
      </c>
      <c r="Y1250" s="2" t="s">
        <v>65</v>
      </c>
      <c r="Z1250" s="4"/>
      <c r="AA1250" s="3">
        <v>46202</v>
      </c>
      <c r="AB1250" s="2" t="s">
        <v>266</v>
      </c>
      <c r="AC1250" s="2">
        <v>473888</v>
      </c>
    </row>
    <row r="1251" spans="1:29" ht="64.5" x14ac:dyDescent="0.25">
      <c r="A1251" s="2" t="s">
        <v>29</v>
      </c>
      <c r="B1251" s="2" t="s">
        <v>42</v>
      </c>
      <c r="C1251" s="2" t="s">
        <v>43</v>
      </c>
      <c r="D1251" s="2" t="s">
        <v>219</v>
      </c>
      <c r="E1251" s="2" t="s">
        <v>2749</v>
      </c>
      <c r="F1251" s="2" t="s">
        <v>2751</v>
      </c>
      <c r="G1251" s="2">
        <v>2150000</v>
      </c>
      <c r="H1251" s="2">
        <v>1</v>
      </c>
      <c r="I1251" s="3">
        <v>46203</v>
      </c>
      <c r="J1251" s="4"/>
      <c r="K1251" s="2">
        <v>3973130</v>
      </c>
      <c r="L1251" s="2">
        <v>43000</v>
      </c>
      <c r="M1251" s="2" t="s">
        <v>266</v>
      </c>
      <c r="N1251" s="5">
        <v>46202</v>
      </c>
      <c r="O1251" s="2" t="s">
        <v>2750</v>
      </c>
      <c r="P1251" s="2" t="s">
        <v>49</v>
      </c>
      <c r="Q1251" s="2" t="s">
        <v>2386</v>
      </c>
      <c r="R1251" s="3">
        <v>46202</v>
      </c>
      <c r="S1251" s="2" t="s">
        <v>138</v>
      </c>
      <c r="T1251" s="2" t="s">
        <v>2387</v>
      </c>
      <c r="U1251" s="2">
        <v>0</v>
      </c>
      <c r="V1251" s="2">
        <v>0</v>
      </c>
      <c r="W1251" s="2" t="s">
        <v>1653</v>
      </c>
      <c r="X1251" s="2">
        <v>2026</v>
      </c>
      <c r="Y1251" s="2" t="s">
        <v>65</v>
      </c>
      <c r="Z1251" s="4"/>
      <c r="AA1251" s="3">
        <v>46202</v>
      </c>
      <c r="AB1251" s="2" t="s">
        <v>266</v>
      </c>
      <c r="AC1251" s="2">
        <v>473888</v>
      </c>
    </row>
    <row r="1252" spans="1:29" ht="39" x14ac:dyDescent="0.25">
      <c r="A1252" s="2" t="s">
        <v>29</v>
      </c>
      <c r="B1252" s="2" t="s">
        <v>42</v>
      </c>
      <c r="C1252" s="2" t="s">
        <v>43</v>
      </c>
      <c r="D1252" s="2" t="s">
        <v>219</v>
      </c>
      <c r="E1252" s="2" t="s">
        <v>2749</v>
      </c>
      <c r="F1252" s="2" t="s">
        <v>41</v>
      </c>
      <c r="G1252" s="2">
        <v>5000</v>
      </c>
      <c r="H1252" s="2">
        <v>1</v>
      </c>
      <c r="I1252" s="3">
        <v>46203</v>
      </c>
      <c r="J1252" s="4"/>
      <c r="K1252" s="2">
        <v>3973130</v>
      </c>
      <c r="L1252" s="2">
        <v>43000</v>
      </c>
      <c r="M1252" s="2" t="s">
        <v>266</v>
      </c>
      <c r="N1252" s="5">
        <v>46202</v>
      </c>
      <c r="O1252" s="2" t="s">
        <v>2750</v>
      </c>
      <c r="P1252" s="2" t="s">
        <v>49</v>
      </c>
      <c r="Q1252" s="2" t="s">
        <v>2386</v>
      </c>
      <c r="R1252" s="3">
        <v>46202</v>
      </c>
      <c r="S1252" s="2" t="s">
        <v>138</v>
      </c>
      <c r="T1252" s="2" t="s">
        <v>2387</v>
      </c>
      <c r="U1252" s="2">
        <v>0</v>
      </c>
      <c r="V1252" s="2">
        <v>0</v>
      </c>
      <c r="W1252" s="2" t="s">
        <v>1653</v>
      </c>
      <c r="X1252" s="2">
        <v>2026</v>
      </c>
      <c r="Y1252" s="2" t="s">
        <v>65</v>
      </c>
      <c r="Z1252" s="4"/>
      <c r="AA1252" s="3">
        <v>46202</v>
      </c>
      <c r="AB1252" s="2" t="s">
        <v>266</v>
      </c>
      <c r="AC1252" s="2">
        <v>473888</v>
      </c>
    </row>
    <row r="1253" spans="1:29" ht="64.5" x14ac:dyDescent="0.25">
      <c r="A1253" s="2" t="s">
        <v>29</v>
      </c>
      <c r="B1253" s="2" t="s">
        <v>42</v>
      </c>
      <c r="C1253" s="2" t="s">
        <v>43</v>
      </c>
      <c r="D1253" s="2" t="s">
        <v>32</v>
      </c>
      <c r="E1253" s="2" t="s">
        <v>2752</v>
      </c>
      <c r="F1253" s="2" t="s">
        <v>2753</v>
      </c>
      <c r="G1253" s="2">
        <v>1970000</v>
      </c>
      <c r="H1253" s="2">
        <v>1</v>
      </c>
      <c r="I1253" s="3">
        <v>46202</v>
      </c>
      <c r="J1253" s="4"/>
      <c r="K1253" s="2">
        <v>4784606</v>
      </c>
      <c r="L1253" s="2">
        <v>39400</v>
      </c>
      <c r="M1253" s="2" t="s">
        <v>897</v>
      </c>
      <c r="N1253" s="5">
        <v>46202</v>
      </c>
      <c r="O1253" s="2" t="s">
        <v>2754</v>
      </c>
      <c r="P1253" s="2" t="s">
        <v>36</v>
      </c>
      <c r="Q1253" s="2" t="s">
        <v>61</v>
      </c>
      <c r="R1253" s="3">
        <v>46202</v>
      </c>
      <c r="S1253" s="2" t="s">
        <v>145</v>
      </c>
      <c r="T1253" s="2" t="s">
        <v>63</v>
      </c>
      <c r="U1253" s="2">
        <v>0</v>
      </c>
      <c r="V1253" s="2">
        <v>0</v>
      </c>
      <c r="W1253" s="2" t="s">
        <v>64</v>
      </c>
      <c r="X1253" s="2">
        <v>2026</v>
      </c>
      <c r="Y1253" s="2" t="s">
        <v>40</v>
      </c>
      <c r="Z1253" s="4"/>
      <c r="AA1253" s="3">
        <v>46202</v>
      </c>
      <c r="AB1253" s="2" t="s">
        <v>897</v>
      </c>
      <c r="AC1253" s="2">
        <v>473886</v>
      </c>
    </row>
    <row r="1254" spans="1:29" ht="39" x14ac:dyDescent="0.25">
      <c r="A1254" s="2" t="s">
        <v>29</v>
      </c>
      <c r="B1254" s="2" t="s">
        <v>42</v>
      </c>
      <c r="C1254" s="2" t="s">
        <v>43</v>
      </c>
      <c r="D1254" s="2" t="s">
        <v>32</v>
      </c>
      <c r="E1254" s="2" t="s">
        <v>2752</v>
      </c>
      <c r="F1254" s="2" t="s">
        <v>41</v>
      </c>
      <c r="G1254" s="2">
        <v>1000</v>
      </c>
      <c r="H1254" s="2">
        <v>1</v>
      </c>
      <c r="I1254" s="3">
        <v>46202</v>
      </c>
      <c r="J1254" s="4"/>
      <c r="K1254" s="2">
        <v>4784606</v>
      </c>
      <c r="L1254" s="2">
        <v>39400</v>
      </c>
      <c r="M1254" s="2" t="s">
        <v>897</v>
      </c>
      <c r="N1254" s="5">
        <v>46202</v>
      </c>
      <c r="O1254" s="2" t="s">
        <v>2754</v>
      </c>
      <c r="P1254" s="2" t="s">
        <v>36</v>
      </c>
      <c r="Q1254" s="2" t="s">
        <v>61</v>
      </c>
      <c r="R1254" s="3">
        <v>46202</v>
      </c>
      <c r="S1254" s="2" t="s">
        <v>145</v>
      </c>
      <c r="T1254" s="2" t="s">
        <v>63</v>
      </c>
      <c r="U1254" s="2">
        <v>0</v>
      </c>
      <c r="V1254" s="2">
        <v>0</v>
      </c>
      <c r="W1254" s="2" t="s">
        <v>64</v>
      </c>
      <c r="X1254" s="2">
        <v>2026</v>
      </c>
      <c r="Y1254" s="2" t="s">
        <v>40</v>
      </c>
      <c r="Z1254" s="4"/>
      <c r="AA1254" s="3">
        <v>46202</v>
      </c>
      <c r="AB1254" s="2" t="s">
        <v>897</v>
      </c>
      <c r="AC1254" s="2">
        <v>473886</v>
      </c>
    </row>
    <row r="1255" spans="1:29" ht="64.5" x14ac:dyDescent="0.25">
      <c r="A1255" s="2" t="s">
        <v>29</v>
      </c>
      <c r="B1255" s="2" t="s">
        <v>42</v>
      </c>
      <c r="C1255" s="2" t="s">
        <v>43</v>
      </c>
      <c r="D1255" s="2" t="s">
        <v>32</v>
      </c>
      <c r="E1255" s="2" t="s">
        <v>2755</v>
      </c>
      <c r="F1255" s="2" t="s">
        <v>2756</v>
      </c>
      <c r="G1255" s="2">
        <v>2050000</v>
      </c>
      <c r="H1255" s="2">
        <v>1</v>
      </c>
      <c r="I1255" s="3">
        <v>46202</v>
      </c>
      <c r="J1255" s="4"/>
      <c r="K1255" s="2">
        <v>4784622</v>
      </c>
      <c r="L1255" s="2">
        <v>41000</v>
      </c>
      <c r="M1255" s="2" t="s">
        <v>143</v>
      </c>
      <c r="N1255" s="5">
        <v>46202</v>
      </c>
      <c r="O1255" s="2" t="s">
        <v>2757</v>
      </c>
      <c r="P1255" s="2" t="s">
        <v>36</v>
      </c>
      <c r="Q1255" s="2" t="s">
        <v>61</v>
      </c>
      <c r="R1255" s="3">
        <v>46202</v>
      </c>
      <c r="S1255" s="2" t="s">
        <v>38</v>
      </c>
      <c r="T1255" s="2" t="s">
        <v>63</v>
      </c>
      <c r="U1255" s="2">
        <v>0</v>
      </c>
      <c r="V1255" s="2" t="s">
        <v>278</v>
      </c>
      <c r="W1255" s="2" t="s">
        <v>406</v>
      </c>
      <c r="X1255" s="2">
        <v>2026</v>
      </c>
      <c r="Y1255" s="2" t="s">
        <v>40</v>
      </c>
      <c r="Z1255" s="4"/>
      <c r="AA1255" s="3">
        <v>46202</v>
      </c>
      <c r="AB1255" s="2" t="s">
        <v>143</v>
      </c>
      <c r="AC1255" s="2">
        <v>473880</v>
      </c>
    </row>
    <row r="1256" spans="1:29" ht="39" x14ac:dyDescent="0.25">
      <c r="A1256" s="2" t="s">
        <v>29</v>
      </c>
      <c r="B1256" s="2" t="s">
        <v>42</v>
      </c>
      <c r="C1256" s="2" t="s">
        <v>43</v>
      </c>
      <c r="D1256" s="2" t="s">
        <v>32</v>
      </c>
      <c r="E1256" s="2" t="s">
        <v>2755</v>
      </c>
      <c r="F1256" s="2" t="s">
        <v>41</v>
      </c>
      <c r="G1256" s="2">
        <v>1000</v>
      </c>
      <c r="H1256" s="2">
        <v>1</v>
      </c>
      <c r="I1256" s="3">
        <v>46202</v>
      </c>
      <c r="J1256" s="4"/>
      <c r="K1256" s="2">
        <v>4784622</v>
      </c>
      <c r="L1256" s="2">
        <v>41000</v>
      </c>
      <c r="M1256" s="2" t="s">
        <v>143</v>
      </c>
      <c r="N1256" s="5">
        <v>46202</v>
      </c>
      <c r="O1256" s="2" t="s">
        <v>2757</v>
      </c>
      <c r="P1256" s="2" t="s">
        <v>36</v>
      </c>
      <c r="Q1256" s="2" t="s">
        <v>61</v>
      </c>
      <c r="R1256" s="3">
        <v>46202</v>
      </c>
      <c r="S1256" s="2" t="s">
        <v>38</v>
      </c>
      <c r="T1256" s="2" t="s">
        <v>63</v>
      </c>
      <c r="U1256" s="2">
        <v>0</v>
      </c>
      <c r="V1256" s="2" t="s">
        <v>278</v>
      </c>
      <c r="W1256" s="2" t="s">
        <v>406</v>
      </c>
      <c r="X1256" s="2">
        <v>2026</v>
      </c>
      <c r="Y1256" s="2" t="s">
        <v>40</v>
      </c>
      <c r="Z1256" s="4"/>
      <c r="AA1256" s="3">
        <v>46202</v>
      </c>
      <c r="AB1256" s="2" t="s">
        <v>143</v>
      </c>
      <c r="AC1256" s="2">
        <v>473880</v>
      </c>
    </row>
    <row r="1257" spans="1:29" ht="64.5" x14ac:dyDescent="0.25">
      <c r="A1257" s="2" t="s">
        <v>29</v>
      </c>
      <c r="B1257" s="2" t="s">
        <v>42</v>
      </c>
      <c r="C1257" s="2" t="s">
        <v>43</v>
      </c>
      <c r="D1257" s="2" t="s">
        <v>32</v>
      </c>
      <c r="E1257" s="2" t="s">
        <v>2758</v>
      </c>
      <c r="F1257" s="2" t="s">
        <v>2759</v>
      </c>
      <c r="G1257" s="2">
        <v>2100000</v>
      </c>
      <c r="H1257" s="2">
        <v>1</v>
      </c>
      <c r="I1257" s="3">
        <v>46203</v>
      </c>
      <c r="J1257" s="4"/>
      <c r="K1257" s="2">
        <v>4784546</v>
      </c>
      <c r="L1257" s="2">
        <v>30000</v>
      </c>
      <c r="M1257" s="2" t="s">
        <v>2175</v>
      </c>
      <c r="N1257" s="5">
        <v>46202</v>
      </c>
      <c r="O1257" s="2" t="s">
        <v>2760</v>
      </c>
      <c r="P1257" s="2" t="s">
        <v>36</v>
      </c>
      <c r="Q1257" s="2" t="s">
        <v>61</v>
      </c>
      <c r="R1257" s="3">
        <v>46202</v>
      </c>
      <c r="S1257" s="2" t="s">
        <v>251</v>
      </c>
      <c r="T1257" s="2" t="s">
        <v>63</v>
      </c>
      <c r="U1257" s="2">
        <v>0.2</v>
      </c>
      <c r="V1257" s="2" t="s">
        <v>2401</v>
      </c>
      <c r="W1257" s="2" t="s">
        <v>1243</v>
      </c>
      <c r="X1257" s="2">
        <v>2026</v>
      </c>
      <c r="Y1257" s="2" t="s">
        <v>40</v>
      </c>
      <c r="Z1257" s="4"/>
      <c r="AA1257" s="3">
        <v>46202</v>
      </c>
      <c r="AB1257" s="2" t="s">
        <v>2175</v>
      </c>
      <c r="AC1257" s="2">
        <v>473870</v>
      </c>
    </row>
    <row r="1258" spans="1:29" ht="51.75" x14ac:dyDescent="0.25">
      <c r="A1258" s="2" t="s">
        <v>29</v>
      </c>
      <c r="B1258" s="2" t="s">
        <v>42</v>
      </c>
      <c r="C1258" s="2" t="s">
        <v>43</v>
      </c>
      <c r="D1258" s="2" t="s">
        <v>32</v>
      </c>
      <c r="E1258" s="2" t="s">
        <v>2758</v>
      </c>
      <c r="F1258" s="2" t="s">
        <v>41</v>
      </c>
      <c r="G1258" s="2">
        <v>1000</v>
      </c>
      <c r="H1258" s="2">
        <v>1</v>
      </c>
      <c r="I1258" s="3">
        <v>46203</v>
      </c>
      <c r="J1258" s="4"/>
      <c r="K1258" s="2">
        <v>4784546</v>
      </c>
      <c r="L1258" s="2">
        <v>30000</v>
      </c>
      <c r="M1258" s="2" t="s">
        <v>2175</v>
      </c>
      <c r="N1258" s="5">
        <v>46202</v>
      </c>
      <c r="O1258" s="2" t="s">
        <v>2760</v>
      </c>
      <c r="P1258" s="2" t="s">
        <v>36</v>
      </c>
      <c r="Q1258" s="2" t="s">
        <v>61</v>
      </c>
      <c r="R1258" s="3">
        <v>46202</v>
      </c>
      <c r="S1258" s="2" t="s">
        <v>251</v>
      </c>
      <c r="T1258" s="2" t="s">
        <v>63</v>
      </c>
      <c r="U1258" s="2">
        <v>0.2</v>
      </c>
      <c r="V1258" s="2" t="s">
        <v>2401</v>
      </c>
      <c r="W1258" s="2" t="s">
        <v>1243</v>
      </c>
      <c r="X1258" s="2">
        <v>2026</v>
      </c>
      <c r="Y1258" s="2" t="s">
        <v>40</v>
      </c>
      <c r="Z1258" s="4"/>
      <c r="AA1258" s="3">
        <v>46202</v>
      </c>
      <c r="AB1258" s="2" t="s">
        <v>2175</v>
      </c>
      <c r="AC1258" s="2">
        <v>473870</v>
      </c>
    </row>
    <row r="1259" spans="1:29" ht="102.75" x14ac:dyDescent="0.25">
      <c r="A1259" s="2" t="s">
        <v>29</v>
      </c>
      <c r="B1259" s="2" t="s">
        <v>42</v>
      </c>
      <c r="C1259" s="2" t="s">
        <v>43</v>
      </c>
      <c r="D1259" s="2" t="s">
        <v>32</v>
      </c>
      <c r="E1259" s="2" t="s">
        <v>2761</v>
      </c>
      <c r="F1259" s="2" t="s">
        <v>2762</v>
      </c>
      <c r="G1259" s="2">
        <v>2855000</v>
      </c>
      <c r="H1259" s="2">
        <v>1</v>
      </c>
      <c r="I1259" s="3">
        <v>46202</v>
      </c>
      <c r="J1259" s="4"/>
      <c r="K1259" s="2">
        <v>4773953</v>
      </c>
      <c r="L1259" s="2">
        <v>20000</v>
      </c>
      <c r="M1259" s="2" t="s">
        <v>35</v>
      </c>
      <c r="N1259" s="5">
        <v>46202</v>
      </c>
      <c r="O1259" s="2" t="s">
        <v>2763</v>
      </c>
      <c r="P1259" s="2" t="s">
        <v>36</v>
      </c>
      <c r="Q1259" s="2" t="s">
        <v>960</v>
      </c>
      <c r="R1259" s="3">
        <v>46202</v>
      </c>
      <c r="S1259" s="2" t="s">
        <v>38</v>
      </c>
      <c r="T1259" s="2" t="s">
        <v>2764</v>
      </c>
      <c r="U1259" s="2" t="s">
        <v>1853</v>
      </c>
      <c r="V1259" s="2" t="s">
        <v>2765</v>
      </c>
      <c r="W1259" s="2" t="s">
        <v>2766</v>
      </c>
      <c r="X1259" s="2">
        <v>2026</v>
      </c>
      <c r="Y1259" s="2" t="s">
        <v>40</v>
      </c>
      <c r="Z1259" s="4"/>
      <c r="AA1259" s="3">
        <v>46202</v>
      </c>
      <c r="AB1259" s="2" t="s">
        <v>35</v>
      </c>
      <c r="AC1259" s="2">
        <v>473864</v>
      </c>
    </row>
    <row r="1260" spans="1:29" ht="102.75" x14ac:dyDescent="0.25">
      <c r="A1260" s="2" t="s">
        <v>29</v>
      </c>
      <c r="B1260" s="2" t="s">
        <v>42</v>
      </c>
      <c r="C1260" s="2" t="s">
        <v>43</v>
      </c>
      <c r="D1260" s="2" t="s">
        <v>32</v>
      </c>
      <c r="E1260" s="2" t="s">
        <v>2761</v>
      </c>
      <c r="F1260" s="2" t="s">
        <v>41</v>
      </c>
      <c r="G1260" s="2">
        <v>1000</v>
      </c>
      <c r="H1260" s="2">
        <v>1</v>
      </c>
      <c r="I1260" s="3">
        <v>46202</v>
      </c>
      <c r="J1260" s="4"/>
      <c r="K1260" s="2">
        <v>4773953</v>
      </c>
      <c r="L1260" s="2">
        <v>20000</v>
      </c>
      <c r="M1260" s="2" t="s">
        <v>35</v>
      </c>
      <c r="N1260" s="5">
        <v>46202</v>
      </c>
      <c r="O1260" s="2" t="s">
        <v>2763</v>
      </c>
      <c r="P1260" s="2" t="s">
        <v>36</v>
      </c>
      <c r="Q1260" s="2" t="s">
        <v>960</v>
      </c>
      <c r="R1260" s="3">
        <v>46202</v>
      </c>
      <c r="S1260" s="2" t="s">
        <v>38</v>
      </c>
      <c r="T1260" s="2" t="s">
        <v>2764</v>
      </c>
      <c r="U1260" s="2" t="s">
        <v>1853</v>
      </c>
      <c r="V1260" s="2" t="s">
        <v>2765</v>
      </c>
      <c r="W1260" s="2" t="s">
        <v>2766</v>
      </c>
      <c r="X1260" s="2">
        <v>2026</v>
      </c>
      <c r="Y1260" s="2" t="s">
        <v>40</v>
      </c>
      <c r="Z1260" s="4"/>
      <c r="AA1260" s="3">
        <v>46202</v>
      </c>
      <c r="AB1260" s="2" t="s">
        <v>35</v>
      </c>
      <c r="AC1260" s="2">
        <v>473864</v>
      </c>
    </row>
    <row r="1261" spans="1:29" ht="64.5" x14ac:dyDescent="0.25">
      <c r="A1261" s="2" t="s">
        <v>29</v>
      </c>
      <c r="B1261" s="2" t="s">
        <v>42</v>
      </c>
      <c r="C1261" s="2" t="s">
        <v>43</v>
      </c>
      <c r="D1261" s="2" t="s">
        <v>32</v>
      </c>
      <c r="E1261" s="2" t="s">
        <v>2767</v>
      </c>
      <c r="F1261" s="2" t="s">
        <v>2768</v>
      </c>
      <c r="G1261" s="2">
        <v>2070000</v>
      </c>
      <c r="H1261" s="2">
        <v>1</v>
      </c>
      <c r="I1261" s="3">
        <v>46203</v>
      </c>
      <c r="J1261" s="4"/>
      <c r="K1261" s="2">
        <v>4784488</v>
      </c>
      <c r="L1261" s="2">
        <v>41400</v>
      </c>
      <c r="M1261" s="2" t="s">
        <v>921</v>
      </c>
      <c r="N1261" s="5">
        <v>46202</v>
      </c>
      <c r="O1261" s="2" t="s">
        <v>2769</v>
      </c>
      <c r="P1261" s="2" t="s">
        <v>36</v>
      </c>
      <c r="Q1261" s="2" t="s">
        <v>61</v>
      </c>
      <c r="R1261" s="3">
        <v>46202</v>
      </c>
      <c r="S1261" s="2" t="s">
        <v>923</v>
      </c>
      <c r="T1261" s="2" t="s">
        <v>63</v>
      </c>
      <c r="U1261" s="2">
        <v>0</v>
      </c>
      <c r="V1261" s="2" t="s">
        <v>883</v>
      </c>
      <c r="W1261" s="2" t="s">
        <v>484</v>
      </c>
      <c r="X1261" s="2">
        <v>2026</v>
      </c>
      <c r="Y1261" s="2" t="s">
        <v>40</v>
      </c>
      <c r="Z1261" s="4"/>
      <c r="AA1261" s="3">
        <v>46202</v>
      </c>
      <c r="AB1261" s="2" t="s">
        <v>921</v>
      </c>
      <c r="AC1261" s="2">
        <v>473854</v>
      </c>
    </row>
    <row r="1262" spans="1:29" ht="51.75" x14ac:dyDescent="0.25">
      <c r="A1262" s="2" t="s">
        <v>29</v>
      </c>
      <c r="B1262" s="2" t="s">
        <v>42</v>
      </c>
      <c r="C1262" s="2" t="s">
        <v>43</v>
      </c>
      <c r="D1262" s="2" t="s">
        <v>32</v>
      </c>
      <c r="E1262" s="2" t="s">
        <v>2767</v>
      </c>
      <c r="F1262" s="2" t="s">
        <v>41</v>
      </c>
      <c r="G1262" s="2">
        <v>1000</v>
      </c>
      <c r="H1262" s="2">
        <v>1</v>
      </c>
      <c r="I1262" s="3">
        <v>46203</v>
      </c>
      <c r="J1262" s="4"/>
      <c r="K1262" s="2">
        <v>4784488</v>
      </c>
      <c r="L1262" s="2">
        <v>41400</v>
      </c>
      <c r="M1262" s="2" t="s">
        <v>921</v>
      </c>
      <c r="N1262" s="5">
        <v>46202</v>
      </c>
      <c r="O1262" s="2" t="s">
        <v>2769</v>
      </c>
      <c r="P1262" s="2" t="s">
        <v>36</v>
      </c>
      <c r="Q1262" s="2" t="s">
        <v>61</v>
      </c>
      <c r="R1262" s="3">
        <v>46202</v>
      </c>
      <c r="S1262" s="2" t="s">
        <v>923</v>
      </c>
      <c r="T1262" s="2" t="s">
        <v>63</v>
      </c>
      <c r="U1262" s="2">
        <v>0</v>
      </c>
      <c r="V1262" s="2" t="s">
        <v>883</v>
      </c>
      <c r="W1262" s="2" t="s">
        <v>484</v>
      </c>
      <c r="X1262" s="2">
        <v>2026</v>
      </c>
      <c r="Y1262" s="2" t="s">
        <v>40</v>
      </c>
      <c r="Z1262" s="4"/>
      <c r="AA1262" s="3">
        <v>46202</v>
      </c>
      <c r="AB1262" s="2" t="s">
        <v>921</v>
      </c>
      <c r="AC1262" s="2">
        <v>473854</v>
      </c>
    </row>
    <row r="1263" spans="1:29" ht="102.75" x14ac:dyDescent="0.25">
      <c r="A1263" s="2" t="s">
        <v>29</v>
      </c>
      <c r="B1263" s="2" t="s">
        <v>42</v>
      </c>
      <c r="C1263" s="2" t="s">
        <v>43</v>
      </c>
      <c r="D1263" s="2" t="s">
        <v>32</v>
      </c>
      <c r="E1263" s="2" t="s">
        <v>2770</v>
      </c>
      <c r="F1263" s="2" t="s">
        <v>2771</v>
      </c>
      <c r="G1263" s="2">
        <v>2350000</v>
      </c>
      <c r="H1263" s="2">
        <v>1</v>
      </c>
      <c r="I1263" s="3">
        <v>46202</v>
      </c>
      <c r="J1263" s="4"/>
      <c r="K1263" s="2">
        <v>4784444</v>
      </c>
      <c r="L1263" s="2">
        <v>10000</v>
      </c>
      <c r="M1263" s="2" t="s">
        <v>35</v>
      </c>
      <c r="N1263" s="5">
        <v>46202</v>
      </c>
      <c r="O1263" s="2" t="s">
        <v>2772</v>
      </c>
      <c r="P1263" s="2" t="s">
        <v>36</v>
      </c>
      <c r="Q1263" s="2" t="s">
        <v>1445</v>
      </c>
      <c r="R1263" s="3">
        <v>46202</v>
      </c>
      <c r="S1263" s="2" t="s">
        <v>38</v>
      </c>
      <c r="T1263" s="2" t="s">
        <v>2773</v>
      </c>
      <c r="U1263" s="2">
        <v>0</v>
      </c>
      <c r="V1263" s="2">
        <v>0</v>
      </c>
      <c r="W1263" s="2" t="s">
        <v>279</v>
      </c>
      <c r="X1263" s="2">
        <v>2026</v>
      </c>
      <c r="Y1263" s="2" t="s">
        <v>40</v>
      </c>
      <c r="Z1263" s="4"/>
      <c r="AA1263" s="3">
        <v>46202</v>
      </c>
      <c r="AB1263" s="2" t="s">
        <v>35</v>
      </c>
      <c r="AC1263" s="2">
        <v>473846</v>
      </c>
    </row>
    <row r="1264" spans="1:29" ht="102.75" x14ac:dyDescent="0.25">
      <c r="A1264" s="2" t="s">
        <v>29</v>
      </c>
      <c r="B1264" s="2" t="s">
        <v>42</v>
      </c>
      <c r="C1264" s="2" t="s">
        <v>43</v>
      </c>
      <c r="D1264" s="2" t="s">
        <v>32</v>
      </c>
      <c r="E1264" s="2" t="s">
        <v>2770</v>
      </c>
      <c r="F1264" s="2" t="s">
        <v>41</v>
      </c>
      <c r="G1264" s="2">
        <v>1000</v>
      </c>
      <c r="H1264" s="2">
        <v>1</v>
      </c>
      <c r="I1264" s="3">
        <v>46202</v>
      </c>
      <c r="J1264" s="4"/>
      <c r="K1264" s="2">
        <v>4784444</v>
      </c>
      <c r="L1264" s="2">
        <v>10000</v>
      </c>
      <c r="M1264" s="2" t="s">
        <v>35</v>
      </c>
      <c r="N1264" s="5">
        <v>46202</v>
      </c>
      <c r="O1264" s="2" t="s">
        <v>2772</v>
      </c>
      <c r="P1264" s="2" t="s">
        <v>36</v>
      </c>
      <c r="Q1264" s="2" t="s">
        <v>1445</v>
      </c>
      <c r="R1264" s="3">
        <v>46202</v>
      </c>
      <c r="S1264" s="2" t="s">
        <v>38</v>
      </c>
      <c r="T1264" s="2" t="s">
        <v>2773</v>
      </c>
      <c r="U1264" s="2">
        <v>0</v>
      </c>
      <c r="V1264" s="2">
        <v>0</v>
      </c>
      <c r="W1264" s="2" t="s">
        <v>279</v>
      </c>
      <c r="X1264" s="2">
        <v>2026</v>
      </c>
      <c r="Y1264" s="2" t="s">
        <v>40</v>
      </c>
      <c r="Z1264" s="4"/>
      <c r="AA1264" s="3">
        <v>46202</v>
      </c>
      <c r="AB1264" s="2" t="s">
        <v>35</v>
      </c>
      <c r="AC1264" s="2">
        <v>473846</v>
      </c>
    </row>
    <row r="1265" spans="1:29" ht="64.5" x14ac:dyDescent="0.25">
      <c r="A1265" s="2" t="s">
        <v>29</v>
      </c>
      <c r="B1265" s="2" t="s">
        <v>42</v>
      </c>
      <c r="C1265" s="2" t="s">
        <v>43</v>
      </c>
      <c r="D1265" s="2" t="s">
        <v>32</v>
      </c>
      <c r="E1265" s="2" t="s">
        <v>2774</v>
      </c>
      <c r="F1265" s="2" t="s">
        <v>2775</v>
      </c>
      <c r="G1265" s="2">
        <v>1880000</v>
      </c>
      <c r="H1265" s="2">
        <v>1</v>
      </c>
      <c r="I1265" s="3">
        <v>46203</v>
      </c>
      <c r="J1265" s="4"/>
      <c r="K1265" s="2">
        <v>2496036</v>
      </c>
      <c r="L1265" s="2">
        <v>37600</v>
      </c>
      <c r="M1265" s="2" t="s">
        <v>275</v>
      </c>
      <c r="N1265" s="5">
        <v>46202</v>
      </c>
      <c r="O1265" s="2" t="s">
        <v>2776</v>
      </c>
      <c r="P1265" s="2" t="s">
        <v>36</v>
      </c>
      <c r="Q1265" s="2" t="s">
        <v>61</v>
      </c>
      <c r="R1265" s="3">
        <v>46202</v>
      </c>
      <c r="S1265" s="2" t="s">
        <v>277</v>
      </c>
      <c r="T1265" s="2" t="s">
        <v>63</v>
      </c>
      <c r="U1265" s="2" t="s">
        <v>237</v>
      </c>
      <c r="V1265" s="2">
        <v>0</v>
      </c>
      <c r="W1265" s="2" t="s">
        <v>2777</v>
      </c>
      <c r="X1265" s="2">
        <v>2026</v>
      </c>
      <c r="Y1265" s="2" t="s">
        <v>40</v>
      </c>
      <c r="Z1265" s="4"/>
      <c r="AA1265" s="3">
        <v>46202</v>
      </c>
      <c r="AB1265" s="2" t="s">
        <v>275</v>
      </c>
      <c r="AC1265" s="2">
        <v>473844</v>
      </c>
    </row>
    <row r="1266" spans="1:29" ht="39" x14ac:dyDescent="0.25">
      <c r="A1266" s="2" t="s">
        <v>29</v>
      </c>
      <c r="B1266" s="2" t="s">
        <v>42</v>
      </c>
      <c r="C1266" s="2" t="s">
        <v>43</v>
      </c>
      <c r="D1266" s="2" t="s">
        <v>32</v>
      </c>
      <c r="E1266" s="2" t="s">
        <v>2774</v>
      </c>
      <c r="F1266" s="2" t="s">
        <v>41</v>
      </c>
      <c r="G1266" s="2">
        <v>1000</v>
      </c>
      <c r="H1266" s="2">
        <v>1</v>
      </c>
      <c r="I1266" s="3">
        <v>46203</v>
      </c>
      <c r="J1266" s="4"/>
      <c r="K1266" s="2">
        <v>2496036</v>
      </c>
      <c r="L1266" s="2">
        <v>37600</v>
      </c>
      <c r="M1266" s="2" t="s">
        <v>275</v>
      </c>
      <c r="N1266" s="5">
        <v>46202</v>
      </c>
      <c r="O1266" s="2" t="s">
        <v>2776</v>
      </c>
      <c r="P1266" s="2" t="s">
        <v>36</v>
      </c>
      <c r="Q1266" s="2" t="s">
        <v>61</v>
      </c>
      <c r="R1266" s="3">
        <v>46202</v>
      </c>
      <c r="S1266" s="2" t="s">
        <v>277</v>
      </c>
      <c r="T1266" s="2" t="s">
        <v>63</v>
      </c>
      <c r="U1266" s="2" t="s">
        <v>237</v>
      </c>
      <c r="V1266" s="2">
        <v>0</v>
      </c>
      <c r="W1266" s="2" t="s">
        <v>2777</v>
      </c>
      <c r="X1266" s="2">
        <v>2026</v>
      </c>
      <c r="Y1266" s="2" t="s">
        <v>40</v>
      </c>
      <c r="Z1266" s="4"/>
      <c r="AA1266" s="3">
        <v>46202</v>
      </c>
      <c r="AB1266" s="2" t="s">
        <v>275</v>
      </c>
      <c r="AC1266" s="2">
        <v>473844</v>
      </c>
    </row>
    <row r="1267" spans="1:29" ht="51.75" x14ac:dyDescent="0.25">
      <c r="A1267" s="2" t="s">
        <v>29</v>
      </c>
      <c r="B1267" s="2" t="s">
        <v>30</v>
      </c>
      <c r="C1267" s="2" t="s">
        <v>31</v>
      </c>
      <c r="D1267" s="2" t="s">
        <v>32</v>
      </c>
      <c r="E1267" s="2" t="s">
        <v>2778</v>
      </c>
      <c r="F1267" s="2" t="s">
        <v>2779</v>
      </c>
      <c r="G1267" s="2">
        <v>4010000</v>
      </c>
      <c r="H1267" s="2">
        <v>1</v>
      </c>
      <c r="I1267" s="3">
        <v>46209</v>
      </c>
      <c r="J1267" s="4"/>
      <c r="K1267" s="2">
        <v>4576071</v>
      </c>
      <c r="L1267" s="2">
        <v>0</v>
      </c>
      <c r="M1267" s="2" t="s">
        <v>143</v>
      </c>
      <c r="N1267" s="4"/>
      <c r="O1267" s="4"/>
      <c r="P1267" s="2" t="s">
        <v>36</v>
      </c>
      <c r="Q1267" s="2" t="s">
        <v>2780</v>
      </c>
      <c r="R1267" s="4"/>
      <c r="S1267" s="2" t="s">
        <v>38</v>
      </c>
      <c r="T1267" s="4"/>
      <c r="U1267" s="4"/>
      <c r="V1267" s="4"/>
      <c r="W1267" s="2" t="s">
        <v>2781</v>
      </c>
      <c r="X1267" s="2">
        <v>2025</v>
      </c>
      <c r="Y1267" s="2" t="s">
        <v>40</v>
      </c>
      <c r="Z1267" s="4"/>
      <c r="AA1267" s="3">
        <v>46202</v>
      </c>
      <c r="AB1267" s="2" t="s">
        <v>143</v>
      </c>
      <c r="AC1267" s="2">
        <v>473836</v>
      </c>
    </row>
    <row r="1268" spans="1:29" ht="39" x14ac:dyDescent="0.25">
      <c r="A1268" s="2" t="s">
        <v>29</v>
      </c>
      <c r="B1268" s="2" t="s">
        <v>30</v>
      </c>
      <c r="C1268" s="2" t="s">
        <v>31</v>
      </c>
      <c r="D1268" s="2" t="s">
        <v>32</v>
      </c>
      <c r="E1268" s="2" t="s">
        <v>2778</v>
      </c>
      <c r="F1268" s="2" t="s">
        <v>41</v>
      </c>
      <c r="G1268" s="2">
        <v>1000</v>
      </c>
      <c r="H1268" s="2">
        <v>1</v>
      </c>
      <c r="I1268" s="3">
        <v>46209</v>
      </c>
      <c r="J1268" s="4"/>
      <c r="K1268" s="2">
        <v>4576071</v>
      </c>
      <c r="L1268" s="2">
        <v>0</v>
      </c>
      <c r="M1268" s="2" t="s">
        <v>143</v>
      </c>
      <c r="N1268" s="4"/>
      <c r="O1268" s="4"/>
      <c r="P1268" s="2" t="s">
        <v>36</v>
      </c>
      <c r="Q1268" s="2" t="s">
        <v>2780</v>
      </c>
      <c r="R1268" s="4"/>
      <c r="S1268" s="2" t="s">
        <v>38</v>
      </c>
      <c r="T1268" s="4"/>
      <c r="U1268" s="4"/>
      <c r="V1268" s="4"/>
      <c r="W1268" s="2" t="s">
        <v>2781</v>
      </c>
      <c r="X1268" s="2">
        <v>2025</v>
      </c>
      <c r="Y1268" s="2" t="s">
        <v>40</v>
      </c>
      <c r="Z1268" s="4"/>
      <c r="AA1268" s="3">
        <v>46202</v>
      </c>
      <c r="AB1268" s="2" t="s">
        <v>143</v>
      </c>
      <c r="AC1268" s="2">
        <v>473836</v>
      </c>
    </row>
    <row r="1269" spans="1:29" ht="64.5" x14ac:dyDescent="0.25">
      <c r="A1269" s="2" t="s">
        <v>29</v>
      </c>
      <c r="B1269" s="2" t="s">
        <v>42</v>
      </c>
      <c r="C1269" s="2" t="s">
        <v>2225</v>
      </c>
      <c r="D1269" s="2" t="s">
        <v>32</v>
      </c>
      <c r="E1269" s="2" t="s">
        <v>2782</v>
      </c>
      <c r="F1269" s="2" t="s">
        <v>2783</v>
      </c>
      <c r="G1269" s="2">
        <v>4560000</v>
      </c>
      <c r="H1269" s="2">
        <v>1</v>
      </c>
      <c r="I1269" s="3">
        <v>46209</v>
      </c>
      <c r="J1269" s="4"/>
      <c r="K1269" s="2">
        <v>4672157</v>
      </c>
      <c r="L1269" s="2">
        <v>30000</v>
      </c>
      <c r="M1269" s="2" t="s">
        <v>235</v>
      </c>
      <c r="N1269" s="4"/>
      <c r="O1269" s="4"/>
      <c r="P1269" s="2" t="s">
        <v>36</v>
      </c>
      <c r="Q1269" s="2" t="s">
        <v>1965</v>
      </c>
      <c r="R1269" s="4"/>
      <c r="S1269" s="2" t="s">
        <v>38</v>
      </c>
      <c r="T1269" s="4"/>
      <c r="U1269" s="4"/>
      <c r="V1269" s="4"/>
      <c r="W1269" s="2" t="s">
        <v>2784</v>
      </c>
      <c r="X1269" s="2">
        <v>2026</v>
      </c>
      <c r="Y1269" s="2" t="s">
        <v>40</v>
      </c>
      <c r="Z1269" s="4"/>
      <c r="AA1269" s="3">
        <v>46202</v>
      </c>
      <c r="AB1269" s="2" t="s">
        <v>235</v>
      </c>
      <c r="AC1269" s="2">
        <v>473834</v>
      </c>
    </row>
    <row r="1270" spans="1:29" ht="39" x14ac:dyDescent="0.25">
      <c r="A1270" s="2" t="s">
        <v>29</v>
      </c>
      <c r="B1270" s="2" t="s">
        <v>42</v>
      </c>
      <c r="C1270" s="2" t="s">
        <v>2225</v>
      </c>
      <c r="D1270" s="2" t="s">
        <v>32</v>
      </c>
      <c r="E1270" s="2" t="s">
        <v>2782</v>
      </c>
      <c r="F1270" s="2" t="s">
        <v>41</v>
      </c>
      <c r="G1270" s="2">
        <v>1000</v>
      </c>
      <c r="H1270" s="2">
        <v>1</v>
      </c>
      <c r="I1270" s="3">
        <v>46209</v>
      </c>
      <c r="J1270" s="4"/>
      <c r="K1270" s="2">
        <v>4672157</v>
      </c>
      <c r="L1270" s="2">
        <v>30000</v>
      </c>
      <c r="M1270" s="2" t="s">
        <v>235</v>
      </c>
      <c r="N1270" s="4"/>
      <c r="O1270" s="4"/>
      <c r="P1270" s="2" t="s">
        <v>36</v>
      </c>
      <c r="Q1270" s="2" t="s">
        <v>1965</v>
      </c>
      <c r="R1270" s="4"/>
      <c r="S1270" s="2" t="s">
        <v>38</v>
      </c>
      <c r="T1270" s="4"/>
      <c r="U1270" s="4"/>
      <c r="V1270" s="4"/>
      <c r="W1270" s="2" t="s">
        <v>2784</v>
      </c>
      <c r="X1270" s="2">
        <v>2026</v>
      </c>
      <c r="Y1270" s="2" t="s">
        <v>40</v>
      </c>
      <c r="Z1270" s="4"/>
      <c r="AA1270" s="3">
        <v>46202</v>
      </c>
      <c r="AB1270" s="2" t="s">
        <v>235</v>
      </c>
      <c r="AC1270" s="2">
        <v>473834</v>
      </c>
    </row>
    <row r="1271" spans="1:29" ht="102.75" x14ac:dyDescent="0.25">
      <c r="A1271" s="2" t="s">
        <v>29</v>
      </c>
      <c r="B1271" s="2" t="s">
        <v>42</v>
      </c>
      <c r="C1271" s="2" t="s">
        <v>43</v>
      </c>
      <c r="D1271" s="2" t="s">
        <v>32</v>
      </c>
      <c r="E1271" s="2" t="s">
        <v>2785</v>
      </c>
      <c r="F1271" s="2" t="s">
        <v>2786</v>
      </c>
      <c r="G1271" s="2">
        <v>2370000</v>
      </c>
      <c r="H1271" s="2">
        <v>1</v>
      </c>
      <c r="I1271" s="3">
        <v>46202</v>
      </c>
      <c r="J1271" s="4"/>
      <c r="K1271" s="2">
        <v>4784262</v>
      </c>
      <c r="L1271" s="2">
        <v>20000</v>
      </c>
      <c r="M1271" s="2" t="s">
        <v>35</v>
      </c>
      <c r="N1271" s="5">
        <v>46202</v>
      </c>
      <c r="O1271" s="2" t="s">
        <v>2787</v>
      </c>
      <c r="P1271" s="2" t="s">
        <v>36</v>
      </c>
      <c r="Q1271" s="2" t="s">
        <v>237</v>
      </c>
      <c r="R1271" s="3">
        <v>46202</v>
      </c>
      <c r="S1271" s="2" t="s">
        <v>38</v>
      </c>
      <c r="T1271" s="2" t="s">
        <v>238</v>
      </c>
      <c r="U1271" s="2" t="s">
        <v>2788</v>
      </c>
      <c r="V1271" s="2" t="s">
        <v>1564</v>
      </c>
      <c r="W1271" s="2" t="s">
        <v>2265</v>
      </c>
      <c r="X1271" s="2">
        <v>2026</v>
      </c>
      <c r="Y1271" s="2" t="s">
        <v>40</v>
      </c>
      <c r="Z1271" s="4"/>
      <c r="AA1271" s="3">
        <v>46202</v>
      </c>
      <c r="AB1271" s="2" t="s">
        <v>35</v>
      </c>
      <c r="AC1271" s="2">
        <v>473820</v>
      </c>
    </row>
    <row r="1272" spans="1:29" ht="102.75" x14ac:dyDescent="0.25">
      <c r="A1272" s="2" t="s">
        <v>29</v>
      </c>
      <c r="B1272" s="2" t="s">
        <v>42</v>
      </c>
      <c r="C1272" s="2" t="s">
        <v>43</v>
      </c>
      <c r="D1272" s="2" t="s">
        <v>32</v>
      </c>
      <c r="E1272" s="2" t="s">
        <v>2785</v>
      </c>
      <c r="F1272" s="2" t="s">
        <v>41</v>
      </c>
      <c r="G1272" s="2">
        <v>1000</v>
      </c>
      <c r="H1272" s="2">
        <v>1</v>
      </c>
      <c r="I1272" s="3">
        <v>46202</v>
      </c>
      <c r="J1272" s="4"/>
      <c r="K1272" s="2">
        <v>4784262</v>
      </c>
      <c r="L1272" s="2">
        <v>20000</v>
      </c>
      <c r="M1272" s="2" t="s">
        <v>35</v>
      </c>
      <c r="N1272" s="5">
        <v>46202</v>
      </c>
      <c r="O1272" s="2" t="s">
        <v>2787</v>
      </c>
      <c r="P1272" s="2" t="s">
        <v>36</v>
      </c>
      <c r="Q1272" s="2" t="s">
        <v>237</v>
      </c>
      <c r="R1272" s="3">
        <v>46202</v>
      </c>
      <c r="S1272" s="2" t="s">
        <v>38</v>
      </c>
      <c r="T1272" s="2" t="s">
        <v>238</v>
      </c>
      <c r="U1272" s="2" t="s">
        <v>2788</v>
      </c>
      <c r="V1272" s="2" t="s">
        <v>1564</v>
      </c>
      <c r="W1272" s="2" t="s">
        <v>2265</v>
      </c>
      <c r="X1272" s="2">
        <v>2026</v>
      </c>
      <c r="Y1272" s="2" t="s">
        <v>40</v>
      </c>
      <c r="Z1272" s="4"/>
      <c r="AA1272" s="3">
        <v>46202</v>
      </c>
      <c r="AB1272" s="2" t="s">
        <v>35</v>
      </c>
      <c r="AC1272" s="2">
        <v>473820</v>
      </c>
    </row>
    <row r="1273" spans="1:29" ht="90" x14ac:dyDescent="0.25">
      <c r="A1273" s="2" t="s">
        <v>29</v>
      </c>
      <c r="B1273" s="2" t="s">
        <v>42</v>
      </c>
      <c r="C1273" s="2" t="s">
        <v>43</v>
      </c>
      <c r="D1273" s="2" t="s">
        <v>32</v>
      </c>
      <c r="E1273" s="2" t="s">
        <v>2789</v>
      </c>
      <c r="F1273" s="2" t="s">
        <v>2790</v>
      </c>
      <c r="G1273" s="2">
        <v>1970000</v>
      </c>
      <c r="H1273" s="2">
        <v>1</v>
      </c>
      <c r="I1273" s="3">
        <v>46202</v>
      </c>
      <c r="J1273" s="4"/>
      <c r="K1273" s="2">
        <v>1253548</v>
      </c>
      <c r="L1273" s="2">
        <v>39400</v>
      </c>
      <c r="M1273" s="2" t="s">
        <v>157</v>
      </c>
      <c r="N1273" s="5">
        <v>46200</v>
      </c>
      <c r="O1273" s="2" t="s">
        <v>2791</v>
      </c>
      <c r="P1273" s="2" t="s">
        <v>36</v>
      </c>
      <c r="Q1273" s="2" t="s">
        <v>61</v>
      </c>
      <c r="R1273" s="3">
        <v>46200</v>
      </c>
      <c r="S1273" s="2" t="s">
        <v>174</v>
      </c>
      <c r="T1273" s="2" t="s">
        <v>63</v>
      </c>
      <c r="U1273" s="2">
        <v>0</v>
      </c>
      <c r="V1273" s="2">
        <v>0</v>
      </c>
      <c r="W1273" s="2" t="s">
        <v>64</v>
      </c>
      <c r="X1273" s="2">
        <v>2026</v>
      </c>
      <c r="Y1273" s="2" t="s">
        <v>40</v>
      </c>
      <c r="Z1273" s="4"/>
      <c r="AA1273" s="3">
        <v>46202</v>
      </c>
      <c r="AB1273" s="2" t="s">
        <v>157</v>
      </c>
      <c r="AC1273" s="2">
        <v>473812</v>
      </c>
    </row>
    <row r="1274" spans="1:29" ht="90" x14ac:dyDescent="0.25">
      <c r="A1274" s="2" t="s">
        <v>29</v>
      </c>
      <c r="B1274" s="2" t="s">
        <v>42</v>
      </c>
      <c r="C1274" s="2" t="s">
        <v>43</v>
      </c>
      <c r="D1274" s="2" t="s">
        <v>32</v>
      </c>
      <c r="E1274" s="2" t="s">
        <v>2789</v>
      </c>
      <c r="F1274" s="2" t="s">
        <v>41</v>
      </c>
      <c r="G1274" s="2">
        <v>1000</v>
      </c>
      <c r="H1274" s="2">
        <v>1</v>
      </c>
      <c r="I1274" s="3">
        <v>46202</v>
      </c>
      <c r="J1274" s="4"/>
      <c r="K1274" s="2">
        <v>1253548</v>
      </c>
      <c r="L1274" s="2">
        <v>39400</v>
      </c>
      <c r="M1274" s="2" t="s">
        <v>157</v>
      </c>
      <c r="N1274" s="5">
        <v>46200</v>
      </c>
      <c r="O1274" s="2" t="s">
        <v>2791</v>
      </c>
      <c r="P1274" s="2" t="s">
        <v>36</v>
      </c>
      <c r="Q1274" s="2" t="s">
        <v>61</v>
      </c>
      <c r="R1274" s="3">
        <v>46200</v>
      </c>
      <c r="S1274" s="2" t="s">
        <v>174</v>
      </c>
      <c r="T1274" s="2" t="s">
        <v>63</v>
      </c>
      <c r="U1274" s="2">
        <v>0</v>
      </c>
      <c r="V1274" s="2">
        <v>0</v>
      </c>
      <c r="W1274" s="2" t="s">
        <v>64</v>
      </c>
      <c r="X1274" s="2">
        <v>2026</v>
      </c>
      <c r="Y1274" s="2" t="s">
        <v>40</v>
      </c>
      <c r="Z1274" s="4"/>
      <c r="AA1274" s="3">
        <v>46202</v>
      </c>
      <c r="AB1274" s="2" t="s">
        <v>157</v>
      </c>
      <c r="AC1274" s="2">
        <v>473812</v>
      </c>
    </row>
    <row r="1275" spans="1:29" ht="64.5" x14ac:dyDescent="0.25">
      <c r="A1275" s="2" t="s">
        <v>29</v>
      </c>
      <c r="B1275" s="2" t="s">
        <v>42</v>
      </c>
      <c r="C1275" s="2" t="s">
        <v>43</v>
      </c>
      <c r="D1275" s="2" t="s">
        <v>32</v>
      </c>
      <c r="E1275" s="2" t="s">
        <v>2792</v>
      </c>
      <c r="F1275" s="2" t="s">
        <v>2793</v>
      </c>
      <c r="G1275" s="2">
        <v>2640000</v>
      </c>
      <c r="H1275" s="2">
        <v>1</v>
      </c>
      <c r="I1275" s="3">
        <v>46202</v>
      </c>
      <c r="J1275" s="4"/>
      <c r="K1275" s="2">
        <v>4784068</v>
      </c>
      <c r="L1275" s="2">
        <v>52800</v>
      </c>
      <c r="M1275" s="2" t="s">
        <v>897</v>
      </c>
      <c r="N1275" s="5">
        <v>46202</v>
      </c>
      <c r="O1275" s="2" t="s">
        <v>2794</v>
      </c>
      <c r="P1275" s="2" t="s">
        <v>36</v>
      </c>
      <c r="Q1275" s="2" t="s">
        <v>577</v>
      </c>
      <c r="R1275" s="3">
        <v>46202</v>
      </c>
      <c r="S1275" s="2" t="s">
        <v>145</v>
      </c>
      <c r="T1275" s="2" t="s">
        <v>52</v>
      </c>
      <c r="U1275" s="2">
        <v>0</v>
      </c>
      <c r="V1275" s="2" t="s">
        <v>217</v>
      </c>
      <c r="W1275" s="2" t="s">
        <v>579</v>
      </c>
      <c r="X1275" s="2">
        <v>2026</v>
      </c>
      <c r="Y1275" s="2" t="s">
        <v>40</v>
      </c>
      <c r="Z1275" s="4"/>
      <c r="AA1275" s="3">
        <v>46202</v>
      </c>
      <c r="AB1275" s="2" t="s">
        <v>897</v>
      </c>
      <c r="AC1275" s="2">
        <v>473792</v>
      </c>
    </row>
    <row r="1276" spans="1:29" ht="39" x14ac:dyDescent="0.25">
      <c r="A1276" s="2" t="s">
        <v>29</v>
      </c>
      <c r="B1276" s="2" t="s">
        <v>42</v>
      </c>
      <c r="C1276" s="2" t="s">
        <v>43</v>
      </c>
      <c r="D1276" s="2" t="s">
        <v>32</v>
      </c>
      <c r="E1276" s="2" t="s">
        <v>2792</v>
      </c>
      <c r="F1276" s="2" t="s">
        <v>41</v>
      </c>
      <c r="G1276" s="2">
        <v>1000</v>
      </c>
      <c r="H1276" s="2">
        <v>1</v>
      </c>
      <c r="I1276" s="3">
        <v>46202</v>
      </c>
      <c r="J1276" s="4"/>
      <c r="K1276" s="2">
        <v>4784068</v>
      </c>
      <c r="L1276" s="2">
        <v>52800</v>
      </c>
      <c r="M1276" s="2" t="s">
        <v>897</v>
      </c>
      <c r="N1276" s="5">
        <v>46202</v>
      </c>
      <c r="O1276" s="2" t="s">
        <v>2794</v>
      </c>
      <c r="P1276" s="2" t="s">
        <v>36</v>
      </c>
      <c r="Q1276" s="2" t="s">
        <v>577</v>
      </c>
      <c r="R1276" s="3">
        <v>46202</v>
      </c>
      <c r="S1276" s="2" t="s">
        <v>145</v>
      </c>
      <c r="T1276" s="2" t="s">
        <v>52</v>
      </c>
      <c r="U1276" s="2">
        <v>0</v>
      </c>
      <c r="V1276" s="2" t="s">
        <v>217</v>
      </c>
      <c r="W1276" s="2" t="s">
        <v>579</v>
      </c>
      <c r="X1276" s="2">
        <v>2026</v>
      </c>
      <c r="Y1276" s="2" t="s">
        <v>40</v>
      </c>
      <c r="Z1276" s="4"/>
      <c r="AA1276" s="3">
        <v>46202</v>
      </c>
      <c r="AB1276" s="2" t="s">
        <v>897</v>
      </c>
      <c r="AC1276" s="2">
        <v>473792</v>
      </c>
    </row>
    <row r="1277" spans="1:29" ht="64.5" x14ac:dyDescent="0.25">
      <c r="A1277" s="2" t="s">
        <v>29</v>
      </c>
      <c r="B1277" s="2" t="s">
        <v>42</v>
      </c>
      <c r="C1277" s="2" t="s">
        <v>43</v>
      </c>
      <c r="D1277" s="2" t="s">
        <v>32</v>
      </c>
      <c r="E1277" s="2" t="s">
        <v>2795</v>
      </c>
      <c r="F1277" s="2" t="s">
        <v>2796</v>
      </c>
      <c r="G1277" s="2">
        <v>2600000</v>
      </c>
      <c r="H1277" s="2">
        <v>1</v>
      </c>
      <c r="I1277" s="3">
        <v>46202</v>
      </c>
      <c r="J1277" s="4"/>
      <c r="K1277" s="2">
        <v>4784160</v>
      </c>
      <c r="L1277" s="2">
        <v>26000</v>
      </c>
      <c r="M1277" s="2" t="s">
        <v>2797</v>
      </c>
      <c r="N1277" s="5">
        <v>46202</v>
      </c>
      <c r="O1277" s="2">
        <v>111</v>
      </c>
      <c r="P1277" s="2" t="s">
        <v>36</v>
      </c>
      <c r="Q1277" s="2" t="s">
        <v>577</v>
      </c>
      <c r="R1277" s="3">
        <v>46202</v>
      </c>
      <c r="S1277" s="2" t="s">
        <v>38</v>
      </c>
      <c r="T1277" s="2" t="s">
        <v>52</v>
      </c>
      <c r="U1277" s="2">
        <v>0</v>
      </c>
      <c r="V1277" s="2" t="s">
        <v>278</v>
      </c>
      <c r="W1277" s="2" t="s">
        <v>455</v>
      </c>
      <c r="X1277" s="2">
        <v>2026</v>
      </c>
      <c r="Y1277" s="2" t="s">
        <v>40</v>
      </c>
      <c r="Z1277" s="4"/>
      <c r="AA1277" s="3">
        <v>46202</v>
      </c>
      <c r="AB1277" s="2" t="s">
        <v>2797</v>
      </c>
      <c r="AC1277" s="2">
        <v>473784</v>
      </c>
    </row>
    <row r="1278" spans="1:29" ht="51.75" x14ac:dyDescent="0.25">
      <c r="A1278" s="2" t="s">
        <v>29</v>
      </c>
      <c r="B1278" s="2" t="s">
        <v>42</v>
      </c>
      <c r="C1278" s="2" t="s">
        <v>43</v>
      </c>
      <c r="D1278" s="2" t="s">
        <v>32</v>
      </c>
      <c r="E1278" s="2" t="s">
        <v>2795</v>
      </c>
      <c r="F1278" s="2" t="s">
        <v>41</v>
      </c>
      <c r="G1278" s="2">
        <v>1000</v>
      </c>
      <c r="H1278" s="2">
        <v>1</v>
      </c>
      <c r="I1278" s="3">
        <v>46202</v>
      </c>
      <c r="J1278" s="4"/>
      <c r="K1278" s="2">
        <v>4784160</v>
      </c>
      <c r="L1278" s="2">
        <v>26000</v>
      </c>
      <c r="M1278" s="2" t="s">
        <v>2797</v>
      </c>
      <c r="N1278" s="5">
        <v>46202</v>
      </c>
      <c r="O1278" s="2">
        <v>111</v>
      </c>
      <c r="P1278" s="2" t="s">
        <v>36</v>
      </c>
      <c r="Q1278" s="2" t="s">
        <v>577</v>
      </c>
      <c r="R1278" s="3">
        <v>46202</v>
      </c>
      <c r="S1278" s="2" t="s">
        <v>38</v>
      </c>
      <c r="T1278" s="2" t="s">
        <v>52</v>
      </c>
      <c r="U1278" s="2">
        <v>0</v>
      </c>
      <c r="V1278" s="2" t="s">
        <v>278</v>
      </c>
      <c r="W1278" s="2" t="s">
        <v>455</v>
      </c>
      <c r="X1278" s="2">
        <v>2026</v>
      </c>
      <c r="Y1278" s="2" t="s">
        <v>40</v>
      </c>
      <c r="Z1278" s="4"/>
      <c r="AA1278" s="3">
        <v>46202</v>
      </c>
      <c r="AB1278" s="2" t="s">
        <v>2797</v>
      </c>
      <c r="AC1278" s="2">
        <v>473784</v>
      </c>
    </row>
    <row r="1279" spans="1:29" ht="77.25" x14ac:dyDescent="0.25">
      <c r="A1279" s="2" t="s">
        <v>29</v>
      </c>
      <c r="B1279" s="2" t="s">
        <v>42</v>
      </c>
      <c r="C1279" s="2" t="s">
        <v>43</v>
      </c>
      <c r="D1279" s="2" t="s">
        <v>32</v>
      </c>
      <c r="E1279" s="2" t="s">
        <v>2798</v>
      </c>
      <c r="F1279" s="2" t="s">
        <v>2799</v>
      </c>
      <c r="G1279" s="2">
        <v>1035000</v>
      </c>
      <c r="H1279" s="2">
        <v>1</v>
      </c>
      <c r="I1279" s="3">
        <v>46209</v>
      </c>
      <c r="J1279" s="4"/>
      <c r="K1279" s="2">
        <v>4782524</v>
      </c>
      <c r="L1279" s="2">
        <v>10000</v>
      </c>
      <c r="M1279" s="2" t="s">
        <v>2362</v>
      </c>
      <c r="N1279" s="5">
        <v>46202</v>
      </c>
      <c r="O1279" s="2" t="s">
        <v>2800</v>
      </c>
      <c r="P1279" s="2" t="s">
        <v>36</v>
      </c>
      <c r="Q1279" s="2" t="s">
        <v>88</v>
      </c>
      <c r="R1279" s="3">
        <v>46202</v>
      </c>
      <c r="S1279" s="2" t="s">
        <v>51</v>
      </c>
      <c r="T1279" s="2" t="s">
        <v>1042</v>
      </c>
      <c r="U1279" s="2" t="s">
        <v>2801</v>
      </c>
      <c r="V1279" s="2">
        <v>0</v>
      </c>
      <c r="W1279" s="2" t="s">
        <v>918</v>
      </c>
      <c r="X1279" s="2">
        <v>2026</v>
      </c>
      <c r="Y1279" s="2" t="s">
        <v>40</v>
      </c>
      <c r="Z1279" s="4"/>
      <c r="AA1279" s="3">
        <v>46202</v>
      </c>
      <c r="AB1279" s="2" t="s">
        <v>2362</v>
      </c>
      <c r="AC1279" s="2">
        <v>473772</v>
      </c>
    </row>
    <row r="1280" spans="1:29" ht="77.25" x14ac:dyDescent="0.25">
      <c r="A1280" s="2" t="s">
        <v>29</v>
      </c>
      <c r="B1280" s="2" t="s">
        <v>42</v>
      </c>
      <c r="C1280" s="2" t="s">
        <v>43</v>
      </c>
      <c r="D1280" s="2" t="s">
        <v>32</v>
      </c>
      <c r="E1280" s="2" t="s">
        <v>2798</v>
      </c>
      <c r="F1280" s="2" t="s">
        <v>41</v>
      </c>
      <c r="G1280" s="2">
        <v>1000</v>
      </c>
      <c r="H1280" s="2">
        <v>1</v>
      </c>
      <c r="I1280" s="3">
        <v>46209</v>
      </c>
      <c r="J1280" s="4"/>
      <c r="K1280" s="2">
        <v>4782524</v>
      </c>
      <c r="L1280" s="2">
        <v>10000</v>
      </c>
      <c r="M1280" s="2" t="s">
        <v>2362</v>
      </c>
      <c r="N1280" s="5">
        <v>46202</v>
      </c>
      <c r="O1280" s="2" t="s">
        <v>2800</v>
      </c>
      <c r="P1280" s="2" t="s">
        <v>36</v>
      </c>
      <c r="Q1280" s="2" t="s">
        <v>88</v>
      </c>
      <c r="R1280" s="3">
        <v>46202</v>
      </c>
      <c r="S1280" s="2" t="s">
        <v>51</v>
      </c>
      <c r="T1280" s="2" t="s">
        <v>1042</v>
      </c>
      <c r="U1280" s="2" t="s">
        <v>2801</v>
      </c>
      <c r="V1280" s="2">
        <v>0</v>
      </c>
      <c r="W1280" s="2" t="s">
        <v>918</v>
      </c>
      <c r="X1280" s="2">
        <v>2026</v>
      </c>
      <c r="Y1280" s="2" t="s">
        <v>40</v>
      </c>
      <c r="Z1280" s="4"/>
      <c r="AA1280" s="3">
        <v>46202</v>
      </c>
      <c r="AB1280" s="2" t="s">
        <v>2362</v>
      </c>
      <c r="AC1280" s="2">
        <v>473772</v>
      </c>
    </row>
    <row r="1281" spans="1:29" ht="102.75" x14ac:dyDescent="0.25">
      <c r="A1281" s="2" t="s">
        <v>29</v>
      </c>
      <c r="B1281" s="2" t="s">
        <v>42</v>
      </c>
      <c r="C1281" s="2" t="s">
        <v>43</v>
      </c>
      <c r="D1281" s="2" t="s">
        <v>32</v>
      </c>
      <c r="E1281" s="2" t="s">
        <v>2802</v>
      </c>
      <c r="F1281" s="2" t="s">
        <v>2803</v>
      </c>
      <c r="G1281" s="2">
        <v>3805000</v>
      </c>
      <c r="H1281" s="2">
        <v>1</v>
      </c>
      <c r="I1281" s="3">
        <v>46202</v>
      </c>
      <c r="J1281" s="4"/>
      <c r="K1281" s="2">
        <v>4783847</v>
      </c>
      <c r="L1281" s="2">
        <v>20000</v>
      </c>
      <c r="M1281" s="2" t="s">
        <v>35</v>
      </c>
      <c r="N1281" s="5">
        <v>46202</v>
      </c>
      <c r="O1281" s="2" t="s">
        <v>2804</v>
      </c>
      <c r="P1281" s="2" t="s">
        <v>36</v>
      </c>
      <c r="Q1281" s="2" t="s">
        <v>2805</v>
      </c>
      <c r="R1281" s="3">
        <v>46202</v>
      </c>
      <c r="S1281" s="2" t="s">
        <v>38</v>
      </c>
      <c r="T1281" s="2" t="s">
        <v>2806</v>
      </c>
      <c r="U1281" s="2">
        <v>0</v>
      </c>
      <c r="V1281" s="2" t="s">
        <v>2807</v>
      </c>
      <c r="W1281" s="2" t="s">
        <v>2808</v>
      </c>
      <c r="X1281" s="2">
        <v>2025</v>
      </c>
      <c r="Y1281" s="2" t="s">
        <v>40</v>
      </c>
      <c r="Z1281" s="4"/>
      <c r="AA1281" s="3">
        <v>46202</v>
      </c>
      <c r="AB1281" s="2" t="s">
        <v>35</v>
      </c>
      <c r="AC1281" s="2">
        <v>473758</v>
      </c>
    </row>
    <row r="1282" spans="1:29" ht="102.75" x14ac:dyDescent="0.25">
      <c r="A1282" s="2" t="s">
        <v>29</v>
      </c>
      <c r="B1282" s="2" t="s">
        <v>42</v>
      </c>
      <c r="C1282" s="2" t="s">
        <v>43</v>
      </c>
      <c r="D1282" s="2" t="s">
        <v>32</v>
      </c>
      <c r="E1282" s="2" t="s">
        <v>2802</v>
      </c>
      <c r="F1282" s="2" t="s">
        <v>41</v>
      </c>
      <c r="G1282" s="2">
        <v>1000</v>
      </c>
      <c r="H1282" s="2">
        <v>1</v>
      </c>
      <c r="I1282" s="3">
        <v>46202</v>
      </c>
      <c r="J1282" s="4"/>
      <c r="K1282" s="2">
        <v>4783847</v>
      </c>
      <c r="L1282" s="2">
        <v>20000</v>
      </c>
      <c r="M1282" s="2" t="s">
        <v>35</v>
      </c>
      <c r="N1282" s="5">
        <v>46202</v>
      </c>
      <c r="O1282" s="2" t="s">
        <v>2804</v>
      </c>
      <c r="P1282" s="2" t="s">
        <v>36</v>
      </c>
      <c r="Q1282" s="2" t="s">
        <v>2805</v>
      </c>
      <c r="R1282" s="3">
        <v>46202</v>
      </c>
      <c r="S1282" s="2" t="s">
        <v>38</v>
      </c>
      <c r="T1282" s="2" t="s">
        <v>2806</v>
      </c>
      <c r="U1282" s="2">
        <v>0</v>
      </c>
      <c r="V1282" s="2" t="s">
        <v>2807</v>
      </c>
      <c r="W1282" s="2" t="s">
        <v>2808</v>
      </c>
      <c r="X1282" s="2">
        <v>2025</v>
      </c>
      <c r="Y1282" s="2" t="s">
        <v>40</v>
      </c>
      <c r="Z1282" s="4"/>
      <c r="AA1282" s="3">
        <v>46202</v>
      </c>
      <c r="AB1282" s="2" t="s">
        <v>35</v>
      </c>
      <c r="AC1282" s="2">
        <v>473758</v>
      </c>
    </row>
    <row r="1283" spans="1:29" ht="64.5" x14ac:dyDescent="0.25">
      <c r="A1283" s="2" t="s">
        <v>29</v>
      </c>
      <c r="B1283" s="2" t="s">
        <v>42</v>
      </c>
      <c r="C1283" s="2" t="s">
        <v>43</v>
      </c>
      <c r="D1283" s="2" t="s">
        <v>32</v>
      </c>
      <c r="E1283" s="2" t="s">
        <v>2809</v>
      </c>
      <c r="F1283" s="2" t="s">
        <v>2810</v>
      </c>
      <c r="G1283" s="2">
        <v>1970000</v>
      </c>
      <c r="H1283" s="2">
        <v>1</v>
      </c>
      <c r="I1283" s="3">
        <v>46203</v>
      </c>
      <c r="J1283" s="4"/>
      <c r="K1283" s="2">
        <v>4783947</v>
      </c>
      <c r="L1283" s="2">
        <v>39400</v>
      </c>
      <c r="M1283" s="2" t="s">
        <v>77</v>
      </c>
      <c r="N1283" s="5">
        <v>46202</v>
      </c>
      <c r="O1283" s="2" t="s">
        <v>2811</v>
      </c>
      <c r="P1283" s="2" t="s">
        <v>36</v>
      </c>
      <c r="Q1283" s="2" t="s">
        <v>61</v>
      </c>
      <c r="R1283" s="3">
        <v>46202</v>
      </c>
      <c r="S1283" s="2" t="s">
        <v>38</v>
      </c>
      <c r="T1283" s="2" t="s">
        <v>63</v>
      </c>
      <c r="U1283" s="2">
        <v>0</v>
      </c>
      <c r="V1283" s="2">
        <v>0</v>
      </c>
      <c r="W1283" s="2" t="s">
        <v>64</v>
      </c>
      <c r="X1283" s="2">
        <v>2026</v>
      </c>
      <c r="Y1283" s="2" t="s">
        <v>40</v>
      </c>
      <c r="Z1283" s="4"/>
      <c r="AA1283" s="3">
        <v>46202</v>
      </c>
      <c r="AB1283" s="2" t="s">
        <v>77</v>
      </c>
      <c r="AC1283" s="2">
        <v>473750</v>
      </c>
    </row>
    <row r="1284" spans="1:29" ht="39" x14ac:dyDescent="0.25">
      <c r="A1284" s="2" t="s">
        <v>29</v>
      </c>
      <c r="B1284" s="2" t="s">
        <v>42</v>
      </c>
      <c r="C1284" s="2" t="s">
        <v>43</v>
      </c>
      <c r="D1284" s="2" t="s">
        <v>32</v>
      </c>
      <c r="E1284" s="2" t="s">
        <v>2809</v>
      </c>
      <c r="F1284" s="2" t="s">
        <v>41</v>
      </c>
      <c r="G1284" s="2">
        <v>1000</v>
      </c>
      <c r="H1284" s="2">
        <v>1</v>
      </c>
      <c r="I1284" s="3">
        <v>46203</v>
      </c>
      <c r="J1284" s="4"/>
      <c r="K1284" s="2">
        <v>4783947</v>
      </c>
      <c r="L1284" s="2">
        <v>39400</v>
      </c>
      <c r="M1284" s="2" t="s">
        <v>77</v>
      </c>
      <c r="N1284" s="5">
        <v>46202</v>
      </c>
      <c r="O1284" s="2" t="s">
        <v>2811</v>
      </c>
      <c r="P1284" s="2" t="s">
        <v>36</v>
      </c>
      <c r="Q1284" s="2" t="s">
        <v>61</v>
      </c>
      <c r="R1284" s="3">
        <v>46202</v>
      </c>
      <c r="S1284" s="2" t="s">
        <v>38</v>
      </c>
      <c r="T1284" s="2" t="s">
        <v>63</v>
      </c>
      <c r="U1284" s="2">
        <v>0</v>
      </c>
      <c r="V1284" s="2">
        <v>0</v>
      </c>
      <c r="W1284" s="2" t="s">
        <v>64</v>
      </c>
      <c r="X1284" s="2">
        <v>2026</v>
      </c>
      <c r="Y1284" s="2" t="s">
        <v>40</v>
      </c>
      <c r="Z1284" s="4"/>
      <c r="AA1284" s="3">
        <v>46202</v>
      </c>
      <c r="AB1284" s="2" t="s">
        <v>77</v>
      </c>
      <c r="AC1284" s="2">
        <v>473750</v>
      </c>
    </row>
    <row r="1285" spans="1:29" ht="64.5" x14ac:dyDescent="0.25">
      <c r="A1285" s="2" t="s">
        <v>29</v>
      </c>
      <c r="B1285" s="2" t="s">
        <v>42</v>
      </c>
      <c r="C1285" s="2" t="s">
        <v>43</v>
      </c>
      <c r="D1285" s="2" t="s">
        <v>32</v>
      </c>
      <c r="E1285" s="2" t="s">
        <v>2812</v>
      </c>
      <c r="F1285" s="2" t="s">
        <v>2813</v>
      </c>
      <c r="G1285" s="2">
        <v>1970000</v>
      </c>
      <c r="H1285" s="2">
        <v>1</v>
      </c>
      <c r="I1285" s="3">
        <v>46202</v>
      </c>
      <c r="J1285" s="4"/>
      <c r="K1285" s="2">
        <v>4783913</v>
      </c>
      <c r="L1285" s="2">
        <v>39400</v>
      </c>
      <c r="M1285" s="2" t="s">
        <v>172</v>
      </c>
      <c r="N1285" s="5">
        <v>46200</v>
      </c>
      <c r="O1285" s="2" t="s">
        <v>2814</v>
      </c>
      <c r="P1285" s="2" t="s">
        <v>36</v>
      </c>
      <c r="Q1285" s="2" t="s">
        <v>61</v>
      </c>
      <c r="R1285" s="3">
        <v>46203</v>
      </c>
      <c r="S1285" s="2" t="s">
        <v>174</v>
      </c>
      <c r="T1285" s="2" t="s">
        <v>63</v>
      </c>
      <c r="U1285" s="2">
        <v>0</v>
      </c>
      <c r="V1285" s="2">
        <v>0</v>
      </c>
      <c r="W1285" s="2" t="s">
        <v>64</v>
      </c>
      <c r="X1285" s="2">
        <v>2026</v>
      </c>
      <c r="Y1285" s="2" t="s">
        <v>40</v>
      </c>
      <c r="Z1285" s="4"/>
      <c r="AA1285" s="3">
        <v>46202</v>
      </c>
      <c r="AB1285" s="2" t="s">
        <v>172</v>
      </c>
      <c r="AC1285" s="2">
        <v>473742</v>
      </c>
    </row>
    <row r="1286" spans="1:29" ht="39" x14ac:dyDescent="0.25">
      <c r="A1286" s="2" t="s">
        <v>29</v>
      </c>
      <c r="B1286" s="2" t="s">
        <v>42</v>
      </c>
      <c r="C1286" s="2" t="s">
        <v>43</v>
      </c>
      <c r="D1286" s="2" t="s">
        <v>32</v>
      </c>
      <c r="E1286" s="2" t="s">
        <v>2812</v>
      </c>
      <c r="F1286" s="2" t="s">
        <v>41</v>
      </c>
      <c r="G1286" s="2">
        <v>1000</v>
      </c>
      <c r="H1286" s="2">
        <v>1</v>
      </c>
      <c r="I1286" s="3">
        <v>46202</v>
      </c>
      <c r="J1286" s="4"/>
      <c r="K1286" s="2">
        <v>4783913</v>
      </c>
      <c r="L1286" s="2">
        <v>39400</v>
      </c>
      <c r="M1286" s="2" t="s">
        <v>172</v>
      </c>
      <c r="N1286" s="5">
        <v>46200</v>
      </c>
      <c r="O1286" s="2" t="s">
        <v>2814</v>
      </c>
      <c r="P1286" s="2" t="s">
        <v>36</v>
      </c>
      <c r="Q1286" s="2" t="s">
        <v>61</v>
      </c>
      <c r="R1286" s="3">
        <v>46203</v>
      </c>
      <c r="S1286" s="2" t="s">
        <v>174</v>
      </c>
      <c r="T1286" s="2" t="s">
        <v>63</v>
      </c>
      <c r="U1286" s="2">
        <v>0</v>
      </c>
      <c r="V1286" s="2">
        <v>0</v>
      </c>
      <c r="W1286" s="2" t="s">
        <v>64</v>
      </c>
      <c r="X1286" s="2">
        <v>2026</v>
      </c>
      <c r="Y1286" s="2" t="s">
        <v>40</v>
      </c>
      <c r="Z1286" s="4"/>
      <c r="AA1286" s="3">
        <v>46202</v>
      </c>
      <c r="AB1286" s="2" t="s">
        <v>172</v>
      </c>
      <c r="AC1286" s="2">
        <v>473742</v>
      </c>
    </row>
    <row r="1287" spans="1:29" ht="64.5" x14ac:dyDescent="0.25">
      <c r="A1287" s="2" t="s">
        <v>29</v>
      </c>
      <c r="B1287" s="2" t="s">
        <v>42</v>
      </c>
      <c r="C1287" s="2" t="s">
        <v>43</v>
      </c>
      <c r="D1287" s="2" t="s">
        <v>32</v>
      </c>
      <c r="E1287" s="2" t="s">
        <v>2815</v>
      </c>
      <c r="F1287" s="2" t="s">
        <v>2816</v>
      </c>
      <c r="G1287" s="2">
        <v>2900000</v>
      </c>
      <c r="H1287" s="2">
        <v>1</v>
      </c>
      <c r="I1287" s="3">
        <v>46206</v>
      </c>
      <c r="J1287" s="4"/>
      <c r="K1287" s="2">
        <v>4783785</v>
      </c>
      <c r="L1287" s="2">
        <v>30000</v>
      </c>
      <c r="M1287" s="2" t="s">
        <v>235</v>
      </c>
      <c r="N1287" s="5">
        <v>46200</v>
      </c>
      <c r="O1287" s="2" t="s">
        <v>2817</v>
      </c>
      <c r="P1287" s="2" t="s">
        <v>36</v>
      </c>
      <c r="Q1287" s="2" t="s">
        <v>960</v>
      </c>
      <c r="R1287" s="3">
        <v>46200</v>
      </c>
      <c r="S1287" s="2" t="s">
        <v>38</v>
      </c>
      <c r="T1287" s="2" t="s">
        <v>2764</v>
      </c>
      <c r="U1287" s="2" t="s">
        <v>2818</v>
      </c>
      <c r="V1287" s="2" t="s">
        <v>1748</v>
      </c>
      <c r="W1287" s="2" t="s">
        <v>2819</v>
      </c>
      <c r="X1287" s="2">
        <v>2026</v>
      </c>
      <c r="Y1287" s="2" t="s">
        <v>40</v>
      </c>
      <c r="Z1287" s="4"/>
      <c r="AA1287" s="3">
        <v>46202</v>
      </c>
      <c r="AB1287" s="2" t="s">
        <v>235</v>
      </c>
      <c r="AC1287" s="2">
        <v>473718</v>
      </c>
    </row>
    <row r="1288" spans="1:29" ht="39" x14ac:dyDescent="0.25">
      <c r="A1288" s="2" t="s">
        <v>29</v>
      </c>
      <c r="B1288" s="2" t="s">
        <v>42</v>
      </c>
      <c r="C1288" s="2" t="s">
        <v>43</v>
      </c>
      <c r="D1288" s="2" t="s">
        <v>32</v>
      </c>
      <c r="E1288" s="2" t="s">
        <v>2815</v>
      </c>
      <c r="F1288" s="2" t="s">
        <v>41</v>
      </c>
      <c r="G1288" s="2">
        <v>1000</v>
      </c>
      <c r="H1288" s="2">
        <v>1</v>
      </c>
      <c r="I1288" s="3">
        <v>46206</v>
      </c>
      <c r="J1288" s="4"/>
      <c r="K1288" s="2">
        <v>4783785</v>
      </c>
      <c r="L1288" s="2">
        <v>30000</v>
      </c>
      <c r="M1288" s="2" t="s">
        <v>235</v>
      </c>
      <c r="N1288" s="5">
        <v>46200</v>
      </c>
      <c r="O1288" s="2" t="s">
        <v>2817</v>
      </c>
      <c r="P1288" s="2" t="s">
        <v>36</v>
      </c>
      <c r="Q1288" s="2" t="s">
        <v>960</v>
      </c>
      <c r="R1288" s="3">
        <v>46200</v>
      </c>
      <c r="S1288" s="2" t="s">
        <v>38</v>
      </c>
      <c r="T1288" s="2" t="s">
        <v>2764</v>
      </c>
      <c r="U1288" s="2" t="s">
        <v>2818</v>
      </c>
      <c r="V1288" s="2" t="s">
        <v>1748</v>
      </c>
      <c r="W1288" s="2" t="s">
        <v>2819</v>
      </c>
      <c r="X1288" s="2">
        <v>2026</v>
      </c>
      <c r="Y1288" s="2" t="s">
        <v>40</v>
      </c>
      <c r="Z1288" s="4"/>
      <c r="AA1288" s="3">
        <v>46202</v>
      </c>
      <c r="AB1288" s="2" t="s">
        <v>235</v>
      </c>
      <c r="AC1288" s="2">
        <v>473718</v>
      </c>
    </row>
    <row r="1289" spans="1:29" ht="64.5" x14ac:dyDescent="0.25">
      <c r="A1289" s="2" t="s">
        <v>29</v>
      </c>
      <c r="B1289" s="2" t="s">
        <v>42</v>
      </c>
      <c r="C1289" s="2" t="s">
        <v>43</v>
      </c>
      <c r="D1289" s="2" t="s">
        <v>32</v>
      </c>
      <c r="E1289" s="2" t="s">
        <v>2820</v>
      </c>
      <c r="F1289" s="2" t="s">
        <v>2821</v>
      </c>
      <c r="G1289" s="2">
        <v>1970000</v>
      </c>
      <c r="H1289" s="2">
        <v>1</v>
      </c>
      <c r="I1289" s="3">
        <v>46203</v>
      </c>
      <c r="J1289" s="4"/>
      <c r="K1289" s="2">
        <v>4783741</v>
      </c>
      <c r="L1289" s="2">
        <v>39400</v>
      </c>
      <c r="M1289" s="2" t="s">
        <v>77</v>
      </c>
      <c r="N1289" s="5">
        <v>46202</v>
      </c>
      <c r="O1289" s="2" t="s">
        <v>2822</v>
      </c>
      <c r="P1289" s="2" t="s">
        <v>36</v>
      </c>
      <c r="Q1289" s="2" t="s">
        <v>61</v>
      </c>
      <c r="R1289" s="3">
        <v>46202</v>
      </c>
      <c r="S1289" s="2" t="s">
        <v>38</v>
      </c>
      <c r="T1289" s="2" t="s">
        <v>63</v>
      </c>
      <c r="U1289" s="2">
        <v>0</v>
      </c>
      <c r="V1289" s="2">
        <v>0</v>
      </c>
      <c r="W1289" s="2" t="s">
        <v>64</v>
      </c>
      <c r="X1289" s="2">
        <v>2026</v>
      </c>
      <c r="Y1289" s="2" t="s">
        <v>40</v>
      </c>
      <c r="Z1289" s="4"/>
      <c r="AA1289" s="3">
        <v>46202</v>
      </c>
      <c r="AB1289" s="2" t="s">
        <v>77</v>
      </c>
      <c r="AC1289" s="2">
        <v>473714</v>
      </c>
    </row>
    <row r="1290" spans="1:29" ht="39" x14ac:dyDescent="0.25">
      <c r="A1290" s="2" t="s">
        <v>29</v>
      </c>
      <c r="B1290" s="2" t="s">
        <v>42</v>
      </c>
      <c r="C1290" s="2" t="s">
        <v>43</v>
      </c>
      <c r="D1290" s="2" t="s">
        <v>32</v>
      </c>
      <c r="E1290" s="2" t="s">
        <v>2820</v>
      </c>
      <c r="F1290" s="2" t="s">
        <v>41</v>
      </c>
      <c r="G1290" s="2">
        <v>1000</v>
      </c>
      <c r="H1290" s="2">
        <v>1</v>
      </c>
      <c r="I1290" s="3">
        <v>46203</v>
      </c>
      <c r="J1290" s="4"/>
      <c r="K1290" s="2">
        <v>4783741</v>
      </c>
      <c r="L1290" s="2">
        <v>39400</v>
      </c>
      <c r="M1290" s="2" t="s">
        <v>77</v>
      </c>
      <c r="N1290" s="5">
        <v>46202</v>
      </c>
      <c r="O1290" s="2" t="s">
        <v>2822</v>
      </c>
      <c r="P1290" s="2" t="s">
        <v>36</v>
      </c>
      <c r="Q1290" s="2" t="s">
        <v>61</v>
      </c>
      <c r="R1290" s="3">
        <v>46202</v>
      </c>
      <c r="S1290" s="2" t="s">
        <v>38</v>
      </c>
      <c r="T1290" s="2" t="s">
        <v>63</v>
      </c>
      <c r="U1290" s="2">
        <v>0</v>
      </c>
      <c r="V1290" s="2">
        <v>0</v>
      </c>
      <c r="W1290" s="2" t="s">
        <v>64</v>
      </c>
      <c r="X1290" s="2">
        <v>2026</v>
      </c>
      <c r="Y1290" s="2" t="s">
        <v>40</v>
      </c>
      <c r="Z1290" s="4"/>
      <c r="AA1290" s="3">
        <v>46202</v>
      </c>
      <c r="AB1290" s="2" t="s">
        <v>77</v>
      </c>
      <c r="AC1290" s="2">
        <v>473714</v>
      </c>
    </row>
    <row r="1291" spans="1:29" ht="64.5" x14ac:dyDescent="0.25">
      <c r="A1291" s="2" t="s">
        <v>29</v>
      </c>
      <c r="B1291" s="2" t="s">
        <v>42</v>
      </c>
      <c r="C1291" s="2" t="s">
        <v>43</v>
      </c>
      <c r="D1291" s="2" t="s">
        <v>32</v>
      </c>
      <c r="E1291" s="2" t="s">
        <v>2823</v>
      </c>
      <c r="F1291" s="2" t="s">
        <v>2824</v>
      </c>
      <c r="G1291" s="2">
        <v>1970000</v>
      </c>
      <c r="H1291" s="2">
        <v>1</v>
      </c>
      <c r="I1291" s="3">
        <v>46203</v>
      </c>
      <c r="J1291" s="4"/>
      <c r="K1291" s="2">
        <v>4783703</v>
      </c>
      <c r="L1291" s="2">
        <v>39400</v>
      </c>
      <c r="M1291" s="2" t="s">
        <v>897</v>
      </c>
      <c r="N1291" s="5">
        <v>46202</v>
      </c>
      <c r="O1291" s="2" t="s">
        <v>2825</v>
      </c>
      <c r="P1291" s="2" t="s">
        <v>36</v>
      </c>
      <c r="Q1291" s="2" t="s">
        <v>61</v>
      </c>
      <c r="R1291" s="3">
        <v>46202</v>
      </c>
      <c r="S1291" s="2" t="s">
        <v>145</v>
      </c>
      <c r="T1291" s="2" t="s">
        <v>63</v>
      </c>
      <c r="U1291" s="2">
        <v>0</v>
      </c>
      <c r="V1291" s="2">
        <v>0</v>
      </c>
      <c r="W1291" s="2" t="s">
        <v>64</v>
      </c>
      <c r="X1291" s="2">
        <v>2026</v>
      </c>
      <c r="Y1291" s="2" t="s">
        <v>40</v>
      </c>
      <c r="Z1291" s="4"/>
      <c r="AA1291" s="3">
        <v>46202</v>
      </c>
      <c r="AB1291" s="2" t="s">
        <v>897</v>
      </c>
      <c r="AC1291" s="2">
        <v>473698</v>
      </c>
    </row>
    <row r="1292" spans="1:29" ht="39" x14ac:dyDescent="0.25">
      <c r="A1292" s="2" t="s">
        <v>29</v>
      </c>
      <c r="B1292" s="2" t="s">
        <v>42</v>
      </c>
      <c r="C1292" s="2" t="s">
        <v>43</v>
      </c>
      <c r="D1292" s="2" t="s">
        <v>32</v>
      </c>
      <c r="E1292" s="2" t="s">
        <v>2823</v>
      </c>
      <c r="F1292" s="2" t="s">
        <v>41</v>
      </c>
      <c r="G1292" s="2">
        <v>1000</v>
      </c>
      <c r="H1292" s="2">
        <v>1</v>
      </c>
      <c r="I1292" s="3">
        <v>46203</v>
      </c>
      <c r="J1292" s="4"/>
      <c r="K1292" s="2">
        <v>4783703</v>
      </c>
      <c r="L1292" s="2">
        <v>39400</v>
      </c>
      <c r="M1292" s="2" t="s">
        <v>897</v>
      </c>
      <c r="N1292" s="5">
        <v>46202</v>
      </c>
      <c r="O1292" s="2" t="s">
        <v>2825</v>
      </c>
      <c r="P1292" s="2" t="s">
        <v>36</v>
      </c>
      <c r="Q1292" s="2" t="s">
        <v>61</v>
      </c>
      <c r="R1292" s="3">
        <v>46202</v>
      </c>
      <c r="S1292" s="2" t="s">
        <v>145</v>
      </c>
      <c r="T1292" s="2" t="s">
        <v>63</v>
      </c>
      <c r="U1292" s="2">
        <v>0</v>
      </c>
      <c r="V1292" s="2">
        <v>0</v>
      </c>
      <c r="W1292" s="2" t="s">
        <v>64</v>
      </c>
      <c r="X1292" s="2">
        <v>2026</v>
      </c>
      <c r="Y1292" s="2" t="s">
        <v>40</v>
      </c>
      <c r="Z1292" s="4"/>
      <c r="AA1292" s="3">
        <v>46202</v>
      </c>
      <c r="AB1292" s="2" t="s">
        <v>897</v>
      </c>
      <c r="AC1292" s="2">
        <v>473698</v>
      </c>
    </row>
    <row r="1293" spans="1:29" ht="77.25" x14ac:dyDescent="0.25">
      <c r="A1293" s="2" t="s">
        <v>29</v>
      </c>
      <c r="B1293" s="2" t="s">
        <v>42</v>
      </c>
      <c r="C1293" s="2" t="s">
        <v>43</v>
      </c>
      <c r="D1293" s="2" t="s">
        <v>636</v>
      </c>
      <c r="E1293" s="2" t="s">
        <v>2826</v>
      </c>
      <c r="F1293" s="2" t="s">
        <v>56</v>
      </c>
      <c r="G1293" s="2">
        <v>761200</v>
      </c>
      <c r="H1293" s="2">
        <v>1</v>
      </c>
      <c r="I1293" s="3">
        <v>46203</v>
      </c>
      <c r="J1293" s="4"/>
      <c r="K1293" s="2">
        <v>852992</v>
      </c>
      <c r="L1293" s="2">
        <v>16020</v>
      </c>
      <c r="M1293" s="2" t="s">
        <v>114</v>
      </c>
      <c r="N1293" s="5">
        <v>46203</v>
      </c>
      <c r="O1293" s="2" t="s">
        <v>2827</v>
      </c>
      <c r="P1293" s="2" t="s">
        <v>370</v>
      </c>
      <c r="Q1293" s="2">
        <v>0</v>
      </c>
      <c r="R1293" s="3">
        <v>46203</v>
      </c>
      <c r="S1293" s="2" t="s">
        <v>110</v>
      </c>
      <c r="T1293" s="2" t="s">
        <v>2828</v>
      </c>
      <c r="U1293" s="2" t="s">
        <v>2829</v>
      </c>
      <c r="V1293" s="2">
        <v>0</v>
      </c>
      <c r="W1293" s="2" t="s">
        <v>2605</v>
      </c>
      <c r="X1293" s="2">
        <v>2026</v>
      </c>
      <c r="Y1293" s="2" t="s">
        <v>65</v>
      </c>
      <c r="Z1293" s="4"/>
      <c r="AA1293" s="3">
        <v>46202</v>
      </c>
      <c r="AB1293" s="2" t="s">
        <v>114</v>
      </c>
      <c r="AC1293" s="2">
        <v>473640</v>
      </c>
    </row>
    <row r="1294" spans="1:29" ht="77.25" x14ac:dyDescent="0.25">
      <c r="A1294" s="2" t="s">
        <v>29</v>
      </c>
      <c r="B1294" s="2" t="s">
        <v>42</v>
      </c>
      <c r="C1294" s="2" t="s">
        <v>43</v>
      </c>
      <c r="D1294" s="2" t="s">
        <v>636</v>
      </c>
      <c r="E1294" s="2" t="s">
        <v>2826</v>
      </c>
      <c r="F1294" s="2" t="s">
        <v>2830</v>
      </c>
      <c r="G1294" s="2">
        <v>1068000</v>
      </c>
      <c r="H1294" s="2">
        <v>1</v>
      </c>
      <c r="I1294" s="3">
        <v>46203</v>
      </c>
      <c r="J1294" s="4"/>
      <c r="K1294" s="2">
        <v>852992</v>
      </c>
      <c r="L1294" s="2">
        <v>16020</v>
      </c>
      <c r="M1294" s="2" t="s">
        <v>114</v>
      </c>
      <c r="N1294" s="5">
        <v>46203</v>
      </c>
      <c r="O1294" s="2" t="s">
        <v>2827</v>
      </c>
      <c r="P1294" s="2" t="s">
        <v>370</v>
      </c>
      <c r="Q1294" s="2">
        <v>0</v>
      </c>
      <c r="R1294" s="3">
        <v>46203</v>
      </c>
      <c r="S1294" s="2" t="s">
        <v>110</v>
      </c>
      <c r="T1294" s="2" t="s">
        <v>2828</v>
      </c>
      <c r="U1294" s="2" t="s">
        <v>2829</v>
      </c>
      <c r="V1294" s="2">
        <v>0</v>
      </c>
      <c r="W1294" s="2" t="s">
        <v>2605</v>
      </c>
      <c r="X1294" s="2">
        <v>2026</v>
      </c>
      <c r="Y1294" s="2" t="s">
        <v>65</v>
      </c>
      <c r="Z1294" s="4"/>
      <c r="AA1294" s="3">
        <v>46202</v>
      </c>
      <c r="AB1294" s="2" t="s">
        <v>114</v>
      </c>
      <c r="AC1294" s="2">
        <v>473640</v>
      </c>
    </row>
    <row r="1295" spans="1:29" ht="77.25" x14ac:dyDescent="0.25">
      <c r="A1295" s="2" t="s">
        <v>29</v>
      </c>
      <c r="B1295" s="2" t="s">
        <v>42</v>
      </c>
      <c r="C1295" s="2" t="s">
        <v>43</v>
      </c>
      <c r="D1295" s="2" t="s">
        <v>636</v>
      </c>
      <c r="E1295" s="2" t="s">
        <v>2826</v>
      </c>
      <c r="F1295" s="2" t="s">
        <v>41</v>
      </c>
      <c r="G1295" s="2">
        <v>5000</v>
      </c>
      <c r="H1295" s="2">
        <v>1</v>
      </c>
      <c r="I1295" s="3">
        <v>46203</v>
      </c>
      <c r="J1295" s="4"/>
      <c r="K1295" s="2">
        <v>852992</v>
      </c>
      <c r="L1295" s="2">
        <v>16020</v>
      </c>
      <c r="M1295" s="2" t="s">
        <v>114</v>
      </c>
      <c r="N1295" s="5">
        <v>46203</v>
      </c>
      <c r="O1295" s="2" t="s">
        <v>2827</v>
      </c>
      <c r="P1295" s="2" t="s">
        <v>370</v>
      </c>
      <c r="Q1295" s="2">
        <v>0</v>
      </c>
      <c r="R1295" s="3">
        <v>46203</v>
      </c>
      <c r="S1295" s="2" t="s">
        <v>110</v>
      </c>
      <c r="T1295" s="2" t="s">
        <v>2828</v>
      </c>
      <c r="U1295" s="2" t="s">
        <v>2829</v>
      </c>
      <c r="V1295" s="2">
        <v>0</v>
      </c>
      <c r="W1295" s="2" t="s">
        <v>2605</v>
      </c>
      <c r="X1295" s="2">
        <v>2026</v>
      </c>
      <c r="Y1295" s="2" t="s">
        <v>65</v>
      </c>
      <c r="Z1295" s="4"/>
      <c r="AA1295" s="3">
        <v>46202</v>
      </c>
      <c r="AB1295" s="2" t="s">
        <v>114</v>
      </c>
      <c r="AC1295" s="2">
        <v>473640</v>
      </c>
    </row>
    <row r="1296" spans="1:29" ht="64.5" x14ac:dyDescent="0.25">
      <c r="A1296" s="2" t="s">
        <v>29</v>
      </c>
      <c r="B1296" s="2" t="s">
        <v>30</v>
      </c>
      <c r="C1296" s="2" t="s">
        <v>31</v>
      </c>
      <c r="D1296" s="2" t="s">
        <v>32</v>
      </c>
      <c r="E1296" s="2" t="s">
        <v>2831</v>
      </c>
      <c r="F1296" s="2" t="s">
        <v>2832</v>
      </c>
      <c r="G1296" s="2">
        <v>2000000</v>
      </c>
      <c r="H1296" s="2">
        <v>1</v>
      </c>
      <c r="I1296" s="3">
        <v>46209</v>
      </c>
      <c r="J1296" s="4"/>
      <c r="K1296" s="2">
        <v>4783219</v>
      </c>
      <c r="L1296" s="2">
        <v>0</v>
      </c>
      <c r="M1296" s="2" t="s">
        <v>47</v>
      </c>
      <c r="N1296" s="4"/>
      <c r="O1296" s="4"/>
      <c r="P1296" s="2" t="s">
        <v>36</v>
      </c>
      <c r="Q1296" s="2" t="s">
        <v>61</v>
      </c>
      <c r="R1296" s="4"/>
      <c r="S1296" s="2" t="s">
        <v>51</v>
      </c>
      <c r="T1296" s="4"/>
      <c r="U1296" s="4"/>
      <c r="V1296" s="4"/>
      <c r="W1296" s="2" t="s">
        <v>765</v>
      </c>
      <c r="X1296" s="2">
        <v>2026</v>
      </c>
      <c r="Y1296" s="2" t="s">
        <v>40</v>
      </c>
      <c r="Z1296" s="4"/>
      <c r="AA1296" s="3">
        <v>46202</v>
      </c>
      <c r="AB1296" s="2" t="s">
        <v>47</v>
      </c>
      <c r="AC1296" s="2">
        <v>473628</v>
      </c>
    </row>
    <row r="1297" spans="1:29" ht="51.75" x14ac:dyDescent="0.25">
      <c r="A1297" s="2" t="s">
        <v>29</v>
      </c>
      <c r="B1297" s="2" t="s">
        <v>30</v>
      </c>
      <c r="C1297" s="2" t="s">
        <v>31</v>
      </c>
      <c r="D1297" s="2" t="s">
        <v>32</v>
      </c>
      <c r="E1297" s="2" t="s">
        <v>2831</v>
      </c>
      <c r="F1297" s="2" t="s">
        <v>41</v>
      </c>
      <c r="G1297" s="2">
        <v>1000</v>
      </c>
      <c r="H1297" s="2">
        <v>1</v>
      </c>
      <c r="I1297" s="3">
        <v>46209</v>
      </c>
      <c r="J1297" s="4"/>
      <c r="K1297" s="2">
        <v>4783219</v>
      </c>
      <c r="L1297" s="2">
        <v>0</v>
      </c>
      <c r="M1297" s="2" t="s">
        <v>47</v>
      </c>
      <c r="N1297" s="4"/>
      <c r="O1297" s="4"/>
      <c r="P1297" s="2" t="s">
        <v>36</v>
      </c>
      <c r="Q1297" s="2" t="s">
        <v>61</v>
      </c>
      <c r="R1297" s="4"/>
      <c r="S1297" s="2" t="s">
        <v>51</v>
      </c>
      <c r="T1297" s="4"/>
      <c r="U1297" s="4"/>
      <c r="V1297" s="4"/>
      <c r="W1297" s="2" t="s">
        <v>765</v>
      </c>
      <c r="X1297" s="2">
        <v>2026</v>
      </c>
      <c r="Y1297" s="2" t="s">
        <v>40</v>
      </c>
      <c r="Z1297" s="4"/>
      <c r="AA1297" s="3">
        <v>46202</v>
      </c>
      <c r="AB1297" s="2" t="s">
        <v>47</v>
      </c>
      <c r="AC1297" s="2">
        <v>473628</v>
      </c>
    </row>
    <row r="1298" spans="1:29" ht="64.5" x14ac:dyDescent="0.25">
      <c r="A1298" s="2" t="s">
        <v>29</v>
      </c>
      <c r="B1298" s="2" t="s">
        <v>42</v>
      </c>
      <c r="C1298" s="2" t="s">
        <v>43</v>
      </c>
      <c r="D1298" s="2" t="s">
        <v>32</v>
      </c>
      <c r="E1298" s="2" t="s">
        <v>2833</v>
      </c>
      <c r="F1298" s="2" t="s">
        <v>2834</v>
      </c>
      <c r="G1298" s="2">
        <v>2360000</v>
      </c>
      <c r="H1298" s="2">
        <v>1</v>
      </c>
      <c r="I1298" s="3">
        <v>46203</v>
      </c>
      <c r="J1298" s="4"/>
      <c r="K1298" s="2">
        <v>420355</v>
      </c>
      <c r="L1298" s="2">
        <v>11800</v>
      </c>
      <c r="M1298" s="2" t="s">
        <v>192</v>
      </c>
      <c r="N1298" s="5">
        <v>46202</v>
      </c>
      <c r="O1298" s="2" t="s">
        <v>2835</v>
      </c>
      <c r="P1298" s="2" t="s">
        <v>36</v>
      </c>
      <c r="Q1298" s="2" t="s">
        <v>2427</v>
      </c>
      <c r="R1298" s="3">
        <v>46203</v>
      </c>
      <c r="S1298" s="2" t="s">
        <v>2836</v>
      </c>
      <c r="T1298" s="2" t="s">
        <v>72</v>
      </c>
      <c r="U1298" s="2">
        <v>0</v>
      </c>
      <c r="V1298" s="2" t="s">
        <v>2837</v>
      </c>
      <c r="W1298" s="2" t="s">
        <v>1840</v>
      </c>
      <c r="X1298" s="2">
        <v>2026</v>
      </c>
      <c r="Y1298" s="2" t="s">
        <v>40</v>
      </c>
      <c r="Z1298" s="4"/>
      <c r="AA1298" s="3">
        <v>46202</v>
      </c>
      <c r="AB1298" s="2" t="s">
        <v>192</v>
      </c>
      <c r="AC1298" s="2">
        <v>473612</v>
      </c>
    </row>
    <row r="1299" spans="1:29" ht="51.75" x14ac:dyDescent="0.25">
      <c r="A1299" s="2" t="s">
        <v>29</v>
      </c>
      <c r="B1299" s="2" t="s">
        <v>42</v>
      </c>
      <c r="C1299" s="2" t="s">
        <v>43</v>
      </c>
      <c r="D1299" s="2" t="s">
        <v>32</v>
      </c>
      <c r="E1299" s="2" t="s">
        <v>2833</v>
      </c>
      <c r="F1299" s="2" t="s">
        <v>41</v>
      </c>
      <c r="G1299" s="2">
        <v>1000</v>
      </c>
      <c r="H1299" s="2">
        <v>1</v>
      </c>
      <c r="I1299" s="3">
        <v>46203</v>
      </c>
      <c r="J1299" s="4"/>
      <c r="K1299" s="2">
        <v>420355</v>
      </c>
      <c r="L1299" s="2">
        <v>11800</v>
      </c>
      <c r="M1299" s="2" t="s">
        <v>192</v>
      </c>
      <c r="N1299" s="5">
        <v>46202</v>
      </c>
      <c r="O1299" s="2" t="s">
        <v>2835</v>
      </c>
      <c r="P1299" s="2" t="s">
        <v>36</v>
      </c>
      <c r="Q1299" s="2" t="s">
        <v>2427</v>
      </c>
      <c r="R1299" s="3">
        <v>46203</v>
      </c>
      <c r="S1299" s="2" t="s">
        <v>2836</v>
      </c>
      <c r="T1299" s="2" t="s">
        <v>72</v>
      </c>
      <c r="U1299" s="2">
        <v>0</v>
      </c>
      <c r="V1299" s="2" t="s">
        <v>2837</v>
      </c>
      <c r="W1299" s="2" t="s">
        <v>1840</v>
      </c>
      <c r="X1299" s="2">
        <v>2026</v>
      </c>
      <c r="Y1299" s="2" t="s">
        <v>40</v>
      </c>
      <c r="Z1299" s="4"/>
      <c r="AA1299" s="3">
        <v>46202</v>
      </c>
      <c r="AB1299" s="2" t="s">
        <v>192</v>
      </c>
      <c r="AC1299" s="2">
        <v>473612</v>
      </c>
    </row>
    <row r="1300" spans="1:29" ht="90" x14ac:dyDescent="0.25">
      <c r="A1300" s="2" t="s">
        <v>29</v>
      </c>
      <c r="B1300" s="2" t="s">
        <v>42</v>
      </c>
      <c r="C1300" s="2" t="s">
        <v>43</v>
      </c>
      <c r="D1300" s="2" t="s">
        <v>643</v>
      </c>
      <c r="E1300" s="2" t="s">
        <v>2838</v>
      </c>
      <c r="F1300" s="2" t="s">
        <v>2839</v>
      </c>
      <c r="G1300" s="2">
        <v>2469000</v>
      </c>
      <c r="H1300" s="2">
        <v>1</v>
      </c>
      <c r="I1300" s="3">
        <v>46202</v>
      </c>
      <c r="J1300" s="4"/>
      <c r="K1300" s="2">
        <v>4748727</v>
      </c>
      <c r="L1300" s="2">
        <v>37035</v>
      </c>
      <c r="M1300" s="2" t="s">
        <v>1827</v>
      </c>
      <c r="N1300" s="5">
        <v>46199</v>
      </c>
      <c r="O1300" s="2">
        <v>542428</v>
      </c>
      <c r="P1300" s="2" t="s">
        <v>136</v>
      </c>
      <c r="Q1300" s="2">
        <v>0</v>
      </c>
      <c r="R1300" s="3">
        <v>46199</v>
      </c>
      <c r="S1300" s="2" t="s">
        <v>38</v>
      </c>
      <c r="T1300" s="2" t="s">
        <v>2840</v>
      </c>
      <c r="U1300" s="2" t="s">
        <v>909</v>
      </c>
      <c r="V1300" s="2" t="s">
        <v>883</v>
      </c>
      <c r="W1300" s="2" t="s">
        <v>2841</v>
      </c>
      <c r="X1300" s="2">
        <v>2026</v>
      </c>
      <c r="Y1300" s="2" t="s">
        <v>55</v>
      </c>
      <c r="Z1300" s="4"/>
      <c r="AA1300" s="4"/>
      <c r="AB1300" s="2" t="s">
        <v>1827</v>
      </c>
      <c r="AC1300" s="2">
        <v>473606</v>
      </c>
    </row>
    <row r="1301" spans="1:29" ht="90" x14ac:dyDescent="0.25">
      <c r="A1301" s="2" t="s">
        <v>29</v>
      </c>
      <c r="B1301" s="2" t="s">
        <v>42</v>
      </c>
      <c r="C1301" s="2" t="s">
        <v>43</v>
      </c>
      <c r="D1301" s="2" t="s">
        <v>32</v>
      </c>
      <c r="E1301" s="2" t="s">
        <v>2842</v>
      </c>
      <c r="F1301" s="2" t="s">
        <v>2843</v>
      </c>
      <c r="G1301" s="2">
        <v>4170000</v>
      </c>
      <c r="H1301" s="2">
        <v>1</v>
      </c>
      <c r="I1301" s="3">
        <v>46203</v>
      </c>
      <c r="J1301" s="4"/>
      <c r="K1301" s="2">
        <v>4783097</v>
      </c>
      <c r="L1301" s="2">
        <v>83400</v>
      </c>
      <c r="M1301" s="2" t="s">
        <v>157</v>
      </c>
      <c r="N1301" s="5">
        <v>46196</v>
      </c>
      <c r="O1301" s="2" t="s">
        <v>2844</v>
      </c>
      <c r="P1301" s="2" t="s">
        <v>36</v>
      </c>
      <c r="Q1301" s="2" t="s">
        <v>1046</v>
      </c>
      <c r="R1301" s="3">
        <v>46196</v>
      </c>
      <c r="S1301" s="2" t="s">
        <v>174</v>
      </c>
      <c r="T1301" s="2" t="s">
        <v>1021</v>
      </c>
      <c r="U1301" s="2">
        <v>0</v>
      </c>
      <c r="V1301" s="2">
        <v>0</v>
      </c>
      <c r="W1301" s="2" t="s">
        <v>2456</v>
      </c>
      <c r="X1301" s="2">
        <v>2026</v>
      </c>
      <c r="Y1301" s="2" t="s">
        <v>40</v>
      </c>
      <c r="Z1301" s="4"/>
      <c r="AA1301" s="3">
        <v>46202</v>
      </c>
      <c r="AB1301" s="2" t="s">
        <v>157</v>
      </c>
      <c r="AC1301" s="2">
        <v>473592</v>
      </c>
    </row>
    <row r="1302" spans="1:29" ht="90" x14ac:dyDescent="0.25">
      <c r="A1302" s="2" t="s">
        <v>29</v>
      </c>
      <c r="B1302" s="2" t="s">
        <v>42</v>
      </c>
      <c r="C1302" s="2" t="s">
        <v>43</v>
      </c>
      <c r="D1302" s="2" t="s">
        <v>32</v>
      </c>
      <c r="E1302" s="2" t="s">
        <v>2842</v>
      </c>
      <c r="F1302" s="2" t="s">
        <v>41</v>
      </c>
      <c r="G1302" s="2">
        <v>1000</v>
      </c>
      <c r="H1302" s="2">
        <v>1</v>
      </c>
      <c r="I1302" s="3">
        <v>46203</v>
      </c>
      <c r="J1302" s="4"/>
      <c r="K1302" s="2">
        <v>4783097</v>
      </c>
      <c r="L1302" s="2">
        <v>83400</v>
      </c>
      <c r="M1302" s="2" t="s">
        <v>157</v>
      </c>
      <c r="N1302" s="5">
        <v>46196</v>
      </c>
      <c r="O1302" s="2" t="s">
        <v>2844</v>
      </c>
      <c r="P1302" s="2" t="s">
        <v>36</v>
      </c>
      <c r="Q1302" s="2" t="s">
        <v>1046</v>
      </c>
      <c r="R1302" s="3">
        <v>46196</v>
      </c>
      <c r="S1302" s="2" t="s">
        <v>174</v>
      </c>
      <c r="T1302" s="2" t="s">
        <v>1021</v>
      </c>
      <c r="U1302" s="2">
        <v>0</v>
      </c>
      <c r="V1302" s="2">
        <v>0</v>
      </c>
      <c r="W1302" s="2" t="s">
        <v>2456</v>
      </c>
      <c r="X1302" s="2">
        <v>2026</v>
      </c>
      <c r="Y1302" s="2" t="s">
        <v>40</v>
      </c>
      <c r="Z1302" s="4"/>
      <c r="AA1302" s="3">
        <v>46202</v>
      </c>
      <c r="AB1302" s="2" t="s">
        <v>157</v>
      </c>
      <c r="AC1302" s="2">
        <v>473592</v>
      </c>
    </row>
    <row r="1303" spans="1:29" ht="64.5" x14ac:dyDescent="0.25">
      <c r="A1303" s="2" t="s">
        <v>29</v>
      </c>
      <c r="B1303" s="2" t="s">
        <v>42</v>
      </c>
      <c r="C1303" s="2" t="s">
        <v>43</v>
      </c>
      <c r="D1303" s="2" t="s">
        <v>32</v>
      </c>
      <c r="E1303" s="2" t="s">
        <v>2845</v>
      </c>
      <c r="F1303" s="2" t="s">
        <v>2846</v>
      </c>
      <c r="G1303" s="2">
        <v>2520000</v>
      </c>
      <c r="H1303" s="2">
        <v>1</v>
      </c>
      <c r="I1303" s="3">
        <v>46202</v>
      </c>
      <c r="J1303" s="4"/>
      <c r="K1303" s="2">
        <v>4783044</v>
      </c>
      <c r="L1303" s="2">
        <v>50400</v>
      </c>
      <c r="M1303" s="2" t="s">
        <v>103</v>
      </c>
      <c r="N1303" s="5">
        <v>46202</v>
      </c>
      <c r="O1303" s="2" t="s">
        <v>2847</v>
      </c>
      <c r="P1303" s="2" t="s">
        <v>36</v>
      </c>
      <c r="Q1303" s="2" t="s">
        <v>577</v>
      </c>
      <c r="R1303" s="3">
        <v>46202</v>
      </c>
      <c r="S1303" s="2" t="s">
        <v>38</v>
      </c>
      <c r="T1303" s="2" t="s">
        <v>52</v>
      </c>
      <c r="U1303" s="2">
        <v>0</v>
      </c>
      <c r="V1303" s="2">
        <v>0</v>
      </c>
      <c r="W1303" s="2" t="s">
        <v>579</v>
      </c>
      <c r="X1303" s="2">
        <v>2026</v>
      </c>
      <c r="Y1303" s="2" t="s">
        <v>40</v>
      </c>
      <c r="Z1303" s="4"/>
      <c r="AA1303" s="3">
        <v>46202</v>
      </c>
      <c r="AB1303" s="2" t="s">
        <v>103</v>
      </c>
      <c r="AC1303" s="2">
        <v>473586</v>
      </c>
    </row>
    <row r="1304" spans="1:29" ht="51.75" x14ac:dyDescent="0.25">
      <c r="A1304" s="2" t="s">
        <v>29</v>
      </c>
      <c r="B1304" s="2" t="s">
        <v>42</v>
      </c>
      <c r="C1304" s="2" t="s">
        <v>43</v>
      </c>
      <c r="D1304" s="2" t="s">
        <v>32</v>
      </c>
      <c r="E1304" s="2" t="s">
        <v>2845</v>
      </c>
      <c r="F1304" s="2" t="s">
        <v>41</v>
      </c>
      <c r="G1304" s="2">
        <v>1000</v>
      </c>
      <c r="H1304" s="2">
        <v>1</v>
      </c>
      <c r="I1304" s="3">
        <v>46202</v>
      </c>
      <c r="J1304" s="4"/>
      <c r="K1304" s="2">
        <v>4783044</v>
      </c>
      <c r="L1304" s="2">
        <v>50400</v>
      </c>
      <c r="M1304" s="2" t="s">
        <v>103</v>
      </c>
      <c r="N1304" s="5">
        <v>46202</v>
      </c>
      <c r="O1304" s="2" t="s">
        <v>2847</v>
      </c>
      <c r="P1304" s="2" t="s">
        <v>36</v>
      </c>
      <c r="Q1304" s="2" t="s">
        <v>577</v>
      </c>
      <c r="R1304" s="3">
        <v>46202</v>
      </c>
      <c r="S1304" s="2" t="s">
        <v>38</v>
      </c>
      <c r="T1304" s="2" t="s">
        <v>52</v>
      </c>
      <c r="U1304" s="2">
        <v>0</v>
      </c>
      <c r="V1304" s="2">
        <v>0</v>
      </c>
      <c r="W1304" s="2" t="s">
        <v>579</v>
      </c>
      <c r="X1304" s="2">
        <v>2026</v>
      </c>
      <c r="Y1304" s="2" t="s">
        <v>40</v>
      </c>
      <c r="Z1304" s="4"/>
      <c r="AA1304" s="3">
        <v>46202</v>
      </c>
      <c r="AB1304" s="2" t="s">
        <v>103</v>
      </c>
      <c r="AC1304" s="2">
        <v>473586</v>
      </c>
    </row>
    <row r="1305" spans="1:29" ht="64.5" x14ac:dyDescent="0.25">
      <c r="A1305" s="2" t="s">
        <v>29</v>
      </c>
      <c r="B1305" s="2" t="s">
        <v>42</v>
      </c>
      <c r="C1305" s="2" t="s">
        <v>43</v>
      </c>
      <c r="D1305" s="2" t="s">
        <v>32</v>
      </c>
      <c r="E1305" s="2" t="s">
        <v>2848</v>
      </c>
      <c r="F1305" s="2" t="s">
        <v>2849</v>
      </c>
      <c r="G1305" s="2">
        <v>2821500</v>
      </c>
      <c r="H1305" s="2">
        <v>1</v>
      </c>
      <c r="I1305" s="3">
        <v>46202</v>
      </c>
      <c r="J1305" s="4"/>
      <c r="K1305" s="2">
        <v>4782971</v>
      </c>
      <c r="L1305" s="2">
        <v>56430</v>
      </c>
      <c r="M1305" s="2" t="s">
        <v>714</v>
      </c>
      <c r="N1305" s="5">
        <v>46200</v>
      </c>
      <c r="O1305" s="2">
        <v>388</v>
      </c>
      <c r="P1305" s="2" t="s">
        <v>36</v>
      </c>
      <c r="Q1305" s="2" t="s">
        <v>837</v>
      </c>
      <c r="R1305" s="3">
        <v>46202</v>
      </c>
      <c r="S1305" s="2" t="s">
        <v>51</v>
      </c>
      <c r="T1305" s="2" t="s">
        <v>83</v>
      </c>
      <c r="U1305" s="2">
        <v>0</v>
      </c>
      <c r="V1305" s="2">
        <v>0</v>
      </c>
      <c r="W1305" s="2" t="s">
        <v>838</v>
      </c>
      <c r="X1305" s="2">
        <v>2025</v>
      </c>
      <c r="Y1305" s="2" t="s">
        <v>40</v>
      </c>
      <c r="Z1305" s="4"/>
      <c r="AA1305" s="3">
        <v>46202</v>
      </c>
      <c r="AB1305" s="2" t="s">
        <v>714</v>
      </c>
      <c r="AC1305" s="2">
        <v>473576</v>
      </c>
    </row>
    <row r="1306" spans="1:29" ht="64.5" x14ac:dyDescent="0.25">
      <c r="A1306" s="2" t="s">
        <v>29</v>
      </c>
      <c r="B1306" s="2" t="s">
        <v>42</v>
      </c>
      <c r="C1306" s="2" t="s">
        <v>43</v>
      </c>
      <c r="D1306" s="2" t="s">
        <v>32</v>
      </c>
      <c r="E1306" s="2" t="s">
        <v>2848</v>
      </c>
      <c r="F1306" s="2" t="s">
        <v>41</v>
      </c>
      <c r="G1306" s="2">
        <v>1000</v>
      </c>
      <c r="H1306" s="2">
        <v>1</v>
      </c>
      <c r="I1306" s="3">
        <v>46202</v>
      </c>
      <c r="J1306" s="4"/>
      <c r="K1306" s="2">
        <v>4782971</v>
      </c>
      <c r="L1306" s="2">
        <v>56430</v>
      </c>
      <c r="M1306" s="2" t="s">
        <v>714</v>
      </c>
      <c r="N1306" s="5">
        <v>46200</v>
      </c>
      <c r="O1306" s="2">
        <v>388</v>
      </c>
      <c r="P1306" s="2" t="s">
        <v>36</v>
      </c>
      <c r="Q1306" s="2" t="s">
        <v>837</v>
      </c>
      <c r="R1306" s="3">
        <v>46202</v>
      </c>
      <c r="S1306" s="2" t="s">
        <v>51</v>
      </c>
      <c r="T1306" s="2" t="s">
        <v>83</v>
      </c>
      <c r="U1306" s="2">
        <v>0</v>
      </c>
      <c r="V1306" s="2">
        <v>0</v>
      </c>
      <c r="W1306" s="2" t="s">
        <v>838</v>
      </c>
      <c r="X1306" s="2">
        <v>2025</v>
      </c>
      <c r="Y1306" s="2" t="s">
        <v>40</v>
      </c>
      <c r="Z1306" s="4"/>
      <c r="AA1306" s="3">
        <v>46202</v>
      </c>
      <c r="AB1306" s="2" t="s">
        <v>714</v>
      </c>
      <c r="AC1306" s="2">
        <v>473576</v>
      </c>
    </row>
    <row r="1307" spans="1:29" ht="51.75" x14ac:dyDescent="0.25">
      <c r="A1307" s="2" t="s">
        <v>29</v>
      </c>
      <c r="B1307" s="2" t="s">
        <v>42</v>
      </c>
      <c r="C1307" s="2" t="s">
        <v>43</v>
      </c>
      <c r="D1307" s="2" t="s">
        <v>32</v>
      </c>
      <c r="E1307" s="2" t="s">
        <v>2850</v>
      </c>
      <c r="F1307" s="2" t="s">
        <v>2851</v>
      </c>
      <c r="G1307" s="2">
        <v>3350000</v>
      </c>
      <c r="H1307" s="2">
        <v>1</v>
      </c>
      <c r="I1307" s="3">
        <v>46202</v>
      </c>
      <c r="J1307" s="4"/>
      <c r="K1307" s="2">
        <v>4782780</v>
      </c>
      <c r="L1307" s="2">
        <v>33500</v>
      </c>
      <c r="M1307" s="2" t="s">
        <v>94</v>
      </c>
      <c r="N1307" s="5">
        <v>46202</v>
      </c>
      <c r="O1307" s="2" t="s">
        <v>2852</v>
      </c>
      <c r="P1307" s="2" t="s">
        <v>36</v>
      </c>
      <c r="Q1307" s="2" t="s">
        <v>209</v>
      </c>
      <c r="R1307" s="3">
        <v>46202</v>
      </c>
      <c r="S1307" s="2" t="s">
        <v>97</v>
      </c>
      <c r="T1307" s="2" t="s">
        <v>210</v>
      </c>
      <c r="U1307" s="2" t="s">
        <v>2853</v>
      </c>
      <c r="V1307" s="2" t="s">
        <v>2854</v>
      </c>
      <c r="W1307" s="2" t="s">
        <v>2855</v>
      </c>
      <c r="X1307" s="2">
        <v>2026</v>
      </c>
      <c r="Y1307" s="2" t="s">
        <v>40</v>
      </c>
      <c r="Z1307" s="4"/>
      <c r="AA1307" s="3">
        <v>46202</v>
      </c>
      <c r="AB1307" s="2" t="s">
        <v>94</v>
      </c>
      <c r="AC1307" s="2">
        <v>473520</v>
      </c>
    </row>
    <row r="1308" spans="1:29" ht="51.75" x14ac:dyDescent="0.25">
      <c r="A1308" s="2" t="s">
        <v>29</v>
      </c>
      <c r="B1308" s="2" t="s">
        <v>42</v>
      </c>
      <c r="C1308" s="2" t="s">
        <v>43</v>
      </c>
      <c r="D1308" s="2" t="s">
        <v>32</v>
      </c>
      <c r="E1308" s="2" t="s">
        <v>2850</v>
      </c>
      <c r="F1308" s="2" t="s">
        <v>41</v>
      </c>
      <c r="G1308" s="2">
        <v>1000</v>
      </c>
      <c r="H1308" s="2">
        <v>1</v>
      </c>
      <c r="I1308" s="3">
        <v>46202</v>
      </c>
      <c r="J1308" s="4"/>
      <c r="K1308" s="2">
        <v>4782780</v>
      </c>
      <c r="L1308" s="2">
        <v>33500</v>
      </c>
      <c r="M1308" s="2" t="s">
        <v>94</v>
      </c>
      <c r="N1308" s="5">
        <v>46202</v>
      </c>
      <c r="O1308" s="2" t="s">
        <v>2852</v>
      </c>
      <c r="P1308" s="2" t="s">
        <v>36</v>
      </c>
      <c r="Q1308" s="2" t="s">
        <v>209</v>
      </c>
      <c r="R1308" s="3">
        <v>46202</v>
      </c>
      <c r="S1308" s="2" t="s">
        <v>97</v>
      </c>
      <c r="T1308" s="2" t="s">
        <v>210</v>
      </c>
      <c r="U1308" s="2" t="s">
        <v>2853</v>
      </c>
      <c r="V1308" s="2" t="s">
        <v>2854</v>
      </c>
      <c r="W1308" s="2" t="s">
        <v>2855</v>
      </c>
      <c r="X1308" s="2">
        <v>2026</v>
      </c>
      <c r="Y1308" s="2" t="s">
        <v>40</v>
      </c>
      <c r="Z1308" s="4"/>
      <c r="AA1308" s="3">
        <v>46202</v>
      </c>
      <c r="AB1308" s="2" t="s">
        <v>94</v>
      </c>
      <c r="AC1308" s="2">
        <v>473520</v>
      </c>
    </row>
    <row r="1309" spans="1:29" ht="64.5" x14ac:dyDescent="0.25">
      <c r="A1309" s="2" t="s">
        <v>29</v>
      </c>
      <c r="B1309" s="2" t="s">
        <v>42</v>
      </c>
      <c r="C1309" s="2" t="s">
        <v>43</v>
      </c>
      <c r="D1309" s="2" t="s">
        <v>32</v>
      </c>
      <c r="E1309" s="2" t="s">
        <v>2856</v>
      </c>
      <c r="F1309" s="2" t="s">
        <v>2857</v>
      </c>
      <c r="G1309" s="2">
        <v>2490000</v>
      </c>
      <c r="H1309" s="2">
        <v>1</v>
      </c>
      <c r="I1309" s="3">
        <v>46205</v>
      </c>
      <c r="J1309" s="4"/>
      <c r="K1309" s="2">
        <v>4782591</v>
      </c>
      <c r="L1309" s="2">
        <v>49800</v>
      </c>
      <c r="M1309" s="2" t="s">
        <v>545</v>
      </c>
      <c r="N1309" s="5">
        <v>46199</v>
      </c>
      <c r="O1309" s="2" t="s">
        <v>2858</v>
      </c>
      <c r="P1309" s="2" t="s">
        <v>36</v>
      </c>
      <c r="Q1309" s="2" t="s">
        <v>577</v>
      </c>
      <c r="R1309" s="3">
        <v>46199</v>
      </c>
      <c r="S1309" s="2" t="s">
        <v>38</v>
      </c>
      <c r="T1309" s="2" t="s">
        <v>52</v>
      </c>
      <c r="U1309" s="2" t="s">
        <v>2859</v>
      </c>
      <c r="V1309" s="2" t="s">
        <v>2860</v>
      </c>
      <c r="W1309" s="2" t="s">
        <v>2861</v>
      </c>
      <c r="X1309" s="2">
        <v>2026</v>
      </c>
      <c r="Y1309" s="2" t="s">
        <v>40</v>
      </c>
      <c r="Z1309" s="4"/>
      <c r="AA1309" s="3">
        <v>46202</v>
      </c>
      <c r="AB1309" s="2" t="s">
        <v>545</v>
      </c>
      <c r="AC1309" s="2">
        <v>473474</v>
      </c>
    </row>
    <row r="1310" spans="1:29" ht="39" x14ac:dyDescent="0.25">
      <c r="A1310" s="2" t="s">
        <v>29</v>
      </c>
      <c r="B1310" s="2" t="s">
        <v>42</v>
      </c>
      <c r="C1310" s="2" t="s">
        <v>43</v>
      </c>
      <c r="D1310" s="2" t="s">
        <v>32</v>
      </c>
      <c r="E1310" s="2" t="s">
        <v>2856</v>
      </c>
      <c r="F1310" s="2" t="s">
        <v>41</v>
      </c>
      <c r="G1310" s="2">
        <v>1000</v>
      </c>
      <c r="H1310" s="2">
        <v>1</v>
      </c>
      <c r="I1310" s="3">
        <v>46205</v>
      </c>
      <c r="J1310" s="4"/>
      <c r="K1310" s="2">
        <v>4782591</v>
      </c>
      <c r="L1310" s="2">
        <v>49800</v>
      </c>
      <c r="M1310" s="2" t="s">
        <v>545</v>
      </c>
      <c r="N1310" s="5">
        <v>46199</v>
      </c>
      <c r="O1310" s="2" t="s">
        <v>2858</v>
      </c>
      <c r="P1310" s="2" t="s">
        <v>36</v>
      </c>
      <c r="Q1310" s="2" t="s">
        <v>577</v>
      </c>
      <c r="R1310" s="3">
        <v>46199</v>
      </c>
      <c r="S1310" s="2" t="s">
        <v>38</v>
      </c>
      <c r="T1310" s="2" t="s">
        <v>52</v>
      </c>
      <c r="U1310" s="2" t="s">
        <v>2859</v>
      </c>
      <c r="V1310" s="2" t="s">
        <v>2860</v>
      </c>
      <c r="W1310" s="2" t="s">
        <v>2861</v>
      </c>
      <c r="X1310" s="2">
        <v>2026</v>
      </c>
      <c r="Y1310" s="2" t="s">
        <v>40</v>
      </c>
      <c r="Z1310" s="4"/>
      <c r="AA1310" s="3">
        <v>46202</v>
      </c>
      <c r="AB1310" s="2" t="s">
        <v>545</v>
      </c>
      <c r="AC1310" s="2">
        <v>473474</v>
      </c>
    </row>
    <row r="1311" spans="1:29" ht="102.75" x14ac:dyDescent="0.25">
      <c r="A1311" s="2" t="s">
        <v>29</v>
      </c>
      <c r="B1311" s="2" t="s">
        <v>42</v>
      </c>
      <c r="C1311" s="2" t="s">
        <v>43</v>
      </c>
      <c r="D1311" s="2" t="s">
        <v>32</v>
      </c>
      <c r="E1311" s="2" t="s">
        <v>2862</v>
      </c>
      <c r="F1311" s="2" t="s">
        <v>2863</v>
      </c>
      <c r="G1311" s="2">
        <v>2638000</v>
      </c>
      <c r="H1311" s="2">
        <v>1</v>
      </c>
      <c r="I1311" s="3">
        <v>46203</v>
      </c>
      <c r="J1311" s="4"/>
      <c r="K1311" s="2">
        <v>4782534</v>
      </c>
      <c r="L1311" s="2">
        <v>20000</v>
      </c>
      <c r="M1311" s="2" t="s">
        <v>35</v>
      </c>
      <c r="N1311" s="5">
        <v>46202</v>
      </c>
      <c r="O1311" s="2" t="s">
        <v>2864</v>
      </c>
      <c r="P1311" s="2" t="s">
        <v>36</v>
      </c>
      <c r="Q1311" s="2" t="s">
        <v>2865</v>
      </c>
      <c r="R1311" s="3">
        <v>46202</v>
      </c>
      <c r="S1311" s="2" t="s">
        <v>38</v>
      </c>
      <c r="T1311" s="2" t="s">
        <v>2443</v>
      </c>
      <c r="U1311" s="2">
        <v>0</v>
      </c>
      <c r="V1311" s="2" t="s">
        <v>1445</v>
      </c>
      <c r="W1311" s="2" t="s">
        <v>2866</v>
      </c>
      <c r="X1311" s="2">
        <v>2025</v>
      </c>
      <c r="Y1311" s="2" t="s">
        <v>40</v>
      </c>
      <c r="Z1311" s="4"/>
      <c r="AA1311" s="3">
        <v>46202</v>
      </c>
      <c r="AB1311" s="2" t="s">
        <v>35</v>
      </c>
      <c r="AC1311" s="2">
        <v>473468</v>
      </c>
    </row>
    <row r="1312" spans="1:29" ht="102.75" x14ac:dyDescent="0.25">
      <c r="A1312" s="2" t="s">
        <v>29</v>
      </c>
      <c r="B1312" s="2" t="s">
        <v>42</v>
      </c>
      <c r="C1312" s="2" t="s">
        <v>43</v>
      </c>
      <c r="D1312" s="2" t="s">
        <v>32</v>
      </c>
      <c r="E1312" s="2" t="s">
        <v>2862</v>
      </c>
      <c r="F1312" s="2" t="s">
        <v>41</v>
      </c>
      <c r="G1312" s="2">
        <v>1000</v>
      </c>
      <c r="H1312" s="2">
        <v>1</v>
      </c>
      <c r="I1312" s="3">
        <v>46203</v>
      </c>
      <c r="J1312" s="4"/>
      <c r="K1312" s="2">
        <v>4782534</v>
      </c>
      <c r="L1312" s="2">
        <v>20000</v>
      </c>
      <c r="M1312" s="2" t="s">
        <v>35</v>
      </c>
      <c r="N1312" s="5">
        <v>46202</v>
      </c>
      <c r="O1312" s="2" t="s">
        <v>2864</v>
      </c>
      <c r="P1312" s="2" t="s">
        <v>36</v>
      </c>
      <c r="Q1312" s="2" t="s">
        <v>2865</v>
      </c>
      <c r="R1312" s="3">
        <v>46202</v>
      </c>
      <c r="S1312" s="2" t="s">
        <v>38</v>
      </c>
      <c r="T1312" s="2" t="s">
        <v>2443</v>
      </c>
      <c r="U1312" s="2">
        <v>0</v>
      </c>
      <c r="V1312" s="2" t="s">
        <v>1445</v>
      </c>
      <c r="W1312" s="2" t="s">
        <v>2866</v>
      </c>
      <c r="X1312" s="2">
        <v>2025</v>
      </c>
      <c r="Y1312" s="2" t="s">
        <v>40</v>
      </c>
      <c r="Z1312" s="4"/>
      <c r="AA1312" s="3">
        <v>46202</v>
      </c>
      <c r="AB1312" s="2" t="s">
        <v>35</v>
      </c>
      <c r="AC1312" s="2">
        <v>473468</v>
      </c>
    </row>
    <row r="1313" spans="1:29" ht="64.5" x14ac:dyDescent="0.25">
      <c r="A1313" s="2" t="s">
        <v>29</v>
      </c>
      <c r="B1313" s="2" t="s">
        <v>42</v>
      </c>
      <c r="C1313" s="2" t="s">
        <v>43</v>
      </c>
      <c r="D1313" s="2" t="s">
        <v>32</v>
      </c>
      <c r="E1313" s="2" t="s">
        <v>2867</v>
      </c>
      <c r="F1313" s="2" t="s">
        <v>2868</v>
      </c>
      <c r="G1313" s="2">
        <v>2550000</v>
      </c>
      <c r="H1313" s="2">
        <v>1</v>
      </c>
      <c r="I1313" s="3">
        <v>46203</v>
      </c>
      <c r="J1313" s="4"/>
      <c r="K1313" s="2">
        <v>4691999</v>
      </c>
      <c r="L1313" s="2">
        <v>51000</v>
      </c>
      <c r="M1313" s="2" t="s">
        <v>309</v>
      </c>
      <c r="N1313" s="5">
        <v>46202</v>
      </c>
      <c r="O1313" s="2" t="s">
        <v>2869</v>
      </c>
      <c r="P1313" s="2" t="s">
        <v>36</v>
      </c>
      <c r="Q1313" s="2" t="s">
        <v>2500</v>
      </c>
      <c r="R1313" s="3">
        <v>46202</v>
      </c>
      <c r="S1313" s="2" t="s">
        <v>312</v>
      </c>
      <c r="T1313" s="2" t="s">
        <v>983</v>
      </c>
      <c r="U1313" s="2">
        <v>0</v>
      </c>
      <c r="V1313" s="2" t="s">
        <v>2870</v>
      </c>
      <c r="W1313" s="2" t="s">
        <v>2871</v>
      </c>
      <c r="X1313" s="2">
        <v>2025</v>
      </c>
      <c r="Y1313" s="2" t="s">
        <v>40</v>
      </c>
      <c r="Z1313" s="4"/>
      <c r="AA1313" s="3">
        <v>46202</v>
      </c>
      <c r="AB1313" s="2" t="s">
        <v>309</v>
      </c>
      <c r="AC1313" s="2">
        <v>473454</v>
      </c>
    </row>
    <row r="1314" spans="1:29" ht="51.75" x14ac:dyDescent="0.25">
      <c r="A1314" s="2" t="s">
        <v>29</v>
      </c>
      <c r="B1314" s="2" t="s">
        <v>42</v>
      </c>
      <c r="C1314" s="2" t="s">
        <v>43</v>
      </c>
      <c r="D1314" s="2" t="s">
        <v>32</v>
      </c>
      <c r="E1314" s="2" t="s">
        <v>2867</v>
      </c>
      <c r="F1314" s="2" t="s">
        <v>41</v>
      </c>
      <c r="G1314" s="2">
        <v>1000</v>
      </c>
      <c r="H1314" s="2">
        <v>1</v>
      </c>
      <c r="I1314" s="3">
        <v>46203</v>
      </c>
      <c r="J1314" s="4"/>
      <c r="K1314" s="2">
        <v>4691999</v>
      </c>
      <c r="L1314" s="2">
        <v>51000</v>
      </c>
      <c r="M1314" s="2" t="s">
        <v>309</v>
      </c>
      <c r="N1314" s="5">
        <v>46202</v>
      </c>
      <c r="O1314" s="2" t="s">
        <v>2869</v>
      </c>
      <c r="P1314" s="2" t="s">
        <v>36</v>
      </c>
      <c r="Q1314" s="2" t="s">
        <v>2500</v>
      </c>
      <c r="R1314" s="3">
        <v>46202</v>
      </c>
      <c r="S1314" s="2" t="s">
        <v>312</v>
      </c>
      <c r="T1314" s="2" t="s">
        <v>983</v>
      </c>
      <c r="U1314" s="2">
        <v>0</v>
      </c>
      <c r="V1314" s="2" t="s">
        <v>2870</v>
      </c>
      <c r="W1314" s="2" t="s">
        <v>2871</v>
      </c>
      <c r="X1314" s="2">
        <v>2025</v>
      </c>
      <c r="Y1314" s="2" t="s">
        <v>40</v>
      </c>
      <c r="Z1314" s="4"/>
      <c r="AA1314" s="3">
        <v>46202</v>
      </c>
      <c r="AB1314" s="2" t="s">
        <v>309</v>
      </c>
      <c r="AC1314" s="2">
        <v>473454</v>
      </c>
    </row>
    <row r="1315" spans="1:29" ht="51.75" x14ac:dyDescent="0.25">
      <c r="A1315" s="2" t="s">
        <v>29</v>
      </c>
      <c r="B1315" s="2" t="s">
        <v>42</v>
      </c>
      <c r="C1315" s="2" t="s">
        <v>43</v>
      </c>
      <c r="D1315" s="2" t="s">
        <v>32</v>
      </c>
      <c r="E1315" s="2" t="s">
        <v>2872</v>
      </c>
      <c r="F1315" s="2" t="s">
        <v>2873</v>
      </c>
      <c r="G1315" s="2">
        <v>3690000</v>
      </c>
      <c r="H1315" s="2">
        <v>1</v>
      </c>
      <c r="I1315" s="3">
        <v>46202</v>
      </c>
      <c r="J1315" s="4"/>
      <c r="K1315" s="2">
        <v>4782530</v>
      </c>
      <c r="L1315" s="2">
        <v>73800</v>
      </c>
      <c r="M1315" s="2" t="s">
        <v>275</v>
      </c>
      <c r="N1315" s="5">
        <v>46202</v>
      </c>
      <c r="O1315" s="2" t="s">
        <v>2776</v>
      </c>
      <c r="P1315" s="2" t="s">
        <v>36</v>
      </c>
      <c r="Q1315" s="2" t="s">
        <v>463</v>
      </c>
      <c r="R1315" s="3">
        <v>46202</v>
      </c>
      <c r="S1315" s="2" t="s">
        <v>2544</v>
      </c>
      <c r="T1315" s="2" t="s">
        <v>161</v>
      </c>
      <c r="U1315" s="2">
        <v>0</v>
      </c>
      <c r="V1315" s="2">
        <v>0</v>
      </c>
      <c r="W1315" s="2" t="s">
        <v>549</v>
      </c>
      <c r="X1315" s="2">
        <v>2026</v>
      </c>
      <c r="Y1315" s="2" t="s">
        <v>40</v>
      </c>
      <c r="Z1315" s="4"/>
      <c r="AA1315" s="3">
        <v>46202</v>
      </c>
      <c r="AB1315" s="2" t="s">
        <v>275</v>
      </c>
      <c r="AC1315" s="2">
        <v>473448</v>
      </c>
    </row>
    <row r="1316" spans="1:29" ht="39" x14ac:dyDescent="0.25">
      <c r="A1316" s="2" t="s">
        <v>29</v>
      </c>
      <c r="B1316" s="2" t="s">
        <v>42</v>
      </c>
      <c r="C1316" s="2" t="s">
        <v>43</v>
      </c>
      <c r="D1316" s="2" t="s">
        <v>32</v>
      </c>
      <c r="E1316" s="2" t="s">
        <v>2872</v>
      </c>
      <c r="F1316" s="2" t="s">
        <v>41</v>
      </c>
      <c r="G1316" s="2">
        <v>1000</v>
      </c>
      <c r="H1316" s="2">
        <v>1</v>
      </c>
      <c r="I1316" s="3">
        <v>46202</v>
      </c>
      <c r="J1316" s="4"/>
      <c r="K1316" s="2">
        <v>4782530</v>
      </c>
      <c r="L1316" s="2">
        <v>73800</v>
      </c>
      <c r="M1316" s="2" t="s">
        <v>275</v>
      </c>
      <c r="N1316" s="5">
        <v>46202</v>
      </c>
      <c r="O1316" s="2" t="s">
        <v>2776</v>
      </c>
      <c r="P1316" s="2" t="s">
        <v>36</v>
      </c>
      <c r="Q1316" s="2" t="s">
        <v>463</v>
      </c>
      <c r="R1316" s="3">
        <v>46202</v>
      </c>
      <c r="S1316" s="2" t="s">
        <v>2544</v>
      </c>
      <c r="T1316" s="2" t="s">
        <v>161</v>
      </c>
      <c r="U1316" s="2">
        <v>0</v>
      </c>
      <c r="V1316" s="2">
        <v>0</v>
      </c>
      <c r="W1316" s="2" t="s">
        <v>549</v>
      </c>
      <c r="X1316" s="2">
        <v>2026</v>
      </c>
      <c r="Y1316" s="2" t="s">
        <v>40</v>
      </c>
      <c r="Z1316" s="4"/>
      <c r="AA1316" s="3">
        <v>46202</v>
      </c>
      <c r="AB1316" s="2" t="s">
        <v>275</v>
      </c>
      <c r="AC1316" s="2">
        <v>473448</v>
      </c>
    </row>
    <row r="1317" spans="1:29" ht="64.5" x14ac:dyDescent="0.25">
      <c r="A1317" s="2" t="s">
        <v>29</v>
      </c>
      <c r="B1317" s="2" t="s">
        <v>42</v>
      </c>
      <c r="C1317" s="2" t="s">
        <v>43</v>
      </c>
      <c r="D1317" s="2" t="s">
        <v>32</v>
      </c>
      <c r="E1317" s="2" t="s">
        <v>2874</v>
      </c>
      <c r="F1317" s="2" t="s">
        <v>2875</v>
      </c>
      <c r="G1317" s="2">
        <v>1970000</v>
      </c>
      <c r="H1317" s="2">
        <v>1</v>
      </c>
      <c r="I1317" s="3">
        <v>46203</v>
      </c>
      <c r="J1317" s="4"/>
      <c r="K1317" s="2">
        <v>2931684</v>
      </c>
      <c r="L1317" s="2">
        <v>39400</v>
      </c>
      <c r="M1317" s="2" t="s">
        <v>287</v>
      </c>
      <c r="N1317" s="5">
        <v>46202</v>
      </c>
      <c r="O1317" s="2">
        <v>613</v>
      </c>
      <c r="P1317" s="2" t="s">
        <v>36</v>
      </c>
      <c r="Q1317" s="2" t="s">
        <v>61</v>
      </c>
      <c r="R1317" s="3">
        <v>46203</v>
      </c>
      <c r="S1317" s="2" t="s">
        <v>288</v>
      </c>
      <c r="T1317" s="2" t="s">
        <v>63</v>
      </c>
      <c r="U1317" s="2">
        <v>0</v>
      </c>
      <c r="V1317" s="2">
        <v>0</v>
      </c>
      <c r="W1317" s="2" t="s">
        <v>64</v>
      </c>
      <c r="X1317" s="2">
        <v>2026</v>
      </c>
      <c r="Y1317" s="2" t="s">
        <v>40</v>
      </c>
      <c r="Z1317" s="4"/>
      <c r="AA1317" s="3">
        <v>46202</v>
      </c>
      <c r="AB1317" s="2" t="s">
        <v>287</v>
      </c>
      <c r="AC1317" s="2">
        <v>473434</v>
      </c>
    </row>
    <row r="1318" spans="1:29" ht="51.75" x14ac:dyDescent="0.25">
      <c r="A1318" s="2" t="s">
        <v>29</v>
      </c>
      <c r="B1318" s="2" t="s">
        <v>42</v>
      </c>
      <c r="C1318" s="2" t="s">
        <v>43</v>
      </c>
      <c r="D1318" s="2" t="s">
        <v>32</v>
      </c>
      <c r="E1318" s="2" t="s">
        <v>2874</v>
      </c>
      <c r="F1318" s="2" t="s">
        <v>41</v>
      </c>
      <c r="G1318" s="2">
        <v>1000</v>
      </c>
      <c r="H1318" s="2">
        <v>1</v>
      </c>
      <c r="I1318" s="3">
        <v>46203</v>
      </c>
      <c r="J1318" s="4"/>
      <c r="K1318" s="2">
        <v>2931684</v>
      </c>
      <c r="L1318" s="2">
        <v>39400</v>
      </c>
      <c r="M1318" s="2" t="s">
        <v>287</v>
      </c>
      <c r="N1318" s="5">
        <v>46202</v>
      </c>
      <c r="O1318" s="2">
        <v>613</v>
      </c>
      <c r="P1318" s="2" t="s">
        <v>36</v>
      </c>
      <c r="Q1318" s="2" t="s">
        <v>61</v>
      </c>
      <c r="R1318" s="3">
        <v>46203</v>
      </c>
      <c r="S1318" s="2" t="s">
        <v>288</v>
      </c>
      <c r="T1318" s="2" t="s">
        <v>63</v>
      </c>
      <c r="U1318" s="2">
        <v>0</v>
      </c>
      <c r="V1318" s="2">
        <v>0</v>
      </c>
      <c r="W1318" s="2" t="s">
        <v>64</v>
      </c>
      <c r="X1318" s="2">
        <v>2026</v>
      </c>
      <c r="Y1318" s="2" t="s">
        <v>40</v>
      </c>
      <c r="Z1318" s="4"/>
      <c r="AA1318" s="3">
        <v>46202</v>
      </c>
      <c r="AB1318" s="2" t="s">
        <v>287</v>
      </c>
      <c r="AC1318" s="2">
        <v>473434</v>
      </c>
    </row>
    <row r="1319" spans="1:29" ht="90" x14ac:dyDescent="0.25">
      <c r="A1319" s="2" t="s">
        <v>29</v>
      </c>
      <c r="B1319" s="2" t="s">
        <v>42</v>
      </c>
      <c r="C1319" s="2" t="s">
        <v>43</v>
      </c>
      <c r="D1319" s="2" t="s">
        <v>32</v>
      </c>
      <c r="E1319" s="2" t="s">
        <v>2876</v>
      </c>
      <c r="F1319" s="2" t="s">
        <v>2877</v>
      </c>
      <c r="G1319" s="2">
        <v>2040000</v>
      </c>
      <c r="H1319" s="2">
        <v>1</v>
      </c>
      <c r="I1319" s="3">
        <v>46202</v>
      </c>
      <c r="J1319" s="4"/>
      <c r="K1319" s="2">
        <v>4782507</v>
      </c>
      <c r="L1319" s="2">
        <v>40800</v>
      </c>
      <c r="M1319" s="2" t="s">
        <v>404</v>
      </c>
      <c r="N1319" s="5">
        <v>46202</v>
      </c>
      <c r="O1319" s="2" t="s">
        <v>2878</v>
      </c>
      <c r="P1319" s="2" t="s">
        <v>36</v>
      </c>
      <c r="Q1319" s="2" t="s">
        <v>61</v>
      </c>
      <c r="R1319" s="3">
        <v>46202</v>
      </c>
      <c r="S1319" s="2" t="s">
        <v>794</v>
      </c>
      <c r="T1319" s="2" t="s">
        <v>63</v>
      </c>
      <c r="U1319" s="2" t="s">
        <v>1635</v>
      </c>
      <c r="V1319" s="2" t="s">
        <v>2879</v>
      </c>
      <c r="W1319" s="2" t="s">
        <v>2880</v>
      </c>
      <c r="X1319" s="2">
        <v>2026</v>
      </c>
      <c r="Y1319" s="2" t="s">
        <v>40</v>
      </c>
      <c r="Z1319" s="4"/>
      <c r="AA1319" s="3">
        <v>46202</v>
      </c>
      <c r="AB1319" s="2" t="s">
        <v>404</v>
      </c>
      <c r="AC1319" s="2">
        <v>473428</v>
      </c>
    </row>
    <row r="1320" spans="1:29" ht="90" x14ac:dyDescent="0.25">
      <c r="A1320" s="2" t="s">
        <v>29</v>
      </c>
      <c r="B1320" s="2" t="s">
        <v>42</v>
      </c>
      <c r="C1320" s="2" t="s">
        <v>43</v>
      </c>
      <c r="D1320" s="2" t="s">
        <v>32</v>
      </c>
      <c r="E1320" s="2" t="s">
        <v>2876</v>
      </c>
      <c r="F1320" s="2" t="s">
        <v>41</v>
      </c>
      <c r="G1320" s="2">
        <v>1000</v>
      </c>
      <c r="H1320" s="2">
        <v>1</v>
      </c>
      <c r="I1320" s="3">
        <v>46202</v>
      </c>
      <c r="J1320" s="4"/>
      <c r="K1320" s="2">
        <v>4782507</v>
      </c>
      <c r="L1320" s="2">
        <v>40800</v>
      </c>
      <c r="M1320" s="2" t="s">
        <v>404</v>
      </c>
      <c r="N1320" s="5">
        <v>46202</v>
      </c>
      <c r="O1320" s="2" t="s">
        <v>2878</v>
      </c>
      <c r="P1320" s="2" t="s">
        <v>36</v>
      </c>
      <c r="Q1320" s="2" t="s">
        <v>61</v>
      </c>
      <c r="R1320" s="3">
        <v>46202</v>
      </c>
      <c r="S1320" s="2" t="s">
        <v>794</v>
      </c>
      <c r="T1320" s="2" t="s">
        <v>63</v>
      </c>
      <c r="U1320" s="2" t="s">
        <v>1635</v>
      </c>
      <c r="V1320" s="2" t="s">
        <v>2879</v>
      </c>
      <c r="W1320" s="2" t="s">
        <v>2880</v>
      </c>
      <c r="X1320" s="2">
        <v>2026</v>
      </c>
      <c r="Y1320" s="2" t="s">
        <v>40</v>
      </c>
      <c r="Z1320" s="4"/>
      <c r="AA1320" s="3">
        <v>46202</v>
      </c>
      <c r="AB1320" s="2" t="s">
        <v>404</v>
      </c>
      <c r="AC1320" s="2">
        <v>473428</v>
      </c>
    </row>
    <row r="1321" spans="1:29" ht="64.5" x14ac:dyDescent="0.25">
      <c r="A1321" s="2" t="s">
        <v>29</v>
      </c>
      <c r="B1321" s="2" t="s">
        <v>42</v>
      </c>
      <c r="C1321" s="2" t="s">
        <v>43</v>
      </c>
      <c r="D1321" s="2" t="s">
        <v>32</v>
      </c>
      <c r="E1321" s="2" t="s">
        <v>2881</v>
      </c>
      <c r="F1321" s="2" t="s">
        <v>2882</v>
      </c>
      <c r="G1321" s="2">
        <v>2020000</v>
      </c>
      <c r="H1321" s="2">
        <v>1</v>
      </c>
      <c r="I1321" s="3">
        <v>46207</v>
      </c>
      <c r="J1321" s="4"/>
      <c r="K1321" s="2">
        <v>4769080</v>
      </c>
      <c r="L1321" s="2">
        <v>40400</v>
      </c>
      <c r="M1321" s="2" t="s">
        <v>2883</v>
      </c>
      <c r="N1321" s="5">
        <v>46202</v>
      </c>
      <c r="O1321" s="2">
        <v>511</v>
      </c>
      <c r="P1321" s="2" t="s">
        <v>36</v>
      </c>
      <c r="Q1321" s="2" t="s">
        <v>61</v>
      </c>
      <c r="R1321" s="3">
        <v>46202</v>
      </c>
      <c r="S1321" s="2" t="s">
        <v>488</v>
      </c>
      <c r="T1321" s="2" t="s">
        <v>63</v>
      </c>
      <c r="U1321" s="2">
        <v>0</v>
      </c>
      <c r="V1321" s="2" t="s">
        <v>37</v>
      </c>
      <c r="W1321" s="2" t="s">
        <v>814</v>
      </c>
      <c r="X1321" s="2">
        <v>2026</v>
      </c>
      <c r="Y1321" s="2" t="s">
        <v>40</v>
      </c>
      <c r="Z1321" s="4"/>
      <c r="AA1321" s="3">
        <v>46202</v>
      </c>
      <c r="AB1321" s="2" t="s">
        <v>2883</v>
      </c>
      <c r="AC1321" s="2">
        <v>473414</v>
      </c>
    </row>
    <row r="1322" spans="1:29" ht="51.75" x14ac:dyDescent="0.25">
      <c r="A1322" s="2" t="s">
        <v>29</v>
      </c>
      <c r="B1322" s="2" t="s">
        <v>42</v>
      </c>
      <c r="C1322" s="2" t="s">
        <v>43</v>
      </c>
      <c r="D1322" s="2" t="s">
        <v>32</v>
      </c>
      <c r="E1322" s="2" t="s">
        <v>2881</v>
      </c>
      <c r="F1322" s="2" t="s">
        <v>41</v>
      </c>
      <c r="G1322" s="2">
        <v>1000</v>
      </c>
      <c r="H1322" s="2">
        <v>1</v>
      </c>
      <c r="I1322" s="3">
        <v>46207</v>
      </c>
      <c r="J1322" s="4"/>
      <c r="K1322" s="2">
        <v>4769080</v>
      </c>
      <c r="L1322" s="2">
        <v>40400</v>
      </c>
      <c r="M1322" s="2" t="s">
        <v>2883</v>
      </c>
      <c r="N1322" s="5">
        <v>46202</v>
      </c>
      <c r="O1322" s="2">
        <v>511</v>
      </c>
      <c r="P1322" s="2" t="s">
        <v>36</v>
      </c>
      <c r="Q1322" s="2" t="s">
        <v>61</v>
      </c>
      <c r="R1322" s="3">
        <v>46202</v>
      </c>
      <c r="S1322" s="2" t="s">
        <v>488</v>
      </c>
      <c r="T1322" s="2" t="s">
        <v>63</v>
      </c>
      <c r="U1322" s="2">
        <v>0</v>
      </c>
      <c r="V1322" s="2" t="s">
        <v>37</v>
      </c>
      <c r="W1322" s="2" t="s">
        <v>814</v>
      </c>
      <c r="X1322" s="2">
        <v>2026</v>
      </c>
      <c r="Y1322" s="2" t="s">
        <v>40</v>
      </c>
      <c r="Z1322" s="4"/>
      <c r="AA1322" s="3">
        <v>46202</v>
      </c>
      <c r="AB1322" s="2" t="s">
        <v>2883</v>
      </c>
      <c r="AC1322" s="2">
        <v>473414</v>
      </c>
    </row>
    <row r="1323" spans="1:29" ht="64.5" x14ac:dyDescent="0.25">
      <c r="A1323" s="2" t="s">
        <v>29</v>
      </c>
      <c r="B1323" s="2" t="s">
        <v>42</v>
      </c>
      <c r="C1323" s="2" t="s">
        <v>43</v>
      </c>
      <c r="D1323" s="2" t="s">
        <v>32</v>
      </c>
      <c r="E1323" s="2" t="s">
        <v>2884</v>
      </c>
      <c r="F1323" s="2" t="s">
        <v>2885</v>
      </c>
      <c r="G1323" s="2">
        <v>2150000</v>
      </c>
      <c r="H1323" s="2">
        <v>1</v>
      </c>
      <c r="I1323" s="3">
        <v>46202</v>
      </c>
      <c r="J1323" s="4"/>
      <c r="K1323" s="2">
        <v>4782339</v>
      </c>
      <c r="L1323" s="2">
        <v>21500</v>
      </c>
      <c r="M1323" s="2" t="s">
        <v>2883</v>
      </c>
      <c r="N1323" s="5">
        <v>46202</v>
      </c>
      <c r="O1323" s="2">
        <v>513</v>
      </c>
      <c r="P1323" s="2" t="s">
        <v>36</v>
      </c>
      <c r="Q1323" s="2" t="s">
        <v>61</v>
      </c>
      <c r="R1323" s="3">
        <v>46202</v>
      </c>
      <c r="S1323" s="2" t="s">
        <v>488</v>
      </c>
      <c r="T1323" s="2" t="s">
        <v>63</v>
      </c>
      <c r="U1323" s="2">
        <v>0</v>
      </c>
      <c r="V1323" s="2" t="s">
        <v>1893</v>
      </c>
      <c r="W1323" s="2" t="s">
        <v>1653</v>
      </c>
      <c r="X1323" s="2">
        <v>2026</v>
      </c>
      <c r="Y1323" s="2" t="s">
        <v>40</v>
      </c>
      <c r="Z1323" s="4"/>
      <c r="AA1323" s="3">
        <v>46202</v>
      </c>
      <c r="AB1323" s="2" t="s">
        <v>2883</v>
      </c>
      <c r="AC1323" s="2">
        <v>473374</v>
      </c>
    </row>
    <row r="1324" spans="1:29" ht="51.75" x14ac:dyDescent="0.25">
      <c r="A1324" s="2" t="s">
        <v>29</v>
      </c>
      <c r="B1324" s="2" t="s">
        <v>42</v>
      </c>
      <c r="C1324" s="2" t="s">
        <v>43</v>
      </c>
      <c r="D1324" s="2" t="s">
        <v>32</v>
      </c>
      <c r="E1324" s="2" t="s">
        <v>2884</v>
      </c>
      <c r="F1324" s="2" t="s">
        <v>41</v>
      </c>
      <c r="G1324" s="2">
        <v>1000</v>
      </c>
      <c r="H1324" s="2">
        <v>1</v>
      </c>
      <c r="I1324" s="3">
        <v>46202</v>
      </c>
      <c r="J1324" s="4"/>
      <c r="K1324" s="2">
        <v>4782339</v>
      </c>
      <c r="L1324" s="2">
        <v>21500</v>
      </c>
      <c r="M1324" s="2" t="s">
        <v>2883</v>
      </c>
      <c r="N1324" s="5">
        <v>46202</v>
      </c>
      <c r="O1324" s="2">
        <v>513</v>
      </c>
      <c r="P1324" s="2" t="s">
        <v>36</v>
      </c>
      <c r="Q1324" s="2" t="s">
        <v>61</v>
      </c>
      <c r="R1324" s="3">
        <v>46202</v>
      </c>
      <c r="S1324" s="2" t="s">
        <v>488</v>
      </c>
      <c r="T1324" s="2" t="s">
        <v>63</v>
      </c>
      <c r="U1324" s="2">
        <v>0</v>
      </c>
      <c r="V1324" s="2" t="s">
        <v>1893</v>
      </c>
      <c r="W1324" s="2" t="s">
        <v>1653</v>
      </c>
      <c r="X1324" s="2">
        <v>2026</v>
      </c>
      <c r="Y1324" s="2" t="s">
        <v>40</v>
      </c>
      <c r="Z1324" s="4"/>
      <c r="AA1324" s="3">
        <v>46202</v>
      </c>
      <c r="AB1324" s="2" t="s">
        <v>2883</v>
      </c>
      <c r="AC1324" s="2">
        <v>473374</v>
      </c>
    </row>
    <row r="1325" spans="1:29" ht="90" x14ac:dyDescent="0.25">
      <c r="A1325" s="2" t="s">
        <v>29</v>
      </c>
      <c r="B1325" s="2" t="s">
        <v>42</v>
      </c>
      <c r="C1325" s="2" t="s">
        <v>43</v>
      </c>
      <c r="D1325" s="2" t="s">
        <v>32</v>
      </c>
      <c r="E1325" s="2" t="s">
        <v>2886</v>
      </c>
      <c r="F1325" s="2" t="s">
        <v>2887</v>
      </c>
      <c r="G1325" s="2">
        <v>1970000</v>
      </c>
      <c r="H1325" s="2">
        <v>1</v>
      </c>
      <c r="I1325" s="3">
        <v>46202</v>
      </c>
      <c r="J1325" s="4"/>
      <c r="K1325" s="2">
        <v>4213502</v>
      </c>
      <c r="L1325" s="2">
        <v>39400</v>
      </c>
      <c r="M1325" s="2" t="s">
        <v>404</v>
      </c>
      <c r="N1325" s="5">
        <v>46201</v>
      </c>
      <c r="O1325" s="2" t="s">
        <v>2888</v>
      </c>
      <c r="P1325" s="2" t="s">
        <v>36</v>
      </c>
      <c r="Q1325" s="2" t="s">
        <v>61</v>
      </c>
      <c r="R1325" s="3">
        <v>46201</v>
      </c>
      <c r="S1325" s="2" t="s">
        <v>2707</v>
      </c>
      <c r="T1325" s="2" t="s">
        <v>63</v>
      </c>
      <c r="U1325" s="2" t="s">
        <v>874</v>
      </c>
      <c r="V1325" s="2" t="s">
        <v>874</v>
      </c>
      <c r="W1325" s="2" t="s">
        <v>64</v>
      </c>
      <c r="X1325" s="2">
        <v>2026</v>
      </c>
      <c r="Y1325" s="2" t="s">
        <v>40</v>
      </c>
      <c r="Z1325" s="4"/>
      <c r="AA1325" s="4"/>
      <c r="AB1325" s="2" t="s">
        <v>404</v>
      </c>
      <c r="AC1325" s="2">
        <v>473318</v>
      </c>
    </row>
    <row r="1326" spans="1:29" ht="90" x14ac:dyDescent="0.25">
      <c r="A1326" s="2" t="s">
        <v>29</v>
      </c>
      <c r="B1326" s="2" t="s">
        <v>42</v>
      </c>
      <c r="C1326" s="2" t="s">
        <v>43</v>
      </c>
      <c r="D1326" s="2" t="s">
        <v>32</v>
      </c>
      <c r="E1326" s="2" t="s">
        <v>2889</v>
      </c>
      <c r="F1326" s="2" t="s">
        <v>2890</v>
      </c>
      <c r="G1326" s="2">
        <v>1970000</v>
      </c>
      <c r="H1326" s="2">
        <v>1</v>
      </c>
      <c r="I1326" s="3">
        <v>46202</v>
      </c>
      <c r="J1326" s="4"/>
      <c r="K1326" s="2">
        <v>4782108</v>
      </c>
      <c r="L1326" s="2">
        <v>39400</v>
      </c>
      <c r="M1326" s="2" t="s">
        <v>157</v>
      </c>
      <c r="N1326" s="5">
        <v>46202</v>
      </c>
      <c r="O1326" s="2" t="s">
        <v>2891</v>
      </c>
      <c r="P1326" s="2" t="s">
        <v>36</v>
      </c>
      <c r="Q1326" s="2" t="s">
        <v>61</v>
      </c>
      <c r="R1326" s="3">
        <v>46202</v>
      </c>
      <c r="S1326" s="2" t="s">
        <v>160</v>
      </c>
      <c r="T1326" s="2" t="s">
        <v>63</v>
      </c>
      <c r="U1326" s="2">
        <v>0</v>
      </c>
      <c r="V1326" s="2">
        <v>0</v>
      </c>
      <c r="W1326" s="2" t="s">
        <v>64</v>
      </c>
      <c r="X1326" s="2">
        <v>2026</v>
      </c>
      <c r="Y1326" s="2" t="s">
        <v>40</v>
      </c>
      <c r="Z1326" s="4"/>
      <c r="AA1326" s="3">
        <v>46202</v>
      </c>
      <c r="AB1326" s="2" t="s">
        <v>157</v>
      </c>
      <c r="AC1326" s="2">
        <v>473310</v>
      </c>
    </row>
    <row r="1327" spans="1:29" ht="90" x14ac:dyDescent="0.25">
      <c r="A1327" s="2" t="s">
        <v>29</v>
      </c>
      <c r="B1327" s="2" t="s">
        <v>42</v>
      </c>
      <c r="C1327" s="2" t="s">
        <v>43</v>
      </c>
      <c r="D1327" s="2" t="s">
        <v>32</v>
      </c>
      <c r="E1327" s="2" t="s">
        <v>2889</v>
      </c>
      <c r="F1327" s="2" t="s">
        <v>41</v>
      </c>
      <c r="G1327" s="2">
        <v>1000</v>
      </c>
      <c r="H1327" s="2">
        <v>1</v>
      </c>
      <c r="I1327" s="3">
        <v>46202</v>
      </c>
      <c r="J1327" s="4"/>
      <c r="K1327" s="2">
        <v>4782108</v>
      </c>
      <c r="L1327" s="2">
        <v>39400</v>
      </c>
      <c r="M1327" s="2" t="s">
        <v>157</v>
      </c>
      <c r="N1327" s="5">
        <v>46202</v>
      </c>
      <c r="O1327" s="2" t="s">
        <v>2891</v>
      </c>
      <c r="P1327" s="2" t="s">
        <v>36</v>
      </c>
      <c r="Q1327" s="2" t="s">
        <v>61</v>
      </c>
      <c r="R1327" s="3">
        <v>46202</v>
      </c>
      <c r="S1327" s="2" t="s">
        <v>160</v>
      </c>
      <c r="T1327" s="2" t="s">
        <v>63</v>
      </c>
      <c r="U1327" s="2">
        <v>0</v>
      </c>
      <c r="V1327" s="2">
        <v>0</v>
      </c>
      <c r="W1327" s="2" t="s">
        <v>64</v>
      </c>
      <c r="X1327" s="2">
        <v>2026</v>
      </c>
      <c r="Y1327" s="2" t="s">
        <v>40</v>
      </c>
      <c r="Z1327" s="4"/>
      <c r="AA1327" s="3">
        <v>46202</v>
      </c>
      <c r="AB1327" s="2" t="s">
        <v>157</v>
      </c>
      <c r="AC1327" s="2">
        <v>473310</v>
      </c>
    </row>
    <row r="1328" spans="1:29" ht="64.5" x14ac:dyDescent="0.25">
      <c r="A1328" s="2" t="s">
        <v>29</v>
      </c>
      <c r="B1328" s="2" t="s">
        <v>30</v>
      </c>
      <c r="C1328" s="2" t="s">
        <v>31</v>
      </c>
      <c r="D1328" s="2" t="s">
        <v>32</v>
      </c>
      <c r="E1328" s="2" t="s">
        <v>2892</v>
      </c>
      <c r="F1328" s="2" t="s">
        <v>2893</v>
      </c>
      <c r="G1328" s="2">
        <v>1970000</v>
      </c>
      <c r="H1328" s="2">
        <v>1</v>
      </c>
      <c r="I1328" s="3">
        <v>46209</v>
      </c>
      <c r="J1328" s="4"/>
      <c r="K1328" s="2">
        <v>4764289</v>
      </c>
      <c r="L1328" s="2">
        <v>0</v>
      </c>
      <c r="M1328" s="2" t="s">
        <v>1318</v>
      </c>
      <c r="N1328" s="4"/>
      <c r="O1328" s="4"/>
      <c r="P1328" s="2" t="s">
        <v>36</v>
      </c>
      <c r="Q1328" s="2" t="s">
        <v>61</v>
      </c>
      <c r="R1328" s="4"/>
      <c r="S1328" s="2" t="s">
        <v>827</v>
      </c>
      <c r="T1328" s="2" t="s">
        <v>63</v>
      </c>
      <c r="U1328" s="4"/>
      <c r="V1328" s="4"/>
      <c r="W1328" s="2" t="s">
        <v>64</v>
      </c>
      <c r="X1328" s="2">
        <v>2026</v>
      </c>
      <c r="Y1328" s="2" t="s">
        <v>40</v>
      </c>
      <c r="Z1328" s="4"/>
      <c r="AA1328" s="3">
        <v>46202</v>
      </c>
      <c r="AB1328" s="2" t="s">
        <v>1318</v>
      </c>
      <c r="AC1328" s="2">
        <v>473252</v>
      </c>
    </row>
    <row r="1329" spans="1:29" ht="39" x14ac:dyDescent="0.25">
      <c r="A1329" s="2" t="s">
        <v>29</v>
      </c>
      <c r="B1329" s="2" t="s">
        <v>30</v>
      </c>
      <c r="C1329" s="2" t="s">
        <v>31</v>
      </c>
      <c r="D1329" s="2" t="s">
        <v>32</v>
      </c>
      <c r="E1329" s="2" t="s">
        <v>2892</v>
      </c>
      <c r="F1329" s="2" t="s">
        <v>41</v>
      </c>
      <c r="G1329" s="2">
        <v>1000</v>
      </c>
      <c r="H1329" s="2">
        <v>1</v>
      </c>
      <c r="I1329" s="3">
        <v>46209</v>
      </c>
      <c r="J1329" s="4"/>
      <c r="K1329" s="2">
        <v>4764289</v>
      </c>
      <c r="L1329" s="2">
        <v>0</v>
      </c>
      <c r="M1329" s="2" t="s">
        <v>1318</v>
      </c>
      <c r="N1329" s="4"/>
      <c r="O1329" s="4"/>
      <c r="P1329" s="2" t="s">
        <v>36</v>
      </c>
      <c r="Q1329" s="2" t="s">
        <v>61</v>
      </c>
      <c r="R1329" s="4"/>
      <c r="S1329" s="2" t="s">
        <v>827</v>
      </c>
      <c r="T1329" s="2" t="s">
        <v>63</v>
      </c>
      <c r="U1329" s="4"/>
      <c r="V1329" s="4"/>
      <c r="W1329" s="2" t="s">
        <v>64</v>
      </c>
      <c r="X1329" s="2">
        <v>2026</v>
      </c>
      <c r="Y1329" s="2" t="s">
        <v>40</v>
      </c>
      <c r="Z1329" s="4"/>
      <c r="AA1329" s="3">
        <v>46202</v>
      </c>
      <c r="AB1329" s="2" t="s">
        <v>1318</v>
      </c>
      <c r="AC1329" s="2">
        <v>473252</v>
      </c>
    </row>
    <row r="1330" spans="1:29" ht="64.5" x14ac:dyDescent="0.25">
      <c r="A1330" s="2" t="s">
        <v>29</v>
      </c>
      <c r="B1330" s="2" t="s">
        <v>42</v>
      </c>
      <c r="C1330" s="2" t="s">
        <v>43</v>
      </c>
      <c r="D1330" s="2" t="s">
        <v>55</v>
      </c>
      <c r="E1330" s="2" t="s">
        <v>2894</v>
      </c>
      <c r="F1330" s="2" t="s">
        <v>2895</v>
      </c>
      <c r="G1330" s="2">
        <v>2060000</v>
      </c>
      <c r="H1330" s="2">
        <v>1</v>
      </c>
      <c r="I1330" s="3">
        <v>46202</v>
      </c>
      <c r="J1330" s="4"/>
      <c r="K1330" s="2">
        <v>4654775</v>
      </c>
      <c r="L1330" s="2">
        <v>41200</v>
      </c>
      <c r="M1330" s="2" t="s">
        <v>166</v>
      </c>
      <c r="N1330" s="5">
        <v>46186</v>
      </c>
      <c r="O1330" s="2" t="s">
        <v>2896</v>
      </c>
      <c r="P1330" s="2" t="s">
        <v>181</v>
      </c>
      <c r="Q1330" s="2" t="s">
        <v>2897</v>
      </c>
      <c r="R1330" s="3">
        <v>46186</v>
      </c>
      <c r="S1330" s="2" t="s">
        <v>51</v>
      </c>
      <c r="T1330" s="2" t="s">
        <v>2387</v>
      </c>
      <c r="U1330" s="2">
        <v>0</v>
      </c>
      <c r="V1330" s="2">
        <v>0</v>
      </c>
      <c r="W1330" s="2" t="s">
        <v>2898</v>
      </c>
      <c r="X1330" s="2">
        <v>2026</v>
      </c>
      <c r="Y1330" s="2" t="s">
        <v>2899</v>
      </c>
      <c r="Z1330" s="4"/>
      <c r="AA1330" s="3">
        <v>46190</v>
      </c>
      <c r="AB1330" s="2" t="s">
        <v>166</v>
      </c>
      <c r="AC1330" s="2">
        <v>473250</v>
      </c>
    </row>
    <row r="1331" spans="1:29" ht="51.75" x14ac:dyDescent="0.25">
      <c r="A1331" s="2" t="s">
        <v>29</v>
      </c>
      <c r="B1331" s="2" t="s">
        <v>42</v>
      </c>
      <c r="C1331" s="2" t="s">
        <v>43</v>
      </c>
      <c r="D1331" s="2" t="s">
        <v>164</v>
      </c>
      <c r="E1331" s="2" t="s">
        <v>2900</v>
      </c>
      <c r="F1331" s="2" t="s">
        <v>56</v>
      </c>
      <c r="G1331" s="2">
        <v>1400000</v>
      </c>
      <c r="H1331" s="2">
        <v>1</v>
      </c>
      <c r="I1331" s="3">
        <v>46202</v>
      </c>
      <c r="J1331" s="4"/>
      <c r="K1331" s="2">
        <v>843575</v>
      </c>
      <c r="L1331" s="2">
        <v>38000</v>
      </c>
      <c r="M1331" s="2" t="s">
        <v>166</v>
      </c>
      <c r="N1331" s="5">
        <v>46202</v>
      </c>
      <c r="O1331" s="2" t="s">
        <v>2901</v>
      </c>
      <c r="P1331" s="2" t="s">
        <v>49</v>
      </c>
      <c r="Q1331" s="2" t="s">
        <v>2902</v>
      </c>
      <c r="R1331" s="3">
        <v>46202</v>
      </c>
      <c r="S1331" s="2" t="s">
        <v>38</v>
      </c>
      <c r="T1331" s="2" t="s">
        <v>63</v>
      </c>
      <c r="U1331" s="2">
        <v>0</v>
      </c>
      <c r="V1331" s="2">
        <v>0</v>
      </c>
      <c r="W1331" s="2" t="s">
        <v>2589</v>
      </c>
      <c r="X1331" s="2">
        <v>2026</v>
      </c>
      <c r="Y1331" s="2" t="s">
        <v>55</v>
      </c>
      <c r="Z1331" s="4"/>
      <c r="AA1331" s="3">
        <v>46201</v>
      </c>
      <c r="AB1331" s="2" t="s">
        <v>166</v>
      </c>
      <c r="AC1331" s="2">
        <v>473006</v>
      </c>
    </row>
    <row r="1332" spans="1:29" ht="64.5" x14ac:dyDescent="0.25">
      <c r="A1332" s="2" t="s">
        <v>29</v>
      </c>
      <c r="B1332" s="2" t="s">
        <v>42</v>
      </c>
      <c r="C1332" s="2" t="s">
        <v>43</v>
      </c>
      <c r="D1332" s="2" t="s">
        <v>164</v>
      </c>
      <c r="E1332" s="2" t="s">
        <v>2900</v>
      </c>
      <c r="F1332" s="2" t="s">
        <v>2903</v>
      </c>
      <c r="G1332" s="2">
        <v>1900000</v>
      </c>
      <c r="H1332" s="2">
        <v>1</v>
      </c>
      <c r="I1332" s="3">
        <v>46202</v>
      </c>
      <c r="J1332" s="4"/>
      <c r="K1332" s="2">
        <v>843575</v>
      </c>
      <c r="L1332" s="2">
        <v>38000</v>
      </c>
      <c r="M1332" s="2" t="s">
        <v>166</v>
      </c>
      <c r="N1332" s="5">
        <v>46202</v>
      </c>
      <c r="O1332" s="2" t="s">
        <v>2901</v>
      </c>
      <c r="P1332" s="2" t="s">
        <v>49</v>
      </c>
      <c r="Q1332" s="2" t="s">
        <v>2902</v>
      </c>
      <c r="R1332" s="3">
        <v>46202</v>
      </c>
      <c r="S1332" s="2" t="s">
        <v>38</v>
      </c>
      <c r="T1332" s="2" t="s">
        <v>63</v>
      </c>
      <c r="U1332" s="2">
        <v>0</v>
      </c>
      <c r="V1332" s="2">
        <v>0</v>
      </c>
      <c r="W1332" s="2" t="s">
        <v>2589</v>
      </c>
      <c r="X1332" s="2">
        <v>2026</v>
      </c>
      <c r="Y1332" s="2" t="s">
        <v>55</v>
      </c>
      <c r="Z1332" s="4"/>
      <c r="AA1332" s="3">
        <v>46201</v>
      </c>
      <c r="AB1332" s="2" t="s">
        <v>166</v>
      </c>
      <c r="AC1332" s="2">
        <v>473006</v>
      </c>
    </row>
    <row r="1333" spans="1:29" ht="39" x14ac:dyDescent="0.25">
      <c r="A1333" s="2" t="s">
        <v>29</v>
      </c>
      <c r="B1333" s="2" t="s">
        <v>42</v>
      </c>
      <c r="C1333" s="2" t="s">
        <v>43</v>
      </c>
      <c r="D1333" s="2" t="s">
        <v>164</v>
      </c>
      <c r="E1333" s="2" t="s">
        <v>2900</v>
      </c>
      <c r="F1333" s="2" t="s">
        <v>41</v>
      </c>
      <c r="G1333" s="2">
        <v>5000</v>
      </c>
      <c r="H1333" s="2">
        <v>1</v>
      </c>
      <c r="I1333" s="3">
        <v>46202</v>
      </c>
      <c r="J1333" s="4"/>
      <c r="K1333" s="2">
        <v>843575</v>
      </c>
      <c r="L1333" s="2">
        <v>38000</v>
      </c>
      <c r="M1333" s="2" t="s">
        <v>166</v>
      </c>
      <c r="N1333" s="5">
        <v>46202</v>
      </c>
      <c r="O1333" s="2" t="s">
        <v>2901</v>
      </c>
      <c r="P1333" s="2" t="s">
        <v>49</v>
      </c>
      <c r="Q1333" s="2" t="s">
        <v>2902</v>
      </c>
      <c r="R1333" s="3">
        <v>46202</v>
      </c>
      <c r="S1333" s="2" t="s">
        <v>38</v>
      </c>
      <c r="T1333" s="2" t="s">
        <v>63</v>
      </c>
      <c r="U1333" s="2">
        <v>0</v>
      </c>
      <c r="V1333" s="2">
        <v>0</v>
      </c>
      <c r="W1333" s="2" t="s">
        <v>2589</v>
      </c>
      <c r="X1333" s="2">
        <v>2026</v>
      </c>
      <c r="Y1333" s="2" t="s">
        <v>55</v>
      </c>
      <c r="Z1333" s="4"/>
      <c r="AA1333" s="3">
        <v>46201</v>
      </c>
      <c r="AB1333" s="2" t="s">
        <v>166</v>
      </c>
      <c r="AC1333" s="2">
        <v>473006</v>
      </c>
    </row>
    <row r="1334" spans="1:29" ht="51.75" x14ac:dyDescent="0.25">
      <c r="A1334" s="2" t="s">
        <v>29</v>
      </c>
      <c r="B1334" s="2" t="s">
        <v>42</v>
      </c>
      <c r="C1334" s="2" t="s">
        <v>43</v>
      </c>
      <c r="D1334" s="2" t="s">
        <v>219</v>
      </c>
      <c r="E1334" s="2" t="s">
        <v>2904</v>
      </c>
      <c r="F1334" s="2" t="s">
        <v>56</v>
      </c>
      <c r="G1334" s="2">
        <v>1780000</v>
      </c>
      <c r="H1334" s="2">
        <v>1</v>
      </c>
      <c r="I1334" s="3">
        <v>46201</v>
      </c>
      <c r="J1334" s="4"/>
      <c r="K1334" s="2">
        <v>2974847</v>
      </c>
      <c r="L1334" s="2">
        <v>45600</v>
      </c>
      <c r="M1334" s="2" t="s">
        <v>187</v>
      </c>
      <c r="N1334" s="5">
        <v>46199</v>
      </c>
      <c r="O1334" s="2" t="s">
        <v>2905</v>
      </c>
      <c r="P1334" s="2" t="s">
        <v>49</v>
      </c>
      <c r="Q1334" s="2" t="s">
        <v>337</v>
      </c>
      <c r="R1334" s="3">
        <v>46199</v>
      </c>
      <c r="S1334" s="2" t="s">
        <v>51</v>
      </c>
      <c r="T1334" s="2" t="s">
        <v>98</v>
      </c>
      <c r="U1334" s="2">
        <v>0</v>
      </c>
      <c r="V1334" s="2">
        <v>0</v>
      </c>
      <c r="W1334" s="2" t="s">
        <v>687</v>
      </c>
      <c r="X1334" s="2">
        <v>2026</v>
      </c>
      <c r="Y1334" s="2" t="s">
        <v>65</v>
      </c>
      <c r="Z1334" s="4"/>
      <c r="AA1334" s="3">
        <v>46199</v>
      </c>
      <c r="AB1334" s="2" t="s">
        <v>187</v>
      </c>
      <c r="AC1334" s="2">
        <v>473000</v>
      </c>
    </row>
    <row r="1335" spans="1:29" ht="39" x14ac:dyDescent="0.25">
      <c r="A1335" s="2" t="s">
        <v>29</v>
      </c>
      <c r="B1335" s="2" t="s">
        <v>42</v>
      </c>
      <c r="C1335" s="2" t="s">
        <v>43</v>
      </c>
      <c r="D1335" s="2" t="s">
        <v>219</v>
      </c>
      <c r="E1335" s="2" t="s">
        <v>2904</v>
      </c>
      <c r="F1335" s="2" t="s">
        <v>41</v>
      </c>
      <c r="G1335" s="2">
        <v>5000</v>
      </c>
      <c r="H1335" s="2">
        <v>1</v>
      </c>
      <c r="I1335" s="3">
        <v>46201</v>
      </c>
      <c r="J1335" s="4"/>
      <c r="K1335" s="2">
        <v>2974847</v>
      </c>
      <c r="L1335" s="2">
        <v>45600</v>
      </c>
      <c r="M1335" s="2" t="s">
        <v>187</v>
      </c>
      <c r="N1335" s="5">
        <v>46199</v>
      </c>
      <c r="O1335" s="2" t="s">
        <v>2905</v>
      </c>
      <c r="P1335" s="2" t="s">
        <v>49</v>
      </c>
      <c r="Q1335" s="2" t="s">
        <v>337</v>
      </c>
      <c r="R1335" s="3">
        <v>46199</v>
      </c>
      <c r="S1335" s="2" t="s">
        <v>51</v>
      </c>
      <c r="T1335" s="2" t="s">
        <v>98</v>
      </c>
      <c r="U1335" s="2">
        <v>0</v>
      </c>
      <c r="V1335" s="2">
        <v>0</v>
      </c>
      <c r="W1335" s="2" t="s">
        <v>687</v>
      </c>
      <c r="X1335" s="2">
        <v>2026</v>
      </c>
      <c r="Y1335" s="2" t="s">
        <v>65</v>
      </c>
      <c r="Z1335" s="4"/>
      <c r="AA1335" s="3">
        <v>46199</v>
      </c>
      <c r="AB1335" s="2" t="s">
        <v>187</v>
      </c>
      <c r="AC1335" s="2">
        <v>473000</v>
      </c>
    </row>
    <row r="1336" spans="1:29" ht="64.5" x14ac:dyDescent="0.25">
      <c r="A1336" s="2" t="s">
        <v>29</v>
      </c>
      <c r="B1336" s="2" t="s">
        <v>42</v>
      </c>
      <c r="C1336" s="2" t="s">
        <v>43</v>
      </c>
      <c r="D1336" s="2" t="s">
        <v>219</v>
      </c>
      <c r="E1336" s="2" t="s">
        <v>2904</v>
      </c>
      <c r="F1336" s="2" t="s">
        <v>2906</v>
      </c>
      <c r="G1336" s="2">
        <v>2280000</v>
      </c>
      <c r="H1336" s="2">
        <v>1</v>
      </c>
      <c r="I1336" s="3">
        <v>46201</v>
      </c>
      <c r="J1336" s="4"/>
      <c r="K1336" s="2">
        <v>2974847</v>
      </c>
      <c r="L1336" s="2">
        <v>45600</v>
      </c>
      <c r="M1336" s="2" t="s">
        <v>187</v>
      </c>
      <c r="N1336" s="5">
        <v>46199</v>
      </c>
      <c r="O1336" s="2" t="s">
        <v>2905</v>
      </c>
      <c r="P1336" s="2" t="s">
        <v>49</v>
      </c>
      <c r="Q1336" s="2" t="s">
        <v>337</v>
      </c>
      <c r="R1336" s="3">
        <v>46199</v>
      </c>
      <c r="S1336" s="2" t="s">
        <v>51</v>
      </c>
      <c r="T1336" s="2" t="s">
        <v>98</v>
      </c>
      <c r="U1336" s="2">
        <v>0</v>
      </c>
      <c r="V1336" s="2">
        <v>0</v>
      </c>
      <c r="W1336" s="2" t="s">
        <v>687</v>
      </c>
      <c r="X1336" s="2">
        <v>2026</v>
      </c>
      <c r="Y1336" s="2" t="s">
        <v>65</v>
      </c>
      <c r="Z1336" s="4"/>
      <c r="AA1336" s="3">
        <v>46199</v>
      </c>
      <c r="AB1336" s="2" t="s">
        <v>187</v>
      </c>
      <c r="AC1336" s="2">
        <v>473000</v>
      </c>
    </row>
    <row r="1337" spans="1:29" ht="64.5" x14ac:dyDescent="0.25">
      <c r="A1337" s="2" t="s">
        <v>29</v>
      </c>
      <c r="B1337" s="2" t="s">
        <v>42</v>
      </c>
      <c r="C1337" s="2" t="s">
        <v>43</v>
      </c>
      <c r="D1337" s="2" t="s">
        <v>643</v>
      </c>
      <c r="E1337" s="2" t="s">
        <v>2907</v>
      </c>
      <c r="F1337" s="2" t="s">
        <v>2908</v>
      </c>
      <c r="G1337" s="2">
        <v>1970000</v>
      </c>
      <c r="H1337" s="2">
        <v>1</v>
      </c>
      <c r="I1337" s="3">
        <v>46203</v>
      </c>
      <c r="J1337" s="4"/>
      <c r="K1337" s="2">
        <v>3806534</v>
      </c>
      <c r="L1337" s="2">
        <v>39400</v>
      </c>
      <c r="M1337" s="2" t="s">
        <v>59</v>
      </c>
      <c r="N1337" s="5">
        <v>46203</v>
      </c>
      <c r="O1337" s="2" t="s">
        <v>2909</v>
      </c>
      <c r="P1337" s="2" t="s">
        <v>181</v>
      </c>
      <c r="Q1337" s="2" t="s">
        <v>2386</v>
      </c>
      <c r="R1337" s="4"/>
      <c r="S1337" s="2" t="s">
        <v>62</v>
      </c>
      <c r="T1337" s="2" t="s">
        <v>2064</v>
      </c>
      <c r="U1337" s="4"/>
      <c r="V1337" s="4"/>
      <c r="W1337" s="2" t="s">
        <v>64</v>
      </c>
      <c r="X1337" s="2">
        <v>2026</v>
      </c>
      <c r="Y1337" s="2" t="s">
        <v>55</v>
      </c>
      <c r="Z1337" s="4"/>
      <c r="AA1337" s="3">
        <v>46201</v>
      </c>
      <c r="AB1337" s="2" t="s">
        <v>59</v>
      </c>
      <c r="AC1337" s="2">
        <v>472992</v>
      </c>
    </row>
    <row r="1338" spans="1:29" ht="51.75" x14ac:dyDescent="0.25">
      <c r="A1338" s="2" t="s">
        <v>29</v>
      </c>
      <c r="B1338" s="2" t="s">
        <v>42</v>
      </c>
      <c r="C1338" s="2" t="s">
        <v>43</v>
      </c>
      <c r="D1338" s="2" t="s">
        <v>643</v>
      </c>
      <c r="E1338" s="2" t="s">
        <v>2907</v>
      </c>
      <c r="F1338" s="2" t="s">
        <v>41</v>
      </c>
      <c r="G1338" s="2">
        <v>5000</v>
      </c>
      <c r="H1338" s="2">
        <v>1</v>
      </c>
      <c r="I1338" s="3">
        <v>46203</v>
      </c>
      <c r="J1338" s="4"/>
      <c r="K1338" s="2">
        <v>3806534</v>
      </c>
      <c r="L1338" s="2">
        <v>39400</v>
      </c>
      <c r="M1338" s="2" t="s">
        <v>59</v>
      </c>
      <c r="N1338" s="5">
        <v>46203</v>
      </c>
      <c r="O1338" s="2" t="s">
        <v>2909</v>
      </c>
      <c r="P1338" s="2" t="s">
        <v>181</v>
      </c>
      <c r="Q1338" s="2" t="s">
        <v>2386</v>
      </c>
      <c r="R1338" s="4"/>
      <c r="S1338" s="2" t="s">
        <v>62</v>
      </c>
      <c r="T1338" s="2" t="s">
        <v>2064</v>
      </c>
      <c r="U1338" s="4"/>
      <c r="V1338" s="4"/>
      <c r="W1338" s="2" t="s">
        <v>64</v>
      </c>
      <c r="X1338" s="2">
        <v>2026</v>
      </c>
      <c r="Y1338" s="2" t="s">
        <v>55</v>
      </c>
      <c r="Z1338" s="4"/>
      <c r="AA1338" s="3">
        <v>46201</v>
      </c>
      <c r="AB1338" s="2" t="s">
        <v>59</v>
      </c>
      <c r="AC1338" s="2">
        <v>472992</v>
      </c>
    </row>
    <row r="1339" spans="1:29" ht="51.75" x14ac:dyDescent="0.25">
      <c r="A1339" s="2" t="s">
        <v>29</v>
      </c>
      <c r="B1339" s="2" t="s">
        <v>42</v>
      </c>
      <c r="C1339" s="2" t="s">
        <v>43</v>
      </c>
      <c r="D1339" s="2" t="s">
        <v>32</v>
      </c>
      <c r="E1339" s="2" t="s">
        <v>2910</v>
      </c>
      <c r="F1339" s="2" t="s">
        <v>2911</v>
      </c>
      <c r="G1339" s="2">
        <v>3720000</v>
      </c>
      <c r="H1339" s="2">
        <v>1</v>
      </c>
      <c r="I1339" s="3">
        <v>46203</v>
      </c>
      <c r="J1339" s="4"/>
      <c r="K1339" s="2">
        <v>4780080</v>
      </c>
      <c r="L1339" s="2">
        <v>74400</v>
      </c>
      <c r="M1339" s="2" t="s">
        <v>545</v>
      </c>
      <c r="N1339" s="5">
        <v>46202</v>
      </c>
      <c r="O1339" s="2" t="s">
        <v>2912</v>
      </c>
      <c r="P1339" s="2" t="s">
        <v>36</v>
      </c>
      <c r="Q1339" s="2" t="s">
        <v>209</v>
      </c>
      <c r="R1339" s="3">
        <v>46202</v>
      </c>
      <c r="S1339" s="2" t="s">
        <v>38</v>
      </c>
      <c r="T1339" s="2" t="s">
        <v>210</v>
      </c>
      <c r="U1339" s="2" t="s">
        <v>37</v>
      </c>
      <c r="V1339" s="2" t="s">
        <v>883</v>
      </c>
      <c r="W1339" s="2" t="s">
        <v>1082</v>
      </c>
      <c r="X1339" s="2">
        <v>2026</v>
      </c>
      <c r="Y1339" s="2" t="s">
        <v>40</v>
      </c>
      <c r="Z1339" s="4"/>
      <c r="AA1339" s="3">
        <v>46201</v>
      </c>
      <c r="AB1339" s="2" t="s">
        <v>545</v>
      </c>
      <c r="AC1339" s="2">
        <v>472984</v>
      </c>
    </row>
    <row r="1340" spans="1:29" ht="39" x14ac:dyDescent="0.25">
      <c r="A1340" s="2" t="s">
        <v>29</v>
      </c>
      <c r="B1340" s="2" t="s">
        <v>42</v>
      </c>
      <c r="C1340" s="2" t="s">
        <v>43</v>
      </c>
      <c r="D1340" s="2" t="s">
        <v>32</v>
      </c>
      <c r="E1340" s="2" t="s">
        <v>2910</v>
      </c>
      <c r="F1340" s="2" t="s">
        <v>41</v>
      </c>
      <c r="G1340" s="2">
        <v>1000</v>
      </c>
      <c r="H1340" s="2">
        <v>1</v>
      </c>
      <c r="I1340" s="3">
        <v>46203</v>
      </c>
      <c r="J1340" s="4"/>
      <c r="K1340" s="2">
        <v>4780080</v>
      </c>
      <c r="L1340" s="2">
        <v>74400</v>
      </c>
      <c r="M1340" s="2" t="s">
        <v>545</v>
      </c>
      <c r="N1340" s="5">
        <v>46202</v>
      </c>
      <c r="O1340" s="2" t="s">
        <v>2912</v>
      </c>
      <c r="P1340" s="2" t="s">
        <v>36</v>
      </c>
      <c r="Q1340" s="2" t="s">
        <v>209</v>
      </c>
      <c r="R1340" s="3">
        <v>46202</v>
      </c>
      <c r="S1340" s="2" t="s">
        <v>38</v>
      </c>
      <c r="T1340" s="2" t="s">
        <v>210</v>
      </c>
      <c r="U1340" s="2" t="s">
        <v>37</v>
      </c>
      <c r="V1340" s="2" t="s">
        <v>883</v>
      </c>
      <c r="W1340" s="2" t="s">
        <v>1082</v>
      </c>
      <c r="X1340" s="2">
        <v>2026</v>
      </c>
      <c r="Y1340" s="2" t="s">
        <v>40</v>
      </c>
      <c r="Z1340" s="4"/>
      <c r="AA1340" s="3">
        <v>46201</v>
      </c>
      <c r="AB1340" s="2" t="s">
        <v>545</v>
      </c>
      <c r="AC1340" s="2">
        <v>472984</v>
      </c>
    </row>
    <row r="1341" spans="1:29" ht="51.75" x14ac:dyDescent="0.25">
      <c r="A1341" s="2" t="s">
        <v>29</v>
      </c>
      <c r="B1341" s="2" t="s">
        <v>42</v>
      </c>
      <c r="C1341" s="2" t="s">
        <v>43</v>
      </c>
      <c r="D1341" s="2" t="s">
        <v>32</v>
      </c>
      <c r="E1341" s="2" t="s">
        <v>2913</v>
      </c>
      <c r="F1341" s="2" t="s">
        <v>2914</v>
      </c>
      <c r="G1341" s="2">
        <v>3790000</v>
      </c>
      <c r="H1341" s="2">
        <v>1</v>
      </c>
      <c r="I1341" s="3">
        <v>46202</v>
      </c>
      <c r="J1341" s="4"/>
      <c r="K1341" s="2">
        <v>4779968</v>
      </c>
      <c r="L1341" s="2">
        <v>75800</v>
      </c>
      <c r="M1341" s="2" t="s">
        <v>297</v>
      </c>
      <c r="N1341" s="5">
        <v>46203</v>
      </c>
      <c r="O1341" s="2">
        <v>25899418</v>
      </c>
      <c r="P1341" s="2" t="s">
        <v>36</v>
      </c>
      <c r="Q1341" s="2" t="s">
        <v>209</v>
      </c>
      <c r="R1341" s="3">
        <v>46203</v>
      </c>
      <c r="S1341" s="2" t="s">
        <v>298</v>
      </c>
      <c r="T1341" s="2" t="s">
        <v>210</v>
      </c>
      <c r="U1341" s="2">
        <v>0</v>
      </c>
      <c r="V1341" s="2" t="s">
        <v>217</v>
      </c>
      <c r="W1341" s="2" t="s">
        <v>218</v>
      </c>
      <c r="X1341" s="2">
        <v>2026</v>
      </c>
      <c r="Y1341" s="2" t="s">
        <v>40</v>
      </c>
      <c r="Z1341" s="4"/>
      <c r="AA1341" s="3">
        <v>46201</v>
      </c>
      <c r="AB1341" s="2" t="s">
        <v>297</v>
      </c>
      <c r="AC1341" s="2">
        <v>472956</v>
      </c>
    </row>
    <row r="1342" spans="1:29" ht="51.75" x14ac:dyDescent="0.25">
      <c r="A1342" s="2" t="s">
        <v>29</v>
      </c>
      <c r="B1342" s="2" t="s">
        <v>42</v>
      </c>
      <c r="C1342" s="2" t="s">
        <v>43</v>
      </c>
      <c r="D1342" s="2" t="s">
        <v>32</v>
      </c>
      <c r="E1342" s="2" t="s">
        <v>2913</v>
      </c>
      <c r="F1342" s="2" t="s">
        <v>41</v>
      </c>
      <c r="G1342" s="2">
        <v>1000</v>
      </c>
      <c r="H1342" s="2">
        <v>1</v>
      </c>
      <c r="I1342" s="3">
        <v>46202</v>
      </c>
      <c r="J1342" s="4"/>
      <c r="K1342" s="2">
        <v>4779968</v>
      </c>
      <c r="L1342" s="2">
        <v>75800</v>
      </c>
      <c r="M1342" s="2" t="s">
        <v>297</v>
      </c>
      <c r="N1342" s="5">
        <v>46203</v>
      </c>
      <c r="O1342" s="2">
        <v>25899418</v>
      </c>
      <c r="P1342" s="2" t="s">
        <v>36</v>
      </c>
      <c r="Q1342" s="2" t="s">
        <v>209</v>
      </c>
      <c r="R1342" s="3">
        <v>46203</v>
      </c>
      <c r="S1342" s="2" t="s">
        <v>298</v>
      </c>
      <c r="T1342" s="2" t="s">
        <v>210</v>
      </c>
      <c r="U1342" s="2">
        <v>0</v>
      </c>
      <c r="V1342" s="2" t="s">
        <v>217</v>
      </c>
      <c r="W1342" s="2" t="s">
        <v>218</v>
      </c>
      <c r="X1342" s="2">
        <v>2026</v>
      </c>
      <c r="Y1342" s="2" t="s">
        <v>40</v>
      </c>
      <c r="Z1342" s="4"/>
      <c r="AA1342" s="3">
        <v>46201</v>
      </c>
      <c r="AB1342" s="2" t="s">
        <v>297</v>
      </c>
      <c r="AC1342" s="2">
        <v>472956</v>
      </c>
    </row>
    <row r="1343" spans="1:29" ht="90" x14ac:dyDescent="0.25">
      <c r="A1343" s="2" t="s">
        <v>29</v>
      </c>
      <c r="B1343" s="2" t="s">
        <v>42</v>
      </c>
      <c r="C1343" s="2" t="s">
        <v>43</v>
      </c>
      <c r="D1343" s="2" t="s">
        <v>32</v>
      </c>
      <c r="E1343" s="2" t="s">
        <v>2915</v>
      </c>
      <c r="F1343" s="2" t="s">
        <v>2916</v>
      </c>
      <c r="G1343" s="2">
        <v>1970000</v>
      </c>
      <c r="H1343" s="2">
        <v>1</v>
      </c>
      <c r="I1343" s="3">
        <v>46201</v>
      </c>
      <c r="J1343" s="4"/>
      <c r="K1343" s="2">
        <v>4779915</v>
      </c>
      <c r="L1343" s="2">
        <v>39400</v>
      </c>
      <c r="M1343" s="2" t="s">
        <v>404</v>
      </c>
      <c r="N1343" s="5">
        <v>46201</v>
      </c>
      <c r="O1343" s="2" t="s">
        <v>2917</v>
      </c>
      <c r="P1343" s="2" t="s">
        <v>36</v>
      </c>
      <c r="Q1343" s="2" t="s">
        <v>61</v>
      </c>
      <c r="R1343" s="3">
        <v>46201</v>
      </c>
      <c r="S1343" s="2" t="s">
        <v>2707</v>
      </c>
      <c r="T1343" s="2" t="s">
        <v>63</v>
      </c>
      <c r="U1343" s="2" t="s">
        <v>2918</v>
      </c>
      <c r="V1343" s="2" t="s">
        <v>2918</v>
      </c>
      <c r="W1343" s="2" t="s">
        <v>64</v>
      </c>
      <c r="X1343" s="2">
        <v>2026</v>
      </c>
      <c r="Y1343" s="2" t="s">
        <v>40</v>
      </c>
      <c r="Z1343" s="4"/>
      <c r="AA1343" s="3">
        <v>46201</v>
      </c>
      <c r="AB1343" s="2" t="s">
        <v>404</v>
      </c>
      <c r="AC1343" s="2">
        <v>472932</v>
      </c>
    </row>
    <row r="1344" spans="1:29" ht="90" x14ac:dyDescent="0.25">
      <c r="A1344" s="2" t="s">
        <v>29</v>
      </c>
      <c r="B1344" s="2" t="s">
        <v>42</v>
      </c>
      <c r="C1344" s="2" t="s">
        <v>43</v>
      </c>
      <c r="D1344" s="2" t="s">
        <v>32</v>
      </c>
      <c r="E1344" s="2" t="s">
        <v>2915</v>
      </c>
      <c r="F1344" s="2" t="s">
        <v>41</v>
      </c>
      <c r="G1344" s="2">
        <v>1000</v>
      </c>
      <c r="H1344" s="2">
        <v>1</v>
      </c>
      <c r="I1344" s="3">
        <v>46201</v>
      </c>
      <c r="J1344" s="4"/>
      <c r="K1344" s="2">
        <v>4779915</v>
      </c>
      <c r="L1344" s="2">
        <v>39400</v>
      </c>
      <c r="M1344" s="2" t="s">
        <v>404</v>
      </c>
      <c r="N1344" s="5">
        <v>46201</v>
      </c>
      <c r="O1344" s="2" t="s">
        <v>2917</v>
      </c>
      <c r="P1344" s="2" t="s">
        <v>36</v>
      </c>
      <c r="Q1344" s="2" t="s">
        <v>61</v>
      </c>
      <c r="R1344" s="3">
        <v>46201</v>
      </c>
      <c r="S1344" s="2" t="s">
        <v>2707</v>
      </c>
      <c r="T1344" s="2" t="s">
        <v>63</v>
      </c>
      <c r="U1344" s="2" t="s">
        <v>2918</v>
      </c>
      <c r="V1344" s="2" t="s">
        <v>2918</v>
      </c>
      <c r="W1344" s="2" t="s">
        <v>64</v>
      </c>
      <c r="X1344" s="2">
        <v>2026</v>
      </c>
      <c r="Y1344" s="2" t="s">
        <v>40</v>
      </c>
      <c r="Z1344" s="4"/>
      <c r="AA1344" s="3">
        <v>46201</v>
      </c>
      <c r="AB1344" s="2" t="s">
        <v>404</v>
      </c>
      <c r="AC1344" s="2">
        <v>472932</v>
      </c>
    </row>
    <row r="1345" spans="1:29" ht="115.5" x14ac:dyDescent="0.25">
      <c r="A1345" s="2" t="s">
        <v>29</v>
      </c>
      <c r="B1345" s="2" t="s">
        <v>42</v>
      </c>
      <c r="C1345" s="2" t="s">
        <v>43</v>
      </c>
      <c r="D1345" s="2" t="s">
        <v>636</v>
      </c>
      <c r="E1345" s="2" t="s">
        <v>2919</v>
      </c>
      <c r="F1345" s="2" t="s">
        <v>56</v>
      </c>
      <c r="G1345" s="2">
        <v>1007300</v>
      </c>
      <c r="H1345" s="2">
        <v>1</v>
      </c>
      <c r="I1345" s="3">
        <v>46209</v>
      </c>
      <c r="J1345" s="4"/>
      <c r="K1345" s="2">
        <v>3874913</v>
      </c>
      <c r="L1345" s="2">
        <v>20505</v>
      </c>
      <c r="M1345" s="2" t="s">
        <v>1161</v>
      </c>
      <c r="N1345" s="5">
        <v>46206</v>
      </c>
      <c r="O1345" s="2">
        <v>737</v>
      </c>
      <c r="P1345" s="2" t="s">
        <v>49</v>
      </c>
      <c r="Q1345" s="2">
        <v>0</v>
      </c>
      <c r="R1345" s="3">
        <v>46206</v>
      </c>
      <c r="S1345" s="2" t="s">
        <v>160</v>
      </c>
      <c r="T1345" s="2" t="s">
        <v>2920</v>
      </c>
      <c r="U1345" s="2">
        <v>0</v>
      </c>
      <c r="V1345" s="2">
        <v>0</v>
      </c>
      <c r="W1345" s="2" t="s">
        <v>2920</v>
      </c>
      <c r="X1345" s="2">
        <v>2026</v>
      </c>
      <c r="Y1345" s="2" t="s">
        <v>65</v>
      </c>
      <c r="Z1345" s="4"/>
      <c r="AA1345" s="3">
        <v>46201</v>
      </c>
      <c r="AB1345" s="2" t="s">
        <v>1161</v>
      </c>
      <c r="AC1345" s="2">
        <v>472906</v>
      </c>
    </row>
    <row r="1346" spans="1:29" ht="115.5" x14ac:dyDescent="0.25">
      <c r="A1346" s="2" t="s">
        <v>29</v>
      </c>
      <c r="B1346" s="2" t="s">
        <v>42</v>
      </c>
      <c r="C1346" s="2" t="s">
        <v>43</v>
      </c>
      <c r="D1346" s="2" t="s">
        <v>636</v>
      </c>
      <c r="E1346" s="2" t="s">
        <v>2919</v>
      </c>
      <c r="F1346" s="2" t="s">
        <v>2921</v>
      </c>
      <c r="G1346" s="2">
        <v>1367000</v>
      </c>
      <c r="H1346" s="2">
        <v>1</v>
      </c>
      <c r="I1346" s="3">
        <v>46209</v>
      </c>
      <c r="J1346" s="4"/>
      <c r="K1346" s="2">
        <v>3874913</v>
      </c>
      <c r="L1346" s="2">
        <v>20505</v>
      </c>
      <c r="M1346" s="2" t="s">
        <v>1161</v>
      </c>
      <c r="N1346" s="5">
        <v>46206</v>
      </c>
      <c r="O1346" s="2">
        <v>737</v>
      </c>
      <c r="P1346" s="2" t="s">
        <v>49</v>
      </c>
      <c r="Q1346" s="2">
        <v>0</v>
      </c>
      <c r="R1346" s="3">
        <v>46206</v>
      </c>
      <c r="S1346" s="2" t="s">
        <v>160</v>
      </c>
      <c r="T1346" s="2" t="s">
        <v>2920</v>
      </c>
      <c r="U1346" s="2">
        <v>0</v>
      </c>
      <c r="V1346" s="2">
        <v>0</v>
      </c>
      <c r="W1346" s="2" t="s">
        <v>2920</v>
      </c>
      <c r="X1346" s="2">
        <v>2026</v>
      </c>
      <c r="Y1346" s="2" t="s">
        <v>65</v>
      </c>
      <c r="Z1346" s="4"/>
      <c r="AA1346" s="3">
        <v>46201</v>
      </c>
      <c r="AB1346" s="2" t="s">
        <v>1161</v>
      </c>
      <c r="AC1346" s="2">
        <v>472906</v>
      </c>
    </row>
    <row r="1347" spans="1:29" ht="115.5" x14ac:dyDescent="0.25">
      <c r="A1347" s="2" t="s">
        <v>29</v>
      </c>
      <c r="B1347" s="2" t="s">
        <v>42</v>
      </c>
      <c r="C1347" s="2" t="s">
        <v>43</v>
      </c>
      <c r="D1347" s="2" t="s">
        <v>636</v>
      </c>
      <c r="E1347" s="2" t="s">
        <v>2919</v>
      </c>
      <c r="F1347" s="2" t="s">
        <v>41</v>
      </c>
      <c r="G1347" s="2">
        <v>5000</v>
      </c>
      <c r="H1347" s="2">
        <v>1</v>
      </c>
      <c r="I1347" s="3">
        <v>46209</v>
      </c>
      <c r="J1347" s="4"/>
      <c r="K1347" s="2">
        <v>3874913</v>
      </c>
      <c r="L1347" s="2">
        <v>20505</v>
      </c>
      <c r="M1347" s="2" t="s">
        <v>1161</v>
      </c>
      <c r="N1347" s="5">
        <v>46206</v>
      </c>
      <c r="O1347" s="2">
        <v>737</v>
      </c>
      <c r="P1347" s="2" t="s">
        <v>49</v>
      </c>
      <c r="Q1347" s="2">
        <v>0</v>
      </c>
      <c r="R1347" s="3">
        <v>46206</v>
      </c>
      <c r="S1347" s="2" t="s">
        <v>160</v>
      </c>
      <c r="T1347" s="2" t="s">
        <v>2920</v>
      </c>
      <c r="U1347" s="2">
        <v>0</v>
      </c>
      <c r="V1347" s="2">
        <v>0</v>
      </c>
      <c r="W1347" s="2" t="s">
        <v>2920</v>
      </c>
      <c r="X1347" s="2">
        <v>2026</v>
      </c>
      <c r="Y1347" s="2" t="s">
        <v>65</v>
      </c>
      <c r="Z1347" s="4"/>
      <c r="AA1347" s="3">
        <v>46201</v>
      </c>
      <c r="AB1347" s="2" t="s">
        <v>1161</v>
      </c>
      <c r="AC1347" s="2">
        <v>472906</v>
      </c>
    </row>
    <row r="1348" spans="1:29" ht="90" x14ac:dyDescent="0.25">
      <c r="A1348" s="2" t="s">
        <v>29</v>
      </c>
      <c r="B1348" s="2" t="s">
        <v>30</v>
      </c>
      <c r="C1348" s="2" t="s">
        <v>31</v>
      </c>
      <c r="D1348" s="2" t="s">
        <v>32</v>
      </c>
      <c r="E1348" s="2" t="s">
        <v>2922</v>
      </c>
      <c r="F1348" s="2" t="s">
        <v>2923</v>
      </c>
      <c r="G1348" s="2">
        <v>2000000</v>
      </c>
      <c r="H1348" s="2">
        <v>1</v>
      </c>
      <c r="I1348" s="3">
        <v>46208</v>
      </c>
      <c r="J1348" s="4"/>
      <c r="K1348" s="2">
        <v>4779725</v>
      </c>
      <c r="L1348" s="2">
        <v>0</v>
      </c>
      <c r="M1348" s="2" t="s">
        <v>1666</v>
      </c>
      <c r="N1348" s="4"/>
      <c r="O1348" s="4"/>
      <c r="P1348" s="2" t="s">
        <v>36</v>
      </c>
      <c r="Q1348" s="2" t="s">
        <v>61</v>
      </c>
      <c r="R1348" s="4"/>
      <c r="S1348" s="2" t="s">
        <v>695</v>
      </c>
      <c r="T1348" s="4"/>
      <c r="U1348" s="4"/>
      <c r="V1348" s="4"/>
      <c r="W1348" s="2" t="s">
        <v>765</v>
      </c>
      <c r="X1348" s="2">
        <v>2026</v>
      </c>
      <c r="Y1348" s="2" t="s">
        <v>40</v>
      </c>
      <c r="Z1348" s="4"/>
      <c r="AA1348" s="3">
        <v>46201</v>
      </c>
      <c r="AB1348" s="2" t="s">
        <v>1666</v>
      </c>
      <c r="AC1348" s="2">
        <v>472890</v>
      </c>
    </row>
    <row r="1349" spans="1:29" ht="90" x14ac:dyDescent="0.25">
      <c r="A1349" s="2" t="s">
        <v>29</v>
      </c>
      <c r="B1349" s="2" t="s">
        <v>30</v>
      </c>
      <c r="C1349" s="2" t="s">
        <v>31</v>
      </c>
      <c r="D1349" s="2" t="s">
        <v>32</v>
      </c>
      <c r="E1349" s="2" t="s">
        <v>2922</v>
      </c>
      <c r="F1349" s="2" t="s">
        <v>41</v>
      </c>
      <c r="G1349" s="2">
        <v>1000</v>
      </c>
      <c r="H1349" s="2">
        <v>1</v>
      </c>
      <c r="I1349" s="3">
        <v>46208</v>
      </c>
      <c r="J1349" s="4"/>
      <c r="K1349" s="2">
        <v>4779725</v>
      </c>
      <c r="L1349" s="2">
        <v>0</v>
      </c>
      <c r="M1349" s="2" t="s">
        <v>1666</v>
      </c>
      <c r="N1349" s="4"/>
      <c r="O1349" s="4"/>
      <c r="P1349" s="2" t="s">
        <v>36</v>
      </c>
      <c r="Q1349" s="2" t="s">
        <v>61</v>
      </c>
      <c r="R1349" s="4"/>
      <c r="S1349" s="2" t="s">
        <v>695</v>
      </c>
      <c r="T1349" s="4"/>
      <c r="U1349" s="4"/>
      <c r="V1349" s="4"/>
      <c r="W1349" s="2" t="s">
        <v>765</v>
      </c>
      <c r="X1349" s="2">
        <v>2026</v>
      </c>
      <c r="Y1349" s="2" t="s">
        <v>40</v>
      </c>
      <c r="Z1349" s="4"/>
      <c r="AA1349" s="3">
        <v>46201</v>
      </c>
      <c r="AB1349" s="2" t="s">
        <v>1666</v>
      </c>
      <c r="AC1349" s="2">
        <v>472890</v>
      </c>
    </row>
    <row r="1350" spans="1:29" ht="102.75" x14ac:dyDescent="0.25">
      <c r="A1350" s="2" t="s">
        <v>29</v>
      </c>
      <c r="B1350" s="2" t="s">
        <v>42</v>
      </c>
      <c r="C1350" s="2" t="s">
        <v>43</v>
      </c>
      <c r="D1350" s="2" t="s">
        <v>32</v>
      </c>
      <c r="E1350" s="2" t="s">
        <v>2924</v>
      </c>
      <c r="F1350" s="2" t="s">
        <v>2925</v>
      </c>
      <c r="G1350" s="2">
        <v>1637000</v>
      </c>
      <c r="H1350" s="2">
        <v>1</v>
      </c>
      <c r="I1350" s="3">
        <v>46202</v>
      </c>
      <c r="J1350" s="4"/>
      <c r="K1350" s="2">
        <v>4779711</v>
      </c>
      <c r="L1350" s="2">
        <v>10000</v>
      </c>
      <c r="M1350" s="2" t="s">
        <v>35</v>
      </c>
      <c r="N1350" s="5">
        <v>46201</v>
      </c>
      <c r="O1350" s="2" t="s">
        <v>2926</v>
      </c>
      <c r="P1350" s="2" t="s">
        <v>36</v>
      </c>
      <c r="Q1350" s="2" t="s">
        <v>37</v>
      </c>
      <c r="R1350" s="3">
        <v>46201</v>
      </c>
      <c r="S1350" s="2" t="s">
        <v>38</v>
      </c>
      <c r="T1350" s="2" t="s">
        <v>1206</v>
      </c>
      <c r="U1350" s="2">
        <v>0</v>
      </c>
      <c r="V1350" s="2">
        <v>0</v>
      </c>
      <c r="W1350" s="2" t="s">
        <v>2927</v>
      </c>
      <c r="X1350" s="2">
        <v>2026</v>
      </c>
      <c r="Y1350" s="2" t="s">
        <v>40</v>
      </c>
      <c r="Z1350" s="4"/>
      <c r="AA1350" s="3">
        <v>46201</v>
      </c>
      <c r="AB1350" s="2" t="s">
        <v>35</v>
      </c>
      <c r="AC1350" s="2">
        <v>472878</v>
      </c>
    </row>
    <row r="1351" spans="1:29" ht="102.75" x14ac:dyDescent="0.25">
      <c r="A1351" s="2" t="s">
        <v>29</v>
      </c>
      <c r="B1351" s="2" t="s">
        <v>42</v>
      </c>
      <c r="C1351" s="2" t="s">
        <v>43</v>
      </c>
      <c r="D1351" s="2" t="s">
        <v>32</v>
      </c>
      <c r="E1351" s="2" t="s">
        <v>2924</v>
      </c>
      <c r="F1351" s="2" t="s">
        <v>41</v>
      </c>
      <c r="G1351" s="2">
        <v>1000</v>
      </c>
      <c r="H1351" s="2">
        <v>1</v>
      </c>
      <c r="I1351" s="3">
        <v>46202</v>
      </c>
      <c r="J1351" s="4"/>
      <c r="K1351" s="2">
        <v>4779711</v>
      </c>
      <c r="L1351" s="2">
        <v>10000</v>
      </c>
      <c r="M1351" s="2" t="s">
        <v>35</v>
      </c>
      <c r="N1351" s="5">
        <v>46201</v>
      </c>
      <c r="O1351" s="2" t="s">
        <v>2926</v>
      </c>
      <c r="P1351" s="2" t="s">
        <v>36</v>
      </c>
      <c r="Q1351" s="2" t="s">
        <v>37</v>
      </c>
      <c r="R1351" s="3">
        <v>46201</v>
      </c>
      <c r="S1351" s="2" t="s">
        <v>38</v>
      </c>
      <c r="T1351" s="2" t="s">
        <v>1206</v>
      </c>
      <c r="U1351" s="2">
        <v>0</v>
      </c>
      <c r="V1351" s="2">
        <v>0</v>
      </c>
      <c r="W1351" s="2" t="s">
        <v>2927</v>
      </c>
      <c r="X1351" s="2">
        <v>2026</v>
      </c>
      <c r="Y1351" s="2" t="s">
        <v>40</v>
      </c>
      <c r="Z1351" s="4"/>
      <c r="AA1351" s="3">
        <v>46201</v>
      </c>
      <c r="AB1351" s="2" t="s">
        <v>35</v>
      </c>
      <c r="AC1351" s="2">
        <v>472878</v>
      </c>
    </row>
    <row r="1352" spans="1:29" ht="64.5" x14ac:dyDescent="0.25">
      <c r="A1352" s="2" t="s">
        <v>29</v>
      </c>
      <c r="B1352" s="2" t="s">
        <v>42</v>
      </c>
      <c r="C1352" s="2" t="s">
        <v>43</v>
      </c>
      <c r="D1352" s="2" t="s">
        <v>32</v>
      </c>
      <c r="E1352" s="2" t="s">
        <v>2928</v>
      </c>
      <c r="F1352" s="2" t="s">
        <v>2929</v>
      </c>
      <c r="G1352" s="2">
        <v>1990000</v>
      </c>
      <c r="H1352" s="2">
        <v>1</v>
      </c>
      <c r="I1352" s="3">
        <v>46202</v>
      </c>
      <c r="J1352" s="4"/>
      <c r="K1352" s="2">
        <v>3653726</v>
      </c>
      <c r="L1352" s="2">
        <v>39800</v>
      </c>
      <c r="M1352" s="2" t="s">
        <v>187</v>
      </c>
      <c r="N1352" s="5">
        <v>46201</v>
      </c>
      <c r="O1352" s="2" t="s">
        <v>2930</v>
      </c>
      <c r="P1352" s="2" t="s">
        <v>36</v>
      </c>
      <c r="Q1352" s="2" t="s">
        <v>61</v>
      </c>
      <c r="R1352" s="3">
        <v>46202</v>
      </c>
      <c r="S1352" s="2" t="s">
        <v>51</v>
      </c>
      <c r="T1352" s="2" t="s">
        <v>63</v>
      </c>
      <c r="U1352" s="2">
        <v>0</v>
      </c>
      <c r="V1352" s="2" t="s">
        <v>82</v>
      </c>
      <c r="W1352" s="2" t="s">
        <v>64</v>
      </c>
      <c r="X1352" s="2">
        <v>2026</v>
      </c>
      <c r="Y1352" s="2" t="s">
        <v>40</v>
      </c>
      <c r="Z1352" s="4"/>
      <c r="AA1352" s="3">
        <v>46201</v>
      </c>
      <c r="AB1352" s="2" t="s">
        <v>187</v>
      </c>
      <c r="AC1352" s="2">
        <v>472866</v>
      </c>
    </row>
    <row r="1353" spans="1:29" ht="39" x14ac:dyDescent="0.25">
      <c r="A1353" s="2" t="s">
        <v>29</v>
      </c>
      <c r="B1353" s="2" t="s">
        <v>42</v>
      </c>
      <c r="C1353" s="2" t="s">
        <v>43</v>
      </c>
      <c r="D1353" s="2" t="s">
        <v>32</v>
      </c>
      <c r="E1353" s="2" t="s">
        <v>2928</v>
      </c>
      <c r="F1353" s="2" t="s">
        <v>41</v>
      </c>
      <c r="G1353" s="2">
        <v>1000</v>
      </c>
      <c r="H1353" s="2">
        <v>1</v>
      </c>
      <c r="I1353" s="3">
        <v>46202</v>
      </c>
      <c r="J1353" s="4"/>
      <c r="K1353" s="2">
        <v>3653726</v>
      </c>
      <c r="L1353" s="2">
        <v>39800</v>
      </c>
      <c r="M1353" s="2" t="s">
        <v>187</v>
      </c>
      <c r="N1353" s="5">
        <v>46201</v>
      </c>
      <c r="O1353" s="2" t="s">
        <v>2930</v>
      </c>
      <c r="P1353" s="2" t="s">
        <v>36</v>
      </c>
      <c r="Q1353" s="2" t="s">
        <v>61</v>
      </c>
      <c r="R1353" s="3">
        <v>46202</v>
      </c>
      <c r="S1353" s="2" t="s">
        <v>51</v>
      </c>
      <c r="T1353" s="2" t="s">
        <v>63</v>
      </c>
      <c r="U1353" s="2">
        <v>0</v>
      </c>
      <c r="V1353" s="2" t="s">
        <v>82</v>
      </c>
      <c r="W1353" s="2" t="s">
        <v>64</v>
      </c>
      <c r="X1353" s="2">
        <v>2026</v>
      </c>
      <c r="Y1353" s="2" t="s">
        <v>40</v>
      </c>
      <c r="Z1353" s="4"/>
      <c r="AA1353" s="3">
        <v>46201</v>
      </c>
      <c r="AB1353" s="2" t="s">
        <v>187</v>
      </c>
      <c r="AC1353" s="2">
        <v>472866</v>
      </c>
    </row>
    <row r="1354" spans="1:29" ht="51.75" x14ac:dyDescent="0.25">
      <c r="A1354" s="2" t="s">
        <v>29</v>
      </c>
      <c r="B1354" s="2" t="s">
        <v>42</v>
      </c>
      <c r="C1354" s="2" t="s">
        <v>43</v>
      </c>
      <c r="D1354" s="2" t="s">
        <v>32</v>
      </c>
      <c r="E1354" s="2" t="s">
        <v>2931</v>
      </c>
      <c r="F1354" s="2" t="s">
        <v>2932</v>
      </c>
      <c r="G1354" s="2">
        <v>3800000</v>
      </c>
      <c r="H1354" s="2">
        <v>1</v>
      </c>
      <c r="I1354" s="3">
        <v>46202</v>
      </c>
      <c r="J1354" s="4"/>
      <c r="K1354" s="2">
        <v>4779521</v>
      </c>
      <c r="L1354" s="2">
        <v>19000</v>
      </c>
      <c r="M1354" s="2" t="s">
        <v>192</v>
      </c>
      <c r="N1354" s="5">
        <v>46202</v>
      </c>
      <c r="O1354" s="2" t="s">
        <v>2933</v>
      </c>
      <c r="P1354" s="2" t="s">
        <v>36</v>
      </c>
      <c r="Q1354" s="2" t="s">
        <v>209</v>
      </c>
      <c r="R1354" s="3">
        <v>46202</v>
      </c>
      <c r="S1354" s="2" t="s">
        <v>38</v>
      </c>
      <c r="T1354" s="2" t="s">
        <v>210</v>
      </c>
      <c r="U1354" s="2" t="s">
        <v>2934</v>
      </c>
      <c r="V1354" s="2" t="s">
        <v>1171</v>
      </c>
      <c r="W1354" s="2" t="s">
        <v>163</v>
      </c>
      <c r="X1354" s="2">
        <v>2026</v>
      </c>
      <c r="Y1354" s="2" t="s">
        <v>40</v>
      </c>
      <c r="Z1354" s="4"/>
      <c r="AA1354" s="3">
        <v>46201</v>
      </c>
      <c r="AB1354" s="2" t="s">
        <v>192</v>
      </c>
      <c r="AC1354" s="2">
        <v>472848</v>
      </c>
    </row>
    <row r="1355" spans="1:29" ht="51.75" x14ac:dyDescent="0.25">
      <c r="A1355" s="2" t="s">
        <v>29</v>
      </c>
      <c r="B1355" s="2" t="s">
        <v>42</v>
      </c>
      <c r="C1355" s="2" t="s">
        <v>43</v>
      </c>
      <c r="D1355" s="2" t="s">
        <v>32</v>
      </c>
      <c r="E1355" s="2" t="s">
        <v>2931</v>
      </c>
      <c r="F1355" s="2" t="s">
        <v>41</v>
      </c>
      <c r="G1355" s="2">
        <v>1000</v>
      </c>
      <c r="H1355" s="2">
        <v>1</v>
      </c>
      <c r="I1355" s="3">
        <v>46202</v>
      </c>
      <c r="J1355" s="4"/>
      <c r="K1355" s="2">
        <v>4779521</v>
      </c>
      <c r="L1355" s="2">
        <v>19000</v>
      </c>
      <c r="M1355" s="2" t="s">
        <v>192</v>
      </c>
      <c r="N1355" s="5">
        <v>46202</v>
      </c>
      <c r="O1355" s="2" t="s">
        <v>2933</v>
      </c>
      <c r="P1355" s="2" t="s">
        <v>36</v>
      </c>
      <c r="Q1355" s="2" t="s">
        <v>209</v>
      </c>
      <c r="R1355" s="3">
        <v>46202</v>
      </c>
      <c r="S1355" s="2" t="s">
        <v>38</v>
      </c>
      <c r="T1355" s="2" t="s">
        <v>210</v>
      </c>
      <c r="U1355" s="2" t="s">
        <v>2934</v>
      </c>
      <c r="V1355" s="2" t="s">
        <v>1171</v>
      </c>
      <c r="W1355" s="2" t="s">
        <v>163</v>
      </c>
      <c r="X1355" s="2">
        <v>2026</v>
      </c>
      <c r="Y1355" s="2" t="s">
        <v>40</v>
      </c>
      <c r="Z1355" s="4"/>
      <c r="AA1355" s="3">
        <v>46201</v>
      </c>
      <c r="AB1355" s="2" t="s">
        <v>192</v>
      </c>
      <c r="AC1355" s="2">
        <v>472848</v>
      </c>
    </row>
    <row r="1356" spans="1:29" ht="51.75" x14ac:dyDescent="0.25">
      <c r="A1356" s="2" t="s">
        <v>29</v>
      </c>
      <c r="B1356" s="2" t="s">
        <v>42</v>
      </c>
      <c r="C1356" s="2" t="s">
        <v>43</v>
      </c>
      <c r="D1356" s="2" t="s">
        <v>32</v>
      </c>
      <c r="E1356" s="2" t="s">
        <v>2935</v>
      </c>
      <c r="F1356" s="2" t="s">
        <v>2936</v>
      </c>
      <c r="G1356" s="2">
        <v>3600000</v>
      </c>
      <c r="H1356" s="2">
        <v>1</v>
      </c>
      <c r="I1356" s="3">
        <v>46203</v>
      </c>
      <c r="J1356" s="4"/>
      <c r="K1356" s="2">
        <v>4779537</v>
      </c>
      <c r="L1356" s="2">
        <v>30000</v>
      </c>
      <c r="M1356" s="2" t="s">
        <v>249</v>
      </c>
      <c r="N1356" s="5">
        <v>46201</v>
      </c>
      <c r="O1356" s="2" t="s">
        <v>2937</v>
      </c>
      <c r="P1356" s="2" t="s">
        <v>36</v>
      </c>
      <c r="Q1356" s="2" t="s">
        <v>2938</v>
      </c>
      <c r="R1356" s="3">
        <v>46201</v>
      </c>
      <c r="S1356" s="2" t="s">
        <v>251</v>
      </c>
      <c r="T1356" s="2" t="s">
        <v>2939</v>
      </c>
      <c r="U1356" s="2" t="s">
        <v>2940</v>
      </c>
      <c r="V1356" s="2" t="s">
        <v>2941</v>
      </c>
      <c r="W1356" s="2" t="s">
        <v>1636</v>
      </c>
      <c r="X1356" s="2">
        <v>2026</v>
      </c>
      <c r="Y1356" s="2" t="s">
        <v>40</v>
      </c>
      <c r="Z1356" s="4"/>
      <c r="AA1356" s="3">
        <v>46201</v>
      </c>
      <c r="AB1356" s="2" t="s">
        <v>249</v>
      </c>
      <c r="AC1356" s="2">
        <v>472840</v>
      </c>
    </row>
    <row r="1357" spans="1:29" ht="51.75" x14ac:dyDescent="0.25">
      <c r="A1357" s="2" t="s">
        <v>29</v>
      </c>
      <c r="B1357" s="2" t="s">
        <v>42</v>
      </c>
      <c r="C1357" s="2" t="s">
        <v>43</v>
      </c>
      <c r="D1357" s="2" t="s">
        <v>32</v>
      </c>
      <c r="E1357" s="2" t="s">
        <v>2935</v>
      </c>
      <c r="F1357" s="2" t="s">
        <v>41</v>
      </c>
      <c r="G1357" s="2">
        <v>1000</v>
      </c>
      <c r="H1357" s="2">
        <v>1</v>
      </c>
      <c r="I1357" s="3">
        <v>46203</v>
      </c>
      <c r="J1357" s="4"/>
      <c r="K1357" s="2">
        <v>4779537</v>
      </c>
      <c r="L1357" s="2">
        <v>30000</v>
      </c>
      <c r="M1357" s="2" t="s">
        <v>249</v>
      </c>
      <c r="N1357" s="5">
        <v>46201</v>
      </c>
      <c r="O1357" s="2" t="s">
        <v>2937</v>
      </c>
      <c r="P1357" s="2" t="s">
        <v>36</v>
      </c>
      <c r="Q1357" s="2" t="s">
        <v>2938</v>
      </c>
      <c r="R1357" s="3">
        <v>46201</v>
      </c>
      <c r="S1357" s="2" t="s">
        <v>251</v>
      </c>
      <c r="T1357" s="2" t="s">
        <v>2939</v>
      </c>
      <c r="U1357" s="2" t="s">
        <v>2940</v>
      </c>
      <c r="V1357" s="2" t="s">
        <v>2941</v>
      </c>
      <c r="W1357" s="2" t="s">
        <v>1636</v>
      </c>
      <c r="X1357" s="2">
        <v>2026</v>
      </c>
      <c r="Y1357" s="2" t="s">
        <v>40</v>
      </c>
      <c r="Z1357" s="4"/>
      <c r="AA1357" s="3">
        <v>46201</v>
      </c>
      <c r="AB1357" s="2" t="s">
        <v>249</v>
      </c>
      <c r="AC1357" s="2">
        <v>472840</v>
      </c>
    </row>
    <row r="1358" spans="1:29" ht="51.75" x14ac:dyDescent="0.25">
      <c r="A1358" s="2" t="s">
        <v>29</v>
      </c>
      <c r="B1358" s="2" t="s">
        <v>30</v>
      </c>
      <c r="C1358" s="2" t="s">
        <v>31</v>
      </c>
      <c r="D1358" s="2" t="s">
        <v>32</v>
      </c>
      <c r="E1358" s="2" t="s">
        <v>2942</v>
      </c>
      <c r="F1358" s="2" t="s">
        <v>41</v>
      </c>
      <c r="G1358" s="2">
        <v>5000</v>
      </c>
      <c r="H1358" s="2">
        <v>1</v>
      </c>
      <c r="I1358" s="3">
        <v>46208</v>
      </c>
      <c r="J1358" s="4"/>
      <c r="K1358" s="2">
        <v>4779382</v>
      </c>
      <c r="L1358" s="2">
        <v>0</v>
      </c>
      <c r="M1358" s="2" t="s">
        <v>297</v>
      </c>
      <c r="N1358" s="4"/>
      <c r="O1358" s="4"/>
      <c r="P1358" s="2" t="s">
        <v>36</v>
      </c>
      <c r="Q1358" s="4"/>
      <c r="R1358" s="4"/>
      <c r="S1358" s="2" t="s">
        <v>1752</v>
      </c>
      <c r="T1358" s="4"/>
      <c r="U1358" s="4"/>
      <c r="V1358" s="4"/>
      <c r="W1358" s="2" t="s">
        <v>321</v>
      </c>
      <c r="X1358" s="2">
        <v>2026</v>
      </c>
      <c r="Y1358" s="2" t="s">
        <v>40</v>
      </c>
      <c r="Z1358" s="4"/>
      <c r="AA1358" s="4"/>
      <c r="AB1358" s="2" t="s">
        <v>297</v>
      </c>
      <c r="AC1358" s="2">
        <v>472828</v>
      </c>
    </row>
    <row r="1359" spans="1:29" ht="64.5" x14ac:dyDescent="0.25">
      <c r="A1359" s="2" t="s">
        <v>29</v>
      </c>
      <c r="B1359" s="2" t="s">
        <v>30</v>
      </c>
      <c r="C1359" s="2" t="s">
        <v>31</v>
      </c>
      <c r="D1359" s="2" t="s">
        <v>32</v>
      </c>
      <c r="E1359" s="2" t="s">
        <v>2942</v>
      </c>
      <c r="F1359" s="2" t="s">
        <v>2943</v>
      </c>
      <c r="G1359" s="2">
        <v>2130000</v>
      </c>
      <c r="H1359" s="2">
        <v>1</v>
      </c>
      <c r="I1359" s="3">
        <v>46208</v>
      </c>
      <c r="J1359" s="4"/>
      <c r="K1359" s="2">
        <v>4779382</v>
      </c>
      <c r="L1359" s="2">
        <v>0</v>
      </c>
      <c r="M1359" s="2" t="s">
        <v>297</v>
      </c>
      <c r="N1359" s="4"/>
      <c r="O1359" s="4"/>
      <c r="P1359" s="2" t="s">
        <v>36</v>
      </c>
      <c r="Q1359" s="4"/>
      <c r="R1359" s="4"/>
      <c r="S1359" s="2" t="s">
        <v>1752</v>
      </c>
      <c r="T1359" s="4"/>
      <c r="U1359" s="4"/>
      <c r="V1359" s="4"/>
      <c r="W1359" s="2" t="s">
        <v>321</v>
      </c>
      <c r="X1359" s="2">
        <v>2026</v>
      </c>
      <c r="Y1359" s="2" t="s">
        <v>40</v>
      </c>
      <c r="Z1359" s="4"/>
      <c r="AA1359" s="4"/>
      <c r="AB1359" s="2" t="s">
        <v>297</v>
      </c>
      <c r="AC1359" s="2">
        <v>472828</v>
      </c>
    </row>
    <row r="1360" spans="1:29" ht="51.75" x14ac:dyDescent="0.25">
      <c r="A1360" s="2" t="s">
        <v>29</v>
      </c>
      <c r="B1360" s="2" t="s">
        <v>30</v>
      </c>
      <c r="C1360" s="2" t="s">
        <v>2229</v>
      </c>
      <c r="D1360" s="2" t="s">
        <v>573</v>
      </c>
      <c r="E1360" s="2" t="s">
        <v>2944</v>
      </c>
      <c r="F1360" s="2" t="s">
        <v>2945</v>
      </c>
      <c r="G1360" s="2">
        <v>0</v>
      </c>
      <c r="H1360" s="2">
        <v>1</v>
      </c>
      <c r="I1360" s="3">
        <v>46208</v>
      </c>
      <c r="J1360" s="4"/>
      <c r="K1360" s="2">
        <v>4779332</v>
      </c>
      <c r="L1360" s="2">
        <v>0</v>
      </c>
      <c r="M1360" s="2" t="s">
        <v>461</v>
      </c>
      <c r="N1360" s="4"/>
      <c r="O1360" s="4"/>
      <c r="P1360" s="2" t="s">
        <v>189</v>
      </c>
      <c r="Q1360" s="4"/>
      <c r="R1360" s="4"/>
      <c r="S1360" s="2" t="s">
        <v>51</v>
      </c>
      <c r="T1360" s="4"/>
      <c r="U1360" s="4"/>
      <c r="V1360" s="4"/>
      <c r="W1360" s="2" t="s">
        <v>2946</v>
      </c>
      <c r="X1360" s="2">
        <v>2025</v>
      </c>
      <c r="Y1360" s="2" t="s">
        <v>65</v>
      </c>
      <c r="Z1360" s="4"/>
      <c r="AA1360" s="4"/>
      <c r="AB1360" s="2" t="s">
        <v>461</v>
      </c>
      <c r="AC1360" s="2">
        <v>472816</v>
      </c>
    </row>
    <row r="1361" spans="1:29" ht="51.75" x14ac:dyDescent="0.25">
      <c r="A1361" s="2" t="s">
        <v>29</v>
      </c>
      <c r="B1361" s="2" t="s">
        <v>42</v>
      </c>
      <c r="C1361" s="2" t="s">
        <v>43</v>
      </c>
      <c r="D1361" s="2" t="s">
        <v>32</v>
      </c>
      <c r="E1361" s="2" t="s">
        <v>2947</v>
      </c>
      <c r="F1361" s="2" t="s">
        <v>2948</v>
      </c>
      <c r="G1361" s="2">
        <v>3700000</v>
      </c>
      <c r="H1361" s="2">
        <v>1</v>
      </c>
      <c r="I1361" s="3">
        <v>46201</v>
      </c>
      <c r="J1361" s="4"/>
      <c r="K1361" s="2">
        <v>4779375</v>
      </c>
      <c r="L1361" s="2">
        <v>74000</v>
      </c>
      <c r="M1361" s="2" t="s">
        <v>143</v>
      </c>
      <c r="N1361" s="5">
        <v>46201</v>
      </c>
      <c r="O1361" s="2" t="s">
        <v>2949</v>
      </c>
      <c r="P1361" s="2" t="s">
        <v>36</v>
      </c>
      <c r="Q1361" s="2" t="s">
        <v>2950</v>
      </c>
      <c r="R1361" s="3">
        <v>46201</v>
      </c>
      <c r="S1361" s="2" t="s">
        <v>151</v>
      </c>
      <c r="T1361" s="2" t="s">
        <v>225</v>
      </c>
      <c r="U1361" s="2" t="s">
        <v>2951</v>
      </c>
      <c r="V1361" s="2" t="s">
        <v>2952</v>
      </c>
      <c r="W1361" s="2" t="s">
        <v>420</v>
      </c>
      <c r="X1361" s="2">
        <v>2026</v>
      </c>
      <c r="Y1361" s="2" t="s">
        <v>40</v>
      </c>
      <c r="Z1361" s="4"/>
      <c r="AA1361" s="3">
        <v>46201</v>
      </c>
      <c r="AB1361" s="2" t="s">
        <v>143</v>
      </c>
      <c r="AC1361" s="2">
        <v>472808</v>
      </c>
    </row>
    <row r="1362" spans="1:29" ht="39" x14ac:dyDescent="0.25">
      <c r="A1362" s="2" t="s">
        <v>29</v>
      </c>
      <c r="B1362" s="2" t="s">
        <v>42</v>
      </c>
      <c r="C1362" s="2" t="s">
        <v>43</v>
      </c>
      <c r="D1362" s="2" t="s">
        <v>32</v>
      </c>
      <c r="E1362" s="2" t="s">
        <v>2947</v>
      </c>
      <c r="F1362" s="2" t="s">
        <v>41</v>
      </c>
      <c r="G1362" s="2">
        <v>1000</v>
      </c>
      <c r="H1362" s="2">
        <v>1</v>
      </c>
      <c r="I1362" s="3">
        <v>46201</v>
      </c>
      <c r="J1362" s="4"/>
      <c r="K1362" s="2">
        <v>4779375</v>
      </c>
      <c r="L1362" s="2">
        <v>74000</v>
      </c>
      <c r="M1362" s="2" t="s">
        <v>143</v>
      </c>
      <c r="N1362" s="5">
        <v>46201</v>
      </c>
      <c r="O1362" s="2" t="s">
        <v>2949</v>
      </c>
      <c r="P1362" s="2" t="s">
        <v>36</v>
      </c>
      <c r="Q1362" s="2" t="s">
        <v>2950</v>
      </c>
      <c r="R1362" s="3">
        <v>46201</v>
      </c>
      <c r="S1362" s="2" t="s">
        <v>151</v>
      </c>
      <c r="T1362" s="2" t="s">
        <v>225</v>
      </c>
      <c r="U1362" s="2" t="s">
        <v>2951</v>
      </c>
      <c r="V1362" s="2" t="s">
        <v>2952</v>
      </c>
      <c r="W1362" s="2" t="s">
        <v>420</v>
      </c>
      <c r="X1362" s="2">
        <v>2026</v>
      </c>
      <c r="Y1362" s="2" t="s">
        <v>40</v>
      </c>
      <c r="Z1362" s="4"/>
      <c r="AA1362" s="3">
        <v>46201</v>
      </c>
      <c r="AB1362" s="2" t="s">
        <v>143</v>
      </c>
      <c r="AC1362" s="2">
        <v>472808</v>
      </c>
    </row>
    <row r="1363" spans="1:29" ht="51.75" x14ac:dyDescent="0.25">
      <c r="A1363" s="2" t="s">
        <v>29</v>
      </c>
      <c r="B1363" s="2" t="s">
        <v>42</v>
      </c>
      <c r="C1363" s="2" t="s">
        <v>43</v>
      </c>
      <c r="D1363" s="2" t="s">
        <v>32</v>
      </c>
      <c r="E1363" s="2" t="s">
        <v>2953</v>
      </c>
      <c r="F1363" s="2" t="s">
        <v>2954</v>
      </c>
      <c r="G1363" s="2">
        <v>2736000</v>
      </c>
      <c r="H1363" s="2">
        <v>1</v>
      </c>
      <c r="I1363" s="3">
        <v>46202</v>
      </c>
      <c r="J1363" s="4"/>
      <c r="K1363" s="2">
        <v>4779344</v>
      </c>
      <c r="L1363" s="2">
        <v>54720</v>
      </c>
      <c r="M1363" s="2" t="s">
        <v>525</v>
      </c>
      <c r="N1363" s="5">
        <v>46201</v>
      </c>
      <c r="O1363" s="2" t="s">
        <v>2955</v>
      </c>
      <c r="P1363" s="2" t="s">
        <v>36</v>
      </c>
      <c r="Q1363" s="2" t="s">
        <v>751</v>
      </c>
      <c r="R1363" s="3">
        <v>46201</v>
      </c>
      <c r="S1363" s="2" t="s">
        <v>2707</v>
      </c>
      <c r="T1363" s="2" t="s">
        <v>753</v>
      </c>
      <c r="U1363" s="2">
        <v>0</v>
      </c>
      <c r="V1363" s="2">
        <v>0</v>
      </c>
      <c r="W1363" s="2" t="s">
        <v>2956</v>
      </c>
      <c r="X1363" s="2">
        <v>2025</v>
      </c>
      <c r="Y1363" s="2" t="s">
        <v>40</v>
      </c>
      <c r="Z1363" s="4"/>
      <c r="AA1363" s="3">
        <v>46201</v>
      </c>
      <c r="AB1363" s="2" t="s">
        <v>525</v>
      </c>
      <c r="AC1363" s="2">
        <v>472796</v>
      </c>
    </row>
    <row r="1364" spans="1:29" ht="51.75" x14ac:dyDescent="0.25">
      <c r="A1364" s="2" t="s">
        <v>29</v>
      </c>
      <c r="B1364" s="2" t="s">
        <v>42</v>
      </c>
      <c r="C1364" s="2" t="s">
        <v>43</v>
      </c>
      <c r="D1364" s="2" t="s">
        <v>32</v>
      </c>
      <c r="E1364" s="2" t="s">
        <v>2953</v>
      </c>
      <c r="F1364" s="2" t="s">
        <v>41</v>
      </c>
      <c r="G1364" s="2">
        <v>1000</v>
      </c>
      <c r="H1364" s="2">
        <v>1</v>
      </c>
      <c r="I1364" s="3">
        <v>46202</v>
      </c>
      <c r="J1364" s="4"/>
      <c r="K1364" s="2">
        <v>4779344</v>
      </c>
      <c r="L1364" s="2">
        <v>54720</v>
      </c>
      <c r="M1364" s="2" t="s">
        <v>525</v>
      </c>
      <c r="N1364" s="5">
        <v>46201</v>
      </c>
      <c r="O1364" s="2" t="s">
        <v>2955</v>
      </c>
      <c r="P1364" s="2" t="s">
        <v>36</v>
      </c>
      <c r="Q1364" s="2" t="s">
        <v>751</v>
      </c>
      <c r="R1364" s="3">
        <v>46201</v>
      </c>
      <c r="S1364" s="2" t="s">
        <v>2707</v>
      </c>
      <c r="T1364" s="2" t="s">
        <v>753</v>
      </c>
      <c r="U1364" s="2">
        <v>0</v>
      </c>
      <c r="V1364" s="2">
        <v>0</v>
      </c>
      <c r="W1364" s="2" t="s">
        <v>2956</v>
      </c>
      <c r="X1364" s="2">
        <v>2025</v>
      </c>
      <c r="Y1364" s="2" t="s">
        <v>40</v>
      </c>
      <c r="Z1364" s="4"/>
      <c r="AA1364" s="3">
        <v>46201</v>
      </c>
      <c r="AB1364" s="2" t="s">
        <v>525</v>
      </c>
      <c r="AC1364" s="2">
        <v>472796</v>
      </c>
    </row>
    <row r="1365" spans="1:29" ht="77.25" x14ac:dyDescent="0.25">
      <c r="A1365" s="2" t="s">
        <v>29</v>
      </c>
      <c r="B1365" s="2" t="s">
        <v>42</v>
      </c>
      <c r="C1365" s="2" t="s">
        <v>43</v>
      </c>
      <c r="D1365" s="2" t="s">
        <v>32</v>
      </c>
      <c r="E1365" s="2" t="s">
        <v>2957</v>
      </c>
      <c r="F1365" s="2" t="s">
        <v>2958</v>
      </c>
      <c r="G1365" s="2">
        <v>875000</v>
      </c>
      <c r="H1365" s="2">
        <v>1</v>
      </c>
      <c r="I1365" s="3">
        <v>46202</v>
      </c>
      <c r="J1365" s="4"/>
      <c r="K1365" s="2">
        <v>4779348</v>
      </c>
      <c r="L1365" s="2">
        <v>13125</v>
      </c>
      <c r="M1365" s="2" t="s">
        <v>114</v>
      </c>
      <c r="N1365" s="5">
        <v>46201</v>
      </c>
      <c r="O1365" s="2" t="s">
        <v>2959</v>
      </c>
      <c r="P1365" s="2" t="s">
        <v>36</v>
      </c>
      <c r="Q1365" s="2" t="s">
        <v>53</v>
      </c>
      <c r="R1365" s="3">
        <v>46201</v>
      </c>
      <c r="S1365" s="2" t="s">
        <v>110</v>
      </c>
      <c r="T1365" s="2" t="s">
        <v>343</v>
      </c>
      <c r="U1365" s="2">
        <v>0</v>
      </c>
      <c r="V1365" s="2" t="s">
        <v>1445</v>
      </c>
      <c r="W1365" s="2" t="s">
        <v>2960</v>
      </c>
      <c r="X1365" s="2">
        <v>2026</v>
      </c>
      <c r="Y1365" s="2" t="s">
        <v>40</v>
      </c>
      <c r="Z1365" s="4"/>
      <c r="AA1365" s="3">
        <v>46201</v>
      </c>
      <c r="AB1365" s="2" t="s">
        <v>114</v>
      </c>
      <c r="AC1365" s="2">
        <v>472794</v>
      </c>
    </row>
    <row r="1366" spans="1:29" ht="77.25" x14ac:dyDescent="0.25">
      <c r="A1366" s="2" t="s">
        <v>29</v>
      </c>
      <c r="B1366" s="2" t="s">
        <v>42</v>
      </c>
      <c r="C1366" s="2" t="s">
        <v>43</v>
      </c>
      <c r="D1366" s="2" t="s">
        <v>32</v>
      </c>
      <c r="E1366" s="2" t="s">
        <v>2957</v>
      </c>
      <c r="F1366" s="2" t="s">
        <v>41</v>
      </c>
      <c r="G1366" s="2">
        <v>1000</v>
      </c>
      <c r="H1366" s="2">
        <v>1</v>
      </c>
      <c r="I1366" s="3">
        <v>46202</v>
      </c>
      <c r="J1366" s="4"/>
      <c r="K1366" s="2">
        <v>4779348</v>
      </c>
      <c r="L1366" s="2">
        <v>13125</v>
      </c>
      <c r="M1366" s="2" t="s">
        <v>114</v>
      </c>
      <c r="N1366" s="5">
        <v>46201</v>
      </c>
      <c r="O1366" s="2" t="s">
        <v>2959</v>
      </c>
      <c r="P1366" s="2" t="s">
        <v>36</v>
      </c>
      <c r="Q1366" s="2" t="s">
        <v>53</v>
      </c>
      <c r="R1366" s="3">
        <v>46201</v>
      </c>
      <c r="S1366" s="2" t="s">
        <v>110</v>
      </c>
      <c r="T1366" s="2" t="s">
        <v>343</v>
      </c>
      <c r="U1366" s="2">
        <v>0</v>
      </c>
      <c r="V1366" s="2" t="s">
        <v>1445</v>
      </c>
      <c r="W1366" s="2" t="s">
        <v>2960</v>
      </c>
      <c r="X1366" s="2">
        <v>2026</v>
      </c>
      <c r="Y1366" s="2" t="s">
        <v>40</v>
      </c>
      <c r="Z1366" s="4"/>
      <c r="AA1366" s="3">
        <v>46201</v>
      </c>
      <c r="AB1366" s="2" t="s">
        <v>114</v>
      </c>
      <c r="AC1366" s="2">
        <v>472794</v>
      </c>
    </row>
    <row r="1367" spans="1:29" ht="51.75" x14ac:dyDescent="0.25">
      <c r="A1367" s="2" t="s">
        <v>29</v>
      </c>
      <c r="B1367" s="2" t="s">
        <v>42</v>
      </c>
      <c r="C1367" s="2" t="s">
        <v>43</v>
      </c>
      <c r="D1367" s="2" t="s">
        <v>2226</v>
      </c>
      <c r="E1367" s="2" t="s">
        <v>2961</v>
      </c>
      <c r="F1367" s="2" t="s">
        <v>56</v>
      </c>
      <c r="G1367" s="2">
        <v>2799900</v>
      </c>
      <c r="H1367" s="2">
        <v>1</v>
      </c>
      <c r="I1367" s="3">
        <v>46202</v>
      </c>
      <c r="J1367" s="4"/>
      <c r="K1367" s="2">
        <v>4778395</v>
      </c>
      <c r="L1367" s="2">
        <v>75998</v>
      </c>
      <c r="M1367" s="2" t="s">
        <v>461</v>
      </c>
      <c r="N1367" s="5">
        <v>46202</v>
      </c>
      <c r="O1367" s="2" t="s">
        <v>2962</v>
      </c>
      <c r="P1367" s="2" t="s">
        <v>189</v>
      </c>
      <c r="Q1367" s="2" t="s">
        <v>209</v>
      </c>
      <c r="R1367" s="3">
        <v>46202</v>
      </c>
      <c r="S1367" s="2" t="s">
        <v>51</v>
      </c>
      <c r="T1367" s="2" t="s">
        <v>225</v>
      </c>
      <c r="U1367" s="2" t="s">
        <v>2963</v>
      </c>
      <c r="V1367" s="2" t="s">
        <v>2964</v>
      </c>
      <c r="W1367" s="2" t="s">
        <v>2965</v>
      </c>
      <c r="X1367" s="2">
        <v>2026</v>
      </c>
      <c r="Y1367" s="2" t="s">
        <v>65</v>
      </c>
      <c r="Z1367" s="4"/>
      <c r="AA1367" s="3">
        <v>46201</v>
      </c>
      <c r="AB1367" s="2" t="s">
        <v>461</v>
      </c>
      <c r="AC1367" s="2">
        <v>472784</v>
      </c>
    </row>
    <row r="1368" spans="1:29" ht="51.75" x14ac:dyDescent="0.25">
      <c r="A1368" s="2" t="s">
        <v>29</v>
      </c>
      <c r="B1368" s="2" t="s">
        <v>42</v>
      </c>
      <c r="C1368" s="2" t="s">
        <v>43</v>
      </c>
      <c r="D1368" s="2" t="s">
        <v>2226</v>
      </c>
      <c r="E1368" s="2" t="s">
        <v>2961</v>
      </c>
      <c r="F1368" s="2" t="s">
        <v>2966</v>
      </c>
      <c r="G1368" s="2">
        <v>3799900</v>
      </c>
      <c r="H1368" s="2">
        <v>1</v>
      </c>
      <c r="I1368" s="3">
        <v>46202</v>
      </c>
      <c r="J1368" s="4"/>
      <c r="K1368" s="2">
        <v>4778395</v>
      </c>
      <c r="L1368" s="2">
        <v>75998</v>
      </c>
      <c r="M1368" s="2" t="s">
        <v>461</v>
      </c>
      <c r="N1368" s="5">
        <v>46202</v>
      </c>
      <c r="O1368" s="2" t="s">
        <v>2962</v>
      </c>
      <c r="P1368" s="2" t="s">
        <v>189</v>
      </c>
      <c r="Q1368" s="2" t="s">
        <v>209</v>
      </c>
      <c r="R1368" s="3">
        <v>46202</v>
      </c>
      <c r="S1368" s="2" t="s">
        <v>51</v>
      </c>
      <c r="T1368" s="2" t="s">
        <v>225</v>
      </c>
      <c r="U1368" s="2" t="s">
        <v>2963</v>
      </c>
      <c r="V1368" s="2" t="s">
        <v>2964</v>
      </c>
      <c r="W1368" s="2" t="s">
        <v>2965</v>
      </c>
      <c r="X1368" s="2">
        <v>2026</v>
      </c>
      <c r="Y1368" s="2" t="s">
        <v>65</v>
      </c>
      <c r="Z1368" s="4"/>
      <c r="AA1368" s="3">
        <v>46201</v>
      </c>
      <c r="AB1368" s="2" t="s">
        <v>461</v>
      </c>
      <c r="AC1368" s="2">
        <v>472784</v>
      </c>
    </row>
    <row r="1369" spans="1:29" ht="51.75" x14ac:dyDescent="0.25">
      <c r="A1369" s="2" t="s">
        <v>29</v>
      </c>
      <c r="B1369" s="2" t="s">
        <v>42</v>
      </c>
      <c r="C1369" s="2" t="s">
        <v>43</v>
      </c>
      <c r="D1369" s="2" t="s">
        <v>2226</v>
      </c>
      <c r="E1369" s="2" t="s">
        <v>2961</v>
      </c>
      <c r="F1369" s="2" t="s">
        <v>41</v>
      </c>
      <c r="G1369" s="2">
        <v>1000</v>
      </c>
      <c r="H1369" s="2">
        <v>1</v>
      </c>
      <c r="I1369" s="3">
        <v>46202</v>
      </c>
      <c r="J1369" s="4"/>
      <c r="K1369" s="2">
        <v>4778395</v>
      </c>
      <c r="L1369" s="2">
        <v>75998</v>
      </c>
      <c r="M1369" s="2" t="s">
        <v>461</v>
      </c>
      <c r="N1369" s="5">
        <v>46202</v>
      </c>
      <c r="O1369" s="2" t="s">
        <v>2962</v>
      </c>
      <c r="P1369" s="2" t="s">
        <v>189</v>
      </c>
      <c r="Q1369" s="2" t="s">
        <v>209</v>
      </c>
      <c r="R1369" s="3">
        <v>46202</v>
      </c>
      <c r="S1369" s="2" t="s">
        <v>51</v>
      </c>
      <c r="T1369" s="2" t="s">
        <v>225</v>
      </c>
      <c r="U1369" s="2" t="s">
        <v>2963</v>
      </c>
      <c r="V1369" s="2" t="s">
        <v>2964</v>
      </c>
      <c r="W1369" s="2" t="s">
        <v>2965</v>
      </c>
      <c r="X1369" s="2">
        <v>2026</v>
      </c>
      <c r="Y1369" s="2" t="s">
        <v>65</v>
      </c>
      <c r="Z1369" s="4"/>
      <c r="AA1369" s="3">
        <v>46201</v>
      </c>
      <c r="AB1369" s="2" t="s">
        <v>461</v>
      </c>
      <c r="AC1369" s="2">
        <v>472784</v>
      </c>
    </row>
    <row r="1370" spans="1:29" ht="64.5" x14ac:dyDescent="0.25">
      <c r="A1370" s="2" t="s">
        <v>29</v>
      </c>
      <c r="B1370" s="2" t="s">
        <v>42</v>
      </c>
      <c r="C1370" s="2" t="s">
        <v>43</v>
      </c>
      <c r="D1370" s="2" t="s">
        <v>132</v>
      </c>
      <c r="E1370" s="2" t="s">
        <v>2967</v>
      </c>
      <c r="F1370" s="2" t="s">
        <v>2968</v>
      </c>
      <c r="G1370" s="2">
        <v>2400000</v>
      </c>
      <c r="H1370" s="2">
        <v>1</v>
      </c>
      <c r="I1370" s="3">
        <v>46202</v>
      </c>
      <c r="J1370" s="4"/>
      <c r="K1370" s="2">
        <v>4778970</v>
      </c>
      <c r="L1370" s="2">
        <v>48000</v>
      </c>
      <c r="M1370" s="2" t="s">
        <v>771</v>
      </c>
      <c r="N1370" s="5">
        <v>46201</v>
      </c>
      <c r="O1370" s="2" t="s">
        <v>2969</v>
      </c>
      <c r="P1370" s="2" t="s">
        <v>36</v>
      </c>
      <c r="Q1370" s="2" t="s">
        <v>2512</v>
      </c>
      <c r="R1370" s="3">
        <v>46201</v>
      </c>
      <c r="S1370" s="2" t="s">
        <v>38</v>
      </c>
      <c r="T1370" s="2" t="s">
        <v>2359</v>
      </c>
      <c r="U1370" s="2">
        <v>0</v>
      </c>
      <c r="V1370" s="2" t="s">
        <v>2970</v>
      </c>
      <c r="W1370" s="2" t="s">
        <v>1085</v>
      </c>
      <c r="X1370" s="2">
        <v>2025</v>
      </c>
      <c r="Y1370" s="2" t="s">
        <v>65</v>
      </c>
      <c r="Z1370" s="4"/>
      <c r="AA1370" s="3">
        <v>46201</v>
      </c>
      <c r="AB1370" s="2" t="s">
        <v>771</v>
      </c>
      <c r="AC1370" s="2">
        <v>472746</v>
      </c>
    </row>
    <row r="1371" spans="1:29" ht="39" x14ac:dyDescent="0.25">
      <c r="A1371" s="2" t="s">
        <v>29</v>
      </c>
      <c r="B1371" s="2" t="s">
        <v>42</v>
      </c>
      <c r="C1371" s="2" t="s">
        <v>43</v>
      </c>
      <c r="D1371" s="2" t="s">
        <v>132</v>
      </c>
      <c r="E1371" s="2" t="s">
        <v>2967</v>
      </c>
      <c r="F1371" s="2" t="s">
        <v>41</v>
      </c>
      <c r="G1371" s="2">
        <v>1000</v>
      </c>
      <c r="H1371" s="2">
        <v>1</v>
      </c>
      <c r="I1371" s="3">
        <v>46202</v>
      </c>
      <c r="J1371" s="4"/>
      <c r="K1371" s="2">
        <v>4778970</v>
      </c>
      <c r="L1371" s="2">
        <v>48000</v>
      </c>
      <c r="M1371" s="2" t="s">
        <v>771</v>
      </c>
      <c r="N1371" s="5">
        <v>46201</v>
      </c>
      <c r="O1371" s="2" t="s">
        <v>2969</v>
      </c>
      <c r="P1371" s="2" t="s">
        <v>36</v>
      </c>
      <c r="Q1371" s="2" t="s">
        <v>2512</v>
      </c>
      <c r="R1371" s="3">
        <v>46201</v>
      </c>
      <c r="S1371" s="2" t="s">
        <v>38</v>
      </c>
      <c r="T1371" s="2" t="s">
        <v>2359</v>
      </c>
      <c r="U1371" s="2">
        <v>0</v>
      </c>
      <c r="V1371" s="2" t="s">
        <v>2970</v>
      </c>
      <c r="W1371" s="2" t="s">
        <v>1085</v>
      </c>
      <c r="X1371" s="2">
        <v>2025</v>
      </c>
      <c r="Y1371" s="2" t="s">
        <v>65</v>
      </c>
      <c r="Z1371" s="4"/>
      <c r="AA1371" s="3">
        <v>46201</v>
      </c>
      <c r="AB1371" s="2" t="s">
        <v>771</v>
      </c>
      <c r="AC1371" s="2">
        <v>472746</v>
      </c>
    </row>
    <row r="1372" spans="1:29" ht="102.75" x14ac:dyDescent="0.25">
      <c r="A1372" s="2" t="s">
        <v>29</v>
      </c>
      <c r="B1372" s="2" t="s">
        <v>42</v>
      </c>
      <c r="C1372" s="2" t="s">
        <v>43</v>
      </c>
      <c r="D1372" s="2" t="s">
        <v>32</v>
      </c>
      <c r="E1372" s="2" t="s">
        <v>2971</v>
      </c>
      <c r="F1372" s="2" t="s">
        <v>2972</v>
      </c>
      <c r="G1372" s="2">
        <v>2673000</v>
      </c>
      <c r="H1372" s="2">
        <v>1</v>
      </c>
      <c r="I1372" s="3">
        <v>46201</v>
      </c>
      <c r="J1372" s="4"/>
      <c r="K1372" s="2">
        <v>4703472</v>
      </c>
      <c r="L1372" s="2">
        <v>20000</v>
      </c>
      <c r="M1372" s="2" t="s">
        <v>35</v>
      </c>
      <c r="N1372" s="5">
        <v>46201</v>
      </c>
      <c r="O1372" s="2" t="s">
        <v>2973</v>
      </c>
      <c r="P1372" s="2" t="s">
        <v>36</v>
      </c>
      <c r="Q1372" s="2" t="s">
        <v>128</v>
      </c>
      <c r="R1372" s="3">
        <v>46201</v>
      </c>
      <c r="S1372" s="2" t="s">
        <v>38</v>
      </c>
      <c r="T1372" s="2" t="s">
        <v>129</v>
      </c>
      <c r="U1372" s="2" t="s">
        <v>1748</v>
      </c>
      <c r="V1372" s="2" t="s">
        <v>2974</v>
      </c>
      <c r="W1372" s="2" t="s">
        <v>2975</v>
      </c>
      <c r="X1372" s="2">
        <v>2025</v>
      </c>
      <c r="Y1372" s="2" t="s">
        <v>40</v>
      </c>
      <c r="Z1372" s="4"/>
      <c r="AA1372" s="3">
        <v>46201</v>
      </c>
      <c r="AB1372" s="2" t="s">
        <v>35</v>
      </c>
      <c r="AC1372" s="2">
        <v>472738</v>
      </c>
    </row>
    <row r="1373" spans="1:29" ht="102.75" x14ac:dyDescent="0.25">
      <c r="A1373" s="2" t="s">
        <v>29</v>
      </c>
      <c r="B1373" s="2" t="s">
        <v>42</v>
      </c>
      <c r="C1373" s="2" t="s">
        <v>43</v>
      </c>
      <c r="D1373" s="2" t="s">
        <v>32</v>
      </c>
      <c r="E1373" s="2" t="s">
        <v>2971</v>
      </c>
      <c r="F1373" s="2" t="s">
        <v>41</v>
      </c>
      <c r="G1373" s="2">
        <v>1000</v>
      </c>
      <c r="H1373" s="2">
        <v>1</v>
      </c>
      <c r="I1373" s="3">
        <v>46201</v>
      </c>
      <c r="J1373" s="4"/>
      <c r="K1373" s="2">
        <v>4703472</v>
      </c>
      <c r="L1373" s="2">
        <v>20000</v>
      </c>
      <c r="M1373" s="2" t="s">
        <v>35</v>
      </c>
      <c r="N1373" s="5">
        <v>46201</v>
      </c>
      <c r="O1373" s="2" t="s">
        <v>2973</v>
      </c>
      <c r="P1373" s="2" t="s">
        <v>36</v>
      </c>
      <c r="Q1373" s="2" t="s">
        <v>128</v>
      </c>
      <c r="R1373" s="3">
        <v>46201</v>
      </c>
      <c r="S1373" s="2" t="s">
        <v>38</v>
      </c>
      <c r="T1373" s="2" t="s">
        <v>129</v>
      </c>
      <c r="U1373" s="2" t="s">
        <v>1748</v>
      </c>
      <c r="V1373" s="2" t="s">
        <v>2974</v>
      </c>
      <c r="W1373" s="2" t="s">
        <v>2975</v>
      </c>
      <c r="X1373" s="2">
        <v>2025</v>
      </c>
      <c r="Y1373" s="2" t="s">
        <v>40</v>
      </c>
      <c r="Z1373" s="4"/>
      <c r="AA1373" s="3">
        <v>46201</v>
      </c>
      <c r="AB1373" s="2" t="s">
        <v>35</v>
      </c>
      <c r="AC1373" s="2">
        <v>472738</v>
      </c>
    </row>
    <row r="1374" spans="1:29" ht="64.5" x14ac:dyDescent="0.25">
      <c r="A1374" s="2" t="s">
        <v>29</v>
      </c>
      <c r="B1374" s="2" t="s">
        <v>42</v>
      </c>
      <c r="C1374" s="2" t="s">
        <v>43</v>
      </c>
      <c r="D1374" s="2" t="s">
        <v>573</v>
      </c>
      <c r="E1374" s="2" t="s">
        <v>2976</v>
      </c>
      <c r="F1374" s="2" t="s">
        <v>2977</v>
      </c>
      <c r="G1374" s="2">
        <v>2280000</v>
      </c>
      <c r="H1374" s="2">
        <v>1</v>
      </c>
      <c r="I1374" s="3">
        <v>46202</v>
      </c>
      <c r="J1374" s="4"/>
      <c r="K1374" s="2">
        <v>4770279</v>
      </c>
      <c r="L1374" s="2">
        <v>45600</v>
      </c>
      <c r="M1374" s="2" t="s">
        <v>108</v>
      </c>
      <c r="N1374" s="5">
        <v>46201</v>
      </c>
      <c r="O1374" s="2" t="s">
        <v>2978</v>
      </c>
      <c r="P1374" s="2" t="s">
        <v>181</v>
      </c>
      <c r="Q1374" s="4"/>
      <c r="R1374" s="3">
        <v>46201</v>
      </c>
      <c r="S1374" s="2" t="s">
        <v>110</v>
      </c>
      <c r="T1374" s="2" t="s">
        <v>687</v>
      </c>
      <c r="U1374" s="4"/>
      <c r="V1374" s="4"/>
      <c r="W1374" s="2" t="s">
        <v>687</v>
      </c>
      <c r="X1374" s="2">
        <v>2026</v>
      </c>
      <c r="Y1374" s="2" t="s">
        <v>65</v>
      </c>
      <c r="Z1374" s="4"/>
      <c r="AA1374" s="3">
        <v>46201</v>
      </c>
      <c r="AB1374" s="2" t="s">
        <v>108</v>
      </c>
      <c r="AC1374" s="2">
        <v>472736</v>
      </c>
    </row>
    <row r="1375" spans="1:29" ht="51.75" x14ac:dyDescent="0.25">
      <c r="A1375" s="2" t="s">
        <v>29</v>
      </c>
      <c r="B1375" s="2" t="s">
        <v>42</v>
      </c>
      <c r="C1375" s="2" t="s">
        <v>43</v>
      </c>
      <c r="D1375" s="2" t="s">
        <v>573</v>
      </c>
      <c r="E1375" s="2" t="s">
        <v>2976</v>
      </c>
      <c r="F1375" s="2" t="s">
        <v>41</v>
      </c>
      <c r="G1375" s="2">
        <v>5000</v>
      </c>
      <c r="H1375" s="2">
        <v>1</v>
      </c>
      <c r="I1375" s="3">
        <v>46202</v>
      </c>
      <c r="J1375" s="4"/>
      <c r="K1375" s="2">
        <v>4770279</v>
      </c>
      <c r="L1375" s="2">
        <v>45600</v>
      </c>
      <c r="M1375" s="2" t="s">
        <v>108</v>
      </c>
      <c r="N1375" s="5">
        <v>46201</v>
      </c>
      <c r="O1375" s="2" t="s">
        <v>2978</v>
      </c>
      <c r="P1375" s="2" t="s">
        <v>181</v>
      </c>
      <c r="Q1375" s="4"/>
      <c r="R1375" s="3">
        <v>46201</v>
      </c>
      <c r="S1375" s="2" t="s">
        <v>110</v>
      </c>
      <c r="T1375" s="2" t="s">
        <v>687</v>
      </c>
      <c r="U1375" s="4"/>
      <c r="V1375" s="4"/>
      <c r="W1375" s="2" t="s">
        <v>687</v>
      </c>
      <c r="X1375" s="2">
        <v>2026</v>
      </c>
      <c r="Y1375" s="2" t="s">
        <v>65</v>
      </c>
      <c r="Z1375" s="4"/>
      <c r="AA1375" s="3">
        <v>46201</v>
      </c>
      <c r="AB1375" s="2" t="s">
        <v>108</v>
      </c>
      <c r="AC1375" s="2">
        <v>472736</v>
      </c>
    </row>
    <row r="1376" spans="1:29" ht="51.75" x14ac:dyDescent="0.25">
      <c r="A1376" s="2" t="s">
        <v>29</v>
      </c>
      <c r="B1376" s="2" t="s">
        <v>42</v>
      </c>
      <c r="C1376" s="2" t="s">
        <v>43</v>
      </c>
      <c r="D1376" s="2" t="s">
        <v>732</v>
      </c>
      <c r="E1376" s="2" t="s">
        <v>2979</v>
      </c>
      <c r="F1376" s="2" t="s">
        <v>2980</v>
      </c>
      <c r="G1376" s="2">
        <v>3375000</v>
      </c>
      <c r="H1376" s="2">
        <v>1</v>
      </c>
      <c r="I1376" s="3">
        <v>46202</v>
      </c>
      <c r="J1376" s="4"/>
      <c r="K1376" s="2">
        <v>4326732</v>
      </c>
      <c r="L1376" s="2">
        <v>67500</v>
      </c>
      <c r="M1376" s="2" t="s">
        <v>2175</v>
      </c>
      <c r="N1376" s="5">
        <v>46201</v>
      </c>
      <c r="O1376" s="2" t="s">
        <v>2981</v>
      </c>
      <c r="P1376" s="2" t="s">
        <v>181</v>
      </c>
      <c r="Q1376" s="2" t="s">
        <v>1461</v>
      </c>
      <c r="R1376" s="3">
        <v>46201</v>
      </c>
      <c r="S1376" s="2" t="s">
        <v>251</v>
      </c>
      <c r="T1376" s="2" t="s">
        <v>1462</v>
      </c>
      <c r="U1376" s="2" t="s">
        <v>2982</v>
      </c>
      <c r="V1376" s="2" t="s">
        <v>2983</v>
      </c>
      <c r="W1376" s="2" t="s">
        <v>2984</v>
      </c>
      <c r="X1376" s="2">
        <v>2025</v>
      </c>
      <c r="Y1376" s="2" t="s">
        <v>55</v>
      </c>
      <c r="Z1376" s="4"/>
      <c r="AA1376" s="3">
        <v>46201</v>
      </c>
      <c r="AB1376" s="2" t="s">
        <v>2175</v>
      </c>
      <c r="AC1376" s="2">
        <v>472728</v>
      </c>
    </row>
    <row r="1377" spans="1:29" ht="51.75" x14ac:dyDescent="0.25">
      <c r="A1377" s="2" t="s">
        <v>29</v>
      </c>
      <c r="B1377" s="2" t="s">
        <v>42</v>
      </c>
      <c r="C1377" s="2" t="s">
        <v>43</v>
      </c>
      <c r="D1377" s="2" t="s">
        <v>732</v>
      </c>
      <c r="E1377" s="2" t="s">
        <v>2979</v>
      </c>
      <c r="F1377" s="2" t="s">
        <v>41</v>
      </c>
      <c r="G1377" s="2">
        <v>1000</v>
      </c>
      <c r="H1377" s="2">
        <v>1</v>
      </c>
      <c r="I1377" s="3">
        <v>46202</v>
      </c>
      <c r="J1377" s="4"/>
      <c r="K1377" s="2">
        <v>4326732</v>
      </c>
      <c r="L1377" s="2">
        <v>67500</v>
      </c>
      <c r="M1377" s="2" t="s">
        <v>2175</v>
      </c>
      <c r="N1377" s="5">
        <v>46201</v>
      </c>
      <c r="O1377" s="2" t="s">
        <v>2981</v>
      </c>
      <c r="P1377" s="2" t="s">
        <v>181</v>
      </c>
      <c r="Q1377" s="2" t="s">
        <v>1461</v>
      </c>
      <c r="R1377" s="3">
        <v>46201</v>
      </c>
      <c r="S1377" s="2" t="s">
        <v>251</v>
      </c>
      <c r="T1377" s="2" t="s">
        <v>1462</v>
      </c>
      <c r="U1377" s="2" t="s">
        <v>2982</v>
      </c>
      <c r="V1377" s="2" t="s">
        <v>2983</v>
      </c>
      <c r="W1377" s="2" t="s">
        <v>2984</v>
      </c>
      <c r="X1377" s="2">
        <v>2025</v>
      </c>
      <c r="Y1377" s="2" t="s">
        <v>55</v>
      </c>
      <c r="Z1377" s="4"/>
      <c r="AA1377" s="3">
        <v>46201</v>
      </c>
      <c r="AB1377" s="2" t="s">
        <v>2175</v>
      </c>
      <c r="AC1377" s="2">
        <v>472728</v>
      </c>
    </row>
    <row r="1378" spans="1:29" ht="64.5" x14ac:dyDescent="0.25">
      <c r="A1378" s="2" t="s">
        <v>29</v>
      </c>
      <c r="B1378" s="2" t="s">
        <v>42</v>
      </c>
      <c r="C1378" s="2" t="s">
        <v>43</v>
      </c>
      <c r="D1378" s="2" t="s">
        <v>32</v>
      </c>
      <c r="E1378" s="2" t="s">
        <v>2985</v>
      </c>
      <c r="F1378" s="2" t="s">
        <v>2986</v>
      </c>
      <c r="G1378" s="2">
        <v>2330000</v>
      </c>
      <c r="H1378" s="2">
        <v>1</v>
      </c>
      <c r="I1378" s="3">
        <v>46201</v>
      </c>
      <c r="J1378" s="4"/>
      <c r="K1378" s="2">
        <v>4778836</v>
      </c>
      <c r="L1378" s="2">
        <v>46600</v>
      </c>
      <c r="M1378" s="2" t="s">
        <v>77</v>
      </c>
      <c r="N1378" s="5">
        <v>46199</v>
      </c>
      <c r="O1378" s="2" t="s">
        <v>2987</v>
      </c>
      <c r="P1378" s="2" t="s">
        <v>36</v>
      </c>
      <c r="Q1378" s="2" t="s">
        <v>337</v>
      </c>
      <c r="R1378" s="3">
        <v>46199</v>
      </c>
      <c r="S1378" s="2" t="s">
        <v>38</v>
      </c>
      <c r="T1378" s="2" t="s">
        <v>98</v>
      </c>
      <c r="U1378" s="2" t="s">
        <v>1893</v>
      </c>
      <c r="V1378" s="2" t="s">
        <v>909</v>
      </c>
      <c r="W1378" s="2" t="s">
        <v>2988</v>
      </c>
      <c r="X1378" s="2">
        <v>2026</v>
      </c>
      <c r="Y1378" s="2" t="s">
        <v>40</v>
      </c>
      <c r="Z1378" s="4"/>
      <c r="AA1378" s="3">
        <v>46201</v>
      </c>
      <c r="AB1378" s="2" t="s">
        <v>77</v>
      </c>
      <c r="AC1378" s="2">
        <v>472684</v>
      </c>
    </row>
    <row r="1379" spans="1:29" ht="39" x14ac:dyDescent="0.25">
      <c r="A1379" s="2" t="s">
        <v>29</v>
      </c>
      <c r="B1379" s="2" t="s">
        <v>42</v>
      </c>
      <c r="C1379" s="2" t="s">
        <v>43</v>
      </c>
      <c r="D1379" s="2" t="s">
        <v>32</v>
      </c>
      <c r="E1379" s="2" t="s">
        <v>2985</v>
      </c>
      <c r="F1379" s="2" t="s">
        <v>41</v>
      </c>
      <c r="G1379" s="2">
        <v>1000</v>
      </c>
      <c r="H1379" s="2">
        <v>1</v>
      </c>
      <c r="I1379" s="3">
        <v>46201</v>
      </c>
      <c r="J1379" s="4"/>
      <c r="K1379" s="2">
        <v>4778836</v>
      </c>
      <c r="L1379" s="2">
        <v>46600</v>
      </c>
      <c r="M1379" s="2" t="s">
        <v>77</v>
      </c>
      <c r="N1379" s="5">
        <v>46199</v>
      </c>
      <c r="O1379" s="2" t="s">
        <v>2987</v>
      </c>
      <c r="P1379" s="2" t="s">
        <v>36</v>
      </c>
      <c r="Q1379" s="2" t="s">
        <v>337</v>
      </c>
      <c r="R1379" s="3">
        <v>46199</v>
      </c>
      <c r="S1379" s="2" t="s">
        <v>38</v>
      </c>
      <c r="T1379" s="2" t="s">
        <v>98</v>
      </c>
      <c r="U1379" s="2" t="s">
        <v>1893</v>
      </c>
      <c r="V1379" s="2" t="s">
        <v>909</v>
      </c>
      <c r="W1379" s="2" t="s">
        <v>2988</v>
      </c>
      <c r="X1379" s="2">
        <v>2026</v>
      </c>
      <c r="Y1379" s="2" t="s">
        <v>40</v>
      </c>
      <c r="Z1379" s="4"/>
      <c r="AA1379" s="3">
        <v>46201</v>
      </c>
      <c r="AB1379" s="2" t="s">
        <v>77</v>
      </c>
      <c r="AC1379" s="2">
        <v>472684</v>
      </c>
    </row>
    <row r="1380" spans="1:29" ht="102.75" x14ac:dyDescent="0.25">
      <c r="A1380" s="2" t="s">
        <v>29</v>
      </c>
      <c r="B1380" s="2" t="s">
        <v>42</v>
      </c>
      <c r="C1380" s="2" t="s">
        <v>43</v>
      </c>
      <c r="D1380" s="2" t="s">
        <v>32</v>
      </c>
      <c r="E1380" s="2" t="s">
        <v>2989</v>
      </c>
      <c r="F1380" s="2" t="s">
        <v>2990</v>
      </c>
      <c r="G1380" s="2">
        <v>4114900</v>
      </c>
      <c r="H1380" s="2">
        <v>1</v>
      </c>
      <c r="I1380" s="3">
        <v>46201</v>
      </c>
      <c r="J1380" s="4"/>
      <c r="K1380" s="2">
        <v>4778893</v>
      </c>
      <c r="L1380" s="2">
        <v>20000</v>
      </c>
      <c r="M1380" s="2" t="s">
        <v>35</v>
      </c>
      <c r="N1380" s="5">
        <v>46201</v>
      </c>
      <c r="O1380" s="2" t="s">
        <v>2991</v>
      </c>
      <c r="P1380" s="2" t="s">
        <v>36</v>
      </c>
      <c r="Q1380" s="2" t="s">
        <v>908</v>
      </c>
      <c r="R1380" s="3">
        <v>46201</v>
      </c>
      <c r="S1380" s="2" t="s">
        <v>38</v>
      </c>
      <c r="T1380" s="2" t="s">
        <v>2992</v>
      </c>
      <c r="U1380" s="2" t="s">
        <v>2993</v>
      </c>
      <c r="V1380" s="2">
        <v>0</v>
      </c>
      <c r="W1380" s="2" t="s">
        <v>2994</v>
      </c>
      <c r="X1380" s="2">
        <v>2024</v>
      </c>
      <c r="Y1380" s="2" t="s">
        <v>40</v>
      </c>
      <c r="Z1380" s="4"/>
      <c r="AA1380" s="3">
        <v>46201</v>
      </c>
      <c r="AB1380" s="2" t="s">
        <v>35</v>
      </c>
      <c r="AC1380" s="2">
        <v>472680</v>
      </c>
    </row>
    <row r="1381" spans="1:29" ht="102.75" x14ac:dyDescent="0.25">
      <c r="A1381" s="2" t="s">
        <v>29</v>
      </c>
      <c r="B1381" s="2" t="s">
        <v>42</v>
      </c>
      <c r="C1381" s="2" t="s">
        <v>43</v>
      </c>
      <c r="D1381" s="2" t="s">
        <v>32</v>
      </c>
      <c r="E1381" s="2" t="s">
        <v>2989</v>
      </c>
      <c r="F1381" s="2" t="s">
        <v>41</v>
      </c>
      <c r="G1381" s="2">
        <v>1000</v>
      </c>
      <c r="H1381" s="2">
        <v>1</v>
      </c>
      <c r="I1381" s="3">
        <v>46201</v>
      </c>
      <c r="J1381" s="4"/>
      <c r="K1381" s="2">
        <v>4778893</v>
      </c>
      <c r="L1381" s="2">
        <v>20000</v>
      </c>
      <c r="M1381" s="2" t="s">
        <v>35</v>
      </c>
      <c r="N1381" s="5">
        <v>46201</v>
      </c>
      <c r="O1381" s="2" t="s">
        <v>2991</v>
      </c>
      <c r="P1381" s="2" t="s">
        <v>36</v>
      </c>
      <c r="Q1381" s="2" t="s">
        <v>908</v>
      </c>
      <c r="R1381" s="3">
        <v>46201</v>
      </c>
      <c r="S1381" s="2" t="s">
        <v>38</v>
      </c>
      <c r="T1381" s="2" t="s">
        <v>2992</v>
      </c>
      <c r="U1381" s="2" t="s">
        <v>2993</v>
      </c>
      <c r="V1381" s="2">
        <v>0</v>
      </c>
      <c r="W1381" s="2" t="s">
        <v>2994</v>
      </c>
      <c r="X1381" s="2">
        <v>2024</v>
      </c>
      <c r="Y1381" s="2" t="s">
        <v>40</v>
      </c>
      <c r="Z1381" s="4"/>
      <c r="AA1381" s="3">
        <v>46201</v>
      </c>
      <c r="AB1381" s="2" t="s">
        <v>35</v>
      </c>
      <c r="AC1381" s="2">
        <v>472680</v>
      </c>
    </row>
    <row r="1382" spans="1:29" ht="64.5" x14ac:dyDescent="0.25">
      <c r="A1382" s="2" t="s">
        <v>29</v>
      </c>
      <c r="B1382" s="2" t="s">
        <v>42</v>
      </c>
      <c r="C1382" s="2" t="s">
        <v>43</v>
      </c>
      <c r="D1382" s="2" t="s">
        <v>32</v>
      </c>
      <c r="E1382" s="2" t="s">
        <v>2995</v>
      </c>
      <c r="F1382" s="2" t="s">
        <v>2996</v>
      </c>
      <c r="G1382" s="2">
        <v>2700000</v>
      </c>
      <c r="H1382" s="2">
        <v>1</v>
      </c>
      <c r="I1382" s="3">
        <v>46202</v>
      </c>
      <c r="J1382" s="4"/>
      <c r="K1382" s="2">
        <v>4778699</v>
      </c>
      <c r="L1382" s="2">
        <v>54000</v>
      </c>
      <c r="M1382" s="2" t="s">
        <v>143</v>
      </c>
      <c r="N1382" s="5">
        <v>46201</v>
      </c>
      <c r="O1382" s="2" t="s">
        <v>2997</v>
      </c>
      <c r="P1382" s="2" t="s">
        <v>36</v>
      </c>
      <c r="Q1382" s="2" t="s">
        <v>577</v>
      </c>
      <c r="R1382" s="3">
        <v>46201</v>
      </c>
      <c r="S1382" s="2" t="s">
        <v>38</v>
      </c>
      <c r="T1382" s="2" t="s">
        <v>52</v>
      </c>
      <c r="U1382" s="2">
        <v>0</v>
      </c>
      <c r="V1382" s="2" t="s">
        <v>1893</v>
      </c>
      <c r="W1382" s="2" t="s">
        <v>398</v>
      </c>
      <c r="X1382" s="2">
        <v>2026</v>
      </c>
      <c r="Y1382" s="2" t="s">
        <v>40</v>
      </c>
      <c r="Z1382" s="4"/>
      <c r="AA1382" s="3">
        <v>46201</v>
      </c>
      <c r="AB1382" s="2" t="s">
        <v>143</v>
      </c>
      <c r="AC1382" s="2">
        <v>472656</v>
      </c>
    </row>
    <row r="1383" spans="1:29" ht="39" x14ac:dyDescent="0.25">
      <c r="A1383" s="2" t="s">
        <v>29</v>
      </c>
      <c r="B1383" s="2" t="s">
        <v>42</v>
      </c>
      <c r="C1383" s="2" t="s">
        <v>43</v>
      </c>
      <c r="D1383" s="2" t="s">
        <v>32</v>
      </c>
      <c r="E1383" s="2" t="s">
        <v>2995</v>
      </c>
      <c r="F1383" s="2" t="s">
        <v>41</v>
      </c>
      <c r="G1383" s="2">
        <v>1000</v>
      </c>
      <c r="H1383" s="2">
        <v>1</v>
      </c>
      <c r="I1383" s="3">
        <v>46202</v>
      </c>
      <c r="J1383" s="4"/>
      <c r="K1383" s="2">
        <v>4778699</v>
      </c>
      <c r="L1383" s="2">
        <v>54000</v>
      </c>
      <c r="M1383" s="2" t="s">
        <v>143</v>
      </c>
      <c r="N1383" s="5">
        <v>46201</v>
      </c>
      <c r="O1383" s="2" t="s">
        <v>2997</v>
      </c>
      <c r="P1383" s="2" t="s">
        <v>36</v>
      </c>
      <c r="Q1383" s="2" t="s">
        <v>577</v>
      </c>
      <c r="R1383" s="3">
        <v>46201</v>
      </c>
      <c r="S1383" s="2" t="s">
        <v>38</v>
      </c>
      <c r="T1383" s="2" t="s">
        <v>52</v>
      </c>
      <c r="U1383" s="2">
        <v>0</v>
      </c>
      <c r="V1383" s="2" t="s">
        <v>1893</v>
      </c>
      <c r="W1383" s="2" t="s">
        <v>398</v>
      </c>
      <c r="X1383" s="2">
        <v>2026</v>
      </c>
      <c r="Y1383" s="2" t="s">
        <v>40</v>
      </c>
      <c r="Z1383" s="4"/>
      <c r="AA1383" s="3">
        <v>46201</v>
      </c>
      <c r="AB1383" s="2" t="s">
        <v>143</v>
      </c>
      <c r="AC1383" s="2">
        <v>472656</v>
      </c>
    </row>
    <row r="1384" spans="1:29" ht="64.5" x14ac:dyDescent="0.25">
      <c r="A1384" s="2" t="s">
        <v>29</v>
      </c>
      <c r="B1384" s="2" t="s">
        <v>42</v>
      </c>
      <c r="C1384" s="2" t="s">
        <v>43</v>
      </c>
      <c r="D1384" s="2" t="s">
        <v>32</v>
      </c>
      <c r="E1384" s="2" t="s">
        <v>2998</v>
      </c>
      <c r="F1384" s="2" t="s">
        <v>2999</v>
      </c>
      <c r="G1384" s="2">
        <v>2494000</v>
      </c>
      <c r="H1384" s="2">
        <v>1</v>
      </c>
      <c r="I1384" s="3">
        <v>46202</v>
      </c>
      <c r="J1384" s="4"/>
      <c r="K1384" s="2">
        <v>4778656</v>
      </c>
      <c r="L1384" s="2">
        <v>49880</v>
      </c>
      <c r="M1384" s="2" t="s">
        <v>1972</v>
      </c>
      <c r="N1384" s="5">
        <v>46202</v>
      </c>
      <c r="O1384" s="2" t="s">
        <v>3000</v>
      </c>
      <c r="P1384" s="2" t="s">
        <v>36</v>
      </c>
      <c r="Q1384" s="2" t="s">
        <v>2450</v>
      </c>
      <c r="R1384" s="3">
        <v>46202</v>
      </c>
      <c r="S1384" s="2" t="s">
        <v>3001</v>
      </c>
      <c r="T1384" s="2" t="s">
        <v>601</v>
      </c>
      <c r="U1384" s="2">
        <v>0</v>
      </c>
      <c r="V1384" s="2">
        <v>0</v>
      </c>
      <c r="W1384" s="2" t="s">
        <v>3002</v>
      </c>
      <c r="X1384" s="2">
        <v>2025</v>
      </c>
      <c r="Y1384" s="2" t="s">
        <v>40</v>
      </c>
      <c r="Z1384" s="4"/>
      <c r="AA1384" s="3">
        <v>46201</v>
      </c>
      <c r="AB1384" s="2" t="s">
        <v>1972</v>
      </c>
      <c r="AC1384" s="2">
        <v>472646</v>
      </c>
    </row>
    <row r="1385" spans="1:29" ht="51.75" x14ac:dyDescent="0.25">
      <c r="A1385" s="2" t="s">
        <v>29</v>
      </c>
      <c r="B1385" s="2" t="s">
        <v>42</v>
      </c>
      <c r="C1385" s="2" t="s">
        <v>43</v>
      </c>
      <c r="D1385" s="2" t="s">
        <v>32</v>
      </c>
      <c r="E1385" s="2" t="s">
        <v>2998</v>
      </c>
      <c r="F1385" s="2" t="s">
        <v>41</v>
      </c>
      <c r="G1385" s="2">
        <v>1000</v>
      </c>
      <c r="H1385" s="2">
        <v>1</v>
      </c>
      <c r="I1385" s="3">
        <v>46202</v>
      </c>
      <c r="J1385" s="4"/>
      <c r="K1385" s="2">
        <v>4778656</v>
      </c>
      <c r="L1385" s="2">
        <v>49880</v>
      </c>
      <c r="M1385" s="2" t="s">
        <v>1972</v>
      </c>
      <c r="N1385" s="5">
        <v>46202</v>
      </c>
      <c r="O1385" s="2" t="s">
        <v>3000</v>
      </c>
      <c r="P1385" s="2" t="s">
        <v>36</v>
      </c>
      <c r="Q1385" s="2" t="s">
        <v>2450</v>
      </c>
      <c r="R1385" s="3">
        <v>46202</v>
      </c>
      <c r="S1385" s="2" t="s">
        <v>3001</v>
      </c>
      <c r="T1385" s="2" t="s">
        <v>601</v>
      </c>
      <c r="U1385" s="2">
        <v>0</v>
      </c>
      <c r="V1385" s="2">
        <v>0</v>
      </c>
      <c r="W1385" s="2" t="s">
        <v>3002</v>
      </c>
      <c r="X1385" s="2">
        <v>2025</v>
      </c>
      <c r="Y1385" s="2" t="s">
        <v>40</v>
      </c>
      <c r="Z1385" s="4"/>
      <c r="AA1385" s="3">
        <v>46201</v>
      </c>
      <c r="AB1385" s="2" t="s">
        <v>1972</v>
      </c>
      <c r="AC1385" s="2">
        <v>472646</v>
      </c>
    </row>
    <row r="1386" spans="1:29" ht="64.5" x14ac:dyDescent="0.25">
      <c r="A1386" s="2" t="s">
        <v>29</v>
      </c>
      <c r="B1386" s="2" t="s">
        <v>42</v>
      </c>
      <c r="C1386" s="2" t="s">
        <v>43</v>
      </c>
      <c r="D1386" s="2" t="s">
        <v>32</v>
      </c>
      <c r="E1386" s="2" t="s">
        <v>3003</v>
      </c>
      <c r="F1386" s="2" t="s">
        <v>3004</v>
      </c>
      <c r="G1386" s="2">
        <v>3253750</v>
      </c>
      <c r="H1386" s="2">
        <v>1</v>
      </c>
      <c r="I1386" s="3">
        <v>46201</v>
      </c>
      <c r="J1386" s="4"/>
      <c r="K1386" s="2">
        <v>4778649</v>
      </c>
      <c r="L1386" s="2">
        <v>65075</v>
      </c>
      <c r="M1386" s="2" t="s">
        <v>714</v>
      </c>
      <c r="N1386" s="5">
        <v>46201</v>
      </c>
      <c r="O1386" s="2">
        <v>382</v>
      </c>
      <c r="P1386" s="2" t="s">
        <v>36</v>
      </c>
      <c r="Q1386" s="2" t="s">
        <v>1861</v>
      </c>
      <c r="R1386" s="3">
        <v>46201</v>
      </c>
      <c r="S1386" s="2" t="s">
        <v>51</v>
      </c>
      <c r="T1386" s="2" t="s">
        <v>1862</v>
      </c>
      <c r="U1386" s="2">
        <v>0</v>
      </c>
      <c r="V1386" s="2">
        <v>0</v>
      </c>
      <c r="W1386" s="2" t="s">
        <v>3005</v>
      </c>
      <c r="X1386" s="2">
        <v>2025</v>
      </c>
      <c r="Y1386" s="2" t="s">
        <v>40</v>
      </c>
      <c r="Z1386" s="4"/>
      <c r="AA1386" s="3">
        <v>46201</v>
      </c>
      <c r="AB1386" s="2" t="s">
        <v>714</v>
      </c>
      <c r="AC1386" s="2">
        <v>472640</v>
      </c>
    </row>
    <row r="1387" spans="1:29" ht="64.5" x14ac:dyDescent="0.25">
      <c r="A1387" s="2" t="s">
        <v>29</v>
      </c>
      <c r="B1387" s="2" t="s">
        <v>42</v>
      </c>
      <c r="C1387" s="2" t="s">
        <v>43</v>
      </c>
      <c r="D1387" s="2" t="s">
        <v>32</v>
      </c>
      <c r="E1387" s="2" t="s">
        <v>3003</v>
      </c>
      <c r="F1387" s="2" t="s">
        <v>41</v>
      </c>
      <c r="G1387" s="2">
        <v>1000</v>
      </c>
      <c r="H1387" s="2">
        <v>1</v>
      </c>
      <c r="I1387" s="3">
        <v>46201</v>
      </c>
      <c r="J1387" s="4"/>
      <c r="K1387" s="2">
        <v>4778649</v>
      </c>
      <c r="L1387" s="2">
        <v>65075</v>
      </c>
      <c r="M1387" s="2" t="s">
        <v>714</v>
      </c>
      <c r="N1387" s="5">
        <v>46201</v>
      </c>
      <c r="O1387" s="2">
        <v>382</v>
      </c>
      <c r="P1387" s="2" t="s">
        <v>36</v>
      </c>
      <c r="Q1387" s="2" t="s">
        <v>1861</v>
      </c>
      <c r="R1387" s="3">
        <v>46201</v>
      </c>
      <c r="S1387" s="2" t="s">
        <v>51</v>
      </c>
      <c r="T1387" s="2" t="s">
        <v>1862</v>
      </c>
      <c r="U1387" s="2">
        <v>0</v>
      </c>
      <c r="V1387" s="2">
        <v>0</v>
      </c>
      <c r="W1387" s="2" t="s">
        <v>3005</v>
      </c>
      <c r="X1387" s="2">
        <v>2025</v>
      </c>
      <c r="Y1387" s="2" t="s">
        <v>40</v>
      </c>
      <c r="Z1387" s="4"/>
      <c r="AA1387" s="3">
        <v>46201</v>
      </c>
      <c r="AB1387" s="2" t="s">
        <v>714</v>
      </c>
      <c r="AC1387" s="2">
        <v>472640</v>
      </c>
    </row>
    <row r="1388" spans="1:29" ht="51.75" x14ac:dyDescent="0.25">
      <c r="A1388" s="2" t="s">
        <v>29</v>
      </c>
      <c r="B1388" s="2" t="s">
        <v>42</v>
      </c>
      <c r="C1388" s="2" t="s">
        <v>43</v>
      </c>
      <c r="D1388" s="2" t="s">
        <v>32</v>
      </c>
      <c r="E1388" s="2" t="s">
        <v>3006</v>
      </c>
      <c r="F1388" s="2" t="s">
        <v>3007</v>
      </c>
      <c r="G1388" s="2">
        <v>3600000</v>
      </c>
      <c r="H1388" s="2">
        <v>1</v>
      </c>
      <c r="I1388" s="3">
        <v>46201</v>
      </c>
      <c r="J1388" s="4"/>
      <c r="K1388" s="2">
        <v>2506180</v>
      </c>
      <c r="L1388" s="2">
        <v>36000</v>
      </c>
      <c r="M1388" s="2" t="s">
        <v>94</v>
      </c>
      <c r="N1388" s="5">
        <v>46201</v>
      </c>
      <c r="O1388" s="2" t="s">
        <v>3008</v>
      </c>
      <c r="P1388" s="2" t="s">
        <v>36</v>
      </c>
      <c r="Q1388" s="2" t="s">
        <v>209</v>
      </c>
      <c r="R1388" s="3">
        <v>46201</v>
      </c>
      <c r="S1388" s="2" t="s">
        <v>97</v>
      </c>
      <c r="T1388" s="2" t="s">
        <v>210</v>
      </c>
      <c r="U1388" s="2" t="s">
        <v>3009</v>
      </c>
      <c r="V1388" s="2" t="s">
        <v>3010</v>
      </c>
      <c r="W1388" s="2" t="s">
        <v>1636</v>
      </c>
      <c r="X1388" s="2">
        <v>2026</v>
      </c>
      <c r="Y1388" s="2" t="s">
        <v>40</v>
      </c>
      <c r="Z1388" s="4"/>
      <c r="AA1388" s="3">
        <v>46201</v>
      </c>
      <c r="AB1388" s="2" t="s">
        <v>94</v>
      </c>
      <c r="AC1388" s="2">
        <v>472616</v>
      </c>
    </row>
    <row r="1389" spans="1:29" ht="51.75" x14ac:dyDescent="0.25">
      <c r="A1389" s="2" t="s">
        <v>29</v>
      </c>
      <c r="B1389" s="2" t="s">
        <v>42</v>
      </c>
      <c r="C1389" s="2" t="s">
        <v>43</v>
      </c>
      <c r="D1389" s="2" t="s">
        <v>32</v>
      </c>
      <c r="E1389" s="2" t="s">
        <v>3006</v>
      </c>
      <c r="F1389" s="2" t="s">
        <v>41</v>
      </c>
      <c r="G1389" s="2">
        <v>1000</v>
      </c>
      <c r="H1389" s="2">
        <v>1</v>
      </c>
      <c r="I1389" s="3">
        <v>46201</v>
      </c>
      <c r="J1389" s="4"/>
      <c r="K1389" s="2">
        <v>2506180</v>
      </c>
      <c r="L1389" s="2">
        <v>36000</v>
      </c>
      <c r="M1389" s="2" t="s">
        <v>94</v>
      </c>
      <c r="N1389" s="5">
        <v>46201</v>
      </c>
      <c r="O1389" s="2" t="s">
        <v>3008</v>
      </c>
      <c r="P1389" s="2" t="s">
        <v>36</v>
      </c>
      <c r="Q1389" s="2" t="s">
        <v>209</v>
      </c>
      <c r="R1389" s="3">
        <v>46201</v>
      </c>
      <c r="S1389" s="2" t="s">
        <v>97</v>
      </c>
      <c r="T1389" s="2" t="s">
        <v>210</v>
      </c>
      <c r="U1389" s="2" t="s">
        <v>3009</v>
      </c>
      <c r="V1389" s="2" t="s">
        <v>3010</v>
      </c>
      <c r="W1389" s="2" t="s">
        <v>1636</v>
      </c>
      <c r="X1389" s="2">
        <v>2026</v>
      </c>
      <c r="Y1389" s="2" t="s">
        <v>40</v>
      </c>
      <c r="Z1389" s="4"/>
      <c r="AA1389" s="3">
        <v>46201</v>
      </c>
      <c r="AB1389" s="2" t="s">
        <v>94</v>
      </c>
      <c r="AC1389" s="2">
        <v>472616</v>
      </c>
    </row>
    <row r="1390" spans="1:29" ht="64.5" x14ac:dyDescent="0.25">
      <c r="A1390" s="2" t="s">
        <v>29</v>
      </c>
      <c r="B1390" s="2" t="s">
        <v>42</v>
      </c>
      <c r="C1390" s="2" t="s">
        <v>43</v>
      </c>
      <c r="D1390" s="2" t="s">
        <v>636</v>
      </c>
      <c r="E1390" s="2" t="s">
        <v>3011</v>
      </c>
      <c r="F1390" s="2" t="s">
        <v>3012</v>
      </c>
      <c r="G1390" s="2">
        <v>1181000</v>
      </c>
      <c r="H1390" s="2">
        <v>1</v>
      </c>
      <c r="I1390" s="3">
        <v>46211</v>
      </c>
      <c r="J1390" s="4"/>
      <c r="K1390" s="2">
        <v>3376335</v>
      </c>
      <c r="L1390" s="2">
        <v>17715</v>
      </c>
      <c r="M1390" s="2" t="s">
        <v>2340</v>
      </c>
      <c r="N1390" s="5">
        <v>46207</v>
      </c>
      <c r="O1390" s="2">
        <v>304</v>
      </c>
      <c r="P1390" s="2" t="s">
        <v>181</v>
      </c>
      <c r="Q1390" s="2" t="s">
        <v>88</v>
      </c>
      <c r="R1390" s="3">
        <v>46207</v>
      </c>
      <c r="S1390" s="2" t="s">
        <v>3013</v>
      </c>
      <c r="T1390" s="2" t="s">
        <v>2132</v>
      </c>
      <c r="U1390" s="2">
        <v>0</v>
      </c>
      <c r="V1390" s="2">
        <v>0</v>
      </c>
      <c r="W1390" s="2" t="s">
        <v>2133</v>
      </c>
      <c r="X1390" s="2">
        <v>2026</v>
      </c>
      <c r="Y1390" s="2" t="s">
        <v>65</v>
      </c>
      <c r="Z1390" s="4"/>
      <c r="AA1390" s="3">
        <v>46201</v>
      </c>
      <c r="AB1390" s="2" t="s">
        <v>2340</v>
      </c>
      <c r="AC1390" s="2">
        <v>472572</v>
      </c>
    </row>
    <row r="1391" spans="1:29" ht="39" x14ac:dyDescent="0.25">
      <c r="A1391" s="2" t="s">
        <v>29</v>
      </c>
      <c r="B1391" s="2" t="s">
        <v>42</v>
      </c>
      <c r="C1391" s="2" t="s">
        <v>43</v>
      </c>
      <c r="D1391" s="2" t="s">
        <v>636</v>
      </c>
      <c r="E1391" s="2" t="s">
        <v>3011</v>
      </c>
      <c r="F1391" s="2" t="s">
        <v>41</v>
      </c>
      <c r="G1391" s="2">
        <v>5000</v>
      </c>
      <c r="H1391" s="2">
        <v>1</v>
      </c>
      <c r="I1391" s="3">
        <v>46211</v>
      </c>
      <c r="J1391" s="4"/>
      <c r="K1391" s="2">
        <v>3376335</v>
      </c>
      <c r="L1391" s="2">
        <v>17715</v>
      </c>
      <c r="M1391" s="2" t="s">
        <v>2340</v>
      </c>
      <c r="N1391" s="5">
        <v>46207</v>
      </c>
      <c r="O1391" s="2">
        <v>304</v>
      </c>
      <c r="P1391" s="2" t="s">
        <v>181</v>
      </c>
      <c r="Q1391" s="2" t="s">
        <v>88</v>
      </c>
      <c r="R1391" s="3">
        <v>46207</v>
      </c>
      <c r="S1391" s="2" t="s">
        <v>3013</v>
      </c>
      <c r="T1391" s="2" t="s">
        <v>2132</v>
      </c>
      <c r="U1391" s="2">
        <v>0</v>
      </c>
      <c r="V1391" s="2">
        <v>0</v>
      </c>
      <c r="W1391" s="2" t="s">
        <v>2133</v>
      </c>
      <c r="X1391" s="2">
        <v>2026</v>
      </c>
      <c r="Y1391" s="2" t="s">
        <v>65</v>
      </c>
      <c r="Z1391" s="4"/>
      <c r="AA1391" s="3">
        <v>46201</v>
      </c>
      <c r="AB1391" s="2" t="s">
        <v>2340</v>
      </c>
      <c r="AC1391" s="2">
        <v>472572</v>
      </c>
    </row>
    <row r="1392" spans="1:29" ht="64.5" x14ac:dyDescent="0.25">
      <c r="A1392" s="2" t="s">
        <v>29</v>
      </c>
      <c r="B1392" s="2" t="s">
        <v>42</v>
      </c>
      <c r="C1392" s="2" t="s">
        <v>31</v>
      </c>
      <c r="D1392" s="2" t="s">
        <v>32</v>
      </c>
      <c r="E1392" s="2" t="s">
        <v>3014</v>
      </c>
      <c r="F1392" s="2" t="s">
        <v>3015</v>
      </c>
      <c r="G1392" s="2">
        <v>2500000</v>
      </c>
      <c r="H1392" s="2">
        <v>1</v>
      </c>
      <c r="I1392" s="3">
        <v>46208</v>
      </c>
      <c r="J1392" s="4"/>
      <c r="K1392" s="2">
        <v>4760084</v>
      </c>
      <c r="L1392" s="2">
        <v>30000</v>
      </c>
      <c r="M1392" s="2" t="s">
        <v>235</v>
      </c>
      <c r="N1392" s="4"/>
      <c r="O1392" s="4"/>
      <c r="P1392" s="2" t="s">
        <v>36</v>
      </c>
      <c r="Q1392" s="2" t="s">
        <v>237</v>
      </c>
      <c r="R1392" s="4"/>
      <c r="S1392" s="2" t="s">
        <v>38</v>
      </c>
      <c r="T1392" s="4"/>
      <c r="U1392" s="4"/>
      <c r="V1392" s="4"/>
      <c r="W1392" s="2" t="s">
        <v>3016</v>
      </c>
      <c r="X1392" s="2">
        <v>2026</v>
      </c>
      <c r="Y1392" s="2" t="s">
        <v>40</v>
      </c>
      <c r="Z1392" s="4"/>
      <c r="AA1392" s="3">
        <v>46201</v>
      </c>
      <c r="AB1392" s="2" t="s">
        <v>235</v>
      </c>
      <c r="AC1392" s="2">
        <v>472566</v>
      </c>
    </row>
    <row r="1393" spans="1:29" ht="39" x14ac:dyDescent="0.25">
      <c r="A1393" s="2" t="s">
        <v>29</v>
      </c>
      <c r="B1393" s="2" t="s">
        <v>42</v>
      </c>
      <c r="C1393" s="2" t="s">
        <v>31</v>
      </c>
      <c r="D1393" s="2" t="s">
        <v>32</v>
      </c>
      <c r="E1393" s="2" t="s">
        <v>3014</v>
      </c>
      <c r="F1393" s="2" t="s">
        <v>41</v>
      </c>
      <c r="G1393" s="2">
        <v>1000</v>
      </c>
      <c r="H1393" s="2">
        <v>1</v>
      </c>
      <c r="I1393" s="3">
        <v>46208</v>
      </c>
      <c r="J1393" s="4"/>
      <c r="K1393" s="2">
        <v>4760084</v>
      </c>
      <c r="L1393" s="2">
        <v>30000</v>
      </c>
      <c r="M1393" s="2" t="s">
        <v>235</v>
      </c>
      <c r="N1393" s="4"/>
      <c r="O1393" s="4"/>
      <c r="P1393" s="2" t="s">
        <v>36</v>
      </c>
      <c r="Q1393" s="2" t="s">
        <v>237</v>
      </c>
      <c r="R1393" s="4"/>
      <c r="S1393" s="2" t="s">
        <v>38</v>
      </c>
      <c r="T1393" s="4"/>
      <c r="U1393" s="4"/>
      <c r="V1393" s="4"/>
      <c r="W1393" s="2" t="s">
        <v>3016</v>
      </c>
      <c r="X1393" s="2">
        <v>2026</v>
      </c>
      <c r="Y1393" s="2" t="s">
        <v>40</v>
      </c>
      <c r="Z1393" s="4"/>
      <c r="AA1393" s="3">
        <v>46201</v>
      </c>
      <c r="AB1393" s="2" t="s">
        <v>235</v>
      </c>
      <c r="AC1393" s="2">
        <v>472566</v>
      </c>
    </row>
    <row r="1394" spans="1:29" ht="102.75" x14ac:dyDescent="0.25">
      <c r="A1394" s="2" t="s">
        <v>29</v>
      </c>
      <c r="B1394" s="2" t="s">
        <v>42</v>
      </c>
      <c r="C1394" s="2" t="s">
        <v>43</v>
      </c>
      <c r="D1394" s="2" t="s">
        <v>32</v>
      </c>
      <c r="E1394" s="2" t="s">
        <v>3017</v>
      </c>
      <c r="F1394" s="2" t="s">
        <v>3018</v>
      </c>
      <c r="G1394" s="2">
        <v>2507000</v>
      </c>
      <c r="H1394" s="2">
        <v>1</v>
      </c>
      <c r="I1394" s="3">
        <v>46201</v>
      </c>
      <c r="J1394" s="4"/>
      <c r="K1394" s="2">
        <v>4778406</v>
      </c>
      <c r="L1394" s="2">
        <v>20000</v>
      </c>
      <c r="M1394" s="2" t="s">
        <v>35</v>
      </c>
      <c r="N1394" s="5">
        <v>46201</v>
      </c>
      <c r="O1394" s="2" t="s">
        <v>3019</v>
      </c>
      <c r="P1394" s="2" t="s">
        <v>36</v>
      </c>
      <c r="Q1394" s="2" t="s">
        <v>960</v>
      </c>
      <c r="R1394" s="3">
        <v>46201</v>
      </c>
      <c r="S1394" s="2" t="s">
        <v>38</v>
      </c>
      <c r="T1394" s="2" t="s">
        <v>3020</v>
      </c>
      <c r="U1394" s="2" t="s">
        <v>2788</v>
      </c>
      <c r="V1394" s="2" t="s">
        <v>2970</v>
      </c>
      <c r="W1394" s="2" t="s">
        <v>3021</v>
      </c>
      <c r="X1394" s="2">
        <v>2026</v>
      </c>
      <c r="Y1394" s="2" t="s">
        <v>40</v>
      </c>
      <c r="Z1394" s="4"/>
      <c r="AA1394" s="3">
        <v>46201</v>
      </c>
      <c r="AB1394" s="2" t="s">
        <v>35</v>
      </c>
      <c r="AC1394" s="2">
        <v>472560</v>
      </c>
    </row>
    <row r="1395" spans="1:29" ht="102.75" x14ac:dyDescent="0.25">
      <c r="A1395" s="2" t="s">
        <v>29</v>
      </c>
      <c r="B1395" s="2" t="s">
        <v>42</v>
      </c>
      <c r="C1395" s="2" t="s">
        <v>43</v>
      </c>
      <c r="D1395" s="2" t="s">
        <v>32</v>
      </c>
      <c r="E1395" s="2" t="s">
        <v>3017</v>
      </c>
      <c r="F1395" s="2" t="s">
        <v>41</v>
      </c>
      <c r="G1395" s="2">
        <v>1000</v>
      </c>
      <c r="H1395" s="2">
        <v>1</v>
      </c>
      <c r="I1395" s="3">
        <v>46201</v>
      </c>
      <c r="J1395" s="4"/>
      <c r="K1395" s="2">
        <v>4778406</v>
      </c>
      <c r="L1395" s="2">
        <v>20000</v>
      </c>
      <c r="M1395" s="2" t="s">
        <v>35</v>
      </c>
      <c r="N1395" s="5">
        <v>46201</v>
      </c>
      <c r="O1395" s="2" t="s">
        <v>3019</v>
      </c>
      <c r="P1395" s="2" t="s">
        <v>36</v>
      </c>
      <c r="Q1395" s="2" t="s">
        <v>960</v>
      </c>
      <c r="R1395" s="3">
        <v>46201</v>
      </c>
      <c r="S1395" s="2" t="s">
        <v>38</v>
      </c>
      <c r="T1395" s="2" t="s">
        <v>3020</v>
      </c>
      <c r="U1395" s="2" t="s">
        <v>2788</v>
      </c>
      <c r="V1395" s="2" t="s">
        <v>2970</v>
      </c>
      <c r="W1395" s="2" t="s">
        <v>3021</v>
      </c>
      <c r="X1395" s="2">
        <v>2026</v>
      </c>
      <c r="Y1395" s="2" t="s">
        <v>40</v>
      </c>
      <c r="Z1395" s="4"/>
      <c r="AA1395" s="3">
        <v>46201</v>
      </c>
      <c r="AB1395" s="2" t="s">
        <v>35</v>
      </c>
      <c r="AC1395" s="2">
        <v>472560</v>
      </c>
    </row>
    <row r="1396" spans="1:29" ht="102.75" x14ac:dyDescent="0.25">
      <c r="A1396" s="2" t="s">
        <v>29</v>
      </c>
      <c r="B1396" s="2" t="s">
        <v>42</v>
      </c>
      <c r="C1396" s="2" t="s">
        <v>43</v>
      </c>
      <c r="D1396" s="2" t="s">
        <v>32</v>
      </c>
      <c r="E1396" s="2" t="s">
        <v>3022</v>
      </c>
      <c r="F1396" s="2" t="s">
        <v>3023</v>
      </c>
      <c r="G1396" s="2">
        <v>1850000</v>
      </c>
      <c r="H1396" s="2">
        <v>1</v>
      </c>
      <c r="I1396" s="3">
        <v>46201</v>
      </c>
      <c r="J1396" s="4"/>
      <c r="K1396" s="2">
        <v>4778388</v>
      </c>
      <c r="L1396" s="2">
        <v>10000</v>
      </c>
      <c r="M1396" s="2" t="s">
        <v>35</v>
      </c>
      <c r="N1396" s="5">
        <v>46201</v>
      </c>
      <c r="O1396" s="2" t="s">
        <v>3024</v>
      </c>
      <c r="P1396" s="2" t="s">
        <v>36</v>
      </c>
      <c r="Q1396" s="2" t="s">
        <v>37</v>
      </c>
      <c r="R1396" s="3">
        <v>46201</v>
      </c>
      <c r="S1396" s="2" t="s">
        <v>38</v>
      </c>
      <c r="T1396" s="2" t="s">
        <v>2589</v>
      </c>
      <c r="U1396" s="2">
        <v>0</v>
      </c>
      <c r="V1396" s="2">
        <v>0</v>
      </c>
      <c r="W1396" s="2" t="s">
        <v>3025</v>
      </c>
      <c r="X1396" s="2">
        <v>2026</v>
      </c>
      <c r="Y1396" s="2" t="s">
        <v>40</v>
      </c>
      <c r="Z1396" s="4"/>
      <c r="AA1396" s="3">
        <v>46201</v>
      </c>
      <c r="AB1396" s="2" t="s">
        <v>35</v>
      </c>
      <c r="AC1396" s="2">
        <v>472554</v>
      </c>
    </row>
    <row r="1397" spans="1:29" ht="102.75" x14ac:dyDescent="0.25">
      <c r="A1397" s="2" t="s">
        <v>29</v>
      </c>
      <c r="B1397" s="2" t="s">
        <v>42</v>
      </c>
      <c r="C1397" s="2" t="s">
        <v>43</v>
      </c>
      <c r="D1397" s="2" t="s">
        <v>32</v>
      </c>
      <c r="E1397" s="2" t="s">
        <v>3022</v>
      </c>
      <c r="F1397" s="2" t="s">
        <v>41</v>
      </c>
      <c r="G1397" s="2">
        <v>1000</v>
      </c>
      <c r="H1397" s="2">
        <v>1</v>
      </c>
      <c r="I1397" s="3">
        <v>46201</v>
      </c>
      <c r="J1397" s="4"/>
      <c r="K1397" s="2">
        <v>4778388</v>
      </c>
      <c r="L1397" s="2">
        <v>10000</v>
      </c>
      <c r="M1397" s="2" t="s">
        <v>35</v>
      </c>
      <c r="N1397" s="5">
        <v>46201</v>
      </c>
      <c r="O1397" s="2" t="s">
        <v>3024</v>
      </c>
      <c r="P1397" s="2" t="s">
        <v>36</v>
      </c>
      <c r="Q1397" s="2" t="s">
        <v>37</v>
      </c>
      <c r="R1397" s="3">
        <v>46201</v>
      </c>
      <c r="S1397" s="2" t="s">
        <v>38</v>
      </c>
      <c r="T1397" s="2" t="s">
        <v>2589</v>
      </c>
      <c r="U1397" s="2">
        <v>0</v>
      </c>
      <c r="V1397" s="2">
        <v>0</v>
      </c>
      <c r="W1397" s="2" t="s">
        <v>3025</v>
      </c>
      <c r="X1397" s="2">
        <v>2026</v>
      </c>
      <c r="Y1397" s="2" t="s">
        <v>40</v>
      </c>
      <c r="Z1397" s="4"/>
      <c r="AA1397" s="3">
        <v>46201</v>
      </c>
      <c r="AB1397" s="2" t="s">
        <v>35</v>
      </c>
      <c r="AC1397" s="2">
        <v>472554</v>
      </c>
    </row>
    <row r="1398" spans="1:29" ht="64.5" x14ac:dyDescent="0.25">
      <c r="A1398" s="2" t="s">
        <v>29</v>
      </c>
      <c r="B1398" s="2" t="s">
        <v>42</v>
      </c>
      <c r="C1398" s="2" t="s">
        <v>43</v>
      </c>
      <c r="D1398" s="2" t="s">
        <v>32</v>
      </c>
      <c r="E1398" s="2" t="s">
        <v>3026</v>
      </c>
      <c r="F1398" s="2" t="s">
        <v>3027</v>
      </c>
      <c r="G1398" s="2">
        <v>2380000</v>
      </c>
      <c r="H1398" s="2">
        <v>1</v>
      </c>
      <c r="I1398" s="3">
        <v>46201</v>
      </c>
      <c r="J1398" s="4"/>
      <c r="K1398" s="2">
        <v>4502682</v>
      </c>
      <c r="L1398" s="2">
        <v>47600</v>
      </c>
      <c r="M1398" s="2" t="s">
        <v>478</v>
      </c>
      <c r="N1398" s="5">
        <v>46201</v>
      </c>
      <c r="O1398" s="2">
        <v>8422</v>
      </c>
      <c r="P1398" s="2" t="s">
        <v>36</v>
      </c>
      <c r="Q1398" s="2" t="s">
        <v>2466</v>
      </c>
      <c r="R1398" s="3">
        <v>46201</v>
      </c>
      <c r="S1398" s="2" t="s">
        <v>110</v>
      </c>
      <c r="T1398" s="2" t="s">
        <v>72</v>
      </c>
      <c r="U1398" s="2" t="s">
        <v>3028</v>
      </c>
      <c r="V1398" s="2" t="s">
        <v>3028</v>
      </c>
      <c r="W1398" s="2" t="s">
        <v>1684</v>
      </c>
      <c r="X1398" s="2">
        <v>2026</v>
      </c>
      <c r="Y1398" s="2" t="s">
        <v>40</v>
      </c>
      <c r="Z1398" s="4"/>
      <c r="AA1398" s="3">
        <v>46201</v>
      </c>
      <c r="AB1398" s="2" t="s">
        <v>478</v>
      </c>
      <c r="AC1398" s="2">
        <v>472550</v>
      </c>
    </row>
    <row r="1399" spans="1:29" ht="51.75" x14ac:dyDescent="0.25">
      <c r="A1399" s="2" t="s">
        <v>29</v>
      </c>
      <c r="B1399" s="2" t="s">
        <v>42</v>
      </c>
      <c r="C1399" s="2" t="s">
        <v>43</v>
      </c>
      <c r="D1399" s="2" t="s">
        <v>32</v>
      </c>
      <c r="E1399" s="2" t="s">
        <v>3026</v>
      </c>
      <c r="F1399" s="2" t="s">
        <v>41</v>
      </c>
      <c r="G1399" s="2">
        <v>1000</v>
      </c>
      <c r="H1399" s="2">
        <v>1</v>
      </c>
      <c r="I1399" s="3">
        <v>46201</v>
      </c>
      <c r="J1399" s="4"/>
      <c r="K1399" s="2">
        <v>4502682</v>
      </c>
      <c r="L1399" s="2">
        <v>47600</v>
      </c>
      <c r="M1399" s="2" t="s">
        <v>478</v>
      </c>
      <c r="N1399" s="5">
        <v>46201</v>
      </c>
      <c r="O1399" s="2">
        <v>8422</v>
      </c>
      <c r="P1399" s="2" t="s">
        <v>36</v>
      </c>
      <c r="Q1399" s="2" t="s">
        <v>2466</v>
      </c>
      <c r="R1399" s="3">
        <v>46201</v>
      </c>
      <c r="S1399" s="2" t="s">
        <v>110</v>
      </c>
      <c r="T1399" s="2" t="s">
        <v>72</v>
      </c>
      <c r="U1399" s="2" t="s">
        <v>3028</v>
      </c>
      <c r="V1399" s="2" t="s">
        <v>3028</v>
      </c>
      <c r="W1399" s="2" t="s">
        <v>1684</v>
      </c>
      <c r="X1399" s="2">
        <v>2026</v>
      </c>
      <c r="Y1399" s="2" t="s">
        <v>40</v>
      </c>
      <c r="Z1399" s="4"/>
      <c r="AA1399" s="3">
        <v>46201</v>
      </c>
      <c r="AB1399" s="2" t="s">
        <v>478</v>
      </c>
      <c r="AC1399" s="2">
        <v>472550</v>
      </c>
    </row>
    <row r="1400" spans="1:29" ht="64.5" x14ac:dyDescent="0.25">
      <c r="A1400" s="2" t="s">
        <v>29</v>
      </c>
      <c r="B1400" s="2" t="s">
        <v>42</v>
      </c>
      <c r="C1400" s="2" t="s">
        <v>43</v>
      </c>
      <c r="D1400" s="2" t="s">
        <v>32</v>
      </c>
      <c r="E1400" s="2" t="s">
        <v>3029</v>
      </c>
      <c r="F1400" s="2" t="s">
        <v>3030</v>
      </c>
      <c r="G1400" s="2">
        <v>1910000</v>
      </c>
      <c r="H1400" s="2">
        <v>1</v>
      </c>
      <c r="I1400" s="3">
        <v>46203</v>
      </c>
      <c r="J1400" s="4"/>
      <c r="K1400" s="2">
        <v>4778231</v>
      </c>
      <c r="L1400" s="2">
        <v>38200</v>
      </c>
      <c r="M1400" s="2" t="s">
        <v>275</v>
      </c>
      <c r="N1400" s="5">
        <v>46201</v>
      </c>
      <c r="O1400" s="2" t="s">
        <v>3031</v>
      </c>
      <c r="P1400" s="2" t="s">
        <v>36</v>
      </c>
      <c r="Q1400" s="2" t="s">
        <v>61</v>
      </c>
      <c r="R1400" s="3">
        <v>46201</v>
      </c>
      <c r="S1400" s="2" t="s">
        <v>277</v>
      </c>
      <c r="T1400" s="2" t="s">
        <v>63</v>
      </c>
      <c r="U1400" s="2" t="s">
        <v>1354</v>
      </c>
      <c r="V1400" s="2">
        <v>0</v>
      </c>
      <c r="W1400" s="2" t="s">
        <v>3032</v>
      </c>
      <c r="X1400" s="2">
        <v>2026</v>
      </c>
      <c r="Y1400" s="2" t="s">
        <v>40</v>
      </c>
      <c r="Z1400" s="4"/>
      <c r="AA1400" s="3">
        <v>46201</v>
      </c>
      <c r="AB1400" s="2" t="s">
        <v>275</v>
      </c>
      <c r="AC1400" s="2">
        <v>472542</v>
      </c>
    </row>
    <row r="1401" spans="1:29" ht="39" x14ac:dyDescent="0.25">
      <c r="A1401" s="2" t="s">
        <v>29</v>
      </c>
      <c r="B1401" s="2" t="s">
        <v>42</v>
      </c>
      <c r="C1401" s="2" t="s">
        <v>43</v>
      </c>
      <c r="D1401" s="2" t="s">
        <v>32</v>
      </c>
      <c r="E1401" s="2" t="s">
        <v>3029</v>
      </c>
      <c r="F1401" s="2" t="s">
        <v>41</v>
      </c>
      <c r="G1401" s="2">
        <v>1000</v>
      </c>
      <c r="H1401" s="2">
        <v>1</v>
      </c>
      <c r="I1401" s="3">
        <v>46203</v>
      </c>
      <c r="J1401" s="4"/>
      <c r="K1401" s="2">
        <v>4778231</v>
      </c>
      <c r="L1401" s="2">
        <v>38200</v>
      </c>
      <c r="M1401" s="2" t="s">
        <v>275</v>
      </c>
      <c r="N1401" s="5">
        <v>46201</v>
      </c>
      <c r="O1401" s="2" t="s">
        <v>3031</v>
      </c>
      <c r="P1401" s="2" t="s">
        <v>36</v>
      </c>
      <c r="Q1401" s="2" t="s">
        <v>61</v>
      </c>
      <c r="R1401" s="3">
        <v>46201</v>
      </c>
      <c r="S1401" s="2" t="s">
        <v>277</v>
      </c>
      <c r="T1401" s="2" t="s">
        <v>63</v>
      </c>
      <c r="U1401" s="2" t="s">
        <v>1354</v>
      </c>
      <c r="V1401" s="2">
        <v>0</v>
      </c>
      <c r="W1401" s="2" t="s">
        <v>3032</v>
      </c>
      <c r="X1401" s="2">
        <v>2026</v>
      </c>
      <c r="Y1401" s="2" t="s">
        <v>40</v>
      </c>
      <c r="Z1401" s="4"/>
      <c r="AA1401" s="3">
        <v>46201</v>
      </c>
      <c r="AB1401" s="2" t="s">
        <v>275</v>
      </c>
      <c r="AC1401" s="2">
        <v>472542</v>
      </c>
    </row>
    <row r="1402" spans="1:29" ht="64.5" x14ac:dyDescent="0.25">
      <c r="A1402" s="2" t="s">
        <v>29</v>
      </c>
      <c r="B1402" s="2" t="s">
        <v>42</v>
      </c>
      <c r="C1402" s="2" t="s">
        <v>43</v>
      </c>
      <c r="D1402" s="2" t="s">
        <v>32</v>
      </c>
      <c r="E1402" s="2" t="s">
        <v>3033</v>
      </c>
      <c r="F1402" s="2" t="s">
        <v>3034</v>
      </c>
      <c r="G1402" s="2">
        <v>1965000</v>
      </c>
      <c r="H1402" s="2">
        <v>1</v>
      </c>
      <c r="I1402" s="3">
        <v>46201</v>
      </c>
      <c r="J1402" s="4"/>
      <c r="K1402" s="2">
        <v>4778322</v>
      </c>
      <c r="L1402" s="2">
        <v>30000</v>
      </c>
      <c r="M1402" s="2" t="s">
        <v>2175</v>
      </c>
      <c r="N1402" s="5">
        <v>46198</v>
      </c>
      <c r="O1402" s="2" t="s">
        <v>3035</v>
      </c>
      <c r="P1402" s="2" t="s">
        <v>36</v>
      </c>
      <c r="Q1402" s="2" t="s">
        <v>61</v>
      </c>
      <c r="R1402" s="3">
        <v>46198</v>
      </c>
      <c r="S1402" s="2" t="s">
        <v>251</v>
      </c>
      <c r="T1402" s="2" t="s">
        <v>63</v>
      </c>
      <c r="U1402" s="2" t="s">
        <v>3036</v>
      </c>
      <c r="V1402" s="2" t="s">
        <v>3037</v>
      </c>
      <c r="W1402" s="2" t="s">
        <v>3038</v>
      </c>
      <c r="X1402" s="4"/>
      <c r="Y1402" s="2" t="s">
        <v>40</v>
      </c>
      <c r="Z1402" s="4"/>
      <c r="AA1402" s="3">
        <v>46201</v>
      </c>
      <c r="AB1402" s="2" t="s">
        <v>2175</v>
      </c>
      <c r="AC1402" s="2">
        <v>472530</v>
      </c>
    </row>
    <row r="1403" spans="1:29" ht="51.75" x14ac:dyDescent="0.25">
      <c r="A1403" s="2" t="s">
        <v>29</v>
      </c>
      <c r="B1403" s="2" t="s">
        <v>42</v>
      </c>
      <c r="C1403" s="2" t="s">
        <v>43</v>
      </c>
      <c r="D1403" s="2" t="s">
        <v>32</v>
      </c>
      <c r="E1403" s="2" t="s">
        <v>3033</v>
      </c>
      <c r="F1403" s="2" t="s">
        <v>41</v>
      </c>
      <c r="G1403" s="2">
        <v>1000</v>
      </c>
      <c r="H1403" s="2">
        <v>1</v>
      </c>
      <c r="I1403" s="3">
        <v>46201</v>
      </c>
      <c r="J1403" s="4"/>
      <c r="K1403" s="2">
        <v>4778322</v>
      </c>
      <c r="L1403" s="2">
        <v>30000</v>
      </c>
      <c r="M1403" s="2" t="s">
        <v>2175</v>
      </c>
      <c r="N1403" s="5">
        <v>46198</v>
      </c>
      <c r="O1403" s="2" t="s">
        <v>3035</v>
      </c>
      <c r="P1403" s="2" t="s">
        <v>36</v>
      </c>
      <c r="Q1403" s="2" t="s">
        <v>61</v>
      </c>
      <c r="R1403" s="3">
        <v>46198</v>
      </c>
      <c r="S1403" s="2" t="s">
        <v>251</v>
      </c>
      <c r="T1403" s="2" t="s">
        <v>63</v>
      </c>
      <c r="U1403" s="2" t="s">
        <v>3036</v>
      </c>
      <c r="V1403" s="2" t="s">
        <v>3037</v>
      </c>
      <c r="W1403" s="2" t="s">
        <v>3038</v>
      </c>
      <c r="X1403" s="4"/>
      <c r="Y1403" s="2" t="s">
        <v>40</v>
      </c>
      <c r="Z1403" s="4"/>
      <c r="AA1403" s="3">
        <v>46201</v>
      </c>
      <c r="AB1403" s="2" t="s">
        <v>2175</v>
      </c>
      <c r="AC1403" s="2">
        <v>472530</v>
      </c>
    </row>
    <row r="1404" spans="1:29" ht="64.5" x14ac:dyDescent="0.25">
      <c r="A1404" s="2" t="s">
        <v>29</v>
      </c>
      <c r="B1404" s="2" t="s">
        <v>42</v>
      </c>
      <c r="C1404" s="2" t="s">
        <v>43</v>
      </c>
      <c r="D1404" s="2" t="s">
        <v>32</v>
      </c>
      <c r="E1404" s="2" t="s">
        <v>3039</v>
      </c>
      <c r="F1404" s="2" t="s">
        <v>3040</v>
      </c>
      <c r="G1404" s="2">
        <v>2300000</v>
      </c>
      <c r="H1404" s="2">
        <v>1</v>
      </c>
      <c r="I1404" s="3">
        <v>46201</v>
      </c>
      <c r="J1404" s="4"/>
      <c r="K1404" s="2">
        <v>3657989</v>
      </c>
      <c r="L1404" s="2">
        <v>30000</v>
      </c>
      <c r="M1404" s="2" t="s">
        <v>665</v>
      </c>
      <c r="N1404" s="5">
        <v>46201</v>
      </c>
      <c r="O1404" s="2" t="s">
        <v>3041</v>
      </c>
      <c r="P1404" s="2" t="s">
        <v>36</v>
      </c>
      <c r="Q1404" s="2" t="s">
        <v>61</v>
      </c>
      <c r="R1404" s="3">
        <v>46201</v>
      </c>
      <c r="S1404" s="2" t="s">
        <v>695</v>
      </c>
      <c r="T1404" s="2" t="s">
        <v>63</v>
      </c>
      <c r="U1404" s="2">
        <v>0</v>
      </c>
      <c r="V1404" s="2" t="s">
        <v>3042</v>
      </c>
      <c r="W1404" s="2" t="s">
        <v>169</v>
      </c>
      <c r="X1404" s="2">
        <v>2026</v>
      </c>
      <c r="Y1404" s="2" t="s">
        <v>40</v>
      </c>
      <c r="Z1404" s="4"/>
      <c r="AA1404" s="3">
        <v>46201</v>
      </c>
      <c r="AB1404" s="2" t="s">
        <v>665</v>
      </c>
      <c r="AC1404" s="2">
        <v>472524</v>
      </c>
    </row>
    <row r="1405" spans="1:29" ht="51.75" x14ac:dyDescent="0.25">
      <c r="A1405" s="2" t="s">
        <v>29</v>
      </c>
      <c r="B1405" s="2" t="s">
        <v>42</v>
      </c>
      <c r="C1405" s="2" t="s">
        <v>43</v>
      </c>
      <c r="D1405" s="2" t="s">
        <v>32</v>
      </c>
      <c r="E1405" s="2" t="s">
        <v>3039</v>
      </c>
      <c r="F1405" s="2" t="s">
        <v>41</v>
      </c>
      <c r="G1405" s="2">
        <v>1000</v>
      </c>
      <c r="H1405" s="2">
        <v>1</v>
      </c>
      <c r="I1405" s="3">
        <v>46201</v>
      </c>
      <c r="J1405" s="4"/>
      <c r="K1405" s="2">
        <v>3657989</v>
      </c>
      <c r="L1405" s="2">
        <v>30000</v>
      </c>
      <c r="M1405" s="2" t="s">
        <v>665</v>
      </c>
      <c r="N1405" s="5">
        <v>46201</v>
      </c>
      <c r="O1405" s="2" t="s">
        <v>3041</v>
      </c>
      <c r="P1405" s="2" t="s">
        <v>36</v>
      </c>
      <c r="Q1405" s="2" t="s">
        <v>61</v>
      </c>
      <c r="R1405" s="3">
        <v>46201</v>
      </c>
      <c r="S1405" s="2" t="s">
        <v>695</v>
      </c>
      <c r="T1405" s="2" t="s">
        <v>63</v>
      </c>
      <c r="U1405" s="2">
        <v>0</v>
      </c>
      <c r="V1405" s="2" t="s">
        <v>3042</v>
      </c>
      <c r="W1405" s="2" t="s">
        <v>169</v>
      </c>
      <c r="X1405" s="2">
        <v>2026</v>
      </c>
      <c r="Y1405" s="2" t="s">
        <v>40</v>
      </c>
      <c r="Z1405" s="4"/>
      <c r="AA1405" s="3">
        <v>46201</v>
      </c>
      <c r="AB1405" s="2" t="s">
        <v>665</v>
      </c>
      <c r="AC1405" s="2">
        <v>472524</v>
      </c>
    </row>
    <row r="1406" spans="1:29" ht="102.75" x14ac:dyDescent="0.25">
      <c r="A1406" s="2" t="s">
        <v>29</v>
      </c>
      <c r="B1406" s="2" t="s">
        <v>42</v>
      </c>
      <c r="C1406" s="2" t="s">
        <v>43</v>
      </c>
      <c r="D1406" s="2" t="s">
        <v>32</v>
      </c>
      <c r="E1406" s="2" t="s">
        <v>3043</v>
      </c>
      <c r="F1406" s="2" t="s">
        <v>3044</v>
      </c>
      <c r="G1406" s="2">
        <v>3320000</v>
      </c>
      <c r="H1406" s="2">
        <v>1</v>
      </c>
      <c r="I1406" s="3">
        <v>46201</v>
      </c>
      <c r="J1406" s="4"/>
      <c r="K1406" s="2">
        <v>4778250</v>
      </c>
      <c r="L1406" s="2">
        <v>20000</v>
      </c>
      <c r="M1406" s="2" t="s">
        <v>35</v>
      </c>
      <c r="N1406" s="5">
        <v>46201</v>
      </c>
      <c r="O1406" s="2" t="s">
        <v>3045</v>
      </c>
      <c r="P1406" s="2" t="s">
        <v>36</v>
      </c>
      <c r="Q1406" s="2" t="s">
        <v>1710</v>
      </c>
      <c r="R1406" s="3">
        <v>46201</v>
      </c>
      <c r="S1406" s="2" t="s">
        <v>38</v>
      </c>
      <c r="T1406" s="2" t="s">
        <v>1711</v>
      </c>
      <c r="U1406" s="2" t="s">
        <v>3046</v>
      </c>
      <c r="V1406" s="2" t="s">
        <v>73</v>
      </c>
      <c r="W1406" s="2" t="s">
        <v>3047</v>
      </c>
      <c r="X1406" s="2">
        <v>2025</v>
      </c>
      <c r="Y1406" s="2" t="s">
        <v>40</v>
      </c>
      <c r="Z1406" s="4"/>
      <c r="AA1406" s="3">
        <v>46201</v>
      </c>
      <c r="AB1406" s="2" t="s">
        <v>35</v>
      </c>
      <c r="AC1406" s="2">
        <v>472522</v>
      </c>
    </row>
    <row r="1407" spans="1:29" ht="102.75" x14ac:dyDescent="0.25">
      <c r="A1407" s="2" t="s">
        <v>29</v>
      </c>
      <c r="B1407" s="2" t="s">
        <v>42</v>
      </c>
      <c r="C1407" s="2" t="s">
        <v>43</v>
      </c>
      <c r="D1407" s="2" t="s">
        <v>32</v>
      </c>
      <c r="E1407" s="2" t="s">
        <v>3043</v>
      </c>
      <c r="F1407" s="2" t="s">
        <v>41</v>
      </c>
      <c r="G1407" s="2">
        <v>1000</v>
      </c>
      <c r="H1407" s="2">
        <v>1</v>
      </c>
      <c r="I1407" s="3">
        <v>46201</v>
      </c>
      <c r="J1407" s="4"/>
      <c r="K1407" s="2">
        <v>4778250</v>
      </c>
      <c r="L1407" s="2">
        <v>20000</v>
      </c>
      <c r="M1407" s="2" t="s">
        <v>35</v>
      </c>
      <c r="N1407" s="5">
        <v>46201</v>
      </c>
      <c r="O1407" s="2" t="s">
        <v>3045</v>
      </c>
      <c r="P1407" s="2" t="s">
        <v>36</v>
      </c>
      <c r="Q1407" s="2" t="s">
        <v>1710</v>
      </c>
      <c r="R1407" s="3">
        <v>46201</v>
      </c>
      <c r="S1407" s="2" t="s">
        <v>38</v>
      </c>
      <c r="T1407" s="2" t="s">
        <v>1711</v>
      </c>
      <c r="U1407" s="2" t="s">
        <v>3046</v>
      </c>
      <c r="V1407" s="2" t="s">
        <v>73</v>
      </c>
      <c r="W1407" s="2" t="s">
        <v>3047</v>
      </c>
      <c r="X1407" s="2">
        <v>2025</v>
      </c>
      <c r="Y1407" s="2" t="s">
        <v>40</v>
      </c>
      <c r="Z1407" s="4"/>
      <c r="AA1407" s="3">
        <v>46201</v>
      </c>
      <c r="AB1407" s="2" t="s">
        <v>35</v>
      </c>
      <c r="AC1407" s="2">
        <v>472522</v>
      </c>
    </row>
    <row r="1408" spans="1:29" ht="90" x14ac:dyDescent="0.25">
      <c r="A1408" s="2" t="s">
        <v>29</v>
      </c>
      <c r="B1408" s="2" t="s">
        <v>42</v>
      </c>
      <c r="C1408" s="2" t="s">
        <v>43</v>
      </c>
      <c r="D1408" s="2" t="s">
        <v>32</v>
      </c>
      <c r="E1408" s="2" t="s">
        <v>3048</v>
      </c>
      <c r="F1408" s="2" t="s">
        <v>3049</v>
      </c>
      <c r="G1408" s="2">
        <v>3805000</v>
      </c>
      <c r="H1408" s="2">
        <v>1</v>
      </c>
      <c r="I1408" s="3">
        <v>46202</v>
      </c>
      <c r="J1408" s="4"/>
      <c r="K1408" s="2">
        <v>4778102</v>
      </c>
      <c r="L1408" s="2">
        <v>76100</v>
      </c>
      <c r="M1408" s="2" t="s">
        <v>404</v>
      </c>
      <c r="N1408" s="5">
        <v>46201</v>
      </c>
      <c r="O1408" s="2" t="s">
        <v>3050</v>
      </c>
      <c r="P1408" s="2" t="s">
        <v>36</v>
      </c>
      <c r="Q1408" s="2" t="s">
        <v>209</v>
      </c>
      <c r="R1408" s="3">
        <v>46201</v>
      </c>
      <c r="S1408" s="2" t="s">
        <v>794</v>
      </c>
      <c r="T1408" s="2" t="s">
        <v>210</v>
      </c>
      <c r="U1408" s="2">
        <v>0</v>
      </c>
      <c r="V1408" s="2" t="s">
        <v>326</v>
      </c>
      <c r="W1408" s="2" t="s">
        <v>2808</v>
      </c>
      <c r="X1408" s="2">
        <v>2026</v>
      </c>
      <c r="Y1408" s="2" t="s">
        <v>40</v>
      </c>
      <c r="Z1408" s="4"/>
      <c r="AA1408" s="3">
        <v>46201</v>
      </c>
      <c r="AB1408" s="2" t="s">
        <v>404</v>
      </c>
      <c r="AC1408" s="2">
        <v>472480</v>
      </c>
    </row>
    <row r="1409" spans="1:29" ht="90" x14ac:dyDescent="0.25">
      <c r="A1409" s="2" t="s">
        <v>29</v>
      </c>
      <c r="B1409" s="2" t="s">
        <v>42</v>
      </c>
      <c r="C1409" s="2" t="s">
        <v>43</v>
      </c>
      <c r="D1409" s="2" t="s">
        <v>32</v>
      </c>
      <c r="E1409" s="2" t="s">
        <v>3048</v>
      </c>
      <c r="F1409" s="2" t="s">
        <v>41</v>
      </c>
      <c r="G1409" s="2">
        <v>1000</v>
      </c>
      <c r="H1409" s="2">
        <v>1</v>
      </c>
      <c r="I1409" s="3">
        <v>46202</v>
      </c>
      <c r="J1409" s="4"/>
      <c r="K1409" s="2">
        <v>4778102</v>
      </c>
      <c r="L1409" s="2">
        <v>76100</v>
      </c>
      <c r="M1409" s="2" t="s">
        <v>404</v>
      </c>
      <c r="N1409" s="5">
        <v>46201</v>
      </c>
      <c r="O1409" s="2" t="s">
        <v>3050</v>
      </c>
      <c r="P1409" s="2" t="s">
        <v>36</v>
      </c>
      <c r="Q1409" s="2" t="s">
        <v>209</v>
      </c>
      <c r="R1409" s="3">
        <v>46201</v>
      </c>
      <c r="S1409" s="2" t="s">
        <v>794</v>
      </c>
      <c r="T1409" s="2" t="s">
        <v>210</v>
      </c>
      <c r="U1409" s="2">
        <v>0</v>
      </c>
      <c r="V1409" s="2" t="s">
        <v>326</v>
      </c>
      <c r="W1409" s="2" t="s">
        <v>2808</v>
      </c>
      <c r="X1409" s="2">
        <v>2026</v>
      </c>
      <c r="Y1409" s="2" t="s">
        <v>40</v>
      </c>
      <c r="Z1409" s="4"/>
      <c r="AA1409" s="3">
        <v>46201</v>
      </c>
      <c r="AB1409" s="2" t="s">
        <v>404</v>
      </c>
      <c r="AC1409" s="2">
        <v>472480</v>
      </c>
    </row>
    <row r="1410" spans="1:29" ht="64.5" x14ac:dyDescent="0.25">
      <c r="A1410" s="2" t="s">
        <v>29</v>
      </c>
      <c r="B1410" s="2" t="s">
        <v>42</v>
      </c>
      <c r="C1410" s="2" t="s">
        <v>43</v>
      </c>
      <c r="D1410" s="2" t="s">
        <v>57</v>
      </c>
      <c r="E1410" s="2" t="s">
        <v>3051</v>
      </c>
      <c r="F1410" s="2" t="s">
        <v>3052</v>
      </c>
      <c r="G1410" s="2">
        <v>1970000</v>
      </c>
      <c r="H1410" s="2">
        <v>1</v>
      </c>
      <c r="I1410" s="3">
        <v>46201</v>
      </c>
      <c r="J1410" s="4"/>
      <c r="K1410" s="2">
        <v>4753850</v>
      </c>
      <c r="L1410" s="2">
        <v>9850</v>
      </c>
      <c r="M1410" s="2" t="s">
        <v>192</v>
      </c>
      <c r="N1410" s="5">
        <v>46198</v>
      </c>
      <c r="O1410" s="2" t="s">
        <v>3053</v>
      </c>
      <c r="P1410" s="2" t="s">
        <v>49</v>
      </c>
      <c r="Q1410" s="2" t="s">
        <v>61</v>
      </c>
      <c r="R1410" s="3">
        <v>46200</v>
      </c>
      <c r="S1410" s="2" t="s">
        <v>38</v>
      </c>
      <c r="T1410" s="2" t="s">
        <v>63</v>
      </c>
      <c r="U1410" s="2" t="s">
        <v>3054</v>
      </c>
      <c r="V1410" s="2" t="s">
        <v>3054</v>
      </c>
      <c r="W1410" s="2" t="s">
        <v>64</v>
      </c>
      <c r="X1410" s="2">
        <v>2026</v>
      </c>
      <c r="Y1410" s="2" t="s">
        <v>65</v>
      </c>
      <c r="Z1410" s="4"/>
      <c r="AA1410" s="3">
        <v>46198</v>
      </c>
      <c r="AB1410" s="2" t="s">
        <v>192</v>
      </c>
      <c r="AC1410" s="2">
        <v>472472</v>
      </c>
    </row>
    <row r="1411" spans="1:29" ht="51.75" x14ac:dyDescent="0.25">
      <c r="A1411" s="2" t="s">
        <v>29</v>
      </c>
      <c r="B1411" s="2" t="s">
        <v>42</v>
      </c>
      <c r="C1411" s="2" t="s">
        <v>43</v>
      </c>
      <c r="D1411" s="2" t="s">
        <v>57</v>
      </c>
      <c r="E1411" s="2" t="s">
        <v>3051</v>
      </c>
      <c r="F1411" s="2" t="s">
        <v>41</v>
      </c>
      <c r="G1411" s="2">
        <v>5000</v>
      </c>
      <c r="H1411" s="2">
        <v>1</v>
      </c>
      <c r="I1411" s="3">
        <v>46201</v>
      </c>
      <c r="J1411" s="4"/>
      <c r="K1411" s="2">
        <v>4753850</v>
      </c>
      <c r="L1411" s="2">
        <v>9850</v>
      </c>
      <c r="M1411" s="2" t="s">
        <v>192</v>
      </c>
      <c r="N1411" s="5">
        <v>46198</v>
      </c>
      <c r="O1411" s="2" t="s">
        <v>3053</v>
      </c>
      <c r="P1411" s="2" t="s">
        <v>49</v>
      </c>
      <c r="Q1411" s="2" t="s">
        <v>61</v>
      </c>
      <c r="R1411" s="3">
        <v>46200</v>
      </c>
      <c r="S1411" s="2" t="s">
        <v>38</v>
      </c>
      <c r="T1411" s="2" t="s">
        <v>63</v>
      </c>
      <c r="U1411" s="2" t="s">
        <v>3054</v>
      </c>
      <c r="V1411" s="2" t="s">
        <v>3054</v>
      </c>
      <c r="W1411" s="2" t="s">
        <v>64</v>
      </c>
      <c r="X1411" s="2">
        <v>2026</v>
      </c>
      <c r="Y1411" s="2" t="s">
        <v>65</v>
      </c>
      <c r="Z1411" s="4"/>
      <c r="AA1411" s="3">
        <v>46198</v>
      </c>
      <c r="AB1411" s="2" t="s">
        <v>192</v>
      </c>
      <c r="AC1411" s="2">
        <v>472472</v>
      </c>
    </row>
    <row r="1412" spans="1:29" ht="51.75" x14ac:dyDescent="0.25">
      <c r="A1412" s="2" t="s">
        <v>29</v>
      </c>
      <c r="B1412" s="2" t="s">
        <v>42</v>
      </c>
      <c r="C1412" s="2" t="s">
        <v>43</v>
      </c>
      <c r="D1412" s="2" t="s">
        <v>57</v>
      </c>
      <c r="E1412" s="2" t="s">
        <v>3051</v>
      </c>
      <c r="F1412" s="2" t="s">
        <v>56</v>
      </c>
      <c r="G1412" s="2">
        <v>1495000</v>
      </c>
      <c r="H1412" s="2">
        <v>1</v>
      </c>
      <c r="I1412" s="3">
        <v>46201</v>
      </c>
      <c r="J1412" s="4"/>
      <c r="K1412" s="2">
        <v>4753850</v>
      </c>
      <c r="L1412" s="2">
        <v>9850</v>
      </c>
      <c r="M1412" s="2" t="s">
        <v>192</v>
      </c>
      <c r="N1412" s="5">
        <v>46198</v>
      </c>
      <c r="O1412" s="2" t="s">
        <v>3053</v>
      </c>
      <c r="P1412" s="2" t="s">
        <v>49</v>
      </c>
      <c r="Q1412" s="2" t="s">
        <v>61</v>
      </c>
      <c r="R1412" s="3">
        <v>46200</v>
      </c>
      <c r="S1412" s="2" t="s">
        <v>38</v>
      </c>
      <c r="T1412" s="2" t="s">
        <v>63</v>
      </c>
      <c r="U1412" s="2" t="s">
        <v>3054</v>
      </c>
      <c r="V1412" s="2" t="s">
        <v>3054</v>
      </c>
      <c r="W1412" s="2" t="s">
        <v>64</v>
      </c>
      <c r="X1412" s="2">
        <v>2026</v>
      </c>
      <c r="Y1412" s="2" t="s">
        <v>65</v>
      </c>
      <c r="Z1412" s="4"/>
      <c r="AA1412" s="3">
        <v>46198</v>
      </c>
      <c r="AB1412" s="2" t="s">
        <v>192</v>
      </c>
      <c r="AC1412" s="2">
        <v>472472</v>
      </c>
    </row>
    <row r="1413" spans="1:29" ht="64.5" x14ac:dyDescent="0.25">
      <c r="A1413" s="2" t="s">
        <v>29</v>
      </c>
      <c r="B1413" s="2" t="s">
        <v>42</v>
      </c>
      <c r="C1413" s="2" t="s">
        <v>43</v>
      </c>
      <c r="D1413" s="2" t="s">
        <v>32</v>
      </c>
      <c r="E1413" s="2" t="s">
        <v>3055</v>
      </c>
      <c r="F1413" s="2" t="s">
        <v>3056</v>
      </c>
      <c r="G1413" s="2">
        <v>2050000</v>
      </c>
      <c r="H1413" s="2">
        <v>1</v>
      </c>
      <c r="I1413" s="3">
        <v>46201</v>
      </c>
      <c r="J1413" s="4"/>
      <c r="K1413" s="2">
        <v>4777944</v>
      </c>
      <c r="L1413" s="2">
        <v>30000</v>
      </c>
      <c r="M1413" s="2" t="s">
        <v>235</v>
      </c>
      <c r="N1413" s="5">
        <v>46201</v>
      </c>
      <c r="O1413" s="2" t="s">
        <v>3057</v>
      </c>
      <c r="P1413" s="2" t="s">
        <v>36</v>
      </c>
      <c r="Q1413" s="2" t="s">
        <v>2386</v>
      </c>
      <c r="R1413" s="3">
        <v>46201</v>
      </c>
      <c r="S1413" s="2" t="s">
        <v>38</v>
      </c>
      <c r="T1413" s="2" t="s">
        <v>2064</v>
      </c>
      <c r="U1413" s="2" t="s">
        <v>3058</v>
      </c>
      <c r="V1413" s="2" t="s">
        <v>3059</v>
      </c>
      <c r="W1413" s="2" t="s">
        <v>406</v>
      </c>
      <c r="X1413" s="2">
        <v>2026</v>
      </c>
      <c r="Y1413" s="2" t="s">
        <v>40</v>
      </c>
      <c r="Z1413" s="4"/>
      <c r="AA1413" s="3">
        <v>46201</v>
      </c>
      <c r="AB1413" s="2" t="s">
        <v>235</v>
      </c>
      <c r="AC1413" s="2">
        <v>472444</v>
      </c>
    </row>
    <row r="1414" spans="1:29" ht="39" x14ac:dyDescent="0.25">
      <c r="A1414" s="2" t="s">
        <v>29</v>
      </c>
      <c r="B1414" s="2" t="s">
        <v>42</v>
      </c>
      <c r="C1414" s="2" t="s">
        <v>43</v>
      </c>
      <c r="D1414" s="2" t="s">
        <v>32</v>
      </c>
      <c r="E1414" s="2" t="s">
        <v>3055</v>
      </c>
      <c r="F1414" s="2" t="s">
        <v>41</v>
      </c>
      <c r="G1414" s="2">
        <v>1000</v>
      </c>
      <c r="H1414" s="2">
        <v>1</v>
      </c>
      <c r="I1414" s="3">
        <v>46201</v>
      </c>
      <c r="J1414" s="4"/>
      <c r="K1414" s="2">
        <v>4777944</v>
      </c>
      <c r="L1414" s="2">
        <v>30000</v>
      </c>
      <c r="M1414" s="2" t="s">
        <v>235</v>
      </c>
      <c r="N1414" s="5">
        <v>46201</v>
      </c>
      <c r="O1414" s="2" t="s">
        <v>3057</v>
      </c>
      <c r="P1414" s="2" t="s">
        <v>36</v>
      </c>
      <c r="Q1414" s="2" t="s">
        <v>2386</v>
      </c>
      <c r="R1414" s="3">
        <v>46201</v>
      </c>
      <c r="S1414" s="2" t="s">
        <v>38</v>
      </c>
      <c r="T1414" s="2" t="s">
        <v>2064</v>
      </c>
      <c r="U1414" s="2" t="s">
        <v>3058</v>
      </c>
      <c r="V1414" s="2" t="s">
        <v>3059</v>
      </c>
      <c r="W1414" s="2" t="s">
        <v>406</v>
      </c>
      <c r="X1414" s="2">
        <v>2026</v>
      </c>
      <c r="Y1414" s="2" t="s">
        <v>40</v>
      </c>
      <c r="Z1414" s="4"/>
      <c r="AA1414" s="3">
        <v>46201</v>
      </c>
      <c r="AB1414" s="2" t="s">
        <v>235</v>
      </c>
      <c r="AC1414" s="2">
        <v>472444</v>
      </c>
    </row>
    <row r="1415" spans="1:29" ht="102.75" x14ac:dyDescent="0.25">
      <c r="A1415" s="2" t="s">
        <v>29</v>
      </c>
      <c r="B1415" s="2" t="s">
        <v>42</v>
      </c>
      <c r="C1415" s="2" t="s">
        <v>43</v>
      </c>
      <c r="D1415" s="2" t="s">
        <v>32</v>
      </c>
      <c r="E1415" s="2" t="s">
        <v>3060</v>
      </c>
      <c r="F1415" s="2" t="s">
        <v>3061</v>
      </c>
      <c r="G1415" s="2">
        <v>2410000</v>
      </c>
      <c r="H1415" s="2">
        <v>1</v>
      </c>
      <c r="I1415" s="3">
        <v>46201</v>
      </c>
      <c r="J1415" s="4"/>
      <c r="K1415" s="2">
        <v>4762716</v>
      </c>
      <c r="L1415" s="2">
        <v>20000</v>
      </c>
      <c r="M1415" s="2" t="s">
        <v>35</v>
      </c>
      <c r="N1415" s="5">
        <v>46201</v>
      </c>
      <c r="O1415" s="2" t="s">
        <v>3062</v>
      </c>
      <c r="P1415" s="2" t="s">
        <v>36</v>
      </c>
      <c r="Q1415" s="2" t="s">
        <v>789</v>
      </c>
      <c r="R1415" s="3">
        <v>46201</v>
      </c>
      <c r="S1415" s="2" t="s">
        <v>38</v>
      </c>
      <c r="T1415" s="2" t="s">
        <v>596</v>
      </c>
      <c r="U1415" s="2" t="s">
        <v>3063</v>
      </c>
      <c r="V1415" s="2" t="s">
        <v>82</v>
      </c>
      <c r="W1415" s="2" t="s">
        <v>2318</v>
      </c>
      <c r="X1415" s="2">
        <v>2025</v>
      </c>
      <c r="Y1415" s="2" t="s">
        <v>40</v>
      </c>
      <c r="Z1415" s="4"/>
      <c r="AA1415" s="3">
        <v>46201</v>
      </c>
      <c r="AB1415" s="2" t="s">
        <v>35</v>
      </c>
      <c r="AC1415" s="2">
        <v>472430</v>
      </c>
    </row>
    <row r="1416" spans="1:29" ht="102.75" x14ac:dyDescent="0.25">
      <c r="A1416" s="2" t="s">
        <v>29</v>
      </c>
      <c r="B1416" s="2" t="s">
        <v>42</v>
      </c>
      <c r="C1416" s="2" t="s">
        <v>43</v>
      </c>
      <c r="D1416" s="2" t="s">
        <v>32</v>
      </c>
      <c r="E1416" s="2" t="s">
        <v>3060</v>
      </c>
      <c r="F1416" s="2" t="s">
        <v>41</v>
      </c>
      <c r="G1416" s="2">
        <v>1000</v>
      </c>
      <c r="H1416" s="2">
        <v>1</v>
      </c>
      <c r="I1416" s="3">
        <v>46201</v>
      </c>
      <c r="J1416" s="4"/>
      <c r="K1416" s="2">
        <v>4762716</v>
      </c>
      <c r="L1416" s="2">
        <v>20000</v>
      </c>
      <c r="M1416" s="2" t="s">
        <v>35</v>
      </c>
      <c r="N1416" s="5">
        <v>46201</v>
      </c>
      <c r="O1416" s="2" t="s">
        <v>3062</v>
      </c>
      <c r="P1416" s="2" t="s">
        <v>36</v>
      </c>
      <c r="Q1416" s="2" t="s">
        <v>789</v>
      </c>
      <c r="R1416" s="3">
        <v>46201</v>
      </c>
      <c r="S1416" s="2" t="s">
        <v>38</v>
      </c>
      <c r="T1416" s="2" t="s">
        <v>596</v>
      </c>
      <c r="U1416" s="2" t="s">
        <v>3063</v>
      </c>
      <c r="V1416" s="2" t="s">
        <v>82</v>
      </c>
      <c r="W1416" s="2" t="s">
        <v>2318</v>
      </c>
      <c r="X1416" s="2">
        <v>2025</v>
      </c>
      <c r="Y1416" s="2" t="s">
        <v>40</v>
      </c>
      <c r="Z1416" s="4"/>
      <c r="AA1416" s="3">
        <v>46201</v>
      </c>
      <c r="AB1416" s="2" t="s">
        <v>35</v>
      </c>
      <c r="AC1416" s="2">
        <v>472430</v>
      </c>
    </row>
    <row r="1417" spans="1:29" ht="51.75" x14ac:dyDescent="0.25">
      <c r="A1417" s="2" t="s">
        <v>29</v>
      </c>
      <c r="B1417" s="2" t="s">
        <v>42</v>
      </c>
      <c r="C1417" s="2" t="s">
        <v>43</v>
      </c>
      <c r="D1417" s="2" t="s">
        <v>57</v>
      </c>
      <c r="E1417" s="2" t="s">
        <v>3064</v>
      </c>
      <c r="F1417" s="2" t="s">
        <v>3065</v>
      </c>
      <c r="G1417" s="2">
        <v>3720000</v>
      </c>
      <c r="H1417" s="2">
        <v>1</v>
      </c>
      <c r="I1417" s="3">
        <v>46201</v>
      </c>
      <c r="J1417" s="4"/>
      <c r="K1417" s="2">
        <v>4297682</v>
      </c>
      <c r="L1417" s="2">
        <v>18600</v>
      </c>
      <c r="M1417" s="2" t="s">
        <v>192</v>
      </c>
      <c r="N1417" s="5">
        <v>46196</v>
      </c>
      <c r="O1417" s="2" t="s">
        <v>3066</v>
      </c>
      <c r="P1417" s="2" t="s">
        <v>49</v>
      </c>
      <c r="Q1417" s="2" t="s">
        <v>209</v>
      </c>
      <c r="R1417" s="3">
        <v>46200</v>
      </c>
      <c r="S1417" s="2" t="s">
        <v>38</v>
      </c>
      <c r="T1417" s="2" t="s">
        <v>225</v>
      </c>
      <c r="U1417" s="2">
        <v>0</v>
      </c>
      <c r="V1417" s="2">
        <v>0</v>
      </c>
      <c r="W1417" s="2" t="s">
        <v>1082</v>
      </c>
      <c r="X1417" s="2">
        <v>2026</v>
      </c>
      <c r="Y1417" s="2" t="s">
        <v>65</v>
      </c>
      <c r="Z1417" s="4"/>
      <c r="AA1417" s="4"/>
      <c r="AB1417" s="2" t="s">
        <v>192</v>
      </c>
      <c r="AC1417" s="2">
        <v>472428</v>
      </c>
    </row>
    <row r="1418" spans="1:29" ht="51.75" x14ac:dyDescent="0.25">
      <c r="A1418" s="2" t="s">
        <v>29</v>
      </c>
      <c r="B1418" s="2" t="s">
        <v>42</v>
      </c>
      <c r="C1418" s="2" t="s">
        <v>43</v>
      </c>
      <c r="D1418" s="2" t="s">
        <v>57</v>
      </c>
      <c r="E1418" s="2" t="s">
        <v>3064</v>
      </c>
      <c r="F1418" s="2" t="s">
        <v>56</v>
      </c>
      <c r="G1418" s="2">
        <v>2270000</v>
      </c>
      <c r="H1418" s="2">
        <v>1</v>
      </c>
      <c r="I1418" s="3">
        <v>46201</v>
      </c>
      <c r="J1418" s="4"/>
      <c r="K1418" s="2">
        <v>4297682</v>
      </c>
      <c r="L1418" s="2">
        <v>18600</v>
      </c>
      <c r="M1418" s="2" t="s">
        <v>192</v>
      </c>
      <c r="N1418" s="5">
        <v>46196</v>
      </c>
      <c r="O1418" s="2" t="s">
        <v>3066</v>
      </c>
      <c r="P1418" s="2" t="s">
        <v>49</v>
      </c>
      <c r="Q1418" s="2" t="s">
        <v>209</v>
      </c>
      <c r="R1418" s="3">
        <v>46200</v>
      </c>
      <c r="S1418" s="2" t="s">
        <v>38</v>
      </c>
      <c r="T1418" s="2" t="s">
        <v>225</v>
      </c>
      <c r="U1418" s="2">
        <v>0</v>
      </c>
      <c r="V1418" s="2">
        <v>0</v>
      </c>
      <c r="W1418" s="2" t="s">
        <v>1082</v>
      </c>
      <c r="X1418" s="2">
        <v>2026</v>
      </c>
      <c r="Y1418" s="2" t="s">
        <v>65</v>
      </c>
      <c r="Z1418" s="4"/>
      <c r="AA1418" s="4"/>
      <c r="AB1418" s="2" t="s">
        <v>192</v>
      </c>
      <c r="AC1418" s="2">
        <v>472428</v>
      </c>
    </row>
    <row r="1419" spans="1:29" ht="64.5" x14ac:dyDescent="0.25">
      <c r="A1419" s="2" t="s">
        <v>29</v>
      </c>
      <c r="B1419" s="2" t="s">
        <v>42</v>
      </c>
      <c r="C1419" s="2" t="s">
        <v>43</v>
      </c>
      <c r="D1419" s="2" t="s">
        <v>32</v>
      </c>
      <c r="E1419" s="2" t="s">
        <v>3067</v>
      </c>
      <c r="F1419" s="2" t="s">
        <v>3068</v>
      </c>
      <c r="G1419" s="2">
        <v>2050000</v>
      </c>
      <c r="H1419" s="2">
        <v>1</v>
      </c>
      <c r="I1419" s="3">
        <v>46201</v>
      </c>
      <c r="J1419" s="4"/>
      <c r="K1419" s="2">
        <v>4777941</v>
      </c>
      <c r="L1419" s="2">
        <v>41000</v>
      </c>
      <c r="M1419" s="2" t="s">
        <v>143</v>
      </c>
      <c r="N1419" s="5">
        <v>46201</v>
      </c>
      <c r="O1419" s="2" t="s">
        <v>3069</v>
      </c>
      <c r="P1419" s="2" t="s">
        <v>36</v>
      </c>
      <c r="Q1419" s="2" t="s">
        <v>61</v>
      </c>
      <c r="R1419" s="3">
        <v>46201</v>
      </c>
      <c r="S1419" s="2" t="s">
        <v>38</v>
      </c>
      <c r="T1419" s="2" t="s">
        <v>63</v>
      </c>
      <c r="U1419" s="2">
        <v>0</v>
      </c>
      <c r="V1419" s="2" t="s">
        <v>278</v>
      </c>
      <c r="W1419" s="2" t="s">
        <v>406</v>
      </c>
      <c r="X1419" s="2">
        <v>2026</v>
      </c>
      <c r="Y1419" s="2" t="s">
        <v>40</v>
      </c>
      <c r="Z1419" s="4"/>
      <c r="AA1419" s="3">
        <v>46201</v>
      </c>
      <c r="AB1419" s="2" t="s">
        <v>143</v>
      </c>
      <c r="AC1419" s="2">
        <v>472426</v>
      </c>
    </row>
    <row r="1420" spans="1:29" ht="39" x14ac:dyDescent="0.25">
      <c r="A1420" s="2" t="s">
        <v>29</v>
      </c>
      <c r="B1420" s="2" t="s">
        <v>42</v>
      </c>
      <c r="C1420" s="2" t="s">
        <v>43</v>
      </c>
      <c r="D1420" s="2" t="s">
        <v>32</v>
      </c>
      <c r="E1420" s="2" t="s">
        <v>3067</v>
      </c>
      <c r="F1420" s="2" t="s">
        <v>41</v>
      </c>
      <c r="G1420" s="2">
        <v>1000</v>
      </c>
      <c r="H1420" s="2">
        <v>1</v>
      </c>
      <c r="I1420" s="3">
        <v>46201</v>
      </c>
      <c r="J1420" s="4"/>
      <c r="K1420" s="2">
        <v>4777941</v>
      </c>
      <c r="L1420" s="2">
        <v>41000</v>
      </c>
      <c r="M1420" s="2" t="s">
        <v>143</v>
      </c>
      <c r="N1420" s="5">
        <v>46201</v>
      </c>
      <c r="O1420" s="2" t="s">
        <v>3069</v>
      </c>
      <c r="P1420" s="2" t="s">
        <v>36</v>
      </c>
      <c r="Q1420" s="2" t="s">
        <v>61</v>
      </c>
      <c r="R1420" s="3">
        <v>46201</v>
      </c>
      <c r="S1420" s="2" t="s">
        <v>38</v>
      </c>
      <c r="T1420" s="2" t="s">
        <v>63</v>
      </c>
      <c r="U1420" s="2">
        <v>0</v>
      </c>
      <c r="V1420" s="2" t="s">
        <v>278</v>
      </c>
      <c r="W1420" s="2" t="s">
        <v>406</v>
      </c>
      <c r="X1420" s="2">
        <v>2026</v>
      </c>
      <c r="Y1420" s="2" t="s">
        <v>40</v>
      </c>
      <c r="Z1420" s="4"/>
      <c r="AA1420" s="3">
        <v>46201</v>
      </c>
      <c r="AB1420" s="2" t="s">
        <v>143</v>
      </c>
      <c r="AC1420" s="2">
        <v>472426</v>
      </c>
    </row>
    <row r="1421" spans="1:29" ht="64.5" x14ac:dyDescent="0.25">
      <c r="A1421" s="2" t="s">
        <v>29</v>
      </c>
      <c r="B1421" s="2" t="s">
        <v>42</v>
      </c>
      <c r="C1421" s="2" t="s">
        <v>43</v>
      </c>
      <c r="D1421" s="2" t="s">
        <v>57</v>
      </c>
      <c r="E1421" s="2" t="s">
        <v>3070</v>
      </c>
      <c r="F1421" s="2" t="s">
        <v>3071</v>
      </c>
      <c r="G1421" s="2">
        <v>2962250</v>
      </c>
      <c r="H1421" s="2">
        <v>1</v>
      </c>
      <c r="I1421" s="3">
        <v>46201</v>
      </c>
      <c r="J1421" s="4"/>
      <c r="K1421" s="2">
        <v>4768972</v>
      </c>
      <c r="L1421" s="2">
        <v>59245</v>
      </c>
      <c r="M1421" s="2" t="s">
        <v>714</v>
      </c>
      <c r="N1421" s="5">
        <v>46200</v>
      </c>
      <c r="O1421" s="2">
        <v>356</v>
      </c>
      <c r="P1421" s="2" t="s">
        <v>181</v>
      </c>
      <c r="Q1421" s="2" t="s">
        <v>3072</v>
      </c>
      <c r="R1421" s="3">
        <v>46200</v>
      </c>
      <c r="S1421" s="2" t="s">
        <v>51</v>
      </c>
      <c r="T1421" s="2" t="s">
        <v>2368</v>
      </c>
      <c r="U1421" s="2" t="s">
        <v>88</v>
      </c>
      <c r="V1421" s="2">
        <v>0</v>
      </c>
      <c r="W1421" s="2" t="s">
        <v>3073</v>
      </c>
      <c r="X1421" s="2">
        <v>2025</v>
      </c>
      <c r="Y1421" s="2" t="s">
        <v>65</v>
      </c>
      <c r="Z1421" s="4"/>
      <c r="AA1421" s="3">
        <v>46199</v>
      </c>
      <c r="AB1421" s="2" t="s">
        <v>714</v>
      </c>
      <c r="AC1421" s="2">
        <v>472366</v>
      </c>
    </row>
    <row r="1422" spans="1:29" ht="64.5" x14ac:dyDescent="0.25">
      <c r="A1422" s="2" t="s">
        <v>29</v>
      </c>
      <c r="B1422" s="2" t="s">
        <v>42</v>
      </c>
      <c r="C1422" s="2" t="s">
        <v>43</v>
      </c>
      <c r="D1422" s="2" t="s">
        <v>57</v>
      </c>
      <c r="E1422" s="2" t="s">
        <v>3070</v>
      </c>
      <c r="F1422" s="2" t="s">
        <v>41</v>
      </c>
      <c r="G1422" s="2">
        <v>5000</v>
      </c>
      <c r="H1422" s="2">
        <v>1</v>
      </c>
      <c r="I1422" s="3">
        <v>46201</v>
      </c>
      <c r="J1422" s="4"/>
      <c r="K1422" s="2">
        <v>4768972</v>
      </c>
      <c r="L1422" s="2">
        <v>59245</v>
      </c>
      <c r="M1422" s="2" t="s">
        <v>714</v>
      </c>
      <c r="N1422" s="5">
        <v>46200</v>
      </c>
      <c r="O1422" s="2">
        <v>356</v>
      </c>
      <c r="P1422" s="2" t="s">
        <v>181</v>
      </c>
      <c r="Q1422" s="2" t="s">
        <v>3072</v>
      </c>
      <c r="R1422" s="3">
        <v>46200</v>
      </c>
      <c r="S1422" s="2" t="s">
        <v>51</v>
      </c>
      <c r="T1422" s="2" t="s">
        <v>2368</v>
      </c>
      <c r="U1422" s="2" t="s">
        <v>88</v>
      </c>
      <c r="V1422" s="2">
        <v>0</v>
      </c>
      <c r="W1422" s="2" t="s">
        <v>3073</v>
      </c>
      <c r="X1422" s="2">
        <v>2025</v>
      </c>
      <c r="Y1422" s="2" t="s">
        <v>65</v>
      </c>
      <c r="Z1422" s="4"/>
      <c r="AA1422" s="3">
        <v>46199</v>
      </c>
      <c r="AB1422" s="2" t="s">
        <v>714</v>
      </c>
      <c r="AC1422" s="2">
        <v>472366</v>
      </c>
    </row>
    <row r="1423" spans="1:29" ht="64.5" x14ac:dyDescent="0.25">
      <c r="A1423" s="2" t="s">
        <v>29</v>
      </c>
      <c r="B1423" s="2" t="s">
        <v>42</v>
      </c>
      <c r="C1423" s="2" t="s">
        <v>43</v>
      </c>
      <c r="D1423" s="2" t="s">
        <v>32</v>
      </c>
      <c r="E1423" s="2" t="s">
        <v>3074</v>
      </c>
      <c r="F1423" s="2" t="s">
        <v>3075</v>
      </c>
      <c r="G1423" s="2">
        <v>3399000</v>
      </c>
      <c r="H1423" s="2">
        <v>1</v>
      </c>
      <c r="I1423" s="3">
        <v>46202</v>
      </c>
      <c r="J1423" s="4"/>
      <c r="K1423" s="2">
        <v>2803726</v>
      </c>
      <c r="L1423" s="2">
        <v>30000</v>
      </c>
      <c r="M1423" s="2" t="s">
        <v>357</v>
      </c>
      <c r="N1423" s="5">
        <v>46201</v>
      </c>
      <c r="O1423" s="2" t="s">
        <v>3076</v>
      </c>
      <c r="P1423" s="2" t="s">
        <v>36</v>
      </c>
      <c r="Q1423" s="2" t="s">
        <v>577</v>
      </c>
      <c r="R1423" s="3">
        <v>46201</v>
      </c>
      <c r="S1423" s="2" t="s">
        <v>89</v>
      </c>
      <c r="T1423" s="2" t="s">
        <v>52</v>
      </c>
      <c r="U1423" s="2" t="s">
        <v>3077</v>
      </c>
      <c r="V1423" s="2" t="s">
        <v>3078</v>
      </c>
      <c r="W1423" s="2" t="s">
        <v>339</v>
      </c>
      <c r="X1423" s="2">
        <v>2026</v>
      </c>
      <c r="Y1423" s="2" t="s">
        <v>40</v>
      </c>
      <c r="Z1423" s="4"/>
      <c r="AA1423" s="3">
        <v>46201</v>
      </c>
      <c r="AB1423" s="2" t="s">
        <v>357</v>
      </c>
      <c r="AC1423" s="2">
        <v>472360</v>
      </c>
    </row>
    <row r="1424" spans="1:29" ht="39" x14ac:dyDescent="0.25">
      <c r="A1424" s="2" t="s">
        <v>29</v>
      </c>
      <c r="B1424" s="2" t="s">
        <v>42</v>
      </c>
      <c r="C1424" s="2" t="s">
        <v>43</v>
      </c>
      <c r="D1424" s="2" t="s">
        <v>32</v>
      </c>
      <c r="E1424" s="2" t="s">
        <v>3074</v>
      </c>
      <c r="F1424" s="2" t="s">
        <v>41</v>
      </c>
      <c r="G1424" s="2">
        <v>1000</v>
      </c>
      <c r="H1424" s="2">
        <v>1</v>
      </c>
      <c r="I1424" s="3">
        <v>46202</v>
      </c>
      <c r="J1424" s="4"/>
      <c r="K1424" s="2">
        <v>2803726</v>
      </c>
      <c r="L1424" s="2">
        <v>30000</v>
      </c>
      <c r="M1424" s="2" t="s">
        <v>357</v>
      </c>
      <c r="N1424" s="5">
        <v>46201</v>
      </c>
      <c r="O1424" s="2" t="s">
        <v>3076</v>
      </c>
      <c r="P1424" s="2" t="s">
        <v>36</v>
      </c>
      <c r="Q1424" s="2" t="s">
        <v>577</v>
      </c>
      <c r="R1424" s="3">
        <v>46201</v>
      </c>
      <c r="S1424" s="2" t="s">
        <v>89</v>
      </c>
      <c r="T1424" s="2" t="s">
        <v>52</v>
      </c>
      <c r="U1424" s="2" t="s">
        <v>3077</v>
      </c>
      <c r="V1424" s="2" t="s">
        <v>3078</v>
      </c>
      <c r="W1424" s="2" t="s">
        <v>339</v>
      </c>
      <c r="X1424" s="2">
        <v>2026</v>
      </c>
      <c r="Y1424" s="2" t="s">
        <v>40</v>
      </c>
      <c r="Z1424" s="4"/>
      <c r="AA1424" s="3">
        <v>46201</v>
      </c>
      <c r="AB1424" s="2" t="s">
        <v>357</v>
      </c>
      <c r="AC1424" s="2">
        <v>472360</v>
      </c>
    </row>
    <row r="1425" spans="1:29" ht="102.75" x14ac:dyDescent="0.25">
      <c r="A1425" s="2" t="s">
        <v>29</v>
      </c>
      <c r="B1425" s="2" t="s">
        <v>42</v>
      </c>
      <c r="C1425" s="2" t="s">
        <v>43</v>
      </c>
      <c r="D1425" s="2" t="s">
        <v>32</v>
      </c>
      <c r="E1425" s="2" t="s">
        <v>3079</v>
      </c>
      <c r="F1425" s="2" t="s">
        <v>3080</v>
      </c>
      <c r="G1425" s="2">
        <v>3742250</v>
      </c>
      <c r="H1425" s="2">
        <v>1</v>
      </c>
      <c r="I1425" s="3">
        <v>46201</v>
      </c>
      <c r="J1425" s="4"/>
      <c r="K1425" s="2">
        <v>3632093</v>
      </c>
      <c r="L1425" s="2">
        <v>20000</v>
      </c>
      <c r="M1425" s="2" t="s">
        <v>35</v>
      </c>
      <c r="N1425" s="5">
        <v>46201</v>
      </c>
      <c r="O1425" s="2" t="s">
        <v>3081</v>
      </c>
      <c r="P1425" s="2" t="s">
        <v>36</v>
      </c>
      <c r="Q1425" s="2" t="s">
        <v>2805</v>
      </c>
      <c r="R1425" s="3">
        <v>46201</v>
      </c>
      <c r="S1425" s="2" t="s">
        <v>38</v>
      </c>
      <c r="T1425" s="2" t="s">
        <v>2806</v>
      </c>
      <c r="U1425" s="2">
        <v>0</v>
      </c>
      <c r="V1425" s="2" t="s">
        <v>3082</v>
      </c>
      <c r="W1425" s="2" t="s">
        <v>3083</v>
      </c>
      <c r="X1425" s="2">
        <v>2025</v>
      </c>
      <c r="Y1425" s="2" t="s">
        <v>40</v>
      </c>
      <c r="Z1425" s="4"/>
      <c r="AA1425" s="3">
        <v>46201</v>
      </c>
      <c r="AB1425" s="2" t="s">
        <v>35</v>
      </c>
      <c r="AC1425" s="2">
        <v>472354</v>
      </c>
    </row>
    <row r="1426" spans="1:29" ht="102.75" x14ac:dyDescent="0.25">
      <c r="A1426" s="2" t="s">
        <v>29</v>
      </c>
      <c r="B1426" s="2" t="s">
        <v>42</v>
      </c>
      <c r="C1426" s="2" t="s">
        <v>43</v>
      </c>
      <c r="D1426" s="2" t="s">
        <v>32</v>
      </c>
      <c r="E1426" s="2" t="s">
        <v>3079</v>
      </c>
      <c r="F1426" s="2" t="s">
        <v>41</v>
      </c>
      <c r="G1426" s="2">
        <v>1000</v>
      </c>
      <c r="H1426" s="2">
        <v>1</v>
      </c>
      <c r="I1426" s="3">
        <v>46201</v>
      </c>
      <c r="J1426" s="4"/>
      <c r="K1426" s="2">
        <v>3632093</v>
      </c>
      <c r="L1426" s="2">
        <v>20000</v>
      </c>
      <c r="M1426" s="2" t="s">
        <v>35</v>
      </c>
      <c r="N1426" s="5">
        <v>46201</v>
      </c>
      <c r="O1426" s="2" t="s">
        <v>3081</v>
      </c>
      <c r="P1426" s="2" t="s">
        <v>36</v>
      </c>
      <c r="Q1426" s="2" t="s">
        <v>2805</v>
      </c>
      <c r="R1426" s="3">
        <v>46201</v>
      </c>
      <c r="S1426" s="2" t="s">
        <v>38</v>
      </c>
      <c r="T1426" s="2" t="s">
        <v>2806</v>
      </c>
      <c r="U1426" s="2">
        <v>0</v>
      </c>
      <c r="V1426" s="2" t="s">
        <v>3082</v>
      </c>
      <c r="W1426" s="2" t="s">
        <v>3083</v>
      </c>
      <c r="X1426" s="2">
        <v>2025</v>
      </c>
      <c r="Y1426" s="2" t="s">
        <v>40</v>
      </c>
      <c r="Z1426" s="4"/>
      <c r="AA1426" s="3">
        <v>46201</v>
      </c>
      <c r="AB1426" s="2" t="s">
        <v>35</v>
      </c>
      <c r="AC1426" s="2">
        <v>472354</v>
      </c>
    </row>
    <row r="1427" spans="1:29" ht="51.75" x14ac:dyDescent="0.25">
      <c r="A1427" s="2" t="s">
        <v>29</v>
      </c>
      <c r="B1427" s="2" t="s">
        <v>42</v>
      </c>
      <c r="C1427" s="2" t="s">
        <v>43</v>
      </c>
      <c r="D1427" s="2" t="s">
        <v>32</v>
      </c>
      <c r="E1427" s="2" t="s">
        <v>3084</v>
      </c>
      <c r="F1427" s="2" t="s">
        <v>3085</v>
      </c>
      <c r="G1427" s="2">
        <v>3805000</v>
      </c>
      <c r="H1427" s="2">
        <v>1</v>
      </c>
      <c r="I1427" s="3">
        <v>46201</v>
      </c>
      <c r="J1427" s="4"/>
      <c r="K1427" s="2">
        <v>4777735</v>
      </c>
      <c r="L1427" s="2">
        <v>30000</v>
      </c>
      <c r="M1427" s="2" t="s">
        <v>2175</v>
      </c>
      <c r="N1427" s="5">
        <v>46194</v>
      </c>
      <c r="O1427" s="2" t="s">
        <v>3086</v>
      </c>
      <c r="P1427" s="2" t="s">
        <v>36</v>
      </c>
      <c r="Q1427" s="2" t="s">
        <v>209</v>
      </c>
      <c r="R1427" s="3">
        <v>46194</v>
      </c>
      <c r="S1427" s="2" t="s">
        <v>251</v>
      </c>
      <c r="T1427" s="2" t="s">
        <v>210</v>
      </c>
      <c r="U1427" s="2" t="s">
        <v>3087</v>
      </c>
      <c r="V1427" s="2" t="s">
        <v>3088</v>
      </c>
      <c r="W1427" s="2" t="s">
        <v>2808</v>
      </c>
      <c r="X1427" s="2">
        <v>2026</v>
      </c>
      <c r="Y1427" s="2" t="s">
        <v>40</v>
      </c>
      <c r="Z1427" s="4"/>
      <c r="AA1427" s="3">
        <v>46201</v>
      </c>
      <c r="AB1427" s="2" t="s">
        <v>2175</v>
      </c>
      <c r="AC1427" s="2">
        <v>472346</v>
      </c>
    </row>
    <row r="1428" spans="1:29" ht="51.75" x14ac:dyDescent="0.25">
      <c r="A1428" s="2" t="s">
        <v>29</v>
      </c>
      <c r="B1428" s="2" t="s">
        <v>42</v>
      </c>
      <c r="C1428" s="2" t="s">
        <v>43</v>
      </c>
      <c r="D1428" s="2" t="s">
        <v>32</v>
      </c>
      <c r="E1428" s="2" t="s">
        <v>3084</v>
      </c>
      <c r="F1428" s="2" t="s">
        <v>41</v>
      </c>
      <c r="G1428" s="2">
        <v>1000</v>
      </c>
      <c r="H1428" s="2">
        <v>1</v>
      </c>
      <c r="I1428" s="3">
        <v>46201</v>
      </c>
      <c r="J1428" s="4"/>
      <c r="K1428" s="2">
        <v>4777735</v>
      </c>
      <c r="L1428" s="2">
        <v>30000</v>
      </c>
      <c r="M1428" s="2" t="s">
        <v>2175</v>
      </c>
      <c r="N1428" s="5">
        <v>46194</v>
      </c>
      <c r="O1428" s="2" t="s">
        <v>3086</v>
      </c>
      <c r="P1428" s="2" t="s">
        <v>36</v>
      </c>
      <c r="Q1428" s="2" t="s">
        <v>209</v>
      </c>
      <c r="R1428" s="3">
        <v>46194</v>
      </c>
      <c r="S1428" s="2" t="s">
        <v>251</v>
      </c>
      <c r="T1428" s="2" t="s">
        <v>210</v>
      </c>
      <c r="U1428" s="2" t="s">
        <v>3087</v>
      </c>
      <c r="V1428" s="2" t="s">
        <v>3088</v>
      </c>
      <c r="W1428" s="2" t="s">
        <v>2808</v>
      </c>
      <c r="X1428" s="2">
        <v>2026</v>
      </c>
      <c r="Y1428" s="2" t="s">
        <v>40</v>
      </c>
      <c r="Z1428" s="4"/>
      <c r="AA1428" s="3">
        <v>46201</v>
      </c>
      <c r="AB1428" s="2" t="s">
        <v>2175</v>
      </c>
      <c r="AC1428" s="2">
        <v>472346</v>
      </c>
    </row>
    <row r="1429" spans="1:29" ht="64.5" x14ac:dyDescent="0.25">
      <c r="A1429" s="2" t="s">
        <v>29</v>
      </c>
      <c r="B1429" s="2" t="s">
        <v>42</v>
      </c>
      <c r="C1429" s="2" t="s">
        <v>43</v>
      </c>
      <c r="D1429" s="2" t="s">
        <v>32</v>
      </c>
      <c r="E1429" s="2" t="s">
        <v>3089</v>
      </c>
      <c r="F1429" s="2" t="s">
        <v>3090</v>
      </c>
      <c r="G1429" s="2">
        <v>2821500</v>
      </c>
      <c r="H1429" s="2">
        <v>1</v>
      </c>
      <c r="I1429" s="3">
        <v>46203</v>
      </c>
      <c r="J1429" s="4"/>
      <c r="K1429" s="2">
        <v>4777718</v>
      </c>
      <c r="L1429" s="2">
        <v>56430</v>
      </c>
      <c r="M1429" s="2" t="s">
        <v>714</v>
      </c>
      <c r="N1429" s="5">
        <v>46201</v>
      </c>
      <c r="O1429" s="2">
        <v>390</v>
      </c>
      <c r="P1429" s="2" t="s">
        <v>36</v>
      </c>
      <c r="Q1429" s="2" t="s">
        <v>837</v>
      </c>
      <c r="R1429" s="3">
        <v>46203</v>
      </c>
      <c r="S1429" s="2" t="s">
        <v>51</v>
      </c>
      <c r="T1429" s="2" t="s">
        <v>83</v>
      </c>
      <c r="U1429" s="2">
        <v>0</v>
      </c>
      <c r="V1429" s="2">
        <v>0</v>
      </c>
      <c r="W1429" s="2" t="s">
        <v>838</v>
      </c>
      <c r="X1429" s="2">
        <v>2025</v>
      </c>
      <c r="Y1429" s="2" t="s">
        <v>40</v>
      </c>
      <c r="Z1429" s="4"/>
      <c r="AA1429" s="3">
        <v>46201</v>
      </c>
      <c r="AB1429" s="2" t="s">
        <v>714</v>
      </c>
      <c r="AC1429" s="2">
        <v>472334</v>
      </c>
    </row>
    <row r="1430" spans="1:29" ht="64.5" x14ac:dyDescent="0.25">
      <c r="A1430" s="2" t="s">
        <v>29</v>
      </c>
      <c r="B1430" s="2" t="s">
        <v>42</v>
      </c>
      <c r="C1430" s="2" t="s">
        <v>43</v>
      </c>
      <c r="D1430" s="2" t="s">
        <v>32</v>
      </c>
      <c r="E1430" s="2" t="s">
        <v>3089</v>
      </c>
      <c r="F1430" s="2" t="s">
        <v>41</v>
      </c>
      <c r="G1430" s="2">
        <v>1000</v>
      </c>
      <c r="H1430" s="2">
        <v>1</v>
      </c>
      <c r="I1430" s="3">
        <v>46203</v>
      </c>
      <c r="J1430" s="4"/>
      <c r="K1430" s="2">
        <v>4777718</v>
      </c>
      <c r="L1430" s="2">
        <v>56430</v>
      </c>
      <c r="M1430" s="2" t="s">
        <v>714</v>
      </c>
      <c r="N1430" s="5">
        <v>46201</v>
      </c>
      <c r="O1430" s="2">
        <v>390</v>
      </c>
      <c r="P1430" s="2" t="s">
        <v>36</v>
      </c>
      <c r="Q1430" s="2" t="s">
        <v>837</v>
      </c>
      <c r="R1430" s="3">
        <v>46203</v>
      </c>
      <c r="S1430" s="2" t="s">
        <v>51</v>
      </c>
      <c r="T1430" s="2" t="s">
        <v>83</v>
      </c>
      <c r="U1430" s="2">
        <v>0</v>
      </c>
      <c r="V1430" s="2">
        <v>0</v>
      </c>
      <c r="W1430" s="2" t="s">
        <v>838</v>
      </c>
      <c r="X1430" s="2">
        <v>2025</v>
      </c>
      <c r="Y1430" s="2" t="s">
        <v>40</v>
      </c>
      <c r="Z1430" s="4"/>
      <c r="AA1430" s="3">
        <v>46201</v>
      </c>
      <c r="AB1430" s="2" t="s">
        <v>714</v>
      </c>
      <c r="AC1430" s="2">
        <v>472334</v>
      </c>
    </row>
    <row r="1431" spans="1:29" ht="64.5" x14ac:dyDescent="0.25">
      <c r="A1431" s="2" t="s">
        <v>29</v>
      </c>
      <c r="B1431" s="2" t="s">
        <v>30</v>
      </c>
      <c r="C1431" s="2" t="s">
        <v>31</v>
      </c>
      <c r="D1431" s="2" t="s">
        <v>132</v>
      </c>
      <c r="E1431" s="2" t="s">
        <v>3091</v>
      </c>
      <c r="F1431" s="2" t="s">
        <v>3092</v>
      </c>
      <c r="G1431" s="2">
        <v>1240000</v>
      </c>
      <c r="H1431" s="2">
        <v>1</v>
      </c>
      <c r="I1431" s="3">
        <v>46208</v>
      </c>
      <c r="J1431" s="4"/>
      <c r="K1431" s="2">
        <v>4777538</v>
      </c>
      <c r="L1431" s="2">
        <v>0</v>
      </c>
      <c r="M1431" s="2" t="s">
        <v>3093</v>
      </c>
      <c r="N1431" s="4"/>
      <c r="O1431" s="4"/>
      <c r="P1431" s="2" t="s">
        <v>189</v>
      </c>
      <c r="Q1431" s="4"/>
      <c r="R1431" s="4"/>
      <c r="S1431" s="2" t="s">
        <v>3094</v>
      </c>
      <c r="T1431" s="4"/>
      <c r="U1431" s="4"/>
      <c r="V1431" s="4"/>
      <c r="W1431" s="2" t="s">
        <v>3095</v>
      </c>
      <c r="X1431" s="2">
        <v>2026</v>
      </c>
      <c r="Y1431" s="2" t="s">
        <v>65</v>
      </c>
      <c r="Z1431" s="4"/>
      <c r="AA1431" s="4"/>
      <c r="AB1431" s="2" t="s">
        <v>3093</v>
      </c>
      <c r="AC1431" s="2">
        <v>472310</v>
      </c>
    </row>
    <row r="1432" spans="1:29" ht="64.5" x14ac:dyDescent="0.25">
      <c r="A1432" s="2" t="s">
        <v>29</v>
      </c>
      <c r="B1432" s="2" t="s">
        <v>30</v>
      </c>
      <c r="C1432" s="2" t="s">
        <v>31</v>
      </c>
      <c r="D1432" s="2" t="s">
        <v>132</v>
      </c>
      <c r="E1432" s="2" t="s">
        <v>3091</v>
      </c>
      <c r="F1432" s="2" t="s">
        <v>41</v>
      </c>
      <c r="G1432" s="2">
        <v>1000</v>
      </c>
      <c r="H1432" s="2">
        <v>1</v>
      </c>
      <c r="I1432" s="3">
        <v>46208</v>
      </c>
      <c r="J1432" s="4"/>
      <c r="K1432" s="2">
        <v>4777538</v>
      </c>
      <c r="L1432" s="2">
        <v>0</v>
      </c>
      <c r="M1432" s="2" t="s">
        <v>3093</v>
      </c>
      <c r="N1432" s="4"/>
      <c r="O1432" s="4"/>
      <c r="P1432" s="2" t="s">
        <v>189</v>
      </c>
      <c r="Q1432" s="4"/>
      <c r="R1432" s="4"/>
      <c r="S1432" s="2" t="s">
        <v>3094</v>
      </c>
      <c r="T1432" s="4"/>
      <c r="U1432" s="4"/>
      <c r="V1432" s="4"/>
      <c r="W1432" s="2" t="s">
        <v>3095</v>
      </c>
      <c r="X1432" s="2">
        <v>2026</v>
      </c>
      <c r="Y1432" s="2" t="s">
        <v>65</v>
      </c>
      <c r="Z1432" s="4"/>
      <c r="AA1432" s="4"/>
      <c r="AB1432" s="2" t="s">
        <v>3093</v>
      </c>
      <c r="AC1432" s="2">
        <v>472310</v>
      </c>
    </row>
    <row r="1433" spans="1:29" ht="90" x14ac:dyDescent="0.25">
      <c r="A1433" s="2" t="s">
        <v>29</v>
      </c>
      <c r="B1433" s="2" t="s">
        <v>42</v>
      </c>
      <c r="C1433" s="2" t="s">
        <v>43</v>
      </c>
      <c r="D1433" s="2" t="s">
        <v>32</v>
      </c>
      <c r="E1433" s="2" t="s">
        <v>3096</v>
      </c>
      <c r="F1433" s="2" t="s">
        <v>3097</v>
      </c>
      <c r="G1433" s="2">
        <v>2000000</v>
      </c>
      <c r="H1433" s="2">
        <v>1</v>
      </c>
      <c r="I1433" s="3">
        <v>46202</v>
      </c>
      <c r="J1433" s="4"/>
      <c r="K1433" s="2">
        <v>4726333</v>
      </c>
      <c r="L1433" s="2">
        <v>40000</v>
      </c>
      <c r="M1433" s="2" t="s">
        <v>404</v>
      </c>
      <c r="N1433" s="5">
        <v>46192</v>
      </c>
      <c r="O1433" s="2" t="s">
        <v>3098</v>
      </c>
      <c r="P1433" s="2" t="s">
        <v>36</v>
      </c>
      <c r="Q1433" s="2" t="s">
        <v>61</v>
      </c>
      <c r="R1433" s="3">
        <v>46192</v>
      </c>
      <c r="S1433" s="2" t="s">
        <v>277</v>
      </c>
      <c r="T1433" s="2" t="s">
        <v>63</v>
      </c>
      <c r="U1433" s="2" t="s">
        <v>162</v>
      </c>
      <c r="V1433" s="2" t="s">
        <v>1564</v>
      </c>
      <c r="W1433" s="2" t="s">
        <v>765</v>
      </c>
      <c r="X1433" s="2">
        <v>2026</v>
      </c>
      <c r="Y1433" s="2" t="s">
        <v>40</v>
      </c>
      <c r="Z1433" s="4"/>
      <c r="AA1433" s="3">
        <v>46201</v>
      </c>
      <c r="AB1433" s="2" t="s">
        <v>404</v>
      </c>
      <c r="AC1433" s="2">
        <v>472246</v>
      </c>
    </row>
    <row r="1434" spans="1:29" ht="90" x14ac:dyDescent="0.25">
      <c r="A1434" s="2" t="s">
        <v>29</v>
      </c>
      <c r="B1434" s="2" t="s">
        <v>42</v>
      </c>
      <c r="C1434" s="2" t="s">
        <v>43</v>
      </c>
      <c r="D1434" s="2" t="s">
        <v>32</v>
      </c>
      <c r="E1434" s="2" t="s">
        <v>3096</v>
      </c>
      <c r="F1434" s="2" t="s">
        <v>41</v>
      </c>
      <c r="G1434" s="2">
        <v>1000</v>
      </c>
      <c r="H1434" s="2">
        <v>1</v>
      </c>
      <c r="I1434" s="3">
        <v>46202</v>
      </c>
      <c r="J1434" s="4"/>
      <c r="K1434" s="2">
        <v>4726333</v>
      </c>
      <c r="L1434" s="2">
        <v>40000</v>
      </c>
      <c r="M1434" s="2" t="s">
        <v>404</v>
      </c>
      <c r="N1434" s="5">
        <v>46192</v>
      </c>
      <c r="O1434" s="2" t="s">
        <v>3098</v>
      </c>
      <c r="P1434" s="2" t="s">
        <v>36</v>
      </c>
      <c r="Q1434" s="2" t="s">
        <v>61</v>
      </c>
      <c r="R1434" s="3">
        <v>46192</v>
      </c>
      <c r="S1434" s="2" t="s">
        <v>277</v>
      </c>
      <c r="T1434" s="2" t="s">
        <v>63</v>
      </c>
      <c r="U1434" s="2" t="s">
        <v>162</v>
      </c>
      <c r="V1434" s="2" t="s">
        <v>1564</v>
      </c>
      <c r="W1434" s="2" t="s">
        <v>765</v>
      </c>
      <c r="X1434" s="2">
        <v>2026</v>
      </c>
      <c r="Y1434" s="2" t="s">
        <v>40</v>
      </c>
      <c r="Z1434" s="4"/>
      <c r="AA1434" s="3">
        <v>46201</v>
      </c>
      <c r="AB1434" s="2" t="s">
        <v>404</v>
      </c>
      <c r="AC1434" s="2">
        <v>472246</v>
      </c>
    </row>
    <row r="1435" spans="1:29" ht="64.5" x14ac:dyDescent="0.25">
      <c r="A1435" s="2" t="s">
        <v>29</v>
      </c>
      <c r="B1435" s="2" t="s">
        <v>42</v>
      </c>
      <c r="C1435" s="2" t="s">
        <v>43</v>
      </c>
      <c r="D1435" s="2" t="s">
        <v>32</v>
      </c>
      <c r="E1435" s="2" t="s">
        <v>3099</v>
      </c>
      <c r="F1435" s="2" t="s">
        <v>3100</v>
      </c>
      <c r="G1435" s="2">
        <v>2100000</v>
      </c>
      <c r="H1435" s="2">
        <v>1</v>
      </c>
      <c r="I1435" s="3">
        <v>46201</v>
      </c>
      <c r="J1435" s="4"/>
      <c r="K1435" s="2">
        <v>4774833</v>
      </c>
      <c r="L1435" s="2">
        <v>42000</v>
      </c>
      <c r="M1435" s="2" t="s">
        <v>545</v>
      </c>
      <c r="N1435" s="5">
        <v>46200</v>
      </c>
      <c r="O1435" s="2" t="s">
        <v>3101</v>
      </c>
      <c r="P1435" s="2" t="s">
        <v>36</v>
      </c>
      <c r="Q1435" s="2" t="s">
        <v>61</v>
      </c>
      <c r="R1435" s="3">
        <v>46200</v>
      </c>
      <c r="S1435" s="2" t="s">
        <v>38</v>
      </c>
      <c r="T1435" s="2" t="s">
        <v>63</v>
      </c>
      <c r="U1435" s="2" t="s">
        <v>3102</v>
      </c>
      <c r="V1435" s="2" t="s">
        <v>3103</v>
      </c>
      <c r="W1435" s="2" t="s">
        <v>1243</v>
      </c>
      <c r="X1435" s="2">
        <v>2026</v>
      </c>
      <c r="Y1435" s="2" t="s">
        <v>40</v>
      </c>
      <c r="Z1435" s="4"/>
      <c r="AA1435" s="3">
        <v>46201</v>
      </c>
      <c r="AB1435" s="2" t="s">
        <v>545</v>
      </c>
      <c r="AC1435" s="2">
        <v>472200</v>
      </c>
    </row>
    <row r="1436" spans="1:29" ht="39" x14ac:dyDescent="0.25">
      <c r="A1436" s="2" t="s">
        <v>29</v>
      </c>
      <c r="B1436" s="2" t="s">
        <v>42</v>
      </c>
      <c r="C1436" s="2" t="s">
        <v>43</v>
      </c>
      <c r="D1436" s="2" t="s">
        <v>32</v>
      </c>
      <c r="E1436" s="2" t="s">
        <v>3099</v>
      </c>
      <c r="F1436" s="2" t="s">
        <v>41</v>
      </c>
      <c r="G1436" s="2">
        <v>1000</v>
      </c>
      <c r="H1436" s="2">
        <v>1</v>
      </c>
      <c r="I1436" s="3">
        <v>46201</v>
      </c>
      <c r="J1436" s="4"/>
      <c r="K1436" s="2">
        <v>4774833</v>
      </c>
      <c r="L1436" s="2">
        <v>42000</v>
      </c>
      <c r="M1436" s="2" t="s">
        <v>545</v>
      </c>
      <c r="N1436" s="5">
        <v>46200</v>
      </c>
      <c r="O1436" s="2" t="s">
        <v>3101</v>
      </c>
      <c r="P1436" s="2" t="s">
        <v>36</v>
      </c>
      <c r="Q1436" s="2" t="s">
        <v>61</v>
      </c>
      <c r="R1436" s="3">
        <v>46200</v>
      </c>
      <c r="S1436" s="2" t="s">
        <v>38</v>
      </c>
      <c r="T1436" s="2" t="s">
        <v>63</v>
      </c>
      <c r="U1436" s="2" t="s">
        <v>3102</v>
      </c>
      <c r="V1436" s="2" t="s">
        <v>3103</v>
      </c>
      <c r="W1436" s="2" t="s">
        <v>1243</v>
      </c>
      <c r="X1436" s="2">
        <v>2026</v>
      </c>
      <c r="Y1436" s="2" t="s">
        <v>40</v>
      </c>
      <c r="Z1436" s="4"/>
      <c r="AA1436" s="3">
        <v>46201</v>
      </c>
      <c r="AB1436" s="2" t="s">
        <v>545</v>
      </c>
      <c r="AC1436" s="2">
        <v>472200</v>
      </c>
    </row>
    <row r="1437" spans="1:29" ht="102.75" x14ac:dyDescent="0.25">
      <c r="A1437" s="2" t="s">
        <v>29</v>
      </c>
      <c r="B1437" s="2" t="s">
        <v>42</v>
      </c>
      <c r="C1437" s="2" t="s">
        <v>43</v>
      </c>
      <c r="D1437" s="2" t="s">
        <v>32</v>
      </c>
      <c r="E1437" s="2" t="s">
        <v>3104</v>
      </c>
      <c r="F1437" s="2" t="s">
        <v>3105</v>
      </c>
      <c r="G1437" s="2">
        <v>3000000</v>
      </c>
      <c r="H1437" s="2">
        <v>1</v>
      </c>
      <c r="I1437" s="3">
        <v>46200</v>
      </c>
      <c r="J1437" s="4"/>
      <c r="K1437" s="2">
        <v>4769670</v>
      </c>
      <c r="L1437" s="2">
        <v>20000</v>
      </c>
      <c r="M1437" s="2" t="s">
        <v>35</v>
      </c>
      <c r="N1437" s="5">
        <v>46199</v>
      </c>
      <c r="O1437" s="2" t="s">
        <v>3106</v>
      </c>
      <c r="P1437" s="2" t="s">
        <v>36</v>
      </c>
      <c r="Q1437" s="2" t="s">
        <v>960</v>
      </c>
      <c r="R1437" s="3">
        <v>46199</v>
      </c>
      <c r="S1437" s="2" t="s">
        <v>38</v>
      </c>
      <c r="T1437" s="2" t="s">
        <v>3107</v>
      </c>
      <c r="U1437" s="2" t="s">
        <v>3108</v>
      </c>
      <c r="V1437" s="2" t="s">
        <v>326</v>
      </c>
      <c r="W1437" s="2" t="s">
        <v>1511</v>
      </c>
      <c r="X1437" s="2">
        <v>2026</v>
      </c>
      <c r="Y1437" s="2" t="s">
        <v>40</v>
      </c>
      <c r="Z1437" s="4"/>
      <c r="AA1437" s="3">
        <v>46199</v>
      </c>
      <c r="AB1437" s="2" t="s">
        <v>35</v>
      </c>
      <c r="AC1437" s="2">
        <v>472014</v>
      </c>
    </row>
    <row r="1438" spans="1:29" ht="102.75" x14ac:dyDescent="0.25">
      <c r="A1438" s="2" t="s">
        <v>29</v>
      </c>
      <c r="B1438" s="2" t="s">
        <v>42</v>
      </c>
      <c r="C1438" s="2" t="s">
        <v>43</v>
      </c>
      <c r="D1438" s="2" t="s">
        <v>32</v>
      </c>
      <c r="E1438" s="2" t="s">
        <v>3104</v>
      </c>
      <c r="F1438" s="2" t="s">
        <v>41</v>
      </c>
      <c r="G1438" s="2">
        <v>1000</v>
      </c>
      <c r="H1438" s="2">
        <v>1</v>
      </c>
      <c r="I1438" s="3">
        <v>46200</v>
      </c>
      <c r="J1438" s="4"/>
      <c r="K1438" s="2">
        <v>4769670</v>
      </c>
      <c r="L1438" s="2">
        <v>20000</v>
      </c>
      <c r="M1438" s="2" t="s">
        <v>35</v>
      </c>
      <c r="N1438" s="5">
        <v>46199</v>
      </c>
      <c r="O1438" s="2" t="s">
        <v>3106</v>
      </c>
      <c r="P1438" s="2" t="s">
        <v>36</v>
      </c>
      <c r="Q1438" s="2" t="s">
        <v>960</v>
      </c>
      <c r="R1438" s="3">
        <v>46199</v>
      </c>
      <c r="S1438" s="2" t="s">
        <v>38</v>
      </c>
      <c r="T1438" s="2" t="s">
        <v>3107</v>
      </c>
      <c r="U1438" s="2" t="s">
        <v>3108</v>
      </c>
      <c r="V1438" s="2" t="s">
        <v>326</v>
      </c>
      <c r="W1438" s="2" t="s">
        <v>1511</v>
      </c>
      <c r="X1438" s="2">
        <v>2026</v>
      </c>
      <c r="Y1438" s="2" t="s">
        <v>40</v>
      </c>
      <c r="Z1438" s="4"/>
      <c r="AA1438" s="3">
        <v>46199</v>
      </c>
      <c r="AB1438" s="2" t="s">
        <v>35</v>
      </c>
      <c r="AC1438" s="2">
        <v>472014</v>
      </c>
    </row>
    <row r="1439" spans="1:29" ht="64.5" x14ac:dyDescent="0.25">
      <c r="A1439" s="2" t="s">
        <v>29</v>
      </c>
      <c r="B1439" s="2" t="s">
        <v>42</v>
      </c>
      <c r="C1439" s="2" t="s">
        <v>43</v>
      </c>
      <c r="D1439" s="2" t="s">
        <v>32</v>
      </c>
      <c r="E1439" s="2" t="s">
        <v>3109</v>
      </c>
      <c r="F1439" s="2" t="s">
        <v>3110</v>
      </c>
      <c r="G1439" s="2">
        <v>2030000</v>
      </c>
      <c r="H1439" s="2">
        <v>1</v>
      </c>
      <c r="I1439" s="3">
        <v>46203</v>
      </c>
      <c r="J1439" s="4"/>
      <c r="K1439" s="2">
        <v>4769955</v>
      </c>
      <c r="L1439" s="2">
        <v>40600</v>
      </c>
      <c r="M1439" s="2" t="s">
        <v>3111</v>
      </c>
      <c r="N1439" s="5">
        <v>46199</v>
      </c>
      <c r="O1439" s="2" t="s">
        <v>3112</v>
      </c>
      <c r="P1439" s="2" t="s">
        <v>36</v>
      </c>
      <c r="Q1439" s="2" t="s">
        <v>61</v>
      </c>
      <c r="R1439" s="3">
        <v>46203</v>
      </c>
      <c r="S1439" s="2" t="s">
        <v>38</v>
      </c>
      <c r="T1439" s="2" t="s">
        <v>3113</v>
      </c>
      <c r="U1439" s="2">
        <v>0</v>
      </c>
      <c r="V1439" s="2" t="s">
        <v>1354</v>
      </c>
      <c r="W1439" s="2" t="s">
        <v>956</v>
      </c>
      <c r="X1439" s="2">
        <v>2026</v>
      </c>
      <c r="Y1439" s="2" t="s">
        <v>40</v>
      </c>
      <c r="Z1439" s="4"/>
      <c r="AA1439" s="3">
        <v>46199</v>
      </c>
      <c r="AB1439" s="2" t="s">
        <v>3111</v>
      </c>
      <c r="AC1439" s="2">
        <v>472012</v>
      </c>
    </row>
    <row r="1440" spans="1:29" ht="39" x14ac:dyDescent="0.25">
      <c r="A1440" s="2" t="s">
        <v>29</v>
      </c>
      <c r="B1440" s="2" t="s">
        <v>42</v>
      </c>
      <c r="C1440" s="2" t="s">
        <v>43</v>
      </c>
      <c r="D1440" s="2" t="s">
        <v>32</v>
      </c>
      <c r="E1440" s="2" t="s">
        <v>3109</v>
      </c>
      <c r="F1440" s="2" t="s">
        <v>41</v>
      </c>
      <c r="G1440" s="2">
        <v>1000</v>
      </c>
      <c r="H1440" s="2">
        <v>1</v>
      </c>
      <c r="I1440" s="3">
        <v>46203</v>
      </c>
      <c r="J1440" s="4"/>
      <c r="K1440" s="2">
        <v>4769955</v>
      </c>
      <c r="L1440" s="2">
        <v>40600</v>
      </c>
      <c r="M1440" s="2" t="s">
        <v>3111</v>
      </c>
      <c r="N1440" s="5">
        <v>46199</v>
      </c>
      <c r="O1440" s="2" t="s">
        <v>3112</v>
      </c>
      <c r="P1440" s="2" t="s">
        <v>36</v>
      </c>
      <c r="Q1440" s="2" t="s">
        <v>61</v>
      </c>
      <c r="R1440" s="3">
        <v>46203</v>
      </c>
      <c r="S1440" s="2" t="s">
        <v>38</v>
      </c>
      <c r="T1440" s="2" t="s">
        <v>3113</v>
      </c>
      <c r="U1440" s="2">
        <v>0</v>
      </c>
      <c r="V1440" s="2" t="s">
        <v>1354</v>
      </c>
      <c r="W1440" s="2" t="s">
        <v>956</v>
      </c>
      <c r="X1440" s="2">
        <v>2026</v>
      </c>
      <c r="Y1440" s="2" t="s">
        <v>40</v>
      </c>
      <c r="Z1440" s="4"/>
      <c r="AA1440" s="3">
        <v>46199</v>
      </c>
      <c r="AB1440" s="2" t="s">
        <v>3111</v>
      </c>
      <c r="AC1440" s="2">
        <v>472012</v>
      </c>
    </row>
    <row r="1441" spans="1:29" ht="51.75" x14ac:dyDescent="0.25">
      <c r="A1441" s="2" t="s">
        <v>29</v>
      </c>
      <c r="B1441" s="2" t="s">
        <v>42</v>
      </c>
      <c r="C1441" s="2" t="s">
        <v>43</v>
      </c>
      <c r="D1441" s="2" t="s">
        <v>32</v>
      </c>
      <c r="E1441" s="2" t="s">
        <v>3114</v>
      </c>
      <c r="F1441" s="2" t="s">
        <v>3115</v>
      </c>
      <c r="G1441" s="2">
        <v>3879200</v>
      </c>
      <c r="H1441" s="2">
        <v>1</v>
      </c>
      <c r="I1441" s="3">
        <v>46203</v>
      </c>
      <c r="J1441" s="4"/>
      <c r="K1441" s="2">
        <v>4769395</v>
      </c>
      <c r="L1441" s="2">
        <v>30000</v>
      </c>
      <c r="M1441" s="2" t="s">
        <v>659</v>
      </c>
      <c r="N1441" s="5">
        <v>46199</v>
      </c>
      <c r="O1441" s="2" t="s">
        <v>283</v>
      </c>
      <c r="P1441" s="2" t="s">
        <v>36</v>
      </c>
      <c r="Q1441" s="2" t="s">
        <v>463</v>
      </c>
      <c r="R1441" s="3">
        <v>46199</v>
      </c>
      <c r="S1441" s="2" t="s">
        <v>38</v>
      </c>
      <c r="T1441" s="2" t="s">
        <v>161</v>
      </c>
      <c r="U1441" s="2">
        <v>0</v>
      </c>
      <c r="V1441" s="2" t="s">
        <v>3116</v>
      </c>
      <c r="W1441" s="2" t="s">
        <v>3117</v>
      </c>
      <c r="X1441" s="2">
        <v>2026</v>
      </c>
      <c r="Y1441" s="2" t="s">
        <v>40</v>
      </c>
      <c r="Z1441" s="4"/>
      <c r="AA1441" s="3">
        <v>46199</v>
      </c>
      <c r="AB1441" s="2" t="s">
        <v>659</v>
      </c>
      <c r="AC1441" s="2">
        <v>472010</v>
      </c>
    </row>
    <row r="1442" spans="1:29" ht="51.75" x14ac:dyDescent="0.25">
      <c r="A1442" s="2" t="s">
        <v>29</v>
      </c>
      <c r="B1442" s="2" t="s">
        <v>42</v>
      </c>
      <c r="C1442" s="2" t="s">
        <v>43</v>
      </c>
      <c r="D1442" s="2" t="s">
        <v>32</v>
      </c>
      <c r="E1442" s="2" t="s">
        <v>3114</v>
      </c>
      <c r="F1442" s="2" t="s">
        <v>41</v>
      </c>
      <c r="G1442" s="2">
        <v>1000</v>
      </c>
      <c r="H1442" s="2">
        <v>1</v>
      </c>
      <c r="I1442" s="3">
        <v>46203</v>
      </c>
      <c r="J1442" s="4"/>
      <c r="K1442" s="2">
        <v>4769395</v>
      </c>
      <c r="L1442" s="2">
        <v>30000</v>
      </c>
      <c r="M1442" s="2" t="s">
        <v>659</v>
      </c>
      <c r="N1442" s="5">
        <v>46199</v>
      </c>
      <c r="O1442" s="2" t="s">
        <v>283</v>
      </c>
      <c r="P1442" s="2" t="s">
        <v>36</v>
      </c>
      <c r="Q1442" s="2" t="s">
        <v>463</v>
      </c>
      <c r="R1442" s="3">
        <v>46199</v>
      </c>
      <c r="S1442" s="2" t="s">
        <v>38</v>
      </c>
      <c r="T1442" s="2" t="s">
        <v>161</v>
      </c>
      <c r="U1442" s="2">
        <v>0</v>
      </c>
      <c r="V1442" s="2" t="s">
        <v>3116</v>
      </c>
      <c r="W1442" s="2" t="s">
        <v>3117</v>
      </c>
      <c r="X1442" s="2">
        <v>2026</v>
      </c>
      <c r="Y1442" s="2" t="s">
        <v>40</v>
      </c>
      <c r="Z1442" s="4"/>
      <c r="AA1442" s="3">
        <v>46199</v>
      </c>
      <c r="AB1442" s="2" t="s">
        <v>659</v>
      </c>
      <c r="AC1442" s="2">
        <v>472010</v>
      </c>
    </row>
    <row r="1443" spans="1:29" ht="64.5" x14ac:dyDescent="0.25">
      <c r="A1443" s="2" t="s">
        <v>29</v>
      </c>
      <c r="B1443" s="2" t="s">
        <v>42</v>
      </c>
      <c r="C1443" s="2" t="s">
        <v>43</v>
      </c>
      <c r="D1443" s="2" t="s">
        <v>32</v>
      </c>
      <c r="E1443" s="2" t="s">
        <v>3118</v>
      </c>
      <c r="F1443" s="2" t="s">
        <v>3119</v>
      </c>
      <c r="G1443" s="2">
        <v>3700000</v>
      </c>
      <c r="H1443" s="2">
        <v>1</v>
      </c>
      <c r="I1443" s="3">
        <v>46209</v>
      </c>
      <c r="J1443" s="4"/>
      <c r="K1443" s="2">
        <v>4768275</v>
      </c>
      <c r="L1443" s="2">
        <v>37000</v>
      </c>
      <c r="M1443" s="2" t="s">
        <v>469</v>
      </c>
      <c r="N1443" s="5">
        <v>46199</v>
      </c>
      <c r="O1443" s="2" t="s">
        <v>3120</v>
      </c>
      <c r="P1443" s="2" t="s">
        <v>36</v>
      </c>
      <c r="Q1443" s="2" t="s">
        <v>209</v>
      </c>
      <c r="R1443" s="4"/>
      <c r="S1443" s="2" t="s">
        <v>472</v>
      </c>
      <c r="T1443" s="2" t="s">
        <v>210</v>
      </c>
      <c r="U1443" s="2">
        <v>0</v>
      </c>
      <c r="V1443" s="2">
        <v>0</v>
      </c>
      <c r="W1443" s="2" t="s">
        <v>420</v>
      </c>
      <c r="X1443" s="2">
        <v>2026</v>
      </c>
      <c r="Y1443" s="2" t="s">
        <v>40</v>
      </c>
      <c r="Z1443" s="4"/>
      <c r="AA1443" s="3">
        <v>46199</v>
      </c>
      <c r="AB1443" s="2" t="s">
        <v>469</v>
      </c>
      <c r="AC1443" s="2">
        <v>471996</v>
      </c>
    </row>
    <row r="1444" spans="1:29" ht="64.5" x14ac:dyDescent="0.25">
      <c r="A1444" s="2" t="s">
        <v>29</v>
      </c>
      <c r="B1444" s="2" t="s">
        <v>42</v>
      </c>
      <c r="C1444" s="2" t="s">
        <v>43</v>
      </c>
      <c r="D1444" s="2" t="s">
        <v>32</v>
      </c>
      <c r="E1444" s="2" t="s">
        <v>3118</v>
      </c>
      <c r="F1444" s="2" t="s">
        <v>41</v>
      </c>
      <c r="G1444" s="2">
        <v>1000</v>
      </c>
      <c r="H1444" s="2">
        <v>1</v>
      </c>
      <c r="I1444" s="3">
        <v>46209</v>
      </c>
      <c r="J1444" s="4"/>
      <c r="K1444" s="2">
        <v>4768275</v>
      </c>
      <c r="L1444" s="2">
        <v>37000</v>
      </c>
      <c r="M1444" s="2" t="s">
        <v>469</v>
      </c>
      <c r="N1444" s="5">
        <v>46199</v>
      </c>
      <c r="O1444" s="2" t="s">
        <v>3120</v>
      </c>
      <c r="P1444" s="2" t="s">
        <v>36</v>
      </c>
      <c r="Q1444" s="2" t="s">
        <v>209</v>
      </c>
      <c r="R1444" s="4"/>
      <c r="S1444" s="2" t="s">
        <v>472</v>
      </c>
      <c r="T1444" s="2" t="s">
        <v>210</v>
      </c>
      <c r="U1444" s="2">
        <v>0</v>
      </c>
      <c r="V1444" s="2">
        <v>0</v>
      </c>
      <c r="W1444" s="2" t="s">
        <v>420</v>
      </c>
      <c r="X1444" s="2">
        <v>2026</v>
      </c>
      <c r="Y1444" s="2" t="s">
        <v>40</v>
      </c>
      <c r="Z1444" s="4"/>
      <c r="AA1444" s="3">
        <v>46199</v>
      </c>
      <c r="AB1444" s="2" t="s">
        <v>469</v>
      </c>
      <c r="AC1444" s="2">
        <v>471996</v>
      </c>
    </row>
    <row r="1445" spans="1:29" ht="77.25" x14ac:dyDescent="0.25">
      <c r="A1445" s="2" t="s">
        <v>29</v>
      </c>
      <c r="B1445" s="2" t="s">
        <v>42</v>
      </c>
      <c r="C1445" s="2" t="s">
        <v>43</v>
      </c>
      <c r="D1445" s="2" t="s">
        <v>32</v>
      </c>
      <c r="E1445" s="2" t="s">
        <v>3121</v>
      </c>
      <c r="F1445" s="2" t="s">
        <v>3122</v>
      </c>
      <c r="G1445" s="2">
        <v>3625000</v>
      </c>
      <c r="H1445" s="2">
        <v>1</v>
      </c>
      <c r="I1445" s="3">
        <v>46205</v>
      </c>
      <c r="J1445" s="4"/>
      <c r="K1445" s="2">
        <v>4764973</v>
      </c>
      <c r="L1445" s="2">
        <v>30000</v>
      </c>
      <c r="M1445" s="2" t="s">
        <v>235</v>
      </c>
      <c r="N1445" s="5">
        <v>46198</v>
      </c>
      <c r="O1445" s="2" t="s">
        <v>3123</v>
      </c>
      <c r="P1445" s="2" t="s">
        <v>36</v>
      </c>
      <c r="Q1445" s="2" t="s">
        <v>3124</v>
      </c>
      <c r="R1445" s="3">
        <v>46198</v>
      </c>
      <c r="S1445" s="2" t="s">
        <v>38</v>
      </c>
      <c r="T1445" s="2" t="s">
        <v>3125</v>
      </c>
      <c r="U1445" s="2" t="s">
        <v>3126</v>
      </c>
      <c r="V1445" s="2" t="s">
        <v>1748</v>
      </c>
      <c r="W1445" s="2" t="s">
        <v>3127</v>
      </c>
      <c r="X1445" s="2">
        <v>2026</v>
      </c>
      <c r="Y1445" s="2" t="s">
        <v>40</v>
      </c>
      <c r="Z1445" s="4"/>
      <c r="AA1445" s="3">
        <v>46198</v>
      </c>
      <c r="AB1445" s="2" t="s">
        <v>235</v>
      </c>
      <c r="AC1445" s="2">
        <v>471986</v>
      </c>
    </row>
    <row r="1446" spans="1:29" ht="39" x14ac:dyDescent="0.25">
      <c r="A1446" s="2" t="s">
        <v>29</v>
      </c>
      <c r="B1446" s="2" t="s">
        <v>42</v>
      </c>
      <c r="C1446" s="2" t="s">
        <v>43</v>
      </c>
      <c r="D1446" s="2" t="s">
        <v>32</v>
      </c>
      <c r="E1446" s="2" t="s">
        <v>3121</v>
      </c>
      <c r="F1446" s="2" t="s">
        <v>41</v>
      </c>
      <c r="G1446" s="2">
        <v>1000</v>
      </c>
      <c r="H1446" s="2">
        <v>1</v>
      </c>
      <c r="I1446" s="3">
        <v>46205</v>
      </c>
      <c r="J1446" s="4"/>
      <c r="K1446" s="2">
        <v>4764973</v>
      </c>
      <c r="L1446" s="2">
        <v>30000</v>
      </c>
      <c r="M1446" s="2" t="s">
        <v>235</v>
      </c>
      <c r="N1446" s="5">
        <v>46198</v>
      </c>
      <c r="O1446" s="2" t="s">
        <v>3123</v>
      </c>
      <c r="P1446" s="2" t="s">
        <v>36</v>
      </c>
      <c r="Q1446" s="2" t="s">
        <v>3124</v>
      </c>
      <c r="R1446" s="3">
        <v>46198</v>
      </c>
      <c r="S1446" s="2" t="s">
        <v>38</v>
      </c>
      <c r="T1446" s="2" t="s">
        <v>3125</v>
      </c>
      <c r="U1446" s="2" t="s">
        <v>3126</v>
      </c>
      <c r="V1446" s="2" t="s">
        <v>1748</v>
      </c>
      <c r="W1446" s="2" t="s">
        <v>3127</v>
      </c>
      <c r="X1446" s="2">
        <v>2026</v>
      </c>
      <c r="Y1446" s="2" t="s">
        <v>40</v>
      </c>
      <c r="Z1446" s="4"/>
      <c r="AA1446" s="3">
        <v>46198</v>
      </c>
      <c r="AB1446" s="2" t="s">
        <v>235</v>
      </c>
      <c r="AC1446" s="2">
        <v>471986</v>
      </c>
    </row>
    <row r="1447" spans="1:29" ht="64.5" x14ac:dyDescent="0.25">
      <c r="A1447" s="2" t="s">
        <v>29</v>
      </c>
      <c r="B1447" s="2" t="s">
        <v>42</v>
      </c>
      <c r="C1447" s="2" t="s">
        <v>43</v>
      </c>
      <c r="D1447" s="2" t="s">
        <v>32</v>
      </c>
      <c r="E1447" s="2" t="s">
        <v>3128</v>
      </c>
      <c r="F1447" s="2" t="s">
        <v>3129</v>
      </c>
      <c r="G1447" s="2">
        <v>3331000</v>
      </c>
      <c r="H1447" s="2">
        <v>1</v>
      </c>
      <c r="I1447" s="3">
        <v>46208</v>
      </c>
      <c r="J1447" s="4"/>
      <c r="K1447" s="2">
        <v>4763191</v>
      </c>
      <c r="L1447" s="2">
        <v>30000</v>
      </c>
      <c r="M1447" s="2" t="s">
        <v>235</v>
      </c>
      <c r="N1447" s="5">
        <v>46197</v>
      </c>
      <c r="O1447" s="2" t="s">
        <v>3130</v>
      </c>
      <c r="P1447" s="2" t="s">
        <v>36</v>
      </c>
      <c r="Q1447" s="2" t="s">
        <v>410</v>
      </c>
      <c r="R1447" s="3">
        <v>46198</v>
      </c>
      <c r="S1447" s="2" t="s">
        <v>38</v>
      </c>
      <c r="T1447" s="2" t="s">
        <v>2433</v>
      </c>
      <c r="U1447" s="2" t="s">
        <v>3131</v>
      </c>
      <c r="V1447" s="2" t="s">
        <v>3132</v>
      </c>
      <c r="W1447" s="2" t="s">
        <v>3133</v>
      </c>
      <c r="X1447" s="2">
        <v>2026</v>
      </c>
      <c r="Y1447" s="2" t="s">
        <v>40</v>
      </c>
      <c r="Z1447" s="4"/>
      <c r="AA1447" s="3">
        <v>46198</v>
      </c>
      <c r="AB1447" s="2" t="s">
        <v>235</v>
      </c>
      <c r="AC1447" s="2">
        <v>471968</v>
      </c>
    </row>
    <row r="1448" spans="1:29" ht="39" x14ac:dyDescent="0.25">
      <c r="A1448" s="2" t="s">
        <v>29</v>
      </c>
      <c r="B1448" s="2" t="s">
        <v>42</v>
      </c>
      <c r="C1448" s="2" t="s">
        <v>43</v>
      </c>
      <c r="D1448" s="2" t="s">
        <v>32</v>
      </c>
      <c r="E1448" s="2" t="s">
        <v>3128</v>
      </c>
      <c r="F1448" s="2" t="s">
        <v>41</v>
      </c>
      <c r="G1448" s="2">
        <v>1000</v>
      </c>
      <c r="H1448" s="2">
        <v>1</v>
      </c>
      <c r="I1448" s="3">
        <v>46208</v>
      </c>
      <c r="J1448" s="4"/>
      <c r="K1448" s="2">
        <v>4763191</v>
      </c>
      <c r="L1448" s="2">
        <v>30000</v>
      </c>
      <c r="M1448" s="2" t="s">
        <v>235</v>
      </c>
      <c r="N1448" s="5">
        <v>46197</v>
      </c>
      <c r="O1448" s="2" t="s">
        <v>3130</v>
      </c>
      <c r="P1448" s="2" t="s">
        <v>36</v>
      </c>
      <c r="Q1448" s="2" t="s">
        <v>410</v>
      </c>
      <c r="R1448" s="3">
        <v>46198</v>
      </c>
      <c r="S1448" s="2" t="s">
        <v>38</v>
      </c>
      <c r="T1448" s="2" t="s">
        <v>2433</v>
      </c>
      <c r="U1448" s="2" t="s">
        <v>3131</v>
      </c>
      <c r="V1448" s="2" t="s">
        <v>3132</v>
      </c>
      <c r="W1448" s="2" t="s">
        <v>3133</v>
      </c>
      <c r="X1448" s="2">
        <v>2026</v>
      </c>
      <c r="Y1448" s="2" t="s">
        <v>40</v>
      </c>
      <c r="Z1448" s="4"/>
      <c r="AA1448" s="3">
        <v>46198</v>
      </c>
      <c r="AB1448" s="2" t="s">
        <v>235</v>
      </c>
      <c r="AC1448" s="2">
        <v>471968</v>
      </c>
    </row>
    <row r="1449" spans="1:29" ht="64.5" x14ac:dyDescent="0.25">
      <c r="A1449" s="2" t="s">
        <v>29</v>
      </c>
      <c r="B1449" s="2" t="s">
        <v>42</v>
      </c>
      <c r="C1449" s="2" t="s">
        <v>43</v>
      </c>
      <c r="D1449" s="2" t="s">
        <v>32</v>
      </c>
      <c r="E1449" s="2" t="s">
        <v>3134</v>
      </c>
      <c r="F1449" s="2" t="s">
        <v>3135</v>
      </c>
      <c r="G1449" s="2">
        <v>1850000</v>
      </c>
      <c r="H1449" s="2">
        <v>1</v>
      </c>
      <c r="I1449" s="3">
        <v>46202</v>
      </c>
      <c r="J1449" s="4"/>
      <c r="K1449" s="2">
        <v>4763225</v>
      </c>
      <c r="L1449" s="2">
        <v>30000</v>
      </c>
      <c r="M1449" s="2" t="s">
        <v>768</v>
      </c>
      <c r="N1449" s="5">
        <v>46198</v>
      </c>
      <c r="O1449" s="2">
        <v>202168</v>
      </c>
      <c r="P1449" s="2" t="s">
        <v>36</v>
      </c>
      <c r="Q1449" s="2" t="s">
        <v>61</v>
      </c>
      <c r="R1449" s="3">
        <v>46198</v>
      </c>
      <c r="S1449" s="2" t="s">
        <v>51</v>
      </c>
      <c r="T1449" s="2" t="s">
        <v>3136</v>
      </c>
      <c r="U1449" s="2">
        <v>0</v>
      </c>
      <c r="V1449" s="2">
        <v>0</v>
      </c>
      <c r="W1449" s="2" t="s">
        <v>3025</v>
      </c>
      <c r="X1449" s="2">
        <v>2026</v>
      </c>
      <c r="Y1449" s="2" t="s">
        <v>40</v>
      </c>
      <c r="Z1449" s="4"/>
      <c r="AA1449" s="3">
        <v>46198</v>
      </c>
      <c r="AB1449" s="2" t="s">
        <v>768</v>
      </c>
      <c r="AC1449" s="2">
        <v>471910</v>
      </c>
    </row>
    <row r="1450" spans="1:29" ht="39" x14ac:dyDescent="0.25">
      <c r="A1450" s="2" t="s">
        <v>29</v>
      </c>
      <c r="B1450" s="2" t="s">
        <v>42</v>
      </c>
      <c r="C1450" s="2" t="s">
        <v>43</v>
      </c>
      <c r="D1450" s="2" t="s">
        <v>32</v>
      </c>
      <c r="E1450" s="2" t="s">
        <v>3134</v>
      </c>
      <c r="F1450" s="2" t="s">
        <v>41</v>
      </c>
      <c r="G1450" s="2">
        <v>1000</v>
      </c>
      <c r="H1450" s="2">
        <v>1</v>
      </c>
      <c r="I1450" s="3">
        <v>46202</v>
      </c>
      <c r="J1450" s="4"/>
      <c r="K1450" s="2">
        <v>4763225</v>
      </c>
      <c r="L1450" s="2">
        <v>30000</v>
      </c>
      <c r="M1450" s="2" t="s">
        <v>768</v>
      </c>
      <c r="N1450" s="5">
        <v>46198</v>
      </c>
      <c r="O1450" s="2">
        <v>202168</v>
      </c>
      <c r="P1450" s="2" t="s">
        <v>36</v>
      </c>
      <c r="Q1450" s="2" t="s">
        <v>61</v>
      </c>
      <c r="R1450" s="3">
        <v>46198</v>
      </c>
      <c r="S1450" s="2" t="s">
        <v>51</v>
      </c>
      <c r="T1450" s="2" t="s">
        <v>3136</v>
      </c>
      <c r="U1450" s="2">
        <v>0</v>
      </c>
      <c r="V1450" s="2">
        <v>0</v>
      </c>
      <c r="W1450" s="2" t="s">
        <v>3025</v>
      </c>
      <c r="X1450" s="2">
        <v>2026</v>
      </c>
      <c r="Y1450" s="2" t="s">
        <v>40</v>
      </c>
      <c r="Z1450" s="4"/>
      <c r="AA1450" s="3">
        <v>46198</v>
      </c>
      <c r="AB1450" s="2" t="s">
        <v>768</v>
      </c>
      <c r="AC1450" s="2">
        <v>471910</v>
      </c>
    </row>
    <row r="1451" spans="1:29" ht="102.75" x14ac:dyDescent="0.25">
      <c r="A1451" s="2" t="s">
        <v>29</v>
      </c>
      <c r="B1451" s="2" t="s">
        <v>42</v>
      </c>
      <c r="C1451" s="2" t="s">
        <v>43</v>
      </c>
      <c r="D1451" s="2" t="s">
        <v>44</v>
      </c>
      <c r="E1451" s="2" t="s">
        <v>3137</v>
      </c>
      <c r="F1451" s="2" t="s">
        <v>56</v>
      </c>
      <c r="G1451" s="2">
        <v>1185000</v>
      </c>
      <c r="H1451" s="2">
        <v>1</v>
      </c>
      <c r="I1451" s="3">
        <v>46200</v>
      </c>
      <c r="J1451" s="4"/>
      <c r="K1451" s="2">
        <v>3418253</v>
      </c>
      <c r="L1451" s="2">
        <v>17775</v>
      </c>
      <c r="M1451" s="2" t="s">
        <v>35</v>
      </c>
      <c r="N1451" s="5">
        <v>46200</v>
      </c>
      <c r="O1451" s="2" t="s">
        <v>3138</v>
      </c>
      <c r="P1451" s="2" t="s">
        <v>49</v>
      </c>
      <c r="Q1451" s="2" t="s">
        <v>88</v>
      </c>
      <c r="R1451" s="3">
        <v>46200</v>
      </c>
      <c r="S1451" s="2" t="s">
        <v>38</v>
      </c>
      <c r="T1451" s="2" t="s">
        <v>3139</v>
      </c>
      <c r="U1451" s="2">
        <v>0</v>
      </c>
      <c r="V1451" s="2">
        <v>0</v>
      </c>
      <c r="W1451" s="2" t="s">
        <v>3140</v>
      </c>
      <c r="X1451" s="2">
        <v>2026</v>
      </c>
      <c r="Y1451" s="2" t="s">
        <v>55</v>
      </c>
      <c r="Z1451" s="4"/>
      <c r="AA1451" s="4"/>
      <c r="AB1451" s="2" t="s">
        <v>35</v>
      </c>
      <c r="AC1451" s="2">
        <v>471886</v>
      </c>
    </row>
    <row r="1452" spans="1:29" ht="102.75" x14ac:dyDescent="0.25">
      <c r="A1452" s="2" t="s">
        <v>29</v>
      </c>
      <c r="B1452" s="2" t="s">
        <v>42</v>
      </c>
      <c r="C1452" s="2" t="s">
        <v>43</v>
      </c>
      <c r="D1452" s="2" t="s">
        <v>44</v>
      </c>
      <c r="E1452" s="2" t="s">
        <v>3137</v>
      </c>
      <c r="F1452" s="2" t="s">
        <v>3141</v>
      </c>
      <c r="G1452" s="2">
        <v>1185000</v>
      </c>
      <c r="H1452" s="2">
        <v>1</v>
      </c>
      <c r="I1452" s="3">
        <v>46200</v>
      </c>
      <c r="J1452" s="4"/>
      <c r="K1452" s="2">
        <v>3418253</v>
      </c>
      <c r="L1452" s="2">
        <v>17775</v>
      </c>
      <c r="M1452" s="2" t="s">
        <v>35</v>
      </c>
      <c r="N1452" s="5">
        <v>46200</v>
      </c>
      <c r="O1452" s="2" t="s">
        <v>3138</v>
      </c>
      <c r="P1452" s="2" t="s">
        <v>49</v>
      </c>
      <c r="Q1452" s="2" t="s">
        <v>88</v>
      </c>
      <c r="R1452" s="3">
        <v>46200</v>
      </c>
      <c r="S1452" s="2" t="s">
        <v>38</v>
      </c>
      <c r="T1452" s="2" t="s">
        <v>3139</v>
      </c>
      <c r="U1452" s="2">
        <v>0</v>
      </c>
      <c r="V1452" s="2">
        <v>0</v>
      </c>
      <c r="W1452" s="2" t="s">
        <v>3140</v>
      </c>
      <c r="X1452" s="2">
        <v>2026</v>
      </c>
      <c r="Y1452" s="2" t="s">
        <v>55</v>
      </c>
      <c r="Z1452" s="4"/>
      <c r="AA1452" s="4"/>
      <c r="AB1452" s="2" t="s">
        <v>35</v>
      </c>
      <c r="AC1452" s="2">
        <v>471886</v>
      </c>
    </row>
    <row r="1453" spans="1:29" ht="51.75" x14ac:dyDescent="0.25">
      <c r="A1453" s="2" t="s">
        <v>29</v>
      </c>
      <c r="B1453" s="2" t="s">
        <v>42</v>
      </c>
      <c r="C1453" s="2" t="s">
        <v>43</v>
      </c>
      <c r="D1453" s="2" t="s">
        <v>737</v>
      </c>
      <c r="E1453" s="2" t="s">
        <v>3142</v>
      </c>
      <c r="F1453" s="2" t="s">
        <v>56</v>
      </c>
      <c r="G1453" s="2">
        <v>945400</v>
      </c>
      <c r="H1453" s="2">
        <v>1</v>
      </c>
      <c r="I1453" s="3">
        <v>46200</v>
      </c>
      <c r="J1453" s="4"/>
      <c r="K1453" s="2">
        <v>4726741</v>
      </c>
      <c r="L1453" s="2">
        <v>16590</v>
      </c>
      <c r="M1453" s="2" t="s">
        <v>964</v>
      </c>
      <c r="N1453" s="5">
        <v>46199</v>
      </c>
      <c r="O1453" s="2" t="s">
        <v>3143</v>
      </c>
      <c r="P1453" s="2" t="s">
        <v>370</v>
      </c>
      <c r="Q1453" s="2">
        <v>0</v>
      </c>
      <c r="R1453" s="3">
        <v>46199</v>
      </c>
      <c r="S1453" s="2" t="s">
        <v>51</v>
      </c>
      <c r="T1453" s="2" t="s">
        <v>651</v>
      </c>
      <c r="U1453" s="2" t="s">
        <v>82</v>
      </c>
      <c r="V1453" s="2" t="s">
        <v>3144</v>
      </c>
      <c r="W1453" s="2" t="s">
        <v>350</v>
      </c>
      <c r="X1453" s="2">
        <v>2026</v>
      </c>
      <c r="Y1453" s="2" t="s">
        <v>55</v>
      </c>
      <c r="Z1453" s="4"/>
      <c r="AA1453" s="3">
        <v>46199</v>
      </c>
      <c r="AB1453" s="2" t="s">
        <v>964</v>
      </c>
      <c r="AC1453" s="2">
        <v>471872</v>
      </c>
    </row>
    <row r="1454" spans="1:29" ht="64.5" x14ac:dyDescent="0.25">
      <c r="A1454" s="2" t="s">
        <v>29</v>
      </c>
      <c r="B1454" s="2" t="s">
        <v>42</v>
      </c>
      <c r="C1454" s="2" t="s">
        <v>43</v>
      </c>
      <c r="D1454" s="2" t="s">
        <v>737</v>
      </c>
      <c r="E1454" s="2" t="s">
        <v>3142</v>
      </c>
      <c r="F1454" s="2" t="s">
        <v>3145</v>
      </c>
      <c r="G1454" s="2">
        <v>1106000</v>
      </c>
      <c r="H1454" s="2">
        <v>1</v>
      </c>
      <c r="I1454" s="3">
        <v>46200</v>
      </c>
      <c r="J1454" s="4"/>
      <c r="K1454" s="2">
        <v>4726741</v>
      </c>
      <c r="L1454" s="2">
        <v>16590</v>
      </c>
      <c r="M1454" s="2" t="s">
        <v>964</v>
      </c>
      <c r="N1454" s="5">
        <v>46199</v>
      </c>
      <c r="O1454" s="2" t="s">
        <v>3143</v>
      </c>
      <c r="P1454" s="2" t="s">
        <v>370</v>
      </c>
      <c r="Q1454" s="2">
        <v>0</v>
      </c>
      <c r="R1454" s="3">
        <v>46199</v>
      </c>
      <c r="S1454" s="2" t="s">
        <v>51</v>
      </c>
      <c r="T1454" s="2" t="s">
        <v>651</v>
      </c>
      <c r="U1454" s="2" t="s">
        <v>82</v>
      </c>
      <c r="V1454" s="2" t="s">
        <v>3144</v>
      </c>
      <c r="W1454" s="2" t="s">
        <v>350</v>
      </c>
      <c r="X1454" s="2">
        <v>2026</v>
      </c>
      <c r="Y1454" s="2" t="s">
        <v>55</v>
      </c>
      <c r="Z1454" s="4"/>
      <c r="AA1454" s="3">
        <v>46199</v>
      </c>
      <c r="AB1454" s="2" t="s">
        <v>964</v>
      </c>
      <c r="AC1454" s="2">
        <v>471872</v>
      </c>
    </row>
    <row r="1455" spans="1:29" ht="51.75" x14ac:dyDescent="0.25">
      <c r="A1455" s="2" t="s">
        <v>29</v>
      </c>
      <c r="B1455" s="2" t="s">
        <v>42</v>
      </c>
      <c r="C1455" s="2" t="s">
        <v>43</v>
      </c>
      <c r="D1455" s="2" t="s">
        <v>737</v>
      </c>
      <c r="E1455" s="2" t="s">
        <v>3142</v>
      </c>
      <c r="F1455" s="2" t="s">
        <v>41</v>
      </c>
      <c r="G1455" s="2">
        <v>5000</v>
      </c>
      <c r="H1455" s="2">
        <v>1</v>
      </c>
      <c r="I1455" s="3">
        <v>46200</v>
      </c>
      <c r="J1455" s="4"/>
      <c r="K1455" s="2">
        <v>4726741</v>
      </c>
      <c r="L1455" s="2">
        <v>16590</v>
      </c>
      <c r="M1455" s="2" t="s">
        <v>964</v>
      </c>
      <c r="N1455" s="5">
        <v>46199</v>
      </c>
      <c r="O1455" s="2" t="s">
        <v>3143</v>
      </c>
      <c r="P1455" s="2" t="s">
        <v>370</v>
      </c>
      <c r="Q1455" s="2">
        <v>0</v>
      </c>
      <c r="R1455" s="3">
        <v>46199</v>
      </c>
      <c r="S1455" s="2" t="s">
        <v>51</v>
      </c>
      <c r="T1455" s="2" t="s">
        <v>651</v>
      </c>
      <c r="U1455" s="2" t="s">
        <v>82</v>
      </c>
      <c r="V1455" s="2" t="s">
        <v>3144</v>
      </c>
      <c r="W1455" s="2" t="s">
        <v>350</v>
      </c>
      <c r="X1455" s="2">
        <v>2026</v>
      </c>
      <c r="Y1455" s="2" t="s">
        <v>55</v>
      </c>
      <c r="Z1455" s="4"/>
      <c r="AA1455" s="3">
        <v>46199</v>
      </c>
      <c r="AB1455" s="2" t="s">
        <v>964</v>
      </c>
      <c r="AC1455" s="2">
        <v>471872</v>
      </c>
    </row>
    <row r="1456" spans="1:29" ht="90" x14ac:dyDescent="0.25">
      <c r="A1456" s="2" t="s">
        <v>29</v>
      </c>
      <c r="B1456" s="2" t="s">
        <v>42</v>
      </c>
      <c r="C1456" s="2" t="s">
        <v>43</v>
      </c>
      <c r="D1456" s="2" t="s">
        <v>32</v>
      </c>
      <c r="E1456" s="2" t="s">
        <v>3146</v>
      </c>
      <c r="F1456" s="2" t="s">
        <v>3147</v>
      </c>
      <c r="G1456" s="2">
        <v>3740000</v>
      </c>
      <c r="H1456" s="2">
        <v>1</v>
      </c>
      <c r="I1456" s="3">
        <v>46201</v>
      </c>
      <c r="J1456" s="4"/>
      <c r="K1456" s="2">
        <v>4775756</v>
      </c>
      <c r="L1456" s="2">
        <v>74800</v>
      </c>
      <c r="M1456" s="2" t="s">
        <v>157</v>
      </c>
      <c r="N1456" s="5">
        <v>46194</v>
      </c>
      <c r="O1456" s="2" t="s">
        <v>3148</v>
      </c>
      <c r="P1456" s="2" t="s">
        <v>36</v>
      </c>
      <c r="Q1456" s="2" t="s">
        <v>463</v>
      </c>
      <c r="R1456" s="3">
        <v>46194</v>
      </c>
      <c r="S1456" s="2" t="s">
        <v>174</v>
      </c>
      <c r="T1456" s="2" t="s">
        <v>464</v>
      </c>
      <c r="U1456" s="2">
        <v>0</v>
      </c>
      <c r="V1456" s="2">
        <v>0</v>
      </c>
      <c r="W1456" s="2" t="s">
        <v>466</v>
      </c>
      <c r="X1456" s="2">
        <v>2026</v>
      </c>
      <c r="Y1456" s="2" t="s">
        <v>40</v>
      </c>
      <c r="Z1456" s="4"/>
      <c r="AA1456" s="3">
        <v>46200</v>
      </c>
      <c r="AB1456" s="2" t="s">
        <v>157</v>
      </c>
      <c r="AC1456" s="2">
        <v>471870</v>
      </c>
    </row>
    <row r="1457" spans="1:29" ht="90" x14ac:dyDescent="0.25">
      <c r="A1457" s="2" t="s">
        <v>29</v>
      </c>
      <c r="B1457" s="2" t="s">
        <v>42</v>
      </c>
      <c r="C1457" s="2" t="s">
        <v>43</v>
      </c>
      <c r="D1457" s="2" t="s">
        <v>32</v>
      </c>
      <c r="E1457" s="2" t="s">
        <v>3146</v>
      </c>
      <c r="F1457" s="2" t="s">
        <v>41</v>
      </c>
      <c r="G1457" s="2">
        <v>1000</v>
      </c>
      <c r="H1457" s="2">
        <v>1</v>
      </c>
      <c r="I1457" s="3">
        <v>46201</v>
      </c>
      <c r="J1457" s="4"/>
      <c r="K1457" s="2">
        <v>4775756</v>
      </c>
      <c r="L1457" s="2">
        <v>74800</v>
      </c>
      <c r="M1457" s="2" t="s">
        <v>157</v>
      </c>
      <c r="N1457" s="5">
        <v>46194</v>
      </c>
      <c r="O1457" s="2" t="s">
        <v>3148</v>
      </c>
      <c r="P1457" s="2" t="s">
        <v>36</v>
      </c>
      <c r="Q1457" s="2" t="s">
        <v>463</v>
      </c>
      <c r="R1457" s="3">
        <v>46194</v>
      </c>
      <c r="S1457" s="2" t="s">
        <v>174</v>
      </c>
      <c r="T1457" s="2" t="s">
        <v>464</v>
      </c>
      <c r="U1457" s="2">
        <v>0</v>
      </c>
      <c r="V1457" s="2">
        <v>0</v>
      </c>
      <c r="W1457" s="2" t="s">
        <v>466</v>
      </c>
      <c r="X1457" s="2">
        <v>2026</v>
      </c>
      <c r="Y1457" s="2" t="s">
        <v>40</v>
      </c>
      <c r="Z1457" s="4"/>
      <c r="AA1457" s="3">
        <v>46200</v>
      </c>
      <c r="AB1457" s="2" t="s">
        <v>157</v>
      </c>
      <c r="AC1457" s="2">
        <v>471870</v>
      </c>
    </row>
    <row r="1458" spans="1:29" ht="64.5" x14ac:dyDescent="0.25">
      <c r="A1458" s="2" t="s">
        <v>29</v>
      </c>
      <c r="B1458" s="2" t="s">
        <v>42</v>
      </c>
      <c r="C1458" s="2" t="s">
        <v>43</v>
      </c>
      <c r="D1458" s="2" t="s">
        <v>636</v>
      </c>
      <c r="E1458" s="2" t="s">
        <v>3149</v>
      </c>
      <c r="F1458" s="2" t="s">
        <v>3150</v>
      </c>
      <c r="G1458" s="2">
        <v>2340000</v>
      </c>
      <c r="H1458" s="2">
        <v>1</v>
      </c>
      <c r="I1458" s="3">
        <v>46201</v>
      </c>
      <c r="J1458" s="4"/>
      <c r="K1458" s="2">
        <v>4775698</v>
      </c>
      <c r="L1458" s="2">
        <v>46800</v>
      </c>
      <c r="M1458" s="2" t="s">
        <v>192</v>
      </c>
      <c r="N1458" s="5">
        <v>46200</v>
      </c>
      <c r="O1458" s="2" t="s">
        <v>3151</v>
      </c>
      <c r="P1458" s="2" t="s">
        <v>189</v>
      </c>
      <c r="Q1458" s="2" t="s">
        <v>337</v>
      </c>
      <c r="R1458" s="3">
        <v>46201</v>
      </c>
      <c r="S1458" s="2" t="s">
        <v>38</v>
      </c>
      <c r="T1458" s="2" t="s">
        <v>98</v>
      </c>
      <c r="U1458" s="2" t="s">
        <v>3152</v>
      </c>
      <c r="V1458" s="2" t="s">
        <v>3153</v>
      </c>
      <c r="W1458" s="2" t="s">
        <v>2086</v>
      </c>
      <c r="X1458" s="2">
        <v>2026</v>
      </c>
      <c r="Y1458" s="2" t="s">
        <v>65</v>
      </c>
      <c r="Z1458" s="4"/>
      <c r="AA1458" s="3">
        <v>46200</v>
      </c>
      <c r="AB1458" s="2" t="s">
        <v>192</v>
      </c>
      <c r="AC1458" s="2">
        <v>471864</v>
      </c>
    </row>
    <row r="1459" spans="1:29" ht="51.75" x14ac:dyDescent="0.25">
      <c r="A1459" s="2" t="s">
        <v>29</v>
      </c>
      <c r="B1459" s="2" t="s">
        <v>42</v>
      </c>
      <c r="C1459" s="2" t="s">
        <v>43</v>
      </c>
      <c r="D1459" s="2" t="s">
        <v>636</v>
      </c>
      <c r="E1459" s="2" t="s">
        <v>3149</v>
      </c>
      <c r="F1459" s="2" t="s">
        <v>41</v>
      </c>
      <c r="G1459" s="2">
        <v>1000</v>
      </c>
      <c r="H1459" s="2">
        <v>1</v>
      </c>
      <c r="I1459" s="3">
        <v>46201</v>
      </c>
      <c r="J1459" s="4"/>
      <c r="K1459" s="2">
        <v>4775698</v>
      </c>
      <c r="L1459" s="2">
        <v>46800</v>
      </c>
      <c r="M1459" s="2" t="s">
        <v>192</v>
      </c>
      <c r="N1459" s="5">
        <v>46200</v>
      </c>
      <c r="O1459" s="2" t="s">
        <v>3151</v>
      </c>
      <c r="P1459" s="2" t="s">
        <v>189</v>
      </c>
      <c r="Q1459" s="2" t="s">
        <v>337</v>
      </c>
      <c r="R1459" s="3">
        <v>46201</v>
      </c>
      <c r="S1459" s="2" t="s">
        <v>38</v>
      </c>
      <c r="T1459" s="2" t="s">
        <v>98</v>
      </c>
      <c r="U1459" s="2" t="s">
        <v>3152</v>
      </c>
      <c r="V1459" s="2" t="s">
        <v>3153</v>
      </c>
      <c r="W1459" s="2" t="s">
        <v>2086</v>
      </c>
      <c r="X1459" s="2">
        <v>2026</v>
      </c>
      <c r="Y1459" s="2" t="s">
        <v>65</v>
      </c>
      <c r="Z1459" s="4"/>
      <c r="AA1459" s="3">
        <v>46200</v>
      </c>
      <c r="AB1459" s="2" t="s">
        <v>192</v>
      </c>
      <c r="AC1459" s="2">
        <v>471864</v>
      </c>
    </row>
    <row r="1460" spans="1:29" ht="51.75" x14ac:dyDescent="0.25">
      <c r="A1460" s="2" t="s">
        <v>29</v>
      </c>
      <c r="B1460" s="2" t="s">
        <v>42</v>
      </c>
      <c r="C1460" s="2" t="s">
        <v>43</v>
      </c>
      <c r="D1460" s="2" t="s">
        <v>32</v>
      </c>
      <c r="E1460" s="2" t="s">
        <v>3154</v>
      </c>
      <c r="F1460" s="2" t="s">
        <v>41</v>
      </c>
      <c r="G1460" s="2">
        <v>1000</v>
      </c>
      <c r="H1460" s="2">
        <v>1</v>
      </c>
      <c r="I1460" s="3">
        <v>46200</v>
      </c>
      <c r="J1460" s="4"/>
      <c r="K1460" s="2">
        <v>4763397</v>
      </c>
      <c r="L1460" s="2">
        <v>19900</v>
      </c>
      <c r="M1460" s="2" t="s">
        <v>94</v>
      </c>
      <c r="N1460" s="5">
        <v>46198</v>
      </c>
      <c r="O1460" s="2">
        <v>2506</v>
      </c>
      <c r="P1460" s="2" t="s">
        <v>36</v>
      </c>
      <c r="Q1460" s="2" t="s">
        <v>61</v>
      </c>
      <c r="R1460" s="3">
        <v>46200</v>
      </c>
      <c r="S1460" s="2" t="s">
        <v>97</v>
      </c>
      <c r="T1460" s="2" t="s">
        <v>63</v>
      </c>
      <c r="U1460" s="2" t="s">
        <v>3155</v>
      </c>
      <c r="V1460" s="2" t="s">
        <v>3156</v>
      </c>
      <c r="W1460" s="2" t="s">
        <v>731</v>
      </c>
      <c r="X1460" s="2">
        <v>2026</v>
      </c>
      <c r="Y1460" s="2" t="s">
        <v>40</v>
      </c>
      <c r="Z1460" s="4"/>
      <c r="AA1460" s="3">
        <v>46198</v>
      </c>
      <c r="AB1460" s="2" t="s">
        <v>94</v>
      </c>
      <c r="AC1460" s="2">
        <v>471832</v>
      </c>
    </row>
    <row r="1461" spans="1:29" ht="64.5" x14ac:dyDescent="0.25">
      <c r="A1461" s="2" t="s">
        <v>29</v>
      </c>
      <c r="B1461" s="2" t="s">
        <v>42</v>
      </c>
      <c r="C1461" s="2" t="s">
        <v>43</v>
      </c>
      <c r="D1461" s="2" t="s">
        <v>32</v>
      </c>
      <c r="E1461" s="2" t="s">
        <v>3154</v>
      </c>
      <c r="F1461" s="2" t="s">
        <v>3157</v>
      </c>
      <c r="G1461" s="2">
        <v>1990000</v>
      </c>
      <c r="H1461" s="2">
        <v>1</v>
      </c>
      <c r="I1461" s="3">
        <v>46200</v>
      </c>
      <c r="J1461" s="4"/>
      <c r="K1461" s="2">
        <v>4763397</v>
      </c>
      <c r="L1461" s="2">
        <v>19900</v>
      </c>
      <c r="M1461" s="2" t="s">
        <v>94</v>
      </c>
      <c r="N1461" s="5">
        <v>46198</v>
      </c>
      <c r="O1461" s="2">
        <v>2506</v>
      </c>
      <c r="P1461" s="2" t="s">
        <v>36</v>
      </c>
      <c r="Q1461" s="2" t="s">
        <v>61</v>
      </c>
      <c r="R1461" s="3">
        <v>46200</v>
      </c>
      <c r="S1461" s="2" t="s">
        <v>97</v>
      </c>
      <c r="T1461" s="2" t="s">
        <v>63</v>
      </c>
      <c r="U1461" s="2" t="s">
        <v>3155</v>
      </c>
      <c r="V1461" s="2" t="s">
        <v>3156</v>
      </c>
      <c r="W1461" s="2" t="s">
        <v>731</v>
      </c>
      <c r="X1461" s="2">
        <v>2026</v>
      </c>
      <c r="Y1461" s="2" t="s">
        <v>40</v>
      </c>
      <c r="Z1461" s="4"/>
      <c r="AA1461" s="3">
        <v>46198</v>
      </c>
      <c r="AB1461" s="2" t="s">
        <v>94</v>
      </c>
      <c r="AC1461" s="2">
        <v>471832</v>
      </c>
    </row>
    <row r="1462" spans="1:29" ht="90" x14ac:dyDescent="0.25">
      <c r="A1462" s="2" t="s">
        <v>29</v>
      </c>
      <c r="B1462" s="2" t="s">
        <v>42</v>
      </c>
      <c r="C1462" s="2" t="s">
        <v>43</v>
      </c>
      <c r="D1462" s="2" t="s">
        <v>636</v>
      </c>
      <c r="E1462" s="2" t="s">
        <v>3158</v>
      </c>
      <c r="F1462" s="2" t="s">
        <v>56</v>
      </c>
      <c r="G1462" s="2">
        <v>1900000</v>
      </c>
      <c r="H1462" s="2">
        <v>1</v>
      </c>
      <c r="I1462" s="3">
        <v>46209</v>
      </c>
      <c r="J1462" s="4"/>
      <c r="K1462" s="2">
        <v>4771259</v>
      </c>
      <c r="L1462" s="2">
        <v>38500</v>
      </c>
      <c r="M1462" s="2" t="s">
        <v>404</v>
      </c>
      <c r="N1462" s="5">
        <v>46205</v>
      </c>
      <c r="O1462" s="2" t="s">
        <v>3159</v>
      </c>
      <c r="P1462" s="2" t="s">
        <v>49</v>
      </c>
      <c r="Q1462" s="2" t="s">
        <v>61</v>
      </c>
      <c r="R1462" s="3">
        <v>46205</v>
      </c>
      <c r="S1462" s="2" t="s">
        <v>277</v>
      </c>
      <c r="T1462" s="2" t="s">
        <v>63</v>
      </c>
      <c r="U1462" s="2" t="s">
        <v>874</v>
      </c>
      <c r="V1462" s="2">
        <v>0</v>
      </c>
      <c r="W1462" s="2" t="s">
        <v>3160</v>
      </c>
      <c r="X1462" s="2">
        <v>2026</v>
      </c>
      <c r="Y1462" s="2" t="s">
        <v>65</v>
      </c>
      <c r="Z1462" s="4"/>
      <c r="AA1462" s="3">
        <v>46200</v>
      </c>
      <c r="AB1462" s="2" t="s">
        <v>404</v>
      </c>
      <c r="AC1462" s="2">
        <v>471830</v>
      </c>
    </row>
    <row r="1463" spans="1:29" ht="90" x14ac:dyDescent="0.25">
      <c r="A1463" s="2" t="s">
        <v>29</v>
      </c>
      <c r="B1463" s="2" t="s">
        <v>42</v>
      </c>
      <c r="C1463" s="2" t="s">
        <v>43</v>
      </c>
      <c r="D1463" s="2" t="s">
        <v>636</v>
      </c>
      <c r="E1463" s="2" t="s">
        <v>3158</v>
      </c>
      <c r="F1463" s="2" t="s">
        <v>3161</v>
      </c>
      <c r="G1463" s="2">
        <v>1925000</v>
      </c>
      <c r="H1463" s="2">
        <v>1</v>
      </c>
      <c r="I1463" s="3">
        <v>46209</v>
      </c>
      <c r="J1463" s="4"/>
      <c r="K1463" s="2">
        <v>4771259</v>
      </c>
      <c r="L1463" s="2">
        <v>38500</v>
      </c>
      <c r="M1463" s="2" t="s">
        <v>404</v>
      </c>
      <c r="N1463" s="5">
        <v>46205</v>
      </c>
      <c r="O1463" s="2" t="s">
        <v>3159</v>
      </c>
      <c r="P1463" s="2" t="s">
        <v>49</v>
      </c>
      <c r="Q1463" s="2" t="s">
        <v>61</v>
      </c>
      <c r="R1463" s="3">
        <v>46205</v>
      </c>
      <c r="S1463" s="2" t="s">
        <v>277</v>
      </c>
      <c r="T1463" s="2" t="s">
        <v>63</v>
      </c>
      <c r="U1463" s="2" t="s">
        <v>874</v>
      </c>
      <c r="V1463" s="2">
        <v>0</v>
      </c>
      <c r="W1463" s="2" t="s">
        <v>3160</v>
      </c>
      <c r="X1463" s="2">
        <v>2026</v>
      </c>
      <c r="Y1463" s="2" t="s">
        <v>65</v>
      </c>
      <c r="Z1463" s="4"/>
      <c r="AA1463" s="3">
        <v>46200</v>
      </c>
      <c r="AB1463" s="2" t="s">
        <v>404</v>
      </c>
      <c r="AC1463" s="2">
        <v>471830</v>
      </c>
    </row>
    <row r="1464" spans="1:29" ht="90" x14ac:dyDescent="0.25">
      <c r="A1464" s="2" t="s">
        <v>29</v>
      </c>
      <c r="B1464" s="2" t="s">
        <v>42</v>
      </c>
      <c r="C1464" s="2" t="s">
        <v>43</v>
      </c>
      <c r="D1464" s="2" t="s">
        <v>636</v>
      </c>
      <c r="E1464" s="2" t="s">
        <v>3158</v>
      </c>
      <c r="F1464" s="2" t="s">
        <v>41</v>
      </c>
      <c r="G1464" s="2">
        <v>5000</v>
      </c>
      <c r="H1464" s="2">
        <v>1</v>
      </c>
      <c r="I1464" s="3">
        <v>46209</v>
      </c>
      <c r="J1464" s="4"/>
      <c r="K1464" s="2">
        <v>4771259</v>
      </c>
      <c r="L1464" s="2">
        <v>38500</v>
      </c>
      <c r="M1464" s="2" t="s">
        <v>404</v>
      </c>
      <c r="N1464" s="5">
        <v>46205</v>
      </c>
      <c r="O1464" s="2" t="s">
        <v>3159</v>
      </c>
      <c r="P1464" s="2" t="s">
        <v>49</v>
      </c>
      <c r="Q1464" s="2" t="s">
        <v>61</v>
      </c>
      <c r="R1464" s="3">
        <v>46205</v>
      </c>
      <c r="S1464" s="2" t="s">
        <v>277</v>
      </c>
      <c r="T1464" s="2" t="s">
        <v>63</v>
      </c>
      <c r="U1464" s="2" t="s">
        <v>874</v>
      </c>
      <c r="V1464" s="2">
        <v>0</v>
      </c>
      <c r="W1464" s="2" t="s">
        <v>3160</v>
      </c>
      <c r="X1464" s="2">
        <v>2026</v>
      </c>
      <c r="Y1464" s="2" t="s">
        <v>65</v>
      </c>
      <c r="Z1464" s="4"/>
      <c r="AA1464" s="3">
        <v>46200</v>
      </c>
      <c r="AB1464" s="2" t="s">
        <v>404</v>
      </c>
      <c r="AC1464" s="2">
        <v>471830</v>
      </c>
    </row>
    <row r="1465" spans="1:29" ht="64.5" x14ac:dyDescent="0.25">
      <c r="A1465" s="2" t="s">
        <v>29</v>
      </c>
      <c r="B1465" s="2" t="s">
        <v>42</v>
      </c>
      <c r="C1465" s="2" t="s">
        <v>43</v>
      </c>
      <c r="D1465" s="2" t="s">
        <v>32</v>
      </c>
      <c r="E1465" s="2" t="s">
        <v>3162</v>
      </c>
      <c r="F1465" s="2" t="s">
        <v>3163</v>
      </c>
      <c r="G1465" s="2">
        <v>2380000</v>
      </c>
      <c r="H1465" s="2">
        <v>1</v>
      </c>
      <c r="I1465" s="3">
        <v>46201</v>
      </c>
      <c r="J1465" s="4"/>
      <c r="K1465" s="2">
        <v>3905288</v>
      </c>
      <c r="L1465" s="2">
        <v>30000</v>
      </c>
      <c r="M1465" s="2" t="s">
        <v>357</v>
      </c>
      <c r="N1465" s="5">
        <v>46200</v>
      </c>
      <c r="O1465" s="2" t="s">
        <v>3164</v>
      </c>
      <c r="P1465" s="2" t="s">
        <v>36</v>
      </c>
      <c r="Q1465" s="2" t="s">
        <v>2466</v>
      </c>
      <c r="R1465" s="3">
        <v>46200</v>
      </c>
      <c r="S1465" s="2" t="s">
        <v>38</v>
      </c>
      <c r="T1465" s="2" t="s">
        <v>72</v>
      </c>
      <c r="U1465" s="2" t="s">
        <v>3165</v>
      </c>
      <c r="V1465" s="2" t="s">
        <v>3165</v>
      </c>
      <c r="W1465" s="2" t="s">
        <v>1684</v>
      </c>
      <c r="X1465" s="2">
        <v>2026</v>
      </c>
      <c r="Y1465" s="2" t="s">
        <v>40</v>
      </c>
      <c r="Z1465" s="4"/>
      <c r="AA1465" s="3">
        <v>46200</v>
      </c>
      <c r="AB1465" s="2" t="s">
        <v>357</v>
      </c>
      <c r="AC1465" s="2">
        <v>471820</v>
      </c>
    </row>
    <row r="1466" spans="1:29" ht="39" x14ac:dyDescent="0.25">
      <c r="A1466" s="2" t="s">
        <v>29</v>
      </c>
      <c r="B1466" s="2" t="s">
        <v>42</v>
      </c>
      <c r="C1466" s="2" t="s">
        <v>43</v>
      </c>
      <c r="D1466" s="2" t="s">
        <v>32</v>
      </c>
      <c r="E1466" s="2" t="s">
        <v>3162</v>
      </c>
      <c r="F1466" s="2" t="s">
        <v>41</v>
      </c>
      <c r="G1466" s="2">
        <v>1000</v>
      </c>
      <c r="H1466" s="2">
        <v>1</v>
      </c>
      <c r="I1466" s="3">
        <v>46201</v>
      </c>
      <c r="J1466" s="4"/>
      <c r="K1466" s="2">
        <v>3905288</v>
      </c>
      <c r="L1466" s="2">
        <v>30000</v>
      </c>
      <c r="M1466" s="2" t="s">
        <v>357</v>
      </c>
      <c r="N1466" s="5">
        <v>46200</v>
      </c>
      <c r="O1466" s="2" t="s">
        <v>3164</v>
      </c>
      <c r="P1466" s="2" t="s">
        <v>36</v>
      </c>
      <c r="Q1466" s="2" t="s">
        <v>2466</v>
      </c>
      <c r="R1466" s="3">
        <v>46200</v>
      </c>
      <c r="S1466" s="2" t="s">
        <v>38</v>
      </c>
      <c r="T1466" s="2" t="s">
        <v>72</v>
      </c>
      <c r="U1466" s="2" t="s">
        <v>3165</v>
      </c>
      <c r="V1466" s="2" t="s">
        <v>3165</v>
      </c>
      <c r="W1466" s="2" t="s">
        <v>1684</v>
      </c>
      <c r="X1466" s="2">
        <v>2026</v>
      </c>
      <c r="Y1466" s="2" t="s">
        <v>40</v>
      </c>
      <c r="Z1466" s="4"/>
      <c r="AA1466" s="3">
        <v>46200</v>
      </c>
      <c r="AB1466" s="2" t="s">
        <v>357</v>
      </c>
      <c r="AC1466" s="2">
        <v>471820</v>
      </c>
    </row>
    <row r="1467" spans="1:29" ht="64.5" x14ac:dyDescent="0.25">
      <c r="A1467" s="2" t="s">
        <v>29</v>
      </c>
      <c r="B1467" s="2" t="s">
        <v>42</v>
      </c>
      <c r="C1467" s="2" t="s">
        <v>43</v>
      </c>
      <c r="D1467" s="2" t="s">
        <v>372</v>
      </c>
      <c r="E1467" s="2" t="s">
        <v>3166</v>
      </c>
      <c r="F1467" s="2" t="s">
        <v>3167</v>
      </c>
      <c r="G1467" s="2">
        <v>2520000</v>
      </c>
      <c r="H1467" s="2">
        <v>1</v>
      </c>
      <c r="I1467" s="3">
        <v>46203</v>
      </c>
      <c r="J1467" s="4"/>
      <c r="K1467" s="2">
        <v>514794</v>
      </c>
      <c r="L1467" s="2">
        <v>72720</v>
      </c>
      <c r="M1467" s="2" t="s">
        <v>249</v>
      </c>
      <c r="N1467" s="5">
        <v>46203</v>
      </c>
      <c r="O1467" s="2" t="s">
        <v>3168</v>
      </c>
      <c r="P1467" s="2" t="s">
        <v>181</v>
      </c>
      <c r="Q1467" s="2" t="s">
        <v>577</v>
      </c>
      <c r="R1467" s="3">
        <v>46203</v>
      </c>
      <c r="S1467" s="2" t="s">
        <v>251</v>
      </c>
      <c r="T1467" s="2" t="s">
        <v>52</v>
      </c>
      <c r="U1467" s="2">
        <v>0</v>
      </c>
      <c r="V1467" s="2">
        <v>0</v>
      </c>
      <c r="W1467" s="2" t="s">
        <v>579</v>
      </c>
      <c r="X1467" s="2">
        <v>2026</v>
      </c>
      <c r="Y1467" s="2" t="s">
        <v>55</v>
      </c>
      <c r="Z1467" s="4"/>
      <c r="AA1467" s="3">
        <v>46198</v>
      </c>
      <c r="AB1467" s="2" t="s">
        <v>249</v>
      </c>
      <c r="AC1467" s="2">
        <v>471816</v>
      </c>
    </row>
    <row r="1468" spans="1:29" ht="51.75" x14ac:dyDescent="0.25">
      <c r="A1468" s="2" t="s">
        <v>29</v>
      </c>
      <c r="B1468" s="2" t="s">
        <v>42</v>
      </c>
      <c r="C1468" s="2" t="s">
        <v>43</v>
      </c>
      <c r="D1468" s="2" t="s">
        <v>372</v>
      </c>
      <c r="E1468" s="2" t="s">
        <v>3166</v>
      </c>
      <c r="F1468" s="2" t="s">
        <v>41</v>
      </c>
      <c r="G1468" s="2">
        <v>5000</v>
      </c>
      <c r="H1468" s="2">
        <v>1</v>
      </c>
      <c r="I1468" s="3">
        <v>46203</v>
      </c>
      <c r="J1468" s="4"/>
      <c r="K1468" s="2">
        <v>514794</v>
      </c>
      <c r="L1468" s="2">
        <v>72720</v>
      </c>
      <c r="M1468" s="2" t="s">
        <v>249</v>
      </c>
      <c r="N1468" s="5">
        <v>46203</v>
      </c>
      <c r="O1468" s="2" t="s">
        <v>3168</v>
      </c>
      <c r="P1468" s="2" t="s">
        <v>181</v>
      </c>
      <c r="Q1468" s="2" t="s">
        <v>577</v>
      </c>
      <c r="R1468" s="3">
        <v>46203</v>
      </c>
      <c r="S1468" s="2" t="s">
        <v>251</v>
      </c>
      <c r="T1468" s="2" t="s">
        <v>52</v>
      </c>
      <c r="U1468" s="2">
        <v>0</v>
      </c>
      <c r="V1468" s="2">
        <v>0</v>
      </c>
      <c r="W1468" s="2" t="s">
        <v>579</v>
      </c>
      <c r="X1468" s="2">
        <v>2026</v>
      </c>
      <c r="Y1468" s="2" t="s">
        <v>55</v>
      </c>
      <c r="Z1468" s="4"/>
      <c r="AA1468" s="3">
        <v>46198</v>
      </c>
      <c r="AB1468" s="2" t="s">
        <v>249</v>
      </c>
      <c r="AC1468" s="2">
        <v>471816</v>
      </c>
    </row>
    <row r="1469" spans="1:29" ht="51.75" x14ac:dyDescent="0.25">
      <c r="A1469" s="2" t="s">
        <v>29</v>
      </c>
      <c r="B1469" s="2" t="s">
        <v>42</v>
      </c>
      <c r="C1469" s="2" t="s">
        <v>43</v>
      </c>
      <c r="D1469" s="2" t="s">
        <v>372</v>
      </c>
      <c r="E1469" s="2" t="s">
        <v>3166</v>
      </c>
      <c r="F1469" s="2" t="s">
        <v>3169</v>
      </c>
      <c r="G1469" s="2">
        <v>2160000</v>
      </c>
      <c r="H1469" s="2">
        <v>1</v>
      </c>
      <c r="I1469" s="3">
        <v>46203</v>
      </c>
      <c r="J1469" s="4"/>
      <c r="K1469" s="2">
        <v>514794</v>
      </c>
      <c r="L1469" s="2">
        <v>72720</v>
      </c>
      <c r="M1469" s="2" t="s">
        <v>249</v>
      </c>
      <c r="N1469" s="5">
        <v>46203</v>
      </c>
      <c r="O1469" s="2" t="s">
        <v>3168</v>
      </c>
      <c r="P1469" s="2" t="s">
        <v>181</v>
      </c>
      <c r="Q1469" s="2" t="s">
        <v>577</v>
      </c>
      <c r="R1469" s="3">
        <v>46203</v>
      </c>
      <c r="S1469" s="2" t="s">
        <v>251</v>
      </c>
      <c r="T1469" s="2" t="s">
        <v>52</v>
      </c>
      <c r="U1469" s="2">
        <v>0</v>
      </c>
      <c r="V1469" s="2">
        <v>0</v>
      </c>
      <c r="W1469" s="2" t="s">
        <v>579</v>
      </c>
      <c r="X1469" s="2">
        <v>2026</v>
      </c>
      <c r="Y1469" s="2" t="s">
        <v>55</v>
      </c>
      <c r="Z1469" s="4"/>
      <c r="AA1469" s="3">
        <v>46198</v>
      </c>
      <c r="AB1469" s="2" t="s">
        <v>249</v>
      </c>
      <c r="AC1469" s="2">
        <v>471816</v>
      </c>
    </row>
    <row r="1470" spans="1:29" ht="64.5" x14ac:dyDescent="0.25">
      <c r="A1470" s="2" t="s">
        <v>29</v>
      </c>
      <c r="B1470" s="2" t="s">
        <v>42</v>
      </c>
      <c r="C1470" s="2" t="s">
        <v>43</v>
      </c>
      <c r="D1470" s="2" t="s">
        <v>32</v>
      </c>
      <c r="E1470" s="2" t="s">
        <v>3170</v>
      </c>
      <c r="F1470" s="2" t="s">
        <v>3171</v>
      </c>
      <c r="G1470" s="2">
        <v>2655250</v>
      </c>
      <c r="H1470" s="2">
        <v>1</v>
      </c>
      <c r="I1470" s="3">
        <v>46200</v>
      </c>
      <c r="J1470" s="4"/>
      <c r="K1470" s="2">
        <v>4763357</v>
      </c>
      <c r="L1470" s="2">
        <v>53105</v>
      </c>
      <c r="M1470" s="2" t="s">
        <v>714</v>
      </c>
      <c r="N1470" s="5">
        <v>46198</v>
      </c>
      <c r="O1470" s="2">
        <v>384</v>
      </c>
      <c r="P1470" s="2" t="s">
        <v>36</v>
      </c>
      <c r="Q1470" s="2" t="s">
        <v>527</v>
      </c>
      <c r="R1470" s="3">
        <v>46198</v>
      </c>
      <c r="S1470" s="2" t="s">
        <v>51</v>
      </c>
      <c r="T1470" s="2" t="s">
        <v>528</v>
      </c>
      <c r="U1470" s="2">
        <v>0</v>
      </c>
      <c r="V1470" s="2">
        <v>0</v>
      </c>
      <c r="W1470" s="2" t="s">
        <v>2203</v>
      </c>
      <c r="X1470" s="2">
        <v>2025</v>
      </c>
      <c r="Y1470" s="2" t="s">
        <v>40</v>
      </c>
      <c r="Z1470" s="4"/>
      <c r="AA1470" s="3">
        <v>46200</v>
      </c>
      <c r="AB1470" s="2" t="s">
        <v>714</v>
      </c>
      <c r="AC1470" s="2">
        <v>471802</v>
      </c>
    </row>
    <row r="1471" spans="1:29" ht="64.5" x14ac:dyDescent="0.25">
      <c r="A1471" s="2" t="s">
        <v>29</v>
      </c>
      <c r="B1471" s="2" t="s">
        <v>42</v>
      </c>
      <c r="C1471" s="2" t="s">
        <v>43</v>
      </c>
      <c r="D1471" s="2" t="s">
        <v>32</v>
      </c>
      <c r="E1471" s="2" t="s">
        <v>3170</v>
      </c>
      <c r="F1471" s="2" t="s">
        <v>41</v>
      </c>
      <c r="G1471" s="2">
        <v>1000</v>
      </c>
      <c r="H1471" s="2">
        <v>1</v>
      </c>
      <c r="I1471" s="3">
        <v>46200</v>
      </c>
      <c r="J1471" s="4"/>
      <c r="K1471" s="2">
        <v>4763357</v>
      </c>
      <c r="L1471" s="2">
        <v>53105</v>
      </c>
      <c r="M1471" s="2" t="s">
        <v>714</v>
      </c>
      <c r="N1471" s="5">
        <v>46198</v>
      </c>
      <c r="O1471" s="2">
        <v>384</v>
      </c>
      <c r="P1471" s="2" t="s">
        <v>36</v>
      </c>
      <c r="Q1471" s="2" t="s">
        <v>527</v>
      </c>
      <c r="R1471" s="3">
        <v>46198</v>
      </c>
      <c r="S1471" s="2" t="s">
        <v>51</v>
      </c>
      <c r="T1471" s="2" t="s">
        <v>528</v>
      </c>
      <c r="U1471" s="2">
        <v>0</v>
      </c>
      <c r="V1471" s="2">
        <v>0</v>
      </c>
      <c r="W1471" s="2" t="s">
        <v>2203</v>
      </c>
      <c r="X1471" s="2">
        <v>2025</v>
      </c>
      <c r="Y1471" s="2" t="s">
        <v>40</v>
      </c>
      <c r="Z1471" s="4"/>
      <c r="AA1471" s="3">
        <v>46200</v>
      </c>
      <c r="AB1471" s="2" t="s">
        <v>714</v>
      </c>
      <c r="AC1471" s="2">
        <v>471802</v>
      </c>
    </row>
    <row r="1472" spans="1:29" ht="51.75" x14ac:dyDescent="0.25">
      <c r="A1472" s="2" t="s">
        <v>29</v>
      </c>
      <c r="B1472" s="2" t="s">
        <v>42</v>
      </c>
      <c r="C1472" s="2" t="s">
        <v>43</v>
      </c>
      <c r="D1472" s="2" t="s">
        <v>32</v>
      </c>
      <c r="E1472" s="2" t="s">
        <v>3172</v>
      </c>
      <c r="F1472" s="2" t="s">
        <v>41</v>
      </c>
      <c r="G1472" s="2">
        <v>1000</v>
      </c>
      <c r="H1472" s="2">
        <v>1</v>
      </c>
      <c r="I1472" s="3">
        <v>46200</v>
      </c>
      <c r="J1472" s="4"/>
      <c r="K1472" s="2">
        <v>4731565</v>
      </c>
      <c r="L1472" s="2">
        <v>39400</v>
      </c>
      <c r="M1472" s="2" t="s">
        <v>1972</v>
      </c>
      <c r="N1472" s="5">
        <v>46198</v>
      </c>
      <c r="O1472" s="2" t="s">
        <v>3173</v>
      </c>
      <c r="P1472" s="2" t="s">
        <v>36</v>
      </c>
      <c r="Q1472" s="2" t="s">
        <v>61</v>
      </c>
      <c r="R1472" s="3">
        <v>46198</v>
      </c>
      <c r="S1472" s="2" t="s">
        <v>794</v>
      </c>
      <c r="T1472" s="2" t="s">
        <v>63</v>
      </c>
      <c r="U1472" s="2">
        <v>0</v>
      </c>
      <c r="V1472" s="2">
        <v>0</v>
      </c>
      <c r="W1472" s="2" t="s">
        <v>64</v>
      </c>
      <c r="X1472" s="2">
        <v>2026</v>
      </c>
      <c r="Y1472" s="2" t="s">
        <v>40</v>
      </c>
      <c r="Z1472" s="4"/>
      <c r="AA1472" s="3">
        <v>46193</v>
      </c>
      <c r="AB1472" s="2" t="s">
        <v>1972</v>
      </c>
      <c r="AC1472" s="2">
        <v>471786</v>
      </c>
    </row>
    <row r="1473" spans="1:29" ht="64.5" x14ac:dyDescent="0.25">
      <c r="A1473" s="2" t="s">
        <v>29</v>
      </c>
      <c r="B1473" s="2" t="s">
        <v>42</v>
      </c>
      <c r="C1473" s="2" t="s">
        <v>43</v>
      </c>
      <c r="D1473" s="2" t="s">
        <v>32</v>
      </c>
      <c r="E1473" s="2" t="s">
        <v>3172</v>
      </c>
      <c r="F1473" s="2" t="s">
        <v>3174</v>
      </c>
      <c r="G1473" s="2">
        <v>1970000</v>
      </c>
      <c r="H1473" s="2">
        <v>1</v>
      </c>
      <c r="I1473" s="3">
        <v>46200</v>
      </c>
      <c r="J1473" s="4"/>
      <c r="K1473" s="2">
        <v>4731565</v>
      </c>
      <c r="L1473" s="2">
        <v>39400</v>
      </c>
      <c r="M1473" s="2" t="s">
        <v>1972</v>
      </c>
      <c r="N1473" s="5">
        <v>46198</v>
      </c>
      <c r="O1473" s="2" t="s">
        <v>3173</v>
      </c>
      <c r="P1473" s="2" t="s">
        <v>36</v>
      </c>
      <c r="Q1473" s="2" t="s">
        <v>61</v>
      </c>
      <c r="R1473" s="3">
        <v>46198</v>
      </c>
      <c r="S1473" s="2" t="s">
        <v>794</v>
      </c>
      <c r="T1473" s="2" t="s">
        <v>63</v>
      </c>
      <c r="U1473" s="2">
        <v>0</v>
      </c>
      <c r="V1473" s="2">
        <v>0</v>
      </c>
      <c r="W1473" s="2" t="s">
        <v>64</v>
      </c>
      <c r="X1473" s="2">
        <v>2026</v>
      </c>
      <c r="Y1473" s="2" t="s">
        <v>40</v>
      </c>
      <c r="Z1473" s="4"/>
      <c r="AA1473" s="3">
        <v>46193</v>
      </c>
      <c r="AB1473" s="2" t="s">
        <v>1972</v>
      </c>
      <c r="AC1473" s="2">
        <v>471786</v>
      </c>
    </row>
    <row r="1474" spans="1:29" ht="64.5" x14ac:dyDescent="0.25">
      <c r="A1474" s="2" t="s">
        <v>29</v>
      </c>
      <c r="B1474" s="2" t="s">
        <v>42</v>
      </c>
      <c r="C1474" s="2" t="s">
        <v>43</v>
      </c>
      <c r="D1474" s="2" t="s">
        <v>57</v>
      </c>
      <c r="E1474" s="2" t="s">
        <v>3175</v>
      </c>
      <c r="F1474" s="2" t="s">
        <v>3176</v>
      </c>
      <c r="G1474" s="2">
        <v>2565000</v>
      </c>
      <c r="H1474" s="2">
        <v>1</v>
      </c>
      <c r="I1474" s="3">
        <v>46200</v>
      </c>
      <c r="J1474" s="4"/>
      <c r="K1474" s="2">
        <v>4769393</v>
      </c>
      <c r="L1474" s="2">
        <v>12825</v>
      </c>
      <c r="M1474" s="2" t="s">
        <v>192</v>
      </c>
      <c r="N1474" s="5">
        <v>46199</v>
      </c>
      <c r="O1474" s="2" t="s">
        <v>3177</v>
      </c>
      <c r="P1474" s="2" t="s">
        <v>136</v>
      </c>
      <c r="Q1474" s="2" t="s">
        <v>577</v>
      </c>
      <c r="R1474" s="3">
        <v>46200</v>
      </c>
      <c r="S1474" s="2" t="s">
        <v>38</v>
      </c>
      <c r="T1474" s="2" t="s">
        <v>52</v>
      </c>
      <c r="U1474" s="2" t="s">
        <v>73</v>
      </c>
      <c r="V1474" s="2" t="s">
        <v>3178</v>
      </c>
      <c r="W1474" s="2" t="s">
        <v>3179</v>
      </c>
      <c r="X1474" s="2">
        <v>2026</v>
      </c>
      <c r="Y1474" s="2" t="s">
        <v>65</v>
      </c>
      <c r="Z1474" s="4"/>
      <c r="AA1474" s="4"/>
      <c r="AB1474" s="2" t="s">
        <v>192</v>
      </c>
      <c r="AC1474" s="2">
        <v>471784</v>
      </c>
    </row>
    <row r="1475" spans="1:29" ht="51.75" x14ac:dyDescent="0.25">
      <c r="A1475" s="2" t="s">
        <v>29</v>
      </c>
      <c r="B1475" s="2" t="s">
        <v>42</v>
      </c>
      <c r="C1475" s="2" t="s">
        <v>43</v>
      </c>
      <c r="D1475" s="2" t="s">
        <v>57</v>
      </c>
      <c r="E1475" s="2" t="s">
        <v>3175</v>
      </c>
      <c r="F1475" s="2" t="s">
        <v>41</v>
      </c>
      <c r="G1475" s="2">
        <v>5000</v>
      </c>
      <c r="H1475" s="2">
        <v>1</v>
      </c>
      <c r="I1475" s="3">
        <v>46200</v>
      </c>
      <c r="J1475" s="4"/>
      <c r="K1475" s="2">
        <v>4769393</v>
      </c>
      <c r="L1475" s="2">
        <v>12825</v>
      </c>
      <c r="M1475" s="2" t="s">
        <v>192</v>
      </c>
      <c r="N1475" s="5">
        <v>46199</v>
      </c>
      <c r="O1475" s="2" t="s">
        <v>3177</v>
      </c>
      <c r="P1475" s="2" t="s">
        <v>136</v>
      </c>
      <c r="Q1475" s="2" t="s">
        <v>577</v>
      </c>
      <c r="R1475" s="3">
        <v>46200</v>
      </c>
      <c r="S1475" s="2" t="s">
        <v>38</v>
      </c>
      <c r="T1475" s="2" t="s">
        <v>52</v>
      </c>
      <c r="U1475" s="2" t="s">
        <v>73</v>
      </c>
      <c r="V1475" s="2" t="s">
        <v>3178</v>
      </c>
      <c r="W1475" s="2" t="s">
        <v>3179</v>
      </c>
      <c r="X1475" s="2">
        <v>2026</v>
      </c>
      <c r="Y1475" s="2" t="s">
        <v>65</v>
      </c>
      <c r="Z1475" s="4"/>
      <c r="AA1475" s="4"/>
      <c r="AB1475" s="2" t="s">
        <v>192</v>
      </c>
      <c r="AC1475" s="2">
        <v>471784</v>
      </c>
    </row>
    <row r="1476" spans="1:29" ht="102.75" x14ac:dyDescent="0.25">
      <c r="A1476" s="2" t="s">
        <v>29</v>
      </c>
      <c r="B1476" s="2" t="s">
        <v>42</v>
      </c>
      <c r="C1476" s="2" t="s">
        <v>43</v>
      </c>
      <c r="D1476" s="2" t="s">
        <v>32</v>
      </c>
      <c r="E1476" s="2" t="s">
        <v>3180</v>
      </c>
      <c r="F1476" s="2" t="s">
        <v>3181</v>
      </c>
      <c r="G1476" s="2">
        <v>2655990</v>
      </c>
      <c r="H1476" s="2">
        <v>1</v>
      </c>
      <c r="I1476" s="3">
        <v>46200</v>
      </c>
      <c r="J1476" s="4"/>
      <c r="K1476" s="2">
        <v>4764458</v>
      </c>
      <c r="L1476" s="2">
        <v>20000</v>
      </c>
      <c r="M1476" s="2" t="s">
        <v>35</v>
      </c>
      <c r="N1476" s="5">
        <v>46198</v>
      </c>
      <c r="O1476" s="2" t="s">
        <v>3182</v>
      </c>
      <c r="P1476" s="2" t="s">
        <v>36</v>
      </c>
      <c r="Q1476" s="2" t="s">
        <v>237</v>
      </c>
      <c r="R1476" s="3">
        <v>46198</v>
      </c>
      <c r="S1476" s="2" t="s">
        <v>38</v>
      </c>
      <c r="T1476" s="2" t="s">
        <v>831</v>
      </c>
      <c r="U1476" s="2" t="s">
        <v>37</v>
      </c>
      <c r="V1476" s="2" t="s">
        <v>217</v>
      </c>
      <c r="W1476" s="2" t="s">
        <v>3183</v>
      </c>
      <c r="X1476" s="2">
        <v>2026</v>
      </c>
      <c r="Y1476" s="2" t="s">
        <v>40</v>
      </c>
      <c r="Z1476" s="4"/>
      <c r="AA1476" s="3">
        <v>46200</v>
      </c>
      <c r="AB1476" s="2" t="s">
        <v>35</v>
      </c>
      <c r="AC1476" s="2">
        <v>471778</v>
      </c>
    </row>
    <row r="1477" spans="1:29" ht="102.75" x14ac:dyDescent="0.25">
      <c r="A1477" s="2" t="s">
        <v>29</v>
      </c>
      <c r="B1477" s="2" t="s">
        <v>42</v>
      </c>
      <c r="C1477" s="2" t="s">
        <v>43</v>
      </c>
      <c r="D1477" s="2" t="s">
        <v>32</v>
      </c>
      <c r="E1477" s="2" t="s">
        <v>3180</v>
      </c>
      <c r="F1477" s="2" t="s">
        <v>41</v>
      </c>
      <c r="G1477" s="2">
        <v>1000</v>
      </c>
      <c r="H1477" s="2">
        <v>1</v>
      </c>
      <c r="I1477" s="3">
        <v>46200</v>
      </c>
      <c r="J1477" s="4"/>
      <c r="K1477" s="2">
        <v>4764458</v>
      </c>
      <c r="L1477" s="2">
        <v>20000</v>
      </c>
      <c r="M1477" s="2" t="s">
        <v>35</v>
      </c>
      <c r="N1477" s="5">
        <v>46198</v>
      </c>
      <c r="O1477" s="2" t="s">
        <v>3182</v>
      </c>
      <c r="P1477" s="2" t="s">
        <v>36</v>
      </c>
      <c r="Q1477" s="2" t="s">
        <v>237</v>
      </c>
      <c r="R1477" s="3">
        <v>46198</v>
      </c>
      <c r="S1477" s="2" t="s">
        <v>38</v>
      </c>
      <c r="T1477" s="2" t="s">
        <v>831</v>
      </c>
      <c r="U1477" s="2" t="s">
        <v>37</v>
      </c>
      <c r="V1477" s="2" t="s">
        <v>217</v>
      </c>
      <c r="W1477" s="2" t="s">
        <v>3183</v>
      </c>
      <c r="X1477" s="2">
        <v>2026</v>
      </c>
      <c r="Y1477" s="2" t="s">
        <v>40</v>
      </c>
      <c r="Z1477" s="4"/>
      <c r="AA1477" s="3">
        <v>46200</v>
      </c>
      <c r="AB1477" s="2" t="s">
        <v>35</v>
      </c>
      <c r="AC1477" s="2">
        <v>471778</v>
      </c>
    </row>
    <row r="1478" spans="1:29" ht="51.75" x14ac:dyDescent="0.25">
      <c r="A1478" s="2" t="s">
        <v>29</v>
      </c>
      <c r="B1478" s="2" t="s">
        <v>42</v>
      </c>
      <c r="C1478" s="2" t="s">
        <v>43</v>
      </c>
      <c r="D1478" s="2" t="s">
        <v>737</v>
      </c>
      <c r="E1478" s="2" t="s">
        <v>3184</v>
      </c>
      <c r="F1478" s="2" t="s">
        <v>56</v>
      </c>
      <c r="G1478" s="2">
        <v>600000</v>
      </c>
      <c r="H1478" s="2">
        <v>1</v>
      </c>
      <c r="I1478" s="3">
        <v>46200</v>
      </c>
      <c r="J1478" s="4"/>
      <c r="K1478" s="2">
        <v>4730392</v>
      </c>
      <c r="L1478" s="2">
        <v>26040</v>
      </c>
      <c r="M1478" s="2" t="s">
        <v>172</v>
      </c>
      <c r="N1478" s="5">
        <v>46200</v>
      </c>
      <c r="O1478" s="2" t="s">
        <v>3185</v>
      </c>
      <c r="P1478" s="2" t="s">
        <v>49</v>
      </c>
      <c r="Q1478" s="2" t="s">
        <v>209</v>
      </c>
      <c r="R1478" s="3">
        <v>46200</v>
      </c>
      <c r="S1478" s="2" t="s">
        <v>174</v>
      </c>
      <c r="T1478" s="2" t="s">
        <v>225</v>
      </c>
      <c r="U1478" s="2">
        <v>0</v>
      </c>
      <c r="V1478" s="2">
        <v>0</v>
      </c>
      <c r="W1478" s="2" t="s">
        <v>1082</v>
      </c>
      <c r="X1478" s="2">
        <v>2026</v>
      </c>
      <c r="Y1478" s="2" t="s">
        <v>55</v>
      </c>
      <c r="Z1478" s="4"/>
      <c r="AA1478" s="4"/>
      <c r="AB1478" s="2" t="s">
        <v>172</v>
      </c>
      <c r="AC1478" s="2">
        <v>471772</v>
      </c>
    </row>
    <row r="1479" spans="1:29" ht="51.75" x14ac:dyDescent="0.25">
      <c r="A1479" s="2" t="s">
        <v>29</v>
      </c>
      <c r="B1479" s="2" t="s">
        <v>42</v>
      </c>
      <c r="C1479" s="2" t="s">
        <v>43</v>
      </c>
      <c r="D1479" s="2" t="s">
        <v>737</v>
      </c>
      <c r="E1479" s="2" t="s">
        <v>3184</v>
      </c>
      <c r="F1479" s="2" t="s">
        <v>3186</v>
      </c>
      <c r="G1479" s="2">
        <v>3720000</v>
      </c>
      <c r="H1479" s="2">
        <v>1</v>
      </c>
      <c r="I1479" s="3">
        <v>46200</v>
      </c>
      <c r="J1479" s="4"/>
      <c r="K1479" s="2">
        <v>4730392</v>
      </c>
      <c r="L1479" s="2">
        <v>26040</v>
      </c>
      <c r="M1479" s="2" t="s">
        <v>172</v>
      </c>
      <c r="N1479" s="5">
        <v>46200</v>
      </c>
      <c r="O1479" s="2" t="s">
        <v>3185</v>
      </c>
      <c r="P1479" s="2" t="s">
        <v>49</v>
      </c>
      <c r="Q1479" s="2" t="s">
        <v>209</v>
      </c>
      <c r="R1479" s="3">
        <v>46200</v>
      </c>
      <c r="S1479" s="2" t="s">
        <v>174</v>
      </c>
      <c r="T1479" s="2" t="s">
        <v>225</v>
      </c>
      <c r="U1479" s="2">
        <v>0</v>
      </c>
      <c r="V1479" s="2">
        <v>0</v>
      </c>
      <c r="W1479" s="2" t="s">
        <v>1082</v>
      </c>
      <c r="X1479" s="2">
        <v>2026</v>
      </c>
      <c r="Y1479" s="2" t="s">
        <v>55</v>
      </c>
      <c r="Z1479" s="4"/>
      <c r="AA1479" s="4"/>
      <c r="AB1479" s="2" t="s">
        <v>172</v>
      </c>
      <c r="AC1479" s="2">
        <v>471772</v>
      </c>
    </row>
    <row r="1480" spans="1:29" ht="51.75" x14ac:dyDescent="0.25">
      <c r="A1480" s="2" t="s">
        <v>29</v>
      </c>
      <c r="B1480" s="2" t="s">
        <v>42</v>
      </c>
      <c r="C1480" s="2" t="s">
        <v>43</v>
      </c>
      <c r="D1480" s="2" t="s">
        <v>67</v>
      </c>
      <c r="E1480" s="2" t="s">
        <v>3187</v>
      </c>
      <c r="F1480" s="2" t="s">
        <v>56</v>
      </c>
      <c r="G1480" s="2">
        <v>1818000</v>
      </c>
      <c r="H1480" s="2">
        <v>1</v>
      </c>
      <c r="I1480" s="3">
        <v>46201</v>
      </c>
      <c r="J1480" s="4"/>
      <c r="K1480" s="2">
        <v>4301138</v>
      </c>
      <c r="L1480" s="2">
        <v>40400</v>
      </c>
      <c r="M1480" s="2" t="s">
        <v>77</v>
      </c>
      <c r="N1480" s="5">
        <v>46200</v>
      </c>
      <c r="O1480" s="2" t="s">
        <v>3188</v>
      </c>
      <c r="P1480" s="2" t="s">
        <v>49</v>
      </c>
      <c r="Q1480" s="2" t="s">
        <v>61</v>
      </c>
      <c r="R1480" s="3">
        <v>46200</v>
      </c>
      <c r="S1480" s="2" t="s">
        <v>38</v>
      </c>
      <c r="T1480" s="2" t="s">
        <v>63</v>
      </c>
      <c r="U1480" s="2">
        <v>0</v>
      </c>
      <c r="V1480" s="2" t="s">
        <v>37</v>
      </c>
      <c r="W1480" s="2" t="s">
        <v>814</v>
      </c>
      <c r="X1480" s="2">
        <v>2026</v>
      </c>
      <c r="Y1480" s="2" t="s">
        <v>65</v>
      </c>
      <c r="Z1480" s="4"/>
      <c r="AA1480" s="3">
        <v>46200</v>
      </c>
      <c r="AB1480" s="2" t="s">
        <v>77</v>
      </c>
      <c r="AC1480" s="2">
        <v>471762</v>
      </c>
    </row>
    <row r="1481" spans="1:29" ht="64.5" x14ac:dyDescent="0.25">
      <c r="A1481" s="2" t="s">
        <v>29</v>
      </c>
      <c r="B1481" s="2" t="s">
        <v>42</v>
      </c>
      <c r="C1481" s="2" t="s">
        <v>43</v>
      </c>
      <c r="D1481" s="2" t="s">
        <v>67</v>
      </c>
      <c r="E1481" s="2" t="s">
        <v>3187</v>
      </c>
      <c r="F1481" s="2" t="s">
        <v>3189</v>
      </c>
      <c r="G1481" s="2">
        <v>2020000</v>
      </c>
      <c r="H1481" s="2">
        <v>1</v>
      </c>
      <c r="I1481" s="3">
        <v>46201</v>
      </c>
      <c r="J1481" s="4"/>
      <c r="K1481" s="2">
        <v>4301138</v>
      </c>
      <c r="L1481" s="2">
        <v>40400</v>
      </c>
      <c r="M1481" s="2" t="s">
        <v>77</v>
      </c>
      <c r="N1481" s="5">
        <v>46200</v>
      </c>
      <c r="O1481" s="2" t="s">
        <v>3188</v>
      </c>
      <c r="P1481" s="2" t="s">
        <v>49</v>
      </c>
      <c r="Q1481" s="2" t="s">
        <v>61</v>
      </c>
      <c r="R1481" s="3">
        <v>46200</v>
      </c>
      <c r="S1481" s="2" t="s">
        <v>38</v>
      </c>
      <c r="T1481" s="2" t="s">
        <v>63</v>
      </c>
      <c r="U1481" s="2">
        <v>0</v>
      </c>
      <c r="V1481" s="2" t="s">
        <v>37</v>
      </c>
      <c r="W1481" s="2" t="s">
        <v>814</v>
      </c>
      <c r="X1481" s="2">
        <v>2026</v>
      </c>
      <c r="Y1481" s="2" t="s">
        <v>65</v>
      </c>
      <c r="Z1481" s="4"/>
      <c r="AA1481" s="3">
        <v>46200</v>
      </c>
      <c r="AB1481" s="2" t="s">
        <v>77</v>
      </c>
      <c r="AC1481" s="2">
        <v>471762</v>
      </c>
    </row>
    <row r="1482" spans="1:29" ht="39" x14ac:dyDescent="0.25">
      <c r="A1482" s="2" t="s">
        <v>29</v>
      </c>
      <c r="B1482" s="2" t="s">
        <v>42</v>
      </c>
      <c r="C1482" s="2" t="s">
        <v>43</v>
      </c>
      <c r="D1482" s="2" t="s">
        <v>67</v>
      </c>
      <c r="E1482" s="2" t="s">
        <v>3187</v>
      </c>
      <c r="F1482" s="2" t="s">
        <v>41</v>
      </c>
      <c r="G1482" s="2">
        <v>5000</v>
      </c>
      <c r="H1482" s="2">
        <v>1</v>
      </c>
      <c r="I1482" s="3">
        <v>46201</v>
      </c>
      <c r="J1482" s="4"/>
      <c r="K1482" s="2">
        <v>4301138</v>
      </c>
      <c r="L1482" s="2">
        <v>40400</v>
      </c>
      <c r="M1482" s="2" t="s">
        <v>77</v>
      </c>
      <c r="N1482" s="5">
        <v>46200</v>
      </c>
      <c r="O1482" s="2" t="s">
        <v>3188</v>
      </c>
      <c r="P1482" s="2" t="s">
        <v>49</v>
      </c>
      <c r="Q1482" s="2" t="s">
        <v>61</v>
      </c>
      <c r="R1482" s="3">
        <v>46200</v>
      </c>
      <c r="S1482" s="2" t="s">
        <v>38</v>
      </c>
      <c r="T1482" s="2" t="s">
        <v>63</v>
      </c>
      <c r="U1482" s="2">
        <v>0</v>
      </c>
      <c r="V1482" s="2" t="s">
        <v>37</v>
      </c>
      <c r="W1482" s="2" t="s">
        <v>814</v>
      </c>
      <c r="X1482" s="2">
        <v>2026</v>
      </c>
      <c r="Y1482" s="2" t="s">
        <v>65</v>
      </c>
      <c r="Z1482" s="4"/>
      <c r="AA1482" s="3">
        <v>46200</v>
      </c>
      <c r="AB1482" s="2" t="s">
        <v>77</v>
      </c>
      <c r="AC1482" s="2">
        <v>471762</v>
      </c>
    </row>
    <row r="1483" spans="1:29" ht="64.5" x14ac:dyDescent="0.25">
      <c r="A1483" s="2" t="s">
        <v>29</v>
      </c>
      <c r="B1483" s="2" t="s">
        <v>42</v>
      </c>
      <c r="C1483" s="2" t="s">
        <v>43</v>
      </c>
      <c r="D1483" s="2" t="s">
        <v>32</v>
      </c>
      <c r="E1483" s="2" t="s">
        <v>3190</v>
      </c>
      <c r="F1483" s="2" t="s">
        <v>3191</v>
      </c>
      <c r="G1483" s="2">
        <v>2280000</v>
      </c>
      <c r="H1483" s="2">
        <v>1</v>
      </c>
      <c r="I1483" s="3">
        <v>46200</v>
      </c>
      <c r="J1483" s="4"/>
      <c r="K1483" s="2">
        <v>4763870</v>
      </c>
      <c r="L1483" s="2">
        <v>45600</v>
      </c>
      <c r="M1483" s="2" t="s">
        <v>275</v>
      </c>
      <c r="N1483" s="5">
        <v>46197</v>
      </c>
      <c r="O1483" s="2" t="s">
        <v>3192</v>
      </c>
      <c r="P1483" s="2" t="s">
        <v>36</v>
      </c>
      <c r="Q1483" s="2" t="s">
        <v>337</v>
      </c>
      <c r="R1483" s="3">
        <v>46197</v>
      </c>
      <c r="S1483" s="2" t="s">
        <v>277</v>
      </c>
      <c r="T1483" s="2" t="s">
        <v>98</v>
      </c>
      <c r="U1483" s="2">
        <v>0</v>
      </c>
      <c r="V1483" s="2">
        <v>0</v>
      </c>
      <c r="W1483" s="2" t="s">
        <v>687</v>
      </c>
      <c r="X1483" s="2">
        <v>2026</v>
      </c>
      <c r="Y1483" s="2" t="s">
        <v>40</v>
      </c>
      <c r="Z1483" s="4"/>
      <c r="AA1483" s="3">
        <v>46198</v>
      </c>
      <c r="AB1483" s="2" t="s">
        <v>275</v>
      </c>
      <c r="AC1483" s="2">
        <v>471756</v>
      </c>
    </row>
    <row r="1484" spans="1:29" ht="39" x14ac:dyDescent="0.25">
      <c r="A1484" s="2" t="s">
        <v>29</v>
      </c>
      <c r="B1484" s="2" t="s">
        <v>42</v>
      </c>
      <c r="C1484" s="2" t="s">
        <v>43</v>
      </c>
      <c r="D1484" s="2" t="s">
        <v>32</v>
      </c>
      <c r="E1484" s="2" t="s">
        <v>3190</v>
      </c>
      <c r="F1484" s="2" t="s">
        <v>41</v>
      </c>
      <c r="G1484" s="2">
        <v>1000</v>
      </c>
      <c r="H1484" s="2">
        <v>1</v>
      </c>
      <c r="I1484" s="3">
        <v>46200</v>
      </c>
      <c r="J1484" s="4"/>
      <c r="K1484" s="2">
        <v>4763870</v>
      </c>
      <c r="L1484" s="2">
        <v>45600</v>
      </c>
      <c r="M1484" s="2" t="s">
        <v>275</v>
      </c>
      <c r="N1484" s="5">
        <v>46197</v>
      </c>
      <c r="O1484" s="2" t="s">
        <v>3192</v>
      </c>
      <c r="P1484" s="2" t="s">
        <v>36</v>
      </c>
      <c r="Q1484" s="2" t="s">
        <v>337</v>
      </c>
      <c r="R1484" s="3">
        <v>46197</v>
      </c>
      <c r="S1484" s="2" t="s">
        <v>277</v>
      </c>
      <c r="T1484" s="2" t="s">
        <v>98</v>
      </c>
      <c r="U1484" s="2">
        <v>0</v>
      </c>
      <c r="V1484" s="2">
        <v>0</v>
      </c>
      <c r="W1484" s="2" t="s">
        <v>687</v>
      </c>
      <c r="X1484" s="2">
        <v>2026</v>
      </c>
      <c r="Y1484" s="2" t="s">
        <v>40</v>
      </c>
      <c r="Z1484" s="4"/>
      <c r="AA1484" s="3">
        <v>46198</v>
      </c>
      <c r="AB1484" s="2" t="s">
        <v>275</v>
      </c>
      <c r="AC1484" s="2">
        <v>471756</v>
      </c>
    </row>
    <row r="1485" spans="1:29" ht="64.5" x14ac:dyDescent="0.25">
      <c r="A1485" s="2" t="s">
        <v>29</v>
      </c>
      <c r="B1485" s="2" t="s">
        <v>42</v>
      </c>
      <c r="C1485" s="2" t="s">
        <v>43</v>
      </c>
      <c r="D1485" s="2" t="s">
        <v>2226</v>
      </c>
      <c r="E1485" s="2" t="s">
        <v>3193</v>
      </c>
      <c r="F1485" s="2" t="s">
        <v>3194</v>
      </c>
      <c r="G1485" s="2">
        <v>1585000</v>
      </c>
      <c r="H1485" s="2">
        <v>1</v>
      </c>
      <c r="I1485" s="3">
        <v>46200</v>
      </c>
      <c r="J1485" s="4"/>
      <c r="K1485" s="2">
        <v>4499224</v>
      </c>
      <c r="L1485" s="2">
        <v>23775</v>
      </c>
      <c r="M1485" s="2" t="s">
        <v>964</v>
      </c>
      <c r="N1485" s="5">
        <v>46190</v>
      </c>
      <c r="O1485" s="2" t="s">
        <v>3195</v>
      </c>
      <c r="P1485" s="2" t="s">
        <v>136</v>
      </c>
      <c r="Q1485" s="2">
        <v>0</v>
      </c>
      <c r="R1485" s="3">
        <v>46190</v>
      </c>
      <c r="S1485" s="2" t="s">
        <v>51</v>
      </c>
      <c r="T1485" s="2" t="s">
        <v>3196</v>
      </c>
      <c r="U1485" s="2" t="s">
        <v>3197</v>
      </c>
      <c r="V1485" s="2" t="s">
        <v>3198</v>
      </c>
      <c r="W1485" s="2" t="s">
        <v>3199</v>
      </c>
      <c r="X1485" s="2">
        <v>2026</v>
      </c>
      <c r="Y1485" s="2" t="s">
        <v>65</v>
      </c>
      <c r="Z1485" s="4"/>
      <c r="AA1485" s="4"/>
      <c r="AB1485" s="2" t="s">
        <v>964</v>
      </c>
      <c r="AC1485" s="2">
        <v>471752</v>
      </c>
    </row>
    <row r="1486" spans="1:29" ht="64.5" x14ac:dyDescent="0.25">
      <c r="A1486" s="2" t="s">
        <v>29</v>
      </c>
      <c r="B1486" s="2" t="s">
        <v>42</v>
      </c>
      <c r="C1486" s="2" t="s">
        <v>43</v>
      </c>
      <c r="D1486" s="2" t="s">
        <v>32</v>
      </c>
      <c r="E1486" s="2" t="s">
        <v>3200</v>
      </c>
      <c r="F1486" s="2" t="s">
        <v>3201</v>
      </c>
      <c r="G1486" s="2" t="s">
        <v>3202</v>
      </c>
      <c r="H1486" s="2">
        <v>1</v>
      </c>
      <c r="I1486" s="3">
        <v>46203</v>
      </c>
      <c r="J1486" s="4"/>
      <c r="K1486" s="2">
        <v>4775290</v>
      </c>
      <c r="L1486" s="2">
        <v>30000</v>
      </c>
      <c r="M1486" s="2" t="s">
        <v>235</v>
      </c>
      <c r="N1486" s="5">
        <v>46200</v>
      </c>
      <c r="O1486" s="2" t="s">
        <v>3203</v>
      </c>
      <c r="P1486" s="2" t="s">
        <v>36</v>
      </c>
      <c r="Q1486" s="2" t="s">
        <v>577</v>
      </c>
      <c r="R1486" s="3">
        <v>46200</v>
      </c>
      <c r="S1486" s="2" t="s">
        <v>38</v>
      </c>
      <c r="T1486" s="2" t="s">
        <v>52</v>
      </c>
      <c r="U1486" s="2" t="s">
        <v>3204</v>
      </c>
      <c r="V1486" s="2">
        <v>0</v>
      </c>
      <c r="W1486" s="2" t="s">
        <v>3205</v>
      </c>
      <c r="X1486" s="2">
        <v>2026</v>
      </c>
      <c r="Y1486" s="2" t="s">
        <v>40</v>
      </c>
      <c r="Z1486" s="4"/>
      <c r="AA1486" s="3">
        <v>46200</v>
      </c>
      <c r="AB1486" s="2" t="s">
        <v>235</v>
      </c>
      <c r="AC1486" s="2">
        <v>471748</v>
      </c>
    </row>
    <row r="1487" spans="1:29" ht="39" x14ac:dyDescent="0.25">
      <c r="A1487" s="2" t="s">
        <v>29</v>
      </c>
      <c r="B1487" s="2" t="s">
        <v>42</v>
      </c>
      <c r="C1487" s="2" t="s">
        <v>43</v>
      </c>
      <c r="D1487" s="2" t="s">
        <v>32</v>
      </c>
      <c r="E1487" s="2" t="s">
        <v>3200</v>
      </c>
      <c r="F1487" s="2" t="s">
        <v>41</v>
      </c>
      <c r="G1487" s="2">
        <v>1000</v>
      </c>
      <c r="H1487" s="2">
        <v>1</v>
      </c>
      <c r="I1487" s="3">
        <v>46203</v>
      </c>
      <c r="J1487" s="4"/>
      <c r="K1487" s="2">
        <v>4775290</v>
      </c>
      <c r="L1487" s="2">
        <v>30000</v>
      </c>
      <c r="M1487" s="2" t="s">
        <v>235</v>
      </c>
      <c r="N1487" s="5">
        <v>46200</v>
      </c>
      <c r="O1487" s="2" t="s">
        <v>3203</v>
      </c>
      <c r="P1487" s="2" t="s">
        <v>36</v>
      </c>
      <c r="Q1487" s="2" t="s">
        <v>577</v>
      </c>
      <c r="R1487" s="3">
        <v>46200</v>
      </c>
      <c r="S1487" s="2" t="s">
        <v>38</v>
      </c>
      <c r="T1487" s="2" t="s">
        <v>52</v>
      </c>
      <c r="U1487" s="2" t="s">
        <v>3204</v>
      </c>
      <c r="V1487" s="2">
        <v>0</v>
      </c>
      <c r="W1487" s="2" t="s">
        <v>3205</v>
      </c>
      <c r="X1487" s="2">
        <v>2026</v>
      </c>
      <c r="Y1487" s="2" t="s">
        <v>40</v>
      </c>
      <c r="Z1487" s="4"/>
      <c r="AA1487" s="3">
        <v>46200</v>
      </c>
      <c r="AB1487" s="2" t="s">
        <v>235</v>
      </c>
      <c r="AC1487" s="2">
        <v>471748</v>
      </c>
    </row>
    <row r="1488" spans="1:29" ht="64.5" x14ac:dyDescent="0.25">
      <c r="A1488" s="2" t="s">
        <v>29</v>
      </c>
      <c r="B1488" s="2" t="s">
        <v>42</v>
      </c>
      <c r="C1488" s="2" t="s">
        <v>43</v>
      </c>
      <c r="D1488" s="2" t="s">
        <v>32</v>
      </c>
      <c r="E1488" s="2" t="s">
        <v>3206</v>
      </c>
      <c r="F1488" s="2" t="s">
        <v>3207</v>
      </c>
      <c r="G1488" s="2">
        <v>2050000</v>
      </c>
      <c r="H1488" s="2">
        <v>1</v>
      </c>
      <c r="I1488" s="3">
        <v>46203</v>
      </c>
      <c r="J1488" s="4"/>
      <c r="K1488" s="2">
        <v>4775243</v>
      </c>
      <c r="L1488" s="2">
        <v>41000</v>
      </c>
      <c r="M1488" s="2" t="s">
        <v>545</v>
      </c>
      <c r="N1488" s="5">
        <v>46200</v>
      </c>
      <c r="O1488" s="2" t="s">
        <v>3208</v>
      </c>
      <c r="P1488" s="2" t="s">
        <v>36</v>
      </c>
      <c r="Q1488" s="2" t="s">
        <v>61</v>
      </c>
      <c r="R1488" s="3">
        <v>46201</v>
      </c>
      <c r="S1488" s="2" t="s">
        <v>38</v>
      </c>
      <c r="T1488" s="2" t="s">
        <v>63</v>
      </c>
      <c r="U1488" s="2" t="s">
        <v>3209</v>
      </c>
      <c r="V1488" s="2" t="s">
        <v>3210</v>
      </c>
      <c r="W1488" s="2" t="s">
        <v>406</v>
      </c>
      <c r="X1488" s="2">
        <v>2026</v>
      </c>
      <c r="Y1488" s="2" t="s">
        <v>40</v>
      </c>
      <c r="Z1488" s="4"/>
      <c r="AA1488" s="3">
        <v>46200</v>
      </c>
      <c r="AB1488" s="2" t="s">
        <v>545</v>
      </c>
      <c r="AC1488" s="2">
        <v>471736</v>
      </c>
    </row>
    <row r="1489" spans="1:29" ht="39" x14ac:dyDescent="0.25">
      <c r="A1489" s="2" t="s">
        <v>29</v>
      </c>
      <c r="B1489" s="2" t="s">
        <v>42</v>
      </c>
      <c r="C1489" s="2" t="s">
        <v>43</v>
      </c>
      <c r="D1489" s="2" t="s">
        <v>32</v>
      </c>
      <c r="E1489" s="2" t="s">
        <v>3206</v>
      </c>
      <c r="F1489" s="2" t="s">
        <v>41</v>
      </c>
      <c r="G1489" s="2">
        <v>1000</v>
      </c>
      <c r="H1489" s="2">
        <v>1</v>
      </c>
      <c r="I1489" s="3">
        <v>46203</v>
      </c>
      <c r="J1489" s="4"/>
      <c r="K1489" s="2">
        <v>4775243</v>
      </c>
      <c r="L1489" s="2">
        <v>41000</v>
      </c>
      <c r="M1489" s="2" t="s">
        <v>545</v>
      </c>
      <c r="N1489" s="5">
        <v>46200</v>
      </c>
      <c r="O1489" s="2" t="s">
        <v>3208</v>
      </c>
      <c r="P1489" s="2" t="s">
        <v>36</v>
      </c>
      <c r="Q1489" s="2" t="s">
        <v>61</v>
      </c>
      <c r="R1489" s="3">
        <v>46201</v>
      </c>
      <c r="S1489" s="2" t="s">
        <v>38</v>
      </c>
      <c r="T1489" s="2" t="s">
        <v>63</v>
      </c>
      <c r="U1489" s="2" t="s">
        <v>3209</v>
      </c>
      <c r="V1489" s="2" t="s">
        <v>3210</v>
      </c>
      <c r="W1489" s="2" t="s">
        <v>406</v>
      </c>
      <c r="X1489" s="2">
        <v>2026</v>
      </c>
      <c r="Y1489" s="2" t="s">
        <v>40</v>
      </c>
      <c r="Z1489" s="4"/>
      <c r="AA1489" s="3">
        <v>46200</v>
      </c>
      <c r="AB1489" s="2" t="s">
        <v>545</v>
      </c>
      <c r="AC1489" s="2">
        <v>471736</v>
      </c>
    </row>
    <row r="1490" spans="1:29" ht="51.75" x14ac:dyDescent="0.25">
      <c r="A1490" s="2" t="s">
        <v>29</v>
      </c>
      <c r="B1490" s="2" t="s">
        <v>30</v>
      </c>
      <c r="C1490" s="2" t="s">
        <v>31</v>
      </c>
      <c r="D1490" s="2" t="s">
        <v>32</v>
      </c>
      <c r="E1490" s="2" t="s">
        <v>3211</v>
      </c>
      <c r="F1490" s="2" t="s">
        <v>3212</v>
      </c>
      <c r="G1490" s="2">
        <v>2370000</v>
      </c>
      <c r="H1490" s="2">
        <v>1</v>
      </c>
      <c r="I1490" s="3">
        <v>46207</v>
      </c>
      <c r="J1490" s="4"/>
      <c r="K1490" s="2">
        <v>4486279</v>
      </c>
      <c r="L1490" s="2">
        <v>0</v>
      </c>
      <c r="M1490" s="2" t="s">
        <v>47</v>
      </c>
      <c r="N1490" s="4"/>
      <c r="O1490" s="4"/>
      <c r="P1490" s="2" t="s">
        <v>36</v>
      </c>
      <c r="Q1490" s="2" t="s">
        <v>795</v>
      </c>
      <c r="R1490" s="4"/>
      <c r="S1490" s="2" t="s">
        <v>51</v>
      </c>
      <c r="T1490" s="4"/>
      <c r="U1490" s="4"/>
      <c r="V1490" s="4"/>
      <c r="W1490" s="2" t="s">
        <v>2265</v>
      </c>
      <c r="X1490" s="2">
        <v>2025</v>
      </c>
      <c r="Y1490" s="2" t="s">
        <v>40</v>
      </c>
      <c r="Z1490" s="4"/>
      <c r="AA1490" s="3">
        <v>46200</v>
      </c>
      <c r="AB1490" s="2" t="s">
        <v>47</v>
      </c>
      <c r="AC1490" s="2">
        <v>471722</v>
      </c>
    </row>
    <row r="1491" spans="1:29" ht="51.75" x14ac:dyDescent="0.25">
      <c r="A1491" s="2" t="s">
        <v>29</v>
      </c>
      <c r="B1491" s="2" t="s">
        <v>30</v>
      </c>
      <c r="C1491" s="2" t="s">
        <v>31</v>
      </c>
      <c r="D1491" s="2" t="s">
        <v>32</v>
      </c>
      <c r="E1491" s="2" t="s">
        <v>3211</v>
      </c>
      <c r="F1491" s="2" t="s">
        <v>41</v>
      </c>
      <c r="G1491" s="2">
        <v>1000</v>
      </c>
      <c r="H1491" s="2">
        <v>1</v>
      </c>
      <c r="I1491" s="3">
        <v>46207</v>
      </c>
      <c r="J1491" s="4"/>
      <c r="K1491" s="2">
        <v>4486279</v>
      </c>
      <c r="L1491" s="2">
        <v>0</v>
      </c>
      <c r="M1491" s="2" t="s">
        <v>47</v>
      </c>
      <c r="N1491" s="4"/>
      <c r="O1491" s="4"/>
      <c r="P1491" s="2" t="s">
        <v>36</v>
      </c>
      <c r="Q1491" s="2" t="s">
        <v>795</v>
      </c>
      <c r="R1491" s="4"/>
      <c r="S1491" s="2" t="s">
        <v>51</v>
      </c>
      <c r="T1491" s="4"/>
      <c r="U1491" s="4"/>
      <c r="V1491" s="4"/>
      <c r="W1491" s="2" t="s">
        <v>2265</v>
      </c>
      <c r="X1491" s="2">
        <v>2025</v>
      </c>
      <c r="Y1491" s="2" t="s">
        <v>40</v>
      </c>
      <c r="Z1491" s="4"/>
      <c r="AA1491" s="3">
        <v>46200</v>
      </c>
      <c r="AB1491" s="2" t="s">
        <v>47</v>
      </c>
      <c r="AC1491" s="2">
        <v>471722</v>
      </c>
    </row>
    <row r="1492" spans="1:29" ht="102.75" x14ac:dyDescent="0.25">
      <c r="A1492" s="2" t="s">
        <v>29</v>
      </c>
      <c r="B1492" s="2" t="s">
        <v>42</v>
      </c>
      <c r="C1492" s="2" t="s">
        <v>43</v>
      </c>
      <c r="D1492" s="2" t="s">
        <v>32</v>
      </c>
      <c r="E1492" s="2" t="s">
        <v>3213</v>
      </c>
      <c r="F1492" s="2" t="s">
        <v>3214</v>
      </c>
      <c r="G1492" s="2">
        <v>2640000</v>
      </c>
      <c r="H1492" s="2">
        <v>1</v>
      </c>
      <c r="I1492" s="3">
        <v>46200</v>
      </c>
      <c r="J1492" s="4"/>
      <c r="K1492" s="2">
        <v>4498285</v>
      </c>
      <c r="L1492" s="2">
        <v>20000</v>
      </c>
      <c r="M1492" s="2" t="s">
        <v>35</v>
      </c>
      <c r="N1492" s="5">
        <v>46200</v>
      </c>
      <c r="O1492" s="2" t="s">
        <v>3215</v>
      </c>
      <c r="P1492" s="2" t="s">
        <v>36</v>
      </c>
      <c r="Q1492" s="2" t="s">
        <v>237</v>
      </c>
      <c r="R1492" s="3">
        <v>46200</v>
      </c>
      <c r="S1492" s="2" t="s">
        <v>38</v>
      </c>
      <c r="T1492" s="2" t="s">
        <v>560</v>
      </c>
      <c r="U1492" s="2" t="s">
        <v>441</v>
      </c>
      <c r="V1492" s="2" t="s">
        <v>3216</v>
      </c>
      <c r="W1492" s="2" t="s">
        <v>3217</v>
      </c>
      <c r="X1492" s="2">
        <v>2026</v>
      </c>
      <c r="Y1492" s="2" t="s">
        <v>40</v>
      </c>
      <c r="Z1492" s="4"/>
      <c r="AA1492" s="3">
        <v>46200</v>
      </c>
      <c r="AB1492" s="2" t="s">
        <v>35</v>
      </c>
      <c r="AC1492" s="2">
        <v>471720</v>
      </c>
    </row>
    <row r="1493" spans="1:29" ht="102.75" x14ac:dyDescent="0.25">
      <c r="A1493" s="2" t="s">
        <v>29</v>
      </c>
      <c r="B1493" s="2" t="s">
        <v>42</v>
      </c>
      <c r="C1493" s="2" t="s">
        <v>43</v>
      </c>
      <c r="D1493" s="2" t="s">
        <v>32</v>
      </c>
      <c r="E1493" s="2" t="s">
        <v>3213</v>
      </c>
      <c r="F1493" s="2" t="s">
        <v>41</v>
      </c>
      <c r="G1493" s="2">
        <v>1000</v>
      </c>
      <c r="H1493" s="2">
        <v>1</v>
      </c>
      <c r="I1493" s="3">
        <v>46200</v>
      </c>
      <c r="J1493" s="4"/>
      <c r="K1493" s="2">
        <v>4498285</v>
      </c>
      <c r="L1493" s="2">
        <v>20000</v>
      </c>
      <c r="M1493" s="2" t="s">
        <v>35</v>
      </c>
      <c r="N1493" s="5">
        <v>46200</v>
      </c>
      <c r="O1493" s="2" t="s">
        <v>3215</v>
      </c>
      <c r="P1493" s="2" t="s">
        <v>36</v>
      </c>
      <c r="Q1493" s="2" t="s">
        <v>237</v>
      </c>
      <c r="R1493" s="3">
        <v>46200</v>
      </c>
      <c r="S1493" s="2" t="s">
        <v>38</v>
      </c>
      <c r="T1493" s="2" t="s">
        <v>560</v>
      </c>
      <c r="U1493" s="2" t="s">
        <v>441</v>
      </c>
      <c r="V1493" s="2" t="s">
        <v>3216</v>
      </c>
      <c r="W1493" s="2" t="s">
        <v>3217</v>
      </c>
      <c r="X1493" s="2">
        <v>2026</v>
      </c>
      <c r="Y1493" s="2" t="s">
        <v>40</v>
      </c>
      <c r="Z1493" s="4"/>
      <c r="AA1493" s="3">
        <v>46200</v>
      </c>
      <c r="AB1493" s="2" t="s">
        <v>35</v>
      </c>
      <c r="AC1493" s="2">
        <v>471720</v>
      </c>
    </row>
    <row r="1494" spans="1:29" ht="64.5" x14ac:dyDescent="0.25">
      <c r="A1494" s="2" t="s">
        <v>29</v>
      </c>
      <c r="B1494" s="2" t="s">
        <v>42</v>
      </c>
      <c r="C1494" s="2" t="s">
        <v>43</v>
      </c>
      <c r="D1494" s="2" t="s">
        <v>32</v>
      </c>
      <c r="E1494" s="2" t="s">
        <v>3218</v>
      </c>
      <c r="F1494" s="2" t="s">
        <v>3219</v>
      </c>
      <c r="G1494" s="2">
        <v>2250000</v>
      </c>
      <c r="H1494" s="2">
        <v>1</v>
      </c>
      <c r="I1494" s="3">
        <v>46200</v>
      </c>
      <c r="J1494" s="4"/>
      <c r="K1494" s="2">
        <v>4743774</v>
      </c>
      <c r="L1494" s="2">
        <v>45000</v>
      </c>
      <c r="M1494" s="2" t="s">
        <v>143</v>
      </c>
      <c r="N1494" s="5">
        <v>46200</v>
      </c>
      <c r="O1494" s="2" t="s">
        <v>3220</v>
      </c>
      <c r="P1494" s="2" t="s">
        <v>36</v>
      </c>
      <c r="Q1494" s="2" t="s">
        <v>337</v>
      </c>
      <c r="R1494" s="3">
        <v>46200</v>
      </c>
      <c r="S1494" s="2" t="s">
        <v>38</v>
      </c>
      <c r="T1494" s="2" t="s">
        <v>98</v>
      </c>
      <c r="U1494" s="2" t="s">
        <v>53</v>
      </c>
      <c r="V1494" s="2">
        <v>0</v>
      </c>
      <c r="W1494" s="2" t="s">
        <v>448</v>
      </c>
      <c r="X1494" s="2">
        <v>2026</v>
      </c>
      <c r="Y1494" s="2" t="s">
        <v>40</v>
      </c>
      <c r="Z1494" s="4"/>
      <c r="AA1494" s="3">
        <v>46200</v>
      </c>
      <c r="AB1494" s="2" t="s">
        <v>143</v>
      </c>
      <c r="AC1494" s="2">
        <v>471716</v>
      </c>
    </row>
    <row r="1495" spans="1:29" ht="39" x14ac:dyDescent="0.25">
      <c r="A1495" s="2" t="s">
        <v>29</v>
      </c>
      <c r="B1495" s="2" t="s">
        <v>42</v>
      </c>
      <c r="C1495" s="2" t="s">
        <v>43</v>
      </c>
      <c r="D1495" s="2" t="s">
        <v>32</v>
      </c>
      <c r="E1495" s="2" t="s">
        <v>3218</v>
      </c>
      <c r="F1495" s="2" t="s">
        <v>41</v>
      </c>
      <c r="G1495" s="2">
        <v>1000</v>
      </c>
      <c r="H1495" s="2">
        <v>1</v>
      </c>
      <c r="I1495" s="3">
        <v>46200</v>
      </c>
      <c r="J1495" s="4"/>
      <c r="K1495" s="2">
        <v>4743774</v>
      </c>
      <c r="L1495" s="2">
        <v>45000</v>
      </c>
      <c r="M1495" s="2" t="s">
        <v>143</v>
      </c>
      <c r="N1495" s="5">
        <v>46200</v>
      </c>
      <c r="O1495" s="2" t="s">
        <v>3220</v>
      </c>
      <c r="P1495" s="2" t="s">
        <v>36</v>
      </c>
      <c r="Q1495" s="2" t="s">
        <v>337</v>
      </c>
      <c r="R1495" s="3">
        <v>46200</v>
      </c>
      <c r="S1495" s="2" t="s">
        <v>38</v>
      </c>
      <c r="T1495" s="2" t="s">
        <v>98</v>
      </c>
      <c r="U1495" s="2" t="s">
        <v>53</v>
      </c>
      <c r="V1495" s="2">
        <v>0</v>
      </c>
      <c r="W1495" s="2" t="s">
        <v>448</v>
      </c>
      <c r="X1495" s="2">
        <v>2026</v>
      </c>
      <c r="Y1495" s="2" t="s">
        <v>40</v>
      </c>
      <c r="Z1495" s="4"/>
      <c r="AA1495" s="3">
        <v>46200</v>
      </c>
      <c r="AB1495" s="2" t="s">
        <v>143</v>
      </c>
      <c r="AC1495" s="2">
        <v>471716</v>
      </c>
    </row>
    <row r="1496" spans="1:29" ht="51.75" x14ac:dyDescent="0.25">
      <c r="A1496" s="2" t="s">
        <v>29</v>
      </c>
      <c r="B1496" s="2" t="s">
        <v>42</v>
      </c>
      <c r="C1496" s="2" t="s">
        <v>43</v>
      </c>
      <c r="D1496" s="2" t="s">
        <v>32</v>
      </c>
      <c r="E1496" s="2" t="s">
        <v>3221</v>
      </c>
      <c r="F1496" s="2" t="s">
        <v>3222</v>
      </c>
      <c r="G1496" s="2">
        <v>3620000</v>
      </c>
      <c r="H1496" s="2">
        <v>1</v>
      </c>
      <c r="I1496" s="3">
        <v>46203</v>
      </c>
      <c r="J1496" s="4"/>
      <c r="K1496" s="2">
        <v>4775221</v>
      </c>
      <c r="L1496" s="2">
        <v>30000</v>
      </c>
      <c r="M1496" s="2" t="s">
        <v>659</v>
      </c>
      <c r="N1496" s="5">
        <v>46200</v>
      </c>
      <c r="O1496" s="2" t="s">
        <v>3223</v>
      </c>
      <c r="P1496" s="2" t="s">
        <v>36</v>
      </c>
      <c r="Q1496" s="2" t="s">
        <v>209</v>
      </c>
      <c r="R1496" s="3">
        <v>46200</v>
      </c>
      <c r="S1496" s="2" t="s">
        <v>38</v>
      </c>
      <c r="T1496" s="2" t="s">
        <v>3224</v>
      </c>
      <c r="U1496" s="2">
        <v>0</v>
      </c>
      <c r="V1496" s="2">
        <v>0</v>
      </c>
      <c r="W1496" s="2" t="s">
        <v>3225</v>
      </c>
      <c r="X1496" s="2">
        <v>2026</v>
      </c>
      <c r="Y1496" s="2" t="s">
        <v>40</v>
      </c>
      <c r="Z1496" s="4"/>
      <c r="AA1496" s="3">
        <v>46200</v>
      </c>
      <c r="AB1496" s="2" t="s">
        <v>659</v>
      </c>
      <c r="AC1496" s="2">
        <v>471712</v>
      </c>
    </row>
    <row r="1497" spans="1:29" ht="51.75" x14ac:dyDescent="0.25">
      <c r="A1497" s="2" t="s">
        <v>29</v>
      </c>
      <c r="B1497" s="2" t="s">
        <v>42</v>
      </c>
      <c r="C1497" s="2" t="s">
        <v>43</v>
      </c>
      <c r="D1497" s="2" t="s">
        <v>32</v>
      </c>
      <c r="E1497" s="2" t="s">
        <v>3221</v>
      </c>
      <c r="F1497" s="2" t="s">
        <v>41</v>
      </c>
      <c r="G1497" s="2">
        <v>1000</v>
      </c>
      <c r="H1497" s="2">
        <v>1</v>
      </c>
      <c r="I1497" s="3">
        <v>46203</v>
      </c>
      <c r="J1497" s="4"/>
      <c r="K1497" s="2">
        <v>4775221</v>
      </c>
      <c r="L1497" s="2">
        <v>30000</v>
      </c>
      <c r="M1497" s="2" t="s">
        <v>659</v>
      </c>
      <c r="N1497" s="5">
        <v>46200</v>
      </c>
      <c r="O1497" s="2" t="s">
        <v>3223</v>
      </c>
      <c r="P1497" s="2" t="s">
        <v>36</v>
      </c>
      <c r="Q1497" s="2" t="s">
        <v>209</v>
      </c>
      <c r="R1497" s="3">
        <v>46200</v>
      </c>
      <c r="S1497" s="2" t="s">
        <v>38</v>
      </c>
      <c r="T1497" s="2" t="s">
        <v>3224</v>
      </c>
      <c r="U1497" s="2">
        <v>0</v>
      </c>
      <c r="V1497" s="2">
        <v>0</v>
      </c>
      <c r="W1497" s="2" t="s">
        <v>3225</v>
      </c>
      <c r="X1497" s="2">
        <v>2026</v>
      </c>
      <c r="Y1497" s="2" t="s">
        <v>40</v>
      </c>
      <c r="Z1497" s="4"/>
      <c r="AA1497" s="3">
        <v>46200</v>
      </c>
      <c r="AB1497" s="2" t="s">
        <v>659</v>
      </c>
      <c r="AC1497" s="2">
        <v>471712</v>
      </c>
    </row>
    <row r="1498" spans="1:29" ht="64.5" x14ac:dyDescent="0.25">
      <c r="A1498" s="2" t="s">
        <v>29</v>
      </c>
      <c r="B1498" s="2" t="s">
        <v>42</v>
      </c>
      <c r="C1498" s="2" t="s">
        <v>43</v>
      </c>
      <c r="D1498" s="2" t="s">
        <v>32</v>
      </c>
      <c r="E1498" s="2" t="s">
        <v>3226</v>
      </c>
      <c r="F1498" s="2" t="s">
        <v>3227</v>
      </c>
      <c r="G1498" s="2">
        <v>2200000</v>
      </c>
      <c r="H1498" s="2">
        <v>1</v>
      </c>
      <c r="I1498" s="3">
        <v>46200</v>
      </c>
      <c r="J1498" s="4"/>
      <c r="K1498" s="2">
        <v>4763950</v>
      </c>
      <c r="L1498" s="2">
        <v>44000</v>
      </c>
      <c r="M1498" s="2" t="s">
        <v>143</v>
      </c>
      <c r="N1498" s="5">
        <v>46198</v>
      </c>
      <c r="O1498" s="2" t="s">
        <v>3228</v>
      </c>
      <c r="P1498" s="2" t="s">
        <v>36</v>
      </c>
      <c r="Q1498" s="2" t="s">
        <v>61</v>
      </c>
      <c r="R1498" s="3">
        <v>46198</v>
      </c>
      <c r="S1498" s="2" t="s">
        <v>145</v>
      </c>
      <c r="T1498" s="2" t="s">
        <v>63</v>
      </c>
      <c r="U1498" s="2">
        <v>0</v>
      </c>
      <c r="V1498" s="2" t="s">
        <v>909</v>
      </c>
      <c r="W1498" s="2" t="s">
        <v>603</v>
      </c>
      <c r="X1498" s="2">
        <v>2026</v>
      </c>
      <c r="Y1498" s="2" t="s">
        <v>40</v>
      </c>
      <c r="Z1498" s="4"/>
      <c r="AA1498" s="3">
        <v>46198</v>
      </c>
      <c r="AB1498" s="2" t="s">
        <v>143</v>
      </c>
      <c r="AC1498" s="2">
        <v>471696</v>
      </c>
    </row>
    <row r="1499" spans="1:29" ht="39" x14ac:dyDescent="0.25">
      <c r="A1499" s="2" t="s">
        <v>29</v>
      </c>
      <c r="B1499" s="2" t="s">
        <v>42</v>
      </c>
      <c r="C1499" s="2" t="s">
        <v>43</v>
      </c>
      <c r="D1499" s="2" t="s">
        <v>32</v>
      </c>
      <c r="E1499" s="2" t="s">
        <v>3226</v>
      </c>
      <c r="F1499" s="2" t="s">
        <v>41</v>
      </c>
      <c r="G1499" s="2">
        <v>1000</v>
      </c>
      <c r="H1499" s="2">
        <v>1</v>
      </c>
      <c r="I1499" s="3">
        <v>46200</v>
      </c>
      <c r="J1499" s="4"/>
      <c r="K1499" s="2">
        <v>4763950</v>
      </c>
      <c r="L1499" s="2">
        <v>44000</v>
      </c>
      <c r="M1499" s="2" t="s">
        <v>143</v>
      </c>
      <c r="N1499" s="5">
        <v>46198</v>
      </c>
      <c r="O1499" s="2" t="s">
        <v>3228</v>
      </c>
      <c r="P1499" s="2" t="s">
        <v>36</v>
      </c>
      <c r="Q1499" s="2" t="s">
        <v>61</v>
      </c>
      <c r="R1499" s="3">
        <v>46198</v>
      </c>
      <c r="S1499" s="2" t="s">
        <v>145</v>
      </c>
      <c r="T1499" s="2" t="s">
        <v>63</v>
      </c>
      <c r="U1499" s="2">
        <v>0</v>
      </c>
      <c r="V1499" s="2" t="s">
        <v>909</v>
      </c>
      <c r="W1499" s="2" t="s">
        <v>603</v>
      </c>
      <c r="X1499" s="2">
        <v>2026</v>
      </c>
      <c r="Y1499" s="2" t="s">
        <v>40</v>
      </c>
      <c r="Z1499" s="4"/>
      <c r="AA1499" s="3">
        <v>46198</v>
      </c>
      <c r="AB1499" s="2" t="s">
        <v>143</v>
      </c>
      <c r="AC1499" s="2">
        <v>471696</v>
      </c>
    </row>
    <row r="1500" spans="1:29" ht="64.5" x14ac:dyDescent="0.25">
      <c r="A1500" s="2" t="s">
        <v>29</v>
      </c>
      <c r="B1500" s="2" t="s">
        <v>42</v>
      </c>
      <c r="C1500" s="2" t="s">
        <v>43</v>
      </c>
      <c r="D1500" s="2" t="s">
        <v>32</v>
      </c>
      <c r="E1500" s="2" t="s">
        <v>3229</v>
      </c>
      <c r="F1500" s="2" t="s">
        <v>3230</v>
      </c>
      <c r="G1500" s="2">
        <v>2700000</v>
      </c>
      <c r="H1500" s="2">
        <v>1</v>
      </c>
      <c r="I1500" s="3">
        <v>46200</v>
      </c>
      <c r="J1500" s="4"/>
      <c r="K1500" s="2">
        <v>2648698</v>
      </c>
      <c r="L1500" s="2">
        <v>54000</v>
      </c>
      <c r="M1500" s="2" t="s">
        <v>275</v>
      </c>
      <c r="N1500" s="5">
        <v>46200</v>
      </c>
      <c r="O1500" s="2" t="s">
        <v>3231</v>
      </c>
      <c r="P1500" s="2" t="s">
        <v>36</v>
      </c>
      <c r="Q1500" s="2" t="s">
        <v>577</v>
      </c>
      <c r="R1500" s="3">
        <v>46200</v>
      </c>
      <c r="S1500" s="2" t="s">
        <v>277</v>
      </c>
      <c r="T1500" s="2" t="s">
        <v>52</v>
      </c>
      <c r="U1500" s="2">
        <v>0</v>
      </c>
      <c r="V1500" s="2" t="s">
        <v>1893</v>
      </c>
      <c r="W1500" s="2" t="s">
        <v>398</v>
      </c>
      <c r="X1500" s="2">
        <v>2026</v>
      </c>
      <c r="Y1500" s="2" t="s">
        <v>40</v>
      </c>
      <c r="Z1500" s="4"/>
      <c r="AA1500" s="3">
        <v>46200</v>
      </c>
      <c r="AB1500" s="2" t="s">
        <v>275</v>
      </c>
      <c r="AC1500" s="2">
        <v>471678</v>
      </c>
    </row>
    <row r="1501" spans="1:29" ht="39" x14ac:dyDescent="0.25">
      <c r="A1501" s="2" t="s">
        <v>29</v>
      </c>
      <c r="B1501" s="2" t="s">
        <v>42</v>
      </c>
      <c r="C1501" s="2" t="s">
        <v>43</v>
      </c>
      <c r="D1501" s="2" t="s">
        <v>32</v>
      </c>
      <c r="E1501" s="2" t="s">
        <v>3229</v>
      </c>
      <c r="F1501" s="2" t="s">
        <v>41</v>
      </c>
      <c r="G1501" s="2">
        <v>1000</v>
      </c>
      <c r="H1501" s="2">
        <v>1</v>
      </c>
      <c r="I1501" s="3">
        <v>46200</v>
      </c>
      <c r="J1501" s="4"/>
      <c r="K1501" s="2">
        <v>2648698</v>
      </c>
      <c r="L1501" s="2">
        <v>54000</v>
      </c>
      <c r="M1501" s="2" t="s">
        <v>275</v>
      </c>
      <c r="N1501" s="5">
        <v>46200</v>
      </c>
      <c r="O1501" s="2" t="s">
        <v>3231</v>
      </c>
      <c r="P1501" s="2" t="s">
        <v>36</v>
      </c>
      <c r="Q1501" s="2" t="s">
        <v>577</v>
      </c>
      <c r="R1501" s="3">
        <v>46200</v>
      </c>
      <c r="S1501" s="2" t="s">
        <v>277</v>
      </c>
      <c r="T1501" s="2" t="s">
        <v>52</v>
      </c>
      <c r="U1501" s="2">
        <v>0</v>
      </c>
      <c r="V1501" s="2" t="s">
        <v>1893</v>
      </c>
      <c r="W1501" s="2" t="s">
        <v>398</v>
      </c>
      <c r="X1501" s="2">
        <v>2026</v>
      </c>
      <c r="Y1501" s="2" t="s">
        <v>40</v>
      </c>
      <c r="Z1501" s="4"/>
      <c r="AA1501" s="3">
        <v>46200</v>
      </c>
      <c r="AB1501" s="2" t="s">
        <v>275</v>
      </c>
      <c r="AC1501" s="2">
        <v>471678</v>
      </c>
    </row>
    <row r="1502" spans="1:29" ht="102.75" x14ac:dyDescent="0.25">
      <c r="A1502" s="2" t="s">
        <v>29</v>
      </c>
      <c r="B1502" s="2" t="s">
        <v>42</v>
      </c>
      <c r="C1502" s="2" t="s">
        <v>43</v>
      </c>
      <c r="D1502" s="2" t="s">
        <v>32</v>
      </c>
      <c r="E1502" s="2" t="s">
        <v>3232</v>
      </c>
      <c r="F1502" s="2" t="s">
        <v>3233</v>
      </c>
      <c r="G1502" s="2">
        <v>2575000</v>
      </c>
      <c r="H1502" s="2">
        <v>1</v>
      </c>
      <c r="I1502" s="3">
        <v>46200</v>
      </c>
      <c r="J1502" s="4"/>
      <c r="K1502" s="2">
        <v>4764409</v>
      </c>
      <c r="L1502" s="2">
        <v>20000</v>
      </c>
      <c r="M1502" s="2" t="s">
        <v>35</v>
      </c>
      <c r="N1502" s="5">
        <v>46198</v>
      </c>
      <c r="O1502" s="2" t="s">
        <v>3234</v>
      </c>
      <c r="P1502" s="2" t="s">
        <v>36</v>
      </c>
      <c r="Q1502" s="2" t="s">
        <v>237</v>
      </c>
      <c r="R1502" s="3">
        <v>46198</v>
      </c>
      <c r="S1502" s="2" t="s">
        <v>38</v>
      </c>
      <c r="T1502" s="2" t="s">
        <v>831</v>
      </c>
      <c r="U1502" s="2" t="s">
        <v>3235</v>
      </c>
      <c r="V1502" s="2" t="s">
        <v>3236</v>
      </c>
      <c r="W1502" s="2" t="s">
        <v>3237</v>
      </c>
      <c r="X1502" s="2">
        <v>2026</v>
      </c>
      <c r="Y1502" s="2" t="s">
        <v>40</v>
      </c>
      <c r="Z1502" s="4"/>
      <c r="AA1502" s="3">
        <v>46198</v>
      </c>
      <c r="AB1502" s="2" t="s">
        <v>35</v>
      </c>
      <c r="AC1502" s="2">
        <v>471666</v>
      </c>
    </row>
    <row r="1503" spans="1:29" ht="102.75" x14ac:dyDescent="0.25">
      <c r="A1503" s="2" t="s">
        <v>29</v>
      </c>
      <c r="B1503" s="2" t="s">
        <v>42</v>
      </c>
      <c r="C1503" s="2" t="s">
        <v>43</v>
      </c>
      <c r="D1503" s="2" t="s">
        <v>32</v>
      </c>
      <c r="E1503" s="2" t="s">
        <v>3232</v>
      </c>
      <c r="F1503" s="2" t="s">
        <v>41</v>
      </c>
      <c r="G1503" s="2">
        <v>1000</v>
      </c>
      <c r="H1503" s="2">
        <v>1</v>
      </c>
      <c r="I1503" s="3">
        <v>46200</v>
      </c>
      <c r="J1503" s="4"/>
      <c r="K1503" s="2">
        <v>4764409</v>
      </c>
      <c r="L1503" s="2">
        <v>20000</v>
      </c>
      <c r="M1503" s="2" t="s">
        <v>35</v>
      </c>
      <c r="N1503" s="5">
        <v>46198</v>
      </c>
      <c r="O1503" s="2" t="s">
        <v>3234</v>
      </c>
      <c r="P1503" s="2" t="s">
        <v>36</v>
      </c>
      <c r="Q1503" s="2" t="s">
        <v>237</v>
      </c>
      <c r="R1503" s="3">
        <v>46198</v>
      </c>
      <c r="S1503" s="2" t="s">
        <v>38</v>
      </c>
      <c r="T1503" s="2" t="s">
        <v>831</v>
      </c>
      <c r="U1503" s="2" t="s">
        <v>3235</v>
      </c>
      <c r="V1503" s="2" t="s">
        <v>3236</v>
      </c>
      <c r="W1503" s="2" t="s">
        <v>3237</v>
      </c>
      <c r="X1503" s="2">
        <v>2026</v>
      </c>
      <c r="Y1503" s="2" t="s">
        <v>40</v>
      </c>
      <c r="Z1503" s="4"/>
      <c r="AA1503" s="3">
        <v>46198</v>
      </c>
      <c r="AB1503" s="2" t="s">
        <v>35</v>
      </c>
      <c r="AC1503" s="2">
        <v>471666</v>
      </c>
    </row>
    <row r="1504" spans="1:29" ht="102.75" x14ac:dyDescent="0.25">
      <c r="A1504" s="2" t="s">
        <v>29</v>
      </c>
      <c r="B1504" s="2" t="s">
        <v>42</v>
      </c>
      <c r="C1504" s="2" t="s">
        <v>43</v>
      </c>
      <c r="D1504" s="2" t="s">
        <v>643</v>
      </c>
      <c r="E1504" s="2" t="s">
        <v>3238</v>
      </c>
      <c r="F1504" s="2" t="s">
        <v>41</v>
      </c>
      <c r="G1504" s="2">
        <v>1000</v>
      </c>
      <c r="H1504" s="2">
        <v>1</v>
      </c>
      <c r="I1504" s="3">
        <v>46201</v>
      </c>
      <c r="J1504" s="4"/>
      <c r="K1504" s="2">
        <v>4417800</v>
      </c>
      <c r="L1504" s="2">
        <v>54980</v>
      </c>
      <c r="M1504" s="2" t="s">
        <v>35</v>
      </c>
      <c r="N1504" s="5">
        <v>46201</v>
      </c>
      <c r="O1504" s="2" t="s">
        <v>3239</v>
      </c>
      <c r="P1504" s="2" t="s">
        <v>189</v>
      </c>
      <c r="Q1504" s="2" t="s">
        <v>79</v>
      </c>
      <c r="R1504" s="3">
        <v>46201</v>
      </c>
      <c r="S1504" s="2" t="s">
        <v>38</v>
      </c>
      <c r="T1504" s="2" t="s">
        <v>3240</v>
      </c>
      <c r="U1504" s="2" t="s">
        <v>3241</v>
      </c>
      <c r="V1504" s="2" t="s">
        <v>2970</v>
      </c>
      <c r="W1504" s="2" t="s">
        <v>2956</v>
      </c>
      <c r="X1504" s="2">
        <v>2026</v>
      </c>
      <c r="Y1504" s="2" t="s">
        <v>55</v>
      </c>
      <c r="Z1504" s="4"/>
      <c r="AA1504" s="3">
        <v>46201</v>
      </c>
      <c r="AB1504" s="2" t="s">
        <v>35</v>
      </c>
      <c r="AC1504" s="2">
        <v>471664</v>
      </c>
    </row>
    <row r="1505" spans="1:29" ht="102.75" x14ac:dyDescent="0.25">
      <c r="A1505" s="2" t="s">
        <v>29</v>
      </c>
      <c r="B1505" s="2" t="s">
        <v>42</v>
      </c>
      <c r="C1505" s="2" t="s">
        <v>43</v>
      </c>
      <c r="D1505" s="2" t="s">
        <v>643</v>
      </c>
      <c r="E1505" s="2" t="s">
        <v>3238</v>
      </c>
      <c r="F1505" s="2" t="s">
        <v>3242</v>
      </c>
      <c r="G1505" s="2">
        <v>2736000</v>
      </c>
      <c r="H1505" s="2">
        <v>1</v>
      </c>
      <c r="I1505" s="3">
        <v>46201</v>
      </c>
      <c r="J1505" s="4"/>
      <c r="K1505" s="2">
        <v>4417800</v>
      </c>
      <c r="L1505" s="2">
        <v>54980</v>
      </c>
      <c r="M1505" s="2" t="s">
        <v>35</v>
      </c>
      <c r="N1505" s="5">
        <v>46201</v>
      </c>
      <c r="O1505" s="2" t="s">
        <v>3239</v>
      </c>
      <c r="P1505" s="2" t="s">
        <v>189</v>
      </c>
      <c r="Q1505" s="2" t="s">
        <v>79</v>
      </c>
      <c r="R1505" s="3">
        <v>46201</v>
      </c>
      <c r="S1505" s="2" t="s">
        <v>38</v>
      </c>
      <c r="T1505" s="2" t="s">
        <v>3240</v>
      </c>
      <c r="U1505" s="2" t="s">
        <v>3241</v>
      </c>
      <c r="V1505" s="2" t="s">
        <v>2970</v>
      </c>
      <c r="W1505" s="2" t="s">
        <v>2956</v>
      </c>
      <c r="X1505" s="2">
        <v>2026</v>
      </c>
      <c r="Y1505" s="2" t="s">
        <v>55</v>
      </c>
      <c r="Z1505" s="4"/>
      <c r="AA1505" s="3">
        <v>46201</v>
      </c>
      <c r="AB1505" s="2" t="s">
        <v>35</v>
      </c>
      <c r="AC1505" s="2">
        <v>471664</v>
      </c>
    </row>
    <row r="1506" spans="1:29" ht="102.75" x14ac:dyDescent="0.25">
      <c r="A1506" s="2" t="s">
        <v>29</v>
      </c>
      <c r="B1506" s="2" t="s">
        <v>42</v>
      </c>
      <c r="C1506" s="2" t="s">
        <v>43</v>
      </c>
      <c r="D1506" s="2" t="s">
        <v>643</v>
      </c>
      <c r="E1506" s="2" t="s">
        <v>3238</v>
      </c>
      <c r="F1506" s="2" t="s">
        <v>3169</v>
      </c>
      <c r="G1506" s="2">
        <v>1590000</v>
      </c>
      <c r="H1506" s="2">
        <v>1</v>
      </c>
      <c r="I1506" s="3">
        <v>46201</v>
      </c>
      <c r="J1506" s="4"/>
      <c r="K1506" s="2">
        <v>4417800</v>
      </c>
      <c r="L1506" s="2">
        <v>54980</v>
      </c>
      <c r="M1506" s="2" t="s">
        <v>35</v>
      </c>
      <c r="N1506" s="5">
        <v>46201</v>
      </c>
      <c r="O1506" s="2" t="s">
        <v>3239</v>
      </c>
      <c r="P1506" s="2" t="s">
        <v>189</v>
      </c>
      <c r="Q1506" s="2" t="s">
        <v>79</v>
      </c>
      <c r="R1506" s="3">
        <v>46201</v>
      </c>
      <c r="S1506" s="2" t="s">
        <v>38</v>
      </c>
      <c r="T1506" s="2" t="s">
        <v>3240</v>
      </c>
      <c r="U1506" s="2" t="s">
        <v>3241</v>
      </c>
      <c r="V1506" s="2" t="s">
        <v>2970</v>
      </c>
      <c r="W1506" s="2" t="s">
        <v>2956</v>
      </c>
      <c r="X1506" s="2">
        <v>2026</v>
      </c>
      <c r="Y1506" s="2" t="s">
        <v>55</v>
      </c>
      <c r="Z1506" s="4"/>
      <c r="AA1506" s="3">
        <v>46201</v>
      </c>
      <c r="AB1506" s="2" t="s">
        <v>35</v>
      </c>
      <c r="AC1506" s="2">
        <v>471664</v>
      </c>
    </row>
    <row r="1507" spans="1:29" ht="64.5" x14ac:dyDescent="0.25">
      <c r="A1507" s="2" t="s">
        <v>29</v>
      </c>
      <c r="B1507" s="2" t="s">
        <v>42</v>
      </c>
      <c r="C1507" s="2" t="s">
        <v>43</v>
      </c>
      <c r="D1507" s="2" t="s">
        <v>164</v>
      </c>
      <c r="E1507" s="2" t="s">
        <v>3243</v>
      </c>
      <c r="F1507" s="2" t="s">
        <v>3244</v>
      </c>
      <c r="G1507" s="2">
        <v>1920000</v>
      </c>
      <c r="H1507" s="2">
        <v>1</v>
      </c>
      <c r="I1507" s="3">
        <v>46201</v>
      </c>
      <c r="J1507" s="4"/>
      <c r="K1507" s="2">
        <v>1914574</v>
      </c>
      <c r="L1507" s="2">
        <v>38400</v>
      </c>
      <c r="M1507" s="2" t="s">
        <v>768</v>
      </c>
      <c r="N1507" s="5">
        <v>46200</v>
      </c>
      <c r="O1507" s="2">
        <v>202208</v>
      </c>
      <c r="P1507" s="2" t="s">
        <v>49</v>
      </c>
      <c r="Q1507" s="2" t="s">
        <v>61</v>
      </c>
      <c r="R1507" s="3">
        <v>46200</v>
      </c>
      <c r="S1507" s="2" t="s">
        <v>38</v>
      </c>
      <c r="T1507" s="2" t="s">
        <v>3245</v>
      </c>
      <c r="U1507" s="2">
        <v>0</v>
      </c>
      <c r="V1507" s="2">
        <v>0</v>
      </c>
      <c r="W1507" s="2" t="s">
        <v>3246</v>
      </c>
      <c r="X1507" s="2">
        <v>2026</v>
      </c>
      <c r="Y1507" s="2" t="s">
        <v>55</v>
      </c>
      <c r="Z1507" s="4"/>
      <c r="AA1507" s="3">
        <v>46200</v>
      </c>
      <c r="AB1507" s="2" t="s">
        <v>768</v>
      </c>
      <c r="AC1507" s="2">
        <v>471660</v>
      </c>
    </row>
    <row r="1508" spans="1:29" ht="39" x14ac:dyDescent="0.25">
      <c r="A1508" s="2" t="s">
        <v>29</v>
      </c>
      <c r="B1508" s="2" t="s">
        <v>42</v>
      </c>
      <c r="C1508" s="2" t="s">
        <v>43</v>
      </c>
      <c r="D1508" s="2" t="s">
        <v>164</v>
      </c>
      <c r="E1508" s="2" t="s">
        <v>3243</v>
      </c>
      <c r="F1508" s="2" t="s">
        <v>41</v>
      </c>
      <c r="G1508" s="2">
        <v>5000</v>
      </c>
      <c r="H1508" s="2">
        <v>1</v>
      </c>
      <c r="I1508" s="3">
        <v>46201</v>
      </c>
      <c r="J1508" s="4"/>
      <c r="K1508" s="2">
        <v>1914574</v>
      </c>
      <c r="L1508" s="2">
        <v>38400</v>
      </c>
      <c r="M1508" s="2" t="s">
        <v>768</v>
      </c>
      <c r="N1508" s="5">
        <v>46200</v>
      </c>
      <c r="O1508" s="2">
        <v>202208</v>
      </c>
      <c r="P1508" s="2" t="s">
        <v>49</v>
      </c>
      <c r="Q1508" s="2" t="s">
        <v>61</v>
      </c>
      <c r="R1508" s="3">
        <v>46200</v>
      </c>
      <c r="S1508" s="2" t="s">
        <v>38</v>
      </c>
      <c r="T1508" s="2" t="s">
        <v>3245</v>
      </c>
      <c r="U1508" s="2">
        <v>0</v>
      </c>
      <c r="V1508" s="2">
        <v>0</v>
      </c>
      <c r="W1508" s="2" t="s">
        <v>3246</v>
      </c>
      <c r="X1508" s="2">
        <v>2026</v>
      </c>
      <c r="Y1508" s="2" t="s">
        <v>55</v>
      </c>
      <c r="Z1508" s="4"/>
      <c r="AA1508" s="3">
        <v>46200</v>
      </c>
      <c r="AB1508" s="2" t="s">
        <v>768</v>
      </c>
      <c r="AC1508" s="2">
        <v>471660</v>
      </c>
    </row>
    <row r="1509" spans="1:29" ht="51.75" x14ac:dyDescent="0.25">
      <c r="A1509" s="2" t="s">
        <v>29</v>
      </c>
      <c r="B1509" s="2" t="s">
        <v>42</v>
      </c>
      <c r="C1509" s="2" t="s">
        <v>43</v>
      </c>
      <c r="D1509" s="2" t="s">
        <v>164</v>
      </c>
      <c r="E1509" s="2" t="s">
        <v>3243</v>
      </c>
      <c r="F1509" s="2" t="s">
        <v>56</v>
      </c>
      <c r="G1509" s="2">
        <v>1000000</v>
      </c>
      <c r="H1509" s="2">
        <v>1</v>
      </c>
      <c r="I1509" s="3">
        <v>46201</v>
      </c>
      <c r="J1509" s="4"/>
      <c r="K1509" s="2">
        <v>1914574</v>
      </c>
      <c r="L1509" s="2">
        <v>38400</v>
      </c>
      <c r="M1509" s="2" t="s">
        <v>768</v>
      </c>
      <c r="N1509" s="5">
        <v>46200</v>
      </c>
      <c r="O1509" s="2">
        <v>202208</v>
      </c>
      <c r="P1509" s="2" t="s">
        <v>49</v>
      </c>
      <c r="Q1509" s="2" t="s">
        <v>61</v>
      </c>
      <c r="R1509" s="3">
        <v>46200</v>
      </c>
      <c r="S1509" s="2" t="s">
        <v>38</v>
      </c>
      <c r="T1509" s="2" t="s">
        <v>3245</v>
      </c>
      <c r="U1509" s="2">
        <v>0</v>
      </c>
      <c r="V1509" s="2">
        <v>0</v>
      </c>
      <c r="W1509" s="2" t="s">
        <v>3246</v>
      </c>
      <c r="X1509" s="2">
        <v>2026</v>
      </c>
      <c r="Y1509" s="2" t="s">
        <v>55</v>
      </c>
      <c r="Z1509" s="4"/>
      <c r="AA1509" s="3">
        <v>46200</v>
      </c>
      <c r="AB1509" s="2" t="s">
        <v>768</v>
      </c>
      <c r="AC1509" s="2">
        <v>471660</v>
      </c>
    </row>
    <row r="1510" spans="1:29" ht="64.5" x14ac:dyDescent="0.25">
      <c r="A1510" s="2" t="s">
        <v>29</v>
      </c>
      <c r="B1510" s="2" t="s">
        <v>42</v>
      </c>
      <c r="C1510" s="2" t="s">
        <v>43</v>
      </c>
      <c r="D1510" s="2" t="s">
        <v>32</v>
      </c>
      <c r="E1510" s="2" t="s">
        <v>3247</v>
      </c>
      <c r="F1510" s="2" t="s">
        <v>3248</v>
      </c>
      <c r="G1510" s="2">
        <v>2100000</v>
      </c>
      <c r="H1510" s="2">
        <v>1</v>
      </c>
      <c r="I1510" s="3">
        <v>46200</v>
      </c>
      <c r="J1510" s="4"/>
      <c r="K1510" s="2">
        <v>4764631</v>
      </c>
      <c r="L1510" s="2">
        <v>42000</v>
      </c>
      <c r="M1510" s="2" t="s">
        <v>266</v>
      </c>
      <c r="N1510" s="5">
        <v>46198</v>
      </c>
      <c r="O1510" s="2" t="s">
        <v>3249</v>
      </c>
      <c r="P1510" s="2" t="s">
        <v>36</v>
      </c>
      <c r="Q1510" s="2" t="s">
        <v>61</v>
      </c>
      <c r="R1510" s="3">
        <v>46198</v>
      </c>
      <c r="S1510" s="2" t="s">
        <v>145</v>
      </c>
      <c r="T1510" s="2" t="s">
        <v>63</v>
      </c>
      <c r="U1510" s="2">
        <v>0</v>
      </c>
      <c r="V1510" s="2" t="s">
        <v>2401</v>
      </c>
      <c r="W1510" s="2" t="s">
        <v>1243</v>
      </c>
      <c r="X1510" s="2">
        <v>2026</v>
      </c>
      <c r="Y1510" s="2" t="s">
        <v>40</v>
      </c>
      <c r="Z1510" s="4"/>
      <c r="AA1510" s="3">
        <v>46200</v>
      </c>
      <c r="AB1510" s="2" t="s">
        <v>266</v>
      </c>
      <c r="AC1510" s="2">
        <v>471658</v>
      </c>
    </row>
    <row r="1511" spans="1:29" ht="39" x14ac:dyDescent="0.25">
      <c r="A1511" s="2" t="s">
        <v>29</v>
      </c>
      <c r="B1511" s="2" t="s">
        <v>42</v>
      </c>
      <c r="C1511" s="2" t="s">
        <v>43</v>
      </c>
      <c r="D1511" s="2" t="s">
        <v>32</v>
      </c>
      <c r="E1511" s="2" t="s">
        <v>3247</v>
      </c>
      <c r="F1511" s="2" t="s">
        <v>41</v>
      </c>
      <c r="G1511" s="2">
        <v>1000</v>
      </c>
      <c r="H1511" s="2">
        <v>1</v>
      </c>
      <c r="I1511" s="3">
        <v>46200</v>
      </c>
      <c r="J1511" s="4"/>
      <c r="K1511" s="2">
        <v>4764631</v>
      </c>
      <c r="L1511" s="2">
        <v>42000</v>
      </c>
      <c r="M1511" s="2" t="s">
        <v>266</v>
      </c>
      <c r="N1511" s="5">
        <v>46198</v>
      </c>
      <c r="O1511" s="2" t="s">
        <v>3249</v>
      </c>
      <c r="P1511" s="2" t="s">
        <v>36</v>
      </c>
      <c r="Q1511" s="2" t="s">
        <v>61</v>
      </c>
      <c r="R1511" s="3">
        <v>46198</v>
      </c>
      <c r="S1511" s="2" t="s">
        <v>145</v>
      </c>
      <c r="T1511" s="2" t="s">
        <v>63</v>
      </c>
      <c r="U1511" s="2">
        <v>0</v>
      </c>
      <c r="V1511" s="2" t="s">
        <v>2401</v>
      </c>
      <c r="W1511" s="2" t="s">
        <v>1243</v>
      </c>
      <c r="X1511" s="2">
        <v>2026</v>
      </c>
      <c r="Y1511" s="2" t="s">
        <v>40</v>
      </c>
      <c r="Z1511" s="4"/>
      <c r="AA1511" s="3">
        <v>46200</v>
      </c>
      <c r="AB1511" s="2" t="s">
        <v>266</v>
      </c>
      <c r="AC1511" s="2">
        <v>471658</v>
      </c>
    </row>
    <row r="1512" spans="1:29" ht="64.5" x14ac:dyDescent="0.25">
      <c r="A1512" s="2" t="s">
        <v>29</v>
      </c>
      <c r="B1512" s="2" t="s">
        <v>42</v>
      </c>
      <c r="C1512" s="2" t="s">
        <v>43</v>
      </c>
      <c r="D1512" s="2" t="s">
        <v>32</v>
      </c>
      <c r="E1512" s="2" t="s">
        <v>3250</v>
      </c>
      <c r="F1512" s="2" t="s">
        <v>3251</v>
      </c>
      <c r="G1512" s="2">
        <v>2130000</v>
      </c>
      <c r="H1512" s="2">
        <v>1</v>
      </c>
      <c r="I1512" s="3">
        <v>46200</v>
      </c>
      <c r="J1512" s="4"/>
      <c r="K1512" s="2">
        <v>4765431</v>
      </c>
      <c r="L1512" s="2">
        <v>30000</v>
      </c>
      <c r="M1512" s="2" t="s">
        <v>249</v>
      </c>
      <c r="N1512" s="5">
        <v>46198</v>
      </c>
      <c r="O1512" s="2" t="s">
        <v>3252</v>
      </c>
      <c r="P1512" s="2" t="s">
        <v>36</v>
      </c>
      <c r="Q1512" s="2" t="s">
        <v>2386</v>
      </c>
      <c r="R1512" s="3">
        <v>46198</v>
      </c>
      <c r="S1512" s="2" t="s">
        <v>251</v>
      </c>
      <c r="T1512" s="2" t="s">
        <v>2387</v>
      </c>
      <c r="U1512" s="2" t="s">
        <v>3253</v>
      </c>
      <c r="V1512" s="2" t="s">
        <v>3254</v>
      </c>
      <c r="W1512" s="2" t="s">
        <v>321</v>
      </c>
      <c r="X1512" s="2">
        <v>2026</v>
      </c>
      <c r="Y1512" s="2" t="s">
        <v>40</v>
      </c>
      <c r="Z1512" s="4"/>
      <c r="AA1512" s="3">
        <v>46200</v>
      </c>
      <c r="AB1512" s="2" t="s">
        <v>249</v>
      </c>
      <c r="AC1512" s="2">
        <v>471650</v>
      </c>
    </row>
    <row r="1513" spans="1:29" ht="51.75" x14ac:dyDescent="0.25">
      <c r="A1513" s="2" t="s">
        <v>29</v>
      </c>
      <c r="B1513" s="2" t="s">
        <v>42</v>
      </c>
      <c r="C1513" s="2" t="s">
        <v>43</v>
      </c>
      <c r="D1513" s="2" t="s">
        <v>32</v>
      </c>
      <c r="E1513" s="2" t="s">
        <v>3250</v>
      </c>
      <c r="F1513" s="2" t="s">
        <v>41</v>
      </c>
      <c r="G1513" s="2">
        <v>1000</v>
      </c>
      <c r="H1513" s="2">
        <v>1</v>
      </c>
      <c r="I1513" s="3">
        <v>46200</v>
      </c>
      <c r="J1513" s="4"/>
      <c r="K1513" s="2">
        <v>4765431</v>
      </c>
      <c r="L1513" s="2">
        <v>30000</v>
      </c>
      <c r="M1513" s="2" t="s">
        <v>249</v>
      </c>
      <c r="N1513" s="5">
        <v>46198</v>
      </c>
      <c r="O1513" s="2" t="s">
        <v>3252</v>
      </c>
      <c r="P1513" s="2" t="s">
        <v>36</v>
      </c>
      <c r="Q1513" s="2" t="s">
        <v>2386</v>
      </c>
      <c r="R1513" s="3">
        <v>46198</v>
      </c>
      <c r="S1513" s="2" t="s">
        <v>251</v>
      </c>
      <c r="T1513" s="2" t="s">
        <v>2387</v>
      </c>
      <c r="U1513" s="2" t="s">
        <v>3253</v>
      </c>
      <c r="V1513" s="2" t="s">
        <v>3254</v>
      </c>
      <c r="W1513" s="2" t="s">
        <v>321</v>
      </c>
      <c r="X1513" s="2">
        <v>2026</v>
      </c>
      <c r="Y1513" s="2" t="s">
        <v>40</v>
      </c>
      <c r="Z1513" s="4"/>
      <c r="AA1513" s="3">
        <v>46200</v>
      </c>
      <c r="AB1513" s="2" t="s">
        <v>249</v>
      </c>
      <c r="AC1513" s="2">
        <v>471650</v>
      </c>
    </row>
    <row r="1514" spans="1:29" ht="51.75" x14ac:dyDescent="0.25">
      <c r="A1514" s="2" t="s">
        <v>29</v>
      </c>
      <c r="B1514" s="2" t="s">
        <v>42</v>
      </c>
      <c r="C1514" s="2" t="s">
        <v>43</v>
      </c>
      <c r="D1514" s="2" t="s">
        <v>32</v>
      </c>
      <c r="E1514" s="2" t="s">
        <v>3255</v>
      </c>
      <c r="F1514" s="2" t="s">
        <v>3256</v>
      </c>
      <c r="G1514" s="2">
        <v>2790000</v>
      </c>
      <c r="H1514" s="2">
        <v>1</v>
      </c>
      <c r="I1514" s="3">
        <v>46203</v>
      </c>
      <c r="J1514" s="4"/>
      <c r="K1514" s="2">
        <v>4774981</v>
      </c>
      <c r="L1514" s="2">
        <v>30000</v>
      </c>
      <c r="M1514" s="2" t="s">
        <v>126</v>
      </c>
      <c r="N1514" s="5">
        <v>46203</v>
      </c>
      <c r="O1514" s="2" t="s">
        <v>3257</v>
      </c>
      <c r="P1514" s="2" t="s">
        <v>36</v>
      </c>
      <c r="Q1514" s="2" t="s">
        <v>837</v>
      </c>
      <c r="R1514" s="3">
        <v>46203</v>
      </c>
      <c r="S1514" s="2" t="s">
        <v>38</v>
      </c>
      <c r="T1514" s="2" t="s">
        <v>83</v>
      </c>
      <c r="U1514" s="2" t="s">
        <v>3258</v>
      </c>
      <c r="V1514" s="2" t="s">
        <v>3259</v>
      </c>
      <c r="W1514" s="2" t="s">
        <v>2654</v>
      </c>
      <c r="X1514" s="3">
        <v>46203</v>
      </c>
      <c r="Y1514" s="2" t="s">
        <v>40</v>
      </c>
      <c r="Z1514" s="4"/>
      <c r="AA1514" s="3">
        <v>46200</v>
      </c>
      <c r="AB1514" s="2" t="s">
        <v>126</v>
      </c>
      <c r="AC1514" s="2">
        <v>471640</v>
      </c>
    </row>
    <row r="1515" spans="1:29" ht="51.75" x14ac:dyDescent="0.25">
      <c r="A1515" s="2" t="s">
        <v>29</v>
      </c>
      <c r="B1515" s="2" t="s">
        <v>42</v>
      </c>
      <c r="C1515" s="2" t="s">
        <v>43</v>
      </c>
      <c r="D1515" s="2" t="s">
        <v>32</v>
      </c>
      <c r="E1515" s="2" t="s">
        <v>3255</v>
      </c>
      <c r="F1515" s="2" t="s">
        <v>41</v>
      </c>
      <c r="G1515" s="2">
        <v>1000</v>
      </c>
      <c r="H1515" s="2">
        <v>1</v>
      </c>
      <c r="I1515" s="3">
        <v>46203</v>
      </c>
      <c r="J1515" s="4"/>
      <c r="K1515" s="2">
        <v>4774981</v>
      </c>
      <c r="L1515" s="2">
        <v>30000</v>
      </c>
      <c r="M1515" s="2" t="s">
        <v>126</v>
      </c>
      <c r="N1515" s="5">
        <v>46203</v>
      </c>
      <c r="O1515" s="2" t="s">
        <v>3257</v>
      </c>
      <c r="P1515" s="2" t="s">
        <v>36</v>
      </c>
      <c r="Q1515" s="2" t="s">
        <v>837</v>
      </c>
      <c r="R1515" s="3">
        <v>46203</v>
      </c>
      <c r="S1515" s="2" t="s">
        <v>38</v>
      </c>
      <c r="T1515" s="2" t="s">
        <v>83</v>
      </c>
      <c r="U1515" s="2" t="s">
        <v>3258</v>
      </c>
      <c r="V1515" s="2" t="s">
        <v>3259</v>
      </c>
      <c r="W1515" s="2" t="s">
        <v>2654</v>
      </c>
      <c r="X1515" s="3">
        <v>46203</v>
      </c>
      <c r="Y1515" s="2" t="s">
        <v>40</v>
      </c>
      <c r="Z1515" s="4"/>
      <c r="AA1515" s="3">
        <v>46200</v>
      </c>
      <c r="AB1515" s="2" t="s">
        <v>126</v>
      </c>
      <c r="AC1515" s="2">
        <v>471640</v>
      </c>
    </row>
    <row r="1516" spans="1:29" ht="102.75" x14ac:dyDescent="0.25">
      <c r="A1516" s="2" t="s">
        <v>29</v>
      </c>
      <c r="B1516" s="2" t="s">
        <v>42</v>
      </c>
      <c r="C1516" s="2" t="s">
        <v>43</v>
      </c>
      <c r="D1516" s="2" t="s">
        <v>32</v>
      </c>
      <c r="E1516" s="2" t="s">
        <v>3260</v>
      </c>
      <c r="F1516" s="2" t="s">
        <v>3261</v>
      </c>
      <c r="G1516" s="2">
        <v>1141800</v>
      </c>
      <c r="H1516" s="2">
        <v>1</v>
      </c>
      <c r="I1516" s="3">
        <v>46200</v>
      </c>
      <c r="J1516" s="4"/>
      <c r="K1516" s="2">
        <v>4774975</v>
      </c>
      <c r="L1516" s="2">
        <v>10000</v>
      </c>
      <c r="M1516" s="2" t="s">
        <v>35</v>
      </c>
      <c r="N1516" s="5">
        <v>46200</v>
      </c>
      <c r="O1516" s="2" t="s">
        <v>3262</v>
      </c>
      <c r="P1516" s="2" t="s">
        <v>36</v>
      </c>
      <c r="Q1516" s="2" t="s">
        <v>88</v>
      </c>
      <c r="R1516" s="3">
        <v>46200</v>
      </c>
      <c r="S1516" s="2" t="s">
        <v>38</v>
      </c>
      <c r="T1516" s="2" t="s">
        <v>3263</v>
      </c>
      <c r="U1516" s="2">
        <v>0</v>
      </c>
      <c r="V1516" s="2">
        <v>0</v>
      </c>
      <c r="W1516" s="2" t="s">
        <v>3264</v>
      </c>
      <c r="X1516" s="2">
        <v>2026</v>
      </c>
      <c r="Y1516" s="2" t="s">
        <v>40</v>
      </c>
      <c r="Z1516" s="4"/>
      <c r="AA1516" s="3">
        <v>46200</v>
      </c>
      <c r="AB1516" s="2" t="s">
        <v>35</v>
      </c>
      <c r="AC1516" s="2">
        <v>471636</v>
      </c>
    </row>
    <row r="1517" spans="1:29" ht="102.75" x14ac:dyDescent="0.25">
      <c r="A1517" s="2" t="s">
        <v>29</v>
      </c>
      <c r="B1517" s="2" t="s">
        <v>42</v>
      </c>
      <c r="C1517" s="2" t="s">
        <v>43</v>
      </c>
      <c r="D1517" s="2" t="s">
        <v>32</v>
      </c>
      <c r="E1517" s="2" t="s">
        <v>3260</v>
      </c>
      <c r="F1517" s="2" t="s">
        <v>41</v>
      </c>
      <c r="G1517" s="2">
        <v>1000</v>
      </c>
      <c r="H1517" s="2">
        <v>1</v>
      </c>
      <c r="I1517" s="3">
        <v>46200</v>
      </c>
      <c r="J1517" s="4"/>
      <c r="K1517" s="2">
        <v>4774975</v>
      </c>
      <c r="L1517" s="2">
        <v>10000</v>
      </c>
      <c r="M1517" s="2" t="s">
        <v>35</v>
      </c>
      <c r="N1517" s="5">
        <v>46200</v>
      </c>
      <c r="O1517" s="2" t="s">
        <v>3262</v>
      </c>
      <c r="P1517" s="2" t="s">
        <v>36</v>
      </c>
      <c r="Q1517" s="2" t="s">
        <v>88</v>
      </c>
      <c r="R1517" s="3">
        <v>46200</v>
      </c>
      <c r="S1517" s="2" t="s">
        <v>38</v>
      </c>
      <c r="T1517" s="2" t="s">
        <v>3263</v>
      </c>
      <c r="U1517" s="2">
        <v>0</v>
      </c>
      <c r="V1517" s="2">
        <v>0</v>
      </c>
      <c r="W1517" s="2" t="s">
        <v>3264</v>
      </c>
      <c r="X1517" s="2">
        <v>2026</v>
      </c>
      <c r="Y1517" s="2" t="s">
        <v>40</v>
      </c>
      <c r="Z1517" s="4"/>
      <c r="AA1517" s="3">
        <v>46200</v>
      </c>
      <c r="AB1517" s="2" t="s">
        <v>35</v>
      </c>
      <c r="AC1517" s="2">
        <v>471636</v>
      </c>
    </row>
    <row r="1518" spans="1:29" ht="64.5" x14ac:dyDescent="0.25">
      <c r="A1518" s="2" t="s">
        <v>29</v>
      </c>
      <c r="B1518" s="2" t="s">
        <v>42</v>
      </c>
      <c r="C1518" s="2" t="s">
        <v>43</v>
      </c>
      <c r="D1518" s="2" t="s">
        <v>32</v>
      </c>
      <c r="E1518" s="2" t="s">
        <v>3265</v>
      </c>
      <c r="F1518" s="2" t="s">
        <v>3266</v>
      </c>
      <c r="G1518" s="2">
        <v>2400000</v>
      </c>
      <c r="H1518" s="2">
        <v>1</v>
      </c>
      <c r="I1518" s="3">
        <v>46200</v>
      </c>
      <c r="J1518" s="4"/>
      <c r="K1518" s="2">
        <v>4770026</v>
      </c>
      <c r="L1518" s="2">
        <v>36000</v>
      </c>
      <c r="M1518" s="2" t="s">
        <v>2883</v>
      </c>
      <c r="N1518" s="5">
        <v>46199</v>
      </c>
      <c r="O1518" s="2">
        <v>508</v>
      </c>
      <c r="P1518" s="2" t="s">
        <v>36</v>
      </c>
      <c r="Q1518" s="2" t="s">
        <v>337</v>
      </c>
      <c r="R1518" s="3">
        <v>46199</v>
      </c>
      <c r="S1518" s="2" t="s">
        <v>488</v>
      </c>
      <c r="T1518" s="2" t="s">
        <v>98</v>
      </c>
      <c r="U1518" s="2">
        <v>0</v>
      </c>
      <c r="V1518" s="2" t="s">
        <v>217</v>
      </c>
      <c r="W1518" s="2" t="s">
        <v>1085</v>
      </c>
      <c r="X1518" s="2">
        <v>2026</v>
      </c>
      <c r="Y1518" s="2" t="s">
        <v>40</v>
      </c>
      <c r="Z1518" s="4"/>
      <c r="AA1518" s="3">
        <v>46199</v>
      </c>
      <c r="AB1518" s="2" t="s">
        <v>2883</v>
      </c>
      <c r="AC1518" s="2">
        <v>471628</v>
      </c>
    </row>
    <row r="1519" spans="1:29" ht="51.75" x14ac:dyDescent="0.25">
      <c r="A1519" s="2" t="s">
        <v>29</v>
      </c>
      <c r="B1519" s="2" t="s">
        <v>42</v>
      </c>
      <c r="C1519" s="2" t="s">
        <v>43</v>
      </c>
      <c r="D1519" s="2" t="s">
        <v>32</v>
      </c>
      <c r="E1519" s="2" t="s">
        <v>3265</v>
      </c>
      <c r="F1519" s="2" t="s">
        <v>41</v>
      </c>
      <c r="G1519" s="2">
        <v>1000</v>
      </c>
      <c r="H1519" s="2">
        <v>1</v>
      </c>
      <c r="I1519" s="3">
        <v>46200</v>
      </c>
      <c r="J1519" s="4"/>
      <c r="K1519" s="2">
        <v>4770026</v>
      </c>
      <c r="L1519" s="2">
        <v>36000</v>
      </c>
      <c r="M1519" s="2" t="s">
        <v>2883</v>
      </c>
      <c r="N1519" s="5">
        <v>46199</v>
      </c>
      <c r="O1519" s="2">
        <v>508</v>
      </c>
      <c r="P1519" s="2" t="s">
        <v>36</v>
      </c>
      <c r="Q1519" s="2" t="s">
        <v>337</v>
      </c>
      <c r="R1519" s="3">
        <v>46199</v>
      </c>
      <c r="S1519" s="2" t="s">
        <v>488</v>
      </c>
      <c r="T1519" s="2" t="s">
        <v>98</v>
      </c>
      <c r="U1519" s="2">
        <v>0</v>
      </c>
      <c r="V1519" s="2" t="s">
        <v>217</v>
      </c>
      <c r="W1519" s="2" t="s">
        <v>1085</v>
      </c>
      <c r="X1519" s="2">
        <v>2026</v>
      </c>
      <c r="Y1519" s="2" t="s">
        <v>40</v>
      </c>
      <c r="Z1519" s="4"/>
      <c r="AA1519" s="3">
        <v>46199</v>
      </c>
      <c r="AB1519" s="2" t="s">
        <v>2883</v>
      </c>
      <c r="AC1519" s="2">
        <v>471628</v>
      </c>
    </row>
    <row r="1520" spans="1:29" ht="39" x14ac:dyDescent="0.25">
      <c r="A1520" s="2" t="s">
        <v>29</v>
      </c>
      <c r="B1520" s="2" t="s">
        <v>42</v>
      </c>
      <c r="C1520" s="2" t="s">
        <v>43</v>
      </c>
      <c r="D1520" s="2" t="s">
        <v>32</v>
      </c>
      <c r="E1520" s="2" t="s">
        <v>3267</v>
      </c>
      <c r="F1520" s="2" t="s">
        <v>41</v>
      </c>
      <c r="G1520" s="2">
        <v>1000</v>
      </c>
      <c r="H1520" s="2">
        <v>1</v>
      </c>
      <c r="I1520" s="3">
        <v>46200</v>
      </c>
      <c r="J1520" s="4"/>
      <c r="K1520" s="2">
        <v>4764004</v>
      </c>
      <c r="L1520" s="2">
        <v>39400</v>
      </c>
      <c r="M1520" s="2" t="s">
        <v>275</v>
      </c>
      <c r="N1520" s="5">
        <v>46198</v>
      </c>
      <c r="O1520" s="2" t="s">
        <v>3268</v>
      </c>
      <c r="P1520" s="2" t="s">
        <v>36</v>
      </c>
      <c r="Q1520" s="2" t="s">
        <v>61</v>
      </c>
      <c r="R1520" s="3">
        <v>46198</v>
      </c>
      <c r="S1520" s="2" t="s">
        <v>277</v>
      </c>
      <c r="T1520" s="2" t="s">
        <v>63</v>
      </c>
      <c r="U1520" s="2">
        <v>0</v>
      </c>
      <c r="V1520" s="2">
        <v>0</v>
      </c>
      <c r="W1520" s="2" t="s">
        <v>64</v>
      </c>
      <c r="X1520" s="2">
        <v>2026</v>
      </c>
      <c r="Y1520" s="2" t="s">
        <v>40</v>
      </c>
      <c r="Z1520" s="4"/>
      <c r="AA1520" s="3">
        <v>46200</v>
      </c>
      <c r="AB1520" s="2" t="s">
        <v>275</v>
      </c>
      <c r="AC1520" s="2">
        <v>471614</v>
      </c>
    </row>
    <row r="1521" spans="1:29" ht="64.5" x14ac:dyDescent="0.25">
      <c r="A1521" s="2" t="s">
        <v>29</v>
      </c>
      <c r="B1521" s="2" t="s">
        <v>42</v>
      </c>
      <c r="C1521" s="2" t="s">
        <v>43</v>
      </c>
      <c r="D1521" s="2" t="s">
        <v>32</v>
      </c>
      <c r="E1521" s="2" t="s">
        <v>3267</v>
      </c>
      <c r="F1521" s="2" t="s">
        <v>3269</v>
      </c>
      <c r="G1521" s="2">
        <v>1970000</v>
      </c>
      <c r="H1521" s="2">
        <v>1</v>
      </c>
      <c r="I1521" s="3">
        <v>46200</v>
      </c>
      <c r="J1521" s="4"/>
      <c r="K1521" s="2">
        <v>4764004</v>
      </c>
      <c r="L1521" s="2">
        <v>39400</v>
      </c>
      <c r="M1521" s="2" t="s">
        <v>275</v>
      </c>
      <c r="N1521" s="5">
        <v>46198</v>
      </c>
      <c r="O1521" s="2" t="s">
        <v>3268</v>
      </c>
      <c r="P1521" s="2" t="s">
        <v>36</v>
      </c>
      <c r="Q1521" s="2" t="s">
        <v>61</v>
      </c>
      <c r="R1521" s="3">
        <v>46198</v>
      </c>
      <c r="S1521" s="2" t="s">
        <v>277</v>
      </c>
      <c r="T1521" s="2" t="s">
        <v>63</v>
      </c>
      <c r="U1521" s="2">
        <v>0</v>
      </c>
      <c r="V1521" s="2">
        <v>0</v>
      </c>
      <c r="W1521" s="2" t="s">
        <v>64</v>
      </c>
      <c r="X1521" s="2">
        <v>2026</v>
      </c>
      <c r="Y1521" s="2" t="s">
        <v>40</v>
      </c>
      <c r="Z1521" s="4"/>
      <c r="AA1521" s="3">
        <v>46200</v>
      </c>
      <c r="AB1521" s="2" t="s">
        <v>275</v>
      </c>
      <c r="AC1521" s="2">
        <v>471614</v>
      </c>
    </row>
    <row r="1522" spans="1:29" ht="39" x14ac:dyDescent="0.25">
      <c r="A1522" s="2" t="s">
        <v>29</v>
      </c>
      <c r="B1522" s="2" t="s">
        <v>42</v>
      </c>
      <c r="C1522" s="2" t="s">
        <v>43</v>
      </c>
      <c r="D1522" s="2" t="s">
        <v>219</v>
      </c>
      <c r="E1522" s="2" t="s">
        <v>3270</v>
      </c>
      <c r="F1522" s="2" t="s">
        <v>41</v>
      </c>
      <c r="G1522" s="2">
        <v>1000</v>
      </c>
      <c r="H1522" s="2">
        <v>1</v>
      </c>
      <c r="I1522" s="3">
        <v>46200</v>
      </c>
      <c r="J1522" s="4"/>
      <c r="K1522" s="2">
        <v>3657685</v>
      </c>
      <c r="L1522" s="2">
        <v>17415</v>
      </c>
      <c r="M1522" s="2" t="s">
        <v>348</v>
      </c>
      <c r="N1522" s="5">
        <v>46200</v>
      </c>
      <c r="O1522" s="2" t="s">
        <v>283</v>
      </c>
      <c r="P1522" s="2" t="s">
        <v>181</v>
      </c>
      <c r="Q1522" s="2" t="s">
        <v>88</v>
      </c>
      <c r="R1522" s="3">
        <v>46200</v>
      </c>
      <c r="S1522" s="2" t="s">
        <v>174</v>
      </c>
      <c r="T1522" s="2" t="s">
        <v>2365</v>
      </c>
      <c r="U1522" s="2">
        <v>0</v>
      </c>
      <c r="V1522" s="2">
        <v>0</v>
      </c>
      <c r="W1522" s="2" t="s">
        <v>2529</v>
      </c>
      <c r="X1522" s="2">
        <v>2026</v>
      </c>
      <c r="Y1522" s="2" t="s">
        <v>65</v>
      </c>
      <c r="Z1522" s="4"/>
      <c r="AA1522" s="3">
        <v>46200</v>
      </c>
      <c r="AB1522" s="2" t="s">
        <v>348</v>
      </c>
      <c r="AC1522" s="2">
        <v>471612</v>
      </c>
    </row>
    <row r="1523" spans="1:29" ht="64.5" x14ac:dyDescent="0.25">
      <c r="A1523" s="2" t="s">
        <v>29</v>
      </c>
      <c r="B1523" s="2" t="s">
        <v>42</v>
      </c>
      <c r="C1523" s="2" t="s">
        <v>43</v>
      </c>
      <c r="D1523" s="2" t="s">
        <v>219</v>
      </c>
      <c r="E1523" s="2" t="s">
        <v>3270</v>
      </c>
      <c r="F1523" s="2" t="s">
        <v>3271</v>
      </c>
      <c r="G1523" s="2">
        <v>1161000</v>
      </c>
      <c r="H1523" s="2">
        <v>1</v>
      </c>
      <c r="I1523" s="3">
        <v>46200</v>
      </c>
      <c r="J1523" s="4"/>
      <c r="K1523" s="2">
        <v>3657685</v>
      </c>
      <c r="L1523" s="2">
        <v>17415</v>
      </c>
      <c r="M1523" s="2" t="s">
        <v>348</v>
      </c>
      <c r="N1523" s="5">
        <v>46200</v>
      </c>
      <c r="O1523" s="2" t="s">
        <v>283</v>
      </c>
      <c r="P1523" s="2" t="s">
        <v>181</v>
      </c>
      <c r="Q1523" s="2" t="s">
        <v>88</v>
      </c>
      <c r="R1523" s="3">
        <v>46200</v>
      </c>
      <c r="S1523" s="2" t="s">
        <v>174</v>
      </c>
      <c r="T1523" s="2" t="s">
        <v>2365</v>
      </c>
      <c r="U1523" s="2">
        <v>0</v>
      </c>
      <c r="V1523" s="2">
        <v>0</v>
      </c>
      <c r="W1523" s="2" t="s">
        <v>2529</v>
      </c>
      <c r="X1523" s="2">
        <v>2026</v>
      </c>
      <c r="Y1523" s="2" t="s">
        <v>65</v>
      </c>
      <c r="Z1523" s="4"/>
      <c r="AA1523" s="3">
        <v>46200</v>
      </c>
      <c r="AB1523" s="2" t="s">
        <v>348</v>
      </c>
      <c r="AC1523" s="2">
        <v>471612</v>
      </c>
    </row>
    <row r="1524" spans="1:29" ht="90" x14ac:dyDescent="0.25">
      <c r="A1524" s="2" t="s">
        <v>29</v>
      </c>
      <c r="B1524" s="2" t="s">
        <v>42</v>
      </c>
      <c r="C1524" s="2" t="s">
        <v>43</v>
      </c>
      <c r="D1524" s="2" t="s">
        <v>32</v>
      </c>
      <c r="E1524" s="2" t="s">
        <v>3272</v>
      </c>
      <c r="F1524" s="2" t="s">
        <v>3273</v>
      </c>
      <c r="G1524" s="2">
        <v>2000000</v>
      </c>
      <c r="H1524" s="2">
        <v>1</v>
      </c>
      <c r="I1524" s="3">
        <v>46200</v>
      </c>
      <c r="J1524" s="4"/>
      <c r="K1524" s="2">
        <v>4764942</v>
      </c>
      <c r="L1524" s="2">
        <v>40000</v>
      </c>
      <c r="M1524" s="2" t="s">
        <v>404</v>
      </c>
      <c r="N1524" s="5">
        <v>46198</v>
      </c>
      <c r="O1524" s="2" t="s">
        <v>3274</v>
      </c>
      <c r="P1524" s="2" t="s">
        <v>36</v>
      </c>
      <c r="Q1524" s="2" t="s">
        <v>61</v>
      </c>
      <c r="R1524" s="3">
        <v>46198</v>
      </c>
      <c r="S1524" s="2" t="s">
        <v>794</v>
      </c>
      <c r="T1524" s="2" t="s">
        <v>63</v>
      </c>
      <c r="U1524" s="2">
        <v>0</v>
      </c>
      <c r="V1524" s="2" t="s">
        <v>53</v>
      </c>
      <c r="W1524" s="2" t="s">
        <v>765</v>
      </c>
      <c r="X1524" s="2">
        <v>2026</v>
      </c>
      <c r="Y1524" s="2" t="s">
        <v>40</v>
      </c>
      <c r="Z1524" s="4"/>
      <c r="AA1524" s="3">
        <v>46198</v>
      </c>
      <c r="AB1524" s="2" t="s">
        <v>404</v>
      </c>
      <c r="AC1524" s="2">
        <v>471604</v>
      </c>
    </row>
    <row r="1525" spans="1:29" ht="90" x14ac:dyDescent="0.25">
      <c r="A1525" s="2" t="s">
        <v>29</v>
      </c>
      <c r="B1525" s="2" t="s">
        <v>42</v>
      </c>
      <c r="C1525" s="2" t="s">
        <v>43</v>
      </c>
      <c r="D1525" s="2" t="s">
        <v>32</v>
      </c>
      <c r="E1525" s="2" t="s">
        <v>3272</v>
      </c>
      <c r="F1525" s="2" t="s">
        <v>41</v>
      </c>
      <c r="G1525" s="2">
        <v>1000</v>
      </c>
      <c r="H1525" s="2">
        <v>1</v>
      </c>
      <c r="I1525" s="3">
        <v>46200</v>
      </c>
      <c r="J1525" s="4"/>
      <c r="K1525" s="2">
        <v>4764942</v>
      </c>
      <c r="L1525" s="2">
        <v>40000</v>
      </c>
      <c r="M1525" s="2" t="s">
        <v>404</v>
      </c>
      <c r="N1525" s="5">
        <v>46198</v>
      </c>
      <c r="O1525" s="2" t="s">
        <v>3274</v>
      </c>
      <c r="P1525" s="2" t="s">
        <v>36</v>
      </c>
      <c r="Q1525" s="2" t="s">
        <v>61</v>
      </c>
      <c r="R1525" s="3">
        <v>46198</v>
      </c>
      <c r="S1525" s="2" t="s">
        <v>794</v>
      </c>
      <c r="T1525" s="2" t="s">
        <v>63</v>
      </c>
      <c r="U1525" s="2">
        <v>0</v>
      </c>
      <c r="V1525" s="2" t="s">
        <v>53</v>
      </c>
      <c r="W1525" s="2" t="s">
        <v>765</v>
      </c>
      <c r="X1525" s="2">
        <v>2026</v>
      </c>
      <c r="Y1525" s="2" t="s">
        <v>40</v>
      </c>
      <c r="Z1525" s="4"/>
      <c r="AA1525" s="3">
        <v>46198</v>
      </c>
      <c r="AB1525" s="2" t="s">
        <v>404</v>
      </c>
      <c r="AC1525" s="2">
        <v>471604</v>
      </c>
    </row>
    <row r="1526" spans="1:29" ht="64.5" x14ac:dyDescent="0.25">
      <c r="A1526" s="2" t="s">
        <v>29</v>
      </c>
      <c r="B1526" s="2" t="s">
        <v>42</v>
      </c>
      <c r="C1526" s="2" t="s">
        <v>43</v>
      </c>
      <c r="D1526" s="2" t="s">
        <v>132</v>
      </c>
      <c r="E1526" s="2" t="s">
        <v>3275</v>
      </c>
      <c r="F1526" s="2" t="s">
        <v>3276</v>
      </c>
      <c r="G1526" s="2">
        <v>1507000</v>
      </c>
      <c r="H1526" s="2">
        <v>1</v>
      </c>
      <c r="I1526" s="3">
        <v>46200</v>
      </c>
      <c r="J1526" s="4"/>
      <c r="K1526" s="2">
        <v>4268082</v>
      </c>
      <c r="L1526" s="2">
        <v>22605</v>
      </c>
      <c r="M1526" s="2" t="s">
        <v>1951</v>
      </c>
      <c r="N1526" s="5">
        <v>46184</v>
      </c>
      <c r="O1526" s="2">
        <v>522</v>
      </c>
      <c r="P1526" s="2" t="s">
        <v>136</v>
      </c>
      <c r="Q1526" s="2">
        <v>0</v>
      </c>
      <c r="R1526" s="3">
        <v>46184</v>
      </c>
      <c r="S1526" s="2" t="s">
        <v>2199</v>
      </c>
      <c r="T1526" s="2" t="s">
        <v>3277</v>
      </c>
      <c r="U1526" s="2">
        <v>0</v>
      </c>
      <c r="V1526" s="2">
        <v>0</v>
      </c>
      <c r="W1526" s="2" t="s">
        <v>3277</v>
      </c>
      <c r="X1526" s="2">
        <v>2026</v>
      </c>
      <c r="Y1526" s="2" t="s">
        <v>65</v>
      </c>
      <c r="Z1526" s="4"/>
      <c r="AA1526" s="4"/>
      <c r="AB1526" s="2" t="s">
        <v>1951</v>
      </c>
      <c r="AC1526" s="2">
        <v>471582</v>
      </c>
    </row>
    <row r="1527" spans="1:29" ht="64.5" x14ac:dyDescent="0.25">
      <c r="A1527" s="2" t="s">
        <v>29</v>
      </c>
      <c r="B1527" s="2" t="s">
        <v>42</v>
      </c>
      <c r="C1527" s="2" t="s">
        <v>43</v>
      </c>
      <c r="D1527" s="2" t="s">
        <v>32</v>
      </c>
      <c r="E1527" s="2" t="s">
        <v>3278</v>
      </c>
      <c r="F1527" s="2" t="s">
        <v>3279</v>
      </c>
      <c r="G1527" s="2">
        <v>2000000</v>
      </c>
      <c r="H1527" s="2">
        <v>1</v>
      </c>
      <c r="I1527" s="3">
        <v>46202</v>
      </c>
      <c r="J1527" s="4"/>
      <c r="K1527" s="2">
        <v>4774685</v>
      </c>
      <c r="L1527" s="2">
        <v>30000</v>
      </c>
      <c r="M1527" s="2" t="s">
        <v>659</v>
      </c>
      <c r="N1527" s="5">
        <v>46200</v>
      </c>
      <c r="O1527" s="2" t="s">
        <v>3280</v>
      </c>
      <c r="P1527" s="2" t="s">
        <v>36</v>
      </c>
      <c r="Q1527" s="2" t="s">
        <v>61</v>
      </c>
      <c r="R1527" s="3">
        <v>46200</v>
      </c>
      <c r="S1527" s="2" t="s">
        <v>38</v>
      </c>
      <c r="T1527" s="2" t="s">
        <v>63</v>
      </c>
      <c r="U1527" s="2">
        <v>0</v>
      </c>
      <c r="V1527" s="2" t="s">
        <v>53</v>
      </c>
      <c r="W1527" s="2" t="s">
        <v>765</v>
      </c>
      <c r="X1527" s="2">
        <v>2026</v>
      </c>
      <c r="Y1527" s="2" t="s">
        <v>40</v>
      </c>
      <c r="Z1527" s="4"/>
      <c r="AA1527" s="3">
        <v>46200</v>
      </c>
      <c r="AB1527" s="2" t="s">
        <v>659</v>
      </c>
      <c r="AC1527" s="2">
        <v>471568</v>
      </c>
    </row>
    <row r="1528" spans="1:29" ht="51.75" x14ac:dyDescent="0.25">
      <c r="A1528" s="2" t="s">
        <v>29</v>
      </c>
      <c r="B1528" s="2" t="s">
        <v>42</v>
      </c>
      <c r="C1528" s="2" t="s">
        <v>43</v>
      </c>
      <c r="D1528" s="2" t="s">
        <v>32</v>
      </c>
      <c r="E1528" s="2" t="s">
        <v>3278</v>
      </c>
      <c r="F1528" s="2" t="s">
        <v>41</v>
      </c>
      <c r="G1528" s="2">
        <v>1000</v>
      </c>
      <c r="H1528" s="2">
        <v>1</v>
      </c>
      <c r="I1528" s="3">
        <v>46202</v>
      </c>
      <c r="J1528" s="4"/>
      <c r="K1528" s="2">
        <v>4774685</v>
      </c>
      <c r="L1528" s="2">
        <v>30000</v>
      </c>
      <c r="M1528" s="2" t="s">
        <v>659</v>
      </c>
      <c r="N1528" s="5">
        <v>46200</v>
      </c>
      <c r="O1528" s="2" t="s">
        <v>3280</v>
      </c>
      <c r="P1528" s="2" t="s">
        <v>36</v>
      </c>
      <c r="Q1528" s="2" t="s">
        <v>61</v>
      </c>
      <c r="R1528" s="3">
        <v>46200</v>
      </c>
      <c r="S1528" s="2" t="s">
        <v>38</v>
      </c>
      <c r="T1528" s="2" t="s">
        <v>63</v>
      </c>
      <c r="U1528" s="2">
        <v>0</v>
      </c>
      <c r="V1528" s="2" t="s">
        <v>53</v>
      </c>
      <c r="W1528" s="2" t="s">
        <v>765</v>
      </c>
      <c r="X1528" s="2">
        <v>2026</v>
      </c>
      <c r="Y1528" s="2" t="s">
        <v>40</v>
      </c>
      <c r="Z1528" s="4"/>
      <c r="AA1528" s="3">
        <v>46200</v>
      </c>
      <c r="AB1528" s="2" t="s">
        <v>659</v>
      </c>
      <c r="AC1528" s="2">
        <v>471568</v>
      </c>
    </row>
    <row r="1529" spans="1:29" ht="64.5" x14ac:dyDescent="0.25">
      <c r="A1529" s="2" t="s">
        <v>29</v>
      </c>
      <c r="B1529" s="2" t="s">
        <v>42</v>
      </c>
      <c r="C1529" s="2" t="s">
        <v>43</v>
      </c>
      <c r="D1529" s="2" t="s">
        <v>32</v>
      </c>
      <c r="E1529" s="2" t="s">
        <v>3281</v>
      </c>
      <c r="F1529" s="2" t="s">
        <v>3282</v>
      </c>
      <c r="G1529" s="2">
        <v>1990000</v>
      </c>
      <c r="H1529" s="2">
        <v>1</v>
      </c>
      <c r="I1529" s="3">
        <v>46200</v>
      </c>
      <c r="J1529" s="4"/>
      <c r="K1529" s="2">
        <v>4265799</v>
      </c>
      <c r="L1529" s="2">
        <v>19900</v>
      </c>
      <c r="M1529" s="2" t="s">
        <v>94</v>
      </c>
      <c r="N1529" s="5">
        <v>46199</v>
      </c>
      <c r="O1529" s="2">
        <v>2606</v>
      </c>
      <c r="P1529" s="2" t="s">
        <v>36</v>
      </c>
      <c r="Q1529" s="2" t="s">
        <v>61</v>
      </c>
      <c r="R1529" s="3">
        <v>46199</v>
      </c>
      <c r="S1529" s="2" t="s">
        <v>97</v>
      </c>
      <c r="T1529" s="2" t="s">
        <v>63</v>
      </c>
      <c r="U1529" s="2" t="s">
        <v>3283</v>
      </c>
      <c r="V1529" s="2" t="s">
        <v>3284</v>
      </c>
      <c r="W1529" s="2" t="s">
        <v>731</v>
      </c>
      <c r="X1529" s="2">
        <v>2026</v>
      </c>
      <c r="Y1529" s="2" t="s">
        <v>40</v>
      </c>
      <c r="Z1529" s="4"/>
      <c r="AA1529" s="3">
        <v>46199</v>
      </c>
      <c r="AB1529" s="2" t="s">
        <v>94</v>
      </c>
      <c r="AC1529" s="2">
        <v>471566</v>
      </c>
    </row>
    <row r="1530" spans="1:29" ht="51.75" x14ac:dyDescent="0.25">
      <c r="A1530" s="2" t="s">
        <v>29</v>
      </c>
      <c r="B1530" s="2" t="s">
        <v>42</v>
      </c>
      <c r="C1530" s="2" t="s">
        <v>43</v>
      </c>
      <c r="D1530" s="2" t="s">
        <v>32</v>
      </c>
      <c r="E1530" s="2" t="s">
        <v>3281</v>
      </c>
      <c r="F1530" s="2" t="s">
        <v>41</v>
      </c>
      <c r="G1530" s="2">
        <v>1000</v>
      </c>
      <c r="H1530" s="2">
        <v>1</v>
      </c>
      <c r="I1530" s="3">
        <v>46200</v>
      </c>
      <c r="J1530" s="4"/>
      <c r="K1530" s="2">
        <v>4265799</v>
      </c>
      <c r="L1530" s="2">
        <v>19900</v>
      </c>
      <c r="M1530" s="2" t="s">
        <v>94</v>
      </c>
      <c r="N1530" s="5">
        <v>46199</v>
      </c>
      <c r="O1530" s="2">
        <v>2606</v>
      </c>
      <c r="P1530" s="2" t="s">
        <v>36</v>
      </c>
      <c r="Q1530" s="2" t="s">
        <v>61</v>
      </c>
      <c r="R1530" s="3">
        <v>46199</v>
      </c>
      <c r="S1530" s="2" t="s">
        <v>97</v>
      </c>
      <c r="T1530" s="2" t="s">
        <v>63</v>
      </c>
      <c r="U1530" s="2" t="s">
        <v>3283</v>
      </c>
      <c r="V1530" s="2" t="s">
        <v>3284</v>
      </c>
      <c r="W1530" s="2" t="s">
        <v>731</v>
      </c>
      <c r="X1530" s="2">
        <v>2026</v>
      </c>
      <c r="Y1530" s="2" t="s">
        <v>40</v>
      </c>
      <c r="Z1530" s="4"/>
      <c r="AA1530" s="3">
        <v>46199</v>
      </c>
      <c r="AB1530" s="2" t="s">
        <v>94</v>
      </c>
      <c r="AC1530" s="2">
        <v>471566</v>
      </c>
    </row>
    <row r="1531" spans="1:29" ht="102.75" x14ac:dyDescent="0.25">
      <c r="A1531" s="2" t="s">
        <v>29</v>
      </c>
      <c r="B1531" s="2" t="s">
        <v>42</v>
      </c>
      <c r="C1531" s="2" t="s">
        <v>43</v>
      </c>
      <c r="D1531" s="2" t="s">
        <v>32</v>
      </c>
      <c r="E1531" s="2" t="s">
        <v>3285</v>
      </c>
      <c r="F1531" s="2" t="s">
        <v>3286</v>
      </c>
      <c r="G1531" s="2">
        <v>2480000</v>
      </c>
      <c r="H1531" s="2">
        <v>1</v>
      </c>
      <c r="I1531" s="3">
        <v>46200</v>
      </c>
      <c r="J1531" s="4"/>
      <c r="K1531" s="2">
        <v>4774559</v>
      </c>
      <c r="L1531" s="2">
        <v>49600</v>
      </c>
      <c r="M1531" s="2" t="s">
        <v>2739</v>
      </c>
      <c r="N1531" s="5">
        <v>46200</v>
      </c>
      <c r="O1531" s="2" t="s">
        <v>3287</v>
      </c>
      <c r="P1531" s="2" t="s">
        <v>36</v>
      </c>
      <c r="Q1531" s="2" t="s">
        <v>1171</v>
      </c>
      <c r="R1531" s="3">
        <v>46200</v>
      </c>
      <c r="S1531" s="2" t="s">
        <v>38</v>
      </c>
      <c r="T1531" s="2" t="s">
        <v>2741</v>
      </c>
      <c r="U1531" s="2" t="s">
        <v>3288</v>
      </c>
      <c r="V1531" s="2">
        <v>0</v>
      </c>
      <c r="W1531" s="2" t="s">
        <v>3016</v>
      </c>
      <c r="X1531" s="2">
        <v>2025</v>
      </c>
      <c r="Y1531" s="2" t="s">
        <v>40</v>
      </c>
      <c r="Z1531" s="4"/>
      <c r="AA1531" s="3">
        <v>46200</v>
      </c>
      <c r="AB1531" s="2" t="s">
        <v>2739</v>
      </c>
      <c r="AC1531" s="2">
        <v>471550</v>
      </c>
    </row>
    <row r="1532" spans="1:29" ht="102.75" x14ac:dyDescent="0.25">
      <c r="A1532" s="2" t="s">
        <v>29</v>
      </c>
      <c r="B1532" s="2" t="s">
        <v>42</v>
      </c>
      <c r="C1532" s="2" t="s">
        <v>43</v>
      </c>
      <c r="D1532" s="2" t="s">
        <v>32</v>
      </c>
      <c r="E1532" s="2" t="s">
        <v>3285</v>
      </c>
      <c r="F1532" s="2" t="s">
        <v>41</v>
      </c>
      <c r="G1532" s="2">
        <v>1000</v>
      </c>
      <c r="H1532" s="2">
        <v>1</v>
      </c>
      <c r="I1532" s="3">
        <v>46200</v>
      </c>
      <c r="J1532" s="4"/>
      <c r="K1532" s="2">
        <v>4774559</v>
      </c>
      <c r="L1532" s="2">
        <v>49600</v>
      </c>
      <c r="M1532" s="2" t="s">
        <v>2739</v>
      </c>
      <c r="N1532" s="5">
        <v>46200</v>
      </c>
      <c r="O1532" s="2" t="s">
        <v>3287</v>
      </c>
      <c r="P1532" s="2" t="s">
        <v>36</v>
      </c>
      <c r="Q1532" s="2" t="s">
        <v>1171</v>
      </c>
      <c r="R1532" s="3">
        <v>46200</v>
      </c>
      <c r="S1532" s="2" t="s">
        <v>38</v>
      </c>
      <c r="T1532" s="2" t="s">
        <v>2741</v>
      </c>
      <c r="U1532" s="2" t="s">
        <v>3288</v>
      </c>
      <c r="V1532" s="2">
        <v>0</v>
      </c>
      <c r="W1532" s="2" t="s">
        <v>3016</v>
      </c>
      <c r="X1532" s="2">
        <v>2025</v>
      </c>
      <c r="Y1532" s="2" t="s">
        <v>40</v>
      </c>
      <c r="Z1532" s="4"/>
      <c r="AA1532" s="3">
        <v>46200</v>
      </c>
      <c r="AB1532" s="2" t="s">
        <v>2739</v>
      </c>
      <c r="AC1532" s="2">
        <v>471550</v>
      </c>
    </row>
    <row r="1533" spans="1:29" ht="64.5" x14ac:dyDescent="0.25">
      <c r="A1533" s="2" t="s">
        <v>29</v>
      </c>
      <c r="B1533" s="2" t="s">
        <v>42</v>
      </c>
      <c r="C1533" s="2" t="s">
        <v>43</v>
      </c>
      <c r="D1533" s="2" t="s">
        <v>32</v>
      </c>
      <c r="E1533" s="2" t="s">
        <v>3289</v>
      </c>
      <c r="F1533" s="2" t="s">
        <v>3290</v>
      </c>
      <c r="G1533" s="2">
        <v>2350000</v>
      </c>
      <c r="H1533" s="2">
        <v>1</v>
      </c>
      <c r="I1533" s="3">
        <v>46200</v>
      </c>
      <c r="J1533" s="4"/>
      <c r="K1533" s="2">
        <v>4774532</v>
      </c>
      <c r="L1533" s="2">
        <v>47000</v>
      </c>
      <c r="M1533" s="2" t="s">
        <v>143</v>
      </c>
      <c r="N1533" s="5">
        <v>46200</v>
      </c>
      <c r="O1533" s="2" t="s">
        <v>3291</v>
      </c>
      <c r="P1533" s="2" t="s">
        <v>36</v>
      </c>
      <c r="Q1533" s="2" t="s">
        <v>337</v>
      </c>
      <c r="R1533" s="3">
        <v>46200</v>
      </c>
      <c r="S1533" s="2" t="s">
        <v>38</v>
      </c>
      <c r="T1533" s="2" t="s">
        <v>98</v>
      </c>
      <c r="U1533" s="2">
        <v>0</v>
      </c>
      <c r="V1533" s="2" t="s">
        <v>723</v>
      </c>
      <c r="W1533" s="2" t="s">
        <v>279</v>
      </c>
      <c r="X1533" s="2">
        <v>2026</v>
      </c>
      <c r="Y1533" s="2" t="s">
        <v>40</v>
      </c>
      <c r="Z1533" s="4"/>
      <c r="AA1533" s="3">
        <v>46200</v>
      </c>
      <c r="AB1533" s="2" t="s">
        <v>143</v>
      </c>
      <c r="AC1533" s="2">
        <v>471540</v>
      </c>
    </row>
    <row r="1534" spans="1:29" ht="39" x14ac:dyDescent="0.25">
      <c r="A1534" s="2" t="s">
        <v>29</v>
      </c>
      <c r="B1534" s="2" t="s">
        <v>42</v>
      </c>
      <c r="C1534" s="2" t="s">
        <v>43</v>
      </c>
      <c r="D1534" s="2" t="s">
        <v>32</v>
      </c>
      <c r="E1534" s="2" t="s">
        <v>3289</v>
      </c>
      <c r="F1534" s="2" t="s">
        <v>41</v>
      </c>
      <c r="G1534" s="2">
        <v>1000</v>
      </c>
      <c r="H1534" s="2">
        <v>1</v>
      </c>
      <c r="I1534" s="3">
        <v>46200</v>
      </c>
      <c r="J1534" s="4"/>
      <c r="K1534" s="2">
        <v>4774532</v>
      </c>
      <c r="L1534" s="2">
        <v>47000</v>
      </c>
      <c r="M1534" s="2" t="s">
        <v>143</v>
      </c>
      <c r="N1534" s="5">
        <v>46200</v>
      </c>
      <c r="O1534" s="2" t="s">
        <v>3291</v>
      </c>
      <c r="P1534" s="2" t="s">
        <v>36</v>
      </c>
      <c r="Q1534" s="2" t="s">
        <v>337</v>
      </c>
      <c r="R1534" s="3">
        <v>46200</v>
      </c>
      <c r="S1534" s="2" t="s">
        <v>38</v>
      </c>
      <c r="T1534" s="2" t="s">
        <v>98</v>
      </c>
      <c r="U1534" s="2">
        <v>0</v>
      </c>
      <c r="V1534" s="2" t="s">
        <v>723</v>
      </c>
      <c r="W1534" s="2" t="s">
        <v>279</v>
      </c>
      <c r="X1534" s="2">
        <v>2026</v>
      </c>
      <c r="Y1534" s="2" t="s">
        <v>40</v>
      </c>
      <c r="Z1534" s="4"/>
      <c r="AA1534" s="3">
        <v>46200</v>
      </c>
      <c r="AB1534" s="2" t="s">
        <v>143</v>
      </c>
      <c r="AC1534" s="2">
        <v>471540</v>
      </c>
    </row>
    <row r="1535" spans="1:29" ht="90" x14ac:dyDescent="0.25">
      <c r="A1535" s="2" t="s">
        <v>29</v>
      </c>
      <c r="B1535" s="2" t="s">
        <v>42</v>
      </c>
      <c r="C1535" s="2" t="s">
        <v>43</v>
      </c>
      <c r="D1535" s="2" t="s">
        <v>732</v>
      </c>
      <c r="E1535" s="2" t="s">
        <v>3292</v>
      </c>
      <c r="F1535" s="2" t="s">
        <v>56</v>
      </c>
      <c r="G1535" s="2">
        <v>1470000</v>
      </c>
      <c r="H1535" s="2">
        <v>1</v>
      </c>
      <c r="I1535" s="3">
        <v>46203</v>
      </c>
      <c r="J1535" s="4"/>
      <c r="K1535" s="2">
        <v>4746251</v>
      </c>
      <c r="L1535" s="2">
        <v>39400</v>
      </c>
      <c r="M1535" s="2" t="s">
        <v>157</v>
      </c>
      <c r="N1535" s="5">
        <v>46203</v>
      </c>
      <c r="O1535" s="2" t="s">
        <v>3293</v>
      </c>
      <c r="P1535" s="2" t="s">
        <v>49</v>
      </c>
      <c r="Q1535" s="2" t="s">
        <v>61</v>
      </c>
      <c r="R1535" s="4"/>
      <c r="S1535" s="2" t="s">
        <v>160</v>
      </c>
      <c r="T1535" s="2" t="s">
        <v>63</v>
      </c>
      <c r="U1535" s="4"/>
      <c r="V1535" s="4"/>
      <c r="W1535" s="2" t="s">
        <v>64</v>
      </c>
      <c r="X1535" s="2">
        <v>2026</v>
      </c>
      <c r="Y1535" s="2" t="s">
        <v>55</v>
      </c>
      <c r="Z1535" s="4"/>
      <c r="AA1535" s="3">
        <v>46200</v>
      </c>
      <c r="AB1535" s="2" t="s">
        <v>157</v>
      </c>
      <c r="AC1535" s="2">
        <v>471538</v>
      </c>
    </row>
    <row r="1536" spans="1:29" ht="90" x14ac:dyDescent="0.25">
      <c r="A1536" s="2" t="s">
        <v>29</v>
      </c>
      <c r="B1536" s="2" t="s">
        <v>42</v>
      </c>
      <c r="C1536" s="2" t="s">
        <v>43</v>
      </c>
      <c r="D1536" s="2" t="s">
        <v>732</v>
      </c>
      <c r="E1536" s="2" t="s">
        <v>3292</v>
      </c>
      <c r="F1536" s="2" t="s">
        <v>1308</v>
      </c>
      <c r="G1536" s="2">
        <v>1970000</v>
      </c>
      <c r="H1536" s="2">
        <v>1</v>
      </c>
      <c r="I1536" s="3">
        <v>46203</v>
      </c>
      <c r="J1536" s="4"/>
      <c r="K1536" s="2">
        <v>4746251</v>
      </c>
      <c r="L1536" s="2">
        <v>39400</v>
      </c>
      <c r="M1536" s="2" t="s">
        <v>157</v>
      </c>
      <c r="N1536" s="5">
        <v>46203</v>
      </c>
      <c r="O1536" s="2" t="s">
        <v>3293</v>
      </c>
      <c r="P1536" s="2" t="s">
        <v>49</v>
      </c>
      <c r="Q1536" s="2" t="s">
        <v>61</v>
      </c>
      <c r="R1536" s="4"/>
      <c r="S1536" s="2" t="s">
        <v>160</v>
      </c>
      <c r="T1536" s="2" t="s">
        <v>63</v>
      </c>
      <c r="U1536" s="4"/>
      <c r="V1536" s="4"/>
      <c r="W1536" s="2" t="s">
        <v>64</v>
      </c>
      <c r="X1536" s="2">
        <v>2026</v>
      </c>
      <c r="Y1536" s="2" t="s">
        <v>55</v>
      </c>
      <c r="Z1536" s="4"/>
      <c r="AA1536" s="3">
        <v>46200</v>
      </c>
      <c r="AB1536" s="2" t="s">
        <v>157</v>
      </c>
      <c r="AC1536" s="2">
        <v>471538</v>
      </c>
    </row>
    <row r="1537" spans="1:29" ht="90" x14ac:dyDescent="0.25">
      <c r="A1537" s="2" t="s">
        <v>29</v>
      </c>
      <c r="B1537" s="2" t="s">
        <v>42</v>
      </c>
      <c r="C1537" s="2" t="s">
        <v>43</v>
      </c>
      <c r="D1537" s="2" t="s">
        <v>732</v>
      </c>
      <c r="E1537" s="2" t="s">
        <v>3292</v>
      </c>
      <c r="F1537" s="2" t="s">
        <v>41</v>
      </c>
      <c r="G1537" s="2">
        <v>5000</v>
      </c>
      <c r="H1537" s="2">
        <v>1</v>
      </c>
      <c r="I1537" s="3">
        <v>46203</v>
      </c>
      <c r="J1537" s="4"/>
      <c r="K1537" s="2">
        <v>4746251</v>
      </c>
      <c r="L1537" s="2">
        <v>39400</v>
      </c>
      <c r="M1537" s="2" t="s">
        <v>157</v>
      </c>
      <c r="N1537" s="5">
        <v>46203</v>
      </c>
      <c r="O1537" s="2" t="s">
        <v>3293</v>
      </c>
      <c r="P1537" s="2" t="s">
        <v>49</v>
      </c>
      <c r="Q1537" s="2" t="s">
        <v>61</v>
      </c>
      <c r="R1537" s="4"/>
      <c r="S1537" s="2" t="s">
        <v>160</v>
      </c>
      <c r="T1537" s="2" t="s">
        <v>63</v>
      </c>
      <c r="U1537" s="4"/>
      <c r="V1537" s="4"/>
      <c r="W1537" s="2" t="s">
        <v>64</v>
      </c>
      <c r="X1537" s="2">
        <v>2026</v>
      </c>
      <c r="Y1537" s="2" t="s">
        <v>55</v>
      </c>
      <c r="Z1537" s="4"/>
      <c r="AA1537" s="3">
        <v>46200</v>
      </c>
      <c r="AB1537" s="2" t="s">
        <v>157</v>
      </c>
      <c r="AC1537" s="2">
        <v>471538</v>
      </c>
    </row>
    <row r="1538" spans="1:29" ht="77.25" x14ac:dyDescent="0.25">
      <c r="A1538" s="2" t="s">
        <v>29</v>
      </c>
      <c r="B1538" s="2" t="s">
        <v>42</v>
      </c>
      <c r="C1538" s="2" t="s">
        <v>43</v>
      </c>
      <c r="D1538" s="2" t="s">
        <v>32</v>
      </c>
      <c r="E1538" s="2" t="s">
        <v>3294</v>
      </c>
      <c r="F1538" s="2" t="s">
        <v>3295</v>
      </c>
      <c r="G1538" s="2">
        <v>2550000</v>
      </c>
      <c r="H1538" s="2">
        <v>1</v>
      </c>
      <c r="I1538" s="3">
        <v>46201</v>
      </c>
      <c r="J1538" s="4"/>
      <c r="K1538" s="2">
        <v>4774293</v>
      </c>
      <c r="L1538" s="2">
        <v>38250</v>
      </c>
      <c r="M1538" s="2" t="s">
        <v>557</v>
      </c>
      <c r="N1538" s="5">
        <v>46200</v>
      </c>
      <c r="O1538" s="2" t="s">
        <v>3296</v>
      </c>
      <c r="P1538" s="2" t="s">
        <v>36</v>
      </c>
      <c r="Q1538" s="2" t="s">
        <v>128</v>
      </c>
      <c r="R1538" s="3">
        <v>46200</v>
      </c>
      <c r="S1538" s="2" t="s">
        <v>51</v>
      </c>
      <c r="T1538" s="2" t="s">
        <v>129</v>
      </c>
      <c r="U1538" s="2" t="s">
        <v>3297</v>
      </c>
      <c r="V1538" s="2">
        <v>0</v>
      </c>
      <c r="W1538" s="2" t="s">
        <v>2871</v>
      </c>
      <c r="X1538" s="2">
        <v>2025</v>
      </c>
      <c r="Y1538" s="2" t="s">
        <v>40</v>
      </c>
      <c r="Z1538" s="4"/>
      <c r="AA1538" s="3">
        <v>46200</v>
      </c>
      <c r="AB1538" s="2" t="s">
        <v>557</v>
      </c>
      <c r="AC1538" s="2">
        <v>471528</v>
      </c>
    </row>
    <row r="1539" spans="1:29" ht="77.25" x14ac:dyDescent="0.25">
      <c r="A1539" s="2" t="s">
        <v>29</v>
      </c>
      <c r="B1539" s="2" t="s">
        <v>42</v>
      </c>
      <c r="C1539" s="2" t="s">
        <v>43</v>
      </c>
      <c r="D1539" s="2" t="s">
        <v>32</v>
      </c>
      <c r="E1539" s="2" t="s">
        <v>3294</v>
      </c>
      <c r="F1539" s="2" t="s">
        <v>41</v>
      </c>
      <c r="G1539" s="2">
        <v>1000</v>
      </c>
      <c r="H1539" s="2">
        <v>1</v>
      </c>
      <c r="I1539" s="3">
        <v>46201</v>
      </c>
      <c r="J1539" s="4"/>
      <c r="K1539" s="2">
        <v>4774293</v>
      </c>
      <c r="L1539" s="2">
        <v>38250</v>
      </c>
      <c r="M1539" s="2" t="s">
        <v>557</v>
      </c>
      <c r="N1539" s="5">
        <v>46200</v>
      </c>
      <c r="O1539" s="2" t="s">
        <v>3296</v>
      </c>
      <c r="P1539" s="2" t="s">
        <v>36</v>
      </c>
      <c r="Q1539" s="2" t="s">
        <v>128</v>
      </c>
      <c r="R1539" s="3">
        <v>46200</v>
      </c>
      <c r="S1539" s="2" t="s">
        <v>51</v>
      </c>
      <c r="T1539" s="2" t="s">
        <v>129</v>
      </c>
      <c r="U1539" s="2" t="s">
        <v>3297</v>
      </c>
      <c r="V1539" s="2">
        <v>0</v>
      </c>
      <c r="W1539" s="2" t="s">
        <v>2871</v>
      </c>
      <c r="X1539" s="2">
        <v>2025</v>
      </c>
      <c r="Y1539" s="2" t="s">
        <v>40</v>
      </c>
      <c r="Z1539" s="4"/>
      <c r="AA1539" s="3">
        <v>46200</v>
      </c>
      <c r="AB1539" s="2" t="s">
        <v>557</v>
      </c>
      <c r="AC1539" s="2">
        <v>471528</v>
      </c>
    </row>
    <row r="1540" spans="1:29" ht="77.25" x14ac:dyDescent="0.25">
      <c r="A1540" s="2" t="s">
        <v>29</v>
      </c>
      <c r="B1540" s="2" t="s">
        <v>42</v>
      </c>
      <c r="C1540" s="2" t="s">
        <v>43</v>
      </c>
      <c r="D1540" s="2" t="s">
        <v>32</v>
      </c>
      <c r="E1540" s="2" t="s">
        <v>3298</v>
      </c>
      <c r="F1540" s="2" t="s">
        <v>3299</v>
      </c>
      <c r="G1540" s="2">
        <v>1940000</v>
      </c>
      <c r="H1540" s="2">
        <v>1</v>
      </c>
      <c r="I1540" s="3">
        <v>46200</v>
      </c>
      <c r="J1540" s="4"/>
      <c r="K1540" s="2">
        <v>4764952</v>
      </c>
      <c r="L1540" s="2">
        <v>38800</v>
      </c>
      <c r="M1540" s="2" t="s">
        <v>903</v>
      </c>
      <c r="N1540" s="5">
        <v>46198</v>
      </c>
      <c r="O1540" s="2" t="s">
        <v>3300</v>
      </c>
      <c r="P1540" s="2" t="s">
        <v>36</v>
      </c>
      <c r="Q1540" s="2" t="s">
        <v>2557</v>
      </c>
      <c r="R1540" s="3">
        <v>46200</v>
      </c>
      <c r="S1540" s="2" t="s">
        <v>51</v>
      </c>
      <c r="T1540" s="2" t="s">
        <v>63</v>
      </c>
      <c r="U1540" s="2">
        <v>0</v>
      </c>
      <c r="V1540" s="2" t="s">
        <v>723</v>
      </c>
      <c r="W1540" s="2" t="s">
        <v>1361</v>
      </c>
      <c r="X1540" s="2">
        <v>2026</v>
      </c>
      <c r="Y1540" s="2" t="s">
        <v>40</v>
      </c>
      <c r="Z1540" s="4"/>
      <c r="AA1540" s="3">
        <v>46198</v>
      </c>
      <c r="AB1540" s="2" t="s">
        <v>903</v>
      </c>
      <c r="AC1540" s="2">
        <v>471524</v>
      </c>
    </row>
    <row r="1541" spans="1:29" ht="77.25" x14ac:dyDescent="0.25">
      <c r="A1541" s="2" t="s">
        <v>29</v>
      </c>
      <c r="B1541" s="2" t="s">
        <v>42</v>
      </c>
      <c r="C1541" s="2" t="s">
        <v>43</v>
      </c>
      <c r="D1541" s="2" t="s">
        <v>32</v>
      </c>
      <c r="E1541" s="2" t="s">
        <v>3298</v>
      </c>
      <c r="F1541" s="2" t="s">
        <v>41</v>
      </c>
      <c r="G1541" s="2">
        <v>1000</v>
      </c>
      <c r="H1541" s="2">
        <v>1</v>
      </c>
      <c r="I1541" s="3">
        <v>46200</v>
      </c>
      <c r="J1541" s="4"/>
      <c r="K1541" s="2">
        <v>4764952</v>
      </c>
      <c r="L1541" s="2">
        <v>38800</v>
      </c>
      <c r="M1541" s="2" t="s">
        <v>903</v>
      </c>
      <c r="N1541" s="5">
        <v>46198</v>
      </c>
      <c r="O1541" s="2" t="s">
        <v>3300</v>
      </c>
      <c r="P1541" s="2" t="s">
        <v>36</v>
      </c>
      <c r="Q1541" s="2" t="s">
        <v>2557</v>
      </c>
      <c r="R1541" s="3">
        <v>46200</v>
      </c>
      <c r="S1541" s="2" t="s">
        <v>51</v>
      </c>
      <c r="T1541" s="2" t="s">
        <v>63</v>
      </c>
      <c r="U1541" s="2">
        <v>0</v>
      </c>
      <c r="V1541" s="2" t="s">
        <v>723</v>
      </c>
      <c r="W1541" s="2" t="s">
        <v>1361</v>
      </c>
      <c r="X1541" s="2">
        <v>2026</v>
      </c>
      <c r="Y1541" s="2" t="s">
        <v>40</v>
      </c>
      <c r="Z1541" s="4"/>
      <c r="AA1541" s="3">
        <v>46198</v>
      </c>
      <c r="AB1541" s="2" t="s">
        <v>903</v>
      </c>
      <c r="AC1541" s="2">
        <v>471524</v>
      </c>
    </row>
    <row r="1542" spans="1:29" ht="102.75" x14ac:dyDescent="0.25">
      <c r="A1542" s="2" t="s">
        <v>29</v>
      </c>
      <c r="B1542" s="2" t="s">
        <v>42</v>
      </c>
      <c r="C1542" s="2" t="s">
        <v>43</v>
      </c>
      <c r="D1542" s="2" t="s">
        <v>32</v>
      </c>
      <c r="E1542" s="2" t="s">
        <v>3301</v>
      </c>
      <c r="F1542" s="2" t="s">
        <v>3302</v>
      </c>
      <c r="G1542" s="2">
        <v>2561500</v>
      </c>
      <c r="H1542" s="2">
        <v>1</v>
      </c>
      <c r="I1542" s="3">
        <v>46200</v>
      </c>
      <c r="J1542" s="4"/>
      <c r="K1542" s="2">
        <v>4774399</v>
      </c>
      <c r="L1542" s="2">
        <v>20000</v>
      </c>
      <c r="M1542" s="2" t="s">
        <v>35</v>
      </c>
      <c r="N1542" s="5">
        <v>46200</v>
      </c>
      <c r="O1542" s="2" t="s">
        <v>3303</v>
      </c>
      <c r="P1542" s="2" t="s">
        <v>36</v>
      </c>
      <c r="Q1542" s="2" t="s">
        <v>2727</v>
      </c>
      <c r="R1542" s="3">
        <v>46200</v>
      </c>
      <c r="S1542" s="2" t="s">
        <v>38</v>
      </c>
      <c r="T1542" s="2" t="s">
        <v>1377</v>
      </c>
      <c r="U1542" s="2" t="s">
        <v>3304</v>
      </c>
      <c r="V1542" s="2" t="s">
        <v>3304</v>
      </c>
      <c r="W1542" s="2" t="s">
        <v>3305</v>
      </c>
      <c r="X1542" s="2">
        <v>2025</v>
      </c>
      <c r="Y1542" s="2" t="s">
        <v>40</v>
      </c>
      <c r="Z1542" s="4"/>
      <c r="AA1542" s="3">
        <v>46200</v>
      </c>
      <c r="AB1542" s="2" t="s">
        <v>35</v>
      </c>
      <c r="AC1542" s="2">
        <v>471514</v>
      </c>
    </row>
    <row r="1543" spans="1:29" ht="102.75" x14ac:dyDescent="0.25">
      <c r="A1543" s="2" t="s">
        <v>29</v>
      </c>
      <c r="B1543" s="2" t="s">
        <v>42</v>
      </c>
      <c r="C1543" s="2" t="s">
        <v>43</v>
      </c>
      <c r="D1543" s="2" t="s">
        <v>32</v>
      </c>
      <c r="E1543" s="2" t="s">
        <v>3301</v>
      </c>
      <c r="F1543" s="2" t="s">
        <v>41</v>
      </c>
      <c r="G1543" s="2">
        <v>1000</v>
      </c>
      <c r="H1543" s="2">
        <v>1</v>
      </c>
      <c r="I1543" s="3">
        <v>46200</v>
      </c>
      <c r="J1543" s="4"/>
      <c r="K1543" s="2">
        <v>4774399</v>
      </c>
      <c r="L1543" s="2">
        <v>20000</v>
      </c>
      <c r="M1543" s="2" t="s">
        <v>35</v>
      </c>
      <c r="N1543" s="5">
        <v>46200</v>
      </c>
      <c r="O1543" s="2" t="s">
        <v>3303</v>
      </c>
      <c r="P1543" s="2" t="s">
        <v>36</v>
      </c>
      <c r="Q1543" s="2" t="s">
        <v>2727</v>
      </c>
      <c r="R1543" s="3">
        <v>46200</v>
      </c>
      <c r="S1543" s="2" t="s">
        <v>38</v>
      </c>
      <c r="T1543" s="2" t="s">
        <v>1377</v>
      </c>
      <c r="U1543" s="2" t="s">
        <v>3304</v>
      </c>
      <c r="V1543" s="2" t="s">
        <v>3304</v>
      </c>
      <c r="W1543" s="2" t="s">
        <v>3305</v>
      </c>
      <c r="X1543" s="2">
        <v>2025</v>
      </c>
      <c r="Y1543" s="2" t="s">
        <v>40</v>
      </c>
      <c r="Z1543" s="4"/>
      <c r="AA1543" s="3">
        <v>46200</v>
      </c>
      <c r="AB1543" s="2" t="s">
        <v>35</v>
      </c>
      <c r="AC1543" s="2">
        <v>471514</v>
      </c>
    </row>
    <row r="1544" spans="1:29" ht="64.5" x14ac:dyDescent="0.25">
      <c r="A1544" s="2" t="s">
        <v>29</v>
      </c>
      <c r="B1544" s="2" t="s">
        <v>42</v>
      </c>
      <c r="C1544" s="2" t="s">
        <v>43</v>
      </c>
      <c r="D1544" s="2" t="s">
        <v>32</v>
      </c>
      <c r="E1544" s="2" t="s">
        <v>3306</v>
      </c>
      <c r="F1544" s="2" t="s">
        <v>3307</v>
      </c>
      <c r="G1544" s="2">
        <v>2500000</v>
      </c>
      <c r="H1544" s="2">
        <v>1</v>
      </c>
      <c r="I1544" s="3">
        <v>46200</v>
      </c>
      <c r="J1544" s="4"/>
      <c r="K1544" s="2">
        <v>4769646</v>
      </c>
      <c r="L1544" s="2">
        <v>30000</v>
      </c>
      <c r="M1544" s="2" t="s">
        <v>126</v>
      </c>
      <c r="N1544" s="5">
        <v>46199</v>
      </c>
      <c r="O1544" s="2" t="s">
        <v>3308</v>
      </c>
      <c r="P1544" s="2" t="s">
        <v>36</v>
      </c>
      <c r="Q1544" s="2" t="s">
        <v>128</v>
      </c>
      <c r="R1544" s="3">
        <v>46199</v>
      </c>
      <c r="S1544" s="2" t="s">
        <v>38</v>
      </c>
      <c r="T1544" s="2" t="s">
        <v>129</v>
      </c>
      <c r="U1544" s="2" t="s">
        <v>3309</v>
      </c>
      <c r="V1544" s="2" t="s">
        <v>3310</v>
      </c>
      <c r="W1544" s="2" t="s">
        <v>339</v>
      </c>
      <c r="X1544" s="2">
        <v>2025</v>
      </c>
      <c r="Y1544" s="2" t="s">
        <v>40</v>
      </c>
      <c r="Z1544" s="4"/>
      <c r="AA1544" s="3">
        <v>46199</v>
      </c>
      <c r="AB1544" s="2" t="s">
        <v>126</v>
      </c>
      <c r="AC1544" s="2">
        <v>471512</v>
      </c>
    </row>
    <row r="1545" spans="1:29" ht="51.75" x14ac:dyDescent="0.25">
      <c r="A1545" s="2" t="s">
        <v>29</v>
      </c>
      <c r="B1545" s="2" t="s">
        <v>42</v>
      </c>
      <c r="C1545" s="2" t="s">
        <v>43</v>
      </c>
      <c r="D1545" s="2" t="s">
        <v>32</v>
      </c>
      <c r="E1545" s="2" t="s">
        <v>3306</v>
      </c>
      <c r="F1545" s="2" t="s">
        <v>41</v>
      </c>
      <c r="G1545" s="2">
        <v>1000</v>
      </c>
      <c r="H1545" s="2">
        <v>1</v>
      </c>
      <c r="I1545" s="3">
        <v>46200</v>
      </c>
      <c r="J1545" s="4"/>
      <c r="K1545" s="2">
        <v>4769646</v>
      </c>
      <c r="L1545" s="2">
        <v>30000</v>
      </c>
      <c r="M1545" s="2" t="s">
        <v>126</v>
      </c>
      <c r="N1545" s="5">
        <v>46199</v>
      </c>
      <c r="O1545" s="2" t="s">
        <v>3308</v>
      </c>
      <c r="P1545" s="2" t="s">
        <v>36</v>
      </c>
      <c r="Q1545" s="2" t="s">
        <v>128</v>
      </c>
      <c r="R1545" s="3">
        <v>46199</v>
      </c>
      <c r="S1545" s="2" t="s">
        <v>38</v>
      </c>
      <c r="T1545" s="2" t="s">
        <v>129</v>
      </c>
      <c r="U1545" s="2" t="s">
        <v>3309</v>
      </c>
      <c r="V1545" s="2" t="s">
        <v>3310</v>
      </c>
      <c r="W1545" s="2" t="s">
        <v>339</v>
      </c>
      <c r="X1545" s="2">
        <v>2025</v>
      </c>
      <c r="Y1545" s="2" t="s">
        <v>40</v>
      </c>
      <c r="Z1545" s="4"/>
      <c r="AA1545" s="3">
        <v>46199</v>
      </c>
      <c r="AB1545" s="2" t="s">
        <v>126</v>
      </c>
      <c r="AC1545" s="2">
        <v>471512</v>
      </c>
    </row>
    <row r="1546" spans="1:29" ht="64.5" x14ac:dyDescent="0.25">
      <c r="A1546" s="2" t="s">
        <v>29</v>
      </c>
      <c r="B1546" s="2" t="s">
        <v>42</v>
      </c>
      <c r="C1546" s="2" t="s">
        <v>43</v>
      </c>
      <c r="D1546" s="2" t="s">
        <v>32</v>
      </c>
      <c r="E1546" s="2" t="s">
        <v>3311</v>
      </c>
      <c r="F1546" s="2" t="s">
        <v>3312</v>
      </c>
      <c r="G1546" s="2">
        <v>2300000</v>
      </c>
      <c r="H1546" s="2">
        <v>1</v>
      </c>
      <c r="I1546" s="3">
        <v>46200</v>
      </c>
      <c r="J1546" s="4"/>
      <c r="K1546" s="2">
        <v>4774312</v>
      </c>
      <c r="L1546" s="2">
        <v>46000</v>
      </c>
      <c r="M1546" s="2" t="s">
        <v>166</v>
      </c>
      <c r="N1546" s="5">
        <v>46200</v>
      </c>
      <c r="O1546" s="2" t="s">
        <v>3313</v>
      </c>
      <c r="P1546" s="2" t="s">
        <v>36</v>
      </c>
      <c r="Q1546" s="2" t="s">
        <v>3314</v>
      </c>
      <c r="R1546" s="3">
        <v>46200</v>
      </c>
      <c r="S1546" s="2" t="s">
        <v>38</v>
      </c>
      <c r="T1546" s="2" t="s">
        <v>3315</v>
      </c>
      <c r="U1546" s="2">
        <v>0</v>
      </c>
      <c r="V1546" s="2">
        <v>0</v>
      </c>
      <c r="W1546" s="2" t="s">
        <v>169</v>
      </c>
      <c r="X1546" s="2">
        <v>2026</v>
      </c>
      <c r="Y1546" s="2" t="s">
        <v>40</v>
      </c>
      <c r="Z1546" s="4"/>
      <c r="AA1546" s="3">
        <v>46200</v>
      </c>
      <c r="AB1546" s="2" t="s">
        <v>166</v>
      </c>
      <c r="AC1546" s="2">
        <v>471498</v>
      </c>
    </row>
    <row r="1547" spans="1:29" ht="39" x14ac:dyDescent="0.25">
      <c r="A1547" s="2" t="s">
        <v>29</v>
      </c>
      <c r="B1547" s="2" t="s">
        <v>42</v>
      </c>
      <c r="C1547" s="2" t="s">
        <v>43</v>
      </c>
      <c r="D1547" s="2" t="s">
        <v>32</v>
      </c>
      <c r="E1547" s="2" t="s">
        <v>3311</v>
      </c>
      <c r="F1547" s="2" t="s">
        <v>41</v>
      </c>
      <c r="G1547" s="2">
        <v>1000</v>
      </c>
      <c r="H1547" s="2">
        <v>1</v>
      </c>
      <c r="I1547" s="3">
        <v>46200</v>
      </c>
      <c r="J1547" s="4"/>
      <c r="K1547" s="2">
        <v>4774312</v>
      </c>
      <c r="L1547" s="2">
        <v>46000</v>
      </c>
      <c r="M1547" s="2" t="s">
        <v>166</v>
      </c>
      <c r="N1547" s="5">
        <v>46200</v>
      </c>
      <c r="O1547" s="2" t="s">
        <v>3313</v>
      </c>
      <c r="P1547" s="2" t="s">
        <v>36</v>
      </c>
      <c r="Q1547" s="2" t="s">
        <v>3314</v>
      </c>
      <c r="R1547" s="3">
        <v>46200</v>
      </c>
      <c r="S1547" s="2" t="s">
        <v>38</v>
      </c>
      <c r="T1547" s="2" t="s">
        <v>3315</v>
      </c>
      <c r="U1547" s="2">
        <v>0</v>
      </c>
      <c r="V1547" s="2">
        <v>0</v>
      </c>
      <c r="W1547" s="2" t="s">
        <v>169</v>
      </c>
      <c r="X1547" s="2">
        <v>2026</v>
      </c>
      <c r="Y1547" s="2" t="s">
        <v>40</v>
      </c>
      <c r="Z1547" s="4"/>
      <c r="AA1547" s="3">
        <v>46200</v>
      </c>
      <c r="AB1547" s="2" t="s">
        <v>166</v>
      </c>
      <c r="AC1547" s="2">
        <v>471498</v>
      </c>
    </row>
    <row r="1548" spans="1:29" ht="102.75" x14ac:dyDescent="0.25">
      <c r="A1548" s="2" t="s">
        <v>29</v>
      </c>
      <c r="B1548" s="2" t="s">
        <v>42</v>
      </c>
      <c r="C1548" s="2" t="s">
        <v>43</v>
      </c>
      <c r="D1548" s="2" t="s">
        <v>32</v>
      </c>
      <c r="E1548" s="2" t="s">
        <v>3316</v>
      </c>
      <c r="F1548" s="2" t="s">
        <v>3317</v>
      </c>
      <c r="G1548" s="2">
        <v>1902000</v>
      </c>
      <c r="H1548" s="2">
        <v>1</v>
      </c>
      <c r="I1548" s="3">
        <v>46210</v>
      </c>
      <c r="J1548" s="4"/>
      <c r="K1548" s="2">
        <v>4774308</v>
      </c>
      <c r="L1548" s="2">
        <v>10000</v>
      </c>
      <c r="M1548" s="2" t="s">
        <v>35</v>
      </c>
      <c r="N1548" s="5">
        <v>46200</v>
      </c>
      <c r="O1548" s="2" t="s">
        <v>3318</v>
      </c>
      <c r="P1548" s="2" t="s">
        <v>36</v>
      </c>
      <c r="Q1548" s="2" t="s">
        <v>1445</v>
      </c>
      <c r="R1548" s="3">
        <v>46200</v>
      </c>
      <c r="S1548" s="2" t="s">
        <v>38</v>
      </c>
      <c r="T1548" s="2" t="s">
        <v>3319</v>
      </c>
      <c r="U1548" s="2">
        <v>0</v>
      </c>
      <c r="V1548" s="2">
        <v>0</v>
      </c>
      <c r="W1548" s="2" t="s">
        <v>3320</v>
      </c>
      <c r="X1548" s="2">
        <v>2026</v>
      </c>
      <c r="Y1548" s="2" t="s">
        <v>40</v>
      </c>
      <c r="Z1548" s="4"/>
      <c r="AA1548" s="3">
        <v>46200</v>
      </c>
      <c r="AB1548" s="2" t="s">
        <v>35</v>
      </c>
      <c r="AC1548" s="2">
        <v>471492</v>
      </c>
    </row>
    <row r="1549" spans="1:29" ht="102.75" x14ac:dyDescent="0.25">
      <c r="A1549" s="2" t="s">
        <v>29</v>
      </c>
      <c r="B1549" s="2" t="s">
        <v>42</v>
      </c>
      <c r="C1549" s="2" t="s">
        <v>43</v>
      </c>
      <c r="D1549" s="2" t="s">
        <v>32</v>
      </c>
      <c r="E1549" s="2" t="s">
        <v>3316</v>
      </c>
      <c r="F1549" s="2" t="s">
        <v>41</v>
      </c>
      <c r="G1549" s="2">
        <v>1000</v>
      </c>
      <c r="H1549" s="2">
        <v>1</v>
      </c>
      <c r="I1549" s="3">
        <v>46210</v>
      </c>
      <c r="J1549" s="4"/>
      <c r="K1549" s="2">
        <v>4774308</v>
      </c>
      <c r="L1549" s="2">
        <v>10000</v>
      </c>
      <c r="M1549" s="2" t="s">
        <v>35</v>
      </c>
      <c r="N1549" s="5">
        <v>46200</v>
      </c>
      <c r="O1549" s="2" t="s">
        <v>3318</v>
      </c>
      <c r="P1549" s="2" t="s">
        <v>36</v>
      </c>
      <c r="Q1549" s="2" t="s">
        <v>1445</v>
      </c>
      <c r="R1549" s="3">
        <v>46200</v>
      </c>
      <c r="S1549" s="2" t="s">
        <v>38</v>
      </c>
      <c r="T1549" s="2" t="s">
        <v>3319</v>
      </c>
      <c r="U1549" s="2">
        <v>0</v>
      </c>
      <c r="V1549" s="2">
        <v>0</v>
      </c>
      <c r="W1549" s="2" t="s">
        <v>3320</v>
      </c>
      <c r="X1549" s="2">
        <v>2026</v>
      </c>
      <c r="Y1549" s="2" t="s">
        <v>40</v>
      </c>
      <c r="Z1549" s="4"/>
      <c r="AA1549" s="3">
        <v>46200</v>
      </c>
      <c r="AB1549" s="2" t="s">
        <v>35</v>
      </c>
      <c r="AC1549" s="2">
        <v>471492</v>
      </c>
    </row>
    <row r="1550" spans="1:29" ht="64.5" x14ac:dyDescent="0.25">
      <c r="A1550" s="2" t="s">
        <v>29</v>
      </c>
      <c r="B1550" s="2" t="s">
        <v>42</v>
      </c>
      <c r="C1550" s="2" t="s">
        <v>31</v>
      </c>
      <c r="D1550" s="2" t="s">
        <v>32</v>
      </c>
      <c r="E1550" s="2" t="s">
        <v>3321</v>
      </c>
      <c r="F1550" s="2" t="s">
        <v>3322</v>
      </c>
      <c r="G1550" s="2">
        <v>2780000</v>
      </c>
      <c r="H1550" s="2">
        <v>1</v>
      </c>
      <c r="I1550" s="3">
        <v>46207</v>
      </c>
      <c r="J1550" s="4"/>
      <c r="K1550" s="2">
        <v>4767134</v>
      </c>
      <c r="L1550" s="2">
        <v>30000</v>
      </c>
      <c r="M1550" s="2" t="s">
        <v>235</v>
      </c>
      <c r="N1550" s="4"/>
      <c r="O1550" s="4"/>
      <c r="P1550" s="2" t="s">
        <v>36</v>
      </c>
      <c r="Q1550" s="2" t="s">
        <v>79</v>
      </c>
      <c r="R1550" s="4"/>
      <c r="S1550" s="2" t="s">
        <v>38</v>
      </c>
      <c r="T1550" s="4"/>
      <c r="U1550" s="4"/>
      <c r="V1550" s="4"/>
      <c r="W1550" s="2" t="s">
        <v>3323</v>
      </c>
      <c r="X1550" s="2">
        <v>2026</v>
      </c>
      <c r="Y1550" s="2" t="s">
        <v>40</v>
      </c>
      <c r="Z1550" s="4"/>
      <c r="AA1550" s="3">
        <v>46199</v>
      </c>
      <c r="AB1550" s="2" t="s">
        <v>235</v>
      </c>
      <c r="AC1550" s="2">
        <v>471478</v>
      </c>
    </row>
    <row r="1551" spans="1:29" ht="39" x14ac:dyDescent="0.25">
      <c r="A1551" s="2" t="s">
        <v>29</v>
      </c>
      <c r="B1551" s="2" t="s">
        <v>42</v>
      </c>
      <c r="C1551" s="2" t="s">
        <v>31</v>
      </c>
      <c r="D1551" s="2" t="s">
        <v>32</v>
      </c>
      <c r="E1551" s="2" t="s">
        <v>3321</v>
      </c>
      <c r="F1551" s="2" t="s">
        <v>41</v>
      </c>
      <c r="G1551" s="2">
        <v>1000</v>
      </c>
      <c r="H1551" s="2">
        <v>1</v>
      </c>
      <c r="I1551" s="3">
        <v>46207</v>
      </c>
      <c r="J1551" s="4"/>
      <c r="K1551" s="2">
        <v>4767134</v>
      </c>
      <c r="L1551" s="2">
        <v>30000</v>
      </c>
      <c r="M1551" s="2" t="s">
        <v>235</v>
      </c>
      <c r="N1551" s="4"/>
      <c r="O1551" s="4"/>
      <c r="P1551" s="2" t="s">
        <v>36</v>
      </c>
      <c r="Q1551" s="2" t="s">
        <v>79</v>
      </c>
      <c r="R1551" s="4"/>
      <c r="S1551" s="2" t="s">
        <v>38</v>
      </c>
      <c r="T1551" s="4"/>
      <c r="U1551" s="4"/>
      <c r="V1551" s="4"/>
      <c r="W1551" s="2" t="s">
        <v>3323</v>
      </c>
      <c r="X1551" s="2">
        <v>2026</v>
      </c>
      <c r="Y1551" s="2" t="s">
        <v>40</v>
      </c>
      <c r="Z1551" s="4"/>
      <c r="AA1551" s="3">
        <v>46199</v>
      </c>
      <c r="AB1551" s="2" t="s">
        <v>235</v>
      </c>
      <c r="AC1551" s="2">
        <v>471478</v>
      </c>
    </row>
    <row r="1552" spans="1:29" ht="51.75" x14ac:dyDescent="0.25">
      <c r="A1552" s="2" t="s">
        <v>29</v>
      </c>
      <c r="B1552" s="2" t="s">
        <v>30</v>
      </c>
      <c r="C1552" s="2" t="s">
        <v>2229</v>
      </c>
      <c r="D1552" s="2" t="s">
        <v>219</v>
      </c>
      <c r="E1552" s="2" t="s">
        <v>3324</v>
      </c>
      <c r="F1552" s="2" t="s">
        <v>3325</v>
      </c>
      <c r="G1552" s="2">
        <v>3670000</v>
      </c>
      <c r="H1552" s="2">
        <v>1</v>
      </c>
      <c r="I1552" s="3">
        <v>46207</v>
      </c>
      <c r="J1552" s="4"/>
      <c r="K1552" s="2">
        <v>4773363</v>
      </c>
      <c r="L1552" s="2">
        <v>0</v>
      </c>
      <c r="M1552" s="2" t="s">
        <v>187</v>
      </c>
      <c r="N1552" s="4"/>
      <c r="O1552" s="4"/>
      <c r="P1552" s="2" t="s">
        <v>189</v>
      </c>
      <c r="Q1552" s="2" t="s">
        <v>209</v>
      </c>
      <c r="R1552" s="4"/>
      <c r="S1552" s="2" t="s">
        <v>2716</v>
      </c>
      <c r="T1552" s="4"/>
      <c r="U1552" s="4"/>
      <c r="V1552" s="4"/>
      <c r="W1552" s="2" t="s">
        <v>228</v>
      </c>
      <c r="X1552" s="2">
        <v>2026</v>
      </c>
      <c r="Y1552" s="2" t="s">
        <v>65</v>
      </c>
      <c r="Z1552" s="4"/>
      <c r="AA1552" s="4"/>
      <c r="AB1552" s="2" t="s">
        <v>187</v>
      </c>
      <c r="AC1552" s="2">
        <v>471474</v>
      </c>
    </row>
    <row r="1553" spans="1:29" ht="51.75" x14ac:dyDescent="0.25">
      <c r="A1553" s="2" t="s">
        <v>29</v>
      </c>
      <c r="B1553" s="2" t="s">
        <v>30</v>
      </c>
      <c r="C1553" s="2" t="s">
        <v>2229</v>
      </c>
      <c r="D1553" s="2" t="s">
        <v>573</v>
      </c>
      <c r="E1553" s="2" t="s">
        <v>3326</v>
      </c>
      <c r="F1553" s="2" t="s">
        <v>3327</v>
      </c>
      <c r="G1553" s="2">
        <v>2299900</v>
      </c>
      <c r="H1553" s="2">
        <v>1</v>
      </c>
      <c r="I1553" s="3">
        <v>46207</v>
      </c>
      <c r="J1553" s="4"/>
      <c r="K1553" s="2">
        <v>4773372</v>
      </c>
      <c r="L1553" s="2">
        <v>0</v>
      </c>
      <c r="M1553" s="2" t="s">
        <v>461</v>
      </c>
      <c r="N1553" s="4"/>
      <c r="O1553" s="4"/>
      <c r="P1553" s="2" t="s">
        <v>189</v>
      </c>
      <c r="Q1553" s="4"/>
      <c r="R1553" s="4"/>
      <c r="S1553" s="2" t="s">
        <v>51</v>
      </c>
      <c r="T1553" s="4"/>
      <c r="U1553" s="4"/>
      <c r="V1553" s="4"/>
      <c r="W1553" s="2" t="s">
        <v>2946</v>
      </c>
      <c r="X1553" s="2">
        <v>2025</v>
      </c>
      <c r="Y1553" s="2" t="s">
        <v>65</v>
      </c>
      <c r="Z1553" s="4"/>
      <c r="AA1553" s="4"/>
      <c r="AB1553" s="2" t="s">
        <v>461</v>
      </c>
      <c r="AC1553" s="2">
        <v>471464</v>
      </c>
    </row>
    <row r="1554" spans="1:29" ht="102.75" x14ac:dyDescent="0.25">
      <c r="A1554" s="2" t="s">
        <v>29</v>
      </c>
      <c r="B1554" s="2" t="s">
        <v>42</v>
      </c>
      <c r="C1554" s="2" t="s">
        <v>43</v>
      </c>
      <c r="D1554" s="2" t="s">
        <v>32</v>
      </c>
      <c r="E1554" s="2" t="s">
        <v>3328</v>
      </c>
      <c r="F1554" s="2" t="s">
        <v>3329</v>
      </c>
      <c r="G1554" s="2">
        <v>3055500</v>
      </c>
      <c r="H1554" s="2">
        <v>1</v>
      </c>
      <c r="I1554" s="3">
        <v>46200</v>
      </c>
      <c r="J1554" s="4"/>
      <c r="K1554" s="2">
        <v>4770257</v>
      </c>
      <c r="L1554" s="2">
        <v>20000</v>
      </c>
      <c r="M1554" s="2" t="s">
        <v>35</v>
      </c>
      <c r="N1554" s="5">
        <v>46199</v>
      </c>
      <c r="O1554" s="2" t="s">
        <v>3330</v>
      </c>
      <c r="P1554" s="2" t="s">
        <v>36</v>
      </c>
      <c r="Q1554" s="2" t="s">
        <v>2092</v>
      </c>
      <c r="R1554" s="3">
        <v>46199</v>
      </c>
      <c r="S1554" s="2" t="s">
        <v>38</v>
      </c>
      <c r="T1554" s="2" t="s">
        <v>1268</v>
      </c>
      <c r="U1554" s="2" t="s">
        <v>723</v>
      </c>
      <c r="V1554" s="2" t="s">
        <v>82</v>
      </c>
      <c r="W1554" s="2" t="s">
        <v>3331</v>
      </c>
      <c r="X1554" s="2">
        <v>2025</v>
      </c>
      <c r="Y1554" s="2" t="s">
        <v>40</v>
      </c>
      <c r="Z1554" s="4"/>
      <c r="AA1554" s="3">
        <v>46199</v>
      </c>
      <c r="AB1554" s="2" t="s">
        <v>35</v>
      </c>
      <c r="AC1554" s="2">
        <v>471458</v>
      </c>
    </row>
    <row r="1555" spans="1:29" ht="102.75" x14ac:dyDescent="0.25">
      <c r="A1555" s="2" t="s">
        <v>29</v>
      </c>
      <c r="B1555" s="2" t="s">
        <v>42</v>
      </c>
      <c r="C1555" s="2" t="s">
        <v>43</v>
      </c>
      <c r="D1555" s="2" t="s">
        <v>32</v>
      </c>
      <c r="E1555" s="2" t="s">
        <v>3328</v>
      </c>
      <c r="F1555" s="2" t="s">
        <v>41</v>
      </c>
      <c r="G1555" s="2">
        <v>1000</v>
      </c>
      <c r="H1555" s="2">
        <v>1</v>
      </c>
      <c r="I1555" s="3">
        <v>46200</v>
      </c>
      <c r="J1555" s="4"/>
      <c r="K1555" s="2">
        <v>4770257</v>
      </c>
      <c r="L1555" s="2">
        <v>20000</v>
      </c>
      <c r="M1555" s="2" t="s">
        <v>35</v>
      </c>
      <c r="N1555" s="5">
        <v>46199</v>
      </c>
      <c r="O1555" s="2" t="s">
        <v>3330</v>
      </c>
      <c r="P1555" s="2" t="s">
        <v>36</v>
      </c>
      <c r="Q1555" s="2" t="s">
        <v>2092</v>
      </c>
      <c r="R1555" s="3">
        <v>46199</v>
      </c>
      <c r="S1555" s="2" t="s">
        <v>38</v>
      </c>
      <c r="T1555" s="2" t="s">
        <v>1268</v>
      </c>
      <c r="U1555" s="2" t="s">
        <v>723</v>
      </c>
      <c r="V1555" s="2" t="s">
        <v>82</v>
      </c>
      <c r="W1555" s="2" t="s">
        <v>3331</v>
      </c>
      <c r="X1555" s="2">
        <v>2025</v>
      </c>
      <c r="Y1555" s="2" t="s">
        <v>40</v>
      </c>
      <c r="Z1555" s="4"/>
      <c r="AA1555" s="3">
        <v>46199</v>
      </c>
      <c r="AB1555" s="2" t="s">
        <v>35</v>
      </c>
      <c r="AC1555" s="2">
        <v>471458</v>
      </c>
    </row>
    <row r="1556" spans="1:29" ht="51.75" x14ac:dyDescent="0.25">
      <c r="A1556" s="2" t="s">
        <v>29</v>
      </c>
      <c r="B1556" s="2" t="s">
        <v>42</v>
      </c>
      <c r="C1556" s="2" t="s">
        <v>43</v>
      </c>
      <c r="D1556" s="2" t="s">
        <v>32</v>
      </c>
      <c r="E1556" s="2" t="s">
        <v>3332</v>
      </c>
      <c r="F1556" s="2" t="s">
        <v>41</v>
      </c>
      <c r="G1556" s="2">
        <v>1000</v>
      </c>
      <c r="H1556" s="2">
        <v>1</v>
      </c>
      <c r="I1556" s="3">
        <v>46200</v>
      </c>
      <c r="J1556" s="4"/>
      <c r="K1556" s="2">
        <v>4731865</v>
      </c>
      <c r="L1556" s="2">
        <v>50400</v>
      </c>
      <c r="M1556" s="2" t="s">
        <v>200</v>
      </c>
      <c r="N1556" s="5">
        <v>46200</v>
      </c>
      <c r="O1556" s="2" t="s">
        <v>3333</v>
      </c>
      <c r="P1556" s="2" t="s">
        <v>36</v>
      </c>
      <c r="Q1556" s="2" t="s">
        <v>577</v>
      </c>
      <c r="R1556" s="3">
        <v>46200</v>
      </c>
      <c r="S1556" s="2" t="s">
        <v>51</v>
      </c>
      <c r="T1556" s="2" t="s">
        <v>52</v>
      </c>
      <c r="U1556" s="2">
        <v>0</v>
      </c>
      <c r="V1556" s="2">
        <v>0</v>
      </c>
      <c r="W1556" s="2" t="s">
        <v>579</v>
      </c>
      <c r="X1556" s="2">
        <v>2026</v>
      </c>
      <c r="Y1556" s="2" t="s">
        <v>40</v>
      </c>
      <c r="Z1556" s="4"/>
      <c r="AA1556" s="3">
        <v>46194</v>
      </c>
      <c r="AB1556" s="2" t="s">
        <v>200</v>
      </c>
      <c r="AC1556" s="2">
        <v>471424</v>
      </c>
    </row>
    <row r="1557" spans="1:29" ht="64.5" x14ac:dyDescent="0.25">
      <c r="A1557" s="2" t="s">
        <v>29</v>
      </c>
      <c r="B1557" s="2" t="s">
        <v>42</v>
      </c>
      <c r="C1557" s="2" t="s">
        <v>43</v>
      </c>
      <c r="D1557" s="2" t="s">
        <v>32</v>
      </c>
      <c r="E1557" s="2" t="s">
        <v>3332</v>
      </c>
      <c r="F1557" s="2" t="s">
        <v>3334</v>
      </c>
      <c r="G1557" s="2">
        <v>2520000</v>
      </c>
      <c r="H1557" s="2">
        <v>1</v>
      </c>
      <c r="I1557" s="3">
        <v>46200</v>
      </c>
      <c r="J1557" s="4"/>
      <c r="K1557" s="2">
        <v>4731865</v>
      </c>
      <c r="L1557" s="2">
        <v>50400</v>
      </c>
      <c r="M1557" s="2" t="s">
        <v>200</v>
      </c>
      <c r="N1557" s="5">
        <v>46200</v>
      </c>
      <c r="O1557" s="2" t="s">
        <v>3333</v>
      </c>
      <c r="P1557" s="2" t="s">
        <v>36</v>
      </c>
      <c r="Q1557" s="2" t="s">
        <v>577</v>
      </c>
      <c r="R1557" s="3">
        <v>46200</v>
      </c>
      <c r="S1557" s="2" t="s">
        <v>51</v>
      </c>
      <c r="T1557" s="2" t="s">
        <v>52</v>
      </c>
      <c r="U1557" s="2">
        <v>0</v>
      </c>
      <c r="V1557" s="2">
        <v>0</v>
      </c>
      <c r="W1557" s="2" t="s">
        <v>579</v>
      </c>
      <c r="X1557" s="2">
        <v>2026</v>
      </c>
      <c r="Y1557" s="2" t="s">
        <v>40</v>
      </c>
      <c r="Z1557" s="4"/>
      <c r="AA1557" s="3">
        <v>46194</v>
      </c>
      <c r="AB1557" s="2" t="s">
        <v>200</v>
      </c>
      <c r="AC1557" s="2">
        <v>471424</v>
      </c>
    </row>
    <row r="1558" spans="1:29" ht="51.75" x14ac:dyDescent="0.25">
      <c r="A1558" s="2" t="s">
        <v>29</v>
      </c>
      <c r="B1558" s="2" t="s">
        <v>42</v>
      </c>
      <c r="C1558" s="2" t="s">
        <v>43</v>
      </c>
      <c r="D1558" s="2" t="s">
        <v>32</v>
      </c>
      <c r="E1558" s="2" t="s">
        <v>3335</v>
      </c>
      <c r="F1558" s="2" t="s">
        <v>3336</v>
      </c>
      <c r="G1558" s="2">
        <v>3730000</v>
      </c>
      <c r="H1558" s="2">
        <v>1</v>
      </c>
      <c r="I1558" s="3">
        <v>46200</v>
      </c>
      <c r="J1558" s="4"/>
      <c r="K1558" s="2">
        <v>4774058</v>
      </c>
      <c r="L1558" s="2">
        <v>74600</v>
      </c>
      <c r="M1558" s="2" t="s">
        <v>461</v>
      </c>
      <c r="N1558" s="5">
        <v>46200</v>
      </c>
      <c r="O1558" s="2" t="s">
        <v>3337</v>
      </c>
      <c r="P1558" s="2" t="s">
        <v>36</v>
      </c>
      <c r="Q1558" s="2" t="s">
        <v>209</v>
      </c>
      <c r="R1558" s="3">
        <v>46200</v>
      </c>
      <c r="S1558" s="2" t="s">
        <v>51</v>
      </c>
      <c r="T1558" s="2" t="s">
        <v>210</v>
      </c>
      <c r="U1558" s="2" t="s">
        <v>3338</v>
      </c>
      <c r="V1558" s="2" t="s">
        <v>3339</v>
      </c>
      <c r="W1558" s="2" t="s">
        <v>1819</v>
      </c>
      <c r="X1558" s="2">
        <v>2026</v>
      </c>
      <c r="Y1558" s="2" t="s">
        <v>40</v>
      </c>
      <c r="Z1558" s="4"/>
      <c r="AA1558" s="3">
        <v>46200</v>
      </c>
      <c r="AB1558" s="2" t="s">
        <v>461</v>
      </c>
      <c r="AC1558" s="2">
        <v>471408</v>
      </c>
    </row>
    <row r="1559" spans="1:29" ht="51.75" x14ac:dyDescent="0.25">
      <c r="A1559" s="2" t="s">
        <v>29</v>
      </c>
      <c r="B1559" s="2" t="s">
        <v>42</v>
      </c>
      <c r="C1559" s="2" t="s">
        <v>43</v>
      </c>
      <c r="D1559" s="2" t="s">
        <v>32</v>
      </c>
      <c r="E1559" s="2" t="s">
        <v>3335</v>
      </c>
      <c r="F1559" s="2" t="s">
        <v>41</v>
      </c>
      <c r="G1559" s="2">
        <v>1000</v>
      </c>
      <c r="H1559" s="2">
        <v>1</v>
      </c>
      <c r="I1559" s="3">
        <v>46200</v>
      </c>
      <c r="J1559" s="4"/>
      <c r="K1559" s="2">
        <v>4774058</v>
      </c>
      <c r="L1559" s="2">
        <v>74600</v>
      </c>
      <c r="M1559" s="2" t="s">
        <v>461</v>
      </c>
      <c r="N1559" s="5">
        <v>46200</v>
      </c>
      <c r="O1559" s="2" t="s">
        <v>3337</v>
      </c>
      <c r="P1559" s="2" t="s">
        <v>36</v>
      </c>
      <c r="Q1559" s="2" t="s">
        <v>209</v>
      </c>
      <c r="R1559" s="3">
        <v>46200</v>
      </c>
      <c r="S1559" s="2" t="s">
        <v>51</v>
      </c>
      <c r="T1559" s="2" t="s">
        <v>210</v>
      </c>
      <c r="U1559" s="2" t="s">
        <v>3338</v>
      </c>
      <c r="V1559" s="2" t="s">
        <v>3339</v>
      </c>
      <c r="W1559" s="2" t="s">
        <v>1819</v>
      </c>
      <c r="X1559" s="2">
        <v>2026</v>
      </c>
      <c r="Y1559" s="2" t="s">
        <v>40</v>
      </c>
      <c r="Z1559" s="4"/>
      <c r="AA1559" s="3">
        <v>46200</v>
      </c>
      <c r="AB1559" s="2" t="s">
        <v>461</v>
      </c>
      <c r="AC1559" s="2">
        <v>471408</v>
      </c>
    </row>
    <row r="1560" spans="1:29" ht="102.75" x14ac:dyDescent="0.25">
      <c r="A1560" s="2" t="s">
        <v>29</v>
      </c>
      <c r="B1560" s="2" t="s">
        <v>42</v>
      </c>
      <c r="C1560" s="2" t="s">
        <v>43</v>
      </c>
      <c r="D1560" s="2" t="s">
        <v>32</v>
      </c>
      <c r="E1560" s="2" t="s">
        <v>3340</v>
      </c>
      <c r="F1560" s="2" t="s">
        <v>3341</v>
      </c>
      <c r="G1560" s="2">
        <v>2714000</v>
      </c>
      <c r="H1560" s="2">
        <v>1</v>
      </c>
      <c r="I1560" s="3">
        <v>46200</v>
      </c>
      <c r="J1560" s="4"/>
      <c r="K1560" s="2">
        <v>4767654</v>
      </c>
      <c r="L1560" s="2">
        <v>54280</v>
      </c>
      <c r="M1560" s="2" t="s">
        <v>2739</v>
      </c>
      <c r="N1560" s="5">
        <v>46199</v>
      </c>
      <c r="O1560" s="2" t="s">
        <v>3342</v>
      </c>
      <c r="P1560" s="2" t="s">
        <v>36</v>
      </c>
      <c r="Q1560" s="2" t="s">
        <v>1171</v>
      </c>
      <c r="R1560" s="3">
        <v>46199</v>
      </c>
      <c r="S1560" s="2" t="s">
        <v>38</v>
      </c>
      <c r="T1560" s="2" t="s">
        <v>2741</v>
      </c>
      <c r="U1560" s="2" t="s">
        <v>3343</v>
      </c>
      <c r="V1560" s="2" t="s">
        <v>3344</v>
      </c>
      <c r="W1560" s="2" t="s">
        <v>3345</v>
      </c>
      <c r="X1560" s="2">
        <v>2025</v>
      </c>
      <c r="Y1560" s="2" t="s">
        <v>40</v>
      </c>
      <c r="Z1560" s="4"/>
      <c r="AA1560" s="3">
        <v>46200</v>
      </c>
      <c r="AB1560" s="2" t="s">
        <v>2739</v>
      </c>
      <c r="AC1560" s="2">
        <v>471384</v>
      </c>
    </row>
    <row r="1561" spans="1:29" ht="102.75" x14ac:dyDescent="0.25">
      <c r="A1561" s="2" t="s">
        <v>29</v>
      </c>
      <c r="B1561" s="2" t="s">
        <v>42</v>
      </c>
      <c r="C1561" s="2" t="s">
        <v>43</v>
      </c>
      <c r="D1561" s="2" t="s">
        <v>32</v>
      </c>
      <c r="E1561" s="2" t="s">
        <v>3340</v>
      </c>
      <c r="F1561" s="2" t="s">
        <v>41</v>
      </c>
      <c r="G1561" s="2">
        <v>1000</v>
      </c>
      <c r="H1561" s="2">
        <v>1</v>
      </c>
      <c r="I1561" s="3">
        <v>46200</v>
      </c>
      <c r="J1561" s="4"/>
      <c r="K1561" s="2">
        <v>4767654</v>
      </c>
      <c r="L1561" s="2">
        <v>54280</v>
      </c>
      <c r="M1561" s="2" t="s">
        <v>2739</v>
      </c>
      <c r="N1561" s="5">
        <v>46199</v>
      </c>
      <c r="O1561" s="2" t="s">
        <v>3342</v>
      </c>
      <c r="P1561" s="2" t="s">
        <v>36</v>
      </c>
      <c r="Q1561" s="2" t="s">
        <v>1171</v>
      </c>
      <c r="R1561" s="3">
        <v>46199</v>
      </c>
      <c r="S1561" s="2" t="s">
        <v>38</v>
      </c>
      <c r="T1561" s="2" t="s">
        <v>2741</v>
      </c>
      <c r="U1561" s="2" t="s">
        <v>3343</v>
      </c>
      <c r="V1561" s="2" t="s">
        <v>3344</v>
      </c>
      <c r="W1561" s="2" t="s">
        <v>3345</v>
      </c>
      <c r="X1561" s="2">
        <v>2025</v>
      </c>
      <c r="Y1561" s="2" t="s">
        <v>40</v>
      </c>
      <c r="Z1561" s="4"/>
      <c r="AA1561" s="3">
        <v>46200</v>
      </c>
      <c r="AB1561" s="2" t="s">
        <v>2739</v>
      </c>
      <c r="AC1561" s="2">
        <v>471384</v>
      </c>
    </row>
    <row r="1562" spans="1:29" ht="64.5" x14ac:dyDescent="0.25">
      <c r="A1562" s="2" t="s">
        <v>29</v>
      </c>
      <c r="B1562" s="2" t="s">
        <v>42</v>
      </c>
      <c r="C1562" s="2" t="s">
        <v>43</v>
      </c>
      <c r="D1562" s="2" t="s">
        <v>32</v>
      </c>
      <c r="E1562" s="2" t="s">
        <v>3346</v>
      </c>
      <c r="F1562" s="2" t="s">
        <v>3347</v>
      </c>
      <c r="G1562" s="2">
        <v>2470000</v>
      </c>
      <c r="H1562" s="2">
        <v>1</v>
      </c>
      <c r="I1562" s="3">
        <v>46200</v>
      </c>
      <c r="J1562" s="4"/>
      <c r="K1562" s="2">
        <v>4773913</v>
      </c>
      <c r="L1562" s="2">
        <v>49400</v>
      </c>
      <c r="M1562" s="2" t="s">
        <v>545</v>
      </c>
      <c r="N1562" s="5">
        <v>46200</v>
      </c>
      <c r="O1562" s="2" t="s">
        <v>3348</v>
      </c>
      <c r="P1562" s="2" t="s">
        <v>36</v>
      </c>
      <c r="Q1562" s="2" t="s">
        <v>2466</v>
      </c>
      <c r="R1562" s="3">
        <v>46200</v>
      </c>
      <c r="S1562" s="2" t="s">
        <v>38</v>
      </c>
      <c r="T1562" s="2" t="s">
        <v>72</v>
      </c>
      <c r="U1562" s="2" t="s">
        <v>1157</v>
      </c>
      <c r="V1562" s="2" t="s">
        <v>3349</v>
      </c>
      <c r="W1562" s="2" t="s">
        <v>2453</v>
      </c>
      <c r="X1562" s="2">
        <v>2026</v>
      </c>
      <c r="Y1562" s="2" t="s">
        <v>40</v>
      </c>
      <c r="Z1562" s="4"/>
      <c r="AA1562" s="3">
        <v>46200</v>
      </c>
      <c r="AB1562" s="2" t="s">
        <v>545</v>
      </c>
      <c r="AC1562" s="2">
        <v>471370</v>
      </c>
    </row>
    <row r="1563" spans="1:29" ht="39" x14ac:dyDescent="0.25">
      <c r="A1563" s="2" t="s">
        <v>29</v>
      </c>
      <c r="B1563" s="2" t="s">
        <v>42</v>
      </c>
      <c r="C1563" s="2" t="s">
        <v>43</v>
      </c>
      <c r="D1563" s="2" t="s">
        <v>32</v>
      </c>
      <c r="E1563" s="2" t="s">
        <v>3346</v>
      </c>
      <c r="F1563" s="2" t="s">
        <v>41</v>
      </c>
      <c r="G1563" s="2">
        <v>1000</v>
      </c>
      <c r="H1563" s="2">
        <v>1</v>
      </c>
      <c r="I1563" s="3">
        <v>46200</v>
      </c>
      <c r="J1563" s="4"/>
      <c r="K1563" s="2">
        <v>4773913</v>
      </c>
      <c r="L1563" s="2">
        <v>49400</v>
      </c>
      <c r="M1563" s="2" t="s">
        <v>545</v>
      </c>
      <c r="N1563" s="5">
        <v>46200</v>
      </c>
      <c r="O1563" s="2" t="s">
        <v>3348</v>
      </c>
      <c r="P1563" s="2" t="s">
        <v>36</v>
      </c>
      <c r="Q1563" s="2" t="s">
        <v>2466</v>
      </c>
      <c r="R1563" s="3">
        <v>46200</v>
      </c>
      <c r="S1563" s="2" t="s">
        <v>38</v>
      </c>
      <c r="T1563" s="2" t="s">
        <v>72</v>
      </c>
      <c r="U1563" s="2" t="s">
        <v>1157</v>
      </c>
      <c r="V1563" s="2" t="s">
        <v>3349</v>
      </c>
      <c r="W1563" s="2" t="s">
        <v>2453</v>
      </c>
      <c r="X1563" s="2">
        <v>2026</v>
      </c>
      <c r="Y1563" s="2" t="s">
        <v>40</v>
      </c>
      <c r="Z1563" s="4"/>
      <c r="AA1563" s="3">
        <v>46200</v>
      </c>
      <c r="AB1563" s="2" t="s">
        <v>545</v>
      </c>
      <c r="AC1563" s="2">
        <v>471370</v>
      </c>
    </row>
    <row r="1564" spans="1:29" ht="102.75" x14ac:dyDescent="0.25">
      <c r="A1564" s="2" t="s">
        <v>29</v>
      </c>
      <c r="B1564" s="2" t="s">
        <v>42</v>
      </c>
      <c r="C1564" s="2" t="s">
        <v>43</v>
      </c>
      <c r="D1564" s="2" t="s">
        <v>32</v>
      </c>
      <c r="E1564" s="2" t="s">
        <v>3350</v>
      </c>
      <c r="F1564" s="2" t="s">
        <v>3351</v>
      </c>
      <c r="G1564" s="2">
        <v>1425500</v>
      </c>
      <c r="H1564" s="2">
        <v>1</v>
      </c>
      <c r="I1564" s="3">
        <v>46200</v>
      </c>
      <c r="J1564" s="4"/>
      <c r="K1564" s="2">
        <v>4773857</v>
      </c>
      <c r="L1564" s="2">
        <v>10000</v>
      </c>
      <c r="M1564" s="2" t="s">
        <v>35</v>
      </c>
      <c r="N1564" s="5">
        <v>46200</v>
      </c>
      <c r="O1564" s="2" t="s">
        <v>3352</v>
      </c>
      <c r="P1564" s="2" t="s">
        <v>36</v>
      </c>
      <c r="Q1564" s="2" t="s">
        <v>88</v>
      </c>
      <c r="R1564" s="3">
        <v>46200</v>
      </c>
      <c r="S1564" s="2" t="s">
        <v>38</v>
      </c>
      <c r="T1564" s="2" t="s">
        <v>3353</v>
      </c>
      <c r="U1564" s="2">
        <v>0</v>
      </c>
      <c r="V1564" s="2">
        <v>0</v>
      </c>
      <c r="W1564" s="2" t="s">
        <v>3354</v>
      </c>
      <c r="X1564" s="2">
        <v>2026</v>
      </c>
      <c r="Y1564" s="2" t="s">
        <v>40</v>
      </c>
      <c r="Z1564" s="4"/>
      <c r="AA1564" s="3">
        <v>46200</v>
      </c>
      <c r="AB1564" s="2" t="s">
        <v>35</v>
      </c>
      <c r="AC1564" s="2">
        <v>471364</v>
      </c>
    </row>
    <row r="1565" spans="1:29" ht="102.75" x14ac:dyDescent="0.25">
      <c r="A1565" s="2" t="s">
        <v>29</v>
      </c>
      <c r="B1565" s="2" t="s">
        <v>42</v>
      </c>
      <c r="C1565" s="2" t="s">
        <v>43</v>
      </c>
      <c r="D1565" s="2" t="s">
        <v>32</v>
      </c>
      <c r="E1565" s="2" t="s">
        <v>3350</v>
      </c>
      <c r="F1565" s="2" t="s">
        <v>41</v>
      </c>
      <c r="G1565" s="2">
        <v>1000</v>
      </c>
      <c r="H1565" s="2">
        <v>1</v>
      </c>
      <c r="I1565" s="3">
        <v>46200</v>
      </c>
      <c r="J1565" s="4"/>
      <c r="K1565" s="2">
        <v>4773857</v>
      </c>
      <c r="L1565" s="2">
        <v>10000</v>
      </c>
      <c r="M1565" s="2" t="s">
        <v>35</v>
      </c>
      <c r="N1565" s="5">
        <v>46200</v>
      </c>
      <c r="O1565" s="2" t="s">
        <v>3352</v>
      </c>
      <c r="P1565" s="2" t="s">
        <v>36</v>
      </c>
      <c r="Q1565" s="2" t="s">
        <v>88</v>
      </c>
      <c r="R1565" s="3">
        <v>46200</v>
      </c>
      <c r="S1565" s="2" t="s">
        <v>38</v>
      </c>
      <c r="T1565" s="2" t="s">
        <v>3353</v>
      </c>
      <c r="U1565" s="2">
        <v>0</v>
      </c>
      <c r="V1565" s="2">
        <v>0</v>
      </c>
      <c r="W1565" s="2" t="s">
        <v>3354</v>
      </c>
      <c r="X1565" s="2">
        <v>2026</v>
      </c>
      <c r="Y1565" s="2" t="s">
        <v>40</v>
      </c>
      <c r="Z1565" s="4"/>
      <c r="AA1565" s="3">
        <v>46200</v>
      </c>
      <c r="AB1565" s="2" t="s">
        <v>35</v>
      </c>
      <c r="AC1565" s="2">
        <v>471364</v>
      </c>
    </row>
    <row r="1566" spans="1:29" ht="77.25" x14ac:dyDescent="0.25">
      <c r="A1566" s="2" t="s">
        <v>29</v>
      </c>
      <c r="B1566" s="2" t="s">
        <v>42</v>
      </c>
      <c r="C1566" s="2" t="s">
        <v>43</v>
      </c>
      <c r="D1566" s="2" t="s">
        <v>32</v>
      </c>
      <c r="E1566" s="2" t="s">
        <v>3355</v>
      </c>
      <c r="F1566" s="2" t="s">
        <v>3356</v>
      </c>
      <c r="G1566" s="2">
        <v>3020000</v>
      </c>
      <c r="H1566" s="2">
        <v>1</v>
      </c>
      <c r="I1566" s="3">
        <v>46201</v>
      </c>
      <c r="J1566" s="4"/>
      <c r="K1566" s="2">
        <v>4773808</v>
      </c>
      <c r="L1566" s="2">
        <v>45300</v>
      </c>
      <c r="M1566" s="2" t="s">
        <v>557</v>
      </c>
      <c r="N1566" s="5">
        <v>46200</v>
      </c>
      <c r="O1566" s="2" t="s">
        <v>3357</v>
      </c>
      <c r="P1566" s="2" t="s">
        <v>36</v>
      </c>
      <c r="Q1566" s="2" t="s">
        <v>2092</v>
      </c>
      <c r="R1566" s="3">
        <v>46200</v>
      </c>
      <c r="S1566" s="2" t="s">
        <v>51</v>
      </c>
      <c r="T1566" s="2" t="s">
        <v>1268</v>
      </c>
      <c r="U1566" s="2" t="s">
        <v>3358</v>
      </c>
      <c r="V1566" s="2">
        <v>0</v>
      </c>
      <c r="W1566" s="2" t="s">
        <v>1796</v>
      </c>
      <c r="X1566" s="2">
        <v>2025</v>
      </c>
      <c r="Y1566" s="2" t="s">
        <v>40</v>
      </c>
      <c r="Z1566" s="4"/>
      <c r="AA1566" s="3">
        <v>46200</v>
      </c>
      <c r="AB1566" s="2" t="s">
        <v>557</v>
      </c>
      <c r="AC1566" s="2">
        <v>471356</v>
      </c>
    </row>
    <row r="1567" spans="1:29" ht="77.25" x14ac:dyDescent="0.25">
      <c r="A1567" s="2" t="s">
        <v>29</v>
      </c>
      <c r="B1567" s="2" t="s">
        <v>42</v>
      </c>
      <c r="C1567" s="2" t="s">
        <v>43</v>
      </c>
      <c r="D1567" s="2" t="s">
        <v>32</v>
      </c>
      <c r="E1567" s="2" t="s">
        <v>3355</v>
      </c>
      <c r="F1567" s="2" t="s">
        <v>41</v>
      </c>
      <c r="G1567" s="2">
        <v>1000</v>
      </c>
      <c r="H1567" s="2">
        <v>1</v>
      </c>
      <c r="I1567" s="3">
        <v>46201</v>
      </c>
      <c r="J1567" s="4"/>
      <c r="K1567" s="2">
        <v>4773808</v>
      </c>
      <c r="L1567" s="2">
        <v>45300</v>
      </c>
      <c r="M1567" s="2" t="s">
        <v>557</v>
      </c>
      <c r="N1567" s="5">
        <v>46200</v>
      </c>
      <c r="O1567" s="2" t="s">
        <v>3357</v>
      </c>
      <c r="P1567" s="2" t="s">
        <v>36</v>
      </c>
      <c r="Q1567" s="2" t="s">
        <v>2092</v>
      </c>
      <c r="R1567" s="3">
        <v>46200</v>
      </c>
      <c r="S1567" s="2" t="s">
        <v>51</v>
      </c>
      <c r="T1567" s="2" t="s">
        <v>1268</v>
      </c>
      <c r="U1567" s="2" t="s">
        <v>3358</v>
      </c>
      <c r="V1567" s="2">
        <v>0</v>
      </c>
      <c r="W1567" s="2" t="s">
        <v>1796</v>
      </c>
      <c r="X1567" s="2">
        <v>2025</v>
      </c>
      <c r="Y1567" s="2" t="s">
        <v>40</v>
      </c>
      <c r="Z1567" s="4"/>
      <c r="AA1567" s="3">
        <v>46200</v>
      </c>
      <c r="AB1567" s="2" t="s">
        <v>557</v>
      </c>
      <c r="AC1567" s="2">
        <v>471356</v>
      </c>
    </row>
    <row r="1568" spans="1:29" ht="102.75" x14ac:dyDescent="0.25">
      <c r="A1568" s="2" t="s">
        <v>29</v>
      </c>
      <c r="B1568" s="2" t="s">
        <v>42</v>
      </c>
      <c r="C1568" s="2" t="s">
        <v>43</v>
      </c>
      <c r="D1568" s="2" t="s">
        <v>32</v>
      </c>
      <c r="E1568" s="2" t="s">
        <v>3359</v>
      </c>
      <c r="F1568" s="2" t="s">
        <v>3360</v>
      </c>
      <c r="G1568" s="2">
        <v>2485990</v>
      </c>
      <c r="H1568" s="2">
        <v>1</v>
      </c>
      <c r="I1568" s="3">
        <v>46200</v>
      </c>
      <c r="J1568" s="4"/>
      <c r="K1568" s="2">
        <v>4773787</v>
      </c>
      <c r="L1568" s="2">
        <v>20000</v>
      </c>
      <c r="M1568" s="2" t="s">
        <v>35</v>
      </c>
      <c r="N1568" s="5">
        <v>46200</v>
      </c>
      <c r="O1568" s="2" t="s">
        <v>3361</v>
      </c>
      <c r="P1568" s="2" t="s">
        <v>36</v>
      </c>
      <c r="Q1568" s="2" t="s">
        <v>237</v>
      </c>
      <c r="R1568" s="3">
        <v>46200</v>
      </c>
      <c r="S1568" s="2" t="s">
        <v>38</v>
      </c>
      <c r="T1568" s="2" t="s">
        <v>238</v>
      </c>
      <c r="U1568" s="2" t="s">
        <v>82</v>
      </c>
      <c r="V1568" s="2" t="s">
        <v>237</v>
      </c>
      <c r="W1568" s="2" t="s">
        <v>3362</v>
      </c>
      <c r="X1568" s="2">
        <v>2026</v>
      </c>
      <c r="Y1568" s="2" t="s">
        <v>40</v>
      </c>
      <c r="Z1568" s="4"/>
      <c r="AA1568" s="3">
        <v>46200</v>
      </c>
      <c r="AB1568" s="2" t="s">
        <v>35</v>
      </c>
      <c r="AC1568" s="2">
        <v>471340</v>
      </c>
    </row>
    <row r="1569" spans="1:29" ht="102.75" x14ac:dyDescent="0.25">
      <c r="A1569" s="2" t="s">
        <v>29</v>
      </c>
      <c r="B1569" s="2" t="s">
        <v>42</v>
      </c>
      <c r="C1569" s="2" t="s">
        <v>43</v>
      </c>
      <c r="D1569" s="2" t="s">
        <v>32</v>
      </c>
      <c r="E1569" s="2" t="s">
        <v>3359</v>
      </c>
      <c r="F1569" s="2" t="s">
        <v>41</v>
      </c>
      <c r="G1569" s="2">
        <v>1000</v>
      </c>
      <c r="H1569" s="2">
        <v>1</v>
      </c>
      <c r="I1569" s="3">
        <v>46200</v>
      </c>
      <c r="J1569" s="4"/>
      <c r="K1569" s="2">
        <v>4773787</v>
      </c>
      <c r="L1569" s="2">
        <v>20000</v>
      </c>
      <c r="M1569" s="2" t="s">
        <v>35</v>
      </c>
      <c r="N1569" s="5">
        <v>46200</v>
      </c>
      <c r="O1569" s="2" t="s">
        <v>3361</v>
      </c>
      <c r="P1569" s="2" t="s">
        <v>36</v>
      </c>
      <c r="Q1569" s="2" t="s">
        <v>237</v>
      </c>
      <c r="R1569" s="3">
        <v>46200</v>
      </c>
      <c r="S1569" s="2" t="s">
        <v>38</v>
      </c>
      <c r="T1569" s="2" t="s">
        <v>238</v>
      </c>
      <c r="U1569" s="2" t="s">
        <v>82</v>
      </c>
      <c r="V1569" s="2" t="s">
        <v>237</v>
      </c>
      <c r="W1569" s="2" t="s">
        <v>3362</v>
      </c>
      <c r="X1569" s="2">
        <v>2026</v>
      </c>
      <c r="Y1569" s="2" t="s">
        <v>40</v>
      </c>
      <c r="Z1569" s="4"/>
      <c r="AA1569" s="3">
        <v>46200</v>
      </c>
      <c r="AB1569" s="2" t="s">
        <v>35</v>
      </c>
      <c r="AC1569" s="2">
        <v>471340</v>
      </c>
    </row>
    <row r="1570" spans="1:29" ht="77.25" x14ac:dyDescent="0.25">
      <c r="A1570" s="2" t="s">
        <v>29</v>
      </c>
      <c r="B1570" s="2" t="s">
        <v>42</v>
      </c>
      <c r="C1570" s="2" t="s">
        <v>43</v>
      </c>
      <c r="D1570" s="2" t="s">
        <v>32</v>
      </c>
      <c r="E1570" s="2" t="s">
        <v>3363</v>
      </c>
      <c r="F1570" s="2" t="s">
        <v>3364</v>
      </c>
      <c r="G1570" s="2">
        <v>3550000</v>
      </c>
      <c r="H1570" s="2">
        <v>1</v>
      </c>
      <c r="I1570" s="3">
        <v>46206</v>
      </c>
      <c r="J1570" s="4"/>
      <c r="K1570" s="2">
        <v>4773658</v>
      </c>
      <c r="L1570" s="2">
        <v>71000</v>
      </c>
      <c r="M1570" s="2" t="s">
        <v>557</v>
      </c>
      <c r="N1570" s="5">
        <v>46203</v>
      </c>
      <c r="O1570" s="2" t="s">
        <v>3365</v>
      </c>
      <c r="P1570" s="2" t="s">
        <v>36</v>
      </c>
      <c r="Q1570" s="2" t="s">
        <v>209</v>
      </c>
      <c r="R1570" s="3">
        <v>46203</v>
      </c>
      <c r="S1570" s="2" t="s">
        <v>51</v>
      </c>
      <c r="T1570" s="2" t="s">
        <v>210</v>
      </c>
      <c r="U1570" s="2" t="s">
        <v>217</v>
      </c>
      <c r="V1570" s="2">
        <v>0</v>
      </c>
      <c r="W1570" s="2" t="s">
        <v>1127</v>
      </c>
      <c r="X1570" s="2">
        <v>2026</v>
      </c>
      <c r="Y1570" s="2" t="s">
        <v>40</v>
      </c>
      <c r="Z1570" s="4"/>
      <c r="AA1570" s="3">
        <v>46200</v>
      </c>
      <c r="AB1570" s="2" t="s">
        <v>557</v>
      </c>
      <c r="AC1570" s="2">
        <v>471332</v>
      </c>
    </row>
    <row r="1571" spans="1:29" ht="77.25" x14ac:dyDescent="0.25">
      <c r="A1571" s="2" t="s">
        <v>29</v>
      </c>
      <c r="B1571" s="2" t="s">
        <v>42</v>
      </c>
      <c r="C1571" s="2" t="s">
        <v>43</v>
      </c>
      <c r="D1571" s="2" t="s">
        <v>32</v>
      </c>
      <c r="E1571" s="2" t="s">
        <v>3363</v>
      </c>
      <c r="F1571" s="2" t="s">
        <v>41</v>
      </c>
      <c r="G1571" s="2">
        <v>1000</v>
      </c>
      <c r="H1571" s="2">
        <v>1</v>
      </c>
      <c r="I1571" s="3">
        <v>46206</v>
      </c>
      <c r="J1571" s="4"/>
      <c r="K1571" s="2">
        <v>4773658</v>
      </c>
      <c r="L1571" s="2">
        <v>71000</v>
      </c>
      <c r="M1571" s="2" t="s">
        <v>557</v>
      </c>
      <c r="N1571" s="5">
        <v>46203</v>
      </c>
      <c r="O1571" s="2" t="s">
        <v>3365</v>
      </c>
      <c r="P1571" s="2" t="s">
        <v>36</v>
      </c>
      <c r="Q1571" s="2" t="s">
        <v>209</v>
      </c>
      <c r="R1571" s="3">
        <v>46203</v>
      </c>
      <c r="S1571" s="2" t="s">
        <v>51</v>
      </c>
      <c r="T1571" s="2" t="s">
        <v>210</v>
      </c>
      <c r="U1571" s="2" t="s">
        <v>217</v>
      </c>
      <c r="V1571" s="2">
        <v>0</v>
      </c>
      <c r="W1571" s="2" t="s">
        <v>1127</v>
      </c>
      <c r="X1571" s="2">
        <v>2026</v>
      </c>
      <c r="Y1571" s="2" t="s">
        <v>40</v>
      </c>
      <c r="Z1571" s="4"/>
      <c r="AA1571" s="3">
        <v>46200</v>
      </c>
      <c r="AB1571" s="2" t="s">
        <v>557</v>
      </c>
      <c r="AC1571" s="2">
        <v>471332</v>
      </c>
    </row>
    <row r="1572" spans="1:29" ht="102.75" x14ac:dyDescent="0.25">
      <c r="A1572" s="2" t="s">
        <v>29</v>
      </c>
      <c r="B1572" s="2" t="s">
        <v>42</v>
      </c>
      <c r="C1572" s="2" t="s">
        <v>43</v>
      </c>
      <c r="D1572" s="2" t="s">
        <v>32</v>
      </c>
      <c r="E1572" s="2" t="s">
        <v>3366</v>
      </c>
      <c r="F1572" s="2" t="s">
        <v>3367</v>
      </c>
      <c r="G1572" s="2">
        <v>1790000</v>
      </c>
      <c r="H1572" s="2">
        <v>1</v>
      </c>
      <c r="I1572" s="3">
        <v>46200</v>
      </c>
      <c r="J1572" s="4"/>
      <c r="K1572" s="2">
        <v>4773721</v>
      </c>
      <c r="L1572" s="2">
        <v>10000</v>
      </c>
      <c r="M1572" s="2" t="s">
        <v>35</v>
      </c>
      <c r="N1572" s="5">
        <v>46200</v>
      </c>
      <c r="O1572" s="2" t="s">
        <v>3368</v>
      </c>
      <c r="P1572" s="2" t="s">
        <v>36</v>
      </c>
      <c r="Q1572" s="2" t="s">
        <v>37</v>
      </c>
      <c r="R1572" s="3">
        <v>46200</v>
      </c>
      <c r="S1572" s="2" t="s">
        <v>38</v>
      </c>
      <c r="T1572" s="2" t="s">
        <v>2681</v>
      </c>
      <c r="U1572" s="2">
        <v>0</v>
      </c>
      <c r="V1572" s="2">
        <v>0</v>
      </c>
      <c r="W1572" s="2" t="s">
        <v>3369</v>
      </c>
      <c r="X1572" s="2">
        <v>2026</v>
      </c>
      <c r="Y1572" s="2" t="s">
        <v>40</v>
      </c>
      <c r="Z1572" s="4"/>
      <c r="AA1572" s="3">
        <v>46200</v>
      </c>
      <c r="AB1572" s="2" t="s">
        <v>35</v>
      </c>
      <c r="AC1572" s="2">
        <v>471328</v>
      </c>
    </row>
    <row r="1573" spans="1:29" ht="102.75" x14ac:dyDescent="0.25">
      <c r="A1573" s="2" t="s">
        <v>29</v>
      </c>
      <c r="B1573" s="2" t="s">
        <v>42</v>
      </c>
      <c r="C1573" s="2" t="s">
        <v>43</v>
      </c>
      <c r="D1573" s="2" t="s">
        <v>32</v>
      </c>
      <c r="E1573" s="2" t="s">
        <v>3366</v>
      </c>
      <c r="F1573" s="2" t="s">
        <v>41</v>
      </c>
      <c r="G1573" s="2">
        <v>1000</v>
      </c>
      <c r="H1573" s="2">
        <v>1</v>
      </c>
      <c r="I1573" s="3">
        <v>46200</v>
      </c>
      <c r="J1573" s="4"/>
      <c r="K1573" s="2">
        <v>4773721</v>
      </c>
      <c r="L1573" s="2">
        <v>10000</v>
      </c>
      <c r="M1573" s="2" t="s">
        <v>35</v>
      </c>
      <c r="N1573" s="5">
        <v>46200</v>
      </c>
      <c r="O1573" s="2" t="s">
        <v>3368</v>
      </c>
      <c r="P1573" s="2" t="s">
        <v>36</v>
      </c>
      <c r="Q1573" s="2" t="s">
        <v>37</v>
      </c>
      <c r="R1573" s="3">
        <v>46200</v>
      </c>
      <c r="S1573" s="2" t="s">
        <v>38</v>
      </c>
      <c r="T1573" s="2" t="s">
        <v>2681</v>
      </c>
      <c r="U1573" s="2">
        <v>0</v>
      </c>
      <c r="V1573" s="2">
        <v>0</v>
      </c>
      <c r="W1573" s="2" t="s">
        <v>3369</v>
      </c>
      <c r="X1573" s="2">
        <v>2026</v>
      </c>
      <c r="Y1573" s="2" t="s">
        <v>40</v>
      </c>
      <c r="Z1573" s="4"/>
      <c r="AA1573" s="3">
        <v>46200</v>
      </c>
      <c r="AB1573" s="2" t="s">
        <v>35</v>
      </c>
      <c r="AC1573" s="2">
        <v>471328</v>
      </c>
    </row>
    <row r="1574" spans="1:29" ht="102.75" x14ac:dyDescent="0.25">
      <c r="A1574" s="2" t="s">
        <v>29</v>
      </c>
      <c r="B1574" s="2" t="s">
        <v>42</v>
      </c>
      <c r="C1574" s="2" t="s">
        <v>43</v>
      </c>
      <c r="D1574" s="2" t="s">
        <v>67</v>
      </c>
      <c r="E1574" s="2" t="s">
        <v>3370</v>
      </c>
      <c r="F1574" s="2" t="s">
        <v>56</v>
      </c>
      <c r="G1574" s="2">
        <v>1908000</v>
      </c>
      <c r="H1574" s="2">
        <v>1</v>
      </c>
      <c r="I1574" s="3">
        <v>46200</v>
      </c>
      <c r="J1574" s="4"/>
      <c r="K1574" s="2">
        <v>4264868</v>
      </c>
      <c r="L1574" s="2">
        <v>73320</v>
      </c>
      <c r="M1574" s="2" t="s">
        <v>1976</v>
      </c>
      <c r="N1574" s="5">
        <v>46190</v>
      </c>
      <c r="O1574" s="2" t="s">
        <v>3371</v>
      </c>
      <c r="P1574" s="2" t="s">
        <v>49</v>
      </c>
      <c r="Q1574" s="2" t="s">
        <v>3372</v>
      </c>
      <c r="R1574" s="3">
        <v>46190</v>
      </c>
      <c r="S1574" s="2" t="s">
        <v>251</v>
      </c>
      <c r="T1574" s="2" t="s">
        <v>3373</v>
      </c>
      <c r="U1574" s="2">
        <v>0</v>
      </c>
      <c r="V1574" s="2">
        <v>0</v>
      </c>
      <c r="W1574" s="2" t="s">
        <v>3374</v>
      </c>
      <c r="X1574" s="2">
        <v>2026</v>
      </c>
      <c r="Y1574" s="2" t="s">
        <v>65</v>
      </c>
      <c r="Z1574" s="4"/>
      <c r="AA1574" s="3">
        <v>46199</v>
      </c>
      <c r="AB1574" s="2" t="s">
        <v>1976</v>
      </c>
      <c r="AC1574" s="2">
        <v>471312</v>
      </c>
    </row>
    <row r="1575" spans="1:29" ht="102.75" x14ac:dyDescent="0.25">
      <c r="A1575" s="2" t="s">
        <v>29</v>
      </c>
      <c r="B1575" s="2" t="s">
        <v>42</v>
      </c>
      <c r="C1575" s="2" t="s">
        <v>43</v>
      </c>
      <c r="D1575" s="2" t="s">
        <v>67</v>
      </c>
      <c r="E1575" s="2" t="s">
        <v>3370</v>
      </c>
      <c r="F1575" s="2" t="s">
        <v>3375</v>
      </c>
      <c r="G1575" s="2">
        <v>2308000</v>
      </c>
      <c r="H1575" s="2">
        <v>1</v>
      </c>
      <c r="I1575" s="3">
        <v>46200</v>
      </c>
      <c r="J1575" s="4"/>
      <c r="K1575" s="2">
        <v>4264868</v>
      </c>
      <c r="L1575" s="2">
        <v>73320</v>
      </c>
      <c r="M1575" s="2" t="s">
        <v>1976</v>
      </c>
      <c r="N1575" s="5">
        <v>46190</v>
      </c>
      <c r="O1575" s="2" t="s">
        <v>3371</v>
      </c>
      <c r="P1575" s="2" t="s">
        <v>49</v>
      </c>
      <c r="Q1575" s="2" t="s">
        <v>3372</v>
      </c>
      <c r="R1575" s="3">
        <v>46190</v>
      </c>
      <c r="S1575" s="2" t="s">
        <v>251</v>
      </c>
      <c r="T1575" s="2" t="s">
        <v>3373</v>
      </c>
      <c r="U1575" s="2">
        <v>0</v>
      </c>
      <c r="V1575" s="2">
        <v>0</v>
      </c>
      <c r="W1575" s="2" t="s">
        <v>3374</v>
      </c>
      <c r="X1575" s="2">
        <v>2026</v>
      </c>
      <c r="Y1575" s="2" t="s">
        <v>65</v>
      </c>
      <c r="Z1575" s="4"/>
      <c r="AA1575" s="3">
        <v>46199</v>
      </c>
      <c r="AB1575" s="2" t="s">
        <v>1976</v>
      </c>
      <c r="AC1575" s="2">
        <v>471312</v>
      </c>
    </row>
    <row r="1576" spans="1:29" ht="102.75" x14ac:dyDescent="0.25">
      <c r="A1576" s="2" t="s">
        <v>29</v>
      </c>
      <c r="B1576" s="2" t="s">
        <v>42</v>
      </c>
      <c r="C1576" s="2" t="s">
        <v>43</v>
      </c>
      <c r="D1576" s="2" t="s">
        <v>67</v>
      </c>
      <c r="E1576" s="2" t="s">
        <v>3370</v>
      </c>
      <c r="F1576" s="2" t="s">
        <v>41</v>
      </c>
      <c r="G1576" s="2">
        <v>5000</v>
      </c>
      <c r="H1576" s="2">
        <v>1</v>
      </c>
      <c r="I1576" s="3">
        <v>46200</v>
      </c>
      <c r="J1576" s="4"/>
      <c r="K1576" s="2">
        <v>4264868</v>
      </c>
      <c r="L1576" s="2">
        <v>73320</v>
      </c>
      <c r="M1576" s="2" t="s">
        <v>1976</v>
      </c>
      <c r="N1576" s="5">
        <v>46190</v>
      </c>
      <c r="O1576" s="2" t="s">
        <v>3371</v>
      </c>
      <c r="P1576" s="2" t="s">
        <v>49</v>
      </c>
      <c r="Q1576" s="2" t="s">
        <v>3372</v>
      </c>
      <c r="R1576" s="3">
        <v>46190</v>
      </c>
      <c r="S1576" s="2" t="s">
        <v>251</v>
      </c>
      <c r="T1576" s="2" t="s">
        <v>3373</v>
      </c>
      <c r="U1576" s="2">
        <v>0</v>
      </c>
      <c r="V1576" s="2">
        <v>0</v>
      </c>
      <c r="W1576" s="2" t="s">
        <v>3374</v>
      </c>
      <c r="X1576" s="2">
        <v>2026</v>
      </c>
      <c r="Y1576" s="2" t="s">
        <v>65</v>
      </c>
      <c r="Z1576" s="4"/>
      <c r="AA1576" s="3">
        <v>46199</v>
      </c>
      <c r="AB1576" s="2" t="s">
        <v>1976</v>
      </c>
      <c r="AC1576" s="2">
        <v>471312</v>
      </c>
    </row>
    <row r="1577" spans="1:29" ht="64.5" x14ac:dyDescent="0.25">
      <c r="A1577" s="2" t="s">
        <v>29</v>
      </c>
      <c r="B1577" s="2" t="s">
        <v>42</v>
      </c>
      <c r="C1577" s="2" t="s">
        <v>43</v>
      </c>
      <c r="D1577" s="2" t="s">
        <v>32</v>
      </c>
      <c r="E1577" s="2" t="s">
        <v>3376</v>
      </c>
      <c r="F1577" s="2" t="s">
        <v>3377</v>
      </c>
      <c r="G1577" s="2">
        <v>2100000</v>
      </c>
      <c r="H1577" s="2">
        <v>1</v>
      </c>
      <c r="I1577" s="3">
        <v>46200</v>
      </c>
      <c r="J1577" s="4"/>
      <c r="K1577" s="2">
        <v>4773661</v>
      </c>
      <c r="L1577" s="2">
        <v>30000</v>
      </c>
      <c r="M1577" s="2" t="s">
        <v>2175</v>
      </c>
      <c r="N1577" s="5">
        <v>46200</v>
      </c>
      <c r="O1577" s="2" t="s">
        <v>3378</v>
      </c>
      <c r="P1577" s="2" t="s">
        <v>36</v>
      </c>
      <c r="Q1577" s="2" t="s">
        <v>61</v>
      </c>
      <c r="R1577" s="3">
        <v>46200</v>
      </c>
      <c r="S1577" s="2" t="s">
        <v>251</v>
      </c>
      <c r="T1577" s="2" t="s">
        <v>3379</v>
      </c>
      <c r="U1577" s="2">
        <v>0</v>
      </c>
      <c r="V1577" s="2" t="s">
        <v>3380</v>
      </c>
      <c r="W1577" s="2" t="s">
        <v>1243</v>
      </c>
      <c r="X1577" s="2">
        <v>2026</v>
      </c>
      <c r="Y1577" s="2" t="s">
        <v>40</v>
      </c>
      <c r="Z1577" s="4"/>
      <c r="AA1577" s="3">
        <v>46200</v>
      </c>
      <c r="AB1577" s="2" t="s">
        <v>2175</v>
      </c>
      <c r="AC1577" s="2">
        <v>471306</v>
      </c>
    </row>
    <row r="1578" spans="1:29" ht="51.75" x14ac:dyDescent="0.25">
      <c r="A1578" s="2" t="s">
        <v>29</v>
      </c>
      <c r="B1578" s="2" t="s">
        <v>42</v>
      </c>
      <c r="C1578" s="2" t="s">
        <v>43</v>
      </c>
      <c r="D1578" s="2" t="s">
        <v>32</v>
      </c>
      <c r="E1578" s="2" t="s">
        <v>3376</v>
      </c>
      <c r="F1578" s="2" t="s">
        <v>41</v>
      </c>
      <c r="G1578" s="2">
        <v>1000</v>
      </c>
      <c r="H1578" s="2">
        <v>1</v>
      </c>
      <c r="I1578" s="3">
        <v>46200</v>
      </c>
      <c r="J1578" s="4"/>
      <c r="K1578" s="2">
        <v>4773661</v>
      </c>
      <c r="L1578" s="2">
        <v>30000</v>
      </c>
      <c r="M1578" s="2" t="s">
        <v>2175</v>
      </c>
      <c r="N1578" s="5">
        <v>46200</v>
      </c>
      <c r="O1578" s="2" t="s">
        <v>3378</v>
      </c>
      <c r="P1578" s="2" t="s">
        <v>36</v>
      </c>
      <c r="Q1578" s="2" t="s">
        <v>61</v>
      </c>
      <c r="R1578" s="3">
        <v>46200</v>
      </c>
      <c r="S1578" s="2" t="s">
        <v>251</v>
      </c>
      <c r="T1578" s="2" t="s">
        <v>3379</v>
      </c>
      <c r="U1578" s="2">
        <v>0</v>
      </c>
      <c r="V1578" s="2" t="s">
        <v>3380</v>
      </c>
      <c r="W1578" s="2" t="s">
        <v>1243</v>
      </c>
      <c r="X1578" s="2">
        <v>2026</v>
      </c>
      <c r="Y1578" s="2" t="s">
        <v>40</v>
      </c>
      <c r="Z1578" s="4"/>
      <c r="AA1578" s="3">
        <v>46200</v>
      </c>
      <c r="AB1578" s="2" t="s">
        <v>2175</v>
      </c>
      <c r="AC1578" s="2">
        <v>471306</v>
      </c>
    </row>
    <row r="1579" spans="1:29" ht="102.75" x14ac:dyDescent="0.25">
      <c r="A1579" s="2" t="s">
        <v>29</v>
      </c>
      <c r="B1579" s="2" t="s">
        <v>42</v>
      </c>
      <c r="C1579" s="2" t="s">
        <v>43</v>
      </c>
      <c r="D1579" s="2" t="s">
        <v>32</v>
      </c>
      <c r="E1579" s="2" t="s">
        <v>3381</v>
      </c>
      <c r="F1579" s="2" t="s">
        <v>3382</v>
      </c>
      <c r="G1579" s="2">
        <v>2462000</v>
      </c>
      <c r="H1579" s="2">
        <v>1</v>
      </c>
      <c r="I1579" s="3">
        <v>46200</v>
      </c>
      <c r="J1579" s="4"/>
      <c r="K1579" s="2">
        <v>4773637</v>
      </c>
      <c r="L1579" s="2">
        <v>20000</v>
      </c>
      <c r="M1579" s="2" t="s">
        <v>35</v>
      </c>
      <c r="N1579" s="5">
        <v>46200</v>
      </c>
      <c r="O1579" s="2" t="s">
        <v>3383</v>
      </c>
      <c r="P1579" s="2" t="s">
        <v>36</v>
      </c>
      <c r="Q1579" s="2" t="s">
        <v>2727</v>
      </c>
      <c r="R1579" s="3">
        <v>46200</v>
      </c>
      <c r="S1579" s="2" t="s">
        <v>38</v>
      </c>
      <c r="T1579" s="2" t="s">
        <v>1377</v>
      </c>
      <c r="U1579" s="2" t="s">
        <v>217</v>
      </c>
      <c r="V1579" s="2" t="s">
        <v>3384</v>
      </c>
      <c r="W1579" s="2" t="s">
        <v>3385</v>
      </c>
      <c r="X1579" s="2">
        <v>2025</v>
      </c>
      <c r="Y1579" s="2" t="s">
        <v>40</v>
      </c>
      <c r="Z1579" s="4"/>
      <c r="AA1579" s="3">
        <v>46200</v>
      </c>
      <c r="AB1579" s="2" t="s">
        <v>35</v>
      </c>
      <c r="AC1579" s="2">
        <v>471286</v>
      </c>
    </row>
    <row r="1580" spans="1:29" ht="102.75" x14ac:dyDescent="0.25">
      <c r="A1580" s="2" t="s">
        <v>29</v>
      </c>
      <c r="B1580" s="2" t="s">
        <v>42</v>
      </c>
      <c r="C1580" s="2" t="s">
        <v>43</v>
      </c>
      <c r="D1580" s="2" t="s">
        <v>32</v>
      </c>
      <c r="E1580" s="2" t="s">
        <v>3381</v>
      </c>
      <c r="F1580" s="2" t="s">
        <v>41</v>
      </c>
      <c r="G1580" s="2">
        <v>1000</v>
      </c>
      <c r="H1580" s="2">
        <v>1</v>
      </c>
      <c r="I1580" s="3">
        <v>46200</v>
      </c>
      <c r="J1580" s="4"/>
      <c r="K1580" s="2">
        <v>4773637</v>
      </c>
      <c r="L1580" s="2">
        <v>20000</v>
      </c>
      <c r="M1580" s="2" t="s">
        <v>35</v>
      </c>
      <c r="N1580" s="5">
        <v>46200</v>
      </c>
      <c r="O1580" s="2" t="s">
        <v>3383</v>
      </c>
      <c r="P1580" s="2" t="s">
        <v>36</v>
      </c>
      <c r="Q1580" s="2" t="s">
        <v>2727</v>
      </c>
      <c r="R1580" s="3">
        <v>46200</v>
      </c>
      <c r="S1580" s="2" t="s">
        <v>38</v>
      </c>
      <c r="T1580" s="2" t="s">
        <v>1377</v>
      </c>
      <c r="U1580" s="2" t="s">
        <v>217</v>
      </c>
      <c r="V1580" s="2" t="s">
        <v>3384</v>
      </c>
      <c r="W1580" s="2" t="s">
        <v>3385</v>
      </c>
      <c r="X1580" s="2">
        <v>2025</v>
      </c>
      <c r="Y1580" s="2" t="s">
        <v>40</v>
      </c>
      <c r="Z1580" s="4"/>
      <c r="AA1580" s="3">
        <v>46200</v>
      </c>
      <c r="AB1580" s="2" t="s">
        <v>35</v>
      </c>
      <c r="AC1580" s="2">
        <v>471286</v>
      </c>
    </row>
    <row r="1581" spans="1:29" ht="64.5" x14ac:dyDescent="0.25">
      <c r="A1581" s="2" t="s">
        <v>29</v>
      </c>
      <c r="B1581" s="2" t="s">
        <v>42</v>
      </c>
      <c r="C1581" s="2" t="s">
        <v>43</v>
      </c>
      <c r="D1581" s="2" t="s">
        <v>32</v>
      </c>
      <c r="E1581" s="2" t="s">
        <v>3386</v>
      </c>
      <c r="F1581" s="2" t="s">
        <v>3387</v>
      </c>
      <c r="G1581" s="2">
        <v>2530000</v>
      </c>
      <c r="H1581" s="2">
        <v>1</v>
      </c>
      <c r="I1581" s="3">
        <v>46207</v>
      </c>
      <c r="J1581" s="4"/>
      <c r="K1581" s="2">
        <v>4773539</v>
      </c>
      <c r="L1581" s="2">
        <v>30000</v>
      </c>
      <c r="M1581" s="2" t="s">
        <v>235</v>
      </c>
      <c r="N1581" s="5">
        <v>46194</v>
      </c>
      <c r="O1581" s="2" t="s">
        <v>3388</v>
      </c>
      <c r="P1581" s="2" t="s">
        <v>36</v>
      </c>
      <c r="Q1581" s="2" t="s">
        <v>79</v>
      </c>
      <c r="R1581" s="3">
        <v>46194</v>
      </c>
      <c r="S1581" s="2" t="s">
        <v>38</v>
      </c>
      <c r="T1581" s="2" t="s">
        <v>3389</v>
      </c>
      <c r="U1581" s="2" t="s">
        <v>3390</v>
      </c>
      <c r="V1581" s="2" t="s">
        <v>883</v>
      </c>
      <c r="W1581" s="2" t="s">
        <v>3391</v>
      </c>
      <c r="X1581" s="2">
        <v>2026</v>
      </c>
      <c r="Y1581" s="2" t="s">
        <v>40</v>
      </c>
      <c r="Z1581" s="4"/>
      <c r="AA1581" s="3">
        <v>46200</v>
      </c>
      <c r="AB1581" s="2" t="s">
        <v>235</v>
      </c>
      <c r="AC1581" s="2">
        <v>471282</v>
      </c>
    </row>
    <row r="1582" spans="1:29" ht="39" x14ac:dyDescent="0.25">
      <c r="A1582" s="2" t="s">
        <v>29</v>
      </c>
      <c r="B1582" s="2" t="s">
        <v>42</v>
      </c>
      <c r="C1582" s="2" t="s">
        <v>43</v>
      </c>
      <c r="D1582" s="2" t="s">
        <v>32</v>
      </c>
      <c r="E1582" s="2" t="s">
        <v>3386</v>
      </c>
      <c r="F1582" s="2" t="s">
        <v>41</v>
      </c>
      <c r="G1582" s="2">
        <v>1000</v>
      </c>
      <c r="H1582" s="2">
        <v>1</v>
      </c>
      <c r="I1582" s="3">
        <v>46207</v>
      </c>
      <c r="J1582" s="4"/>
      <c r="K1582" s="2">
        <v>4773539</v>
      </c>
      <c r="L1582" s="2">
        <v>30000</v>
      </c>
      <c r="M1582" s="2" t="s">
        <v>235</v>
      </c>
      <c r="N1582" s="5">
        <v>46194</v>
      </c>
      <c r="O1582" s="2" t="s">
        <v>3388</v>
      </c>
      <c r="P1582" s="2" t="s">
        <v>36</v>
      </c>
      <c r="Q1582" s="2" t="s">
        <v>79</v>
      </c>
      <c r="R1582" s="3">
        <v>46194</v>
      </c>
      <c r="S1582" s="2" t="s">
        <v>38</v>
      </c>
      <c r="T1582" s="2" t="s">
        <v>3389</v>
      </c>
      <c r="U1582" s="2" t="s">
        <v>3390</v>
      </c>
      <c r="V1582" s="2" t="s">
        <v>883</v>
      </c>
      <c r="W1582" s="2" t="s">
        <v>3391</v>
      </c>
      <c r="X1582" s="2">
        <v>2026</v>
      </c>
      <c r="Y1582" s="2" t="s">
        <v>40</v>
      </c>
      <c r="Z1582" s="4"/>
      <c r="AA1582" s="3">
        <v>46200</v>
      </c>
      <c r="AB1582" s="2" t="s">
        <v>235</v>
      </c>
      <c r="AC1582" s="2">
        <v>471282</v>
      </c>
    </row>
    <row r="1583" spans="1:29" ht="102.75" x14ac:dyDescent="0.25">
      <c r="A1583" s="2" t="s">
        <v>29</v>
      </c>
      <c r="B1583" s="2" t="s">
        <v>42</v>
      </c>
      <c r="C1583" s="2" t="s">
        <v>43</v>
      </c>
      <c r="D1583" s="2" t="s">
        <v>32</v>
      </c>
      <c r="E1583" s="2" t="s">
        <v>3392</v>
      </c>
      <c r="F1583" s="2" t="s">
        <v>3393</v>
      </c>
      <c r="G1583" s="2">
        <v>4475000</v>
      </c>
      <c r="H1583" s="2">
        <v>1</v>
      </c>
      <c r="I1583" s="3">
        <v>46200</v>
      </c>
      <c r="J1583" s="4"/>
      <c r="K1583" s="2">
        <v>4773525</v>
      </c>
      <c r="L1583" s="2">
        <v>20000</v>
      </c>
      <c r="M1583" s="2" t="s">
        <v>35</v>
      </c>
      <c r="N1583" s="5">
        <v>46200</v>
      </c>
      <c r="O1583" s="2" t="s">
        <v>3394</v>
      </c>
      <c r="P1583" s="2" t="s">
        <v>36</v>
      </c>
      <c r="Q1583" s="2" t="s">
        <v>1965</v>
      </c>
      <c r="R1583" s="3">
        <v>46200</v>
      </c>
      <c r="S1583" s="2" t="s">
        <v>38</v>
      </c>
      <c r="T1583" s="2" t="s">
        <v>1966</v>
      </c>
      <c r="U1583" s="2" t="s">
        <v>3395</v>
      </c>
      <c r="V1583" s="2" t="s">
        <v>237</v>
      </c>
      <c r="W1583" s="2" t="s">
        <v>3396</v>
      </c>
      <c r="X1583" s="2">
        <v>2026</v>
      </c>
      <c r="Y1583" s="2" t="s">
        <v>40</v>
      </c>
      <c r="Z1583" s="4"/>
      <c r="AA1583" s="3">
        <v>46200</v>
      </c>
      <c r="AB1583" s="2" t="s">
        <v>35</v>
      </c>
      <c r="AC1583" s="2">
        <v>471268</v>
      </c>
    </row>
    <row r="1584" spans="1:29" ht="102.75" x14ac:dyDescent="0.25">
      <c r="A1584" s="2" t="s">
        <v>29</v>
      </c>
      <c r="B1584" s="2" t="s">
        <v>42</v>
      </c>
      <c r="C1584" s="2" t="s">
        <v>43</v>
      </c>
      <c r="D1584" s="2" t="s">
        <v>32</v>
      </c>
      <c r="E1584" s="2" t="s">
        <v>3392</v>
      </c>
      <c r="F1584" s="2" t="s">
        <v>41</v>
      </c>
      <c r="G1584" s="2">
        <v>1000</v>
      </c>
      <c r="H1584" s="2">
        <v>1</v>
      </c>
      <c r="I1584" s="3">
        <v>46200</v>
      </c>
      <c r="J1584" s="4"/>
      <c r="K1584" s="2">
        <v>4773525</v>
      </c>
      <c r="L1584" s="2">
        <v>20000</v>
      </c>
      <c r="M1584" s="2" t="s">
        <v>35</v>
      </c>
      <c r="N1584" s="5">
        <v>46200</v>
      </c>
      <c r="O1584" s="2" t="s">
        <v>3394</v>
      </c>
      <c r="P1584" s="2" t="s">
        <v>36</v>
      </c>
      <c r="Q1584" s="2" t="s">
        <v>1965</v>
      </c>
      <c r="R1584" s="3">
        <v>46200</v>
      </c>
      <c r="S1584" s="2" t="s">
        <v>38</v>
      </c>
      <c r="T1584" s="2" t="s">
        <v>1966</v>
      </c>
      <c r="U1584" s="2" t="s">
        <v>3395</v>
      </c>
      <c r="V1584" s="2" t="s">
        <v>237</v>
      </c>
      <c r="W1584" s="2" t="s">
        <v>3396</v>
      </c>
      <c r="X1584" s="2">
        <v>2026</v>
      </c>
      <c r="Y1584" s="2" t="s">
        <v>40</v>
      </c>
      <c r="Z1584" s="4"/>
      <c r="AA1584" s="3">
        <v>46200</v>
      </c>
      <c r="AB1584" s="2" t="s">
        <v>35</v>
      </c>
      <c r="AC1584" s="2">
        <v>471268</v>
      </c>
    </row>
    <row r="1585" spans="1:29" ht="51.75" x14ac:dyDescent="0.25">
      <c r="A1585" s="2" t="s">
        <v>29</v>
      </c>
      <c r="B1585" s="2" t="s">
        <v>42</v>
      </c>
      <c r="C1585" s="2" t="s">
        <v>43</v>
      </c>
      <c r="D1585" s="2" t="s">
        <v>32</v>
      </c>
      <c r="E1585" s="2" t="s">
        <v>3397</v>
      </c>
      <c r="F1585" s="2" t="s">
        <v>3398</v>
      </c>
      <c r="G1585" s="2">
        <v>1165000</v>
      </c>
      <c r="H1585" s="2">
        <v>1</v>
      </c>
      <c r="I1585" s="3">
        <v>46200</v>
      </c>
      <c r="J1585" s="4"/>
      <c r="K1585" s="2">
        <v>4773545</v>
      </c>
      <c r="L1585" s="2">
        <v>17475</v>
      </c>
      <c r="M1585" s="2" t="s">
        <v>348</v>
      </c>
      <c r="N1585" s="5">
        <v>46200</v>
      </c>
      <c r="O1585" s="2" t="s">
        <v>349</v>
      </c>
      <c r="P1585" s="2" t="s">
        <v>36</v>
      </c>
      <c r="Q1585" s="2" t="s">
        <v>88</v>
      </c>
      <c r="R1585" s="3">
        <v>46200</v>
      </c>
      <c r="S1585" s="2" t="s">
        <v>174</v>
      </c>
      <c r="T1585" s="2" t="s">
        <v>1197</v>
      </c>
      <c r="U1585" s="2">
        <v>0</v>
      </c>
      <c r="V1585" s="2">
        <v>0</v>
      </c>
      <c r="W1585" s="2" t="s">
        <v>1256</v>
      </c>
      <c r="X1585" s="2">
        <v>2026</v>
      </c>
      <c r="Y1585" s="2" t="s">
        <v>40</v>
      </c>
      <c r="Z1585" s="4"/>
      <c r="AA1585" s="3">
        <v>46200</v>
      </c>
      <c r="AB1585" s="2" t="s">
        <v>348</v>
      </c>
      <c r="AC1585" s="2">
        <v>471252</v>
      </c>
    </row>
    <row r="1586" spans="1:29" ht="39" x14ac:dyDescent="0.25">
      <c r="A1586" s="2" t="s">
        <v>29</v>
      </c>
      <c r="B1586" s="2" t="s">
        <v>42</v>
      </c>
      <c r="C1586" s="2" t="s">
        <v>43</v>
      </c>
      <c r="D1586" s="2" t="s">
        <v>32</v>
      </c>
      <c r="E1586" s="2" t="s">
        <v>3397</v>
      </c>
      <c r="F1586" s="2" t="s">
        <v>41</v>
      </c>
      <c r="G1586" s="2">
        <v>1000</v>
      </c>
      <c r="H1586" s="2">
        <v>1</v>
      </c>
      <c r="I1586" s="3">
        <v>46200</v>
      </c>
      <c r="J1586" s="4"/>
      <c r="K1586" s="2">
        <v>4773545</v>
      </c>
      <c r="L1586" s="2">
        <v>17475</v>
      </c>
      <c r="M1586" s="2" t="s">
        <v>348</v>
      </c>
      <c r="N1586" s="5">
        <v>46200</v>
      </c>
      <c r="O1586" s="2" t="s">
        <v>349</v>
      </c>
      <c r="P1586" s="2" t="s">
        <v>36</v>
      </c>
      <c r="Q1586" s="2" t="s">
        <v>88</v>
      </c>
      <c r="R1586" s="3">
        <v>46200</v>
      </c>
      <c r="S1586" s="2" t="s">
        <v>174</v>
      </c>
      <c r="T1586" s="2" t="s">
        <v>1197</v>
      </c>
      <c r="U1586" s="2">
        <v>0</v>
      </c>
      <c r="V1586" s="2">
        <v>0</v>
      </c>
      <c r="W1586" s="2" t="s">
        <v>1256</v>
      </c>
      <c r="X1586" s="2">
        <v>2026</v>
      </c>
      <c r="Y1586" s="2" t="s">
        <v>40</v>
      </c>
      <c r="Z1586" s="4"/>
      <c r="AA1586" s="3">
        <v>46200</v>
      </c>
      <c r="AB1586" s="2" t="s">
        <v>348</v>
      </c>
      <c r="AC1586" s="2">
        <v>471252</v>
      </c>
    </row>
    <row r="1587" spans="1:29" ht="90" x14ac:dyDescent="0.25">
      <c r="A1587" s="2" t="s">
        <v>29</v>
      </c>
      <c r="B1587" s="2" t="s">
        <v>42</v>
      </c>
      <c r="C1587" s="2" t="s">
        <v>43</v>
      </c>
      <c r="D1587" s="2" t="s">
        <v>32</v>
      </c>
      <c r="E1587" s="2" t="s">
        <v>3399</v>
      </c>
      <c r="F1587" s="2" t="s">
        <v>3400</v>
      </c>
      <c r="G1587" s="2">
        <v>3670000</v>
      </c>
      <c r="H1587" s="2">
        <v>1</v>
      </c>
      <c r="I1587" s="3">
        <v>46200</v>
      </c>
      <c r="J1587" s="4"/>
      <c r="K1587" s="2">
        <v>4763785</v>
      </c>
      <c r="L1587" s="2">
        <v>73400</v>
      </c>
      <c r="M1587" s="2" t="s">
        <v>157</v>
      </c>
      <c r="N1587" s="5">
        <v>46195</v>
      </c>
      <c r="O1587" s="2" t="s">
        <v>3401</v>
      </c>
      <c r="P1587" s="2" t="s">
        <v>36</v>
      </c>
      <c r="Q1587" s="2" t="s">
        <v>209</v>
      </c>
      <c r="R1587" s="3">
        <v>46195</v>
      </c>
      <c r="S1587" s="2" t="s">
        <v>174</v>
      </c>
      <c r="T1587" s="2" t="s">
        <v>210</v>
      </c>
      <c r="U1587" s="2">
        <v>0</v>
      </c>
      <c r="V1587" s="2">
        <v>0</v>
      </c>
      <c r="W1587" s="2" t="s">
        <v>228</v>
      </c>
      <c r="X1587" s="2">
        <v>2026</v>
      </c>
      <c r="Y1587" s="2" t="s">
        <v>40</v>
      </c>
      <c r="Z1587" s="4"/>
      <c r="AA1587" s="3">
        <v>46198</v>
      </c>
      <c r="AB1587" s="2" t="s">
        <v>157</v>
      </c>
      <c r="AC1587" s="2">
        <v>471240</v>
      </c>
    </row>
    <row r="1588" spans="1:29" ht="90" x14ac:dyDescent="0.25">
      <c r="A1588" s="2" t="s">
        <v>29</v>
      </c>
      <c r="B1588" s="2" t="s">
        <v>42</v>
      </c>
      <c r="C1588" s="2" t="s">
        <v>43</v>
      </c>
      <c r="D1588" s="2" t="s">
        <v>32</v>
      </c>
      <c r="E1588" s="2" t="s">
        <v>3399</v>
      </c>
      <c r="F1588" s="2" t="s">
        <v>41</v>
      </c>
      <c r="G1588" s="2">
        <v>1000</v>
      </c>
      <c r="H1588" s="2">
        <v>1</v>
      </c>
      <c r="I1588" s="3">
        <v>46200</v>
      </c>
      <c r="J1588" s="4"/>
      <c r="K1588" s="2">
        <v>4763785</v>
      </c>
      <c r="L1588" s="2">
        <v>73400</v>
      </c>
      <c r="M1588" s="2" t="s">
        <v>157</v>
      </c>
      <c r="N1588" s="5">
        <v>46195</v>
      </c>
      <c r="O1588" s="2" t="s">
        <v>3401</v>
      </c>
      <c r="P1588" s="2" t="s">
        <v>36</v>
      </c>
      <c r="Q1588" s="2" t="s">
        <v>209</v>
      </c>
      <c r="R1588" s="3">
        <v>46195</v>
      </c>
      <c r="S1588" s="2" t="s">
        <v>174</v>
      </c>
      <c r="T1588" s="2" t="s">
        <v>210</v>
      </c>
      <c r="U1588" s="2">
        <v>0</v>
      </c>
      <c r="V1588" s="2">
        <v>0</v>
      </c>
      <c r="W1588" s="2" t="s">
        <v>228</v>
      </c>
      <c r="X1588" s="2">
        <v>2026</v>
      </c>
      <c r="Y1588" s="2" t="s">
        <v>40</v>
      </c>
      <c r="Z1588" s="4"/>
      <c r="AA1588" s="3">
        <v>46198</v>
      </c>
      <c r="AB1588" s="2" t="s">
        <v>157</v>
      </c>
      <c r="AC1588" s="2">
        <v>471240</v>
      </c>
    </row>
    <row r="1589" spans="1:29" ht="64.5" x14ac:dyDescent="0.25">
      <c r="A1589" s="2" t="s">
        <v>29</v>
      </c>
      <c r="B1589" s="2" t="s">
        <v>42</v>
      </c>
      <c r="C1589" s="2" t="s">
        <v>43</v>
      </c>
      <c r="D1589" s="2" t="s">
        <v>32</v>
      </c>
      <c r="E1589" s="2" t="s">
        <v>3402</v>
      </c>
      <c r="F1589" s="2" t="s">
        <v>3403</v>
      </c>
      <c r="G1589" s="2">
        <v>1970000</v>
      </c>
      <c r="H1589" s="2">
        <v>1</v>
      </c>
      <c r="I1589" s="3">
        <v>46200</v>
      </c>
      <c r="J1589" s="4"/>
      <c r="K1589" s="2">
        <v>4767932</v>
      </c>
      <c r="L1589" s="2">
        <v>39400</v>
      </c>
      <c r="M1589" s="2" t="s">
        <v>1285</v>
      </c>
      <c r="N1589" s="5">
        <v>46199</v>
      </c>
      <c r="O1589" s="2" t="s">
        <v>3404</v>
      </c>
      <c r="P1589" s="2" t="s">
        <v>36</v>
      </c>
      <c r="Q1589" s="2" t="s">
        <v>61</v>
      </c>
      <c r="R1589" s="3">
        <v>46199</v>
      </c>
      <c r="S1589" s="2" t="s">
        <v>1287</v>
      </c>
      <c r="T1589" s="2" t="s">
        <v>63</v>
      </c>
      <c r="U1589" s="2">
        <v>0</v>
      </c>
      <c r="V1589" s="2">
        <v>0</v>
      </c>
      <c r="W1589" s="2" t="s">
        <v>64</v>
      </c>
      <c r="X1589" s="2">
        <v>2026</v>
      </c>
      <c r="Y1589" s="2" t="s">
        <v>40</v>
      </c>
      <c r="Z1589" s="4"/>
      <c r="AA1589" s="3">
        <v>46199</v>
      </c>
      <c r="AB1589" s="2" t="s">
        <v>1285</v>
      </c>
      <c r="AC1589" s="2">
        <v>471236</v>
      </c>
    </row>
    <row r="1590" spans="1:29" ht="51.75" x14ac:dyDescent="0.25">
      <c r="A1590" s="2" t="s">
        <v>29</v>
      </c>
      <c r="B1590" s="2" t="s">
        <v>42</v>
      </c>
      <c r="C1590" s="2" t="s">
        <v>43</v>
      </c>
      <c r="D1590" s="2" t="s">
        <v>32</v>
      </c>
      <c r="E1590" s="2" t="s">
        <v>3402</v>
      </c>
      <c r="F1590" s="2" t="s">
        <v>41</v>
      </c>
      <c r="G1590" s="2">
        <v>1000</v>
      </c>
      <c r="H1590" s="2">
        <v>1</v>
      </c>
      <c r="I1590" s="3">
        <v>46200</v>
      </c>
      <c r="J1590" s="4"/>
      <c r="K1590" s="2">
        <v>4767932</v>
      </c>
      <c r="L1590" s="2">
        <v>39400</v>
      </c>
      <c r="M1590" s="2" t="s">
        <v>1285</v>
      </c>
      <c r="N1590" s="5">
        <v>46199</v>
      </c>
      <c r="O1590" s="2" t="s">
        <v>3404</v>
      </c>
      <c r="P1590" s="2" t="s">
        <v>36</v>
      </c>
      <c r="Q1590" s="2" t="s">
        <v>61</v>
      </c>
      <c r="R1590" s="3">
        <v>46199</v>
      </c>
      <c r="S1590" s="2" t="s">
        <v>1287</v>
      </c>
      <c r="T1590" s="2" t="s">
        <v>63</v>
      </c>
      <c r="U1590" s="2">
        <v>0</v>
      </c>
      <c r="V1590" s="2">
        <v>0</v>
      </c>
      <c r="W1590" s="2" t="s">
        <v>64</v>
      </c>
      <c r="X1590" s="2">
        <v>2026</v>
      </c>
      <c r="Y1590" s="2" t="s">
        <v>40</v>
      </c>
      <c r="Z1590" s="4"/>
      <c r="AA1590" s="3">
        <v>46199</v>
      </c>
      <c r="AB1590" s="2" t="s">
        <v>1285</v>
      </c>
      <c r="AC1590" s="2">
        <v>471236</v>
      </c>
    </row>
    <row r="1591" spans="1:29" ht="51.75" x14ac:dyDescent="0.25">
      <c r="A1591" s="2" t="s">
        <v>29</v>
      </c>
      <c r="B1591" s="2" t="s">
        <v>42</v>
      </c>
      <c r="C1591" s="2" t="s">
        <v>43</v>
      </c>
      <c r="D1591" s="2" t="s">
        <v>32</v>
      </c>
      <c r="E1591" s="2" t="s">
        <v>3405</v>
      </c>
      <c r="F1591" s="2" t="s">
        <v>3406</v>
      </c>
      <c r="G1591" s="2">
        <v>1170000</v>
      </c>
      <c r="H1591" s="2">
        <v>1</v>
      </c>
      <c r="I1591" s="3">
        <v>46200</v>
      </c>
      <c r="J1591" s="4"/>
      <c r="K1591" s="2">
        <v>4762998</v>
      </c>
      <c r="L1591" s="2">
        <v>23400</v>
      </c>
      <c r="M1591" s="2" t="s">
        <v>3407</v>
      </c>
      <c r="N1591" s="5">
        <v>46198</v>
      </c>
      <c r="O1591" s="2">
        <v>350</v>
      </c>
      <c r="P1591" s="2" t="s">
        <v>36</v>
      </c>
      <c r="Q1591" s="2" t="s">
        <v>88</v>
      </c>
      <c r="R1591" s="3">
        <v>46198</v>
      </c>
      <c r="S1591" s="2" t="s">
        <v>827</v>
      </c>
      <c r="T1591" s="2" t="s">
        <v>586</v>
      </c>
      <c r="U1591" s="2">
        <v>0</v>
      </c>
      <c r="V1591" s="2">
        <v>0</v>
      </c>
      <c r="W1591" s="2" t="s">
        <v>3408</v>
      </c>
      <c r="X1591" s="2">
        <v>2026</v>
      </c>
      <c r="Y1591" s="2" t="s">
        <v>40</v>
      </c>
      <c r="Z1591" s="4"/>
      <c r="AA1591" s="3">
        <v>46198</v>
      </c>
      <c r="AB1591" s="2" t="s">
        <v>3407</v>
      </c>
      <c r="AC1591" s="2">
        <v>471208</v>
      </c>
    </row>
    <row r="1592" spans="1:29" ht="51.75" x14ac:dyDescent="0.25">
      <c r="A1592" s="2" t="s">
        <v>29</v>
      </c>
      <c r="B1592" s="2" t="s">
        <v>42</v>
      </c>
      <c r="C1592" s="2" t="s">
        <v>43</v>
      </c>
      <c r="D1592" s="2" t="s">
        <v>32</v>
      </c>
      <c r="E1592" s="2" t="s">
        <v>3405</v>
      </c>
      <c r="F1592" s="2" t="s">
        <v>41</v>
      </c>
      <c r="G1592" s="2">
        <v>1000</v>
      </c>
      <c r="H1592" s="2">
        <v>1</v>
      </c>
      <c r="I1592" s="3">
        <v>46200</v>
      </c>
      <c r="J1592" s="4"/>
      <c r="K1592" s="2">
        <v>4762998</v>
      </c>
      <c r="L1592" s="2">
        <v>23400</v>
      </c>
      <c r="M1592" s="2" t="s">
        <v>3407</v>
      </c>
      <c r="N1592" s="5">
        <v>46198</v>
      </c>
      <c r="O1592" s="2">
        <v>350</v>
      </c>
      <c r="P1592" s="2" t="s">
        <v>36</v>
      </c>
      <c r="Q1592" s="2" t="s">
        <v>88</v>
      </c>
      <c r="R1592" s="3">
        <v>46198</v>
      </c>
      <c r="S1592" s="2" t="s">
        <v>827</v>
      </c>
      <c r="T1592" s="2" t="s">
        <v>586</v>
      </c>
      <c r="U1592" s="2">
        <v>0</v>
      </c>
      <c r="V1592" s="2">
        <v>0</v>
      </c>
      <c r="W1592" s="2" t="s">
        <v>3408</v>
      </c>
      <c r="X1592" s="2">
        <v>2026</v>
      </c>
      <c r="Y1592" s="2" t="s">
        <v>40</v>
      </c>
      <c r="Z1592" s="4"/>
      <c r="AA1592" s="3">
        <v>46198</v>
      </c>
      <c r="AB1592" s="2" t="s">
        <v>3407</v>
      </c>
      <c r="AC1592" s="2">
        <v>471208</v>
      </c>
    </row>
    <row r="1593" spans="1:29" ht="51.75" x14ac:dyDescent="0.25">
      <c r="A1593" s="2" t="s">
        <v>29</v>
      </c>
      <c r="B1593" s="2" t="s">
        <v>42</v>
      </c>
      <c r="C1593" s="2" t="s">
        <v>43</v>
      </c>
      <c r="D1593" s="2" t="s">
        <v>32</v>
      </c>
      <c r="E1593" s="2" t="s">
        <v>3409</v>
      </c>
      <c r="F1593" s="2" t="s">
        <v>3410</v>
      </c>
      <c r="G1593" s="2">
        <v>3650000</v>
      </c>
      <c r="H1593" s="2">
        <v>1</v>
      </c>
      <c r="I1593" s="3">
        <v>46203</v>
      </c>
      <c r="J1593" s="4"/>
      <c r="K1593" s="2">
        <v>4770450</v>
      </c>
      <c r="L1593" s="2">
        <v>30000</v>
      </c>
      <c r="M1593" s="2" t="s">
        <v>235</v>
      </c>
      <c r="N1593" s="5">
        <v>46202</v>
      </c>
      <c r="O1593" s="2" t="s">
        <v>3411</v>
      </c>
      <c r="P1593" s="2" t="s">
        <v>36</v>
      </c>
      <c r="Q1593" s="2" t="s">
        <v>209</v>
      </c>
      <c r="R1593" s="3">
        <v>46203</v>
      </c>
      <c r="S1593" s="2" t="s">
        <v>38</v>
      </c>
      <c r="T1593" s="2" t="s">
        <v>210</v>
      </c>
      <c r="U1593" s="2" t="s">
        <v>3412</v>
      </c>
      <c r="V1593" s="2" t="s">
        <v>3413</v>
      </c>
      <c r="W1593" s="2" t="s">
        <v>910</v>
      </c>
      <c r="X1593" s="2">
        <v>2026</v>
      </c>
      <c r="Y1593" s="2" t="s">
        <v>40</v>
      </c>
      <c r="Z1593" s="4"/>
      <c r="AA1593" s="3">
        <v>46200</v>
      </c>
      <c r="AB1593" s="2" t="s">
        <v>235</v>
      </c>
      <c r="AC1593" s="2">
        <v>471202</v>
      </c>
    </row>
    <row r="1594" spans="1:29" ht="39" x14ac:dyDescent="0.25">
      <c r="A1594" s="2" t="s">
        <v>29</v>
      </c>
      <c r="B1594" s="2" t="s">
        <v>42</v>
      </c>
      <c r="C1594" s="2" t="s">
        <v>43</v>
      </c>
      <c r="D1594" s="2" t="s">
        <v>32</v>
      </c>
      <c r="E1594" s="2" t="s">
        <v>3409</v>
      </c>
      <c r="F1594" s="2" t="s">
        <v>41</v>
      </c>
      <c r="G1594" s="2">
        <v>1000</v>
      </c>
      <c r="H1594" s="2">
        <v>1</v>
      </c>
      <c r="I1594" s="3">
        <v>46203</v>
      </c>
      <c r="J1594" s="4"/>
      <c r="K1594" s="2">
        <v>4770450</v>
      </c>
      <c r="L1594" s="2">
        <v>30000</v>
      </c>
      <c r="M1594" s="2" t="s">
        <v>235</v>
      </c>
      <c r="N1594" s="5">
        <v>46202</v>
      </c>
      <c r="O1594" s="2" t="s">
        <v>3411</v>
      </c>
      <c r="P1594" s="2" t="s">
        <v>36</v>
      </c>
      <c r="Q1594" s="2" t="s">
        <v>209</v>
      </c>
      <c r="R1594" s="3">
        <v>46203</v>
      </c>
      <c r="S1594" s="2" t="s">
        <v>38</v>
      </c>
      <c r="T1594" s="2" t="s">
        <v>210</v>
      </c>
      <c r="U1594" s="2" t="s">
        <v>3412</v>
      </c>
      <c r="V1594" s="2" t="s">
        <v>3413</v>
      </c>
      <c r="W1594" s="2" t="s">
        <v>910</v>
      </c>
      <c r="X1594" s="2">
        <v>2026</v>
      </c>
      <c r="Y1594" s="2" t="s">
        <v>40</v>
      </c>
      <c r="Z1594" s="4"/>
      <c r="AA1594" s="3">
        <v>46200</v>
      </c>
      <c r="AB1594" s="2" t="s">
        <v>235</v>
      </c>
      <c r="AC1594" s="2">
        <v>471202</v>
      </c>
    </row>
    <row r="1595" spans="1:29" ht="102.75" x14ac:dyDescent="0.25">
      <c r="A1595" s="2" t="s">
        <v>29</v>
      </c>
      <c r="B1595" s="2" t="s">
        <v>42</v>
      </c>
      <c r="C1595" s="2" t="s">
        <v>43</v>
      </c>
      <c r="D1595" s="2" t="s">
        <v>32</v>
      </c>
      <c r="E1595" s="2" t="s">
        <v>3414</v>
      </c>
      <c r="F1595" s="2" t="s">
        <v>3415</v>
      </c>
      <c r="G1595" s="2">
        <v>3015000</v>
      </c>
      <c r="H1595" s="2">
        <v>1</v>
      </c>
      <c r="I1595" s="3">
        <v>46200</v>
      </c>
      <c r="J1595" s="4"/>
      <c r="K1595" s="2">
        <v>4773254</v>
      </c>
      <c r="L1595" s="2">
        <v>20000</v>
      </c>
      <c r="M1595" s="2" t="s">
        <v>35</v>
      </c>
      <c r="N1595" s="5">
        <v>46200</v>
      </c>
      <c r="O1595" s="2" t="s">
        <v>3416</v>
      </c>
      <c r="P1595" s="2" t="s">
        <v>36</v>
      </c>
      <c r="Q1595" s="2" t="s">
        <v>608</v>
      </c>
      <c r="R1595" s="3">
        <v>46200</v>
      </c>
      <c r="S1595" s="2" t="s">
        <v>38</v>
      </c>
      <c r="T1595" s="2" t="s">
        <v>609</v>
      </c>
      <c r="U1595" s="2" t="s">
        <v>3417</v>
      </c>
      <c r="V1595" s="2" t="s">
        <v>237</v>
      </c>
      <c r="W1595" s="2" t="s">
        <v>3418</v>
      </c>
      <c r="X1595" s="2">
        <v>2025</v>
      </c>
      <c r="Y1595" s="2" t="s">
        <v>40</v>
      </c>
      <c r="Z1595" s="4"/>
      <c r="AA1595" s="3">
        <v>46200</v>
      </c>
      <c r="AB1595" s="2" t="s">
        <v>35</v>
      </c>
      <c r="AC1595" s="2">
        <v>471182</v>
      </c>
    </row>
    <row r="1596" spans="1:29" ht="102.75" x14ac:dyDescent="0.25">
      <c r="A1596" s="2" t="s">
        <v>29</v>
      </c>
      <c r="B1596" s="2" t="s">
        <v>42</v>
      </c>
      <c r="C1596" s="2" t="s">
        <v>43</v>
      </c>
      <c r="D1596" s="2" t="s">
        <v>32</v>
      </c>
      <c r="E1596" s="2" t="s">
        <v>3414</v>
      </c>
      <c r="F1596" s="2" t="s">
        <v>41</v>
      </c>
      <c r="G1596" s="2">
        <v>1000</v>
      </c>
      <c r="H1596" s="2">
        <v>1</v>
      </c>
      <c r="I1596" s="3">
        <v>46200</v>
      </c>
      <c r="J1596" s="4"/>
      <c r="K1596" s="2">
        <v>4773254</v>
      </c>
      <c r="L1596" s="2">
        <v>20000</v>
      </c>
      <c r="M1596" s="2" t="s">
        <v>35</v>
      </c>
      <c r="N1596" s="5">
        <v>46200</v>
      </c>
      <c r="O1596" s="2" t="s">
        <v>3416</v>
      </c>
      <c r="P1596" s="2" t="s">
        <v>36</v>
      </c>
      <c r="Q1596" s="2" t="s">
        <v>608</v>
      </c>
      <c r="R1596" s="3">
        <v>46200</v>
      </c>
      <c r="S1596" s="2" t="s">
        <v>38</v>
      </c>
      <c r="T1596" s="2" t="s">
        <v>609</v>
      </c>
      <c r="U1596" s="2" t="s">
        <v>3417</v>
      </c>
      <c r="V1596" s="2" t="s">
        <v>237</v>
      </c>
      <c r="W1596" s="2" t="s">
        <v>3418</v>
      </c>
      <c r="X1596" s="2">
        <v>2025</v>
      </c>
      <c r="Y1596" s="2" t="s">
        <v>40</v>
      </c>
      <c r="Z1596" s="4"/>
      <c r="AA1596" s="3">
        <v>46200</v>
      </c>
      <c r="AB1596" s="2" t="s">
        <v>35</v>
      </c>
      <c r="AC1596" s="2">
        <v>471182</v>
      </c>
    </row>
    <row r="1597" spans="1:29" ht="64.5" x14ac:dyDescent="0.25">
      <c r="A1597" s="2" t="s">
        <v>29</v>
      </c>
      <c r="B1597" s="2" t="s">
        <v>42</v>
      </c>
      <c r="C1597" s="2" t="s">
        <v>43</v>
      </c>
      <c r="D1597" s="2" t="s">
        <v>32</v>
      </c>
      <c r="E1597" s="2" t="s">
        <v>3419</v>
      </c>
      <c r="F1597" s="2" t="s">
        <v>3420</v>
      </c>
      <c r="G1597" s="2">
        <v>1970000</v>
      </c>
      <c r="H1597" s="2">
        <v>1</v>
      </c>
      <c r="I1597" s="3">
        <v>46202</v>
      </c>
      <c r="J1597" s="4"/>
      <c r="K1597" s="2">
        <v>4771434</v>
      </c>
      <c r="L1597" s="2">
        <v>39400</v>
      </c>
      <c r="M1597" s="2" t="s">
        <v>275</v>
      </c>
      <c r="N1597" s="5">
        <v>46199</v>
      </c>
      <c r="O1597" s="2" t="s">
        <v>3421</v>
      </c>
      <c r="P1597" s="2" t="s">
        <v>36</v>
      </c>
      <c r="Q1597" s="2" t="s">
        <v>61</v>
      </c>
      <c r="R1597" s="3">
        <v>46199</v>
      </c>
      <c r="S1597" s="2" t="s">
        <v>277</v>
      </c>
      <c r="T1597" s="2" t="s">
        <v>63</v>
      </c>
      <c r="U1597" s="2">
        <v>0</v>
      </c>
      <c r="V1597" s="2">
        <v>0</v>
      </c>
      <c r="W1597" s="2" t="s">
        <v>64</v>
      </c>
      <c r="X1597" s="2">
        <v>2026</v>
      </c>
      <c r="Y1597" s="2" t="s">
        <v>40</v>
      </c>
      <c r="Z1597" s="4"/>
      <c r="AA1597" s="3">
        <v>46199</v>
      </c>
      <c r="AB1597" s="2" t="s">
        <v>275</v>
      </c>
      <c r="AC1597" s="2">
        <v>471172</v>
      </c>
    </row>
    <row r="1598" spans="1:29" ht="39" x14ac:dyDescent="0.25">
      <c r="A1598" s="2" t="s">
        <v>29</v>
      </c>
      <c r="B1598" s="2" t="s">
        <v>42</v>
      </c>
      <c r="C1598" s="2" t="s">
        <v>43</v>
      </c>
      <c r="D1598" s="2" t="s">
        <v>32</v>
      </c>
      <c r="E1598" s="2" t="s">
        <v>3419</v>
      </c>
      <c r="F1598" s="2" t="s">
        <v>41</v>
      </c>
      <c r="G1598" s="2">
        <v>1000</v>
      </c>
      <c r="H1598" s="2">
        <v>1</v>
      </c>
      <c r="I1598" s="3">
        <v>46202</v>
      </c>
      <c r="J1598" s="4"/>
      <c r="K1598" s="2">
        <v>4771434</v>
      </c>
      <c r="L1598" s="2">
        <v>39400</v>
      </c>
      <c r="M1598" s="2" t="s">
        <v>275</v>
      </c>
      <c r="N1598" s="5">
        <v>46199</v>
      </c>
      <c r="O1598" s="2" t="s">
        <v>3421</v>
      </c>
      <c r="P1598" s="2" t="s">
        <v>36</v>
      </c>
      <c r="Q1598" s="2" t="s">
        <v>61</v>
      </c>
      <c r="R1598" s="3">
        <v>46199</v>
      </c>
      <c r="S1598" s="2" t="s">
        <v>277</v>
      </c>
      <c r="T1598" s="2" t="s">
        <v>63</v>
      </c>
      <c r="U1598" s="2">
        <v>0</v>
      </c>
      <c r="V1598" s="2">
        <v>0</v>
      </c>
      <c r="W1598" s="2" t="s">
        <v>64</v>
      </c>
      <c r="X1598" s="2">
        <v>2026</v>
      </c>
      <c r="Y1598" s="2" t="s">
        <v>40</v>
      </c>
      <c r="Z1598" s="4"/>
      <c r="AA1598" s="3">
        <v>46199</v>
      </c>
      <c r="AB1598" s="2" t="s">
        <v>275</v>
      </c>
      <c r="AC1598" s="2">
        <v>471172</v>
      </c>
    </row>
    <row r="1599" spans="1:29" ht="102.75" x14ac:dyDescent="0.25">
      <c r="A1599" s="2" t="s">
        <v>29</v>
      </c>
      <c r="B1599" s="2" t="s">
        <v>42</v>
      </c>
      <c r="C1599" s="2" t="s">
        <v>43</v>
      </c>
      <c r="D1599" s="2" t="s">
        <v>32</v>
      </c>
      <c r="E1599" s="2" t="s">
        <v>3422</v>
      </c>
      <c r="F1599" s="2" t="s">
        <v>3423</v>
      </c>
      <c r="G1599" s="2">
        <v>1121000</v>
      </c>
      <c r="H1599" s="2">
        <v>1</v>
      </c>
      <c r="I1599" s="3">
        <v>46200</v>
      </c>
      <c r="J1599" s="4"/>
      <c r="K1599" s="2">
        <v>4773115</v>
      </c>
      <c r="L1599" s="2">
        <v>10000</v>
      </c>
      <c r="M1599" s="2" t="s">
        <v>35</v>
      </c>
      <c r="N1599" s="5">
        <v>46200</v>
      </c>
      <c r="O1599" s="2" t="s">
        <v>3424</v>
      </c>
      <c r="P1599" s="2" t="s">
        <v>36</v>
      </c>
      <c r="Q1599" s="2" t="s">
        <v>88</v>
      </c>
      <c r="R1599" s="3">
        <v>46200</v>
      </c>
      <c r="S1599" s="2" t="s">
        <v>38</v>
      </c>
      <c r="T1599" s="2" t="s">
        <v>3425</v>
      </c>
      <c r="U1599" s="2">
        <v>0</v>
      </c>
      <c r="V1599" s="2">
        <v>0</v>
      </c>
      <c r="W1599" s="2" t="s">
        <v>3426</v>
      </c>
      <c r="X1599" s="2">
        <v>2026</v>
      </c>
      <c r="Y1599" s="2" t="s">
        <v>40</v>
      </c>
      <c r="Z1599" s="4"/>
      <c r="AA1599" s="3">
        <v>46200</v>
      </c>
      <c r="AB1599" s="2" t="s">
        <v>35</v>
      </c>
      <c r="AC1599" s="2">
        <v>471148</v>
      </c>
    </row>
    <row r="1600" spans="1:29" ht="102.75" x14ac:dyDescent="0.25">
      <c r="A1600" s="2" t="s">
        <v>29</v>
      </c>
      <c r="B1600" s="2" t="s">
        <v>42</v>
      </c>
      <c r="C1600" s="2" t="s">
        <v>43</v>
      </c>
      <c r="D1600" s="2" t="s">
        <v>32</v>
      </c>
      <c r="E1600" s="2" t="s">
        <v>3422</v>
      </c>
      <c r="F1600" s="2" t="s">
        <v>41</v>
      </c>
      <c r="G1600" s="2">
        <v>1000</v>
      </c>
      <c r="H1600" s="2">
        <v>1</v>
      </c>
      <c r="I1600" s="3">
        <v>46200</v>
      </c>
      <c r="J1600" s="4"/>
      <c r="K1600" s="2">
        <v>4773115</v>
      </c>
      <c r="L1600" s="2">
        <v>10000</v>
      </c>
      <c r="M1600" s="2" t="s">
        <v>35</v>
      </c>
      <c r="N1600" s="5">
        <v>46200</v>
      </c>
      <c r="O1600" s="2" t="s">
        <v>3424</v>
      </c>
      <c r="P1600" s="2" t="s">
        <v>36</v>
      </c>
      <c r="Q1600" s="2" t="s">
        <v>88</v>
      </c>
      <c r="R1600" s="3">
        <v>46200</v>
      </c>
      <c r="S1600" s="2" t="s">
        <v>38</v>
      </c>
      <c r="T1600" s="2" t="s">
        <v>3425</v>
      </c>
      <c r="U1600" s="2">
        <v>0</v>
      </c>
      <c r="V1600" s="2">
        <v>0</v>
      </c>
      <c r="W1600" s="2" t="s">
        <v>3426</v>
      </c>
      <c r="X1600" s="2">
        <v>2026</v>
      </c>
      <c r="Y1600" s="2" t="s">
        <v>40</v>
      </c>
      <c r="Z1600" s="4"/>
      <c r="AA1600" s="3">
        <v>46200</v>
      </c>
      <c r="AB1600" s="2" t="s">
        <v>35</v>
      </c>
      <c r="AC1600" s="2">
        <v>471148</v>
      </c>
    </row>
    <row r="1601" spans="1:29" ht="64.5" x14ac:dyDescent="0.25">
      <c r="A1601" s="2" t="s">
        <v>29</v>
      </c>
      <c r="B1601" s="2" t="s">
        <v>42</v>
      </c>
      <c r="C1601" s="2" t="s">
        <v>43</v>
      </c>
      <c r="D1601" s="2" t="s">
        <v>32</v>
      </c>
      <c r="E1601" s="2" t="s">
        <v>3427</v>
      </c>
      <c r="F1601" s="2" t="s">
        <v>3428</v>
      </c>
      <c r="G1601" s="2">
        <v>3099000</v>
      </c>
      <c r="H1601" s="2">
        <v>1</v>
      </c>
      <c r="I1601" s="3">
        <v>46200</v>
      </c>
      <c r="J1601" s="4"/>
      <c r="K1601" s="2">
        <v>4763070</v>
      </c>
      <c r="L1601" s="2">
        <v>30000</v>
      </c>
      <c r="M1601" s="2" t="s">
        <v>235</v>
      </c>
      <c r="N1601" s="5">
        <v>46198</v>
      </c>
      <c r="O1601" s="2" t="s">
        <v>3429</v>
      </c>
      <c r="P1601" s="2" t="s">
        <v>36</v>
      </c>
      <c r="Q1601" s="2" t="s">
        <v>2427</v>
      </c>
      <c r="R1601" s="3">
        <v>46198</v>
      </c>
      <c r="S1601" s="2" t="s">
        <v>38</v>
      </c>
      <c r="T1601" s="2" t="s">
        <v>72</v>
      </c>
      <c r="U1601" s="2" t="s">
        <v>3430</v>
      </c>
      <c r="V1601" s="2" t="s">
        <v>3431</v>
      </c>
      <c r="W1601" s="2" t="s">
        <v>2265</v>
      </c>
      <c r="X1601" s="2">
        <v>2026</v>
      </c>
      <c r="Y1601" s="2" t="s">
        <v>40</v>
      </c>
      <c r="Z1601" s="4"/>
      <c r="AA1601" s="3">
        <v>46198</v>
      </c>
      <c r="AB1601" s="2" t="s">
        <v>235</v>
      </c>
      <c r="AC1601" s="2">
        <v>471146</v>
      </c>
    </row>
    <row r="1602" spans="1:29" ht="39" x14ac:dyDescent="0.25">
      <c r="A1602" s="2" t="s">
        <v>29</v>
      </c>
      <c r="B1602" s="2" t="s">
        <v>42</v>
      </c>
      <c r="C1602" s="2" t="s">
        <v>43</v>
      </c>
      <c r="D1602" s="2" t="s">
        <v>32</v>
      </c>
      <c r="E1602" s="2" t="s">
        <v>3427</v>
      </c>
      <c r="F1602" s="2" t="s">
        <v>41</v>
      </c>
      <c r="G1602" s="2">
        <v>1000</v>
      </c>
      <c r="H1602" s="2">
        <v>1</v>
      </c>
      <c r="I1602" s="3">
        <v>46200</v>
      </c>
      <c r="J1602" s="4"/>
      <c r="K1602" s="2">
        <v>4763070</v>
      </c>
      <c r="L1602" s="2">
        <v>30000</v>
      </c>
      <c r="M1602" s="2" t="s">
        <v>235</v>
      </c>
      <c r="N1602" s="5">
        <v>46198</v>
      </c>
      <c r="O1602" s="2" t="s">
        <v>3429</v>
      </c>
      <c r="P1602" s="2" t="s">
        <v>36</v>
      </c>
      <c r="Q1602" s="2" t="s">
        <v>2427</v>
      </c>
      <c r="R1602" s="3">
        <v>46198</v>
      </c>
      <c r="S1602" s="2" t="s">
        <v>38</v>
      </c>
      <c r="T1602" s="2" t="s">
        <v>72</v>
      </c>
      <c r="U1602" s="2" t="s">
        <v>3430</v>
      </c>
      <c r="V1602" s="2" t="s">
        <v>3431</v>
      </c>
      <c r="W1602" s="2" t="s">
        <v>2265</v>
      </c>
      <c r="X1602" s="2">
        <v>2026</v>
      </c>
      <c r="Y1602" s="2" t="s">
        <v>40</v>
      </c>
      <c r="Z1602" s="4"/>
      <c r="AA1602" s="3">
        <v>46198</v>
      </c>
      <c r="AB1602" s="2" t="s">
        <v>235</v>
      </c>
      <c r="AC1602" s="2">
        <v>471146</v>
      </c>
    </row>
    <row r="1603" spans="1:29" ht="51.75" x14ac:dyDescent="0.25">
      <c r="A1603" s="2" t="s">
        <v>29</v>
      </c>
      <c r="B1603" s="2" t="s">
        <v>42</v>
      </c>
      <c r="C1603" s="2" t="s">
        <v>31</v>
      </c>
      <c r="D1603" s="2" t="s">
        <v>32</v>
      </c>
      <c r="E1603" s="2" t="s">
        <v>3432</v>
      </c>
      <c r="F1603" s="2" t="s">
        <v>41</v>
      </c>
      <c r="G1603" s="2">
        <v>1000</v>
      </c>
      <c r="H1603" s="2">
        <v>1</v>
      </c>
      <c r="I1603" s="3">
        <v>46207</v>
      </c>
      <c r="J1603" s="4"/>
      <c r="K1603" s="2">
        <v>4762878</v>
      </c>
      <c r="L1603" s="2">
        <v>30000</v>
      </c>
      <c r="M1603" s="2" t="s">
        <v>2175</v>
      </c>
      <c r="N1603" s="4"/>
      <c r="O1603" s="4"/>
      <c r="P1603" s="2" t="s">
        <v>36</v>
      </c>
      <c r="Q1603" s="4"/>
      <c r="R1603" s="4"/>
      <c r="S1603" s="2">
        <v>2026</v>
      </c>
      <c r="T1603" s="4"/>
      <c r="U1603" s="4"/>
      <c r="V1603" s="4"/>
      <c r="W1603" s="2" t="s">
        <v>765</v>
      </c>
      <c r="X1603" s="2">
        <v>2026</v>
      </c>
      <c r="Y1603" s="2" t="s">
        <v>40</v>
      </c>
      <c r="Z1603" s="4"/>
      <c r="AA1603" s="3">
        <v>46198</v>
      </c>
      <c r="AB1603" s="2" t="s">
        <v>2175</v>
      </c>
      <c r="AC1603" s="2">
        <v>471140</v>
      </c>
    </row>
    <row r="1604" spans="1:29" ht="64.5" x14ac:dyDescent="0.25">
      <c r="A1604" s="2" t="s">
        <v>29</v>
      </c>
      <c r="B1604" s="2" t="s">
        <v>42</v>
      </c>
      <c r="C1604" s="2" t="s">
        <v>31</v>
      </c>
      <c r="D1604" s="2" t="s">
        <v>32</v>
      </c>
      <c r="E1604" s="2" t="s">
        <v>3432</v>
      </c>
      <c r="F1604" s="2" t="s">
        <v>3433</v>
      </c>
      <c r="G1604" s="2">
        <v>2000000</v>
      </c>
      <c r="H1604" s="2">
        <v>1</v>
      </c>
      <c r="I1604" s="3">
        <v>46207</v>
      </c>
      <c r="J1604" s="4"/>
      <c r="K1604" s="2">
        <v>4762878</v>
      </c>
      <c r="L1604" s="2">
        <v>30000</v>
      </c>
      <c r="M1604" s="2" t="s">
        <v>2175</v>
      </c>
      <c r="N1604" s="4"/>
      <c r="O1604" s="4"/>
      <c r="P1604" s="2" t="s">
        <v>36</v>
      </c>
      <c r="Q1604" s="4"/>
      <c r="R1604" s="4"/>
      <c r="S1604" s="2">
        <v>2026</v>
      </c>
      <c r="T1604" s="4"/>
      <c r="U1604" s="4"/>
      <c r="V1604" s="4"/>
      <c r="W1604" s="2" t="s">
        <v>765</v>
      </c>
      <c r="X1604" s="2">
        <v>2026</v>
      </c>
      <c r="Y1604" s="2" t="s">
        <v>40</v>
      </c>
      <c r="Z1604" s="4"/>
      <c r="AA1604" s="3">
        <v>46198</v>
      </c>
      <c r="AB1604" s="2" t="s">
        <v>2175</v>
      </c>
      <c r="AC1604" s="2">
        <v>471140</v>
      </c>
    </row>
    <row r="1605" spans="1:29" ht="102.75" x14ac:dyDescent="0.25">
      <c r="A1605" s="2" t="s">
        <v>29</v>
      </c>
      <c r="B1605" s="2" t="s">
        <v>42</v>
      </c>
      <c r="C1605" s="2" t="s">
        <v>43</v>
      </c>
      <c r="D1605" s="2" t="s">
        <v>32</v>
      </c>
      <c r="E1605" s="2" t="s">
        <v>3434</v>
      </c>
      <c r="F1605" s="2" t="s">
        <v>3435</v>
      </c>
      <c r="G1605" s="2">
        <v>1262000</v>
      </c>
      <c r="H1605" s="2">
        <v>1</v>
      </c>
      <c r="I1605" s="3">
        <v>46200</v>
      </c>
      <c r="J1605" s="4"/>
      <c r="K1605" s="2">
        <v>4773050</v>
      </c>
      <c r="L1605" s="2">
        <v>10000</v>
      </c>
      <c r="M1605" s="2" t="s">
        <v>35</v>
      </c>
      <c r="N1605" s="5">
        <v>46200</v>
      </c>
      <c r="O1605" s="2" t="s">
        <v>3436</v>
      </c>
      <c r="P1605" s="2" t="s">
        <v>36</v>
      </c>
      <c r="Q1605" s="2" t="s">
        <v>88</v>
      </c>
      <c r="R1605" s="3">
        <v>46200</v>
      </c>
      <c r="S1605" s="2" t="s">
        <v>38</v>
      </c>
      <c r="T1605" s="2" t="s">
        <v>3437</v>
      </c>
      <c r="U1605" s="2">
        <v>0</v>
      </c>
      <c r="V1605" s="2">
        <v>0</v>
      </c>
      <c r="W1605" s="2" t="s">
        <v>3438</v>
      </c>
      <c r="X1605" s="2">
        <v>2026</v>
      </c>
      <c r="Y1605" s="2" t="s">
        <v>40</v>
      </c>
      <c r="Z1605" s="4"/>
      <c r="AA1605" s="3">
        <v>46200</v>
      </c>
      <c r="AB1605" s="2" t="s">
        <v>35</v>
      </c>
      <c r="AC1605" s="2">
        <v>471124</v>
      </c>
    </row>
    <row r="1606" spans="1:29" ht="102.75" x14ac:dyDescent="0.25">
      <c r="A1606" s="2" t="s">
        <v>29</v>
      </c>
      <c r="B1606" s="2" t="s">
        <v>42</v>
      </c>
      <c r="C1606" s="2" t="s">
        <v>43</v>
      </c>
      <c r="D1606" s="2" t="s">
        <v>32</v>
      </c>
      <c r="E1606" s="2" t="s">
        <v>3434</v>
      </c>
      <c r="F1606" s="2" t="s">
        <v>41</v>
      </c>
      <c r="G1606" s="2">
        <v>1000</v>
      </c>
      <c r="H1606" s="2">
        <v>1</v>
      </c>
      <c r="I1606" s="3">
        <v>46200</v>
      </c>
      <c r="J1606" s="4"/>
      <c r="K1606" s="2">
        <v>4773050</v>
      </c>
      <c r="L1606" s="2">
        <v>10000</v>
      </c>
      <c r="M1606" s="2" t="s">
        <v>35</v>
      </c>
      <c r="N1606" s="5">
        <v>46200</v>
      </c>
      <c r="O1606" s="2" t="s">
        <v>3436</v>
      </c>
      <c r="P1606" s="2" t="s">
        <v>36</v>
      </c>
      <c r="Q1606" s="2" t="s">
        <v>88</v>
      </c>
      <c r="R1606" s="3">
        <v>46200</v>
      </c>
      <c r="S1606" s="2" t="s">
        <v>38</v>
      </c>
      <c r="T1606" s="2" t="s">
        <v>3437</v>
      </c>
      <c r="U1606" s="2">
        <v>0</v>
      </c>
      <c r="V1606" s="2">
        <v>0</v>
      </c>
      <c r="W1606" s="2" t="s">
        <v>3438</v>
      </c>
      <c r="X1606" s="2">
        <v>2026</v>
      </c>
      <c r="Y1606" s="2" t="s">
        <v>40</v>
      </c>
      <c r="Z1606" s="4"/>
      <c r="AA1606" s="3">
        <v>46200</v>
      </c>
      <c r="AB1606" s="2" t="s">
        <v>35</v>
      </c>
      <c r="AC1606" s="2">
        <v>471124</v>
      </c>
    </row>
    <row r="1607" spans="1:29" ht="102.75" x14ac:dyDescent="0.25">
      <c r="A1607" s="2" t="s">
        <v>29</v>
      </c>
      <c r="B1607" s="2" t="s">
        <v>42</v>
      </c>
      <c r="C1607" s="2" t="s">
        <v>43</v>
      </c>
      <c r="D1607" s="2" t="s">
        <v>32</v>
      </c>
      <c r="E1607" s="2" t="s">
        <v>3439</v>
      </c>
      <c r="F1607" s="2" t="s">
        <v>3440</v>
      </c>
      <c r="G1607" s="2">
        <v>3125000</v>
      </c>
      <c r="H1607" s="2">
        <v>1</v>
      </c>
      <c r="I1607" s="3">
        <v>46200</v>
      </c>
      <c r="J1607" s="4"/>
      <c r="K1607" s="2">
        <v>4772998</v>
      </c>
      <c r="L1607" s="2">
        <v>20000</v>
      </c>
      <c r="M1607" s="2" t="s">
        <v>35</v>
      </c>
      <c r="N1607" s="5">
        <v>46200</v>
      </c>
      <c r="O1607" s="2" t="s">
        <v>3441</v>
      </c>
      <c r="P1607" s="2" t="s">
        <v>36</v>
      </c>
      <c r="Q1607" s="2" t="s">
        <v>608</v>
      </c>
      <c r="R1607" s="3">
        <v>46200</v>
      </c>
      <c r="S1607" s="2" t="s">
        <v>38</v>
      </c>
      <c r="T1607" s="2" t="s">
        <v>3442</v>
      </c>
      <c r="U1607" s="2">
        <v>0</v>
      </c>
      <c r="V1607" s="2" t="s">
        <v>3443</v>
      </c>
      <c r="W1607" s="2" t="s">
        <v>3444</v>
      </c>
      <c r="X1607" s="2">
        <v>2025</v>
      </c>
      <c r="Y1607" s="2" t="s">
        <v>40</v>
      </c>
      <c r="Z1607" s="4"/>
      <c r="AA1607" s="3">
        <v>46200</v>
      </c>
      <c r="AB1607" s="2" t="s">
        <v>35</v>
      </c>
      <c r="AC1607" s="2">
        <v>471108</v>
      </c>
    </row>
    <row r="1608" spans="1:29" ht="102.75" x14ac:dyDescent="0.25">
      <c r="A1608" s="2" t="s">
        <v>29</v>
      </c>
      <c r="B1608" s="2" t="s">
        <v>42</v>
      </c>
      <c r="C1608" s="2" t="s">
        <v>43</v>
      </c>
      <c r="D1608" s="2" t="s">
        <v>32</v>
      </c>
      <c r="E1608" s="2" t="s">
        <v>3439</v>
      </c>
      <c r="F1608" s="2" t="s">
        <v>41</v>
      </c>
      <c r="G1608" s="2">
        <v>1000</v>
      </c>
      <c r="H1608" s="2">
        <v>1</v>
      </c>
      <c r="I1608" s="3">
        <v>46200</v>
      </c>
      <c r="J1608" s="4"/>
      <c r="K1608" s="2">
        <v>4772998</v>
      </c>
      <c r="L1608" s="2">
        <v>20000</v>
      </c>
      <c r="M1608" s="2" t="s">
        <v>35</v>
      </c>
      <c r="N1608" s="5">
        <v>46200</v>
      </c>
      <c r="O1608" s="2" t="s">
        <v>3441</v>
      </c>
      <c r="P1608" s="2" t="s">
        <v>36</v>
      </c>
      <c r="Q1608" s="2" t="s">
        <v>608</v>
      </c>
      <c r="R1608" s="3">
        <v>46200</v>
      </c>
      <c r="S1608" s="2" t="s">
        <v>38</v>
      </c>
      <c r="T1608" s="2" t="s">
        <v>3442</v>
      </c>
      <c r="U1608" s="2">
        <v>0</v>
      </c>
      <c r="V1608" s="2" t="s">
        <v>3443</v>
      </c>
      <c r="W1608" s="2" t="s">
        <v>3444</v>
      </c>
      <c r="X1608" s="2">
        <v>2025</v>
      </c>
      <c r="Y1608" s="2" t="s">
        <v>40</v>
      </c>
      <c r="Z1608" s="4"/>
      <c r="AA1608" s="3">
        <v>46200</v>
      </c>
      <c r="AB1608" s="2" t="s">
        <v>35</v>
      </c>
      <c r="AC1608" s="2">
        <v>471108</v>
      </c>
    </row>
    <row r="1609" spans="1:29" ht="64.5" x14ac:dyDescent="0.25">
      <c r="A1609" s="2" t="s">
        <v>29</v>
      </c>
      <c r="B1609" s="2" t="s">
        <v>42</v>
      </c>
      <c r="C1609" s="2" t="s">
        <v>43</v>
      </c>
      <c r="D1609" s="2" t="s">
        <v>737</v>
      </c>
      <c r="E1609" s="2" t="s">
        <v>3445</v>
      </c>
      <c r="F1609" s="2" t="s">
        <v>3446</v>
      </c>
      <c r="G1609" s="2">
        <v>2050000</v>
      </c>
      <c r="H1609" s="2">
        <v>1</v>
      </c>
      <c r="I1609" s="3">
        <v>46200</v>
      </c>
      <c r="J1609" s="4"/>
      <c r="K1609" s="2">
        <v>4762886</v>
      </c>
      <c r="L1609" s="2">
        <v>41000</v>
      </c>
      <c r="M1609" s="2" t="s">
        <v>461</v>
      </c>
      <c r="N1609" s="5">
        <v>46200</v>
      </c>
      <c r="O1609" s="2" t="s">
        <v>3447</v>
      </c>
      <c r="P1609" s="2" t="s">
        <v>189</v>
      </c>
      <c r="Q1609" s="2" t="s">
        <v>61</v>
      </c>
      <c r="R1609" s="3">
        <v>46200</v>
      </c>
      <c r="S1609" s="2" t="s">
        <v>51</v>
      </c>
      <c r="T1609" s="2" t="s">
        <v>63</v>
      </c>
      <c r="U1609" s="2" t="s">
        <v>3448</v>
      </c>
      <c r="V1609" s="2" t="s">
        <v>3449</v>
      </c>
      <c r="W1609" s="2" t="s">
        <v>406</v>
      </c>
      <c r="X1609" s="2">
        <v>2026</v>
      </c>
      <c r="Y1609" s="2" t="s">
        <v>55</v>
      </c>
      <c r="Z1609" s="4"/>
      <c r="AA1609" s="3">
        <v>46198</v>
      </c>
      <c r="AB1609" s="2" t="s">
        <v>461</v>
      </c>
      <c r="AC1609" s="2">
        <v>471098</v>
      </c>
    </row>
    <row r="1610" spans="1:29" ht="51.75" x14ac:dyDescent="0.25">
      <c r="A1610" s="2" t="s">
        <v>29</v>
      </c>
      <c r="B1610" s="2" t="s">
        <v>42</v>
      </c>
      <c r="C1610" s="2" t="s">
        <v>43</v>
      </c>
      <c r="D1610" s="2" t="s">
        <v>737</v>
      </c>
      <c r="E1610" s="2" t="s">
        <v>3445</v>
      </c>
      <c r="F1610" s="2" t="s">
        <v>41</v>
      </c>
      <c r="G1610" s="2">
        <v>1000</v>
      </c>
      <c r="H1610" s="2">
        <v>1</v>
      </c>
      <c r="I1610" s="3">
        <v>46200</v>
      </c>
      <c r="J1610" s="4"/>
      <c r="K1610" s="2">
        <v>4762886</v>
      </c>
      <c r="L1610" s="2">
        <v>41000</v>
      </c>
      <c r="M1610" s="2" t="s">
        <v>461</v>
      </c>
      <c r="N1610" s="5">
        <v>46200</v>
      </c>
      <c r="O1610" s="2" t="s">
        <v>3447</v>
      </c>
      <c r="P1610" s="2" t="s">
        <v>189</v>
      </c>
      <c r="Q1610" s="2" t="s">
        <v>61</v>
      </c>
      <c r="R1610" s="3">
        <v>46200</v>
      </c>
      <c r="S1610" s="2" t="s">
        <v>51</v>
      </c>
      <c r="T1610" s="2" t="s">
        <v>63</v>
      </c>
      <c r="U1610" s="2" t="s">
        <v>3448</v>
      </c>
      <c r="V1610" s="2" t="s">
        <v>3449</v>
      </c>
      <c r="W1610" s="2" t="s">
        <v>406</v>
      </c>
      <c r="X1610" s="2">
        <v>2026</v>
      </c>
      <c r="Y1610" s="2" t="s">
        <v>55</v>
      </c>
      <c r="Z1610" s="4"/>
      <c r="AA1610" s="3">
        <v>46198</v>
      </c>
      <c r="AB1610" s="2" t="s">
        <v>461</v>
      </c>
      <c r="AC1610" s="2">
        <v>471098</v>
      </c>
    </row>
    <row r="1611" spans="1:29" ht="102.75" x14ac:dyDescent="0.25">
      <c r="A1611" s="2" t="s">
        <v>29</v>
      </c>
      <c r="B1611" s="2" t="s">
        <v>42</v>
      </c>
      <c r="C1611" s="2" t="s">
        <v>43</v>
      </c>
      <c r="D1611" s="2" t="s">
        <v>32</v>
      </c>
      <c r="E1611" s="2" t="s">
        <v>3450</v>
      </c>
      <c r="F1611" s="2" t="s">
        <v>3451</v>
      </c>
      <c r="G1611" s="2">
        <v>1273000</v>
      </c>
      <c r="H1611" s="2">
        <v>1</v>
      </c>
      <c r="I1611" s="3">
        <v>46200</v>
      </c>
      <c r="J1611" s="4"/>
      <c r="K1611" s="2">
        <v>4762814</v>
      </c>
      <c r="L1611" s="2">
        <v>10000</v>
      </c>
      <c r="M1611" s="2" t="s">
        <v>35</v>
      </c>
      <c r="N1611" s="5">
        <v>46198</v>
      </c>
      <c r="O1611" s="2" t="s">
        <v>3452</v>
      </c>
      <c r="P1611" s="2" t="s">
        <v>36</v>
      </c>
      <c r="Q1611" s="2" t="s">
        <v>88</v>
      </c>
      <c r="R1611" s="3">
        <v>46198</v>
      </c>
      <c r="S1611" s="2" t="s">
        <v>38</v>
      </c>
      <c r="T1611" s="2" t="s">
        <v>3453</v>
      </c>
      <c r="U1611" s="2">
        <v>0</v>
      </c>
      <c r="V1611" s="2">
        <v>0</v>
      </c>
      <c r="W1611" s="2" t="s">
        <v>3454</v>
      </c>
      <c r="X1611" s="2">
        <v>2026</v>
      </c>
      <c r="Y1611" s="2" t="s">
        <v>40</v>
      </c>
      <c r="Z1611" s="4"/>
      <c r="AA1611" s="3">
        <v>46198</v>
      </c>
      <c r="AB1611" s="2" t="s">
        <v>35</v>
      </c>
      <c r="AC1611" s="2">
        <v>471094</v>
      </c>
    </row>
    <row r="1612" spans="1:29" ht="102.75" x14ac:dyDescent="0.25">
      <c r="A1612" s="2" t="s">
        <v>29</v>
      </c>
      <c r="B1612" s="2" t="s">
        <v>42</v>
      </c>
      <c r="C1612" s="2" t="s">
        <v>43</v>
      </c>
      <c r="D1612" s="2" t="s">
        <v>32</v>
      </c>
      <c r="E1612" s="2" t="s">
        <v>3450</v>
      </c>
      <c r="F1612" s="2" t="s">
        <v>41</v>
      </c>
      <c r="G1612" s="2">
        <v>1000</v>
      </c>
      <c r="H1612" s="2">
        <v>1</v>
      </c>
      <c r="I1612" s="3">
        <v>46200</v>
      </c>
      <c r="J1612" s="4"/>
      <c r="K1612" s="2">
        <v>4762814</v>
      </c>
      <c r="L1612" s="2">
        <v>10000</v>
      </c>
      <c r="M1612" s="2" t="s">
        <v>35</v>
      </c>
      <c r="N1612" s="5">
        <v>46198</v>
      </c>
      <c r="O1612" s="2" t="s">
        <v>3452</v>
      </c>
      <c r="P1612" s="2" t="s">
        <v>36</v>
      </c>
      <c r="Q1612" s="2" t="s">
        <v>88</v>
      </c>
      <c r="R1612" s="3">
        <v>46198</v>
      </c>
      <c r="S1612" s="2" t="s">
        <v>38</v>
      </c>
      <c r="T1612" s="2" t="s">
        <v>3453</v>
      </c>
      <c r="U1612" s="2">
        <v>0</v>
      </c>
      <c r="V1612" s="2">
        <v>0</v>
      </c>
      <c r="W1612" s="2" t="s">
        <v>3454</v>
      </c>
      <c r="X1612" s="2">
        <v>2026</v>
      </c>
      <c r="Y1612" s="2" t="s">
        <v>40</v>
      </c>
      <c r="Z1612" s="4"/>
      <c r="AA1612" s="3">
        <v>46198</v>
      </c>
      <c r="AB1612" s="2" t="s">
        <v>35</v>
      </c>
      <c r="AC1612" s="2">
        <v>471094</v>
      </c>
    </row>
    <row r="1613" spans="1:29" ht="64.5" x14ac:dyDescent="0.25">
      <c r="A1613" s="2" t="s">
        <v>29</v>
      </c>
      <c r="B1613" s="2" t="s">
        <v>42</v>
      </c>
      <c r="C1613" s="2" t="s">
        <v>43</v>
      </c>
      <c r="D1613" s="2" t="s">
        <v>32</v>
      </c>
      <c r="E1613" s="2" t="s">
        <v>3455</v>
      </c>
      <c r="F1613" s="2" t="s">
        <v>3456</v>
      </c>
      <c r="G1613" s="2">
        <v>2100000</v>
      </c>
      <c r="H1613" s="2">
        <v>1</v>
      </c>
      <c r="I1613" s="3">
        <v>46200</v>
      </c>
      <c r="J1613" s="4"/>
      <c r="K1613" s="2">
        <v>4772980</v>
      </c>
      <c r="L1613" s="2">
        <v>30000</v>
      </c>
      <c r="M1613" s="2" t="s">
        <v>357</v>
      </c>
      <c r="N1613" s="5">
        <v>46200</v>
      </c>
      <c r="O1613" s="2" t="s">
        <v>3457</v>
      </c>
      <c r="P1613" s="2" t="s">
        <v>36</v>
      </c>
      <c r="Q1613" s="2" t="s">
        <v>61</v>
      </c>
      <c r="R1613" s="3">
        <v>46200</v>
      </c>
      <c r="S1613" s="2" t="s">
        <v>89</v>
      </c>
      <c r="T1613" s="2" t="s">
        <v>63</v>
      </c>
      <c r="U1613" s="2" t="s">
        <v>3458</v>
      </c>
      <c r="V1613" s="2" t="s">
        <v>3459</v>
      </c>
      <c r="W1613" s="2" t="s">
        <v>1243</v>
      </c>
      <c r="X1613" s="2">
        <v>2026</v>
      </c>
      <c r="Y1613" s="2" t="s">
        <v>40</v>
      </c>
      <c r="Z1613" s="4"/>
      <c r="AA1613" s="3">
        <v>46200</v>
      </c>
      <c r="AB1613" s="2" t="s">
        <v>357</v>
      </c>
      <c r="AC1613" s="2">
        <v>471086</v>
      </c>
    </row>
    <row r="1614" spans="1:29" ht="39" x14ac:dyDescent="0.25">
      <c r="A1614" s="2" t="s">
        <v>29</v>
      </c>
      <c r="B1614" s="2" t="s">
        <v>42</v>
      </c>
      <c r="C1614" s="2" t="s">
        <v>43</v>
      </c>
      <c r="D1614" s="2" t="s">
        <v>32</v>
      </c>
      <c r="E1614" s="2" t="s">
        <v>3455</v>
      </c>
      <c r="F1614" s="2" t="s">
        <v>41</v>
      </c>
      <c r="G1614" s="2">
        <v>1000</v>
      </c>
      <c r="H1614" s="2">
        <v>1</v>
      </c>
      <c r="I1614" s="3">
        <v>46200</v>
      </c>
      <c r="J1614" s="4"/>
      <c r="K1614" s="2">
        <v>4772980</v>
      </c>
      <c r="L1614" s="2">
        <v>30000</v>
      </c>
      <c r="M1614" s="2" t="s">
        <v>357</v>
      </c>
      <c r="N1614" s="5">
        <v>46200</v>
      </c>
      <c r="O1614" s="2" t="s">
        <v>3457</v>
      </c>
      <c r="P1614" s="2" t="s">
        <v>36</v>
      </c>
      <c r="Q1614" s="2" t="s">
        <v>61</v>
      </c>
      <c r="R1614" s="3">
        <v>46200</v>
      </c>
      <c r="S1614" s="2" t="s">
        <v>89</v>
      </c>
      <c r="T1614" s="2" t="s">
        <v>63</v>
      </c>
      <c r="U1614" s="2" t="s">
        <v>3458</v>
      </c>
      <c r="V1614" s="2" t="s">
        <v>3459</v>
      </c>
      <c r="W1614" s="2" t="s">
        <v>1243</v>
      </c>
      <c r="X1614" s="2">
        <v>2026</v>
      </c>
      <c r="Y1614" s="2" t="s">
        <v>40</v>
      </c>
      <c r="Z1614" s="4"/>
      <c r="AA1614" s="3">
        <v>46200</v>
      </c>
      <c r="AB1614" s="2" t="s">
        <v>357</v>
      </c>
      <c r="AC1614" s="2">
        <v>471086</v>
      </c>
    </row>
    <row r="1615" spans="1:29" ht="64.5" x14ac:dyDescent="0.25">
      <c r="A1615" s="2" t="s">
        <v>29</v>
      </c>
      <c r="B1615" s="2" t="s">
        <v>42</v>
      </c>
      <c r="C1615" s="2" t="s">
        <v>2229</v>
      </c>
      <c r="D1615" s="2" t="s">
        <v>32</v>
      </c>
      <c r="E1615" s="2" t="s">
        <v>3460</v>
      </c>
      <c r="F1615" s="2" t="s">
        <v>3461</v>
      </c>
      <c r="G1615" s="2">
        <v>4250000</v>
      </c>
      <c r="H1615" s="2">
        <v>1</v>
      </c>
      <c r="I1615" s="3">
        <v>46207</v>
      </c>
      <c r="J1615" s="4"/>
      <c r="K1615" s="2">
        <v>4772941</v>
      </c>
      <c r="L1615" s="2">
        <v>30000</v>
      </c>
      <c r="M1615" s="2" t="s">
        <v>235</v>
      </c>
      <c r="N1615" s="4"/>
      <c r="O1615" s="4"/>
      <c r="P1615" s="2" t="s">
        <v>36</v>
      </c>
      <c r="Q1615" s="2" t="s">
        <v>3462</v>
      </c>
      <c r="R1615" s="4"/>
      <c r="S1615" s="2" t="s">
        <v>38</v>
      </c>
      <c r="T1615" s="4"/>
      <c r="U1615" s="4"/>
      <c r="V1615" s="4"/>
      <c r="W1615" s="2" t="s">
        <v>3463</v>
      </c>
      <c r="X1615" s="2">
        <v>2025</v>
      </c>
      <c r="Y1615" s="2" t="s">
        <v>40</v>
      </c>
      <c r="Z1615" s="4"/>
      <c r="AA1615" s="3">
        <v>46200</v>
      </c>
      <c r="AB1615" s="2" t="s">
        <v>235</v>
      </c>
      <c r="AC1615" s="2">
        <v>471084</v>
      </c>
    </row>
    <row r="1616" spans="1:29" ht="39" x14ac:dyDescent="0.25">
      <c r="A1616" s="2" t="s">
        <v>29</v>
      </c>
      <c r="B1616" s="2" t="s">
        <v>42</v>
      </c>
      <c r="C1616" s="2" t="s">
        <v>2229</v>
      </c>
      <c r="D1616" s="2" t="s">
        <v>32</v>
      </c>
      <c r="E1616" s="2" t="s">
        <v>3460</v>
      </c>
      <c r="F1616" s="2" t="s">
        <v>41</v>
      </c>
      <c r="G1616" s="2">
        <v>1000</v>
      </c>
      <c r="H1616" s="2">
        <v>1</v>
      </c>
      <c r="I1616" s="3">
        <v>46207</v>
      </c>
      <c r="J1616" s="4"/>
      <c r="K1616" s="2">
        <v>4772941</v>
      </c>
      <c r="L1616" s="2">
        <v>30000</v>
      </c>
      <c r="M1616" s="2" t="s">
        <v>235</v>
      </c>
      <c r="N1616" s="4"/>
      <c r="O1616" s="4"/>
      <c r="P1616" s="2" t="s">
        <v>36</v>
      </c>
      <c r="Q1616" s="2" t="s">
        <v>3462</v>
      </c>
      <c r="R1616" s="4"/>
      <c r="S1616" s="2" t="s">
        <v>38</v>
      </c>
      <c r="T1616" s="4"/>
      <c r="U1616" s="4"/>
      <c r="V1616" s="4"/>
      <c r="W1616" s="2" t="s">
        <v>3463</v>
      </c>
      <c r="X1616" s="2">
        <v>2025</v>
      </c>
      <c r="Y1616" s="2" t="s">
        <v>40</v>
      </c>
      <c r="Z1616" s="4"/>
      <c r="AA1616" s="3">
        <v>46200</v>
      </c>
      <c r="AB1616" s="2" t="s">
        <v>235</v>
      </c>
      <c r="AC1616" s="2">
        <v>471084</v>
      </c>
    </row>
    <row r="1617" spans="1:29" ht="64.5" x14ac:dyDescent="0.25">
      <c r="A1617" s="2" t="s">
        <v>29</v>
      </c>
      <c r="B1617" s="2" t="s">
        <v>42</v>
      </c>
      <c r="C1617" s="2" t="s">
        <v>43</v>
      </c>
      <c r="D1617" s="2" t="s">
        <v>32</v>
      </c>
      <c r="E1617" s="2" t="s">
        <v>3464</v>
      </c>
      <c r="F1617" s="2" t="s">
        <v>3465</v>
      </c>
      <c r="G1617" s="2">
        <v>1970000</v>
      </c>
      <c r="H1617" s="2">
        <v>1</v>
      </c>
      <c r="I1617" s="3">
        <v>46200</v>
      </c>
      <c r="J1617" s="4"/>
      <c r="K1617" s="2">
        <v>4772940</v>
      </c>
      <c r="L1617" s="2">
        <v>39400</v>
      </c>
      <c r="M1617" s="2" t="s">
        <v>172</v>
      </c>
      <c r="N1617" s="5">
        <v>46200</v>
      </c>
      <c r="O1617" s="2" t="s">
        <v>3466</v>
      </c>
      <c r="P1617" s="2" t="s">
        <v>36</v>
      </c>
      <c r="Q1617" s="2" t="s">
        <v>61</v>
      </c>
      <c r="R1617" s="3">
        <v>46200</v>
      </c>
      <c r="S1617" s="2" t="s">
        <v>174</v>
      </c>
      <c r="T1617" s="2" t="s">
        <v>63</v>
      </c>
      <c r="U1617" s="2">
        <v>0</v>
      </c>
      <c r="V1617" s="2">
        <v>0</v>
      </c>
      <c r="W1617" s="2" t="s">
        <v>64</v>
      </c>
      <c r="X1617" s="2">
        <v>2026</v>
      </c>
      <c r="Y1617" s="2" t="s">
        <v>40</v>
      </c>
      <c r="Z1617" s="4"/>
      <c r="AA1617" s="3">
        <v>46200</v>
      </c>
      <c r="AB1617" s="2" t="s">
        <v>172</v>
      </c>
      <c r="AC1617" s="2">
        <v>471078</v>
      </c>
    </row>
    <row r="1618" spans="1:29" ht="39" x14ac:dyDescent="0.25">
      <c r="A1618" s="2" t="s">
        <v>29</v>
      </c>
      <c r="B1618" s="2" t="s">
        <v>42</v>
      </c>
      <c r="C1618" s="2" t="s">
        <v>43</v>
      </c>
      <c r="D1618" s="2" t="s">
        <v>32</v>
      </c>
      <c r="E1618" s="2" t="s">
        <v>3464</v>
      </c>
      <c r="F1618" s="2" t="s">
        <v>41</v>
      </c>
      <c r="G1618" s="2">
        <v>1000</v>
      </c>
      <c r="H1618" s="2">
        <v>1</v>
      </c>
      <c r="I1618" s="3">
        <v>46200</v>
      </c>
      <c r="J1618" s="4"/>
      <c r="K1618" s="2">
        <v>4772940</v>
      </c>
      <c r="L1618" s="2">
        <v>39400</v>
      </c>
      <c r="M1618" s="2" t="s">
        <v>172</v>
      </c>
      <c r="N1618" s="5">
        <v>46200</v>
      </c>
      <c r="O1618" s="2" t="s">
        <v>3466</v>
      </c>
      <c r="P1618" s="2" t="s">
        <v>36</v>
      </c>
      <c r="Q1618" s="2" t="s">
        <v>61</v>
      </c>
      <c r="R1618" s="3">
        <v>46200</v>
      </c>
      <c r="S1618" s="2" t="s">
        <v>174</v>
      </c>
      <c r="T1618" s="2" t="s">
        <v>63</v>
      </c>
      <c r="U1618" s="2">
        <v>0</v>
      </c>
      <c r="V1618" s="2">
        <v>0</v>
      </c>
      <c r="W1618" s="2" t="s">
        <v>64</v>
      </c>
      <c r="X1618" s="2">
        <v>2026</v>
      </c>
      <c r="Y1618" s="2" t="s">
        <v>40</v>
      </c>
      <c r="Z1618" s="4"/>
      <c r="AA1618" s="3">
        <v>46200</v>
      </c>
      <c r="AB1618" s="2" t="s">
        <v>172</v>
      </c>
      <c r="AC1618" s="2">
        <v>471078</v>
      </c>
    </row>
    <row r="1619" spans="1:29" ht="64.5" x14ac:dyDescent="0.25">
      <c r="A1619" s="2" t="s">
        <v>29</v>
      </c>
      <c r="B1619" s="2" t="s">
        <v>42</v>
      </c>
      <c r="C1619" s="2" t="s">
        <v>43</v>
      </c>
      <c r="D1619" s="2" t="s">
        <v>164</v>
      </c>
      <c r="E1619" s="2" t="s">
        <v>3467</v>
      </c>
      <c r="F1619" s="2" t="s">
        <v>3468</v>
      </c>
      <c r="G1619" s="2">
        <v>1938000</v>
      </c>
      <c r="H1619" s="2">
        <v>1</v>
      </c>
      <c r="I1619" s="3">
        <v>46199</v>
      </c>
      <c r="J1619" s="4"/>
      <c r="K1619" s="2">
        <v>4739980</v>
      </c>
      <c r="L1619" s="2">
        <v>29070</v>
      </c>
      <c r="M1619" s="2" t="s">
        <v>348</v>
      </c>
      <c r="N1619" s="5">
        <v>46199</v>
      </c>
      <c r="O1619" s="2" t="s">
        <v>283</v>
      </c>
      <c r="P1619" s="2" t="s">
        <v>181</v>
      </c>
      <c r="Q1619" s="2">
        <v>0</v>
      </c>
      <c r="R1619" s="3">
        <v>46199</v>
      </c>
      <c r="S1619" s="2" t="s">
        <v>174</v>
      </c>
      <c r="T1619" s="2" t="s">
        <v>3469</v>
      </c>
      <c r="U1619" s="2">
        <v>0</v>
      </c>
      <c r="V1619" s="2">
        <v>0</v>
      </c>
      <c r="W1619" s="2" t="s">
        <v>3469</v>
      </c>
      <c r="X1619" s="2">
        <v>2026</v>
      </c>
      <c r="Y1619" s="2" t="s">
        <v>55</v>
      </c>
      <c r="Z1619" s="4"/>
      <c r="AA1619" s="3">
        <v>46195</v>
      </c>
      <c r="AB1619" s="2" t="s">
        <v>348</v>
      </c>
      <c r="AC1619" s="2">
        <v>470914</v>
      </c>
    </row>
    <row r="1620" spans="1:29" ht="39" x14ac:dyDescent="0.25">
      <c r="A1620" s="2" t="s">
        <v>29</v>
      </c>
      <c r="B1620" s="2" t="s">
        <v>42</v>
      </c>
      <c r="C1620" s="2" t="s">
        <v>43</v>
      </c>
      <c r="D1620" s="2" t="s">
        <v>372</v>
      </c>
      <c r="E1620" s="2" t="s">
        <v>3470</v>
      </c>
      <c r="F1620" s="2" t="s">
        <v>41</v>
      </c>
      <c r="G1620" s="2">
        <v>5000</v>
      </c>
      <c r="H1620" s="2">
        <v>1</v>
      </c>
      <c r="I1620" s="3">
        <v>46199</v>
      </c>
      <c r="J1620" s="4"/>
      <c r="K1620" s="2">
        <v>4682114</v>
      </c>
      <c r="L1620" s="2">
        <v>50400</v>
      </c>
      <c r="M1620" s="2" t="s">
        <v>235</v>
      </c>
      <c r="N1620" s="5">
        <v>46198</v>
      </c>
      <c r="O1620" s="2" t="s">
        <v>3471</v>
      </c>
      <c r="P1620" s="2" t="s">
        <v>181</v>
      </c>
      <c r="Q1620" s="2" t="s">
        <v>577</v>
      </c>
      <c r="R1620" s="3">
        <v>46198</v>
      </c>
      <c r="S1620" s="2" t="s">
        <v>38</v>
      </c>
      <c r="T1620" s="2" t="s">
        <v>52</v>
      </c>
      <c r="U1620" s="2" t="s">
        <v>3472</v>
      </c>
      <c r="V1620" s="2" t="s">
        <v>3472</v>
      </c>
      <c r="W1620" s="2" t="s">
        <v>579</v>
      </c>
      <c r="X1620" s="2">
        <v>2026</v>
      </c>
      <c r="Y1620" s="2" t="s">
        <v>55</v>
      </c>
      <c r="Z1620" s="4"/>
      <c r="AA1620" s="3">
        <v>46195</v>
      </c>
      <c r="AB1620" s="2" t="s">
        <v>235</v>
      </c>
      <c r="AC1620" s="2">
        <v>470904</v>
      </c>
    </row>
    <row r="1621" spans="1:29" ht="64.5" x14ac:dyDescent="0.25">
      <c r="A1621" s="2" t="s">
        <v>29</v>
      </c>
      <c r="B1621" s="2" t="s">
        <v>42</v>
      </c>
      <c r="C1621" s="2" t="s">
        <v>43</v>
      </c>
      <c r="D1621" s="2" t="s">
        <v>372</v>
      </c>
      <c r="E1621" s="2" t="s">
        <v>3470</v>
      </c>
      <c r="F1621" s="2" t="s">
        <v>3473</v>
      </c>
      <c r="G1621" s="2">
        <v>2520000</v>
      </c>
      <c r="H1621" s="2">
        <v>1</v>
      </c>
      <c r="I1621" s="3">
        <v>46199</v>
      </c>
      <c r="J1621" s="4"/>
      <c r="K1621" s="2">
        <v>4682114</v>
      </c>
      <c r="L1621" s="2">
        <v>50400</v>
      </c>
      <c r="M1621" s="2" t="s">
        <v>235</v>
      </c>
      <c r="N1621" s="5">
        <v>46198</v>
      </c>
      <c r="O1621" s="2" t="s">
        <v>3471</v>
      </c>
      <c r="P1621" s="2" t="s">
        <v>181</v>
      </c>
      <c r="Q1621" s="2" t="s">
        <v>577</v>
      </c>
      <c r="R1621" s="3">
        <v>46198</v>
      </c>
      <c r="S1621" s="2" t="s">
        <v>38</v>
      </c>
      <c r="T1621" s="2" t="s">
        <v>52</v>
      </c>
      <c r="U1621" s="2" t="s">
        <v>3472</v>
      </c>
      <c r="V1621" s="2" t="s">
        <v>3472</v>
      </c>
      <c r="W1621" s="2" t="s">
        <v>579</v>
      </c>
      <c r="X1621" s="2">
        <v>2026</v>
      </c>
      <c r="Y1621" s="2" t="s">
        <v>55</v>
      </c>
      <c r="Z1621" s="4"/>
      <c r="AA1621" s="3">
        <v>46195</v>
      </c>
      <c r="AB1621" s="2" t="s">
        <v>235</v>
      </c>
      <c r="AC1621" s="2">
        <v>470904</v>
      </c>
    </row>
    <row r="1622" spans="1:29" ht="90" x14ac:dyDescent="0.25">
      <c r="A1622" s="2" t="s">
        <v>29</v>
      </c>
      <c r="B1622" s="2" t="s">
        <v>42</v>
      </c>
      <c r="C1622" s="2" t="s">
        <v>43</v>
      </c>
      <c r="D1622" s="2" t="s">
        <v>164</v>
      </c>
      <c r="E1622" s="2" t="s">
        <v>3474</v>
      </c>
      <c r="F1622" s="2" t="s">
        <v>3475</v>
      </c>
      <c r="G1622" s="2">
        <v>2409010</v>
      </c>
      <c r="H1622" s="2">
        <v>1</v>
      </c>
      <c r="I1622" s="3">
        <v>46199</v>
      </c>
      <c r="J1622" s="4"/>
      <c r="K1622" s="2">
        <v>4469291</v>
      </c>
      <c r="L1622" s="2" t="s">
        <v>3476</v>
      </c>
      <c r="M1622" s="2" t="s">
        <v>1827</v>
      </c>
      <c r="N1622" s="5">
        <v>46195</v>
      </c>
      <c r="O1622" s="2">
        <v>542184</v>
      </c>
      <c r="P1622" s="2" t="s">
        <v>136</v>
      </c>
      <c r="Q1622" s="2">
        <v>0</v>
      </c>
      <c r="R1622" s="3">
        <v>46195</v>
      </c>
      <c r="S1622" s="2" t="s">
        <v>38</v>
      </c>
      <c r="T1622" s="2" t="s">
        <v>3477</v>
      </c>
      <c r="U1622" s="2" t="s">
        <v>3478</v>
      </c>
      <c r="V1622" s="2" t="s">
        <v>3479</v>
      </c>
      <c r="W1622" s="2" t="s">
        <v>3480</v>
      </c>
      <c r="X1622" s="2">
        <v>2026</v>
      </c>
      <c r="Y1622" s="2" t="s">
        <v>55</v>
      </c>
      <c r="Z1622" s="4"/>
      <c r="AA1622" s="4"/>
      <c r="AB1622" s="2" t="s">
        <v>1827</v>
      </c>
      <c r="AC1622" s="2">
        <v>470902</v>
      </c>
    </row>
    <row r="1623" spans="1:29" ht="64.5" x14ac:dyDescent="0.25">
      <c r="A1623" s="2" t="s">
        <v>29</v>
      </c>
      <c r="B1623" s="2" t="s">
        <v>42</v>
      </c>
      <c r="C1623" s="2" t="s">
        <v>43</v>
      </c>
      <c r="D1623" s="2" t="s">
        <v>44</v>
      </c>
      <c r="E1623" s="2" t="s">
        <v>3481</v>
      </c>
      <c r="F1623" s="2" t="s">
        <v>56</v>
      </c>
      <c r="G1623" s="2">
        <v>236900</v>
      </c>
      <c r="H1623" s="2">
        <v>1</v>
      </c>
      <c r="I1623" s="3">
        <v>46199</v>
      </c>
      <c r="J1623" s="4"/>
      <c r="K1623" s="2">
        <v>675526</v>
      </c>
      <c r="L1623" s="2">
        <v>18615</v>
      </c>
      <c r="M1623" s="2" t="s">
        <v>2603</v>
      </c>
      <c r="N1623" s="5">
        <v>46197</v>
      </c>
      <c r="O1623" s="2">
        <v>492</v>
      </c>
      <c r="P1623" s="2" t="s">
        <v>370</v>
      </c>
      <c r="Q1623" s="2">
        <v>0</v>
      </c>
      <c r="R1623" s="3">
        <v>46197</v>
      </c>
      <c r="S1623" s="2" t="s">
        <v>2604</v>
      </c>
      <c r="T1623" s="2" t="s">
        <v>3482</v>
      </c>
      <c r="U1623" s="2">
        <v>0</v>
      </c>
      <c r="V1623" s="2">
        <v>0</v>
      </c>
      <c r="W1623" s="2" t="s">
        <v>3482</v>
      </c>
      <c r="X1623" s="2">
        <v>2026</v>
      </c>
      <c r="Y1623" s="2" t="s">
        <v>55</v>
      </c>
      <c r="Z1623" s="4"/>
      <c r="AA1623" s="4"/>
      <c r="AB1623" s="2" t="s">
        <v>2603</v>
      </c>
      <c r="AC1623" s="2">
        <v>470888</v>
      </c>
    </row>
    <row r="1624" spans="1:29" ht="64.5" x14ac:dyDescent="0.25">
      <c r="A1624" s="2" t="s">
        <v>29</v>
      </c>
      <c r="B1624" s="2" t="s">
        <v>42</v>
      </c>
      <c r="C1624" s="2" t="s">
        <v>43</v>
      </c>
      <c r="D1624" s="2" t="s">
        <v>44</v>
      </c>
      <c r="E1624" s="2" t="s">
        <v>3481</v>
      </c>
      <c r="F1624" s="2" t="s">
        <v>3483</v>
      </c>
      <c r="G1624" s="2">
        <v>1241000</v>
      </c>
      <c r="H1624" s="2">
        <v>1</v>
      </c>
      <c r="I1624" s="3">
        <v>46199</v>
      </c>
      <c r="J1624" s="4"/>
      <c r="K1624" s="2">
        <v>675526</v>
      </c>
      <c r="L1624" s="2">
        <v>18615</v>
      </c>
      <c r="M1624" s="2" t="s">
        <v>2603</v>
      </c>
      <c r="N1624" s="5">
        <v>46197</v>
      </c>
      <c r="O1624" s="2">
        <v>492</v>
      </c>
      <c r="P1624" s="2" t="s">
        <v>370</v>
      </c>
      <c r="Q1624" s="2">
        <v>0</v>
      </c>
      <c r="R1624" s="3">
        <v>46197</v>
      </c>
      <c r="S1624" s="2" t="s">
        <v>2604</v>
      </c>
      <c r="T1624" s="2" t="s">
        <v>3482</v>
      </c>
      <c r="U1624" s="2">
        <v>0</v>
      </c>
      <c r="V1624" s="2">
        <v>0</v>
      </c>
      <c r="W1624" s="2" t="s">
        <v>3482</v>
      </c>
      <c r="X1624" s="2">
        <v>2026</v>
      </c>
      <c r="Y1624" s="2" t="s">
        <v>55</v>
      </c>
      <c r="Z1624" s="4"/>
      <c r="AA1624" s="4"/>
      <c r="AB1624" s="2" t="s">
        <v>2603</v>
      </c>
      <c r="AC1624" s="2">
        <v>470888</v>
      </c>
    </row>
    <row r="1625" spans="1:29" ht="64.5" x14ac:dyDescent="0.25">
      <c r="A1625" s="2" t="s">
        <v>29</v>
      </c>
      <c r="B1625" s="2" t="s">
        <v>42</v>
      </c>
      <c r="C1625" s="2" t="s">
        <v>43</v>
      </c>
      <c r="D1625" s="2" t="s">
        <v>67</v>
      </c>
      <c r="E1625" s="2" t="s">
        <v>3484</v>
      </c>
      <c r="F1625" s="2" t="s">
        <v>3485</v>
      </c>
      <c r="G1625" s="2">
        <v>2300000</v>
      </c>
      <c r="H1625" s="2">
        <v>1</v>
      </c>
      <c r="I1625" s="3">
        <v>46199</v>
      </c>
      <c r="J1625" s="4"/>
      <c r="K1625" s="2">
        <v>4746089</v>
      </c>
      <c r="L1625" s="2">
        <v>46000</v>
      </c>
      <c r="M1625" s="2" t="s">
        <v>249</v>
      </c>
      <c r="N1625" s="5">
        <v>46197</v>
      </c>
      <c r="O1625" s="2" t="s">
        <v>3486</v>
      </c>
      <c r="P1625" s="2" t="s">
        <v>181</v>
      </c>
      <c r="Q1625" s="2" t="s">
        <v>2466</v>
      </c>
      <c r="R1625" s="3">
        <v>46197</v>
      </c>
      <c r="S1625" s="2" t="s">
        <v>251</v>
      </c>
      <c r="T1625" s="2" t="s">
        <v>72</v>
      </c>
      <c r="U1625" s="2" t="s">
        <v>278</v>
      </c>
      <c r="V1625" s="2">
        <v>0</v>
      </c>
      <c r="W1625" s="2" t="s">
        <v>169</v>
      </c>
      <c r="X1625" s="2">
        <v>2026</v>
      </c>
      <c r="Y1625" s="2" t="s">
        <v>65</v>
      </c>
      <c r="Z1625" s="4"/>
      <c r="AA1625" s="3">
        <v>46198</v>
      </c>
      <c r="AB1625" s="2" t="s">
        <v>249</v>
      </c>
      <c r="AC1625" s="2">
        <v>470884</v>
      </c>
    </row>
    <row r="1626" spans="1:29" ht="51.75" x14ac:dyDescent="0.25">
      <c r="A1626" s="2" t="s">
        <v>29</v>
      </c>
      <c r="B1626" s="2" t="s">
        <v>42</v>
      </c>
      <c r="C1626" s="2" t="s">
        <v>43</v>
      </c>
      <c r="D1626" s="2" t="s">
        <v>67</v>
      </c>
      <c r="E1626" s="2" t="s">
        <v>3484</v>
      </c>
      <c r="F1626" s="2" t="s">
        <v>41</v>
      </c>
      <c r="G1626" s="2">
        <v>1000</v>
      </c>
      <c r="H1626" s="2">
        <v>1</v>
      </c>
      <c r="I1626" s="3">
        <v>46199</v>
      </c>
      <c r="J1626" s="4"/>
      <c r="K1626" s="2">
        <v>4746089</v>
      </c>
      <c r="L1626" s="2">
        <v>46000</v>
      </c>
      <c r="M1626" s="2" t="s">
        <v>249</v>
      </c>
      <c r="N1626" s="5">
        <v>46197</v>
      </c>
      <c r="O1626" s="2" t="s">
        <v>3486</v>
      </c>
      <c r="P1626" s="2" t="s">
        <v>181</v>
      </c>
      <c r="Q1626" s="2" t="s">
        <v>2466</v>
      </c>
      <c r="R1626" s="3">
        <v>46197</v>
      </c>
      <c r="S1626" s="2" t="s">
        <v>251</v>
      </c>
      <c r="T1626" s="2" t="s">
        <v>72</v>
      </c>
      <c r="U1626" s="2" t="s">
        <v>278</v>
      </c>
      <c r="V1626" s="2">
        <v>0</v>
      </c>
      <c r="W1626" s="2" t="s">
        <v>169</v>
      </c>
      <c r="X1626" s="2">
        <v>2026</v>
      </c>
      <c r="Y1626" s="2" t="s">
        <v>65</v>
      </c>
      <c r="Z1626" s="4"/>
      <c r="AA1626" s="3">
        <v>46198</v>
      </c>
      <c r="AB1626" s="2" t="s">
        <v>249</v>
      </c>
      <c r="AC1626" s="2">
        <v>470884</v>
      </c>
    </row>
    <row r="1627" spans="1:29" ht="102.75" x14ac:dyDescent="0.25">
      <c r="A1627" s="2" t="s">
        <v>29</v>
      </c>
      <c r="B1627" s="2" t="s">
        <v>42</v>
      </c>
      <c r="C1627" s="2" t="s">
        <v>43</v>
      </c>
      <c r="D1627" s="2" t="s">
        <v>732</v>
      </c>
      <c r="E1627" s="2" t="s">
        <v>3487</v>
      </c>
      <c r="F1627" s="2" t="s">
        <v>3488</v>
      </c>
      <c r="G1627" s="2">
        <v>1600000</v>
      </c>
      <c r="H1627" s="2">
        <v>1</v>
      </c>
      <c r="I1627" s="3">
        <v>46199</v>
      </c>
      <c r="J1627" s="4"/>
      <c r="K1627" s="2">
        <v>155308</v>
      </c>
      <c r="L1627" s="2">
        <v>32000</v>
      </c>
      <c r="M1627" s="2" t="s">
        <v>35</v>
      </c>
      <c r="N1627" s="5">
        <v>46186</v>
      </c>
      <c r="O1627" s="2" t="s">
        <v>283</v>
      </c>
      <c r="P1627" s="2" t="s">
        <v>136</v>
      </c>
      <c r="Q1627" s="2">
        <v>0</v>
      </c>
      <c r="R1627" s="3">
        <v>46186</v>
      </c>
      <c r="S1627" s="2" t="s">
        <v>38</v>
      </c>
      <c r="T1627" s="2" t="s">
        <v>3489</v>
      </c>
      <c r="U1627" s="2">
        <v>0</v>
      </c>
      <c r="V1627" s="2">
        <v>0</v>
      </c>
      <c r="W1627" s="2" t="s">
        <v>3489</v>
      </c>
      <c r="X1627" s="2">
        <v>2017</v>
      </c>
      <c r="Y1627" s="2" t="s">
        <v>55</v>
      </c>
      <c r="Z1627" s="4"/>
      <c r="AA1627" s="4"/>
      <c r="AB1627" s="2" t="s">
        <v>35</v>
      </c>
      <c r="AC1627" s="2">
        <v>470872</v>
      </c>
    </row>
    <row r="1628" spans="1:29" ht="77.25" x14ac:dyDescent="0.25">
      <c r="A1628" s="2" t="s">
        <v>29</v>
      </c>
      <c r="B1628" s="2" t="s">
        <v>42</v>
      </c>
      <c r="C1628" s="2" t="s">
        <v>43</v>
      </c>
      <c r="D1628" s="2" t="s">
        <v>737</v>
      </c>
      <c r="E1628" s="2" t="s">
        <v>3490</v>
      </c>
      <c r="F1628" s="2" t="s">
        <v>3491</v>
      </c>
      <c r="G1628" s="2">
        <v>1854000</v>
      </c>
      <c r="H1628" s="2">
        <v>1</v>
      </c>
      <c r="I1628" s="3">
        <v>46199</v>
      </c>
      <c r="J1628" s="4"/>
      <c r="K1628" s="2">
        <v>2711730</v>
      </c>
      <c r="L1628" s="2">
        <v>18540</v>
      </c>
      <c r="M1628" s="2" t="s">
        <v>3492</v>
      </c>
      <c r="N1628" s="5">
        <v>46197</v>
      </c>
      <c r="O1628" s="2" t="s">
        <v>3493</v>
      </c>
      <c r="P1628" s="2" t="s">
        <v>136</v>
      </c>
      <c r="Q1628" s="2">
        <v>0</v>
      </c>
      <c r="R1628" s="3">
        <v>46197</v>
      </c>
      <c r="S1628" s="2" t="s">
        <v>3494</v>
      </c>
      <c r="T1628" s="2" t="s">
        <v>3495</v>
      </c>
      <c r="U1628" s="2" t="s">
        <v>3496</v>
      </c>
      <c r="V1628" s="2">
        <v>0</v>
      </c>
      <c r="W1628" s="2" t="s">
        <v>3497</v>
      </c>
      <c r="X1628" s="2">
        <v>2026</v>
      </c>
      <c r="Y1628" s="2" t="s">
        <v>55</v>
      </c>
      <c r="Z1628" s="4"/>
      <c r="AA1628" s="4"/>
      <c r="AB1628" s="2" t="s">
        <v>3492</v>
      </c>
      <c r="AC1628" s="2">
        <v>470852</v>
      </c>
    </row>
    <row r="1629" spans="1:29" ht="77.25" x14ac:dyDescent="0.25">
      <c r="A1629" s="2" t="s">
        <v>29</v>
      </c>
      <c r="B1629" s="2" t="s">
        <v>42</v>
      </c>
      <c r="C1629" s="2" t="s">
        <v>43</v>
      </c>
      <c r="D1629" s="2" t="s">
        <v>132</v>
      </c>
      <c r="E1629" s="2" t="s">
        <v>3498</v>
      </c>
      <c r="F1629" s="2" t="s">
        <v>56</v>
      </c>
      <c r="G1629" s="2">
        <v>1587000</v>
      </c>
      <c r="H1629" s="2">
        <v>1</v>
      </c>
      <c r="I1629" s="3">
        <v>46209</v>
      </c>
      <c r="J1629" s="4"/>
      <c r="K1629" s="2">
        <v>4035474</v>
      </c>
      <c r="L1629" s="2">
        <v>23805</v>
      </c>
      <c r="M1629" s="2" t="s">
        <v>3499</v>
      </c>
      <c r="N1629" s="5">
        <v>46207</v>
      </c>
      <c r="O1629" s="2" t="s">
        <v>3500</v>
      </c>
      <c r="P1629" s="2" t="s">
        <v>49</v>
      </c>
      <c r="Q1629" s="2" t="s">
        <v>73</v>
      </c>
      <c r="R1629" s="3">
        <v>46207</v>
      </c>
      <c r="S1629" s="2" t="s">
        <v>251</v>
      </c>
      <c r="T1629" s="2" t="s">
        <v>2140</v>
      </c>
      <c r="U1629" s="2">
        <v>0</v>
      </c>
      <c r="V1629" s="2">
        <v>0</v>
      </c>
      <c r="W1629" s="2" t="s">
        <v>3501</v>
      </c>
      <c r="X1629" s="2">
        <v>2025</v>
      </c>
      <c r="Y1629" s="2" t="s">
        <v>65</v>
      </c>
      <c r="Z1629" s="4"/>
      <c r="AA1629" s="3">
        <v>46199</v>
      </c>
      <c r="AB1629" s="2" t="s">
        <v>3499</v>
      </c>
      <c r="AC1629" s="2">
        <v>470822</v>
      </c>
    </row>
    <row r="1630" spans="1:29" ht="77.25" x14ac:dyDescent="0.25">
      <c r="A1630" s="2" t="s">
        <v>29</v>
      </c>
      <c r="B1630" s="2" t="s">
        <v>42</v>
      </c>
      <c r="C1630" s="2" t="s">
        <v>43</v>
      </c>
      <c r="D1630" s="2" t="s">
        <v>132</v>
      </c>
      <c r="E1630" s="2" t="s">
        <v>3498</v>
      </c>
      <c r="F1630" s="2" t="s">
        <v>3502</v>
      </c>
      <c r="G1630" s="2">
        <v>1587000</v>
      </c>
      <c r="H1630" s="2">
        <v>1</v>
      </c>
      <c r="I1630" s="3">
        <v>46209</v>
      </c>
      <c r="J1630" s="4"/>
      <c r="K1630" s="2">
        <v>4035474</v>
      </c>
      <c r="L1630" s="2">
        <v>23805</v>
      </c>
      <c r="M1630" s="2" t="s">
        <v>3499</v>
      </c>
      <c r="N1630" s="5">
        <v>46207</v>
      </c>
      <c r="O1630" s="2" t="s">
        <v>3500</v>
      </c>
      <c r="P1630" s="2" t="s">
        <v>49</v>
      </c>
      <c r="Q1630" s="2" t="s">
        <v>73</v>
      </c>
      <c r="R1630" s="3">
        <v>46207</v>
      </c>
      <c r="S1630" s="2" t="s">
        <v>251</v>
      </c>
      <c r="T1630" s="2" t="s">
        <v>2140</v>
      </c>
      <c r="U1630" s="2">
        <v>0</v>
      </c>
      <c r="V1630" s="2">
        <v>0</v>
      </c>
      <c r="W1630" s="2" t="s">
        <v>3501</v>
      </c>
      <c r="X1630" s="2">
        <v>2025</v>
      </c>
      <c r="Y1630" s="2" t="s">
        <v>65</v>
      </c>
      <c r="Z1630" s="4"/>
      <c r="AA1630" s="3">
        <v>46199</v>
      </c>
      <c r="AB1630" s="2" t="s">
        <v>3499</v>
      </c>
      <c r="AC1630" s="2">
        <v>470822</v>
      </c>
    </row>
    <row r="1631" spans="1:29" ht="77.25" x14ac:dyDescent="0.25">
      <c r="A1631" s="2" t="s">
        <v>29</v>
      </c>
      <c r="B1631" s="2" t="s">
        <v>42</v>
      </c>
      <c r="C1631" s="2" t="s">
        <v>43</v>
      </c>
      <c r="D1631" s="2" t="s">
        <v>132</v>
      </c>
      <c r="E1631" s="2" t="s">
        <v>3498</v>
      </c>
      <c r="F1631" s="2" t="s">
        <v>41</v>
      </c>
      <c r="G1631" s="2">
        <v>5000</v>
      </c>
      <c r="H1631" s="2">
        <v>1</v>
      </c>
      <c r="I1631" s="3">
        <v>46209</v>
      </c>
      <c r="J1631" s="4"/>
      <c r="K1631" s="2">
        <v>4035474</v>
      </c>
      <c r="L1631" s="2">
        <v>23805</v>
      </c>
      <c r="M1631" s="2" t="s">
        <v>3499</v>
      </c>
      <c r="N1631" s="5">
        <v>46207</v>
      </c>
      <c r="O1631" s="2" t="s">
        <v>3500</v>
      </c>
      <c r="P1631" s="2" t="s">
        <v>49</v>
      </c>
      <c r="Q1631" s="2" t="s">
        <v>73</v>
      </c>
      <c r="R1631" s="3">
        <v>46207</v>
      </c>
      <c r="S1631" s="2" t="s">
        <v>251</v>
      </c>
      <c r="T1631" s="2" t="s">
        <v>2140</v>
      </c>
      <c r="U1631" s="2">
        <v>0</v>
      </c>
      <c r="V1631" s="2">
        <v>0</v>
      </c>
      <c r="W1631" s="2" t="s">
        <v>3501</v>
      </c>
      <c r="X1631" s="2">
        <v>2025</v>
      </c>
      <c r="Y1631" s="2" t="s">
        <v>65</v>
      </c>
      <c r="Z1631" s="4"/>
      <c r="AA1631" s="3">
        <v>46199</v>
      </c>
      <c r="AB1631" s="2" t="s">
        <v>3499</v>
      </c>
      <c r="AC1631" s="2">
        <v>470822</v>
      </c>
    </row>
    <row r="1632" spans="1:29" ht="51.75" x14ac:dyDescent="0.25">
      <c r="A1632" s="2" t="s">
        <v>29</v>
      </c>
      <c r="B1632" s="2" t="s">
        <v>42</v>
      </c>
      <c r="C1632" s="2" t="s">
        <v>43</v>
      </c>
      <c r="D1632" s="2" t="s">
        <v>32</v>
      </c>
      <c r="E1632" s="2" t="s">
        <v>3503</v>
      </c>
      <c r="F1632" s="2" t="s">
        <v>3504</v>
      </c>
      <c r="G1632" s="2">
        <v>3690000</v>
      </c>
      <c r="H1632" s="2">
        <v>1</v>
      </c>
      <c r="I1632" s="3">
        <v>46199</v>
      </c>
      <c r="J1632" s="4"/>
      <c r="K1632" s="2">
        <v>125017</v>
      </c>
      <c r="L1632" s="2">
        <v>73800</v>
      </c>
      <c r="M1632" s="2" t="s">
        <v>103</v>
      </c>
      <c r="N1632" s="5">
        <v>46199</v>
      </c>
      <c r="O1632" s="2" t="s">
        <v>3505</v>
      </c>
      <c r="P1632" s="2" t="s">
        <v>36</v>
      </c>
      <c r="Q1632" s="2" t="s">
        <v>2427</v>
      </c>
      <c r="R1632" s="3">
        <v>46199</v>
      </c>
      <c r="S1632" s="2" t="s">
        <v>38</v>
      </c>
      <c r="T1632" s="2" t="s">
        <v>3506</v>
      </c>
      <c r="U1632" s="2">
        <v>0</v>
      </c>
      <c r="V1632" s="2">
        <v>0</v>
      </c>
      <c r="W1632" s="2" t="s">
        <v>549</v>
      </c>
      <c r="X1632" s="2">
        <v>2026</v>
      </c>
      <c r="Y1632" s="2" t="s">
        <v>40</v>
      </c>
      <c r="Z1632" s="4"/>
      <c r="AA1632" s="3">
        <v>46199</v>
      </c>
      <c r="AB1632" s="2" t="s">
        <v>103</v>
      </c>
      <c r="AC1632" s="2">
        <v>470812</v>
      </c>
    </row>
    <row r="1633" spans="1:29" ht="51.75" x14ac:dyDescent="0.25">
      <c r="A1633" s="2" t="s">
        <v>29</v>
      </c>
      <c r="B1633" s="2" t="s">
        <v>42</v>
      </c>
      <c r="C1633" s="2" t="s">
        <v>43</v>
      </c>
      <c r="D1633" s="2" t="s">
        <v>32</v>
      </c>
      <c r="E1633" s="2" t="s">
        <v>3503</v>
      </c>
      <c r="F1633" s="2" t="s">
        <v>41</v>
      </c>
      <c r="G1633" s="2">
        <v>1000</v>
      </c>
      <c r="H1633" s="2">
        <v>1</v>
      </c>
      <c r="I1633" s="3">
        <v>46199</v>
      </c>
      <c r="J1633" s="4"/>
      <c r="K1633" s="2">
        <v>125017</v>
      </c>
      <c r="L1633" s="2">
        <v>73800</v>
      </c>
      <c r="M1633" s="2" t="s">
        <v>103</v>
      </c>
      <c r="N1633" s="5">
        <v>46199</v>
      </c>
      <c r="O1633" s="2" t="s">
        <v>3505</v>
      </c>
      <c r="P1633" s="2" t="s">
        <v>36</v>
      </c>
      <c r="Q1633" s="2" t="s">
        <v>2427</v>
      </c>
      <c r="R1633" s="3">
        <v>46199</v>
      </c>
      <c r="S1633" s="2" t="s">
        <v>38</v>
      </c>
      <c r="T1633" s="2" t="s">
        <v>3506</v>
      </c>
      <c r="U1633" s="2">
        <v>0</v>
      </c>
      <c r="V1633" s="2">
        <v>0</v>
      </c>
      <c r="W1633" s="2" t="s">
        <v>549</v>
      </c>
      <c r="X1633" s="2">
        <v>2026</v>
      </c>
      <c r="Y1633" s="2" t="s">
        <v>40</v>
      </c>
      <c r="Z1633" s="4"/>
      <c r="AA1633" s="3">
        <v>46199</v>
      </c>
      <c r="AB1633" s="2" t="s">
        <v>103</v>
      </c>
      <c r="AC1633" s="2">
        <v>470812</v>
      </c>
    </row>
    <row r="1634" spans="1:29" ht="102.75" x14ac:dyDescent="0.25">
      <c r="A1634" s="2" t="s">
        <v>29</v>
      </c>
      <c r="B1634" s="2" t="s">
        <v>42</v>
      </c>
      <c r="C1634" s="2" t="s">
        <v>43</v>
      </c>
      <c r="D1634" s="2" t="s">
        <v>32</v>
      </c>
      <c r="E1634" s="2" t="s">
        <v>3507</v>
      </c>
      <c r="F1634" s="2" t="s">
        <v>3508</v>
      </c>
      <c r="G1634" s="2">
        <v>850000</v>
      </c>
      <c r="H1634" s="2">
        <v>1</v>
      </c>
      <c r="I1634" s="3">
        <v>46199</v>
      </c>
      <c r="J1634" s="4"/>
      <c r="K1634" s="2">
        <v>4769784</v>
      </c>
      <c r="L1634" s="2">
        <v>10000</v>
      </c>
      <c r="M1634" s="2" t="s">
        <v>35</v>
      </c>
      <c r="N1634" s="5">
        <v>46199</v>
      </c>
      <c r="O1634" s="2" t="s">
        <v>3509</v>
      </c>
      <c r="P1634" s="2" t="s">
        <v>36</v>
      </c>
      <c r="Q1634" s="2" t="s">
        <v>53</v>
      </c>
      <c r="R1634" s="3">
        <v>46199</v>
      </c>
      <c r="S1634" s="2" t="s">
        <v>38</v>
      </c>
      <c r="T1634" s="2" t="s">
        <v>1090</v>
      </c>
      <c r="U1634" s="2">
        <v>0</v>
      </c>
      <c r="V1634" s="2">
        <v>0</v>
      </c>
      <c r="W1634" s="2" t="s">
        <v>343</v>
      </c>
      <c r="X1634" s="2">
        <v>2026</v>
      </c>
      <c r="Y1634" s="2" t="s">
        <v>40</v>
      </c>
      <c r="Z1634" s="4"/>
      <c r="AA1634" s="3">
        <v>46199</v>
      </c>
      <c r="AB1634" s="2" t="s">
        <v>35</v>
      </c>
      <c r="AC1634" s="2">
        <v>470802</v>
      </c>
    </row>
    <row r="1635" spans="1:29" ht="102.75" x14ac:dyDescent="0.25">
      <c r="A1635" s="2" t="s">
        <v>29</v>
      </c>
      <c r="B1635" s="2" t="s">
        <v>42</v>
      </c>
      <c r="C1635" s="2" t="s">
        <v>43</v>
      </c>
      <c r="D1635" s="2" t="s">
        <v>32</v>
      </c>
      <c r="E1635" s="2" t="s">
        <v>3507</v>
      </c>
      <c r="F1635" s="2" t="s">
        <v>41</v>
      </c>
      <c r="G1635" s="2">
        <v>1000</v>
      </c>
      <c r="H1635" s="2">
        <v>1</v>
      </c>
      <c r="I1635" s="3">
        <v>46199</v>
      </c>
      <c r="J1635" s="4"/>
      <c r="K1635" s="2">
        <v>4769784</v>
      </c>
      <c r="L1635" s="2">
        <v>10000</v>
      </c>
      <c r="M1635" s="2" t="s">
        <v>35</v>
      </c>
      <c r="N1635" s="5">
        <v>46199</v>
      </c>
      <c r="O1635" s="2" t="s">
        <v>3509</v>
      </c>
      <c r="P1635" s="2" t="s">
        <v>36</v>
      </c>
      <c r="Q1635" s="2" t="s">
        <v>53</v>
      </c>
      <c r="R1635" s="3">
        <v>46199</v>
      </c>
      <c r="S1635" s="2" t="s">
        <v>38</v>
      </c>
      <c r="T1635" s="2" t="s">
        <v>1090</v>
      </c>
      <c r="U1635" s="2">
        <v>0</v>
      </c>
      <c r="V1635" s="2">
        <v>0</v>
      </c>
      <c r="W1635" s="2" t="s">
        <v>343</v>
      </c>
      <c r="X1635" s="2">
        <v>2026</v>
      </c>
      <c r="Y1635" s="2" t="s">
        <v>40</v>
      </c>
      <c r="Z1635" s="4"/>
      <c r="AA1635" s="3">
        <v>46199</v>
      </c>
      <c r="AB1635" s="2" t="s">
        <v>35</v>
      </c>
      <c r="AC1635" s="2">
        <v>470802</v>
      </c>
    </row>
    <row r="1636" spans="1:29" ht="102.75" x14ac:dyDescent="0.25">
      <c r="A1636" s="2" t="s">
        <v>29</v>
      </c>
      <c r="B1636" s="2" t="s">
        <v>42</v>
      </c>
      <c r="C1636" s="2" t="s">
        <v>43</v>
      </c>
      <c r="D1636" s="2" t="s">
        <v>32</v>
      </c>
      <c r="E1636" s="2" t="s">
        <v>3510</v>
      </c>
      <c r="F1636" s="2" t="s">
        <v>3511</v>
      </c>
      <c r="G1636" s="2">
        <v>1048000</v>
      </c>
      <c r="H1636" s="2">
        <v>1</v>
      </c>
      <c r="I1636" s="3">
        <v>46199</v>
      </c>
      <c r="J1636" s="4"/>
      <c r="K1636" s="2">
        <v>4770096</v>
      </c>
      <c r="L1636" s="2">
        <v>10000</v>
      </c>
      <c r="M1636" s="2" t="s">
        <v>35</v>
      </c>
      <c r="N1636" s="5">
        <v>46199</v>
      </c>
      <c r="O1636" s="2" t="s">
        <v>3512</v>
      </c>
      <c r="P1636" s="2" t="s">
        <v>36</v>
      </c>
      <c r="Q1636" s="2" t="s">
        <v>53</v>
      </c>
      <c r="R1636" s="3">
        <v>46199</v>
      </c>
      <c r="S1636" s="2" t="s">
        <v>38</v>
      </c>
      <c r="T1636" s="2" t="s">
        <v>3513</v>
      </c>
      <c r="U1636" s="2">
        <v>0</v>
      </c>
      <c r="V1636" s="2">
        <v>0</v>
      </c>
      <c r="W1636" s="2" t="s">
        <v>3514</v>
      </c>
      <c r="X1636" s="2">
        <v>2026</v>
      </c>
      <c r="Y1636" s="2" t="s">
        <v>40</v>
      </c>
      <c r="Z1636" s="4"/>
      <c r="AA1636" s="3">
        <v>46199</v>
      </c>
      <c r="AB1636" s="2" t="s">
        <v>35</v>
      </c>
      <c r="AC1636" s="2">
        <v>470786</v>
      </c>
    </row>
    <row r="1637" spans="1:29" ht="102.75" x14ac:dyDescent="0.25">
      <c r="A1637" s="2" t="s">
        <v>29</v>
      </c>
      <c r="B1637" s="2" t="s">
        <v>42</v>
      </c>
      <c r="C1637" s="2" t="s">
        <v>43</v>
      </c>
      <c r="D1637" s="2" t="s">
        <v>32</v>
      </c>
      <c r="E1637" s="2" t="s">
        <v>3510</v>
      </c>
      <c r="F1637" s="2" t="s">
        <v>41</v>
      </c>
      <c r="G1637" s="2">
        <v>1000</v>
      </c>
      <c r="H1637" s="2">
        <v>1</v>
      </c>
      <c r="I1637" s="3">
        <v>46199</v>
      </c>
      <c r="J1637" s="4"/>
      <c r="K1637" s="2">
        <v>4770096</v>
      </c>
      <c r="L1637" s="2">
        <v>10000</v>
      </c>
      <c r="M1637" s="2" t="s">
        <v>35</v>
      </c>
      <c r="N1637" s="5">
        <v>46199</v>
      </c>
      <c r="O1637" s="2" t="s">
        <v>3512</v>
      </c>
      <c r="P1637" s="2" t="s">
        <v>36</v>
      </c>
      <c r="Q1637" s="2" t="s">
        <v>53</v>
      </c>
      <c r="R1637" s="3">
        <v>46199</v>
      </c>
      <c r="S1637" s="2" t="s">
        <v>38</v>
      </c>
      <c r="T1637" s="2" t="s">
        <v>3513</v>
      </c>
      <c r="U1637" s="2">
        <v>0</v>
      </c>
      <c r="V1637" s="2">
        <v>0</v>
      </c>
      <c r="W1637" s="2" t="s">
        <v>3514</v>
      </c>
      <c r="X1637" s="2">
        <v>2026</v>
      </c>
      <c r="Y1637" s="2" t="s">
        <v>40</v>
      </c>
      <c r="Z1637" s="4"/>
      <c r="AA1637" s="3">
        <v>46199</v>
      </c>
      <c r="AB1637" s="2" t="s">
        <v>35</v>
      </c>
      <c r="AC1637" s="2">
        <v>470786</v>
      </c>
    </row>
    <row r="1638" spans="1:29" ht="64.5" x14ac:dyDescent="0.25">
      <c r="A1638" s="2" t="s">
        <v>29</v>
      </c>
      <c r="B1638" s="2" t="s">
        <v>42</v>
      </c>
      <c r="C1638" s="2" t="s">
        <v>43</v>
      </c>
      <c r="D1638" s="2" t="s">
        <v>32</v>
      </c>
      <c r="E1638" s="2" t="s">
        <v>3515</v>
      </c>
      <c r="F1638" s="2" t="s">
        <v>3516</v>
      </c>
      <c r="G1638" s="2">
        <v>2841990</v>
      </c>
      <c r="H1638" s="2">
        <v>1</v>
      </c>
      <c r="I1638" s="3">
        <v>46203</v>
      </c>
      <c r="J1638" s="4"/>
      <c r="K1638" s="2">
        <v>4771280</v>
      </c>
      <c r="L1638" s="2" t="s">
        <v>3517</v>
      </c>
      <c r="M1638" s="2" t="s">
        <v>77</v>
      </c>
      <c r="N1638" s="5">
        <v>46192</v>
      </c>
      <c r="O1638" s="2" t="s">
        <v>3518</v>
      </c>
      <c r="P1638" s="2" t="s">
        <v>36</v>
      </c>
      <c r="Q1638" s="2" t="s">
        <v>237</v>
      </c>
      <c r="R1638" s="3">
        <v>46199</v>
      </c>
      <c r="S1638" s="2" t="s">
        <v>38</v>
      </c>
      <c r="T1638" s="2" t="s">
        <v>831</v>
      </c>
      <c r="U1638" s="2" t="s">
        <v>3344</v>
      </c>
      <c r="V1638" s="2" t="s">
        <v>410</v>
      </c>
      <c r="W1638" s="2" t="s">
        <v>3519</v>
      </c>
      <c r="X1638" s="2">
        <v>2026</v>
      </c>
      <c r="Y1638" s="2" t="s">
        <v>40</v>
      </c>
      <c r="Z1638" s="4"/>
      <c r="AA1638" s="3">
        <v>46199</v>
      </c>
      <c r="AB1638" s="2" t="s">
        <v>77</v>
      </c>
      <c r="AC1638" s="2">
        <v>470778</v>
      </c>
    </row>
    <row r="1639" spans="1:29" ht="39" x14ac:dyDescent="0.25">
      <c r="A1639" s="2" t="s">
        <v>29</v>
      </c>
      <c r="B1639" s="2" t="s">
        <v>42</v>
      </c>
      <c r="C1639" s="2" t="s">
        <v>43</v>
      </c>
      <c r="D1639" s="2" t="s">
        <v>32</v>
      </c>
      <c r="E1639" s="2" t="s">
        <v>3515</v>
      </c>
      <c r="F1639" s="2" t="s">
        <v>41</v>
      </c>
      <c r="G1639" s="2">
        <v>1000</v>
      </c>
      <c r="H1639" s="2">
        <v>1</v>
      </c>
      <c r="I1639" s="3">
        <v>46203</v>
      </c>
      <c r="J1639" s="4"/>
      <c r="K1639" s="2">
        <v>4771280</v>
      </c>
      <c r="L1639" s="2" t="s">
        <v>3517</v>
      </c>
      <c r="M1639" s="2" t="s">
        <v>77</v>
      </c>
      <c r="N1639" s="5">
        <v>46192</v>
      </c>
      <c r="O1639" s="2" t="s">
        <v>3518</v>
      </c>
      <c r="P1639" s="2" t="s">
        <v>36</v>
      </c>
      <c r="Q1639" s="2" t="s">
        <v>237</v>
      </c>
      <c r="R1639" s="3">
        <v>46199</v>
      </c>
      <c r="S1639" s="2" t="s">
        <v>38</v>
      </c>
      <c r="T1639" s="2" t="s">
        <v>831</v>
      </c>
      <c r="U1639" s="2" t="s">
        <v>3344</v>
      </c>
      <c r="V1639" s="2" t="s">
        <v>410</v>
      </c>
      <c r="W1639" s="2" t="s">
        <v>3519</v>
      </c>
      <c r="X1639" s="2">
        <v>2026</v>
      </c>
      <c r="Y1639" s="2" t="s">
        <v>40</v>
      </c>
      <c r="Z1639" s="4"/>
      <c r="AA1639" s="3">
        <v>46199</v>
      </c>
      <c r="AB1639" s="2" t="s">
        <v>77</v>
      </c>
      <c r="AC1639" s="2">
        <v>470778</v>
      </c>
    </row>
    <row r="1640" spans="1:29" ht="51.75" x14ac:dyDescent="0.25">
      <c r="A1640" s="2" t="s">
        <v>29</v>
      </c>
      <c r="B1640" s="2" t="s">
        <v>42</v>
      </c>
      <c r="C1640" s="2" t="s">
        <v>43</v>
      </c>
      <c r="D1640" s="2" t="s">
        <v>32</v>
      </c>
      <c r="E1640" s="2" t="s">
        <v>3520</v>
      </c>
      <c r="F1640" s="2" t="s">
        <v>3521</v>
      </c>
      <c r="G1640" s="2">
        <v>4441000</v>
      </c>
      <c r="H1640" s="2">
        <v>1</v>
      </c>
      <c r="I1640" s="3">
        <v>46199</v>
      </c>
      <c r="J1640" s="4"/>
      <c r="K1640" s="2">
        <v>4770656</v>
      </c>
      <c r="L1640" s="2">
        <v>88820</v>
      </c>
      <c r="M1640" s="2" t="s">
        <v>461</v>
      </c>
      <c r="N1640" s="5">
        <v>46199</v>
      </c>
      <c r="O1640" s="2" t="s">
        <v>3522</v>
      </c>
      <c r="P1640" s="2" t="s">
        <v>36</v>
      </c>
      <c r="Q1640" s="2" t="s">
        <v>1046</v>
      </c>
      <c r="R1640" s="3">
        <v>46199</v>
      </c>
      <c r="S1640" s="2" t="s">
        <v>51</v>
      </c>
      <c r="T1640" s="2" t="s">
        <v>1021</v>
      </c>
      <c r="U1640" s="2" t="s">
        <v>3523</v>
      </c>
      <c r="V1640" s="2" t="s">
        <v>3524</v>
      </c>
      <c r="W1640" s="2" t="s">
        <v>3525</v>
      </c>
      <c r="X1640" s="2">
        <v>2026</v>
      </c>
      <c r="Y1640" s="2" t="s">
        <v>40</v>
      </c>
      <c r="Z1640" s="4"/>
      <c r="AA1640" s="3">
        <v>46199</v>
      </c>
      <c r="AB1640" s="2" t="s">
        <v>461</v>
      </c>
      <c r="AC1640" s="2">
        <v>470754</v>
      </c>
    </row>
    <row r="1641" spans="1:29" ht="51.75" x14ac:dyDescent="0.25">
      <c r="A1641" s="2" t="s">
        <v>29</v>
      </c>
      <c r="B1641" s="2" t="s">
        <v>42</v>
      </c>
      <c r="C1641" s="2" t="s">
        <v>43</v>
      </c>
      <c r="D1641" s="2" t="s">
        <v>32</v>
      </c>
      <c r="E1641" s="2" t="s">
        <v>3520</v>
      </c>
      <c r="F1641" s="2" t="s">
        <v>41</v>
      </c>
      <c r="G1641" s="2">
        <v>1000</v>
      </c>
      <c r="H1641" s="2">
        <v>1</v>
      </c>
      <c r="I1641" s="3">
        <v>46199</v>
      </c>
      <c r="J1641" s="4"/>
      <c r="K1641" s="2">
        <v>4770656</v>
      </c>
      <c r="L1641" s="2">
        <v>88820</v>
      </c>
      <c r="M1641" s="2" t="s">
        <v>461</v>
      </c>
      <c r="N1641" s="5">
        <v>46199</v>
      </c>
      <c r="O1641" s="2" t="s">
        <v>3522</v>
      </c>
      <c r="P1641" s="2" t="s">
        <v>36</v>
      </c>
      <c r="Q1641" s="2" t="s">
        <v>1046</v>
      </c>
      <c r="R1641" s="3">
        <v>46199</v>
      </c>
      <c r="S1641" s="2" t="s">
        <v>51</v>
      </c>
      <c r="T1641" s="2" t="s">
        <v>1021</v>
      </c>
      <c r="U1641" s="2" t="s">
        <v>3523</v>
      </c>
      <c r="V1641" s="2" t="s">
        <v>3524</v>
      </c>
      <c r="W1641" s="2" t="s">
        <v>3525</v>
      </c>
      <c r="X1641" s="2">
        <v>2026</v>
      </c>
      <c r="Y1641" s="2" t="s">
        <v>40</v>
      </c>
      <c r="Z1641" s="4"/>
      <c r="AA1641" s="3">
        <v>46199</v>
      </c>
      <c r="AB1641" s="2" t="s">
        <v>461</v>
      </c>
      <c r="AC1641" s="2">
        <v>470754</v>
      </c>
    </row>
    <row r="1642" spans="1:29" ht="64.5" x14ac:dyDescent="0.25">
      <c r="A1642" s="2" t="s">
        <v>29</v>
      </c>
      <c r="B1642" s="2" t="s">
        <v>42</v>
      </c>
      <c r="C1642" s="2" t="s">
        <v>43</v>
      </c>
      <c r="D1642" s="2" t="s">
        <v>32</v>
      </c>
      <c r="E1642" s="2" t="s">
        <v>3526</v>
      </c>
      <c r="F1642" s="2" t="s">
        <v>3527</v>
      </c>
      <c r="G1642" s="2">
        <v>2550000</v>
      </c>
      <c r="H1642" s="2">
        <v>1</v>
      </c>
      <c r="I1642" s="3">
        <v>46209</v>
      </c>
      <c r="J1642" s="4"/>
      <c r="K1642" s="2">
        <v>4771146</v>
      </c>
      <c r="L1642" s="2">
        <v>30000</v>
      </c>
      <c r="M1642" s="2" t="s">
        <v>235</v>
      </c>
      <c r="N1642" s="5">
        <v>46196</v>
      </c>
      <c r="O1642" s="2" t="s">
        <v>3528</v>
      </c>
      <c r="P1642" s="2" t="s">
        <v>36</v>
      </c>
      <c r="Q1642" s="2" t="s">
        <v>237</v>
      </c>
      <c r="R1642" s="3">
        <v>46200</v>
      </c>
      <c r="S1642" s="2" t="s">
        <v>38</v>
      </c>
      <c r="T1642" s="2" t="s">
        <v>831</v>
      </c>
      <c r="U1642" s="2" t="s">
        <v>3529</v>
      </c>
      <c r="V1642" s="2" t="s">
        <v>3530</v>
      </c>
      <c r="W1642" s="2" t="s">
        <v>2871</v>
      </c>
      <c r="X1642" s="2">
        <v>2026</v>
      </c>
      <c r="Y1642" s="2" t="s">
        <v>40</v>
      </c>
      <c r="Z1642" s="4"/>
      <c r="AA1642" s="3">
        <v>46199</v>
      </c>
      <c r="AB1642" s="2" t="s">
        <v>235</v>
      </c>
      <c r="AC1642" s="2">
        <v>470744</v>
      </c>
    </row>
    <row r="1643" spans="1:29" ht="39" x14ac:dyDescent="0.25">
      <c r="A1643" s="2" t="s">
        <v>29</v>
      </c>
      <c r="B1643" s="2" t="s">
        <v>42</v>
      </c>
      <c r="C1643" s="2" t="s">
        <v>43</v>
      </c>
      <c r="D1643" s="2" t="s">
        <v>32</v>
      </c>
      <c r="E1643" s="2" t="s">
        <v>3526</v>
      </c>
      <c r="F1643" s="2" t="s">
        <v>41</v>
      </c>
      <c r="G1643" s="2">
        <v>1000</v>
      </c>
      <c r="H1643" s="2">
        <v>1</v>
      </c>
      <c r="I1643" s="3">
        <v>46209</v>
      </c>
      <c r="J1643" s="4"/>
      <c r="K1643" s="2">
        <v>4771146</v>
      </c>
      <c r="L1643" s="2">
        <v>30000</v>
      </c>
      <c r="M1643" s="2" t="s">
        <v>235</v>
      </c>
      <c r="N1643" s="5">
        <v>46196</v>
      </c>
      <c r="O1643" s="2" t="s">
        <v>3528</v>
      </c>
      <c r="P1643" s="2" t="s">
        <v>36</v>
      </c>
      <c r="Q1643" s="2" t="s">
        <v>237</v>
      </c>
      <c r="R1643" s="3">
        <v>46200</v>
      </c>
      <c r="S1643" s="2" t="s">
        <v>38</v>
      </c>
      <c r="T1643" s="2" t="s">
        <v>831</v>
      </c>
      <c r="U1643" s="2" t="s">
        <v>3529</v>
      </c>
      <c r="V1643" s="2" t="s">
        <v>3530</v>
      </c>
      <c r="W1643" s="2" t="s">
        <v>2871</v>
      </c>
      <c r="X1643" s="2">
        <v>2026</v>
      </c>
      <c r="Y1643" s="2" t="s">
        <v>40</v>
      </c>
      <c r="Z1643" s="4"/>
      <c r="AA1643" s="3">
        <v>46199</v>
      </c>
      <c r="AB1643" s="2" t="s">
        <v>235</v>
      </c>
      <c r="AC1643" s="2">
        <v>470744</v>
      </c>
    </row>
    <row r="1644" spans="1:29" ht="39" x14ac:dyDescent="0.25">
      <c r="A1644" s="2" t="s">
        <v>29</v>
      </c>
      <c r="B1644" s="2" t="s">
        <v>42</v>
      </c>
      <c r="C1644" s="2" t="s">
        <v>43</v>
      </c>
      <c r="D1644" s="2" t="s">
        <v>32</v>
      </c>
      <c r="E1644" s="2" t="s">
        <v>3531</v>
      </c>
      <c r="F1644" s="2" t="s">
        <v>41</v>
      </c>
      <c r="G1644" s="2">
        <v>1000</v>
      </c>
      <c r="H1644" s="2">
        <v>1</v>
      </c>
      <c r="I1644" s="3">
        <v>46199</v>
      </c>
      <c r="J1644" s="4"/>
      <c r="K1644" s="2">
        <v>4770239</v>
      </c>
      <c r="L1644" s="2">
        <v>44600</v>
      </c>
      <c r="M1644" s="2" t="s">
        <v>897</v>
      </c>
      <c r="N1644" s="5">
        <v>46199</v>
      </c>
      <c r="O1644" s="2" t="s">
        <v>3532</v>
      </c>
      <c r="P1644" s="2" t="s">
        <v>36</v>
      </c>
      <c r="Q1644" s="2" t="s">
        <v>61</v>
      </c>
      <c r="R1644" s="3">
        <v>46199</v>
      </c>
      <c r="S1644" s="2" t="s">
        <v>145</v>
      </c>
      <c r="T1644" s="2" t="s">
        <v>1990</v>
      </c>
      <c r="U1644" s="2">
        <v>0</v>
      </c>
      <c r="V1644" s="2">
        <v>0</v>
      </c>
      <c r="W1644" s="2" t="s">
        <v>3533</v>
      </c>
      <c r="X1644" s="2">
        <v>2026</v>
      </c>
      <c r="Y1644" s="2" t="s">
        <v>40</v>
      </c>
      <c r="Z1644" s="4"/>
      <c r="AA1644" s="3">
        <v>46199</v>
      </c>
      <c r="AB1644" s="2" t="s">
        <v>897</v>
      </c>
      <c r="AC1644" s="2">
        <v>470728</v>
      </c>
    </row>
    <row r="1645" spans="1:29" ht="64.5" x14ac:dyDescent="0.25">
      <c r="A1645" s="2" t="s">
        <v>29</v>
      </c>
      <c r="B1645" s="2" t="s">
        <v>42</v>
      </c>
      <c r="C1645" s="2" t="s">
        <v>43</v>
      </c>
      <c r="D1645" s="2" t="s">
        <v>32</v>
      </c>
      <c r="E1645" s="2" t="s">
        <v>3531</v>
      </c>
      <c r="F1645" s="2" t="s">
        <v>3534</v>
      </c>
      <c r="G1645" s="2">
        <v>2230000</v>
      </c>
      <c r="H1645" s="2">
        <v>1</v>
      </c>
      <c r="I1645" s="3">
        <v>46199</v>
      </c>
      <c r="J1645" s="4"/>
      <c r="K1645" s="2">
        <v>4770239</v>
      </c>
      <c r="L1645" s="2">
        <v>44600</v>
      </c>
      <c r="M1645" s="2" t="s">
        <v>897</v>
      </c>
      <c r="N1645" s="5">
        <v>46199</v>
      </c>
      <c r="O1645" s="2" t="s">
        <v>3532</v>
      </c>
      <c r="P1645" s="2" t="s">
        <v>36</v>
      </c>
      <c r="Q1645" s="2" t="s">
        <v>61</v>
      </c>
      <c r="R1645" s="3">
        <v>46199</v>
      </c>
      <c r="S1645" s="2" t="s">
        <v>145</v>
      </c>
      <c r="T1645" s="2" t="s">
        <v>1990</v>
      </c>
      <c r="U1645" s="2">
        <v>0</v>
      </c>
      <c r="V1645" s="2">
        <v>0</v>
      </c>
      <c r="W1645" s="2" t="s">
        <v>3533</v>
      </c>
      <c r="X1645" s="2">
        <v>2026</v>
      </c>
      <c r="Y1645" s="2" t="s">
        <v>40</v>
      </c>
      <c r="Z1645" s="4"/>
      <c r="AA1645" s="3">
        <v>46199</v>
      </c>
      <c r="AB1645" s="2" t="s">
        <v>897</v>
      </c>
      <c r="AC1645" s="2">
        <v>470728</v>
      </c>
    </row>
    <row r="1646" spans="1:29" ht="64.5" x14ac:dyDescent="0.25">
      <c r="A1646" s="2" t="s">
        <v>29</v>
      </c>
      <c r="B1646" s="2" t="s">
        <v>42</v>
      </c>
      <c r="C1646" s="2" t="s">
        <v>43</v>
      </c>
      <c r="D1646" s="2" t="s">
        <v>32</v>
      </c>
      <c r="E1646" s="2" t="s">
        <v>3535</v>
      </c>
      <c r="F1646" s="2" t="s">
        <v>3536</v>
      </c>
      <c r="G1646" s="2">
        <v>2520000</v>
      </c>
      <c r="H1646" s="2">
        <v>1</v>
      </c>
      <c r="I1646" s="3">
        <v>46199</v>
      </c>
      <c r="J1646" s="4"/>
      <c r="K1646" s="2">
        <v>4161602</v>
      </c>
      <c r="L1646" s="2">
        <v>30000</v>
      </c>
      <c r="M1646" s="2" t="s">
        <v>108</v>
      </c>
      <c r="N1646" s="5">
        <v>46199</v>
      </c>
      <c r="O1646" s="2" t="s">
        <v>3537</v>
      </c>
      <c r="P1646" s="2" t="s">
        <v>36</v>
      </c>
      <c r="Q1646" s="2" t="s">
        <v>577</v>
      </c>
      <c r="R1646" s="3">
        <v>46199</v>
      </c>
      <c r="S1646" s="2" t="s">
        <v>110</v>
      </c>
      <c r="T1646" s="2" t="s">
        <v>52</v>
      </c>
      <c r="U1646" s="2">
        <v>0</v>
      </c>
      <c r="V1646" s="2">
        <v>0</v>
      </c>
      <c r="W1646" s="2" t="s">
        <v>579</v>
      </c>
      <c r="X1646" s="2">
        <v>2026</v>
      </c>
      <c r="Y1646" s="2" t="s">
        <v>40</v>
      </c>
      <c r="Z1646" s="4"/>
      <c r="AA1646" s="3">
        <v>46199</v>
      </c>
      <c r="AB1646" s="2" t="s">
        <v>108</v>
      </c>
      <c r="AC1646" s="2">
        <v>470718</v>
      </c>
    </row>
    <row r="1647" spans="1:29" ht="51.75" x14ac:dyDescent="0.25">
      <c r="A1647" s="2" t="s">
        <v>29</v>
      </c>
      <c r="B1647" s="2" t="s">
        <v>42</v>
      </c>
      <c r="C1647" s="2" t="s">
        <v>43</v>
      </c>
      <c r="D1647" s="2" t="s">
        <v>32</v>
      </c>
      <c r="E1647" s="2" t="s">
        <v>3535</v>
      </c>
      <c r="F1647" s="2" t="s">
        <v>41</v>
      </c>
      <c r="G1647" s="2">
        <v>1000</v>
      </c>
      <c r="H1647" s="2">
        <v>1</v>
      </c>
      <c r="I1647" s="3">
        <v>46199</v>
      </c>
      <c r="J1647" s="4"/>
      <c r="K1647" s="2">
        <v>4161602</v>
      </c>
      <c r="L1647" s="2">
        <v>30000</v>
      </c>
      <c r="M1647" s="2" t="s">
        <v>108</v>
      </c>
      <c r="N1647" s="5">
        <v>46199</v>
      </c>
      <c r="O1647" s="2" t="s">
        <v>3537</v>
      </c>
      <c r="P1647" s="2" t="s">
        <v>36</v>
      </c>
      <c r="Q1647" s="2" t="s">
        <v>577</v>
      </c>
      <c r="R1647" s="3">
        <v>46199</v>
      </c>
      <c r="S1647" s="2" t="s">
        <v>110</v>
      </c>
      <c r="T1647" s="2" t="s">
        <v>52</v>
      </c>
      <c r="U1647" s="2">
        <v>0</v>
      </c>
      <c r="V1647" s="2">
        <v>0</v>
      </c>
      <c r="W1647" s="2" t="s">
        <v>579</v>
      </c>
      <c r="X1647" s="2">
        <v>2026</v>
      </c>
      <c r="Y1647" s="2" t="s">
        <v>40</v>
      </c>
      <c r="Z1647" s="4"/>
      <c r="AA1647" s="3">
        <v>46199</v>
      </c>
      <c r="AB1647" s="2" t="s">
        <v>108</v>
      </c>
      <c r="AC1647" s="2">
        <v>470718</v>
      </c>
    </row>
    <row r="1648" spans="1:29" ht="64.5" x14ac:dyDescent="0.25">
      <c r="A1648" s="2" t="s">
        <v>29</v>
      </c>
      <c r="B1648" s="2" t="s">
        <v>42</v>
      </c>
      <c r="C1648" s="2" t="s">
        <v>43</v>
      </c>
      <c r="D1648" s="2" t="s">
        <v>32</v>
      </c>
      <c r="E1648" s="2" t="s">
        <v>3538</v>
      </c>
      <c r="F1648" s="2" t="s">
        <v>3539</v>
      </c>
      <c r="G1648" s="2">
        <v>2280000</v>
      </c>
      <c r="H1648" s="2">
        <v>1</v>
      </c>
      <c r="I1648" s="3">
        <v>46199</v>
      </c>
      <c r="J1648" s="4"/>
      <c r="K1648" s="2">
        <v>4770961</v>
      </c>
      <c r="L1648" s="2">
        <v>45600</v>
      </c>
      <c r="M1648" s="2" t="s">
        <v>143</v>
      </c>
      <c r="N1648" s="5">
        <v>46199</v>
      </c>
      <c r="O1648" s="2" t="s">
        <v>3540</v>
      </c>
      <c r="P1648" s="2" t="s">
        <v>36</v>
      </c>
      <c r="Q1648" s="2" t="s">
        <v>3541</v>
      </c>
      <c r="R1648" s="3">
        <v>46199</v>
      </c>
      <c r="S1648" s="2" t="s">
        <v>151</v>
      </c>
      <c r="T1648" s="2" t="s">
        <v>98</v>
      </c>
      <c r="U1648" s="2" t="s">
        <v>3542</v>
      </c>
      <c r="V1648" s="2" t="s">
        <v>3543</v>
      </c>
      <c r="W1648" s="2" t="s">
        <v>687</v>
      </c>
      <c r="X1648" s="2">
        <v>2026</v>
      </c>
      <c r="Y1648" s="2" t="s">
        <v>40</v>
      </c>
      <c r="Z1648" s="4"/>
      <c r="AA1648" s="3">
        <v>46199</v>
      </c>
      <c r="AB1648" s="2" t="s">
        <v>143</v>
      </c>
      <c r="AC1648" s="2">
        <v>470706</v>
      </c>
    </row>
    <row r="1649" spans="1:29" ht="39" x14ac:dyDescent="0.25">
      <c r="A1649" s="2" t="s">
        <v>29</v>
      </c>
      <c r="B1649" s="2" t="s">
        <v>42</v>
      </c>
      <c r="C1649" s="2" t="s">
        <v>43</v>
      </c>
      <c r="D1649" s="2" t="s">
        <v>32</v>
      </c>
      <c r="E1649" s="2" t="s">
        <v>3538</v>
      </c>
      <c r="F1649" s="2" t="s">
        <v>41</v>
      </c>
      <c r="G1649" s="2">
        <v>1000</v>
      </c>
      <c r="H1649" s="2">
        <v>1</v>
      </c>
      <c r="I1649" s="3">
        <v>46199</v>
      </c>
      <c r="J1649" s="4"/>
      <c r="K1649" s="2">
        <v>4770961</v>
      </c>
      <c r="L1649" s="2">
        <v>45600</v>
      </c>
      <c r="M1649" s="2" t="s">
        <v>143</v>
      </c>
      <c r="N1649" s="5">
        <v>46199</v>
      </c>
      <c r="O1649" s="2" t="s">
        <v>3540</v>
      </c>
      <c r="P1649" s="2" t="s">
        <v>36</v>
      </c>
      <c r="Q1649" s="2" t="s">
        <v>3541</v>
      </c>
      <c r="R1649" s="3">
        <v>46199</v>
      </c>
      <c r="S1649" s="2" t="s">
        <v>151</v>
      </c>
      <c r="T1649" s="2" t="s">
        <v>98</v>
      </c>
      <c r="U1649" s="2" t="s">
        <v>3542</v>
      </c>
      <c r="V1649" s="2" t="s">
        <v>3543</v>
      </c>
      <c r="W1649" s="2" t="s">
        <v>687</v>
      </c>
      <c r="X1649" s="2">
        <v>2026</v>
      </c>
      <c r="Y1649" s="2" t="s">
        <v>40</v>
      </c>
      <c r="Z1649" s="4"/>
      <c r="AA1649" s="3">
        <v>46199</v>
      </c>
      <c r="AB1649" s="2" t="s">
        <v>143</v>
      </c>
      <c r="AC1649" s="2">
        <v>470706</v>
      </c>
    </row>
    <row r="1650" spans="1:29" ht="64.5" x14ac:dyDescent="0.25">
      <c r="A1650" s="2" t="s">
        <v>29</v>
      </c>
      <c r="B1650" s="2" t="s">
        <v>42</v>
      </c>
      <c r="C1650" s="2" t="s">
        <v>43</v>
      </c>
      <c r="D1650" s="2" t="s">
        <v>32</v>
      </c>
      <c r="E1650" s="2" t="s">
        <v>3544</v>
      </c>
      <c r="F1650" s="2" t="s">
        <v>3545</v>
      </c>
      <c r="G1650" s="2">
        <v>1970000</v>
      </c>
      <c r="H1650" s="2">
        <v>1</v>
      </c>
      <c r="I1650" s="3">
        <v>46203</v>
      </c>
      <c r="J1650" s="4"/>
      <c r="K1650" s="2">
        <v>4770640</v>
      </c>
      <c r="L1650" s="2">
        <v>39400</v>
      </c>
      <c r="M1650" s="2" t="s">
        <v>297</v>
      </c>
      <c r="N1650" s="5">
        <v>46202</v>
      </c>
      <c r="O1650" s="2">
        <v>25898709</v>
      </c>
      <c r="P1650" s="2" t="s">
        <v>36</v>
      </c>
      <c r="Q1650" s="2" t="s">
        <v>61</v>
      </c>
      <c r="R1650" s="3">
        <v>46202</v>
      </c>
      <c r="S1650" s="2" t="s">
        <v>1752</v>
      </c>
      <c r="T1650" s="2" t="s">
        <v>63</v>
      </c>
      <c r="U1650" s="2">
        <v>0</v>
      </c>
      <c r="V1650" s="2">
        <v>0</v>
      </c>
      <c r="W1650" s="2" t="s">
        <v>64</v>
      </c>
      <c r="X1650" s="2">
        <v>2026</v>
      </c>
      <c r="Y1650" s="2" t="s">
        <v>40</v>
      </c>
      <c r="Z1650" s="4"/>
      <c r="AA1650" s="3">
        <v>46199</v>
      </c>
      <c r="AB1650" s="2" t="s">
        <v>297</v>
      </c>
      <c r="AC1650" s="2">
        <v>470702</v>
      </c>
    </row>
    <row r="1651" spans="1:29" ht="51.75" x14ac:dyDescent="0.25">
      <c r="A1651" s="2" t="s">
        <v>29</v>
      </c>
      <c r="B1651" s="2" t="s">
        <v>42</v>
      </c>
      <c r="C1651" s="2" t="s">
        <v>43</v>
      </c>
      <c r="D1651" s="2" t="s">
        <v>32</v>
      </c>
      <c r="E1651" s="2" t="s">
        <v>3544</v>
      </c>
      <c r="F1651" s="2" t="s">
        <v>41</v>
      </c>
      <c r="G1651" s="2">
        <v>1000</v>
      </c>
      <c r="H1651" s="2">
        <v>1</v>
      </c>
      <c r="I1651" s="3">
        <v>46203</v>
      </c>
      <c r="J1651" s="4"/>
      <c r="K1651" s="2">
        <v>4770640</v>
      </c>
      <c r="L1651" s="2">
        <v>39400</v>
      </c>
      <c r="M1651" s="2" t="s">
        <v>297</v>
      </c>
      <c r="N1651" s="5">
        <v>46202</v>
      </c>
      <c r="O1651" s="2">
        <v>25898709</v>
      </c>
      <c r="P1651" s="2" t="s">
        <v>36</v>
      </c>
      <c r="Q1651" s="2" t="s">
        <v>61</v>
      </c>
      <c r="R1651" s="3">
        <v>46202</v>
      </c>
      <c r="S1651" s="2" t="s">
        <v>1752</v>
      </c>
      <c r="T1651" s="2" t="s">
        <v>63</v>
      </c>
      <c r="U1651" s="2">
        <v>0</v>
      </c>
      <c r="V1651" s="2">
        <v>0</v>
      </c>
      <c r="W1651" s="2" t="s">
        <v>64</v>
      </c>
      <c r="X1651" s="2">
        <v>2026</v>
      </c>
      <c r="Y1651" s="2" t="s">
        <v>40</v>
      </c>
      <c r="Z1651" s="4"/>
      <c r="AA1651" s="3">
        <v>46199</v>
      </c>
      <c r="AB1651" s="2" t="s">
        <v>297</v>
      </c>
      <c r="AC1651" s="2">
        <v>470702</v>
      </c>
    </row>
    <row r="1652" spans="1:29" ht="102.75" x14ac:dyDescent="0.25">
      <c r="A1652" s="2" t="s">
        <v>29</v>
      </c>
      <c r="B1652" s="2" t="s">
        <v>42</v>
      </c>
      <c r="C1652" s="2" t="s">
        <v>43</v>
      </c>
      <c r="D1652" s="2" t="s">
        <v>32</v>
      </c>
      <c r="E1652" s="2" t="s">
        <v>3546</v>
      </c>
      <c r="F1652" s="2" t="s">
        <v>3547</v>
      </c>
      <c r="G1652" s="2">
        <v>2485000</v>
      </c>
      <c r="H1652" s="2">
        <v>1</v>
      </c>
      <c r="I1652" s="3">
        <v>46200</v>
      </c>
      <c r="J1652" s="4"/>
      <c r="K1652" s="2">
        <v>4770956</v>
      </c>
      <c r="L1652" s="2">
        <v>10000</v>
      </c>
      <c r="M1652" s="2" t="s">
        <v>35</v>
      </c>
      <c r="N1652" s="5">
        <v>46199</v>
      </c>
      <c r="O1652" s="2" t="s">
        <v>3548</v>
      </c>
      <c r="P1652" s="2" t="s">
        <v>36</v>
      </c>
      <c r="Q1652" s="2" t="s">
        <v>1445</v>
      </c>
      <c r="R1652" s="3">
        <v>46199</v>
      </c>
      <c r="S1652" s="2" t="s">
        <v>38</v>
      </c>
      <c r="T1652" s="2" t="s">
        <v>3549</v>
      </c>
      <c r="U1652" s="2">
        <v>0</v>
      </c>
      <c r="V1652" s="2">
        <v>0</v>
      </c>
      <c r="W1652" s="2" t="s">
        <v>3550</v>
      </c>
      <c r="X1652" s="2">
        <v>2026</v>
      </c>
      <c r="Y1652" s="2" t="s">
        <v>40</v>
      </c>
      <c r="Z1652" s="4"/>
      <c r="AA1652" s="3">
        <v>46199</v>
      </c>
      <c r="AB1652" s="2" t="s">
        <v>35</v>
      </c>
      <c r="AC1652" s="2">
        <v>470694</v>
      </c>
    </row>
    <row r="1653" spans="1:29" ht="102.75" x14ac:dyDescent="0.25">
      <c r="A1653" s="2" t="s">
        <v>29</v>
      </c>
      <c r="B1653" s="2" t="s">
        <v>42</v>
      </c>
      <c r="C1653" s="2" t="s">
        <v>43</v>
      </c>
      <c r="D1653" s="2" t="s">
        <v>32</v>
      </c>
      <c r="E1653" s="2" t="s">
        <v>3546</v>
      </c>
      <c r="F1653" s="2" t="s">
        <v>41</v>
      </c>
      <c r="G1653" s="2">
        <v>1000</v>
      </c>
      <c r="H1653" s="2">
        <v>1</v>
      </c>
      <c r="I1653" s="3">
        <v>46200</v>
      </c>
      <c r="J1653" s="4"/>
      <c r="K1653" s="2">
        <v>4770956</v>
      </c>
      <c r="L1653" s="2">
        <v>10000</v>
      </c>
      <c r="M1653" s="2" t="s">
        <v>35</v>
      </c>
      <c r="N1653" s="5">
        <v>46199</v>
      </c>
      <c r="O1653" s="2" t="s">
        <v>3548</v>
      </c>
      <c r="P1653" s="2" t="s">
        <v>36</v>
      </c>
      <c r="Q1653" s="2" t="s">
        <v>1445</v>
      </c>
      <c r="R1653" s="3">
        <v>46199</v>
      </c>
      <c r="S1653" s="2" t="s">
        <v>38</v>
      </c>
      <c r="T1653" s="2" t="s">
        <v>3549</v>
      </c>
      <c r="U1653" s="2">
        <v>0</v>
      </c>
      <c r="V1653" s="2">
        <v>0</v>
      </c>
      <c r="W1653" s="2" t="s">
        <v>3550</v>
      </c>
      <c r="X1653" s="2">
        <v>2026</v>
      </c>
      <c r="Y1653" s="2" t="s">
        <v>40</v>
      </c>
      <c r="Z1653" s="4"/>
      <c r="AA1653" s="3">
        <v>46199</v>
      </c>
      <c r="AB1653" s="2" t="s">
        <v>35</v>
      </c>
      <c r="AC1653" s="2">
        <v>470694</v>
      </c>
    </row>
    <row r="1654" spans="1:29" ht="90" x14ac:dyDescent="0.25">
      <c r="A1654" s="2" t="s">
        <v>29</v>
      </c>
      <c r="B1654" s="2" t="s">
        <v>42</v>
      </c>
      <c r="C1654" s="2" t="s">
        <v>43</v>
      </c>
      <c r="D1654" s="2" t="s">
        <v>32</v>
      </c>
      <c r="E1654" s="2" t="s">
        <v>3551</v>
      </c>
      <c r="F1654" s="2" t="s">
        <v>3552</v>
      </c>
      <c r="G1654" s="2">
        <v>2150000</v>
      </c>
      <c r="H1654" s="2">
        <v>1</v>
      </c>
      <c r="I1654" s="3">
        <v>46199</v>
      </c>
      <c r="J1654" s="4"/>
      <c r="K1654" s="2">
        <v>4770328</v>
      </c>
      <c r="L1654" s="2">
        <v>43000</v>
      </c>
      <c r="M1654" s="2" t="s">
        <v>404</v>
      </c>
      <c r="N1654" s="5">
        <v>46199</v>
      </c>
      <c r="O1654" s="2" t="s">
        <v>3553</v>
      </c>
      <c r="P1654" s="2" t="s">
        <v>36</v>
      </c>
      <c r="Q1654" s="2" t="s">
        <v>61</v>
      </c>
      <c r="R1654" s="3">
        <v>46199</v>
      </c>
      <c r="S1654" s="2" t="s">
        <v>794</v>
      </c>
      <c r="T1654" s="2" t="s">
        <v>63</v>
      </c>
      <c r="U1654" s="2">
        <v>0</v>
      </c>
      <c r="V1654" s="2" t="s">
        <v>1893</v>
      </c>
      <c r="W1654" s="2" t="s">
        <v>1653</v>
      </c>
      <c r="X1654" s="2">
        <v>2026</v>
      </c>
      <c r="Y1654" s="2" t="s">
        <v>40</v>
      </c>
      <c r="Z1654" s="4"/>
      <c r="AA1654" s="3">
        <v>46199</v>
      </c>
      <c r="AB1654" s="2" t="s">
        <v>404</v>
      </c>
      <c r="AC1654" s="2">
        <v>470686</v>
      </c>
    </row>
    <row r="1655" spans="1:29" ht="90" x14ac:dyDescent="0.25">
      <c r="A1655" s="2" t="s">
        <v>29</v>
      </c>
      <c r="B1655" s="2" t="s">
        <v>42</v>
      </c>
      <c r="C1655" s="2" t="s">
        <v>43</v>
      </c>
      <c r="D1655" s="2" t="s">
        <v>32</v>
      </c>
      <c r="E1655" s="2" t="s">
        <v>3551</v>
      </c>
      <c r="F1655" s="2" t="s">
        <v>41</v>
      </c>
      <c r="G1655" s="2">
        <v>1000</v>
      </c>
      <c r="H1655" s="2">
        <v>1</v>
      </c>
      <c r="I1655" s="3">
        <v>46199</v>
      </c>
      <c r="J1655" s="4"/>
      <c r="K1655" s="2">
        <v>4770328</v>
      </c>
      <c r="L1655" s="2">
        <v>43000</v>
      </c>
      <c r="M1655" s="2" t="s">
        <v>404</v>
      </c>
      <c r="N1655" s="5">
        <v>46199</v>
      </c>
      <c r="O1655" s="2" t="s">
        <v>3553</v>
      </c>
      <c r="P1655" s="2" t="s">
        <v>36</v>
      </c>
      <c r="Q1655" s="2" t="s">
        <v>61</v>
      </c>
      <c r="R1655" s="3">
        <v>46199</v>
      </c>
      <c r="S1655" s="2" t="s">
        <v>794</v>
      </c>
      <c r="T1655" s="2" t="s">
        <v>63</v>
      </c>
      <c r="U1655" s="2">
        <v>0</v>
      </c>
      <c r="V1655" s="2" t="s">
        <v>1893</v>
      </c>
      <c r="W1655" s="2" t="s">
        <v>1653</v>
      </c>
      <c r="X1655" s="2">
        <v>2026</v>
      </c>
      <c r="Y1655" s="2" t="s">
        <v>40</v>
      </c>
      <c r="Z1655" s="4"/>
      <c r="AA1655" s="3">
        <v>46199</v>
      </c>
      <c r="AB1655" s="2" t="s">
        <v>404</v>
      </c>
      <c r="AC1655" s="2">
        <v>470686</v>
      </c>
    </row>
    <row r="1656" spans="1:29" ht="64.5" x14ac:dyDescent="0.25">
      <c r="A1656" s="2" t="s">
        <v>29</v>
      </c>
      <c r="B1656" s="2" t="s">
        <v>42</v>
      </c>
      <c r="C1656" s="2" t="s">
        <v>43</v>
      </c>
      <c r="D1656" s="2" t="s">
        <v>32</v>
      </c>
      <c r="E1656" s="2" t="s">
        <v>3554</v>
      </c>
      <c r="F1656" s="2" t="s">
        <v>3555</v>
      </c>
      <c r="G1656" s="2">
        <v>2580000</v>
      </c>
      <c r="H1656" s="2">
        <v>1</v>
      </c>
      <c r="I1656" s="3">
        <v>46203</v>
      </c>
      <c r="J1656" s="4"/>
      <c r="K1656" s="2">
        <v>4770772</v>
      </c>
      <c r="L1656" s="2">
        <v>30000</v>
      </c>
      <c r="M1656" s="2" t="s">
        <v>659</v>
      </c>
      <c r="N1656" s="5">
        <v>46200</v>
      </c>
      <c r="O1656" s="2" t="s">
        <v>283</v>
      </c>
      <c r="P1656" s="2" t="s">
        <v>36</v>
      </c>
      <c r="Q1656" s="2" t="s">
        <v>577</v>
      </c>
      <c r="R1656" s="3">
        <v>46200</v>
      </c>
      <c r="S1656" s="2" t="s">
        <v>38</v>
      </c>
      <c r="T1656" s="2" t="s">
        <v>52</v>
      </c>
      <c r="U1656" s="2">
        <v>0</v>
      </c>
      <c r="V1656" s="2" t="s">
        <v>1354</v>
      </c>
      <c r="W1656" s="2" t="s">
        <v>3556</v>
      </c>
      <c r="X1656" s="2">
        <v>2026</v>
      </c>
      <c r="Y1656" s="2" t="s">
        <v>40</v>
      </c>
      <c r="Z1656" s="4"/>
      <c r="AA1656" s="3">
        <v>46199</v>
      </c>
      <c r="AB1656" s="2" t="s">
        <v>659</v>
      </c>
      <c r="AC1656" s="2">
        <v>470680</v>
      </c>
    </row>
    <row r="1657" spans="1:29" ht="51.75" x14ac:dyDescent="0.25">
      <c r="A1657" s="2" t="s">
        <v>29</v>
      </c>
      <c r="B1657" s="2" t="s">
        <v>42</v>
      </c>
      <c r="C1657" s="2" t="s">
        <v>43</v>
      </c>
      <c r="D1657" s="2" t="s">
        <v>32</v>
      </c>
      <c r="E1657" s="2" t="s">
        <v>3554</v>
      </c>
      <c r="F1657" s="2" t="s">
        <v>41</v>
      </c>
      <c r="G1657" s="2">
        <v>1000</v>
      </c>
      <c r="H1657" s="2">
        <v>1</v>
      </c>
      <c r="I1657" s="3">
        <v>46203</v>
      </c>
      <c r="J1657" s="4"/>
      <c r="K1657" s="2">
        <v>4770772</v>
      </c>
      <c r="L1657" s="2">
        <v>30000</v>
      </c>
      <c r="M1657" s="2" t="s">
        <v>659</v>
      </c>
      <c r="N1657" s="5">
        <v>46200</v>
      </c>
      <c r="O1657" s="2" t="s">
        <v>283</v>
      </c>
      <c r="P1657" s="2" t="s">
        <v>36</v>
      </c>
      <c r="Q1657" s="2" t="s">
        <v>577</v>
      </c>
      <c r="R1657" s="3">
        <v>46200</v>
      </c>
      <c r="S1657" s="2" t="s">
        <v>38</v>
      </c>
      <c r="T1657" s="2" t="s">
        <v>52</v>
      </c>
      <c r="U1657" s="2">
        <v>0</v>
      </c>
      <c r="V1657" s="2" t="s">
        <v>1354</v>
      </c>
      <c r="W1657" s="2" t="s">
        <v>3556</v>
      </c>
      <c r="X1657" s="2">
        <v>2026</v>
      </c>
      <c r="Y1657" s="2" t="s">
        <v>40</v>
      </c>
      <c r="Z1657" s="4"/>
      <c r="AA1657" s="3">
        <v>46199</v>
      </c>
      <c r="AB1657" s="2" t="s">
        <v>659</v>
      </c>
      <c r="AC1657" s="2">
        <v>470680</v>
      </c>
    </row>
    <row r="1658" spans="1:29" ht="64.5" x14ac:dyDescent="0.25">
      <c r="A1658" s="2" t="s">
        <v>29</v>
      </c>
      <c r="B1658" s="2" t="s">
        <v>42</v>
      </c>
      <c r="C1658" s="2" t="s">
        <v>43</v>
      </c>
      <c r="D1658" s="2" t="s">
        <v>32</v>
      </c>
      <c r="E1658" s="2" t="s">
        <v>3557</v>
      </c>
      <c r="F1658" s="2" t="s">
        <v>3558</v>
      </c>
      <c r="G1658" s="2">
        <v>2520000</v>
      </c>
      <c r="H1658" s="2">
        <v>1</v>
      </c>
      <c r="I1658" s="3">
        <v>46202</v>
      </c>
      <c r="J1658" s="4"/>
      <c r="K1658" s="2">
        <v>4770455</v>
      </c>
      <c r="L1658" s="2">
        <v>50400</v>
      </c>
      <c r="M1658" s="2" t="s">
        <v>103</v>
      </c>
      <c r="N1658" s="5">
        <v>46199</v>
      </c>
      <c r="O1658" s="2" t="s">
        <v>3559</v>
      </c>
      <c r="P1658" s="2" t="s">
        <v>36</v>
      </c>
      <c r="Q1658" s="2" t="s">
        <v>577</v>
      </c>
      <c r="R1658" s="3">
        <v>46199</v>
      </c>
      <c r="S1658" s="2" t="s">
        <v>38</v>
      </c>
      <c r="T1658" s="2" t="s">
        <v>52</v>
      </c>
      <c r="U1658" s="2">
        <v>0</v>
      </c>
      <c r="V1658" s="2">
        <v>0</v>
      </c>
      <c r="W1658" s="2" t="s">
        <v>579</v>
      </c>
      <c r="X1658" s="2">
        <v>2026</v>
      </c>
      <c r="Y1658" s="2" t="s">
        <v>40</v>
      </c>
      <c r="Z1658" s="4"/>
      <c r="AA1658" s="3">
        <v>46199</v>
      </c>
      <c r="AB1658" s="2" t="s">
        <v>103</v>
      </c>
      <c r="AC1658" s="2">
        <v>470654</v>
      </c>
    </row>
    <row r="1659" spans="1:29" ht="51.75" x14ac:dyDescent="0.25">
      <c r="A1659" s="2" t="s">
        <v>29</v>
      </c>
      <c r="B1659" s="2" t="s">
        <v>42</v>
      </c>
      <c r="C1659" s="2" t="s">
        <v>43</v>
      </c>
      <c r="D1659" s="2" t="s">
        <v>32</v>
      </c>
      <c r="E1659" s="2" t="s">
        <v>3557</v>
      </c>
      <c r="F1659" s="2" t="s">
        <v>41</v>
      </c>
      <c r="G1659" s="2">
        <v>1000</v>
      </c>
      <c r="H1659" s="2">
        <v>1</v>
      </c>
      <c r="I1659" s="3">
        <v>46202</v>
      </c>
      <c r="J1659" s="4"/>
      <c r="K1659" s="2">
        <v>4770455</v>
      </c>
      <c r="L1659" s="2">
        <v>50400</v>
      </c>
      <c r="M1659" s="2" t="s">
        <v>103</v>
      </c>
      <c r="N1659" s="5">
        <v>46199</v>
      </c>
      <c r="O1659" s="2" t="s">
        <v>3559</v>
      </c>
      <c r="P1659" s="2" t="s">
        <v>36</v>
      </c>
      <c r="Q1659" s="2" t="s">
        <v>577</v>
      </c>
      <c r="R1659" s="3">
        <v>46199</v>
      </c>
      <c r="S1659" s="2" t="s">
        <v>38</v>
      </c>
      <c r="T1659" s="2" t="s">
        <v>52</v>
      </c>
      <c r="U1659" s="2">
        <v>0</v>
      </c>
      <c r="V1659" s="2">
        <v>0</v>
      </c>
      <c r="W1659" s="2" t="s">
        <v>579</v>
      </c>
      <c r="X1659" s="2">
        <v>2026</v>
      </c>
      <c r="Y1659" s="2" t="s">
        <v>40</v>
      </c>
      <c r="Z1659" s="4"/>
      <c r="AA1659" s="3">
        <v>46199</v>
      </c>
      <c r="AB1659" s="2" t="s">
        <v>103</v>
      </c>
      <c r="AC1659" s="2">
        <v>470654</v>
      </c>
    </row>
    <row r="1660" spans="1:29" ht="51.75" x14ac:dyDescent="0.25">
      <c r="A1660" s="2" t="s">
        <v>29</v>
      </c>
      <c r="B1660" s="2" t="s">
        <v>42</v>
      </c>
      <c r="C1660" s="2" t="s">
        <v>43</v>
      </c>
      <c r="D1660" s="2" t="s">
        <v>32</v>
      </c>
      <c r="E1660" s="2" t="s">
        <v>3560</v>
      </c>
      <c r="F1660" s="2" t="s">
        <v>3561</v>
      </c>
      <c r="G1660" s="2">
        <v>3720000</v>
      </c>
      <c r="H1660" s="2">
        <v>1</v>
      </c>
      <c r="I1660" s="3">
        <v>46199</v>
      </c>
      <c r="J1660" s="4"/>
      <c r="K1660" s="2">
        <v>4770695</v>
      </c>
      <c r="L1660" s="2">
        <v>74400</v>
      </c>
      <c r="M1660" s="2" t="s">
        <v>143</v>
      </c>
      <c r="N1660" s="5">
        <v>46199</v>
      </c>
      <c r="O1660" s="2" t="s">
        <v>3562</v>
      </c>
      <c r="P1660" s="2" t="s">
        <v>36</v>
      </c>
      <c r="Q1660" s="2" t="s">
        <v>209</v>
      </c>
      <c r="R1660" s="3">
        <v>46199</v>
      </c>
      <c r="S1660" s="2" t="s">
        <v>151</v>
      </c>
      <c r="T1660" s="2" t="s">
        <v>225</v>
      </c>
      <c r="U1660" s="2">
        <v>0</v>
      </c>
      <c r="V1660" s="2">
        <v>0</v>
      </c>
      <c r="W1660" s="2" t="s">
        <v>1082</v>
      </c>
      <c r="X1660" s="2">
        <v>2026</v>
      </c>
      <c r="Y1660" s="2" t="s">
        <v>40</v>
      </c>
      <c r="Z1660" s="4"/>
      <c r="AA1660" s="4"/>
      <c r="AB1660" s="2" t="s">
        <v>143</v>
      </c>
      <c r="AC1660" s="2">
        <v>470624</v>
      </c>
    </row>
    <row r="1661" spans="1:29" ht="64.5" x14ac:dyDescent="0.25">
      <c r="A1661" s="2" t="s">
        <v>29</v>
      </c>
      <c r="B1661" s="2" t="s">
        <v>42</v>
      </c>
      <c r="C1661" s="2" t="s">
        <v>43</v>
      </c>
      <c r="D1661" s="2" t="s">
        <v>573</v>
      </c>
      <c r="E1661" s="2" t="s">
        <v>3563</v>
      </c>
      <c r="F1661" s="2" t="s">
        <v>3564</v>
      </c>
      <c r="G1661" s="2">
        <v>2280000</v>
      </c>
      <c r="H1661" s="2">
        <v>1</v>
      </c>
      <c r="I1661" s="3">
        <v>46203</v>
      </c>
      <c r="J1661" s="4"/>
      <c r="K1661" s="2">
        <v>4257761</v>
      </c>
      <c r="L1661" s="2">
        <v>45600</v>
      </c>
      <c r="M1661" s="2" t="s">
        <v>108</v>
      </c>
      <c r="N1661" s="5">
        <v>46203</v>
      </c>
      <c r="O1661" s="2" t="s">
        <v>3565</v>
      </c>
      <c r="P1661" s="2" t="s">
        <v>181</v>
      </c>
      <c r="Q1661" s="2" t="s">
        <v>337</v>
      </c>
      <c r="R1661" s="3">
        <v>46203</v>
      </c>
      <c r="S1661" s="2" t="s">
        <v>110</v>
      </c>
      <c r="T1661" s="4"/>
      <c r="U1661" s="4"/>
      <c r="V1661" s="4"/>
      <c r="W1661" s="2" t="s">
        <v>687</v>
      </c>
      <c r="X1661" s="2">
        <v>2026</v>
      </c>
      <c r="Y1661" s="2" t="s">
        <v>65</v>
      </c>
      <c r="Z1661" s="4"/>
      <c r="AA1661" s="3">
        <v>46199</v>
      </c>
      <c r="AB1661" s="2" t="s">
        <v>108</v>
      </c>
      <c r="AC1661" s="2">
        <v>470618</v>
      </c>
    </row>
    <row r="1662" spans="1:29" ht="51.75" x14ac:dyDescent="0.25">
      <c r="A1662" s="2" t="s">
        <v>29</v>
      </c>
      <c r="B1662" s="2" t="s">
        <v>42</v>
      </c>
      <c r="C1662" s="2" t="s">
        <v>43</v>
      </c>
      <c r="D1662" s="2" t="s">
        <v>573</v>
      </c>
      <c r="E1662" s="2" t="s">
        <v>3563</v>
      </c>
      <c r="F1662" s="2" t="s">
        <v>41</v>
      </c>
      <c r="G1662" s="2">
        <v>5000</v>
      </c>
      <c r="H1662" s="2">
        <v>1</v>
      </c>
      <c r="I1662" s="3">
        <v>46203</v>
      </c>
      <c r="J1662" s="4"/>
      <c r="K1662" s="2">
        <v>4257761</v>
      </c>
      <c r="L1662" s="2">
        <v>45600</v>
      </c>
      <c r="M1662" s="2" t="s">
        <v>108</v>
      </c>
      <c r="N1662" s="5">
        <v>46203</v>
      </c>
      <c r="O1662" s="2" t="s">
        <v>3565</v>
      </c>
      <c r="P1662" s="2" t="s">
        <v>181</v>
      </c>
      <c r="Q1662" s="2" t="s">
        <v>337</v>
      </c>
      <c r="R1662" s="3">
        <v>46203</v>
      </c>
      <c r="S1662" s="2" t="s">
        <v>110</v>
      </c>
      <c r="T1662" s="4"/>
      <c r="U1662" s="4"/>
      <c r="V1662" s="4"/>
      <c r="W1662" s="2" t="s">
        <v>687</v>
      </c>
      <c r="X1662" s="2">
        <v>2026</v>
      </c>
      <c r="Y1662" s="2" t="s">
        <v>65</v>
      </c>
      <c r="Z1662" s="4"/>
      <c r="AA1662" s="3">
        <v>46199</v>
      </c>
      <c r="AB1662" s="2" t="s">
        <v>108</v>
      </c>
      <c r="AC1662" s="2">
        <v>470618</v>
      </c>
    </row>
    <row r="1663" spans="1:29" ht="64.5" x14ac:dyDescent="0.25">
      <c r="A1663" s="2" t="s">
        <v>29</v>
      </c>
      <c r="B1663" s="2" t="s">
        <v>42</v>
      </c>
      <c r="C1663" s="2" t="s">
        <v>43</v>
      </c>
      <c r="D1663" s="2" t="s">
        <v>32</v>
      </c>
      <c r="E1663" s="2" t="s">
        <v>2778</v>
      </c>
      <c r="F1663" s="2" t="s">
        <v>3566</v>
      </c>
      <c r="G1663" s="2">
        <v>1900000</v>
      </c>
      <c r="H1663" s="2">
        <v>1</v>
      </c>
      <c r="I1663" s="3">
        <v>46199</v>
      </c>
      <c r="J1663" s="4"/>
      <c r="K1663" s="2">
        <v>4576071</v>
      </c>
      <c r="L1663" s="2">
        <v>38000</v>
      </c>
      <c r="M1663" s="2" t="s">
        <v>143</v>
      </c>
      <c r="N1663" s="5">
        <v>46197</v>
      </c>
      <c r="O1663" s="2" t="s">
        <v>3567</v>
      </c>
      <c r="P1663" s="2" t="s">
        <v>36</v>
      </c>
      <c r="Q1663" s="2" t="s">
        <v>61</v>
      </c>
      <c r="R1663" s="3">
        <v>46197</v>
      </c>
      <c r="S1663" s="2" t="s">
        <v>151</v>
      </c>
      <c r="T1663" s="2" t="s">
        <v>63</v>
      </c>
      <c r="U1663" s="2" t="s">
        <v>3568</v>
      </c>
      <c r="V1663" s="2" t="s">
        <v>3569</v>
      </c>
      <c r="W1663" s="2" t="s">
        <v>2589</v>
      </c>
      <c r="X1663" s="2">
        <v>2026</v>
      </c>
      <c r="Y1663" s="2" t="s">
        <v>40</v>
      </c>
      <c r="Z1663" s="4"/>
      <c r="AA1663" s="3">
        <v>46198</v>
      </c>
      <c r="AB1663" s="2" t="s">
        <v>143</v>
      </c>
      <c r="AC1663" s="2">
        <v>470584</v>
      </c>
    </row>
    <row r="1664" spans="1:29" ht="39" x14ac:dyDescent="0.25">
      <c r="A1664" s="2" t="s">
        <v>29</v>
      </c>
      <c r="B1664" s="2" t="s">
        <v>42</v>
      </c>
      <c r="C1664" s="2" t="s">
        <v>43</v>
      </c>
      <c r="D1664" s="2" t="s">
        <v>32</v>
      </c>
      <c r="E1664" s="2" t="s">
        <v>2778</v>
      </c>
      <c r="F1664" s="2" t="s">
        <v>41</v>
      </c>
      <c r="G1664" s="2">
        <v>1000</v>
      </c>
      <c r="H1664" s="2">
        <v>1</v>
      </c>
      <c r="I1664" s="3">
        <v>46199</v>
      </c>
      <c r="J1664" s="4"/>
      <c r="K1664" s="2">
        <v>4576071</v>
      </c>
      <c r="L1664" s="2">
        <v>38000</v>
      </c>
      <c r="M1664" s="2" t="s">
        <v>143</v>
      </c>
      <c r="N1664" s="5">
        <v>46197</v>
      </c>
      <c r="O1664" s="2" t="s">
        <v>3567</v>
      </c>
      <c r="P1664" s="2" t="s">
        <v>36</v>
      </c>
      <c r="Q1664" s="2" t="s">
        <v>61</v>
      </c>
      <c r="R1664" s="3">
        <v>46197</v>
      </c>
      <c r="S1664" s="2" t="s">
        <v>151</v>
      </c>
      <c r="T1664" s="2" t="s">
        <v>63</v>
      </c>
      <c r="U1664" s="2" t="s">
        <v>3568</v>
      </c>
      <c r="V1664" s="2" t="s">
        <v>3569</v>
      </c>
      <c r="W1664" s="2" t="s">
        <v>2589</v>
      </c>
      <c r="X1664" s="2">
        <v>2026</v>
      </c>
      <c r="Y1664" s="2" t="s">
        <v>40</v>
      </c>
      <c r="Z1664" s="4"/>
      <c r="AA1664" s="3">
        <v>46198</v>
      </c>
      <c r="AB1664" s="2" t="s">
        <v>143</v>
      </c>
      <c r="AC1664" s="2">
        <v>470584</v>
      </c>
    </row>
    <row r="1665" spans="1:29" ht="77.25" x14ac:dyDescent="0.25">
      <c r="A1665" s="2" t="s">
        <v>29</v>
      </c>
      <c r="B1665" s="2" t="s">
        <v>42</v>
      </c>
      <c r="C1665" s="2" t="s">
        <v>43</v>
      </c>
      <c r="D1665" s="2" t="s">
        <v>732</v>
      </c>
      <c r="E1665" s="2" t="s">
        <v>3570</v>
      </c>
      <c r="F1665" s="2" t="s">
        <v>3571</v>
      </c>
      <c r="G1665" s="2">
        <v>2350000</v>
      </c>
      <c r="H1665" s="2">
        <v>1</v>
      </c>
      <c r="I1665" s="3">
        <v>46199</v>
      </c>
      <c r="J1665" s="4"/>
      <c r="K1665" s="2">
        <v>1380805</v>
      </c>
      <c r="L1665" s="2">
        <v>47000</v>
      </c>
      <c r="M1665" s="2" t="s">
        <v>903</v>
      </c>
      <c r="N1665" s="5">
        <v>46199</v>
      </c>
      <c r="O1665" s="2" t="s">
        <v>3572</v>
      </c>
      <c r="P1665" s="2" t="s">
        <v>181</v>
      </c>
      <c r="Q1665" s="2" t="s">
        <v>3573</v>
      </c>
      <c r="R1665" s="3">
        <v>46199</v>
      </c>
      <c r="S1665" s="2" t="s">
        <v>51</v>
      </c>
      <c r="T1665" s="2" t="s">
        <v>72</v>
      </c>
      <c r="U1665" s="2">
        <v>0</v>
      </c>
      <c r="V1665" s="2">
        <v>0</v>
      </c>
      <c r="W1665" s="2" t="s">
        <v>279</v>
      </c>
      <c r="X1665" s="2">
        <v>2026</v>
      </c>
      <c r="Y1665" s="2" t="s">
        <v>55</v>
      </c>
      <c r="Z1665" s="4"/>
      <c r="AA1665" s="3">
        <v>46199</v>
      </c>
      <c r="AB1665" s="2" t="s">
        <v>903</v>
      </c>
      <c r="AC1665" s="2">
        <v>470522</v>
      </c>
    </row>
    <row r="1666" spans="1:29" ht="77.25" x14ac:dyDescent="0.25">
      <c r="A1666" s="2" t="s">
        <v>29</v>
      </c>
      <c r="B1666" s="2" t="s">
        <v>42</v>
      </c>
      <c r="C1666" s="2" t="s">
        <v>43</v>
      </c>
      <c r="D1666" s="2" t="s">
        <v>732</v>
      </c>
      <c r="E1666" s="2" t="s">
        <v>3570</v>
      </c>
      <c r="F1666" s="2" t="s">
        <v>41</v>
      </c>
      <c r="G1666" s="2">
        <v>5000</v>
      </c>
      <c r="H1666" s="2">
        <v>1</v>
      </c>
      <c r="I1666" s="3">
        <v>46199</v>
      </c>
      <c r="J1666" s="4"/>
      <c r="K1666" s="2">
        <v>1380805</v>
      </c>
      <c r="L1666" s="2">
        <v>47000</v>
      </c>
      <c r="M1666" s="2" t="s">
        <v>903</v>
      </c>
      <c r="N1666" s="5">
        <v>46199</v>
      </c>
      <c r="O1666" s="2" t="s">
        <v>3572</v>
      </c>
      <c r="P1666" s="2" t="s">
        <v>181</v>
      </c>
      <c r="Q1666" s="2" t="s">
        <v>3573</v>
      </c>
      <c r="R1666" s="3">
        <v>46199</v>
      </c>
      <c r="S1666" s="2" t="s">
        <v>51</v>
      </c>
      <c r="T1666" s="2" t="s">
        <v>72</v>
      </c>
      <c r="U1666" s="2">
        <v>0</v>
      </c>
      <c r="V1666" s="2">
        <v>0</v>
      </c>
      <c r="W1666" s="2" t="s">
        <v>279</v>
      </c>
      <c r="X1666" s="2">
        <v>2026</v>
      </c>
      <c r="Y1666" s="2" t="s">
        <v>55</v>
      </c>
      <c r="Z1666" s="4"/>
      <c r="AA1666" s="3">
        <v>46199</v>
      </c>
      <c r="AB1666" s="2" t="s">
        <v>903</v>
      </c>
      <c r="AC1666" s="2">
        <v>470522</v>
      </c>
    </row>
    <row r="1667" spans="1:29" ht="51.75" x14ac:dyDescent="0.25">
      <c r="A1667" s="2" t="s">
        <v>29</v>
      </c>
      <c r="B1667" s="2" t="s">
        <v>42</v>
      </c>
      <c r="C1667" s="2" t="s">
        <v>43</v>
      </c>
      <c r="D1667" s="2" t="s">
        <v>32</v>
      </c>
      <c r="E1667" s="2" t="s">
        <v>3574</v>
      </c>
      <c r="F1667" s="2" t="s">
        <v>3575</v>
      </c>
      <c r="G1667" s="2">
        <v>3431491</v>
      </c>
      <c r="H1667" s="2">
        <v>1</v>
      </c>
      <c r="I1667" s="3">
        <v>46199</v>
      </c>
      <c r="J1667" s="4"/>
      <c r="K1667" s="2">
        <v>4759537</v>
      </c>
      <c r="L1667" s="2">
        <v>30000</v>
      </c>
      <c r="M1667" s="2" t="s">
        <v>235</v>
      </c>
      <c r="N1667" s="5">
        <v>46197</v>
      </c>
      <c r="O1667" s="2" t="s">
        <v>3576</v>
      </c>
      <c r="P1667" s="2" t="s">
        <v>36</v>
      </c>
      <c r="Q1667" s="2" t="s">
        <v>209</v>
      </c>
      <c r="R1667" s="3">
        <v>46197</v>
      </c>
      <c r="S1667" s="2" t="s">
        <v>38</v>
      </c>
      <c r="T1667" s="2" t="s">
        <v>210</v>
      </c>
      <c r="U1667" s="2" t="s">
        <v>3577</v>
      </c>
      <c r="V1667" s="2" t="s">
        <v>3578</v>
      </c>
      <c r="W1667" s="2" t="s">
        <v>3579</v>
      </c>
      <c r="X1667" s="2">
        <v>2026</v>
      </c>
      <c r="Y1667" s="2" t="s">
        <v>40</v>
      </c>
      <c r="Z1667" s="4"/>
      <c r="AA1667" s="4"/>
      <c r="AB1667" s="2" t="s">
        <v>235</v>
      </c>
      <c r="AC1667" s="2">
        <v>470520</v>
      </c>
    </row>
    <row r="1668" spans="1:29" ht="102.75" x14ac:dyDescent="0.25">
      <c r="A1668" s="2" t="s">
        <v>29</v>
      </c>
      <c r="B1668" s="2" t="s">
        <v>42</v>
      </c>
      <c r="C1668" s="2" t="s">
        <v>43</v>
      </c>
      <c r="D1668" s="2" t="s">
        <v>32</v>
      </c>
      <c r="E1668" s="2" t="s">
        <v>3580</v>
      </c>
      <c r="F1668" s="2" t="s">
        <v>3581</v>
      </c>
      <c r="G1668" s="2">
        <v>1694000</v>
      </c>
      <c r="H1668" s="2">
        <v>1</v>
      </c>
      <c r="I1668" s="3">
        <v>46207</v>
      </c>
      <c r="J1668" s="4"/>
      <c r="K1668" s="2">
        <v>4763943</v>
      </c>
      <c r="L1668" s="2">
        <v>10000</v>
      </c>
      <c r="M1668" s="2" t="s">
        <v>35</v>
      </c>
      <c r="N1668" s="5">
        <v>46198</v>
      </c>
      <c r="O1668" s="2" t="s">
        <v>3582</v>
      </c>
      <c r="P1668" s="2" t="s">
        <v>36</v>
      </c>
      <c r="Q1668" s="2" t="s">
        <v>37</v>
      </c>
      <c r="R1668" s="3">
        <v>46198</v>
      </c>
      <c r="S1668" s="2" t="s">
        <v>38</v>
      </c>
      <c r="T1668" s="2" t="s">
        <v>3583</v>
      </c>
      <c r="U1668" s="2">
        <v>0</v>
      </c>
      <c r="V1668" s="2">
        <v>0</v>
      </c>
      <c r="W1668" s="2" t="s">
        <v>3584</v>
      </c>
      <c r="X1668" s="2">
        <v>2026</v>
      </c>
      <c r="Y1668" s="2" t="s">
        <v>40</v>
      </c>
      <c r="Z1668" s="4"/>
      <c r="AA1668" s="3">
        <v>46198</v>
      </c>
      <c r="AB1668" s="2" t="s">
        <v>35</v>
      </c>
      <c r="AC1668" s="2">
        <v>470506</v>
      </c>
    </row>
    <row r="1669" spans="1:29" ht="102.75" x14ac:dyDescent="0.25">
      <c r="A1669" s="2" t="s">
        <v>29</v>
      </c>
      <c r="B1669" s="2" t="s">
        <v>42</v>
      </c>
      <c r="C1669" s="2" t="s">
        <v>43</v>
      </c>
      <c r="D1669" s="2" t="s">
        <v>32</v>
      </c>
      <c r="E1669" s="2" t="s">
        <v>3580</v>
      </c>
      <c r="F1669" s="2" t="s">
        <v>41</v>
      </c>
      <c r="G1669" s="2">
        <v>1000</v>
      </c>
      <c r="H1669" s="2">
        <v>1</v>
      </c>
      <c r="I1669" s="3">
        <v>46207</v>
      </c>
      <c r="J1669" s="4"/>
      <c r="K1669" s="2">
        <v>4763943</v>
      </c>
      <c r="L1669" s="2">
        <v>10000</v>
      </c>
      <c r="M1669" s="2" t="s">
        <v>35</v>
      </c>
      <c r="N1669" s="5">
        <v>46198</v>
      </c>
      <c r="O1669" s="2" t="s">
        <v>3582</v>
      </c>
      <c r="P1669" s="2" t="s">
        <v>36</v>
      </c>
      <c r="Q1669" s="2" t="s">
        <v>37</v>
      </c>
      <c r="R1669" s="3">
        <v>46198</v>
      </c>
      <c r="S1669" s="2" t="s">
        <v>38</v>
      </c>
      <c r="T1669" s="2" t="s">
        <v>3583</v>
      </c>
      <c r="U1669" s="2">
        <v>0</v>
      </c>
      <c r="V1669" s="2">
        <v>0</v>
      </c>
      <c r="W1669" s="2" t="s">
        <v>3584</v>
      </c>
      <c r="X1669" s="2">
        <v>2026</v>
      </c>
      <c r="Y1669" s="2" t="s">
        <v>40</v>
      </c>
      <c r="Z1669" s="4"/>
      <c r="AA1669" s="3">
        <v>46198</v>
      </c>
      <c r="AB1669" s="2" t="s">
        <v>35</v>
      </c>
      <c r="AC1669" s="2">
        <v>470506</v>
      </c>
    </row>
    <row r="1670" spans="1:29" ht="90" x14ac:dyDescent="0.25">
      <c r="A1670" s="2" t="s">
        <v>29</v>
      </c>
      <c r="B1670" s="2" t="s">
        <v>42</v>
      </c>
      <c r="C1670" s="2" t="s">
        <v>43</v>
      </c>
      <c r="D1670" s="2" t="s">
        <v>32</v>
      </c>
      <c r="E1670" s="2" t="s">
        <v>3585</v>
      </c>
      <c r="F1670" s="2" t="s">
        <v>3586</v>
      </c>
      <c r="G1670" s="2">
        <v>1970000</v>
      </c>
      <c r="H1670" s="2">
        <v>1</v>
      </c>
      <c r="I1670" s="3">
        <v>46201</v>
      </c>
      <c r="J1670" s="4"/>
      <c r="K1670" s="2">
        <v>4759889</v>
      </c>
      <c r="L1670" s="2">
        <v>39400</v>
      </c>
      <c r="M1670" s="2" t="s">
        <v>404</v>
      </c>
      <c r="N1670" s="5">
        <v>46197</v>
      </c>
      <c r="O1670" s="2" t="s">
        <v>3587</v>
      </c>
      <c r="P1670" s="2" t="s">
        <v>36</v>
      </c>
      <c r="Q1670" s="2" t="s">
        <v>61</v>
      </c>
      <c r="R1670" s="3">
        <v>46197</v>
      </c>
      <c r="S1670" s="2" t="s">
        <v>277</v>
      </c>
      <c r="T1670" s="2" t="s">
        <v>63</v>
      </c>
      <c r="U1670" s="2" t="s">
        <v>3178</v>
      </c>
      <c r="V1670" s="2" t="s">
        <v>3178</v>
      </c>
      <c r="W1670" s="2" t="s">
        <v>64</v>
      </c>
      <c r="X1670" s="2">
        <v>2026</v>
      </c>
      <c r="Y1670" s="2" t="s">
        <v>40</v>
      </c>
      <c r="Z1670" s="4"/>
      <c r="AA1670" s="3">
        <v>46199</v>
      </c>
      <c r="AB1670" s="2" t="s">
        <v>404</v>
      </c>
      <c r="AC1670" s="2">
        <v>470460</v>
      </c>
    </row>
    <row r="1671" spans="1:29" ht="90" x14ac:dyDescent="0.25">
      <c r="A1671" s="2" t="s">
        <v>29</v>
      </c>
      <c r="B1671" s="2" t="s">
        <v>42</v>
      </c>
      <c r="C1671" s="2" t="s">
        <v>43</v>
      </c>
      <c r="D1671" s="2" t="s">
        <v>32</v>
      </c>
      <c r="E1671" s="2" t="s">
        <v>3585</v>
      </c>
      <c r="F1671" s="2" t="s">
        <v>41</v>
      </c>
      <c r="G1671" s="2">
        <v>1000</v>
      </c>
      <c r="H1671" s="2">
        <v>1</v>
      </c>
      <c r="I1671" s="3">
        <v>46201</v>
      </c>
      <c r="J1671" s="4"/>
      <c r="K1671" s="2">
        <v>4759889</v>
      </c>
      <c r="L1671" s="2">
        <v>39400</v>
      </c>
      <c r="M1671" s="2" t="s">
        <v>404</v>
      </c>
      <c r="N1671" s="5">
        <v>46197</v>
      </c>
      <c r="O1671" s="2" t="s">
        <v>3587</v>
      </c>
      <c r="P1671" s="2" t="s">
        <v>36</v>
      </c>
      <c r="Q1671" s="2" t="s">
        <v>61</v>
      </c>
      <c r="R1671" s="3">
        <v>46197</v>
      </c>
      <c r="S1671" s="2" t="s">
        <v>277</v>
      </c>
      <c r="T1671" s="2" t="s">
        <v>63</v>
      </c>
      <c r="U1671" s="2" t="s">
        <v>3178</v>
      </c>
      <c r="V1671" s="2" t="s">
        <v>3178</v>
      </c>
      <c r="W1671" s="2" t="s">
        <v>64</v>
      </c>
      <c r="X1671" s="2">
        <v>2026</v>
      </c>
      <c r="Y1671" s="2" t="s">
        <v>40</v>
      </c>
      <c r="Z1671" s="4"/>
      <c r="AA1671" s="3">
        <v>46199</v>
      </c>
      <c r="AB1671" s="2" t="s">
        <v>404</v>
      </c>
      <c r="AC1671" s="2">
        <v>470460</v>
      </c>
    </row>
    <row r="1672" spans="1:29" ht="90" x14ac:dyDescent="0.25">
      <c r="A1672" s="2" t="s">
        <v>29</v>
      </c>
      <c r="B1672" s="2" t="s">
        <v>42</v>
      </c>
      <c r="C1672" s="2" t="s">
        <v>43</v>
      </c>
      <c r="D1672" s="2" t="s">
        <v>32</v>
      </c>
      <c r="E1672" s="2" t="s">
        <v>3588</v>
      </c>
      <c r="F1672" s="2" t="s">
        <v>3589</v>
      </c>
      <c r="G1672" s="2">
        <v>3670000</v>
      </c>
      <c r="H1672" s="2">
        <v>1</v>
      </c>
      <c r="I1672" s="3">
        <v>46199</v>
      </c>
      <c r="J1672" s="4"/>
      <c r="K1672" s="2">
        <v>4758524</v>
      </c>
      <c r="L1672" s="2">
        <v>73400</v>
      </c>
      <c r="M1672" s="2" t="s">
        <v>157</v>
      </c>
      <c r="N1672" s="5">
        <v>46188</v>
      </c>
      <c r="O1672" s="2" t="s">
        <v>3590</v>
      </c>
      <c r="P1672" s="2" t="s">
        <v>36</v>
      </c>
      <c r="Q1672" s="2" t="s">
        <v>209</v>
      </c>
      <c r="R1672" s="3">
        <v>46188</v>
      </c>
      <c r="S1672" s="2" t="s">
        <v>174</v>
      </c>
      <c r="T1672" s="2" t="s">
        <v>210</v>
      </c>
      <c r="U1672" s="2">
        <v>0</v>
      </c>
      <c r="V1672" s="2">
        <v>0</v>
      </c>
      <c r="W1672" s="2" t="s">
        <v>228</v>
      </c>
      <c r="X1672" s="2">
        <v>2026</v>
      </c>
      <c r="Y1672" s="2" t="s">
        <v>40</v>
      </c>
      <c r="Z1672" s="4"/>
      <c r="AA1672" s="3">
        <v>46197</v>
      </c>
      <c r="AB1672" s="2" t="s">
        <v>157</v>
      </c>
      <c r="AC1672" s="2">
        <v>470436</v>
      </c>
    </row>
    <row r="1673" spans="1:29" ht="90" x14ac:dyDescent="0.25">
      <c r="A1673" s="2" t="s">
        <v>29</v>
      </c>
      <c r="B1673" s="2" t="s">
        <v>42</v>
      </c>
      <c r="C1673" s="2" t="s">
        <v>43</v>
      </c>
      <c r="D1673" s="2" t="s">
        <v>32</v>
      </c>
      <c r="E1673" s="2" t="s">
        <v>3588</v>
      </c>
      <c r="F1673" s="2" t="s">
        <v>41</v>
      </c>
      <c r="G1673" s="2">
        <v>1000</v>
      </c>
      <c r="H1673" s="2">
        <v>1</v>
      </c>
      <c r="I1673" s="3">
        <v>46199</v>
      </c>
      <c r="J1673" s="4"/>
      <c r="K1673" s="2">
        <v>4758524</v>
      </c>
      <c r="L1673" s="2">
        <v>73400</v>
      </c>
      <c r="M1673" s="2" t="s">
        <v>157</v>
      </c>
      <c r="N1673" s="5">
        <v>46188</v>
      </c>
      <c r="O1673" s="2" t="s">
        <v>3590</v>
      </c>
      <c r="P1673" s="2" t="s">
        <v>36</v>
      </c>
      <c r="Q1673" s="2" t="s">
        <v>209</v>
      </c>
      <c r="R1673" s="3">
        <v>46188</v>
      </c>
      <c r="S1673" s="2" t="s">
        <v>174</v>
      </c>
      <c r="T1673" s="2" t="s">
        <v>210</v>
      </c>
      <c r="U1673" s="2">
        <v>0</v>
      </c>
      <c r="V1673" s="2">
        <v>0</v>
      </c>
      <c r="W1673" s="2" t="s">
        <v>228</v>
      </c>
      <c r="X1673" s="2">
        <v>2026</v>
      </c>
      <c r="Y1673" s="2" t="s">
        <v>40</v>
      </c>
      <c r="Z1673" s="4"/>
      <c r="AA1673" s="3">
        <v>46197</v>
      </c>
      <c r="AB1673" s="2" t="s">
        <v>157</v>
      </c>
      <c r="AC1673" s="2">
        <v>470436</v>
      </c>
    </row>
    <row r="1674" spans="1:29" ht="64.5" x14ac:dyDescent="0.25">
      <c r="A1674" s="2" t="s">
        <v>29</v>
      </c>
      <c r="B1674" s="2" t="s">
        <v>42</v>
      </c>
      <c r="C1674" s="2" t="s">
        <v>43</v>
      </c>
      <c r="D1674" s="2" t="s">
        <v>32</v>
      </c>
      <c r="E1674" s="2" t="s">
        <v>3591</v>
      </c>
      <c r="F1674" s="2" t="s">
        <v>3592</v>
      </c>
      <c r="G1674" s="2">
        <v>4450000</v>
      </c>
      <c r="H1674" s="2">
        <v>1</v>
      </c>
      <c r="I1674" s="3">
        <v>46199</v>
      </c>
      <c r="J1674" s="4"/>
      <c r="K1674" s="2">
        <v>4759524</v>
      </c>
      <c r="L1674" s="2">
        <v>30000</v>
      </c>
      <c r="M1674" s="2" t="s">
        <v>235</v>
      </c>
      <c r="N1674" s="5">
        <v>46196</v>
      </c>
      <c r="O1674" s="2" t="s">
        <v>3593</v>
      </c>
      <c r="P1674" s="2" t="s">
        <v>36</v>
      </c>
      <c r="Q1674" s="2" t="s">
        <v>1965</v>
      </c>
      <c r="R1674" s="3">
        <v>46196</v>
      </c>
      <c r="S1674" s="2" t="s">
        <v>38</v>
      </c>
      <c r="T1674" s="2" t="s">
        <v>1966</v>
      </c>
      <c r="U1674" s="2" t="s">
        <v>3594</v>
      </c>
      <c r="V1674" s="2" t="s">
        <v>3595</v>
      </c>
      <c r="W1674" s="2" t="s">
        <v>3596</v>
      </c>
      <c r="X1674" s="2">
        <v>2026</v>
      </c>
      <c r="Y1674" s="2" t="s">
        <v>40</v>
      </c>
      <c r="Z1674" s="4"/>
      <c r="AA1674" s="3">
        <v>46199</v>
      </c>
      <c r="AB1674" s="2" t="s">
        <v>235</v>
      </c>
      <c r="AC1674" s="2">
        <v>470426</v>
      </c>
    </row>
    <row r="1675" spans="1:29" ht="39" x14ac:dyDescent="0.25">
      <c r="A1675" s="2" t="s">
        <v>29</v>
      </c>
      <c r="B1675" s="2" t="s">
        <v>42</v>
      </c>
      <c r="C1675" s="2" t="s">
        <v>43</v>
      </c>
      <c r="D1675" s="2" t="s">
        <v>32</v>
      </c>
      <c r="E1675" s="2" t="s">
        <v>3591</v>
      </c>
      <c r="F1675" s="2" t="s">
        <v>41</v>
      </c>
      <c r="G1675" s="2">
        <v>1000</v>
      </c>
      <c r="H1675" s="2">
        <v>1</v>
      </c>
      <c r="I1675" s="3">
        <v>46199</v>
      </c>
      <c r="J1675" s="4"/>
      <c r="K1675" s="2">
        <v>4759524</v>
      </c>
      <c r="L1675" s="2">
        <v>30000</v>
      </c>
      <c r="M1675" s="2" t="s">
        <v>235</v>
      </c>
      <c r="N1675" s="5">
        <v>46196</v>
      </c>
      <c r="O1675" s="2" t="s">
        <v>3593</v>
      </c>
      <c r="P1675" s="2" t="s">
        <v>36</v>
      </c>
      <c r="Q1675" s="2" t="s">
        <v>1965</v>
      </c>
      <c r="R1675" s="3">
        <v>46196</v>
      </c>
      <c r="S1675" s="2" t="s">
        <v>38</v>
      </c>
      <c r="T1675" s="2" t="s">
        <v>1966</v>
      </c>
      <c r="U1675" s="2" t="s">
        <v>3594</v>
      </c>
      <c r="V1675" s="2" t="s">
        <v>3595</v>
      </c>
      <c r="W1675" s="2" t="s">
        <v>3596</v>
      </c>
      <c r="X1675" s="2">
        <v>2026</v>
      </c>
      <c r="Y1675" s="2" t="s">
        <v>40</v>
      </c>
      <c r="Z1675" s="4"/>
      <c r="AA1675" s="3">
        <v>46199</v>
      </c>
      <c r="AB1675" s="2" t="s">
        <v>235</v>
      </c>
      <c r="AC1675" s="2">
        <v>470426</v>
      </c>
    </row>
    <row r="1676" spans="1:29" ht="64.5" x14ac:dyDescent="0.25">
      <c r="A1676" s="2" t="s">
        <v>29</v>
      </c>
      <c r="B1676" s="2" t="s">
        <v>42</v>
      </c>
      <c r="C1676" s="2" t="s">
        <v>43</v>
      </c>
      <c r="D1676" s="2" t="s">
        <v>32</v>
      </c>
      <c r="E1676" s="2" t="s">
        <v>3597</v>
      </c>
      <c r="F1676" s="2" t="s">
        <v>3598</v>
      </c>
      <c r="G1676" s="2">
        <v>1900000</v>
      </c>
      <c r="H1676" s="2">
        <v>1</v>
      </c>
      <c r="I1676" s="3">
        <v>46199</v>
      </c>
      <c r="J1676" s="4"/>
      <c r="K1676" s="2">
        <v>4759058</v>
      </c>
      <c r="L1676" s="2">
        <v>38000</v>
      </c>
      <c r="M1676" s="2" t="s">
        <v>275</v>
      </c>
      <c r="N1676" s="5">
        <v>46197</v>
      </c>
      <c r="O1676" s="2" t="s">
        <v>3599</v>
      </c>
      <c r="P1676" s="2" t="s">
        <v>36</v>
      </c>
      <c r="Q1676" s="2" t="s">
        <v>61</v>
      </c>
      <c r="R1676" s="3">
        <v>46197</v>
      </c>
      <c r="S1676" s="2" t="s">
        <v>277</v>
      </c>
      <c r="T1676" s="2" t="s">
        <v>63</v>
      </c>
      <c r="U1676" s="2">
        <v>0</v>
      </c>
      <c r="V1676" s="2">
        <v>0</v>
      </c>
      <c r="W1676" s="2" t="s">
        <v>2589</v>
      </c>
      <c r="X1676" s="2">
        <v>2026</v>
      </c>
      <c r="Y1676" s="2" t="s">
        <v>40</v>
      </c>
      <c r="Z1676" s="4"/>
      <c r="AA1676" s="3">
        <v>46199</v>
      </c>
      <c r="AB1676" s="2" t="s">
        <v>275</v>
      </c>
      <c r="AC1676" s="2">
        <v>470402</v>
      </c>
    </row>
    <row r="1677" spans="1:29" ht="39" x14ac:dyDescent="0.25">
      <c r="A1677" s="2" t="s">
        <v>29</v>
      </c>
      <c r="B1677" s="2" t="s">
        <v>42</v>
      </c>
      <c r="C1677" s="2" t="s">
        <v>43</v>
      </c>
      <c r="D1677" s="2" t="s">
        <v>32</v>
      </c>
      <c r="E1677" s="2" t="s">
        <v>3597</v>
      </c>
      <c r="F1677" s="2" t="s">
        <v>41</v>
      </c>
      <c r="G1677" s="2">
        <v>1000</v>
      </c>
      <c r="H1677" s="2">
        <v>1</v>
      </c>
      <c r="I1677" s="3">
        <v>46199</v>
      </c>
      <c r="J1677" s="4"/>
      <c r="K1677" s="2">
        <v>4759058</v>
      </c>
      <c r="L1677" s="2">
        <v>38000</v>
      </c>
      <c r="M1677" s="2" t="s">
        <v>275</v>
      </c>
      <c r="N1677" s="5">
        <v>46197</v>
      </c>
      <c r="O1677" s="2" t="s">
        <v>3599</v>
      </c>
      <c r="P1677" s="2" t="s">
        <v>36</v>
      </c>
      <c r="Q1677" s="2" t="s">
        <v>61</v>
      </c>
      <c r="R1677" s="3">
        <v>46197</v>
      </c>
      <c r="S1677" s="2" t="s">
        <v>277</v>
      </c>
      <c r="T1677" s="2" t="s">
        <v>63</v>
      </c>
      <c r="U1677" s="2">
        <v>0</v>
      </c>
      <c r="V1677" s="2">
        <v>0</v>
      </c>
      <c r="W1677" s="2" t="s">
        <v>2589</v>
      </c>
      <c r="X1677" s="2">
        <v>2026</v>
      </c>
      <c r="Y1677" s="2" t="s">
        <v>40</v>
      </c>
      <c r="Z1677" s="4"/>
      <c r="AA1677" s="3">
        <v>46199</v>
      </c>
      <c r="AB1677" s="2" t="s">
        <v>275</v>
      </c>
      <c r="AC1677" s="2">
        <v>470402</v>
      </c>
    </row>
    <row r="1678" spans="1:29" ht="64.5" x14ac:dyDescent="0.25">
      <c r="A1678" s="2" t="s">
        <v>29</v>
      </c>
      <c r="B1678" s="2" t="s">
        <v>30</v>
      </c>
      <c r="C1678" s="2" t="s">
        <v>31</v>
      </c>
      <c r="D1678" s="2" t="s">
        <v>32</v>
      </c>
      <c r="E1678" s="2" t="s">
        <v>3600</v>
      </c>
      <c r="F1678" s="2" t="s">
        <v>3601</v>
      </c>
      <c r="G1678" s="2">
        <v>2600000</v>
      </c>
      <c r="H1678" s="2">
        <v>1</v>
      </c>
      <c r="I1678" s="3">
        <v>46206</v>
      </c>
      <c r="J1678" s="4"/>
      <c r="K1678" s="2">
        <v>4758880</v>
      </c>
      <c r="L1678" s="2">
        <v>0</v>
      </c>
      <c r="M1678" s="2" t="s">
        <v>886</v>
      </c>
      <c r="N1678" s="4"/>
      <c r="O1678" s="4"/>
      <c r="P1678" s="2" t="s">
        <v>36</v>
      </c>
      <c r="Q1678" s="4"/>
      <c r="R1678" s="4"/>
      <c r="S1678" s="2" t="s">
        <v>887</v>
      </c>
      <c r="T1678" s="4"/>
      <c r="U1678" s="4"/>
      <c r="V1678" s="4"/>
      <c r="W1678" s="2" t="s">
        <v>455</v>
      </c>
      <c r="X1678" s="2">
        <v>2026</v>
      </c>
      <c r="Y1678" s="2" t="s">
        <v>40</v>
      </c>
      <c r="Z1678" s="4"/>
      <c r="AA1678" s="3">
        <v>46197</v>
      </c>
      <c r="AB1678" s="2" t="s">
        <v>886</v>
      </c>
      <c r="AC1678" s="2">
        <v>470374</v>
      </c>
    </row>
    <row r="1679" spans="1:29" ht="64.5" x14ac:dyDescent="0.25">
      <c r="A1679" s="2" t="s">
        <v>29</v>
      </c>
      <c r="B1679" s="2" t="s">
        <v>30</v>
      </c>
      <c r="C1679" s="2" t="s">
        <v>31</v>
      </c>
      <c r="D1679" s="2" t="s">
        <v>32</v>
      </c>
      <c r="E1679" s="2" t="s">
        <v>3600</v>
      </c>
      <c r="F1679" s="2" t="s">
        <v>41</v>
      </c>
      <c r="G1679" s="2">
        <v>1000</v>
      </c>
      <c r="H1679" s="2">
        <v>1</v>
      </c>
      <c r="I1679" s="3">
        <v>46206</v>
      </c>
      <c r="J1679" s="4"/>
      <c r="K1679" s="2">
        <v>4758880</v>
      </c>
      <c r="L1679" s="2">
        <v>0</v>
      </c>
      <c r="M1679" s="2" t="s">
        <v>886</v>
      </c>
      <c r="N1679" s="4"/>
      <c r="O1679" s="4"/>
      <c r="P1679" s="2" t="s">
        <v>36</v>
      </c>
      <c r="Q1679" s="4"/>
      <c r="R1679" s="4"/>
      <c r="S1679" s="2" t="s">
        <v>887</v>
      </c>
      <c r="T1679" s="4"/>
      <c r="U1679" s="4"/>
      <c r="V1679" s="4"/>
      <c r="W1679" s="2" t="s">
        <v>455</v>
      </c>
      <c r="X1679" s="2">
        <v>2026</v>
      </c>
      <c r="Y1679" s="2" t="s">
        <v>40</v>
      </c>
      <c r="Z1679" s="4"/>
      <c r="AA1679" s="3">
        <v>46197</v>
      </c>
      <c r="AB1679" s="2" t="s">
        <v>886</v>
      </c>
      <c r="AC1679" s="2">
        <v>470374</v>
      </c>
    </row>
    <row r="1680" spans="1:29" ht="102.75" x14ac:dyDescent="0.25">
      <c r="A1680" s="2" t="s">
        <v>29</v>
      </c>
      <c r="B1680" s="2" t="s">
        <v>42</v>
      </c>
      <c r="C1680" s="2" t="s">
        <v>43</v>
      </c>
      <c r="D1680" s="2" t="s">
        <v>32</v>
      </c>
      <c r="E1680" s="2" t="s">
        <v>3602</v>
      </c>
      <c r="F1680" s="2" t="s">
        <v>3603</v>
      </c>
      <c r="G1680" s="2">
        <v>1221000</v>
      </c>
      <c r="H1680" s="2">
        <v>1</v>
      </c>
      <c r="I1680" s="3">
        <v>46207</v>
      </c>
      <c r="J1680" s="4"/>
      <c r="K1680" s="2">
        <v>4758706</v>
      </c>
      <c r="L1680" s="2">
        <v>10000</v>
      </c>
      <c r="M1680" s="2" t="s">
        <v>35</v>
      </c>
      <c r="N1680" s="5">
        <v>46197</v>
      </c>
      <c r="O1680" s="2" t="s">
        <v>3604</v>
      </c>
      <c r="P1680" s="2" t="s">
        <v>36</v>
      </c>
      <c r="Q1680" s="2" t="s">
        <v>88</v>
      </c>
      <c r="R1680" s="4"/>
      <c r="S1680" s="2" t="s">
        <v>38</v>
      </c>
      <c r="T1680" s="2" t="s">
        <v>3605</v>
      </c>
      <c r="U1680" s="2">
        <v>0</v>
      </c>
      <c r="V1680" s="2">
        <v>0</v>
      </c>
      <c r="W1680" s="2" t="s">
        <v>3606</v>
      </c>
      <c r="X1680" s="2">
        <v>2026</v>
      </c>
      <c r="Y1680" s="2" t="s">
        <v>40</v>
      </c>
      <c r="Z1680" s="4"/>
      <c r="AA1680" s="3">
        <v>46199</v>
      </c>
      <c r="AB1680" s="2" t="s">
        <v>35</v>
      </c>
      <c r="AC1680" s="2">
        <v>470362</v>
      </c>
    </row>
    <row r="1681" spans="1:29" ht="102.75" x14ac:dyDescent="0.25">
      <c r="A1681" s="2" t="s">
        <v>29</v>
      </c>
      <c r="B1681" s="2" t="s">
        <v>42</v>
      </c>
      <c r="C1681" s="2" t="s">
        <v>43</v>
      </c>
      <c r="D1681" s="2" t="s">
        <v>32</v>
      </c>
      <c r="E1681" s="2" t="s">
        <v>3602</v>
      </c>
      <c r="F1681" s="2" t="s">
        <v>41</v>
      </c>
      <c r="G1681" s="2">
        <v>1000</v>
      </c>
      <c r="H1681" s="2">
        <v>1</v>
      </c>
      <c r="I1681" s="3">
        <v>46207</v>
      </c>
      <c r="J1681" s="4"/>
      <c r="K1681" s="2">
        <v>4758706</v>
      </c>
      <c r="L1681" s="2">
        <v>10000</v>
      </c>
      <c r="M1681" s="2" t="s">
        <v>35</v>
      </c>
      <c r="N1681" s="5">
        <v>46197</v>
      </c>
      <c r="O1681" s="2" t="s">
        <v>3604</v>
      </c>
      <c r="P1681" s="2" t="s">
        <v>36</v>
      </c>
      <c r="Q1681" s="2" t="s">
        <v>88</v>
      </c>
      <c r="R1681" s="4"/>
      <c r="S1681" s="2" t="s">
        <v>38</v>
      </c>
      <c r="T1681" s="2" t="s">
        <v>3605</v>
      </c>
      <c r="U1681" s="2">
        <v>0</v>
      </c>
      <c r="V1681" s="2">
        <v>0</v>
      </c>
      <c r="W1681" s="2" t="s">
        <v>3606</v>
      </c>
      <c r="X1681" s="2">
        <v>2026</v>
      </c>
      <c r="Y1681" s="2" t="s">
        <v>40</v>
      </c>
      <c r="Z1681" s="4"/>
      <c r="AA1681" s="3">
        <v>46199</v>
      </c>
      <c r="AB1681" s="2" t="s">
        <v>35</v>
      </c>
      <c r="AC1681" s="2">
        <v>470362</v>
      </c>
    </row>
    <row r="1682" spans="1:29" ht="51.75" x14ac:dyDescent="0.25">
      <c r="A1682" s="2" t="s">
        <v>29</v>
      </c>
      <c r="B1682" s="2" t="s">
        <v>42</v>
      </c>
      <c r="C1682" s="2" t="s">
        <v>43</v>
      </c>
      <c r="D1682" s="2" t="s">
        <v>32</v>
      </c>
      <c r="E1682" s="2" t="s">
        <v>3607</v>
      </c>
      <c r="F1682" s="2" t="s">
        <v>3608</v>
      </c>
      <c r="G1682" s="2">
        <v>4242500</v>
      </c>
      <c r="H1682" s="2">
        <v>1</v>
      </c>
      <c r="I1682" s="3">
        <v>46199</v>
      </c>
      <c r="J1682" s="4"/>
      <c r="K1682" s="2">
        <v>4758409</v>
      </c>
      <c r="L1682" s="2">
        <v>84850</v>
      </c>
      <c r="M1682" s="2" t="s">
        <v>3609</v>
      </c>
      <c r="N1682" s="5">
        <v>46199</v>
      </c>
      <c r="O1682" s="2" t="s">
        <v>3610</v>
      </c>
      <c r="P1682" s="2" t="s">
        <v>36</v>
      </c>
      <c r="Q1682" s="2" t="s">
        <v>2780</v>
      </c>
      <c r="R1682" s="3">
        <v>46199</v>
      </c>
      <c r="S1682" s="2" t="s">
        <v>923</v>
      </c>
      <c r="T1682" s="2" t="s">
        <v>3611</v>
      </c>
      <c r="U1682" s="2">
        <v>0</v>
      </c>
      <c r="V1682" s="2" t="s">
        <v>3612</v>
      </c>
      <c r="W1682" s="2" t="s">
        <v>3613</v>
      </c>
      <c r="X1682" s="2">
        <v>2025</v>
      </c>
      <c r="Y1682" s="2" t="s">
        <v>40</v>
      </c>
      <c r="Z1682" s="4"/>
      <c r="AA1682" s="3">
        <v>46198</v>
      </c>
      <c r="AB1682" s="2" t="s">
        <v>3609</v>
      </c>
      <c r="AC1682" s="2">
        <v>470306</v>
      </c>
    </row>
    <row r="1683" spans="1:29" ht="51.75" x14ac:dyDescent="0.25">
      <c r="A1683" s="2" t="s">
        <v>29</v>
      </c>
      <c r="B1683" s="2" t="s">
        <v>42</v>
      </c>
      <c r="C1683" s="2" t="s">
        <v>43</v>
      </c>
      <c r="D1683" s="2" t="s">
        <v>32</v>
      </c>
      <c r="E1683" s="2" t="s">
        <v>3607</v>
      </c>
      <c r="F1683" s="2" t="s">
        <v>41</v>
      </c>
      <c r="G1683" s="2">
        <v>1000</v>
      </c>
      <c r="H1683" s="2">
        <v>1</v>
      </c>
      <c r="I1683" s="3">
        <v>46199</v>
      </c>
      <c r="J1683" s="4"/>
      <c r="K1683" s="2">
        <v>4758409</v>
      </c>
      <c r="L1683" s="2">
        <v>84850</v>
      </c>
      <c r="M1683" s="2" t="s">
        <v>3609</v>
      </c>
      <c r="N1683" s="5">
        <v>46199</v>
      </c>
      <c r="O1683" s="2" t="s">
        <v>3610</v>
      </c>
      <c r="P1683" s="2" t="s">
        <v>36</v>
      </c>
      <c r="Q1683" s="2" t="s">
        <v>2780</v>
      </c>
      <c r="R1683" s="3">
        <v>46199</v>
      </c>
      <c r="S1683" s="2" t="s">
        <v>923</v>
      </c>
      <c r="T1683" s="2" t="s">
        <v>3611</v>
      </c>
      <c r="U1683" s="2">
        <v>0</v>
      </c>
      <c r="V1683" s="2" t="s">
        <v>3612</v>
      </c>
      <c r="W1683" s="2" t="s">
        <v>3613</v>
      </c>
      <c r="X1683" s="2">
        <v>2025</v>
      </c>
      <c r="Y1683" s="2" t="s">
        <v>40</v>
      </c>
      <c r="Z1683" s="4"/>
      <c r="AA1683" s="3">
        <v>46198</v>
      </c>
      <c r="AB1683" s="2" t="s">
        <v>3609</v>
      </c>
      <c r="AC1683" s="2">
        <v>470306</v>
      </c>
    </row>
    <row r="1684" spans="1:29" ht="64.5" x14ac:dyDescent="0.25">
      <c r="A1684" s="2" t="s">
        <v>29</v>
      </c>
      <c r="B1684" s="2" t="s">
        <v>42</v>
      </c>
      <c r="C1684" s="2" t="s">
        <v>43</v>
      </c>
      <c r="D1684" s="2" t="s">
        <v>32</v>
      </c>
      <c r="E1684" s="2" t="s">
        <v>3614</v>
      </c>
      <c r="F1684" s="2" t="s">
        <v>3615</v>
      </c>
      <c r="G1684" s="2">
        <v>2030000</v>
      </c>
      <c r="H1684" s="2">
        <v>1</v>
      </c>
      <c r="I1684" s="3">
        <v>46199</v>
      </c>
      <c r="J1684" s="4"/>
      <c r="K1684" s="2">
        <v>4731307</v>
      </c>
      <c r="L1684" s="2">
        <v>40600</v>
      </c>
      <c r="M1684" s="2" t="s">
        <v>297</v>
      </c>
      <c r="N1684" s="5">
        <v>46193</v>
      </c>
      <c r="O1684" s="2">
        <v>25108399</v>
      </c>
      <c r="P1684" s="2" t="s">
        <v>36</v>
      </c>
      <c r="Q1684" s="2" t="s">
        <v>61</v>
      </c>
      <c r="R1684" s="3">
        <v>46197</v>
      </c>
      <c r="S1684" s="2" t="s">
        <v>51</v>
      </c>
      <c r="T1684" s="2" t="s">
        <v>63</v>
      </c>
      <c r="U1684" s="2">
        <v>0</v>
      </c>
      <c r="V1684" s="2" t="s">
        <v>1354</v>
      </c>
      <c r="W1684" s="2" t="s">
        <v>956</v>
      </c>
      <c r="X1684" s="2">
        <v>2026</v>
      </c>
      <c r="Y1684" s="2" t="s">
        <v>40</v>
      </c>
      <c r="Z1684" s="4"/>
      <c r="AA1684" s="3">
        <v>46193</v>
      </c>
      <c r="AB1684" s="2" t="s">
        <v>297</v>
      </c>
      <c r="AC1684" s="2">
        <v>470300</v>
      </c>
    </row>
    <row r="1685" spans="1:29" ht="51.75" x14ac:dyDescent="0.25">
      <c r="A1685" s="2" t="s">
        <v>29</v>
      </c>
      <c r="B1685" s="2" t="s">
        <v>42</v>
      </c>
      <c r="C1685" s="2" t="s">
        <v>43</v>
      </c>
      <c r="D1685" s="2" t="s">
        <v>32</v>
      </c>
      <c r="E1685" s="2" t="s">
        <v>3614</v>
      </c>
      <c r="F1685" s="2" t="s">
        <v>41</v>
      </c>
      <c r="G1685" s="2">
        <v>1000</v>
      </c>
      <c r="H1685" s="2">
        <v>1</v>
      </c>
      <c r="I1685" s="3">
        <v>46199</v>
      </c>
      <c r="J1685" s="4"/>
      <c r="K1685" s="2">
        <v>4731307</v>
      </c>
      <c r="L1685" s="2">
        <v>40600</v>
      </c>
      <c r="M1685" s="2" t="s">
        <v>297</v>
      </c>
      <c r="N1685" s="5">
        <v>46193</v>
      </c>
      <c r="O1685" s="2">
        <v>25108399</v>
      </c>
      <c r="P1685" s="2" t="s">
        <v>36</v>
      </c>
      <c r="Q1685" s="2" t="s">
        <v>61</v>
      </c>
      <c r="R1685" s="3">
        <v>46197</v>
      </c>
      <c r="S1685" s="2" t="s">
        <v>51</v>
      </c>
      <c r="T1685" s="2" t="s">
        <v>63</v>
      </c>
      <c r="U1685" s="2">
        <v>0</v>
      </c>
      <c r="V1685" s="2" t="s">
        <v>1354</v>
      </c>
      <c r="W1685" s="2" t="s">
        <v>956</v>
      </c>
      <c r="X1685" s="2">
        <v>2026</v>
      </c>
      <c r="Y1685" s="2" t="s">
        <v>40</v>
      </c>
      <c r="Z1685" s="4"/>
      <c r="AA1685" s="3">
        <v>46193</v>
      </c>
      <c r="AB1685" s="2" t="s">
        <v>297</v>
      </c>
      <c r="AC1685" s="2">
        <v>470300</v>
      </c>
    </row>
    <row r="1686" spans="1:29" ht="64.5" x14ac:dyDescent="0.25">
      <c r="A1686" s="2" t="s">
        <v>29</v>
      </c>
      <c r="B1686" s="2" t="s">
        <v>42</v>
      </c>
      <c r="C1686" s="2" t="s">
        <v>43</v>
      </c>
      <c r="D1686" s="2" t="s">
        <v>32</v>
      </c>
      <c r="E1686" s="2" t="s">
        <v>3616</v>
      </c>
      <c r="F1686" s="2" t="s">
        <v>3617</v>
      </c>
      <c r="G1686" s="2">
        <v>2120000</v>
      </c>
      <c r="H1686" s="2">
        <v>1</v>
      </c>
      <c r="I1686" s="3">
        <v>46199</v>
      </c>
      <c r="J1686" s="4"/>
      <c r="K1686" s="2">
        <v>783105</v>
      </c>
      <c r="L1686" s="2">
        <v>42400</v>
      </c>
      <c r="M1686" s="2" t="s">
        <v>103</v>
      </c>
      <c r="N1686" s="5">
        <v>46198</v>
      </c>
      <c r="O1686" s="2" t="s">
        <v>3618</v>
      </c>
      <c r="P1686" s="2" t="s">
        <v>36</v>
      </c>
      <c r="Q1686" s="2" t="s">
        <v>2427</v>
      </c>
      <c r="R1686" s="3">
        <v>46198</v>
      </c>
      <c r="S1686" s="2" t="s">
        <v>38</v>
      </c>
      <c r="T1686" s="2" t="s">
        <v>139</v>
      </c>
      <c r="U1686" s="2">
        <v>0</v>
      </c>
      <c r="V1686" s="2">
        <v>0</v>
      </c>
      <c r="W1686" s="2" t="s">
        <v>479</v>
      </c>
      <c r="X1686" s="2">
        <v>2025</v>
      </c>
      <c r="Y1686" s="2" t="s">
        <v>40</v>
      </c>
      <c r="Z1686" s="4"/>
      <c r="AA1686" s="3">
        <v>46198</v>
      </c>
      <c r="AB1686" s="2" t="s">
        <v>103</v>
      </c>
      <c r="AC1686" s="2">
        <v>470278</v>
      </c>
    </row>
    <row r="1687" spans="1:29" ht="51.75" x14ac:dyDescent="0.25">
      <c r="A1687" s="2" t="s">
        <v>29</v>
      </c>
      <c r="B1687" s="2" t="s">
        <v>42</v>
      </c>
      <c r="C1687" s="2" t="s">
        <v>43</v>
      </c>
      <c r="D1687" s="2" t="s">
        <v>32</v>
      </c>
      <c r="E1687" s="2" t="s">
        <v>3616</v>
      </c>
      <c r="F1687" s="2" t="s">
        <v>41</v>
      </c>
      <c r="G1687" s="2">
        <v>1000</v>
      </c>
      <c r="H1687" s="2">
        <v>1</v>
      </c>
      <c r="I1687" s="3">
        <v>46199</v>
      </c>
      <c r="J1687" s="4"/>
      <c r="K1687" s="2">
        <v>783105</v>
      </c>
      <c r="L1687" s="2">
        <v>42400</v>
      </c>
      <c r="M1687" s="2" t="s">
        <v>103</v>
      </c>
      <c r="N1687" s="5">
        <v>46198</v>
      </c>
      <c r="O1687" s="2" t="s">
        <v>3618</v>
      </c>
      <c r="P1687" s="2" t="s">
        <v>36</v>
      </c>
      <c r="Q1687" s="2" t="s">
        <v>2427</v>
      </c>
      <c r="R1687" s="3">
        <v>46198</v>
      </c>
      <c r="S1687" s="2" t="s">
        <v>38</v>
      </c>
      <c r="T1687" s="2" t="s">
        <v>139</v>
      </c>
      <c r="U1687" s="2">
        <v>0</v>
      </c>
      <c r="V1687" s="2">
        <v>0</v>
      </c>
      <c r="W1687" s="2" t="s">
        <v>479</v>
      </c>
      <c r="X1687" s="2">
        <v>2025</v>
      </c>
      <c r="Y1687" s="2" t="s">
        <v>40</v>
      </c>
      <c r="Z1687" s="4"/>
      <c r="AA1687" s="3">
        <v>46198</v>
      </c>
      <c r="AB1687" s="2" t="s">
        <v>103</v>
      </c>
      <c r="AC1687" s="2">
        <v>470278</v>
      </c>
    </row>
    <row r="1688" spans="1:29" ht="64.5" x14ac:dyDescent="0.25">
      <c r="A1688" s="2" t="s">
        <v>29</v>
      </c>
      <c r="B1688" s="2" t="s">
        <v>42</v>
      </c>
      <c r="C1688" s="2" t="s">
        <v>43</v>
      </c>
      <c r="D1688" s="2" t="s">
        <v>643</v>
      </c>
      <c r="E1688" s="2" t="s">
        <v>3619</v>
      </c>
      <c r="F1688" s="2" t="s">
        <v>3620</v>
      </c>
      <c r="G1688" s="2">
        <v>977000</v>
      </c>
      <c r="H1688" s="2">
        <v>1</v>
      </c>
      <c r="I1688" s="3">
        <v>46203</v>
      </c>
      <c r="J1688" s="4"/>
      <c r="K1688" s="2">
        <v>4728929</v>
      </c>
      <c r="L1688" s="2">
        <v>14655</v>
      </c>
      <c r="M1688" s="2" t="s">
        <v>3621</v>
      </c>
      <c r="N1688" s="5">
        <v>46203</v>
      </c>
      <c r="O1688" s="2">
        <v>520</v>
      </c>
      <c r="P1688" s="2" t="s">
        <v>181</v>
      </c>
      <c r="Q1688" s="2" t="s">
        <v>53</v>
      </c>
      <c r="R1688" s="3">
        <v>46203</v>
      </c>
      <c r="S1688" s="2" t="s">
        <v>3622</v>
      </c>
      <c r="T1688" s="2" t="s">
        <v>3623</v>
      </c>
      <c r="U1688" s="2">
        <v>0</v>
      </c>
      <c r="V1688" s="2" t="s">
        <v>3624</v>
      </c>
      <c r="W1688" s="2" t="s">
        <v>3625</v>
      </c>
      <c r="X1688" s="2">
        <v>2026</v>
      </c>
      <c r="Y1688" s="2" t="s">
        <v>55</v>
      </c>
      <c r="Z1688" s="4"/>
      <c r="AA1688" s="3">
        <v>46199</v>
      </c>
      <c r="AB1688" s="2" t="s">
        <v>3621</v>
      </c>
      <c r="AC1688" s="2">
        <v>470192</v>
      </c>
    </row>
    <row r="1689" spans="1:29" ht="39" x14ac:dyDescent="0.25">
      <c r="A1689" s="2" t="s">
        <v>29</v>
      </c>
      <c r="B1689" s="2" t="s">
        <v>42</v>
      </c>
      <c r="C1689" s="2" t="s">
        <v>43</v>
      </c>
      <c r="D1689" s="2" t="s">
        <v>643</v>
      </c>
      <c r="E1689" s="2" t="s">
        <v>3619</v>
      </c>
      <c r="F1689" s="2" t="s">
        <v>41</v>
      </c>
      <c r="G1689" s="2">
        <v>5000</v>
      </c>
      <c r="H1689" s="2">
        <v>1</v>
      </c>
      <c r="I1689" s="3">
        <v>46203</v>
      </c>
      <c r="J1689" s="4"/>
      <c r="K1689" s="2">
        <v>4728929</v>
      </c>
      <c r="L1689" s="2">
        <v>14655</v>
      </c>
      <c r="M1689" s="2" t="s">
        <v>3621</v>
      </c>
      <c r="N1689" s="5">
        <v>46203</v>
      </c>
      <c r="O1689" s="2">
        <v>520</v>
      </c>
      <c r="P1689" s="2" t="s">
        <v>181</v>
      </c>
      <c r="Q1689" s="2" t="s">
        <v>53</v>
      </c>
      <c r="R1689" s="3">
        <v>46203</v>
      </c>
      <c r="S1689" s="2" t="s">
        <v>3622</v>
      </c>
      <c r="T1689" s="2" t="s">
        <v>3623</v>
      </c>
      <c r="U1689" s="2">
        <v>0</v>
      </c>
      <c r="V1689" s="2" t="s">
        <v>3624</v>
      </c>
      <c r="W1689" s="2" t="s">
        <v>3625</v>
      </c>
      <c r="X1689" s="2">
        <v>2026</v>
      </c>
      <c r="Y1689" s="2" t="s">
        <v>55</v>
      </c>
      <c r="Z1689" s="4"/>
      <c r="AA1689" s="3">
        <v>46199</v>
      </c>
      <c r="AB1689" s="2" t="s">
        <v>3621</v>
      </c>
      <c r="AC1689" s="2">
        <v>470192</v>
      </c>
    </row>
    <row r="1690" spans="1:29" ht="64.5" x14ac:dyDescent="0.25">
      <c r="A1690" s="2" t="s">
        <v>29</v>
      </c>
      <c r="B1690" s="2" t="s">
        <v>42</v>
      </c>
      <c r="C1690" s="2" t="s">
        <v>43</v>
      </c>
      <c r="D1690" s="2" t="s">
        <v>164</v>
      </c>
      <c r="E1690" s="2" t="s">
        <v>3626</v>
      </c>
      <c r="F1690" s="2" t="s">
        <v>3627</v>
      </c>
      <c r="G1690" s="2">
        <v>3075000</v>
      </c>
      <c r="H1690" s="2">
        <v>1</v>
      </c>
      <c r="I1690" s="3">
        <v>46201</v>
      </c>
      <c r="J1690" s="4"/>
      <c r="K1690" s="2">
        <v>4768994</v>
      </c>
      <c r="L1690" s="2">
        <v>61500</v>
      </c>
      <c r="M1690" s="2" t="s">
        <v>126</v>
      </c>
      <c r="N1690" s="5">
        <v>46200</v>
      </c>
      <c r="O1690" s="2" t="s">
        <v>3628</v>
      </c>
      <c r="P1690" s="2" t="s">
        <v>181</v>
      </c>
      <c r="Q1690" s="2" t="s">
        <v>2092</v>
      </c>
      <c r="R1690" s="3">
        <v>46200</v>
      </c>
      <c r="S1690" s="2" t="s">
        <v>38</v>
      </c>
      <c r="T1690" s="2" t="s">
        <v>3629</v>
      </c>
      <c r="U1690" s="2">
        <v>0</v>
      </c>
      <c r="V1690" s="2">
        <v>0</v>
      </c>
      <c r="W1690" s="2" t="s">
        <v>3630</v>
      </c>
      <c r="X1690" s="2">
        <v>2025</v>
      </c>
      <c r="Y1690" s="2" t="s">
        <v>55</v>
      </c>
      <c r="Z1690" s="4"/>
      <c r="AA1690" s="3">
        <v>46199</v>
      </c>
      <c r="AB1690" s="2" t="s">
        <v>126</v>
      </c>
      <c r="AC1690" s="2">
        <v>470190</v>
      </c>
    </row>
    <row r="1691" spans="1:29" ht="51.75" x14ac:dyDescent="0.25">
      <c r="A1691" s="2" t="s">
        <v>29</v>
      </c>
      <c r="B1691" s="2" t="s">
        <v>42</v>
      </c>
      <c r="C1691" s="2" t="s">
        <v>43</v>
      </c>
      <c r="D1691" s="2" t="s">
        <v>164</v>
      </c>
      <c r="E1691" s="2" t="s">
        <v>3626</v>
      </c>
      <c r="F1691" s="2" t="s">
        <v>41</v>
      </c>
      <c r="G1691" s="2">
        <v>5000</v>
      </c>
      <c r="H1691" s="2">
        <v>1</v>
      </c>
      <c r="I1691" s="3">
        <v>46201</v>
      </c>
      <c r="J1691" s="4"/>
      <c r="K1691" s="2">
        <v>4768994</v>
      </c>
      <c r="L1691" s="2">
        <v>61500</v>
      </c>
      <c r="M1691" s="2" t="s">
        <v>126</v>
      </c>
      <c r="N1691" s="5">
        <v>46200</v>
      </c>
      <c r="O1691" s="2" t="s">
        <v>3628</v>
      </c>
      <c r="P1691" s="2" t="s">
        <v>181</v>
      </c>
      <c r="Q1691" s="2" t="s">
        <v>2092</v>
      </c>
      <c r="R1691" s="3">
        <v>46200</v>
      </c>
      <c r="S1691" s="2" t="s">
        <v>38</v>
      </c>
      <c r="T1691" s="2" t="s">
        <v>3629</v>
      </c>
      <c r="U1691" s="2">
        <v>0</v>
      </c>
      <c r="V1691" s="2">
        <v>0</v>
      </c>
      <c r="W1691" s="2" t="s">
        <v>3630</v>
      </c>
      <c r="X1691" s="2">
        <v>2025</v>
      </c>
      <c r="Y1691" s="2" t="s">
        <v>55</v>
      </c>
      <c r="Z1691" s="4"/>
      <c r="AA1691" s="3">
        <v>46199</v>
      </c>
      <c r="AB1691" s="2" t="s">
        <v>126</v>
      </c>
      <c r="AC1691" s="2">
        <v>470190</v>
      </c>
    </row>
    <row r="1692" spans="1:29" ht="64.5" x14ac:dyDescent="0.25">
      <c r="A1692" s="2" t="s">
        <v>29</v>
      </c>
      <c r="B1692" s="2" t="s">
        <v>42</v>
      </c>
      <c r="C1692" s="2" t="s">
        <v>43</v>
      </c>
      <c r="D1692" s="2" t="s">
        <v>67</v>
      </c>
      <c r="E1692" s="2" t="s">
        <v>3631</v>
      </c>
      <c r="F1692" s="2" t="s">
        <v>3632</v>
      </c>
      <c r="G1692" s="2">
        <v>2587500</v>
      </c>
      <c r="H1692" s="2">
        <v>1</v>
      </c>
      <c r="I1692" s="3">
        <v>46202</v>
      </c>
      <c r="J1692" s="4"/>
      <c r="K1692" s="2">
        <v>4767672</v>
      </c>
      <c r="L1692" s="2" t="s">
        <v>3633</v>
      </c>
      <c r="M1692" s="2" t="s">
        <v>192</v>
      </c>
      <c r="N1692" s="5">
        <v>46199</v>
      </c>
      <c r="O1692" s="2" t="s">
        <v>3634</v>
      </c>
      <c r="P1692" s="2" t="s">
        <v>181</v>
      </c>
      <c r="Q1692" s="2" t="s">
        <v>577</v>
      </c>
      <c r="R1692" s="3">
        <v>46199</v>
      </c>
      <c r="S1692" s="2" t="s">
        <v>38</v>
      </c>
      <c r="T1692" s="2" t="s">
        <v>52</v>
      </c>
      <c r="U1692" s="2">
        <v>0</v>
      </c>
      <c r="V1692" s="2" t="s">
        <v>3635</v>
      </c>
      <c r="W1692" s="2" t="s">
        <v>3636</v>
      </c>
      <c r="X1692" s="2">
        <v>2026</v>
      </c>
      <c r="Y1692" s="2" t="s">
        <v>65</v>
      </c>
      <c r="Z1692" s="4"/>
      <c r="AA1692" s="3">
        <v>46199</v>
      </c>
      <c r="AB1692" s="2" t="s">
        <v>192</v>
      </c>
      <c r="AC1692" s="2">
        <v>470160</v>
      </c>
    </row>
    <row r="1693" spans="1:29" ht="51.75" x14ac:dyDescent="0.25">
      <c r="A1693" s="2" t="s">
        <v>29</v>
      </c>
      <c r="B1693" s="2" t="s">
        <v>42</v>
      </c>
      <c r="C1693" s="2" t="s">
        <v>43</v>
      </c>
      <c r="D1693" s="2" t="s">
        <v>67</v>
      </c>
      <c r="E1693" s="2" t="s">
        <v>3631</v>
      </c>
      <c r="F1693" s="2" t="s">
        <v>41</v>
      </c>
      <c r="G1693" s="2">
        <v>1000</v>
      </c>
      <c r="H1693" s="2">
        <v>1</v>
      </c>
      <c r="I1693" s="3">
        <v>46202</v>
      </c>
      <c r="J1693" s="4"/>
      <c r="K1693" s="2">
        <v>4767672</v>
      </c>
      <c r="L1693" s="2" t="s">
        <v>3633</v>
      </c>
      <c r="M1693" s="2" t="s">
        <v>192</v>
      </c>
      <c r="N1693" s="5">
        <v>46199</v>
      </c>
      <c r="O1693" s="2" t="s">
        <v>3634</v>
      </c>
      <c r="P1693" s="2" t="s">
        <v>181</v>
      </c>
      <c r="Q1693" s="2" t="s">
        <v>577</v>
      </c>
      <c r="R1693" s="3">
        <v>46199</v>
      </c>
      <c r="S1693" s="2" t="s">
        <v>38</v>
      </c>
      <c r="T1693" s="2" t="s">
        <v>52</v>
      </c>
      <c r="U1693" s="2">
        <v>0</v>
      </c>
      <c r="V1693" s="2" t="s">
        <v>3635</v>
      </c>
      <c r="W1693" s="2" t="s">
        <v>3636</v>
      </c>
      <c r="X1693" s="2">
        <v>2026</v>
      </c>
      <c r="Y1693" s="2" t="s">
        <v>65</v>
      </c>
      <c r="Z1693" s="4"/>
      <c r="AA1693" s="3">
        <v>46199</v>
      </c>
      <c r="AB1693" s="2" t="s">
        <v>192</v>
      </c>
      <c r="AC1693" s="2">
        <v>470160</v>
      </c>
    </row>
    <row r="1694" spans="1:29" ht="64.5" x14ac:dyDescent="0.25">
      <c r="A1694" s="2" t="s">
        <v>29</v>
      </c>
      <c r="B1694" s="2" t="s">
        <v>42</v>
      </c>
      <c r="C1694" s="2" t="s">
        <v>43</v>
      </c>
      <c r="D1694" s="2" t="s">
        <v>67</v>
      </c>
      <c r="E1694" s="2" t="s">
        <v>3637</v>
      </c>
      <c r="F1694" s="2" t="s">
        <v>3638</v>
      </c>
      <c r="G1694" s="2">
        <v>2030000</v>
      </c>
      <c r="H1694" s="2">
        <v>1</v>
      </c>
      <c r="I1694" s="3">
        <v>46202</v>
      </c>
      <c r="J1694" s="4"/>
      <c r="K1694" s="2">
        <v>1249668</v>
      </c>
      <c r="L1694" s="2">
        <v>40600</v>
      </c>
      <c r="M1694" s="2" t="s">
        <v>166</v>
      </c>
      <c r="N1694" s="5">
        <v>46202</v>
      </c>
      <c r="O1694" s="2" t="s">
        <v>3639</v>
      </c>
      <c r="P1694" s="2" t="s">
        <v>181</v>
      </c>
      <c r="Q1694" s="2" t="s">
        <v>2386</v>
      </c>
      <c r="R1694" s="3">
        <v>46202</v>
      </c>
      <c r="S1694" s="2" t="s">
        <v>38</v>
      </c>
      <c r="T1694" s="2" t="s">
        <v>2387</v>
      </c>
      <c r="U1694" s="2" t="s">
        <v>723</v>
      </c>
      <c r="V1694" s="2">
        <v>0</v>
      </c>
      <c r="W1694" s="2" t="s">
        <v>956</v>
      </c>
      <c r="X1694" s="2">
        <v>2026</v>
      </c>
      <c r="Y1694" s="2" t="s">
        <v>65</v>
      </c>
      <c r="Z1694" s="4"/>
      <c r="AA1694" s="3">
        <v>46199</v>
      </c>
      <c r="AB1694" s="2" t="s">
        <v>166</v>
      </c>
      <c r="AC1694" s="2">
        <v>470150</v>
      </c>
    </row>
    <row r="1695" spans="1:29" ht="39" x14ac:dyDescent="0.25">
      <c r="A1695" s="2" t="s">
        <v>29</v>
      </c>
      <c r="B1695" s="2" t="s">
        <v>42</v>
      </c>
      <c r="C1695" s="2" t="s">
        <v>43</v>
      </c>
      <c r="D1695" s="2" t="s">
        <v>67</v>
      </c>
      <c r="E1695" s="2" t="s">
        <v>3637</v>
      </c>
      <c r="F1695" s="2" t="s">
        <v>41</v>
      </c>
      <c r="G1695" s="2">
        <v>5000</v>
      </c>
      <c r="H1695" s="2">
        <v>1</v>
      </c>
      <c r="I1695" s="3">
        <v>46202</v>
      </c>
      <c r="J1695" s="4"/>
      <c r="K1695" s="2">
        <v>1249668</v>
      </c>
      <c r="L1695" s="2">
        <v>40600</v>
      </c>
      <c r="M1695" s="2" t="s">
        <v>166</v>
      </c>
      <c r="N1695" s="5">
        <v>46202</v>
      </c>
      <c r="O1695" s="2" t="s">
        <v>3639</v>
      </c>
      <c r="P1695" s="2" t="s">
        <v>181</v>
      </c>
      <c r="Q1695" s="2" t="s">
        <v>2386</v>
      </c>
      <c r="R1695" s="3">
        <v>46202</v>
      </c>
      <c r="S1695" s="2" t="s">
        <v>38</v>
      </c>
      <c r="T1695" s="2" t="s">
        <v>2387</v>
      </c>
      <c r="U1695" s="2" t="s">
        <v>723</v>
      </c>
      <c r="V1695" s="2">
        <v>0</v>
      </c>
      <c r="W1695" s="2" t="s">
        <v>956</v>
      </c>
      <c r="X1695" s="2">
        <v>2026</v>
      </c>
      <c r="Y1695" s="2" t="s">
        <v>65</v>
      </c>
      <c r="Z1695" s="4"/>
      <c r="AA1695" s="3">
        <v>46199</v>
      </c>
      <c r="AB1695" s="2" t="s">
        <v>166</v>
      </c>
      <c r="AC1695" s="2">
        <v>470150</v>
      </c>
    </row>
    <row r="1696" spans="1:29" ht="64.5" x14ac:dyDescent="0.25">
      <c r="A1696" s="2" t="s">
        <v>29</v>
      </c>
      <c r="B1696" s="2" t="s">
        <v>42</v>
      </c>
      <c r="C1696" s="2" t="s">
        <v>43</v>
      </c>
      <c r="D1696" s="2" t="s">
        <v>32</v>
      </c>
      <c r="E1696" s="2" t="s">
        <v>2881</v>
      </c>
      <c r="F1696" s="2" t="s">
        <v>3640</v>
      </c>
      <c r="G1696" s="2">
        <v>2040000</v>
      </c>
      <c r="H1696" s="2">
        <v>1</v>
      </c>
      <c r="I1696" s="3">
        <v>46218</v>
      </c>
      <c r="J1696" s="4"/>
      <c r="K1696" s="2">
        <v>4769080</v>
      </c>
      <c r="L1696" s="2">
        <v>30600</v>
      </c>
      <c r="M1696" s="2" t="s">
        <v>2883</v>
      </c>
      <c r="N1696" s="5">
        <v>46199</v>
      </c>
      <c r="O1696" s="2">
        <v>507</v>
      </c>
      <c r="P1696" s="2" t="s">
        <v>36</v>
      </c>
      <c r="Q1696" s="2" t="s">
        <v>61</v>
      </c>
      <c r="R1696" s="3">
        <v>46199</v>
      </c>
      <c r="S1696" s="2" t="s">
        <v>488</v>
      </c>
      <c r="T1696" s="2" t="s">
        <v>63</v>
      </c>
      <c r="U1696" s="2">
        <v>0</v>
      </c>
      <c r="V1696" s="2" t="s">
        <v>723</v>
      </c>
      <c r="W1696" s="2" t="s">
        <v>2880</v>
      </c>
      <c r="X1696" s="2">
        <v>2026</v>
      </c>
      <c r="Y1696" s="2" t="s">
        <v>40</v>
      </c>
      <c r="Z1696" s="4"/>
      <c r="AA1696" s="3">
        <v>46199</v>
      </c>
      <c r="AB1696" s="2" t="s">
        <v>2883</v>
      </c>
      <c r="AC1696" s="2">
        <v>470126</v>
      </c>
    </row>
    <row r="1697" spans="1:29" ht="51.75" x14ac:dyDescent="0.25">
      <c r="A1697" s="2" t="s">
        <v>29</v>
      </c>
      <c r="B1697" s="2" t="s">
        <v>42</v>
      </c>
      <c r="C1697" s="2" t="s">
        <v>43</v>
      </c>
      <c r="D1697" s="2" t="s">
        <v>32</v>
      </c>
      <c r="E1697" s="2" t="s">
        <v>2881</v>
      </c>
      <c r="F1697" s="2" t="s">
        <v>41</v>
      </c>
      <c r="G1697" s="2">
        <v>1000</v>
      </c>
      <c r="H1697" s="2">
        <v>1</v>
      </c>
      <c r="I1697" s="3">
        <v>46218</v>
      </c>
      <c r="J1697" s="4"/>
      <c r="K1697" s="2">
        <v>4769080</v>
      </c>
      <c r="L1697" s="2">
        <v>30600</v>
      </c>
      <c r="M1697" s="2" t="s">
        <v>2883</v>
      </c>
      <c r="N1697" s="5">
        <v>46199</v>
      </c>
      <c r="O1697" s="2">
        <v>507</v>
      </c>
      <c r="P1697" s="2" t="s">
        <v>36</v>
      </c>
      <c r="Q1697" s="2" t="s">
        <v>61</v>
      </c>
      <c r="R1697" s="3">
        <v>46199</v>
      </c>
      <c r="S1697" s="2" t="s">
        <v>488</v>
      </c>
      <c r="T1697" s="2" t="s">
        <v>63</v>
      </c>
      <c r="U1697" s="2">
        <v>0</v>
      </c>
      <c r="V1697" s="2" t="s">
        <v>723</v>
      </c>
      <c r="W1697" s="2" t="s">
        <v>2880</v>
      </c>
      <c r="X1697" s="2">
        <v>2026</v>
      </c>
      <c r="Y1697" s="2" t="s">
        <v>40</v>
      </c>
      <c r="Z1697" s="4"/>
      <c r="AA1697" s="3">
        <v>46199</v>
      </c>
      <c r="AB1697" s="2" t="s">
        <v>2883</v>
      </c>
      <c r="AC1697" s="2">
        <v>470126</v>
      </c>
    </row>
    <row r="1698" spans="1:29" ht="102.75" x14ac:dyDescent="0.25">
      <c r="A1698" s="2" t="s">
        <v>29</v>
      </c>
      <c r="B1698" s="2" t="s">
        <v>42</v>
      </c>
      <c r="C1698" s="2" t="s">
        <v>43</v>
      </c>
      <c r="D1698" s="2" t="s">
        <v>32</v>
      </c>
      <c r="E1698" s="2" t="s">
        <v>3641</v>
      </c>
      <c r="F1698" s="2" t="s">
        <v>41</v>
      </c>
      <c r="G1698" s="2">
        <v>1000</v>
      </c>
      <c r="H1698" s="2">
        <v>1</v>
      </c>
      <c r="I1698" s="3">
        <v>46200</v>
      </c>
      <c r="J1698" s="4"/>
      <c r="K1698" s="2">
        <v>4769026</v>
      </c>
      <c r="L1698" s="2">
        <v>20000</v>
      </c>
      <c r="M1698" s="2" t="s">
        <v>35</v>
      </c>
      <c r="N1698" s="5">
        <v>46199</v>
      </c>
      <c r="O1698" s="2" t="s">
        <v>3642</v>
      </c>
      <c r="P1698" s="2" t="s">
        <v>36</v>
      </c>
      <c r="Q1698" s="2" t="s">
        <v>837</v>
      </c>
      <c r="R1698" s="3">
        <v>46199</v>
      </c>
      <c r="S1698" s="2" t="s">
        <v>38</v>
      </c>
      <c r="T1698" s="2" t="s">
        <v>83</v>
      </c>
      <c r="U1698" s="2">
        <v>0</v>
      </c>
      <c r="V1698" s="2" t="s">
        <v>3643</v>
      </c>
      <c r="W1698" s="2" t="s">
        <v>2819</v>
      </c>
      <c r="X1698" s="2">
        <v>2025</v>
      </c>
      <c r="Y1698" s="2" t="s">
        <v>40</v>
      </c>
      <c r="Z1698" s="4"/>
      <c r="AA1698" s="3">
        <v>46199</v>
      </c>
      <c r="AB1698" s="2" t="s">
        <v>35</v>
      </c>
      <c r="AC1698" s="2">
        <v>470104</v>
      </c>
    </row>
    <row r="1699" spans="1:29" ht="102.75" x14ac:dyDescent="0.25">
      <c r="A1699" s="2" t="s">
        <v>29</v>
      </c>
      <c r="B1699" s="2" t="s">
        <v>42</v>
      </c>
      <c r="C1699" s="2" t="s">
        <v>43</v>
      </c>
      <c r="D1699" s="2" t="s">
        <v>32</v>
      </c>
      <c r="E1699" s="2" t="s">
        <v>3641</v>
      </c>
      <c r="F1699" s="2" t="s">
        <v>3644</v>
      </c>
      <c r="G1699" s="2">
        <v>2900000</v>
      </c>
      <c r="H1699" s="2">
        <v>1</v>
      </c>
      <c r="I1699" s="3">
        <v>46200</v>
      </c>
      <c r="J1699" s="4"/>
      <c r="K1699" s="2">
        <v>4769026</v>
      </c>
      <c r="L1699" s="2">
        <v>20000</v>
      </c>
      <c r="M1699" s="2" t="s">
        <v>35</v>
      </c>
      <c r="N1699" s="5">
        <v>46199</v>
      </c>
      <c r="O1699" s="2" t="s">
        <v>3642</v>
      </c>
      <c r="P1699" s="2" t="s">
        <v>36</v>
      </c>
      <c r="Q1699" s="2" t="s">
        <v>837</v>
      </c>
      <c r="R1699" s="3">
        <v>46199</v>
      </c>
      <c r="S1699" s="2" t="s">
        <v>38</v>
      </c>
      <c r="T1699" s="2" t="s">
        <v>83</v>
      </c>
      <c r="U1699" s="2">
        <v>0</v>
      </c>
      <c r="V1699" s="2" t="s">
        <v>3643</v>
      </c>
      <c r="W1699" s="2" t="s">
        <v>2819</v>
      </c>
      <c r="X1699" s="2">
        <v>2025</v>
      </c>
      <c r="Y1699" s="2" t="s">
        <v>40</v>
      </c>
      <c r="Z1699" s="4"/>
      <c r="AA1699" s="3">
        <v>46199</v>
      </c>
      <c r="AB1699" s="2" t="s">
        <v>35</v>
      </c>
      <c r="AC1699" s="2">
        <v>470104</v>
      </c>
    </row>
    <row r="1700" spans="1:29" ht="90" x14ac:dyDescent="0.25">
      <c r="A1700" s="2" t="s">
        <v>29</v>
      </c>
      <c r="B1700" s="2" t="s">
        <v>42</v>
      </c>
      <c r="C1700" s="2" t="s">
        <v>43</v>
      </c>
      <c r="D1700" s="2" t="s">
        <v>32</v>
      </c>
      <c r="E1700" s="2" t="s">
        <v>3645</v>
      </c>
      <c r="F1700" s="2" t="s">
        <v>3646</v>
      </c>
      <c r="G1700" s="2">
        <v>2000000</v>
      </c>
      <c r="H1700" s="2">
        <v>1</v>
      </c>
      <c r="I1700" s="3">
        <v>46199</v>
      </c>
      <c r="J1700" s="4"/>
      <c r="K1700" s="2">
        <v>3363701</v>
      </c>
      <c r="L1700" s="2">
        <v>40000</v>
      </c>
      <c r="M1700" s="2" t="s">
        <v>404</v>
      </c>
      <c r="N1700" s="5">
        <v>46197</v>
      </c>
      <c r="O1700" s="2" t="s">
        <v>3647</v>
      </c>
      <c r="P1700" s="2" t="s">
        <v>36</v>
      </c>
      <c r="Q1700" s="2" t="s">
        <v>61</v>
      </c>
      <c r="R1700" s="3">
        <v>46197</v>
      </c>
      <c r="S1700" s="2" t="s">
        <v>794</v>
      </c>
      <c r="T1700" s="2" t="s">
        <v>3648</v>
      </c>
      <c r="U1700" s="2">
        <v>0</v>
      </c>
      <c r="V1700" s="2" t="s">
        <v>53</v>
      </c>
      <c r="W1700" s="2" t="s">
        <v>765</v>
      </c>
      <c r="X1700" s="2">
        <v>2026</v>
      </c>
      <c r="Y1700" s="2" t="s">
        <v>40</v>
      </c>
      <c r="Z1700" s="4"/>
      <c r="AA1700" s="3">
        <v>46199</v>
      </c>
      <c r="AB1700" s="2" t="s">
        <v>404</v>
      </c>
      <c r="AC1700" s="2">
        <v>470086</v>
      </c>
    </row>
    <row r="1701" spans="1:29" ht="90" x14ac:dyDescent="0.25">
      <c r="A1701" s="2" t="s">
        <v>29</v>
      </c>
      <c r="B1701" s="2" t="s">
        <v>42</v>
      </c>
      <c r="C1701" s="2" t="s">
        <v>43</v>
      </c>
      <c r="D1701" s="2" t="s">
        <v>32</v>
      </c>
      <c r="E1701" s="2" t="s">
        <v>3645</v>
      </c>
      <c r="F1701" s="2" t="s">
        <v>41</v>
      </c>
      <c r="G1701" s="2">
        <v>1000</v>
      </c>
      <c r="H1701" s="2">
        <v>1</v>
      </c>
      <c r="I1701" s="3">
        <v>46199</v>
      </c>
      <c r="J1701" s="4"/>
      <c r="K1701" s="2">
        <v>3363701</v>
      </c>
      <c r="L1701" s="2">
        <v>40000</v>
      </c>
      <c r="M1701" s="2" t="s">
        <v>404</v>
      </c>
      <c r="N1701" s="5">
        <v>46197</v>
      </c>
      <c r="O1701" s="2" t="s">
        <v>3647</v>
      </c>
      <c r="P1701" s="2" t="s">
        <v>36</v>
      </c>
      <c r="Q1701" s="2" t="s">
        <v>61</v>
      </c>
      <c r="R1701" s="3">
        <v>46197</v>
      </c>
      <c r="S1701" s="2" t="s">
        <v>794</v>
      </c>
      <c r="T1701" s="2" t="s">
        <v>3648</v>
      </c>
      <c r="U1701" s="2">
        <v>0</v>
      </c>
      <c r="V1701" s="2" t="s">
        <v>53</v>
      </c>
      <c r="W1701" s="2" t="s">
        <v>765</v>
      </c>
      <c r="X1701" s="2">
        <v>2026</v>
      </c>
      <c r="Y1701" s="2" t="s">
        <v>40</v>
      </c>
      <c r="Z1701" s="4"/>
      <c r="AA1701" s="3">
        <v>46199</v>
      </c>
      <c r="AB1701" s="2" t="s">
        <v>404</v>
      </c>
      <c r="AC1701" s="2">
        <v>470086</v>
      </c>
    </row>
    <row r="1702" spans="1:29" ht="64.5" x14ac:dyDescent="0.25">
      <c r="A1702" s="2" t="s">
        <v>29</v>
      </c>
      <c r="B1702" s="2" t="s">
        <v>42</v>
      </c>
      <c r="C1702" s="2" t="s">
        <v>31</v>
      </c>
      <c r="D1702" s="2" t="s">
        <v>32</v>
      </c>
      <c r="E1702" s="2" t="s">
        <v>3649</v>
      </c>
      <c r="F1702" s="2" t="s">
        <v>3650</v>
      </c>
      <c r="G1702" s="2">
        <v>0</v>
      </c>
      <c r="H1702" s="2">
        <v>1</v>
      </c>
      <c r="I1702" s="3">
        <v>46206</v>
      </c>
      <c r="J1702" s="4"/>
      <c r="K1702" s="2">
        <v>4768937</v>
      </c>
      <c r="L1702" s="2">
        <v>30000</v>
      </c>
      <c r="M1702" s="2" t="s">
        <v>126</v>
      </c>
      <c r="N1702" s="4"/>
      <c r="O1702" s="4"/>
      <c r="P1702" s="2" t="s">
        <v>36</v>
      </c>
      <c r="Q1702" s="4"/>
      <c r="R1702" s="4"/>
      <c r="S1702" s="2" t="s">
        <v>38</v>
      </c>
      <c r="T1702" s="4"/>
      <c r="U1702" s="4"/>
      <c r="V1702" s="4"/>
      <c r="W1702" s="4"/>
      <c r="X1702" s="2">
        <v>2025</v>
      </c>
      <c r="Y1702" s="2" t="s">
        <v>40</v>
      </c>
      <c r="Z1702" s="4"/>
      <c r="AA1702" s="3">
        <v>46199</v>
      </c>
      <c r="AB1702" s="2" t="s">
        <v>126</v>
      </c>
      <c r="AC1702" s="2">
        <v>470074</v>
      </c>
    </row>
    <row r="1703" spans="1:29" ht="51.75" x14ac:dyDescent="0.25">
      <c r="A1703" s="2" t="s">
        <v>29</v>
      </c>
      <c r="B1703" s="2" t="s">
        <v>42</v>
      </c>
      <c r="C1703" s="2" t="s">
        <v>31</v>
      </c>
      <c r="D1703" s="2" t="s">
        <v>32</v>
      </c>
      <c r="E1703" s="2" t="s">
        <v>3649</v>
      </c>
      <c r="F1703" s="2" t="s">
        <v>41</v>
      </c>
      <c r="G1703" s="2">
        <v>1000</v>
      </c>
      <c r="H1703" s="2">
        <v>1</v>
      </c>
      <c r="I1703" s="3">
        <v>46206</v>
      </c>
      <c r="J1703" s="4"/>
      <c r="K1703" s="2">
        <v>4768937</v>
      </c>
      <c r="L1703" s="2">
        <v>30000</v>
      </c>
      <c r="M1703" s="2" t="s">
        <v>126</v>
      </c>
      <c r="N1703" s="4"/>
      <c r="O1703" s="4"/>
      <c r="P1703" s="2" t="s">
        <v>36</v>
      </c>
      <c r="Q1703" s="4"/>
      <c r="R1703" s="4"/>
      <c r="S1703" s="2" t="s">
        <v>38</v>
      </c>
      <c r="T1703" s="4"/>
      <c r="U1703" s="4"/>
      <c r="V1703" s="4"/>
      <c r="W1703" s="4"/>
      <c r="X1703" s="2">
        <v>2025</v>
      </c>
      <c r="Y1703" s="2" t="s">
        <v>40</v>
      </c>
      <c r="Z1703" s="4"/>
      <c r="AA1703" s="3">
        <v>46199</v>
      </c>
      <c r="AB1703" s="2" t="s">
        <v>126</v>
      </c>
      <c r="AC1703" s="2">
        <v>470074</v>
      </c>
    </row>
    <row r="1704" spans="1:29" ht="64.5" x14ac:dyDescent="0.25">
      <c r="A1704" s="2" t="s">
        <v>29</v>
      </c>
      <c r="B1704" s="2" t="s">
        <v>42</v>
      </c>
      <c r="C1704" s="2" t="s">
        <v>43</v>
      </c>
      <c r="D1704" s="2" t="s">
        <v>32</v>
      </c>
      <c r="E1704" s="2" t="s">
        <v>3651</v>
      </c>
      <c r="F1704" s="2" t="s">
        <v>3652</v>
      </c>
      <c r="G1704" s="2">
        <v>2450000</v>
      </c>
      <c r="H1704" s="2">
        <v>1</v>
      </c>
      <c r="I1704" s="3">
        <v>46199</v>
      </c>
      <c r="J1704" s="4"/>
      <c r="K1704" s="2">
        <v>4758215</v>
      </c>
      <c r="L1704" s="2">
        <v>30000</v>
      </c>
      <c r="M1704" s="2" t="s">
        <v>357</v>
      </c>
      <c r="N1704" s="5">
        <v>46197</v>
      </c>
      <c r="O1704" s="2" t="s">
        <v>3653</v>
      </c>
      <c r="P1704" s="2" t="s">
        <v>36</v>
      </c>
      <c r="Q1704" s="2" t="s">
        <v>577</v>
      </c>
      <c r="R1704" s="3">
        <v>46197</v>
      </c>
      <c r="S1704" s="2" t="s">
        <v>89</v>
      </c>
      <c r="T1704" s="2" t="s">
        <v>52</v>
      </c>
      <c r="U1704" s="2" t="s">
        <v>3654</v>
      </c>
      <c r="V1704" s="2" t="s">
        <v>3655</v>
      </c>
      <c r="W1704" s="2" t="s">
        <v>1274</v>
      </c>
      <c r="X1704" s="2">
        <v>2026</v>
      </c>
      <c r="Y1704" s="2" t="s">
        <v>40</v>
      </c>
      <c r="Z1704" s="4"/>
      <c r="AA1704" s="3">
        <v>46199</v>
      </c>
      <c r="AB1704" s="2" t="s">
        <v>357</v>
      </c>
      <c r="AC1704" s="2">
        <v>470070</v>
      </c>
    </row>
    <row r="1705" spans="1:29" ht="39" x14ac:dyDescent="0.25">
      <c r="A1705" s="2" t="s">
        <v>29</v>
      </c>
      <c r="B1705" s="2" t="s">
        <v>42</v>
      </c>
      <c r="C1705" s="2" t="s">
        <v>43</v>
      </c>
      <c r="D1705" s="2" t="s">
        <v>32</v>
      </c>
      <c r="E1705" s="2" t="s">
        <v>3651</v>
      </c>
      <c r="F1705" s="2" t="s">
        <v>41</v>
      </c>
      <c r="G1705" s="2">
        <v>1000</v>
      </c>
      <c r="H1705" s="2">
        <v>1</v>
      </c>
      <c r="I1705" s="3">
        <v>46199</v>
      </c>
      <c r="J1705" s="4"/>
      <c r="K1705" s="2">
        <v>4758215</v>
      </c>
      <c r="L1705" s="2">
        <v>30000</v>
      </c>
      <c r="M1705" s="2" t="s">
        <v>357</v>
      </c>
      <c r="N1705" s="5">
        <v>46197</v>
      </c>
      <c r="O1705" s="2" t="s">
        <v>3653</v>
      </c>
      <c r="P1705" s="2" t="s">
        <v>36</v>
      </c>
      <c r="Q1705" s="2" t="s">
        <v>577</v>
      </c>
      <c r="R1705" s="3">
        <v>46197</v>
      </c>
      <c r="S1705" s="2" t="s">
        <v>89</v>
      </c>
      <c r="T1705" s="2" t="s">
        <v>52</v>
      </c>
      <c r="U1705" s="2" t="s">
        <v>3654</v>
      </c>
      <c r="V1705" s="2" t="s">
        <v>3655</v>
      </c>
      <c r="W1705" s="2" t="s">
        <v>1274</v>
      </c>
      <c r="X1705" s="2">
        <v>2026</v>
      </c>
      <c r="Y1705" s="2" t="s">
        <v>40</v>
      </c>
      <c r="Z1705" s="4"/>
      <c r="AA1705" s="3">
        <v>46199</v>
      </c>
      <c r="AB1705" s="2" t="s">
        <v>357</v>
      </c>
      <c r="AC1705" s="2">
        <v>470070</v>
      </c>
    </row>
    <row r="1706" spans="1:29" ht="64.5" x14ac:dyDescent="0.25">
      <c r="A1706" s="2" t="s">
        <v>29</v>
      </c>
      <c r="B1706" s="2" t="s">
        <v>42</v>
      </c>
      <c r="C1706" s="2" t="s">
        <v>43</v>
      </c>
      <c r="D1706" s="2" t="s">
        <v>32</v>
      </c>
      <c r="E1706" s="2" t="s">
        <v>3656</v>
      </c>
      <c r="F1706" s="2" t="s">
        <v>3657</v>
      </c>
      <c r="G1706" s="2">
        <v>1970000</v>
      </c>
      <c r="H1706" s="2">
        <v>1</v>
      </c>
      <c r="I1706" s="3">
        <v>46199</v>
      </c>
      <c r="J1706" s="4"/>
      <c r="K1706" s="2">
        <v>4613492</v>
      </c>
      <c r="L1706" s="2">
        <v>39400</v>
      </c>
      <c r="M1706" s="2" t="s">
        <v>275</v>
      </c>
      <c r="N1706" s="5">
        <v>46197</v>
      </c>
      <c r="O1706" s="2" t="s">
        <v>3658</v>
      </c>
      <c r="P1706" s="2" t="s">
        <v>36</v>
      </c>
      <c r="Q1706" s="2" t="s">
        <v>1706</v>
      </c>
      <c r="R1706" s="3">
        <v>46197</v>
      </c>
      <c r="S1706" s="2" t="s">
        <v>794</v>
      </c>
      <c r="T1706" s="2" t="s">
        <v>63</v>
      </c>
      <c r="U1706" s="2" t="s">
        <v>3659</v>
      </c>
      <c r="V1706" s="2">
        <v>0</v>
      </c>
      <c r="W1706" s="2" t="s">
        <v>64</v>
      </c>
      <c r="X1706" s="2">
        <v>2026</v>
      </c>
      <c r="Y1706" s="2" t="s">
        <v>40</v>
      </c>
      <c r="Z1706" s="4"/>
      <c r="AA1706" s="3">
        <v>46199</v>
      </c>
      <c r="AB1706" s="2" t="s">
        <v>275</v>
      </c>
      <c r="AC1706" s="2">
        <v>470048</v>
      </c>
    </row>
    <row r="1707" spans="1:29" ht="39" x14ac:dyDescent="0.25">
      <c r="A1707" s="2" t="s">
        <v>29</v>
      </c>
      <c r="B1707" s="2" t="s">
        <v>42</v>
      </c>
      <c r="C1707" s="2" t="s">
        <v>43</v>
      </c>
      <c r="D1707" s="2" t="s">
        <v>32</v>
      </c>
      <c r="E1707" s="2" t="s">
        <v>3656</v>
      </c>
      <c r="F1707" s="2" t="s">
        <v>41</v>
      </c>
      <c r="G1707" s="2">
        <v>1000</v>
      </c>
      <c r="H1707" s="2">
        <v>1</v>
      </c>
      <c r="I1707" s="3">
        <v>46199</v>
      </c>
      <c r="J1707" s="4"/>
      <c r="K1707" s="2">
        <v>4613492</v>
      </c>
      <c r="L1707" s="2">
        <v>39400</v>
      </c>
      <c r="M1707" s="2" t="s">
        <v>275</v>
      </c>
      <c r="N1707" s="5">
        <v>46197</v>
      </c>
      <c r="O1707" s="2" t="s">
        <v>3658</v>
      </c>
      <c r="P1707" s="2" t="s">
        <v>36</v>
      </c>
      <c r="Q1707" s="2" t="s">
        <v>1706</v>
      </c>
      <c r="R1707" s="3">
        <v>46197</v>
      </c>
      <c r="S1707" s="2" t="s">
        <v>794</v>
      </c>
      <c r="T1707" s="2" t="s">
        <v>63</v>
      </c>
      <c r="U1707" s="2" t="s">
        <v>3659</v>
      </c>
      <c r="V1707" s="2">
        <v>0</v>
      </c>
      <c r="W1707" s="2" t="s">
        <v>64</v>
      </c>
      <c r="X1707" s="2">
        <v>2026</v>
      </c>
      <c r="Y1707" s="2" t="s">
        <v>40</v>
      </c>
      <c r="Z1707" s="4"/>
      <c r="AA1707" s="3">
        <v>46199</v>
      </c>
      <c r="AB1707" s="2" t="s">
        <v>275</v>
      </c>
      <c r="AC1707" s="2">
        <v>470048</v>
      </c>
    </row>
    <row r="1708" spans="1:29" ht="102.75" x14ac:dyDescent="0.25">
      <c r="A1708" s="2" t="s">
        <v>29</v>
      </c>
      <c r="B1708" s="2" t="s">
        <v>42</v>
      </c>
      <c r="C1708" s="2" t="s">
        <v>43</v>
      </c>
      <c r="D1708" s="2" t="s">
        <v>32</v>
      </c>
      <c r="E1708" s="2" t="s">
        <v>3660</v>
      </c>
      <c r="F1708" s="2" t="s">
        <v>3661</v>
      </c>
      <c r="G1708" s="2">
        <v>1842000</v>
      </c>
      <c r="H1708" s="2">
        <v>1</v>
      </c>
      <c r="I1708" s="3">
        <v>46205</v>
      </c>
      <c r="J1708" s="4"/>
      <c r="K1708" s="2">
        <v>4758007</v>
      </c>
      <c r="L1708" s="2">
        <v>10000</v>
      </c>
      <c r="M1708" s="2" t="s">
        <v>35</v>
      </c>
      <c r="N1708" s="5">
        <v>46197</v>
      </c>
      <c r="O1708" s="2" t="s">
        <v>3662</v>
      </c>
      <c r="P1708" s="2" t="s">
        <v>36</v>
      </c>
      <c r="Q1708" s="2" t="s">
        <v>37</v>
      </c>
      <c r="R1708" s="3">
        <v>46197</v>
      </c>
      <c r="S1708" s="2" t="s">
        <v>38</v>
      </c>
      <c r="T1708" s="2" t="s">
        <v>3663</v>
      </c>
      <c r="U1708" s="2">
        <v>0</v>
      </c>
      <c r="V1708" s="2">
        <v>0</v>
      </c>
      <c r="W1708" s="2" t="s">
        <v>3664</v>
      </c>
      <c r="X1708" s="2">
        <v>2026</v>
      </c>
      <c r="Y1708" s="2" t="s">
        <v>40</v>
      </c>
      <c r="Z1708" s="4"/>
      <c r="AA1708" s="3">
        <v>46197</v>
      </c>
      <c r="AB1708" s="2" t="s">
        <v>35</v>
      </c>
      <c r="AC1708" s="2">
        <v>470020</v>
      </c>
    </row>
    <row r="1709" spans="1:29" ht="102.75" x14ac:dyDescent="0.25">
      <c r="A1709" s="2" t="s">
        <v>29</v>
      </c>
      <c r="B1709" s="2" t="s">
        <v>42</v>
      </c>
      <c r="C1709" s="2" t="s">
        <v>43</v>
      </c>
      <c r="D1709" s="2" t="s">
        <v>32</v>
      </c>
      <c r="E1709" s="2" t="s">
        <v>3660</v>
      </c>
      <c r="F1709" s="2" t="s">
        <v>41</v>
      </c>
      <c r="G1709" s="2">
        <v>1000</v>
      </c>
      <c r="H1709" s="2">
        <v>1</v>
      </c>
      <c r="I1709" s="3">
        <v>46205</v>
      </c>
      <c r="J1709" s="4"/>
      <c r="K1709" s="2">
        <v>4758007</v>
      </c>
      <c r="L1709" s="2">
        <v>10000</v>
      </c>
      <c r="M1709" s="2" t="s">
        <v>35</v>
      </c>
      <c r="N1709" s="5">
        <v>46197</v>
      </c>
      <c r="O1709" s="2" t="s">
        <v>3662</v>
      </c>
      <c r="P1709" s="2" t="s">
        <v>36</v>
      </c>
      <c r="Q1709" s="2" t="s">
        <v>37</v>
      </c>
      <c r="R1709" s="3">
        <v>46197</v>
      </c>
      <c r="S1709" s="2" t="s">
        <v>38</v>
      </c>
      <c r="T1709" s="2" t="s">
        <v>3663</v>
      </c>
      <c r="U1709" s="2">
        <v>0</v>
      </c>
      <c r="V1709" s="2">
        <v>0</v>
      </c>
      <c r="W1709" s="2" t="s">
        <v>3664</v>
      </c>
      <c r="X1709" s="2">
        <v>2026</v>
      </c>
      <c r="Y1709" s="2" t="s">
        <v>40</v>
      </c>
      <c r="Z1709" s="4"/>
      <c r="AA1709" s="3">
        <v>46197</v>
      </c>
      <c r="AB1709" s="2" t="s">
        <v>35</v>
      </c>
      <c r="AC1709" s="2">
        <v>470020</v>
      </c>
    </row>
    <row r="1710" spans="1:29" ht="51.75" x14ac:dyDescent="0.25">
      <c r="A1710" s="2" t="s">
        <v>29</v>
      </c>
      <c r="B1710" s="2" t="s">
        <v>42</v>
      </c>
      <c r="C1710" s="2" t="s">
        <v>43</v>
      </c>
      <c r="D1710" s="2" t="s">
        <v>219</v>
      </c>
      <c r="E1710" s="2" t="s">
        <v>3665</v>
      </c>
      <c r="F1710" s="2" t="s">
        <v>56</v>
      </c>
      <c r="G1710" s="2">
        <v>2740000</v>
      </c>
      <c r="H1710" s="2">
        <v>1</v>
      </c>
      <c r="I1710" s="3">
        <v>46203</v>
      </c>
      <c r="J1710" s="4"/>
      <c r="K1710" s="2">
        <v>4763758</v>
      </c>
      <c r="L1710" s="2">
        <v>18700</v>
      </c>
      <c r="M1710" s="2" t="s">
        <v>192</v>
      </c>
      <c r="N1710" s="5">
        <v>46200</v>
      </c>
      <c r="O1710" s="2" t="s">
        <v>3666</v>
      </c>
      <c r="P1710" s="2" t="s">
        <v>49</v>
      </c>
      <c r="Q1710" s="2" t="s">
        <v>463</v>
      </c>
      <c r="R1710" s="3">
        <v>46200</v>
      </c>
      <c r="S1710" s="2" t="s">
        <v>38</v>
      </c>
      <c r="T1710" s="2" t="s">
        <v>464</v>
      </c>
      <c r="U1710" s="2">
        <v>0</v>
      </c>
      <c r="V1710" s="2">
        <v>0</v>
      </c>
      <c r="W1710" s="2" t="s">
        <v>466</v>
      </c>
      <c r="X1710" s="2">
        <v>2026</v>
      </c>
      <c r="Y1710" s="2" t="s">
        <v>65</v>
      </c>
      <c r="Z1710" s="4"/>
      <c r="AA1710" s="3">
        <v>46199</v>
      </c>
      <c r="AB1710" s="2" t="s">
        <v>192</v>
      </c>
      <c r="AC1710" s="2">
        <v>470018</v>
      </c>
    </row>
    <row r="1711" spans="1:29" ht="51.75" x14ac:dyDescent="0.25">
      <c r="A1711" s="2" t="s">
        <v>29</v>
      </c>
      <c r="B1711" s="2" t="s">
        <v>42</v>
      </c>
      <c r="C1711" s="2" t="s">
        <v>43</v>
      </c>
      <c r="D1711" s="2" t="s">
        <v>219</v>
      </c>
      <c r="E1711" s="2" t="s">
        <v>3665</v>
      </c>
      <c r="F1711" s="2" t="s">
        <v>3667</v>
      </c>
      <c r="G1711" s="2">
        <v>3740000</v>
      </c>
      <c r="H1711" s="2">
        <v>1</v>
      </c>
      <c r="I1711" s="3">
        <v>46203</v>
      </c>
      <c r="J1711" s="4"/>
      <c r="K1711" s="2">
        <v>4763758</v>
      </c>
      <c r="L1711" s="2">
        <v>18700</v>
      </c>
      <c r="M1711" s="2" t="s">
        <v>192</v>
      </c>
      <c r="N1711" s="5">
        <v>46200</v>
      </c>
      <c r="O1711" s="2" t="s">
        <v>3666</v>
      </c>
      <c r="P1711" s="2" t="s">
        <v>49</v>
      </c>
      <c r="Q1711" s="2" t="s">
        <v>463</v>
      </c>
      <c r="R1711" s="3">
        <v>46200</v>
      </c>
      <c r="S1711" s="2" t="s">
        <v>38</v>
      </c>
      <c r="T1711" s="2" t="s">
        <v>464</v>
      </c>
      <c r="U1711" s="2">
        <v>0</v>
      </c>
      <c r="V1711" s="2">
        <v>0</v>
      </c>
      <c r="W1711" s="2" t="s">
        <v>466</v>
      </c>
      <c r="X1711" s="2">
        <v>2026</v>
      </c>
      <c r="Y1711" s="2" t="s">
        <v>65</v>
      </c>
      <c r="Z1711" s="4"/>
      <c r="AA1711" s="3">
        <v>46199</v>
      </c>
      <c r="AB1711" s="2" t="s">
        <v>192</v>
      </c>
      <c r="AC1711" s="2">
        <v>470018</v>
      </c>
    </row>
    <row r="1712" spans="1:29" ht="51.75" x14ac:dyDescent="0.25">
      <c r="A1712" s="2" t="s">
        <v>29</v>
      </c>
      <c r="B1712" s="2" t="s">
        <v>42</v>
      </c>
      <c r="C1712" s="2" t="s">
        <v>43</v>
      </c>
      <c r="D1712" s="2" t="s">
        <v>219</v>
      </c>
      <c r="E1712" s="2" t="s">
        <v>3665</v>
      </c>
      <c r="F1712" s="2" t="s">
        <v>41</v>
      </c>
      <c r="G1712" s="2">
        <v>5000</v>
      </c>
      <c r="H1712" s="2">
        <v>1</v>
      </c>
      <c r="I1712" s="3">
        <v>46203</v>
      </c>
      <c r="J1712" s="4"/>
      <c r="K1712" s="2">
        <v>4763758</v>
      </c>
      <c r="L1712" s="2">
        <v>18700</v>
      </c>
      <c r="M1712" s="2" t="s">
        <v>192</v>
      </c>
      <c r="N1712" s="5">
        <v>46200</v>
      </c>
      <c r="O1712" s="2" t="s">
        <v>3666</v>
      </c>
      <c r="P1712" s="2" t="s">
        <v>49</v>
      </c>
      <c r="Q1712" s="2" t="s">
        <v>463</v>
      </c>
      <c r="R1712" s="3">
        <v>46200</v>
      </c>
      <c r="S1712" s="2" t="s">
        <v>38</v>
      </c>
      <c r="T1712" s="2" t="s">
        <v>464</v>
      </c>
      <c r="U1712" s="2">
        <v>0</v>
      </c>
      <c r="V1712" s="2">
        <v>0</v>
      </c>
      <c r="W1712" s="2" t="s">
        <v>466</v>
      </c>
      <c r="X1712" s="2">
        <v>2026</v>
      </c>
      <c r="Y1712" s="2" t="s">
        <v>65</v>
      </c>
      <c r="Z1712" s="4"/>
      <c r="AA1712" s="3">
        <v>46199</v>
      </c>
      <c r="AB1712" s="2" t="s">
        <v>192</v>
      </c>
      <c r="AC1712" s="2">
        <v>470018</v>
      </c>
    </row>
    <row r="1713" spans="1:29" ht="64.5" x14ac:dyDescent="0.25">
      <c r="A1713" s="2" t="s">
        <v>29</v>
      </c>
      <c r="B1713" s="2" t="s">
        <v>42</v>
      </c>
      <c r="C1713" s="2" t="s">
        <v>43</v>
      </c>
      <c r="D1713" s="2" t="s">
        <v>32</v>
      </c>
      <c r="E1713" s="2" t="s">
        <v>3668</v>
      </c>
      <c r="F1713" s="2" t="s">
        <v>3669</v>
      </c>
      <c r="G1713" s="2">
        <v>1970000</v>
      </c>
      <c r="H1713" s="2">
        <v>1</v>
      </c>
      <c r="I1713" s="3">
        <v>46203</v>
      </c>
      <c r="J1713" s="4"/>
      <c r="K1713" s="2">
        <v>4757945</v>
      </c>
      <c r="L1713" s="2">
        <v>30000</v>
      </c>
      <c r="M1713" s="2" t="s">
        <v>768</v>
      </c>
      <c r="N1713" s="5">
        <v>46197</v>
      </c>
      <c r="O1713" s="2">
        <v>202160</v>
      </c>
      <c r="P1713" s="2" t="s">
        <v>36</v>
      </c>
      <c r="Q1713" s="2" t="s">
        <v>2386</v>
      </c>
      <c r="R1713" s="3">
        <v>46203</v>
      </c>
      <c r="S1713" s="2" t="s">
        <v>51</v>
      </c>
      <c r="T1713" s="2" t="s">
        <v>2064</v>
      </c>
      <c r="U1713" s="2">
        <v>0</v>
      </c>
      <c r="V1713" s="2">
        <v>0</v>
      </c>
      <c r="W1713" s="2" t="s">
        <v>64</v>
      </c>
      <c r="X1713" s="2">
        <v>2026</v>
      </c>
      <c r="Y1713" s="2" t="s">
        <v>40</v>
      </c>
      <c r="Z1713" s="4"/>
      <c r="AA1713" s="3">
        <v>46199</v>
      </c>
      <c r="AB1713" s="2" t="s">
        <v>768</v>
      </c>
      <c r="AC1713" s="2">
        <v>470016</v>
      </c>
    </row>
    <row r="1714" spans="1:29" ht="39" x14ac:dyDescent="0.25">
      <c r="A1714" s="2" t="s">
        <v>29</v>
      </c>
      <c r="B1714" s="2" t="s">
        <v>42</v>
      </c>
      <c r="C1714" s="2" t="s">
        <v>43</v>
      </c>
      <c r="D1714" s="2" t="s">
        <v>32</v>
      </c>
      <c r="E1714" s="2" t="s">
        <v>3668</v>
      </c>
      <c r="F1714" s="2" t="s">
        <v>41</v>
      </c>
      <c r="G1714" s="2">
        <v>1000</v>
      </c>
      <c r="H1714" s="2">
        <v>1</v>
      </c>
      <c r="I1714" s="3">
        <v>46203</v>
      </c>
      <c r="J1714" s="4"/>
      <c r="K1714" s="2">
        <v>4757945</v>
      </c>
      <c r="L1714" s="2">
        <v>30000</v>
      </c>
      <c r="M1714" s="2" t="s">
        <v>768</v>
      </c>
      <c r="N1714" s="5">
        <v>46197</v>
      </c>
      <c r="O1714" s="2">
        <v>202160</v>
      </c>
      <c r="P1714" s="2" t="s">
        <v>36</v>
      </c>
      <c r="Q1714" s="2" t="s">
        <v>2386</v>
      </c>
      <c r="R1714" s="3">
        <v>46203</v>
      </c>
      <c r="S1714" s="2" t="s">
        <v>51</v>
      </c>
      <c r="T1714" s="2" t="s">
        <v>2064</v>
      </c>
      <c r="U1714" s="2">
        <v>0</v>
      </c>
      <c r="V1714" s="2">
        <v>0</v>
      </c>
      <c r="W1714" s="2" t="s">
        <v>64</v>
      </c>
      <c r="X1714" s="2">
        <v>2026</v>
      </c>
      <c r="Y1714" s="2" t="s">
        <v>40</v>
      </c>
      <c r="Z1714" s="4"/>
      <c r="AA1714" s="3">
        <v>46199</v>
      </c>
      <c r="AB1714" s="2" t="s">
        <v>768</v>
      </c>
      <c r="AC1714" s="2">
        <v>470016</v>
      </c>
    </row>
    <row r="1715" spans="1:29" ht="64.5" x14ac:dyDescent="0.25">
      <c r="A1715" s="2" t="s">
        <v>29</v>
      </c>
      <c r="B1715" s="2" t="s">
        <v>42</v>
      </c>
      <c r="C1715" s="2" t="s">
        <v>43</v>
      </c>
      <c r="D1715" s="2" t="s">
        <v>32</v>
      </c>
      <c r="E1715" s="2" t="s">
        <v>3670</v>
      </c>
      <c r="F1715" s="2" t="s">
        <v>3671</v>
      </c>
      <c r="G1715" s="2">
        <v>1950000</v>
      </c>
      <c r="H1715" s="2">
        <v>1</v>
      </c>
      <c r="I1715" s="3">
        <v>46200</v>
      </c>
      <c r="J1715" s="4"/>
      <c r="K1715" s="2">
        <v>4768629</v>
      </c>
      <c r="L1715" s="2">
        <v>39000</v>
      </c>
      <c r="M1715" s="2" t="s">
        <v>545</v>
      </c>
      <c r="N1715" s="5">
        <v>46192</v>
      </c>
      <c r="O1715" s="2" t="s">
        <v>3672</v>
      </c>
      <c r="P1715" s="2" t="s">
        <v>36</v>
      </c>
      <c r="Q1715" s="2" t="s">
        <v>61</v>
      </c>
      <c r="R1715" s="3">
        <v>46199</v>
      </c>
      <c r="S1715" s="2" t="s">
        <v>38</v>
      </c>
      <c r="T1715" s="2" t="s">
        <v>63</v>
      </c>
      <c r="U1715" s="2" t="s">
        <v>3673</v>
      </c>
      <c r="V1715" s="2" t="s">
        <v>3674</v>
      </c>
      <c r="W1715" s="2" t="s">
        <v>728</v>
      </c>
      <c r="X1715" s="2">
        <v>2026</v>
      </c>
      <c r="Y1715" s="2" t="s">
        <v>40</v>
      </c>
      <c r="Z1715" s="4"/>
      <c r="AA1715" s="3">
        <v>46199</v>
      </c>
      <c r="AB1715" s="2" t="s">
        <v>545</v>
      </c>
      <c r="AC1715" s="2">
        <v>469978</v>
      </c>
    </row>
    <row r="1716" spans="1:29" ht="39" x14ac:dyDescent="0.25">
      <c r="A1716" s="2" t="s">
        <v>29</v>
      </c>
      <c r="B1716" s="2" t="s">
        <v>42</v>
      </c>
      <c r="C1716" s="2" t="s">
        <v>43</v>
      </c>
      <c r="D1716" s="2" t="s">
        <v>32</v>
      </c>
      <c r="E1716" s="2" t="s">
        <v>3670</v>
      </c>
      <c r="F1716" s="2" t="s">
        <v>41</v>
      </c>
      <c r="G1716" s="2">
        <v>1000</v>
      </c>
      <c r="H1716" s="2">
        <v>1</v>
      </c>
      <c r="I1716" s="3">
        <v>46200</v>
      </c>
      <c r="J1716" s="4"/>
      <c r="K1716" s="2">
        <v>4768629</v>
      </c>
      <c r="L1716" s="2">
        <v>39000</v>
      </c>
      <c r="M1716" s="2" t="s">
        <v>545</v>
      </c>
      <c r="N1716" s="5">
        <v>46192</v>
      </c>
      <c r="O1716" s="2" t="s">
        <v>3672</v>
      </c>
      <c r="P1716" s="2" t="s">
        <v>36</v>
      </c>
      <c r="Q1716" s="2" t="s">
        <v>61</v>
      </c>
      <c r="R1716" s="3">
        <v>46199</v>
      </c>
      <c r="S1716" s="2" t="s">
        <v>38</v>
      </c>
      <c r="T1716" s="2" t="s">
        <v>63</v>
      </c>
      <c r="U1716" s="2" t="s">
        <v>3673</v>
      </c>
      <c r="V1716" s="2" t="s">
        <v>3674</v>
      </c>
      <c r="W1716" s="2" t="s">
        <v>728</v>
      </c>
      <c r="X1716" s="2">
        <v>2026</v>
      </c>
      <c r="Y1716" s="2" t="s">
        <v>40</v>
      </c>
      <c r="Z1716" s="4"/>
      <c r="AA1716" s="3">
        <v>46199</v>
      </c>
      <c r="AB1716" s="2" t="s">
        <v>545</v>
      </c>
      <c r="AC1716" s="2">
        <v>469978</v>
      </c>
    </row>
    <row r="1717" spans="1:29" ht="51.75" x14ac:dyDescent="0.25">
      <c r="A1717" s="2" t="s">
        <v>29</v>
      </c>
      <c r="B1717" s="2" t="s">
        <v>42</v>
      </c>
      <c r="C1717" s="2" t="s">
        <v>43</v>
      </c>
      <c r="D1717" s="2" t="s">
        <v>32</v>
      </c>
      <c r="E1717" s="2" t="s">
        <v>3675</v>
      </c>
      <c r="F1717" s="2" t="s">
        <v>3676</v>
      </c>
      <c r="G1717" s="2">
        <v>3600000</v>
      </c>
      <c r="H1717" s="2">
        <v>1</v>
      </c>
      <c r="I1717" s="3">
        <v>46199</v>
      </c>
      <c r="J1717" s="4"/>
      <c r="K1717" s="2">
        <v>4759322</v>
      </c>
      <c r="L1717" s="2">
        <v>30000</v>
      </c>
      <c r="M1717" s="2" t="s">
        <v>659</v>
      </c>
      <c r="N1717" s="5">
        <v>46197</v>
      </c>
      <c r="O1717" s="2" t="s">
        <v>3677</v>
      </c>
      <c r="P1717" s="2" t="s">
        <v>36</v>
      </c>
      <c r="Q1717" s="2" t="s">
        <v>209</v>
      </c>
      <c r="R1717" s="3">
        <v>46197</v>
      </c>
      <c r="S1717" s="2" t="s">
        <v>38</v>
      </c>
      <c r="T1717" s="2" t="s">
        <v>210</v>
      </c>
      <c r="U1717" s="2" t="s">
        <v>723</v>
      </c>
      <c r="V1717" s="2">
        <v>0</v>
      </c>
      <c r="W1717" s="2" t="s">
        <v>1636</v>
      </c>
      <c r="X1717" s="2">
        <v>2026</v>
      </c>
      <c r="Y1717" s="2" t="s">
        <v>40</v>
      </c>
      <c r="Z1717" s="4"/>
      <c r="AA1717" s="3">
        <v>46197</v>
      </c>
      <c r="AB1717" s="2" t="s">
        <v>659</v>
      </c>
      <c r="AC1717" s="2">
        <v>469970</v>
      </c>
    </row>
    <row r="1718" spans="1:29" ht="51.75" x14ac:dyDescent="0.25">
      <c r="A1718" s="2" t="s">
        <v>29</v>
      </c>
      <c r="B1718" s="2" t="s">
        <v>42</v>
      </c>
      <c r="C1718" s="2" t="s">
        <v>43</v>
      </c>
      <c r="D1718" s="2" t="s">
        <v>32</v>
      </c>
      <c r="E1718" s="2" t="s">
        <v>3675</v>
      </c>
      <c r="F1718" s="2" t="s">
        <v>41</v>
      </c>
      <c r="G1718" s="2">
        <v>1000</v>
      </c>
      <c r="H1718" s="2">
        <v>1</v>
      </c>
      <c r="I1718" s="3">
        <v>46199</v>
      </c>
      <c r="J1718" s="4"/>
      <c r="K1718" s="2">
        <v>4759322</v>
      </c>
      <c r="L1718" s="2">
        <v>30000</v>
      </c>
      <c r="M1718" s="2" t="s">
        <v>659</v>
      </c>
      <c r="N1718" s="5">
        <v>46197</v>
      </c>
      <c r="O1718" s="2" t="s">
        <v>3677</v>
      </c>
      <c r="P1718" s="2" t="s">
        <v>36</v>
      </c>
      <c r="Q1718" s="2" t="s">
        <v>209</v>
      </c>
      <c r="R1718" s="3">
        <v>46197</v>
      </c>
      <c r="S1718" s="2" t="s">
        <v>38</v>
      </c>
      <c r="T1718" s="2" t="s">
        <v>210</v>
      </c>
      <c r="U1718" s="2" t="s">
        <v>723</v>
      </c>
      <c r="V1718" s="2">
        <v>0</v>
      </c>
      <c r="W1718" s="2" t="s">
        <v>1636</v>
      </c>
      <c r="X1718" s="2">
        <v>2026</v>
      </c>
      <c r="Y1718" s="2" t="s">
        <v>40</v>
      </c>
      <c r="Z1718" s="4"/>
      <c r="AA1718" s="3">
        <v>46197</v>
      </c>
      <c r="AB1718" s="2" t="s">
        <v>659</v>
      </c>
      <c r="AC1718" s="2">
        <v>469970</v>
      </c>
    </row>
    <row r="1719" spans="1:29" ht="102.75" x14ac:dyDescent="0.25">
      <c r="A1719" s="2" t="s">
        <v>29</v>
      </c>
      <c r="B1719" s="2" t="s">
        <v>42</v>
      </c>
      <c r="C1719" s="2" t="s">
        <v>43</v>
      </c>
      <c r="D1719" s="2" t="s">
        <v>32</v>
      </c>
      <c r="E1719" s="2" t="s">
        <v>3678</v>
      </c>
      <c r="F1719" s="2" t="s">
        <v>3679</v>
      </c>
      <c r="G1719" s="2">
        <v>1636000</v>
      </c>
      <c r="H1719" s="2">
        <v>1</v>
      </c>
      <c r="I1719" s="3">
        <v>46199</v>
      </c>
      <c r="J1719" s="4"/>
      <c r="K1719" s="2">
        <v>4768506</v>
      </c>
      <c r="L1719" s="2">
        <v>10000</v>
      </c>
      <c r="M1719" s="2" t="s">
        <v>35</v>
      </c>
      <c r="N1719" s="5">
        <v>46199</v>
      </c>
      <c r="O1719" s="2" t="s">
        <v>3680</v>
      </c>
      <c r="P1719" s="2" t="s">
        <v>36</v>
      </c>
      <c r="Q1719" s="2" t="s">
        <v>37</v>
      </c>
      <c r="R1719" s="3">
        <v>46199</v>
      </c>
      <c r="S1719" s="2" t="s">
        <v>38</v>
      </c>
      <c r="T1719" s="2" t="s">
        <v>3681</v>
      </c>
      <c r="U1719" s="2">
        <v>0</v>
      </c>
      <c r="V1719" s="2">
        <v>0</v>
      </c>
      <c r="W1719" s="2" t="s">
        <v>3682</v>
      </c>
      <c r="X1719" s="2">
        <v>2026</v>
      </c>
      <c r="Y1719" s="2" t="s">
        <v>40</v>
      </c>
      <c r="Z1719" s="4"/>
      <c r="AA1719" s="3">
        <v>46199</v>
      </c>
      <c r="AB1719" s="2" t="s">
        <v>35</v>
      </c>
      <c r="AC1719" s="2">
        <v>469966</v>
      </c>
    </row>
    <row r="1720" spans="1:29" ht="102.75" x14ac:dyDescent="0.25">
      <c r="A1720" s="2" t="s">
        <v>29</v>
      </c>
      <c r="B1720" s="2" t="s">
        <v>42</v>
      </c>
      <c r="C1720" s="2" t="s">
        <v>43</v>
      </c>
      <c r="D1720" s="2" t="s">
        <v>32</v>
      </c>
      <c r="E1720" s="2" t="s">
        <v>3678</v>
      </c>
      <c r="F1720" s="2" t="s">
        <v>41</v>
      </c>
      <c r="G1720" s="2">
        <v>1000</v>
      </c>
      <c r="H1720" s="2">
        <v>1</v>
      </c>
      <c r="I1720" s="3">
        <v>46199</v>
      </c>
      <c r="J1720" s="4"/>
      <c r="K1720" s="2">
        <v>4768506</v>
      </c>
      <c r="L1720" s="2">
        <v>10000</v>
      </c>
      <c r="M1720" s="2" t="s">
        <v>35</v>
      </c>
      <c r="N1720" s="5">
        <v>46199</v>
      </c>
      <c r="O1720" s="2" t="s">
        <v>3680</v>
      </c>
      <c r="P1720" s="2" t="s">
        <v>36</v>
      </c>
      <c r="Q1720" s="2" t="s">
        <v>37</v>
      </c>
      <c r="R1720" s="3">
        <v>46199</v>
      </c>
      <c r="S1720" s="2" t="s">
        <v>38</v>
      </c>
      <c r="T1720" s="2" t="s">
        <v>3681</v>
      </c>
      <c r="U1720" s="2">
        <v>0</v>
      </c>
      <c r="V1720" s="2">
        <v>0</v>
      </c>
      <c r="W1720" s="2" t="s">
        <v>3682</v>
      </c>
      <c r="X1720" s="2">
        <v>2026</v>
      </c>
      <c r="Y1720" s="2" t="s">
        <v>40</v>
      </c>
      <c r="Z1720" s="4"/>
      <c r="AA1720" s="3">
        <v>46199</v>
      </c>
      <c r="AB1720" s="2" t="s">
        <v>35</v>
      </c>
      <c r="AC1720" s="2">
        <v>469966</v>
      </c>
    </row>
    <row r="1721" spans="1:29" ht="51.75" x14ac:dyDescent="0.25">
      <c r="A1721" s="2" t="s">
        <v>29</v>
      </c>
      <c r="B1721" s="2" t="s">
        <v>42</v>
      </c>
      <c r="C1721" s="2" t="s">
        <v>43</v>
      </c>
      <c r="D1721" s="2" t="s">
        <v>32</v>
      </c>
      <c r="E1721" s="2" t="s">
        <v>3683</v>
      </c>
      <c r="F1721" s="2" t="s">
        <v>3684</v>
      </c>
      <c r="G1721" s="2">
        <v>4350000</v>
      </c>
      <c r="H1721" s="2">
        <v>1</v>
      </c>
      <c r="I1721" s="3">
        <v>46199</v>
      </c>
      <c r="J1721" s="4"/>
      <c r="K1721" s="2">
        <v>4757975</v>
      </c>
      <c r="L1721" s="2">
        <v>87000</v>
      </c>
      <c r="M1721" s="2" t="s">
        <v>897</v>
      </c>
      <c r="N1721" s="5">
        <v>46196</v>
      </c>
      <c r="O1721" s="2" t="s">
        <v>3685</v>
      </c>
      <c r="P1721" s="2" t="s">
        <v>36</v>
      </c>
      <c r="Q1721" s="2" t="s">
        <v>1046</v>
      </c>
      <c r="R1721" s="3">
        <v>46196</v>
      </c>
      <c r="S1721" s="2" t="s">
        <v>145</v>
      </c>
      <c r="T1721" s="2" t="s">
        <v>1021</v>
      </c>
      <c r="U1721" s="2">
        <v>0</v>
      </c>
      <c r="V1721" s="2" t="s">
        <v>1893</v>
      </c>
      <c r="W1721" s="2" t="s">
        <v>1528</v>
      </c>
      <c r="X1721" s="2">
        <v>2026</v>
      </c>
      <c r="Y1721" s="2" t="s">
        <v>40</v>
      </c>
      <c r="Z1721" s="4"/>
      <c r="AA1721" s="3">
        <v>46199</v>
      </c>
      <c r="AB1721" s="2" t="s">
        <v>897</v>
      </c>
      <c r="AC1721" s="2">
        <v>469942</v>
      </c>
    </row>
    <row r="1722" spans="1:29" ht="39" x14ac:dyDescent="0.25">
      <c r="A1722" s="2" t="s">
        <v>29</v>
      </c>
      <c r="B1722" s="2" t="s">
        <v>42</v>
      </c>
      <c r="C1722" s="2" t="s">
        <v>43</v>
      </c>
      <c r="D1722" s="2" t="s">
        <v>32</v>
      </c>
      <c r="E1722" s="2" t="s">
        <v>3683</v>
      </c>
      <c r="F1722" s="2" t="s">
        <v>41</v>
      </c>
      <c r="G1722" s="2">
        <v>1000</v>
      </c>
      <c r="H1722" s="2">
        <v>1</v>
      </c>
      <c r="I1722" s="3">
        <v>46199</v>
      </c>
      <c r="J1722" s="4"/>
      <c r="K1722" s="2">
        <v>4757975</v>
      </c>
      <c r="L1722" s="2">
        <v>87000</v>
      </c>
      <c r="M1722" s="2" t="s">
        <v>897</v>
      </c>
      <c r="N1722" s="5">
        <v>46196</v>
      </c>
      <c r="O1722" s="2" t="s">
        <v>3685</v>
      </c>
      <c r="P1722" s="2" t="s">
        <v>36</v>
      </c>
      <c r="Q1722" s="2" t="s">
        <v>1046</v>
      </c>
      <c r="R1722" s="3">
        <v>46196</v>
      </c>
      <c r="S1722" s="2" t="s">
        <v>145</v>
      </c>
      <c r="T1722" s="2" t="s">
        <v>1021</v>
      </c>
      <c r="U1722" s="2">
        <v>0</v>
      </c>
      <c r="V1722" s="2" t="s">
        <v>1893</v>
      </c>
      <c r="W1722" s="2" t="s">
        <v>1528</v>
      </c>
      <c r="X1722" s="2">
        <v>2026</v>
      </c>
      <c r="Y1722" s="2" t="s">
        <v>40</v>
      </c>
      <c r="Z1722" s="4"/>
      <c r="AA1722" s="3">
        <v>46199</v>
      </c>
      <c r="AB1722" s="2" t="s">
        <v>897</v>
      </c>
      <c r="AC1722" s="2">
        <v>469942</v>
      </c>
    </row>
    <row r="1723" spans="1:29" ht="102.75" x14ac:dyDescent="0.25">
      <c r="A1723" s="2" t="s">
        <v>29</v>
      </c>
      <c r="B1723" s="2" t="s">
        <v>42</v>
      </c>
      <c r="C1723" s="2" t="s">
        <v>43</v>
      </c>
      <c r="D1723" s="2" t="s">
        <v>32</v>
      </c>
      <c r="E1723" s="2" t="s">
        <v>3686</v>
      </c>
      <c r="F1723" s="2" t="s">
        <v>3687</v>
      </c>
      <c r="G1723" s="2">
        <v>3165990</v>
      </c>
      <c r="H1723" s="2">
        <v>1</v>
      </c>
      <c r="I1723" s="3">
        <v>46199</v>
      </c>
      <c r="J1723" s="4"/>
      <c r="K1723" s="2">
        <v>4759388</v>
      </c>
      <c r="L1723" s="2">
        <v>20000</v>
      </c>
      <c r="M1723" s="2" t="s">
        <v>35</v>
      </c>
      <c r="N1723" s="5">
        <v>46197</v>
      </c>
      <c r="O1723" s="2" t="s">
        <v>3688</v>
      </c>
      <c r="P1723" s="2" t="s">
        <v>36</v>
      </c>
      <c r="Q1723" s="2" t="s">
        <v>1792</v>
      </c>
      <c r="R1723" s="3">
        <v>46197</v>
      </c>
      <c r="S1723" s="2" t="s">
        <v>38</v>
      </c>
      <c r="T1723" s="2" t="s">
        <v>1793</v>
      </c>
      <c r="U1723" s="2" t="s">
        <v>441</v>
      </c>
      <c r="V1723" s="2" t="s">
        <v>1748</v>
      </c>
      <c r="W1723" s="2" t="s">
        <v>3689</v>
      </c>
      <c r="X1723" s="2">
        <v>2026</v>
      </c>
      <c r="Y1723" s="2" t="s">
        <v>40</v>
      </c>
      <c r="Z1723" s="4"/>
      <c r="AA1723" s="3">
        <v>46197</v>
      </c>
      <c r="AB1723" s="2" t="s">
        <v>35</v>
      </c>
      <c r="AC1723" s="2">
        <v>469934</v>
      </c>
    </row>
    <row r="1724" spans="1:29" ht="102.75" x14ac:dyDescent="0.25">
      <c r="A1724" s="2" t="s">
        <v>29</v>
      </c>
      <c r="B1724" s="2" t="s">
        <v>42</v>
      </c>
      <c r="C1724" s="2" t="s">
        <v>43</v>
      </c>
      <c r="D1724" s="2" t="s">
        <v>32</v>
      </c>
      <c r="E1724" s="2" t="s">
        <v>3686</v>
      </c>
      <c r="F1724" s="2" t="s">
        <v>41</v>
      </c>
      <c r="G1724" s="2">
        <v>1000</v>
      </c>
      <c r="H1724" s="2">
        <v>1</v>
      </c>
      <c r="I1724" s="3">
        <v>46199</v>
      </c>
      <c r="J1724" s="4"/>
      <c r="K1724" s="2">
        <v>4759388</v>
      </c>
      <c r="L1724" s="2">
        <v>20000</v>
      </c>
      <c r="M1724" s="2" t="s">
        <v>35</v>
      </c>
      <c r="N1724" s="5">
        <v>46197</v>
      </c>
      <c r="O1724" s="2" t="s">
        <v>3688</v>
      </c>
      <c r="P1724" s="2" t="s">
        <v>36</v>
      </c>
      <c r="Q1724" s="2" t="s">
        <v>1792</v>
      </c>
      <c r="R1724" s="3">
        <v>46197</v>
      </c>
      <c r="S1724" s="2" t="s">
        <v>38</v>
      </c>
      <c r="T1724" s="2" t="s">
        <v>1793</v>
      </c>
      <c r="U1724" s="2" t="s">
        <v>441</v>
      </c>
      <c r="V1724" s="2" t="s">
        <v>1748</v>
      </c>
      <c r="W1724" s="2" t="s">
        <v>3689</v>
      </c>
      <c r="X1724" s="2">
        <v>2026</v>
      </c>
      <c r="Y1724" s="2" t="s">
        <v>40</v>
      </c>
      <c r="Z1724" s="4"/>
      <c r="AA1724" s="3">
        <v>46197</v>
      </c>
      <c r="AB1724" s="2" t="s">
        <v>35</v>
      </c>
      <c r="AC1724" s="2">
        <v>469934</v>
      </c>
    </row>
    <row r="1725" spans="1:29" ht="51.75" x14ac:dyDescent="0.25">
      <c r="A1725" s="2" t="s">
        <v>29</v>
      </c>
      <c r="B1725" s="2" t="s">
        <v>42</v>
      </c>
      <c r="C1725" s="2" t="s">
        <v>43</v>
      </c>
      <c r="D1725" s="2" t="s">
        <v>32</v>
      </c>
      <c r="E1725" s="2" t="s">
        <v>3690</v>
      </c>
      <c r="F1725" s="2" t="s">
        <v>3691</v>
      </c>
      <c r="G1725" s="2">
        <v>4310000</v>
      </c>
      <c r="H1725" s="2">
        <v>1</v>
      </c>
      <c r="I1725" s="3">
        <v>46207</v>
      </c>
      <c r="J1725" s="4"/>
      <c r="K1725" s="2">
        <v>4679984</v>
      </c>
      <c r="L1725" s="2">
        <v>86200</v>
      </c>
      <c r="M1725" s="2" t="s">
        <v>47</v>
      </c>
      <c r="N1725" s="5">
        <v>46192</v>
      </c>
      <c r="O1725" s="2" t="s">
        <v>3692</v>
      </c>
      <c r="P1725" s="2" t="s">
        <v>36</v>
      </c>
      <c r="Q1725" s="2" t="s">
        <v>1046</v>
      </c>
      <c r="R1725" s="3">
        <v>46198</v>
      </c>
      <c r="S1725" s="2" t="s">
        <v>51</v>
      </c>
      <c r="T1725" s="2" t="s">
        <v>1021</v>
      </c>
      <c r="U1725" s="2">
        <v>0</v>
      </c>
      <c r="V1725" s="2" t="s">
        <v>1564</v>
      </c>
      <c r="W1725" s="2" t="s">
        <v>3693</v>
      </c>
      <c r="X1725" s="2">
        <v>2026</v>
      </c>
      <c r="Y1725" s="2" t="s">
        <v>40</v>
      </c>
      <c r="Z1725" s="4"/>
      <c r="AA1725" s="3">
        <v>46198</v>
      </c>
      <c r="AB1725" s="2" t="s">
        <v>47</v>
      </c>
      <c r="AC1725" s="2">
        <v>469922</v>
      </c>
    </row>
    <row r="1726" spans="1:29" ht="51.75" x14ac:dyDescent="0.25">
      <c r="A1726" s="2" t="s">
        <v>29</v>
      </c>
      <c r="B1726" s="2" t="s">
        <v>42</v>
      </c>
      <c r="C1726" s="2" t="s">
        <v>43</v>
      </c>
      <c r="D1726" s="2" t="s">
        <v>32</v>
      </c>
      <c r="E1726" s="2" t="s">
        <v>3690</v>
      </c>
      <c r="F1726" s="2" t="s">
        <v>41</v>
      </c>
      <c r="G1726" s="2">
        <v>1000</v>
      </c>
      <c r="H1726" s="2">
        <v>1</v>
      </c>
      <c r="I1726" s="3">
        <v>46207</v>
      </c>
      <c r="J1726" s="4"/>
      <c r="K1726" s="2">
        <v>4679984</v>
      </c>
      <c r="L1726" s="2">
        <v>86200</v>
      </c>
      <c r="M1726" s="2" t="s">
        <v>47</v>
      </c>
      <c r="N1726" s="5">
        <v>46192</v>
      </c>
      <c r="O1726" s="2" t="s">
        <v>3692</v>
      </c>
      <c r="P1726" s="2" t="s">
        <v>36</v>
      </c>
      <c r="Q1726" s="2" t="s">
        <v>1046</v>
      </c>
      <c r="R1726" s="3">
        <v>46198</v>
      </c>
      <c r="S1726" s="2" t="s">
        <v>51</v>
      </c>
      <c r="T1726" s="2" t="s">
        <v>1021</v>
      </c>
      <c r="U1726" s="2">
        <v>0</v>
      </c>
      <c r="V1726" s="2" t="s">
        <v>1564</v>
      </c>
      <c r="W1726" s="2" t="s">
        <v>3693</v>
      </c>
      <c r="X1726" s="2">
        <v>2026</v>
      </c>
      <c r="Y1726" s="2" t="s">
        <v>40</v>
      </c>
      <c r="Z1726" s="4"/>
      <c r="AA1726" s="3">
        <v>46198</v>
      </c>
      <c r="AB1726" s="2" t="s">
        <v>47</v>
      </c>
      <c r="AC1726" s="2">
        <v>469922</v>
      </c>
    </row>
    <row r="1727" spans="1:29" ht="102.75" x14ac:dyDescent="0.25">
      <c r="A1727" s="2" t="s">
        <v>29</v>
      </c>
      <c r="B1727" s="2" t="s">
        <v>42</v>
      </c>
      <c r="C1727" s="2" t="s">
        <v>43</v>
      </c>
      <c r="D1727" s="2" t="s">
        <v>32</v>
      </c>
      <c r="E1727" s="2" t="s">
        <v>3694</v>
      </c>
      <c r="F1727" s="2" t="s">
        <v>3695</v>
      </c>
      <c r="G1727" s="2">
        <v>1098000</v>
      </c>
      <c r="H1727" s="2">
        <v>1</v>
      </c>
      <c r="I1727" s="3">
        <v>46199</v>
      </c>
      <c r="J1727" s="4"/>
      <c r="K1727" s="2">
        <v>4762074</v>
      </c>
      <c r="L1727" s="2">
        <v>10000</v>
      </c>
      <c r="M1727" s="2" t="s">
        <v>35</v>
      </c>
      <c r="N1727" s="5">
        <v>46198</v>
      </c>
      <c r="O1727" s="2" t="s">
        <v>3696</v>
      </c>
      <c r="P1727" s="2" t="s">
        <v>36</v>
      </c>
      <c r="Q1727" s="2" t="s">
        <v>88</v>
      </c>
      <c r="R1727" s="3">
        <v>46198</v>
      </c>
      <c r="S1727" s="2" t="s">
        <v>38</v>
      </c>
      <c r="T1727" s="2" t="s">
        <v>3697</v>
      </c>
      <c r="U1727" s="2">
        <v>0</v>
      </c>
      <c r="V1727" s="2">
        <v>0</v>
      </c>
      <c r="W1727" s="2" t="s">
        <v>3698</v>
      </c>
      <c r="X1727" s="2">
        <v>2026</v>
      </c>
      <c r="Y1727" s="2" t="s">
        <v>40</v>
      </c>
      <c r="Z1727" s="4"/>
      <c r="AA1727" s="3">
        <v>46198</v>
      </c>
      <c r="AB1727" s="2" t="s">
        <v>35</v>
      </c>
      <c r="AC1727" s="2">
        <v>469910</v>
      </c>
    </row>
    <row r="1728" spans="1:29" ht="102.75" x14ac:dyDescent="0.25">
      <c r="A1728" s="2" t="s">
        <v>29</v>
      </c>
      <c r="B1728" s="2" t="s">
        <v>42</v>
      </c>
      <c r="C1728" s="2" t="s">
        <v>43</v>
      </c>
      <c r="D1728" s="2" t="s">
        <v>32</v>
      </c>
      <c r="E1728" s="2" t="s">
        <v>3694</v>
      </c>
      <c r="F1728" s="2" t="s">
        <v>41</v>
      </c>
      <c r="G1728" s="2">
        <v>1000</v>
      </c>
      <c r="H1728" s="2">
        <v>1</v>
      </c>
      <c r="I1728" s="3">
        <v>46199</v>
      </c>
      <c r="J1728" s="4"/>
      <c r="K1728" s="2">
        <v>4762074</v>
      </c>
      <c r="L1728" s="2">
        <v>10000</v>
      </c>
      <c r="M1728" s="2" t="s">
        <v>35</v>
      </c>
      <c r="N1728" s="5">
        <v>46198</v>
      </c>
      <c r="O1728" s="2" t="s">
        <v>3696</v>
      </c>
      <c r="P1728" s="2" t="s">
        <v>36</v>
      </c>
      <c r="Q1728" s="2" t="s">
        <v>88</v>
      </c>
      <c r="R1728" s="3">
        <v>46198</v>
      </c>
      <c r="S1728" s="2" t="s">
        <v>38</v>
      </c>
      <c r="T1728" s="2" t="s">
        <v>3697</v>
      </c>
      <c r="U1728" s="2">
        <v>0</v>
      </c>
      <c r="V1728" s="2">
        <v>0</v>
      </c>
      <c r="W1728" s="2" t="s">
        <v>3698</v>
      </c>
      <c r="X1728" s="2">
        <v>2026</v>
      </c>
      <c r="Y1728" s="2" t="s">
        <v>40</v>
      </c>
      <c r="Z1728" s="4"/>
      <c r="AA1728" s="3">
        <v>46198</v>
      </c>
      <c r="AB1728" s="2" t="s">
        <v>35</v>
      </c>
      <c r="AC1728" s="2">
        <v>469910</v>
      </c>
    </row>
    <row r="1729" spans="1:29" ht="102.75" x14ac:dyDescent="0.25">
      <c r="A1729" s="2" t="s">
        <v>29</v>
      </c>
      <c r="B1729" s="2" t="s">
        <v>42</v>
      </c>
      <c r="C1729" s="2" t="s">
        <v>43</v>
      </c>
      <c r="D1729" s="2" t="s">
        <v>32</v>
      </c>
      <c r="E1729" s="2" t="s">
        <v>3699</v>
      </c>
      <c r="F1729" s="2" t="s">
        <v>3700</v>
      </c>
      <c r="G1729" s="2">
        <v>2502500</v>
      </c>
      <c r="H1729" s="2">
        <v>1</v>
      </c>
      <c r="I1729" s="3">
        <v>46199</v>
      </c>
      <c r="J1729" s="4"/>
      <c r="K1729" s="2">
        <v>4370294</v>
      </c>
      <c r="L1729" s="2">
        <v>20000</v>
      </c>
      <c r="M1729" s="2" t="s">
        <v>35</v>
      </c>
      <c r="N1729" s="5">
        <v>46198</v>
      </c>
      <c r="O1729" s="2" t="s">
        <v>3701</v>
      </c>
      <c r="P1729" s="2" t="s">
        <v>36</v>
      </c>
      <c r="Q1729" s="2" t="s">
        <v>2515</v>
      </c>
      <c r="R1729" s="3">
        <v>46198</v>
      </c>
      <c r="S1729" s="2" t="s">
        <v>38</v>
      </c>
      <c r="T1729" s="2" t="s">
        <v>2516</v>
      </c>
      <c r="U1729" s="2">
        <v>0</v>
      </c>
      <c r="V1729" s="2" t="s">
        <v>1264</v>
      </c>
      <c r="W1729" s="2" t="s">
        <v>3702</v>
      </c>
      <c r="X1729" s="2">
        <v>2025</v>
      </c>
      <c r="Y1729" s="2" t="s">
        <v>40</v>
      </c>
      <c r="Z1729" s="4"/>
      <c r="AA1729" s="3">
        <v>46198</v>
      </c>
      <c r="AB1729" s="2" t="s">
        <v>35</v>
      </c>
      <c r="AC1729" s="2">
        <v>469868</v>
      </c>
    </row>
    <row r="1730" spans="1:29" ht="102.75" x14ac:dyDescent="0.25">
      <c r="A1730" s="2" t="s">
        <v>29</v>
      </c>
      <c r="B1730" s="2" t="s">
        <v>42</v>
      </c>
      <c r="C1730" s="2" t="s">
        <v>43</v>
      </c>
      <c r="D1730" s="2" t="s">
        <v>32</v>
      </c>
      <c r="E1730" s="2" t="s">
        <v>3699</v>
      </c>
      <c r="F1730" s="2" t="s">
        <v>41</v>
      </c>
      <c r="G1730" s="2">
        <v>1000</v>
      </c>
      <c r="H1730" s="2">
        <v>1</v>
      </c>
      <c r="I1730" s="3">
        <v>46199</v>
      </c>
      <c r="J1730" s="4"/>
      <c r="K1730" s="2">
        <v>4370294</v>
      </c>
      <c r="L1730" s="2">
        <v>20000</v>
      </c>
      <c r="M1730" s="2" t="s">
        <v>35</v>
      </c>
      <c r="N1730" s="5">
        <v>46198</v>
      </c>
      <c r="O1730" s="2" t="s">
        <v>3701</v>
      </c>
      <c r="P1730" s="2" t="s">
        <v>36</v>
      </c>
      <c r="Q1730" s="2" t="s">
        <v>2515</v>
      </c>
      <c r="R1730" s="3">
        <v>46198</v>
      </c>
      <c r="S1730" s="2" t="s">
        <v>38</v>
      </c>
      <c r="T1730" s="2" t="s">
        <v>2516</v>
      </c>
      <c r="U1730" s="2">
        <v>0</v>
      </c>
      <c r="V1730" s="2" t="s">
        <v>1264</v>
      </c>
      <c r="W1730" s="2" t="s">
        <v>3702</v>
      </c>
      <c r="X1730" s="2">
        <v>2025</v>
      </c>
      <c r="Y1730" s="2" t="s">
        <v>40</v>
      </c>
      <c r="Z1730" s="4"/>
      <c r="AA1730" s="3">
        <v>46198</v>
      </c>
      <c r="AB1730" s="2" t="s">
        <v>35</v>
      </c>
      <c r="AC1730" s="2">
        <v>469868</v>
      </c>
    </row>
    <row r="1731" spans="1:29" ht="64.5" x14ac:dyDescent="0.25">
      <c r="A1731" s="2" t="s">
        <v>29</v>
      </c>
      <c r="B1731" s="2" t="s">
        <v>42</v>
      </c>
      <c r="C1731" s="2" t="s">
        <v>43</v>
      </c>
      <c r="D1731" s="2" t="s">
        <v>32</v>
      </c>
      <c r="E1731" s="2" t="s">
        <v>3703</v>
      </c>
      <c r="F1731" s="2" t="s">
        <v>3704</v>
      </c>
      <c r="G1731" s="2">
        <v>2120000</v>
      </c>
      <c r="H1731" s="2">
        <v>1</v>
      </c>
      <c r="I1731" s="3">
        <v>46199</v>
      </c>
      <c r="J1731" s="4"/>
      <c r="K1731" s="2">
        <v>4757726</v>
      </c>
      <c r="L1731" s="2">
        <v>31800</v>
      </c>
      <c r="M1731" s="2" t="s">
        <v>2883</v>
      </c>
      <c r="N1731" s="5">
        <v>46197</v>
      </c>
      <c r="O1731" s="2">
        <v>505</v>
      </c>
      <c r="P1731" s="2" t="s">
        <v>36</v>
      </c>
      <c r="Q1731" s="2" t="s">
        <v>61</v>
      </c>
      <c r="R1731" s="3">
        <v>46197</v>
      </c>
      <c r="S1731" s="2" t="s">
        <v>488</v>
      </c>
      <c r="T1731" s="2" t="s">
        <v>63</v>
      </c>
      <c r="U1731" s="2">
        <v>0</v>
      </c>
      <c r="V1731" s="2" t="s">
        <v>1748</v>
      </c>
      <c r="W1731" s="2" t="s">
        <v>479</v>
      </c>
      <c r="X1731" s="2">
        <v>2026</v>
      </c>
      <c r="Y1731" s="2" t="s">
        <v>40</v>
      </c>
      <c r="Z1731" s="4"/>
      <c r="AA1731" s="3">
        <v>46197</v>
      </c>
      <c r="AB1731" s="2" t="s">
        <v>2883</v>
      </c>
      <c r="AC1731" s="2">
        <v>469856</v>
      </c>
    </row>
    <row r="1732" spans="1:29" ht="51.75" x14ac:dyDescent="0.25">
      <c r="A1732" s="2" t="s">
        <v>29</v>
      </c>
      <c r="B1732" s="2" t="s">
        <v>42</v>
      </c>
      <c r="C1732" s="2" t="s">
        <v>43</v>
      </c>
      <c r="D1732" s="2" t="s">
        <v>32</v>
      </c>
      <c r="E1732" s="2" t="s">
        <v>3703</v>
      </c>
      <c r="F1732" s="2" t="s">
        <v>41</v>
      </c>
      <c r="G1732" s="2">
        <v>1000</v>
      </c>
      <c r="H1732" s="2">
        <v>1</v>
      </c>
      <c r="I1732" s="3">
        <v>46199</v>
      </c>
      <c r="J1732" s="4"/>
      <c r="K1732" s="2">
        <v>4757726</v>
      </c>
      <c r="L1732" s="2">
        <v>31800</v>
      </c>
      <c r="M1732" s="2" t="s">
        <v>2883</v>
      </c>
      <c r="N1732" s="5">
        <v>46197</v>
      </c>
      <c r="O1732" s="2">
        <v>505</v>
      </c>
      <c r="P1732" s="2" t="s">
        <v>36</v>
      </c>
      <c r="Q1732" s="2" t="s">
        <v>61</v>
      </c>
      <c r="R1732" s="3">
        <v>46197</v>
      </c>
      <c r="S1732" s="2" t="s">
        <v>488</v>
      </c>
      <c r="T1732" s="2" t="s">
        <v>63</v>
      </c>
      <c r="U1732" s="2">
        <v>0</v>
      </c>
      <c r="V1732" s="2" t="s">
        <v>1748</v>
      </c>
      <c r="W1732" s="2" t="s">
        <v>479</v>
      </c>
      <c r="X1732" s="2">
        <v>2026</v>
      </c>
      <c r="Y1732" s="2" t="s">
        <v>40</v>
      </c>
      <c r="Z1732" s="4"/>
      <c r="AA1732" s="3">
        <v>46197</v>
      </c>
      <c r="AB1732" s="2" t="s">
        <v>2883</v>
      </c>
      <c r="AC1732" s="2">
        <v>469856</v>
      </c>
    </row>
    <row r="1733" spans="1:29" ht="64.5" x14ac:dyDescent="0.25">
      <c r="A1733" s="2" t="s">
        <v>29</v>
      </c>
      <c r="B1733" s="2" t="s">
        <v>42</v>
      </c>
      <c r="C1733" s="2" t="s">
        <v>43</v>
      </c>
      <c r="D1733" s="2" t="s">
        <v>32</v>
      </c>
      <c r="E1733" s="2" t="s">
        <v>3705</v>
      </c>
      <c r="F1733" s="2" t="s">
        <v>3706</v>
      </c>
      <c r="G1733" s="2">
        <v>2625990</v>
      </c>
      <c r="H1733" s="2">
        <v>1</v>
      </c>
      <c r="I1733" s="3">
        <v>46199</v>
      </c>
      <c r="J1733" s="4"/>
      <c r="K1733" s="2">
        <v>4759345</v>
      </c>
      <c r="L1733" s="2">
        <v>30000</v>
      </c>
      <c r="M1733" s="2" t="s">
        <v>235</v>
      </c>
      <c r="N1733" s="5">
        <v>46194</v>
      </c>
      <c r="O1733" s="2" t="s">
        <v>3707</v>
      </c>
      <c r="P1733" s="2" t="s">
        <v>36</v>
      </c>
      <c r="Q1733" s="2" t="s">
        <v>237</v>
      </c>
      <c r="R1733" s="3">
        <v>46194</v>
      </c>
      <c r="S1733" s="2" t="s">
        <v>38</v>
      </c>
      <c r="T1733" s="2" t="s">
        <v>831</v>
      </c>
      <c r="U1733" s="2" t="s">
        <v>3708</v>
      </c>
      <c r="V1733" s="2" t="s">
        <v>3709</v>
      </c>
      <c r="W1733" s="2" t="s">
        <v>3710</v>
      </c>
      <c r="X1733" s="2">
        <v>2026</v>
      </c>
      <c r="Y1733" s="2" t="s">
        <v>40</v>
      </c>
      <c r="Z1733" s="4"/>
      <c r="AA1733" s="3">
        <v>46197</v>
      </c>
      <c r="AB1733" s="2" t="s">
        <v>235</v>
      </c>
      <c r="AC1733" s="2">
        <v>469810</v>
      </c>
    </row>
    <row r="1734" spans="1:29" ht="39" x14ac:dyDescent="0.25">
      <c r="A1734" s="2" t="s">
        <v>29</v>
      </c>
      <c r="B1734" s="2" t="s">
        <v>42</v>
      </c>
      <c r="C1734" s="2" t="s">
        <v>43</v>
      </c>
      <c r="D1734" s="2" t="s">
        <v>32</v>
      </c>
      <c r="E1734" s="2" t="s">
        <v>3705</v>
      </c>
      <c r="F1734" s="2" t="s">
        <v>41</v>
      </c>
      <c r="G1734" s="2">
        <v>1000</v>
      </c>
      <c r="H1734" s="2">
        <v>1</v>
      </c>
      <c r="I1734" s="3">
        <v>46199</v>
      </c>
      <c r="J1734" s="4"/>
      <c r="K1734" s="2">
        <v>4759345</v>
      </c>
      <c r="L1734" s="2">
        <v>30000</v>
      </c>
      <c r="M1734" s="2" t="s">
        <v>235</v>
      </c>
      <c r="N1734" s="5">
        <v>46194</v>
      </c>
      <c r="O1734" s="2" t="s">
        <v>3707</v>
      </c>
      <c r="P1734" s="2" t="s">
        <v>36</v>
      </c>
      <c r="Q1734" s="2" t="s">
        <v>237</v>
      </c>
      <c r="R1734" s="3">
        <v>46194</v>
      </c>
      <c r="S1734" s="2" t="s">
        <v>38</v>
      </c>
      <c r="T1734" s="2" t="s">
        <v>831</v>
      </c>
      <c r="U1734" s="2" t="s">
        <v>3708</v>
      </c>
      <c r="V1734" s="2" t="s">
        <v>3709</v>
      </c>
      <c r="W1734" s="2" t="s">
        <v>3710</v>
      </c>
      <c r="X1734" s="2">
        <v>2026</v>
      </c>
      <c r="Y1734" s="2" t="s">
        <v>40</v>
      </c>
      <c r="Z1734" s="4"/>
      <c r="AA1734" s="3">
        <v>46197</v>
      </c>
      <c r="AB1734" s="2" t="s">
        <v>235</v>
      </c>
      <c r="AC1734" s="2">
        <v>469810</v>
      </c>
    </row>
    <row r="1735" spans="1:29" ht="64.5" x14ac:dyDescent="0.25">
      <c r="A1735" s="2" t="s">
        <v>29</v>
      </c>
      <c r="B1735" s="2" t="s">
        <v>42</v>
      </c>
      <c r="C1735" s="2" t="s">
        <v>43</v>
      </c>
      <c r="D1735" s="2" t="s">
        <v>32</v>
      </c>
      <c r="E1735" s="2" t="s">
        <v>3711</v>
      </c>
      <c r="F1735" s="2" t="s">
        <v>3712</v>
      </c>
      <c r="G1735" s="2">
        <v>1970000</v>
      </c>
      <c r="H1735" s="2">
        <v>1</v>
      </c>
      <c r="I1735" s="3">
        <v>46200</v>
      </c>
      <c r="J1735" s="4"/>
      <c r="K1735" s="2">
        <v>4756802</v>
      </c>
      <c r="L1735" s="2">
        <v>39400</v>
      </c>
      <c r="M1735" s="2" t="s">
        <v>1729</v>
      </c>
      <c r="N1735" s="5">
        <v>46197</v>
      </c>
      <c r="O1735" s="2" t="s">
        <v>3713</v>
      </c>
      <c r="P1735" s="2" t="s">
        <v>36</v>
      </c>
      <c r="Q1735" s="2" t="s">
        <v>61</v>
      </c>
      <c r="R1735" s="3">
        <v>46197</v>
      </c>
      <c r="S1735" s="2" t="s">
        <v>1731</v>
      </c>
      <c r="T1735" s="2" t="s">
        <v>63</v>
      </c>
      <c r="U1735" s="2">
        <v>0</v>
      </c>
      <c r="V1735" s="2">
        <v>0</v>
      </c>
      <c r="W1735" s="2" t="s">
        <v>64</v>
      </c>
      <c r="X1735" s="2">
        <v>2026</v>
      </c>
      <c r="Y1735" s="2" t="s">
        <v>40</v>
      </c>
      <c r="Z1735" s="4"/>
      <c r="AA1735" s="3">
        <v>46197</v>
      </c>
      <c r="AB1735" s="2" t="s">
        <v>1729</v>
      </c>
      <c r="AC1735" s="2">
        <v>469784</v>
      </c>
    </row>
    <row r="1736" spans="1:29" ht="51.75" x14ac:dyDescent="0.25">
      <c r="A1736" s="2" t="s">
        <v>29</v>
      </c>
      <c r="B1736" s="2" t="s">
        <v>42</v>
      </c>
      <c r="C1736" s="2" t="s">
        <v>43</v>
      </c>
      <c r="D1736" s="2" t="s">
        <v>32</v>
      </c>
      <c r="E1736" s="2" t="s">
        <v>3711</v>
      </c>
      <c r="F1736" s="2" t="s">
        <v>41</v>
      </c>
      <c r="G1736" s="2">
        <v>1000</v>
      </c>
      <c r="H1736" s="2">
        <v>1</v>
      </c>
      <c r="I1736" s="3">
        <v>46200</v>
      </c>
      <c r="J1736" s="4"/>
      <c r="K1736" s="2">
        <v>4756802</v>
      </c>
      <c r="L1736" s="2">
        <v>39400</v>
      </c>
      <c r="M1736" s="2" t="s">
        <v>1729</v>
      </c>
      <c r="N1736" s="5">
        <v>46197</v>
      </c>
      <c r="O1736" s="2" t="s">
        <v>3713</v>
      </c>
      <c r="P1736" s="2" t="s">
        <v>36</v>
      </c>
      <c r="Q1736" s="2" t="s">
        <v>61</v>
      </c>
      <c r="R1736" s="3">
        <v>46197</v>
      </c>
      <c r="S1736" s="2" t="s">
        <v>1731</v>
      </c>
      <c r="T1736" s="2" t="s">
        <v>63</v>
      </c>
      <c r="U1736" s="2">
        <v>0</v>
      </c>
      <c r="V1736" s="2">
        <v>0</v>
      </c>
      <c r="W1736" s="2" t="s">
        <v>64</v>
      </c>
      <c r="X1736" s="2">
        <v>2026</v>
      </c>
      <c r="Y1736" s="2" t="s">
        <v>40</v>
      </c>
      <c r="Z1736" s="4"/>
      <c r="AA1736" s="3">
        <v>46197</v>
      </c>
      <c r="AB1736" s="2" t="s">
        <v>1729</v>
      </c>
      <c r="AC1736" s="2">
        <v>469784</v>
      </c>
    </row>
    <row r="1737" spans="1:29" ht="64.5" x14ac:dyDescent="0.25">
      <c r="A1737" s="2" t="s">
        <v>29</v>
      </c>
      <c r="B1737" s="2" t="s">
        <v>42</v>
      </c>
      <c r="C1737" s="2" t="s">
        <v>43</v>
      </c>
      <c r="D1737" s="2" t="s">
        <v>32</v>
      </c>
      <c r="E1737" s="2" t="s">
        <v>3714</v>
      </c>
      <c r="F1737" s="2" t="s">
        <v>3715</v>
      </c>
      <c r="G1737" s="2">
        <v>3850000</v>
      </c>
      <c r="H1737" s="2">
        <v>1</v>
      </c>
      <c r="I1737" s="3">
        <v>46199</v>
      </c>
      <c r="J1737" s="4"/>
      <c r="K1737" s="2">
        <v>4730901</v>
      </c>
      <c r="L1737" s="2">
        <v>77000</v>
      </c>
      <c r="M1737" s="2" t="s">
        <v>886</v>
      </c>
      <c r="N1737" s="5">
        <v>46192</v>
      </c>
      <c r="O1737" s="2">
        <v>165</v>
      </c>
      <c r="P1737" s="2" t="s">
        <v>36</v>
      </c>
      <c r="Q1737" s="2" t="s">
        <v>463</v>
      </c>
      <c r="R1737" s="3">
        <v>46197</v>
      </c>
      <c r="S1737" s="2" t="s">
        <v>887</v>
      </c>
      <c r="T1737" s="2" t="s">
        <v>161</v>
      </c>
      <c r="U1737" s="2">
        <v>0</v>
      </c>
      <c r="V1737" s="2" t="s">
        <v>271</v>
      </c>
      <c r="W1737" s="2" t="s">
        <v>1983</v>
      </c>
      <c r="X1737" s="2">
        <v>2026</v>
      </c>
      <c r="Y1737" s="2" t="s">
        <v>40</v>
      </c>
      <c r="Z1737" s="4"/>
      <c r="AA1737" s="3">
        <v>46199</v>
      </c>
      <c r="AB1737" s="2" t="s">
        <v>886</v>
      </c>
      <c r="AC1737" s="2">
        <v>469776</v>
      </c>
    </row>
    <row r="1738" spans="1:29" ht="64.5" x14ac:dyDescent="0.25">
      <c r="A1738" s="2" t="s">
        <v>29</v>
      </c>
      <c r="B1738" s="2" t="s">
        <v>42</v>
      </c>
      <c r="C1738" s="2" t="s">
        <v>43</v>
      </c>
      <c r="D1738" s="2" t="s">
        <v>32</v>
      </c>
      <c r="E1738" s="2" t="s">
        <v>3714</v>
      </c>
      <c r="F1738" s="2" t="s">
        <v>41</v>
      </c>
      <c r="G1738" s="2">
        <v>1000</v>
      </c>
      <c r="H1738" s="2">
        <v>1</v>
      </c>
      <c r="I1738" s="3">
        <v>46199</v>
      </c>
      <c r="J1738" s="4"/>
      <c r="K1738" s="2">
        <v>4730901</v>
      </c>
      <c r="L1738" s="2">
        <v>77000</v>
      </c>
      <c r="M1738" s="2" t="s">
        <v>886</v>
      </c>
      <c r="N1738" s="5">
        <v>46192</v>
      </c>
      <c r="O1738" s="2">
        <v>165</v>
      </c>
      <c r="P1738" s="2" t="s">
        <v>36</v>
      </c>
      <c r="Q1738" s="2" t="s">
        <v>463</v>
      </c>
      <c r="R1738" s="3">
        <v>46197</v>
      </c>
      <c r="S1738" s="2" t="s">
        <v>887</v>
      </c>
      <c r="T1738" s="2" t="s">
        <v>161</v>
      </c>
      <c r="U1738" s="2">
        <v>0</v>
      </c>
      <c r="V1738" s="2" t="s">
        <v>271</v>
      </c>
      <c r="W1738" s="2" t="s">
        <v>1983</v>
      </c>
      <c r="X1738" s="2">
        <v>2026</v>
      </c>
      <c r="Y1738" s="2" t="s">
        <v>40</v>
      </c>
      <c r="Z1738" s="4"/>
      <c r="AA1738" s="3">
        <v>46199</v>
      </c>
      <c r="AB1738" s="2" t="s">
        <v>886</v>
      </c>
      <c r="AC1738" s="2">
        <v>469776</v>
      </c>
    </row>
    <row r="1739" spans="1:29" ht="102.75" x14ac:dyDescent="0.25">
      <c r="A1739" s="2" t="s">
        <v>29</v>
      </c>
      <c r="B1739" s="2" t="s">
        <v>42</v>
      </c>
      <c r="C1739" s="2" t="s">
        <v>43</v>
      </c>
      <c r="D1739" s="2" t="s">
        <v>32</v>
      </c>
      <c r="E1739" s="2" t="s">
        <v>3716</v>
      </c>
      <c r="F1739" s="2" t="s">
        <v>3717</v>
      </c>
      <c r="G1739" s="2">
        <v>3069800</v>
      </c>
      <c r="H1739" s="2">
        <v>1</v>
      </c>
      <c r="I1739" s="3">
        <v>46200</v>
      </c>
      <c r="J1739" s="4"/>
      <c r="K1739" s="2">
        <v>4767900</v>
      </c>
      <c r="L1739" s="2">
        <v>20000</v>
      </c>
      <c r="M1739" s="2" t="s">
        <v>35</v>
      </c>
      <c r="N1739" s="5">
        <v>46199</v>
      </c>
      <c r="O1739" s="2" t="s">
        <v>3718</v>
      </c>
      <c r="P1739" s="2" t="s">
        <v>36</v>
      </c>
      <c r="Q1739" s="2" t="s">
        <v>608</v>
      </c>
      <c r="R1739" s="3">
        <v>46199</v>
      </c>
      <c r="S1739" s="2" t="s">
        <v>38</v>
      </c>
      <c r="T1739" s="2" t="s">
        <v>609</v>
      </c>
      <c r="U1739" s="2">
        <v>0</v>
      </c>
      <c r="V1739" s="2" t="s">
        <v>3719</v>
      </c>
      <c r="W1739" s="2" t="s">
        <v>3720</v>
      </c>
      <c r="X1739" s="2">
        <v>2025</v>
      </c>
      <c r="Y1739" s="2" t="s">
        <v>40</v>
      </c>
      <c r="Z1739" s="4"/>
      <c r="AA1739" s="3">
        <v>46199</v>
      </c>
      <c r="AB1739" s="2" t="s">
        <v>35</v>
      </c>
      <c r="AC1739" s="2">
        <v>469758</v>
      </c>
    </row>
    <row r="1740" spans="1:29" ht="102.75" x14ac:dyDescent="0.25">
      <c r="A1740" s="2" t="s">
        <v>29</v>
      </c>
      <c r="B1740" s="2" t="s">
        <v>42</v>
      </c>
      <c r="C1740" s="2" t="s">
        <v>43</v>
      </c>
      <c r="D1740" s="2" t="s">
        <v>32</v>
      </c>
      <c r="E1740" s="2" t="s">
        <v>3716</v>
      </c>
      <c r="F1740" s="2" t="s">
        <v>41</v>
      </c>
      <c r="G1740" s="2">
        <v>1000</v>
      </c>
      <c r="H1740" s="2">
        <v>1</v>
      </c>
      <c r="I1740" s="3">
        <v>46200</v>
      </c>
      <c r="J1740" s="4"/>
      <c r="K1740" s="2">
        <v>4767900</v>
      </c>
      <c r="L1740" s="2">
        <v>20000</v>
      </c>
      <c r="M1740" s="2" t="s">
        <v>35</v>
      </c>
      <c r="N1740" s="5">
        <v>46199</v>
      </c>
      <c r="O1740" s="2" t="s">
        <v>3718</v>
      </c>
      <c r="P1740" s="2" t="s">
        <v>36</v>
      </c>
      <c r="Q1740" s="2" t="s">
        <v>608</v>
      </c>
      <c r="R1740" s="3">
        <v>46199</v>
      </c>
      <c r="S1740" s="2" t="s">
        <v>38</v>
      </c>
      <c r="T1740" s="2" t="s">
        <v>609</v>
      </c>
      <c r="U1740" s="2">
        <v>0</v>
      </c>
      <c r="V1740" s="2" t="s">
        <v>3719</v>
      </c>
      <c r="W1740" s="2" t="s">
        <v>3720</v>
      </c>
      <c r="X1740" s="2">
        <v>2025</v>
      </c>
      <c r="Y1740" s="2" t="s">
        <v>40</v>
      </c>
      <c r="Z1740" s="4"/>
      <c r="AA1740" s="3">
        <v>46199</v>
      </c>
      <c r="AB1740" s="2" t="s">
        <v>35</v>
      </c>
      <c r="AC1740" s="2">
        <v>469758</v>
      </c>
    </row>
    <row r="1741" spans="1:29" ht="51.75" x14ac:dyDescent="0.25">
      <c r="A1741" s="2" t="s">
        <v>29</v>
      </c>
      <c r="B1741" s="2" t="s">
        <v>42</v>
      </c>
      <c r="C1741" s="2" t="s">
        <v>43</v>
      </c>
      <c r="D1741" s="2" t="s">
        <v>219</v>
      </c>
      <c r="E1741" s="2" t="s">
        <v>3721</v>
      </c>
      <c r="F1741" s="2" t="s">
        <v>56</v>
      </c>
      <c r="G1741" s="2">
        <v>1720000</v>
      </c>
      <c r="H1741" s="2">
        <v>1</v>
      </c>
      <c r="I1741" s="3">
        <v>46199</v>
      </c>
      <c r="J1741" s="4"/>
      <c r="K1741" s="2">
        <v>4764511</v>
      </c>
      <c r="L1741" s="2">
        <v>38400</v>
      </c>
      <c r="M1741" s="2" t="s">
        <v>166</v>
      </c>
      <c r="N1741" s="5">
        <v>46199</v>
      </c>
      <c r="O1741" s="2" t="s">
        <v>3722</v>
      </c>
      <c r="P1741" s="2" t="s">
        <v>49</v>
      </c>
      <c r="Q1741" s="2" t="s">
        <v>2902</v>
      </c>
      <c r="R1741" s="3">
        <v>46199</v>
      </c>
      <c r="S1741" s="2" t="s">
        <v>38</v>
      </c>
      <c r="T1741" s="2" t="s">
        <v>63</v>
      </c>
      <c r="U1741" s="2">
        <v>0</v>
      </c>
      <c r="V1741" s="2" t="s">
        <v>82</v>
      </c>
      <c r="W1741" s="2" t="s">
        <v>3246</v>
      </c>
      <c r="X1741" s="2">
        <v>2026</v>
      </c>
      <c r="Y1741" s="2" t="s">
        <v>65</v>
      </c>
      <c r="Z1741" s="4"/>
      <c r="AA1741" s="3">
        <v>46199</v>
      </c>
      <c r="AB1741" s="2" t="s">
        <v>166</v>
      </c>
      <c r="AC1741" s="2">
        <v>469750</v>
      </c>
    </row>
    <row r="1742" spans="1:29" ht="64.5" x14ac:dyDescent="0.25">
      <c r="A1742" s="2" t="s">
        <v>29</v>
      </c>
      <c r="B1742" s="2" t="s">
        <v>42</v>
      </c>
      <c r="C1742" s="2" t="s">
        <v>43</v>
      </c>
      <c r="D1742" s="2" t="s">
        <v>219</v>
      </c>
      <c r="E1742" s="2" t="s">
        <v>3721</v>
      </c>
      <c r="F1742" s="2" t="s">
        <v>3723</v>
      </c>
      <c r="G1742" s="2">
        <v>1920000</v>
      </c>
      <c r="H1742" s="2">
        <v>1</v>
      </c>
      <c r="I1742" s="3">
        <v>46199</v>
      </c>
      <c r="J1742" s="4"/>
      <c r="K1742" s="2">
        <v>4764511</v>
      </c>
      <c r="L1742" s="2">
        <v>38400</v>
      </c>
      <c r="M1742" s="2" t="s">
        <v>166</v>
      </c>
      <c r="N1742" s="5">
        <v>46199</v>
      </c>
      <c r="O1742" s="2" t="s">
        <v>3722</v>
      </c>
      <c r="P1742" s="2" t="s">
        <v>49</v>
      </c>
      <c r="Q1742" s="2" t="s">
        <v>2902</v>
      </c>
      <c r="R1742" s="3">
        <v>46199</v>
      </c>
      <c r="S1742" s="2" t="s">
        <v>38</v>
      </c>
      <c r="T1742" s="2" t="s">
        <v>63</v>
      </c>
      <c r="U1742" s="2">
        <v>0</v>
      </c>
      <c r="V1742" s="2" t="s">
        <v>82</v>
      </c>
      <c r="W1742" s="2" t="s">
        <v>3246</v>
      </c>
      <c r="X1742" s="2">
        <v>2026</v>
      </c>
      <c r="Y1742" s="2" t="s">
        <v>65</v>
      </c>
      <c r="Z1742" s="4"/>
      <c r="AA1742" s="3">
        <v>46199</v>
      </c>
      <c r="AB1742" s="2" t="s">
        <v>166</v>
      </c>
      <c r="AC1742" s="2">
        <v>469750</v>
      </c>
    </row>
    <row r="1743" spans="1:29" ht="39" x14ac:dyDescent="0.25">
      <c r="A1743" s="2" t="s">
        <v>29</v>
      </c>
      <c r="B1743" s="2" t="s">
        <v>42</v>
      </c>
      <c r="C1743" s="2" t="s">
        <v>43</v>
      </c>
      <c r="D1743" s="2" t="s">
        <v>219</v>
      </c>
      <c r="E1743" s="2" t="s">
        <v>3721</v>
      </c>
      <c r="F1743" s="2" t="s">
        <v>41</v>
      </c>
      <c r="G1743" s="2">
        <v>1000</v>
      </c>
      <c r="H1743" s="2">
        <v>1</v>
      </c>
      <c r="I1743" s="3">
        <v>46199</v>
      </c>
      <c r="J1743" s="4"/>
      <c r="K1743" s="2">
        <v>4764511</v>
      </c>
      <c r="L1743" s="2">
        <v>38400</v>
      </c>
      <c r="M1743" s="2" t="s">
        <v>166</v>
      </c>
      <c r="N1743" s="5">
        <v>46199</v>
      </c>
      <c r="O1743" s="2" t="s">
        <v>3722</v>
      </c>
      <c r="P1743" s="2" t="s">
        <v>49</v>
      </c>
      <c r="Q1743" s="2" t="s">
        <v>2902</v>
      </c>
      <c r="R1743" s="3">
        <v>46199</v>
      </c>
      <c r="S1743" s="2" t="s">
        <v>38</v>
      </c>
      <c r="T1743" s="2" t="s">
        <v>63</v>
      </c>
      <c r="U1743" s="2">
        <v>0</v>
      </c>
      <c r="V1743" s="2" t="s">
        <v>82</v>
      </c>
      <c r="W1743" s="2" t="s">
        <v>3246</v>
      </c>
      <c r="X1743" s="2">
        <v>2026</v>
      </c>
      <c r="Y1743" s="2" t="s">
        <v>65</v>
      </c>
      <c r="Z1743" s="4"/>
      <c r="AA1743" s="3">
        <v>46199</v>
      </c>
      <c r="AB1743" s="2" t="s">
        <v>166</v>
      </c>
      <c r="AC1743" s="2">
        <v>469750</v>
      </c>
    </row>
    <row r="1744" spans="1:29" ht="51.75" x14ac:dyDescent="0.25">
      <c r="A1744" s="2" t="s">
        <v>29</v>
      </c>
      <c r="B1744" s="2" t="s">
        <v>42</v>
      </c>
      <c r="C1744" s="2" t="s">
        <v>43</v>
      </c>
      <c r="D1744" s="2" t="s">
        <v>32</v>
      </c>
      <c r="E1744" s="2" t="s">
        <v>3724</v>
      </c>
      <c r="F1744" s="2" t="s">
        <v>3725</v>
      </c>
      <c r="G1744" s="2">
        <v>3730000</v>
      </c>
      <c r="H1744" s="2">
        <v>1</v>
      </c>
      <c r="I1744" s="3">
        <v>46210</v>
      </c>
      <c r="J1744" s="4"/>
      <c r="K1744" s="2">
        <v>4748774</v>
      </c>
      <c r="L1744" s="2">
        <v>30000</v>
      </c>
      <c r="M1744" s="2" t="s">
        <v>187</v>
      </c>
      <c r="N1744" s="5">
        <v>46195</v>
      </c>
      <c r="O1744" s="2" t="s">
        <v>3726</v>
      </c>
      <c r="P1744" s="2" t="s">
        <v>36</v>
      </c>
      <c r="Q1744" s="2" t="s">
        <v>209</v>
      </c>
      <c r="R1744" s="3">
        <v>46209</v>
      </c>
      <c r="S1744" s="2" t="s">
        <v>51</v>
      </c>
      <c r="T1744" s="2" t="s">
        <v>210</v>
      </c>
      <c r="U1744" s="2">
        <v>0</v>
      </c>
      <c r="V1744" s="2" t="s">
        <v>1354</v>
      </c>
      <c r="W1744" s="2" t="s">
        <v>1819</v>
      </c>
      <c r="X1744" s="2">
        <v>2026</v>
      </c>
      <c r="Y1744" s="2" t="s">
        <v>40</v>
      </c>
      <c r="Z1744" s="4"/>
      <c r="AA1744" s="3">
        <v>46199</v>
      </c>
      <c r="AB1744" s="2" t="s">
        <v>187</v>
      </c>
      <c r="AC1744" s="2">
        <v>469708</v>
      </c>
    </row>
    <row r="1745" spans="1:29" ht="39" x14ac:dyDescent="0.25">
      <c r="A1745" s="2" t="s">
        <v>29</v>
      </c>
      <c r="B1745" s="2" t="s">
        <v>42</v>
      </c>
      <c r="C1745" s="2" t="s">
        <v>43</v>
      </c>
      <c r="D1745" s="2" t="s">
        <v>32</v>
      </c>
      <c r="E1745" s="2" t="s">
        <v>3724</v>
      </c>
      <c r="F1745" s="2" t="s">
        <v>41</v>
      </c>
      <c r="G1745" s="2">
        <v>1000</v>
      </c>
      <c r="H1745" s="2">
        <v>1</v>
      </c>
      <c r="I1745" s="3">
        <v>46210</v>
      </c>
      <c r="J1745" s="4"/>
      <c r="K1745" s="2">
        <v>4748774</v>
      </c>
      <c r="L1745" s="2">
        <v>30000</v>
      </c>
      <c r="M1745" s="2" t="s">
        <v>187</v>
      </c>
      <c r="N1745" s="5">
        <v>46195</v>
      </c>
      <c r="O1745" s="2" t="s">
        <v>3726</v>
      </c>
      <c r="P1745" s="2" t="s">
        <v>36</v>
      </c>
      <c r="Q1745" s="2" t="s">
        <v>209</v>
      </c>
      <c r="R1745" s="3">
        <v>46209</v>
      </c>
      <c r="S1745" s="2" t="s">
        <v>51</v>
      </c>
      <c r="T1745" s="2" t="s">
        <v>210</v>
      </c>
      <c r="U1745" s="2">
        <v>0</v>
      </c>
      <c r="V1745" s="2" t="s">
        <v>1354</v>
      </c>
      <c r="W1745" s="2" t="s">
        <v>1819</v>
      </c>
      <c r="X1745" s="2">
        <v>2026</v>
      </c>
      <c r="Y1745" s="2" t="s">
        <v>40</v>
      </c>
      <c r="Z1745" s="4"/>
      <c r="AA1745" s="3">
        <v>46199</v>
      </c>
      <c r="AB1745" s="2" t="s">
        <v>187</v>
      </c>
      <c r="AC1745" s="2">
        <v>469708</v>
      </c>
    </row>
    <row r="1746" spans="1:29" ht="51.75" x14ac:dyDescent="0.25">
      <c r="A1746" s="2" t="s">
        <v>29</v>
      </c>
      <c r="B1746" s="2" t="s">
        <v>42</v>
      </c>
      <c r="C1746" s="2" t="s">
        <v>43</v>
      </c>
      <c r="D1746" s="2" t="s">
        <v>132</v>
      </c>
      <c r="E1746" s="2" t="s">
        <v>3727</v>
      </c>
      <c r="F1746" s="2" t="s">
        <v>3728</v>
      </c>
      <c r="G1746" s="2">
        <v>2535000</v>
      </c>
      <c r="H1746" s="2">
        <v>1</v>
      </c>
      <c r="I1746" s="3">
        <v>46199</v>
      </c>
      <c r="J1746" s="4"/>
      <c r="K1746" s="2">
        <v>4071918</v>
      </c>
      <c r="L1746" s="2">
        <v>38025</v>
      </c>
      <c r="M1746" s="2" t="s">
        <v>3729</v>
      </c>
      <c r="N1746" s="5">
        <v>46196</v>
      </c>
      <c r="O1746" s="2" t="s">
        <v>3730</v>
      </c>
      <c r="P1746" s="2" t="s">
        <v>136</v>
      </c>
      <c r="Q1746" s="2">
        <v>0</v>
      </c>
      <c r="R1746" s="3">
        <v>46196</v>
      </c>
      <c r="S1746" s="2" t="s">
        <v>2610</v>
      </c>
      <c r="T1746" s="2" t="s">
        <v>3731</v>
      </c>
      <c r="U1746" s="2" t="s">
        <v>908</v>
      </c>
      <c r="V1746" s="2">
        <v>0</v>
      </c>
      <c r="W1746" s="2" t="s">
        <v>670</v>
      </c>
      <c r="X1746" s="2">
        <v>2026</v>
      </c>
      <c r="Y1746" s="2" t="s">
        <v>65</v>
      </c>
      <c r="Z1746" s="4"/>
      <c r="AA1746" s="4"/>
      <c r="AB1746" s="2" t="s">
        <v>3729</v>
      </c>
      <c r="AC1746" s="2">
        <v>469676</v>
      </c>
    </row>
    <row r="1747" spans="1:29" ht="64.5" x14ac:dyDescent="0.25">
      <c r="A1747" s="2" t="s">
        <v>29</v>
      </c>
      <c r="B1747" s="2" t="s">
        <v>42</v>
      </c>
      <c r="C1747" s="2" t="s">
        <v>43</v>
      </c>
      <c r="D1747" s="2" t="s">
        <v>32</v>
      </c>
      <c r="E1747" s="2" t="s">
        <v>3732</v>
      </c>
      <c r="F1747" s="2" t="s">
        <v>3733</v>
      </c>
      <c r="G1747" s="2">
        <v>2250000</v>
      </c>
      <c r="H1747" s="2">
        <v>1</v>
      </c>
      <c r="I1747" s="3">
        <v>46199</v>
      </c>
      <c r="J1747" s="4"/>
      <c r="K1747" s="2">
        <v>4765421</v>
      </c>
      <c r="L1747" s="2">
        <v>30000</v>
      </c>
      <c r="M1747" s="2" t="s">
        <v>659</v>
      </c>
      <c r="N1747" s="5">
        <v>46198</v>
      </c>
      <c r="O1747" s="2" t="s">
        <v>3734</v>
      </c>
      <c r="P1747" s="2" t="s">
        <v>36</v>
      </c>
      <c r="Q1747" s="2" t="s">
        <v>53</v>
      </c>
      <c r="R1747" s="3">
        <v>46198</v>
      </c>
      <c r="S1747" s="2" t="s">
        <v>38</v>
      </c>
      <c r="T1747" s="2" t="s">
        <v>98</v>
      </c>
      <c r="U1747" s="2" t="s">
        <v>337</v>
      </c>
      <c r="V1747" s="2">
        <v>0</v>
      </c>
      <c r="W1747" s="2" t="s">
        <v>448</v>
      </c>
      <c r="X1747" s="2">
        <v>2026</v>
      </c>
      <c r="Y1747" s="2" t="s">
        <v>40</v>
      </c>
      <c r="Z1747" s="4"/>
      <c r="AA1747" s="3">
        <v>46199</v>
      </c>
      <c r="AB1747" s="2" t="s">
        <v>659</v>
      </c>
      <c r="AC1747" s="2">
        <v>469662</v>
      </c>
    </row>
    <row r="1748" spans="1:29" ht="51.75" x14ac:dyDescent="0.25">
      <c r="A1748" s="2" t="s">
        <v>29</v>
      </c>
      <c r="B1748" s="2" t="s">
        <v>42</v>
      </c>
      <c r="C1748" s="2" t="s">
        <v>43</v>
      </c>
      <c r="D1748" s="2" t="s">
        <v>32</v>
      </c>
      <c r="E1748" s="2" t="s">
        <v>3732</v>
      </c>
      <c r="F1748" s="2" t="s">
        <v>41</v>
      </c>
      <c r="G1748" s="2">
        <v>1000</v>
      </c>
      <c r="H1748" s="2">
        <v>1</v>
      </c>
      <c r="I1748" s="3">
        <v>46199</v>
      </c>
      <c r="J1748" s="4"/>
      <c r="K1748" s="2">
        <v>4765421</v>
      </c>
      <c r="L1748" s="2">
        <v>30000</v>
      </c>
      <c r="M1748" s="2" t="s">
        <v>659</v>
      </c>
      <c r="N1748" s="5">
        <v>46198</v>
      </c>
      <c r="O1748" s="2" t="s">
        <v>3734</v>
      </c>
      <c r="P1748" s="2" t="s">
        <v>36</v>
      </c>
      <c r="Q1748" s="2" t="s">
        <v>53</v>
      </c>
      <c r="R1748" s="3">
        <v>46198</v>
      </c>
      <c r="S1748" s="2" t="s">
        <v>38</v>
      </c>
      <c r="T1748" s="2" t="s">
        <v>98</v>
      </c>
      <c r="U1748" s="2" t="s">
        <v>337</v>
      </c>
      <c r="V1748" s="2">
        <v>0</v>
      </c>
      <c r="W1748" s="2" t="s">
        <v>448</v>
      </c>
      <c r="X1748" s="2">
        <v>2026</v>
      </c>
      <c r="Y1748" s="2" t="s">
        <v>40</v>
      </c>
      <c r="Z1748" s="4"/>
      <c r="AA1748" s="3">
        <v>46199</v>
      </c>
      <c r="AB1748" s="2" t="s">
        <v>659</v>
      </c>
      <c r="AC1748" s="2">
        <v>469662</v>
      </c>
    </row>
    <row r="1749" spans="1:29" ht="90" x14ac:dyDescent="0.25">
      <c r="A1749" s="2" t="s">
        <v>29</v>
      </c>
      <c r="B1749" s="2" t="s">
        <v>42</v>
      </c>
      <c r="C1749" s="2" t="s">
        <v>43</v>
      </c>
      <c r="D1749" s="2" t="s">
        <v>732</v>
      </c>
      <c r="E1749" s="2" t="s">
        <v>3735</v>
      </c>
      <c r="F1749" s="2" t="s">
        <v>3736</v>
      </c>
      <c r="G1749" s="2">
        <v>1181900</v>
      </c>
      <c r="H1749" s="2">
        <v>1</v>
      </c>
      <c r="I1749" s="3">
        <v>46198</v>
      </c>
      <c r="J1749" s="4"/>
      <c r="K1749" s="2">
        <v>2919974</v>
      </c>
      <c r="L1749" s="2" t="s">
        <v>3737</v>
      </c>
      <c r="M1749" s="2" t="s">
        <v>1951</v>
      </c>
      <c r="N1749" s="5">
        <v>46197</v>
      </c>
      <c r="O1749" s="2">
        <v>561</v>
      </c>
      <c r="P1749" s="2" t="s">
        <v>136</v>
      </c>
      <c r="Q1749" s="2">
        <v>0</v>
      </c>
      <c r="R1749" s="3">
        <v>46197</v>
      </c>
      <c r="S1749" s="2" t="s">
        <v>2199</v>
      </c>
      <c r="T1749" s="2" t="s">
        <v>3738</v>
      </c>
      <c r="U1749" s="2">
        <v>0</v>
      </c>
      <c r="V1749" s="2">
        <v>0</v>
      </c>
      <c r="W1749" s="2" t="s">
        <v>3738</v>
      </c>
      <c r="X1749" s="2">
        <v>2026</v>
      </c>
      <c r="Y1749" s="2" t="s">
        <v>55</v>
      </c>
      <c r="Z1749" s="4"/>
      <c r="AA1749" s="4"/>
      <c r="AB1749" s="2" t="s">
        <v>1951</v>
      </c>
      <c r="AC1749" s="2">
        <v>469018</v>
      </c>
    </row>
    <row r="1750" spans="1:29" ht="77.25" x14ac:dyDescent="0.25">
      <c r="A1750" s="2" t="s">
        <v>29</v>
      </c>
      <c r="B1750" s="2" t="s">
        <v>42</v>
      </c>
      <c r="C1750" s="2" t="s">
        <v>43</v>
      </c>
      <c r="D1750" s="2" t="s">
        <v>67</v>
      </c>
      <c r="E1750" s="2" t="s">
        <v>3739</v>
      </c>
      <c r="F1750" s="2" t="s">
        <v>3740</v>
      </c>
      <c r="G1750" s="2">
        <v>3640000</v>
      </c>
      <c r="H1750" s="2">
        <v>1</v>
      </c>
      <c r="I1750" s="3">
        <v>46198</v>
      </c>
      <c r="J1750" s="4"/>
      <c r="K1750" s="2">
        <v>4305651</v>
      </c>
      <c r="L1750" s="2">
        <v>36400</v>
      </c>
      <c r="M1750" s="2" t="s">
        <v>3741</v>
      </c>
      <c r="N1750" s="5">
        <v>46197</v>
      </c>
      <c r="O1750" s="2">
        <v>7583</v>
      </c>
      <c r="P1750" s="2" t="s">
        <v>136</v>
      </c>
      <c r="Q1750" s="2">
        <v>0</v>
      </c>
      <c r="R1750" s="3">
        <v>46197</v>
      </c>
      <c r="S1750" s="2" t="s">
        <v>51</v>
      </c>
      <c r="T1750" s="2" t="s">
        <v>3742</v>
      </c>
      <c r="U1750" s="2" t="s">
        <v>3743</v>
      </c>
      <c r="V1750" s="2">
        <v>0</v>
      </c>
      <c r="W1750" s="2" t="s">
        <v>1225</v>
      </c>
      <c r="X1750" s="2">
        <v>2026</v>
      </c>
      <c r="Y1750" s="2" t="s">
        <v>65</v>
      </c>
      <c r="Z1750" s="4"/>
      <c r="AA1750" s="4"/>
      <c r="AB1750" s="2" t="s">
        <v>3741</v>
      </c>
      <c r="AC1750" s="2">
        <v>469008</v>
      </c>
    </row>
    <row r="1751" spans="1:29" ht="51.75" x14ac:dyDescent="0.25">
      <c r="A1751" s="2" t="s">
        <v>29</v>
      </c>
      <c r="B1751" s="2" t="s">
        <v>42</v>
      </c>
      <c r="C1751" s="2" t="s">
        <v>43</v>
      </c>
      <c r="D1751" s="2" t="s">
        <v>176</v>
      </c>
      <c r="E1751" s="2" t="s">
        <v>3744</v>
      </c>
      <c r="F1751" s="2" t="s">
        <v>56</v>
      </c>
      <c r="G1751" s="2">
        <v>700000</v>
      </c>
      <c r="H1751" s="2">
        <v>1</v>
      </c>
      <c r="I1751" s="3">
        <v>46202</v>
      </c>
      <c r="J1751" s="4"/>
      <c r="K1751" s="2">
        <v>3955090</v>
      </c>
      <c r="L1751" s="2">
        <v>77740</v>
      </c>
      <c r="M1751" s="2" t="s">
        <v>172</v>
      </c>
      <c r="N1751" s="5">
        <v>46198</v>
      </c>
      <c r="O1751" s="2" t="s">
        <v>3745</v>
      </c>
      <c r="P1751" s="2" t="s">
        <v>49</v>
      </c>
      <c r="Q1751" s="2" t="s">
        <v>209</v>
      </c>
      <c r="R1751" s="3">
        <v>46202</v>
      </c>
      <c r="S1751" s="2" t="s">
        <v>174</v>
      </c>
      <c r="T1751" s="2" t="s">
        <v>225</v>
      </c>
      <c r="U1751" s="2">
        <v>0</v>
      </c>
      <c r="V1751" s="2" t="s">
        <v>3746</v>
      </c>
      <c r="W1751" s="2" t="s">
        <v>3747</v>
      </c>
      <c r="X1751" s="2">
        <v>2026</v>
      </c>
      <c r="Y1751" s="2" t="s">
        <v>55</v>
      </c>
      <c r="Z1751" s="4"/>
      <c r="AA1751" s="3">
        <v>46198</v>
      </c>
      <c r="AB1751" s="2" t="s">
        <v>172</v>
      </c>
      <c r="AC1751" s="2">
        <v>468984</v>
      </c>
    </row>
    <row r="1752" spans="1:29" ht="51.75" x14ac:dyDescent="0.25">
      <c r="A1752" s="2" t="s">
        <v>29</v>
      </c>
      <c r="B1752" s="2" t="s">
        <v>42</v>
      </c>
      <c r="C1752" s="2" t="s">
        <v>43</v>
      </c>
      <c r="D1752" s="2" t="s">
        <v>176</v>
      </c>
      <c r="E1752" s="2" t="s">
        <v>3744</v>
      </c>
      <c r="F1752" s="2" t="s">
        <v>3748</v>
      </c>
      <c r="G1752" s="2">
        <v>3887000</v>
      </c>
      <c r="H1752" s="2">
        <v>1</v>
      </c>
      <c r="I1752" s="3">
        <v>46202</v>
      </c>
      <c r="J1752" s="4"/>
      <c r="K1752" s="2">
        <v>3955090</v>
      </c>
      <c r="L1752" s="2">
        <v>77740</v>
      </c>
      <c r="M1752" s="2" t="s">
        <v>172</v>
      </c>
      <c r="N1752" s="5">
        <v>46198</v>
      </c>
      <c r="O1752" s="2" t="s">
        <v>3745</v>
      </c>
      <c r="P1752" s="2" t="s">
        <v>49</v>
      </c>
      <c r="Q1752" s="2" t="s">
        <v>209</v>
      </c>
      <c r="R1752" s="3">
        <v>46202</v>
      </c>
      <c r="S1752" s="2" t="s">
        <v>174</v>
      </c>
      <c r="T1752" s="2" t="s">
        <v>225</v>
      </c>
      <c r="U1752" s="2">
        <v>0</v>
      </c>
      <c r="V1752" s="2" t="s">
        <v>3746</v>
      </c>
      <c r="W1752" s="2" t="s">
        <v>3747</v>
      </c>
      <c r="X1752" s="2">
        <v>2026</v>
      </c>
      <c r="Y1752" s="2" t="s">
        <v>55</v>
      </c>
      <c r="Z1752" s="4"/>
      <c r="AA1752" s="3">
        <v>46198</v>
      </c>
      <c r="AB1752" s="2" t="s">
        <v>172</v>
      </c>
      <c r="AC1752" s="2">
        <v>468984</v>
      </c>
    </row>
    <row r="1753" spans="1:29" ht="39" x14ac:dyDescent="0.25">
      <c r="A1753" s="2" t="s">
        <v>29</v>
      </c>
      <c r="B1753" s="2" t="s">
        <v>42</v>
      </c>
      <c r="C1753" s="2" t="s">
        <v>43</v>
      </c>
      <c r="D1753" s="2" t="s">
        <v>176</v>
      </c>
      <c r="E1753" s="2" t="s">
        <v>3744</v>
      </c>
      <c r="F1753" s="2" t="s">
        <v>41</v>
      </c>
      <c r="G1753" s="2">
        <v>5000</v>
      </c>
      <c r="H1753" s="2">
        <v>1</v>
      </c>
      <c r="I1753" s="3">
        <v>46202</v>
      </c>
      <c r="J1753" s="4"/>
      <c r="K1753" s="2">
        <v>3955090</v>
      </c>
      <c r="L1753" s="2">
        <v>77740</v>
      </c>
      <c r="M1753" s="2" t="s">
        <v>172</v>
      </c>
      <c r="N1753" s="5">
        <v>46198</v>
      </c>
      <c r="O1753" s="2" t="s">
        <v>3745</v>
      </c>
      <c r="P1753" s="2" t="s">
        <v>49</v>
      </c>
      <c r="Q1753" s="2" t="s">
        <v>209</v>
      </c>
      <c r="R1753" s="3">
        <v>46202</v>
      </c>
      <c r="S1753" s="2" t="s">
        <v>174</v>
      </c>
      <c r="T1753" s="2" t="s">
        <v>225</v>
      </c>
      <c r="U1753" s="2">
        <v>0</v>
      </c>
      <c r="V1753" s="2" t="s">
        <v>3746</v>
      </c>
      <c r="W1753" s="2" t="s">
        <v>3747</v>
      </c>
      <c r="X1753" s="2">
        <v>2026</v>
      </c>
      <c r="Y1753" s="2" t="s">
        <v>55</v>
      </c>
      <c r="Z1753" s="4"/>
      <c r="AA1753" s="3">
        <v>46198</v>
      </c>
      <c r="AB1753" s="2" t="s">
        <v>172</v>
      </c>
      <c r="AC1753" s="2">
        <v>468984</v>
      </c>
    </row>
    <row r="1754" spans="1:29" ht="51.75" x14ac:dyDescent="0.25">
      <c r="A1754" s="2" t="s">
        <v>29</v>
      </c>
      <c r="B1754" s="2" t="s">
        <v>42</v>
      </c>
      <c r="C1754" s="2" t="s">
        <v>43</v>
      </c>
      <c r="D1754" s="2" t="s">
        <v>643</v>
      </c>
      <c r="E1754" s="2" t="s">
        <v>3749</v>
      </c>
      <c r="F1754" s="2" t="s">
        <v>56</v>
      </c>
      <c r="G1754" s="2">
        <v>1213680</v>
      </c>
      <c r="H1754" s="2">
        <v>1</v>
      </c>
      <c r="I1754" s="3">
        <v>46200</v>
      </c>
      <c r="J1754" s="4"/>
      <c r="K1754" s="2">
        <v>4376730</v>
      </c>
      <c r="L1754" s="2">
        <v>73400</v>
      </c>
      <c r="M1754" s="2" t="s">
        <v>143</v>
      </c>
      <c r="N1754" s="5">
        <v>46200</v>
      </c>
      <c r="O1754" s="2" t="s">
        <v>3750</v>
      </c>
      <c r="P1754" s="2" t="s">
        <v>49</v>
      </c>
      <c r="Q1754" s="2" t="s">
        <v>209</v>
      </c>
      <c r="R1754" s="3">
        <v>46200</v>
      </c>
      <c r="S1754" s="2" t="s">
        <v>138</v>
      </c>
      <c r="T1754" s="2" t="s">
        <v>2939</v>
      </c>
      <c r="U1754" s="2">
        <v>0</v>
      </c>
      <c r="V1754" s="2">
        <v>0</v>
      </c>
      <c r="W1754" s="2" t="s">
        <v>228</v>
      </c>
      <c r="X1754" s="2">
        <v>2026</v>
      </c>
      <c r="Y1754" s="2" t="s">
        <v>55</v>
      </c>
      <c r="Z1754" s="4"/>
      <c r="AA1754" s="3">
        <v>46198</v>
      </c>
      <c r="AB1754" s="2" t="s">
        <v>143</v>
      </c>
      <c r="AC1754" s="2">
        <v>468970</v>
      </c>
    </row>
    <row r="1755" spans="1:29" ht="51.75" x14ac:dyDescent="0.25">
      <c r="A1755" s="2" t="s">
        <v>29</v>
      </c>
      <c r="B1755" s="2" t="s">
        <v>42</v>
      </c>
      <c r="C1755" s="2" t="s">
        <v>43</v>
      </c>
      <c r="D1755" s="2" t="s">
        <v>643</v>
      </c>
      <c r="E1755" s="2" t="s">
        <v>3749</v>
      </c>
      <c r="F1755" s="2" t="s">
        <v>3751</v>
      </c>
      <c r="G1755" s="2">
        <v>3670000</v>
      </c>
      <c r="H1755" s="2">
        <v>1</v>
      </c>
      <c r="I1755" s="3">
        <v>46200</v>
      </c>
      <c r="J1755" s="4"/>
      <c r="K1755" s="2">
        <v>4376730</v>
      </c>
      <c r="L1755" s="2">
        <v>73400</v>
      </c>
      <c r="M1755" s="2" t="s">
        <v>143</v>
      </c>
      <c r="N1755" s="5">
        <v>46200</v>
      </c>
      <c r="O1755" s="2" t="s">
        <v>3750</v>
      </c>
      <c r="P1755" s="2" t="s">
        <v>49</v>
      </c>
      <c r="Q1755" s="2" t="s">
        <v>209</v>
      </c>
      <c r="R1755" s="3">
        <v>46200</v>
      </c>
      <c r="S1755" s="2" t="s">
        <v>138</v>
      </c>
      <c r="T1755" s="2" t="s">
        <v>2939</v>
      </c>
      <c r="U1755" s="2">
        <v>0</v>
      </c>
      <c r="V1755" s="2">
        <v>0</v>
      </c>
      <c r="W1755" s="2" t="s">
        <v>228</v>
      </c>
      <c r="X1755" s="2">
        <v>2026</v>
      </c>
      <c r="Y1755" s="2" t="s">
        <v>55</v>
      </c>
      <c r="Z1755" s="4"/>
      <c r="AA1755" s="3">
        <v>46198</v>
      </c>
      <c r="AB1755" s="2" t="s">
        <v>143</v>
      </c>
      <c r="AC1755" s="2">
        <v>468970</v>
      </c>
    </row>
    <row r="1756" spans="1:29" ht="39" x14ac:dyDescent="0.25">
      <c r="A1756" s="2" t="s">
        <v>29</v>
      </c>
      <c r="B1756" s="2" t="s">
        <v>42</v>
      </c>
      <c r="C1756" s="2" t="s">
        <v>43</v>
      </c>
      <c r="D1756" s="2" t="s">
        <v>643</v>
      </c>
      <c r="E1756" s="2" t="s">
        <v>3749</v>
      </c>
      <c r="F1756" s="2" t="s">
        <v>41</v>
      </c>
      <c r="G1756" s="2">
        <v>5000</v>
      </c>
      <c r="H1756" s="2">
        <v>1</v>
      </c>
      <c r="I1756" s="3">
        <v>46200</v>
      </c>
      <c r="J1756" s="4"/>
      <c r="K1756" s="2">
        <v>4376730</v>
      </c>
      <c r="L1756" s="2">
        <v>73400</v>
      </c>
      <c r="M1756" s="2" t="s">
        <v>143</v>
      </c>
      <c r="N1756" s="5">
        <v>46200</v>
      </c>
      <c r="O1756" s="2" t="s">
        <v>3750</v>
      </c>
      <c r="P1756" s="2" t="s">
        <v>49</v>
      </c>
      <c r="Q1756" s="2" t="s">
        <v>209</v>
      </c>
      <c r="R1756" s="3">
        <v>46200</v>
      </c>
      <c r="S1756" s="2" t="s">
        <v>138</v>
      </c>
      <c r="T1756" s="2" t="s">
        <v>2939</v>
      </c>
      <c r="U1756" s="2">
        <v>0</v>
      </c>
      <c r="V1756" s="2">
        <v>0</v>
      </c>
      <c r="W1756" s="2" t="s">
        <v>228</v>
      </c>
      <c r="X1756" s="2">
        <v>2026</v>
      </c>
      <c r="Y1756" s="2" t="s">
        <v>55</v>
      </c>
      <c r="Z1756" s="4"/>
      <c r="AA1756" s="3">
        <v>46198</v>
      </c>
      <c r="AB1756" s="2" t="s">
        <v>143</v>
      </c>
      <c r="AC1756" s="2">
        <v>468970</v>
      </c>
    </row>
    <row r="1757" spans="1:29" ht="64.5" x14ac:dyDescent="0.25">
      <c r="A1757" s="2" t="s">
        <v>29</v>
      </c>
      <c r="B1757" s="2" t="s">
        <v>42</v>
      </c>
      <c r="C1757" s="2" t="s">
        <v>43</v>
      </c>
      <c r="D1757" s="2" t="s">
        <v>57</v>
      </c>
      <c r="E1757" s="2" t="s">
        <v>3752</v>
      </c>
      <c r="F1757" s="2" t="s">
        <v>3753</v>
      </c>
      <c r="G1757" s="2">
        <v>2580000</v>
      </c>
      <c r="H1757" s="2">
        <v>1</v>
      </c>
      <c r="I1757" s="3">
        <v>46198</v>
      </c>
      <c r="J1757" s="4"/>
      <c r="K1757" s="2">
        <v>4694285</v>
      </c>
      <c r="L1757" s="2">
        <v>51600</v>
      </c>
      <c r="M1757" s="2" t="s">
        <v>192</v>
      </c>
      <c r="N1757" s="5">
        <v>46189</v>
      </c>
      <c r="O1757" s="2" t="s">
        <v>3754</v>
      </c>
      <c r="P1757" s="2" t="s">
        <v>181</v>
      </c>
      <c r="Q1757" s="2" t="s">
        <v>577</v>
      </c>
      <c r="R1757" s="3">
        <v>46197</v>
      </c>
      <c r="S1757" s="2" t="s">
        <v>194</v>
      </c>
      <c r="T1757" s="2" t="s">
        <v>52</v>
      </c>
      <c r="U1757" s="2" t="s">
        <v>3755</v>
      </c>
      <c r="V1757" s="2" t="s">
        <v>893</v>
      </c>
      <c r="W1757" s="2" t="s">
        <v>3556</v>
      </c>
      <c r="X1757" s="2">
        <v>2026</v>
      </c>
      <c r="Y1757" s="2" t="s">
        <v>65</v>
      </c>
      <c r="Z1757" s="4"/>
      <c r="AA1757" s="3">
        <v>46190</v>
      </c>
      <c r="AB1757" s="2" t="s">
        <v>192</v>
      </c>
      <c r="AC1757" s="2">
        <v>468888</v>
      </c>
    </row>
    <row r="1758" spans="1:29" ht="51.75" x14ac:dyDescent="0.25">
      <c r="A1758" s="2" t="s">
        <v>29</v>
      </c>
      <c r="B1758" s="2" t="s">
        <v>42</v>
      </c>
      <c r="C1758" s="2" t="s">
        <v>43</v>
      </c>
      <c r="D1758" s="2" t="s">
        <v>57</v>
      </c>
      <c r="E1758" s="2" t="s">
        <v>3752</v>
      </c>
      <c r="F1758" s="2" t="s">
        <v>41</v>
      </c>
      <c r="G1758" s="2">
        <v>5000</v>
      </c>
      <c r="H1758" s="2">
        <v>1</v>
      </c>
      <c r="I1758" s="3">
        <v>46198</v>
      </c>
      <c r="J1758" s="4"/>
      <c r="K1758" s="2">
        <v>4694285</v>
      </c>
      <c r="L1758" s="2">
        <v>51600</v>
      </c>
      <c r="M1758" s="2" t="s">
        <v>192</v>
      </c>
      <c r="N1758" s="5">
        <v>46189</v>
      </c>
      <c r="O1758" s="2" t="s">
        <v>3754</v>
      </c>
      <c r="P1758" s="2" t="s">
        <v>181</v>
      </c>
      <c r="Q1758" s="2" t="s">
        <v>577</v>
      </c>
      <c r="R1758" s="3">
        <v>46197</v>
      </c>
      <c r="S1758" s="2" t="s">
        <v>194</v>
      </c>
      <c r="T1758" s="2" t="s">
        <v>52</v>
      </c>
      <c r="U1758" s="2" t="s">
        <v>3755</v>
      </c>
      <c r="V1758" s="2" t="s">
        <v>893</v>
      </c>
      <c r="W1758" s="2" t="s">
        <v>3556</v>
      </c>
      <c r="X1758" s="2">
        <v>2026</v>
      </c>
      <c r="Y1758" s="2" t="s">
        <v>65</v>
      </c>
      <c r="Z1758" s="4"/>
      <c r="AA1758" s="3">
        <v>46190</v>
      </c>
      <c r="AB1758" s="2" t="s">
        <v>192</v>
      </c>
      <c r="AC1758" s="2">
        <v>468888</v>
      </c>
    </row>
    <row r="1759" spans="1:29" ht="64.5" x14ac:dyDescent="0.25">
      <c r="A1759" s="2" t="s">
        <v>29</v>
      </c>
      <c r="B1759" s="2" t="s">
        <v>42</v>
      </c>
      <c r="C1759" s="2" t="s">
        <v>43</v>
      </c>
      <c r="D1759" s="2" t="s">
        <v>372</v>
      </c>
      <c r="E1759" s="2" t="s">
        <v>3756</v>
      </c>
      <c r="F1759" s="2" t="s">
        <v>3757</v>
      </c>
      <c r="G1759" s="2">
        <v>2399900</v>
      </c>
      <c r="H1759" s="2">
        <v>1</v>
      </c>
      <c r="I1759" s="3">
        <v>46198</v>
      </c>
      <c r="J1759" s="4"/>
      <c r="K1759" s="2">
        <v>1579580</v>
      </c>
      <c r="L1759" s="2">
        <v>47998</v>
      </c>
      <c r="M1759" s="2" t="s">
        <v>756</v>
      </c>
      <c r="N1759" s="5">
        <v>46197</v>
      </c>
      <c r="O1759" s="2" t="s">
        <v>3758</v>
      </c>
      <c r="P1759" s="2" t="s">
        <v>181</v>
      </c>
      <c r="Q1759" s="2" t="s">
        <v>3759</v>
      </c>
      <c r="R1759" s="3">
        <v>46197</v>
      </c>
      <c r="S1759" s="2" t="s">
        <v>151</v>
      </c>
      <c r="T1759" s="2" t="s">
        <v>98</v>
      </c>
      <c r="U1759" s="2">
        <v>0</v>
      </c>
      <c r="V1759" s="2" t="s">
        <v>3760</v>
      </c>
      <c r="W1759" s="2" t="s">
        <v>3761</v>
      </c>
      <c r="X1759" s="2">
        <v>2026</v>
      </c>
      <c r="Y1759" s="2" t="s">
        <v>55</v>
      </c>
      <c r="Z1759" s="4"/>
      <c r="AA1759" s="3">
        <v>46195</v>
      </c>
      <c r="AB1759" s="2" t="s">
        <v>756</v>
      </c>
      <c r="AC1759" s="2">
        <v>468870</v>
      </c>
    </row>
    <row r="1760" spans="1:29" ht="39" x14ac:dyDescent="0.25">
      <c r="A1760" s="2" t="s">
        <v>29</v>
      </c>
      <c r="B1760" s="2" t="s">
        <v>42</v>
      </c>
      <c r="C1760" s="2" t="s">
        <v>43</v>
      </c>
      <c r="D1760" s="2" t="s">
        <v>372</v>
      </c>
      <c r="E1760" s="2" t="s">
        <v>3756</v>
      </c>
      <c r="F1760" s="2" t="s">
        <v>41</v>
      </c>
      <c r="G1760" s="2">
        <v>5000</v>
      </c>
      <c r="H1760" s="2">
        <v>1</v>
      </c>
      <c r="I1760" s="3">
        <v>46198</v>
      </c>
      <c r="J1760" s="4"/>
      <c r="K1760" s="2">
        <v>1579580</v>
      </c>
      <c r="L1760" s="2">
        <v>47998</v>
      </c>
      <c r="M1760" s="2" t="s">
        <v>756</v>
      </c>
      <c r="N1760" s="5">
        <v>46197</v>
      </c>
      <c r="O1760" s="2" t="s">
        <v>3758</v>
      </c>
      <c r="P1760" s="2" t="s">
        <v>181</v>
      </c>
      <c r="Q1760" s="2" t="s">
        <v>3759</v>
      </c>
      <c r="R1760" s="3">
        <v>46197</v>
      </c>
      <c r="S1760" s="2" t="s">
        <v>151</v>
      </c>
      <c r="T1760" s="2" t="s">
        <v>98</v>
      </c>
      <c r="U1760" s="2">
        <v>0</v>
      </c>
      <c r="V1760" s="2" t="s">
        <v>3760</v>
      </c>
      <c r="W1760" s="2" t="s">
        <v>3761</v>
      </c>
      <c r="X1760" s="2">
        <v>2026</v>
      </c>
      <c r="Y1760" s="2" t="s">
        <v>55</v>
      </c>
      <c r="Z1760" s="4"/>
      <c r="AA1760" s="3">
        <v>46195</v>
      </c>
      <c r="AB1760" s="2" t="s">
        <v>756</v>
      </c>
      <c r="AC1760" s="2">
        <v>468870</v>
      </c>
    </row>
    <row r="1761" spans="1:29" ht="51.75" x14ac:dyDescent="0.25">
      <c r="A1761" s="2" t="s">
        <v>29</v>
      </c>
      <c r="B1761" s="2" t="s">
        <v>42</v>
      </c>
      <c r="C1761" s="2" t="s">
        <v>43</v>
      </c>
      <c r="D1761" s="2" t="s">
        <v>132</v>
      </c>
      <c r="E1761" s="2" t="s">
        <v>3762</v>
      </c>
      <c r="F1761" s="2" t="s">
        <v>56</v>
      </c>
      <c r="G1761" s="2">
        <v>1773000</v>
      </c>
      <c r="H1761" s="2">
        <v>1</v>
      </c>
      <c r="I1761" s="3">
        <v>46200</v>
      </c>
      <c r="J1761" s="4"/>
      <c r="K1761" s="2">
        <v>3807067</v>
      </c>
      <c r="L1761" s="2">
        <v>39400</v>
      </c>
      <c r="M1761" s="2" t="s">
        <v>59</v>
      </c>
      <c r="N1761" s="5">
        <v>46200</v>
      </c>
      <c r="O1761" s="2" t="s">
        <v>3763</v>
      </c>
      <c r="P1761" s="2" t="s">
        <v>49</v>
      </c>
      <c r="Q1761" s="2" t="s">
        <v>61</v>
      </c>
      <c r="R1761" s="3">
        <v>46200</v>
      </c>
      <c r="S1761" s="2" t="s">
        <v>62</v>
      </c>
      <c r="T1761" s="2" t="s">
        <v>63</v>
      </c>
      <c r="U1761" s="2">
        <v>0</v>
      </c>
      <c r="V1761" s="2">
        <v>0</v>
      </c>
      <c r="W1761" s="2" t="s">
        <v>64</v>
      </c>
      <c r="X1761" s="2">
        <v>2026</v>
      </c>
      <c r="Y1761" s="2" t="s">
        <v>65</v>
      </c>
      <c r="Z1761" s="4"/>
      <c r="AA1761" s="3">
        <v>46198</v>
      </c>
      <c r="AB1761" s="2" t="s">
        <v>59</v>
      </c>
      <c r="AC1761" s="2">
        <v>468788</v>
      </c>
    </row>
    <row r="1762" spans="1:29" ht="64.5" x14ac:dyDescent="0.25">
      <c r="A1762" s="2" t="s">
        <v>29</v>
      </c>
      <c r="B1762" s="2" t="s">
        <v>42</v>
      </c>
      <c r="C1762" s="2" t="s">
        <v>43</v>
      </c>
      <c r="D1762" s="2" t="s">
        <v>132</v>
      </c>
      <c r="E1762" s="2" t="s">
        <v>3762</v>
      </c>
      <c r="F1762" s="2" t="s">
        <v>3764</v>
      </c>
      <c r="G1762" s="2">
        <v>1970000</v>
      </c>
      <c r="H1762" s="2">
        <v>1</v>
      </c>
      <c r="I1762" s="3">
        <v>46200</v>
      </c>
      <c r="J1762" s="4"/>
      <c r="K1762" s="2">
        <v>3807067</v>
      </c>
      <c r="L1762" s="2">
        <v>39400</v>
      </c>
      <c r="M1762" s="2" t="s">
        <v>59</v>
      </c>
      <c r="N1762" s="5">
        <v>46200</v>
      </c>
      <c r="O1762" s="2" t="s">
        <v>3763</v>
      </c>
      <c r="P1762" s="2" t="s">
        <v>49</v>
      </c>
      <c r="Q1762" s="2" t="s">
        <v>61</v>
      </c>
      <c r="R1762" s="3">
        <v>46200</v>
      </c>
      <c r="S1762" s="2" t="s">
        <v>62</v>
      </c>
      <c r="T1762" s="2" t="s">
        <v>63</v>
      </c>
      <c r="U1762" s="2">
        <v>0</v>
      </c>
      <c r="V1762" s="2">
        <v>0</v>
      </c>
      <c r="W1762" s="2" t="s">
        <v>64</v>
      </c>
      <c r="X1762" s="2">
        <v>2026</v>
      </c>
      <c r="Y1762" s="2" t="s">
        <v>65</v>
      </c>
      <c r="Z1762" s="4"/>
      <c r="AA1762" s="3">
        <v>46198</v>
      </c>
      <c r="AB1762" s="2" t="s">
        <v>59</v>
      </c>
      <c r="AC1762" s="2">
        <v>468788</v>
      </c>
    </row>
    <row r="1763" spans="1:29" ht="51.75" x14ac:dyDescent="0.25">
      <c r="A1763" s="2" t="s">
        <v>29</v>
      </c>
      <c r="B1763" s="2" t="s">
        <v>42</v>
      </c>
      <c r="C1763" s="2" t="s">
        <v>43</v>
      </c>
      <c r="D1763" s="2" t="s">
        <v>132</v>
      </c>
      <c r="E1763" s="2" t="s">
        <v>3762</v>
      </c>
      <c r="F1763" s="2" t="s">
        <v>41</v>
      </c>
      <c r="G1763" s="2">
        <v>5000</v>
      </c>
      <c r="H1763" s="2">
        <v>1</v>
      </c>
      <c r="I1763" s="3">
        <v>46200</v>
      </c>
      <c r="J1763" s="4"/>
      <c r="K1763" s="2">
        <v>3807067</v>
      </c>
      <c r="L1763" s="2">
        <v>39400</v>
      </c>
      <c r="M1763" s="2" t="s">
        <v>59</v>
      </c>
      <c r="N1763" s="5">
        <v>46200</v>
      </c>
      <c r="O1763" s="2" t="s">
        <v>3763</v>
      </c>
      <c r="P1763" s="2" t="s">
        <v>49</v>
      </c>
      <c r="Q1763" s="2" t="s">
        <v>61</v>
      </c>
      <c r="R1763" s="3">
        <v>46200</v>
      </c>
      <c r="S1763" s="2" t="s">
        <v>62</v>
      </c>
      <c r="T1763" s="2" t="s">
        <v>63</v>
      </c>
      <c r="U1763" s="2">
        <v>0</v>
      </c>
      <c r="V1763" s="2">
        <v>0</v>
      </c>
      <c r="W1763" s="2" t="s">
        <v>64</v>
      </c>
      <c r="X1763" s="2">
        <v>2026</v>
      </c>
      <c r="Y1763" s="2" t="s">
        <v>65</v>
      </c>
      <c r="Z1763" s="4"/>
      <c r="AA1763" s="3">
        <v>46198</v>
      </c>
      <c r="AB1763" s="2" t="s">
        <v>59</v>
      </c>
      <c r="AC1763" s="2">
        <v>468788</v>
      </c>
    </row>
    <row r="1764" spans="1:29" ht="51.75" x14ac:dyDescent="0.25">
      <c r="A1764" s="2" t="s">
        <v>29</v>
      </c>
      <c r="B1764" s="2" t="s">
        <v>42</v>
      </c>
      <c r="C1764" s="2" t="s">
        <v>43</v>
      </c>
      <c r="D1764" s="2" t="s">
        <v>732</v>
      </c>
      <c r="E1764" s="2" t="s">
        <v>3765</v>
      </c>
      <c r="F1764" s="2" t="s">
        <v>56</v>
      </c>
      <c r="G1764" s="2">
        <v>1323200</v>
      </c>
      <c r="H1764" s="2">
        <v>1</v>
      </c>
      <c r="I1764" s="3">
        <v>46203</v>
      </c>
      <c r="J1764" s="4"/>
      <c r="K1764" s="2">
        <v>4737267</v>
      </c>
      <c r="L1764" s="2">
        <v>18040</v>
      </c>
      <c r="M1764" s="2" t="s">
        <v>3766</v>
      </c>
      <c r="N1764" s="5">
        <v>46203</v>
      </c>
      <c r="O1764" s="2">
        <v>275</v>
      </c>
      <c r="P1764" s="2" t="s">
        <v>370</v>
      </c>
      <c r="Q1764" s="2">
        <v>0</v>
      </c>
      <c r="R1764" s="3">
        <v>46203</v>
      </c>
      <c r="S1764" s="2" t="s">
        <v>3767</v>
      </c>
      <c r="T1764" s="2" t="s">
        <v>3768</v>
      </c>
      <c r="U1764" s="2">
        <v>0</v>
      </c>
      <c r="V1764" s="2">
        <v>0</v>
      </c>
      <c r="W1764" s="2" t="s">
        <v>3768</v>
      </c>
      <c r="X1764" s="2">
        <v>2026</v>
      </c>
      <c r="Y1764" s="2" t="s">
        <v>55</v>
      </c>
      <c r="Z1764" s="4"/>
      <c r="AA1764" s="3">
        <v>46198</v>
      </c>
      <c r="AB1764" s="2" t="s">
        <v>3766</v>
      </c>
      <c r="AC1764" s="2">
        <v>468782</v>
      </c>
    </row>
    <row r="1765" spans="1:29" ht="64.5" x14ac:dyDescent="0.25">
      <c r="A1765" s="2" t="s">
        <v>29</v>
      </c>
      <c r="B1765" s="2" t="s">
        <v>42</v>
      </c>
      <c r="C1765" s="2" t="s">
        <v>43</v>
      </c>
      <c r="D1765" s="2" t="s">
        <v>732</v>
      </c>
      <c r="E1765" s="2" t="s">
        <v>3765</v>
      </c>
      <c r="F1765" s="2" t="s">
        <v>3769</v>
      </c>
      <c r="G1765" s="2">
        <v>1804000</v>
      </c>
      <c r="H1765" s="2">
        <v>1</v>
      </c>
      <c r="I1765" s="3">
        <v>46203</v>
      </c>
      <c r="J1765" s="4"/>
      <c r="K1765" s="2">
        <v>4737267</v>
      </c>
      <c r="L1765" s="2">
        <v>18040</v>
      </c>
      <c r="M1765" s="2" t="s">
        <v>3766</v>
      </c>
      <c r="N1765" s="5">
        <v>46203</v>
      </c>
      <c r="O1765" s="2">
        <v>275</v>
      </c>
      <c r="P1765" s="2" t="s">
        <v>370</v>
      </c>
      <c r="Q1765" s="2">
        <v>0</v>
      </c>
      <c r="R1765" s="3">
        <v>46203</v>
      </c>
      <c r="S1765" s="2" t="s">
        <v>3767</v>
      </c>
      <c r="T1765" s="2" t="s">
        <v>3768</v>
      </c>
      <c r="U1765" s="2">
        <v>0</v>
      </c>
      <c r="V1765" s="2">
        <v>0</v>
      </c>
      <c r="W1765" s="2" t="s">
        <v>3768</v>
      </c>
      <c r="X1765" s="2">
        <v>2026</v>
      </c>
      <c r="Y1765" s="2" t="s">
        <v>55</v>
      </c>
      <c r="Z1765" s="4"/>
      <c r="AA1765" s="3">
        <v>46198</v>
      </c>
      <c r="AB1765" s="2" t="s">
        <v>3766</v>
      </c>
      <c r="AC1765" s="2">
        <v>468782</v>
      </c>
    </row>
    <row r="1766" spans="1:29" ht="51.75" x14ac:dyDescent="0.25">
      <c r="A1766" s="2" t="s">
        <v>29</v>
      </c>
      <c r="B1766" s="2" t="s">
        <v>42</v>
      </c>
      <c r="C1766" s="2" t="s">
        <v>43</v>
      </c>
      <c r="D1766" s="2" t="s">
        <v>732</v>
      </c>
      <c r="E1766" s="2" t="s">
        <v>3765</v>
      </c>
      <c r="F1766" s="2" t="s">
        <v>41</v>
      </c>
      <c r="G1766" s="2">
        <v>5000</v>
      </c>
      <c r="H1766" s="2">
        <v>1</v>
      </c>
      <c r="I1766" s="3">
        <v>46203</v>
      </c>
      <c r="J1766" s="4"/>
      <c r="K1766" s="2">
        <v>4737267</v>
      </c>
      <c r="L1766" s="2">
        <v>18040</v>
      </c>
      <c r="M1766" s="2" t="s">
        <v>3766</v>
      </c>
      <c r="N1766" s="5">
        <v>46203</v>
      </c>
      <c r="O1766" s="2">
        <v>275</v>
      </c>
      <c r="P1766" s="2" t="s">
        <v>370</v>
      </c>
      <c r="Q1766" s="2">
        <v>0</v>
      </c>
      <c r="R1766" s="3">
        <v>46203</v>
      </c>
      <c r="S1766" s="2" t="s">
        <v>3767</v>
      </c>
      <c r="T1766" s="2" t="s">
        <v>3768</v>
      </c>
      <c r="U1766" s="2">
        <v>0</v>
      </c>
      <c r="V1766" s="2">
        <v>0</v>
      </c>
      <c r="W1766" s="2" t="s">
        <v>3768</v>
      </c>
      <c r="X1766" s="2">
        <v>2026</v>
      </c>
      <c r="Y1766" s="2" t="s">
        <v>55</v>
      </c>
      <c r="Z1766" s="4"/>
      <c r="AA1766" s="3">
        <v>46198</v>
      </c>
      <c r="AB1766" s="2" t="s">
        <v>3766</v>
      </c>
      <c r="AC1766" s="2">
        <v>468782</v>
      </c>
    </row>
    <row r="1767" spans="1:29" ht="64.5" x14ac:dyDescent="0.25">
      <c r="A1767" s="2" t="s">
        <v>29</v>
      </c>
      <c r="B1767" s="2" t="s">
        <v>42</v>
      </c>
      <c r="C1767" s="2" t="s">
        <v>43</v>
      </c>
      <c r="D1767" s="2" t="s">
        <v>32</v>
      </c>
      <c r="E1767" s="2" t="s">
        <v>3770</v>
      </c>
      <c r="F1767" s="2" t="s">
        <v>3771</v>
      </c>
      <c r="G1767" s="2">
        <v>1999000</v>
      </c>
      <c r="H1767" s="2">
        <v>1</v>
      </c>
      <c r="I1767" s="3">
        <v>46207</v>
      </c>
      <c r="J1767" s="4"/>
      <c r="K1767" s="2">
        <v>4757523</v>
      </c>
      <c r="L1767" s="2">
        <v>30000</v>
      </c>
      <c r="M1767" s="2" t="s">
        <v>768</v>
      </c>
      <c r="N1767" s="5">
        <v>46197</v>
      </c>
      <c r="O1767" s="2">
        <v>202159</v>
      </c>
      <c r="P1767" s="2" t="s">
        <v>36</v>
      </c>
      <c r="Q1767" s="2">
        <v>0</v>
      </c>
      <c r="R1767" s="3">
        <v>46198</v>
      </c>
      <c r="S1767" s="2" t="s">
        <v>51</v>
      </c>
      <c r="T1767" s="2" t="s">
        <v>3772</v>
      </c>
      <c r="U1767" s="2">
        <v>0</v>
      </c>
      <c r="V1767" s="2">
        <v>0</v>
      </c>
      <c r="W1767" s="2" t="s">
        <v>3772</v>
      </c>
      <c r="X1767" s="2">
        <v>2026</v>
      </c>
      <c r="Y1767" s="2" t="s">
        <v>40</v>
      </c>
      <c r="Z1767" s="4"/>
      <c r="AA1767" s="3">
        <v>46198</v>
      </c>
      <c r="AB1767" s="2" t="s">
        <v>768</v>
      </c>
      <c r="AC1767" s="2">
        <v>468736</v>
      </c>
    </row>
    <row r="1768" spans="1:29" ht="39" x14ac:dyDescent="0.25">
      <c r="A1768" s="2" t="s">
        <v>29</v>
      </c>
      <c r="B1768" s="2" t="s">
        <v>42</v>
      </c>
      <c r="C1768" s="2" t="s">
        <v>43</v>
      </c>
      <c r="D1768" s="2" t="s">
        <v>32</v>
      </c>
      <c r="E1768" s="2" t="s">
        <v>3770</v>
      </c>
      <c r="F1768" s="2" t="s">
        <v>41</v>
      </c>
      <c r="G1768" s="2">
        <v>1000</v>
      </c>
      <c r="H1768" s="2">
        <v>1</v>
      </c>
      <c r="I1768" s="3">
        <v>46207</v>
      </c>
      <c r="J1768" s="4"/>
      <c r="K1768" s="2">
        <v>4757523</v>
      </c>
      <c r="L1768" s="2">
        <v>30000</v>
      </c>
      <c r="M1768" s="2" t="s">
        <v>768</v>
      </c>
      <c r="N1768" s="5">
        <v>46197</v>
      </c>
      <c r="O1768" s="2">
        <v>202159</v>
      </c>
      <c r="P1768" s="2" t="s">
        <v>36</v>
      </c>
      <c r="Q1768" s="2">
        <v>0</v>
      </c>
      <c r="R1768" s="3">
        <v>46198</v>
      </c>
      <c r="S1768" s="2" t="s">
        <v>51</v>
      </c>
      <c r="T1768" s="2" t="s">
        <v>3772</v>
      </c>
      <c r="U1768" s="2">
        <v>0</v>
      </c>
      <c r="V1768" s="2">
        <v>0</v>
      </c>
      <c r="W1768" s="2" t="s">
        <v>3772</v>
      </c>
      <c r="X1768" s="2">
        <v>2026</v>
      </c>
      <c r="Y1768" s="2" t="s">
        <v>40</v>
      </c>
      <c r="Z1768" s="4"/>
      <c r="AA1768" s="3">
        <v>46198</v>
      </c>
      <c r="AB1768" s="2" t="s">
        <v>768</v>
      </c>
      <c r="AC1768" s="2">
        <v>468736</v>
      </c>
    </row>
    <row r="1769" spans="1:29" ht="102.75" x14ac:dyDescent="0.25">
      <c r="A1769" s="2" t="s">
        <v>29</v>
      </c>
      <c r="B1769" s="2" t="s">
        <v>42</v>
      </c>
      <c r="C1769" s="2" t="s">
        <v>43</v>
      </c>
      <c r="D1769" s="2" t="s">
        <v>32</v>
      </c>
      <c r="E1769" s="2" t="s">
        <v>3773</v>
      </c>
      <c r="F1769" s="2" t="s">
        <v>3774</v>
      </c>
      <c r="G1769" s="2">
        <v>2738990</v>
      </c>
      <c r="H1769" s="2">
        <v>1</v>
      </c>
      <c r="I1769" s="3">
        <v>46198</v>
      </c>
      <c r="J1769" s="4"/>
      <c r="K1769" s="2">
        <v>4757054</v>
      </c>
      <c r="L1769" s="2">
        <v>20000</v>
      </c>
      <c r="M1769" s="2" t="s">
        <v>35</v>
      </c>
      <c r="N1769" s="5">
        <v>46197</v>
      </c>
      <c r="O1769" s="2" t="s">
        <v>3775</v>
      </c>
      <c r="P1769" s="2" t="s">
        <v>36</v>
      </c>
      <c r="Q1769" s="2" t="s">
        <v>960</v>
      </c>
      <c r="R1769" s="3">
        <v>46197</v>
      </c>
      <c r="S1769" s="2" t="s">
        <v>38</v>
      </c>
      <c r="T1769" s="2" t="s">
        <v>3776</v>
      </c>
      <c r="U1769" s="2" t="s">
        <v>1748</v>
      </c>
      <c r="V1769" s="2" t="s">
        <v>3777</v>
      </c>
      <c r="W1769" s="2" t="s">
        <v>3778</v>
      </c>
      <c r="X1769" s="2">
        <v>2026</v>
      </c>
      <c r="Y1769" s="2" t="s">
        <v>40</v>
      </c>
      <c r="Z1769" s="4"/>
      <c r="AA1769" s="3">
        <v>46197</v>
      </c>
      <c r="AB1769" s="2" t="s">
        <v>35</v>
      </c>
      <c r="AC1769" s="2">
        <v>468676</v>
      </c>
    </row>
    <row r="1770" spans="1:29" ht="102.75" x14ac:dyDescent="0.25">
      <c r="A1770" s="2" t="s">
        <v>29</v>
      </c>
      <c r="B1770" s="2" t="s">
        <v>42</v>
      </c>
      <c r="C1770" s="2" t="s">
        <v>43</v>
      </c>
      <c r="D1770" s="2" t="s">
        <v>32</v>
      </c>
      <c r="E1770" s="2" t="s">
        <v>3773</v>
      </c>
      <c r="F1770" s="2" t="s">
        <v>41</v>
      </c>
      <c r="G1770" s="2">
        <v>1000</v>
      </c>
      <c r="H1770" s="2">
        <v>1</v>
      </c>
      <c r="I1770" s="3">
        <v>46198</v>
      </c>
      <c r="J1770" s="4"/>
      <c r="K1770" s="2">
        <v>4757054</v>
      </c>
      <c r="L1770" s="2">
        <v>20000</v>
      </c>
      <c r="M1770" s="2" t="s">
        <v>35</v>
      </c>
      <c r="N1770" s="5">
        <v>46197</v>
      </c>
      <c r="O1770" s="2" t="s">
        <v>3775</v>
      </c>
      <c r="P1770" s="2" t="s">
        <v>36</v>
      </c>
      <c r="Q1770" s="2" t="s">
        <v>960</v>
      </c>
      <c r="R1770" s="3">
        <v>46197</v>
      </c>
      <c r="S1770" s="2" t="s">
        <v>38</v>
      </c>
      <c r="T1770" s="2" t="s">
        <v>3776</v>
      </c>
      <c r="U1770" s="2" t="s">
        <v>1748</v>
      </c>
      <c r="V1770" s="2" t="s">
        <v>3777</v>
      </c>
      <c r="W1770" s="2" t="s">
        <v>3778</v>
      </c>
      <c r="X1770" s="2">
        <v>2026</v>
      </c>
      <c r="Y1770" s="2" t="s">
        <v>40</v>
      </c>
      <c r="Z1770" s="4"/>
      <c r="AA1770" s="3">
        <v>46197</v>
      </c>
      <c r="AB1770" s="2" t="s">
        <v>35</v>
      </c>
      <c r="AC1770" s="2">
        <v>468676</v>
      </c>
    </row>
    <row r="1771" spans="1:29" ht="51.75" x14ac:dyDescent="0.25">
      <c r="A1771" s="2" t="s">
        <v>29</v>
      </c>
      <c r="B1771" s="2" t="s">
        <v>42</v>
      </c>
      <c r="C1771" s="2" t="s">
        <v>43</v>
      </c>
      <c r="D1771" s="2" t="s">
        <v>176</v>
      </c>
      <c r="E1771" s="2" t="s">
        <v>3779</v>
      </c>
      <c r="F1771" s="2" t="s">
        <v>3780</v>
      </c>
      <c r="G1771" s="2">
        <v>3790000</v>
      </c>
      <c r="H1771" s="2">
        <v>1</v>
      </c>
      <c r="I1771" s="3">
        <v>46202</v>
      </c>
      <c r="J1771" s="4"/>
      <c r="K1771" s="2">
        <v>4075703</v>
      </c>
      <c r="L1771" s="2">
        <v>37900</v>
      </c>
      <c r="M1771" s="2" t="s">
        <v>954</v>
      </c>
      <c r="N1771" s="5">
        <v>46202</v>
      </c>
      <c r="O1771" s="2" t="s">
        <v>3781</v>
      </c>
      <c r="P1771" s="2" t="s">
        <v>181</v>
      </c>
      <c r="Q1771" s="2" t="s">
        <v>209</v>
      </c>
      <c r="R1771" s="3">
        <v>46202</v>
      </c>
      <c r="S1771" s="2" t="s">
        <v>3782</v>
      </c>
      <c r="T1771" s="2" t="s">
        <v>210</v>
      </c>
      <c r="U1771" s="2">
        <v>0</v>
      </c>
      <c r="V1771" s="2" t="s">
        <v>217</v>
      </c>
      <c r="W1771" s="2" t="s">
        <v>218</v>
      </c>
      <c r="X1771" s="2">
        <v>2026</v>
      </c>
      <c r="Y1771" s="2" t="s">
        <v>55</v>
      </c>
      <c r="Z1771" s="4"/>
      <c r="AA1771" s="3">
        <v>46198</v>
      </c>
      <c r="AB1771" s="2" t="s">
        <v>954</v>
      </c>
      <c r="AC1771" s="2">
        <v>468638</v>
      </c>
    </row>
    <row r="1772" spans="1:29" ht="51.75" x14ac:dyDescent="0.25">
      <c r="A1772" s="2" t="s">
        <v>29</v>
      </c>
      <c r="B1772" s="2" t="s">
        <v>42</v>
      </c>
      <c r="C1772" s="2" t="s">
        <v>43</v>
      </c>
      <c r="D1772" s="2" t="s">
        <v>176</v>
      </c>
      <c r="E1772" s="2" t="s">
        <v>3779</v>
      </c>
      <c r="F1772" s="2" t="s">
        <v>41</v>
      </c>
      <c r="G1772" s="2">
        <v>5000</v>
      </c>
      <c r="H1772" s="2">
        <v>1</v>
      </c>
      <c r="I1772" s="3">
        <v>46202</v>
      </c>
      <c r="J1772" s="4"/>
      <c r="K1772" s="2">
        <v>4075703</v>
      </c>
      <c r="L1772" s="2">
        <v>37900</v>
      </c>
      <c r="M1772" s="2" t="s">
        <v>954</v>
      </c>
      <c r="N1772" s="5">
        <v>46202</v>
      </c>
      <c r="O1772" s="2" t="s">
        <v>3781</v>
      </c>
      <c r="P1772" s="2" t="s">
        <v>181</v>
      </c>
      <c r="Q1772" s="2" t="s">
        <v>209</v>
      </c>
      <c r="R1772" s="3">
        <v>46202</v>
      </c>
      <c r="S1772" s="2" t="s">
        <v>3782</v>
      </c>
      <c r="T1772" s="2" t="s">
        <v>210</v>
      </c>
      <c r="U1772" s="2">
        <v>0</v>
      </c>
      <c r="V1772" s="2" t="s">
        <v>217</v>
      </c>
      <c r="W1772" s="2" t="s">
        <v>218</v>
      </c>
      <c r="X1772" s="2">
        <v>2026</v>
      </c>
      <c r="Y1772" s="2" t="s">
        <v>55</v>
      </c>
      <c r="Z1772" s="4"/>
      <c r="AA1772" s="3">
        <v>46198</v>
      </c>
      <c r="AB1772" s="2" t="s">
        <v>954</v>
      </c>
      <c r="AC1772" s="2">
        <v>468638</v>
      </c>
    </row>
    <row r="1773" spans="1:29" ht="102.75" x14ac:dyDescent="0.25">
      <c r="A1773" s="2" t="s">
        <v>29</v>
      </c>
      <c r="B1773" s="2" t="s">
        <v>42</v>
      </c>
      <c r="C1773" s="2" t="s">
        <v>43</v>
      </c>
      <c r="D1773" s="2" t="s">
        <v>32</v>
      </c>
      <c r="E1773" s="2" t="s">
        <v>3783</v>
      </c>
      <c r="F1773" s="2" t="s">
        <v>3784</v>
      </c>
      <c r="G1773" s="2">
        <v>1947000</v>
      </c>
      <c r="H1773" s="2">
        <v>1</v>
      </c>
      <c r="I1773" s="3">
        <v>46198</v>
      </c>
      <c r="J1773" s="4"/>
      <c r="K1773" s="2">
        <v>4762724</v>
      </c>
      <c r="L1773" s="2">
        <v>10000</v>
      </c>
      <c r="M1773" s="2" t="s">
        <v>35</v>
      </c>
      <c r="N1773" s="5">
        <v>46198</v>
      </c>
      <c r="O1773" s="2" t="s">
        <v>3785</v>
      </c>
      <c r="P1773" s="2" t="s">
        <v>36</v>
      </c>
      <c r="Q1773" s="2" t="s">
        <v>37</v>
      </c>
      <c r="R1773" s="3">
        <v>46198</v>
      </c>
      <c r="S1773" s="2" t="s">
        <v>38</v>
      </c>
      <c r="T1773" s="4"/>
      <c r="U1773" s="4"/>
      <c r="V1773" s="4"/>
      <c r="W1773" s="2" t="s">
        <v>3786</v>
      </c>
      <c r="X1773" s="2">
        <v>2026</v>
      </c>
      <c r="Y1773" s="2" t="s">
        <v>40</v>
      </c>
      <c r="Z1773" s="4"/>
      <c r="AA1773" s="3">
        <v>46198</v>
      </c>
      <c r="AB1773" s="2" t="s">
        <v>35</v>
      </c>
      <c r="AC1773" s="2">
        <v>468624</v>
      </c>
    </row>
    <row r="1774" spans="1:29" ht="102.75" x14ac:dyDescent="0.25">
      <c r="A1774" s="2" t="s">
        <v>29</v>
      </c>
      <c r="B1774" s="2" t="s">
        <v>42</v>
      </c>
      <c r="C1774" s="2" t="s">
        <v>43</v>
      </c>
      <c r="D1774" s="2" t="s">
        <v>32</v>
      </c>
      <c r="E1774" s="2" t="s">
        <v>3783</v>
      </c>
      <c r="F1774" s="2" t="s">
        <v>41</v>
      </c>
      <c r="G1774" s="2">
        <v>1000</v>
      </c>
      <c r="H1774" s="2">
        <v>1</v>
      </c>
      <c r="I1774" s="3">
        <v>46198</v>
      </c>
      <c r="J1774" s="4"/>
      <c r="K1774" s="2">
        <v>4762724</v>
      </c>
      <c r="L1774" s="2">
        <v>10000</v>
      </c>
      <c r="M1774" s="2" t="s">
        <v>35</v>
      </c>
      <c r="N1774" s="5">
        <v>46198</v>
      </c>
      <c r="O1774" s="2" t="s">
        <v>3785</v>
      </c>
      <c r="P1774" s="2" t="s">
        <v>36</v>
      </c>
      <c r="Q1774" s="2" t="s">
        <v>37</v>
      </c>
      <c r="R1774" s="3">
        <v>46198</v>
      </c>
      <c r="S1774" s="2" t="s">
        <v>38</v>
      </c>
      <c r="T1774" s="4"/>
      <c r="U1774" s="4"/>
      <c r="V1774" s="4"/>
      <c r="W1774" s="2" t="s">
        <v>3786</v>
      </c>
      <c r="X1774" s="2">
        <v>2026</v>
      </c>
      <c r="Y1774" s="2" t="s">
        <v>40</v>
      </c>
      <c r="Z1774" s="4"/>
      <c r="AA1774" s="3">
        <v>46198</v>
      </c>
      <c r="AB1774" s="2" t="s">
        <v>35</v>
      </c>
      <c r="AC1774" s="2">
        <v>468624</v>
      </c>
    </row>
    <row r="1775" spans="1:29" ht="90" x14ac:dyDescent="0.25">
      <c r="A1775" s="2" t="s">
        <v>29</v>
      </c>
      <c r="B1775" s="2" t="s">
        <v>42</v>
      </c>
      <c r="C1775" s="2" t="s">
        <v>43</v>
      </c>
      <c r="D1775" s="2" t="s">
        <v>32</v>
      </c>
      <c r="E1775" s="2" t="s">
        <v>3787</v>
      </c>
      <c r="F1775" s="2" t="s">
        <v>3788</v>
      </c>
      <c r="G1775" s="2">
        <v>1970000</v>
      </c>
      <c r="H1775" s="2">
        <v>1</v>
      </c>
      <c r="I1775" s="3">
        <v>46200</v>
      </c>
      <c r="J1775" s="4"/>
      <c r="K1775" s="2">
        <v>4389827</v>
      </c>
      <c r="L1775" s="2">
        <v>39400</v>
      </c>
      <c r="M1775" s="2" t="s">
        <v>404</v>
      </c>
      <c r="N1775" s="5">
        <v>46199</v>
      </c>
      <c r="O1775" s="2" t="s">
        <v>3421</v>
      </c>
      <c r="P1775" s="2" t="s">
        <v>36</v>
      </c>
      <c r="Q1775" s="2" t="s">
        <v>61</v>
      </c>
      <c r="R1775" s="3">
        <v>46199</v>
      </c>
      <c r="S1775" s="2" t="s">
        <v>794</v>
      </c>
      <c r="T1775" s="2" t="s">
        <v>63</v>
      </c>
      <c r="U1775" s="2">
        <v>0</v>
      </c>
      <c r="V1775" s="2">
        <v>0</v>
      </c>
      <c r="W1775" s="2" t="s">
        <v>64</v>
      </c>
      <c r="X1775" s="2">
        <v>2026</v>
      </c>
      <c r="Y1775" s="2" t="s">
        <v>40</v>
      </c>
      <c r="Z1775" s="4"/>
      <c r="AA1775" s="3">
        <v>46197</v>
      </c>
      <c r="AB1775" s="2" t="s">
        <v>404</v>
      </c>
      <c r="AC1775" s="2">
        <v>468616</v>
      </c>
    </row>
    <row r="1776" spans="1:29" ht="90" x14ac:dyDescent="0.25">
      <c r="A1776" s="2" t="s">
        <v>29</v>
      </c>
      <c r="B1776" s="2" t="s">
        <v>42</v>
      </c>
      <c r="C1776" s="2" t="s">
        <v>43</v>
      </c>
      <c r="D1776" s="2" t="s">
        <v>32</v>
      </c>
      <c r="E1776" s="2" t="s">
        <v>3787</v>
      </c>
      <c r="F1776" s="2" t="s">
        <v>41</v>
      </c>
      <c r="G1776" s="2">
        <v>1000</v>
      </c>
      <c r="H1776" s="2">
        <v>1</v>
      </c>
      <c r="I1776" s="3">
        <v>46200</v>
      </c>
      <c r="J1776" s="4"/>
      <c r="K1776" s="2">
        <v>4389827</v>
      </c>
      <c r="L1776" s="2">
        <v>39400</v>
      </c>
      <c r="M1776" s="2" t="s">
        <v>404</v>
      </c>
      <c r="N1776" s="5">
        <v>46199</v>
      </c>
      <c r="O1776" s="2" t="s">
        <v>3421</v>
      </c>
      <c r="P1776" s="2" t="s">
        <v>36</v>
      </c>
      <c r="Q1776" s="2" t="s">
        <v>61</v>
      </c>
      <c r="R1776" s="3">
        <v>46199</v>
      </c>
      <c r="S1776" s="2" t="s">
        <v>794</v>
      </c>
      <c r="T1776" s="2" t="s">
        <v>63</v>
      </c>
      <c r="U1776" s="2">
        <v>0</v>
      </c>
      <c r="V1776" s="2">
        <v>0</v>
      </c>
      <c r="W1776" s="2" t="s">
        <v>64</v>
      </c>
      <c r="X1776" s="2">
        <v>2026</v>
      </c>
      <c r="Y1776" s="2" t="s">
        <v>40</v>
      </c>
      <c r="Z1776" s="4"/>
      <c r="AA1776" s="3">
        <v>46197</v>
      </c>
      <c r="AB1776" s="2" t="s">
        <v>404</v>
      </c>
      <c r="AC1776" s="2">
        <v>468616</v>
      </c>
    </row>
    <row r="1777" spans="1:29" ht="102.75" x14ac:dyDescent="0.25">
      <c r="A1777" s="2" t="s">
        <v>29</v>
      </c>
      <c r="B1777" s="2" t="s">
        <v>42</v>
      </c>
      <c r="C1777" s="2" t="s">
        <v>43</v>
      </c>
      <c r="D1777" s="2" t="s">
        <v>32</v>
      </c>
      <c r="E1777" s="2" t="s">
        <v>3789</v>
      </c>
      <c r="F1777" s="2" t="s">
        <v>3790</v>
      </c>
      <c r="G1777" s="2">
        <v>2500000</v>
      </c>
      <c r="H1777" s="2">
        <v>1</v>
      </c>
      <c r="I1777" s="3">
        <v>46200</v>
      </c>
      <c r="J1777" s="4"/>
      <c r="K1777" s="2">
        <v>4756512</v>
      </c>
      <c r="L1777" s="2">
        <v>20000</v>
      </c>
      <c r="M1777" s="2" t="s">
        <v>35</v>
      </c>
      <c r="N1777" s="5">
        <v>46197</v>
      </c>
      <c r="O1777" s="2" t="s">
        <v>3791</v>
      </c>
      <c r="P1777" s="2" t="s">
        <v>36</v>
      </c>
      <c r="Q1777" s="2" t="s">
        <v>2727</v>
      </c>
      <c r="R1777" s="3">
        <v>46197</v>
      </c>
      <c r="S1777" s="2" t="s">
        <v>38</v>
      </c>
      <c r="T1777" s="2" t="s">
        <v>1377</v>
      </c>
      <c r="U1777" s="2" t="s">
        <v>3635</v>
      </c>
      <c r="V1777" s="2" t="s">
        <v>3792</v>
      </c>
      <c r="W1777" s="2" t="s">
        <v>339</v>
      </c>
      <c r="X1777" s="2">
        <v>2025</v>
      </c>
      <c r="Y1777" s="2" t="s">
        <v>40</v>
      </c>
      <c r="Z1777" s="4"/>
      <c r="AA1777" s="3">
        <v>46197</v>
      </c>
      <c r="AB1777" s="2" t="s">
        <v>35</v>
      </c>
      <c r="AC1777" s="2">
        <v>468604</v>
      </c>
    </row>
    <row r="1778" spans="1:29" ht="102.75" x14ac:dyDescent="0.25">
      <c r="A1778" s="2" t="s">
        <v>29</v>
      </c>
      <c r="B1778" s="2" t="s">
        <v>42</v>
      </c>
      <c r="C1778" s="2" t="s">
        <v>43</v>
      </c>
      <c r="D1778" s="2" t="s">
        <v>32</v>
      </c>
      <c r="E1778" s="2" t="s">
        <v>3789</v>
      </c>
      <c r="F1778" s="2" t="s">
        <v>41</v>
      </c>
      <c r="G1778" s="2">
        <v>1000</v>
      </c>
      <c r="H1778" s="2">
        <v>1</v>
      </c>
      <c r="I1778" s="3">
        <v>46200</v>
      </c>
      <c r="J1778" s="4"/>
      <c r="K1778" s="2">
        <v>4756512</v>
      </c>
      <c r="L1778" s="2">
        <v>20000</v>
      </c>
      <c r="M1778" s="2" t="s">
        <v>35</v>
      </c>
      <c r="N1778" s="5">
        <v>46197</v>
      </c>
      <c r="O1778" s="2" t="s">
        <v>3791</v>
      </c>
      <c r="P1778" s="2" t="s">
        <v>36</v>
      </c>
      <c r="Q1778" s="2" t="s">
        <v>2727</v>
      </c>
      <c r="R1778" s="3">
        <v>46197</v>
      </c>
      <c r="S1778" s="2" t="s">
        <v>38</v>
      </c>
      <c r="T1778" s="2" t="s">
        <v>1377</v>
      </c>
      <c r="U1778" s="2" t="s">
        <v>3635</v>
      </c>
      <c r="V1778" s="2" t="s">
        <v>3792</v>
      </c>
      <c r="W1778" s="2" t="s">
        <v>339</v>
      </c>
      <c r="X1778" s="2">
        <v>2025</v>
      </c>
      <c r="Y1778" s="2" t="s">
        <v>40</v>
      </c>
      <c r="Z1778" s="4"/>
      <c r="AA1778" s="3">
        <v>46197</v>
      </c>
      <c r="AB1778" s="2" t="s">
        <v>35</v>
      </c>
      <c r="AC1778" s="2">
        <v>468604</v>
      </c>
    </row>
    <row r="1779" spans="1:29" ht="64.5" x14ac:dyDescent="0.25">
      <c r="A1779" s="2" t="s">
        <v>29</v>
      </c>
      <c r="B1779" s="2" t="s">
        <v>42</v>
      </c>
      <c r="C1779" s="2" t="s">
        <v>43</v>
      </c>
      <c r="D1779" s="2" t="s">
        <v>643</v>
      </c>
      <c r="E1779" s="2" t="s">
        <v>3793</v>
      </c>
      <c r="F1779" s="2" t="s">
        <v>3794</v>
      </c>
      <c r="G1779" s="2">
        <v>3315000</v>
      </c>
      <c r="H1779" s="2">
        <v>1</v>
      </c>
      <c r="I1779" s="3">
        <v>46198</v>
      </c>
      <c r="J1779" s="4"/>
      <c r="K1779" s="2">
        <v>2228422</v>
      </c>
      <c r="L1779" s="2">
        <v>49725</v>
      </c>
      <c r="M1779" s="2" t="s">
        <v>2619</v>
      </c>
      <c r="N1779" s="5">
        <v>46197</v>
      </c>
      <c r="O1779" s="2">
        <v>39836761</v>
      </c>
      <c r="P1779" s="2" t="s">
        <v>136</v>
      </c>
      <c r="Q1779" s="4"/>
      <c r="R1779" s="4"/>
      <c r="S1779" s="4"/>
      <c r="T1779" s="4"/>
      <c r="U1779" s="4"/>
      <c r="V1779" s="4"/>
      <c r="W1779" s="4"/>
      <c r="X1779" s="4"/>
      <c r="Y1779" s="2" t="s">
        <v>55</v>
      </c>
      <c r="Z1779" s="4"/>
      <c r="AA1779" s="4"/>
      <c r="AB1779" s="2" t="s">
        <v>2619</v>
      </c>
      <c r="AC1779" s="2">
        <v>468596</v>
      </c>
    </row>
    <row r="1780" spans="1:29" ht="102.75" x14ac:dyDescent="0.25">
      <c r="A1780" s="2" t="s">
        <v>29</v>
      </c>
      <c r="B1780" s="2" t="s">
        <v>42</v>
      </c>
      <c r="C1780" s="2" t="s">
        <v>43</v>
      </c>
      <c r="D1780" s="2" t="s">
        <v>32</v>
      </c>
      <c r="E1780" s="2" t="s">
        <v>3795</v>
      </c>
      <c r="F1780" s="2" t="s">
        <v>3796</v>
      </c>
      <c r="G1780" s="2">
        <v>1261000</v>
      </c>
      <c r="H1780" s="2">
        <v>1</v>
      </c>
      <c r="I1780" s="3">
        <v>46198</v>
      </c>
      <c r="J1780" s="4"/>
      <c r="K1780" s="2">
        <v>4756475</v>
      </c>
      <c r="L1780" s="2">
        <v>10000</v>
      </c>
      <c r="M1780" s="2" t="s">
        <v>35</v>
      </c>
      <c r="N1780" s="4"/>
      <c r="O1780" s="4"/>
      <c r="P1780" s="2" t="s">
        <v>36</v>
      </c>
      <c r="Q1780" s="2" t="s">
        <v>88</v>
      </c>
      <c r="R1780" s="3">
        <v>46197</v>
      </c>
      <c r="S1780" s="2" t="s">
        <v>38</v>
      </c>
      <c r="T1780" s="2" t="s">
        <v>3797</v>
      </c>
      <c r="U1780" s="4"/>
      <c r="V1780" s="2" t="s">
        <v>1979</v>
      </c>
      <c r="W1780" s="2" t="s">
        <v>3798</v>
      </c>
      <c r="X1780" s="2">
        <v>2026</v>
      </c>
      <c r="Y1780" s="2" t="s">
        <v>40</v>
      </c>
      <c r="Z1780" s="4"/>
      <c r="AA1780" s="3">
        <v>46197</v>
      </c>
      <c r="AB1780" s="2" t="s">
        <v>35</v>
      </c>
      <c r="AC1780" s="2">
        <v>468586</v>
      </c>
    </row>
    <row r="1781" spans="1:29" ht="102.75" x14ac:dyDescent="0.25">
      <c r="A1781" s="2" t="s">
        <v>29</v>
      </c>
      <c r="B1781" s="2" t="s">
        <v>42</v>
      </c>
      <c r="C1781" s="2" t="s">
        <v>43</v>
      </c>
      <c r="D1781" s="2" t="s">
        <v>32</v>
      </c>
      <c r="E1781" s="2" t="s">
        <v>3795</v>
      </c>
      <c r="F1781" s="2" t="s">
        <v>41</v>
      </c>
      <c r="G1781" s="2">
        <v>1000</v>
      </c>
      <c r="H1781" s="2">
        <v>1</v>
      </c>
      <c r="I1781" s="3">
        <v>46198</v>
      </c>
      <c r="J1781" s="4"/>
      <c r="K1781" s="2">
        <v>4756475</v>
      </c>
      <c r="L1781" s="2">
        <v>10000</v>
      </c>
      <c r="M1781" s="2" t="s">
        <v>35</v>
      </c>
      <c r="N1781" s="4"/>
      <c r="O1781" s="4"/>
      <c r="P1781" s="2" t="s">
        <v>36</v>
      </c>
      <c r="Q1781" s="2" t="s">
        <v>88</v>
      </c>
      <c r="R1781" s="3">
        <v>46197</v>
      </c>
      <c r="S1781" s="2" t="s">
        <v>38</v>
      </c>
      <c r="T1781" s="2" t="s">
        <v>3797</v>
      </c>
      <c r="U1781" s="4"/>
      <c r="V1781" s="2" t="s">
        <v>1979</v>
      </c>
      <c r="W1781" s="2" t="s">
        <v>3798</v>
      </c>
      <c r="X1781" s="2">
        <v>2026</v>
      </c>
      <c r="Y1781" s="2" t="s">
        <v>40</v>
      </c>
      <c r="Z1781" s="4"/>
      <c r="AA1781" s="3">
        <v>46197</v>
      </c>
      <c r="AB1781" s="2" t="s">
        <v>35</v>
      </c>
      <c r="AC1781" s="2">
        <v>468586</v>
      </c>
    </row>
    <row r="1782" spans="1:29" ht="90" x14ac:dyDescent="0.25">
      <c r="A1782" s="2" t="s">
        <v>29</v>
      </c>
      <c r="B1782" s="2" t="s">
        <v>42</v>
      </c>
      <c r="C1782" s="2" t="s">
        <v>43</v>
      </c>
      <c r="D1782" s="2" t="s">
        <v>32</v>
      </c>
      <c r="E1782" s="2" t="s">
        <v>3799</v>
      </c>
      <c r="F1782" s="2" t="s">
        <v>3800</v>
      </c>
      <c r="G1782" s="2">
        <v>1920000</v>
      </c>
      <c r="H1782" s="2">
        <v>1</v>
      </c>
      <c r="I1782" s="3">
        <v>46198</v>
      </c>
      <c r="J1782" s="4"/>
      <c r="K1782" s="2">
        <v>4756145</v>
      </c>
      <c r="L1782" s="2">
        <v>38400</v>
      </c>
      <c r="M1782" s="2" t="s">
        <v>157</v>
      </c>
      <c r="N1782" s="5">
        <v>46194</v>
      </c>
      <c r="O1782" s="2" t="s">
        <v>3801</v>
      </c>
      <c r="P1782" s="2" t="s">
        <v>36</v>
      </c>
      <c r="Q1782" s="2" t="s">
        <v>61</v>
      </c>
      <c r="R1782" s="3">
        <v>46197</v>
      </c>
      <c r="S1782" s="2" t="s">
        <v>160</v>
      </c>
      <c r="T1782" s="2" t="s">
        <v>63</v>
      </c>
      <c r="U1782" s="2" t="s">
        <v>37</v>
      </c>
      <c r="V1782" s="2">
        <v>0</v>
      </c>
      <c r="W1782" s="2" t="s">
        <v>3246</v>
      </c>
      <c r="X1782" s="2">
        <v>2026</v>
      </c>
      <c r="Y1782" s="2" t="s">
        <v>40</v>
      </c>
      <c r="Z1782" s="4"/>
      <c r="AA1782" s="3">
        <v>46197</v>
      </c>
      <c r="AB1782" s="2" t="s">
        <v>157</v>
      </c>
      <c r="AC1782" s="2">
        <v>468566</v>
      </c>
    </row>
    <row r="1783" spans="1:29" ht="90" x14ac:dyDescent="0.25">
      <c r="A1783" s="2" t="s">
        <v>29</v>
      </c>
      <c r="B1783" s="2" t="s">
        <v>42</v>
      </c>
      <c r="C1783" s="2" t="s">
        <v>43</v>
      </c>
      <c r="D1783" s="2" t="s">
        <v>32</v>
      </c>
      <c r="E1783" s="2" t="s">
        <v>3799</v>
      </c>
      <c r="F1783" s="2" t="s">
        <v>41</v>
      </c>
      <c r="G1783" s="2">
        <v>1000</v>
      </c>
      <c r="H1783" s="2">
        <v>1</v>
      </c>
      <c r="I1783" s="3">
        <v>46198</v>
      </c>
      <c r="J1783" s="4"/>
      <c r="K1783" s="2">
        <v>4756145</v>
      </c>
      <c r="L1783" s="2">
        <v>38400</v>
      </c>
      <c r="M1783" s="2" t="s">
        <v>157</v>
      </c>
      <c r="N1783" s="5">
        <v>46194</v>
      </c>
      <c r="O1783" s="2" t="s">
        <v>3801</v>
      </c>
      <c r="P1783" s="2" t="s">
        <v>36</v>
      </c>
      <c r="Q1783" s="2" t="s">
        <v>61</v>
      </c>
      <c r="R1783" s="3">
        <v>46197</v>
      </c>
      <c r="S1783" s="2" t="s">
        <v>160</v>
      </c>
      <c r="T1783" s="2" t="s">
        <v>63</v>
      </c>
      <c r="U1783" s="2" t="s">
        <v>37</v>
      </c>
      <c r="V1783" s="2">
        <v>0</v>
      </c>
      <c r="W1783" s="2" t="s">
        <v>3246</v>
      </c>
      <c r="X1783" s="2">
        <v>2026</v>
      </c>
      <c r="Y1783" s="2" t="s">
        <v>40</v>
      </c>
      <c r="Z1783" s="4"/>
      <c r="AA1783" s="3">
        <v>46197</v>
      </c>
      <c r="AB1783" s="2" t="s">
        <v>157</v>
      </c>
      <c r="AC1783" s="2">
        <v>468566</v>
      </c>
    </row>
    <row r="1784" spans="1:29" ht="64.5" x14ac:dyDescent="0.25">
      <c r="A1784" s="2" t="s">
        <v>29</v>
      </c>
      <c r="B1784" s="2" t="s">
        <v>42</v>
      </c>
      <c r="C1784" s="2" t="s">
        <v>43</v>
      </c>
      <c r="D1784" s="2" t="s">
        <v>32</v>
      </c>
      <c r="E1784" s="2" t="s">
        <v>3802</v>
      </c>
      <c r="F1784" s="2" t="s">
        <v>3803</v>
      </c>
      <c r="G1784" s="2">
        <v>2480000</v>
      </c>
      <c r="H1784" s="2">
        <v>1</v>
      </c>
      <c r="I1784" s="3">
        <v>46210</v>
      </c>
      <c r="J1784" s="4"/>
      <c r="K1784" s="2">
        <v>4756149</v>
      </c>
      <c r="L1784" s="2">
        <v>30000</v>
      </c>
      <c r="M1784" s="2" t="s">
        <v>235</v>
      </c>
      <c r="N1784" s="5">
        <v>46195</v>
      </c>
      <c r="O1784" s="2" t="s">
        <v>3804</v>
      </c>
      <c r="P1784" s="2" t="s">
        <v>36</v>
      </c>
      <c r="Q1784" s="2" t="s">
        <v>960</v>
      </c>
      <c r="R1784" s="3">
        <v>46197</v>
      </c>
      <c r="S1784" s="2" t="s">
        <v>38</v>
      </c>
      <c r="T1784" s="2" t="s">
        <v>3020</v>
      </c>
      <c r="U1784" s="2" t="s">
        <v>3805</v>
      </c>
      <c r="V1784" s="2" t="s">
        <v>883</v>
      </c>
      <c r="W1784" s="2" t="s">
        <v>3016</v>
      </c>
      <c r="X1784" s="2">
        <v>2026</v>
      </c>
      <c r="Y1784" s="2" t="s">
        <v>40</v>
      </c>
      <c r="Z1784" s="4"/>
      <c r="AA1784" s="3">
        <v>46197</v>
      </c>
      <c r="AB1784" s="2" t="s">
        <v>235</v>
      </c>
      <c r="AC1784" s="2">
        <v>468542</v>
      </c>
    </row>
    <row r="1785" spans="1:29" ht="39" x14ac:dyDescent="0.25">
      <c r="A1785" s="2" t="s">
        <v>29</v>
      </c>
      <c r="B1785" s="2" t="s">
        <v>42</v>
      </c>
      <c r="C1785" s="2" t="s">
        <v>43</v>
      </c>
      <c r="D1785" s="2" t="s">
        <v>32</v>
      </c>
      <c r="E1785" s="2" t="s">
        <v>3802</v>
      </c>
      <c r="F1785" s="2" t="s">
        <v>41</v>
      </c>
      <c r="G1785" s="2">
        <v>1000</v>
      </c>
      <c r="H1785" s="2">
        <v>1</v>
      </c>
      <c r="I1785" s="3">
        <v>46210</v>
      </c>
      <c r="J1785" s="4"/>
      <c r="K1785" s="2">
        <v>4756149</v>
      </c>
      <c r="L1785" s="2">
        <v>30000</v>
      </c>
      <c r="M1785" s="2" t="s">
        <v>235</v>
      </c>
      <c r="N1785" s="5">
        <v>46195</v>
      </c>
      <c r="O1785" s="2" t="s">
        <v>3804</v>
      </c>
      <c r="P1785" s="2" t="s">
        <v>36</v>
      </c>
      <c r="Q1785" s="2" t="s">
        <v>960</v>
      </c>
      <c r="R1785" s="3">
        <v>46197</v>
      </c>
      <c r="S1785" s="2" t="s">
        <v>38</v>
      </c>
      <c r="T1785" s="2" t="s">
        <v>3020</v>
      </c>
      <c r="U1785" s="2" t="s">
        <v>3805</v>
      </c>
      <c r="V1785" s="2" t="s">
        <v>883</v>
      </c>
      <c r="W1785" s="2" t="s">
        <v>3016</v>
      </c>
      <c r="X1785" s="2">
        <v>2026</v>
      </c>
      <c r="Y1785" s="2" t="s">
        <v>40</v>
      </c>
      <c r="Z1785" s="4"/>
      <c r="AA1785" s="3">
        <v>46197</v>
      </c>
      <c r="AB1785" s="2" t="s">
        <v>235</v>
      </c>
      <c r="AC1785" s="2">
        <v>468542</v>
      </c>
    </row>
    <row r="1786" spans="1:29" ht="64.5" x14ac:dyDescent="0.25">
      <c r="A1786" s="2" t="s">
        <v>29</v>
      </c>
      <c r="B1786" s="2" t="s">
        <v>42</v>
      </c>
      <c r="C1786" s="2" t="s">
        <v>43</v>
      </c>
      <c r="D1786" s="2" t="s">
        <v>32</v>
      </c>
      <c r="E1786" s="2" t="s">
        <v>3806</v>
      </c>
      <c r="F1786" s="2" t="s">
        <v>3807</v>
      </c>
      <c r="G1786" s="2">
        <v>2821500</v>
      </c>
      <c r="H1786" s="2">
        <v>1</v>
      </c>
      <c r="I1786" s="3">
        <v>46198</v>
      </c>
      <c r="J1786" s="4"/>
      <c r="K1786" s="2">
        <v>4755766</v>
      </c>
      <c r="L1786" s="2">
        <v>56430</v>
      </c>
      <c r="M1786" s="2" t="s">
        <v>714</v>
      </c>
      <c r="N1786" s="5">
        <v>46197</v>
      </c>
      <c r="O1786" s="2">
        <v>369</v>
      </c>
      <c r="P1786" s="2" t="s">
        <v>36</v>
      </c>
      <c r="Q1786" s="2" t="s">
        <v>837</v>
      </c>
      <c r="R1786" s="3">
        <v>46197</v>
      </c>
      <c r="S1786" s="2" t="s">
        <v>51</v>
      </c>
      <c r="T1786" s="2" t="s">
        <v>83</v>
      </c>
      <c r="U1786" s="2">
        <v>0</v>
      </c>
      <c r="V1786" s="2">
        <v>0</v>
      </c>
      <c r="W1786" s="2" t="s">
        <v>838</v>
      </c>
      <c r="X1786" s="2">
        <v>2025</v>
      </c>
      <c r="Y1786" s="2" t="s">
        <v>40</v>
      </c>
      <c r="Z1786" s="4"/>
      <c r="AA1786" s="3">
        <v>46197</v>
      </c>
      <c r="AB1786" s="2" t="s">
        <v>714</v>
      </c>
      <c r="AC1786" s="2">
        <v>468504</v>
      </c>
    </row>
    <row r="1787" spans="1:29" ht="64.5" x14ac:dyDescent="0.25">
      <c r="A1787" s="2" t="s">
        <v>29</v>
      </c>
      <c r="B1787" s="2" t="s">
        <v>42</v>
      </c>
      <c r="C1787" s="2" t="s">
        <v>43</v>
      </c>
      <c r="D1787" s="2" t="s">
        <v>32</v>
      </c>
      <c r="E1787" s="2" t="s">
        <v>3806</v>
      </c>
      <c r="F1787" s="2" t="s">
        <v>41</v>
      </c>
      <c r="G1787" s="2">
        <v>1000</v>
      </c>
      <c r="H1787" s="2">
        <v>1</v>
      </c>
      <c r="I1787" s="3">
        <v>46198</v>
      </c>
      <c r="J1787" s="4"/>
      <c r="K1787" s="2">
        <v>4755766</v>
      </c>
      <c r="L1787" s="2">
        <v>56430</v>
      </c>
      <c r="M1787" s="2" t="s">
        <v>714</v>
      </c>
      <c r="N1787" s="5">
        <v>46197</v>
      </c>
      <c r="O1787" s="2">
        <v>369</v>
      </c>
      <c r="P1787" s="2" t="s">
        <v>36</v>
      </c>
      <c r="Q1787" s="2" t="s">
        <v>837</v>
      </c>
      <c r="R1787" s="3">
        <v>46197</v>
      </c>
      <c r="S1787" s="2" t="s">
        <v>51</v>
      </c>
      <c r="T1787" s="2" t="s">
        <v>83</v>
      </c>
      <c r="U1787" s="2">
        <v>0</v>
      </c>
      <c r="V1787" s="2">
        <v>0</v>
      </c>
      <c r="W1787" s="2" t="s">
        <v>838</v>
      </c>
      <c r="X1787" s="2">
        <v>2025</v>
      </c>
      <c r="Y1787" s="2" t="s">
        <v>40</v>
      </c>
      <c r="Z1787" s="4"/>
      <c r="AA1787" s="3">
        <v>46197</v>
      </c>
      <c r="AB1787" s="2" t="s">
        <v>714</v>
      </c>
      <c r="AC1787" s="2">
        <v>468504</v>
      </c>
    </row>
    <row r="1788" spans="1:29" ht="102.75" x14ac:dyDescent="0.25">
      <c r="A1788" s="2" t="s">
        <v>29</v>
      </c>
      <c r="B1788" s="2" t="s">
        <v>42</v>
      </c>
      <c r="C1788" s="2" t="s">
        <v>43</v>
      </c>
      <c r="D1788" s="2" t="s">
        <v>32</v>
      </c>
      <c r="E1788" s="2" t="s">
        <v>3808</v>
      </c>
      <c r="F1788" s="2" t="s">
        <v>3809</v>
      </c>
      <c r="G1788" s="2">
        <v>1195000</v>
      </c>
      <c r="H1788" s="2">
        <v>1</v>
      </c>
      <c r="I1788" s="3">
        <v>46199</v>
      </c>
      <c r="J1788" s="4"/>
      <c r="K1788" s="2">
        <v>4755592</v>
      </c>
      <c r="L1788" s="2">
        <v>10000</v>
      </c>
      <c r="M1788" s="2" t="s">
        <v>35</v>
      </c>
      <c r="N1788" s="5">
        <v>46197</v>
      </c>
      <c r="O1788" s="2" t="s">
        <v>3810</v>
      </c>
      <c r="P1788" s="2" t="s">
        <v>36</v>
      </c>
      <c r="Q1788" s="2" t="s">
        <v>88</v>
      </c>
      <c r="R1788" s="3">
        <v>46197</v>
      </c>
      <c r="S1788" s="2" t="s">
        <v>38</v>
      </c>
      <c r="T1788" s="2" t="s">
        <v>117</v>
      </c>
      <c r="U1788" s="2">
        <v>0</v>
      </c>
      <c r="V1788" s="2">
        <v>0</v>
      </c>
      <c r="W1788" s="2" t="s">
        <v>3811</v>
      </c>
      <c r="X1788" s="2">
        <v>2026</v>
      </c>
      <c r="Y1788" s="2" t="s">
        <v>40</v>
      </c>
      <c r="Z1788" s="4"/>
      <c r="AA1788" s="3">
        <v>46197</v>
      </c>
      <c r="AB1788" s="2" t="s">
        <v>35</v>
      </c>
      <c r="AC1788" s="2">
        <v>468440</v>
      </c>
    </row>
    <row r="1789" spans="1:29" ht="102.75" x14ac:dyDescent="0.25">
      <c r="A1789" s="2" t="s">
        <v>29</v>
      </c>
      <c r="B1789" s="2" t="s">
        <v>42</v>
      </c>
      <c r="C1789" s="2" t="s">
        <v>43</v>
      </c>
      <c r="D1789" s="2" t="s">
        <v>32</v>
      </c>
      <c r="E1789" s="2" t="s">
        <v>3808</v>
      </c>
      <c r="F1789" s="2" t="s">
        <v>41</v>
      </c>
      <c r="G1789" s="2">
        <v>1000</v>
      </c>
      <c r="H1789" s="2">
        <v>1</v>
      </c>
      <c r="I1789" s="3">
        <v>46199</v>
      </c>
      <c r="J1789" s="4"/>
      <c r="K1789" s="2">
        <v>4755592</v>
      </c>
      <c r="L1789" s="2">
        <v>10000</v>
      </c>
      <c r="M1789" s="2" t="s">
        <v>35</v>
      </c>
      <c r="N1789" s="5">
        <v>46197</v>
      </c>
      <c r="O1789" s="2" t="s">
        <v>3810</v>
      </c>
      <c r="P1789" s="2" t="s">
        <v>36</v>
      </c>
      <c r="Q1789" s="2" t="s">
        <v>88</v>
      </c>
      <c r="R1789" s="3">
        <v>46197</v>
      </c>
      <c r="S1789" s="2" t="s">
        <v>38</v>
      </c>
      <c r="T1789" s="2" t="s">
        <v>117</v>
      </c>
      <c r="U1789" s="2">
        <v>0</v>
      </c>
      <c r="V1789" s="2">
        <v>0</v>
      </c>
      <c r="W1789" s="2" t="s">
        <v>3811</v>
      </c>
      <c r="X1789" s="2">
        <v>2026</v>
      </c>
      <c r="Y1789" s="2" t="s">
        <v>40</v>
      </c>
      <c r="Z1789" s="4"/>
      <c r="AA1789" s="3">
        <v>46197</v>
      </c>
      <c r="AB1789" s="2" t="s">
        <v>35</v>
      </c>
      <c r="AC1789" s="2">
        <v>468440</v>
      </c>
    </row>
    <row r="1790" spans="1:29" ht="64.5" x14ac:dyDescent="0.25">
      <c r="A1790" s="2" t="s">
        <v>29</v>
      </c>
      <c r="B1790" s="2" t="s">
        <v>42</v>
      </c>
      <c r="C1790" s="2" t="s">
        <v>43</v>
      </c>
      <c r="D1790" s="2" t="s">
        <v>132</v>
      </c>
      <c r="E1790" s="2" t="s">
        <v>3812</v>
      </c>
      <c r="F1790" s="2" t="s">
        <v>56</v>
      </c>
      <c r="G1790" s="2">
        <v>1052000</v>
      </c>
      <c r="H1790" s="2">
        <v>1</v>
      </c>
      <c r="I1790" s="3">
        <v>46203</v>
      </c>
      <c r="J1790" s="4"/>
      <c r="K1790" s="2">
        <v>4410890</v>
      </c>
      <c r="L1790" s="2">
        <v>27225</v>
      </c>
      <c r="M1790" s="2" t="s">
        <v>3813</v>
      </c>
      <c r="N1790" s="5">
        <v>46198</v>
      </c>
      <c r="O1790" s="2" t="s">
        <v>3814</v>
      </c>
      <c r="P1790" s="2" t="s">
        <v>370</v>
      </c>
      <c r="Q1790" s="2">
        <v>0</v>
      </c>
      <c r="R1790" s="3">
        <v>46198</v>
      </c>
      <c r="S1790" s="2" t="s">
        <v>1870</v>
      </c>
      <c r="T1790" s="2" t="s">
        <v>3815</v>
      </c>
      <c r="U1790" s="2">
        <v>0</v>
      </c>
      <c r="V1790" s="2">
        <v>0</v>
      </c>
      <c r="W1790" s="2" t="s">
        <v>3815</v>
      </c>
      <c r="X1790" s="2">
        <v>2026</v>
      </c>
      <c r="Y1790" s="2" t="s">
        <v>65</v>
      </c>
      <c r="Z1790" s="4"/>
      <c r="AA1790" s="3">
        <v>46196</v>
      </c>
      <c r="AB1790" s="2" t="s">
        <v>3813</v>
      </c>
      <c r="AC1790" s="2">
        <v>468432</v>
      </c>
    </row>
    <row r="1791" spans="1:29" ht="64.5" x14ac:dyDescent="0.25">
      <c r="A1791" s="2" t="s">
        <v>29</v>
      </c>
      <c r="B1791" s="2" t="s">
        <v>42</v>
      </c>
      <c r="C1791" s="2" t="s">
        <v>43</v>
      </c>
      <c r="D1791" s="2" t="s">
        <v>132</v>
      </c>
      <c r="E1791" s="2" t="s">
        <v>3812</v>
      </c>
      <c r="F1791" s="2" t="s">
        <v>3816</v>
      </c>
      <c r="G1791" s="2">
        <v>1815000</v>
      </c>
      <c r="H1791" s="2">
        <v>1</v>
      </c>
      <c r="I1791" s="3">
        <v>46203</v>
      </c>
      <c r="J1791" s="4"/>
      <c r="K1791" s="2">
        <v>4410890</v>
      </c>
      <c r="L1791" s="2">
        <v>27225</v>
      </c>
      <c r="M1791" s="2" t="s">
        <v>3813</v>
      </c>
      <c r="N1791" s="5">
        <v>46198</v>
      </c>
      <c r="O1791" s="2" t="s">
        <v>3814</v>
      </c>
      <c r="P1791" s="2" t="s">
        <v>370</v>
      </c>
      <c r="Q1791" s="2">
        <v>0</v>
      </c>
      <c r="R1791" s="3">
        <v>46198</v>
      </c>
      <c r="S1791" s="2" t="s">
        <v>1870</v>
      </c>
      <c r="T1791" s="2" t="s">
        <v>3815</v>
      </c>
      <c r="U1791" s="2">
        <v>0</v>
      </c>
      <c r="V1791" s="2">
        <v>0</v>
      </c>
      <c r="W1791" s="2" t="s">
        <v>3815</v>
      </c>
      <c r="X1791" s="2">
        <v>2026</v>
      </c>
      <c r="Y1791" s="2" t="s">
        <v>65</v>
      </c>
      <c r="Z1791" s="4"/>
      <c r="AA1791" s="3">
        <v>46196</v>
      </c>
      <c r="AB1791" s="2" t="s">
        <v>3813</v>
      </c>
      <c r="AC1791" s="2">
        <v>468432</v>
      </c>
    </row>
    <row r="1792" spans="1:29" ht="64.5" x14ac:dyDescent="0.25">
      <c r="A1792" s="2" t="s">
        <v>29</v>
      </c>
      <c r="B1792" s="2" t="s">
        <v>42</v>
      </c>
      <c r="C1792" s="2" t="s">
        <v>43</v>
      </c>
      <c r="D1792" s="2" t="s">
        <v>132</v>
      </c>
      <c r="E1792" s="2" t="s">
        <v>3812</v>
      </c>
      <c r="F1792" s="2" t="s">
        <v>41</v>
      </c>
      <c r="G1792" s="2">
        <v>5000</v>
      </c>
      <c r="H1792" s="2">
        <v>1</v>
      </c>
      <c r="I1792" s="3">
        <v>46203</v>
      </c>
      <c r="J1792" s="4"/>
      <c r="K1792" s="2">
        <v>4410890</v>
      </c>
      <c r="L1792" s="2">
        <v>27225</v>
      </c>
      <c r="M1792" s="2" t="s">
        <v>3813</v>
      </c>
      <c r="N1792" s="5">
        <v>46198</v>
      </c>
      <c r="O1792" s="2" t="s">
        <v>3814</v>
      </c>
      <c r="P1792" s="2" t="s">
        <v>370</v>
      </c>
      <c r="Q1792" s="2">
        <v>0</v>
      </c>
      <c r="R1792" s="3">
        <v>46198</v>
      </c>
      <c r="S1792" s="2" t="s">
        <v>1870</v>
      </c>
      <c r="T1792" s="2" t="s">
        <v>3815</v>
      </c>
      <c r="U1792" s="2">
        <v>0</v>
      </c>
      <c r="V1792" s="2">
        <v>0</v>
      </c>
      <c r="W1792" s="2" t="s">
        <v>3815</v>
      </c>
      <c r="X1792" s="2">
        <v>2026</v>
      </c>
      <c r="Y1792" s="2" t="s">
        <v>65</v>
      </c>
      <c r="Z1792" s="4"/>
      <c r="AA1792" s="3">
        <v>46196</v>
      </c>
      <c r="AB1792" s="2" t="s">
        <v>3813</v>
      </c>
      <c r="AC1792" s="2">
        <v>468432</v>
      </c>
    </row>
    <row r="1793" spans="1:29" ht="115.5" x14ac:dyDescent="0.25">
      <c r="A1793" s="2" t="s">
        <v>29</v>
      </c>
      <c r="B1793" s="2" t="s">
        <v>42</v>
      </c>
      <c r="C1793" s="2" t="s">
        <v>43</v>
      </c>
      <c r="D1793" s="2" t="s">
        <v>737</v>
      </c>
      <c r="E1793" s="2" t="s">
        <v>3817</v>
      </c>
      <c r="F1793" s="2" t="s">
        <v>3818</v>
      </c>
      <c r="G1793" s="2">
        <v>2885010</v>
      </c>
      <c r="H1793" s="2">
        <v>1</v>
      </c>
      <c r="I1793" s="3">
        <v>46198</v>
      </c>
      <c r="J1793" s="4"/>
      <c r="K1793" s="2">
        <v>4139794</v>
      </c>
      <c r="L1793" s="2" t="s">
        <v>3819</v>
      </c>
      <c r="M1793" s="2" t="s">
        <v>1385</v>
      </c>
      <c r="N1793" s="5">
        <v>46196</v>
      </c>
      <c r="O1793" s="2">
        <v>10842</v>
      </c>
      <c r="P1793" s="2" t="s">
        <v>136</v>
      </c>
      <c r="Q1793" s="2">
        <v>0</v>
      </c>
      <c r="R1793" s="3">
        <v>46196</v>
      </c>
      <c r="S1793" s="2" t="s">
        <v>3820</v>
      </c>
      <c r="T1793" s="2" t="s">
        <v>1829</v>
      </c>
      <c r="U1793" s="2" t="s">
        <v>278</v>
      </c>
      <c r="V1793" s="2">
        <v>10</v>
      </c>
      <c r="W1793" s="2" t="s">
        <v>3821</v>
      </c>
      <c r="X1793" s="2">
        <v>2026</v>
      </c>
      <c r="Y1793" s="2" t="s">
        <v>55</v>
      </c>
      <c r="Z1793" s="4"/>
      <c r="AA1793" s="4"/>
      <c r="AB1793" s="2" t="s">
        <v>1385</v>
      </c>
      <c r="AC1793" s="2">
        <v>468396</v>
      </c>
    </row>
    <row r="1794" spans="1:29" ht="77.25" x14ac:dyDescent="0.25">
      <c r="A1794" s="2" t="s">
        <v>29</v>
      </c>
      <c r="B1794" s="2" t="s">
        <v>42</v>
      </c>
      <c r="C1794" s="2" t="s">
        <v>43</v>
      </c>
      <c r="D1794" s="2" t="s">
        <v>32</v>
      </c>
      <c r="E1794" s="2" t="s">
        <v>3822</v>
      </c>
      <c r="F1794" s="2" t="s">
        <v>3823</v>
      </c>
      <c r="G1794" s="2">
        <v>1300000</v>
      </c>
      <c r="H1794" s="2">
        <v>1</v>
      </c>
      <c r="I1794" s="3">
        <v>46198</v>
      </c>
      <c r="J1794" s="4"/>
      <c r="K1794" s="2">
        <v>4753844</v>
      </c>
      <c r="L1794" s="2">
        <v>30000</v>
      </c>
      <c r="M1794" s="2" t="s">
        <v>86</v>
      </c>
      <c r="N1794" s="5">
        <v>46196</v>
      </c>
      <c r="O1794" s="2" t="s">
        <v>3824</v>
      </c>
      <c r="P1794" s="2" t="s">
        <v>36</v>
      </c>
      <c r="Q1794" s="2" t="s">
        <v>88</v>
      </c>
      <c r="R1794" s="3">
        <v>46196</v>
      </c>
      <c r="S1794" s="2" t="s">
        <v>89</v>
      </c>
      <c r="T1794" s="2" t="s">
        <v>3825</v>
      </c>
      <c r="U1794" s="2" t="s">
        <v>3372</v>
      </c>
      <c r="V1794" s="2" t="s">
        <v>723</v>
      </c>
      <c r="W1794" s="2" t="s">
        <v>3826</v>
      </c>
      <c r="X1794" s="2">
        <v>2026</v>
      </c>
      <c r="Y1794" s="2" t="s">
        <v>40</v>
      </c>
      <c r="Z1794" s="4"/>
      <c r="AA1794" s="4"/>
      <c r="AB1794" s="2" t="s">
        <v>86</v>
      </c>
      <c r="AC1794" s="2">
        <v>468350</v>
      </c>
    </row>
    <row r="1795" spans="1:29" ht="51.75" x14ac:dyDescent="0.25">
      <c r="A1795" s="2" t="s">
        <v>29</v>
      </c>
      <c r="B1795" s="2" t="s">
        <v>42</v>
      </c>
      <c r="C1795" s="2" t="s">
        <v>43</v>
      </c>
      <c r="D1795" s="2" t="s">
        <v>57</v>
      </c>
      <c r="E1795" s="2" t="s">
        <v>3827</v>
      </c>
      <c r="F1795" s="2" t="s">
        <v>3828</v>
      </c>
      <c r="G1795" s="2">
        <v>3350000</v>
      </c>
      <c r="H1795" s="2">
        <v>1</v>
      </c>
      <c r="I1795" s="3">
        <v>46198</v>
      </c>
      <c r="J1795" s="4"/>
      <c r="K1795" s="2">
        <v>97636</v>
      </c>
      <c r="L1795" s="2">
        <v>33500</v>
      </c>
      <c r="M1795" s="2" t="s">
        <v>3829</v>
      </c>
      <c r="N1795" s="5">
        <v>46179</v>
      </c>
      <c r="O1795" s="2" t="s">
        <v>3830</v>
      </c>
      <c r="P1795" s="2" t="s">
        <v>136</v>
      </c>
      <c r="Q1795" s="2">
        <v>0</v>
      </c>
      <c r="R1795" s="3">
        <v>46179</v>
      </c>
      <c r="S1795" s="2" t="s">
        <v>808</v>
      </c>
      <c r="T1795" s="2" t="s">
        <v>2855</v>
      </c>
      <c r="U1795" s="2">
        <v>0</v>
      </c>
      <c r="V1795" s="2">
        <v>0</v>
      </c>
      <c r="W1795" s="2" t="s">
        <v>2855</v>
      </c>
      <c r="X1795" s="2">
        <v>2026</v>
      </c>
      <c r="Y1795" s="2" t="s">
        <v>65</v>
      </c>
      <c r="Z1795" s="4"/>
      <c r="AA1795" s="4"/>
      <c r="AB1795" s="2" t="s">
        <v>3829</v>
      </c>
      <c r="AC1795" s="2">
        <v>468344</v>
      </c>
    </row>
    <row r="1796" spans="1:29" ht="64.5" x14ac:dyDescent="0.25">
      <c r="A1796" s="2" t="s">
        <v>29</v>
      </c>
      <c r="B1796" s="2" t="s">
        <v>42</v>
      </c>
      <c r="C1796" s="2" t="s">
        <v>43</v>
      </c>
      <c r="D1796" s="2" t="s">
        <v>164</v>
      </c>
      <c r="E1796" s="2" t="s">
        <v>3831</v>
      </c>
      <c r="F1796" s="2" t="s">
        <v>3832</v>
      </c>
      <c r="G1796" s="2">
        <v>2949000</v>
      </c>
      <c r="H1796" s="2">
        <v>1</v>
      </c>
      <c r="I1796" s="3">
        <v>46199</v>
      </c>
      <c r="J1796" s="4"/>
      <c r="K1796" s="2">
        <v>4762571</v>
      </c>
      <c r="L1796" s="2">
        <v>58980</v>
      </c>
      <c r="M1796" s="2" t="s">
        <v>126</v>
      </c>
      <c r="N1796" s="5">
        <v>46199</v>
      </c>
      <c r="O1796" s="2" t="s">
        <v>3833</v>
      </c>
      <c r="P1796" s="2" t="s">
        <v>181</v>
      </c>
      <c r="Q1796" s="2" t="s">
        <v>2623</v>
      </c>
      <c r="R1796" s="3">
        <v>46199</v>
      </c>
      <c r="S1796" s="2" t="s">
        <v>38</v>
      </c>
      <c r="T1796" s="2" t="s">
        <v>2624</v>
      </c>
      <c r="U1796" s="2">
        <v>750</v>
      </c>
      <c r="V1796" s="2">
        <v>0</v>
      </c>
      <c r="W1796" s="2" t="s">
        <v>3834</v>
      </c>
      <c r="X1796" s="2">
        <v>2025</v>
      </c>
      <c r="Y1796" s="2" t="s">
        <v>55</v>
      </c>
      <c r="Z1796" s="4"/>
      <c r="AA1796" s="3">
        <v>46198</v>
      </c>
      <c r="AB1796" s="2" t="s">
        <v>126</v>
      </c>
      <c r="AC1796" s="2">
        <v>468316</v>
      </c>
    </row>
    <row r="1797" spans="1:29" ht="51.75" x14ac:dyDescent="0.25">
      <c r="A1797" s="2" t="s">
        <v>29</v>
      </c>
      <c r="B1797" s="2" t="s">
        <v>42</v>
      </c>
      <c r="C1797" s="2" t="s">
        <v>43</v>
      </c>
      <c r="D1797" s="2" t="s">
        <v>164</v>
      </c>
      <c r="E1797" s="2" t="s">
        <v>3831</v>
      </c>
      <c r="F1797" s="2" t="s">
        <v>41</v>
      </c>
      <c r="G1797" s="2">
        <v>5000</v>
      </c>
      <c r="H1797" s="2">
        <v>1</v>
      </c>
      <c r="I1797" s="3">
        <v>46199</v>
      </c>
      <c r="J1797" s="4"/>
      <c r="K1797" s="2">
        <v>4762571</v>
      </c>
      <c r="L1797" s="2">
        <v>58980</v>
      </c>
      <c r="M1797" s="2" t="s">
        <v>126</v>
      </c>
      <c r="N1797" s="5">
        <v>46199</v>
      </c>
      <c r="O1797" s="2" t="s">
        <v>3833</v>
      </c>
      <c r="P1797" s="2" t="s">
        <v>181</v>
      </c>
      <c r="Q1797" s="2" t="s">
        <v>2623</v>
      </c>
      <c r="R1797" s="3">
        <v>46199</v>
      </c>
      <c r="S1797" s="2" t="s">
        <v>38</v>
      </c>
      <c r="T1797" s="2" t="s">
        <v>2624</v>
      </c>
      <c r="U1797" s="2">
        <v>750</v>
      </c>
      <c r="V1797" s="2">
        <v>0</v>
      </c>
      <c r="W1797" s="2" t="s">
        <v>3834</v>
      </c>
      <c r="X1797" s="2">
        <v>2025</v>
      </c>
      <c r="Y1797" s="2" t="s">
        <v>55</v>
      </c>
      <c r="Z1797" s="4"/>
      <c r="AA1797" s="3">
        <v>46198</v>
      </c>
      <c r="AB1797" s="2" t="s">
        <v>126</v>
      </c>
      <c r="AC1797" s="2">
        <v>468316</v>
      </c>
    </row>
    <row r="1798" spans="1:29" ht="64.5" x14ac:dyDescent="0.25">
      <c r="A1798" s="2" t="s">
        <v>29</v>
      </c>
      <c r="B1798" s="2" t="s">
        <v>42</v>
      </c>
      <c r="C1798" s="2" t="s">
        <v>43</v>
      </c>
      <c r="D1798" s="2" t="s">
        <v>57</v>
      </c>
      <c r="E1798" s="2" t="s">
        <v>3835</v>
      </c>
      <c r="F1798" s="2" t="s">
        <v>3836</v>
      </c>
      <c r="G1798" s="2">
        <v>2280000</v>
      </c>
      <c r="H1798" s="2">
        <v>1</v>
      </c>
      <c r="I1798" s="3">
        <v>46198</v>
      </c>
      <c r="J1798" s="4"/>
      <c r="K1798" s="2">
        <v>4746879</v>
      </c>
      <c r="L1798" s="2">
        <v>45600</v>
      </c>
      <c r="M1798" s="2" t="s">
        <v>192</v>
      </c>
      <c r="N1798" s="5">
        <v>46196</v>
      </c>
      <c r="O1798" s="2" t="s">
        <v>3837</v>
      </c>
      <c r="P1798" s="2" t="s">
        <v>49</v>
      </c>
      <c r="Q1798" s="2" t="s">
        <v>337</v>
      </c>
      <c r="R1798" s="3">
        <v>46196</v>
      </c>
      <c r="S1798" s="2" t="s">
        <v>194</v>
      </c>
      <c r="T1798" s="2" t="s">
        <v>98</v>
      </c>
      <c r="U1798" s="2">
        <v>0</v>
      </c>
      <c r="V1798" s="2">
        <v>0</v>
      </c>
      <c r="W1798" s="2" t="s">
        <v>687</v>
      </c>
      <c r="X1798" s="2">
        <v>2026</v>
      </c>
      <c r="Y1798" s="2" t="s">
        <v>65</v>
      </c>
      <c r="Z1798" s="4"/>
      <c r="AA1798" s="4"/>
      <c r="AB1798" s="2" t="s">
        <v>192</v>
      </c>
      <c r="AC1798" s="2">
        <v>468278</v>
      </c>
    </row>
    <row r="1799" spans="1:29" ht="51.75" x14ac:dyDescent="0.25">
      <c r="A1799" s="2" t="s">
        <v>29</v>
      </c>
      <c r="B1799" s="2" t="s">
        <v>42</v>
      </c>
      <c r="C1799" s="2" t="s">
        <v>43</v>
      </c>
      <c r="D1799" s="2" t="s">
        <v>57</v>
      </c>
      <c r="E1799" s="2" t="s">
        <v>3835</v>
      </c>
      <c r="F1799" s="2" t="s">
        <v>56</v>
      </c>
      <c r="G1799" s="2">
        <v>2280000</v>
      </c>
      <c r="H1799" s="2">
        <v>1</v>
      </c>
      <c r="I1799" s="3">
        <v>46198</v>
      </c>
      <c r="J1799" s="4"/>
      <c r="K1799" s="2">
        <v>4746879</v>
      </c>
      <c r="L1799" s="2">
        <v>45600</v>
      </c>
      <c r="M1799" s="2" t="s">
        <v>192</v>
      </c>
      <c r="N1799" s="5">
        <v>46196</v>
      </c>
      <c r="O1799" s="2" t="s">
        <v>3837</v>
      </c>
      <c r="P1799" s="2" t="s">
        <v>49</v>
      </c>
      <c r="Q1799" s="2" t="s">
        <v>337</v>
      </c>
      <c r="R1799" s="3">
        <v>46196</v>
      </c>
      <c r="S1799" s="2" t="s">
        <v>194</v>
      </c>
      <c r="T1799" s="2" t="s">
        <v>98</v>
      </c>
      <c r="U1799" s="2">
        <v>0</v>
      </c>
      <c r="V1799" s="2">
        <v>0</v>
      </c>
      <c r="W1799" s="2" t="s">
        <v>687</v>
      </c>
      <c r="X1799" s="2">
        <v>2026</v>
      </c>
      <c r="Y1799" s="2" t="s">
        <v>65</v>
      </c>
      <c r="Z1799" s="4"/>
      <c r="AA1799" s="4"/>
      <c r="AB1799" s="2" t="s">
        <v>192</v>
      </c>
      <c r="AC1799" s="2">
        <v>468278</v>
      </c>
    </row>
    <row r="1800" spans="1:29" ht="77.25" x14ac:dyDescent="0.25">
      <c r="A1800" s="2" t="s">
        <v>29</v>
      </c>
      <c r="B1800" s="2" t="s">
        <v>42</v>
      </c>
      <c r="C1800" s="2" t="s">
        <v>43</v>
      </c>
      <c r="D1800" s="2" t="s">
        <v>737</v>
      </c>
      <c r="E1800" s="2" t="s">
        <v>3838</v>
      </c>
      <c r="F1800" s="2" t="s">
        <v>56</v>
      </c>
      <c r="G1800" s="2">
        <v>670000</v>
      </c>
      <c r="H1800" s="2">
        <v>1</v>
      </c>
      <c r="I1800" s="3">
        <v>46198</v>
      </c>
      <c r="J1800" s="4"/>
      <c r="K1800" s="2">
        <v>4733966</v>
      </c>
      <c r="L1800" s="2">
        <v>12750</v>
      </c>
      <c r="M1800" s="2" t="s">
        <v>2138</v>
      </c>
      <c r="N1800" s="5">
        <v>46196</v>
      </c>
      <c r="O1800" s="2" t="s">
        <v>3839</v>
      </c>
      <c r="P1800" s="2" t="s">
        <v>370</v>
      </c>
      <c r="Q1800" s="2">
        <v>0</v>
      </c>
      <c r="R1800" s="3">
        <v>46196</v>
      </c>
      <c r="S1800" s="2" t="s">
        <v>1287</v>
      </c>
      <c r="T1800" s="2" t="s">
        <v>343</v>
      </c>
      <c r="U1800" s="2">
        <v>0</v>
      </c>
      <c r="V1800" s="2">
        <v>0</v>
      </c>
      <c r="W1800" s="2" t="s">
        <v>343</v>
      </c>
      <c r="X1800" s="2">
        <v>2026</v>
      </c>
      <c r="Y1800" s="2" t="s">
        <v>55</v>
      </c>
      <c r="Z1800" s="4"/>
      <c r="AA1800" s="3">
        <v>46194</v>
      </c>
      <c r="AB1800" s="2" t="s">
        <v>2138</v>
      </c>
      <c r="AC1800" s="2">
        <v>468180</v>
      </c>
    </row>
    <row r="1801" spans="1:29" ht="77.25" x14ac:dyDescent="0.25">
      <c r="A1801" s="2" t="s">
        <v>29</v>
      </c>
      <c r="B1801" s="2" t="s">
        <v>42</v>
      </c>
      <c r="C1801" s="2" t="s">
        <v>43</v>
      </c>
      <c r="D1801" s="2" t="s">
        <v>737</v>
      </c>
      <c r="E1801" s="2" t="s">
        <v>3838</v>
      </c>
      <c r="F1801" s="2" t="s">
        <v>3840</v>
      </c>
      <c r="G1801" s="2">
        <v>850000</v>
      </c>
      <c r="H1801" s="2">
        <v>1</v>
      </c>
      <c r="I1801" s="3">
        <v>46198</v>
      </c>
      <c r="J1801" s="4"/>
      <c r="K1801" s="2">
        <v>4733966</v>
      </c>
      <c r="L1801" s="2">
        <v>12750</v>
      </c>
      <c r="M1801" s="2" t="s">
        <v>2138</v>
      </c>
      <c r="N1801" s="5">
        <v>46196</v>
      </c>
      <c r="O1801" s="2" t="s">
        <v>3839</v>
      </c>
      <c r="P1801" s="2" t="s">
        <v>370</v>
      </c>
      <c r="Q1801" s="2">
        <v>0</v>
      </c>
      <c r="R1801" s="3">
        <v>46196</v>
      </c>
      <c r="S1801" s="2" t="s">
        <v>1287</v>
      </c>
      <c r="T1801" s="2" t="s">
        <v>343</v>
      </c>
      <c r="U1801" s="2">
        <v>0</v>
      </c>
      <c r="V1801" s="2">
        <v>0</v>
      </c>
      <c r="W1801" s="2" t="s">
        <v>343</v>
      </c>
      <c r="X1801" s="2">
        <v>2026</v>
      </c>
      <c r="Y1801" s="2" t="s">
        <v>55</v>
      </c>
      <c r="Z1801" s="4"/>
      <c r="AA1801" s="3">
        <v>46194</v>
      </c>
      <c r="AB1801" s="2" t="s">
        <v>2138</v>
      </c>
      <c r="AC1801" s="2">
        <v>468180</v>
      </c>
    </row>
    <row r="1802" spans="1:29" ht="77.25" x14ac:dyDescent="0.25">
      <c r="A1802" s="2" t="s">
        <v>29</v>
      </c>
      <c r="B1802" s="2" t="s">
        <v>42</v>
      </c>
      <c r="C1802" s="2" t="s">
        <v>43</v>
      </c>
      <c r="D1802" s="2" t="s">
        <v>737</v>
      </c>
      <c r="E1802" s="2" t="s">
        <v>3838</v>
      </c>
      <c r="F1802" s="2" t="s">
        <v>41</v>
      </c>
      <c r="G1802" s="2">
        <v>5000</v>
      </c>
      <c r="H1802" s="2">
        <v>1</v>
      </c>
      <c r="I1802" s="3">
        <v>46198</v>
      </c>
      <c r="J1802" s="4"/>
      <c r="K1802" s="2">
        <v>4733966</v>
      </c>
      <c r="L1802" s="2">
        <v>12750</v>
      </c>
      <c r="M1802" s="2" t="s">
        <v>2138</v>
      </c>
      <c r="N1802" s="5">
        <v>46196</v>
      </c>
      <c r="O1802" s="2" t="s">
        <v>3839</v>
      </c>
      <c r="P1802" s="2" t="s">
        <v>370</v>
      </c>
      <c r="Q1802" s="2">
        <v>0</v>
      </c>
      <c r="R1802" s="3">
        <v>46196</v>
      </c>
      <c r="S1802" s="2" t="s">
        <v>1287</v>
      </c>
      <c r="T1802" s="2" t="s">
        <v>343</v>
      </c>
      <c r="U1802" s="2">
        <v>0</v>
      </c>
      <c r="V1802" s="2">
        <v>0</v>
      </c>
      <c r="W1802" s="2" t="s">
        <v>343</v>
      </c>
      <c r="X1802" s="2">
        <v>2026</v>
      </c>
      <c r="Y1802" s="2" t="s">
        <v>55</v>
      </c>
      <c r="Z1802" s="4"/>
      <c r="AA1802" s="3">
        <v>46194</v>
      </c>
      <c r="AB1802" s="2" t="s">
        <v>2138</v>
      </c>
      <c r="AC1802" s="2">
        <v>468180</v>
      </c>
    </row>
    <row r="1803" spans="1:29" ht="64.5" x14ac:dyDescent="0.25">
      <c r="A1803" s="2" t="s">
        <v>29</v>
      </c>
      <c r="B1803" s="2" t="s">
        <v>42</v>
      </c>
      <c r="C1803" s="2" t="s">
        <v>43</v>
      </c>
      <c r="D1803" s="2" t="s">
        <v>737</v>
      </c>
      <c r="E1803" s="2" t="s">
        <v>3841</v>
      </c>
      <c r="F1803" s="2" t="s">
        <v>3842</v>
      </c>
      <c r="G1803" s="2">
        <v>2721750</v>
      </c>
      <c r="H1803" s="2">
        <v>1</v>
      </c>
      <c r="I1803" s="3">
        <v>46198</v>
      </c>
      <c r="J1803" s="4"/>
      <c r="K1803" s="2">
        <v>4699051</v>
      </c>
      <c r="L1803" s="2">
        <v>54435</v>
      </c>
      <c r="M1803" s="2" t="s">
        <v>126</v>
      </c>
      <c r="N1803" s="5">
        <v>46194</v>
      </c>
      <c r="O1803" s="2" t="s">
        <v>3843</v>
      </c>
      <c r="P1803" s="2" t="s">
        <v>181</v>
      </c>
      <c r="Q1803" s="2" t="s">
        <v>950</v>
      </c>
      <c r="R1803" s="3">
        <v>46196</v>
      </c>
      <c r="S1803" s="2" t="s">
        <v>38</v>
      </c>
      <c r="T1803" s="2" t="s">
        <v>560</v>
      </c>
      <c r="U1803" s="2">
        <v>0</v>
      </c>
      <c r="V1803" s="2">
        <v>0</v>
      </c>
      <c r="W1803" s="4"/>
      <c r="X1803" s="2">
        <v>2025</v>
      </c>
      <c r="Y1803" s="2" t="s">
        <v>55</v>
      </c>
      <c r="Z1803" s="4"/>
      <c r="AA1803" s="3">
        <v>46188</v>
      </c>
      <c r="AB1803" s="2" t="s">
        <v>126</v>
      </c>
      <c r="AC1803" s="2">
        <v>468126</v>
      </c>
    </row>
    <row r="1804" spans="1:29" ht="51.75" x14ac:dyDescent="0.25">
      <c r="A1804" s="2" t="s">
        <v>29</v>
      </c>
      <c r="B1804" s="2" t="s">
        <v>42</v>
      </c>
      <c r="C1804" s="2" t="s">
        <v>43</v>
      </c>
      <c r="D1804" s="2" t="s">
        <v>737</v>
      </c>
      <c r="E1804" s="2" t="s">
        <v>3841</v>
      </c>
      <c r="F1804" s="2" t="s">
        <v>41</v>
      </c>
      <c r="G1804" s="2">
        <v>1000</v>
      </c>
      <c r="H1804" s="2">
        <v>1</v>
      </c>
      <c r="I1804" s="3">
        <v>46198</v>
      </c>
      <c r="J1804" s="4"/>
      <c r="K1804" s="2">
        <v>4699051</v>
      </c>
      <c r="L1804" s="2">
        <v>54435</v>
      </c>
      <c r="M1804" s="2" t="s">
        <v>126</v>
      </c>
      <c r="N1804" s="5">
        <v>46194</v>
      </c>
      <c r="O1804" s="2" t="s">
        <v>3843</v>
      </c>
      <c r="P1804" s="2" t="s">
        <v>181</v>
      </c>
      <c r="Q1804" s="2" t="s">
        <v>950</v>
      </c>
      <c r="R1804" s="3">
        <v>46196</v>
      </c>
      <c r="S1804" s="2" t="s">
        <v>38</v>
      </c>
      <c r="T1804" s="2" t="s">
        <v>560</v>
      </c>
      <c r="U1804" s="2">
        <v>0</v>
      </c>
      <c r="V1804" s="2">
        <v>0</v>
      </c>
      <c r="W1804" s="4"/>
      <c r="X1804" s="2">
        <v>2025</v>
      </c>
      <c r="Y1804" s="2" t="s">
        <v>55</v>
      </c>
      <c r="Z1804" s="4"/>
      <c r="AA1804" s="3">
        <v>46188</v>
      </c>
      <c r="AB1804" s="2" t="s">
        <v>126</v>
      </c>
      <c r="AC1804" s="2">
        <v>468126</v>
      </c>
    </row>
    <row r="1805" spans="1:29" ht="90" x14ac:dyDescent="0.25">
      <c r="A1805" s="2" t="s">
        <v>29</v>
      </c>
      <c r="B1805" s="2" t="s">
        <v>42</v>
      </c>
      <c r="C1805" s="2" t="s">
        <v>43</v>
      </c>
      <c r="D1805" s="2" t="s">
        <v>372</v>
      </c>
      <c r="E1805" s="2" t="s">
        <v>3844</v>
      </c>
      <c r="F1805" s="2" t="s">
        <v>3845</v>
      </c>
      <c r="G1805" s="2">
        <v>1238000</v>
      </c>
      <c r="H1805" s="2">
        <v>1</v>
      </c>
      <c r="I1805" s="3">
        <v>46198</v>
      </c>
      <c r="J1805" s="4"/>
      <c r="K1805" s="2">
        <v>1933397</v>
      </c>
      <c r="L1805" s="2">
        <v>18570</v>
      </c>
      <c r="M1805" s="2" t="s">
        <v>807</v>
      </c>
      <c r="N1805" s="5">
        <v>46192</v>
      </c>
      <c r="O1805" s="2">
        <v>649</v>
      </c>
      <c r="P1805" s="2" t="s">
        <v>136</v>
      </c>
      <c r="Q1805" s="2">
        <v>0</v>
      </c>
      <c r="R1805" s="3">
        <v>46192</v>
      </c>
      <c r="S1805" s="2" t="s">
        <v>808</v>
      </c>
      <c r="T1805" s="2" t="s">
        <v>3846</v>
      </c>
      <c r="U1805" s="2" t="s">
        <v>146</v>
      </c>
      <c r="V1805" s="2">
        <v>0</v>
      </c>
      <c r="W1805" s="2" t="s">
        <v>2577</v>
      </c>
      <c r="X1805" s="2">
        <v>2026</v>
      </c>
      <c r="Y1805" s="2" t="s">
        <v>55</v>
      </c>
      <c r="Z1805" s="4"/>
      <c r="AA1805" s="4"/>
      <c r="AB1805" s="2" t="s">
        <v>807</v>
      </c>
      <c r="AC1805" s="2">
        <v>468092</v>
      </c>
    </row>
    <row r="1806" spans="1:29" ht="64.5" x14ac:dyDescent="0.25">
      <c r="A1806" s="2" t="s">
        <v>29</v>
      </c>
      <c r="B1806" s="2" t="s">
        <v>42</v>
      </c>
      <c r="C1806" s="2" t="s">
        <v>43</v>
      </c>
      <c r="D1806" s="2" t="s">
        <v>737</v>
      </c>
      <c r="E1806" s="2" t="s">
        <v>3847</v>
      </c>
      <c r="F1806" s="2" t="s">
        <v>3848</v>
      </c>
      <c r="G1806" s="2">
        <v>2380000</v>
      </c>
      <c r="H1806" s="2">
        <v>1</v>
      </c>
      <c r="I1806" s="3">
        <v>46198</v>
      </c>
      <c r="J1806" s="4"/>
      <c r="K1806" s="2">
        <v>2017624</v>
      </c>
      <c r="L1806" s="2">
        <v>47600</v>
      </c>
      <c r="M1806" s="2" t="s">
        <v>172</v>
      </c>
      <c r="N1806" s="5">
        <v>46194</v>
      </c>
      <c r="O1806" s="2" t="s">
        <v>3849</v>
      </c>
      <c r="P1806" s="2" t="s">
        <v>181</v>
      </c>
      <c r="Q1806" s="2" t="s">
        <v>2466</v>
      </c>
      <c r="R1806" s="3">
        <v>46194</v>
      </c>
      <c r="S1806" s="2" t="s">
        <v>174</v>
      </c>
      <c r="T1806" s="2" t="s">
        <v>72</v>
      </c>
      <c r="U1806" s="2">
        <v>0</v>
      </c>
      <c r="V1806" s="2">
        <v>0</v>
      </c>
      <c r="W1806" s="2" t="s">
        <v>1684</v>
      </c>
      <c r="X1806" s="2">
        <v>2026</v>
      </c>
      <c r="Y1806" s="2" t="s">
        <v>55</v>
      </c>
      <c r="Z1806" s="4"/>
      <c r="AA1806" s="3">
        <v>46194</v>
      </c>
      <c r="AB1806" s="2" t="s">
        <v>172</v>
      </c>
      <c r="AC1806" s="2">
        <v>468086</v>
      </c>
    </row>
    <row r="1807" spans="1:29" ht="39" x14ac:dyDescent="0.25">
      <c r="A1807" s="2" t="s">
        <v>29</v>
      </c>
      <c r="B1807" s="2" t="s">
        <v>42</v>
      </c>
      <c r="C1807" s="2" t="s">
        <v>43</v>
      </c>
      <c r="D1807" s="2" t="s">
        <v>737</v>
      </c>
      <c r="E1807" s="2" t="s">
        <v>3847</v>
      </c>
      <c r="F1807" s="2" t="s">
        <v>41</v>
      </c>
      <c r="G1807" s="2">
        <v>5000</v>
      </c>
      <c r="H1807" s="2">
        <v>1</v>
      </c>
      <c r="I1807" s="3">
        <v>46198</v>
      </c>
      <c r="J1807" s="4"/>
      <c r="K1807" s="2">
        <v>2017624</v>
      </c>
      <c r="L1807" s="2">
        <v>47600</v>
      </c>
      <c r="M1807" s="2" t="s">
        <v>172</v>
      </c>
      <c r="N1807" s="5">
        <v>46194</v>
      </c>
      <c r="O1807" s="2" t="s">
        <v>3849</v>
      </c>
      <c r="P1807" s="2" t="s">
        <v>181</v>
      </c>
      <c r="Q1807" s="2" t="s">
        <v>2466</v>
      </c>
      <c r="R1807" s="3">
        <v>46194</v>
      </c>
      <c r="S1807" s="2" t="s">
        <v>174</v>
      </c>
      <c r="T1807" s="2" t="s">
        <v>72</v>
      </c>
      <c r="U1807" s="2">
        <v>0</v>
      </c>
      <c r="V1807" s="2">
        <v>0</v>
      </c>
      <c r="W1807" s="2" t="s">
        <v>1684</v>
      </c>
      <c r="X1807" s="2">
        <v>2026</v>
      </c>
      <c r="Y1807" s="2" t="s">
        <v>55</v>
      </c>
      <c r="Z1807" s="4"/>
      <c r="AA1807" s="3">
        <v>46194</v>
      </c>
      <c r="AB1807" s="2" t="s">
        <v>172</v>
      </c>
      <c r="AC1807" s="2">
        <v>468086</v>
      </c>
    </row>
    <row r="1808" spans="1:29" ht="51.75" x14ac:dyDescent="0.25">
      <c r="A1808" s="2" t="s">
        <v>29</v>
      </c>
      <c r="B1808" s="2" t="s">
        <v>42</v>
      </c>
      <c r="C1808" s="2" t="s">
        <v>43</v>
      </c>
      <c r="D1808" s="2" t="s">
        <v>57</v>
      </c>
      <c r="E1808" s="2" t="s">
        <v>3850</v>
      </c>
      <c r="F1808" s="2" t="s">
        <v>41</v>
      </c>
      <c r="G1808" s="2">
        <v>5000</v>
      </c>
      <c r="H1808" s="2">
        <v>1</v>
      </c>
      <c r="I1808" s="3">
        <v>46198</v>
      </c>
      <c r="J1808" s="4"/>
      <c r="K1808" s="2">
        <v>3746342</v>
      </c>
      <c r="L1808" s="2">
        <v>12300</v>
      </c>
      <c r="M1808" s="2" t="s">
        <v>1955</v>
      </c>
      <c r="N1808" s="5">
        <v>46196</v>
      </c>
      <c r="O1808" s="2" t="s">
        <v>3851</v>
      </c>
      <c r="P1808" s="2" t="s">
        <v>181</v>
      </c>
      <c r="Q1808" s="2" t="s">
        <v>53</v>
      </c>
      <c r="R1808" s="3">
        <v>46196</v>
      </c>
      <c r="S1808" s="2" t="s">
        <v>174</v>
      </c>
      <c r="T1808" s="2" t="s">
        <v>343</v>
      </c>
      <c r="U1808" s="2">
        <v>0</v>
      </c>
      <c r="V1808" s="2">
        <v>0</v>
      </c>
      <c r="W1808" s="2" t="s">
        <v>344</v>
      </c>
      <c r="X1808" s="2">
        <v>2026</v>
      </c>
      <c r="Y1808" s="2" t="s">
        <v>65</v>
      </c>
      <c r="Z1808" s="4"/>
      <c r="AA1808" s="3">
        <v>46189</v>
      </c>
      <c r="AB1808" s="2" t="s">
        <v>1955</v>
      </c>
      <c r="AC1808" s="2">
        <v>468080</v>
      </c>
    </row>
    <row r="1809" spans="1:29" ht="64.5" x14ac:dyDescent="0.25">
      <c r="A1809" s="2" t="s">
        <v>29</v>
      </c>
      <c r="B1809" s="2" t="s">
        <v>42</v>
      </c>
      <c r="C1809" s="2" t="s">
        <v>43</v>
      </c>
      <c r="D1809" s="2" t="s">
        <v>57</v>
      </c>
      <c r="E1809" s="2" t="s">
        <v>3850</v>
      </c>
      <c r="F1809" s="2" t="s">
        <v>3852</v>
      </c>
      <c r="G1809" s="2">
        <v>820000</v>
      </c>
      <c r="H1809" s="2">
        <v>1</v>
      </c>
      <c r="I1809" s="3">
        <v>46198</v>
      </c>
      <c r="J1809" s="4"/>
      <c r="K1809" s="2">
        <v>3746342</v>
      </c>
      <c r="L1809" s="2">
        <v>12300</v>
      </c>
      <c r="M1809" s="2" t="s">
        <v>1955</v>
      </c>
      <c r="N1809" s="5">
        <v>46196</v>
      </c>
      <c r="O1809" s="2" t="s">
        <v>3851</v>
      </c>
      <c r="P1809" s="2" t="s">
        <v>181</v>
      </c>
      <c r="Q1809" s="2" t="s">
        <v>53</v>
      </c>
      <c r="R1809" s="3">
        <v>46196</v>
      </c>
      <c r="S1809" s="2" t="s">
        <v>174</v>
      </c>
      <c r="T1809" s="2" t="s">
        <v>343</v>
      </c>
      <c r="U1809" s="2">
        <v>0</v>
      </c>
      <c r="V1809" s="2">
        <v>0</v>
      </c>
      <c r="W1809" s="2" t="s">
        <v>344</v>
      </c>
      <c r="X1809" s="2">
        <v>2026</v>
      </c>
      <c r="Y1809" s="2" t="s">
        <v>65</v>
      </c>
      <c r="Z1809" s="4"/>
      <c r="AA1809" s="3">
        <v>46189</v>
      </c>
      <c r="AB1809" s="2" t="s">
        <v>1955</v>
      </c>
      <c r="AC1809" s="2">
        <v>468080</v>
      </c>
    </row>
    <row r="1810" spans="1:29" ht="64.5" x14ac:dyDescent="0.25">
      <c r="A1810" s="2" t="s">
        <v>29</v>
      </c>
      <c r="B1810" s="2" t="s">
        <v>42</v>
      </c>
      <c r="C1810" s="2" t="s">
        <v>43</v>
      </c>
      <c r="D1810" s="2" t="s">
        <v>2226</v>
      </c>
      <c r="E1810" s="2" t="s">
        <v>3853</v>
      </c>
      <c r="F1810" s="2" t="s">
        <v>3854</v>
      </c>
      <c r="G1810" s="2">
        <v>2520000</v>
      </c>
      <c r="H1810" s="2">
        <v>1</v>
      </c>
      <c r="I1810" s="3">
        <v>46203</v>
      </c>
      <c r="J1810" s="4"/>
      <c r="K1810" s="2">
        <v>3472009</v>
      </c>
      <c r="L1810" s="2">
        <v>50400</v>
      </c>
      <c r="M1810" s="2" t="s">
        <v>143</v>
      </c>
      <c r="N1810" s="5">
        <v>46203</v>
      </c>
      <c r="O1810" s="2" t="s">
        <v>3855</v>
      </c>
      <c r="P1810" s="2" t="s">
        <v>181</v>
      </c>
      <c r="Q1810" s="2">
        <v>0</v>
      </c>
      <c r="R1810" s="3">
        <v>46203</v>
      </c>
      <c r="S1810" s="2" t="s">
        <v>151</v>
      </c>
      <c r="T1810" s="2" t="s">
        <v>52</v>
      </c>
      <c r="U1810" s="2" t="s">
        <v>3856</v>
      </c>
      <c r="V1810" s="2" t="s">
        <v>3857</v>
      </c>
      <c r="W1810" s="2" t="s">
        <v>2871</v>
      </c>
      <c r="X1810" s="2">
        <v>2026</v>
      </c>
      <c r="Y1810" s="2" t="s">
        <v>65</v>
      </c>
      <c r="Z1810" s="4"/>
      <c r="AA1810" s="3">
        <v>46197</v>
      </c>
      <c r="AB1810" s="2" t="s">
        <v>143</v>
      </c>
      <c r="AC1810" s="2">
        <v>467802</v>
      </c>
    </row>
    <row r="1811" spans="1:29" ht="51.75" x14ac:dyDescent="0.25">
      <c r="A1811" s="2" t="s">
        <v>29</v>
      </c>
      <c r="B1811" s="2" t="s">
        <v>42</v>
      </c>
      <c r="C1811" s="2" t="s">
        <v>43</v>
      </c>
      <c r="D1811" s="2" t="s">
        <v>2226</v>
      </c>
      <c r="E1811" s="2" t="s">
        <v>3853</v>
      </c>
      <c r="F1811" s="2" t="s">
        <v>41</v>
      </c>
      <c r="G1811" s="2">
        <v>5000</v>
      </c>
      <c r="H1811" s="2">
        <v>1</v>
      </c>
      <c r="I1811" s="3">
        <v>46203</v>
      </c>
      <c r="J1811" s="4"/>
      <c r="K1811" s="2">
        <v>3472009</v>
      </c>
      <c r="L1811" s="2">
        <v>50400</v>
      </c>
      <c r="M1811" s="2" t="s">
        <v>143</v>
      </c>
      <c r="N1811" s="5">
        <v>46203</v>
      </c>
      <c r="O1811" s="2" t="s">
        <v>3855</v>
      </c>
      <c r="P1811" s="2" t="s">
        <v>181</v>
      </c>
      <c r="Q1811" s="2">
        <v>0</v>
      </c>
      <c r="R1811" s="3">
        <v>46203</v>
      </c>
      <c r="S1811" s="2" t="s">
        <v>151</v>
      </c>
      <c r="T1811" s="2" t="s">
        <v>52</v>
      </c>
      <c r="U1811" s="2" t="s">
        <v>3856</v>
      </c>
      <c r="V1811" s="2" t="s">
        <v>3857</v>
      </c>
      <c r="W1811" s="2" t="s">
        <v>2871</v>
      </c>
      <c r="X1811" s="2">
        <v>2026</v>
      </c>
      <c r="Y1811" s="2" t="s">
        <v>65</v>
      </c>
      <c r="Z1811" s="4"/>
      <c r="AA1811" s="3">
        <v>46197</v>
      </c>
      <c r="AB1811" s="2" t="s">
        <v>143</v>
      </c>
      <c r="AC1811" s="2">
        <v>467802</v>
      </c>
    </row>
    <row r="1812" spans="1:29" ht="64.5" x14ac:dyDescent="0.25">
      <c r="A1812" s="2" t="s">
        <v>29</v>
      </c>
      <c r="B1812" s="2" t="s">
        <v>42</v>
      </c>
      <c r="C1812" s="2" t="s">
        <v>43</v>
      </c>
      <c r="D1812" s="2" t="s">
        <v>3858</v>
      </c>
      <c r="E1812" s="2" t="s">
        <v>3859</v>
      </c>
      <c r="F1812" s="2" t="s">
        <v>3860</v>
      </c>
      <c r="G1812" s="2">
        <v>2070000</v>
      </c>
      <c r="H1812" s="2">
        <v>1</v>
      </c>
      <c r="I1812" s="3">
        <v>46204</v>
      </c>
      <c r="J1812" s="4"/>
      <c r="K1812" s="2">
        <v>4410047</v>
      </c>
      <c r="L1812" s="2">
        <v>93199</v>
      </c>
      <c r="M1812" s="2" t="s">
        <v>461</v>
      </c>
      <c r="N1812" s="5">
        <v>46216</v>
      </c>
      <c r="O1812" s="2" t="s">
        <v>1689</v>
      </c>
      <c r="P1812" s="2" t="s">
        <v>189</v>
      </c>
      <c r="Q1812" s="2" t="s">
        <v>71</v>
      </c>
      <c r="R1812" s="3">
        <v>46216</v>
      </c>
      <c r="S1812" s="2" t="s">
        <v>51</v>
      </c>
      <c r="T1812" s="2" t="s">
        <v>72</v>
      </c>
      <c r="U1812" s="2" t="s">
        <v>3861</v>
      </c>
      <c r="V1812" s="2" t="s">
        <v>3862</v>
      </c>
      <c r="W1812" s="2" t="s">
        <v>3862</v>
      </c>
      <c r="X1812" s="2">
        <v>2026</v>
      </c>
      <c r="Y1812" s="2" t="s">
        <v>3863</v>
      </c>
      <c r="Z1812" s="4"/>
      <c r="AA1812" s="4"/>
      <c r="AB1812" s="2" t="s">
        <v>461</v>
      </c>
      <c r="AC1812" s="2">
        <v>467784</v>
      </c>
    </row>
    <row r="1813" spans="1:29" ht="51.75" x14ac:dyDescent="0.25">
      <c r="A1813" s="2" t="s">
        <v>29</v>
      </c>
      <c r="B1813" s="2" t="s">
        <v>42</v>
      </c>
      <c r="C1813" s="2" t="s">
        <v>43</v>
      </c>
      <c r="D1813" s="2" t="s">
        <v>3858</v>
      </c>
      <c r="E1813" s="2" t="s">
        <v>3859</v>
      </c>
      <c r="F1813" s="2" t="s">
        <v>41</v>
      </c>
      <c r="G1813" s="2">
        <v>1000</v>
      </c>
      <c r="H1813" s="2">
        <v>1</v>
      </c>
      <c r="I1813" s="3">
        <v>46204</v>
      </c>
      <c r="J1813" s="4"/>
      <c r="K1813" s="2">
        <v>4410047</v>
      </c>
      <c r="L1813" s="2">
        <v>93199</v>
      </c>
      <c r="M1813" s="2" t="s">
        <v>461</v>
      </c>
      <c r="N1813" s="5">
        <v>46216</v>
      </c>
      <c r="O1813" s="2" t="s">
        <v>1689</v>
      </c>
      <c r="P1813" s="2" t="s">
        <v>189</v>
      </c>
      <c r="Q1813" s="2" t="s">
        <v>71</v>
      </c>
      <c r="R1813" s="3">
        <v>46216</v>
      </c>
      <c r="S1813" s="2" t="s">
        <v>51</v>
      </c>
      <c r="T1813" s="2" t="s">
        <v>72</v>
      </c>
      <c r="U1813" s="2" t="s">
        <v>3861</v>
      </c>
      <c r="V1813" s="2" t="s">
        <v>3862</v>
      </c>
      <c r="W1813" s="2" t="s">
        <v>3862</v>
      </c>
      <c r="X1813" s="2">
        <v>2026</v>
      </c>
      <c r="Y1813" s="2" t="s">
        <v>3863</v>
      </c>
      <c r="Z1813" s="4"/>
      <c r="AA1813" s="4"/>
      <c r="AB1813" s="2" t="s">
        <v>461</v>
      </c>
      <c r="AC1813" s="2">
        <v>467784</v>
      </c>
    </row>
    <row r="1814" spans="1:29" ht="51.75" x14ac:dyDescent="0.25">
      <c r="A1814" s="2" t="s">
        <v>29</v>
      </c>
      <c r="B1814" s="2" t="s">
        <v>42</v>
      </c>
      <c r="C1814" s="2" t="s">
        <v>43</v>
      </c>
      <c r="D1814" s="2" t="s">
        <v>3858</v>
      </c>
      <c r="E1814" s="2" t="s">
        <v>3859</v>
      </c>
      <c r="F1814" s="2" t="s">
        <v>3169</v>
      </c>
      <c r="G1814" s="2">
        <v>2354500</v>
      </c>
      <c r="H1814" s="2">
        <v>1</v>
      </c>
      <c r="I1814" s="3">
        <v>46204</v>
      </c>
      <c r="J1814" s="4"/>
      <c r="K1814" s="2">
        <v>4410047</v>
      </c>
      <c r="L1814" s="2">
        <v>93199</v>
      </c>
      <c r="M1814" s="2" t="s">
        <v>461</v>
      </c>
      <c r="N1814" s="5">
        <v>46216</v>
      </c>
      <c r="O1814" s="2" t="s">
        <v>1689</v>
      </c>
      <c r="P1814" s="2" t="s">
        <v>189</v>
      </c>
      <c r="Q1814" s="2" t="s">
        <v>71</v>
      </c>
      <c r="R1814" s="3">
        <v>46216</v>
      </c>
      <c r="S1814" s="2" t="s">
        <v>51</v>
      </c>
      <c r="T1814" s="2" t="s">
        <v>72</v>
      </c>
      <c r="U1814" s="2" t="s">
        <v>3861</v>
      </c>
      <c r="V1814" s="2" t="s">
        <v>3862</v>
      </c>
      <c r="W1814" s="2" t="s">
        <v>3862</v>
      </c>
      <c r="X1814" s="2">
        <v>2026</v>
      </c>
      <c r="Y1814" s="2" t="s">
        <v>3863</v>
      </c>
      <c r="Z1814" s="4"/>
      <c r="AA1814" s="4"/>
      <c r="AB1814" s="2" t="s">
        <v>461</v>
      </c>
      <c r="AC1814" s="2">
        <v>467784</v>
      </c>
    </row>
    <row r="1815" spans="1:29" ht="90" x14ac:dyDescent="0.25">
      <c r="A1815" s="2" t="s">
        <v>29</v>
      </c>
      <c r="B1815" s="2" t="s">
        <v>42</v>
      </c>
      <c r="C1815" s="2" t="s">
        <v>43</v>
      </c>
      <c r="D1815" s="2" t="s">
        <v>176</v>
      </c>
      <c r="E1815" s="2" t="s">
        <v>3864</v>
      </c>
      <c r="F1815" s="2" t="s">
        <v>56</v>
      </c>
      <c r="G1815" s="2">
        <v>1750000</v>
      </c>
      <c r="H1815" s="2">
        <v>1</v>
      </c>
      <c r="I1815" s="3">
        <v>46203</v>
      </c>
      <c r="J1815" s="4"/>
      <c r="K1815" s="2">
        <v>2340273</v>
      </c>
      <c r="L1815" s="2">
        <v>38000</v>
      </c>
      <c r="M1815" s="2" t="s">
        <v>404</v>
      </c>
      <c r="N1815" s="5">
        <v>46203</v>
      </c>
      <c r="O1815" s="2" t="s">
        <v>2553</v>
      </c>
      <c r="P1815" s="2" t="s">
        <v>49</v>
      </c>
      <c r="Q1815" s="2" t="s">
        <v>2902</v>
      </c>
      <c r="R1815" s="3">
        <v>46202</v>
      </c>
      <c r="S1815" s="2" t="s">
        <v>277</v>
      </c>
      <c r="T1815" s="2" t="s">
        <v>63</v>
      </c>
      <c r="U1815" s="2">
        <v>0</v>
      </c>
      <c r="V1815" s="2">
        <v>0</v>
      </c>
      <c r="W1815" s="2" t="s">
        <v>2589</v>
      </c>
      <c r="X1815" s="2">
        <v>2026</v>
      </c>
      <c r="Y1815" s="2" t="s">
        <v>55</v>
      </c>
      <c r="Z1815" s="4"/>
      <c r="AA1815" s="3">
        <v>46197</v>
      </c>
      <c r="AB1815" s="2" t="s">
        <v>404</v>
      </c>
      <c r="AC1815" s="2">
        <v>467780</v>
      </c>
    </row>
    <row r="1816" spans="1:29" ht="90" x14ac:dyDescent="0.25">
      <c r="A1816" s="2" t="s">
        <v>29</v>
      </c>
      <c r="B1816" s="2" t="s">
        <v>42</v>
      </c>
      <c r="C1816" s="2" t="s">
        <v>43</v>
      </c>
      <c r="D1816" s="2" t="s">
        <v>176</v>
      </c>
      <c r="E1816" s="2" t="s">
        <v>3864</v>
      </c>
      <c r="F1816" s="2" t="s">
        <v>3865</v>
      </c>
      <c r="G1816" s="2">
        <v>1900000</v>
      </c>
      <c r="H1816" s="2">
        <v>1</v>
      </c>
      <c r="I1816" s="3">
        <v>46203</v>
      </c>
      <c r="J1816" s="4"/>
      <c r="K1816" s="2">
        <v>2340273</v>
      </c>
      <c r="L1816" s="2">
        <v>38000</v>
      </c>
      <c r="M1816" s="2" t="s">
        <v>404</v>
      </c>
      <c r="N1816" s="5">
        <v>46203</v>
      </c>
      <c r="O1816" s="2" t="s">
        <v>2553</v>
      </c>
      <c r="P1816" s="2" t="s">
        <v>49</v>
      </c>
      <c r="Q1816" s="2" t="s">
        <v>2902</v>
      </c>
      <c r="R1816" s="3">
        <v>46202</v>
      </c>
      <c r="S1816" s="2" t="s">
        <v>277</v>
      </c>
      <c r="T1816" s="2" t="s">
        <v>63</v>
      </c>
      <c r="U1816" s="2">
        <v>0</v>
      </c>
      <c r="V1816" s="2">
        <v>0</v>
      </c>
      <c r="W1816" s="2" t="s">
        <v>2589</v>
      </c>
      <c r="X1816" s="2">
        <v>2026</v>
      </c>
      <c r="Y1816" s="2" t="s">
        <v>55</v>
      </c>
      <c r="Z1816" s="4"/>
      <c r="AA1816" s="3">
        <v>46197</v>
      </c>
      <c r="AB1816" s="2" t="s">
        <v>404</v>
      </c>
      <c r="AC1816" s="2">
        <v>467780</v>
      </c>
    </row>
    <row r="1817" spans="1:29" ht="90" x14ac:dyDescent="0.25">
      <c r="A1817" s="2" t="s">
        <v>29</v>
      </c>
      <c r="B1817" s="2" t="s">
        <v>42</v>
      </c>
      <c r="C1817" s="2" t="s">
        <v>43</v>
      </c>
      <c r="D1817" s="2" t="s">
        <v>176</v>
      </c>
      <c r="E1817" s="2" t="s">
        <v>3864</v>
      </c>
      <c r="F1817" s="2" t="s">
        <v>41</v>
      </c>
      <c r="G1817" s="2">
        <v>5000</v>
      </c>
      <c r="H1817" s="2">
        <v>1</v>
      </c>
      <c r="I1817" s="3">
        <v>46203</v>
      </c>
      <c r="J1817" s="4"/>
      <c r="K1817" s="2">
        <v>2340273</v>
      </c>
      <c r="L1817" s="2">
        <v>38000</v>
      </c>
      <c r="M1817" s="2" t="s">
        <v>404</v>
      </c>
      <c r="N1817" s="5">
        <v>46203</v>
      </c>
      <c r="O1817" s="2" t="s">
        <v>2553</v>
      </c>
      <c r="P1817" s="2" t="s">
        <v>49</v>
      </c>
      <c r="Q1817" s="2" t="s">
        <v>2902</v>
      </c>
      <c r="R1817" s="3">
        <v>46202</v>
      </c>
      <c r="S1817" s="2" t="s">
        <v>277</v>
      </c>
      <c r="T1817" s="2" t="s">
        <v>63</v>
      </c>
      <c r="U1817" s="2">
        <v>0</v>
      </c>
      <c r="V1817" s="2">
        <v>0</v>
      </c>
      <c r="W1817" s="2" t="s">
        <v>2589</v>
      </c>
      <c r="X1817" s="2">
        <v>2026</v>
      </c>
      <c r="Y1817" s="2" t="s">
        <v>55</v>
      </c>
      <c r="Z1817" s="4"/>
      <c r="AA1817" s="3">
        <v>46197</v>
      </c>
      <c r="AB1817" s="2" t="s">
        <v>404</v>
      </c>
      <c r="AC1817" s="2">
        <v>467780</v>
      </c>
    </row>
    <row r="1818" spans="1:29" ht="64.5" x14ac:dyDescent="0.25">
      <c r="A1818" s="2" t="s">
        <v>29</v>
      </c>
      <c r="B1818" s="2" t="s">
        <v>42</v>
      </c>
      <c r="C1818" s="2" t="s">
        <v>43</v>
      </c>
      <c r="D1818" s="2" t="s">
        <v>643</v>
      </c>
      <c r="E1818" s="2" t="s">
        <v>3866</v>
      </c>
      <c r="F1818" s="2" t="s">
        <v>56</v>
      </c>
      <c r="G1818" s="2">
        <v>799200</v>
      </c>
      <c r="H1818" s="2">
        <v>1</v>
      </c>
      <c r="I1818" s="3">
        <v>46200</v>
      </c>
      <c r="J1818" s="4"/>
      <c r="K1818" s="2">
        <v>4755812</v>
      </c>
      <c r="L1818" s="2">
        <v>28110</v>
      </c>
      <c r="M1818" s="2" t="s">
        <v>243</v>
      </c>
      <c r="N1818" s="5">
        <v>46199</v>
      </c>
      <c r="O1818" s="2" t="s">
        <v>3867</v>
      </c>
      <c r="P1818" s="2" t="s">
        <v>49</v>
      </c>
      <c r="Q1818" s="2">
        <v>0</v>
      </c>
      <c r="R1818" s="3">
        <v>46199</v>
      </c>
      <c r="S1818" s="2" t="s">
        <v>151</v>
      </c>
      <c r="T1818" s="2" t="s">
        <v>3868</v>
      </c>
      <c r="U1818" s="2" t="s">
        <v>3869</v>
      </c>
      <c r="V1818" s="2">
        <v>0</v>
      </c>
      <c r="W1818" s="2" t="s">
        <v>3870</v>
      </c>
      <c r="X1818" s="2">
        <v>2026</v>
      </c>
      <c r="Y1818" s="2" t="s">
        <v>55</v>
      </c>
      <c r="Z1818" s="4"/>
      <c r="AA1818" s="3">
        <v>46197</v>
      </c>
      <c r="AB1818" s="2" t="s">
        <v>243</v>
      </c>
      <c r="AC1818" s="2">
        <v>467766</v>
      </c>
    </row>
    <row r="1819" spans="1:29" ht="64.5" x14ac:dyDescent="0.25">
      <c r="A1819" s="2" t="s">
        <v>29</v>
      </c>
      <c r="B1819" s="2" t="s">
        <v>42</v>
      </c>
      <c r="C1819" s="2" t="s">
        <v>43</v>
      </c>
      <c r="D1819" s="2" t="s">
        <v>643</v>
      </c>
      <c r="E1819" s="2" t="s">
        <v>3866</v>
      </c>
      <c r="F1819" s="2" t="s">
        <v>3871</v>
      </c>
      <c r="G1819" s="2">
        <v>1874000</v>
      </c>
      <c r="H1819" s="2">
        <v>1</v>
      </c>
      <c r="I1819" s="3">
        <v>46200</v>
      </c>
      <c r="J1819" s="4"/>
      <c r="K1819" s="2">
        <v>4755812</v>
      </c>
      <c r="L1819" s="2">
        <v>28110</v>
      </c>
      <c r="M1819" s="2" t="s">
        <v>243</v>
      </c>
      <c r="N1819" s="5">
        <v>46199</v>
      </c>
      <c r="O1819" s="2" t="s">
        <v>3867</v>
      </c>
      <c r="P1819" s="2" t="s">
        <v>49</v>
      </c>
      <c r="Q1819" s="2">
        <v>0</v>
      </c>
      <c r="R1819" s="3">
        <v>46199</v>
      </c>
      <c r="S1819" s="2" t="s">
        <v>151</v>
      </c>
      <c r="T1819" s="2" t="s">
        <v>3868</v>
      </c>
      <c r="U1819" s="2" t="s">
        <v>3869</v>
      </c>
      <c r="V1819" s="2">
        <v>0</v>
      </c>
      <c r="W1819" s="2" t="s">
        <v>3870</v>
      </c>
      <c r="X1819" s="2">
        <v>2026</v>
      </c>
      <c r="Y1819" s="2" t="s">
        <v>55</v>
      </c>
      <c r="Z1819" s="4"/>
      <c r="AA1819" s="3">
        <v>46197</v>
      </c>
      <c r="AB1819" s="2" t="s">
        <v>243</v>
      </c>
      <c r="AC1819" s="2">
        <v>467766</v>
      </c>
    </row>
    <row r="1820" spans="1:29" ht="64.5" x14ac:dyDescent="0.25">
      <c r="A1820" s="2" t="s">
        <v>29</v>
      </c>
      <c r="B1820" s="2" t="s">
        <v>42</v>
      </c>
      <c r="C1820" s="2" t="s">
        <v>43</v>
      </c>
      <c r="D1820" s="2" t="s">
        <v>643</v>
      </c>
      <c r="E1820" s="2" t="s">
        <v>3866</v>
      </c>
      <c r="F1820" s="2" t="s">
        <v>41</v>
      </c>
      <c r="G1820" s="2">
        <v>5000</v>
      </c>
      <c r="H1820" s="2">
        <v>1</v>
      </c>
      <c r="I1820" s="3">
        <v>46200</v>
      </c>
      <c r="J1820" s="4"/>
      <c r="K1820" s="2">
        <v>4755812</v>
      </c>
      <c r="L1820" s="2">
        <v>28110</v>
      </c>
      <c r="M1820" s="2" t="s">
        <v>243</v>
      </c>
      <c r="N1820" s="5">
        <v>46199</v>
      </c>
      <c r="O1820" s="2" t="s">
        <v>3867</v>
      </c>
      <c r="P1820" s="2" t="s">
        <v>49</v>
      </c>
      <c r="Q1820" s="2">
        <v>0</v>
      </c>
      <c r="R1820" s="3">
        <v>46199</v>
      </c>
      <c r="S1820" s="2" t="s">
        <v>151</v>
      </c>
      <c r="T1820" s="2" t="s">
        <v>3868</v>
      </c>
      <c r="U1820" s="2" t="s">
        <v>3869</v>
      </c>
      <c r="V1820" s="2">
        <v>0</v>
      </c>
      <c r="W1820" s="2" t="s">
        <v>3870</v>
      </c>
      <c r="X1820" s="2">
        <v>2026</v>
      </c>
      <c r="Y1820" s="2" t="s">
        <v>55</v>
      </c>
      <c r="Z1820" s="4"/>
      <c r="AA1820" s="3">
        <v>46197</v>
      </c>
      <c r="AB1820" s="2" t="s">
        <v>243</v>
      </c>
      <c r="AC1820" s="2">
        <v>467766</v>
      </c>
    </row>
    <row r="1821" spans="1:29" ht="51.75" x14ac:dyDescent="0.25">
      <c r="A1821" s="2" t="s">
        <v>29</v>
      </c>
      <c r="B1821" s="2" t="s">
        <v>42</v>
      </c>
      <c r="C1821" s="2" t="s">
        <v>43</v>
      </c>
      <c r="D1821" s="2" t="s">
        <v>164</v>
      </c>
      <c r="E1821" s="2" t="s">
        <v>3872</v>
      </c>
      <c r="F1821" s="2" t="s">
        <v>56</v>
      </c>
      <c r="G1821" s="2">
        <v>2179800</v>
      </c>
      <c r="H1821" s="2">
        <v>1</v>
      </c>
      <c r="I1821" s="3">
        <v>46202</v>
      </c>
      <c r="J1821" s="4"/>
      <c r="K1821" s="2">
        <v>426789</v>
      </c>
      <c r="L1821" s="2">
        <v>50400</v>
      </c>
      <c r="M1821" s="2" t="s">
        <v>297</v>
      </c>
      <c r="N1821" s="5">
        <v>46202</v>
      </c>
      <c r="O1821" s="2">
        <v>25897825</v>
      </c>
      <c r="P1821" s="2" t="s">
        <v>49</v>
      </c>
      <c r="Q1821" s="2" t="s">
        <v>577</v>
      </c>
      <c r="R1821" s="3">
        <v>46202</v>
      </c>
      <c r="S1821" s="2" t="s">
        <v>298</v>
      </c>
      <c r="T1821" s="2" t="s">
        <v>52</v>
      </c>
      <c r="U1821" s="2">
        <v>0</v>
      </c>
      <c r="V1821" s="2">
        <v>0</v>
      </c>
      <c r="W1821" s="2" t="s">
        <v>579</v>
      </c>
      <c r="X1821" s="2">
        <v>2026</v>
      </c>
      <c r="Y1821" s="2" t="s">
        <v>55</v>
      </c>
      <c r="Z1821" s="4"/>
      <c r="AA1821" s="3">
        <v>46197</v>
      </c>
      <c r="AB1821" s="2" t="s">
        <v>297</v>
      </c>
      <c r="AC1821" s="2">
        <v>467758</v>
      </c>
    </row>
    <row r="1822" spans="1:29" ht="64.5" x14ac:dyDescent="0.25">
      <c r="A1822" s="2" t="s">
        <v>29</v>
      </c>
      <c r="B1822" s="2" t="s">
        <v>42</v>
      </c>
      <c r="C1822" s="2" t="s">
        <v>43</v>
      </c>
      <c r="D1822" s="2" t="s">
        <v>164</v>
      </c>
      <c r="E1822" s="2" t="s">
        <v>3872</v>
      </c>
      <c r="F1822" s="2" t="s">
        <v>3873</v>
      </c>
      <c r="G1822" s="2">
        <v>2520000</v>
      </c>
      <c r="H1822" s="2">
        <v>1</v>
      </c>
      <c r="I1822" s="3">
        <v>46202</v>
      </c>
      <c r="J1822" s="4"/>
      <c r="K1822" s="2">
        <v>426789</v>
      </c>
      <c r="L1822" s="2">
        <v>50400</v>
      </c>
      <c r="M1822" s="2" t="s">
        <v>297</v>
      </c>
      <c r="N1822" s="5">
        <v>46202</v>
      </c>
      <c r="O1822" s="2">
        <v>25897825</v>
      </c>
      <c r="P1822" s="2" t="s">
        <v>49</v>
      </c>
      <c r="Q1822" s="2" t="s">
        <v>577</v>
      </c>
      <c r="R1822" s="3">
        <v>46202</v>
      </c>
      <c r="S1822" s="2" t="s">
        <v>298</v>
      </c>
      <c r="T1822" s="2" t="s">
        <v>52</v>
      </c>
      <c r="U1822" s="2">
        <v>0</v>
      </c>
      <c r="V1822" s="2">
        <v>0</v>
      </c>
      <c r="W1822" s="2" t="s">
        <v>579</v>
      </c>
      <c r="X1822" s="2">
        <v>2026</v>
      </c>
      <c r="Y1822" s="2" t="s">
        <v>55</v>
      </c>
      <c r="Z1822" s="4"/>
      <c r="AA1822" s="3">
        <v>46197</v>
      </c>
      <c r="AB1822" s="2" t="s">
        <v>297</v>
      </c>
      <c r="AC1822" s="2">
        <v>467758</v>
      </c>
    </row>
    <row r="1823" spans="1:29" ht="51.75" x14ac:dyDescent="0.25">
      <c r="A1823" s="2" t="s">
        <v>29</v>
      </c>
      <c r="B1823" s="2" t="s">
        <v>42</v>
      </c>
      <c r="C1823" s="2" t="s">
        <v>43</v>
      </c>
      <c r="D1823" s="2" t="s">
        <v>164</v>
      </c>
      <c r="E1823" s="2" t="s">
        <v>3872</v>
      </c>
      <c r="F1823" s="2" t="s">
        <v>41</v>
      </c>
      <c r="G1823" s="2">
        <v>5000</v>
      </c>
      <c r="H1823" s="2">
        <v>1</v>
      </c>
      <c r="I1823" s="3">
        <v>46202</v>
      </c>
      <c r="J1823" s="4"/>
      <c r="K1823" s="2">
        <v>426789</v>
      </c>
      <c r="L1823" s="2">
        <v>50400</v>
      </c>
      <c r="M1823" s="2" t="s">
        <v>297</v>
      </c>
      <c r="N1823" s="5">
        <v>46202</v>
      </c>
      <c r="O1823" s="2">
        <v>25897825</v>
      </c>
      <c r="P1823" s="2" t="s">
        <v>49</v>
      </c>
      <c r="Q1823" s="2" t="s">
        <v>577</v>
      </c>
      <c r="R1823" s="3">
        <v>46202</v>
      </c>
      <c r="S1823" s="2" t="s">
        <v>298</v>
      </c>
      <c r="T1823" s="2" t="s">
        <v>52</v>
      </c>
      <c r="U1823" s="2">
        <v>0</v>
      </c>
      <c r="V1823" s="2">
        <v>0</v>
      </c>
      <c r="W1823" s="2" t="s">
        <v>579</v>
      </c>
      <c r="X1823" s="2">
        <v>2026</v>
      </c>
      <c r="Y1823" s="2" t="s">
        <v>55</v>
      </c>
      <c r="Z1823" s="4"/>
      <c r="AA1823" s="3">
        <v>46197</v>
      </c>
      <c r="AB1823" s="2" t="s">
        <v>297</v>
      </c>
      <c r="AC1823" s="2">
        <v>467758</v>
      </c>
    </row>
    <row r="1824" spans="1:29" ht="64.5" x14ac:dyDescent="0.25">
      <c r="A1824" s="2" t="s">
        <v>29</v>
      </c>
      <c r="B1824" s="2" t="s">
        <v>42</v>
      </c>
      <c r="C1824" s="2" t="s">
        <v>43</v>
      </c>
      <c r="D1824" s="2" t="s">
        <v>44</v>
      </c>
      <c r="E1824" s="2" t="s">
        <v>3874</v>
      </c>
      <c r="F1824" s="2" t="s">
        <v>3875</v>
      </c>
      <c r="G1824" s="2">
        <v>1970000</v>
      </c>
      <c r="H1824" s="2">
        <v>1</v>
      </c>
      <c r="I1824" s="3">
        <v>46200</v>
      </c>
      <c r="J1824" s="4"/>
      <c r="K1824" s="2">
        <v>4709367</v>
      </c>
      <c r="L1824" s="2">
        <v>9850</v>
      </c>
      <c r="M1824" s="2" t="s">
        <v>192</v>
      </c>
      <c r="N1824" s="5">
        <v>46197</v>
      </c>
      <c r="O1824" s="2" t="s">
        <v>3876</v>
      </c>
      <c r="P1824" s="2" t="s">
        <v>181</v>
      </c>
      <c r="Q1824" s="2" t="s">
        <v>61</v>
      </c>
      <c r="R1824" s="3">
        <v>46197</v>
      </c>
      <c r="S1824" s="2" t="s">
        <v>38</v>
      </c>
      <c r="T1824" s="2" t="s">
        <v>63</v>
      </c>
      <c r="U1824" s="2">
        <v>0</v>
      </c>
      <c r="V1824" s="2">
        <v>0</v>
      </c>
      <c r="W1824" s="2" t="s">
        <v>64</v>
      </c>
      <c r="X1824" s="2">
        <v>2026</v>
      </c>
      <c r="Y1824" s="2" t="s">
        <v>55</v>
      </c>
      <c r="Z1824" s="4"/>
      <c r="AA1824" s="3">
        <v>46197</v>
      </c>
      <c r="AB1824" s="2" t="s">
        <v>192</v>
      </c>
      <c r="AC1824" s="2">
        <v>467526</v>
      </c>
    </row>
    <row r="1825" spans="1:29" ht="51.75" x14ac:dyDescent="0.25">
      <c r="A1825" s="2" t="s">
        <v>29</v>
      </c>
      <c r="B1825" s="2" t="s">
        <v>42</v>
      </c>
      <c r="C1825" s="2" t="s">
        <v>43</v>
      </c>
      <c r="D1825" s="2" t="s">
        <v>44</v>
      </c>
      <c r="E1825" s="2" t="s">
        <v>3874</v>
      </c>
      <c r="F1825" s="2" t="s">
        <v>41</v>
      </c>
      <c r="G1825" s="2">
        <v>1000</v>
      </c>
      <c r="H1825" s="2">
        <v>1</v>
      </c>
      <c r="I1825" s="3">
        <v>46200</v>
      </c>
      <c r="J1825" s="4"/>
      <c r="K1825" s="2">
        <v>4709367</v>
      </c>
      <c r="L1825" s="2">
        <v>9850</v>
      </c>
      <c r="M1825" s="2" t="s">
        <v>192</v>
      </c>
      <c r="N1825" s="5">
        <v>46197</v>
      </c>
      <c r="O1825" s="2" t="s">
        <v>3876</v>
      </c>
      <c r="P1825" s="2" t="s">
        <v>181</v>
      </c>
      <c r="Q1825" s="2" t="s">
        <v>61</v>
      </c>
      <c r="R1825" s="3">
        <v>46197</v>
      </c>
      <c r="S1825" s="2" t="s">
        <v>38</v>
      </c>
      <c r="T1825" s="2" t="s">
        <v>63</v>
      </c>
      <c r="U1825" s="2">
        <v>0</v>
      </c>
      <c r="V1825" s="2">
        <v>0</v>
      </c>
      <c r="W1825" s="2" t="s">
        <v>64</v>
      </c>
      <c r="X1825" s="2">
        <v>2026</v>
      </c>
      <c r="Y1825" s="2" t="s">
        <v>55</v>
      </c>
      <c r="Z1825" s="4"/>
      <c r="AA1825" s="3">
        <v>46197</v>
      </c>
      <c r="AB1825" s="2" t="s">
        <v>192</v>
      </c>
      <c r="AC1825" s="2">
        <v>467526</v>
      </c>
    </row>
    <row r="1826" spans="1:29" ht="51.75" x14ac:dyDescent="0.25">
      <c r="A1826" s="2" t="s">
        <v>29</v>
      </c>
      <c r="B1826" s="2" t="s">
        <v>42</v>
      </c>
      <c r="C1826" s="2" t="s">
        <v>43</v>
      </c>
      <c r="D1826" s="2" t="s">
        <v>732</v>
      </c>
      <c r="E1826" s="2" t="s">
        <v>3877</v>
      </c>
      <c r="F1826" s="2" t="s">
        <v>3878</v>
      </c>
      <c r="G1826" s="2">
        <v>3850000</v>
      </c>
      <c r="H1826" s="2">
        <v>1</v>
      </c>
      <c r="I1826" s="3">
        <v>46198</v>
      </c>
      <c r="J1826" s="4"/>
      <c r="K1826" s="2">
        <v>4735360</v>
      </c>
      <c r="L1826" s="2">
        <v>77000</v>
      </c>
      <c r="M1826" s="2" t="s">
        <v>143</v>
      </c>
      <c r="N1826" s="5">
        <v>46197</v>
      </c>
      <c r="O1826" s="2" t="s">
        <v>3879</v>
      </c>
      <c r="P1826" s="2" t="s">
        <v>181</v>
      </c>
      <c r="Q1826" s="2" t="s">
        <v>209</v>
      </c>
      <c r="R1826" s="3">
        <v>46197</v>
      </c>
      <c r="S1826" s="2" t="s">
        <v>145</v>
      </c>
      <c r="T1826" s="2" t="s">
        <v>225</v>
      </c>
      <c r="U1826" s="2">
        <v>0</v>
      </c>
      <c r="V1826" s="2" t="s">
        <v>2401</v>
      </c>
      <c r="W1826" s="2" t="s">
        <v>1983</v>
      </c>
      <c r="X1826" s="2">
        <v>2026</v>
      </c>
      <c r="Y1826" s="2" t="s">
        <v>55</v>
      </c>
      <c r="Z1826" s="4"/>
      <c r="AA1826" s="3">
        <v>46197</v>
      </c>
      <c r="AB1826" s="2" t="s">
        <v>143</v>
      </c>
      <c r="AC1826" s="2">
        <v>467472</v>
      </c>
    </row>
    <row r="1827" spans="1:29" ht="39" x14ac:dyDescent="0.25">
      <c r="A1827" s="2" t="s">
        <v>29</v>
      </c>
      <c r="B1827" s="2" t="s">
        <v>42</v>
      </c>
      <c r="C1827" s="2" t="s">
        <v>43</v>
      </c>
      <c r="D1827" s="2" t="s">
        <v>732</v>
      </c>
      <c r="E1827" s="2" t="s">
        <v>3877</v>
      </c>
      <c r="F1827" s="2" t="s">
        <v>41</v>
      </c>
      <c r="G1827" s="2">
        <v>5000</v>
      </c>
      <c r="H1827" s="2">
        <v>1</v>
      </c>
      <c r="I1827" s="3">
        <v>46198</v>
      </c>
      <c r="J1827" s="4"/>
      <c r="K1827" s="2">
        <v>4735360</v>
      </c>
      <c r="L1827" s="2">
        <v>77000</v>
      </c>
      <c r="M1827" s="2" t="s">
        <v>143</v>
      </c>
      <c r="N1827" s="5">
        <v>46197</v>
      </c>
      <c r="O1827" s="2" t="s">
        <v>3879</v>
      </c>
      <c r="P1827" s="2" t="s">
        <v>181</v>
      </c>
      <c r="Q1827" s="2" t="s">
        <v>209</v>
      </c>
      <c r="R1827" s="3">
        <v>46197</v>
      </c>
      <c r="S1827" s="2" t="s">
        <v>145</v>
      </c>
      <c r="T1827" s="2" t="s">
        <v>225</v>
      </c>
      <c r="U1827" s="2">
        <v>0</v>
      </c>
      <c r="V1827" s="2" t="s">
        <v>2401</v>
      </c>
      <c r="W1827" s="2" t="s">
        <v>1983</v>
      </c>
      <c r="X1827" s="2">
        <v>2026</v>
      </c>
      <c r="Y1827" s="2" t="s">
        <v>55</v>
      </c>
      <c r="Z1827" s="4"/>
      <c r="AA1827" s="3">
        <v>46197</v>
      </c>
      <c r="AB1827" s="2" t="s">
        <v>143</v>
      </c>
      <c r="AC1827" s="2">
        <v>467472</v>
      </c>
    </row>
    <row r="1828" spans="1:29" ht="90" x14ac:dyDescent="0.25">
      <c r="A1828" s="2" t="s">
        <v>29</v>
      </c>
      <c r="B1828" s="2" t="s">
        <v>42</v>
      </c>
      <c r="C1828" s="2" t="s">
        <v>43</v>
      </c>
      <c r="D1828" s="2" t="s">
        <v>176</v>
      </c>
      <c r="E1828" s="2" t="s">
        <v>3880</v>
      </c>
      <c r="F1828" s="2" t="s">
        <v>56</v>
      </c>
      <c r="G1828" s="2">
        <v>1800000</v>
      </c>
      <c r="H1828" s="2">
        <v>1</v>
      </c>
      <c r="I1828" s="3">
        <v>46207</v>
      </c>
      <c r="J1828" s="4"/>
      <c r="K1828" s="2">
        <v>4169754</v>
      </c>
      <c r="L1828" s="2">
        <v>40400</v>
      </c>
      <c r="M1828" s="2" t="s">
        <v>157</v>
      </c>
      <c r="N1828" s="5">
        <v>46205</v>
      </c>
      <c r="O1828" s="2" t="s">
        <v>3881</v>
      </c>
      <c r="P1828" s="2" t="s">
        <v>49</v>
      </c>
      <c r="Q1828" s="2" t="s">
        <v>61</v>
      </c>
      <c r="R1828" s="3">
        <v>46207</v>
      </c>
      <c r="S1828" s="2" t="s">
        <v>174</v>
      </c>
      <c r="T1828" s="2" t="s">
        <v>63</v>
      </c>
      <c r="U1828" s="2">
        <v>0</v>
      </c>
      <c r="V1828" s="2" t="s">
        <v>37</v>
      </c>
      <c r="W1828" s="2" t="s">
        <v>814</v>
      </c>
      <c r="X1828" s="2">
        <v>2026</v>
      </c>
      <c r="Y1828" s="2" t="s">
        <v>55</v>
      </c>
      <c r="Z1828" s="4"/>
      <c r="AA1828" s="3">
        <v>46197</v>
      </c>
      <c r="AB1828" s="2" t="s">
        <v>157</v>
      </c>
      <c r="AC1828" s="2">
        <v>467300</v>
      </c>
    </row>
    <row r="1829" spans="1:29" ht="90" x14ac:dyDescent="0.25">
      <c r="A1829" s="2" t="s">
        <v>29</v>
      </c>
      <c r="B1829" s="2" t="s">
        <v>42</v>
      </c>
      <c r="C1829" s="2" t="s">
        <v>43</v>
      </c>
      <c r="D1829" s="2" t="s">
        <v>176</v>
      </c>
      <c r="E1829" s="2" t="s">
        <v>3880</v>
      </c>
      <c r="F1829" s="2" t="s">
        <v>3882</v>
      </c>
      <c r="G1829" s="2">
        <v>2020000</v>
      </c>
      <c r="H1829" s="2">
        <v>1</v>
      </c>
      <c r="I1829" s="3">
        <v>46207</v>
      </c>
      <c r="J1829" s="4"/>
      <c r="K1829" s="2">
        <v>4169754</v>
      </c>
      <c r="L1829" s="2">
        <v>40400</v>
      </c>
      <c r="M1829" s="2" t="s">
        <v>157</v>
      </c>
      <c r="N1829" s="5">
        <v>46205</v>
      </c>
      <c r="O1829" s="2" t="s">
        <v>3881</v>
      </c>
      <c r="P1829" s="2" t="s">
        <v>49</v>
      </c>
      <c r="Q1829" s="2" t="s">
        <v>61</v>
      </c>
      <c r="R1829" s="3">
        <v>46207</v>
      </c>
      <c r="S1829" s="2" t="s">
        <v>174</v>
      </c>
      <c r="T1829" s="2" t="s">
        <v>63</v>
      </c>
      <c r="U1829" s="2">
        <v>0</v>
      </c>
      <c r="V1829" s="2" t="s">
        <v>37</v>
      </c>
      <c r="W1829" s="2" t="s">
        <v>814</v>
      </c>
      <c r="X1829" s="2">
        <v>2026</v>
      </c>
      <c r="Y1829" s="2" t="s">
        <v>55</v>
      </c>
      <c r="Z1829" s="4"/>
      <c r="AA1829" s="3">
        <v>46197</v>
      </c>
      <c r="AB1829" s="2" t="s">
        <v>157</v>
      </c>
      <c r="AC1829" s="2">
        <v>467300</v>
      </c>
    </row>
    <row r="1830" spans="1:29" ht="90" x14ac:dyDescent="0.25">
      <c r="A1830" s="2" t="s">
        <v>29</v>
      </c>
      <c r="B1830" s="2" t="s">
        <v>42</v>
      </c>
      <c r="C1830" s="2" t="s">
        <v>43</v>
      </c>
      <c r="D1830" s="2" t="s">
        <v>176</v>
      </c>
      <c r="E1830" s="2" t="s">
        <v>3880</v>
      </c>
      <c r="F1830" s="2" t="s">
        <v>41</v>
      </c>
      <c r="G1830" s="2">
        <v>5000</v>
      </c>
      <c r="H1830" s="2">
        <v>1</v>
      </c>
      <c r="I1830" s="3">
        <v>46207</v>
      </c>
      <c r="J1830" s="4"/>
      <c r="K1830" s="2">
        <v>4169754</v>
      </c>
      <c r="L1830" s="2">
        <v>40400</v>
      </c>
      <c r="M1830" s="2" t="s">
        <v>157</v>
      </c>
      <c r="N1830" s="5">
        <v>46205</v>
      </c>
      <c r="O1830" s="2" t="s">
        <v>3881</v>
      </c>
      <c r="P1830" s="2" t="s">
        <v>49</v>
      </c>
      <c r="Q1830" s="2" t="s">
        <v>61</v>
      </c>
      <c r="R1830" s="3">
        <v>46207</v>
      </c>
      <c r="S1830" s="2" t="s">
        <v>174</v>
      </c>
      <c r="T1830" s="2" t="s">
        <v>63</v>
      </c>
      <c r="U1830" s="2">
        <v>0</v>
      </c>
      <c r="V1830" s="2" t="s">
        <v>37</v>
      </c>
      <c r="W1830" s="2" t="s">
        <v>814</v>
      </c>
      <c r="X1830" s="2">
        <v>2026</v>
      </c>
      <c r="Y1830" s="2" t="s">
        <v>55</v>
      </c>
      <c r="Z1830" s="4"/>
      <c r="AA1830" s="3">
        <v>46197</v>
      </c>
      <c r="AB1830" s="2" t="s">
        <v>157</v>
      </c>
      <c r="AC1830" s="2">
        <v>467300</v>
      </c>
    </row>
    <row r="1831" spans="1:29" ht="90" x14ac:dyDescent="0.25">
      <c r="A1831" s="2" t="s">
        <v>29</v>
      </c>
      <c r="B1831" s="2" t="s">
        <v>42</v>
      </c>
      <c r="C1831" s="2" t="s">
        <v>43</v>
      </c>
      <c r="D1831" s="2" t="s">
        <v>219</v>
      </c>
      <c r="E1831" s="2" t="s">
        <v>3883</v>
      </c>
      <c r="F1831" s="2" t="s">
        <v>3884</v>
      </c>
      <c r="G1831" s="2">
        <v>2499000</v>
      </c>
      <c r="H1831" s="2">
        <v>1</v>
      </c>
      <c r="I1831" s="3">
        <v>46197</v>
      </c>
      <c r="J1831" s="4"/>
      <c r="K1831" s="2">
        <v>4741022</v>
      </c>
      <c r="L1831" s="2">
        <v>88200</v>
      </c>
      <c r="M1831" s="2" t="s">
        <v>1723</v>
      </c>
      <c r="N1831" s="5">
        <v>46196</v>
      </c>
      <c r="O1831" s="2" t="s">
        <v>3885</v>
      </c>
      <c r="P1831" s="2" t="s">
        <v>181</v>
      </c>
      <c r="Q1831" s="2" t="s">
        <v>2643</v>
      </c>
      <c r="R1831" s="3">
        <v>46196</v>
      </c>
      <c r="S1831" s="2" t="s">
        <v>110</v>
      </c>
      <c r="T1831" s="2" t="s">
        <v>1387</v>
      </c>
      <c r="U1831" s="2">
        <v>0</v>
      </c>
      <c r="V1831" s="2">
        <v>0</v>
      </c>
      <c r="W1831" s="2" t="s">
        <v>2409</v>
      </c>
      <c r="X1831" s="2">
        <v>2026</v>
      </c>
      <c r="Y1831" s="2" t="s">
        <v>65</v>
      </c>
      <c r="Z1831" s="4"/>
      <c r="AA1831" s="3">
        <v>46195</v>
      </c>
      <c r="AB1831" s="2" t="s">
        <v>1723</v>
      </c>
      <c r="AC1831" s="2">
        <v>467066</v>
      </c>
    </row>
    <row r="1832" spans="1:29" ht="90" x14ac:dyDescent="0.25">
      <c r="A1832" s="2" t="s">
        <v>29</v>
      </c>
      <c r="B1832" s="2" t="s">
        <v>42</v>
      </c>
      <c r="C1832" s="2" t="s">
        <v>43</v>
      </c>
      <c r="D1832" s="2" t="s">
        <v>219</v>
      </c>
      <c r="E1832" s="2" t="s">
        <v>3883</v>
      </c>
      <c r="F1832" s="2" t="s">
        <v>41</v>
      </c>
      <c r="G1832" s="2">
        <v>5000</v>
      </c>
      <c r="H1832" s="2">
        <v>1</v>
      </c>
      <c r="I1832" s="3">
        <v>46197</v>
      </c>
      <c r="J1832" s="4"/>
      <c r="K1832" s="2">
        <v>4741022</v>
      </c>
      <c r="L1832" s="2">
        <v>88200</v>
      </c>
      <c r="M1832" s="2" t="s">
        <v>1723</v>
      </c>
      <c r="N1832" s="5">
        <v>46196</v>
      </c>
      <c r="O1832" s="2" t="s">
        <v>3885</v>
      </c>
      <c r="P1832" s="2" t="s">
        <v>181</v>
      </c>
      <c r="Q1832" s="2" t="s">
        <v>2643</v>
      </c>
      <c r="R1832" s="3">
        <v>46196</v>
      </c>
      <c r="S1832" s="2" t="s">
        <v>110</v>
      </c>
      <c r="T1832" s="2" t="s">
        <v>1387</v>
      </c>
      <c r="U1832" s="2">
        <v>0</v>
      </c>
      <c r="V1832" s="2">
        <v>0</v>
      </c>
      <c r="W1832" s="2" t="s">
        <v>2409</v>
      </c>
      <c r="X1832" s="2">
        <v>2026</v>
      </c>
      <c r="Y1832" s="2" t="s">
        <v>65</v>
      </c>
      <c r="Z1832" s="4"/>
      <c r="AA1832" s="3">
        <v>46195</v>
      </c>
      <c r="AB1832" s="2" t="s">
        <v>1723</v>
      </c>
      <c r="AC1832" s="2">
        <v>467066</v>
      </c>
    </row>
    <row r="1833" spans="1:29" ht="51.75" x14ac:dyDescent="0.25">
      <c r="A1833" s="2" t="s">
        <v>29</v>
      </c>
      <c r="B1833" s="2" t="s">
        <v>42</v>
      </c>
      <c r="C1833" s="2" t="s">
        <v>43</v>
      </c>
      <c r="D1833" s="2" t="s">
        <v>643</v>
      </c>
      <c r="E1833" s="2" t="s">
        <v>3886</v>
      </c>
      <c r="F1833" s="2" t="s">
        <v>56</v>
      </c>
      <c r="G1833" s="2">
        <v>821000</v>
      </c>
      <c r="H1833" s="2">
        <v>1</v>
      </c>
      <c r="I1833" s="3">
        <v>46200</v>
      </c>
      <c r="J1833" s="4"/>
      <c r="K1833" s="2">
        <v>2486299</v>
      </c>
      <c r="L1833" s="2">
        <v>50420</v>
      </c>
      <c r="M1833" s="2" t="s">
        <v>2472</v>
      </c>
      <c r="N1833" s="5">
        <v>46197</v>
      </c>
      <c r="O1833" s="2" t="s">
        <v>3887</v>
      </c>
      <c r="P1833" s="2" t="s">
        <v>49</v>
      </c>
      <c r="Q1833" s="2">
        <v>0</v>
      </c>
      <c r="R1833" s="3">
        <v>46197</v>
      </c>
      <c r="S1833" s="2" t="s">
        <v>110</v>
      </c>
      <c r="T1833" s="2" t="s">
        <v>3888</v>
      </c>
      <c r="U1833" s="2" t="s">
        <v>3889</v>
      </c>
      <c r="V1833" s="2">
        <v>0</v>
      </c>
      <c r="W1833" s="2" t="s">
        <v>3890</v>
      </c>
      <c r="X1833" s="2">
        <v>2026</v>
      </c>
      <c r="Y1833" s="2" t="s">
        <v>55</v>
      </c>
      <c r="Z1833" s="4"/>
      <c r="AA1833" s="3">
        <v>46197</v>
      </c>
      <c r="AB1833" s="2" t="s">
        <v>2472</v>
      </c>
      <c r="AC1833" s="2">
        <v>467030</v>
      </c>
    </row>
    <row r="1834" spans="1:29" ht="51.75" x14ac:dyDescent="0.25">
      <c r="A1834" s="2" t="s">
        <v>29</v>
      </c>
      <c r="B1834" s="2" t="s">
        <v>42</v>
      </c>
      <c r="C1834" s="2" t="s">
        <v>43</v>
      </c>
      <c r="D1834" s="2" t="s">
        <v>643</v>
      </c>
      <c r="E1834" s="2" t="s">
        <v>3886</v>
      </c>
      <c r="F1834" s="2" t="s">
        <v>3891</v>
      </c>
      <c r="G1834" s="2">
        <v>2521000</v>
      </c>
      <c r="H1834" s="2">
        <v>1</v>
      </c>
      <c r="I1834" s="3">
        <v>46200</v>
      </c>
      <c r="J1834" s="4"/>
      <c r="K1834" s="2">
        <v>2486299</v>
      </c>
      <c r="L1834" s="2">
        <v>50420</v>
      </c>
      <c r="M1834" s="2" t="s">
        <v>2472</v>
      </c>
      <c r="N1834" s="5">
        <v>46197</v>
      </c>
      <c r="O1834" s="2" t="s">
        <v>3887</v>
      </c>
      <c r="P1834" s="2" t="s">
        <v>49</v>
      </c>
      <c r="Q1834" s="2">
        <v>0</v>
      </c>
      <c r="R1834" s="3">
        <v>46197</v>
      </c>
      <c r="S1834" s="2" t="s">
        <v>110</v>
      </c>
      <c r="T1834" s="2" t="s">
        <v>3888</v>
      </c>
      <c r="U1834" s="2" t="s">
        <v>3889</v>
      </c>
      <c r="V1834" s="2">
        <v>0</v>
      </c>
      <c r="W1834" s="2" t="s">
        <v>3890</v>
      </c>
      <c r="X1834" s="2">
        <v>2026</v>
      </c>
      <c r="Y1834" s="2" t="s">
        <v>55</v>
      </c>
      <c r="Z1834" s="4"/>
      <c r="AA1834" s="3">
        <v>46197</v>
      </c>
      <c r="AB1834" s="2" t="s">
        <v>2472</v>
      </c>
      <c r="AC1834" s="2">
        <v>467030</v>
      </c>
    </row>
    <row r="1835" spans="1:29" ht="51.75" x14ac:dyDescent="0.25">
      <c r="A1835" s="2" t="s">
        <v>29</v>
      </c>
      <c r="B1835" s="2" t="s">
        <v>42</v>
      </c>
      <c r="C1835" s="2" t="s">
        <v>43</v>
      </c>
      <c r="D1835" s="2" t="s">
        <v>643</v>
      </c>
      <c r="E1835" s="2" t="s">
        <v>3886</v>
      </c>
      <c r="F1835" s="2" t="s">
        <v>41</v>
      </c>
      <c r="G1835" s="2">
        <v>5000</v>
      </c>
      <c r="H1835" s="2">
        <v>1</v>
      </c>
      <c r="I1835" s="3">
        <v>46200</v>
      </c>
      <c r="J1835" s="4"/>
      <c r="K1835" s="2">
        <v>2486299</v>
      </c>
      <c r="L1835" s="2">
        <v>50420</v>
      </c>
      <c r="M1835" s="2" t="s">
        <v>2472</v>
      </c>
      <c r="N1835" s="5">
        <v>46197</v>
      </c>
      <c r="O1835" s="2" t="s">
        <v>3887</v>
      </c>
      <c r="P1835" s="2" t="s">
        <v>49</v>
      </c>
      <c r="Q1835" s="2">
        <v>0</v>
      </c>
      <c r="R1835" s="3">
        <v>46197</v>
      </c>
      <c r="S1835" s="2" t="s">
        <v>110</v>
      </c>
      <c r="T1835" s="2" t="s">
        <v>3888</v>
      </c>
      <c r="U1835" s="2" t="s">
        <v>3889</v>
      </c>
      <c r="V1835" s="2">
        <v>0</v>
      </c>
      <c r="W1835" s="2" t="s">
        <v>3890</v>
      </c>
      <c r="X1835" s="2">
        <v>2026</v>
      </c>
      <c r="Y1835" s="2" t="s">
        <v>55</v>
      </c>
      <c r="Z1835" s="4"/>
      <c r="AA1835" s="3">
        <v>46197</v>
      </c>
      <c r="AB1835" s="2" t="s">
        <v>2472</v>
      </c>
      <c r="AC1835" s="2">
        <v>467030</v>
      </c>
    </row>
    <row r="1836" spans="1:29" ht="90" x14ac:dyDescent="0.25">
      <c r="A1836" s="2" t="s">
        <v>29</v>
      </c>
      <c r="B1836" s="2" t="s">
        <v>42</v>
      </c>
      <c r="C1836" s="2" t="s">
        <v>43</v>
      </c>
      <c r="D1836" s="2" t="s">
        <v>573</v>
      </c>
      <c r="E1836" s="2" t="s">
        <v>3892</v>
      </c>
      <c r="F1836" s="2" t="s">
        <v>56</v>
      </c>
      <c r="G1836" s="2">
        <v>1607685</v>
      </c>
      <c r="H1836" s="2">
        <v>1</v>
      </c>
      <c r="I1836" s="3">
        <v>46201</v>
      </c>
      <c r="J1836" s="4"/>
      <c r="K1836" s="2">
        <v>3150129</v>
      </c>
      <c r="L1836" s="2">
        <v>49400</v>
      </c>
      <c r="M1836" s="2" t="s">
        <v>157</v>
      </c>
      <c r="N1836" s="5">
        <v>46198</v>
      </c>
      <c r="O1836" s="2" t="s">
        <v>3893</v>
      </c>
      <c r="P1836" s="2" t="s">
        <v>49</v>
      </c>
      <c r="Q1836" s="2" t="s">
        <v>577</v>
      </c>
      <c r="R1836" s="3">
        <v>46200</v>
      </c>
      <c r="S1836" s="2" t="s">
        <v>160</v>
      </c>
      <c r="T1836" s="2" t="s">
        <v>52</v>
      </c>
      <c r="U1836" s="2" t="s">
        <v>37</v>
      </c>
      <c r="V1836" s="2">
        <v>0</v>
      </c>
      <c r="W1836" s="2" t="s">
        <v>2453</v>
      </c>
      <c r="X1836" s="2">
        <v>2026</v>
      </c>
      <c r="Y1836" s="2" t="s">
        <v>65</v>
      </c>
      <c r="Z1836" s="4"/>
      <c r="AA1836" s="3">
        <v>46197</v>
      </c>
      <c r="AB1836" s="2" t="s">
        <v>157</v>
      </c>
      <c r="AC1836" s="2">
        <v>467004</v>
      </c>
    </row>
    <row r="1837" spans="1:29" ht="90" x14ac:dyDescent="0.25">
      <c r="A1837" s="2" t="s">
        <v>29</v>
      </c>
      <c r="B1837" s="2" t="s">
        <v>42</v>
      </c>
      <c r="C1837" s="2" t="s">
        <v>43</v>
      </c>
      <c r="D1837" s="2" t="s">
        <v>573</v>
      </c>
      <c r="E1837" s="2" t="s">
        <v>3892</v>
      </c>
      <c r="F1837" s="2" t="s">
        <v>3894</v>
      </c>
      <c r="G1837" s="2">
        <v>2470000</v>
      </c>
      <c r="H1837" s="2">
        <v>1</v>
      </c>
      <c r="I1837" s="3">
        <v>46201</v>
      </c>
      <c r="J1837" s="4"/>
      <c r="K1837" s="2">
        <v>3150129</v>
      </c>
      <c r="L1837" s="2">
        <v>49400</v>
      </c>
      <c r="M1837" s="2" t="s">
        <v>157</v>
      </c>
      <c r="N1837" s="5">
        <v>46198</v>
      </c>
      <c r="O1837" s="2" t="s">
        <v>3893</v>
      </c>
      <c r="P1837" s="2" t="s">
        <v>49</v>
      </c>
      <c r="Q1837" s="2" t="s">
        <v>577</v>
      </c>
      <c r="R1837" s="3">
        <v>46200</v>
      </c>
      <c r="S1837" s="2" t="s">
        <v>160</v>
      </c>
      <c r="T1837" s="2" t="s">
        <v>52</v>
      </c>
      <c r="U1837" s="2" t="s">
        <v>37</v>
      </c>
      <c r="V1837" s="2">
        <v>0</v>
      </c>
      <c r="W1837" s="2" t="s">
        <v>2453</v>
      </c>
      <c r="X1837" s="2">
        <v>2026</v>
      </c>
      <c r="Y1837" s="2" t="s">
        <v>65</v>
      </c>
      <c r="Z1837" s="4"/>
      <c r="AA1837" s="3">
        <v>46197</v>
      </c>
      <c r="AB1837" s="2" t="s">
        <v>157</v>
      </c>
      <c r="AC1837" s="2">
        <v>467004</v>
      </c>
    </row>
    <row r="1838" spans="1:29" ht="90" x14ac:dyDescent="0.25">
      <c r="A1838" s="2" t="s">
        <v>29</v>
      </c>
      <c r="B1838" s="2" t="s">
        <v>42</v>
      </c>
      <c r="C1838" s="2" t="s">
        <v>43</v>
      </c>
      <c r="D1838" s="2" t="s">
        <v>573</v>
      </c>
      <c r="E1838" s="2" t="s">
        <v>3892</v>
      </c>
      <c r="F1838" s="2" t="s">
        <v>41</v>
      </c>
      <c r="G1838" s="2">
        <v>5000</v>
      </c>
      <c r="H1838" s="2">
        <v>1</v>
      </c>
      <c r="I1838" s="3">
        <v>46201</v>
      </c>
      <c r="J1838" s="4"/>
      <c r="K1838" s="2">
        <v>3150129</v>
      </c>
      <c r="L1838" s="2">
        <v>49400</v>
      </c>
      <c r="M1838" s="2" t="s">
        <v>157</v>
      </c>
      <c r="N1838" s="5">
        <v>46198</v>
      </c>
      <c r="O1838" s="2" t="s">
        <v>3893</v>
      </c>
      <c r="P1838" s="2" t="s">
        <v>49</v>
      </c>
      <c r="Q1838" s="2" t="s">
        <v>577</v>
      </c>
      <c r="R1838" s="3">
        <v>46200</v>
      </c>
      <c r="S1838" s="2" t="s">
        <v>160</v>
      </c>
      <c r="T1838" s="2" t="s">
        <v>52</v>
      </c>
      <c r="U1838" s="2" t="s">
        <v>37</v>
      </c>
      <c r="V1838" s="2">
        <v>0</v>
      </c>
      <c r="W1838" s="2" t="s">
        <v>2453</v>
      </c>
      <c r="X1838" s="2">
        <v>2026</v>
      </c>
      <c r="Y1838" s="2" t="s">
        <v>65</v>
      </c>
      <c r="Z1838" s="4"/>
      <c r="AA1838" s="3">
        <v>46197</v>
      </c>
      <c r="AB1838" s="2" t="s">
        <v>157</v>
      </c>
      <c r="AC1838" s="2">
        <v>467004</v>
      </c>
    </row>
    <row r="1839" spans="1:29" ht="64.5" x14ac:dyDescent="0.25">
      <c r="A1839" s="2" t="s">
        <v>29</v>
      </c>
      <c r="B1839" s="2" t="s">
        <v>42</v>
      </c>
      <c r="C1839" s="2" t="s">
        <v>43</v>
      </c>
      <c r="D1839" s="2" t="s">
        <v>372</v>
      </c>
      <c r="E1839" s="2" t="s">
        <v>3895</v>
      </c>
      <c r="F1839" s="2" t="s">
        <v>3896</v>
      </c>
      <c r="G1839" s="2">
        <v>2097616</v>
      </c>
      <c r="H1839" s="2">
        <v>1</v>
      </c>
      <c r="I1839" s="3">
        <v>46199</v>
      </c>
      <c r="J1839" s="4"/>
      <c r="K1839" s="2">
        <v>2378478</v>
      </c>
      <c r="L1839" s="2">
        <v>46616</v>
      </c>
      <c r="M1839" s="2" t="s">
        <v>1735</v>
      </c>
      <c r="N1839" s="5">
        <v>46190</v>
      </c>
      <c r="O1839" s="2" t="s">
        <v>3897</v>
      </c>
      <c r="P1839" s="2" t="s">
        <v>181</v>
      </c>
      <c r="Q1839" s="2" t="s">
        <v>764</v>
      </c>
      <c r="R1839" s="3">
        <v>46190</v>
      </c>
      <c r="S1839" s="2" t="s">
        <v>160</v>
      </c>
      <c r="T1839" s="2" t="s">
        <v>3898</v>
      </c>
      <c r="U1839" s="2" t="s">
        <v>3899</v>
      </c>
      <c r="V1839" s="2">
        <v>0</v>
      </c>
      <c r="W1839" s="2" t="s">
        <v>3900</v>
      </c>
      <c r="X1839" s="2">
        <v>2026</v>
      </c>
      <c r="Y1839" s="2" t="s">
        <v>55</v>
      </c>
      <c r="Z1839" s="4"/>
      <c r="AA1839" s="3">
        <v>46185</v>
      </c>
      <c r="AB1839" s="2" t="s">
        <v>1735</v>
      </c>
      <c r="AC1839" s="2">
        <v>466968</v>
      </c>
    </row>
    <row r="1840" spans="1:29" ht="64.5" x14ac:dyDescent="0.25">
      <c r="A1840" s="2" t="s">
        <v>29</v>
      </c>
      <c r="B1840" s="2" t="s">
        <v>42</v>
      </c>
      <c r="C1840" s="2" t="s">
        <v>43</v>
      </c>
      <c r="D1840" s="2" t="s">
        <v>372</v>
      </c>
      <c r="E1840" s="2" t="s">
        <v>3895</v>
      </c>
      <c r="F1840" s="2" t="s">
        <v>41</v>
      </c>
      <c r="G1840" s="2">
        <v>5000</v>
      </c>
      <c r="H1840" s="2">
        <v>1</v>
      </c>
      <c r="I1840" s="3">
        <v>46199</v>
      </c>
      <c r="J1840" s="4"/>
      <c r="K1840" s="2">
        <v>2378478</v>
      </c>
      <c r="L1840" s="2">
        <v>46616</v>
      </c>
      <c r="M1840" s="2" t="s">
        <v>1735</v>
      </c>
      <c r="N1840" s="5">
        <v>46190</v>
      </c>
      <c r="O1840" s="2" t="s">
        <v>3897</v>
      </c>
      <c r="P1840" s="2" t="s">
        <v>181</v>
      </c>
      <c r="Q1840" s="2" t="s">
        <v>764</v>
      </c>
      <c r="R1840" s="3">
        <v>46190</v>
      </c>
      <c r="S1840" s="2" t="s">
        <v>160</v>
      </c>
      <c r="T1840" s="2" t="s">
        <v>3898</v>
      </c>
      <c r="U1840" s="2" t="s">
        <v>3899</v>
      </c>
      <c r="V1840" s="2">
        <v>0</v>
      </c>
      <c r="W1840" s="2" t="s">
        <v>3900</v>
      </c>
      <c r="X1840" s="2">
        <v>2026</v>
      </c>
      <c r="Y1840" s="2" t="s">
        <v>55</v>
      </c>
      <c r="Z1840" s="4"/>
      <c r="AA1840" s="3">
        <v>46185</v>
      </c>
      <c r="AB1840" s="2" t="s">
        <v>1735</v>
      </c>
      <c r="AC1840" s="2">
        <v>466968</v>
      </c>
    </row>
    <row r="1841" spans="1:29" ht="51.75" x14ac:dyDescent="0.25">
      <c r="A1841" s="2" t="s">
        <v>29</v>
      </c>
      <c r="B1841" s="2" t="s">
        <v>42</v>
      </c>
      <c r="C1841" s="2" t="s">
        <v>43</v>
      </c>
      <c r="D1841" s="2" t="s">
        <v>372</v>
      </c>
      <c r="E1841" s="2" t="s">
        <v>3901</v>
      </c>
      <c r="F1841" s="2" t="s">
        <v>3902</v>
      </c>
      <c r="G1841" s="2">
        <v>2675000</v>
      </c>
      <c r="H1841" s="2">
        <v>1</v>
      </c>
      <c r="I1841" s="3">
        <v>46198</v>
      </c>
      <c r="J1841" s="4"/>
      <c r="K1841" s="2">
        <v>3240020</v>
      </c>
      <c r="L1841" s="2">
        <v>92000</v>
      </c>
      <c r="M1841" s="2" t="s">
        <v>282</v>
      </c>
      <c r="N1841" s="5">
        <v>46180</v>
      </c>
      <c r="O1841" s="2">
        <v>4874</v>
      </c>
      <c r="P1841" s="2" t="s">
        <v>181</v>
      </c>
      <c r="Q1841" s="2" t="s">
        <v>3903</v>
      </c>
      <c r="R1841" s="4"/>
      <c r="S1841" s="2" t="s">
        <v>38</v>
      </c>
      <c r="T1841" s="2" t="s">
        <v>3904</v>
      </c>
      <c r="U1841" s="2">
        <v>0</v>
      </c>
      <c r="V1841" s="2">
        <v>0</v>
      </c>
      <c r="W1841" s="2" t="s">
        <v>3905</v>
      </c>
      <c r="X1841" s="2">
        <v>2026</v>
      </c>
      <c r="Y1841" s="2" t="s">
        <v>55</v>
      </c>
      <c r="Z1841" s="4"/>
      <c r="AA1841" s="4"/>
      <c r="AB1841" s="2" t="s">
        <v>282</v>
      </c>
      <c r="AC1841" s="2">
        <v>466928</v>
      </c>
    </row>
    <row r="1842" spans="1:29" ht="64.5" x14ac:dyDescent="0.25">
      <c r="A1842" s="2" t="s">
        <v>29</v>
      </c>
      <c r="B1842" s="2" t="s">
        <v>42</v>
      </c>
      <c r="C1842" s="2" t="s">
        <v>43</v>
      </c>
      <c r="D1842" s="2" t="s">
        <v>67</v>
      </c>
      <c r="E1842" s="2" t="s">
        <v>3906</v>
      </c>
      <c r="F1842" s="2" t="s">
        <v>3907</v>
      </c>
      <c r="G1842" s="2">
        <v>2200000</v>
      </c>
      <c r="H1842" s="2">
        <v>1</v>
      </c>
      <c r="I1842" s="3">
        <v>46200</v>
      </c>
      <c r="J1842" s="4"/>
      <c r="K1842" s="2">
        <v>1462675</v>
      </c>
      <c r="L1842" s="2">
        <v>44000</v>
      </c>
      <c r="M1842" s="2" t="s">
        <v>3908</v>
      </c>
      <c r="N1842" s="5">
        <v>46200</v>
      </c>
      <c r="O1842" s="2" t="s">
        <v>3909</v>
      </c>
      <c r="P1842" s="2" t="s">
        <v>181</v>
      </c>
      <c r="Q1842" s="2" t="s">
        <v>2386</v>
      </c>
      <c r="R1842" s="3">
        <v>46200</v>
      </c>
      <c r="S1842" s="2" t="s">
        <v>51</v>
      </c>
      <c r="T1842" s="2" t="s">
        <v>3910</v>
      </c>
      <c r="U1842" s="2" t="s">
        <v>723</v>
      </c>
      <c r="V1842" s="2" t="s">
        <v>217</v>
      </c>
      <c r="W1842" s="2" t="s">
        <v>603</v>
      </c>
      <c r="X1842" s="2">
        <v>2026</v>
      </c>
      <c r="Y1842" s="2" t="s">
        <v>65</v>
      </c>
      <c r="Z1842" s="4"/>
      <c r="AA1842" s="3">
        <v>46196</v>
      </c>
      <c r="AB1842" s="2" t="s">
        <v>3908</v>
      </c>
      <c r="AC1842" s="2">
        <v>466540</v>
      </c>
    </row>
    <row r="1843" spans="1:29" ht="51.75" x14ac:dyDescent="0.25">
      <c r="A1843" s="2" t="s">
        <v>29</v>
      </c>
      <c r="B1843" s="2" t="s">
        <v>42</v>
      </c>
      <c r="C1843" s="2" t="s">
        <v>43</v>
      </c>
      <c r="D1843" s="2" t="s">
        <v>67</v>
      </c>
      <c r="E1843" s="2" t="s">
        <v>3906</v>
      </c>
      <c r="F1843" s="2" t="s">
        <v>41</v>
      </c>
      <c r="G1843" s="2">
        <v>5000</v>
      </c>
      <c r="H1843" s="2">
        <v>1</v>
      </c>
      <c r="I1843" s="3">
        <v>46200</v>
      </c>
      <c r="J1843" s="4"/>
      <c r="K1843" s="2">
        <v>1462675</v>
      </c>
      <c r="L1843" s="2">
        <v>44000</v>
      </c>
      <c r="M1843" s="2" t="s">
        <v>3908</v>
      </c>
      <c r="N1843" s="5">
        <v>46200</v>
      </c>
      <c r="O1843" s="2" t="s">
        <v>3909</v>
      </c>
      <c r="P1843" s="2" t="s">
        <v>181</v>
      </c>
      <c r="Q1843" s="2" t="s">
        <v>2386</v>
      </c>
      <c r="R1843" s="3">
        <v>46200</v>
      </c>
      <c r="S1843" s="2" t="s">
        <v>51</v>
      </c>
      <c r="T1843" s="2" t="s">
        <v>3910</v>
      </c>
      <c r="U1843" s="2" t="s">
        <v>723</v>
      </c>
      <c r="V1843" s="2" t="s">
        <v>217</v>
      </c>
      <c r="W1843" s="2" t="s">
        <v>603</v>
      </c>
      <c r="X1843" s="2">
        <v>2026</v>
      </c>
      <c r="Y1843" s="2" t="s">
        <v>65</v>
      </c>
      <c r="Z1843" s="4"/>
      <c r="AA1843" s="3">
        <v>46196</v>
      </c>
      <c r="AB1843" s="2" t="s">
        <v>3908</v>
      </c>
      <c r="AC1843" s="2">
        <v>466540</v>
      </c>
    </row>
    <row r="1844" spans="1:29" ht="51.75" x14ac:dyDescent="0.25">
      <c r="A1844" s="2" t="s">
        <v>29</v>
      </c>
      <c r="B1844" s="2" t="s">
        <v>42</v>
      </c>
      <c r="C1844" s="2" t="s">
        <v>43</v>
      </c>
      <c r="D1844" s="2" t="s">
        <v>573</v>
      </c>
      <c r="E1844" s="2" t="s">
        <v>3911</v>
      </c>
      <c r="F1844" s="2" t="s">
        <v>56</v>
      </c>
      <c r="G1844" s="2">
        <v>1580000</v>
      </c>
      <c r="H1844" s="2">
        <v>1</v>
      </c>
      <c r="I1844" s="3">
        <v>46199</v>
      </c>
      <c r="J1844" s="4"/>
      <c r="K1844" s="2">
        <v>4405324</v>
      </c>
      <c r="L1844" s="2">
        <v>45600</v>
      </c>
      <c r="M1844" s="2" t="s">
        <v>59</v>
      </c>
      <c r="N1844" s="5">
        <v>46198</v>
      </c>
      <c r="O1844" s="2" t="s">
        <v>3912</v>
      </c>
      <c r="P1844" s="2" t="s">
        <v>49</v>
      </c>
      <c r="Q1844" s="2" t="s">
        <v>337</v>
      </c>
      <c r="R1844" s="3">
        <v>46198</v>
      </c>
      <c r="S1844" s="2" t="s">
        <v>62</v>
      </c>
      <c r="T1844" s="2" t="s">
        <v>98</v>
      </c>
      <c r="U1844" s="2">
        <v>0</v>
      </c>
      <c r="V1844" s="2">
        <v>0</v>
      </c>
      <c r="W1844" s="2" t="s">
        <v>687</v>
      </c>
      <c r="X1844" s="2">
        <v>2026</v>
      </c>
      <c r="Y1844" s="2" t="s">
        <v>65</v>
      </c>
      <c r="Z1844" s="4"/>
      <c r="AA1844" s="3">
        <v>46196</v>
      </c>
      <c r="AB1844" s="2" t="s">
        <v>59</v>
      </c>
      <c r="AC1844" s="2">
        <v>466536</v>
      </c>
    </row>
    <row r="1845" spans="1:29" ht="64.5" x14ac:dyDescent="0.25">
      <c r="A1845" s="2" t="s">
        <v>29</v>
      </c>
      <c r="B1845" s="2" t="s">
        <v>42</v>
      </c>
      <c r="C1845" s="2" t="s">
        <v>43</v>
      </c>
      <c r="D1845" s="2" t="s">
        <v>573</v>
      </c>
      <c r="E1845" s="2" t="s">
        <v>3911</v>
      </c>
      <c r="F1845" s="2" t="s">
        <v>3913</v>
      </c>
      <c r="G1845" s="2">
        <v>2280000</v>
      </c>
      <c r="H1845" s="2">
        <v>1</v>
      </c>
      <c r="I1845" s="3">
        <v>46199</v>
      </c>
      <c r="J1845" s="4"/>
      <c r="K1845" s="2">
        <v>4405324</v>
      </c>
      <c r="L1845" s="2">
        <v>45600</v>
      </c>
      <c r="M1845" s="2" t="s">
        <v>59</v>
      </c>
      <c r="N1845" s="5">
        <v>46198</v>
      </c>
      <c r="O1845" s="2" t="s">
        <v>3912</v>
      </c>
      <c r="P1845" s="2" t="s">
        <v>49</v>
      </c>
      <c r="Q1845" s="2" t="s">
        <v>337</v>
      </c>
      <c r="R1845" s="3">
        <v>46198</v>
      </c>
      <c r="S1845" s="2" t="s">
        <v>62</v>
      </c>
      <c r="T1845" s="2" t="s">
        <v>98</v>
      </c>
      <c r="U1845" s="2">
        <v>0</v>
      </c>
      <c r="V1845" s="2">
        <v>0</v>
      </c>
      <c r="W1845" s="2" t="s">
        <v>687</v>
      </c>
      <c r="X1845" s="2">
        <v>2026</v>
      </c>
      <c r="Y1845" s="2" t="s">
        <v>65</v>
      </c>
      <c r="Z1845" s="4"/>
      <c r="AA1845" s="3">
        <v>46196</v>
      </c>
      <c r="AB1845" s="2" t="s">
        <v>59</v>
      </c>
      <c r="AC1845" s="2">
        <v>466536</v>
      </c>
    </row>
    <row r="1846" spans="1:29" ht="51.75" x14ac:dyDescent="0.25">
      <c r="A1846" s="2" t="s">
        <v>29</v>
      </c>
      <c r="B1846" s="2" t="s">
        <v>42</v>
      </c>
      <c r="C1846" s="2" t="s">
        <v>43</v>
      </c>
      <c r="D1846" s="2" t="s">
        <v>573</v>
      </c>
      <c r="E1846" s="2" t="s">
        <v>3911</v>
      </c>
      <c r="F1846" s="2" t="s">
        <v>41</v>
      </c>
      <c r="G1846" s="2">
        <v>5000</v>
      </c>
      <c r="H1846" s="2">
        <v>1</v>
      </c>
      <c r="I1846" s="3">
        <v>46199</v>
      </c>
      <c r="J1846" s="4"/>
      <c r="K1846" s="2">
        <v>4405324</v>
      </c>
      <c r="L1846" s="2">
        <v>45600</v>
      </c>
      <c r="M1846" s="2" t="s">
        <v>59</v>
      </c>
      <c r="N1846" s="5">
        <v>46198</v>
      </c>
      <c r="O1846" s="2" t="s">
        <v>3912</v>
      </c>
      <c r="P1846" s="2" t="s">
        <v>49</v>
      </c>
      <c r="Q1846" s="2" t="s">
        <v>337</v>
      </c>
      <c r="R1846" s="3">
        <v>46198</v>
      </c>
      <c r="S1846" s="2" t="s">
        <v>62</v>
      </c>
      <c r="T1846" s="2" t="s">
        <v>98</v>
      </c>
      <c r="U1846" s="2">
        <v>0</v>
      </c>
      <c r="V1846" s="2">
        <v>0</v>
      </c>
      <c r="W1846" s="2" t="s">
        <v>687</v>
      </c>
      <c r="X1846" s="2">
        <v>2026</v>
      </c>
      <c r="Y1846" s="2" t="s">
        <v>65</v>
      </c>
      <c r="Z1846" s="4"/>
      <c r="AA1846" s="3">
        <v>46196</v>
      </c>
      <c r="AB1846" s="2" t="s">
        <v>59</v>
      </c>
      <c r="AC1846" s="2">
        <v>466536</v>
      </c>
    </row>
    <row r="1847" spans="1:29" ht="102.75" x14ac:dyDescent="0.25">
      <c r="A1847" s="2" t="s">
        <v>29</v>
      </c>
      <c r="B1847" s="2" t="s">
        <v>42</v>
      </c>
      <c r="C1847" s="2" t="s">
        <v>43</v>
      </c>
      <c r="D1847" s="2" t="s">
        <v>132</v>
      </c>
      <c r="E1847" s="2" t="s">
        <v>3914</v>
      </c>
      <c r="F1847" s="2" t="s">
        <v>3915</v>
      </c>
      <c r="G1847" s="2">
        <v>858000</v>
      </c>
      <c r="H1847" s="2">
        <v>1</v>
      </c>
      <c r="I1847" s="3">
        <v>46200</v>
      </c>
      <c r="J1847" s="4"/>
      <c r="K1847" s="2">
        <v>4751191</v>
      </c>
      <c r="L1847" s="2">
        <v>12870</v>
      </c>
      <c r="M1847" s="2" t="s">
        <v>35</v>
      </c>
      <c r="N1847" s="5">
        <v>46199</v>
      </c>
      <c r="O1847" s="2" t="s">
        <v>3916</v>
      </c>
      <c r="P1847" s="2" t="s">
        <v>181</v>
      </c>
      <c r="Q1847" s="2" t="s">
        <v>53</v>
      </c>
      <c r="R1847" s="3">
        <v>46199</v>
      </c>
      <c r="S1847" s="2" t="s">
        <v>38</v>
      </c>
      <c r="T1847" s="2" t="s">
        <v>3917</v>
      </c>
      <c r="U1847" s="2">
        <v>0</v>
      </c>
      <c r="V1847" s="2">
        <v>0</v>
      </c>
      <c r="W1847" s="2" t="s">
        <v>3918</v>
      </c>
      <c r="X1847" s="2">
        <v>2026</v>
      </c>
      <c r="Y1847" s="2" t="s">
        <v>65</v>
      </c>
      <c r="Z1847" s="4"/>
      <c r="AA1847" s="3">
        <v>46196</v>
      </c>
      <c r="AB1847" s="2" t="s">
        <v>35</v>
      </c>
      <c r="AC1847" s="2">
        <v>466528</v>
      </c>
    </row>
    <row r="1848" spans="1:29" ht="102.75" x14ac:dyDescent="0.25">
      <c r="A1848" s="2" t="s">
        <v>29</v>
      </c>
      <c r="B1848" s="2" t="s">
        <v>42</v>
      </c>
      <c r="C1848" s="2" t="s">
        <v>43</v>
      </c>
      <c r="D1848" s="2" t="s">
        <v>132</v>
      </c>
      <c r="E1848" s="2" t="s">
        <v>3914</v>
      </c>
      <c r="F1848" s="2" t="s">
        <v>41</v>
      </c>
      <c r="G1848" s="2">
        <v>1000</v>
      </c>
      <c r="H1848" s="2">
        <v>1</v>
      </c>
      <c r="I1848" s="3">
        <v>46200</v>
      </c>
      <c r="J1848" s="4"/>
      <c r="K1848" s="2">
        <v>4751191</v>
      </c>
      <c r="L1848" s="2">
        <v>12870</v>
      </c>
      <c r="M1848" s="2" t="s">
        <v>35</v>
      </c>
      <c r="N1848" s="5">
        <v>46199</v>
      </c>
      <c r="O1848" s="2" t="s">
        <v>3916</v>
      </c>
      <c r="P1848" s="2" t="s">
        <v>181</v>
      </c>
      <c r="Q1848" s="2" t="s">
        <v>53</v>
      </c>
      <c r="R1848" s="3">
        <v>46199</v>
      </c>
      <c r="S1848" s="2" t="s">
        <v>38</v>
      </c>
      <c r="T1848" s="2" t="s">
        <v>3917</v>
      </c>
      <c r="U1848" s="2">
        <v>0</v>
      </c>
      <c r="V1848" s="2">
        <v>0</v>
      </c>
      <c r="W1848" s="2" t="s">
        <v>3918</v>
      </c>
      <c r="X1848" s="2">
        <v>2026</v>
      </c>
      <c r="Y1848" s="2" t="s">
        <v>65</v>
      </c>
      <c r="Z1848" s="4"/>
      <c r="AA1848" s="3">
        <v>46196</v>
      </c>
      <c r="AB1848" s="2" t="s">
        <v>35</v>
      </c>
      <c r="AC1848" s="2">
        <v>466528</v>
      </c>
    </row>
    <row r="1849" spans="1:29" ht="51.75" x14ac:dyDescent="0.25">
      <c r="A1849" s="2" t="s">
        <v>29</v>
      </c>
      <c r="B1849" s="2" t="s">
        <v>42</v>
      </c>
      <c r="C1849" s="2" t="s">
        <v>43</v>
      </c>
      <c r="D1849" s="2" t="s">
        <v>32</v>
      </c>
      <c r="E1849" s="2" t="s">
        <v>3919</v>
      </c>
      <c r="F1849" s="2" t="s">
        <v>41</v>
      </c>
      <c r="G1849" s="2">
        <v>1000</v>
      </c>
      <c r="H1849" s="2">
        <v>1</v>
      </c>
      <c r="I1849" s="3">
        <v>46198</v>
      </c>
      <c r="J1849" s="4"/>
      <c r="K1849" s="2">
        <v>4752890</v>
      </c>
      <c r="L1849" s="2">
        <v>30000</v>
      </c>
      <c r="M1849" s="2" t="s">
        <v>665</v>
      </c>
      <c r="N1849" s="5">
        <v>46196</v>
      </c>
      <c r="O1849" s="2" t="s">
        <v>3920</v>
      </c>
      <c r="P1849" s="2" t="s">
        <v>36</v>
      </c>
      <c r="Q1849" s="2" t="s">
        <v>2466</v>
      </c>
      <c r="R1849" s="3">
        <v>46196</v>
      </c>
      <c r="S1849" s="2" t="s">
        <v>695</v>
      </c>
      <c r="T1849" s="2" t="s">
        <v>72</v>
      </c>
      <c r="U1849" s="2" t="s">
        <v>3921</v>
      </c>
      <c r="V1849" s="2" t="s">
        <v>3922</v>
      </c>
      <c r="W1849" s="2" t="s">
        <v>2453</v>
      </c>
      <c r="X1849" s="2">
        <v>2026</v>
      </c>
      <c r="Y1849" s="2" t="s">
        <v>40</v>
      </c>
      <c r="Z1849" s="4"/>
      <c r="AA1849" s="3">
        <v>46196</v>
      </c>
      <c r="AB1849" s="2" t="s">
        <v>665</v>
      </c>
      <c r="AC1849" s="2">
        <v>466494</v>
      </c>
    </row>
    <row r="1850" spans="1:29" ht="64.5" x14ac:dyDescent="0.25">
      <c r="A1850" s="2" t="s">
        <v>29</v>
      </c>
      <c r="B1850" s="2" t="s">
        <v>42</v>
      </c>
      <c r="C1850" s="2" t="s">
        <v>43</v>
      </c>
      <c r="D1850" s="2" t="s">
        <v>32</v>
      </c>
      <c r="E1850" s="2" t="s">
        <v>3919</v>
      </c>
      <c r="F1850" s="2" t="s">
        <v>3923</v>
      </c>
      <c r="G1850" s="2">
        <v>2470000</v>
      </c>
      <c r="H1850" s="2">
        <v>1</v>
      </c>
      <c r="I1850" s="3">
        <v>46198</v>
      </c>
      <c r="J1850" s="4"/>
      <c r="K1850" s="2">
        <v>4752890</v>
      </c>
      <c r="L1850" s="2">
        <v>30000</v>
      </c>
      <c r="M1850" s="2" t="s">
        <v>665</v>
      </c>
      <c r="N1850" s="5">
        <v>46196</v>
      </c>
      <c r="O1850" s="2" t="s">
        <v>3920</v>
      </c>
      <c r="P1850" s="2" t="s">
        <v>36</v>
      </c>
      <c r="Q1850" s="2" t="s">
        <v>2466</v>
      </c>
      <c r="R1850" s="3">
        <v>46196</v>
      </c>
      <c r="S1850" s="2" t="s">
        <v>695</v>
      </c>
      <c r="T1850" s="2" t="s">
        <v>72</v>
      </c>
      <c r="U1850" s="2" t="s">
        <v>3921</v>
      </c>
      <c r="V1850" s="2" t="s">
        <v>3922</v>
      </c>
      <c r="W1850" s="2" t="s">
        <v>2453</v>
      </c>
      <c r="X1850" s="2">
        <v>2026</v>
      </c>
      <c r="Y1850" s="2" t="s">
        <v>40</v>
      </c>
      <c r="Z1850" s="4"/>
      <c r="AA1850" s="3">
        <v>46196</v>
      </c>
      <c r="AB1850" s="2" t="s">
        <v>665</v>
      </c>
      <c r="AC1850" s="2">
        <v>466494</v>
      </c>
    </row>
    <row r="1851" spans="1:29" ht="51.75" x14ac:dyDescent="0.25">
      <c r="A1851" s="2" t="s">
        <v>29</v>
      </c>
      <c r="B1851" s="2" t="s">
        <v>42</v>
      </c>
      <c r="C1851" s="2" t="s">
        <v>43</v>
      </c>
      <c r="D1851" s="2" t="s">
        <v>32</v>
      </c>
      <c r="E1851" s="2" t="s">
        <v>3924</v>
      </c>
      <c r="F1851" s="2" t="s">
        <v>3925</v>
      </c>
      <c r="G1851" s="2">
        <v>4500000</v>
      </c>
      <c r="H1851" s="2">
        <v>1</v>
      </c>
      <c r="I1851" s="3">
        <v>46198</v>
      </c>
      <c r="J1851" s="4"/>
      <c r="K1851" s="2">
        <v>4752665</v>
      </c>
      <c r="L1851" s="2">
        <v>30000</v>
      </c>
      <c r="M1851" s="2" t="s">
        <v>659</v>
      </c>
      <c r="N1851" s="5">
        <v>46196</v>
      </c>
      <c r="O1851" s="2" t="s">
        <v>3926</v>
      </c>
      <c r="P1851" s="2" t="s">
        <v>36</v>
      </c>
      <c r="Q1851" s="2" t="s">
        <v>1046</v>
      </c>
      <c r="R1851" s="3">
        <v>46196</v>
      </c>
      <c r="S1851" s="2" t="s">
        <v>38</v>
      </c>
      <c r="T1851" s="2" t="s">
        <v>1021</v>
      </c>
      <c r="U1851" s="4"/>
      <c r="V1851" s="2" t="s">
        <v>1047</v>
      </c>
      <c r="W1851" s="2" t="s">
        <v>1048</v>
      </c>
      <c r="X1851" s="2">
        <v>2026</v>
      </c>
      <c r="Y1851" s="2" t="s">
        <v>40</v>
      </c>
      <c r="Z1851" s="4"/>
      <c r="AA1851" s="3">
        <v>46196</v>
      </c>
      <c r="AB1851" s="2" t="s">
        <v>659</v>
      </c>
      <c r="AC1851" s="2">
        <v>466462</v>
      </c>
    </row>
    <row r="1852" spans="1:29" ht="51.75" x14ac:dyDescent="0.25">
      <c r="A1852" s="2" t="s">
        <v>29</v>
      </c>
      <c r="B1852" s="2" t="s">
        <v>42</v>
      </c>
      <c r="C1852" s="2" t="s">
        <v>43</v>
      </c>
      <c r="D1852" s="2" t="s">
        <v>32</v>
      </c>
      <c r="E1852" s="2" t="s">
        <v>3924</v>
      </c>
      <c r="F1852" s="2" t="s">
        <v>41</v>
      </c>
      <c r="G1852" s="2">
        <v>1000</v>
      </c>
      <c r="H1852" s="2">
        <v>1</v>
      </c>
      <c r="I1852" s="3">
        <v>46198</v>
      </c>
      <c r="J1852" s="4"/>
      <c r="K1852" s="2">
        <v>4752665</v>
      </c>
      <c r="L1852" s="2">
        <v>30000</v>
      </c>
      <c r="M1852" s="2" t="s">
        <v>659</v>
      </c>
      <c r="N1852" s="5">
        <v>46196</v>
      </c>
      <c r="O1852" s="2" t="s">
        <v>3926</v>
      </c>
      <c r="P1852" s="2" t="s">
        <v>36</v>
      </c>
      <c r="Q1852" s="2" t="s">
        <v>1046</v>
      </c>
      <c r="R1852" s="3">
        <v>46196</v>
      </c>
      <c r="S1852" s="2" t="s">
        <v>38</v>
      </c>
      <c r="T1852" s="2" t="s">
        <v>1021</v>
      </c>
      <c r="U1852" s="4"/>
      <c r="V1852" s="2" t="s">
        <v>1047</v>
      </c>
      <c r="W1852" s="2" t="s">
        <v>1048</v>
      </c>
      <c r="X1852" s="2">
        <v>2026</v>
      </c>
      <c r="Y1852" s="2" t="s">
        <v>40</v>
      </c>
      <c r="Z1852" s="4"/>
      <c r="AA1852" s="3">
        <v>46196</v>
      </c>
      <c r="AB1852" s="2" t="s">
        <v>659</v>
      </c>
      <c r="AC1852" s="2">
        <v>466462</v>
      </c>
    </row>
    <row r="1853" spans="1:29" ht="64.5" x14ac:dyDescent="0.25">
      <c r="A1853" s="2" t="s">
        <v>29</v>
      </c>
      <c r="B1853" s="2" t="s">
        <v>42</v>
      </c>
      <c r="C1853" s="2" t="s">
        <v>43</v>
      </c>
      <c r="D1853" s="2" t="s">
        <v>132</v>
      </c>
      <c r="E1853" s="2" t="s">
        <v>3927</v>
      </c>
      <c r="F1853" s="2" t="s">
        <v>3169</v>
      </c>
      <c r="G1853" s="2">
        <v>2600000</v>
      </c>
      <c r="H1853" s="2">
        <v>1</v>
      </c>
      <c r="I1853" s="3">
        <v>46202</v>
      </c>
      <c r="J1853" s="4"/>
      <c r="K1853" s="2">
        <v>3309768</v>
      </c>
      <c r="L1853" s="2">
        <v>135200</v>
      </c>
      <c r="M1853" s="2" t="s">
        <v>1735</v>
      </c>
      <c r="N1853" s="5">
        <v>46199</v>
      </c>
      <c r="O1853" s="2" t="s">
        <v>3928</v>
      </c>
      <c r="P1853" s="2" t="s">
        <v>181</v>
      </c>
      <c r="Q1853" s="2" t="s">
        <v>640</v>
      </c>
      <c r="R1853" s="3">
        <v>46199</v>
      </c>
      <c r="S1853" s="2" t="s">
        <v>160</v>
      </c>
      <c r="T1853" s="2" t="s">
        <v>641</v>
      </c>
      <c r="U1853" s="2">
        <v>0</v>
      </c>
      <c r="V1853" s="2" t="s">
        <v>3929</v>
      </c>
      <c r="W1853" s="2" t="s">
        <v>3930</v>
      </c>
      <c r="X1853" s="2">
        <v>2026</v>
      </c>
      <c r="Y1853" s="2" t="s">
        <v>65</v>
      </c>
      <c r="Z1853" s="4"/>
      <c r="AA1853" s="3">
        <v>46196</v>
      </c>
      <c r="AB1853" s="2" t="s">
        <v>1735</v>
      </c>
      <c r="AC1853" s="2">
        <v>466434</v>
      </c>
    </row>
    <row r="1854" spans="1:29" ht="64.5" x14ac:dyDescent="0.25">
      <c r="A1854" s="2" t="s">
        <v>29</v>
      </c>
      <c r="B1854" s="2" t="s">
        <v>42</v>
      </c>
      <c r="C1854" s="2" t="s">
        <v>43</v>
      </c>
      <c r="D1854" s="2" t="s">
        <v>132</v>
      </c>
      <c r="E1854" s="2" t="s">
        <v>3927</v>
      </c>
      <c r="F1854" s="2" t="s">
        <v>3931</v>
      </c>
      <c r="G1854" s="2">
        <v>2272000</v>
      </c>
      <c r="H1854" s="2">
        <v>1</v>
      </c>
      <c r="I1854" s="3">
        <v>46202</v>
      </c>
      <c r="J1854" s="4"/>
      <c r="K1854" s="2">
        <v>3309768</v>
      </c>
      <c r="L1854" s="2">
        <v>135200</v>
      </c>
      <c r="M1854" s="2" t="s">
        <v>1735</v>
      </c>
      <c r="N1854" s="5">
        <v>46199</v>
      </c>
      <c r="O1854" s="2" t="s">
        <v>3928</v>
      </c>
      <c r="P1854" s="2" t="s">
        <v>181</v>
      </c>
      <c r="Q1854" s="2" t="s">
        <v>640</v>
      </c>
      <c r="R1854" s="3">
        <v>46199</v>
      </c>
      <c r="S1854" s="2" t="s">
        <v>160</v>
      </c>
      <c r="T1854" s="2" t="s">
        <v>641</v>
      </c>
      <c r="U1854" s="2">
        <v>0</v>
      </c>
      <c r="V1854" s="2" t="s">
        <v>3929</v>
      </c>
      <c r="W1854" s="2" t="s">
        <v>3930</v>
      </c>
      <c r="X1854" s="2">
        <v>2026</v>
      </c>
      <c r="Y1854" s="2" t="s">
        <v>65</v>
      </c>
      <c r="Z1854" s="4"/>
      <c r="AA1854" s="3">
        <v>46196</v>
      </c>
      <c r="AB1854" s="2" t="s">
        <v>1735</v>
      </c>
      <c r="AC1854" s="2">
        <v>466434</v>
      </c>
    </row>
    <row r="1855" spans="1:29" ht="64.5" x14ac:dyDescent="0.25">
      <c r="A1855" s="2" t="s">
        <v>29</v>
      </c>
      <c r="B1855" s="2" t="s">
        <v>42</v>
      </c>
      <c r="C1855" s="2" t="s">
        <v>43</v>
      </c>
      <c r="D1855" s="2" t="s">
        <v>132</v>
      </c>
      <c r="E1855" s="2" t="s">
        <v>3927</v>
      </c>
      <c r="F1855" s="2" t="s">
        <v>41</v>
      </c>
      <c r="G1855" s="2">
        <v>5000</v>
      </c>
      <c r="H1855" s="2">
        <v>1</v>
      </c>
      <c r="I1855" s="3">
        <v>46202</v>
      </c>
      <c r="J1855" s="4"/>
      <c r="K1855" s="2">
        <v>3309768</v>
      </c>
      <c r="L1855" s="2">
        <v>135200</v>
      </c>
      <c r="M1855" s="2" t="s">
        <v>1735</v>
      </c>
      <c r="N1855" s="5">
        <v>46199</v>
      </c>
      <c r="O1855" s="2" t="s">
        <v>3928</v>
      </c>
      <c r="P1855" s="2" t="s">
        <v>181</v>
      </c>
      <c r="Q1855" s="2" t="s">
        <v>640</v>
      </c>
      <c r="R1855" s="3">
        <v>46199</v>
      </c>
      <c r="S1855" s="2" t="s">
        <v>160</v>
      </c>
      <c r="T1855" s="2" t="s">
        <v>641</v>
      </c>
      <c r="U1855" s="2">
        <v>0</v>
      </c>
      <c r="V1855" s="2" t="s">
        <v>3929</v>
      </c>
      <c r="W1855" s="2" t="s">
        <v>3930</v>
      </c>
      <c r="X1855" s="2">
        <v>2026</v>
      </c>
      <c r="Y1855" s="2" t="s">
        <v>65</v>
      </c>
      <c r="Z1855" s="4"/>
      <c r="AA1855" s="3">
        <v>46196</v>
      </c>
      <c r="AB1855" s="2" t="s">
        <v>1735</v>
      </c>
      <c r="AC1855" s="2">
        <v>466434</v>
      </c>
    </row>
    <row r="1856" spans="1:29" ht="64.5" x14ac:dyDescent="0.25">
      <c r="A1856" s="2" t="s">
        <v>29</v>
      </c>
      <c r="B1856" s="2" t="s">
        <v>42</v>
      </c>
      <c r="C1856" s="2" t="s">
        <v>43</v>
      </c>
      <c r="D1856" s="2" t="s">
        <v>32</v>
      </c>
      <c r="E1856" s="2" t="s">
        <v>3932</v>
      </c>
      <c r="F1856" s="2" t="s">
        <v>3933</v>
      </c>
      <c r="G1856" s="2">
        <v>2630000</v>
      </c>
      <c r="H1856" s="2">
        <v>1</v>
      </c>
      <c r="I1856" s="3">
        <v>46198</v>
      </c>
      <c r="J1856" s="4"/>
      <c r="K1856" s="2">
        <v>4752549</v>
      </c>
      <c r="L1856" s="2">
        <v>52600</v>
      </c>
      <c r="M1856" s="2" t="s">
        <v>77</v>
      </c>
      <c r="N1856" s="5">
        <v>46194</v>
      </c>
      <c r="O1856" s="2" t="s">
        <v>3934</v>
      </c>
      <c r="P1856" s="2" t="s">
        <v>36</v>
      </c>
      <c r="Q1856" s="2" t="s">
        <v>2897</v>
      </c>
      <c r="R1856" s="3">
        <v>46196</v>
      </c>
      <c r="S1856" s="2" t="s">
        <v>38</v>
      </c>
      <c r="T1856" s="2" t="s">
        <v>1949</v>
      </c>
      <c r="U1856" s="2" t="s">
        <v>237</v>
      </c>
      <c r="V1856" s="2" t="s">
        <v>441</v>
      </c>
      <c r="W1856" s="2" t="s">
        <v>3935</v>
      </c>
      <c r="X1856" s="2">
        <v>2026</v>
      </c>
      <c r="Y1856" s="2" t="s">
        <v>40</v>
      </c>
      <c r="Z1856" s="4"/>
      <c r="AA1856" s="3">
        <v>46196</v>
      </c>
      <c r="AB1856" s="2" t="s">
        <v>77</v>
      </c>
      <c r="AC1856" s="2">
        <v>466426</v>
      </c>
    </row>
    <row r="1857" spans="1:29" ht="39" x14ac:dyDescent="0.25">
      <c r="A1857" s="2" t="s">
        <v>29</v>
      </c>
      <c r="B1857" s="2" t="s">
        <v>42</v>
      </c>
      <c r="C1857" s="2" t="s">
        <v>43</v>
      </c>
      <c r="D1857" s="2" t="s">
        <v>32</v>
      </c>
      <c r="E1857" s="2" t="s">
        <v>3932</v>
      </c>
      <c r="F1857" s="2" t="s">
        <v>41</v>
      </c>
      <c r="G1857" s="2">
        <v>1000</v>
      </c>
      <c r="H1857" s="2">
        <v>1</v>
      </c>
      <c r="I1857" s="3">
        <v>46198</v>
      </c>
      <c r="J1857" s="4"/>
      <c r="K1857" s="2">
        <v>4752549</v>
      </c>
      <c r="L1857" s="2">
        <v>52600</v>
      </c>
      <c r="M1857" s="2" t="s">
        <v>77</v>
      </c>
      <c r="N1857" s="5">
        <v>46194</v>
      </c>
      <c r="O1857" s="2" t="s">
        <v>3934</v>
      </c>
      <c r="P1857" s="2" t="s">
        <v>36</v>
      </c>
      <c r="Q1857" s="2" t="s">
        <v>2897</v>
      </c>
      <c r="R1857" s="3">
        <v>46196</v>
      </c>
      <c r="S1857" s="2" t="s">
        <v>38</v>
      </c>
      <c r="T1857" s="2" t="s">
        <v>1949</v>
      </c>
      <c r="U1857" s="2" t="s">
        <v>237</v>
      </c>
      <c r="V1857" s="2" t="s">
        <v>441</v>
      </c>
      <c r="W1857" s="2" t="s">
        <v>3935</v>
      </c>
      <c r="X1857" s="2">
        <v>2026</v>
      </c>
      <c r="Y1857" s="2" t="s">
        <v>40</v>
      </c>
      <c r="Z1857" s="4"/>
      <c r="AA1857" s="3">
        <v>46196</v>
      </c>
      <c r="AB1857" s="2" t="s">
        <v>77</v>
      </c>
      <c r="AC1857" s="2">
        <v>466426</v>
      </c>
    </row>
    <row r="1858" spans="1:29" ht="64.5" x14ac:dyDescent="0.25">
      <c r="A1858" s="2" t="s">
        <v>29</v>
      </c>
      <c r="B1858" s="2" t="s">
        <v>42</v>
      </c>
      <c r="C1858" s="2" t="s">
        <v>43</v>
      </c>
      <c r="D1858" s="2" t="s">
        <v>32</v>
      </c>
      <c r="E1858" s="2" t="s">
        <v>3936</v>
      </c>
      <c r="F1858" s="2" t="s">
        <v>3937</v>
      </c>
      <c r="G1858" s="2">
        <v>2451000</v>
      </c>
      <c r="H1858" s="2">
        <v>1</v>
      </c>
      <c r="I1858" s="3">
        <v>46199</v>
      </c>
      <c r="J1858" s="4"/>
      <c r="K1858" s="2">
        <v>4752516</v>
      </c>
      <c r="L1858" s="2">
        <v>30000</v>
      </c>
      <c r="M1858" s="2" t="s">
        <v>357</v>
      </c>
      <c r="N1858" s="5">
        <v>46196</v>
      </c>
      <c r="O1858" s="2" t="s">
        <v>3938</v>
      </c>
      <c r="P1858" s="2" t="s">
        <v>36</v>
      </c>
      <c r="Q1858" s="2" t="s">
        <v>2466</v>
      </c>
      <c r="R1858" s="3">
        <v>46196</v>
      </c>
      <c r="S1858" s="2" t="s">
        <v>89</v>
      </c>
      <c r="T1858" s="2" t="s">
        <v>72</v>
      </c>
      <c r="U1858" s="2" t="s">
        <v>3939</v>
      </c>
      <c r="V1858" s="2" t="s">
        <v>3940</v>
      </c>
      <c r="W1858" s="2" t="s">
        <v>3941</v>
      </c>
      <c r="X1858" s="2">
        <v>2026</v>
      </c>
      <c r="Y1858" s="2" t="s">
        <v>40</v>
      </c>
      <c r="Z1858" s="4"/>
      <c r="AA1858" s="3">
        <v>46196</v>
      </c>
      <c r="AB1858" s="2" t="s">
        <v>357</v>
      </c>
      <c r="AC1858" s="2">
        <v>466424</v>
      </c>
    </row>
    <row r="1859" spans="1:29" ht="39" x14ac:dyDescent="0.25">
      <c r="A1859" s="2" t="s">
        <v>29</v>
      </c>
      <c r="B1859" s="2" t="s">
        <v>42</v>
      </c>
      <c r="C1859" s="2" t="s">
        <v>43</v>
      </c>
      <c r="D1859" s="2" t="s">
        <v>32</v>
      </c>
      <c r="E1859" s="2" t="s">
        <v>3936</v>
      </c>
      <c r="F1859" s="2" t="s">
        <v>41</v>
      </c>
      <c r="G1859" s="2">
        <v>1000</v>
      </c>
      <c r="H1859" s="2">
        <v>1</v>
      </c>
      <c r="I1859" s="3">
        <v>46199</v>
      </c>
      <c r="J1859" s="4"/>
      <c r="K1859" s="2">
        <v>4752516</v>
      </c>
      <c r="L1859" s="2">
        <v>30000</v>
      </c>
      <c r="M1859" s="2" t="s">
        <v>357</v>
      </c>
      <c r="N1859" s="5">
        <v>46196</v>
      </c>
      <c r="O1859" s="2" t="s">
        <v>3938</v>
      </c>
      <c r="P1859" s="2" t="s">
        <v>36</v>
      </c>
      <c r="Q1859" s="2" t="s">
        <v>2466</v>
      </c>
      <c r="R1859" s="3">
        <v>46196</v>
      </c>
      <c r="S1859" s="2" t="s">
        <v>89</v>
      </c>
      <c r="T1859" s="2" t="s">
        <v>72</v>
      </c>
      <c r="U1859" s="2" t="s">
        <v>3939</v>
      </c>
      <c r="V1859" s="2" t="s">
        <v>3940</v>
      </c>
      <c r="W1859" s="2" t="s">
        <v>3941</v>
      </c>
      <c r="X1859" s="2">
        <v>2026</v>
      </c>
      <c r="Y1859" s="2" t="s">
        <v>40</v>
      </c>
      <c r="Z1859" s="4"/>
      <c r="AA1859" s="3">
        <v>46196</v>
      </c>
      <c r="AB1859" s="2" t="s">
        <v>357</v>
      </c>
      <c r="AC1859" s="2">
        <v>466424</v>
      </c>
    </row>
    <row r="1860" spans="1:29" ht="51.75" x14ac:dyDescent="0.25">
      <c r="A1860" s="2" t="s">
        <v>29</v>
      </c>
      <c r="B1860" s="2" t="s">
        <v>42</v>
      </c>
      <c r="C1860" s="2" t="s">
        <v>43</v>
      </c>
      <c r="D1860" s="2" t="s">
        <v>573</v>
      </c>
      <c r="E1860" s="2" t="s">
        <v>3942</v>
      </c>
      <c r="F1860" s="2" t="s">
        <v>56</v>
      </c>
      <c r="G1860" s="2">
        <v>1243000</v>
      </c>
      <c r="H1860" s="2">
        <v>1</v>
      </c>
      <c r="I1860" s="3">
        <v>46196</v>
      </c>
      <c r="J1860" s="4"/>
      <c r="K1860" s="2">
        <v>4749658</v>
      </c>
      <c r="L1860" s="2">
        <v>50200</v>
      </c>
      <c r="M1860" s="2" t="s">
        <v>921</v>
      </c>
      <c r="N1860" s="5">
        <v>46196</v>
      </c>
      <c r="O1860" s="2" t="s">
        <v>3943</v>
      </c>
      <c r="P1860" s="2" t="s">
        <v>189</v>
      </c>
      <c r="Q1860" s="2" t="s">
        <v>577</v>
      </c>
      <c r="R1860" s="3">
        <v>46196</v>
      </c>
      <c r="S1860" s="2" t="s">
        <v>923</v>
      </c>
      <c r="T1860" s="2" t="s">
        <v>52</v>
      </c>
      <c r="U1860" s="2" t="s">
        <v>146</v>
      </c>
      <c r="V1860" s="2">
        <v>0</v>
      </c>
      <c r="W1860" s="2" t="s">
        <v>3944</v>
      </c>
      <c r="X1860" s="2">
        <v>2026</v>
      </c>
      <c r="Y1860" s="2" t="s">
        <v>65</v>
      </c>
      <c r="Z1860" s="4"/>
      <c r="AA1860" s="3">
        <v>46196</v>
      </c>
      <c r="AB1860" s="2" t="s">
        <v>921</v>
      </c>
      <c r="AC1860" s="2">
        <v>466416</v>
      </c>
    </row>
    <row r="1861" spans="1:29" ht="64.5" x14ac:dyDescent="0.25">
      <c r="A1861" s="2" t="s">
        <v>29</v>
      </c>
      <c r="B1861" s="2" t="s">
        <v>42</v>
      </c>
      <c r="C1861" s="2" t="s">
        <v>43</v>
      </c>
      <c r="D1861" s="2" t="s">
        <v>573</v>
      </c>
      <c r="E1861" s="2" t="s">
        <v>3942</v>
      </c>
      <c r="F1861" s="2" t="s">
        <v>3945</v>
      </c>
      <c r="G1861" s="2">
        <v>2510000</v>
      </c>
      <c r="H1861" s="2">
        <v>1</v>
      </c>
      <c r="I1861" s="3">
        <v>46196</v>
      </c>
      <c r="J1861" s="4"/>
      <c r="K1861" s="2">
        <v>4749658</v>
      </c>
      <c r="L1861" s="2">
        <v>50200</v>
      </c>
      <c r="M1861" s="2" t="s">
        <v>921</v>
      </c>
      <c r="N1861" s="5">
        <v>46196</v>
      </c>
      <c r="O1861" s="2" t="s">
        <v>3943</v>
      </c>
      <c r="P1861" s="2" t="s">
        <v>189</v>
      </c>
      <c r="Q1861" s="2" t="s">
        <v>577</v>
      </c>
      <c r="R1861" s="3">
        <v>46196</v>
      </c>
      <c r="S1861" s="2" t="s">
        <v>923</v>
      </c>
      <c r="T1861" s="2" t="s">
        <v>52</v>
      </c>
      <c r="U1861" s="2" t="s">
        <v>146</v>
      </c>
      <c r="V1861" s="2">
        <v>0</v>
      </c>
      <c r="W1861" s="2" t="s">
        <v>3944</v>
      </c>
      <c r="X1861" s="2">
        <v>2026</v>
      </c>
      <c r="Y1861" s="2" t="s">
        <v>65</v>
      </c>
      <c r="Z1861" s="4"/>
      <c r="AA1861" s="3">
        <v>46196</v>
      </c>
      <c r="AB1861" s="2" t="s">
        <v>921</v>
      </c>
      <c r="AC1861" s="2">
        <v>466416</v>
      </c>
    </row>
    <row r="1862" spans="1:29" ht="64.5" x14ac:dyDescent="0.25">
      <c r="A1862" s="2" t="s">
        <v>29</v>
      </c>
      <c r="B1862" s="2" t="s">
        <v>42</v>
      </c>
      <c r="C1862" s="2" t="s">
        <v>43</v>
      </c>
      <c r="D1862" s="2" t="s">
        <v>32</v>
      </c>
      <c r="E1862" s="2" t="s">
        <v>3946</v>
      </c>
      <c r="F1862" s="2" t="s">
        <v>3947</v>
      </c>
      <c r="G1862" s="2">
        <v>1970000</v>
      </c>
      <c r="H1862" s="2">
        <v>1</v>
      </c>
      <c r="I1862" s="3">
        <v>46209</v>
      </c>
      <c r="J1862" s="4"/>
      <c r="K1862" s="2">
        <v>2931273</v>
      </c>
      <c r="L1862" s="2">
        <v>39400</v>
      </c>
      <c r="M1862" s="2" t="s">
        <v>192</v>
      </c>
      <c r="N1862" s="5">
        <v>46197</v>
      </c>
      <c r="O1862" s="2" t="s">
        <v>3948</v>
      </c>
      <c r="P1862" s="2" t="s">
        <v>36</v>
      </c>
      <c r="Q1862" s="2" t="s">
        <v>61</v>
      </c>
      <c r="R1862" s="3">
        <v>46199</v>
      </c>
      <c r="S1862" s="2" t="s">
        <v>38</v>
      </c>
      <c r="T1862" s="2" t="s">
        <v>63</v>
      </c>
      <c r="U1862" s="2">
        <v>0</v>
      </c>
      <c r="V1862" s="2">
        <v>0</v>
      </c>
      <c r="W1862" s="2" t="s">
        <v>64</v>
      </c>
      <c r="X1862" s="2">
        <v>2026</v>
      </c>
      <c r="Y1862" s="2" t="s">
        <v>40</v>
      </c>
      <c r="Z1862" s="4"/>
      <c r="AA1862" s="3">
        <v>46196</v>
      </c>
      <c r="AB1862" s="2" t="s">
        <v>192</v>
      </c>
      <c r="AC1862" s="2">
        <v>466398</v>
      </c>
    </row>
    <row r="1863" spans="1:29" ht="51.75" x14ac:dyDescent="0.25">
      <c r="A1863" s="2" t="s">
        <v>29</v>
      </c>
      <c r="B1863" s="2" t="s">
        <v>42</v>
      </c>
      <c r="C1863" s="2" t="s">
        <v>43</v>
      </c>
      <c r="D1863" s="2" t="s">
        <v>32</v>
      </c>
      <c r="E1863" s="2" t="s">
        <v>3946</v>
      </c>
      <c r="F1863" s="2" t="s">
        <v>41</v>
      </c>
      <c r="G1863" s="2">
        <v>1000</v>
      </c>
      <c r="H1863" s="2">
        <v>1</v>
      </c>
      <c r="I1863" s="3">
        <v>46209</v>
      </c>
      <c r="J1863" s="4"/>
      <c r="K1863" s="2">
        <v>2931273</v>
      </c>
      <c r="L1863" s="2">
        <v>39400</v>
      </c>
      <c r="M1863" s="2" t="s">
        <v>192</v>
      </c>
      <c r="N1863" s="5">
        <v>46197</v>
      </c>
      <c r="O1863" s="2" t="s">
        <v>3948</v>
      </c>
      <c r="P1863" s="2" t="s">
        <v>36</v>
      </c>
      <c r="Q1863" s="2" t="s">
        <v>61</v>
      </c>
      <c r="R1863" s="3">
        <v>46199</v>
      </c>
      <c r="S1863" s="2" t="s">
        <v>38</v>
      </c>
      <c r="T1863" s="2" t="s">
        <v>63</v>
      </c>
      <c r="U1863" s="2">
        <v>0</v>
      </c>
      <c r="V1863" s="2">
        <v>0</v>
      </c>
      <c r="W1863" s="2" t="s">
        <v>64</v>
      </c>
      <c r="X1863" s="2">
        <v>2026</v>
      </c>
      <c r="Y1863" s="2" t="s">
        <v>40</v>
      </c>
      <c r="Z1863" s="4"/>
      <c r="AA1863" s="3">
        <v>46196</v>
      </c>
      <c r="AB1863" s="2" t="s">
        <v>192</v>
      </c>
      <c r="AC1863" s="2">
        <v>466398</v>
      </c>
    </row>
    <row r="1864" spans="1:29" ht="64.5" x14ac:dyDescent="0.25">
      <c r="A1864" s="2" t="s">
        <v>29</v>
      </c>
      <c r="B1864" s="2" t="s">
        <v>42</v>
      </c>
      <c r="C1864" s="2" t="s">
        <v>43</v>
      </c>
      <c r="D1864" s="2" t="s">
        <v>573</v>
      </c>
      <c r="E1864" s="2" t="s">
        <v>3949</v>
      </c>
      <c r="F1864" s="2" t="s">
        <v>3950</v>
      </c>
      <c r="G1864" s="2">
        <v>2800000</v>
      </c>
      <c r="H1864" s="2">
        <v>1</v>
      </c>
      <c r="I1864" s="3">
        <v>46196</v>
      </c>
      <c r="J1864" s="4"/>
      <c r="K1864" s="2">
        <v>4603748</v>
      </c>
      <c r="L1864" s="2">
        <v>56000</v>
      </c>
      <c r="M1864" s="2" t="s">
        <v>166</v>
      </c>
      <c r="N1864" s="5">
        <v>46194</v>
      </c>
      <c r="O1864" s="2" t="s">
        <v>3951</v>
      </c>
      <c r="P1864" s="2" t="s">
        <v>136</v>
      </c>
      <c r="Q1864" s="2">
        <v>0</v>
      </c>
      <c r="R1864" s="3">
        <v>46194</v>
      </c>
      <c r="S1864" s="2" t="s">
        <v>168</v>
      </c>
      <c r="T1864" s="2" t="s">
        <v>98</v>
      </c>
      <c r="U1864" s="2" t="s">
        <v>3952</v>
      </c>
      <c r="V1864" s="2">
        <v>0</v>
      </c>
      <c r="W1864" s="2" t="s">
        <v>939</v>
      </c>
      <c r="X1864" s="2">
        <v>2026</v>
      </c>
      <c r="Y1864" s="2" t="s">
        <v>65</v>
      </c>
      <c r="Z1864" s="4"/>
      <c r="AA1864" s="4"/>
      <c r="AB1864" s="2" t="s">
        <v>166</v>
      </c>
      <c r="AC1864" s="2">
        <v>466380</v>
      </c>
    </row>
    <row r="1865" spans="1:29" ht="64.5" x14ac:dyDescent="0.25">
      <c r="A1865" s="2" t="s">
        <v>29</v>
      </c>
      <c r="B1865" s="2" t="s">
        <v>42</v>
      </c>
      <c r="C1865" s="2" t="s">
        <v>43</v>
      </c>
      <c r="D1865" s="2" t="s">
        <v>732</v>
      </c>
      <c r="E1865" s="2" t="s">
        <v>3953</v>
      </c>
      <c r="F1865" s="2" t="s">
        <v>3954</v>
      </c>
      <c r="G1865" s="2">
        <v>2520000</v>
      </c>
      <c r="H1865" s="2">
        <v>1</v>
      </c>
      <c r="I1865" s="3">
        <v>46198</v>
      </c>
      <c r="J1865" s="4"/>
      <c r="K1865" s="2">
        <v>4751790</v>
      </c>
      <c r="L1865" s="2">
        <v>50400</v>
      </c>
      <c r="M1865" s="2" t="s">
        <v>200</v>
      </c>
      <c r="N1865" s="5">
        <v>46196</v>
      </c>
      <c r="O1865" s="2" t="s">
        <v>3955</v>
      </c>
      <c r="P1865" s="2" t="s">
        <v>181</v>
      </c>
      <c r="Q1865" s="2" t="s">
        <v>577</v>
      </c>
      <c r="R1865" s="3">
        <v>46196</v>
      </c>
      <c r="S1865" s="2" t="s">
        <v>51</v>
      </c>
      <c r="T1865" s="2" t="s">
        <v>52</v>
      </c>
      <c r="U1865" s="2" t="s">
        <v>3956</v>
      </c>
      <c r="V1865" s="2" t="s">
        <v>3956</v>
      </c>
      <c r="W1865" s="2" t="s">
        <v>579</v>
      </c>
      <c r="X1865" s="2">
        <v>2026</v>
      </c>
      <c r="Y1865" s="2" t="s">
        <v>55</v>
      </c>
      <c r="Z1865" s="4"/>
      <c r="AA1865" s="3">
        <v>46196</v>
      </c>
      <c r="AB1865" s="2" t="s">
        <v>200</v>
      </c>
      <c r="AC1865" s="2">
        <v>466356</v>
      </c>
    </row>
    <row r="1866" spans="1:29" ht="51.75" x14ac:dyDescent="0.25">
      <c r="A1866" s="2" t="s">
        <v>29</v>
      </c>
      <c r="B1866" s="2" t="s">
        <v>42</v>
      </c>
      <c r="C1866" s="2" t="s">
        <v>43</v>
      </c>
      <c r="D1866" s="2" t="s">
        <v>732</v>
      </c>
      <c r="E1866" s="2" t="s">
        <v>3953</v>
      </c>
      <c r="F1866" s="2" t="s">
        <v>41</v>
      </c>
      <c r="G1866" s="2">
        <v>5000</v>
      </c>
      <c r="H1866" s="2">
        <v>1</v>
      </c>
      <c r="I1866" s="3">
        <v>46198</v>
      </c>
      <c r="J1866" s="4"/>
      <c r="K1866" s="2">
        <v>4751790</v>
      </c>
      <c r="L1866" s="2">
        <v>50400</v>
      </c>
      <c r="M1866" s="2" t="s">
        <v>200</v>
      </c>
      <c r="N1866" s="5">
        <v>46196</v>
      </c>
      <c r="O1866" s="2" t="s">
        <v>3955</v>
      </c>
      <c r="P1866" s="2" t="s">
        <v>181</v>
      </c>
      <c r="Q1866" s="2" t="s">
        <v>577</v>
      </c>
      <c r="R1866" s="3">
        <v>46196</v>
      </c>
      <c r="S1866" s="2" t="s">
        <v>51</v>
      </c>
      <c r="T1866" s="2" t="s">
        <v>52</v>
      </c>
      <c r="U1866" s="2" t="s">
        <v>3956</v>
      </c>
      <c r="V1866" s="2" t="s">
        <v>3956</v>
      </c>
      <c r="W1866" s="2" t="s">
        <v>579</v>
      </c>
      <c r="X1866" s="2">
        <v>2026</v>
      </c>
      <c r="Y1866" s="2" t="s">
        <v>55</v>
      </c>
      <c r="Z1866" s="4"/>
      <c r="AA1866" s="3">
        <v>46196</v>
      </c>
      <c r="AB1866" s="2" t="s">
        <v>200</v>
      </c>
      <c r="AC1866" s="2">
        <v>466356</v>
      </c>
    </row>
    <row r="1867" spans="1:29" ht="51.75" x14ac:dyDescent="0.25">
      <c r="A1867" s="2" t="s">
        <v>29</v>
      </c>
      <c r="B1867" s="2" t="s">
        <v>42</v>
      </c>
      <c r="C1867" s="2" t="s">
        <v>43</v>
      </c>
      <c r="D1867" s="2" t="s">
        <v>32</v>
      </c>
      <c r="E1867" s="2" t="s">
        <v>3957</v>
      </c>
      <c r="F1867" s="2" t="s">
        <v>3958</v>
      </c>
      <c r="G1867" s="2">
        <v>4449000</v>
      </c>
      <c r="H1867" s="2">
        <v>1</v>
      </c>
      <c r="I1867" s="3">
        <v>46205</v>
      </c>
      <c r="J1867" s="4"/>
      <c r="K1867" s="2">
        <v>4751839</v>
      </c>
      <c r="L1867" s="2">
        <v>88980</v>
      </c>
      <c r="M1867" s="2" t="s">
        <v>478</v>
      </c>
      <c r="N1867" s="5">
        <v>46196</v>
      </c>
      <c r="O1867" s="2">
        <v>8200</v>
      </c>
      <c r="P1867" s="2" t="s">
        <v>36</v>
      </c>
      <c r="Q1867" s="2" t="s">
        <v>2780</v>
      </c>
      <c r="R1867" s="3">
        <v>46196</v>
      </c>
      <c r="S1867" s="2" t="s">
        <v>110</v>
      </c>
      <c r="T1867" s="2" t="s">
        <v>3611</v>
      </c>
      <c r="U1867" s="2">
        <v>0</v>
      </c>
      <c r="V1867" s="2" t="s">
        <v>3959</v>
      </c>
      <c r="W1867" s="2" t="s">
        <v>161</v>
      </c>
      <c r="X1867" s="2">
        <v>2025</v>
      </c>
      <c r="Y1867" s="2" t="s">
        <v>40</v>
      </c>
      <c r="Z1867" s="4"/>
      <c r="AA1867" s="3">
        <v>46196</v>
      </c>
      <c r="AB1867" s="2" t="s">
        <v>478</v>
      </c>
      <c r="AC1867" s="2">
        <v>466338</v>
      </c>
    </row>
    <row r="1868" spans="1:29" ht="51.75" x14ac:dyDescent="0.25">
      <c r="A1868" s="2" t="s">
        <v>29</v>
      </c>
      <c r="B1868" s="2" t="s">
        <v>42</v>
      </c>
      <c r="C1868" s="2" t="s">
        <v>43</v>
      </c>
      <c r="D1868" s="2" t="s">
        <v>32</v>
      </c>
      <c r="E1868" s="2" t="s">
        <v>3957</v>
      </c>
      <c r="F1868" s="2" t="s">
        <v>41</v>
      </c>
      <c r="G1868" s="2">
        <v>1000</v>
      </c>
      <c r="H1868" s="2">
        <v>1</v>
      </c>
      <c r="I1868" s="3">
        <v>46205</v>
      </c>
      <c r="J1868" s="4"/>
      <c r="K1868" s="2">
        <v>4751839</v>
      </c>
      <c r="L1868" s="2">
        <v>88980</v>
      </c>
      <c r="M1868" s="2" t="s">
        <v>478</v>
      </c>
      <c r="N1868" s="5">
        <v>46196</v>
      </c>
      <c r="O1868" s="2">
        <v>8200</v>
      </c>
      <c r="P1868" s="2" t="s">
        <v>36</v>
      </c>
      <c r="Q1868" s="2" t="s">
        <v>2780</v>
      </c>
      <c r="R1868" s="3">
        <v>46196</v>
      </c>
      <c r="S1868" s="2" t="s">
        <v>110</v>
      </c>
      <c r="T1868" s="2" t="s">
        <v>3611</v>
      </c>
      <c r="U1868" s="2">
        <v>0</v>
      </c>
      <c r="V1868" s="2" t="s">
        <v>3959</v>
      </c>
      <c r="W1868" s="2" t="s">
        <v>161</v>
      </c>
      <c r="X1868" s="2">
        <v>2025</v>
      </c>
      <c r="Y1868" s="2" t="s">
        <v>40</v>
      </c>
      <c r="Z1868" s="4"/>
      <c r="AA1868" s="3">
        <v>46196</v>
      </c>
      <c r="AB1868" s="2" t="s">
        <v>478</v>
      </c>
      <c r="AC1868" s="2">
        <v>466338</v>
      </c>
    </row>
    <row r="1869" spans="1:29" ht="64.5" x14ac:dyDescent="0.25">
      <c r="A1869" s="2" t="s">
        <v>29</v>
      </c>
      <c r="B1869" s="2" t="s">
        <v>42</v>
      </c>
      <c r="C1869" s="2" t="s">
        <v>43</v>
      </c>
      <c r="D1869" s="2" t="s">
        <v>67</v>
      </c>
      <c r="E1869" s="2" t="s">
        <v>3960</v>
      </c>
      <c r="F1869" s="2" t="s">
        <v>3961</v>
      </c>
      <c r="G1869" s="2">
        <v>1970000</v>
      </c>
      <c r="H1869" s="2">
        <v>1</v>
      </c>
      <c r="I1869" s="3">
        <v>46203</v>
      </c>
      <c r="J1869" s="4"/>
      <c r="K1869" s="2">
        <v>4750214</v>
      </c>
      <c r="L1869" s="2">
        <v>39540</v>
      </c>
      <c r="M1869" s="2" t="s">
        <v>768</v>
      </c>
      <c r="N1869" s="5">
        <v>46196</v>
      </c>
      <c r="O1869" s="2">
        <v>202148</v>
      </c>
      <c r="P1869" s="2" t="s">
        <v>181</v>
      </c>
      <c r="Q1869" s="4"/>
      <c r="R1869" s="4"/>
      <c r="S1869" s="2" t="s">
        <v>51</v>
      </c>
      <c r="T1869" s="4"/>
      <c r="U1869" s="4"/>
      <c r="V1869" s="4"/>
      <c r="W1869" s="2" t="s">
        <v>64</v>
      </c>
      <c r="X1869" s="2">
        <v>2026</v>
      </c>
      <c r="Y1869" s="2" t="s">
        <v>65</v>
      </c>
      <c r="Z1869" s="4"/>
      <c r="AA1869" s="3">
        <v>46196</v>
      </c>
      <c r="AB1869" s="2" t="s">
        <v>768</v>
      </c>
      <c r="AC1869" s="2">
        <v>466332</v>
      </c>
    </row>
    <row r="1870" spans="1:29" ht="39" x14ac:dyDescent="0.25">
      <c r="A1870" s="2" t="s">
        <v>29</v>
      </c>
      <c r="B1870" s="2" t="s">
        <v>42</v>
      </c>
      <c r="C1870" s="2" t="s">
        <v>43</v>
      </c>
      <c r="D1870" s="2" t="s">
        <v>67</v>
      </c>
      <c r="E1870" s="2" t="s">
        <v>3960</v>
      </c>
      <c r="F1870" s="2" t="s">
        <v>41</v>
      </c>
      <c r="G1870" s="2">
        <v>1000</v>
      </c>
      <c r="H1870" s="2">
        <v>1</v>
      </c>
      <c r="I1870" s="3">
        <v>46203</v>
      </c>
      <c r="J1870" s="4"/>
      <c r="K1870" s="2">
        <v>4750214</v>
      </c>
      <c r="L1870" s="2">
        <v>39540</v>
      </c>
      <c r="M1870" s="2" t="s">
        <v>768</v>
      </c>
      <c r="N1870" s="5">
        <v>46196</v>
      </c>
      <c r="O1870" s="2">
        <v>202148</v>
      </c>
      <c r="P1870" s="2" t="s">
        <v>181</v>
      </c>
      <c r="Q1870" s="4"/>
      <c r="R1870" s="4"/>
      <c r="S1870" s="2" t="s">
        <v>51</v>
      </c>
      <c r="T1870" s="4"/>
      <c r="U1870" s="4"/>
      <c r="V1870" s="4"/>
      <c r="W1870" s="2" t="s">
        <v>64</v>
      </c>
      <c r="X1870" s="2">
        <v>2026</v>
      </c>
      <c r="Y1870" s="2" t="s">
        <v>65</v>
      </c>
      <c r="Z1870" s="4"/>
      <c r="AA1870" s="3">
        <v>46196</v>
      </c>
      <c r="AB1870" s="2" t="s">
        <v>768</v>
      </c>
      <c r="AC1870" s="2">
        <v>466332</v>
      </c>
    </row>
    <row r="1871" spans="1:29" ht="64.5" x14ac:dyDescent="0.25">
      <c r="A1871" s="2" t="s">
        <v>29</v>
      </c>
      <c r="B1871" s="2" t="s">
        <v>42</v>
      </c>
      <c r="C1871" s="2" t="s">
        <v>43</v>
      </c>
      <c r="D1871" s="2" t="s">
        <v>32</v>
      </c>
      <c r="E1871" s="2" t="s">
        <v>2157</v>
      </c>
      <c r="F1871" s="2" t="s">
        <v>3962</v>
      </c>
      <c r="G1871" s="2">
        <v>1970000</v>
      </c>
      <c r="H1871" s="2">
        <v>1</v>
      </c>
      <c r="I1871" s="3">
        <v>46196</v>
      </c>
      <c r="J1871" s="4"/>
      <c r="K1871" s="2">
        <v>4540196</v>
      </c>
      <c r="L1871" s="2">
        <v>39400</v>
      </c>
      <c r="M1871" s="2" t="s">
        <v>143</v>
      </c>
      <c r="N1871" s="5">
        <v>46196</v>
      </c>
      <c r="O1871" s="2" t="s">
        <v>3963</v>
      </c>
      <c r="P1871" s="2" t="s">
        <v>36</v>
      </c>
      <c r="Q1871" s="2" t="s">
        <v>61</v>
      </c>
      <c r="R1871" s="3">
        <v>46196</v>
      </c>
      <c r="S1871" s="2" t="s">
        <v>151</v>
      </c>
      <c r="T1871" s="2" t="s">
        <v>63</v>
      </c>
      <c r="U1871" s="2" t="s">
        <v>3964</v>
      </c>
      <c r="V1871" s="2" t="s">
        <v>3964</v>
      </c>
      <c r="W1871" s="2" t="s">
        <v>64</v>
      </c>
      <c r="X1871" s="2">
        <v>2026</v>
      </c>
      <c r="Y1871" s="2" t="s">
        <v>40</v>
      </c>
      <c r="Z1871" s="4"/>
      <c r="AA1871" s="3">
        <v>46196</v>
      </c>
      <c r="AB1871" s="2" t="s">
        <v>143</v>
      </c>
      <c r="AC1871" s="2">
        <v>466242</v>
      </c>
    </row>
    <row r="1872" spans="1:29" ht="39" x14ac:dyDescent="0.25">
      <c r="A1872" s="2" t="s">
        <v>29</v>
      </c>
      <c r="B1872" s="2" t="s">
        <v>42</v>
      </c>
      <c r="C1872" s="2" t="s">
        <v>43</v>
      </c>
      <c r="D1872" s="2" t="s">
        <v>32</v>
      </c>
      <c r="E1872" s="2" t="s">
        <v>2157</v>
      </c>
      <c r="F1872" s="2" t="s">
        <v>41</v>
      </c>
      <c r="G1872" s="2">
        <v>1000</v>
      </c>
      <c r="H1872" s="2">
        <v>1</v>
      </c>
      <c r="I1872" s="3">
        <v>46196</v>
      </c>
      <c r="J1872" s="4"/>
      <c r="K1872" s="2">
        <v>4540196</v>
      </c>
      <c r="L1872" s="2">
        <v>39400</v>
      </c>
      <c r="M1872" s="2" t="s">
        <v>143</v>
      </c>
      <c r="N1872" s="5">
        <v>46196</v>
      </c>
      <c r="O1872" s="2" t="s">
        <v>3963</v>
      </c>
      <c r="P1872" s="2" t="s">
        <v>36</v>
      </c>
      <c r="Q1872" s="2" t="s">
        <v>61</v>
      </c>
      <c r="R1872" s="3">
        <v>46196</v>
      </c>
      <c r="S1872" s="2" t="s">
        <v>151</v>
      </c>
      <c r="T1872" s="2" t="s">
        <v>63</v>
      </c>
      <c r="U1872" s="2" t="s">
        <v>3964</v>
      </c>
      <c r="V1872" s="2" t="s">
        <v>3964</v>
      </c>
      <c r="W1872" s="2" t="s">
        <v>64</v>
      </c>
      <c r="X1872" s="2">
        <v>2026</v>
      </c>
      <c r="Y1872" s="2" t="s">
        <v>40</v>
      </c>
      <c r="Z1872" s="4"/>
      <c r="AA1872" s="3">
        <v>46196</v>
      </c>
      <c r="AB1872" s="2" t="s">
        <v>143</v>
      </c>
      <c r="AC1872" s="2">
        <v>466242</v>
      </c>
    </row>
    <row r="1873" spans="1:29" ht="102.75" x14ac:dyDescent="0.25">
      <c r="A1873" s="2" t="s">
        <v>29</v>
      </c>
      <c r="B1873" s="2" t="s">
        <v>42</v>
      </c>
      <c r="C1873" s="2" t="s">
        <v>43</v>
      </c>
      <c r="D1873" s="2" t="s">
        <v>32</v>
      </c>
      <c r="E1873" s="2" t="s">
        <v>3965</v>
      </c>
      <c r="F1873" s="2" t="s">
        <v>3966</v>
      </c>
      <c r="G1873" s="2">
        <v>2900000</v>
      </c>
      <c r="H1873" s="2">
        <v>1</v>
      </c>
      <c r="I1873" s="3">
        <v>46196</v>
      </c>
      <c r="J1873" s="4"/>
      <c r="K1873" s="2">
        <v>4751175</v>
      </c>
      <c r="L1873" s="2">
        <v>20000</v>
      </c>
      <c r="M1873" s="2" t="s">
        <v>35</v>
      </c>
      <c r="N1873" s="5">
        <v>46196</v>
      </c>
      <c r="O1873" s="2" t="s">
        <v>3967</v>
      </c>
      <c r="P1873" s="2" t="s">
        <v>36</v>
      </c>
      <c r="Q1873" s="2" t="s">
        <v>960</v>
      </c>
      <c r="R1873" s="3">
        <v>46196</v>
      </c>
      <c r="S1873" s="2" t="s">
        <v>38</v>
      </c>
      <c r="T1873" s="2" t="s">
        <v>2764</v>
      </c>
      <c r="U1873" s="2" t="s">
        <v>3968</v>
      </c>
      <c r="V1873" s="2" t="s">
        <v>3372</v>
      </c>
      <c r="W1873" s="2" t="s">
        <v>2819</v>
      </c>
      <c r="X1873" s="2">
        <v>2026</v>
      </c>
      <c r="Y1873" s="2" t="s">
        <v>40</v>
      </c>
      <c r="Z1873" s="4"/>
      <c r="AA1873" s="3">
        <v>46196</v>
      </c>
      <c r="AB1873" s="2" t="s">
        <v>35</v>
      </c>
      <c r="AC1873" s="2">
        <v>466232</v>
      </c>
    </row>
    <row r="1874" spans="1:29" ht="102.75" x14ac:dyDescent="0.25">
      <c r="A1874" s="2" t="s">
        <v>29</v>
      </c>
      <c r="B1874" s="2" t="s">
        <v>42</v>
      </c>
      <c r="C1874" s="2" t="s">
        <v>43</v>
      </c>
      <c r="D1874" s="2" t="s">
        <v>32</v>
      </c>
      <c r="E1874" s="2" t="s">
        <v>3965</v>
      </c>
      <c r="F1874" s="2" t="s">
        <v>41</v>
      </c>
      <c r="G1874" s="2">
        <v>1000</v>
      </c>
      <c r="H1874" s="2">
        <v>1</v>
      </c>
      <c r="I1874" s="3">
        <v>46196</v>
      </c>
      <c r="J1874" s="4"/>
      <c r="K1874" s="2">
        <v>4751175</v>
      </c>
      <c r="L1874" s="2">
        <v>20000</v>
      </c>
      <c r="M1874" s="2" t="s">
        <v>35</v>
      </c>
      <c r="N1874" s="5">
        <v>46196</v>
      </c>
      <c r="O1874" s="2" t="s">
        <v>3967</v>
      </c>
      <c r="P1874" s="2" t="s">
        <v>36</v>
      </c>
      <c r="Q1874" s="2" t="s">
        <v>960</v>
      </c>
      <c r="R1874" s="3">
        <v>46196</v>
      </c>
      <c r="S1874" s="2" t="s">
        <v>38</v>
      </c>
      <c r="T1874" s="2" t="s">
        <v>2764</v>
      </c>
      <c r="U1874" s="2" t="s">
        <v>3968</v>
      </c>
      <c r="V1874" s="2" t="s">
        <v>3372</v>
      </c>
      <c r="W1874" s="2" t="s">
        <v>2819</v>
      </c>
      <c r="X1874" s="2">
        <v>2026</v>
      </c>
      <c r="Y1874" s="2" t="s">
        <v>40</v>
      </c>
      <c r="Z1874" s="4"/>
      <c r="AA1874" s="3">
        <v>46196</v>
      </c>
      <c r="AB1874" s="2" t="s">
        <v>35</v>
      </c>
      <c r="AC1874" s="2">
        <v>466232</v>
      </c>
    </row>
    <row r="1875" spans="1:29" ht="64.5" x14ac:dyDescent="0.25">
      <c r="A1875" s="2" t="s">
        <v>29</v>
      </c>
      <c r="B1875" s="2" t="s">
        <v>42</v>
      </c>
      <c r="C1875" s="2" t="s">
        <v>43</v>
      </c>
      <c r="D1875" s="2" t="s">
        <v>44</v>
      </c>
      <c r="E1875" s="2" t="s">
        <v>3969</v>
      </c>
      <c r="F1875" s="2" t="s">
        <v>3970</v>
      </c>
      <c r="G1875" s="2">
        <v>3300000</v>
      </c>
      <c r="H1875" s="2">
        <v>1</v>
      </c>
      <c r="I1875" s="3">
        <v>46196</v>
      </c>
      <c r="J1875" s="4"/>
      <c r="K1875" s="2">
        <v>4718316</v>
      </c>
      <c r="L1875" s="2">
        <v>66000</v>
      </c>
      <c r="M1875" s="2" t="s">
        <v>714</v>
      </c>
      <c r="N1875" s="5">
        <v>46194</v>
      </c>
      <c r="O1875" s="2">
        <v>377</v>
      </c>
      <c r="P1875" s="2" t="s">
        <v>181</v>
      </c>
      <c r="Q1875" s="2" t="s">
        <v>1710</v>
      </c>
      <c r="R1875" s="3">
        <v>46194</v>
      </c>
      <c r="S1875" s="2" t="s">
        <v>51</v>
      </c>
      <c r="T1875" s="2" t="s">
        <v>1711</v>
      </c>
      <c r="U1875" s="2" t="s">
        <v>3971</v>
      </c>
      <c r="V1875" s="2">
        <v>0</v>
      </c>
      <c r="W1875" s="2" t="s">
        <v>3972</v>
      </c>
      <c r="X1875" s="2">
        <v>2025</v>
      </c>
      <c r="Y1875" s="2" t="s">
        <v>55</v>
      </c>
      <c r="Z1875" s="4"/>
      <c r="AA1875" s="3">
        <v>46194</v>
      </c>
      <c r="AB1875" s="2" t="s">
        <v>714</v>
      </c>
      <c r="AC1875" s="2">
        <v>466218</v>
      </c>
    </row>
    <row r="1876" spans="1:29" ht="64.5" x14ac:dyDescent="0.25">
      <c r="A1876" s="2" t="s">
        <v>29</v>
      </c>
      <c r="B1876" s="2" t="s">
        <v>42</v>
      </c>
      <c r="C1876" s="2" t="s">
        <v>43</v>
      </c>
      <c r="D1876" s="2" t="s">
        <v>44</v>
      </c>
      <c r="E1876" s="2" t="s">
        <v>3969</v>
      </c>
      <c r="F1876" s="2" t="s">
        <v>41</v>
      </c>
      <c r="G1876" s="2">
        <v>1000</v>
      </c>
      <c r="H1876" s="2">
        <v>1</v>
      </c>
      <c r="I1876" s="3">
        <v>46196</v>
      </c>
      <c r="J1876" s="4"/>
      <c r="K1876" s="2">
        <v>4718316</v>
      </c>
      <c r="L1876" s="2">
        <v>66000</v>
      </c>
      <c r="M1876" s="2" t="s">
        <v>714</v>
      </c>
      <c r="N1876" s="5">
        <v>46194</v>
      </c>
      <c r="O1876" s="2">
        <v>377</v>
      </c>
      <c r="P1876" s="2" t="s">
        <v>181</v>
      </c>
      <c r="Q1876" s="2" t="s">
        <v>1710</v>
      </c>
      <c r="R1876" s="3">
        <v>46194</v>
      </c>
      <c r="S1876" s="2" t="s">
        <v>51</v>
      </c>
      <c r="T1876" s="2" t="s">
        <v>1711</v>
      </c>
      <c r="U1876" s="2" t="s">
        <v>3971</v>
      </c>
      <c r="V1876" s="2">
        <v>0</v>
      </c>
      <c r="W1876" s="2" t="s">
        <v>3972</v>
      </c>
      <c r="X1876" s="2">
        <v>2025</v>
      </c>
      <c r="Y1876" s="2" t="s">
        <v>55</v>
      </c>
      <c r="Z1876" s="4"/>
      <c r="AA1876" s="3">
        <v>46194</v>
      </c>
      <c r="AB1876" s="2" t="s">
        <v>714</v>
      </c>
      <c r="AC1876" s="2">
        <v>466218</v>
      </c>
    </row>
    <row r="1877" spans="1:29" ht="51.75" x14ac:dyDescent="0.25">
      <c r="A1877" s="2" t="s">
        <v>29</v>
      </c>
      <c r="B1877" s="2" t="s">
        <v>30</v>
      </c>
      <c r="C1877" s="2" t="s">
        <v>31</v>
      </c>
      <c r="D1877" s="2" t="s">
        <v>219</v>
      </c>
      <c r="E1877" s="2" t="s">
        <v>3973</v>
      </c>
      <c r="F1877" s="2" t="s">
        <v>41</v>
      </c>
      <c r="G1877" s="2">
        <v>5000</v>
      </c>
      <c r="H1877" s="2">
        <v>1</v>
      </c>
      <c r="I1877" s="3">
        <v>46203</v>
      </c>
      <c r="J1877" s="4"/>
      <c r="K1877" s="2">
        <v>3831178</v>
      </c>
      <c r="L1877" s="2">
        <v>0</v>
      </c>
      <c r="M1877" s="2" t="s">
        <v>461</v>
      </c>
      <c r="N1877" s="4"/>
      <c r="O1877" s="4"/>
      <c r="P1877" s="2" t="s">
        <v>189</v>
      </c>
      <c r="Q1877" s="4"/>
      <c r="R1877" s="4"/>
      <c r="S1877" s="2" t="s">
        <v>51</v>
      </c>
      <c r="T1877" s="4"/>
      <c r="U1877" s="4"/>
      <c r="V1877" s="2" t="s">
        <v>278</v>
      </c>
      <c r="W1877" s="2" t="s">
        <v>406</v>
      </c>
      <c r="X1877" s="2">
        <v>2026</v>
      </c>
      <c r="Y1877" s="2" t="s">
        <v>65</v>
      </c>
      <c r="Z1877" s="4"/>
      <c r="AA1877" s="3">
        <v>46196</v>
      </c>
      <c r="AB1877" s="2" t="s">
        <v>461</v>
      </c>
      <c r="AC1877" s="2">
        <v>466208</v>
      </c>
    </row>
    <row r="1878" spans="1:29" ht="51.75" x14ac:dyDescent="0.25">
      <c r="A1878" s="2" t="s">
        <v>29</v>
      </c>
      <c r="B1878" s="2" t="s">
        <v>30</v>
      </c>
      <c r="C1878" s="2" t="s">
        <v>31</v>
      </c>
      <c r="D1878" s="2" t="s">
        <v>219</v>
      </c>
      <c r="E1878" s="2" t="s">
        <v>3973</v>
      </c>
      <c r="F1878" s="2" t="s">
        <v>56</v>
      </c>
      <c r="G1878" s="2">
        <v>1950000</v>
      </c>
      <c r="H1878" s="2">
        <v>1</v>
      </c>
      <c r="I1878" s="3">
        <v>46203</v>
      </c>
      <c r="J1878" s="4"/>
      <c r="K1878" s="2">
        <v>3831178</v>
      </c>
      <c r="L1878" s="2">
        <v>0</v>
      </c>
      <c r="M1878" s="2" t="s">
        <v>461</v>
      </c>
      <c r="N1878" s="4"/>
      <c r="O1878" s="4"/>
      <c r="P1878" s="2" t="s">
        <v>189</v>
      </c>
      <c r="Q1878" s="4"/>
      <c r="R1878" s="4"/>
      <c r="S1878" s="2" t="s">
        <v>51</v>
      </c>
      <c r="T1878" s="4"/>
      <c r="U1878" s="4"/>
      <c r="V1878" s="2" t="s">
        <v>278</v>
      </c>
      <c r="W1878" s="2" t="s">
        <v>406</v>
      </c>
      <c r="X1878" s="2">
        <v>2026</v>
      </c>
      <c r="Y1878" s="2" t="s">
        <v>65</v>
      </c>
      <c r="Z1878" s="4"/>
      <c r="AA1878" s="3">
        <v>46196</v>
      </c>
      <c r="AB1878" s="2" t="s">
        <v>461</v>
      </c>
      <c r="AC1878" s="2">
        <v>466208</v>
      </c>
    </row>
    <row r="1879" spans="1:29" ht="64.5" x14ac:dyDescent="0.25">
      <c r="A1879" s="2" t="s">
        <v>29</v>
      </c>
      <c r="B1879" s="2" t="s">
        <v>30</v>
      </c>
      <c r="C1879" s="2" t="s">
        <v>31</v>
      </c>
      <c r="D1879" s="2" t="s">
        <v>219</v>
      </c>
      <c r="E1879" s="2" t="s">
        <v>3973</v>
      </c>
      <c r="F1879" s="2" t="s">
        <v>3974</v>
      </c>
      <c r="G1879" s="2">
        <v>2050000</v>
      </c>
      <c r="H1879" s="2">
        <v>1</v>
      </c>
      <c r="I1879" s="3">
        <v>46203</v>
      </c>
      <c r="J1879" s="4"/>
      <c r="K1879" s="2">
        <v>3831178</v>
      </c>
      <c r="L1879" s="2">
        <v>0</v>
      </c>
      <c r="M1879" s="2" t="s">
        <v>461</v>
      </c>
      <c r="N1879" s="4"/>
      <c r="O1879" s="4"/>
      <c r="P1879" s="2" t="s">
        <v>189</v>
      </c>
      <c r="Q1879" s="4"/>
      <c r="R1879" s="4"/>
      <c r="S1879" s="2" t="s">
        <v>51</v>
      </c>
      <c r="T1879" s="4"/>
      <c r="U1879" s="4"/>
      <c r="V1879" s="2" t="s">
        <v>278</v>
      </c>
      <c r="W1879" s="2" t="s">
        <v>406</v>
      </c>
      <c r="X1879" s="2">
        <v>2026</v>
      </c>
      <c r="Y1879" s="2" t="s">
        <v>65</v>
      </c>
      <c r="Z1879" s="4"/>
      <c r="AA1879" s="3">
        <v>46196</v>
      </c>
      <c r="AB1879" s="2" t="s">
        <v>461</v>
      </c>
      <c r="AC1879" s="2">
        <v>466208</v>
      </c>
    </row>
    <row r="1880" spans="1:29" ht="64.5" x14ac:dyDescent="0.25">
      <c r="A1880" s="2" t="s">
        <v>29</v>
      </c>
      <c r="B1880" s="2" t="s">
        <v>42</v>
      </c>
      <c r="C1880" s="2" t="s">
        <v>43</v>
      </c>
      <c r="D1880" s="2" t="s">
        <v>636</v>
      </c>
      <c r="E1880" s="2" t="s">
        <v>3975</v>
      </c>
      <c r="F1880" s="2" t="s">
        <v>3976</v>
      </c>
      <c r="G1880" s="2">
        <v>2821500</v>
      </c>
      <c r="H1880" s="2">
        <v>1</v>
      </c>
      <c r="I1880" s="3">
        <v>46196</v>
      </c>
      <c r="J1880" s="4"/>
      <c r="K1880" s="2">
        <v>4653778</v>
      </c>
      <c r="L1880" s="2">
        <v>30000</v>
      </c>
      <c r="M1880" s="2" t="s">
        <v>126</v>
      </c>
      <c r="N1880" s="5">
        <v>46196</v>
      </c>
      <c r="O1880" s="2" t="s">
        <v>3977</v>
      </c>
      <c r="P1880" s="2" t="s">
        <v>189</v>
      </c>
      <c r="Q1880" s="2" t="s">
        <v>837</v>
      </c>
      <c r="R1880" s="3">
        <v>46196</v>
      </c>
      <c r="S1880" s="2" t="s">
        <v>38</v>
      </c>
      <c r="T1880" s="2" t="s">
        <v>83</v>
      </c>
      <c r="U1880" s="2">
        <v>0</v>
      </c>
      <c r="V1880" s="2">
        <v>0</v>
      </c>
      <c r="W1880" s="2" t="s">
        <v>838</v>
      </c>
      <c r="X1880" s="2">
        <v>2025</v>
      </c>
      <c r="Y1880" s="2" t="s">
        <v>65</v>
      </c>
      <c r="Z1880" s="4"/>
      <c r="AA1880" s="3">
        <v>46182</v>
      </c>
      <c r="AB1880" s="2" t="s">
        <v>126</v>
      </c>
      <c r="AC1880" s="2">
        <v>466204</v>
      </c>
    </row>
    <row r="1881" spans="1:29" ht="51.75" x14ac:dyDescent="0.25">
      <c r="A1881" s="2" t="s">
        <v>29</v>
      </c>
      <c r="B1881" s="2" t="s">
        <v>42</v>
      </c>
      <c r="C1881" s="2" t="s">
        <v>43</v>
      </c>
      <c r="D1881" s="2" t="s">
        <v>636</v>
      </c>
      <c r="E1881" s="2" t="s">
        <v>3975</v>
      </c>
      <c r="F1881" s="2" t="s">
        <v>41</v>
      </c>
      <c r="G1881" s="2">
        <v>1000</v>
      </c>
      <c r="H1881" s="2">
        <v>1</v>
      </c>
      <c r="I1881" s="3">
        <v>46196</v>
      </c>
      <c r="J1881" s="4"/>
      <c r="K1881" s="2">
        <v>4653778</v>
      </c>
      <c r="L1881" s="2">
        <v>30000</v>
      </c>
      <c r="M1881" s="2" t="s">
        <v>126</v>
      </c>
      <c r="N1881" s="5">
        <v>46196</v>
      </c>
      <c r="O1881" s="2" t="s">
        <v>3977</v>
      </c>
      <c r="P1881" s="2" t="s">
        <v>189</v>
      </c>
      <c r="Q1881" s="2" t="s">
        <v>837</v>
      </c>
      <c r="R1881" s="3">
        <v>46196</v>
      </c>
      <c r="S1881" s="2" t="s">
        <v>38</v>
      </c>
      <c r="T1881" s="2" t="s">
        <v>83</v>
      </c>
      <c r="U1881" s="2">
        <v>0</v>
      </c>
      <c r="V1881" s="2">
        <v>0</v>
      </c>
      <c r="W1881" s="2" t="s">
        <v>838</v>
      </c>
      <c r="X1881" s="2">
        <v>2025</v>
      </c>
      <c r="Y1881" s="2" t="s">
        <v>65</v>
      </c>
      <c r="Z1881" s="4"/>
      <c r="AA1881" s="3">
        <v>46182</v>
      </c>
      <c r="AB1881" s="2" t="s">
        <v>126</v>
      </c>
      <c r="AC1881" s="2">
        <v>466204</v>
      </c>
    </row>
    <row r="1882" spans="1:29" ht="51.75" x14ac:dyDescent="0.25">
      <c r="A1882" s="2" t="s">
        <v>29</v>
      </c>
      <c r="B1882" s="2" t="s">
        <v>42</v>
      </c>
      <c r="C1882" s="2" t="s">
        <v>43</v>
      </c>
      <c r="D1882" s="2" t="s">
        <v>32</v>
      </c>
      <c r="E1882" s="2" t="s">
        <v>3978</v>
      </c>
      <c r="F1882" s="2" t="s">
        <v>3979</v>
      </c>
      <c r="G1882" s="2">
        <v>3830000</v>
      </c>
      <c r="H1882" s="2">
        <v>1</v>
      </c>
      <c r="I1882" s="3">
        <v>46196</v>
      </c>
      <c r="J1882" s="4"/>
      <c r="K1882" s="2">
        <v>4750698</v>
      </c>
      <c r="L1882" s="2">
        <v>76600</v>
      </c>
      <c r="M1882" s="2" t="s">
        <v>756</v>
      </c>
      <c r="N1882" s="5">
        <v>46196</v>
      </c>
      <c r="O1882" s="2" t="s">
        <v>3980</v>
      </c>
      <c r="P1882" s="2" t="s">
        <v>36</v>
      </c>
      <c r="Q1882" s="2" t="s">
        <v>3981</v>
      </c>
      <c r="R1882" s="3">
        <v>46196</v>
      </c>
      <c r="S1882" s="2" t="s">
        <v>151</v>
      </c>
      <c r="T1882" s="2" t="s">
        <v>210</v>
      </c>
      <c r="U1882" s="2">
        <v>0</v>
      </c>
      <c r="V1882" s="2" t="s">
        <v>3982</v>
      </c>
      <c r="W1882" s="2" t="s">
        <v>272</v>
      </c>
      <c r="X1882" s="2">
        <v>2026</v>
      </c>
      <c r="Y1882" s="2" t="s">
        <v>40</v>
      </c>
      <c r="Z1882" s="4"/>
      <c r="AA1882" s="3">
        <v>46196</v>
      </c>
      <c r="AB1882" s="2" t="s">
        <v>756</v>
      </c>
      <c r="AC1882" s="2">
        <v>466196</v>
      </c>
    </row>
    <row r="1883" spans="1:29" ht="39" x14ac:dyDescent="0.25">
      <c r="A1883" s="2" t="s">
        <v>29</v>
      </c>
      <c r="B1883" s="2" t="s">
        <v>42</v>
      </c>
      <c r="C1883" s="2" t="s">
        <v>43</v>
      </c>
      <c r="D1883" s="2" t="s">
        <v>32</v>
      </c>
      <c r="E1883" s="2" t="s">
        <v>3978</v>
      </c>
      <c r="F1883" s="2" t="s">
        <v>41</v>
      </c>
      <c r="G1883" s="2">
        <v>1000</v>
      </c>
      <c r="H1883" s="2">
        <v>1</v>
      </c>
      <c r="I1883" s="3">
        <v>46196</v>
      </c>
      <c r="J1883" s="4"/>
      <c r="K1883" s="2">
        <v>4750698</v>
      </c>
      <c r="L1883" s="2">
        <v>76600</v>
      </c>
      <c r="M1883" s="2" t="s">
        <v>756</v>
      </c>
      <c r="N1883" s="5">
        <v>46196</v>
      </c>
      <c r="O1883" s="2" t="s">
        <v>3980</v>
      </c>
      <c r="P1883" s="2" t="s">
        <v>36</v>
      </c>
      <c r="Q1883" s="2" t="s">
        <v>3981</v>
      </c>
      <c r="R1883" s="3">
        <v>46196</v>
      </c>
      <c r="S1883" s="2" t="s">
        <v>151</v>
      </c>
      <c r="T1883" s="2" t="s">
        <v>210</v>
      </c>
      <c r="U1883" s="2">
        <v>0</v>
      </c>
      <c r="V1883" s="2" t="s">
        <v>3982</v>
      </c>
      <c r="W1883" s="2" t="s">
        <v>272</v>
      </c>
      <c r="X1883" s="2">
        <v>2026</v>
      </c>
      <c r="Y1883" s="2" t="s">
        <v>40</v>
      </c>
      <c r="Z1883" s="4"/>
      <c r="AA1883" s="3">
        <v>46196</v>
      </c>
      <c r="AB1883" s="2" t="s">
        <v>756</v>
      </c>
      <c r="AC1883" s="2">
        <v>466196</v>
      </c>
    </row>
    <row r="1884" spans="1:29" ht="64.5" x14ac:dyDescent="0.25">
      <c r="A1884" s="2" t="s">
        <v>29</v>
      </c>
      <c r="B1884" s="2" t="s">
        <v>42</v>
      </c>
      <c r="C1884" s="2" t="s">
        <v>43</v>
      </c>
      <c r="D1884" s="2" t="s">
        <v>32</v>
      </c>
      <c r="E1884" s="2" t="s">
        <v>3983</v>
      </c>
      <c r="F1884" s="2" t="s">
        <v>3984</v>
      </c>
      <c r="G1884" s="2">
        <v>2020000</v>
      </c>
      <c r="H1884" s="2">
        <v>1</v>
      </c>
      <c r="I1884" s="3">
        <v>46207</v>
      </c>
      <c r="J1884" s="4"/>
      <c r="K1884" s="2">
        <v>4750018</v>
      </c>
      <c r="L1884" s="2">
        <v>40400</v>
      </c>
      <c r="M1884" s="2" t="s">
        <v>47</v>
      </c>
      <c r="N1884" s="5">
        <v>46196</v>
      </c>
      <c r="O1884" s="2" t="s">
        <v>3985</v>
      </c>
      <c r="P1884" s="2" t="s">
        <v>36</v>
      </c>
      <c r="Q1884" s="2" t="s">
        <v>61</v>
      </c>
      <c r="R1884" s="3">
        <v>46196</v>
      </c>
      <c r="S1884" s="2" t="s">
        <v>51</v>
      </c>
      <c r="T1884" s="2" t="s">
        <v>63</v>
      </c>
      <c r="U1884" s="2">
        <v>0</v>
      </c>
      <c r="V1884" s="2" t="s">
        <v>37</v>
      </c>
      <c r="W1884" s="2" t="s">
        <v>814</v>
      </c>
      <c r="X1884" s="2">
        <v>2026</v>
      </c>
      <c r="Y1884" s="2" t="s">
        <v>40</v>
      </c>
      <c r="Z1884" s="4"/>
      <c r="AA1884" s="3">
        <v>46196</v>
      </c>
      <c r="AB1884" s="2" t="s">
        <v>47</v>
      </c>
      <c r="AC1884" s="2">
        <v>466194</v>
      </c>
    </row>
    <row r="1885" spans="1:29" ht="51.75" x14ac:dyDescent="0.25">
      <c r="A1885" s="2" t="s">
        <v>29</v>
      </c>
      <c r="B1885" s="2" t="s">
        <v>42</v>
      </c>
      <c r="C1885" s="2" t="s">
        <v>43</v>
      </c>
      <c r="D1885" s="2" t="s">
        <v>32</v>
      </c>
      <c r="E1885" s="2" t="s">
        <v>3983</v>
      </c>
      <c r="F1885" s="2" t="s">
        <v>41</v>
      </c>
      <c r="G1885" s="2">
        <v>1000</v>
      </c>
      <c r="H1885" s="2">
        <v>1</v>
      </c>
      <c r="I1885" s="3">
        <v>46207</v>
      </c>
      <c r="J1885" s="4"/>
      <c r="K1885" s="2">
        <v>4750018</v>
      </c>
      <c r="L1885" s="2">
        <v>40400</v>
      </c>
      <c r="M1885" s="2" t="s">
        <v>47</v>
      </c>
      <c r="N1885" s="5">
        <v>46196</v>
      </c>
      <c r="O1885" s="2" t="s">
        <v>3985</v>
      </c>
      <c r="P1885" s="2" t="s">
        <v>36</v>
      </c>
      <c r="Q1885" s="2" t="s">
        <v>61</v>
      </c>
      <c r="R1885" s="3">
        <v>46196</v>
      </c>
      <c r="S1885" s="2" t="s">
        <v>51</v>
      </c>
      <c r="T1885" s="2" t="s">
        <v>63</v>
      </c>
      <c r="U1885" s="2">
        <v>0</v>
      </c>
      <c r="V1885" s="2" t="s">
        <v>37</v>
      </c>
      <c r="W1885" s="2" t="s">
        <v>814</v>
      </c>
      <c r="X1885" s="2">
        <v>2026</v>
      </c>
      <c r="Y1885" s="2" t="s">
        <v>40</v>
      </c>
      <c r="Z1885" s="4"/>
      <c r="AA1885" s="3">
        <v>46196</v>
      </c>
      <c r="AB1885" s="2" t="s">
        <v>47</v>
      </c>
      <c r="AC1885" s="2">
        <v>466194</v>
      </c>
    </row>
    <row r="1886" spans="1:29" ht="51.75" x14ac:dyDescent="0.25">
      <c r="A1886" s="2" t="s">
        <v>29</v>
      </c>
      <c r="B1886" s="2" t="s">
        <v>42</v>
      </c>
      <c r="C1886" s="2" t="s">
        <v>43</v>
      </c>
      <c r="D1886" s="2" t="s">
        <v>2226</v>
      </c>
      <c r="E1886" s="2" t="s">
        <v>3986</v>
      </c>
      <c r="F1886" s="2" t="s">
        <v>56</v>
      </c>
      <c r="G1886" s="2">
        <v>1350000</v>
      </c>
      <c r="H1886" s="2">
        <v>1</v>
      </c>
      <c r="I1886" s="3">
        <v>46196</v>
      </c>
      <c r="J1886" s="4"/>
      <c r="K1886" s="2">
        <v>2398259</v>
      </c>
      <c r="L1886" s="2">
        <v>43000</v>
      </c>
      <c r="M1886" s="2" t="s">
        <v>266</v>
      </c>
      <c r="N1886" s="5">
        <v>46196</v>
      </c>
      <c r="O1886" s="2" t="s">
        <v>3987</v>
      </c>
      <c r="P1886" s="2" t="s">
        <v>49</v>
      </c>
      <c r="Q1886" s="2" t="s">
        <v>2386</v>
      </c>
      <c r="R1886" s="3">
        <v>46196</v>
      </c>
      <c r="S1886" s="2" t="s">
        <v>145</v>
      </c>
      <c r="T1886" s="2" t="s">
        <v>2387</v>
      </c>
      <c r="U1886" s="2">
        <v>0</v>
      </c>
      <c r="V1886" s="2" t="s">
        <v>37</v>
      </c>
      <c r="W1886" s="2" t="s">
        <v>1653</v>
      </c>
      <c r="X1886" s="2">
        <v>2026</v>
      </c>
      <c r="Y1886" s="2" t="s">
        <v>65</v>
      </c>
      <c r="Z1886" s="4"/>
      <c r="AA1886" s="3">
        <v>46196</v>
      </c>
      <c r="AB1886" s="2" t="s">
        <v>266</v>
      </c>
      <c r="AC1886" s="2">
        <v>466174</v>
      </c>
    </row>
    <row r="1887" spans="1:29" ht="64.5" x14ac:dyDescent="0.25">
      <c r="A1887" s="2" t="s">
        <v>29</v>
      </c>
      <c r="B1887" s="2" t="s">
        <v>42</v>
      </c>
      <c r="C1887" s="2" t="s">
        <v>43</v>
      </c>
      <c r="D1887" s="2" t="s">
        <v>2226</v>
      </c>
      <c r="E1887" s="2" t="s">
        <v>3986</v>
      </c>
      <c r="F1887" s="2" t="s">
        <v>3988</v>
      </c>
      <c r="G1887" s="2">
        <v>2150000</v>
      </c>
      <c r="H1887" s="2">
        <v>1</v>
      </c>
      <c r="I1887" s="3">
        <v>46196</v>
      </c>
      <c r="J1887" s="4"/>
      <c r="K1887" s="2">
        <v>2398259</v>
      </c>
      <c r="L1887" s="2">
        <v>43000</v>
      </c>
      <c r="M1887" s="2" t="s">
        <v>266</v>
      </c>
      <c r="N1887" s="5">
        <v>46196</v>
      </c>
      <c r="O1887" s="2" t="s">
        <v>3987</v>
      </c>
      <c r="P1887" s="2" t="s">
        <v>49</v>
      </c>
      <c r="Q1887" s="2" t="s">
        <v>2386</v>
      </c>
      <c r="R1887" s="3">
        <v>46196</v>
      </c>
      <c r="S1887" s="2" t="s">
        <v>145</v>
      </c>
      <c r="T1887" s="2" t="s">
        <v>2387</v>
      </c>
      <c r="U1887" s="2">
        <v>0</v>
      </c>
      <c r="V1887" s="2" t="s">
        <v>37</v>
      </c>
      <c r="W1887" s="2" t="s">
        <v>1653</v>
      </c>
      <c r="X1887" s="2">
        <v>2026</v>
      </c>
      <c r="Y1887" s="2" t="s">
        <v>65</v>
      </c>
      <c r="Z1887" s="4"/>
      <c r="AA1887" s="3">
        <v>46196</v>
      </c>
      <c r="AB1887" s="2" t="s">
        <v>266</v>
      </c>
      <c r="AC1887" s="2">
        <v>466174</v>
      </c>
    </row>
    <row r="1888" spans="1:29" ht="51.75" x14ac:dyDescent="0.25">
      <c r="A1888" s="2" t="s">
        <v>29</v>
      </c>
      <c r="B1888" s="2" t="s">
        <v>42</v>
      </c>
      <c r="C1888" s="2" t="s">
        <v>43</v>
      </c>
      <c r="D1888" s="2" t="s">
        <v>2226</v>
      </c>
      <c r="E1888" s="2" t="s">
        <v>3986</v>
      </c>
      <c r="F1888" s="2" t="s">
        <v>41</v>
      </c>
      <c r="G1888" s="2">
        <v>5000</v>
      </c>
      <c r="H1888" s="2">
        <v>1</v>
      </c>
      <c r="I1888" s="3">
        <v>46196</v>
      </c>
      <c r="J1888" s="4"/>
      <c r="K1888" s="2">
        <v>2398259</v>
      </c>
      <c r="L1888" s="2">
        <v>43000</v>
      </c>
      <c r="M1888" s="2" t="s">
        <v>266</v>
      </c>
      <c r="N1888" s="5">
        <v>46196</v>
      </c>
      <c r="O1888" s="2" t="s">
        <v>3987</v>
      </c>
      <c r="P1888" s="2" t="s">
        <v>49</v>
      </c>
      <c r="Q1888" s="2" t="s">
        <v>2386</v>
      </c>
      <c r="R1888" s="3">
        <v>46196</v>
      </c>
      <c r="S1888" s="2" t="s">
        <v>145</v>
      </c>
      <c r="T1888" s="2" t="s">
        <v>2387</v>
      </c>
      <c r="U1888" s="2">
        <v>0</v>
      </c>
      <c r="V1888" s="2" t="s">
        <v>37</v>
      </c>
      <c r="W1888" s="2" t="s">
        <v>1653</v>
      </c>
      <c r="X1888" s="2">
        <v>2026</v>
      </c>
      <c r="Y1888" s="2" t="s">
        <v>65</v>
      </c>
      <c r="Z1888" s="4"/>
      <c r="AA1888" s="3">
        <v>46196</v>
      </c>
      <c r="AB1888" s="2" t="s">
        <v>266</v>
      </c>
      <c r="AC1888" s="2">
        <v>466174</v>
      </c>
    </row>
    <row r="1889" spans="1:29" ht="64.5" x14ac:dyDescent="0.25">
      <c r="A1889" s="2" t="s">
        <v>29</v>
      </c>
      <c r="B1889" s="2" t="s">
        <v>42</v>
      </c>
      <c r="C1889" s="2" t="s">
        <v>43</v>
      </c>
      <c r="D1889" s="2" t="s">
        <v>32</v>
      </c>
      <c r="E1889" s="2" t="s">
        <v>3989</v>
      </c>
      <c r="F1889" s="2" t="s">
        <v>3990</v>
      </c>
      <c r="G1889" s="2">
        <v>1970000</v>
      </c>
      <c r="H1889" s="2">
        <v>1</v>
      </c>
      <c r="I1889" s="3">
        <v>46196</v>
      </c>
      <c r="J1889" s="4"/>
      <c r="K1889" s="2">
        <v>4748427</v>
      </c>
      <c r="L1889" s="2">
        <v>39400</v>
      </c>
      <c r="M1889" s="2" t="s">
        <v>172</v>
      </c>
      <c r="N1889" s="5">
        <v>46195</v>
      </c>
      <c r="O1889" s="2" t="s">
        <v>3991</v>
      </c>
      <c r="P1889" s="2" t="s">
        <v>36</v>
      </c>
      <c r="Q1889" s="2" t="s">
        <v>61</v>
      </c>
      <c r="R1889" s="3">
        <v>46195</v>
      </c>
      <c r="S1889" s="2" t="s">
        <v>174</v>
      </c>
      <c r="T1889" s="2" t="s">
        <v>63</v>
      </c>
      <c r="U1889" s="2">
        <v>0</v>
      </c>
      <c r="V1889" s="2">
        <v>0</v>
      </c>
      <c r="W1889" s="2" t="s">
        <v>64</v>
      </c>
      <c r="X1889" s="2">
        <v>2026</v>
      </c>
      <c r="Y1889" s="2" t="s">
        <v>40</v>
      </c>
      <c r="Z1889" s="4"/>
      <c r="AA1889" s="3">
        <v>46196</v>
      </c>
      <c r="AB1889" s="2" t="s">
        <v>172</v>
      </c>
      <c r="AC1889" s="2">
        <v>466118</v>
      </c>
    </row>
    <row r="1890" spans="1:29" ht="39" x14ac:dyDescent="0.25">
      <c r="A1890" s="2" t="s">
        <v>29</v>
      </c>
      <c r="B1890" s="2" t="s">
        <v>42</v>
      </c>
      <c r="C1890" s="2" t="s">
        <v>43</v>
      </c>
      <c r="D1890" s="2" t="s">
        <v>32</v>
      </c>
      <c r="E1890" s="2" t="s">
        <v>3989</v>
      </c>
      <c r="F1890" s="2" t="s">
        <v>41</v>
      </c>
      <c r="G1890" s="2">
        <v>1000</v>
      </c>
      <c r="H1890" s="2">
        <v>1</v>
      </c>
      <c r="I1890" s="3">
        <v>46196</v>
      </c>
      <c r="J1890" s="4"/>
      <c r="K1890" s="2">
        <v>4748427</v>
      </c>
      <c r="L1890" s="2">
        <v>39400</v>
      </c>
      <c r="M1890" s="2" t="s">
        <v>172</v>
      </c>
      <c r="N1890" s="5">
        <v>46195</v>
      </c>
      <c r="O1890" s="2" t="s">
        <v>3991</v>
      </c>
      <c r="P1890" s="2" t="s">
        <v>36</v>
      </c>
      <c r="Q1890" s="2" t="s">
        <v>61</v>
      </c>
      <c r="R1890" s="3">
        <v>46195</v>
      </c>
      <c r="S1890" s="2" t="s">
        <v>174</v>
      </c>
      <c r="T1890" s="2" t="s">
        <v>63</v>
      </c>
      <c r="U1890" s="2">
        <v>0</v>
      </c>
      <c r="V1890" s="2">
        <v>0</v>
      </c>
      <c r="W1890" s="2" t="s">
        <v>64</v>
      </c>
      <c r="X1890" s="2">
        <v>2026</v>
      </c>
      <c r="Y1890" s="2" t="s">
        <v>40</v>
      </c>
      <c r="Z1890" s="4"/>
      <c r="AA1890" s="3">
        <v>46196</v>
      </c>
      <c r="AB1890" s="2" t="s">
        <v>172</v>
      </c>
      <c r="AC1890" s="2">
        <v>466118</v>
      </c>
    </row>
    <row r="1891" spans="1:29" ht="51.75" x14ac:dyDescent="0.25">
      <c r="A1891" s="2" t="s">
        <v>29</v>
      </c>
      <c r="B1891" s="2" t="s">
        <v>42</v>
      </c>
      <c r="C1891" s="2" t="s">
        <v>43</v>
      </c>
      <c r="D1891" s="2" t="s">
        <v>32</v>
      </c>
      <c r="E1891" s="2" t="s">
        <v>3992</v>
      </c>
      <c r="F1891" s="2" t="s">
        <v>3993</v>
      </c>
      <c r="G1891" s="2">
        <v>3850000</v>
      </c>
      <c r="H1891" s="2">
        <v>1</v>
      </c>
      <c r="I1891" s="3">
        <v>46198</v>
      </c>
      <c r="J1891" s="4"/>
      <c r="K1891" s="2">
        <v>4750189</v>
      </c>
      <c r="L1891" s="2">
        <v>30000</v>
      </c>
      <c r="M1891" s="2" t="s">
        <v>235</v>
      </c>
      <c r="N1891" s="5">
        <v>46196</v>
      </c>
      <c r="O1891" s="2" t="s">
        <v>3994</v>
      </c>
      <c r="P1891" s="2" t="s">
        <v>36</v>
      </c>
      <c r="Q1891" s="2" t="s">
        <v>209</v>
      </c>
      <c r="R1891" s="3">
        <v>46196</v>
      </c>
      <c r="S1891" s="2" t="s">
        <v>38</v>
      </c>
      <c r="T1891" s="2" t="s">
        <v>210</v>
      </c>
      <c r="U1891" s="2">
        <v>0</v>
      </c>
      <c r="V1891" s="2" t="s">
        <v>1893</v>
      </c>
      <c r="W1891" s="2" t="s">
        <v>1983</v>
      </c>
      <c r="X1891" s="2">
        <v>2026</v>
      </c>
      <c r="Y1891" s="2" t="s">
        <v>40</v>
      </c>
      <c r="Z1891" s="4"/>
      <c r="AA1891" s="4"/>
      <c r="AB1891" s="2" t="s">
        <v>235</v>
      </c>
      <c r="AC1891" s="2">
        <v>466106</v>
      </c>
    </row>
    <row r="1892" spans="1:29" ht="64.5" x14ac:dyDescent="0.25">
      <c r="A1892" s="2" t="s">
        <v>29</v>
      </c>
      <c r="B1892" s="2" t="s">
        <v>42</v>
      </c>
      <c r="C1892" s="2" t="s">
        <v>43</v>
      </c>
      <c r="D1892" s="2" t="s">
        <v>164</v>
      </c>
      <c r="E1892" s="2" t="s">
        <v>3995</v>
      </c>
      <c r="F1892" s="2" t="s">
        <v>3996</v>
      </c>
      <c r="G1892" s="2">
        <v>1970000</v>
      </c>
      <c r="H1892" s="2">
        <v>1</v>
      </c>
      <c r="I1892" s="3">
        <v>46199</v>
      </c>
      <c r="J1892" s="4"/>
      <c r="K1892" s="2">
        <v>4582744</v>
      </c>
      <c r="L1892" s="2">
        <v>39400</v>
      </c>
      <c r="M1892" s="2" t="s">
        <v>826</v>
      </c>
      <c r="N1892" s="5">
        <v>46198</v>
      </c>
      <c r="O1892" s="2">
        <v>198</v>
      </c>
      <c r="P1892" s="2" t="s">
        <v>181</v>
      </c>
      <c r="Q1892" s="2" t="s">
        <v>61</v>
      </c>
      <c r="R1892" s="3">
        <v>46198</v>
      </c>
      <c r="S1892" s="2" t="s">
        <v>827</v>
      </c>
      <c r="T1892" s="2" t="s">
        <v>63</v>
      </c>
      <c r="U1892" s="2">
        <v>0</v>
      </c>
      <c r="V1892" s="2">
        <v>0</v>
      </c>
      <c r="W1892" s="2" t="s">
        <v>64</v>
      </c>
      <c r="X1892" s="2">
        <v>2026</v>
      </c>
      <c r="Y1892" s="2" t="s">
        <v>55</v>
      </c>
      <c r="Z1892" s="4"/>
      <c r="AA1892" s="3">
        <v>46196</v>
      </c>
      <c r="AB1892" s="2" t="s">
        <v>826</v>
      </c>
      <c r="AC1892" s="2">
        <v>466044</v>
      </c>
    </row>
    <row r="1893" spans="1:29" ht="39" x14ac:dyDescent="0.25">
      <c r="A1893" s="2" t="s">
        <v>29</v>
      </c>
      <c r="B1893" s="2" t="s">
        <v>42</v>
      </c>
      <c r="C1893" s="2" t="s">
        <v>43</v>
      </c>
      <c r="D1893" s="2" t="s">
        <v>164</v>
      </c>
      <c r="E1893" s="2" t="s">
        <v>3995</v>
      </c>
      <c r="F1893" s="2" t="s">
        <v>41</v>
      </c>
      <c r="G1893" s="2">
        <v>1000</v>
      </c>
      <c r="H1893" s="2">
        <v>1</v>
      </c>
      <c r="I1893" s="3">
        <v>46199</v>
      </c>
      <c r="J1893" s="4"/>
      <c r="K1893" s="2">
        <v>4582744</v>
      </c>
      <c r="L1893" s="2">
        <v>39400</v>
      </c>
      <c r="M1893" s="2" t="s">
        <v>826</v>
      </c>
      <c r="N1893" s="5">
        <v>46198</v>
      </c>
      <c r="O1893" s="2">
        <v>198</v>
      </c>
      <c r="P1893" s="2" t="s">
        <v>181</v>
      </c>
      <c r="Q1893" s="2" t="s">
        <v>61</v>
      </c>
      <c r="R1893" s="3">
        <v>46198</v>
      </c>
      <c r="S1893" s="2" t="s">
        <v>827</v>
      </c>
      <c r="T1893" s="2" t="s">
        <v>63</v>
      </c>
      <c r="U1893" s="2">
        <v>0</v>
      </c>
      <c r="V1893" s="2">
        <v>0</v>
      </c>
      <c r="W1893" s="2" t="s">
        <v>64</v>
      </c>
      <c r="X1893" s="2">
        <v>2026</v>
      </c>
      <c r="Y1893" s="2" t="s">
        <v>55</v>
      </c>
      <c r="Z1893" s="4"/>
      <c r="AA1893" s="3">
        <v>46196</v>
      </c>
      <c r="AB1893" s="2" t="s">
        <v>826</v>
      </c>
      <c r="AC1893" s="2">
        <v>466044</v>
      </c>
    </row>
    <row r="1894" spans="1:29" ht="102.75" x14ac:dyDescent="0.25">
      <c r="A1894" s="2" t="s">
        <v>29</v>
      </c>
      <c r="B1894" s="2" t="s">
        <v>42</v>
      </c>
      <c r="C1894" s="2" t="s">
        <v>43</v>
      </c>
      <c r="D1894" s="2" t="s">
        <v>32</v>
      </c>
      <c r="E1894" s="2" t="s">
        <v>3997</v>
      </c>
      <c r="F1894" s="2" t="s">
        <v>3998</v>
      </c>
      <c r="G1894" s="2">
        <v>849000</v>
      </c>
      <c r="H1894" s="2">
        <v>1</v>
      </c>
      <c r="I1894" s="3">
        <v>46198</v>
      </c>
      <c r="J1894" s="4"/>
      <c r="K1894" s="2">
        <v>4749395</v>
      </c>
      <c r="L1894" s="2">
        <v>10000</v>
      </c>
      <c r="M1894" s="2" t="s">
        <v>35</v>
      </c>
      <c r="N1894" s="5">
        <v>46196</v>
      </c>
      <c r="O1894" s="2" t="s">
        <v>3999</v>
      </c>
      <c r="P1894" s="2" t="s">
        <v>36</v>
      </c>
      <c r="Q1894" s="2" t="s">
        <v>53</v>
      </c>
      <c r="R1894" s="3">
        <v>46196</v>
      </c>
      <c r="S1894" s="2" t="s">
        <v>38</v>
      </c>
      <c r="T1894" s="2" t="s">
        <v>577</v>
      </c>
      <c r="U1894" s="4"/>
      <c r="V1894" s="4"/>
      <c r="W1894" s="2" t="s">
        <v>2164</v>
      </c>
      <c r="X1894" s="2">
        <v>2026</v>
      </c>
      <c r="Y1894" s="2" t="s">
        <v>40</v>
      </c>
      <c r="Z1894" s="4"/>
      <c r="AA1894" s="3">
        <v>46196</v>
      </c>
      <c r="AB1894" s="2" t="s">
        <v>35</v>
      </c>
      <c r="AC1894" s="2">
        <v>465966</v>
      </c>
    </row>
    <row r="1895" spans="1:29" ht="102.75" x14ac:dyDescent="0.25">
      <c r="A1895" s="2" t="s">
        <v>29</v>
      </c>
      <c r="B1895" s="2" t="s">
        <v>42</v>
      </c>
      <c r="C1895" s="2" t="s">
        <v>43</v>
      </c>
      <c r="D1895" s="2" t="s">
        <v>32</v>
      </c>
      <c r="E1895" s="2" t="s">
        <v>3997</v>
      </c>
      <c r="F1895" s="2" t="s">
        <v>41</v>
      </c>
      <c r="G1895" s="2">
        <v>1000</v>
      </c>
      <c r="H1895" s="2">
        <v>1</v>
      </c>
      <c r="I1895" s="3">
        <v>46198</v>
      </c>
      <c r="J1895" s="4"/>
      <c r="K1895" s="2">
        <v>4749395</v>
      </c>
      <c r="L1895" s="2">
        <v>10000</v>
      </c>
      <c r="M1895" s="2" t="s">
        <v>35</v>
      </c>
      <c r="N1895" s="5">
        <v>46196</v>
      </c>
      <c r="O1895" s="2" t="s">
        <v>3999</v>
      </c>
      <c r="P1895" s="2" t="s">
        <v>36</v>
      </c>
      <c r="Q1895" s="2" t="s">
        <v>53</v>
      </c>
      <c r="R1895" s="3">
        <v>46196</v>
      </c>
      <c r="S1895" s="2" t="s">
        <v>38</v>
      </c>
      <c r="T1895" s="2" t="s">
        <v>577</v>
      </c>
      <c r="U1895" s="4"/>
      <c r="V1895" s="4"/>
      <c r="W1895" s="2" t="s">
        <v>2164</v>
      </c>
      <c r="X1895" s="2">
        <v>2026</v>
      </c>
      <c r="Y1895" s="2" t="s">
        <v>40</v>
      </c>
      <c r="Z1895" s="4"/>
      <c r="AA1895" s="3">
        <v>46196</v>
      </c>
      <c r="AB1895" s="2" t="s">
        <v>35</v>
      </c>
      <c r="AC1895" s="2">
        <v>465966</v>
      </c>
    </row>
    <row r="1896" spans="1:29" ht="64.5" x14ac:dyDescent="0.25">
      <c r="A1896" s="2" t="s">
        <v>29</v>
      </c>
      <c r="B1896" s="2" t="s">
        <v>42</v>
      </c>
      <c r="C1896" s="2" t="s">
        <v>43</v>
      </c>
      <c r="D1896" s="2" t="s">
        <v>32</v>
      </c>
      <c r="E1896" s="2" t="s">
        <v>4000</v>
      </c>
      <c r="F1896" s="2" t="s">
        <v>4001</v>
      </c>
      <c r="G1896" s="2">
        <v>2000000</v>
      </c>
      <c r="H1896" s="2">
        <v>1</v>
      </c>
      <c r="I1896" s="3">
        <v>46196</v>
      </c>
      <c r="J1896" s="4"/>
      <c r="K1896" s="2">
        <v>4749360</v>
      </c>
      <c r="L1896" s="2">
        <v>40000</v>
      </c>
      <c r="M1896" s="2" t="s">
        <v>478</v>
      </c>
      <c r="N1896" s="5">
        <v>46196</v>
      </c>
      <c r="O1896" s="2">
        <v>8136</v>
      </c>
      <c r="P1896" s="2" t="s">
        <v>36</v>
      </c>
      <c r="Q1896" s="2" t="s">
        <v>61</v>
      </c>
      <c r="R1896" s="3">
        <v>46196</v>
      </c>
      <c r="S1896" s="2" t="s">
        <v>110</v>
      </c>
      <c r="T1896" s="2" t="s">
        <v>63</v>
      </c>
      <c r="U1896" s="2" t="s">
        <v>883</v>
      </c>
      <c r="V1896" s="2" t="s">
        <v>2401</v>
      </c>
      <c r="W1896" s="2" t="s">
        <v>765</v>
      </c>
      <c r="X1896" s="2">
        <v>2026</v>
      </c>
      <c r="Y1896" s="2" t="s">
        <v>40</v>
      </c>
      <c r="Z1896" s="4"/>
      <c r="AA1896" s="3">
        <v>46196</v>
      </c>
      <c r="AB1896" s="2" t="s">
        <v>478</v>
      </c>
      <c r="AC1896" s="2">
        <v>465950</v>
      </c>
    </row>
    <row r="1897" spans="1:29" ht="51.75" x14ac:dyDescent="0.25">
      <c r="A1897" s="2" t="s">
        <v>29</v>
      </c>
      <c r="B1897" s="2" t="s">
        <v>42</v>
      </c>
      <c r="C1897" s="2" t="s">
        <v>43</v>
      </c>
      <c r="D1897" s="2" t="s">
        <v>32</v>
      </c>
      <c r="E1897" s="2" t="s">
        <v>4000</v>
      </c>
      <c r="F1897" s="2" t="s">
        <v>41</v>
      </c>
      <c r="G1897" s="2">
        <v>1000</v>
      </c>
      <c r="H1897" s="2">
        <v>1</v>
      </c>
      <c r="I1897" s="3">
        <v>46196</v>
      </c>
      <c r="J1897" s="4"/>
      <c r="K1897" s="2">
        <v>4749360</v>
      </c>
      <c r="L1897" s="2">
        <v>40000</v>
      </c>
      <c r="M1897" s="2" t="s">
        <v>478</v>
      </c>
      <c r="N1897" s="5">
        <v>46196</v>
      </c>
      <c r="O1897" s="2">
        <v>8136</v>
      </c>
      <c r="P1897" s="2" t="s">
        <v>36</v>
      </c>
      <c r="Q1897" s="2" t="s">
        <v>61</v>
      </c>
      <c r="R1897" s="3">
        <v>46196</v>
      </c>
      <c r="S1897" s="2" t="s">
        <v>110</v>
      </c>
      <c r="T1897" s="2" t="s">
        <v>63</v>
      </c>
      <c r="U1897" s="2" t="s">
        <v>883</v>
      </c>
      <c r="V1897" s="2" t="s">
        <v>2401</v>
      </c>
      <c r="W1897" s="2" t="s">
        <v>765</v>
      </c>
      <c r="X1897" s="2">
        <v>2026</v>
      </c>
      <c r="Y1897" s="2" t="s">
        <v>40</v>
      </c>
      <c r="Z1897" s="4"/>
      <c r="AA1897" s="3">
        <v>46196</v>
      </c>
      <c r="AB1897" s="2" t="s">
        <v>478</v>
      </c>
      <c r="AC1897" s="2">
        <v>465950</v>
      </c>
    </row>
    <row r="1898" spans="1:29" ht="64.5" x14ac:dyDescent="0.25">
      <c r="A1898" s="2" t="s">
        <v>29</v>
      </c>
      <c r="B1898" s="2" t="s">
        <v>42</v>
      </c>
      <c r="C1898" s="2" t="s">
        <v>43</v>
      </c>
      <c r="D1898" s="2" t="s">
        <v>737</v>
      </c>
      <c r="E1898" s="2" t="s">
        <v>4002</v>
      </c>
      <c r="F1898" s="2" t="s">
        <v>4003</v>
      </c>
      <c r="G1898" s="2">
        <v>2380000</v>
      </c>
      <c r="H1898" s="2">
        <v>1</v>
      </c>
      <c r="I1898" s="3">
        <v>46199</v>
      </c>
      <c r="J1898" s="4"/>
      <c r="K1898" s="2">
        <v>4729775</v>
      </c>
      <c r="L1898" s="2">
        <v>47600</v>
      </c>
      <c r="M1898" s="2" t="s">
        <v>143</v>
      </c>
      <c r="N1898" s="5">
        <v>46196</v>
      </c>
      <c r="O1898" s="2" t="s">
        <v>4004</v>
      </c>
      <c r="P1898" s="2" t="s">
        <v>181</v>
      </c>
      <c r="Q1898" s="2" t="s">
        <v>2466</v>
      </c>
      <c r="R1898" s="3">
        <v>46196</v>
      </c>
      <c r="S1898" s="2" t="s">
        <v>110</v>
      </c>
      <c r="T1898" s="2" t="s">
        <v>72</v>
      </c>
      <c r="U1898" s="2" t="s">
        <v>4005</v>
      </c>
      <c r="V1898" s="2" t="s">
        <v>4005</v>
      </c>
      <c r="W1898" s="2" t="s">
        <v>1684</v>
      </c>
      <c r="X1898" s="2">
        <v>2026</v>
      </c>
      <c r="Y1898" s="2" t="s">
        <v>55</v>
      </c>
      <c r="Z1898" s="4"/>
      <c r="AA1898" s="3">
        <v>46196</v>
      </c>
      <c r="AB1898" s="2" t="s">
        <v>143</v>
      </c>
      <c r="AC1898" s="2">
        <v>465876</v>
      </c>
    </row>
    <row r="1899" spans="1:29" ht="39" x14ac:dyDescent="0.25">
      <c r="A1899" s="2" t="s">
        <v>29</v>
      </c>
      <c r="B1899" s="2" t="s">
        <v>42</v>
      </c>
      <c r="C1899" s="2" t="s">
        <v>43</v>
      </c>
      <c r="D1899" s="2" t="s">
        <v>737</v>
      </c>
      <c r="E1899" s="2" t="s">
        <v>4002</v>
      </c>
      <c r="F1899" s="2" t="s">
        <v>41</v>
      </c>
      <c r="G1899" s="2">
        <v>5000</v>
      </c>
      <c r="H1899" s="2">
        <v>1</v>
      </c>
      <c r="I1899" s="3">
        <v>46199</v>
      </c>
      <c r="J1899" s="4"/>
      <c r="K1899" s="2">
        <v>4729775</v>
      </c>
      <c r="L1899" s="2">
        <v>47600</v>
      </c>
      <c r="M1899" s="2" t="s">
        <v>143</v>
      </c>
      <c r="N1899" s="5">
        <v>46196</v>
      </c>
      <c r="O1899" s="2" t="s">
        <v>4004</v>
      </c>
      <c r="P1899" s="2" t="s">
        <v>181</v>
      </c>
      <c r="Q1899" s="2" t="s">
        <v>2466</v>
      </c>
      <c r="R1899" s="3">
        <v>46196</v>
      </c>
      <c r="S1899" s="2" t="s">
        <v>110</v>
      </c>
      <c r="T1899" s="2" t="s">
        <v>72</v>
      </c>
      <c r="U1899" s="2" t="s">
        <v>4005</v>
      </c>
      <c r="V1899" s="2" t="s">
        <v>4005</v>
      </c>
      <c r="W1899" s="2" t="s">
        <v>1684</v>
      </c>
      <c r="X1899" s="2">
        <v>2026</v>
      </c>
      <c r="Y1899" s="2" t="s">
        <v>55</v>
      </c>
      <c r="Z1899" s="4"/>
      <c r="AA1899" s="3">
        <v>46196</v>
      </c>
      <c r="AB1899" s="2" t="s">
        <v>143</v>
      </c>
      <c r="AC1899" s="2">
        <v>465876</v>
      </c>
    </row>
    <row r="1900" spans="1:29" ht="64.5" x14ac:dyDescent="0.25">
      <c r="A1900" s="2" t="s">
        <v>29</v>
      </c>
      <c r="B1900" s="2" t="s">
        <v>42</v>
      </c>
      <c r="C1900" s="2" t="s">
        <v>43</v>
      </c>
      <c r="D1900" s="2" t="s">
        <v>32</v>
      </c>
      <c r="E1900" s="2" t="s">
        <v>4006</v>
      </c>
      <c r="F1900" s="2" t="s">
        <v>4007</v>
      </c>
      <c r="G1900" s="2">
        <v>3170000</v>
      </c>
      <c r="H1900" s="2">
        <v>1</v>
      </c>
      <c r="I1900" s="3">
        <v>46196</v>
      </c>
      <c r="J1900" s="4"/>
      <c r="K1900" s="2">
        <v>4007483</v>
      </c>
      <c r="L1900" s="2">
        <v>63400</v>
      </c>
      <c r="M1900" s="2" t="s">
        <v>714</v>
      </c>
      <c r="N1900" s="5">
        <v>46191</v>
      </c>
      <c r="O1900" s="2">
        <v>368</v>
      </c>
      <c r="P1900" s="2" t="s">
        <v>36</v>
      </c>
      <c r="Q1900" s="2" t="s">
        <v>1861</v>
      </c>
      <c r="R1900" s="3">
        <v>46194</v>
      </c>
      <c r="S1900" s="2" t="s">
        <v>51</v>
      </c>
      <c r="T1900" s="2" t="s">
        <v>1862</v>
      </c>
      <c r="U1900" s="2" t="s">
        <v>4008</v>
      </c>
      <c r="V1900" s="2">
        <v>0</v>
      </c>
      <c r="W1900" s="2" t="s">
        <v>4009</v>
      </c>
      <c r="X1900" s="2">
        <v>2025</v>
      </c>
      <c r="Y1900" s="2" t="s">
        <v>40</v>
      </c>
      <c r="Z1900" s="4"/>
      <c r="AA1900" s="3">
        <v>46194</v>
      </c>
      <c r="AB1900" s="2" t="s">
        <v>714</v>
      </c>
      <c r="AC1900" s="2">
        <v>465852</v>
      </c>
    </row>
    <row r="1901" spans="1:29" ht="102.75" x14ac:dyDescent="0.25">
      <c r="A1901" s="2" t="s">
        <v>29</v>
      </c>
      <c r="B1901" s="2" t="s">
        <v>42</v>
      </c>
      <c r="C1901" s="2" t="s">
        <v>43</v>
      </c>
      <c r="D1901" s="2" t="s">
        <v>32</v>
      </c>
      <c r="E1901" s="2" t="s">
        <v>4010</v>
      </c>
      <c r="F1901" s="2" t="s">
        <v>4011</v>
      </c>
      <c r="G1901" s="2">
        <v>2736000</v>
      </c>
      <c r="H1901" s="2">
        <v>1</v>
      </c>
      <c r="I1901" s="3">
        <v>46196</v>
      </c>
      <c r="J1901" s="4"/>
      <c r="K1901" s="2">
        <v>4748920</v>
      </c>
      <c r="L1901" s="2">
        <v>20000</v>
      </c>
      <c r="M1901" s="2" t="s">
        <v>35</v>
      </c>
      <c r="N1901" s="5">
        <v>46196</v>
      </c>
      <c r="O1901" s="2" t="s">
        <v>4012</v>
      </c>
      <c r="P1901" s="2" t="s">
        <v>36</v>
      </c>
      <c r="Q1901" s="2" t="s">
        <v>950</v>
      </c>
      <c r="R1901" s="3">
        <v>46196</v>
      </c>
      <c r="S1901" s="2" t="s">
        <v>38</v>
      </c>
      <c r="T1901" s="2" t="s">
        <v>560</v>
      </c>
      <c r="U1901" s="2">
        <v>0</v>
      </c>
      <c r="V1901" s="2" t="s">
        <v>4013</v>
      </c>
      <c r="W1901" s="2" t="s">
        <v>2956</v>
      </c>
      <c r="X1901" s="2">
        <v>2025</v>
      </c>
      <c r="Y1901" s="2" t="s">
        <v>40</v>
      </c>
      <c r="Z1901" s="4"/>
      <c r="AA1901" s="3">
        <v>46196</v>
      </c>
      <c r="AB1901" s="2" t="s">
        <v>35</v>
      </c>
      <c r="AC1901" s="2">
        <v>465844</v>
      </c>
    </row>
    <row r="1902" spans="1:29" ht="102.75" x14ac:dyDescent="0.25">
      <c r="A1902" s="2" t="s">
        <v>29</v>
      </c>
      <c r="B1902" s="2" t="s">
        <v>42</v>
      </c>
      <c r="C1902" s="2" t="s">
        <v>43</v>
      </c>
      <c r="D1902" s="2" t="s">
        <v>32</v>
      </c>
      <c r="E1902" s="2" t="s">
        <v>4010</v>
      </c>
      <c r="F1902" s="2" t="s">
        <v>41</v>
      </c>
      <c r="G1902" s="2">
        <v>1000</v>
      </c>
      <c r="H1902" s="2">
        <v>1</v>
      </c>
      <c r="I1902" s="3">
        <v>46196</v>
      </c>
      <c r="J1902" s="4"/>
      <c r="K1902" s="2">
        <v>4748920</v>
      </c>
      <c r="L1902" s="2">
        <v>20000</v>
      </c>
      <c r="M1902" s="2" t="s">
        <v>35</v>
      </c>
      <c r="N1902" s="5">
        <v>46196</v>
      </c>
      <c r="O1902" s="2" t="s">
        <v>4012</v>
      </c>
      <c r="P1902" s="2" t="s">
        <v>36</v>
      </c>
      <c r="Q1902" s="2" t="s">
        <v>950</v>
      </c>
      <c r="R1902" s="3">
        <v>46196</v>
      </c>
      <c r="S1902" s="2" t="s">
        <v>38</v>
      </c>
      <c r="T1902" s="2" t="s">
        <v>560</v>
      </c>
      <c r="U1902" s="2">
        <v>0</v>
      </c>
      <c r="V1902" s="2" t="s">
        <v>4013</v>
      </c>
      <c r="W1902" s="2" t="s">
        <v>2956</v>
      </c>
      <c r="X1902" s="2">
        <v>2025</v>
      </c>
      <c r="Y1902" s="2" t="s">
        <v>40</v>
      </c>
      <c r="Z1902" s="4"/>
      <c r="AA1902" s="3">
        <v>46196</v>
      </c>
      <c r="AB1902" s="2" t="s">
        <v>35</v>
      </c>
      <c r="AC1902" s="2">
        <v>465844</v>
      </c>
    </row>
    <row r="1903" spans="1:29" ht="90" x14ac:dyDescent="0.25">
      <c r="A1903" s="2" t="s">
        <v>29</v>
      </c>
      <c r="B1903" s="2" t="s">
        <v>42</v>
      </c>
      <c r="C1903" s="2" t="s">
        <v>43</v>
      </c>
      <c r="D1903" s="2" t="s">
        <v>643</v>
      </c>
      <c r="E1903" s="2" t="s">
        <v>4014</v>
      </c>
      <c r="F1903" s="2" t="s">
        <v>4015</v>
      </c>
      <c r="G1903" s="2">
        <v>2425000</v>
      </c>
      <c r="H1903" s="2">
        <v>1</v>
      </c>
      <c r="I1903" s="3">
        <v>46196</v>
      </c>
      <c r="J1903" s="4"/>
      <c r="K1903" s="2">
        <v>2718026</v>
      </c>
      <c r="L1903" s="2">
        <v>36375</v>
      </c>
      <c r="M1903" s="2" t="s">
        <v>639</v>
      </c>
      <c r="N1903" s="5">
        <v>46192</v>
      </c>
      <c r="O1903" s="2" t="s">
        <v>4016</v>
      </c>
      <c r="P1903" s="2" t="s">
        <v>136</v>
      </c>
      <c r="Q1903" s="2">
        <v>0</v>
      </c>
      <c r="R1903" s="3">
        <v>46192</v>
      </c>
      <c r="S1903" s="2" t="s">
        <v>160</v>
      </c>
      <c r="T1903" s="2" t="s">
        <v>1387</v>
      </c>
      <c r="U1903" s="2" t="s">
        <v>4017</v>
      </c>
      <c r="V1903" s="2">
        <v>0</v>
      </c>
      <c r="W1903" s="2" t="s">
        <v>4018</v>
      </c>
      <c r="X1903" s="2">
        <v>2026</v>
      </c>
      <c r="Y1903" s="2" t="s">
        <v>55</v>
      </c>
      <c r="Z1903" s="4"/>
      <c r="AA1903" s="4"/>
      <c r="AB1903" s="2" t="s">
        <v>639</v>
      </c>
      <c r="AC1903" s="2">
        <v>465806</v>
      </c>
    </row>
    <row r="1904" spans="1:29" ht="51.75" x14ac:dyDescent="0.25">
      <c r="A1904" s="2" t="s">
        <v>29</v>
      </c>
      <c r="B1904" s="2" t="s">
        <v>42</v>
      </c>
      <c r="C1904" s="2" t="s">
        <v>43</v>
      </c>
      <c r="D1904" s="2" t="s">
        <v>44</v>
      </c>
      <c r="E1904" s="2" t="s">
        <v>4019</v>
      </c>
      <c r="F1904" s="2" t="s">
        <v>4020</v>
      </c>
      <c r="G1904" s="2">
        <v>4050000</v>
      </c>
      <c r="H1904" s="2">
        <v>1</v>
      </c>
      <c r="I1904" s="3">
        <v>46196</v>
      </c>
      <c r="J1904" s="4"/>
      <c r="K1904" s="2">
        <v>4697537</v>
      </c>
      <c r="L1904" s="2">
        <v>81000</v>
      </c>
      <c r="M1904" s="2" t="s">
        <v>519</v>
      </c>
      <c r="N1904" s="5">
        <v>46195</v>
      </c>
      <c r="O1904" s="2" t="s">
        <v>4021</v>
      </c>
      <c r="P1904" s="2" t="s">
        <v>181</v>
      </c>
      <c r="Q1904" s="2" t="s">
        <v>209</v>
      </c>
      <c r="R1904" s="3">
        <v>46195</v>
      </c>
      <c r="S1904" s="2" t="s">
        <v>522</v>
      </c>
      <c r="T1904" s="2" t="s">
        <v>210</v>
      </c>
      <c r="U1904" s="2">
        <v>0</v>
      </c>
      <c r="V1904" s="2" t="s">
        <v>4022</v>
      </c>
      <c r="W1904" s="2" t="s">
        <v>4023</v>
      </c>
      <c r="X1904" s="2">
        <v>2026</v>
      </c>
      <c r="Y1904" s="2" t="s">
        <v>55</v>
      </c>
      <c r="Z1904" s="4"/>
      <c r="AA1904" s="3">
        <v>46191</v>
      </c>
      <c r="AB1904" s="2" t="s">
        <v>519</v>
      </c>
      <c r="AC1904" s="2">
        <v>465798</v>
      </c>
    </row>
    <row r="1905" spans="1:29" ht="39" x14ac:dyDescent="0.25">
      <c r="A1905" s="2" t="s">
        <v>29</v>
      </c>
      <c r="B1905" s="2" t="s">
        <v>42</v>
      </c>
      <c r="C1905" s="2" t="s">
        <v>43</v>
      </c>
      <c r="D1905" s="2" t="s">
        <v>44</v>
      </c>
      <c r="E1905" s="2" t="s">
        <v>4019</v>
      </c>
      <c r="F1905" s="2" t="s">
        <v>41</v>
      </c>
      <c r="G1905" s="2">
        <v>1000</v>
      </c>
      <c r="H1905" s="2">
        <v>1</v>
      </c>
      <c r="I1905" s="3">
        <v>46196</v>
      </c>
      <c r="J1905" s="4"/>
      <c r="K1905" s="2">
        <v>4697537</v>
      </c>
      <c r="L1905" s="2">
        <v>81000</v>
      </c>
      <c r="M1905" s="2" t="s">
        <v>519</v>
      </c>
      <c r="N1905" s="5">
        <v>46195</v>
      </c>
      <c r="O1905" s="2" t="s">
        <v>4021</v>
      </c>
      <c r="P1905" s="2" t="s">
        <v>181</v>
      </c>
      <c r="Q1905" s="2" t="s">
        <v>209</v>
      </c>
      <c r="R1905" s="3">
        <v>46195</v>
      </c>
      <c r="S1905" s="2" t="s">
        <v>522</v>
      </c>
      <c r="T1905" s="2" t="s">
        <v>210</v>
      </c>
      <c r="U1905" s="2">
        <v>0</v>
      </c>
      <c r="V1905" s="2" t="s">
        <v>4022</v>
      </c>
      <c r="W1905" s="2" t="s">
        <v>4023</v>
      </c>
      <c r="X1905" s="2">
        <v>2026</v>
      </c>
      <c r="Y1905" s="2" t="s">
        <v>55</v>
      </c>
      <c r="Z1905" s="4"/>
      <c r="AA1905" s="3">
        <v>46191</v>
      </c>
      <c r="AB1905" s="2" t="s">
        <v>519</v>
      </c>
      <c r="AC1905" s="2">
        <v>465798</v>
      </c>
    </row>
    <row r="1906" spans="1:29" ht="64.5" x14ac:dyDescent="0.25">
      <c r="A1906" s="2" t="s">
        <v>29</v>
      </c>
      <c r="B1906" s="2" t="s">
        <v>42</v>
      </c>
      <c r="C1906" s="2" t="s">
        <v>43</v>
      </c>
      <c r="D1906" s="2" t="s">
        <v>573</v>
      </c>
      <c r="E1906" s="2" t="s">
        <v>4024</v>
      </c>
      <c r="F1906" s="2" t="s">
        <v>4025</v>
      </c>
      <c r="G1906" s="2">
        <v>2030000</v>
      </c>
      <c r="H1906" s="2">
        <v>1</v>
      </c>
      <c r="I1906" s="3">
        <v>46201</v>
      </c>
      <c r="J1906" s="4"/>
      <c r="K1906" s="2">
        <v>4745883</v>
      </c>
      <c r="L1906" s="2">
        <v>40600</v>
      </c>
      <c r="M1906" s="2" t="s">
        <v>166</v>
      </c>
      <c r="N1906" s="5">
        <v>46198</v>
      </c>
      <c r="O1906" s="2" t="s">
        <v>4026</v>
      </c>
      <c r="P1906" s="2" t="s">
        <v>49</v>
      </c>
      <c r="Q1906" s="2" t="s">
        <v>4027</v>
      </c>
      <c r="R1906" s="3">
        <v>46198</v>
      </c>
      <c r="S1906" s="2" t="s">
        <v>38</v>
      </c>
      <c r="T1906" s="2" t="s">
        <v>2387</v>
      </c>
      <c r="U1906" s="2">
        <v>0</v>
      </c>
      <c r="V1906" s="2">
        <v>0</v>
      </c>
      <c r="W1906" s="2" t="s">
        <v>956</v>
      </c>
      <c r="X1906" s="2">
        <v>2026</v>
      </c>
      <c r="Y1906" s="2" t="s">
        <v>65</v>
      </c>
      <c r="Z1906" s="4"/>
      <c r="AA1906" s="3">
        <v>46196</v>
      </c>
      <c r="AB1906" s="2" t="s">
        <v>166</v>
      </c>
      <c r="AC1906" s="2">
        <v>465780</v>
      </c>
    </row>
    <row r="1907" spans="1:29" ht="39" x14ac:dyDescent="0.25">
      <c r="A1907" s="2" t="s">
        <v>29</v>
      </c>
      <c r="B1907" s="2" t="s">
        <v>42</v>
      </c>
      <c r="C1907" s="2" t="s">
        <v>43</v>
      </c>
      <c r="D1907" s="2" t="s">
        <v>573</v>
      </c>
      <c r="E1907" s="2" t="s">
        <v>4024</v>
      </c>
      <c r="F1907" s="2" t="s">
        <v>41</v>
      </c>
      <c r="G1907" s="2">
        <v>5000</v>
      </c>
      <c r="H1907" s="2">
        <v>1</v>
      </c>
      <c r="I1907" s="3">
        <v>46201</v>
      </c>
      <c r="J1907" s="4"/>
      <c r="K1907" s="2">
        <v>4745883</v>
      </c>
      <c r="L1907" s="2">
        <v>40600</v>
      </c>
      <c r="M1907" s="2" t="s">
        <v>166</v>
      </c>
      <c r="N1907" s="5">
        <v>46198</v>
      </c>
      <c r="O1907" s="2" t="s">
        <v>4026</v>
      </c>
      <c r="P1907" s="2" t="s">
        <v>49</v>
      </c>
      <c r="Q1907" s="2" t="s">
        <v>4027</v>
      </c>
      <c r="R1907" s="3">
        <v>46198</v>
      </c>
      <c r="S1907" s="2" t="s">
        <v>38</v>
      </c>
      <c r="T1907" s="2" t="s">
        <v>2387</v>
      </c>
      <c r="U1907" s="2">
        <v>0</v>
      </c>
      <c r="V1907" s="2">
        <v>0</v>
      </c>
      <c r="W1907" s="2" t="s">
        <v>956</v>
      </c>
      <c r="X1907" s="2">
        <v>2026</v>
      </c>
      <c r="Y1907" s="2" t="s">
        <v>65</v>
      </c>
      <c r="Z1907" s="4"/>
      <c r="AA1907" s="3">
        <v>46196</v>
      </c>
      <c r="AB1907" s="2" t="s">
        <v>166</v>
      </c>
      <c r="AC1907" s="2">
        <v>465780</v>
      </c>
    </row>
    <row r="1908" spans="1:29" ht="64.5" x14ac:dyDescent="0.25">
      <c r="A1908" s="2" t="s">
        <v>29</v>
      </c>
      <c r="B1908" s="2" t="s">
        <v>42</v>
      </c>
      <c r="C1908" s="2" t="s">
        <v>43</v>
      </c>
      <c r="D1908" s="2" t="s">
        <v>44</v>
      </c>
      <c r="E1908" s="2" t="s">
        <v>4028</v>
      </c>
      <c r="F1908" s="2" t="s">
        <v>4029</v>
      </c>
      <c r="G1908" s="2">
        <v>2520000</v>
      </c>
      <c r="H1908" s="2">
        <v>1</v>
      </c>
      <c r="I1908" s="3">
        <v>46195</v>
      </c>
      <c r="J1908" s="4"/>
      <c r="K1908" s="2">
        <v>4731748</v>
      </c>
      <c r="L1908" s="2">
        <v>51000</v>
      </c>
      <c r="M1908" s="2" t="s">
        <v>187</v>
      </c>
      <c r="N1908" s="5">
        <v>46193</v>
      </c>
      <c r="O1908" s="2" t="s">
        <v>4030</v>
      </c>
      <c r="P1908" s="2" t="s">
        <v>189</v>
      </c>
      <c r="Q1908" s="2" t="s">
        <v>577</v>
      </c>
      <c r="R1908" s="3">
        <v>46195</v>
      </c>
      <c r="S1908" s="2" t="s">
        <v>51</v>
      </c>
      <c r="T1908" s="2" t="s">
        <v>52</v>
      </c>
      <c r="U1908" s="2">
        <v>0</v>
      </c>
      <c r="V1908" s="2" t="s">
        <v>53</v>
      </c>
      <c r="W1908" s="2" t="s">
        <v>2871</v>
      </c>
      <c r="X1908" s="2">
        <v>2026</v>
      </c>
      <c r="Y1908" s="2" t="s">
        <v>55</v>
      </c>
      <c r="Z1908" s="4"/>
      <c r="AA1908" s="3">
        <v>46193</v>
      </c>
      <c r="AB1908" s="2" t="s">
        <v>187</v>
      </c>
      <c r="AC1908" s="2">
        <v>465512</v>
      </c>
    </row>
    <row r="1909" spans="1:29" ht="51.75" x14ac:dyDescent="0.25">
      <c r="A1909" s="2" t="s">
        <v>29</v>
      </c>
      <c r="B1909" s="2" t="s">
        <v>42</v>
      </c>
      <c r="C1909" s="2" t="s">
        <v>43</v>
      </c>
      <c r="D1909" s="2" t="s">
        <v>44</v>
      </c>
      <c r="E1909" s="2" t="s">
        <v>4028</v>
      </c>
      <c r="F1909" s="2" t="s">
        <v>56</v>
      </c>
      <c r="G1909" s="2">
        <v>2250000</v>
      </c>
      <c r="H1909" s="2">
        <v>1</v>
      </c>
      <c r="I1909" s="3">
        <v>46195</v>
      </c>
      <c r="J1909" s="4"/>
      <c r="K1909" s="2">
        <v>4731748</v>
      </c>
      <c r="L1909" s="2">
        <v>51000</v>
      </c>
      <c r="M1909" s="2" t="s">
        <v>187</v>
      </c>
      <c r="N1909" s="5">
        <v>46193</v>
      </c>
      <c r="O1909" s="2" t="s">
        <v>4030</v>
      </c>
      <c r="P1909" s="2" t="s">
        <v>189</v>
      </c>
      <c r="Q1909" s="2" t="s">
        <v>577</v>
      </c>
      <c r="R1909" s="3">
        <v>46195</v>
      </c>
      <c r="S1909" s="2" t="s">
        <v>51</v>
      </c>
      <c r="T1909" s="2" t="s">
        <v>52</v>
      </c>
      <c r="U1909" s="2">
        <v>0</v>
      </c>
      <c r="V1909" s="2" t="s">
        <v>53</v>
      </c>
      <c r="W1909" s="2" t="s">
        <v>2871</v>
      </c>
      <c r="X1909" s="2">
        <v>2026</v>
      </c>
      <c r="Y1909" s="2" t="s">
        <v>55</v>
      </c>
      <c r="Z1909" s="4"/>
      <c r="AA1909" s="3">
        <v>46193</v>
      </c>
      <c r="AB1909" s="2" t="s">
        <v>187</v>
      </c>
      <c r="AC1909" s="2">
        <v>465512</v>
      </c>
    </row>
    <row r="1910" spans="1:29" ht="51.75" x14ac:dyDescent="0.25">
      <c r="A1910" s="2" t="s">
        <v>29</v>
      </c>
      <c r="B1910" s="2" t="s">
        <v>42</v>
      </c>
      <c r="C1910" s="2" t="s">
        <v>43</v>
      </c>
      <c r="D1910" s="2" t="s">
        <v>44</v>
      </c>
      <c r="E1910" s="2" t="s">
        <v>4028</v>
      </c>
      <c r="F1910" s="2" t="s">
        <v>41</v>
      </c>
      <c r="G1910" s="2">
        <v>1000</v>
      </c>
      <c r="H1910" s="2">
        <v>1</v>
      </c>
      <c r="I1910" s="3">
        <v>46195</v>
      </c>
      <c r="J1910" s="4"/>
      <c r="K1910" s="2">
        <v>4731748</v>
      </c>
      <c r="L1910" s="2">
        <v>51000</v>
      </c>
      <c r="M1910" s="2" t="s">
        <v>187</v>
      </c>
      <c r="N1910" s="5">
        <v>46193</v>
      </c>
      <c r="O1910" s="2" t="s">
        <v>4030</v>
      </c>
      <c r="P1910" s="2" t="s">
        <v>189</v>
      </c>
      <c r="Q1910" s="2" t="s">
        <v>577</v>
      </c>
      <c r="R1910" s="3">
        <v>46195</v>
      </c>
      <c r="S1910" s="2" t="s">
        <v>51</v>
      </c>
      <c r="T1910" s="2" t="s">
        <v>52</v>
      </c>
      <c r="U1910" s="2">
        <v>0</v>
      </c>
      <c r="V1910" s="2" t="s">
        <v>53</v>
      </c>
      <c r="W1910" s="2" t="s">
        <v>2871</v>
      </c>
      <c r="X1910" s="2">
        <v>2026</v>
      </c>
      <c r="Y1910" s="2" t="s">
        <v>55</v>
      </c>
      <c r="Z1910" s="4"/>
      <c r="AA1910" s="3">
        <v>46193</v>
      </c>
      <c r="AB1910" s="2" t="s">
        <v>187</v>
      </c>
      <c r="AC1910" s="2">
        <v>465512</v>
      </c>
    </row>
    <row r="1911" spans="1:29" ht="64.5" x14ac:dyDescent="0.25">
      <c r="A1911" s="2" t="s">
        <v>29</v>
      </c>
      <c r="B1911" s="2" t="s">
        <v>42</v>
      </c>
      <c r="C1911" s="2" t="s">
        <v>43</v>
      </c>
      <c r="D1911" s="2" t="s">
        <v>132</v>
      </c>
      <c r="E1911" s="2" t="s">
        <v>4031</v>
      </c>
      <c r="F1911" s="2" t="s">
        <v>4032</v>
      </c>
      <c r="G1911" s="2">
        <v>2670000</v>
      </c>
      <c r="H1911" s="2">
        <v>1</v>
      </c>
      <c r="I1911" s="3">
        <v>46195</v>
      </c>
      <c r="J1911" s="4"/>
      <c r="K1911" s="2">
        <v>4647185</v>
      </c>
      <c r="L1911" s="2">
        <v>30000</v>
      </c>
      <c r="M1911" s="2" t="s">
        <v>126</v>
      </c>
      <c r="N1911" s="5">
        <v>46195</v>
      </c>
      <c r="O1911" s="2" t="s">
        <v>4033</v>
      </c>
      <c r="P1911" s="2" t="s">
        <v>189</v>
      </c>
      <c r="Q1911" s="2" t="s">
        <v>837</v>
      </c>
      <c r="R1911" s="3">
        <v>46195</v>
      </c>
      <c r="S1911" s="2" t="s">
        <v>38</v>
      </c>
      <c r="T1911" s="2" t="s">
        <v>83</v>
      </c>
      <c r="U1911" s="2" t="s">
        <v>4034</v>
      </c>
      <c r="V1911" s="2">
        <v>0</v>
      </c>
      <c r="W1911" s="2" t="s">
        <v>2516</v>
      </c>
      <c r="X1911" s="2">
        <v>2025</v>
      </c>
      <c r="Y1911" s="2" t="s">
        <v>65</v>
      </c>
      <c r="Z1911" s="4"/>
      <c r="AA1911" s="3">
        <v>46181</v>
      </c>
      <c r="AB1911" s="2" t="s">
        <v>126</v>
      </c>
      <c r="AC1911" s="2">
        <v>465492</v>
      </c>
    </row>
    <row r="1912" spans="1:29" ht="51.75" x14ac:dyDescent="0.25">
      <c r="A1912" s="2" t="s">
        <v>29</v>
      </c>
      <c r="B1912" s="2" t="s">
        <v>42</v>
      </c>
      <c r="C1912" s="2" t="s">
        <v>43</v>
      </c>
      <c r="D1912" s="2" t="s">
        <v>132</v>
      </c>
      <c r="E1912" s="2" t="s">
        <v>4031</v>
      </c>
      <c r="F1912" s="2" t="s">
        <v>41</v>
      </c>
      <c r="G1912" s="2">
        <v>1000</v>
      </c>
      <c r="H1912" s="2">
        <v>1</v>
      </c>
      <c r="I1912" s="3">
        <v>46195</v>
      </c>
      <c r="J1912" s="4"/>
      <c r="K1912" s="2">
        <v>4647185</v>
      </c>
      <c r="L1912" s="2">
        <v>30000</v>
      </c>
      <c r="M1912" s="2" t="s">
        <v>126</v>
      </c>
      <c r="N1912" s="5">
        <v>46195</v>
      </c>
      <c r="O1912" s="2" t="s">
        <v>4033</v>
      </c>
      <c r="P1912" s="2" t="s">
        <v>189</v>
      </c>
      <c r="Q1912" s="2" t="s">
        <v>837</v>
      </c>
      <c r="R1912" s="3">
        <v>46195</v>
      </c>
      <c r="S1912" s="2" t="s">
        <v>38</v>
      </c>
      <c r="T1912" s="2" t="s">
        <v>83</v>
      </c>
      <c r="U1912" s="2" t="s">
        <v>4034</v>
      </c>
      <c r="V1912" s="2">
        <v>0</v>
      </c>
      <c r="W1912" s="2" t="s">
        <v>2516</v>
      </c>
      <c r="X1912" s="2">
        <v>2025</v>
      </c>
      <c r="Y1912" s="2" t="s">
        <v>65</v>
      </c>
      <c r="Z1912" s="4"/>
      <c r="AA1912" s="3">
        <v>46181</v>
      </c>
      <c r="AB1912" s="2" t="s">
        <v>126</v>
      </c>
      <c r="AC1912" s="2">
        <v>465492</v>
      </c>
    </row>
    <row r="1913" spans="1:29" ht="51.75" x14ac:dyDescent="0.25">
      <c r="A1913" s="2" t="s">
        <v>29</v>
      </c>
      <c r="B1913" s="2" t="s">
        <v>42</v>
      </c>
      <c r="C1913" s="2" t="s">
        <v>43</v>
      </c>
      <c r="D1913" s="2" t="s">
        <v>2226</v>
      </c>
      <c r="E1913" s="2" t="s">
        <v>4035</v>
      </c>
      <c r="F1913" s="2" t="s">
        <v>56</v>
      </c>
      <c r="G1913" s="2">
        <v>282312</v>
      </c>
      <c r="H1913" s="2">
        <v>1</v>
      </c>
      <c r="I1913" s="3">
        <v>46196</v>
      </c>
      <c r="J1913" s="4"/>
      <c r="K1913" s="2">
        <v>4742426</v>
      </c>
      <c r="L1913" s="2">
        <v>39400</v>
      </c>
      <c r="M1913" s="2" t="s">
        <v>143</v>
      </c>
      <c r="N1913" s="5">
        <v>46195</v>
      </c>
      <c r="O1913" s="2" t="s">
        <v>4036</v>
      </c>
      <c r="P1913" s="2" t="s">
        <v>49</v>
      </c>
      <c r="Q1913" s="2" t="s">
        <v>569</v>
      </c>
      <c r="R1913" s="3">
        <v>46195</v>
      </c>
      <c r="S1913" s="2" t="s">
        <v>138</v>
      </c>
      <c r="T1913" s="2" t="s">
        <v>63</v>
      </c>
      <c r="U1913" s="2">
        <v>0</v>
      </c>
      <c r="V1913" s="2">
        <v>0</v>
      </c>
      <c r="W1913" s="2" t="s">
        <v>64</v>
      </c>
      <c r="X1913" s="2">
        <v>2026</v>
      </c>
      <c r="Y1913" s="2" t="s">
        <v>65</v>
      </c>
      <c r="Z1913" s="4"/>
      <c r="AA1913" s="3">
        <v>46195</v>
      </c>
      <c r="AB1913" s="2" t="s">
        <v>143</v>
      </c>
      <c r="AC1913" s="2">
        <v>465482</v>
      </c>
    </row>
    <row r="1914" spans="1:29" ht="64.5" x14ac:dyDescent="0.25">
      <c r="A1914" s="2" t="s">
        <v>29</v>
      </c>
      <c r="B1914" s="2" t="s">
        <v>42</v>
      </c>
      <c r="C1914" s="2" t="s">
        <v>43</v>
      </c>
      <c r="D1914" s="2" t="s">
        <v>2226</v>
      </c>
      <c r="E1914" s="2" t="s">
        <v>4035</v>
      </c>
      <c r="F1914" s="2" t="s">
        <v>4037</v>
      </c>
      <c r="G1914" s="2">
        <v>1970000</v>
      </c>
      <c r="H1914" s="2">
        <v>1</v>
      </c>
      <c r="I1914" s="3">
        <v>46196</v>
      </c>
      <c r="J1914" s="4"/>
      <c r="K1914" s="2">
        <v>4742426</v>
      </c>
      <c r="L1914" s="2">
        <v>39400</v>
      </c>
      <c r="M1914" s="2" t="s">
        <v>143</v>
      </c>
      <c r="N1914" s="5">
        <v>46195</v>
      </c>
      <c r="O1914" s="2" t="s">
        <v>4036</v>
      </c>
      <c r="P1914" s="2" t="s">
        <v>49</v>
      </c>
      <c r="Q1914" s="2" t="s">
        <v>569</v>
      </c>
      <c r="R1914" s="3">
        <v>46195</v>
      </c>
      <c r="S1914" s="2" t="s">
        <v>138</v>
      </c>
      <c r="T1914" s="2" t="s">
        <v>63</v>
      </c>
      <c r="U1914" s="2">
        <v>0</v>
      </c>
      <c r="V1914" s="2">
        <v>0</v>
      </c>
      <c r="W1914" s="2" t="s">
        <v>64</v>
      </c>
      <c r="X1914" s="2">
        <v>2026</v>
      </c>
      <c r="Y1914" s="2" t="s">
        <v>65</v>
      </c>
      <c r="Z1914" s="4"/>
      <c r="AA1914" s="3">
        <v>46195</v>
      </c>
      <c r="AB1914" s="2" t="s">
        <v>143</v>
      </c>
      <c r="AC1914" s="2">
        <v>465482</v>
      </c>
    </row>
    <row r="1915" spans="1:29" ht="51.75" x14ac:dyDescent="0.25">
      <c r="A1915" s="2" t="s">
        <v>29</v>
      </c>
      <c r="B1915" s="2" t="s">
        <v>42</v>
      </c>
      <c r="C1915" s="2" t="s">
        <v>43</v>
      </c>
      <c r="D1915" s="2" t="s">
        <v>2226</v>
      </c>
      <c r="E1915" s="2" t="s">
        <v>4035</v>
      </c>
      <c r="F1915" s="2" t="s">
        <v>41</v>
      </c>
      <c r="G1915" s="2">
        <v>5000</v>
      </c>
      <c r="H1915" s="2">
        <v>1</v>
      </c>
      <c r="I1915" s="3">
        <v>46196</v>
      </c>
      <c r="J1915" s="4"/>
      <c r="K1915" s="2">
        <v>4742426</v>
      </c>
      <c r="L1915" s="2">
        <v>39400</v>
      </c>
      <c r="M1915" s="2" t="s">
        <v>143</v>
      </c>
      <c r="N1915" s="5">
        <v>46195</v>
      </c>
      <c r="O1915" s="2" t="s">
        <v>4036</v>
      </c>
      <c r="P1915" s="2" t="s">
        <v>49</v>
      </c>
      <c r="Q1915" s="2" t="s">
        <v>569</v>
      </c>
      <c r="R1915" s="3">
        <v>46195</v>
      </c>
      <c r="S1915" s="2" t="s">
        <v>138</v>
      </c>
      <c r="T1915" s="2" t="s">
        <v>63</v>
      </c>
      <c r="U1915" s="2">
        <v>0</v>
      </c>
      <c r="V1915" s="2">
        <v>0</v>
      </c>
      <c r="W1915" s="2" t="s">
        <v>64</v>
      </c>
      <c r="X1915" s="2">
        <v>2026</v>
      </c>
      <c r="Y1915" s="2" t="s">
        <v>65</v>
      </c>
      <c r="Z1915" s="4"/>
      <c r="AA1915" s="3">
        <v>46195</v>
      </c>
      <c r="AB1915" s="2" t="s">
        <v>143</v>
      </c>
      <c r="AC1915" s="2">
        <v>465482</v>
      </c>
    </row>
    <row r="1916" spans="1:29" ht="64.5" x14ac:dyDescent="0.25">
      <c r="A1916" s="2" t="s">
        <v>29</v>
      </c>
      <c r="B1916" s="2" t="s">
        <v>42</v>
      </c>
      <c r="C1916" s="2" t="s">
        <v>43</v>
      </c>
      <c r="D1916" s="2" t="s">
        <v>32</v>
      </c>
      <c r="E1916" s="2" t="s">
        <v>4038</v>
      </c>
      <c r="F1916" s="2" t="s">
        <v>4039</v>
      </c>
      <c r="G1916" s="2">
        <v>1970000</v>
      </c>
      <c r="H1916" s="2">
        <v>1</v>
      </c>
      <c r="I1916" s="3">
        <v>46195</v>
      </c>
      <c r="J1916" s="4"/>
      <c r="K1916" s="2">
        <v>4745214</v>
      </c>
      <c r="L1916" s="2">
        <v>39400</v>
      </c>
      <c r="M1916" s="2" t="s">
        <v>103</v>
      </c>
      <c r="N1916" s="5">
        <v>46195</v>
      </c>
      <c r="O1916" s="2" t="s">
        <v>4040</v>
      </c>
      <c r="P1916" s="2" t="s">
        <v>36</v>
      </c>
      <c r="Q1916" s="2" t="s">
        <v>61</v>
      </c>
      <c r="R1916" s="3">
        <v>46195</v>
      </c>
      <c r="S1916" s="2" t="s">
        <v>38</v>
      </c>
      <c r="T1916" s="2" t="s">
        <v>63</v>
      </c>
      <c r="U1916" s="2">
        <v>0</v>
      </c>
      <c r="V1916" s="2">
        <v>0</v>
      </c>
      <c r="W1916" s="2" t="s">
        <v>64</v>
      </c>
      <c r="X1916" s="2">
        <v>2026</v>
      </c>
      <c r="Y1916" s="2" t="s">
        <v>40</v>
      </c>
      <c r="Z1916" s="4"/>
      <c r="AA1916" s="3">
        <v>46195</v>
      </c>
      <c r="AB1916" s="2" t="s">
        <v>103</v>
      </c>
      <c r="AC1916" s="2">
        <v>465408</v>
      </c>
    </row>
    <row r="1917" spans="1:29" ht="51.75" x14ac:dyDescent="0.25">
      <c r="A1917" s="2" t="s">
        <v>29</v>
      </c>
      <c r="B1917" s="2" t="s">
        <v>42</v>
      </c>
      <c r="C1917" s="2" t="s">
        <v>43</v>
      </c>
      <c r="D1917" s="2" t="s">
        <v>32</v>
      </c>
      <c r="E1917" s="2" t="s">
        <v>4038</v>
      </c>
      <c r="F1917" s="2" t="s">
        <v>41</v>
      </c>
      <c r="G1917" s="2">
        <v>1000</v>
      </c>
      <c r="H1917" s="2">
        <v>1</v>
      </c>
      <c r="I1917" s="3">
        <v>46195</v>
      </c>
      <c r="J1917" s="4"/>
      <c r="K1917" s="2">
        <v>4745214</v>
      </c>
      <c r="L1917" s="2">
        <v>39400</v>
      </c>
      <c r="M1917" s="2" t="s">
        <v>103</v>
      </c>
      <c r="N1917" s="5">
        <v>46195</v>
      </c>
      <c r="O1917" s="2" t="s">
        <v>4040</v>
      </c>
      <c r="P1917" s="2" t="s">
        <v>36</v>
      </c>
      <c r="Q1917" s="2" t="s">
        <v>61</v>
      </c>
      <c r="R1917" s="3">
        <v>46195</v>
      </c>
      <c r="S1917" s="2" t="s">
        <v>38</v>
      </c>
      <c r="T1917" s="2" t="s">
        <v>63</v>
      </c>
      <c r="U1917" s="2">
        <v>0</v>
      </c>
      <c r="V1917" s="2">
        <v>0</v>
      </c>
      <c r="W1917" s="2" t="s">
        <v>64</v>
      </c>
      <c r="X1917" s="2">
        <v>2026</v>
      </c>
      <c r="Y1917" s="2" t="s">
        <v>40</v>
      </c>
      <c r="Z1917" s="4"/>
      <c r="AA1917" s="3">
        <v>46195</v>
      </c>
      <c r="AB1917" s="2" t="s">
        <v>103</v>
      </c>
      <c r="AC1917" s="2">
        <v>465408</v>
      </c>
    </row>
    <row r="1918" spans="1:29" ht="64.5" x14ac:dyDescent="0.25">
      <c r="A1918" s="2" t="s">
        <v>29</v>
      </c>
      <c r="B1918" s="2" t="s">
        <v>42</v>
      </c>
      <c r="C1918" s="2" t="s">
        <v>43</v>
      </c>
      <c r="D1918" s="2" t="s">
        <v>32</v>
      </c>
      <c r="E1918" s="2" t="s">
        <v>4041</v>
      </c>
      <c r="F1918" s="2" t="s">
        <v>4042</v>
      </c>
      <c r="G1918" s="2">
        <v>2520000</v>
      </c>
      <c r="H1918" s="2">
        <v>1</v>
      </c>
      <c r="I1918" s="3">
        <v>46199</v>
      </c>
      <c r="J1918" s="4"/>
      <c r="K1918" s="2">
        <v>4744681</v>
      </c>
      <c r="L1918" s="2">
        <v>50400</v>
      </c>
      <c r="M1918" s="2" t="s">
        <v>103</v>
      </c>
      <c r="N1918" s="5">
        <v>46195</v>
      </c>
      <c r="O1918" s="2" t="s">
        <v>4043</v>
      </c>
      <c r="P1918" s="2" t="s">
        <v>36</v>
      </c>
      <c r="Q1918" s="2" t="s">
        <v>2897</v>
      </c>
      <c r="R1918" s="3">
        <v>46197</v>
      </c>
      <c r="S1918" s="2" t="s">
        <v>38</v>
      </c>
      <c r="T1918" s="2" t="s">
        <v>52</v>
      </c>
      <c r="U1918" s="2">
        <v>0</v>
      </c>
      <c r="V1918" s="2">
        <v>0</v>
      </c>
      <c r="W1918" s="2" t="s">
        <v>579</v>
      </c>
      <c r="X1918" s="2">
        <v>2026</v>
      </c>
      <c r="Y1918" s="2" t="s">
        <v>40</v>
      </c>
      <c r="Z1918" s="4"/>
      <c r="AA1918" s="3">
        <v>46195</v>
      </c>
      <c r="AB1918" s="2" t="s">
        <v>103</v>
      </c>
      <c r="AC1918" s="2">
        <v>465402</v>
      </c>
    </row>
    <row r="1919" spans="1:29" ht="51.75" x14ac:dyDescent="0.25">
      <c r="A1919" s="2" t="s">
        <v>29</v>
      </c>
      <c r="B1919" s="2" t="s">
        <v>42</v>
      </c>
      <c r="C1919" s="2" t="s">
        <v>43</v>
      </c>
      <c r="D1919" s="2" t="s">
        <v>32</v>
      </c>
      <c r="E1919" s="2" t="s">
        <v>4041</v>
      </c>
      <c r="F1919" s="2" t="s">
        <v>41</v>
      </c>
      <c r="G1919" s="2">
        <v>1000</v>
      </c>
      <c r="H1919" s="2">
        <v>1</v>
      </c>
      <c r="I1919" s="3">
        <v>46199</v>
      </c>
      <c r="J1919" s="4"/>
      <c r="K1919" s="2">
        <v>4744681</v>
      </c>
      <c r="L1919" s="2">
        <v>50400</v>
      </c>
      <c r="M1919" s="2" t="s">
        <v>103</v>
      </c>
      <c r="N1919" s="5">
        <v>46195</v>
      </c>
      <c r="O1919" s="2" t="s">
        <v>4043</v>
      </c>
      <c r="P1919" s="2" t="s">
        <v>36</v>
      </c>
      <c r="Q1919" s="2" t="s">
        <v>2897</v>
      </c>
      <c r="R1919" s="3">
        <v>46197</v>
      </c>
      <c r="S1919" s="2" t="s">
        <v>38</v>
      </c>
      <c r="T1919" s="2" t="s">
        <v>52</v>
      </c>
      <c r="U1919" s="2">
        <v>0</v>
      </c>
      <c r="V1919" s="2">
        <v>0</v>
      </c>
      <c r="W1919" s="2" t="s">
        <v>579</v>
      </c>
      <c r="X1919" s="2">
        <v>2026</v>
      </c>
      <c r="Y1919" s="2" t="s">
        <v>40</v>
      </c>
      <c r="Z1919" s="4"/>
      <c r="AA1919" s="3">
        <v>46195</v>
      </c>
      <c r="AB1919" s="2" t="s">
        <v>103</v>
      </c>
      <c r="AC1919" s="2">
        <v>465402</v>
      </c>
    </row>
    <row r="1920" spans="1:29" ht="102.75" x14ac:dyDescent="0.25">
      <c r="A1920" s="2" t="s">
        <v>29</v>
      </c>
      <c r="B1920" s="2" t="s">
        <v>42</v>
      </c>
      <c r="C1920" s="2" t="s">
        <v>43</v>
      </c>
      <c r="D1920" s="2" t="s">
        <v>32</v>
      </c>
      <c r="E1920" s="2" t="s">
        <v>4044</v>
      </c>
      <c r="F1920" s="2" t="s">
        <v>41</v>
      </c>
      <c r="G1920" s="2">
        <v>1000</v>
      </c>
      <c r="H1920" s="2">
        <v>1</v>
      </c>
      <c r="I1920" s="3">
        <v>46199</v>
      </c>
      <c r="J1920" s="4"/>
      <c r="K1920" s="2">
        <v>4745224</v>
      </c>
      <c r="L1920" s="2">
        <v>51800</v>
      </c>
      <c r="M1920" s="2" t="s">
        <v>2739</v>
      </c>
      <c r="N1920" s="5">
        <v>46195</v>
      </c>
      <c r="O1920" s="2" t="s">
        <v>4045</v>
      </c>
      <c r="P1920" s="2" t="s">
        <v>36</v>
      </c>
      <c r="Q1920" s="2" t="s">
        <v>883</v>
      </c>
      <c r="R1920" s="3">
        <v>46197</v>
      </c>
      <c r="S1920" s="2" t="s">
        <v>38</v>
      </c>
      <c r="T1920" s="2" t="s">
        <v>4046</v>
      </c>
      <c r="U1920" s="2" t="s">
        <v>4047</v>
      </c>
      <c r="V1920" s="2" t="s">
        <v>1334</v>
      </c>
      <c r="W1920" s="2" t="s">
        <v>123</v>
      </c>
      <c r="X1920" s="2">
        <v>2026</v>
      </c>
      <c r="Y1920" s="2" t="s">
        <v>40</v>
      </c>
      <c r="Z1920" s="4"/>
      <c r="AA1920" s="3">
        <v>46195</v>
      </c>
      <c r="AB1920" s="2" t="s">
        <v>2739</v>
      </c>
      <c r="AC1920" s="2">
        <v>465390</v>
      </c>
    </row>
    <row r="1921" spans="1:29" ht="102.75" x14ac:dyDescent="0.25">
      <c r="A1921" s="2" t="s">
        <v>29</v>
      </c>
      <c r="B1921" s="2" t="s">
        <v>42</v>
      </c>
      <c r="C1921" s="2" t="s">
        <v>43</v>
      </c>
      <c r="D1921" s="2" t="s">
        <v>32</v>
      </c>
      <c r="E1921" s="2" t="s">
        <v>4044</v>
      </c>
      <c r="F1921" s="2" t="s">
        <v>4048</v>
      </c>
      <c r="G1921" s="2">
        <v>2590000</v>
      </c>
      <c r="H1921" s="2">
        <v>1</v>
      </c>
      <c r="I1921" s="3">
        <v>46199</v>
      </c>
      <c r="J1921" s="4"/>
      <c r="K1921" s="2">
        <v>4745224</v>
      </c>
      <c r="L1921" s="2">
        <v>51800</v>
      </c>
      <c r="M1921" s="2" t="s">
        <v>2739</v>
      </c>
      <c r="N1921" s="5">
        <v>46195</v>
      </c>
      <c r="O1921" s="2" t="s">
        <v>4045</v>
      </c>
      <c r="P1921" s="2" t="s">
        <v>36</v>
      </c>
      <c r="Q1921" s="2" t="s">
        <v>883</v>
      </c>
      <c r="R1921" s="3">
        <v>46197</v>
      </c>
      <c r="S1921" s="2" t="s">
        <v>38</v>
      </c>
      <c r="T1921" s="2" t="s">
        <v>4046</v>
      </c>
      <c r="U1921" s="2" t="s">
        <v>4047</v>
      </c>
      <c r="V1921" s="2" t="s">
        <v>1334</v>
      </c>
      <c r="W1921" s="2" t="s">
        <v>123</v>
      </c>
      <c r="X1921" s="2">
        <v>2026</v>
      </c>
      <c r="Y1921" s="2" t="s">
        <v>40</v>
      </c>
      <c r="Z1921" s="4"/>
      <c r="AA1921" s="3">
        <v>46195</v>
      </c>
      <c r="AB1921" s="2" t="s">
        <v>2739</v>
      </c>
      <c r="AC1921" s="2">
        <v>465390</v>
      </c>
    </row>
    <row r="1922" spans="1:29" ht="51.75" x14ac:dyDescent="0.25">
      <c r="A1922" s="2" t="s">
        <v>29</v>
      </c>
      <c r="B1922" s="2" t="s">
        <v>42</v>
      </c>
      <c r="C1922" s="2" t="s">
        <v>43</v>
      </c>
      <c r="D1922" s="2" t="s">
        <v>32</v>
      </c>
      <c r="E1922" s="2" t="s">
        <v>4049</v>
      </c>
      <c r="F1922" s="2" t="s">
        <v>4050</v>
      </c>
      <c r="G1922" s="2">
        <v>4170000</v>
      </c>
      <c r="H1922" s="2">
        <v>1</v>
      </c>
      <c r="I1922" s="3">
        <v>46196</v>
      </c>
      <c r="J1922" s="4"/>
      <c r="K1922" s="2">
        <v>3109210</v>
      </c>
      <c r="L1922" s="2">
        <v>83400</v>
      </c>
      <c r="M1922" s="2" t="s">
        <v>275</v>
      </c>
      <c r="N1922" s="5">
        <v>46195</v>
      </c>
      <c r="O1922" s="2" t="s">
        <v>4051</v>
      </c>
      <c r="P1922" s="2" t="s">
        <v>36</v>
      </c>
      <c r="Q1922" s="2" t="s">
        <v>1046</v>
      </c>
      <c r="R1922" s="3">
        <v>46195</v>
      </c>
      <c r="S1922" s="2" t="s">
        <v>794</v>
      </c>
      <c r="T1922" s="2" t="s">
        <v>1021</v>
      </c>
      <c r="U1922" s="2">
        <v>0</v>
      </c>
      <c r="V1922" s="2">
        <v>0</v>
      </c>
      <c r="W1922" s="2" t="s">
        <v>2456</v>
      </c>
      <c r="X1922" s="2">
        <v>2026</v>
      </c>
      <c r="Y1922" s="2" t="s">
        <v>40</v>
      </c>
      <c r="Z1922" s="4"/>
      <c r="AA1922" s="3">
        <v>46195</v>
      </c>
      <c r="AB1922" s="2" t="s">
        <v>275</v>
      </c>
      <c r="AC1922" s="2">
        <v>465384</v>
      </c>
    </row>
    <row r="1923" spans="1:29" ht="39" x14ac:dyDescent="0.25">
      <c r="A1923" s="2" t="s">
        <v>29</v>
      </c>
      <c r="B1923" s="2" t="s">
        <v>42</v>
      </c>
      <c r="C1923" s="2" t="s">
        <v>43</v>
      </c>
      <c r="D1923" s="2" t="s">
        <v>32</v>
      </c>
      <c r="E1923" s="2" t="s">
        <v>4049</v>
      </c>
      <c r="F1923" s="2" t="s">
        <v>41</v>
      </c>
      <c r="G1923" s="2">
        <v>1000</v>
      </c>
      <c r="H1923" s="2">
        <v>1</v>
      </c>
      <c r="I1923" s="3">
        <v>46196</v>
      </c>
      <c r="J1923" s="4"/>
      <c r="K1923" s="2">
        <v>3109210</v>
      </c>
      <c r="L1923" s="2">
        <v>83400</v>
      </c>
      <c r="M1923" s="2" t="s">
        <v>275</v>
      </c>
      <c r="N1923" s="5">
        <v>46195</v>
      </c>
      <c r="O1923" s="2" t="s">
        <v>4051</v>
      </c>
      <c r="P1923" s="2" t="s">
        <v>36</v>
      </c>
      <c r="Q1923" s="2" t="s">
        <v>1046</v>
      </c>
      <c r="R1923" s="3">
        <v>46195</v>
      </c>
      <c r="S1923" s="2" t="s">
        <v>794</v>
      </c>
      <c r="T1923" s="2" t="s">
        <v>1021</v>
      </c>
      <c r="U1923" s="2">
        <v>0</v>
      </c>
      <c r="V1923" s="2">
        <v>0</v>
      </c>
      <c r="W1923" s="2" t="s">
        <v>2456</v>
      </c>
      <c r="X1923" s="2">
        <v>2026</v>
      </c>
      <c r="Y1923" s="2" t="s">
        <v>40</v>
      </c>
      <c r="Z1923" s="4"/>
      <c r="AA1923" s="3">
        <v>46195</v>
      </c>
      <c r="AB1923" s="2" t="s">
        <v>275</v>
      </c>
      <c r="AC1923" s="2">
        <v>465384</v>
      </c>
    </row>
    <row r="1924" spans="1:29" ht="77.25" x14ac:dyDescent="0.25">
      <c r="A1924" s="2" t="s">
        <v>29</v>
      </c>
      <c r="B1924" s="2" t="s">
        <v>42</v>
      </c>
      <c r="C1924" s="2" t="s">
        <v>43</v>
      </c>
      <c r="D1924" s="2" t="s">
        <v>32</v>
      </c>
      <c r="E1924" s="2" t="s">
        <v>4052</v>
      </c>
      <c r="F1924" s="2" t="s">
        <v>4053</v>
      </c>
      <c r="G1924" s="2">
        <v>1070000</v>
      </c>
      <c r="H1924" s="2">
        <v>1</v>
      </c>
      <c r="I1924" s="3">
        <v>46195</v>
      </c>
      <c r="J1924" s="4"/>
      <c r="K1924" s="2">
        <v>1507190</v>
      </c>
      <c r="L1924" s="2">
        <v>16050</v>
      </c>
      <c r="M1924" s="2" t="s">
        <v>114</v>
      </c>
      <c r="N1924" s="5">
        <v>46195</v>
      </c>
      <c r="O1924" s="2" t="s">
        <v>4054</v>
      </c>
      <c r="P1924" s="2" t="s">
        <v>36</v>
      </c>
      <c r="Q1924" s="2" t="s">
        <v>53</v>
      </c>
      <c r="R1924" s="3">
        <v>46195</v>
      </c>
      <c r="S1924" s="2" t="s">
        <v>110</v>
      </c>
      <c r="T1924" s="2" t="s">
        <v>2025</v>
      </c>
      <c r="U1924" s="2" t="s">
        <v>4055</v>
      </c>
      <c r="V1924" s="2">
        <v>0</v>
      </c>
      <c r="W1924" s="2" t="s">
        <v>4056</v>
      </c>
      <c r="X1924" s="2">
        <v>2026</v>
      </c>
      <c r="Y1924" s="2" t="s">
        <v>40</v>
      </c>
      <c r="Z1924" s="4"/>
      <c r="AA1924" s="3">
        <v>46195</v>
      </c>
      <c r="AB1924" s="2" t="s">
        <v>114</v>
      </c>
      <c r="AC1924" s="2">
        <v>465378</v>
      </c>
    </row>
    <row r="1925" spans="1:29" ht="77.25" x14ac:dyDescent="0.25">
      <c r="A1925" s="2" t="s">
        <v>29</v>
      </c>
      <c r="B1925" s="2" t="s">
        <v>42</v>
      </c>
      <c r="C1925" s="2" t="s">
        <v>43</v>
      </c>
      <c r="D1925" s="2" t="s">
        <v>32</v>
      </c>
      <c r="E1925" s="2" t="s">
        <v>4052</v>
      </c>
      <c r="F1925" s="2" t="s">
        <v>41</v>
      </c>
      <c r="G1925" s="2">
        <v>1000</v>
      </c>
      <c r="H1925" s="2">
        <v>1</v>
      </c>
      <c r="I1925" s="3">
        <v>46195</v>
      </c>
      <c r="J1925" s="4"/>
      <c r="K1925" s="2">
        <v>1507190</v>
      </c>
      <c r="L1925" s="2">
        <v>16050</v>
      </c>
      <c r="M1925" s="2" t="s">
        <v>114</v>
      </c>
      <c r="N1925" s="5">
        <v>46195</v>
      </c>
      <c r="O1925" s="2" t="s">
        <v>4054</v>
      </c>
      <c r="P1925" s="2" t="s">
        <v>36</v>
      </c>
      <c r="Q1925" s="2" t="s">
        <v>53</v>
      </c>
      <c r="R1925" s="3">
        <v>46195</v>
      </c>
      <c r="S1925" s="2" t="s">
        <v>110</v>
      </c>
      <c r="T1925" s="2" t="s">
        <v>2025</v>
      </c>
      <c r="U1925" s="2" t="s">
        <v>4055</v>
      </c>
      <c r="V1925" s="2">
        <v>0</v>
      </c>
      <c r="W1925" s="2" t="s">
        <v>4056</v>
      </c>
      <c r="X1925" s="2">
        <v>2026</v>
      </c>
      <c r="Y1925" s="2" t="s">
        <v>40</v>
      </c>
      <c r="Z1925" s="4"/>
      <c r="AA1925" s="3">
        <v>46195</v>
      </c>
      <c r="AB1925" s="2" t="s">
        <v>114</v>
      </c>
      <c r="AC1925" s="2">
        <v>465378</v>
      </c>
    </row>
    <row r="1926" spans="1:29" ht="64.5" x14ac:dyDescent="0.25">
      <c r="A1926" s="2" t="s">
        <v>29</v>
      </c>
      <c r="B1926" s="2" t="s">
        <v>42</v>
      </c>
      <c r="C1926" s="2" t="s">
        <v>43</v>
      </c>
      <c r="D1926" s="2" t="s">
        <v>32</v>
      </c>
      <c r="E1926" s="2" t="s">
        <v>4057</v>
      </c>
      <c r="F1926" s="2" t="s">
        <v>41</v>
      </c>
      <c r="G1926" s="2">
        <v>1000</v>
      </c>
      <c r="H1926" s="2">
        <v>1</v>
      </c>
      <c r="I1926" s="3">
        <v>46199</v>
      </c>
      <c r="J1926" s="4"/>
      <c r="K1926" s="2">
        <v>1859175</v>
      </c>
      <c r="L1926" s="2">
        <v>60400</v>
      </c>
      <c r="M1926" s="2" t="s">
        <v>714</v>
      </c>
      <c r="N1926" s="5">
        <v>46192</v>
      </c>
      <c r="O1926" s="2">
        <v>362</v>
      </c>
      <c r="P1926" s="2" t="s">
        <v>36</v>
      </c>
      <c r="Q1926" s="2" t="s">
        <v>1710</v>
      </c>
      <c r="R1926" s="3">
        <v>46192</v>
      </c>
      <c r="S1926" s="2" t="s">
        <v>51</v>
      </c>
      <c r="T1926" s="2" t="s">
        <v>1711</v>
      </c>
      <c r="U1926" s="2" t="s">
        <v>4058</v>
      </c>
      <c r="V1926" s="2">
        <v>0</v>
      </c>
      <c r="W1926" s="2" t="s">
        <v>1796</v>
      </c>
      <c r="X1926" s="2">
        <v>2025</v>
      </c>
      <c r="Y1926" s="2" t="s">
        <v>40</v>
      </c>
      <c r="Z1926" s="4"/>
      <c r="AA1926" s="3">
        <v>46195</v>
      </c>
      <c r="AB1926" s="2" t="s">
        <v>714</v>
      </c>
      <c r="AC1926" s="2">
        <v>465346</v>
      </c>
    </row>
    <row r="1927" spans="1:29" ht="64.5" x14ac:dyDescent="0.25">
      <c r="A1927" s="2" t="s">
        <v>29</v>
      </c>
      <c r="B1927" s="2" t="s">
        <v>42</v>
      </c>
      <c r="C1927" s="2" t="s">
        <v>43</v>
      </c>
      <c r="D1927" s="2" t="s">
        <v>32</v>
      </c>
      <c r="E1927" s="2" t="s">
        <v>4057</v>
      </c>
      <c r="F1927" s="2" t="s">
        <v>4059</v>
      </c>
      <c r="G1927" s="2">
        <v>3020000</v>
      </c>
      <c r="H1927" s="2">
        <v>1</v>
      </c>
      <c r="I1927" s="3">
        <v>46199</v>
      </c>
      <c r="J1927" s="4"/>
      <c r="K1927" s="2">
        <v>1859175</v>
      </c>
      <c r="L1927" s="2">
        <v>60400</v>
      </c>
      <c r="M1927" s="2" t="s">
        <v>714</v>
      </c>
      <c r="N1927" s="5">
        <v>46192</v>
      </c>
      <c r="O1927" s="2">
        <v>362</v>
      </c>
      <c r="P1927" s="2" t="s">
        <v>36</v>
      </c>
      <c r="Q1927" s="2" t="s">
        <v>1710</v>
      </c>
      <c r="R1927" s="3">
        <v>46192</v>
      </c>
      <c r="S1927" s="2" t="s">
        <v>51</v>
      </c>
      <c r="T1927" s="2" t="s">
        <v>1711</v>
      </c>
      <c r="U1927" s="2" t="s">
        <v>4058</v>
      </c>
      <c r="V1927" s="2">
        <v>0</v>
      </c>
      <c r="W1927" s="2" t="s">
        <v>1796</v>
      </c>
      <c r="X1927" s="2">
        <v>2025</v>
      </c>
      <c r="Y1927" s="2" t="s">
        <v>40</v>
      </c>
      <c r="Z1927" s="4"/>
      <c r="AA1927" s="3">
        <v>46195</v>
      </c>
      <c r="AB1927" s="2" t="s">
        <v>714</v>
      </c>
      <c r="AC1927" s="2">
        <v>465346</v>
      </c>
    </row>
    <row r="1928" spans="1:29" ht="77.25" x14ac:dyDescent="0.25">
      <c r="A1928" s="2" t="s">
        <v>29</v>
      </c>
      <c r="B1928" s="2" t="s">
        <v>42</v>
      </c>
      <c r="C1928" s="2" t="s">
        <v>43</v>
      </c>
      <c r="D1928" s="2" t="s">
        <v>44</v>
      </c>
      <c r="E1928" s="2" t="s">
        <v>4060</v>
      </c>
      <c r="F1928" s="2" t="s">
        <v>4061</v>
      </c>
      <c r="G1928" s="2">
        <v>1757000</v>
      </c>
      <c r="H1928" s="2">
        <v>1</v>
      </c>
      <c r="I1928" s="3">
        <v>46195</v>
      </c>
      <c r="J1928" s="4"/>
      <c r="K1928" s="2">
        <v>1972281</v>
      </c>
      <c r="L1928" s="2">
        <v>26355</v>
      </c>
      <c r="M1928" s="2" t="s">
        <v>2608</v>
      </c>
      <c r="N1928" s="5">
        <v>46167</v>
      </c>
      <c r="O1928" s="2" t="s">
        <v>4062</v>
      </c>
      <c r="P1928" s="2" t="s">
        <v>136</v>
      </c>
      <c r="Q1928" s="2">
        <v>0</v>
      </c>
      <c r="R1928" s="3">
        <v>46167</v>
      </c>
      <c r="S1928" s="2" t="s">
        <v>2610</v>
      </c>
      <c r="T1928" s="2" t="s">
        <v>1956</v>
      </c>
      <c r="U1928" s="2">
        <v>0</v>
      </c>
      <c r="V1928" s="2">
        <v>0</v>
      </c>
      <c r="W1928" s="2" t="s">
        <v>1956</v>
      </c>
      <c r="X1928" s="2">
        <v>2026</v>
      </c>
      <c r="Y1928" s="2" t="s">
        <v>55</v>
      </c>
      <c r="Z1928" s="4"/>
      <c r="AA1928" s="4"/>
      <c r="AB1928" s="2" t="s">
        <v>2608</v>
      </c>
      <c r="AC1928" s="2">
        <v>465332</v>
      </c>
    </row>
    <row r="1929" spans="1:29" ht="64.5" x14ac:dyDescent="0.25">
      <c r="A1929" s="2" t="s">
        <v>29</v>
      </c>
      <c r="B1929" s="2" t="s">
        <v>42</v>
      </c>
      <c r="C1929" s="2" t="s">
        <v>43</v>
      </c>
      <c r="D1929" s="2" t="s">
        <v>2226</v>
      </c>
      <c r="E1929" s="2" t="s">
        <v>4063</v>
      </c>
      <c r="F1929" s="2" t="s">
        <v>4064</v>
      </c>
      <c r="G1929" s="2">
        <v>2012000</v>
      </c>
      <c r="H1929" s="2">
        <v>1</v>
      </c>
      <c r="I1929" s="3">
        <v>46198</v>
      </c>
      <c r="J1929" s="4"/>
      <c r="K1929" s="2">
        <v>4368939</v>
      </c>
      <c r="L1929" s="2">
        <v>40240</v>
      </c>
      <c r="M1929" s="2" t="s">
        <v>192</v>
      </c>
      <c r="N1929" s="5">
        <v>46196</v>
      </c>
      <c r="O1929" s="2" t="s">
        <v>4065</v>
      </c>
      <c r="P1929" s="2" t="s">
        <v>181</v>
      </c>
      <c r="Q1929" s="2" t="s">
        <v>61</v>
      </c>
      <c r="R1929" s="3">
        <v>46196</v>
      </c>
      <c r="S1929" s="2" t="s">
        <v>38</v>
      </c>
      <c r="T1929" s="2" t="s">
        <v>63</v>
      </c>
      <c r="U1929" s="2">
        <v>0</v>
      </c>
      <c r="V1929" s="2" t="s">
        <v>1690</v>
      </c>
      <c r="W1929" s="2" t="s">
        <v>64</v>
      </c>
      <c r="X1929" s="2">
        <v>2026</v>
      </c>
      <c r="Y1929" s="2" t="s">
        <v>65</v>
      </c>
      <c r="Z1929" s="4"/>
      <c r="AA1929" s="3">
        <v>46195</v>
      </c>
      <c r="AB1929" s="2" t="s">
        <v>192</v>
      </c>
      <c r="AC1929" s="2">
        <v>465310</v>
      </c>
    </row>
    <row r="1930" spans="1:29" ht="51.75" x14ac:dyDescent="0.25">
      <c r="A1930" s="2" t="s">
        <v>29</v>
      </c>
      <c r="B1930" s="2" t="s">
        <v>42</v>
      </c>
      <c r="C1930" s="2" t="s">
        <v>43</v>
      </c>
      <c r="D1930" s="2" t="s">
        <v>2226</v>
      </c>
      <c r="E1930" s="2" t="s">
        <v>4063</v>
      </c>
      <c r="F1930" s="2" t="s">
        <v>41</v>
      </c>
      <c r="G1930" s="2">
        <v>5000</v>
      </c>
      <c r="H1930" s="2">
        <v>1</v>
      </c>
      <c r="I1930" s="3">
        <v>46198</v>
      </c>
      <c r="J1930" s="4"/>
      <c r="K1930" s="2">
        <v>4368939</v>
      </c>
      <c r="L1930" s="2">
        <v>40240</v>
      </c>
      <c r="M1930" s="2" t="s">
        <v>192</v>
      </c>
      <c r="N1930" s="5">
        <v>46196</v>
      </c>
      <c r="O1930" s="2" t="s">
        <v>4065</v>
      </c>
      <c r="P1930" s="2" t="s">
        <v>181</v>
      </c>
      <c r="Q1930" s="2" t="s">
        <v>61</v>
      </c>
      <c r="R1930" s="3">
        <v>46196</v>
      </c>
      <c r="S1930" s="2" t="s">
        <v>38</v>
      </c>
      <c r="T1930" s="2" t="s">
        <v>63</v>
      </c>
      <c r="U1930" s="2">
        <v>0</v>
      </c>
      <c r="V1930" s="2" t="s">
        <v>1690</v>
      </c>
      <c r="W1930" s="2" t="s">
        <v>64</v>
      </c>
      <c r="X1930" s="2">
        <v>2026</v>
      </c>
      <c r="Y1930" s="2" t="s">
        <v>65</v>
      </c>
      <c r="Z1930" s="4"/>
      <c r="AA1930" s="3">
        <v>46195</v>
      </c>
      <c r="AB1930" s="2" t="s">
        <v>192</v>
      </c>
      <c r="AC1930" s="2">
        <v>465310</v>
      </c>
    </row>
    <row r="1931" spans="1:29" ht="102.75" x14ac:dyDescent="0.25">
      <c r="A1931" s="2" t="s">
        <v>29</v>
      </c>
      <c r="B1931" s="2" t="s">
        <v>42</v>
      </c>
      <c r="C1931" s="2" t="s">
        <v>43</v>
      </c>
      <c r="D1931" s="2" t="s">
        <v>176</v>
      </c>
      <c r="E1931" s="2" t="s">
        <v>4066</v>
      </c>
      <c r="F1931" s="2" t="s">
        <v>56</v>
      </c>
      <c r="G1931" s="2">
        <v>1355000</v>
      </c>
      <c r="H1931" s="2">
        <v>1</v>
      </c>
      <c r="I1931" s="3">
        <v>46199</v>
      </c>
      <c r="J1931" s="4"/>
      <c r="K1931" s="2">
        <v>4165311</v>
      </c>
      <c r="L1931" s="2">
        <v>18900</v>
      </c>
      <c r="M1931" s="2" t="s">
        <v>4067</v>
      </c>
      <c r="N1931" s="5">
        <v>46195</v>
      </c>
      <c r="O1931" s="2">
        <v>16009</v>
      </c>
      <c r="P1931" s="2" t="s">
        <v>49</v>
      </c>
      <c r="Q1931" s="2">
        <v>0</v>
      </c>
      <c r="R1931" s="3">
        <v>46195</v>
      </c>
      <c r="S1931" s="2" t="s">
        <v>4068</v>
      </c>
      <c r="T1931" s="2" t="s">
        <v>4069</v>
      </c>
      <c r="U1931" s="2" t="s">
        <v>4070</v>
      </c>
      <c r="V1931" s="2" t="s">
        <v>4071</v>
      </c>
      <c r="W1931" s="2" t="s">
        <v>1362</v>
      </c>
      <c r="X1931" s="2">
        <v>2026</v>
      </c>
      <c r="Y1931" s="2" t="s">
        <v>55</v>
      </c>
      <c r="Z1931" s="4"/>
      <c r="AA1931" s="3">
        <v>46195</v>
      </c>
      <c r="AB1931" s="2" t="s">
        <v>4067</v>
      </c>
      <c r="AC1931" s="2">
        <v>465302</v>
      </c>
    </row>
    <row r="1932" spans="1:29" ht="102.75" x14ac:dyDescent="0.25">
      <c r="A1932" s="2" t="s">
        <v>29</v>
      </c>
      <c r="B1932" s="2" t="s">
        <v>42</v>
      </c>
      <c r="C1932" s="2" t="s">
        <v>43</v>
      </c>
      <c r="D1932" s="2" t="s">
        <v>176</v>
      </c>
      <c r="E1932" s="2" t="s">
        <v>4066</v>
      </c>
      <c r="F1932" s="2" t="s">
        <v>4072</v>
      </c>
      <c r="G1932" s="2">
        <v>1890000</v>
      </c>
      <c r="H1932" s="2">
        <v>1</v>
      </c>
      <c r="I1932" s="3">
        <v>46199</v>
      </c>
      <c r="J1932" s="4"/>
      <c r="K1932" s="2">
        <v>4165311</v>
      </c>
      <c r="L1932" s="2">
        <v>18900</v>
      </c>
      <c r="M1932" s="2" t="s">
        <v>4067</v>
      </c>
      <c r="N1932" s="5">
        <v>46195</v>
      </c>
      <c r="O1932" s="2">
        <v>16009</v>
      </c>
      <c r="P1932" s="2" t="s">
        <v>49</v>
      </c>
      <c r="Q1932" s="2">
        <v>0</v>
      </c>
      <c r="R1932" s="3">
        <v>46195</v>
      </c>
      <c r="S1932" s="2" t="s">
        <v>4068</v>
      </c>
      <c r="T1932" s="2" t="s">
        <v>4069</v>
      </c>
      <c r="U1932" s="2" t="s">
        <v>4070</v>
      </c>
      <c r="V1932" s="2" t="s">
        <v>4071</v>
      </c>
      <c r="W1932" s="2" t="s">
        <v>1362</v>
      </c>
      <c r="X1932" s="2">
        <v>2026</v>
      </c>
      <c r="Y1932" s="2" t="s">
        <v>55</v>
      </c>
      <c r="Z1932" s="4"/>
      <c r="AA1932" s="3">
        <v>46195</v>
      </c>
      <c r="AB1932" s="2" t="s">
        <v>4067</v>
      </c>
      <c r="AC1932" s="2">
        <v>465302</v>
      </c>
    </row>
    <row r="1933" spans="1:29" ht="102.75" x14ac:dyDescent="0.25">
      <c r="A1933" s="2" t="s">
        <v>29</v>
      </c>
      <c r="B1933" s="2" t="s">
        <v>42</v>
      </c>
      <c r="C1933" s="2" t="s">
        <v>43</v>
      </c>
      <c r="D1933" s="2" t="s">
        <v>176</v>
      </c>
      <c r="E1933" s="2" t="s">
        <v>4066</v>
      </c>
      <c r="F1933" s="2" t="s">
        <v>41</v>
      </c>
      <c r="G1933" s="2">
        <v>5000</v>
      </c>
      <c r="H1933" s="2">
        <v>1</v>
      </c>
      <c r="I1933" s="3">
        <v>46199</v>
      </c>
      <c r="J1933" s="4"/>
      <c r="K1933" s="2">
        <v>4165311</v>
      </c>
      <c r="L1933" s="2">
        <v>18900</v>
      </c>
      <c r="M1933" s="2" t="s">
        <v>4067</v>
      </c>
      <c r="N1933" s="5">
        <v>46195</v>
      </c>
      <c r="O1933" s="2">
        <v>16009</v>
      </c>
      <c r="P1933" s="2" t="s">
        <v>49</v>
      </c>
      <c r="Q1933" s="2">
        <v>0</v>
      </c>
      <c r="R1933" s="3">
        <v>46195</v>
      </c>
      <c r="S1933" s="2" t="s">
        <v>4068</v>
      </c>
      <c r="T1933" s="2" t="s">
        <v>4069</v>
      </c>
      <c r="U1933" s="2" t="s">
        <v>4070</v>
      </c>
      <c r="V1933" s="2" t="s">
        <v>4071</v>
      </c>
      <c r="W1933" s="2" t="s">
        <v>1362</v>
      </c>
      <c r="X1933" s="2">
        <v>2026</v>
      </c>
      <c r="Y1933" s="2" t="s">
        <v>55</v>
      </c>
      <c r="Z1933" s="4"/>
      <c r="AA1933" s="3">
        <v>46195</v>
      </c>
      <c r="AB1933" s="2" t="s">
        <v>4067</v>
      </c>
      <c r="AC1933" s="2">
        <v>465302</v>
      </c>
    </row>
    <row r="1934" spans="1:29" ht="64.5" x14ac:dyDescent="0.25">
      <c r="A1934" s="2" t="s">
        <v>29</v>
      </c>
      <c r="B1934" s="2" t="s">
        <v>42</v>
      </c>
      <c r="C1934" s="2" t="s">
        <v>43</v>
      </c>
      <c r="D1934" s="2" t="s">
        <v>32</v>
      </c>
      <c r="E1934" s="2" t="s">
        <v>4073</v>
      </c>
      <c r="F1934" s="2" t="s">
        <v>4074</v>
      </c>
      <c r="G1934" s="2">
        <v>2000000</v>
      </c>
      <c r="H1934" s="2">
        <v>1</v>
      </c>
      <c r="I1934" s="3">
        <v>46195</v>
      </c>
      <c r="J1934" s="4"/>
      <c r="K1934" s="2">
        <v>4490808</v>
      </c>
      <c r="L1934" s="2">
        <v>40000</v>
      </c>
      <c r="M1934" s="2" t="s">
        <v>275</v>
      </c>
      <c r="N1934" s="5">
        <v>46195</v>
      </c>
      <c r="O1934" s="2" t="s">
        <v>4075</v>
      </c>
      <c r="P1934" s="2" t="s">
        <v>36</v>
      </c>
      <c r="Q1934" s="2" t="s">
        <v>61</v>
      </c>
      <c r="R1934" s="3">
        <v>46195</v>
      </c>
      <c r="S1934" s="2" t="s">
        <v>794</v>
      </c>
      <c r="T1934" s="2" t="s">
        <v>4076</v>
      </c>
      <c r="U1934" s="2">
        <v>0</v>
      </c>
      <c r="V1934" s="2">
        <v>0</v>
      </c>
      <c r="W1934" s="2" t="s">
        <v>765</v>
      </c>
      <c r="X1934" s="2">
        <v>2026</v>
      </c>
      <c r="Y1934" s="2" t="s">
        <v>40</v>
      </c>
      <c r="Z1934" s="4"/>
      <c r="AA1934" s="3">
        <v>46195</v>
      </c>
      <c r="AB1934" s="2" t="s">
        <v>275</v>
      </c>
      <c r="AC1934" s="2">
        <v>465274</v>
      </c>
    </row>
    <row r="1935" spans="1:29" ht="39" x14ac:dyDescent="0.25">
      <c r="A1935" s="2" t="s">
        <v>29</v>
      </c>
      <c r="B1935" s="2" t="s">
        <v>42</v>
      </c>
      <c r="C1935" s="2" t="s">
        <v>43</v>
      </c>
      <c r="D1935" s="2" t="s">
        <v>32</v>
      </c>
      <c r="E1935" s="2" t="s">
        <v>4073</v>
      </c>
      <c r="F1935" s="2" t="s">
        <v>41</v>
      </c>
      <c r="G1935" s="2">
        <v>1000</v>
      </c>
      <c r="H1935" s="2">
        <v>1</v>
      </c>
      <c r="I1935" s="3">
        <v>46195</v>
      </c>
      <c r="J1935" s="4"/>
      <c r="K1935" s="2">
        <v>4490808</v>
      </c>
      <c r="L1935" s="2">
        <v>40000</v>
      </c>
      <c r="M1935" s="2" t="s">
        <v>275</v>
      </c>
      <c r="N1935" s="5">
        <v>46195</v>
      </c>
      <c r="O1935" s="2" t="s">
        <v>4075</v>
      </c>
      <c r="P1935" s="2" t="s">
        <v>36</v>
      </c>
      <c r="Q1935" s="2" t="s">
        <v>61</v>
      </c>
      <c r="R1935" s="3">
        <v>46195</v>
      </c>
      <c r="S1935" s="2" t="s">
        <v>794</v>
      </c>
      <c r="T1935" s="2" t="s">
        <v>4076</v>
      </c>
      <c r="U1935" s="2">
        <v>0</v>
      </c>
      <c r="V1935" s="2">
        <v>0</v>
      </c>
      <c r="W1935" s="2" t="s">
        <v>765</v>
      </c>
      <c r="X1935" s="2">
        <v>2026</v>
      </c>
      <c r="Y1935" s="2" t="s">
        <v>40</v>
      </c>
      <c r="Z1935" s="4"/>
      <c r="AA1935" s="3">
        <v>46195</v>
      </c>
      <c r="AB1935" s="2" t="s">
        <v>275</v>
      </c>
      <c r="AC1935" s="2">
        <v>465274</v>
      </c>
    </row>
    <row r="1936" spans="1:29" ht="102.75" x14ac:dyDescent="0.25">
      <c r="A1936" s="2" t="s">
        <v>29</v>
      </c>
      <c r="B1936" s="2" t="s">
        <v>42</v>
      </c>
      <c r="C1936" s="2" t="s">
        <v>43</v>
      </c>
      <c r="D1936" s="2" t="s">
        <v>57</v>
      </c>
      <c r="E1936" s="2" t="s">
        <v>4077</v>
      </c>
      <c r="F1936" s="2" t="s">
        <v>4078</v>
      </c>
      <c r="G1936" s="2">
        <v>2394000</v>
      </c>
      <c r="H1936" s="2">
        <v>1</v>
      </c>
      <c r="I1936" s="3">
        <v>46195</v>
      </c>
      <c r="J1936" s="4"/>
      <c r="K1936" s="2">
        <v>4590382</v>
      </c>
      <c r="L1936" s="2">
        <v>47880</v>
      </c>
      <c r="M1936" s="2" t="s">
        <v>2739</v>
      </c>
      <c r="N1936" s="5">
        <v>46183</v>
      </c>
      <c r="O1936" s="2" t="s">
        <v>4079</v>
      </c>
      <c r="P1936" s="2" t="s">
        <v>49</v>
      </c>
      <c r="Q1936" s="2">
        <v>0</v>
      </c>
      <c r="R1936" s="3">
        <v>46184</v>
      </c>
      <c r="S1936" s="2" t="s">
        <v>38</v>
      </c>
      <c r="T1936" s="2" t="s">
        <v>4080</v>
      </c>
      <c r="U1936" s="2" t="s">
        <v>4081</v>
      </c>
      <c r="V1936" s="2">
        <v>0</v>
      </c>
      <c r="W1936" s="2" t="s">
        <v>4082</v>
      </c>
      <c r="X1936" s="2">
        <v>2026</v>
      </c>
      <c r="Y1936" s="2" t="s">
        <v>65</v>
      </c>
      <c r="Z1936" s="4"/>
      <c r="AA1936" s="3">
        <v>46182</v>
      </c>
      <c r="AB1936" s="2" t="s">
        <v>2739</v>
      </c>
      <c r="AC1936" s="2">
        <v>465258</v>
      </c>
    </row>
    <row r="1937" spans="1:29" ht="102.75" x14ac:dyDescent="0.25">
      <c r="A1937" s="2" t="s">
        <v>29</v>
      </c>
      <c r="B1937" s="2" t="s">
        <v>42</v>
      </c>
      <c r="C1937" s="2" t="s">
        <v>43</v>
      </c>
      <c r="D1937" s="2" t="s">
        <v>57</v>
      </c>
      <c r="E1937" s="2" t="s">
        <v>4077</v>
      </c>
      <c r="F1937" s="2" t="s">
        <v>56</v>
      </c>
      <c r="G1937" s="2">
        <v>1894000</v>
      </c>
      <c r="H1937" s="2">
        <v>1</v>
      </c>
      <c r="I1937" s="3">
        <v>46195</v>
      </c>
      <c r="J1937" s="4"/>
      <c r="K1937" s="2">
        <v>4590382</v>
      </c>
      <c r="L1937" s="2">
        <v>47880</v>
      </c>
      <c r="M1937" s="2" t="s">
        <v>2739</v>
      </c>
      <c r="N1937" s="5">
        <v>46183</v>
      </c>
      <c r="O1937" s="2" t="s">
        <v>4079</v>
      </c>
      <c r="P1937" s="2" t="s">
        <v>49</v>
      </c>
      <c r="Q1937" s="2">
        <v>0</v>
      </c>
      <c r="R1937" s="3">
        <v>46184</v>
      </c>
      <c r="S1937" s="2" t="s">
        <v>38</v>
      </c>
      <c r="T1937" s="2" t="s">
        <v>4080</v>
      </c>
      <c r="U1937" s="2" t="s">
        <v>4081</v>
      </c>
      <c r="V1937" s="2">
        <v>0</v>
      </c>
      <c r="W1937" s="2" t="s">
        <v>4082</v>
      </c>
      <c r="X1937" s="2">
        <v>2026</v>
      </c>
      <c r="Y1937" s="2" t="s">
        <v>65</v>
      </c>
      <c r="Z1937" s="4"/>
      <c r="AA1937" s="3">
        <v>46182</v>
      </c>
      <c r="AB1937" s="2" t="s">
        <v>2739</v>
      </c>
      <c r="AC1937" s="2">
        <v>465258</v>
      </c>
    </row>
    <row r="1938" spans="1:29" ht="102.75" x14ac:dyDescent="0.25">
      <c r="A1938" s="2" t="s">
        <v>29</v>
      </c>
      <c r="B1938" s="2" t="s">
        <v>42</v>
      </c>
      <c r="C1938" s="2" t="s">
        <v>43</v>
      </c>
      <c r="D1938" s="2" t="s">
        <v>57</v>
      </c>
      <c r="E1938" s="2" t="s">
        <v>4077</v>
      </c>
      <c r="F1938" s="2" t="s">
        <v>41</v>
      </c>
      <c r="G1938" s="2">
        <v>5000</v>
      </c>
      <c r="H1938" s="2">
        <v>1</v>
      </c>
      <c r="I1938" s="3">
        <v>46195</v>
      </c>
      <c r="J1938" s="4"/>
      <c r="K1938" s="2">
        <v>4590382</v>
      </c>
      <c r="L1938" s="2">
        <v>47880</v>
      </c>
      <c r="M1938" s="2" t="s">
        <v>2739</v>
      </c>
      <c r="N1938" s="5">
        <v>46183</v>
      </c>
      <c r="O1938" s="2" t="s">
        <v>4079</v>
      </c>
      <c r="P1938" s="2" t="s">
        <v>49</v>
      </c>
      <c r="Q1938" s="2">
        <v>0</v>
      </c>
      <c r="R1938" s="3">
        <v>46184</v>
      </c>
      <c r="S1938" s="2" t="s">
        <v>38</v>
      </c>
      <c r="T1938" s="2" t="s">
        <v>4080</v>
      </c>
      <c r="U1938" s="2" t="s">
        <v>4081</v>
      </c>
      <c r="V1938" s="2">
        <v>0</v>
      </c>
      <c r="W1938" s="2" t="s">
        <v>4082</v>
      </c>
      <c r="X1938" s="2">
        <v>2026</v>
      </c>
      <c r="Y1938" s="2" t="s">
        <v>65</v>
      </c>
      <c r="Z1938" s="4"/>
      <c r="AA1938" s="3">
        <v>46182</v>
      </c>
      <c r="AB1938" s="2" t="s">
        <v>2739</v>
      </c>
      <c r="AC1938" s="2">
        <v>465258</v>
      </c>
    </row>
    <row r="1939" spans="1:29" ht="64.5" x14ac:dyDescent="0.25">
      <c r="A1939" s="2" t="s">
        <v>29</v>
      </c>
      <c r="B1939" s="2" t="s">
        <v>42</v>
      </c>
      <c r="C1939" s="2" t="s">
        <v>43</v>
      </c>
      <c r="D1939" s="2" t="s">
        <v>32</v>
      </c>
      <c r="E1939" s="2" t="s">
        <v>4083</v>
      </c>
      <c r="F1939" s="2" t="s">
        <v>4084</v>
      </c>
      <c r="G1939" s="2">
        <v>2520000</v>
      </c>
      <c r="H1939" s="2">
        <v>1</v>
      </c>
      <c r="I1939" s="3">
        <v>46196</v>
      </c>
      <c r="J1939" s="4"/>
      <c r="K1939" s="2">
        <v>4743624</v>
      </c>
      <c r="L1939" s="2">
        <v>50400</v>
      </c>
      <c r="M1939" s="2" t="s">
        <v>297</v>
      </c>
      <c r="N1939" s="5">
        <v>46195</v>
      </c>
      <c r="O1939" s="2">
        <v>25897129</v>
      </c>
      <c r="P1939" s="2" t="s">
        <v>36</v>
      </c>
      <c r="Q1939" s="2" t="s">
        <v>577</v>
      </c>
      <c r="R1939" s="3">
        <v>46195</v>
      </c>
      <c r="S1939" s="2" t="s">
        <v>298</v>
      </c>
      <c r="T1939" s="2" t="s">
        <v>52</v>
      </c>
      <c r="U1939" s="2">
        <v>0</v>
      </c>
      <c r="V1939" s="2" t="s">
        <v>278</v>
      </c>
      <c r="W1939" s="2" t="s">
        <v>579</v>
      </c>
      <c r="X1939" s="2">
        <v>2026</v>
      </c>
      <c r="Y1939" s="2" t="s">
        <v>40</v>
      </c>
      <c r="Z1939" s="4"/>
      <c r="AA1939" s="3">
        <v>46195</v>
      </c>
      <c r="AB1939" s="2" t="s">
        <v>297</v>
      </c>
      <c r="AC1939" s="2">
        <v>465120</v>
      </c>
    </row>
    <row r="1940" spans="1:29" ht="51.75" x14ac:dyDescent="0.25">
      <c r="A1940" s="2" t="s">
        <v>29</v>
      </c>
      <c r="B1940" s="2" t="s">
        <v>42</v>
      </c>
      <c r="C1940" s="2" t="s">
        <v>43</v>
      </c>
      <c r="D1940" s="2" t="s">
        <v>32</v>
      </c>
      <c r="E1940" s="2" t="s">
        <v>4083</v>
      </c>
      <c r="F1940" s="2" t="s">
        <v>41</v>
      </c>
      <c r="G1940" s="2">
        <v>1000</v>
      </c>
      <c r="H1940" s="2">
        <v>1</v>
      </c>
      <c r="I1940" s="3">
        <v>46196</v>
      </c>
      <c r="J1940" s="4"/>
      <c r="K1940" s="2">
        <v>4743624</v>
      </c>
      <c r="L1940" s="2">
        <v>50400</v>
      </c>
      <c r="M1940" s="2" t="s">
        <v>297</v>
      </c>
      <c r="N1940" s="5">
        <v>46195</v>
      </c>
      <c r="O1940" s="2">
        <v>25897129</v>
      </c>
      <c r="P1940" s="2" t="s">
        <v>36</v>
      </c>
      <c r="Q1940" s="2" t="s">
        <v>577</v>
      </c>
      <c r="R1940" s="3">
        <v>46195</v>
      </c>
      <c r="S1940" s="2" t="s">
        <v>298</v>
      </c>
      <c r="T1940" s="2" t="s">
        <v>52</v>
      </c>
      <c r="U1940" s="2">
        <v>0</v>
      </c>
      <c r="V1940" s="2" t="s">
        <v>278</v>
      </c>
      <c r="W1940" s="2" t="s">
        <v>579</v>
      </c>
      <c r="X1940" s="2">
        <v>2026</v>
      </c>
      <c r="Y1940" s="2" t="s">
        <v>40</v>
      </c>
      <c r="Z1940" s="4"/>
      <c r="AA1940" s="3">
        <v>46195</v>
      </c>
      <c r="AB1940" s="2" t="s">
        <v>297</v>
      </c>
      <c r="AC1940" s="2">
        <v>465120</v>
      </c>
    </row>
    <row r="1941" spans="1:29" ht="64.5" x14ac:dyDescent="0.25">
      <c r="A1941" s="2" t="s">
        <v>29</v>
      </c>
      <c r="B1941" s="2" t="s">
        <v>42</v>
      </c>
      <c r="C1941" s="2" t="s">
        <v>43</v>
      </c>
      <c r="D1941" s="2" t="s">
        <v>32</v>
      </c>
      <c r="E1941" s="2" t="s">
        <v>4085</v>
      </c>
      <c r="F1941" s="2" t="s">
        <v>4086</v>
      </c>
      <c r="G1941" s="2">
        <v>2160000</v>
      </c>
      <c r="H1941" s="2">
        <v>1</v>
      </c>
      <c r="I1941" s="3">
        <v>46207</v>
      </c>
      <c r="J1941" s="4"/>
      <c r="K1941" s="2">
        <v>4743658</v>
      </c>
      <c r="L1941" s="2">
        <v>30000</v>
      </c>
      <c r="M1941" s="2" t="s">
        <v>665</v>
      </c>
      <c r="N1941" s="5">
        <v>46195</v>
      </c>
      <c r="O1941" s="2" t="s">
        <v>4087</v>
      </c>
      <c r="P1941" s="2" t="s">
        <v>36</v>
      </c>
      <c r="Q1941" s="2" t="s">
        <v>61</v>
      </c>
      <c r="R1941" s="3">
        <v>46195</v>
      </c>
      <c r="S1941" s="2" t="s">
        <v>695</v>
      </c>
      <c r="T1941" s="2" t="s">
        <v>63</v>
      </c>
      <c r="U1941" s="2">
        <v>0</v>
      </c>
      <c r="V1941" s="2" t="s">
        <v>661</v>
      </c>
      <c r="W1941" s="2" t="s">
        <v>4088</v>
      </c>
      <c r="X1941" s="2">
        <v>2026</v>
      </c>
      <c r="Y1941" s="2" t="s">
        <v>40</v>
      </c>
      <c r="Z1941" s="4"/>
      <c r="AA1941" s="3">
        <v>46195</v>
      </c>
      <c r="AB1941" s="2" t="s">
        <v>665</v>
      </c>
      <c r="AC1941" s="2">
        <v>465114</v>
      </c>
    </row>
    <row r="1942" spans="1:29" ht="51.75" x14ac:dyDescent="0.25">
      <c r="A1942" s="2" t="s">
        <v>29</v>
      </c>
      <c r="B1942" s="2" t="s">
        <v>42</v>
      </c>
      <c r="C1942" s="2" t="s">
        <v>43</v>
      </c>
      <c r="D1942" s="2" t="s">
        <v>32</v>
      </c>
      <c r="E1942" s="2" t="s">
        <v>4085</v>
      </c>
      <c r="F1942" s="2" t="s">
        <v>41</v>
      </c>
      <c r="G1942" s="2">
        <v>1000</v>
      </c>
      <c r="H1942" s="2">
        <v>1</v>
      </c>
      <c r="I1942" s="3">
        <v>46207</v>
      </c>
      <c r="J1942" s="4"/>
      <c r="K1942" s="2">
        <v>4743658</v>
      </c>
      <c r="L1942" s="2">
        <v>30000</v>
      </c>
      <c r="M1942" s="2" t="s">
        <v>665</v>
      </c>
      <c r="N1942" s="5">
        <v>46195</v>
      </c>
      <c r="O1942" s="2" t="s">
        <v>4087</v>
      </c>
      <c r="P1942" s="2" t="s">
        <v>36</v>
      </c>
      <c r="Q1942" s="2" t="s">
        <v>61</v>
      </c>
      <c r="R1942" s="3">
        <v>46195</v>
      </c>
      <c r="S1942" s="2" t="s">
        <v>695</v>
      </c>
      <c r="T1942" s="2" t="s">
        <v>63</v>
      </c>
      <c r="U1942" s="2">
        <v>0</v>
      </c>
      <c r="V1942" s="2" t="s">
        <v>661</v>
      </c>
      <c r="W1942" s="2" t="s">
        <v>4088</v>
      </c>
      <c r="X1942" s="2">
        <v>2026</v>
      </c>
      <c r="Y1942" s="2" t="s">
        <v>40</v>
      </c>
      <c r="Z1942" s="4"/>
      <c r="AA1942" s="3">
        <v>46195</v>
      </c>
      <c r="AB1942" s="2" t="s">
        <v>665</v>
      </c>
      <c r="AC1942" s="2">
        <v>465114</v>
      </c>
    </row>
    <row r="1943" spans="1:29" ht="51.75" x14ac:dyDescent="0.25">
      <c r="A1943" s="2" t="s">
        <v>29</v>
      </c>
      <c r="B1943" s="2" t="s">
        <v>42</v>
      </c>
      <c r="C1943" s="2" t="s">
        <v>43</v>
      </c>
      <c r="D1943" s="2" t="s">
        <v>2226</v>
      </c>
      <c r="E1943" s="2" t="s">
        <v>4089</v>
      </c>
      <c r="F1943" s="2" t="s">
        <v>56</v>
      </c>
      <c r="G1943" s="2">
        <v>1250000</v>
      </c>
      <c r="H1943" s="2">
        <v>1</v>
      </c>
      <c r="I1943" s="3">
        <v>46200</v>
      </c>
      <c r="J1943" s="4"/>
      <c r="K1943" s="2">
        <v>4743384</v>
      </c>
      <c r="L1943" s="2">
        <v>39980</v>
      </c>
      <c r="M1943" s="2" t="s">
        <v>461</v>
      </c>
      <c r="N1943" s="5">
        <v>46200</v>
      </c>
      <c r="O1943" s="2" t="s">
        <v>4090</v>
      </c>
      <c r="P1943" s="2" t="s">
        <v>189</v>
      </c>
      <c r="Q1943" s="2" t="s">
        <v>61</v>
      </c>
      <c r="R1943" s="3">
        <v>46200</v>
      </c>
      <c r="S1943" s="2" t="s">
        <v>51</v>
      </c>
      <c r="T1943" s="2" t="s">
        <v>63</v>
      </c>
      <c r="U1943" s="2" t="s">
        <v>4091</v>
      </c>
      <c r="V1943" s="2" t="s">
        <v>4092</v>
      </c>
      <c r="W1943" s="2" t="s">
        <v>3772</v>
      </c>
      <c r="X1943" s="2">
        <v>2026</v>
      </c>
      <c r="Y1943" s="2" t="s">
        <v>65</v>
      </c>
      <c r="Z1943" s="4"/>
      <c r="AA1943" s="3">
        <v>46197</v>
      </c>
      <c r="AB1943" s="2" t="s">
        <v>461</v>
      </c>
      <c r="AC1943" s="2">
        <v>465086</v>
      </c>
    </row>
    <row r="1944" spans="1:29" ht="51.75" x14ac:dyDescent="0.25">
      <c r="A1944" s="2" t="s">
        <v>29</v>
      </c>
      <c r="B1944" s="2" t="s">
        <v>42</v>
      </c>
      <c r="C1944" s="2" t="s">
        <v>43</v>
      </c>
      <c r="D1944" s="2" t="s">
        <v>2226</v>
      </c>
      <c r="E1944" s="2" t="s">
        <v>4089</v>
      </c>
      <c r="F1944" s="2" t="s">
        <v>41</v>
      </c>
      <c r="G1944" s="2">
        <v>1000</v>
      </c>
      <c r="H1944" s="2">
        <v>1</v>
      </c>
      <c r="I1944" s="3">
        <v>46200</v>
      </c>
      <c r="J1944" s="4"/>
      <c r="K1944" s="2">
        <v>4743384</v>
      </c>
      <c r="L1944" s="2">
        <v>39980</v>
      </c>
      <c r="M1944" s="2" t="s">
        <v>461</v>
      </c>
      <c r="N1944" s="5">
        <v>46200</v>
      </c>
      <c r="O1944" s="2" t="s">
        <v>4090</v>
      </c>
      <c r="P1944" s="2" t="s">
        <v>189</v>
      </c>
      <c r="Q1944" s="2" t="s">
        <v>61</v>
      </c>
      <c r="R1944" s="3">
        <v>46200</v>
      </c>
      <c r="S1944" s="2" t="s">
        <v>51</v>
      </c>
      <c r="T1944" s="2" t="s">
        <v>63</v>
      </c>
      <c r="U1944" s="2" t="s">
        <v>4091</v>
      </c>
      <c r="V1944" s="2" t="s">
        <v>4092</v>
      </c>
      <c r="W1944" s="2" t="s">
        <v>3772</v>
      </c>
      <c r="X1944" s="2">
        <v>2026</v>
      </c>
      <c r="Y1944" s="2" t="s">
        <v>65</v>
      </c>
      <c r="Z1944" s="4"/>
      <c r="AA1944" s="3">
        <v>46197</v>
      </c>
      <c r="AB1944" s="2" t="s">
        <v>461</v>
      </c>
      <c r="AC1944" s="2">
        <v>465086</v>
      </c>
    </row>
    <row r="1945" spans="1:29" ht="64.5" x14ac:dyDescent="0.25">
      <c r="A1945" s="2" t="s">
        <v>29</v>
      </c>
      <c r="B1945" s="2" t="s">
        <v>42</v>
      </c>
      <c r="C1945" s="2" t="s">
        <v>43</v>
      </c>
      <c r="D1945" s="2" t="s">
        <v>2226</v>
      </c>
      <c r="E1945" s="2" t="s">
        <v>4089</v>
      </c>
      <c r="F1945" s="2" t="s">
        <v>4093</v>
      </c>
      <c r="G1945" s="2">
        <v>1999000</v>
      </c>
      <c r="H1945" s="2">
        <v>1</v>
      </c>
      <c r="I1945" s="3">
        <v>46200</v>
      </c>
      <c r="J1945" s="4"/>
      <c r="K1945" s="2">
        <v>4743384</v>
      </c>
      <c r="L1945" s="2">
        <v>39980</v>
      </c>
      <c r="M1945" s="2" t="s">
        <v>461</v>
      </c>
      <c r="N1945" s="5">
        <v>46200</v>
      </c>
      <c r="O1945" s="2" t="s">
        <v>4090</v>
      </c>
      <c r="P1945" s="2" t="s">
        <v>189</v>
      </c>
      <c r="Q1945" s="2" t="s">
        <v>61</v>
      </c>
      <c r="R1945" s="3">
        <v>46200</v>
      </c>
      <c r="S1945" s="2" t="s">
        <v>51</v>
      </c>
      <c r="T1945" s="2" t="s">
        <v>63</v>
      </c>
      <c r="U1945" s="2" t="s">
        <v>4091</v>
      </c>
      <c r="V1945" s="2" t="s">
        <v>4092</v>
      </c>
      <c r="W1945" s="2" t="s">
        <v>3772</v>
      </c>
      <c r="X1945" s="2">
        <v>2026</v>
      </c>
      <c r="Y1945" s="2" t="s">
        <v>65</v>
      </c>
      <c r="Z1945" s="4"/>
      <c r="AA1945" s="3">
        <v>46197</v>
      </c>
      <c r="AB1945" s="2" t="s">
        <v>461</v>
      </c>
      <c r="AC1945" s="2">
        <v>465086</v>
      </c>
    </row>
    <row r="1946" spans="1:29" ht="51.75" x14ac:dyDescent="0.25">
      <c r="A1946" s="2" t="s">
        <v>29</v>
      </c>
      <c r="B1946" s="2" t="s">
        <v>42</v>
      </c>
      <c r="C1946" s="2" t="s">
        <v>43</v>
      </c>
      <c r="D1946" s="2" t="s">
        <v>573</v>
      </c>
      <c r="E1946" s="2" t="s">
        <v>4094</v>
      </c>
      <c r="F1946" s="2" t="s">
        <v>4095</v>
      </c>
      <c r="G1946" s="2">
        <v>2520000</v>
      </c>
      <c r="H1946" s="2">
        <v>1</v>
      </c>
      <c r="I1946" s="3">
        <v>46199</v>
      </c>
      <c r="J1946" s="4"/>
      <c r="K1946" s="2">
        <v>4731852</v>
      </c>
      <c r="L1946" s="2">
        <v>50400</v>
      </c>
      <c r="M1946" s="2" t="s">
        <v>235</v>
      </c>
      <c r="N1946" s="5">
        <v>46195</v>
      </c>
      <c r="O1946" s="2" t="s">
        <v>4096</v>
      </c>
      <c r="P1946" s="2" t="s">
        <v>181</v>
      </c>
      <c r="Q1946" s="2" t="s">
        <v>577</v>
      </c>
      <c r="R1946" s="3">
        <v>46196</v>
      </c>
      <c r="S1946" s="2" t="s">
        <v>38</v>
      </c>
      <c r="T1946" s="2" t="s">
        <v>52</v>
      </c>
      <c r="U1946" s="2">
        <v>0</v>
      </c>
      <c r="V1946" s="2">
        <v>0</v>
      </c>
      <c r="W1946" s="2" t="s">
        <v>579</v>
      </c>
      <c r="X1946" s="2">
        <v>2026</v>
      </c>
      <c r="Y1946" s="2" t="s">
        <v>65</v>
      </c>
      <c r="Z1946" s="4"/>
      <c r="AA1946" s="3">
        <v>46195</v>
      </c>
      <c r="AB1946" s="2" t="s">
        <v>235</v>
      </c>
      <c r="AC1946" s="2">
        <v>465028</v>
      </c>
    </row>
    <row r="1947" spans="1:29" ht="39" x14ac:dyDescent="0.25">
      <c r="A1947" s="2" t="s">
        <v>29</v>
      </c>
      <c r="B1947" s="2" t="s">
        <v>42</v>
      </c>
      <c r="C1947" s="2" t="s">
        <v>43</v>
      </c>
      <c r="D1947" s="2" t="s">
        <v>573</v>
      </c>
      <c r="E1947" s="2" t="s">
        <v>4094</v>
      </c>
      <c r="F1947" s="2" t="s">
        <v>41</v>
      </c>
      <c r="G1947" s="2">
        <v>5000</v>
      </c>
      <c r="H1947" s="2">
        <v>1</v>
      </c>
      <c r="I1947" s="3">
        <v>46199</v>
      </c>
      <c r="J1947" s="4"/>
      <c r="K1947" s="2">
        <v>4731852</v>
      </c>
      <c r="L1947" s="2">
        <v>50400</v>
      </c>
      <c r="M1947" s="2" t="s">
        <v>235</v>
      </c>
      <c r="N1947" s="5">
        <v>46195</v>
      </c>
      <c r="O1947" s="2" t="s">
        <v>4096</v>
      </c>
      <c r="P1947" s="2" t="s">
        <v>181</v>
      </c>
      <c r="Q1947" s="2" t="s">
        <v>577</v>
      </c>
      <c r="R1947" s="3">
        <v>46196</v>
      </c>
      <c r="S1947" s="2" t="s">
        <v>38</v>
      </c>
      <c r="T1947" s="2" t="s">
        <v>52</v>
      </c>
      <c r="U1947" s="2">
        <v>0</v>
      </c>
      <c r="V1947" s="2">
        <v>0</v>
      </c>
      <c r="W1947" s="2" t="s">
        <v>579</v>
      </c>
      <c r="X1947" s="2">
        <v>2026</v>
      </c>
      <c r="Y1947" s="2" t="s">
        <v>65</v>
      </c>
      <c r="Z1947" s="4"/>
      <c r="AA1947" s="3">
        <v>46195</v>
      </c>
      <c r="AB1947" s="2" t="s">
        <v>235</v>
      </c>
      <c r="AC1947" s="2">
        <v>465028</v>
      </c>
    </row>
    <row r="1948" spans="1:29" ht="102.75" x14ac:dyDescent="0.25">
      <c r="A1948" s="2" t="s">
        <v>29</v>
      </c>
      <c r="B1948" s="2" t="s">
        <v>42</v>
      </c>
      <c r="C1948" s="2" t="s">
        <v>43</v>
      </c>
      <c r="D1948" s="2" t="s">
        <v>32</v>
      </c>
      <c r="E1948" s="2" t="s">
        <v>4097</v>
      </c>
      <c r="F1948" s="2" t="s">
        <v>4098</v>
      </c>
      <c r="G1948" s="2">
        <v>1066000</v>
      </c>
      <c r="H1948" s="2">
        <v>1</v>
      </c>
      <c r="I1948" s="3">
        <v>46195</v>
      </c>
      <c r="J1948" s="4"/>
      <c r="K1948" s="2">
        <v>4713343</v>
      </c>
      <c r="L1948" s="2">
        <v>10000</v>
      </c>
      <c r="M1948" s="2" t="s">
        <v>35</v>
      </c>
      <c r="N1948" s="5">
        <v>46195</v>
      </c>
      <c r="O1948" s="2" t="s">
        <v>4099</v>
      </c>
      <c r="P1948" s="2" t="s">
        <v>36</v>
      </c>
      <c r="Q1948" s="2" t="s">
        <v>53</v>
      </c>
      <c r="R1948" s="3">
        <v>46195</v>
      </c>
      <c r="S1948" s="2" t="s">
        <v>38</v>
      </c>
      <c r="T1948" s="2" t="s">
        <v>1702</v>
      </c>
      <c r="U1948" s="2">
        <v>0</v>
      </c>
      <c r="V1948" s="2">
        <v>0</v>
      </c>
      <c r="W1948" s="2" t="s">
        <v>4100</v>
      </c>
      <c r="X1948" s="2">
        <v>2026</v>
      </c>
      <c r="Y1948" s="2" t="s">
        <v>40</v>
      </c>
      <c r="Z1948" s="4"/>
      <c r="AA1948" s="3">
        <v>46195</v>
      </c>
      <c r="AB1948" s="2" t="s">
        <v>35</v>
      </c>
      <c r="AC1948" s="2">
        <v>465026</v>
      </c>
    </row>
    <row r="1949" spans="1:29" ht="102.75" x14ac:dyDescent="0.25">
      <c r="A1949" s="2" t="s">
        <v>29</v>
      </c>
      <c r="B1949" s="2" t="s">
        <v>42</v>
      </c>
      <c r="C1949" s="2" t="s">
        <v>43</v>
      </c>
      <c r="D1949" s="2" t="s">
        <v>32</v>
      </c>
      <c r="E1949" s="2" t="s">
        <v>4097</v>
      </c>
      <c r="F1949" s="2" t="s">
        <v>41</v>
      </c>
      <c r="G1949" s="2">
        <v>1000</v>
      </c>
      <c r="H1949" s="2">
        <v>1</v>
      </c>
      <c r="I1949" s="3">
        <v>46195</v>
      </c>
      <c r="J1949" s="4"/>
      <c r="K1949" s="2">
        <v>4713343</v>
      </c>
      <c r="L1949" s="2">
        <v>10000</v>
      </c>
      <c r="M1949" s="2" t="s">
        <v>35</v>
      </c>
      <c r="N1949" s="5">
        <v>46195</v>
      </c>
      <c r="O1949" s="2" t="s">
        <v>4099</v>
      </c>
      <c r="P1949" s="2" t="s">
        <v>36</v>
      </c>
      <c r="Q1949" s="2" t="s">
        <v>53</v>
      </c>
      <c r="R1949" s="3">
        <v>46195</v>
      </c>
      <c r="S1949" s="2" t="s">
        <v>38</v>
      </c>
      <c r="T1949" s="2" t="s">
        <v>1702</v>
      </c>
      <c r="U1949" s="2">
        <v>0</v>
      </c>
      <c r="V1949" s="2">
        <v>0</v>
      </c>
      <c r="W1949" s="2" t="s">
        <v>4100</v>
      </c>
      <c r="X1949" s="2">
        <v>2026</v>
      </c>
      <c r="Y1949" s="2" t="s">
        <v>40</v>
      </c>
      <c r="Z1949" s="4"/>
      <c r="AA1949" s="3">
        <v>46195</v>
      </c>
      <c r="AB1949" s="2" t="s">
        <v>35</v>
      </c>
      <c r="AC1949" s="2">
        <v>465026</v>
      </c>
    </row>
    <row r="1950" spans="1:29" ht="64.5" x14ac:dyDescent="0.25">
      <c r="A1950" s="2" t="s">
        <v>29</v>
      </c>
      <c r="B1950" s="2" t="s">
        <v>42</v>
      </c>
      <c r="C1950" s="2" t="s">
        <v>43</v>
      </c>
      <c r="D1950" s="2" t="s">
        <v>32</v>
      </c>
      <c r="E1950" s="2" t="s">
        <v>4101</v>
      </c>
      <c r="F1950" s="2" t="s">
        <v>4102</v>
      </c>
      <c r="G1950" s="2">
        <v>1234000</v>
      </c>
      <c r="H1950" s="2">
        <v>1</v>
      </c>
      <c r="I1950" s="3">
        <v>46195</v>
      </c>
      <c r="J1950" s="4"/>
      <c r="K1950" s="2">
        <v>4742701</v>
      </c>
      <c r="L1950" s="2">
        <v>30000</v>
      </c>
      <c r="M1950" s="2" t="s">
        <v>86</v>
      </c>
      <c r="N1950" s="5">
        <v>46195</v>
      </c>
      <c r="O1950" s="2" t="s">
        <v>4103</v>
      </c>
      <c r="P1950" s="2" t="s">
        <v>36</v>
      </c>
      <c r="Q1950" s="2">
        <v>0</v>
      </c>
      <c r="R1950" s="3">
        <v>46195</v>
      </c>
      <c r="S1950" s="2" t="s">
        <v>38</v>
      </c>
      <c r="T1950" s="2" t="s">
        <v>4104</v>
      </c>
      <c r="U1950" s="2">
        <v>0</v>
      </c>
      <c r="V1950" s="2">
        <v>0</v>
      </c>
      <c r="W1950" s="2" t="s">
        <v>4104</v>
      </c>
      <c r="X1950" s="2">
        <v>2026</v>
      </c>
      <c r="Y1950" s="2" t="s">
        <v>40</v>
      </c>
      <c r="Z1950" s="4"/>
      <c r="AA1950" s="3">
        <v>46195</v>
      </c>
      <c r="AB1950" s="2" t="s">
        <v>86</v>
      </c>
      <c r="AC1950" s="2">
        <v>465024</v>
      </c>
    </row>
    <row r="1951" spans="1:29" ht="64.5" x14ac:dyDescent="0.25">
      <c r="A1951" s="2" t="s">
        <v>29</v>
      </c>
      <c r="B1951" s="2" t="s">
        <v>42</v>
      </c>
      <c r="C1951" s="2" t="s">
        <v>43</v>
      </c>
      <c r="D1951" s="2" t="s">
        <v>32</v>
      </c>
      <c r="E1951" s="2" t="s">
        <v>4101</v>
      </c>
      <c r="F1951" s="2" t="s">
        <v>41</v>
      </c>
      <c r="G1951" s="2">
        <v>1000</v>
      </c>
      <c r="H1951" s="2">
        <v>1</v>
      </c>
      <c r="I1951" s="3">
        <v>46195</v>
      </c>
      <c r="J1951" s="4"/>
      <c r="K1951" s="2">
        <v>4742701</v>
      </c>
      <c r="L1951" s="2">
        <v>30000</v>
      </c>
      <c r="M1951" s="2" t="s">
        <v>86</v>
      </c>
      <c r="N1951" s="5">
        <v>46195</v>
      </c>
      <c r="O1951" s="2" t="s">
        <v>4103</v>
      </c>
      <c r="P1951" s="2" t="s">
        <v>36</v>
      </c>
      <c r="Q1951" s="2">
        <v>0</v>
      </c>
      <c r="R1951" s="3">
        <v>46195</v>
      </c>
      <c r="S1951" s="2" t="s">
        <v>38</v>
      </c>
      <c r="T1951" s="2" t="s">
        <v>4104</v>
      </c>
      <c r="U1951" s="2">
        <v>0</v>
      </c>
      <c r="V1951" s="2">
        <v>0</v>
      </c>
      <c r="W1951" s="2" t="s">
        <v>4104</v>
      </c>
      <c r="X1951" s="2">
        <v>2026</v>
      </c>
      <c r="Y1951" s="2" t="s">
        <v>40</v>
      </c>
      <c r="Z1951" s="4"/>
      <c r="AA1951" s="3">
        <v>46195</v>
      </c>
      <c r="AB1951" s="2" t="s">
        <v>86</v>
      </c>
      <c r="AC1951" s="2">
        <v>465024</v>
      </c>
    </row>
    <row r="1952" spans="1:29" ht="77.25" x14ac:dyDescent="0.25">
      <c r="A1952" s="2" t="s">
        <v>29</v>
      </c>
      <c r="B1952" s="2" t="s">
        <v>42</v>
      </c>
      <c r="C1952" s="2" t="s">
        <v>43</v>
      </c>
      <c r="D1952" s="2" t="s">
        <v>732</v>
      </c>
      <c r="E1952" s="2" t="s">
        <v>4105</v>
      </c>
      <c r="F1952" s="2" t="s">
        <v>56</v>
      </c>
      <c r="G1952" s="2">
        <v>2068000</v>
      </c>
      <c r="H1952" s="2">
        <v>1</v>
      </c>
      <c r="I1952" s="3">
        <v>46195</v>
      </c>
      <c r="J1952" s="4"/>
      <c r="K1952" s="2">
        <v>4641220</v>
      </c>
      <c r="L1952" s="2">
        <v>34620</v>
      </c>
      <c r="M1952" s="2" t="s">
        <v>4106</v>
      </c>
      <c r="N1952" s="5">
        <v>46193</v>
      </c>
      <c r="O1952" s="2">
        <v>4311</v>
      </c>
      <c r="P1952" s="2" t="s">
        <v>49</v>
      </c>
      <c r="Q1952" s="2" t="s">
        <v>3372</v>
      </c>
      <c r="R1952" s="3">
        <v>46193</v>
      </c>
      <c r="S1952" s="2" t="s">
        <v>827</v>
      </c>
      <c r="T1952" s="2" t="s">
        <v>3373</v>
      </c>
      <c r="U1952" s="2">
        <v>0</v>
      </c>
      <c r="V1952" s="2">
        <v>0</v>
      </c>
      <c r="W1952" s="2" t="s">
        <v>3374</v>
      </c>
      <c r="X1952" s="2">
        <v>2026</v>
      </c>
      <c r="Y1952" s="2" t="s">
        <v>55</v>
      </c>
      <c r="Z1952" s="4"/>
      <c r="AA1952" s="4"/>
      <c r="AB1952" s="2" t="s">
        <v>4106</v>
      </c>
      <c r="AC1952" s="2">
        <v>465014</v>
      </c>
    </row>
    <row r="1953" spans="1:29" ht="77.25" x14ac:dyDescent="0.25">
      <c r="A1953" s="2" t="s">
        <v>29</v>
      </c>
      <c r="B1953" s="2" t="s">
        <v>42</v>
      </c>
      <c r="C1953" s="2" t="s">
        <v>43</v>
      </c>
      <c r="D1953" s="2" t="s">
        <v>732</v>
      </c>
      <c r="E1953" s="2" t="s">
        <v>4105</v>
      </c>
      <c r="F1953" s="2" t="s">
        <v>4107</v>
      </c>
      <c r="G1953" s="2">
        <v>2308000</v>
      </c>
      <c r="H1953" s="2">
        <v>1</v>
      </c>
      <c r="I1953" s="3">
        <v>46195</v>
      </c>
      <c r="J1953" s="4"/>
      <c r="K1953" s="2">
        <v>4641220</v>
      </c>
      <c r="L1953" s="2">
        <v>34620</v>
      </c>
      <c r="M1953" s="2" t="s">
        <v>4106</v>
      </c>
      <c r="N1953" s="5">
        <v>46193</v>
      </c>
      <c r="O1953" s="2">
        <v>4311</v>
      </c>
      <c r="P1953" s="2" t="s">
        <v>49</v>
      </c>
      <c r="Q1953" s="2" t="s">
        <v>3372</v>
      </c>
      <c r="R1953" s="3">
        <v>46193</v>
      </c>
      <c r="S1953" s="2" t="s">
        <v>827</v>
      </c>
      <c r="T1953" s="2" t="s">
        <v>3373</v>
      </c>
      <c r="U1953" s="2">
        <v>0</v>
      </c>
      <c r="V1953" s="2">
        <v>0</v>
      </c>
      <c r="W1953" s="2" t="s">
        <v>3374</v>
      </c>
      <c r="X1953" s="2">
        <v>2026</v>
      </c>
      <c r="Y1953" s="2" t="s">
        <v>55</v>
      </c>
      <c r="Z1953" s="4"/>
      <c r="AA1953" s="4"/>
      <c r="AB1953" s="2" t="s">
        <v>4106</v>
      </c>
      <c r="AC1953" s="2">
        <v>465014</v>
      </c>
    </row>
    <row r="1954" spans="1:29" ht="51.75" x14ac:dyDescent="0.25">
      <c r="A1954" s="2" t="s">
        <v>29</v>
      </c>
      <c r="B1954" s="2" t="s">
        <v>42</v>
      </c>
      <c r="C1954" s="2" t="s">
        <v>43</v>
      </c>
      <c r="D1954" s="2" t="s">
        <v>32</v>
      </c>
      <c r="E1954" s="2" t="s">
        <v>4108</v>
      </c>
      <c r="F1954" s="2" t="s">
        <v>4109</v>
      </c>
      <c r="G1954" s="2">
        <v>3840000</v>
      </c>
      <c r="H1954" s="2">
        <v>1</v>
      </c>
      <c r="I1954" s="3">
        <v>46195</v>
      </c>
      <c r="J1954" s="4"/>
      <c r="K1954" s="2">
        <v>4743305</v>
      </c>
      <c r="L1954" s="2">
        <v>76800</v>
      </c>
      <c r="M1954" s="2" t="s">
        <v>461</v>
      </c>
      <c r="N1954" s="5">
        <v>46195</v>
      </c>
      <c r="O1954" s="2" t="s">
        <v>4110</v>
      </c>
      <c r="P1954" s="2" t="s">
        <v>36</v>
      </c>
      <c r="Q1954" s="2" t="s">
        <v>463</v>
      </c>
      <c r="R1954" s="3">
        <v>46195</v>
      </c>
      <c r="S1954" s="2" t="s">
        <v>51</v>
      </c>
      <c r="T1954" s="2" t="s">
        <v>161</v>
      </c>
      <c r="U1954" s="2">
        <v>0</v>
      </c>
      <c r="V1954" s="2" t="s">
        <v>1748</v>
      </c>
      <c r="W1954" s="2" t="s">
        <v>4111</v>
      </c>
      <c r="X1954" s="2">
        <v>2026</v>
      </c>
      <c r="Y1954" s="2" t="s">
        <v>40</v>
      </c>
      <c r="Z1954" s="4"/>
      <c r="AA1954" s="3">
        <v>46195</v>
      </c>
      <c r="AB1954" s="2" t="s">
        <v>461</v>
      </c>
      <c r="AC1954" s="2">
        <v>465010</v>
      </c>
    </row>
    <row r="1955" spans="1:29" ht="51.75" x14ac:dyDescent="0.25">
      <c r="A1955" s="2" t="s">
        <v>29</v>
      </c>
      <c r="B1955" s="2" t="s">
        <v>42</v>
      </c>
      <c r="C1955" s="2" t="s">
        <v>43</v>
      </c>
      <c r="D1955" s="2" t="s">
        <v>32</v>
      </c>
      <c r="E1955" s="2" t="s">
        <v>4108</v>
      </c>
      <c r="F1955" s="2" t="s">
        <v>41</v>
      </c>
      <c r="G1955" s="2">
        <v>1000</v>
      </c>
      <c r="H1955" s="2">
        <v>1</v>
      </c>
      <c r="I1955" s="3">
        <v>46195</v>
      </c>
      <c r="J1955" s="4"/>
      <c r="K1955" s="2">
        <v>4743305</v>
      </c>
      <c r="L1955" s="2">
        <v>76800</v>
      </c>
      <c r="M1955" s="2" t="s">
        <v>461</v>
      </c>
      <c r="N1955" s="5">
        <v>46195</v>
      </c>
      <c r="O1955" s="2" t="s">
        <v>4110</v>
      </c>
      <c r="P1955" s="2" t="s">
        <v>36</v>
      </c>
      <c r="Q1955" s="2" t="s">
        <v>463</v>
      </c>
      <c r="R1955" s="3">
        <v>46195</v>
      </c>
      <c r="S1955" s="2" t="s">
        <v>51</v>
      </c>
      <c r="T1955" s="2" t="s">
        <v>161</v>
      </c>
      <c r="U1955" s="2">
        <v>0</v>
      </c>
      <c r="V1955" s="2" t="s">
        <v>1748</v>
      </c>
      <c r="W1955" s="2" t="s">
        <v>4111</v>
      </c>
      <c r="X1955" s="2">
        <v>2026</v>
      </c>
      <c r="Y1955" s="2" t="s">
        <v>40</v>
      </c>
      <c r="Z1955" s="4"/>
      <c r="AA1955" s="3">
        <v>46195</v>
      </c>
      <c r="AB1955" s="2" t="s">
        <v>461</v>
      </c>
      <c r="AC1955" s="2">
        <v>465010</v>
      </c>
    </row>
    <row r="1956" spans="1:29" ht="64.5" x14ac:dyDescent="0.25">
      <c r="A1956" s="2" t="s">
        <v>29</v>
      </c>
      <c r="B1956" s="2" t="s">
        <v>42</v>
      </c>
      <c r="C1956" s="2" t="s">
        <v>43</v>
      </c>
      <c r="D1956" s="2" t="s">
        <v>737</v>
      </c>
      <c r="E1956" s="2" t="s">
        <v>4112</v>
      </c>
      <c r="F1956" s="2" t="s">
        <v>4113</v>
      </c>
      <c r="G1956" s="2">
        <v>2570000</v>
      </c>
      <c r="H1956" s="2">
        <v>1</v>
      </c>
      <c r="I1956" s="3">
        <v>46195</v>
      </c>
      <c r="J1956" s="4"/>
      <c r="K1956" s="2">
        <v>3335110</v>
      </c>
      <c r="L1956" s="2">
        <v>51400</v>
      </c>
      <c r="M1956" s="2" t="s">
        <v>77</v>
      </c>
      <c r="N1956" s="5">
        <v>46194</v>
      </c>
      <c r="O1956" s="2" t="s">
        <v>4114</v>
      </c>
      <c r="P1956" s="2" t="s">
        <v>49</v>
      </c>
      <c r="Q1956" s="2" t="s">
        <v>2897</v>
      </c>
      <c r="R1956" s="3">
        <v>46194</v>
      </c>
      <c r="S1956" s="2" t="s">
        <v>38</v>
      </c>
      <c r="T1956" s="2" t="s">
        <v>1949</v>
      </c>
      <c r="U1956" s="2">
        <v>0</v>
      </c>
      <c r="V1956" s="2" t="s">
        <v>37</v>
      </c>
      <c r="W1956" s="2" t="s">
        <v>4115</v>
      </c>
      <c r="X1956" s="2">
        <v>2026</v>
      </c>
      <c r="Y1956" s="2" t="s">
        <v>55</v>
      </c>
      <c r="Z1956" s="4"/>
      <c r="AA1956" s="3">
        <v>46194</v>
      </c>
      <c r="AB1956" s="2" t="s">
        <v>77</v>
      </c>
      <c r="AC1956" s="2">
        <v>464996</v>
      </c>
    </row>
    <row r="1957" spans="1:29" ht="51.75" x14ac:dyDescent="0.25">
      <c r="A1957" s="2" t="s">
        <v>29</v>
      </c>
      <c r="B1957" s="2" t="s">
        <v>42</v>
      </c>
      <c r="C1957" s="2" t="s">
        <v>43</v>
      </c>
      <c r="D1957" s="2" t="s">
        <v>737</v>
      </c>
      <c r="E1957" s="2" t="s">
        <v>4112</v>
      </c>
      <c r="F1957" s="2" t="s">
        <v>56</v>
      </c>
      <c r="G1957" s="2">
        <v>1570000</v>
      </c>
      <c r="H1957" s="2">
        <v>1</v>
      </c>
      <c r="I1957" s="3">
        <v>46195</v>
      </c>
      <c r="J1957" s="4"/>
      <c r="K1957" s="2">
        <v>3335110</v>
      </c>
      <c r="L1957" s="2">
        <v>51400</v>
      </c>
      <c r="M1957" s="2" t="s">
        <v>77</v>
      </c>
      <c r="N1957" s="5">
        <v>46194</v>
      </c>
      <c r="O1957" s="2" t="s">
        <v>4114</v>
      </c>
      <c r="P1957" s="2" t="s">
        <v>49</v>
      </c>
      <c r="Q1957" s="2" t="s">
        <v>2897</v>
      </c>
      <c r="R1957" s="3">
        <v>46194</v>
      </c>
      <c r="S1957" s="2" t="s">
        <v>38</v>
      </c>
      <c r="T1957" s="2" t="s">
        <v>1949</v>
      </c>
      <c r="U1957" s="2">
        <v>0</v>
      </c>
      <c r="V1957" s="2" t="s">
        <v>37</v>
      </c>
      <c r="W1957" s="2" t="s">
        <v>4115</v>
      </c>
      <c r="X1957" s="2">
        <v>2026</v>
      </c>
      <c r="Y1957" s="2" t="s">
        <v>55</v>
      </c>
      <c r="Z1957" s="4"/>
      <c r="AA1957" s="3">
        <v>46194</v>
      </c>
      <c r="AB1957" s="2" t="s">
        <v>77</v>
      </c>
      <c r="AC1957" s="2">
        <v>464996</v>
      </c>
    </row>
    <row r="1958" spans="1:29" ht="39" x14ac:dyDescent="0.25">
      <c r="A1958" s="2" t="s">
        <v>29</v>
      </c>
      <c r="B1958" s="2" t="s">
        <v>42</v>
      </c>
      <c r="C1958" s="2" t="s">
        <v>43</v>
      </c>
      <c r="D1958" s="2" t="s">
        <v>737</v>
      </c>
      <c r="E1958" s="2" t="s">
        <v>4112</v>
      </c>
      <c r="F1958" s="2" t="s">
        <v>41</v>
      </c>
      <c r="G1958" s="2">
        <v>5000</v>
      </c>
      <c r="H1958" s="2">
        <v>1</v>
      </c>
      <c r="I1958" s="3">
        <v>46195</v>
      </c>
      <c r="J1958" s="4"/>
      <c r="K1958" s="2">
        <v>3335110</v>
      </c>
      <c r="L1958" s="2">
        <v>51400</v>
      </c>
      <c r="M1958" s="2" t="s">
        <v>77</v>
      </c>
      <c r="N1958" s="5">
        <v>46194</v>
      </c>
      <c r="O1958" s="2" t="s">
        <v>4114</v>
      </c>
      <c r="P1958" s="2" t="s">
        <v>49</v>
      </c>
      <c r="Q1958" s="2" t="s">
        <v>2897</v>
      </c>
      <c r="R1958" s="3">
        <v>46194</v>
      </c>
      <c r="S1958" s="2" t="s">
        <v>38</v>
      </c>
      <c r="T1958" s="2" t="s">
        <v>1949</v>
      </c>
      <c r="U1958" s="2">
        <v>0</v>
      </c>
      <c r="V1958" s="2" t="s">
        <v>37</v>
      </c>
      <c r="W1958" s="2" t="s">
        <v>4115</v>
      </c>
      <c r="X1958" s="2">
        <v>2026</v>
      </c>
      <c r="Y1958" s="2" t="s">
        <v>55</v>
      </c>
      <c r="Z1958" s="4"/>
      <c r="AA1958" s="3">
        <v>46194</v>
      </c>
      <c r="AB1958" s="2" t="s">
        <v>77</v>
      </c>
      <c r="AC1958" s="2">
        <v>464996</v>
      </c>
    </row>
    <row r="1959" spans="1:29" ht="64.5" x14ac:dyDescent="0.25">
      <c r="A1959" s="2" t="s">
        <v>29</v>
      </c>
      <c r="B1959" s="2" t="s">
        <v>42</v>
      </c>
      <c r="C1959" s="2" t="s">
        <v>43</v>
      </c>
      <c r="D1959" s="2" t="s">
        <v>32</v>
      </c>
      <c r="E1959" s="2" t="s">
        <v>4116</v>
      </c>
      <c r="F1959" s="2" t="s">
        <v>4117</v>
      </c>
      <c r="G1959" s="2">
        <v>2550000</v>
      </c>
      <c r="H1959" s="2">
        <v>1</v>
      </c>
      <c r="I1959" s="3">
        <v>46199</v>
      </c>
      <c r="J1959" s="4"/>
      <c r="K1959" s="2">
        <v>3833551</v>
      </c>
      <c r="L1959" s="2">
        <v>51000</v>
      </c>
      <c r="M1959" s="2" t="s">
        <v>187</v>
      </c>
      <c r="N1959" s="5">
        <v>46195</v>
      </c>
      <c r="O1959" s="2" t="s">
        <v>4118</v>
      </c>
      <c r="P1959" s="2" t="s">
        <v>36</v>
      </c>
      <c r="Q1959" s="2" t="s">
        <v>577</v>
      </c>
      <c r="R1959" s="3">
        <v>46198</v>
      </c>
      <c r="S1959" s="2" t="s">
        <v>51</v>
      </c>
      <c r="T1959" s="2" t="s">
        <v>52</v>
      </c>
      <c r="U1959" s="2">
        <v>0</v>
      </c>
      <c r="V1959" s="2" t="s">
        <v>53</v>
      </c>
      <c r="W1959" s="2" t="s">
        <v>2871</v>
      </c>
      <c r="X1959" s="2">
        <v>2026</v>
      </c>
      <c r="Y1959" s="2" t="s">
        <v>40</v>
      </c>
      <c r="Z1959" s="4"/>
      <c r="AA1959" s="3">
        <v>46195</v>
      </c>
      <c r="AB1959" s="2" t="s">
        <v>187</v>
      </c>
      <c r="AC1959" s="2">
        <v>464990</v>
      </c>
    </row>
    <row r="1960" spans="1:29" ht="39" x14ac:dyDescent="0.25">
      <c r="A1960" s="2" t="s">
        <v>29</v>
      </c>
      <c r="B1960" s="2" t="s">
        <v>42</v>
      </c>
      <c r="C1960" s="2" t="s">
        <v>43</v>
      </c>
      <c r="D1960" s="2" t="s">
        <v>32</v>
      </c>
      <c r="E1960" s="2" t="s">
        <v>4116</v>
      </c>
      <c r="F1960" s="2" t="s">
        <v>41</v>
      </c>
      <c r="G1960" s="2">
        <v>1000</v>
      </c>
      <c r="H1960" s="2">
        <v>1</v>
      </c>
      <c r="I1960" s="3">
        <v>46199</v>
      </c>
      <c r="J1960" s="4"/>
      <c r="K1960" s="2">
        <v>3833551</v>
      </c>
      <c r="L1960" s="2">
        <v>51000</v>
      </c>
      <c r="M1960" s="2" t="s">
        <v>187</v>
      </c>
      <c r="N1960" s="5">
        <v>46195</v>
      </c>
      <c r="O1960" s="2" t="s">
        <v>4118</v>
      </c>
      <c r="P1960" s="2" t="s">
        <v>36</v>
      </c>
      <c r="Q1960" s="2" t="s">
        <v>577</v>
      </c>
      <c r="R1960" s="3">
        <v>46198</v>
      </c>
      <c r="S1960" s="2" t="s">
        <v>51</v>
      </c>
      <c r="T1960" s="2" t="s">
        <v>52</v>
      </c>
      <c r="U1960" s="2">
        <v>0</v>
      </c>
      <c r="V1960" s="2" t="s">
        <v>53</v>
      </c>
      <c r="W1960" s="2" t="s">
        <v>2871</v>
      </c>
      <c r="X1960" s="2">
        <v>2026</v>
      </c>
      <c r="Y1960" s="2" t="s">
        <v>40</v>
      </c>
      <c r="Z1960" s="4"/>
      <c r="AA1960" s="3">
        <v>46195</v>
      </c>
      <c r="AB1960" s="2" t="s">
        <v>187</v>
      </c>
      <c r="AC1960" s="2">
        <v>464990</v>
      </c>
    </row>
    <row r="1961" spans="1:29" ht="51.75" x14ac:dyDescent="0.25">
      <c r="A1961" s="2" t="s">
        <v>29</v>
      </c>
      <c r="B1961" s="2" t="s">
        <v>42</v>
      </c>
      <c r="C1961" s="2" t="s">
        <v>43</v>
      </c>
      <c r="D1961" s="2" t="s">
        <v>32</v>
      </c>
      <c r="E1961" s="2" t="s">
        <v>4119</v>
      </c>
      <c r="F1961" s="2" t="s">
        <v>4120</v>
      </c>
      <c r="G1961" s="2">
        <v>3800000</v>
      </c>
      <c r="H1961" s="2">
        <v>1</v>
      </c>
      <c r="I1961" s="3">
        <v>46195</v>
      </c>
      <c r="J1961" s="4"/>
      <c r="K1961" s="2">
        <v>4731310</v>
      </c>
      <c r="L1961" s="2">
        <v>30000</v>
      </c>
      <c r="M1961" s="2" t="s">
        <v>2175</v>
      </c>
      <c r="N1961" s="5">
        <v>46193</v>
      </c>
      <c r="O1961" s="2" t="s">
        <v>4121</v>
      </c>
      <c r="P1961" s="2" t="s">
        <v>36</v>
      </c>
      <c r="Q1961" s="2" t="s">
        <v>209</v>
      </c>
      <c r="R1961" s="3">
        <v>46193</v>
      </c>
      <c r="S1961" s="2" t="s">
        <v>251</v>
      </c>
      <c r="T1961" s="2" t="s">
        <v>210</v>
      </c>
      <c r="U1961" s="2">
        <v>24.96</v>
      </c>
      <c r="V1961" s="2" t="s">
        <v>4122</v>
      </c>
      <c r="W1961" s="2" t="s">
        <v>163</v>
      </c>
      <c r="X1961" s="2">
        <v>2026</v>
      </c>
      <c r="Y1961" s="2" t="s">
        <v>40</v>
      </c>
      <c r="Z1961" s="4"/>
      <c r="AA1961" s="3">
        <v>46193</v>
      </c>
      <c r="AB1961" s="2" t="s">
        <v>2175</v>
      </c>
      <c r="AC1961" s="2">
        <v>464964</v>
      </c>
    </row>
    <row r="1962" spans="1:29" ht="51.75" x14ac:dyDescent="0.25">
      <c r="A1962" s="2" t="s">
        <v>29</v>
      </c>
      <c r="B1962" s="2" t="s">
        <v>42</v>
      </c>
      <c r="C1962" s="2" t="s">
        <v>43</v>
      </c>
      <c r="D1962" s="2" t="s">
        <v>32</v>
      </c>
      <c r="E1962" s="2" t="s">
        <v>4119</v>
      </c>
      <c r="F1962" s="2" t="s">
        <v>41</v>
      </c>
      <c r="G1962" s="2">
        <v>1000</v>
      </c>
      <c r="H1962" s="2">
        <v>1</v>
      </c>
      <c r="I1962" s="3">
        <v>46195</v>
      </c>
      <c r="J1962" s="4"/>
      <c r="K1962" s="2">
        <v>4731310</v>
      </c>
      <c r="L1962" s="2">
        <v>30000</v>
      </c>
      <c r="M1962" s="2" t="s">
        <v>2175</v>
      </c>
      <c r="N1962" s="5">
        <v>46193</v>
      </c>
      <c r="O1962" s="2" t="s">
        <v>4121</v>
      </c>
      <c r="P1962" s="2" t="s">
        <v>36</v>
      </c>
      <c r="Q1962" s="2" t="s">
        <v>209</v>
      </c>
      <c r="R1962" s="3">
        <v>46193</v>
      </c>
      <c r="S1962" s="2" t="s">
        <v>251</v>
      </c>
      <c r="T1962" s="2" t="s">
        <v>210</v>
      </c>
      <c r="U1962" s="2">
        <v>24.96</v>
      </c>
      <c r="V1962" s="2" t="s">
        <v>4122</v>
      </c>
      <c r="W1962" s="2" t="s">
        <v>163</v>
      </c>
      <c r="X1962" s="2">
        <v>2026</v>
      </c>
      <c r="Y1962" s="2" t="s">
        <v>40</v>
      </c>
      <c r="Z1962" s="4"/>
      <c r="AA1962" s="3">
        <v>46193</v>
      </c>
      <c r="AB1962" s="2" t="s">
        <v>2175</v>
      </c>
      <c r="AC1962" s="2">
        <v>464964</v>
      </c>
    </row>
    <row r="1963" spans="1:29" ht="102.75" x14ac:dyDescent="0.25">
      <c r="A1963" s="2" t="s">
        <v>29</v>
      </c>
      <c r="B1963" s="2" t="s">
        <v>42</v>
      </c>
      <c r="C1963" s="2" t="s">
        <v>43</v>
      </c>
      <c r="D1963" s="2" t="s">
        <v>32</v>
      </c>
      <c r="E1963" s="2" t="s">
        <v>4123</v>
      </c>
      <c r="F1963" s="2" t="s">
        <v>4124</v>
      </c>
      <c r="G1963" s="2">
        <v>2450000</v>
      </c>
      <c r="H1963" s="2">
        <v>1</v>
      </c>
      <c r="I1963" s="3">
        <v>46195</v>
      </c>
      <c r="J1963" s="4"/>
      <c r="K1963" s="2">
        <v>4742800</v>
      </c>
      <c r="L1963" s="2">
        <v>20000</v>
      </c>
      <c r="M1963" s="2" t="s">
        <v>35</v>
      </c>
      <c r="N1963" s="5">
        <v>46195</v>
      </c>
      <c r="O1963" s="2" t="s">
        <v>4125</v>
      </c>
      <c r="P1963" s="2" t="s">
        <v>36</v>
      </c>
      <c r="Q1963" s="2" t="s">
        <v>2727</v>
      </c>
      <c r="R1963" s="3">
        <v>46195</v>
      </c>
      <c r="S1963" s="2" t="s">
        <v>38</v>
      </c>
      <c r="T1963" s="2" t="s">
        <v>1377</v>
      </c>
      <c r="U1963" s="2" t="s">
        <v>1564</v>
      </c>
      <c r="V1963" s="2" t="s">
        <v>2728</v>
      </c>
      <c r="W1963" s="2" t="s">
        <v>1274</v>
      </c>
      <c r="X1963" s="2">
        <v>2025</v>
      </c>
      <c r="Y1963" s="2" t="s">
        <v>40</v>
      </c>
      <c r="Z1963" s="4"/>
      <c r="AA1963" s="3">
        <v>46195</v>
      </c>
      <c r="AB1963" s="2" t="s">
        <v>35</v>
      </c>
      <c r="AC1963" s="2">
        <v>464944</v>
      </c>
    </row>
    <row r="1964" spans="1:29" ht="102.75" x14ac:dyDescent="0.25">
      <c r="A1964" s="2" t="s">
        <v>29</v>
      </c>
      <c r="B1964" s="2" t="s">
        <v>42</v>
      </c>
      <c r="C1964" s="2" t="s">
        <v>43</v>
      </c>
      <c r="D1964" s="2" t="s">
        <v>32</v>
      </c>
      <c r="E1964" s="2" t="s">
        <v>4123</v>
      </c>
      <c r="F1964" s="2" t="s">
        <v>41</v>
      </c>
      <c r="G1964" s="2">
        <v>1000</v>
      </c>
      <c r="H1964" s="2">
        <v>1</v>
      </c>
      <c r="I1964" s="3">
        <v>46195</v>
      </c>
      <c r="J1964" s="4"/>
      <c r="K1964" s="2">
        <v>4742800</v>
      </c>
      <c r="L1964" s="2">
        <v>20000</v>
      </c>
      <c r="M1964" s="2" t="s">
        <v>35</v>
      </c>
      <c r="N1964" s="5">
        <v>46195</v>
      </c>
      <c r="O1964" s="2" t="s">
        <v>4125</v>
      </c>
      <c r="P1964" s="2" t="s">
        <v>36</v>
      </c>
      <c r="Q1964" s="2" t="s">
        <v>2727</v>
      </c>
      <c r="R1964" s="3">
        <v>46195</v>
      </c>
      <c r="S1964" s="2" t="s">
        <v>38</v>
      </c>
      <c r="T1964" s="2" t="s">
        <v>1377</v>
      </c>
      <c r="U1964" s="2" t="s">
        <v>1564</v>
      </c>
      <c r="V1964" s="2" t="s">
        <v>2728</v>
      </c>
      <c r="W1964" s="2" t="s">
        <v>1274</v>
      </c>
      <c r="X1964" s="2">
        <v>2025</v>
      </c>
      <c r="Y1964" s="2" t="s">
        <v>40</v>
      </c>
      <c r="Z1964" s="4"/>
      <c r="AA1964" s="3">
        <v>46195</v>
      </c>
      <c r="AB1964" s="2" t="s">
        <v>35</v>
      </c>
      <c r="AC1964" s="2">
        <v>464944</v>
      </c>
    </row>
    <row r="1965" spans="1:29" ht="102.75" x14ac:dyDescent="0.25">
      <c r="A1965" s="2" t="s">
        <v>29</v>
      </c>
      <c r="B1965" s="2" t="s">
        <v>42</v>
      </c>
      <c r="C1965" s="2" t="s">
        <v>43</v>
      </c>
      <c r="D1965" s="2" t="s">
        <v>32</v>
      </c>
      <c r="E1965" s="2" t="s">
        <v>4126</v>
      </c>
      <c r="F1965" s="2" t="s">
        <v>4127</v>
      </c>
      <c r="G1965" s="2">
        <v>2720000</v>
      </c>
      <c r="H1965" s="2">
        <v>1</v>
      </c>
      <c r="I1965" s="3">
        <v>46195</v>
      </c>
      <c r="J1965" s="4"/>
      <c r="K1965" s="2">
        <v>4730241</v>
      </c>
      <c r="L1965" s="2">
        <v>20000</v>
      </c>
      <c r="M1965" s="2" t="s">
        <v>35</v>
      </c>
      <c r="N1965" s="5">
        <v>46193</v>
      </c>
      <c r="O1965" s="2" t="s">
        <v>4128</v>
      </c>
      <c r="P1965" s="2" t="s">
        <v>36</v>
      </c>
      <c r="Q1965" s="2" t="s">
        <v>577</v>
      </c>
      <c r="R1965" s="3">
        <v>46193</v>
      </c>
      <c r="S1965" s="2" t="s">
        <v>38</v>
      </c>
      <c r="T1965" s="2" t="s">
        <v>52</v>
      </c>
      <c r="U1965" s="2">
        <v>0</v>
      </c>
      <c r="V1965" s="2" t="s">
        <v>4129</v>
      </c>
      <c r="W1965" s="2" t="s">
        <v>4130</v>
      </c>
      <c r="X1965" s="2">
        <v>2026</v>
      </c>
      <c r="Y1965" s="2" t="s">
        <v>40</v>
      </c>
      <c r="Z1965" s="4"/>
      <c r="AA1965" s="3">
        <v>46193</v>
      </c>
      <c r="AB1965" s="2" t="s">
        <v>35</v>
      </c>
      <c r="AC1965" s="2">
        <v>464942</v>
      </c>
    </row>
    <row r="1966" spans="1:29" ht="102.75" x14ac:dyDescent="0.25">
      <c r="A1966" s="2" t="s">
        <v>29</v>
      </c>
      <c r="B1966" s="2" t="s">
        <v>42</v>
      </c>
      <c r="C1966" s="2" t="s">
        <v>43</v>
      </c>
      <c r="D1966" s="2" t="s">
        <v>32</v>
      </c>
      <c r="E1966" s="2" t="s">
        <v>4126</v>
      </c>
      <c r="F1966" s="2" t="s">
        <v>41</v>
      </c>
      <c r="G1966" s="2">
        <v>1000</v>
      </c>
      <c r="H1966" s="2">
        <v>1</v>
      </c>
      <c r="I1966" s="3">
        <v>46195</v>
      </c>
      <c r="J1966" s="4"/>
      <c r="K1966" s="2">
        <v>4730241</v>
      </c>
      <c r="L1966" s="2">
        <v>20000</v>
      </c>
      <c r="M1966" s="2" t="s">
        <v>35</v>
      </c>
      <c r="N1966" s="5">
        <v>46193</v>
      </c>
      <c r="O1966" s="2" t="s">
        <v>4128</v>
      </c>
      <c r="P1966" s="2" t="s">
        <v>36</v>
      </c>
      <c r="Q1966" s="2" t="s">
        <v>577</v>
      </c>
      <c r="R1966" s="3">
        <v>46193</v>
      </c>
      <c r="S1966" s="2" t="s">
        <v>38</v>
      </c>
      <c r="T1966" s="2" t="s">
        <v>52</v>
      </c>
      <c r="U1966" s="2">
        <v>0</v>
      </c>
      <c r="V1966" s="2" t="s">
        <v>4129</v>
      </c>
      <c r="W1966" s="2" t="s">
        <v>4130</v>
      </c>
      <c r="X1966" s="2">
        <v>2026</v>
      </c>
      <c r="Y1966" s="2" t="s">
        <v>40</v>
      </c>
      <c r="Z1966" s="4"/>
      <c r="AA1966" s="3">
        <v>46193</v>
      </c>
      <c r="AB1966" s="2" t="s">
        <v>35</v>
      </c>
      <c r="AC1966" s="2">
        <v>464942</v>
      </c>
    </row>
    <row r="1967" spans="1:29" ht="51.75" x14ac:dyDescent="0.25">
      <c r="A1967" s="2" t="s">
        <v>29</v>
      </c>
      <c r="B1967" s="2" t="s">
        <v>42</v>
      </c>
      <c r="C1967" s="2" t="s">
        <v>43</v>
      </c>
      <c r="D1967" s="2" t="s">
        <v>372</v>
      </c>
      <c r="E1967" s="2" t="s">
        <v>4131</v>
      </c>
      <c r="F1967" s="2" t="s">
        <v>56</v>
      </c>
      <c r="G1967" s="2">
        <v>420000</v>
      </c>
      <c r="H1967" s="2">
        <v>1</v>
      </c>
      <c r="I1967" s="3">
        <v>46195</v>
      </c>
      <c r="J1967" s="4"/>
      <c r="K1967" s="2">
        <v>4648553</v>
      </c>
      <c r="L1967" s="2">
        <v>40400</v>
      </c>
      <c r="M1967" s="2" t="s">
        <v>166</v>
      </c>
      <c r="N1967" s="5">
        <v>46194</v>
      </c>
      <c r="O1967" s="2" t="s">
        <v>4132</v>
      </c>
      <c r="P1967" s="2" t="s">
        <v>49</v>
      </c>
      <c r="Q1967" s="2" t="s">
        <v>4133</v>
      </c>
      <c r="R1967" s="3">
        <v>46194</v>
      </c>
      <c r="S1967" s="2" t="s">
        <v>168</v>
      </c>
      <c r="T1967" s="2" t="s">
        <v>139</v>
      </c>
      <c r="U1967" s="2">
        <v>0</v>
      </c>
      <c r="V1967" s="2">
        <v>0</v>
      </c>
      <c r="W1967" s="2" t="s">
        <v>814</v>
      </c>
      <c r="X1967" s="2">
        <v>2026</v>
      </c>
      <c r="Y1967" s="2" t="s">
        <v>55</v>
      </c>
      <c r="Z1967" s="4"/>
      <c r="AA1967" s="4"/>
      <c r="AB1967" s="2" t="s">
        <v>166</v>
      </c>
      <c r="AC1967" s="2">
        <v>464928</v>
      </c>
    </row>
    <row r="1968" spans="1:29" ht="64.5" x14ac:dyDescent="0.25">
      <c r="A1968" s="2" t="s">
        <v>29</v>
      </c>
      <c r="B1968" s="2" t="s">
        <v>42</v>
      </c>
      <c r="C1968" s="2" t="s">
        <v>43</v>
      </c>
      <c r="D1968" s="2" t="s">
        <v>372</v>
      </c>
      <c r="E1968" s="2" t="s">
        <v>4131</v>
      </c>
      <c r="F1968" s="2" t="s">
        <v>4134</v>
      </c>
      <c r="G1968" s="2">
        <v>2020000</v>
      </c>
      <c r="H1968" s="2">
        <v>1</v>
      </c>
      <c r="I1968" s="3">
        <v>46195</v>
      </c>
      <c r="J1968" s="4"/>
      <c r="K1968" s="2">
        <v>4648553</v>
      </c>
      <c r="L1968" s="2">
        <v>40400</v>
      </c>
      <c r="M1968" s="2" t="s">
        <v>166</v>
      </c>
      <c r="N1968" s="5">
        <v>46194</v>
      </c>
      <c r="O1968" s="2" t="s">
        <v>4132</v>
      </c>
      <c r="P1968" s="2" t="s">
        <v>49</v>
      </c>
      <c r="Q1968" s="2" t="s">
        <v>4133</v>
      </c>
      <c r="R1968" s="3">
        <v>46194</v>
      </c>
      <c r="S1968" s="2" t="s">
        <v>168</v>
      </c>
      <c r="T1968" s="2" t="s">
        <v>139</v>
      </c>
      <c r="U1968" s="2">
        <v>0</v>
      </c>
      <c r="V1968" s="2">
        <v>0</v>
      </c>
      <c r="W1968" s="2" t="s">
        <v>814</v>
      </c>
      <c r="X1968" s="2">
        <v>2026</v>
      </c>
      <c r="Y1968" s="2" t="s">
        <v>55</v>
      </c>
      <c r="Z1968" s="4"/>
      <c r="AA1968" s="4"/>
      <c r="AB1968" s="2" t="s">
        <v>166</v>
      </c>
      <c r="AC1968" s="2">
        <v>464928</v>
      </c>
    </row>
    <row r="1969" spans="1:29" ht="51.75" x14ac:dyDescent="0.25">
      <c r="A1969" s="2" t="s">
        <v>29</v>
      </c>
      <c r="B1969" s="2" t="s">
        <v>42</v>
      </c>
      <c r="C1969" s="2" t="s">
        <v>43</v>
      </c>
      <c r="D1969" s="2" t="s">
        <v>643</v>
      </c>
      <c r="E1969" s="2" t="s">
        <v>4135</v>
      </c>
      <c r="F1969" s="2" t="s">
        <v>3169</v>
      </c>
      <c r="G1969" s="2">
        <v>2100000</v>
      </c>
      <c r="H1969" s="2">
        <v>1</v>
      </c>
      <c r="I1969" s="3">
        <v>46199</v>
      </c>
      <c r="J1969" s="4"/>
      <c r="K1969" s="2">
        <v>4618265</v>
      </c>
      <c r="L1969" s="2">
        <v>85600</v>
      </c>
      <c r="M1969" s="2" t="s">
        <v>847</v>
      </c>
      <c r="N1969" s="5">
        <v>46199</v>
      </c>
      <c r="O1969" s="2" t="s">
        <v>283</v>
      </c>
      <c r="P1969" s="2" t="s">
        <v>181</v>
      </c>
      <c r="Q1969" s="2" t="s">
        <v>61</v>
      </c>
      <c r="R1969" s="3">
        <v>46199</v>
      </c>
      <c r="S1969" s="2" t="s">
        <v>848</v>
      </c>
      <c r="T1969" s="2" t="s">
        <v>63</v>
      </c>
      <c r="U1969" s="2">
        <v>0</v>
      </c>
      <c r="V1969" s="2">
        <v>0</v>
      </c>
      <c r="W1969" s="2" t="s">
        <v>64</v>
      </c>
      <c r="X1969" s="2">
        <v>2026</v>
      </c>
      <c r="Y1969" s="2" t="s">
        <v>55</v>
      </c>
      <c r="Z1969" s="4"/>
      <c r="AA1969" s="3">
        <v>46195</v>
      </c>
      <c r="AB1969" s="2" t="s">
        <v>847</v>
      </c>
      <c r="AC1969" s="2">
        <v>464908</v>
      </c>
    </row>
    <row r="1970" spans="1:29" ht="64.5" x14ac:dyDescent="0.25">
      <c r="A1970" s="2" t="s">
        <v>29</v>
      </c>
      <c r="B1970" s="2" t="s">
        <v>42</v>
      </c>
      <c r="C1970" s="2" t="s">
        <v>43</v>
      </c>
      <c r="D1970" s="2" t="s">
        <v>643</v>
      </c>
      <c r="E1970" s="2" t="s">
        <v>4135</v>
      </c>
      <c r="F1970" s="2" t="s">
        <v>4136</v>
      </c>
      <c r="G1970" s="2">
        <v>1970000</v>
      </c>
      <c r="H1970" s="2">
        <v>1</v>
      </c>
      <c r="I1970" s="3">
        <v>46199</v>
      </c>
      <c r="J1970" s="4"/>
      <c r="K1970" s="2">
        <v>4618265</v>
      </c>
      <c r="L1970" s="2">
        <v>85600</v>
      </c>
      <c r="M1970" s="2" t="s">
        <v>847</v>
      </c>
      <c r="N1970" s="5">
        <v>46199</v>
      </c>
      <c r="O1970" s="2" t="s">
        <v>283</v>
      </c>
      <c r="P1970" s="2" t="s">
        <v>181</v>
      </c>
      <c r="Q1970" s="2" t="s">
        <v>61</v>
      </c>
      <c r="R1970" s="3">
        <v>46199</v>
      </c>
      <c r="S1970" s="2" t="s">
        <v>848</v>
      </c>
      <c r="T1970" s="2" t="s">
        <v>63</v>
      </c>
      <c r="U1970" s="2">
        <v>0</v>
      </c>
      <c r="V1970" s="2">
        <v>0</v>
      </c>
      <c r="W1970" s="2" t="s">
        <v>64</v>
      </c>
      <c r="X1970" s="2">
        <v>2026</v>
      </c>
      <c r="Y1970" s="2" t="s">
        <v>55</v>
      </c>
      <c r="Z1970" s="4"/>
      <c r="AA1970" s="3">
        <v>46195</v>
      </c>
      <c r="AB1970" s="2" t="s">
        <v>847</v>
      </c>
      <c r="AC1970" s="2">
        <v>464908</v>
      </c>
    </row>
    <row r="1971" spans="1:29" ht="39" x14ac:dyDescent="0.25">
      <c r="A1971" s="2" t="s">
        <v>29</v>
      </c>
      <c r="B1971" s="2" t="s">
        <v>42</v>
      </c>
      <c r="C1971" s="2" t="s">
        <v>43</v>
      </c>
      <c r="D1971" s="2" t="s">
        <v>643</v>
      </c>
      <c r="E1971" s="2" t="s">
        <v>4135</v>
      </c>
      <c r="F1971" s="2" t="s">
        <v>41</v>
      </c>
      <c r="G1971" s="2">
        <v>5000</v>
      </c>
      <c r="H1971" s="2">
        <v>1</v>
      </c>
      <c r="I1971" s="3">
        <v>46199</v>
      </c>
      <c r="J1971" s="4"/>
      <c r="K1971" s="2">
        <v>4618265</v>
      </c>
      <c r="L1971" s="2">
        <v>85600</v>
      </c>
      <c r="M1971" s="2" t="s">
        <v>847</v>
      </c>
      <c r="N1971" s="5">
        <v>46199</v>
      </c>
      <c r="O1971" s="2" t="s">
        <v>283</v>
      </c>
      <c r="P1971" s="2" t="s">
        <v>181</v>
      </c>
      <c r="Q1971" s="2" t="s">
        <v>61</v>
      </c>
      <c r="R1971" s="3">
        <v>46199</v>
      </c>
      <c r="S1971" s="2" t="s">
        <v>848</v>
      </c>
      <c r="T1971" s="2" t="s">
        <v>63</v>
      </c>
      <c r="U1971" s="2">
        <v>0</v>
      </c>
      <c r="V1971" s="2">
        <v>0</v>
      </c>
      <c r="W1971" s="2" t="s">
        <v>64</v>
      </c>
      <c r="X1971" s="2">
        <v>2026</v>
      </c>
      <c r="Y1971" s="2" t="s">
        <v>55</v>
      </c>
      <c r="Z1971" s="4"/>
      <c r="AA1971" s="3">
        <v>46195</v>
      </c>
      <c r="AB1971" s="2" t="s">
        <v>847</v>
      </c>
      <c r="AC1971" s="2">
        <v>464908</v>
      </c>
    </row>
    <row r="1972" spans="1:29" ht="51.75" x14ac:dyDescent="0.25">
      <c r="A1972" s="2" t="s">
        <v>29</v>
      </c>
      <c r="B1972" s="2" t="s">
        <v>42</v>
      </c>
      <c r="C1972" s="2" t="s">
        <v>43</v>
      </c>
      <c r="D1972" s="2" t="s">
        <v>372</v>
      </c>
      <c r="E1972" s="2" t="s">
        <v>4137</v>
      </c>
      <c r="F1972" s="2" t="s">
        <v>56</v>
      </c>
      <c r="G1972" s="2">
        <v>1627000</v>
      </c>
      <c r="H1972" s="2">
        <v>1</v>
      </c>
      <c r="I1972" s="3">
        <v>46195</v>
      </c>
      <c r="J1972" s="4"/>
      <c r="K1972" s="2">
        <v>2538776</v>
      </c>
      <c r="L1972" s="2">
        <v>32540</v>
      </c>
      <c r="M1972" s="2" t="s">
        <v>4138</v>
      </c>
      <c r="N1972" s="5">
        <v>46188</v>
      </c>
      <c r="O1972" s="2" t="s">
        <v>4139</v>
      </c>
      <c r="P1972" s="2" t="s">
        <v>49</v>
      </c>
      <c r="Q1972" s="2" t="s">
        <v>37</v>
      </c>
      <c r="R1972" s="3">
        <v>46188</v>
      </c>
      <c r="S1972" s="2" t="s">
        <v>1752</v>
      </c>
      <c r="T1972" s="2" t="s">
        <v>2200</v>
      </c>
      <c r="U1972" s="2">
        <v>0</v>
      </c>
      <c r="V1972" s="2">
        <v>0</v>
      </c>
      <c r="W1972" s="2" t="s">
        <v>2140</v>
      </c>
      <c r="X1972" s="2">
        <v>2026</v>
      </c>
      <c r="Y1972" s="2" t="s">
        <v>55</v>
      </c>
      <c r="Z1972" s="4"/>
      <c r="AA1972" s="3">
        <v>46188</v>
      </c>
      <c r="AB1972" s="2" t="s">
        <v>4138</v>
      </c>
      <c r="AC1972" s="2">
        <v>464884</v>
      </c>
    </row>
    <row r="1973" spans="1:29" ht="64.5" x14ac:dyDescent="0.25">
      <c r="A1973" s="2" t="s">
        <v>29</v>
      </c>
      <c r="B1973" s="2" t="s">
        <v>42</v>
      </c>
      <c r="C1973" s="2" t="s">
        <v>43</v>
      </c>
      <c r="D1973" s="2" t="s">
        <v>372</v>
      </c>
      <c r="E1973" s="2" t="s">
        <v>4137</v>
      </c>
      <c r="F1973" s="2" t="s">
        <v>4140</v>
      </c>
      <c r="G1973" s="2">
        <v>1627000</v>
      </c>
      <c r="H1973" s="2">
        <v>1</v>
      </c>
      <c r="I1973" s="3">
        <v>46195</v>
      </c>
      <c r="J1973" s="4"/>
      <c r="K1973" s="2">
        <v>2538776</v>
      </c>
      <c r="L1973" s="2">
        <v>32540</v>
      </c>
      <c r="M1973" s="2" t="s">
        <v>4138</v>
      </c>
      <c r="N1973" s="5">
        <v>46188</v>
      </c>
      <c r="O1973" s="2" t="s">
        <v>4139</v>
      </c>
      <c r="P1973" s="2" t="s">
        <v>49</v>
      </c>
      <c r="Q1973" s="2" t="s">
        <v>37</v>
      </c>
      <c r="R1973" s="3">
        <v>46188</v>
      </c>
      <c r="S1973" s="2" t="s">
        <v>1752</v>
      </c>
      <c r="T1973" s="2" t="s">
        <v>2200</v>
      </c>
      <c r="U1973" s="2">
        <v>0</v>
      </c>
      <c r="V1973" s="2">
        <v>0</v>
      </c>
      <c r="W1973" s="2" t="s">
        <v>2140</v>
      </c>
      <c r="X1973" s="2">
        <v>2026</v>
      </c>
      <c r="Y1973" s="2" t="s">
        <v>55</v>
      </c>
      <c r="Z1973" s="4"/>
      <c r="AA1973" s="3">
        <v>46188</v>
      </c>
      <c r="AB1973" s="2" t="s">
        <v>4138</v>
      </c>
      <c r="AC1973" s="2">
        <v>464884</v>
      </c>
    </row>
    <row r="1974" spans="1:29" ht="39" x14ac:dyDescent="0.25">
      <c r="A1974" s="2" t="s">
        <v>29</v>
      </c>
      <c r="B1974" s="2" t="s">
        <v>42</v>
      </c>
      <c r="C1974" s="2" t="s">
        <v>43</v>
      </c>
      <c r="D1974" s="2" t="s">
        <v>372</v>
      </c>
      <c r="E1974" s="2" t="s">
        <v>4137</v>
      </c>
      <c r="F1974" s="2" t="s">
        <v>41</v>
      </c>
      <c r="G1974" s="2">
        <v>5000</v>
      </c>
      <c r="H1974" s="2">
        <v>1</v>
      </c>
      <c r="I1974" s="3">
        <v>46195</v>
      </c>
      <c r="J1974" s="4"/>
      <c r="K1974" s="2">
        <v>2538776</v>
      </c>
      <c r="L1974" s="2">
        <v>32540</v>
      </c>
      <c r="M1974" s="2" t="s">
        <v>4138</v>
      </c>
      <c r="N1974" s="5">
        <v>46188</v>
      </c>
      <c r="O1974" s="2" t="s">
        <v>4139</v>
      </c>
      <c r="P1974" s="2" t="s">
        <v>49</v>
      </c>
      <c r="Q1974" s="2" t="s">
        <v>37</v>
      </c>
      <c r="R1974" s="3">
        <v>46188</v>
      </c>
      <c r="S1974" s="2" t="s">
        <v>1752</v>
      </c>
      <c r="T1974" s="2" t="s">
        <v>2200</v>
      </c>
      <c r="U1974" s="2">
        <v>0</v>
      </c>
      <c r="V1974" s="2">
        <v>0</v>
      </c>
      <c r="W1974" s="2" t="s">
        <v>2140</v>
      </c>
      <c r="X1974" s="2">
        <v>2026</v>
      </c>
      <c r="Y1974" s="2" t="s">
        <v>55</v>
      </c>
      <c r="Z1974" s="4"/>
      <c r="AA1974" s="3">
        <v>46188</v>
      </c>
      <c r="AB1974" s="2" t="s">
        <v>4138</v>
      </c>
      <c r="AC1974" s="2">
        <v>464884</v>
      </c>
    </row>
    <row r="1975" spans="1:29" ht="64.5" x14ac:dyDescent="0.25">
      <c r="A1975" s="2" t="s">
        <v>29</v>
      </c>
      <c r="B1975" s="2" t="s">
        <v>42</v>
      </c>
      <c r="C1975" s="2" t="s">
        <v>43</v>
      </c>
      <c r="D1975" s="2" t="s">
        <v>372</v>
      </c>
      <c r="E1975" s="2" t="s">
        <v>4141</v>
      </c>
      <c r="F1975" s="2" t="s">
        <v>4142</v>
      </c>
      <c r="G1975" s="2">
        <v>2000000</v>
      </c>
      <c r="H1975" s="2">
        <v>1</v>
      </c>
      <c r="I1975" s="3">
        <v>46195</v>
      </c>
      <c r="J1975" s="4"/>
      <c r="K1975" s="2">
        <v>489147</v>
      </c>
      <c r="L1975" s="2">
        <v>40000</v>
      </c>
      <c r="M1975" s="2" t="s">
        <v>108</v>
      </c>
      <c r="N1975" s="5">
        <v>46190</v>
      </c>
      <c r="O1975" s="2" t="s">
        <v>4143</v>
      </c>
      <c r="P1975" s="2" t="s">
        <v>181</v>
      </c>
      <c r="Q1975" s="2" t="s">
        <v>61</v>
      </c>
      <c r="R1975" s="3">
        <v>46190</v>
      </c>
      <c r="S1975" s="2" t="s">
        <v>110</v>
      </c>
      <c r="T1975" s="2" t="s">
        <v>4076</v>
      </c>
      <c r="U1975" s="2">
        <v>0</v>
      </c>
      <c r="V1975" s="2">
        <v>0</v>
      </c>
      <c r="W1975" s="2" t="s">
        <v>765</v>
      </c>
      <c r="X1975" s="2">
        <v>2026</v>
      </c>
      <c r="Y1975" s="2" t="s">
        <v>55</v>
      </c>
      <c r="Z1975" s="4"/>
      <c r="AA1975" s="3">
        <v>46185</v>
      </c>
      <c r="AB1975" s="2" t="s">
        <v>108</v>
      </c>
      <c r="AC1975" s="2">
        <v>464762</v>
      </c>
    </row>
    <row r="1976" spans="1:29" ht="51.75" x14ac:dyDescent="0.25">
      <c r="A1976" s="2" t="s">
        <v>29</v>
      </c>
      <c r="B1976" s="2" t="s">
        <v>42</v>
      </c>
      <c r="C1976" s="2" t="s">
        <v>43</v>
      </c>
      <c r="D1976" s="2" t="s">
        <v>372</v>
      </c>
      <c r="E1976" s="2" t="s">
        <v>4141</v>
      </c>
      <c r="F1976" s="2" t="s">
        <v>41</v>
      </c>
      <c r="G1976" s="2">
        <v>5000</v>
      </c>
      <c r="H1976" s="2">
        <v>1</v>
      </c>
      <c r="I1976" s="3">
        <v>46195</v>
      </c>
      <c r="J1976" s="4"/>
      <c r="K1976" s="2">
        <v>489147</v>
      </c>
      <c r="L1976" s="2">
        <v>40000</v>
      </c>
      <c r="M1976" s="2" t="s">
        <v>108</v>
      </c>
      <c r="N1976" s="5">
        <v>46190</v>
      </c>
      <c r="O1976" s="2" t="s">
        <v>4143</v>
      </c>
      <c r="P1976" s="2" t="s">
        <v>181</v>
      </c>
      <c r="Q1976" s="2" t="s">
        <v>61</v>
      </c>
      <c r="R1976" s="3">
        <v>46190</v>
      </c>
      <c r="S1976" s="2" t="s">
        <v>110</v>
      </c>
      <c r="T1976" s="2" t="s">
        <v>4076</v>
      </c>
      <c r="U1976" s="2">
        <v>0</v>
      </c>
      <c r="V1976" s="2">
        <v>0</v>
      </c>
      <c r="W1976" s="2" t="s">
        <v>765</v>
      </c>
      <c r="X1976" s="2">
        <v>2026</v>
      </c>
      <c r="Y1976" s="2" t="s">
        <v>55</v>
      </c>
      <c r="Z1976" s="4"/>
      <c r="AA1976" s="3">
        <v>46185</v>
      </c>
      <c r="AB1976" s="2" t="s">
        <v>108</v>
      </c>
      <c r="AC1976" s="2">
        <v>464762</v>
      </c>
    </row>
    <row r="1977" spans="1:29" ht="64.5" x14ac:dyDescent="0.25">
      <c r="A1977" s="2" t="s">
        <v>29</v>
      </c>
      <c r="B1977" s="2" t="s">
        <v>42</v>
      </c>
      <c r="C1977" s="2" t="s">
        <v>43</v>
      </c>
      <c r="D1977" s="2" t="s">
        <v>643</v>
      </c>
      <c r="E1977" s="2" t="s">
        <v>4144</v>
      </c>
      <c r="F1977" s="2" t="s">
        <v>4145</v>
      </c>
      <c r="G1977" s="2">
        <v>1048000</v>
      </c>
      <c r="H1977" s="2">
        <v>1</v>
      </c>
      <c r="I1977" s="3">
        <v>46195</v>
      </c>
      <c r="J1977" s="4"/>
      <c r="K1977" s="2">
        <v>4198601</v>
      </c>
      <c r="L1977" s="2">
        <v>15720</v>
      </c>
      <c r="M1977" s="2" t="s">
        <v>1951</v>
      </c>
      <c r="N1977" s="5">
        <v>46194</v>
      </c>
      <c r="O1977" s="2">
        <v>552</v>
      </c>
      <c r="P1977" s="2" t="s">
        <v>136</v>
      </c>
      <c r="Q1977" s="2">
        <v>0</v>
      </c>
      <c r="R1977" s="3">
        <v>46194</v>
      </c>
      <c r="S1977" s="2" t="s">
        <v>2199</v>
      </c>
      <c r="T1977" s="2" t="s">
        <v>3514</v>
      </c>
      <c r="U1977" s="2">
        <v>0</v>
      </c>
      <c r="V1977" s="2">
        <v>0</v>
      </c>
      <c r="W1977" s="2" t="s">
        <v>3514</v>
      </c>
      <c r="X1977" s="2">
        <v>2026</v>
      </c>
      <c r="Y1977" s="2" t="s">
        <v>55</v>
      </c>
      <c r="Z1977" s="4"/>
      <c r="AA1977" s="4"/>
      <c r="AB1977" s="2" t="s">
        <v>1951</v>
      </c>
      <c r="AC1977" s="2">
        <v>464748</v>
      </c>
    </row>
    <row r="1978" spans="1:29" ht="64.5" x14ac:dyDescent="0.25">
      <c r="A1978" s="2" t="s">
        <v>29</v>
      </c>
      <c r="B1978" s="2" t="s">
        <v>42</v>
      </c>
      <c r="C1978" s="2" t="s">
        <v>43</v>
      </c>
      <c r="D1978" s="2" t="s">
        <v>32</v>
      </c>
      <c r="E1978" s="2" t="s">
        <v>4146</v>
      </c>
      <c r="F1978" s="2" t="s">
        <v>4147</v>
      </c>
      <c r="G1978" s="2">
        <v>2050000</v>
      </c>
      <c r="H1978" s="2">
        <v>1</v>
      </c>
      <c r="I1978" s="3">
        <v>46199</v>
      </c>
      <c r="J1978" s="4"/>
      <c r="K1978" s="2">
        <v>4740094</v>
      </c>
      <c r="L1978" s="2">
        <v>30000</v>
      </c>
      <c r="M1978" s="2" t="s">
        <v>2175</v>
      </c>
      <c r="N1978" s="5">
        <v>46196</v>
      </c>
      <c r="O1978" s="2" t="s">
        <v>4148</v>
      </c>
      <c r="P1978" s="2" t="s">
        <v>36</v>
      </c>
      <c r="Q1978" s="2" t="s">
        <v>61</v>
      </c>
      <c r="R1978" s="3">
        <v>46196</v>
      </c>
      <c r="S1978" s="2" t="s">
        <v>251</v>
      </c>
      <c r="T1978" s="2" t="s">
        <v>63</v>
      </c>
      <c r="U1978" s="2" t="s">
        <v>4149</v>
      </c>
      <c r="V1978" s="2" t="s">
        <v>4150</v>
      </c>
      <c r="W1978" s="2" t="s">
        <v>406</v>
      </c>
      <c r="X1978" s="2">
        <v>2026</v>
      </c>
      <c r="Y1978" s="2" t="s">
        <v>40</v>
      </c>
      <c r="Z1978" s="4"/>
      <c r="AA1978" s="3">
        <v>46194</v>
      </c>
      <c r="AB1978" s="2" t="s">
        <v>2175</v>
      </c>
      <c r="AC1978" s="2">
        <v>464538</v>
      </c>
    </row>
    <row r="1979" spans="1:29" ht="51.75" x14ac:dyDescent="0.25">
      <c r="A1979" s="2" t="s">
        <v>29</v>
      </c>
      <c r="B1979" s="2" t="s">
        <v>42</v>
      </c>
      <c r="C1979" s="2" t="s">
        <v>43</v>
      </c>
      <c r="D1979" s="2" t="s">
        <v>32</v>
      </c>
      <c r="E1979" s="2" t="s">
        <v>4146</v>
      </c>
      <c r="F1979" s="2" t="s">
        <v>41</v>
      </c>
      <c r="G1979" s="2">
        <v>1000</v>
      </c>
      <c r="H1979" s="2">
        <v>1</v>
      </c>
      <c r="I1979" s="3">
        <v>46199</v>
      </c>
      <c r="J1979" s="4"/>
      <c r="K1979" s="2">
        <v>4740094</v>
      </c>
      <c r="L1979" s="2">
        <v>30000</v>
      </c>
      <c r="M1979" s="2" t="s">
        <v>2175</v>
      </c>
      <c r="N1979" s="5">
        <v>46196</v>
      </c>
      <c r="O1979" s="2" t="s">
        <v>4148</v>
      </c>
      <c r="P1979" s="2" t="s">
        <v>36</v>
      </c>
      <c r="Q1979" s="2" t="s">
        <v>61</v>
      </c>
      <c r="R1979" s="3">
        <v>46196</v>
      </c>
      <c r="S1979" s="2" t="s">
        <v>251</v>
      </c>
      <c r="T1979" s="2" t="s">
        <v>63</v>
      </c>
      <c r="U1979" s="2" t="s">
        <v>4149</v>
      </c>
      <c r="V1979" s="2" t="s">
        <v>4150</v>
      </c>
      <c r="W1979" s="2" t="s">
        <v>406</v>
      </c>
      <c r="X1979" s="2">
        <v>2026</v>
      </c>
      <c r="Y1979" s="2" t="s">
        <v>40</v>
      </c>
      <c r="Z1979" s="4"/>
      <c r="AA1979" s="3">
        <v>46194</v>
      </c>
      <c r="AB1979" s="2" t="s">
        <v>2175</v>
      </c>
      <c r="AC1979" s="2">
        <v>464538</v>
      </c>
    </row>
    <row r="1980" spans="1:29" ht="64.5" x14ac:dyDescent="0.25">
      <c r="A1980" s="2" t="s">
        <v>29</v>
      </c>
      <c r="B1980" s="2" t="s">
        <v>42</v>
      </c>
      <c r="C1980" s="2" t="s">
        <v>43</v>
      </c>
      <c r="D1980" s="2" t="s">
        <v>32</v>
      </c>
      <c r="E1980" s="2" t="s">
        <v>4151</v>
      </c>
      <c r="F1980" s="2" t="s">
        <v>4152</v>
      </c>
      <c r="G1980" s="2">
        <v>2100000</v>
      </c>
      <c r="H1980" s="2">
        <v>1</v>
      </c>
      <c r="I1980" s="3">
        <v>46195</v>
      </c>
      <c r="J1980" s="4"/>
      <c r="K1980" s="2">
        <v>4739940</v>
      </c>
      <c r="L1980" s="2">
        <v>30000</v>
      </c>
      <c r="M1980" s="2" t="s">
        <v>659</v>
      </c>
      <c r="N1980" s="5">
        <v>46194</v>
      </c>
      <c r="O1980" s="2" t="s">
        <v>4153</v>
      </c>
      <c r="P1980" s="2" t="s">
        <v>36</v>
      </c>
      <c r="Q1980" s="2" t="s">
        <v>61</v>
      </c>
      <c r="R1980" s="3">
        <v>46194</v>
      </c>
      <c r="S1980" s="2" t="s">
        <v>38</v>
      </c>
      <c r="T1980" s="2" t="s">
        <v>63</v>
      </c>
      <c r="U1980" s="2">
        <v>0</v>
      </c>
      <c r="V1980" s="2" t="s">
        <v>2401</v>
      </c>
      <c r="W1980" s="2" t="s">
        <v>1243</v>
      </c>
      <c r="X1980" s="2">
        <v>2026</v>
      </c>
      <c r="Y1980" s="2" t="s">
        <v>40</v>
      </c>
      <c r="Z1980" s="4"/>
      <c r="AA1980" s="3">
        <v>46194</v>
      </c>
      <c r="AB1980" s="2" t="s">
        <v>659</v>
      </c>
      <c r="AC1980" s="2">
        <v>464534</v>
      </c>
    </row>
    <row r="1981" spans="1:29" ht="51.75" x14ac:dyDescent="0.25">
      <c r="A1981" s="2" t="s">
        <v>29</v>
      </c>
      <c r="B1981" s="2" t="s">
        <v>42</v>
      </c>
      <c r="C1981" s="2" t="s">
        <v>43</v>
      </c>
      <c r="D1981" s="2" t="s">
        <v>32</v>
      </c>
      <c r="E1981" s="2" t="s">
        <v>4151</v>
      </c>
      <c r="F1981" s="2" t="s">
        <v>41</v>
      </c>
      <c r="G1981" s="2">
        <v>1000</v>
      </c>
      <c r="H1981" s="2">
        <v>1</v>
      </c>
      <c r="I1981" s="3">
        <v>46195</v>
      </c>
      <c r="J1981" s="4"/>
      <c r="K1981" s="2">
        <v>4739940</v>
      </c>
      <c r="L1981" s="2">
        <v>30000</v>
      </c>
      <c r="M1981" s="2" t="s">
        <v>659</v>
      </c>
      <c r="N1981" s="5">
        <v>46194</v>
      </c>
      <c r="O1981" s="2" t="s">
        <v>4153</v>
      </c>
      <c r="P1981" s="2" t="s">
        <v>36</v>
      </c>
      <c r="Q1981" s="2" t="s">
        <v>61</v>
      </c>
      <c r="R1981" s="3">
        <v>46194</v>
      </c>
      <c r="S1981" s="2" t="s">
        <v>38</v>
      </c>
      <c r="T1981" s="2" t="s">
        <v>63</v>
      </c>
      <c r="U1981" s="2">
        <v>0</v>
      </c>
      <c r="V1981" s="2" t="s">
        <v>2401</v>
      </c>
      <c r="W1981" s="2" t="s">
        <v>1243</v>
      </c>
      <c r="X1981" s="2">
        <v>2026</v>
      </c>
      <c r="Y1981" s="2" t="s">
        <v>40</v>
      </c>
      <c r="Z1981" s="4"/>
      <c r="AA1981" s="3">
        <v>46194</v>
      </c>
      <c r="AB1981" s="2" t="s">
        <v>659</v>
      </c>
      <c r="AC1981" s="2">
        <v>464534</v>
      </c>
    </row>
    <row r="1982" spans="1:29" ht="64.5" x14ac:dyDescent="0.25">
      <c r="A1982" s="2" t="s">
        <v>29</v>
      </c>
      <c r="B1982" s="2" t="s">
        <v>42</v>
      </c>
      <c r="C1982" s="2" t="s">
        <v>43</v>
      </c>
      <c r="D1982" s="2" t="s">
        <v>32</v>
      </c>
      <c r="E1982" s="2" t="s">
        <v>4154</v>
      </c>
      <c r="F1982" s="2" t="s">
        <v>4155</v>
      </c>
      <c r="G1982" s="2">
        <v>2050000</v>
      </c>
      <c r="H1982" s="2">
        <v>1</v>
      </c>
      <c r="I1982" s="3">
        <v>46200</v>
      </c>
      <c r="J1982" s="4"/>
      <c r="K1982" s="2">
        <v>4739445</v>
      </c>
      <c r="L1982" s="2">
        <v>30000</v>
      </c>
      <c r="M1982" s="2" t="s">
        <v>249</v>
      </c>
      <c r="N1982" s="5">
        <v>46194</v>
      </c>
      <c r="O1982" s="2" t="s">
        <v>4156</v>
      </c>
      <c r="P1982" s="2" t="s">
        <v>36</v>
      </c>
      <c r="Q1982" s="2" t="s">
        <v>61</v>
      </c>
      <c r="R1982" s="3">
        <v>46194</v>
      </c>
      <c r="S1982" s="2" t="s">
        <v>251</v>
      </c>
      <c r="T1982" s="2" t="s">
        <v>63</v>
      </c>
      <c r="U1982" s="2" t="s">
        <v>4157</v>
      </c>
      <c r="V1982" s="2" t="s">
        <v>4158</v>
      </c>
      <c r="W1982" s="2" t="s">
        <v>406</v>
      </c>
      <c r="X1982" s="2">
        <v>2026</v>
      </c>
      <c r="Y1982" s="2" t="s">
        <v>40</v>
      </c>
      <c r="Z1982" s="4"/>
      <c r="AA1982" s="3">
        <v>46194</v>
      </c>
      <c r="AB1982" s="2" t="s">
        <v>249</v>
      </c>
      <c r="AC1982" s="2">
        <v>464528</v>
      </c>
    </row>
    <row r="1983" spans="1:29" ht="51.75" x14ac:dyDescent="0.25">
      <c r="A1983" s="2" t="s">
        <v>29</v>
      </c>
      <c r="B1983" s="2" t="s">
        <v>42</v>
      </c>
      <c r="C1983" s="2" t="s">
        <v>43</v>
      </c>
      <c r="D1983" s="2" t="s">
        <v>32</v>
      </c>
      <c r="E1983" s="2" t="s">
        <v>4154</v>
      </c>
      <c r="F1983" s="2" t="s">
        <v>41</v>
      </c>
      <c r="G1983" s="2">
        <v>1000</v>
      </c>
      <c r="H1983" s="2">
        <v>1</v>
      </c>
      <c r="I1983" s="3">
        <v>46200</v>
      </c>
      <c r="J1983" s="4"/>
      <c r="K1983" s="2">
        <v>4739445</v>
      </c>
      <c r="L1983" s="2">
        <v>30000</v>
      </c>
      <c r="M1983" s="2" t="s">
        <v>249</v>
      </c>
      <c r="N1983" s="5">
        <v>46194</v>
      </c>
      <c r="O1983" s="2" t="s">
        <v>4156</v>
      </c>
      <c r="P1983" s="2" t="s">
        <v>36</v>
      </c>
      <c r="Q1983" s="2" t="s">
        <v>61</v>
      </c>
      <c r="R1983" s="3">
        <v>46194</v>
      </c>
      <c r="S1983" s="2" t="s">
        <v>251</v>
      </c>
      <c r="T1983" s="2" t="s">
        <v>63</v>
      </c>
      <c r="U1983" s="2" t="s">
        <v>4157</v>
      </c>
      <c r="V1983" s="2" t="s">
        <v>4158</v>
      </c>
      <c r="W1983" s="2" t="s">
        <v>406</v>
      </c>
      <c r="X1983" s="2">
        <v>2026</v>
      </c>
      <c r="Y1983" s="2" t="s">
        <v>40</v>
      </c>
      <c r="Z1983" s="4"/>
      <c r="AA1983" s="3">
        <v>46194</v>
      </c>
      <c r="AB1983" s="2" t="s">
        <v>249</v>
      </c>
      <c r="AC1983" s="2">
        <v>464528</v>
      </c>
    </row>
    <row r="1984" spans="1:29" ht="64.5" x14ac:dyDescent="0.25">
      <c r="A1984" s="2" t="s">
        <v>29</v>
      </c>
      <c r="B1984" s="2" t="s">
        <v>42</v>
      </c>
      <c r="C1984" s="2" t="s">
        <v>43</v>
      </c>
      <c r="D1984" s="2" t="s">
        <v>44</v>
      </c>
      <c r="E1984" s="2" t="s">
        <v>4159</v>
      </c>
      <c r="F1984" s="2" t="s">
        <v>4160</v>
      </c>
      <c r="G1984" s="2">
        <v>1311000</v>
      </c>
      <c r="H1984" s="2">
        <v>1</v>
      </c>
      <c r="I1984" s="3">
        <v>46194</v>
      </c>
      <c r="J1984" s="4"/>
      <c r="K1984" s="2">
        <v>4655393</v>
      </c>
      <c r="L1984" s="2">
        <v>19665</v>
      </c>
      <c r="M1984" s="2" t="s">
        <v>243</v>
      </c>
      <c r="N1984" s="5">
        <v>46193</v>
      </c>
      <c r="O1984" s="2" t="s">
        <v>4161</v>
      </c>
      <c r="P1984" s="2" t="s">
        <v>181</v>
      </c>
      <c r="Q1984" s="2">
        <v>0</v>
      </c>
      <c r="R1984" s="3">
        <v>46193</v>
      </c>
      <c r="S1984" s="2" t="s">
        <v>151</v>
      </c>
      <c r="T1984" s="2" t="s">
        <v>4162</v>
      </c>
      <c r="U1984" s="2" t="s">
        <v>1445</v>
      </c>
      <c r="V1984" s="2">
        <v>0</v>
      </c>
      <c r="W1984" s="2" t="s">
        <v>4163</v>
      </c>
      <c r="X1984" s="2">
        <v>2026</v>
      </c>
      <c r="Y1984" s="2" t="s">
        <v>55</v>
      </c>
      <c r="Z1984" s="4"/>
      <c r="AA1984" s="3">
        <v>46184</v>
      </c>
      <c r="AB1984" s="2" t="s">
        <v>243</v>
      </c>
      <c r="AC1984" s="2">
        <v>464458</v>
      </c>
    </row>
    <row r="1985" spans="1:29" ht="64.5" x14ac:dyDescent="0.25">
      <c r="A1985" s="2" t="s">
        <v>29</v>
      </c>
      <c r="B1985" s="2" t="s">
        <v>42</v>
      </c>
      <c r="C1985" s="2" t="s">
        <v>43</v>
      </c>
      <c r="D1985" s="2" t="s">
        <v>44</v>
      </c>
      <c r="E1985" s="2" t="s">
        <v>4159</v>
      </c>
      <c r="F1985" s="2" t="s">
        <v>41</v>
      </c>
      <c r="G1985" s="2">
        <v>1000</v>
      </c>
      <c r="H1985" s="2">
        <v>1</v>
      </c>
      <c r="I1985" s="3">
        <v>46194</v>
      </c>
      <c r="J1985" s="4"/>
      <c r="K1985" s="2">
        <v>4655393</v>
      </c>
      <c r="L1985" s="2">
        <v>19665</v>
      </c>
      <c r="M1985" s="2" t="s">
        <v>243</v>
      </c>
      <c r="N1985" s="5">
        <v>46193</v>
      </c>
      <c r="O1985" s="2" t="s">
        <v>4161</v>
      </c>
      <c r="P1985" s="2" t="s">
        <v>181</v>
      </c>
      <c r="Q1985" s="2">
        <v>0</v>
      </c>
      <c r="R1985" s="3">
        <v>46193</v>
      </c>
      <c r="S1985" s="2" t="s">
        <v>151</v>
      </c>
      <c r="T1985" s="2" t="s">
        <v>4162</v>
      </c>
      <c r="U1985" s="2" t="s">
        <v>1445</v>
      </c>
      <c r="V1985" s="2">
        <v>0</v>
      </c>
      <c r="W1985" s="2" t="s">
        <v>4163</v>
      </c>
      <c r="X1985" s="2">
        <v>2026</v>
      </c>
      <c r="Y1985" s="2" t="s">
        <v>55</v>
      </c>
      <c r="Z1985" s="4"/>
      <c r="AA1985" s="3">
        <v>46184</v>
      </c>
      <c r="AB1985" s="2" t="s">
        <v>243</v>
      </c>
      <c r="AC1985" s="2">
        <v>464458</v>
      </c>
    </row>
    <row r="1986" spans="1:29" ht="51.75" x14ac:dyDescent="0.25">
      <c r="A1986" s="2" t="s">
        <v>29</v>
      </c>
      <c r="B1986" s="2" t="s">
        <v>42</v>
      </c>
      <c r="C1986" s="2" t="s">
        <v>43</v>
      </c>
      <c r="D1986" s="2" t="s">
        <v>44</v>
      </c>
      <c r="E1986" s="2" t="s">
        <v>4164</v>
      </c>
      <c r="F1986" s="2" t="s">
        <v>56</v>
      </c>
      <c r="G1986" s="2">
        <v>1875000</v>
      </c>
      <c r="H1986" s="2">
        <v>1</v>
      </c>
      <c r="I1986" s="3">
        <v>46194</v>
      </c>
      <c r="J1986" s="4"/>
      <c r="K1986" s="2">
        <v>4676640</v>
      </c>
      <c r="L1986" s="2">
        <v>39900</v>
      </c>
      <c r="M1986" s="2" t="s">
        <v>235</v>
      </c>
      <c r="N1986" s="5">
        <v>46194</v>
      </c>
      <c r="O1986" s="2" t="s">
        <v>4165</v>
      </c>
      <c r="P1986" s="2" t="s">
        <v>49</v>
      </c>
      <c r="Q1986" s="2" t="s">
        <v>2386</v>
      </c>
      <c r="R1986" s="3">
        <v>46194</v>
      </c>
      <c r="S1986" s="2" t="s">
        <v>38</v>
      </c>
      <c r="T1986" s="2" t="s">
        <v>2064</v>
      </c>
      <c r="U1986" s="2" t="s">
        <v>4166</v>
      </c>
      <c r="V1986" s="2" t="s">
        <v>4167</v>
      </c>
      <c r="W1986" s="2" t="s">
        <v>1335</v>
      </c>
      <c r="X1986" s="2">
        <v>2026</v>
      </c>
      <c r="Y1986" s="2" t="s">
        <v>55</v>
      </c>
      <c r="Z1986" s="4"/>
      <c r="AA1986" s="3">
        <v>46190</v>
      </c>
      <c r="AB1986" s="2" t="s">
        <v>235</v>
      </c>
      <c r="AC1986" s="2">
        <v>464436</v>
      </c>
    </row>
    <row r="1987" spans="1:29" ht="64.5" x14ac:dyDescent="0.25">
      <c r="A1987" s="2" t="s">
        <v>29</v>
      </c>
      <c r="B1987" s="2" t="s">
        <v>42</v>
      </c>
      <c r="C1987" s="2" t="s">
        <v>43</v>
      </c>
      <c r="D1987" s="2" t="s">
        <v>44</v>
      </c>
      <c r="E1987" s="2" t="s">
        <v>4164</v>
      </c>
      <c r="F1987" s="2" t="s">
        <v>4168</v>
      </c>
      <c r="G1987" s="2">
        <v>1995000</v>
      </c>
      <c r="H1987" s="2">
        <v>1</v>
      </c>
      <c r="I1987" s="3">
        <v>46194</v>
      </c>
      <c r="J1987" s="4"/>
      <c r="K1987" s="2">
        <v>4676640</v>
      </c>
      <c r="L1987" s="2">
        <v>39900</v>
      </c>
      <c r="M1987" s="2" t="s">
        <v>235</v>
      </c>
      <c r="N1987" s="5">
        <v>46194</v>
      </c>
      <c r="O1987" s="2" t="s">
        <v>4165</v>
      </c>
      <c r="P1987" s="2" t="s">
        <v>49</v>
      </c>
      <c r="Q1987" s="2" t="s">
        <v>2386</v>
      </c>
      <c r="R1987" s="3">
        <v>46194</v>
      </c>
      <c r="S1987" s="2" t="s">
        <v>38</v>
      </c>
      <c r="T1987" s="2" t="s">
        <v>2064</v>
      </c>
      <c r="U1987" s="2" t="s">
        <v>4166</v>
      </c>
      <c r="V1987" s="2" t="s">
        <v>4167</v>
      </c>
      <c r="W1987" s="2" t="s">
        <v>1335</v>
      </c>
      <c r="X1987" s="2">
        <v>2026</v>
      </c>
      <c r="Y1987" s="2" t="s">
        <v>55</v>
      </c>
      <c r="Z1987" s="4"/>
      <c r="AA1987" s="3">
        <v>46190</v>
      </c>
      <c r="AB1987" s="2" t="s">
        <v>235</v>
      </c>
      <c r="AC1987" s="2">
        <v>464436</v>
      </c>
    </row>
    <row r="1988" spans="1:29" ht="39" x14ac:dyDescent="0.25">
      <c r="A1988" s="2" t="s">
        <v>29</v>
      </c>
      <c r="B1988" s="2" t="s">
        <v>42</v>
      </c>
      <c r="C1988" s="2" t="s">
        <v>43</v>
      </c>
      <c r="D1988" s="2" t="s">
        <v>44</v>
      </c>
      <c r="E1988" s="2" t="s">
        <v>4164</v>
      </c>
      <c r="F1988" s="2" t="s">
        <v>41</v>
      </c>
      <c r="G1988" s="2">
        <v>1000</v>
      </c>
      <c r="H1988" s="2">
        <v>1</v>
      </c>
      <c r="I1988" s="3">
        <v>46194</v>
      </c>
      <c r="J1988" s="4"/>
      <c r="K1988" s="2">
        <v>4676640</v>
      </c>
      <c r="L1988" s="2">
        <v>39900</v>
      </c>
      <c r="M1988" s="2" t="s">
        <v>235</v>
      </c>
      <c r="N1988" s="5">
        <v>46194</v>
      </c>
      <c r="O1988" s="2" t="s">
        <v>4165</v>
      </c>
      <c r="P1988" s="2" t="s">
        <v>49</v>
      </c>
      <c r="Q1988" s="2" t="s">
        <v>2386</v>
      </c>
      <c r="R1988" s="3">
        <v>46194</v>
      </c>
      <c r="S1988" s="2" t="s">
        <v>38</v>
      </c>
      <c r="T1988" s="2" t="s">
        <v>2064</v>
      </c>
      <c r="U1988" s="2" t="s">
        <v>4166</v>
      </c>
      <c r="V1988" s="2" t="s">
        <v>4167</v>
      </c>
      <c r="W1988" s="2" t="s">
        <v>1335</v>
      </c>
      <c r="X1988" s="2">
        <v>2026</v>
      </c>
      <c r="Y1988" s="2" t="s">
        <v>55</v>
      </c>
      <c r="Z1988" s="4"/>
      <c r="AA1988" s="3">
        <v>46190</v>
      </c>
      <c r="AB1988" s="2" t="s">
        <v>235</v>
      </c>
      <c r="AC1988" s="2">
        <v>464436</v>
      </c>
    </row>
    <row r="1989" spans="1:29" ht="51.75" x14ac:dyDescent="0.25">
      <c r="A1989" s="2" t="s">
        <v>29</v>
      </c>
      <c r="B1989" s="2" t="s">
        <v>42</v>
      </c>
      <c r="C1989" s="2" t="s">
        <v>43</v>
      </c>
      <c r="D1989" s="2" t="s">
        <v>32</v>
      </c>
      <c r="E1989" s="2" t="s">
        <v>4169</v>
      </c>
      <c r="F1989" s="2" t="s">
        <v>4170</v>
      </c>
      <c r="G1989" s="2">
        <v>4000000</v>
      </c>
      <c r="H1989" s="2">
        <v>1</v>
      </c>
      <c r="I1989" s="3">
        <v>46195</v>
      </c>
      <c r="J1989" s="4"/>
      <c r="K1989" s="2">
        <v>4739550</v>
      </c>
      <c r="L1989" s="2">
        <v>30000</v>
      </c>
      <c r="M1989" s="2" t="s">
        <v>249</v>
      </c>
      <c r="N1989" s="5">
        <v>46194</v>
      </c>
      <c r="O1989" s="2" t="s">
        <v>4171</v>
      </c>
      <c r="P1989" s="2" t="s">
        <v>36</v>
      </c>
      <c r="Q1989" s="2" t="s">
        <v>209</v>
      </c>
      <c r="R1989" s="3">
        <v>46194</v>
      </c>
      <c r="S1989" s="2" t="s">
        <v>251</v>
      </c>
      <c r="T1989" s="2" t="s">
        <v>4172</v>
      </c>
      <c r="U1989" s="2">
        <v>0</v>
      </c>
      <c r="V1989" s="2">
        <v>0</v>
      </c>
      <c r="W1989" s="2" t="s">
        <v>4173</v>
      </c>
      <c r="X1989" s="2">
        <v>2026</v>
      </c>
      <c r="Y1989" s="2" t="s">
        <v>40</v>
      </c>
      <c r="Z1989" s="4"/>
      <c r="AA1989" s="3">
        <v>46194</v>
      </c>
      <c r="AB1989" s="2" t="s">
        <v>249</v>
      </c>
      <c r="AC1989" s="2">
        <v>464422</v>
      </c>
    </row>
    <row r="1990" spans="1:29" ht="51.75" x14ac:dyDescent="0.25">
      <c r="A1990" s="2" t="s">
        <v>29</v>
      </c>
      <c r="B1990" s="2" t="s">
        <v>42</v>
      </c>
      <c r="C1990" s="2" t="s">
        <v>43</v>
      </c>
      <c r="D1990" s="2" t="s">
        <v>32</v>
      </c>
      <c r="E1990" s="2" t="s">
        <v>4169</v>
      </c>
      <c r="F1990" s="2" t="s">
        <v>41</v>
      </c>
      <c r="G1990" s="2">
        <v>1000</v>
      </c>
      <c r="H1990" s="2">
        <v>1</v>
      </c>
      <c r="I1990" s="3">
        <v>46195</v>
      </c>
      <c r="J1990" s="4"/>
      <c r="K1990" s="2">
        <v>4739550</v>
      </c>
      <c r="L1990" s="2">
        <v>30000</v>
      </c>
      <c r="M1990" s="2" t="s">
        <v>249</v>
      </c>
      <c r="N1990" s="5">
        <v>46194</v>
      </c>
      <c r="O1990" s="2" t="s">
        <v>4171</v>
      </c>
      <c r="P1990" s="2" t="s">
        <v>36</v>
      </c>
      <c r="Q1990" s="2" t="s">
        <v>209</v>
      </c>
      <c r="R1990" s="3">
        <v>46194</v>
      </c>
      <c r="S1990" s="2" t="s">
        <v>251</v>
      </c>
      <c r="T1990" s="2" t="s">
        <v>4172</v>
      </c>
      <c r="U1990" s="2">
        <v>0</v>
      </c>
      <c r="V1990" s="2">
        <v>0</v>
      </c>
      <c r="W1990" s="2" t="s">
        <v>4173</v>
      </c>
      <c r="X1990" s="2">
        <v>2026</v>
      </c>
      <c r="Y1990" s="2" t="s">
        <v>40</v>
      </c>
      <c r="Z1990" s="4"/>
      <c r="AA1990" s="3">
        <v>46194</v>
      </c>
      <c r="AB1990" s="2" t="s">
        <v>249</v>
      </c>
      <c r="AC1990" s="2">
        <v>464422</v>
      </c>
    </row>
    <row r="1991" spans="1:29" ht="77.25" x14ac:dyDescent="0.25">
      <c r="A1991" s="2" t="s">
        <v>29</v>
      </c>
      <c r="B1991" s="2" t="s">
        <v>42</v>
      </c>
      <c r="C1991" s="2" t="s">
        <v>43</v>
      </c>
      <c r="D1991" s="2" t="s">
        <v>732</v>
      </c>
      <c r="E1991" s="2" t="s">
        <v>4174</v>
      </c>
      <c r="F1991" s="2" t="s">
        <v>4175</v>
      </c>
      <c r="G1991" s="2">
        <v>1073500</v>
      </c>
      <c r="H1991" s="2">
        <v>1</v>
      </c>
      <c r="I1991" s="3">
        <v>46194</v>
      </c>
      <c r="J1991" s="4"/>
      <c r="K1991" s="2">
        <v>4729869</v>
      </c>
      <c r="L1991" s="2" t="s">
        <v>4176</v>
      </c>
      <c r="M1991" s="2" t="s">
        <v>114</v>
      </c>
      <c r="N1991" s="5">
        <v>46189</v>
      </c>
      <c r="O1991" s="2" t="s">
        <v>4177</v>
      </c>
      <c r="P1991" s="2" t="s">
        <v>181</v>
      </c>
      <c r="Q1991" s="2" t="s">
        <v>88</v>
      </c>
      <c r="R1991" s="3">
        <v>46189</v>
      </c>
      <c r="S1991" s="2" t="s">
        <v>110</v>
      </c>
      <c r="T1991" s="2" t="s">
        <v>1948</v>
      </c>
      <c r="U1991" s="2" t="s">
        <v>4178</v>
      </c>
      <c r="V1991" s="2">
        <v>0</v>
      </c>
      <c r="W1991" s="2" t="s">
        <v>4179</v>
      </c>
      <c r="X1991" s="2">
        <v>2026</v>
      </c>
      <c r="Y1991" s="2" t="s">
        <v>55</v>
      </c>
      <c r="Z1991" s="4"/>
      <c r="AA1991" s="3">
        <v>46193</v>
      </c>
      <c r="AB1991" s="2" t="s">
        <v>114</v>
      </c>
      <c r="AC1991" s="2">
        <v>464392</v>
      </c>
    </row>
    <row r="1992" spans="1:29" ht="77.25" x14ac:dyDescent="0.25">
      <c r="A1992" s="2" t="s">
        <v>29</v>
      </c>
      <c r="B1992" s="2" t="s">
        <v>42</v>
      </c>
      <c r="C1992" s="2" t="s">
        <v>43</v>
      </c>
      <c r="D1992" s="2" t="s">
        <v>732</v>
      </c>
      <c r="E1992" s="2" t="s">
        <v>4174</v>
      </c>
      <c r="F1992" s="2" t="s">
        <v>41</v>
      </c>
      <c r="G1992" s="2">
        <v>5000</v>
      </c>
      <c r="H1992" s="2">
        <v>1</v>
      </c>
      <c r="I1992" s="3">
        <v>46194</v>
      </c>
      <c r="J1992" s="4"/>
      <c r="K1992" s="2">
        <v>4729869</v>
      </c>
      <c r="L1992" s="2" t="s">
        <v>4176</v>
      </c>
      <c r="M1992" s="2" t="s">
        <v>114</v>
      </c>
      <c r="N1992" s="5">
        <v>46189</v>
      </c>
      <c r="O1992" s="2" t="s">
        <v>4177</v>
      </c>
      <c r="P1992" s="2" t="s">
        <v>181</v>
      </c>
      <c r="Q1992" s="2" t="s">
        <v>88</v>
      </c>
      <c r="R1992" s="3">
        <v>46189</v>
      </c>
      <c r="S1992" s="2" t="s">
        <v>110</v>
      </c>
      <c r="T1992" s="2" t="s">
        <v>1948</v>
      </c>
      <c r="U1992" s="2" t="s">
        <v>4178</v>
      </c>
      <c r="V1992" s="2">
        <v>0</v>
      </c>
      <c r="W1992" s="2" t="s">
        <v>4179</v>
      </c>
      <c r="X1992" s="2">
        <v>2026</v>
      </c>
      <c r="Y1992" s="2" t="s">
        <v>55</v>
      </c>
      <c r="Z1992" s="4"/>
      <c r="AA1992" s="3">
        <v>46193</v>
      </c>
      <c r="AB1992" s="2" t="s">
        <v>114</v>
      </c>
      <c r="AC1992" s="2">
        <v>464392</v>
      </c>
    </row>
    <row r="1993" spans="1:29" ht="102.75" x14ac:dyDescent="0.25">
      <c r="A1993" s="2" t="s">
        <v>29</v>
      </c>
      <c r="B1993" s="2" t="s">
        <v>42</v>
      </c>
      <c r="C1993" s="2" t="s">
        <v>31</v>
      </c>
      <c r="D1993" s="2" t="s">
        <v>32</v>
      </c>
      <c r="E1993" s="2" t="s">
        <v>4180</v>
      </c>
      <c r="F1993" s="2" t="s">
        <v>4181</v>
      </c>
      <c r="G1993" s="2">
        <v>1169000</v>
      </c>
      <c r="H1993" s="2">
        <v>1</v>
      </c>
      <c r="I1993" s="3">
        <v>46201</v>
      </c>
      <c r="J1993" s="4"/>
      <c r="K1993" s="2">
        <v>4738558</v>
      </c>
      <c r="L1993" s="2">
        <v>10000</v>
      </c>
      <c r="M1993" s="2" t="s">
        <v>35</v>
      </c>
      <c r="N1993" s="4"/>
      <c r="O1993" s="4"/>
      <c r="P1993" s="2" t="s">
        <v>36</v>
      </c>
      <c r="Q1993" s="2" t="s">
        <v>88</v>
      </c>
      <c r="R1993" s="4"/>
      <c r="S1993" s="2" t="s">
        <v>38</v>
      </c>
      <c r="T1993" s="4"/>
      <c r="U1993" s="4"/>
      <c r="V1993" s="4"/>
      <c r="W1993" s="2" t="s">
        <v>4182</v>
      </c>
      <c r="X1993" s="2">
        <v>2026</v>
      </c>
      <c r="Y1993" s="2" t="s">
        <v>40</v>
      </c>
      <c r="Z1993" s="4"/>
      <c r="AA1993" s="3">
        <v>46194</v>
      </c>
      <c r="AB1993" s="2" t="s">
        <v>35</v>
      </c>
      <c r="AC1993" s="2">
        <v>464388</v>
      </c>
    </row>
    <row r="1994" spans="1:29" ht="102.75" x14ac:dyDescent="0.25">
      <c r="A1994" s="2" t="s">
        <v>29</v>
      </c>
      <c r="B1994" s="2" t="s">
        <v>42</v>
      </c>
      <c r="C1994" s="2" t="s">
        <v>31</v>
      </c>
      <c r="D1994" s="2" t="s">
        <v>32</v>
      </c>
      <c r="E1994" s="2" t="s">
        <v>4180</v>
      </c>
      <c r="F1994" s="2" t="s">
        <v>41</v>
      </c>
      <c r="G1994" s="2">
        <v>1000</v>
      </c>
      <c r="H1994" s="2">
        <v>1</v>
      </c>
      <c r="I1994" s="3">
        <v>46201</v>
      </c>
      <c r="J1994" s="4"/>
      <c r="K1994" s="2">
        <v>4738558</v>
      </c>
      <c r="L1994" s="2">
        <v>10000</v>
      </c>
      <c r="M1994" s="2" t="s">
        <v>35</v>
      </c>
      <c r="N1994" s="4"/>
      <c r="O1994" s="4"/>
      <c r="P1994" s="2" t="s">
        <v>36</v>
      </c>
      <c r="Q1994" s="2" t="s">
        <v>88</v>
      </c>
      <c r="R1994" s="4"/>
      <c r="S1994" s="2" t="s">
        <v>38</v>
      </c>
      <c r="T1994" s="4"/>
      <c r="U1994" s="4"/>
      <c r="V1994" s="4"/>
      <c r="W1994" s="2" t="s">
        <v>4182</v>
      </c>
      <c r="X1994" s="2">
        <v>2026</v>
      </c>
      <c r="Y1994" s="2" t="s">
        <v>40</v>
      </c>
      <c r="Z1994" s="4"/>
      <c r="AA1994" s="3">
        <v>46194</v>
      </c>
      <c r="AB1994" s="2" t="s">
        <v>35</v>
      </c>
      <c r="AC1994" s="2">
        <v>464388</v>
      </c>
    </row>
    <row r="1995" spans="1:29" ht="64.5" x14ac:dyDescent="0.25">
      <c r="A1995" s="2" t="s">
        <v>29</v>
      </c>
      <c r="B1995" s="2" t="s">
        <v>42</v>
      </c>
      <c r="C1995" s="2" t="s">
        <v>43</v>
      </c>
      <c r="D1995" s="2" t="s">
        <v>32</v>
      </c>
      <c r="E1995" s="2" t="s">
        <v>4183</v>
      </c>
      <c r="F1995" s="2" t="s">
        <v>4184</v>
      </c>
      <c r="G1995" s="2">
        <v>2280000</v>
      </c>
      <c r="H1995" s="2">
        <v>1</v>
      </c>
      <c r="I1995" s="3">
        <v>46199</v>
      </c>
      <c r="J1995" s="4"/>
      <c r="K1995" s="2">
        <v>4635907</v>
      </c>
      <c r="L1995" s="2">
        <v>45600</v>
      </c>
      <c r="M1995" s="2" t="s">
        <v>187</v>
      </c>
      <c r="N1995" s="5">
        <v>46184</v>
      </c>
      <c r="O1995" s="2" t="s">
        <v>4185</v>
      </c>
      <c r="P1995" s="2" t="s">
        <v>36</v>
      </c>
      <c r="Q1995" s="2" t="s">
        <v>3573</v>
      </c>
      <c r="R1995" s="3">
        <v>46199</v>
      </c>
      <c r="S1995" s="2" t="s">
        <v>51</v>
      </c>
      <c r="T1995" s="2" t="s">
        <v>98</v>
      </c>
      <c r="U1995" s="2">
        <v>0</v>
      </c>
      <c r="V1995" s="2">
        <v>0</v>
      </c>
      <c r="W1995" s="2" t="s">
        <v>687</v>
      </c>
      <c r="X1995" s="2">
        <v>2026</v>
      </c>
      <c r="Y1995" s="2" t="s">
        <v>40</v>
      </c>
      <c r="Z1995" s="4"/>
      <c r="AA1995" s="3">
        <v>46194</v>
      </c>
      <c r="AB1995" s="2" t="s">
        <v>187</v>
      </c>
      <c r="AC1995" s="2">
        <v>464356</v>
      </c>
    </row>
    <row r="1996" spans="1:29" ht="39" x14ac:dyDescent="0.25">
      <c r="A1996" s="2" t="s">
        <v>29</v>
      </c>
      <c r="B1996" s="2" t="s">
        <v>42</v>
      </c>
      <c r="C1996" s="2" t="s">
        <v>43</v>
      </c>
      <c r="D1996" s="2" t="s">
        <v>32</v>
      </c>
      <c r="E1996" s="2" t="s">
        <v>4183</v>
      </c>
      <c r="F1996" s="2" t="s">
        <v>41</v>
      </c>
      <c r="G1996" s="2">
        <v>1000</v>
      </c>
      <c r="H1996" s="2">
        <v>1</v>
      </c>
      <c r="I1996" s="3">
        <v>46199</v>
      </c>
      <c r="J1996" s="4"/>
      <c r="K1996" s="2">
        <v>4635907</v>
      </c>
      <c r="L1996" s="2">
        <v>45600</v>
      </c>
      <c r="M1996" s="2" t="s">
        <v>187</v>
      </c>
      <c r="N1996" s="5">
        <v>46184</v>
      </c>
      <c r="O1996" s="2" t="s">
        <v>4185</v>
      </c>
      <c r="P1996" s="2" t="s">
        <v>36</v>
      </c>
      <c r="Q1996" s="2" t="s">
        <v>3573</v>
      </c>
      <c r="R1996" s="3">
        <v>46199</v>
      </c>
      <c r="S1996" s="2" t="s">
        <v>51</v>
      </c>
      <c r="T1996" s="2" t="s">
        <v>98</v>
      </c>
      <c r="U1996" s="2">
        <v>0</v>
      </c>
      <c r="V1996" s="2">
        <v>0</v>
      </c>
      <c r="W1996" s="2" t="s">
        <v>687</v>
      </c>
      <c r="X1996" s="2">
        <v>2026</v>
      </c>
      <c r="Y1996" s="2" t="s">
        <v>40</v>
      </c>
      <c r="Z1996" s="4"/>
      <c r="AA1996" s="3">
        <v>46194</v>
      </c>
      <c r="AB1996" s="2" t="s">
        <v>187</v>
      </c>
      <c r="AC1996" s="2">
        <v>464356</v>
      </c>
    </row>
    <row r="1997" spans="1:29" ht="64.5" x14ac:dyDescent="0.25">
      <c r="A1997" s="2" t="s">
        <v>29</v>
      </c>
      <c r="B1997" s="2" t="s">
        <v>42</v>
      </c>
      <c r="C1997" s="2" t="s">
        <v>43</v>
      </c>
      <c r="D1997" s="2" t="s">
        <v>164</v>
      </c>
      <c r="E1997" s="2" t="s">
        <v>4186</v>
      </c>
      <c r="F1997" s="2" t="s">
        <v>41</v>
      </c>
      <c r="G1997" s="2">
        <v>5000</v>
      </c>
      <c r="H1997" s="2">
        <v>1</v>
      </c>
      <c r="I1997" s="3">
        <v>46194</v>
      </c>
      <c r="J1997" s="4"/>
      <c r="K1997" s="2">
        <v>3874600</v>
      </c>
      <c r="L1997" s="2">
        <v>56000</v>
      </c>
      <c r="M1997" s="2" t="s">
        <v>714</v>
      </c>
      <c r="N1997" s="5">
        <v>46192</v>
      </c>
      <c r="O1997" s="2">
        <v>354</v>
      </c>
      <c r="P1997" s="2" t="s">
        <v>181</v>
      </c>
      <c r="Q1997" s="2" t="s">
        <v>837</v>
      </c>
      <c r="R1997" s="3">
        <v>46193</v>
      </c>
      <c r="S1997" s="2" t="s">
        <v>51</v>
      </c>
      <c r="T1997" s="2" t="s">
        <v>83</v>
      </c>
      <c r="U1997" s="2" t="s">
        <v>4187</v>
      </c>
      <c r="V1997" s="2">
        <v>0</v>
      </c>
      <c r="W1997" s="2" t="s">
        <v>939</v>
      </c>
      <c r="X1997" s="2">
        <v>2025</v>
      </c>
      <c r="Y1997" s="2" t="s">
        <v>55</v>
      </c>
      <c r="Z1997" s="4"/>
      <c r="AA1997" s="3">
        <v>46193</v>
      </c>
      <c r="AB1997" s="2" t="s">
        <v>714</v>
      </c>
      <c r="AC1997" s="2">
        <v>464328</v>
      </c>
    </row>
    <row r="1998" spans="1:29" ht="64.5" x14ac:dyDescent="0.25">
      <c r="A1998" s="2" t="s">
        <v>29</v>
      </c>
      <c r="B1998" s="2" t="s">
        <v>42</v>
      </c>
      <c r="C1998" s="2" t="s">
        <v>43</v>
      </c>
      <c r="D1998" s="2" t="s">
        <v>164</v>
      </c>
      <c r="E1998" s="2" t="s">
        <v>4186</v>
      </c>
      <c r="F1998" s="2" t="s">
        <v>4188</v>
      </c>
      <c r="G1998" s="2">
        <v>2800000</v>
      </c>
      <c r="H1998" s="2">
        <v>1</v>
      </c>
      <c r="I1998" s="3">
        <v>46194</v>
      </c>
      <c r="J1998" s="4"/>
      <c r="K1998" s="2">
        <v>3874600</v>
      </c>
      <c r="L1998" s="2">
        <v>56000</v>
      </c>
      <c r="M1998" s="2" t="s">
        <v>714</v>
      </c>
      <c r="N1998" s="5">
        <v>46192</v>
      </c>
      <c r="O1998" s="2">
        <v>354</v>
      </c>
      <c r="P1998" s="2" t="s">
        <v>181</v>
      </c>
      <c r="Q1998" s="2" t="s">
        <v>837</v>
      </c>
      <c r="R1998" s="3">
        <v>46193</v>
      </c>
      <c r="S1998" s="2" t="s">
        <v>51</v>
      </c>
      <c r="T1998" s="2" t="s">
        <v>83</v>
      </c>
      <c r="U1998" s="2" t="s">
        <v>4187</v>
      </c>
      <c r="V1998" s="2">
        <v>0</v>
      </c>
      <c r="W1998" s="2" t="s">
        <v>939</v>
      </c>
      <c r="X1998" s="2">
        <v>2025</v>
      </c>
      <c r="Y1998" s="2" t="s">
        <v>55</v>
      </c>
      <c r="Z1998" s="4"/>
      <c r="AA1998" s="3">
        <v>46193</v>
      </c>
      <c r="AB1998" s="2" t="s">
        <v>714</v>
      </c>
      <c r="AC1998" s="2">
        <v>464328</v>
      </c>
    </row>
    <row r="1999" spans="1:29" ht="64.5" x14ac:dyDescent="0.25">
      <c r="A1999" s="2" t="s">
        <v>29</v>
      </c>
      <c r="B1999" s="2" t="s">
        <v>42</v>
      </c>
      <c r="C1999" s="2" t="s">
        <v>43</v>
      </c>
      <c r="D1999" s="2" t="s">
        <v>132</v>
      </c>
      <c r="E1999" s="2" t="s">
        <v>4189</v>
      </c>
      <c r="F1999" s="2" t="s">
        <v>4190</v>
      </c>
      <c r="G1999" s="2">
        <v>2010000</v>
      </c>
      <c r="H1999" s="2">
        <v>1</v>
      </c>
      <c r="I1999" s="3">
        <v>46194</v>
      </c>
      <c r="J1999" s="4"/>
      <c r="K1999" s="2">
        <v>4695416</v>
      </c>
      <c r="L1999" s="2">
        <v>40200</v>
      </c>
      <c r="M1999" s="2" t="s">
        <v>166</v>
      </c>
      <c r="N1999" s="5">
        <v>46194</v>
      </c>
      <c r="O1999" s="2" t="s">
        <v>4191</v>
      </c>
      <c r="P1999" s="2" t="s">
        <v>181</v>
      </c>
      <c r="Q1999" s="2" t="s">
        <v>4192</v>
      </c>
      <c r="R1999" s="3">
        <v>46194</v>
      </c>
      <c r="S1999" s="2" t="s">
        <v>168</v>
      </c>
      <c r="T1999" s="2" t="s">
        <v>63</v>
      </c>
      <c r="U1999" s="2">
        <v>0</v>
      </c>
      <c r="V1999" s="2" t="s">
        <v>82</v>
      </c>
      <c r="W1999" s="2" t="s">
        <v>4193</v>
      </c>
      <c r="X1999" s="2">
        <v>2026</v>
      </c>
      <c r="Y1999" s="2" t="s">
        <v>65</v>
      </c>
      <c r="Z1999" s="4"/>
      <c r="AA1999" s="3">
        <v>46193</v>
      </c>
      <c r="AB1999" s="2" t="s">
        <v>166</v>
      </c>
      <c r="AC1999" s="2">
        <v>464304</v>
      </c>
    </row>
    <row r="2000" spans="1:29" ht="39" x14ac:dyDescent="0.25">
      <c r="A2000" s="2" t="s">
        <v>29</v>
      </c>
      <c r="B2000" s="2" t="s">
        <v>42</v>
      </c>
      <c r="C2000" s="2" t="s">
        <v>43</v>
      </c>
      <c r="D2000" s="2" t="s">
        <v>132</v>
      </c>
      <c r="E2000" s="2" t="s">
        <v>4189</v>
      </c>
      <c r="F2000" s="2" t="s">
        <v>41</v>
      </c>
      <c r="G2000" s="2">
        <v>5000</v>
      </c>
      <c r="H2000" s="2">
        <v>1</v>
      </c>
      <c r="I2000" s="3">
        <v>46194</v>
      </c>
      <c r="J2000" s="4"/>
      <c r="K2000" s="2">
        <v>4695416</v>
      </c>
      <c r="L2000" s="2">
        <v>40200</v>
      </c>
      <c r="M2000" s="2" t="s">
        <v>166</v>
      </c>
      <c r="N2000" s="5">
        <v>46194</v>
      </c>
      <c r="O2000" s="2" t="s">
        <v>4191</v>
      </c>
      <c r="P2000" s="2" t="s">
        <v>181</v>
      </c>
      <c r="Q2000" s="2" t="s">
        <v>4192</v>
      </c>
      <c r="R2000" s="3">
        <v>46194</v>
      </c>
      <c r="S2000" s="2" t="s">
        <v>168</v>
      </c>
      <c r="T2000" s="2" t="s">
        <v>63</v>
      </c>
      <c r="U2000" s="2">
        <v>0</v>
      </c>
      <c r="V2000" s="2" t="s">
        <v>82</v>
      </c>
      <c r="W2000" s="2" t="s">
        <v>4193</v>
      </c>
      <c r="X2000" s="2">
        <v>2026</v>
      </c>
      <c r="Y2000" s="2" t="s">
        <v>65</v>
      </c>
      <c r="Z2000" s="4"/>
      <c r="AA2000" s="3">
        <v>46193</v>
      </c>
      <c r="AB2000" s="2" t="s">
        <v>166</v>
      </c>
      <c r="AC2000" s="2">
        <v>464304</v>
      </c>
    </row>
    <row r="2001" spans="1:29" ht="90" x14ac:dyDescent="0.25">
      <c r="A2001" s="2" t="s">
        <v>29</v>
      </c>
      <c r="B2001" s="2" t="s">
        <v>42</v>
      </c>
      <c r="C2001" s="2" t="s">
        <v>43</v>
      </c>
      <c r="D2001" s="2" t="s">
        <v>732</v>
      </c>
      <c r="E2001" s="2" t="s">
        <v>4194</v>
      </c>
      <c r="F2001" s="2" t="s">
        <v>56</v>
      </c>
      <c r="G2001" s="2">
        <v>2585990</v>
      </c>
      <c r="H2001" s="2">
        <v>1</v>
      </c>
      <c r="I2001" s="3">
        <v>46198</v>
      </c>
      <c r="J2001" s="4"/>
      <c r="K2001" s="2">
        <v>90036</v>
      </c>
      <c r="L2001" s="2" t="s">
        <v>4195</v>
      </c>
      <c r="M2001" s="2" t="s">
        <v>404</v>
      </c>
      <c r="N2001" s="5">
        <v>46196</v>
      </c>
      <c r="O2001" s="2" t="s">
        <v>4196</v>
      </c>
      <c r="P2001" s="2" t="s">
        <v>49</v>
      </c>
      <c r="Q2001" s="2" t="s">
        <v>237</v>
      </c>
      <c r="R2001" s="3">
        <v>46196</v>
      </c>
      <c r="S2001" s="2" t="s">
        <v>794</v>
      </c>
      <c r="T2001" s="2" t="s">
        <v>831</v>
      </c>
      <c r="U2001" s="2">
        <v>0</v>
      </c>
      <c r="V2001" s="2">
        <v>0</v>
      </c>
      <c r="W2001" s="2" t="s">
        <v>4197</v>
      </c>
      <c r="X2001" s="2">
        <v>2026</v>
      </c>
      <c r="Y2001" s="2" t="s">
        <v>55</v>
      </c>
      <c r="Z2001" s="4"/>
      <c r="AA2001" s="3">
        <v>46194</v>
      </c>
      <c r="AB2001" s="2" t="s">
        <v>404</v>
      </c>
      <c r="AC2001" s="2">
        <v>464272</v>
      </c>
    </row>
    <row r="2002" spans="1:29" ht="90" x14ac:dyDescent="0.25">
      <c r="A2002" s="2" t="s">
        <v>29</v>
      </c>
      <c r="B2002" s="2" t="s">
        <v>42</v>
      </c>
      <c r="C2002" s="2" t="s">
        <v>43</v>
      </c>
      <c r="D2002" s="2" t="s">
        <v>732</v>
      </c>
      <c r="E2002" s="2" t="s">
        <v>4194</v>
      </c>
      <c r="F2002" s="2" t="s">
        <v>4198</v>
      </c>
      <c r="G2002" s="2">
        <v>2585990</v>
      </c>
      <c r="H2002" s="2">
        <v>1</v>
      </c>
      <c r="I2002" s="3">
        <v>46198</v>
      </c>
      <c r="J2002" s="4"/>
      <c r="K2002" s="2">
        <v>90036</v>
      </c>
      <c r="L2002" s="2" t="s">
        <v>4195</v>
      </c>
      <c r="M2002" s="2" t="s">
        <v>404</v>
      </c>
      <c r="N2002" s="5">
        <v>46196</v>
      </c>
      <c r="O2002" s="2" t="s">
        <v>4196</v>
      </c>
      <c r="P2002" s="2" t="s">
        <v>49</v>
      </c>
      <c r="Q2002" s="2" t="s">
        <v>237</v>
      </c>
      <c r="R2002" s="3">
        <v>46196</v>
      </c>
      <c r="S2002" s="2" t="s">
        <v>794</v>
      </c>
      <c r="T2002" s="2" t="s">
        <v>831</v>
      </c>
      <c r="U2002" s="2">
        <v>0</v>
      </c>
      <c r="V2002" s="2">
        <v>0</v>
      </c>
      <c r="W2002" s="2" t="s">
        <v>4197</v>
      </c>
      <c r="X2002" s="2">
        <v>2026</v>
      </c>
      <c r="Y2002" s="2" t="s">
        <v>55</v>
      </c>
      <c r="Z2002" s="4"/>
      <c r="AA2002" s="3">
        <v>46194</v>
      </c>
      <c r="AB2002" s="2" t="s">
        <v>404</v>
      </c>
      <c r="AC2002" s="2">
        <v>464272</v>
      </c>
    </row>
    <row r="2003" spans="1:29" ht="90" x14ac:dyDescent="0.25">
      <c r="A2003" s="2" t="s">
        <v>29</v>
      </c>
      <c r="B2003" s="2" t="s">
        <v>42</v>
      </c>
      <c r="C2003" s="2" t="s">
        <v>43</v>
      </c>
      <c r="D2003" s="2" t="s">
        <v>732</v>
      </c>
      <c r="E2003" s="2" t="s">
        <v>4194</v>
      </c>
      <c r="F2003" s="2" t="s">
        <v>41</v>
      </c>
      <c r="G2003" s="2">
        <v>5000</v>
      </c>
      <c r="H2003" s="2">
        <v>1</v>
      </c>
      <c r="I2003" s="3">
        <v>46198</v>
      </c>
      <c r="J2003" s="4"/>
      <c r="K2003" s="2">
        <v>90036</v>
      </c>
      <c r="L2003" s="2" t="s">
        <v>4195</v>
      </c>
      <c r="M2003" s="2" t="s">
        <v>404</v>
      </c>
      <c r="N2003" s="5">
        <v>46196</v>
      </c>
      <c r="O2003" s="2" t="s">
        <v>4196</v>
      </c>
      <c r="P2003" s="2" t="s">
        <v>49</v>
      </c>
      <c r="Q2003" s="2" t="s">
        <v>237</v>
      </c>
      <c r="R2003" s="3">
        <v>46196</v>
      </c>
      <c r="S2003" s="2" t="s">
        <v>794</v>
      </c>
      <c r="T2003" s="2" t="s">
        <v>831</v>
      </c>
      <c r="U2003" s="2">
        <v>0</v>
      </c>
      <c r="V2003" s="2">
        <v>0</v>
      </c>
      <c r="W2003" s="2" t="s">
        <v>4197</v>
      </c>
      <c r="X2003" s="2">
        <v>2026</v>
      </c>
      <c r="Y2003" s="2" t="s">
        <v>55</v>
      </c>
      <c r="Z2003" s="4"/>
      <c r="AA2003" s="3">
        <v>46194</v>
      </c>
      <c r="AB2003" s="2" t="s">
        <v>404</v>
      </c>
      <c r="AC2003" s="2">
        <v>464272</v>
      </c>
    </row>
    <row r="2004" spans="1:29" ht="64.5" x14ac:dyDescent="0.25">
      <c r="A2004" s="2" t="s">
        <v>29</v>
      </c>
      <c r="B2004" s="2" t="s">
        <v>42</v>
      </c>
      <c r="C2004" s="2" t="s">
        <v>43</v>
      </c>
      <c r="D2004" s="2" t="s">
        <v>32</v>
      </c>
      <c r="E2004" s="2" t="s">
        <v>4199</v>
      </c>
      <c r="F2004" s="2" t="s">
        <v>4200</v>
      </c>
      <c r="G2004" s="2">
        <v>2200000</v>
      </c>
      <c r="H2004" s="2">
        <v>1</v>
      </c>
      <c r="I2004" s="3">
        <v>46194</v>
      </c>
      <c r="J2004" s="4"/>
      <c r="K2004" s="2">
        <v>4736771</v>
      </c>
      <c r="L2004" s="2">
        <v>30000</v>
      </c>
      <c r="M2004" s="2" t="s">
        <v>2175</v>
      </c>
      <c r="N2004" s="5">
        <v>46194</v>
      </c>
      <c r="O2004" s="2" t="s">
        <v>4201</v>
      </c>
      <c r="P2004" s="2" t="s">
        <v>36</v>
      </c>
      <c r="Q2004" s="2" t="s">
        <v>61</v>
      </c>
      <c r="R2004" s="3">
        <v>46194</v>
      </c>
      <c r="S2004" s="2" t="s">
        <v>251</v>
      </c>
      <c r="T2004" s="2" t="s">
        <v>63</v>
      </c>
      <c r="U2004" s="2">
        <v>0</v>
      </c>
      <c r="V2004" s="2" t="s">
        <v>909</v>
      </c>
      <c r="W2004" s="2" t="s">
        <v>603</v>
      </c>
      <c r="X2004" s="2">
        <v>2026</v>
      </c>
      <c r="Y2004" s="2" t="s">
        <v>40</v>
      </c>
      <c r="Z2004" s="4"/>
      <c r="AA2004" s="3">
        <v>46194</v>
      </c>
      <c r="AB2004" s="2" t="s">
        <v>2175</v>
      </c>
      <c r="AC2004" s="2">
        <v>464266</v>
      </c>
    </row>
    <row r="2005" spans="1:29" ht="51.75" x14ac:dyDescent="0.25">
      <c r="A2005" s="2" t="s">
        <v>29</v>
      </c>
      <c r="B2005" s="2" t="s">
        <v>42</v>
      </c>
      <c r="C2005" s="2" t="s">
        <v>43</v>
      </c>
      <c r="D2005" s="2" t="s">
        <v>32</v>
      </c>
      <c r="E2005" s="2" t="s">
        <v>4199</v>
      </c>
      <c r="F2005" s="2" t="s">
        <v>41</v>
      </c>
      <c r="G2005" s="2">
        <v>1000</v>
      </c>
      <c r="H2005" s="2">
        <v>1</v>
      </c>
      <c r="I2005" s="3">
        <v>46194</v>
      </c>
      <c r="J2005" s="4"/>
      <c r="K2005" s="2">
        <v>4736771</v>
      </c>
      <c r="L2005" s="2">
        <v>30000</v>
      </c>
      <c r="M2005" s="2" t="s">
        <v>2175</v>
      </c>
      <c r="N2005" s="5">
        <v>46194</v>
      </c>
      <c r="O2005" s="2" t="s">
        <v>4201</v>
      </c>
      <c r="P2005" s="2" t="s">
        <v>36</v>
      </c>
      <c r="Q2005" s="2" t="s">
        <v>61</v>
      </c>
      <c r="R2005" s="3">
        <v>46194</v>
      </c>
      <c r="S2005" s="2" t="s">
        <v>251</v>
      </c>
      <c r="T2005" s="2" t="s">
        <v>63</v>
      </c>
      <c r="U2005" s="2">
        <v>0</v>
      </c>
      <c r="V2005" s="2" t="s">
        <v>909</v>
      </c>
      <c r="W2005" s="2" t="s">
        <v>603</v>
      </c>
      <c r="X2005" s="2">
        <v>2026</v>
      </c>
      <c r="Y2005" s="2" t="s">
        <v>40</v>
      </c>
      <c r="Z2005" s="4"/>
      <c r="AA2005" s="3">
        <v>46194</v>
      </c>
      <c r="AB2005" s="2" t="s">
        <v>2175</v>
      </c>
      <c r="AC2005" s="2">
        <v>464266</v>
      </c>
    </row>
    <row r="2006" spans="1:29" ht="64.5" x14ac:dyDescent="0.25">
      <c r="A2006" s="2" t="s">
        <v>29</v>
      </c>
      <c r="B2006" s="2" t="s">
        <v>42</v>
      </c>
      <c r="C2006" s="2" t="s">
        <v>43</v>
      </c>
      <c r="D2006" s="2" t="s">
        <v>32</v>
      </c>
      <c r="E2006" s="2" t="s">
        <v>4202</v>
      </c>
      <c r="F2006" s="2" t="s">
        <v>4203</v>
      </c>
      <c r="G2006" s="2">
        <v>2660000</v>
      </c>
      <c r="H2006" s="2">
        <v>1</v>
      </c>
      <c r="I2006" s="3">
        <v>46200</v>
      </c>
      <c r="J2006" s="4"/>
      <c r="K2006" s="2">
        <v>4736511</v>
      </c>
      <c r="L2006" s="2">
        <v>30000</v>
      </c>
      <c r="M2006" s="2" t="s">
        <v>235</v>
      </c>
      <c r="N2006" s="5">
        <v>46194</v>
      </c>
      <c r="O2006" s="2" t="s">
        <v>4204</v>
      </c>
      <c r="P2006" s="2" t="s">
        <v>36</v>
      </c>
      <c r="Q2006" s="2" t="s">
        <v>237</v>
      </c>
      <c r="R2006" s="3">
        <v>46195</v>
      </c>
      <c r="S2006" s="2" t="s">
        <v>38</v>
      </c>
      <c r="T2006" s="2" t="s">
        <v>831</v>
      </c>
      <c r="U2006" s="2" t="s">
        <v>4205</v>
      </c>
      <c r="V2006" s="2" t="s">
        <v>4206</v>
      </c>
      <c r="W2006" s="2" t="s">
        <v>4207</v>
      </c>
      <c r="X2006" s="2">
        <v>2026</v>
      </c>
      <c r="Y2006" s="2" t="s">
        <v>40</v>
      </c>
      <c r="Z2006" s="4"/>
      <c r="AA2006" s="3">
        <v>46194</v>
      </c>
      <c r="AB2006" s="2" t="s">
        <v>235</v>
      </c>
      <c r="AC2006" s="2">
        <v>464228</v>
      </c>
    </row>
    <row r="2007" spans="1:29" ht="39" x14ac:dyDescent="0.25">
      <c r="A2007" s="2" t="s">
        <v>29</v>
      </c>
      <c r="B2007" s="2" t="s">
        <v>42</v>
      </c>
      <c r="C2007" s="2" t="s">
        <v>43</v>
      </c>
      <c r="D2007" s="2" t="s">
        <v>32</v>
      </c>
      <c r="E2007" s="2" t="s">
        <v>4202</v>
      </c>
      <c r="F2007" s="2" t="s">
        <v>41</v>
      </c>
      <c r="G2007" s="2">
        <v>1000</v>
      </c>
      <c r="H2007" s="2">
        <v>1</v>
      </c>
      <c r="I2007" s="3">
        <v>46200</v>
      </c>
      <c r="J2007" s="4"/>
      <c r="K2007" s="2">
        <v>4736511</v>
      </c>
      <c r="L2007" s="2">
        <v>30000</v>
      </c>
      <c r="M2007" s="2" t="s">
        <v>235</v>
      </c>
      <c r="N2007" s="5">
        <v>46194</v>
      </c>
      <c r="O2007" s="2" t="s">
        <v>4204</v>
      </c>
      <c r="P2007" s="2" t="s">
        <v>36</v>
      </c>
      <c r="Q2007" s="2" t="s">
        <v>237</v>
      </c>
      <c r="R2007" s="3">
        <v>46195</v>
      </c>
      <c r="S2007" s="2" t="s">
        <v>38</v>
      </c>
      <c r="T2007" s="2" t="s">
        <v>831</v>
      </c>
      <c r="U2007" s="2" t="s">
        <v>4205</v>
      </c>
      <c r="V2007" s="2" t="s">
        <v>4206</v>
      </c>
      <c r="W2007" s="2" t="s">
        <v>4207</v>
      </c>
      <c r="X2007" s="2">
        <v>2026</v>
      </c>
      <c r="Y2007" s="2" t="s">
        <v>40</v>
      </c>
      <c r="Z2007" s="4"/>
      <c r="AA2007" s="3">
        <v>46194</v>
      </c>
      <c r="AB2007" s="2" t="s">
        <v>235</v>
      </c>
      <c r="AC2007" s="2">
        <v>464228</v>
      </c>
    </row>
    <row r="2008" spans="1:29" ht="64.5" x14ac:dyDescent="0.25">
      <c r="A2008" s="2" t="s">
        <v>29</v>
      </c>
      <c r="B2008" s="2" t="s">
        <v>42</v>
      </c>
      <c r="C2008" s="2" t="s">
        <v>43</v>
      </c>
      <c r="D2008" s="2" t="s">
        <v>32</v>
      </c>
      <c r="E2008" s="2" t="s">
        <v>4208</v>
      </c>
      <c r="F2008" s="2" t="s">
        <v>4209</v>
      </c>
      <c r="G2008" s="2">
        <v>2640000</v>
      </c>
      <c r="H2008" s="2">
        <v>1</v>
      </c>
      <c r="I2008" s="3">
        <v>46194</v>
      </c>
      <c r="J2008" s="4"/>
      <c r="K2008" s="2">
        <v>4736428</v>
      </c>
      <c r="L2008" s="2">
        <v>30000</v>
      </c>
      <c r="M2008" s="2" t="s">
        <v>235</v>
      </c>
      <c r="N2008" s="5">
        <v>46192</v>
      </c>
      <c r="O2008" s="2" t="s">
        <v>4210</v>
      </c>
      <c r="P2008" s="2" t="s">
        <v>36</v>
      </c>
      <c r="Q2008" s="2" t="s">
        <v>237</v>
      </c>
      <c r="R2008" s="3">
        <v>46194</v>
      </c>
      <c r="S2008" s="2" t="s">
        <v>38</v>
      </c>
      <c r="T2008" s="2" t="s">
        <v>831</v>
      </c>
      <c r="U2008" s="2">
        <v>0</v>
      </c>
      <c r="V2008" s="2" t="s">
        <v>4211</v>
      </c>
      <c r="W2008" s="2" t="s">
        <v>3217</v>
      </c>
      <c r="X2008" s="2">
        <v>2026</v>
      </c>
      <c r="Y2008" s="2" t="s">
        <v>40</v>
      </c>
      <c r="Z2008" s="4"/>
      <c r="AA2008" s="3">
        <v>46194</v>
      </c>
      <c r="AB2008" s="2" t="s">
        <v>235</v>
      </c>
      <c r="AC2008" s="2">
        <v>464220</v>
      </c>
    </row>
    <row r="2009" spans="1:29" ht="39" x14ac:dyDescent="0.25">
      <c r="A2009" s="2" t="s">
        <v>29</v>
      </c>
      <c r="B2009" s="2" t="s">
        <v>42</v>
      </c>
      <c r="C2009" s="2" t="s">
        <v>43</v>
      </c>
      <c r="D2009" s="2" t="s">
        <v>32</v>
      </c>
      <c r="E2009" s="2" t="s">
        <v>4208</v>
      </c>
      <c r="F2009" s="2" t="s">
        <v>41</v>
      </c>
      <c r="G2009" s="2">
        <v>1000</v>
      </c>
      <c r="H2009" s="2">
        <v>1</v>
      </c>
      <c r="I2009" s="3">
        <v>46194</v>
      </c>
      <c r="J2009" s="4"/>
      <c r="K2009" s="2">
        <v>4736428</v>
      </c>
      <c r="L2009" s="2">
        <v>30000</v>
      </c>
      <c r="M2009" s="2" t="s">
        <v>235</v>
      </c>
      <c r="N2009" s="5">
        <v>46192</v>
      </c>
      <c r="O2009" s="2" t="s">
        <v>4210</v>
      </c>
      <c r="P2009" s="2" t="s">
        <v>36</v>
      </c>
      <c r="Q2009" s="2" t="s">
        <v>237</v>
      </c>
      <c r="R2009" s="3">
        <v>46194</v>
      </c>
      <c r="S2009" s="2" t="s">
        <v>38</v>
      </c>
      <c r="T2009" s="2" t="s">
        <v>831</v>
      </c>
      <c r="U2009" s="2">
        <v>0</v>
      </c>
      <c r="V2009" s="2" t="s">
        <v>4211</v>
      </c>
      <c r="W2009" s="2" t="s">
        <v>3217</v>
      </c>
      <c r="X2009" s="2">
        <v>2026</v>
      </c>
      <c r="Y2009" s="2" t="s">
        <v>40</v>
      </c>
      <c r="Z2009" s="4"/>
      <c r="AA2009" s="3">
        <v>46194</v>
      </c>
      <c r="AB2009" s="2" t="s">
        <v>235</v>
      </c>
      <c r="AC2009" s="2">
        <v>464220</v>
      </c>
    </row>
    <row r="2010" spans="1:29" ht="90" x14ac:dyDescent="0.25">
      <c r="A2010" s="2" t="s">
        <v>29</v>
      </c>
      <c r="B2010" s="2" t="s">
        <v>42</v>
      </c>
      <c r="C2010" s="2" t="s">
        <v>43</v>
      </c>
      <c r="D2010" s="2" t="s">
        <v>737</v>
      </c>
      <c r="E2010" s="2" t="s">
        <v>4212</v>
      </c>
      <c r="F2010" s="2" t="s">
        <v>4213</v>
      </c>
      <c r="G2010" s="2">
        <v>1970000</v>
      </c>
      <c r="H2010" s="2">
        <v>1</v>
      </c>
      <c r="I2010" s="3">
        <v>46194</v>
      </c>
      <c r="J2010" s="4"/>
      <c r="K2010" s="2">
        <v>4710822</v>
      </c>
      <c r="L2010" s="2">
        <v>39400</v>
      </c>
      <c r="M2010" s="2" t="s">
        <v>157</v>
      </c>
      <c r="N2010" s="5">
        <v>46192</v>
      </c>
      <c r="O2010" s="2" t="s">
        <v>4214</v>
      </c>
      <c r="P2010" s="2" t="s">
        <v>181</v>
      </c>
      <c r="Q2010" s="2" t="s">
        <v>61</v>
      </c>
      <c r="R2010" s="3">
        <v>46192</v>
      </c>
      <c r="S2010" s="2" t="s">
        <v>160</v>
      </c>
      <c r="T2010" s="2" t="s">
        <v>63</v>
      </c>
      <c r="U2010" s="2">
        <v>0</v>
      </c>
      <c r="V2010" s="2">
        <v>0</v>
      </c>
      <c r="W2010" s="2" t="s">
        <v>64</v>
      </c>
      <c r="X2010" s="2">
        <v>2026</v>
      </c>
      <c r="Y2010" s="2" t="s">
        <v>55</v>
      </c>
      <c r="Z2010" s="4"/>
      <c r="AA2010" s="3">
        <v>46192</v>
      </c>
      <c r="AB2010" s="2" t="s">
        <v>157</v>
      </c>
      <c r="AC2010" s="2">
        <v>464208</v>
      </c>
    </row>
    <row r="2011" spans="1:29" ht="90" x14ac:dyDescent="0.25">
      <c r="A2011" s="2" t="s">
        <v>29</v>
      </c>
      <c r="B2011" s="2" t="s">
        <v>42</v>
      </c>
      <c r="C2011" s="2" t="s">
        <v>43</v>
      </c>
      <c r="D2011" s="2" t="s">
        <v>737</v>
      </c>
      <c r="E2011" s="2" t="s">
        <v>4212</v>
      </c>
      <c r="F2011" s="2" t="s">
        <v>41</v>
      </c>
      <c r="G2011" s="2">
        <v>5000</v>
      </c>
      <c r="H2011" s="2">
        <v>1</v>
      </c>
      <c r="I2011" s="3">
        <v>46194</v>
      </c>
      <c r="J2011" s="4"/>
      <c r="K2011" s="2">
        <v>4710822</v>
      </c>
      <c r="L2011" s="2">
        <v>39400</v>
      </c>
      <c r="M2011" s="2" t="s">
        <v>157</v>
      </c>
      <c r="N2011" s="5">
        <v>46192</v>
      </c>
      <c r="O2011" s="2" t="s">
        <v>4214</v>
      </c>
      <c r="P2011" s="2" t="s">
        <v>181</v>
      </c>
      <c r="Q2011" s="2" t="s">
        <v>61</v>
      </c>
      <c r="R2011" s="3">
        <v>46192</v>
      </c>
      <c r="S2011" s="2" t="s">
        <v>160</v>
      </c>
      <c r="T2011" s="2" t="s">
        <v>63</v>
      </c>
      <c r="U2011" s="2">
        <v>0</v>
      </c>
      <c r="V2011" s="2">
        <v>0</v>
      </c>
      <c r="W2011" s="2" t="s">
        <v>64</v>
      </c>
      <c r="X2011" s="2">
        <v>2026</v>
      </c>
      <c r="Y2011" s="2" t="s">
        <v>55</v>
      </c>
      <c r="Z2011" s="4"/>
      <c r="AA2011" s="3">
        <v>46192</v>
      </c>
      <c r="AB2011" s="2" t="s">
        <v>157</v>
      </c>
      <c r="AC2011" s="2">
        <v>464208</v>
      </c>
    </row>
    <row r="2012" spans="1:29" ht="102.75" x14ac:dyDescent="0.25">
      <c r="A2012" s="2" t="s">
        <v>29</v>
      </c>
      <c r="B2012" s="2" t="s">
        <v>42</v>
      </c>
      <c r="C2012" s="2" t="s">
        <v>43</v>
      </c>
      <c r="D2012" s="2" t="s">
        <v>219</v>
      </c>
      <c r="E2012" s="2" t="s">
        <v>4215</v>
      </c>
      <c r="F2012" s="2" t="s">
        <v>56</v>
      </c>
      <c r="G2012" s="2">
        <v>636000</v>
      </c>
      <c r="H2012" s="2">
        <v>1</v>
      </c>
      <c r="I2012" s="3">
        <v>46194</v>
      </c>
      <c r="J2012" s="4"/>
      <c r="K2012" s="2">
        <v>3838189</v>
      </c>
      <c r="L2012" s="2">
        <v>20040</v>
      </c>
      <c r="M2012" s="2" t="s">
        <v>35</v>
      </c>
      <c r="N2012" s="5">
        <v>46194</v>
      </c>
      <c r="O2012" s="2" t="s">
        <v>4216</v>
      </c>
      <c r="P2012" s="2" t="s">
        <v>49</v>
      </c>
      <c r="Q2012" s="2" t="s">
        <v>88</v>
      </c>
      <c r="R2012" s="3">
        <v>46194</v>
      </c>
      <c r="S2012" s="2" t="s">
        <v>38</v>
      </c>
      <c r="T2012" s="2" t="s">
        <v>4217</v>
      </c>
      <c r="U2012" s="2">
        <v>0</v>
      </c>
      <c r="V2012" s="2">
        <v>0</v>
      </c>
      <c r="W2012" s="2" t="s">
        <v>4218</v>
      </c>
      <c r="X2012" s="2">
        <v>2026</v>
      </c>
      <c r="Y2012" s="2" t="s">
        <v>65</v>
      </c>
      <c r="Z2012" s="4"/>
      <c r="AA2012" s="3">
        <v>46189</v>
      </c>
      <c r="AB2012" s="2" t="s">
        <v>35</v>
      </c>
      <c r="AC2012" s="2">
        <v>464168</v>
      </c>
    </row>
    <row r="2013" spans="1:29" ht="102.75" x14ac:dyDescent="0.25">
      <c r="A2013" s="2" t="s">
        <v>29</v>
      </c>
      <c r="B2013" s="2" t="s">
        <v>42</v>
      </c>
      <c r="C2013" s="2" t="s">
        <v>43</v>
      </c>
      <c r="D2013" s="2" t="s">
        <v>219</v>
      </c>
      <c r="E2013" s="2" t="s">
        <v>4215</v>
      </c>
      <c r="F2013" s="2" t="s">
        <v>41</v>
      </c>
      <c r="G2013" s="2">
        <v>1000</v>
      </c>
      <c r="H2013" s="2">
        <v>1</v>
      </c>
      <c r="I2013" s="3">
        <v>46194</v>
      </c>
      <c r="J2013" s="4"/>
      <c r="K2013" s="2">
        <v>3838189</v>
      </c>
      <c r="L2013" s="2">
        <v>20040</v>
      </c>
      <c r="M2013" s="2" t="s">
        <v>35</v>
      </c>
      <c r="N2013" s="5">
        <v>46194</v>
      </c>
      <c r="O2013" s="2" t="s">
        <v>4216</v>
      </c>
      <c r="P2013" s="2" t="s">
        <v>49</v>
      </c>
      <c r="Q2013" s="2" t="s">
        <v>88</v>
      </c>
      <c r="R2013" s="3">
        <v>46194</v>
      </c>
      <c r="S2013" s="2" t="s">
        <v>38</v>
      </c>
      <c r="T2013" s="2" t="s">
        <v>4217</v>
      </c>
      <c r="U2013" s="2">
        <v>0</v>
      </c>
      <c r="V2013" s="2">
        <v>0</v>
      </c>
      <c r="W2013" s="2" t="s">
        <v>4218</v>
      </c>
      <c r="X2013" s="2">
        <v>2026</v>
      </c>
      <c r="Y2013" s="2" t="s">
        <v>65</v>
      </c>
      <c r="Z2013" s="4"/>
      <c r="AA2013" s="3">
        <v>46189</v>
      </c>
      <c r="AB2013" s="2" t="s">
        <v>35</v>
      </c>
      <c r="AC2013" s="2">
        <v>464168</v>
      </c>
    </row>
    <row r="2014" spans="1:29" ht="102.75" x14ac:dyDescent="0.25">
      <c r="A2014" s="2" t="s">
        <v>29</v>
      </c>
      <c r="B2014" s="2" t="s">
        <v>42</v>
      </c>
      <c r="C2014" s="2" t="s">
        <v>43</v>
      </c>
      <c r="D2014" s="2" t="s">
        <v>219</v>
      </c>
      <c r="E2014" s="2" t="s">
        <v>4215</v>
      </c>
      <c r="F2014" s="2" t="s">
        <v>4219</v>
      </c>
      <c r="G2014" s="2">
        <v>1336000</v>
      </c>
      <c r="H2014" s="2">
        <v>1</v>
      </c>
      <c r="I2014" s="3">
        <v>46194</v>
      </c>
      <c r="J2014" s="4"/>
      <c r="K2014" s="2">
        <v>3838189</v>
      </c>
      <c r="L2014" s="2">
        <v>20040</v>
      </c>
      <c r="M2014" s="2" t="s">
        <v>35</v>
      </c>
      <c r="N2014" s="5">
        <v>46194</v>
      </c>
      <c r="O2014" s="2" t="s">
        <v>4216</v>
      </c>
      <c r="P2014" s="2" t="s">
        <v>49</v>
      </c>
      <c r="Q2014" s="2" t="s">
        <v>88</v>
      </c>
      <c r="R2014" s="3">
        <v>46194</v>
      </c>
      <c r="S2014" s="2" t="s">
        <v>38</v>
      </c>
      <c r="T2014" s="2" t="s">
        <v>4217</v>
      </c>
      <c r="U2014" s="2">
        <v>0</v>
      </c>
      <c r="V2014" s="2">
        <v>0</v>
      </c>
      <c r="W2014" s="2" t="s">
        <v>4218</v>
      </c>
      <c r="X2014" s="2">
        <v>2026</v>
      </c>
      <c r="Y2014" s="2" t="s">
        <v>65</v>
      </c>
      <c r="Z2014" s="4"/>
      <c r="AA2014" s="3">
        <v>46189</v>
      </c>
      <c r="AB2014" s="2" t="s">
        <v>35</v>
      </c>
      <c r="AC2014" s="2">
        <v>464168</v>
      </c>
    </row>
    <row r="2015" spans="1:29" ht="64.5" x14ac:dyDescent="0.25">
      <c r="A2015" s="2" t="s">
        <v>29</v>
      </c>
      <c r="B2015" s="2" t="s">
        <v>42</v>
      </c>
      <c r="C2015" s="2" t="s">
        <v>43</v>
      </c>
      <c r="D2015" s="2" t="s">
        <v>32</v>
      </c>
      <c r="E2015" s="2" t="s">
        <v>4220</v>
      </c>
      <c r="F2015" s="2" t="s">
        <v>4221</v>
      </c>
      <c r="G2015" s="2">
        <v>2480000</v>
      </c>
      <c r="H2015" s="2">
        <v>1</v>
      </c>
      <c r="I2015" s="3">
        <v>46194</v>
      </c>
      <c r="J2015" s="4"/>
      <c r="K2015" s="2">
        <v>4736085</v>
      </c>
      <c r="L2015" s="2">
        <v>49600</v>
      </c>
      <c r="M2015" s="2" t="s">
        <v>749</v>
      </c>
      <c r="N2015" s="5">
        <v>46194</v>
      </c>
      <c r="O2015" s="2" t="s">
        <v>4222</v>
      </c>
      <c r="P2015" s="2" t="s">
        <v>36</v>
      </c>
      <c r="Q2015" s="2" t="s">
        <v>577</v>
      </c>
      <c r="R2015" s="3">
        <v>46194</v>
      </c>
      <c r="S2015" s="2" t="s">
        <v>277</v>
      </c>
      <c r="T2015" s="2" t="s">
        <v>1949</v>
      </c>
      <c r="U2015" s="2" t="s">
        <v>73</v>
      </c>
      <c r="V2015" s="2">
        <v>0</v>
      </c>
      <c r="W2015" s="2" t="s">
        <v>3016</v>
      </c>
      <c r="X2015" s="2">
        <v>2026</v>
      </c>
      <c r="Y2015" s="2" t="s">
        <v>40</v>
      </c>
      <c r="Z2015" s="4"/>
      <c r="AA2015" s="3">
        <v>46194</v>
      </c>
      <c r="AB2015" s="2" t="s">
        <v>749</v>
      </c>
      <c r="AC2015" s="2">
        <v>464082</v>
      </c>
    </row>
    <row r="2016" spans="1:29" ht="64.5" x14ac:dyDescent="0.25">
      <c r="A2016" s="2" t="s">
        <v>29</v>
      </c>
      <c r="B2016" s="2" t="s">
        <v>42</v>
      </c>
      <c r="C2016" s="2" t="s">
        <v>43</v>
      </c>
      <c r="D2016" s="2" t="s">
        <v>32</v>
      </c>
      <c r="E2016" s="2" t="s">
        <v>4220</v>
      </c>
      <c r="F2016" s="2" t="s">
        <v>41</v>
      </c>
      <c r="G2016" s="2">
        <v>1000</v>
      </c>
      <c r="H2016" s="2">
        <v>1</v>
      </c>
      <c r="I2016" s="3">
        <v>46194</v>
      </c>
      <c r="J2016" s="4"/>
      <c r="K2016" s="2">
        <v>4736085</v>
      </c>
      <c r="L2016" s="2">
        <v>49600</v>
      </c>
      <c r="M2016" s="2" t="s">
        <v>749</v>
      </c>
      <c r="N2016" s="5">
        <v>46194</v>
      </c>
      <c r="O2016" s="2" t="s">
        <v>4222</v>
      </c>
      <c r="P2016" s="2" t="s">
        <v>36</v>
      </c>
      <c r="Q2016" s="2" t="s">
        <v>577</v>
      </c>
      <c r="R2016" s="3">
        <v>46194</v>
      </c>
      <c r="S2016" s="2" t="s">
        <v>277</v>
      </c>
      <c r="T2016" s="2" t="s">
        <v>1949</v>
      </c>
      <c r="U2016" s="2" t="s">
        <v>73</v>
      </c>
      <c r="V2016" s="2">
        <v>0</v>
      </c>
      <c r="W2016" s="2" t="s">
        <v>3016</v>
      </c>
      <c r="X2016" s="2">
        <v>2026</v>
      </c>
      <c r="Y2016" s="2" t="s">
        <v>40</v>
      </c>
      <c r="Z2016" s="4"/>
      <c r="AA2016" s="3">
        <v>46194</v>
      </c>
      <c r="AB2016" s="2" t="s">
        <v>749</v>
      </c>
      <c r="AC2016" s="2">
        <v>464082</v>
      </c>
    </row>
    <row r="2017" spans="1:29" ht="77.25" x14ac:dyDescent="0.25">
      <c r="A2017" s="2" t="s">
        <v>29</v>
      </c>
      <c r="B2017" s="2" t="s">
        <v>42</v>
      </c>
      <c r="C2017" s="2" t="s">
        <v>43</v>
      </c>
      <c r="D2017" s="2" t="s">
        <v>44</v>
      </c>
      <c r="E2017" s="2" t="s">
        <v>4223</v>
      </c>
      <c r="F2017" s="2" t="s">
        <v>4224</v>
      </c>
      <c r="G2017" s="2">
        <v>2360000</v>
      </c>
      <c r="H2017" s="2">
        <v>1</v>
      </c>
      <c r="I2017" s="3">
        <v>46194</v>
      </c>
      <c r="J2017" s="4"/>
      <c r="K2017" s="2">
        <v>4293910</v>
      </c>
      <c r="L2017" s="2">
        <v>35400</v>
      </c>
      <c r="M2017" s="2" t="s">
        <v>4106</v>
      </c>
      <c r="N2017" s="5">
        <v>46193</v>
      </c>
      <c r="O2017" s="2">
        <v>4302</v>
      </c>
      <c r="P2017" s="2" t="s">
        <v>136</v>
      </c>
      <c r="Q2017" s="2">
        <v>0</v>
      </c>
      <c r="R2017" s="3">
        <v>46193</v>
      </c>
      <c r="S2017" s="2" t="s">
        <v>827</v>
      </c>
      <c r="T2017" s="2" t="s">
        <v>4080</v>
      </c>
      <c r="U2017" s="2" t="s">
        <v>4225</v>
      </c>
      <c r="V2017" s="2" t="s">
        <v>4226</v>
      </c>
      <c r="W2017" s="2" t="s">
        <v>1840</v>
      </c>
      <c r="X2017" s="2">
        <v>2026</v>
      </c>
      <c r="Y2017" s="2" t="s">
        <v>55</v>
      </c>
      <c r="Z2017" s="4"/>
      <c r="AA2017" s="4"/>
      <c r="AB2017" s="2" t="s">
        <v>4106</v>
      </c>
      <c r="AC2017" s="2">
        <v>464072</v>
      </c>
    </row>
    <row r="2018" spans="1:29" ht="64.5" x14ac:dyDescent="0.25">
      <c r="A2018" s="2" t="s">
        <v>29</v>
      </c>
      <c r="B2018" s="2" t="s">
        <v>42</v>
      </c>
      <c r="C2018" s="2" t="s">
        <v>43</v>
      </c>
      <c r="D2018" s="2" t="s">
        <v>176</v>
      </c>
      <c r="E2018" s="2" t="s">
        <v>4227</v>
      </c>
      <c r="F2018" s="2" t="s">
        <v>4228</v>
      </c>
      <c r="G2018" s="2">
        <v>2380000</v>
      </c>
      <c r="H2018" s="2">
        <v>1</v>
      </c>
      <c r="I2018" s="3">
        <v>46202</v>
      </c>
      <c r="J2018" s="4"/>
      <c r="K2018" s="2">
        <v>4667491</v>
      </c>
      <c r="L2018" s="2">
        <v>47600</v>
      </c>
      <c r="M2018" s="2" t="s">
        <v>266</v>
      </c>
      <c r="N2018" s="5">
        <v>46199</v>
      </c>
      <c r="O2018" s="2" t="s">
        <v>4229</v>
      </c>
      <c r="P2018" s="2" t="s">
        <v>181</v>
      </c>
      <c r="Q2018" s="2" t="s">
        <v>337</v>
      </c>
      <c r="R2018" s="3">
        <v>46199</v>
      </c>
      <c r="S2018" s="2" t="s">
        <v>138</v>
      </c>
      <c r="T2018" s="2" t="s">
        <v>4230</v>
      </c>
      <c r="U2018" s="2">
        <v>0</v>
      </c>
      <c r="V2018" s="2" t="s">
        <v>883</v>
      </c>
      <c r="W2018" s="2" t="s">
        <v>1684</v>
      </c>
      <c r="X2018" s="2">
        <v>2026</v>
      </c>
      <c r="Y2018" s="2" t="s">
        <v>55</v>
      </c>
      <c r="Z2018" s="4"/>
      <c r="AA2018" s="3">
        <v>46194</v>
      </c>
      <c r="AB2018" s="2" t="s">
        <v>266</v>
      </c>
      <c r="AC2018" s="2">
        <v>463918</v>
      </c>
    </row>
    <row r="2019" spans="1:29" ht="39" x14ac:dyDescent="0.25">
      <c r="A2019" s="2" t="s">
        <v>29</v>
      </c>
      <c r="B2019" s="2" t="s">
        <v>42</v>
      </c>
      <c r="C2019" s="2" t="s">
        <v>43</v>
      </c>
      <c r="D2019" s="2" t="s">
        <v>176</v>
      </c>
      <c r="E2019" s="2" t="s">
        <v>4227</v>
      </c>
      <c r="F2019" s="2" t="s">
        <v>41</v>
      </c>
      <c r="G2019" s="2">
        <v>5000</v>
      </c>
      <c r="H2019" s="2">
        <v>1</v>
      </c>
      <c r="I2019" s="3">
        <v>46202</v>
      </c>
      <c r="J2019" s="4"/>
      <c r="K2019" s="2">
        <v>4667491</v>
      </c>
      <c r="L2019" s="2">
        <v>47600</v>
      </c>
      <c r="M2019" s="2" t="s">
        <v>266</v>
      </c>
      <c r="N2019" s="5">
        <v>46199</v>
      </c>
      <c r="O2019" s="2" t="s">
        <v>4229</v>
      </c>
      <c r="P2019" s="2" t="s">
        <v>181</v>
      </c>
      <c r="Q2019" s="2" t="s">
        <v>337</v>
      </c>
      <c r="R2019" s="3">
        <v>46199</v>
      </c>
      <c r="S2019" s="2" t="s">
        <v>138</v>
      </c>
      <c r="T2019" s="2" t="s">
        <v>4230</v>
      </c>
      <c r="U2019" s="2">
        <v>0</v>
      </c>
      <c r="V2019" s="2" t="s">
        <v>883</v>
      </c>
      <c r="W2019" s="2" t="s">
        <v>1684</v>
      </c>
      <c r="X2019" s="2">
        <v>2026</v>
      </c>
      <c r="Y2019" s="2" t="s">
        <v>55</v>
      </c>
      <c r="Z2019" s="4"/>
      <c r="AA2019" s="3">
        <v>46194</v>
      </c>
      <c r="AB2019" s="2" t="s">
        <v>266</v>
      </c>
      <c r="AC2019" s="2">
        <v>463918</v>
      </c>
    </row>
    <row r="2020" spans="1:29" ht="102.75" x14ac:dyDescent="0.25">
      <c r="A2020" s="2" t="s">
        <v>29</v>
      </c>
      <c r="B2020" s="2" t="s">
        <v>42</v>
      </c>
      <c r="C2020" s="2" t="s">
        <v>43</v>
      </c>
      <c r="D2020" s="2" t="s">
        <v>32</v>
      </c>
      <c r="E2020" s="2" t="s">
        <v>4231</v>
      </c>
      <c r="F2020" s="2" t="s">
        <v>4232</v>
      </c>
      <c r="G2020" s="2">
        <v>1215000</v>
      </c>
      <c r="H2020" s="2">
        <v>1</v>
      </c>
      <c r="I2020" s="3">
        <v>46199</v>
      </c>
      <c r="J2020" s="4"/>
      <c r="K2020" s="2">
        <v>4735963</v>
      </c>
      <c r="L2020" s="2">
        <v>10000</v>
      </c>
      <c r="M2020" s="2" t="s">
        <v>35</v>
      </c>
      <c r="N2020" s="5">
        <v>46194</v>
      </c>
      <c r="O2020" s="2" t="s">
        <v>4233</v>
      </c>
      <c r="P2020" s="2" t="s">
        <v>36</v>
      </c>
      <c r="Q2020" s="2" t="s">
        <v>88</v>
      </c>
      <c r="R2020" s="3">
        <v>46194</v>
      </c>
      <c r="S2020" s="2" t="s">
        <v>38</v>
      </c>
      <c r="T2020" s="2" t="s">
        <v>430</v>
      </c>
      <c r="U2020" s="2">
        <v>0</v>
      </c>
      <c r="V2020" s="2">
        <v>0</v>
      </c>
      <c r="W2020" s="2" t="s">
        <v>4234</v>
      </c>
      <c r="X2020" s="2">
        <v>2026</v>
      </c>
      <c r="Y2020" s="2" t="s">
        <v>40</v>
      </c>
      <c r="Z2020" s="4"/>
      <c r="AA2020" s="3">
        <v>46194</v>
      </c>
      <c r="AB2020" s="2" t="s">
        <v>35</v>
      </c>
      <c r="AC2020" s="2">
        <v>463878</v>
      </c>
    </row>
    <row r="2021" spans="1:29" ht="102.75" x14ac:dyDescent="0.25">
      <c r="A2021" s="2" t="s">
        <v>29</v>
      </c>
      <c r="B2021" s="2" t="s">
        <v>42</v>
      </c>
      <c r="C2021" s="2" t="s">
        <v>43</v>
      </c>
      <c r="D2021" s="2" t="s">
        <v>32</v>
      </c>
      <c r="E2021" s="2" t="s">
        <v>4231</v>
      </c>
      <c r="F2021" s="2" t="s">
        <v>41</v>
      </c>
      <c r="G2021" s="2">
        <v>1000</v>
      </c>
      <c r="H2021" s="2">
        <v>1</v>
      </c>
      <c r="I2021" s="3">
        <v>46199</v>
      </c>
      <c r="J2021" s="4"/>
      <c r="K2021" s="2">
        <v>4735963</v>
      </c>
      <c r="L2021" s="2">
        <v>10000</v>
      </c>
      <c r="M2021" s="2" t="s">
        <v>35</v>
      </c>
      <c r="N2021" s="5">
        <v>46194</v>
      </c>
      <c r="O2021" s="2" t="s">
        <v>4233</v>
      </c>
      <c r="P2021" s="2" t="s">
        <v>36</v>
      </c>
      <c r="Q2021" s="2" t="s">
        <v>88</v>
      </c>
      <c r="R2021" s="3">
        <v>46194</v>
      </c>
      <c r="S2021" s="2" t="s">
        <v>38</v>
      </c>
      <c r="T2021" s="2" t="s">
        <v>430</v>
      </c>
      <c r="U2021" s="2">
        <v>0</v>
      </c>
      <c r="V2021" s="2">
        <v>0</v>
      </c>
      <c r="W2021" s="2" t="s">
        <v>4234</v>
      </c>
      <c r="X2021" s="2">
        <v>2026</v>
      </c>
      <c r="Y2021" s="2" t="s">
        <v>40</v>
      </c>
      <c r="Z2021" s="4"/>
      <c r="AA2021" s="3">
        <v>46194</v>
      </c>
      <c r="AB2021" s="2" t="s">
        <v>35</v>
      </c>
      <c r="AC2021" s="2">
        <v>463878</v>
      </c>
    </row>
    <row r="2022" spans="1:29" ht="64.5" x14ac:dyDescent="0.25">
      <c r="A2022" s="2" t="s">
        <v>29</v>
      </c>
      <c r="B2022" s="2" t="s">
        <v>42</v>
      </c>
      <c r="C2022" s="2" t="s">
        <v>43</v>
      </c>
      <c r="D2022" s="2" t="s">
        <v>32</v>
      </c>
      <c r="E2022" s="2" t="s">
        <v>4235</v>
      </c>
      <c r="F2022" s="2" t="s">
        <v>4236</v>
      </c>
      <c r="G2022" s="2">
        <v>2500000</v>
      </c>
      <c r="H2022" s="2">
        <v>1</v>
      </c>
      <c r="I2022" s="3">
        <v>46203</v>
      </c>
      <c r="J2022" s="4"/>
      <c r="K2022" s="2">
        <v>4723778</v>
      </c>
      <c r="L2022" s="2">
        <v>30000</v>
      </c>
      <c r="M2022" s="2" t="s">
        <v>126</v>
      </c>
      <c r="N2022" s="5">
        <v>46193</v>
      </c>
      <c r="O2022" s="2" t="s">
        <v>4237</v>
      </c>
      <c r="P2022" s="2" t="s">
        <v>36</v>
      </c>
      <c r="Q2022" s="2" t="s">
        <v>527</v>
      </c>
      <c r="R2022" s="3">
        <v>46193</v>
      </c>
      <c r="S2022" s="2" t="s">
        <v>38</v>
      </c>
      <c r="T2022" s="2" t="s">
        <v>528</v>
      </c>
      <c r="U2022" s="2" t="s">
        <v>2623</v>
      </c>
      <c r="V2022" s="2">
        <v>0</v>
      </c>
      <c r="W2022" s="2" t="s">
        <v>339</v>
      </c>
      <c r="X2022" s="2">
        <v>2025</v>
      </c>
      <c r="Y2022" s="2" t="s">
        <v>40</v>
      </c>
      <c r="Z2022" s="4"/>
      <c r="AA2022" s="3">
        <v>46194</v>
      </c>
      <c r="AB2022" s="2" t="s">
        <v>126</v>
      </c>
      <c r="AC2022" s="2">
        <v>463858</v>
      </c>
    </row>
    <row r="2023" spans="1:29" ht="51.75" x14ac:dyDescent="0.25">
      <c r="A2023" s="2" t="s">
        <v>29</v>
      </c>
      <c r="B2023" s="2" t="s">
        <v>42</v>
      </c>
      <c r="C2023" s="2" t="s">
        <v>43</v>
      </c>
      <c r="D2023" s="2" t="s">
        <v>32</v>
      </c>
      <c r="E2023" s="2" t="s">
        <v>4235</v>
      </c>
      <c r="F2023" s="2" t="s">
        <v>41</v>
      </c>
      <c r="G2023" s="2">
        <v>1000</v>
      </c>
      <c r="H2023" s="2">
        <v>1</v>
      </c>
      <c r="I2023" s="3">
        <v>46203</v>
      </c>
      <c r="J2023" s="4"/>
      <c r="K2023" s="2">
        <v>4723778</v>
      </c>
      <c r="L2023" s="2">
        <v>30000</v>
      </c>
      <c r="M2023" s="2" t="s">
        <v>126</v>
      </c>
      <c r="N2023" s="5">
        <v>46193</v>
      </c>
      <c r="O2023" s="2" t="s">
        <v>4237</v>
      </c>
      <c r="P2023" s="2" t="s">
        <v>36</v>
      </c>
      <c r="Q2023" s="2" t="s">
        <v>527</v>
      </c>
      <c r="R2023" s="3">
        <v>46193</v>
      </c>
      <c r="S2023" s="2" t="s">
        <v>38</v>
      </c>
      <c r="T2023" s="2" t="s">
        <v>528</v>
      </c>
      <c r="U2023" s="2" t="s">
        <v>2623</v>
      </c>
      <c r="V2023" s="2">
        <v>0</v>
      </c>
      <c r="W2023" s="2" t="s">
        <v>339</v>
      </c>
      <c r="X2023" s="2">
        <v>2025</v>
      </c>
      <c r="Y2023" s="2" t="s">
        <v>40</v>
      </c>
      <c r="Z2023" s="4"/>
      <c r="AA2023" s="3">
        <v>46194</v>
      </c>
      <c r="AB2023" s="2" t="s">
        <v>126</v>
      </c>
      <c r="AC2023" s="2">
        <v>463858</v>
      </c>
    </row>
    <row r="2024" spans="1:29" ht="102.75" x14ac:dyDescent="0.25">
      <c r="A2024" s="2" t="s">
        <v>29</v>
      </c>
      <c r="B2024" s="2" t="s">
        <v>42</v>
      </c>
      <c r="C2024" s="2" t="s">
        <v>43</v>
      </c>
      <c r="D2024" s="2" t="s">
        <v>32</v>
      </c>
      <c r="E2024" s="2" t="s">
        <v>4238</v>
      </c>
      <c r="F2024" s="2" t="s">
        <v>4239</v>
      </c>
      <c r="G2024" s="2">
        <v>2255000</v>
      </c>
      <c r="H2024" s="2">
        <v>1</v>
      </c>
      <c r="I2024" s="3">
        <v>46194</v>
      </c>
      <c r="J2024" s="4"/>
      <c r="K2024" s="2">
        <v>4735710</v>
      </c>
      <c r="L2024" s="2">
        <v>20000</v>
      </c>
      <c r="M2024" s="2" t="s">
        <v>35</v>
      </c>
      <c r="N2024" s="5">
        <v>46194</v>
      </c>
      <c r="O2024" s="2" t="s">
        <v>4240</v>
      </c>
      <c r="P2024" s="2" t="s">
        <v>36</v>
      </c>
      <c r="Q2024" s="2" t="s">
        <v>1603</v>
      </c>
      <c r="R2024" s="3">
        <v>46194</v>
      </c>
      <c r="S2024" s="2" t="s">
        <v>38</v>
      </c>
      <c r="T2024" s="2" t="s">
        <v>313</v>
      </c>
      <c r="U2024" s="2" t="s">
        <v>4241</v>
      </c>
      <c r="V2024" s="2" t="s">
        <v>4242</v>
      </c>
      <c r="W2024" s="2" t="s">
        <v>4243</v>
      </c>
      <c r="X2024" s="2">
        <v>2025</v>
      </c>
      <c r="Y2024" s="2" t="s">
        <v>40</v>
      </c>
      <c r="Z2024" s="4"/>
      <c r="AA2024" s="3">
        <v>46194</v>
      </c>
      <c r="AB2024" s="2" t="s">
        <v>35</v>
      </c>
      <c r="AC2024" s="2">
        <v>463826</v>
      </c>
    </row>
    <row r="2025" spans="1:29" ht="102.75" x14ac:dyDescent="0.25">
      <c r="A2025" s="2" t="s">
        <v>29</v>
      </c>
      <c r="B2025" s="2" t="s">
        <v>42</v>
      </c>
      <c r="C2025" s="2" t="s">
        <v>43</v>
      </c>
      <c r="D2025" s="2" t="s">
        <v>32</v>
      </c>
      <c r="E2025" s="2" t="s">
        <v>4238</v>
      </c>
      <c r="F2025" s="2" t="s">
        <v>41</v>
      </c>
      <c r="G2025" s="2">
        <v>1000</v>
      </c>
      <c r="H2025" s="2">
        <v>1</v>
      </c>
      <c r="I2025" s="3">
        <v>46194</v>
      </c>
      <c r="J2025" s="4"/>
      <c r="K2025" s="2">
        <v>4735710</v>
      </c>
      <c r="L2025" s="2">
        <v>20000</v>
      </c>
      <c r="M2025" s="2" t="s">
        <v>35</v>
      </c>
      <c r="N2025" s="5">
        <v>46194</v>
      </c>
      <c r="O2025" s="2" t="s">
        <v>4240</v>
      </c>
      <c r="P2025" s="2" t="s">
        <v>36</v>
      </c>
      <c r="Q2025" s="2" t="s">
        <v>1603</v>
      </c>
      <c r="R2025" s="3">
        <v>46194</v>
      </c>
      <c r="S2025" s="2" t="s">
        <v>38</v>
      </c>
      <c r="T2025" s="2" t="s">
        <v>313</v>
      </c>
      <c r="U2025" s="2" t="s">
        <v>4241</v>
      </c>
      <c r="V2025" s="2" t="s">
        <v>4242</v>
      </c>
      <c r="W2025" s="2" t="s">
        <v>4243</v>
      </c>
      <c r="X2025" s="2">
        <v>2025</v>
      </c>
      <c r="Y2025" s="2" t="s">
        <v>40</v>
      </c>
      <c r="Z2025" s="4"/>
      <c r="AA2025" s="3">
        <v>46194</v>
      </c>
      <c r="AB2025" s="2" t="s">
        <v>35</v>
      </c>
      <c r="AC2025" s="2">
        <v>463826</v>
      </c>
    </row>
    <row r="2026" spans="1:29" ht="102.75" x14ac:dyDescent="0.25">
      <c r="A2026" s="2" t="s">
        <v>29</v>
      </c>
      <c r="B2026" s="2" t="s">
        <v>42</v>
      </c>
      <c r="C2026" s="2" t="s">
        <v>43</v>
      </c>
      <c r="D2026" s="2" t="s">
        <v>32</v>
      </c>
      <c r="E2026" s="2" t="s">
        <v>4244</v>
      </c>
      <c r="F2026" s="2" t="s">
        <v>4245</v>
      </c>
      <c r="G2026" s="2">
        <v>2151000</v>
      </c>
      <c r="H2026" s="2">
        <v>1</v>
      </c>
      <c r="I2026" s="3">
        <v>46199</v>
      </c>
      <c r="J2026" s="4"/>
      <c r="K2026" s="2">
        <v>4735809</v>
      </c>
      <c r="L2026" s="2">
        <v>10000</v>
      </c>
      <c r="M2026" s="2" t="s">
        <v>35</v>
      </c>
      <c r="N2026" s="5">
        <v>46194</v>
      </c>
      <c r="O2026" s="2" t="s">
        <v>4246</v>
      </c>
      <c r="P2026" s="2" t="s">
        <v>36</v>
      </c>
      <c r="Q2026" s="2" t="s">
        <v>37</v>
      </c>
      <c r="R2026" s="3">
        <v>46194</v>
      </c>
      <c r="S2026" s="2" t="s">
        <v>38</v>
      </c>
      <c r="T2026" s="2" t="s">
        <v>4247</v>
      </c>
      <c r="U2026" s="2">
        <v>0</v>
      </c>
      <c r="V2026" s="2">
        <v>0</v>
      </c>
      <c r="W2026" s="2" t="s">
        <v>4248</v>
      </c>
      <c r="X2026" s="2">
        <v>2026</v>
      </c>
      <c r="Y2026" s="2" t="s">
        <v>40</v>
      </c>
      <c r="Z2026" s="4"/>
      <c r="AA2026" s="3">
        <v>46194</v>
      </c>
      <c r="AB2026" s="2" t="s">
        <v>35</v>
      </c>
      <c r="AC2026" s="2">
        <v>463812</v>
      </c>
    </row>
    <row r="2027" spans="1:29" ht="102.75" x14ac:dyDescent="0.25">
      <c r="A2027" s="2" t="s">
        <v>29</v>
      </c>
      <c r="B2027" s="2" t="s">
        <v>42</v>
      </c>
      <c r="C2027" s="2" t="s">
        <v>43</v>
      </c>
      <c r="D2027" s="2" t="s">
        <v>32</v>
      </c>
      <c r="E2027" s="2" t="s">
        <v>4244</v>
      </c>
      <c r="F2027" s="2" t="s">
        <v>41</v>
      </c>
      <c r="G2027" s="2">
        <v>1000</v>
      </c>
      <c r="H2027" s="2">
        <v>1</v>
      </c>
      <c r="I2027" s="3">
        <v>46199</v>
      </c>
      <c r="J2027" s="4"/>
      <c r="K2027" s="2">
        <v>4735809</v>
      </c>
      <c r="L2027" s="2">
        <v>10000</v>
      </c>
      <c r="M2027" s="2" t="s">
        <v>35</v>
      </c>
      <c r="N2027" s="5">
        <v>46194</v>
      </c>
      <c r="O2027" s="2" t="s">
        <v>4246</v>
      </c>
      <c r="P2027" s="2" t="s">
        <v>36</v>
      </c>
      <c r="Q2027" s="2" t="s">
        <v>37</v>
      </c>
      <c r="R2027" s="3">
        <v>46194</v>
      </c>
      <c r="S2027" s="2" t="s">
        <v>38</v>
      </c>
      <c r="T2027" s="2" t="s">
        <v>4247</v>
      </c>
      <c r="U2027" s="2">
        <v>0</v>
      </c>
      <c r="V2027" s="2">
        <v>0</v>
      </c>
      <c r="W2027" s="2" t="s">
        <v>4248</v>
      </c>
      <c r="X2027" s="2">
        <v>2026</v>
      </c>
      <c r="Y2027" s="2" t="s">
        <v>40</v>
      </c>
      <c r="Z2027" s="4"/>
      <c r="AA2027" s="3">
        <v>46194</v>
      </c>
      <c r="AB2027" s="2" t="s">
        <v>35</v>
      </c>
      <c r="AC2027" s="2">
        <v>463812</v>
      </c>
    </row>
    <row r="2028" spans="1:29" ht="102.75" x14ac:dyDescent="0.25">
      <c r="A2028" s="2" t="s">
        <v>29</v>
      </c>
      <c r="B2028" s="2" t="s">
        <v>42</v>
      </c>
      <c r="C2028" s="2" t="s">
        <v>43</v>
      </c>
      <c r="D2028" s="2" t="s">
        <v>32</v>
      </c>
      <c r="E2028" s="2" t="s">
        <v>4249</v>
      </c>
      <c r="F2028" s="2" t="s">
        <v>4250</v>
      </c>
      <c r="G2028" s="2">
        <v>1632000</v>
      </c>
      <c r="H2028" s="2">
        <v>1</v>
      </c>
      <c r="I2028" s="3">
        <v>46194</v>
      </c>
      <c r="J2028" s="4"/>
      <c r="K2028" s="2">
        <v>4735708</v>
      </c>
      <c r="L2028" s="2">
        <v>10000</v>
      </c>
      <c r="M2028" s="2" t="s">
        <v>35</v>
      </c>
      <c r="N2028" s="5">
        <v>46194</v>
      </c>
      <c r="O2028" s="2" t="s">
        <v>4251</v>
      </c>
      <c r="P2028" s="2" t="s">
        <v>36</v>
      </c>
      <c r="Q2028" s="2" t="s">
        <v>73</v>
      </c>
      <c r="R2028" s="3">
        <v>46194</v>
      </c>
      <c r="S2028" s="2" t="s">
        <v>38</v>
      </c>
      <c r="T2028" s="2" t="s">
        <v>4252</v>
      </c>
      <c r="U2028" s="2">
        <v>0</v>
      </c>
      <c r="V2028" s="2">
        <v>0</v>
      </c>
      <c r="W2028" s="2" t="s">
        <v>4253</v>
      </c>
      <c r="X2028" s="2">
        <v>2026</v>
      </c>
      <c r="Y2028" s="2" t="s">
        <v>40</v>
      </c>
      <c r="Z2028" s="4"/>
      <c r="AA2028" s="3">
        <v>46194</v>
      </c>
      <c r="AB2028" s="2" t="s">
        <v>35</v>
      </c>
      <c r="AC2028" s="2">
        <v>463768</v>
      </c>
    </row>
    <row r="2029" spans="1:29" ht="102.75" x14ac:dyDescent="0.25">
      <c r="A2029" s="2" t="s">
        <v>29</v>
      </c>
      <c r="B2029" s="2" t="s">
        <v>42</v>
      </c>
      <c r="C2029" s="2" t="s">
        <v>43</v>
      </c>
      <c r="D2029" s="2" t="s">
        <v>32</v>
      </c>
      <c r="E2029" s="2" t="s">
        <v>4249</v>
      </c>
      <c r="F2029" s="2" t="s">
        <v>41</v>
      </c>
      <c r="G2029" s="2">
        <v>1000</v>
      </c>
      <c r="H2029" s="2">
        <v>1</v>
      </c>
      <c r="I2029" s="3">
        <v>46194</v>
      </c>
      <c r="J2029" s="4"/>
      <c r="K2029" s="2">
        <v>4735708</v>
      </c>
      <c r="L2029" s="2">
        <v>10000</v>
      </c>
      <c r="M2029" s="2" t="s">
        <v>35</v>
      </c>
      <c r="N2029" s="5">
        <v>46194</v>
      </c>
      <c r="O2029" s="2" t="s">
        <v>4251</v>
      </c>
      <c r="P2029" s="2" t="s">
        <v>36</v>
      </c>
      <c r="Q2029" s="2" t="s">
        <v>73</v>
      </c>
      <c r="R2029" s="3">
        <v>46194</v>
      </c>
      <c r="S2029" s="2" t="s">
        <v>38</v>
      </c>
      <c r="T2029" s="2" t="s">
        <v>4252</v>
      </c>
      <c r="U2029" s="2">
        <v>0</v>
      </c>
      <c r="V2029" s="2">
        <v>0</v>
      </c>
      <c r="W2029" s="2" t="s">
        <v>4253</v>
      </c>
      <c r="X2029" s="2">
        <v>2026</v>
      </c>
      <c r="Y2029" s="2" t="s">
        <v>40</v>
      </c>
      <c r="Z2029" s="4"/>
      <c r="AA2029" s="3">
        <v>46194</v>
      </c>
      <c r="AB2029" s="2" t="s">
        <v>35</v>
      </c>
      <c r="AC2029" s="2">
        <v>463768</v>
      </c>
    </row>
    <row r="2030" spans="1:29" ht="102.75" x14ac:dyDescent="0.25">
      <c r="A2030" s="2" t="s">
        <v>29</v>
      </c>
      <c r="B2030" s="2" t="s">
        <v>42</v>
      </c>
      <c r="C2030" s="2" t="s">
        <v>43</v>
      </c>
      <c r="D2030" s="2" t="s">
        <v>32</v>
      </c>
      <c r="E2030" s="2" t="s">
        <v>4254</v>
      </c>
      <c r="F2030" s="2" t="s">
        <v>4255</v>
      </c>
      <c r="G2030" s="2">
        <v>2990000</v>
      </c>
      <c r="H2030" s="2">
        <v>1</v>
      </c>
      <c r="I2030" s="3">
        <v>46194</v>
      </c>
      <c r="J2030" s="4"/>
      <c r="K2030" s="2">
        <v>4735565</v>
      </c>
      <c r="L2030" s="2">
        <v>20000</v>
      </c>
      <c r="M2030" s="2" t="s">
        <v>35</v>
      </c>
      <c r="N2030" s="5">
        <v>46194</v>
      </c>
      <c r="O2030" s="2" t="s">
        <v>4256</v>
      </c>
      <c r="P2030" s="2" t="s">
        <v>36</v>
      </c>
      <c r="Q2030" s="2" t="s">
        <v>2623</v>
      </c>
      <c r="R2030" s="3">
        <v>46194</v>
      </c>
      <c r="S2030" s="2" t="s">
        <v>38</v>
      </c>
      <c r="T2030" s="2" t="s">
        <v>2624</v>
      </c>
      <c r="U2030" s="2">
        <v>0</v>
      </c>
      <c r="V2030" s="2" t="s">
        <v>3046</v>
      </c>
      <c r="W2030" s="2" t="s">
        <v>4257</v>
      </c>
      <c r="X2030" s="2">
        <v>2025</v>
      </c>
      <c r="Y2030" s="2" t="s">
        <v>40</v>
      </c>
      <c r="Z2030" s="4"/>
      <c r="AA2030" s="3">
        <v>46194</v>
      </c>
      <c r="AB2030" s="2" t="s">
        <v>35</v>
      </c>
      <c r="AC2030" s="2">
        <v>463730</v>
      </c>
    </row>
    <row r="2031" spans="1:29" ht="102.75" x14ac:dyDescent="0.25">
      <c r="A2031" s="2" t="s">
        <v>29</v>
      </c>
      <c r="B2031" s="2" t="s">
        <v>42</v>
      </c>
      <c r="C2031" s="2" t="s">
        <v>43</v>
      </c>
      <c r="D2031" s="2" t="s">
        <v>32</v>
      </c>
      <c r="E2031" s="2" t="s">
        <v>4254</v>
      </c>
      <c r="F2031" s="2" t="s">
        <v>41</v>
      </c>
      <c r="G2031" s="2">
        <v>1000</v>
      </c>
      <c r="H2031" s="2">
        <v>1</v>
      </c>
      <c r="I2031" s="3">
        <v>46194</v>
      </c>
      <c r="J2031" s="4"/>
      <c r="K2031" s="2">
        <v>4735565</v>
      </c>
      <c r="L2031" s="2">
        <v>20000</v>
      </c>
      <c r="M2031" s="2" t="s">
        <v>35</v>
      </c>
      <c r="N2031" s="5">
        <v>46194</v>
      </c>
      <c r="O2031" s="2" t="s">
        <v>4256</v>
      </c>
      <c r="P2031" s="2" t="s">
        <v>36</v>
      </c>
      <c r="Q2031" s="2" t="s">
        <v>2623</v>
      </c>
      <c r="R2031" s="3">
        <v>46194</v>
      </c>
      <c r="S2031" s="2" t="s">
        <v>38</v>
      </c>
      <c r="T2031" s="2" t="s">
        <v>2624</v>
      </c>
      <c r="U2031" s="2">
        <v>0</v>
      </c>
      <c r="V2031" s="2" t="s">
        <v>3046</v>
      </c>
      <c r="W2031" s="2" t="s">
        <v>4257</v>
      </c>
      <c r="X2031" s="2">
        <v>2025</v>
      </c>
      <c r="Y2031" s="2" t="s">
        <v>40</v>
      </c>
      <c r="Z2031" s="4"/>
      <c r="AA2031" s="3">
        <v>46194</v>
      </c>
      <c r="AB2031" s="2" t="s">
        <v>35</v>
      </c>
      <c r="AC2031" s="2">
        <v>463730</v>
      </c>
    </row>
    <row r="2032" spans="1:29" ht="51.75" x14ac:dyDescent="0.25">
      <c r="A2032" s="2" t="s">
        <v>29</v>
      </c>
      <c r="B2032" s="2" t="s">
        <v>42</v>
      </c>
      <c r="C2032" s="2" t="s">
        <v>43</v>
      </c>
      <c r="D2032" s="2" t="s">
        <v>44</v>
      </c>
      <c r="E2032" s="2" t="s">
        <v>4258</v>
      </c>
      <c r="F2032" s="2" t="s">
        <v>56</v>
      </c>
      <c r="G2032" s="2">
        <v>1263000</v>
      </c>
      <c r="H2032" s="2">
        <v>1</v>
      </c>
      <c r="I2032" s="3">
        <v>46194</v>
      </c>
      <c r="J2032" s="4"/>
      <c r="K2032" s="2">
        <v>4230262</v>
      </c>
      <c r="L2032" s="2">
        <v>91260</v>
      </c>
      <c r="M2032" s="2" t="s">
        <v>519</v>
      </c>
      <c r="N2032" s="5">
        <v>46193</v>
      </c>
      <c r="O2032" s="2" t="s">
        <v>4259</v>
      </c>
      <c r="P2032" s="2" t="s">
        <v>49</v>
      </c>
      <c r="Q2032" s="2" t="s">
        <v>1046</v>
      </c>
      <c r="R2032" s="3">
        <v>46193</v>
      </c>
      <c r="S2032" s="2" t="s">
        <v>522</v>
      </c>
      <c r="T2032" s="2" t="s">
        <v>1021</v>
      </c>
      <c r="U2032" s="2">
        <v>0</v>
      </c>
      <c r="V2032" s="2" t="s">
        <v>4260</v>
      </c>
      <c r="W2032" s="2" t="s">
        <v>4261</v>
      </c>
      <c r="X2032" s="2">
        <v>2026</v>
      </c>
      <c r="Y2032" s="2" t="s">
        <v>55</v>
      </c>
      <c r="Z2032" s="4"/>
      <c r="AA2032" s="4"/>
      <c r="AB2032" s="2" t="s">
        <v>519</v>
      </c>
      <c r="AC2032" s="2">
        <v>463684</v>
      </c>
    </row>
    <row r="2033" spans="1:29" ht="51.75" x14ac:dyDescent="0.25">
      <c r="A2033" s="2" t="s">
        <v>29</v>
      </c>
      <c r="B2033" s="2" t="s">
        <v>42</v>
      </c>
      <c r="C2033" s="2" t="s">
        <v>43</v>
      </c>
      <c r="D2033" s="2" t="s">
        <v>44</v>
      </c>
      <c r="E2033" s="2" t="s">
        <v>4258</v>
      </c>
      <c r="F2033" s="2" t="s">
        <v>4262</v>
      </c>
      <c r="G2033" s="2">
        <v>4563000</v>
      </c>
      <c r="H2033" s="2">
        <v>1</v>
      </c>
      <c r="I2033" s="3">
        <v>46194</v>
      </c>
      <c r="J2033" s="4"/>
      <c r="K2033" s="2">
        <v>4230262</v>
      </c>
      <c r="L2033" s="2">
        <v>91260</v>
      </c>
      <c r="M2033" s="2" t="s">
        <v>519</v>
      </c>
      <c r="N2033" s="5">
        <v>46193</v>
      </c>
      <c r="O2033" s="2" t="s">
        <v>4259</v>
      </c>
      <c r="P2033" s="2" t="s">
        <v>49</v>
      </c>
      <c r="Q2033" s="2" t="s">
        <v>1046</v>
      </c>
      <c r="R2033" s="3">
        <v>46193</v>
      </c>
      <c r="S2033" s="2" t="s">
        <v>522</v>
      </c>
      <c r="T2033" s="2" t="s">
        <v>1021</v>
      </c>
      <c r="U2033" s="2">
        <v>0</v>
      </c>
      <c r="V2033" s="2" t="s">
        <v>4260</v>
      </c>
      <c r="W2033" s="2" t="s">
        <v>4261</v>
      </c>
      <c r="X2033" s="2">
        <v>2026</v>
      </c>
      <c r="Y2033" s="2" t="s">
        <v>55</v>
      </c>
      <c r="Z2033" s="4"/>
      <c r="AA2033" s="4"/>
      <c r="AB2033" s="2" t="s">
        <v>519</v>
      </c>
      <c r="AC2033" s="2">
        <v>463684</v>
      </c>
    </row>
    <row r="2034" spans="1:29" ht="64.5" x14ac:dyDescent="0.25">
      <c r="A2034" s="2" t="s">
        <v>29</v>
      </c>
      <c r="B2034" s="2" t="s">
        <v>42</v>
      </c>
      <c r="C2034" s="2" t="s">
        <v>43</v>
      </c>
      <c r="D2034" s="2" t="s">
        <v>32</v>
      </c>
      <c r="E2034" s="2" t="s">
        <v>4263</v>
      </c>
      <c r="F2034" s="2" t="s">
        <v>4264</v>
      </c>
      <c r="G2034" s="2">
        <v>2170000</v>
      </c>
      <c r="H2034" s="2">
        <v>1</v>
      </c>
      <c r="I2034" s="3">
        <v>46194</v>
      </c>
      <c r="J2034" s="4"/>
      <c r="K2034" s="2">
        <v>393852</v>
      </c>
      <c r="L2034" s="2">
        <v>30000</v>
      </c>
      <c r="M2034" s="2" t="s">
        <v>4265</v>
      </c>
      <c r="N2034" s="5">
        <v>46193</v>
      </c>
      <c r="O2034" s="2" t="s">
        <v>4266</v>
      </c>
      <c r="P2034" s="2" t="s">
        <v>36</v>
      </c>
      <c r="Q2034" s="2" t="s">
        <v>337</v>
      </c>
      <c r="R2034" s="3">
        <v>46193</v>
      </c>
      <c r="S2034" s="2" t="s">
        <v>251</v>
      </c>
      <c r="T2034" s="2" t="s">
        <v>98</v>
      </c>
      <c r="U2034" s="2" t="s">
        <v>4267</v>
      </c>
      <c r="V2034" s="2" t="s">
        <v>4268</v>
      </c>
      <c r="W2034" s="2" t="s">
        <v>254</v>
      </c>
      <c r="X2034" s="2">
        <v>2026</v>
      </c>
      <c r="Y2034" s="2" t="s">
        <v>40</v>
      </c>
      <c r="Z2034" s="4"/>
      <c r="AA2034" s="3">
        <v>46193</v>
      </c>
      <c r="AB2034" s="2" t="s">
        <v>4265</v>
      </c>
      <c r="AC2034" s="2">
        <v>463390</v>
      </c>
    </row>
    <row r="2035" spans="1:29" ht="51.75" x14ac:dyDescent="0.25">
      <c r="A2035" s="2" t="s">
        <v>29</v>
      </c>
      <c r="B2035" s="2" t="s">
        <v>42</v>
      </c>
      <c r="C2035" s="2" t="s">
        <v>43</v>
      </c>
      <c r="D2035" s="2" t="s">
        <v>32</v>
      </c>
      <c r="E2035" s="2" t="s">
        <v>4263</v>
      </c>
      <c r="F2035" s="2" t="s">
        <v>41</v>
      </c>
      <c r="G2035" s="2">
        <v>1000</v>
      </c>
      <c r="H2035" s="2">
        <v>1</v>
      </c>
      <c r="I2035" s="3">
        <v>46194</v>
      </c>
      <c r="J2035" s="4"/>
      <c r="K2035" s="2">
        <v>393852</v>
      </c>
      <c r="L2035" s="2">
        <v>30000</v>
      </c>
      <c r="M2035" s="2" t="s">
        <v>4265</v>
      </c>
      <c r="N2035" s="5">
        <v>46193</v>
      </c>
      <c r="O2035" s="2" t="s">
        <v>4266</v>
      </c>
      <c r="P2035" s="2" t="s">
        <v>36</v>
      </c>
      <c r="Q2035" s="2" t="s">
        <v>337</v>
      </c>
      <c r="R2035" s="3">
        <v>46193</v>
      </c>
      <c r="S2035" s="2" t="s">
        <v>251</v>
      </c>
      <c r="T2035" s="2" t="s">
        <v>98</v>
      </c>
      <c r="U2035" s="2" t="s">
        <v>4267</v>
      </c>
      <c r="V2035" s="2" t="s">
        <v>4268</v>
      </c>
      <c r="W2035" s="2" t="s">
        <v>254</v>
      </c>
      <c r="X2035" s="2">
        <v>2026</v>
      </c>
      <c r="Y2035" s="2" t="s">
        <v>40</v>
      </c>
      <c r="Z2035" s="4"/>
      <c r="AA2035" s="3">
        <v>46193</v>
      </c>
      <c r="AB2035" s="2" t="s">
        <v>4265</v>
      </c>
      <c r="AC2035" s="2">
        <v>463390</v>
      </c>
    </row>
    <row r="2036" spans="1:29" ht="64.5" x14ac:dyDescent="0.25">
      <c r="A2036" s="2" t="s">
        <v>29</v>
      </c>
      <c r="B2036" s="2" t="s">
        <v>42</v>
      </c>
      <c r="C2036" s="2" t="s">
        <v>43</v>
      </c>
      <c r="D2036" s="2" t="s">
        <v>55</v>
      </c>
      <c r="E2036" s="2" t="s">
        <v>4269</v>
      </c>
      <c r="F2036" s="2" t="s">
        <v>4270</v>
      </c>
      <c r="G2036" s="2">
        <v>1995000</v>
      </c>
      <c r="H2036" s="2">
        <v>1</v>
      </c>
      <c r="I2036" s="3">
        <v>46199</v>
      </c>
      <c r="J2036" s="4"/>
      <c r="K2036" s="2">
        <v>3258739</v>
      </c>
      <c r="L2036" s="2">
        <v>39900</v>
      </c>
      <c r="M2036" s="2" t="s">
        <v>235</v>
      </c>
      <c r="N2036" s="5">
        <v>46193</v>
      </c>
      <c r="O2036" s="2" t="s">
        <v>4271</v>
      </c>
      <c r="P2036" s="2" t="s">
        <v>181</v>
      </c>
      <c r="Q2036" s="2" t="s">
        <v>61</v>
      </c>
      <c r="R2036" s="2" t="s">
        <v>4272</v>
      </c>
      <c r="S2036" s="2" t="s">
        <v>38</v>
      </c>
      <c r="T2036" s="2" t="s">
        <v>63</v>
      </c>
      <c r="U2036" s="2" t="s">
        <v>4273</v>
      </c>
      <c r="V2036" s="2" t="s">
        <v>4274</v>
      </c>
      <c r="W2036" s="2" t="s">
        <v>1335</v>
      </c>
      <c r="X2036" s="2">
        <v>2026</v>
      </c>
      <c r="Y2036" s="2" t="s">
        <v>2899</v>
      </c>
      <c r="Z2036" s="4"/>
      <c r="AA2036" s="3">
        <v>46194</v>
      </c>
      <c r="AB2036" s="2" t="s">
        <v>235</v>
      </c>
      <c r="AC2036" s="2">
        <v>463376</v>
      </c>
    </row>
    <row r="2037" spans="1:29" ht="39" x14ac:dyDescent="0.25">
      <c r="A2037" s="2" t="s">
        <v>29</v>
      </c>
      <c r="B2037" s="2" t="s">
        <v>42</v>
      </c>
      <c r="C2037" s="2" t="s">
        <v>43</v>
      </c>
      <c r="D2037" s="2" t="s">
        <v>55</v>
      </c>
      <c r="E2037" s="2" t="s">
        <v>4269</v>
      </c>
      <c r="F2037" s="2" t="s">
        <v>41</v>
      </c>
      <c r="G2037" s="2">
        <v>5000</v>
      </c>
      <c r="H2037" s="2">
        <v>1</v>
      </c>
      <c r="I2037" s="3">
        <v>46199</v>
      </c>
      <c r="J2037" s="4"/>
      <c r="K2037" s="2">
        <v>3258739</v>
      </c>
      <c r="L2037" s="2">
        <v>39900</v>
      </c>
      <c r="M2037" s="2" t="s">
        <v>235</v>
      </c>
      <c r="N2037" s="5">
        <v>46193</v>
      </c>
      <c r="O2037" s="2" t="s">
        <v>4271</v>
      </c>
      <c r="P2037" s="2" t="s">
        <v>181</v>
      </c>
      <c r="Q2037" s="2" t="s">
        <v>61</v>
      </c>
      <c r="R2037" s="2" t="s">
        <v>4272</v>
      </c>
      <c r="S2037" s="2" t="s">
        <v>38</v>
      </c>
      <c r="T2037" s="2" t="s">
        <v>63</v>
      </c>
      <c r="U2037" s="2" t="s">
        <v>4273</v>
      </c>
      <c r="V2037" s="2" t="s">
        <v>4274</v>
      </c>
      <c r="W2037" s="2" t="s">
        <v>1335</v>
      </c>
      <c r="X2037" s="2">
        <v>2026</v>
      </c>
      <c r="Y2037" s="2" t="s">
        <v>2899</v>
      </c>
      <c r="Z2037" s="4"/>
      <c r="AA2037" s="3">
        <v>46194</v>
      </c>
      <c r="AB2037" s="2" t="s">
        <v>235</v>
      </c>
      <c r="AC2037" s="2">
        <v>463376</v>
      </c>
    </row>
    <row r="2038" spans="1:29" ht="64.5" x14ac:dyDescent="0.25">
      <c r="A2038" s="2" t="s">
        <v>29</v>
      </c>
      <c r="B2038" s="2" t="s">
        <v>42</v>
      </c>
      <c r="C2038" s="2" t="s">
        <v>43</v>
      </c>
      <c r="D2038" s="2" t="s">
        <v>32</v>
      </c>
      <c r="E2038" s="2" t="s">
        <v>4275</v>
      </c>
      <c r="F2038" s="2" t="s">
        <v>4276</v>
      </c>
      <c r="G2038" s="2">
        <v>2720000</v>
      </c>
      <c r="H2038" s="2">
        <v>1</v>
      </c>
      <c r="I2038" s="3">
        <v>46194</v>
      </c>
      <c r="J2038" s="4"/>
      <c r="K2038" s="2">
        <v>4732725</v>
      </c>
      <c r="L2038" s="2">
        <v>30000</v>
      </c>
      <c r="M2038" s="2" t="s">
        <v>665</v>
      </c>
      <c r="N2038" s="5">
        <v>46193</v>
      </c>
      <c r="O2038" s="2" t="s">
        <v>4277</v>
      </c>
      <c r="P2038" s="2" t="s">
        <v>36</v>
      </c>
      <c r="Q2038" s="2" t="s">
        <v>577</v>
      </c>
      <c r="R2038" s="3">
        <v>46193</v>
      </c>
      <c r="S2038" s="2" t="s">
        <v>4278</v>
      </c>
      <c r="T2038" s="2" t="s">
        <v>52</v>
      </c>
      <c r="U2038" s="2" t="s">
        <v>4279</v>
      </c>
      <c r="V2038" s="2" t="s">
        <v>4280</v>
      </c>
      <c r="W2038" s="2" t="s">
        <v>4130</v>
      </c>
      <c r="X2038" s="2">
        <v>2026</v>
      </c>
      <c r="Y2038" s="2" t="s">
        <v>40</v>
      </c>
      <c r="Z2038" s="4"/>
      <c r="AA2038" s="3">
        <v>46193</v>
      </c>
      <c r="AB2038" s="2" t="s">
        <v>665</v>
      </c>
      <c r="AC2038" s="2">
        <v>463362</v>
      </c>
    </row>
    <row r="2039" spans="1:29" ht="51.75" x14ac:dyDescent="0.25">
      <c r="A2039" s="2" t="s">
        <v>29</v>
      </c>
      <c r="B2039" s="2" t="s">
        <v>42</v>
      </c>
      <c r="C2039" s="2" t="s">
        <v>43</v>
      </c>
      <c r="D2039" s="2" t="s">
        <v>32</v>
      </c>
      <c r="E2039" s="2" t="s">
        <v>4275</v>
      </c>
      <c r="F2039" s="2" t="s">
        <v>41</v>
      </c>
      <c r="G2039" s="2">
        <v>1000</v>
      </c>
      <c r="H2039" s="2">
        <v>1</v>
      </c>
      <c r="I2039" s="3">
        <v>46194</v>
      </c>
      <c r="J2039" s="4"/>
      <c r="K2039" s="2">
        <v>4732725</v>
      </c>
      <c r="L2039" s="2">
        <v>30000</v>
      </c>
      <c r="M2039" s="2" t="s">
        <v>665</v>
      </c>
      <c r="N2039" s="5">
        <v>46193</v>
      </c>
      <c r="O2039" s="2" t="s">
        <v>4277</v>
      </c>
      <c r="P2039" s="2" t="s">
        <v>36</v>
      </c>
      <c r="Q2039" s="2" t="s">
        <v>577</v>
      </c>
      <c r="R2039" s="3">
        <v>46193</v>
      </c>
      <c r="S2039" s="2" t="s">
        <v>4278</v>
      </c>
      <c r="T2039" s="2" t="s">
        <v>52</v>
      </c>
      <c r="U2039" s="2" t="s">
        <v>4279</v>
      </c>
      <c r="V2039" s="2" t="s">
        <v>4280</v>
      </c>
      <c r="W2039" s="2" t="s">
        <v>4130</v>
      </c>
      <c r="X2039" s="2">
        <v>2026</v>
      </c>
      <c r="Y2039" s="2" t="s">
        <v>40</v>
      </c>
      <c r="Z2039" s="4"/>
      <c r="AA2039" s="3">
        <v>46193</v>
      </c>
      <c r="AB2039" s="2" t="s">
        <v>665</v>
      </c>
      <c r="AC2039" s="2">
        <v>463362</v>
      </c>
    </row>
    <row r="2040" spans="1:29" ht="64.5" x14ac:dyDescent="0.25">
      <c r="A2040" s="2" t="s">
        <v>29</v>
      </c>
      <c r="B2040" s="2" t="s">
        <v>42</v>
      </c>
      <c r="C2040" s="2" t="s">
        <v>43</v>
      </c>
      <c r="D2040" s="2" t="s">
        <v>132</v>
      </c>
      <c r="E2040" s="2" t="s">
        <v>4281</v>
      </c>
      <c r="F2040" s="2" t="s">
        <v>4282</v>
      </c>
      <c r="G2040" s="2">
        <v>2990000</v>
      </c>
      <c r="H2040" s="2">
        <v>1</v>
      </c>
      <c r="I2040" s="3">
        <v>46194</v>
      </c>
      <c r="J2040" s="4"/>
      <c r="K2040" s="2">
        <v>4654529</v>
      </c>
      <c r="L2040" s="2">
        <v>30000</v>
      </c>
      <c r="M2040" s="2" t="s">
        <v>126</v>
      </c>
      <c r="N2040" s="5">
        <v>46193</v>
      </c>
      <c r="O2040" s="2" t="s">
        <v>4283</v>
      </c>
      <c r="P2040" s="2" t="s">
        <v>189</v>
      </c>
      <c r="Q2040" s="2" t="s">
        <v>2092</v>
      </c>
      <c r="R2040" s="3">
        <v>46193</v>
      </c>
      <c r="S2040" s="2" t="s">
        <v>38</v>
      </c>
      <c r="T2040" s="2" t="s">
        <v>1268</v>
      </c>
      <c r="U2040" s="2" t="s">
        <v>4284</v>
      </c>
      <c r="V2040" s="2">
        <v>0</v>
      </c>
      <c r="W2040" s="2" t="s">
        <v>4257</v>
      </c>
      <c r="X2040" s="2">
        <v>2025</v>
      </c>
      <c r="Y2040" s="2" t="s">
        <v>65</v>
      </c>
      <c r="Z2040" s="4"/>
      <c r="AA2040" s="3">
        <v>46182</v>
      </c>
      <c r="AB2040" s="2" t="s">
        <v>126</v>
      </c>
      <c r="AC2040" s="2">
        <v>463282</v>
      </c>
    </row>
    <row r="2041" spans="1:29" ht="51.75" x14ac:dyDescent="0.25">
      <c r="A2041" s="2" t="s">
        <v>29</v>
      </c>
      <c r="B2041" s="2" t="s">
        <v>42</v>
      </c>
      <c r="C2041" s="2" t="s">
        <v>43</v>
      </c>
      <c r="D2041" s="2" t="s">
        <v>132</v>
      </c>
      <c r="E2041" s="2" t="s">
        <v>4281</v>
      </c>
      <c r="F2041" s="2" t="s">
        <v>41</v>
      </c>
      <c r="G2041" s="2">
        <v>1000</v>
      </c>
      <c r="H2041" s="2">
        <v>1</v>
      </c>
      <c r="I2041" s="3">
        <v>46194</v>
      </c>
      <c r="J2041" s="4"/>
      <c r="K2041" s="2">
        <v>4654529</v>
      </c>
      <c r="L2041" s="2">
        <v>30000</v>
      </c>
      <c r="M2041" s="2" t="s">
        <v>126</v>
      </c>
      <c r="N2041" s="5">
        <v>46193</v>
      </c>
      <c r="O2041" s="2" t="s">
        <v>4283</v>
      </c>
      <c r="P2041" s="2" t="s">
        <v>189</v>
      </c>
      <c r="Q2041" s="2" t="s">
        <v>2092</v>
      </c>
      <c r="R2041" s="3">
        <v>46193</v>
      </c>
      <c r="S2041" s="2" t="s">
        <v>38</v>
      </c>
      <c r="T2041" s="2" t="s">
        <v>1268</v>
      </c>
      <c r="U2041" s="2" t="s">
        <v>4284</v>
      </c>
      <c r="V2041" s="2">
        <v>0</v>
      </c>
      <c r="W2041" s="2" t="s">
        <v>4257</v>
      </c>
      <c r="X2041" s="2">
        <v>2025</v>
      </c>
      <c r="Y2041" s="2" t="s">
        <v>65</v>
      </c>
      <c r="Z2041" s="4"/>
      <c r="AA2041" s="3">
        <v>46182</v>
      </c>
      <c r="AB2041" s="2" t="s">
        <v>126</v>
      </c>
      <c r="AC2041" s="2">
        <v>463282</v>
      </c>
    </row>
    <row r="2042" spans="1:29" ht="102.75" x14ac:dyDescent="0.25">
      <c r="A2042" s="2" t="s">
        <v>29</v>
      </c>
      <c r="B2042" s="2" t="s">
        <v>42</v>
      </c>
      <c r="C2042" s="2" t="s">
        <v>43</v>
      </c>
      <c r="D2042" s="2" t="s">
        <v>32</v>
      </c>
      <c r="E2042" s="2" t="s">
        <v>4285</v>
      </c>
      <c r="F2042" s="2" t="s">
        <v>4286</v>
      </c>
      <c r="G2042" s="2">
        <v>2950000</v>
      </c>
      <c r="H2042" s="2">
        <v>1</v>
      </c>
      <c r="I2042" s="3">
        <v>46194</v>
      </c>
      <c r="J2042" s="4"/>
      <c r="K2042" s="2">
        <v>4729314</v>
      </c>
      <c r="L2042" s="2">
        <v>20000</v>
      </c>
      <c r="M2042" s="2" t="s">
        <v>35</v>
      </c>
      <c r="N2042" s="5">
        <v>46193</v>
      </c>
      <c r="O2042" s="2" t="s">
        <v>4287</v>
      </c>
      <c r="P2042" s="2" t="s">
        <v>36</v>
      </c>
      <c r="Q2042" s="2" t="s">
        <v>237</v>
      </c>
      <c r="R2042" s="3">
        <v>46193</v>
      </c>
      <c r="S2042" s="2" t="s">
        <v>38</v>
      </c>
      <c r="T2042" s="2" t="s">
        <v>2368</v>
      </c>
      <c r="U2042" s="2" t="s">
        <v>715</v>
      </c>
      <c r="V2042" s="2" t="s">
        <v>146</v>
      </c>
      <c r="W2042" s="2" t="s">
        <v>1030</v>
      </c>
      <c r="X2042" s="2">
        <v>2026</v>
      </c>
      <c r="Y2042" s="2" t="s">
        <v>40</v>
      </c>
      <c r="Z2042" s="4"/>
      <c r="AA2042" s="3">
        <v>46194</v>
      </c>
      <c r="AB2042" s="2" t="s">
        <v>35</v>
      </c>
      <c r="AC2042" s="2">
        <v>463204</v>
      </c>
    </row>
    <row r="2043" spans="1:29" ht="102.75" x14ac:dyDescent="0.25">
      <c r="A2043" s="2" t="s">
        <v>29</v>
      </c>
      <c r="B2043" s="2" t="s">
        <v>42</v>
      </c>
      <c r="C2043" s="2" t="s">
        <v>43</v>
      </c>
      <c r="D2043" s="2" t="s">
        <v>32</v>
      </c>
      <c r="E2043" s="2" t="s">
        <v>4285</v>
      </c>
      <c r="F2043" s="2" t="s">
        <v>41</v>
      </c>
      <c r="G2043" s="2">
        <v>1000</v>
      </c>
      <c r="H2043" s="2">
        <v>1</v>
      </c>
      <c r="I2043" s="3">
        <v>46194</v>
      </c>
      <c r="J2043" s="4"/>
      <c r="K2043" s="2">
        <v>4729314</v>
      </c>
      <c r="L2043" s="2">
        <v>20000</v>
      </c>
      <c r="M2043" s="2" t="s">
        <v>35</v>
      </c>
      <c r="N2043" s="5">
        <v>46193</v>
      </c>
      <c r="O2043" s="2" t="s">
        <v>4287</v>
      </c>
      <c r="P2043" s="2" t="s">
        <v>36</v>
      </c>
      <c r="Q2043" s="2" t="s">
        <v>237</v>
      </c>
      <c r="R2043" s="3">
        <v>46193</v>
      </c>
      <c r="S2043" s="2" t="s">
        <v>38</v>
      </c>
      <c r="T2043" s="2" t="s">
        <v>2368</v>
      </c>
      <c r="U2043" s="2" t="s">
        <v>715</v>
      </c>
      <c r="V2043" s="2" t="s">
        <v>146</v>
      </c>
      <c r="W2043" s="2" t="s">
        <v>1030</v>
      </c>
      <c r="X2043" s="2">
        <v>2026</v>
      </c>
      <c r="Y2043" s="2" t="s">
        <v>40</v>
      </c>
      <c r="Z2043" s="4"/>
      <c r="AA2043" s="3">
        <v>46194</v>
      </c>
      <c r="AB2043" s="2" t="s">
        <v>35</v>
      </c>
      <c r="AC2043" s="2">
        <v>463204</v>
      </c>
    </row>
    <row r="2044" spans="1:29" ht="102.75" x14ac:dyDescent="0.25">
      <c r="A2044" s="2" t="s">
        <v>29</v>
      </c>
      <c r="B2044" s="2" t="s">
        <v>42</v>
      </c>
      <c r="C2044" s="2" t="s">
        <v>43</v>
      </c>
      <c r="D2044" s="2" t="s">
        <v>32</v>
      </c>
      <c r="E2044" s="2" t="s">
        <v>4288</v>
      </c>
      <c r="F2044" s="2" t="s">
        <v>4289</v>
      </c>
      <c r="G2044" s="2">
        <v>2683000</v>
      </c>
      <c r="H2044" s="2">
        <v>1</v>
      </c>
      <c r="I2044" s="3">
        <v>46194</v>
      </c>
      <c r="J2044" s="4"/>
      <c r="K2044" s="2">
        <v>4732290</v>
      </c>
      <c r="L2044" s="2">
        <v>20000</v>
      </c>
      <c r="M2044" s="2" t="s">
        <v>35</v>
      </c>
      <c r="N2044" s="5">
        <v>46194</v>
      </c>
      <c r="O2044" s="2" t="s">
        <v>4290</v>
      </c>
      <c r="P2044" s="2" t="s">
        <v>36</v>
      </c>
      <c r="Q2044" s="2" t="s">
        <v>527</v>
      </c>
      <c r="R2044" s="3">
        <v>46193</v>
      </c>
      <c r="S2044" s="2" t="s">
        <v>38</v>
      </c>
      <c r="T2044" s="2" t="s">
        <v>528</v>
      </c>
      <c r="U2044" s="2">
        <v>0</v>
      </c>
      <c r="V2044" s="2" t="s">
        <v>4291</v>
      </c>
      <c r="W2044" s="2" t="s">
        <v>4292</v>
      </c>
      <c r="X2044" s="2">
        <v>2025</v>
      </c>
      <c r="Y2044" s="2" t="s">
        <v>40</v>
      </c>
      <c r="Z2044" s="4"/>
      <c r="AA2044" s="3">
        <v>46193</v>
      </c>
      <c r="AB2044" s="2" t="s">
        <v>35</v>
      </c>
      <c r="AC2044" s="2">
        <v>463182</v>
      </c>
    </row>
    <row r="2045" spans="1:29" ht="102.75" x14ac:dyDescent="0.25">
      <c r="A2045" s="2" t="s">
        <v>29</v>
      </c>
      <c r="B2045" s="2" t="s">
        <v>42</v>
      </c>
      <c r="C2045" s="2" t="s">
        <v>43</v>
      </c>
      <c r="D2045" s="2" t="s">
        <v>32</v>
      </c>
      <c r="E2045" s="2" t="s">
        <v>4288</v>
      </c>
      <c r="F2045" s="2" t="s">
        <v>41</v>
      </c>
      <c r="G2045" s="2">
        <v>1000</v>
      </c>
      <c r="H2045" s="2">
        <v>1</v>
      </c>
      <c r="I2045" s="3">
        <v>46194</v>
      </c>
      <c r="J2045" s="4"/>
      <c r="K2045" s="2">
        <v>4732290</v>
      </c>
      <c r="L2045" s="2">
        <v>20000</v>
      </c>
      <c r="M2045" s="2" t="s">
        <v>35</v>
      </c>
      <c r="N2045" s="5">
        <v>46194</v>
      </c>
      <c r="O2045" s="2" t="s">
        <v>4290</v>
      </c>
      <c r="P2045" s="2" t="s">
        <v>36</v>
      </c>
      <c r="Q2045" s="2" t="s">
        <v>527</v>
      </c>
      <c r="R2045" s="3">
        <v>46193</v>
      </c>
      <c r="S2045" s="2" t="s">
        <v>38</v>
      </c>
      <c r="T2045" s="2" t="s">
        <v>528</v>
      </c>
      <c r="U2045" s="2">
        <v>0</v>
      </c>
      <c r="V2045" s="2" t="s">
        <v>4291</v>
      </c>
      <c r="W2045" s="2" t="s">
        <v>4292</v>
      </c>
      <c r="X2045" s="2">
        <v>2025</v>
      </c>
      <c r="Y2045" s="2" t="s">
        <v>40</v>
      </c>
      <c r="Z2045" s="4"/>
      <c r="AA2045" s="3">
        <v>46193</v>
      </c>
      <c r="AB2045" s="2" t="s">
        <v>35</v>
      </c>
      <c r="AC2045" s="2">
        <v>463182</v>
      </c>
    </row>
    <row r="2046" spans="1:29" ht="64.5" x14ac:dyDescent="0.25">
      <c r="A2046" s="2" t="s">
        <v>29</v>
      </c>
      <c r="B2046" s="2" t="s">
        <v>42</v>
      </c>
      <c r="C2046" s="2" t="s">
        <v>43</v>
      </c>
      <c r="D2046" s="2" t="s">
        <v>32</v>
      </c>
      <c r="E2046" s="2" t="s">
        <v>4293</v>
      </c>
      <c r="F2046" s="2" t="s">
        <v>4294</v>
      </c>
      <c r="G2046" s="2">
        <v>4530000</v>
      </c>
      <c r="H2046" s="2">
        <v>1</v>
      </c>
      <c r="I2046" s="3">
        <v>46194</v>
      </c>
      <c r="J2046" s="4"/>
      <c r="K2046" s="2">
        <v>4732044</v>
      </c>
      <c r="L2046" s="2">
        <v>30000</v>
      </c>
      <c r="M2046" s="2" t="s">
        <v>235</v>
      </c>
      <c r="N2046" s="5">
        <v>46187</v>
      </c>
      <c r="O2046" s="2" t="s">
        <v>4295</v>
      </c>
      <c r="P2046" s="2" t="s">
        <v>36</v>
      </c>
      <c r="Q2046" s="2" t="s">
        <v>1965</v>
      </c>
      <c r="R2046" s="3">
        <v>46187</v>
      </c>
      <c r="S2046" s="2" t="s">
        <v>38</v>
      </c>
      <c r="T2046" s="2" t="s">
        <v>1966</v>
      </c>
      <c r="U2046" s="2" t="s">
        <v>4296</v>
      </c>
      <c r="V2046" s="2" t="s">
        <v>4297</v>
      </c>
      <c r="W2046" s="2" t="s">
        <v>4298</v>
      </c>
      <c r="X2046" s="2">
        <v>2026</v>
      </c>
      <c r="Y2046" s="2" t="s">
        <v>40</v>
      </c>
      <c r="Z2046" s="4"/>
      <c r="AA2046" s="3">
        <v>46194</v>
      </c>
      <c r="AB2046" s="2" t="s">
        <v>235</v>
      </c>
      <c r="AC2046" s="2">
        <v>463084</v>
      </c>
    </row>
    <row r="2047" spans="1:29" ht="39" x14ac:dyDescent="0.25">
      <c r="A2047" s="2" t="s">
        <v>29</v>
      </c>
      <c r="B2047" s="2" t="s">
        <v>42</v>
      </c>
      <c r="C2047" s="2" t="s">
        <v>43</v>
      </c>
      <c r="D2047" s="2" t="s">
        <v>32</v>
      </c>
      <c r="E2047" s="2" t="s">
        <v>4293</v>
      </c>
      <c r="F2047" s="2" t="s">
        <v>41</v>
      </c>
      <c r="G2047" s="2">
        <v>1000</v>
      </c>
      <c r="H2047" s="2">
        <v>1</v>
      </c>
      <c r="I2047" s="3">
        <v>46194</v>
      </c>
      <c r="J2047" s="4"/>
      <c r="K2047" s="2">
        <v>4732044</v>
      </c>
      <c r="L2047" s="2">
        <v>30000</v>
      </c>
      <c r="M2047" s="2" t="s">
        <v>235</v>
      </c>
      <c r="N2047" s="5">
        <v>46187</v>
      </c>
      <c r="O2047" s="2" t="s">
        <v>4295</v>
      </c>
      <c r="P2047" s="2" t="s">
        <v>36</v>
      </c>
      <c r="Q2047" s="2" t="s">
        <v>1965</v>
      </c>
      <c r="R2047" s="3">
        <v>46187</v>
      </c>
      <c r="S2047" s="2" t="s">
        <v>38</v>
      </c>
      <c r="T2047" s="2" t="s">
        <v>1966</v>
      </c>
      <c r="U2047" s="2" t="s">
        <v>4296</v>
      </c>
      <c r="V2047" s="2" t="s">
        <v>4297</v>
      </c>
      <c r="W2047" s="2" t="s">
        <v>4298</v>
      </c>
      <c r="X2047" s="2">
        <v>2026</v>
      </c>
      <c r="Y2047" s="2" t="s">
        <v>40</v>
      </c>
      <c r="Z2047" s="4"/>
      <c r="AA2047" s="3">
        <v>46194</v>
      </c>
      <c r="AB2047" s="2" t="s">
        <v>235</v>
      </c>
      <c r="AC2047" s="2">
        <v>463084</v>
      </c>
    </row>
    <row r="2048" spans="1:29" ht="51.75" x14ac:dyDescent="0.25">
      <c r="A2048" s="2" t="s">
        <v>29</v>
      </c>
      <c r="B2048" s="2" t="s">
        <v>42</v>
      </c>
      <c r="C2048" s="2" t="s">
        <v>43</v>
      </c>
      <c r="D2048" s="2" t="s">
        <v>32</v>
      </c>
      <c r="E2048" s="2" t="s">
        <v>4299</v>
      </c>
      <c r="F2048" s="2" t="s">
        <v>4300</v>
      </c>
      <c r="G2048" s="2">
        <v>3750000</v>
      </c>
      <c r="H2048" s="2">
        <v>1</v>
      </c>
      <c r="I2048" s="3">
        <v>46195</v>
      </c>
      <c r="J2048" s="4"/>
      <c r="K2048" s="2">
        <v>4731756</v>
      </c>
      <c r="L2048" s="2">
        <v>30000</v>
      </c>
      <c r="M2048" s="2" t="s">
        <v>235</v>
      </c>
      <c r="N2048" s="5">
        <v>46193</v>
      </c>
      <c r="O2048" s="2" t="s">
        <v>4301</v>
      </c>
      <c r="P2048" s="2" t="s">
        <v>36</v>
      </c>
      <c r="Q2048" s="2" t="s">
        <v>4302</v>
      </c>
      <c r="R2048" s="3">
        <v>46193</v>
      </c>
      <c r="S2048" s="2" t="s">
        <v>38</v>
      </c>
      <c r="T2048" s="2" t="s">
        <v>210</v>
      </c>
      <c r="U2048" s="2" t="s">
        <v>4303</v>
      </c>
      <c r="V2048" s="2" t="s">
        <v>4304</v>
      </c>
      <c r="W2048" s="2" t="s">
        <v>1639</v>
      </c>
      <c r="X2048" s="2">
        <v>2026</v>
      </c>
      <c r="Y2048" s="2" t="s">
        <v>40</v>
      </c>
      <c r="Z2048" s="4"/>
      <c r="AA2048" s="3">
        <v>46193</v>
      </c>
      <c r="AB2048" s="2" t="s">
        <v>235</v>
      </c>
      <c r="AC2048" s="2">
        <v>463038</v>
      </c>
    </row>
    <row r="2049" spans="1:29" ht="39" x14ac:dyDescent="0.25">
      <c r="A2049" s="2" t="s">
        <v>29</v>
      </c>
      <c r="B2049" s="2" t="s">
        <v>42</v>
      </c>
      <c r="C2049" s="2" t="s">
        <v>43</v>
      </c>
      <c r="D2049" s="2" t="s">
        <v>32</v>
      </c>
      <c r="E2049" s="2" t="s">
        <v>4299</v>
      </c>
      <c r="F2049" s="2" t="s">
        <v>41</v>
      </c>
      <c r="G2049" s="2">
        <v>1000</v>
      </c>
      <c r="H2049" s="2">
        <v>1</v>
      </c>
      <c r="I2049" s="3">
        <v>46195</v>
      </c>
      <c r="J2049" s="4"/>
      <c r="K2049" s="2">
        <v>4731756</v>
      </c>
      <c r="L2049" s="2">
        <v>30000</v>
      </c>
      <c r="M2049" s="2" t="s">
        <v>235</v>
      </c>
      <c r="N2049" s="5">
        <v>46193</v>
      </c>
      <c r="O2049" s="2" t="s">
        <v>4301</v>
      </c>
      <c r="P2049" s="2" t="s">
        <v>36</v>
      </c>
      <c r="Q2049" s="2" t="s">
        <v>4302</v>
      </c>
      <c r="R2049" s="3">
        <v>46193</v>
      </c>
      <c r="S2049" s="2" t="s">
        <v>38</v>
      </c>
      <c r="T2049" s="2" t="s">
        <v>210</v>
      </c>
      <c r="U2049" s="2" t="s">
        <v>4303</v>
      </c>
      <c r="V2049" s="2" t="s">
        <v>4304</v>
      </c>
      <c r="W2049" s="2" t="s">
        <v>1639</v>
      </c>
      <c r="X2049" s="2">
        <v>2026</v>
      </c>
      <c r="Y2049" s="2" t="s">
        <v>40</v>
      </c>
      <c r="Z2049" s="4"/>
      <c r="AA2049" s="3">
        <v>46193</v>
      </c>
      <c r="AB2049" s="2" t="s">
        <v>235</v>
      </c>
      <c r="AC2049" s="2">
        <v>463038</v>
      </c>
    </row>
    <row r="2050" spans="1:29" ht="64.5" x14ac:dyDescent="0.25">
      <c r="A2050" s="2" t="s">
        <v>29</v>
      </c>
      <c r="B2050" s="2" t="s">
        <v>42</v>
      </c>
      <c r="C2050" s="2" t="s">
        <v>43</v>
      </c>
      <c r="D2050" s="2" t="s">
        <v>732</v>
      </c>
      <c r="E2050" s="2" t="s">
        <v>4305</v>
      </c>
      <c r="F2050" s="2" t="s">
        <v>56</v>
      </c>
      <c r="G2050" s="2">
        <v>1650000</v>
      </c>
      <c r="H2050" s="2">
        <v>1</v>
      </c>
      <c r="I2050" s="3">
        <v>46194</v>
      </c>
      <c r="J2050" s="4"/>
      <c r="K2050" s="2">
        <v>1979648</v>
      </c>
      <c r="L2050" s="2">
        <v>37200</v>
      </c>
      <c r="M2050" s="2" t="s">
        <v>4306</v>
      </c>
      <c r="N2050" s="5">
        <v>46192</v>
      </c>
      <c r="O2050" s="2" t="s">
        <v>4307</v>
      </c>
      <c r="P2050" s="2" t="s">
        <v>49</v>
      </c>
      <c r="Q2050" s="2" t="s">
        <v>4308</v>
      </c>
      <c r="R2050" s="3">
        <v>46192</v>
      </c>
      <c r="S2050" s="2" t="s">
        <v>168</v>
      </c>
      <c r="T2050" s="2" t="s">
        <v>63</v>
      </c>
      <c r="U2050" s="2">
        <v>0</v>
      </c>
      <c r="V2050" s="2">
        <v>0</v>
      </c>
      <c r="W2050" s="2" t="s">
        <v>4309</v>
      </c>
      <c r="X2050" s="2">
        <v>2026</v>
      </c>
      <c r="Y2050" s="2" t="s">
        <v>55</v>
      </c>
      <c r="Z2050" s="4"/>
      <c r="AA2050" s="3">
        <v>46184</v>
      </c>
      <c r="AB2050" s="2" t="s">
        <v>4306</v>
      </c>
      <c r="AC2050" s="2">
        <v>463018</v>
      </c>
    </row>
    <row r="2051" spans="1:29" ht="64.5" x14ac:dyDescent="0.25">
      <c r="A2051" s="2" t="s">
        <v>29</v>
      </c>
      <c r="B2051" s="2" t="s">
        <v>42</v>
      </c>
      <c r="C2051" s="2" t="s">
        <v>43</v>
      </c>
      <c r="D2051" s="2" t="s">
        <v>732</v>
      </c>
      <c r="E2051" s="2" t="s">
        <v>4305</v>
      </c>
      <c r="F2051" s="2" t="s">
        <v>4310</v>
      </c>
      <c r="G2051" s="2">
        <v>1860000</v>
      </c>
      <c r="H2051" s="2">
        <v>1</v>
      </c>
      <c r="I2051" s="3">
        <v>46194</v>
      </c>
      <c r="J2051" s="4"/>
      <c r="K2051" s="2">
        <v>1979648</v>
      </c>
      <c r="L2051" s="2">
        <v>37200</v>
      </c>
      <c r="M2051" s="2" t="s">
        <v>4306</v>
      </c>
      <c r="N2051" s="5">
        <v>46192</v>
      </c>
      <c r="O2051" s="2" t="s">
        <v>4307</v>
      </c>
      <c r="P2051" s="2" t="s">
        <v>49</v>
      </c>
      <c r="Q2051" s="2" t="s">
        <v>4308</v>
      </c>
      <c r="R2051" s="3">
        <v>46192</v>
      </c>
      <c r="S2051" s="2" t="s">
        <v>168</v>
      </c>
      <c r="T2051" s="2" t="s">
        <v>63</v>
      </c>
      <c r="U2051" s="2">
        <v>0</v>
      </c>
      <c r="V2051" s="2">
        <v>0</v>
      </c>
      <c r="W2051" s="2" t="s">
        <v>4309</v>
      </c>
      <c r="X2051" s="2">
        <v>2026</v>
      </c>
      <c r="Y2051" s="2" t="s">
        <v>55</v>
      </c>
      <c r="Z2051" s="4"/>
      <c r="AA2051" s="3">
        <v>46184</v>
      </c>
      <c r="AB2051" s="2" t="s">
        <v>4306</v>
      </c>
      <c r="AC2051" s="2">
        <v>463018</v>
      </c>
    </row>
    <row r="2052" spans="1:29" ht="64.5" x14ac:dyDescent="0.25">
      <c r="A2052" s="2" t="s">
        <v>29</v>
      </c>
      <c r="B2052" s="2" t="s">
        <v>42</v>
      </c>
      <c r="C2052" s="2" t="s">
        <v>43</v>
      </c>
      <c r="D2052" s="2" t="s">
        <v>732</v>
      </c>
      <c r="E2052" s="2" t="s">
        <v>4305</v>
      </c>
      <c r="F2052" s="2" t="s">
        <v>41</v>
      </c>
      <c r="G2052" s="2">
        <v>5000</v>
      </c>
      <c r="H2052" s="2">
        <v>1</v>
      </c>
      <c r="I2052" s="3">
        <v>46194</v>
      </c>
      <c r="J2052" s="4"/>
      <c r="K2052" s="2">
        <v>1979648</v>
      </c>
      <c r="L2052" s="2">
        <v>37200</v>
      </c>
      <c r="M2052" s="2" t="s">
        <v>4306</v>
      </c>
      <c r="N2052" s="5">
        <v>46192</v>
      </c>
      <c r="O2052" s="2" t="s">
        <v>4307</v>
      </c>
      <c r="P2052" s="2" t="s">
        <v>49</v>
      </c>
      <c r="Q2052" s="2" t="s">
        <v>4308</v>
      </c>
      <c r="R2052" s="3">
        <v>46192</v>
      </c>
      <c r="S2052" s="2" t="s">
        <v>168</v>
      </c>
      <c r="T2052" s="2" t="s">
        <v>63</v>
      </c>
      <c r="U2052" s="2">
        <v>0</v>
      </c>
      <c r="V2052" s="2">
        <v>0</v>
      </c>
      <c r="W2052" s="2" t="s">
        <v>4309</v>
      </c>
      <c r="X2052" s="2">
        <v>2026</v>
      </c>
      <c r="Y2052" s="2" t="s">
        <v>55</v>
      </c>
      <c r="Z2052" s="4"/>
      <c r="AA2052" s="3">
        <v>46184</v>
      </c>
      <c r="AB2052" s="2" t="s">
        <v>4306</v>
      </c>
      <c r="AC2052" s="2">
        <v>463018</v>
      </c>
    </row>
    <row r="2053" spans="1:29" ht="51.75" x14ac:dyDescent="0.25">
      <c r="A2053" s="2" t="s">
        <v>29</v>
      </c>
      <c r="B2053" s="2" t="s">
        <v>42</v>
      </c>
      <c r="C2053" s="2" t="s">
        <v>43</v>
      </c>
      <c r="D2053" s="2" t="s">
        <v>32</v>
      </c>
      <c r="E2053" s="2" t="s">
        <v>4311</v>
      </c>
      <c r="F2053" s="2" t="s">
        <v>4312</v>
      </c>
      <c r="G2053" s="2">
        <v>3700000</v>
      </c>
      <c r="H2053" s="2">
        <v>1</v>
      </c>
      <c r="I2053" s="3">
        <v>46203</v>
      </c>
      <c r="J2053" s="4"/>
      <c r="K2053" s="2">
        <v>4731944</v>
      </c>
      <c r="L2053" s="2">
        <v>30000</v>
      </c>
      <c r="M2053" s="2" t="s">
        <v>235</v>
      </c>
      <c r="N2053" s="5">
        <v>46193</v>
      </c>
      <c r="O2053" s="2" t="s">
        <v>4313</v>
      </c>
      <c r="P2053" s="2" t="s">
        <v>36</v>
      </c>
      <c r="Q2053" s="2" t="s">
        <v>209</v>
      </c>
      <c r="R2053" s="3">
        <v>46193</v>
      </c>
      <c r="S2053" s="2" t="s">
        <v>38</v>
      </c>
      <c r="T2053" s="2" t="s">
        <v>210</v>
      </c>
      <c r="U2053" s="2">
        <v>0</v>
      </c>
      <c r="V2053" s="2" t="s">
        <v>53</v>
      </c>
      <c r="W2053" s="2" t="s">
        <v>420</v>
      </c>
      <c r="X2053" s="2">
        <v>2026</v>
      </c>
      <c r="Y2053" s="2" t="s">
        <v>40</v>
      </c>
      <c r="Z2053" s="4"/>
      <c r="AA2053" s="3">
        <v>46194</v>
      </c>
      <c r="AB2053" s="2" t="s">
        <v>235</v>
      </c>
      <c r="AC2053" s="2">
        <v>462970</v>
      </c>
    </row>
    <row r="2054" spans="1:29" ht="39" x14ac:dyDescent="0.25">
      <c r="A2054" s="2" t="s">
        <v>29</v>
      </c>
      <c r="B2054" s="2" t="s">
        <v>42</v>
      </c>
      <c r="C2054" s="2" t="s">
        <v>43</v>
      </c>
      <c r="D2054" s="2" t="s">
        <v>32</v>
      </c>
      <c r="E2054" s="2" t="s">
        <v>4311</v>
      </c>
      <c r="F2054" s="2" t="s">
        <v>41</v>
      </c>
      <c r="G2054" s="2">
        <v>1000</v>
      </c>
      <c r="H2054" s="2">
        <v>1</v>
      </c>
      <c r="I2054" s="3">
        <v>46203</v>
      </c>
      <c r="J2054" s="4"/>
      <c r="K2054" s="2">
        <v>4731944</v>
      </c>
      <c r="L2054" s="2">
        <v>30000</v>
      </c>
      <c r="M2054" s="2" t="s">
        <v>235</v>
      </c>
      <c r="N2054" s="5">
        <v>46193</v>
      </c>
      <c r="O2054" s="2" t="s">
        <v>4313</v>
      </c>
      <c r="P2054" s="2" t="s">
        <v>36</v>
      </c>
      <c r="Q2054" s="2" t="s">
        <v>209</v>
      </c>
      <c r="R2054" s="3">
        <v>46193</v>
      </c>
      <c r="S2054" s="2" t="s">
        <v>38</v>
      </c>
      <c r="T2054" s="2" t="s">
        <v>210</v>
      </c>
      <c r="U2054" s="2">
        <v>0</v>
      </c>
      <c r="V2054" s="2" t="s">
        <v>53</v>
      </c>
      <c r="W2054" s="2" t="s">
        <v>420</v>
      </c>
      <c r="X2054" s="2">
        <v>2026</v>
      </c>
      <c r="Y2054" s="2" t="s">
        <v>40</v>
      </c>
      <c r="Z2054" s="4"/>
      <c r="AA2054" s="3">
        <v>46194</v>
      </c>
      <c r="AB2054" s="2" t="s">
        <v>235</v>
      </c>
      <c r="AC2054" s="2">
        <v>462970</v>
      </c>
    </row>
    <row r="2055" spans="1:29" ht="64.5" x14ac:dyDescent="0.25">
      <c r="A2055" s="2" t="s">
        <v>29</v>
      </c>
      <c r="B2055" s="2" t="s">
        <v>42</v>
      </c>
      <c r="C2055" s="2" t="s">
        <v>43</v>
      </c>
      <c r="D2055" s="2" t="s">
        <v>32</v>
      </c>
      <c r="E2055" s="2" t="s">
        <v>4314</v>
      </c>
      <c r="F2055" s="2" t="s">
        <v>4315</v>
      </c>
      <c r="G2055" s="2">
        <v>2030000</v>
      </c>
      <c r="H2055" s="2">
        <v>1</v>
      </c>
      <c r="I2055" s="3">
        <v>46194</v>
      </c>
      <c r="J2055" s="4"/>
      <c r="K2055" s="2">
        <v>4668122</v>
      </c>
      <c r="L2055" s="2">
        <v>40600</v>
      </c>
      <c r="M2055" s="2" t="s">
        <v>771</v>
      </c>
      <c r="N2055" s="5">
        <v>46193</v>
      </c>
      <c r="O2055" s="2" t="s">
        <v>4316</v>
      </c>
      <c r="P2055" s="2" t="s">
        <v>36</v>
      </c>
      <c r="Q2055" s="2" t="s">
        <v>61</v>
      </c>
      <c r="R2055" s="3">
        <v>46193</v>
      </c>
      <c r="S2055" s="2" t="s">
        <v>488</v>
      </c>
      <c r="T2055" s="2" t="s">
        <v>63</v>
      </c>
      <c r="U2055" s="2">
        <v>0</v>
      </c>
      <c r="V2055" s="2" t="s">
        <v>1354</v>
      </c>
      <c r="W2055" s="2" t="s">
        <v>956</v>
      </c>
      <c r="X2055" s="2">
        <v>2026</v>
      </c>
      <c r="Y2055" s="2" t="s">
        <v>40</v>
      </c>
      <c r="Z2055" s="4"/>
      <c r="AA2055" s="3">
        <v>46194</v>
      </c>
      <c r="AB2055" s="2" t="s">
        <v>771</v>
      </c>
      <c r="AC2055" s="2">
        <v>462896</v>
      </c>
    </row>
    <row r="2056" spans="1:29" ht="39" x14ac:dyDescent="0.25">
      <c r="A2056" s="2" t="s">
        <v>29</v>
      </c>
      <c r="B2056" s="2" t="s">
        <v>42</v>
      </c>
      <c r="C2056" s="2" t="s">
        <v>43</v>
      </c>
      <c r="D2056" s="2" t="s">
        <v>32</v>
      </c>
      <c r="E2056" s="2" t="s">
        <v>4314</v>
      </c>
      <c r="F2056" s="2" t="s">
        <v>41</v>
      </c>
      <c r="G2056" s="2">
        <v>1000</v>
      </c>
      <c r="H2056" s="2">
        <v>1</v>
      </c>
      <c r="I2056" s="3">
        <v>46194</v>
      </c>
      <c r="J2056" s="4"/>
      <c r="K2056" s="2">
        <v>4668122</v>
      </c>
      <c r="L2056" s="2">
        <v>40600</v>
      </c>
      <c r="M2056" s="2" t="s">
        <v>771</v>
      </c>
      <c r="N2056" s="5">
        <v>46193</v>
      </c>
      <c r="O2056" s="2" t="s">
        <v>4316</v>
      </c>
      <c r="P2056" s="2" t="s">
        <v>36</v>
      </c>
      <c r="Q2056" s="2" t="s">
        <v>61</v>
      </c>
      <c r="R2056" s="3">
        <v>46193</v>
      </c>
      <c r="S2056" s="2" t="s">
        <v>488</v>
      </c>
      <c r="T2056" s="2" t="s">
        <v>63</v>
      </c>
      <c r="U2056" s="2">
        <v>0</v>
      </c>
      <c r="V2056" s="2" t="s">
        <v>1354</v>
      </c>
      <c r="W2056" s="2" t="s">
        <v>956</v>
      </c>
      <c r="X2056" s="2">
        <v>2026</v>
      </c>
      <c r="Y2056" s="2" t="s">
        <v>40</v>
      </c>
      <c r="Z2056" s="4"/>
      <c r="AA2056" s="3">
        <v>46194</v>
      </c>
      <c r="AB2056" s="2" t="s">
        <v>771</v>
      </c>
      <c r="AC2056" s="2">
        <v>462896</v>
      </c>
    </row>
    <row r="2057" spans="1:29" ht="64.5" x14ac:dyDescent="0.25">
      <c r="A2057" s="2" t="s">
        <v>29</v>
      </c>
      <c r="B2057" s="2" t="s">
        <v>42</v>
      </c>
      <c r="C2057" s="2" t="s">
        <v>43</v>
      </c>
      <c r="D2057" s="2" t="s">
        <v>32</v>
      </c>
      <c r="E2057" s="2" t="s">
        <v>4317</v>
      </c>
      <c r="F2057" s="2" t="s">
        <v>4318</v>
      </c>
      <c r="G2057" s="2">
        <v>2140000</v>
      </c>
      <c r="H2057" s="2">
        <v>1</v>
      </c>
      <c r="I2057" s="3">
        <v>46196</v>
      </c>
      <c r="J2057" s="4"/>
      <c r="K2057" s="2">
        <v>4730864</v>
      </c>
      <c r="L2057" s="2">
        <v>42800</v>
      </c>
      <c r="M2057" s="2" t="s">
        <v>3609</v>
      </c>
      <c r="N2057" s="5">
        <v>46193</v>
      </c>
      <c r="O2057" s="2" t="s">
        <v>4319</v>
      </c>
      <c r="P2057" s="2" t="s">
        <v>36</v>
      </c>
      <c r="Q2057" s="2" t="s">
        <v>569</v>
      </c>
      <c r="R2057" s="3">
        <v>46193</v>
      </c>
      <c r="S2057" s="2" t="s">
        <v>110</v>
      </c>
      <c r="T2057" s="2" t="s">
        <v>63</v>
      </c>
      <c r="U2057" s="2">
        <v>0</v>
      </c>
      <c r="V2057" s="2" t="s">
        <v>764</v>
      </c>
      <c r="W2057" s="2" t="s">
        <v>4320</v>
      </c>
      <c r="X2057" s="2">
        <v>2026</v>
      </c>
      <c r="Y2057" s="2" t="s">
        <v>40</v>
      </c>
      <c r="Z2057" s="4"/>
      <c r="AA2057" s="3">
        <v>46196</v>
      </c>
      <c r="AB2057" s="2" t="s">
        <v>3609</v>
      </c>
      <c r="AC2057" s="2">
        <v>462736</v>
      </c>
    </row>
    <row r="2058" spans="1:29" ht="51.75" x14ac:dyDescent="0.25">
      <c r="A2058" s="2" t="s">
        <v>29</v>
      </c>
      <c r="B2058" s="2" t="s">
        <v>42</v>
      </c>
      <c r="C2058" s="2" t="s">
        <v>43</v>
      </c>
      <c r="D2058" s="2" t="s">
        <v>32</v>
      </c>
      <c r="E2058" s="2" t="s">
        <v>4317</v>
      </c>
      <c r="F2058" s="2" t="s">
        <v>41</v>
      </c>
      <c r="G2058" s="2">
        <v>1000</v>
      </c>
      <c r="H2058" s="2">
        <v>1</v>
      </c>
      <c r="I2058" s="3">
        <v>46196</v>
      </c>
      <c r="J2058" s="4"/>
      <c r="K2058" s="2">
        <v>4730864</v>
      </c>
      <c r="L2058" s="2">
        <v>42800</v>
      </c>
      <c r="M2058" s="2" t="s">
        <v>3609</v>
      </c>
      <c r="N2058" s="5">
        <v>46193</v>
      </c>
      <c r="O2058" s="2" t="s">
        <v>4319</v>
      </c>
      <c r="P2058" s="2" t="s">
        <v>36</v>
      </c>
      <c r="Q2058" s="2" t="s">
        <v>569</v>
      </c>
      <c r="R2058" s="3">
        <v>46193</v>
      </c>
      <c r="S2058" s="2" t="s">
        <v>110</v>
      </c>
      <c r="T2058" s="2" t="s">
        <v>63</v>
      </c>
      <c r="U2058" s="2">
        <v>0</v>
      </c>
      <c r="V2058" s="2" t="s">
        <v>764</v>
      </c>
      <c r="W2058" s="2" t="s">
        <v>4320</v>
      </c>
      <c r="X2058" s="2">
        <v>2026</v>
      </c>
      <c r="Y2058" s="2" t="s">
        <v>40</v>
      </c>
      <c r="Z2058" s="4"/>
      <c r="AA2058" s="3">
        <v>46196</v>
      </c>
      <c r="AB2058" s="2" t="s">
        <v>3609</v>
      </c>
      <c r="AC2058" s="2">
        <v>462736</v>
      </c>
    </row>
    <row r="2059" spans="1:29" ht="64.5" x14ac:dyDescent="0.25">
      <c r="A2059" s="2" t="s">
        <v>29</v>
      </c>
      <c r="B2059" s="2" t="s">
        <v>30</v>
      </c>
      <c r="C2059" s="2" t="s">
        <v>31</v>
      </c>
      <c r="D2059" s="2" t="s">
        <v>32</v>
      </c>
      <c r="E2059" s="2" t="s">
        <v>4321</v>
      </c>
      <c r="F2059" s="2" t="s">
        <v>4322</v>
      </c>
      <c r="G2059" s="2">
        <v>1970000</v>
      </c>
      <c r="H2059" s="2">
        <v>1</v>
      </c>
      <c r="I2059" s="3">
        <v>46201</v>
      </c>
      <c r="J2059" s="4"/>
      <c r="K2059" s="2">
        <v>4725238</v>
      </c>
      <c r="L2059" s="2">
        <v>0</v>
      </c>
      <c r="M2059" s="2" t="s">
        <v>297</v>
      </c>
      <c r="N2059" s="4"/>
      <c r="O2059" s="4"/>
      <c r="P2059" s="2" t="s">
        <v>36</v>
      </c>
      <c r="Q2059" s="4"/>
      <c r="R2059" s="4"/>
      <c r="S2059" s="2" t="s">
        <v>51</v>
      </c>
      <c r="T2059" s="4"/>
      <c r="U2059" s="4"/>
      <c r="V2059" s="4"/>
      <c r="W2059" s="2" t="s">
        <v>64</v>
      </c>
      <c r="X2059" s="2">
        <v>2026</v>
      </c>
      <c r="Y2059" s="2" t="s">
        <v>40</v>
      </c>
      <c r="Z2059" s="4"/>
      <c r="AA2059" s="4"/>
      <c r="AB2059" s="2" t="s">
        <v>297</v>
      </c>
      <c r="AC2059" s="2">
        <v>462552</v>
      </c>
    </row>
    <row r="2060" spans="1:29" ht="51.75" x14ac:dyDescent="0.25">
      <c r="A2060" s="2" t="s">
        <v>29</v>
      </c>
      <c r="B2060" s="2" t="s">
        <v>30</v>
      </c>
      <c r="C2060" s="2" t="s">
        <v>31</v>
      </c>
      <c r="D2060" s="2" t="s">
        <v>32</v>
      </c>
      <c r="E2060" s="2" t="s">
        <v>4321</v>
      </c>
      <c r="F2060" s="2" t="s">
        <v>41</v>
      </c>
      <c r="G2060" s="2">
        <v>1000</v>
      </c>
      <c r="H2060" s="2">
        <v>1</v>
      </c>
      <c r="I2060" s="3">
        <v>46201</v>
      </c>
      <c r="J2060" s="4"/>
      <c r="K2060" s="2">
        <v>4725238</v>
      </c>
      <c r="L2060" s="2">
        <v>0</v>
      </c>
      <c r="M2060" s="2" t="s">
        <v>297</v>
      </c>
      <c r="N2060" s="4"/>
      <c r="O2060" s="4"/>
      <c r="P2060" s="2" t="s">
        <v>36</v>
      </c>
      <c r="Q2060" s="4"/>
      <c r="R2060" s="4"/>
      <c r="S2060" s="2" t="s">
        <v>51</v>
      </c>
      <c r="T2060" s="4"/>
      <c r="U2060" s="4"/>
      <c r="V2060" s="4"/>
      <c r="W2060" s="2" t="s">
        <v>64</v>
      </c>
      <c r="X2060" s="2">
        <v>2026</v>
      </c>
      <c r="Y2060" s="2" t="s">
        <v>40</v>
      </c>
      <c r="Z2060" s="4"/>
      <c r="AA2060" s="4"/>
      <c r="AB2060" s="2" t="s">
        <v>297</v>
      </c>
      <c r="AC2060" s="2">
        <v>462552</v>
      </c>
    </row>
    <row r="2061" spans="1:29" ht="51.75" x14ac:dyDescent="0.25">
      <c r="A2061" s="2" t="s">
        <v>29</v>
      </c>
      <c r="B2061" s="2" t="s">
        <v>42</v>
      </c>
      <c r="C2061" s="2" t="s">
        <v>43</v>
      </c>
      <c r="D2061" s="2" t="s">
        <v>32</v>
      </c>
      <c r="E2061" s="2" t="s">
        <v>4323</v>
      </c>
      <c r="F2061" s="2" t="s">
        <v>4324</v>
      </c>
      <c r="G2061" s="2">
        <v>3820000</v>
      </c>
      <c r="H2061" s="2">
        <v>1</v>
      </c>
      <c r="I2061" s="3">
        <v>46194</v>
      </c>
      <c r="J2061" s="4"/>
      <c r="K2061" s="2">
        <v>4731315</v>
      </c>
      <c r="L2061" s="2">
        <v>30000</v>
      </c>
      <c r="M2061" s="2" t="s">
        <v>108</v>
      </c>
      <c r="N2061" s="5">
        <v>46183</v>
      </c>
      <c r="O2061" s="2" t="s">
        <v>4325</v>
      </c>
      <c r="P2061" s="2" t="s">
        <v>36</v>
      </c>
      <c r="Q2061" s="2" t="s">
        <v>209</v>
      </c>
      <c r="R2061" s="3">
        <v>46183</v>
      </c>
      <c r="S2061" s="2" t="s">
        <v>38</v>
      </c>
      <c r="T2061" s="2" t="s">
        <v>210</v>
      </c>
      <c r="U2061" s="2">
        <v>0</v>
      </c>
      <c r="V2061" s="2" t="s">
        <v>1748</v>
      </c>
      <c r="W2061" s="2" t="s">
        <v>4326</v>
      </c>
      <c r="X2061" s="2">
        <v>2026</v>
      </c>
      <c r="Y2061" s="2" t="s">
        <v>40</v>
      </c>
      <c r="Z2061" s="4"/>
      <c r="AA2061" s="3">
        <v>46193</v>
      </c>
      <c r="AB2061" s="2" t="s">
        <v>108</v>
      </c>
      <c r="AC2061" s="2">
        <v>462504</v>
      </c>
    </row>
    <row r="2062" spans="1:29" ht="51.75" x14ac:dyDescent="0.25">
      <c r="A2062" s="2" t="s">
        <v>29</v>
      </c>
      <c r="B2062" s="2" t="s">
        <v>42</v>
      </c>
      <c r="C2062" s="2" t="s">
        <v>43</v>
      </c>
      <c r="D2062" s="2" t="s">
        <v>32</v>
      </c>
      <c r="E2062" s="2" t="s">
        <v>4323</v>
      </c>
      <c r="F2062" s="2" t="s">
        <v>41</v>
      </c>
      <c r="G2062" s="2">
        <v>1000</v>
      </c>
      <c r="H2062" s="2">
        <v>1</v>
      </c>
      <c r="I2062" s="3">
        <v>46194</v>
      </c>
      <c r="J2062" s="4"/>
      <c r="K2062" s="2">
        <v>4731315</v>
      </c>
      <c r="L2062" s="2">
        <v>30000</v>
      </c>
      <c r="M2062" s="2" t="s">
        <v>108</v>
      </c>
      <c r="N2062" s="5">
        <v>46183</v>
      </c>
      <c r="O2062" s="2" t="s">
        <v>4325</v>
      </c>
      <c r="P2062" s="2" t="s">
        <v>36</v>
      </c>
      <c r="Q2062" s="2" t="s">
        <v>209</v>
      </c>
      <c r="R2062" s="3">
        <v>46183</v>
      </c>
      <c r="S2062" s="2" t="s">
        <v>38</v>
      </c>
      <c r="T2062" s="2" t="s">
        <v>210</v>
      </c>
      <c r="U2062" s="2">
        <v>0</v>
      </c>
      <c r="V2062" s="2" t="s">
        <v>1748</v>
      </c>
      <c r="W2062" s="2" t="s">
        <v>4326</v>
      </c>
      <c r="X2062" s="2">
        <v>2026</v>
      </c>
      <c r="Y2062" s="2" t="s">
        <v>40</v>
      </c>
      <c r="Z2062" s="4"/>
      <c r="AA2062" s="3">
        <v>46193</v>
      </c>
      <c r="AB2062" s="2" t="s">
        <v>108</v>
      </c>
      <c r="AC2062" s="2">
        <v>462504</v>
      </c>
    </row>
    <row r="2063" spans="1:29" ht="102.75" x14ac:dyDescent="0.25">
      <c r="A2063" s="2" t="s">
        <v>29</v>
      </c>
      <c r="B2063" s="2" t="s">
        <v>42</v>
      </c>
      <c r="C2063" s="2" t="s">
        <v>43</v>
      </c>
      <c r="D2063" s="2" t="s">
        <v>32</v>
      </c>
      <c r="E2063" s="2" t="s">
        <v>4327</v>
      </c>
      <c r="F2063" s="2" t="s">
        <v>4328</v>
      </c>
      <c r="G2063" s="2">
        <v>2783500</v>
      </c>
      <c r="H2063" s="2">
        <v>1</v>
      </c>
      <c r="I2063" s="3">
        <v>46194</v>
      </c>
      <c r="J2063" s="4"/>
      <c r="K2063" s="2">
        <v>2186639</v>
      </c>
      <c r="L2063" s="2">
        <v>20000</v>
      </c>
      <c r="M2063" s="2" t="s">
        <v>35</v>
      </c>
      <c r="N2063" s="5">
        <v>46193</v>
      </c>
      <c r="O2063" s="2" t="s">
        <v>4329</v>
      </c>
      <c r="P2063" s="2" t="s">
        <v>36</v>
      </c>
      <c r="Q2063" s="2" t="s">
        <v>837</v>
      </c>
      <c r="R2063" s="3">
        <v>46193</v>
      </c>
      <c r="S2063" s="2" t="s">
        <v>38</v>
      </c>
      <c r="T2063" s="2" t="s">
        <v>83</v>
      </c>
      <c r="U2063" s="2" t="s">
        <v>883</v>
      </c>
      <c r="V2063" s="2" t="s">
        <v>3028</v>
      </c>
      <c r="W2063" s="2" t="s">
        <v>4330</v>
      </c>
      <c r="X2063" s="2">
        <v>2025</v>
      </c>
      <c r="Y2063" s="2" t="s">
        <v>40</v>
      </c>
      <c r="Z2063" s="4"/>
      <c r="AA2063" s="3">
        <v>46193</v>
      </c>
      <c r="AB2063" s="2" t="s">
        <v>35</v>
      </c>
      <c r="AC2063" s="2">
        <v>462442</v>
      </c>
    </row>
    <row r="2064" spans="1:29" ht="102.75" x14ac:dyDescent="0.25">
      <c r="A2064" s="2" t="s">
        <v>29</v>
      </c>
      <c r="B2064" s="2" t="s">
        <v>42</v>
      </c>
      <c r="C2064" s="2" t="s">
        <v>43</v>
      </c>
      <c r="D2064" s="2" t="s">
        <v>32</v>
      </c>
      <c r="E2064" s="2" t="s">
        <v>4327</v>
      </c>
      <c r="F2064" s="2" t="s">
        <v>41</v>
      </c>
      <c r="G2064" s="2">
        <v>1000</v>
      </c>
      <c r="H2064" s="2">
        <v>1</v>
      </c>
      <c r="I2064" s="3">
        <v>46194</v>
      </c>
      <c r="J2064" s="4"/>
      <c r="K2064" s="2">
        <v>2186639</v>
      </c>
      <c r="L2064" s="2">
        <v>20000</v>
      </c>
      <c r="M2064" s="2" t="s">
        <v>35</v>
      </c>
      <c r="N2064" s="5">
        <v>46193</v>
      </c>
      <c r="O2064" s="2" t="s">
        <v>4329</v>
      </c>
      <c r="P2064" s="2" t="s">
        <v>36</v>
      </c>
      <c r="Q2064" s="2" t="s">
        <v>837</v>
      </c>
      <c r="R2064" s="3">
        <v>46193</v>
      </c>
      <c r="S2064" s="2" t="s">
        <v>38</v>
      </c>
      <c r="T2064" s="2" t="s">
        <v>83</v>
      </c>
      <c r="U2064" s="2" t="s">
        <v>883</v>
      </c>
      <c r="V2064" s="2" t="s">
        <v>3028</v>
      </c>
      <c r="W2064" s="2" t="s">
        <v>4330</v>
      </c>
      <c r="X2064" s="2">
        <v>2025</v>
      </c>
      <c r="Y2064" s="2" t="s">
        <v>40</v>
      </c>
      <c r="Z2064" s="4"/>
      <c r="AA2064" s="3">
        <v>46193</v>
      </c>
      <c r="AB2064" s="2" t="s">
        <v>35</v>
      </c>
      <c r="AC2064" s="2">
        <v>462442</v>
      </c>
    </row>
    <row r="2065" spans="1:29" ht="51.75" x14ac:dyDescent="0.25">
      <c r="A2065" s="2" t="s">
        <v>29</v>
      </c>
      <c r="B2065" s="2" t="s">
        <v>42</v>
      </c>
      <c r="C2065" s="2" t="s">
        <v>43</v>
      </c>
      <c r="D2065" s="2" t="s">
        <v>737</v>
      </c>
      <c r="E2065" s="2" t="s">
        <v>4331</v>
      </c>
      <c r="F2065" s="2" t="s">
        <v>41</v>
      </c>
      <c r="G2065" s="2">
        <v>1000</v>
      </c>
      <c r="H2065" s="2">
        <v>1</v>
      </c>
      <c r="I2065" s="3">
        <v>46194</v>
      </c>
      <c r="J2065" s="4"/>
      <c r="K2065" s="2">
        <v>3139436</v>
      </c>
      <c r="L2065" s="2">
        <v>49800</v>
      </c>
      <c r="M2065" s="2" t="s">
        <v>478</v>
      </c>
      <c r="N2065" s="5">
        <v>46193</v>
      </c>
      <c r="O2065" s="2">
        <v>8035</v>
      </c>
      <c r="P2065" s="2" t="s">
        <v>181</v>
      </c>
      <c r="Q2065" s="2" t="s">
        <v>2450</v>
      </c>
      <c r="R2065" s="3">
        <v>46193</v>
      </c>
      <c r="S2065" s="2" t="s">
        <v>110</v>
      </c>
      <c r="T2065" s="2" t="s">
        <v>601</v>
      </c>
      <c r="U2065" s="2" t="s">
        <v>883</v>
      </c>
      <c r="V2065" s="2" t="s">
        <v>4332</v>
      </c>
      <c r="W2065" s="2" t="s">
        <v>2861</v>
      </c>
      <c r="X2065" s="2">
        <v>2026</v>
      </c>
      <c r="Y2065" s="2" t="s">
        <v>55</v>
      </c>
      <c r="Z2065" s="4"/>
      <c r="AA2065" s="3">
        <v>46193</v>
      </c>
      <c r="AB2065" s="2" t="s">
        <v>478</v>
      </c>
      <c r="AC2065" s="2">
        <v>462348</v>
      </c>
    </row>
    <row r="2066" spans="1:29" ht="90" x14ac:dyDescent="0.25">
      <c r="A2066" s="2" t="s">
        <v>29</v>
      </c>
      <c r="B2066" s="2" t="s">
        <v>42</v>
      </c>
      <c r="C2066" s="2" t="s">
        <v>43</v>
      </c>
      <c r="D2066" s="2" t="s">
        <v>737</v>
      </c>
      <c r="E2066" s="2" t="s">
        <v>4331</v>
      </c>
      <c r="F2066" s="2" t="s">
        <v>4333</v>
      </c>
      <c r="G2066" s="2">
        <v>2490000</v>
      </c>
      <c r="H2066" s="2">
        <v>1</v>
      </c>
      <c r="I2066" s="3">
        <v>46194</v>
      </c>
      <c r="J2066" s="4"/>
      <c r="K2066" s="2">
        <v>3139436</v>
      </c>
      <c r="L2066" s="2">
        <v>49800</v>
      </c>
      <c r="M2066" s="2" t="s">
        <v>478</v>
      </c>
      <c r="N2066" s="5">
        <v>46193</v>
      </c>
      <c r="O2066" s="2">
        <v>8035</v>
      </c>
      <c r="P2066" s="2" t="s">
        <v>181</v>
      </c>
      <c r="Q2066" s="2" t="s">
        <v>2450</v>
      </c>
      <c r="R2066" s="3">
        <v>46193</v>
      </c>
      <c r="S2066" s="2" t="s">
        <v>110</v>
      </c>
      <c r="T2066" s="2" t="s">
        <v>601</v>
      </c>
      <c r="U2066" s="2" t="s">
        <v>883</v>
      </c>
      <c r="V2066" s="2" t="s">
        <v>4332</v>
      </c>
      <c r="W2066" s="2" t="s">
        <v>2861</v>
      </c>
      <c r="X2066" s="2">
        <v>2026</v>
      </c>
      <c r="Y2066" s="2" t="s">
        <v>55</v>
      </c>
      <c r="Z2066" s="4"/>
      <c r="AA2066" s="3">
        <v>46193</v>
      </c>
      <c r="AB2066" s="2" t="s">
        <v>478</v>
      </c>
      <c r="AC2066" s="2">
        <v>462348</v>
      </c>
    </row>
    <row r="2067" spans="1:29" ht="64.5" x14ac:dyDescent="0.25">
      <c r="A2067" s="2" t="s">
        <v>29</v>
      </c>
      <c r="B2067" s="2" t="s">
        <v>42</v>
      </c>
      <c r="C2067" s="2" t="s">
        <v>43</v>
      </c>
      <c r="D2067" s="2" t="s">
        <v>32</v>
      </c>
      <c r="E2067" s="2" t="s">
        <v>4334</v>
      </c>
      <c r="F2067" s="2" t="s">
        <v>4335</v>
      </c>
      <c r="G2067" s="2">
        <v>1870000</v>
      </c>
      <c r="H2067" s="2">
        <v>1</v>
      </c>
      <c r="I2067" s="3">
        <v>46194</v>
      </c>
      <c r="J2067" s="4"/>
      <c r="K2067" s="2">
        <v>4730848</v>
      </c>
      <c r="L2067" s="2">
        <v>18700</v>
      </c>
      <c r="M2067" s="2" t="s">
        <v>94</v>
      </c>
      <c r="N2067" s="5">
        <v>46193</v>
      </c>
      <c r="O2067" s="2" t="s">
        <v>4336</v>
      </c>
      <c r="P2067" s="2" t="s">
        <v>36</v>
      </c>
      <c r="Q2067" s="2" t="s">
        <v>61</v>
      </c>
      <c r="R2067" s="3">
        <v>46193</v>
      </c>
      <c r="S2067" s="2" t="s">
        <v>97</v>
      </c>
      <c r="T2067" s="2" t="s">
        <v>63</v>
      </c>
      <c r="U2067" s="2" t="s">
        <v>4337</v>
      </c>
      <c r="V2067" s="2" t="s">
        <v>4338</v>
      </c>
      <c r="W2067" s="2" t="s">
        <v>1907</v>
      </c>
      <c r="X2067" s="2">
        <v>2026</v>
      </c>
      <c r="Y2067" s="2" t="s">
        <v>40</v>
      </c>
      <c r="Z2067" s="4"/>
      <c r="AA2067" s="3">
        <v>46194</v>
      </c>
      <c r="AB2067" s="2" t="s">
        <v>94</v>
      </c>
      <c r="AC2067" s="2">
        <v>462336</v>
      </c>
    </row>
    <row r="2068" spans="1:29" ht="51.75" x14ac:dyDescent="0.25">
      <c r="A2068" s="2" t="s">
        <v>29</v>
      </c>
      <c r="B2068" s="2" t="s">
        <v>42</v>
      </c>
      <c r="C2068" s="2" t="s">
        <v>43</v>
      </c>
      <c r="D2068" s="2" t="s">
        <v>32</v>
      </c>
      <c r="E2068" s="2" t="s">
        <v>4334</v>
      </c>
      <c r="F2068" s="2" t="s">
        <v>41</v>
      </c>
      <c r="G2068" s="2">
        <v>1000</v>
      </c>
      <c r="H2068" s="2">
        <v>1</v>
      </c>
      <c r="I2068" s="3">
        <v>46194</v>
      </c>
      <c r="J2068" s="4"/>
      <c r="K2068" s="2">
        <v>4730848</v>
      </c>
      <c r="L2068" s="2">
        <v>18700</v>
      </c>
      <c r="M2068" s="2" t="s">
        <v>94</v>
      </c>
      <c r="N2068" s="5">
        <v>46193</v>
      </c>
      <c r="O2068" s="2" t="s">
        <v>4336</v>
      </c>
      <c r="P2068" s="2" t="s">
        <v>36</v>
      </c>
      <c r="Q2068" s="2" t="s">
        <v>61</v>
      </c>
      <c r="R2068" s="3">
        <v>46193</v>
      </c>
      <c r="S2068" s="2" t="s">
        <v>97</v>
      </c>
      <c r="T2068" s="2" t="s">
        <v>63</v>
      </c>
      <c r="U2068" s="2" t="s">
        <v>4337</v>
      </c>
      <c r="V2068" s="2" t="s">
        <v>4338</v>
      </c>
      <c r="W2068" s="2" t="s">
        <v>1907</v>
      </c>
      <c r="X2068" s="2">
        <v>2026</v>
      </c>
      <c r="Y2068" s="2" t="s">
        <v>40</v>
      </c>
      <c r="Z2068" s="4"/>
      <c r="AA2068" s="3">
        <v>46194</v>
      </c>
      <c r="AB2068" s="2" t="s">
        <v>94</v>
      </c>
      <c r="AC2068" s="2">
        <v>462336</v>
      </c>
    </row>
    <row r="2069" spans="1:29" ht="77.25" x14ac:dyDescent="0.25">
      <c r="A2069" s="2" t="s">
        <v>29</v>
      </c>
      <c r="B2069" s="2" t="s">
        <v>42</v>
      </c>
      <c r="C2069" s="2" t="s">
        <v>43</v>
      </c>
      <c r="D2069" s="2" t="s">
        <v>737</v>
      </c>
      <c r="E2069" s="2" t="s">
        <v>4339</v>
      </c>
      <c r="F2069" s="2" t="s">
        <v>56</v>
      </c>
      <c r="G2069" s="2">
        <v>1125600</v>
      </c>
      <c r="H2069" s="2">
        <v>1</v>
      </c>
      <c r="I2069" s="3">
        <v>46194</v>
      </c>
      <c r="J2069" s="4"/>
      <c r="K2069" s="2">
        <v>1861186</v>
      </c>
      <c r="L2069" s="2">
        <v>24855</v>
      </c>
      <c r="M2069" s="2" t="s">
        <v>3499</v>
      </c>
      <c r="N2069" s="5">
        <v>46191</v>
      </c>
      <c r="O2069" s="2" t="s">
        <v>4340</v>
      </c>
      <c r="P2069" s="2" t="s">
        <v>370</v>
      </c>
      <c r="Q2069" s="2">
        <v>0</v>
      </c>
      <c r="R2069" s="3">
        <v>46191</v>
      </c>
      <c r="S2069" s="2" t="s">
        <v>4278</v>
      </c>
      <c r="T2069" s="2" t="s">
        <v>4341</v>
      </c>
      <c r="U2069" s="2">
        <v>0</v>
      </c>
      <c r="V2069" s="2">
        <v>0</v>
      </c>
      <c r="W2069" s="2" t="s">
        <v>4341</v>
      </c>
      <c r="X2069" s="2">
        <v>2026</v>
      </c>
      <c r="Y2069" s="2" t="s">
        <v>55</v>
      </c>
      <c r="Z2069" s="4"/>
      <c r="AA2069" s="4"/>
      <c r="AB2069" s="2" t="s">
        <v>3499</v>
      </c>
      <c r="AC2069" s="2">
        <v>462308</v>
      </c>
    </row>
    <row r="2070" spans="1:29" ht="77.25" x14ac:dyDescent="0.25">
      <c r="A2070" s="2" t="s">
        <v>29</v>
      </c>
      <c r="B2070" s="2" t="s">
        <v>42</v>
      </c>
      <c r="C2070" s="2" t="s">
        <v>43</v>
      </c>
      <c r="D2070" s="2" t="s">
        <v>737</v>
      </c>
      <c r="E2070" s="2" t="s">
        <v>4339</v>
      </c>
      <c r="F2070" s="2" t="s">
        <v>4342</v>
      </c>
      <c r="G2070" s="2">
        <v>1657000</v>
      </c>
      <c r="H2070" s="2">
        <v>1</v>
      </c>
      <c r="I2070" s="3">
        <v>46194</v>
      </c>
      <c r="J2070" s="4"/>
      <c r="K2070" s="2">
        <v>1861186</v>
      </c>
      <c r="L2070" s="2">
        <v>24855</v>
      </c>
      <c r="M2070" s="2" t="s">
        <v>3499</v>
      </c>
      <c r="N2070" s="5">
        <v>46191</v>
      </c>
      <c r="O2070" s="2" t="s">
        <v>4340</v>
      </c>
      <c r="P2070" s="2" t="s">
        <v>370</v>
      </c>
      <c r="Q2070" s="2">
        <v>0</v>
      </c>
      <c r="R2070" s="3">
        <v>46191</v>
      </c>
      <c r="S2070" s="2" t="s">
        <v>4278</v>
      </c>
      <c r="T2070" s="2" t="s">
        <v>4341</v>
      </c>
      <c r="U2070" s="2">
        <v>0</v>
      </c>
      <c r="V2070" s="2">
        <v>0</v>
      </c>
      <c r="W2070" s="2" t="s">
        <v>4341</v>
      </c>
      <c r="X2070" s="2">
        <v>2026</v>
      </c>
      <c r="Y2070" s="2" t="s">
        <v>55</v>
      </c>
      <c r="Z2070" s="4"/>
      <c r="AA2070" s="4"/>
      <c r="AB2070" s="2" t="s">
        <v>3499</v>
      </c>
      <c r="AC2070" s="2">
        <v>462308</v>
      </c>
    </row>
    <row r="2071" spans="1:29" ht="102.75" x14ac:dyDescent="0.25">
      <c r="A2071" s="2" t="s">
        <v>29</v>
      </c>
      <c r="B2071" s="2" t="s">
        <v>42</v>
      </c>
      <c r="C2071" s="2" t="s">
        <v>43</v>
      </c>
      <c r="D2071" s="2" t="s">
        <v>32</v>
      </c>
      <c r="E2071" s="2" t="s">
        <v>4343</v>
      </c>
      <c r="F2071" s="2" t="s">
        <v>4344</v>
      </c>
      <c r="G2071" s="2">
        <v>2308000</v>
      </c>
      <c r="H2071" s="2">
        <v>1</v>
      </c>
      <c r="I2071" s="3">
        <v>46207</v>
      </c>
      <c r="J2071" s="4"/>
      <c r="K2071" s="2">
        <v>4707095</v>
      </c>
      <c r="L2071" s="2">
        <v>10000</v>
      </c>
      <c r="M2071" s="2" t="s">
        <v>35</v>
      </c>
      <c r="N2071" s="5">
        <v>46193</v>
      </c>
      <c r="O2071" s="2" t="s">
        <v>4345</v>
      </c>
      <c r="P2071" s="2" t="s">
        <v>36</v>
      </c>
      <c r="Q2071" s="2" t="s">
        <v>1445</v>
      </c>
      <c r="R2071" s="3">
        <v>46193</v>
      </c>
      <c r="S2071" s="2" t="s">
        <v>38</v>
      </c>
      <c r="T2071" s="2" t="s">
        <v>4346</v>
      </c>
      <c r="U2071" s="2">
        <v>0</v>
      </c>
      <c r="V2071" s="2">
        <v>0</v>
      </c>
      <c r="W2071" s="2" t="s">
        <v>3374</v>
      </c>
      <c r="X2071" s="2">
        <v>2026</v>
      </c>
      <c r="Y2071" s="2" t="s">
        <v>40</v>
      </c>
      <c r="Z2071" s="4"/>
      <c r="AA2071" s="3">
        <v>46193</v>
      </c>
      <c r="AB2071" s="2" t="s">
        <v>35</v>
      </c>
      <c r="AC2071" s="2">
        <v>462300</v>
      </c>
    </row>
    <row r="2072" spans="1:29" ht="102.75" x14ac:dyDescent="0.25">
      <c r="A2072" s="2" t="s">
        <v>29</v>
      </c>
      <c r="B2072" s="2" t="s">
        <v>42</v>
      </c>
      <c r="C2072" s="2" t="s">
        <v>43</v>
      </c>
      <c r="D2072" s="2" t="s">
        <v>32</v>
      </c>
      <c r="E2072" s="2" t="s">
        <v>4343</v>
      </c>
      <c r="F2072" s="2" t="s">
        <v>41</v>
      </c>
      <c r="G2072" s="2">
        <v>1000</v>
      </c>
      <c r="H2072" s="2">
        <v>1</v>
      </c>
      <c r="I2072" s="3">
        <v>46207</v>
      </c>
      <c r="J2072" s="4"/>
      <c r="K2072" s="2">
        <v>4707095</v>
      </c>
      <c r="L2072" s="2">
        <v>10000</v>
      </c>
      <c r="M2072" s="2" t="s">
        <v>35</v>
      </c>
      <c r="N2072" s="5">
        <v>46193</v>
      </c>
      <c r="O2072" s="2" t="s">
        <v>4345</v>
      </c>
      <c r="P2072" s="2" t="s">
        <v>36</v>
      </c>
      <c r="Q2072" s="2" t="s">
        <v>1445</v>
      </c>
      <c r="R2072" s="3">
        <v>46193</v>
      </c>
      <c r="S2072" s="2" t="s">
        <v>38</v>
      </c>
      <c r="T2072" s="2" t="s">
        <v>4346</v>
      </c>
      <c r="U2072" s="2">
        <v>0</v>
      </c>
      <c r="V2072" s="2">
        <v>0</v>
      </c>
      <c r="W2072" s="2" t="s">
        <v>3374</v>
      </c>
      <c r="X2072" s="2">
        <v>2026</v>
      </c>
      <c r="Y2072" s="2" t="s">
        <v>40</v>
      </c>
      <c r="Z2072" s="4"/>
      <c r="AA2072" s="3">
        <v>46193</v>
      </c>
      <c r="AB2072" s="2" t="s">
        <v>35</v>
      </c>
      <c r="AC2072" s="2">
        <v>462300</v>
      </c>
    </row>
    <row r="2073" spans="1:29" ht="64.5" x14ac:dyDescent="0.25">
      <c r="A2073" s="2" t="s">
        <v>29</v>
      </c>
      <c r="B2073" s="2" t="s">
        <v>42</v>
      </c>
      <c r="C2073" s="2" t="s">
        <v>43</v>
      </c>
      <c r="D2073" s="2" t="s">
        <v>44</v>
      </c>
      <c r="E2073" s="2" t="s">
        <v>4347</v>
      </c>
      <c r="F2073" s="2" t="s">
        <v>4348</v>
      </c>
      <c r="G2073" s="2">
        <v>2300000</v>
      </c>
      <c r="H2073" s="2">
        <v>1</v>
      </c>
      <c r="I2073" s="3">
        <v>46194</v>
      </c>
      <c r="J2073" s="4"/>
      <c r="K2073" s="2">
        <v>1083290</v>
      </c>
      <c r="L2073" s="2">
        <v>46000</v>
      </c>
      <c r="M2073" s="2" t="s">
        <v>768</v>
      </c>
      <c r="N2073" s="5">
        <v>46192</v>
      </c>
      <c r="O2073" s="2">
        <v>202077</v>
      </c>
      <c r="P2073" s="2" t="s">
        <v>136</v>
      </c>
      <c r="Q2073" s="2">
        <v>0</v>
      </c>
      <c r="R2073" s="3">
        <v>46192</v>
      </c>
      <c r="S2073" s="2" t="s">
        <v>51</v>
      </c>
      <c r="T2073" s="2" t="s">
        <v>169</v>
      </c>
      <c r="U2073" s="2">
        <v>0</v>
      </c>
      <c r="V2073" s="4"/>
      <c r="W2073" s="2" t="s">
        <v>169</v>
      </c>
      <c r="X2073" s="2">
        <v>2025</v>
      </c>
      <c r="Y2073" s="2" t="s">
        <v>55</v>
      </c>
      <c r="Z2073" s="4"/>
      <c r="AA2073" s="4"/>
      <c r="AB2073" s="2" t="s">
        <v>768</v>
      </c>
      <c r="AC2073" s="2">
        <v>462292</v>
      </c>
    </row>
    <row r="2074" spans="1:29" ht="64.5" x14ac:dyDescent="0.25">
      <c r="A2074" s="2" t="s">
        <v>29</v>
      </c>
      <c r="B2074" s="2" t="s">
        <v>42</v>
      </c>
      <c r="C2074" s="2" t="s">
        <v>43</v>
      </c>
      <c r="D2074" s="2" t="s">
        <v>32</v>
      </c>
      <c r="E2074" s="2" t="s">
        <v>4349</v>
      </c>
      <c r="F2074" s="2" t="s">
        <v>4350</v>
      </c>
      <c r="G2074" s="2">
        <v>2450000</v>
      </c>
      <c r="H2074" s="2">
        <v>1</v>
      </c>
      <c r="I2074" s="3">
        <v>46194</v>
      </c>
      <c r="J2074" s="4"/>
      <c r="K2074" s="2">
        <v>4730821</v>
      </c>
      <c r="L2074" s="2">
        <v>49000</v>
      </c>
      <c r="M2074" s="2" t="s">
        <v>897</v>
      </c>
      <c r="N2074" s="5">
        <v>46193</v>
      </c>
      <c r="O2074" s="2" t="s">
        <v>4351</v>
      </c>
      <c r="P2074" s="2" t="s">
        <v>36</v>
      </c>
      <c r="Q2074" s="2" t="s">
        <v>2427</v>
      </c>
      <c r="R2074" s="3">
        <v>46193</v>
      </c>
      <c r="S2074" s="2" t="s">
        <v>145</v>
      </c>
      <c r="T2074" s="2" t="s">
        <v>139</v>
      </c>
      <c r="U2074" s="2">
        <v>0</v>
      </c>
      <c r="V2074" s="2" t="s">
        <v>1047</v>
      </c>
      <c r="W2074" s="2" t="s">
        <v>1274</v>
      </c>
      <c r="X2074" s="2">
        <v>2026</v>
      </c>
      <c r="Y2074" s="2" t="s">
        <v>40</v>
      </c>
      <c r="Z2074" s="4"/>
      <c r="AA2074" s="3">
        <v>46193</v>
      </c>
      <c r="AB2074" s="2" t="s">
        <v>897</v>
      </c>
      <c r="AC2074" s="2">
        <v>462248</v>
      </c>
    </row>
    <row r="2075" spans="1:29" ht="39" x14ac:dyDescent="0.25">
      <c r="A2075" s="2" t="s">
        <v>29</v>
      </c>
      <c r="B2075" s="2" t="s">
        <v>42</v>
      </c>
      <c r="C2075" s="2" t="s">
        <v>43</v>
      </c>
      <c r="D2075" s="2" t="s">
        <v>32</v>
      </c>
      <c r="E2075" s="2" t="s">
        <v>4349</v>
      </c>
      <c r="F2075" s="2" t="s">
        <v>41</v>
      </c>
      <c r="G2075" s="2">
        <v>1000</v>
      </c>
      <c r="H2075" s="2">
        <v>1</v>
      </c>
      <c r="I2075" s="3">
        <v>46194</v>
      </c>
      <c r="J2075" s="4"/>
      <c r="K2075" s="2">
        <v>4730821</v>
      </c>
      <c r="L2075" s="2">
        <v>49000</v>
      </c>
      <c r="M2075" s="2" t="s">
        <v>897</v>
      </c>
      <c r="N2075" s="5">
        <v>46193</v>
      </c>
      <c r="O2075" s="2" t="s">
        <v>4351</v>
      </c>
      <c r="P2075" s="2" t="s">
        <v>36</v>
      </c>
      <c r="Q2075" s="2" t="s">
        <v>2427</v>
      </c>
      <c r="R2075" s="3">
        <v>46193</v>
      </c>
      <c r="S2075" s="2" t="s">
        <v>145</v>
      </c>
      <c r="T2075" s="2" t="s">
        <v>139</v>
      </c>
      <c r="U2075" s="2">
        <v>0</v>
      </c>
      <c r="V2075" s="2" t="s">
        <v>1047</v>
      </c>
      <c r="W2075" s="2" t="s">
        <v>1274</v>
      </c>
      <c r="X2075" s="2">
        <v>2026</v>
      </c>
      <c r="Y2075" s="2" t="s">
        <v>40</v>
      </c>
      <c r="Z2075" s="4"/>
      <c r="AA2075" s="3">
        <v>46193</v>
      </c>
      <c r="AB2075" s="2" t="s">
        <v>897</v>
      </c>
      <c r="AC2075" s="2">
        <v>462248</v>
      </c>
    </row>
    <row r="2076" spans="1:29" ht="64.5" x14ac:dyDescent="0.25">
      <c r="A2076" s="2" t="s">
        <v>29</v>
      </c>
      <c r="B2076" s="2" t="s">
        <v>42</v>
      </c>
      <c r="C2076" s="2" t="s">
        <v>43</v>
      </c>
      <c r="D2076" s="2" t="s">
        <v>32</v>
      </c>
      <c r="E2076" s="2" t="s">
        <v>4352</v>
      </c>
      <c r="F2076" s="2" t="s">
        <v>4353</v>
      </c>
      <c r="G2076" s="2">
        <v>3725000</v>
      </c>
      <c r="H2076" s="2">
        <v>1</v>
      </c>
      <c r="I2076" s="3">
        <v>46194</v>
      </c>
      <c r="J2076" s="4"/>
      <c r="K2076" s="2">
        <v>4730648</v>
      </c>
      <c r="L2076" s="2">
        <v>30000</v>
      </c>
      <c r="M2076" s="2" t="s">
        <v>235</v>
      </c>
      <c r="N2076" s="5">
        <v>46180</v>
      </c>
      <c r="O2076" s="2" t="s">
        <v>4354</v>
      </c>
      <c r="P2076" s="2" t="s">
        <v>36</v>
      </c>
      <c r="Q2076" s="2" t="s">
        <v>1965</v>
      </c>
      <c r="R2076" s="3">
        <v>46180</v>
      </c>
      <c r="S2076" s="2" t="s">
        <v>38</v>
      </c>
      <c r="T2076" s="4"/>
      <c r="U2076" s="4"/>
      <c r="V2076" s="2" t="s">
        <v>441</v>
      </c>
      <c r="W2076" s="2" t="s">
        <v>4355</v>
      </c>
      <c r="X2076" s="2">
        <v>2026</v>
      </c>
      <c r="Y2076" s="2" t="s">
        <v>40</v>
      </c>
      <c r="Z2076" s="4"/>
      <c r="AA2076" s="3">
        <v>46193</v>
      </c>
      <c r="AB2076" s="2" t="s">
        <v>235</v>
      </c>
      <c r="AC2076" s="2">
        <v>462196</v>
      </c>
    </row>
    <row r="2077" spans="1:29" ht="39" x14ac:dyDescent="0.25">
      <c r="A2077" s="2" t="s">
        <v>29</v>
      </c>
      <c r="B2077" s="2" t="s">
        <v>42</v>
      </c>
      <c r="C2077" s="2" t="s">
        <v>43</v>
      </c>
      <c r="D2077" s="2" t="s">
        <v>32</v>
      </c>
      <c r="E2077" s="2" t="s">
        <v>4352</v>
      </c>
      <c r="F2077" s="2" t="s">
        <v>41</v>
      </c>
      <c r="G2077" s="2">
        <v>1000</v>
      </c>
      <c r="H2077" s="2">
        <v>1</v>
      </c>
      <c r="I2077" s="3">
        <v>46194</v>
      </c>
      <c r="J2077" s="4"/>
      <c r="K2077" s="2">
        <v>4730648</v>
      </c>
      <c r="L2077" s="2">
        <v>30000</v>
      </c>
      <c r="M2077" s="2" t="s">
        <v>235</v>
      </c>
      <c r="N2077" s="5">
        <v>46180</v>
      </c>
      <c r="O2077" s="2" t="s">
        <v>4354</v>
      </c>
      <c r="P2077" s="2" t="s">
        <v>36</v>
      </c>
      <c r="Q2077" s="2" t="s">
        <v>1965</v>
      </c>
      <c r="R2077" s="3">
        <v>46180</v>
      </c>
      <c r="S2077" s="2" t="s">
        <v>38</v>
      </c>
      <c r="T2077" s="4"/>
      <c r="U2077" s="4"/>
      <c r="V2077" s="2" t="s">
        <v>441</v>
      </c>
      <c r="W2077" s="2" t="s">
        <v>4355</v>
      </c>
      <c r="X2077" s="2">
        <v>2026</v>
      </c>
      <c r="Y2077" s="2" t="s">
        <v>40</v>
      </c>
      <c r="Z2077" s="4"/>
      <c r="AA2077" s="3">
        <v>46193</v>
      </c>
      <c r="AB2077" s="2" t="s">
        <v>235</v>
      </c>
      <c r="AC2077" s="2">
        <v>462196</v>
      </c>
    </row>
    <row r="2078" spans="1:29" ht="51.75" x14ac:dyDescent="0.25">
      <c r="A2078" s="2" t="s">
        <v>29</v>
      </c>
      <c r="B2078" s="2" t="s">
        <v>42</v>
      </c>
      <c r="C2078" s="2" t="s">
        <v>43</v>
      </c>
      <c r="D2078" s="2" t="s">
        <v>176</v>
      </c>
      <c r="E2078" s="2" t="s">
        <v>4356</v>
      </c>
      <c r="F2078" s="2" t="s">
        <v>56</v>
      </c>
      <c r="G2078" s="2">
        <v>1800000</v>
      </c>
      <c r="H2078" s="2">
        <v>1</v>
      </c>
      <c r="I2078" s="3">
        <v>46198</v>
      </c>
      <c r="J2078" s="4"/>
      <c r="K2078" s="2">
        <v>4731028</v>
      </c>
      <c r="L2078" s="2">
        <v>40000</v>
      </c>
      <c r="M2078" s="2" t="s">
        <v>108</v>
      </c>
      <c r="N2078" s="5">
        <v>46197</v>
      </c>
      <c r="O2078" s="2" t="s">
        <v>4357</v>
      </c>
      <c r="P2078" s="2" t="s">
        <v>49</v>
      </c>
      <c r="Q2078" s="2" t="s">
        <v>61</v>
      </c>
      <c r="R2078" s="3">
        <v>46197</v>
      </c>
      <c r="S2078" s="2" t="s">
        <v>38</v>
      </c>
      <c r="T2078" s="2" t="s">
        <v>63</v>
      </c>
      <c r="U2078" s="2">
        <v>0</v>
      </c>
      <c r="V2078" s="2" t="s">
        <v>53</v>
      </c>
      <c r="W2078" s="2" t="s">
        <v>765</v>
      </c>
      <c r="X2078" s="2">
        <v>2026</v>
      </c>
      <c r="Y2078" s="2" t="s">
        <v>55</v>
      </c>
      <c r="Z2078" s="4"/>
      <c r="AA2078" s="3">
        <v>46194</v>
      </c>
      <c r="AB2078" s="2" t="s">
        <v>108</v>
      </c>
      <c r="AC2078" s="2">
        <v>462182</v>
      </c>
    </row>
    <row r="2079" spans="1:29" ht="64.5" x14ac:dyDescent="0.25">
      <c r="A2079" s="2" t="s">
        <v>29</v>
      </c>
      <c r="B2079" s="2" t="s">
        <v>42</v>
      </c>
      <c r="C2079" s="2" t="s">
        <v>43</v>
      </c>
      <c r="D2079" s="2" t="s">
        <v>176</v>
      </c>
      <c r="E2079" s="2" t="s">
        <v>4356</v>
      </c>
      <c r="F2079" s="2" t="s">
        <v>4358</v>
      </c>
      <c r="G2079" s="2">
        <v>2000000</v>
      </c>
      <c r="H2079" s="2">
        <v>1</v>
      </c>
      <c r="I2079" s="3">
        <v>46198</v>
      </c>
      <c r="J2079" s="4"/>
      <c r="K2079" s="2">
        <v>4731028</v>
      </c>
      <c r="L2079" s="2">
        <v>40000</v>
      </c>
      <c r="M2079" s="2" t="s">
        <v>108</v>
      </c>
      <c r="N2079" s="5">
        <v>46197</v>
      </c>
      <c r="O2079" s="2" t="s">
        <v>4357</v>
      </c>
      <c r="P2079" s="2" t="s">
        <v>49</v>
      </c>
      <c r="Q2079" s="2" t="s">
        <v>61</v>
      </c>
      <c r="R2079" s="3">
        <v>46197</v>
      </c>
      <c r="S2079" s="2" t="s">
        <v>38</v>
      </c>
      <c r="T2079" s="2" t="s">
        <v>63</v>
      </c>
      <c r="U2079" s="2">
        <v>0</v>
      </c>
      <c r="V2079" s="2" t="s">
        <v>53</v>
      </c>
      <c r="W2079" s="2" t="s">
        <v>765</v>
      </c>
      <c r="X2079" s="2">
        <v>2026</v>
      </c>
      <c r="Y2079" s="2" t="s">
        <v>55</v>
      </c>
      <c r="Z2079" s="4"/>
      <c r="AA2079" s="3">
        <v>46194</v>
      </c>
      <c r="AB2079" s="2" t="s">
        <v>108</v>
      </c>
      <c r="AC2079" s="2">
        <v>462182</v>
      </c>
    </row>
    <row r="2080" spans="1:29" ht="51.75" x14ac:dyDescent="0.25">
      <c r="A2080" s="2" t="s">
        <v>29</v>
      </c>
      <c r="B2080" s="2" t="s">
        <v>42</v>
      </c>
      <c r="C2080" s="2" t="s">
        <v>43</v>
      </c>
      <c r="D2080" s="2" t="s">
        <v>176</v>
      </c>
      <c r="E2080" s="2" t="s">
        <v>4356</v>
      </c>
      <c r="F2080" s="2" t="s">
        <v>41</v>
      </c>
      <c r="G2080" s="2">
        <v>5000</v>
      </c>
      <c r="H2080" s="2">
        <v>1</v>
      </c>
      <c r="I2080" s="3">
        <v>46198</v>
      </c>
      <c r="J2080" s="4"/>
      <c r="K2080" s="2">
        <v>4731028</v>
      </c>
      <c r="L2080" s="2">
        <v>40000</v>
      </c>
      <c r="M2080" s="2" t="s">
        <v>108</v>
      </c>
      <c r="N2080" s="5">
        <v>46197</v>
      </c>
      <c r="O2080" s="2" t="s">
        <v>4357</v>
      </c>
      <c r="P2080" s="2" t="s">
        <v>49</v>
      </c>
      <c r="Q2080" s="2" t="s">
        <v>61</v>
      </c>
      <c r="R2080" s="3">
        <v>46197</v>
      </c>
      <c r="S2080" s="2" t="s">
        <v>38</v>
      </c>
      <c r="T2080" s="2" t="s">
        <v>63</v>
      </c>
      <c r="U2080" s="2">
        <v>0</v>
      </c>
      <c r="V2080" s="2" t="s">
        <v>53</v>
      </c>
      <c r="W2080" s="2" t="s">
        <v>765</v>
      </c>
      <c r="X2080" s="2">
        <v>2026</v>
      </c>
      <c r="Y2080" s="2" t="s">
        <v>55</v>
      </c>
      <c r="Z2080" s="4"/>
      <c r="AA2080" s="3">
        <v>46194</v>
      </c>
      <c r="AB2080" s="2" t="s">
        <v>108</v>
      </c>
      <c r="AC2080" s="2">
        <v>462182</v>
      </c>
    </row>
    <row r="2081" spans="1:29" ht="64.5" x14ac:dyDescent="0.25">
      <c r="A2081" s="2" t="s">
        <v>29</v>
      </c>
      <c r="B2081" s="2" t="s">
        <v>42</v>
      </c>
      <c r="C2081" s="2" t="s">
        <v>43</v>
      </c>
      <c r="D2081" s="2" t="s">
        <v>219</v>
      </c>
      <c r="E2081" s="2" t="s">
        <v>4359</v>
      </c>
      <c r="F2081" s="2" t="s">
        <v>56</v>
      </c>
      <c r="G2081" s="2">
        <v>578400</v>
      </c>
      <c r="H2081" s="2">
        <v>1</v>
      </c>
      <c r="I2081" s="3">
        <v>46198</v>
      </c>
      <c r="J2081" s="4"/>
      <c r="K2081" s="2">
        <v>1348007</v>
      </c>
      <c r="L2081" s="2">
        <v>28845</v>
      </c>
      <c r="M2081" s="2" t="s">
        <v>3093</v>
      </c>
      <c r="N2081" s="5">
        <v>46197</v>
      </c>
      <c r="O2081" s="2" t="s">
        <v>4360</v>
      </c>
      <c r="P2081" s="2" t="s">
        <v>370</v>
      </c>
      <c r="Q2081" s="2">
        <v>0</v>
      </c>
      <c r="R2081" s="3">
        <v>46197</v>
      </c>
      <c r="S2081" s="2" t="s">
        <v>3094</v>
      </c>
      <c r="T2081" s="2" t="s">
        <v>4361</v>
      </c>
      <c r="U2081" s="2">
        <v>0</v>
      </c>
      <c r="V2081" s="2">
        <v>0</v>
      </c>
      <c r="W2081" s="2" t="s">
        <v>4361</v>
      </c>
      <c r="X2081" s="2">
        <v>2026</v>
      </c>
      <c r="Y2081" s="2" t="s">
        <v>65</v>
      </c>
      <c r="Z2081" s="4"/>
      <c r="AA2081" s="3">
        <v>46187</v>
      </c>
      <c r="AB2081" s="2" t="s">
        <v>3093</v>
      </c>
      <c r="AC2081" s="2">
        <v>462126</v>
      </c>
    </row>
    <row r="2082" spans="1:29" ht="64.5" x14ac:dyDescent="0.25">
      <c r="A2082" s="2" t="s">
        <v>29</v>
      </c>
      <c r="B2082" s="2" t="s">
        <v>42</v>
      </c>
      <c r="C2082" s="2" t="s">
        <v>43</v>
      </c>
      <c r="D2082" s="2" t="s">
        <v>219</v>
      </c>
      <c r="E2082" s="2" t="s">
        <v>4359</v>
      </c>
      <c r="F2082" s="2" t="s">
        <v>4362</v>
      </c>
      <c r="G2082" s="2">
        <v>1923000</v>
      </c>
      <c r="H2082" s="2">
        <v>1</v>
      </c>
      <c r="I2082" s="3">
        <v>46198</v>
      </c>
      <c r="J2082" s="4"/>
      <c r="K2082" s="2">
        <v>1348007</v>
      </c>
      <c r="L2082" s="2">
        <v>28845</v>
      </c>
      <c r="M2082" s="2" t="s">
        <v>3093</v>
      </c>
      <c r="N2082" s="5">
        <v>46197</v>
      </c>
      <c r="O2082" s="2" t="s">
        <v>4360</v>
      </c>
      <c r="P2082" s="2" t="s">
        <v>370</v>
      </c>
      <c r="Q2082" s="2">
        <v>0</v>
      </c>
      <c r="R2082" s="3">
        <v>46197</v>
      </c>
      <c r="S2082" s="2" t="s">
        <v>3094</v>
      </c>
      <c r="T2082" s="2" t="s">
        <v>4361</v>
      </c>
      <c r="U2082" s="2">
        <v>0</v>
      </c>
      <c r="V2082" s="2">
        <v>0</v>
      </c>
      <c r="W2082" s="2" t="s">
        <v>4361</v>
      </c>
      <c r="X2082" s="2">
        <v>2026</v>
      </c>
      <c r="Y2082" s="2" t="s">
        <v>65</v>
      </c>
      <c r="Z2082" s="4"/>
      <c r="AA2082" s="3">
        <v>46187</v>
      </c>
      <c r="AB2082" s="2" t="s">
        <v>3093</v>
      </c>
      <c r="AC2082" s="2">
        <v>462126</v>
      </c>
    </row>
    <row r="2083" spans="1:29" ht="64.5" x14ac:dyDescent="0.25">
      <c r="A2083" s="2" t="s">
        <v>29</v>
      </c>
      <c r="B2083" s="2" t="s">
        <v>42</v>
      </c>
      <c r="C2083" s="2" t="s">
        <v>43</v>
      </c>
      <c r="D2083" s="2" t="s">
        <v>219</v>
      </c>
      <c r="E2083" s="2" t="s">
        <v>4359</v>
      </c>
      <c r="F2083" s="2" t="s">
        <v>41</v>
      </c>
      <c r="G2083" s="2">
        <v>5000</v>
      </c>
      <c r="H2083" s="2">
        <v>1</v>
      </c>
      <c r="I2083" s="3">
        <v>46198</v>
      </c>
      <c r="J2083" s="4"/>
      <c r="K2083" s="2">
        <v>1348007</v>
      </c>
      <c r="L2083" s="2">
        <v>28845</v>
      </c>
      <c r="M2083" s="2" t="s">
        <v>3093</v>
      </c>
      <c r="N2083" s="5">
        <v>46197</v>
      </c>
      <c r="O2083" s="2" t="s">
        <v>4360</v>
      </c>
      <c r="P2083" s="2" t="s">
        <v>370</v>
      </c>
      <c r="Q2083" s="2">
        <v>0</v>
      </c>
      <c r="R2083" s="3">
        <v>46197</v>
      </c>
      <c r="S2083" s="2" t="s">
        <v>3094</v>
      </c>
      <c r="T2083" s="2" t="s">
        <v>4361</v>
      </c>
      <c r="U2083" s="2">
        <v>0</v>
      </c>
      <c r="V2083" s="2">
        <v>0</v>
      </c>
      <c r="W2083" s="2" t="s">
        <v>4361</v>
      </c>
      <c r="X2083" s="2">
        <v>2026</v>
      </c>
      <c r="Y2083" s="2" t="s">
        <v>65</v>
      </c>
      <c r="Z2083" s="4"/>
      <c r="AA2083" s="3">
        <v>46187</v>
      </c>
      <c r="AB2083" s="2" t="s">
        <v>3093</v>
      </c>
      <c r="AC2083" s="2">
        <v>462126</v>
      </c>
    </row>
    <row r="2084" spans="1:29" ht="64.5" x14ac:dyDescent="0.25">
      <c r="A2084" s="2" t="s">
        <v>29</v>
      </c>
      <c r="B2084" s="2" t="s">
        <v>42</v>
      </c>
      <c r="C2084" s="2" t="s">
        <v>43</v>
      </c>
      <c r="D2084" s="2" t="s">
        <v>32</v>
      </c>
      <c r="E2084" s="2" t="s">
        <v>4363</v>
      </c>
      <c r="F2084" s="2" t="s">
        <v>4364</v>
      </c>
      <c r="G2084" s="2">
        <v>2904000</v>
      </c>
      <c r="H2084" s="2">
        <v>1</v>
      </c>
      <c r="I2084" s="3">
        <v>46207</v>
      </c>
      <c r="J2084" s="4"/>
      <c r="K2084" s="2">
        <v>4730553</v>
      </c>
      <c r="L2084" s="2">
        <v>58080</v>
      </c>
      <c r="M2084" s="2" t="s">
        <v>77</v>
      </c>
      <c r="N2084" s="5">
        <v>46193</v>
      </c>
      <c r="O2084" s="2" t="s">
        <v>4365</v>
      </c>
      <c r="P2084" s="2" t="s">
        <v>36</v>
      </c>
      <c r="Q2084" s="2" t="s">
        <v>79</v>
      </c>
      <c r="R2084" s="3">
        <v>46193</v>
      </c>
      <c r="S2084" s="2" t="s">
        <v>38</v>
      </c>
      <c r="T2084" s="2" t="s">
        <v>3240</v>
      </c>
      <c r="U2084" s="2" t="s">
        <v>4366</v>
      </c>
      <c r="V2084" s="2" t="s">
        <v>441</v>
      </c>
      <c r="W2084" s="2" t="s">
        <v>4367</v>
      </c>
      <c r="X2084" s="2">
        <v>2026</v>
      </c>
      <c r="Y2084" s="2" t="s">
        <v>40</v>
      </c>
      <c r="Z2084" s="4"/>
      <c r="AA2084" s="3">
        <v>46193</v>
      </c>
      <c r="AB2084" s="2" t="s">
        <v>77</v>
      </c>
      <c r="AC2084" s="2">
        <v>462122</v>
      </c>
    </row>
    <row r="2085" spans="1:29" ht="39" x14ac:dyDescent="0.25">
      <c r="A2085" s="2" t="s">
        <v>29</v>
      </c>
      <c r="B2085" s="2" t="s">
        <v>42</v>
      </c>
      <c r="C2085" s="2" t="s">
        <v>43</v>
      </c>
      <c r="D2085" s="2" t="s">
        <v>32</v>
      </c>
      <c r="E2085" s="2" t="s">
        <v>4363</v>
      </c>
      <c r="F2085" s="2" t="s">
        <v>41</v>
      </c>
      <c r="G2085" s="2">
        <v>1000</v>
      </c>
      <c r="H2085" s="2">
        <v>1</v>
      </c>
      <c r="I2085" s="3">
        <v>46207</v>
      </c>
      <c r="J2085" s="4"/>
      <c r="K2085" s="2">
        <v>4730553</v>
      </c>
      <c r="L2085" s="2">
        <v>58080</v>
      </c>
      <c r="M2085" s="2" t="s">
        <v>77</v>
      </c>
      <c r="N2085" s="5">
        <v>46193</v>
      </c>
      <c r="O2085" s="2" t="s">
        <v>4365</v>
      </c>
      <c r="P2085" s="2" t="s">
        <v>36</v>
      </c>
      <c r="Q2085" s="2" t="s">
        <v>79</v>
      </c>
      <c r="R2085" s="3">
        <v>46193</v>
      </c>
      <c r="S2085" s="2" t="s">
        <v>38</v>
      </c>
      <c r="T2085" s="2" t="s">
        <v>3240</v>
      </c>
      <c r="U2085" s="2" t="s">
        <v>4366</v>
      </c>
      <c r="V2085" s="2" t="s">
        <v>441</v>
      </c>
      <c r="W2085" s="2" t="s">
        <v>4367</v>
      </c>
      <c r="X2085" s="2">
        <v>2026</v>
      </c>
      <c r="Y2085" s="2" t="s">
        <v>40</v>
      </c>
      <c r="Z2085" s="4"/>
      <c r="AA2085" s="3">
        <v>46193</v>
      </c>
      <c r="AB2085" s="2" t="s">
        <v>77</v>
      </c>
      <c r="AC2085" s="2">
        <v>462122</v>
      </c>
    </row>
    <row r="2086" spans="1:29" ht="102.75" x14ac:dyDescent="0.25">
      <c r="A2086" s="2" t="s">
        <v>29</v>
      </c>
      <c r="B2086" s="2" t="s">
        <v>42</v>
      </c>
      <c r="C2086" s="2" t="s">
        <v>43</v>
      </c>
      <c r="D2086" s="2" t="s">
        <v>32</v>
      </c>
      <c r="E2086" s="2" t="s">
        <v>4368</v>
      </c>
      <c r="F2086" s="2" t="s">
        <v>4369</v>
      </c>
      <c r="G2086" s="2">
        <v>1477000</v>
      </c>
      <c r="H2086" s="2">
        <v>1</v>
      </c>
      <c r="I2086" s="3">
        <v>46194</v>
      </c>
      <c r="J2086" s="4"/>
      <c r="K2086" s="2">
        <v>4730314</v>
      </c>
      <c r="L2086" s="2">
        <v>10000</v>
      </c>
      <c r="M2086" s="2" t="s">
        <v>35</v>
      </c>
      <c r="N2086" s="5">
        <v>46193</v>
      </c>
      <c r="O2086" s="2" t="s">
        <v>4370</v>
      </c>
      <c r="P2086" s="2" t="s">
        <v>36</v>
      </c>
      <c r="Q2086" s="2" t="s">
        <v>37</v>
      </c>
      <c r="R2086" s="4"/>
      <c r="S2086" s="2" t="s">
        <v>38</v>
      </c>
      <c r="T2086" s="2" t="s">
        <v>4371</v>
      </c>
      <c r="U2086" s="2">
        <v>0</v>
      </c>
      <c r="V2086" s="2">
        <v>0</v>
      </c>
      <c r="W2086" s="2" t="s">
        <v>4372</v>
      </c>
      <c r="X2086" s="2">
        <v>2026</v>
      </c>
      <c r="Y2086" s="2" t="s">
        <v>40</v>
      </c>
      <c r="Z2086" s="4"/>
      <c r="AA2086" s="3">
        <v>46193</v>
      </c>
      <c r="AB2086" s="2" t="s">
        <v>35</v>
      </c>
      <c r="AC2086" s="2">
        <v>461824</v>
      </c>
    </row>
    <row r="2087" spans="1:29" ht="102.75" x14ac:dyDescent="0.25">
      <c r="A2087" s="2" t="s">
        <v>29</v>
      </c>
      <c r="B2087" s="2" t="s">
        <v>42</v>
      </c>
      <c r="C2087" s="2" t="s">
        <v>43</v>
      </c>
      <c r="D2087" s="2" t="s">
        <v>32</v>
      </c>
      <c r="E2087" s="2" t="s">
        <v>4368</v>
      </c>
      <c r="F2087" s="2" t="s">
        <v>41</v>
      </c>
      <c r="G2087" s="2">
        <v>1000</v>
      </c>
      <c r="H2087" s="2">
        <v>1</v>
      </c>
      <c r="I2087" s="3">
        <v>46194</v>
      </c>
      <c r="J2087" s="4"/>
      <c r="K2087" s="2">
        <v>4730314</v>
      </c>
      <c r="L2087" s="2">
        <v>10000</v>
      </c>
      <c r="M2087" s="2" t="s">
        <v>35</v>
      </c>
      <c r="N2087" s="5">
        <v>46193</v>
      </c>
      <c r="O2087" s="2" t="s">
        <v>4370</v>
      </c>
      <c r="P2087" s="2" t="s">
        <v>36</v>
      </c>
      <c r="Q2087" s="2" t="s">
        <v>37</v>
      </c>
      <c r="R2087" s="4"/>
      <c r="S2087" s="2" t="s">
        <v>38</v>
      </c>
      <c r="T2087" s="2" t="s">
        <v>4371</v>
      </c>
      <c r="U2087" s="2">
        <v>0</v>
      </c>
      <c r="V2087" s="2">
        <v>0</v>
      </c>
      <c r="W2087" s="2" t="s">
        <v>4372</v>
      </c>
      <c r="X2087" s="2">
        <v>2026</v>
      </c>
      <c r="Y2087" s="2" t="s">
        <v>40</v>
      </c>
      <c r="Z2087" s="4"/>
      <c r="AA2087" s="3">
        <v>46193</v>
      </c>
      <c r="AB2087" s="2" t="s">
        <v>35</v>
      </c>
      <c r="AC2087" s="2">
        <v>461824</v>
      </c>
    </row>
    <row r="2088" spans="1:29" ht="51.75" x14ac:dyDescent="0.25">
      <c r="A2088" s="2" t="s">
        <v>29</v>
      </c>
      <c r="B2088" s="2" t="s">
        <v>42</v>
      </c>
      <c r="C2088" s="2" t="s">
        <v>43</v>
      </c>
      <c r="D2088" s="2" t="s">
        <v>32</v>
      </c>
      <c r="E2088" s="2" t="s">
        <v>4373</v>
      </c>
      <c r="F2088" s="2" t="s">
        <v>4374</v>
      </c>
      <c r="G2088" s="2">
        <v>4560000</v>
      </c>
      <c r="H2088" s="2">
        <v>1</v>
      </c>
      <c r="I2088" s="3">
        <v>46194</v>
      </c>
      <c r="J2088" s="4"/>
      <c r="K2088" s="2">
        <v>4729964</v>
      </c>
      <c r="L2088" s="2">
        <v>91200</v>
      </c>
      <c r="M2088" s="2" t="s">
        <v>77</v>
      </c>
      <c r="N2088" s="5">
        <v>46192</v>
      </c>
      <c r="O2088" s="2" t="s">
        <v>4375</v>
      </c>
      <c r="P2088" s="2" t="s">
        <v>36</v>
      </c>
      <c r="Q2088" s="2" t="s">
        <v>1046</v>
      </c>
      <c r="R2088" s="3">
        <v>46192</v>
      </c>
      <c r="S2088" s="2" t="s">
        <v>38</v>
      </c>
      <c r="T2088" s="2" t="s">
        <v>2663</v>
      </c>
      <c r="U2088" s="2">
        <v>0</v>
      </c>
      <c r="V2088" s="2" t="s">
        <v>4376</v>
      </c>
      <c r="W2088" s="2" t="s">
        <v>2784</v>
      </c>
      <c r="X2088" s="2">
        <v>2026</v>
      </c>
      <c r="Y2088" s="2" t="s">
        <v>40</v>
      </c>
      <c r="Z2088" s="4"/>
      <c r="AA2088" s="3">
        <v>46194</v>
      </c>
      <c r="AB2088" s="2" t="s">
        <v>77</v>
      </c>
      <c r="AC2088" s="2">
        <v>461808</v>
      </c>
    </row>
    <row r="2089" spans="1:29" ht="39" x14ac:dyDescent="0.25">
      <c r="A2089" s="2" t="s">
        <v>29</v>
      </c>
      <c r="B2089" s="2" t="s">
        <v>42</v>
      </c>
      <c r="C2089" s="2" t="s">
        <v>43</v>
      </c>
      <c r="D2089" s="2" t="s">
        <v>32</v>
      </c>
      <c r="E2089" s="2" t="s">
        <v>4373</v>
      </c>
      <c r="F2089" s="2" t="s">
        <v>41</v>
      </c>
      <c r="G2089" s="2">
        <v>1000</v>
      </c>
      <c r="H2089" s="2">
        <v>1</v>
      </c>
      <c r="I2089" s="3">
        <v>46194</v>
      </c>
      <c r="J2089" s="4"/>
      <c r="K2089" s="2">
        <v>4729964</v>
      </c>
      <c r="L2089" s="2">
        <v>91200</v>
      </c>
      <c r="M2089" s="2" t="s">
        <v>77</v>
      </c>
      <c r="N2089" s="5">
        <v>46192</v>
      </c>
      <c r="O2089" s="2" t="s">
        <v>4375</v>
      </c>
      <c r="P2089" s="2" t="s">
        <v>36</v>
      </c>
      <c r="Q2089" s="2" t="s">
        <v>1046</v>
      </c>
      <c r="R2089" s="3">
        <v>46192</v>
      </c>
      <c r="S2089" s="2" t="s">
        <v>38</v>
      </c>
      <c r="T2089" s="2" t="s">
        <v>2663</v>
      </c>
      <c r="U2089" s="2">
        <v>0</v>
      </c>
      <c r="V2089" s="2" t="s">
        <v>4376</v>
      </c>
      <c r="W2089" s="2" t="s">
        <v>2784</v>
      </c>
      <c r="X2089" s="2">
        <v>2026</v>
      </c>
      <c r="Y2089" s="2" t="s">
        <v>40</v>
      </c>
      <c r="Z2089" s="4"/>
      <c r="AA2089" s="3">
        <v>46194</v>
      </c>
      <c r="AB2089" s="2" t="s">
        <v>77</v>
      </c>
      <c r="AC2089" s="2">
        <v>461808</v>
      </c>
    </row>
    <row r="2090" spans="1:29" ht="64.5" x14ac:dyDescent="0.25">
      <c r="A2090" s="2" t="s">
        <v>29</v>
      </c>
      <c r="B2090" s="2" t="s">
        <v>42</v>
      </c>
      <c r="C2090" s="2" t="s">
        <v>43</v>
      </c>
      <c r="D2090" s="2" t="s">
        <v>32</v>
      </c>
      <c r="E2090" s="2" t="s">
        <v>4377</v>
      </c>
      <c r="F2090" s="2" t="s">
        <v>4378</v>
      </c>
      <c r="G2090" s="2">
        <v>3050000</v>
      </c>
      <c r="H2090" s="2">
        <v>1</v>
      </c>
      <c r="I2090" s="3">
        <v>46199</v>
      </c>
      <c r="J2090" s="4"/>
      <c r="K2090" s="2">
        <v>4729662</v>
      </c>
      <c r="L2090" s="2">
        <v>30000</v>
      </c>
      <c r="M2090" s="2" t="s">
        <v>126</v>
      </c>
      <c r="N2090" s="5">
        <v>46194</v>
      </c>
      <c r="O2090" s="2" t="s">
        <v>4379</v>
      </c>
      <c r="P2090" s="2" t="s">
        <v>36</v>
      </c>
      <c r="Q2090" s="2" t="s">
        <v>2092</v>
      </c>
      <c r="R2090" s="3">
        <v>46194</v>
      </c>
      <c r="S2090" s="2" t="s">
        <v>38</v>
      </c>
      <c r="T2090" s="2" t="s">
        <v>1268</v>
      </c>
      <c r="U2090" s="2" t="s">
        <v>4380</v>
      </c>
      <c r="V2090" s="2">
        <v>0</v>
      </c>
      <c r="W2090" s="2" t="s">
        <v>4381</v>
      </c>
      <c r="X2090" s="2">
        <v>2025</v>
      </c>
      <c r="Y2090" s="2" t="s">
        <v>40</v>
      </c>
      <c r="Z2090" s="4"/>
      <c r="AA2090" s="3">
        <v>46193</v>
      </c>
      <c r="AB2090" s="2" t="s">
        <v>126</v>
      </c>
      <c r="AC2090" s="2">
        <v>461778</v>
      </c>
    </row>
    <row r="2091" spans="1:29" ht="51.75" x14ac:dyDescent="0.25">
      <c r="A2091" s="2" t="s">
        <v>29</v>
      </c>
      <c r="B2091" s="2" t="s">
        <v>42</v>
      </c>
      <c r="C2091" s="2" t="s">
        <v>43</v>
      </c>
      <c r="D2091" s="2" t="s">
        <v>32</v>
      </c>
      <c r="E2091" s="2" t="s">
        <v>4377</v>
      </c>
      <c r="F2091" s="2" t="s">
        <v>41</v>
      </c>
      <c r="G2091" s="2">
        <v>1000</v>
      </c>
      <c r="H2091" s="2">
        <v>1</v>
      </c>
      <c r="I2091" s="3">
        <v>46199</v>
      </c>
      <c r="J2091" s="4"/>
      <c r="K2091" s="2">
        <v>4729662</v>
      </c>
      <c r="L2091" s="2">
        <v>30000</v>
      </c>
      <c r="M2091" s="2" t="s">
        <v>126</v>
      </c>
      <c r="N2091" s="5">
        <v>46194</v>
      </c>
      <c r="O2091" s="2" t="s">
        <v>4379</v>
      </c>
      <c r="P2091" s="2" t="s">
        <v>36</v>
      </c>
      <c r="Q2091" s="2" t="s">
        <v>2092</v>
      </c>
      <c r="R2091" s="3">
        <v>46194</v>
      </c>
      <c r="S2091" s="2" t="s">
        <v>38</v>
      </c>
      <c r="T2091" s="2" t="s">
        <v>1268</v>
      </c>
      <c r="U2091" s="2" t="s">
        <v>4380</v>
      </c>
      <c r="V2091" s="2">
        <v>0</v>
      </c>
      <c r="W2091" s="2" t="s">
        <v>4381</v>
      </c>
      <c r="X2091" s="2">
        <v>2025</v>
      </c>
      <c r="Y2091" s="2" t="s">
        <v>40</v>
      </c>
      <c r="Z2091" s="4"/>
      <c r="AA2091" s="3">
        <v>46193</v>
      </c>
      <c r="AB2091" s="2" t="s">
        <v>126</v>
      </c>
      <c r="AC2091" s="2">
        <v>461778</v>
      </c>
    </row>
    <row r="2092" spans="1:29" ht="102.75" x14ac:dyDescent="0.25">
      <c r="A2092" s="2" t="s">
        <v>29</v>
      </c>
      <c r="B2092" s="2" t="s">
        <v>42</v>
      </c>
      <c r="C2092" s="2" t="s">
        <v>43</v>
      </c>
      <c r="D2092" s="2" t="s">
        <v>573</v>
      </c>
      <c r="E2092" s="2" t="s">
        <v>4382</v>
      </c>
      <c r="F2092" s="2" t="s">
        <v>4383</v>
      </c>
      <c r="G2092" s="2">
        <v>2435000</v>
      </c>
      <c r="H2092" s="2">
        <v>1</v>
      </c>
      <c r="I2092" s="3">
        <v>46194</v>
      </c>
      <c r="J2092" s="4"/>
      <c r="K2092" s="2">
        <v>3708829</v>
      </c>
      <c r="L2092" s="2">
        <v>36525</v>
      </c>
      <c r="M2092" s="2" t="s">
        <v>1976</v>
      </c>
      <c r="N2092" s="5">
        <v>46187</v>
      </c>
      <c r="O2092" s="2" t="s">
        <v>4384</v>
      </c>
      <c r="P2092" s="2" t="s">
        <v>136</v>
      </c>
      <c r="Q2092" s="2">
        <v>0</v>
      </c>
      <c r="R2092" s="3">
        <v>46187</v>
      </c>
      <c r="S2092" s="2" t="s">
        <v>251</v>
      </c>
      <c r="T2092" s="2" t="s">
        <v>435</v>
      </c>
      <c r="U2092" s="4"/>
      <c r="V2092" s="2">
        <v>0</v>
      </c>
      <c r="W2092" s="2" t="s">
        <v>435</v>
      </c>
      <c r="X2092" s="2">
        <v>2026</v>
      </c>
      <c r="Y2092" s="2" t="s">
        <v>65</v>
      </c>
      <c r="Z2092" s="4"/>
      <c r="AA2092" s="4"/>
      <c r="AB2092" s="2" t="s">
        <v>1976</v>
      </c>
      <c r="AC2092" s="2">
        <v>461242</v>
      </c>
    </row>
    <row r="2093" spans="1:29" ht="102.75" x14ac:dyDescent="0.25">
      <c r="A2093" s="2" t="s">
        <v>29</v>
      </c>
      <c r="B2093" s="2" t="s">
        <v>42</v>
      </c>
      <c r="C2093" s="2" t="s">
        <v>43</v>
      </c>
      <c r="D2093" s="2" t="s">
        <v>44</v>
      </c>
      <c r="E2093" s="2" t="s">
        <v>4385</v>
      </c>
      <c r="F2093" s="2" t="s">
        <v>56</v>
      </c>
      <c r="G2093" s="2">
        <v>1914000</v>
      </c>
      <c r="H2093" s="2">
        <v>1</v>
      </c>
      <c r="I2093" s="3">
        <v>46194</v>
      </c>
      <c r="J2093" s="4"/>
      <c r="K2093" s="2">
        <v>4729313</v>
      </c>
      <c r="L2093" s="2">
        <v>44280</v>
      </c>
      <c r="M2093" s="2" t="s">
        <v>2739</v>
      </c>
      <c r="N2093" s="5">
        <v>46193</v>
      </c>
      <c r="O2093" s="2" t="s">
        <v>4386</v>
      </c>
      <c r="P2093" s="2" t="s">
        <v>49</v>
      </c>
      <c r="Q2093" s="2">
        <v>0</v>
      </c>
      <c r="R2093" s="3">
        <v>46193</v>
      </c>
      <c r="S2093" s="2" t="s">
        <v>38</v>
      </c>
      <c r="T2093" s="2" t="s">
        <v>1535</v>
      </c>
      <c r="U2093" s="2" t="s">
        <v>874</v>
      </c>
      <c r="V2093" s="2">
        <v>0</v>
      </c>
      <c r="W2093" s="2" t="s">
        <v>1536</v>
      </c>
      <c r="X2093" s="2">
        <v>2026</v>
      </c>
      <c r="Y2093" s="2" t="s">
        <v>55</v>
      </c>
      <c r="Z2093" s="4"/>
      <c r="AA2093" s="4"/>
      <c r="AB2093" s="2" t="s">
        <v>2739</v>
      </c>
      <c r="AC2093" s="2">
        <v>461240</v>
      </c>
    </row>
    <row r="2094" spans="1:29" ht="102.75" x14ac:dyDescent="0.25">
      <c r="A2094" s="2" t="s">
        <v>29</v>
      </c>
      <c r="B2094" s="2" t="s">
        <v>42</v>
      </c>
      <c r="C2094" s="2" t="s">
        <v>43</v>
      </c>
      <c r="D2094" s="2" t="s">
        <v>44</v>
      </c>
      <c r="E2094" s="2" t="s">
        <v>4385</v>
      </c>
      <c r="F2094" s="2" t="s">
        <v>4387</v>
      </c>
      <c r="G2094" s="2">
        <v>2214000</v>
      </c>
      <c r="H2094" s="2">
        <v>1</v>
      </c>
      <c r="I2094" s="3">
        <v>46194</v>
      </c>
      <c r="J2094" s="4"/>
      <c r="K2094" s="2">
        <v>4729313</v>
      </c>
      <c r="L2094" s="2">
        <v>44280</v>
      </c>
      <c r="M2094" s="2" t="s">
        <v>2739</v>
      </c>
      <c r="N2094" s="5">
        <v>46193</v>
      </c>
      <c r="O2094" s="2" t="s">
        <v>4386</v>
      </c>
      <c r="P2094" s="2" t="s">
        <v>49</v>
      </c>
      <c r="Q2094" s="2">
        <v>0</v>
      </c>
      <c r="R2094" s="3">
        <v>46193</v>
      </c>
      <c r="S2094" s="2" t="s">
        <v>38</v>
      </c>
      <c r="T2094" s="2" t="s">
        <v>1535</v>
      </c>
      <c r="U2094" s="2" t="s">
        <v>874</v>
      </c>
      <c r="V2094" s="2">
        <v>0</v>
      </c>
      <c r="W2094" s="2" t="s">
        <v>1536</v>
      </c>
      <c r="X2094" s="2">
        <v>2026</v>
      </c>
      <c r="Y2094" s="2" t="s">
        <v>55</v>
      </c>
      <c r="Z2094" s="4"/>
      <c r="AA2094" s="4"/>
      <c r="AB2094" s="2" t="s">
        <v>2739</v>
      </c>
      <c r="AC2094" s="2">
        <v>461240</v>
      </c>
    </row>
    <row r="2095" spans="1:29" ht="51.75" x14ac:dyDescent="0.25">
      <c r="A2095" s="2" t="s">
        <v>29</v>
      </c>
      <c r="B2095" s="2" t="s">
        <v>42</v>
      </c>
      <c r="C2095" s="2" t="s">
        <v>43</v>
      </c>
      <c r="D2095" s="2" t="s">
        <v>44</v>
      </c>
      <c r="E2095" s="2" t="s">
        <v>4388</v>
      </c>
      <c r="F2095" s="2" t="s">
        <v>4389</v>
      </c>
      <c r="G2095" s="2">
        <v>2997250</v>
      </c>
      <c r="H2095" s="2">
        <v>1</v>
      </c>
      <c r="I2095" s="3">
        <v>46194</v>
      </c>
      <c r="J2095" s="4"/>
      <c r="K2095" s="2">
        <v>4634586</v>
      </c>
      <c r="L2095" s="2">
        <v>59945</v>
      </c>
      <c r="M2095" s="2" t="s">
        <v>126</v>
      </c>
      <c r="N2095" s="5">
        <v>46192</v>
      </c>
      <c r="O2095" s="2" t="s">
        <v>4390</v>
      </c>
      <c r="P2095" s="2" t="s">
        <v>181</v>
      </c>
      <c r="Q2095" s="2" t="s">
        <v>3072</v>
      </c>
      <c r="R2095" s="3">
        <v>46192</v>
      </c>
      <c r="S2095" s="2" t="s">
        <v>38</v>
      </c>
      <c r="T2095" s="2" t="s">
        <v>2368</v>
      </c>
      <c r="U2095" s="2">
        <v>0</v>
      </c>
      <c r="V2095" s="2">
        <v>0</v>
      </c>
      <c r="W2095" s="2" t="s">
        <v>4391</v>
      </c>
      <c r="X2095" s="2">
        <v>2025</v>
      </c>
      <c r="Y2095" s="2" t="s">
        <v>55</v>
      </c>
      <c r="Z2095" s="4"/>
      <c r="AA2095" s="3">
        <v>46178</v>
      </c>
      <c r="AB2095" s="2" t="s">
        <v>126</v>
      </c>
      <c r="AC2095" s="2">
        <v>461238</v>
      </c>
    </row>
    <row r="2096" spans="1:29" ht="51.75" x14ac:dyDescent="0.25">
      <c r="A2096" s="2" t="s">
        <v>29</v>
      </c>
      <c r="B2096" s="2" t="s">
        <v>42</v>
      </c>
      <c r="C2096" s="2" t="s">
        <v>43</v>
      </c>
      <c r="D2096" s="2" t="s">
        <v>44</v>
      </c>
      <c r="E2096" s="2" t="s">
        <v>4388</v>
      </c>
      <c r="F2096" s="2" t="s">
        <v>41</v>
      </c>
      <c r="G2096" s="2">
        <v>1000</v>
      </c>
      <c r="H2096" s="2">
        <v>1</v>
      </c>
      <c r="I2096" s="3">
        <v>46194</v>
      </c>
      <c r="J2096" s="4"/>
      <c r="K2096" s="2">
        <v>4634586</v>
      </c>
      <c r="L2096" s="2">
        <v>59945</v>
      </c>
      <c r="M2096" s="2" t="s">
        <v>126</v>
      </c>
      <c r="N2096" s="5">
        <v>46192</v>
      </c>
      <c r="O2096" s="2" t="s">
        <v>4390</v>
      </c>
      <c r="P2096" s="2" t="s">
        <v>181</v>
      </c>
      <c r="Q2096" s="2" t="s">
        <v>3072</v>
      </c>
      <c r="R2096" s="3">
        <v>46192</v>
      </c>
      <c r="S2096" s="2" t="s">
        <v>38</v>
      </c>
      <c r="T2096" s="2" t="s">
        <v>2368</v>
      </c>
      <c r="U2096" s="2">
        <v>0</v>
      </c>
      <c r="V2096" s="2">
        <v>0</v>
      </c>
      <c r="W2096" s="2" t="s">
        <v>4391</v>
      </c>
      <c r="X2096" s="2">
        <v>2025</v>
      </c>
      <c r="Y2096" s="2" t="s">
        <v>55</v>
      </c>
      <c r="Z2096" s="4"/>
      <c r="AA2096" s="3">
        <v>46178</v>
      </c>
      <c r="AB2096" s="2" t="s">
        <v>126</v>
      </c>
      <c r="AC2096" s="2">
        <v>461238</v>
      </c>
    </row>
    <row r="2097" spans="1:29" ht="102.75" x14ac:dyDescent="0.25">
      <c r="A2097" s="2" t="s">
        <v>29</v>
      </c>
      <c r="B2097" s="2" t="s">
        <v>42</v>
      </c>
      <c r="C2097" s="2" t="s">
        <v>43</v>
      </c>
      <c r="D2097" s="2" t="s">
        <v>32</v>
      </c>
      <c r="E2097" s="2" t="s">
        <v>4392</v>
      </c>
      <c r="F2097" s="2" t="s">
        <v>4393</v>
      </c>
      <c r="G2097" s="2">
        <v>1179000</v>
      </c>
      <c r="H2097" s="2">
        <v>1</v>
      </c>
      <c r="I2097" s="3">
        <v>46195</v>
      </c>
      <c r="J2097" s="4"/>
      <c r="K2097" s="2">
        <v>4729881</v>
      </c>
      <c r="L2097" s="2">
        <v>10000</v>
      </c>
      <c r="M2097" s="2" t="s">
        <v>35</v>
      </c>
      <c r="N2097" s="5">
        <v>46193</v>
      </c>
      <c r="O2097" s="2" t="s">
        <v>4394</v>
      </c>
      <c r="P2097" s="2" t="s">
        <v>36</v>
      </c>
      <c r="Q2097" s="2" t="s">
        <v>88</v>
      </c>
      <c r="R2097" s="3">
        <v>46193</v>
      </c>
      <c r="S2097" s="2" t="s">
        <v>38</v>
      </c>
      <c r="T2097" s="2" t="s">
        <v>2049</v>
      </c>
      <c r="U2097" s="2">
        <v>0</v>
      </c>
      <c r="V2097" s="2">
        <v>0</v>
      </c>
      <c r="W2097" s="2" t="s">
        <v>4395</v>
      </c>
      <c r="X2097" s="2">
        <v>2026</v>
      </c>
      <c r="Y2097" s="2" t="s">
        <v>40</v>
      </c>
      <c r="Z2097" s="4"/>
      <c r="AA2097" s="3">
        <v>46193</v>
      </c>
      <c r="AB2097" s="2" t="s">
        <v>35</v>
      </c>
      <c r="AC2097" s="2">
        <v>461236</v>
      </c>
    </row>
    <row r="2098" spans="1:29" ht="102.75" x14ac:dyDescent="0.25">
      <c r="A2098" s="2" t="s">
        <v>29</v>
      </c>
      <c r="B2098" s="2" t="s">
        <v>42</v>
      </c>
      <c r="C2098" s="2" t="s">
        <v>43</v>
      </c>
      <c r="D2098" s="2" t="s">
        <v>32</v>
      </c>
      <c r="E2098" s="2" t="s">
        <v>4392</v>
      </c>
      <c r="F2098" s="2" t="s">
        <v>41</v>
      </c>
      <c r="G2098" s="2">
        <v>1000</v>
      </c>
      <c r="H2098" s="2">
        <v>1</v>
      </c>
      <c r="I2098" s="3">
        <v>46195</v>
      </c>
      <c r="J2098" s="4"/>
      <c r="K2098" s="2">
        <v>4729881</v>
      </c>
      <c r="L2098" s="2">
        <v>10000</v>
      </c>
      <c r="M2098" s="2" t="s">
        <v>35</v>
      </c>
      <c r="N2098" s="5">
        <v>46193</v>
      </c>
      <c r="O2098" s="2" t="s">
        <v>4394</v>
      </c>
      <c r="P2098" s="2" t="s">
        <v>36</v>
      </c>
      <c r="Q2098" s="2" t="s">
        <v>88</v>
      </c>
      <c r="R2098" s="3">
        <v>46193</v>
      </c>
      <c r="S2098" s="2" t="s">
        <v>38</v>
      </c>
      <c r="T2098" s="2" t="s">
        <v>2049</v>
      </c>
      <c r="U2098" s="2">
        <v>0</v>
      </c>
      <c r="V2098" s="2">
        <v>0</v>
      </c>
      <c r="W2098" s="2" t="s">
        <v>4395</v>
      </c>
      <c r="X2098" s="2">
        <v>2026</v>
      </c>
      <c r="Y2098" s="2" t="s">
        <v>40</v>
      </c>
      <c r="Z2098" s="4"/>
      <c r="AA2098" s="3">
        <v>46193</v>
      </c>
      <c r="AB2098" s="2" t="s">
        <v>35</v>
      </c>
      <c r="AC2098" s="2">
        <v>461236</v>
      </c>
    </row>
    <row r="2099" spans="1:29" ht="102.75" x14ac:dyDescent="0.25">
      <c r="A2099" s="2" t="s">
        <v>29</v>
      </c>
      <c r="B2099" s="2" t="s">
        <v>42</v>
      </c>
      <c r="C2099" s="2" t="s">
        <v>43</v>
      </c>
      <c r="D2099" s="2" t="s">
        <v>32</v>
      </c>
      <c r="E2099" s="2" t="s">
        <v>4396</v>
      </c>
      <c r="F2099" s="2" t="s">
        <v>4397</v>
      </c>
      <c r="G2099" s="2">
        <v>2950000</v>
      </c>
      <c r="H2099" s="2">
        <v>1</v>
      </c>
      <c r="I2099" s="3">
        <v>46194</v>
      </c>
      <c r="J2099" s="4"/>
      <c r="K2099" s="2">
        <v>4730953</v>
      </c>
      <c r="L2099" s="2">
        <v>20000</v>
      </c>
      <c r="M2099" s="2" t="s">
        <v>35</v>
      </c>
      <c r="N2099" s="5">
        <v>46193</v>
      </c>
      <c r="O2099" s="2" t="s">
        <v>4398</v>
      </c>
      <c r="P2099" s="2" t="s">
        <v>36</v>
      </c>
      <c r="Q2099" s="2" t="s">
        <v>2623</v>
      </c>
      <c r="R2099" s="3">
        <v>46193</v>
      </c>
      <c r="S2099" s="2" t="s">
        <v>38</v>
      </c>
      <c r="T2099" s="2" t="s">
        <v>2624</v>
      </c>
      <c r="U2099" s="2" t="s">
        <v>82</v>
      </c>
      <c r="V2099" s="2" t="s">
        <v>3971</v>
      </c>
      <c r="W2099" s="2" t="s">
        <v>1030</v>
      </c>
      <c r="X2099" s="2">
        <v>2025</v>
      </c>
      <c r="Y2099" s="2" t="s">
        <v>40</v>
      </c>
      <c r="Z2099" s="4"/>
      <c r="AA2099" s="3">
        <v>46193</v>
      </c>
      <c r="AB2099" s="2" t="s">
        <v>35</v>
      </c>
      <c r="AC2099" s="2">
        <v>461226</v>
      </c>
    </row>
    <row r="2100" spans="1:29" ht="102.75" x14ac:dyDescent="0.25">
      <c r="A2100" s="2" t="s">
        <v>29</v>
      </c>
      <c r="B2100" s="2" t="s">
        <v>42</v>
      </c>
      <c r="C2100" s="2" t="s">
        <v>43</v>
      </c>
      <c r="D2100" s="2" t="s">
        <v>32</v>
      </c>
      <c r="E2100" s="2" t="s">
        <v>4396</v>
      </c>
      <c r="F2100" s="2" t="s">
        <v>41</v>
      </c>
      <c r="G2100" s="2">
        <v>1000</v>
      </c>
      <c r="H2100" s="2">
        <v>1</v>
      </c>
      <c r="I2100" s="3">
        <v>46194</v>
      </c>
      <c r="J2100" s="4"/>
      <c r="K2100" s="2">
        <v>4730953</v>
      </c>
      <c r="L2100" s="2">
        <v>20000</v>
      </c>
      <c r="M2100" s="2" t="s">
        <v>35</v>
      </c>
      <c r="N2100" s="5">
        <v>46193</v>
      </c>
      <c r="O2100" s="2" t="s">
        <v>4398</v>
      </c>
      <c r="P2100" s="2" t="s">
        <v>36</v>
      </c>
      <c r="Q2100" s="2" t="s">
        <v>2623</v>
      </c>
      <c r="R2100" s="3">
        <v>46193</v>
      </c>
      <c r="S2100" s="2" t="s">
        <v>38</v>
      </c>
      <c r="T2100" s="2" t="s">
        <v>2624</v>
      </c>
      <c r="U2100" s="2" t="s">
        <v>82</v>
      </c>
      <c r="V2100" s="2" t="s">
        <v>3971</v>
      </c>
      <c r="W2100" s="2" t="s">
        <v>1030</v>
      </c>
      <c r="X2100" s="2">
        <v>2025</v>
      </c>
      <c r="Y2100" s="2" t="s">
        <v>40</v>
      </c>
      <c r="Z2100" s="4"/>
      <c r="AA2100" s="3">
        <v>46193</v>
      </c>
      <c r="AB2100" s="2" t="s">
        <v>35</v>
      </c>
      <c r="AC2100" s="2">
        <v>461226</v>
      </c>
    </row>
    <row r="2101" spans="1:29" ht="102.75" x14ac:dyDescent="0.25">
      <c r="A2101" s="2" t="s">
        <v>29</v>
      </c>
      <c r="B2101" s="2" t="s">
        <v>42</v>
      </c>
      <c r="C2101" s="2" t="s">
        <v>43</v>
      </c>
      <c r="D2101" s="2" t="s">
        <v>32</v>
      </c>
      <c r="E2101" s="2" t="s">
        <v>4399</v>
      </c>
      <c r="F2101" s="2" t="s">
        <v>4400</v>
      </c>
      <c r="G2101" s="2">
        <v>3253750</v>
      </c>
      <c r="H2101" s="2">
        <v>1</v>
      </c>
      <c r="I2101" s="3">
        <v>46194</v>
      </c>
      <c r="J2101" s="4"/>
      <c r="K2101" s="2">
        <v>4731259</v>
      </c>
      <c r="L2101" s="2">
        <v>20000</v>
      </c>
      <c r="M2101" s="2" t="s">
        <v>35</v>
      </c>
      <c r="N2101" s="5">
        <v>46193</v>
      </c>
      <c r="O2101" s="2" t="s">
        <v>4401</v>
      </c>
      <c r="P2101" s="2" t="s">
        <v>36</v>
      </c>
      <c r="Q2101" s="2" t="s">
        <v>1861</v>
      </c>
      <c r="R2101" s="3">
        <v>46193</v>
      </c>
      <c r="S2101" s="2" t="s">
        <v>38</v>
      </c>
      <c r="T2101" s="2" t="s">
        <v>1862</v>
      </c>
      <c r="U2101" s="2">
        <v>0</v>
      </c>
      <c r="V2101" s="2">
        <v>0</v>
      </c>
      <c r="W2101" s="2" t="s">
        <v>3005</v>
      </c>
      <c r="X2101" s="2">
        <v>2025</v>
      </c>
      <c r="Y2101" s="2" t="s">
        <v>40</v>
      </c>
      <c r="Z2101" s="4"/>
      <c r="AA2101" s="3">
        <v>46193</v>
      </c>
      <c r="AB2101" s="2" t="s">
        <v>35</v>
      </c>
      <c r="AC2101" s="2">
        <v>461224</v>
      </c>
    </row>
    <row r="2102" spans="1:29" ht="102.75" x14ac:dyDescent="0.25">
      <c r="A2102" s="2" t="s">
        <v>29</v>
      </c>
      <c r="B2102" s="2" t="s">
        <v>42</v>
      </c>
      <c r="C2102" s="2" t="s">
        <v>43</v>
      </c>
      <c r="D2102" s="2" t="s">
        <v>32</v>
      </c>
      <c r="E2102" s="2" t="s">
        <v>4399</v>
      </c>
      <c r="F2102" s="2" t="s">
        <v>41</v>
      </c>
      <c r="G2102" s="2">
        <v>1000</v>
      </c>
      <c r="H2102" s="2">
        <v>1</v>
      </c>
      <c r="I2102" s="3">
        <v>46194</v>
      </c>
      <c r="J2102" s="4"/>
      <c r="K2102" s="2">
        <v>4731259</v>
      </c>
      <c r="L2102" s="2">
        <v>20000</v>
      </c>
      <c r="M2102" s="2" t="s">
        <v>35</v>
      </c>
      <c r="N2102" s="5">
        <v>46193</v>
      </c>
      <c r="O2102" s="2" t="s">
        <v>4401</v>
      </c>
      <c r="P2102" s="2" t="s">
        <v>36</v>
      </c>
      <c r="Q2102" s="2" t="s">
        <v>1861</v>
      </c>
      <c r="R2102" s="3">
        <v>46193</v>
      </c>
      <c r="S2102" s="2" t="s">
        <v>38</v>
      </c>
      <c r="T2102" s="2" t="s">
        <v>1862</v>
      </c>
      <c r="U2102" s="2">
        <v>0</v>
      </c>
      <c r="V2102" s="2">
        <v>0</v>
      </c>
      <c r="W2102" s="2" t="s">
        <v>3005</v>
      </c>
      <c r="X2102" s="2">
        <v>2025</v>
      </c>
      <c r="Y2102" s="2" t="s">
        <v>40</v>
      </c>
      <c r="Z2102" s="4"/>
      <c r="AA2102" s="3">
        <v>46193</v>
      </c>
      <c r="AB2102" s="2" t="s">
        <v>35</v>
      </c>
      <c r="AC2102" s="2">
        <v>461224</v>
      </c>
    </row>
    <row r="2103" spans="1:29" ht="64.5" x14ac:dyDescent="0.25">
      <c r="A2103" s="2" t="s">
        <v>29</v>
      </c>
      <c r="B2103" s="2" t="s">
        <v>42</v>
      </c>
      <c r="C2103" s="2" t="s">
        <v>43</v>
      </c>
      <c r="D2103" s="2" t="s">
        <v>32</v>
      </c>
      <c r="E2103" s="2" t="s">
        <v>4402</v>
      </c>
      <c r="F2103" s="2" t="s">
        <v>4403</v>
      </c>
      <c r="G2103" s="2">
        <v>1970000</v>
      </c>
      <c r="H2103" s="2">
        <v>1</v>
      </c>
      <c r="I2103" s="3">
        <v>46194</v>
      </c>
      <c r="J2103" s="4"/>
      <c r="K2103" s="2">
        <v>4732602</v>
      </c>
      <c r="L2103" s="2">
        <v>30000</v>
      </c>
      <c r="M2103" s="2" t="s">
        <v>357</v>
      </c>
      <c r="N2103" s="5">
        <v>46193</v>
      </c>
      <c r="O2103" s="2" t="s">
        <v>4404</v>
      </c>
      <c r="P2103" s="2" t="s">
        <v>36</v>
      </c>
      <c r="Q2103" s="2" t="s">
        <v>61</v>
      </c>
      <c r="R2103" s="3">
        <v>46193</v>
      </c>
      <c r="S2103" s="2" t="s">
        <v>89</v>
      </c>
      <c r="T2103" s="2" t="s">
        <v>63</v>
      </c>
      <c r="U2103" s="2" t="s">
        <v>4405</v>
      </c>
      <c r="V2103" s="2" t="s">
        <v>4405</v>
      </c>
      <c r="W2103" s="2" t="s">
        <v>64</v>
      </c>
      <c r="X2103" s="2">
        <v>2026</v>
      </c>
      <c r="Y2103" s="2" t="s">
        <v>40</v>
      </c>
      <c r="Z2103" s="4"/>
      <c r="AA2103" s="3">
        <v>46193</v>
      </c>
      <c r="AB2103" s="2" t="s">
        <v>357</v>
      </c>
      <c r="AC2103" s="2">
        <v>461220</v>
      </c>
    </row>
    <row r="2104" spans="1:29" ht="39" x14ac:dyDescent="0.25">
      <c r="A2104" s="2" t="s">
        <v>29</v>
      </c>
      <c r="B2104" s="2" t="s">
        <v>42</v>
      </c>
      <c r="C2104" s="2" t="s">
        <v>43</v>
      </c>
      <c r="D2104" s="2" t="s">
        <v>32</v>
      </c>
      <c r="E2104" s="2" t="s">
        <v>4402</v>
      </c>
      <c r="F2104" s="2" t="s">
        <v>41</v>
      </c>
      <c r="G2104" s="2">
        <v>1000</v>
      </c>
      <c r="H2104" s="2">
        <v>1</v>
      </c>
      <c r="I2104" s="3">
        <v>46194</v>
      </c>
      <c r="J2104" s="4"/>
      <c r="K2104" s="2">
        <v>4732602</v>
      </c>
      <c r="L2104" s="2">
        <v>30000</v>
      </c>
      <c r="M2104" s="2" t="s">
        <v>357</v>
      </c>
      <c r="N2104" s="5">
        <v>46193</v>
      </c>
      <c r="O2104" s="2" t="s">
        <v>4404</v>
      </c>
      <c r="P2104" s="2" t="s">
        <v>36</v>
      </c>
      <c r="Q2104" s="2" t="s">
        <v>61</v>
      </c>
      <c r="R2104" s="3">
        <v>46193</v>
      </c>
      <c r="S2104" s="2" t="s">
        <v>89</v>
      </c>
      <c r="T2104" s="2" t="s">
        <v>63</v>
      </c>
      <c r="U2104" s="2" t="s">
        <v>4405</v>
      </c>
      <c r="V2104" s="2" t="s">
        <v>4405</v>
      </c>
      <c r="W2104" s="2" t="s">
        <v>64</v>
      </c>
      <c r="X2104" s="2">
        <v>2026</v>
      </c>
      <c r="Y2104" s="2" t="s">
        <v>40</v>
      </c>
      <c r="Z2104" s="4"/>
      <c r="AA2104" s="3">
        <v>46193</v>
      </c>
      <c r="AB2104" s="2" t="s">
        <v>357</v>
      </c>
      <c r="AC2104" s="2">
        <v>461220</v>
      </c>
    </row>
    <row r="2105" spans="1:29" ht="102.75" x14ac:dyDescent="0.25">
      <c r="A2105" s="2" t="s">
        <v>29</v>
      </c>
      <c r="B2105" s="2" t="s">
        <v>42</v>
      </c>
      <c r="C2105" s="2" t="s">
        <v>43</v>
      </c>
      <c r="D2105" s="2" t="s">
        <v>32</v>
      </c>
      <c r="E2105" s="2" t="s">
        <v>4406</v>
      </c>
      <c r="F2105" s="2" t="s">
        <v>4407</v>
      </c>
      <c r="G2105" s="2">
        <v>3860000</v>
      </c>
      <c r="H2105" s="2">
        <v>1</v>
      </c>
      <c r="I2105" s="3">
        <v>46194</v>
      </c>
      <c r="J2105" s="4"/>
      <c r="K2105" s="2">
        <v>4731755</v>
      </c>
      <c r="L2105" s="2">
        <v>20000</v>
      </c>
      <c r="M2105" s="2" t="s">
        <v>35</v>
      </c>
      <c r="N2105" s="5">
        <v>46193</v>
      </c>
      <c r="O2105" s="2" t="s">
        <v>4408</v>
      </c>
      <c r="P2105" s="2" t="s">
        <v>36</v>
      </c>
      <c r="Q2105" s="2" t="s">
        <v>209</v>
      </c>
      <c r="R2105" s="3">
        <v>46193</v>
      </c>
      <c r="S2105" s="2" t="s">
        <v>38</v>
      </c>
      <c r="T2105" s="2" t="s">
        <v>225</v>
      </c>
      <c r="U2105" s="2" t="s">
        <v>37</v>
      </c>
      <c r="V2105" s="2" t="s">
        <v>661</v>
      </c>
      <c r="W2105" s="2" t="s">
        <v>1202</v>
      </c>
      <c r="X2105" s="2">
        <v>2026</v>
      </c>
      <c r="Y2105" s="2" t="s">
        <v>40</v>
      </c>
      <c r="Z2105" s="4"/>
      <c r="AA2105" s="3">
        <v>46193</v>
      </c>
      <c r="AB2105" s="2" t="s">
        <v>35</v>
      </c>
      <c r="AC2105" s="2">
        <v>461218</v>
      </c>
    </row>
    <row r="2106" spans="1:29" ht="102.75" x14ac:dyDescent="0.25">
      <c r="A2106" s="2" t="s">
        <v>29</v>
      </c>
      <c r="B2106" s="2" t="s">
        <v>42</v>
      </c>
      <c r="C2106" s="2" t="s">
        <v>43</v>
      </c>
      <c r="D2106" s="2" t="s">
        <v>32</v>
      </c>
      <c r="E2106" s="2" t="s">
        <v>4406</v>
      </c>
      <c r="F2106" s="2" t="s">
        <v>41</v>
      </c>
      <c r="G2106" s="2">
        <v>1000</v>
      </c>
      <c r="H2106" s="2">
        <v>1</v>
      </c>
      <c r="I2106" s="3">
        <v>46194</v>
      </c>
      <c r="J2106" s="4"/>
      <c r="K2106" s="2">
        <v>4731755</v>
      </c>
      <c r="L2106" s="2">
        <v>20000</v>
      </c>
      <c r="M2106" s="2" t="s">
        <v>35</v>
      </c>
      <c r="N2106" s="5">
        <v>46193</v>
      </c>
      <c r="O2106" s="2" t="s">
        <v>4408</v>
      </c>
      <c r="P2106" s="2" t="s">
        <v>36</v>
      </c>
      <c r="Q2106" s="2" t="s">
        <v>209</v>
      </c>
      <c r="R2106" s="3">
        <v>46193</v>
      </c>
      <c r="S2106" s="2" t="s">
        <v>38</v>
      </c>
      <c r="T2106" s="2" t="s">
        <v>225</v>
      </c>
      <c r="U2106" s="2" t="s">
        <v>37</v>
      </c>
      <c r="V2106" s="2" t="s">
        <v>661</v>
      </c>
      <c r="W2106" s="2" t="s">
        <v>1202</v>
      </c>
      <c r="X2106" s="2">
        <v>2026</v>
      </c>
      <c r="Y2106" s="2" t="s">
        <v>40</v>
      </c>
      <c r="Z2106" s="4"/>
      <c r="AA2106" s="3">
        <v>46193</v>
      </c>
      <c r="AB2106" s="2" t="s">
        <v>35</v>
      </c>
      <c r="AC2106" s="2">
        <v>461218</v>
      </c>
    </row>
    <row r="2107" spans="1:29" ht="64.5" x14ac:dyDescent="0.25">
      <c r="A2107" s="2" t="s">
        <v>29</v>
      </c>
      <c r="B2107" s="2" t="s">
        <v>42</v>
      </c>
      <c r="C2107" s="2" t="s">
        <v>43</v>
      </c>
      <c r="D2107" s="2" t="s">
        <v>32</v>
      </c>
      <c r="E2107" s="2" t="s">
        <v>4409</v>
      </c>
      <c r="F2107" s="2" t="s">
        <v>4410</v>
      </c>
      <c r="G2107" s="2">
        <v>2520000</v>
      </c>
      <c r="H2107" s="2">
        <v>1</v>
      </c>
      <c r="I2107" s="3">
        <v>46194</v>
      </c>
      <c r="J2107" s="4"/>
      <c r="K2107" s="2">
        <v>3195110</v>
      </c>
      <c r="L2107" s="2">
        <v>50400</v>
      </c>
      <c r="M2107" s="2" t="s">
        <v>275</v>
      </c>
      <c r="N2107" s="5">
        <v>46193</v>
      </c>
      <c r="O2107" s="2" t="s">
        <v>4411</v>
      </c>
      <c r="P2107" s="2" t="s">
        <v>36</v>
      </c>
      <c r="Q2107" s="2" t="s">
        <v>577</v>
      </c>
      <c r="R2107" s="3">
        <v>46193</v>
      </c>
      <c r="S2107" s="2" t="s">
        <v>277</v>
      </c>
      <c r="T2107" s="2" t="s">
        <v>52</v>
      </c>
      <c r="U2107" s="2">
        <v>0</v>
      </c>
      <c r="V2107" s="2">
        <v>0</v>
      </c>
      <c r="W2107" s="2" t="s">
        <v>579</v>
      </c>
      <c r="X2107" s="2">
        <v>2026</v>
      </c>
      <c r="Y2107" s="2" t="s">
        <v>40</v>
      </c>
      <c r="Z2107" s="4"/>
      <c r="AA2107" s="3">
        <v>46193</v>
      </c>
      <c r="AB2107" s="2" t="s">
        <v>275</v>
      </c>
      <c r="AC2107" s="2">
        <v>461216</v>
      </c>
    </row>
    <row r="2108" spans="1:29" ht="39" x14ac:dyDescent="0.25">
      <c r="A2108" s="2" t="s">
        <v>29</v>
      </c>
      <c r="B2108" s="2" t="s">
        <v>42</v>
      </c>
      <c r="C2108" s="2" t="s">
        <v>43</v>
      </c>
      <c r="D2108" s="2" t="s">
        <v>32</v>
      </c>
      <c r="E2108" s="2" t="s">
        <v>4409</v>
      </c>
      <c r="F2108" s="2" t="s">
        <v>41</v>
      </c>
      <c r="G2108" s="2">
        <v>1000</v>
      </c>
      <c r="H2108" s="2">
        <v>1</v>
      </c>
      <c r="I2108" s="3">
        <v>46194</v>
      </c>
      <c r="J2108" s="4"/>
      <c r="K2108" s="2">
        <v>3195110</v>
      </c>
      <c r="L2108" s="2">
        <v>50400</v>
      </c>
      <c r="M2108" s="2" t="s">
        <v>275</v>
      </c>
      <c r="N2108" s="5">
        <v>46193</v>
      </c>
      <c r="O2108" s="2" t="s">
        <v>4411</v>
      </c>
      <c r="P2108" s="2" t="s">
        <v>36</v>
      </c>
      <c r="Q2108" s="2" t="s">
        <v>577</v>
      </c>
      <c r="R2108" s="3">
        <v>46193</v>
      </c>
      <c r="S2108" s="2" t="s">
        <v>277</v>
      </c>
      <c r="T2108" s="2" t="s">
        <v>52</v>
      </c>
      <c r="U2108" s="2">
        <v>0</v>
      </c>
      <c r="V2108" s="2">
        <v>0</v>
      </c>
      <c r="W2108" s="2" t="s">
        <v>579</v>
      </c>
      <c r="X2108" s="2">
        <v>2026</v>
      </c>
      <c r="Y2108" s="2" t="s">
        <v>40</v>
      </c>
      <c r="Z2108" s="4"/>
      <c r="AA2108" s="3">
        <v>46193</v>
      </c>
      <c r="AB2108" s="2" t="s">
        <v>275</v>
      </c>
      <c r="AC2108" s="2">
        <v>461216</v>
      </c>
    </row>
    <row r="2109" spans="1:29" ht="64.5" x14ac:dyDescent="0.25">
      <c r="A2109" s="2" t="s">
        <v>29</v>
      </c>
      <c r="B2109" s="2" t="s">
        <v>42</v>
      </c>
      <c r="C2109" s="2" t="s">
        <v>43</v>
      </c>
      <c r="D2109" s="2" t="s">
        <v>573</v>
      </c>
      <c r="E2109" s="2" t="s">
        <v>4412</v>
      </c>
      <c r="F2109" s="2" t="s">
        <v>4413</v>
      </c>
      <c r="G2109" s="2">
        <v>1910000</v>
      </c>
      <c r="H2109" s="2">
        <v>1</v>
      </c>
      <c r="I2109" s="3">
        <v>46203</v>
      </c>
      <c r="J2109" s="4"/>
      <c r="K2109" s="2">
        <v>4732105</v>
      </c>
      <c r="L2109" s="2">
        <v>38200</v>
      </c>
      <c r="M2109" s="2" t="s">
        <v>4306</v>
      </c>
      <c r="N2109" s="5">
        <v>46203</v>
      </c>
      <c r="O2109" s="2" t="s">
        <v>4414</v>
      </c>
      <c r="P2109" s="2" t="s">
        <v>181</v>
      </c>
      <c r="Q2109" s="2" t="s">
        <v>4415</v>
      </c>
      <c r="R2109" s="3">
        <v>46203</v>
      </c>
      <c r="S2109" s="2" t="s">
        <v>38</v>
      </c>
      <c r="T2109" s="2" t="s">
        <v>63</v>
      </c>
      <c r="U2109" s="2">
        <v>0</v>
      </c>
      <c r="V2109" s="2">
        <v>0</v>
      </c>
      <c r="W2109" s="2" t="s">
        <v>3032</v>
      </c>
      <c r="X2109" s="2">
        <v>2026</v>
      </c>
      <c r="Y2109" s="2" t="s">
        <v>65</v>
      </c>
      <c r="Z2109" s="4"/>
      <c r="AA2109" s="3">
        <v>46193</v>
      </c>
      <c r="AB2109" s="2" t="s">
        <v>4306</v>
      </c>
      <c r="AC2109" s="2">
        <v>461214</v>
      </c>
    </row>
    <row r="2110" spans="1:29" ht="64.5" x14ac:dyDescent="0.25">
      <c r="A2110" s="2" t="s">
        <v>29</v>
      </c>
      <c r="B2110" s="2" t="s">
        <v>42</v>
      </c>
      <c r="C2110" s="2" t="s">
        <v>43</v>
      </c>
      <c r="D2110" s="2" t="s">
        <v>573</v>
      </c>
      <c r="E2110" s="2" t="s">
        <v>4412</v>
      </c>
      <c r="F2110" s="2" t="s">
        <v>41</v>
      </c>
      <c r="G2110" s="2">
        <v>5000</v>
      </c>
      <c r="H2110" s="2">
        <v>1</v>
      </c>
      <c r="I2110" s="3">
        <v>46203</v>
      </c>
      <c r="J2110" s="4"/>
      <c r="K2110" s="2">
        <v>4732105</v>
      </c>
      <c r="L2110" s="2">
        <v>38200</v>
      </c>
      <c r="M2110" s="2" t="s">
        <v>4306</v>
      </c>
      <c r="N2110" s="5">
        <v>46203</v>
      </c>
      <c r="O2110" s="2" t="s">
        <v>4414</v>
      </c>
      <c r="P2110" s="2" t="s">
        <v>181</v>
      </c>
      <c r="Q2110" s="2" t="s">
        <v>4415</v>
      </c>
      <c r="R2110" s="3">
        <v>46203</v>
      </c>
      <c r="S2110" s="2" t="s">
        <v>38</v>
      </c>
      <c r="T2110" s="2" t="s">
        <v>63</v>
      </c>
      <c r="U2110" s="2">
        <v>0</v>
      </c>
      <c r="V2110" s="2">
        <v>0</v>
      </c>
      <c r="W2110" s="2" t="s">
        <v>3032</v>
      </c>
      <c r="X2110" s="2">
        <v>2026</v>
      </c>
      <c r="Y2110" s="2" t="s">
        <v>65</v>
      </c>
      <c r="Z2110" s="4"/>
      <c r="AA2110" s="3">
        <v>46193</v>
      </c>
      <c r="AB2110" s="2" t="s">
        <v>4306</v>
      </c>
      <c r="AC2110" s="2">
        <v>461214</v>
      </c>
    </row>
    <row r="2111" spans="1:29" ht="51.75" x14ac:dyDescent="0.25">
      <c r="A2111" s="2" t="s">
        <v>29</v>
      </c>
      <c r="B2111" s="2" t="s">
        <v>42</v>
      </c>
      <c r="C2111" s="2" t="s">
        <v>43</v>
      </c>
      <c r="D2111" s="2" t="s">
        <v>219</v>
      </c>
      <c r="E2111" s="2" t="s">
        <v>4416</v>
      </c>
      <c r="F2111" s="2" t="s">
        <v>56</v>
      </c>
      <c r="G2111" s="2">
        <v>1772000</v>
      </c>
      <c r="H2111" s="2">
        <v>1</v>
      </c>
      <c r="I2111" s="3">
        <v>46202</v>
      </c>
      <c r="J2111" s="4"/>
      <c r="K2111" s="2">
        <v>4528083</v>
      </c>
      <c r="L2111" s="2">
        <v>101000</v>
      </c>
      <c r="M2111" s="2" t="s">
        <v>2472</v>
      </c>
      <c r="N2111" s="5">
        <v>46202</v>
      </c>
      <c r="O2111" s="2" t="s">
        <v>4417</v>
      </c>
      <c r="P2111" s="2" t="s">
        <v>49</v>
      </c>
      <c r="Q2111" s="2" t="s">
        <v>4418</v>
      </c>
      <c r="R2111" s="3">
        <v>46202</v>
      </c>
      <c r="S2111" s="2" t="s">
        <v>110</v>
      </c>
      <c r="T2111" s="2" t="s">
        <v>4419</v>
      </c>
      <c r="U2111" s="2">
        <v>0</v>
      </c>
      <c r="V2111" s="2">
        <v>0</v>
      </c>
      <c r="W2111" s="2" t="s">
        <v>4420</v>
      </c>
      <c r="X2111" s="2">
        <v>2026</v>
      </c>
      <c r="Y2111" s="2" t="s">
        <v>65</v>
      </c>
      <c r="Z2111" s="4"/>
      <c r="AA2111" s="3">
        <v>46193</v>
      </c>
      <c r="AB2111" s="2" t="s">
        <v>2472</v>
      </c>
      <c r="AC2111" s="2">
        <v>461004</v>
      </c>
    </row>
    <row r="2112" spans="1:29" ht="51.75" x14ac:dyDescent="0.25">
      <c r="A2112" s="2" t="s">
        <v>29</v>
      </c>
      <c r="B2112" s="2" t="s">
        <v>42</v>
      </c>
      <c r="C2112" s="2" t="s">
        <v>43</v>
      </c>
      <c r="D2112" s="2" t="s">
        <v>219</v>
      </c>
      <c r="E2112" s="2" t="s">
        <v>4416</v>
      </c>
      <c r="F2112" s="2" t="s">
        <v>4421</v>
      </c>
      <c r="G2112" s="2">
        <v>2972000</v>
      </c>
      <c r="H2112" s="2">
        <v>1</v>
      </c>
      <c r="I2112" s="3">
        <v>46202</v>
      </c>
      <c r="J2112" s="4"/>
      <c r="K2112" s="2">
        <v>4528083</v>
      </c>
      <c r="L2112" s="2">
        <v>101000</v>
      </c>
      <c r="M2112" s="2" t="s">
        <v>2472</v>
      </c>
      <c r="N2112" s="5">
        <v>46202</v>
      </c>
      <c r="O2112" s="2" t="s">
        <v>4417</v>
      </c>
      <c r="P2112" s="2" t="s">
        <v>49</v>
      </c>
      <c r="Q2112" s="2" t="s">
        <v>4418</v>
      </c>
      <c r="R2112" s="3">
        <v>46202</v>
      </c>
      <c r="S2112" s="2" t="s">
        <v>110</v>
      </c>
      <c r="T2112" s="2" t="s">
        <v>4419</v>
      </c>
      <c r="U2112" s="2">
        <v>0</v>
      </c>
      <c r="V2112" s="2">
        <v>0</v>
      </c>
      <c r="W2112" s="2" t="s">
        <v>4420</v>
      </c>
      <c r="X2112" s="2">
        <v>2026</v>
      </c>
      <c r="Y2112" s="2" t="s">
        <v>65</v>
      </c>
      <c r="Z2112" s="4"/>
      <c r="AA2112" s="3">
        <v>46193</v>
      </c>
      <c r="AB2112" s="2" t="s">
        <v>2472</v>
      </c>
      <c r="AC2112" s="2">
        <v>461004</v>
      </c>
    </row>
    <row r="2113" spans="1:29" ht="51.75" x14ac:dyDescent="0.25">
      <c r="A2113" s="2" t="s">
        <v>29</v>
      </c>
      <c r="B2113" s="2" t="s">
        <v>42</v>
      </c>
      <c r="C2113" s="2" t="s">
        <v>43</v>
      </c>
      <c r="D2113" s="2" t="s">
        <v>219</v>
      </c>
      <c r="E2113" s="2" t="s">
        <v>4416</v>
      </c>
      <c r="F2113" s="2" t="s">
        <v>41</v>
      </c>
      <c r="G2113" s="2">
        <v>5000</v>
      </c>
      <c r="H2113" s="2">
        <v>1</v>
      </c>
      <c r="I2113" s="3">
        <v>46202</v>
      </c>
      <c r="J2113" s="4"/>
      <c r="K2113" s="2">
        <v>4528083</v>
      </c>
      <c r="L2113" s="2">
        <v>101000</v>
      </c>
      <c r="M2113" s="2" t="s">
        <v>2472</v>
      </c>
      <c r="N2113" s="5">
        <v>46202</v>
      </c>
      <c r="O2113" s="2" t="s">
        <v>4417</v>
      </c>
      <c r="P2113" s="2" t="s">
        <v>49</v>
      </c>
      <c r="Q2113" s="2" t="s">
        <v>4418</v>
      </c>
      <c r="R2113" s="3">
        <v>46202</v>
      </c>
      <c r="S2113" s="2" t="s">
        <v>110</v>
      </c>
      <c r="T2113" s="2" t="s">
        <v>4419</v>
      </c>
      <c r="U2113" s="2">
        <v>0</v>
      </c>
      <c r="V2113" s="2">
        <v>0</v>
      </c>
      <c r="W2113" s="2" t="s">
        <v>4420</v>
      </c>
      <c r="X2113" s="2">
        <v>2026</v>
      </c>
      <c r="Y2113" s="2" t="s">
        <v>65</v>
      </c>
      <c r="Z2113" s="4"/>
      <c r="AA2113" s="3">
        <v>46193</v>
      </c>
      <c r="AB2113" s="2" t="s">
        <v>2472</v>
      </c>
      <c r="AC2113" s="2">
        <v>461004</v>
      </c>
    </row>
    <row r="2114" spans="1:29" ht="64.5" x14ac:dyDescent="0.25">
      <c r="A2114" s="2" t="s">
        <v>29</v>
      </c>
      <c r="B2114" s="2" t="s">
        <v>42</v>
      </c>
      <c r="C2114" s="2" t="s">
        <v>43</v>
      </c>
      <c r="D2114" s="2" t="s">
        <v>732</v>
      </c>
      <c r="E2114" s="2" t="s">
        <v>4422</v>
      </c>
      <c r="F2114" s="2" t="s">
        <v>4423</v>
      </c>
      <c r="G2114" s="2">
        <v>1950000</v>
      </c>
      <c r="H2114" s="2">
        <v>1</v>
      </c>
      <c r="I2114" s="3">
        <v>46198</v>
      </c>
      <c r="J2114" s="4"/>
      <c r="K2114" s="2">
        <v>1216231</v>
      </c>
      <c r="L2114" s="2">
        <v>39000</v>
      </c>
      <c r="M2114" s="2" t="s">
        <v>200</v>
      </c>
      <c r="N2114" s="5">
        <v>46197</v>
      </c>
      <c r="O2114" s="2" t="s">
        <v>4424</v>
      </c>
      <c r="P2114" s="2" t="s">
        <v>181</v>
      </c>
      <c r="Q2114" s="2" t="s">
        <v>61</v>
      </c>
      <c r="R2114" s="3">
        <v>46197</v>
      </c>
      <c r="S2114" s="2" t="s">
        <v>51</v>
      </c>
      <c r="T2114" s="2" t="s">
        <v>63</v>
      </c>
      <c r="U2114" s="2" t="s">
        <v>4425</v>
      </c>
      <c r="V2114" s="2" t="s">
        <v>4426</v>
      </c>
      <c r="W2114" s="2" t="s">
        <v>728</v>
      </c>
      <c r="X2114" s="2">
        <v>2026</v>
      </c>
      <c r="Y2114" s="2" t="s">
        <v>55</v>
      </c>
      <c r="Z2114" s="4"/>
      <c r="AA2114" s="3">
        <v>46193</v>
      </c>
      <c r="AB2114" s="2" t="s">
        <v>200</v>
      </c>
      <c r="AC2114" s="2">
        <v>460938</v>
      </c>
    </row>
    <row r="2115" spans="1:29" ht="51.75" x14ac:dyDescent="0.25">
      <c r="A2115" s="2" t="s">
        <v>29</v>
      </c>
      <c r="B2115" s="2" t="s">
        <v>42</v>
      </c>
      <c r="C2115" s="2" t="s">
        <v>43</v>
      </c>
      <c r="D2115" s="2" t="s">
        <v>732</v>
      </c>
      <c r="E2115" s="2" t="s">
        <v>4422</v>
      </c>
      <c r="F2115" s="2" t="s">
        <v>41</v>
      </c>
      <c r="G2115" s="2">
        <v>5000</v>
      </c>
      <c r="H2115" s="2">
        <v>1</v>
      </c>
      <c r="I2115" s="3">
        <v>46198</v>
      </c>
      <c r="J2115" s="4"/>
      <c r="K2115" s="2">
        <v>1216231</v>
      </c>
      <c r="L2115" s="2">
        <v>39000</v>
      </c>
      <c r="M2115" s="2" t="s">
        <v>200</v>
      </c>
      <c r="N2115" s="5">
        <v>46197</v>
      </c>
      <c r="O2115" s="2" t="s">
        <v>4424</v>
      </c>
      <c r="P2115" s="2" t="s">
        <v>181</v>
      </c>
      <c r="Q2115" s="2" t="s">
        <v>61</v>
      </c>
      <c r="R2115" s="3">
        <v>46197</v>
      </c>
      <c r="S2115" s="2" t="s">
        <v>51</v>
      </c>
      <c r="T2115" s="2" t="s">
        <v>63</v>
      </c>
      <c r="U2115" s="2" t="s">
        <v>4425</v>
      </c>
      <c r="V2115" s="2" t="s">
        <v>4426</v>
      </c>
      <c r="W2115" s="2" t="s">
        <v>728</v>
      </c>
      <c r="X2115" s="2">
        <v>2026</v>
      </c>
      <c r="Y2115" s="2" t="s">
        <v>55</v>
      </c>
      <c r="Z2115" s="4"/>
      <c r="AA2115" s="3">
        <v>46193</v>
      </c>
      <c r="AB2115" s="2" t="s">
        <v>200</v>
      </c>
      <c r="AC2115" s="2">
        <v>460938</v>
      </c>
    </row>
    <row r="2116" spans="1:29" ht="102.75" x14ac:dyDescent="0.25">
      <c r="A2116" s="2" t="s">
        <v>29</v>
      </c>
      <c r="B2116" s="2" t="s">
        <v>42</v>
      </c>
      <c r="C2116" s="2" t="s">
        <v>43</v>
      </c>
      <c r="D2116" s="2" t="s">
        <v>32</v>
      </c>
      <c r="E2116" s="2" t="s">
        <v>4427</v>
      </c>
      <c r="F2116" s="2" t="s">
        <v>4428</v>
      </c>
      <c r="G2116" s="2">
        <v>1170000</v>
      </c>
      <c r="H2116" s="2">
        <v>1</v>
      </c>
      <c r="I2116" s="3">
        <v>46195</v>
      </c>
      <c r="J2116" s="4"/>
      <c r="K2116" s="2">
        <v>4729883</v>
      </c>
      <c r="L2116" s="2">
        <v>10000</v>
      </c>
      <c r="M2116" s="2" t="s">
        <v>35</v>
      </c>
      <c r="N2116" s="5">
        <v>46193</v>
      </c>
      <c r="O2116" s="2" t="s">
        <v>4429</v>
      </c>
      <c r="P2116" s="2" t="s">
        <v>36</v>
      </c>
      <c r="Q2116" s="2" t="s">
        <v>88</v>
      </c>
      <c r="R2116" s="3">
        <v>46193</v>
      </c>
      <c r="S2116" s="2" t="s">
        <v>38</v>
      </c>
      <c r="T2116" s="2" t="s">
        <v>586</v>
      </c>
      <c r="U2116" s="2">
        <v>0</v>
      </c>
      <c r="V2116" s="2">
        <v>0</v>
      </c>
      <c r="W2116" s="2" t="s">
        <v>3408</v>
      </c>
      <c r="X2116" s="2">
        <v>2026</v>
      </c>
      <c r="Y2116" s="2" t="s">
        <v>40</v>
      </c>
      <c r="Z2116" s="4"/>
      <c r="AA2116" s="3">
        <v>46193</v>
      </c>
      <c r="AB2116" s="2" t="s">
        <v>35</v>
      </c>
      <c r="AC2116" s="2">
        <v>460934</v>
      </c>
    </row>
    <row r="2117" spans="1:29" ht="102.75" x14ac:dyDescent="0.25">
      <c r="A2117" s="2" t="s">
        <v>29</v>
      </c>
      <c r="B2117" s="2" t="s">
        <v>42</v>
      </c>
      <c r="C2117" s="2" t="s">
        <v>43</v>
      </c>
      <c r="D2117" s="2" t="s">
        <v>32</v>
      </c>
      <c r="E2117" s="2" t="s">
        <v>4427</v>
      </c>
      <c r="F2117" s="2" t="s">
        <v>41</v>
      </c>
      <c r="G2117" s="2">
        <v>1000</v>
      </c>
      <c r="H2117" s="2">
        <v>1</v>
      </c>
      <c r="I2117" s="3">
        <v>46195</v>
      </c>
      <c r="J2117" s="4"/>
      <c r="K2117" s="2">
        <v>4729883</v>
      </c>
      <c r="L2117" s="2">
        <v>10000</v>
      </c>
      <c r="M2117" s="2" t="s">
        <v>35</v>
      </c>
      <c r="N2117" s="5">
        <v>46193</v>
      </c>
      <c r="O2117" s="2" t="s">
        <v>4429</v>
      </c>
      <c r="P2117" s="2" t="s">
        <v>36</v>
      </c>
      <c r="Q2117" s="2" t="s">
        <v>88</v>
      </c>
      <c r="R2117" s="3">
        <v>46193</v>
      </c>
      <c r="S2117" s="2" t="s">
        <v>38</v>
      </c>
      <c r="T2117" s="2" t="s">
        <v>586</v>
      </c>
      <c r="U2117" s="2">
        <v>0</v>
      </c>
      <c r="V2117" s="2">
        <v>0</v>
      </c>
      <c r="W2117" s="2" t="s">
        <v>3408</v>
      </c>
      <c r="X2117" s="2">
        <v>2026</v>
      </c>
      <c r="Y2117" s="2" t="s">
        <v>40</v>
      </c>
      <c r="Z2117" s="4"/>
      <c r="AA2117" s="3">
        <v>46193</v>
      </c>
      <c r="AB2117" s="2" t="s">
        <v>35</v>
      </c>
      <c r="AC2117" s="2">
        <v>460934</v>
      </c>
    </row>
    <row r="2118" spans="1:29" ht="51.75" x14ac:dyDescent="0.25">
      <c r="A2118" s="2" t="s">
        <v>29</v>
      </c>
      <c r="B2118" s="2" t="s">
        <v>42</v>
      </c>
      <c r="C2118" s="2" t="s">
        <v>43</v>
      </c>
      <c r="D2118" s="2" t="s">
        <v>44</v>
      </c>
      <c r="E2118" s="2" t="s">
        <v>4430</v>
      </c>
      <c r="F2118" s="2" t="s">
        <v>4431</v>
      </c>
      <c r="G2118" s="2">
        <v>4159000</v>
      </c>
      <c r="H2118" s="2">
        <v>1</v>
      </c>
      <c r="I2118" s="3">
        <v>46207</v>
      </c>
      <c r="J2118" s="4"/>
      <c r="K2118" s="2">
        <v>922783</v>
      </c>
      <c r="L2118" s="2">
        <v>153883</v>
      </c>
      <c r="M2118" s="2" t="s">
        <v>282</v>
      </c>
      <c r="N2118" s="5">
        <v>46195</v>
      </c>
      <c r="O2118" s="2">
        <v>4924</v>
      </c>
      <c r="P2118" s="2" t="s">
        <v>181</v>
      </c>
      <c r="Q2118" s="2">
        <v>0</v>
      </c>
      <c r="R2118" s="3">
        <v>46195</v>
      </c>
      <c r="S2118" s="2" t="s">
        <v>38</v>
      </c>
      <c r="T2118" s="2" t="s">
        <v>4432</v>
      </c>
      <c r="U2118" s="2" t="s">
        <v>4433</v>
      </c>
      <c r="V2118" s="2">
        <v>0</v>
      </c>
      <c r="W2118" s="2">
        <v>0</v>
      </c>
      <c r="X2118" s="6">
        <v>4159000</v>
      </c>
      <c r="Y2118" s="2" t="s">
        <v>55</v>
      </c>
      <c r="Z2118" s="4"/>
      <c r="AA2118" s="3">
        <v>46195</v>
      </c>
      <c r="AB2118" s="2" t="s">
        <v>282</v>
      </c>
      <c r="AC2118" s="2">
        <v>460922</v>
      </c>
    </row>
    <row r="2119" spans="1:29" ht="51.75" x14ac:dyDescent="0.25">
      <c r="A2119" s="2" t="s">
        <v>29</v>
      </c>
      <c r="B2119" s="2" t="s">
        <v>42</v>
      </c>
      <c r="C2119" s="2" t="s">
        <v>43</v>
      </c>
      <c r="D2119" s="2" t="s">
        <v>44</v>
      </c>
      <c r="E2119" s="2" t="s">
        <v>4430</v>
      </c>
      <c r="F2119" s="2" t="s">
        <v>41</v>
      </c>
      <c r="G2119" s="2">
        <v>1000</v>
      </c>
      <c r="H2119" s="2">
        <v>1</v>
      </c>
      <c r="I2119" s="3">
        <v>46207</v>
      </c>
      <c r="J2119" s="4"/>
      <c r="K2119" s="2">
        <v>922783</v>
      </c>
      <c r="L2119" s="2">
        <v>153883</v>
      </c>
      <c r="M2119" s="2" t="s">
        <v>282</v>
      </c>
      <c r="N2119" s="5">
        <v>46195</v>
      </c>
      <c r="O2119" s="2">
        <v>4924</v>
      </c>
      <c r="P2119" s="2" t="s">
        <v>181</v>
      </c>
      <c r="Q2119" s="2">
        <v>0</v>
      </c>
      <c r="R2119" s="3">
        <v>46195</v>
      </c>
      <c r="S2119" s="2" t="s">
        <v>38</v>
      </c>
      <c r="T2119" s="2" t="s">
        <v>4432</v>
      </c>
      <c r="U2119" s="2" t="s">
        <v>4433</v>
      </c>
      <c r="V2119" s="2">
        <v>0</v>
      </c>
      <c r="W2119" s="2">
        <v>0</v>
      </c>
      <c r="X2119" s="6">
        <v>4159000</v>
      </c>
      <c r="Y2119" s="2" t="s">
        <v>55</v>
      </c>
      <c r="Z2119" s="4"/>
      <c r="AA2119" s="3">
        <v>46195</v>
      </c>
      <c r="AB2119" s="2" t="s">
        <v>282</v>
      </c>
      <c r="AC2119" s="2">
        <v>460922</v>
      </c>
    </row>
    <row r="2120" spans="1:29" ht="51.75" x14ac:dyDescent="0.25">
      <c r="A2120" s="2" t="s">
        <v>29</v>
      </c>
      <c r="B2120" s="2" t="s">
        <v>42</v>
      </c>
      <c r="C2120" s="2" t="s">
        <v>43</v>
      </c>
      <c r="D2120" s="2" t="s">
        <v>44</v>
      </c>
      <c r="E2120" s="2" t="s">
        <v>4430</v>
      </c>
      <c r="F2120" s="2" t="s">
        <v>3169</v>
      </c>
      <c r="G2120" s="2">
        <v>4159000</v>
      </c>
      <c r="H2120" s="2">
        <v>1</v>
      </c>
      <c r="I2120" s="3">
        <v>46207</v>
      </c>
      <c r="J2120" s="4"/>
      <c r="K2120" s="2">
        <v>922783</v>
      </c>
      <c r="L2120" s="2">
        <v>153883</v>
      </c>
      <c r="M2120" s="2" t="s">
        <v>282</v>
      </c>
      <c r="N2120" s="5">
        <v>46195</v>
      </c>
      <c r="O2120" s="2">
        <v>4924</v>
      </c>
      <c r="P2120" s="2" t="s">
        <v>181</v>
      </c>
      <c r="Q2120" s="2">
        <v>0</v>
      </c>
      <c r="R2120" s="3">
        <v>46195</v>
      </c>
      <c r="S2120" s="2" t="s">
        <v>38</v>
      </c>
      <c r="T2120" s="2" t="s">
        <v>4432</v>
      </c>
      <c r="U2120" s="2" t="s">
        <v>4433</v>
      </c>
      <c r="V2120" s="2">
        <v>0</v>
      </c>
      <c r="W2120" s="2">
        <v>0</v>
      </c>
      <c r="X2120" s="6">
        <v>4159000</v>
      </c>
      <c r="Y2120" s="2" t="s">
        <v>55</v>
      </c>
      <c r="Z2120" s="4"/>
      <c r="AA2120" s="3">
        <v>46195</v>
      </c>
      <c r="AB2120" s="2" t="s">
        <v>282</v>
      </c>
      <c r="AC2120" s="2">
        <v>460922</v>
      </c>
    </row>
    <row r="2121" spans="1:29" ht="64.5" x14ac:dyDescent="0.25">
      <c r="A2121" s="2" t="s">
        <v>29</v>
      </c>
      <c r="B2121" s="2" t="s">
        <v>42</v>
      </c>
      <c r="C2121" s="2" t="s">
        <v>43</v>
      </c>
      <c r="D2121" s="2" t="s">
        <v>32</v>
      </c>
      <c r="E2121" s="2" t="s">
        <v>4434</v>
      </c>
      <c r="F2121" s="2" t="s">
        <v>4435</v>
      </c>
      <c r="G2121" s="2">
        <v>2620000</v>
      </c>
      <c r="H2121" s="2">
        <v>1</v>
      </c>
      <c r="I2121" s="3">
        <v>46193</v>
      </c>
      <c r="J2121" s="4"/>
      <c r="K2121" s="2">
        <v>4729702</v>
      </c>
      <c r="L2121" s="2">
        <v>52400</v>
      </c>
      <c r="M2121" s="2" t="s">
        <v>921</v>
      </c>
      <c r="N2121" s="5">
        <v>46193</v>
      </c>
      <c r="O2121" s="2" t="s">
        <v>4436</v>
      </c>
      <c r="P2121" s="2" t="s">
        <v>36</v>
      </c>
      <c r="Q2121" s="2" t="s">
        <v>577</v>
      </c>
      <c r="R2121" s="4"/>
      <c r="S2121" s="2" t="s">
        <v>923</v>
      </c>
      <c r="T2121" s="2" t="s">
        <v>52</v>
      </c>
      <c r="U2121" s="2">
        <v>0</v>
      </c>
      <c r="V2121" s="2" t="s">
        <v>883</v>
      </c>
      <c r="W2121" s="2" t="s">
        <v>105</v>
      </c>
      <c r="X2121" s="2">
        <v>2026</v>
      </c>
      <c r="Y2121" s="2" t="s">
        <v>40</v>
      </c>
      <c r="Z2121" s="4"/>
      <c r="AA2121" s="3">
        <v>46193</v>
      </c>
      <c r="AB2121" s="2" t="s">
        <v>921</v>
      </c>
      <c r="AC2121" s="2">
        <v>460848</v>
      </c>
    </row>
    <row r="2122" spans="1:29" ht="51.75" x14ac:dyDescent="0.25">
      <c r="A2122" s="2" t="s">
        <v>29</v>
      </c>
      <c r="B2122" s="2" t="s">
        <v>42</v>
      </c>
      <c r="C2122" s="2" t="s">
        <v>43</v>
      </c>
      <c r="D2122" s="2" t="s">
        <v>32</v>
      </c>
      <c r="E2122" s="2" t="s">
        <v>4434</v>
      </c>
      <c r="F2122" s="2" t="s">
        <v>41</v>
      </c>
      <c r="G2122" s="2">
        <v>1000</v>
      </c>
      <c r="H2122" s="2">
        <v>1</v>
      </c>
      <c r="I2122" s="3">
        <v>46193</v>
      </c>
      <c r="J2122" s="4"/>
      <c r="K2122" s="2">
        <v>4729702</v>
      </c>
      <c r="L2122" s="2">
        <v>52400</v>
      </c>
      <c r="M2122" s="2" t="s">
        <v>921</v>
      </c>
      <c r="N2122" s="5">
        <v>46193</v>
      </c>
      <c r="O2122" s="2" t="s">
        <v>4436</v>
      </c>
      <c r="P2122" s="2" t="s">
        <v>36</v>
      </c>
      <c r="Q2122" s="2" t="s">
        <v>577</v>
      </c>
      <c r="R2122" s="4"/>
      <c r="S2122" s="2" t="s">
        <v>923</v>
      </c>
      <c r="T2122" s="2" t="s">
        <v>52</v>
      </c>
      <c r="U2122" s="2">
        <v>0</v>
      </c>
      <c r="V2122" s="2" t="s">
        <v>883</v>
      </c>
      <c r="W2122" s="2" t="s">
        <v>105</v>
      </c>
      <c r="X2122" s="2">
        <v>2026</v>
      </c>
      <c r="Y2122" s="2" t="s">
        <v>40</v>
      </c>
      <c r="Z2122" s="4"/>
      <c r="AA2122" s="3">
        <v>46193</v>
      </c>
      <c r="AB2122" s="2" t="s">
        <v>921</v>
      </c>
      <c r="AC2122" s="2">
        <v>460848</v>
      </c>
    </row>
    <row r="2123" spans="1:29" ht="102.75" x14ac:dyDescent="0.25">
      <c r="A2123" s="2" t="s">
        <v>29</v>
      </c>
      <c r="B2123" s="2" t="s">
        <v>42</v>
      </c>
      <c r="C2123" s="2" t="s">
        <v>43</v>
      </c>
      <c r="D2123" s="2" t="s">
        <v>32</v>
      </c>
      <c r="E2123" s="2" t="s">
        <v>4437</v>
      </c>
      <c r="F2123" s="2" t="s">
        <v>4438</v>
      </c>
      <c r="G2123" s="2">
        <v>2985000</v>
      </c>
      <c r="H2123" s="2">
        <v>1</v>
      </c>
      <c r="I2123" s="3">
        <v>46206</v>
      </c>
      <c r="J2123" s="4"/>
      <c r="K2123" s="2">
        <v>3253196</v>
      </c>
      <c r="L2123" s="2">
        <v>20000</v>
      </c>
      <c r="M2123" s="2" t="s">
        <v>35</v>
      </c>
      <c r="N2123" s="5">
        <v>46193</v>
      </c>
      <c r="O2123" s="2" t="s">
        <v>4439</v>
      </c>
      <c r="P2123" s="2" t="s">
        <v>36</v>
      </c>
      <c r="Q2123" s="2" t="s">
        <v>2623</v>
      </c>
      <c r="R2123" s="3">
        <v>46193</v>
      </c>
      <c r="S2123" s="2" t="s">
        <v>38</v>
      </c>
      <c r="T2123" s="2" t="s">
        <v>2624</v>
      </c>
      <c r="U2123" s="2">
        <v>0</v>
      </c>
      <c r="V2123" s="2" t="s">
        <v>4440</v>
      </c>
      <c r="W2123" s="2" t="s">
        <v>4441</v>
      </c>
      <c r="X2123" s="2">
        <v>2026</v>
      </c>
      <c r="Y2123" s="2" t="s">
        <v>40</v>
      </c>
      <c r="Z2123" s="4"/>
      <c r="AA2123" s="3">
        <v>46193</v>
      </c>
      <c r="AB2123" s="2" t="s">
        <v>35</v>
      </c>
      <c r="AC2123" s="2">
        <v>460830</v>
      </c>
    </row>
    <row r="2124" spans="1:29" ht="102.75" x14ac:dyDescent="0.25">
      <c r="A2124" s="2" t="s">
        <v>29</v>
      </c>
      <c r="B2124" s="2" t="s">
        <v>42</v>
      </c>
      <c r="C2124" s="2" t="s">
        <v>43</v>
      </c>
      <c r="D2124" s="2" t="s">
        <v>32</v>
      </c>
      <c r="E2124" s="2" t="s">
        <v>4437</v>
      </c>
      <c r="F2124" s="2" t="s">
        <v>41</v>
      </c>
      <c r="G2124" s="2">
        <v>1000</v>
      </c>
      <c r="H2124" s="2">
        <v>1</v>
      </c>
      <c r="I2124" s="3">
        <v>46206</v>
      </c>
      <c r="J2124" s="4"/>
      <c r="K2124" s="2">
        <v>3253196</v>
      </c>
      <c r="L2124" s="2">
        <v>20000</v>
      </c>
      <c r="M2124" s="2" t="s">
        <v>35</v>
      </c>
      <c r="N2124" s="5">
        <v>46193</v>
      </c>
      <c r="O2124" s="2" t="s">
        <v>4439</v>
      </c>
      <c r="P2124" s="2" t="s">
        <v>36</v>
      </c>
      <c r="Q2124" s="2" t="s">
        <v>2623</v>
      </c>
      <c r="R2124" s="3">
        <v>46193</v>
      </c>
      <c r="S2124" s="2" t="s">
        <v>38</v>
      </c>
      <c r="T2124" s="2" t="s">
        <v>2624</v>
      </c>
      <c r="U2124" s="2">
        <v>0</v>
      </c>
      <c r="V2124" s="2" t="s">
        <v>4440</v>
      </c>
      <c r="W2124" s="2" t="s">
        <v>4441</v>
      </c>
      <c r="X2124" s="2">
        <v>2026</v>
      </c>
      <c r="Y2124" s="2" t="s">
        <v>40</v>
      </c>
      <c r="Z2124" s="4"/>
      <c r="AA2124" s="3">
        <v>46193</v>
      </c>
      <c r="AB2124" s="2" t="s">
        <v>35</v>
      </c>
      <c r="AC2124" s="2">
        <v>460830</v>
      </c>
    </row>
    <row r="2125" spans="1:29" ht="102.75" x14ac:dyDescent="0.25">
      <c r="A2125" s="2" t="s">
        <v>29</v>
      </c>
      <c r="B2125" s="2" t="s">
        <v>42</v>
      </c>
      <c r="C2125" s="2" t="s">
        <v>43</v>
      </c>
      <c r="D2125" s="2" t="s">
        <v>32</v>
      </c>
      <c r="E2125" s="2" t="s">
        <v>4442</v>
      </c>
      <c r="F2125" s="2" t="s">
        <v>4443</v>
      </c>
      <c r="G2125" s="2">
        <v>2410000</v>
      </c>
      <c r="H2125" s="2">
        <v>1</v>
      </c>
      <c r="I2125" s="3">
        <v>46194</v>
      </c>
      <c r="J2125" s="4"/>
      <c r="K2125" s="2">
        <v>4729466</v>
      </c>
      <c r="L2125" s="2">
        <v>20000</v>
      </c>
      <c r="M2125" s="2" t="s">
        <v>35</v>
      </c>
      <c r="N2125" s="5">
        <v>46193</v>
      </c>
      <c r="O2125" s="2" t="s">
        <v>4444</v>
      </c>
      <c r="P2125" s="2" t="s">
        <v>36</v>
      </c>
      <c r="Q2125" s="2" t="s">
        <v>237</v>
      </c>
      <c r="R2125" s="3">
        <v>46193</v>
      </c>
      <c r="S2125" s="2" t="s">
        <v>38</v>
      </c>
      <c r="T2125" s="2" t="s">
        <v>238</v>
      </c>
      <c r="U2125" s="2" t="s">
        <v>4445</v>
      </c>
      <c r="V2125" s="2" t="s">
        <v>162</v>
      </c>
      <c r="W2125" s="2" t="s">
        <v>2318</v>
      </c>
      <c r="X2125" s="2">
        <v>2026</v>
      </c>
      <c r="Y2125" s="2" t="s">
        <v>40</v>
      </c>
      <c r="Z2125" s="4"/>
      <c r="AA2125" s="3">
        <v>46193</v>
      </c>
      <c r="AB2125" s="2" t="s">
        <v>35</v>
      </c>
      <c r="AC2125" s="2">
        <v>460826</v>
      </c>
    </row>
    <row r="2126" spans="1:29" ht="102.75" x14ac:dyDescent="0.25">
      <c r="A2126" s="2" t="s">
        <v>29</v>
      </c>
      <c r="B2126" s="2" t="s">
        <v>42</v>
      </c>
      <c r="C2126" s="2" t="s">
        <v>43</v>
      </c>
      <c r="D2126" s="2" t="s">
        <v>32</v>
      </c>
      <c r="E2126" s="2" t="s">
        <v>4442</v>
      </c>
      <c r="F2126" s="2" t="s">
        <v>41</v>
      </c>
      <c r="G2126" s="2">
        <v>1000</v>
      </c>
      <c r="H2126" s="2">
        <v>1</v>
      </c>
      <c r="I2126" s="3">
        <v>46194</v>
      </c>
      <c r="J2126" s="4"/>
      <c r="K2126" s="2">
        <v>4729466</v>
      </c>
      <c r="L2126" s="2">
        <v>20000</v>
      </c>
      <c r="M2126" s="2" t="s">
        <v>35</v>
      </c>
      <c r="N2126" s="5">
        <v>46193</v>
      </c>
      <c r="O2126" s="2" t="s">
        <v>4444</v>
      </c>
      <c r="P2126" s="2" t="s">
        <v>36</v>
      </c>
      <c r="Q2126" s="2" t="s">
        <v>237</v>
      </c>
      <c r="R2126" s="3">
        <v>46193</v>
      </c>
      <c r="S2126" s="2" t="s">
        <v>38</v>
      </c>
      <c r="T2126" s="2" t="s">
        <v>238</v>
      </c>
      <c r="U2126" s="2" t="s">
        <v>4445</v>
      </c>
      <c r="V2126" s="2" t="s">
        <v>162</v>
      </c>
      <c r="W2126" s="2" t="s">
        <v>2318</v>
      </c>
      <c r="X2126" s="2">
        <v>2026</v>
      </c>
      <c r="Y2126" s="2" t="s">
        <v>40</v>
      </c>
      <c r="Z2126" s="4"/>
      <c r="AA2126" s="3">
        <v>46193</v>
      </c>
      <c r="AB2126" s="2" t="s">
        <v>35</v>
      </c>
      <c r="AC2126" s="2">
        <v>460826</v>
      </c>
    </row>
    <row r="2127" spans="1:29" ht="102.75" x14ac:dyDescent="0.25">
      <c r="A2127" s="2" t="s">
        <v>29</v>
      </c>
      <c r="B2127" s="2" t="s">
        <v>42</v>
      </c>
      <c r="C2127" s="2" t="s">
        <v>43</v>
      </c>
      <c r="D2127" s="2" t="s">
        <v>32</v>
      </c>
      <c r="E2127" s="2" t="s">
        <v>4446</v>
      </c>
      <c r="F2127" s="2" t="s">
        <v>4447</v>
      </c>
      <c r="G2127" s="2">
        <v>2560000</v>
      </c>
      <c r="H2127" s="2">
        <v>1</v>
      </c>
      <c r="I2127" s="3">
        <v>46195</v>
      </c>
      <c r="J2127" s="4"/>
      <c r="K2127" s="2">
        <v>4729646</v>
      </c>
      <c r="L2127" s="2">
        <v>20000</v>
      </c>
      <c r="M2127" s="2" t="s">
        <v>35</v>
      </c>
      <c r="N2127" s="5">
        <v>46193</v>
      </c>
      <c r="O2127" s="2" t="s">
        <v>4448</v>
      </c>
      <c r="P2127" s="2" t="s">
        <v>36</v>
      </c>
      <c r="Q2127" s="2" t="s">
        <v>593</v>
      </c>
      <c r="R2127" s="3">
        <v>46193</v>
      </c>
      <c r="S2127" s="2" t="s">
        <v>38</v>
      </c>
      <c r="T2127" s="2" t="s">
        <v>594</v>
      </c>
      <c r="U2127" s="2" t="s">
        <v>4449</v>
      </c>
      <c r="V2127" s="2" t="s">
        <v>146</v>
      </c>
      <c r="W2127" s="2" t="s">
        <v>596</v>
      </c>
      <c r="X2127" s="2">
        <v>2025</v>
      </c>
      <c r="Y2127" s="2" t="s">
        <v>40</v>
      </c>
      <c r="Z2127" s="4"/>
      <c r="AA2127" s="3">
        <v>46193</v>
      </c>
      <c r="AB2127" s="2" t="s">
        <v>35</v>
      </c>
      <c r="AC2127" s="2">
        <v>460794</v>
      </c>
    </row>
    <row r="2128" spans="1:29" ht="102.75" x14ac:dyDescent="0.25">
      <c r="A2128" s="2" t="s">
        <v>29</v>
      </c>
      <c r="B2128" s="2" t="s">
        <v>42</v>
      </c>
      <c r="C2128" s="2" t="s">
        <v>43</v>
      </c>
      <c r="D2128" s="2" t="s">
        <v>32</v>
      </c>
      <c r="E2128" s="2" t="s">
        <v>4446</v>
      </c>
      <c r="F2128" s="2" t="s">
        <v>41</v>
      </c>
      <c r="G2128" s="2">
        <v>1000</v>
      </c>
      <c r="H2128" s="2">
        <v>1</v>
      </c>
      <c r="I2128" s="3">
        <v>46195</v>
      </c>
      <c r="J2128" s="4"/>
      <c r="K2128" s="2">
        <v>4729646</v>
      </c>
      <c r="L2128" s="2">
        <v>20000</v>
      </c>
      <c r="M2128" s="2" t="s">
        <v>35</v>
      </c>
      <c r="N2128" s="5">
        <v>46193</v>
      </c>
      <c r="O2128" s="2" t="s">
        <v>4448</v>
      </c>
      <c r="P2128" s="2" t="s">
        <v>36</v>
      </c>
      <c r="Q2128" s="2" t="s">
        <v>593</v>
      </c>
      <c r="R2128" s="3">
        <v>46193</v>
      </c>
      <c r="S2128" s="2" t="s">
        <v>38</v>
      </c>
      <c r="T2128" s="2" t="s">
        <v>594</v>
      </c>
      <c r="U2128" s="2" t="s">
        <v>4449</v>
      </c>
      <c r="V2128" s="2" t="s">
        <v>146</v>
      </c>
      <c r="W2128" s="2" t="s">
        <v>596</v>
      </c>
      <c r="X2128" s="2">
        <v>2025</v>
      </c>
      <c r="Y2128" s="2" t="s">
        <v>40</v>
      </c>
      <c r="Z2128" s="4"/>
      <c r="AA2128" s="3">
        <v>46193</v>
      </c>
      <c r="AB2128" s="2" t="s">
        <v>35</v>
      </c>
      <c r="AC2128" s="2">
        <v>460794</v>
      </c>
    </row>
    <row r="2129" spans="1:29" ht="102.75" x14ac:dyDescent="0.25">
      <c r="A2129" s="2" t="s">
        <v>29</v>
      </c>
      <c r="B2129" s="2" t="s">
        <v>42</v>
      </c>
      <c r="C2129" s="2" t="s">
        <v>43</v>
      </c>
      <c r="D2129" s="2" t="s">
        <v>32</v>
      </c>
      <c r="E2129" s="2" t="s">
        <v>4450</v>
      </c>
      <c r="F2129" s="2" t="s">
        <v>4451</v>
      </c>
      <c r="G2129" s="2">
        <v>2488000</v>
      </c>
      <c r="H2129" s="2">
        <v>1</v>
      </c>
      <c r="I2129" s="3">
        <v>46194</v>
      </c>
      <c r="J2129" s="4"/>
      <c r="K2129" s="2">
        <v>4729477</v>
      </c>
      <c r="L2129" s="2">
        <v>20000</v>
      </c>
      <c r="M2129" s="2" t="s">
        <v>35</v>
      </c>
      <c r="N2129" s="5">
        <v>46193</v>
      </c>
      <c r="O2129" s="2" t="s">
        <v>4452</v>
      </c>
      <c r="P2129" s="2" t="s">
        <v>36</v>
      </c>
      <c r="Q2129" s="2" t="s">
        <v>1224</v>
      </c>
      <c r="R2129" s="3">
        <v>46193</v>
      </c>
      <c r="S2129" s="2" t="s">
        <v>38</v>
      </c>
      <c r="T2129" s="2" t="s">
        <v>1225</v>
      </c>
      <c r="U2129" s="2">
        <v>0</v>
      </c>
      <c r="V2129" s="2" t="s">
        <v>53</v>
      </c>
      <c r="W2129" s="2" t="s">
        <v>4453</v>
      </c>
      <c r="X2129" s="2">
        <v>2025</v>
      </c>
      <c r="Y2129" s="2" t="s">
        <v>40</v>
      </c>
      <c r="Z2129" s="4"/>
      <c r="AA2129" s="3">
        <v>46193</v>
      </c>
      <c r="AB2129" s="2" t="s">
        <v>35</v>
      </c>
      <c r="AC2129" s="2">
        <v>460782</v>
      </c>
    </row>
    <row r="2130" spans="1:29" ht="102.75" x14ac:dyDescent="0.25">
      <c r="A2130" s="2" t="s">
        <v>29</v>
      </c>
      <c r="B2130" s="2" t="s">
        <v>42</v>
      </c>
      <c r="C2130" s="2" t="s">
        <v>43</v>
      </c>
      <c r="D2130" s="2" t="s">
        <v>32</v>
      </c>
      <c r="E2130" s="2" t="s">
        <v>4450</v>
      </c>
      <c r="F2130" s="2" t="s">
        <v>41</v>
      </c>
      <c r="G2130" s="2">
        <v>1000</v>
      </c>
      <c r="H2130" s="2">
        <v>1</v>
      </c>
      <c r="I2130" s="3">
        <v>46194</v>
      </c>
      <c r="J2130" s="4"/>
      <c r="K2130" s="2">
        <v>4729477</v>
      </c>
      <c r="L2130" s="2">
        <v>20000</v>
      </c>
      <c r="M2130" s="2" t="s">
        <v>35</v>
      </c>
      <c r="N2130" s="5">
        <v>46193</v>
      </c>
      <c r="O2130" s="2" t="s">
        <v>4452</v>
      </c>
      <c r="P2130" s="2" t="s">
        <v>36</v>
      </c>
      <c r="Q2130" s="2" t="s">
        <v>1224</v>
      </c>
      <c r="R2130" s="3">
        <v>46193</v>
      </c>
      <c r="S2130" s="2" t="s">
        <v>38</v>
      </c>
      <c r="T2130" s="2" t="s">
        <v>1225</v>
      </c>
      <c r="U2130" s="2">
        <v>0</v>
      </c>
      <c r="V2130" s="2" t="s">
        <v>53</v>
      </c>
      <c r="W2130" s="2" t="s">
        <v>4453</v>
      </c>
      <c r="X2130" s="2">
        <v>2025</v>
      </c>
      <c r="Y2130" s="2" t="s">
        <v>40</v>
      </c>
      <c r="Z2130" s="4"/>
      <c r="AA2130" s="3">
        <v>46193</v>
      </c>
      <c r="AB2130" s="2" t="s">
        <v>35</v>
      </c>
      <c r="AC2130" s="2">
        <v>460782</v>
      </c>
    </row>
    <row r="2131" spans="1:29" ht="102.75" x14ac:dyDescent="0.25">
      <c r="A2131" s="2" t="s">
        <v>29</v>
      </c>
      <c r="B2131" s="2" t="s">
        <v>42</v>
      </c>
      <c r="C2131" s="2" t="s">
        <v>43</v>
      </c>
      <c r="D2131" s="2" t="s">
        <v>32</v>
      </c>
      <c r="E2131" s="2" t="s">
        <v>4454</v>
      </c>
      <c r="F2131" s="2" t="s">
        <v>4455</v>
      </c>
      <c r="G2131" s="2">
        <v>1189000</v>
      </c>
      <c r="H2131" s="2">
        <v>1</v>
      </c>
      <c r="I2131" s="3">
        <v>46193</v>
      </c>
      <c r="J2131" s="4"/>
      <c r="K2131" s="2">
        <v>4726366</v>
      </c>
      <c r="L2131" s="2">
        <v>10000</v>
      </c>
      <c r="M2131" s="2" t="s">
        <v>35</v>
      </c>
      <c r="N2131" s="5">
        <v>46192</v>
      </c>
      <c r="O2131" s="2" t="s">
        <v>4456</v>
      </c>
      <c r="P2131" s="2" t="s">
        <v>36</v>
      </c>
      <c r="Q2131" s="2" t="s">
        <v>53</v>
      </c>
      <c r="R2131" s="3">
        <v>46192</v>
      </c>
      <c r="S2131" s="2" t="s">
        <v>38</v>
      </c>
      <c r="T2131" s="2" t="s">
        <v>4457</v>
      </c>
      <c r="U2131" s="2">
        <v>0</v>
      </c>
      <c r="V2131" s="2">
        <v>0</v>
      </c>
      <c r="W2131" s="2" t="s">
        <v>262</v>
      </c>
      <c r="X2131" s="2">
        <v>2026</v>
      </c>
      <c r="Y2131" s="2" t="s">
        <v>40</v>
      </c>
      <c r="Z2131" s="4"/>
      <c r="AA2131" s="3">
        <v>46192</v>
      </c>
      <c r="AB2131" s="2" t="s">
        <v>35</v>
      </c>
      <c r="AC2131" s="2">
        <v>460762</v>
      </c>
    </row>
    <row r="2132" spans="1:29" ht="102.75" x14ac:dyDescent="0.25">
      <c r="A2132" s="2" t="s">
        <v>29</v>
      </c>
      <c r="B2132" s="2" t="s">
        <v>42</v>
      </c>
      <c r="C2132" s="2" t="s">
        <v>43</v>
      </c>
      <c r="D2132" s="2" t="s">
        <v>32</v>
      </c>
      <c r="E2132" s="2" t="s">
        <v>4454</v>
      </c>
      <c r="F2132" s="2" t="s">
        <v>41</v>
      </c>
      <c r="G2132" s="2">
        <v>1000</v>
      </c>
      <c r="H2132" s="2">
        <v>1</v>
      </c>
      <c r="I2132" s="3">
        <v>46193</v>
      </c>
      <c r="J2132" s="4"/>
      <c r="K2132" s="2">
        <v>4726366</v>
      </c>
      <c r="L2132" s="2">
        <v>10000</v>
      </c>
      <c r="M2132" s="2" t="s">
        <v>35</v>
      </c>
      <c r="N2132" s="5">
        <v>46192</v>
      </c>
      <c r="O2132" s="2" t="s">
        <v>4456</v>
      </c>
      <c r="P2132" s="2" t="s">
        <v>36</v>
      </c>
      <c r="Q2132" s="2" t="s">
        <v>53</v>
      </c>
      <c r="R2132" s="3">
        <v>46192</v>
      </c>
      <c r="S2132" s="2" t="s">
        <v>38</v>
      </c>
      <c r="T2132" s="2" t="s">
        <v>4457</v>
      </c>
      <c r="U2132" s="2">
        <v>0</v>
      </c>
      <c r="V2132" s="2">
        <v>0</v>
      </c>
      <c r="W2132" s="2" t="s">
        <v>262</v>
      </c>
      <c r="X2132" s="2">
        <v>2026</v>
      </c>
      <c r="Y2132" s="2" t="s">
        <v>40</v>
      </c>
      <c r="Z2132" s="4"/>
      <c r="AA2132" s="3">
        <v>46192</v>
      </c>
      <c r="AB2132" s="2" t="s">
        <v>35</v>
      </c>
      <c r="AC2132" s="2">
        <v>460762</v>
      </c>
    </row>
    <row r="2133" spans="1:29" ht="51.75" x14ac:dyDescent="0.25">
      <c r="A2133" s="2" t="s">
        <v>29</v>
      </c>
      <c r="B2133" s="2" t="s">
        <v>42</v>
      </c>
      <c r="C2133" s="2" t="s">
        <v>43</v>
      </c>
      <c r="D2133" s="2" t="s">
        <v>737</v>
      </c>
      <c r="E2133" s="2" t="s">
        <v>4458</v>
      </c>
      <c r="F2133" s="2" t="s">
        <v>4459</v>
      </c>
      <c r="G2133" s="2">
        <v>2749500</v>
      </c>
      <c r="H2133" s="2">
        <v>1</v>
      </c>
      <c r="I2133" s="3">
        <v>46193</v>
      </c>
      <c r="J2133" s="4"/>
      <c r="K2133" s="2">
        <v>4618817</v>
      </c>
      <c r="L2133" s="2">
        <v>54990</v>
      </c>
      <c r="M2133" s="2" t="s">
        <v>126</v>
      </c>
      <c r="N2133" s="5">
        <v>46192</v>
      </c>
      <c r="O2133" s="2" t="s">
        <v>4460</v>
      </c>
      <c r="P2133" s="2" t="s">
        <v>181</v>
      </c>
      <c r="Q2133" s="2" t="s">
        <v>4461</v>
      </c>
      <c r="R2133" s="3">
        <v>46192</v>
      </c>
      <c r="S2133" s="2" t="s">
        <v>38</v>
      </c>
      <c r="T2133" s="2" t="s">
        <v>4441</v>
      </c>
      <c r="U2133" s="2" t="s">
        <v>4462</v>
      </c>
      <c r="V2133" s="2">
        <v>0</v>
      </c>
      <c r="W2133" s="2" t="s">
        <v>4463</v>
      </c>
      <c r="X2133" s="2">
        <v>2025</v>
      </c>
      <c r="Y2133" s="2" t="s">
        <v>55</v>
      </c>
      <c r="Z2133" s="4"/>
      <c r="AA2133" s="3">
        <v>46175</v>
      </c>
      <c r="AB2133" s="2" t="s">
        <v>126</v>
      </c>
      <c r="AC2133" s="2">
        <v>460726</v>
      </c>
    </row>
    <row r="2134" spans="1:29" ht="51.75" x14ac:dyDescent="0.25">
      <c r="A2134" s="2" t="s">
        <v>29</v>
      </c>
      <c r="B2134" s="2" t="s">
        <v>42</v>
      </c>
      <c r="C2134" s="2" t="s">
        <v>43</v>
      </c>
      <c r="D2134" s="2" t="s">
        <v>737</v>
      </c>
      <c r="E2134" s="2" t="s">
        <v>4458</v>
      </c>
      <c r="F2134" s="2" t="s">
        <v>41</v>
      </c>
      <c r="G2134" s="2">
        <v>1000</v>
      </c>
      <c r="H2134" s="2">
        <v>1</v>
      </c>
      <c r="I2134" s="3">
        <v>46193</v>
      </c>
      <c r="J2134" s="4"/>
      <c r="K2134" s="2">
        <v>4618817</v>
      </c>
      <c r="L2134" s="2">
        <v>54990</v>
      </c>
      <c r="M2134" s="2" t="s">
        <v>126</v>
      </c>
      <c r="N2134" s="5">
        <v>46192</v>
      </c>
      <c r="O2134" s="2" t="s">
        <v>4460</v>
      </c>
      <c r="P2134" s="2" t="s">
        <v>181</v>
      </c>
      <c r="Q2134" s="2" t="s">
        <v>4461</v>
      </c>
      <c r="R2134" s="3">
        <v>46192</v>
      </c>
      <c r="S2134" s="2" t="s">
        <v>38</v>
      </c>
      <c r="T2134" s="2" t="s">
        <v>4441</v>
      </c>
      <c r="U2134" s="2" t="s">
        <v>4462</v>
      </c>
      <c r="V2134" s="2">
        <v>0</v>
      </c>
      <c r="W2134" s="2" t="s">
        <v>4463</v>
      </c>
      <c r="X2134" s="2">
        <v>2025</v>
      </c>
      <c r="Y2134" s="2" t="s">
        <v>55</v>
      </c>
      <c r="Z2134" s="4"/>
      <c r="AA2134" s="3">
        <v>46175</v>
      </c>
      <c r="AB2134" s="2" t="s">
        <v>126</v>
      </c>
      <c r="AC2134" s="2">
        <v>460726</v>
      </c>
    </row>
    <row r="2135" spans="1:29" ht="102.75" x14ac:dyDescent="0.25">
      <c r="A2135" s="2" t="s">
        <v>29</v>
      </c>
      <c r="B2135" s="2" t="s">
        <v>42</v>
      </c>
      <c r="C2135" s="2" t="s">
        <v>43</v>
      </c>
      <c r="D2135" s="2" t="s">
        <v>32</v>
      </c>
      <c r="E2135" s="2" t="s">
        <v>4464</v>
      </c>
      <c r="F2135" s="2" t="s">
        <v>4465</v>
      </c>
      <c r="G2135" s="2">
        <v>1618000</v>
      </c>
      <c r="H2135" s="2">
        <v>1</v>
      </c>
      <c r="I2135" s="3">
        <v>46194</v>
      </c>
      <c r="J2135" s="4"/>
      <c r="K2135" s="2">
        <v>4729060</v>
      </c>
      <c r="L2135" s="2">
        <v>10000</v>
      </c>
      <c r="M2135" s="2" t="s">
        <v>35</v>
      </c>
      <c r="N2135" s="5">
        <v>46193</v>
      </c>
      <c r="O2135" s="2" t="s">
        <v>4466</v>
      </c>
      <c r="P2135" s="2" t="s">
        <v>36</v>
      </c>
      <c r="Q2135" s="2" t="s">
        <v>37</v>
      </c>
      <c r="R2135" s="3">
        <v>46193</v>
      </c>
      <c r="S2135" s="2" t="s">
        <v>38</v>
      </c>
      <c r="T2135" s="2" t="s">
        <v>4467</v>
      </c>
      <c r="U2135" s="2">
        <v>0</v>
      </c>
      <c r="V2135" s="2">
        <v>0</v>
      </c>
      <c r="W2135" s="2" t="s">
        <v>4468</v>
      </c>
      <c r="X2135" s="2">
        <v>2026</v>
      </c>
      <c r="Y2135" s="2" t="s">
        <v>40</v>
      </c>
      <c r="Z2135" s="4"/>
      <c r="AA2135" s="3">
        <v>46193</v>
      </c>
      <c r="AB2135" s="2" t="s">
        <v>35</v>
      </c>
      <c r="AC2135" s="2">
        <v>460712</v>
      </c>
    </row>
    <row r="2136" spans="1:29" ht="102.75" x14ac:dyDescent="0.25">
      <c r="A2136" s="2" t="s">
        <v>29</v>
      </c>
      <c r="B2136" s="2" t="s">
        <v>42</v>
      </c>
      <c r="C2136" s="2" t="s">
        <v>43</v>
      </c>
      <c r="D2136" s="2" t="s">
        <v>32</v>
      </c>
      <c r="E2136" s="2" t="s">
        <v>4464</v>
      </c>
      <c r="F2136" s="2" t="s">
        <v>41</v>
      </c>
      <c r="G2136" s="2">
        <v>1000</v>
      </c>
      <c r="H2136" s="2">
        <v>1</v>
      </c>
      <c r="I2136" s="3">
        <v>46194</v>
      </c>
      <c r="J2136" s="4"/>
      <c r="K2136" s="2">
        <v>4729060</v>
      </c>
      <c r="L2136" s="2">
        <v>10000</v>
      </c>
      <c r="M2136" s="2" t="s">
        <v>35</v>
      </c>
      <c r="N2136" s="5">
        <v>46193</v>
      </c>
      <c r="O2136" s="2" t="s">
        <v>4466</v>
      </c>
      <c r="P2136" s="2" t="s">
        <v>36</v>
      </c>
      <c r="Q2136" s="2" t="s">
        <v>37</v>
      </c>
      <c r="R2136" s="3">
        <v>46193</v>
      </c>
      <c r="S2136" s="2" t="s">
        <v>38</v>
      </c>
      <c r="T2136" s="2" t="s">
        <v>4467</v>
      </c>
      <c r="U2136" s="2">
        <v>0</v>
      </c>
      <c r="V2136" s="2">
        <v>0</v>
      </c>
      <c r="W2136" s="2" t="s">
        <v>4468</v>
      </c>
      <c r="X2136" s="2">
        <v>2026</v>
      </c>
      <c r="Y2136" s="2" t="s">
        <v>40</v>
      </c>
      <c r="Z2136" s="4"/>
      <c r="AA2136" s="3">
        <v>46193</v>
      </c>
      <c r="AB2136" s="2" t="s">
        <v>35</v>
      </c>
      <c r="AC2136" s="2">
        <v>460712</v>
      </c>
    </row>
    <row r="2137" spans="1:29" ht="64.5" x14ac:dyDescent="0.25">
      <c r="A2137" s="2" t="s">
        <v>29</v>
      </c>
      <c r="B2137" s="2" t="s">
        <v>42</v>
      </c>
      <c r="C2137" s="2" t="s">
        <v>43</v>
      </c>
      <c r="D2137" s="2" t="s">
        <v>32</v>
      </c>
      <c r="E2137" s="2" t="s">
        <v>4469</v>
      </c>
      <c r="F2137" s="2" t="s">
        <v>4470</v>
      </c>
      <c r="G2137" s="2">
        <v>2200000</v>
      </c>
      <c r="H2137" s="2">
        <v>1</v>
      </c>
      <c r="I2137" s="3">
        <v>46195</v>
      </c>
      <c r="J2137" s="4"/>
      <c r="K2137" s="2">
        <v>3861537</v>
      </c>
      <c r="L2137" s="2">
        <v>44000</v>
      </c>
      <c r="M2137" s="2" t="s">
        <v>3908</v>
      </c>
      <c r="N2137" s="5">
        <v>46192</v>
      </c>
      <c r="O2137" s="2" t="s">
        <v>4471</v>
      </c>
      <c r="P2137" s="2" t="s">
        <v>36</v>
      </c>
      <c r="Q2137" s="2" t="s">
        <v>4472</v>
      </c>
      <c r="R2137" s="3">
        <v>46192</v>
      </c>
      <c r="S2137" s="2" t="s">
        <v>51</v>
      </c>
      <c r="T2137" s="2" t="s">
        <v>2387</v>
      </c>
      <c r="U2137" s="2" t="s">
        <v>4473</v>
      </c>
      <c r="V2137" s="2" t="s">
        <v>4474</v>
      </c>
      <c r="W2137" s="2" t="s">
        <v>603</v>
      </c>
      <c r="X2137" s="2">
        <v>2026</v>
      </c>
      <c r="Y2137" s="2" t="s">
        <v>40</v>
      </c>
      <c r="Z2137" s="4"/>
      <c r="AA2137" s="3">
        <v>46193</v>
      </c>
      <c r="AB2137" s="2" t="s">
        <v>3908</v>
      </c>
      <c r="AC2137" s="2">
        <v>460300</v>
      </c>
    </row>
    <row r="2138" spans="1:29" ht="51.75" x14ac:dyDescent="0.25">
      <c r="A2138" s="2" t="s">
        <v>29</v>
      </c>
      <c r="B2138" s="2" t="s">
        <v>42</v>
      </c>
      <c r="C2138" s="2" t="s">
        <v>43</v>
      </c>
      <c r="D2138" s="2" t="s">
        <v>32</v>
      </c>
      <c r="E2138" s="2" t="s">
        <v>4469</v>
      </c>
      <c r="F2138" s="2" t="s">
        <v>41</v>
      </c>
      <c r="G2138" s="2">
        <v>1000</v>
      </c>
      <c r="H2138" s="2">
        <v>1</v>
      </c>
      <c r="I2138" s="3">
        <v>46195</v>
      </c>
      <c r="J2138" s="4"/>
      <c r="K2138" s="2">
        <v>3861537</v>
      </c>
      <c r="L2138" s="2">
        <v>44000</v>
      </c>
      <c r="M2138" s="2" t="s">
        <v>3908</v>
      </c>
      <c r="N2138" s="5">
        <v>46192</v>
      </c>
      <c r="O2138" s="2" t="s">
        <v>4471</v>
      </c>
      <c r="P2138" s="2" t="s">
        <v>36</v>
      </c>
      <c r="Q2138" s="2" t="s">
        <v>4472</v>
      </c>
      <c r="R2138" s="3">
        <v>46192</v>
      </c>
      <c r="S2138" s="2" t="s">
        <v>51</v>
      </c>
      <c r="T2138" s="2" t="s">
        <v>2387</v>
      </c>
      <c r="U2138" s="2" t="s">
        <v>4473</v>
      </c>
      <c r="V2138" s="2" t="s">
        <v>4474</v>
      </c>
      <c r="W2138" s="2" t="s">
        <v>603</v>
      </c>
      <c r="X2138" s="2">
        <v>2026</v>
      </c>
      <c r="Y2138" s="2" t="s">
        <v>40</v>
      </c>
      <c r="Z2138" s="4"/>
      <c r="AA2138" s="3">
        <v>46193</v>
      </c>
      <c r="AB2138" s="2" t="s">
        <v>3908</v>
      </c>
      <c r="AC2138" s="2">
        <v>460300</v>
      </c>
    </row>
    <row r="2139" spans="1:29" ht="102.75" x14ac:dyDescent="0.25">
      <c r="A2139" s="2" t="s">
        <v>29</v>
      </c>
      <c r="B2139" s="2" t="s">
        <v>42</v>
      </c>
      <c r="C2139" s="2" t="s">
        <v>43</v>
      </c>
      <c r="D2139" s="2" t="s">
        <v>32</v>
      </c>
      <c r="E2139" s="2" t="s">
        <v>4475</v>
      </c>
      <c r="F2139" s="2" t="s">
        <v>4476</v>
      </c>
      <c r="G2139" s="2">
        <v>1676000</v>
      </c>
      <c r="H2139" s="2">
        <v>1</v>
      </c>
      <c r="I2139" s="3">
        <v>46193</v>
      </c>
      <c r="J2139" s="4"/>
      <c r="K2139" s="2">
        <v>4725637</v>
      </c>
      <c r="L2139" s="2">
        <v>10000</v>
      </c>
      <c r="M2139" s="2" t="s">
        <v>35</v>
      </c>
      <c r="N2139" s="5">
        <v>46192</v>
      </c>
      <c r="O2139" s="2" t="s">
        <v>4477</v>
      </c>
      <c r="P2139" s="2" t="s">
        <v>36</v>
      </c>
      <c r="Q2139" s="2" t="s">
        <v>37</v>
      </c>
      <c r="R2139" s="3">
        <v>46192</v>
      </c>
      <c r="S2139" s="2" t="s">
        <v>38</v>
      </c>
      <c r="T2139" s="2" t="s">
        <v>4478</v>
      </c>
      <c r="U2139" s="2">
        <v>0</v>
      </c>
      <c r="V2139" s="2">
        <v>0</v>
      </c>
      <c r="W2139" s="2" t="s">
        <v>4479</v>
      </c>
      <c r="X2139" s="2">
        <v>2026</v>
      </c>
      <c r="Y2139" s="2" t="s">
        <v>40</v>
      </c>
      <c r="Z2139" s="4"/>
      <c r="AA2139" s="3">
        <v>46193</v>
      </c>
      <c r="AB2139" s="2" t="s">
        <v>35</v>
      </c>
      <c r="AC2139" s="2">
        <v>460062</v>
      </c>
    </row>
    <row r="2140" spans="1:29" ht="102.75" x14ac:dyDescent="0.25">
      <c r="A2140" s="2" t="s">
        <v>29</v>
      </c>
      <c r="B2140" s="2" t="s">
        <v>42</v>
      </c>
      <c r="C2140" s="2" t="s">
        <v>43</v>
      </c>
      <c r="D2140" s="2" t="s">
        <v>32</v>
      </c>
      <c r="E2140" s="2" t="s">
        <v>4475</v>
      </c>
      <c r="F2140" s="2" t="s">
        <v>41</v>
      </c>
      <c r="G2140" s="2">
        <v>1000</v>
      </c>
      <c r="H2140" s="2">
        <v>1</v>
      </c>
      <c r="I2140" s="3">
        <v>46193</v>
      </c>
      <c r="J2140" s="4"/>
      <c r="K2140" s="2">
        <v>4725637</v>
      </c>
      <c r="L2140" s="2">
        <v>10000</v>
      </c>
      <c r="M2140" s="2" t="s">
        <v>35</v>
      </c>
      <c r="N2140" s="5">
        <v>46192</v>
      </c>
      <c r="O2140" s="2" t="s">
        <v>4477</v>
      </c>
      <c r="P2140" s="2" t="s">
        <v>36</v>
      </c>
      <c r="Q2140" s="2" t="s">
        <v>37</v>
      </c>
      <c r="R2140" s="3">
        <v>46192</v>
      </c>
      <c r="S2140" s="2" t="s">
        <v>38</v>
      </c>
      <c r="T2140" s="2" t="s">
        <v>4478</v>
      </c>
      <c r="U2140" s="2">
        <v>0</v>
      </c>
      <c r="V2140" s="2">
        <v>0</v>
      </c>
      <c r="W2140" s="2" t="s">
        <v>4479</v>
      </c>
      <c r="X2140" s="2">
        <v>2026</v>
      </c>
      <c r="Y2140" s="2" t="s">
        <v>40</v>
      </c>
      <c r="Z2140" s="4"/>
      <c r="AA2140" s="3">
        <v>46193</v>
      </c>
      <c r="AB2140" s="2" t="s">
        <v>35</v>
      </c>
      <c r="AC2140" s="2">
        <v>460062</v>
      </c>
    </row>
    <row r="2141" spans="1:29" ht="64.5" x14ac:dyDescent="0.25">
      <c r="A2141" s="2" t="s">
        <v>29</v>
      </c>
      <c r="B2141" s="2" t="s">
        <v>42</v>
      </c>
      <c r="C2141" s="2" t="s">
        <v>43</v>
      </c>
      <c r="D2141" s="2" t="s">
        <v>32</v>
      </c>
      <c r="E2141" s="2" t="s">
        <v>4480</v>
      </c>
      <c r="F2141" s="2" t="s">
        <v>4481</v>
      </c>
      <c r="G2141" s="2">
        <v>2100000</v>
      </c>
      <c r="H2141" s="2">
        <v>1</v>
      </c>
      <c r="I2141" s="3">
        <v>46193</v>
      </c>
      <c r="J2141" s="4"/>
      <c r="K2141" s="2">
        <v>4725586</v>
      </c>
      <c r="L2141" s="2">
        <v>30000</v>
      </c>
      <c r="M2141" s="2" t="s">
        <v>357</v>
      </c>
      <c r="N2141" s="5">
        <v>46192</v>
      </c>
      <c r="O2141" s="2" t="s">
        <v>4482</v>
      </c>
      <c r="P2141" s="2" t="s">
        <v>36</v>
      </c>
      <c r="Q2141" s="2" t="s">
        <v>61</v>
      </c>
      <c r="R2141" s="3">
        <v>46192</v>
      </c>
      <c r="S2141" s="2" t="s">
        <v>89</v>
      </c>
      <c r="T2141" s="2" t="s">
        <v>63</v>
      </c>
      <c r="U2141" s="2">
        <v>419.97</v>
      </c>
      <c r="V2141" s="2" t="s">
        <v>4483</v>
      </c>
      <c r="W2141" s="2" t="s">
        <v>1243</v>
      </c>
      <c r="X2141" s="2">
        <v>2026</v>
      </c>
      <c r="Y2141" s="2" t="s">
        <v>40</v>
      </c>
      <c r="Z2141" s="4"/>
      <c r="AA2141" s="3">
        <v>46193</v>
      </c>
      <c r="AB2141" s="2" t="s">
        <v>357</v>
      </c>
      <c r="AC2141" s="2">
        <v>459990</v>
      </c>
    </row>
    <row r="2142" spans="1:29" ht="39" x14ac:dyDescent="0.25">
      <c r="A2142" s="2" t="s">
        <v>29</v>
      </c>
      <c r="B2142" s="2" t="s">
        <v>42</v>
      </c>
      <c r="C2142" s="2" t="s">
        <v>43</v>
      </c>
      <c r="D2142" s="2" t="s">
        <v>32</v>
      </c>
      <c r="E2142" s="2" t="s">
        <v>4480</v>
      </c>
      <c r="F2142" s="2" t="s">
        <v>41</v>
      </c>
      <c r="G2142" s="2">
        <v>1000</v>
      </c>
      <c r="H2142" s="2">
        <v>1</v>
      </c>
      <c r="I2142" s="3">
        <v>46193</v>
      </c>
      <c r="J2142" s="4"/>
      <c r="K2142" s="2">
        <v>4725586</v>
      </c>
      <c r="L2142" s="2">
        <v>30000</v>
      </c>
      <c r="M2142" s="2" t="s">
        <v>357</v>
      </c>
      <c r="N2142" s="5">
        <v>46192</v>
      </c>
      <c r="O2142" s="2" t="s">
        <v>4482</v>
      </c>
      <c r="P2142" s="2" t="s">
        <v>36</v>
      </c>
      <c r="Q2142" s="2" t="s">
        <v>61</v>
      </c>
      <c r="R2142" s="3">
        <v>46192</v>
      </c>
      <c r="S2142" s="2" t="s">
        <v>89</v>
      </c>
      <c r="T2142" s="2" t="s">
        <v>63</v>
      </c>
      <c r="U2142" s="2">
        <v>419.97</v>
      </c>
      <c r="V2142" s="2" t="s">
        <v>4483</v>
      </c>
      <c r="W2142" s="2" t="s">
        <v>1243</v>
      </c>
      <c r="X2142" s="2">
        <v>2026</v>
      </c>
      <c r="Y2142" s="2" t="s">
        <v>40</v>
      </c>
      <c r="Z2142" s="4"/>
      <c r="AA2142" s="3">
        <v>46193</v>
      </c>
      <c r="AB2142" s="2" t="s">
        <v>357</v>
      </c>
      <c r="AC2142" s="2">
        <v>459990</v>
      </c>
    </row>
    <row r="2143" spans="1:29" ht="64.5" x14ac:dyDescent="0.25">
      <c r="A2143" s="2" t="s">
        <v>29</v>
      </c>
      <c r="B2143" s="2" t="s">
        <v>42</v>
      </c>
      <c r="C2143" s="2" t="s">
        <v>43</v>
      </c>
      <c r="D2143" s="2" t="s">
        <v>32</v>
      </c>
      <c r="E2143" s="2" t="s">
        <v>4484</v>
      </c>
      <c r="F2143" s="2" t="s">
        <v>4485</v>
      </c>
      <c r="G2143" s="2">
        <v>2380000</v>
      </c>
      <c r="H2143" s="2">
        <v>1</v>
      </c>
      <c r="I2143" s="3">
        <v>46193</v>
      </c>
      <c r="J2143" s="4"/>
      <c r="K2143" s="2">
        <v>4725341</v>
      </c>
      <c r="L2143" s="2">
        <v>30000</v>
      </c>
      <c r="M2143" s="2" t="s">
        <v>249</v>
      </c>
      <c r="N2143" s="5">
        <v>46192</v>
      </c>
      <c r="O2143" s="2" t="s">
        <v>4486</v>
      </c>
      <c r="P2143" s="2" t="s">
        <v>36</v>
      </c>
      <c r="Q2143" s="2" t="s">
        <v>337</v>
      </c>
      <c r="R2143" s="3">
        <v>46192</v>
      </c>
      <c r="S2143" s="2" t="s">
        <v>38</v>
      </c>
      <c r="T2143" s="2" t="s">
        <v>98</v>
      </c>
      <c r="U2143" s="2">
        <v>0</v>
      </c>
      <c r="V2143" s="2" t="s">
        <v>883</v>
      </c>
      <c r="W2143" s="2" t="s">
        <v>1684</v>
      </c>
      <c r="X2143" s="2">
        <v>2026</v>
      </c>
      <c r="Y2143" s="2" t="s">
        <v>40</v>
      </c>
      <c r="Z2143" s="4"/>
      <c r="AA2143" s="3">
        <v>46193</v>
      </c>
      <c r="AB2143" s="2" t="s">
        <v>249</v>
      </c>
      <c r="AC2143" s="2">
        <v>459714</v>
      </c>
    </row>
    <row r="2144" spans="1:29" ht="51.75" x14ac:dyDescent="0.25">
      <c r="A2144" s="2" t="s">
        <v>29</v>
      </c>
      <c r="B2144" s="2" t="s">
        <v>42</v>
      </c>
      <c r="C2144" s="2" t="s">
        <v>43</v>
      </c>
      <c r="D2144" s="2" t="s">
        <v>32</v>
      </c>
      <c r="E2144" s="2" t="s">
        <v>4484</v>
      </c>
      <c r="F2144" s="2" t="s">
        <v>41</v>
      </c>
      <c r="G2144" s="2">
        <v>1000</v>
      </c>
      <c r="H2144" s="2">
        <v>1</v>
      </c>
      <c r="I2144" s="3">
        <v>46193</v>
      </c>
      <c r="J2144" s="4"/>
      <c r="K2144" s="2">
        <v>4725341</v>
      </c>
      <c r="L2144" s="2">
        <v>30000</v>
      </c>
      <c r="M2144" s="2" t="s">
        <v>249</v>
      </c>
      <c r="N2144" s="5">
        <v>46192</v>
      </c>
      <c r="O2144" s="2" t="s">
        <v>4486</v>
      </c>
      <c r="P2144" s="2" t="s">
        <v>36</v>
      </c>
      <c r="Q2144" s="2" t="s">
        <v>337</v>
      </c>
      <c r="R2144" s="3">
        <v>46192</v>
      </c>
      <c r="S2144" s="2" t="s">
        <v>38</v>
      </c>
      <c r="T2144" s="2" t="s">
        <v>98</v>
      </c>
      <c r="U2144" s="2">
        <v>0</v>
      </c>
      <c r="V2144" s="2" t="s">
        <v>883</v>
      </c>
      <c r="W2144" s="2" t="s">
        <v>1684</v>
      </c>
      <c r="X2144" s="2">
        <v>2026</v>
      </c>
      <c r="Y2144" s="2" t="s">
        <v>40</v>
      </c>
      <c r="Z2144" s="4"/>
      <c r="AA2144" s="3">
        <v>46193</v>
      </c>
      <c r="AB2144" s="2" t="s">
        <v>249</v>
      </c>
      <c r="AC2144" s="2">
        <v>459714</v>
      </c>
    </row>
    <row r="2145" spans="1:29" ht="102.75" x14ac:dyDescent="0.25">
      <c r="A2145" s="2" t="s">
        <v>29</v>
      </c>
      <c r="B2145" s="2" t="s">
        <v>42</v>
      </c>
      <c r="C2145" s="2" t="s">
        <v>43</v>
      </c>
      <c r="D2145" s="2" t="s">
        <v>32</v>
      </c>
      <c r="E2145" s="2" t="s">
        <v>4487</v>
      </c>
      <c r="F2145" s="2" t="s">
        <v>4488</v>
      </c>
      <c r="G2145" s="2">
        <v>1139000</v>
      </c>
      <c r="H2145" s="2">
        <v>1</v>
      </c>
      <c r="I2145" s="3">
        <v>46193</v>
      </c>
      <c r="J2145" s="4"/>
      <c r="K2145" s="2">
        <v>4725251</v>
      </c>
      <c r="L2145" s="2">
        <v>10000</v>
      </c>
      <c r="M2145" s="2" t="s">
        <v>35</v>
      </c>
      <c r="N2145" s="5">
        <v>46192</v>
      </c>
      <c r="O2145" s="2" t="s">
        <v>4489</v>
      </c>
      <c r="P2145" s="2" t="s">
        <v>36</v>
      </c>
      <c r="Q2145" s="2" t="s">
        <v>53</v>
      </c>
      <c r="R2145" s="3">
        <v>46192</v>
      </c>
      <c r="S2145" s="2" t="s">
        <v>38</v>
      </c>
      <c r="T2145" s="2" t="s">
        <v>4182</v>
      </c>
      <c r="U2145" s="2">
        <v>0</v>
      </c>
      <c r="V2145" s="2">
        <v>0</v>
      </c>
      <c r="W2145" s="2" t="s">
        <v>4490</v>
      </c>
      <c r="X2145" s="2">
        <v>2026</v>
      </c>
      <c r="Y2145" s="2" t="s">
        <v>40</v>
      </c>
      <c r="Z2145" s="4"/>
      <c r="AA2145" s="3">
        <v>46193</v>
      </c>
      <c r="AB2145" s="2" t="s">
        <v>35</v>
      </c>
      <c r="AC2145" s="2">
        <v>459682</v>
      </c>
    </row>
    <row r="2146" spans="1:29" ht="102.75" x14ac:dyDescent="0.25">
      <c r="A2146" s="2" t="s">
        <v>29</v>
      </c>
      <c r="B2146" s="2" t="s">
        <v>42</v>
      </c>
      <c r="C2146" s="2" t="s">
        <v>43</v>
      </c>
      <c r="D2146" s="2" t="s">
        <v>32</v>
      </c>
      <c r="E2146" s="2" t="s">
        <v>4487</v>
      </c>
      <c r="F2146" s="2" t="s">
        <v>41</v>
      </c>
      <c r="G2146" s="2">
        <v>1000</v>
      </c>
      <c r="H2146" s="2">
        <v>1</v>
      </c>
      <c r="I2146" s="3">
        <v>46193</v>
      </c>
      <c r="J2146" s="4"/>
      <c r="K2146" s="2">
        <v>4725251</v>
      </c>
      <c r="L2146" s="2">
        <v>10000</v>
      </c>
      <c r="M2146" s="2" t="s">
        <v>35</v>
      </c>
      <c r="N2146" s="5">
        <v>46192</v>
      </c>
      <c r="O2146" s="2" t="s">
        <v>4489</v>
      </c>
      <c r="P2146" s="2" t="s">
        <v>36</v>
      </c>
      <c r="Q2146" s="2" t="s">
        <v>53</v>
      </c>
      <c r="R2146" s="3">
        <v>46192</v>
      </c>
      <c r="S2146" s="2" t="s">
        <v>38</v>
      </c>
      <c r="T2146" s="2" t="s">
        <v>4182</v>
      </c>
      <c r="U2146" s="2">
        <v>0</v>
      </c>
      <c r="V2146" s="2">
        <v>0</v>
      </c>
      <c r="W2146" s="2" t="s">
        <v>4490</v>
      </c>
      <c r="X2146" s="2">
        <v>2026</v>
      </c>
      <c r="Y2146" s="2" t="s">
        <v>40</v>
      </c>
      <c r="Z2146" s="4"/>
      <c r="AA2146" s="3">
        <v>46193</v>
      </c>
      <c r="AB2146" s="2" t="s">
        <v>35</v>
      </c>
      <c r="AC2146" s="2">
        <v>459682</v>
      </c>
    </row>
    <row r="2147" spans="1:29" ht="102.75" x14ac:dyDescent="0.25">
      <c r="A2147" s="2" t="s">
        <v>29</v>
      </c>
      <c r="B2147" s="2" t="s">
        <v>42</v>
      </c>
      <c r="C2147" s="2" t="s">
        <v>43</v>
      </c>
      <c r="D2147" s="2" t="s">
        <v>32</v>
      </c>
      <c r="E2147" s="2" t="s">
        <v>4491</v>
      </c>
      <c r="F2147" s="2" t="s">
        <v>4492</v>
      </c>
      <c r="G2147" s="2">
        <v>1219000</v>
      </c>
      <c r="H2147" s="2">
        <v>1</v>
      </c>
      <c r="I2147" s="3">
        <v>46193</v>
      </c>
      <c r="J2147" s="4"/>
      <c r="K2147" s="2">
        <v>4725058</v>
      </c>
      <c r="L2147" s="2">
        <v>10000</v>
      </c>
      <c r="M2147" s="2" t="s">
        <v>35</v>
      </c>
      <c r="N2147" s="5">
        <v>46192</v>
      </c>
      <c r="O2147" s="2" t="s">
        <v>4493</v>
      </c>
      <c r="P2147" s="2" t="s">
        <v>36</v>
      </c>
      <c r="Q2147" s="2" t="s">
        <v>88</v>
      </c>
      <c r="R2147" s="3">
        <v>46192</v>
      </c>
      <c r="S2147" s="2" t="s">
        <v>38</v>
      </c>
      <c r="T2147" s="2" t="s">
        <v>4494</v>
      </c>
      <c r="U2147" s="2">
        <v>0</v>
      </c>
      <c r="V2147" s="2">
        <v>0</v>
      </c>
      <c r="W2147" s="2" t="s">
        <v>4457</v>
      </c>
      <c r="X2147" s="2">
        <v>2026</v>
      </c>
      <c r="Y2147" s="2" t="s">
        <v>40</v>
      </c>
      <c r="Z2147" s="4"/>
      <c r="AA2147" s="3">
        <v>46193</v>
      </c>
      <c r="AB2147" s="2" t="s">
        <v>35</v>
      </c>
      <c r="AC2147" s="2">
        <v>459656</v>
      </c>
    </row>
    <row r="2148" spans="1:29" ht="102.75" x14ac:dyDescent="0.25">
      <c r="A2148" s="2" t="s">
        <v>29</v>
      </c>
      <c r="B2148" s="2" t="s">
        <v>42</v>
      </c>
      <c r="C2148" s="2" t="s">
        <v>43</v>
      </c>
      <c r="D2148" s="2" t="s">
        <v>32</v>
      </c>
      <c r="E2148" s="2" t="s">
        <v>4491</v>
      </c>
      <c r="F2148" s="2" t="s">
        <v>41</v>
      </c>
      <c r="G2148" s="2">
        <v>1000</v>
      </c>
      <c r="H2148" s="2">
        <v>1</v>
      </c>
      <c r="I2148" s="3">
        <v>46193</v>
      </c>
      <c r="J2148" s="4"/>
      <c r="K2148" s="2">
        <v>4725058</v>
      </c>
      <c r="L2148" s="2">
        <v>10000</v>
      </c>
      <c r="M2148" s="2" t="s">
        <v>35</v>
      </c>
      <c r="N2148" s="5">
        <v>46192</v>
      </c>
      <c r="O2148" s="2" t="s">
        <v>4493</v>
      </c>
      <c r="P2148" s="2" t="s">
        <v>36</v>
      </c>
      <c r="Q2148" s="2" t="s">
        <v>88</v>
      </c>
      <c r="R2148" s="3">
        <v>46192</v>
      </c>
      <c r="S2148" s="2" t="s">
        <v>38</v>
      </c>
      <c r="T2148" s="2" t="s">
        <v>4494</v>
      </c>
      <c r="U2148" s="2">
        <v>0</v>
      </c>
      <c r="V2148" s="2">
        <v>0</v>
      </c>
      <c r="W2148" s="2" t="s">
        <v>4457</v>
      </c>
      <c r="X2148" s="2">
        <v>2026</v>
      </c>
      <c r="Y2148" s="2" t="s">
        <v>40</v>
      </c>
      <c r="Z2148" s="4"/>
      <c r="AA2148" s="3">
        <v>46193</v>
      </c>
      <c r="AB2148" s="2" t="s">
        <v>35</v>
      </c>
      <c r="AC2148" s="2">
        <v>459656</v>
      </c>
    </row>
    <row r="2149" spans="1:29" ht="64.5" x14ac:dyDescent="0.25">
      <c r="A2149" s="2" t="s">
        <v>29</v>
      </c>
      <c r="B2149" s="2" t="s">
        <v>42</v>
      </c>
      <c r="C2149" s="2" t="s">
        <v>43</v>
      </c>
      <c r="D2149" s="2" t="s">
        <v>32</v>
      </c>
      <c r="E2149" s="2" t="s">
        <v>4495</v>
      </c>
      <c r="F2149" s="2" t="s">
        <v>4496</v>
      </c>
      <c r="G2149" s="2">
        <v>1970000</v>
      </c>
      <c r="H2149" s="2">
        <v>1</v>
      </c>
      <c r="I2149" s="3">
        <v>46193</v>
      </c>
      <c r="J2149" s="4"/>
      <c r="K2149" s="2">
        <v>4724999</v>
      </c>
      <c r="L2149" s="2">
        <v>39400</v>
      </c>
      <c r="M2149" s="2" t="s">
        <v>59</v>
      </c>
      <c r="N2149" s="5">
        <v>46192</v>
      </c>
      <c r="O2149" s="2" t="s">
        <v>4497</v>
      </c>
      <c r="P2149" s="2" t="s">
        <v>36</v>
      </c>
      <c r="Q2149" s="2" t="s">
        <v>61</v>
      </c>
      <c r="R2149" s="3">
        <v>46192</v>
      </c>
      <c r="S2149" s="2" t="s">
        <v>62</v>
      </c>
      <c r="T2149" s="2" t="s">
        <v>63</v>
      </c>
      <c r="U2149" s="2">
        <v>0</v>
      </c>
      <c r="V2149" s="2">
        <v>0</v>
      </c>
      <c r="W2149" s="2" t="s">
        <v>64</v>
      </c>
      <c r="X2149" s="2">
        <v>2026</v>
      </c>
      <c r="Y2149" s="2" t="s">
        <v>40</v>
      </c>
      <c r="Z2149" s="4"/>
      <c r="AA2149" s="3">
        <v>46192</v>
      </c>
      <c r="AB2149" s="2" t="s">
        <v>59</v>
      </c>
      <c r="AC2149" s="2">
        <v>459644</v>
      </c>
    </row>
    <row r="2150" spans="1:29" ht="51.75" x14ac:dyDescent="0.25">
      <c r="A2150" s="2" t="s">
        <v>29</v>
      </c>
      <c r="B2150" s="2" t="s">
        <v>42</v>
      </c>
      <c r="C2150" s="2" t="s">
        <v>43</v>
      </c>
      <c r="D2150" s="2" t="s">
        <v>32</v>
      </c>
      <c r="E2150" s="2" t="s">
        <v>4495</v>
      </c>
      <c r="F2150" s="2" t="s">
        <v>41</v>
      </c>
      <c r="G2150" s="2">
        <v>1000</v>
      </c>
      <c r="H2150" s="2">
        <v>1</v>
      </c>
      <c r="I2150" s="3">
        <v>46193</v>
      </c>
      <c r="J2150" s="4"/>
      <c r="K2150" s="2">
        <v>4724999</v>
      </c>
      <c r="L2150" s="2">
        <v>39400</v>
      </c>
      <c r="M2150" s="2" t="s">
        <v>59</v>
      </c>
      <c r="N2150" s="5">
        <v>46192</v>
      </c>
      <c r="O2150" s="2" t="s">
        <v>4497</v>
      </c>
      <c r="P2150" s="2" t="s">
        <v>36</v>
      </c>
      <c r="Q2150" s="2" t="s">
        <v>61</v>
      </c>
      <c r="R2150" s="3">
        <v>46192</v>
      </c>
      <c r="S2150" s="2" t="s">
        <v>62</v>
      </c>
      <c r="T2150" s="2" t="s">
        <v>63</v>
      </c>
      <c r="U2150" s="2">
        <v>0</v>
      </c>
      <c r="V2150" s="2">
        <v>0</v>
      </c>
      <c r="W2150" s="2" t="s">
        <v>64</v>
      </c>
      <c r="X2150" s="2">
        <v>2026</v>
      </c>
      <c r="Y2150" s="2" t="s">
        <v>40</v>
      </c>
      <c r="Z2150" s="4"/>
      <c r="AA2150" s="3">
        <v>46192</v>
      </c>
      <c r="AB2150" s="2" t="s">
        <v>59</v>
      </c>
      <c r="AC2150" s="2">
        <v>459644</v>
      </c>
    </row>
    <row r="2151" spans="1:29" ht="102.75" x14ac:dyDescent="0.25">
      <c r="A2151" s="2" t="s">
        <v>29</v>
      </c>
      <c r="B2151" s="2" t="s">
        <v>42</v>
      </c>
      <c r="C2151" s="2" t="s">
        <v>43</v>
      </c>
      <c r="D2151" s="2" t="s">
        <v>32</v>
      </c>
      <c r="E2151" s="2" t="s">
        <v>4498</v>
      </c>
      <c r="F2151" s="2" t="s">
        <v>4499</v>
      </c>
      <c r="G2151" s="2">
        <v>1207000</v>
      </c>
      <c r="H2151" s="2">
        <v>1</v>
      </c>
      <c r="I2151" s="3">
        <v>46193</v>
      </c>
      <c r="J2151" s="4"/>
      <c r="K2151" s="2">
        <v>4724748</v>
      </c>
      <c r="L2151" s="2">
        <v>10000</v>
      </c>
      <c r="M2151" s="2" t="s">
        <v>35</v>
      </c>
      <c r="N2151" s="5">
        <v>46192</v>
      </c>
      <c r="O2151" s="2" t="s">
        <v>4500</v>
      </c>
      <c r="P2151" s="2" t="s">
        <v>36</v>
      </c>
      <c r="Q2151" s="2" t="s">
        <v>88</v>
      </c>
      <c r="R2151" s="3">
        <v>46192</v>
      </c>
      <c r="S2151" s="2" t="s">
        <v>38</v>
      </c>
      <c r="T2151" s="2" t="s">
        <v>4501</v>
      </c>
      <c r="U2151" s="2">
        <v>0</v>
      </c>
      <c r="V2151" s="2">
        <v>0</v>
      </c>
      <c r="W2151" s="2" t="s">
        <v>4502</v>
      </c>
      <c r="X2151" s="2">
        <v>2026</v>
      </c>
      <c r="Y2151" s="2" t="s">
        <v>40</v>
      </c>
      <c r="Z2151" s="4"/>
      <c r="AA2151" s="3">
        <v>46193</v>
      </c>
      <c r="AB2151" s="2" t="s">
        <v>35</v>
      </c>
      <c r="AC2151" s="2">
        <v>459624</v>
      </c>
    </row>
    <row r="2152" spans="1:29" ht="102.75" x14ac:dyDescent="0.25">
      <c r="A2152" s="2" t="s">
        <v>29</v>
      </c>
      <c r="B2152" s="2" t="s">
        <v>42</v>
      </c>
      <c r="C2152" s="2" t="s">
        <v>43</v>
      </c>
      <c r="D2152" s="2" t="s">
        <v>32</v>
      </c>
      <c r="E2152" s="2" t="s">
        <v>4498</v>
      </c>
      <c r="F2152" s="2" t="s">
        <v>41</v>
      </c>
      <c r="G2152" s="2">
        <v>1000</v>
      </c>
      <c r="H2152" s="2">
        <v>1</v>
      </c>
      <c r="I2152" s="3">
        <v>46193</v>
      </c>
      <c r="J2152" s="4"/>
      <c r="K2152" s="2">
        <v>4724748</v>
      </c>
      <c r="L2152" s="2">
        <v>10000</v>
      </c>
      <c r="M2152" s="2" t="s">
        <v>35</v>
      </c>
      <c r="N2152" s="5">
        <v>46192</v>
      </c>
      <c r="O2152" s="2" t="s">
        <v>4500</v>
      </c>
      <c r="P2152" s="2" t="s">
        <v>36</v>
      </c>
      <c r="Q2152" s="2" t="s">
        <v>88</v>
      </c>
      <c r="R2152" s="3">
        <v>46192</v>
      </c>
      <c r="S2152" s="2" t="s">
        <v>38</v>
      </c>
      <c r="T2152" s="2" t="s">
        <v>4501</v>
      </c>
      <c r="U2152" s="2">
        <v>0</v>
      </c>
      <c r="V2152" s="2">
        <v>0</v>
      </c>
      <c r="W2152" s="2" t="s">
        <v>4502</v>
      </c>
      <c r="X2152" s="2">
        <v>2026</v>
      </c>
      <c r="Y2152" s="2" t="s">
        <v>40</v>
      </c>
      <c r="Z2152" s="4"/>
      <c r="AA2152" s="3">
        <v>46193</v>
      </c>
      <c r="AB2152" s="2" t="s">
        <v>35</v>
      </c>
      <c r="AC2152" s="2">
        <v>459624</v>
      </c>
    </row>
    <row r="2153" spans="1:29" ht="51.75" x14ac:dyDescent="0.25">
      <c r="A2153" s="2" t="s">
        <v>29</v>
      </c>
      <c r="B2153" s="2" t="s">
        <v>42</v>
      </c>
      <c r="C2153" s="2" t="s">
        <v>43</v>
      </c>
      <c r="D2153" s="2" t="s">
        <v>32</v>
      </c>
      <c r="E2153" s="2" t="s">
        <v>4503</v>
      </c>
      <c r="F2153" s="2" t="s">
        <v>4504</v>
      </c>
      <c r="G2153" s="2">
        <v>4650000</v>
      </c>
      <c r="H2153" s="2">
        <v>1</v>
      </c>
      <c r="I2153" s="3">
        <v>46193</v>
      </c>
      <c r="J2153" s="4"/>
      <c r="K2153" s="2">
        <v>4724615</v>
      </c>
      <c r="L2153" s="2">
        <v>93000</v>
      </c>
      <c r="M2153" s="2" t="s">
        <v>478</v>
      </c>
      <c r="N2153" s="5">
        <v>46192</v>
      </c>
      <c r="O2153" s="2">
        <v>7976</v>
      </c>
      <c r="P2153" s="2" t="s">
        <v>36</v>
      </c>
      <c r="Q2153" s="2" t="s">
        <v>1046</v>
      </c>
      <c r="R2153" s="3">
        <v>46192</v>
      </c>
      <c r="S2153" s="2" t="s">
        <v>110</v>
      </c>
      <c r="T2153" s="2" t="s">
        <v>2663</v>
      </c>
      <c r="U2153" s="2">
        <v>0</v>
      </c>
      <c r="V2153" s="2" t="s">
        <v>4505</v>
      </c>
      <c r="W2153" s="2" t="s">
        <v>4506</v>
      </c>
      <c r="X2153" s="2">
        <v>2026</v>
      </c>
      <c r="Y2153" s="2" t="s">
        <v>40</v>
      </c>
      <c r="Z2153" s="4"/>
      <c r="AA2153" s="3">
        <v>46193</v>
      </c>
      <c r="AB2153" s="2" t="s">
        <v>478</v>
      </c>
      <c r="AC2153" s="2">
        <v>459580</v>
      </c>
    </row>
    <row r="2154" spans="1:29" ht="51.75" x14ac:dyDescent="0.25">
      <c r="A2154" s="2" t="s">
        <v>29</v>
      </c>
      <c r="B2154" s="2" t="s">
        <v>42</v>
      </c>
      <c r="C2154" s="2" t="s">
        <v>43</v>
      </c>
      <c r="D2154" s="2" t="s">
        <v>32</v>
      </c>
      <c r="E2154" s="2" t="s">
        <v>4503</v>
      </c>
      <c r="F2154" s="2" t="s">
        <v>41</v>
      </c>
      <c r="G2154" s="2">
        <v>1000</v>
      </c>
      <c r="H2154" s="2">
        <v>1</v>
      </c>
      <c r="I2154" s="3">
        <v>46193</v>
      </c>
      <c r="J2154" s="4"/>
      <c r="K2154" s="2">
        <v>4724615</v>
      </c>
      <c r="L2154" s="2">
        <v>93000</v>
      </c>
      <c r="M2154" s="2" t="s">
        <v>478</v>
      </c>
      <c r="N2154" s="5">
        <v>46192</v>
      </c>
      <c r="O2154" s="2">
        <v>7976</v>
      </c>
      <c r="P2154" s="2" t="s">
        <v>36</v>
      </c>
      <c r="Q2154" s="2" t="s">
        <v>1046</v>
      </c>
      <c r="R2154" s="3">
        <v>46192</v>
      </c>
      <c r="S2154" s="2" t="s">
        <v>110</v>
      </c>
      <c r="T2154" s="2" t="s">
        <v>2663</v>
      </c>
      <c r="U2154" s="2">
        <v>0</v>
      </c>
      <c r="V2154" s="2" t="s">
        <v>4505</v>
      </c>
      <c r="W2154" s="2" t="s">
        <v>4506</v>
      </c>
      <c r="X2154" s="2">
        <v>2026</v>
      </c>
      <c r="Y2154" s="2" t="s">
        <v>40</v>
      </c>
      <c r="Z2154" s="4"/>
      <c r="AA2154" s="3">
        <v>46193</v>
      </c>
      <c r="AB2154" s="2" t="s">
        <v>478</v>
      </c>
      <c r="AC2154" s="2">
        <v>459580</v>
      </c>
    </row>
    <row r="2155" spans="1:29" ht="64.5" x14ac:dyDescent="0.25">
      <c r="A2155" s="2" t="s">
        <v>29</v>
      </c>
      <c r="B2155" s="2" t="s">
        <v>42</v>
      </c>
      <c r="C2155" s="2" t="s">
        <v>43</v>
      </c>
      <c r="D2155" s="2" t="s">
        <v>32</v>
      </c>
      <c r="E2155" s="2" t="s">
        <v>4507</v>
      </c>
      <c r="F2155" s="2" t="s">
        <v>4508</v>
      </c>
      <c r="G2155" s="2">
        <v>961600</v>
      </c>
      <c r="H2155" s="2">
        <v>1</v>
      </c>
      <c r="I2155" s="3">
        <v>46193</v>
      </c>
      <c r="J2155" s="4"/>
      <c r="K2155" s="2">
        <v>4723757</v>
      </c>
      <c r="L2155" s="2">
        <v>30000</v>
      </c>
      <c r="M2155" s="2" t="s">
        <v>86</v>
      </c>
      <c r="N2155" s="5">
        <v>46192</v>
      </c>
      <c r="O2155" s="2" t="s">
        <v>4509</v>
      </c>
      <c r="P2155" s="2" t="s">
        <v>36</v>
      </c>
      <c r="Q2155" s="2" t="s">
        <v>88</v>
      </c>
      <c r="R2155" s="3">
        <v>46192</v>
      </c>
      <c r="S2155" s="2" t="s">
        <v>89</v>
      </c>
      <c r="T2155" s="2" t="s">
        <v>2828</v>
      </c>
      <c r="U2155" s="2" t="s">
        <v>4510</v>
      </c>
      <c r="V2155" s="2" t="s">
        <v>354</v>
      </c>
      <c r="W2155" s="2" t="s">
        <v>4511</v>
      </c>
      <c r="X2155" s="2">
        <v>2026</v>
      </c>
      <c r="Y2155" s="2" t="s">
        <v>40</v>
      </c>
      <c r="Z2155" s="4"/>
      <c r="AA2155" s="3">
        <v>46192</v>
      </c>
      <c r="AB2155" s="2" t="s">
        <v>86</v>
      </c>
      <c r="AC2155" s="2">
        <v>459548</v>
      </c>
    </row>
    <row r="2156" spans="1:29" ht="64.5" x14ac:dyDescent="0.25">
      <c r="A2156" s="2" t="s">
        <v>29</v>
      </c>
      <c r="B2156" s="2" t="s">
        <v>42</v>
      </c>
      <c r="C2156" s="2" t="s">
        <v>43</v>
      </c>
      <c r="D2156" s="2" t="s">
        <v>32</v>
      </c>
      <c r="E2156" s="2" t="s">
        <v>4507</v>
      </c>
      <c r="F2156" s="2" t="s">
        <v>41</v>
      </c>
      <c r="G2156" s="2">
        <v>1000</v>
      </c>
      <c r="H2156" s="2">
        <v>1</v>
      </c>
      <c r="I2156" s="3">
        <v>46193</v>
      </c>
      <c r="J2156" s="4"/>
      <c r="K2156" s="2">
        <v>4723757</v>
      </c>
      <c r="L2156" s="2">
        <v>30000</v>
      </c>
      <c r="M2156" s="2" t="s">
        <v>86</v>
      </c>
      <c r="N2156" s="5">
        <v>46192</v>
      </c>
      <c r="O2156" s="2" t="s">
        <v>4509</v>
      </c>
      <c r="P2156" s="2" t="s">
        <v>36</v>
      </c>
      <c r="Q2156" s="2" t="s">
        <v>88</v>
      </c>
      <c r="R2156" s="3">
        <v>46192</v>
      </c>
      <c r="S2156" s="2" t="s">
        <v>89</v>
      </c>
      <c r="T2156" s="2" t="s">
        <v>2828</v>
      </c>
      <c r="U2156" s="2" t="s">
        <v>4510</v>
      </c>
      <c r="V2156" s="2" t="s">
        <v>354</v>
      </c>
      <c r="W2156" s="2" t="s">
        <v>4511</v>
      </c>
      <c r="X2156" s="2">
        <v>2026</v>
      </c>
      <c r="Y2156" s="2" t="s">
        <v>40</v>
      </c>
      <c r="Z2156" s="4"/>
      <c r="AA2156" s="3">
        <v>46192</v>
      </c>
      <c r="AB2156" s="2" t="s">
        <v>86</v>
      </c>
      <c r="AC2156" s="2">
        <v>459548</v>
      </c>
    </row>
    <row r="2157" spans="1:29" ht="64.5" x14ac:dyDescent="0.25">
      <c r="A2157" s="2" t="s">
        <v>29</v>
      </c>
      <c r="B2157" s="2" t="s">
        <v>42</v>
      </c>
      <c r="C2157" s="2" t="s">
        <v>43</v>
      </c>
      <c r="D2157" s="2" t="s">
        <v>732</v>
      </c>
      <c r="E2157" s="2" t="s">
        <v>4512</v>
      </c>
      <c r="F2157" s="2" t="s">
        <v>4513</v>
      </c>
      <c r="G2157" s="2">
        <v>2491000</v>
      </c>
      <c r="H2157" s="2">
        <v>1</v>
      </c>
      <c r="I2157" s="3">
        <v>46194</v>
      </c>
      <c r="J2157" s="4"/>
      <c r="K2157" s="2">
        <v>4727090</v>
      </c>
      <c r="L2157" s="2">
        <v>49820</v>
      </c>
      <c r="M2157" s="2" t="s">
        <v>714</v>
      </c>
      <c r="N2157" s="5">
        <v>46194</v>
      </c>
      <c r="O2157" s="2">
        <v>372</v>
      </c>
      <c r="P2157" s="2" t="s">
        <v>181</v>
      </c>
      <c r="Q2157" s="2" t="s">
        <v>2500</v>
      </c>
      <c r="R2157" s="3">
        <v>46194</v>
      </c>
      <c r="S2157" s="2" t="s">
        <v>51</v>
      </c>
      <c r="T2157" s="2" t="s">
        <v>983</v>
      </c>
      <c r="U2157" s="2">
        <v>0</v>
      </c>
      <c r="V2157" s="2">
        <v>0</v>
      </c>
      <c r="W2157" s="2" t="s">
        <v>2475</v>
      </c>
      <c r="X2157" s="2">
        <v>2025</v>
      </c>
      <c r="Y2157" s="2" t="s">
        <v>55</v>
      </c>
      <c r="Z2157" s="4"/>
      <c r="AA2157" s="3">
        <v>46193</v>
      </c>
      <c r="AB2157" s="2" t="s">
        <v>714</v>
      </c>
      <c r="AC2157" s="2">
        <v>459518</v>
      </c>
    </row>
    <row r="2158" spans="1:29" ht="64.5" x14ac:dyDescent="0.25">
      <c r="A2158" s="2" t="s">
        <v>29</v>
      </c>
      <c r="B2158" s="2" t="s">
        <v>42</v>
      </c>
      <c r="C2158" s="2" t="s">
        <v>43</v>
      </c>
      <c r="D2158" s="2" t="s">
        <v>732</v>
      </c>
      <c r="E2158" s="2" t="s">
        <v>4512</v>
      </c>
      <c r="F2158" s="2" t="s">
        <v>41</v>
      </c>
      <c r="G2158" s="2">
        <v>5000</v>
      </c>
      <c r="H2158" s="2">
        <v>1</v>
      </c>
      <c r="I2158" s="3">
        <v>46194</v>
      </c>
      <c r="J2158" s="4"/>
      <c r="K2158" s="2">
        <v>4727090</v>
      </c>
      <c r="L2158" s="2">
        <v>49820</v>
      </c>
      <c r="M2158" s="2" t="s">
        <v>714</v>
      </c>
      <c r="N2158" s="5">
        <v>46194</v>
      </c>
      <c r="O2158" s="2">
        <v>372</v>
      </c>
      <c r="P2158" s="2" t="s">
        <v>181</v>
      </c>
      <c r="Q2158" s="2" t="s">
        <v>2500</v>
      </c>
      <c r="R2158" s="3">
        <v>46194</v>
      </c>
      <c r="S2158" s="2" t="s">
        <v>51</v>
      </c>
      <c r="T2158" s="2" t="s">
        <v>983</v>
      </c>
      <c r="U2158" s="2">
        <v>0</v>
      </c>
      <c r="V2158" s="2">
        <v>0</v>
      </c>
      <c r="W2158" s="2" t="s">
        <v>2475</v>
      </c>
      <c r="X2158" s="2">
        <v>2025</v>
      </c>
      <c r="Y2158" s="2" t="s">
        <v>55</v>
      </c>
      <c r="Z2158" s="4"/>
      <c r="AA2158" s="3">
        <v>46193</v>
      </c>
      <c r="AB2158" s="2" t="s">
        <v>714</v>
      </c>
      <c r="AC2158" s="2">
        <v>459518</v>
      </c>
    </row>
    <row r="2159" spans="1:29" ht="51.75" x14ac:dyDescent="0.25">
      <c r="A2159" s="2" t="s">
        <v>29</v>
      </c>
      <c r="B2159" s="2" t="s">
        <v>42</v>
      </c>
      <c r="C2159" s="2" t="s">
        <v>43</v>
      </c>
      <c r="D2159" s="2" t="s">
        <v>32</v>
      </c>
      <c r="E2159" s="2" t="s">
        <v>4514</v>
      </c>
      <c r="F2159" s="2" t="s">
        <v>4515</v>
      </c>
      <c r="G2159" s="2">
        <v>4000000</v>
      </c>
      <c r="H2159" s="2">
        <v>1</v>
      </c>
      <c r="I2159" s="3">
        <v>46193</v>
      </c>
      <c r="J2159" s="4"/>
      <c r="K2159" s="2">
        <v>4723724</v>
      </c>
      <c r="L2159" s="2">
        <v>80000</v>
      </c>
      <c r="M2159" s="2" t="s">
        <v>897</v>
      </c>
      <c r="N2159" s="5">
        <v>46192</v>
      </c>
      <c r="O2159" s="2" t="s">
        <v>4516</v>
      </c>
      <c r="P2159" s="2" t="s">
        <v>36</v>
      </c>
      <c r="Q2159" s="2" t="s">
        <v>209</v>
      </c>
      <c r="R2159" s="3">
        <v>46192</v>
      </c>
      <c r="S2159" s="2" t="s">
        <v>145</v>
      </c>
      <c r="T2159" s="2" t="s">
        <v>210</v>
      </c>
      <c r="U2159" s="2">
        <v>0</v>
      </c>
      <c r="V2159" s="2" t="s">
        <v>1047</v>
      </c>
      <c r="W2159" s="2" t="s">
        <v>4173</v>
      </c>
      <c r="X2159" s="2">
        <v>2026</v>
      </c>
      <c r="Y2159" s="2" t="s">
        <v>40</v>
      </c>
      <c r="Z2159" s="4"/>
      <c r="AA2159" s="3">
        <v>46192</v>
      </c>
      <c r="AB2159" s="2" t="s">
        <v>897</v>
      </c>
      <c r="AC2159" s="2">
        <v>459516</v>
      </c>
    </row>
    <row r="2160" spans="1:29" ht="39" x14ac:dyDescent="0.25">
      <c r="A2160" s="2" t="s">
        <v>29</v>
      </c>
      <c r="B2160" s="2" t="s">
        <v>42</v>
      </c>
      <c r="C2160" s="2" t="s">
        <v>43</v>
      </c>
      <c r="D2160" s="2" t="s">
        <v>32</v>
      </c>
      <c r="E2160" s="2" t="s">
        <v>4514</v>
      </c>
      <c r="F2160" s="2" t="s">
        <v>41</v>
      </c>
      <c r="G2160" s="2">
        <v>1000</v>
      </c>
      <c r="H2160" s="2">
        <v>1</v>
      </c>
      <c r="I2160" s="3">
        <v>46193</v>
      </c>
      <c r="J2160" s="4"/>
      <c r="K2160" s="2">
        <v>4723724</v>
      </c>
      <c r="L2160" s="2">
        <v>80000</v>
      </c>
      <c r="M2160" s="2" t="s">
        <v>897</v>
      </c>
      <c r="N2160" s="5">
        <v>46192</v>
      </c>
      <c r="O2160" s="2" t="s">
        <v>4516</v>
      </c>
      <c r="P2160" s="2" t="s">
        <v>36</v>
      </c>
      <c r="Q2160" s="2" t="s">
        <v>209</v>
      </c>
      <c r="R2160" s="3">
        <v>46192</v>
      </c>
      <c r="S2160" s="2" t="s">
        <v>145</v>
      </c>
      <c r="T2160" s="2" t="s">
        <v>210</v>
      </c>
      <c r="U2160" s="2">
        <v>0</v>
      </c>
      <c r="V2160" s="2" t="s">
        <v>1047</v>
      </c>
      <c r="W2160" s="2" t="s">
        <v>4173</v>
      </c>
      <c r="X2160" s="2">
        <v>2026</v>
      </c>
      <c r="Y2160" s="2" t="s">
        <v>40</v>
      </c>
      <c r="Z2160" s="4"/>
      <c r="AA2160" s="3">
        <v>46192</v>
      </c>
      <c r="AB2160" s="2" t="s">
        <v>897</v>
      </c>
      <c r="AC2160" s="2">
        <v>459516</v>
      </c>
    </row>
    <row r="2161" spans="1:29" ht="102.75" x14ac:dyDescent="0.25">
      <c r="A2161" s="2" t="s">
        <v>29</v>
      </c>
      <c r="B2161" s="2" t="s">
        <v>42</v>
      </c>
      <c r="C2161" s="2" t="s">
        <v>43</v>
      </c>
      <c r="D2161" s="2" t="s">
        <v>32</v>
      </c>
      <c r="E2161" s="2" t="s">
        <v>4517</v>
      </c>
      <c r="F2161" s="2" t="s">
        <v>4518</v>
      </c>
      <c r="G2161" s="2">
        <v>1264100</v>
      </c>
      <c r="H2161" s="2">
        <v>1</v>
      </c>
      <c r="I2161" s="3">
        <v>46193</v>
      </c>
      <c r="J2161" s="4"/>
      <c r="K2161" s="2">
        <v>4729250</v>
      </c>
      <c r="L2161" s="2">
        <v>10000</v>
      </c>
      <c r="M2161" s="2" t="s">
        <v>35</v>
      </c>
      <c r="N2161" s="5">
        <v>46193</v>
      </c>
      <c r="O2161" s="2" t="s">
        <v>4519</v>
      </c>
      <c r="P2161" s="2" t="s">
        <v>36</v>
      </c>
      <c r="Q2161" s="2" t="s">
        <v>88</v>
      </c>
      <c r="R2161" s="3">
        <v>46193</v>
      </c>
      <c r="S2161" s="2" t="s">
        <v>38</v>
      </c>
      <c r="T2161" s="2" t="s">
        <v>4520</v>
      </c>
      <c r="U2161" s="2">
        <v>0</v>
      </c>
      <c r="V2161" s="2">
        <v>0</v>
      </c>
      <c r="W2161" s="2" t="s">
        <v>4521</v>
      </c>
      <c r="X2161" s="2">
        <v>2026</v>
      </c>
      <c r="Y2161" s="2" t="s">
        <v>40</v>
      </c>
      <c r="Z2161" s="4"/>
      <c r="AA2161" s="3">
        <v>46193</v>
      </c>
      <c r="AB2161" s="2" t="s">
        <v>35</v>
      </c>
      <c r="AC2161" s="2">
        <v>459500</v>
      </c>
    </row>
    <row r="2162" spans="1:29" ht="102.75" x14ac:dyDescent="0.25">
      <c r="A2162" s="2" t="s">
        <v>29</v>
      </c>
      <c r="B2162" s="2" t="s">
        <v>42</v>
      </c>
      <c r="C2162" s="2" t="s">
        <v>43</v>
      </c>
      <c r="D2162" s="2" t="s">
        <v>32</v>
      </c>
      <c r="E2162" s="2" t="s">
        <v>4517</v>
      </c>
      <c r="F2162" s="2" t="s">
        <v>41</v>
      </c>
      <c r="G2162" s="2">
        <v>1000</v>
      </c>
      <c r="H2162" s="2">
        <v>1</v>
      </c>
      <c r="I2162" s="3">
        <v>46193</v>
      </c>
      <c r="J2162" s="4"/>
      <c r="K2162" s="2">
        <v>4729250</v>
      </c>
      <c r="L2162" s="2">
        <v>10000</v>
      </c>
      <c r="M2162" s="2" t="s">
        <v>35</v>
      </c>
      <c r="N2162" s="5">
        <v>46193</v>
      </c>
      <c r="O2162" s="2" t="s">
        <v>4519</v>
      </c>
      <c r="P2162" s="2" t="s">
        <v>36</v>
      </c>
      <c r="Q2162" s="2" t="s">
        <v>88</v>
      </c>
      <c r="R2162" s="3">
        <v>46193</v>
      </c>
      <c r="S2162" s="2" t="s">
        <v>38</v>
      </c>
      <c r="T2162" s="2" t="s">
        <v>4520</v>
      </c>
      <c r="U2162" s="2">
        <v>0</v>
      </c>
      <c r="V2162" s="2">
        <v>0</v>
      </c>
      <c r="W2162" s="2" t="s">
        <v>4521</v>
      </c>
      <c r="X2162" s="2">
        <v>2026</v>
      </c>
      <c r="Y2162" s="2" t="s">
        <v>40</v>
      </c>
      <c r="Z2162" s="4"/>
      <c r="AA2162" s="3">
        <v>46193</v>
      </c>
      <c r="AB2162" s="2" t="s">
        <v>35</v>
      </c>
      <c r="AC2162" s="2">
        <v>459500</v>
      </c>
    </row>
    <row r="2163" spans="1:29" ht="51.75" x14ac:dyDescent="0.25">
      <c r="A2163" s="2" t="s">
        <v>29</v>
      </c>
      <c r="B2163" s="2" t="s">
        <v>42</v>
      </c>
      <c r="C2163" s="2" t="s">
        <v>43</v>
      </c>
      <c r="D2163" s="2" t="s">
        <v>32</v>
      </c>
      <c r="E2163" s="2" t="s">
        <v>4522</v>
      </c>
      <c r="F2163" s="2" t="s">
        <v>4523</v>
      </c>
      <c r="G2163" s="2">
        <v>3068000</v>
      </c>
      <c r="H2163" s="2">
        <v>1</v>
      </c>
      <c r="I2163" s="3">
        <v>46196</v>
      </c>
      <c r="J2163" s="4"/>
      <c r="K2163" s="2">
        <v>4725564</v>
      </c>
      <c r="L2163" s="2">
        <v>30000</v>
      </c>
      <c r="M2163" s="2" t="s">
        <v>126</v>
      </c>
      <c r="N2163" s="5">
        <v>46196</v>
      </c>
      <c r="O2163" s="2" t="s">
        <v>4524</v>
      </c>
      <c r="P2163" s="2" t="s">
        <v>36</v>
      </c>
      <c r="Q2163" s="2" t="s">
        <v>3746</v>
      </c>
      <c r="R2163" s="3">
        <v>46196</v>
      </c>
      <c r="S2163" s="2" t="s">
        <v>38</v>
      </c>
      <c r="T2163" s="2" t="s">
        <v>1862</v>
      </c>
      <c r="U2163" s="2" t="s">
        <v>661</v>
      </c>
      <c r="V2163" s="2">
        <v>0</v>
      </c>
      <c r="W2163" s="2" t="s">
        <v>4525</v>
      </c>
      <c r="X2163" s="2">
        <v>2025</v>
      </c>
      <c r="Y2163" s="2" t="s">
        <v>40</v>
      </c>
      <c r="Z2163" s="4"/>
      <c r="AA2163" s="3">
        <v>46193</v>
      </c>
      <c r="AB2163" s="2" t="s">
        <v>126</v>
      </c>
      <c r="AC2163" s="2">
        <v>459430</v>
      </c>
    </row>
    <row r="2164" spans="1:29" ht="51.75" x14ac:dyDescent="0.25">
      <c r="A2164" s="2" t="s">
        <v>29</v>
      </c>
      <c r="B2164" s="2" t="s">
        <v>42</v>
      </c>
      <c r="C2164" s="2" t="s">
        <v>43</v>
      </c>
      <c r="D2164" s="2" t="s">
        <v>32</v>
      </c>
      <c r="E2164" s="2" t="s">
        <v>4522</v>
      </c>
      <c r="F2164" s="2" t="s">
        <v>41</v>
      </c>
      <c r="G2164" s="2">
        <v>1000</v>
      </c>
      <c r="H2164" s="2">
        <v>1</v>
      </c>
      <c r="I2164" s="3">
        <v>46196</v>
      </c>
      <c r="J2164" s="4"/>
      <c r="K2164" s="2">
        <v>4725564</v>
      </c>
      <c r="L2164" s="2">
        <v>30000</v>
      </c>
      <c r="M2164" s="2" t="s">
        <v>126</v>
      </c>
      <c r="N2164" s="5">
        <v>46196</v>
      </c>
      <c r="O2164" s="2" t="s">
        <v>4524</v>
      </c>
      <c r="P2164" s="2" t="s">
        <v>36</v>
      </c>
      <c r="Q2164" s="2" t="s">
        <v>3746</v>
      </c>
      <c r="R2164" s="3">
        <v>46196</v>
      </c>
      <c r="S2164" s="2" t="s">
        <v>38</v>
      </c>
      <c r="T2164" s="2" t="s">
        <v>1862</v>
      </c>
      <c r="U2164" s="2" t="s">
        <v>661</v>
      </c>
      <c r="V2164" s="2">
        <v>0</v>
      </c>
      <c r="W2164" s="2" t="s">
        <v>4525</v>
      </c>
      <c r="X2164" s="2">
        <v>2025</v>
      </c>
      <c r="Y2164" s="2" t="s">
        <v>40</v>
      </c>
      <c r="Z2164" s="4"/>
      <c r="AA2164" s="3">
        <v>46193</v>
      </c>
      <c r="AB2164" s="2" t="s">
        <v>126</v>
      </c>
      <c r="AC2164" s="2">
        <v>459430</v>
      </c>
    </row>
    <row r="2165" spans="1:29" ht="102.75" x14ac:dyDescent="0.25">
      <c r="A2165" s="2" t="s">
        <v>29</v>
      </c>
      <c r="B2165" s="2" t="s">
        <v>42</v>
      </c>
      <c r="C2165" s="2" t="s">
        <v>43</v>
      </c>
      <c r="D2165" s="2" t="s">
        <v>32</v>
      </c>
      <c r="E2165" s="2" t="s">
        <v>4526</v>
      </c>
      <c r="F2165" s="2" t="s">
        <v>4527</v>
      </c>
      <c r="G2165" s="2">
        <v>1272000</v>
      </c>
      <c r="H2165" s="2">
        <v>1</v>
      </c>
      <c r="I2165" s="3">
        <v>46193</v>
      </c>
      <c r="J2165" s="4"/>
      <c r="K2165" s="2">
        <v>4729391</v>
      </c>
      <c r="L2165" s="2">
        <v>10000</v>
      </c>
      <c r="M2165" s="2" t="s">
        <v>35</v>
      </c>
      <c r="N2165" s="5">
        <v>46193</v>
      </c>
      <c r="O2165" s="2" t="s">
        <v>4528</v>
      </c>
      <c r="P2165" s="2" t="s">
        <v>36</v>
      </c>
      <c r="Q2165" s="2" t="s">
        <v>88</v>
      </c>
      <c r="R2165" s="3">
        <v>46193</v>
      </c>
      <c r="S2165" s="2" t="s">
        <v>38</v>
      </c>
      <c r="T2165" s="2" t="s">
        <v>4529</v>
      </c>
      <c r="U2165" s="2">
        <v>0</v>
      </c>
      <c r="V2165" s="2">
        <v>0</v>
      </c>
      <c r="W2165" s="2" t="s">
        <v>4530</v>
      </c>
      <c r="X2165" s="2">
        <v>2026</v>
      </c>
      <c r="Y2165" s="2" t="s">
        <v>40</v>
      </c>
      <c r="Z2165" s="4"/>
      <c r="AA2165" s="3">
        <v>46193</v>
      </c>
      <c r="AB2165" s="2" t="s">
        <v>35</v>
      </c>
      <c r="AC2165" s="2">
        <v>459338</v>
      </c>
    </row>
    <row r="2166" spans="1:29" ht="102.75" x14ac:dyDescent="0.25">
      <c r="A2166" s="2" t="s">
        <v>29</v>
      </c>
      <c r="B2166" s="2" t="s">
        <v>42</v>
      </c>
      <c r="C2166" s="2" t="s">
        <v>43</v>
      </c>
      <c r="D2166" s="2" t="s">
        <v>32</v>
      </c>
      <c r="E2166" s="2" t="s">
        <v>4526</v>
      </c>
      <c r="F2166" s="2" t="s">
        <v>41</v>
      </c>
      <c r="G2166" s="2">
        <v>1000</v>
      </c>
      <c r="H2166" s="2">
        <v>1</v>
      </c>
      <c r="I2166" s="3">
        <v>46193</v>
      </c>
      <c r="J2166" s="4"/>
      <c r="K2166" s="2">
        <v>4729391</v>
      </c>
      <c r="L2166" s="2">
        <v>10000</v>
      </c>
      <c r="M2166" s="2" t="s">
        <v>35</v>
      </c>
      <c r="N2166" s="5">
        <v>46193</v>
      </c>
      <c r="O2166" s="2" t="s">
        <v>4528</v>
      </c>
      <c r="P2166" s="2" t="s">
        <v>36</v>
      </c>
      <c r="Q2166" s="2" t="s">
        <v>88</v>
      </c>
      <c r="R2166" s="3">
        <v>46193</v>
      </c>
      <c r="S2166" s="2" t="s">
        <v>38</v>
      </c>
      <c r="T2166" s="2" t="s">
        <v>4529</v>
      </c>
      <c r="U2166" s="2">
        <v>0</v>
      </c>
      <c r="V2166" s="2">
        <v>0</v>
      </c>
      <c r="W2166" s="2" t="s">
        <v>4530</v>
      </c>
      <c r="X2166" s="2">
        <v>2026</v>
      </c>
      <c r="Y2166" s="2" t="s">
        <v>40</v>
      </c>
      <c r="Z2166" s="4"/>
      <c r="AA2166" s="3">
        <v>46193</v>
      </c>
      <c r="AB2166" s="2" t="s">
        <v>35</v>
      </c>
      <c r="AC2166" s="2">
        <v>459338</v>
      </c>
    </row>
    <row r="2167" spans="1:29" ht="64.5" x14ac:dyDescent="0.25">
      <c r="A2167" s="2" t="s">
        <v>29</v>
      </c>
      <c r="B2167" s="2" t="s">
        <v>42</v>
      </c>
      <c r="C2167" s="2" t="s">
        <v>43</v>
      </c>
      <c r="D2167" s="2" t="s">
        <v>44</v>
      </c>
      <c r="E2167" s="2" t="s">
        <v>4531</v>
      </c>
      <c r="F2167" s="2" t="s">
        <v>4532</v>
      </c>
      <c r="G2167" s="2">
        <v>2600000</v>
      </c>
      <c r="H2167" s="2">
        <v>1</v>
      </c>
      <c r="I2167" s="3">
        <v>46192</v>
      </c>
      <c r="J2167" s="4"/>
      <c r="K2167" s="2">
        <v>4720603</v>
      </c>
      <c r="L2167" s="2">
        <v>52000</v>
      </c>
      <c r="M2167" s="2" t="s">
        <v>714</v>
      </c>
      <c r="N2167" s="5">
        <v>46191</v>
      </c>
      <c r="O2167" s="2">
        <v>361</v>
      </c>
      <c r="P2167" s="2" t="s">
        <v>181</v>
      </c>
      <c r="Q2167" s="2" t="s">
        <v>527</v>
      </c>
      <c r="R2167" s="3">
        <v>46191</v>
      </c>
      <c r="S2167" s="2" t="s">
        <v>51</v>
      </c>
      <c r="T2167" s="2" t="s">
        <v>528</v>
      </c>
      <c r="U2167" s="2" t="s">
        <v>4533</v>
      </c>
      <c r="V2167" s="2">
        <v>0</v>
      </c>
      <c r="W2167" s="2" t="s">
        <v>455</v>
      </c>
      <c r="X2167" s="2">
        <v>2025</v>
      </c>
      <c r="Y2167" s="2" t="s">
        <v>55</v>
      </c>
      <c r="Z2167" s="4"/>
      <c r="AA2167" s="3">
        <v>46191</v>
      </c>
      <c r="AB2167" s="2" t="s">
        <v>714</v>
      </c>
      <c r="AC2167" s="2">
        <v>458728</v>
      </c>
    </row>
    <row r="2168" spans="1:29" ht="64.5" x14ac:dyDescent="0.25">
      <c r="A2168" s="2" t="s">
        <v>29</v>
      </c>
      <c r="B2168" s="2" t="s">
        <v>42</v>
      </c>
      <c r="C2168" s="2" t="s">
        <v>43</v>
      </c>
      <c r="D2168" s="2" t="s">
        <v>44</v>
      </c>
      <c r="E2168" s="2" t="s">
        <v>4531</v>
      </c>
      <c r="F2168" s="2" t="s">
        <v>41</v>
      </c>
      <c r="G2168" s="2">
        <v>1000</v>
      </c>
      <c r="H2168" s="2">
        <v>1</v>
      </c>
      <c r="I2168" s="3">
        <v>46192</v>
      </c>
      <c r="J2168" s="4"/>
      <c r="K2168" s="2">
        <v>4720603</v>
      </c>
      <c r="L2168" s="2">
        <v>52000</v>
      </c>
      <c r="M2168" s="2" t="s">
        <v>714</v>
      </c>
      <c r="N2168" s="5">
        <v>46191</v>
      </c>
      <c r="O2168" s="2">
        <v>361</v>
      </c>
      <c r="P2168" s="2" t="s">
        <v>181</v>
      </c>
      <c r="Q2168" s="2" t="s">
        <v>527</v>
      </c>
      <c r="R2168" s="3">
        <v>46191</v>
      </c>
      <c r="S2168" s="2" t="s">
        <v>51</v>
      </c>
      <c r="T2168" s="2" t="s">
        <v>528</v>
      </c>
      <c r="U2168" s="2" t="s">
        <v>4533</v>
      </c>
      <c r="V2168" s="2">
        <v>0</v>
      </c>
      <c r="W2168" s="2" t="s">
        <v>455</v>
      </c>
      <c r="X2168" s="2">
        <v>2025</v>
      </c>
      <c r="Y2168" s="2" t="s">
        <v>55</v>
      </c>
      <c r="Z2168" s="4"/>
      <c r="AA2168" s="3">
        <v>46191</v>
      </c>
      <c r="AB2168" s="2" t="s">
        <v>714</v>
      </c>
      <c r="AC2168" s="2">
        <v>458728</v>
      </c>
    </row>
    <row r="2169" spans="1:29" ht="102.75" x14ac:dyDescent="0.25">
      <c r="A2169" s="2" t="s">
        <v>29</v>
      </c>
      <c r="B2169" s="2" t="s">
        <v>42</v>
      </c>
      <c r="C2169" s="2" t="s">
        <v>43</v>
      </c>
      <c r="D2169" s="2" t="s">
        <v>372</v>
      </c>
      <c r="E2169" s="2" t="s">
        <v>4534</v>
      </c>
      <c r="F2169" s="2" t="s">
        <v>4535</v>
      </c>
      <c r="G2169" s="2">
        <v>2959250</v>
      </c>
      <c r="H2169" s="2">
        <v>1</v>
      </c>
      <c r="I2169" s="3">
        <v>46192</v>
      </c>
      <c r="J2169" s="4"/>
      <c r="K2169" s="2">
        <v>4256479</v>
      </c>
      <c r="L2169" s="2">
        <v>59185</v>
      </c>
      <c r="M2169" s="2" t="s">
        <v>35</v>
      </c>
      <c r="N2169" s="5">
        <v>46192</v>
      </c>
      <c r="O2169" s="2" t="s">
        <v>4536</v>
      </c>
      <c r="P2169" s="2" t="s">
        <v>136</v>
      </c>
      <c r="Q2169" s="2" t="s">
        <v>608</v>
      </c>
      <c r="R2169" s="3">
        <v>46192</v>
      </c>
      <c r="S2169" s="2" t="s">
        <v>38</v>
      </c>
      <c r="T2169" s="2" t="s">
        <v>609</v>
      </c>
      <c r="U2169" s="2" t="s">
        <v>278</v>
      </c>
      <c r="V2169" s="2" t="s">
        <v>3082</v>
      </c>
      <c r="W2169" s="2" t="s">
        <v>4537</v>
      </c>
      <c r="X2169" s="2">
        <v>2025</v>
      </c>
      <c r="Y2169" s="2" t="s">
        <v>55</v>
      </c>
      <c r="Z2169" s="4"/>
      <c r="AA2169" s="4"/>
      <c r="AB2169" s="2" t="s">
        <v>35</v>
      </c>
      <c r="AC2169" s="2">
        <v>458704</v>
      </c>
    </row>
    <row r="2170" spans="1:29" ht="64.5" x14ac:dyDescent="0.25">
      <c r="A2170" s="2" t="s">
        <v>29</v>
      </c>
      <c r="B2170" s="2" t="s">
        <v>42</v>
      </c>
      <c r="C2170" s="2" t="s">
        <v>43</v>
      </c>
      <c r="D2170" s="2" t="s">
        <v>737</v>
      </c>
      <c r="E2170" s="2" t="s">
        <v>4538</v>
      </c>
      <c r="F2170" s="2" t="s">
        <v>4539</v>
      </c>
      <c r="G2170" s="2">
        <v>1280000</v>
      </c>
      <c r="H2170" s="2">
        <v>1</v>
      </c>
      <c r="I2170" s="3">
        <v>46192</v>
      </c>
      <c r="J2170" s="4"/>
      <c r="K2170" s="2">
        <v>4693524</v>
      </c>
      <c r="L2170" s="2">
        <v>19200</v>
      </c>
      <c r="M2170" s="2" t="s">
        <v>1453</v>
      </c>
      <c r="N2170" s="5">
        <v>46190</v>
      </c>
      <c r="O2170" s="2" t="s">
        <v>4540</v>
      </c>
      <c r="P2170" s="2" t="s">
        <v>49</v>
      </c>
      <c r="Q2170" s="2" t="s">
        <v>53</v>
      </c>
      <c r="R2170" s="3">
        <v>46190</v>
      </c>
      <c r="S2170" s="2" t="s">
        <v>1074</v>
      </c>
      <c r="T2170" s="2" t="s">
        <v>4541</v>
      </c>
      <c r="U2170" s="2">
        <v>0</v>
      </c>
      <c r="V2170" s="2">
        <v>0</v>
      </c>
      <c r="W2170" s="2" t="s">
        <v>4542</v>
      </c>
      <c r="X2170" s="2">
        <v>2026</v>
      </c>
      <c r="Y2170" s="2" t="s">
        <v>55</v>
      </c>
      <c r="Z2170" s="4"/>
      <c r="AA2170" s="3">
        <v>46190</v>
      </c>
      <c r="AB2170" s="2" t="s">
        <v>1453</v>
      </c>
      <c r="AC2170" s="2">
        <v>458676</v>
      </c>
    </row>
    <row r="2171" spans="1:29" ht="64.5" x14ac:dyDescent="0.25">
      <c r="A2171" s="2" t="s">
        <v>29</v>
      </c>
      <c r="B2171" s="2" t="s">
        <v>42</v>
      </c>
      <c r="C2171" s="2" t="s">
        <v>43</v>
      </c>
      <c r="D2171" s="2" t="s">
        <v>737</v>
      </c>
      <c r="E2171" s="2" t="s">
        <v>4538</v>
      </c>
      <c r="F2171" s="2" t="s">
        <v>41</v>
      </c>
      <c r="G2171" s="2">
        <v>1000</v>
      </c>
      <c r="H2171" s="2">
        <v>1</v>
      </c>
      <c r="I2171" s="3">
        <v>46192</v>
      </c>
      <c r="J2171" s="4"/>
      <c r="K2171" s="2">
        <v>4693524</v>
      </c>
      <c r="L2171" s="2">
        <v>19200</v>
      </c>
      <c r="M2171" s="2" t="s">
        <v>1453</v>
      </c>
      <c r="N2171" s="5">
        <v>46190</v>
      </c>
      <c r="O2171" s="2" t="s">
        <v>4540</v>
      </c>
      <c r="P2171" s="2" t="s">
        <v>49</v>
      </c>
      <c r="Q2171" s="2" t="s">
        <v>53</v>
      </c>
      <c r="R2171" s="3">
        <v>46190</v>
      </c>
      <c r="S2171" s="2" t="s">
        <v>1074</v>
      </c>
      <c r="T2171" s="2" t="s">
        <v>4541</v>
      </c>
      <c r="U2171" s="2">
        <v>0</v>
      </c>
      <c r="V2171" s="2">
        <v>0</v>
      </c>
      <c r="W2171" s="2" t="s">
        <v>4542</v>
      </c>
      <c r="X2171" s="2">
        <v>2026</v>
      </c>
      <c r="Y2171" s="2" t="s">
        <v>55</v>
      </c>
      <c r="Z2171" s="4"/>
      <c r="AA2171" s="3">
        <v>46190</v>
      </c>
      <c r="AB2171" s="2" t="s">
        <v>1453</v>
      </c>
      <c r="AC2171" s="2">
        <v>458676</v>
      </c>
    </row>
    <row r="2172" spans="1:29" ht="64.5" x14ac:dyDescent="0.25">
      <c r="A2172" s="2" t="s">
        <v>29</v>
      </c>
      <c r="B2172" s="2" t="s">
        <v>42</v>
      </c>
      <c r="C2172" s="2" t="s">
        <v>43</v>
      </c>
      <c r="D2172" s="2" t="s">
        <v>737</v>
      </c>
      <c r="E2172" s="2" t="s">
        <v>4538</v>
      </c>
      <c r="F2172" s="2" t="s">
        <v>56</v>
      </c>
      <c r="G2172" s="2">
        <v>680000</v>
      </c>
      <c r="H2172" s="2">
        <v>1</v>
      </c>
      <c r="I2172" s="3">
        <v>46192</v>
      </c>
      <c r="J2172" s="4"/>
      <c r="K2172" s="2">
        <v>4693524</v>
      </c>
      <c r="L2172" s="2">
        <v>19200</v>
      </c>
      <c r="M2172" s="2" t="s">
        <v>1453</v>
      </c>
      <c r="N2172" s="5">
        <v>46190</v>
      </c>
      <c r="O2172" s="2" t="s">
        <v>4540</v>
      </c>
      <c r="P2172" s="2" t="s">
        <v>49</v>
      </c>
      <c r="Q2172" s="2" t="s">
        <v>53</v>
      </c>
      <c r="R2172" s="3">
        <v>46190</v>
      </c>
      <c r="S2172" s="2" t="s">
        <v>1074</v>
      </c>
      <c r="T2172" s="2" t="s">
        <v>4541</v>
      </c>
      <c r="U2172" s="2">
        <v>0</v>
      </c>
      <c r="V2172" s="2">
        <v>0</v>
      </c>
      <c r="W2172" s="2" t="s">
        <v>4542</v>
      </c>
      <c r="X2172" s="2">
        <v>2026</v>
      </c>
      <c r="Y2172" s="2" t="s">
        <v>55</v>
      </c>
      <c r="Z2172" s="4"/>
      <c r="AA2172" s="3">
        <v>46190</v>
      </c>
      <c r="AB2172" s="2" t="s">
        <v>1453</v>
      </c>
      <c r="AC2172" s="2">
        <v>458676</v>
      </c>
    </row>
    <row r="2173" spans="1:29" ht="90" x14ac:dyDescent="0.25">
      <c r="A2173" s="2" t="s">
        <v>29</v>
      </c>
      <c r="B2173" s="2" t="s">
        <v>42</v>
      </c>
      <c r="C2173" s="2" t="s">
        <v>43</v>
      </c>
      <c r="D2173" s="2" t="s">
        <v>2226</v>
      </c>
      <c r="E2173" s="2" t="s">
        <v>4543</v>
      </c>
      <c r="F2173" s="2" t="s">
        <v>56</v>
      </c>
      <c r="G2173" s="2">
        <v>914000</v>
      </c>
      <c r="H2173" s="2">
        <v>1</v>
      </c>
      <c r="I2173" s="3">
        <v>46192</v>
      </c>
      <c r="J2173" s="4"/>
      <c r="K2173" s="2">
        <v>4709429</v>
      </c>
      <c r="L2173" s="2">
        <v>67950</v>
      </c>
      <c r="M2173" s="2" t="s">
        <v>4544</v>
      </c>
      <c r="N2173" s="5">
        <v>46192</v>
      </c>
      <c r="O2173" s="2" t="s">
        <v>4545</v>
      </c>
      <c r="P2173" s="2" t="s">
        <v>49</v>
      </c>
      <c r="Q2173" s="2" t="s">
        <v>874</v>
      </c>
      <c r="R2173" s="3">
        <v>46192</v>
      </c>
      <c r="S2173" s="2" t="s">
        <v>110</v>
      </c>
      <c r="T2173" s="2" t="s">
        <v>1535</v>
      </c>
      <c r="U2173" s="2">
        <v>0</v>
      </c>
      <c r="V2173" s="2">
        <v>0</v>
      </c>
      <c r="W2173" s="2" t="s">
        <v>1536</v>
      </c>
      <c r="X2173" s="2">
        <v>2026</v>
      </c>
      <c r="Y2173" s="2" t="s">
        <v>65</v>
      </c>
      <c r="Z2173" s="4"/>
      <c r="AA2173" s="3">
        <v>46191</v>
      </c>
      <c r="AB2173" s="2" t="s">
        <v>4544</v>
      </c>
      <c r="AC2173" s="2">
        <v>458618</v>
      </c>
    </row>
    <row r="2174" spans="1:29" ht="90" x14ac:dyDescent="0.25">
      <c r="A2174" s="2" t="s">
        <v>29</v>
      </c>
      <c r="B2174" s="2" t="s">
        <v>42</v>
      </c>
      <c r="C2174" s="2" t="s">
        <v>43</v>
      </c>
      <c r="D2174" s="2" t="s">
        <v>2226</v>
      </c>
      <c r="E2174" s="2" t="s">
        <v>4543</v>
      </c>
      <c r="F2174" s="2" t="s">
        <v>4546</v>
      </c>
      <c r="G2174" s="2">
        <v>2214000</v>
      </c>
      <c r="H2174" s="2">
        <v>1</v>
      </c>
      <c r="I2174" s="3">
        <v>46192</v>
      </c>
      <c r="J2174" s="4"/>
      <c r="K2174" s="2">
        <v>4709429</v>
      </c>
      <c r="L2174" s="2">
        <v>67950</v>
      </c>
      <c r="M2174" s="2" t="s">
        <v>4544</v>
      </c>
      <c r="N2174" s="5">
        <v>46192</v>
      </c>
      <c r="O2174" s="2" t="s">
        <v>4545</v>
      </c>
      <c r="P2174" s="2" t="s">
        <v>49</v>
      </c>
      <c r="Q2174" s="2" t="s">
        <v>874</v>
      </c>
      <c r="R2174" s="3">
        <v>46192</v>
      </c>
      <c r="S2174" s="2" t="s">
        <v>110</v>
      </c>
      <c r="T2174" s="2" t="s">
        <v>1535</v>
      </c>
      <c r="U2174" s="2">
        <v>0</v>
      </c>
      <c r="V2174" s="2">
        <v>0</v>
      </c>
      <c r="W2174" s="2" t="s">
        <v>1536</v>
      </c>
      <c r="X2174" s="2">
        <v>2026</v>
      </c>
      <c r="Y2174" s="2" t="s">
        <v>65</v>
      </c>
      <c r="Z2174" s="4"/>
      <c r="AA2174" s="3">
        <v>46191</v>
      </c>
      <c r="AB2174" s="2" t="s">
        <v>4544</v>
      </c>
      <c r="AC2174" s="2">
        <v>458618</v>
      </c>
    </row>
    <row r="2175" spans="1:29" ht="90" x14ac:dyDescent="0.25">
      <c r="A2175" s="2" t="s">
        <v>29</v>
      </c>
      <c r="B2175" s="2" t="s">
        <v>42</v>
      </c>
      <c r="C2175" s="2" t="s">
        <v>43</v>
      </c>
      <c r="D2175" s="2" t="s">
        <v>2226</v>
      </c>
      <c r="E2175" s="2" t="s">
        <v>4543</v>
      </c>
      <c r="F2175" s="2" t="s">
        <v>41</v>
      </c>
      <c r="G2175" s="2">
        <v>5000</v>
      </c>
      <c r="H2175" s="2">
        <v>1</v>
      </c>
      <c r="I2175" s="3">
        <v>46192</v>
      </c>
      <c r="J2175" s="4"/>
      <c r="K2175" s="2">
        <v>4709429</v>
      </c>
      <c r="L2175" s="2">
        <v>67950</v>
      </c>
      <c r="M2175" s="2" t="s">
        <v>4544</v>
      </c>
      <c r="N2175" s="5">
        <v>46192</v>
      </c>
      <c r="O2175" s="2" t="s">
        <v>4545</v>
      </c>
      <c r="P2175" s="2" t="s">
        <v>49</v>
      </c>
      <c r="Q2175" s="2" t="s">
        <v>874</v>
      </c>
      <c r="R2175" s="3">
        <v>46192</v>
      </c>
      <c r="S2175" s="2" t="s">
        <v>110</v>
      </c>
      <c r="T2175" s="2" t="s">
        <v>1535</v>
      </c>
      <c r="U2175" s="2">
        <v>0</v>
      </c>
      <c r="V2175" s="2">
        <v>0</v>
      </c>
      <c r="W2175" s="2" t="s">
        <v>1536</v>
      </c>
      <c r="X2175" s="2">
        <v>2026</v>
      </c>
      <c r="Y2175" s="2" t="s">
        <v>65</v>
      </c>
      <c r="Z2175" s="4"/>
      <c r="AA2175" s="3">
        <v>46191</v>
      </c>
      <c r="AB2175" s="2" t="s">
        <v>4544</v>
      </c>
      <c r="AC2175" s="2">
        <v>458618</v>
      </c>
    </row>
    <row r="2176" spans="1:29" ht="64.5" x14ac:dyDescent="0.25">
      <c r="A2176" s="2" t="s">
        <v>29</v>
      </c>
      <c r="B2176" s="2" t="s">
        <v>42</v>
      </c>
      <c r="C2176" s="2" t="s">
        <v>43</v>
      </c>
      <c r="D2176" s="2" t="s">
        <v>67</v>
      </c>
      <c r="E2176" s="2" t="s">
        <v>4547</v>
      </c>
      <c r="F2176" s="2" t="s">
        <v>4548</v>
      </c>
      <c r="G2176" s="2">
        <v>2000000</v>
      </c>
      <c r="H2176" s="2">
        <v>1</v>
      </c>
      <c r="I2176" s="3">
        <v>46194</v>
      </c>
      <c r="J2176" s="4"/>
      <c r="K2176" s="2">
        <v>1108870</v>
      </c>
      <c r="L2176" s="2">
        <v>40000</v>
      </c>
      <c r="M2176" s="2" t="s">
        <v>478</v>
      </c>
      <c r="N2176" s="5">
        <v>46194</v>
      </c>
      <c r="O2176" s="2">
        <v>8025</v>
      </c>
      <c r="P2176" s="2" t="s">
        <v>49</v>
      </c>
      <c r="Q2176" s="2" t="s">
        <v>61</v>
      </c>
      <c r="R2176" s="3">
        <v>46194</v>
      </c>
      <c r="S2176" s="2" t="s">
        <v>110</v>
      </c>
      <c r="T2176" s="2" t="s">
        <v>63</v>
      </c>
      <c r="U2176" s="2" t="s">
        <v>883</v>
      </c>
      <c r="V2176" s="2" t="s">
        <v>2401</v>
      </c>
      <c r="W2176" s="2" t="s">
        <v>765</v>
      </c>
      <c r="X2176" s="2">
        <v>2026</v>
      </c>
      <c r="Y2176" s="2" t="s">
        <v>65</v>
      </c>
      <c r="Z2176" s="4"/>
      <c r="AA2176" s="3">
        <v>46192</v>
      </c>
      <c r="AB2176" s="2" t="s">
        <v>478</v>
      </c>
      <c r="AC2176" s="2">
        <v>458584</v>
      </c>
    </row>
    <row r="2177" spans="1:29" ht="51.75" x14ac:dyDescent="0.25">
      <c r="A2177" s="2" t="s">
        <v>29</v>
      </c>
      <c r="B2177" s="2" t="s">
        <v>42</v>
      </c>
      <c r="C2177" s="2" t="s">
        <v>43</v>
      </c>
      <c r="D2177" s="2" t="s">
        <v>67</v>
      </c>
      <c r="E2177" s="2" t="s">
        <v>4547</v>
      </c>
      <c r="F2177" s="2" t="s">
        <v>41</v>
      </c>
      <c r="G2177" s="2">
        <v>5000</v>
      </c>
      <c r="H2177" s="2">
        <v>1</v>
      </c>
      <c r="I2177" s="3">
        <v>46194</v>
      </c>
      <c r="J2177" s="4"/>
      <c r="K2177" s="2">
        <v>1108870</v>
      </c>
      <c r="L2177" s="2">
        <v>40000</v>
      </c>
      <c r="M2177" s="2" t="s">
        <v>478</v>
      </c>
      <c r="N2177" s="5">
        <v>46194</v>
      </c>
      <c r="O2177" s="2">
        <v>8025</v>
      </c>
      <c r="P2177" s="2" t="s">
        <v>49</v>
      </c>
      <c r="Q2177" s="2" t="s">
        <v>61</v>
      </c>
      <c r="R2177" s="3">
        <v>46194</v>
      </c>
      <c r="S2177" s="2" t="s">
        <v>110</v>
      </c>
      <c r="T2177" s="2" t="s">
        <v>63</v>
      </c>
      <c r="U2177" s="2" t="s">
        <v>883</v>
      </c>
      <c r="V2177" s="2" t="s">
        <v>2401</v>
      </c>
      <c r="W2177" s="2" t="s">
        <v>765</v>
      </c>
      <c r="X2177" s="2">
        <v>2026</v>
      </c>
      <c r="Y2177" s="2" t="s">
        <v>65</v>
      </c>
      <c r="Z2177" s="4"/>
      <c r="AA2177" s="3">
        <v>46192</v>
      </c>
      <c r="AB2177" s="2" t="s">
        <v>478</v>
      </c>
      <c r="AC2177" s="2">
        <v>458584</v>
      </c>
    </row>
    <row r="2178" spans="1:29" ht="64.5" x14ac:dyDescent="0.25">
      <c r="A2178" s="2" t="s">
        <v>29</v>
      </c>
      <c r="B2178" s="2" t="s">
        <v>42</v>
      </c>
      <c r="C2178" s="2" t="s">
        <v>43</v>
      </c>
      <c r="D2178" s="2" t="s">
        <v>32</v>
      </c>
      <c r="E2178" s="2" t="s">
        <v>4549</v>
      </c>
      <c r="F2178" s="2" t="s">
        <v>4550</v>
      </c>
      <c r="G2178" s="2">
        <v>1970000</v>
      </c>
      <c r="H2178" s="2">
        <v>1</v>
      </c>
      <c r="I2178" s="3">
        <v>46194</v>
      </c>
      <c r="J2178" s="4"/>
      <c r="K2178" s="2">
        <v>1435290</v>
      </c>
      <c r="L2178" s="2">
        <v>39400</v>
      </c>
      <c r="M2178" s="2" t="s">
        <v>826</v>
      </c>
      <c r="N2178" s="5">
        <v>46193</v>
      </c>
      <c r="O2178" s="2">
        <v>190</v>
      </c>
      <c r="P2178" s="2" t="s">
        <v>36</v>
      </c>
      <c r="Q2178" s="2" t="s">
        <v>61</v>
      </c>
      <c r="R2178" s="3">
        <v>46193</v>
      </c>
      <c r="S2178" s="2" t="s">
        <v>38</v>
      </c>
      <c r="T2178" s="2" t="s">
        <v>63</v>
      </c>
      <c r="U2178" s="2">
        <v>0</v>
      </c>
      <c r="V2178" s="2">
        <v>0</v>
      </c>
      <c r="W2178" s="2" t="s">
        <v>64</v>
      </c>
      <c r="X2178" s="2">
        <v>2026</v>
      </c>
      <c r="Y2178" s="2" t="s">
        <v>40</v>
      </c>
      <c r="Z2178" s="4"/>
      <c r="AA2178" s="3">
        <v>46191</v>
      </c>
      <c r="AB2178" s="2" t="s">
        <v>826</v>
      </c>
      <c r="AC2178" s="2">
        <v>458450</v>
      </c>
    </row>
    <row r="2179" spans="1:29" ht="39" x14ac:dyDescent="0.25">
      <c r="A2179" s="2" t="s">
        <v>29</v>
      </c>
      <c r="B2179" s="2" t="s">
        <v>42</v>
      </c>
      <c r="C2179" s="2" t="s">
        <v>43</v>
      </c>
      <c r="D2179" s="2" t="s">
        <v>32</v>
      </c>
      <c r="E2179" s="2" t="s">
        <v>4549</v>
      </c>
      <c r="F2179" s="2" t="s">
        <v>41</v>
      </c>
      <c r="G2179" s="2">
        <v>1000</v>
      </c>
      <c r="H2179" s="2">
        <v>1</v>
      </c>
      <c r="I2179" s="3">
        <v>46194</v>
      </c>
      <c r="J2179" s="4"/>
      <c r="K2179" s="2">
        <v>1435290</v>
      </c>
      <c r="L2179" s="2">
        <v>39400</v>
      </c>
      <c r="M2179" s="2" t="s">
        <v>826</v>
      </c>
      <c r="N2179" s="5">
        <v>46193</v>
      </c>
      <c r="O2179" s="2">
        <v>190</v>
      </c>
      <c r="P2179" s="2" t="s">
        <v>36</v>
      </c>
      <c r="Q2179" s="2" t="s">
        <v>61</v>
      </c>
      <c r="R2179" s="3">
        <v>46193</v>
      </c>
      <c r="S2179" s="2" t="s">
        <v>38</v>
      </c>
      <c r="T2179" s="2" t="s">
        <v>63</v>
      </c>
      <c r="U2179" s="2">
        <v>0</v>
      </c>
      <c r="V2179" s="2">
        <v>0</v>
      </c>
      <c r="W2179" s="2" t="s">
        <v>64</v>
      </c>
      <c r="X2179" s="2">
        <v>2026</v>
      </c>
      <c r="Y2179" s="2" t="s">
        <v>40</v>
      </c>
      <c r="Z2179" s="4"/>
      <c r="AA2179" s="3">
        <v>46191</v>
      </c>
      <c r="AB2179" s="2" t="s">
        <v>826</v>
      </c>
      <c r="AC2179" s="2">
        <v>458450</v>
      </c>
    </row>
    <row r="2180" spans="1:29" ht="90" x14ac:dyDescent="0.25">
      <c r="A2180" s="2" t="s">
        <v>29</v>
      </c>
      <c r="B2180" s="2" t="s">
        <v>42</v>
      </c>
      <c r="C2180" s="2" t="s">
        <v>43</v>
      </c>
      <c r="D2180" s="2" t="s">
        <v>32</v>
      </c>
      <c r="E2180" s="2" t="s">
        <v>4551</v>
      </c>
      <c r="F2180" s="2" t="s">
        <v>4552</v>
      </c>
      <c r="G2180" s="2">
        <v>2050000</v>
      </c>
      <c r="H2180" s="2">
        <v>1</v>
      </c>
      <c r="I2180" s="3">
        <v>46192</v>
      </c>
      <c r="J2180" s="4"/>
      <c r="K2180" s="2">
        <v>4719770</v>
      </c>
      <c r="L2180" s="2">
        <v>41000</v>
      </c>
      <c r="M2180" s="2" t="s">
        <v>157</v>
      </c>
      <c r="N2180" s="5">
        <v>46191</v>
      </c>
      <c r="O2180" s="2" t="s">
        <v>4553</v>
      </c>
      <c r="P2180" s="2" t="s">
        <v>36</v>
      </c>
      <c r="Q2180" s="2" t="s">
        <v>61</v>
      </c>
      <c r="R2180" s="3">
        <v>46191</v>
      </c>
      <c r="S2180" s="2" t="s">
        <v>160</v>
      </c>
      <c r="T2180" s="2" t="s">
        <v>63</v>
      </c>
      <c r="U2180" s="2">
        <v>0</v>
      </c>
      <c r="V2180" s="2" t="s">
        <v>278</v>
      </c>
      <c r="W2180" s="2" t="s">
        <v>406</v>
      </c>
      <c r="X2180" s="2">
        <v>2026</v>
      </c>
      <c r="Y2180" s="2" t="s">
        <v>40</v>
      </c>
      <c r="Z2180" s="4"/>
      <c r="AA2180" s="3">
        <v>46191</v>
      </c>
      <c r="AB2180" s="2" t="s">
        <v>157</v>
      </c>
      <c r="AC2180" s="2">
        <v>458436</v>
      </c>
    </row>
    <row r="2181" spans="1:29" ht="90" x14ac:dyDescent="0.25">
      <c r="A2181" s="2" t="s">
        <v>29</v>
      </c>
      <c r="B2181" s="2" t="s">
        <v>42</v>
      </c>
      <c r="C2181" s="2" t="s">
        <v>43</v>
      </c>
      <c r="D2181" s="2" t="s">
        <v>32</v>
      </c>
      <c r="E2181" s="2" t="s">
        <v>4551</v>
      </c>
      <c r="F2181" s="2" t="s">
        <v>41</v>
      </c>
      <c r="G2181" s="2">
        <v>1000</v>
      </c>
      <c r="H2181" s="2">
        <v>1</v>
      </c>
      <c r="I2181" s="3">
        <v>46192</v>
      </c>
      <c r="J2181" s="4"/>
      <c r="K2181" s="2">
        <v>4719770</v>
      </c>
      <c r="L2181" s="2">
        <v>41000</v>
      </c>
      <c r="M2181" s="2" t="s">
        <v>157</v>
      </c>
      <c r="N2181" s="5">
        <v>46191</v>
      </c>
      <c r="O2181" s="2" t="s">
        <v>4553</v>
      </c>
      <c r="P2181" s="2" t="s">
        <v>36</v>
      </c>
      <c r="Q2181" s="2" t="s">
        <v>61</v>
      </c>
      <c r="R2181" s="3">
        <v>46191</v>
      </c>
      <c r="S2181" s="2" t="s">
        <v>160</v>
      </c>
      <c r="T2181" s="2" t="s">
        <v>63</v>
      </c>
      <c r="U2181" s="2">
        <v>0</v>
      </c>
      <c r="V2181" s="2" t="s">
        <v>278</v>
      </c>
      <c r="W2181" s="2" t="s">
        <v>406</v>
      </c>
      <c r="X2181" s="2">
        <v>2026</v>
      </c>
      <c r="Y2181" s="2" t="s">
        <v>40</v>
      </c>
      <c r="Z2181" s="4"/>
      <c r="AA2181" s="3">
        <v>46191</v>
      </c>
      <c r="AB2181" s="2" t="s">
        <v>157</v>
      </c>
      <c r="AC2181" s="2">
        <v>458436</v>
      </c>
    </row>
    <row r="2182" spans="1:29" ht="64.5" x14ac:dyDescent="0.25">
      <c r="A2182" s="2" t="s">
        <v>29</v>
      </c>
      <c r="B2182" s="2" t="s">
        <v>42</v>
      </c>
      <c r="C2182" s="2" t="s">
        <v>43</v>
      </c>
      <c r="D2182" s="2" t="s">
        <v>176</v>
      </c>
      <c r="E2182" s="2" t="s">
        <v>4554</v>
      </c>
      <c r="F2182" s="2" t="s">
        <v>4555</v>
      </c>
      <c r="G2182" s="2">
        <v>2020000</v>
      </c>
      <c r="H2182" s="2">
        <v>1</v>
      </c>
      <c r="I2182" s="3">
        <v>46192</v>
      </c>
      <c r="J2182" s="4"/>
      <c r="K2182" s="2">
        <v>69107</v>
      </c>
      <c r="L2182" s="2">
        <v>40400</v>
      </c>
      <c r="M2182" s="2" t="s">
        <v>266</v>
      </c>
      <c r="N2182" s="5">
        <v>46192</v>
      </c>
      <c r="O2182" s="2" t="s">
        <v>4556</v>
      </c>
      <c r="P2182" s="2" t="s">
        <v>189</v>
      </c>
      <c r="Q2182" s="2" t="s">
        <v>61</v>
      </c>
      <c r="R2182" s="3">
        <v>46192</v>
      </c>
      <c r="S2182" s="2" t="s">
        <v>145</v>
      </c>
      <c r="T2182" s="2" t="s">
        <v>63</v>
      </c>
      <c r="U2182" s="2">
        <v>0</v>
      </c>
      <c r="V2182" s="2" t="s">
        <v>37</v>
      </c>
      <c r="W2182" s="2" t="s">
        <v>814</v>
      </c>
      <c r="X2182" s="2">
        <v>2026</v>
      </c>
      <c r="Y2182" s="2" t="s">
        <v>55</v>
      </c>
      <c r="Z2182" s="4"/>
      <c r="AA2182" s="3">
        <v>46192</v>
      </c>
      <c r="AB2182" s="2" t="s">
        <v>266</v>
      </c>
      <c r="AC2182" s="2">
        <v>458428</v>
      </c>
    </row>
    <row r="2183" spans="1:29" ht="39" x14ac:dyDescent="0.25">
      <c r="A2183" s="2" t="s">
        <v>29</v>
      </c>
      <c r="B2183" s="2" t="s">
        <v>42</v>
      </c>
      <c r="C2183" s="2" t="s">
        <v>43</v>
      </c>
      <c r="D2183" s="2" t="s">
        <v>176</v>
      </c>
      <c r="E2183" s="2" t="s">
        <v>4554</v>
      </c>
      <c r="F2183" s="2" t="s">
        <v>41</v>
      </c>
      <c r="G2183" s="2">
        <v>5000</v>
      </c>
      <c r="H2183" s="2">
        <v>1</v>
      </c>
      <c r="I2183" s="3">
        <v>46192</v>
      </c>
      <c r="J2183" s="4"/>
      <c r="K2183" s="2">
        <v>69107</v>
      </c>
      <c r="L2183" s="2">
        <v>40400</v>
      </c>
      <c r="M2183" s="2" t="s">
        <v>266</v>
      </c>
      <c r="N2183" s="5">
        <v>46192</v>
      </c>
      <c r="O2183" s="2" t="s">
        <v>4556</v>
      </c>
      <c r="P2183" s="2" t="s">
        <v>189</v>
      </c>
      <c r="Q2183" s="2" t="s">
        <v>61</v>
      </c>
      <c r="R2183" s="3">
        <v>46192</v>
      </c>
      <c r="S2183" s="2" t="s">
        <v>145</v>
      </c>
      <c r="T2183" s="2" t="s">
        <v>63</v>
      </c>
      <c r="U2183" s="2">
        <v>0</v>
      </c>
      <c r="V2183" s="2" t="s">
        <v>37</v>
      </c>
      <c r="W2183" s="2" t="s">
        <v>814</v>
      </c>
      <c r="X2183" s="2">
        <v>2026</v>
      </c>
      <c r="Y2183" s="2" t="s">
        <v>55</v>
      </c>
      <c r="Z2183" s="4"/>
      <c r="AA2183" s="3">
        <v>46192</v>
      </c>
      <c r="AB2183" s="2" t="s">
        <v>266</v>
      </c>
      <c r="AC2183" s="2">
        <v>458428</v>
      </c>
    </row>
    <row r="2184" spans="1:29" ht="64.5" x14ac:dyDescent="0.25">
      <c r="A2184" s="2" t="s">
        <v>29</v>
      </c>
      <c r="B2184" s="2" t="s">
        <v>42</v>
      </c>
      <c r="C2184" s="2" t="s">
        <v>43</v>
      </c>
      <c r="D2184" s="2" t="s">
        <v>32</v>
      </c>
      <c r="E2184" s="2" t="s">
        <v>4557</v>
      </c>
      <c r="F2184" s="2" t="s">
        <v>4558</v>
      </c>
      <c r="G2184" s="2">
        <v>2645000</v>
      </c>
      <c r="H2184" s="2">
        <v>1</v>
      </c>
      <c r="I2184" s="3">
        <v>46192</v>
      </c>
      <c r="J2184" s="4"/>
      <c r="K2184" s="2">
        <v>4719113</v>
      </c>
      <c r="L2184" s="2">
        <v>52900</v>
      </c>
      <c r="M2184" s="2" t="s">
        <v>77</v>
      </c>
      <c r="N2184" s="5">
        <v>46189</v>
      </c>
      <c r="O2184" s="2" t="s">
        <v>4559</v>
      </c>
      <c r="P2184" s="2" t="s">
        <v>36</v>
      </c>
      <c r="Q2184" s="2" t="s">
        <v>577</v>
      </c>
      <c r="R2184" s="3">
        <v>46191</v>
      </c>
      <c r="S2184" s="2" t="s">
        <v>38</v>
      </c>
      <c r="T2184" s="2" t="s">
        <v>1949</v>
      </c>
      <c r="U2184" s="2" t="s">
        <v>4560</v>
      </c>
      <c r="V2184" s="2" t="s">
        <v>1392</v>
      </c>
      <c r="W2184" s="2" t="s">
        <v>4561</v>
      </c>
      <c r="X2184" s="2">
        <v>2026</v>
      </c>
      <c r="Y2184" s="2" t="s">
        <v>40</v>
      </c>
      <c r="Z2184" s="4"/>
      <c r="AA2184" s="3">
        <v>46191</v>
      </c>
      <c r="AB2184" s="2" t="s">
        <v>77</v>
      </c>
      <c r="AC2184" s="2">
        <v>458422</v>
      </c>
    </row>
    <row r="2185" spans="1:29" ht="39" x14ac:dyDescent="0.25">
      <c r="A2185" s="2" t="s">
        <v>29</v>
      </c>
      <c r="B2185" s="2" t="s">
        <v>42</v>
      </c>
      <c r="C2185" s="2" t="s">
        <v>43</v>
      </c>
      <c r="D2185" s="2" t="s">
        <v>32</v>
      </c>
      <c r="E2185" s="2" t="s">
        <v>4557</v>
      </c>
      <c r="F2185" s="2" t="s">
        <v>41</v>
      </c>
      <c r="G2185" s="2">
        <v>1000</v>
      </c>
      <c r="H2185" s="2">
        <v>1</v>
      </c>
      <c r="I2185" s="3">
        <v>46192</v>
      </c>
      <c r="J2185" s="4"/>
      <c r="K2185" s="2">
        <v>4719113</v>
      </c>
      <c r="L2185" s="2">
        <v>52900</v>
      </c>
      <c r="M2185" s="2" t="s">
        <v>77</v>
      </c>
      <c r="N2185" s="5">
        <v>46189</v>
      </c>
      <c r="O2185" s="2" t="s">
        <v>4559</v>
      </c>
      <c r="P2185" s="2" t="s">
        <v>36</v>
      </c>
      <c r="Q2185" s="2" t="s">
        <v>577</v>
      </c>
      <c r="R2185" s="3">
        <v>46191</v>
      </c>
      <c r="S2185" s="2" t="s">
        <v>38</v>
      </c>
      <c r="T2185" s="2" t="s">
        <v>1949</v>
      </c>
      <c r="U2185" s="2" t="s">
        <v>4560</v>
      </c>
      <c r="V2185" s="2" t="s">
        <v>1392</v>
      </c>
      <c r="W2185" s="2" t="s">
        <v>4561</v>
      </c>
      <c r="X2185" s="2">
        <v>2026</v>
      </c>
      <c r="Y2185" s="2" t="s">
        <v>40</v>
      </c>
      <c r="Z2185" s="4"/>
      <c r="AA2185" s="3">
        <v>46191</v>
      </c>
      <c r="AB2185" s="2" t="s">
        <v>77</v>
      </c>
      <c r="AC2185" s="2">
        <v>458422</v>
      </c>
    </row>
    <row r="2186" spans="1:29" ht="90" x14ac:dyDescent="0.25">
      <c r="A2186" s="2" t="s">
        <v>29</v>
      </c>
      <c r="B2186" s="2" t="s">
        <v>42</v>
      </c>
      <c r="C2186" s="2" t="s">
        <v>43</v>
      </c>
      <c r="D2186" s="2" t="s">
        <v>32</v>
      </c>
      <c r="E2186" s="2" t="s">
        <v>4562</v>
      </c>
      <c r="F2186" s="2" t="s">
        <v>4563</v>
      </c>
      <c r="G2186" s="2">
        <v>2094000</v>
      </c>
      <c r="H2186" s="2">
        <v>1</v>
      </c>
      <c r="I2186" s="3">
        <v>46194</v>
      </c>
      <c r="J2186" s="4"/>
      <c r="K2186" s="2">
        <v>1907452</v>
      </c>
      <c r="L2186" s="2">
        <v>41880</v>
      </c>
      <c r="M2186" s="2" t="s">
        <v>157</v>
      </c>
      <c r="N2186" s="5">
        <v>46191</v>
      </c>
      <c r="O2186" s="2" t="s">
        <v>4564</v>
      </c>
      <c r="P2186" s="2" t="s">
        <v>36</v>
      </c>
      <c r="Q2186" s="2" t="s">
        <v>61</v>
      </c>
      <c r="R2186" s="3">
        <v>46191</v>
      </c>
      <c r="S2186" s="2" t="s">
        <v>174</v>
      </c>
      <c r="T2186" s="2" t="s">
        <v>63</v>
      </c>
      <c r="U2186" s="2">
        <v>0</v>
      </c>
      <c r="V2186" s="2" t="s">
        <v>4565</v>
      </c>
      <c r="W2186" s="2" t="s">
        <v>4566</v>
      </c>
      <c r="X2186" s="2">
        <v>2026</v>
      </c>
      <c r="Y2186" s="2" t="s">
        <v>40</v>
      </c>
      <c r="Z2186" s="4"/>
      <c r="AA2186" s="3">
        <v>46191</v>
      </c>
      <c r="AB2186" s="2" t="s">
        <v>157</v>
      </c>
      <c r="AC2186" s="2">
        <v>458390</v>
      </c>
    </row>
    <row r="2187" spans="1:29" ht="90" x14ac:dyDescent="0.25">
      <c r="A2187" s="2" t="s">
        <v>29</v>
      </c>
      <c r="B2187" s="2" t="s">
        <v>42</v>
      </c>
      <c r="C2187" s="2" t="s">
        <v>43</v>
      </c>
      <c r="D2187" s="2" t="s">
        <v>32</v>
      </c>
      <c r="E2187" s="2" t="s">
        <v>4562</v>
      </c>
      <c r="F2187" s="2" t="s">
        <v>41</v>
      </c>
      <c r="G2187" s="2">
        <v>1000</v>
      </c>
      <c r="H2187" s="2">
        <v>1</v>
      </c>
      <c r="I2187" s="3">
        <v>46194</v>
      </c>
      <c r="J2187" s="4"/>
      <c r="K2187" s="2">
        <v>1907452</v>
      </c>
      <c r="L2187" s="2">
        <v>41880</v>
      </c>
      <c r="M2187" s="2" t="s">
        <v>157</v>
      </c>
      <c r="N2187" s="5">
        <v>46191</v>
      </c>
      <c r="O2187" s="2" t="s">
        <v>4564</v>
      </c>
      <c r="P2187" s="2" t="s">
        <v>36</v>
      </c>
      <c r="Q2187" s="2" t="s">
        <v>61</v>
      </c>
      <c r="R2187" s="3">
        <v>46191</v>
      </c>
      <c r="S2187" s="2" t="s">
        <v>174</v>
      </c>
      <c r="T2187" s="2" t="s">
        <v>63</v>
      </c>
      <c r="U2187" s="2">
        <v>0</v>
      </c>
      <c r="V2187" s="2" t="s">
        <v>4565</v>
      </c>
      <c r="W2187" s="2" t="s">
        <v>4566</v>
      </c>
      <c r="X2187" s="2">
        <v>2026</v>
      </c>
      <c r="Y2187" s="2" t="s">
        <v>40</v>
      </c>
      <c r="Z2187" s="4"/>
      <c r="AA2187" s="3">
        <v>46191</v>
      </c>
      <c r="AB2187" s="2" t="s">
        <v>157</v>
      </c>
      <c r="AC2187" s="2">
        <v>458390</v>
      </c>
    </row>
    <row r="2188" spans="1:29" ht="64.5" x14ac:dyDescent="0.25">
      <c r="A2188" s="2" t="s">
        <v>29</v>
      </c>
      <c r="B2188" s="2" t="s">
        <v>30</v>
      </c>
      <c r="C2188" s="2" t="s">
        <v>31</v>
      </c>
      <c r="D2188" s="2" t="s">
        <v>32</v>
      </c>
      <c r="E2188" s="2" t="s">
        <v>4567</v>
      </c>
      <c r="F2188" s="2" t="s">
        <v>4568</v>
      </c>
      <c r="G2188" s="2">
        <v>2880000</v>
      </c>
      <c r="H2188" s="2">
        <v>1</v>
      </c>
      <c r="I2188" s="3">
        <v>46199</v>
      </c>
      <c r="J2188" s="4"/>
      <c r="K2188" s="2">
        <v>4719462</v>
      </c>
      <c r="L2188" s="2">
        <v>0</v>
      </c>
      <c r="M2188" s="2" t="s">
        <v>47</v>
      </c>
      <c r="N2188" s="4"/>
      <c r="O2188" s="4"/>
      <c r="P2188" s="4"/>
      <c r="Q2188" s="4"/>
      <c r="R2188" s="4"/>
      <c r="S2188" s="4"/>
      <c r="T2188" s="4"/>
      <c r="U2188" s="4"/>
      <c r="V2188" s="4"/>
      <c r="W2188" s="4"/>
      <c r="X2188" s="4"/>
      <c r="Y2188" s="2" t="s">
        <v>40</v>
      </c>
      <c r="Z2188" s="4"/>
      <c r="AA2188" s="3">
        <v>46191</v>
      </c>
      <c r="AB2188" s="2" t="s">
        <v>47</v>
      </c>
      <c r="AC2188" s="2">
        <v>458370</v>
      </c>
    </row>
    <row r="2189" spans="1:29" ht="51.75" x14ac:dyDescent="0.25">
      <c r="A2189" s="2" t="s">
        <v>29</v>
      </c>
      <c r="B2189" s="2" t="s">
        <v>30</v>
      </c>
      <c r="C2189" s="2" t="s">
        <v>31</v>
      </c>
      <c r="D2189" s="2" t="s">
        <v>32</v>
      </c>
      <c r="E2189" s="2" t="s">
        <v>4567</v>
      </c>
      <c r="F2189" s="2" t="s">
        <v>41</v>
      </c>
      <c r="G2189" s="2">
        <v>1000</v>
      </c>
      <c r="H2189" s="2">
        <v>1</v>
      </c>
      <c r="I2189" s="3">
        <v>46199</v>
      </c>
      <c r="J2189" s="4"/>
      <c r="K2189" s="2">
        <v>4719462</v>
      </c>
      <c r="L2189" s="2">
        <v>0</v>
      </c>
      <c r="M2189" s="2" t="s">
        <v>47</v>
      </c>
      <c r="N2189" s="4"/>
      <c r="O2189" s="4"/>
      <c r="P2189" s="4"/>
      <c r="Q2189" s="4"/>
      <c r="R2189" s="4"/>
      <c r="S2189" s="4"/>
      <c r="T2189" s="4"/>
      <c r="U2189" s="4"/>
      <c r="V2189" s="4"/>
      <c r="W2189" s="4"/>
      <c r="X2189" s="4"/>
      <c r="Y2189" s="2" t="s">
        <v>40</v>
      </c>
      <c r="Z2189" s="4"/>
      <c r="AA2189" s="3">
        <v>46191</v>
      </c>
      <c r="AB2189" s="2" t="s">
        <v>47</v>
      </c>
      <c r="AC2189" s="2">
        <v>458370</v>
      </c>
    </row>
    <row r="2190" spans="1:29" ht="64.5" x14ac:dyDescent="0.25">
      <c r="A2190" s="2" t="s">
        <v>29</v>
      </c>
      <c r="B2190" s="2" t="s">
        <v>42</v>
      </c>
      <c r="C2190" s="2" t="s">
        <v>43</v>
      </c>
      <c r="D2190" s="2" t="s">
        <v>32</v>
      </c>
      <c r="E2190" s="2" t="s">
        <v>4569</v>
      </c>
      <c r="F2190" s="2" t="s">
        <v>4570</v>
      </c>
      <c r="G2190" s="2">
        <v>2520000</v>
      </c>
      <c r="H2190" s="2">
        <v>1</v>
      </c>
      <c r="I2190" s="3">
        <v>46192</v>
      </c>
      <c r="J2190" s="4"/>
      <c r="K2190" s="2">
        <v>4676275</v>
      </c>
      <c r="L2190" s="2">
        <v>50400</v>
      </c>
      <c r="M2190" s="2" t="s">
        <v>287</v>
      </c>
      <c r="N2190" s="5">
        <v>46191</v>
      </c>
      <c r="O2190" s="2">
        <v>526</v>
      </c>
      <c r="P2190" s="2" t="s">
        <v>36</v>
      </c>
      <c r="Q2190" s="2" t="s">
        <v>577</v>
      </c>
      <c r="R2190" s="3">
        <v>46191</v>
      </c>
      <c r="S2190" s="2" t="s">
        <v>288</v>
      </c>
      <c r="T2190" s="2" t="s">
        <v>52</v>
      </c>
      <c r="U2190" s="2">
        <v>0</v>
      </c>
      <c r="V2190" s="2">
        <v>0</v>
      </c>
      <c r="W2190" s="2" t="s">
        <v>579</v>
      </c>
      <c r="X2190" s="2">
        <v>2026</v>
      </c>
      <c r="Y2190" s="2" t="s">
        <v>40</v>
      </c>
      <c r="Z2190" s="4"/>
      <c r="AA2190" s="3">
        <v>46191</v>
      </c>
      <c r="AB2190" s="2" t="s">
        <v>287</v>
      </c>
      <c r="AC2190" s="2">
        <v>458344</v>
      </c>
    </row>
    <row r="2191" spans="1:29" ht="51.75" x14ac:dyDescent="0.25">
      <c r="A2191" s="2" t="s">
        <v>29</v>
      </c>
      <c r="B2191" s="2" t="s">
        <v>42</v>
      </c>
      <c r="C2191" s="2" t="s">
        <v>43</v>
      </c>
      <c r="D2191" s="2" t="s">
        <v>32</v>
      </c>
      <c r="E2191" s="2" t="s">
        <v>4569</v>
      </c>
      <c r="F2191" s="2" t="s">
        <v>41</v>
      </c>
      <c r="G2191" s="2">
        <v>1000</v>
      </c>
      <c r="H2191" s="2">
        <v>1</v>
      </c>
      <c r="I2191" s="3">
        <v>46192</v>
      </c>
      <c r="J2191" s="4"/>
      <c r="K2191" s="2">
        <v>4676275</v>
      </c>
      <c r="L2191" s="2">
        <v>50400</v>
      </c>
      <c r="M2191" s="2" t="s">
        <v>287</v>
      </c>
      <c r="N2191" s="5">
        <v>46191</v>
      </c>
      <c r="O2191" s="2">
        <v>526</v>
      </c>
      <c r="P2191" s="2" t="s">
        <v>36</v>
      </c>
      <c r="Q2191" s="2" t="s">
        <v>577</v>
      </c>
      <c r="R2191" s="3">
        <v>46191</v>
      </c>
      <c r="S2191" s="2" t="s">
        <v>288</v>
      </c>
      <c r="T2191" s="2" t="s">
        <v>52</v>
      </c>
      <c r="U2191" s="2">
        <v>0</v>
      </c>
      <c r="V2191" s="2">
        <v>0</v>
      </c>
      <c r="W2191" s="2" t="s">
        <v>579</v>
      </c>
      <c r="X2191" s="2">
        <v>2026</v>
      </c>
      <c r="Y2191" s="2" t="s">
        <v>40</v>
      </c>
      <c r="Z2191" s="4"/>
      <c r="AA2191" s="3">
        <v>46191</v>
      </c>
      <c r="AB2191" s="2" t="s">
        <v>287</v>
      </c>
      <c r="AC2191" s="2">
        <v>458344</v>
      </c>
    </row>
    <row r="2192" spans="1:29" ht="64.5" x14ac:dyDescent="0.25">
      <c r="A2192" s="2" t="s">
        <v>29</v>
      </c>
      <c r="B2192" s="2" t="s">
        <v>42</v>
      </c>
      <c r="C2192" s="2" t="s">
        <v>43</v>
      </c>
      <c r="D2192" s="2" t="s">
        <v>176</v>
      </c>
      <c r="E2192" s="2" t="s">
        <v>4571</v>
      </c>
      <c r="F2192" s="2" t="s">
        <v>4572</v>
      </c>
      <c r="G2192" s="2">
        <v>2100000</v>
      </c>
      <c r="H2192" s="2">
        <v>1</v>
      </c>
      <c r="I2192" s="3">
        <v>46192</v>
      </c>
      <c r="J2192" s="4"/>
      <c r="K2192" s="2">
        <v>4553476</v>
      </c>
      <c r="L2192" s="2">
        <v>63000</v>
      </c>
      <c r="M2192" s="2" t="s">
        <v>4573</v>
      </c>
      <c r="N2192" s="5">
        <v>46170</v>
      </c>
      <c r="O2192" s="2">
        <v>774</v>
      </c>
      <c r="P2192" s="2" t="s">
        <v>136</v>
      </c>
      <c r="Q2192" s="2">
        <v>0</v>
      </c>
      <c r="R2192" s="3">
        <v>46170</v>
      </c>
      <c r="S2192" s="2" t="s">
        <v>38</v>
      </c>
      <c r="T2192" s="2" t="s">
        <v>1243</v>
      </c>
      <c r="U2192" s="2">
        <v>0</v>
      </c>
      <c r="V2192" s="2">
        <v>0</v>
      </c>
      <c r="W2192" s="2" t="s">
        <v>1243</v>
      </c>
      <c r="X2192" s="2">
        <v>2026</v>
      </c>
      <c r="Y2192" s="2" t="s">
        <v>55</v>
      </c>
      <c r="Z2192" s="4"/>
      <c r="AA2192" s="4"/>
      <c r="AB2192" s="2" t="s">
        <v>4573</v>
      </c>
      <c r="AC2192" s="2">
        <v>458326</v>
      </c>
    </row>
    <row r="2193" spans="1:29" ht="64.5" x14ac:dyDescent="0.25">
      <c r="A2193" s="2" t="s">
        <v>29</v>
      </c>
      <c r="B2193" s="2" t="s">
        <v>42</v>
      </c>
      <c r="C2193" s="2" t="s">
        <v>43</v>
      </c>
      <c r="D2193" s="2" t="s">
        <v>32</v>
      </c>
      <c r="E2193" s="2" t="s">
        <v>4574</v>
      </c>
      <c r="F2193" s="2" t="s">
        <v>4575</v>
      </c>
      <c r="G2193" s="2">
        <v>2700000</v>
      </c>
      <c r="H2193" s="2">
        <v>1</v>
      </c>
      <c r="I2193" s="3">
        <v>46192</v>
      </c>
      <c r="J2193" s="4"/>
      <c r="K2193" s="2">
        <v>4719398</v>
      </c>
      <c r="L2193" s="2">
        <v>30000</v>
      </c>
      <c r="M2193" s="2" t="s">
        <v>249</v>
      </c>
      <c r="N2193" s="5">
        <v>46191</v>
      </c>
      <c r="O2193" s="2" t="s">
        <v>4576</v>
      </c>
      <c r="P2193" s="2" t="s">
        <v>36</v>
      </c>
      <c r="Q2193" s="2" t="s">
        <v>577</v>
      </c>
      <c r="R2193" s="3">
        <v>46191</v>
      </c>
      <c r="S2193" s="2" t="s">
        <v>251</v>
      </c>
      <c r="T2193" s="2" t="s">
        <v>52</v>
      </c>
      <c r="U2193" s="2">
        <v>0</v>
      </c>
      <c r="V2193" s="2" t="s">
        <v>1893</v>
      </c>
      <c r="W2193" s="2" t="s">
        <v>398</v>
      </c>
      <c r="X2193" s="2">
        <v>2026</v>
      </c>
      <c r="Y2193" s="2" t="s">
        <v>40</v>
      </c>
      <c r="Z2193" s="4"/>
      <c r="AA2193" s="3">
        <v>46191</v>
      </c>
      <c r="AB2193" s="2" t="s">
        <v>249</v>
      </c>
      <c r="AC2193" s="2">
        <v>458304</v>
      </c>
    </row>
    <row r="2194" spans="1:29" ht="51.75" x14ac:dyDescent="0.25">
      <c r="A2194" s="2" t="s">
        <v>29</v>
      </c>
      <c r="B2194" s="2" t="s">
        <v>42</v>
      </c>
      <c r="C2194" s="2" t="s">
        <v>43</v>
      </c>
      <c r="D2194" s="2" t="s">
        <v>32</v>
      </c>
      <c r="E2194" s="2" t="s">
        <v>4574</v>
      </c>
      <c r="F2194" s="2" t="s">
        <v>41</v>
      </c>
      <c r="G2194" s="2">
        <v>1000</v>
      </c>
      <c r="H2194" s="2">
        <v>1</v>
      </c>
      <c r="I2194" s="3">
        <v>46192</v>
      </c>
      <c r="J2194" s="4"/>
      <c r="K2194" s="2">
        <v>4719398</v>
      </c>
      <c r="L2194" s="2">
        <v>30000</v>
      </c>
      <c r="M2194" s="2" t="s">
        <v>249</v>
      </c>
      <c r="N2194" s="5">
        <v>46191</v>
      </c>
      <c r="O2194" s="2" t="s">
        <v>4576</v>
      </c>
      <c r="P2194" s="2" t="s">
        <v>36</v>
      </c>
      <c r="Q2194" s="2" t="s">
        <v>577</v>
      </c>
      <c r="R2194" s="3">
        <v>46191</v>
      </c>
      <c r="S2194" s="2" t="s">
        <v>251</v>
      </c>
      <c r="T2194" s="2" t="s">
        <v>52</v>
      </c>
      <c r="U2194" s="2">
        <v>0</v>
      </c>
      <c r="V2194" s="2" t="s">
        <v>1893</v>
      </c>
      <c r="W2194" s="2" t="s">
        <v>398</v>
      </c>
      <c r="X2194" s="2">
        <v>2026</v>
      </c>
      <c r="Y2194" s="2" t="s">
        <v>40</v>
      </c>
      <c r="Z2194" s="4"/>
      <c r="AA2194" s="3">
        <v>46191</v>
      </c>
      <c r="AB2194" s="2" t="s">
        <v>249</v>
      </c>
      <c r="AC2194" s="2">
        <v>458304</v>
      </c>
    </row>
    <row r="2195" spans="1:29" ht="64.5" x14ac:dyDescent="0.25">
      <c r="A2195" s="2" t="s">
        <v>29</v>
      </c>
      <c r="B2195" s="2" t="s">
        <v>42</v>
      </c>
      <c r="C2195" s="2" t="s">
        <v>43</v>
      </c>
      <c r="D2195" s="2" t="s">
        <v>32</v>
      </c>
      <c r="E2195" s="2" t="s">
        <v>4577</v>
      </c>
      <c r="F2195" s="2" t="s">
        <v>4578</v>
      </c>
      <c r="G2195" s="2">
        <v>2750250</v>
      </c>
      <c r="H2195" s="2">
        <v>1</v>
      </c>
      <c r="I2195" s="3">
        <v>46192</v>
      </c>
      <c r="J2195" s="4"/>
      <c r="K2195" s="2">
        <v>4719043</v>
      </c>
      <c r="L2195" s="2">
        <v>55005</v>
      </c>
      <c r="M2195" s="2" t="s">
        <v>714</v>
      </c>
      <c r="N2195" s="5">
        <v>46191</v>
      </c>
      <c r="O2195" s="4"/>
      <c r="P2195" s="2" t="s">
        <v>36</v>
      </c>
      <c r="Q2195" s="2" t="s">
        <v>4579</v>
      </c>
      <c r="R2195" s="3">
        <v>46191</v>
      </c>
      <c r="S2195" s="2" t="s">
        <v>51</v>
      </c>
      <c r="T2195" s="2" t="s">
        <v>83</v>
      </c>
      <c r="U2195" s="2" t="s">
        <v>1712</v>
      </c>
      <c r="V2195" s="2">
        <v>0</v>
      </c>
      <c r="W2195" s="2" t="s">
        <v>4580</v>
      </c>
      <c r="X2195" s="2">
        <v>2025</v>
      </c>
      <c r="Y2195" s="2" t="s">
        <v>40</v>
      </c>
      <c r="Z2195" s="4"/>
      <c r="AA2195" s="3">
        <v>46191</v>
      </c>
      <c r="AB2195" s="2" t="s">
        <v>714</v>
      </c>
      <c r="AC2195" s="2">
        <v>458254</v>
      </c>
    </row>
    <row r="2196" spans="1:29" ht="64.5" x14ac:dyDescent="0.25">
      <c r="A2196" s="2" t="s">
        <v>29</v>
      </c>
      <c r="B2196" s="2" t="s">
        <v>42</v>
      </c>
      <c r="C2196" s="2" t="s">
        <v>43</v>
      </c>
      <c r="D2196" s="2" t="s">
        <v>32</v>
      </c>
      <c r="E2196" s="2" t="s">
        <v>4577</v>
      </c>
      <c r="F2196" s="2" t="s">
        <v>41</v>
      </c>
      <c r="G2196" s="2">
        <v>1000</v>
      </c>
      <c r="H2196" s="2">
        <v>1</v>
      </c>
      <c r="I2196" s="3">
        <v>46192</v>
      </c>
      <c r="J2196" s="4"/>
      <c r="K2196" s="2">
        <v>4719043</v>
      </c>
      <c r="L2196" s="2">
        <v>55005</v>
      </c>
      <c r="M2196" s="2" t="s">
        <v>714</v>
      </c>
      <c r="N2196" s="5">
        <v>46191</v>
      </c>
      <c r="O2196" s="4"/>
      <c r="P2196" s="2" t="s">
        <v>36</v>
      </c>
      <c r="Q2196" s="2" t="s">
        <v>4579</v>
      </c>
      <c r="R2196" s="3">
        <v>46191</v>
      </c>
      <c r="S2196" s="2" t="s">
        <v>51</v>
      </c>
      <c r="T2196" s="2" t="s">
        <v>83</v>
      </c>
      <c r="U2196" s="2" t="s">
        <v>1712</v>
      </c>
      <c r="V2196" s="2">
        <v>0</v>
      </c>
      <c r="W2196" s="2" t="s">
        <v>4580</v>
      </c>
      <c r="X2196" s="2">
        <v>2025</v>
      </c>
      <c r="Y2196" s="2" t="s">
        <v>40</v>
      </c>
      <c r="Z2196" s="4"/>
      <c r="AA2196" s="3">
        <v>46191</v>
      </c>
      <c r="AB2196" s="2" t="s">
        <v>714</v>
      </c>
      <c r="AC2196" s="2">
        <v>458254</v>
      </c>
    </row>
    <row r="2197" spans="1:29" ht="64.5" x14ac:dyDescent="0.25">
      <c r="A2197" s="2" t="s">
        <v>29</v>
      </c>
      <c r="B2197" s="2" t="s">
        <v>42</v>
      </c>
      <c r="C2197" s="2" t="s">
        <v>43</v>
      </c>
      <c r="D2197" s="2" t="s">
        <v>176</v>
      </c>
      <c r="E2197" s="2" t="s">
        <v>4581</v>
      </c>
      <c r="F2197" s="2" t="s">
        <v>4582</v>
      </c>
      <c r="G2197" s="2">
        <v>2802750</v>
      </c>
      <c r="H2197" s="2">
        <v>1</v>
      </c>
      <c r="I2197" s="3">
        <v>46192</v>
      </c>
      <c r="J2197" s="4"/>
      <c r="K2197" s="2">
        <v>4616680</v>
      </c>
      <c r="L2197" s="2">
        <v>56055</v>
      </c>
      <c r="M2197" s="2" t="s">
        <v>126</v>
      </c>
      <c r="N2197" s="5">
        <v>46191</v>
      </c>
      <c r="O2197" s="2" t="s">
        <v>4583</v>
      </c>
      <c r="P2197" s="2" t="s">
        <v>181</v>
      </c>
      <c r="Q2197" s="2" t="s">
        <v>4461</v>
      </c>
      <c r="R2197" s="3">
        <v>46191</v>
      </c>
      <c r="S2197" s="2" t="s">
        <v>38</v>
      </c>
      <c r="T2197" s="2" t="s">
        <v>4441</v>
      </c>
      <c r="U2197" s="2" t="s">
        <v>4584</v>
      </c>
      <c r="V2197" s="2" t="s">
        <v>4585</v>
      </c>
      <c r="W2197" s="2" t="s">
        <v>4586</v>
      </c>
      <c r="X2197" s="2">
        <v>2025</v>
      </c>
      <c r="Y2197" s="2" t="s">
        <v>55</v>
      </c>
      <c r="Z2197" s="4"/>
      <c r="AA2197" s="3">
        <v>46175</v>
      </c>
      <c r="AB2197" s="2" t="s">
        <v>126</v>
      </c>
      <c r="AC2197" s="2">
        <v>458166</v>
      </c>
    </row>
    <row r="2198" spans="1:29" ht="51.75" x14ac:dyDescent="0.25">
      <c r="A2198" s="2" t="s">
        <v>29</v>
      </c>
      <c r="B2198" s="2" t="s">
        <v>42</v>
      </c>
      <c r="C2198" s="2" t="s">
        <v>43</v>
      </c>
      <c r="D2198" s="2" t="s">
        <v>176</v>
      </c>
      <c r="E2198" s="2" t="s">
        <v>4581</v>
      </c>
      <c r="F2198" s="2" t="s">
        <v>41</v>
      </c>
      <c r="G2198" s="2">
        <v>5000</v>
      </c>
      <c r="H2198" s="2">
        <v>1</v>
      </c>
      <c r="I2198" s="3">
        <v>46192</v>
      </c>
      <c r="J2198" s="4"/>
      <c r="K2198" s="2">
        <v>4616680</v>
      </c>
      <c r="L2198" s="2">
        <v>56055</v>
      </c>
      <c r="M2198" s="2" t="s">
        <v>126</v>
      </c>
      <c r="N2198" s="5">
        <v>46191</v>
      </c>
      <c r="O2198" s="2" t="s">
        <v>4583</v>
      </c>
      <c r="P2198" s="2" t="s">
        <v>181</v>
      </c>
      <c r="Q2198" s="2" t="s">
        <v>4461</v>
      </c>
      <c r="R2198" s="3">
        <v>46191</v>
      </c>
      <c r="S2198" s="2" t="s">
        <v>38</v>
      </c>
      <c r="T2198" s="2" t="s">
        <v>4441</v>
      </c>
      <c r="U2198" s="2" t="s">
        <v>4584</v>
      </c>
      <c r="V2198" s="2" t="s">
        <v>4585</v>
      </c>
      <c r="W2198" s="2" t="s">
        <v>4586</v>
      </c>
      <c r="X2198" s="2">
        <v>2025</v>
      </c>
      <c r="Y2198" s="2" t="s">
        <v>55</v>
      </c>
      <c r="Z2198" s="4"/>
      <c r="AA2198" s="3">
        <v>46175</v>
      </c>
      <c r="AB2198" s="2" t="s">
        <v>126</v>
      </c>
      <c r="AC2198" s="2">
        <v>458166</v>
      </c>
    </row>
    <row r="2199" spans="1:29" ht="64.5" x14ac:dyDescent="0.25">
      <c r="A2199" s="2" t="s">
        <v>29</v>
      </c>
      <c r="B2199" s="2" t="s">
        <v>42</v>
      </c>
      <c r="C2199" s="2" t="s">
        <v>43</v>
      </c>
      <c r="D2199" s="2" t="s">
        <v>2226</v>
      </c>
      <c r="E2199" s="2" t="s">
        <v>4587</v>
      </c>
      <c r="F2199" s="2" t="s">
        <v>4588</v>
      </c>
      <c r="G2199" s="2">
        <v>2685250</v>
      </c>
      <c r="H2199" s="2">
        <v>1</v>
      </c>
      <c r="I2199" s="3">
        <v>46198</v>
      </c>
      <c r="J2199" s="4"/>
      <c r="K2199" s="2">
        <v>4652256</v>
      </c>
      <c r="L2199" s="2">
        <v>53705</v>
      </c>
      <c r="M2199" s="2" t="s">
        <v>4589</v>
      </c>
      <c r="N2199" s="5">
        <v>46192</v>
      </c>
      <c r="O2199" s="2" t="s">
        <v>4590</v>
      </c>
      <c r="P2199" s="2" t="s">
        <v>181</v>
      </c>
      <c r="Q2199" s="2" t="s">
        <v>527</v>
      </c>
      <c r="R2199" s="3">
        <v>46198</v>
      </c>
      <c r="S2199" s="2" t="s">
        <v>4591</v>
      </c>
      <c r="T2199" s="2" t="s">
        <v>528</v>
      </c>
      <c r="U2199" s="2">
        <v>0</v>
      </c>
      <c r="V2199" s="2" t="s">
        <v>53</v>
      </c>
      <c r="W2199" s="2" t="s">
        <v>4592</v>
      </c>
      <c r="X2199" s="2">
        <v>2026</v>
      </c>
      <c r="Y2199" s="2" t="s">
        <v>65</v>
      </c>
      <c r="Z2199" s="4"/>
      <c r="AA2199" s="3">
        <v>46192</v>
      </c>
      <c r="AB2199" s="2" t="s">
        <v>4589</v>
      </c>
      <c r="AC2199" s="2">
        <v>458044</v>
      </c>
    </row>
    <row r="2200" spans="1:29" ht="64.5" x14ac:dyDescent="0.25">
      <c r="A2200" s="2" t="s">
        <v>29</v>
      </c>
      <c r="B2200" s="2" t="s">
        <v>42</v>
      </c>
      <c r="C2200" s="2" t="s">
        <v>43</v>
      </c>
      <c r="D2200" s="2" t="s">
        <v>2226</v>
      </c>
      <c r="E2200" s="2" t="s">
        <v>4587</v>
      </c>
      <c r="F2200" s="2" t="s">
        <v>41</v>
      </c>
      <c r="G2200" s="2">
        <v>5000</v>
      </c>
      <c r="H2200" s="2">
        <v>1</v>
      </c>
      <c r="I2200" s="3">
        <v>46198</v>
      </c>
      <c r="J2200" s="4"/>
      <c r="K2200" s="2">
        <v>4652256</v>
      </c>
      <c r="L2200" s="2">
        <v>53705</v>
      </c>
      <c r="M2200" s="2" t="s">
        <v>4589</v>
      </c>
      <c r="N2200" s="5">
        <v>46192</v>
      </c>
      <c r="O2200" s="2" t="s">
        <v>4590</v>
      </c>
      <c r="P2200" s="2" t="s">
        <v>181</v>
      </c>
      <c r="Q2200" s="2" t="s">
        <v>527</v>
      </c>
      <c r="R2200" s="3">
        <v>46198</v>
      </c>
      <c r="S2200" s="2" t="s">
        <v>4591</v>
      </c>
      <c r="T2200" s="2" t="s">
        <v>528</v>
      </c>
      <c r="U2200" s="2">
        <v>0</v>
      </c>
      <c r="V2200" s="2" t="s">
        <v>53</v>
      </c>
      <c r="W2200" s="2" t="s">
        <v>4592</v>
      </c>
      <c r="X2200" s="2">
        <v>2026</v>
      </c>
      <c r="Y2200" s="2" t="s">
        <v>65</v>
      </c>
      <c r="Z2200" s="4"/>
      <c r="AA2200" s="3">
        <v>46192</v>
      </c>
      <c r="AB2200" s="2" t="s">
        <v>4589</v>
      </c>
      <c r="AC2200" s="2">
        <v>458044</v>
      </c>
    </row>
    <row r="2201" spans="1:29" ht="90" x14ac:dyDescent="0.25">
      <c r="A2201" s="2" t="s">
        <v>29</v>
      </c>
      <c r="B2201" s="2" t="s">
        <v>42</v>
      </c>
      <c r="C2201" s="2" t="s">
        <v>43</v>
      </c>
      <c r="D2201" s="2" t="s">
        <v>219</v>
      </c>
      <c r="E2201" s="2" t="s">
        <v>4593</v>
      </c>
      <c r="F2201" s="2" t="s">
        <v>3169</v>
      </c>
      <c r="G2201" s="2">
        <v>1630000</v>
      </c>
      <c r="H2201" s="2">
        <v>1</v>
      </c>
      <c r="I2201" s="3">
        <v>46194</v>
      </c>
      <c r="J2201" s="4"/>
      <c r="K2201" s="2">
        <v>2311754</v>
      </c>
      <c r="L2201" s="2">
        <v>75860</v>
      </c>
      <c r="M2201" s="2" t="s">
        <v>157</v>
      </c>
      <c r="N2201" s="5">
        <v>46192</v>
      </c>
      <c r="O2201" s="2" t="s">
        <v>4594</v>
      </c>
      <c r="P2201" s="2" t="s">
        <v>181</v>
      </c>
      <c r="Q2201" s="2" t="s">
        <v>61</v>
      </c>
      <c r="R2201" s="3">
        <v>46192</v>
      </c>
      <c r="S2201" s="2" t="s">
        <v>174</v>
      </c>
      <c r="T2201" s="2" t="s">
        <v>63</v>
      </c>
      <c r="U2201" s="2">
        <v>0</v>
      </c>
      <c r="V2201" s="2" t="s">
        <v>53</v>
      </c>
      <c r="W2201" s="2" t="s">
        <v>765</v>
      </c>
      <c r="X2201" s="2">
        <v>2026</v>
      </c>
      <c r="Y2201" s="2" t="s">
        <v>65</v>
      </c>
      <c r="Z2201" s="4"/>
      <c r="AA2201" s="3">
        <v>46192</v>
      </c>
      <c r="AB2201" s="2" t="s">
        <v>157</v>
      </c>
      <c r="AC2201" s="2">
        <v>457998</v>
      </c>
    </row>
    <row r="2202" spans="1:29" ht="90" x14ac:dyDescent="0.25">
      <c r="A2202" s="2" t="s">
        <v>29</v>
      </c>
      <c r="B2202" s="2" t="s">
        <v>42</v>
      </c>
      <c r="C2202" s="2" t="s">
        <v>43</v>
      </c>
      <c r="D2202" s="2" t="s">
        <v>219</v>
      </c>
      <c r="E2202" s="2" t="s">
        <v>4593</v>
      </c>
      <c r="F2202" s="2" t="s">
        <v>4595</v>
      </c>
      <c r="G2202" s="2">
        <v>2000000</v>
      </c>
      <c r="H2202" s="2">
        <v>1</v>
      </c>
      <c r="I2202" s="3">
        <v>46194</v>
      </c>
      <c r="J2202" s="4"/>
      <c r="K2202" s="2">
        <v>2311754</v>
      </c>
      <c r="L2202" s="2">
        <v>75860</v>
      </c>
      <c r="M2202" s="2" t="s">
        <v>157</v>
      </c>
      <c r="N2202" s="5">
        <v>46192</v>
      </c>
      <c r="O2202" s="2" t="s">
        <v>4594</v>
      </c>
      <c r="P2202" s="2" t="s">
        <v>181</v>
      </c>
      <c r="Q2202" s="2" t="s">
        <v>61</v>
      </c>
      <c r="R2202" s="3">
        <v>46192</v>
      </c>
      <c r="S2202" s="2" t="s">
        <v>174</v>
      </c>
      <c r="T2202" s="2" t="s">
        <v>63</v>
      </c>
      <c r="U2202" s="2">
        <v>0</v>
      </c>
      <c r="V2202" s="2" t="s">
        <v>53</v>
      </c>
      <c r="W2202" s="2" t="s">
        <v>765</v>
      </c>
      <c r="X2202" s="2">
        <v>2026</v>
      </c>
      <c r="Y2202" s="2" t="s">
        <v>65</v>
      </c>
      <c r="Z2202" s="4"/>
      <c r="AA2202" s="3">
        <v>46192</v>
      </c>
      <c r="AB2202" s="2" t="s">
        <v>157</v>
      </c>
      <c r="AC2202" s="2">
        <v>457998</v>
      </c>
    </row>
    <row r="2203" spans="1:29" ht="90" x14ac:dyDescent="0.25">
      <c r="A2203" s="2" t="s">
        <v>29</v>
      </c>
      <c r="B2203" s="2" t="s">
        <v>42</v>
      </c>
      <c r="C2203" s="2" t="s">
        <v>43</v>
      </c>
      <c r="D2203" s="2" t="s">
        <v>219</v>
      </c>
      <c r="E2203" s="2" t="s">
        <v>4593</v>
      </c>
      <c r="F2203" s="2" t="s">
        <v>41</v>
      </c>
      <c r="G2203" s="2">
        <v>5000</v>
      </c>
      <c r="H2203" s="2">
        <v>1</v>
      </c>
      <c r="I2203" s="3">
        <v>46194</v>
      </c>
      <c r="J2203" s="4"/>
      <c r="K2203" s="2">
        <v>2311754</v>
      </c>
      <c r="L2203" s="2">
        <v>75860</v>
      </c>
      <c r="M2203" s="2" t="s">
        <v>157</v>
      </c>
      <c r="N2203" s="5">
        <v>46192</v>
      </c>
      <c r="O2203" s="2" t="s">
        <v>4594</v>
      </c>
      <c r="P2203" s="2" t="s">
        <v>181</v>
      </c>
      <c r="Q2203" s="2" t="s">
        <v>61</v>
      </c>
      <c r="R2203" s="3">
        <v>46192</v>
      </c>
      <c r="S2203" s="2" t="s">
        <v>174</v>
      </c>
      <c r="T2203" s="2" t="s">
        <v>63</v>
      </c>
      <c r="U2203" s="2">
        <v>0</v>
      </c>
      <c r="V2203" s="2" t="s">
        <v>53</v>
      </c>
      <c r="W2203" s="2" t="s">
        <v>765</v>
      </c>
      <c r="X2203" s="2">
        <v>2026</v>
      </c>
      <c r="Y2203" s="2" t="s">
        <v>65</v>
      </c>
      <c r="Z2203" s="4"/>
      <c r="AA2203" s="3">
        <v>46192</v>
      </c>
      <c r="AB2203" s="2" t="s">
        <v>157</v>
      </c>
      <c r="AC2203" s="2">
        <v>457998</v>
      </c>
    </row>
    <row r="2204" spans="1:29" ht="64.5" x14ac:dyDescent="0.25">
      <c r="A2204" s="2" t="s">
        <v>29</v>
      </c>
      <c r="B2204" s="2" t="s">
        <v>42</v>
      </c>
      <c r="C2204" s="2" t="s">
        <v>43</v>
      </c>
      <c r="D2204" s="2" t="s">
        <v>32</v>
      </c>
      <c r="E2204" s="2" t="s">
        <v>4596</v>
      </c>
      <c r="F2204" s="2" t="s">
        <v>4597</v>
      </c>
      <c r="G2204" s="2">
        <v>2410000</v>
      </c>
      <c r="H2204" s="2">
        <v>1</v>
      </c>
      <c r="I2204" s="3">
        <v>46192</v>
      </c>
      <c r="J2204" s="4"/>
      <c r="K2204" s="2">
        <v>4719444</v>
      </c>
      <c r="L2204" s="2">
        <v>30000</v>
      </c>
      <c r="M2204" s="2" t="s">
        <v>357</v>
      </c>
      <c r="N2204" s="5">
        <v>46191</v>
      </c>
      <c r="O2204" s="4"/>
      <c r="P2204" s="2" t="s">
        <v>36</v>
      </c>
      <c r="Q2204" s="2" t="s">
        <v>2466</v>
      </c>
      <c r="R2204" s="3">
        <v>46191</v>
      </c>
      <c r="S2204" s="2" t="s">
        <v>89</v>
      </c>
      <c r="T2204" s="2" t="s">
        <v>72</v>
      </c>
      <c r="U2204" s="2" t="s">
        <v>4598</v>
      </c>
      <c r="V2204" s="2" t="s">
        <v>4599</v>
      </c>
      <c r="W2204" s="2" t="s">
        <v>2318</v>
      </c>
      <c r="X2204" s="2">
        <v>2026</v>
      </c>
      <c r="Y2204" s="2" t="s">
        <v>40</v>
      </c>
      <c r="Z2204" s="4"/>
      <c r="AA2204" s="3">
        <v>46191</v>
      </c>
      <c r="AB2204" s="2" t="s">
        <v>357</v>
      </c>
      <c r="AC2204" s="2">
        <v>457978</v>
      </c>
    </row>
    <row r="2205" spans="1:29" ht="39" x14ac:dyDescent="0.25">
      <c r="A2205" s="2" t="s">
        <v>29</v>
      </c>
      <c r="B2205" s="2" t="s">
        <v>42</v>
      </c>
      <c r="C2205" s="2" t="s">
        <v>43</v>
      </c>
      <c r="D2205" s="2" t="s">
        <v>32</v>
      </c>
      <c r="E2205" s="2" t="s">
        <v>4596</v>
      </c>
      <c r="F2205" s="2" t="s">
        <v>41</v>
      </c>
      <c r="G2205" s="2">
        <v>1000</v>
      </c>
      <c r="H2205" s="2">
        <v>1</v>
      </c>
      <c r="I2205" s="3">
        <v>46192</v>
      </c>
      <c r="J2205" s="4"/>
      <c r="K2205" s="2">
        <v>4719444</v>
      </c>
      <c r="L2205" s="2">
        <v>30000</v>
      </c>
      <c r="M2205" s="2" t="s">
        <v>357</v>
      </c>
      <c r="N2205" s="5">
        <v>46191</v>
      </c>
      <c r="O2205" s="4"/>
      <c r="P2205" s="2" t="s">
        <v>36</v>
      </c>
      <c r="Q2205" s="2" t="s">
        <v>2466</v>
      </c>
      <c r="R2205" s="3">
        <v>46191</v>
      </c>
      <c r="S2205" s="2" t="s">
        <v>89</v>
      </c>
      <c r="T2205" s="2" t="s">
        <v>72</v>
      </c>
      <c r="U2205" s="2" t="s">
        <v>4598</v>
      </c>
      <c r="V2205" s="2" t="s">
        <v>4599</v>
      </c>
      <c r="W2205" s="2" t="s">
        <v>2318</v>
      </c>
      <c r="X2205" s="2">
        <v>2026</v>
      </c>
      <c r="Y2205" s="2" t="s">
        <v>40</v>
      </c>
      <c r="Z2205" s="4"/>
      <c r="AA2205" s="3">
        <v>46191</v>
      </c>
      <c r="AB2205" s="2" t="s">
        <v>357</v>
      </c>
      <c r="AC2205" s="2">
        <v>457978</v>
      </c>
    </row>
    <row r="2206" spans="1:29" ht="77.25" x14ac:dyDescent="0.25">
      <c r="A2206" s="2" t="s">
        <v>29</v>
      </c>
      <c r="B2206" s="2" t="s">
        <v>42</v>
      </c>
      <c r="C2206" s="2" t="s">
        <v>43</v>
      </c>
      <c r="D2206" s="2" t="s">
        <v>732</v>
      </c>
      <c r="E2206" s="2" t="s">
        <v>4600</v>
      </c>
      <c r="F2206" s="2" t="s">
        <v>56</v>
      </c>
      <c r="G2206" s="2">
        <v>2054900</v>
      </c>
      <c r="H2206" s="2">
        <v>1</v>
      </c>
      <c r="I2206" s="3">
        <v>46196</v>
      </c>
      <c r="J2206" s="4"/>
      <c r="K2206" s="2">
        <v>4640456</v>
      </c>
      <c r="L2206" s="2">
        <v>41098</v>
      </c>
      <c r="M2206" s="2" t="s">
        <v>557</v>
      </c>
      <c r="N2206" s="5">
        <v>46193</v>
      </c>
      <c r="O2206" s="2" t="s">
        <v>4601</v>
      </c>
      <c r="P2206" s="2" t="s">
        <v>49</v>
      </c>
      <c r="Q2206" s="2" t="s">
        <v>669</v>
      </c>
      <c r="R2206" s="3">
        <v>46193</v>
      </c>
      <c r="S2206" s="2" t="s">
        <v>51</v>
      </c>
      <c r="T2206" s="2" t="s">
        <v>670</v>
      </c>
      <c r="U2206" s="2">
        <v>0</v>
      </c>
      <c r="V2206" s="2" t="s">
        <v>4602</v>
      </c>
      <c r="W2206" s="2" t="s">
        <v>4603</v>
      </c>
      <c r="X2206" s="2">
        <v>2025</v>
      </c>
      <c r="Y2206" s="2" t="s">
        <v>55</v>
      </c>
      <c r="Z2206" s="4"/>
      <c r="AA2206" s="3">
        <v>46192</v>
      </c>
      <c r="AB2206" s="2" t="s">
        <v>557</v>
      </c>
      <c r="AC2206" s="2">
        <v>457732</v>
      </c>
    </row>
    <row r="2207" spans="1:29" ht="77.25" x14ac:dyDescent="0.25">
      <c r="A2207" s="2" t="s">
        <v>29</v>
      </c>
      <c r="B2207" s="2" t="s">
        <v>42</v>
      </c>
      <c r="C2207" s="2" t="s">
        <v>43</v>
      </c>
      <c r="D2207" s="2" t="s">
        <v>732</v>
      </c>
      <c r="E2207" s="2" t="s">
        <v>4600</v>
      </c>
      <c r="F2207" s="2" t="s">
        <v>4604</v>
      </c>
      <c r="G2207" s="2">
        <v>2382900</v>
      </c>
      <c r="H2207" s="2">
        <v>1</v>
      </c>
      <c r="I2207" s="3">
        <v>46196</v>
      </c>
      <c r="J2207" s="4"/>
      <c r="K2207" s="2">
        <v>4640456</v>
      </c>
      <c r="L2207" s="2">
        <v>41098</v>
      </c>
      <c r="M2207" s="2" t="s">
        <v>557</v>
      </c>
      <c r="N2207" s="5">
        <v>46193</v>
      </c>
      <c r="O2207" s="2" t="s">
        <v>4601</v>
      </c>
      <c r="P2207" s="2" t="s">
        <v>49</v>
      </c>
      <c r="Q2207" s="2" t="s">
        <v>669</v>
      </c>
      <c r="R2207" s="3">
        <v>46193</v>
      </c>
      <c r="S2207" s="2" t="s">
        <v>51</v>
      </c>
      <c r="T2207" s="2" t="s">
        <v>670</v>
      </c>
      <c r="U2207" s="2">
        <v>0</v>
      </c>
      <c r="V2207" s="2" t="s">
        <v>4602</v>
      </c>
      <c r="W2207" s="2" t="s">
        <v>4603</v>
      </c>
      <c r="X2207" s="2">
        <v>2025</v>
      </c>
      <c r="Y2207" s="2" t="s">
        <v>55</v>
      </c>
      <c r="Z2207" s="4"/>
      <c r="AA2207" s="3">
        <v>46192</v>
      </c>
      <c r="AB2207" s="2" t="s">
        <v>557</v>
      </c>
      <c r="AC2207" s="2">
        <v>457732</v>
      </c>
    </row>
    <row r="2208" spans="1:29" ht="77.25" x14ac:dyDescent="0.25">
      <c r="A2208" s="2" t="s">
        <v>29</v>
      </c>
      <c r="B2208" s="2" t="s">
        <v>42</v>
      </c>
      <c r="C2208" s="2" t="s">
        <v>43</v>
      </c>
      <c r="D2208" s="2" t="s">
        <v>732</v>
      </c>
      <c r="E2208" s="2" t="s">
        <v>4600</v>
      </c>
      <c r="F2208" s="2" t="s">
        <v>41</v>
      </c>
      <c r="G2208" s="2">
        <v>5000</v>
      </c>
      <c r="H2208" s="2">
        <v>1</v>
      </c>
      <c r="I2208" s="3">
        <v>46196</v>
      </c>
      <c r="J2208" s="4"/>
      <c r="K2208" s="2">
        <v>4640456</v>
      </c>
      <c r="L2208" s="2">
        <v>41098</v>
      </c>
      <c r="M2208" s="2" t="s">
        <v>557</v>
      </c>
      <c r="N2208" s="5">
        <v>46193</v>
      </c>
      <c r="O2208" s="2" t="s">
        <v>4601</v>
      </c>
      <c r="P2208" s="2" t="s">
        <v>49</v>
      </c>
      <c r="Q2208" s="2" t="s">
        <v>669</v>
      </c>
      <c r="R2208" s="3">
        <v>46193</v>
      </c>
      <c r="S2208" s="2" t="s">
        <v>51</v>
      </c>
      <c r="T2208" s="2" t="s">
        <v>670</v>
      </c>
      <c r="U2208" s="2">
        <v>0</v>
      </c>
      <c r="V2208" s="2" t="s">
        <v>4602</v>
      </c>
      <c r="W2208" s="2" t="s">
        <v>4603</v>
      </c>
      <c r="X2208" s="2">
        <v>2025</v>
      </c>
      <c r="Y2208" s="2" t="s">
        <v>55</v>
      </c>
      <c r="Z2208" s="4"/>
      <c r="AA2208" s="3">
        <v>46192</v>
      </c>
      <c r="AB2208" s="2" t="s">
        <v>557</v>
      </c>
      <c r="AC2208" s="2">
        <v>457732</v>
      </c>
    </row>
    <row r="2209" spans="1:29" ht="64.5" x14ac:dyDescent="0.25">
      <c r="A2209" s="2" t="s">
        <v>29</v>
      </c>
      <c r="B2209" s="2" t="s">
        <v>42</v>
      </c>
      <c r="C2209" s="2" t="s">
        <v>43</v>
      </c>
      <c r="D2209" s="2" t="s">
        <v>32</v>
      </c>
      <c r="E2209" s="2" t="s">
        <v>4605</v>
      </c>
      <c r="F2209" s="2" t="s">
        <v>4597</v>
      </c>
      <c r="G2209" s="2">
        <v>2030000</v>
      </c>
      <c r="H2209" s="2">
        <v>1</v>
      </c>
      <c r="I2209" s="3">
        <v>46192</v>
      </c>
      <c r="J2209" s="4"/>
      <c r="K2209" s="2">
        <v>4720002</v>
      </c>
      <c r="L2209" s="2">
        <v>30000</v>
      </c>
      <c r="M2209" s="2" t="s">
        <v>357</v>
      </c>
      <c r="N2209" s="5">
        <v>46191</v>
      </c>
      <c r="O2209" s="2" t="s">
        <v>4606</v>
      </c>
      <c r="P2209" s="2" t="s">
        <v>36</v>
      </c>
      <c r="Q2209" s="2" t="s">
        <v>61</v>
      </c>
      <c r="R2209" s="3">
        <v>46191</v>
      </c>
      <c r="S2209" s="2" t="s">
        <v>89</v>
      </c>
      <c r="T2209" s="2" t="s">
        <v>63</v>
      </c>
      <c r="U2209" s="2" t="s">
        <v>4607</v>
      </c>
      <c r="V2209" s="2" t="s">
        <v>4608</v>
      </c>
      <c r="W2209" s="2" t="s">
        <v>956</v>
      </c>
      <c r="X2209" s="2">
        <v>2026</v>
      </c>
      <c r="Y2209" s="2" t="s">
        <v>40</v>
      </c>
      <c r="Z2209" s="4"/>
      <c r="AA2209" s="3">
        <v>46191</v>
      </c>
      <c r="AB2209" s="2" t="s">
        <v>357</v>
      </c>
      <c r="AC2209" s="2">
        <v>457650</v>
      </c>
    </row>
    <row r="2210" spans="1:29" ht="39" x14ac:dyDescent="0.25">
      <c r="A2210" s="2" t="s">
        <v>29</v>
      </c>
      <c r="B2210" s="2" t="s">
        <v>42</v>
      </c>
      <c r="C2210" s="2" t="s">
        <v>43</v>
      </c>
      <c r="D2210" s="2" t="s">
        <v>32</v>
      </c>
      <c r="E2210" s="2" t="s">
        <v>4605</v>
      </c>
      <c r="F2210" s="2" t="s">
        <v>41</v>
      </c>
      <c r="G2210" s="2">
        <v>1000</v>
      </c>
      <c r="H2210" s="2">
        <v>1</v>
      </c>
      <c r="I2210" s="3">
        <v>46192</v>
      </c>
      <c r="J2210" s="4"/>
      <c r="K2210" s="2">
        <v>4720002</v>
      </c>
      <c r="L2210" s="2">
        <v>30000</v>
      </c>
      <c r="M2210" s="2" t="s">
        <v>357</v>
      </c>
      <c r="N2210" s="5">
        <v>46191</v>
      </c>
      <c r="O2210" s="2" t="s">
        <v>4606</v>
      </c>
      <c r="P2210" s="2" t="s">
        <v>36</v>
      </c>
      <c r="Q2210" s="2" t="s">
        <v>61</v>
      </c>
      <c r="R2210" s="3">
        <v>46191</v>
      </c>
      <c r="S2210" s="2" t="s">
        <v>89</v>
      </c>
      <c r="T2210" s="2" t="s">
        <v>63</v>
      </c>
      <c r="U2210" s="2" t="s">
        <v>4607</v>
      </c>
      <c r="V2210" s="2" t="s">
        <v>4608</v>
      </c>
      <c r="W2210" s="2" t="s">
        <v>956</v>
      </c>
      <c r="X2210" s="2">
        <v>2026</v>
      </c>
      <c r="Y2210" s="2" t="s">
        <v>40</v>
      </c>
      <c r="Z2210" s="4"/>
      <c r="AA2210" s="3">
        <v>46191</v>
      </c>
      <c r="AB2210" s="2" t="s">
        <v>357</v>
      </c>
      <c r="AC2210" s="2">
        <v>457650</v>
      </c>
    </row>
    <row r="2211" spans="1:29" ht="90" x14ac:dyDescent="0.25">
      <c r="A2211" s="2" t="s">
        <v>29</v>
      </c>
      <c r="B2211" s="2" t="s">
        <v>42</v>
      </c>
      <c r="C2211" s="2" t="s">
        <v>43</v>
      </c>
      <c r="D2211" s="2" t="s">
        <v>372</v>
      </c>
      <c r="E2211" s="2" t="s">
        <v>4609</v>
      </c>
      <c r="F2211" s="2" t="s">
        <v>56</v>
      </c>
      <c r="G2211" s="2">
        <v>3968000</v>
      </c>
      <c r="H2211" s="2">
        <v>1</v>
      </c>
      <c r="I2211" s="3">
        <v>46201</v>
      </c>
      <c r="J2211" s="4"/>
      <c r="K2211" s="2">
        <v>2078733</v>
      </c>
      <c r="L2211" s="2">
        <v>140000</v>
      </c>
      <c r="M2211" s="2" t="s">
        <v>1666</v>
      </c>
      <c r="N2211" s="5">
        <v>46193</v>
      </c>
      <c r="O2211" s="2" t="s">
        <v>4610</v>
      </c>
      <c r="P2211" s="2" t="s">
        <v>49</v>
      </c>
      <c r="Q2211" s="2" t="s">
        <v>4611</v>
      </c>
      <c r="R2211" s="3">
        <v>46193</v>
      </c>
      <c r="S2211" s="2" t="s">
        <v>1668</v>
      </c>
      <c r="T2211" s="2" t="s">
        <v>4612</v>
      </c>
      <c r="U2211" s="2">
        <v>0</v>
      </c>
      <c r="V2211" s="2">
        <v>0</v>
      </c>
      <c r="W2211" s="2" t="s">
        <v>4613</v>
      </c>
      <c r="X2211" s="2">
        <v>2025</v>
      </c>
      <c r="Y2211" s="2" t="s">
        <v>55</v>
      </c>
      <c r="Z2211" s="4"/>
      <c r="AA2211" s="3">
        <v>46192</v>
      </c>
      <c r="AB2211" s="2" t="s">
        <v>1666</v>
      </c>
      <c r="AC2211" s="2">
        <v>457610</v>
      </c>
    </row>
    <row r="2212" spans="1:29" ht="90" x14ac:dyDescent="0.25">
      <c r="A2212" s="2" t="s">
        <v>29</v>
      </c>
      <c r="B2212" s="2" t="s">
        <v>42</v>
      </c>
      <c r="C2212" s="2" t="s">
        <v>43</v>
      </c>
      <c r="D2212" s="2" t="s">
        <v>372</v>
      </c>
      <c r="E2212" s="2" t="s">
        <v>4609</v>
      </c>
      <c r="F2212" s="2" t="s">
        <v>4614</v>
      </c>
      <c r="G2212" s="2">
        <v>3968000</v>
      </c>
      <c r="H2212" s="2">
        <v>1</v>
      </c>
      <c r="I2212" s="3">
        <v>46201</v>
      </c>
      <c r="J2212" s="4"/>
      <c r="K2212" s="2">
        <v>2078733</v>
      </c>
      <c r="L2212" s="2">
        <v>140000</v>
      </c>
      <c r="M2212" s="2" t="s">
        <v>1666</v>
      </c>
      <c r="N2212" s="5">
        <v>46193</v>
      </c>
      <c r="O2212" s="2" t="s">
        <v>4610</v>
      </c>
      <c r="P2212" s="2" t="s">
        <v>49</v>
      </c>
      <c r="Q2212" s="2" t="s">
        <v>4611</v>
      </c>
      <c r="R2212" s="3">
        <v>46193</v>
      </c>
      <c r="S2212" s="2" t="s">
        <v>1668</v>
      </c>
      <c r="T2212" s="2" t="s">
        <v>4612</v>
      </c>
      <c r="U2212" s="2">
        <v>0</v>
      </c>
      <c r="V2212" s="2">
        <v>0</v>
      </c>
      <c r="W2212" s="2" t="s">
        <v>4613</v>
      </c>
      <c r="X2212" s="2">
        <v>2025</v>
      </c>
      <c r="Y2212" s="2" t="s">
        <v>55</v>
      </c>
      <c r="Z2212" s="4"/>
      <c r="AA2212" s="3">
        <v>46192</v>
      </c>
      <c r="AB2212" s="2" t="s">
        <v>1666</v>
      </c>
      <c r="AC2212" s="2">
        <v>457610</v>
      </c>
    </row>
    <row r="2213" spans="1:29" ht="90" x14ac:dyDescent="0.25">
      <c r="A2213" s="2" t="s">
        <v>29</v>
      </c>
      <c r="B2213" s="2" t="s">
        <v>42</v>
      </c>
      <c r="C2213" s="2" t="s">
        <v>43</v>
      </c>
      <c r="D2213" s="2" t="s">
        <v>372</v>
      </c>
      <c r="E2213" s="2" t="s">
        <v>4609</v>
      </c>
      <c r="F2213" s="2" t="s">
        <v>41</v>
      </c>
      <c r="G2213" s="2">
        <v>5000</v>
      </c>
      <c r="H2213" s="2">
        <v>1</v>
      </c>
      <c r="I2213" s="3">
        <v>46201</v>
      </c>
      <c r="J2213" s="4"/>
      <c r="K2213" s="2">
        <v>2078733</v>
      </c>
      <c r="L2213" s="2">
        <v>140000</v>
      </c>
      <c r="M2213" s="2" t="s">
        <v>1666</v>
      </c>
      <c r="N2213" s="5">
        <v>46193</v>
      </c>
      <c r="O2213" s="2" t="s">
        <v>4610</v>
      </c>
      <c r="P2213" s="2" t="s">
        <v>49</v>
      </c>
      <c r="Q2213" s="2" t="s">
        <v>4611</v>
      </c>
      <c r="R2213" s="3">
        <v>46193</v>
      </c>
      <c r="S2213" s="2" t="s">
        <v>1668</v>
      </c>
      <c r="T2213" s="2" t="s">
        <v>4612</v>
      </c>
      <c r="U2213" s="2">
        <v>0</v>
      </c>
      <c r="V2213" s="2">
        <v>0</v>
      </c>
      <c r="W2213" s="2" t="s">
        <v>4613</v>
      </c>
      <c r="X2213" s="2">
        <v>2025</v>
      </c>
      <c r="Y2213" s="2" t="s">
        <v>55</v>
      </c>
      <c r="Z2213" s="4"/>
      <c r="AA2213" s="3">
        <v>46192</v>
      </c>
      <c r="AB2213" s="2" t="s">
        <v>1666</v>
      </c>
      <c r="AC2213" s="2">
        <v>457610</v>
      </c>
    </row>
    <row r="2214" spans="1:29" ht="64.5" x14ac:dyDescent="0.25">
      <c r="A2214" s="2" t="s">
        <v>29</v>
      </c>
      <c r="B2214" s="2" t="s">
        <v>42</v>
      </c>
      <c r="C2214" s="2" t="s">
        <v>43</v>
      </c>
      <c r="D2214" s="2" t="s">
        <v>32</v>
      </c>
      <c r="E2214" s="2" t="s">
        <v>4615</v>
      </c>
      <c r="F2214" s="2" t="s">
        <v>4616</v>
      </c>
      <c r="G2214" s="2">
        <v>2370000</v>
      </c>
      <c r="H2214" s="2">
        <v>1</v>
      </c>
      <c r="I2214" s="3">
        <v>46192</v>
      </c>
      <c r="J2214" s="4"/>
      <c r="K2214" s="2">
        <v>4719006</v>
      </c>
      <c r="L2214" s="2">
        <v>47400</v>
      </c>
      <c r="M2214" s="2" t="s">
        <v>478</v>
      </c>
      <c r="N2214" s="5">
        <v>46191</v>
      </c>
      <c r="O2214" s="2">
        <v>7942</v>
      </c>
      <c r="P2214" s="2" t="s">
        <v>36</v>
      </c>
      <c r="Q2214" s="2" t="s">
        <v>2466</v>
      </c>
      <c r="R2214" s="3">
        <v>46191</v>
      </c>
      <c r="S2214" s="2" t="s">
        <v>110</v>
      </c>
      <c r="T2214" s="2" t="s">
        <v>72</v>
      </c>
      <c r="U2214" s="2" t="s">
        <v>278</v>
      </c>
      <c r="V2214" s="2" t="s">
        <v>723</v>
      </c>
      <c r="W2214" s="2" t="s">
        <v>2265</v>
      </c>
      <c r="X2214" s="2">
        <v>2026</v>
      </c>
      <c r="Y2214" s="2" t="s">
        <v>40</v>
      </c>
      <c r="Z2214" s="4"/>
      <c r="AA2214" s="3">
        <v>46191</v>
      </c>
      <c r="AB2214" s="2" t="s">
        <v>478</v>
      </c>
      <c r="AC2214" s="2">
        <v>457566</v>
      </c>
    </row>
    <row r="2215" spans="1:29" ht="51.75" x14ac:dyDescent="0.25">
      <c r="A2215" s="2" t="s">
        <v>29</v>
      </c>
      <c r="B2215" s="2" t="s">
        <v>42</v>
      </c>
      <c r="C2215" s="2" t="s">
        <v>43</v>
      </c>
      <c r="D2215" s="2" t="s">
        <v>32</v>
      </c>
      <c r="E2215" s="2" t="s">
        <v>4615</v>
      </c>
      <c r="F2215" s="2" t="s">
        <v>41</v>
      </c>
      <c r="G2215" s="2">
        <v>1000</v>
      </c>
      <c r="H2215" s="2">
        <v>1</v>
      </c>
      <c r="I2215" s="3">
        <v>46192</v>
      </c>
      <c r="J2215" s="4"/>
      <c r="K2215" s="2">
        <v>4719006</v>
      </c>
      <c r="L2215" s="2">
        <v>47400</v>
      </c>
      <c r="M2215" s="2" t="s">
        <v>478</v>
      </c>
      <c r="N2215" s="5">
        <v>46191</v>
      </c>
      <c r="O2215" s="2">
        <v>7942</v>
      </c>
      <c r="P2215" s="2" t="s">
        <v>36</v>
      </c>
      <c r="Q2215" s="2" t="s">
        <v>2466</v>
      </c>
      <c r="R2215" s="3">
        <v>46191</v>
      </c>
      <c r="S2215" s="2" t="s">
        <v>110</v>
      </c>
      <c r="T2215" s="2" t="s">
        <v>72</v>
      </c>
      <c r="U2215" s="2" t="s">
        <v>278</v>
      </c>
      <c r="V2215" s="2" t="s">
        <v>723</v>
      </c>
      <c r="W2215" s="2" t="s">
        <v>2265</v>
      </c>
      <c r="X2215" s="2">
        <v>2026</v>
      </c>
      <c r="Y2215" s="2" t="s">
        <v>40</v>
      </c>
      <c r="Z2215" s="4"/>
      <c r="AA2215" s="3">
        <v>46191</v>
      </c>
      <c r="AB2215" s="2" t="s">
        <v>478</v>
      </c>
      <c r="AC2215" s="2">
        <v>457566</v>
      </c>
    </row>
    <row r="2216" spans="1:29" ht="51.75" x14ac:dyDescent="0.25">
      <c r="A2216" s="2" t="s">
        <v>29</v>
      </c>
      <c r="B2216" s="2" t="s">
        <v>42</v>
      </c>
      <c r="C2216" s="2" t="s">
        <v>43</v>
      </c>
      <c r="D2216" s="2" t="s">
        <v>737</v>
      </c>
      <c r="E2216" s="2" t="s">
        <v>4617</v>
      </c>
      <c r="F2216" s="2" t="s">
        <v>4618</v>
      </c>
      <c r="G2216" s="2">
        <v>2720000</v>
      </c>
      <c r="H2216" s="2">
        <v>1</v>
      </c>
      <c r="I2216" s="3">
        <v>46196</v>
      </c>
      <c r="J2216" s="4"/>
      <c r="K2216" s="2">
        <v>4715391</v>
      </c>
      <c r="L2216" s="2">
        <v>54400</v>
      </c>
      <c r="M2216" s="2" t="s">
        <v>126</v>
      </c>
      <c r="N2216" s="5">
        <v>46194</v>
      </c>
      <c r="O2216" s="2" t="s">
        <v>4619</v>
      </c>
      <c r="P2216" s="2" t="s">
        <v>181</v>
      </c>
      <c r="Q2216" s="2" t="s">
        <v>751</v>
      </c>
      <c r="R2216" s="3">
        <v>46194</v>
      </c>
      <c r="S2216" s="2" t="s">
        <v>38</v>
      </c>
      <c r="T2216" s="2" t="s">
        <v>753</v>
      </c>
      <c r="U2216" s="2" t="s">
        <v>4620</v>
      </c>
      <c r="V2216" s="2">
        <v>0</v>
      </c>
      <c r="W2216" s="2" t="s">
        <v>4130</v>
      </c>
      <c r="X2216" s="2">
        <v>2025</v>
      </c>
      <c r="Y2216" s="2" t="s">
        <v>55</v>
      </c>
      <c r="Z2216" s="4"/>
      <c r="AA2216" s="3">
        <v>46192</v>
      </c>
      <c r="AB2216" s="2" t="s">
        <v>126</v>
      </c>
      <c r="AC2216" s="2">
        <v>457518</v>
      </c>
    </row>
    <row r="2217" spans="1:29" ht="51.75" x14ac:dyDescent="0.25">
      <c r="A2217" s="2" t="s">
        <v>29</v>
      </c>
      <c r="B2217" s="2" t="s">
        <v>42</v>
      </c>
      <c r="C2217" s="2" t="s">
        <v>43</v>
      </c>
      <c r="D2217" s="2" t="s">
        <v>737</v>
      </c>
      <c r="E2217" s="2" t="s">
        <v>4617</v>
      </c>
      <c r="F2217" s="2" t="s">
        <v>41</v>
      </c>
      <c r="G2217" s="2">
        <v>1000</v>
      </c>
      <c r="H2217" s="2">
        <v>1</v>
      </c>
      <c r="I2217" s="3">
        <v>46196</v>
      </c>
      <c r="J2217" s="4"/>
      <c r="K2217" s="2">
        <v>4715391</v>
      </c>
      <c r="L2217" s="2">
        <v>54400</v>
      </c>
      <c r="M2217" s="2" t="s">
        <v>126</v>
      </c>
      <c r="N2217" s="5">
        <v>46194</v>
      </c>
      <c r="O2217" s="2" t="s">
        <v>4619</v>
      </c>
      <c r="P2217" s="2" t="s">
        <v>181</v>
      </c>
      <c r="Q2217" s="2" t="s">
        <v>751</v>
      </c>
      <c r="R2217" s="3">
        <v>46194</v>
      </c>
      <c r="S2217" s="2" t="s">
        <v>38</v>
      </c>
      <c r="T2217" s="2" t="s">
        <v>753</v>
      </c>
      <c r="U2217" s="2" t="s">
        <v>4620</v>
      </c>
      <c r="V2217" s="2">
        <v>0</v>
      </c>
      <c r="W2217" s="2" t="s">
        <v>4130</v>
      </c>
      <c r="X2217" s="2">
        <v>2025</v>
      </c>
      <c r="Y2217" s="2" t="s">
        <v>55</v>
      </c>
      <c r="Z2217" s="4"/>
      <c r="AA2217" s="3">
        <v>46192</v>
      </c>
      <c r="AB2217" s="2" t="s">
        <v>126</v>
      </c>
      <c r="AC2217" s="2">
        <v>457518</v>
      </c>
    </row>
    <row r="2218" spans="1:29" ht="51.75" x14ac:dyDescent="0.25">
      <c r="A2218" s="2" t="s">
        <v>29</v>
      </c>
      <c r="B2218" s="2" t="s">
        <v>42</v>
      </c>
      <c r="C2218" s="2" t="s">
        <v>43</v>
      </c>
      <c r="D2218" s="2" t="s">
        <v>32</v>
      </c>
      <c r="E2218" s="2" t="s">
        <v>4621</v>
      </c>
      <c r="F2218" s="2" t="s">
        <v>41</v>
      </c>
      <c r="G2218" s="2">
        <v>1000</v>
      </c>
      <c r="H2218" s="2">
        <v>1</v>
      </c>
      <c r="I2218" s="3">
        <v>46203</v>
      </c>
      <c r="J2218" s="4"/>
      <c r="K2218" s="2">
        <v>4719175</v>
      </c>
      <c r="L2218" s="2">
        <v>53800</v>
      </c>
      <c r="M2218" s="2" t="s">
        <v>478</v>
      </c>
      <c r="N2218" s="5">
        <v>46191</v>
      </c>
      <c r="O2218" s="2">
        <v>7937</v>
      </c>
      <c r="P2218" s="2" t="s">
        <v>36</v>
      </c>
      <c r="Q2218" s="2" t="s">
        <v>883</v>
      </c>
      <c r="R2218" s="3">
        <v>46191</v>
      </c>
      <c r="S2218" s="2" t="s">
        <v>110</v>
      </c>
      <c r="T2218" s="2" t="s">
        <v>4076</v>
      </c>
      <c r="U2218" s="2" t="s">
        <v>723</v>
      </c>
      <c r="V2218" s="2" t="s">
        <v>4622</v>
      </c>
      <c r="W2218" s="2" t="s">
        <v>4623</v>
      </c>
      <c r="X2218" s="2">
        <v>2025</v>
      </c>
      <c r="Y2218" s="2" t="s">
        <v>40</v>
      </c>
      <c r="Z2218" s="4"/>
      <c r="AA2218" s="3">
        <v>46191</v>
      </c>
      <c r="AB2218" s="2" t="s">
        <v>478</v>
      </c>
      <c r="AC2218" s="2">
        <v>457504</v>
      </c>
    </row>
    <row r="2219" spans="1:29" ht="51.75" x14ac:dyDescent="0.25">
      <c r="A2219" s="2" t="s">
        <v>29</v>
      </c>
      <c r="B2219" s="2" t="s">
        <v>42</v>
      </c>
      <c r="C2219" s="2" t="s">
        <v>43</v>
      </c>
      <c r="D2219" s="2" t="s">
        <v>32</v>
      </c>
      <c r="E2219" s="2" t="s">
        <v>4621</v>
      </c>
      <c r="F2219" s="2" t="s">
        <v>4624</v>
      </c>
      <c r="G2219" s="2">
        <v>2690000</v>
      </c>
      <c r="H2219" s="2">
        <v>1</v>
      </c>
      <c r="I2219" s="3">
        <v>46203</v>
      </c>
      <c r="J2219" s="4"/>
      <c r="K2219" s="2">
        <v>4719175</v>
      </c>
      <c r="L2219" s="2">
        <v>53800</v>
      </c>
      <c r="M2219" s="2" t="s">
        <v>478</v>
      </c>
      <c r="N2219" s="5">
        <v>46191</v>
      </c>
      <c r="O2219" s="2">
        <v>7937</v>
      </c>
      <c r="P2219" s="2" t="s">
        <v>36</v>
      </c>
      <c r="Q2219" s="2" t="s">
        <v>883</v>
      </c>
      <c r="R2219" s="3">
        <v>46191</v>
      </c>
      <c r="S2219" s="2" t="s">
        <v>110</v>
      </c>
      <c r="T2219" s="2" t="s">
        <v>4076</v>
      </c>
      <c r="U2219" s="2" t="s">
        <v>723</v>
      </c>
      <c r="V2219" s="2" t="s">
        <v>4622</v>
      </c>
      <c r="W2219" s="2" t="s">
        <v>4623</v>
      </c>
      <c r="X2219" s="2">
        <v>2025</v>
      </c>
      <c r="Y2219" s="2" t="s">
        <v>40</v>
      </c>
      <c r="Z2219" s="4"/>
      <c r="AA2219" s="3">
        <v>46191</v>
      </c>
      <c r="AB2219" s="2" t="s">
        <v>478</v>
      </c>
      <c r="AC2219" s="2">
        <v>457504</v>
      </c>
    </row>
    <row r="2220" spans="1:29" ht="39" x14ac:dyDescent="0.25">
      <c r="A2220" s="2" t="s">
        <v>29</v>
      </c>
      <c r="B2220" s="2" t="s">
        <v>42</v>
      </c>
      <c r="C2220" s="2" t="s">
        <v>43</v>
      </c>
      <c r="D2220" s="2" t="s">
        <v>32</v>
      </c>
      <c r="E2220" s="2" t="s">
        <v>4625</v>
      </c>
      <c r="F2220" s="2" t="s">
        <v>41</v>
      </c>
      <c r="G2220" s="2">
        <v>1000</v>
      </c>
      <c r="H2220" s="2">
        <v>1</v>
      </c>
      <c r="I2220" s="3">
        <v>46192</v>
      </c>
      <c r="J2220" s="4"/>
      <c r="K2220" s="2">
        <v>4718941</v>
      </c>
      <c r="L2220" s="2">
        <v>39400</v>
      </c>
      <c r="M2220" s="2" t="s">
        <v>172</v>
      </c>
      <c r="N2220" s="5">
        <v>46185</v>
      </c>
      <c r="O2220" s="2" t="s">
        <v>4626</v>
      </c>
      <c r="P2220" s="2" t="s">
        <v>36</v>
      </c>
      <c r="Q2220" s="2" t="s">
        <v>569</v>
      </c>
      <c r="R2220" s="3">
        <v>46185</v>
      </c>
      <c r="S2220" s="2" t="s">
        <v>174</v>
      </c>
      <c r="T2220" s="2" t="s">
        <v>63</v>
      </c>
      <c r="U2220" s="2">
        <v>0</v>
      </c>
      <c r="V2220" s="2">
        <v>0</v>
      </c>
      <c r="W2220" s="2" t="s">
        <v>64</v>
      </c>
      <c r="X2220" s="2">
        <v>2026</v>
      </c>
      <c r="Y2220" s="2" t="s">
        <v>40</v>
      </c>
      <c r="Z2220" s="4"/>
      <c r="AA2220" s="3">
        <v>46191</v>
      </c>
      <c r="AB2220" s="2" t="s">
        <v>172</v>
      </c>
      <c r="AC2220" s="2">
        <v>457462</v>
      </c>
    </row>
    <row r="2221" spans="1:29" ht="64.5" x14ac:dyDescent="0.25">
      <c r="A2221" s="2" t="s">
        <v>29</v>
      </c>
      <c r="B2221" s="2" t="s">
        <v>42</v>
      </c>
      <c r="C2221" s="2" t="s">
        <v>43</v>
      </c>
      <c r="D2221" s="2" t="s">
        <v>32</v>
      </c>
      <c r="E2221" s="2" t="s">
        <v>4625</v>
      </c>
      <c r="F2221" s="2" t="s">
        <v>4627</v>
      </c>
      <c r="G2221" s="2">
        <v>1970000</v>
      </c>
      <c r="H2221" s="2">
        <v>1</v>
      </c>
      <c r="I2221" s="3">
        <v>46192</v>
      </c>
      <c r="J2221" s="4"/>
      <c r="K2221" s="2">
        <v>4718941</v>
      </c>
      <c r="L2221" s="2">
        <v>39400</v>
      </c>
      <c r="M2221" s="2" t="s">
        <v>172</v>
      </c>
      <c r="N2221" s="5">
        <v>46185</v>
      </c>
      <c r="O2221" s="2" t="s">
        <v>4626</v>
      </c>
      <c r="P2221" s="2" t="s">
        <v>36</v>
      </c>
      <c r="Q2221" s="2" t="s">
        <v>569</v>
      </c>
      <c r="R2221" s="3">
        <v>46185</v>
      </c>
      <c r="S2221" s="2" t="s">
        <v>174</v>
      </c>
      <c r="T2221" s="2" t="s">
        <v>63</v>
      </c>
      <c r="U2221" s="2">
        <v>0</v>
      </c>
      <c r="V2221" s="2">
        <v>0</v>
      </c>
      <c r="W2221" s="2" t="s">
        <v>64</v>
      </c>
      <c r="X2221" s="2">
        <v>2026</v>
      </c>
      <c r="Y2221" s="2" t="s">
        <v>40</v>
      </c>
      <c r="Z2221" s="4"/>
      <c r="AA2221" s="3">
        <v>46191</v>
      </c>
      <c r="AB2221" s="2" t="s">
        <v>172</v>
      </c>
      <c r="AC2221" s="2">
        <v>457462</v>
      </c>
    </row>
    <row r="2222" spans="1:29" ht="102.75" x14ac:dyDescent="0.25">
      <c r="A2222" s="2" t="s">
        <v>29</v>
      </c>
      <c r="B2222" s="2" t="s">
        <v>42</v>
      </c>
      <c r="C2222" s="2" t="s">
        <v>31</v>
      </c>
      <c r="D2222" s="2" t="s">
        <v>32</v>
      </c>
      <c r="E2222" s="2" t="s">
        <v>4628</v>
      </c>
      <c r="F2222" s="2" t="s">
        <v>41</v>
      </c>
      <c r="G2222" s="2">
        <v>1000</v>
      </c>
      <c r="H2222" s="2">
        <v>1</v>
      </c>
      <c r="I2222" s="3">
        <v>46199</v>
      </c>
      <c r="J2222" s="4"/>
      <c r="K2222" s="2">
        <v>4719011</v>
      </c>
      <c r="L2222" s="2">
        <v>20000</v>
      </c>
      <c r="M2222" s="2" t="s">
        <v>35</v>
      </c>
      <c r="N2222" s="4"/>
      <c r="O2222" s="4"/>
      <c r="P2222" s="4"/>
      <c r="Q2222" s="4"/>
      <c r="R2222" s="4"/>
      <c r="S2222" s="4"/>
      <c r="T2222" s="4"/>
      <c r="U2222" s="4"/>
      <c r="V2222" s="4"/>
      <c r="W2222" s="4"/>
      <c r="X2222" s="4"/>
      <c r="Y2222" s="2" t="s">
        <v>40</v>
      </c>
      <c r="Z2222" s="4"/>
      <c r="AA2222" s="3">
        <v>46191</v>
      </c>
      <c r="AB2222" s="2" t="s">
        <v>35</v>
      </c>
      <c r="AC2222" s="2">
        <v>457416</v>
      </c>
    </row>
    <row r="2223" spans="1:29" ht="102.75" x14ac:dyDescent="0.25">
      <c r="A2223" s="2" t="s">
        <v>29</v>
      </c>
      <c r="B2223" s="2" t="s">
        <v>42</v>
      </c>
      <c r="C2223" s="2" t="s">
        <v>31</v>
      </c>
      <c r="D2223" s="2" t="s">
        <v>32</v>
      </c>
      <c r="E2223" s="2" t="s">
        <v>4628</v>
      </c>
      <c r="F2223" s="2" t="s">
        <v>4629</v>
      </c>
      <c r="G2223" s="2">
        <v>2480000</v>
      </c>
      <c r="H2223" s="2">
        <v>1</v>
      </c>
      <c r="I2223" s="3">
        <v>46199</v>
      </c>
      <c r="J2223" s="4"/>
      <c r="K2223" s="2">
        <v>4719011</v>
      </c>
      <c r="L2223" s="2">
        <v>20000</v>
      </c>
      <c r="M2223" s="2" t="s">
        <v>35</v>
      </c>
      <c r="N2223" s="4"/>
      <c r="O2223" s="4"/>
      <c r="P2223" s="4"/>
      <c r="Q2223" s="4"/>
      <c r="R2223" s="4"/>
      <c r="S2223" s="4"/>
      <c r="T2223" s="4"/>
      <c r="U2223" s="4"/>
      <c r="V2223" s="4"/>
      <c r="W2223" s="4"/>
      <c r="X2223" s="4"/>
      <c r="Y2223" s="2" t="s">
        <v>40</v>
      </c>
      <c r="Z2223" s="4"/>
      <c r="AA2223" s="3">
        <v>46191</v>
      </c>
      <c r="AB2223" s="2" t="s">
        <v>35</v>
      </c>
      <c r="AC2223" s="2">
        <v>457416</v>
      </c>
    </row>
    <row r="2224" spans="1:29" ht="64.5" x14ac:dyDescent="0.25">
      <c r="A2224" s="2" t="s">
        <v>29</v>
      </c>
      <c r="B2224" s="2" t="s">
        <v>42</v>
      </c>
      <c r="C2224" s="2" t="s">
        <v>43</v>
      </c>
      <c r="D2224" s="2" t="s">
        <v>636</v>
      </c>
      <c r="E2224" s="2" t="s">
        <v>4630</v>
      </c>
      <c r="F2224" s="2" t="s">
        <v>4631</v>
      </c>
      <c r="G2224" s="2">
        <v>1970000</v>
      </c>
      <c r="H2224" s="2">
        <v>1</v>
      </c>
      <c r="I2224" s="3">
        <v>46194</v>
      </c>
      <c r="J2224" s="4"/>
      <c r="K2224" s="2">
        <v>4499198</v>
      </c>
      <c r="L2224" s="2">
        <v>39400</v>
      </c>
      <c r="M2224" s="2" t="s">
        <v>77</v>
      </c>
      <c r="N2224" s="5">
        <v>46191</v>
      </c>
      <c r="O2224" s="2" t="s">
        <v>4632</v>
      </c>
      <c r="P2224" s="2" t="s">
        <v>181</v>
      </c>
      <c r="Q2224" s="2" t="s">
        <v>61</v>
      </c>
      <c r="R2224" s="3">
        <v>46191</v>
      </c>
      <c r="S2224" s="2" t="s">
        <v>38</v>
      </c>
      <c r="T2224" s="2" t="s">
        <v>63</v>
      </c>
      <c r="U2224" s="2">
        <v>0</v>
      </c>
      <c r="V2224" s="2">
        <v>0</v>
      </c>
      <c r="W2224" s="2" t="s">
        <v>64</v>
      </c>
      <c r="X2224" s="2">
        <v>2026</v>
      </c>
      <c r="Y2224" s="2" t="s">
        <v>65</v>
      </c>
      <c r="Z2224" s="4"/>
      <c r="AA2224" s="3">
        <v>46192</v>
      </c>
      <c r="AB2224" s="2" t="s">
        <v>77</v>
      </c>
      <c r="AC2224" s="2">
        <v>457372</v>
      </c>
    </row>
    <row r="2225" spans="1:29" ht="39" x14ac:dyDescent="0.25">
      <c r="A2225" s="2" t="s">
        <v>29</v>
      </c>
      <c r="B2225" s="2" t="s">
        <v>42</v>
      </c>
      <c r="C2225" s="2" t="s">
        <v>43</v>
      </c>
      <c r="D2225" s="2" t="s">
        <v>636</v>
      </c>
      <c r="E2225" s="2" t="s">
        <v>4630</v>
      </c>
      <c r="F2225" s="2" t="s">
        <v>41</v>
      </c>
      <c r="G2225" s="2">
        <v>5000</v>
      </c>
      <c r="H2225" s="2">
        <v>1</v>
      </c>
      <c r="I2225" s="3">
        <v>46194</v>
      </c>
      <c r="J2225" s="4"/>
      <c r="K2225" s="2">
        <v>4499198</v>
      </c>
      <c r="L2225" s="2">
        <v>39400</v>
      </c>
      <c r="M2225" s="2" t="s">
        <v>77</v>
      </c>
      <c r="N2225" s="5">
        <v>46191</v>
      </c>
      <c r="O2225" s="2" t="s">
        <v>4632</v>
      </c>
      <c r="P2225" s="2" t="s">
        <v>181</v>
      </c>
      <c r="Q2225" s="2" t="s">
        <v>61</v>
      </c>
      <c r="R2225" s="3">
        <v>46191</v>
      </c>
      <c r="S2225" s="2" t="s">
        <v>38</v>
      </c>
      <c r="T2225" s="2" t="s">
        <v>63</v>
      </c>
      <c r="U2225" s="2">
        <v>0</v>
      </c>
      <c r="V2225" s="2">
        <v>0</v>
      </c>
      <c r="W2225" s="2" t="s">
        <v>64</v>
      </c>
      <c r="X2225" s="2">
        <v>2026</v>
      </c>
      <c r="Y2225" s="2" t="s">
        <v>65</v>
      </c>
      <c r="Z2225" s="4"/>
      <c r="AA2225" s="3">
        <v>46192</v>
      </c>
      <c r="AB2225" s="2" t="s">
        <v>77</v>
      </c>
      <c r="AC2225" s="2">
        <v>457372</v>
      </c>
    </row>
    <row r="2226" spans="1:29" ht="102.75" x14ac:dyDescent="0.25">
      <c r="A2226" s="2" t="s">
        <v>29</v>
      </c>
      <c r="B2226" s="2" t="s">
        <v>42</v>
      </c>
      <c r="C2226" s="2" t="s">
        <v>43</v>
      </c>
      <c r="D2226" s="2" t="s">
        <v>643</v>
      </c>
      <c r="E2226" s="2" t="s">
        <v>4633</v>
      </c>
      <c r="F2226" s="2" t="s">
        <v>4634</v>
      </c>
      <c r="G2226" s="2">
        <v>3505000</v>
      </c>
      <c r="H2226" s="2">
        <v>1</v>
      </c>
      <c r="I2226" s="3">
        <v>46192</v>
      </c>
      <c r="J2226" s="4"/>
      <c r="K2226" s="2">
        <v>4571601</v>
      </c>
      <c r="L2226" s="2">
        <v>70100</v>
      </c>
      <c r="M2226" s="2" t="s">
        <v>35</v>
      </c>
      <c r="N2226" s="5">
        <v>46190</v>
      </c>
      <c r="O2226" s="2" t="s">
        <v>4635</v>
      </c>
      <c r="P2226" s="2" t="s">
        <v>136</v>
      </c>
      <c r="Q2226" s="2">
        <v>0</v>
      </c>
      <c r="R2226" s="3">
        <v>46190</v>
      </c>
      <c r="S2226" s="2" t="s">
        <v>38</v>
      </c>
      <c r="T2226" s="2" t="s">
        <v>1669</v>
      </c>
      <c r="U2226" s="2" t="s">
        <v>4022</v>
      </c>
      <c r="V2226" s="2" t="s">
        <v>53</v>
      </c>
      <c r="W2226" s="2" t="s">
        <v>4636</v>
      </c>
      <c r="X2226" s="2">
        <v>2026</v>
      </c>
      <c r="Y2226" s="2" t="s">
        <v>55</v>
      </c>
      <c r="Z2226" s="4"/>
      <c r="AA2226" s="4"/>
      <c r="AB2226" s="2" t="s">
        <v>35</v>
      </c>
      <c r="AC2226" s="2">
        <v>456804</v>
      </c>
    </row>
    <row r="2227" spans="1:29" ht="51.75" x14ac:dyDescent="0.25">
      <c r="A2227" s="2" t="s">
        <v>29</v>
      </c>
      <c r="B2227" s="2" t="s">
        <v>42</v>
      </c>
      <c r="C2227" s="2" t="s">
        <v>43</v>
      </c>
      <c r="D2227" s="2" t="s">
        <v>67</v>
      </c>
      <c r="E2227" s="2" t="s">
        <v>4637</v>
      </c>
      <c r="F2227" s="2" t="s">
        <v>56</v>
      </c>
      <c r="G2227" s="2">
        <v>1270000</v>
      </c>
      <c r="H2227" s="2">
        <v>1</v>
      </c>
      <c r="I2227" s="3">
        <v>46198</v>
      </c>
      <c r="J2227" s="4"/>
      <c r="K2227" s="2">
        <v>1808805</v>
      </c>
      <c r="L2227" s="2">
        <v>39400</v>
      </c>
      <c r="M2227" s="2" t="s">
        <v>768</v>
      </c>
      <c r="N2227" s="5">
        <v>46196</v>
      </c>
      <c r="O2227" s="2">
        <v>202075</v>
      </c>
      <c r="P2227" s="2" t="s">
        <v>49</v>
      </c>
      <c r="Q2227" s="2" t="s">
        <v>61</v>
      </c>
      <c r="R2227" s="3">
        <v>46196</v>
      </c>
      <c r="S2227" s="2" t="s">
        <v>51</v>
      </c>
      <c r="T2227" s="2" t="s">
        <v>63</v>
      </c>
      <c r="U2227" s="2">
        <v>0</v>
      </c>
      <c r="V2227" s="2">
        <v>0</v>
      </c>
      <c r="W2227" s="2" t="s">
        <v>64</v>
      </c>
      <c r="X2227" s="2">
        <v>2026</v>
      </c>
      <c r="Y2227" s="2" t="s">
        <v>65</v>
      </c>
      <c r="Z2227" s="4"/>
      <c r="AA2227" s="3">
        <v>46191</v>
      </c>
      <c r="AB2227" s="2" t="s">
        <v>768</v>
      </c>
      <c r="AC2227" s="2">
        <v>456772</v>
      </c>
    </row>
    <row r="2228" spans="1:29" ht="64.5" x14ac:dyDescent="0.25">
      <c r="A2228" s="2" t="s">
        <v>29</v>
      </c>
      <c r="B2228" s="2" t="s">
        <v>42</v>
      </c>
      <c r="C2228" s="2" t="s">
        <v>43</v>
      </c>
      <c r="D2228" s="2" t="s">
        <v>67</v>
      </c>
      <c r="E2228" s="2" t="s">
        <v>4637</v>
      </c>
      <c r="F2228" s="2" t="s">
        <v>4638</v>
      </c>
      <c r="G2228" s="2">
        <v>1970000</v>
      </c>
      <c r="H2228" s="2">
        <v>1</v>
      </c>
      <c r="I2228" s="3">
        <v>46198</v>
      </c>
      <c r="J2228" s="4"/>
      <c r="K2228" s="2">
        <v>1808805</v>
      </c>
      <c r="L2228" s="2">
        <v>39400</v>
      </c>
      <c r="M2228" s="2" t="s">
        <v>768</v>
      </c>
      <c r="N2228" s="5">
        <v>46196</v>
      </c>
      <c r="O2228" s="2">
        <v>202075</v>
      </c>
      <c r="P2228" s="2" t="s">
        <v>49</v>
      </c>
      <c r="Q2228" s="2" t="s">
        <v>61</v>
      </c>
      <c r="R2228" s="3">
        <v>46196</v>
      </c>
      <c r="S2228" s="2" t="s">
        <v>51</v>
      </c>
      <c r="T2228" s="2" t="s">
        <v>63</v>
      </c>
      <c r="U2228" s="2">
        <v>0</v>
      </c>
      <c r="V2228" s="2">
        <v>0</v>
      </c>
      <c r="W2228" s="2" t="s">
        <v>64</v>
      </c>
      <c r="X2228" s="2">
        <v>2026</v>
      </c>
      <c r="Y2228" s="2" t="s">
        <v>65</v>
      </c>
      <c r="Z2228" s="4"/>
      <c r="AA2228" s="3">
        <v>46191</v>
      </c>
      <c r="AB2228" s="2" t="s">
        <v>768</v>
      </c>
      <c r="AC2228" s="2">
        <v>456772</v>
      </c>
    </row>
    <row r="2229" spans="1:29" ht="39" x14ac:dyDescent="0.25">
      <c r="A2229" s="2" t="s">
        <v>29</v>
      </c>
      <c r="B2229" s="2" t="s">
        <v>42</v>
      </c>
      <c r="C2229" s="2" t="s">
        <v>43</v>
      </c>
      <c r="D2229" s="2" t="s">
        <v>67</v>
      </c>
      <c r="E2229" s="2" t="s">
        <v>4637</v>
      </c>
      <c r="F2229" s="2" t="s">
        <v>41</v>
      </c>
      <c r="G2229" s="2">
        <v>5000</v>
      </c>
      <c r="H2229" s="2">
        <v>1</v>
      </c>
      <c r="I2229" s="3">
        <v>46198</v>
      </c>
      <c r="J2229" s="4"/>
      <c r="K2229" s="2">
        <v>1808805</v>
      </c>
      <c r="L2229" s="2">
        <v>39400</v>
      </c>
      <c r="M2229" s="2" t="s">
        <v>768</v>
      </c>
      <c r="N2229" s="5">
        <v>46196</v>
      </c>
      <c r="O2229" s="2">
        <v>202075</v>
      </c>
      <c r="P2229" s="2" t="s">
        <v>49</v>
      </c>
      <c r="Q2229" s="2" t="s">
        <v>61</v>
      </c>
      <c r="R2229" s="3">
        <v>46196</v>
      </c>
      <c r="S2229" s="2" t="s">
        <v>51</v>
      </c>
      <c r="T2229" s="2" t="s">
        <v>63</v>
      </c>
      <c r="U2229" s="2">
        <v>0</v>
      </c>
      <c r="V2229" s="2">
        <v>0</v>
      </c>
      <c r="W2229" s="2" t="s">
        <v>64</v>
      </c>
      <c r="X2229" s="2">
        <v>2026</v>
      </c>
      <c r="Y2229" s="2" t="s">
        <v>65</v>
      </c>
      <c r="Z2229" s="4"/>
      <c r="AA2229" s="3">
        <v>46191</v>
      </c>
      <c r="AB2229" s="2" t="s">
        <v>768</v>
      </c>
      <c r="AC2229" s="2">
        <v>456772</v>
      </c>
    </row>
    <row r="2230" spans="1:29" ht="64.5" x14ac:dyDescent="0.25">
      <c r="A2230" s="2" t="s">
        <v>29</v>
      </c>
      <c r="B2230" s="2" t="s">
        <v>42</v>
      </c>
      <c r="C2230" s="2" t="s">
        <v>43</v>
      </c>
      <c r="D2230" s="2" t="s">
        <v>67</v>
      </c>
      <c r="E2230" s="2" t="s">
        <v>4639</v>
      </c>
      <c r="F2230" s="2" t="s">
        <v>4640</v>
      </c>
      <c r="G2230" s="2">
        <v>2150000</v>
      </c>
      <c r="H2230" s="2">
        <v>1</v>
      </c>
      <c r="I2230" s="3">
        <v>46195</v>
      </c>
      <c r="J2230" s="4"/>
      <c r="K2230" s="2">
        <v>3779413</v>
      </c>
      <c r="L2230" s="2">
        <v>43000</v>
      </c>
      <c r="M2230" s="2" t="s">
        <v>4641</v>
      </c>
      <c r="N2230" s="5">
        <v>46193</v>
      </c>
      <c r="O2230" s="2" t="s">
        <v>4642</v>
      </c>
      <c r="P2230" s="2" t="s">
        <v>181</v>
      </c>
      <c r="Q2230" s="2" t="s">
        <v>2386</v>
      </c>
      <c r="R2230" s="3">
        <v>46193</v>
      </c>
      <c r="S2230" s="2" t="s">
        <v>312</v>
      </c>
      <c r="T2230" s="2" t="s">
        <v>2387</v>
      </c>
      <c r="U2230" s="2">
        <v>0</v>
      </c>
      <c r="V2230" s="2" t="s">
        <v>37</v>
      </c>
      <c r="W2230" s="2" t="s">
        <v>1653</v>
      </c>
      <c r="X2230" s="2">
        <v>2026</v>
      </c>
      <c r="Y2230" s="2" t="s">
        <v>65</v>
      </c>
      <c r="Z2230" s="4"/>
      <c r="AA2230" s="3">
        <v>46191</v>
      </c>
      <c r="AB2230" s="2" t="s">
        <v>4641</v>
      </c>
      <c r="AC2230" s="2">
        <v>456766</v>
      </c>
    </row>
    <row r="2231" spans="1:29" ht="51.75" x14ac:dyDescent="0.25">
      <c r="A2231" s="2" t="s">
        <v>29</v>
      </c>
      <c r="B2231" s="2" t="s">
        <v>42</v>
      </c>
      <c r="C2231" s="2" t="s">
        <v>43</v>
      </c>
      <c r="D2231" s="2" t="s">
        <v>67</v>
      </c>
      <c r="E2231" s="2" t="s">
        <v>4639</v>
      </c>
      <c r="F2231" s="2" t="s">
        <v>41</v>
      </c>
      <c r="G2231" s="2">
        <v>5000</v>
      </c>
      <c r="H2231" s="2">
        <v>1</v>
      </c>
      <c r="I2231" s="3">
        <v>46195</v>
      </c>
      <c r="J2231" s="4"/>
      <c r="K2231" s="2">
        <v>3779413</v>
      </c>
      <c r="L2231" s="2">
        <v>43000</v>
      </c>
      <c r="M2231" s="2" t="s">
        <v>4641</v>
      </c>
      <c r="N2231" s="5">
        <v>46193</v>
      </c>
      <c r="O2231" s="2" t="s">
        <v>4642</v>
      </c>
      <c r="P2231" s="2" t="s">
        <v>181</v>
      </c>
      <c r="Q2231" s="2" t="s">
        <v>2386</v>
      </c>
      <c r="R2231" s="3">
        <v>46193</v>
      </c>
      <c r="S2231" s="2" t="s">
        <v>312</v>
      </c>
      <c r="T2231" s="2" t="s">
        <v>2387</v>
      </c>
      <c r="U2231" s="2">
        <v>0</v>
      </c>
      <c r="V2231" s="2" t="s">
        <v>37</v>
      </c>
      <c r="W2231" s="2" t="s">
        <v>1653</v>
      </c>
      <c r="X2231" s="2">
        <v>2026</v>
      </c>
      <c r="Y2231" s="2" t="s">
        <v>65</v>
      </c>
      <c r="Z2231" s="4"/>
      <c r="AA2231" s="3">
        <v>46191</v>
      </c>
      <c r="AB2231" s="2" t="s">
        <v>4641</v>
      </c>
      <c r="AC2231" s="2">
        <v>456766</v>
      </c>
    </row>
    <row r="2232" spans="1:29" ht="102.75" x14ac:dyDescent="0.25">
      <c r="A2232" s="2" t="s">
        <v>29</v>
      </c>
      <c r="B2232" s="2" t="s">
        <v>42</v>
      </c>
      <c r="C2232" s="2" t="s">
        <v>43</v>
      </c>
      <c r="D2232" s="2" t="s">
        <v>32</v>
      </c>
      <c r="E2232" s="2" t="s">
        <v>4643</v>
      </c>
      <c r="F2232" s="2" t="s">
        <v>4644</v>
      </c>
      <c r="G2232" s="2">
        <v>3711000</v>
      </c>
      <c r="H2232" s="2">
        <v>1</v>
      </c>
      <c r="I2232" s="3">
        <v>46193</v>
      </c>
      <c r="J2232" s="4"/>
      <c r="K2232" s="2">
        <v>4720163</v>
      </c>
      <c r="L2232" s="2">
        <v>20000</v>
      </c>
      <c r="M2232" s="2" t="s">
        <v>35</v>
      </c>
      <c r="N2232" s="5">
        <v>46191</v>
      </c>
      <c r="O2232" s="2" t="s">
        <v>4645</v>
      </c>
      <c r="P2232" s="2" t="s">
        <v>36</v>
      </c>
      <c r="Q2232" s="2" t="s">
        <v>3124</v>
      </c>
      <c r="R2232" s="3">
        <v>46191</v>
      </c>
      <c r="S2232" s="2" t="s">
        <v>38</v>
      </c>
      <c r="T2232" s="2" t="s">
        <v>3125</v>
      </c>
      <c r="U2232" s="2" t="s">
        <v>4646</v>
      </c>
      <c r="V2232" s="2" t="s">
        <v>4647</v>
      </c>
      <c r="W2232" s="2" t="s">
        <v>4648</v>
      </c>
      <c r="X2232" s="2">
        <v>2026</v>
      </c>
      <c r="Y2232" s="2" t="s">
        <v>40</v>
      </c>
      <c r="Z2232" s="4"/>
      <c r="AA2232" s="3">
        <v>46191</v>
      </c>
      <c r="AB2232" s="2" t="s">
        <v>35</v>
      </c>
      <c r="AC2232" s="2">
        <v>456712</v>
      </c>
    </row>
    <row r="2233" spans="1:29" ht="102.75" x14ac:dyDescent="0.25">
      <c r="A2233" s="2" t="s">
        <v>29</v>
      </c>
      <c r="B2233" s="2" t="s">
        <v>42</v>
      </c>
      <c r="C2233" s="2" t="s">
        <v>43</v>
      </c>
      <c r="D2233" s="2" t="s">
        <v>32</v>
      </c>
      <c r="E2233" s="2" t="s">
        <v>4643</v>
      </c>
      <c r="F2233" s="2" t="s">
        <v>41</v>
      </c>
      <c r="G2233" s="2">
        <v>1000</v>
      </c>
      <c r="H2233" s="2">
        <v>1</v>
      </c>
      <c r="I2233" s="3">
        <v>46193</v>
      </c>
      <c r="J2233" s="4"/>
      <c r="K2233" s="2">
        <v>4720163</v>
      </c>
      <c r="L2233" s="2">
        <v>20000</v>
      </c>
      <c r="M2233" s="2" t="s">
        <v>35</v>
      </c>
      <c r="N2233" s="5">
        <v>46191</v>
      </c>
      <c r="O2233" s="2" t="s">
        <v>4645</v>
      </c>
      <c r="P2233" s="2" t="s">
        <v>36</v>
      </c>
      <c r="Q2233" s="2" t="s">
        <v>3124</v>
      </c>
      <c r="R2233" s="3">
        <v>46191</v>
      </c>
      <c r="S2233" s="2" t="s">
        <v>38</v>
      </c>
      <c r="T2233" s="2" t="s">
        <v>3125</v>
      </c>
      <c r="U2233" s="2" t="s">
        <v>4646</v>
      </c>
      <c r="V2233" s="2" t="s">
        <v>4647</v>
      </c>
      <c r="W2233" s="2" t="s">
        <v>4648</v>
      </c>
      <c r="X2233" s="2">
        <v>2026</v>
      </c>
      <c r="Y2233" s="2" t="s">
        <v>40</v>
      </c>
      <c r="Z2233" s="4"/>
      <c r="AA2233" s="3">
        <v>46191</v>
      </c>
      <c r="AB2233" s="2" t="s">
        <v>35</v>
      </c>
      <c r="AC2233" s="2">
        <v>456712</v>
      </c>
    </row>
    <row r="2234" spans="1:29" ht="64.5" x14ac:dyDescent="0.25">
      <c r="A2234" s="2" t="s">
        <v>29</v>
      </c>
      <c r="B2234" s="2" t="s">
        <v>42</v>
      </c>
      <c r="C2234" s="2" t="s">
        <v>43</v>
      </c>
      <c r="D2234" s="2" t="s">
        <v>32</v>
      </c>
      <c r="E2234" s="2" t="s">
        <v>4649</v>
      </c>
      <c r="F2234" s="2" t="s">
        <v>4650</v>
      </c>
      <c r="G2234" s="2">
        <v>2440000</v>
      </c>
      <c r="H2234" s="2">
        <v>1</v>
      </c>
      <c r="I2234" s="3">
        <v>46193</v>
      </c>
      <c r="J2234" s="4"/>
      <c r="K2234" s="2">
        <v>4720162</v>
      </c>
      <c r="L2234" s="2">
        <v>48800</v>
      </c>
      <c r="M2234" s="2" t="s">
        <v>275</v>
      </c>
      <c r="N2234" s="5">
        <v>46191</v>
      </c>
      <c r="O2234" s="2" t="s">
        <v>4651</v>
      </c>
      <c r="P2234" s="2" t="s">
        <v>36</v>
      </c>
      <c r="Q2234" s="2" t="s">
        <v>2450</v>
      </c>
      <c r="R2234" s="3">
        <v>46191</v>
      </c>
      <c r="S2234" s="2" t="s">
        <v>277</v>
      </c>
      <c r="T2234" s="2" t="s">
        <v>601</v>
      </c>
      <c r="U2234" s="2" t="s">
        <v>1795</v>
      </c>
      <c r="V2234" s="2">
        <v>0</v>
      </c>
      <c r="W2234" s="2" t="s">
        <v>4652</v>
      </c>
      <c r="X2234" s="2">
        <v>2025</v>
      </c>
      <c r="Y2234" s="2" t="s">
        <v>40</v>
      </c>
      <c r="Z2234" s="4"/>
      <c r="AA2234" s="3">
        <v>46191</v>
      </c>
      <c r="AB2234" s="2" t="s">
        <v>275</v>
      </c>
      <c r="AC2234" s="2">
        <v>456702</v>
      </c>
    </row>
    <row r="2235" spans="1:29" ht="39" x14ac:dyDescent="0.25">
      <c r="A2235" s="2" t="s">
        <v>29</v>
      </c>
      <c r="B2235" s="2" t="s">
        <v>42</v>
      </c>
      <c r="C2235" s="2" t="s">
        <v>43</v>
      </c>
      <c r="D2235" s="2" t="s">
        <v>32</v>
      </c>
      <c r="E2235" s="2" t="s">
        <v>4649</v>
      </c>
      <c r="F2235" s="2" t="s">
        <v>41</v>
      </c>
      <c r="G2235" s="2">
        <v>1000</v>
      </c>
      <c r="H2235" s="2">
        <v>1</v>
      </c>
      <c r="I2235" s="3">
        <v>46193</v>
      </c>
      <c r="J2235" s="4"/>
      <c r="K2235" s="2">
        <v>4720162</v>
      </c>
      <c r="L2235" s="2">
        <v>48800</v>
      </c>
      <c r="M2235" s="2" t="s">
        <v>275</v>
      </c>
      <c r="N2235" s="5">
        <v>46191</v>
      </c>
      <c r="O2235" s="2" t="s">
        <v>4651</v>
      </c>
      <c r="P2235" s="2" t="s">
        <v>36</v>
      </c>
      <c r="Q2235" s="2" t="s">
        <v>2450</v>
      </c>
      <c r="R2235" s="3">
        <v>46191</v>
      </c>
      <c r="S2235" s="2" t="s">
        <v>277</v>
      </c>
      <c r="T2235" s="2" t="s">
        <v>601</v>
      </c>
      <c r="U2235" s="2" t="s">
        <v>1795</v>
      </c>
      <c r="V2235" s="2">
        <v>0</v>
      </c>
      <c r="W2235" s="2" t="s">
        <v>4652</v>
      </c>
      <c r="X2235" s="2">
        <v>2025</v>
      </c>
      <c r="Y2235" s="2" t="s">
        <v>40</v>
      </c>
      <c r="Z2235" s="4"/>
      <c r="AA2235" s="3">
        <v>46191</v>
      </c>
      <c r="AB2235" s="2" t="s">
        <v>275</v>
      </c>
      <c r="AC2235" s="2">
        <v>456702</v>
      </c>
    </row>
    <row r="2236" spans="1:29" ht="64.5" x14ac:dyDescent="0.25">
      <c r="A2236" s="2" t="s">
        <v>29</v>
      </c>
      <c r="B2236" s="2" t="s">
        <v>42</v>
      </c>
      <c r="C2236" s="2" t="s">
        <v>43</v>
      </c>
      <c r="D2236" s="2" t="s">
        <v>372</v>
      </c>
      <c r="E2236" s="2" t="s">
        <v>4653</v>
      </c>
      <c r="F2236" s="2" t="s">
        <v>4654</v>
      </c>
      <c r="G2236" s="2">
        <v>1970000</v>
      </c>
      <c r="H2236" s="2">
        <v>1</v>
      </c>
      <c r="I2236" s="3">
        <v>46191</v>
      </c>
      <c r="J2236" s="4"/>
      <c r="K2236" s="2">
        <v>4646119</v>
      </c>
      <c r="L2236" s="2">
        <v>29550</v>
      </c>
      <c r="M2236" s="2" t="s">
        <v>47</v>
      </c>
      <c r="N2236" s="5">
        <v>46190</v>
      </c>
      <c r="O2236" s="2" t="s">
        <v>4655</v>
      </c>
      <c r="P2236" s="2" t="s">
        <v>181</v>
      </c>
      <c r="Q2236" s="2" t="s">
        <v>61</v>
      </c>
      <c r="R2236" s="3">
        <v>46190</v>
      </c>
      <c r="S2236" s="2" t="s">
        <v>51</v>
      </c>
      <c r="T2236" s="2" t="s">
        <v>63</v>
      </c>
      <c r="U2236" s="2">
        <v>0</v>
      </c>
      <c r="V2236" s="2">
        <v>0</v>
      </c>
      <c r="W2236" s="2" t="s">
        <v>64</v>
      </c>
      <c r="X2236" s="2">
        <v>2026</v>
      </c>
      <c r="Y2236" s="2" t="s">
        <v>55</v>
      </c>
      <c r="Z2236" s="4"/>
      <c r="AA2236" s="3">
        <v>46186</v>
      </c>
      <c r="AB2236" s="2" t="s">
        <v>47</v>
      </c>
      <c r="AC2236" s="2">
        <v>456680</v>
      </c>
    </row>
    <row r="2237" spans="1:29" ht="51.75" x14ac:dyDescent="0.25">
      <c r="A2237" s="2" t="s">
        <v>29</v>
      </c>
      <c r="B2237" s="2" t="s">
        <v>42</v>
      </c>
      <c r="C2237" s="2" t="s">
        <v>43</v>
      </c>
      <c r="D2237" s="2" t="s">
        <v>372</v>
      </c>
      <c r="E2237" s="2" t="s">
        <v>4653</v>
      </c>
      <c r="F2237" s="2" t="s">
        <v>41</v>
      </c>
      <c r="G2237" s="2">
        <v>5000</v>
      </c>
      <c r="H2237" s="2">
        <v>1</v>
      </c>
      <c r="I2237" s="3">
        <v>46191</v>
      </c>
      <c r="J2237" s="4"/>
      <c r="K2237" s="2">
        <v>4646119</v>
      </c>
      <c r="L2237" s="2">
        <v>29550</v>
      </c>
      <c r="M2237" s="2" t="s">
        <v>47</v>
      </c>
      <c r="N2237" s="5">
        <v>46190</v>
      </c>
      <c r="O2237" s="2" t="s">
        <v>4655</v>
      </c>
      <c r="P2237" s="2" t="s">
        <v>181</v>
      </c>
      <c r="Q2237" s="2" t="s">
        <v>61</v>
      </c>
      <c r="R2237" s="3">
        <v>46190</v>
      </c>
      <c r="S2237" s="2" t="s">
        <v>51</v>
      </c>
      <c r="T2237" s="2" t="s">
        <v>63</v>
      </c>
      <c r="U2237" s="2">
        <v>0</v>
      </c>
      <c r="V2237" s="2">
        <v>0</v>
      </c>
      <c r="W2237" s="2" t="s">
        <v>64</v>
      </c>
      <c r="X2237" s="2">
        <v>2026</v>
      </c>
      <c r="Y2237" s="2" t="s">
        <v>55</v>
      </c>
      <c r="Z2237" s="4"/>
      <c r="AA2237" s="3">
        <v>46186</v>
      </c>
      <c r="AB2237" s="2" t="s">
        <v>47</v>
      </c>
      <c r="AC2237" s="2">
        <v>456680</v>
      </c>
    </row>
    <row r="2238" spans="1:29" ht="102.75" x14ac:dyDescent="0.25">
      <c r="A2238" s="2" t="s">
        <v>29</v>
      </c>
      <c r="B2238" s="2" t="s">
        <v>42</v>
      </c>
      <c r="C2238" s="2" t="s">
        <v>43</v>
      </c>
      <c r="D2238" s="2" t="s">
        <v>32</v>
      </c>
      <c r="E2238" s="2" t="s">
        <v>4656</v>
      </c>
      <c r="F2238" s="2" t="s">
        <v>4657</v>
      </c>
      <c r="G2238" s="2">
        <v>3335250</v>
      </c>
      <c r="H2238" s="2">
        <v>1</v>
      </c>
      <c r="I2238" s="3">
        <v>46195</v>
      </c>
      <c r="J2238" s="4"/>
      <c r="K2238" s="2">
        <v>4730050</v>
      </c>
      <c r="L2238" s="2">
        <v>20000</v>
      </c>
      <c r="M2238" s="2" t="s">
        <v>35</v>
      </c>
      <c r="N2238" s="5">
        <v>46193</v>
      </c>
      <c r="O2238" s="2" t="s">
        <v>4658</v>
      </c>
      <c r="P2238" s="2" t="s">
        <v>36</v>
      </c>
      <c r="Q2238" s="2" t="s">
        <v>1710</v>
      </c>
      <c r="R2238" s="3">
        <v>46193</v>
      </c>
      <c r="S2238" s="2" t="s">
        <v>38</v>
      </c>
      <c r="T2238" s="2" t="s">
        <v>1711</v>
      </c>
      <c r="U2238" s="2">
        <v>0</v>
      </c>
      <c r="V2238" s="2" t="s">
        <v>2066</v>
      </c>
      <c r="W2238" s="2" t="s">
        <v>4659</v>
      </c>
      <c r="X2238" s="2">
        <v>2025</v>
      </c>
      <c r="Y2238" s="2" t="s">
        <v>40</v>
      </c>
      <c r="Z2238" s="4"/>
      <c r="AA2238" s="3">
        <v>46193</v>
      </c>
      <c r="AB2238" s="2" t="s">
        <v>35</v>
      </c>
      <c r="AC2238" s="2">
        <v>456652</v>
      </c>
    </row>
    <row r="2239" spans="1:29" ht="102.75" x14ac:dyDescent="0.25">
      <c r="A2239" s="2" t="s">
        <v>29</v>
      </c>
      <c r="B2239" s="2" t="s">
        <v>42</v>
      </c>
      <c r="C2239" s="2" t="s">
        <v>43</v>
      </c>
      <c r="D2239" s="2" t="s">
        <v>32</v>
      </c>
      <c r="E2239" s="2" t="s">
        <v>4656</v>
      </c>
      <c r="F2239" s="2" t="s">
        <v>41</v>
      </c>
      <c r="G2239" s="2">
        <v>1000</v>
      </c>
      <c r="H2239" s="2">
        <v>1</v>
      </c>
      <c r="I2239" s="3">
        <v>46195</v>
      </c>
      <c r="J2239" s="4"/>
      <c r="K2239" s="2">
        <v>4730050</v>
      </c>
      <c r="L2239" s="2">
        <v>20000</v>
      </c>
      <c r="M2239" s="2" t="s">
        <v>35</v>
      </c>
      <c r="N2239" s="5">
        <v>46193</v>
      </c>
      <c r="O2239" s="2" t="s">
        <v>4658</v>
      </c>
      <c r="P2239" s="2" t="s">
        <v>36</v>
      </c>
      <c r="Q2239" s="2" t="s">
        <v>1710</v>
      </c>
      <c r="R2239" s="3">
        <v>46193</v>
      </c>
      <c r="S2239" s="2" t="s">
        <v>38</v>
      </c>
      <c r="T2239" s="2" t="s">
        <v>1711</v>
      </c>
      <c r="U2239" s="2">
        <v>0</v>
      </c>
      <c r="V2239" s="2" t="s">
        <v>2066</v>
      </c>
      <c r="W2239" s="2" t="s">
        <v>4659</v>
      </c>
      <c r="X2239" s="2">
        <v>2025</v>
      </c>
      <c r="Y2239" s="2" t="s">
        <v>40</v>
      </c>
      <c r="Z2239" s="4"/>
      <c r="AA2239" s="3">
        <v>46193</v>
      </c>
      <c r="AB2239" s="2" t="s">
        <v>35</v>
      </c>
      <c r="AC2239" s="2">
        <v>456652</v>
      </c>
    </row>
    <row r="2240" spans="1:29" ht="51.75" x14ac:dyDescent="0.25">
      <c r="A2240" s="2" t="s">
        <v>29</v>
      </c>
      <c r="B2240" s="2" t="s">
        <v>42</v>
      </c>
      <c r="C2240" s="2" t="s">
        <v>43</v>
      </c>
      <c r="D2240" s="2" t="s">
        <v>32</v>
      </c>
      <c r="E2240" s="2" t="s">
        <v>4660</v>
      </c>
      <c r="F2240" s="2" t="s">
        <v>4661</v>
      </c>
      <c r="G2240" s="2">
        <v>3089500</v>
      </c>
      <c r="H2240" s="2">
        <v>1</v>
      </c>
      <c r="I2240" s="3">
        <v>46200</v>
      </c>
      <c r="J2240" s="4"/>
      <c r="K2240" s="2">
        <v>4718669</v>
      </c>
      <c r="L2240" s="2">
        <v>30000</v>
      </c>
      <c r="M2240" s="2" t="s">
        <v>126</v>
      </c>
      <c r="N2240" s="5">
        <v>46198</v>
      </c>
      <c r="O2240" s="2" t="s">
        <v>4662</v>
      </c>
      <c r="P2240" s="2" t="s">
        <v>36</v>
      </c>
      <c r="Q2240" s="2" t="s">
        <v>1861</v>
      </c>
      <c r="R2240" s="3">
        <v>46198</v>
      </c>
      <c r="S2240" s="2" t="s">
        <v>38</v>
      </c>
      <c r="T2240" s="2" t="s">
        <v>1862</v>
      </c>
      <c r="U2240" s="2" t="s">
        <v>4663</v>
      </c>
      <c r="V2240" s="2">
        <v>0</v>
      </c>
      <c r="W2240" s="2" t="s">
        <v>4664</v>
      </c>
      <c r="X2240" s="2">
        <v>2025</v>
      </c>
      <c r="Y2240" s="2" t="s">
        <v>40</v>
      </c>
      <c r="Z2240" s="4"/>
      <c r="AA2240" s="3">
        <v>46191</v>
      </c>
      <c r="AB2240" s="2" t="s">
        <v>126</v>
      </c>
      <c r="AC2240" s="2">
        <v>456608</v>
      </c>
    </row>
    <row r="2241" spans="1:29" ht="51.75" x14ac:dyDescent="0.25">
      <c r="A2241" s="2" t="s">
        <v>29</v>
      </c>
      <c r="B2241" s="2" t="s">
        <v>42</v>
      </c>
      <c r="C2241" s="2" t="s">
        <v>43</v>
      </c>
      <c r="D2241" s="2" t="s">
        <v>32</v>
      </c>
      <c r="E2241" s="2" t="s">
        <v>4660</v>
      </c>
      <c r="F2241" s="2" t="s">
        <v>41</v>
      </c>
      <c r="G2241" s="2">
        <v>1000</v>
      </c>
      <c r="H2241" s="2">
        <v>1</v>
      </c>
      <c r="I2241" s="3">
        <v>46200</v>
      </c>
      <c r="J2241" s="4"/>
      <c r="K2241" s="2">
        <v>4718669</v>
      </c>
      <c r="L2241" s="2">
        <v>30000</v>
      </c>
      <c r="M2241" s="2" t="s">
        <v>126</v>
      </c>
      <c r="N2241" s="5">
        <v>46198</v>
      </c>
      <c r="O2241" s="2" t="s">
        <v>4662</v>
      </c>
      <c r="P2241" s="2" t="s">
        <v>36</v>
      </c>
      <c r="Q2241" s="2" t="s">
        <v>1861</v>
      </c>
      <c r="R2241" s="3">
        <v>46198</v>
      </c>
      <c r="S2241" s="2" t="s">
        <v>38</v>
      </c>
      <c r="T2241" s="2" t="s">
        <v>1862</v>
      </c>
      <c r="U2241" s="2" t="s">
        <v>4663</v>
      </c>
      <c r="V2241" s="2">
        <v>0</v>
      </c>
      <c r="W2241" s="2" t="s">
        <v>4664</v>
      </c>
      <c r="X2241" s="2">
        <v>2025</v>
      </c>
      <c r="Y2241" s="2" t="s">
        <v>40</v>
      </c>
      <c r="Z2241" s="4"/>
      <c r="AA2241" s="3">
        <v>46191</v>
      </c>
      <c r="AB2241" s="2" t="s">
        <v>126</v>
      </c>
      <c r="AC2241" s="2">
        <v>456608</v>
      </c>
    </row>
    <row r="2242" spans="1:29" ht="51.75" x14ac:dyDescent="0.25">
      <c r="A2242" s="2" t="s">
        <v>29</v>
      </c>
      <c r="B2242" s="2" t="s">
        <v>42</v>
      </c>
      <c r="C2242" s="2" t="s">
        <v>43</v>
      </c>
      <c r="D2242" s="2" t="s">
        <v>32</v>
      </c>
      <c r="E2242" s="2" t="s">
        <v>4665</v>
      </c>
      <c r="F2242" s="2" t="s">
        <v>41</v>
      </c>
      <c r="G2242" s="2">
        <v>1000</v>
      </c>
      <c r="H2242" s="2">
        <v>1</v>
      </c>
      <c r="I2242" s="3">
        <v>46193</v>
      </c>
      <c r="J2242" s="4"/>
      <c r="K2242" s="2">
        <v>4718597</v>
      </c>
      <c r="L2242" s="2">
        <v>30000</v>
      </c>
      <c r="M2242" s="2" t="s">
        <v>108</v>
      </c>
      <c r="N2242" s="5">
        <v>46191</v>
      </c>
      <c r="O2242" s="2" t="s">
        <v>4666</v>
      </c>
      <c r="P2242" s="2" t="s">
        <v>36</v>
      </c>
      <c r="Q2242" s="2" t="s">
        <v>209</v>
      </c>
      <c r="R2242" s="3">
        <v>46191</v>
      </c>
      <c r="S2242" s="2" t="s">
        <v>110</v>
      </c>
      <c r="T2242" s="2" t="s">
        <v>225</v>
      </c>
      <c r="U2242" s="2">
        <v>0</v>
      </c>
      <c r="V2242" s="2" t="s">
        <v>53</v>
      </c>
      <c r="W2242" s="2" t="s">
        <v>1639</v>
      </c>
      <c r="X2242" s="2">
        <v>2026</v>
      </c>
      <c r="Y2242" s="2" t="s">
        <v>40</v>
      </c>
      <c r="Z2242" s="4"/>
      <c r="AA2242" s="3">
        <v>46191</v>
      </c>
      <c r="AB2242" s="2" t="s">
        <v>108</v>
      </c>
      <c r="AC2242" s="2">
        <v>456568</v>
      </c>
    </row>
    <row r="2243" spans="1:29" ht="51.75" x14ac:dyDescent="0.25">
      <c r="A2243" s="2" t="s">
        <v>29</v>
      </c>
      <c r="B2243" s="2" t="s">
        <v>42</v>
      </c>
      <c r="C2243" s="2" t="s">
        <v>43</v>
      </c>
      <c r="D2243" s="2" t="s">
        <v>32</v>
      </c>
      <c r="E2243" s="2" t="s">
        <v>4665</v>
      </c>
      <c r="F2243" s="2" t="s">
        <v>4667</v>
      </c>
      <c r="G2243" s="2">
        <v>3750000</v>
      </c>
      <c r="H2243" s="2">
        <v>1</v>
      </c>
      <c r="I2243" s="3">
        <v>46193</v>
      </c>
      <c r="J2243" s="4"/>
      <c r="K2243" s="2">
        <v>4718597</v>
      </c>
      <c r="L2243" s="2">
        <v>30000</v>
      </c>
      <c r="M2243" s="2" t="s">
        <v>108</v>
      </c>
      <c r="N2243" s="5">
        <v>46191</v>
      </c>
      <c r="O2243" s="2" t="s">
        <v>4666</v>
      </c>
      <c r="P2243" s="2" t="s">
        <v>36</v>
      </c>
      <c r="Q2243" s="2" t="s">
        <v>209</v>
      </c>
      <c r="R2243" s="3">
        <v>46191</v>
      </c>
      <c r="S2243" s="2" t="s">
        <v>110</v>
      </c>
      <c r="T2243" s="2" t="s">
        <v>225</v>
      </c>
      <c r="U2243" s="2">
        <v>0</v>
      </c>
      <c r="V2243" s="2" t="s">
        <v>53</v>
      </c>
      <c r="W2243" s="2" t="s">
        <v>1639</v>
      </c>
      <c r="X2243" s="2">
        <v>2026</v>
      </c>
      <c r="Y2243" s="2" t="s">
        <v>40</v>
      </c>
      <c r="Z2243" s="4"/>
      <c r="AA2243" s="3">
        <v>46191</v>
      </c>
      <c r="AB2243" s="2" t="s">
        <v>108</v>
      </c>
      <c r="AC2243" s="2">
        <v>456568</v>
      </c>
    </row>
    <row r="2244" spans="1:29" ht="64.5" x14ac:dyDescent="0.25">
      <c r="A2244" s="2" t="s">
        <v>29</v>
      </c>
      <c r="B2244" s="2" t="s">
        <v>42</v>
      </c>
      <c r="C2244" s="2" t="s">
        <v>43</v>
      </c>
      <c r="D2244" s="2" t="s">
        <v>372</v>
      </c>
      <c r="E2244" s="2" t="s">
        <v>4668</v>
      </c>
      <c r="F2244" s="2" t="s">
        <v>4669</v>
      </c>
      <c r="G2244" s="2">
        <v>1970000</v>
      </c>
      <c r="H2244" s="2">
        <v>1</v>
      </c>
      <c r="I2244" s="3">
        <v>46191</v>
      </c>
      <c r="J2244" s="4"/>
      <c r="K2244" s="2">
        <v>2402572</v>
      </c>
      <c r="L2244" s="2">
        <v>39400</v>
      </c>
      <c r="M2244" s="2" t="s">
        <v>287</v>
      </c>
      <c r="N2244" s="5">
        <v>46190</v>
      </c>
      <c r="O2244" s="2">
        <v>551</v>
      </c>
      <c r="P2244" s="2" t="s">
        <v>181</v>
      </c>
      <c r="Q2244" s="2" t="s">
        <v>61</v>
      </c>
      <c r="R2244" s="3">
        <v>46190</v>
      </c>
      <c r="S2244" s="2" t="s">
        <v>288</v>
      </c>
      <c r="T2244" s="2" t="s">
        <v>63</v>
      </c>
      <c r="U2244" s="2">
        <v>0</v>
      </c>
      <c r="V2244" s="2">
        <v>0</v>
      </c>
      <c r="W2244" s="2" t="s">
        <v>64</v>
      </c>
      <c r="X2244" s="2">
        <v>2026</v>
      </c>
      <c r="Y2244" s="2" t="s">
        <v>55</v>
      </c>
      <c r="Z2244" s="4"/>
      <c r="AA2244" s="3">
        <v>46185</v>
      </c>
      <c r="AB2244" s="2" t="s">
        <v>287</v>
      </c>
      <c r="AC2244" s="2">
        <v>456566</v>
      </c>
    </row>
    <row r="2245" spans="1:29" ht="51.75" x14ac:dyDescent="0.25">
      <c r="A2245" s="2" t="s">
        <v>29</v>
      </c>
      <c r="B2245" s="2" t="s">
        <v>42</v>
      </c>
      <c r="C2245" s="2" t="s">
        <v>43</v>
      </c>
      <c r="D2245" s="2" t="s">
        <v>372</v>
      </c>
      <c r="E2245" s="2" t="s">
        <v>4668</v>
      </c>
      <c r="F2245" s="2" t="s">
        <v>41</v>
      </c>
      <c r="G2245" s="2">
        <v>5000</v>
      </c>
      <c r="H2245" s="2">
        <v>1</v>
      </c>
      <c r="I2245" s="3">
        <v>46191</v>
      </c>
      <c r="J2245" s="4"/>
      <c r="K2245" s="2">
        <v>2402572</v>
      </c>
      <c r="L2245" s="2">
        <v>39400</v>
      </c>
      <c r="M2245" s="2" t="s">
        <v>287</v>
      </c>
      <c r="N2245" s="5">
        <v>46190</v>
      </c>
      <c r="O2245" s="2">
        <v>551</v>
      </c>
      <c r="P2245" s="2" t="s">
        <v>181</v>
      </c>
      <c r="Q2245" s="2" t="s">
        <v>61</v>
      </c>
      <c r="R2245" s="3">
        <v>46190</v>
      </c>
      <c r="S2245" s="2" t="s">
        <v>288</v>
      </c>
      <c r="T2245" s="2" t="s">
        <v>63</v>
      </c>
      <c r="U2245" s="2">
        <v>0</v>
      </c>
      <c r="V2245" s="2">
        <v>0</v>
      </c>
      <c r="W2245" s="2" t="s">
        <v>64</v>
      </c>
      <c r="X2245" s="2">
        <v>2026</v>
      </c>
      <c r="Y2245" s="2" t="s">
        <v>55</v>
      </c>
      <c r="Z2245" s="4"/>
      <c r="AA2245" s="3">
        <v>46185</v>
      </c>
      <c r="AB2245" s="2" t="s">
        <v>287</v>
      </c>
      <c r="AC2245" s="2">
        <v>456566</v>
      </c>
    </row>
    <row r="2246" spans="1:29" ht="64.5" x14ac:dyDescent="0.25">
      <c r="A2246" s="2" t="s">
        <v>29</v>
      </c>
      <c r="B2246" s="2" t="s">
        <v>42</v>
      </c>
      <c r="C2246" s="2" t="s">
        <v>43</v>
      </c>
      <c r="D2246" s="2" t="s">
        <v>32</v>
      </c>
      <c r="E2246" s="2" t="s">
        <v>4670</v>
      </c>
      <c r="F2246" s="2" t="s">
        <v>4671</v>
      </c>
      <c r="G2246" s="2">
        <v>2020000</v>
      </c>
      <c r="H2246" s="2">
        <v>1</v>
      </c>
      <c r="I2246" s="3">
        <v>46191</v>
      </c>
      <c r="J2246" s="4"/>
      <c r="K2246" s="2">
        <v>4717504</v>
      </c>
      <c r="L2246" s="2">
        <v>30000</v>
      </c>
      <c r="M2246" s="2" t="s">
        <v>659</v>
      </c>
      <c r="N2246" s="5">
        <v>46191</v>
      </c>
      <c r="O2246" s="2" t="s">
        <v>4672</v>
      </c>
      <c r="P2246" s="2" t="s">
        <v>36</v>
      </c>
      <c r="Q2246" s="2" t="s">
        <v>569</v>
      </c>
      <c r="R2246" s="3">
        <v>46191</v>
      </c>
      <c r="S2246" s="2" t="s">
        <v>4673</v>
      </c>
      <c r="T2246" s="2" t="s">
        <v>63</v>
      </c>
      <c r="U2246" s="2">
        <v>0</v>
      </c>
      <c r="V2246" s="2" t="s">
        <v>37</v>
      </c>
      <c r="W2246" s="2" t="s">
        <v>814</v>
      </c>
      <c r="X2246" s="2">
        <v>2026</v>
      </c>
      <c r="Y2246" s="2" t="s">
        <v>40</v>
      </c>
      <c r="Z2246" s="4"/>
      <c r="AA2246" s="4"/>
      <c r="AB2246" s="2" t="s">
        <v>659</v>
      </c>
      <c r="AC2246" s="2">
        <v>456556</v>
      </c>
    </row>
    <row r="2247" spans="1:29" ht="51.75" x14ac:dyDescent="0.25">
      <c r="A2247" s="2" t="s">
        <v>29</v>
      </c>
      <c r="B2247" s="2" t="s">
        <v>42</v>
      </c>
      <c r="C2247" s="2" t="s">
        <v>43</v>
      </c>
      <c r="D2247" s="2" t="s">
        <v>32</v>
      </c>
      <c r="E2247" s="2" t="s">
        <v>4674</v>
      </c>
      <c r="F2247" s="2" t="s">
        <v>41</v>
      </c>
      <c r="G2247" s="2">
        <v>1000</v>
      </c>
      <c r="H2247" s="2">
        <v>1</v>
      </c>
      <c r="I2247" s="3">
        <v>46191</v>
      </c>
      <c r="J2247" s="4"/>
      <c r="K2247" s="2">
        <v>4671359</v>
      </c>
      <c r="L2247" s="2">
        <v>30000</v>
      </c>
      <c r="M2247" s="2" t="s">
        <v>659</v>
      </c>
      <c r="N2247" s="5">
        <v>46191</v>
      </c>
      <c r="O2247" s="2" t="s">
        <v>4675</v>
      </c>
      <c r="P2247" s="2" t="s">
        <v>36</v>
      </c>
      <c r="Q2247" s="2" t="s">
        <v>61</v>
      </c>
      <c r="R2247" s="3">
        <v>46191</v>
      </c>
      <c r="S2247" s="2" t="s">
        <v>4673</v>
      </c>
      <c r="T2247" s="2" t="s">
        <v>63</v>
      </c>
      <c r="U2247" s="4"/>
      <c r="V2247" s="2" t="s">
        <v>37</v>
      </c>
      <c r="W2247" s="2" t="s">
        <v>814</v>
      </c>
      <c r="X2247" s="2">
        <v>2026</v>
      </c>
      <c r="Y2247" s="2" t="s">
        <v>40</v>
      </c>
      <c r="Z2247" s="4"/>
      <c r="AA2247" s="3">
        <v>46191</v>
      </c>
      <c r="AB2247" s="2" t="s">
        <v>659</v>
      </c>
      <c r="AC2247" s="2">
        <v>456546</v>
      </c>
    </row>
    <row r="2248" spans="1:29" ht="64.5" x14ac:dyDescent="0.25">
      <c r="A2248" s="2" t="s">
        <v>29</v>
      </c>
      <c r="B2248" s="2" t="s">
        <v>42</v>
      </c>
      <c r="C2248" s="2" t="s">
        <v>43</v>
      </c>
      <c r="D2248" s="2" t="s">
        <v>32</v>
      </c>
      <c r="E2248" s="2" t="s">
        <v>4674</v>
      </c>
      <c r="F2248" s="2" t="s">
        <v>4676</v>
      </c>
      <c r="G2248" s="2">
        <v>2020000</v>
      </c>
      <c r="H2248" s="2">
        <v>1</v>
      </c>
      <c r="I2248" s="3">
        <v>46191</v>
      </c>
      <c r="J2248" s="4"/>
      <c r="K2248" s="2">
        <v>4671359</v>
      </c>
      <c r="L2248" s="2">
        <v>30000</v>
      </c>
      <c r="M2248" s="2" t="s">
        <v>659</v>
      </c>
      <c r="N2248" s="5">
        <v>46191</v>
      </c>
      <c r="O2248" s="2" t="s">
        <v>4675</v>
      </c>
      <c r="P2248" s="2" t="s">
        <v>36</v>
      </c>
      <c r="Q2248" s="2" t="s">
        <v>61</v>
      </c>
      <c r="R2248" s="3">
        <v>46191</v>
      </c>
      <c r="S2248" s="2" t="s">
        <v>4673</v>
      </c>
      <c r="T2248" s="2" t="s">
        <v>63</v>
      </c>
      <c r="U2248" s="4"/>
      <c r="V2248" s="2" t="s">
        <v>37</v>
      </c>
      <c r="W2248" s="2" t="s">
        <v>814</v>
      </c>
      <c r="X2248" s="2">
        <v>2026</v>
      </c>
      <c r="Y2248" s="2" t="s">
        <v>40</v>
      </c>
      <c r="Z2248" s="4"/>
      <c r="AA2248" s="3">
        <v>46191</v>
      </c>
      <c r="AB2248" s="2" t="s">
        <v>659</v>
      </c>
      <c r="AC2248" s="2">
        <v>456546</v>
      </c>
    </row>
    <row r="2249" spans="1:29" ht="64.5" x14ac:dyDescent="0.25">
      <c r="A2249" s="2" t="s">
        <v>29</v>
      </c>
      <c r="B2249" s="2" t="s">
        <v>42</v>
      </c>
      <c r="C2249" s="2" t="s">
        <v>43</v>
      </c>
      <c r="D2249" s="2" t="s">
        <v>32</v>
      </c>
      <c r="E2249" s="2" t="s">
        <v>4677</v>
      </c>
      <c r="F2249" s="2" t="s">
        <v>4678</v>
      </c>
      <c r="G2249" s="2">
        <v>1970000</v>
      </c>
      <c r="H2249" s="2">
        <v>1</v>
      </c>
      <c r="I2249" s="3">
        <v>46194</v>
      </c>
      <c r="J2249" s="4"/>
      <c r="K2249" s="2">
        <v>4718406</v>
      </c>
      <c r="L2249" s="2">
        <v>39400</v>
      </c>
      <c r="M2249" s="2" t="s">
        <v>897</v>
      </c>
      <c r="N2249" s="5">
        <v>46191</v>
      </c>
      <c r="O2249" s="2" t="s">
        <v>4679</v>
      </c>
      <c r="P2249" s="2" t="s">
        <v>36</v>
      </c>
      <c r="Q2249" s="2" t="s">
        <v>61</v>
      </c>
      <c r="R2249" s="3">
        <v>46191</v>
      </c>
      <c r="S2249" s="2" t="s">
        <v>138</v>
      </c>
      <c r="T2249" s="2" t="s">
        <v>63</v>
      </c>
      <c r="U2249" s="2">
        <v>0</v>
      </c>
      <c r="V2249" s="2">
        <v>0</v>
      </c>
      <c r="W2249" s="2" t="s">
        <v>64</v>
      </c>
      <c r="X2249" s="2">
        <v>2026</v>
      </c>
      <c r="Y2249" s="2" t="s">
        <v>40</v>
      </c>
      <c r="Z2249" s="4"/>
      <c r="AA2249" s="3">
        <v>46191</v>
      </c>
      <c r="AB2249" s="2" t="s">
        <v>897</v>
      </c>
      <c r="AC2249" s="2">
        <v>456538</v>
      </c>
    </row>
    <row r="2250" spans="1:29" ht="39" x14ac:dyDescent="0.25">
      <c r="A2250" s="2" t="s">
        <v>29</v>
      </c>
      <c r="B2250" s="2" t="s">
        <v>42</v>
      </c>
      <c r="C2250" s="2" t="s">
        <v>43</v>
      </c>
      <c r="D2250" s="2" t="s">
        <v>32</v>
      </c>
      <c r="E2250" s="2" t="s">
        <v>4677</v>
      </c>
      <c r="F2250" s="2" t="s">
        <v>41</v>
      </c>
      <c r="G2250" s="2">
        <v>1000</v>
      </c>
      <c r="H2250" s="2">
        <v>1</v>
      </c>
      <c r="I2250" s="3">
        <v>46194</v>
      </c>
      <c r="J2250" s="4"/>
      <c r="K2250" s="2">
        <v>4718406</v>
      </c>
      <c r="L2250" s="2">
        <v>39400</v>
      </c>
      <c r="M2250" s="2" t="s">
        <v>897</v>
      </c>
      <c r="N2250" s="5">
        <v>46191</v>
      </c>
      <c r="O2250" s="2" t="s">
        <v>4679</v>
      </c>
      <c r="P2250" s="2" t="s">
        <v>36</v>
      </c>
      <c r="Q2250" s="2" t="s">
        <v>61</v>
      </c>
      <c r="R2250" s="3">
        <v>46191</v>
      </c>
      <c r="S2250" s="2" t="s">
        <v>138</v>
      </c>
      <c r="T2250" s="2" t="s">
        <v>63</v>
      </c>
      <c r="U2250" s="2">
        <v>0</v>
      </c>
      <c r="V2250" s="2">
        <v>0</v>
      </c>
      <c r="W2250" s="2" t="s">
        <v>64</v>
      </c>
      <c r="X2250" s="2">
        <v>2026</v>
      </c>
      <c r="Y2250" s="2" t="s">
        <v>40</v>
      </c>
      <c r="Z2250" s="4"/>
      <c r="AA2250" s="3">
        <v>46191</v>
      </c>
      <c r="AB2250" s="2" t="s">
        <v>897</v>
      </c>
      <c r="AC2250" s="2">
        <v>456538</v>
      </c>
    </row>
    <row r="2251" spans="1:29" ht="64.5" x14ac:dyDescent="0.25">
      <c r="A2251" s="2" t="s">
        <v>29</v>
      </c>
      <c r="B2251" s="2" t="s">
        <v>42</v>
      </c>
      <c r="C2251" s="2" t="s">
        <v>43</v>
      </c>
      <c r="D2251" s="2" t="s">
        <v>2226</v>
      </c>
      <c r="E2251" s="2" t="s">
        <v>4680</v>
      </c>
      <c r="F2251" s="2" t="s">
        <v>4681</v>
      </c>
      <c r="G2251" s="2">
        <v>2550000</v>
      </c>
      <c r="H2251" s="2">
        <v>1</v>
      </c>
      <c r="I2251" s="3">
        <v>46191</v>
      </c>
      <c r="J2251" s="4"/>
      <c r="K2251" s="2">
        <v>4649914</v>
      </c>
      <c r="L2251" s="2">
        <v>51000</v>
      </c>
      <c r="M2251" s="2" t="s">
        <v>1104</v>
      </c>
      <c r="N2251" s="5">
        <v>46189</v>
      </c>
      <c r="O2251" s="2" t="s">
        <v>4682</v>
      </c>
      <c r="P2251" s="2" t="s">
        <v>136</v>
      </c>
      <c r="Q2251" s="2">
        <v>0</v>
      </c>
      <c r="R2251" s="3">
        <v>46189</v>
      </c>
      <c r="S2251" s="2" t="s">
        <v>174</v>
      </c>
      <c r="T2251" s="2" t="s">
        <v>4683</v>
      </c>
      <c r="U2251" s="2" t="s">
        <v>4684</v>
      </c>
      <c r="V2251" s="2">
        <v>0</v>
      </c>
      <c r="W2251" s="2" t="s">
        <v>2871</v>
      </c>
      <c r="X2251" s="2">
        <v>2026</v>
      </c>
      <c r="Y2251" s="2" t="s">
        <v>65</v>
      </c>
      <c r="Z2251" s="4"/>
      <c r="AA2251" s="4"/>
      <c r="AB2251" s="2" t="s">
        <v>1104</v>
      </c>
      <c r="AC2251" s="2">
        <v>456522</v>
      </c>
    </row>
    <row r="2252" spans="1:29" ht="51.75" x14ac:dyDescent="0.25">
      <c r="A2252" s="2" t="s">
        <v>29</v>
      </c>
      <c r="B2252" s="2" t="s">
        <v>42</v>
      </c>
      <c r="C2252" s="2" t="s">
        <v>43</v>
      </c>
      <c r="D2252" s="2" t="s">
        <v>2226</v>
      </c>
      <c r="E2252" s="2" t="s">
        <v>4685</v>
      </c>
      <c r="F2252" s="2" t="s">
        <v>56</v>
      </c>
      <c r="G2252" s="2">
        <v>1890000</v>
      </c>
      <c r="H2252" s="2">
        <v>1</v>
      </c>
      <c r="I2252" s="3">
        <v>46192</v>
      </c>
      <c r="J2252" s="4"/>
      <c r="K2252" s="2">
        <v>517461</v>
      </c>
      <c r="L2252" s="2">
        <v>44700</v>
      </c>
      <c r="M2252" s="2" t="s">
        <v>756</v>
      </c>
      <c r="N2252" s="5">
        <v>46192</v>
      </c>
      <c r="O2252" s="2" t="s">
        <v>4686</v>
      </c>
      <c r="P2252" s="2" t="s">
        <v>49</v>
      </c>
      <c r="Q2252" s="2" t="s">
        <v>4687</v>
      </c>
      <c r="R2252" s="3">
        <v>46192</v>
      </c>
      <c r="S2252" s="2" t="s">
        <v>151</v>
      </c>
      <c r="T2252" s="2" t="s">
        <v>2387</v>
      </c>
      <c r="U2252" s="2">
        <v>0</v>
      </c>
      <c r="V2252" s="2" t="s">
        <v>759</v>
      </c>
      <c r="W2252" s="2" t="s">
        <v>4688</v>
      </c>
      <c r="X2252" s="2">
        <v>2026</v>
      </c>
      <c r="Y2252" s="2" t="s">
        <v>65</v>
      </c>
      <c r="Z2252" s="4"/>
      <c r="AA2252" s="3">
        <v>46191</v>
      </c>
      <c r="AB2252" s="2" t="s">
        <v>756</v>
      </c>
      <c r="AC2252" s="2">
        <v>456510</v>
      </c>
    </row>
    <row r="2253" spans="1:29" ht="64.5" x14ac:dyDescent="0.25">
      <c r="A2253" s="2" t="s">
        <v>29</v>
      </c>
      <c r="B2253" s="2" t="s">
        <v>42</v>
      </c>
      <c r="C2253" s="2" t="s">
        <v>43</v>
      </c>
      <c r="D2253" s="2" t="s">
        <v>2226</v>
      </c>
      <c r="E2253" s="2" t="s">
        <v>4685</v>
      </c>
      <c r="F2253" s="2" t="s">
        <v>4689</v>
      </c>
      <c r="G2253" s="2">
        <v>2235000</v>
      </c>
      <c r="H2253" s="2">
        <v>1</v>
      </c>
      <c r="I2253" s="3">
        <v>46192</v>
      </c>
      <c r="J2253" s="4"/>
      <c r="K2253" s="2">
        <v>517461</v>
      </c>
      <c r="L2253" s="2">
        <v>44700</v>
      </c>
      <c r="M2253" s="2" t="s">
        <v>756</v>
      </c>
      <c r="N2253" s="5">
        <v>46192</v>
      </c>
      <c r="O2253" s="2" t="s">
        <v>4686</v>
      </c>
      <c r="P2253" s="2" t="s">
        <v>49</v>
      </c>
      <c r="Q2253" s="2" t="s">
        <v>4687</v>
      </c>
      <c r="R2253" s="3">
        <v>46192</v>
      </c>
      <c r="S2253" s="2" t="s">
        <v>151</v>
      </c>
      <c r="T2253" s="2" t="s">
        <v>2387</v>
      </c>
      <c r="U2253" s="2">
        <v>0</v>
      </c>
      <c r="V2253" s="2" t="s">
        <v>759</v>
      </c>
      <c r="W2253" s="2" t="s">
        <v>4688</v>
      </c>
      <c r="X2253" s="2">
        <v>2026</v>
      </c>
      <c r="Y2253" s="2" t="s">
        <v>65</v>
      </c>
      <c r="Z2253" s="4"/>
      <c r="AA2253" s="3">
        <v>46191</v>
      </c>
      <c r="AB2253" s="2" t="s">
        <v>756</v>
      </c>
      <c r="AC2253" s="2">
        <v>456510</v>
      </c>
    </row>
    <row r="2254" spans="1:29" ht="51.75" x14ac:dyDescent="0.25">
      <c r="A2254" s="2" t="s">
        <v>29</v>
      </c>
      <c r="B2254" s="2" t="s">
        <v>42</v>
      </c>
      <c r="C2254" s="2" t="s">
        <v>43</v>
      </c>
      <c r="D2254" s="2" t="s">
        <v>2226</v>
      </c>
      <c r="E2254" s="2" t="s">
        <v>4685</v>
      </c>
      <c r="F2254" s="2" t="s">
        <v>41</v>
      </c>
      <c r="G2254" s="2">
        <v>5000</v>
      </c>
      <c r="H2254" s="2">
        <v>1</v>
      </c>
      <c r="I2254" s="3">
        <v>46192</v>
      </c>
      <c r="J2254" s="4"/>
      <c r="K2254" s="2">
        <v>517461</v>
      </c>
      <c r="L2254" s="2">
        <v>44700</v>
      </c>
      <c r="M2254" s="2" t="s">
        <v>756</v>
      </c>
      <c r="N2254" s="5">
        <v>46192</v>
      </c>
      <c r="O2254" s="2" t="s">
        <v>4686</v>
      </c>
      <c r="P2254" s="2" t="s">
        <v>49</v>
      </c>
      <c r="Q2254" s="2" t="s">
        <v>4687</v>
      </c>
      <c r="R2254" s="3">
        <v>46192</v>
      </c>
      <c r="S2254" s="2" t="s">
        <v>151</v>
      </c>
      <c r="T2254" s="2" t="s">
        <v>2387</v>
      </c>
      <c r="U2254" s="2">
        <v>0</v>
      </c>
      <c r="V2254" s="2" t="s">
        <v>759</v>
      </c>
      <c r="W2254" s="2" t="s">
        <v>4688</v>
      </c>
      <c r="X2254" s="2">
        <v>2026</v>
      </c>
      <c r="Y2254" s="2" t="s">
        <v>65</v>
      </c>
      <c r="Z2254" s="4"/>
      <c r="AA2254" s="3">
        <v>46191</v>
      </c>
      <c r="AB2254" s="2" t="s">
        <v>756</v>
      </c>
      <c r="AC2254" s="2">
        <v>456510</v>
      </c>
    </row>
    <row r="2255" spans="1:29" ht="77.25" x14ac:dyDescent="0.25">
      <c r="A2255" s="2" t="s">
        <v>29</v>
      </c>
      <c r="B2255" s="2" t="s">
        <v>42</v>
      </c>
      <c r="C2255" s="2" t="s">
        <v>43</v>
      </c>
      <c r="D2255" s="2" t="s">
        <v>732</v>
      </c>
      <c r="E2255" s="2" t="s">
        <v>4690</v>
      </c>
      <c r="F2255" s="2" t="s">
        <v>56</v>
      </c>
      <c r="G2255" s="2">
        <v>1308000</v>
      </c>
      <c r="H2255" s="2">
        <v>1</v>
      </c>
      <c r="I2255" s="3">
        <v>46203</v>
      </c>
      <c r="J2255" s="4"/>
      <c r="K2255" s="2">
        <v>3755509</v>
      </c>
      <c r="L2255" s="2">
        <v>73320</v>
      </c>
      <c r="M2255" s="2" t="s">
        <v>1674</v>
      </c>
      <c r="N2255" s="5">
        <v>46203</v>
      </c>
      <c r="O2255" s="2" t="s">
        <v>4691</v>
      </c>
      <c r="P2255" s="2" t="s">
        <v>49</v>
      </c>
      <c r="Q2255" s="2" t="s">
        <v>3372</v>
      </c>
      <c r="R2255" s="3">
        <v>46203</v>
      </c>
      <c r="S2255" s="2" t="s">
        <v>1676</v>
      </c>
      <c r="T2255" s="2" t="s">
        <v>3373</v>
      </c>
      <c r="U2255" s="2">
        <v>0</v>
      </c>
      <c r="V2255" s="2">
        <v>0</v>
      </c>
      <c r="W2255" s="2" t="s">
        <v>3374</v>
      </c>
      <c r="X2255" s="2">
        <v>2026</v>
      </c>
      <c r="Y2255" s="2" t="s">
        <v>55</v>
      </c>
      <c r="Z2255" s="4"/>
      <c r="AA2255" s="3">
        <v>46191</v>
      </c>
      <c r="AB2255" s="2" t="s">
        <v>1674</v>
      </c>
      <c r="AC2255" s="2">
        <v>456496</v>
      </c>
    </row>
    <row r="2256" spans="1:29" ht="77.25" x14ac:dyDescent="0.25">
      <c r="A2256" s="2" t="s">
        <v>29</v>
      </c>
      <c r="B2256" s="2" t="s">
        <v>42</v>
      </c>
      <c r="C2256" s="2" t="s">
        <v>43</v>
      </c>
      <c r="D2256" s="2" t="s">
        <v>732</v>
      </c>
      <c r="E2256" s="2" t="s">
        <v>4690</v>
      </c>
      <c r="F2256" s="2" t="s">
        <v>4692</v>
      </c>
      <c r="G2256" s="2">
        <v>2308000</v>
      </c>
      <c r="H2256" s="2">
        <v>1</v>
      </c>
      <c r="I2256" s="3">
        <v>46203</v>
      </c>
      <c r="J2256" s="4"/>
      <c r="K2256" s="2">
        <v>3755509</v>
      </c>
      <c r="L2256" s="2">
        <v>73320</v>
      </c>
      <c r="M2256" s="2" t="s">
        <v>1674</v>
      </c>
      <c r="N2256" s="5">
        <v>46203</v>
      </c>
      <c r="O2256" s="2" t="s">
        <v>4691</v>
      </c>
      <c r="P2256" s="2" t="s">
        <v>49</v>
      </c>
      <c r="Q2256" s="2" t="s">
        <v>3372</v>
      </c>
      <c r="R2256" s="3">
        <v>46203</v>
      </c>
      <c r="S2256" s="2" t="s">
        <v>1676</v>
      </c>
      <c r="T2256" s="2" t="s">
        <v>3373</v>
      </c>
      <c r="U2256" s="2">
        <v>0</v>
      </c>
      <c r="V2256" s="2">
        <v>0</v>
      </c>
      <c r="W2256" s="2" t="s">
        <v>3374</v>
      </c>
      <c r="X2256" s="2">
        <v>2026</v>
      </c>
      <c r="Y2256" s="2" t="s">
        <v>55</v>
      </c>
      <c r="Z2256" s="4"/>
      <c r="AA2256" s="3">
        <v>46191</v>
      </c>
      <c r="AB2256" s="2" t="s">
        <v>1674</v>
      </c>
      <c r="AC2256" s="2">
        <v>456496</v>
      </c>
    </row>
    <row r="2257" spans="1:29" ht="77.25" x14ac:dyDescent="0.25">
      <c r="A2257" s="2" t="s">
        <v>29</v>
      </c>
      <c r="B2257" s="2" t="s">
        <v>42</v>
      </c>
      <c r="C2257" s="2" t="s">
        <v>43</v>
      </c>
      <c r="D2257" s="2" t="s">
        <v>732</v>
      </c>
      <c r="E2257" s="2" t="s">
        <v>4690</v>
      </c>
      <c r="F2257" s="2" t="s">
        <v>41</v>
      </c>
      <c r="G2257" s="2">
        <v>5000</v>
      </c>
      <c r="H2257" s="2">
        <v>1</v>
      </c>
      <c r="I2257" s="3">
        <v>46203</v>
      </c>
      <c r="J2257" s="4"/>
      <c r="K2257" s="2">
        <v>3755509</v>
      </c>
      <c r="L2257" s="2">
        <v>73320</v>
      </c>
      <c r="M2257" s="2" t="s">
        <v>1674</v>
      </c>
      <c r="N2257" s="5">
        <v>46203</v>
      </c>
      <c r="O2257" s="2" t="s">
        <v>4691</v>
      </c>
      <c r="P2257" s="2" t="s">
        <v>49</v>
      </c>
      <c r="Q2257" s="2" t="s">
        <v>3372</v>
      </c>
      <c r="R2257" s="3">
        <v>46203</v>
      </c>
      <c r="S2257" s="2" t="s">
        <v>1676</v>
      </c>
      <c r="T2257" s="2" t="s">
        <v>3373</v>
      </c>
      <c r="U2257" s="2">
        <v>0</v>
      </c>
      <c r="V2257" s="2">
        <v>0</v>
      </c>
      <c r="W2257" s="2" t="s">
        <v>3374</v>
      </c>
      <c r="X2257" s="2">
        <v>2026</v>
      </c>
      <c r="Y2257" s="2" t="s">
        <v>55</v>
      </c>
      <c r="Z2257" s="4"/>
      <c r="AA2257" s="3">
        <v>46191</v>
      </c>
      <c r="AB2257" s="2" t="s">
        <v>1674</v>
      </c>
      <c r="AC2257" s="2">
        <v>456496</v>
      </c>
    </row>
    <row r="2258" spans="1:29" ht="102.75" x14ac:dyDescent="0.25">
      <c r="A2258" s="2" t="s">
        <v>29</v>
      </c>
      <c r="B2258" s="2" t="s">
        <v>42</v>
      </c>
      <c r="C2258" s="2" t="s">
        <v>43</v>
      </c>
      <c r="D2258" s="2" t="s">
        <v>32</v>
      </c>
      <c r="E2258" s="2" t="s">
        <v>4693</v>
      </c>
      <c r="F2258" s="2" t="s">
        <v>4694</v>
      </c>
      <c r="G2258" s="2">
        <v>2613990</v>
      </c>
      <c r="H2258" s="2">
        <v>1</v>
      </c>
      <c r="I2258" s="3">
        <v>46191</v>
      </c>
      <c r="J2258" s="4"/>
      <c r="K2258" s="2">
        <v>4718271</v>
      </c>
      <c r="L2258" s="2">
        <v>20000</v>
      </c>
      <c r="M2258" s="2" t="s">
        <v>35</v>
      </c>
      <c r="N2258" s="5">
        <v>46191</v>
      </c>
      <c r="O2258" s="2" t="s">
        <v>4695</v>
      </c>
      <c r="P2258" s="2" t="s">
        <v>36</v>
      </c>
      <c r="Q2258" s="2" t="s">
        <v>237</v>
      </c>
      <c r="R2258" s="3">
        <v>46191</v>
      </c>
      <c r="S2258" s="2" t="s">
        <v>38</v>
      </c>
      <c r="T2258" s="2" t="s">
        <v>831</v>
      </c>
      <c r="U2258" s="2" t="s">
        <v>4696</v>
      </c>
      <c r="V2258" s="2" t="s">
        <v>73</v>
      </c>
      <c r="W2258" s="2" t="s">
        <v>4697</v>
      </c>
      <c r="X2258" s="2">
        <v>2026</v>
      </c>
      <c r="Y2258" s="2" t="s">
        <v>40</v>
      </c>
      <c r="Z2258" s="4"/>
      <c r="AA2258" s="3">
        <v>46191</v>
      </c>
      <c r="AB2258" s="2" t="s">
        <v>35</v>
      </c>
      <c r="AC2258" s="2">
        <v>456428</v>
      </c>
    </row>
    <row r="2259" spans="1:29" ht="102.75" x14ac:dyDescent="0.25">
      <c r="A2259" s="2" t="s">
        <v>29</v>
      </c>
      <c r="B2259" s="2" t="s">
        <v>42</v>
      </c>
      <c r="C2259" s="2" t="s">
        <v>43</v>
      </c>
      <c r="D2259" s="2" t="s">
        <v>32</v>
      </c>
      <c r="E2259" s="2" t="s">
        <v>4693</v>
      </c>
      <c r="F2259" s="2" t="s">
        <v>41</v>
      </c>
      <c r="G2259" s="2">
        <v>1000</v>
      </c>
      <c r="H2259" s="2">
        <v>1</v>
      </c>
      <c r="I2259" s="3">
        <v>46191</v>
      </c>
      <c r="J2259" s="4"/>
      <c r="K2259" s="2">
        <v>4718271</v>
      </c>
      <c r="L2259" s="2">
        <v>20000</v>
      </c>
      <c r="M2259" s="2" t="s">
        <v>35</v>
      </c>
      <c r="N2259" s="5">
        <v>46191</v>
      </c>
      <c r="O2259" s="2" t="s">
        <v>4695</v>
      </c>
      <c r="P2259" s="2" t="s">
        <v>36</v>
      </c>
      <c r="Q2259" s="2" t="s">
        <v>237</v>
      </c>
      <c r="R2259" s="3">
        <v>46191</v>
      </c>
      <c r="S2259" s="2" t="s">
        <v>38</v>
      </c>
      <c r="T2259" s="2" t="s">
        <v>831</v>
      </c>
      <c r="U2259" s="2" t="s">
        <v>4696</v>
      </c>
      <c r="V2259" s="2" t="s">
        <v>73</v>
      </c>
      <c r="W2259" s="2" t="s">
        <v>4697</v>
      </c>
      <c r="X2259" s="2">
        <v>2026</v>
      </c>
      <c r="Y2259" s="2" t="s">
        <v>40</v>
      </c>
      <c r="Z2259" s="4"/>
      <c r="AA2259" s="3">
        <v>46191</v>
      </c>
      <c r="AB2259" s="2" t="s">
        <v>35</v>
      </c>
      <c r="AC2259" s="2">
        <v>456428</v>
      </c>
    </row>
    <row r="2260" spans="1:29" ht="64.5" x14ac:dyDescent="0.25">
      <c r="A2260" s="2" t="s">
        <v>29</v>
      </c>
      <c r="B2260" s="2" t="s">
        <v>42</v>
      </c>
      <c r="C2260" s="2" t="s">
        <v>43</v>
      </c>
      <c r="D2260" s="2" t="s">
        <v>32</v>
      </c>
      <c r="E2260" s="2" t="s">
        <v>4698</v>
      </c>
      <c r="F2260" s="2" t="s">
        <v>4699</v>
      </c>
      <c r="G2260" s="2">
        <v>2010000</v>
      </c>
      <c r="H2260" s="2">
        <v>1</v>
      </c>
      <c r="I2260" s="3">
        <v>46191</v>
      </c>
      <c r="J2260" s="4"/>
      <c r="K2260" s="2">
        <v>4717905</v>
      </c>
      <c r="L2260" s="2">
        <v>40200</v>
      </c>
      <c r="M2260" s="2" t="s">
        <v>103</v>
      </c>
      <c r="N2260" s="5">
        <v>46191</v>
      </c>
      <c r="O2260" s="2" t="s">
        <v>4700</v>
      </c>
      <c r="P2260" s="2" t="s">
        <v>36</v>
      </c>
      <c r="Q2260" s="2" t="s">
        <v>61</v>
      </c>
      <c r="R2260" s="3">
        <v>46191</v>
      </c>
      <c r="S2260" s="2" t="s">
        <v>38</v>
      </c>
      <c r="T2260" s="2" t="s">
        <v>63</v>
      </c>
      <c r="U2260" s="2">
        <v>0</v>
      </c>
      <c r="V2260" s="2" t="s">
        <v>73</v>
      </c>
      <c r="W2260" s="2" t="s">
        <v>4193</v>
      </c>
      <c r="X2260" s="2">
        <v>2026</v>
      </c>
      <c r="Y2260" s="2" t="s">
        <v>40</v>
      </c>
      <c r="Z2260" s="4"/>
      <c r="AA2260" s="3">
        <v>46191</v>
      </c>
      <c r="AB2260" s="2" t="s">
        <v>103</v>
      </c>
      <c r="AC2260" s="2">
        <v>456414</v>
      </c>
    </row>
    <row r="2261" spans="1:29" ht="51.75" x14ac:dyDescent="0.25">
      <c r="A2261" s="2" t="s">
        <v>29</v>
      </c>
      <c r="B2261" s="2" t="s">
        <v>42</v>
      </c>
      <c r="C2261" s="2" t="s">
        <v>43</v>
      </c>
      <c r="D2261" s="2" t="s">
        <v>32</v>
      </c>
      <c r="E2261" s="2" t="s">
        <v>4698</v>
      </c>
      <c r="F2261" s="2" t="s">
        <v>41</v>
      </c>
      <c r="G2261" s="2">
        <v>1000</v>
      </c>
      <c r="H2261" s="2">
        <v>1</v>
      </c>
      <c r="I2261" s="3">
        <v>46191</v>
      </c>
      <c r="J2261" s="4"/>
      <c r="K2261" s="2">
        <v>4717905</v>
      </c>
      <c r="L2261" s="2">
        <v>40200</v>
      </c>
      <c r="M2261" s="2" t="s">
        <v>103</v>
      </c>
      <c r="N2261" s="5">
        <v>46191</v>
      </c>
      <c r="O2261" s="2" t="s">
        <v>4700</v>
      </c>
      <c r="P2261" s="2" t="s">
        <v>36</v>
      </c>
      <c r="Q2261" s="2" t="s">
        <v>61</v>
      </c>
      <c r="R2261" s="3">
        <v>46191</v>
      </c>
      <c r="S2261" s="2" t="s">
        <v>38</v>
      </c>
      <c r="T2261" s="2" t="s">
        <v>63</v>
      </c>
      <c r="U2261" s="2">
        <v>0</v>
      </c>
      <c r="V2261" s="2" t="s">
        <v>73</v>
      </c>
      <c r="W2261" s="2" t="s">
        <v>4193</v>
      </c>
      <c r="X2261" s="2">
        <v>2026</v>
      </c>
      <c r="Y2261" s="2" t="s">
        <v>40</v>
      </c>
      <c r="Z2261" s="4"/>
      <c r="AA2261" s="3">
        <v>46191</v>
      </c>
      <c r="AB2261" s="2" t="s">
        <v>103</v>
      </c>
      <c r="AC2261" s="2">
        <v>456414</v>
      </c>
    </row>
    <row r="2262" spans="1:29" ht="51.75" x14ac:dyDescent="0.25">
      <c r="A2262" s="2" t="s">
        <v>29</v>
      </c>
      <c r="B2262" s="2" t="s">
        <v>42</v>
      </c>
      <c r="C2262" s="2" t="s">
        <v>43</v>
      </c>
      <c r="D2262" s="2" t="s">
        <v>32</v>
      </c>
      <c r="E2262" s="2" t="s">
        <v>4701</v>
      </c>
      <c r="F2262" s="2" t="s">
        <v>41</v>
      </c>
      <c r="G2262" s="2">
        <v>1000</v>
      </c>
      <c r="H2262" s="2">
        <v>1</v>
      </c>
      <c r="I2262" s="3">
        <v>46191</v>
      </c>
      <c r="J2262" s="4"/>
      <c r="K2262" s="2">
        <v>4717989</v>
      </c>
      <c r="L2262" s="2">
        <v>30000</v>
      </c>
      <c r="M2262" s="2" t="s">
        <v>249</v>
      </c>
      <c r="N2262" s="5">
        <v>46191</v>
      </c>
      <c r="O2262" s="2" t="s">
        <v>4702</v>
      </c>
      <c r="P2262" s="2" t="s">
        <v>36</v>
      </c>
      <c r="Q2262" s="2" t="s">
        <v>2466</v>
      </c>
      <c r="R2262" s="3">
        <v>46191</v>
      </c>
      <c r="S2262" s="2" t="s">
        <v>251</v>
      </c>
      <c r="T2262" s="2" t="s">
        <v>72</v>
      </c>
      <c r="U2262" s="2" t="s">
        <v>4703</v>
      </c>
      <c r="V2262" s="2" t="s">
        <v>4704</v>
      </c>
      <c r="W2262" s="2" t="s">
        <v>1085</v>
      </c>
      <c r="X2262" s="2">
        <v>2026</v>
      </c>
      <c r="Y2262" s="2" t="s">
        <v>40</v>
      </c>
      <c r="Z2262" s="4"/>
      <c r="AA2262" s="3">
        <v>46191</v>
      </c>
      <c r="AB2262" s="2" t="s">
        <v>249</v>
      </c>
      <c r="AC2262" s="2">
        <v>456386</v>
      </c>
    </row>
    <row r="2263" spans="1:29" ht="64.5" x14ac:dyDescent="0.25">
      <c r="A2263" s="2" t="s">
        <v>29</v>
      </c>
      <c r="B2263" s="2" t="s">
        <v>42</v>
      </c>
      <c r="C2263" s="2" t="s">
        <v>43</v>
      </c>
      <c r="D2263" s="2" t="s">
        <v>32</v>
      </c>
      <c r="E2263" s="2" t="s">
        <v>4701</v>
      </c>
      <c r="F2263" s="2" t="s">
        <v>4705</v>
      </c>
      <c r="G2263" s="2">
        <v>2400000</v>
      </c>
      <c r="H2263" s="2">
        <v>1</v>
      </c>
      <c r="I2263" s="3">
        <v>46191</v>
      </c>
      <c r="J2263" s="4"/>
      <c r="K2263" s="2">
        <v>4717989</v>
      </c>
      <c r="L2263" s="2">
        <v>30000</v>
      </c>
      <c r="M2263" s="2" t="s">
        <v>249</v>
      </c>
      <c r="N2263" s="5">
        <v>46191</v>
      </c>
      <c r="O2263" s="2" t="s">
        <v>4702</v>
      </c>
      <c r="P2263" s="2" t="s">
        <v>36</v>
      </c>
      <c r="Q2263" s="2" t="s">
        <v>2466</v>
      </c>
      <c r="R2263" s="3">
        <v>46191</v>
      </c>
      <c r="S2263" s="2" t="s">
        <v>251</v>
      </c>
      <c r="T2263" s="2" t="s">
        <v>72</v>
      </c>
      <c r="U2263" s="2" t="s">
        <v>4703</v>
      </c>
      <c r="V2263" s="2" t="s">
        <v>4704</v>
      </c>
      <c r="W2263" s="2" t="s">
        <v>1085</v>
      </c>
      <c r="X2263" s="2">
        <v>2026</v>
      </c>
      <c r="Y2263" s="2" t="s">
        <v>40</v>
      </c>
      <c r="Z2263" s="4"/>
      <c r="AA2263" s="3">
        <v>46191</v>
      </c>
      <c r="AB2263" s="2" t="s">
        <v>249</v>
      </c>
      <c r="AC2263" s="2">
        <v>456386</v>
      </c>
    </row>
    <row r="2264" spans="1:29" ht="64.5" x14ac:dyDescent="0.25">
      <c r="A2264" s="2" t="s">
        <v>29</v>
      </c>
      <c r="B2264" s="2" t="s">
        <v>42</v>
      </c>
      <c r="C2264" s="2" t="s">
        <v>43</v>
      </c>
      <c r="D2264" s="2" t="s">
        <v>32</v>
      </c>
      <c r="E2264" s="2" t="s">
        <v>4706</v>
      </c>
      <c r="F2264" s="2" t="s">
        <v>4707</v>
      </c>
      <c r="G2264" s="2">
        <v>2000000</v>
      </c>
      <c r="H2264" s="2">
        <v>1</v>
      </c>
      <c r="I2264" s="3">
        <v>46191</v>
      </c>
      <c r="J2264" s="4"/>
      <c r="K2264" s="2">
        <v>4717848</v>
      </c>
      <c r="L2264" s="2">
        <v>40000</v>
      </c>
      <c r="M2264" s="2" t="s">
        <v>478</v>
      </c>
      <c r="N2264" s="5">
        <v>46191</v>
      </c>
      <c r="O2264" s="2">
        <v>7923</v>
      </c>
      <c r="P2264" s="2" t="s">
        <v>36</v>
      </c>
      <c r="Q2264" s="2" t="s">
        <v>569</v>
      </c>
      <c r="R2264" s="3">
        <v>46191</v>
      </c>
      <c r="S2264" s="2" t="s">
        <v>110</v>
      </c>
      <c r="T2264" s="2" t="s">
        <v>63</v>
      </c>
      <c r="U2264" s="2" t="s">
        <v>278</v>
      </c>
      <c r="V2264" s="2" t="s">
        <v>162</v>
      </c>
      <c r="W2264" s="2" t="s">
        <v>765</v>
      </c>
      <c r="X2264" s="2">
        <v>2026</v>
      </c>
      <c r="Y2264" s="2" t="s">
        <v>40</v>
      </c>
      <c r="Z2264" s="4"/>
      <c r="AA2264" s="3">
        <v>46191</v>
      </c>
      <c r="AB2264" s="2" t="s">
        <v>478</v>
      </c>
      <c r="AC2264" s="2">
        <v>456284</v>
      </c>
    </row>
    <row r="2265" spans="1:29" ht="51.75" x14ac:dyDescent="0.25">
      <c r="A2265" s="2" t="s">
        <v>29</v>
      </c>
      <c r="B2265" s="2" t="s">
        <v>42</v>
      </c>
      <c r="C2265" s="2" t="s">
        <v>43</v>
      </c>
      <c r="D2265" s="2" t="s">
        <v>32</v>
      </c>
      <c r="E2265" s="2" t="s">
        <v>4706</v>
      </c>
      <c r="F2265" s="2" t="s">
        <v>41</v>
      </c>
      <c r="G2265" s="2">
        <v>1000</v>
      </c>
      <c r="H2265" s="2">
        <v>1</v>
      </c>
      <c r="I2265" s="3">
        <v>46191</v>
      </c>
      <c r="J2265" s="4"/>
      <c r="K2265" s="2">
        <v>4717848</v>
      </c>
      <c r="L2265" s="2">
        <v>40000</v>
      </c>
      <c r="M2265" s="2" t="s">
        <v>478</v>
      </c>
      <c r="N2265" s="5">
        <v>46191</v>
      </c>
      <c r="O2265" s="2">
        <v>7923</v>
      </c>
      <c r="P2265" s="2" t="s">
        <v>36</v>
      </c>
      <c r="Q2265" s="2" t="s">
        <v>569</v>
      </c>
      <c r="R2265" s="3">
        <v>46191</v>
      </c>
      <c r="S2265" s="2" t="s">
        <v>110</v>
      </c>
      <c r="T2265" s="2" t="s">
        <v>63</v>
      </c>
      <c r="U2265" s="2" t="s">
        <v>278</v>
      </c>
      <c r="V2265" s="2" t="s">
        <v>162</v>
      </c>
      <c r="W2265" s="2" t="s">
        <v>765</v>
      </c>
      <c r="X2265" s="2">
        <v>2026</v>
      </c>
      <c r="Y2265" s="2" t="s">
        <v>40</v>
      </c>
      <c r="Z2265" s="4"/>
      <c r="AA2265" s="3">
        <v>46191</v>
      </c>
      <c r="AB2265" s="2" t="s">
        <v>478</v>
      </c>
      <c r="AC2265" s="2">
        <v>456284</v>
      </c>
    </row>
    <row r="2266" spans="1:29" ht="64.5" x14ac:dyDescent="0.25">
      <c r="A2266" s="2" t="s">
        <v>29</v>
      </c>
      <c r="B2266" s="2" t="s">
        <v>42</v>
      </c>
      <c r="C2266" s="2" t="s">
        <v>43</v>
      </c>
      <c r="D2266" s="2" t="s">
        <v>32</v>
      </c>
      <c r="E2266" s="2" t="s">
        <v>4708</v>
      </c>
      <c r="F2266" s="2" t="s">
        <v>4709</v>
      </c>
      <c r="G2266" s="2">
        <v>1335000</v>
      </c>
      <c r="H2266" s="2">
        <v>1</v>
      </c>
      <c r="I2266" s="3">
        <v>46191</v>
      </c>
      <c r="J2266" s="4"/>
      <c r="K2266" s="2">
        <v>18530</v>
      </c>
      <c r="L2266" s="2">
        <v>30000</v>
      </c>
      <c r="M2266" s="2" t="s">
        <v>86</v>
      </c>
      <c r="N2266" s="5">
        <v>46191</v>
      </c>
      <c r="O2266" s="2" t="s">
        <v>4710</v>
      </c>
      <c r="P2266" s="2" t="s">
        <v>36</v>
      </c>
      <c r="Q2266" s="4"/>
      <c r="R2266" s="3">
        <v>46191</v>
      </c>
      <c r="S2266" s="2" t="s">
        <v>89</v>
      </c>
      <c r="T2266" s="2" t="s">
        <v>4711</v>
      </c>
      <c r="U2266" s="4"/>
      <c r="V2266" s="2" t="s">
        <v>4712</v>
      </c>
      <c r="W2266" s="2" t="s">
        <v>4713</v>
      </c>
      <c r="X2266" s="2">
        <v>2026</v>
      </c>
      <c r="Y2266" s="2" t="s">
        <v>40</v>
      </c>
      <c r="Z2266" s="4"/>
      <c r="AA2266" s="4"/>
      <c r="AB2266" s="2" t="s">
        <v>86</v>
      </c>
      <c r="AC2266" s="2">
        <v>456246</v>
      </c>
    </row>
    <row r="2267" spans="1:29" ht="64.5" x14ac:dyDescent="0.25">
      <c r="A2267" s="2" t="s">
        <v>29</v>
      </c>
      <c r="B2267" s="2" t="s">
        <v>42</v>
      </c>
      <c r="C2267" s="2" t="s">
        <v>43</v>
      </c>
      <c r="D2267" s="2" t="s">
        <v>32</v>
      </c>
      <c r="E2267" s="2" t="s">
        <v>4714</v>
      </c>
      <c r="F2267" s="2" t="s">
        <v>4715</v>
      </c>
      <c r="G2267" s="2">
        <v>1970000</v>
      </c>
      <c r="H2267" s="2">
        <v>1</v>
      </c>
      <c r="I2267" s="3">
        <v>46192</v>
      </c>
      <c r="J2267" s="4"/>
      <c r="K2267" s="2">
        <v>4717893</v>
      </c>
      <c r="L2267" s="2">
        <v>39400</v>
      </c>
      <c r="M2267" s="2" t="s">
        <v>897</v>
      </c>
      <c r="N2267" s="5">
        <v>46191</v>
      </c>
      <c r="O2267" s="2" t="s">
        <v>4716</v>
      </c>
      <c r="P2267" s="2" t="s">
        <v>36</v>
      </c>
      <c r="Q2267" s="2" t="s">
        <v>61</v>
      </c>
      <c r="R2267" s="3">
        <v>46191</v>
      </c>
      <c r="S2267" s="2" t="s">
        <v>145</v>
      </c>
      <c r="T2267" s="2" t="s">
        <v>63</v>
      </c>
      <c r="U2267" s="2">
        <v>0</v>
      </c>
      <c r="V2267" s="2">
        <v>0</v>
      </c>
      <c r="W2267" s="2" t="s">
        <v>64</v>
      </c>
      <c r="X2267" s="2">
        <v>2026</v>
      </c>
      <c r="Y2267" s="2" t="s">
        <v>40</v>
      </c>
      <c r="Z2267" s="4"/>
      <c r="AA2267" s="3">
        <v>46191</v>
      </c>
      <c r="AB2267" s="2" t="s">
        <v>897</v>
      </c>
      <c r="AC2267" s="2">
        <v>456218</v>
      </c>
    </row>
    <row r="2268" spans="1:29" ht="39" x14ac:dyDescent="0.25">
      <c r="A2268" s="2" t="s">
        <v>29</v>
      </c>
      <c r="B2268" s="2" t="s">
        <v>42</v>
      </c>
      <c r="C2268" s="2" t="s">
        <v>43</v>
      </c>
      <c r="D2268" s="2" t="s">
        <v>32</v>
      </c>
      <c r="E2268" s="2" t="s">
        <v>4714</v>
      </c>
      <c r="F2268" s="2" t="s">
        <v>41</v>
      </c>
      <c r="G2268" s="2">
        <v>1000</v>
      </c>
      <c r="H2268" s="2">
        <v>1</v>
      </c>
      <c r="I2268" s="3">
        <v>46192</v>
      </c>
      <c r="J2268" s="4"/>
      <c r="K2268" s="2">
        <v>4717893</v>
      </c>
      <c r="L2268" s="2">
        <v>39400</v>
      </c>
      <c r="M2268" s="2" t="s">
        <v>897</v>
      </c>
      <c r="N2268" s="5">
        <v>46191</v>
      </c>
      <c r="O2268" s="2" t="s">
        <v>4716</v>
      </c>
      <c r="P2268" s="2" t="s">
        <v>36</v>
      </c>
      <c r="Q2268" s="2" t="s">
        <v>61</v>
      </c>
      <c r="R2268" s="3">
        <v>46191</v>
      </c>
      <c r="S2268" s="2" t="s">
        <v>145</v>
      </c>
      <c r="T2268" s="2" t="s">
        <v>63</v>
      </c>
      <c r="U2268" s="2">
        <v>0</v>
      </c>
      <c r="V2268" s="2">
        <v>0</v>
      </c>
      <c r="W2268" s="2" t="s">
        <v>64</v>
      </c>
      <c r="X2268" s="2">
        <v>2026</v>
      </c>
      <c r="Y2268" s="2" t="s">
        <v>40</v>
      </c>
      <c r="Z2268" s="4"/>
      <c r="AA2268" s="3">
        <v>46191</v>
      </c>
      <c r="AB2268" s="2" t="s">
        <v>897</v>
      </c>
      <c r="AC2268" s="2">
        <v>456218</v>
      </c>
    </row>
    <row r="2269" spans="1:29" ht="102.75" x14ac:dyDescent="0.25">
      <c r="A2269" s="2" t="s">
        <v>29</v>
      </c>
      <c r="B2269" s="2" t="s">
        <v>42</v>
      </c>
      <c r="C2269" s="2" t="s">
        <v>43</v>
      </c>
      <c r="D2269" s="2" t="s">
        <v>32</v>
      </c>
      <c r="E2269" s="2" t="s">
        <v>4717</v>
      </c>
      <c r="F2269" s="2" t="s">
        <v>41</v>
      </c>
      <c r="G2269" s="2">
        <v>1000</v>
      </c>
      <c r="H2269" s="2">
        <v>1</v>
      </c>
      <c r="I2269" s="3">
        <v>46194</v>
      </c>
      <c r="J2269" s="4"/>
      <c r="K2269" s="2">
        <v>4717945</v>
      </c>
      <c r="L2269" s="2">
        <v>10000</v>
      </c>
      <c r="M2269" s="2" t="s">
        <v>35</v>
      </c>
      <c r="N2269" s="5">
        <v>46191</v>
      </c>
      <c r="O2269" s="2" t="s">
        <v>4718</v>
      </c>
      <c r="P2269" s="2" t="s">
        <v>36</v>
      </c>
      <c r="Q2269" s="2" t="s">
        <v>88</v>
      </c>
      <c r="R2269" s="3">
        <v>46191</v>
      </c>
      <c r="S2269" s="2" t="s">
        <v>38</v>
      </c>
      <c r="T2269" s="2" t="s">
        <v>2010</v>
      </c>
      <c r="U2269" s="2">
        <v>0</v>
      </c>
      <c r="V2269" s="2">
        <v>0</v>
      </c>
      <c r="W2269" s="2" t="s">
        <v>3797</v>
      </c>
      <c r="X2269" s="2">
        <v>2026</v>
      </c>
      <c r="Y2269" s="2" t="s">
        <v>40</v>
      </c>
      <c r="Z2269" s="4"/>
      <c r="AA2269" s="3">
        <v>46191</v>
      </c>
      <c r="AB2269" s="2" t="s">
        <v>35</v>
      </c>
      <c r="AC2269" s="2">
        <v>455926</v>
      </c>
    </row>
    <row r="2270" spans="1:29" ht="102.75" x14ac:dyDescent="0.25">
      <c r="A2270" s="2" t="s">
        <v>29</v>
      </c>
      <c r="B2270" s="2" t="s">
        <v>42</v>
      </c>
      <c r="C2270" s="2" t="s">
        <v>43</v>
      </c>
      <c r="D2270" s="2" t="s">
        <v>32</v>
      </c>
      <c r="E2270" s="2" t="s">
        <v>4717</v>
      </c>
      <c r="F2270" s="2" t="s">
        <v>4719</v>
      </c>
      <c r="G2270" s="2">
        <v>1278000</v>
      </c>
      <c r="H2270" s="2">
        <v>1</v>
      </c>
      <c r="I2270" s="3">
        <v>46194</v>
      </c>
      <c r="J2270" s="4"/>
      <c r="K2270" s="2">
        <v>4717945</v>
      </c>
      <c r="L2270" s="2">
        <v>10000</v>
      </c>
      <c r="M2270" s="2" t="s">
        <v>35</v>
      </c>
      <c r="N2270" s="5">
        <v>46191</v>
      </c>
      <c r="O2270" s="2" t="s">
        <v>4718</v>
      </c>
      <c r="P2270" s="2" t="s">
        <v>36</v>
      </c>
      <c r="Q2270" s="2" t="s">
        <v>88</v>
      </c>
      <c r="R2270" s="3">
        <v>46191</v>
      </c>
      <c r="S2270" s="2" t="s">
        <v>38</v>
      </c>
      <c r="T2270" s="2" t="s">
        <v>2010</v>
      </c>
      <c r="U2270" s="2">
        <v>0</v>
      </c>
      <c r="V2270" s="2">
        <v>0</v>
      </c>
      <c r="W2270" s="2" t="s">
        <v>3797</v>
      </c>
      <c r="X2270" s="2">
        <v>2026</v>
      </c>
      <c r="Y2270" s="2" t="s">
        <v>40</v>
      </c>
      <c r="Z2270" s="4"/>
      <c r="AA2270" s="3">
        <v>46191</v>
      </c>
      <c r="AB2270" s="2" t="s">
        <v>35</v>
      </c>
      <c r="AC2270" s="2">
        <v>455926</v>
      </c>
    </row>
    <row r="2271" spans="1:29" ht="102.75" x14ac:dyDescent="0.25">
      <c r="A2271" s="2" t="s">
        <v>29</v>
      </c>
      <c r="B2271" s="2" t="s">
        <v>42</v>
      </c>
      <c r="C2271" s="2" t="s">
        <v>43</v>
      </c>
      <c r="D2271" s="2" t="s">
        <v>32</v>
      </c>
      <c r="E2271" s="2" t="s">
        <v>4720</v>
      </c>
      <c r="F2271" s="2" t="s">
        <v>41</v>
      </c>
      <c r="G2271" s="2">
        <v>1000</v>
      </c>
      <c r="H2271" s="2">
        <v>1</v>
      </c>
      <c r="I2271" s="3">
        <v>46191</v>
      </c>
      <c r="J2271" s="4"/>
      <c r="K2271" s="2">
        <v>4717631</v>
      </c>
      <c r="L2271" s="2">
        <v>20000</v>
      </c>
      <c r="M2271" s="2" t="s">
        <v>35</v>
      </c>
      <c r="N2271" s="5">
        <v>46191</v>
      </c>
      <c r="O2271" s="2" t="s">
        <v>4721</v>
      </c>
      <c r="P2271" s="2" t="s">
        <v>36</v>
      </c>
      <c r="Q2271" s="2" t="s">
        <v>237</v>
      </c>
      <c r="R2271" s="3">
        <v>46191</v>
      </c>
      <c r="S2271" s="2" t="s">
        <v>38</v>
      </c>
      <c r="T2271" s="2" t="s">
        <v>238</v>
      </c>
      <c r="U2271" s="2" t="s">
        <v>4722</v>
      </c>
      <c r="V2271" s="2" t="s">
        <v>37</v>
      </c>
      <c r="W2271" s="2" t="s">
        <v>4723</v>
      </c>
      <c r="X2271" s="2">
        <v>2026</v>
      </c>
      <c r="Y2271" s="2" t="s">
        <v>40</v>
      </c>
      <c r="Z2271" s="4"/>
      <c r="AA2271" s="3">
        <v>46191</v>
      </c>
      <c r="AB2271" s="2" t="s">
        <v>35</v>
      </c>
      <c r="AC2271" s="2">
        <v>455836</v>
      </c>
    </row>
    <row r="2272" spans="1:29" ht="102.75" x14ac:dyDescent="0.25">
      <c r="A2272" s="2" t="s">
        <v>29</v>
      </c>
      <c r="B2272" s="2" t="s">
        <v>42</v>
      </c>
      <c r="C2272" s="2" t="s">
        <v>43</v>
      </c>
      <c r="D2272" s="2" t="s">
        <v>32</v>
      </c>
      <c r="E2272" s="2" t="s">
        <v>4720</v>
      </c>
      <c r="F2272" s="2" t="s">
        <v>4724</v>
      </c>
      <c r="G2272" s="2">
        <v>2365000</v>
      </c>
      <c r="H2272" s="2">
        <v>1</v>
      </c>
      <c r="I2272" s="3">
        <v>46191</v>
      </c>
      <c r="J2272" s="4"/>
      <c r="K2272" s="2">
        <v>4717631</v>
      </c>
      <c r="L2272" s="2">
        <v>20000</v>
      </c>
      <c r="M2272" s="2" t="s">
        <v>35</v>
      </c>
      <c r="N2272" s="5">
        <v>46191</v>
      </c>
      <c r="O2272" s="2" t="s">
        <v>4721</v>
      </c>
      <c r="P2272" s="2" t="s">
        <v>36</v>
      </c>
      <c r="Q2272" s="2" t="s">
        <v>237</v>
      </c>
      <c r="R2272" s="3">
        <v>46191</v>
      </c>
      <c r="S2272" s="2" t="s">
        <v>38</v>
      </c>
      <c r="T2272" s="2" t="s">
        <v>238</v>
      </c>
      <c r="U2272" s="2" t="s">
        <v>4722</v>
      </c>
      <c r="V2272" s="2" t="s">
        <v>37</v>
      </c>
      <c r="W2272" s="2" t="s">
        <v>4723</v>
      </c>
      <c r="X2272" s="2">
        <v>2026</v>
      </c>
      <c r="Y2272" s="2" t="s">
        <v>40</v>
      </c>
      <c r="Z2272" s="4"/>
      <c r="AA2272" s="3">
        <v>46191</v>
      </c>
      <c r="AB2272" s="2" t="s">
        <v>35</v>
      </c>
      <c r="AC2272" s="2">
        <v>455836</v>
      </c>
    </row>
    <row r="2273" spans="1:29" ht="77.25" x14ac:dyDescent="0.25">
      <c r="A2273" s="2" t="s">
        <v>29</v>
      </c>
      <c r="B2273" s="2" t="s">
        <v>42</v>
      </c>
      <c r="C2273" s="2" t="s">
        <v>43</v>
      </c>
      <c r="D2273" s="2" t="s">
        <v>32</v>
      </c>
      <c r="E2273" s="2" t="s">
        <v>4725</v>
      </c>
      <c r="F2273" s="2" t="s">
        <v>4726</v>
      </c>
      <c r="G2273" s="2">
        <v>1370000</v>
      </c>
      <c r="H2273" s="2">
        <v>1</v>
      </c>
      <c r="I2273" s="3">
        <v>46191</v>
      </c>
      <c r="J2273" s="4"/>
      <c r="K2273" s="2">
        <v>4717389</v>
      </c>
      <c r="L2273" s="2">
        <v>10000</v>
      </c>
      <c r="M2273" s="2" t="s">
        <v>2362</v>
      </c>
      <c r="N2273" s="5">
        <v>46184</v>
      </c>
      <c r="O2273" s="4"/>
      <c r="P2273" s="2" t="s">
        <v>36</v>
      </c>
      <c r="Q2273" s="2" t="s">
        <v>874</v>
      </c>
      <c r="R2273" s="3">
        <v>46191</v>
      </c>
      <c r="S2273" s="2" t="s">
        <v>51</v>
      </c>
      <c r="T2273" s="2" t="s">
        <v>4372</v>
      </c>
      <c r="U2273" s="2" t="s">
        <v>3028</v>
      </c>
      <c r="V2273" s="2">
        <v>0</v>
      </c>
      <c r="W2273" s="2" t="s">
        <v>4727</v>
      </c>
      <c r="X2273" s="2">
        <v>2025</v>
      </c>
      <c r="Y2273" s="2" t="s">
        <v>40</v>
      </c>
      <c r="Z2273" s="4"/>
      <c r="AA2273" s="4"/>
      <c r="AB2273" s="2" t="s">
        <v>2362</v>
      </c>
      <c r="AC2273" s="2">
        <v>455754</v>
      </c>
    </row>
    <row r="2274" spans="1:29" ht="102.75" x14ac:dyDescent="0.25">
      <c r="A2274" s="2" t="s">
        <v>29</v>
      </c>
      <c r="B2274" s="2" t="s">
        <v>42</v>
      </c>
      <c r="C2274" s="2" t="s">
        <v>43</v>
      </c>
      <c r="D2274" s="2" t="s">
        <v>32</v>
      </c>
      <c r="E2274" s="2" t="s">
        <v>4728</v>
      </c>
      <c r="F2274" s="2" t="s">
        <v>4729</v>
      </c>
      <c r="G2274" s="2">
        <v>1206000</v>
      </c>
      <c r="H2274" s="2">
        <v>1</v>
      </c>
      <c r="I2274" s="3">
        <v>46193</v>
      </c>
      <c r="J2274" s="4"/>
      <c r="K2274" s="2">
        <v>4671166</v>
      </c>
      <c r="L2274" s="2">
        <v>10000</v>
      </c>
      <c r="M2274" s="2" t="s">
        <v>35</v>
      </c>
      <c r="N2274" s="5">
        <v>46191</v>
      </c>
      <c r="O2274" s="2" t="s">
        <v>4730</v>
      </c>
      <c r="P2274" s="2" t="s">
        <v>36</v>
      </c>
      <c r="Q2274" s="2" t="s">
        <v>88</v>
      </c>
      <c r="R2274" s="3">
        <v>46191</v>
      </c>
      <c r="S2274" s="2" t="s">
        <v>38</v>
      </c>
      <c r="T2274" s="2" t="s">
        <v>3482</v>
      </c>
      <c r="U2274" s="2">
        <v>0</v>
      </c>
      <c r="V2274" s="2">
        <v>0</v>
      </c>
      <c r="W2274" s="2" t="s">
        <v>4731</v>
      </c>
      <c r="X2274" s="2">
        <v>2026</v>
      </c>
      <c r="Y2274" s="2" t="s">
        <v>40</v>
      </c>
      <c r="Z2274" s="4"/>
      <c r="AA2274" s="3">
        <v>46191</v>
      </c>
      <c r="AB2274" s="2" t="s">
        <v>35</v>
      </c>
      <c r="AC2274" s="2">
        <v>455728</v>
      </c>
    </row>
    <row r="2275" spans="1:29" ht="102.75" x14ac:dyDescent="0.25">
      <c r="A2275" s="2" t="s">
        <v>29</v>
      </c>
      <c r="B2275" s="2" t="s">
        <v>42</v>
      </c>
      <c r="C2275" s="2" t="s">
        <v>43</v>
      </c>
      <c r="D2275" s="2" t="s">
        <v>32</v>
      </c>
      <c r="E2275" s="2" t="s">
        <v>4728</v>
      </c>
      <c r="F2275" s="2" t="s">
        <v>41</v>
      </c>
      <c r="G2275" s="2">
        <v>1000</v>
      </c>
      <c r="H2275" s="2">
        <v>1</v>
      </c>
      <c r="I2275" s="3">
        <v>46193</v>
      </c>
      <c r="J2275" s="4"/>
      <c r="K2275" s="2">
        <v>4671166</v>
      </c>
      <c r="L2275" s="2">
        <v>10000</v>
      </c>
      <c r="M2275" s="2" t="s">
        <v>35</v>
      </c>
      <c r="N2275" s="5">
        <v>46191</v>
      </c>
      <c r="O2275" s="2" t="s">
        <v>4730</v>
      </c>
      <c r="P2275" s="2" t="s">
        <v>36</v>
      </c>
      <c r="Q2275" s="2" t="s">
        <v>88</v>
      </c>
      <c r="R2275" s="3">
        <v>46191</v>
      </c>
      <c r="S2275" s="2" t="s">
        <v>38</v>
      </c>
      <c r="T2275" s="2" t="s">
        <v>3482</v>
      </c>
      <c r="U2275" s="2">
        <v>0</v>
      </c>
      <c r="V2275" s="2">
        <v>0</v>
      </c>
      <c r="W2275" s="2" t="s">
        <v>4731</v>
      </c>
      <c r="X2275" s="2">
        <v>2026</v>
      </c>
      <c r="Y2275" s="2" t="s">
        <v>40</v>
      </c>
      <c r="Z2275" s="4"/>
      <c r="AA2275" s="3">
        <v>46191</v>
      </c>
      <c r="AB2275" s="2" t="s">
        <v>35</v>
      </c>
      <c r="AC2275" s="2">
        <v>455728</v>
      </c>
    </row>
    <row r="2276" spans="1:29" ht="64.5" x14ac:dyDescent="0.25">
      <c r="A2276" s="2" t="s">
        <v>29</v>
      </c>
      <c r="B2276" s="2" t="s">
        <v>42</v>
      </c>
      <c r="C2276" s="2" t="s">
        <v>43</v>
      </c>
      <c r="D2276" s="2" t="s">
        <v>32</v>
      </c>
      <c r="E2276" s="2" t="s">
        <v>4732</v>
      </c>
      <c r="F2276" s="2" t="s">
        <v>4733</v>
      </c>
      <c r="G2276" s="2">
        <v>1615000</v>
      </c>
      <c r="H2276" s="2">
        <v>1</v>
      </c>
      <c r="I2276" s="3">
        <v>46191</v>
      </c>
      <c r="J2276" s="4"/>
      <c r="K2276" s="2">
        <v>4717288</v>
      </c>
      <c r="L2276" s="2">
        <v>30000</v>
      </c>
      <c r="M2276" s="2" t="s">
        <v>249</v>
      </c>
      <c r="N2276" s="5">
        <v>46191</v>
      </c>
      <c r="O2276" s="4"/>
      <c r="P2276" s="2" t="s">
        <v>36</v>
      </c>
      <c r="Q2276" s="2" t="s">
        <v>37</v>
      </c>
      <c r="R2276" s="3">
        <v>46191</v>
      </c>
      <c r="S2276" s="2" t="s">
        <v>251</v>
      </c>
      <c r="T2276" s="4"/>
      <c r="U2276" s="4"/>
      <c r="V2276" s="2" t="s">
        <v>4734</v>
      </c>
      <c r="W2276" s="2" t="s">
        <v>4735</v>
      </c>
      <c r="X2276" s="2">
        <v>2026</v>
      </c>
      <c r="Y2276" s="2" t="s">
        <v>40</v>
      </c>
      <c r="Z2276" s="4"/>
      <c r="AA2276" s="3">
        <v>46191</v>
      </c>
      <c r="AB2276" s="2" t="s">
        <v>249</v>
      </c>
      <c r="AC2276" s="2">
        <v>455724</v>
      </c>
    </row>
    <row r="2277" spans="1:29" ht="51.75" x14ac:dyDescent="0.25">
      <c r="A2277" s="2" t="s">
        <v>29</v>
      </c>
      <c r="B2277" s="2" t="s">
        <v>42</v>
      </c>
      <c r="C2277" s="2" t="s">
        <v>43</v>
      </c>
      <c r="D2277" s="2" t="s">
        <v>32</v>
      </c>
      <c r="E2277" s="2" t="s">
        <v>4732</v>
      </c>
      <c r="F2277" s="2" t="s">
        <v>41</v>
      </c>
      <c r="G2277" s="2">
        <v>1000</v>
      </c>
      <c r="H2277" s="2">
        <v>1</v>
      </c>
      <c r="I2277" s="3">
        <v>46191</v>
      </c>
      <c r="J2277" s="4"/>
      <c r="K2277" s="2">
        <v>4717288</v>
      </c>
      <c r="L2277" s="2">
        <v>30000</v>
      </c>
      <c r="M2277" s="2" t="s">
        <v>249</v>
      </c>
      <c r="N2277" s="5">
        <v>46191</v>
      </c>
      <c r="O2277" s="4"/>
      <c r="P2277" s="2" t="s">
        <v>36</v>
      </c>
      <c r="Q2277" s="2" t="s">
        <v>37</v>
      </c>
      <c r="R2277" s="3">
        <v>46191</v>
      </c>
      <c r="S2277" s="2" t="s">
        <v>251</v>
      </c>
      <c r="T2277" s="4"/>
      <c r="U2277" s="4"/>
      <c r="V2277" s="2" t="s">
        <v>4734</v>
      </c>
      <c r="W2277" s="2" t="s">
        <v>4735</v>
      </c>
      <c r="X2277" s="2">
        <v>2026</v>
      </c>
      <c r="Y2277" s="2" t="s">
        <v>40</v>
      </c>
      <c r="Z2277" s="4"/>
      <c r="AA2277" s="3">
        <v>46191</v>
      </c>
      <c r="AB2277" s="2" t="s">
        <v>249</v>
      </c>
      <c r="AC2277" s="2">
        <v>455724</v>
      </c>
    </row>
    <row r="2278" spans="1:29" ht="64.5" x14ac:dyDescent="0.25">
      <c r="A2278" s="2" t="s">
        <v>29</v>
      </c>
      <c r="B2278" s="2" t="s">
        <v>42</v>
      </c>
      <c r="C2278" s="2" t="s">
        <v>43</v>
      </c>
      <c r="D2278" s="2" t="s">
        <v>67</v>
      </c>
      <c r="E2278" s="2" t="s">
        <v>4736</v>
      </c>
      <c r="F2278" s="2" t="s">
        <v>4737</v>
      </c>
      <c r="G2278" s="2">
        <v>1970000</v>
      </c>
      <c r="H2278" s="2">
        <v>1</v>
      </c>
      <c r="I2278" s="3">
        <v>46200</v>
      </c>
      <c r="J2278" s="4"/>
      <c r="K2278" s="2">
        <v>4683697</v>
      </c>
      <c r="L2278" s="2">
        <v>39400</v>
      </c>
      <c r="M2278" s="2" t="s">
        <v>77</v>
      </c>
      <c r="N2278" s="5">
        <v>46192</v>
      </c>
      <c r="O2278" s="2" t="s">
        <v>4738</v>
      </c>
      <c r="P2278" s="2" t="s">
        <v>181</v>
      </c>
      <c r="Q2278" s="2" t="s">
        <v>61</v>
      </c>
      <c r="R2278" s="3">
        <v>46192</v>
      </c>
      <c r="S2278" s="2" t="s">
        <v>38</v>
      </c>
      <c r="T2278" s="2" t="s">
        <v>63</v>
      </c>
      <c r="U2278" s="2">
        <v>0</v>
      </c>
      <c r="V2278" s="2">
        <v>0</v>
      </c>
      <c r="W2278" s="2" t="s">
        <v>64</v>
      </c>
      <c r="X2278" s="2">
        <v>2026</v>
      </c>
      <c r="Y2278" s="2" t="s">
        <v>65</v>
      </c>
      <c r="Z2278" s="4"/>
      <c r="AA2278" s="3">
        <v>46191</v>
      </c>
      <c r="AB2278" s="2" t="s">
        <v>77</v>
      </c>
      <c r="AC2278" s="2">
        <v>455690</v>
      </c>
    </row>
    <row r="2279" spans="1:29" ht="39" x14ac:dyDescent="0.25">
      <c r="A2279" s="2" t="s">
        <v>29</v>
      </c>
      <c r="B2279" s="2" t="s">
        <v>42</v>
      </c>
      <c r="C2279" s="2" t="s">
        <v>43</v>
      </c>
      <c r="D2279" s="2" t="s">
        <v>67</v>
      </c>
      <c r="E2279" s="2" t="s">
        <v>4736</v>
      </c>
      <c r="F2279" s="2" t="s">
        <v>41</v>
      </c>
      <c r="G2279" s="2">
        <v>5000</v>
      </c>
      <c r="H2279" s="2">
        <v>1</v>
      </c>
      <c r="I2279" s="3">
        <v>46200</v>
      </c>
      <c r="J2279" s="4"/>
      <c r="K2279" s="2">
        <v>4683697</v>
      </c>
      <c r="L2279" s="2">
        <v>39400</v>
      </c>
      <c r="M2279" s="2" t="s">
        <v>77</v>
      </c>
      <c r="N2279" s="5">
        <v>46192</v>
      </c>
      <c r="O2279" s="2" t="s">
        <v>4738</v>
      </c>
      <c r="P2279" s="2" t="s">
        <v>181</v>
      </c>
      <c r="Q2279" s="2" t="s">
        <v>61</v>
      </c>
      <c r="R2279" s="3">
        <v>46192</v>
      </c>
      <c r="S2279" s="2" t="s">
        <v>38</v>
      </c>
      <c r="T2279" s="2" t="s">
        <v>63</v>
      </c>
      <c r="U2279" s="2">
        <v>0</v>
      </c>
      <c r="V2279" s="2">
        <v>0</v>
      </c>
      <c r="W2279" s="2" t="s">
        <v>64</v>
      </c>
      <c r="X2279" s="2">
        <v>2026</v>
      </c>
      <c r="Y2279" s="2" t="s">
        <v>65</v>
      </c>
      <c r="Z2279" s="4"/>
      <c r="AA2279" s="3">
        <v>46191</v>
      </c>
      <c r="AB2279" s="2" t="s">
        <v>77</v>
      </c>
      <c r="AC2279" s="2">
        <v>455690</v>
      </c>
    </row>
    <row r="2280" spans="1:29" ht="102.75" x14ac:dyDescent="0.25">
      <c r="A2280" s="2" t="s">
        <v>29</v>
      </c>
      <c r="B2280" s="2" t="s">
        <v>42</v>
      </c>
      <c r="C2280" s="2" t="s">
        <v>43</v>
      </c>
      <c r="D2280" s="2" t="s">
        <v>372</v>
      </c>
      <c r="E2280" s="2" t="s">
        <v>4739</v>
      </c>
      <c r="F2280" s="2" t="s">
        <v>4740</v>
      </c>
      <c r="G2280" s="2">
        <v>2671000</v>
      </c>
      <c r="H2280" s="2">
        <v>1</v>
      </c>
      <c r="I2280" s="3">
        <v>46191</v>
      </c>
      <c r="J2280" s="4"/>
      <c r="K2280" s="2">
        <v>3933507</v>
      </c>
      <c r="L2280" s="2">
        <v>88200</v>
      </c>
      <c r="M2280" s="2" t="s">
        <v>2739</v>
      </c>
      <c r="N2280" s="5">
        <v>46185</v>
      </c>
      <c r="O2280" s="2" t="s">
        <v>4741</v>
      </c>
      <c r="P2280" s="2" t="s">
        <v>181</v>
      </c>
      <c r="Q2280" s="2" t="s">
        <v>4742</v>
      </c>
      <c r="R2280" s="3">
        <v>46185</v>
      </c>
      <c r="S2280" s="2" t="s">
        <v>38</v>
      </c>
      <c r="T2280" s="2" t="s">
        <v>1829</v>
      </c>
      <c r="U2280" s="2">
        <v>0</v>
      </c>
      <c r="V2280" s="2">
        <v>0</v>
      </c>
      <c r="W2280" s="2" t="s">
        <v>4743</v>
      </c>
      <c r="X2280" s="2">
        <v>2026</v>
      </c>
      <c r="Y2280" s="2" t="s">
        <v>55</v>
      </c>
      <c r="Z2280" s="4"/>
      <c r="AA2280" s="3">
        <v>46185</v>
      </c>
      <c r="AB2280" s="2" t="s">
        <v>2739</v>
      </c>
      <c r="AC2280" s="2">
        <v>455638</v>
      </c>
    </row>
    <row r="2281" spans="1:29" ht="102.75" x14ac:dyDescent="0.25">
      <c r="A2281" s="2" t="s">
        <v>29</v>
      </c>
      <c r="B2281" s="2" t="s">
        <v>42</v>
      </c>
      <c r="C2281" s="2" t="s">
        <v>43</v>
      </c>
      <c r="D2281" s="2" t="s">
        <v>372</v>
      </c>
      <c r="E2281" s="2" t="s">
        <v>4739</v>
      </c>
      <c r="F2281" s="2" t="s">
        <v>41</v>
      </c>
      <c r="G2281" s="2">
        <v>5000</v>
      </c>
      <c r="H2281" s="2">
        <v>1</v>
      </c>
      <c r="I2281" s="3">
        <v>46191</v>
      </c>
      <c r="J2281" s="4"/>
      <c r="K2281" s="2">
        <v>3933507</v>
      </c>
      <c r="L2281" s="2">
        <v>88200</v>
      </c>
      <c r="M2281" s="2" t="s">
        <v>2739</v>
      </c>
      <c r="N2281" s="5">
        <v>46185</v>
      </c>
      <c r="O2281" s="2" t="s">
        <v>4741</v>
      </c>
      <c r="P2281" s="2" t="s">
        <v>181</v>
      </c>
      <c r="Q2281" s="2" t="s">
        <v>4742</v>
      </c>
      <c r="R2281" s="3">
        <v>46185</v>
      </c>
      <c r="S2281" s="2" t="s">
        <v>38</v>
      </c>
      <c r="T2281" s="2" t="s">
        <v>1829</v>
      </c>
      <c r="U2281" s="2">
        <v>0</v>
      </c>
      <c r="V2281" s="2">
        <v>0</v>
      </c>
      <c r="W2281" s="2" t="s">
        <v>4743</v>
      </c>
      <c r="X2281" s="2">
        <v>2026</v>
      </c>
      <c r="Y2281" s="2" t="s">
        <v>55</v>
      </c>
      <c r="Z2281" s="4"/>
      <c r="AA2281" s="3">
        <v>46185</v>
      </c>
      <c r="AB2281" s="2" t="s">
        <v>2739</v>
      </c>
      <c r="AC2281" s="2">
        <v>455638</v>
      </c>
    </row>
    <row r="2282" spans="1:29" ht="64.5" x14ac:dyDescent="0.25">
      <c r="A2282" s="2" t="s">
        <v>29</v>
      </c>
      <c r="B2282" s="2" t="s">
        <v>42</v>
      </c>
      <c r="C2282" s="2" t="s">
        <v>43</v>
      </c>
      <c r="D2282" s="2" t="s">
        <v>132</v>
      </c>
      <c r="E2282" s="2" t="s">
        <v>4744</v>
      </c>
      <c r="F2282" s="2" t="s">
        <v>4745</v>
      </c>
      <c r="G2282" s="2">
        <v>1520000</v>
      </c>
      <c r="H2282" s="2">
        <v>1</v>
      </c>
      <c r="I2282" s="3">
        <v>46191</v>
      </c>
      <c r="J2282" s="4"/>
      <c r="K2282" s="2">
        <v>2928328</v>
      </c>
      <c r="L2282" s="2">
        <v>22800</v>
      </c>
      <c r="M2282" s="2" t="s">
        <v>378</v>
      </c>
      <c r="N2282" s="5">
        <v>46190</v>
      </c>
      <c r="O2282" s="2" t="s">
        <v>4746</v>
      </c>
      <c r="P2282" s="2" t="s">
        <v>49</v>
      </c>
      <c r="Q2282" s="2">
        <v>0</v>
      </c>
      <c r="R2282" s="3">
        <v>46190</v>
      </c>
      <c r="S2282" s="2" t="s">
        <v>380</v>
      </c>
      <c r="T2282" s="2" t="s">
        <v>4747</v>
      </c>
      <c r="U2282" s="2" t="s">
        <v>4748</v>
      </c>
      <c r="V2282" s="2">
        <v>0</v>
      </c>
      <c r="W2282" s="2" t="s">
        <v>4749</v>
      </c>
      <c r="X2282" s="2">
        <v>2026</v>
      </c>
      <c r="Y2282" s="2" t="s">
        <v>65</v>
      </c>
      <c r="Z2282" s="4"/>
      <c r="AA2282" s="4"/>
      <c r="AB2282" s="2" t="s">
        <v>378</v>
      </c>
      <c r="AC2282" s="2">
        <v>455628</v>
      </c>
    </row>
    <row r="2283" spans="1:29" ht="64.5" x14ac:dyDescent="0.25">
      <c r="A2283" s="2" t="s">
        <v>29</v>
      </c>
      <c r="B2283" s="2" t="s">
        <v>42</v>
      </c>
      <c r="C2283" s="2" t="s">
        <v>43</v>
      </c>
      <c r="D2283" s="2" t="s">
        <v>132</v>
      </c>
      <c r="E2283" s="2" t="s">
        <v>4744</v>
      </c>
      <c r="F2283" s="2" t="s">
        <v>56</v>
      </c>
      <c r="G2283" s="2">
        <v>1320000</v>
      </c>
      <c r="H2283" s="2">
        <v>1</v>
      </c>
      <c r="I2283" s="3">
        <v>46191</v>
      </c>
      <c r="J2283" s="4"/>
      <c r="K2283" s="2">
        <v>2928328</v>
      </c>
      <c r="L2283" s="2">
        <v>22800</v>
      </c>
      <c r="M2283" s="2" t="s">
        <v>378</v>
      </c>
      <c r="N2283" s="5">
        <v>46190</v>
      </c>
      <c r="O2283" s="2" t="s">
        <v>4746</v>
      </c>
      <c r="P2283" s="2" t="s">
        <v>49</v>
      </c>
      <c r="Q2283" s="2">
        <v>0</v>
      </c>
      <c r="R2283" s="3">
        <v>46190</v>
      </c>
      <c r="S2283" s="2" t="s">
        <v>380</v>
      </c>
      <c r="T2283" s="2" t="s">
        <v>4747</v>
      </c>
      <c r="U2283" s="2" t="s">
        <v>4748</v>
      </c>
      <c r="V2283" s="2">
        <v>0</v>
      </c>
      <c r="W2283" s="2" t="s">
        <v>4749</v>
      </c>
      <c r="X2283" s="2">
        <v>2026</v>
      </c>
      <c r="Y2283" s="2" t="s">
        <v>65</v>
      </c>
      <c r="Z2283" s="4"/>
      <c r="AA2283" s="4"/>
      <c r="AB2283" s="2" t="s">
        <v>378</v>
      </c>
      <c r="AC2283" s="2">
        <v>455628</v>
      </c>
    </row>
    <row r="2284" spans="1:29" ht="51.75" x14ac:dyDescent="0.25">
      <c r="A2284" s="2" t="s">
        <v>29</v>
      </c>
      <c r="B2284" s="2" t="s">
        <v>42</v>
      </c>
      <c r="C2284" s="2" t="s">
        <v>43</v>
      </c>
      <c r="D2284" s="2" t="s">
        <v>67</v>
      </c>
      <c r="E2284" s="2" t="s">
        <v>4750</v>
      </c>
      <c r="F2284" s="2" t="s">
        <v>4751</v>
      </c>
      <c r="G2284" s="2">
        <v>2960000</v>
      </c>
      <c r="H2284" s="2">
        <v>1</v>
      </c>
      <c r="I2284" s="3">
        <v>46191</v>
      </c>
      <c r="J2284" s="4"/>
      <c r="K2284" s="2">
        <v>2582842</v>
      </c>
      <c r="L2284" s="2">
        <v>44400</v>
      </c>
      <c r="M2284" s="2" t="s">
        <v>1972</v>
      </c>
      <c r="N2284" s="5">
        <v>46189</v>
      </c>
      <c r="O2284" s="2" t="s">
        <v>4752</v>
      </c>
      <c r="P2284" s="2" t="s">
        <v>136</v>
      </c>
      <c r="Q2284" s="2">
        <v>0</v>
      </c>
      <c r="R2284" s="3">
        <v>46189</v>
      </c>
      <c r="S2284" s="2" t="s">
        <v>794</v>
      </c>
      <c r="T2284" s="2" t="s">
        <v>1871</v>
      </c>
      <c r="U2284" s="2" t="s">
        <v>1893</v>
      </c>
      <c r="V2284" s="2">
        <v>0</v>
      </c>
      <c r="W2284" s="2" t="s">
        <v>129</v>
      </c>
      <c r="X2284" s="2">
        <v>2026</v>
      </c>
      <c r="Y2284" s="2" t="s">
        <v>65</v>
      </c>
      <c r="Z2284" s="4"/>
      <c r="AA2284" s="4"/>
      <c r="AB2284" s="2" t="s">
        <v>1972</v>
      </c>
      <c r="AC2284" s="2">
        <v>455372</v>
      </c>
    </row>
    <row r="2285" spans="1:29" ht="64.5" x14ac:dyDescent="0.25">
      <c r="A2285" s="2" t="s">
        <v>29</v>
      </c>
      <c r="B2285" s="2" t="s">
        <v>42</v>
      </c>
      <c r="C2285" s="2" t="s">
        <v>43</v>
      </c>
      <c r="D2285" s="2" t="s">
        <v>32</v>
      </c>
      <c r="E2285" s="2" t="s">
        <v>4753</v>
      </c>
      <c r="F2285" s="2" t="s">
        <v>4754</v>
      </c>
      <c r="G2285" s="2">
        <v>1970000</v>
      </c>
      <c r="H2285" s="2">
        <v>1</v>
      </c>
      <c r="I2285" s="3">
        <v>46191</v>
      </c>
      <c r="J2285" s="4"/>
      <c r="K2285" s="2">
        <v>3805672</v>
      </c>
      <c r="L2285" s="2">
        <v>39400</v>
      </c>
      <c r="M2285" s="2" t="s">
        <v>275</v>
      </c>
      <c r="N2285" s="5">
        <v>46190</v>
      </c>
      <c r="O2285" s="2" t="s">
        <v>4755</v>
      </c>
      <c r="P2285" s="2" t="s">
        <v>36</v>
      </c>
      <c r="Q2285" s="2" t="s">
        <v>61</v>
      </c>
      <c r="R2285" s="3">
        <v>46190</v>
      </c>
      <c r="S2285" s="2" t="s">
        <v>794</v>
      </c>
      <c r="T2285" s="2" t="s">
        <v>63</v>
      </c>
      <c r="U2285" s="2">
        <v>0</v>
      </c>
      <c r="V2285" s="2">
        <v>0</v>
      </c>
      <c r="W2285" s="2" t="s">
        <v>64</v>
      </c>
      <c r="X2285" s="2">
        <v>2026</v>
      </c>
      <c r="Y2285" s="2" t="s">
        <v>40</v>
      </c>
      <c r="Z2285" s="4"/>
      <c r="AA2285" s="3">
        <v>46190</v>
      </c>
      <c r="AB2285" s="2" t="s">
        <v>275</v>
      </c>
      <c r="AC2285" s="2">
        <v>455368</v>
      </c>
    </row>
    <row r="2286" spans="1:29" ht="39" x14ac:dyDescent="0.25">
      <c r="A2286" s="2" t="s">
        <v>29</v>
      </c>
      <c r="B2286" s="2" t="s">
        <v>42</v>
      </c>
      <c r="C2286" s="2" t="s">
        <v>43</v>
      </c>
      <c r="D2286" s="2" t="s">
        <v>32</v>
      </c>
      <c r="E2286" s="2" t="s">
        <v>4753</v>
      </c>
      <c r="F2286" s="2" t="s">
        <v>41</v>
      </c>
      <c r="G2286" s="2">
        <v>1000</v>
      </c>
      <c r="H2286" s="2">
        <v>1</v>
      </c>
      <c r="I2286" s="3">
        <v>46191</v>
      </c>
      <c r="J2286" s="4"/>
      <c r="K2286" s="2">
        <v>3805672</v>
      </c>
      <c r="L2286" s="2">
        <v>39400</v>
      </c>
      <c r="M2286" s="2" t="s">
        <v>275</v>
      </c>
      <c r="N2286" s="5">
        <v>46190</v>
      </c>
      <c r="O2286" s="2" t="s">
        <v>4755</v>
      </c>
      <c r="P2286" s="2" t="s">
        <v>36</v>
      </c>
      <c r="Q2286" s="2" t="s">
        <v>61</v>
      </c>
      <c r="R2286" s="3">
        <v>46190</v>
      </c>
      <c r="S2286" s="2" t="s">
        <v>794</v>
      </c>
      <c r="T2286" s="2" t="s">
        <v>63</v>
      </c>
      <c r="U2286" s="2">
        <v>0</v>
      </c>
      <c r="V2286" s="2">
        <v>0</v>
      </c>
      <c r="W2286" s="2" t="s">
        <v>64</v>
      </c>
      <c r="X2286" s="2">
        <v>2026</v>
      </c>
      <c r="Y2286" s="2" t="s">
        <v>40</v>
      </c>
      <c r="Z2286" s="4"/>
      <c r="AA2286" s="3">
        <v>46190</v>
      </c>
      <c r="AB2286" s="2" t="s">
        <v>275</v>
      </c>
      <c r="AC2286" s="2">
        <v>455368</v>
      </c>
    </row>
    <row r="2287" spans="1:29" ht="64.5" x14ac:dyDescent="0.25">
      <c r="A2287" s="2" t="s">
        <v>29</v>
      </c>
      <c r="B2287" s="2" t="s">
        <v>42</v>
      </c>
      <c r="C2287" s="2" t="s">
        <v>43</v>
      </c>
      <c r="D2287" s="2" t="s">
        <v>32</v>
      </c>
      <c r="E2287" s="2" t="s">
        <v>4756</v>
      </c>
      <c r="F2287" s="2" t="s">
        <v>4757</v>
      </c>
      <c r="G2287" s="2">
        <v>1970000</v>
      </c>
      <c r="H2287" s="2">
        <v>1</v>
      </c>
      <c r="I2287" s="3">
        <v>46191</v>
      </c>
      <c r="J2287" s="4"/>
      <c r="K2287" s="2">
        <v>4711989</v>
      </c>
      <c r="L2287" s="2">
        <v>39400</v>
      </c>
      <c r="M2287" s="2" t="s">
        <v>897</v>
      </c>
      <c r="N2287" s="5">
        <v>46190</v>
      </c>
      <c r="O2287" s="2" t="s">
        <v>4758</v>
      </c>
      <c r="P2287" s="2" t="s">
        <v>36</v>
      </c>
      <c r="Q2287" s="2" t="s">
        <v>61</v>
      </c>
      <c r="R2287" s="3">
        <v>46190</v>
      </c>
      <c r="S2287" s="2" t="s">
        <v>145</v>
      </c>
      <c r="T2287" s="2" t="s">
        <v>63</v>
      </c>
      <c r="U2287" s="2">
        <v>0</v>
      </c>
      <c r="V2287" s="2">
        <v>0</v>
      </c>
      <c r="W2287" s="2" t="s">
        <v>64</v>
      </c>
      <c r="X2287" s="2">
        <v>2026</v>
      </c>
      <c r="Y2287" s="2" t="s">
        <v>40</v>
      </c>
      <c r="Z2287" s="4"/>
      <c r="AA2287" s="3">
        <v>46190</v>
      </c>
      <c r="AB2287" s="2" t="s">
        <v>897</v>
      </c>
      <c r="AC2287" s="2">
        <v>455352</v>
      </c>
    </row>
    <row r="2288" spans="1:29" ht="39" x14ac:dyDescent="0.25">
      <c r="A2288" s="2" t="s">
        <v>29</v>
      </c>
      <c r="B2288" s="2" t="s">
        <v>42</v>
      </c>
      <c r="C2288" s="2" t="s">
        <v>43</v>
      </c>
      <c r="D2288" s="2" t="s">
        <v>32</v>
      </c>
      <c r="E2288" s="2" t="s">
        <v>4756</v>
      </c>
      <c r="F2288" s="2" t="s">
        <v>41</v>
      </c>
      <c r="G2288" s="2">
        <v>1000</v>
      </c>
      <c r="H2288" s="2">
        <v>1</v>
      </c>
      <c r="I2288" s="3">
        <v>46191</v>
      </c>
      <c r="J2288" s="4"/>
      <c r="K2288" s="2">
        <v>4711989</v>
      </c>
      <c r="L2288" s="2">
        <v>39400</v>
      </c>
      <c r="M2288" s="2" t="s">
        <v>897</v>
      </c>
      <c r="N2288" s="5">
        <v>46190</v>
      </c>
      <c r="O2288" s="2" t="s">
        <v>4758</v>
      </c>
      <c r="P2288" s="2" t="s">
        <v>36</v>
      </c>
      <c r="Q2288" s="2" t="s">
        <v>61</v>
      </c>
      <c r="R2288" s="3">
        <v>46190</v>
      </c>
      <c r="S2288" s="2" t="s">
        <v>145</v>
      </c>
      <c r="T2288" s="2" t="s">
        <v>63</v>
      </c>
      <c r="U2288" s="2">
        <v>0</v>
      </c>
      <c r="V2288" s="2">
        <v>0</v>
      </c>
      <c r="W2288" s="2" t="s">
        <v>64</v>
      </c>
      <c r="X2288" s="2">
        <v>2026</v>
      </c>
      <c r="Y2288" s="2" t="s">
        <v>40</v>
      </c>
      <c r="Z2288" s="4"/>
      <c r="AA2288" s="3">
        <v>46190</v>
      </c>
      <c r="AB2288" s="2" t="s">
        <v>897</v>
      </c>
      <c r="AC2288" s="2">
        <v>455352</v>
      </c>
    </row>
    <row r="2289" spans="1:29" ht="90" x14ac:dyDescent="0.25">
      <c r="A2289" s="2" t="s">
        <v>29</v>
      </c>
      <c r="B2289" s="2" t="s">
        <v>42</v>
      </c>
      <c r="C2289" s="2" t="s">
        <v>43</v>
      </c>
      <c r="D2289" s="2" t="s">
        <v>32</v>
      </c>
      <c r="E2289" s="2" t="s">
        <v>4759</v>
      </c>
      <c r="F2289" s="2" t="s">
        <v>4760</v>
      </c>
      <c r="G2289" s="2">
        <v>1978000</v>
      </c>
      <c r="H2289" s="2">
        <v>1</v>
      </c>
      <c r="I2289" s="3">
        <v>46191</v>
      </c>
      <c r="J2289" s="4"/>
      <c r="K2289" s="2">
        <v>4713891</v>
      </c>
      <c r="L2289" s="2">
        <v>39560</v>
      </c>
      <c r="M2289" s="2" t="s">
        <v>404</v>
      </c>
      <c r="N2289" s="5">
        <v>46190</v>
      </c>
      <c r="O2289" s="2" t="s">
        <v>4755</v>
      </c>
      <c r="P2289" s="2" t="s">
        <v>36</v>
      </c>
      <c r="Q2289" s="2" t="s">
        <v>61</v>
      </c>
      <c r="R2289" s="3">
        <v>46190</v>
      </c>
      <c r="S2289" s="2" t="s">
        <v>794</v>
      </c>
      <c r="T2289" s="2" t="s">
        <v>63</v>
      </c>
      <c r="U2289" s="2">
        <v>500</v>
      </c>
      <c r="V2289" s="2" t="s">
        <v>4761</v>
      </c>
      <c r="W2289" s="2" t="s">
        <v>4762</v>
      </c>
      <c r="X2289" s="2">
        <v>2026</v>
      </c>
      <c r="Y2289" s="2" t="s">
        <v>40</v>
      </c>
      <c r="Z2289" s="4"/>
      <c r="AA2289" s="3">
        <v>46190</v>
      </c>
      <c r="AB2289" s="2" t="s">
        <v>404</v>
      </c>
      <c r="AC2289" s="2">
        <v>455350</v>
      </c>
    </row>
    <row r="2290" spans="1:29" ht="90" x14ac:dyDescent="0.25">
      <c r="A2290" s="2" t="s">
        <v>29</v>
      </c>
      <c r="B2290" s="2" t="s">
        <v>42</v>
      </c>
      <c r="C2290" s="2" t="s">
        <v>43</v>
      </c>
      <c r="D2290" s="2" t="s">
        <v>32</v>
      </c>
      <c r="E2290" s="2" t="s">
        <v>4759</v>
      </c>
      <c r="F2290" s="2" t="s">
        <v>41</v>
      </c>
      <c r="G2290" s="2">
        <v>1000</v>
      </c>
      <c r="H2290" s="2">
        <v>1</v>
      </c>
      <c r="I2290" s="3">
        <v>46191</v>
      </c>
      <c r="J2290" s="4"/>
      <c r="K2290" s="2">
        <v>4713891</v>
      </c>
      <c r="L2290" s="2">
        <v>39560</v>
      </c>
      <c r="M2290" s="2" t="s">
        <v>404</v>
      </c>
      <c r="N2290" s="5">
        <v>46190</v>
      </c>
      <c r="O2290" s="2" t="s">
        <v>4755</v>
      </c>
      <c r="P2290" s="2" t="s">
        <v>36</v>
      </c>
      <c r="Q2290" s="2" t="s">
        <v>61</v>
      </c>
      <c r="R2290" s="3">
        <v>46190</v>
      </c>
      <c r="S2290" s="2" t="s">
        <v>794</v>
      </c>
      <c r="T2290" s="2" t="s">
        <v>63</v>
      </c>
      <c r="U2290" s="2">
        <v>500</v>
      </c>
      <c r="V2290" s="2" t="s">
        <v>4761</v>
      </c>
      <c r="W2290" s="2" t="s">
        <v>4762</v>
      </c>
      <c r="X2290" s="2">
        <v>2026</v>
      </c>
      <c r="Y2290" s="2" t="s">
        <v>40</v>
      </c>
      <c r="Z2290" s="4"/>
      <c r="AA2290" s="3">
        <v>46190</v>
      </c>
      <c r="AB2290" s="2" t="s">
        <v>404</v>
      </c>
      <c r="AC2290" s="2">
        <v>455350</v>
      </c>
    </row>
    <row r="2291" spans="1:29" ht="64.5" x14ac:dyDescent="0.25">
      <c r="A2291" s="2" t="s">
        <v>29</v>
      </c>
      <c r="B2291" s="2" t="s">
        <v>42</v>
      </c>
      <c r="C2291" s="2" t="s">
        <v>43</v>
      </c>
      <c r="D2291" s="2" t="s">
        <v>32</v>
      </c>
      <c r="E2291" s="2" t="s">
        <v>4763</v>
      </c>
      <c r="F2291" s="2" t="s">
        <v>4764</v>
      </c>
      <c r="G2291" s="2">
        <v>2869900</v>
      </c>
      <c r="H2291" s="2">
        <v>1</v>
      </c>
      <c r="I2291" s="3">
        <v>46199</v>
      </c>
      <c r="J2291" s="4"/>
      <c r="K2291" s="2">
        <v>4706745</v>
      </c>
      <c r="L2291" s="2">
        <v>57398</v>
      </c>
      <c r="M2291" s="2" t="s">
        <v>4765</v>
      </c>
      <c r="N2291" s="5">
        <v>46189</v>
      </c>
      <c r="O2291" s="2" t="s">
        <v>4766</v>
      </c>
      <c r="P2291" s="2" t="s">
        <v>36</v>
      </c>
      <c r="Q2291" s="2" t="s">
        <v>237</v>
      </c>
      <c r="R2291" s="3">
        <v>46198</v>
      </c>
      <c r="S2291" s="2" t="s">
        <v>51</v>
      </c>
      <c r="T2291" s="2" t="s">
        <v>4767</v>
      </c>
      <c r="U2291" s="2" t="s">
        <v>4768</v>
      </c>
      <c r="V2291" s="2" t="s">
        <v>4769</v>
      </c>
      <c r="W2291" s="2" t="s">
        <v>4770</v>
      </c>
      <c r="X2291" s="2">
        <v>2026</v>
      </c>
      <c r="Y2291" s="2" t="s">
        <v>40</v>
      </c>
      <c r="Z2291" s="4"/>
      <c r="AA2291" s="3">
        <v>46189</v>
      </c>
      <c r="AB2291" s="2" t="s">
        <v>4765</v>
      </c>
      <c r="AC2291" s="2">
        <v>455342</v>
      </c>
    </row>
    <row r="2292" spans="1:29" ht="51.75" x14ac:dyDescent="0.25">
      <c r="A2292" s="2" t="s">
        <v>29</v>
      </c>
      <c r="B2292" s="2" t="s">
        <v>42</v>
      </c>
      <c r="C2292" s="2" t="s">
        <v>43</v>
      </c>
      <c r="D2292" s="2" t="s">
        <v>32</v>
      </c>
      <c r="E2292" s="2" t="s">
        <v>4763</v>
      </c>
      <c r="F2292" s="2" t="s">
        <v>41</v>
      </c>
      <c r="G2292" s="2">
        <v>1000</v>
      </c>
      <c r="H2292" s="2">
        <v>1</v>
      </c>
      <c r="I2292" s="3">
        <v>46199</v>
      </c>
      <c r="J2292" s="4"/>
      <c r="K2292" s="2">
        <v>4706745</v>
      </c>
      <c r="L2292" s="2">
        <v>57398</v>
      </c>
      <c r="M2292" s="2" t="s">
        <v>4765</v>
      </c>
      <c r="N2292" s="5">
        <v>46189</v>
      </c>
      <c r="O2292" s="2" t="s">
        <v>4766</v>
      </c>
      <c r="P2292" s="2" t="s">
        <v>36</v>
      </c>
      <c r="Q2292" s="2" t="s">
        <v>237</v>
      </c>
      <c r="R2292" s="3">
        <v>46198</v>
      </c>
      <c r="S2292" s="2" t="s">
        <v>51</v>
      </c>
      <c r="T2292" s="2" t="s">
        <v>4767</v>
      </c>
      <c r="U2292" s="2" t="s">
        <v>4768</v>
      </c>
      <c r="V2292" s="2" t="s">
        <v>4769</v>
      </c>
      <c r="W2292" s="2" t="s">
        <v>4770</v>
      </c>
      <c r="X2292" s="2">
        <v>2026</v>
      </c>
      <c r="Y2292" s="2" t="s">
        <v>40</v>
      </c>
      <c r="Z2292" s="4"/>
      <c r="AA2292" s="3">
        <v>46189</v>
      </c>
      <c r="AB2292" s="2" t="s">
        <v>4765</v>
      </c>
      <c r="AC2292" s="2">
        <v>455342</v>
      </c>
    </row>
    <row r="2293" spans="1:29" ht="51.75" x14ac:dyDescent="0.25">
      <c r="A2293" s="2" t="s">
        <v>29</v>
      </c>
      <c r="B2293" s="2" t="s">
        <v>42</v>
      </c>
      <c r="C2293" s="2" t="s">
        <v>43</v>
      </c>
      <c r="D2293" s="2" t="s">
        <v>32</v>
      </c>
      <c r="E2293" s="2" t="s">
        <v>4771</v>
      </c>
      <c r="F2293" s="2" t="s">
        <v>4772</v>
      </c>
      <c r="G2293" s="2">
        <v>2950000</v>
      </c>
      <c r="H2293" s="2">
        <v>1</v>
      </c>
      <c r="I2293" s="3">
        <v>46191</v>
      </c>
      <c r="J2293" s="4"/>
      <c r="K2293" s="2">
        <v>4707967</v>
      </c>
      <c r="L2293" s="2">
        <v>30000</v>
      </c>
      <c r="M2293" s="2" t="s">
        <v>126</v>
      </c>
      <c r="N2293" s="5">
        <v>46190</v>
      </c>
      <c r="O2293" s="2" t="s">
        <v>4773</v>
      </c>
      <c r="P2293" s="2" t="s">
        <v>36</v>
      </c>
      <c r="Q2293" s="2" t="s">
        <v>608</v>
      </c>
      <c r="R2293" s="3">
        <v>46190</v>
      </c>
      <c r="S2293" s="2" t="s">
        <v>38</v>
      </c>
      <c r="T2293" s="2" t="s">
        <v>609</v>
      </c>
      <c r="U2293" s="2" t="s">
        <v>4774</v>
      </c>
      <c r="V2293" s="4"/>
      <c r="W2293" s="2" t="s">
        <v>1030</v>
      </c>
      <c r="X2293" s="2">
        <v>2025</v>
      </c>
      <c r="Y2293" s="2" t="s">
        <v>40</v>
      </c>
      <c r="Z2293" s="4"/>
      <c r="AA2293" s="3">
        <v>46189</v>
      </c>
      <c r="AB2293" s="2" t="s">
        <v>126</v>
      </c>
      <c r="AC2293" s="2">
        <v>455336</v>
      </c>
    </row>
    <row r="2294" spans="1:29" ht="51.75" x14ac:dyDescent="0.25">
      <c r="A2294" s="2" t="s">
        <v>29</v>
      </c>
      <c r="B2294" s="2" t="s">
        <v>42</v>
      </c>
      <c r="C2294" s="2" t="s">
        <v>43</v>
      </c>
      <c r="D2294" s="2" t="s">
        <v>32</v>
      </c>
      <c r="E2294" s="2" t="s">
        <v>4771</v>
      </c>
      <c r="F2294" s="2" t="s">
        <v>41</v>
      </c>
      <c r="G2294" s="2">
        <v>1000</v>
      </c>
      <c r="H2294" s="2">
        <v>1</v>
      </c>
      <c r="I2294" s="3">
        <v>46191</v>
      </c>
      <c r="J2294" s="4"/>
      <c r="K2294" s="2">
        <v>4707967</v>
      </c>
      <c r="L2294" s="2">
        <v>30000</v>
      </c>
      <c r="M2294" s="2" t="s">
        <v>126</v>
      </c>
      <c r="N2294" s="5">
        <v>46190</v>
      </c>
      <c r="O2294" s="2" t="s">
        <v>4773</v>
      </c>
      <c r="P2294" s="2" t="s">
        <v>36</v>
      </c>
      <c r="Q2294" s="2" t="s">
        <v>608</v>
      </c>
      <c r="R2294" s="3">
        <v>46190</v>
      </c>
      <c r="S2294" s="2" t="s">
        <v>38</v>
      </c>
      <c r="T2294" s="2" t="s">
        <v>609</v>
      </c>
      <c r="U2294" s="2" t="s">
        <v>4774</v>
      </c>
      <c r="V2294" s="4"/>
      <c r="W2294" s="2" t="s">
        <v>1030</v>
      </c>
      <c r="X2294" s="2">
        <v>2025</v>
      </c>
      <c r="Y2294" s="2" t="s">
        <v>40</v>
      </c>
      <c r="Z2294" s="4"/>
      <c r="AA2294" s="3">
        <v>46189</v>
      </c>
      <c r="AB2294" s="2" t="s">
        <v>126</v>
      </c>
      <c r="AC2294" s="2">
        <v>455336</v>
      </c>
    </row>
    <row r="2295" spans="1:29" ht="102.75" x14ac:dyDescent="0.25">
      <c r="A2295" s="2" t="s">
        <v>29</v>
      </c>
      <c r="B2295" s="2" t="s">
        <v>42</v>
      </c>
      <c r="C2295" s="2" t="s">
        <v>43</v>
      </c>
      <c r="D2295" s="2" t="s">
        <v>32</v>
      </c>
      <c r="E2295" s="2" t="s">
        <v>4775</v>
      </c>
      <c r="F2295" s="2" t="s">
        <v>4776</v>
      </c>
      <c r="G2295" s="2">
        <v>2511500</v>
      </c>
      <c r="H2295" s="2">
        <v>1</v>
      </c>
      <c r="I2295" s="3">
        <v>46191</v>
      </c>
      <c r="J2295" s="4"/>
      <c r="K2295" s="2">
        <v>4707719</v>
      </c>
      <c r="L2295" s="2">
        <v>20000</v>
      </c>
      <c r="M2295" s="2" t="s">
        <v>35</v>
      </c>
      <c r="N2295" s="5">
        <v>46189</v>
      </c>
      <c r="O2295" s="2" t="s">
        <v>4777</v>
      </c>
      <c r="P2295" s="2" t="s">
        <v>36</v>
      </c>
      <c r="Q2295" s="2" t="s">
        <v>2727</v>
      </c>
      <c r="R2295" s="3">
        <v>46189</v>
      </c>
      <c r="S2295" s="2" t="s">
        <v>38</v>
      </c>
      <c r="T2295" s="2" t="s">
        <v>1377</v>
      </c>
      <c r="U2295" s="2" t="s">
        <v>1647</v>
      </c>
      <c r="V2295" s="2" t="s">
        <v>4778</v>
      </c>
      <c r="W2295" s="2" t="s">
        <v>4779</v>
      </c>
      <c r="X2295" s="2">
        <v>2025</v>
      </c>
      <c r="Y2295" s="2" t="s">
        <v>40</v>
      </c>
      <c r="Z2295" s="4"/>
      <c r="AA2295" s="3">
        <v>46189</v>
      </c>
      <c r="AB2295" s="2" t="s">
        <v>35</v>
      </c>
      <c r="AC2295" s="2">
        <v>455334</v>
      </c>
    </row>
    <row r="2296" spans="1:29" ht="102.75" x14ac:dyDescent="0.25">
      <c r="A2296" s="2" t="s">
        <v>29</v>
      </c>
      <c r="B2296" s="2" t="s">
        <v>42</v>
      </c>
      <c r="C2296" s="2" t="s">
        <v>43</v>
      </c>
      <c r="D2296" s="2" t="s">
        <v>32</v>
      </c>
      <c r="E2296" s="2" t="s">
        <v>4775</v>
      </c>
      <c r="F2296" s="2" t="s">
        <v>41</v>
      </c>
      <c r="G2296" s="2">
        <v>1000</v>
      </c>
      <c r="H2296" s="2">
        <v>1</v>
      </c>
      <c r="I2296" s="3">
        <v>46191</v>
      </c>
      <c r="J2296" s="4"/>
      <c r="K2296" s="2">
        <v>4707719</v>
      </c>
      <c r="L2296" s="2">
        <v>20000</v>
      </c>
      <c r="M2296" s="2" t="s">
        <v>35</v>
      </c>
      <c r="N2296" s="5">
        <v>46189</v>
      </c>
      <c r="O2296" s="2" t="s">
        <v>4777</v>
      </c>
      <c r="P2296" s="2" t="s">
        <v>36</v>
      </c>
      <c r="Q2296" s="2" t="s">
        <v>2727</v>
      </c>
      <c r="R2296" s="3">
        <v>46189</v>
      </c>
      <c r="S2296" s="2" t="s">
        <v>38</v>
      </c>
      <c r="T2296" s="2" t="s">
        <v>1377</v>
      </c>
      <c r="U2296" s="2" t="s">
        <v>1647</v>
      </c>
      <c r="V2296" s="2" t="s">
        <v>4778</v>
      </c>
      <c r="W2296" s="2" t="s">
        <v>4779</v>
      </c>
      <c r="X2296" s="2">
        <v>2025</v>
      </c>
      <c r="Y2296" s="2" t="s">
        <v>40</v>
      </c>
      <c r="Z2296" s="4"/>
      <c r="AA2296" s="3">
        <v>46189</v>
      </c>
      <c r="AB2296" s="2" t="s">
        <v>35</v>
      </c>
      <c r="AC2296" s="2">
        <v>455334</v>
      </c>
    </row>
    <row r="2297" spans="1:29" ht="64.5" x14ac:dyDescent="0.25">
      <c r="A2297" s="2" t="s">
        <v>29</v>
      </c>
      <c r="B2297" s="2" t="s">
        <v>42</v>
      </c>
      <c r="C2297" s="2" t="s">
        <v>43</v>
      </c>
      <c r="D2297" s="2" t="s">
        <v>32</v>
      </c>
      <c r="E2297" s="2" t="s">
        <v>4780</v>
      </c>
      <c r="F2297" s="2" t="s">
        <v>4781</v>
      </c>
      <c r="G2297" s="2">
        <v>2949750</v>
      </c>
      <c r="H2297" s="2">
        <v>1</v>
      </c>
      <c r="I2297" s="3">
        <v>46194</v>
      </c>
      <c r="J2297" s="4"/>
      <c r="K2297" s="2">
        <v>4707506</v>
      </c>
      <c r="L2297" s="2">
        <v>58995</v>
      </c>
      <c r="M2297" s="2" t="s">
        <v>714</v>
      </c>
      <c r="N2297" s="5">
        <v>46186</v>
      </c>
      <c r="O2297" s="2">
        <v>315</v>
      </c>
      <c r="P2297" s="2" t="s">
        <v>36</v>
      </c>
      <c r="Q2297" s="2" t="s">
        <v>2623</v>
      </c>
      <c r="R2297" s="3">
        <v>46186</v>
      </c>
      <c r="S2297" s="2" t="s">
        <v>51</v>
      </c>
      <c r="T2297" s="2" t="s">
        <v>2624</v>
      </c>
      <c r="U2297" s="2">
        <v>0</v>
      </c>
      <c r="V2297" s="2">
        <v>0</v>
      </c>
      <c r="W2297" s="2" t="s">
        <v>2625</v>
      </c>
      <c r="X2297" s="2">
        <v>2025</v>
      </c>
      <c r="Y2297" s="2" t="s">
        <v>40</v>
      </c>
      <c r="Z2297" s="4"/>
      <c r="AA2297" s="3">
        <v>46189</v>
      </c>
      <c r="AB2297" s="2" t="s">
        <v>714</v>
      </c>
      <c r="AC2297" s="2">
        <v>455330</v>
      </c>
    </row>
    <row r="2298" spans="1:29" ht="64.5" x14ac:dyDescent="0.25">
      <c r="A2298" s="2" t="s">
        <v>29</v>
      </c>
      <c r="B2298" s="2" t="s">
        <v>42</v>
      </c>
      <c r="C2298" s="2" t="s">
        <v>43</v>
      </c>
      <c r="D2298" s="2" t="s">
        <v>32</v>
      </c>
      <c r="E2298" s="2" t="s">
        <v>4780</v>
      </c>
      <c r="F2298" s="2" t="s">
        <v>41</v>
      </c>
      <c r="G2298" s="2">
        <v>1000</v>
      </c>
      <c r="H2298" s="2">
        <v>1</v>
      </c>
      <c r="I2298" s="3">
        <v>46194</v>
      </c>
      <c r="J2298" s="4"/>
      <c r="K2298" s="2">
        <v>4707506</v>
      </c>
      <c r="L2298" s="2">
        <v>58995</v>
      </c>
      <c r="M2298" s="2" t="s">
        <v>714</v>
      </c>
      <c r="N2298" s="5">
        <v>46186</v>
      </c>
      <c r="O2298" s="2">
        <v>315</v>
      </c>
      <c r="P2298" s="2" t="s">
        <v>36</v>
      </c>
      <c r="Q2298" s="2" t="s">
        <v>2623</v>
      </c>
      <c r="R2298" s="3">
        <v>46186</v>
      </c>
      <c r="S2298" s="2" t="s">
        <v>51</v>
      </c>
      <c r="T2298" s="2" t="s">
        <v>2624</v>
      </c>
      <c r="U2298" s="2">
        <v>0</v>
      </c>
      <c r="V2298" s="2">
        <v>0</v>
      </c>
      <c r="W2298" s="2" t="s">
        <v>2625</v>
      </c>
      <c r="X2298" s="2">
        <v>2025</v>
      </c>
      <c r="Y2298" s="2" t="s">
        <v>40</v>
      </c>
      <c r="Z2298" s="4"/>
      <c r="AA2298" s="3">
        <v>46189</v>
      </c>
      <c r="AB2298" s="2" t="s">
        <v>714</v>
      </c>
      <c r="AC2298" s="2">
        <v>455330</v>
      </c>
    </row>
    <row r="2299" spans="1:29" ht="51.75" x14ac:dyDescent="0.25">
      <c r="A2299" s="2" t="s">
        <v>29</v>
      </c>
      <c r="B2299" s="2" t="s">
        <v>42</v>
      </c>
      <c r="C2299" s="2" t="s">
        <v>43</v>
      </c>
      <c r="D2299" s="2" t="s">
        <v>132</v>
      </c>
      <c r="E2299" s="2" t="s">
        <v>4782</v>
      </c>
      <c r="F2299" s="2" t="s">
        <v>4783</v>
      </c>
      <c r="G2299" s="2">
        <v>2750000</v>
      </c>
      <c r="H2299" s="2">
        <v>1</v>
      </c>
      <c r="I2299" s="3">
        <v>46200</v>
      </c>
      <c r="J2299" s="4"/>
      <c r="K2299" s="2">
        <v>4713291</v>
      </c>
      <c r="L2299" s="2">
        <v>30000</v>
      </c>
      <c r="M2299" s="2" t="s">
        <v>126</v>
      </c>
      <c r="N2299" s="5">
        <v>46199</v>
      </c>
      <c r="O2299" s="2" t="s">
        <v>4784</v>
      </c>
      <c r="P2299" s="2" t="s">
        <v>189</v>
      </c>
      <c r="Q2299" s="2" t="s">
        <v>751</v>
      </c>
      <c r="R2299" s="3">
        <v>46199</v>
      </c>
      <c r="S2299" s="2" t="s">
        <v>38</v>
      </c>
      <c r="T2299" s="2" t="s">
        <v>753</v>
      </c>
      <c r="U2299" s="2" t="s">
        <v>1264</v>
      </c>
      <c r="V2299" s="2" t="s">
        <v>37</v>
      </c>
      <c r="W2299" s="2" t="s">
        <v>131</v>
      </c>
      <c r="X2299" s="2">
        <v>2026</v>
      </c>
      <c r="Y2299" s="2" t="s">
        <v>65</v>
      </c>
      <c r="Z2299" s="4"/>
      <c r="AA2299" s="3">
        <v>46189</v>
      </c>
      <c r="AB2299" s="2" t="s">
        <v>126</v>
      </c>
      <c r="AC2299" s="2">
        <v>455326</v>
      </c>
    </row>
    <row r="2300" spans="1:29" ht="51.75" x14ac:dyDescent="0.25">
      <c r="A2300" s="2" t="s">
        <v>29</v>
      </c>
      <c r="B2300" s="2" t="s">
        <v>42</v>
      </c>
      <c r="C2300" s="2" t="s">
        <v>43</v>
      </c>
      <c r="D2300" s="2" t="s">
        <v>132</v>
      </c>
      <c r="E2300" s="2" t="s">
        <v>4782</v>
      </c>
      <c r="F2300" s="2" t="s">
        <v>41</v>
      </c>
      <c r="G2300" s="2">
        <v>1000</v>
      </c>
      <c r="H2300" s="2">
        <v>1</v>
      </c>
      <c r="I2300" s="3">
        <v>46200</v>
      </c>
      <c r="J2300" s="4"/>
      <c r="K2300" s="2">
        <v>4713291</v>
      </c>
      <c r="L2300" s="2">
        <v>30000</v>
      </c>
      <c r="M2300" s="2" t="s">
        <v>126</v>
      </c>
      <c r="N2300" s="5">
        <v>46199</v>
      </c>
      <c r="O2300" s="2" t="s">
        <v>4784</v>
      </c>
      <c r="P2300" s="2" t="s">
        <v>189</v>
      </c>
      <c r="Q2300" s="2" t="s">
        <v>751</v>
      </c>
      <c r="R2300" s="3">
        <v>46199</v>
      </c>
      <c r="S2300" s="2" t="s">
        <v>38</v>
      </c>
      <c r="T2300" s="2" t="s">
        <v>753</v>
      </c>
      <c r="U2300" s="2" t="s">
        <v>1264</v>
      </c>
      <c r="V2300" s="2" t="s">
        <v>37</v>
      </c>
      <c r="W2300" s="2" t="s">
        <v>131</v>
      </c>
      <c r="X2300" s="2">
        <v>2026</v>
      </c>
      <c r="Y2300" s="2" t="s">
        <v>65</v>
      </c>
      <c r="Z2300" s="4"/>
      <c r="AA2300" s="3">
        <v>46189</v>
      </c>
      <c r="AB2300" s="2" t="s">
        <v>126</v>
      </c>
      <c r="AC2300" s="2">
        <v>455326</v>
      </c>
    </row>
    <row r="2301" spans="1:29" ht="51.75" x14ac:dyDescent="0.25">
      <c r="A2301" s="2" t="s">
        <v>29</v>
      </c>
      <c r="B2301" s="2" t="s">
        <v>42</v>
      </c>
      <c r="C2301" s="2" t="s">
        <v>43</v>
      </c>
      <c r="D2301" s="2" t="s">
        <v>372</v>
      </c>
      <c r="E2301" s="2" t="s">
        <v>4785</v>
      </c>
      <c r="F2301" s="2" t="s">
        <v>4786</v>
      </c>
      <c r="G2301" s="2">
        <v>3850000</v>
      </c>
      <c r="H2301" s="2">
        <v>1</v>
      </c>
      <c r="I2301" s="3">
        <v>46190</v>
      </c>
      <c r="J2301" s="4"/>
      <c r="K2301" s="4"/>
      <c r="L2301" s="2">
        <v>77000</v>
      </c>
      <c r="M2301" s="2" t="s">
        <v>659</v>
      </c>
      <c r="N2301" s="5">
        <v>46188</v>
      </c>
      <c r="O2301" s="2" t="s">
        <v>4787</v>
      </c>
      <c r="P2301" s="2" t="s">
        <v>136</v>
      </c>
      <c r="Q2301" s="4"/>
      <c r="R2301" s="3">
        <v>46188</v>
      </c>
      <c r="S2301" s="2" t="s">
        <v>38</v>
      </c>
      <c r="T2301" s="2" t="s">
        <v>1983</v>
      </c>
      <c r="U2301" s="2">
        <v>0</v>
      </c>
      <c r="V2301" s="2">
        <v>0</v>
      </c>
      <c r="W2301" s="2" t="s">
        <v>1983</v>
      </c>
      <c r="X2301" s="2">
        <v>2026</v>
      </c>
      <c r="Y2301" s="2" t="s">
        <v>55</v>
      </c>
      <c r="Z2301" s="4"/>
      <c r="AA2301" s="4"/>
      <c r="AB2301" s="2" t="s">
        <v>659</v>
      </c>
      <c r="AC2301" s="2">
        <v>455322</v>
      </c>
    </row>
    <row r="2302" spans="1:29" ht="102.75" x14ac:dyDescent="0.25">
      <c r="A2302" s="2" t="s">
        <v>29</v>
      </c>
      <c r="B2302" s="2" t="s">
        <v>42</v>
      </c>
      <c r="C2302" s="2" t="s">
        <v>43</v>
      </c>
      <c r="D2302" s="2" t="s">
        <v>32</v>
      </c>
      <c r="E2302" s="2" t="s">
        <v>4788</v>
      </c>
      <c r="F2302" s="2" t="s">
        <v>4789</v>
      </c>
      <c r="G2302" s="2">
        <v>3131990</v>
      </c>
      <c r="H2302" s="2">
        <v>1</v>
      </c>
      <c r="I2302" s="3">
        <v>46190</v>
      </c>
      <c r="J2302" s="4"/>
      <c r="K2302" s="2">
        <v>3542819</v>
      </c>
      <c r="L2302" s="2">
        <v>20000</v>
      </c>
      <c r="M2302" s="2" t="s">
        <v>35</v>
      </c>
      <c r="N2302" s="5">
        <v>46190</v>
      </c>
      <c r="O2302" s="2" t="s">
        <v>4790</v>
      </c>
      <c r="P2302" s="2" t="s">
        <v>36</v>
      </c>
      <c r="Q2302" s="2" t="s">
        <v>79</v>
      </c>
      <c r="R2302" s="3">
        <v>46190</v>
      </c>
      <c r="S2302" s="2" t="s">
        <v>38</v>
      </c>
      <c r="T2302" s="2" t="s">
        <v>4791</v>
      </c>
      <c r="U2302" s="2">
        <v>0</v>
      </c>
      <c r="V2302" s="2" t="s">
        <v>4792</v>
      </c>
      <c r="W2302" s="2" t="s">
        <v>4793</v>
      </c>
      <c r="X2302" s="2">
        <v>2026</v>
      </c>
      <c r="Y2302" s="2" t="s">
        <v>40</v>
      </c>
      <c r="Z2302" s="4"/>
      <c r="AA2302" s="3">
        <v>46190</v>
      </c>
      <c r="AB2302" s="2" t="s">
        <v>35</v>
      </c>
      <c r="AC2302" s="2">
        <v>455320</v>
      </c>
    </row>
    <row r="2303" spans="1:29" ht="102.75" x14ac:dyDescent="0.25">
      <c r="A2303" s="2" t="s">
        <v>29</v>
      </c>
      <c r="B2303" s="2" t="s">
        <v>42</v>
      </c>
      <c r="C2303" s="2" t="s">
        <v>43</v>
      </c>
      <c r="D2303" s="2" t="s">
        <v>32</v>
      </c>
      <c r="E2303" s="2" t="s">
        <v>4788</v>
      </c>
      <c r="F2303" s="2" t="s">
        <v>41</v>
      </c>
      <c r="G2303" s="2">
        <v>1000</v>
      </c>
      <c r="H2303" s="2">
        <v>1</v>
      </c>
      <c r="I2303" s="3">
        <v>46190</v>
      </c>
      <c r="J2303" s="4"/>
      <c r="K2303" s="2">
        <v>3542819</v>
      </c>
      <c r="L2303" s="2">
        <v>20000</v>
      </c>
      <c r="M2303" s="2" t="s">
        <v>35</v>
      </c>
      <c r="N2303" s="5">
        <v>46190</v>
      </c>
      <c r="O2303" s="2" t="s">
        <v>4790</v>
      </c>
      <c r="P2303" s="2" t="s">
        <v>36</v>
      </c>
      <c r="Q2303" s="2" t="s">
        <v>79</v>
      </c>
      <c r="R2303" s="3">
        <v>46190</v>
      </c>
      <c r="S2303" s="2" t="s">
        <v>38</v>
      </c>
      <c r="T2303" s="2" t="s">
        <v>4791</v>
      </c>
      <c r="U2303" s="2">
        <v>0</v>
      </c>
      <c r="V2303" s="2" t="s">
        <v>4792</v>
      </c>
      <c r="W2303" s="2" t="s">
        <v>4793</v>
      </c>
      <c r="X2303" s="2">
        <v>2026</v>
      </c>
      <c r="Y2303" s="2" t="s">
        <v>40</v>
      </c>
      <c r="Z2303" s="4"/>
      <c r="AA2303" s="3">
        <v>46190</v>
      </c>
      <c r="AB2303" s="2" t="s">
        <v>35</v>
      </c>
      <c r="AC2303" s="2">
        <v>455320</v>
      </c>
    </row>
    <row r="2304" spans="1:29" ht="102.75" x14ac:dyDescent="0.25">
      <c r="A2304" s="2" t="s">
        <v>29</v>
      </c>
      <c r="B2304" s="2" t="s">
        <v>42</v>
      </c>
      <c r="C2304" s="2" t="s">
        <v>43</v>
      </c>
      <c r="D2304" s="2" t="s">
        <v>32</v>
      </c>
      <c r="E2304" s="2" t="s">
        <v>4794</v>
      </c>
      <c r="F2304" s="2" t="s">
        <v>4795</v>
      </c>
      <c r="G2304" s="2">
        <v>1260000</v>
      </c>
      <c r="H2304" s="2">
        <v>1</v>
      </c>
      <c r="I2304" s="3">
        <v>46190</v>
      </c>
      <c r="J2304" s="4"/>
      <c r="K2304" s="2">
        <v>4712968</v>
      </c>
      <c r="L2304" s="2">
        <v>10000</v>
      </c>
      <c r="M2304" s="2" t="s">
        <v>35</v>
      </c>
      <c r="N2304" s="5">
        <v>46190</v>
      </c>
      <c r="O2304" s="2" t="s">
        <v>4796</v>
      </c>
      <c r="P2304" s="2" t="s">
        <v>36</v>
      </c>
      <c r="Q2304" s="2" t="s">
        <v>53</v>
      </c>
      <c r="R2304" s="3">
        <v>46190</v>
      </c>
      <c r="S2304" s="2" t="s">
        <v>38</v>
      </c>
      <c r="T2304" s="2" t="s">
        <v>4797</v>
      </c>
      <c r="U2304" s="2">
        <v>0</v>
      </c>
      <c r="V2304" s="2">
        <v>0</v>
      </c>
      <c r="W2304" s="2" t="s">
        <v>4798</v>
      </c>
      <c r="X2304" s="2">
        <v>2026</v>
      </c>
      <c r="Y2304" s="2" t="s">
        <v>40</v>
      </c>
      <c r="Z2304" s="4"/>
      <c r="AA2304" s="3">
        <v>46190</v>
      </c>
      <c r="AB2304" s="2" t="s">
        <v>35</v>
      </c>
      <c r="AC2304" s="2">
        <v>455316</v>
      </c>
    </row>
    <row r="2305" spans="1:29" ht="102.75" x14ac:dyDescent="0.25">
      <c r="A2305" s="2" t="s">
        <v>29</v>
      </c>
      <c r="B2305" s="2" t="s">
        <v>42</v>
      </c>
      <c r="C2305" s="2" t="s">
        <v>43</v>
      </c>
      <c r="D2305" s="2" t="s">
        <v>32</v>
      </c>
      <c r="E2305" s="2" t="s">
        <v>4794</v>
      </c>
      <c r="F2305" s="2" t="s">
        <v>41</v>
      </c>
      <c r="G2305" s="2">
        <v>1000</v>
      </c>
      <c r="H2305" s="2">
        <v>1</v>
      </c>
      <c r="I2305" s="3">
        <v>46190</v>
      </c>
      <c r="J2305" s="4"/>
      <c r="K2305" s="2">
        <v>4712968</v>
      </c>
      <c r="L2305" s="2">
        <v>10000</v>
      </c>
      <c r="M2305" s="2" t="s">
        <v>35</v>
      </c>
      <c r="N2305" s="5">
        <v>46190</v>
      </c>
      <c r="O2305" s="2" t="s">
        <v>4796</v>
      </c>
      <c r="P2305" s="2" t="s">
        <v>36</v>
      </c>
      <c r="Q2305" s="2" t="s">
        <v>53</v>
      </c>
      <c r="R2305" s="3">
        <v>46190</v>
      </c>
      <c r="S2305" s="2" t="s">
        <v>38</v>
      </c>
      <c r="T2305" s="2" t="s">
        <v>4797</v>
      </c>
      <c r="U2305" s="2">
        <v>0</v>
      </c>
      <c r="V2305" s="2">
        <v>0</v>
      </c>
      <c r="W2305" s="2" t="s">
        <v>4798</v>
      </c>
      <c r="X2305" s="2">
        <v>2026</v>
      </c>
      <c r="Y2305" s="2" t="s">
        <v>40</v>
      </c>
      <c r="Z2305" s="4"/>
      <c r="AA2305" s="3">
        <v>46190</v>
      </c>
      <c r="AB2305" s="2" t="s">
        <v>35</v>
      </c>
      <c r="AC2305" s="2">
        <v>455316</v>
      </c>
    </row>
    <row r="2306" spans="1:29" ht="64.5" x14ac:dyDescent="0.25">
      <c r="A2306" s="2" t="s">
        <v>29</v>
      </c>
      <c r="B2306" s="2" t="s">
        <v>42</v>
      </c>
      <c r="C2306" s="2" t="s">
        <v>43</v>
      </c>
      <c r="D2306" s="2" t="s">
        <v>32</v>
      </c>
      <c r="E2306" s="2" t="s">
        <v>4799</v>
      </c>
      <c r="F2306" s="2" t="s">
        <v>4800</v>
      </c>
      <c r="G2306" s="2">
        <v>1075000</v>
      </c>
      <c r="H2306" s="2">
        <v>1</v>
      </c>
      <c r="I2306" s="3">
        <v>46209</v>
      </c>
      <c r="J2306" s="4"/>
      <c r="K2306" s="2">
        <v>4713342</v>
      </c>
      <c r="L2306" s="2">
        <v>30000</v>
      </c>
      <c r="M2306" s="2" t="s">
        <v>249</v>
      </c>
      <c r="N2306" s="5">
        <v>46190</v>
      </c>
      <c r="O2306" s="2" t="s">
        <v>4801</v>
      </c>
      <c r="P2306" s="2" t="s">
        <v>36</v>
      </c>
      <c r="Q2306" s="2" t="s">
        <v>53</v>
      </c>
      <c r="R2306" s="3">
        <v>46190</v>
      </c>
      <c r="S2306" s="2" t="s">
        <v>251</v>
      </c>
      <c r="T2306" s="2" t="s">
        <v>4802</v>
      </c>
      <c r="U2306" s="2">
        <v>0</v>
      </c>
      <c r="V2306" s="2">
        <v>0</v>
      </c>
      <c r="W2306" s="2" t="s">
        <v>4803</v>
      </c>
      <c r="X2306" s="2">
        <v>2026</v>
      </c>
      <c r="Y2306" s="2" t="s">
        <v>40</v>
      </c>
      <c r="Z2306" s="4"/>
      <c r="AA2306" s="3">
        <v>46190</v>
      </c>
      <c r="AB2306" s="2" t="s">
        <v>249</v>
      </c>
      <c r="AC2306" s="2">
        <v>455314</v>
      </c>
    </row>
    <row r="2307" spans="1:29" ht="51.75" x14ac:dyDescent="0.25">
      <c r="A2307" s="2" t="s">
        <v>29</v>
      </c>
      <c r="B2307" s="2" t="s">
        <v>42</v>
      </c>
      <c r="C2307" s="2" t="s">
        <v>43</v>
      </c>
      <c r="D2307" s="2" t="s">
        <v>32</v>
      </c>
      <c r="E2307" s="2" t="s">
        <v>4799</v>
      </c>
      <c r="F2307" s="2" t="s">
        <v>41</v>
      </c>
      <c r="G2307" s="2">
        <v>1000</v>
      </c>
      <c r="H2307" s="2">
        <v>1</v>
      </c>
      <c r="I2307" s="3">
        <v>46209</v>
      </c>
      <c r="J2307" s="4"/>
      <c r="K2307" s="2">
        <v>4713342</v>
      </c>
      <c r="L2307" s="2">
        <v>30000</v>
      </c>
      <c r="M2307" s="2" t="s">
        <v>249</v>
      </c>
      <c r="N2307" s="5">
        <v>46190</v>
      </c>
      <c r="O2307" s="2" t="s">
        <v>4801</v>
      </c>
      <c r="P2307" s="2" t="s">
        <v>36</v>
      </c>
      <c r="Q2307" s="2" t="s">
        <v>53</v>
      </c>
      <c r="R2307" s="3">
        <v>46190</v>
      </c>
      <c r="S2307" s="2" t="s">
        <v>251</v>
      </c>
      <c r="T2307" s="2" t="s">
        <v>4802</v>
      </c>
      <c r="U2307" s="2">
        <v>0</v>
      </c>
      <c r="V2307" s="2">
        <v>0</v>
      </c>
      <c r="W2307" s="2" t="s">
        <v>4803</v>
      </c>
      <c r="X2307" s="2">
        <v>2026</v>
      </c>
      <c r="Y2307" s="2" t="s">
        <v>40</v>
      </c>
      <c r="Z2307" s="4"/>
      <c r="AA2307" s="3">
        <v>46190</v>
      </c>
      <c r="AB2307" s="2" t="s">
        <v>249</v>
      </c>
      <c r="AC2307" s="2">
        <v>455314</v>
      </c>
    </row>
    <row r="2308" spans="1:29" ht="90" x14ac:dyDescent="0.25">
      <c r="A2308" s="2" t="s">
        <v>29</v>
      </c>
      <c r="B2308" s="2" t="s">
        <v>42</v>
      </c>
      <c r="C2308" s="2" t="s">
        <v>43</v>
      </c>
      <c r="D2308" s="2" t="s">
        <v>67</v>
      </c>
      <c r="E2308" s="2" t="s">
        <v>4804</v>
      </c>
      <c r="F2308" s="2" t="s">
        <v>56</v>
      </c>
      <c r="G2308" s="2">
        <v>1121400</v>
      </c>
      <c r="H2308" s="2">
        <v>1</v>
      </c>
      <c r="I2308" s="3">
        <v>46192</v>
      </c>
      <c r="J2308" s="4"/>
      <c r="K2308" s="2">
        <v>4555630</v>
      </c>
      <c r="L2308" s="2">
        <v>18690</v>
      </c>
      <c r="M2308" s="2" t="s">
        <v>4805</v>
      </c>
      <c r="N2308" s="5">
        <v>46192</v>
      </c>
      <c r="O2308" s="2" t="s">
        <v>4806</v>
      </c>
      <c r="P2308" s="2" t="s">
        <v>370</v>
      </c>
      <c r="Q2308" s="2">
        <v>0</v>
      </c>
      <c r="R2308" s="4"/>
      <c r="S2308" s="2" t="s">
        <v>224</v>
      </c>
      <c r="T2308" s="2" t="s">
        <v>1162</v>
      </c>
      <c r="U2308" s="2">
        <v>0</v>
      </c>
      <c r="V2308" s="2">
        <v>0</v>
      </c>
      <c r="W2308" s="2" t="s">
        <v>1162</v>
      </c>
      <c r="X2308" s="2">
        <v>2026</v>
      </c>
      <c r="Y2308" s="2" t="s">
        <v>65</v>
      </c>
      <c r="Z2308" s="4"/>
      <c r="AA2308" s="3">
        <v>46190</v>
      </c>
      <c r="AB2308" s="2" t="s">
        <v>4805</v>
      </c>
      <c r="AC2308" s="2">
        <v>455180</v>
      </c>
    </row>
    <row r="2309" spans="1:29" ht="90" x14ac:dyDescent="0.25">
      <c r="A2309" s="2" t="s">
        <v>29</v>
      </c>
      <c r="B2309" s="2" t="s">
        <v>42</v>
      </c>
      <c r="C2309" s="2" t="s">
        <v>43</v>
      </c>
      <c r="D2309" s="2" t="s">
        <v>67</v>
      </c>
      <c r="E2309" s="2" t="s">
        <v>4804</v>
      </c>
      <c r="F2309" s="2" t="s">
        <v>4807</v>
      </c>
      <c r="G2309" s="2">
        <v>1246000</v>
      </c>
      <c r="H2309" s="2">
        <v>1</v>
      </c>
      <c r="I2309" s="3">
        <v>46192</v>
      </c>
      <c r="J2309" s="4"/>
      <c r="K2309" s="2">
        <v>4555630</v>
      </c>
      <c r="L2309" s="2">
        <v>18690</v>
      </c>
      <c r="M2309" s="2" t="s">
        <v>4805</v>
      </c>
      <c r="N2309" s="5">
        <v>46192</v>
      </c>
      <c r="O2309" s="2" t="s">
        <v>4806</v>
      </c>
      <c r="P2309" s="2" t="s">
        <v>370</v>
      </c>
      <c r="Q2309" s="2">
        <v>0</v>
      </c>
      <c r="R2309" s="4"/>
      <c r="S2309" s="2" t="s">
        <v>224</v>
      </c>
      <c r="T2309" s="2" t="s">
        <v>1162</v>
      </c>
      <c r="U2309" s="2">
        <v>0</v>
      </c>
      <c r="V2309" s="2">
        <v>0</v>
      </c>
      <c r="W2309" s="2" t="s">
        <v>1162</v>
      </c>
      <c r="X2309" s="2">
        <v>2026</v>
      </c>
      <c r="Y2309" s="2" t="s">
        <v>65</v>
      </c>
      <c r="Z2309" s="4"/>
      <c r="AA2309" s="3">
        <v>46190</v>
      </c>
      <c r="AB2309" s="2" t="s">
        <v>4805</v>
      </c>
      <c r="AC2309" s="2">
        <v>455180</v>
      </c>
    </row>
    <row r="2310" spans="1:29" ht="90" x14ac:dyDescent="0.25">
      <c r="A2310" s="2" t="s">
        <v>29</v>
      </c>
      <c r="B2310" s="2" t="s">
        <v>42</v>
      </c>
      <c r="C2310" s="2" t="s">
        <v>43</v>
      </c>
      <c r="D2310" s="2" t="s">
        <v>67</v>
      </c>
      <c r="E2310" s="2" t="s">
        <v>4804</v>
      </c>
      <c r="F2310" s="2" t="s">
        <v>41</v>
      </c>
      <c r="G2310" s="2">
        <v>5000</v>
      </c>
      <c r="H2310" s="2">
        <v>1</v>
      </c>
      <c r="I2310" s="3">
        <v>46192</v>
      </c>
      <c r="J2310" s="4"/>
      <c r="K2310" s="2">
        <v>4555630</v>
      </c>
      <c r="L2310" s="2">
        <v>18690</v>
      </c>
      <c r="M2310" s="2" t="s">
        <v>4805</v>
      </c>
      <c r="N2310" s="5">
        <v>46192</v>
      </c>
      <c r="O2310" s="2" t="s">
        <v>4806</v>
      </c>
      <c r="P2310" s="2" t="s">
        <v>370</v>
      </c>
      <c r="Q2310" s="2">
        <v>0</v>
      </c>
      <c r="R2310" s="4"/>
      <c r="S2310" s="2" t="s">
        <v>224</v>
      </c>
      <c r="T2310" s="2" t="s">
        <v>1162</v>
      </c>
      <c r="U2310" s="2">
        <v>0</v>
      </c>
      <c r="V2310" s="2">
        <v>0</v>
      </c>
      <c r="W2310" s="2" t="s">
        <v>1162</v>
      </c>
      <c r="X2310" s="2">
        <v>2026</v>
      </c>
      <c r="Y2310" s="2" t="s">
        <v>65</v>
      </c>
      <c r="Z2310" s="4"/>
      <c r="AA2310" s="3">
        <v>46190</v>
      </c>
      <c r="AB2310" s="2" t="s">
        <v>4805</v>
      </c>
      <c r="AC2310" s="2">
        <v>455180</v>
      </c>
    </row>
    <row r="2311" spans="1:29" ht="64.5" x14ac:dyDescent="0.25">
      <c r="A2311" s="2" t="s">
        <v>29</v>
      </c>
      <c r="B2311" s="2" t="s">
        <v>42</v>
      </c>
      <c r="C2311" s="2" t="s">
        <v>43</v>
      </c>
      <c r="D2311" s="2" t="s">
        <v>57</v>
      </c>
      <c r="E2311" s="2" t="s">
        <v>4808</v>
      </c>
      <c r="F2311" s="2" t="s">
        <v>4809</v>
      </c>
      <c r="G2311" s="2">
        <v>2100000</v>
      </c>
      <c r="H2311" s="2">
        <v>1</v>
      </c>
      <c r="I2311" s="3">
        <v>46190</v>
      </c>
      <c r="J2311" s="4"/>
      <c r="K2311" s="2">
        <v>4476929</v>
      </c>
      <c r="L2311" s="2">
        <v>21000</v>
      </c>
      <c r="M2311" s="2" t="s">
        <v>954</v>
      </c>
      <c r="N2311" s="5">
        <v>46190</v>
      </c>
      <c r="O2311" s="2" t="s">
        <v>4810</v>
      </c>
      <c r="P2311" s="2" t="s">
        <v>181</v>
      </c>
      <c r="Q2311" s="2" t="s">
        <v>2386</v>
      </c>
      <c r="R2311" s="3">
        <v>46190</v>
      </c>
      <c r="S2311" s="2" t="s">
        <v>3782</v>
      </c>
      <c r="T2311" s="2" t="s">
        <v>2387</v>
      </c>
      <c r="U2311" s="2">
        <v>0</v>
      </c>
      <c r="V2311" s="2">
        <v>0</v>
      </c>
      <c r="W2311" s="2" t="s">
        <v>1243</v>
      </c>
      <c r="X2311" s="2">
        <v>2026</v>
      </c>
      <c r="Y2311" s="2" t="s">
        <v>65</v>
      </c>
      <c r="Z2311" s="4"/>
      <c r="AA2311" s="3">
        <v>46190</v>
      </c>
      <c r="AB2311" s="2" t="s">
        <v>954</v>
      </c>
      <c r="AC2311" s="2">
        <v>455146</v>
      </c>
    </row>
    <row r="2312" spans="1:29" ht="51.75" x14ac:dyDescent="0.25">
      <c r="A2312" s="2" t="s">
        <v>29</v>
      </c>
      <c r="B2312" s="2" t="s">
        <v>42</v>
      </c>
      <c r="C2312" s="2" t="s">
        <v>43</v>
      </c>
      <c r="D2312" s="2" t="s">
        <v>57</v>
      </c>
      <c r="E2312" s="2" t="s">
        <v>4808</v>
      </c>
      <c r="F2312" s="2" t="s">
        <v>41</v>
      </c>
      <c r="G2312" s="2">
        <v>5000</v>
      </c>
      <c r="H2312" s="2">
        <v>1</v>
      </c>
      <c r="I2312" s="3">
        <v>46190</v>
      </c>
      <c r="J2312" s="4"/>
      <c r="K2312" s="2">
        <v>4476929</v>
      </c>
      <c r="L2312" s="2">
        <v>21000</v>
      </c>
      <c r="M2312" s="2" t="s">
        <v>954</v>
      </c>
      <c r="N2312" s="5">
        <v>46190</v>
      </c>
      <c r="O2312" s="2" t="s">
        <v>4810</v>
      </c>
      <c r="P2312" s="2" t="s">
        <v>181</v>
      </c>
      <c r="Q2312" s="2" t="s">
        <v>2386</v>
      </c>
      <c r="R2312" s="3">
        <v>46190</v>
      </c>
      <c r="S2312" s="2" t="s">
        <v>3782</v>
      </c>
      <c r="T2312" s="2" t="s">
        <v>2387</v>
      </c>
      <c r="U2312" s="2">
        <v>0</v>
      </c>
      <c r="V2312" s="2">
        <v>0</v>
      </c>
      <c r="W2312" s="2" t="s">
        <v>1243</v>
      </c>
      <c r="X2312" s="2">
        <v>2026</v>
      </c>
      <c r="Y2312" s="2" t="s">
        <v>65</v>
      </c>
      <c r="Z2312" s="4"/>
      <c r="AA2312" s="3">
        <v>46190</v>
      </c>
      <c r="AB2312" s="2" t="s">
        <v>954</v>
      </c>
      <c r="AC2312" s="2">
        <v>455146</v>
      </c>
    </row>
    <row r="2313" spans="1:29" ht="51.75" x14ac:dyDescent="0.25">
      <c r="A2313" s="2" t="s">
        <v>29</v>
      </c>
      <c r="B2313" s="2" t="s">
        <v>42</v>
      </c>
      <c r="C2313" s="2" t="s">
        <v>43</v>
      </c>
      <c r="D2313" s="2" t="s">
        <v>2226</v>
      </c>
      <c r="E2313" s="2" t="s">
        <v>4811</v>
      </c>
      <c r="F2313" s="2" t="s">
        <v>4812</v>
      </c>
      <c r="G2313" s="2">
        <v>3092794</v>
      </c>
      <c r="H2313" s="2">
        <v>1</v>
      </c>
      <c r="I2313" s="3">
        <v>46195</v>
      </c>
      <c r="J2313" s="4"/>
      <c r="K2313" s="2">
        <v>4671786</v>
      </c>
      <c r="L2313" s="2" t="s">
        <v>4813</v>
      </c>
      <c r="M2313" s="2" t="s">
        <v>1601</v>
      </c>
      <c r="N2313" s="5">
        <v>46193</v>
      </c>
      <c r="O2313" s="2" t="s">
        <v>4814</v>
      </c>
      <c r="P2313" s="2" t="s">
        <v>181</v>
      </c>
      <c r="Q2313" s="2" t="s">
        <v>2092</v>
      </c>
      <c r="R2313" s="3">
        <v>46193</v>
      </c>
      <c r="S2313" s="2" t="s">
        <v>160</v>
      </c>
      <c r="T2313" s="2" t="s">
        <v>1268</v>
      </c>
      <c r="U2313" s="2" t="s">
        <v>4815</v>
      </c>
      <c r="V2313" s="2">
        <v>0</v>
      </c>
      <c r="W2313" s="2" t="s">
        <v>4816</v>
      </c>
      <c r="X2313" s="2">
        <v>2025</v>
      </c>
      <c r="Y2313" s="2" t="s">
        <v>65</v>
      </c>
      <c r="Z2313" s="4"/>
      <c r="AA2313" s="3">
        <v>46190</v>
      </c>
      <c r="AB2313" s="2" t="s">
        <v>1601</v>
      </c>
      <c r="AC2313" s="2">
        <v>455120</v>
      </c>
    </row>
    <row r="2314" spans="1:29" ht="51.75" x14ac:dyDescent="0.25">
      <c r="A2314" s="2" t="s">
        <v>29</v>
      </c>
      <c r="B2314" s="2" t="s">
        <v>42</v>
      </c>
      <c r="C2314" s="2" t="s">
        <v>43</v>
      </c>
      <c r="D2314" s="2" t="s">
        <v>2226</v>
      </c>
      <c r="E2314" s="2" t="s">
        <v>4811</v>
      </c>
      <c r="F2314" s="2" t="s">
        <v>41</v>
      </c>
      <c r="G2314" s="2">
        <v>5000</v>
      </c>
      <c r="H2314" s="2">
        <v>1</v>
      </c>
      <c r="I2314" s="3">
        <v>46195</v>
      </c>
      <c r="J2314" s="4"/>
      <c r="K2314" s="2">
        <v>4671786</v>
      </c>
      <c r="L2314" s="2" t="s">
        <v>4813</v>
      </c>
      <c r="M2314" s="2" t="s">
        <v>1601</v>
      </c>
      <c r="N2314" s="5">
        <v>46193</v>
      </c>
      <c r="O2314" s="2" t="s">
        <v>4814</v>
      </c>
      <c r="P2314" s="2" t="s">
        <v>181</v>
      </c>
      <c r="Q2314" s="2" t="s">
        <v>2092</v>
      </c>
      <c r="R2314" s="3">
        <v>46193</v>
      </c>
      <c r="S2314" s="2" t="s">
        <v>160</v>
      </c>
      <c r="T2314" s="2" t="s">
        <v>1268</v>
      </c>
      <c r="U2314" s="2" t="s">
        <v>4815</v>
      </c>
      <c r="V2314" s="2">
        <v>0</v>
      </c>
      <c r="W2314" s="2" t="s">
        <v>4816</v>
      </c>
      <c r="X2314" s="2">
        <v>2025</v>
      </c>
      <c r="Y2314" s="2" t="s">
        <v>65</v>
      </c>
      <c r="Z2314" s="4"/>
      <c r="AA2314" s="3">
        <v>46190</v>
      </c>
      <c r="AB2314" s="2" t="s">
        <v>1601</v>
      </c>
      <c r="AC2314" s="2">
        <v>455120</v>
      </c>
    </row>
    <row r="2315" spans="1:29" ht="64.5" x14ac:dyDescent="0.25">
      <c r="A2315" s="2" t="s">
        <v>29</v>
      </c>
      <c r="B2315" s="2" t="s">
        <v>42</v>
      </c>
      <c r="C2315" s="2" t="s">
        <v>43</v>
      </c>
      <c r="D2315" s="2" t="s">
        <v>32</v>
      </c>
      <c r="E2315" s="2" t="s">
        <v>4817</v>
      </c>
      <c r="F2315" s="2" t="s">
        <v>4818</v>
      </c>
      <c r="G2315" s="2">
        <v>2675000</v>
      </c>
      <c r="H2315" s="2">
        <v>1</v>
      </c>
      <c r="I2315" s="3">
        <v>46193</v>
      </c>
      <c r="J2315" s="4"/>
      <c r="K2315" s="2">
        <v>4714436</v>
      </c>
      <c r="L2315" s="2">
        <v>30000</v>
      </c>
      <c r="M2315" s="2" t="s">
        <v>235</v>
      </c>
      <c r="N2315" s="5">
        <v>46190</v>
      </c>
      <c r="O2315" s="2" t="s">
        <v>4819</v>
      </c>
      <c r="P2315" s="2" t="s">
        <v>36</v>
      </c>
      <c r="Q2315" s="2" t="s">
        <v>237</v>
      </c>
      <c r="R2315" s="3">
        <v>46190</v>
      </c>
      <c r="S2315" s="2" t="s">
        <v>38</v>
      </c>
      <c r="T2315" s="2" t="s">
        <v>831</v>
      </c>
      <c r="U2315" s="2" t="s">
        <v>4820</v>
      </c>
      <c r="V2315" s="2" t="s">
        <v>4821</v>
      </c>
      <c r="W2315" s="2" t="s">
        <v>3905</v>
      </c>
      <c r="X2315" s="2">
        <v>2026</v>
      </c>
      <c r="Y2315" s="2" t="s">
        <v>40</v>
      </c>
      <c r="Z2315" s="4"/>
      <c r="AA2315" s="3">
        <v>46190</v>
      </c>
      <c r="AB2315" s="2" t="s">
        <v>235</v>
      </c>
      <c r="AC2315" s="2">
        <v>455110</v>
      </c>
    </row>
    <row r="2316" spans="1:29" ht="39" x14ac:dyDescent="0.25">
      <c r="A2316" s="2" t="s">
        <v>29</v>
      </c>
      <c r="B2316" s="2" t="s">
        <v>42</v>
      </c>
      <c r="C2316" s="2" t="s">
        <v>43</v>
      </c>
      <c r="D2316" s="2" t="s">
        <v>32</v>
      </c>
      <c r="E2316" s="2" t="s">
        <v>4817</v>
      </c>
      <c r="F2316" s="2" t="s">
        <v>41</v>
      </c>
      <c r="G2316" s="2">
        <v>1000</v>
      </c>
      <c r="H2316" s="2">
        <v>1</v>
      </c>
      <c r="I2316" s="3">
        <v>46193</v>
      </c>
      <c r="J2316" s="4"/>
      <c r="K2316" s="2">
        <v>4714436</v>
      </c>
      <c r="L2316" s="2">
        <v>30000</v>
      </c>
      <c r="M2316" s="2" t="s">
        <v>235</v>
      </c>
      <c r="N2316" s="5">
        <v>46190</v>
      </c>
      <c r="O2316" s="2" t="s">
        <v>4819</v>
      </c>
      <c r="P2316" s="2" t="s">
        <v>36</v>
      </c>
      <c r="Q2316" s="2" t="s">
        <v>237</v>
      </c>
      <c r="R2316" s="3">
        <v>46190</v>
      </c>
      <c r="S2316" s="2" t="s">
        <v>38</v>
      </c>
      <c r="T2316" s="2" t="s">
        <v>831</v>
      </c>
      <c r="U2316" s="2" t="s">
        <v>4820</v>
      </c>
      <c r="V2316" s="2" t="s">
        <v>4821</v>
      </c>
      <c r="W2316" s="2" t="s">
        <v>3905</v>
      </c>
      <c r="X2316" s="2">
        <v>2026</v>
      </c>
      <c r="Y2316" s="2" t="s">
        <v>40</v>
      </c>
      <c r="Z2316" s="4"/>
      <c r="AA2316" s="3">
        <v>46190</v>
      </c>
      <c r="AB2316" s="2" t="s">
        <v>235</v>
      </c>
      <c r="AC2316" s="2">
        <v>455110</v>
      </c>
    </row>
    <row r="2317" spans="1:29" ht="64.5" x14ac:dyDescent="0.25">
      <c r="A2317" s="2" t="s">
        <v>29</v>
      </c>
      <c r="B2317" s="2" t="s">
        <v>42</v>
      </c>
      <c r="C2317" s="2" t="s">
        <v>43</v>
      </c>
      <c r="D2317" s="2" t="s">
        <v>32</v>
      </c>
      <c r="E2317" s="2" t="s">
        <v>4822</v>
      </c>
      <c r="F2317" s="2" t="s">
        <v>4823</v>
      </c>
      <c r="G2317" s="2">
        <v>2580000</v>
      </c>
      <c r="H2317" s="2">
        <v>1</v>
      </c>
      <c r="I2317" s="3">
        <v>46191</v>
      </c>
      <c r="J2317" s="4"/>
      <c r="K2317" s="2">
        <v>4714414</v>
      </c>
      <c r="L2317" s="2">
        <v>51600</v>
      </c>
      <c r="M2317" s="2" t="s">
        <v>756</v>
      </c>
      <c r="N2317" s="5">
        <v>46190</v>
      </c>
      <c r="O2317" s="2" t="s">
        <v>4824</v>
      </c>
      <c r="P2317" s="2" t="s">
        <v>36</v>
      </c>
      <c r="Q2317" s="2" t="s">
        <v>4825</v>
      </c>
      <c r="R2317" s="3">
        <v>46190</v>
      </c>
      <c r="S2317" s="2" t="s">
        <v>151</v>
      </c>
      <c r="T2317" s="2" t="s">
        <v>52</v>
      </c>
      <c r="U2317" s="2">
        <v>0</v>
      </c>
      <c r="V2317" s="2" t="s">
        <v>4826</v>
      </c>
      <c r="W2317" s="2" t="s">
        <v>3556</v>
      </c>
      <c r="X2317" s="2">
        <v>2026</v>
      </c>
      <c r="Y2317" s="2" t="s">
        <v>40</v>
      </c>
      <c r="Z2317" s="4"/>
      <c r="AA2317" s="3">
        <v>46190</v>
      </c>
      <c r="AB2317" s="2" t="s">
        <v>756</v>
      </c>
      <c r="AC2317" s="2">
        <v>455106</v>
      </c>
    </row>
    <row r="2318" spans="1:29" ht="39" x14ac:dyDescent="0.25">
      <c r="A2318" s="2" t="s">
        <v>29</v>
      </c>
      <c r="B2318" s="2" t="s">
        <v>42</v>
      </c>
      <c r="C2318" s="2" t="s">
        <v>43</v>
      </c>
      <c r="D2318" s="2" t="s">
        <v>32</v>
      </c>
      <c r="E2318" s="2" t="s">
        <v>4822</v>
      </c>
      <c r="F2318" s="2" t="s">
        <v>41</v>
      </c>
      <c r="G2318" s="2">
        <v>1000</v>
      </c>
      <c r="H2318" s="2">
        <v>1</v>
      </c>
      <c r="I2318" s="3">
        <v>46191</v>
      </c>
      <c r="J2318" s="4"/>
      <c r="K2318" s="2">
        <v>4714414</v>
      </c>
      <c r="L2318" s="2">
        <v>51600</v>
      </c>
      <c r="M2318" s="2" t="s">
        <v>756</v>
      </c>
      <c r="N2318" s="5">
        <v>46190</v>
      </c>
      <c r="O2318" s="2" t="s">
        <v>4824</v>
      </c>
      <c r="P2318" s="2" t="s">
        <v>36</v>
      </c>
      <c r="Q2318" s="2" t="s">
        <v>4825</v>
      </c>
      <c r="R2318" s="3">
        <v>46190</v>
      </c>
      <c r="S2318" s="2" t="s">
        <v>151</v>
      </c>
      <c r="T2318" s="2" t="s">
        <v>52</v>
      </c>
      <c r="U2318" s="2">
        <v>0</v>
      </c>
      <c r="V2318" s="2" t="s">
        <v>4826</v>
      </c>
      <c r="W2318" s="2" t="s">
        <v>3556</v>
      </c>
      <c r="X2318" s="2">
        <v>2026</v>
      </c>
      <c r="Y2318" s="2" t="s">
        <v>40</v>
      </c>
      <c r="Z2318" s="4"/>
      <c r="AA2318" s="3">
        <v>46190</v>
      </c>
      <c r="AB2318" s="2" t="s">
        <v>756</v>
      </c>
      <c r="AC2318" s="2">
        <v>455106</v>
      </c>
    </row>
    <row r="2319" spans="1:29" ht="64.5" x14ac:dyDescent="0.25">
      <c r="A2319" s="2" t="s">
        <v>29</v>
      </c>
      <c r="B2319" s="2" t="s">
        <v>42</v>
      </c>
      <c r="C2319" s="2" t="s">
        <v>43</v>
      </c>
      <c r="D2319" s="2" t="s">
        <v>176</v>
      </c>
      <c r="E2319" s="2" t="s">
        <v>4827</v>
      </c>
      <c r="F2319" s="2" t="s">
        <v>4828</v>
      </c>
      <c r="G2319" s="2">
        <v>870000</v>
      </c>
      <c r="H2319" s="2">
        <v>1</v>
      </c>
      <c r="I2319" s="3">
        <v>46190</v>
      </c>
      <c r="J2319" s="4"/>
      <c r="K2319" s="2">
        <v>4670833</v>
      </c>
      <c r="L2319" s="2">
        <v>13050</v>
      </c>
      <c r="M2319" s="2" t="s">
        <v>3093</v>
      </c>
      <c r="N2319" s="5">
        <v>46189</v>
      </c>
      <c r="O2319" s="2" t="s">
        <v>4829</v>
      </c>
      <c r="P2319" s="2" t="s">
        <v>370</v>
      </c>
      <c r="Q2319" s="2">
        <v>0</v>
      </c>
      <c r="R2319" s="3">
        <v>46189</v>
      </c>
      <c r="S2319" s="2" t="s">
        <v>3094</v>
      </c>
      <c r="T2319" s="2" t="s">
        <v>4830</v>
      </c>
      <c r="U2319" s="2">
        <v>0</v>
      </c>
      <c r="V2319" s="2">
        <v>0</v>
      </c>
      <c r="W2319" s="2" t="s">
        <v>4830</v>
      </c>
      <c r="X2319" s="2">
        <v>2026</v>
      </c>
      <c r="Y2319" s="2" t="s">
        <v>55</v>
      </c>
      <c r="Z2319" s="4"/>
      <c r="AA2319" s="4"/>
      <c r="AB2319" s="2" t="s">
        <v>3093</v>
      </c>
      <c r="AC2319" s="2">
        <v>455090</v>
      </c>
    </row>
    <row r="2320" spans="1:29" ht="64.5" x14ac:dyDescent="0.25">
      <c r="A2320" s="2" t="s">
        <v>29</v>
      </c>
      <c r="B2320" s="2" t="s">
        <v>42</v>
      </c>
      <c r="C2320" s="2" t="s">
        <v>43</v>
      </c>
      <c r="D2320" s="2" t="s">
        <v>176</v>
      </c>
      <c r="E2320" s="2" t="s">
        <v>4827</v>
      </c>
      <c r="F2320" s="2" t="s">
        <v>56</v>
      </c>
      <c r="G2320" s="2">
        <v>346000</v>
      </c>
      <c r="H2320" s="2">
        <v>1</v>
      </c>
      <c r="I2320" s="3">
        <v>46190</v>
      </c>
      <c r="J2320" s="4"/>
      <c r="K2320" s="2">
        <v>4670833</v>
      </c>
      <c r="L2320" s="2">
        <v>13050</v>
      </c>
      <c r="M2320" s="2" t="s">
        <v>3093</v>
      </c>
      <c r="N2320" s="5">
        <v>46189</v>
      </c>
      <c r="O2320" s="2" t="s">
        <v>4829</v>
      </c>
      <c r="P2320" s="2" t="s">
        <v>370</v>
      </c>
      <c r="Q2320" s="2">
        <v>0</v>
      </c>
      <c r="R2320" s="3">
        <v>46189</v>
      </c>
      <c r="S2320" s="2" t="s">
        <v>3094</v>
      </c>
      <c r="T2320" s="2" t="s">
        <v>4830</v>
      </c>
      <c r="U2320" s="2">
        <v>0</v>
      </c>
      <c r="V2320" s="2">
        <v>0</v>
      </c>
      <c r="W2320" s="2" t="s">
        <v>4830</v>
      </c>
      <c r="X2320" s="2">
        <v>2026</v>
      </c>
      <c r="Y2320" s="2" t="s">
        <v>55</v>
      </c>
      <c r="Z2320" s="4"/>
      <c r="AA2320" s="4"/>
      <c r="AB2320" s="2" t="s">
        <v>3093</v>
      </c>
      <c r="AC2320" s="2">
        <v>455090</v>
      </c>
    </row>
    <row r="2321" spans="1:29" ht="51.75" x14ac:dyDescent="0.25">
      <c r="A2321" s="2" t="s">
        <v>29</v>
      </c>
      <c r="B2321" s="2" t="s">
        <v>42</v>
      </c>
      <c r="C2321" s="2" t="s">
        <v>43</v>
      </c>
      <c r="D2321" s="2" t="s">
        <v>32</v>
      </c>
      <c r="E2321" s="2" t="s">
        <v>4831</v>
      </c>
      <c r="F2321" s="2" t="s">
        <v>4832</v>
      </c>
      <c r="G2321" s="2">
        <v>4050000</v>
      </c>
      <c r="H2321" s="2">
        <v>1</v>
      </c>
      <c r="I2321" s="3">
        <v>46191</v>
      </c>
      <c r="J2321" s="4"/>
      <c r="K2321" s="2">
        <v>4714158</v>
      </c>
      <c r="L2321" s="2">
        <v>30000</v>
      </c>
      <c r="M2321" s="2" t="s">
        <v>249</v>
      </c>
      <c r="N2321" s="5">
        <v>46190</v>
      </c>
      <c r="O2321" s="2" t="s">
        <v>4833</v>
      </c>
      <c r="P2321" s="2" t="s">
        <v>36</v>
      </c>
      <c r="Q2321" s="2" t="s">
        <v>209</v>
      </c>
      <c r="R2321" s="3">
        <v>46190</v>
      </c>
      <c r="S2321" s="2" t="s">
        <v>251</v>
      </c>
      <c r="T2321" s="2" t="s">
        <v>225</v>
      </c>
      <c r="U2321" s="2" t="s">
        <v>4834</v>
      </c>
      <c r="V2321" s="2" t="s">
        <v>4835</v>
      </c>
      <c r="W2321" s="2" t="s">
        <v>4023</v>
      </c>
      <c r="X2321" s="2">
        <v>2026</v>
      </c>
      <c r="Y2321" s="2" t="s">
        <v>40</v>
      </c>
      <c r="Z2321" s="4"/>
      <c r="AA2321" s="3">
        <v>46190</v>
      </c>
      <c r="AB2321" s="2" t="s">
        <v>249</v>
      </c>
      <c r="AC2321" s="2">
        <v>455070</v>
      </c>
    </row>
    <row r="2322" spans="1:29" ht="51.75" x14ac:dyDescent="0.25">
      <c r="A2322" s="2" t="s">
        <v>29</v>
      </c>
      <c r="B2322" s="2" t="s">
        <v>42</v>
      </c>
      <c r="C2322" s="2" t="s">
        <v>43</v>
      </c>
      <c r="D2322" s="2" t="s">
        <v>32</v>
      </c>
      <c r="E2322" s="2" t="s">
        <v>4831</v>
      </c>
      <c r="F2322" s="2" t="s">
        <v>41</v>
      </c>
      <c r="G2322" s="2">
        <v>1000</v>
      </c>
      <c r="H2322" s="2">
        <v>1</v>
      </c>
      <c r="I2322" s="3">
        <v>46191</v>
      </c>
      <c r="J2322" s="4"/>
      <c r="K2322" s="2">
        <v>4714158</v>
      </c>
      <c r="L2322" s="2">
        <v>30000</v>
      </c>
      <c r="M2322" s="2" t="s">
        <v>249</v>
      </c>
      <c r="N2322" s="5">
        <v>46190</v>
      </c>
      <c r="O2322" s="2" t="s">
        <v>4833</v>
      </c>
      <c r="P2322" s="2" t="s">
        <v>36</v>
      </c>
      <c r="Q2322" s="2" t="s">
        <v>209</v>
      </c>
      <c r="R2322" s="3">
        <v>46190</v>
      </c>
      <c r="S2322" s="2" t="s">
        <v>251</v>
      </c>
      <c r="T2322" s="2" t="s">
        <v>225</v>
      </c>
      <c r="U2322" s="2" t="s">
        <v>4834</v>
      </c>
      <c r="V2322" s="2" t="s">
        <v>4835</v>
      </c>
      <c r="W2322" s="2" t="s">
        <v>4023</v>
      </c>
      <c r="X2322" s="2">
        <v>2026</v>
      </c>
      <c r="Y2322" s="2" t="s">
        <v>40</v>
      </c>
      <c r="Z2322" s="4"/>
      <c r="AA2322" s="3">
        <v>46190</v>
      </c>
      <c r="AB2322" s="2" t="s">
        <v>249</v>
      </c>
      <c r="AC2322" s="2">
        <v>455070</v>
      </c>
    </row>
    <row r="2323" spans="1:29" ht="64.5" x14ac:dyDescent="0.25">
      <c r="A2323" s="2" t="s">
        <v>29</v>
      </c>
      <c r="B2323" s="2" t="s">
        <v>42</v>
      </c>
      <c r="C2323" s="2" t="s">
        <v>43</v>
      </c>
      <c r="D2323" s="2" t="s">
        <v>32</v>
      </c>
      <c r="E2323" s="2" t="s">
        <v>4836</v>
      </c>
      <c r="F2323" s="2" t="s">
        <v>4837</v>
      </c>
      <c r="G2323" s="2">
        <v>2090000</v>
      </c>
      <c r="H2323" s="2">
        <v>1</v>
      </c>
      <c r="I2323" s="3">
        <v>46190</v>
      </c>
      <c r="J2323" s="4"/>
      <c r="K2323" s="2">
        <v>4600668</v>
      </c>
      <c r="L2323" s="2">
        <v>30000</v>
      </c>
      <c r="M2323" s="2" t="s">
        <v>249</v>
      </c>
      <c r="N2323" s="5">
        <v>46190</v>
      </c>
      <c r="O2323" s="2" t="s">
        <v>4838</v>
      </c>
      <c r="P2323" s="2" t="s">
        <v>36</v>
      </c>
      <c r="Q2323" s="2" t="s">
        <v>61</v>
      </c>
      <c r="R2323" s="3">
        <v>46190</v>
      </c>
      <c r="S2323" s="2" t="s">
        <v>251</v>
      </c>
      <c r="T2323" s="2" t="s">
        <v>4839</v>
      </c>
      <c r="U2323" s="2">
        <v>0</v>
      </c>
      <c r="V2323" s="2" t="s">
        <v>4840</v>
      </c>
      <c r="W2323" s="2" t="s">
        <v>74</v>
      </c>
      <c r="X2323" s="2">
        <v>2026</v>
      </c>
      <c r="Y2323" s="2" t="s">
        <v>40</v>
      </c>
      <c r="Z2323" s="4"/>
      <c r="AA2323" s="3">
        <v>46189</v>
      </c>
      <c r="AB2323" s="2" t="s">
        <v>249</v>
      </c>
      <c r="AC2323" s="2">
        <v>455060</v>
      </c>
    </row>
    <row r="2324" spans="1:29" ht="51.75" x14ac:dyDescent="0.25">
      <c r="A2324" s="2" t="s">
        <v>29</v>
      </c>
      <c r="B2324" s="2" t="s">
        <v>42</v>
      </c>
      <c r="C2324" s="2" t="s">
        <v>43</v>
      </c>
      <c r="D2324" s="2" t="s">
        <v>32</v>
      </c>
      <c r="E2324" s="2" t="s">
        <v>4836</v>
      </c>
      <c r="F2324" s="2" t="s">
        <v>41</v>
      </c>
      <c r="G2324" s="2">
        <v>1000</v>
      </c>
      <c r="H2324" s="2">
        <v>1</v>
      </c>
      <c r="I2324" s="3">
        <v>46190</v>
      </c>
      <c r="J2324" s="4"/>
      <c r="K2324" s="2">
        <v>4600668</v>
      </c>
      <c r="L2324" s="2">
        <v>30000</v>
      </c>
      <c r="M2324" s="2" t="s">
        <v>249</v>
      </c>
      <c r="N2324" s="5">
        <v>46190</v>
      </c>
      <c r="O2324" s="2" t="s">
        <v>4838</v>
      </c>
      <c r="P2324" s="2" t="s">
        <v>36</v>
      </c>
      <c r="Q2324" s="2" t="s">
        <v>61</v>
      </c>
      <c r="R2324" s="3">
        <v>46190</v>
      </c>
      <c r="S2324" s="2" t="s">
        <v>251</v>
      </c>
      <c r="T2324" s="2" t="s">
        <v>4839</v>
      </c>
      <c r="U2324" s="2">
        <v>0</v>
      </c>
      <c r="V2324" s="2" t="s">
        <v>4840</v>
      </c>
      <c r="W2324" s="2" t="s">
        <v>74</v>
      </c>
      <c r="X2324" s="2">
        <v>2026</v>
      </c>
      <c r="Y2324" s="2" t="s">
        <v>40</v>
      </c>
      <c r="Z2324" s="4"/>
      <c r="AA2324" s="3">
        <v>46189</v>
      </c>
      <c r="AB2324" s="2" t="s">
        <v>249</v>
      </c>
      <c r="AC2324" s="2">
        <v>455060</v>
      </c>
    </row>
    <row r="2325" spans="1:29" ht="102.75" x14ac:dyDescent="0.25">
      <c r="A2325" s="2" t="s">
        <v>29</v>
      </c>
      <c r="B2325" s="2" t="s">
        <v>42</v>
      </c>
      <c r="C2325" s="2" t="s">
        <v>43</v>
      </c>
      <c r="D2325" s="2" t="s">
        <v>32</v>
      </c>
      <c r="E2325" s="2" t="s">
        <v>4841</v>
      </c>
      <c r="F2325" s="2" t="s">
        <v>41</v>
      </c>
      <c r="G2325" s="2">
        <v>1000</v>
      </c>
      <c r="H2325" s="2">
        <v>1</v>
      </c>
      <c r="I2325" s="3">
        <v>46194</v>
      </c>
      <c r="J2325" s="4"/>
      <c r="K2325" s="2">
        <v>4707237</v>
      </c>
      <c r="L2325" s="2">
        <v>10000</v>
      </c>
      <c r="M2325" s="2" t="s">
        <v>35</v>
      </c>
      <c r="N2325" s="5">
        <v>46189</v>
      </c>
      <c r="O2325" s="2" t="s">
        <v>4842</v>
      </c>
      <c r="P2325" s="2" t="s">
        <v>36</v>
      </c>
      <c r="Q2325" s="2" t="s">
        <v>88</v>
      </c>
      <c r="R2325" s="3">
        <v>46189</v>
      </c>
      <c r="S2325" s="2" t="s">
        <v>38</v>
      </c>
      <c r="T2325" s="2" t="s">
        <v>1210</v>
      </c>
      <c r="U2325" s="2">
        <v>0</v>
      </c>
      <c r="V2325" s="2">
        <v>0</v>
      </c>
      <c r="W2325" s="2" t="s">
        <v>1211</v>
      </c>
      <c r="X2325" s="2">
        <v>2026</v>
      </c>
      <c r="Y2325" s="2" t="s">
        <v>40</v>
      </c>
      <c r="Z2325" s="4"/>
      <c r="AA2325" s="3">
        <v>46189</v>
      </c>
      <c r="AB2325" s="2" t="s">
        <v>35</v>
      </c>
      <c r="AC2325" s="2">
        <v>455030</v>
      </c>
    </row>
    <row r="2326" spans="1:29" ht="102.75" x14ac:dyDescent="0.25">
      <c r="A2326" s="2" t="s">
        <v>29</v>
      </c>
      <c r="B2326" s="2" t="s">
        <v>42</v>
      </c>
      <c r="C2326" s="2" t="s">
        <v>43</v>
      </c>
      <c r="D2326" s="2" t="s">
        <v>32</v>
      </c>
      <c r="E2326" s="2" t="s">
        <v>4841</v>
      </c>
      <c r="F2326" s="2" t="s">
        <v>4843</v>
      </c>
      <c r="G2326" s="2">
        <v>1123000</v>
      </c>
      <c r="H2326" s="2">
        <v>1</v>
      </c>
      <c r="I2326" s="3">
        <v>46194</v>
      </c>
      <c r="J2326" s="4"/>
      <c r="K2326" s="2">
        <v>4707237</v>
      </c>
      <c r="L2326" s="2">
        <v>10000</v>
      </c>
      <c r="M2326" s="2" t="s">
        <v>35</v>
      </c>
      <c r="N2326" s="5">
        <v>46189</v>
      </c>
      <c r="O2326" s="2" t="s">
        <v>4842</v>
      </c>
      <c r="P2326" s="2" t="s">
        <v>36</v>
      </c>
      <c r="Q2326" s="2" t="s">
        <v>88</v>
      </c>
      <c r="R2326" s="3">
        <v>46189</v>
      </c>
      <c r="S2326" s="2" t="s">
        <v>38</v>
      </c>
      <c r="T2326" s="2" t="s">
        <v>1210</v>
      </c>
      <c r="U2326" s="2">
        <v>0</v>
      </c>
      <c r="V2326" s="2">
        <v>0</v>
      </c>
      <c r="W2326" s="2" t="s">
        <v>1211</v>
      </c>
      <c r="X2326" s="2">
        <v>2026</v>
      </c>
      <c r="Y2326" s="2" t="s">
        <v>40</v>
      </c>
      <c r="Z2326" s="4"/>
      <c r="AA2326" s="3">
        <v>46189</v>
      </c>
      <c r="AB2326" s="2" t="s">
        <v>35</v>
      </c>
      <c r="AC2326" s="2">
        <v>455030</v>
      </c>
    </row>
    <row r="2327" spans="1:29" ht="102.75" x14ac:dyDescent="0.25">
      <c r="A2327" s="2" t="s">
        <v>29</v>
      </c>
      <c r="B2327" s="2" t="s">
        <v>42</v>
      </c>
      <c r="C2327" s="2" t="s">
        <v>43</v>
      </c>
      <c r="D2327" s="2" t="s">
        <v>32</v>
      </c>
      <c r="E2327" s="2" t="s">
        <v>4844</v>
      </c>
      <c r="F2327" s="2" t="s">
        <v>41</v>
      </c>
      <c r="G2327" s="2">
        <v>1000</v>
      </c>
      <c r="H2327" s="2">
        <v>1</v>
      </c>
      <c r="I2327" s="3">
        <v>46190</v>
      </c>
      <c r="J2327" s="4"/>
      <c r="K2327" s="2">
        <v>4707024</v>
      </c>
      <c r="L2327" s="2">
        <v>20000</v>
      </c>
      <c r="M2327" s="2" t="s">
        <v>35</v>
      </c>
      <c r="N2327" s="5">
        <v>46189</v>
      </c>
      <c r="O2327" s="2" t="s">
        <v>4845</v>
      </c>
      <c r="P2327" s="2" t="s">
        <v>36</v>
      </c>
      <c r="Q2327" s="2" t="s">
        <v>751</v>
      </c>
      <c r="R2327" s="3">
        <v>46189</v>
      </c>
      <c r="S2327" s="2" t="s">
        <v>38</v>
      </c>
      <c r="T2327" s="2" t="s">
        <v>4846</v>
      </c>
      <c r="U2327" s="2" t="s">
        <v>4847</v>
      </c>
      <c r="V2327" s="2" t="s">
        <v>4070</v>
      </c>
      <c r="W2327" s="2" t="s">
        <v>4848</v>
      </c>
      <c r="X2327" s="2">
        <v>2026</v>
      </c>
      <c r="Y2327" s="2" t="s">
        <v>40</v>
      </c>
      <c r="Z2327" s="4"/>
      <c r="AA2327" s="3">
        <v>46189</v>
      </c>
      <c r="AB2327" s="2" t="s">
        <v>35</v>
      </c>
      <c r="AC2327" s="2">
        <v>454976</v>
      </c>
    </row>
    <row r="2328" spans="1:29" ht="102.75" x14ac:dyDescent="0.25">
      <c r="A2328" s="2" t="s">
        <v>29</v>
      </c>
      <c r="B2328" s="2" t="s">
        <v>42</v>
      </c>
      <c r="C2328" s="2" t="s">
        <v>43</v>
      </c>
      <c r="D2328" s="2" t="s">
        <v>32</v>
      </c>
      <c r="E2328" s="2" t="s">
        <v>4844</v>
      </c>
      <c r="F2328" s="2" t="s">
        <v>4849</v>
      </c>
      <c r="G2328" s="2">
        <v>4013000</v>
      </c>
      <c r="H2328" s="2">
        <v>1</v>
      </c>
      <c r="I2328" s="3">
        <v>46190</v>
      </c>
      <c r="J2328" s="4"/>
      <c r="K2328" s="2">
        <v>4707024</v>
      </c>
      <c r="L2328" s="2">
        <v>20000</v>
      </c>
      <c r="M2328" s="2" t="s">
        <v>35</v>
      </c>
      <c r="N2328" s="5">
        <v>46189</v>
      </c>
      <c r="O2328" s="2" t="s">
        <v>4845</v>
      </c>
      <c r="P2328" s="2" t="s">
        <v>36</v>
      </c>
      <c r="Q2328" s="2" t="s">
        <v>751</v>
      </c>
      <c r="R2328" s="3">
        <v>46189</v>
      </c>
      <c r="S2328" s="2" t="s">
        <v>38</v>
      </c>
      <c r="T2328" s="2" t="s">
        <v>4846</v>
      </c>
      <c r="U2328" s="2" t="s">
        <v>4847</v>
      </c>
      <c r="V2328" s="2" t="s">
        <v>4070</v>
      </c>
      <c r="W2328" s="2" t="s">
        <v>4848</v>
      </c>
      <c r="X2328" s="2">
        <v>2026</v>
      </c>
      <c r="Y2328" s="2" t="s">
        <v>40</v>
      </c>
      <c r="Z2328" s="4"/>
      <c r="AA2328" s="3">
        <v>46189</v>
      </c>
      <c r="AB2328" s="2" t="s">
        <v>35</v>
      </c>
      <c r="AC2328" s="2">
        <v>454976</v>
      </c>
    </row>
    <row r="2329" spans="1:29" ht="39" x14ac:dyDescent="0.25">
      <c r="A2329" s="2" t="s">
        <v>29</v>
      </c>
      <c r="B2329" s="2" t="s">
        <v>42</v>
      </c>
      <c r="C2329" s="2" t="s">
        <v>43</v>
      </c>
      <c r="D2329" s="2" t="s">
        <v>32</v>
      </c>
      <c r="E2329" s="2" t="s">
        <v>4850</v>
      </c>
      <c r="F2329" s="2" t="s">
        <v>41</v>
      </c>
      <c r="G2329" s="2">
        <v>1000</v>
      </c>
      <c r="H2329" s="2">
        <v>1</v>
      </c>
      <c r="I2329" s="3">
        <v>46191</v>
      </c>
      <c r="J2329" s="4"/>
      <c r="K2329" s="2">
        <v>4707208</v>
      </c>
      <c r="L2329" s="2">
        <v>30000</v>
      </c>
      <c r="M2329" s="2" t="s">
        <v>235</v>
      </c>
      <c r="N2329" s="5">
        <v>46189</v>
      </c>
      <c r="O2329" s="2" t="s">
        <v>4851</v>
      </c>
      <c r="P2329" s="2" t="s">
        <v>36</v>
      </c>
      <c r="Q2329" s="2" t="s">
        <v>2386</v>
      </c>
      <c r="R2329" s="3">
        <v>46190</v>
      </c>
      <c r="S2329" s="2" t="s">
        <v>38</v>
      </c>
      <c r="T2329" s="2" t="s">
        <v>2064</v>
      </c>
      <c r="U2329" s="2" t="s">
        <v>4852</v>
      </c>
      <c r="V2329" s="2" t="s">
        <v>4853</v>
      </c>
      <c r="W2329" s="2" t="s">
        <v>4854</v>
      </c>
      <c r="X2329" s="2">
        <v>2026</v>
      </c>
      <c r="Y2329" s="2" t="s">
        <v>40</v>
      </c>
      <c r="Z2329" s="4"/>
      <c r="AA2329" s="3">
        <v>46189</v>
      </c>
      <c r="AB2329" s="2" t="s">
        <v>235</v>
      </c>
      <c r="AC2329" s="2">
        <v>454960</v>
      </c>
    </row>
    <row r="2330" spans="1:29" ht="64.5" x14ac:dyDescent="0.25">
      <c r="A2330" s="2" t="s">
        <v>29</v>
      </c>
      <c r="B2330" s="2" t="s">
        <v>42</v>
      </c>
      <c r="C2330" s="2" t="s">
        <v>43</v>
      </c>
      <c r="D2330" s="2" t="s">
        <v>32</v>
      </c>
      <c r="E2330" s="2" t="s">
        <v>4850</v>
      </c>
      <c r="F2330" s="2" t="s">
        <v>4855</v>
      </c>
      <c r="G2330" s="2">
        <v>2025000</v>
      </c>
      <c r="H2330" s="2">
        <v>1</v>
      </c>
      <c r="I2330" s="3">
        <v>46191</v>
      </c>
      <c r="J2330" s="4"/>
      <c r="K2330" s="2">
        <v>4707208</v>
      </c>
      <c r="L2330" s="2">
        <v>30000</v>
      </c>
      <c r="M2330" s="2" t="s">
        <v>235</v>
      </c>
      <c r="N2330" s="5">
        <v>46189</v>
      </c>
      <c r="O2330" s="2" t="s">
        <v>4851</v>
      </c>
      <c r="P2330" s="2" t="s">
        <v>36</v>
      </c>
      <c r="Q2330" s="2" t="s">
        <v>2386</v>
      </c>
      <c r="R2330" s="3">
        <v>46190</v>
      </c>
      <c r="S2330" s="2" t="s">
        <v>38</v>
      </c>
      <c r="T2330" s="2" t="s">
        <v>2064</v>
      </c>
      <c r="U2330" s="2" t="s">
        <v>4852</v>
      </c>
      <c r="V2330" s="2" t="s">
        <v>4853</v>
      </c>
      <c r="W2330" s="2" t="s">
        <v>4854</v>
      </c>
      <c r="X2330" s="2">
        <v>2026</v>
      </c>
      <c r="Y2330" s="2" t="s">
        <v>40</v>
      </c>
      <c r="Z2330" s="4"/>
      <c r="AA2330" s="3">
        <v>46189</v>
      </c>
      <c r="AB2330" s="2" t="s">
        <v>235</v>
      </c>
      <c r="AC2330" s="2">
        <v>454960</v>
      </c>
    </row>
    <row r="2331" spans="1:29" ht="51.75" x14ac:dyDescent="0.25">
      <c r="A2331" s="2" t="s">
        <v>29</v>
      </c>
      <c r="B2331" s="2" t="s">
        <v>42</v>
      </c>
      <c r="C2331" s="2" t="s">
        <v>43</v>
      </c>
      <c r="D2331" s="2" t="s">
        <v>32</v>
      </c>
      <c r="E2331" s="2" t="s">
        <v>4856</v>
      </c>
      <c r="F2331" s="2" t="s">
        <v>41</v>
      </c>
      <c r="G2331" s="2">
        <v>1000</v>
      </c>
      <c r="H2331" s="2">
        <v>1</v>
      </c>
      <c r="I2331" s="3">
        <v>46191</v>
      </c>
      <c r="J2331" s="4"/>
      <c r="K2331" s="2">
        <v>4660751</v>
      </c>
      <c r="L2331" s="2">
        <v>30000</v>
      </c>
      <c r="M2331" s="2" t="s">
        <v>249</v>
      </c>
      <c r="N2331" s="5">
        <v>46190</v>
      </c>
      <c r="O2331" s="2" t="s">
        <v>4857</v>
      </c>
      <c r="P2331" s="2" t="s">
        <v>36</v>
      </c>
      <c r="Q2331" s="2" t="s">
        <v>61</v>
      </c>
      <c r="R2331" s="3">
        <v>46190</v>
      </c>
      <c r="S2331" s="2" t="s">
        <v>251</v>
      </c>
      <c r="T2331" s="2" t="s">
        <v>63</v>
      </c>
      <c r="U2331" s="2" t="s">
        <v>723</v>
      </c>
      <c r="V2331" s="2" t="s">
        <v>359</v>
      </c>
      <c r="W2331" s="2" t="s">
        <v>603</v>
      </c>
      <c r="X2331" s="2">
        <v>2026</v>
      </c>
      <c r="Y2331" s="2" t="s">
        <v>40</v>
      </c>
      <c r="Z2331" s="4"/>
      <c r="AA2331" s="3">
        <v>46190</v>
      </c>
      <c r="AB2331" s="2" t="s">
        <v>249</v>
      </c>
      <c r="AC2331" s="2">
        <v>454954</v>
      </c>
    </row>
    <row r="2332" spans="1:29" ht="64.5" x14ac:dyDescent="0.25">
      <c r="A2332" s="2" t="s">
        <v>29</v>
      </c>
      <c r="B2332" s="2" t="s">
        <v>42</v>
      </c>
      <c r="C2332" s="2" t="s">
        <v>43</v>
      </c>
      <c r="D2332" s="2" t="s">
        <v>32</v>
      </c>
      <c r="E2332" s="2" t="s">
        <v>4856</v>
      </c>
      <c r="F2332" s="2" t="s">
        <v>4858</v>
      </c>
      <c r="G2332" s="2">
        <v>2200000</v>
      </c>
      <c r="H2332" s="2">
        <v>1</v>
      </c>
      <c r="I2332" s="3">
        <v>46191</v>
      </c>
      <c r="J2332" s="4"/>
      <c r="K2332" s="2">
        <v>4660751</v>
      </c>
      <c r="L2332" s="2">
        <v>30000</v>
      </c>
      <c r="M2332" s="2" t="s">
        <v>249</v>
      </c>
      <c r="N2332" s="5">
        <v>46190</v>
      </c>
      <c r="O2332" s="2" t="s">
        <v>4857</v>
      </c>
      <c r="P2332" s="2" t="s">
        <v>36</v>
      </c>
      <c r="Q2332" s="2" t="s">
        <v>61</v>
      </c>
      <c r="R2332" s="3">
        <v>46190</v>
      </c>
      <c r="S2332" s="2" t="s">
        <v>251</v>
      </c>
      <c r="T2332" s="2" t="s">
        <v>63</v>
      </c>
      <c r="U2332" s="2" t="s">
        <v>723</v>
      </c>
      <c r="V2332" s="2" t="s">
        <v>359</v>
      </c>
      <c r="W2332" s="2" t="s">
        <v>603</v>
      </c>
      <c r="X2332" s="2">
        <v>2026</v>
      </c>
      <c r="Y2332" s="2" t="s">
        <v>40</v>
      </c>
      <c r="Z2332" s="4"/>
      <c r="AA2332" s="3">
        <v>46190</v>
      </c>
      <c r="AB2332" s="2" t="s">
        <v>249</v>
      </c>
      <c r="AC2332" s="2">
        <v>454954</v>
      </c>
    </row>
    <row r="2333" spans="1:29" ht="77.25" x14ac:dyDescent="0.25">
      <c r="A2333" s="2" t="s">
        <v>29</v>
      </c>
      <c r="B2333" s="2" t="s">
        <v>42</v>
      </c>
      <c r="C2333" s="2" t="s">
        <v>43</v>
      </c>
      <c r="D2333" s="2" t="s">
        <v>32</v>
      </c>
      <c r="E2333" s="2" t="s">
        <v>4708</v>
      </c>
      <c r="F2333" s="2" t="s">
        <v>4859</v>
      </c>
      <c r="G2333" s="2">
        <v>4010000</v>
      </c>
      <c r="H2333" s="2">
        <v>1</v>
      </c>
      <c r="I2333" s="3">
        <v>46190</v>
      </c>
      <c r="J2333" s="4"/>
      <c r="K2333" s="2">
        <v>18530</v>
      </c>
      <c r="L2333" s="2">
        <v>30000</v>
      </c>
      <c r="M2333" s="2" t="s">
        <v>659</v>
      </c>
      <c r="N2333" s="5">
        <v>46189</v>
      </c>
      <c r="O2333" s="2" t="s">
        <v>4860</v>
      </c>
      <c r="P2333" s="2" t="s">
        <v>36</v>
      </c>
      <c r="Q2333" s="2" t="s">
        <v>908</v>
      </c>
      <c r="R2333" s="3">
        <v>46189</v>
      </c>
      <c r="S2333" s="2" t="s">
        <v>38</v>
      </c>
      <c r="T2333" s="2" t="s">
        <v>4861</v>
      </c>
      <c r="U2333" s="2" t="s">
        <v>4862</v>
      </c>
      <c r="V2333" s="2">
        <v>0</v>
      </c>
      <c r="W2333" s="2" t="s">
        <v>2781</v>
      </c>
      <c r="X2333" s="2">
        <v>2025</v>
      </c>
      <c r="Y2333" s="2" t="s">
        <v>40</v>
      </c>
      <c r="Z2333" s="4"/>
      <c r="AA2333" s="4"/>
      <c r="AB2333" s="2" t="s">
        <v>659</v>
      </c>
      <c r="AC2333" s="2">
        <v>454936</v>
      </c>
    </row>
    <row r="2334" spans="1:29" ht="51.75" x14ac:dyDescent="0.25">
      <c r="A2334" s="2" t="s">
        <v>29</v>
      </c>
      <c r="B2334" s="2" t="s">
        <v>42</v>
      </c>
      <c r="C2334" s="2" t="s">
        <v>43</v>
      </c>
      <c r="D2334" s="2" t="s">
        <v>737</v>
      </c>
      <c r="E2334" s="2" t="s">
        <v>4863</v>
      </c>
      <c r="F2334" s="2" t="s">
        <v>56</v>
      </c>
      <c r="G2334" s="2">
        <v>2262000</v>
      </c>
      <c r="H2334" s="2">
        <v>1</v>
      </c>
      <c r="I2334" s="3">
        <v>46190</v>
      </c>
      <c r="J2334" s="4"/>
      <c r="K2334" s="2">
        <v>3952778</v>
      </c>
      <c r="L2334" s="2">
        <v>50400</v>
      </c>
      <c r="M2334" s="2" t="s">
        <v>108</v>
      </c>
      <c r="N2334" s="5">
        <v>46189</v>
      </c>
      <c r="O2334" s="2" t="s">
        <v>4864</v>
      </c>
      <c r="P2334" s="2" t="s">
        <v>49</v>
      </c>
      <c r="Q2334" s="2" t="s">
        <v>577</v>
      </c>
      <c r="R2334" s="3">
        <v>46189</v>
      </c>
      <c r="S2334" s="2" t="s">
        <v>110</v>
      </c>
      <c r="T2334" s="2" t="s">
        <v>52</v>
      </c>
      <c r="U2334" s="2">
        <v>0</v>
      </c>
      <c r="V2334" s="2">
        <v>0</v>
      </c>
      <c r="W2334" s="2" t="s">
        <v>579</v>
      </c>
      <c r="X2334" s="2">
        <v>2026</v>
      </c>
      <c r="Y2334" s="2" t="s">
        <v>55</v>
      </c>
      <c r="Z2334" s="4"/>
      <c r="AA2334" s="3">
        <v>46188</v>
      </c>
      <c r="AB2334" s="2" t="s">
        <v>108</v>
      </c>
      <c r="AC2334" s="2">
        <v>454922</v>
      </c>
    </row>
    <row r="2335" spans="1:29" ht="64.5" x14ac:dyDescent="0.25">
      <c r="A2335" s="2" t="s">
        <v>29</v>
      </c>
      <c r="B2335" s="2" t="s">
        <v>42</v>
      </c>
      <c r="C2335" s="2" t="s">
        <v>43</v>
      </c>
      <c r="D2335" s="2" t="s">
        <v>737</v>
      </c>
      <c r="E2335" s="2" t="s">
        <v>4863</v>
      </c>
      <c r="F2335" s="2" t="s">
        <v>4865</v>
      </c>
      <c r="G2335" s="2">
        <v>2520000</v>
      </c>
      <c r="H2335" s="2">
        <v>1</v>
      </c>
      <c r="I2335" s="3">
        <v>46190</v>
      </c>
      <c r="J2335" s="4"/>
      <c r="K2335" s="2">
        <v>3952778</v>
      </c>
      <c r="L2335" s="2">
        <v>50400</v>
      </c>
      <c r="M2335" s="2" t="s">
        <v>108</v>
      </c>
      <c r="N2335" s="5">
        <v>46189</v>
      </c>
      <c r="O2335" s="2" t="s">
        <v>4864</v>
      </c>
      <c r="P2335" s="2" t="s">
        <v>49</v>
      </c>
      <c r="Q2335" s="2" t="s">
        <v>577</v>
      </c>
      <c r="R2335" s="3">
        <v>46189</v>
      </c>
      <c r="S2335" s="2" t="s">
        <v>110</v>
      </c>
      <c r="T2335" s="2" t="s">
        <v>52</v>
      </c>
      <c r="U2335" s="2">
        <v>0</v>
      </c>
      <c r="V2335" s="2">
        <v>0</v>
      </c>
      <c r="W2335" s="2" t="s">
        <v>579</v>
      </c>
      <c r="X2335" s="2">
        <v>2026</v>
      </c>
      <c r="Y2335" s="2" t="s">
        <v>55</v>
      </c>
      <c r="Z2335" s="4"/>
      <c r="AA2335" s="3">
        <v>46188</v>
      </c>
      <c r="AB2335" s="2" t="s">
        <v>108</v>
      </c>
      <c r="AC2335" s="2">
        <v>454922</v>
      </c>
    </row>
    <row r="2336" spans="1:29" ht="51.75" x14ac:dyDescent="0.25">
      <c r="A2336" s="2" t="s">
        <v>29</v>
      </c>
      <c r="B2336" s="2" t="s">
        <v>42</v>
      </c>
      <c r="C2336" s="2" t="s">
        <v>43</v>
      </c>
      <c r="D2336" s="2" t="s">
        <v>737</v>
      </c>
      <c r="E2336" s="2" t="s">
        <v>4863</v>
      </c>
      <c r="F2336" s="2" t="s">
        <v>41</v>
      </c>
      <c r="G2336" s="2">
        <v>5000</v>
      </c>
      <c r="H2336" s="2">
        <v>1</v>
      </c>
      <c r="I2336" s="3">
        <v>46190</v>
      </c>
      <c r="J2336" s="4"/>
      <c r="K2336" s="2">
        <v>3952778</v>
      </c>
      <c r="L2336" s="2">
        <v>50400</v>
      </c>
      <c r="M2336" s="2" t="s">
        <v>108</v>
      </c>
      <c r="N2336" s="5">
        <v>46189</v>
      </c>
      <c r="O2336" s="2" t="s">
        <v>4864</v>
      </c>
      <c r="P2336" s="2" t="s">
        <v>49</v>
      </c>
      <c r="Q2336" s="2" t="s">
        <v>577</v>
      </c>
      <c r="R2336" s="3">
        <v>46189</v>
      </c>
      <c r="S2336" s="2" t="s">
        <v>110</v>
      </c>
      <c r="T2336" s="2" t="s">
        <v>52</v>
      </c>
      <c r="U2336" s="2">
        <v>0</v>
      </c>
      <c r="V2336" s="2">
        <v>0</v>
      </c>
      <c r="W2336" s="2" t="s">
        <v>579</v>
      </c>
      <c r="X2336" s="2">
        <v>2026</v>
      </c>
      <c r="Y2336" s="2" t="s">
        <v>55</v>
      </c>
      <c r="Z2336" s="4"/>
      <c r="AA2336" s="3">
        <v>46188</v>
      </c>
      <c r="AB2336" s="2" t="s">
        <v>108</v>
      </c>
      <c r="AC2336" s="2">
        <v>454922</v>
      </c>
    </row>
    <row r="2337" spans="1:29" ht="102.75" x14ac:dyDescent="0.25">
      <c r="A2337" s="2" t="s">
        <v>29</v>
      </c>
      <c r="B2337" s="2" t="s">
        <v>42</v>
      </c>
      <c r="C2337" s="2" t="s">
        <v>43</v>
      </c>
      <c r="D2337" s="2" t="s">
        <v>32</v>
      </c>
      <c r="E2337" s="2" t="s">
        <v>4866</v>
      </c>
      <c r="F2337" s="2" t="s">
        <v>4867</v>
      </c>
      <c r="G2337" s="2">
        <v>2536500</v>
      </c>
      <c r="H2337" s="2">
        <v>1</v>
      </c>
      <c r="I2337" s="3">
        <v>46190</v>
      </c>
      <c r="J2337" s="4"/>
      <c r="K2337" s="2">
        <v>4706186</v>
      </c>
      <c r="L2337" s="2">
        <v>20000</v>
      </c>
      <c r="M2337" s="2" t="s">
        <v>35</v>
      </c>
      <c r="N2337" s="5">
        <v>46189</v>
      </c>
      <c r="O2337" s="2" t="s">
        <v>4868</v>
      </c>
      <c r="P2337" s="2" t="s">
        <v>36</v>
      </c>
      <c r="Q2337" s="2" t="s">
        <v>2515</v>
      </c>
      <c r="R2337" s="3">
        <v>46189</v>
      </c>
      <c r="S2337" s="2" t="s">
        <v>38</v>
      </c>
      <c r="T2337" s="2" t="s">
        <v>2516</v>
      </c>
      <c r="U2337" s="2">
        <v>0</v>
      </c>
      <c r="V2337" s="2">
        <v>0</v>
      </c>
      <c r="W2337" s="2" t="s">
        <v>4869</v>
      </c>
      <c r="X2337" s="2">
        <v>2025</v>
      </c>
      <c r="Y2337" s="2" t="s">
        <v>40</v>
      </c>
      <c r="Z2337" s="4"/>
      <c r="AA2337" s="3">
        <v>46189</v>
      </c>
      <c r="AB2337" s="2" t="s">
        <v>35</v>
      </c>
      <c r="AC2337" s="2">
        <v>454898</v>
      </c>
    </row>
    <row r="2338" spans="1:29" ht="102.75" x14ac:dyDescent="0.25">
      <c r="A2338" s="2" t="s">
        <v>29</v>
      </c>
      <c r="B2338" s="2" t="s">
        <v>42</v>
      </c>
      <c r="C2338" s="2" t="s">
        <v>43</v>
      </c>
      <c r="D2338" s="2" t="s">
        <v>32</v>
      </c>
      <c r="E2338" s="2" t="s">
        <v>4866</v>
      </c>
      <c r="F2338" s="2" t="s">
        <v>41</v>
      </c>
      <c r="G2338" s="2">
        <v>1000</v>
      </c>
      <c r="H2338" s="2">
        <v>1</v>
      </c>
      <c r="I2338" s="3">
        <v>46190</v>
      </c>
      <c r="J2338" s="4"/>
      <c r="K2338" s="2">
        <v>4706186</v>
      </c>
      <c r="L2338" s="2">
        <v>20000</v>
      </c>
      <c r="M2338" s="2" t="s">
        <v>35</v>
      </c>
      <c r="N2338" s="5">
        <v>46189</v>
      </c>
      <c r="O2338" s="2" t="s">
        <v>4868</v>
      </c>
      <c r="P2338" s="2" t="s">
        <v>36</v>
      </c>
      <c r="Q2338" s="2" t="s">
        <v>2515</v>
      </c>
      <c r="R2338" s="3">
        <v>46189</v>
      </c>
      <c r="S2338" s="2" t="s">
        <v>38</v>
      </c>
      <c r="T2338" s="2" t="s">
        <v>2516</v>
      </c>
      <c r="U2338" s="2">
        <v>0</v>
      </c>
      <c r="V2338" s="2">
        <v>0</v>
      </c>
      <c r="W2338" s="2" t="s">
        <v>4869</v>
      </c>
      <c r="X2338" s="2">
        <v>2025</v>
      </c>
      <c r="Y2338" s="2" t="s">
        <v>40</v>
      </c>
      <c r="Z2338" s="4"/>
      <c r="AA2338" s="3">
        <v>46189</v>
      </c>
      <c r="AB2338" s="2" t="s">
        <v>35</v>
      </c>
      <c r="AC2338" s="2">
        <v>454898</v>
      </c>
    </row>
    <row r="2339" spans="1:29" ht="64.5" x14ac:dyDescent="0.25">
      <c r="A2339" s="2" t="s">
        <v>29</v>
      </c>
      <c r="B2339" s="2" t="s">
        <v>42</v>
      </c>
      <c r="C2339" s="2" t="s">
        <v>43</v>
      </c>
      <c r="D2339" s="2" t="s">
        <v>32</v>
      </c>
      <c r="E2339" s="2" t="s">
        <v>4870</v>
      </c>
      <c r="F2339" s="2" t="s">
        <v>4871</v>
      </c>
      <c r="G2339" s="2">
        <v>4449000</v>
      </c>
      <c r="H2339" s="2">
        <v>1</v>
      </c>
      <c r="I2339" s="3">
        <v>46193</v>
      </c>
      <c r="J2339" s="4"/>
      <c r="K2339" s="2">
        <v>4713067</v>
      </c>
      <c r="L2339" s="2">
        <v>30000</v>
      </c>
      <c r="M2339" s="2" t="s">
        <v>235</v>
      </c>
      <c r="N2339" s="5">
        <v>46190</v>
      </c>
      <c r="O2339" s="2" t="s">
        <v>4872</v>
      </c>
      <c r="P2339" s="2" t="s">
        <v>36</v>
      </c>
      <c r="Q2339" s="2" t="s">
        <v>1965</v>
      </c>
      <c r="R2339" s="3">
        <v>46190</v>
      </c>
      <c r="S2339" s="2" t="s">
        <v>38</v>
      </c>
      <c r="T2339" s="2" t="s">
        <v>1966</v>
      </c>
      <c r="U2339" s="2" t="s">
        <v>4873</v>
      </c>
      <c r="V2339" s="2" t="s">
        <v>4874</v>
      </c>
      <c r="W2339" s="2" t="s">
        <v>161</v>
      </c>
      <c r="X2339" s="2">
        <v>2026</v>
      </c>
      <c r="Y2339" s="2" t="s">
        <v>40</v>
      </c>
      <c r="Z2339" s="4"/>
      <c r="AA2339" s="3">
        <v>46190</v>
      </c>
      <c r="AB2339" s="2" t="s">
        <v>235</v>
      </c>
      <c r="AC2339" s="2">
        <v>454866</v>
      </c>
    </row>
    <row r="2340" spans="1:29" ht="39" x14ac:dyDescent="0.25">
      <c r="A2340" s="2" t="s">
        <v>29</v>
      </c>
      <c r="B2340" s="2" t="s">
        <v>42</v>
      </c>
      <c r="C2340" s="2" t="s">
        <v>43</v>
      </c>
      <c r="D2340" s="2" t="s">
        <v>32</v>
      </c>
      <c r="E2340" s="2" t="s">
        <v>4870</v>
      </c>
      <c r="F2340" s="2" t="s">
        <v>41</v>
      </c>
      <c r="G2340" s="2">
        <v>1000</v>
      </c>
      <c r="H2340" s="2">
        <v>1</v>
      </c>
      <c r="I2340" s="3">
        <v>46193</v>
      </c>
      <c r="J2340" s="4"/>
      <c r="K2340" s="2">
        <v>4713067</v>
      </c>
      <c r="L2340" s="2">
        <v>30000</v>
      </c>
      <c r="M2340" s="2" t="s">
        <v>235</v>
      </c>
      <c r="N2340" s="5">
        <v>46190</v>
      </c>
      <c r="O2340" s="2" t="s">
        <v>4872</v>
      </c>
      <c r="P2340" s="2" t="s">
        <v>36</v>
      </c>
      <c r="Q2340" s="2" t="s">
        <v>1965</v>
      </c>
      <c r="R2340" s="3">
        <v>46190</v>
      </c>
      <c r="S2340" s="2" t="s">
        <v>38</v>
      </c>
      <c r="T2340" s="2" t="s">
        <v>1966</v>
      </c>
      <c r="U2340" s="2" t="s">
        <v>4873</v>
      </c>
      <c r="V2340" s="2" t="s">
        <v>4874</v>
      </c>
      <c r="W2340" s="2" t="s">
        <v>161</v>
      </c>
      <c r="X2340" s="2">
        <v>2026</v>
      </c>
      <c r="Y2340" s="2" t="s">
        <v>40</v>
      </c>
      <c r="Z2340" s="4"/>
      <c r="AA2340" s="3">
        <v>46190</v>
      </c>
      <c r="AB2340" s="2" t="s">
        <v>235</v>
      </c>
      <c r="AC2340" s="2">
        <v>454866</v>
      </c>
    </row>
    <row r="2341" spans="1:29" ht="64.5" x14ac:dyDescent="0.25">
      <c r="A2341" s="2" t="s">
        <v>29</v>
      </c>
      <c r="B2341" s="2" t="s">
        <v>42</v>
      </c>
      <c r="C2341" s="2" t="s">
        <v>43</v>
      </c>
      <c r="D2341" s="2" t="s">
        <v>32</v>
      </c>
      <c r="E2341" s="2" t="s">
        <v>4875</v>
      </c>
      <c r="F2341" s="2" t="s">
        <v>4876</v>
      </c>
      <c r="G2341" s="2">
        <v>2140000</v>
      </c>
      <c r="H2341" s="2">
        <v>1</v>
      </c>
      <c r="I2341" s="3">
        <v>46190</v>
      </c>
      <c r="J2341" s="4"/>
      <c r="K2341" s="2">
        <v>4706530</v>
      </c>
      <c r="L2341" s="2">
        <v>42800</v>
      </c>
      <c r="M2341" s="2" t="s">
        <v>47</v>
      </c>
      <c r="N2341" s="5">
        <v>46190.753472222219</v>
      </c>
      <c r="O2341" s="2" t="s">
        <v>4877</v>
      </c>
      <c r="P2341" s="2" t="s">
        <v>36</v>
      </c>
      <c r="Q2341" s="2" t="s">
        <v>2386</v>
      </c>
      <c r="R2341" s="3">
        <v>46190</v>
      </c>
      <c r="S2341" s="2" t="s">
        <v>51</v>
      </c>
      <c r="T2341" s="2" t="s">
        <v>2387</v>
      </c>
      <c r="U2341" s="2">
        <v>0</v>
      </c>
      <c r="V2341" s="2" t="s">
        <v>73</v>
      </c>
      <c r="W2341" s="2" t="s">
        <v>4320</v>
      </c>
      <c r="X2341" s="2">
        <v>2026</v>
      </c>
      <c r="Y2341" s="2" t="s">
        <v>40</v>
      </c>
      <c r="Z2341" s="4"/>
      <c r="AA2341" s="3">
        <v>46189</v>
      </c>
      <c r="AB2341" s="2" t="s">
        <v>47</v>
      </c>
      <c r="AC2341" s="2">
        <v>454860</v>
      </c>
    </row>
    <row r="2342" spans="1:29" ht="51.75" x14ac:dyDescent="0.25">
      <c r="A2342" s="2" t="s">
        <v>29</v>
      </c>
      <c r="B2342" s="2" t="s">
        <v>42</v>
      </c>
      <c r="C2342" s="2" t="s">
        <v>43</v>
      </c>
      <c r="D2342" s="2" t="s">
        <v>32</v>
      </c>
      <c r="E2342" s="2" t="s">
        <v>4875</v>
      </c>
      <c r="F2342" s="2" t="s">
        <v>41</v>
      </c>
      <c r="G2342" s="2">
        <v>1000</v>
      </c>
      <c r="H2342" s="2">
        <v>1</v>
      </c>
      <c r="I2342" s="3">
        <v>46190</v>
      </c>
      <c r="J2342" s="4"/>
      <c r="K2342" s="2">
        <v>4706530</v>
      </c>
      <c r="L2342" s="2">
        <v>42800</v>
      </c>
      <c r="M2342" s="2" t="s">
        <v>47</v>
      </c>
      <c r="N2342" s="5">
        <v>46190.753472222219</v>
      </c>
      <c r="O2342" s="2" t="s">
        <v>4877</v>
      </c>
      <c r="P2342" s="2" t="s">
        <v>36</v>
      </c>
      <c r="Q2342" s="2" t="s">
        <v>2386</v>
      </c>
      <c r="R2342" s="3">
        <v>46190</v>
      </c>
      <c r="S2342" s="2" t="s">
        <v>51</v>
      </c>
      <c r="T2342" s="2" t="s">
        <v>2387</v>
      </c>
      <c r="U2342" s="2">
        <v>0</v>
      </c>
      <c r="V2342" s="2" t="s">
        <v>73</v>
      </c>
      <c r="W2342" s="2" t="s">
        <v>4320</v>
      </c>
      <c r="X2342" s="2">
        <v>2026</v>
      </c>
      <c r="Y2342" s="2" t="s">
        <v>40</v>
      </c>
      <c r="Z2342" s="4"/>
      <c r="AA2342" s="3">
        <v>46189</v>
      </c>
      <c r="AB2342" s="2" t="s">
        <v>47</v>
      </c>
      <c r="AC2342" s="2">
        <v>454860</v>
      </c>
    </row>
    <row r="2343" spans="1:29" ht="77.25" x14ac:dyDescent="0.25">
      <c r="A2343" s="2" t="s">
        <v>29</v>
      </c>
      <c r="B2343" s="2" t="s">
        <v>42</v>
      </c>
      <c r="C2343" s="2" t="s">
        <v>43</v>
      </c>
      <c r="D2343" s="2" t="s">
        <v>32</v>
      </c>
      <c r="E2343" s="2" t="s">
        <v>4878</v>
      </c>
      <c r="F2343" s="2" t="s">
        <v>4879</v>
      </c>
      <c r="G2343" s="2">
        <v>1205000</v>
      </c>
      <c r="H2343" s="2">
        <v>1</v>
      </c>
      <c r="I2343" s="3">
        <v>46195</v>
      </c>
      <c r="J2343" s="4"/>
      <c r="K2343" s="2">
        <v>4705519</v>
      </c>
      <c r="L2343" s="2">
        <v>10000</v>
      </c>
      <c r="M2343" s="2" t="s">
        <v>2362</v>
      </c>
      <c r="N2343" s="5">
        <v>46183</v>
      </c>
      <c r="O2343" s="2" t="s">
        <v>4880</v>
      </c>
      <c r="P2343" s="2" t="s">
        <v>36</v>
      </c>
      <c r="Q2343" s="2" t="s">
        <v>88</v>
      </c>
      <c r="R2343" s="3">
        <v>46189</v>
      </c>
      <c r="S2343" s="2" t="s">
        <v>51</v>
      </c>
      <c r="T2343" s="2" t="s">
        <v>586</v>
      </c>
      <c r="U2343" s="2">
        <v>0</v>
      </c>
      <c r="V2343" s="2" t="s">
        <v>88</v>
      </c>
      <c r="W2343" s="2" t="s">
        <v>586</v>
      </c>
      <c r="X2343" s="2">
        <v>2026</v>
      </c>
      <c r="Y2343" s="2" t="s">
        <v>40</v>
      </c>
      <c r="Z2343" s="4"/>
      <c r="AA2343" s="3">
        <v>46189</v>
      </c>
      <c r="AB2343" s="2" t="s">
        <v>2362</v>
      </c>
      <c r="AC2343" s="2">
        <v>454856</v>
      </c>
    </row>
    <row r="2344" spans="1:29" ht="77.25" x14ac:dyDescent="0.25">
      <c r="A2344" s="2" t="s">
        <v>29</v>
      </c>
      <c r="B2344" s="2" t="s">
        <v>42</v>
      </c>
      <c r="C2344" s="2" t="s">
        <v>43</v>
      </c>
      <c r="D2344" s="2" t="s">
        <v>32</v>
      </c>
      <c r="E2344" s="2" t="s">
        <v>4878</v>
      </c>
      <c r="F2344" s="2" t="s">
        <v>41</v>
      </c>
      <c r="G2344" s="2">
        <v>1000</v>
      </c>
      <c r="H2344" s="2">
        <v>1</v>
      </c>
      <c r="I2344" s="3">
        <v>46195</v>
      </c>
      <c r="J2344" s="4"/>
      <c r="K2344" s="2">
        <v>4705519</v>
      </c>
      <c r="L2344" s="2">
        <v>10000</v>
      </c>
      <c r="M2344" s="2" t="s">
        <v>2362</v>
      </c>
      <c r="N2344" s="5">
        <v>46183</v>
      </c>
      <c r="O2344" s="2" t="s">
        <v>4880</v>
      </c>
      <c r="P2344" s="2" t="s">
        <v>36</v>
      </c>
      <c r="Q2344" s="2" t="s">
        <v>88</v>
      </c>
      <c r="R2344" s="3">
        <v>46189</v>
      </c>
      <c r="S2344" s="2" t="s">
        <v>51</v>
      </c>
      <c r="T2344" s="2" t="s">
        <v>586</v>
      </c>
      <c r="U2344" s="2">
        <v>0</v>
      </c>
      <c r="V2344" s="2" t="s">
        <v>88</v>
      </c>
      <c r="W2344" s="2" t="s">
        <v>586</v>
      </c>
      <c r="X2344" s="2">
        <v>2026</v>
      </c>
      <c r="Y2344" s="2" t="s">
        <v>40</v>
      </c>
      <c r="Z2344" s="4"/>
      <c r="AA2344" s="3">
        <v>46189</v>
      </c>
      <c r="AB2344" s="2" t="s">
        <v>2362</v>
      </c>
      <c r="AC2344" s="2">
        <v>454856</v>
      </c>
    </row>
    <row r="2345" spans="1:29" ht="64.5" x14ac:dyDescent="0.25">
      <c r="A2345" s="2" t="s">
        <v>29</v>
      </c>
      <c r="B2345" s="2" t="s">
        <v>42</v>
      </c>
      <c r="C2345" s="2" t="s">
        <v>43</v>
      </c>
      <c r="D2345" s="2" t="s">
        <v>732</v>
      </c>
      <c r="E2345" s="2" t="s">
        <v>4881</v>
      </c>
      <c r="F2345" s="2" t="s">
        <v>56</v>
      </c>
      <c r="G2345" s="2">
        <v>1261000</v>
      </c>
      <c r="H2345" s="2">
        <v>1</v>
      </c>
      <c r="I2345" s="3">
        <v>46192</v>
      </c>
      <c r="J2345" s="4"/>
      <c r="K2345" s="2">
        <v>3517135</v>
      </c>
      <c r="L2345" s="2">
        <v>18915</v>
      </c>
      <c r="M2345" s="2" t="s">
        <v>1951</v>
      </c>
      <c r="N2345" s="5">
        <v>46192</v>
      </c>
      <c r="O2345" s="2">
        <v>543</v>
      </c>
      <c r="P2345" s="2" t="s">
        <v>49</v>
      </c>
      <c r="Q2345" s="2" t="s">
        <v>88</v>
      </c>
      <c r="R2345" s="3">
        <v>46192</v>
      </c>
      <c r="S2345" s="2" t="s">
        <v>2199</v>
      </c>
      <c r="T2345" s="4"/>
      <c r="U2345" s="2">
        <v>0</v>
      </c>
      <c r="V2345" s="2" t="s">
        <v>278</v>
      </c>
      <c r="W2345" s="2" t="s">
        <v>3798</v>
      </c>
      <c r="X2345" s="2">
        <v>2026</v>
      </c>
      <c r="Y2345" s="2" t="s">
        <v>55</v>
      </c>
      <c r="Z2345" s="4"/>
      <c r="AA2345" s="3">
        <v>46190</v>
      </c>
      <c r="AB2345" s="2" t="s">
        <v>1951</v>
      </c>
      <c r="AC2345" s="2">
        <v>454850</v>
      </c>
    </row>
    <row r="2346" spans="1:29" ht="64.5" x14ac:dyDescent="0.25">
      <c r="A2346" s="2" t="s">
        <v>29</v>
      </c>
      <c r="B2346" s="2" t="s">
        <v>42</v>
      </c>
      <c r="C2346" s="2" t="s">
        <v>43</v>
      </c>
      <c r="D2346" s="2" t="s">
        <v>732</v>
      </c>
      <c r="E2346" s="2" t="s">
        <v>4881</v>
      </c>
      <c r="F2346" s="2" t="s">
        <v>4882</v>
      </c>
      <c r="G2346" s="2">
        <v>1261000</v>
      </c>
      <c r="H2346" s="2">
        <v>1</v>
      </c>
      <c r="I2346" s="3">
        <v>46192</v>
      </c>
      <c r="J2346" s="4"/>
      <c r="K2346" s="2">
        <v>3517135</v>
      </c>
      <c r="L2346" s="2">
        <v>18915</v>
      </c>
      <c r="M2346" s="2" t="s">
        <v>1951</v>
      </c>
      <c r="N2346" s="5">
        <v>46192</v>
      </c>
      <c r="O2346" s="2">
        <v>543</v>
      </c>
      <c r="P2346" s="2" t="s">
        <v>49</v>
      </c>
      <c r="Q2346" s="2" t="s">
        <v>88</v>
      </c>
      <c r="R2346" s="3">
        <v>46192</v>
      </c>
      <c r="S2346" s="2" t="s">
        <v>2199</v>
      </c>
      <c r="T2346" s="4"/>
      <c r="U2346" s="2">
        <v>0</v>
      </c>
      <c r="V2346" s="2" t="s">
        <v>278</v>
      </c>
      <c r="W2346" s="2" t="s">
        <v>3798</v>
      </c>
      <c r="X2346" s="2">
        <v>2026</v>
      </c>
      <c r="Y2346" s="2" t="s">
        <v>55</v>
      </c>
      <c r="Z2346" s="4"/>
      <c r="AA2346" s="3">
        <v>46190</v>
      </c>
      <c r="AB2346" s="2" t="s">
        <v>1951</v>
      </c>
      <c r="AC2346" s="2">
        <v>454850</v>
      </c>
    </row>
    <row r="2347" spans="1:29" ht="64.5" x14ac:dyDescent="0.25">
      <c r="A2347" s="2" t="s">
        <v>29</v>
      </c>
      <c r="B2347" s="2" t="s">
        <v>42</v>
      </c>
      <c r="C2347" s="2" t="s">
        <v>43</v>
      </c>
      <c r="D2347" s="2" t="s">
        <v>732</v>
      </c>
      <c r="E2347" s="2" t="s">
        <v>4881</v>
      </c>
      <c r="F2347" s="2" t="s">
        <v>41</v>
      </c>
      <c r="G2347" s="2">
        <v>5000</v>
      </c>
      <c r="H2347" s="2">
        <v>1</v>
      </c>
      <c r="I2347" s="3">
        <v>46192</v>
      </c>
      <c r="J2347" s="4"/>
      <c r="K2347" s="2">
        <v>3517135</v>
      </c>
      <c r="L2347" s="2">
        <v>18915</v>
      </c>
      <c r="M2347" s="2" t="s">
        <v>1951</v>
      </c>
      <c r="N2347" s="5">
        <v>46192</v>
      </c>
      <c r="O2347" s="2">
        <v>543</v>
      </c>
      <c r="P2347" s="2" t="s">
        <v>49</v>
      </c>
      <c r="Q2347" s="2" t="s">
        <v>88</v>
      </c>
      <c r="R2347" s="3">
        <v>46192</v>
      </c>
      <c r="S2347" s="2" t="s">
        <v>2199</v>
      </c>
      <c r="T2347" s="4"/>
      <c r="U2347" s="2">
        <v>0</v>
      </c>
      <c r="V2347" s="2" t="s">
        <v>278</v>
      </c>
      <c r="W2347" s="2" t="s">
        <v>3798</v>
      </c>
      <c r="X2347" s="2">
        <v>2026</v>
      </c>
      <c r="Y2347" s="2" t="s">
        <v>55</v>
      </c>
      <c r="Z2347" s="4"/>
      <c r="AA2347" s="3">
        <v>46190</v>
      </c>
      <c r="AB2347" s="2" t="s">
        <v>1951</v>
      </c>
      <c r="AC2347" s="2">
        <v>454850</v>
      </c>
    </row>
    <row r="2348" spans="1:29" ht="64.5" x14ac:dyDescent="0.25">
      <c r="A2348" s="2" t="s">
        <v>29</v>
      </c>
      <c r="B2348" s="2" t="s">
        <v>42</v>
      </c>
      <c r="C2348" s="2" t="s">
        <v>43</v>
      </c>
      <c r="D2348" s="2" t="s">
        <v>32</v>
      </c>
      <c r="E2348" s="2" t="s">
        <v>4883</v>
      </c>
      <c r="F2348" s="2" t="s">
        <v>4884</v>
      </c>
      <c r="G2348" s="2">
        <v>3650000</v>
      </c>
      <c r="H2348" s="2">
        <v>1</v>
      </c>
      <c r="I2348" s="3">
        <v>46194</v>
      </c>
      <c r="J2348" s="4"/>
      <c r="K2348" s="2">
        <v>4705306</v>
      </c>
      <c r="L2348" s="2">
        <v>30000</v>
      </c>
      <c r="M2348" s="2" t="s">
        <v>235</v>
      </c>
      <c r="N2348" s="5">
        <v>46184</v>
      </c>
      <c r="O2348" s="2" t="s">
        <v>4885</v>
      </c>
      <c r="P2348" s="2" t="s">
        <v>36</v>
      </c>
      <c r="Q2348" s="2" t="s">
        <v>1965</v>
      </c>
      <c r="R2348" s="3">
        <v>46184</v>
      </c>
      <c r="S2348" s="2" t="s">
        <v>38</v>
      </c>
      <c r="T2348" s="2" t="s">
        <v>4886</v>
      </c>
      <c r="U2348" s="2" t="s">
        <v>4887</v>
      </c>
      <c r="V2348" s="2" t="s">
        <v>4888</v>
      </c>
      <c r="W2348" s="2" t="s">
        <v>910</v>
      </c>
      <c r="X2348" s="2">
        <v>2026</v>
      </c>
      <c r="Y2348" s="2" t="s">
        <v>40</v>
      </c>
      <c r="Z2348" s="4"/>
      <c r="AA2348" s="3">
        <v>46189</v>
      </c>
      <c r="AB2348" s="2" t="s">
        <v>235</v>
      </c>
      <c r="AC2348" s="2">
        <v>454846</v>
      </c>
    </row>
    <row r="2349" spans="1:29" ht="39" x14ac:dyDescent="0.25">
      <c r="A2349" s="2" t="s">
        <v>29</v>
      </c>
      <c r="B2349" s="2" t="s">
        <v>42</v>
      </c>
      <c r="C2349" s="2" t="s">
        <v>43</v>
      </c>
      <c r="D2349" s="2" t="s">
        <v>32</v>
      </c>
      <c r="E2349" s="2" t="s">
        <v>4883</v>
      </c>
      <c r="F2349" s="2" t="s">
        <v>41</v>
      </c>
      <c r="G2349" s="2">
        <v>1000</v>
      </c>
      <c r="H2349" s="2">
        <v>1</v>
      </c>
      <c r="I2349" s="3">
        <v>46194</v>
      </c>
      <c r="J2349" s="4"/>
      <c r="K2349" s="2">
        <v>4705306</v>
      </c>
      <c r="L2349" s="2">
        <v>30000</v>
      </c>
      <c r="M2349" s="2" t="s">
        <v>235</v>
      </c>
      <c r="N2349" s="5">
        <v>46184</v>
      </c>
      <c r="O2349" s="2" t="s">
        <v>4885</v>
      </c>
      <c r="P2349" s="2" t="s">
        <v>36</v>
      </c>
      <c r="Q2349" s="2" t="s">
        <v>1965</v>
      </c>
      <c r="R2349" s="3">
        <v>46184</v>
      </c>
      <c r="S2349" s="2" t="s">
        <v>38</v>
      </c>
      <c r="T2349" s="2" t="s">
        <v>4886</v>
      </c>
      <c r="U2349" s="2" t="s">
        <v>4887</v>
      </c>
      <c r="V2349" s="2" t="s">
        <v>4888</v>
      </c>
      <c r="W2349" s="2" t="s">
        <v>910</v>
      </c>
      <c r="X2349" s="2">
        <v>2026</v>
      </c>
      <c r="Y2349" s="2" t="s">
        <v>40</v>
      </c>
      <c r="Z2349" s="4"/>
      <c r="AA2349" s="3">
        <v>46189</v>
      </c>
      <c r="AB2349" s="2" t="s">
        <v>235</v>
      </c>
      <c r="AC2349" s="2">
        <v>454846</v>
      </c>
    </row>
    <row r="2350" spans="1:29" ht="51.75" x14ac:dyDescent="0.25">
      <c r="A2350" s="2" t="s">
        <v>29</v>
      </c>
      <c r="B2350" s="2" t="s">
        <v>42</v>
      </c>
      <c r="C2350" s="2" t="s">
        <v>43</v>
      </c>
      <c r="D2350" s="2" t="s">
        <v>67</v>
      </c>
      <c r="E2350" s="2" t="s">
        <v>4889</v>
      </c>
      <c r="F2350" s="2" t="s">
        <v>56</v>
      </c>
      <c r="G2350" s="2">
        <v>1295000</v>
      </c>
      <c r="H2350" s="2">
        <v>1</v>
      </c>
      <c r="I2350" s="3">
        <v>46193</v>
      </c>
      <c r="J2350" s="4"/>
      <c r="K2350" s="2">
        <v>4434400</v>
      </c>
      <c r="L2350" s="2">
        <v>19950</v>
      </c>
      <c r="M2350" s="2" t="s">
        <v>235</v>
      </c>
      <c r="N2350" s="5">
        <v>46190</v>
      </c>
      <c r="O2350" s="2" t="s">
        <v>4890</v>
      </c>
      <c r="P2350" s="2" t="s">
        <v>49</v>
      </c>
      <c r="Q2350" s="2" t="s">
        <v>2386</v>
      </c>
      <c r="R2350" s="3">
        <v>46190</v>
      </c>
      <c r="S2350" s="2" t="s">
        <v>38</v>
      </c>
      <c r="T2350" s="2" t="s">
        <v>2064</v>
      </c>
      <c r="U2350" s="2" t="s">
        <v>4891</v>
      </c>
      <c r="V2350" s="2" t="s">
        <v>4892</v>
      </c>
      <c r="W2350" s="2" t="s">
        <v>1335</v>
      </c>
      <c r="X2350" s="2">
        <v>2026</v>
      </c>
      <c r="Y2350" s="2" t="s">
        <v>65</v>
      </c>
      <c r="Z2350" s="4"/>
      <c r="AA2350" s="3">
        <v>46190</v>
      </c>
      <c r="AB2350" s="2" t="s">
        <v>235</v>
      </c>
      <c r="AC2350" s="2">
        <v>454842</v>
      </c>
    </row>
    <row r="2351" spans="1:29" ht="64.5" x14ac:dyDescent="0.25">
      <c r="A2351" s="2" t="s">
        <v>29</v>
      </c>
      <c r="B2351" s="2" t="s">
        <v>42</v>
      </c>
      <c r="C2351" s="2" t="s">
        <v>43</v>
      </c>
      <c r="D2351" s="2" t="s">
        <v>67</v>
      </c>
      <c r="E2351" s="2" t="s">
        <v>4889</v>
      </c>
      <c r="F2351" s="2" t="s">
        <v>4893</v>
      </c>
      <c r="G2351" s="2">
        <v>1995000</v>
      </c>
      <c r="H2351" s="2">
        <v>1</v>
      </c>
      <c r="I2351" s="3">
        <v>46193</v>
      </c>
      <c r="J2351" s="4"/>
      <c r="K2351" s="2">
        <v>4434400</v>
      </c>
      <c r="L2351" s="2">
        <v>19950</v>
      </c>
      <c r="M2351" s="2" t="s">
        <v>235</v>
      </c>
      <c r="N2351" s="5">
        <v>46190</v>
      </c>
      <c r="O2351" s="2" t="s">
        <v>4890</v>
      </c>
      <c r="P2351" s="2" t="s">
        <v>49</v>
      </c>
      <c r="Q2351" s="2" t="s">
        <v>2386</v>
      </c>
      <c r="R2351" s="3">
        <v>46190</v>
      </c>
      <c r="S2351" s="2" t="s">
        <v>38</v>
      </c>
      <c r="T2351" s="2" t="s">
        <v>2064</v>
      </c>
      <c r="U2351" s="2" t="s">
        <v>4891</v>
      </c>
      <c r="V2351" s="2" t="s">
        <v>4892</v>
      </c>
      <c r="W2351" s="2" t="s">
        <v>1335</v>
      </c>
      <c r="X2351" s="2">
        <v>2026</v>
      </c>
      <c r="Y2351" s="2" t="s">
        <v>65</v>
      </c>
      <c r="Z2351" s="4"/>
      <c r="AA2351" s="3">
        <v>46190</v>
      </c>
      <c r="AB2351" s="2" t="s">
        <v>235</v>
      </c>
      <c r="AC2351" s="2">
        <v>454842</v>
      </c>
    </row>
    <row r="2352" spans="1:29" ht="39" x14ac:dyDescent="0.25">
      <c r="A2352" s="2" t="s">
        <v>29</v>
      </c>
      <c r="B2352" s="2" t="s">
        <v>42</v>
      </c>
      <c r="C2352" s="2" t="s">
        <v>43</v>
      </c>
      <c r="D2352" s="2" t="s">
        <v>67</v>
      </c>
      <c r="E2352" s="2" t="s">
        <v>4889</v>
      </c>
      <c r="F2352" s="2" t="s">
        <v>41</v>
      </c>
      <c r="G2352" s="2">
        <v>5000</v>
      </c>
      <c r="H2352" s="2">
        <v>1</v>
      </c>
      <c r="I2352" s="3">
        <v>46193</v>
      </c>
      <c r="J2352" s="4"/>
      <c r="K2352" s="2">
        <v>4434400</v>
      </c>
      <c r="L2352" s="2">
        <v>19950</v>
      </c>
      <c r="M2352" s="2" t="s">
        <v>235</v>
      </c>
      <c r="N2352" s="5">
        <v>46190</v>
      </c>
      <c r="O2352" s="2" t="s">
        <v>4890</v>
      </c>
      <c r="P2352" s="2" t="s">
        <v>49</v>
      </c>
      <c r="Q2352" s="2" t="s">
        <v>2386</v>
      </c>
      <c r="R2352" s="3">
        <v>46190</v>
      </c>
      <c r="S2352" s="2" t="s">
        <v>38</v>
      </c>
      <c r="T2352" s="2" t="s">
        <v>2064</v>
      </c>
      <c r="U2352" s="2" t="s">
        <v>4891</v>
      </c>
      <c r="V2352" s="2" t="s">
        <v>4892</v>
      </c>
      <c r="W2352" s="2" t="s">
        <v>1335</v>
      </c>
      <c r="X2352" s="2">
        <v>2026</v>
      </c>
      <c r="Y2352" s="2" t="s">
        <v>65</v>
      </c>
      <c r="Z2352" s="4"/>
      <c r="AA2352" s="3">
        <v>46190</v>
      </c>
      <c r="AB2352" s="2" t="s">
        <v>235</v>
      </c>
      <c r="AC2352" s="2">
        <v>454842</v>
      </c>
    </row>
    <row r="2353" spans="1:29" ht="51.75" x14ac:dyDescent="0.25">
      <c r="A2353" s="2" t="s">
        <v>29</v>
      </c>
      <c r="B2353" s="2" t="s">
        <v>42</v>
      </c>
      <c r="C2353" s="2" t="s">
        <v>43</v>
      </c>
      <c r="D2353" s="2" t="s">
        <v>32</v>
      </c>
      <c r="E2353" s="2" t="s">
        <v>4894</v>
      </c>
      <c r="F2353" s="2" t="s">
        <v>4895</v>
      </c>
      <c r="G2353" s="2">
        <v>3350000</v>
      </c>
      <c r="H2353" s="2">
        <v>1</v>
      </c>
      <c r="I2353" s="3">
        <v>46193</v>
      </c>
      <c r="J2353" s="4"/>
      <c r="K2353" s="2">
        <v>4705035</v>
      </c>
      <c r="L2353" s="2">
        <v>30000</v>
      </c>
      <c r="M2353" s="2" t="s">
        <v>126</v>
      </c>
      <c r="N2353" s="5">
        <v>46189</v>
      </c>
      <c r="O2353" s="2" t="s">
        <v>4896</v>
      </c>
      <c r="P2353" s="2" t="s">
        <v>36</v>
      </c>
      <c r="Q2353" s="2" t="s">
        <v>3746</v>
      </c>
      <c r="R2353" s="3">
        <v>46189</v>
      </c>
      <c r="S2353" s="2" t="s">
        <v>38</v>
      </c>
      <c r="T2353" s="2" t="s">
        <v>1171</v>
      </c>
      <c r="U2353" s="2" t="s">
        <v>4897</v>
      </c>
      <c r="V2353" s="2" t="s">
        <v>1748</v>
      </c>
      <c r="W2353" s="2" t="s">
        <v>2855</v>
      </c>
      <c r="X2353" s="2">
        <v>2025</v>
      </c>
      <c r="Y2353" s="2" t="s">
        <v>40</v>
      </c>
      <c r="Z2353" s="4"/>
      <c r="AA2353" s="3">
        <v>46189</v>
      </c>
      <c r="AB2353" s="2" t="s">
        <v>126</v>
      </c>
      <c r="AC2353" s="2">
        <v>454836</v>
      </c>
    </row>
    <row r="2354" spans="1:29" ht="51.75" x14ac:dyDescent="0.25">
      <c r="A2354" s="2" t="s">
        <v>29</v>
      </c>
      <c r="B2354" s="2" t="s">
        <v>42</v>
      </c>
      <c r="C2354" s="2" t="s">
        <v>43</v>
      </c>
      <c r="D2354" s="2" t="s">
        <v>32</v>
      </c>
      <c r="E2354" s="2" t="s">
        <v>4894</v>
      </c>
      <c r="F2354" s="2" t="s">
        <v>41</v>
      </c>
      <c r="G2354" s="2">
        <v>1000</v>
      </c>
      <c r="H2354" s="2">
        <v>1</v>
      </c>
      <c r="I2354" s="3">
        <v>46193</v>
      </c>
      <c r="J2354" s="4"/>
      <c r="K2354" s="2">
        <v>4705035</v>
      </c>
      <c r="L2354" s="2">
        <v>30000</v>
      </c>
      <c r="M2354" s="2" t="s">
        <v>126</v>
      </c>
      <c r="N2354" s="5">
        <v>46189</v>
      </c>
      <c r="O2354" s="2" t="s">
        <v>4896</v>
      </c>
      <c r="P2354" s="2" t="s">
        <v>36</v>
      </c>
      <c r="Q2354" s="2" t="s">
        <v>3746</v>
      </c>
      <c r="R2354" s="3">
        <v>46189</v>
      </c>
      <c r="S2354" s="2" t="s">
        <v>38</v>
      </c>
      <c r="T2354" s="2" t="s">
        <v>1171</v>
      </c>
      <c r="U2354" s="2" t="s">
        <v>4897</v>
      </c>
      <c r="V2354" s="2" t="s">
        <v>1748</v>
      </c>
      <c r="W2354" s="2" t="s">
        <v>2855</v>
      </c>
      <c r="X2354" s="2">
        <v>2025</v>
      </c>
      <c r="Y2354" s="2" t="s">
        <v>40</v>
      </c>
      <c r="Z2354" s="4"/>
      <c r="AA2354" s="3">
        <v>46189</v>
      </c>
      <c r="AB2354" s="2" t="s">
        <v>126</v>
      </c>
      <c r="AC2354" s="2">
        <v>454836</v>
      </c>
    </row>
    <row r="2355" spans="1:29" ht="51.75" x14ac:dyDescent="0.25">
      <c r="A2355" s="2" t="s">
        <v>29</v>
      </c>
      <c r="B2355" s="2" t="s">
        <v>42</v>
      </c>
      <c r="C2355" s="2" t="s">
        <v>43</v>
      </c>
      <c r="D2355" s="2" t="s">
        <v>32</v>
      </c>
      <c r="E2355" s="2" t="s">
        <v>4898</v>
      </c>
      <c r="F2355" s="2" t="s">
        <v>4899</v>
      </c>
      <c r="G2355" s="2">
        <v>4000000</v>
      </c>
      <c r="H2355" s="2">
        <v>1</v>
      </c>
      <c r="I2355" s="3">
        <v>46201</v>
      </c>
      <c r="J2355" s="4"/>
      <c r="K2355" s="2">
        <v>4705805</v>
      </c>
      <c r="L2355" s="2">
        <v>80000</v>
      </c>
      <c r="M2355" s="2" t="s">
        <v>47</v>
      </c>
      <c r="N2355" s="5">
        <v>46189</v>
      </c>
      <c r="O2355" s="2" t="s">
        <v>4900</v>
      </c>
      <c r="P2355" s="2" t="s">
        <v>36</v>
      </c>
      <c r="Q2355" s="2" t="s">
        <v>463</v>
      </c>
      <c r="R2355" s="3">
        <v>46189</v>
      </c>
      <c r="S2355" s="2" t="s">
        <v>51</v>
      </c>
      <c r="T2355" s="2" t="s">
        <v>161</v>
      </c>
      <c r="U2355" s="2">
        <v>0</v>
      </c>
      <c r="V2355" s="2" t="s">
        <v>4901</v>
      </c>
      <c r="W2355" s="2" t="s">
        <v>4173</v>
      </c>
      <c r="X2355" s="2">
        <v>2026</v>
      </c>
      <c r="Y2355" s="2" t="s">
        <v>40</v>
      </c>
      <c r="Z2355" s="4"/>
      <c r="AA2355" s="3">
        <v>46189</v>
      </c>
      <c r="AB2355" s="2" t="s">
        <v>47</v>
      </c>
      <c r="AC2355" s="2">
        <v>454820</v>
      </c>
    </row>
    <row r="2356" spans="1:29" ht="51.75" x14ac:dyDescent="0.25">
      <c r="A2356" s="2" t="s">
        <v>29</v>
      </c>
      <c r="B2356" s="2" t="s">
        <v>42</v>
      </c>
      <c r="C2356" s="2" t="s">
        <v>43</v>
      </c>
      <c r="D2356" s="2" t="s">
        <v>32</v>
      </c>
      <c r="E2356" s="2" t="s">
        <v>4898</v>
      </c>
      <c r="F2356" s="2" t="s">
        <v>41</v>
      </c>
      <c r="G2356" s="2">
        <v>1000</v>
      </c>
      <c r="H2356" s="2">
        <v>1</v>
      </c>
      <c r="I2356" s="3">
        <v>46201</v>
      </c>
      <c r="J2356" s="4"/>
      <c r="K2356" s="2">
        <v>4705805</v>
      </c>
      <c r="L2356" s="2">
        <v>80000</v>
      </c>
      <c r="M2356" s="2" t="s">
        <v>47</v>
      </c>
      <c r="N2356" s="5">
        <v>46189</v>
      </c>
      <c r="O2356" s="2" t="s">
        <v>4900</v>
      </c>
      <c r="P2356" s="2" t="s">
        <v>36</v>
      </c>
      <c r="Q2356" s="2" t="s">
        <v>463</v>
      </c>
      <c r="R2356" s="3">
        <v>46189</v>
      </c>
      <c r="S2356" s="2" t="s">
        <v>51</v>
      </c>
      <c r="T2356" s="2" t="s">
        <v>161</v>
      </c>
      <c r="U2356" s="2">
        <v>0</v>
      </c>
      <c r="V2356" s="2" t="s">
        <v>4901</v>
      </c>
      <c r="W2356" s="2" t="s">
        <v>4173</v>
      </c>
      <c r="X2356" s="2">
        <v>2026</v>
      </c>
      <c r="Y2356" s="2" t="s">
        <v>40</v>
      </c>
      <c r="Z2356" s="4"/>
      <c r="AA2356" s="3">
        <v>46189</v>
      </c>
      <c r="AB2356" s="2" t="s">
        <v>47</v>
      </c>
      <c r="AC2356" s="2">
        <v>454820</v>
      </c>
    </row>
    <row r="2357" spans="1:29" ht="90" x14ac:dyDescent="0.25">
      <c r="A2357" s="2" t="s">
        <v>29</v>
      </c>
      <c r="B2357" s="2" t="s">
        <v>42</v>
      </c>
      <c r="C2357" s="2" t="s">
        <v>43</v>
      </c>
      <c r="D2357" s="2" t="s">
        <v>573</v>
      </c>
      <c r="E2357" s="2" t="s">
        <v>4902</v>
      </c>
      <c r="F2357" s="2" t="s">
        <v>56</v>
      </c>
      <c r="G2357" s="2">
        <v>2070000</v>
      </c>
      <c r="H2357" s="2">
        <v>1</v>
      </c>
      <c r="I2357" s="3">
        <v>46194</v>
      </c>
      <c r="J2357" s="4"/>
      <c r="K2357" s="2">
        <v>4466439</v>
      </c>
      <c r="L2357" s="2">
        <v>41400</v>
      </c>
      <c r="M2357" s="2" t="s">
        <v>157</v>
      </c>
      <c r="N2357" s="5">
        <v>46190</v>
      </c>
      <c r="O2357" s="2" t="s">
        <v>4903</v>
      </c>
      <c r="P2357" s="2" t="s">
        <v>49</v>
      </c>
      <c r="Q2357" s="2" t="s">
        <v>4904</v>
      </c>
      <c r="R2357" s="3">
        <v>46196</v>
      </c>
      <c r="S2357" s="2" t="s">
        <v>160</v>
      </c>
      <c r="T2357" s="2" t="s">
        <v>63</v>
      </c>
      <c r="U2357" s="2" t="s">
        <v>37</v>
      </c>
      <c r="V2357" s="2" t="s">
        <v>883</v>
      </c>
      <c r="W2357" s="2" t="s">
        <v>484</v>
      </c>
      <c r="X2357" s="2">
        <v>2026</v>
      </c>
      <c r="Y2357" s="2" t="s">
        <v>65</v>
      </c>
      <c r="Z2357" s="4"/>
      <c r="AA2357" s="3">
        <v>46190</v>
      </c>
      <c r="AB2357" s="2" t="s">
        <v>157</v>
      </c>
      <c r="AC2357" s="2">
        <v>454816</v>
      </c>
    </row>
    <row r="2358" spans="1:29" ht="90" x14ac:dyDescent="0.25">
      <c r="A2358" s="2" t="s">
        <v>29</v>
      </c>
      <c r="B2358" s="2" t="s">
        <v>42</v>
      </c>
      <c r="C2358" s="2" t="s">
        <v>43</v>
      </c>
      <c r="D2358" s="2" t="s">
        <v>573</v>
      </c>
      <c r="E2358" s="2" t="s">
        <v>4902</v>
      </c>
      <c r="F2358" s="2" t="s">
        <v>4905</v>
      </c>
      <c r="G2358" s="2">
        <v>2070000</v>
      </c>
      <c r="H2358" s="2">
        <v>1</v>
      </c>
      <c r="I2358" s="3">
        <v>46194</v>
      </c>
      <c r="J2358" s="4"/>
      <c r="K2358" s="2">
        <v>4466439</v>
      </c>
      <c r="L2358" s="2">
        <v>41400</v>
      </c>
      <c r="M2358" s="2" t="s">
        <v>157</v>
      </c>
      <c r="N2358" s="5">
        <v>46190</v>
      </c>
      <c r="O2358" s="2" t="s">
        <v>4903</v>
      </c>
      <c r="P2358" s="2" t="s">
        <v>49</v>
      </c>
      <c r="Q2358" s="2" t="s">
        <v>4904</v>
      </c>
      <c r="R2358" s="3">
        <v>46196</v>
      </c>
      <c r="S2358" s="2" t="s">
        <v>160</v>
      </c>
      <c r="T2358" s="2" t="s">
        <v>63</v>
      </c>
      <c r="U2358" s="2" t="s">
        <v>37</v>
      </c>
      <c r="V2358" s="2" t="s">
        <v>883</v>
      </c>
      <c r="W2358" s="2" t="s">
        <v>484</v>
      </c>
      <c r="X2358" s="2">
        <v>2026</v>
      </c>
      <c r="Y2358" s="2" t="s">
        <v>65</v>
      </c>
      <c r="Z2358" s="4"/>
      <c r="AA2358" s="3">
        <v>46190</v>
      </c>
      <c r="AB2358" s="2" t="s">
        <v>157</v>
      </c>
      <c r="AC2358" s="2">
        <v>454816</v>
      </c>
    </row>
    <row r="2359" spans="1:29" ht="90" x14ac:dyDescent="0.25">
      <c r="A2359" s="2" t="s">
        <v>29</v>
      </c>
      <c r="B2359" s="2" t="s">
        <v>42</v>
      </c>
      <c r="C2359" s="2" t="s">
        <v>43</v>
      </c>
      <c r="D2359" s="2" t="s">
        <v>573</v>
      </c>
      <c r="E2359" s="2" t="s">
        <v>4902</v>
      </c>
      <c r="F2359" s="2" t="s">
        <v>41</v>
      </c>
      <c r="G2359" s="2">
        <v>5000</v>
      </c>
      <c r="H2359" s="2">
        <v>1</v>
      </c>
      <c r="I2359" s="3">
        <v>46194</v>
      </c>
      <c r="J2359" s="4"/>
      <c r="K2359" s="2">
        <v>4466439</v>
      </c>
      <c r="L2359" s="2">
        <v>41400</v>
      </c>
      <c r="M2359" s="2" t="s">
        <v>157</v>
      </c>
      <c r="N2359" s="5">
        <v>46190</v>
      </c>
      <c r="O2359" s="2" t="s">
        <v>4903</v>
      </c>
      <c r="P2359" s="2" t="s">
        <v>49</v>
      </c>
      <c r="Q2359" s="2" t="s">
        <v>4904</v>
      </c>
      <c r="R2359" s="3">
        <v>46196</v>
      </c>
      <c r="S2359" s="2" t="s">
        <v>160</v>
      </c>
      <c r="T2359" s="2" t="s">
        <v>63</v>
      </c>
      <c r="U2359" s="2" t="s">
        <v>37</v>
      </c>
      <c r="V2359" s="2" t="s">
        <v>883</v>
      </c>
      <c r="W2359" s="2" t="s">
        <v>484</v>
      </c>
      <c r="X2359" s="2">
        <v>2026</v>
      </c>
      <c r="Y2359" s="2" t="s">
        <v>65</v>
      </c>
      <c r="Z2359" s="4"/>
      <c r="AA2359" s="3">
        <v>46190</v>
      </c>
      <c r="AB2359" s="2" t="s">
        <v>157</v>
      </c>
      <c r="AC2359" s="2">
        <v>454816</v>
      </c>
    </row>
    <row r="2360" spans="1:29" ht="102.75" x14ac:dyDescent="0.25">
      <c r="A2360" s="2" t="s">
        <v>29</v>
      </c>
      <c r="B2360" s="2" t="s">
        <v>42</v>
      </c>
      <c r="C2360" s="2" t="s">
        <v>43</v>
      </c>
      <c r="D2360" s="2" t="s">
        <v>32</v>
      </c>
      <c r="E2360" s="2" t="s">
        <v>4906</v>
      </c>
      <c r="F2360" s="2" t="s">
        <v>4907</v>
      </c>
      <c r="G2360" s="2">
        <v>2480000</v>
      </c>
      <c r="H2360" s="2">
        <v>1</v>
      </c>
      <c r="I2360" s="3">
        <v>46190</v>
      </c>
      <c r="J2360" s="4"/>
      <c r="K2360" s="2">
        <v>4705624</v>
      </c>
      <c r="L2360" s="2">
        <v>20000</v>
      </c>
      <c r="M2360" s="2" t="s">
        <v>35</v>
      </c>
      <c r="N2360" s="5">
        <v>46189</v>
      </c>
      <c r="O2360" s="2" t="s">
        <v>4908</v>
      </c>
      <c r="P2360" s="2" t="s">
        <v>36</v>
      </c>
      <c r="Q2360" s="2" t="s">
        <v>2727</v>
      </c>
      <c r="R2360" s="3">
        <v>46189</v>
      </c>
      <c r="S2360" s="2" t="s">
        <v>38</v>
      </c>
      <c r="T2360" s="2" t="s">
        <v>1377</v>
      </c>
      <c r="U2360" s="2" t="s">
        <v>4909</v>
      </c>
      <c r="V2360" s="2" t="s">
        <v>4910</v>
      </c>
      <c r="W2360" s="2" t="s">
        <v>3016</v>
      </c>
      <c r="X2360" s="2">
        <v>2025</v>
      </c>
      <c r="Y2360" s="2" t="s">
        <v>40</v>
      </c>
      <c r="Z2360" s="4"/>
      <c r="AA2360" s="3">
        <v>46189</v>
      </c>
      <c r="AB2360" s="2" t="s">
        <v>35</v>
      </c>
      <c r="AC2360" s="2">
        <v>454786</v>
      </c>
    </row>
    <row r="2361" spans="1:29" ht="102.75" x14ac:dyDescent="0.25">
      <c r="A2361" s="2" t="s">
        <v>29</v>
      </c>
      <c r="B2361" s="2" t="s">
        <v>42</v>
      </c>
      <c r="C2361" s="2" t="s">
        <v>43</v>
      </c>
      <c r="D2361" s="2" t="s">
        <v>32</v>
      </c>
      <c r="E2361" s="2" t="s">
        <v>4906</v>
      </c>
      <c r="F2361" s="2" t="s">
        <v>41</v>
      </c>
      <c r="G2361" s="2">
        <v>1000</v>
      </c>
      <c r="H2361" s="2">
        <v>1</v>
      </c>
      <c r="I2361" s="3">
        <v>46190</v>
      </c>
      <c r="J2361" s="4"/>
      <c r="K2361" s="2">
        <v>4705624</v>
      </c>
      <c r="L2361" s="2">
        <v>20000</v>
      </c>
      <c r="M2361" s="2" t="s">
        <v>35</v>
      </c>
      <c r="N2361" s="5">
        <v>46189</v>
      </c>
      <c r="O2361" s="2" t="s">
        <v>4908</v>
      </c>
      <c r="P2361" s="2" t="s">
        <v>36</v>
      </c>
      <c r="Q2361" s="2" t="s">
        <v>2727</v>
      </c>
      <c r="R2361" s="3">
        <v>46189</v>
      </c>
      <c r="S2361" s="2" t="s">
        <v>38</v>
      </c>
      <c r="T2361" s="2" t="s">
        <v>1377</v>
      </c>
      <c r="U2361" s="2" t="s">
        <v>4909</v>
      </c>
      <c r="V2361" s="2" t="s">
        <v>4910</v>
      </c>
      <c r="W2361" s="2" t="s">
        <v>3016</v>
      </c>
      <c r="X2361" s="2">
        <v>2025</v>
      </c>
      <c r="Y2361" s="2" t="s">
        <v>40</v>
      </c>
      <c r="Z2361" s="4"/>
      <c r="AA2361" s="3">
        <v>46189</v>
      </c>
      <c r="AB2361" s="2" t="s">
        <v>35</v>
      </c>
      <c r="AC2361" s="2">
        <v>454786</v>
      </c>
    </row>
    <row r="2362" spans="1:29" ht="64.5" x14ac:dyDescent="0.25">
      <c r="A2362" s="2" t="s">
        <v>29</v>
      </c>
      <c r="B2362" s="2" t="s">
        <v>42</v>
      </c>
      <c r="C2362" s="2" t="s">
        <v>43</v>
      </c>
      <c r="D2362" s="2" t="s">
        <v>32</v>
      </c>
      <c r="E2362" s="2" t="s">
        <v>4911</v>
      </c>
      <c r="F2362" s="2" t="s">
        <v>4912</v>
      </c>
      <c r="G2362" s="2">
        <v>1970000</v>
      </c>
      <c r="H2362" s="2">
        <v>1</v>
      </c>
      <c r="I2362" s="3">
        <v>46191</v>
      </c>
      <c r="J2362" s="4"/>
      <c r="K2362" s="2">
        <v>4712918</v>
      </c>
      <c r="L2362" s="2">
        <v>39400</v>
      </c>
      <c r="M2362" s="2" t="s">
        <v>897</v>
      </c>
      <c r="N2362" s="5">
        <v>46190</v>
      </c>
      <c r="O2362" s="2" t="s">
        <v>4913</v>
      </c>
      <c r="P2362" s="2" t="s">
        <v>36</v>
      </c>
      <c r="Q2362" s="2" t="s">
        <v>61</v>
      </c>
      <c r="R2362" s="3">
        <v>46190</v>
      </c>
      <c r="S2362" s="2" t="s">
        <v>145</v>
      </c>
      <c r="T2362" s="2" t="s">
        <v>63</v>
      </c>
      <c r="U2362" s="2">
        <v>0</v>
      </c>
      <c r="V2362" s="2">
        <v>0</v>
      </c>
      <c r="W2362" s="2" t="s">
        <v>64</v>
      </c>
      <c r="X2362" s="2">
        <v>2026</v>
      </c>
      <c r="Y2362" s="2" t="s">
        <v>40</v>
      </c>
      <c r="Z2362" s="4"/>
      <c r="AA2362" s="3">
        <v>46190</v>
      </c>
      <c r="AB2362" s="2" t="s">
        <v>897</v>
      </c>
      <c r="AC2362" s="2">
        <v>454768</v>
      </c>
    </row>
    <row r="2363" spans="1:29" ht="39" x14ac:dyDescent="0.25">
      <c r="A2363" s="2" t="s">
        <v>29</v>
      </c>
      <c r="B2363" s="2" t="s">
        <v>42</v>
      </c>
      <c r="C2363" s="2" t="s">
        <v>43</v>
      </c>
      <c r="D2363" s="2" t="s">
        <v>32</v>
      </c>
      <c r="E2363" s="2" t="s">
        <v>4911</v>
      </c>
      <c r="F2363" s="2" t="s">
        <v>41</v>
      </c>
      <c r="G2363" s="2">
        <v>1000</v>
      </c>
      <c r="H2363" s="2">
        <v>1</v>
      </c>
      <c r="I2363" s="3">
        <v>46191</v>
      </c>
      <c r="J2363" s="4"/>
      <c r="K2363" s="2">
        <v>4712918</v>
      </c>
      <c r="L2363" s="2">
        <v>39400</v>
      </c>
      <c r="M2363" s="2" t="s">
        <v>897</v>
      </c>
      <c r="N2363" s="5">
        <v>46190</v>
      </c>
      <c r="O2363" s="2" t="s">
        <v>4913</v>
      </c>
      <c r="P2363" s="2" t="s">
        <v>36</v>
      </c>
      <c r="Q2363" s="2" t="s">
        <v>61</v>
      </c>
      <c r="R2363" s="3">
        <v>46190</v>
      </c>
      <c r="S2363" s="2" t="s">
        <v>145</v>
      </c>
      <c r="T2363" s="2" t="s">
        <v>63</v>
      </c>
      <c r="U2363" s="2">
        <v>0</v>
      </c>
      <c r="V2363" s="2">
        <v>0</v>
      </c>
      <c r="W2363" s="2" t="s">
        <v>64</v>
      </c>
      <c r="X2363" s="2">
        <v>2026</v>
      </c>
      <c r="Y2363" s="2" t="s">
        <v>40</v>
      </c>
      <c r="Z2363" s="4"/>
      <c r="AA2363" s="3">
        <v>46190</v>
      </c>
      <c r="AB2363" s="2" t="s">
        <v>897</v>
      </c>
      <c r="AC2363" s="2">
        <v>454768</v>
      </c>
    </row>
    <row r="2364" spans="1:29" ht="51.75" x14ac:dyDescent="0.25">
      <c r="A2364" s="2" t="s">
        <v>29</v>
      </c>
      <c r="B2364" s="2" t="s">
        <v>42</v>
      </c>
      <c r="C2364" s="2" t="s">
        <v>43</v>
      </c>
      <c r="D2364" s="2" t="s">
        <v>32</v>
      </c>
      <c r="E2364" s="2" t="s">
        <v>4914</v>
      </c>
      <c r="F2364" s="2" t="s">
        <v>4915</v>
      </c>
      <c r="G2364" s="2">
        <v>3096000</v>
      </c>
      <c r="H2364" s="2">
        <v>1</v>
      </c>
      <c r="I2364" s="3">
        <v>46194</v>
      </c>
      <c r="J2364" s="4"/>
      <c r="K2364" s="2">
        <v>4712621</v>
      </c>
      <c r="L2364" s="2">
        <v>30000</v>
      </c>
      <c r="M2364" s="2" t="s">
        <v>126</v>
      </c>
      <c r="N2364" s="5">
        <v>46193</v>
      </c>
      <c r="O2364" s="2" t="s">
        <v>4916</v>
      </c>
      <c r="P2364" s="2" t="s">
        <v>36</v>
      </c>
      <c r="Q2364" s="2" t="s">
        <v>1861</v>
      </c>
      <c r="R2364" s="3">
        <v>46193</v>
      </c>
      <c r="S2364" s="2" t="s">
        <v>38</v>
      </c>
      <c r="T2364" s="2" t="s">
        <v>1862</v>
      </c>
      <c r="U2364" s="2" t="s">
        <v>3072</v>
      </c>
      <c r="V2364" s="2">
        <v>0</v>
      </c>
      <c r="W2364" s="2" t="s">
        <v>1011</v>
      </c>
      <c r="X2364" s="2">
        <v>2025</v>
      </c>
      <c r="Y2364" s="2" t="s">
        <v>40</v>
      </c>
      <c r="Z2364" s="4"/>
      <c r="AA2364" s="3">
        <v>46190</v>
      </c>
      <c r="AB2364" s="2" t="s">
        <v>126</v>
      </c>
      <c r="AC2364" s="2">
        <v>454754</v>
      </c>
    </row>
    <row r="2365" spans="1:29" ht="51.75" x14ac:dyDescent="0.25">
      <c r="A2365" s="2" t="s">
        <v>29</v>
      </c>
      <c r="B2365" s="2" t="s">
        <v>42</v>
      </c>
      <c r="C2365" s="2" t="s">
        <v>43</v>
      </c>
      <c r="D2365" s="2" t="s">
        <v>32</v>
      </c>
      <c r="E2365" s="2" t="s">
        <v>4914</v>
      </c>
      <c r="F2365" s="2" t="s">
        <v>41</v>
      </c>
      <c r="G2365" s="2">
        <v>1000</v>
      </c>
      <c r="H2365" s="2">
        <v>1</v>
      </c>
      <c r="I2365" s="3">
        <v>46194</v>
      </c>
      <c r="J2365" s="4"/>
      <c r="K2365" s="2">
        <v>4712621</v>
      </c>
      <c r="L2365" s="2">
        <v>30000</v>
      </c>
      <c r="M2365" s="2" t="s">
        <v>126</v>
      </c>
      <c r="N2365" s="5">
        <v>46193</v>
      </c>
      <c r="O2365" s="2" t="s">
        <v>4916</v>
      </c>
      <c r="P2365" s="2" t="s">
        <v>36</v>
      </c>
      <c r="Q2365" s="2" t="s">
        <v>1861</v>
      </c>
      <c r="R2365" s="3">
        <v>46193</v>
      </c>
      <c r="S2365" s="2" t="s">
        <v>38</v>
      </c>
      <c r="T2365" s="2" t="s">
        <v>1862</v>
      </c>
      <c r="U2365" s="2" t="s">
        <v>3072</v>
      </c>
      <c r="V2365" s="2">
        <v>0</v>
      </c>
      <c r="W2365" s="2" t="s">
        <v>1011</v>
      </c>
      <c r="X2365" s="2">
        <v>2025</v>
      </c>
      <c r="Y2365" s="2" t="s">
        <v>40</v>
      </c>
      <c r="Z2365" s="4"/>
      <c r="AA2365" s="3">
        <v>46190</v>
      </c>
      <c r="AB2365" s="2" t="s">
        <v>126</v>
      </c>
      <c r="AC2365" s="2">
        <v>454754</v>
      </c>
    </row>
    <row r="2366" spans="1:29" ht="102.75" x14ac:dyDescent="0.25">
      <c r="A2366" s="2" t="s">
        <v>29</v>
      </c>
      <c r="B2366" s="2" t="s">
        <v>42</v>
      </c>
      <c r="C2366" s="2" t="s">
        <v>43</v>
      </c>
      <c r="D2366" s="2" t="s">
        <v>32</v>
      </c>
      <c r="E2366" s="2" t="s">
        <v>4917</v>
      </c>
      <c r="F2366" s="2" t="s">
        <v>4918</v>
      </c>
      <c r="G2366" s="2">
        <v>2965000</v>
      </c>
      <c r="H2366" s="2">
        <v>1</v>
      </c>
      <c r="I2366" s="3">
        <v>46194</v>
      </c>
      <c r="J2366" s="4"/>
      <c r="K2366" s="2">
        <v>4705483</v>
      </c>
      <c r="L2366" s="2">
        <v>20000</v>
      </c>
      <c r="M2366" s="2" t="s">
        <v>35</v>
      </c>
      <c r="N2366" s="5">
        <v>46189</v>
      </c>
      <c r="O2366" s="2" t="s">
        <v>4919</v>
      </c>
      <c r="P2366" s="2" t="s">
        <v>36</v>
      </c>
      <c r="Q2366" s="2" t="s">
        <v>2623</v>
      </c>
      <c r="R2366" s="3">
        <v>46189</v>
      </c>
      <c r="S2366" s="2" t="s">
        <v>38</v>
      </c>
      <c r="T2366" s="2" t="s">
        <v>2624</v>
      </c>
      <c r="U2366" s="2">
        <v>0</v>
      </c>
      <c r="V2366" s="2" t="s">
        <v>4920</v>
      </c>
      <c r="W2366" s="2" t="s">
        <v>4921</v>
      </c>
      <c r="X2366" s="2">
        <v>2025</v>
      </c>
      <c r="Y2366" s="2" t="s">
        <v>40</v>
      </c>
      <c r="Z2366" s="4"/>
      <c r="AA2366" s="3">
        <v>46189</v>
      </c>
      <c r="AB2366" s="2" t="s">
        <v>35</v>
      </c>
      <c r="AC2366" s="2">
        <v>454744</v>
      </c>
    </row>
    <row r="2367" spans="1:29" ht="102.75" x14ac:dyDescent="0.25">
      <c r="A2367" s="2" t="s">
        <v>29</v>
      </c>
      <c r="B2367" s="2" t="s">
        <v>42</v>
      </c>
      <c r="C2367" s="2" t="s">
        <v>43</v>
      </c>
      <c r="D2367" s="2" t="s">
        <v>32</v>
      </c>
      <c r="E2367" s="2" t="s">
        <v>4917</v>
      </c>
      <c r="F2367" s="2" t="s">
        <v>41</v>
      </c>
      <c r="G2367" s="2">
        <v>1000</v>
      </c>
      <c r="H2367" s="2">
        <v>1</v>
      </c>
      <c r="I2367" s="3">
        <v>46194</v>
      </c>
      <c r="J2367" s="4"/>
      <c r="K2367" s="2">
        <v>4705483</v>
      </c>
      <c r="L2367" s="2">
        <v>20000</v>
      </c>
      <c r="M2367" s="2" t="s">
        <v>35</v>
      </c>
      <c r="N2367" s="5">
        <v>46189</v>
      </c>
      <c r="O2367" s="2" t="s">
        <v>4919</v>
      </c>
      <c r="P2367" s="2" t="s">
        <v>36</v>
      </c>
      <c r="Q2367" s="2" t="s">
        <v>2623</v>
      </c>
      <c r="R2367" s="3">
        <v>46189</v>
      </c>
      <c r="S2367" s="2" t="s">
        <v>38</v>
      </c>
      <c r="T2367" s="2" t="s">
        <v>2624</v>
      </c>
      <c r="U2367" s="2">
        <v>0</v>
      </c>
      <c r="V2367" s="2" t="s">
        <v>4920</v>
      </c>
      <c r="W2367" s="2" t="s">
        <v>4921</v>
      </c>
      <c r="X2367" s="2">
        <v>2025</v>
      </c>
      <c r="Y2367" s="2" t="s">
        <v>40</v>
      </c>
      <c r="Z2367" s="4"/>
      <c r="AA2367" s="3">
        <v>46189</v>
      </c>
      <c r="AB2367" s="2" t="s">
        <v>35</v>
      </c>
      <c r="AC2367" s="2">
        <v>454744</v>
      </c>
    </row>
    <row r="2368" spans="1:29" ht="51.75" x14ac:dyDescent="0.25">
      <c r="A2368" s="2" t="s">
        <v>29</v>
      </c>
      <c r="B2368" s="2" t="s">
        <v>42</v>
      </c>
      <c r="C2368" s="2" t="s">
        <v>43</v>
      </c>
      <c r="D2368" s="2" t="s">
        <v>32</v>
      </c>
      <c r="E2368" s="2" t="s">
        <v>4922</v>
      </c>
      <c r="F2368" s="2" t="s">
        <v>4923</v>
      </c>
      <c r="G2368" s="2">
        <v>3600000</v>
      </c>
      <c r="H2368" s="2">
        <v>1</v>
      </c>
      <c r="I2368" s="3">
        <v>46200</v>
      </c>
      <c r="J2368" s="4"/>
      <c r="K2368" s="2">
        <v>4704902</v>
      </c>
      <c r="L2368" s="2">
        <v>72000</v>
      </c>
      <c r="M2368" s="2" t="s">
        <v>143</v>
      </c>
      <c r="N2368" s="5">
        <v>46189</v>
      </c>
      <c r="O2368" s="2" t="s">
        <v>4924</v>
      </c>
      <c r="P2368" s="2" t="s">
        <v>36</v>
      </c>
      <c r="Q2368" s="2" t="s">
        <v>4925</v>
      </c>
      <c r="R2368" s="3">
        <v>46189</v>
      </c>
      <c r="S2368" s="2" t="s">
        <v>151</v>
      </c>
      <c r="T2368" s="2" t="s">
        <v>210</v>
      </c>
      <c r="U2368" s="2" t="s">
        <v>4926</v>
      </c>
      <c r="V2368" s="2" t="s">
        <v>4927</v>
      </c>
      <c r="W2368" s="2" t="s">
        <v>1636</v>
      </c>
      <c r="X2368" s="2">
        <v>2026</v>
      </c>
      <c r="Y2368" s="2" t="s">
        <v>40</v>
      </c>
      <c r="Z2368" s="4"/>
      <c r="AA2368" s="3">
        <v>46189</v>
      </c>
      <c r="AB2368" s="2" t="s">
        <v>143</v>
      </c>
      <c r="AC2368" s="2">
        <v>454736</v>
      </c>
    </row>
    <row r="2369" spans="1:29" ht="39" x14ac:dyDescent="0.25">
      <c r="A2369" s="2" t="s">
        <v>29</v>
      </c>
      <c r="B2369" s="2" t="s">
        <v>42</v>
      </c>
      <c r="C2369" s="2" t="s">
        <v>43</v>
      </c>
      <c r="D2369" s="2" t="s">
        <v>32</v>
      </c>
      <c r="E2369" s="2" t="s">
        <v>4922</v>
      </c>
      <c r="F2369" s="2" t="s">
        <v>41</v>
      </c>
      <c r="G2369" s="2">
        <v>1000</v>
      </c>
      <c r="H2369" s="2">
        <v>1</v>
      </c>
      <c r="I2369" s="3">
        <v>46200</v>
      </c>
      <c r="J2369" s="4"/>
      <c r="K2369" s="2">
        <v>4704902</v>
      </c>
      <c r="L2369" s="2">
        <v>72000</v>
      </c>
      <c r="M2369" s="2" t="s">
        <v>143</v>
      </c>
      <c r="N2369" s="5">
        <v>46189</v>
      </c>
      <c r="O2369" s="2" t="s">
        <v>4924</v>
      </c>
      <c r="P2369" s="2" t="s">
        <v>36</v>
      </c>
      <c r="Q2369" s="2" t="s">
        <v>4925</v>
      </c>
      <c r="R2369" s="3">
        <v>46189</v>
      </c>
      <c r="S2369" s="2" t="s">
        <v>151</v>
      </c>
      <c r="T2369" s="2" t="s">
        <v>210</v>
      </c>
      <c r="U2369" s="2" t="s">
        <v>4926</v>
      </c>
      <c r="V2369" s="2" t="s">
        <v>4927</v>
      </c>
      <c r="W2369" s="2" t="s">
        <v>1636</v>
      </c>
      <c r="X2369" s="2">
        <v>2026</v>
      </c>
      <c r="Y2369" s="2" t="s">
        <v>40</v>
      </c>
      <c r="Z2369" s="4"/>
      <c r="AA2369" s="3">
        <v>46189</v>
      </c>
      <c r="AB2369" s="2" t="s">
        <v>143</v>
      </c>
      <c r="AC2369" s="2">
        <v>454736</v>
      </c>
    </row>
    <row r="2370" spans="1:29" ht="102.75" x14ac:dyDescent="0.25">
      <c r="A2370" s="2" t="s">
        <v>29</v>
      </c>
      <c r="B2370" s="2" t="s">
        <v>42</v>
      </c>
      <c r="C2370" s="2" t="s">
        <v>43</v>
      </c>
      <c r="D2370" s="2" t="s">
        <v>32</v>
      </c>
      <c r="E2370" s="2" t="s">
        <v>4928</v>
      </c>
      <c r="F2370" s="2" t="s">
        <v>4929</v>
      </c>
      <c r="G2370" s="2">
        <v>3770000</v>
      </c>
      <c r="H2370" s="2">
        <v>1</v>
      </c>
      <c r="I2370" s="3">
        <v>46194</v>
      </c>
      <c r="J2370" s="4"/>
      <c r="K2370" s="2">
        <v>4705743</v>
      </c>
      <c r="L2370" s="2">
        <v>20000</v>
      </c>
      <c r="M2370" s="2" t="s">
        <v>35</v>
      </c>
      <c r="N2370" s="5">
        <v>46189</v>
      </c>
      <c r="O2370" s="2" t="s">
        <v>4930</v>
      </c>
      <c r="P2370" s="2" t="s">
        <v>36</v>
      </c>
      <c r="Q2370" s="2" t="s">
        <v>209</v>
      </c>
      <c r="R2370" s="3">
        <v>46189</v>
      </c>
      <c r="S2370" s="2" t="s">
        <v>38</v>
      </c>
      <c r="T2370" s="2" t="s">
        <v>210</v>
      </c>
      <c r="U2370" s="2">
        <v>0</v>
      </c>
      <c r="V2370" s="2" t="s">
        <v>883</v>
      </c>
      <c r="W2370" s="2" t="s">
        <v>4931</v>
      </c>
      <c r="X2370" s="2">
        <v>2026</v>
      </c>
      <c r="Y2370" s="2" t="s">
        <v>40</v>
      </c>
      <c r="Z2370" s="4"/>
      <c r="AA2370" s="3">
        <v>46189</v>
      </c>
      <c r="AB2370" s="2" t="s">
        <v>35</v>
      </c>
      <c r="AC2370" s="2">
        <v>454726</v>
      </c>
    </row>
    <row r="2371" spans="1:29" ht="102.75" x14ac:dyDescent="0.25">
      <c r="A2371" s="2" t="s">
        <v>29</v>
      </c>
      <c r="B2371" s="2" t="s">
        <v>42</v>
      </c>
      <c r="C2371" s="2" t="s">
        <v>43</v>
      </c>
      <c r="D2371" s="2" t="s">
        <v>32</v>
      </c>
      <c r="E2371" s="2" t="s">
        <v>4928</v>
      </c>
      <c r="F2371" s="2" t="s">
        <v>41</v>
      </c>
      <c r="G2371" s="2">
        <v>1000</v>
      </c>
      <c r="H2371" s="2">
        <v>1</v>
      </c>
      <c r="I2371" s="3">
        <v>46194</v>
      </c>
      <c r="J2371" s="4"/>
      <c r="K2371" s="2">
        <v>4705743</v>
      </c>
      <c r="L2371" s="2">
        <v>20000</v>
      </c>
      <c r="M2371" s="2" t="s">
        <v>35</v>
      </c>
      <c r="N2371" s="5">
        <v>46189</v>
      </c>
      <c r="O2371" s="2" t="s">
        <v>4930</v>
      </c>
      <c r="P2371" s="2" t="s">
        <v>36</v>
      </c>
      <c r="Q2371" s="2" t="s">
        <v>209</v>
      </c>
      <c r="R2371" s="3">
        <v>46189</v>
      </c>
      <c r="S2371" s="2" t="s">
        <v>38</v>
      </c>
      <c r="T2371" s="2" t="s">
        <v>210</v>
      </c>
      <c r="U2371" s="2">
        <v>0</v>
      </c>
      <c r="V2371" s="2" t="s">
        <v>883</v>
      </c>
      <c r="W2371" s="2" t="s">
        <v>4931</v>
      </c>
      <c r="X2371" s="2">
        <v>2026</v>
      </c>
      <c r="Y2371" s="2" t="s">
        <v>40</v>
      </c>
      <c r="Z2371" s="4"/>
      <c r="AA2371" s="3">
        <v>46189</v>
      </c>
      <c r="AB2371" s="2" t="s">
        <v>35</v>
      </c>
      <c r="AC2371" s="2">
        <v>454726</v>
      </c>
    </row>
    <row r="2372" spans="1:29" ht="64.5" x14ac:dyDescent="0.25">
      <c r="A2372" s="2" t="s">
        <v>29</v>
      </c>
      <c r="B2372" s="2" t="s">
        <v>42</v>
      </c>
      <c r="C2372" s="2" t="s">
        <v>43</v>
      </c>
      <c r="D2372" s="2" t="s">
        <v>32</v>
      </c>
      <c r="E2372" s="2" t="s">
        <v>4932</v>
      </c>
      <c r="F2372" s="2" t="s">
        <v>4933</v>
      </c>
      <c r="G2372" s="2">
        <v>2780000</v>
      </c>
      <c r="H2372" s="2">
        <v>1</v>
      </c>
      <c r="I2372" s="3">
        <v>46195</v>
      </c>
      <c r="J2372" s="4"/>
      <c r="K2372" s="2">
        <v>4712792</v>
      </c>
      <c r="L2372" s="2">
        <v>55600</v>
      </c>
      <c r="M2372" s="2" t="s">
        <v>714</v>
      </c>
      <c r="N2372" s="5">
        <v>46190</v>
      </c>
      <c r="O2372" s="2">
        <v>365</v>
      </c>
      <c r="P2372" s="2" t="s">
        <v>36</v>
      </c>
      <c r="Q2372" s="2" t="s">
        <v>128</v>
      </c>
      <c r="R2372" s="3">
        <v>46190</v>
      </c>
      <c r="S2372" s="2" t="s">
        <v>51</v>
      </c>
      <c r="T2372" s="2" t="s">
        <v>129</v>
      </c>
      <c r="U2372" s="2" t="s">
        <v>4934</v>
      </c>
      <c r="V2372" s="2">
        <v>0</v>
      </c>
      <c r="W2372" s="2" t="s">
        <v>3323</v>
      </c>
      <c r="X2372" s="2">
        <v>2026</v>
      </c>
      <c r="Y2372" s="2" t="s">
        <v>40</v>
      </c>
      <c r="Z2372" s="4"/>
      <c r="AA2372" s="3">
        <v>46190</v>
      </c>
      <c r="AB2372" s="2" t="s">
        <v>714</v>
      </c>
      <c r="AC2372" s="2">
        <v>454712</v>
      </c>
    </row>
    <row r="2373" spans="1:29" ht="64.5" x14ac:dyDescent="0.25">
      <c r="A2373" s="2" t="s">
        <v>29</v>
      </c>
      <c r="B2373" s="2" t="s">
        <v>42</v>
      </c>
      <c r="C2373" s="2" t="s">
        <v>43</v>
      </c>
      <c r="D2373" s="2" t="s">
        <v>32</v>
      </c>
      <c r="E2373" s="2" t="s">
        <v>4932</v>
      </c>
      <c r="F2373" s="2" t="s">
        <v>41</v>
      </c>
      <c r="G2373" s="2">
        <v>1000</v>
      </c>
      <c r="H2373" s="2">
        <v>1</v>
      </c>
      <c r="I2373" s="3">
        <v>46195</v>
      </c>
      <c r="J2373" s="4"/>
      <c r="K2373" s="2">
        <v>4712792</v>
      </c>
      <c r="L2373" s="2">
        <v>55600</v>
      </c>
      <c r="M2373" s="2" t="s">
        <v>714</v>
      </c>
      <c r="N2373" s="5">
        <v>46190</v>
      </c>
      <c r="O2373" s="2">
        <v>365</v>
      </c>
      <c r="P2373" s="2" t="s">
        <v>36</v>
      </c>
      <c r="Q2373" s="2" t="s">
        <v>128</v>
      </c>
      <c r="R2373" s="3">
        <v>46190</v>
      </c>
      <c r="S2373" s="2" t="s">
        <v>51</v>
      </c>
      <c r="T2373" s="2" t="s">
        <v>129</v>
      </c>
      <c r="U2373" s="2" t="s">
        <v>4934</v>
      </c>
      <c r="V2373" s="2">
        <v>0</v>
      </c>
      <c r="W2373" s="2" t="s">
        <v>3323</v>
      </c>
      <c r="X2373" s="2">
        <v>2026</v>
      </c>
      <c r="Y2373" s="2" t="s">
        <v>40</v>
      </c>
      <c r="Z2373" s="4"/>
      <c r="AA2373" s="3">
        <v>46190</v>
      </c>
      <c r="AB2373" s="2" t="s">
        <v>714</v>
      </c>
      <c r="AC2373" s="2">
        <v>454712</v>
      </c>
    </row>
    <row r="2374" spans="1:29" ht="64.5" x14ac:dyDescent="0.25">
      <c r="A2374" s="2" t="s">
        <v>29</v>
      </c>
      <c r="B2374" s="2" t="s">
        <v>42</v>
      </c>
      <c r="C2374" s="2" t="s">
        <v>43</v>
      </c>
      <c r="D2374" s="2" t="s">
        <v>219</v>
      </c>
      <c r="E2374" s="2" t="s">
        <v>4935</v>
      </c>
      <c r="F2374" s="2" t="s">
        <v>56</v>
      </c>
      <c r="G2374" s="2">
        <v>1123000</v>
      </c>
      <c r="H2374" s="2">
        <v>1</v>
      </c>
      <c r="I2374" s="3">
        <v>46201</v>
      </c>
      <c r="J2374" s="4"/>
      <c r="K2374" s="4"/>
      <c r="L2374" s="2">
        <v>24345</v>
      </c>
      <c r="M2374" s="2" t="s">
        <v>4936</v>
      </c>
      <c r="N2374" s="5">
        <v>46191</v>
      </c>
      <c r="O2374" s="2">
        <v>28246</v>
      </c>
      <c r="P2374" s="2" t="s">
        <v>49</v>
      </c>
      <c r="Q2374" s="2" t="s">
        <v>82</v>
      </c>
      <c r="R2374" s="3">
        <v>46201</v>
      </c>
      <c r="S2374" s="2" t="s">
        <v>51</v>
      </c>
      <c r="T2374" s="2" t="s">
        <v>4937</v>
      </c>
      <c r="U2374" s="2">
        <v>0</v>
      </c>
      <c r="V2374" s="2" t="s">
        <v>364</v>
      </c>
      <c r="W2374" s="2" t="s">
        <v>4938</v>
      </c>
      <c r="X2374" s="2">
        <v>20226</v>
      </c>
      <c r="Y2374" s="2" t="s">
        <v>65</v>
      </c>
      <c r="Z2374" s="4"/>
      <c r="AA2374" s="3">
        <v>46190</v>
      </c>
      <c r="AB2374" s="2" t="s">
        <v>4936</v>
      </c>
      <c r="AC2374" s="2">
        <v>454708</v>
      </c>
    </row>
    <row r="2375" spans="1:29" ht="64.5" x14ac:dyDescent="0.25">
      <c r="A2375" s="2" t="s">
        <v>29</v>
      </c>
      <c r="B2375" s="2" t="s">
        <v>42</v>
      </c>
      <c r="C2375" s="2" t="s">
        <v>43</v>
      </c>
      <c r="D2375" s="2" t="s">
        <v>219</v>
      </c>
      <c r="E2375" s="2" t="s">
        <v>4935</v>
      </c>
      <c r="F2375" s="2" t="s">
        <v>4939</v>
      </c>
      <c r="G2375" s="2">
        <v>1623000</v>
      </c>
      <c r="H2375" s="2">
        <v>1</v>
      </c>
      <c r="I2375" s="3">
        <v>46201</v>
      </c>
      <c r="J2375" s="4"/>
      <c r="K2375" s="4"/>
      <c r="L2375" s="2">
        <v>24345</v>
      </c>
      <c r="M2375" s="2" t="s">
        <v>4936</v>
      </c>
      <c r="N2375" s="5">
        <v>46191</v>
      </c>
      <c r="O2375" s="2">
        <v>28246</v>
      </c>
      <c r="P2375" s="2" t="s">
        <v>49</v>
      </c>
      <c r="Q2375" s="2" t="s">
        <v>82</v>
      </c>
      <c r="R2375" s="3">
        <v>46201</v>
      </c>
      <c r="S2375" s="2" t="s">
        <v>51</v>
      </c>
      <c r="T2375" s="2" t="s">
        <v>4937</v>
      </c>
      <c r="U2375" s="2">
        <v>0</v>
      </c>
      <c r="V2375" s="2" t="s">
        <v>364</v>
      </c>
      <c r="W2375" s="2" t="s">
        <v>4938</v>
      </c>
      <c r="X2375" s="2">
        <v>20226</v>
      </c>
      <c r="Y2375" s="2" t="s">
        <v>65</v>
      </c>
      <c r="Z2375" s="4"/>
      <c r="AA2375" s="3">
        <v>46190</v>
      </c>
      <c r="AB2375" s="2" t="s">
        <v>4936</v>
      </c>
      <c r="AC2375" s="2">
        <v>454708</v>
      </c>
    </row>
    <row r="2376" spans="1:29" ht="64.5" x14ac:dyDescent="0.25">
      <c r="A2376" s="2" t="s">
        <v>29</v>
      </c>
      <c r="B2376" s="2" t="s">
        <v>42</v>
      </c>
      <c r="C2376" s="2" t="s">
        <v>43</v>
      </c>
      <c r="D2376" s="2" t="s">
        <v>219</v>
      </c>
      <c r="E2376" s="2" t="s">
        <v>4935</v>
      </c>
      <c r="F2376" s="2" t="s">
        <v>41</v>
      </c>
      <c r="G2376" s="2">
        <v>5000</v>
      </c>
      <c r="H2376" s="2">
        <v>1</v>
      </c>
      <c r="I2376" s="3">
        <v>46201</v>
      </c>
      <c r="J2376" s="4"/>
      <c r="K2376" s="4"/>
      <c r="L2376" s="2">
        <v>24345</v>
      </c>
      <c r="M2376" s="2" t="s">
        <v>4936</v>
      </c>
      <c r="N2376" s="5">
        <v>46191</v>
      </c>
      <c r="O2376" s="2">
        <v>28246</v>
      </c>
      <c r="P2376" s="2" t="s">
        <v>49</v>
      </c>
      <c r="Q2376" s="2" t="s">
        <v>82</v>
      </c>
      <c r="R2376" s="3">
        <v>46201</v>
      </c>
      <c r="S2376" s="2" t="s">
        <v>51</v>
      </c>
      <c r="T2376" s="2" t="s">
        <v>4937</v>
      </c>
      <c r="U2376" s="2">
        <v>0</v>
      </c>
      <c r="V2376" s="2" t="s">
        <v>364</v>
      </c>
      <c r="W2376" s="2" t="s">
        <v>4938</v>
      </c>
      <c r="X2376" s="2">
        <v>20226</v>
      </c>
      <c r="Y2376" s="2" t="s">
        <v>65</v>
      </c>
      <c r="Z2376" s="4"/>
      <c r="AA2376" s="3">
        <v>46190</v>
      </c>
      <c r="AB2376" s="2" t="s">
        <v>4936</v>
      </c>
      <c r="AC2376" s="2">
        <v>454708</v>
      </c>
    </row>
    <row r="2377" spans="1:29" ht="64.5" x14ac:dyDescent="0.25">
      <c r="A2377" s="2" t="s">
        <v>29</v>
      </c>
      <c r="B2377" s="2" t="s">
        <v>42</v>
      </c>
      <c r="C2377" s="2" t="s">
        <v>43</v>
      </c>
      <c r="D2377" s="2" t="s">
        <v>32</v>
      </c>
      <c r="E2377" s="2" t="s">
        <v>4940</v>
      </c>
      <c r="F2377" s="2" t="s">
        <v>4941</v>
      </c>
      <c r="G2377" s="2">
        <v>1281000</v>
      </c>
      <c r="H2377" s="2">
        <v>1</v>
      </c>
      <c r="I2377" s="3">
        <v>46190</v>
      </c>
      <c r="J2377" s="4"/>
      <c r="K2377" s="2">
        <v>4707563</v>
      </c>
      <c r="L2377" s="2">
        <v>30000</v>
      </c>
      <c r="M2377" s="2" t="s">
        <v>86</v>
      </c>
      <c r="N2377" s="5">
        <v>46189</v>
      </c>
      <c r="O2377" s="2" t="s">
        <v>4942</v>
      </c>
      <c r="P2377" s="2" t="s">
        <v>36</v>
      </c>
      <c r="Q2377" s="2" t="s">
        <v>88</v>
      </c>
      <c r="R2377" s="3">
        <v>46189</v>
      </c>
      <c r="S2377" s="2" t="s">
        <v>89</v>
      </c>
      <c r="T2377" s="2" t="s">
        <v>4943</v>
      </c>
      <c r="U2377" s="2">
        <v>0</v>
      </c>
      <c r="V2377" s="2" t="s">
        <v>4944</v>
      </c>
      <c r="W2377" s="2" t="s">
        <v>4457</v>
      </c>
      <c r="X2377" s="2">
        <v>2029</v>
      </c>
      <c r="Y2377" s="2" t="s">
        <v>40</v>
      </c>
      <c r="Z2377" s="4"/>
      <c r="AA2377" s="3">
        <v>46189</v>
      </c>
      <c r="AB2377" s="2" t="s">
        <v>86</v>
      </c>
      <c r="AC2377" s="2">
        <v>454676</v>
      </c>
    </row>
    <row r="2378" spans="1:29" ht="64.5" x14ac:dyDescent="0.25">
      <c r="A2378" s="2" t="s">
        <v>29</v>
      </c>
      <c r="B2378" s="2" t="s">
        <v>42</v>
      </c>
      <c r="C2378" s="2" t="s">
        <v>43</v>
      </c>
      <c r="D2378" s="2" t="s">
        <v>32</v>
      </c>
      <c r="E2378" s="2" t="s">
        <v>4940</v>
      </c>
      <c r="F2378" s="2" t="s">
        <v>41</v>
      </c>
      <c r="G2378" s="2">
        <v>1000</v>
      </c>
      <c r="H2378" s="2">
        <v>1</v>
      </c>
      <c r="I2378" s="3">
        <v>46190</v>
      </c>
      <c r="J2378" s="4"/>
      <c r="K2378" s="2">
        <v>4707563</v>
      </c>
      <c r="L2378" s="2">
        <v>30000</v>
      </c>
      <c r="M2378" s="2" t="s">
        <v>86</v>
      </c>
      <c r="N2378" s="5">
        <v>46189</v>
      </c>
      <c r="O2378" s="2" t="s">
        <v>4942</v>
      </c>
      <c r="P2378" s="2" t="s">
        <v>36</v>
      </c>
      <c r="Q2378" s="2" t="s">
        <v>88</v>
      </c>
      <c r="R2378" s="3">
        <v>46189</v>
      </c>
      <c r="S2378" s="2" t="s">
        <v>89</v>
      </c>
      <c r="T2378" s="2" t="s">
        <v>4943</v>
      </c>
      <c r="U2378" s="2">
        <v>0</v>
      </c>
      <c r="V2378" s="2" t="s">
        <v>4944</v>
      </c>
      <c r="W2378" s="2" t="s">
        <v>4457</v>
      </c>
      <c r="X2378" s="2">
        <v>2029</v>
      </c>
      <c r="Y2378" s="2" t="s">
        <v>40</v>
      </c>
      <c r="Z2378" s="4"/>
      <c r="AA2378" s="3">
        <v>46189</v>
      </c>
      <c r="AB2378" s="2" t="s">
        <v>86</v>
      </c>
      <c r="AC2378" s="2">
        <v>454676</v>
      </c>
    </row>
    <row r="2379" spans="1:29" ht="64.5" x14ac:dyDescent="0.25">
      <c r="A2379" s="2" t="s">
        <v>29</v>
      </c>
      <c r="B2379" s="2" t="s">
        <v>42</v>
      </c>
      <c r="C2379" s="2" t="s">
        <v>43</v>
      </c>
      <c r="D2379" s="2" t="s">
        <v>32</v>
      </c>
      <c r="E2379" s="2" t="s">
        <v>4945</v>
      </c>
      <c r="F2379" s="2" t="s">
        <v>4946</v>
      </c>
      <c r="G2379" s="2">
        <v>1900000</v>
      </c>
      <c r="H2379" s="2">
        <v>1</v>
      </c>
      <c r="I2379" s="3">
        <v>46190</v>
      </c>
      <c r="J2379" s="4"/>
      <c r="K2379" s="2">
        <v>4707977</v>
      </c>
      <c r="L2379" s="2">
        <v>30000</v>
      </c>
      <c r="M2379" s="2" t="s">
        <v>2175</v>
      </c>
      <c r="N2379" s="5">
        <v>46189</v>
      </c>
      <c r="O2379" s="2" t="s">
        <v>4947</v>
      </c>
      <c r="P2379" s="2" t="s">
        <v>36</v>
      </c>
      <c r="Q2379" s="2" t="s">
        <v>4948</v>
      </c>
      <c r="R2379" s="3">
        <v>46189</v>
      </c>
      <c r="S2379" s="2" t="s">
        <v>251</v>
      </c>
      <c r="T2379" s="2" t="s">
        <v>63</v>
      </c>
      <c r="U2379" s="2" t="s">
        <v>61</v>
      </c>
      <c r="V2379" s="2" t="s">
        <v>4949</v>
      </c>
      <c r="W2379" s="2" t="s">
        <v>2589</v>
      </c>
      <c r="X2379" s="2">
        <v>2026</v>
      </c>
      <c r="Y2379" s="2" t="s">
        <v>40</v>
      </c>
      <c r="Z2379" s="4"/>
      <c r="AA2379" s="3">
        <v>46189</v>
      </c>
      <c r="AB2379" s="2" t="s">
        <v>2175</v>
      </c>
      <c r="AC2379" s="2">
        <v>454668</v>
      </c>
    </row>
    <row r="2380" spans="1:29" ht="51.75" x14ac:dyDescent="0.25">
      <c r="A2380" s="2" t="s">
        <v>29</v>
      </c>
      <c r="B2380" s="2" t="s">
        <v>42</v>
      </c>
      <c r="C2380" s="2" t="s">
        <v>43</v>
      </c>
      <c r="D2380" s="2" t="s">
        <v>32</v>
      </c>
      <c r="E2380" s="2" t="s">
        <v>4945</v>
      </c>
      <c r="F2380" s="2" t="s">
        <v>41</v>
      </c>
      <c r="G2380" s="2">
        <v>1000</v>
      </c>
      <c r="H2380" s="2">
        <v>1</v>
      </c>
      <c r="I2380" s="3">
        <v>46190</v>
      </c>
      <c r="J2380" s="4"/>
      <c r="K2380" s="2">
        <v>4707977</v>
      </c>
      <c r="L2380" s="2">
        <v>30000</v>
      </c>
      <c r="M2380" s="2" t="s">
        <v>2175</v>
      </c>
      <c r="N2380" s="5">
        <v>46189</v>
      </c>
      <c r="O2380" s="2" t="s">
        <v>4947</v>
      </c>
      <c r="P2380" s="2" t="s">
        <v>36</v>
      </c>
      <c r="Q2380" s="2" t="s">
        <v>4948</v>
      </c>
      <c r="R2380" s="3">
        <v>46189</v>
      </c>
      <c r="S2380" s="2" t="s">
        <v>251</v>
      </c>
      <c r="T2380" s="2" t="s">
        <v>63</v>
      </c>
      <c r="U2380" s="2" t="s">
        <v>61</v>
      </c>
      <c r="V2380" s="2" t="s">
        <v>4949</v>
      </c>
      <c r="W2380" s="2" t="s">
        <v>2589</v>
      </c>
      <c r="X2380" s="2">
        <v>2026</v>
      </c>
      <c r="Y2380" s="2" t="s">
        <v>40</v>
      </c>
      <c r="Z2380" s="4"/>
      <c r="AA2380" s="3">
        <v>46189</v>
      </c>
      <c r="AB2380" s="2" t="s">
        <v>2175</v>
      </c>
      <c r="AC2380" s="2">
        <v>454668</v>
      </c>
    </row>
    <row r="2381" spans="1:29" ht="64.5" x14ac:dyDescent="0.25">
      <c r="A2381" s="2" t="s">
        <v>29</v>
      </c>
      <c r="B2381" s="2" t="s">
        <v>42</v>
      </c>
      <c r="C2381" s="2" t="s">
        <v>43</v>
      </c>
      <c r="D2381" s="2" t="s">
        <v>32</v>
      </c>
      <c r="E2381" s="2" t="s">
        <v>4950</v>
      </c>
      <c r="F2381" s="2" t="s">
        <v>4951</v>
      </c>
      <c r="G2381" s="2">
        <v>2030000</v>
      </c>
      <c r="H2381" s="2">
        <v>1</v>
      </c>
      <c r="I2381" s="3">
        <v>46195</v>
      </c>
      <c r="J2381" s="4"/>
      <c r="K2381" s="2">
        <v>4707316</v>
      </c>
      <c r="L2381" s="2">
        <v>40600</v>
      </c>
      <c r="M2381" s="2" t="s">
        <v>3908</v>
      </c>
      <c r="N2381" s="5">
        <v>46189</v>
      </c>
      <c r="O2381" s="2" t="s">
        <v>4952</v>
      </c>
      <c r="P2381" s="2" t="s">
        <v>36</v>
      </c>
      <c r="Q2381" s="2" t="s">
        <v>1706</v>
      </c>
      <c r="R2381" s="3">
        <v>46189</v>
      </c>
      <c r="S2381" s="2" t="s">
        <v>51</v>
      </c>
      <c r="T2381" s="2" t="s">
        <v>63</v>
      </c>
      <c r="U2381" s="2" t="s">
        <v>4953</v>
      </c>
      <c r="V2381" s="2" t="s">
        <v>4954</v>
      </c>
      <c r="W2381" s="2" t="s">
        <v>956</v>
      </c>
      <c r="X2381" s="2">
        <v>2026</v>
      </c>
      <c r="Y2381" s="2" t="s">
        <v>40</v>
      </c>
      <c r="Z2381" s="4"/>
      <c r="AA2381" s="3">
        <v>46189</v>
      </c>
      <c r="AB2381" s="2" t="s">
        <v>3908</v>
      </c>
      <c r="AC2381" s="2">
        <v>454646</v>
      </c>
    </row>
    <row r="2382" spans="1:29" ht="51.75" x14ac:dyDescent="0.25">
      <c r="A2382" s="2" t="s">
        <v>29</v>
      </c>
      <c r="B2382" s="2" t="s">
        <v>42</v>
      </c>
      <c r="C2382" s="2" t="s">
        <v>43</v>
      </c>
      <c r="D2382" s="2" t="s">
        <v>32</v>
      </c>
      <c r="E2382" s="2" t="s">
        <v>4950</v>
      </c>
      <c r="F2382" s="2" t="s">
        <v>41</v>
      </c>
      <c r="G2382" s="2">
        <v>1000</v>
      </c>
      <c r="H2382" s="2">
        <v>1</v>
      </c>
      <c r="I2382" s="3">
        <v>46195</v>
      </c>
      <c r="J2382" s="4"/>
      <c r="K2382" s="2">
        <v>4707316</v>
      </c>
      <c r="L2382" s="2">
        <v>40600</v>
      </c>
      <c r="M2382" s="2" t="s">
        <v>3908</v>
      </c>
      <c r="N2382" s="5">
        <v>46189</v>
      </c>
      <c r="O2382" s="2" t="s">
        <v>4952</v>
      </c>
      <c r="P2382" s="2" t="s">
        <v>36</v>
      </c>
      <c r="Q2382" s="2" t="s">
        <v>1706</v>
      </c>
      <c r="R2382" s="3">
        <v>46189</v>
      </c>
      <c r="S2382" s="2" t="s">
        <v>51</v>
      </c>
      <c r="T2382" s="2" t="s">
        <v>63</v>
      </c>
      <c r="U2382" s="2" t="s">
        <v>4953</v>
      </c>
      <c r="V2382" s="2" t="s">
        <v>4954</v>
      </c>
      <c r="W2382" s="2" t="s">
        <v>956</v>
      </c>
      <c r="X2382" s="2">
        <v>2026</v>
      </c>
      <c r="Y2382" s="2" t="s">
        <v>40</v>
      </c>
      <c r="Z2382" s="4"/>
      <c r="AA2382" s="3">
        <v>46189</v>
      </c>
      <c r="AB2382" s="2" t="s">
        <v>3908</v>
      </c>
      <c r="AC2382" s="2">
        <v>454646</v>
      </c>
    </row>
    <row r="2383" spans="1:29" ht="51.75" x14ac:dyDescent="0.25">
      <c r="A2383" s="2" t="s">
        <v>29</v>
      </c>
      <c r="B2383" s="2" t="s">
        <v>42</v>
      </c>
      <c r="C2383" s="2" t="s">
        <v>43</v>
      </c>
      <c r="D2383" s="2" t="s">
        <v>32</v>
      </c>
      <c r="E2383" s="2" t="s">
        <v>4955</v>
      </c>
      <c r="F2383" s="2" t="s">
        <v>4956</v>
      </c>
      <c r="G2383" s="2">
        <v>3840000</v>
      </c>
      <c r="H2383" s="2">
        <v>1</v>
      </c>
      <c r="I2383" s="3">
        <v>46190</v>
      </c>
      <c r="J2383" s="4"/>
      <c r="K2383" s="2">
        <v>4686624</v>
      </c>
      <c r="L2383" s="2">
        <v>76800</v>
      </c>
      <c r="M2383" s="2" t="s">
        <v>187</v>
      </c>
      <c r="N2383" s="5">
        <v>46186</v>
      </c>
      <c r="O2383" s="2" t="s">
        <v>4957</v>
      </c>
      <c r="P2383" s="2" t="s">
        <v>36</v>
      </c>
      <c r="Q2383" s="2" t="s">
        <v>209</v>
      </c>
      <c r="R2383" s="3">
        <v>46189</v>
      </c>
      <c r="S2383" s="2" t="s">
        <v>51</v>
      </c>
      <c r="T2383" s="2" t="s">
        <v>2939</v>
      </c>
      <c r="U2383" s="2">
        <v>0</v>
      </c>
      <c r="V2383" s="2" t="s">
        <v>764</v>
      </c>
      <c r="W2383" s="2" t="s">
        <v>4111</v>
      </c>
      <c r="X2383" s="2">
        <v>2026</v>
      </c>
      <c r="Y2383" s="2" t="s">
        <v>40</v>
      </c>
      <c r="Z2383" s="4"/>
      <c r="AA2383" s="3">
        <v>46186</v>
      </c>
      <c r="AB2383" s="2" t="s">
        <v>187</v>
      </c>
      <c r="AC2383" s="2">
        <v>454608</v>
      </c>
    </row>
    <row r="2384" spans="1:29" ht="39" x14ac:dyDescent="0.25">
      <c r="A2384" s="2" t="s">
        <v>29</v>
      </c>
      <c r="B2384" s="2" t="s">
        <v>42</v>
      </c>
      <c r="C2384" s="2" t="s">
        <v>43</v>
      </c>
      <c r="D2384" s="2" t="s">
        <v>32</v>
      </c>
      <c r="E2384" s="2" t="s">
        <v>4955</v>
      </c>
      <c r="F2384" s="2" t="s">
        <v>41</v>
      </c>
      <c r="G2384" s="2">
        <v>1000</v>
      </c>
      <c r="H2384" s="2">
        <v>1</v>
      </c>
      <c r="I2384" s="3">
        <v>46190</v>
      </c>
      <c r="J2384" s="4"/>
      <c r="K2384" s="2">
        <v>4686624</v>
      </c>
      <c r="L2384" s="2">
        <v>76800</v>
      </c>
      <c r="M2384" s="2" t="s">
        <v>187</v>
      </c>
      <c r="N2384" s="5">
        <v>46186</v>
      </c>
      <c r="O2384" s="2" t="s">
        <v>4957</v>
      </c>
      <c r="P2384" s="2" t="s">
        <v>36</v>
      </c>
      <c r="Q2384" s="2" t="s">
        <v>209</v>
      </c>
      <c r="R2384" s="3">
        <v>46189</v>
      </c>
      <c r="S2384" s="2" t="s">
        <v>51</v>
      </c>
      <c r="T2384" s="2" t="s">
        <v>2939</v>
      </c>
      <c r="U2384" s="2">
        <v>0</v>
      </c>
      <c r="V2384" s="2" t="s">
        <v>764</v>
      </c>
      <c r="W2384" s="2" t="s">
        <v>4111</v>
      </c>
      <c r="X2384" s="2">
        <v>2026</v>
      </c>
      <c r="Y2384" s="2" t="s">
        <v>40</v>
      </c>
      <c r="Z2384" s="4"/>
      <c r="AA2384" s="3">
        <v>46186</v>
      </c>
      <c r="AB2384" s="2" t="s">
        <v>187</v>
      </c>
      <c r="AC2384" s="2">
        <v>454608</v>
      </c>
    </row>
    <row r="2385" spans="1:29" ht="51.75" x14ac:dyDescent="0.25">
      <c r="A2385" s="2" t="s">
        <v>29</v>
      </c>
      <c r="B2385" s="2" t="s">
        <v>42</v>
      </c>
      <c r="C2385" s="2" t="s">
        <v>43</v>
      </c>
      <c r="D2385" s="2" t="s">
        <v>32</v>
      </c>
      <c r="E2385" s="2" t="s">
        <v>4958</v>
      </c>
      <c r="F2385" s="2" t="s">
        <v>41</v>
      </c>
      <c r="G2385" s="2">
        <v>1000</v>
      </c>
      <c r="H2385" s="2">
        <v>1</v>
      </c>
      <c r="I2385" s="3">
        <v>46190</v>
      </c>
      <c r="J2385" s="4"/>
      <c r="K2385" s="2">
        <v>4706870</v>
      </c>
      <c r="L2385" s="2">
        <v>30000</v>
      </c>
      <c r="M2385" s="2" t="s">
        <v>2175</v>
      </c>
      <c r="N2385" s="5">
        <v>46189</v>
      </c>
      <c r="O2385" s="2" t="s">
        <v>4959</v>
      </c>
      <c r="P2385" s="2" t="s">
        <v>36</v>
      </c>
      <c r="Q2385" s="2" t="s">
        <v>61</v>
      </c>
      <c r="R2385" s="3">
        <v>46189</v>
      </c>
      <c r="S2385" s="2" t="s">
        <v>251</v>
      </c>
      <c r="T2385" s="2" t="s">
        <v>63</v>
      </c>
      <c r="U2385" s="2" t="s">
        <v>4960</v>
      </c>
      <c r="V2385" s="2" t="s">
        <v>4961</v>
      </c>
      <c r="W2385" s="2" t="s">
        <v>4962</v>
      </c>
      <c r="X2385" s="2">
        <v>2026</v>
      </c>
      <c r="Y2385" s="2" t="s">
        <v>40</v>
      </c>
      <c r="Z2385" s="4"/>
      <c r="AA2385" s="3">
        <v>46189</v>
      </c>
      <c r="AB2385" s="2" t="s">
        <v>2175</v>
      </c>
      <c r="AC2385" s="2">
        <v>454584</v>
      </c>
    </row>
    <row r="2386" spans="1:29" ht="64.5" x14ac:dyDescent="0.25">
      <c r="A2386" s="2" t="s">
        <v>29</v>
      </c>
      <c r="B2386" s="2" t="s">
        <v>42</v>
      </c>
      <c r="C2386" s="2" t="s">
        <v>43</v>
      </c>
      <c r="D2386" s="2" t="s">
        <v>32</v>
      </c>
      <c r="E2386" s="2" t="s">
        <v>4958</v>
      </c>
      <c r="F2386" s="2" t="s">
        <v>4963</v>
      </c>
      <c r="G2386" s="2">
        <v>1879000</v>
      </c>
      <c r="H2386" s="2">
        <v>1</v>
      </c>
      <c r="I2386" s="3">
        <v>46190</v>
      </c>
      <c r="J2386" s="4"/>
      <c r="K2386" s="2">
        <v>4706870</v>
      </c>
      <c r="L2386" s="2">
        <v>30000</v>
      </c>
      <c r="M2386" s="2" t="s">
        <v>2175</v>
      </c>
      <c r="N2386" s="5">
        <v>46189</v>
      </c>
      <c r="O2386" s="2" t="s">
        <v>4959</v>
      </c>
      <c r="P2386" s="2" t="s">
        <v>36</v>
      </c>
      <c r="Q2386" s="2" t="s">
        <v>61</v>
      </c>
      <c r="R2386" s="3">
        <v>46189</v>
      </c>
      <c r="S2386" s="2" t="s">
        <v>251</v>
      </c>
      <c r="T2386" s="2" t="s">
        <v>63</v>
      </c>
      <c r="U2386" s="2" t="s">
        <v>4960</v>
      </c>
      <c r="V2386" s="2" t="s">
        <v>4961</v>
      </c>
      <c r="W2386" s="2" t="s">
        <v>4962</v>
      </c>
      <c r="X2386" s="2">
        <v>2026</v>
      </c>
      <c r="Y2386" s="2" t="s">
        <v>40</v>
      </c>
      <c r="Z2386" s="4"/>
      <c r="AA2386" s="3">
        <v>46189</v>
      </c>
      <c r="AB2386" s="2" t="s">
        <v>2175</v>
      </c>
      <c r="AC2386" s="2">
        <v>454584</v>
      </c>
    </row>
    <row r="2387" spans="1:29" ht="64.5" x14ac:dyDescent="0.25">
      <c r="A2387" s="2" t="s">
        <v>29</v>
      </c>
      <c r="B2387" s="2" t="s">
        <v>42</v>
      </c>
      <c r="C2387" s="2" t="s">
        <v>43</v>
      </c>
      <c r="D2387" s="2" t="s">
        <v>32</v>
      </c>
      <c r="E2387" s="2" t="s">
        <v>4964</v>
      </c>
      <c r="F2387" s="2" t="s">
        <v>4965</v>
      </c>
      <c r="G2387" s="2">
        <v>2280000</v>
      </c>
      <c r="H2387" s="2">
        <v>1</v>
      </c>
      <c r="I2387" s="3">
        <v>46200</v>
      </c>
      <c r="J2387" s="4"/>
      <c r="K2387" s="2">
        <v>4711254</v>
      </c>
      <c r="L2387" s="2">
        <v>45600</v>
      </c>
      <c r="M2387" s="2" t="s">
        <v>1729</v>
      </c>
      <c r="N2387" s="5">
        <v>46190</v>
      </c>
      <c r="O2387" s="2" t="s">
        <v>4966</v>
      </c>
      <c r="P2387" s="2" t="s">
        <v>36</v>
      </c>
      <c r="Q2387" s="2" t="s">
        <v>337</v>
      </c>
      <c r="R2387" s="3">
        <v>46190</v>
      </c>
      <c r="S2387" s="2" t="s">
        <v>4967</v>
      </c>
      <c r="T2387" s="2" t="s">
        <v>98</v>
      </c>
      <c r="U2387" s="2">
        <v>0</v>
      </c>
      <c r="V2387" s="2">
        <v>0</v>
      </c>
      <c r="W2387" s="2" t="s">
        <v>687</v>
      </c>
      <c r="X2387" s="2">
        <v>2026</v>
      </c>
      <c r="Y2387" s="2" t="s">
        <v>40</v>
      </c>
      <c r="Z2387" s="4"/>
      <c r="AA2387" s="3">
        <v>46190</v>
      </c>
      <c r="AB2387" s="2" t="s">
        <v>1729</v>
      </c>
      <c r="AC2387" s="2">
        <v>454478</v>
      </c>
    </row>
    <row r="2388" spans="1:29" ht="51.75" x14ac:dyDescent="0.25">
      <c r="A2388" s="2" t="s">
        <v>29</v>
      </c>
      <c r="B2388" s="2" t="s">
        <v>42</v>
      </c>
      <c r="C2388" s="2" t="s">
        <v>43</v>
      </c>
      <c r="D2388" s="2" t="s">
        <v>32</v>
      </c>
      <c r="E2388" s="2" t="s">
        <v>4964</v>
      </c>
      <c r="F2388" s="2" t="s">
        <v>41</v>
      </c>
      <c r="G2388" s="2">
        <v>1000</v>
      </c>
      <c r="H2388" s="2">
        <v>1</v>
      </c>
      <c r="I2388" s="3">
        <v>46200</v>
      </c>
      <c r="J2388" s="4"/>
      <c r="K2388" s="2">
        <v>4711254</v>
      </c>
      <c r="L2388" s="2">
        <v>45600</v>
      </c>
      <c r="M2388" s="2" t="s">
        <v>1729</v>
      </c>
      <c r="N2388" s="5">
        <v>46190</v>
      </c>
      <c r="O2388" s="2" t="s">
        <v>4966</v>
      </c>
      <c r="P2388" s="2" t="s">
        <v>36</v>
      </c>
      <c r="Q2388" s="2" t="s">
        <v>337</v>
      </c>
      <c r="R2388" s="3">
        <v>46190</v>
      </c>
      <c r="S2388" s="2" t="s">
        <v>4967</v>
      </c>
      <c r="T2388" s="2" t="s">
        <v>98</v>
      </c>
      <c r="U2388" s="2">
        <v>0</v>
      </c>
      <c r="V2388" s="2">
        <v>0</v>
      </c>
      <c r="W2388" s="2" t="s">
        <v>687</v>
      </c>
      <c r="X2388" s="2">
        <v>2026</v>
      </c>
      <c r="Y2388" s="2" t="s">
        <v>40</v>
      </c>
      <c r="Z2388" s="4"/>
      <c r="AA2388" s="3">
        <v>46190</v>
      </c>
      <c r="AB2388" s="2" t="s">
        <v>1729</v>
      </c>
      <c r="AC2388" s="2">
        <v>454478</v>
      </c>
    </row>
    <row r="2389" spans="1:29" ht="77.25" x14ac:dyDescent="0.25">
      <c r="A2389" s="2" t="s">
        <v>29</v>
      </c>
      <c r="B2389" s="2" t="s">
        <v>42</v>
      </c>
      <c r="C2389" s="2" t="s">
        <v>43</v>
      </c>
      <c r="D2389" s="2" t="s">
        <v>643</v>
      </c>
      <c r="E2389" s="2" t="s">
        <v>4968</v>
      </c>
      <c r="F2389" s="2" t="s">
        <v>56</v>
      </c>
      <c r="G2389" s="2">
        <v>1034000</v>
      </c>
      <c r="H2389" s="2">
        <v>1</v>
      </c>
      <c r="I2389" s="3">
        <v>46190</v>
      </c>
      <c r="J2389" s="4"/>
      <c r="K2389" s="2">
        <v>4267720</v>
      </c>
      <c r="L2389" s="2">
        <v>15960</v>
      </c>
      <c r="M2389" s="2" t="s">
        <v>2608</v>
      </c>
      <c r="N2389" s="5">
        <v>46190</v>
      </c>
      <c r="O2389" s="2" t="s">
        <v>4969</v>
      </c>
      <c r="P2389" s="2" t="s">
        <v>49</v>
      </c>
      <c r="Q2389" s="2" t="s">
        <v>53</v>
      </c>
      <c r="R2389" s="3">
        <v>46190</v>
      </c>
      <c r="S2389" s="2" t="s">
        <v>2610</v>
      </c>
      <c r="T2389" s="2" t="s">
        <v>2828</v>
      </c>
      <c r="U2389" s="2">
        <v>0</v>
      </c>
      <c r="V2389" s="2">
        <v>0</v>
      </c>
      <c r="W2389" s="2" t="s">
        <v>4970</v>
      </c>
      <c r="X2389" s="2">
        <v>2026</v>
      </c>
      <c r="Y2389" s="2" t="s">
        <v>55</v>
      </c>
      <c r="Z2389" s="4"/>
      <c r="AA2389" s="3">
        <v>46190</v>
      </c>
      <c r="AB2389" s="2" t="s">
        <v>2608</v>
      </c>
      <c r="AC2389" s="2">
        <v>454276</v>
      </c>
    </row>
    <row r="2390" spans="1:29" ht="77.25" x14ac:dyDescent="0.25">
      <c r="A2390" s="2" t="s">
        <v>29</v>
      </c>
      <c r="B2390" s="2" t="s">
        <v>42</v>
      </c>
      <c r="C2390" s="2" t="s">
        <v>43</v>
      </c>
      <c r="D2390" s="2" t="s">
        <v>643</v>
      </c>
      <c r="E2390" s="2" t="s">
        <v>4968</v>
      </c>
      <c r="F2390" s="2" t="s">
        <v>4971</v>
      </c>
      <c r="G2390" s="2">
        <v>1064000</v>
      </c>
      <c r="H2390" s="2">
        <v>1</v>
      </c>
      <c r="I2390" s="3">
        <v>46190</v>
      </c>
      <c r="J2390" s="4"/>
      <c r="K2390" s="2">
        <v>4267720</v>
      </c>
      <c r="L2390" s="2">
        <v>15960</v>
      </c>
      <c r="M2390" s="2" t="s">
        <v>2608</v>
      </c>
      <c r="N2390" s="5">
        <v>46190</v>
      </c>
      <c r="O2390" s="2" t="s">
        <v>4969</v>
      </c>
      <c r="P2390" s="2" t="s">
        <v>49</v>
      </c>
      <c r="Q2390" s="2" t="s">
        <v>53</v>
      </c>
      <c r="R2390" s="3">
        <v>46190</v>
      </c>
      <c r="S2390" s="2" t="s">
        <v>2610</v>
      </c>
      <c r="T2390" s="2" t="s">
        <v>2828</v>
      </c>
      <c r="U2390" s="2">
        <v>0</v>
      </c>
      <c r="V2390" s="2">
        <v>0</v>
      </c>
      <c r="W2390" s="2" t="s">
        <v>4970</v>
      </c>
      <c r="X2390" s="2">
        <v>2026</v>
      </c>
      <c r="Y2390" s="2" t="s">
        <v>55</v>
      </c>
      <c r="Z2390" s="4"/>
      <c r="AA2390" s="3">
        <v>46190</v>
      </c>
      <c r="AB2390" s="2" t="s">
        <v>2608</v>
      </c>
      <c r="AC2390" s="2">
        <v>454276</v>
      </c>
    </row>
    <row r="2391" spans="1:29" ht="77.25" x14ac:dyDescent="0.25">
      <c r="A2391" s="2" t="s">
        <v>29</v>
      </c>
      <c r="B2391" s="2" t="s">
        <v>42</v>
      </c>
      <c r="C2391" s="2" t="s">
        <v>43</v>
      </c>
      <c r="D2391" s="2" t="s">
        <v>643</v>
      </c>
      <c r="E2391" s="2" t="s">
        <v>4968</v>
      </c>
      <c r="F2391" s="2" t="s">
        <v>41</v>
      </c>
      <c r="G2391" s="2">
        <v>5000</v>
      </c>
      <c r="H2391" s="2">
        <v>1</v>
      </c>
      <c r="I2391" s="3">
        <v>46190</v>
      </c>
      <c r="J2391" s="4"/>
      <c r="K2391" s="2">
        <v>4267720</v>
      </c>
      <c r="L2391" s="2">
        <v>15960</v>
      </c>
      <c r="M2391" s="2" t="s">
        <v>2608</v>
      </c>
      <c r="N2391" s="5">
        <v>46190</v>
      </c>
      <c r="O2391" s="2" t="s">
        <v>4969</v>
      </c>
      <c r="P2391" s="2" t="s">
        <v>49</v>
      </c>
      <c r="Q2391" s="2" t="s">
        <v>53</v>
      </c>
      <c r="R2391" s="3">
        <v>46190</v>
      </c>
      <c r="S2391" s="2" t="s">
        <v>2610</v>
      </c>
      <c r="T2391" s="2" t="s">
        <v>2828</v>
      </c>
      <c r="U2391" s="2">
        <v>0</v>
      </c>
      <c r="V2391" s="2">
        <v>0</v>
      </c>
      <c r="W2391" s="2" t="s">
        <v>4970</v>
      </c>
      <c r="X2391" s="2">
        <v>2026</v>
      </c>
      <c r="Y2391" s="2" t="s">
        <v>55</v>
      </c>
      <c r="Z2391" s="4"/>
      <c r="AA2391" s="3">
        <v>46190</v>
      </c>
      <c r="AB2391" s="2" t="s">
        <v>2608</v>
      </c>
      <c r="AC2391" s="2">
        <v>454276</v>
      </c>
    </row>
    <row r="2392" spans="1:29" ht="51.75" x14ac:dyDescent="0.25">
      <c r="A2392" s="2" t="s">
        <v>29</v>
      </c>
      <c r="B2392" s="2" t="s">
        <v>42</v>
      </c>
      <c r="C2392" s="2" t="s">
        <v>43</v>
      </c>
      <c r="D2392" s="2" t="s">
        <v>164</v>
      </c>
      <c r="E2392" s="2" t="s">
        <v>4972</v>
      </c>
      <c r="F2392" s="2" t="s">
        <v>56</v>
      </c>
      <c r="G2392" s="2">
        <v>830000</v>
      </c>
      <c r="H2392" s="2">
        <v>1</v>
      </c>
      <c r="I2392" s="3">
        <v>46190</v>
      </c>
      <c r="J2392" s="4"/>
      <c r="K2392" s="2">
        <v>3555051</v>
      </c>
      <c r="L2392" s="2">
        <v>45600</v>
      </c>
      <c r="M2392" s="2" t="s">
        <v>768</v>
      </c>
      <c r="N2392" s="5">
        <v>46189</v>
      </c>
      <c r="O2392" s="2">
        <v>202046</v>
      </c>
      <c r="P2392" s="2" t="s">
        <v>49</v>
      </c>
      <c r="Q2392" s="2">
        <v>0</v>
      </c>
      <c r="R2392" s="3">
        <v>46189</v>
      </c>
      <c r="S2392" s="2" t="s">
        <v>51</v>
      </c>
      <c r="T2392" s="2" t="s">
        <v>687</v>
      </c>
      <c r="U2392" s="2">
        <v>0</v>
      </c>
      <c r="V2392" s="2">
        <v>0</v>
      </c>
      <c r="W2392" s="2" t="s">
        <v>687</v>
      </c>
      <c r="X2392" s="2">
        <v>2026</v>
      </c>
      <c r="Y2392" s="2" t="s">
        <v>55</v>
      </c>
      <c r="Z2392" s="4"/>
      <c r="AA2392" s="4"/>
      <c r="AB2392" s="2" t="s">
        <v>768</v>
      </c>
      <c r="AC2392" s="2">
        <v>454080</v>
      </c>
    </row>
    <row r="2393" spans="1:29" ht="64.5" x14ac:dyDescent="0.25">
      <c r="A2393" s="2" t="s">
        <v>29</v>
      </c>
      <c r="B2393" s="2" t="s">
        <v>42</v>
      </c>
      <c r="C2393" s="2" t="s">
        <v>43</v>
      </c>
      <c r="D2393" s="2" t="s">
        <v>164</v>
      </c>
      <c r="E2393" s="2" t="s">
        <v>4972</v>
      </c>
      <c r="F2393" s="2" t="s">
        <v>4973</v>
      </c>
      <c r="G2393" s="2">
        <v>2280000</v>
      </c>
      <c r="H2393" s="2">
        <v>1</v>
      </c>
      <c r="I2393" s="3">
        <v>46190</v>
      </c>
      <c r="J2393" s="4"/>
      <c r="K2393" s="2">
        <v>3555051</v>
      </c>
      <c r="L2393" s="2">
        <v>45600</v>
      </c>
      <c r="M2393" s="2" t="s">
        <v>768</v>
      </c>
      <c r="N2393" s="5">
        <v>46189</v>
      </c>
      <c r="O2393" s="2">
        <v>202046</v>
      </c>
      <c r="P2393" s="2" t="s">
        <v>49</v>
      </c>
      <c r="Q2393" s="2">
        <v>0</v>
      </c>
      <c r="R2393" s="3">
        <v>46189</v>
      </c>
      <c r="S2393" s="2" t="s">
        <v>51</v>
      </c>
      <c r="T2393" s="2" t="s">
        <v>687</v>
      </c>
      <c r="U2393" s="2">
        <v>0</v>
      </c>
      <c r="V2393" s="2">
        <v>0</v>
      </c>
      <c r="W2393" s="2" t="s">
        <v>687</v>
      </c>
      <c r="X2393" s="2">
        <v>2026</v>
      </c>
      <c r="Y2393" s="2" t="s">
        <v>55</v>
      </c>
      <c r="Z2393" s="4"/>
      <c r="AA2393" s="4"/>
      <c r="AB2393" s="2" t="s">
        <v>768</v>
      </c>
      <c r="AC2393" s="2">
        <v>454080</v>
      </c>
    </row>
    <row r="2394" spans="1:29" ht="64.5" x14ac:dyDescent="0.25">
      <c r="A2394" s="2" t="s">
        <v>29</v>
      </c>
      <c r="B2394" s="2" t="s">
        <v>42</v>
      </c>
      <c r="C2394" s="2" t="s">
        <v>43</v>
      </c>
      <c r="D2394" s="2" t="s">
        <v>164</v>
      </c>
      <c r="E2394" s="2" t="s">
        <v>4974</v>
      </c>
      <c r="F2394" s="2" t="s">
        <v>4975</v>
      </c>
      <c r="G2394" s="2">
        <v>2000000</v>
      </c>
      <c r="H2394" s="2">
        <v>1</v>
      </c>
      <c r="I2394" s="3">
        <v>46190</v>
      </c>
      <c r="J2394" s="4"/>
      <c r="K2394" s="2">
        <v>1401111</v>
      </c>
      <c r="L2394" s="2">
        <v>40000</v>
      </c>
      <c r="M2394" s="2" t="s">
        <v>4976</v>
      </c>
      <c r="N2394" s="5">
        <v>46185</v>
      </c>
      <c r="O2394" s="3">
        <v>46185</v>
      </c>
      <c r="P2394" s="2" t="s">
        <v>136</v>
      </c>
      <c r="Q2394" s="2">
        <v>0</v>
      </c>
      <c r="R2394" s="3">
        <v>46185</v>
      </c>
      <c r="S2394" s="2" t="s">
        <v>110</v>
      </c>
      <c r="T2394" s="2" t="s">
        <v>406</v>
      </c>
      <c r="U2394" s="2" t="s">
        <v>37</v>
      </c>
      <c r="V2394" s="2">
        <v>0</v>
      </c>
      <c r="W2394" s="2" t="s">
        <v>765</v>
      </c>
      <c r="X2394" s="2">
        <v>2026</v>
      </c>
      <c r="Y2394" s="2" t="s">
        <v>55</v>
      </c>
      <c r="Z2394" s="4"/>
      <c r="AA2394" s="4"/>
      <c r="AB2394" s="2" t="s">
        <v>4976</v>
      </c>
      <c r="AC2394" s="2">
        <v>454052</v>
      </c>
    </row>
    <row r="2395" spans="1:29" ht="77.25" x14ac:dyDescent="0.25">
      <c r="A2395" s="2" t="s">
        <v>29</v>
      </c>
      <c r="B2395" s="2" t="s">
        <v>42</v>
      </c>
      <c r="C2395" s="2" t="s">
        <v>43</v>
      </c>
      <c r="D2395" s="2" t="s">
        <v>2226</v>
      </c>
      <c r="E2395" s="2" t="s">
        <v>4977</v>
      </c>
      <c r="F2395" s="2" t="s">
        <v>56</v>
      </c>
      <c r="G2395" s="2">
        <v>478000</v>
      </c>
      <c r="H2395" s="2">
        <v>1</v>
      </c>
      <c r="I2395" s="3">
        <v>46195</v>
      </c>
      <c r="J2395" s="4"/>
      <c r="K2395" s="2">
        <v>4676476</v>
      </c>
      <c r="L2395" s="2">
        <v>11490</v>
      </c>
      <c r="M2395" s="2" t="s">
        <v>3492</v>
      </c>
      <c r="N2395" s="5">
        <v>46194</v>
      </c>
      <c r="O2395" s="2">
        <v>818</v>
      </c>
      <c r="P2395" s="2" t="s">
        <v>49</v>
      </c>
      <c r="Q2395" s="2" t="s">
        <v>53</v>
      </c>
      <c r="R2395" s="3">
        <v>46194</v>
      </c>
      <c r="S2395" s="2" t="s">
        <v>3494</v>
      </c>
      <c r="T2395" s="2" t="s">
        <v>2391</v>
      </c>
      <c r="U2395" s="2" t="s">
        <v>1322</v>
      </c>
      <c r="V2395" s="2">
        <v>0</v>
      </c>
      <c r="W2395" s="2" t="s">
        <v>4978</v>
      </c>
      <c r="X2395" s="2">
        <v>2026</v>
      </c>
      <c r="Y2395" s="2" t="s">
        <v>65</v>
      </c>
      <c r="Z2395" s="4"/>
      <c r="AA2395" s="3">
        <v>46189</v>
      </c>
      <c r="AB2395" s="2" t="s">
        <v>3492</v>
      </c>
      <c r="AC2395" s="2">
        <v>453974</v>
      </c>
    </row>
    <row r="2396" spans="1:29" ht="77.25" x14ac:dyDescent="0.25">
      <c r="A2396" s="2" t="s">
        <v>29</v>
      </c>
      <c r="B2396" s="2" t="s">
        <v>42</v>
      </c>
      <c r="C2396" s="2" t="s">
        <v>43</v>
      </c>
      <c r="D2396" s="2" t="s">
        <v>2226</v>
      </c>
      <c r="E2396" s="2" t="s">
        <v>4977</v>
      </c>
      <c r="F2396" s="2" t="s">
        <v>4979</v>
      </c>
      <c r="G2396" s="2">
        <v>1149000</v>
      </c>
      <c r="H2396" s="2">
        <v>1</v>
      </c>
      <c r="I2396" s="3">
        <v>46195</v>
      </c>
      <c r="J2396" s="4"/>
      <c r="K2396" s="2">
        <v>4676476</v>
      </c>
      <c r="L2396" s="2">
        <v>11490</v>
      </c>
      <c r="M2396" s="2" t="s">
        <v>3492</v>
      </c>
      <c r="N2396" s="5">
        <v>46194</v>
      </c>
      <c r="O2396" s="2">
        <v>818</v>
      </c>
      <c r="P2396" s="2" t="s">
        <v>49</v>
      </c>
      <c r="Q2396" s="2" t="s">
        <v>53</v>
      </c>
      <c r="R2396" s="3">
        <v>46194</v>
      </c>
      <c r="S2396" s="2" t="s">
        <v>3494</v>
      </c>
      <c r="T2396" s="2" t="s">
        <v>2391</v>
      </c>
      <c r="U2396" s="2" t="s">
        <v>1322</v>
      </c>
      <c r="V2396" s="2">
        <v>0</v>
      </c>
      <c r="W2396" s="2" t="s">
        <v>4978</v>
      </c>
      <c r="X2396" s="2">
        <v>2026</v>
      </c>
      <c r="Y2396" s="2" t="s">
        <v>65</v>
      </c>
      <c r="Z2396" s="4"/>
      <c r="AA2396" s="3">
        <v>46189</v>
      </c>
      <c r="AB2396" s="2" t="s">
        <v>3492</v>
      </c>
      <c r="AC2396" s="2">
        <v>453974</v>
      </c>
    </row>
    <row r="2397" spans="1:29" ht="77.25" x14ac:dyDescent="0.25">
      <c r="A2397" s="2" t="s">
        <v>29</v>
      </c>
      <c r="B2397" s="2" t="s">
        <v>42</v>
      </c>
      <c r="C2397" s="2" t="s">
        <v>43</v>
      </c>
      <c r="D2397" s="2" t="s">
        <v>2226</v>
      </c>
      <c r="E2397" s="2" t="s">
        <v>4977</v>
      </c>
      <c r="F2397" s="2" t="s">
        <v>41</v>
      </c>
      <c r="G2397" s="2">
        <v>5000</v>
      </c>
      <c r="H2397" s="2">
        <v>1</v>
      </c>
      <c r="I2397" s="3">
        <v>46195</v>
      </c>
      <c r="J2397" s="4"/>
      <c r="K2397" s="2">
        <v>4676476</v>
      </c>
      <c r="L2397" s="2">
        <v>11490</v>
      </c>
      <c r="M2397" s="2" t="s">
        <v>3492</v>
      </c>
      <c r="N2397" s="5">
        <v>46194</v>
      </c>
      <c r="O2397" s="2">
        <v>818</v>
      </c>
      <c r="P2397" s="2" t="s">
        <v>49</v>
      </c>
      <c r="Q2397" s="2" t="s">
        <v>53</v>
      </c>
      <c r="R2397" s="3">
        <v>46194</v>
      </c>
      <c r="S2397" s="2" t="s">
        <v>3494</v>
      </c>
      <c r="T2397" s="2" t="s">
        <v>2391</v>
      </c>
      <c r="U2397" s="2" t="s">
        <v>1322</v>
      </c>
      <c r="V2397" s="2">
        <v>0</v>
      </c>
      <c r="W2397" s="2" t="s">
        <v>4978</v>
      </c>
      <c r="X2397" s="2">
        <v>2026</v>
      </c>
      <c r="Y2397" s="2" t="s">
        <v>65</v>
      </c>
      <c r="Z2397" s="4"/>
      <c r="AA2397" s="3">
        <v>46189</v>
      </c>
      <c r="AB2397" s="2" t="s">
        <v>3492</v>
      </c>
      <c r="AC2397" s="2">
        <v>453974</v>
      </c>
    </row>
    <row r="2398" spans="1:29" ht="102.75" x14ac:dyDescent="0.25">
      <c r="A2398" s="2" t="s">
        <v>29</v>
      </c>
      <c r="B2398" s="2" t="s">
        <v>42</v>
      </c>
      <c r="C2398" s="2" t="s">
        <v>43</v>
      </c>
      <c r="D2398" s="2" t="s">
        <v>67</v>
      </c>
      <c r="E2398" s="2" t="s">
        <v>4980</v>
      </c>
      <c r="F2398" s="2" t="s">
        <v>4981</v>
      </c>
      <c r="G2398" s="2">
        <v>2830000</v>
      </c>
      <c r="H2398" s="2">
        <v>1</v>
      </c>
      <c r="I2398" s="3">
        <v>46190</v>
      </c>
      <c r="J2398" s="4"/>
      <c r="K2398" s="2">
        <v>4645842</v>
      </c>
      <c r="L2398" s="2">
        <v>56600</v>
      </c>
      <c r="M2398" s="2" t="s">
        <v>35</v>
      </c>
      <c r="N2398" s="5">
        <v>46187</v>
      </c>
      <c r="O2398" s="2" t="s">
        <v>4982</v>
      </c>
      <c r="P2398" s="2" t="s">
        <v>136</v>
      </c>
      <c r="Q2398" s="2">
        <v>0</v>
      </c>
      <c r="R2398" s="3">
        <v>46187</v>
      </c>
      <c r="S2398" s="2" t="s">
        <v>38</v>
      </c>
      <c r="T2398" s="2" t="s">
        <v>2741</v>
      </c>
      <c r="U2398" s="2" t="s">
        <v>1184</v>
      </c>
      <c r="V2398" s="2" t="s">
        <v>4983</v>
      </c>
      <c r="W2398" s="2" t="s">
        <v>4984</v>
      </c>
      <c r="X2398" s="2">
        <v>2025</v>
      </c>
      <c r="Y2398" s="2" t="s">
        <v>65</v>
      </c>
      <c r="Z2398" s="4"/>
      <c r="AA2398" s="4"/>
      <c r="AB2398" s="2" t="s">
        <v>35</v>
      </c>
      <c r="AC2398" s="2">
        <v>453886</v>
      </c>
    </row>
    <row r="2399" spans="1:29" ht="77.25" x14ac:dyDescent="0.25">
      <c r="A2399" s="2" t="s">
        <v>29</v>
      </c>
      <c r="B2399" s="2" t="s">
        <v>42</v>
      </c>
      <c r="C2399" s="2" t="s">
        <v>43</v>
      </c>
      <c r="D2399" s="2" t="s">
        <v>67</v>
      </c>
      <c r="E2399" s="2" t="s">
        <v>4985</v>
      </c>
      <c r="F2399" s="2" t="s">
        <v>56</v>
      </c>
      <c r="G2399" s="2">
        <v>730000</v>
      </c>
      <c r="H2399" s="2">
        <v>1</v>
      </c>
      <c r="I2399" s="3">
        <v>46190</v>
      </c>
      <c r="J2399" s="4"/>
      <c r="K2399" s="2">
        <v>4676475</v>
      </c>
      <c r="L2399" s="2">
        <v>42600</v>
      </c>
      <c r="M2399" s="2" t="s">
        <v>903</v>
      </c>
      <c r="N2399" s="5">
        <v>46185</v>
      </c>
      <c r="O2399" s="2" t="s">
        <v>4986</v>
      </c>
      <c r="P2399" s="2" t="s">
        <v>181</v>
      </c>
      <c r="Q2399" s="2" t="s">
        <v>4987</v>
      </c>
      <c r="R2399" s="3">
        <v>46189</v>
      </c>
      <c r="S2399" s="2" t="s">
        <v>51</v>
      </c>
      <c r="T2399" s="2" t="s">
        <v>4988</v>
      </c>
      <c r="U2399" s="2">
        <v>0</v>
      </c>
      <c r="V2399" s="2" t="s">
        <v>4989</v>
      </c>
      <c r="W2399" s="2" t="s">
        <v>321</v>
      </c>
      <c r="X2399" s="2">
        <v>2025</v>
      </c>
      <c r="Y2399" s="2" t="s">
        <v>65</v>
      </c>
      <c r="Z2399" s="4"/>
      <c r="AA2399" s="3">
        <v>46185</v>
      </c>
      <c r="AB2399" s="2" t="s">
        <v>903</v>
      </c>
      <c r="AC2399" s="2">
        <v>453870</v>
      </c>
    </row>
    <row r="2400" spans="1:29" ht="77.25" x14ac:dyDescent="0.25">
      <c r="A2400" s="2" t="s">
        <v>29</v>
      </c>
      <c r="B2400" s="2" t="s">
        <v>42</v>
      </c>
      <c r="C2400" s="2" t="s">
        <v>43</v>
      </c>
      <c r="D2400" s="2" t="s">
        <v>67</v>
      </c>
      <c r="E2400" s="2" t="s">
        <v>4985</v>
      </c>
      <c r="F2400" s="2" t="s">
        <v>4990</v>
      </c>
      <c r="G2400" s="2">
        <v>2130000</v>
      </c>
      <c r="H2400" s="2">
        <v>1</v>
      </c>
      <c r="I2400" s="3">
        <v>46190</v>
      </c>
      <c r="J2400" s="4"/>
      <c r="K2400" s="2">
        <v>4676475</v>
      </c>
      <c r="L2400" s="2">
        <v>42600</v>
      </c>
      <c r="M2400" s="2" t="s">
        <v>903</v>
      </c>
      <c r="N2400" s="5">
        <v>46185</v>
      </c>
      <c r="O2400" s="2" t="s">
        <v>4986</v>
      </c>
      <c r="P2400" s="2" t="s">
        <v>181</v>
      </c>
      <c r="Q2400" s="2" t="s">
        <v>4987</v>
      </c>
      <c r="R2400" s="3">
        <v>46189</v>
      </c>
      <c r="S2400" s="2" t="s">
        <v>51</v>
      </c>
      <c r="T2400" s="2" t="s">
        <v>4988</v>
      </c>
      <c r="U2400" s="2">
        <v>0</v>
      </c>
      <c r="V2400" s="2" t="s">
        <v>4989</v>
      </c>
      <c r="W2400" s="2" t="s">
        <v>321</v>
      </c>
      <c r="X2400" s="2">
        <v>2025</v>
      </c>
      <c r="Y2400" s="2" t="s">
        <v>65</v>
      </c>
      <c r="Z2400" s="4"/>
      <c r="AA2400" s="3">
        <v>46185</v>
      </c>
      <c r="AB2400" s="2" t="s">
        <v>903</v>
      </c>
      <c r="AC2400" s="2">
        <v>453870</v>
      </c>
    </row>
    <row r="2401" spans="1:29" ht="77.25" x14ac:dyDescent="0.25">
      <c r="A2401" s="2" t="s">
        <v>29</v>
      </c>
      <c r="B2401" s="2" t="s">
        <v>42</v>
      </c>
      <c r="C2401" s="2" t="s">
        <v>43</v>
      </c>
      <c r="D2401" s="2" t="s">
        <v>67</v>
      </c>
      <c r="E2401" s="2" t="s">
        <v>4985</v>
      </c>
      <c r="F2401" s="2" t="s">
        <v>41</v>
      </c>
      <c r="G2401" s="2">
        <v>5000</v>
      </c>
      <c r="H2401" s="2">
        <v>1</v>
      </c>
      <c r="I2401" s="3">
        <v>46190</v>
      </c>
      <c r="J2401" s="4"/>
      <c r="K2401" s="2">
        <v>4676475</v>
      </c>
      <c r="L2401" s="2">
        <v>42600</v>
      </c>
      <c r="M2401" s="2" t="s">
        <v>903</v>
      </c>
      <c r="N2401" s="5">
        <v>46185</v>
      </c>
      <c r="O2401" s="2" t="s">
        <v>4986</v>
      </c>
      <c r="P2401" s="2" t="s">
        <v>181</v>
      </c>
      <c r="Q2401" s="2" t="s">
        <v>4987</v>
      </c>
      <c r="R2401" s="3">
        <v>46189</v>
      </c>
      <c r="S2401" s="2" t="s">
        <v>51</v>
      </c>
      <c r="T2401" s="2" t="s">
        <v>4988</v>
      </c>
      <c r="U2401" s="2">
        <v>0</v>
      </c>
      <c r="V2401" s="2" t="s">
        <v>4989</v>
      </c>
      <c r="W2401" s="2" t="s">
        <v>321</v>
      </c>
      <c r="X2401" s="2">
        <v>2025</v>
      </c>
      <c r="Y2401" s="2" t="s">
        <v>65</v>
      </c>
      <c r="Z2401" s="4"/>
      <c r="AA2401" s="3">
        <v>46185</v>
      </c>
      <c r="AB2401" s="2" t="s">
        <v>903</v>
      </c>
      <c r="AC2401" s="2">
        <v>453870</v>
      </c>
    </row>
    <row r="2402" spans="1:29" ht="51.75" x14ac:dyDescent="0.25">
      <c r="A2402" s="2" t="s">
        <v>29</v>
      </c>
      <c r="B2402" s="2" t="s">
        <v>42</v>
      </c>
      <c r="C2402" s="2" t="s">
        <v>43</v>
      </c>
      <c r="D2402" s="2" t="s">
        <v>44</v>
      </c>
      <c r="E2402" s="2" t="s">
        <v>4991</v>
      </c>
      <c r="F2402" s="2" t="s">
        <v>41</v>
      </c>
      <c r="G2402" s="2">
        <v>1000</v>
      </c>
      <c r="H2402" s="2">
        <v>1</v>
      </c>
      <c r="I2402" s="3">
        <v>46189</v>
      </c>
      <c r="J2402" s="4"/>
      <c r="K2402" s="2">
        <v>401434</v>
      </c>
      <c r="L2402" s="2">
        <v>48000</v>
      </c>
      <c r="M2402" s="2" t="s">
        <v>108</v>
      </c>
      <c r="N2402" s="5">
        <v>46189</v>
      </c>
      <c r="O2402" s="2" t="s">
        <v>4992</v>
      </c>
      <c r="P2402" s="2" t="s">
        <v>181</v>
      </c>
      <c r="Q2402" s="2" t="s">
        <v>2466</v>
      </c>
      <c r="R2402" s="3">
        <v>46189</v>
      </c>
      <c r="S2402" s="2" t="s">
        <v>110</v>
      </c>
      <c r="T2402" s="2" t="s">
        <v>72</v>
      </c>
      <c r="U2402" s="2">
        <v>0</v>
      </c>
      <c r="V2402" s="2" t="s">
        <v>82</v>
      </c>
      <c r="W2402" s="2" t="s">
        <v>1085</v>
      </c>
      <c r="X2402" s="2">
        <v>2026</v>
      </c>
      <c r="Y2402" s="2" t="s">
        <v>55</v>
      </c>
      <c r="Z2402" s="4"/>
      <c r="AA2402" s="3">
        <v>46188</v>
      </c>
      <c r="AB2402" s="2" t="s">
        <v>108</v>
      </c>
      <c r="AC2402" s="2">
        <v>453640</v>
      </c>
    </row>
    <row r="2403" spans="1:29" ht="64.5" x14ac:dyDescent="0.25">
      <c r="A2403" s="2" t="s">
        <v>29</v>
      </c>
      <c r="B2403" s="2" t="s">
        <v>42</v>
      </c>
      <c r="C2403" s="2" t="s">
        <v>43</v>
      </c>
      <c r="D2403" s="2" t="s">
        <v>44</v>
      </c>
      <c r="E2403" s="2" t="s">
        <v>4991</v>
      </c>
      <c r="F2403" s="2" t="s">
        <v>4993</v>
      </c>
      <c r="G2403" s="2">
        <v>2400000</v>
      </c>
      <c r="H2403" s="2">
        <v>1</v>
      </c>
      <c r="I2403" s="3">
        <v>46189</v>
      </c>
      <c r="J2403" s="4"/>
      <c r="K2403" s="2">
        <v>401434</v>
      </c>
      <c r="L2403" s="2">
        <v>48000</v>
      </c>
      <c r="M2403" s="2" t="s">
        <v>108</v>
      </c>
      <c r="N2403" s="5">
        <v>46189</v>
      </c>
      <c r="O2403" s="2" t="s">
        <v>4992</v>
      </c>
      <c r="P2403" s="2" t="s">
        <v>181</v>
      </c>
      <c r="Q2403" s="2" t="s">
        <v>2466</v>
      </c>
      <c r="R2403" s="3">
        <v>46189</v>
      </c>
      <c r="S2403" s="2" t="s">
        <v>110</v>
      </c>
      <c r="T2403" s="2" t="s">
        <v>72</v>
      </c>
      <c r="U2403" s="2">
        <v>0</v>
      </c>
      <c r="V2403" s="2" t="s">
        <v>82</v>
      </c>
      <c r="W2403" s="2" t="s">
        <v>1085</v>
      </c>
      <c r="X2403" s="2">
        <v>2026</v>
      </c>
      <c r="Y2403" s="2" t="s">
        <v>55</v>
      </c>
      <c r="Z2403" s="4"/>
      <c r="AA2403" s="3">
        <v>46188</v>
      </c>
      <c r="AB2403" s="2" t="s">
        <v>108</v>
      </c>
      <c r="AC2403" s="2">
        <v>453640</v>
      </c>
    </row>
    <row r="2404" spans="1:29" ht="64.5" x14ac:dyDescent="0.25">
      <c r="A2404" s="2" t="s">
        <v>29</v>
      </c>
      <c r="B2404" s="2" t="s">
        <v>42</v>
      </c>
      <c r="C2404" s="2" t="s">
        <v>43</v>
      </c>
      <c r="D2404" s="2" t="s">
        <v>67</v>
      </c>
      <c r="E2404" s="2" t="s">
        <v>4994</v>
      </c>
      <c r="F2404" s="2" t="s">
        <v>4995</v>
      </c>
      <c r="G2404" s="2">
        <v>1605000</v>
      </c>
      <c r="H2404" s="2">
        <v>1</v>
      </c>
      <c r="I2404" s="3">
        <v>46189</v>
      </c>
      <c r="J2404" s="4"/>
      <c r="K2404" s="2">
        <v>3304347</v>
      </c>
      <c r="L2404" s="2">
        <v>24075</v>
      </c>
      <c r="M2404" s="2" t="s">
        <v>243</v>
      </c>
      <c r="N2404" s="5">
        <v>46189</v>
      </c>
      <c r="O2404" s="2">
        <v>1138</v>
      </c>
      <c r="P2404" s="2" t="s">
        <v>49</v>
      </c>
      <c r="Q2404" s="2">
        <v>0</v>
      </c>
      <c r="R2404" s="3">
        <v>46189</v>
      </c>
      <c r="S2404" s="2" t="s">
        <v>151</v>
      </c>
      <c r="T2404" s="2" t="s">
        <v>4996</v>
      </c>
      <c r="U2404" s="2" t="s">
        <v>883</v>
      </c>
      <c r="V2404" s="2">
        <v>0</v>
      </c>
      <c r="W2404" s="2" t="s">
        <v>4997</v>
      </c>
      <c r="X2404" s="2">
        <v>2026</v>
      </c>
      <c r="Y2404" s="2" t="s">
        <v>65</v>
      </c>
      <c r="Z2404" s="4"/>
      <c r="AA2404" s="4"/>
      <c r="AB2404" s="2" t="s">
        <v>243</v>
      </c>
      <c r="AC2404" s="2">
        <v>453636</v>
      </c>
    </row>
    <row r="2405" spans="1:29" ht="64.5" x14ac:dyDescent="0.25">
      <c r="A2405" s="2" t="s">
        <v>29</v>
      </c>
      <c r="B2405" s="2" t="s">
        <v>42</v>
      </c>
      <c r="C2405" s="2" t="s">
        <v>43</v>
      </c>
      <c r="D2405" s="2" t="s">
        <v>67</v>
      </c>
      <c r="E2405" s="2" t="s">
        <v>4994</v>
      </c>
      <c r="F2405" s="2" t="s">
        <v>56</v>
      </c>
      <c r="G2405" s="2">
        <v>775000</v>
      </c>
      <c r="H2405" s="2">
        <v>1</v>
      </c>
      <c r="I2405" s="3">
        <v>46189</v>
      </c>
      <c r="J2405" s="4"/>
      <c r="K2405" s="2">
        <v>3304347</v>
      </c>
      <c r="L2405" s="2">
        <v>24075</v>
      </c>
      <c r="M2405" s="2" t="s">
        <v>243</v>
      </c>
      <c r="N2405" s="5">
        <v>46189</v>
      </c>
      <c r="O2405" s="2">
        <v>1138</v>
      </c>
      <c r="P2405" s="2" t="s">
        <v>49</v>
      </c>
      <c r="Q2405" s="2">
        <v>0</v>
      </c>
      <c r="R2405" s="3">
        <v>46189</v>
      </c>
      <c r="S2405" s="2" t="s">
        <v>151</v>
      </c>
      <c r="T2405" s="2" t="s">
        <v>4996</v>
      </c>
      <c r="U2405" s="2" t="s">
        <v>883</v>
      </c>
      <c r="V2405" s="2">
        <v>0</v>
      </c>
      <c r="W2405" s="2" t="s">
        <v>4997</v>
      </c>
      <c r="X2405" s="2">
        <v>2026</v>
      </c>
      <c r="Y2405" s="2" t="s">
        <v>65</v>
      </c>
      <c r="Z2405" s="4"/>
      <c r="AA2405" s="4"/>
      <c r="AB2405" s="2" t="s">
        <v>243</v>
      </c>
      <c r="AC2405" s="2">
        <v>453636</v>
      </c>
    </row>
    <row r="2406" spans="1:29" ht="64.5" x14ac:dyDescent="0.25">
      <c r="A2406" s="2" t="s">
        <v>29</v>
      </c>
      <c r="B2406" s="2" t="s">
        <v>42</v>
      </c>
      <c r="C2406" s="2" t="s">
        <v>43</v>
      </c>
      <c r="D2406" s="2" t="s">
        <v>219</v>
      </c>
      <c r="E2406" s="2" t="s">
        <v>4998</v>
      </c>
      <c r="F2406" s="2" t="s">
        <v>4999</v>
      </c>
      <c r="G2406" s="2">
        <v>2470000</v>
      </c>
      <c r="H2406" s="2">
        <v>1</v>
      </c>
      <c r="I2406" s="3">
        <v>46189</v>
      </c>
      <c r="J2406" s="4"/>
      <c r="K2406" s="4"/>
      <c r="L2406" s="2">
        <v>49400</v>
      </c>
      <c r="M2406" s="2" t="s">
        <v>886</v>
      </c>
      <c r="N2406" s="5">
        <v>46185</v>
      </c>
      <c r="O2406" s="2">
        <v>147</v>
      </c>
      <c r="P2406" s="2" t="s">
        <v>136</v>
      </c>
      <c r="Q2406" s="2">
        <v>0</v>
      </c>
      <c r="R2406" s="3">
        <v>46188</v>
      </c>
      <c r="S2406" s="2" t="s">
        <v>887</v>
      </c>
      <c r="T2406" s="2" t="s">
        <v>63</v>
      </c>
      <c r="U2406" s="2" t="s">
        <v>908</v>
      </c>
      <c r="V2406" s="2" t="s">
        <v>5000</v>
      </c>
      <c r="W2406" s="2" t="s">
        <v>2453</v>
      </c>
      <c r="X2406" s="2">
        <v>2026</v>
      </c>
      <c r="Y2406" s="2" t="s">
        <v>65</v>
      </c>
      <c r="Z2406" s="4"/>
      <c r="AA2406" s="4"/>
      <c r="AB2406" s="2" t="s">
        <v>886</v>
      </c>
      <c r="AC2406" s="2">
        <v>453632</v>
      </c>
    </row>
    <row r="2407" spans="1:29" ht="64.5" x14ac:dyDescent="0.25">
      <c r="A2407" s="2" t="s">
        <v>29</v>
      </c>
      <c r="B2407" s="2" t="s">
        <v>42</v>
      </c>
      <c r="C2407" s="2" t="s">
        <v>43</v>
      </c>
      <c r="D2407" s="2" t="s">
        <v>573</v>
      </c>
      <c r="E2407" s="2" t="s">
        <v>5001</v>
      </c>
      <c r="F2407" s="2" t="s">
        <v>5002</v>
      </c>
      <c r="G2407" s="2">
        <v>2639900</v>
      </c>
      <c r="H2407" s="2">
        <v>1</v>
      </c>
      <c r="I2407" s="3">
        <v>46189</v>
      </c>
      <c r="J2407" s="4"/>
      <c r="K2407" s="2">
        <v>4647320</v>
      </c>
      <c r="L2407" s="2">
        <v>52798</v>
      </c>
      <c r="M2407" s="2" t="s">
        <v>287</v>
      </c>
      <c r="N2407" s="5">
        <v>46187</v>
      </c>
      <c r="O2407" s="2">
        <v>540</v>
      </c>
      <c r="P2407" s="2" t="s">
        <v>136</v>
      </c>
      <c r="Q2407" s="2">
        <v>0</v>
      </c>
      <c r="R2407" s="3">
        <v>46187</v>
      </c>
      <c r="S2407" s="2" t="s">
        <v>288</v>
      </c>
      <c r="T2407" s="2" t="s">
        <v>139</v>
      </c>
      <c r="U2407" s="2" t="s">
        <v>441</v>
      </c>
      <c r="V2407" s="2">
        <v>0</v>
      </c>
      <c r="W2407" s="2" t="s">
        <v>3136</v>
      </c>
      <c r="X2407" s="2">
        <v>2025</v>
      </c>
      <c r="Y2407" s="2" t="s">
        <v>65</v>
      </c>
      <c r="Z2407" s="4"/>
      <c r="AA2407" s="4"/>
      <c r="AB2407" s="2" t="s">
        <v>287</v>
      </c>
      <c r="AC2407" s="2">
        <v>453616</v>
      </c>
    </row>
    <row r="2408" spans="1:29" ht="64.5" x14ac:dyDescent="0.25">
      <c r="A2408" s="2" t="s">
        <v>29</v>
      </c>
      <c r="B2408" s="2" t="s">
        <v>42</v>
      </c>
      <c r="C2408" s="2" t="s">
        <v>43</v>
      </c>
      <c r="D2408" s="2" t="s">
        <v>732</v>
      </c>
      <c r="E2408" s="2" t="s">
        <v>5003</v>
      </c>
      <c r="F2408" s="2" t="s">
        <v>56</v>
      </c>
      <c r="G2408" s="2">
        <v>1176000</v>
      </c>
      <c r="H2408" s="2">
        <v>1</v>
      </c>
      <c r="I2408" s="3">
        <v>46190</v>
      </c>
      <c r="J2408" s="4"/>
      <c r="K2408" s="2">
        <v>4698257</v>
      </c>
      <c r="L2408" s="2">
        <v>17640</v>
      </c>
      <c r="M2408" s="2" t="s">
        <v>378</v>
      </c>
      <c r="N2408" s="5">
        <v>46190</v>
      </c>
      <c r="O2408" s="2" t="s">
        <v>5004</v>
      </c>
      <c r="P2408" s="2" t="s">
        <v>49</v>
      </c>
      <c r="Q2408" s="2" t="s">
        <v>53</v>
      </c>
      <c r="R2408" s="3">
        <v>46190</v>
      </c>
      <c r="S2408" s="2" t="s">
        <v>380</v>
      </c>
      <c r="T2408" s="2" t="s">
        <v>5005</v>
      </c>
      <c r="U2408" s="2" t="s">
        <v>364</v>
      </c>
      <c r="V2408" s="2">
        <v>0</v>
      </c>
      <c r="W2408" s="2" t="s">
        <v>5006</v>
      </c>
      <c r="X2408" s="2">
        <v>2026</v>
      </c>
      <c r="Y2408" s="2" t="s">
        <v>55</v>
      </c>
      <c r="Z2408" s="4"/>
      <c r="AA2408" s="3">
        <v>46189</v>
      </c>
      <c r="AB2408" s="2" t="s">
        <v>378</v>
      </c>
      <c r="AC2408" s="2">
        <v>453582</v>
      </c>
    </row>
    <row r="2409" spans="1:29" ht="64.5" x14ac:dyDescent="0.25">
      <c r="A2409" s="2" t="s">
        <v>29</v>
      </c>
      <c r="B2409" s="2" t="s">
        <v>42</v>
      </c>
      <c r="C2409" s="2" t="s">
        <v>43</v>
      </c>
      <c r="D2409" s="2" t="s">
        <v>732</v>
      </c>
      <c r="E2409" s="2" t="s">
        <v>5003</v>
      </c>
      <c r="F2409" s="2" t="s">
        <v>5007</v>
      </c>
      <c r="G2409" s="2">
        <v>1176000</v>
      </c>
      <c r="H2409" s="2">
        <v>1</v>
      </c>
      <c r="I2409" s="3">
        <v>46190</v>
      </c>
      <c r="J2409" s="4"/>
      <c r="K2409" s="2">
        <v>4698257</v>
      </c>
      <c r="L2409" s="2">
        <v>17640</v>
      </c>
      <c r="M2409" s="2" t="s">
        <v>378</v>
      </c>
      <c r="N2409" s="5">
        <v>46190</v>
      </c>
      <c r="O2409" s="2" t="s">
        <v>5004</v>
      </c>
      <c r="P2409" s="2" t="s">
        <v>49</v>
      </c>
      <c r="Q2409" s="2" t="s">
        <v>53</v>
      </c>
      <c r="R2409" s="3">
        <v>46190</v>
      </c>
      <c r="S2409" s="2" t="s">
        <v>380</v>
      </c>
      <c r="T2409" s="2" t="s">
        <v>5005</v>
      </c>
      <c r="U2409" s="2" t="s">
        <v>364</v>
      </c>
      <c r="V2409" s="2">
        <v>0</v>
      </c>
      <c r="W2409" s="2" t="s">
        <v>5006</v>
      </c>
      <c r="X2409" s="2">
        <v>2026</v>
      </c>
      <c r="Y2409" s="2" t="s">
        <v>55</v>
      </c>
      <c r="Z2409" s="4"/>
      <c r="AA2409" s="3">
        <v>46189</v>
      </c>
      <c r="AB2409" s="2" t="s">
        <v>378</v>
      </c>
      <c r="AC2409" s="2">
        <v>453582</v>
      </c>
    </row>
    <row r="2410" spans="1:29" ht="64.5" x14ac:dyDescent="0.25">
      <c r="A2410" s="2" t="s">
        <v>29</v>
      </c>
      <c r="B2410" s="2" t="s">
        <v>42</v>
      </c>
      <c r="C2410" s="2" t="s">
        <v>43</v>
      </c>
      <c r="D2410" s="2" t="s">
        <v>732</v>
      </c>
      <c r="E2410" s="2" t="s">
        <v>5003</v>
      </c>
      <c r="F2410" s="2" t="s">
        <v>41</v>
      </c>
      <c r="G2410" s="2">
        <v>5000</v>
      </c>
      <c r="H2410" s="2">
        <v>1</v>
      </c>
      <c r="I2410" s="3">
        <v>46190</v>
      </c>
      <c r="J2410" s="4"/>
      <c r="K2410" s="2">
        <v>4698257</v>
      </c>
      <c r="L2410" s="2">
        <v>17640</v>
      </c>
      <c r="M2410" s="2" t="s">
        <v>378</v>
      </c>
      <c r="N2410" s="5">
        <v>46190</v>
      </c>
      <c r="O2410" s="2" t="s">
        <v>5004</v>
      </c>
      <c r="P2410" s="2" t="s">
        <v>49</v>
      </c>
      <c r="Q2410" s="2" t="s">
        <v>53</v>
      </c>
      <c r="R2410" s="3">
        <v>46190</v>
      </c>
      <c r="S2410" s="2" t="s">
        <v>380</v>
      </c>
      <c r="T2410" s="2" t="s">
        <v>5005</v>
      </c>
      <c r="U2410" s="2" t="s">
        <v>364</v>
      </c>
      <c r="V2410" s="2">
        <v>0</v>
      </c>
      <c r="W2410" s="2" t="s">
        <v>5006</v>
      </c>
      <c r="X2410" s="2">
        <v>2026</v>
      </c>
      <c r="Y2410" s="2" t="s">
        <v>55</v>
      </c>
      <c r="Z2410" s="4"/>
      <c r="AA2410" s="3">
        <v>46189</v>
      </c>
      <c r="AB2410" s="2" t="s">
        <v>378</v>
      </c>
      <c r="AC2410" s="2">
        <v>453582</v>
      </c>
    </row>
    <row r="2411" spans="1:29" ht="64.5" x14ac:dyDescent="0.25">
      <c r="A2411" s="2" t="s">
        <v>29</v>
      </c>
      <c r="B2411" s="2" t="s">
        <v>42</v>
      </c>
      <c r="C2411" s="2" t="s">
        <v>43</v>
      </c>
      <c r="D2411" s="2" t="s">
        <v>164</v>
      </c>
      <c r="E2411" s="2" t="s">
        <v>5008</v>
      </c>
      <c r="F2411" s="2" t="s">
        <v>5009</v>
      </c>
      <c r="G2411" s="2">
        <v>2070000</v>
      </c>
      <c r="H2411" s="2">
        <v>1</v>
      </c>
      <c r="I2411" s="3">
        <v>46198</v>
      </c>
      <c r="J2411" s="4"/>
      <c r="K2411" s="2">
        <v>4647009</v>
      </c>
      <c r="L2411" s="2">
        <v>41400</v>
      </c>
      <c r="M2411" s="2" t="s">
        <v>847</v>
      </c>
      <c r="N2411" s="5">
        <v>46198</v>
      </c>
      <c r="O2411" s="2" t="s">
        <v>2539</v>
      </c>
      <c r="P2411" s="2" t="s">
        <v>181</v>
      </c>
      <c r="Q2411" s="2" t="s">
        <v>61</v>
      </c>
      <c r="R2411" s="3">
        <v>46198</v>
      </c>
      <c r="S2411" s="2" t="s">
        <v>848</v>
      </c>
      <c r="T2411" s="2" t="s">
        <v>63</v>
      </c>
      <c r="U2411" s="2">
        <v>0</v>
      </c>
      <c r="V2411" s="2" t="s">
        <v>883</v>
      </c>
      <c r="W2411" s="2" t="s">
        <v>484</v>
      </c>
      <c r="X2411" s="2">
        <v>2026</v>
      </c>
      <c r="Y2411" s="2" t="s">
        <v>55</v>
      </c>
      <c r="Z2411" s="4"/>
      <c r="AA2411" s="3">
        <v>46189</v>
      </c>
      <c r="AB2411" s="2" t="s">
        <v>847</v>
      </c>
      <c r="AC2411" s="2">
        <v>453574</v>
      </c>
    </row>
    <row r="2412" spans="1:29" ht="39" x14ac:dyDescent="0.25">
      <c r="A2412" s="2" t="s">
        <v>29</v>
      </c>
      <c r="B2412" s="2" t="s">
        <v>42</v>
      </c>
      <c r="C2412" s="2" t="s">
        <v>43</v>
      </c>
      <c r="D2412" s="2" t="s">
        <v>164</v>
      </c>
      <c r="E2412" s="2" t="s">
        <v>5008</v>
      </c>
      <c r="F2412" s="2" t="s">
        <v>41</v>
      </c>
      <c r="G2412" s="2">
        <v>5000</v>
      </c>
      <c r="H2412" s="2">
        <v>1</v>
      </c>
      <c r="I2412" s="3">
        <v>46198</v>
      </c>
      <c r="J2412" s="4"/>
      <c r="K2412" s="2">
        <v>4647009</v>
      </c>
      <c r="L2412" s="2">
        <v>41400</v>
      </c>
      <c r="M2412" s="2" t="s">
        <v>847</v>
      </c>
      <c r="N2412" s="5">
        <v>46198</v>
      </c>
      <c r="O2412" s="2" t="s">
        <v>2539</v>
      </c>
      <c r="P2412" s="2" t="s">
        <v>181</v>
      </c>
      <c r="Q2412" s="2" t="s">
        <v>61</v>
      </c>
      <c r="R2412" s="3">
        <v>46198</v>
      </c>
      <c r="S2412" s="2" t="s">
        <v>848</v>
      </c>
      <c r="T2412" s="2" t="s">
        <v>63</v>
      </c>
      <c r="U2412" s="2">
        <v>0</v>
      </c>
      <c r="V2412" s="2" t="s">
        <v>883</v>
      </c>
      <c r="W2412" s="2" t="s">
        <v>484</v>
      </c>
      <c r="X2412" s="2">
        <v>2026</v>
      </c>
      <c r="Y2412" s="2" t="s">
        <v>55</v>
      </c>
      <c r="Z2412" s="4"/>
      <c r="AA2412" s="3">
        <v>46189</v>
      </c>
      <c r="AB2412" s="2" t="s">
        <v>847</v>
      </c>
      <c r="AC2412" s="2">
        <v>453574</v>
      </c>
    </row>
    <row r="2413" spans="1:29" ht="51.75" x14ac:dyDescent="0.25">
      <c r="A2413" s="2" t="s">
        <v>29</v>
      </c>
      <c r="B2413" s="2" t="s">
        <v>42</v>
      </c>
      <c r="C2413" s="2" t="s">
        <v>43</v>
      </c>
      <c r="D2413" s="2" t="s">
        <v>219</v>
      </c>
      <c r="E2413" s="2" t="s">
        <v>5010</v>
      </c>
      <c r="F2413" s="2" t="s">
        <v>41</v>
      </c>
      <c r="G2413" s="2">
        <v>5000</v>
      </c>
      <c r="H2413" s="2">
        <v>1</v>
      </c>
      <c r="I2413" s="3">
        <v>46189</v>
      </c>
      <c r="J2413" s="4"/>
      <c r="K2413" s="2">
        <v>4694202</v>
      </c>
      <c r="L2413" s="2">
        <v>41000</v>
      </c>
      <c r="M2413" s="2" t="s">
        <v>461</v>
      </c>
      <c r="N2413" s="5">
        <v>46188</v>
      </c>
      <c r="O2413" s="2" t="s">
        <v>5011</v>
      </c>
      <c r="P2413" s="2" t="s">
        <v>49</v>
      </c>
      <c r="Q2413" s="2" t="s">
        <v>5012</v>
      </c>
      <c r="R2413" s="3">
        <v>46188</v>
      </c>
      <c r="S2413" s="2" t="s">
        <v>51</v>
      </c>
      <c r="T2413" s="2" t="s">
        <v>63</v>
      </c>
      <c r="U2413" s="2" t="s">
        <v>5013</v>
      </c>
      <c r="V2413" s="2" t="s">
        <v>5014</v>
      </c>
      <c r="W2413" s="2" t="s">
        <v>406</v>
      </c>
      <c r="X2413" s="2">
        <v>2026</v>
      </c>
      <c r="Y2413" s="2" t="s">
        <v>65</v>
      </c>
      <c r="Z2413" s="4"/>
      <c r="AA2413" s="3">
        <v>46187</v>
      </c>
      <c r="AB2413" s="2" t="s">
        <v>461</v>
      </c>
      <c r="AC2413" s="2">
        <v>453500</v>
      </c>
    </row>
    <row r="2414" spans="1:29" ht="51.75" x14ac:dyDescent="0.25">
      <c r="A2414" s="2" t="s">
        <v>29</v>
      </c>
      <c r="B2414" s="2" t="s">
        <v>42</v>
      </c>
      <c r="C2414" s="2" t="s">
        <v>43</v>
      </c>
      <c r="D2414" s="2" t="s">
        <v>219</v>
      </c>
      <c r="E2414" s="2" t="s">
        <v>5010</v>
      </c>
      <c r="F2414" s="2" t="s">
        <v>56</v>
      </c>
      <c r="G2414" s="2">
        <v>1250000</v>
      </c>
      <c r="H2414" s="2">
        <v>1</v>
      </c>
      <c r="I2414" s="3">
        <v>46189</v>
      </c>
      <c r="J2414" s="4"/>
      <c r="K2414" s="2">
        <v>4694202</v>
      </c>
      <c r="L2414" s="2">
        <v>41000</v>
      </c>
      <c r="M2414" s="2" t="s">
        <v>461</v>
      </c>
      <c r="N2414" s="5">
        <v>46188</v>
      </c>
      <c r="O2414" s="2" t="s">
        <v>5011</v>
      </c>
      <c r="P2414" s="2" t="s">
        <v>49</v>
      </c>
      <c r="Q2414" s="2" t="s">
        <v>5012</v>
      </c>
      <c r="R2414" s="3">
        <v>46188</v>
      </c>
      <c r="S2414" s="2" t="s">
        <v>51</v>
      </c>
      <c r="T2414" s="2" t="s">
        <v>63</v>
      </c>
      <c r="U2414" s="2" t="s">
        <v>5013</v>
      </c>
      <c r="V2414" s="2" t="s">
        <v>5014</v>
      </c>
      <c r="W2414" s="2" t="s">
        <v>406</v>
      </c>
      <c r="X2414" s="2">
        <v>2026</v>
      </c>
      <c r="Y2414" s="2" t="s">
        <v>65</v>
      </c>
      <c r="Z2414" s="4"/>
      <c r="AA2414" s="3">
        <v>46187</v>
      </c>
      <c r="AB2414" s="2" t="s">
        <v>461</v>
      </c>
      <c r="AC2414" s="2">
        <v>453500</v>
      </c>
    </row>
    <row r="2415" spans="1:29" ht="64.5" x14ac:dyDescent="0.25">
      <c r="A2415" s="2" t="s">
        <v>29</v>
      </c>
      <c r="B2415" s="2" t="s">
        <v>42</v>
      </c>
      <c r="C2415" s="2" t="s">
        <v>43</v>
      </c>
      <c r="D2415" s="2" t="s">
        <v>219</v>
      </c>
      <c r="E2415" s="2" t="s">
        <v>5010</v>
      </c>
      <c r="F2415" s="2" t="s">
        <v>5015</v>
      </c>
      <c r="G2415" s="2">
        <v>2050000</v>
      </c>
      <c r="H2415" s="2">
        <v>1</v>
      </c>
      <c r="I2415" s="3">
        <v>46189</v>
      </c>
      <c r="J2415" s="4"/>
      <c r="K2415" s="2">
        <v>4694202</v>
      </c>
      <c r="L2415" s="2">
        <v>41000</v>
      </c>
      <c r="M2415" s="2" t="s">
        <v>461</v>
      </c>
      <c r="N2415" s="5">
        <v>46188</v>
      </c>
      <c r="O2415" s="2" t="s">
        <v>5011</v>
      </c>
      <c r="P2415" s="2" t="s">
        <v>49</v>
      </c>
      <c r="Q2415" s="2" t="s">
        <v>5012</v>
      </c>
      <c r="R2415" s="3">
        <v>46188</v>
      </c>
      <c r="S2415" s="2" t="s">
        <v>51</v>
      </c>
      <c r="T2415" s="2" t="s">
        <v>63</v>
      </c>
      <c r="U2415" s="2" t="s">
        <v>5013</v>
      </c>
      <c r="V2415" s="2" t="s">
        <v>5014</v>
      </c>
      <c r="W2415" s="2" t="s">
        <v>406</v>
      </c>
      <c r="X2415" s="2">
        <v>2026</v>
      </c>
      <c r="Y2415" s="2" t="s">
        <v>65</v>
      </c>
      <c r="Z2415" s="4"/>
      <c r="AA2415" s="3">
        <v>46187</v>
      </c>
      <c r="AB2415" s="2" t="s">
        <v>461</v>
      </c>
      <c r="AC2415" s="2">
        <v>453500</v>
      </c>
    </row>
    <row r="2416" spans="1:29" ht="64.5" x14ac:dyDescent="0.25">
      <c r="A2416" s="2" t="s">
        <v>29</v>
      </c>
      <c r="B2416" s="2" t="s">
        <v>42</v>
      </c>
      <c r="C2416" s="2" t="s">
        <v>43</v>
      </c>
      <c r="D2416" s="2" t="s">
        <v>737</v>
      </c>
      <c r="E2416" s="2" t="s">
        <v>5016</v>
      </c>
      <c r="F2416" s="2" t="s">
        <v>5017</v>
      </c>
      <c r="G2416" s="2">
        <v>1233000</v>
      </c>
      <c r="H2416" s="2">
        <v>1</v>
      </c>
      <c r="I2416" s="3">
        <v>46189</v>
      </c>
      <c r="J2416" s="4"/>
      <c r="K2416" s="2">
        <v>4699271</v>
      </c>
      <c r="L2416" s="2">
        <v>18495</v>
      </c>
      <c r="M2416" s="2" t="s">
        <v>243</v>
      </c>
      <c r="N2416" s="5">
        <v>46188</v>
      </c>
      <c r="O2416" s="2">
        <v>1134</v>
      </c>
      <c r="P2416" s="2" t="s">
        <v>49</v>
      </c>
      <c r="Q2416" s="2" t="s">
        <v>88</v>
      </c>
      <c r="R2416" s="3">
        <v>46188</v>
      </c>
      <c r="S2416" s="2" t="s">
        <v>151</v>
      </c>
      <c r="T2416" s="2" t="s">
        <v>5018</v>
      </c>
      <c r="U2416" s="2" t="s">
        <v>82</v>
      </c>
      <c r="V2416" s="2">
        <v>0</v>
      </c>
      <c r="W2416" s="2" t="s">
        <v>5019</v>
      </c>
      <c r="X2416" s="2">
        <v>2026</v>
      </c>
      <c r="Y2416" s="2" t="s">
        <v>55</v>
      </c>
      <c r="Z2416" s="4"/>
      <c r="AA2416" s="4"/>
      <c r="AB2416" s="2" t="s">
        <v>243</v>
      </c>
      <c r="AC2416" s="2">
        <v>453472</v>
      </c>
    </row>
    <row r="2417" spans="1:29" ht="64.5" x14ac:dyDescent="0.25">
      <c r="A2417" s="2" t="s">
        <v>29</v>
      </c>
      <c r="B2417" s="2" t="s">
        <v>42</v>
      </c>
      <c r="C2417" s="2" t="s">
        <v>43</v>
      </c>
      <c r="D2417" s="2" t="s">
        <v>737</v>
      </c>
      <c r="E2417" s="2" t="s">
        <v>5016</v>
      </c>
      <c r="F2417" s="2" t="s">
        <v>56</v>
      </c>
      <c r="G2417" s="2">
        <v>1103000</v>
      </c>
      <c r="H2417" s="2">
        <v>1</v>
      </c>
      <c r="I2417" s="3">
        <v>46189</v>
      </c>
      <c r="J2417" s="4"/>
      <c r="K2417" s="2">
        <v>4699271</v>
      </c>
      <c r="L2417" s="2">
        <v>18495</v>
      </c>
      <c r="M2417" s="2" t="s">
        <v>243</v>
      </c>
      <c r="N2417" s="5">
        <v>46188</v>
      </c>
      <c r="O2417" s="2">
        <v>1134</v>
      </c>
      <c r="P2417" s="2" t="s">
        <v>49</v>
      </c>
      <c r="Q2417" s="2" t="s">
        <v>88</v>
      </c>
      <c r="R2417" s="3">
        <v>46188</v>
      </c>
      <c r="S2417" s="2" t="s">
        <v>151</v>
      </c>
      <c r="T2417" s="2" t="s">
        <v>5018</v>
      </c>
      <c r="U2417" s="2" t="s">
        <v>82</v>
      </c>
      <c r="V2417" s="2">
        <v>0</v>
      </c>
      <c r="W2417" s="2" t="s">
        <v>5019</v>
      </c>
      <c r="X2417" s="2">
        <v>2026</v>
      </c>
      <c r="Y2417" s="2" t="s">
        <v>55</v>
      </c>
      <c r="Z2417" s="4"/>
      <c r="AA2417" s="4"/>
      <c r="AB2417" s="2" t="s">
        <v>243</v>
      </c>
      <c r="AC2417" s="2">
        <v>453472</v>
      </c>
    </row>
    <row r="2418" spans="1:29" ht="51.75" x14ac:dyDescent="0.25">
      <c r="A2418" s="2" t="s">
        <v>29</v>
      </c>
      <c r="B2418" s="2" t="s">
        <v>42</v>
      </c>
      <c r="C2418" s="2" t="s">
        <v>43</v>
      </c>
      <c r="D2418" s="2" t="s">
        <v>643</v>
      </c>
      <c r="E2418" s="2" t="s">
        <v>5020</v>
      </c>
      <c r="F2418" s="2" t="s">
        <v>56</v>
      </c>
      <c r="G2418" s="2">
        <v>1417000</v>
      </c>
      <c r="H2418" s="2">
        <v>1</v>
      </c>
      <c r="I2418" s="3">
        <v>46189</v>
      </c>
      <c r="J2418" s="4"/>
      <c r="K2418" s="2">
        <v>2655858</v>
      </c>
      <c r="L2418" s="2">
        <v>22755</v>
      </c>
      <c r="M2418" s="2" t="s">
        <v>2340</v>
      </c>
      <c r="N2418" s="5">
        <v>46189</v>
      </c>
      <c r="O2418" s="2">
        <v>272</v>
      </c>
      <c r="P2418" s="2" t="s">
        <v>49</v>
      </c>
      <c r="Q2418" s="2">
        <v>0</v>
      </c>
      <c r="R2418" s="3">
        <v>46189</v>
      </c>
      <c r="S2418" s="2" t="s">
        <v>145</v>
      </c>
      <c r="T2418" s="2" t="s">
        <v>5021</v>
      </c>
      <c r="U2418" s="2">
        <v>0</v>
      </c>
      <c r="V2418" s="2">
        <v>0</v>
      </c>
      <c r="W2418" s="2" t="s">
        <v>5021</v>
      </c>
      <c r="X2418" s="2">
        <v>2026</v>
      </c>
      <c r="Y2418" s="2" t="s">
        <v>55</v>
      </c>
      <c r="Z2418" s="4"/>
      <c r="AA2418" s="4"/>
      <c r="AB2418" s="2" t="s">
        <v>2340</v>
      </c>
      <c r="AC2418" s="2">
        <v>453458</v>
      </c>
    </row>
    <row r="2419" spans="1:29" ht="64.5" x14ac:dyDescent="0.25">
      <c r="A2419" s="2" t="s">
        <v>29</v>
      </c>
      <c r="B2419" s="2" t="s">
        <v>42</v>
      </c>
      <c r="C2419" s="2" t="s">
        <v>43</v>
      </c>
      <c r="D2419" s="2" t="s">
        <v>643</v>
      </c>
      <c r="E2419" s="2" t="s">
        <v>5020</v>
      </c>
      <c r="F2419" s="2" t="s">
        <v>5022</v>
      </c>
      <c r="G2419" s="2">
        <v>1517000</v>
      </c>
      <c r="H2419" s="2">
        <v>1</v>
      </c>
      <c r="I2419" s="3">
        <v>46189</v>
      </c>
      <c r="J2419" s="4"/>
      <c r="K2419" s="2">
        <v>2655858</v>
      </c>
      <c r="L2419" s="2">
        <v>22755</v>
      </c>
      <c r="M2419" s="2" t="s">
        <v>2340</v>
      </c>
      <c r="N2419" s="5">
        <v>46189</v>
      </c>
      <c r="O2419" s="2">
        <v>272</v>
      </c>
      <c r="P2419" s="2" t="s">
        <v>49</v>
      </c>
      <c r="Q2419" s="2">
        <v>0</v>
      </c>
      <c r="R2419" s="3">
        <v>46189</v>
      </c>
      <c r="S2419" s="2" t="s">
        <v>145</v>
      </c>
      <c r="T2419" s="2" t="s">
        <v>5021</v>
      </c>
      <c r="U2419" s="2">
        <v>0</v>
      </c>
      <c r="V2419" s="2">
        <v>0</v>
      </c>
      <c r="W2419" s="2" t="s">
        <v>5021</v>
      </c>
      <c r="X2419" s="2">
        <v>2026</v>
      </c>
      <c r="Y2419" s="2" t="s">
        <v>55</v>
      </c>
      <c r="Z2419" s="4"/>
      <c r="AA2419" s="4"/>
      <c r="AB2419" s="2" t="s">
        <v>2340</v>
      </c>
      <c r="AC2419" s="2">
        <v>453458</v>
      </c>
    </row>
    <row r="2420" spans="1:29" ht="102.75" x14ac:dyDescent="0.25">
      <c r="A2420" s="2" t="s">
        <v>29</v>
      </c>
      <c r="B2420" s="2" t="s">
        <v>42</v>
      </c>
      <c r="C2420" s="2" t="s">
        <v>43</v>
      </c>
      <c r="D2420" s="2" t="s">
        <v>57</v>
      </c>
      <c r="E2420" s="2" t="s">
        <v>5023</v>
      </c>
      <c r="F2420" s="2" t="s">
        <v>5024</v>
      </c>
      <c r="G2420" s="2">
        <v>2800000</v>
      </c>
      <c r="H2420" s="2">
        <v>1</v>
      </c>
      <c r="I2420" s="3">
        <v>46189</v>
      </c>
      <c r="J2420" s="4"/>
      <c r="K2420" s="2">
        <v>4615318</v>
      </c>
      <c r="L2420" s="2">
        <v>56000</v>
      </c>
      <c r="M2420" s="2" t="s">
        <v>2739</v>
      </c>
      <c r="N2420" s="5">
        <v>46183</v>
      </c>
      <c r="O2420" s="2" t="s">
        <v>5025</v>
      </c>
      <c r="P2420" s="2" t="s">
        <v>136</v>
      </c>
      <c r="Q2420" s="2">
        <v>0</v>
      </c>
      <c r="R2420" s="3">
        <v>46183</v>
      </c>
      <c r="S2420" s="2" t="s">
        <v>194</v>
      </c>
      <c r="T2420" s="2" t="s">
        <v>5026</v>
      </c>
      <c r="U2420" s="2" t="s">
        <v>5027</v>
      </c>
      <c r="V2420" s="2" t="s">
        <v>237</v>
      </c>
      <c r="W2420" s="2" t="s">
        <v>939</v>
      </c>
      <c r="X2420" s="2">
        <v>2025</v>
      </c>
      <c r="Y2420" s="2" t="s">
        <v>65</v>
      </c>
      <c r="Z2420" s="4"/>
      <c r="AA2420" s="4"/>
      <c r="AB2420" s="2" t="s">
        <v>2739</v>
      </c>
      <c r="AC2420" s="2">
        <v>453450</v>
      </c>
    </row>
    <row r="2421" spans="1:29" ht="51.75" x14ac:dyDescent="0.25">
      <c r="A2421" s="2" t="s">
        <v>29</v>
      </c>
      <c r="B2421" s="2" t="s">
        <v>42</v>
      </c>
      <c r="C2421" s="2" t="s">
        <v>43</v>
      </c>
      <c r="D2421" s="2" t="s">
        <v>176</v>
      </c>
      <c r="E2421" s="2" t="s">
        <v>5028</v>
      </c>
      <c r="F2421" s="2" t="s">
        <v>56</v>
      </c>
      <c r="G2421" s="2">
        <v>1970000</v>
      </c>
      <c r="H2421" s="2">
        <v>1</v>
      </c>
      <c r="I2421" s="3">
        <v>46191</v>
      </c>
      <c r="J2421" s="4"/>
      <c r="K2421" s="2">
        <v>4452375</v>
      </c>
      <c r="L2421" s="2">
        <v>40400</v>
      </c>
      <c r="M2421" s="2" t="s">
        <v>108</v>
      </c>
      <c r="N2421" s="5">
        <v>46189</v>
      </c>
      <c r="O2421" s="2" t="s">
        <v>5029</v>
      </c>
      <c r="P2421" s="2" t="s">
        <v>49</v>
      </c>
      <c r="Q2421" s="2">
        <v>0</v>
      </c>
      <c r="R2421" s="3">
        <v>46189</v>
      </c>
      <c r="S2421" s="2" t="s">
        <v>110</v>
      </c>
      <c r="T2421" s="2" t="s">
        <v>814</v>
      </c>
      <c r="U2421" s="2">
        <v>0</v>
      </c>
      <c r="V2421" s="2">
        <v>0</v>
      </c>
      <c r="W2421" s="2" t="s">
        <v>814</v>
      </c>
      <c r="X2421" s="2">
        <v>2026</v>
      </c>
      <c r="Y2421" s="2" t="s">
        <v>55</v>
      </c>
      <c r="Z2421" s="4"/>
      <c r="AA2421" s="3">
        <v>46189</v>
      </c>
      <c r="AB2421" s="2" t="s">
        <v>108</v>
      </c>
      <c r="AC2421" s="2">
        <v>453440</v>
      </c>
    </row>
    <row r="2422" spans="1:29" ht="64.5" x14ac:dyDescent="0.25">
      <c r="A2422" s="2" t="s">
        <v>29</v>
      </c>
      <c r="B2422" s="2" t="s">
        <v>42</v>
      </c>
      <c r="C2422" s="2" t="s">
        <v>43</v>
      </c>
      <c r="D2422" s="2" t="s">
        <v>176</v>
      </c>
      <c r="E2422" s="2" t="s">
        <v>5028</v>
      </c>
      <c r="F2422" s="2" t="s">
        <v>5030</v>
      </c>
      <c r="G2422" s="2">
        <v>2020000</v>
      </c>
      <c r="H2422" s="2">
        <v>1</v>
      </c>
      <c r="I2422" s="3">
        <v>46191</v>
      </c>
      <c r="J2422" s="4"/>
      <c r="K2422" s="2">
        <v>4452375</v>
      </c>
      <c r="L2422" s="2">
        <v>40400</v>
      </c>
      <c r="M2422" s="2" t="s">
        <v>108</v>
      </c>
      <c r="N2422" s="5">
        <v>46189</v>
      </c>
      <c r="O2422" s="2" t="s">
        <v>5029</v>
      </c>
      <c r="P2422" s="2" t="s">
        <v>49</v>
      </c>
      <c r="Q2422" s="2">
        <v>0</v>
      </c>
      <c r="R2422" s="3">
        <v>46189</v>
      </c>
      <c r="S2422" s="2" t="s">
        <v>110</v>
      </c>
      <c r="T2422" s="2" t="s">
        <v>814</v>
      </c>
      <c r="U2422" s="2">
        <v>0</v>
      </c>
      <c r="V2422" s="2">
        <v>0</v>
      </c>
      <c r="W2422" s="2" t="s">
        <v>814</v>
      </c>
      <c r="X2422" s="2">
        <v>2026</v>
      </c>
      <c r="Y2422" s="2" t="s">
        <v>55</v>
      </c>
      <c r="Z2422" s="4"/>
      <c r="AA2422" s="3">
        <v>46189</v>
      </c>
      <c r="AB2422" s="2" t="s">
        <v>108</v>
      </c>
      <c r="AC2422" s="2">
        <v>453440</v>
      </c>
    </row>
    <row r="2423" spans="1:29" ht="51.75" x14ac:dyDescent="0.25">
      <c r="A2423" s="2" t="s">
        <v>29</v>
      </c>
      <c r="B2423" s="2" t="s">
        <v>42</v>
      </c>
      <c r="C2423" s="2" t="s">
        <v>43</v>
      </c>
      <c r="D2423" s="2" t="s">
        <v>176</v>
      </c>
      <c r="E2423" s="2" t="s">
        <v>5028</v>
      </c>
      <c r="F2423" s="2" t="s">
        <v>41</v>
      </c>
      <c r="G2423" s="2">
        <v>5000</v>
      </c>
      <c r="H2423" s="2">
        <v>1</v>
      </c>
      <c r="I2423" s="3">
        <v>46191</v>
      </c>
      <c r="J2423" s="4"/>
      <c r="K2423" s="2">
        <v>4452375</v>
      </c>
      <c r="L2423" s="2">
        <v>40400</v>
      </c>
      <c r="M2423" s="2" t="s">
        <v>108</v>
      </c>
      <c r="N2423" s="5">
        <v>46189</v>
      </c>
      <c r="O2423" s="2" t="s">
        <v>5029</v>
      </c>
      <c r="P2423" s="2" t="s">
        <v>49</v>
      </c>
      <c r="Q2423" s="2">
        <v>0</v>
      </c>
      <c r="R2423" s="3">
        <v>46189</v>
      </c>
      <c r="S2423" s="2" t="s">
        <v>110</v>
      </c>
      <c r="T2423" s="2" t="s">
        <v>814</v>
      </c>
      <c r="U2423" s="2">
        <v>0</v>
      </c>
      <c r="V2423" s="2">
        <v>0</v>
      </c>
      <c r="W2423" s="2" t="s">
        <v>814</v>
      </c>
      <c r="X2423" s="2">
        <v>2026</v>
      </c>
      <c r="Y2423" s="2" t="s">
        <v>55</v>
      </c>
      <c r="Z2423" s="4"/>
      <c r="AA2423" s="3">
        <v>46189</v>
      </c>
      <c r="AB2423" s="2" t="s">
        <v>108</v>
      </c>
      <c r="AC2423" s="2">
        <v>453440</v>
      </c>
    </row>
    <row r="2424" spans="1:29" ht="90" x14ac:dyDescent="0.25">
      <c r="A2424" s="2" t="s">
        <v>29</v>
      </c>
      <c r="B2424" s="2" t="s">
        <v>42</v>
      </c>
      <c r="C2424" s="2" t="s">
        <v>43</v>
      </c>
      <c r="D2424" s="2" t="s">
        <v>2226</v>
      </c>
      <c r="E2424" s="2" t="s">
        <v>5031</v>
      </c>
      <c r="F2424" s="2" t="s">
        <v>5032</v>
      </c>
      <c r="G2424" s="2">
        <v>3550000</v>
      </c>
      <c r="H2424" s="2">
        <v>1</v>
      </c>
      <c r="I2424" s="3">
        <v>46189</v>
      </c>
      <c r="J2424" s="4"/>
      <c r="K2424" s="2">
        <v>2889455</v>
      </c>
      <c r="L2424" s="2">
        <v>71000</v>
      </c>
      <c r="M2424" s="2" t="s">
        <v>1723</v>
      </c>
      <c r="N2424" s="5">
        <v>46187</v>
      </c>
      <c r="O2424" s="2" t="s">
        <v>5033</v>
      </c>
      <c r="P2424" s="2" t="s">
        <v>136</v>
      </c>
      <c r="Q2424" s="4"/>
      <c r="R2424" s="3">
        <v>46187</v>
      </c>
      <c r="S2424" s="2" t="s">
        <v>110</v>
      </c>
      <c r="T2424" s="2" t="s">
        <v>2433</v>
      </c>
      <c r="U2424" s="2" t="s">
        <v>5034</v>
      </c>
      <c r="V2424" s="2" t="s">
        <v>37</v>
      </c>
      <c r="W2424" s="2" t="s">
        <v>1127</v>
      </c>
      <c r="X2424" s="2">
        <v>2026</v>
      </c>
      <c r="Y2424" s="2" t="s">
        <v>65</v>
      </c>
      <c r="Z2424" s="4"/>
      <c r="AA2424" s="4"/>
      <c r="AB2424" s="2" t="s">
        <v>1723</v>
      </c>
      <c r="AC2424" s="2">
        <v>453430</v>
      </c>
    </row>
    <row r="2425" spans="1:29" ht="102.75" x14ac:dyDescent="0.25">
      <c r="A2425" s="2" t="s">
        <v>29</v>
      </c>
      <c r="B2425" s="2" t="s">
        <v>42</v>
      </c>
      <c r="C2425" s="2" t="s">
        <v>43</v>
      </c>
      <c r="D2425" s="2" t="s">
        <v>643</v>
      </c>
      <c r="E2425" s="2" t="s">
        <v>5035</v>
      </c>
      <c r="F2425" s="2" t="s">
        <v>5036</v>
      </c>
      <c r="G2425" s="2">
        <v>2015000</v>
      </c>
      <c r="H2425" s="2">
        <v>1</v>
      </c>
      <c r="I2425" s="3">
        <v>46189</v>
      </c>
      <c r="J2425" s="4"/>
      <c r="K2425" s="2">
        <v>1339828</v>
      </c>
      <c r="L2425" s="2">
        <v>40300</v>
      </c>
      <c r="M2425" s="2" t="s">
        <v>35</v>
      </c>
      <c r="N2425" s="5">
        <v>46188</v>
      </c>
      <c r="O2425" s="2" t="s">
        <v>5037</v>
      </c>
      <c r="P2425" s="2" t="s">
        <v>136</v>
      </c>
      <c r="Q2425" s="2">
        <v>0</v>
      </c>
      <c r="R2425" s="3">
        <v>46188</v>
      </c>
      <c r="S2425" s="2" t="s">
        <v>38</v>
      </c>
      <c r="T2425" s="2" t="s">
        <v>683</v>
      </c>
      <c r="U2425" s="2">
        <v>0</v>
      </c>
      <c r="V2425" s="2">
        <v>0</v>
      </c>
      <c r="W2425" s="2" t="s">
        <v>683</v>
      </c>
      <c r="X2425" s="2">
        <v>2017</v>
      </c>
      <c r="Y2425" s="2" t="s">
        <v>55</v>
      </c>
      <c r="Z2425" s="4"/>
      <c r="AA2425" s="4"/>
      <c r="AB2425" s="2" t="s">
        <v>35</v>
      </c>
      <c r="AC2425" s="2">
        <v>453410</v>
      </c>
    </row>
    <row r="2426" spans="1:29" ht="102.75" x14ac:dyDescent="0.25">
      <c r="A2426" s="2" t="s">
        <v>29</v>
      </c>
      <c r="B2426" s="2" t="s">
        <v>42</v>
      </c>
      <c r="C2426" s="2" t="s">
        <v>43</v>
      </c>
      <c r="D2426" s="2" t="s">
        <v>732</v>
      </c>
      <c r="E2426" s="2" t="s">
        <v>5038</v>
      </c>
      <c r="F2426" s="2" t="s">
        <v>56</v>
      </c>
      <c r="G2426" s="2">
        <v>1553760</v>
      </c>
      <c r="H2426" s="2">
        <v>1</v>
      </c>
      <c r="I2426" s="3">
        <v>46190</v>
      </c>
      <c r="J2426" s="4"/>
      <c r="K2426" s="2">
        <v>823542</v>
      </c>
      <c r="L2426" s="2">
        <v>24900</v>
      </c>
      <c r="M2426" s="2" t="s">
        <v>35</v>
      </c>
      <c r="N2426" s="5">
        <v>46190</v>
      </c>
      <c r="O2426" s="2" t="s">
        <v>5039</v>
      </c>
      <c r="P2426" s="2" t="s">
        <v>49</v>
      </c>
      <c r="Q2426" s="2">
        <v>0</v>
      </c>
      <c r="R2426" s="3">
        <v>46190</v>
      </c>
      <c r="S2426" s="2" t="s">
        <v>38</v>
      </c>
      <c r="T2426" s="2" t="s">
        <v>5040</v>
      </c>
      <c r="U2426" s="2">
        <v>0</v>
      </c>
      <c r="V2426" s="2">
        <v>0</v>
      </c>
      <c r="W2426" s="2" t="s">
        <v>5040</v>
      </c>
      <c r="X2426" s="2">
        <v>2026</v>
      </c>
      <c r="Y2426" s="2" t="s">
        <v>55</v>
      </c>
      <c r="Z2426" s="4"/>
      <c r="AA2426" s="3">
        <v>46189</v>
      </c>
      <c r="AB2426" s="2" t="s">
        <v>35</v>
      </c>
      <c r="AC2426" s="2">
        <v>453390</v>
      </c>
    </row>
    <row r="2427" spans="1:29" ht="102.75" x14ac:dyDescent="0.25">
      <c r="A2427" s="2" t="s">
        <v>29</v>
      </c>
      <c r="B2427" s="2" t="s">
        <v>42</v>
      </c>
      <c r="C2427" s="2" t="s">
        <v>43</v>
      </c>
      <c r="D2427" s="2" t="s">
        <v>732</v>
      </c>
      <c r="E2427" s="2" t="s">
        <v>5038</v>
      </c>
      <c r="F2427" s="2" t="s">
        <v>5041</v>
      </c>
      <c r="G2427" s="2">
        <v>1660000</v>
      </c>
      <c r="H2427" s="2">
        <v>1</v>
      </c>
      <c r="I2427" s="3">
        <v>46190</v>
      </c>
      <c r="J2427" s="4"/>
      <c r="K2427" s="2">
        <v>823542</v>
      </c>
      <c r="L2427" s="2">
        <v>24900</v>
      </c>
      <c r="M2427" s="2" t="s">
        <v>35</v>
      </c>
      <c r="N2427" s="5">
        <v>46190</v>
      </c>
      <c r="O2427" s="2" t="s">
        <v>5039</v>
      </c>
      <c r="P2427" s="2" t="s">
        <v>49</v>
      </c>
      <c r="Q2427" s="2">
        <v>0</v>
      </c>
      <c r="R2427" s="3">
        <v>46190</v>
      </c>
      <c r="S2427" s="2" t="s">
        <v>38</v>
      </c>
      <c r="T2427" s="2" t="s">
        <v>5040</v>
      </c>
      <c r="U2427" s="2">
        <v>0</v>
      </c>
      <c r="V2427" s="2">
        <v>0</v>
      </c>
      <c r="W2427" s="2" t="s">
        <v>5040</v>
      </c>
      <c r="X2427" s="2">
        <v>2026</v>
      </c>
      <c r="Y2427" s="2" t="s">
        <v>55</v>
      </c>
      <c r="Z2427" s="4"/>
      <c r="AA2427" s="3">
        <v>46189</v>
      </c>
      <c r="AB2427" s="2" t="s">
        <v>35</v>
      </c>
      <c r="AC2427" s="2">
        <v>453390</v>
      </c>
    </row>
    <row r="2428" spans="1:29" ht="102.75" x14ac:dyDescent="0.25">
      <c r="A2428" s="2" t="s">
        <v>29</v>
      </c>
      <c r="B2428" s="2" t="s">
        <v>42</v>
      </c>
      <c r="C2428" s="2" t="s">
        <v>43</v>
      </c>
      <c r="D2428" s="2" t="s">
        <v>732</v>
      </c>
      <c r="E2428" s="2" t="s">
        <v>5038</v>
      </c>
      <c r="F2428" s="2" t="s">
        <v>41</v>
      </c>
      <c r="G2428" s="2">
        <v>5000</v>
      </c>
      <c r="H2428" s="2">
        <v>1</v>
      </c>
      <c r="I2428" s="3">
        <v>46190</v>
      </c>
      <c r="J2428" s="4"/>
      <c r="K2428" s="2">
        <v>823542</v>
      </c>
      <c r="L2428" s="2">
        <v>24900</v>
      </c>
      <c r="M2428" s="2" t="s">
        <v>35</v>
      </c>
      <c r="N2428" s="5">
        <v>46190</v>
      </c>
      <c r="O2428" s="2" t="s">
        <v>5039</v>
      </c>
      <c r="P2428" s="2" t="s">
        <v>49</v>
      </c>
      <c r="Q2428" s="2">
        <v>0</v>
      </c>
      <c r="R2428" s="3">
        <v>46190</v>
      </c>
      <c r="S2428" s="2" t="s">
        <v>38</v>
      </c>
      <c r="T2428" s="2" t="s">
        <v>5040</v>
      </c>
      <c r="U2428" s="2">
        <v>0</v>
      </c>
      <c r="V2428" s="2">
        <v>0</v>
      </c>
      <c r="W2428" s="2" t="s">
        <v>5040</v>
      </c>
      <c r="X2428" s="2">
        <v>2026</v>
      </c>
      <c r="Y2428" s="2" t="s">
        <v>55</v>
      </c>
      <c r="Z2428" s="4"/>
      <c r="AA2428" s="3">
        <v>46189</v>
      </c>
      <c r="AB2428" s="2" t="s">
        <v>35</v>
      </c>
      <c r="AC2428" s="2">
        <v>453390</v>
      </c>
    </row>
    <row r="2429" spans="1:29" ht="64.5" x14ac:dyDescent="0.25">
      <c r="A2429" s="2" t="s">
        <v>29</v>
      </c>
      <c r="B2429" s="2" t="s">
        <v>42</v>
      </c>
      <c r="C2429" s="2" t="s">
        <v>43</v>
      </c>
      <c r="D2429" s="2" t="s">
        <v>32</v>
      </c>
      <c r="E2429" s="2" t="s">
        <v>5042</v>
      </c>
      <c r="F2429" s="2" t="s">
        <v>41</v>
      </c>
      <c r="G2429" s="2">
        <v>1000</v>
      </c>
      <c r="H2429" s="2">
        <v>1</v>
      </c>
      <c r="I2429" s="3">
        <v>46190</v>
      </c>
      <c r="J2429" s="4"/>
      <c r="K2429" s="2">
        <v>4704334</v>
      </c>
      <c r="L2429" s="2">
        <v>51120</v>
      </c>
      <c r="M2429" s="2" t="s">
        <v>714</v>
      </c>
      <c r="N2429" s="5">
        <v>46183</v>
      </c>
      <c r="O2429" s="2">
        <v>346</v>
      </c>
      <c r="P2429" s="2" t="s">
        <v>36</v>
      </c>
      <c r="Q2429" s="2" t="s">
        <v>2727</v>
      </c>
      <c r="R2429" s="3">
        <v>46189</v>
      </c>
      <c r="S2429" s="2" t="s">
        <v>51</v>
      </c>
      <c r="T2429" s="2" t="s">
        <v>1377</v>
      </c>
      <c r="U2429" s="2" t="s">
        <v>5043</v>
      </c>
      <c r="V2429" s="2">
        <v>0</v>
      </c>
      <c r="W2429" s="2" t="s">
        <v>5044</v>
      </c>
      <c r="X2429" s="2">
        <v>2025</v>
      </c>
      <c r="Y2429" s="2" t="s">
        <v>40</v>
      </c>
      <c r="Z2429" s="4"/>
      <c r="AA2429" s="3">
        <v>46189</v>
      </c>
      <c r="AB2429" s="2" t="s">
        <v>714</v>
      </c>
      <c r="AC2429" s="2">
        <v>453308</v>
      </c>
    </row>
    <row r="2430" spans="1:29" ht="64.5" x14ac:dyDescent="0.25">
      <c r="A2430" s="2" t="s">
        <v>29</v>
      </c>
      <c r="B2430" s="2" t="s">
        <v>42</v>
      </c>
      <c r="C2430" s="2" t="s">
        <v>43</v>
      </c>
      <c r="D2430" s="2" t="s">
        <v>32</v>
      </c>
      <c r="E2430" s="2" t="s">
        <v>5042</v>
      </c>
      <c r="F2430" s="2" t="s">
        <v>5045</v>
      </c>
      <c r="G2430" s="2">
        <v>2556000</v>
      </c>
      <c r="H2430" s="2">
        <v>1</v>
      </c>
      <c r="I2430" s="3">
        <v>46190</v>
      </c>
      <c r="J2430" s="4"/>
      <c r="K2430" s="2">
        <v>4704334</v>
      </c>
      <c r="L2430" s="2">
        <v>51120</v>
      </c>
      <c r="M2430" s="2" t="s">
        <v>714</v>
      </c>
      <c r="N2430" s="5">
        <v>46183</v>
      </c>
      <c r="O2430" s="2">
        <v>346</v>
      </c>
      <c r="P2430" s="2" t="s">
        <v>36</v>
      </c>
      <c r="Q2430" s="2" t="s">
        <v>2727</v>
      </c>
      <c r="R2430" s="3">
        <v>46189</v>
      </c>
      <c r="S2430" s="2" t="s">
        <v>51</v>
      </c>
      <c r="T2430" s="2" t="s">
        <v>1377</v>
      </c>
      <c r="U2430" s="2" t="s">
        <v>5043</v>
      </c>
      <c r="V2430" s="2">
        <v>0</v>
      </c>
      <c r="W2430" s="2" t="s">
        <v>5044</v>
      </c>
      <c r="X2430" s="2">
        <v>2025</v>
      </c>
      <c r="Y2430" s="2" t="s">
        <v>40</v>
      </c>
      <c r="Z2430" s="4"/>
      <c r="AA2430" s="3">
        <v>46189</v>
      </c>
      <c r="AB2430" s="2" t="s">
        <v>714</v>
      </c>
      <c r="AC2430" s="2">
        <v>453308</v>
      </c>
    </row>
    <row r="2431" spans="1:29" ht="51.75" x14ac:dyDescent="0.25">
      <c r="A2431" s="2" t="s">
        <v>29</v>
      </c>
      <c r="B2431" s="2" t="s">
        <v>42</v>
      </c>
      <c r="C2431" s="2" t="s">
        <v>43</v>
      </c>
      <c r="D2431" s="2" t="s">
        <v>732</v>
      </c>
      <c r="E2431" s="2" t="s">
        <v>5046</v>
      </c>
      <c r="F2431" s="2" t="s">
        <v>56</v>
      </c>
      <c r="G2431" s="2">
        <v>600000</v>
      </c>
      <c r="H2431" s="2">
        <v>1</v>
      </c>
      <c r="I2431" s="3">
        <v>46200</v>
      </c>
      <c r="J2431" s="4"/>
      <c r="K2431" s="2">
        <v>2889667</v>
      </c>
      <c r="L2431" s="2">
        <v>44000</v>
      </c>
      <c r="M2431" s="2" t="s">
        <v>77</v>
      </c>
      <c r="N2431" s="5">
        <v>46196</v>
      </c>
      <c r="O2431" s="2" t="s">
        <v>5047</v>
      </c>
      <c r="P2431" s="2" t="s">
        <v>181</v>
      </c>
      <c r="Q2431" s="2" t="s">
        <v>2557</v>
      </c>
      <c r="R2431" s="3">
        <v>46196</v>
      </c>
      <c r="S2431" s="2" t="s">
        <v>38</v>
      </c>
      <c r="T2431" s="2" t="s">
        <v>3910</v>
      </c>
      <c r="U2431" s="2">
        <v>0</v>
      </c>
      <c r="V2431" s="2" t="s">
        <v>883</v>
      </c>
      <c r="W2431" s="2" t="s">
        <v>603</v>
      </c>
      <c r="X2431" s="2">
        <v>2026</v>
      </c>
      <c r="Y2431" s="2" t="s">
        <v>55</v>
      </c>
      <c r="Z2431" s="4"/>
      <c r="AA2431" s="3">
        <v>46189</v>
      </c>
      <c r="AB2431" s="2" t="s">
        <v>77</v>
      </c>
      <c r="AC2431" s="2">
        <v>453188</v>
      </c>
    </row>
    <row r="2432" spans="1:29" ht="64.5" x14ac:dyDescent="0.25">
      <c r="A2432" s="2" t="s">
        <v>29</v>
      </c>
      <c r="B2432" s="2" t="s">
        <v>42</v>
      </c>
      <c r="C2432" s="2" t="s">
        <v>43</v>
      </c>
      <c r="D2432" s="2" t="s">
        <v>732</v>
      </c>
      <c r="E2432" s="2" t="s">
        <v>5046</v>
      </c>
      <c r="F2432" s="2" t="s">
        <v>5048</v>
      </c>
      <c r="G2432" s="2">
        <v>2200000</v>
      </c>
      <c r="H2432" s="2">
        <v>1</v>
      </c>
      <c r="I2432" s="3">
        <v>46200</v>
      </c>
      <c r="J2432" s="4"/>
      <c r="K2432" s="2">
        <v>2889667</v>
      </c>
      <c r="L2432" s="2">
        <v>44000</v>
      </c>
      <c r="M2432" s="2" t="s">
        <v>77</v>
      </c>
      <c r="N2432" s="5">
        <v>46196</v>
      </c>
      <c r="O2432" s="2" t="s">
        <v>5047</v>
      </c>
      <c r="P2432" s="2" t="s">
        <v>181</v>
      </c>
      <c r="Q2432" s="2" t="s">
        <v>2557</v>
      </c>
      <c r="R2432" s="3">
        <v>46196</v>
      </c>
      <c r="S2432" s="2" t="s">
        <v>38</v>
      </c>
      <c r="T2432" s="2" t="s">
        <v>3910</v>
      </c>
      <c r="U2432" s="2">
        <v>0</v>
      </c>
      <c r="V2432" s="2" t="s">
        <v>883</v>
      </c>
      <c r="W2432" s="2" t="s">
        <v>603</v>
      </c>
      <c r="X2432" s="2">
        <v>2026</v>
      </c>
      <c r="Y2432" s="2" t="s">
        <v>55</v>
      </c>
      <c r="Z2432" s="4"/>
      <c r="AA2432" s="3">
        <v>46189</v>
      </c>
      <c r="AB2432" s="2" t="s">
        <v>77</v>
      </c>
      <c r="AC2432" s="2">
        <v>453188</v>
      </c>
    </row>
    <row r="2433" spans="1:29" ht="39" x14ac:dyDescent="0.25">
      <c r="A2433" s="2" t="s">
        <v>29</v>
      </c>
      <c r="B2433" s="2" t="s">
        <v>42</v>
      </c>
      <c r="C2433" s="2" t="s">
        <v>43</v>
      </c>
      <c r="D2433" s="2" t="s">
        <v>732</v>
      </c>
      <c r="E2433" s="2" t="s">
        <v>5046</v>
      </c>
      <c r="F2433" s="2" t="s">
        <v>41</v>
      </c>
      <c r="G2433" s="2">
        <v>5000</v>
      </c>
      <c r="H2433" s="2">
        <v>1</v>
      </c>
      <c r="I2433" s="3">
        <v>46200</v>
      </c>
      <c r="J2433" s="4"/>
      <c r="K2433" s="2">
        <v>2889667</v>
      </c>
      <c r="L2433" s="2">
        <v>44000</v>
      </c>
      <c r="M2433" s="2" t="s">
        <v>77</v>
      </c>
      <c r="N2433" s="5">
        <v>46196</v>
      </c>
      <c r="O2433" s="2" t="s">
        <v>5047</v>
      </c>
      <c r="P2433" s="2" t="s">
        <v>181</v>
      </c>
      <c r="Q2433" s="2" t="s">
        <v>2557</v>
      </c>
      <c r="R2433" s="3">
        <v>46196</v>
      </c>
      <c r="S2433" s="2" t="s">
        <v>38</v>
      </c>
      <c r="T2433" s="2" t="s">
        <v>3910</v>
      </c>
      <c r="U2433" s="2">
        <v>0</v>
      </c>
      <c r="V2433" s="2" t="s">
        <v>883</v>
      </c>
      <c r="W2433" s="2" t="s">
        <v>603</v>
      </c>
      <c r="X2433" s="2">
        <v>2026</v>
      </c>
      <c r="Y2433" s="2" t="s">
        <v>55</v>
      </c>
      <c r="Z2433" s="4"/>
      <c r="AA2433" s="3">
        <v>46189</v>
      </c>
      <c r="AB2433" s="2" t="s">
        <v>77</v>
      </c>
      <c r="AC2433" s="2">
        <v>453188</v>
      </c>
    </row>
    <row r="2434" spans="1:29" ht="90" x14ac:dyDescent="0.25">
      <c r="A2434" s="2" t="s">
        <v>29</v>
      </c>
      <c r="B2434" s="2" t="s">
        <v>42</v>
      </c>
      <c r="C2434" s="2" t="s">
        <v>43</v>
      </c>
      <c r="D2434" s="2" t="s">
        <v>32</v>
      </c>
      <c r="E2434" s="2" t="s">
        <v>5049</v>
      </c>
      <c r="F2434" s="2" t="s">
        <v>5050</v>
      </c>
      <c r="G2434" s="2">
        <v>4220000</v>
      </c>
      <c r="H2434" s="2">
        <v>1</v>
      </c>
      <c r="I2434" s="3">
        <v>46190</v>
      </c>
      <c r="J2434" s="4"/>
      <c r="K2434" s="2">
        <v>4701576</v>
      </c>
      <c r="L2434" s="2">
        <v>84400</v>
      </c>
      <c r="M2434" s="2" t="s">
        <v>157</v>
      </c>
      <c r="N2434" s="5">
        <v>46188</v>
      </c>
      <c r="O2434" s="2" t="s">
        <v>5051</v>
      </c>
      <c r="P2434" s="2" t="s">
        <v>36</v>
      </c>
      <c r="Q2434" s="2" t="s">
        <v>1046</v>
      </c>
      <c r="R2434" s="3">
        <v>46188</v>
      </c>
      <c r="S2434" s="2" t="s">
        <v>160</v>
      </c>
      <c r="T2434" s="2" t="s">
        <v>2663</v>
      </c>
      <c r="U2434" s="2">
        <v>0</v>
      </c>
      <c r="V2434" s="2">
        <v>0</v>
      </c>
      <c r="W2434" s="2" t="s">
        <v>5052</v>
      </c>
      <c r="X2434" s="2">
        <v>2026</v>
      </c>
      <c r="Y2434" s="2" t="s">
        <v>40</v>
      </c>
      <c r="Z2434" s="4"/>
      <c r="AA2434" s="3">
        <v>46188</v>
      </c>
      <c r="AB2434" s="2" t="s">
        <v>157</v>
      </c>
      <c r="AC2434" s="2">
        <v>452390</v>
      </c>
    </row>
    <row r="2435" spans="1:29" ht="90" x14ac:dyDescent="0.25">
      <c r="A2435" s="2" t="s">
        <v>29</v>
      </c>
      <c r="B2435" s="2" t="s">
        <v>42</v>
      </c>
      <c r="C2435" s="2" t="s">
        <v>43</v>
      </c>
      <c r="D2435" s="2" t="s">
        <v>32</v>
      </c>
      <c r="E2435" s="2" t="s">
        <v>5049</v>
      </c>
      <c r="F2435" s="2" t="s">
        <v>41</v>
      </c>
      <c r="G2435" s="2">
        <v>1000</v>
      </c>
      <c r="H2435" s="2">
        <v>1</v>
      </c>
      <c r="I2435" s="3">
        <v>46190</v>
      </c>
      <c r="J2435" s="4"/>
      <c r="K2435" s="2">
        <v>4701576</v>
      </c>
      <c r="L2435" s="2">
        <v>84400</v>
      </c>
      <c r="M2435" s="2" t="s">
        <v>157</v>
      </c>
      <c r="N2435" s="5">
        <v>46188</v>
      </c>
      <c r="O2435" s="2" t="s">
        <v>5051</v>
      </c>
      <c r="P2435" s="2" t="s">
        <v>36</v>
      </c>
      <c r="Q2435" s="2" t="s">
        <v>1046</v>
      </c>
      <c r="R2435" s="3">
        <v>46188</v>
      </c>
      <c r="S2435" s="2" t="s">
        <v>160</v>
      </c>
      <c r="T2435" s="2" t="s">
        <v>2663</v>
      </c>
      <c r="U2435" s="2">
        <v>0</v>
      </c>
      <c r="V2435" s="2">
        <v>0</v>
      </c>
      <c r="W2435" s="2" t="s">
        <v>5052</v>
      </c>
      <c r="X2435" s="2">
        <v>2026</v>
      </c>
      <c r="Y2435" s="2" t="s">
        <v>40</v>
      </c>
      <c r="Z2435" s="4"/>
      <c r="AA2435" s="3">
        <v>46188</v>
      </c>
      <c r="AB2435" s="2" t="s">
        <v>157</v>
      </c>
      <c r="AC2435" s="2">
        <v>452390</v>
      </c>
    </row>
    <row r="2436" spans="1:29" ht="90" x14ac:dyDescent="0.25">
      <c r="A2436" s="2" t="s">
        <v>29</v>
      </c>
      <c r="B2436" s="2" t="s">
        <v>42</v>
      </c>
      <c r="C2436" s="2" t="s">
        <v>43</v>
      </c>
      <c r="D2436" s="2" t="s">
        <v>32</v>
      </c>
      <c r="E2436" s="2" t="s">
        <v>5053</v>
      </c>
      <c r="F2436" s="2" t="s">
        <v>5054</v>
      </c>
      <c r="G2436" s="2">
        <v>2159900</v>
      </c>
      <c r="H2436" s="2">
        <v>1</v>
      </c>
      <c r="I2436" s="3">
        <v>46191</v>
      </c>
      <c r="J2436" s="4"/>
      <c r="K2436" s="2">
        <v>4700537</v>
      </c>
      <c r="L2436" s="2">
        <v>43198</v>
      </c>
      <c r="M2436" s="2" t="s">
        <v>157</v>
      </c>
      <c r="N2436" s="5">
        <v>46190</v>
      </c>
      <c r="O2436" s="2" t="s">
        <v>5055</v>
      </c>
      <c r="P2436" s="2" t="s">
        <v>36</v>
      </c>
      <c r="Q2436" s="2" t="s">
        <v>61</v>
      </c>
      <c r="R2436" s="3">
        <v>46190</v>
      </c>
      <c r="S2436" s="2" t="s">
        <v>174</v>
      </c>
      <c r="T2436" s="2" t="s">
        <v>63</v>
      </c>
      <c r="U2436" s="2">
        <v>0</v>
      </c>
      <c r="V2436" s="2" t="s">
        <v>676</v>
      </c>
      <c r="W2436" s="2" t="s">
        <v>677</v>
      </c>
      <c r="X2436" s="2">
        <v>2026</v>
      </c>
      <c r="Y2436" s="2" t="s">
        <v>40</v>
      </c>
      <c r="Z2436" s="4"/>
      <c r="AA2436" s="3">
        <v>46188</v>
      </c>
      <c r="AB2436" s="2" t="s">
        <v>157</v>
      </c>
      <c r="AC2436" s="2">
        <v>452374</v>
      </c>
    </row>
    <row r="2437" spans="1:29" ht="90" x14ac:dyDescent="0.25">
      <c r="A2437" s="2" t="s">
        <v>29</v>
      </c>
      <c r="B2437" s="2" t="s">
        <v>42</v>
      </c>
      <c r="C2437" s="2" t="s">
        <v>43</v>
      </c>
      <c r="D2437" s="2" t="s">
        <v>32</v>
      </c>
      <c r="E2437" s="2" t="s">
        <v>5053</v>
      </c>
      <c r="F2437" s="2" t="s">
        <v>41</v>
      </c>
      <c r="G2437" s="2">
        <v>1000</v>
      </c>
      <c r="H2437" s="2">
        <v>1</v>
      </c>
      <c r="I2437" s="3">
        <v>46191</v>
      </c>
      <c r="J2437" s="4"/>
      <c r="K2437" s="2">
        <v>4700537</v>
      </c>
      <c r="L2437" s="2">
        <v>43198</v>
      </c>
      <c r="M2437" s="2" t="s">
        <v>157</v>
      </c>
      <c r="N2437" s="5">
        <v>46190</v>
      </c>
      <c r="O2437" s="2" t="s">
        <v>5055</v>
      </c>
      <c r="P2437" s="2" t="s">
        <v>36</v>
      </c>
      <c r="Q2437" s="2" t="s">
        <v>61</v>
      </c>
      <c r="R2437" s="3">
        <v>46190</v>
      </c>
      <c r="S2437" s="2" t="s">
        <v>174</v>
      </c>
      <c r="T2437" s="2" t="s">
        <v>63</v>
      </c>
      <c r="U2437" s="2">
        <v>0</v>
      </c>
      <c r="V2437" s="2" t="s">
        <v>676</v>
      </c>
      <c r="W2437" s="2" t="s">
        <v>677</v>
      </c>
      <c r="X2437" s="2">
        <v>2026</v>
      </c>
      <c r="Y2437" s="2" t="s">
        <v>40</v>
      </c>
      <c r="Z2437" s="4"/>
      <c r="AA2437" s="3">
        <v>46188</v>
      </c>
      <c r="AB2437" s="2" t="s">
        <v>157</v>
      </c>
      <c r="AC2437" s="2">
        <v>452374</v>
      </c>
    </row>
    <row r="2438" spans="1:29" ht="51.75" x14ac:dyDescent="0.25">
      <c r="A2438" s="2" t="s">
        <v>29</v>
      </c>
      <c r="B2438" s="2" t="s">
        <v>42</v>
      </c>
      <c r="C2438" s="2" t="s">
        <v>43</v>
      </c>
      <c r="D2438" s="2" t="s">
        <v>32</v>
      </c>
      <c r="E2438" s="2" t="s">
        <v>5056</v>
      </c>
      <c r="F2438" s="2" t="s">
        <v>5057</v>
      </c>
      <c r="G2438" s="2">
        <v>3320250</v>
      </c>
      <c r="H2438" s="2">
        <v>1</v>
      </c>
      <c r="I2438" s="3">
        <v>46190</v>
      </c>
      <c r="J2438" s="4"/>
      <c r="K2438" s="2">
        <v>4701008</v>
      </c>
      <c r="L2438" s="2">
        <v>30000</v>
      </c>
      <c r="M2438" s="2" t="s">
        <v>126</v>
      </c>
      <c r="N2438" s="5">
        <v>46188</v>
      </c>
      <c r="O2438" s="2" t="s">
        <v>5058</v>
      </c>
      <c r="P2438" s="2" t="s">
        <v>36</v>
      </c>
      <c r="Q2438" s="2" t="s">
        <v>1710</v>
      </c>
      <c r="R2438" s="3">
        <v>46188</v>
      </c>
      <c r="S2438" s="2" t="s">
        <v>38</v>
      </c>
      <c r="T2438" s="2" t="s">
        <v>1711</v>
      </c>
      <c r="U2438" s="2">
        <v>0</v>
      </c>
      <c r="V2438" s="2">
        <v>0</v>
      </c>
      <c r="W2438" s="2" t="s">
        <v>1093</v>
      </c>
      <c r="X2438" s="2">
        <v>2025</v>
      </c>
      <c r="Y2438" s="2" t="s">
        <v>40</v>
      </c>
      <c r="Z2438" s="4"/>
      <c r="AA2438" s="3">
        <v>46188</v>
      </c>
      <c r="AB2438" s="2" t="s">
        <v>126</v>
      </c>
      <c r="AC2438" s="2">
        <v>452370</v>
      </c>
    </row>
    <row r="2439" spans="1:29" ht="51.75" x14ac:dyDescent="0.25">
      <c r="A2439" s="2" t="s">
        <v>29</v>
      </c>
      <c r="B2439" s="2" t="s">
        <v>42</v>
      </c>
      <c r="C2439" s="2" t="s">
        <v>43</v>
      </c>
      <c r="D2439" s="2" t="s">
        <v>32</v>
      </c>
      <c r="E2439" s="2" t="s">
        <v>5056</v>
      </c>
      <c r="F2439" s="2" t="s">
        <v>41</v>
      </c>
      <c r="G2439" s="2">
        <v>1000</v>
      </c>
      <c r="H2439" s="2">
        <v>1</v>
      </c>
      <c r="I2439" s="3">
        <v>46190</v>
      </c>
      <c r="J2439" s="4"/>
      <c r="K2439" s="2">
        <v>4701008</v>
      </c>
      <c r="L2439" s="2">
        <v>30000</v>
      </c>
      <c r="M2439" s="2" t="s">
        <v>126</v>
      </c>
      <c r="N2439" s="5">
        <v>46188</v>
      </c>
      <c r="O2439" s="2" t="s">
        <v>5058</v>
      </c>
      <c r="P2439" s="2" t="s">
        <v>36</v>
      </c>
      <c r="Q2439" s="2" t="s">
        <v>1710</v>
      </c>
      <c r="R2439" s="3">
        <v>46188</v>
      </c>
      <c r="S2439" s="2" t="s">
        <v>38</v>
      </c>
      <c r="T2439" s="2" t="s">
        <v>1711</v>
      </c>
      <c r="U2439" s="2">
        <v>0</v>
      </c>
      <c r="V2439" s="2">
        <v>0</v>
      </c>
      <c r="W2439" s="2" t="s">
        <v>1093</v>
      </c>
      <c r="X2439" s="2">
        <v>2025</v>
      </c>
      <c r="Y2439" s="2" t="s">
        <v>40</v>
      </c>
      <c r="Z2439" s="4"/>
      <c r="AA2439" s="3">
        <v>46188</v>
      </c>
      <c r="AB2439" s="2" t="s">
        <v>126</v>
      </c>
      <c r="AC2439" s="2">
        <v>452370</v>
      </c>
    </row>
    <row r="2440" spans="1:29" ht="64.5" x14ac:dyDescent="0.25">
      <c r="A2440" s="2" t="s">
        <v>29</v>
      </c>
      <c r="B2440" s="2" t="s">
        <v>42</v>
      </c>
      <c r="C2440" s="2" t="s">
        <v>43</v>
      </c>
      <c r="D2440" s="2" t="s">
        <v>32</v>
      </c>
      <c r="E2440" s="2" t="s">
        <v>5059</v>
      </c>
      <c r="F2440" s="2" t="s">
        <v>5060</v>
      </c>
      <c r="G2440" s="2">
        <v>2200000</v>
      </c>
      <c r="H2440" s="2">
        <v>1</v>
      </c>
      <c r="I2440" s="3">
        <v>46190</v>
      </c>
      <c r="J2440" s="4"/>
      <c r="K2440" s="2">
        <v>4700574</v>
      </c>
      <c r="L2440" s="2">
        <v>44000</v>
      </c>
      <c r="M2440" s="2" t="s">
        <v>897</v>
      </c>
      <c r="N2440" s="5">
        <v>46188</v>
      </c>
      <c r="O2440" s="2" t="s">
        <v>5061</v>
      </c>
      <c r="P2440" s="2" t="s">
        <v>36</v>
      </c>
      <c r="Q2440" s="2" t="s">
        <v>61</v>
      </c>
      <c r="R2440" s="3">
        <v>46188</v>
      </c>
      <c r="S2440" s="2" t="s">
        <v>145</v>
      </c>
      <c r="T2440" s="2" t="s">
        <v>63</v>
      </c>
      <c r="U2440" s="2">
        <v>0</v>
      </c>
      <c r="V2440" s="2" t="s">
        <v>909</v>
      </c>
      <c r="W2440" s="2" t="s">
        <v>603</v>
      </c>
      <c r="X2440" s="2">
        <v>2026</v>
      </c>
      <c r="Y2440" s="2" t="s">
        <v>40</v>
      </c>
      <c r="Z2440" s="4"/>
      <c r="AA2440" s="3">
        <v>46188</v>
      </c>
      <c r="AB2440" s="2" t="s">
        <v>897</v>
      </c>
      <c r="AC2440" s="2">
        <v>452368</v>
      </c>
    </row>
    <row r="2441" spans="1:29" ht="39" x14ac:dyDescent="0.25">
      <c r="A2441" s="2" t="s">
        <v>29</v>
      </c>
      <c r="B2441" s="2" t="s">
        <v>42</v>
      </c>
      <c r="C2441" s="2" t="s">
        <v>43</v>
      </c>
      <c r="D2441" s="2" t="s">
        <v>32</v>
      </c>
      <c r="E2441" s="2" t="s">
        <v>5059</v>
      </c>
      <c r="F2441" s="2" t="s">
        <v>41</v>
      </c>
      <c r="G2441" s="2">
        <v>1000</v>
      </c>
      <c r="H2441" s="2">
        <v>1</v>
      </c>
      <c r="I2441" s="3">
        <v>46190</v>
      </c>
      <c r="J2441" s="4"/>
      <c r="K2441" s="2">
        <v>4700574</v>
      </c>
      <c r="L2441" s="2">
        <v>44000</v>
      </c>
      <c r="M2441" s="2" t="s">
        <v>897</v>
      </c>
      <c r="N2441" s="5">
        <v>46188</v>
      </c>
      <c r="O2441" s="2" t="s">
        <v>5061</v>
      </c>
      <c r="P2441" s="2" t="s">
        <v>36</v>
      </c>
      <c r="Q2441" s="2" t="s">
        <v>61</v>
      </c>
      <c r="R2441" s="3">
        <v>46188</v>
      </c>
      <c r="S2441" s="2" t="s">
        <v>145</v>
      </c>
      <c r="T2441" s="2" t="s">
        <v>63</v>
      </c>
      <c r="U2441" s="2">
        <v>0</v>
      </c>
      <c r="V2441" s="2" t="s">
        <v>909</v>
      </c>
      <c r="W2441" s="2" t="s">
        <v>603</v>
      </c>
      <c r="X2441" s="2">
        <v>2026</v>
      </c>
      <c r="Y2441" s="2" t="s">
        <v>40</v>
      </c>
      <c r="Z2441" s="4"/>
      <c r="AA2441" s="3">
        <v>46188</v>
      </c>
      <c r="AB2441" s="2" t="s">
        <v>897</v>
      </c>
      <c r="AC2441" s="2">
        <v>452368</v>
      </c>
    </row>
    <row r="2442" spans="1:29" ht="51.75" x14ac:dyDescent="0.25">
      <c r="A2442" s="2" t="s">
        <v>29</v>
      </c>
      <c r="B2442" s="2" t="s">
        <v>42</v>
      </c>
      <c r="C2442" s="2" t="s">
        <v>43</v>
      </c>
      <c r="D2442" s="2" t="s">
        <v>32</v>
      </c>
      <c r="E2442" s="2" t="s">
        <v>5062</v>
      </c>
      <c r="F2442" s="2" t="s">
        <v>5063</v>
      </c>
      <c r="G2442" s="2">
        <v>4560000</v>
      </c>
      <c r="H2442" s="2">
        <v>1</v>
      </c>
      <c r="I2442" s="3">
        <v>46190</v>
      </c>
      <c r="J2442" s="4"/>
      <c r="K2442" s="2">
        <v>4700332</v>
      </c>
      <c r="L2442" s="2">
        <v>91200</v>
      </c>
      <c r="M2442" s="2" t="s">
        <v>47</v>
      </c>
      <c r="N2442" s="5">
        <v>46188</v>
      </c>
      <c r="O2442" s="2" t="s">
        <v>5064</v>
      </c>
      <c r="P2442" s="2" t="s">
        <v>36</v>
      </c>
      <c r="Q2442" s="2" t="s">
        <v>1046</v>
      </c>
      <c r="R2442" s="3">
        <v>46189</v>
      </c>
      <c r="S2442" s="2" t="s">
        <v>51</v>
      </c>
      <c r="T2442" s="2" t="s">
        <v>1021</v>
      </c>
      <c r="U2442" s="2" t="s">
        <v>4847</v>
      </c>
      <c r="V2442" s="2" t="s">
        <v>1582</v>
      </c>
      <c r="W2442" s="2" t="s">
        <v>2784</v>
      </c>
      <c r="X2442" s="2">
        <v>2026</v>
      </c>
      <c r="Y2442" s="2" t="s">
        <v>40</v>
      </c>
      <c r="Z2442" s="4"/>
      <c r="AA2442" s="3">
        <v>46188</v>
      </c>
      <c r="AB2442" s="2" t="s">
        <v>47</v>
      </c>
      <c r="AC2442" s="2">
        <v>452364</v>
      </c>
    </row>
    <row r="2443" spans="1:29" ht="51.75" x14ac:dyDescent="0.25">
      <c r="A2443" s="2" t="s">
        <v>29</v>
      </c>
      <c r="B2443" s="2" t="s">
        <v>42</v>
      </c>
      <c r="C2443" s="2" t="s">
        <v>43</v>
      </c>
      <c r="D2443" s="2" t="s">
        <v>32</v>
      </c>
      <c r="E2443" s="2" t="s">
        <v>5062</v>
      </c>
      <c r="F2443" s="2" t="s">
        <v>41</v>
      </c>
      <c r="G2443" s="2">
        <v>1000</v>
      </c>
      <c r="H2443" s="2">
        <v>1</v>
      </c>
      <c r="I2443" s="3">
        <v>46190</v>
      </c>
      <c r="J2443" s="4"/>
      <c r="K2443" s="2">
        <v>4700332</v>
      </c>
      <c r="L2443" s="2">
        <v>91200</v>
      </c>
      <c r="M2443" s="2" t="s">
        <v>47</v>
      </c>
      <c r="N2443" s="5">
        <v>46188</v>
      </c>
      <c r="O2443" s="2" t="s">
        <v>5064</v>
      </c>
      <c r="P2443" s="2" t="s">
        <v>36</v>
      </c>
      <c r="Q2443" s="2" t="s">
        <v>1046</v>
      </c>
      <c r="R2443" s="3">
        <v>46189</v>
      </c>
      <c r="S2443" s="2" t="s">
        <v>51</v>
      </c>
      <c r="T2443" s="2" t="s">
        <v>1021</v>
      </c>
      <c r="U2443" s="2" t="s">
        <v>4847</v>
      </c>
      <c r="V2443" s="2" t="s">
        <v>1582</v>
      </c>
      <c r="W2443" s="2" t="s">
        <v>2784</v>
      </c>
      <c r="X2443" s="2">
        <v>2026</v>
      </c>
      <c r="Y2443" s="2" t="s">
        <v>40</v>
      </c>
      <c r="Z2443" s="4"/>
      <c r="AA2443" s="3">
        <v>46188</v>
      </c>
      <c r="AB2443" s="2" t="s">
        <v>47</v>
      </c>
      <c r="AC2443" s="2">
        <v>452364</v>
      </c>
    </row>
    <row r="2444" spans="1:29" ht="64.5" x14ac:dyDescent="0.25">
      <c r="A2444" s="2" t="s">
        <v>29</v>
      </c>
      <c r="B2444" s="2" t="s">
        <v>42</v>
      </c>
      <c r="C2444" s="2" t="s">
        <v>43</v>
      </c>
      <c r="D2444" s="2" t="s">
        <v>32</v>
      </c>
      <c r="E2444" s="2" t="s">
        <v>5065</v>
      </c>
      <c r="F2444" s="2" t="s">
        <v>5066</v>
      </c>
      <c r="G2444" s="2">
        <v>2070000</v>
      </c>
      <c r="H2444" s="2">
        <v>1</v>
      </c>
      <c r="I2444" s="3">
        <v>46188</v>
      </c>
      <c r="J2444" s="4"/>
      <c r="K2444" s="2">
        <v>4700120</v>
      </c>
      <c r="L2444" s="2">
        <v>41400</v>
      </c>
      <c r="M2444" s="2" t="s">
        <v>921</v>
      </c>
      <c r="N2444" s="5">
        <v>46188</v>
      </c>
      <c r="O2444" s="2" t="s">
        <v>5067</v>
      </c>
      <c r="P2444" s="2" t="s">
        <v>36</v>
      </c>
      <c r="Q2444" s="2" t="s">
        <v>61</v>
      </c>
      <c r="R2444" s="3">
        <v>46188</v>
      </c>
      <c r="S2444" s="2" t="s">
        <v>923</v>
      </c>
      <c r="T2444" s="2" t="s">
        <v>63</v>
      </c>
      <c r="U2444" s="2">
        <v>0</v>
      </c>
      <c r="V2444" s="2" t="s">
        <v>883</v>
      </c>
      <c r="W2444" s="2" t="s">
        <v>484</v>
      </c>
      <c r="X2444" s="2">
        <v>2026</v>
      </c>
      <c r="Y2444" s="2" t="s">
        <v>40</v>
      </c>
      <c r="Z2444" s="4"/>
      <c r="AA2444" s="3">
        <v>46188</v>
      </c>
      <c r="AB2444" s="2" t="s">
        <v>921</v>
      </c>
      <c r="AC2444" s="2">
        <v>452356</v>
      </c>
    </row>
    <row r="2445" spans="1:29" ht="51.75" x14ac:dyDescent="0.25">
      <c r="A2445" s="2" t="s">
        <v>29</v>
      </c>
      <c r="B2445" s="2" t="s">
        <v>42</v>
      </c>
      <c r="C2445" s="2" t="s">
        <v>43</v>
      </c>
      <c r="D2445" s="2" t="s">
        <v>32</v>
      </c>
      <c r="E2445" s="2" t="s">
        <v>5065</v>
      </c>
      <c r="F2445" s="2" t="s">
        <v>41</v>
      </c>
      <c r="G2445" s="2">
        <v>1000</v>
      </c>
      <c r="H2445" s="2">
        <v>1</v>
      </c>
      <c r="I2445" s="3">
        <v>46188</v>
      </c>
      <c r="J2445" s="4"/>
      <c r="K2445" s="2">
        <v>4700120</v>
      </c>
      <c r="L2445" s="2">
        <v>41400</v>
      </c>
      <c r="M2445" s="2" t="s">
        <v>921</v>
      </c>
      <c r="N2445" s="5">
        <v>46188</v>
      </c>
      <c r="O2445" s="2" t="s">
        <v>5067</v>
      </c>
      <c r="P2445" s="2" t="s">
        <v>36</v>
      </c>
      <c r="Q2445" s="2" t="s">
        <v>61</v>
      </c>
      <c r="R2445" s="3">
        <v>46188</v>
      </c>
      <c r="S2445" s="2" t="s">
        <v>923</v>
      </c>
      <c r="T2445" s="2" t="s">
        <v>63</v>
      </c>
      <c r="U2445" s="2">
        <v>0</v>
      </c>
      <c r="V2445" s="2" t="s">
        <v>883</v>
      </c>
      <c r="W2445" s="2" t="s">
        <v>484</v>
      </c>
      <c r="X2445" s="2">
        <v>2026</v>
      </c>
      <c r="Y2445" s="2" t="s">
        <v>40</v>
      </c>
      <c r="Z2445" s="4"/>
      <c r="AA2445" s="3">
        <v>46188</v>
      </c>
      <c r="AB2445" s="2" t="s">
        <v>921</v>
      </c>
      <c r="AC2445" s="2">
        <v>452356</v>
      </c>
    </row>
    <row r="2446" spans="1:29" ht="102.75" x14ac:dyDescent="0.25">
      <c r="A2446" s="2" t="s">
        <v>29</v>
      </c>
      <c r="B2446" s="2" t="s">
        <v>42</v>
      </c>
      <c r="C2446" s="2" t="s">
        <v>43</v>
      </c>
      <c r="D2446" s="2" t="s">
        <v>32</v>
      </c>
      <c r="E2446" s="2" t="s">
        <v>5068</v>
      </c>
      <c r="F2446" s="2" t="s">
        <v>5069</v>
      </c>
      <c r="G2446" s="2">
        <v>2740000</v>
      </c>
      <c r="H2446" s="2">
        <v>1</v>
      </c>
      <c r="I2446" s="3">
        <v>46193</v>
      </c>
      <c r="J2446" s="4"/>
      <c r="K2446" s="2">
        <v>4697486</v>
      </c>
      <c r="L2446" s="2">
        <v>20000</v>
      </c>
      <c r="M2446" s="2" t="s">
        <v>35</v>
      </c>
      <c r="N2446" s="5">
        <v>46188</v>
      </c>
      <c r="O2446" s="2" t="s">
        <v>5070</v>
      </c>
      <c r="P2446" s="2" t="s">
        <v>36</v>
      </c>
      <c r="Q2446" s="2" t="s">
        <v>237</v>
      </c>
      <c r="R2446" s="3">
        <v>46188</v>
      </c>
      <c r="S2446" s="2" t="s">
        <v>38</v>
      </c>
      <c r="T2446" s="2" t="s">
        <v>831</v>
      </c>
      <c r="U2446" s="2" t="s">
        <v>5071</v>
      </c>
      <c r="V2446" s="2" t="s">
        <v>5072</v>
      </c>
      <c r="W2446" s="2" t="s">
        <v>5073</v>
      </c>
      <c r="X2446" s="2">
        <v>2026</v>
      </c>
      <c r="Y2446" s="2" t="s">
        <v>40</v>
      </c>
      <c r="Z2446" s="4"/>
      <c r="AA2446" s="3">
        <v>46188</v>
      </c>
      <c r="AB2446" s="2" t="s">
        <v>35</v>
      </c>
      <c r="AC2446" s="2">
        <v>452354</v>
      </c>
    </row>
    <row r="2447" spans="1:29" ht="102.75" x14ac:dyDescent="0.25">
      <c r="A2447" s="2" t="s">
        <v>29</v>
      </c>
      <c r="B2447" s="2" t="s">
        <v>42</v>
      </c>
      <c r="C2447" s="2" t="s">
        <v>43</v>
      </c>
      <c r="D2447" s="2" t="s">
        <v>32</v>
      </c>
      <c r="E2447" s="2" t="s">
        <v>5068</v>
      </c>
      <c r="F2447" s="2" t="s">
        <v>41</v>
      </c>
      <c r="G2447" s="2">
        <v>1000</v>
      </c>
      <c r="H2447" s="2">
        <v>1</v>
      </c>
      <c r="I2447" s="3">
        <v>46193</v>
      </c>
      <c r="J2447" s="4"/>
      <c r="K2447" s="2">
        <v>4697486</v>
      </c>
      <c r="L2447" s="2">
        <v>20000</v>
      </c>
      <c r="M2447" s="2" t="s">
        <v>35</v>
      </c>
      <c r="N2447" s="5">
        <v>46188</v>
      </c>
      <c r="O2447" s="2" t="s">
        <v>5070</v>
      </c>
      <c r="P2447" s="2" t="s">
        <v>36</v>
      </c>
      <c r="Q2447" s="2" t="s">
        <v>237</v>
      </c>
      <c r="R2447" s="3">
        <v>46188</v>
      </c>
      <c r="S2447" s="2" t="s">
        <v>38</v>
      </c>
      <c r="T2447" s="2" t="s">
        <v>831</v>
      </c>
      <c r="U2447" s="2" t="s">
        <v>5071</v>
      </c>
      <c r="V2447" s="2" t="s">
        <v>5072</v>
      </c>
      <c r="W2447" s="2" t="s">
        <v>5073</v>
      </c>
      <c r="X2447" s="2">
        <v>2026</v>
      </c>
      <c r="Y2447" s="2" t="s">
        <v>40</v>
      </c>
      <c r="Z2447" s="4"/>
      <c r="AA2447" s="3">
        <v>46188</v>
      </c>
      <c r="AB2447" s="2" t="s">
        <v>35</v>
      </c>
      <c r="AC2447" s="2">
        <v>452354</v>
      </c>
    </row>
    <row r="2448" spans="1:29" ht="64.5" x14ac:dyDescent="0.25">
      <c r="A2448" s="2" t="s">
        <v>29</v>
      </c>
      <c r="B2448" s="2" t="s">
        <v>42</v>
      </c>
      <c r="C2448" s="2" t="s">
        <v>43</v>
      </c>
      <c r="D2448" s="2" t="s">
        <v>32</v>
      </c>
      <c r="E2448" s="2" t="s">
        <v>5074</v>
      </c>
      <c r="F2448" s="2" t="s">
        <v>5075</v>
      </c>
      <c r="G2448" s="2">
        <v>2450000</v>
      </c>
      <c r="H2448" s="2">
        <v>1</v>
      </c>
      <c r="I2448" s="3">
        <v>46193</v>
      </c>
      <c r="J2448" s="4"/>
      <c r="K2448" s="2">
        <v>2134455</v>
      </c>
      <c r="L2448" s="2">
        <v>49000</v>
      </c>
      <c r="M2448" s="2" t="s">
        <v>187</v>
      </c>
      <c r="N2448" s="5">
        <v>46188</v>
      </c>
      <c r="O2448" s="2" t="s">
        <v>5076</v>
      </c>
      <c r="P2448" s="2" t="s">
        <v>36</v>
      </c>
      <c r="Q2448" s="2" t="s">
        <v>2466</v>
      </c>
      <c r="R2448" s="3">
        <v>46192</v>
      </c>
      <c r="S2448" s="2" t="s">
        <v>51</v>
      </c>
      <c r="T2448" s="2" t="s">
        <v>72</v>
      </c>
      <c r="U2448" s="2">
        <v>0</v>
      </c>
      <c r="V2448" s="2" t="s">
        <v>723</v>
      </c>
      <c r="W2448" s="2" t="s">
        <v>1274</v>
      </c>
      <c r="X2448" s="2">
        <v>2026</v>
      </c>
      <c r="Y2448" s="2" t="s">
        <v>40</v>
      </c>
      <c r="Z2448" s="4"/>
      <c r="AA2448" s="3">
        <v>46189</v>
      </c>
      <c r="AB2448" s="2" t="s">
        <v>187</v>
      </c>
      <c r="AC2448" s="2">
        <v>452344</v>
      </c>
    </row>
    <row r="2449" spans="1:29" ht="39" x14ac:dyDescent="0.25">
      <c r="A2449" s="2" t="s">
        <v>29</v>
      </c>
      <c r="B2449" s="2" t="s">
        <v>42</v>
      </c>
      <c r="C2449" s="2" t="s">
        <v>43</v>
      </c>
      <c r="D2449" s="2" t="s">
        <v>32</v>
      </c>
      <c r="E2449" s="2" t="s">
        <v>5074</v>
      </c>
      <c r="F2449" s="2" t="s">
        <v>41</v>
      </c>
      <c r="G2449" s="2">
        <v>1000</v>
      </c>
      <c r="H2449" s="2">
        <v>1</v>
      </c>
      <c r="I2449" s="3">
        <v>46193</v>
      </c>
      <c r="J2449" s="4"/>
      <c r="K2449" s="2">
        <v>2134455</v>
      </c>
      <c r="L2449" s="2">
        <v>49000</v>
      </c>
      <c r="M2449" s="2" t="s">
        <v>187</v>
      </c>
      <c r="N2449" s="5">
        <v>46188</v>
      </c>
      <c r="O2449" s="2" t="s">
        <v>5076</v>
      </c>
      <c r="P2449" s="2" t="s">
        <v>36</v>
      </c>
      <c r="Q2449" s="2" t="s">
        <v>2466</v>
      </c>
      <c r="R2449" s="3">
        <v>46192</v>
      </c>
      <c r="S2449" s="2" t="s">
        <v>51</v>
      </c>
      <c r="T2449" s="2" t="s">
        <v>72</v>
      </c>
      <c r="U2449" s="2">
        <v>0</v>
      </c>
      <c r="V2449" s="2" t="s">
        <v>723</v>
      </c>
      <c r="W2449" s="2" t="s">
        <v>1274</v>
      </c>
      <c r="X2449" s="2">
        <v>2026</v>
      </c>
      <c r="Y2449" s="2" t="s">
        <v>40</v>
      </c>
      <c r="Z2449" s="4"/>
      <c r="AA2449" s="3">
        <v>46189</v>
      </c>
      <c r="AB2449" s="2" t="s">
        <v>187</v>
      </c>
      <c r="AC2449" s="2">
        <v>452344</v>
      </c>
    </row>
    <row r="2450" spans="1:29" ht="90" x14ac:dyDescent="0.25">
      <c r="A2450" s="2" t="s">
        <v>29</v>
      </c>
      <c r="B2450" s="2" t="s">
        <v>42</v>
      </c>
      <c r="C2450" s="2" t="s">
        <v>43</v>
      </c>
      <c r="D2450" s="2" t="s">
        <v>67</v>
      </c>
      <c r="E2450" s="2" t="s">
        <v>5077</v>
      </c>
      <c r="F2450" s="2" t="s">
        <v>5078</v>
      </c>
      <c r="G2450" s="2">
        <v>2459900</v>
      </c>
      <c r="H2450" s="2">
        <v>1</v>
      </c>
      <c r="I2450" s="3">
        <v>46188</v>
      </c>
      <c r="J2450" s="4"/>
      <c r="K2450" s="2">
        <v>4372582</v>
      </c>
      <c r="L2450" s="2">
        <v>49198</v>
      </c>
      <c r="M2450" s="2" t="s">
        <v>157</v>
      </c>
      <c r="N2450" s="5">
        <v>46187</v>
      </c>
      <c r="O2450" s="2" t="s">
        <v>5079</v>
      </c>
      <c r="P2450" s="2" t="s">
        <v>136</v>
      </c>
      <c r="Q2450" s="2">
        <v>0</v>
      </c>
      <c r="R2450" s="3">
        <v>46187</v>
      </c>
      <c r="S2450" s="2" t="s">
        <v>160</v>
      </c>
      <c r="T2450" s="2" t="s">
        <v>63</v>
      </c>
      <c r="U2450" s="2" t="s">
        <v>5080</v>
      </c>
      <c r="V2450" s="2" t="s">
        <v>1748</v>
      </c>
      <c r="W2450" s="2" t="s">
        <v>5081</v>
      </c>
      <c r="X2450" s="2">
        <v>2026</v>
      </c>
      <c r="Y2450" s="2" t="s">
        <v>65</v>
      </c>
      <c r="Z2450" s="4"/>
      <c r="AA2450" s="4"/>
      <c r="AB2450" s="2" t="s">
        <v>157</v>
      </c>
      <c r="AC2450" s="2">
        <v>452304</v>
      </c>
    </row>
    <row r="2451" spans="1:29" ht="64.5" x14ac:dyDescent="0.25">
      <c r="A2451" s="2" t="s">
        <v>29</v>
      </c>
      <c r="B2451" s="2" t="s">
        <v>42</v>
      </c>
      <c r="C2451" s="2" t="s">
        <v>43</v>
      </c>
      <c r="D2451" s="2" t="s">
        <v>2226</v>
      </c>
      <c r="E2451" s="2" t="s">
        <v>5082</v>
      </c>
      <c r="F2451" s="2" t="s">
        <v>5083</v>
      </c>
      <c r="G2451" s="2">
        <v>1190000</v>
      </c>
      <c r="H2451" s="2">
        <v>1</v>
      </c>
      <c r="I2451" s="3">
        <v>46188</v>
      </c>
      <c r="J2451" s="4"/>
      <c r="K2451" s="2">
        <v>4582882</v>
      </c>
      <c r="L2451" s="2">
        <v>17850</v>
      </c>
      <c r="M2451" s="2" t="s">
        <v>5084</v>
      </c>
      <c r="N2451" s="5">
        <v>46183</v>
      </c>
      <c r="O2451" s="2" t="s">
        <v>5085</v>
      </c>
      <c r="P2451" s="2" t="s">
        <v>49</v>
      </c>
      <c r="Q2451" s="2" t="s">
        <v>88</v>
      </c>
      <c r="R2451" s="3">
        <v>46184</v>
      </c>
      <c r="S2451" s="2" t="s">
        <v>5086</v>
      </c>
      <c r="T2451" s="2" t="s">
        <v>5087</v>
      </c>
      <c r="U2451" s="2">
        <v>0</v>
      </c>
      <c r="V2451" s="2">
        <v>0</v>
      </c>
      <c r="W2451" s="2" t="s">
        <v>1833</v>
      </c>
      <c r="X2451" s="2">
        <v>2026</v>
      </c>
      <c r="Y2451" s="2" t="s">
        <v>65</v>
      </c>
      <c r="Z2451" s="4"/>
      <c r="AA2451" s="4"/>
      <c r="AB2451" s="2" t="s">
        <v>5084</v>
      </c>
      <c r="AC2451" s="2">
        <v>452286</v>
      </c>
    </row>
    <row r="2452" spans="1:29" ht="64.5" x14ac:dyDescent="0.25">
      <c r="A2452" s="2" t="s">
        <v>29</v>
      </c>
      <c r="B2452" s="2" t="s">
        <v>42</v>
      </c>
      <c r="C2452" s="2" t="s">
        <v>43</v>
      </c>
      <c r="D2452" s="2" t="s">
        <v>2226</v>
      </c>
      <c r="E2452" s="2" t="s">
        <v>5082</v>
      </c>
      <c r="F2452" s="2" t="s">
        <v>56</v>
      </c>
      <c r="G2452" s="2">
        <v>1190000</v>
      </c>
      <c r="H2452" s="2">
        <v>1</v>
      </c>
      <c r="I2452" s="3">
        <v>46188</v>
      </c>
      <c r="J2452" s="4"/>
      <c r="K2452" s="2">
        <v>4582882</v>
      </c>
      <c r="L2452" s="2">
        <v>17850</v>
      </c>
      <c r="M2452" s="2" t="s">
        <v>5084</v>
      </c>
      <c r="N2452" s="5">
        <v>46183</v>
      </c>
      <c r="O2452" s="2" t="s">
        <v>5085</v>
      </c>
      <c r="P2452" s="2" t="s">
        <v>49</v>
      </c>
      <c r="Q2452" s="2" t="s">
        <v>88</v>
      </c>
      <c r="R2452" s="3">
        <v>46184</v>
      </c>
      <c r="S2452" s="2" t="s">
        <v>5086</v>
      </c>
      <c r="T2452" s="2" t="s">
        <v>5087</v>
      </c>
      <c r="U2452" s="2">
        <v>0</v>
      </c>
      <c r="V2452" s="2">
        <v>0</v>
      </c>
      <c r="W2452" s="2" t="s">
        <v>1833</v>
      </c>
      <c r="X2452" s="2">
        <v>2026</v>
      </c>
      <c r="Y2452" s="2" t="s">
        <v>65</v>
      </c>
      <c r="Z2452" s="4"/>
      <c r="AA2452" s="4"/>
      <c r="AB2452" s="2" t="s">
        <v>5084</v>
      </c>
      <c r="AC2452" s="2">
        <v>452286</v>
      </c>
    </row>
    <row r="2453" spans="1:29" ht="64.5" x14ac:dyDescent="0.25">
      <c r="A2453" s="2" t="s">
        <v>29</v>
      </c>
      <c r="B2453" s="2" t="s">
        <v>42</v>
      </c>
      <c r="C2453" s="2" t="s">
        <v>43</v>
      </c>
      <c r="D2453" s="2" t="s">
        <v>219</v>
      </c>
      <c r="E2453" s="2" t="s">
        <v>5088</v>
      </c>
      <c r="F2453" s="2" t="s">
        <v>56</v>
      </c>
      <c r="G2453" s="2">
        <v>647200</v>
      </c>
      <c r="H2453" s="2">
        <v>1</v>
      </c>
      <c r="I2453" s="3">
        <v>46194</v>
      </c>
      <c r="J2453" s="4"/>
      <c r="K2453" s="2">
        <v>726784</v>
      </c>
      <c r="L2453" s="2">
        <v>27135</v>
      </c>
      <c r="M2453" s="2" t="s">
        <v>243</v>
      </c>
      <c r="N2453" s="5">
        <v>46191</v>
      </c>
      <c r="O2453" s="2" t="s">
        <v>5089</v>
      </c>
      <c r="P2453" s="2" t="s">
        <v>370</v>
      </c>
      <c r="Q2453" s="2">
        <v>0</v>
      </c>
      <c r="R2453" s="3">
        <v>46191</v>
      </c>
      <c r="S2453" s="2" t="s">
        <v>174</v>
      </c>
      <c r="T2453" s="2" t="s">
        <v>5090</v>
      </c>
      <c r="U2453" s="2" t="s">
        <v>82</v>
      </c>
      <c r="V2453" s="2">
        <v>0</v>
      </c>
      <c r="W2453" s="2" t="s">
        <v>5091</v>
      </c>
      <c r="X2453" s="2">
        <v>2026</v>
      </c>
      <c r="Y2453" s="2" t="s">
        <v>65</v>
      </c>
      <c r="Z2453" s="4"/>
      <c r="AA2453" s="3">
        <v>46188</v>
      </c>
      <c r="AB2453" s="2" t="s">
        <v>243</v>
      </c>
      <c r="AC2453" s="2">
        <v>452162</v>
      </c>
    </row>
    <row r="2454" spans="1:29" ht="64.5" x14ac:dyDescent="0.25">
      <c r="A2454" s="2" t="s">
        <v>29</v>
      </c>
      <c r="B2454" s="2" t="s">
        <v>42</v>
      </c>
      <c r="C2454" s="2" t="s">
        <v>43</v>
      </c>
      <c r="D2454" s="2" t="s">
        <v>219</v>
      </c>
      <c r="E2454" s="2" t="s">
        <v>5088</v>
      </c>
      <c r="F2454" s="2" t="s">
        <v>5092</v>
      </c>
      <c r="G2454" s="2">
        <v>1809000</v>
      </c>
      <c r="H2454" s="2">
        <v>1</v>
      </c>
      <c r="I2454" s="3">
        <v>46194</v>
      </c>
      <c r="J2454" s="4"/>
      <c r="K2454" s="2">
        <v>726784</v>
      </c>
      <c r="L2454" s="2">
        <v>27135</v>
      </c>
      <c r="M2454" s="2" t="s">
        <v>243</v>
      </c>
      <c r="N2454" s="5">
        <v>46191</v>
      </c>
      <c r="O2454" s="2" t="s">
        <v>5089</v>
      </c>
      <c r="P2454" s="2" t="s">
        <v>370</v>
      </c>
      <c r="Q2454" s="2">
        <v>0</v>
      </c>
      <c r="R2454" s="3">
        <v>46191</v>
      </c>
      <c r="S2454" s="2" t="s">
        <v>174</v>
      </c>
      <c r="T2454" s="2" t="s">
        <v>5090</v>
      </c>
      <c r="U2454" s="2" t="s">
        <v>82</v>
      </c>
      <c r="V2454" s="2">
        <v>0</v>
      </c>
      <c r="W2454" s="2" t="s">
        <v>5091</v>
      </c>
      <c r="X2454" s="2">
        <v>2026</v>
      </c>
      <c r="Y2454" s="2" t="s">
        <v>65</v>
      </c>
      <c r="Z2454" s="4"/>
      <c r="AA2454" s="3">
        <v>46188</v>
      </c>
      <c r="AB2454" s="2" t="s">
        <v>243</v>
      </c>
      <c r="AC2454" s="2">
        <v>452162</v>
      </c>
    </row>
    <row r="2455" spans="1:29" ht="64.5" x14ac:dyDescent="0.25">
      <c r="A2455" s="2" t="s">
        <v>29</v>
      </c>
      <c r="B2455" s="2" t="s">
        <v>42</v>
      </c>
      <c r="C2455" s="2" t="s">
        <v>43</v>
      </c>
      <c r="D2455" s="2" t="s">
        <v>219</v>
      </c>
      <c r="E2455" s="2" t="s">
        <v>5088</v>
      </c>
      <c r="F2455" s="2" t="s">
        <v>41</v>
      </c>
      <c r="G2455" s="2">
        <v>5000</v>
      </c>
      <c r="H2455" s="2">
        <v>1</v>
      </c>
      <c r="I2455" s="3">
        <v>46194</v>
      </c>
      <c r="J2455" s="4"/>
      <c r="K2455" s="2">
        <v>726784</v>
      </c>
      <c r="L2455" s="2">
        <v>27135</v>
      </c>
      <c r="M2455" s="2" t="s">
        <v>243</v>
      </c>
      <c r="N2455" s="5">
        <v>46191</v>
      </c>
      <c r="O2455" s="2" t="s">
        <v>5089</v>
      </c>
      <c r="P2455" s="2" t="s">
        <v>370</v>
      </c>
      <c r="Q2455" s="2">
        <v>0</v>
      </c>
      <c r="R2455" s="3">
        <v>46191</v>
      </c>
      <c r="S2455" s="2" t="s">
        <v>174</v>
      </c>
      <c r="T2455" s="2" t="s">
        <v>5090</v>
      </c>
      <c r="U2455" s="2" t="s">
        <v>82</v>
      </c>
      <c r="V2455" s="2">
        <v>0</v>
      </c>
      <c r="W2455" s="2" t="s">
        <v>5091</v>
      </c>
      <c r="X2455" s="2">
        <v>2026</v>
      </c>
      <c r="Y2455" s="2" t="s">
        <v>65</v>
      </c>
      <c r="Z2455" s="4"/>
      <c r="AA2455" s="3">
        <v>46188</v>
      </c>
      <c r="AB2455" s="2" t="s">
        <v>243</v>
      </c>
      <c r="AC2455" s="2">
        <v>452162</v>
      </c>
    </row>
    <row r="2456" spans="1:29" ht="51.75" x14ac:dyDescent="0.25">
      <c r="A2456" s="2" t="s">
        <v>29</v>
      </c>
      <c r="B2456" s="2" t="s">
        <v>42</v>
      </c>
      <c r="C2456" s="2" t="s">
        <v>43</v>
      </c>
      <c r="D2456" s="2" t="s">
        <v>573</v>
      </c>
      <c r="E2456" s="2" t="s">
        <v>5093</v>
      </c>
      <c r="F2456" s="2" t="s">
        <v>56</v>
      </c>
      <c r="G2456" s="2">
        <v>1350000</v>
      </c>
      <c r="H2456" s="2">
        <v>1</v>
      </c>
      <c r="I2456" s="3">
        <v>46191</v>
      </c>
      <c r="J2456" s="4"/>
      <c r="K2456" s="2">
        <v>4669776</v>
      </c>
      <c r="L2456" s="2">
        <v>41000</v>
      </c>
      <c r="M2456" s="2" t="s">
        <v>287</v>
      </c>
      <c r="N2456" s="5">
        <v>46191</v>
      </c>
      <c r="O2456" s="2">
        <v>555</v>
      </c>
      <c r="P2456" s="2" t="s">
        <v>49</v>
      </c>
      <c r="Q2456" s="2" t="s">
        <v>61</v>
      </c>
      <c r="R2456" s="3">
        <v>46191</v>
      </c>
      <c r="S2456" s="2" t="s">
        <v>288</v>
      </c>
      <c r="T2456" s="2" t="s">
        <v>63</v>
      </c>
      <c r="U2456" s="2">
        <v>0</v>
      </c>
      <c r="V2456" s="2" t="s">
        <v>278</v>
      </c>
      <c r="W2456" s="2" t="s">
        <v>406</v>
      </c>
      <c r="X2456" s="2">
        <v>2026</v>
      </c>
      <c r="Y2456" s="2" t="s">
        <v>65</v>
      </c>
      <c r="Z2456" s="4"/>
      <c r="AA2456" s="3">
        <v>46188</v>
      </c>
      <c r="AB2456" s="2" t="s">
        <v>287</v>
      </c>
      <c r="AC2456" s="2">
        <v>452140</v>
      </c>
    </row>
    <row r="2457" spans="1:29" ht="64.5" x14ac:dyDescent="0.25">
      <c r="A2457" s="2" t="s">
        <v>29</v>
      </c>
      <c r="B2457" s="2" t="s">
        <v>42</v>
      </c>
      <c r="C2457" s="2" t="s">
        <v>43</v>
      </c>
      <c r="D2457" s="2" t="s">
        <v>573</v>
      </c>
      <c r="E2457" s="2" t="s">
        <v>5093</v>
      </c>
      <c r="F2457" s="2" t="s">
        <v>5094</v>
      </c>
      <c r="G2457" s="2">
        <v>2050000</v>
      </c>
      <c r="H2457" s="2">
        <v>1</v>
      </c>
      <c r="I2457" s="3">
        <v>46191</v>
      </c>
      <c r="J2457" s="4"/>
      <c r="K2457" s="2">
        <v>4669776</v>
      </c>
      <c r="L2457" s="2">
        <v>41000</v>
      </c>
      <c r="M2457" s="2" t="s">
        <v>287</v>
      </c>
      <c r="N2457" s="5">
        <v>46191</v>
      </c>
      <c r="O2457" s="2">
        <v>555</v>
      </c>
      <c r="P2457" s="2" t="s">
        <v>49</v>
      </c>
      <c r="Q2457" s="2" t="s">
        <v>61</v>
      </c>
      <c r="R2457" s="3">
        <v>46191</v>
      </c>
      <c r="S2457" s="2" t="s">
        <v>288</v>
      </c>
      <c r="T2457" s="2" t="s">
        <v>63</v>
      </c>
      <c r="U2457" s="2">
        <v>0</v>
      </c>
      <c r="V2457" s="2" t="s">
        <v>278</v>
      </c>
      <c r="W2457" s="2" t="s">
        <v>406</v>
      </c>
      <c r="X2457" s="2">
        <v>2026</v>
      </c>
      <c r="Y2457" s="2" t="s">
        <v>65</v>
      </c>
      <c r="Z2457" s="4"/>
      <c r="AA2457" s="3">
        <v>46188</v>
      </c>
      <c r="AB2457" s="2" t="s">
        <v>287</v>
      </c>
      <c r="AC2457" s="2">
        <v>452140</v>
      </c>
    </row>
    <row r="2458" spans="1:29" ht="51.75" x14ac:dyDescent="0.25">
      <c r="A2458" s="2" t="s">
        <v>29</v>
      </c>
      <c r="B2458" s="2" t="s">
        <v>42</v>
      </c>
      <c r="C2458" s="2" t="s">
        <v>43</v>
      </c>
      <c r="D2458" s="2" t="s">
        <v>573</v>
      </c>
      <c r="E2458" s="2" t="s">
        <v>5093</v>
      </c>
      <c r="F2458" s="2" t="s">
        <v>41</v>
      </c>
      <c r="G2458" s="2">
        <v>1000</v>
      </c>
      <c r="H2458" s="2">
        <v>1</v>
      </c>
      <c r="I2458" s="3">
        <v>46191</v>
      </c>
      <c r="J2458" s="4"/>
      <c r="K2458" s="2">
        <v>4669776</v>
      </c>
      <c r="L2458" s="2">
        <v>41000</v>
      </c>
      <c r="M2458" s="2" t="s">
        <v>287</v>
      </c>
      <c r="N2458" s="5">
        <v>46191</v>
      </c>
      <c r="O2458" s="2">
        <v>555</v>
      </c>
      <c r="P2458" s="2" t="s">
        <v>49</v>
      </c>
      <c r="Q2458" s="2" t="s">
        <v>61</v>
      </c>
      <c r="R2458" s="3">
        <v>46191</v>
      </c>
      <c r="S2458" s="2" t="s">
        <v>288</v>
      </c>
      <c r="T2458" s="2" t="s">
        <v>63</v>
      </c>
      <c r="U2458" s="2">
        <v>0</v>
      </c>
      <c r="V2458" s="2" t="s">
        <v>278</v>
      </c>
      <c r="W2458" s="2" t="s">
        <v>406</v>
      </c>
      <c r="X2458" s="2">
        <v>2026</v>
      </c>
      <c r="Y2458" s="2" t="s">
        <v>65</v>
      </c>
      <c r="Z2458" s="4"/>
      <c r="AA2458" s="3">
        <v>46188</v>
      </c>
      <c r="AB2458" s="2" t="s">
        <v>287</v>
      </c>
      <c r="AC2458" s="2">
        <v>452140</v>
      </c>
    </row>
    <row r="2459" spans="1:29" ht="64.5" x14ac:dyDescent="0.25">
      <c r="A2459" s="2" t="s">
        <v>29</v>
      </c>
      <c r="B2459" s="2" t="s">
        <v>42</v>
      </c>
      <c r="C2459" s="2" t="s">
        <v>43</v>
      </c>
      <c r="D2459" s="2" t="s">
        <v>643</v>
      </c>
      <c r="E2459" s="2" t="s">
        <v>5095</v>
      </c>
      <c r="F2459" s="2" t="s">
        <v>56</v>
      </c>
      <c r="G2459" s="2">
        <v>782400</v>
      </c>
      <c r="H2459" s="2">
        <v>1</v>
      </c>
      <c r="I2459" s="3">
        <v>46191</v>
      </c>
      <c r="J2459" s="4"/>
      <c r="K2459" s="2">
        <v>3569763</v>
      </c>
      <c r="L2459" s="2">
        <v>24045</v>
      </c>
      <c r="M2459" s="2" t="s">
        <v>243</v>
      </c>
      <c r="N2459" s="5">
        <v>46191</v>
      </c>
      <c r="O2459" s="2" t="s">
        <v>5096</v>
      </c>
      <c r="P2459" s="2" t="s">
        <v>370</v>
      </c>
      <c r="Q2459" s="2">
        <v>0</v>
      </c>
      <c r="R2459" s="3">
        <v>46191</v>
      </c>
      <c r="S2459" s="2" t="s">
        <v>151</v>
      </c>
      <c r="T2459" s="2" t="s">
        <v>5097</v>
      </c>
      <c r="U2459" s="2">
        <v>0</v>
      </c>
      <c r="V2459" s="2">
        <v>0</v>
      </c>
      <c r="W2459" s="2" t="s">
        <v>5097</v>
      </c>
      <c r="X2459" s="2">
        <v>2026</v>
      </c>
      <c r="Y2459" s="2" t="s">
        <v>55</v>
      </c>
      <c r="Z2459" s="4"/>
      <c r="AA2459" s="3">
        <v>46188</v>
      </c>
      <c r="AB2459" s="2" t="s">
        <v>243</v>
      </c>
      <c r="AC2459" s="2">
        <v>451946</v>
      </c>
    </row>
    <row r="2460" spans="1:29" ht="64.5" x14ac:dyDescent="0.25">
      <c r="A2460" s="2" t="s">
        <v>29</v>
      </c>
      <c r="B2460" s="2" t="s">
        <v>42</v>
      </c>
      <c r="C2460" s="2" t="s">
        <v>43</v>
      </c>
      <c r="D2460" s="2" t="s">
        <v>643</v>
      </c>
      <c r="E2460" s="2" t="s">
        <v>5095</v>
      </c>
      <c r="F2460" s="2" t="s">
        <v>5098</v>
      </c>
      <c r="G2460" s="2">
        <v>1603000</v>
      </c>
      <c r="H2460" s="2">
        <v>1</v>
      </c>
      <c r="I2460" s="3">
        <v>46191</v>
      </c>
      <c r="J2460" s="4"/>
      <c r="K2460" s="2">
        <v>3569763</v>
      </c>
      <c r="L2460" s="2">
        <v>24045</v>
      </c>
      <c r="M2460" s="2" t="s">
        <v>243</v>
      </c>
      <c r="N2460" s="5">
        <v>46191</v>
      </c>
      <c r="O2460" s="2" t="s">
        <v>5096</v>
      </c>
      <c r="P2460" s="2" t="s">
        <v>370</v>
      </c>
      <c r="Q2460" s="2">
        <v>0</v>
      </c>
      <c r="R2460" s="3">
        <v>46191</v>
      </c>
      <c r="S2460" s="2" t="s">
        <v>151</v>
      </c>
      <c r="T2460" s="2" t="s">
        <v>5097</v>
      </c>
      <c r="U2460" s="2">
        <v>0</v>
      </c>
      <c r="V2460" s="2">
        <v>0</v>
      </c>
      <c r="W2460" s="2" t="s">
        <v>5097</v>
      </c>
      <c r="X2460" s="2">
        <v>2026</v>
      </c>
      <c r="Y2460" s="2" t="s">
        <v>55</v>
      </c>
      <c r="Z2460" s="4"/>
      <c r="AA2460" s="3">
        <v>46188</v>
      </c>
      <c r="AB2460" s="2" t="s">
        <v>243</v>
      </c>
      <c r="AC2460" s="2">
        <v>451946</v>
      </c>
    </row>
    <row r="2461" spans="1:29" ht="64.5" x14ac:dyDescent="0.25">
      <c r="A2461" s="2" t="s">
        <v>29</v>
      </c>
      <c r="B2461" s="2" t="s">
        <v>42</v>
      </c>
      <c r="C2461" s="2" t="s">
        <v>43</v>
      </c>
      <c r="D2461" s="2" t="s">
        <v>643</v>
      </c>
      <c r="E2461" s="2" t="s">
        <v>5095</v>
      </c>
      <c r="F2461" s="2" t="s">
        <v>41</v>
      </c>
      <c r="G2461" s="2">
        <v>5000</v>
      </c>
      <c r="H2461" s="2">
        <v>1</v>
      </c>
      <c r="I2461" s="3">
        <v>46191</v>
      </c>
      <c r="J2461" s="4"/>
      <c r="K2461" s="2">
        <v>3569763</v>
      </c>
      <c r="L2461" s="2">
        <v>24045</v>
      </c>
      <c r="M2461" s="2" t="s">
        <v>243</v>
      </c>
      <c r="N2461" s="5">
        <v>46191</v>
      </c>
      <c r="O2461" s="2" t="s">
        <v>5096</v>
      </c>
      <c r="P2461" s="2" t="s">
        <v>370</v>
      </c>
      <c r="Q2461" s="2">
        <v>0</v>
      </c>
      <c r="R2461" s="3">
        <v>46191</v>
      </c>
      <c r="S2461" s="2" t="s">
        <v>151</v>
      </c>
      <c r="T2461" s="2" t="s">
        <v>5097</v>
      </c>
      <c r="U2461" s="2">
        <v>0</v>
      </c>
      <c r="V2461" s="2">
        <v>0</v>
      </c>
      <c r="W2461" s="2" t="s">
        <v>5097</v>
      </c>
      <c r="X2461" s="2">
        <v>2026</v>
      </c>
      <c r="Y2461" s="2" t="s">
        <v>55</v>
      </c>
      <c r="Z2461" s="4"/>
      <c r="AA2461" s="3">
        <v>46188</v>
      </c>
      <c r="AB2461" s="2" t="s">
        <v>243</v>
      </c>
      <c r="AC2461" s="2">
        <v>451946</v>
      </c>
    </row>
    <row r="2462" spans="1:29" ht="64.5" x14ac:dyDescent="0.25">
      <c r="A2462" s="2" t="s">
        <v>29</v>
      </c>
      <c r="B2462" s="2" t="s">
        <v>42</v>
      </c>
      <c r="C2462" s="2" t="s">
        <v>43</v>
      </c>
      <c r="D2462" s="2" t="s">
        <v>44</v>
      </c>
      <c r="E2462" s="2" t="s">
        <v>5099</v>
      </c>
      <c r="F2462" s="2" t="s">
        <v>41</v>
      </c>
      <c r="G2462" s="2">
        <v>1000</v>
      </c>
      <c r="H2462" s="2">
        <v>1</v>
      </c>
      <c r="I2462" s="3">
        <v>46188</v>
      </c>
      <c r="J2462" s="4"/>
      <c r="K2462" s="2">
        <v>4692837</v>
      </c>
      <c r="L2462" s="2">
        <v>62100</v>
      </c>
      <c r="M2462" s="2" t="s">
        <v>714</v>
      </c>
      <c r="N2462" s="5">
        <v>46187</v>
      </c>
      <c r="O2462" s="2">
        <v>355</v>
      </c>
      <c r="P2462" s="2" t="s">
        <v>181</v>
      </c>
      <c r="Q2462" s="2" t="s">
        <v>2092</v>
      </c>
      <c r="R2462" s="3">
        <v>46187</v>
      </c>
      <c r="S2462" s="2" t="s">
        <v>51</v>
      </c>
      <c r="T2462" s="2" t="s">
        <v>1268</v>
      </c>
      <c r="U2462" s="2" t="s">
        <v>3384</v>
      </c>
      <c r="V2462" s="2">
        <v>0</v>
      </c>
      <c r="W2462" s="2" t="s">
        <v>2624</v>
      </c>
      <c r="X2462" s="2">
        <v>2025</v>
      </c>
      <c r="Y2462" s="2" t="s">
        <v>55</v>
      </c>
      <c r="Z2462" s="4"/>
      <c r="AA2462" s="3">
        <v>46187</v>
      </c>
      <c r="AB2462" s="2" t="s">
        <v>714</v>
      </c>
      <c r="AC2462" s="2">
        <v>451754</v>
      </c>
    </row>
    <row r="2463" spans="1:29" ht="64.5" x14ac:dyDescent="0.25">
      <c r="A2463" s="2" t="s">
        <v>29</v>
      </c>
      <c r="B2463" s="2" t="s">
        <v>42</v>
      </c>
      <c r="C2463" s="2" t="s">
        <v>43</v>
      </c>
      <c r="D2463" s="2" t="s">
        <v>44</v>
      </c>
      <c r="E2463" s="2" t="s">
        <v>5099</v>
      </c>
      <c r="F2463" s="2" t="s">
        <v>5100</v>
      </c>
      <c r="G2463" s="2">
        <v>3105000</v>
      </c>
      <c r="H2463" s="2">
        <v>1</v>
      </c>
      <c r="I2463" s="3">
        <v>46188</v>
      </c>
      <c r="J2463" s="4"/>
      <c r="K2463" s="2">
        <v>4692837</v>
      </c>
      <c r="L2463" s="2">
        <v>62100</v>
      </c>
      <c r="M2463" s="2" t="s">
        <v>714</v>
      </c>
      <c r="N2463" s="5">
        <v>46187</v>
      </c>
      <c r="O2463" s="2">
        <v>355</v>
      </c>
      <c r="P2463" s="2" t="s">
        <v>181</v>
      </c>
      <c r="Q2463" s="2" t="s">
        <v>2092</v>
      </c>
      <c r="R2463" s="3">
        <v>46187</v>
      </c>
      <c r="S2463" s="2" t="s">
        <v>51</v>
      </c>
      <c r="T2463" s="2" t="s">
        <v>1268</v>
      </c>
      <c r="U2463" s="2" t="s">
        <v>3384</v>
      </c>
      <c r="V2463" s="2">
        <v>0</v>
      </c>
      <c r="W2463" s="2" t="s">
        <v>2624</v>
      </c>
      <c r="X2463" s="2">
        <v>2025</v>
      </c>
      <c r="Y2463" s="2" t="s">
        <v>55</v>
      </c>
      <c r="Z2463" s="4"/>
      <c r="AA2463" s="3">
        <v>46187</v>
      </c>
      <c r="AB2463" s="2" t="s">
        <v>714</v>
      </c>
      <c r="AC2463" s="2">
        <v>451754</v>
      </c>
    </row>
    <row r="2464" spans="1:29" ht="64.5" x14ac:dyDescent="0.25">
      <c r="A2464" s="2" t="s">
        <v>29</v>
      </c>
      <c r="B2464" s="2" t="s">
        <v>42</v>
      </c>
      <c r="C2464" s="2" t="s">
        <v>43</v>
      </c>
      <c r="D2464" s="2" t="s">
        <v>57</v>
      </c>
      <c r="E2464" s="2" t="s">
        <v>5101</v>
      </c>
      <c r="F2464" s="2" t="s">
        <v>5102</v>
      </c>
      <c r="G2464" s="2">
        <v>1493500</v>
      </c>
      <c r="H2464" s="2">
        <v>1</v>
      </c>
      <c r="I2464" s="3">
        <v>46188</v>
      </c>
      <c r="J2464" s="4"/>
      <c r="K2464" s="2">
        <v>1450002</v>
      </c>
      <c r="L2464" s="2">
        <v>22800</v>
      </c>
      <c r="M2464" s="2" t="s">
        <v>378</v>
      </c>
      <c r="N2464" s="5">
        <v>46185</v>
      </c>
      <c r="O2464" s="2" t="s">
        <v>5103</v>
      </c>
      <c r="P2464" s="2" t="s">
        <v>181</v>
      </c>
      <c r="Q2464" s="2">
        <v>0</v>
      </c>
      <c r="R2464" s="3">
        <v>46185</v>
      </c>
      <c r="S2464" s="2" t="s">
        <v>380</v>
      </c>
      <c r="T2464" s="2" t="s">
        <v>4749</v>
      </c>
      <c r="U2464" s="2" t="s">
        <v>5104</v>
      </c>
      <c r="V2464" s="2">
        <v>0</v>
      </c>
      <c r="W2464" s="2" t="s">
        <v>5105</v>
      </c>
      <c r="X2464" s="2">
        <v>2026</v>
      </c>
      <c r="Y2464" s="2" t="s">
        <v>65</v>
      </c>
      <c r="Z2464" s="4"/>
      <c r="AA2464" s="3">
        <v>46182</v>
      </c>
      <c r="AB2464" s="2" t="s">
        <v>378</v>
      </c>
      <c r="AC2464" s="2">
        <v>451722</v>
      </c>
    </row>
    <row r="2465" spans="1:29" ht="64.5" x14ac:dyDescent="0.25">
      <c r="A2465" s="2" t="s">
        <v>29</v>
      </c>
      <c r="B2465" s="2" t="s">
        <v>42</v>
      </c>
      <c r="C2465" s="2" t="s">
        <v>43</v>
      </c>
      <c r="D2465" s="2" t="s">
        <v>57</v>
      </c>
      <c r="E2465" s="2" t="s">
        <v>5101</v>
      </c>
      <c r="F2465" s="2" t="s">
        <v>41</v>
      </c>
      <c r="G2465" s="2">
        <v>1000</v>
      </c>
      <c r="H2465" s="2">
        <v>1</v>
      </c>
      <c r="I2465" s="3">
        <v>46188</v>
      </c>
      <c r="J2465" s="4"/>
      <c r="K2465" s="2">
        <v>1450002</v>
      </c>
      <c r="L2465" s="2">
        <v>22800</v>
      </c>
      <c r="M2465" s="2" t="s">
        <v>378</v>
      </c>
      <c r="N2465" s="5">
        <v>46185</v>
      </c>
      <c r="O2465" s="2" t="s">
        <v>5103</v>
      </c>
      <c r="P2465" s="2" t="s">
        <v>181</v>
      </c>
      <c r="Q2465" s="2">
        <v>0</v>
      </c>
      <c r="R2465" s="3">
        <v>46185</v>
      </c>
      <c r="S2465" s="2" t="s">
        <v>380</v>
      </c>
      <c r="T2465" s="2" t="s">
        <v>4749</v>
      </c>
      <c r="U2465" s="2" t="s">
        <v>5104</v>
      </c>
      <c r="V2465" s="2">
        <v>0</v>
      </c>
      <c r="W2465" s="2" t="s">
        <v>5105</v>
      </c>
      <c r="X2465" s="2">
        <v>2026</v>
      </c>
      <c r="Y2465" s="2" t="s">
        <v>65</v>
      </c>
      <c r="Z2465" s="4"/>
      <c r="AA2465" s="3">
        <v>46182</v>
      </c>
      <c r="AB2465" s="2" t="s">
        <v>378</v>
      </c>
      <c r="AC2465" s="2">
        <v>451722</v>
      </c>
    </row>
    <row r="2466" spans="1:29" ht="64.5" x14ac:dyDescent="0.25">
      <c r="A2466" s="2" t="s">
        <v>29</v>
      </c>
      <c r="B2466" s="2" t="s">
        <v>42</v>
      </c>
      <c r="C2466" s="2" t="s">
        <v>43</v>
      </c>
      <c r="D2466" s="2" t="s">
        <v>32</v>
      </c>
      <c r="E2466" s="2" t="s">
        <v>5106</v>
      </c>
      <c r="F2466" s="2" t="s">
        <v>5107</v>
      </c>
      <c r="G2466" s="2">
        <v>2476900</v>
      </c>
      <c r="H2466" s="2">
        <v>1</v>
      </c>
      <c r="I2466" s="3">
        <v>46188</v>
      </c>
      <c r="J2466" s="4"/>
      <c r="K2466" s="2">
        <v>4697461</v>
      </c>
      <c r="L2466" s="2">
        <v>49538</v>
      </c>
      <c r="M2466" s="2" t="s">
        <v>714</v>
      </c>
      <c r="N2466" s="5">
        <v>46188</v>
      </c>
      <c r="O2466" s="2">
        <v>358</v>
      </c>
      <c r="P2466" s="2" t="s">
        <v>36</v>
      </c>
      <c r="Q2466" s="2" t="s">
        <v>5108</v>
      </c>
      <c r="R2466" s="3">
        <v>46188</v>
      </c>
      <c r="S2466" s="2" t="s">
        <v>51</v>
      </c>
      <c r="T2466" s="2" t="s">
        <v>627</v>
      </c>
      <c r="U2466" s="2" t="s">
        <v>5109</v>
      </c>
      <c r="V2466" s="2">
        <v>0</v>
      </c>
      <c r="W2466" s="2" t="s">
        <v>2453</v>
      </c>
      <c r="X2466" s="2">
        <v>2025</v>
      </c>
      <c r="Y2466" s="2" t="s">
        <v>40</v>
      </c>
      <c r="Z2466" s="4"/>
      <c r="AA2466" s="3">
        <v>46188</v>
      </c>
      <c r="AB2466" s="2" t="s">
        <v>714</v>
      </c>
      <c r="AC2466" s="2">
        <v>451552</v>
      </c>
    </row>
    <row r="2467" spans="1:29" ht="64.5" x14ac:dyDescent="0.25">
      <c r="A2467" s="2" t="s">
        <v>29</v>
      </c>
      <c r="B2467" s="2" t="s">
        <v>42</v>
      </c>
      <c r="C2467" s="2" t="s">
        <v>43</v>
      </c>
      <c r="D2467" s="2" t="s">
        <v>32</v>
      </c>
      <c r="E2467" s="2" t="s">
        <v>5106</v>
      </c>
      <c r="F2467" s="2" t="s">
        <v>41</v>
      </c>
      <c r="G2467" s="2">
        <v>1000</v>
      </c>
      <c r="H2467" s="2">
        <v>1</v>
      </c>
      <c r="I2467" s="3">
        <v>46188</v>
      </c>
      <c r="J2467" s="4"/>
      <c r="K2467" s="2">
        <v>4697461</v>
      </c>
      <c r="L2467" s="2">
        <v>49538</v>
      </c>
      <c r="M2467" s="2" t="s">
        <v>714</v>
      </c>
      <c r="N2467" s="5">
        <v>46188</v>
      </c>
      <c r="O2467" s="2">
        <v>358</v>
      </c>
      <c r="P2467" s="2" t="s">
        <v>36</v>
      </c>
      <c r="Q2467" s="2" t="s">
        <v>5108</v>
      </c>
      <c r="R2467" s="3">
        <v>46188</v>
      </c>
      <c r="S2467" s="2" t="s">
        <v>51</v>
      </c>
      <c r="T2467" s="2" t="s">
        <v>627</v>
      </c>
      <c r="U2467" s="2" t="s">
        <v>5109</v>
      </c>
      <c r="V2467" s="2">
        <v>0</v>
      </c>
      <c r="W2467" s="2" t="s">
        <v>2453</v>
      </c>
      <c r="X2467" s="2">
        <v>2025</v>
      </c>
      <c r="Y2467" s="2" t="s">
        <v>40</v>
      </c>
      <c r="Z2467" s="4"/>
      <c r="AA2467" s="3">
        <v>46188</v>
      </c>
      <c r="AB2467" s="2" t="s">
        <v>714</v>
      </c>
      <c r="AC2467" s="2">
        <v>451552</v>
      </c>
    </row>
    <row r="2468" spans="1:29" ht="64.5" x14ac:dyDescent="0.25">
      <c r="A2468" s="2" t="s">
        <v>29</v>
      </c>
      <c r="B2468" s="2" t="s">
        <v>42</v>
      </c>
      <c r="C2468" s="2" t="s">
        <v>43</v>
      </c>
      <c r="D2468" s="2" t="s">
        <v>573</v>
      </c>
      <c r="E2468" s="2" t="s">
        <v>5110</v>
      </c>
      <c r="F2468" s="2" t="s">
        <v>5111</v>
      </c>
      <c r="G2468" s="2">
        <v>2380000</v>
      </c>
      <c r="H2468" s="2">
        <v>1</v>
      </c>
      <c r="I2468" s="3">
        <v>46194</v>
      </c>
      <c r="J2468" s="4"/>
      <c r="K2468" s="2">
        <v>2737138</v>
      </c>
      <c r="L2468" s="2">
        <v>47600</v>
      </c>
      <c r="M2468" s="2" t="s">
        <v>108</v>
      </c>
      <c r="N2468" s="5">
        <v>46191</v>
      </c>
      <c r="O2468" s="2" t="s">
        <v>5112</v>
      </c>
      <c r="P2468" s="2" t="s">
        <v>181</v>
      </c>
      <c r="Q2468" s="2" t="s">
        <v>2466</v>
      </c>
      <c r="R2468" s="3">
        <v>46191</v>
      </c>
      <c r="S2468" s="2" t="s">
        <v>5113</v>
      </c>
      <c r="T2468" s="2">
        <v>0</v>
      </c>
      <c r="U2468" s="2">
        <v>0</v>
      </c>
      <c r="V2468" s="2">
        <v>0</v>
      </c>
      <c r="W2468" s="2" t="s">
        <v>1684</v>
      </c>
      <c r="X2468" s="2">
        <v>2026</v>
      </c>
      <c r="Y2468" s="2" t="s">
        <v>65</v>
      </c>
      <c r="Z2468" s="4"/>
      <c r="AA2468" s="3">
        <v>46188</v>
      </c>
      <c r="AB2468" s="2" t="s">
        <v>108</v>
      </c>
      <c r="AC2468" s="2">
        <v>451538</v>
      </c>
    </row>
    <row r="2469" spans="1:29" ht="51.75" x14ac:dyDescent="0.25">
      <c r="A2469" s="2" t="s">
        <v>29</v>
      </c>
      <c r="B2469" s="2" t="s">
        <v>42</v>
      </c>
      <c r="C2469" s="2" t="s">
        <v>43</v>
      </c>
      <c r="D2469" s="2" t="s">
        <v>573</v>
      </c>
      <c r="E2469" s="2" t="s">
        <v>5110</v>
      </c>
      <c r="F2469" s="2" t="s">
        <v>41</v>
      </c>
      <c r="G2469" s="2">
        <v>1000</v>
      </c>
      <c r="H2469" s="2">
        <v>1</v>
      </c>
      <c r="I2469" s="3">
        <v>46194</v>
      </c>
      <c r="J2469" s="4"/>
      <c r="K2469" s="2">
        <v>2737138</v>
      </c>
      <c r="L2469" s="2">
        <v>47600</v>
      </c>
      <c r="M2469" s="2" t="s">
        <v>108</v>
      </c>
      <c r="N2469" s="5">
        <v>46191</v>
      </c>
      <c r="O2469" s="2" t="s">
        <v>5112</v>
      </c>
      <c r="P2469" s="2" t="s">
        <v>181</v>
      </c>
      <c r="Q2469" s="2" t="s">
        <v>2466</v>
      </c>
      <c r="R2469" s="3">
        <v>46191</v>
      </c>
      <c r="S2469" s="2" t="s">
        <v>5113</v>
      </c>
      <c r="T2469" s="2">
        <v>0</v>
      </c>
      <c r="U2469" s="2">
        <v>0</v>
      </c>
      <c r="V2469" s="2">
        <v>0</v>
      </c>
      <c r="W2469" s="2" t="s">
        <v>1684</v>
      </c>
      <c r="X2469" s="2">
        <v>2026</v>
      </c>
      <c r="Y2469" s="2" t="s">
        <v>65</v>
      </c>
      <c r="Z2469" s="4"/>
      <c r="AA2469" s="3">
        <v>46188</v>
      </c>
      <c r="AB2469" s="2" t="s">
        <v>108</v>
      </c>
      <c r="AC2469" s="2">
        <v>451538</v>
      </c>
    </row>
    <row r="2470" spans="1:29" ht="51.75" x14ac:dyDescent="0.25">
      <c r="A2470" s="2" t="s">
        <v>29</v>
      </c>
      <c r="B2470" s="2" t="s">
        <v>42</v>
      </c>
      <c r="C2470" s="2" t="s">
        <v>43</v>
      </c>
      <c r="D2470" s="2" t="s">
        <v>32</v>
      </c>
      <c r="E2470" s="2" t="s">
        <v>5114</v>
      </c>
      <c r="F2470" s="2" t="s">
        <v>5115</v>
      </c>
      <c r="G2470" s="2">
        <v>3800000</v>
      </c>
      <c r="H2470" s="2">
        <v>1</v>
      </c>
      <c r="I2470" s="3">
        <v>46188</v>
      </c>
      <c r="J2470" s="4"/>
      <c r="K2470" s="2">
        <v>4694155</v>
      </c>
      <c r="L2470" s="2">
        <v>76000</v>
      </c>
      <c r="M2470" s="2" t="s">
        <v>143</v>
      </c>
      <c r="N2470" s="5">
        <v>46187</v>
      </c>
      <c r="O2470" s="2" t="s">
        <v>5116</v>
      </c>
      <c r="P2470" s="2" t="s">
        <v>36</v>
      </c>
      <c r="Q2470" s="2" t="s">
        <v>463</v>
      </c>
      <c r="R2470" s="3">
        <v>46187</v>
      </c>
      <c r="S2470" s="2" t="s">
        <v>145</v>
      </c>
      <c r="T2470" s="2" t="s">
        <v>464</v>
      </c>
      <c r="U2470" s="2">
        <v>0</v>
      </c>
      <c r="V2470" s="2" t="s">
        <v>1354</v>
      </c>
      <c r="W2470" s="2" t="s">
        <v>163</v>
      </c>
      <c r="X2470" s="2">
        <v>2026</v>
      </c>
      <c r="Y2470" s="2" t="s">
        <v>40</v>
      </c>
      <c r="Z2470" s="4"/>
      <c r="AA2470" s="3">
        <v>46187</v>
      </c>
      <c r="AB2470" s="2" t="s">
        <v>143</v>
      </c>
      <c r="AC2470" s="2">
        <v>451162</v>
      </c>
    </row>
    <row r="2471" spans="1:29" ht="39" x14ac:dyDescent="0.25">
      <c r="A2471" s="2" t="s">
        <v>29</v>
      </c>
      <c r="B2471" s="2" t="s">
        <v>42</v>
      </c>
      <c r="C2471" s="2" t="s">
        <v>43</v>
      </c>
      <c r="D2471" s="2" t="s">
        <v>32</v>
      </c>
      <c r="E2471" s="2" t="s">
        <v>5114</v>
      </c>
      <c r="F2471" s="2" t="s">
        <v>41</v>
      </c>
      <c r="G2471" s="2">
        <v>1000</v>
      </c>
      <c r="H2471" s="2">
        <v>1</v>
      </c>
      <c r="I2471" s="3">
        <v>46188</v>
      </c>
      <c r="J2471" s="4"/>
      <c r="K2471" s="2">
        <v>4694155</v>
      </c>
      <c r="L2471" s="2">
        <v>76000</v>
      </c>
      <c r="M2471" s="2" t="s">
        <v>143</v>
      </c>
      <c r="N2471" s="5">
        <v>46187</v>
      </c>
      <c r="O2471" s="2" t="s">
        <v>5116</v>
      </c>
      <c r="P2471" s="2" t="s">
        <v>36</v>
      </c>
      <c r="Q2471" s="2" t="s">
        <v>463</v>
      </c>
      <c r="R2471" s="3">
        <v>46187</v>
      </c>
      <c r="S2471" s="2" t="s">
        <v>145</v>
      </c>
      <c r="T2471" s="2" t="s">
        <v>464</v>
      </c>
      <c r="U2471" s="2">
        <v>0</v>
      </c>
      <c r="V2471" s="2" t="s">
        <v>1354</v>
      </c>
      <c r="W2471" s="2" t="s">
        <v>163</v>
      </c>
      <c r="X2471" s="2">
        <v>2026</v>
      </c>
      <c r="Y2471" s="2" t="s">
        <v>40</v>
      </c>
      <c r="Z2471" s="4"/>
      <c r="AA2471" s="3">
        <v>46187</v>
      </c>
      <c r="AB2471" s="2" t="s">
        <v>143</v>
      </c>
      <c r="AC2471" s="2">
        <v>451162</v>
      </c>
    </row>
    <row r="2472" spans="1:29" ht="64.5" x14ac:dyDescent="0.25">
      <c r="A2472" s="2" t="s">
        <v>29</v>
      </c>
      <c r="B2472" s="2" t="s">
        <v>42</v>
      </c>
      <c r="C2472" s="2" t="s">
        <v>43</v>
      </c>
      <c r="D2472" s="2" t="s">
        <v>32</v>
      </c>
      <c r="E2472" s="2" t="s">
        <v>5117</v>
      </c>
      <c r="F2472" s="2" t="s">
        <v>5118</v>
      </c>
      <c r="G2472" s="2">
        <v>1930000</v>
      </c>
      <c r="H2472" s="2">
        <v>1</v>
      </c>
      <c r="I2472" s="3">
        <v>46187</v>
      </c>
      <c r="J2472" s="4"/>
      <c r="K2472" s="2">
        <v>4693992</v>
      </c>
      <c r="L2472" s="2">
        <v>38600</v>
      </c>
      <c r="M2472" s="2" t="s">
        <v>47</v>
      </c>
      <c r="N2472" s="5">
        <v>46187</v>
      </c>
      <c r="O2472" s="2" t="s">
        <v>5119</v>
      </c>
      <c r="P2472" s="2" t="s">
        <v>36</v>
      </c>
      <c r="Q2472" s="2" t="s">
        <v>61</v>
      </c>
      <c r="R2472" s="3">
        <v>46187</v>
      </c>
      <c r="S2472" s="2" t="s">
        <v>51</v>
      </c>
      <c r="T2472" s="2" t="s">
        <v>63</v>
      </c>
      <c r="U2472" s="2" t="s">
        <v>73</v>
      </c>
      <c r="V2472" s="2">
        <v>0</v>
      </c>
      <c r="W2472" s="2" t="s">
        <v>5120</v>
      </c>
      <c r="X2472" s="2">
        <v>2026</v>
      </c>
      <c r="Y2472" s="2" t="s">
        <v>40</v>
      </c>
      <c r="Z2472" s="4"/>
      <c r="AA2472" s="3">
        <v>46187</v>
      </c>
      <c r="AB2472" s="2" t="s">
        <v>47</v>
      </c>
      <c r="AC2472" s="2">
        <v>451144</v>
      </c>
    </row>
    <row r="2473" spans="1:29" ht="51.75" x14ac:dyDescent="0.25">
      <c r="A2473" s="2" t="s">
        <v>29</v>
      </c>
      <c r="B2473" s="2" t="s">
        <v>42</v>
      </c>
      <c r="C2473" s="2" t="s">
        <v>43</v>
      </c>
      <c r="D2473" s="2" t="s">
        <v>32</v>
      </c>
      <c r="E2473" s="2" t="s">
        <v>5117</v>
      </c>
      <c r="F2473" s="2" t="s">
        <v>41</v>
      </c>
      <c r="G2473" s="2">
        <v>1000</v>
      </c>
      <c r="H2473" s="2">
        <v>1</v>
      </c>
      <c r="I2473" s="3">
        <v>46187</v>
      </c>
      <c r="J2473" s="4"/>
      <c r="K2473" s="2">
        <v>4693992</v>
      </c>
      <c r="L2473" s="2">
        <v>38600</v>
      </c>
      <c r="M2473" s="2" t="s">
        <v>47</v>
      </c>
      <c r="N2473" s="5">
        <v>46187</v>
      </c>
      <c r="O2473" s="2" t="s">
        <v>5119</v>
      </c>
      <c r="P2473" s="2" t="s">
        <v>36</v>
      </c>
      <c r="Q2473" s="2" t="s">
        <v>61</v>
      </c>
      <c r="R2473" s="3">
        <v>46187</v>
      </c>
      <c r="S2473" s="2" t="s">
        <v>51</v>
      </c>
      <c r="T2473" s="2" t="s">
        <v>63</v>
      </c>
      <c r="U2473" s="2" t="s">
        <v>73</v>
      </c>
      <c r="V2473" s="2">
        <v>0</v>
      </c>
      <c r="W2473" s="2" t="s">
        <v>5120</v>
      </c>
      <c r="X2473" s="2">
        <v>2026</v>
      </c>
      <c r="Y2473" s="2" t="s">
        <v>40</v>
      </c>
      <c r="Z2473" s="4"/>
      <c r="AA2473" s="3">
        <v>46187</v>
      </c>
      <c r="AB2473" s="2" t="s">
        <v>47</v>
      </c>
      <c r="AC2473" s="2">
        <v>451144</v>
      </c>
    </row>
    <row r="2474" spans="1:29" ht="64.5" x14ac:dyDescent="0.25">
      <c r="A2474" s="2" t="s">
        <v>29</v>
      </c>
      <c r="B2474" s="2" t="s">
        <v>42</v>
      </c>
      <c r="C2474" s="2" t="s">
        <v>43</v>
      </c>
      <c r="D2474" s="2" t="s">
        <v>176</v>
      </c>
      <c r="E2474" s="2" t="s">
        <v>5121</v>
      </c>
      <c r="F2474" s="2" t="s">
        <v>5122</v>
      </c>
      <c r="G2474" s="2">
        <v>1161000</v>
      </c>
      <c r="H2474" s="2">
        <v>1</v>
      </c>
      <c r="I2474" s="3">
        <v>46190</v>
      </c>
      <c r="J2474" s="4"/>
      <c r="K2474" s="2">
        <v>3250372</v>
      </c>
      <c r="L2474" s="2">
        <v>17415</v>
      </c>
      <c r="M2474" s="2" t="s">
        <v>2340</v>
      </c>
      <c r="N2474" s="5">
        <v>46190</v>
      </c>
      <c r="O2474" s="2">
        <v>278</v>
      </c>
      <c r="P2474" s="2" t="s">
        <v>181</v>
      </c>
      <c r="Q2474" s="2" t="s">
        <v>88</v>
      </c>
      <c r="R2474" s="3">
        <v>46190</v>
      </c>
      <c r="S2474" s="2" t="s">
        <v>145</v>
      </c>
      <c r="T2474" s="2" t="s">
        <v>2365</v>
      </c>
      <c r="U2474" s="2">
        <v>0</v>
      </c>
      <c r="V2474" s="2">
        <v>0</v>
      </c>
      <c r="W2474" s="2" t="s">
        <v>2529</v>
      </c>
      <c r="X2474" s="2">
        <v>2026</v>
      </c>
      <c r="Y2474" s="2" t="s">
        <v>55</v>
      </c>
      <c r="Z2474" s="4"/>
      <c r="AA2474" s="3">
        <v>46187</v>
      </c>
      <c r="AB2474" s="2" t="s">
        <v>2340</v>
      </c>
      <c r="AC2474" s="2">
        <v>451110</v>
      </c>
    </row>
    <row r="2475" spans="1:29" ht="39" x14ac:dyDescent="0.25">
      <c r="A2475" s="2" t="s">
        <v>29</v>
      </c>
      <c r="B2475" s="2" t="s">
        <v>42</v>
      </c>
      <c r="C2475" s="2" t="s">
        <v>43</v>
      </c>
      <c r="D2475" s="2" t="s">
        <v>176</v>
      </c>
      <c r="E2475" s="2" t="s">
        <v>5121</v>
      </c>
      <c r="F2475" s="2" t="s">
        <v>41</v>
      </c>
      <c r="G2475" s="2">
        <v>5000</v>
      </c>
      <c r="H2475" s="2">
        <v>1</v>
      </c>
      <c r="I2475" s="3">
        <v>46190</v>
      </c>
      <c r="J2475" s="4"/>
      <c r="K2475" s="2">
        <v>3250372</v>
      </c>
      <c r="L2475" s="2">
        <v>17415</v>
      </c>
      <c r="M2475" s="2" t="s">
        <v>2340</v>
      </c>
      <c r="N2475" s="5">
        <v>46190</v>
      </c>
      <c r="O2475" s="2">
        <v>278</v>
      </c>
      <c r="P2475" s="2" t="s">
        <v>181</v>
      </c>
      <c r="Q2475" s="2" t="s">
        <v>88</v>
      </c>
      <c r="R2475" s="3">
        <v>46190</v>
      </c>
      <c r="S2475" s="2" t="s">
        <v>145</v>
      </c>
      <c r="T2475" s="2" t="s">
        <v>2365</v>
      </c>
      <c r="U2475" s="2">
        <v>0</v>
      </c>
      <c r="V2475" s="2">
        <v>0</v>
      </c>
      <c r="W2475" s="2" t="s">
        <v>2529</v>
      </c>
      <c r="X2475" s="2">
        <v>2026</v>
      </c>
      <c r="Y2475" s="2" t="s">
        <v>55</v>
      </c>
      <c r="Z2475" s="4"/>
      <c r="AA2475" s="3">
        <v>46187</v>
      </c>
      <c r="AB2475" s="2" t="s">
        <v>2340</v>
      </c>
      <c r="AC2475" s="2">
        <v>451110</v>
      </c>
    </row>
    <row r="2476" spans="1:29" ht="64.5" x14ac:dyDescent="0.25">
      <c r="A2476" s="2" t="s">
        <v>29</v>
      </c>
      <c r="B2476" s="2" t="s">
        <v>42</v>
      </c>
      <c r="C2476" s="2" t="s">
        <v>43</v>
      </c>
      <c r="D2476" s="2" t="s">
        <v>32</v>
      </c>
      <c r="E2476" s="2" t="s">
        <v>5123</v>
      </c>
      <c r="F2476" s="2" t="s">
        <v>5124</v>
      </c>
      <c r="G2476" s="2">
        <v>2180000</v>
      </c>
      <c r="H2476" s="2">
        <v>1</v>
      </c>
      <c r="I2476" s="3">
        <v>46188</v>
      </c>
      <c r="J2476" s="4"/>
      <c r="K2476" s="2">
        <v>4693965</v>
      </c>
      <c r="L2476" s="2">
        <v>30000</v>
      </c>
      <c r="M2476" s="2" t="s">
        <v>249</v>
      </c>
      <c r="N2476" s="5">
        <v>46187</v>
      </c>
      <c r="O2476" s="2" t="s">
        <v>5125</v>
      </c>
      <c r="P2476" s="2" t="s">
        <v>36</v>
      </c>
      <c r="Q2476" s="4"/>
      <c r="R2476" s="3">
        <v>46187</v>
      </c>
      <c r="S2476" s="2" t="s">
        <v>251</v>
      </c>
      <c r="T2476" s="4"/>
      <c r="U2476" s="2">
        <v>0</v>
      </c>
      <c r="V2476" s="2" t="s">
        <v>278</v>
      </c>
      <c r="W2476" s="2" t="s">
        <v>1696</v>
      </c>
      <c r="X2476" s="2">
        <v>2026</v>
      </c>
      <c r="Y2476" s="2" t="s">
        <v>40</v>
      </c>
      <c r="Z2476" s="4"/>
      <c r="AA2476" s="3">
        <v>46187</v>
      </c>
      <c r="AB2476" s="2" t="s">
        <v>249</v>
      </c>
      <c r="AC2476" s="2">
        <v>451106</v>
      </c>
    </row>
    <row r="2477" spans="1:29" ht="51.75" x14ac:dyDescent="0.25">
      <c r="A2477" s="2" t="s">
        <v>29</v>
      </c>
      <c r="B2477" s="2" t="s">
        <v>42</v>
      </c>
      <c r="C2477" s="2" t="s">
        <v>43</v>
      </c>
      <c r="D2477" s="2" t="s">
        <v>32</v>
      </c>
      <c r="E2477" s="2" t="s">
        <v>5123</v>
      </c>
      <c r="F2477" s="2" t="s">
        <v>41</v>
      </c>
      <c r="G2477" s="2">
        <v>1000</v>
      </c>
      <c r="H2477" s="2">
        <v>1</v>
      </c>
      <c r="I2477" s="3">
        <v>46188</v>
      </c>
      <c r="J2477" s="4"/>
      <c r="K2477" s="2">
        <v>4693965</v>
      </c>
      <c r="L2477" s="2">
        <v>30000</v>
      </c>
      <c r="M2477" s="2" t="s">
        <v>249</v>
      </c>
      <c r="N2477" s="5">
        <v>46187</v>
      </c>
      <c r="O2477" s="2" t="s">
        <v>5125</v>
      </c>
      <c r="P2477" s="2" t="s">
        <v>36</v>
      </c>
      <c r="Q2477" s="4"/>
      <c r="R2477" s="3">
        <v>46187</v>
      </c>
      <c r="S2477" s="2" t="s">
        <v>251</v>
      </c>
      <c r="T2477" s="4"/>
      <c r="U2477" s="2">
        <v>0</v>
      </c>
      <c r="V2477" s="2" t="s">
        <v>278</v>
      </c>
      <c r="W2477" s="2" t="s">
        <v>1696</v>
      </c>
      <c r="X2477" s="2">
        <v>2026</v>
      </c>
      <c r="Y2477" s="2" t="s">
        <v>40</v>
      </c>
      <c r="Z2477" s="4"/>
      <c r="AA2477" s="3">
        <v>46187</v>
      </c>
      <c r="AB2477" s="2" t="s">
        <v>249</v>
      </c>
      <c r="AC2477" s="2">
        <v>451106</v>
      </c>
    </row>
    <row r="2478" spans="1:29" ht="51.75" x14ac:dyDescent="0.25">
      <c r="A2478" s="2" t="s">
        <v>29</v>
      </c>
      <c r="B2478" s="2" t="s">
        <v>42</v>
      </c>
      <c r="C2478" s="2" t="s">
        <v>43</v>
      </c>
      <c r="D2478" s="2" t="s">
        <v>573</v>
      </c>
      <c r="E2478" s="2" t="s">
        <v>5126</v>
      </c>
      <c r="F2478" s="2" t="s">
        <v>56</v>
      </c>
      <c r="G2478" s="2">
        <v>1070000</v>
      </c>
      <c r="H2478" s="2">
        <v>1</v>
      </c>
      <c r="I2478" s="3">
        <v>46195</v>
      </c>
      <c r="J2478" s="4"/>
      <c r="K2478" s="2">
        <v>2906034</v>
      </c>
      <c r="L2478" s="2">
        <v>40600</v>
      </c>
      <c r="M2478" s="2" t="s">
        <v>77</v>
      </c>
      <c r="N2478" s="5">
        <v>46194</v>
      </c>
      <c r="O2478" s="2" t="s">
        <v>5127</v>
      </c>
      <c r="P2478" s="2" t="s">
        <v>49</v>
      </c>
      <c r="Q2478" s="2" t="s">
        <v>61</v>
      </c>
      <c r="R2478" s="3">
        <v>46194</v>
      </c>
      <c r="S2478" s="2" t="s">
        <v>38</v>
      </c>
      <c r="T2478" s="2" t="s">
        <v>63</v>
      </c>
      <c r="U2478" s="2">
        <v>0</v>
      </c>
      <c r="V2478" s="2" t="s">
        <v>1354</v>
      </c>
      <c r="W2478" s="2" t="s">
        <v>956</v>
      </c>
      <c r="X2478" s="2">
        <v>2026</v>
      </c>
      <c r="Y2478" s="2" t="s">
        <v>65</v>
      </c>
      <c r="Z2478" s="4"/>
      <c r="AA2478" s="3">
        <v>46187</v>
      </c>
      <c r="AB2478" s="2" t="s">
        <v>77</v>
      </c>
      <c r="AC2478" s="2">
        <v>451078</v>
      </c>
    </row>
    <row r="2479" spans="1:29" ht="64.5" x14ac:dyDescent="0.25">
      <c r="A2479" s="2" t="s">
        <v>29</v>
      </c>
      <c r="B2479" s="2" t="s">
        <v>42</v>
      </c>
      <c r="C2479" s="2" t="s">
        <v>43</v>
      </c>
      <c r="D2479" s="2" t="s">
        <v>573</v>
      </c>
      <c r="E2479" s="2" t="s">
        <v>5126</v>
      </c>
      <c r="F2479" s="2" t="s">
        <v>5128</v>
      </c>
      <c r="G2479" s="2">
        <v>2030000</v>
      </c>
      <c r="H2479" s="2">
        <v>1</v>
      </c>
      <c r="I2479" s="3">
        <v>46195</v>
      </c>
      <c r="J2479" s="4"/>
      <c r="K2479" s="2">
        <v>2906034</v>
      </c>
      <c r="L2479" s="2">
        <v>40600</v>
      </c>
      <c r="M2479" s="2" t="s">
        <v>77</v>
      </c>
      <c r="N2479" s="5">
        <v>46194</v>
      </c>
      <c r="O2479" s="2" t="s">
        <v>5127</v>
      </c>
      <c r="P2479" s="2" t="s">
        <v>49</v>
      </c>
      <c r="Q2479" s="2" t="s">
        <v>61</v>
      </c>
      <c r="R2479" s="3">
        <v>46194</v>
      </c>
      <c r="S2479" s="2" t="s">
        <v>38</v>
      </c>
      <c r="T2479" s="2" t="s">
        <v>63</v>
      </c>
      <c r="U2479" s="2">
        <v>0</v>
      </c>
      <c r="V2479" s="2" t="s">
        <v>1354</v>
      </c>
      <c r="W2479" s="2" t="s">
        <v>956</v>
      </c>
      <c r="X2479" s="2">
        <v>2026</v>
      </c>
      <c r="Y2479" s="2" t="s">
        <v>65</v>
      </c>
      <c r="Z2479" s="4"/>
      <c r="AA2479" s="3">
        <v>46187</v>
      </c>
      <c r="AB2479" s="2" t="s">
        <v>77</v>
      </c>
      <c r="AC2479" s="2">
        <v>451078</v>
      </c>
    </row>
    <row r="2480" spans="1:29" ht="39" x14ac:dyDescent="0.25">
      <c r="A2480" s="2" t="s">
        <v>29</v>
      </c>
      <c r="B2480" s="2" t="s">
        <v>42</v>
      </c>
      <c r="C2480" s="2" t="s">
        <v>43</v>
      </c>
      <c r="D2480" s="2" t="s">
        <v>573</v>
      </c>
      <c r="E2480" s="2" t="s">
        <v>5126</v>
      </c>
      <c r="F2480" s="2" t="s">
        <v>41</v>
      </c>
      <c r="G2480" s="2">
        <v>5000</v>
      </c>
      <c r="H2480" s="2">
        <v>1</v>
      </c>
      <c r="I2480" s="3">
        <v>46195</v>
      </c>
      <c r="J2480" s="4"/>
      <c r="K2480" s="2">
        <v>2906034</v>
      </c>
      <c r="L2480" s="2">
        <v>40600</v>
      </c>
      <c r="M2480" s="2" t="s">
        <v>77</v>
      </c>
      <c r="N2480" s="5">
        <v>46194</v>
      </c>
      <c r="O2480" s="2" t="s">
        <v>5127</v>
      </c>
      <c r="P2480" s="2" t="s">
        <v>49</v>
      </c>
      <c r="Q2480" s="2" t="s">
        <v>61</v>
      </c>
      <c r="R2480" s="3">
        <v>46194</v>
      </c>
      <c r="S2480" s="2" t="s">
        <v>38</v>
      </c>
      <c r="T2480" s="2" t="s">
        <v>63</v>
      </c>
      <c r="U2480" s="2">
        <v>0</v>
      </c>
      <c r="V2480" s="2" t="s">
        <v>1354</v>
      </c>
      <c r="W2480" s="2" t="s">
        <v>956</v>
      </c>
      <c r="X2480" s="2">
        <v>2026</v>
      </c>
      <c r="Y2480" s="2" t="s">
        <v>65</v>
      </c>
      <c r="Z2480" s="4"/>
      <c r="AA2480" s="3">
        <v>46187</v>
      </c>
      <c r="AB2480" s="2" t="s">
        <v>77</v>
      </c>
      <c r="AC2480" s="2">
        <v>451078</v>
      </c>
    </row>
    <row r="2481" spans="1:29" ht="51.75" x14ac:dyDescent="0.25">
      <c r="A2481" s="2" t="s">
        <v>29</v>
      </c>
      <c r="B2481" s="2" t="s">
        <v>42</v>
      </c>
      <c r="C2481" s="2" t="s">
        <v>43</v>
      </c>
      <c r="D2481" s="2" t="s">
        <v>32</v>
      </c>
      <c r="E2481" s="2" t="s">
        <v>5129</v>
      </c>
      <c r="F2481" s="2" t="s">
        <v>5130</v>
      </c>
      <c r="G2481" s="2">
        <v>2550000</v>
      </c>
      <c r="H2481" s="2">
        <v>1</v>
      </c>
      <c r="I2481" s="3">
        <v>46194</v>
      </c>
      <c r="J2481" s="4"/>
      <c r="K2481" s="2">
        <v>4693518</v>
      </c>
      <c r="L2481" s="2">
        <v>30000</v>
      </c>
      <c r="M2481" s="2" t="s">
        <v>357</v>
      </c>
      <c r="N2481" s="5">
        <v>46187</v>
      </c>
      <c r="O2481" s="2" t="s">
        <v>5131</v>
      </c>
      <c r="P2481" s="2" t="s">
        <v>36</v>
      </c>
      <c r="Q2481" s="2" t="s">
        <v>2164</v>
      </c>
      <c r="R2481" s="3">
        <v>46187</v>
      </c>
      <c r="S2481" s="2" t="s">
        <v>89</v>
      </c>
      <c r="T2481" s="2" t="s">
        <v>52</v>
      </c>
      <c r="U2481" s="2" t="s">
        <v>5132</v>
      </c>
      <c r="V2481" s="2" t="s">
        <v>5133</v>
      </c>
      <c r="W2481" s="2" t="s">
        <v>2871</v>
      </c>
      <c r="X2481" s="2">
        <v>2026</v>
      </c>
      <c r="Y2481" s="2" t="s">
        <v>40</v>
      </c>
      <c r="Z2481" s="4"/>
      <c r="AA2481" s="3">
        <v>46187</v>
      </c>
      <c r="AB2481" s="2" t="s">
        <v>357</v>
      </c>
      <c r="AC2481" s="2">
        <v>451026</v>
      </c>
    </row>
    <row r="2482" spans="1:29" ht="39" x14ac:dyDescent="0.25">
      <c r="A2482" s="2" t="s">
        <v>29</v>
      </c>
      <c r="B2482" s="2" t="s">
        <v>42</v>
      </c>
      <c r="C2482" s="2" t="s">
        <v>43</v>
      </c>
      <c r="D2482" s="2" t="s">
        <v>32</v>
      </c>
      <c r="E2482" s="2" t="s">
        <v>5129</v>
      </c>
      <c r="F2482" s="2" t="s">
        <v>41</v>
      </c>
      <c r="G2482" s="2">
        <v>1000</v>
      </c>
      <c r="H2482" s="2">
        <v>1</v>
      </c>
      <c r="I2482" s="3">
        <v>46194</v>
      </c>
      <c r="J2482" s="4"/>
      <c r="K2482" s="2">
        <v>4693518</v>
      </c>
      <c r="L2482" s="2">
        <v>30000</v>
      </c>
      <c r="M2482" s="2" t="s">
        <v>357</v>
      </c>
      <c r="N2482" s="5">
        <v>46187</v>
      </c>
      <c r="O2482" s="2" t="s">
        <v>5131</v>
      </c>
      <c r="P2482" s="2" t="s">
        <v>36</v>
      </c>
      <c r="Q2482" s="2" t="s">
        <v>2164</v>
      </c>
      <c r="R2482" s="3">
        <v>46187</v>
      </c>
      <c r="S2482" s="2" t="s">
        <v>89</v>
      </c>
      <c r="T2482" s="2" t="s">
        <v>52</v>
      </c>
      <c r="U2482" s="2" t="s">
        <v>5132</v>
      </c>
      <c r="V2482" s="2" t="s">
        <v>5133</v>
      </c>
      <c r="W2482" s="2" t="s">
        <v>2871</v>
      </c>
      <c r="X2482" s="2">
        <v>2026</v>
      </c>
      <c r="Y2482" s="2" t="s">
        <v>40</v>
      </c>
      <c r="Z2482" s="4"/>
      <c r="AA2482" s="3">
        <v>46187</v>
      </c>
      <c r="AB2482" s="2" t="s">
        <v>357</v>
      </c>
      <c r="AC2482" s="2">
        <v>451026</v>
      </c>
    </row>
    <row r="2483" spans="1:29" ht="64.5" x14ac:dyDescent="0.25">
      <c r="A2483" s="2" t="s">
        <v>29</v>
      </c>
      <c r="B2483" s="2" t="s">
        <v>42</v>
      </c>
      <c r="C2483" s="2" t="s">
        <v>43</v>
      </c>
      <c r="D2483" s="2" t="s">
        <v>219</v>
      </c>
      <c r="E2483" s="2" t="s">
        <v>5134</v>
      </c>
      <c r="F2483" s="2" t="s">
        <v>56</v>
      </c>
      <c r="G2483" s="2">
        <v>1191600</v>
      </c>
      <c r="H2483" s="2">
        <v>1</v>
      </c>
      <c r="I2483" s="3">
        <v>46209</v>
      </c>
      <c r="J2483" s="4"/>
      <c r="K2483" s="2">
        <v>3144222</v>
      </c>
      <c r="L2483" s="2">
        <v>25155</v>
      </c>
      <c r="M2483" s="2" t="s">
        <v>1951</v>
      </c>
      <c r="N2483" s="5">
        <v>46207</v>
      </c>
      <c r="O2483" s="2">
        <v>606</v>
      </c>
      <c r="P2483" s="2" t="s">
        <v>370</v>
      </c>
      <c r="Q2483" s="2">
        <v>0</v>
      </c>
      <c r="R2483" s="3">
        <v>46207</v>
      </c>
      <c r="S2483" s="2" t="s">
        <v>2199</v>
      </c>
      <c r="T2483" s="2" t="s">
        <v>2200</v>
      </c>
      <c r="U2483" s="2">
        <v>0</v>
      </c>
      <c r="V2483" s="2">
        <v>0</v>
      </c>
      <c r="W2483" s="2" t="s">
        <v>2200</v>
      </c>
      <c r="X2483" s="2">
        <v>2026</v>
      </c>
      <c r="Y2483" s="2" t="s">
        <v>65</v>
      </c>
      <c r="Z2483" s="4"/>
      <c r="AA2483" s="3">
        <v>46187</v>
      </c>
      <c r="AB2483" s="2" t="s">
        <v>1951</v>
      </c>
      <c r="AC2483" s="2">
        <v>451022</v>
      </c>
    </row>
    <row r="2484" spans="1:29" ht="64.5" x14ac:dyDescent="0.25">
      <c r="A2484" s="2" t="s">
        <v>29</v>
      </c>
      <c r="B2484" s="2" t="s">
        <v>42</v>
      </c>
      <c r="C2484" s="2" t="s">
        <v>43</v>
      </c>
      <c r="D2484" s="2" t="s">
        <v>219</v>
      </c>
      <c r="E2484" s="2" t="s">
        <v>5134</v>
      </c>
      <c r="F2484" s="2" t="s">
        <v>5135</v>
      </c>
      <c r="G2484" s="2">
        <v>1677000</v>
      </c>
      <c r="H2484" s="2">
        <v>1</v>
      </c>
      <c r="I2484" s="3">
        <v>46209</v>
      </c>
      <c r="J2484" s="4"/>
      <c r="K2484" s="2">
        <v>3144222</v>
      </c>
      <c r="L2484" s="2">
        <v>25155</v>
      </c>
      <c r="M2484" s="2" t="s">
        <v>1951</v>
      </c>
      <c r="N2484" s="5">
        <v>46207</v>
      </c>
      <c r="O2484" s="2">
        <v>606</v>
      </c>
      <c r="P2484" s="2" t="s">
        <v>370</v>
      </c>
      <c r="Q2484" s="2">
        <v>0</v>
      </c>
      <c r="R2484" s="3">
        <v>46207</v>
      </c>
      <c r="S2484" s="2" t="s">
        <v>2199</v>
      </c>
      <c r="T2484" s="2" t="s">
        <v>2200</v>
      </c>
      <c r="U2484" s="2">
        <v>0</v>
      </c>
      <c r="V2484" s="2">
        <v>0</v>
      </c>
      <c r="W2484" s="2" t="s">
        <v>2200</v>
      </c>
      <c r="X2484" s="2">
        <v>2026</v>
      </c>
      <c r="Y2484" s="2" t="s">
        <v>65</v>
      </c>
      <c r="Z2484" s="4"/>
      <c r="AA2484" s="3">
        <v>46187</v>
      </c>
      <c r="AB2484" s="2" t="s">
        <v>1951</v>
      </c>
      <c r="AC2484" s="2">
        <v>451022</v>
      </c>
    </row>
    <row r="2485" spans="1:29" ht="64.5" x14ac:dyDescent="0.25">
      <c r="A2485" s="2" t="s">
        <v>29</v>
      </c>
      <c r="B2485" s="2" t="s">
        <v>42</v>
      </c>
      <c r="C2485" s="2" t="s">
        <v>43</v>
      </c>
      <c r="D2485" s="2" t="s">
        <v>219</v>
      </c>
      <c r="E2485" s="2" t="s">
        <v>5134</v>
      </c>
      <c r="F2485" s="2" t="s">
        <v>41</v>
      </c>
      <c r="G2485" s="2">
        <v>5000</v>
      </c>
      <c r="H2485" s="2">
        <v>1</v>
      </c>
      <c r="I2485" s="3">
        <v>46209</v>
      </c>
      <c r="J2485" s="4"/>
      <c r="K2485" s="2">
        <v>3144222</v>
      </c>
      <c r="L2485" s="2">
        <v>25155</v>
      </c>
      <c r="M2485" s="2" t="s">
        <v>1951</v>
      </c>
      <c r="N2485" s="5">
        <v>46207</v>
      </c>
      <c r="O2485" s="2">
        <v>606</v>
      </c>
      <c r="P2485" s="2" t="s">
        <v>370</v>
      </c>
      <c r="Q2485" s="2">
        <v>0</v>
      </c>
      <c r="R2485" s="3">
        <v>46207</v>
      </c>
      <c r="S2485" s="2" t="s">
        <v>2199</v>
      </c>
      <c r="T2485" s="2" t="s">
        <v>2200</v>
      </c>
      <c r="U2485" s="2">
        <v>0</v>
      </c>
      <c r="V2485" s="2">
        <v>0</v>
      </c>
      <c r="W2485" s="2" t="s">
        <v>2200</v>
      </c>
      <c r="X2485" s="2">
        <v>2026</v>
      </c>
      <c r="Y2485" s="2" t="s">
        <v>65</v>
      </c>
      <c r="Z2485" s="4"/>
      <c r="AA2485" s="3">
        <v>46187</v>
      </c>
      <c r="AB2485" s="2" t="s">
        <v>1951</v>
      </c>
      <c r="AC2485" s="2">
        <v>451022</v>
      </c>
    </row>
    <row r="2486" spans="1:29" ht="115.5" x14ac:dyDescent="0.25">
      <c r="A2486" s="2" t="s">
        <v>29</v>
      </c>
      <c r="B2486" s="2" t="s">
        <v>42</v>
      </c>
      <c r="C2486" s="2" t="s">
        <v>43</v>
      </c>
      <c r="D2486" s="2" t="s">
        <v>219</v>
      </c>
      <c r="E2486" s="2" t="s">
        <v>5136</v>
      </c>
      <c r="F2486" s="2" t="s">
        <v>5137</v>
      </c>
      <c r="G2486" s="2">
        <v>1019000</v>
      </c>
      <c r="H2486" s="2">
        <v>1</v>
      </c>
      <c r="I2486" s="3">
        <v>46187</v>
      </c>
      <c r="J2486" s="4"/>
      <c r="K2486" s="2">
        <v>2454396</v>
      </c>
      <c r="L2486" s="2">
        <v>15285</v>
      </c>
      <c r="M2486" s="2" t="s">
        <v>1161</v>
      </c>
      <c r="N2486" s="5">
        <v>46187</v>
      </c>
      <c r="O2486" s="2">
        <v>650</v>
      </c>
      <c r="P2486" s="2" t="s">
        <v>136</v>
      </c>
      <c r="Q2486" s="2">
        <v>0</v>
      </c>
      <c r="R2486" s="3">
        <v>46187</v>
      </c>
      <c r="S2486" s="2" t="s">
        <v>160</v>
      </c>
      <c r="T2486" s="2" t="s">
        <v>2025</v>
      </c>
      <c r="U2486" s="2" t="s">
        <v>5138</v>
      </c>
      <c r="V2486" s="2" t="s">
        <v>364</v>
      </c>
      <c r="W2486" s="2" t="s">
        <v>5139</v>
      </c>
      <c r="X2486" s="2">
        <v>2026</v>
      </c>
      <c r="Y2486" s="2" t="s">
        <v>65</v>
      </c>
      <c r="Z2486" s="4"/>
      <c r="AA2486" s="4"/>
      <c r="AB2486" s="2" t="s">
        <v>1161</v>
      </c>
      <c r="AC2486" s="2">
        <v>450986</v>
      </c>
    </row>
    <row r="2487" spans="1:29" ht="64.5" x14ac:dyDescent="0.25">
      <c r="A2487" s="2" t="s">
        <v>29</v>
      </c>
      <c r="B2487" s="2" t="s">
        <v>42</v>
      </c>
      <c r="C2487" s="2" t="s">
        <v>43</v>
      </c>
      <c r="D2487" s="2" t="s">
        <v>32</v>
      </c>
      <c r="E2487" s="2" t="s">
        <v>5140</v>
      </c>
      <c r="F2487" s="2" t="s">
        <v>5141</v>
      </c>
      <c r="G2487" s="2">
        <v>1970000</v>
      </c>
      <c r="H2487" s="2">
        <v>1</v>
      </c>
      <c r="I2487" s="3">
        <v>46187</v>
      </c>
      <c r="J2487" s="4"/>
      <c r="K2487" s="2">
        <v>4693123</v>
      </c>
      <c r="L2487" s="2">
        <v>39400</v>
      </c>
      <c r="M2487" s="2" t="s">
        <v>59</v>
      </c>
      <c r="N2487" s="5">
        <v>46187</v>
      </c>
      <c r="O2487" s="2" t="s">
        <v>5142</v>
      </c>
      <c r="P2487" s="2" t="s">
        <v>36</v>
      </c>
      <c r="Q2487" s="2" t="s">
        <v>61</v>
      </c>
      <c r="R2487" s="3">
        <v>46187</v>
      </c>
      <c r="S2487" s="2" t="s">
        <v>62</v>
      </c>
      <c r="T2487" s="2" t="s">
        <v>63</v>
      </c>
      <c r="U2487" s="2">
        <v>0</v>
      </c>
      <c r="V2487" s="2">
        <v>0</v>
      </c>
      <c r="W2487" s="2" t="s">
        <v>64</v>
      </c>
      <c r="X2487" s="2">
        <v>2026</v>
      </c>
      <c r="Y2487" s="2" t="s">
        <v>40</v>
      </c>
      <c r="Z2487" s="4"/>
      <c r="AA2487" s="3">
        <v>46187</v>
      </c>
      <c r="AB2487" s="2" t="s">
        <v>59</v>
      </c>
      <c r="AC2487" s="2">
        <v>450966</v>
      </c>
    </row>
    <row r="2488" spans="1:29" ht="51.75" x14ac:dyDescent="0.25">
      <c r="A2488" s="2" t="s">
        <v>29</v>
      </c>
      <c r="B2488" s="2" t="s">
        <v>42</v>
      </c>
      <c r="C2488" s="2" t="s">
        <v>43</v>
      </c>
      <c r="D2488" s="2" t="s">
        <v>32</v>
      </c>
      <c r="E2488" s="2" t="s">
        <v>5140</v>
      </c>
      <c r="F2488" s="2" t="s">
        <v>41</v>
      </c>
      <c r="G2488" s="2">
        <v>1000</v>
      </c>
      <c r="H2488" s="2">
        <v>1</v>
      </c>
      <c r="I2488" s="3">
        <v>46187</v>
      </c>
      <c r="J2488" s="4"/>
      <c r="K2488" s="2">
        <v>4693123</v>
      </c>
      <c r="L2488" s="2">
        <v>39400</v>
      </c>
      <c r="M2488" s="2" t="s">
        <v>59</v>
      </c>
      <c r="N2488" s="5">
        <v>46187</v>
      </c>
      <c r="O2488" s="2" t="s">
        <v>5142</v>
      </c>
      <c r="P2488" s="2" t="s">
        <v>36</v>
      </c>
      <c r="Q2488" s="2" t="s">
        <v>61</v>
      </c>
      <c r="R2488" s="3">
        <v>46187</v>
      </c>
      <c r="S2488" s="2" t="s">
        <v>62</v>
      </c>
      <c r="T2488" s="2" t="s">
        <v>63</v>
      </c>
      <c r="U2488" s="2">
        <v>0</v>
      </c>
      <c r="V2488" s="2">
        <v>0</v>
      </c>
      <c r="W2488" s="2" t="s">
        <v>64</v>
      </c>
      <c r="X2488" s="2">
        <v>2026</v>
      </c>
      <c r="Y2488" s="2" t="s">
        <v>40</v>
      </c>
      <c r="Z2488" s="4"/>
      <c r="AA2488" s="3">
        <v>46187</v>
      </c>
      <c r="AB2488" s="2" t="s">
        <v>59</v>
      </c>
      <c r="AC2488" s="2">
        <v>450966</v>
      </c>
    </row>
    <row r="2489" spans="1:29" ht="64.5" x14ac:dyDescent="0.25">
      <c r="A2489" s="2" t="s">
        <v>29</v>
      </c>
      <c r="B2489" s="2" t="s">
        <v>42</v>
      </c>
      <c r="C2489" s="2" t="s">
        <v>43</v>
      </c>
      <c r="D2489" s="2" t="s">
        <v>32</v>
      </c>
      <c r="E2489" s="2" t="s">
        <v>5143</v>
      </c>
      <c r="F2489" s="2" t="s">
        <v>5144</v>
      </c>
      <c r="G2489" s="2">
        <v>1970000</v>
      </c>
      <c r="H2489" s="2">
        <v>1</v>
      </c>
      <c r="I2489" s="3">
        <v>46188</v>
      </c>
      <c r="J2489" s="4"/>
      <c r="K2489" s="2">
        <v>4692766</v>
      </c>
      <c r="L2489" s="2">
        <v>39400</v>
      </c>
      <c r="M2489" s="2" t="s">
        <v>275</v>
      </c>
      <c r="N2489" s="5">
        <v>46187</v>
      </c>
      <c r="O2489" s="2" t="s">
        <v>5145</v>
      </c>
      <c r="P2489" s="2" t="s">
        <v>36</v>
      </c>
      <c r="Q2489" s="2" t="s">
        <v>61</v>
      </c>
      <c r="R2489" s="3">
        <v>46187</v>
      </c>
      <c r="S2489" s="2" t="s">
        <v>277</v>
      </c>
      <c r="T2489" s="2" t="s">
        <v>63</v>
      </c>
      <c r="U2489" s="2">
        <v>0</v>
      </c>
      <c r="V2489" s="2">
        <v>0</v>
      </c>
      <c r="W2489" s="2" t="s">
        <v>64</v>
      </c>
      <c r="X2489" s="2">
        <v>2026</v>
      </c>
      <c r="Y2489" s="2" t="s">
        <v>40</v>
      </c>
      <c r="Z2489" s="4"/>
      <c r="AA2489" s="3">
        <v>46187</v>
      </c>
      <c r="AB2489" s="2" t="s">
        <v>275</v>
      </c>
      <c r="AC2489" s="2">
        <v>450904</v>
      </c>
    </row>
    <row r="2490" spans="1:29" ht="39" x14ac:dyDescent="0.25">
      <c r="A2490" s="2" t="s">
        <v>29</v>
      </c>
      <c r="B2490" s="2" t="s">
        <v>42</v>
      </c>
      <c r="C2490" s="2" t="s">
        <v>43</v>
      </c>
      <c r="D2490" s="2" t="s">
        <v>32</v>
      </c>
      <c r="E2490" s="2" t="s">
        <v>5143</v>
      </c>
      <c r="F2490" s="2" t="s">
        <v>41</v>
      </c>
      <c r="G2490" s="2">
        <v>1000</v>
      </c>
      <c r="H2490" s="2">
        <v>1</v>
      </c>
      <c r="I2490" s="3">
        <v>46188</v>
      </c>
      <c r="J2490" s="4"/>
      <c r="K2490" s="2">
        <v>4692766</v>
      </c>
      <c r="L2490" s="2">
        <v>39400</v>
      </c>
      <c r="M2490" s="2" t="s">
        <v>275</v>
      </c>
      <c r="N2490" s="5">
        <v>46187</v>
      </c>
      <c r="O2490" s="2" t="s">
        <v>5145</v>
      </c>
      <c r="P2490" s="2" t="s">
        <v>36</v>
      </c>
      <c r="Q2490" s="2" t="s">
        <v>61</v>
      </c>
      <c r="R2490" s="3">
        <v>46187</v>
      </c>
      <c r="S2490" s="2" t="s">
        <v>277</v>
      </c>
      <c r="T2490" s="2" t="s">
        <v>63</v>
      </c>
      <c r="U2490" s="2">
        <v>0</v>
      </c>
      <c r="V2490" s="2">
        <v>0</v>
      </c>
      <c r="W2490" s="2" t="s">
        <v>64</v>
      </c>
      <c r="X2490" s="2">
        <v>2026</v>
      </c>
      <c r="Y2490" s="2" t="s">
        <v>40</v>
      </c>
      <c r="Z2490" s="4"/>
      <c r="AA2490" s="3">
        <v>46187</v>
      </c>
      <c r="AB2490" s="2" t="s">
        <v>275</v>
      </c>
      <c r="AC2490" s="2">
        <v>450904</v>
      </c>
    </row>
    <row r="2491" spans="1:29" ht="102.75" x14ac:dyDescent="0.25">
      <c r="A2491" s="2" t="s">
        <v>29</v>
      </c>
      <c r="B2491" s="2" t="s">
        <v>42</v>
      </c>
      <c r="C2491" s="2" t="s">
        <v>43</v>
      </c>
      <c r="D2491" s="2" t="s">
        <v>32</v>
      </c>
      <c r="E2491" s="2" t="s">
        <v>5146</v>
      </c>
      <c r="F2491" s="2" t="s">
        <v>5147</v>
      </c>
      <c r="G2491" s="2">
        <v>3253750</v>
      </c>
      <c r="H2491" s="2">
        <v>1</v>
      </c>
      <c r="I2491" s="3">
        <v>46187</v>
      </c>
      <c r="J2491" s="4"/>
      <c r="K2491" s="2">
        <v>4692623</v>
      </c>
      <c r="L2491" s="2">
        <v>20000</v>
      </c>
      <c r="M2491" s="2" t="s">
        <v>35</v>
      </c>
      <c r="N2491" s="5">
        <v>46187</v>
      </c>
      <c r="O2491" s="2" t="s">
        <v>5148</v>
      </c>
      <c r="P2491" s="2" t="s">
        <v>36</v>
      </c>
      <c r="Q2491" s="2" t="s">
        <v>1861</v>
      </c>
      <c r="R2491" s="3">
        <v>46187</v>
      </c>
      <c r="S2491" s="2" t="s">
        <v>38</v>
      </c>
      <c r="T2491" s="2" t="s">
        <v>1862</v>
      </c>
      <c r="U2491" s="2">
        <v>0</v>
      </c>
      <c r="V2491" s="2">
        <v>0</v>
      </c>
      <c r="W2491" s="2" t="s">
        <v>3005</v>
      </c>
      <c r="X2491" s="2">
        <v>2025</v>
      </c>
      <c r="Y2491" s="2" t="s">
        <v>40</v>
      </c>
      <c r="Z2491" s="4"/>
      <c r="AA2491" s="3">
        <v>46187</v>
      </c>
      <c r="AB2491" s="2" t="s">
        <v>35</v>
      </c>
      <c r="AC2491" s="2">
        <v>450900</v>
      </c>
    </row>
    <row r="2492" spans="1:29" ht="102.75" x14ac:dyDescent="0.25">
      <c r="A2492" s="2" t="s">
        <v>29</v>
      </c>
      <c r="B2492" s="2" t="s">
        <v>42</v>
      </c>
      <c r="C2492" s="2" t="s">
        <v>43</v>
      </c>
      <c r="D2492" s="2" t="s">
        <v>32</v>
      </c>
      <c r="E2492" s="2" t="s">
        <v>5146</v>
      </c>
      <c r="F2492" s="2" t="s">
        <v>41</v>
      </c>
      <c r="G2492" s="2">
        <v>1000</v>
      </c>
      <c r="H2492" s="2">
        <v>1</v>
      </c>
      <c r="I2492" s="3">
        <v>46187</v>
      </c>
      <c r="J2492" s="4"/>
      <c r="K2492" s="2">
        <v>4692623</v>
      </c>
      <c r="L2492" s="2">
        <v>20000</v>
      </c>
      <c r="M2492" s="2" t="s">
        <v>35</v>
      </c>
      <c r="N2492" s="5">
        <v>46187</v>
      </c>
      <c r="O2492" s="2" t="s">
        <v>5148</v>
      </c>
      <c r="P2492" s="2" t="s">
        <v>36</v>
      </c>
      <c r="Q2492" s="2" t="s">
        <v>1861</v>
      </c>
      <c r="R2492" s="3">
        <v>46187</v>
      </c>
      <c r="S2492" s="2" t="s">
        <v>38</v>
      </c>
      <c r="T2492" s="2" t="s">
        <v>1862</v>
      </c>
      <c r="U2492" s="2">
        <v>0</v>
      </c>
      <c r="V2492" s="2">
        <v>0</v>
      </c>
      <c r="W2492" s="2" t="s">
        <v>3005</v>
      </c>
      <c r="X2492" s="2">
        <v>2025</v>
      </c>
      <c r="Y2492" s="2" t="s">
        <v>40</v>
      </c>
      <c r="Z2492" s="4"/>
      <c r="AA2492" s="3">
        <v>46187</v>
      </c>
      <c r="AB2492" s="2" t="s">
        <v>35</v>
      </c>
      <c r="AC2492" s="2">
        <v>450900</v>
      </c>
    </row>
    <row r="2493" spans="1:29" ht="51.75" x14ac:dyDescent="0.25">
      <c r="A2493" s="2" t="s">
        <v>29</v>
      </c>
      <c r="B2493" s="2" t="s">
        <v>42</v>
      </c>
      <c r="C2493" s="2" t="s">
        <v>43</v>
      </c>
      <c r="D2493" s="2" t="s">
        <v>32</v>
      </c>
      <c r="E2493" s="2" t="s">
        <v>5149</v>
      </c>
      <c r="F2493" s="2" t="s">
        <v>5150</v>
      </c>
      <c r="G2493" s="2">
        <v>2479500</v>
      </c>
      <c r="H2493" s="2">
        <v>1</v>
      </c>
      <c r="I2493" s="3">
        <v>46195</v>
      </c>
      <c r="J2493" s="4"/>
      <c r="K2493" s="2">
        <v>4692582</v>
      </c>
      <c r="L2493" s="2">
        <v>30000</v>
      </c>
      <c r="M2493" s="2" t="s">
        <v>126</v>
      </c>
      <c r="N2493" s="5">
        <v>46195</v>
      </c>
      <c r="O2493" s="2" t="s">
        <v>5151</v>
      </c>
      <c r="P2493" s="2" t="s">
        <v>36</v>
      </c>
      <c r="Q2493" s="2" t="s">
        <v>891</v>
      </c>
      <c r="R2493" s="3">
        <v>46195</v>
      </c>
      <c r="S2493" s="2" t="s">
        <v>38</v>
      </c>
      <c r="T2493" s="2" t="s">
        <v>892</v>
      </c>
      <c r="U2493" s="2">
        <v>0</v>
      </c>
      <c r="V2493" s="2">
        <v>0</v>
      </c>
      <c r="W2493" s="2" t="s">
        <v>2156</v>
      </c>
      <c r="X2493" s="2">
        <v>2025</v>
      </c>
      <c r="Y2493" s="2" t="s">
        <v>40</v>
      </c>
      <c r="Z2493" s="4"/>
      <c r="AA2493" s="3">
        <v>46187</v>
      </c>
      <c r="AB2493" s="2" t="s">
        <v>126</v>
      </c>
      <c r="AC2493" s="2">
        <v>450890</v>
      </c>
    </row>
    <row r="2494" spans="1:29" ht="51.75" x14ac:dyDescent="0.25">
      <c r="A2494" s="2" t="s">
        <v>29</v>
      </c>
      <c r="B2494" s="2" t="s">
        <v>42</v>
      </c>
      <c r="C2494" s="2" t="s">
        <v>43</v>
      </c>
      <c r="D2494" s="2" t="s">
        <v>32</v>
      </c>
      <c r="E2494" s="2" t="s">
        <v>5149</v>
      </c>
      <c r="F2494" s="2" t="s">
        <v>41</v>
      </c>
      <c r="G2494" s="2">
        <v>1000</v>
      </c>
      <c r="H2494" s="2">
        <v>1</v>
      </c>
      <c r="I2494" s="3">
        <v>46195</v>
      </c>
      <c r="J2494" s="4"/>
      <c r="K2494" s="2">
        <v>4692582</v>
      </c>
      <c r="L2494" s="2">
        <v>30000</v>
      </c>
      <c r="M2494" s="2" t="s">
        <v>126</v>
      </c>
      <c r="N2494" s="5">
        <v>46195</v>
      </c>
      <c r="O2494" s="2" t="s">
        <v>5151</v>
      </c>
      <c r="P2494" s="2" t="s">
        <v>36</v>
      </c>
      <c r="Q2494" s="2" t="s">
        <v>891</v>
      </c>
      <c r="R2494" s="3">
        <v>46195</v>
      </c>
      <c r="S2494" s="2" t="s">
        <v>38</v>
      </c>
      <c r="T2494" s="2" t="s">
        <v>892</v>
      </c>
      <c r="U2494" s="2">
        <v>0</v>
      </c>
      <c r="V2494" s="2">
        <v>0</v>
      </c>
      <c r="W2494" s="2" t="s">
        <v>2156</v>
      </c>
      <c r="X2494" s="2">
        <v>2025</v>
      </c>
      <c r="Y2494" s="2" t="s">
        <v>40</v>
      </c>
      <c r="Z2494" s="4"/>
      <c r="AA2494" s="3">
        <v>46187</v>
      </c>
      <c r="AB2494" s="2" t="s">
        <v>126</v>
      </c>
      <c r="AC2494" s="2">
        <v>450890</v>
      </c>
    </row>
    <row r="2495" spans="1:29" ht="77.25" x14ac:dyDescent="0.25">
      <c r="A2495" s="2" t="s">
        <v>29</v>
      </c>
      <c r="B2495" s="2" t="s">
        <v>42</v>
      </c>
      <c r="C2495" s="2" t="s">
        <v>43</v>
      </c>
      <c r="D2495" s="2" t="s">
        <v>32</v>
      </c>
      <c r="E2495" s="2" t="s">
        <v>5152</v>
      </c>
      <c r="F2495" s="2" t="s">
        <v>5153</v>
      </c>
      <c r="G2495" s="2">
        <v>2570000</v>
      </c>
      <c r="H2495" s="2">
        <v>1</v>
      </c>
      <c r="I2495" s="3">
        <v>46188</v>
      </c>
      <c r="J2495" s="4"/>
      <c r="K2495" s="2">
        <v>4692128</v>
      </c>
      <c r="L2495" s="2">
        <v>51400</v>
      </c>
      <c r="M2495" s="2" t="s">
        <v>903</v>
      </c>
      <c r="N2495" s="5">
        <v>46187</v>
      </c>
      <c r="O2495" s="2" t="s">
        <v>5154</v>
      </c>
      <c r="P2495" s="2" t="s">
        <v>36</v>
      </c>
      <c r="Q2495" s="2" t="s">
        <v>577</v>
      </c>
      <c r="R2495" s="3">
        <v>46187</v>
      </c>
      <c r="S2495" s="2" t="s">
        <v>2716</v>
      </c>
      <c r="T2495" s="2" t="s">
        <v>52</v>
      </c>
      <c r="U2495" s="2">
        <v>0</v>
      </c>
      <c r="V2495" s="2" t="s">
        <v>37</v>
      </c>
      <c r="W2495" s="2" t="s">
        <v>4115</v>
      </c>
      <c r="X2495" s="2">
        <v>2026</v>
      </c>
      <c r="Y2495" s="2" t="s">
        <v>40</v>
      </c>
      <c r="Z2495" s="4"/>
      <c r="AA2495" s="3">
        <v>46187</v>
      </c>
      <c r="AB2495" s="2" t="s">
        <v>903</v>
      </c>
      <c r="AC2495" s="2">
        <v>450836</v>
      </c>
    </row>
    <row r="2496" spans="1:29" ht="77.25" x14ac:dyDescent="0.25">
      <c r="A2496" s="2" t="s">
        <v>29</v>
      </c>
      <c r="B2496" s="2" t="s">
        <v>42</v>
      </c>
      <c r="C2496" s="2" t="s">
        <v>43</v>
      </c>
      <c r="D2496" s="2" t="s">
        <v>32</v>
      </c>
      <c r="E2496" s="2" t="s">
        <v>5152</v>
      </c>
      <c r="F2496" s="2" t="s">
        <v>41</v>
      </c>
      <c r="G2496" s="2">
        <v>1000</v>
      </c>
      <c r="H2496" s="2">
        <v>1</v>
      </c>
      <c r="I2496" s="3">
        <v>46188</v>
      </c>
      <c r="J2496" s="4"/>
      <c r="K2496" s="2">
        <v>4692128</v>
      </c>
      <c r="L2496" s="2">
        <v>51400</v>
      </c>
      <c r="M2496" s="2" t="s">
        <v>903</v>
      </c>
      <c r="N2496" s="5">
        <v>46187</v>
      </c>
      <c r="O2496" s="2" t="s">
        <v>5154</v>
      </c>
      <c r="P2496" s="2" t="s">
        <v>36</v>
      </c>
      <c r="Q2496" s="2" t="s">
        <v>577</v>
      </c>
      <c r="R2496" s="3">
        <v>46187</v>
      </c>
      <c r="S2496" s="2" t="s">
        <v>2716</v>
      </c>
      <c r="T2496" s="2" t="s">
        <v>52</v>
      </c>
      <c r="U2496" s="2">
        <v>0</v>
      </c>
      <c r="V2496" s="2" t="s">
        <v>37</v>
      </c>
      <c r="W2496" s="2" t="s">
        <v>4115</v>
      </c>
      <c r="X2496" s="2">
        <v>2026</v>
      </c>
      <c r="Y2496" s="2" t="s">
        <v>40</v>
      </c>
      <c r="Z2496" s="4"/>
      <c r="AA2496" s="3">
        <v>46187</v>
      </c>
      <c r="AB2496" s="2" t="s">
        <v>903</v>
      </c>
      <c r="AC2496" s="2">
        <v>450836</v>
      </c>
    </row>
    <row r="2497" spans="1:29" ht="64.5" x14ac:dyDescent="0.25">
      <c r="A2497" s="2" t="s">
        <v>29</v>
      </c>
      <c r="B2497" s="2" t="s">
        <v>42</v>
      </c>
      <c r="C2497" s="2" t="s">
        <v>43</v>
      </c>
      <c r="D2497" s="2" t="s">
        <v>132</v>
      </c>
      <c r="E2497" s="2" t="s">
        <v>5155</v>
      </c>
      <c r="F2497" s="2" t="s">
        <v>5156</v>
      </c>
      <c r="G2497" s="2">
        <v>1865000</v>
      </c>
      <c r="H2497" s="2">
        <v>1</v>
      </c>
      <c r="I2497" s="3">
        <v>46187</v>
      </c>
      <c r="J2497" s="4"/>
      <c r="K2497" s="2">
        <v>4112567</v>
      </c>
      <c r="L2497" s="2">
        <v>27975</v>
      </c>
      <c r="M2497" s="2" t="s">
        <v>5157</v>
      </c>
      <c r="N2497" s="5">
        <v>46187</v>
      </c>
      <c r="O2497" s="2" t="s">
        <v>5158</v>
      </c>
      <c r="P2497" s="2" t="s">
        <v>136</v>
      </c>
      <c r="Q2497" s="2">
        <v>0</v>
      </c>
      <c r="R2497" s="3">
        <v>46187</v>
      </c>
      <c r="S2497" s="2" t="s">
        <v>5159</v>
      </c>
      <c r="T2497" s="2" t="s">
        <v>5160</v>
      </c>
      <c r="U2497" s="2">
        <v>0</v>
      </c>
      <c r="V2497" s="2">
        <v>0</v>
      </c>
      <c r="W2497" s="2" t="s">
        <v>5160</v>
      </c>
      <c r="X2497" s="2">
        <v>2026</v>
      </c>
      <c r="Y2497" s="2" t="s">
        <v>65</v>
      </c>
      <c r="Z2497" s="4"/>
      <c r="AA2497" s="4"/>
      <c r="AB2497" s="2" t="s">
        <v>5157</v>
      </c>
      <c r="AC2497" s="2">
        <v>450832</v>
      </c>
    </row>
    <row r="2498" spans="1:29" ht="102.75" x14ac:dyDescent="0.25">
      <c r="A2498" s="2" t="s">
        <v>29</v>
      </c>
      <c r="B2498" s="2" t="s">
        <v>42</v>
      </c>
      <c r="C2498" s="2" t="s">
        <v>43</v>
      </c>
      <c r="D2498" s="2" t="s">
        <v>32</v>
      </c>
      <c r="E2498" s="2" t="s">
        <v>5161</v>
      </c>
      <c r="F2498" s="2" t="s">
        <v>5162</v>
      </c>
      <c r="G2498" s="2">
        <v>1969000</v>
      </c>
      <c r="H2498" s="2">
        <v>1</v>
      </c>
      <c r="I2498" s="3">
        <v>46187</v>
      </c>
      <c r="J2498" s="4"/>
      <c r="K2498" s="2">
        <v>4692209</v>
      </c>
      <c r="L2498" s="2">
        <v>10000</v>
      </c>
      <c r="M2498" s="2" t="s">
        <v>35</v>
      </c>
      <c r="N2498" s="5">
        <v>46187</v>
      </c>
      <c r="O2498" s="2" t="s">
        <v>5163</v>
      </c>
      <c r="P2498" s="2" t="s">
        <v>36</v>
      </c>
      <c r="Q2498" s="2" t="s">
        <v>37</v>
      </c>
      <c r="R2498" s="3">
        <v>46187</v>
      </c>
      <c r="S2498" s="2" t="s">
        <v>38</v>
      </c>
      <c r="T2498" s="2" t="s">
        <v>5164</v>
      </c>
      <c r="U2498" s="2">
        <v>0</v>
      </c>
      <c r="V2498" s="2">
        <v>0</v>
      </c>
      <c r="W2498" s="2" t="s">
        <v>5165</v>
      </c>
      <c r="X2498" s="2">
        <v>2026</v>
      </c>
      <c r="Y2498" s="2" t="s">
        <v>40</v>
      </c>
      <c r="Z2498" s="4"/>
      <c r="AA2498" s="3">
        <v>46187</v>
      </c>
      <c r="AB2498" s="2" t="s">
        <v>35</v>
      </c>
      <c r="AC2498" s="2">
        <v>450828</v>
      </c>
    </row>
    <row r="2499" spans="1:29" ht="102.75" x14ac:dyDescent="0.25">
      <c r="A2499" s="2" t="s">
        <v>29</v>
      </c>
      <c r="B2499" s="2" t="s">
        <v>42</v>
      </c>
      <c r="C2499" s="2" t="s">
        <v>43</v>
      </c>
      <c r="D2499" s="2" t="s">
        <v>32</v>
      </c>
      <c r="E2499" s="2" t="s">
        <v>5161</v>
      </c>
      <c r="F2499" s="2" t="s">
        <v>41</v>
      </c>
      <c r="G2499" s="2">
        <v>1000</v>
      </c>
      <c r="H2499" s="2">
        <v>1</v>
      </c>
      <c r="I2499" s="3">
        <v>46187</v>
      </c>
      <c r="J2499" s="4"/>
      <c r="K2499" s="2">
        <v>4692209</v>
      </c>
      <c r="L2499" s="2">
        <v>10000</v>
      </c>
      <c r="M2499" s="2" t="s">
        <v>35</v>
      </c>
      <c r="N2499" s="5">
        <v>46187</v>
      </c>
      <c r="O2499" s="2" t="s">
        <v>5163</v>
      </c>
      <c r="P2499" s="2" t="s">
        <v>36</v>
      </c>
      <c r="Q2499" s="2" t="s">
        <v>37</v>
      </c>
      <c r="R2499" s="3">
        <v>46187</v>
      </c>
      <c r="S2499" s="2" t="s">
        <v>38</v>
      </c>
      <c r="T2499" s="2" t="s">
        <v>5164</v>
      </c>
      <c r="U2499" s="2">
        <v>0</v>
      </c>
      <c r="V2499" s="2">
        <v>0</v>
      </c>
      <c r="W2499" s="2" t="s">
        <v>5165</v>
      </c>
      <c r="X2499" s="2">
        <v>2026</v>
      </c>
      <c r="Y2499" s="2" t="s">
        <v>40</v>
      </c>
      <c r="Z2499" s="4"/>
      <c r="AA2499" s="3">
        <v>46187</v>
      </c>
      <c r="AB2499" s="2" t="s">
        <v>35</v>
      </c>
      <c r="AC2499" s="2">
        <v>450828</v>
      </c>
    </row>
    <row r="2500" spans="1:29" ht="64.5" x14ac:dyDescent="0.25">
      <c r="A2500" s="2" t="s">
        <v>29</v>
      </c>
      <c r="B2500" s="2" t="s">
        <v>42</v>
      </c>
      <c r="C2500" s="2" t="s">
        <v>43</v>
      </c>
      <c r="D2500" s="2" t="s">
        <v>32</v>
      </c>
      <c r="E2500" s="2" t="s">
        <v>5166</v>
      </c>
      <c r="F2500" s="2" t="s">
        <v>5167</v>
      </c>
      <c r="G2500" s="2">
        <v>1970000</v>
      </c>
      <c r="H2500" s="2">
        <v>1</v>
      </c>
      <c r="I2500" s="3">
        <v>46188</v>
      </c>
      <c r="J2500" s="4"/>
      <c r="K2500" s="2">
        <v>2600998</v>
      </c>
      <c r="L2500" s="2">
        <v>39400</v>
      </c>
      <c r="M2500" s="2" t="s">
        <v>897</v>
      </c>
      <c r="N2500" s="5">
        <v>46187</v>
      </c>
      <c r="O2500" s="2" t="s">
        <v>5168</v>
      </c>
      <c r="P2500" s="2" t="s">
        <v>36</v>
      </c>
      <c r="Q2500" s="2" t="s">
        <v>61</v>
      </c>
      <c r="R2500" s="3">
        <v>46187</v>
      </c>
      <c r="S2500" s="2" t="s">
        <v>145</v>
      </c>
      <c r="T2500" s="2" t="s">
        <v>63</v>
      </c>
      <c r="U2500" s="2">
        <v>0</v>
      </c>
      <c r="V2500" s="2">
        <v>0</v>
      </c>
      <c r="W2500" s="2" t="s">
        <v>64</v>
      </c>
      <c r="X2500" s="2">
        <v>2026</v>
      </c>
      <c r="Y2500" s="2" t="s">
        <v>40</v>
      </c>
      <c r="Z2500" s="4"/>
      <c r="AA2500" s="3">
        <v>46187</v>
      </c>
      <c r="AB2500" s="2" t="s">
        <v>897</v>
      </c>
      <c r="AC2500" s="2">
        <v>450822</v>
      </c>
    </row>
    <row r="2501" spans="1:29" ht="51.75" x14ac:dyDescent="0.25">
      <c r="A2501" s="2" t="s">
        <v>29</v>
      </c>
      <c r="B2501" s="2" t="s">
        <v>42</v>
      </c>
      <c r="C2501" s="2" t="s">
        <v>43</v>
      </c>
      <c r="D2501" s="2" t="s">
        <v>32</v>
      </c>
      <c r="E2501" s="2" t="s">
        <v>5166</v>
      </c>
      <c r="F2501" s="2" t="s">
        <v>41</v>
      </c>
      <c r="G2501" s="2">
        <v>1000</v>
      </c>
      <c r="H2501" s="2">
        <v>1</v>
      </c>
      <c r="I2501" s="3">
        <v>46188</v>
      </c>
      <c r="J2501" s="4"/>
      <c r="K2501" s="2">
        <v>2600998</v>
      </c>
      <c r="L2501" s="2">
        <v>39400</v>
      </c>
      <c r="M2501" s="2" t="s">
        <v>897</v>
      </c>
      <c r="N2501" s="5">
        <v>46187</v>
      </c>
      <c r="O2501" s="2" t="s">
        <v>5168</v>
      </c>
      <c r="P2501" s="2" t="s">
        <v>36</v>
      </c>
      <c r="Q2501" s="2" t="s">
        <v>61</v>
      </c>
      <c r="R2501" s="3">
        <v>46187</v>
      </c>
      <c r="S2501" s="2" t="s">
        <v>145</v>
      </c>
      <c r="T2501" s="2" t="s">
        <v>63</v>
      </c>
      <c r="U2501" s="2">
        <v>0</v>
      </c>
      <c r="V2501" s="2">
        <v>0</v>
      </c>
      <c r="W2501" s="2" t="s">
        <v>64</v>
      </c>
      <c r="X2501" s="2">
        <v>2026</v>
      </c>
      <c r="Y2501" s="2" t="s">
        <v>40</v>
      </c>
      <c r="Z2501" s="4"/>
      <c r="AA2501" s="3">
        <v>46187</v>
      </c>
      <c r="AB2501" s="2" t="s">
        <v>897</v>
      </c>
      <c r="AC2501" s="2">
        <v>450822</v>
      </c>
    </row>
    <row r="2502" spans="1:29" ht="51.75" x14ac:dyDescent="0.25">
      <c r="A2502" s="2" t="s">
        <v>29</v>
      </c>
      <c r="B2502" s="2" t="s">
        <v>42</v>
      </c>
      <c r="C2502" s="2" t="s">
        <v>43</v>
      </c>
      <c r="D2502" s="2" t="s">
        <v>32</v>
      </c>
      <c r="E2502" s="2" t="s">
        <v>5169</v>
      </c>
      <c r="F2502" s="2" t="s">
        <v>5170</v>
      </c>
      <c r="G2502" s="2">
        <v>2370000</v>
      </c>
      <c r="H2502" s="2">
        <v>1</v>
      </c>
      <c r="I2502" s="3">
        <v>46187</v>
      </c>
      <c r="J2502" s="4"/>
      <c r="K2502" s="2">
        <v>4689782</v>
      </c>
      <c r="L2502" s="2">
        <v>30000</v>
      </c>
      <c r="M2502" s="2" t="s">
        <v>659</v>
      </c>
      <c r="N2502" s="5">
        <v>46187</v>
      </c>
      <c r="O2502" s="2" t="s">
        <v>5171</v>
      </c>
      <c r="P2502" s="2" t="s">
        <v>36</v>
      </c>
      <c r="Q2502" s="2" t="s">
        <v>883</v>
      </c>
      <c r="R2502" s="3">
        <v>46187</v>
      </c>
      <c r="S2502" s="2" t="s">
        <v>38</v>
      </c>
      <c r="T2502" s="2" t="s">
        <v>5172</v>
      </c>
      <c r="U2502" s="2" t="s">
        <v>5173</v>
      </c>
      <c r="V2502" s="2">
        <v>0</v>
      </c>
      <c r="W2502" s="2" t="s">
        <v>2265</v>
      </c>
      <c r="X2502" s="2">
        <v>2025</v>
      </c>
      <c r="Y2502" s="2" t="s">
        <v>40</v>
      </c>
      <c r="Z2502" s="4"/>
      <c r="AA2502" s="4"/>
      <c r="AB2502" s="2" t="s">
        <v>659</v>
      </c>
      <c r="AC2502" s="2">
        <v>450816</v>
      </c>
    </row>
    <row r="2503" spans="1:29" ht="64.5" x14ac:dyDescent="0.25">
      <c r="A2503" s="2" t="s">
        <v>29</v>
      </c>
      <c r="B2503" s="2" t="s">
        <v>42</v>
      </c>
      <c r="C2503" s="2" t="s">
        <v>43</v>
      </c>
      <c r="D2503" s="2" t="s">
        <v>32</v>
      </c>
      <c r="E2503" s="2" t="s">
        <v>5174</v>
      </c>
      <c r="F2503" s="2" t="s">
        <v>5175</v>
      </c>
      <c r="G2503" s="2">
        <v>2545000</v>
      </c>
      <c r="H2503" s="2">
        <v>1</v>
      </c>
      <c r="I2503" s="3">
        <v>46193</v>
      </c>
      <c r="J2503" s="4"/>
      <c r="K2503" s="2">
        <v>4686744</v>
      </c>
      <c r="L2503" s="2">
        <v>50900</v>
      </c>
      <c r="M2503" s="2" t="s">
        <v>187</v>
      </c>
      <c r="N2503" s="5">
        <v>46186</v>
      </c>
      <c r="O2503" s="2" t="s">
        <v>5176</v>
      </c>
      <c r="P2503" s="2" t="s">
        <v>36</v>
      </c>
      <c r="Q2503" s="2" t="s">
        <v>577</v>
      </c>
      <c r="R2503" s="3">
        <v>46186</v>
      </c>
      <c r="S2503" s="2" t="s">
        <v>51</v>
      </c>
      <c r="T2503" s="2" t="s">
        <v>52</v>
      </c>
      <c r="U2503" s="2">
        <v>0</v>
      </c>
      <c r="V2503" s="2" t="s">
        <v>1334</v>
      </c>
      <c r="W2503" s="2" t="s">
        <v>579</v>
      </c>
      <c r="X2503" s="2">
        <v>2026</v>
      </c>
      <c r="Y2503" s="2" t="s">
        <v>40</v>
      </c>
      <c r="Z2503" s="4"/>
      <c r="AA2503" s="3">
        <v>46187</v>
      </c>
      <c r="AB2503" s="2" t="s">
        <v>187</v>
      </c>
      <c r="AC2503" s="2">
        <v>450772</v>
      </c>
    </row>
    <row r="2504" spans="1:29" ht="39" x14ac:dyDescent="0.25">
      <c r="A2504" s="2" t="s">
        <v>29</v>
      </c>
      <c r="B2504" s="2" t="s">
        <v>42</v>
      </c>
      <c r="C2504" s="2" t="s">
        <v>43</v>
      </c>
      <c r="D2504" s="2" t="s">
        <v>32</v>
      </c>
      <c r="E2504" s="2" t="s">
        <v>5174</v>
      </c>
      <c r="F2504" s="2" t="s">
        <v>41</v>
      </c>
      <c r="G2504" s="2">
        <v>1000</v>
      </c>
      <c r="H2504" s="2">
        <v>1</v>
      </c>
      <c r="I2504" s="3">
        <v>46193</v>
      </c>
      <c r="J2504" s="4"/>
      <c r="K2504" s="2">
        <v>4686744</v>
      </c>
      <c r="L2504" s="2">
        <v>50900</v>
      </c>
      <c r="M2504" s="2" t="s">
        <v>187</v>
      </c>
      <c r="N2504" s="5">
        <v>46186</v>
      </c>
      <c r="O2504" s="2" t="s">
        <v>5176</v>
      </c>
      <c r="P2504" s="2" t="s">
        <v>36</v>
      </c>
      <c r="Q2504" s="2" t="s">
        <v>577</v>
      </c>
      <c r="R2504" s="3">
        <v>46186</v>
      </c>
      <c r="S2504" s="2" t="s">
        <v>51</v>
      </c>
      <c r="T2504" s="2" t="s">
        <v>52</v>
      </c>
      <c r="U2504" s="2">
        <v>0</v>
      </c>
      <c r="V2504" s="2" t="s">
        <v>1334</v>
      </c>
      <c r="W2504" s="2" t="s">
        <v>579</v>
      </c>
      <c r="X2504" s="2">
        <v>2026</v>
      </c>
      <c r="Y2504" s="2" t="s">
        <v>40</v>
      </c>
      <c r="Z2504" s="4"/>
      <c r="AA2504" s="3">
        <v>46187</v>
      </c>
      <c r="AB2504" s="2" t="s">
        <v>187</v>
      </c>
      <c r="AC2504" s="2">
        <v>450772</v>
      </c>
    </row>
    <row r="2505" spans="1:29" ht="64.5" x14ac:dyDescent="0.25">
      <c r="A2505" s="2" t="s">
        <v>29</v>
      </c>
      <c r="B2505" s="2" t="s">
        <v>42</v>
      </c>
      <c r="C2505" s="2" t="s">
        <v>43</v>
      </c>
      <c r="D2505" s="2" t="s">
        <v>32</v>
      </c>
      <c r="E2505" s="2" t="s">
        <v>5177</v>
      </c>
      <c r="F2505" s="2" t="s">
        <v>5178</v>
      </c>
      <c r="G2505" s="2">
        <v>2050000</v>
      </c>
      <c r="H2505" s="2">
        <v>1</v>
      </c>
      <c r="I2505" s="3">
        <v>46187</v>
      </c>
      <c r="J2505" s="4"/>
      <c r="K2505" s="2">
        <v>4685278</v>
      </c>
      <c r="L2505" s="2">
        <v>41000</v>
      </c>
      <c r="M2505" s="2" t="s">
        <v>478</v>
      </c>
      <c r="N2505" s="5">
        <v>46186</v>
      </c>
      <c r="O2505" s="2">
        <v>7717</v>
      </c>
      <c r="P2505" s="2" t="s">
        <v>36</v>
      </c>
      <c r="Q2505" s="2" t="s">
        <v>61</v>
      </c>
      <c r="R2505" s="3">
        <v>46186</v>
      </c>
      <c r="S2505" s="2" t="s">
        <v>110</v>
      </c>
      <c r="T2505" s="2" t="s">
        <v>63</v>
      </c>
      <c r="U2505" s="2">
        <v>0</v>
      </c>
      <c r="V2505" s="2" t="s">
        <v>278</v>
      </c>
      <c r="W2505" s="2" t="s">
        <v>406</v>
      </c>
      <c r="X2505" s="2">
        <v>2026</v>
      </c>
      <c r="Y2505" s="2" t="s">
        <v>40</v>
      </c>
      <c r="Z2505" s="4"/>
      <c r="AA2505" s="3">
        <v>46187</v>
      </c>
      <c r="AB2505" s="2" t="s">
        <v>478</v>
      </c>
      <c r="AC2505" s="2">
        <v>450746</v>
      </c>
    </row>
    <row r="2506" spans="1:29" ht="51.75" x14ac:dyDescent="0.25">
      <c r="A2506" s="2" t="s">
        <v>29</v>
      </c>
      <c r="B2506" s="2" t="s">
        <v>42</v>
      </c>
      <c r="C2506" s="2" t="s">
        <v>43</v>
      </c>
      <c r="D2506" s="2" t="s">
        <v>32</v>
      </c>
      <c r="E2506" s="2" t="s">
        <v>5177</v>
      </c>
      <c r="F2506" s="2" t="s">
        <v>41</v>
      </c>
      <c r="G2506" s="2">
        <v>1000</v>
      </c>
      <c r="H2506" s="2">
        <v>1</v>
      </c>
      <c r="I2506" s="3">
        <v>46187</v>
      </c>
      <c r="J2506" s="4"/>
      <c r="K2506" s="2">
        <v>4685278</v>
      </c>
      <c r="L2506" s="2">
        <v>41000</v>
      </c>
      <c r="M2506" s="2" t="s">
        <v>478</v>
      </c>
      <c r="N2506" s="5">
        <v>46186</v>
      </c>
      <c r="O2506" s="2">
        <v>7717</v>
      </c>
      <c r="P2506" s="2" t="s">
        <v>36</v>
      </c>
      <c r="Q2506" s="2" t="s">
        <v>61</v>
      </c>
      <c r="R2506" s="3">
        <v>46186</v>
      </c>
      <c r="S2506" s="2" t="s">
        <v>110</v>
      </c>
      <c r="T2506" s="2" t="s">
        <v>63</v>
      </c>
      <c r="U2506" s="2">
        <v>0</v>
      </c>
      <c r="V2506" s="2" t="s">
        <v>278</v>
      </c>
      <c r="W2506" s="2" t="s">
        <v>406</v>
      </c>
      <c r="X2506" s="2">
        <v>2026</v>
      </c>
      <c r="Y2506" s="2" t="s">
        <v>40</v>
      </c>
      <c r="Z2506" s="4"/>
      <c r="AA2506" s="3">
        <v>46187</v>
      </c>
      <c r="AB2506" s="2" t="s">
        <v>478</v>
      </c>
      <c r="AC2506" s="2">
        <v>450746</v>
      </c>
    </row>
    <row r="2507" spans="1:29" ht="64.5" x14ac:dyDescent="0.25">
      <c r="A2507" s="2" t="s">
        <v>29</v>
      </c>
      <c r="B2507" s="2" t="s">
        <v>42</v>
      </c>
      <c r="C2507" s="2" t="s">
        <v>43</v>
      </c>
      <c r="D2507" s="2" t="s">
        <v>32</v>
      </c>
      <c r="E2507" s="2" t="s">
        <v>5179</v>
      </c>
      <c r="F2507" s="2" t="s">
        <v>5180</v>
      </c>
      <c r="G2507" s="2">
        <v>2280000</v>
      </c>
      <c r="H2507" s="2">
        <v>1</v>
      </c>
      <c r="I2507" s="3">
        <v>46187</v>
      </c>
      <c r="J2507" s="4"/>
      <c r="K2507" s="2">
        <v>4686057</v>
      </c>
      <c r="L2507" s="2">
        <v>45600</v>
      </c>
      <c r="M2507" s="2" t="s">
        <v>143</v>
      </c>
      <c r="N2507" s="5">
        <v>46186</v>
      </c>
      <c r="O2507" s="2" t="s">
        <v>5181</v>
      </c>
      <c r="P2507" s="2" t="s">
        <v>36</v>
      </c>
      <c r="Q2507" s="2" t="s">
        <v>337</v>
      </c>
      <c r="R2507" s="3">
        <v>46186</v>
      </c>
      <c r="S2507" s="2" t="s">
        <v>145</v>
      </c>
      <c r="T2507" s="2" t="s">
        <v>98</v>
      </c>
      <c r="U2507" s="2">
        <v>0</v>
      </c>
      <c r="V2507" s="2">
        <v>0</v>
      </c>
      <c r="W2507" s="2" t="s">
        <v>687</v>
      </c>
      <c r="X2507" s="2">
        <v>2026</v>
      </c>
      <c r="Y2507" s="2" t="s">
        <v>40</v>
      </c>
      <c r="Z2507" s="4"/>
      <c r="AA2507" s="3">
        <v>46186</v>
      </c>
      <c r="AB2507" s="2" t="s">
        <v>143</v>
      </c>
      <c r="AC2507" s="2">
        <v>450732</v>
      </c>
    </row>
    <row r="2508" spans="1:29" ht="39" x14ac:dyDescent="0.25">
      <c r="A2508" s="2" t="s">
        <v>29</v>
      </c>
      <c r="B2508" s="2" t="s">
        <v>42</v>
      </c>
      <c r="C2508" s="2" t="s">
        <v>43</v>
      </c>
      <c r="D2508" s="2" t="s">
        <v>32</v>
      </c>
      <c r="E2508" s="2" t="s">
        <v>5179</v>
      </c>
      <c r="F2508" s="2" t="s">
        <v>41</v>
      </c>
      <c r="G2508" s="2">
        <v>1000</v>
      </c>
      <c r="H2508" s="2">
        <v>1</v>
      </c>
      <c r="I2508" s="3">
        <v>46187</v>
      </c>
      <c r="J2508" s="4"/>
      <c r="K2508" s="2">
        <v>4686057</v>
      </c>
      <c r="L2508" s="2">
        <v>45600</v>
      </c>
      <c r="M2508" s="2" t="s">
        <v>143</v>
      </c>
      <c r="N2508" s="5">
        <v>46186</v>
      </c>
      <c r="O2508" s="2" t="s">
        <v>5181</v>
      </c>
      <c r="P2508" s="2" t="s">
        <v>36</v>
      </c>
      <c r="Q2508" s="2" t="s">
        <v>337</v>
      </c>
      <c r="R2508" s="3">
        <v>46186</v>
      </c>
      <c r="S2508" s="2" t="s">
        <v>145</v>
      </c>
      <c r="T2508" s="2" t="s">
        <v>98</v>
      </c>
      <c r="U2508" s="2">
        <v>0</v>
      </c>
      <c r="V2508" s="2">
        <v>0</v>
      </c>
      <c r="W2508" s="2" t="s">
        <v>687</v>
      </c>
      <c r="X2508" s="2">
        <v>2026</v>
      </c>
      <c r="Y2508" s="2" t="s">
        <v>40</v>
      </c>
      <c r="Z2508" s="4"/>
      <c r="AA2508" s="3">
        <v>46186</v>
      </c>
      <c r="AB2508" s="2" t="s">
        <v>143</v>
      </c>
      <c r="AC2508" s="2">
        <v>450732</v>
      </c>
    </row>
    <row r="2509" spans="1:29" ht="51.75" x14ac:dyDescent="0.25">
      <c r="A2509" s="2" t="s">
        <v>29</v>
      </c>
      <c r="B2509" s="2" t="s">
        <v>42</v>
      </c>
      <c r="C2509" s="2" t="s">
        <v>43</v>
      </c>
      <c r="D2509" s="2" t="s">
        <v>737</v>
      </c>
      <c r="E2509" s="2" t="s">
        <v>5182</v>
      </c>
      <c r="F2509" s="2" t="s">
        <v>41</v>
      </c>
      <c r="G2509" s="2">
        <v>5000</v>
      </c>
      <c r="H2509" s="2">
        <v>1</v>
      </c>
      <c r="I2509" s="3">
        <v>46190</v>
      </c>
      <c r="J2509" s="4"/>
      <c r="K2509" s="2">
        <v>4637151</v>
      </c>
      <c r="L2509" s="2">
        <v>80800</v>
      </c>
      <c r="M2509" s="2" t="s">
        <v>108</v>
      </c>
      <c r="N2509" s="5">
        <v>46189</v>
      </c>
      <c r="O2509" s="2" t="s">
        <v>5183</v>
      </c>
      <c r="P2509" s="2" t="s">
        <v>181</v>
      </c>
      <c r="Q2509" s="2" t="s">
        <v>3314</v>
      </c>
      <c r="R2509" s="3">
        <v>46189</v>
      </c>
      <c r="S2509" s="2" t="s">
        <v>110</v>
      </c>
      <c r="T2509" s="2" t="s">
        <v>5184</v>
      </c>
      <c r="U2509" s="2">
        <v>0</v>
      </c>
      <c r="V2509" s="2">
        <v>0</v>
      </c>
      <c r="W2509" s="2" t="s">
        <v>687</v>
      </c>
      <c r="X2509" s="2">
        <v>2026</v>
      </c>
      <c r="Y2509" s="2" t="s">
        <v>55</v>
      </c>
      <c r="Z2509" s="4"/>
      <c r="AA2509" s="3">
        <v>46184</v>
      </c>
      <c r="AB2509" s="2" t="s">
        <v>108</v>
      </c>
      <c r="AC2509" s="2">
        <v>450720</v>
      </c>
    </row>
    <row r="2510" spans="1:29" ht="64.5" x14ac:dyDescent="0.25">
      <c r="A2510" s="2" t="s">
        <v>29</v>
      </c>
      <c r="B2510" s="2" t="s">
        <v>42</v>
      </c>
      <c r="C2510" s="2" t="s">
        <v>43</v>
      </c>
      <c r="D2510" s="2" t="s">
        <v>737</v>
      </c>
      <c r="E2510" s="2" t="s">
        <v>5182</v>
      </c>
      <c r="F2510" s="2" t="s">
        <v>5185</v>
      </c>
      <c r="G2510" s="2">
        <v>2280000</v>
      </c>
      <c r="H2510" s="2">
        <v>1</v>
      </c>
      <c r="I2510" s="3">
        <v>46190</v>
      </c>
      <c r="J2510" s="4"/>
      <c r="K2510" s="2">
        <v>4637151</v>
      </c>
      <c r="L2510" s="2">
        <v>80800</v>
      </c>
      <c r="M2510" s="2" t="s">
        <v>108</v>
      </c>
      <c r="N2510" s="5">
        <v>46189</v>
      </c>
      <c r="O2510" s="2" t="s">
        <v>5183</v>
      </c>
      <c r="P2510" s="2" t="s">
        <v>181</v>
      </c>
      <c r="Q2510" s="2" t="s">
        <v>3314</v>
      </c>
      <c r="R2510" s="3">
        <v>46189</v>
      </c>
      <c r="S2510" s="2" t="s">
        <v>110</v>
      </c>
      <c r="T2510" s="2" t="s">
        <v>5184</v>
      </c>
      <c r="U2510" s="2">
        <v>0</v>
      </c>
      <c r="V2510" s="2">
        <v>0</v>
      </c>
      <c r="W2510" s="2" t="s">
        <v>687</v>
      </c>
      <c r="X2510" s="2">
        <v>2026</v>
      </c>
      <c r="Y2510" s="2" t="s">
        <v>55</v>
      </c>
      <c r="Z2510" s="4"/>
      <c r="AA2510" s="3">
        <v>46184</v>
      </c>
      <c r="AB2510" s="2" t="s">
        <v>108</v>
      </c>
      <c r="AC2510" s="2">
        <v>450720</v>
      </c>
    </row>
    <row r="2511" spans="1:29" ht="51.75" x14ac:dyDescent="0.25">
      <c r="A2511" s="2" t="s">
        <v>29</v>
      </c>
      <c r="B2511" s="2" t="s">
        <v>42</v>
      </c>
      <c r="C2511" s="2" t="s">
        <v>43</v>
      </c>
      <c r="D2511" s="2" t="s">
        <v>737</v>
      </c>
      <c r="E2511" s="2" t="s">
        <v>5182</v>
      </c>
      <c r="F2511" s="2" t="s">
        <v>3169</v>
      </c>
      <c r="G2511" s="2">
        <v>1600000</v>
      </c>
      <c r="H2511" s="2">
        <v>1</v>
      </c>
      <c r="I2511" s="3">
        <v>46190</v>
      </c>
      <c r="J2511" s="4"/>
      <c r="K2511" s="2">
        <v>4637151</v>
      </c>
      <c r="L2511" s="2">
        <v>80800</v>
      </c>
      <c r="M2511" s="2" t="s">
        <v>108</v>
      </c>
      <c r="N2511" s="5">
        <v>46189</v>
      </c>
      <c r="O2511" s="2" t="s">
        <v>5183</v>
      </c>
      <c r="P2511" s="2" t="s">
        <v>181</v>
      </c>
      <c r="Q2511" s="2" t="s">
        <v>3314</v>
      </c>
      <c r="R2511" s="3">
        <v>46189</v>
      </c>
      <c r="S2511" s="2" t="s">
        <v>110</v>
      </c>
      <c r="T2511" s="2" t="s">
        <v>5184</v>
      </c>
      <c r="U2511" s="2">
        <v>0</v>
      </c>
      <c r="V2511" s="2">
        <v>0</v>
      </c>
      <c r="W2511" s="2" t="s">
        <v>687</v>
      </c>
      <c r="X2511" s="2">
        <v>2026</v>
      </c>
      <c r="Y2511" s="2" t="s">
        <v>55</v>
      </c>
      <c r="Z2511" s="4"/>
      <c r="AA2511" s="3">
        <v>46184</v>
      </c>
      <c r="AB2511" s="2" t="s">
        <v>108</v>
      </c>
      <c r="AC2511" s="2">
        <v>450720</v>
      </c>
    </row>
    <row r="2512" spans="1:29" ht="51.75" x14ac:dyDescent="0.25">
      <c r="A2512" s="2" t="s">
        <v>29</v>
      </c>
      <c r="B2512" s="2" t="s">
        <v>30</v>
      </c>
      <c r="C2512" s="2" t="s">
        <v>31</v>
      </c>
      <c r="D2512" s="2" t="s">
        <v>32</v>
      </c>
      <c r="E2512" s="2" t="s">
        <v>5186</v>
      </c>
      <c r="F2512" s="2" t="s">
        <v>5187</v>
      </c>
      <c r="G2512" s="2">
        <v>2980000</v>
      </c>
      <c r="H2512" s="2">
        <v>1</v>
      </c>
      <c r="I2512" s="3">
        <v>46194</v>
      </c>
      <c r="J2512" s="4"/>
      <c r="K2512" s="2">
        <v>4685652</v>
      </c>
      <c r="L2512" s="2">
        <v>0</v>
      </c>
      <c r="M2512" s="2" t="s">
        <v>47</v>
      </c>
      <c r="N2512" s="4"/>
      <c r="O2512" s="4"/>
      <c r="P2512" s="2" t="s">
        <v>36</v>
      </c>
      <c r="Q2512" s="2" t="s">
        <v>4901</v>
      </c>
      <c r="R2512" s="4"/>
      <c r="S2512" s="2" t="s">
        <v>51</v>
      </c>
      <c r="T2512" s="4"/>
      <c r="U2512" s="4"/>
      <c r="V2512" s="4"/>
      <c r="W2512" s="2" t="s">
        <v>5188</v>
      </c>
      <c r="X2512" s="2">
        <v>2025</v>
      </c>
      <c r="Y2512" s="2" t="s">
        <v>40</v>
      </c>
      <c r="Z2512" s="4"/>
      <c r="AA2512" s="3">
        <v>46187</v>
      </c>
      <c r="AB2512" s="2" t="s">
        <v>47</v>
      </c>
      <c r="AC2512" s="2">
        <v>450704</v>
      </c>
    </row>
    <row r="2513" spans="1:29" ht="51.75" x14ac:dyDescent="0.25">
      <c r="A2513" s="2" t="s">
        <v>29</v>
      </c>
      <c r="B2513" s="2" t="s">
        <v>30</v>
      </c>
      <c r="C2513" s="2" t="s">
        <v>31</v>
      </c>
      <c r="D2513" s="2" t="s">
        <v>32</v>
      </c>
      <c r="E2513" s="2" t="s">
        <v>5186</v>
      </c>
      <c r="F2513" s="2" t="s">
        <v>41</v>
      </c>
      <c r="G2513" s="2">
        <v>1000</v>
      </c>
      <c r="H2513" s="2">
        <v>1</v>
      </c>
      <c r="I2513" s="3">
        <v>46194</v>
      </c>
      <c r="J2513" s="4"/>
      <c r="K2513" s="2">
        <v>4685652</v>
      </c>
      <c r="L2513" s="2">
        <v>0</v>
      </c>
      <c r="M2513" s="2" t="s">
        <v>47</v>
      </c>
      <c r="N2513" s="4"/>
      <c r="O2513" s="4"/>
      <c r="P2513" s="2" t="s">
        <v>36</v>
      </c>
      <c r="Q2513" s="2" t="s">
        <v>4901</v>
      </c>
      <c r="R2513" s="4"/>
      <c r="S2513" s="2" t="s">
        <v>51</v>
      </c>
      <c r="T2513" s="4"/>
      <c r="U2513" s="4"/>
      <c r="V2513" s="4"/>
      <c r="W2513" s="2" t="s">
        <v>5188</v>
      </c>
      <c r="X2513" s="2">
        <v>2025</v>
      </c>
      <c r="Y2513" s="2" t="s">
        <v>40</v>
      </c>
      <c r="Z2513" s="4"/>
      <c r="AA2513" s="3">
        <v>46187</v>
      </c>
      <c r="AB2513" s="2" t="s">
        <v>47</v>
      </c>
      <c r="AC2513" s="2">
        <v>450704</v>
      </c>
    </row>
    <row r="2514" spans="1:29" ht="102.75" x14ac:dyDescent="0.25">
      <c r="A2514" s="2" t="s">
        <v>29</v>
      </c>
      <c r="B2514" s="2" t="s">
        <v>42</v>
      </c>
      <c r="C2514" s="2" t="s">
        <v>43</v>
      </c>
      <c r="D2514" s="2" t="s">
        <v>32</v>
      </c>
      <c r="E2514" s="2" t="s">
        <v>5189</v>
      </c>
      <c r="F2514" s="2" t="s">
        <v>5190</v>
      </c>
      <c r="G2514" s="2">
        <v>2481500</v>
      </c>
      <c r="H2514" s="2">
        <v>1</v>
      </c>
      <c r="I2514" s="3">
        <v>46187</v>
      </c>
      <c r="J2514" s="4"/>
      <c r="K2514" s="2">
        <v>4685217</v>
      </c>
      <c r="L2514" s="2">
        <v>20000</v>
      </c>
      <c r="M2514" s="2" t="s">
        <v>35</v>
      </c>
      <c r="N2514" s="5">
        <v>46186</v>
      </c>
      <c r="O2514" s="2" t="s">
        <v>5191</v>
      </c>
      <c r="P2514" s="2" t="s">
        <v>36</v>
      </c>
      <c r="Q2514" s="2" t="s">
        <v>2727</v>
      </c>
      <c r="R2514" s="3">
        <v>46186</v>
      </c>
      <c r="S2514" s="2" t="s">
        <v>38</v>
      </c>
      <c r="T2514" s="2" t="s">
        <v>1377</v>
      </c>
      <c r="U2514" s="2" t="s">
        <v>217</v>
      </c>
      <c r="V2514" s="2" t="s">
        <v>73</v>
      </c>
      <c r="W2514" s="2" t="s">
        <v>5192</v>
      </c>
      <c r="X2514" s="2">
        <v>2025</v>
      </c>
      <c r="Y2514" s="2" t="s">
        <v>40</v>
      </c>
      <c r="Z2514" s="4"/>
      <c r="AA2514" s="3">
        <v>46187</v>
      </c>
      <c r="AB2514" s="2" t="s">
        <v>35</v>
      </c>
      <c r="AC2514" s="2">
        <v>450696</v>
      </c>
    </row>
    <row r="2515" spans="1:29" ht="102.75" x14ac:dyDescent="0.25">
      <c r="A2515" s="2" t="s">
        <v>29</v>
      </c>
      <c r="B2515" s="2" t="s">
        <v>42</v>
      </c>
      <c r="C2515" s="2" t="s">
        <v>43</v>
      </c>
      <c r="D2515" s="2" t="s">
        <v>32</v>
      </c>
      <c r="E2515" s="2" t="s">
        <v>5189</v>
      </c>
      <c r="F2515" s="2" t="s">
        <v>41</v>
      </c>
      <c r="G2515" s="2">
        <v>1000</v>
      </c>
      <c r="H2515" s="2">
        <v>1</v>
      </c>
      <c r="I2515" s="3">
        <v>46187</v>
      </c>
      <c r="J2515" s="4"/>
      <c r="K2515" s="2">
        <v>4685217</v>
      </c>
      <c r="L2515" s="2">
        <v>20000</v>
      </c>
      <c r="M2515" s="2" t="s">
        <v>35</v>
      </c>
      <c r="N2515" s="5">
        <v>46186</v>
      </c>
      <c r="O2515" s="2" t="s">
        <v>5191</v>
      </c>
      <c r="P2515" s="2" t="s">
        <v>36</v>
      </c>
      <c r="Q2515" s="2" t="s">
        <v>2727</v>
      </c>
      <c r="R2515" s="3">
        <v>46186</v>
      </c>
      <c r="S2515" s="2" t="s">
        <v>38</v>
      </c>
      <c r="T2515" s="2" t="s">
        <v>1377</v>
      </c>
      <c r="U2515" s="2" t="s">
        <v>217</v>
      </c>
      <c r="V2515" s="2" t="s">
        <v>73</v>
      </c>
      <c r="W2515" s="2" t="s">
        <v>5192</v>
      </c>
      <c r="X2515" s="2">
        <v>2025</v>
      </c>
      <c r="Y2515" s="2" t="s">
        <v>40</v>
      </c>
      <c r="Z2515" s="4"/>
      <c r="AA2515" s="3">
        <v>46187</v>
      </c>
      <c r="AB2515" s="2" t="s">
        <v>35</v>
      </c>
      <c r="AC2515" s="2">
        <v>450696</v>
      </c>
    </row>
    <row r="2516" spans="1:29" ht="64.5" x14ac:dyDescent="0.25">
      <c r="A2516" s="2" t="s">
        <v>29</v>
      </c>
      <c r="B2516" s="2" t="s">
        <v>42</v>
      </c>
      <c r="C2516" s="2" t="s">
        <v>43</v>
      </c>
      <c r="D2516" s="2" t="s">
        <v>32</v>
      </c>
      <c r="E2516" s="2" t="s">
        <v>5193</v>
      </c>
      <c r="F2516" s="2" t="s">
        <v>5194</v>
      </c>
      <c r="G2516" s="2">
        <v>1970000</v>
      </c>
      <c r="H2516" s="2">
        <v>1</v>
      </c>
      <c r="I2516" s="3">
        <v>46187</v>
      </c>
      <c r="J2516" s="4"/>
      <c r="K2516" s="2">
        <v>4691096</v>
      </c>
      <c r="L2516" s="2">
        <v>39400</v>
      </c>
      <c r="M2516" s="2" t="s">
        <v>897</v>
      </c>
      <c r="N2516" s="5">
        <v>46187</v>
      </c>
      <c r="O2516" s="2" t="s">
        <v>5195</v>
      </c>
      <c r="P2516" s="2" t="s">
        <v>36</v>
      </c>
      <c r="Q2516" s="2" t="s">
        <v>61</v>
      </c>
      <c r="R2516" s="3">
        <v>46187</v>
      </c>
      <c r="S2516" s="2" t="s">
        <v>145</v>
      </c>
      <c r="T2516" s="2" t="s">
        <v>63</v>
      </c>
      <c r="U2516" s="2">
        <v>0</v>
      </c>
      <c r="V2516" s="2">
        <v>0</v>
      </c>
      <c r="W2516" s="2" t="s">
        <v>64</v>
      </c>
      <c r="X2516" s="2">
        <v>2026</v>
      </c>
      <c r="Y2516" s="2" t="s">
        <v>40</v>
      </c>
      <c r="Z2516" s="4"/>
      <c r="AA2516" s="3">
        <v>46187</v>
      </c>
      <c r="AB2516" s="2" t="s">
        <v>897</v>
      </c>
      <c r="AC2516" s="2">
        <v>450670</v>
      </c>
    </row>
    <row r="2517" spans="1:29" ht="39" x14ac:dyDescent="0.25">
      <c r="A2517" s="2" t="s">
        <v>29</v>
      </c>
      <c r="B2517" s="2" t="s">
        <v>42</v>
      </c>
      <c r="C2517" s="2" t="s">
        <v>43</v>
      </c>
      <c r="D2517" s="2" t="s">
        <v>32</v>
      </c>
      <c r="E2517" s="2" t="s">
        <v>5193</v>
      </c>
      <c r="F2517" s="2" t="s">
        <v>41</v>
      </c>
      <c r="G2517" s="2">
        <v>1000</v>
      </c>
      <c r="H2517" s="2">
        <v>1</v>
      </c>
      <c r="I2517" s="3">
        <v>46187</v>
      </c>
      <c r="J2517" s="4"/>
      <c r="K2517" s="2">
        <v>4691096</v>
      </c>
      <c r="L2517" s="2">
        <v>39400</v>
      </c>
      <c r="M2517" s="2" t="s">
        <v>897</v>
      </c>
      <c r="N2517" s="5">
        <v>46187</v>
      </c>
      <c r="O2517" s="2" t="s">
        <v>5195</v>
      </c>
      <c r="P2517" s="2" t="s">
        <v>36</v>
      </c>
      <c r="Q2517" s="2" t="s">
        <v>61</v>
      </c>
      <c r="R2517" s="3">
        <v>46187</v>
      </c>
      <c r="S2517" s="2" t="s">
        <v>145</v>
      </c>
      <c r="T2517" s="2" t="s">
        <v>63</v>
      </c>
      <c r="U2517" s="2">
        <v>0</v>
      </c>
      <c r="V2517" s="2">
        <v>0</v>
      </c>
      <c r="W2517" s="2" t="s">
        <v>64</v>
      </c>
      <c r="X2517" s="2">
        <v>2026</v>
      </c>
      <c r="Y2517" s="2" t="s">
        <v>40</v>
      </c>
      <c r="Z2517" s="4"/>
      <c r="AA2517" s="3">
        <v>46187</v>
      </c>
      <c r="AB2517" s="2" t="s">
        <v>897</v>
      </c>
      <c r="AC2517" s="2">
        <v>450670</v>
      </c>
    </row>
    <row r="2518" spans="1:29" ht="64.5" x14ac:dyDescent="0.25">
      <c r="A2518" s="2" t="s">
        <v>29</v>
      </c>
      <c r="B2518" s="2" t="s">
        <v>42</v>
      </c>
      <c r="C2518" s="2" t="s">
        <v>43</v>
      </c>
      <c r="D2518" s="2" t="s">
        <v>32</v>
      </c>
      <c r="E2518" s="2" t="s">
        <v>5196</v>
      </c>
      <c r="F2518" s="2" t="s">
        <v>5197</v>
      </c>
      <c r="G2518" s="2">
        <v>1610000</v>
      </c>
      <c r="H2518" s="2">
        <v>1</v>
      </c>
      <c r="I2518" s="3">
        <v>46190</v>
      </c>
      <c r="J2518" s="4"/>
      <c r="K2518" s="2">
        <v>4684438</v>
      </c>
      <c r="L2518" s="2">
        <v>30000</v>
      </c>
      <c r="M2518" s="2" t="s">
        <v>235</v>
      </c>
      <c r="N2518" s="5">
        <v>46186</v>
      </c>
      <c r="O2518" s="2" t="s">
        <v>5198</v>
      </c>
      <c r="P2518" s="2" t="s">
        <v>36</v>
      </c>
      <c r="Q2518" s="2" t="s">
        <v>2386</v>
      </c>
      <c r="R2518" s="3">
        <v>46186</v>
      </c>
      <c r="S2518" s="2" t="s">
        <v>38</v>
      </c>
      <c r="T2518" s="2" t="s">
        <v>5199</v>
      </c>
      <c r="U2518" s="2" t="s">
        <v>5200</v>
      </c>
      <c r="V2518" s="2" t="s">
        <v>5201</v>
      </c>
      <c r="W2518" s="2" t="s">
        <v>5202</v>
      </c>
      <c r="X2518" s="2">
        <v>2026</v>
      </c>
      <c r="Y2518" s="2" t="s">
        <v>40</v>
      </c>
      <c r="Z2518" s="4"/>
      <c r="AA2518" s="3">
        <v>46187</v>
      </c>
      <c r="AB2518" s="2" t="s">
        <v>235</v>
      </c>
      <c r="AC2518" s="2">
        <v>450662</v>
      </c>
    </row>
    <row r="2519" spans="1:29" ht="39" x14ac:dyDescent="0.25">
      <c r="A2519" s="2" t="s">
        <v>29</v>
      </c>
      <c r="B2519" s="2" t="s">
        <v>42</v>
      </c>
      <c r="C2519" s="2" t="s">
        <v>43</v>
      </c>
      <c r="D2519" s="2" t="s">
        <v>32</v>
      </c>
      <c r="E2519" s="2" t="s">
        <v>5196</v>
      </c>
      <c r="F2519" s="2" t="s">
        <v>41</v>
      </c>
      <c r="G2519" s="2">
        <v>1000</v>
      </c>
      <c r="H2519" s="2">
        <v>1</v>
      </c>
      <c r="I2519" s="3">
        <v>46190</v>
      </c>
      <c r="J2519" s="4"/>
      <c r="K2519" s="2">
        <v>4684438</v>
      </c>
      <c r="L2519" s="2">
        <v>30000</v>
      </c>
      <c r="M2519" s="2" t="s">
        <v>235</v>
      </c>
      <c r="N2519" s="5">
        <v>46186</v>
      </c>
      <c r="O2519" s="2" t="s">
        <v>5198</v>
      </c>
      <c r="P2519" s="2" t="s">
        <v>36</v>
      </c>
      <c r="Q2519" s="2" t="s">
        <v>2386</v>
      </c>
      <c r="R2519" s="3">
        <v>46186</v>
      </c>
      <c r="S2519" s="2" t="s">
        <v>38</v>
      </c>
      <c r="T2519" s="2" t="s">
        <v>5199</v>
      </c>
      <c r="U2519" s="2" t="s">
        <v>5200</v>
      </c>
      <c r="V2519" s="2" t="s">
        <v>5201</v>
      </c>
      <c r="W2519" s="2" t="s">
        <v>5202</v>
      </c>
      <c r="X2519" s="2">
        <v>2026</v>
      </c>
      <c r="Y2519" s="2" t="s">
        <v>40</v>
      </c>
      <c r="Z2519" s="4"/>
      <c r="AA2519" s="3">
        <v>46187</v>
      </c>
      <c r="AB2519" s="2" t="s">
        <v>235</v>
      </c>
      <c r="AC2519" s="2">
        <v>450662</v>
      </c>
    </row>
    <row r="2520" spans="1:29" ht="102.75" x14ac:dyDescent="0.25">
      <c r="A2520" s="2" t="s">
        <v>29</v>
      </c>
      <c r="B2520" s="2" t="s">
        <v>42</v>
      </c>
      <c r="C2520" s="2" t="s">
        <v>43</v>
      </c>
      <c r="D2520" s="2" t="s">
        <v>32</v>
      </c>
      <c r="E2520" s="2" t="s">
        <v>5203</v>
      </c>
      <c r="F2520" s="2" t="s">
        <v>5204</v>
      </c>
      <c r="G2520" s="2">
        <v>1161000</v>
      </c>
      <c r="H2520" s="2">
        <v>1</v>
      </c>
      <c r="I2520" s="3">
        <v>46187</v>
      </c>
      <c r="J2520" s="4"/>
      <c r="K2520" s="2">
        <v>4683694</v>
      </c>
      <c r="L2520" s="2">
        <v>10000</v>
      </c>
      <c r="M2520" s="2" t="s">
        <v>35</v>
      </c>
      <c r="N2520" s="5">
        <v>46186</v>
      </c>
      <c r="O2520" s="2" t="s">
        <v>5205</v>
      </c>
      <c r="P2520" s="2" t="s">
        <v>36</v>
      </c>
      <c r="Q2520" s="2" t="s">
        <v>88</v>
      </c>
      <c r="R2520" s="3">
        <v>46186</v>
      </c>
      <c r="S2520" s="2" t="s">
        <v>38</v>
      </c>
      <c r="T2520" s="2" t="s">
        <v>2365</v>
      </c>
      <c r="U2520" s="2">
        <v>0</v>
      </c>
      <c r="V2520" s="2">
        <v>0</v>
      </c>
      <c r="W2520" s="2" t="s">
        <v>2529</v>
      </c>
      <c r="X2520" s="2">
        <v>2026</v>
      </c>
      <c r="Y2520" s="2" t="s">
        <v>40</v>
      </c>
      <c r="Z2520" s="4"/>
      <c r="AA2520" s="3">
        <v>46186</v>
      </c>
      <c r="AB2520" s="2" t="s">
        <v>35</v>
      </c>
      <c r="AC2520" s="2">
        <v>450602</v>
      </c>
    </row>
    <row r="2521" spans="1:29" ht="102.75" x14ac:dyDescent="0.25">
      <c r="A2521" s="2" t="s">
        <v>29</v>
      </c>
      <c r="B2521" s="2" t="s">
        <v>42</v>
      </c>
      <c r="C2521" s="2" t="s">
        <v>43</v>
      </c>
      <c r="D2521" s="2" t="s">
        <v>32</v>
      </c>
      <c r="E2521" s="2" t="s">
        <v>5203</v>
      </c>
      <c r="F2521" s="2" t="s">
        <v>41</v>
      </c>
      <c r="G2521" s="2">
        <v>1000</v>
      </c>
      <c r="H2521" s="2">
        <v>1</v>
      </c>
      <c r="I2521" s="3">
        <v>46187</v>
      </c>
      <c r="J2521" s="4"/>
      <c r="K2521" s="2">
        <v>4683694</v>
      </c>
      <c r="L2521" s="2">
        <v>10000</v>
      </c>
      <c r="M2521" s="2" t="s">
        <v>35</v>
      </c>
      <c r="N2521" s="5">
        <v>46186</v>
      </c>
      <c r="O2521" s="2" t="s">
        <v>5205</v>
      </c>
      <c r="P2521" s="2" t="s">
        <v>36</v>
      </c>
      <c r="Q2521" s="2" t="s">
        <v>88</v>
      </c>
      <c r="R2521" s="3">
        <v>46186</v>
      </c>
      <c r="S2521" s="2" t="s">
        <v>38</v>
      </c>
      <c r="T2521" s="2" t="s">
        <v>2365</v>
      </c>
      <c r="U2521" s="2">
        <v>0</v>
      </c>
      <c r="V2521" s="2">
        <v>0</v>
      </c>
      <c r="W2521" s="2" t="s">
        <v>2529</v>
      </c>
      <c r="X2521" s="2">
        <v>2026</v>
      </c>
      <c r="Y2521" s="2" t="s">
        <v>40</v>
      </c>
      <c r="Z2521" s="4"/>
      <c r="AA2521" s="3">
        <v>46186</v>
      </c>
      <c r="AB2521" s="2" t="s">
        <v>35</v>
      </c>
      <c r="AC2521" s="2">
        <v>450602</v>
      </c>
    </row>
    <row r="2522" spans="1:29" ht="64.5" x14ac:dyDescent="0.25">
      <c r="A2522" s="2" t="s">
        <v>29</v>
      </c>
      <c r="B2522" s="2" t="s">
        <v>42</v>
      </c>
      <c r="C2522" s="2" t="s">
        <v>43</v>
      </c>
      <c r="D2522" s="2" t="s">
        <v>32</v>
      </c>
      <c r="E2522" s="2" t="s">
        <v>5206</v>
      </c>
      <c r="F2522" s="2" t="s">
        <v>5207</v>
      </c>
      <c r="G2522" s="2">
        <v>2100000</v>
      </c>
      <c r="H2522" s="2">
        <v>1</v>
      </c>
      <c r="I2522" s="3">
        <v>46187</v>
      </c>
      <c r="J2522" s="4"/>
      <c r="K2522" s="2">
        <v>4684387</v>
      </c>
      <c r="L2522" s="2">
        <v>30000</v>
      </c>
      <c r="M2522" s="2" t="s">
        <v>357</v>
      </c>
      <c r="N2522" s="5">
        <v>46186</v>
      </c>
      <c r="O2522" s="2" t="s">
        <v>5208</v>
      </c>
      <c r="P2522" s="2" t="s">
        <v>36</v>
      </c>
      <c r="Q2522" s="2" t="s">
        <v>61</v>
      </c>
      <c r="R2522" s="3">
        <v>46186</v>
      </c>
      <c r="S2522" s="2" t="s">
        <v>89</v>
      </c>
      <c r="T2522" s="2" t="s">
        <v>63</v>
      </c>
      <c r="U2522" s="2" t="s">
        <v>5209</v>
      </c>
      <c r="V2522" s="2" t="s">
        <v>5210</v>
      </c>
      <c r="W2522" s="2" t="s">
        <v>1243</v>
      </c>
      <c r="X2522" s="2">
        <v>2026</v>
      </c>
      <c r="Y2522" s="2" t="s">
        <v>40</v>
      </c>
      <c r="Z2522" s="4"/>
      <c r="AA2522" s="3">
        <v>46187</v>
      </c>
      <c r="AB2522" s="2" t="s">
        <v>357</v>
      </c>
      <c r="AC2522" s="2">
        <v>450594</v>
      </c>
    </row>
    <row r="2523" spans="1:29" ht="39" x14ac:dyDescent="0.25">
      <c r="A2523" s="2" t="s">
        <v>29</v>
      </c>
      <c r="B2523" s="2" t="s">
        <v>42</v>
      </c>
      <c r="C2523" s="2" t="s">
        <v>43</v>
      </c>
      <c r="D2523" s="2" t="s">
        <v>32</v>
      </c>
      <c r="E2523" s="2" t="s">
        <v>5206</v>
      </c>
      <c r="F2523" s="2" t="s">
        <v>41</v>
      </c>
      <c r="G2523" s="2">
        <v>1000</v>
      </c>
      <c r="H2523" s="2">
        <v>1</v>
      </c>
      <c r="I2523" s="3">
        <v>46187</v>
      </c>
      <c r="J2523" s="4"/>
      <c r="K2523" s="2">
        <v>4684387</v>
      </c>
      <c r="L2523" s="2">
        <v>30000</v>
      </c>
      <c r="M2523" s="2" t="s">
        <v>357</v>
      </c>
      <c r="N2523" s="5">
        <v>46186</v>
      </c>
      <c r="O2523" s="2" t="s">
        <v>5208</v>
      </c>
      <c r="P2523" s="2" t="s">
        <v>36</v>
      </c>
      <c r="Q2523" s="2" t="s">
        <v>61</v>
      </c>
      <c r="R2523" s="3">
        <v>46186</v>
      </c>
      <c r="S2523" s="2" t="s">
        <v>89</v>
      </c>
      <c r="T2523" s="2" t="s">
        <v>63</v>
      </c>
      <c r="U2523" s="2" t="s">
        <v>5209</v>
      </c>
      <c r="V2523" s="2" t="s">
        <v>5210</v>
      </c>
      <c r="W2523" s="2" t="s">
        <v>1243</v>
      </c>
      <c r="X2523" s="2">
        <v>2026</v>
      </c>
      <c r="Y2523" s="2" t="s">
        <v>40</v>
      </c>
      <c r="Z2523" s="4"/>
      <c r="AA2523" s="3">
        <v>46187</v>
      </c>
      <c r="AB2523" s="2" t="s">
        <v>357</v>
      </c>
      <c r="AC2523" s="2">
        <v>450594</v>
      </c>
    </row>
    <row r="2524" spans="1:29" ht="90" x14ac:dyDescent="0.25">
      <c r="A2524" s="2" t="s">
        <v>29</v>
      </c>
      <c r="B2524" s="2" t="s">
        <v>42</v>
      </c>
      <c r="C2524" s="2" t="s">
        <v>43</v>
      </c>
      <c r="D2524" s="2" t="s">
        <v>32</v>
      </c>
      <c r="E2524" s="2" t="s">
        <v>5211</v>
      </c>
      <c r="F2524" s="2" t="s">
        <v>5212</v>
      </c>
      <c r="G2524" s="2">
        <v>2000000</v>
      </c>
      <c r="H2524" s="2">
        <v>1</v>
      </c>
      <c r="I2524" s="3">
        <v>46187</v>
      </c>
      <c r="J2524" s="4"/>
      <c r="K2524" s="2">
        <v>4690315</v>
      </c>
      <c r="L2524" s="2">
        <v>40000</v>
      </c>
      <c r="M2524" s="2" t="s">
        <v>404</v>
      </c>
      <c r="N2524" s="5">
        <v>46187</v>
      </c>
      <c r="O2524" s="2" t="s">
        <v>5213</v>
      </c>
      <c r="P2524" s="2" t="s">
        <v>36</v>
      </c>
      <c r="Q2524" s="2" t="s">
        <v>159</v>
      </c>
      <c r="R2524" s="3">
        <v>46187</v>
      </c>
      <c r="S2524" s="2" t="s">
        <v>794</v>
      </c>
      <c r="T2524" s="2" t="s">
        <v>63</v>
      </c>
      <c r="U2524" s="2" t="s">
        <v>2066</v>
      </c>
      <c r="V2524" s="2" t="s">
        <v>2066</v>
      </c>
      <c r="W2524" s="2" t="s">
        <v>765</v>
      </c>
      <c r="X2524" s="2">
        <v>2026</v>
      </c>
      <c r="Y2524" s="2" t="s">
        <v>40</v>
      </c>
      <c r="Z2524" s="4"/>
      <c r="AA2524" s="3">
        <v>46187</v>
      </c>
      <c r="AB2524" s="2" t="s">
        <v>404</v>
      </c>
      <c r="AC2524" s="2">
        <v>450578</v>
      </c>
    </row>
    <row r="2525" spans="1:29" ht="90" x14ac:dyDescent="0.25">
      <c r="A2525" s="2" t="s">
        <v>29</v>
      </c>
      <c r="B2525" s="2" t="s">
        <v>42</v>
      </c>
      <c r="C2525" s="2" t="s">
        <v>43</v>
      </c>
      <c r="D2525" s="2" t="s">
        <v>32</v>
      </c>
      <c r="E2525" s="2" t="s">
        <v>5211</v>
      </c>
      <c r="F2525" s="2" t="s">
        <v>41</v>
      </c>
      <c r="G2525" s="2">
        <v>1000</v>
      </c>
      <c r="H2525" s="2">
        <v>1</v>
      </c>
      <c r="I2525" s="3">
        <v>46187</v>
      </c>
      <c r="J2525" s="4"/>
      <c r="K2525" s="2">
        <v>4690315</v>
      </c>
      <c r="L2525" s="2">
        <v>40000</v>
      </c>
      <c r="M2525" s="2" t="s">
        <v>404</v>
      </c>
      <c r="N2525" s="5">
        <v>46187</v>
      </c>
      <c r="O2525" s="2" t="s">
        <v>5213</v>
      </c>
      <c r="P2525" s="2" t="s">
        <v>36</v>
      </c>
      <c r="Q2525" s="2" t="s">
        <v>159</v>
      </c>
      <c r="R2525" s="3">
        <v>46187</v>
      </c>
      <c r="S2525" s="2" t="s">
        <v>794</v>
      </c>
      <c r="T2525" s="2" t="s">
        <v>63</v>
      </c>
      <c r="U2525" s="2" t="s">
        <v>2066</v>
      </c>
      <c r="V2525" s="2" t="s">
        <v>2066</v>
      </c>
      <c r="W2525" s="2" t="s">
        <v>765</v>
      </c>
      <c r="X2525" s="2">
        <v>2026</v>
      </c>
      <c r="Y2525" s="2" t="s">
        <v>40</v>
      </c>
      <c r="Z2525" s="4"/>
      <c r="AA2525" s="3">
        <v>46187</v>
      </c>
      <c r="AB2525" s="2" t="s">
        <v>404</v>
      </c>
      <c r="AC2525" s="2">
        <v>450578</v>
      </c>
    </row>
    <row r="2526" spans="1:29" ht="77.25" x14ac:dyDescent="0.25">
      <c r="A2526" s="2" t="s">
        <v>29</v>
      </c>
      <c r="B2526" s="2" t="s">
        <v>42</v>
      </c>
      <c r="C2526" s="2" t="s">
        <v>43</v>
      </c>
      <c r="D2526" s="2" t="s">
        <v>67</v>
      </c>
      <c r="E2526" s="2" t="s">
        <v>5214</v>
      </c>
      <c r="F2526" s="2" t="s">
        <v>5215</v>
      </c>
      <c r="G2526" s="2">
        <v>3750000</v>
      </c>
      <c r="H2526" s="2">
        <v>1</v>
      </c>
      <c r="I2526" s="3">
        <v>46187</v>
      </c>
      <c r="J2526" s="4"/>
      <c r="K2526" s="2">
        <v>4354331</v>
      </c>
      <c r="L2526" s="2">
        <v>75000</v>
      </c>
      <c r="M2526" s="2" t="s">
        <v>903</v>
      </c>
      <c r="N2526" s="5">
        <v>46186</v>
      </c>
      <c r="O2526" s="2" t="s">
        <v>5216</v>
      </c>
      <c r="P2526" s="2" t="s">
        <v>181</v>
      </c>
      <c r="Q2526" s="2" t="s">
        <v>209</v>
      </c>
      <c r="R2526" s="3">
        <v>46186</v>
      </c>
      <c r="S2526" s="2" t="s">
        <v>51</v>
      </c>
      <c r="T2526" s="2" t="s">
        <v>210</v>
      </c>
      <c r="U2526" s="2">
        <v>0</v>
      </c>
      <c r="V2526" s="2" t="s">
        <v>278</v>
      </c>
      <c r="W2526" s="2" t="s">
        <v>1639</v>
      </c>
      <c r="X2526" s="2">
        <v>2026</v>
      </c>
      <c r="Y2526" s="2" t="s">
        <v>65</v>
      </c>
      <c r="Z2526" s="4"/>
      <c r="AA2526" s="3">
        <v>46186</v>
      </c>
      <c r="AB2526" s="2" t="s">
        <v>903</v>
      </c>
      <c r="AC2526" s="2">
        <v>450516</v>
      </c>
    </row>
    <row r="2527" spans="1:29" ht="77.25" x14ac:dyDescent="0.25">
      <c r="A2527" s="2" t="s">
        <v>29</v>
      </c>
      <c r="B2527" s="2" t="s">
        <v>42</v>
      </c>
      <c r="C2527" s="2" t="s">
        <v>43</v>
      </c>
      <c r="D2527" s="2" t="s">
        <v>67</v>
      </c>
      <c r="E2527" s="2" t="s">
        <v>5214</v>
      </c>
      <c r="F2527" s="2" t="s">
        <v>41</v>
      </c>
      <c r="G2527" s="2">
        <v>1000</v>
      </c>
      <c r="H2527" s="2">
        <v>1</v>
      </c>
      <c r="I2527" s="3">
        <v>46187</v>
      </c>
      <c r="J2527" s="4"/>
      <c r="K2527" s="2">
        <v>4354331</v>
      </c>
      <c r="L2527" s="2">
        <v>75000</v>
      </c>
      <c r="M2527" s="2" t="s">
        <v>903</v>
      </c>
      <c r="N2527" s="5">
        <v>46186</v>
      </c>
      <c r="O2527" s="2" t="s">
        <v>5216</v>
      </c>
      <c r="P2527" s="2" t="s">
        <v>181</v>
      </c>
      <c r="Q2527" s="2" t="s">
        <v>209</v>
      </c>
      <c r="R2527" s="3">
        <v>46186</v>
      </c>
      <c r="S2527" s="2" t="s">
        <v>51</v>
      </c>
      <c r="T2527" s="2" t="s">
        <v>210</v>
      </c>
      <c r="U2527" s="2">
        <v>0</v>
      </c>
      <c r="V2527" s="2" t="s">
        <v>278</v>
      </c>
      <c r="W2527" s="2" t="s">
        <v>1639</v>
      </c>
      <c r="X2527" s="2">
        <v>2026</v>
      </c>
      <c r="Y2527" s="2" t="s">
        <v>65</v>
      </c>
      <c r="Z2527" s="4"/>
      <c r="AA2527" s="3">
        <v>46186</v>
      </c>
      <c r="AB2527" s="2" t="s">
        <v>903</v>
      </c>
      <c r="AC2527" s="2">
        <v>450516</v>
      </c>
    </row>
    <row r="2528" spans="1:29" ht="90" x14ac:dyDescent="0.25">
      <c r="A2528" s="2" t="s">
        <v>29</v>
      </c>
      <c r="B2528" s="2" t="s">
        <v>42</v>
      </c>
      <c r="C2528" s="2" t="s">
        <v>43</v>
      </c>
      <c r="D2528" s="2" t="s">
        <v>32</v>
      </c>
      <c r="E2528" s="2" t="s">
        <v>5217</v>
      </c>
      <c r="F2528" s="2" t="s">
        <v>5218</v>
      </c>
      <c r="G2528" s="2">
        <v>2424000</v>
      </c>
      <c r="H2528" s="2">
        <v>1</v>
      </c>
      <c r="I2528" s="3">
        <v>46194</v>
      </c>
      <c r="J2528" s="4"/>
      <c r="K2528" s="2">
        <v>4685797</v>
      </c>
      <c r="L2528" s="2">
        <v>48480</v>
      </c>
      <c r="M2528" s="2" t="s">
        <v>404</v>
      </c>
      <c r="N2528" s="5">
        <v>46186</v>
      </c>
      <c r="O2528" s="2" t="s">
        <v>5219</v>
      </c>
      <c r="P2528" s="2" t="s">
        <v>36</v>
      </c>
      <c r="Q2528" s="2" t="s">
        <v>337</v>
      </c>
      <c r="R2528" s="3">
        <v>46186</v>
      </c>
      <c r="S2528" s="2" t="s">
        <v>794</v>
      </c>
      <c r="T2528" s="2" t="s">
        <v>98</v>
      </c>
      <c r="U2528" s="2">
        <v>0</v>
      </c>
      <c r="V2528" s="2" t="s">
        <v>751</v>
      </c>
      <c r="W2528" s="2" t="s">
        <v>5220</v>
      </c>
      <c r="X2528" s="2">
        <v>2026</v>
      </c>
      <c r="Y2528" s="2" t="s">
        <v>40</v>
      </c>
      <c r="Z2528" s="4"/>
      <c r="AA2528" s="3">
        <v>46186</v>
      </c>
      <c r="AB2528" s="2" t="s">
        <v>404</v>
      </c>
      <c r="AC2528" s="2">
        <v>450510</v>
      </c>
    </row>
    <row r="2529" spans="1:29" ht="90" x14ac:dyDescent="0.25">
      <c r="A2529" s="2" t="s">
        <v>29</v>
      </c>
      <c r="B2529" s="2" t="s">
        <v>42</v>
      </c>
      <c r="C2529" s="2" t="s">
        <v>43</v>
      </c>
      <c r="D2529" s="2" t="s">
        <v>32</v>
      </c>
      <c r="E2529" s="2" t="s">
        <v>5217</v>
      </c>
      <c r="F2529" s="2" t="s">
        <v>41</v>
      </c>
      <c r="G2529" s="2">
        <v>1000</v>
      </c>
      <c r="H2529" s="2">
        <v>1</v>
      </c>
      <c r="I2529" s="3">
        <v>46194</v>
      </c>
      <c r="J2529" s="4"/>
      <c r="K2529" s="2">
        <v>4685797</v>
      </c>
      <c r="L2529" s="2">
        <v>48480</v>
      </c>
      <c r="M2529" s="2" t="s">
        <v>404</v>
      </c>
      <c r="N2529" s="5">
        <v>46186</v>
      </c>
      <c r="O2529" s="2" t="s">
        <v>5219</v>
      </c>
      <c r="P2529" s="2" t="s">
        <v>36</v>
      </c>
      <c r="Q2529" s="2" t="s">
        <v>337</v>
      </c>
      <c r="R2529" s="3">
        <v>46186</v>
      </c>
      <c r="S2529" s="2" t="s">
        <v>794</v>
      </c>
      <c r="T2529" s="2" t="s">
        <v>98</v>
      </c>
      <c r="U2529" s="2">
        <v>0</v>
      </c>
      <c r="V2529" s="2" t="s">
        <v>751</v>
      </c>
      <c r="W2529" s="2" t="s">
        <v>5220</v>
      </c>
      <c r="X2529" s="2">
        <v>2026</v>
      </c>
      <c r="Y2529" s="2" t="s">
        <v>40</v>
      </c>
      <c r="Z2529" s="4"/>
      <c r="AA2529" s="3">
        <v>46186</v>
      </c>
      <c r="AB2529" s="2" t="s">
        <v>404</v>
      </c>
      <c r="AC2529" s="2">
        <v>450510</v>
      </c>
    </row>
    <row r="2530" spans="1:29" ht="51.75" x14ac:dyDescent="0.25">
      <c r="A2530" s="2" t="s">
        <v>29</v>
      </c>
      <c r="B2530" s="2" t="s">
        <v>42</v>
      </c>
      <c r="C2530" s="2" t="s">
        <v>43</v>
      </c>
      <c r="D2530" s="2" t="s">
        <v>32</v>
      </c>
      <c r="E2530" s="2" t="s">
        <v>5221</v>
      </c>
      <c r="F2530" s="2" t="s">
        <v>5222</v>
      </c>
      <c r="G2530" s="2">
        <v>3385000</v>
      </c>
      <c r="H2530" s="2">
        <v>1</v>
      </c>
      <c r="I2530" s="3">
        <v>46187</v>
      </c>
      <c r="J2530" s="4"/>
      <c r="K2530" s="2">
        <v>4684162</v>
      </c>
      <c r="L2530" s="2">
        <v>30000</v>
      </c>
      <c r="M2530" s="2" t="s">
        <v>126</v>
      </c>
      <c r="N2530" s="5">
        <v>46186</v>
      </c>
      <c r="O2530" s="2" t="s">
        <v>5223</v>
      </c>
      <c r="P2530" s="2" t="s">
        <v>36</v>
      </c>
      <c r="Q2530" s="2" t="s">
        <v>1710</v>
      </c>
      <c r="R2530" s="3">
        <v>46186</v>
      </c>
      <c r="S2530" s="2" t="s">
        <v>38</v>
      </c>
      <c r="T2530" s="2" t="s">
        <v>1711</v>
      </c>
      <c r="U2530" s="2" t="s">
        <v>5224</v>
      </c>
      <c r="V2530" s="2">
        <v>0</v>
      </c>
      <c r="W2530" s="2" t="s">
        <v>5225</v>
      </c>
      <c r="X2530" s="2">
        <v>2025</v>
      </c>
      <c r="Y2530" s="2" t="s">
        <v>40</v>
      </c>
      <c r="Z2530" s="4"/>
      <c r="AA2530" s="3">
        <v>46186</v>
      </c>
      <c r="AB2530" s="2" t="s">
        <v>126</v>
      </c>
      <c r="AC2530" s="2">
        <v>450502</v>
      </c>
    </row>
    <row r="2531" spans="1:29" ht="51.75" x14ac:dyDescent="0.25">
      <c r="A2531" s="2" t="s">
        <v>29</v>
      </c>
      <c r="B2531" s="2" t="s">
        <v>42</v>
      </c>
      <c r="C2531" s="2" t="s">
        <v>43</v>
      </c>
      <c r="D2531" s="2" t="s">
        <v>32</v>
      </c>
      <c r="E2531" s="2" t="s">
        <v>5221</v>
      </c>
      <c r="F2531" s="2" t="s">
        <v>41</v>
      </c>
      <c r="G2531" s="2">
        <v>1000</v>
      </c>
      <c r="H2531" s="2">
        <v>1</v>
      </c>
      <c r="I2531" s="3">
        <v>46187</v>
      </c>
      <c r="J2531" s="4"/>
      <c r="K2531" s="2">
        <v>4684162</v>
      </c>
      <c r="L2531" s="2">
        <v>30000</v>
      </c>
      <c r="M2531" s="2" t="s">
        <v>126</v>
      </c>
      <c r="N2531" s="5">
        <v>46186</v>
      </c>
      <c r="O2531" s="2" t="s">
        <v>5223</v>
      </c>
      <c r="P2531" s="2" t="s">
        <v>36</v>
      </c>
      <c r="Q2531" s="2" t="s">
        <v>1710</v>
      </c>
      <c r="R2531" s="3">
        <v>46186</v>
      </c>
      <c r="S2531" s="2" t="s">
        <v>38</v>
      </c>
      <c r="T2531" s="2" t="s">
        <v>1711</v>
      </c>
      <c r="U2531" s="2" t="s">
        <v>5224</v>
      </c>
      <c r="V2531" s="2">
        <v>0</v>
      </c>
      <c r="W2531" s="2" t="s">
        <v>5225</v>
      </c>
      <c r="X2531" s="2">
        <v>2025</v>
      </c>
      <c r="Y2531" s="2" t="s">
        <v>40</v>
      </c>
      <c r="Z2531" s="4"/>
      <c r="AA2531" s="3">
        <v>46186</v>
      </c>
      <c r="AB2531" s="2" t="s">
        <v>126</v>
      </c>
      <c r="AC2531" s="2">
        <v>450502</v>
      </c>
    </row>
    <row r="2532" spans="1:29" ht="64.5" x14ac:dyDescent="0.25">
      <c r="A2532" s="2" t="s">
        <v>29</v>
      </c>
      <c r="B2532" s="2" t="s">
        <v>42</v>
      </c>
      <c r="C2532" s="2" t="s">
        <v>43</v>
      </c>
      <c r="D2532" s="2" t="s">
        <v>32</v>
      </c>
      <c r="E2532" s="2" t="s">
        <v>5226</v>
      </c>
      <c r="F2532" s="2" t="s">
        <v>5227</v>
      </c>
      <c r="G2532" s="2">
        <v>2520000</v>
      </c>
      <c r="H2532" s="2">
        <v>1</v>
      </c>
      <c r="I2532" s="3">
        <v>46187</v>
      </c>
      <c r="J2532" s="4"/>
      <c r="K2532" s="2">
        <v>4690047</v>
      </c>
      <c r="L2532" s="2">
        <v>50400</v>
      </c>
      <c r="M2532" s="2" t="s">
        <v>897</v>
      </c>
      <c r="N2532" s="5">
        <v>46187</v>
      </c>
      <c r="O2532" s="2" t="s">
        <v>5228</v>
      </c>
      <c r="P2532" s="2" t="s">
        <v>36</v>
      </c>
      <c r="Q2532" s="2" t="s">
        <v>577</v>
      </c>
      <c r="R2532" s="3">
        <v>46187</v>
      </c>
      <c r="S2532" s="2" t="s">
        <v>145</v>
      </c>
      <c r="T2532" s="2" t="s">
        <v>52</v>
      </c>
      <c r="U2532" s="2">
        <v>0</v>
      </c>
      <c r="V2532" s="2">
        <v>0</v>
      </c>
      <c r="W2532" s="2" t="s">
        <v>579</v>
      </c>
      <c r="X2532" s="2">
        <v>2026</v>
      </c>
      <c r="Y2532" s="2" t="s">
        <v>40</v>
      </c>
      <c r="Z2532" s="4"/>
      <c r="AA2532" s="3">
        <v>46187</v>
      </c>
      <c r="AB2532" s="2" t="s">
        <v>897</v>
      </c>
      <c r="AC2532" s="2">
        <v>450500</v>
      </c>
    </row>
    <row r="2533" spans="1:29" ht="39" x14ac:dyDescent="0.25">
      <c r="A2533" s="2" t="s">
        <v>29</v>
      </c>
      <c r="B2533" s="2" t="s">
        <v>42</v>
      </c>
      <c r="C2533" s="2" t="s">
        <v>43</v>
      </c>
      <c r="D2533" s="2" t="s">
        <v>32</v>
      </c>
      <c r="E2533" s="2" t="s">
        <v>5226</v>
      </c>
      <c r="F2533" s="2" t="s">
        <v>41</v>
      </c>
      <c r="G2533" s="2">
        <v>1000</v>
      </c>
      <c r="H2533" s="2">
        <v>1</v>
      </c>
      <c r="I2533" s="3">
        <v>46187</v>
      </c>
      <c r="J2533" s="4"/>
      <c r="K2533" s="2">
        <v>4690047</v>
      </c>
      <c r="L2533" s="2">
        <v>50400</v>
      </c>
      <c r="M2533" s="2" t="s">
        <v>897</v>
      </c>
      <c r="N2533" s="5">
        <v>46187</v>
      </c>
      <c r="O2533" s="2" t="s">
        <v>5228</v>
      </c>
      <c r="P2533" s="2" t="s">
        <v>36</v>
      </c>
      <c r="Q2533" s="2" t="s">
        <v>577</v>
      </c>
      <c r="R2533" s="3">
        <v>46187</v>
      </c>
      <c r="S2533" s="2" t="s">
        <v>145</v>
      </c>
      <c r="T2533" s="2" t="s">
        <v>52</v>
      </c>
      <c r="U2533" s="2">
        <v>0</v>
      </c>
      <c r="V2533" s="2">
        <v>0</v>
      </c>
      <c r="W2533" s="2" t="s">
        <v>579</v>
      </c>
      <c r="X2533" s="2">
        <v>2026</v>
      </c>
      <c r="Y2533" s="2" t="s">
        <v>40</v>
      </c>
      <c r="Z2533" s="4"/>
      <c r="AA2533" s="3">
        <v>46187</v>
      </c>
      <c r="AB2533" s="2" t="s">
        <v>897</v>
      </c>
      <c r="AC2533" s="2">
        <v>450500</v>
      </c>
    </row>
    <row r="2534" spans="1:29" ht="51.75" x14ac:dyDescent="0.25">
      <c r="A2534" s="2" t="s">
        <v>29</v>
      </c>
      <c r="B2534" s="2" t="s">
        <v>42</v>
      </c>
      <c r="C2534" s="2" t="s">
        <v>43</v>
      </c>
      <c r="D2534" s="2" t="s">
        <v>32</v>
      </c>
      <c r="E2534" s="2" t="s">
        <v>5229</v>
      </c>
      <c r="F2534" s="2" t="s">
        <v>5230</v>
      </c>
      <c r="G2534" s="2">
        <v>4000000</v>
      </c>
      <c r="H2534" s="2">
        <v>1</v>
      </c>
      <c r="I2534" s="3">
        <v>46187</v>
      </c>
      <c r="J2534" s="4"/>
      <c r="K2534" s="2">
        <v>4684145</v>
      </c>
      <c r="L2534" s="2">
        <v>30000</v>
      </c>
      <c r="M2534" s="2" t="s">
        <v>249</v>
      </c>
      <c r="N2534" s="5">
        <v>46186</v>
      </c>
      <c r="O2534" s="2" t="s">
        <v>5231</v>
      </c>
      <c r="P2534" s="2" t="s">
        <v>36</v>
      </c>
      <c r="Q2534" s="2" t="s">
        <v>209</v>
      </c>
      <c r="R2534" s="3">
        <v>46186</v>
      </c>
      <c r="S2534" s="2" t="s">
        <v>251</v>
      </c>
      <c r="T2534" s="2" t="s">
        <v>5232</v>
      </c>
      <c r="U2534" s="2">
        <v>0</v>
      </c>
      <c r="V2534" s="2" t="s">
        <v>37</v>
      </c>
      <c r="W2534" s="2" t="s">
        <v>4173</v>
      </c>
      <c r="X2534" s="2">
        <v>2026</v>
      </c>
      <c r="Y2534" s="2" t="s">
        <v>40</v>
      </c>
      <c r="Z2534" s="4"/>
      <c r="AA2534" s="3">
        <v>46186</v>
      </c>
      <c r="AB2534" s="2" t="s">
        <v>249</v>
      </c>
      <c r="AC2534" s="2">
        <v>450498</v>
      </c>
    </row>
    <row r="2535" spans="1:29" ht="51.75" x14ac:dyDescent="0.25">
      <c r="A2535" s="2" t="s">
        <v>29</v>
      </c>
      <c r="B2535" s="2" t="s">
        <v>42</v>
      </c>
      <c r="C2535" s="2" t="s">
        <v>43</v>
      </c>
      <c r="D2535" s="2" t="s">
        <v>32</v>
      </c>
      <c r="E2535" s="2" t="s">
        <v>5229</v>
      </c>
      <c r="F2535" s="2" t="s">
        <v>41</v>
      </c>
      <c r="G2535" s="2">
        <v>1000</v>
      </c>
      <c r="H2535" s="2">
        <v>1</v>
      </c>
      <c r="I2535" s="3">
        <v>46187</v>
      </c>
      <c r="J2535" s="4"/>
      <c r="K2535" s="2">
        <v>4684145</v>
      </c>
      <c r="L2535" s="2">
        <v>30000</v>
      </c>
      <c r="M2535" s="2" t="s">
        <v>249</v>
      </c>
      <c r="N2535" s="5">
        <v>46186</v>
      </c>
      <c r="O2535" s="2" t="s">
        <v>5231</v>
      </c>
      <c r="P2535" s="2" t="s">
        <v>36</v>
      </c>
      <c r="Q2535" s="2" t="s">
        <v>209</v>
      </c>
      <c r="R2535" s="3">
        <v>46186</v>
      </c>
      <c r="S2535" s="2" t="s">
        <v>251</v>
      </c>
      <c r="T2535" s="2" t="s">
        <v>5232</v>
      </c>
      <c r="U2535" s="2">
        <v>0</v>
      </c>
      <c r="V2535" s="2" t="s">
        <v>37</v>
      </c>
      <c r="W2535" s="2" t="s">
        <v>4173</v>
      </c>
      <c r="X2535" s="2">
        <v>2026</v>
      </c>
      <c r="Y2535" s="2" t="s">
        <v>40</v>
      </c>
      <c r="Z2535" s="4"/>
      <c r="AA2535" s="3">
        <v>46186</v>
      </c>
      <c r="AB2535" s="2" t="s">
        <v>249</v>
      </c>
      <c r="AC2535" s="2">
        <v>450498</v>
      </c>
    </row>
    <row r="2536" spans="1:29" ht="64.5" x14ac:dyDescent="0.25">
      <c r="A2536" s="2" t="s">
        <v>29</v>
      </c>
      <c r="B2536" s="2" t="s">
        <v>42</v>
      </c>
      <c r="C2536" s="2" t="s">
        <v>43</v>
      </c>
      <c r="D2536" s="2" t="s">
        <v>32</v>
      </c>
      <c r="E2536" s="2" t="s">
        <v>5233</v>
      </c>
      <c r="F2536" s="2" t="s">
        <v>5234</v>
      </c>
      <c r="G2536" s="2">
        <v>2180000</v>
      </c>
      <c r="H2536" s="2">
        <v>1</v>
      </c>
      <c r="I2536" s="3">
        <v>46191</v>
      </c>
      <c r="J2536" s="4"/>
      <c r="K2536" s="2">
        <v>4683309</v>
      </c>
      <c r="L2536" s="2">
        <v>43600</v>
      </c>
      <c r="M2536" s="2" t="s">
        <v>59</v>
      </c>
      <c r="N2536" s="5">
        <v>46189</v>
      </c>
      <c r="O2536" s="2" t="s">
        <v>5235</v>
      </c>
      <c r="P2536" s="2" t="s">
        <v>36</v>
      </c>
      <c r="Q2536" s="2" t="s">
        <v>2557</v>
      </c>
      <c r="R2536" s="3">
        <v>46189</v>
      </c>
      <c r="S2536" s="2" t="s">
        <v>62</v>
      </c>
      <c r="T2536" s="2" t="s">
        <v>2387</v>
      </c>
      <c r="U2536" s="2">
        <v>0</v>
      </c>
      <c r="V2536" s="2" t="s">
        <v>278</v>
      </c>
      <c r="W2536" s="2" t="s">
        <v>1696</v>
      </c>
      <c r="X2536" s="2">
        <v>2026</v>
      </c>
      <c r="Y2536" s="2" t="s">
        <v>40</v>
      </c>
      <c r="Z2536" s="4"/>
      <c r="AA2536" s="3">
        <v>46186</v>
      </c>
      <c r="AB2536" s="2" t="s">
        <v>59</v>
      </c>
      <c r="AC2536" s="2">
        <v>450470</v>
      </c>
    </row>
    <row r="2537" spans="1:29" ht="51.75" x14ac:dyDescent="0.25">
      <c r="A2537" s="2" t="s">
        <v>29</v>
      </c>
      <c r="B2537" s="2" t="s">
        <v>42</v>
      </c>
      <c r="C2537" s="2" t="s">
        <v>43</v>
      </c>
      <c r="D2537" s="2" t="s">
        <v>32</v>
      </c>
      <c r="E2537" s="2" t="s">
        <v>5233</v>
      </c>
      <c r="F2537" s="2" t="s">
        <v>41</v>
      </c>
      <c r="G2537" s="2">
        <v>1000</v>
      </c>
      <c r="H2537" s="2">
        <v>1</v>
      </c>
      <c r="I2537" s="3">
        <v>46191</v>
      </c>
      <c r="J2537" s="4"/>
      <c r="K2537" s="2">
        <v>4683309</v>
      </c>
      <c r="L2537" s="2">
        <v>43600</v>
      </c>
      <c r="M2537" s="2" t="s">
        <v>59</v>
      </c>
      <c r="N2537" s="5">
        <v>46189</v>
      </c>
      <c r="O2537" s="2" t="s">
        <v>5235</v>
      </c>
      <c r="P2537" s="2" t="s">
        <v>36</v>
      </c>
      <c r="Q2537" s="2" t="s">
        <v>2557</v>
      </c>
      <c r="R2537" s="3">
        <v>46189</v>
      </c>
      <c r="S2537" s="2" t="s">
        <v>62</v>
      </c>
      <c r="T2537" s="2" t="s">
        <v>2387</v>
      </c>
      <c r="U2537" s="2">
        <v>0</v>
      </c>
      <c r="V2537" s="2" t="s">
        <v>278</v>
      </c>
      <c r="W2537" s="2" t="s">
        <v>1696</v>
      </c>
      <c r="X2537" s="2">
        <v>2026</v>
      </c>
      <c r="Y2537" s="2" t="s">
        <v>40</v>
      </c>
      <c r="Z2537" s="4"/>
      <c r="AA2537" s="3">
        <v>46186</v>
      </c>
      <c r="AB2537" s="2" t="s">
        <v>59</v>
      </c>
      <c r="AC2537" s="2">
        <v>450470</v>
      </c>
    </row>
    <row r="2538" spans="1:29" ht="102.75" x14ac:dyDescent="0.25">
      <c r="A2538" s="2" t="s">
        <v>29</v>
      </c>
      <c r="B2538" s="2" t="s">
        <v>42</v>
      </c>
      <c r="C2538" s="2" t="s">
        <v>43</v>
      </c>
      <c r="D2538" s="2" t="s">
        <v>32</v>
      </c>
      <c r="E2538" s="2" t="s">
        <v>5236</v>
      </c>
      <c r="F2538" s="2" t="s">
        <v>5237</v>
      </c>
      <c r="G2538" s="2">
        <v>1187000</v>
      </c>
      <c r="H2538" s="2">
        <v>1</v>
      </c>
      <c r="I2538" s="3">
        <v>46187</v>
      </c>
      <c r="J2538" s="4"/>
      <c r="K2538" s="2">
        <v>4689682</v>
      </c>
      <c r="L2538" s="2">
        <v>10000</v>
      </c>
      <c r="M2538" s="2" t="s">
        <v>35</v>
      </c>
      <c r="N2538" s="5">
        <v>46187</v>
      </c>
      <c r="O2538" s="2" t="s">
        <v>5238</v>
      </c>
      <c r="P2538" s="2" t="s">
        <v>36</v>
      </c>
      <c r="Q2538" s="2" t="s">
        <v>53</v>
      </c>
      <c r="R2538" s="3">
        <v>46187</v>
      </c>
      <c r="S2538" s="2" t="s">
        <v>38</v>
      </c>
      <c r="T2538" s="2" t="s">
        <v>5239</v>
      </c>
      <c r="U2538" s="2">
        <v>0</v>
      </c>
      <c r="V2538" s="2">
        <v>0</v>
      </c>
      <c r="W2538" s="2" t="s">
        <v>5240</v>
      </c>
      <c r="X2538" s="2">
        <v>2026</v>
      </c>
      <c r="Y2538" s="2" t="s">
        <v>40</v>
      </c>
      <c r="Z2538" s="4"/>
      <c r="AA2538" s="3">
        <v>46187</v>
      </c>
      <c r="AB2538" s="2" t="s">
        <v>35</v>
      </c>
      <c r="AC2538" s="2">
        <v>450448</v>
      </c>
    </row>
    <row r="2539" spans="1:29" ht="102.75" x14ac:dyDescent="0.25">
      <c r="A2539" s="2" t="s">
        <v>29</v>
      </c>
      <c r="B2539" s="2" t="s">
        <v>42</v>
      </c>
      <c r="C2539" s="2" t="s">
        <v>43</v>
      </c>
      <c r="D2539" s="2" t="s">
        <v>32</v>
      </c>
      <c r="E2539" s="2" t="s">
        <v>5236</v>
      </c>
      <c r="F2539" s="2" t="s">
        <v>41</v>
      </c>
      <c r="G2539" s="2">
        <v>1000</v>
      </c>
      <c r="H2539" s="2">
        <v>1</v>
      </c>
      <c r="I2539" s="3">
        <v>46187</v>
      </c>
      <c r="J2539" s="4"/>
      <c r="K2539" s="2">
        <v>4689682</v>
      </c>
      <c r="L2539" s="2">
        <v>10000</v>
      </c>
      <c r="M2539" s="2" t="s">
        <v>35</v>
      </c>
      <c r="N2539" s="5">
        <v>46187</v>
      </c>
      <c r="O2539" s="2" t="s">
        <v>5238</v>
      </c>
      <c r="P2539" s="2" t="s">
        <v>36</v>
      </c>
      <c r="Q2539" s="2" t="s">
        <v>53</v>
      </c>
      <c r="R2539" s="3">
        <v>46187</v>
      </c>
      <c r="S2539" s="2" t="s">
        <v>38</v>
      </c>
      <c r="T2539" s="2" t="s">
        <v>5239</v>
      </c>
      <c r="U2539" s="2">
        <v>0</v>
      </c>
      <c r="V2539" s="2">
        <v>0</v>
      </c>
      <c r="W2539" s="2" t="s">
        <v>5240</v>
      </c>
      <c r="X2539" s="2">
        <v>2026</v>
      </c>
      <c r="Y2539" s="2" t="s">
        <v>40</v>
      </c>
      <c r="Z2539" s="4"/>
      <c r="AA2539" s="3">
        <v>46187</v>
      </c>
      <c r="AB2539" s="2" t="s">
        <v>35</v>
      </c>
      <c r="AC2539" s="2">
        <v>450448</v>
      </c>
    </row>
    <row r="2540" spans="1:29" ht="51.75" x14ac:dyDescent="0.25">
      <c r="A2540" s="2" t="s">
        <v>29</v>
      </c>
      <c r="B2540" s="2" t="s">
        <v>42</v>
      </c>
      <c r="C2540" s="2" t="s">
        <v>43</v>
      </c>
      <c r="D2540" s="2" t="s">
        <v>32</v>
      </c>
      <c r="E2540" s="2" t="s">
        <v>5241</v>
      </c>
      <c r="F2540" s="2" t="s">
        <v>5242</v>
      </c>
      <c r="G2540" s="2">
        <v>3690000</v>
      </c>
      <c r="H2540" s="2">
        <v>1</v>
      </c>
      <c r="I2540" s="3">
        <v>46187</v>
      </c>
      <c r="J2540" s="4"/>
      <c r="K2540" s="2">
        <v>4682664</v>
      </c>
      <c r="L2540" s="2">
        <v>73800</v>
      </c>
      <c r="M2540" s="2" t="s">
        <v>275</v>
      </c>
      <c r="N2540" s="5">
        <v>46186</v>
      </c>
      <c r="O2540" s="2" t="s">
        <v>5219</v>
      </c>
      <c r="P2540" s="2" t="s">
        <v>36</v>
      </c>
      <c r="Q2540" s="2" t="s">
        <v>463</v>
      </c>
      <c r="R2540" s="3">
        <v>46186</v>
      </c>
      <c r="S2540" s="2" t="s">
        <v>277</v>
      </c>
      <c r="T2540" s="2" t="s">
        <v>161</v>
      </c>
      <c r="U2540" s="2">
        <v>0</v>
      </c>
      <c r="V2540" s="2">
        <v>0</v>
      </c>
      <c r="W2540" s="2" t="s">
        <v>549</v>
      </c>
      <c r="X2540" s="2">
        <v>2026</v>
      </c>
      <c r="Y2540" s="2" t="s">
        <v>40</v>
      </c>
      <c r="Z2540" s="4"/>
      <c r="AA2540" s="3">
        <v>46186</v>
      </c>
      <c r="AB2540" s="2" t="s">
        <v>275</v>
      </c>
      <c r="AC2540" s="2">
        <v>450438</v>
      </c>
    </row>
    <row r="2541" spans="1:29" ht="39" x14ac:dyDescent="0.25">
      <c r="A2541" s="2" t="s">
        <v>29</v>
      </c>
      <c r="B2541" s="2" t="s">
        <v>42</v>
      </c>
      <c r="C2541" s="2" t="s">
        <v>43</v>
      </c>
      <c r="D2541" s="2" t="s">
        <v>32</v>
      </c>
      <c r="E2541" s="2" t="s">
        <v>5241</v>
      </c>
      <c r="F2541" s="2" t="s">
        <v>41</v>
      </c>
      <c r="G2541" s="2">
        <v>1000</v>
      </c>
      <c r="H2541" s="2">
        <v>1</v>
      </c>
      <c r="I2541" s="3">
        <v>46187</v>
      </c>
      <c r="J2541" s="4"/>
      <c r="K2541" s="2">
        <v>4682664</v>
      </c>
      <c r="L2541" s="2">
        <v>73800</v>
      </c>
      <c r="M2541" s="2" t="s">
        <v>275</v>
      </c>
      <c r="N2541" s="5">
        <v>46186</v>
      </c>
      <c r="O2541" s="2" t="s">
        <v>5219</v>
      </c>
      <c r="P2541" s="2" t="s">
        <v>36</v>
      </c>
      <c r="Q2541" s="2" t="s">
        <v>463</v>
      </c>
      <c r="R2541" s="3">
        <v>46186</v>
      </c>
      <c r="S2541" s="2" t="s">
        <v>277</v>
      </c>
      <c r="T2541" s="2" t="s">
        <v>161</v>
      </c>
      <c r="U2541" s="2">
        <v>0</v>
      </c>
      <c r="V2541" s="2">
        <v>0</v>
      </c>
      <c r="W2541" s="2" t="s">
        <v>549</v>
      </c>
      <c r="X2541" s="2">
        <v>2026</v>
      </c>
      <c r="Y2541" s="2" t="s">
        <v>40</v>
      </c>
      <c r="Z2541" s="4"/>
      <c r="AA2541" s="3">
        <v>46186</v>
      </c>
      <c r="AB2541" s="2" t="s">
        <v>275</v>
      </c>
      <c r="AC2541" s="2">
        <v>450438</v>
      </c>
    </row>
    <row r="2542" spans="1:29" ht="64.5" x14ac:dyDescent="0.25">
      <c r="A2542" s="2" t="s">
        <v>29</v>
      </c>
      <c r="B2542" s="2" t="s">
        <v>42</v>
      </c>
      <c r="C2542" s="2" t="s">
        <v>43</v>
      </c>
      <c r="D2542" s="2" t="s">
        <v>32</v>
      </c>
      <c r="E2542" s="2" t="s">
        <v>5243</v>
      </c>
      <c r="F2542" s="2" t="s">
        <v>5244</v>
      </c>
      <c r="G2542" s="2">
        <v>2500000</v>
      </c>
      <c r="H2542" s="2">
        <v>1</v>
      </c>
      <c r="I2542" s="3">
        <v>46187</v>
      </c>
      <c r="J2542" s="4"/>
      <c r="K2542" s="2">
        <v>4689564</v>
      </c>
      <c r="L2542" s="2">
        <v>50000</v>
      </c>
      <c r="M2542" s="2" t="s">
        <v>478</v>
      </c>
      <c r="N2542" s="5">
        <v>46187</v>
      </c>
      <c r="O2542" s="2">
        <v>7738</v>
      </c>
      <c r="P2542" s="2" t="s">
        <v>36</v>
      </c>
      <c r="Q2542" s="2" t="s">
        <v>137</v>
      </c>
      <c r="R2542" s="3">
        <v>46187</v>
      </c>
      <c r="S2542" s="2" t="s">
        <v>110</v>
      </c>
      <c r="T2542" s="2" t="s">
        <v>5245</v>
      </c>
      <c r="U2542" s="2" t="s">
        <v>5246</v>
      </c>
      <c r="V2542" s="2" t="s">
        <v>5247</v>
      </c>
      <c r="W2542" s="2" t="s">
        <v>339</v>
      </c>
      <c r="X2542" s="2">
        <v>2025</v>
      </c>
      <c r="Y2542" s="2" t="s">
        <v>40</v>
      </c>
      <c r="Z2542" s="4"/>
      <c r="AA2542" s="3">
        <v>46187</v>
      </c>
      <c r="AB2542" s="2" t="s">
        <v>478</v>
      </c>
      <c r="AC2542" s="2">
        <v>450432</v>
      </c>
    </row>
    <row r="2543" spans="1:29" ht="51.75" x14ac:dyDescent="0.25">
      <c r="A2543" s="2" t="s">
        <v>29</v>
      </c>
      <c r="B2543" s="2" t="s">
        <v>42</v>
      </c>
      <c r="C2543" s="2" t="s">
        <v>43</v>
      </c>
      <c r="D2543" s="2" t="s">
        <v>32</v>
      </c>
      <c r="E2543" s="2" t="s">
        <v>5243</v>
      </c>
      <c r="F2543" s="2" t="s">
        <v>41</v>
      </c>
      <c r="G2543" s="2">
        <v>1000</v>
      </c>
      <c r="H2543" s="2">
        <v>1</v>
      </c>
      <c r="I2543" s="3">
        <v>46187</v>
      </c>
      <c r="J2543" s="4"/>
      <c r="K2543" s="2">
        <v>4689564</v>
      </c>
      <c r="L2543" s="2">
        <v>50000</v>
      </c>
      <c r="M2543" s="2" t="s">
        <v>478</v>
      </c>
      <c r="N2543" s="5">
        <v>46187</v>
      </c>
      <c r="O2543" s="2">
        <v>7738</v>
      </c>
      <c r="P2543" s="2" t="s">
        <v>36</v>
      </c>
      <c r="Q2543" s="2" t="s">
        <v>137</v>
      </c>
      <c r="R2543" s="3">
        <v>46187</v>
      </c>
      <c r="S2543" s="2" t="s">
        <v>110</v>
      </c>
      <c r="T2543" s="2" t="s">
        <v>5245</v>
      </c>
      <c r="U2543" s="2" t="s">
        <v>5246</v>
      </c>
      <c r="V2543" s="2" t="s">
        <v>5247</v>
      </c>
      <c r="W2543" s="2" t="s">
        <v>339</v>
      </c>
      <c r="X2543" s="2">
        <v>2025</v>
      </c>
      <c r="Y2543" s="2" t="s">
        <v>40</v>
      </c>
      <c r="Z2543" s="4"/>
      <c r="AA2543" s="3">
        <v>46187</v>
      </c>
      <c r="AB2543" s="2" t="s">
        <v>478</v>
      </c>
      <c r="AC2543" s="2">
        <v>450432</v>
      </c>
    </row>
    <row r="2544" spans="1:29" ht="102.75" x14ac:dyDescent="0.25">
      <c r="A2544" s="2" t="s">
        <v>29</v>
      </c>
      <c r="B2544" s="2" t="s">
        <v>42</v>
      </c>
      <c r="C2544" s="2" t="s">
        <v>43</v>
      </c>
      <c r="D2544" s="2" t="s">
        <v>32</v>
      </c>
      <c r="E2544" s="2" t="s">
        <v>5248</v>
      </c>
      <c r="F2544" s="2" t="s">
        <v>5249</v>
      </c>
      <c r="G2544" s="2">
        <v>2465990</v>
      </c>
      <c r="H2544" s="2">
        <v>1</v>
      </c>
      <c r="I2544" s="3">
        <v>46187</v>
      </c>
      <c r="J2544" s="4"/>
      <c r="K2544" s="2">
        <v>4683281</v>
      </c>
      <c r="L2544" s="2">
        <v>20000</v>
      </c>
      <c r="M2544" s="2" t="s">
        <v>35</v>
      </c>
      <c r="N2544" s="5">
        <v>46186</v>
      </c>
      <c r="O2544" s="2" t="s">
        <v>5250</v>
      </c>
      <c r="P2544" s="2" t="s">
        <v>36</v>
      </c>
      <c r="Q2544" s="2" t="s">
        <v>237</v>
      </c>
      <c r="R2544" s="3">
        <v>46186</v>
      </c>
      <c r="S2544" s="2" t="s">
        <v>38</v>
      </c>
      <c r="T2544" s="2" t="s">
        <v>238</v>
      </c>
      <c r="U2544" s="2">
        <v>0</v>
      </c>
      <c r="V2544" s="2" t="s">
        <v>37</v>
      </c>
      <c r="W2544" s="2" t="s">
        <v>5251</v>
      </c>
      <c r="X2544" s="2">
        <v>2026</v>
      </c>
      <c r="Y2544" s="2" t="s">
        <v>40</v>
      </c>
      <c r="Z2544" s="4"/>
      <c r="AA2544" s="3">
        <v>46187</v>
      </c>
      <c r="AB2544" s="2" t="s">
        <v>35</v>
      </c>
      <c r="AC2544" s="2">
        <v>450426</v>
      </c>
    </row>
    <row r="2545" spans="1:29" ht="102.75" x14ac:dyDescent="0.25">
      <c r="A2545" s="2" t="s">
        <v>29</v>
      </c>
      <c r="B2545" s="2" t="s">
        <v>42</v>
      </c>
      <c r="C2545" s="2" t="s">
        <v>43</v>
      </c>
      <c r="D2545" s="2" t="s">
        <v>32</v>
      </c>
      <c r="E2545" s="2" t="s">
        <v>5248</v>
      </c>
      <c r="F2545" s="2" t="s">
        <v>41</v>
      </c>
      <c r="G2545" s="2">
        <v>1000</v>
      </c>
      <c r="H2545" s="2">
        <v>1</v>
      </c>
      <c r="I2545" s="3">
        <v>46187</v>
      </c>
      <c r="J2545" s="4"/>
      <c r="K2545" s="2">
        <v>4683281</v>
      </c>
      <c r="L2545" s="2">
        <v>20000</v>
      </c>
      <c r="M2545" s="2" t="s">
        <v>35</v>
      </c>
      <c r="N2545" s="5">
        <v>46186</v>
      </c>
      <c r="O2545" s="2" t="s">
        <v>5250</v>
      </c>
      <c r="P2545" s="2" t="s">
        <v>36</v>
      </c>
      <c r="Q2545" s="2" t="s">
        <v>237</v>
      </c>
      <c r="R2545" s="3">
        <v>46186</v>
      </c>
      <c r="S2545" s="2" t="s">
        <v>38</v>
      </c>
      <c r="T2545" s="2" t="s">
        <v>238</v>
      </c>
      <c r="U2545" s="2">
        <v>0</v>
      </c>
      <c r="V2545" s="2" t="s">
        <v>37</v>
      </c>
      <c r="W2545" s="2" t="s">
        <v>5251</v>
      </c>
      <c r="X2545" s="2">
        <v>2026</v>
      </c>
      <c r="Y2545" s="2" t="s">
        <v>40</v>
      </c>
      <c r="Z2545" s="4"/>
      <c r="AA2545" s="3">
        <v>46187</v>
      </c>
      <c r="AB2545" s="2" t="s">
        <v>35</v>
      </c>
      <c r="AC2545" s="2">
        <v>450426</v>
      </c>
    </row>
    <row r="2546" spans="1:29" ht="102.75" x14ac:dyDescent="0.25">
      <c r="A2546" s="2" t="s">
        <v>29</v>
      </c>
      <c r="B2546" s="2" t="s">
        <v>42</v>
      </c>
      <c r="C2546" s="2" t="s">
        <v>43</v>
      </c>
      <c r="D2546" s="2" t="s">
        <v>32</v>
      </c>
      <c r="E2546" s="2" t="s">
        <v>5252</v>
      </c>
      <c r="F2546" s="2" t="s">
        <v>5253</v>
      </c>
      <c r="G2546" s="2">
        <v>2025000</v>
      </c>
      <c r="H2546" s="2">
        <v>1</v>
      </c>
      <c r="I2546" s="3">
        <v>46187</v>
      </c>
      <c r="J2546" s="4"/>
      <c r="K2546" s="2">
        <v>4682098</v>
      </c>
      <c r="L2546" s="2">
        <v>10000</v>
      </c>
      <c r="M2546" s="2" t="s">
        <v>35</v>
      </c>
      <c r="N2546" s="5">
        <v>46186</v>
      </c>
      <c r="O2546" s="2" t="s">
        <v>5254</v>
      </c>
      <c r="P2546" s="2" t="s">
        <v>36</v>
      </c>
      <c r="Q2546" s="2" t="s">
        <v>37</v>
      </c>
      <c r="R2546" s="3">
        <v>46186</v>
      </c>
      <c r="S2546" s="2" t="s">
        <v>38</v>
      </c>
      <c r="T2546" s="2" t="s">
        <v>5255</v>
      </c>
      <c r="U2546" s="2">
        <v>0</v>
      </c>
      <c r="V2546" s="2">
        <v>0</v>
      </c>
      <c r="W2546" s="2" t="s">
        <v>4854</v>
      </c>
      <c r="X2546" s="2">
        <v>2026</v>
      </c>
      <c r="Y2546" s="2" t="s">
        <v>40</v>
      </c>
      <c r="Z2546" s="4"/>
      <c r="AA2546" s="3">
        <v>46186</v>
      </c>
      <c r="AB2546" s="2" t="s">
        <v>35</v>
      </c>
      <c r="AC2546" s="2">
        <v>450414</v>
      </c>
    </row>
    <row r="2547" spans="1:29" ht="102.75" x14ac:dyDescent="0.25">
      <c r="A2547" s="2" t="s">
        <v>29</v>
      </c>
      <c r="B2547" s="2" t="s">
        <v>42</v>
      </c>
      <c r="C2547" s="2" t="s">
        <v>43</v>
      </c>
      <c r="D2547" s="2" t="s">
        <v>32</v>
      </c>
      <c r="E2547" s="2" t="s">
        <v>5252</v>
      </c>
      <c r="F2547" s="2" t="s">
        <v>41</v>
      </c>
      <c r="G2547" s="2">
        <v>1000</v>
      </c>
      <c r="H2547" s="2">
        <v>1</v>
      </c>
      <c r="I2547" s="3">
        <v>46187</v>
      </c>
      <c r="J2547" s="4"/>
      <c r="K2547" s="2">
        <v>4682098</v>
      </c>
      <c r="L2547" s="2">
        <v>10000</v>
      </c>
      <c r="M2547" s="2" t="s">
        <v>35</v>
      </c>
      <c r="N2547" s="5">
        <v>46186</v>
      </c>
      <c r="O2547" s="2" t="s">
        <v>5254</v>
      </c>
      <c r="P2547" s="2" t="s">
        <v>36</v>
      </c>
      <c r="Q2547" s="2" t="s">
        <v>37</v>
      </c>
      <c r="R2547" s="3">
        <v>46186</v>
      </c>
      <c r="S2547" s="2" t="s">
        <v>38</v>
      </c>
      <c r="T2547" s="2" t="s">
        <v>5255</v>
      </c>
      <c r="U2547" s="2">
        <v>0</v>
      </c>
      <c r="V2547" s="2">
        <v>0</v>
      </c>
      <c r="W2547" s="2" t="s">
        <v>4854</v>
      </c>
      <c r="X2547" s="2">
        <v>2026</v>
      </c>
      <c r="Y2547" s="2" t="s">
        <v>40</v>
      </c>
      <c r="Z2547" s="4"/>
      <c r="AA2547" s="3">
        <v>46186</v>
      </c>
      <c r="AB2547" s="2" t="s">
        <v>35</v>
      </c>
      <c r="AC2547" s="2">
        <v>450414</v>
      </c>
    </row>
    <row r="2548" spans="1:29" ht="77.25" x14ac:dyDescent="0.25">
      <c r="A2548" s="2" t="s">
        <v>29</v>
      </c>
      <c r="B2548" s="2" t="s">
        <v>42</v>
      </c>
      <c r="C2548" s="2" t="s">
        <v>43</v>
      </c>
      <c r="D2548" s="2" t="s">
        <v>32</v>
      </c>
      <c r="E2548" s="2" t="s">
        <v>5256</v>
      </c>
      <c r="F2548" s="2" t="s">
        <v>5257</v>
      </c>
      <c r="G2548" s="2">
        <v>1090000</v>
      </c>
      <c r="H2548" s="2">
        <v>1</v>
      </c>
      <c r="I2548" s="3">
        <v>46209</v>
      </c>
      <c r="J2548" s="4"/>
      <c r="K2548" s="2">
        <v>4682096</v>
      </c>
      <c r="L2548" s="2">
        <v>16350</v>
      </c>
      <c r="M2548" s="2" t="s">
        <v>114</v>
      </c>
      <c r="N2548" s="5">
        <v>46186</v>
      </c>
      <c r="O2548" s="2" t="s">
        <v>5258</v>
      </c>
      <c r="P2548" s="2" t="s">
        <v>36</v>
      </c>
      <c r="Q2548" s="2" t="s">
        <v>53</v>
      </c>
      <c r="R2548" s="3">
        <v>46216</v>
      </c>
      <c r="S2548" s="2" t="s">
        <v>5259</v>
      </c>
      <c r="T2548" s="2" t="s">
        <v>5260</v>
      </c>
      <c r="U2548" s="2" t="s">
        <v>5261</v>
      </c>
      <c r="V2548" s="2">
        <v>0</v>
      </c>
      <c r="W2548" s="2" t="s">
        <v>5262</v>
      </c>
      <c r="X2548" s="2">
        <v>2026</v>
      </c>
      <c r="Y2548" s="2" t="s">
        <v>40</v>
      </c>
      <c r="Z2548" s="4"/>
      <c r="AA2548" s="3">
        <v>46186</v>
      </c>
      <c r="AB2548" s="2" t="s">
        <v>114</v>
      </c>
      <c r="AC2548" s="2">
        <v>450408</v>
      </c>
    </row>
    <row r="2549" spans="1:29" ht="77.25" x14ac:dyDescent="0.25">
      <c r="A2549" s="2" t="s">
        <v>29</v>
      </c>
      <c r="B2549" s="2" t="s">
        <v>42</v>
      </c>
      <c r="C2549" s="2" t="s">
        <v>43</v>
      </c>
      <c r="D2549" s="2" t="s">
        <v>32</v>
      </c>
      <c r="E2549" s="2" t="s">
        <v>5256</v>
      </c>
      <c r="F2549" s="2" t="s">
        <v>41</v>
      </c>
      <c r="G2549" s="2">
        <v>1000</v>
      </c>
      <c r="H2549" s="2">
        <v>1</v>
      </c>
      <c r="I2549" s="3">
        <v>46209</v>
      </c>
      <c r="J2549" s="4"/>
      <c r="K2549" s="2">
        <v>4682096</v>
      </c>
      <c r="L2549" s="2">
        <v>16350</v>
      </c>
      <c r="M2549" s="2" t="s">
        <v>114</v>
      </c>
      <c r="N2549" s="5">
        <v>46186</v>
      </c>
      <c r="O2549" s="2" t="s">
        <v>5258</v>
      </c>
      <c r="P2549" s="2" t="s">
        <v>36</v>
      </c>
      <c r="Q2549" s="2" t="s">
        <v>53</v>
      </c>
      <c r="R2549" s="3">
        <v>46216</v>
      </c>
      <c r="S2549" s="2" t="s">
        <v>5259</v>
      </c>
      <c r="T2549" s="2" t="s">
        <v>5260</v>
      </c>
      <c r="U2549" s="2" t="s">
        <v>5261</v>
      </c>
      <c r="V2549" s="2">
        <v>0</v>
      </c>
      <c r="W2549" s="2" t="s">
        <v>5262</v>
      </c>
      <c r="X2549" s="2">
        <v>2026</v>
      </c>
      <c r="Y2549" s="2" t="s">
        <v>40</v>
      </c>
      <c r="Z2549" s="4"/>
      <c r="AA2549" s="3">
        <v>46186</v>
      </c>
      <c r="AB2549" s="2" t="s">
        <v>114</v>
      </c>
      <c r="AC2549" s="2">
        <v>450408</v>
      </c>
    </row>
    <row r="2550" spans="1:29" ht="102.75" x14ac:dyDescent="0.25">
      <c r="A2550" s="2" t="s">
        <v>29</v>
      </c>
      <c r="B2550" s="2" t="s">
        <v>42</v>
      </c>
      <c r="C2550" s="2" t="s">
        <v>43</v>
      </c>
      <c r="D2550" s="2" t="s">
        <v>32</v>
      </c>
      <c r="E2550" s="2" t="s">
        <v>5263</v>
      </c>
      <c r="F2550" s="2" t="s">
        <v>5264</v>
      </c>
      <c r="G2550" s="2">
        <v>2991990</v>
      </c>
      <c r="H2550" s="2">
        <v>1</v>
      </c>
      <c r="I2550" s="3">
        <v>46187</v>
      </c>
      <c r="J2550" s="4"/>
      <c r="K2550" s="2">
        <v>4685578</v>
      </c>
      <c r="L2550" s="2">
        <v>20000</v>
      </c>
      <c r="M2550" s="2" t="s">
        <v>35</v>
      </c>
      <c r="N2550" s="5">
        <v>46186</v>
      </c>
      <c r="O2550" s="2" t="s">
        <v>5265</v>
      </c>
      <c r="P2550" s="2" t="s">
        <v>36</v>
      </c>
      <c r="Q2550" s="2" t="s">
        <v>79</v>
      </c>
      <c r="R2550" s="3">
        <v>46186</v>
      </c>
      <c r="S2550" s="2" t="s">
        <v>38</v>
      </c>
      <c r="T2550" s="2" t="s">
        <v>4791</v>
      </c>
      <c r="U2550" s="2" t="s">
        <v>278</v>
      </c>
      <c r="V2550" s="2" t="s">
        <v>3028</v>
      </c>
      <c r="W2550" s="2" t="s">
        <v>5266</v>
      </c>
      <c r="X2550" s="2">
        <v>2026</v>
      </c>
      <c r="Y2550" s="2" t="s">
        <v>40</v>
      </c>
      <c r="Z2550" s="4"/>
      <c r="AA2550" s="3">
        <v>46186</v>
      </c>
      <c r="AB2550" s="2" t="s">
        <v>35</v>
      </c>
      <c r="AC2550" s="2">
        <v>450404</v>
      </c>
    </row>
    <row r="2551" spans="1:29" ht="102.75" x14ac:dyDescent="0.25">
      <c r="A2551" s="2" t="s">
        <v>29</v>
      </c>
      <c r="B2551" s="2" t="s">
        <v>42</v>
      </c>
      <c r="C2551" s="2" t="s">
        <v>43</v>
      </c>
      <c r="D2551" s="2" t="s">
        <v>32</v>
      </c>
      <c r="E2551" s="2" t="s">
        <v>5263</v>
      </c>
      <c r="F2551" s="2" t="s">
        <v>41</v>
      </c>
      <c r="G2551" s="2">
        <v>1000</v>
      </c>
      <c r="H2551" s="2">
        <v>1</v>
      </c>
      <c r="I2551" s="3">
        <v>46187</v>
      </c>
      <c r="J2551" s="4"/>
      <c r="K2551" s="2">
        <v>4685578</v>
      </c>
      <c r="L2551" s="2">
        <v>20000</v>
      </c>
      <c r="M2551" s="2" t="s">
        <v>35</v>
      </c>
      <c r="N2551" s="5">
        <v>46186</v>
      </c>
      <c r="O2551" s="2" t="s">
        <v>5265</v>
      </c>
      <c r="P2551" s="2" t="s">
        <v>36</v>
      </c>
      <c r="Q2551" s="2" t="s">
        <v>79</v>
      </c>
      <c r="R2551" s="3">
        <v>46186</v>
      </c>
      <c r="S2551" s="2" t="s">
        <v>38</v>
      </c>
      <c r="T2551" s="2" t="s">
        <v>4791</v>
      </c>
      <c r="U2551" s="2" t="s">
        <v>278</v>
      </c>
      <c r="V2551" s="2" t="s">
        <v>3028</v>
      </c>
      <c r="W2551" s="2" t="s">
        <v>5266</v>
      </c>
      <c r="X2551" s="2">
        <v>2026</v>
      </c>
      <c r="Y2551" s="2" t="s">
        <v>40</v>
      </c>
      <c r="Z2551" s="4"/>
      <c r="AA2551" s="3">
        <v>46186</v>
      </c>
      <c r="AB2551" s="2" t="s">
        <v>35</v>
      </c>
      <c r="AC2551" s="2">
        <v>450404</v>
      </c>
    </row>
    <row r="2552" spans="1:29" ht="64.5" x14ac:dyDescent="0.25">
      <c r="A2552" s="2" t="s">
        <v>29</v>
      </c>
      <c r="B2552" s="2" t="s">
        <v>42</v>
      </c>
      <c r="C2552" s="2" t="s">
        <v>43</v>
      </c>
      <c r="D2552" s="2" t="s">
        <v>32</v>
      </c>
      <c r="E2552" s="2" t="s">
        <v>5267</v>
      </c>
      <c r="F2552" s="2" t="s">
        <v>5268</v>
      </c>
      <c r="G2552" s="2">
        <v>2350000</v>
      </c>
      <c r="H2552" s="2">
        <v>1</v>
      </c>
      <c r="I2552" s="3">
        <v>46187</v>
      </c>
      <c r="J2552" s="4"/>
      <c r="K2552" s="2">
        <v>18530</v>
      </c>
      <c r="L2552" s="2">
        <v>30000</v>
      </c>
      <c r="M2552" s="2" t="s">
        <v>235</v>
      </c>
      <c r="N2552" s="5">
        <v>46184</v>
      </c>
      <c r="O2552" s="2" t="s">
        <v>5269</v>
      </c>
      <c r="P2552" s="2" t="s">
        <v>36</v>
      </c>
      <c r="Q2552" s="2" t="s">
        <v>3314</v>
      </c>
      <c r="R2552" s="3">
        <v>46184</v>
      </c>
      <c r="S2552" s="2" t="s">
        <v>38</v>
      </c>
      <c r="T2552" s="2" t="s">
        <v>5184</v>
      </c>
      <c r="U2552" s="2" t="s">
        <v>5270</v>
      </c>
      <c r="V2552" s="2" t="s">
        <v>5271</v>
      </c>
      <c r="W2552" s="2" t="s">
        <v>279</v>
      </c>
      <c r="X2552" s="2">
        <v>2026</v>
      </c>
      <c r="Y2552" s="2" t="s">
        <v>40</v>
      </c>
      <c r="Z2552" s="4"/>
      <c r="AA2552" s="4"/>
      <c r="AB2552" s="2" t="s">
        <v>235</v>
      </c>
      <c r="AC2552" s="2">
        <v>450402</v>
      </c>
    </row>
    <row r="2553" spans="1:29" ht="64.5" x14ac:dyDescent="0.25">
      <c r="A2553" s="2" t="s">
        <v>29</v>
      </c>
      <c r="B2553" s="2" t="s">
        <v>42</v>
      </c>
      <c r="C2553" s="2" t="s">
        <v>43</v>
      </c>
      <c r="D2553" s="2" t="s">
        <v>32</v>
      </c>
      <c r="E2553" s="2" t="s">
        <v>5272</v>
      </c>
      <c r="F2553" s="2" t="s">
        <v>5273</v>
      </c>
      <c r="G2553" s="2">
        <v>2680000</v>
      </c>
      <c r="H2553" s="2">
        <v>1</v>
      </c>
      <c r="I2553" s="3">
        <v>46187</v>
      </c>
      <c r="J2553" s="4"/>
      <c r="K2553" s="2">
        <v>4681979</v>
      </c>
      <c r="L2553" s="2">
        <v>53600</v>
      </c>
      <c r="M2553" s="2" t="s">
        <v>478</v>
      </c>
      <c r="N2553" s="5">
        <v>46186</v>
      </c>
      <c r="O2553" s="2">
        <v>7700</v>
      </c>
      <c r="P2553" s="2" t="s">
        <v>36</v>
      </c>
      <c r="Q2553" s="2" t="s">
        <v>577</v>
      </c>
      <c r="R2553" s="3">
        <v>46186</v>
      </c>
      <c r="S2553" s="2" t="s">
        <v>5259</v>
      </c>
      <c r="T2553" s="2" t="s">
        <v>52</v>
      </c>
      <c r="U2553" s="2">
        <v>0</v>
      </c>
      <c r="V2553" s="2" t="s">
        <v>271</v>
      </c>
      <c r="W2553" s="2" t="s">
        <v>1779</v>
      </c>
      <c r="X2553" s="2">
        <v>2026</v>
      </c>
      <c r="Y2553" s="2" t="s">
        <v>40</v>
      </c>
      <c r="Z2553" s="4"/>
      <c r="AA2553" s="3">
        <v>46186</v>
      </c>
      <c r="AB2553" s="2" t="s">
        <v>478</v>
      </c>
      <c r="AC2553" s="2">
        <v>450390</v>
      </c>
    </row>
    <row r="2554" spans="1:29" ht="51.75" x14ac:dyDescent="0.25">
      <c r="A2554" s="2" t="s">
        <v>29</v>
      </c>
      <c r="B2554" s="2" t="s">
        <v>42</v>
      </c>
      <c r="C2554" s="2" t="s">
        <v>43</v>
      </c>
      <c r="D2554" s="2" t="s">
        <v>32</v>
      </c>
      <c r="E2554" s="2" t="s">
        <v>5272</v>
      </c>
      <c r="F2554" s="2" t="s">
        <v>41</v>
      </c>
      <c r="G2554" s="2">
        <v>1000</v>
      </c>
      <c r="H2554" s="2">
        <v>1</v>
      </c>
      <c r="I2554" s="3">
        <v>46187</v>
      </c>
      <c r="J2554" s="4"/>
      <c r="K2554" s="2">
        <v>4681979</v>
      </c>
      <c r="L2554" s="2">
        <v>53600</v>
      </c>
      <c r="M2554" s="2" t="s">
        <v>478</v>
      </c>
      <c r="N2554" s="5">
        <v>46186</v>
      </c>
      <c r="O2554" s="2">
        <v>7700</v>
      </c>
      <c r="P2554" s="2" t="s">
        <v>36</v>
      </c>
      <c r="Q2554" s="2" t="s">
        <v>577</v>
      </c>
      <c r="R2554" s="3">
        <v>46186</v>
      </c>
      <c r="S2554" s="2" t="s">
        <v>5259</v>
      </c>
      <c r="T2554" s="2" t="s">
        <v>52</v>
      </c>
      <c r="U2554" s="2">
        <v>0</v>
      </c>
      <c r="V2554" s="2" t="s">
        <v>271</v>
      </c>
      <c r="W2554" s="2" t="s">
        <v>1779</v>
      </c>
      <c r="X2554" s="2">
        <v>2026</v>
      </c>
      <c r="Y2554" s="2" t="s">
        <v>40</v>
      </c>
      <c r="Z2554" s="4"/>
      <c r="AA2554" s="3">
        <v>46186</v>
      </c>
      <c r="AB2554" s="2" t="s">
        <v>478</v>
      </c>
      <c r="AC2554" s="2">
        <v>450390</v>
      </c>
    </row>
    <row r="2555" spans="1:29" ht="64.5" x14ac:dyDescent="0.25">
      <c r="A2555" s="2" t="s">
        <v>29</v>
      </c>
      <c r="B2555" s="2" t="s">
        <v>42</v>
      </c>
      <c r="C2555" s="2" t="s">
        <v>43</v>
      </c>
      <c r="D2555" s="2" t="s">
        <v>636</v>
      </c>
      <c r="E2555" s="2" t="s">
        <v>5274</v>
      </c>
      <c r="F2555" s="2" t="s">
        <v>5275</v>
      </c>
      <c r="G2555" s="2">
        <v>1081000</v>
      </c>
      <c r="H2555" s="2">
        <v>1</v>
      </c>
      <c r="I2555" s="3">
        <v>46187</v>
      </c>
      <c r="J2555" s="4"/>
      <c r="K2555" s="2">
        <v>4659071</v>
      </c>
      <c r="L2555" s="2">
        <v>16215</v>
      </c>
      <c r="M2555" s="2" t="s">
        <v>3093</v>
      </c>
      <c r="N2555" s="5">
        <v>46185</v>
      </c>
      <c r="O2555" s="2" t="s">
        <v>5276</v>
      </c>
      <c r="P2555" s="2" t="s">
        <v>370</v>
      </c>
      <c r="Q2555" s="2" t="s">
        <v>88</v>
      </c>
      <c r="R2555" s="3">
        <v>46185</v>
      </c>
      <c r="S2555" s="2" t="s">
        <v>3094</v>
      </c>
      <c r="T2555" s="2" t="s">
        <v>5277</v>
      </c>
      <c r="U2555" s="2">
        <v>0</v>
      </c>
      <c r="V2555" s="2">
        <v>0</v>
      </c>
      <c r="W2555" s="2" t="s">
        <v>5278</v>
      </c>
      <c r="X2555" s="2">
        <v>2026</v>
      </c>
      <c r="Y2555" s="2" t="s">
        <v>65</v>
      </c>
      <c r="Z2555" s="4"/>
      <c r="AA2555" s="4"/>
      <c r="AB2555" s="2" t="s">
        <v>3093</v>
      </c>
      <c r="AC2555" s="2">
        <v>450386</v>
      </c>
    </row>
    <row r="2556" spans="1:29" ht="64.5" x14ac:dyDescent="0.25">
      <c r="A2556" s="2" t="s">
        <v>29</v>
      </c>
      <c r="B2556" s="2" t="s">
        <v>42</v>
      </c>
      <c r="C2556" s="2" t="s">
        <v>43</v>
      </c>
      <c r="D2556" s="2" t="s">
        <v>636</v>
      </c>
      <c r="E2556" s="2" t="s">
        <v>5274</v>
      </c>
      <c r="F2556" s="2" t="s">
        <v>56</v>
      </c>
      <c r="G2556" s="2">
        <v>314800</v>
      </c>
      <c r="H2556" s="2">
        <v>1</v>
      </c>
      <c r="I2556" s="3">
        <v>46187</v>
      </c>
      <c r="J2556" s="4"/>
      <c r="K2556" s="2">
        <v>4659071</v>
      </c>
      <c r="L2556" s="2">
        <v>16215</v>
      </c>
      <c r="M2556" s="2" t="s">
        <v>3093</v>
      </c>
      <c r="N2556" s="5">
        <v>46185</v>
      </c>
      <c r="O2556" s="2" t="s">
        <v>5276</v>
      </c>
      <c r="P2556" s="2" t="s">
        <v>370</v>
      </c>
      <c r="Q2556" s="2" t="s">
        <v>88</v>
      </c>
      <c r="R2556" s="3">
        <v>46185</v>
      </c>
      <c r="S2556" s="2" t="s">
        <v>3094</v>
      </c>
      <c r="T2556" s="2" t="s">
        <v>5277</v>
      </c>
      <c r="U2556" s="2">
        <v>0</v>
      </c>
      <c r="V2556" s="2">
        <v>0</v>
      </c>
      <c r="W2556" s="2" t="s">
        <v>5278</v>
      </c>
      <c r="X2556" s="2">
        <v>2026</v>
      </c>
      <c r="Y2556" s="2" t="s">
        <v>65</v>
      </c>
      <c r="Z2556" s="4"/>
      <c r="AA2556" s="4"/>
      <c r="AB2556" s="2" t="s">
        <v>3093</v>
      </c>
      <c r="AC2556" s="2">
        <v>450386</v>
      </c>
    </row>
    <row r="2557" spans="1:29" ht="90" x14ac:dyDescent="0.25">
      <c r="A2557" s="2" t="s">
        <v>29</v>
      </c>
      <c r="B2557" s="2" t="s">
        <v>42</v>
      </c>
      <c r="C2557" s="2" t="s">
        <v>43</v>
      </c>
      <c r="D2557" s="2" t="s">
        <v>32</v>
      </c>
      <c r="E2557" s="2" t="s">
        <v>5279</v>
      </c>
      <c r="F2557" s="2" t="s">
        <v>5280</v>
      </c>
      <c r="G2557" s="2">
        <v>1970000</v>
      </c>
      <c r="H2557" s="2">
        <v>1</v>
      </c>
      <c r="I2557" s="3">
        <v>46187</v>
      </c>
      <c r="J2557" s="4"/>
      <c r="K2557" s="2">
        <v>4681613</v>
      </c>
      <c r="L2557" s="2">
        <v>39400</v>
      </c>
      <c r="M2557" s="2" t="s">
        <v>404</v>
      </c>
      <c r="N2557" s="5">
        <v>46186</v>
      </c>
      <c r="O2557" s="2" t="s">
        <v>5219</v>
      </c>
      <c r="P2557" s="2" t="s">
        <v>36</v>
      </c>
      <c r="Q2557" s="2" t="s">
        <v>61</v>
      </c>
      <c r="R2557" s="3">
        <v>46186</v>
      </c>
      <c r="S2557" s="2" t="s">
        <v>277</v>
      </c>
      <c r="T2557" s="2" t="s">
        <v>63</v>
      </c>
      <c r="U2557" s="2" t="s">
        <v>5281</v>
      </c>
      <c r="V2557" s="2" t="s">
        <v>5281</v>
      </c>
      <c r="W2557" s="2" t="s">
        <v>64</v>
      </c>
      <c r="X2557" s="2">
        <v>2026</v>
      </c>
      <c r="Y2557" s="2" t="s">
        <v>40</v>
      </c>
      <c r="Z2557" s="4"/>
      <c r="AA2557" s="3">
        <v>46186</v>
      </c>
      <c r="AB2557" s="2" t="s">
        <v>404</v>
      </c>
      <c r="AC2557" s="2">
        <v>450384</v>
      </c>
    </row>
    <row r="2558" spans="1:29" ht="90" x14ac:dyDescent="0.25">
      <c r="A2558" s="2" t="s">
        <v>29</v>
      </c>
      <c r="B2558" s="2" t="s">
        <v>42</v>
      </c>
      <c r="C2558" s="2" t="s">
        <v>43</v>
      </c>
      <c r="D2558" s="2" t="s">
        <v>32</v>
      </c>
      <c r="E2558" s="2" t="s">
        <v>5279</v>
      </c>
      <c r="F2558" s="2" t="s">
        <v>41</v>
      </c>
      <c r="G2558" s="2">
        <v>1000</v>
      </c>
      <c r="H2558" s="2">
        <v>1</v>
      </c>
      <c r="I2558" s="3">
        <v>46187</v>
      </c>
      <c r="J2558" s="4"/>
      <c r="K2558" s="2">
        <v>4681613</v>
      </c>
      <c r="L2558" s="2">
        <v>39400</v>
      </c>
      <c r="M2558" s="2" t="s">
        <v>404</v>
      </c>
      <c r="N2558" s="5">
        <v>46186</v>
      </c>
      <c r="O2558" s="2" t="s">
        <v>5219</v>
      </c>
      <c r="P2558" s="2" t="s">
        <v>36</v>
      </c>
      <c r="Q2558" s="2" t="s">
        <v>61</v>
      </c>
      <c r="R2558" s="3">
        <v>46186</v>
      </c>
      <c r="S2558" s="2" t="s">
        <v>277</v>
      </c>
      <c r="T2558" s="2" t="s">
        <v>63</v>
      </c>
      <c r="U2558" s="2" t="s">
        <v>5281</v>
      </c>
      <c r="V2558" s="2" t="s">
        <v>5281</v>
      </c>
      <c r="W2558" s="2" t="s">
        <v>64</v>
      </c>
      <c r="X2558" s="2">
        <v>2026</v>
      </c>
      <c r="Y2558" s="2" t="s">
        <v>40</v>
      </c>
      <c r="Z2558" s="4"/>
      <c r="AA2558" s="3">
        <v>46186</v>
      </c>
      <c r="AB2558" s="2" t="s">
        <v>404</v>
      </c>
      <c r="AC2558" s="2">
        <v>450384</v>
      </c>
    </row>
    <row r="2559" spans="1:29" ht="51.75" x14ac:dyDescent="0.25">
      <c r="A2559" s="2" t="s">
        <v>29</v>
      </c>
      <c r="B2559" s="2" t="s">
        <v>42</v>
      </c>
      <c r="C2559" s="2" t="s">
        <v>43</v>
      </c>
      <c r="D2559" s="2" t="s">
        <v>32</v>
      </c>
      <c r="E2559" s="2" t="s">
        <v>5282</v>
      </c>
      <c r="F2559" s="2" t="s">
        <v>41</v>
      </c>
      <c r="G2559" s="2">
        <v>1000</v>
      </c>
      <c r="H2559" s="2">
        <v>1</v>
      </c>
      <c r="I2559" s="3">
        <v>46187</v>
      </c>
      <c r="J2559" s="4"/>
      <c r="K2559" s="2">
        <v>4677826</v>
      </c>
      <c r="L2559" s="2">
        <v>30000</v>
      </c>
      <c r="M2559" s="2" t="s">
        <v>108</v>
      </c>
      <c r="N2559" s="5">
        <v>46185</v>
      </c>
      <c r="O2559" s="2" t="s">
        <v>5283</v>
      </c>
      <c r="P2559" s="2" t="s">
        <v>36</v>
      </c>
      <c r="Q2559" s="2" t="s">
        <v>2386</v>
      </c>
      <c r="R2559" s="3">
        <v>46185</v>
      </c>
      <c r="S2559" s="2" t="s">
        <v>110</v>
      </c>
      <c r="T2559" s="2" t="s">
        <v>4770</v>
      </c>
      <c r="U2559" s="2">
        <v>0</v>
      </c>
      <c r="V2559" s="2">
        <v>0</v>
      </c>
      <c r="W2559" s="2" t="s">
        <v>956</v>
      </c>
      <c r="X2559" s="2">
        <v>2026</v>
      </c>
      <c r="Y2559" s="2" t="s">
        <v>40</v>
      </c>
      <c r="Z2559" s="4"/>
      <c r="AA2559" s="3">
        <v>46185</v>
      </c>
      <c r="AB2559" s="2" t="s">
        <v>108</v>
      </c>
      <c r="AC2559" s="2">
        <v>450364</v>
      </c>
    </row>
    <row r="2560" spans="1:29" ht="64.5" x14ac:dyDescent="0.25">
      <c r="A2560" s="2" t="s">
        <v>29</v>
      </c>
      <c r="B2560" s="2" t="s">
        <v>42</v>
      </c>
      <c r="C2560" s="2" t="s">
        <v>43</v>
      </c>
      <c r="D2560" s="2" t="s">
        <v>32</v>
      </c>
      <c r="E2560" s="2" t="s">
        <v>5282</v>
      </c>
      <c r="F2560" s="2" t="s">
        <v>5284</v>
      </c>
      <c r="G2560" s="2">
        <v>2030000</v>
      </c>
      <c r="H2560" s="2">
        <v>1</v>
      </c>
      <c r="I2560" s="3">
        <v>46187</v>
      </c>
      <c r="J2560" s="4"/>
      <c r="K2560" s="2">
        <v>4677826</v>
      </c>
      <c r="L2560" s="2">
        <v>30000</v>
      </c>
      <c r="M2560" s="2" t="s">
        <v>108</v>
      </c>
      <c r="N2560" s="5">
        <v>46185</v>
      </c>
      <c r="O2560" s="2" t="s">
        <v>5283</v>
      </c>
      <c r="P2560" s="2" t="s">
        <v>36</v>
      </c>
      <c r="Q2560" s="2" t="s">
        <v>2386</v>
      </c>
      <c r="R2560" s="3">
        <v>46185</v>
      </c>
      <c r="S2560" s="2" t="s">
        <v>110</v>
      </c>
      <c r="T2560" s="2" t="s">
        <v>4770</v>
      </c>
      <c r="U2560" s="2">
        <v>0</v>
      </c>
      <c r="V2560" s="2">
        <v>0</v>
      </c>
      <c r="W2560" s="2" t="s">
        <v>956</v>
      </c>
      <c r="X2560" s="2">
        <v>2026</v>
      </c>
      <c r="Y2560" s="2" t="s">
        <v>40</v>
      </c>
      <c r="Z2560" s="4"/>
      <c r="AA2560" s="3">
        <v>46185</v>
      </c>
      <c r="AB2560" s="2" t="s">
        <v>108</v>
      </c>
      <c r="AC2560" s="2">
        <v>450364</v>
      </c>
    </row>
    <row r="2561" spans="1:29" ht="102.75" x14ac:dyDescent="0.25">
      <c r="A2561" s="2" t="s">
        <v>29</v>
      </c>
      <c r="B2561" s="2" t="s">
        <v>42</v>
      </c>
      <c r="C2561" s="2" t="s">
        <v>43</v>
      </c>
      <c r="D2561" s="2" t="s">
        <v>32</v>
      </c>
      <c r="E2561" s="2" t="s">
        <v>5285</v>
      </c>
      <c r="F2561" s="2" t="s">
        <v>5286</v>
      </c>
      <c r="G2561" s="2">
        <v>2160000</v>
      </c>
      <c r="H2561" s="2">
        <v>1</v>
      </c>
      <c r="I2561" s="3">
        <v>46194</v>
      </c>
      <c r="J2561" s="4"/>
      <c r="K2561" s="2">
        <v>4682633</v>
      </c>
      <c r="L2561" s="2">
        <v>20000</v>
      </c>
      <c r="M2561" s="2" t="s">
        <v>35</v>
      </c>
      <c r="N2561" s="5">
        <v>46186</v>
      </c>
      <c r="O2561" s="2" t="s">
        <v>5287</v>
      </c>
      <c r="P2561" s="2" t="s">
        <v>36</v>
      </c>
      <c r="Q2561" s="2" t="s">
        <v>4027</v>
      </c>
      <c r="R2561" s="3">
        <v>46186</v>
      </c>
      <c r="S2561" s="2" t="s">
        <v>38</v>
      </c>
      <c r="T2561" s="2" t="s">
        <v>2387</v>
      </c>
      <c r="U2561" s="2" t="s">
        <v>5288</v>
      </c>
      <c r="V2561" s="2" t="s">
        <v>5289</v>
      </c>
      <c r="W2561" s="2" t="s">
        <v>4088</v>
      </c>
      <c r="X2561" s="2">
        <v>2026</v>
      </c>
      <c r="Y2561" s="2" t="s">
        <v>40</v>
      </c>
      <c r="Z2561" s="4"/>
      <c r="AA2561" s="3">
        <v>46186</v>
      </c>
      <c r="AB2561" s="2" t="s">
        <v>35</v>
      </c>
      <c r="AC2561" s="2">
        <v>450358</v>
      </c>
    </row>
    <row r="2562" spans="1:29" ht="102.75" x14ac:dyDescent="0.25">
      <c r="A2562" s="2" t="s">
        <v>29</v>
      </c>
      <c r="B2562" s="2" t="s">
        <v>42</v>
      </c>
      <c r="C2562" s="2" t="s">
        <v>43</v>
      </c>
      <c r="D2562" s="2" t="s">
        <v>32</v>
      </c>
      <c r="E2562" s="2" t="s">
        <v>5285</v>
      </c>
      <c r="F2562" s="2" t="s">
        <v>41</v>
      </c>
      <c r="G2562" s="2">
        <v>1000</v>
      </c>
      <c r="H2562" s="2">
        <v>1</v>
      </c>
      <c r="I2562" s="3">
        <v>46194</v>
      </c>
      <c r="J2562" s="4"/>
      <c r="K2562" s="2">
        <v>4682633</v>
      </c>
      <c r="L2562" s="2">
        <v>20000</v>
      </c>
      <c r="M2562" s="2" t="s">
        <v>35</v>
      </c>
      <c r="N2562" s="5">
        <v>46186</v>
      </c>
      <c r="O2562" s="2" t="s">
        <v>5287</v>
      </c>
      <c r="P2562" s="2" t="s">
        <v>36</v>
      </c>
      <c r="Q2562" s="2" t="s">
        <v>4027</v>
      </c>
      <c r="R2562" s="3">
        <v>46186</v>
      </c>
      <c r="S2562" s="2" t="s">
        <v>38</v>
      </c>
      <c r="T2562" s="2" t="s">
        <v>2387</v>
      </c>
      <c r="U2562" s="2" t="s">
        <v>5288</v>
      </c>
      <c r="V2562" s="2" t="s">
        <v>5289</v>
      </c>
      <c r="W2562" s="2" t="s">
        <v>4088</v>
      </c>
      <c r="X2562" s="2">
        <v>2026</v>
      </c>
      <c r="Y2562" s="2" t="s">
        <v>40</v>
      </c>
      <c r="Z2562" s="4"/>
      <c r="AA2562" s="3">
        <v>46186</v>
      </c>
      <c r="AB2562" s="2" t="s">
        <v>35</v>
      </c>
      <c r="AC2562" s="2">
        <v>450358</v>
      </c>
    </row>
    <row r="2563" spans="1:29" ht="64.5" x14ac:dyDescent="0.25">
      <c r="A2563" s="2" t="s">
        <v>29</v>
      </c>
      <c r="B2563" s="2" t="s">
        <v>42</v>
      </c>
      <c r="C2563" s="2" t="s">
        <v>43</v>
      </c>
      <c r="D2563" s="2" t="s">
        <v>32</v>
      </c>
      <c r="E2563" s="2" t="s">
        <v>5290</v>
      </c>
      <c r="F2563" s="2" t="s">
        <v>5291</v>
      </c>
      <c r="G2563" s="2">
        <v>2700000</v>
      </c>
      <c r="H2563" s="2">
        <v>1</v>
      </c>
      <c r="I2563" s="3">
        <v>46187</v>
      </c>
      <c r="J2563" s="4"/>
      <c r="K2563" s="2">
        <v>4678366</v>
      </c>
      <c r="L2563" s="2">
        <v>30000</v>
      </c>
      <c r="M2563" s="2" t="s">
        <v>2175</v>
      </c>
      <c r="N2563" s="5">
        <v>46185</v>
      </c>
      <c r="O2563" s="2" t="s">
        <v>5292</v>
      </c>
      <c r="P2563" s="2" t="s">
        <v>36</v>
      </c>
      <c r="Q2563" s="2" t="s">
        <v>577</v>
      </c>
      <c r="R2563" s="3">
        <v>46185</v>
      </c>
      <c r="S2563" s="2" t="s">
        <v>251</v>
      </c>
      <c r="T2563" s="2" t="s">
        <v>52</v>
      </c>
      <c r="U2563" s="2">
        <v>0</v>
      </c>
      <c r="V2563" s="2" t="s">
        <v>1893</v>
      </c>
      <c r="W2563" s="2" t="s">
        <v>410</v>
      </c>
      <c r="X2563" s="2">
        <v>2026</v>
      </c>
      <c r="Y2563" s="2" t="s">
        <v>40</v>
      </c>
      <c r="Z2563" s="4"/>
      <c r="AA2563" s="3">
        <v>46186</v>
      </c>
      <c r="AB2563" s="2" t="s">
        <v>2175</v>
      </c>
      <c r="AC2563" s="2">
        <v>450314</v>
      </c>
    </row>
    <row r="2564" spans="1:29" ht="102.75" x14ac:dyDescent="0.25">
      <c r="A2564" s="2" t="s">
        <v>29</v>
      </c>
      <c r="B2564" s="2" t="s">
        <v>42</v>
      </c>
      <c r="C2564" s="2" t="s">
        <v>43</v>
      </c>
      <c r="D2564" s="2" t="s">
        <v>32</v>
      </c>
      <c r="E2564" s="2" t="s">
        <v>5293</v>
      </c>
      <c r="F2564" s="2" t="s">
        <v>5294</v>
      </c>
      <c r="G2564" s="2">
        <v>1218000</v>
      </c>
      <c r="H2564" s="2">
        <v>1</v>
      </c>
      <c r="I2564" s="3">
        <v>46187</v>
      </c>
      <c r="J2564" s="4"/>
      <c r="K2564" s="2">
        <v>4677688</v>
      </c>
      <c r="L2564" s="2">
        <v>10000</v>
      </c>
      <c r="M2564" s="2" t="s">
        <v>35</v>
      </c>
      <c r="N2564" s="5">
        <v>46185</v>
      </c>
      <c r="O2564" s="2" t="s">
        <v>5295</v>
      </c>
      <c r="P2564" s="2" t="s">
        <v>36</v>
      </c>
      <c r="Q2564" s="2" t="s">
        <v>53</v>
      </c>
      <c r="R2564" s="3">
        <v>46185</v>
      </c>
      <c r="S2564" s="2" t="s">
        <v>38</v>
      </c>
      <c r="T2564" s="2" t="s">
        <v>3846</v>
      </c>
      <c r="U2564" s="2">
        <v>0</v>
      </c>
      <c r="V2564" s="2">
        <v>0</v>
      </c>
      <c r="W2564" s="2" t="s">
        <v>5296</v>
      </c>
      <c r="X2564" s="2">
        <v>2026</v>
      </c>
      <c r="Y2564" s="2" t="s">
        <v>40</v>
      </c>
      <c r="Z2564" s="4"/>
      <c r="AA2564" s="3">
        <v>46185</v>
      </c>
      <c r="AB2564" s="2" t="s">
        <v>35</v>
      </c>
      <c r="AC2564" s="2">
        <v>450306</v>
      </c>
    </row>
    <row r="2565" spans="1:29" ht="102.75" x14ac:dyDescent="0.25">
      <c r="A2565" s="2" t="s">
        <v>29</v>
      </c>
      <c r="B2565" s="2" t="s">
        <v>42</v>
      </c>
      <c r="C2565" s="2" t="s">
        <v>43</v>
      </c>
      <c r="D2565" s="2" t="s">
        <v>32</v>
      </c>
      <c r="E2565" s="2" t="s">
        <v>5293</v>
      </c>
      <c r="F2565" s="2" t="s">
        <v>41</v>
      </c>
      <c r="G2565" s="2">
        <v>1000</v>
      </c>
      <c r="H2565" s="2">
        <v>1</v>
      </c>
      <c r="I2565" s="3">
        <v>46187</v>
      </c>
      <c r="J2565" s="4"/>
      <c r="K2565" s="2">
        <v>4677688</v>
      </c>
      <c r="L2565" s="2">
        <v>10000</v>
      </c>
      <c r="M2565" s="2" t="s">
        <v>35</v>
      </c>
      <c r="N2565" s="5">
        <v>46185</v>
      </c>
      <c r="O2565" s="2" t="s">
        <v>5295</v>
      </c>
      <c r="P2565" s="2" t="s">
        <v>36</v>
      </c>
      <c r="Q2565" s="2" t="s">
        <v>53</v>
      </c>
      <c r="R2565" s="3">
        <v>46185</v>
      </c>
      <c r="S2565" s="2" t="s">
        <v>38</v>
      </c>
      <c r="T2565" s="2" t="s">
        <v>3846</v>
      </c>
      <c r="U2565" s="2">
        <v>0</v>
      </c>
      <c r="V2565" s="2">
        <v>0</v>
      </c>
      <c r="W2565" s="2" t="s">
        <v>5296</v>
      </c>
      <c r="X2565" s="2">
        <v>2026</v>
      </c>
      <c r="Y2565" s="2" t="s">
        <v>40</v>
      </c>
      <c r="Z2565" s="4"/>
      <c r="AA2565" s="3">
        <v>46185</v>
      </c>
      <c r="AB2565" s="2" t="s">
        <v>35</v>
      </c>
      <c r="AC2565" s="2">
        <v>450306</v>
      </c>
    </row>
    <row r="2566" spans="1:29" ht="51.75" x14ac:dyDescent="0.25">
      <c r="A2566" s="2" t="s">
        <v>29</v>
      </c>
      <c r="B2566" s="2" t="s">
        <v>42</v>
      </c>
      <c r="C2566" s="2" t="s">
        <v>43</v>
      </c>
      <c r="D2566" s="2" t="s">
        <v>32</v>
      </c>
      <c r="E2566" s="2" t="s">
        <v>5297</v>
      </c>
      <c r="F2566" s="2" t="s">
        <v>5298</v>
      </c>
      <c r="G2566" s="2">
        <v>3970000</v>
      </c>
      <c r="H2566" s="2">
        <v>1</v>
      </c>
      <c r="I2566" s="3">
        <v>46187</v>
      </c>
      <c r="J2566" s="4"/>
      <c r="K2566" s="2">
        <v>4677705</v>
      </c>
      <c r="L2566" s="2">
        <v>30000</v>
      </c>
      <c r="M2566" s="2" t="s">
        <v>665</v>
      </c>
      <c r="N2566" s="5">
        <v>46185</v>
      </c>
      <c r="O2566" s="2" t="s">
        <v>5299</v>
      </c>
      <c r="P2566" s="2" t="s">
        <v>36</v>
      </c>
      <c r="Q2566" s="2" t="s">
        <v>209</v>
      </c>
      <c r="R2566" s="3">
        <v>46185</v>
      </c>
      <c r="S2566" s="2" t="s">
        <v>695</v>
      </c>
      <c r="T2566" s="2" t="s">
        <v>210</v>
      </c>
      <c r="U2566" s="2" t="s">
        <v>5300</v>
      </c>
      <c r="V2566" s="2" t="s">
        <v>5301</v>
      </c>
      <c r="W2566" s="2" t="s">
        <v>360</v>
      </c>
      <c r="X2566" s="2">
        <v>2026</v>
      </c>
      <c r="Y2566" s="2" t="s">
        <v>40</v>
      </c>
      <c r="Z2566" s="4"/>
      <c r="AA2566" s="3">
        <v>46185</v>
      </c>
      <c r="AB2566" s="2" t="s">
        <v>665</v>
      </c>
      <c r="AC2566" s="2">
        <v>450302</v>
      </c>
    </row>
    <row r="2567" spans="1:29" ht="51.75" x14ac:dyDescent="0.25">
      <c r="A2567" s="2" t="s">
        <v>29</v>
      </c>
      <c r="B2567" s="2" t="s">
        <v>42</v>
      </c>
      <c r="C2567" s="2" t="s">
        <v>43</v>
      </c>
      <c r="D2567" s="2" t="s">
        <v>32</v>
      </c>
      <c r="E2567" s="2" t="s">
        <v>5297</v>
      </c>
      <c r="F2567" s="2" t="s">
        <v>41</v>
      </c>
      <c r="G2567" s="2">
        <v>1000</v>
      </c>
      <c r="H2567" s="2">
        <v>1</v>
      </c>
      <c r="I2567" s="3">
        <v>46187</v>
      </c>
      <c r="J2567" s="4"/>
      <c r="K2567" s="2">
        <v>4677705</v>
      </c>
      <c r="L2567" s="2">
        <v>30000</v>
      </c>
      <c r="M2567" s="2" t="s">
        <v>665</v>
      </c>
      <c r="N2567" s="5">
        <v>46185</v>
      </c>
      <c r="O2567" s="2" t="s">
        <v>5299</v>
      </c>
      <c r="P2567" s="2" t="s">
        <v>36</v>
      </c>
      <c r="Q2567" s="2" t="s">
        <v>209</v>
      </c>
      <c r="R2567" s="3">
        <v>46185</v>
      </c>
      <c r="S2567" s="2" t="s">
        <v>695</v>
      </c>
      <c r="T2567" s="2" t="s">
        <v>210</v>
      </c>
      <c r="U2567" s="2" t="s">
        <v>5300</v>
      </c>
      <c r="V2567" s="2" t="s">
        <v>5301</v>
      </c>
      <c r="W2567" s="2" t="s">
        <v>360</v>
      </c>
      <c r="X2567" s="2">
        <v>2026</v>
      </c>
      <c r="Y2567" s="2" t="s">
        <v>40</v>
      </c>
      <c r="Z2567" s="4"/>
      <c r="AA2567" s="3">
        <v>46185</v>
      </c>
      <c r="AB2567" s="2" t="s">
        <v>665</v>
      </c>
      <c r="AC2567" s="2">
        <v>450302</v>
      </c>
    </row>
    <row r="2568" spans="1:29" ht="64.5" x14ac:dyDescent="0.25">
      <c r="A2568" s="2" t="s">
        <v>29</v>
      </c>
      <c r="B2568" s="2" t="s">
        <v>42</v>
      </c>
      <c r="C2568" s="2" t="s">
        <v>43</v>
      </c>
      <c r="D2568" s="2" t="s">
        <v>132</v>
      </c>
      <c r="E2568" s="2" t="s">
        <v>5302</v>
      </c>
      <c r="F2568" s="2" t="s">
        <v>5303</v>
      </c>
      <c r="G2568" s="2">
        <v>2322750</v>
      </c>
      <c r="H2568" s="2">
        <v>1</v>
      </c>
      <c r="I2568" s="3">
        <v>46195</v>
      </c>
      <c r="J2568" s="4"/>
      <c r="K2568" s="2">
        <v>4661133</v>
      </c>
      <c r="L2568" s="2">
        <v>46455</v>
      </c>
      <c r="M2568" s="2" t="s">
        <v>714</v>
      </c>
      <c r="N2568" s="5">
        <v>46185</v>
      </c>
      <c r="O2568" s="2">
        <v>353</v>
      </c>
      <c r="P2568" s="2" t="s">
        <v>189</v>
      </c>
      <c r="Q2568" s="2" t="s">
        <v>1603</v>
      </c>
      <c r="R2568" s="3">
        <v>46193</v>
      </c>
      <c r="S2568" s="2" t="s">
        <v>51</v>
      </c>
      <c r="T2568" s="2" t="s">
        <v>313</v>
      </c>
      <c r="U2568" s="2" t="s">
        <v>5304</v>
      </c>
      <c r="V2568" s="2" t="s">
        <v>5305</v>
      </c>
      <c r="W2568" s="2" t="s">
        <v>5306</v>
      </c>
      <c r="X2568" s="2">
        <v>2025</v>
      </c>
      <c r="Y2568" s="2" t="s">
        <v>65</v>
      </c>
      <c r="Z2568" s="4"/>
      <c r="AA2568" s="3">
        <v>46185</v>
      </c>
      <c r="AB2568" s="2" t="s">
        <v>714</v>
      </c>
      <c r="AC2568" s="2">
        <v>450280</v>
      </c>
    </row>
    <row r="2569" spans="1:29" ht="64.5" x14ac:dyDescent="0.25">
      <c r="A2569" s="2" t="s">
        <v>29</v>
      </c>
      <c r="B2569" s="2" t="s">
        <v>42</v>
      </c>
      <c r="C2569" s="2" t="s">
        <v>43</v>
      </c>
      <c r="D2569" s="2" t="s">
        <v>132</v>
      </c>
      <c r="E2569" s="2" t="s">
        <v>5302</v>
      </c>
      <c r="F2569" s="2" t="s">
        <v>41</v>
      </c>
      <c r="G2569" s="2">
        <v>1000</v>
      </c>
      <c r="H2569" s="2">
        <v>1</v>
      </c>
      <c r="I2569" s="3">
        <v>46195</v>
      </c>
      <c r="J2569" s="4"/>
      <c r="K2569" s="2">
        <v>4661133</v>
      </c>
      <c r="L2569" s="2">
        <v>46455</v>
      </c>
      <c r="M2569" s="2" t="s">
        <v>714</v>
      </c>
      <c r="N2569" s="5">
        <v>46185</v>
      </c>
      <c r="O2569" s="2">
        <v>353</v>
      </c>
      <c r="P2569" s="2" t="s">
        <v>189</v>
      </c>
      <c r="Q2569" s="2" t="s">
        <v>1603</v>
      </c>
      <c r="R2569" s="3">
        <v>46193</v>
      </c>
      <c r="S2569" s="2" t="s">
        <v>51</v>
      </c>
      <c r="T2569" s="2" t="s">
        <v>313</v>
      </c>
      <c r="U2569" s="2" t="s">
        <v>5304</v>
      </c>
      <c r="V2569" s="2" t="s">
        <v>5305</v>
      </c>
      <c r="W2569" s="2" t="s">
        <v>5306</v>
      </c>
      <c r="X2569" s="2">
        <v>2025</v>
      </c>
      <c r="Y2569" s="2" t="s">
        <v>65</v>
      </c>
      <c r="Z2569" s="4"/>
      <c r="AA2569" s="3">
        <v>46185</v>
      </c>
      <c r="AB2569" s="2" t="s">
        <v>714</v>
      </c>
      <c r="AC2569" s="2">
        <v>450280</v>
      </c>
    </row>
    <row r="2570" spans="1:29" ht="102.75" x14ac:dyDescent="0.25">
      <c r="A2570" s="2" t="s">
        <v>29</v>
      </c>
      <c r="B2570" s="2" t="s">
        <v>42</v>
      </c>
      <c r="C2570" s="2" t="s">
        <v>43</v>
      </c>
      <c r="D2570" s="2" t="s">
        <v>32</v>
      </c>
      <c r="E2570" s="2" t="s">
        <v>5307</v>
      </c>
      <c r="F2570" s="2" t="s">
        <v>5308</v>
      </c>
      <c r="G2570" s="2">
        <v>1161000</v>
      </c>
      <c r="H2570" s="2">
        <v>1</v>
      </c>
      <c r="I2570" s="3">
        <v>46187</v>
      </c>
      <c r="J2570" s="4"/>
      <c r="K2570" s="2">
        <v>4676829</v>
      </c>
      <c r="L2570" s="2">
        <v>10000</v>
      </c>
      <c r="M2570" s="2" t="s">
        <v>35</v>
      </c>
      <c r="N2570" s="5">
        <v>46185</v>
      </c>
      <c r="O2570" s="2" t="s">
        <v>5309</v>
      </c>
      <c r="P2570" s="2" t="s">
        <v>36</v>
      </c>
      <c r="Q2570" s="2" t="s">
        <v>53</v>
      </c>
      <c r="R2570" s="3">
        <v>46185</v>
      </c>
      <c r="S2570" s="2" t="s">
        <v>38</v>
      </c>
      <c r="T2570" s="2" t="s">
        <v>5310</v>
      </c>
      <c r="U2570" s="2">
        <v>0</v>
      </c>
      <c r="V2570" s="2">
        <v>0</v>
      </c>
      <c r="W2570" s="2" t="s">
        <v>2529</v>
      </c>
      <c r="X2570" s="2">
        <v>2026</v>
      </c>
      <c r="Y2570" s="2" t="s">
        <v>40</v>
      </c>
      <c r="Z2570" s="4"/>
      <c r="AA2570" s="3">
        <v>46185</v>
      </c>
      <c r="AB2570" s="2" t="s">
        <v>35</v>
      </c>
      <c r="AC2570" s="2">
        <v>450276</v>
      </c>
    </row>
    <row r="2571" spans="1:29" ht="102.75" x14ac:dyDescent="0.25">
      <c r="A2571" s="2" t="s">
        <v>29</v>
      </c>
      <c r="B2571" s="2" t="s">
        <v>42</v>
      </c>
      <c r="C2571" s="2" t="s">
        <v>43</v>
      </c>
      <c r="D2571" s="2" t="s">
        <v>32</v>
      </c>
      <c r="E2571" s="2" t="s">
        <v>5307</v>
      </c>
      <c r="F2571" s="2" t="s">
        <v>41</v>
      </c>
      <c r="G2571" s="2">
        <v>1000</v>
      </c>
      <c r="H2571" s="2">
        <v>1</v>
      </c>
      <c r="I2571" s="3">
        <v>46187</v>
      </c>
      <c r="J2571" s="4"/>
      <c r="K2571" s="2">
        <v>4676829</v>
      </c>
      <c r="L2571" s="2">
        <v>10000</v>
      </c>
      <c r="M2571" s="2" t="s">
        <v>35</v>
      </c>
      <c r="N2571" s="5">
        <v>46185</v>
      </c>
      <c r="O2571" s="2" t="s">
        <v>5309</v>
      </c>
      <c r="P2571" s="2" t="s">
        <v>36</v>
      </c>
      <c r="Q2571" s="2" t="s">
        <v>53</v>
      </c>
      <c r="R2571" s="3">
        <v>46185</v>
      </c>
      <c r="S2571" s="2" t="s">
        <v>38</v>
      </c>
      <c r="T2571" s="2" t="s">
        <v>5310</v>
      </c>
      <c r="U2571" s="2">
        <v>0</v>
      </c>
      <c r="V2571" s="2">
        <v>0</v>
      </c>
      <c r="W2571" s="2" t="s">
        <v>2529</v>
      </c>
      <c r="X2571" s="2">
        <v>2026</v>
      </c>
      <c r="Y2571" s="2" t="s">
        <v>40</v>
      </c>
      <c r="Z2571" s="4"/>
      <c r="AA2571" s="3">
        <v>46185</v>
      </c>
      <c r="AB2571" s="2" t="s">
        <v>35</v>
      </c>
      <c r="AC2571" s="2">
        <v>450276</v>
      </c>
    </row>
    <row r="2572" spans="1:29" ht="102.75" x14ac:dyDescent="0.25">
      <c r="A2572" s="2" t="s">
        <v>29</v>
      </c>
      <c r="B2572" s="2" t="s">
        <v>42</v>
      </c>
      <c r="C2572" s="2" t="s">
        <v>43</v>
      </c>
      <c r="D2572" s="2" t="s">
        <v>32</v>
      </c>
      <c r="E2572" s="2" t="s">
        <v>5311</v>
      </c>
      <c r="F2572" s="2" t="s">
        <v>5312</v>
      </c>
      <c r="G2572" s="2">
        <v>2780900</v>
      </c>
      <c r="H2572" s="2">
        <v>1</v>
      </c>
      <c r="I2572" s="3">
        <v>46187</v>
      </c>
      <c r="J2572" s="4"/>
      <c r="K2572" s="2">
        <v>4676790</v>
      </c>
      <c r="L2572" s="2">
        <v>20000</v>
      </c>
      <c r="M2572" s="2" t="s">
        <v>35</v>
      </c>
      <c r="N2572" s="5">
        <v>46185</v>
      </c>
      <c r="O2572" s="2" t="s">
        <v>5313</v>
      </c>
      <c r="P2572" s="2" t="s">
        <v>36</v>
      </c>
      <c r="Q2572" s="2" t="s">
        <v>128</v>
      </c>
      <c r="R2572" s="3">
        <v>46185</v>
      </c>
      <c r="S2572" s="2" t="s">
        <v>38</v>
      </c>
      <c r="T2572" s="2" t="s">
        <v>129</v>
      </c>
      <c r="U2572" s="2" t="s">
        <v>1979</v>
      </c>
      <c r="V2572" s="2" t="s">
        <v>5314</v>
      </c>
      <c r="W2572" s="2" t="s">
        <v>5315</v>
      </c>
      <c r="X2572" s="2">
        <v>2025</v>
      </c>
      <c r="Y2572" s="2" t="s">
        <v>40</v>
      </c>
      <c r="Z2572" s="4"/>
      <c r="AA2572" s="3">
        <v>46185</v>
      </c>
      <c r="AB2572" s="2" t="s">
        <v>35</v>
      </c>
      <c r="AC2572" s="2">
        <v>450262</v>
      </c>
    </row>
    <row r="2573" spans="1:29" ht="102.75" x14ac:dyDescent="0.25">
      <c r="A2573" s="2" t="s">
        <v>29</v>
      </c>
      <c r="B2573" s="2" t="s">
        <v>42</v>
      </c>
      <c r="C2573" s="2" t="s">
        <v>43</v>
      </c>
      <c r="D2573" s="2" t="s">
        <v>32</v>
      </c>
      <c r="E2573" s="2" t="s">
        <v>5311</v>
      </c>
      <c r="F2573" s="2" t="s">
        <v>41</v>
      </c>
      <c r="G2573" s="2">
        <v>1000</v>
      </c>
      <c r="H2573" s="2">
        <v>1</v>
      </c>
      <c r="I2573" s="3">
        <v>46187</v>
      </c>
      <c r="J2573" s="4"/>
      <c r="K2573" s="2">
        <v>4676790</v>
      </c>
      <c r="L2573" s="2">
        <v>20000</v>
      </c>
      <c r="M2573" s="2" t="s">
        <v>35</v>
      </c>
      <c r="N2573" s="5">
        <v>46185</v>
      </c>
      <c r="O2573" s="2" t="s">
        <v>5313</v>
      </c>
      <c r="P2573" s="2" t="s">
        <v>36</v>
      </c>
      <c r="Q2573" s="2" t="s">
        <v>128</v>
      </c>
      <c r="R2573" s="3">
        <v>46185</v>
      </c>
      <c r="S2573" s="2" t="s">
        <v>38</v>
      </c>
      <c r="T2573" s="2" t="s">
        <v>129</v>
      </c>
      <c r="U2573" s="2" t="s">
        <v>1979</v>
      </c>
      <c r="V2573" s="2" t="s">
        <v>5314</v>
      </c>
      <c r="W2573" s="2" t="s">
        <v>5315</v>
      </c>
      <c r="X2573" s="2">
        <v>2025</v>
      </c>
      <c r="Y2573" s="2" t="s">
        <v>40</v>
      </c>
      <c r="Z2573" s="4"/>
      <c r="AA2573" s="3">
        <v>46185</v>
      </c>
      <c r="AB2573" s="2" t="s">
        <v>35</v>
      </c>
      <c r="AC2573" s="2">
        <v>450262</v>
      </c>
    </row>
    <row r="2574" spans="1:29" ht="51.75" x14ac:dyDescent="0.25">
      <c r="A2574" s="2" t="s">
        <v>29</v>
      </c>
      <c r="B2574" s="2" t="s">
        <v>42</v>
      </c>
      <c r="C2574" s="2" t="s">
        <v>43</v>
      </c>
      <c r="D2574" s="2" t="s">
        <v>32</v>
      </c>
      <c r="E2574" s="2" t="s">
        <v>5267</v>
      </c>
      <c r="F2574" s="2" t="s">
        <v>5316</v>
      </c>
      <c r="G2574" s="2">
        <v>2965000</v>
      </c>
      <c r="H2574" s="2">
        <v>1</v>
      </c>
      <c r="I2574" s="3">
        <v>46187</v>
      </c>
      <c r="J2574" s="4"/>
      <c r="K2574" s="2">
        <v>18530</v>
      </c>
      <c r="L2574" s="2">
        <v>30000</v>
      </c>
      <c r="M2574" s="2" t="s">
        <v>659</v>
      </c>
      <c r="N2574" s="5">
        <v>46182</v>
      </c>
      <c r="O2574" s="2" t="s">
        <v>5317</v>
      </c>
      <c r="P2574" s="2" t="s">
        <v>36</v>
      </c>
      <c r="Q2574" s="2" t="s">
        <v>237</v>
      </c>
      <c r="R2574" s="3">
        <v>46182</v>
      </c>
      <c r="S2574" s="2" t="s">
        <v>38</v>
      </c>
      <c r="T2574" s="2" t="s">
        <v>2369</v>
      </c>
      <c r="U2574" s="2">
        <v>0</v>
      </c>
      <c r="V2574" s="2">
        <v>0</v>
      </c>
      <c r="W2574" s="2" t="s">
        <v>4921</v>
      </c>
      <c r="X2574" s="2">
        <v>2026</v>
      </c>
      <c r="Y2574" s="2" t="s">
        <v>40</v>
      </c>
      <c r="Z2574" s="4"/>
      <c r="AA2574" s="4"/>
      <c r="AB2574" s="2" t="s">
        <v>659</v>
      </c>
      <c r="AC2574" s="2">
        <v>450258</v>
      </c>
    </row>
    <row r="2575" spans="1:29" ht="90" x14ac:dyDescent="0.25">
      <c r="A2575" s="2" t="s">
        <v>29</v>
      </c>
      <c r="B2575" s="2" t="s">
        <v>42</v>
      </c>
      <c r="C2575" s="2" t="s">
        <v>43</v>
      </c>
      <c r="D2575" s="2" t="s">
        <v>32</v>
      </c>
      <c r="E2575" s="2" t="s">
        <v>5318</v>
      </c>
      <c r="F2575" s="2" t="s">
        <v>5319</v>
      </c>
      <c r="G2575" s="2">
        <v>2040000</v>
      </c>
      <c r="H2575" s="2">
        <v>1</v>
      </c>
      <c r="I2575" s="3">
        <v>46187</v>
      </c>
      <c r="J2575" s="4"/>
      <c r="K2575" s="2">
        <v>4675178</v>
      </c>
      <c r="L2575" s="2">
        <v>40800</v>
      </c>
      <c r="M2575" s="2" t="s">
        <v>404</v>
      </c>
      <c r="N2575" s="5">
        <v>46183</v>
      </c>
      <c r="O2575" s="2" t="s">
        <v>5320</v>
      </c>
      <c r="P2575" s="2" t="s">
        <v>36</v>
      </c>
      <c r="Q2575" s="2" t="s">
        <v>61</v>
      </c>
      <c r="R2575" s="3">
        <v>46183</v>
      </c>
      <c r="S2575" s="2" t="s">
        <v>794</v>
      </c>
      <c r="T2575" s="2" t="s">
        <v>63</v>
      </c>
      <c r="U2575" s="2" t="s">
        <v>5321</v>
      </c>
      <c r="V2575" s="2" t="s">
        <v>5322</v>
      </c>
      <c r="W2575" s="2" t="s">
        <v>2880</v>
      </c>
      <c r="X2575" s="2">
        <v>2026</v>
      </c>
      <c r="Y2575" s="2" t="s">
        <v>40</v>
      </c>
      <c r="Z2575" s="4"/>
      <c r="AA2575" s="3">
        <v>46185</v>
      </c>
      <c r="AB2575" s="2" t="s">
        <v>404</v>
      </c>
      <c r="AC2575" s="2">
        <v>450252</v>
      </c>
    </row>
    <row r="2576" spans="1:29" ht="90" x14ac:dyDescent="0.25">
      <c r="A2576" s="2" t="s">
        <v>29</v>
      </c>
      <c r="B2576" s="2" t="s">
        <v>42</v>
      </c>
      <c r="C2576" s="2" t="s">
        <v>43</v>
      </c>
      <c r="D2576" s="2" t="s">
        <v>32</v>
      </c>
      <c r="E2576" s="2" t="s">
        <v>5318</v>
      </c>
      <c r="F2576" s="2" t="s">
        <v>41</v>
      </c>
      <c r="G2576" s="2">
        <v>1000</v>
      </c>
      <c r="H2576" s="2">
        <v>1</v>
      </c>
      <c r="I2576" s="3">
        <v>46187</v>
      </c>
      <c r="J2576" s="4"/>
      <c r="K2576" s="2">
        <v>4675178</v>
      </c>
      <c r="L2576" s="2">
        <v>40800</v>
      </c>
      <c r="M2576" s="2" t="s">
        <v>404</v>
      </c>
      <c r="N2576" s="5">
        <v>46183</v>
      </c>
      <c r="O2576" s="2" t="s">
        <v>5320</v>
      </c>
      <c r="P2576" s="2" t="s">
        <v>36</v>
      </c>
      <c r="Q2576" s="2" t="s">
        <v>61</v>
      </c>
      <c r="R2576" s="3">
        <v>46183</v>
      </c>
      <c r="S2576" s="2" t="s">
        <v>794</v>
      </c>
      <c r="T2576" s="2" t="s">
        <v>63</v>
      </c>
      <c r="U2576" s="2" t="s">
        <v>5321</v>
      </c>
      <c r="V2576" s="2" t="s">
        <v>5322</v>
      </c>
      <c r="W2576" s="2" t="s">
        <v>2880</v>
      </c>
      <c r="X2576" s="2">
        <v>2026</v>
      </c>
      <c r="Y2576" s="2" t="s">
        <v>40</v>
      </c>
      <c r="Z2576" s="4"/>
      <c r="AA2576" s="3">
        <v>46185</v>
      </c>
      <c r="AB2576" s="2" t="s">
        <v>404</v>
      </c>
      <c r="AC2576" s="2">
        <v>450252</v>
      </c>
    </row>
    <row r="2577" spans="1:29" ht="90" x14ac:dyDescent="0.25">
      <c r="A2577" s="2" t="s">
        <v>29</v>
      </c>
      <c r="B2577" s="2" t="s">
        <v>42</v>
      </c>
      <c r="C2577" s="2" t="s">
        <v>43</v>
      </c>
      <c r="D2577" s="2" t="s">
        <v>32</v>
      </c>
      <c r="E2577" s="2" t="s">
        <v>5323</v>
      </c>
      <c r="F2577" s="2" t="s">
        <v>5324</v>
      </c>
      <c r="G2577" s="2">
        <v>1970000</v>
      </c>
      <c r="H2577" s="2">
        <v>1</v>
      </c>
      <c r="I2577" s="3">
        <v>46187</v>
      </c>
      <c r="J2577" s="4"/>
      <c r="K2577" s="2">
        <v>4675264</v>
      </c>
      <c r="L2577" s="2">
        <v>39400</v>
      </c>
      <c r="M2577" s="2" t="s">
        <v>157</v>
      </c>
      <c r="N2577" s="5">
        <v>46185</v>
      </c>
      <c r="O2577" s="2" t="s">
        <v>5325</v>
      </c>
      <c r="P2577" s="2" t="s">
        <v>36</v>
      </c>
      <c r="Q2577" s="2" t="s">
        <v>61</v>
      </c>
      <c r="R2577" s="3">
        <v>46189</v>
      </c>
      <c r="S2577" s="2" t="s">
        <v>160</v>
      </c>
      <c r="T2577" s="2" t="s">
        <v>63</v>
      </c>
      <c r="U2577" s="2">
        <v>0</v>
      </c>
      <c r="V2577" s="4"/>
      <c r="W2577" s="2" t="s">
        <v>64</v>
      </c>
      <c r="X2577" s="2">
        <v>2026</v>
      </c>
      <c r="Y2577" s="2" t="s">
        <v>40</v>
      </c>
      <c r="Z2577" s="4"/>
      <c r="AA2577" s="3">
        <v>46185</v>
      </c>
      <c r="AB2577" s="2" t="s">
        <v>157</v>
      </c>
      <c r="AC2577" s="2">
        <v>450250</v>
      </c>
    </row>
    <row r="2578" spans="1:29" ht="90" x14ac:dyDescent="0.25">
      <c r="A2578" s="2" t="s">
        <v>29</v>
      </c>
      <c r="B2578" s="2" t="s">
        <v>42</v>
      </c>
      <c r="C2578" s="2" t="s">
        <v>43</v>
      </c>
      <c r="D2578" s="2" t="s">
        <v>32</v>
      </c>
      <c r="E2578" s="2" t="s">
        <v>5323</v>
      </c>
      <c r="F2578" s="2" t="s">
        <v>41</v>
      </c>
      <c r="G2578" s="2">
        <v>1000</v>
      </c>
      <c r="H2578" s="2">
        <v>1</v>
      </c>
      <c r="I2578" s="3">
        <v>46187</v>
      </c>
      <c r="J2578" s="4"/>
      <c r="K2578" s="2">
        <v>4675264</v>
      </c>
      <c r="L2578" s="2">
        <v>39400</v>
      </c>
      <c r="M2578" s="2" t="s">
        <v>157</v>
      </c>
      <c r="N2578" s="5">
        <v>46185</v>
      </c>
      <c r="O2578" s="2" t="s">
        <v>5325</v>
      </c>
      <c r="P2578" s="2" t="s">
        <v>36</v>
      </c>
      <c r="Q2578" s="2" t="s">
        <v>61</v>
      </c>
      <c r="R2578" s="3">
        <v>46189</v>
      </c>
      <c r="S2578" s="2" t="s">
        <v>160</v>
      </c>
      <c r="T2578" s="2" t="s">
        <v>63</v>
      </c>
      <c r="U2578" s="2">
        <v>0</v>
      </c>
      <c r="V2578" s="4"/>
      <c r="W2578" s="2" t="s">
        <v>64</v>
      </c>
      <c r="X2578" s="2">
        <v>2026</v>
      </c>
      <c r="Y2578" s="2" t="s">
        <v>40</v>
      </c>
      <c r="Z2578" s="4"/>
      <c r="AA2578" s="3">
        <v>46185</v>
      </c>
      <c r="AB2578" s="2" t="s">
        <v>157</v>
      </c>
      <c r="AC2578" s="2">
        <v>450250</v>
      </c>
    </row>
    <row r="2579" spans="1:29" ht="51.75" x14ac:dyDescent="0.25">
      <c r="A2579" s="2" t="s">
        <v>29</v>
      </c>
      <c r="B2579" s="2" t="s">
        <v>42</v>
      </c>
      <c r="C2579" s="2" t="s">
        <v>43</v>
      </c>
      <c r="D2579" s="2" t="s">
        <v>32</v>
      </c>
      <c r="E2579" s="2" t="s">
        <v>5326</v>
      </c>
      <c r="F2579" s="2" t="s">
        <v>5327</v>
      </c>
      <c r="G2579" s="2">
        <v>3750000</v>
      </c>
      <c r="H2579" s="2">
        <v>1</v>
      </c>
      <c r="I2579" s="3">
        <v>46187</v>
      </c>
      <c r="J2579" s="4"/>
      <c r="K2579" s="2">
        <v>4677811</v>
      </c>
      <c r="L2579" s="2">
        <v>75000</v>
      </c>
      <c r="M2579" s="2" t="s">
        <v>143</v>
      </c>
      <c r="N2579" s="5">
        <v>46185</v>
      </c>
      <c r="O2579" s="2" t="s">
        <v>5328</v>
      </c>
      <c r="P2579" s="2" t="s">
        <v>36</v>
      </c>
      <c r="Q2579" s="2" t="s">
        <v>209</v>
      </c>
      <c r="R2579" s="3">
        <v>46185</v>
      </c>
      <c r="S2579" s="2" t="s">
        <v>145</v>
      </c>
      <c r="T2579" s="2" t="s">
        <v>210</v>
      </c>
      <c r="U2579" s="2">
        <v>0</v>
      </c>
      <c r="V2579" s="2" t="s">
        <v>278</v>
      </c>
      <c r="W2579" s="2" t="s">
        <v>1639</v>
      </c>
      <c r="X2579" s="2">
        <v>2026</v>
      </c>
      <c r="Y2579" s="2" t="s">
        <v>40</v>
      </c>
      <c r="Z2579" s="4"/>
      <c r="AA2579" s="3">
        <v>46186</v>
      </c>
      <c r="AB2579" s="2" t="s">
        <v>143</v>
      </c>
      <c r="AC2579" s="2">
        <v>449986</v>
      </c>
    </row>
    <row r="2580" spans="1:29" ht="39" x14ac:dyDescent="0.25">
      <c r="A2580" s="2" t="s">
        <v>29</v>
      </c>
      <c r="B2580" s="2" t="s">
        <v>42</v>
      </c>
      <c r="C2580" s="2" t="s">
        <v>43</v>
      </c>
      <c r="D2580" s="2" t="s">
        <v>32</v>
      </c>
      <c r="E2580" s="2" t="s">
        <v>5326</v>
      </c>
      <c r="F2580" s="2" t="s">
        <v>41</v>
      </c>
      <c r="G2580" s="2">
        <v>1000</v>
      </c>
      <c r="H2580" s="2">
        <v>1</v>
      </c>
      <c r="I2580" s="3">
        <v>46187</v>
      </c>
      <c r="J2580" s="4"/>
      <c r="K2580" s="2">
        <v>4677811</v>
      </c>
      <c r="L2580" s="2">
        <v>75000</v>
      </c>
      <c r="M2580" s="2" t="s">
        <v>143</v>
      </c>
      <c r="N2580" s="5">
        <v>46185</v>
      </c>
      <c r="O2580" s="2" t="s">
        <v>5328</v>
      </c>
      <c r="P2580" s="2" t="s">
        <v>36</v>
      </c>
      <c r="Q2580" s="2" t="s">
        <v>209</v>
      </c>
      <c r="R2580" s="3">
        <v>46185</v>
      </c>
      <c r="S2580" s="2" t="s">
        <v>145</v>
      </c>
      <c r="T2580" s="2" t="s">
        <v>210</v>
      </c>
      <c r="U2580" s="2">
        <v>0</v>
      </c>
      <c r="V2580" s="2" t="s">
        <v>278</v>
      </c>
      <c r="W2580" s="2" t="s">
        <v>1639</v>
      </c>
      <c r="X2580" s="2">
        <v>2026</v>
      </c>
      <c r="Y2580" s="2" t="s">
        <v>40</v>
      </c>
      <c r="Z2580" s="4"/>
      <c r="AA2580" s="3">
        <v>46186</v>
      </c>
      <c r="AB2580" s="2" t="s">
        <v>143</v>
      </c>
      <c r="AC2580" s="2">
        <v>449986</v>
      </c>
    </row>
    <row r="2581" spans="1:29" ht="51.75" x14ac:dyDescent="0.25">
      <c r="A2581" s="2" t="s">
        <v>29</v>
      </c>
      <c r="B2581" s="2" t="s">
        <v>42</v>
      </c>
      <c r="C2581" s="2" t="s">
        <v>43</v>
      </c>
      <c r="D2581" s="2" t="s">
        <v>67</v>
      </c>
      <c r="E2581" s="2" t="s">
        <v>5329</v>
      </c>
      <c r="F2581" s="2" t="s">
        <v>5330</v>
      </c>
      <c r="G2581" s="2">
        <v>3720000</v>
      </c>
      <c r="H2581" s="2">
        <v>1</v>
      </c>
      <c r="I2581" s="3">
        <v>46186</v>
      </c>
      <c r="J2581" s="4"/>
      <c r="K2581" s="2">
        <v>1946810</v>
      </c>
      <c r="L2581" s="2">
        <v>74400</v>
      </c>
      <c r="M2581" s="2" t="s">
        <v>166</v>
      </c>
      <c r="N2581" s="5">
        <v>46186</v>
      </c>
      <c r="O2581" s="2" t="s">
        <v>5331</v>
      </c>
      <c r="P2581" s="2" t="s">
        <v>136</v>
      </c>
      <c r="Q2581" s="2">
        <v>0</v>
      </c>
      <c r="R2581" s="3">
        <v>46186</v>
      </c>
      <c r="S2581" s="2" t="s">
        <v>168</v>
      </c>
      <c r="T2581" s="2" t="s">
        <v>210</v>
      </c>
      <c r="U2581" s="2" t="s">
        <v>5332</v>
      </c>
      <c r="V2581" s="2">
        <v>0</v>
      </c>
      <c r="W2581" s="2" t="s">
        <v>1082</v>
      </c>
      <c r="X2581" s="2">
        <v>2026</v>
      </c>
      <c r="Y2581" s="2" t="s">
        <v>65</v>
      </c>
      <c r="Z2581" s="4"/>
      <c r="AA2581" s="4"/>
      <c r="AB2581" s="2" t="s">
        <v>166</v>
      </c>
      <c r="AC2581" s="2">
        <v>449984</v>
      </c>
    </row>
    <row r="2582" spans="1:29" ht="64.5" x14ac:dyDescent="0.25">
      <c r="A2582" s="2" t="s">
        <v>29</v>
      </c>
      <c r="B2582" s="2" t="s">
        <v>42</v>
      </c>
      <c r="C2582" s="2" t="s">
        <v>43</v>
      </c>
      <c r="D2582" s="2" t="s">
        <v>573</v>
      </c>
      <c r="E2582" s="2" t="s">
        <v>5333</v>
      </c>
      <c r="F2582" s="2" t="s">
        <v>56</v>
      </c>
      <c r="G2582" s="2">
        <v>1177600</v>
      </c>
      <c r="H2582" s="2">
        <v>1</v>
      </c>
      <c r="I2582" s="3">
        <v>46190</v>
      </c>
      <c r="J2582" s="4"/>
      <c r="K2582" s="2">
        <v>4682066</v>
      </c>
      <c r="L2582" s="2">
        <v>22080</v>
      </c>
      <c r="M2582" s="2" t="s">
        <v>703</v>
      </c>
      <c r="N2582" s="5">
        <v>46189</v>
      </c>
      <c r="O2582" s="2" t="s">
        <v>5334</v>
      </c>
      <c r="P2582" s="2" t="s">
        <v>370</v>
      </c>
      <c r="Q2582" s="2">
        <v>0</v>
      </c>
      <c r="R2582" s="4"/>
      <c r="S2582" s="2" t="s">
        <v>38</v>
      </c>
      <c r="T2582" s="2" t="s">
        <v>5335</v>
      </c>
      <c r="U2582" s="2">
        <v>0</v>
      </c>
      <c r="V2582" s="2">
        <v>0</v>
      </c>
      <c r="W2582" s="2" t="s">
        <v>5335</v>
      </c>
      <c r="X2582" s="2">
        <v>2025</v>
      </c>
      <c r="Y2582" s="2" t="s">
        <v>65</v>
      </c>
      <c r="Z2582" s="4"/>
      <c r="AA2582" s="3">
        <v>46186</v>
      </c>
      <c r="AB2582" s="2" t="s">
        <v>703</v>
      </c>
      <c r="AC2582" s="2">
        <v>449880</v>
      </c>
    </row>
    <row r="2583" spans="1:29" ht="64.5" x14ac:dyDescent="0.25">
      <c r="A2583" s="2" t="s">
        <v>29</v>
      </c>
      <c r="B2583" s="2" t="s">
        <v>42</v>
      </c>
      <c r="C2583" s="2" t="s">
        <v>43</v>
      </c>
      <c r="D2583" s="2" t="s">
        <v>573</v>
      </c>
      <c r="E2583" s="2" t="s">
        <v>5333</v>
      </c>
      <c r="F2583" s="2" t="s">
        <v>5336</v>
      </c>
      <c r="G2583" s="2">
        <v>1472000</v>
      </c>
      <c r="H2583" s="2">
        <v>1</v>
      </c>
      <c r="I2583" s="3">
        <v>46190</v>
      </c>
      <c r="J2583" s="4"/>
      <c r="K2583" s="2">
        <v>4682066</v>
      </c>
      <c r="L2583" s="2">
        <v>22080</v>
      </c>
      <c r="M2583" s="2" t="s">
        <v>703</v>
      </c>
      <c r="N2583" s="5">
        <v>46189</v>
      </c>
      <c r="O2583" s="2" t="s">
        <v>5334</v>
      </c>
      <c r="P2583" s="2" t="s">
        <v>370</v>
      </c>
      <c r="Q2583" s="2">
        <v>0</v>
      </c>
      <c r="R2583" s="4"/>
      <c r="S2583" s="2" t="s">
        <v>38</v>
      </c>
      <c r="T2583" s="2" t="s">
        <v>5335</v>
      </c>
      <c r="U2583" s="2">
        <v>0</v>
      </c>
      <c r="V2583" s="2">
        <v>0</v>
      </c>
      <c r="W2583" s="2" t="s">
        <v>5335</v>
      </c>
      <c r="X2583" s="2">
        <v>2025</v>
      </c>
      <c r="Y2583" s="2" t="s">
        <v>65</v>
      </c>
      <c r="Z2583" s="4"/>
      <c r="AA2583" s="3">
        <v>46186</v>
      </c>
      <c r="AB2583" s="2" t="s">
        <v>703</v>
      </c>
      <c r="AC2583" s="2">
        <v>449880</v>
      </c>
    </row>
    <row r="2584" spans="1:29" ht="64.5" x14ac:dyDescent="0.25">
      <c r="A2584" s="2" t="s">
        <v>29</v>
      </c>
      <c r="B2584" s="2" t="s">
        <v>42</v>
      </c>
      <c r="C2584" s="2" t="s">
        <v>43</v>
      </c>
      <c r="D2584" s="2" t="s">
        <v>573</v>
      </c>
      <c r="E2584" s="2" t="s">
        <v>5333</v>
      </c>
      <c r="F2584" s="2" t="s">
        <v>41</v>
      </c>
      <c r="G2584" s="2">
        <v>5000</v>
      </c>
      <c r="H2584" s="2">
        <v>1</v>
      </c>
      <c r="I2584" s="3">
        <v>46190</v>
      </c>
      <c r="J2584" s="4"/>
      <c r="K2584" s="2">
        <v>4682066</v>
      </c>
      <c r="L2584" s="2">
        <v>22080</v>
      </c>
      <c r="M2584" s="2" t="s">
        <v>703</v>
      </c>
      <c r="N2584" s="5">
        <v>46189</v>
      </c>
      <c r="O2584" s="2" t="s">
        <v>5334</v>
      </c>
      <c r="P2584" s="2" t="s">
        <v>370</v>
      </c>
      <c r="Q2584" s="2">
        <v>0</v>
      </c>
      <c r="R2584" s="4"/>
      <c r="S2584" s="2" t="s">
        <v>38</v>
      </c>
      <c r="T2584" s="2" t="s">
        <v>5335</v>
      </c>
      <c r="U2584" s="2">
        <v>0</v>
      </c>
      <c r="V2584" s="2">
        <v>0</v>
      </c>
      <c r="W2584" s="2" t="s">
        <v>5335</v>
      </c>
      <c r="X2584" s="2">
        <v>2025</v>
      </c>
      <c r="Y2584" s="2" t="s">
        <v>65</v>
      </c>
      <c r="Z2584" s="4"/>
      <c r="AA2584" s="3">
        <v>46186</v>
      </c>
      <c r="AB2584" s="2" t="s">
        <v>703</v>
      </c>
      <c r="AC2584" s="2">
        <v>449880</v>
      </c>
    </row>
    <row r="2585" spans="1:29" ht="64.5" x14ac:dyDescent="0.25">
      <c r="A2585" s="2" t="s">
        <v>29</v>
      </c>
      <c r="B2585" s="2" t="s">
        <v>42</v>
      </c>
      <c r="C2585" s="2" t="s">
        <v>43</v>
      </c>
      <c r="D2585" s="2" t="s">
        <v>32</v>
      </c>
      <c r="E2585" s="2" t="s">
        <v>5337</v>
      </c>
      <c r="F2585" s="2" t="s">
        <v>5338</v>
      </c>
      <c r="G2585" s="2">
        <v>2090000</v>
      </c>
      <c r="H2585" s="2">
        <v>1</v>
      </c>
      <c r="I2585" s="3">
        <v>46187</v>
      </c>
      <c r="J2585" s="4"/>
      <c r="K2585" s="2">
        <v>1850911</v>
      </c>
      <c r="L2585" s="2">
        <v>30000</v>
      </c>
      <c r="M2585" s="2" t="s">
        <v>665</v>
      </c>
      <c r="N2585" s="5">
        <v>46186</v>
      </c>
      <c r="O2585" s="2" t="s">
        <v>5339</v>
      </c>
      <c r="P2585" s="2" t="s">
        <v>36</v>
      </c>
      <c r="Q2585" s="2" t="s">
        <v>61</v>
      </c>
      <c r="R2585" s="3">
        <v>46186</v>
      </c>
      <c r="S2585" s="2" t="s">
        <v>695</v>
      </c>
      <c r="T2585" s="2" t="s">
        <v>63</v>
      </c>
      <c r="U2585" s="2" t="s">
        <v>5340</v>
      </c>
      <c r="V2585" s="2" t="s">
        <v>5341</v>
      </c>
      <c r="W2585" s="2" t="s">
        <v>74</v>
      </c>
      <c r="X2585" s="2">
        <v>2026</v>
      </c>
      <c r="Y2585" s="2" t="s">
        <v>40</v>
      </c>
      <c r="Z2585" s="4"/>
      <c r="AA2585" s="3">
        <v>46186</v>
      </c>
      <c r="AB2585" s="2" t="s">
        <v>665</v>
      </c>
      <c r="AC2585" s="2">
        <v>449872</v>
      </c>
    </row>
    <row r="2586" spans="1:29" ht="51.75" x14ac:dyDescent="0.25">
      <c r="A2586" s="2" t="s">
        <v>29</v>
      </c>
      <c r="B2586" s="2" t="s">
        <v>42</v>
      </c>
      <c r="C2586" s="2" t="s">
        <v>43</v>
      </c>
      <c r="D2586" s="2" t="s">
        <v>32</v>
      </c>
      <c r="E2586" s="2" t="s">
        <v>5337</v>
      </c>
      <c r="F2586" s="2" t="s">
        <v>41</v>
      </c>
      <c r="G2586" s="2">
        <v>1000</v>
      </c>
      <c r="H2586" s="2">
        <v>1</v>
      </c>
      <c r="I2586" s="3">
        <v>46187</v>
      </c>
      <c r="J2586" s="4"/>
      <c r="K2586" s="2">
        <v>1850911</v>
      </c>
      <c r="L2586" s="2">
        <v>30000</v>
      </c>
      <c r="M2586" s="2" t="s">
        <v>665</v>
      </c>
      <c r="N2586" s="5">
        <v>46186</v>
      </c>
      <c r="O2586" s="2" t="s">
        <v>5339</v>
      </c>
      <c r="P2586" s="2" t="s">
        <v>36</v>
      </c>
      <c r="Q2586" s="2" t="s">
        <v>61</v>
      </c>
      <c r="R2586" s="3">
        <v>46186</v>
      </c>
      <c r="S2586" s="2" t="s">
        <v>695</v>
      </c>
      <c r="T2586" s="2" t="s">
        <v>63</v>
      </c>
      <c r="U2586" s="2" t="s">
        <v>5340</v>
      </c>
      <c r="V2586" s="2" t="s">
        <v>5341</v>
      </c>
      <c r="W2586" s="2" t="s">
        <v>74</v>
      </c>
      <c r="X2586" s="2">
        <v>2026</v>
      </c>
      <c r="Y2586" s="2" t="s">
        <v>40</v>
      </c>
      <c r="Z2586" s="4"/>
      <c r="AA2586" s="3">
        <v>46186</v>
      </c>
      <c r="AB2586" s="2" t="s">
        <v>665</v>
      </c>
      <c r="AC2586" s="2">
        <v>449872</v>
      </c>
    </row>
    <row r="2587" spans="1:29" ht="64.5" x14ac:dyDescent="0.25">
      <c r="A2587" s="2" t="s">
        <v>29</v>
      </c>
      <c r="B2587" s="2" t="s">
        <v>42</v>
      </c>
      <c r="C2587" s="2" t="s">
        <v>43</v>
      </c>
      <c r="D2587" s="2" t="s">
        <v>44</v>
      </c>
      <c r="E2587" s="2" t="s">
        <v>5342</v>
      </c>
      <c r="F2587" s="2" t="s">
        <v>5343</v>
      </c>
      <c r="G2587" s="2">
        <v>1642000</v>
      </c>
      <c r="H2587" s="2">
        <v>1</v>
      </c>
      <c r="I2587" s="3">
        <v>46186</v>
      </c>
      <c r="J2587" s="4"/>
      <c r="K2587" s="2">
        <v>4376146</v>
      </c>
      <c r="L2587" s="2">
        <v>24630</v>
      </c>
      <c r="M2587" s="2" t="s">
        <v>2603</v>
      </c>
      <c r="N2587" s="5">
        <v>46186</v>
      </c>
      <c r="O2587" s="2">
        <v>456</v>
      </c>
      <c r="P2587" s="2" t="s">
        <v>136</v>
      </c>
      <c r="Q2587" s="2">
        <v>0</v>
      </c>
      <c r="R2587" s="3">
        <v>46186</v>
      </c>
      <c r="S2587" s="2" t="s">
        <v>2604</v>
      </c>
      <c r="T2587" s="2" t="s">
        <v>3663</v>
      </c>
      <c r="U2587" s="2" t="s">
        <v>908</v>
      </c>
      <c r="V2587" s="2">
        <v>0</v>
      </c>
      <c r="W2587" s="2" t="s">
        <v>5344</v>
      </c>
      <c r="X2587" s="2">
        <v>2025</v>
      </c>
      <c r="Y2587" s="2" t="s">
        <v>55</v>
      </c>
      <c r="Z2587" s="4"/>
      <c r="AA2587" s="4"/>
      <c r="AB2587" s="2" t="s">
        <v>2603</v>
      </c>
      <c r="AC2587" s="2">
        <v>449802</v>
      </c>
    </row>
    <row r="2588" spans="1:29" ht="64.5" x14ac:dyDescent="0.25">
      <c r="A2588" s="2" t="s">
        <v>29</v>
      </c>
      <c r="B2588" s="2" t="s">
        <v>42</v>
      </c>
      <c r="C2588" s="2" t="s">
        <v>43</v>
      </c>
      <c r="D2588" s="2" t="s">
        <v>643</v>
      </c>
      <c r="E2588" s="2" t="s">
        <v>5345</v>
      </c>
      <c r="F2588" s="2" t="s">
        <v>5346</v>
      </c>
      <c r="G2588" s="2">
        <v>2017000</v>
      </c>
      <c r="H2588" s="2">
        <v>1</v>
      </c>
      <c r="I2588" s="3">
        <v>46188</v>
      </c>
      <c r="J2588" s="4"/>
      <c r="K2588" s="2">
        <v>4667813</v>
      </c>
      <c r="L2588" s="2">
        <v>69230</v>
      </c>
      <c r="M2588" s="2" t="s">
        <v>5347</v>
      </c>
      <c r="N2588" s="5">
        <v>46188</v>
      </c>
      <c r="O2588" s="2" t="s">
        <v>5348</v>
      </c>
      <c r="P2588" s="2" t="s">
        <v>181</v>
      </c>
      <c r="Q2588" s="2">
        <v>0</v>
      </c>
      <c r="R2588" s="3">
        <v>46188</v>
      </c>
      <c r="S2588" s="2" t="s">
        <v>5159</v>
      </c>
      <c r="T2588" s="2" t="s">
        <v>5349</v>
      </c>
      <c r="U2588" s="2">
        <v>0</v>
      </c>
      <c r="V2588" s="2">
        <v>0</v>
      </c>
      <c r="W2588" s="2" t="s">
        <v>5349</v>
      </c>
      <c r="X2588" s="2">
        <v>2026</v>
      </c>
      <c r="Y2588" s="2" t="s">
        <v>55</v>
      </c>
      <c r="Z2588" s="4"/>
      <c r="AA2588" s="4"/>
      <c r="AB2588" s="2" t="s">
        <v>5347</v>
      </c>
      <c r="AC2588" s="2">
        <v>449796</v>
      </c>
    </row>
    <row r="2589" spans="1:29" ht="51.75" x14ac:dyDescent="0.25">
      <c r="A2589" s="2" t="s">
        <v>29</v>
      </c>
      <c r="B2589" s="2" t="s">
        <v>42</v>
      </c>
      <c r="C2589" s="2" t="s">
        <v>43</v>
      </c>
      <c r="D2589" s="2" t="s">
        <v>643</v>
      </c>
      <c r="E2589" s="2" t="s">
        <v>5345</v>
      </c>
      <c r="F2589" s="2" t="s">
        <v>3169</v>
      </c>
      <c r="G2589" s="2">
        <v>2230000</v>
      </c>
      <c r="H2589" s="2">
        <v>1</v>
      </c>
      <c r="I2589" s="3">
        <v>46188</v>
      </c>
      <c r="J2589" s="4"/>
      <c r="K2589" s="2">
        <v>4667813</v>
      </c>
      <c r="L2589" s="2">
        <v>69230</v>
      </c>
      <c r="M2589" s="2" t="s">
        <v>5347</v>
      </c>
      <c r="N2589" s="5">
        <v>46188</v>
      </c>
      <c r="O2589" s="2" t="s">
        <v>5348</v>
      </c>
      <c r="P2589" s="2" t="s">
        <v>181</v>
      </c>
      <c r="Q2589" s="2">
        <v>0</v>
      </c>
      <c r="R2589" s="3">
        <v>46188</v>
      </c>
      <c r="S2589" s="2" t="s">
        <v>5159</v>
      </c>
      <c r="T2589" s="2" t="s">
        <v>5349</v>
      </c>
      <c r="U2589" s="2">
        <v>0</v>
      </c>
      <c r="V2589" s="2">
        <v>0</v>
      </c>
      <c r="W2589" s="2" t="s">
        <v>5349</v>
      </c>
      <c r="X2589" s="2">
        <v>2026</v>
      </c>
      <c r="Y2589" s="2" t="s">
        <v>55</v>
      </c>
      <c r="Z2589" s="4"/>
      <c r="AA2589" s="4"/>
      <c r="AB2589" s="2" t="s">
        <v>5347</v>
      </c>
      <c r="AC2589" s="2">
        <v>449796</v>
      </c>
    </row>
    <row r="2590" spans="1:29" ht="102.75" x14ac:dyDescent="0.25">
      <c r="A2590" s="2" t="s">
        <v>29</v>
      </c>
      <c r="B2590" s="2" t="s">
        <v>42</v>
      </c>
      <c r="C2590" s="2" t="s">
        <v>43</v>
      </c>
      <c r="D2590" s="2" t="s">
        <v>636</v>
      </c>
      <c r="E2590" s="2" t="s">
        <v>5350</v>
      </c>
      <c r="F2590" s="2" t="s">
        <v>5351</v>
      </c>
      <c r="G2590" s="2">
        <v>1910000</v>
      </c>
      <c r="H2590" s="2">
        <v>1</v>
      </c>
      <c r="I2590" s="3">
        <v>46186</v>
      </c>
      <c r="J2590" s="4"/>
      <c r="K2590" s="2">
        <v>4563669</v>
      </c>
      <c r="L2590" s="2">
        <v>20000</v>
      </c>
      <c r="M2590" s="2" t="s">
        <v>35</v>
      </c>
      <c r="N2590" s="5">
        <v>46184</v>
      </c>
      <c r="O2590" s="2" t="s">
        <v>5352</v>
      </c>
      <c r="P2590" s="2" t="s">
        <v>189</v>
      </c>
      <c r="Q2590" s="2" t="s">
        <v>2902</v>
      </c>
      <c r="R2590" s="3">
        <v>46184</v>
      </c>
      <c r="S2590" s="2" t="s">
        <v>38</v>
      </c>
      <c r="T2590" s="2" t="s">
        <v>63</v>
      </c>
      <c r="U2590" s="2">
        <v>0</v>
      </c>
      <c r="V2590" s="2" t="s">
        <v>5353</v>
      </c>
      <c r="W2590" s="2" t="s">
        <v>3032</v>
      </c>
      <c r="X2590" s="2">
        <v>2026</v>
      </c>
      <c r="Y2590" s="2" t="s">
        <v>65</v>
      </c>
      <c r="Z2590" s="4"/>
      <c r="AA2590" s="3">
        <v>46184</v>
      </c>
      <c r="AB2590" s="2" t="s">
        <v>35</v>
      </c>
      <c r="AC2590" s="2">
        <v>449732</v>
      </c>
    </row>
    <row r="2591" spans="1:29" ht="102.75" x14ac:dyDescent="0.25">
      <c r="A2591" s="2" t="s">
        <v>29</v>
      </c>
      <c r="B2591" s="2" t="s">
        <v>42</v>
      </c>
      <c r="C2591" s="2" t="s">
        <v>43</v>
      </c>
      <c r="D2591" s="2" t="s">
        <v>636</v>
      </c>
      <c r="E2591" s="2" t="s">
        <v>5350</v>
      </c>
      <c r="F2591" s="2" t="s">
        <v>41</v>
      </c>
      <c r="G2591" s="2">
        <v>1000</v>
      </c>
      <c r="H2591" s="2">
        <v>1</v>
      </c>
      <c r="I2591" s="3">
        <v>46186</v>
      </c>
      <c r="J2591" s="4"/>
      <c r="K2591" s="2">
        <v>4563669</v>
      </c>
      <c r="L2591" s="2">
        <v>20000</v>
      </c>
      <c r="M2591" s="2" t="s">
        <v>35</v>
      </c>
      <c r="N2591" s="5">
        <v>46184</v>
      </c>
      <c r="O2591" s="2" t="s">
        <v>5352</v>
      </c>
      <c r="P2591" s="2" t="s">
        <v>189</v>
      </c>
      <c r="Q2591" s="2" t="s">
        <v>2902</v>
      </c>
      <c r="R2591" s="3">
        <v>46184</v>
      </c>
      <c r="S2591" s="2" t="s">
        <v>38</v>
      </c>
      <c r="T2591" s="2" t="s">
        <v>63</v>
      </c>
      <c r="U2591" s="2">
        <v>0</v>
      </c>
      <c r="V2591" s="2" t="s">
        <v>5353</v>
      </c>
      <c r="W2591" s="2" t="s">
        <v>3032</v>
      </c>
      <c r="X2591" s="2">
        <v>2026</v>
      </c>
      <c r="Y2591" s="2" t="s">
        <v>65</v>
      </c>
      <c r="Z2591" s="4"/>
      <c r="AA2591" s="3">
        <v>46184</v>
      </c>
      <c r="AB2591" s="2" t="s">
        <v>35</v>
      </c>
      <c r="AC2591" s="2">
        <v>449732</v>
      </c>
    </row>
    <row r="2592" spans="1:29" ht="90" x14ac:dyDescent="0.25">
      <c r="A2592" s="2" t="s">
        <v>29</v>
      </c>
      <c r="B2592" s="2" t="s">
        <v>42</v>
      </c>
      <c r="C2592" s="2" t="s">
        <v>43</v>
      </c>
      <c r="D2592" s="2" t="s">
        <v>132</v>
      </c>
      <c r="E2592" s="2" t="s">
        <v>5354</v>
      </c>
      <c r="F2592" s="2" t="s">
        <v>5355</v>
      </c>
      <c r="G2592" s="2">
        <v>4650000</v>
      </c>
      <c r="H2592" s="2">
        <v>1</v>
      </c>
      <c r="I2592" s="3">
        <v>46186</v>
      </c>
      <c r="J2592" s="4"/>
      <c r="K2592" s="2">
        <v>4646496</v>
      </c>
      <c r="L2592" s="2">
        <v>93000</v>
      </c>
      <c r="M2592" s="2" t="s">
        <v>1723</v>
      </c>
      <c r="N2592" s="5">
        <v>46182</v>
      </c>
      <c r="O2592" s="2" t="s">
        <v>5356</v>
      </c>
      <c r="P2592" s="2" t="s">
        <v>136</v>
      </c>
      <c r="Q2592" s="2">
        <v>0</v>
      </c>
      <c r="R2592" s="3">
        <v>46182</v>
      </c>
      <c r="S2592" s="2" t="s">
        <v>110</v>
      </c>
      <c r="T2592" s="2" t="s">
        <v>1966</v>
      </c>
      <c r="U2592" s="2" t="s">
        <v>1794</v>
      </c>
      <c r="V2592" s="2">
        <v>0</v>
      </c>
      <c r="W2592" s="2" t="s">
        <v>4506</v>
      </c>
      <c r="X2592" s="2">
        <v>2026</v>
      </c>
      <c r="Y2592" s="2" t="s">
        <v>65</v>
      </c>
      <c r="Z2592" s="4"/>
      <c r="AA2592" s="4"/>
      <c r="AB2592" s="2" t="s">
        <v>1723</v>
      </c>
      <c r="AC2592" s="2">
        <v>449716</v>
      </c>
    </row>
    <row r="2593" spans="1:29" ht="102.75" x14ac:dyDescent="0.25">
      <c r="A2593" s="2" t="s">
        <v>29</v>
      </c>
      <c r="B2593" s="2" t="s">
        <v>42</v>
      </c>
      <c r="C2593" s="2" t="s">
        <v>43</v>
      </c>
      <c r="D2593" s="2" t="s">
        <v>32</v>
      </c>
      <c r="E2593" s="2" t="s">
        <v>5357</v>
      </c>
      <c r="F2593" s="2" t="s">
        <v>5358</v>
      </c>
      <c r="G2593" s="2">
        <v>2477000</v>
      </c>
      <c r="H2593" s="2">
        <v>1</v>
      </c>
      <c r="I2593" s="3">
        <v>46186</v>
      </c>
      <c r="J2593" s="4"/>
      <c r="K2593" s="2">
        <v>4375913</v>
      </c>
      <c r="L2593" s="2">
        <v>20000</v>
      </c>
      <c r="M2593" s="2" t="s">
        <v>35</v>
      </c>
      <c r="N2593" s="5">
        <v>46184</v>
      </c>
      <c r="O2593" s="2" t="s">
        <v>5359</v>
      </c>
      <c r="P2593" s="2" t="s">
        <v>36</v>
      </c>
      <c r="Q2593" s="2" t="s">
        <v>1220</v>
      </c>
      <c r="R2593" s="3">
        <v>46184</v>
      </c>
      <c r="S2593" s="2" t="s">
        <v>38</v>
      </c>
      <c r="T2593" s="2" t="s">
        <v>1377</v>
      </c>
      <c r="U2593" s="2">
        <v>0</v>
      </c>
      <c r="V2593" s="2" t="s">
        <v>5360</v>
      </c>
      <c r="W2593" s="2" t="s">
        <v>5361</v>
      </c>
      <c r="X2593" s="2">
        <v>2025</v>
      </c>
      <c r="Y2593" s="2" t="s">
        <v>40</v>
      </c>
      <c r="Z2593" s="4"/>
      <c r="AA2593" s="3">
        <v>46184</v>
      </c>
      <c r="AB2593" s="2" t="s">
        <v>35</v>
      </c>
      <c r="AC2593" s="2">
        <v>449710</v>
      </c>
    </row>
    <row r="2594" spans="1:29" ht="102.75" x14ac:dyDescent="0.25">
      <c r="A2594" s="2" t="s">
        <v>29</v>
      </c>
      <c r="B2594" s="2" t="s">
        <v>42</v>
      </c>
      <c r="C2594" s="2" t="s">
        <v>43</v>
      </c>
      <c r="D2594" s="2" t="s">
        <v>32</v>
      </c>
      <c r="E2594" s="2" t="s">
        <v>5357</v>
      </c>
      <c r="F2594" s="2" t="s">
        <v>41</v>
      </c>
      <c r="G2594" s="2">
        <v>1000</v>
      </c>
      <c r="H2594" s="2">
        <v>1</v>
      </c>
      <c r="I2594" s="3">
        <v>46186</v>
      </c>
      <c r="J2594" s="4"/>
      <c r="K2594" s="2">
        <v>4375913</v>
      </c>
      <c r="L2594" s="2">
        <v>20000</v>
      </c>
      <c r="M2594" s="2" t="s">
        <v>35</v>
      </c>
      <c r="N2594" s="5">
        <v>46184</v>
      </c>
      <c r="O2594" s="2" t="s">
        <v>5359</v>
      </c>
      <c r="P2594" s="2" t="s">
        <v>36</v>
      </c>
      <c r="Q2594" s="2" t="s">
        <v>1220</v>
      </c>
      <c r="R2594" s="3">
        <v>46184</v>
      </c>
      <c r="S2594" s="2" t="s">
        <v>38</v>
      </c>
      <c r="T2594" s="2" t="s">
        <v>1377</v>
      </c>
      <c r="U2594" s="2">
        <v>0</v>
      </c>
      <c r="V2594" s="2" t="s">
        <v>5360</v>
      </c>
      <c r="W2594" s="2" t="s">
        <v>5361</v>
      </c>
      <c r="X2594" s="2">
        <v>2025</v>
      </c>
      <c r="Y2594" s="2" t="s">
        <v>40</v>
      </c>
      <c r="Z2594" s="4"/>
      <c r="AA2594" s="3">
        <v>46184</v>
      </c>
      <c r="AB2594" s="2" t="s">
        <v>35</v>
      </c>
      <c r="AC2594" s="2">
        <v>449710</v>
      </c>
    </row>
    <row r="2595" spans="1:29" ht="102.75" x14ac:dyDescent="0.25">
      <c r="A2595" s="2" t="s">
        <v>29</v>
      </c>
      <c r="B2595" s="2" t="s">
        <v>42</v>
      </c>
      <c r="C2595" s="2" t="s">
        <v>43</v>
      </c>
      <c r="D2595" s="2" t="s">
        <v>32</v>
      </c>
      <c r="E2595" s="2" t="s">
        <v>5362</v>
      </c>
      <c r="F2595" s="2" t="s">
        <v>5363</v>
      </c>
      <c r="G2595" s="2">
        <v>1361000</v>
      </c>
      <c r="H2595" s="2">
        <v>1</v>
      </c>
      <c r="I2595" s="3">
        <v>46187</v>
      </c>
      <c r="J2595" s="4"/>
      <c r="K2595" s="2">
        <v>3835634</v>
      </c>
      <c r="L2595" s="2">
        <v>10000</v>
      </c>
      <c r="M2595" s="2" t="s">
        <v>35</v>
      </c>
      <c r="N2595" s="5">
        <v>46186</v>
      </c>
      <c r="O2595" s="2" t="s">
        <v>5364</v>
      </c>
      <c r="P2595" s="2" t="s">
        <v>36</v>
      </c>
      <c r="Q2595" s="2" t="s">
        <v>88</v>
      </c>
      <c r="R2595" s="3">
        <v>46186</v>
      </c>
      <c r="S2595" s="2" t="s">
        <v>38</v>
      </c>
      <c r="T2595" s="2" t="s">
        <v>5365</v>
      </c>
      <c r="U2595" s="2">
        <v>0</v>
      </c>
      <c r="V2595" s="2">
        <v>0</v>
      </c>
      <c r="W2595" s="2" t="s">
        <v>5366</v>
      </c>
      <c r="X2595" s="2">
        <v>2026</v>
      </c>
      <c r="Y2595" s="2" t="s">
        <v>40</v>
      </c>
      <c r="Z2595" s="4"/>
      <c r="AA2595" s="3">
        <v>46186</v>
      </c>
      <c r="AB2595" s="2" t="s">
        <v>35</v>
      </c>
      <c r="AC2595" s="2">
        <v>449702</v>
      </c>
    </row>
    <row r="2596" spans="1:29" ht="102.75" x14ac:dyDescent="0.25">
      <c r="A2596" s="2" t="s">
        <v>29</v>
      </c>
      <c r="B2596" s="2" t="s">
        <v>42</v>
      </c>
      <c r="C2596" s="2" t="s">
        <v>43</v>
      </c>
      <c r="D2596" s="2" t="s">
        <v>32</v>
      </c>
      <c r="E2596" s="2" t="s">
        <v>5362</v>
      </c>
      <c r="F2596" s="2" t="s">
        <v>41</v>
      </c>
      <c r="G2596" s="2">
        <v>1000</v>
      </c>
      <c r="H2596" s="2">
        <v>1</v>
      </c>
      <c r="I2596" s="3">
        <v>46187</v>
      </c>
      <c r="J2596" s="4"/>
      <c r="K2596" s="2">
        <v>3835634</v>
      </c>
      <c r="L2596" s="2">
        <v>10000</v>
      </c>
      <c r="M2596" s="2" t="s">
        <v>35</v>
      </c>
      <c r="N2596" s="5">
        <v>46186</v>
      </c>
      <c r="O2596" s="2" t="s">
        <v>5364</v>
      </c>
      <c r="P2596" s="2" t="s">
        <v>36</v>
      </c>
      <c r="Q2596" s="2" t="s">
        <v>88</v>
      </c>
      <c r="R2596" s="3">
        <v>46186</v>
      </c>
      <c r="S2596" s="2" t="s">
        <v>38</v>
      </c>
      <c r="T2596" s="2" t="s">
        <v>5365</v>
      </c>
      <c r="U2596" s="2">
        <v>0</v>
      </c>
      <c r="V2596" s="2">
        <v>0</v>
      </c>
      <c r="W2596" s="2" t="s">
        <v>5366</v>
      </c>
      <c r="X2596" s="2">
        <v>2026</v>
      </c>
      <c r="Y2596" s="2" t="s">
        <v>40</v>
      </c>
      <c r="Z2596" s="4"/>
      <c r="AA2596" s="3">
        <v>46186</v>
      </c>
      <c r="AB2596" s="2" t="s">
        <v>35</v>
      </c>
      <c r="AC2596" s="2">
        <v>449702</v>
      </c>
    </row>
    <row r="2597" spans="1:29" ht="102.75" x14ac:dyDescent="0.25">
      <c r="A2597" s="2" t="s">
        <v>29</v>
      </c>
      <c r="B2597" s="2" t="s">
        <v>42</v>
      </c>
      <c r="C2597" s="2" t="s">
        <v>43</v>
      </c>
      <c r="D2597" s="2" t="s">
        <v>32</v>
      </c>
      <c r="E2597" s="2" t="s">
        <v>5367</v>
      </c>
      <c r="F2597" s="2" t="s">
        <v>5368</v>
      </c>
      <c r="G2597" s="2">
        <v>3109900</v>
      </c>
      <c r="H2597" s="2">
        <v>1</v>
      </c>
      <c r="I2597" s="3">
        <v>46186</v>
      </c>
      <c r="J2597" s="4"/>
      <c r="K2597" s="2">
        <v>4671633</v>
      </c>
      <c r="L2597" s="2">
        <v>20000</v>
      </c>
      <c r="M2597" s="2" t="s">
        <v>35</v>
      </c>
      <c r="N2597" s="5">
        <v>46184</v>
      </c>
      <c r="O2597" s="2" t="s">
        <v>5369</v>
      </c>
      <c r="P2597" s="2" t="s">
        <v>36</v>
      </c>
      <c r="Q2597" s="2" t="s">
        <v>237</v>
      </c>
      <c r="R2597" s="3">
        <v>46184</v>
      </c>
      <c r="S2597" s="2" t="s">
        <v>38</v>
      </c>
      <c r="T2597" s="2" t="s">
        <v>710</v>
      </c>
      <c r="U2597" s="2" t="s">
        <v>1748</v>
      </c>
      <c r="V2597" s="2" t="s">
        <v>441</v>
      </c>
      <c r="W2597" s="2" t="s">
        <v>5370</v>
      </c>
      <c r="X2597" s="2">
        <v>2026</v>
      </c>
      <c r="Y2597" s="2" t="s">
        <v>40</v>
      </c>
      <c r="Z2597" s="4"/>
      <c r="AA2597" s="3">
        <v>46186</v>
      </c>
      <c r="AB2597" s="2" t="s">
        <v>35</v>
      </c>
      <c r="AC2597" s="2">
        <v>449694</v>
      </c>
    </row>
    <row r="2598" spans="1:29" ht="102.75" x14ac:dyDescent="0.25">
      <c r="A2598" s="2" t="s">
        <v>29</v>
      </c>
      <c r="B2598" s="2" t="s">
        <v>42</v>
      </c>
      <c r="C2598" s="2" t="s">
        <v>43</v>
      </c>
      <c r="D2598" s="2" t="s">
        <v>32</v>
      </c>
      <c r="E2598" s="2" t="s">
        <v>5367</v>
      </c>
      <c r="F2598" s="2" t="s">
        <v>41</v>
      </c>
      <c r="G2598" s="2">
        <v>1000</v>
      </c>
      <c r="H2598" s="2">
        <v>1</v>
      </c>
      <c r="I2598" s="3">
        <v>46186</v>
      </c>
      <c r="J2598" s="4"/>
      <c r="K2598" s="2">
        <v>4671633</v>
      </c>
      <c r="L2598" s="2">
        <v>20000</v>
      </c>
      <c r="M2598" s="2" t="s">
        <v>35</v>
      </c>
      <c r="N2598" s="5">
        <v>46184</v>
      </c>
      <c r="O2598" s="2" t="s">
        <v>5369</v>
      </c>
      <c r="P2598" s="2" t="s">
        <v>36</v>
      </c>
      <c r="Q2598" s="2" t="s">
        <v>237</v>
      </c>
      <c r="R2598" s="3">
        <v>46184</v>
      </c>
      <c r="S2598" s="2" t="s">
        <v>38</v>
      </c>
      <c r="T2598" s="2" t="s">
        <v>710</v>
      </c>
      <c r="U2598" s="2" t="s">
        <v>1748</v>
      </c>
      <c r="V2598" s="2" t="s">
        <v>441</v>
      </c>
      <c r="W2598" s="2" t="s">
        <v>5370</v>
      </c>
      <c r="X2598" s="2">
        <v>2026</v>
      </c>
      <c r="Y2598" s="2" t="s">
        <v>40</v>
      </c>
      <c r="Z2598" s="4"/>
      <c r="AA2598" s="3">
        <v>46186</v>
      </c>
      <c r="AB2598" s="2" t="s">
        <v>35</v>
      </c>
      <c r="AC2598" s="2">
        <v>449694</v>
      </c>
    </row>
    <row r="2599" spans="1:29" ht="90" x14ac:dyDescent="0.25">
      <c r="A2599" s="2" t="s">
        <v>29</v>
      </c>
      <c r="B2599" s="2" t="s">
        <v>42</v>
      </c>
      <c r="C2599" s="2" t="s">
        <v>43</v>
      </c>
      <c r="D2599" s="2" t="s">
        <v>132</v>
      </c>
      <c r="E2599" s="2" t="s">
        <v>5371</v>
      </c>
      <c r="F2599" s="2" t="s">
        <v>5372</v>
      </c>
      <c r="G2599" s="2">
        <v>1970000</v>
      </c>
      <c r="H2599" s="2">
        <v>1</v>
      </c>
      <c r="I2599" s="3">
        <v>46196</v>
      </c>
      <c r="J2599" s="4"/>
      <c r="K2599" s="2">
        <v>4679009</v>
      </c>
      <c r="L2599" s="2">
        <v>39400</v>
      </c>
      <c r="M2599" s="2" t="s">
        <v>157</v>
      </c>
      <c r="N2599" s="5">
        <v>46190</v>
      </c>
      <c r="O2599" s="2" t="s">
        <v>5373</v>
      </c>
      <c r="P2599" s="2" t="s">
        <v>181</v>
      </c>
      <c r="Q2599" s="2" t="s">
        <v>61</v>
      </c>
      <c r="R2599" s="3">
        <v>46190</v>
      </c>
      <c r="S2599" s="2" t="s">
        <v>160</v>
      </c>
      <c r="T2599" s="2" t="s">
        <v>63</v>
      </c>
      <c r="U2599" s="2">
        <v>0</v>
      </c>
      <c r="V2599" s="2">
        <v>0</v>
      </c>
      <c r="W2599" s="2" t="s">
        <v>64</v>
      </c>
      <c r="X2599" s="2">
        <v>2026</v>
      </c>
      <c r="Y2599" s="2" t="s">
        <v>65</v>
      </c>
      <c r="Z2599" s="4"/>
      <c r="AA2599" s="3">
        <v>46186</v>
      </c>
      <c r="AB2599" s="2" t="s">
        <v>157</v>
      </c>
      <c r="AC2599" s="2">
        <v>449618</v>
      </c>
    </row>
    <row r="2600" spans="1:29" ht="90" x14ac:dyDescent="0.25">
      <c r="A2600" s="2" t="s">
        <v>29</v>
      </c>
      <c r="B2600" s="2" t="s">
        <v>42</v>
      </c>
      <c r="C2600" s="2" t="s">
        <v>43</v>
      </c>
      <c r="D2600" s="2" t="s">
        <v>132</v>
      </c>
      <c r="E2600" s="2" t="s">
        <v>5371</v>
      </c>
      <c r="F2600" s="2" t="s">
        <v>41</v>
      </c>
      <c r="G2600" s="2">
        <v>5000</v>
      </c>
      <c r="H2600" s="2">
        <v>1</v>
      </c>
      <c r="I2600" s="3">
        <v>46196</v>
      </c>
      <c r="J2600" s="4"/>
      <c r="K2600" s="2">
        <v>4679009</v>
      </c>
      <c r="L2600" s="2">
        <v>39400</v>
      </c>
      <c r="M2600" s="2" t="s">
        <v>157</v>
      </c>
      <c r="N2600" s="5">
        <v>46190</v>
      </c>
      <c r="O2600" s="2" t="s">
        <v>5373</v>
      </c>
      <c r="P2600" s="2" t="s">
        <v>181</v>
      </c>
      <c r="Q2600" s="2" t="s">
        <v>61</v>
      </c>
      <c r="R2600" s="3">
        <v>46190</v>
      </c>
      <c r="S2600" s="2" t="s">
        <v>160</v>
      </c>
      <c r="T2600" s="2" t="s">
        <v>63</v>
      </c>
      <c r="U2600" s="2">
        <v>0</v>
      </c>
      <c r="V2600" s="2">
        <v>0</v>
      </c>
      <c r="W2600" s="2" t="s">
        <v>64</v>
      </c>
      <c r="X2600" s="2">
        <v>2026</v>
      </c>
      <c r="Y2600" s="2" t="s">
        <v>65</v>
      </c>
      <c r="Z2600" s="4"/>
      <c r="AA2600" s="3">
        <v>46186</v>
      </c>
      <c r="AB2600" s="2" t="s">
        <v>157</v>
      </c>
      <c r="AC2600" s="2">
        <v>449618</v>
      </c>
    </row>
    <row r="2601" spans="1:29" ht="51.75" x14ac:dyDescent="0.25">
      <c r="A2601" s="2" t="s">
        <v>29</v>
      </c>
      <c r="B2601" s="2" t="s">
        <v>42</v>
      </c>
      <c r="C2601" s="2" t="s">
        <v>43</v>
      </c>
      <c r="D2601" s="2" t="s">
        <v>643</v>
      </c>
      <c r="E2601" s="2" t="s">
        <v>5374</v>
      </c>
      <c r="F2601" s="2" t="s">
        <v>3169</v>
      </c>
      <c r="G2601" s="2">
        <v>2049000</v>
      </c>
      <c r="H2601" s="2">
        <v>1</v>
      </c>
      <c r="I2601" s="3">
        <v>46186</v>
      </c>
      <c r="J2601" s="4"/>
      <c r="K2601" s="2">
        <v>4229947</v>
      </c>
      <c r="L2601" s="2">
        <v>55323</v>
      </c>
      <c r="M2601" s="2" t="s">
        <v>77</v>
      </c>
      <c r="N2601" s="5">
        <v>46183</v>
      </c>
      <c r="O2601" s="2" t="s">
        <v>5375</v>
      </c>
      <c r="P2601" s="2" t="s">
        <v>181</v>
      </c>
      <c r="Q2601" s="2">
        <v>0</v>
      </c>
      <c r="R2601" s="3">
        <v>46186</v>
      </c>
      <c r="S2601" s="2" t="s">
        <v>38</v>
      </c>
      <c r="T2601" s="2" t="s">
        <v>2601</v>
      </c>
      <c r="U2601" s="2">
        <v>0</v>
      </c>
      <c r="V2601" s="2">
        <v>0</v>
      </c>
      <c r="W2601" s="2" t="s">
        <v>2601</v>
      </c>
      <c r="X2601" s="2">
        <v>2026</v>
      </c>
      <c r="Y2601" s="2" t="s">
        <v>55</v>
      </c>
      <c r="Z2601" s="4"/>
      <c r="AA2601" s="4"/>
      <c r="AB2601" s="2" t="s">
        <v>77</v>
      </c>
      <c r="AC2601" s="2">
        <v>449546</v>
      </c>
    </row>
    <row r="2602" spans="1:29" ht="64.5" x14ac:dyDescent="0.25">
      <c r="A2602" s="2" t="s">
        <v>29</v>
      </c>
      <c r="B2602" s="2" t="s">
        <v>42</v>
      </c>
      <c r="C2602" s="2" t="s">
        <v>43</v>
      </c>
      <c r="D2602" s="2" t="s">
        <v>643</v>
      </c>
      <c r="E2602" s="2" t="s">
        <v>5374</v>
      </c>
      <c r="F2602" s="2" t="s">
        <v>5376</v>
      </c>
      <c r="G2602" s="2">
        <v>2049000</v>
      </c>
      <c r="H2602" s="2">
        <v>1</v>
      </c>
      <c r="I2602" s="3">
        <v>46186</v>
      </c>
      <c r="J2602" s="4"/>
      <c r="K2602" s="2">
        <v>4229947</v>
      </c>
      <c r="L2602" s="2">
        <v>55323</v>
      </c>
      <c r="M2602" s="2" t="s">
        <v>77</v>
      </c>
      <c r="N2602" s="5">
        <v>46183</v>
      </c>
      <c r="O2602" s="2" t="s">
        <v>5375</v>
      </c>
      <c r="P2602" s="2" t="s">
        <v>181</v>
      </c>
      <c r="Q2602" s="2">
        <v>0</v>
      </c>
      <c r="R2602" s="3">
        <v>46186</v>
      </c>
      <c r="S2602" s="2" t="s">
        <v>38</v>
      </c>
      <c r="T2602" s="2" t="s">
        <v>2601</v>
      </c>
      <c r="U2602" s="2">
        <v>0</v>
      </c>
      <c r="V2602" s="2">
        <v>0</v>
      </c>
      <c r="W2602" s="2" t="s">
        <v>2601</v>
      </c>
      <c r="X2602" s="2">
        <v>2026</v>
      </c>
      <c r="Y2602" s="2" t="s">
        <v>55</v>
      </c>
      <c r="Z2602" s="4"/>
      <c r="AA2602" s="4"/>
      <c r="AB2602" s="2" t="s">
        <v>77</v>
      </c>
      <c r="AC2602" s="2">
        <v>449546</v>
      </c>
    </row>
    <row r="2603" spans="1:29" ht="51.75" x14ac:dyDescent="0.25">
      <c r="A2603" s="2" t="s">
        <v>29</v>
      </c>
      <c r="B2603" s="2" t="s">
        <v>42</v>
      </c>
      <c r="C2603" s="2" t="s">
        <v>43</v>
      </c>
      <c r="D2603" s="2" t="s">
        <v>643</v>
      </c>
      <c r="E2603" s="2" t="s">
        <v>5377</v>
      </c>
      <c r="F2603" s="2" t="s">
        <v>56</v>
      </c>
      <c r="G2603" s="2">
        <v>1690000</v>
      </c>
      <c r="H2603" s="2">
        <v>1</v>
      </c>
      <c r="I2603" s="3">
        <v>46191</v>
      </c>
      <c r="J2603" s="4"/>
      <c r="K2603" s="2">
        <v>3983291</v>
      </c>
      <c r="L2603" s="2">
        <v>39800</v>
      </c>
      <c r="M2603" s="2" t="s">
        <v>768</v>
      </c>
      <c r="N2603" s="5">
        <v>46187</v>
      </c>
      <c r="O2603" s="2">
        <v>202019</v>
      </c>
      <c r="P2603" s="2" t="s">
        <v>49</v>
      </c>
      <c r="Q2603" s="2">
        <v>0</v>
      </c>
      <c r="R2603" s="3">
        <v>46187</v>
      </c>
      <c r="S2603" s="2" t="s">
        <v>51</v>
      </c>
      <c r="T2603" s="2" t="s">
        <v>731</v>
      </c>
      <c r="U2603" s="2">
        <v>0</v>
      </c>
      <c r="V2603" s="2">
        <v>0</v>
      </c>
      <c r="W2603" s="2" t="s">
        <v>731</v>
      </c>
      <c r="X2603" s="2">
        <v>2026</v>
      </c>
      <c r="Y2603" s="2" t="s">
        <v>55</v>
      </c>
      <c r="Z2603" s="4"/>
      <c r="AA2603" s="3">
        <v>46186</v>
      </c>
      <c r="AB2603" s="2" t="s">
        <v>768</v>
      </c>
      <c r="AC2603" s="2">
        <v>449514</v>
      </c>
    </row>
    <row r="2604" spans="1:29" ht="64.5" x14ac:dyDescent="0.25">
      <c r="A2604" s="2" t="s">
        <v>29</v>
      </c>
      <c r="B2604" s="2" t="s">
        <v>42</v>
      </c>
      <c r="C2604" s="2" t="s">
        <v>43</v>
      </c>
      <c r="D2604" s="2" t="s">
        <v>643</v>
      </c>
      <c r="E2604" s="2" t="s">
        <v>5377</v>
      </c>
      <c r="F2604" s="2" t="s">
        <v>5378</v>
      </c>
      <c r="G2604" s="2">
        <v>1990000</v>
      </c>
      <c r="H2604" s="2">
        <v>1</v>
      </c>
      <c r="I2604" s="3">
        <v>46191</v>
      </c>
      <c r="J2604" s="4"/>
      <c r="K2604" s="2">
        <v>3983291</v>
      </c>
      <c r="L2604" s="2">
        <v>39800</v>
      </c>
      <c r="M2604" s="2" t="s">
        <v>768</v>
      </c>
      <c r="N2604" s="5">
        <v>46187</v>
      </c>
      <c r="O2604" s="2">
        <v>202019</v>
      </c>
      <c r="P2604" s="2" t="s">
        <v>49</v>
      </c>
      <c r="Q2604" s="2">
        <v>0</v>
      </c>
      <c r="R2604" s="3">
        <v>46187</v>
      </c>
      <c r="S2604" s="2" t="s">
        <v>51</v>
      </c>
      <c r="T2604" s="2" t="s">
        <v>731</v>
      </c>
      <c r="U2604" s="2">
        <v>0</v>
      </c>
      <c r="V2604" s="2">
        <v>0</v>
      </c>
      <c r="W2604" s="2" t="s">
        <v>731</v>
      </c>
      <c r="X2604" s="2">
        <v>2026</v>
      </c>
      <c r="Y2604" s="2" t="s">
        <v>55</v>
      </c>
      <c r="Z2604" s="4"/>
      <c r="AA2604" s="3">
        <v>46186</v>
      </c>
      <c r="AB2604" s="2" t="s">
        <v>768</v>
      </c>
      <c r="AC2604" s="2">
        <v>449514</v>
      </c>
    </row>
    <row r="2605" spans="1:29" ht="39" x14ac:dyDescent="0.25">
      <c r="A2605" s="2" t="s">
        <v>29</v>
      </c>
      <c r="B2605" s="2" t="s">
        <v>42</v>
      </c>
      <c r="C2605" s="2" t="s">
        <v>43</v>
      </c>
      <c r="D2605" s="2" t="s">
        <v>643</v>
      </c>
      <c r="E2605" s="2" t="s">
        <v>5377</v>
      </c>
      <c r="F2605" s="2" t="s">
        <v>41</v>
      </c>
      <c r="G2605" s="2">
        <v>5000</v>
      </c>
      <c r="H2605" s="2">
        <v>1</v>
      </c>
      <c r="I2605" s="3">
        <v>46191</v>
      </c>
      <c r="J2605" s="4"/>
      <c r="K2605" s="2">
        <v>3983291</v>
      </c>
      <c r="L2605" s="2">
        <v>39800</v>
      </c>
      <c r="M2605" s="2" t="s">
        <v>768</v>
      </c>
      <c r="N2605" s="5">
        <v>46187</v>
      </c>
      <c r="O2605" s="2">
        <v>202019</v>
      </c>
      <c r="P2605" s="2" t="s">
        <v>49</v>
      </c>
      <c r="Q2605" s="2">
        <v>0</v>
      </c>
      <c r="R2605" s="3">
        <v>46187</v>
      </c>
      <c r="S2605" s="2" t="s">
        <v>51</v>
      </c>
      <c r="T2605" s="2" t="s">
        <v>731</v>
      </c>
      <c r="U2605" s="2">
        <v>0</v>
      </c>
      <c r="V2605" s="2">
        <v>0</v>
      </c>
      <c r="W2605" s="2" t="s">
        <v>731</v>
      </c>
      <c r="X2605" s="2">
        <v>2026</v>
      </c>
      <c r="Y2605" s="2" t="s">
        <v>55</v>
      </c>
      <c r="Z2605" s="4"/>
      <c r="AA2605" s="3">
        <v>46186</v>
      </c>
      <c r="AB2605" s="2" t="s">
        <v>768</v>
      </c>
      <c r="AC2605" s="2">
        <v>449514</v>
      </c>
    </row>
    <row r="2606" spans="1:29" ht="64.5" x14ac:dyDescent="0.25">
      <c r="A2606" s="2" t="s">
        <v>29</v>
      </c>
      <c r="B2606" s="2" t="s">
        <v>42</v>
      </c>
      <c r="C2606" s="2" t="s">
        <v>43</v>
      </c>
      <c r="D2606" s="2" t="s">
        <v>2226</v>
      </c>
      <c r="E2606" s="2" t="s">
        <v>5379</v>
      </c>
      <c r="F2606" s="2" t="s">
        <v>5380</v>
      </c>
      <c r="G2606" s="2">
        <v>2020000</v>
      </c>
      <c r="H2606" s="2">
        <v>1</v>
      </c>
      <c r="I2606" s="3">
        <v>46189</v>
      </c>
      <c r="J2606" s="4"/>
      <c r="K2606" s="2">
        <v>4678751</v>
      </c>
      <c r="L2606" s="2">
        <v>40400</v>
      </c>
      <c r="M2606" s="2" t="s">
        <v>192</v>
      </c>
      <c r="N2606" s="5">
        <v>46186</v>
      </c>
      <c r="O2606" s="2" t="s">
        <v>5381</v>
      </c>
      <c r="P2606" s="2" t="s">
        <v>181</v>
      </c>
      <c r="Q2606" s="2" t="s">
        <v>61</v>
      </c>
      <c r="R2606" s="3">
        <v>46186</v>
      </c>
      <c r="S2606" s="2" t="s">
        <v>38</v>
      </c>
      <c r="T2606" s="2" t="s">
        <v>63</v>
      </c>
      <c r="U2606" s="2">
        <v>0</v>
      </c>
      <c r="V2606" s="2" t="s">
        <v>37</v>
      </c>
      <c r="W2606" s="2" t="s">
        <v>814</v>
      </c>
      <c r="X2606" s="2">
        <v>2026</v>
      </c>
      <c r="Y2606" s="2" t="s">
        <v>65</v>
      </c>
      <c r="Z2606" s="4"/>
      <c r="AA2606" s="3">
        <v>46186</v>
      </c>
      <c r="AB2606" s="2" t="s">
        <v>192</v>
      </c>
      <c r="AC2606" s="2">
        <v>449376</v>
      </c>
    </row>
    <row r="2607" spans="1:29" ht="51.75" x14ac:dyDescent="0.25">
      <c r="A2607" s="2" t="s">
        <v>29</v>
      </c>
      <c r="B2607" s="2" t="s">
        <v>42</v>
      </c>
      <c r="C2607" s="2" t="s">
        <v>43</v>
      </c>
      <c r="D2607" s="2" t="s">
        <v>2226</v>
      </c>
      <c r="E2607" s="2" t="s">
        <v>5379</v>
      </c>
      <c r="F2607" s="2" t="s">
        <v>41</v>
      </c>
      <c r="G2607" s="2">
        <v>5000</v>
      </c>
      <c r="H2607" s="2">
        <v>1</v>
      </c>
      <c r="I2607" s="3">
        <v>46189</v>
      </c>
      <c r="J2607" s="4"/>
      <c r="K2607" s="2">
        <v>4678751</v>
      </c>
      <c r="L2607" s="2">
        <v>40400</v>
      </c>
      <c r="M2607" s="2" t="s">
        <v>192</v>
      </c>
      <c r="N2607" s="5">
        <v>46186</v>
      </c>
      <c r="O2607" s="2" t="s">
        <v>5381</v>
      </c>
      <c r="P2607" s="2" t="s">
        <v>181</v>
      </c>
      <c r="Q2607" s="2" t="s">
        <v>61</v>
      </c>
      <c r="R2607" s="3">
        <v>46186</v>
      </c>
      <c r="S2607" s="2" t="s">
        <v>38</v>
      </c>
      <c r="T2607" s="2" t="s">
        <v>63</v>
      </c>
      <c r="U2607" s="2">
        <v>0</v>
      </c>
      <c r="V2607" s="2" t="s">
        <v>37</v>
      </c>
      <c r="W2607" s="2" t="s">
        <v>814</v>
      </c>
      <c r="X2607" s="2">
        <v>2026</v>
      </c>
      <c r="Y2607" s="2" t="s">
        <v>65</v>
      </c>
      <c r="Z2607" s="4"/>
      <c r="AA2607" s="3">
        <v>46186</v>
      </c>
      <c r="AB2607" s="2" t="s">
        <v>192</v>
      </c>
      <c r="AC2607" s="2">
        <v>449376</v>
      </c>
    </row>
    <row r="2608" spans="1:29" ht="90" x14ac:dyDescent="0.25">
      <c r="A2608" s="2" t="s">
        <v>29</v>
      </c>
      <c r="B2608" s="2" t="s">
        <v>42</v>
      </c>
      <c r="C2608" s="2" t="s">
        <v>43</v>
      </c>
      <c r="D2608" s="2" t="s">
        <v>57</v>
      </c>
      <c r="E2608" s="2" t="s">
        <v>5382</v>
      </c>
      <c r="F2608" s="2" t="s">
        <v>5383</v>
      </c>
      <c r="G2608" s="2">
        <v>1048000</v>
      </c>
      <c r="H2608" s="2">
        <v>1</v>
      </c>
      <c r="I2608" s="3">
        <v>46186</v>
      </c>
      <c r="J2608" s="4"/>
      <c r="K2608" s="2">
        <v>4646418</v>
      </c>
      <c r="L2608" s="2">
        <v>15720</v>
      </c>
      <c r="M2608" s="2" t="s">
        <v>4805</v>
      </c>
      <c r="N2608" s="5">
        <v>46185</v>
      </c>
      <c r="O2608" s="2" t="s">
        <v>5384</v>
      </c>
      <c r="P2608" s="2" t="s">
        <v>370</v>
      </c>
      <c r="Q2608" s="2">
        <v>0</v>
      </c>
      <c r="R2608" s="3">
        <v>46185</v>
      </c>
      <c r="S2608" s="2" t="s">
        <v>224</v>
      </c>
      <c r="T2608" s="2" t="s">
        <v>3698</v>
      </c>
      <c r="U2608" s="2" t="s">
        <v>37</v>
      </c>
      <c r="V2608" s="2">
        <v>0</v>
      </c>
      <c r="W2608" s="2" t="s">
        <v>3514</v>
      </c>
      <c r="X2608" s="2">
        <v>2026</v>
      </c>
      <c r="Y2608" s="2" t="s">
        <v>65</v>
      </c>
      <c r="Z2608" s="4"/>
      <c r="AA2608" s="4"/>
      <c r="AB2608" s="2" t="s">
        <v>4805</v>
      </c>
      <c r="AC2608" s="2">
        <v>449320</v>
      </c>
    </row>
    <row r="2609" spans="1:29" ht="90" x14ac:dyDescent="0.25">
      <c r="A2609" s="2" t="s">
        <v>29</v>
      </c>
      <c r="B2609" s="2" t="s">
        <v>42</v>
      </c>
      <c r="C2609" s="2" t="s">
        <v>43</v>
      </c>
      <c r="D2609" s="2" t="s">
        <v>57</v>
      </c>
      <c r="E2609" s="2" t="s">
        <v>5382</v>
      </c>
      <c r="F2609" s="2" t="s">
        <v>56</v>
      </c>
      <c r="G2609" s="2">
        <v>843200</v>
      </c>
      <c r="H2609" s="2">
        <v>1</v>
      </c>
      <c r="I2609" s="3">
        <v>46186</v>
      </c>
      <c r="J2609" s="4"/>
      <c r="K2609" s="2">
        <v>4646418</v>
      </c>
      <c r="L2609" s="2">
        <v>15720</v>
      </c>
      <c r="M2609" s="2" t="s">
        <v>4805</v>
      </c>
      <c r="N2609" s="5">
        <v>46185</v>
      </c>
      <c r="O2609" s="2" t="s">
        <v>5384</v>
      </c>
      <c r="P2609" s="2" t="s">
        <v>370</v>
      </c>
      <c r="Q2609" s="2">
        <v>0</v>
      </c>
      <c r="R2609" s="3">
        <v>46185</v>
      </c>
      <c r="S2609" s="2" t="s">
        <v>224</v>
      </c>
      <c r="T2609" s="2" t="s">
        <v>3698</v>
      </c>
      <c r="U2609" s="2" t="s">
        <v>37</v>
      </c>
      <c r="V2609" s="2">
        <v>0</v>
      </c>
      <c r="W2609" s="2" t="s">
        <v>3514</v>
      </c>
      <c r="X2609" s="2">
        <v>2026</v>
      </c>
      <c r="Y2609" s="2" t="s">
        <v>65</v>
      </c>
      <c r="Z2609" s="4"/>
      <c r="AA2609" s="4"/>
      <c r="AB2609" s="2" t="s">
        <v>4805</v>
      </c>
      <c r="AC2609" s="2">
        <v>449320</v>
      </c>
    </row>
    <row r="2610" spans="1:29" ht="77.25" x14ac:dyDescent="0.25">
      <c r="A2610" s="2" t="s">
        <v>29</v>
      </c>
      <c r="B2610" s="2" t="s">
        <v>42</v>
      </c>
      <c r="C2610" s="2" t="s">
        <v>43</v>
      </c>
      <c r="D2610" s="2" t="s">
        <v>2226</v>
      </c>
      <c r="E2610" s="2" t="s">
        <v>5385</v>
      </c>
      <c r="F2610" s="2" t="s">
        <v>56</v>
      </c>
      <c r="G2610" s="2">
        <v>1220000</v>
      </c>
      <c r="H2610" s="2">
        <v>1</v>
      </c>
      <c r="I2610" s="3">
        <v>46189</v>
      </c>
      <c r="J2610" s="4"/>
      <c r="K2610" s="2">
        <v>2690076</v>
      </c>
      <c r="L2610" s="2">
        <v>22875</v>
      </c>
      <c r="M2610" s="2" t="s">
        <v>3499</v>
      </c>
      <c r="N2610" s="5">
        <v>46186</v>
      </c>
      <c r="O2610" s="2" t="s">
        <v>5386</v>
      </c>
      <c r="P2610" s="2" t="s">
        <v>370</v>
      </c>
      <c r="Q2610" s="2">
        <v>0</v>
      </c>
      <c r="R2610" s="3">
        <v>46186</v>
      </c>
      <c r="S2610" s="2" t="s">
        <v>4278</v>
      </c>
      <c r="T2610" s="2" t="s">
        <v>5387</v>
      </c>
      <c r="U2610" s="2">
        <v>0</v>
      </c>
      <c r="V2610" s="2">
        <v>0</v>
      </c>
      <c r="W2610" s="2" t="s">
        <v>5387</v>
      </c>
      <c r="X2610" s="2">
        <v>2026</v>
      </c>
      <c r="Y2610" s="2" t="s">
        <v>65</v>
      </c>
      <c r="Z2610" s="4"/>
      <c r="AA2610" s="4"/>
      <c r="AB2610" s="2" t="s">
        <v>3499</v>
      </c>
      <c r="AC2610" s="2">
        <v>449294</v>
      </c>
    </row>
    <row r="2611" spans="1:29" ht="77.25" x14ac:dyDescent="0.25">
      <c r="A2611" s="2" t="s">
        <v>29</v>
      </c>
      <c r="B2611" s="2" t="s">
        <v>42</v>
      </c>
      <c r="C2611" s="2" t="s">
        <v>43</v>
      </c>
      <c r="D2611" s="2" t="s">
        <v>2226</v>
      </c>
      <c r="E2611" s="2" t="s">
        <v>5385</v>
      </c>
      <c r="F2611" s="2" t="s">
        <v>5388</v>
      </c>
      <c r="G2611" s="2">
        <v>1525000</v>
      </c>
      <c r="H2611" s="2">
        <v>1</v>
      </c>
      <c r="I2611" s="3">
        <v>46189</v>
      </c>
      <c r="J2611" s="4"/>
      <c r="K2611" s="2">
        <v>2690076</v>
      </c>
      <c r="L2611" s="2">
        <v>22875</v>
      </c>
      <c r="M2611" s="2" t="s">
        <v>3499</v>
      </c>
      <c r="N2611" s="5">
        <v>46186</v>
      </c>
      <c r="O2611" s="2" t="s">
        <v>5386</v>
      </c>
      <c r="P2611" s="2" t="s">
        <v>370</v>
      </c>
      <c r="Q2611" s="2">
        <v>0</v>
      </c>
      <c r="R2611" s="3">
        <v>46186</v>
      </c>
      <c r="S2611" s="2" t="s">
        <v>4278</v>
      </c>
      <c r="T2611" s="2" t="s">
        <v>5387</v>
      </c>
      <c r="U2611" s="2">
        <v>0</v>
      </c>
      <c r="V2611" s="2">
        <v>0</v>
      </c>
      <c r="W2611" s="2" t="s">
        <v>5387</v>
      </c>
      <c r="X2611" s="2">
        <v>2026</v>
      </c>
      <c r="Y2611" s="2" t="s">
        <v>65</v>
      </c>
      <c r="Z2611" s="4"/>
      <c r="AA2611" s="4"/>
      <c r="AB2611" s="2" t="s">
        <v>3499</v>
      </c>
      <c r="AC2611" s="2">
        <v>449294</v>
      </c>
    </row>
    <row r="2612" spans="1:29" ht="51.75" x14ac:dyDescent="0.25">
      <c r="A2612" s="2" t="s">
        <v>29</v>
      </c>
      <c r="B2612" s="2" t="s">
        <v>42</v>
      </c>
      <c r="C2612" s="2" t="s">
        <v>43</v>
      </c>
      <c r="D2612" s="2" t="s">
        <v>2226</v>
      </c>
      <c r="E2612" s="2" t="s">
        <v>5389</v>
      </c>
      <c r="F2612" s="2" t="s">
        <v>56</v>
      </c>
      <c r="G2612" s="2">
        <v>2600000</v>
      </c>
      <c r="H2612" s="2">
        <v>1</v>
      </c>
      <c r="I2612" s="3">
        <v>46187</v>
      </c>
      <c r="J2612" s="4"/>
      <c r="K2612" s="2">
        <v>2549980</v>
      </c>
      <c r="L2612" s="2">
        <v>78000</v>
      </c>
      <c r="M2612" s="2" t="s">
        <v>756</v>
      </c>
      <c r="N2612" s="5">
        <v>46187</v>
      </c>
      <c r="O2612" s="2" t="s">
        <v>5390</v>
      </c>
      <c r="P2612" s="2" t="s">
        <v>49</v>
      </c>
      <c r="Q2612" s="2" t="s">
        <v>5391</v>
      </c>
      <c r="R2612" s="3">
        <v>46187</v>
      </c>
      <c r="S2612" s="2" t="s">
        <v>151</v>
      </c>
      <c r="T2612" s="2" t="s">
        <v>210</v>
      </c>
      <c r="U2612" s="2">
        <v>0</v>
      </c>
      <c r="V2612" s="2" t="s">
        <v>5392</v>
      </c>
      <c r="W2612" s="2" t="s">
        <v>1117</v>
      </c>
      <c r="X2612" s="2">
        <v>2026</v>
      </c>
      <c r="Y2612" s="2" t="s">
        <v>65</v>
      </c>
      <c r="Z2612" s="4"/>
      <c r="AA2612" s="3">
        <v>46186</v>
      </c>
      <c r="AB2612" s="2" t="s">
        <v>756</v>
      </c>
      <c r="AC2612" s="2">
        <v>449246</v>
      </c>
    </row>
    <row r="2613" spans="1:29" ht="51.75" x14ac:dyDescent="0.25">
      <c r="A2613" s="2" t="s">
        <v>29</v>
      </c>
      <c r="B2613" s="2" t="s">
        <v>42</v>
      </c>
      <c r="C2613" s="2" t="s">
        <v>43</v>
      </c>
      <c r="D2613" s="2" t="s">
        <v>2226</v>
      </c>
      <c r="E2613" s="2" t="s">
        <v>5389</v>
      </c>
      <c r="F2613" s="2" t="s">
        <v>5393</v>
      </c>
      <c r="G2613" s="2">
        <v>3900000</v>
      </c>
      <c r="H2613" s="2">
        <v>1</v>
      </c>
      <c r="I2613" s="3">
        <v>46187</v>
      </c>
      <c r="J2613" s="4"/>
      <c r="K2613" s="2">
        <v>2549980</v>
      </c>
      <c r="L2613" s="2">
        <v>78000</v>
      </c>
      <c r="M2613" s="2" t="s">
        <v>756</v>
      </c>
      <c r="N2613" s="5">
        <v>46187</v>
      </c>
      <c r="O2613" s="2" t="s">
        <v>5390</v>
      </c>
      <c r="P2613" s="2" t="s">
        <v>49</v>
      </c>
      <c r="Q2613" s="2" t="s">
        <v>5391</v>
      </c>
      <c r="R2613" s="3">
        <v>46187</v>
      </c>
      <c r="S2613" s="2" t="s">
        <v>151</v>
      </c>
      <c r="T2613" s="2" t="s">
        <v>210</v>
      </c>
      <c r="U2613" s="2">
        <v>0</v>
      </c>
      <c r="V2613" s="2" t="s">
        <v>5392</v>
      </c>
      <c r="W2613" s="2" t="s">
        <v>1117</v>
      </c>
      <c r="X2613" s="2">
        <v>2026</v>
      </c>
      <c r="Y2613" s="2" t="s">
        <v>65</v>
      </c>
      <c r="Z2613" s="4"/>
      <c r="AA2613" s="3">
        <v>46186</v>
      </c>
      <c r="AB2613" s="2" t="s">
        <v>756</v>
      </c>
      <c r="AC2613" s="2">
        <v>449246</v>
      </c>
    </row>
    <row r="2614" spans="1:29" ht="51.75" x14ac:dyDescent="0.25">
      <c r="A2614" s="2" t="s">
        <v>29</v>
      </c>
      <c r="B2614" s="2" t="s">
        <v>42</v>
      </c>
      <c r="C2614" s="2" t="s">
        <v>43</v>
      </c>
      <c r="D2614" s="2" t="s">
        <v>2226</v>
      </c>
      <c r="E2614" s="2" t="s">
        <v>5389</v>
      </c>
      <c r="F2614" s="2" t="s">
        <v>41</v>
      </c>
      <c r="G2614" s="2">
        <v>5000</v>
      </c>
      <c r="H2614" s="2">
        <v>1</v>
      </c>
      <c r="I2614" s="3">
        <v>46187</v>
      </c>
      <c r="J2614" s="4"/>
      <c r="K2614" s="2">
        <v>2549980</v>
      </c>
      <c r="L2614" s="2">
        <v>78000</v>
      </c>
      <c r="M2614" s="2" t="s">
        <v>756</v>
      </c>
      <c r="N2614" s="5">
        <v>46187</v>
      </c>
      <c r="O2614" s="2" t="s">
        <v>5390</v>
      </c>
      <c r="P2614" s="2" t="s">
        <v>49</v>
      </c>
      <c r="Q2614" s="2" t="s">
        <v>5391</v>
      </c>
      <c r="R2614" s="3">
        <v>46187</v>
      </c>
      <c r="S2614" s="2" t="s">
        <v>151</v>
      </c>
      <c r="T2614" s="2" t="s">
        <v>210</v>
      </c>
      <c r="U2614" s="2">
        <v>0</v>
      </c>
      <c r="V2614" s="2" t="s">
        <v>5392</v>
      </c>
      <c r="W2614" s="2" t="s">
        <v>1117</v>
      </c>
      <c r="X2614" s="2">
        <v>2026</v>
      </c>
      <c r="Y2614" s="2" t="s">
        <v>65</v>
      </c>
      <c r="Z2614" s="4"/>
      <c r="AA2614" s="3">
        <v>46186</v>
      </c>
      <c r="AB2614" s="2" t="s">
        <v>756</v>
      </c>
      <c r="AC2614" s="2">
        <v>449246</v>
      </c>
    </row>
    <row r="2615" spans="1:29" ht="102.75" x14ac:dyDescent="0.25">
      <c r="A2615" s="2" t="s">
        <v>29</v>
      </c>
      <c r="B2615" s="2" t="s">
        <v>42</v>
      </c>
      <c r="C2615" s="2" t="s">
        <v>43</v>
      </c>
      <c r="D2615" s="2" t="s">
        <v>32</v>
      </c>
      <c r="E2615" s="2" t="s">
        <v>5394</v>
      </c>
      <c r="F2615" s="2" t="s">
        <v>41</v>
      </c>
      <c r="G2615" s="2">
        <v>1000</v>
      </c>
      <c r="H2615" s="2">
        <v>1</v>
      </c>
      <c r="I2615" s="3">
        <v>46194</v>
      </c>
      <c r="J2615" s="4"/>
      <c r="K2615" s="2">
        <v>4671503</v>
      </c>
      <c r="L2615" s="2">
        <v>10000</v>
      </c>
      <c r="M2615" s="2" t="s">
        <v>35</v>
      </c>
      <c r="N2615" s="5">
        <v>46193</v>
      </c>
      <c r="O2615" s="2" t="s">
        <v>5395</v>
      </c>
      <c r="P2615" s="2" t="s">
        <v>36</v>
      </c>
      <c r="Q2615" s="2" t="s">
        <v>88</v>
      </c>
      <c r="R2615" s="3">
        <v>46193</v>
      </c>
      <c r="S2615" s="2" t="s">
        <v>38</v>
      </c>
      <c r="T2615" s="2" t="s">
        <v>5087</v>
      </c>
      <c r="U2615" s="2">
        <v>0</v>
      </c>
      <c r="V2615" s="2">
        <v>0</v>
      </c>
      <c r="W2615" s="2" t="s">
        <v>1833</v>
      </c>
      <c r="X2615" s="2">
        <v>2026</v>
      </c>
      <c r="Y2615" s="2" t="s">
        <v>40</v>
      </c>
      <c r="Z2615" s="4"/>
      <c r="AA2615" s="3">
        <v>46184</v>
      </c>
      <c r="AB2615" s="2" t="s">
        <v>35</v>
      </c>
      <c r="AC2615" s="2">
        <v>449242</v>
      </c>
    </row>
    <row r="2616" spans="1:29" ht="102.75" x14ac:dyDescent="0.25">
      <c r="A2616" s="2" t="s">
        <v>29</v>
      </c>
      <c r="B2616" s="2" t="s">
        <v>42</v>
      </c>
      <c r="C2616" s="2" t="s">
        <v>43</v>
      </c>
      <c r="D2616" s="2" t="s">
        <v>32</v>
      </c>
      <c r="E2616" s="2" t="s">
        <v>5394</v>
      </c>
      <c r="F2616" s="2" t="s">
        <v>5396</v>
      </c>
      <c r="G2616" s="2">
        <v>1190000</v>
      </c>
      <c r="H2616" s="2">
        <v>1</v>
      </c>
      <c r="I2616" s="3">
        <v>46194</v>
      </c>
      <c r="J2616" s="4"/>
      <c r="K2616" s="2">
        <v>4671503</v>
      </c>
      <c r="L2616" s="2">
        <v>10000</v>
      </c>
      <c r="M2616" s="2" t="s">
        <v>35</v>
      </c>
      <c r="N2616" s="5">
        <v>46193</v>
      </c>
      <c r="O2616" s="2" t="s">
        <v>5395</v>
      </c>
      <c r="P2616" s="2" t="s">
        <v>36</v>
      </c>
      <c r="Q2616" s="2" t="s">
        <v>88</v>
      </c>
      <c r="R2616" s="3">
        <v>46193</v>
      </c>
      <c r="S2616" s="2" t="s">
        <v>38</v>
      </c>
      <c r="T2616" s="2" t="s">
        <v>5087</v>
      </c>
      <c r="U2616" s="2">
        <v>0</v>
      </c>
      <c r="V2616" s="2">
        <v>0</v>
      </c>
      <c r="W2616" s="2" t="s">
        <v>1833</v>
      </c>
      <c r="X2616" s="2">
        <v>2026</v>
      </c>
      <c r="Y2616" s="2" t="s">
        <v>40</v>
      </c>
      <c r="Z2616" s="4"/>
      <c r="AA2616" s="3">
        <v>46184</v>
      </c>
      <c r="AB2616" s="2" t="s">
        <v>35</v>
      </c>
      <c r="AC2616" s="2">
        <v>449242</v>
      </c>
    </row>
    <row r="2617" spans="1:29" ht="64.5" x14ac:dyDescent="0.25">
      <c r="A2617" s="2" t="s">
        <v>29</v>
      </c>
      <c r="B2617" s="2" t="s">
        <v>42</v>
      </c>
      <c r="C2617" s="2" t="s">
        <v>43</v>
      </c>
      <c r="D2617" s="2" t="s">
        <v>643</v>
      </c>
      <c r="E2617" s="2" t="s">
        <v>5397</v>
      </c>
      <c r="F2617" s="2" t="s">
        <v>5398</v>
      </c>
      <c r="G2617" s="2">
        <v>1146000</v>
      </c>
      <c r="H2617" s="2">
        <v>1</v>
      </c>
      <c r="I2617" s="3">
        <v>46186</v>
      </c>
      <c r="J2617" s="4"/>
      <c r="K2617" s="2">
        <v>3626007</v>
      </c>
      <c r="L2617" s="2">
        <v>17190</v>
      </c>
      <c r="M2617" s="2" t="s">
        <v>1453</v>
      </c>
      <c r="N2617" s="5">
        <v>46181</v>
      </c>
      <c r="O2617" s="3">
        <v>46181</v>
      </c>
      <c r="P2617" s="2" t="s">
        <v>136</v>
      </c>
      <c r="Q2617" s="2">
        <v>0</v>
      </c>
      <c r="R2617" s="3">
        <v>46181</v>
      </c>
      <c r="S2617" s="2" t="s">
        <v>1074</v>
      </c>
      <c r="T2617" s="2" t="s">
        <v>5399</v>
      </c>
      <c r="U2617" s="2" t="s">
        <v>723</v>
      </c>
      <c r="V2617" s="2">
        <v>0</v>
      </c>
      <c r="W2617" s="2" t="s">
        <v>2611</v>
      </c>
      <c r="X2617" s="2">
        <v>2026</v>
      </c>
      <c r="Y2617" s="2" t="s">
        <v>55</v>
      </c>
      <c r="Z2617" s="4"/>
      <c r="AA2617" s="4"/>
      <c r="AB2617" s="2" t="s">
        <v>1453</v>
      </c>
      <c r="AC2617" s="2">
        <v>449172</v>
      </c>
    </row>
    <row r="2618" spans="1:29" ht="90" x14ac:dyDescent="0.25">
      <c r="A2618" s="2" t="s">
        <v>29</v>
      </c>
      <c r="B2618" s="2" t="s">
        <v>42</v>
      </c>
      <c r="C2618" s="2" t="s">
        <v>43</v>
      </c>
      <c r="D2618" s="2" t="s">
        <v>32</v>
      </c>
      <c r="E2618" s="2" t="s">
        <v>5400</v>
      </c>
      <c r="F2618" s="2" t="s">
        <v>5401</v>
      </c>
      <c r="G2618" s="2">
        <v>1970000</v>
      </c>
      <c r="H2618" s="2">
        <v>1</v>
      </c>
      <c r="I2618" s="3">
        <v>46186</v>
      </c>
      <c r="J2618" s="4"/>
      <c r="K2618" s="2">
        <v>4671647</v>
      </c>
      <c r="L2618" s="2">
        <v>39400</v>
      </c>
      <c r="M2618" s="2" t="s">
        <v>404</v>
      </c>
      <c r="N2618" s="5">
        <v>46184</v>
      </c>
      <c r="O2618" s="2" t="s">
        <v>5402</v>
      </c>
      <c r="P2618" s="2" t="s">
        <v>36</v>
      </c>
      <c r="Q2618" s="2" t="s">
        <v>61</v>
      </c>
      <c r="R2618" s="3">
        <v>46184</v>
      </c>
      <c r="S2618" s="2" t="s">
        <v>277</v>
      </c>
      <c r="T2618" s="2" t="s">
        <v>63</v>
      </c>
      <c r="U2618" s="2" t="s">
        <v>4761</v>
      </c>
      <c r="V2618" s="2" t="s">
        <v>4761</v>
      </c>
      <c r="W2618" s="2" t="s">
        <v>64</v>
      </c>
      <c r="X2618" s="2">
        <v>2026</v>
      </c>
      <c r="Y2618" s="2" t="s">
        <v>40</v>
      </c>
      <c r="Z2618" s="4"/>
      <c r="AA2618" s="3">
        <v>46184</v>
      </c>
      <c r="AB2618" s="2" t="s">
        <v>404</v>
      </c>
      <c r="AC2618" s="2">
        <v>449160</v>
      </c>
    </row>
    <row r="2619" spans="1:29" ht="90" x14ac:dyDescent="0.25">
      <c r="A2619" s="2" t="s">
        <v>29</v>
      </c>
      <c r="B2619" s="2" t="s">
        <v>42</v>
      </c>
      <c r="C2619" s="2" t="s">
        <v>43</v>
      </c>
      <c r="D2619" s="2" t="s">
        <v>32</v>
      </c>
      <c r="E2619" s="2" t="s">
        <v>5400</v>
      </c>
      <c r="F2619" s="2" t="s">
        <v>41</v>
      </c>
      <c r="G2619" s="2">
        <v>1000</v>
      </c>
      <c r="H2619" s="2">
        <v>1</v>
      </c>
      <c r="I2619" s="3">
        <v>46186</v>
      </c>
      <c r="J2619" s="4"/>
      <c r="K2619" s="2">
        <v>4671647</v>
      </c>
      <c r="L2619" s="2">
        <v>39400</v>
      </c>
      <c r="M2619" s="2" t="s">
        <v>404</v>
      </c>
      <c r="N2619" s="5">
        <v>46184</v>
      </c>
      <c r="O2619" s="2" t="s">
        <v>5402</v>
      </c>
      <c r="P2619" s="2" t="s">
        <v>36</v>
      </c>
      <c r="Q2619" s="2" t="s">
        <v>61</v>
      </c>
      <c r="R2619" s="3">
        <v>46184</v>
      </c>
      <c r="S2619" s="2" t="s">
        <v>277</v>
      </c>
      <c r="T2619" s="2" t="s">
        <v>63</v>
      </c>
      <c r="U2619" s="2" t="s">
        <v>4761</v>
      </c>
      <c r="V2619" s="2" t="s">
        <v>4761</v>
      </c>
      <c r="W2619" s="2" t="s">
        <v>64</v>
      </c>
      <c r="X2619" s="2">
        <v>2026</v>
      </c>
      <c r="Y2619" s="2" t="s">
        <v>40</v>
      </c>
      <c r="Z2619" s="4"/>
      <c r="AA2619" s="3">
        <v>46184</v>
      </c>
      <c r="AB2619" s="2" t="s">
        <v>404</v>
      </c>
      <c r="AC2619" s="2">
        <v>449160</v>
      </c>
    </row>
    <row r="2620" spans="1:29" ht="64.5" x14ac:dyDescent="0.25">
      <c r="A2620" s="2" t="s">
        <v>29</v>
      </c>
      <c r="B2620" s="2" t="s">
        <v>42</v>
      </c>
      <c r="C2620" s="2" t="s">
        <v>43</v>
      </c>
      <c r="D2620" s="2" t="s">
        <v>32</v>
      </c>
      <c r="E2620" s="2" t="s">
        <v>5403</v>
      </c>
      <c r="F2620" s="2" t="s">
        <v>5404</v>
      </c>
      <c r="G2620" s="2">
        <v>2000000</v>
      </c>
      <c r="H2620" s="2">
        <v>1</v>
      </c>
      <c r="I2620" s="3">
        <v>46189</v>
      </c>
      <c r="J2620" s="4"/>
      <c r="K2620" s="2">
        <v>4671189</v>
      </c>
      <c r="L2620" s="2">
        <v>30000</v>
      </c>
      <c r="M2620" s="2" t="s">
        <v>235</v>
      </c>
      <c r="N2620" s="5">
        <v>46184</v>
      </c>
      <c r="O2620" s="2" t="s">
        <v>5405</v>
      </c>
      <c r="P2620" s="2" t="s">
        <v>36</v>
      </c>
      <c r="Q2620" s="2" t="s">
        <v>61</v>
      </c>
      <c r="R2620" s="3">
        <v>46184</v>
      </c>
      <c r="S2620" s="2" t="s">
        <v>38</v>
      </c>
      <c r="T2620" s="2" t="s">
        <v>63</v>
      </c>
      <c r="U2620" s="2" t="s">
        <v>5406</v>
      </c>
      <c r="V2620" s="2" t="s">
        <v>5407</v>
      </c>
      <c r="W2620" s="2" t="s">
        <v>765</v>
      </c>
      <c r="X2620" s="2">
        <v>2026</v>
      </c>
      <c r="Y2620" s="2" t="s">
        <v>40</v>
      </c>
      <c r="Z2620" s="4"/>
      <c r="AA2620" s="3">
        <v>46184</v>
      </c>
      <c r="AB2620" s="2" t="s">
        <v>235</v>
      </c>
      <c r="AC2620" s="2">
        <v>449154</v>
      </c>
    </row>
    <row r="2621" spans="1:29" ht="39" x14ac:dyDescent="0.25">
      <c r="A2621" s="2" t="s">
        <v>29</v>
      </c>
      <c r="B2621" s="2" t="s">
        <v>42</v>
      </c>
      <c r="C2621" s="2" t="s">
        <v>43</v>
      </c>
      <c r="D2621" s="2" t="s">
        <v>32</v>
      </c>
      <c r="E2621" s="2" t="s">
        <v>5403</v>
      </c>
      <c r="F2621" s="2" t="s">
        <v>41</v>
      </c>
      <c r="G2621" s="2">
        <v>1000</v>
      </c>
      <c r="H2621" s="2">
        <v>1</v>
      </c>
      <c r="I2621" s="3">
        <v>46189</v>
      </c>
      <c r="J2621" s="4"/>
      <c r="K2621" s="2">
        <v>4671189</v>
      </c>
      <c r="L2621" s="2">
        <v>30000</v>
      </c>
      <c r="M2621" s="2" t="s">
        <v>235</v>
      </c>
      <c r="N2621" s="5">
        <v>46184</v>
      </c>
      <c r="O2621" s="2" t="s">
        <v>5405</v>
      </c>
      <c r="P2621" s="2" t="s">
        <v>36</v>
      </c>
      <c r="Q2621" s="2" t="s">
        <v>61</v>
      </c>
      <c r="R2621" s="3">
        <v>46184</v>
      </c>
      <c r="S2621" s="2" t="s">
        <v>38</v>
      </c>
      <c r="T2621" s="2" t="s">
        <v>63</v>
      </c>
      <c r="U2621" s="2" t="s">
        <v>5406</v>
      </c>
      <c r="V2621" s="2" t="s">
        <v>5407</v>
      </c>
      <c r="W2621" s="2" t="s">
        <v>765</v>
      </c>
      <c r="X2621" s="2">
        <v>2026</v>
      </c>
      <c r="Y2621" s="2" t="s">
        <v>40</v>
      </c>
      <c r="Z2621" s="4"/>
      <c r="AA2621" s="3">
        <v>46184</v>
      </c>
      <c r="AB2621" s="2" t="s">
        <v>235</v>
      </c>
      <c r="AC2621" s="2">
        <v>449154</v>
      </c>
    </row>
    <row r="2622" spans="1:29" ht="64.5" x14ac:dyDescent="0.25">
      <c r="A2622" s="2" t="s">
        <v>29</v>
      </c>
      <c r="B2622" s="2" t="s">
        <v>42</v>
      </c>
      <c r="C2622" s="2" t="s">
        <v>43</v>
      </c>
      <c r="D2622" s="2" t="s">
        <v>643</v>
      </c>
      <c r="E2622" s="2" t="s">
        <v>5408</v>
      </c>
      <c r="F2622" s="2" t="s">
        <v>5409</v>
      </c>
      <c r="G2622" s="2">
        <v>3210000</v>
      </c>
      <c r="H2622" s="2">
        <v>1</v>
      </c>
      <c r="I2622" s="3">
        <v>46186</v>
      </c>
      <c r="J2622" s="4"/>
      <c r="K2622" s="2">
        <v>629</v>
      </c>
      <c r="L2622" s="2">
        <v>64200</v>
      </c>
      <c r="M2622" s="2" t="s">
        <v>714</v>
      </c>
      <c r="N2622" s="5">
        <v>46185</v>
      </c>
      <c r="O2622" s="2">
        <v>352</v>
      </c>
      <c r="P2622" s="2" t="s">
        <v>181</v>
      </c>
      <c r="Q2622" s="2" t="s">
        <v>5247</v>
      </c>
      <c r="R2622" s="3">
        <v>46185</v>
      </c>
      <c r="S2622" s="2" t="s">
        <v>51</v>
      </c>
      <c r="T2622" s="2" t="s">
        <v>5410</v>
      </c>
      <c r="U2622" s="2">
        <v>0</v>
      </c>
      <c r="V2622" s="2">
        <v>0</v>
      </c>
      <c r="W2622" s="2" t="s">
        <v>5411</v>
      </c>
      <c r="X2622" s="2">
        <v>2025</v>
      </c>
      <c r="Y2622" s="2" t="s">
        <v>55</v>
      </c>
      <c r="Z2622" s="4"/>
      <c r="AA2622" s="3">
        <v>46185</v>
      </c>
      <c r="AB2622" s="2" t="s">
        <v>714</v>
      </c>
      <c r="AC2622" s="2">
        <v>448880</v>
      </c>
    </row>
    <row r="2623" spans="1:29" ht="64.5" x14ac:dyDescent="0.25">
      <c r="A2623" s="2" t="s">
        <v>29</v>
      </c>
      <c r="B2623" s="2" t="s">
        <v>42</v>
      </c>
      <c r="C2623" s="2" t="s">
        <v>43</v>
      </c>
      <c r="D2623" s="2" t="s">
        <v>643</v>
      </c>
      <c r="E2623" s="2" t="s">
        <v>5408</v>
      </c>
      <c r="F2623" s="2" t="s">
        <v>41</v>
      </c>
      <c r="G2623" s="2">
        <v>5000</v>
      </c>
      <c r="H2623" s="2">
        <v>1</v>
      </c>
      <c r="I2623" s="3">
        <v>46186</v>
      </c>
      <c r="J2623" s="4"/>
      <c r="K2623" s="2">
        <v>629</v>
      </c>
      <c r="L2623" s="2">
        <v>64200</v>
      </c>
      <c r="M2623" s="2" t="s">
        <v>714</v>
      </c>
      <c r="N2623" s="5">
        <v>46185</v>
      </c>
      <c r="O2623" s="2">
        <v>352</v>
      </c>
      <c r="P2623" s="2" t="s">
        <v>181</v>
      </c>
      <c r="Q2623" s="2" t="s">
        <v>5247</v>
      </c>
      <c r="R2623" s="3">
        <v>46185</v>
      </c>
      <c r="S2623" s="2" t="s">
        <v>51</v>
      </c>
      <c r="T2623" s="2" t="s">
        <v>5410</v>
      </c>
      <c r="U2623" s="2">
        <v>0</v>
      </c>
      <c r="V2623" s="2">
        <v>0</v>
      </c>
      <c r="W2623" s="2" t="s">
        <v>5411</v>
      </c>
      <c r="X2623" s="2">
        <v>2025</v>
      </c>
      <c r="Y2623" s="2" t="s">
        <v>55</v>
      </c>
      <c r="Z2623" s="4"/>
      <c r="AA2623" s="3">
        <v>46185</v>
      </c>
      <c r="AB2623" s="2" t="s">
        <v>714</v>
      </c>
      <c r="AC2623" s="2">
        <v>448880</v>
      </c>
    </row>
    <row r="2624" spans="1:29" ht="90" x14ac:dyDescent="0.25">
      <c r="A2624" s="2" t="s">
        <v>29</v>
      </c>
      <c r="B2624" s="2" t="s">
        <v>42</v>
      </c>
      <c r="C2624" s="2" t="s">
        <v>43</v>
      </c>
      <c r="D2624" s="2" t="s">
        <v>643</v>
      </c>
      <c r="E2624" s="2" t="s">
        <v>5412</v>
      </c>
      <c r="F2624" s="2" t="s">
        <v>5413</v>
      </c>
      <c r="G2624" s="2">
        <v>1510000</v>
      </c>
      <c r="H2624" s="2">
        <v>1</v>
      </c>
      <c r="I2624" s="3">
        <v>46185</v>
      </c>
      <c r="J2624" s="4"/>
      <c r="K2624" s="2">
        <v>4407053</v>
      </c>
      <c r="L2624" s="2">
        <v>22650</v>
      </c>
      <c r="M2624" s="2" t="s">
        <v>4805</v>
      </c>
      <c r="N2624" s="5">
        <v>46185</v>
      </c>
      <c r="O2624" s="2" t="s">
        <v>5414</v>
      </c>
      <c r="P2624" s="2" t="s">
        <v>136</v>
      </c>
      <c r="Q2624" s="2">
        <v>0</v>
      </c>
      <c r="R2624" s="3">
        <v>46185</v>
      </c>
      <c r="S2624" s="2" t="s">
        <v>224</v>
      </c>
      <c r="T2624" s="2" t="s">
        <v>5021</v>
      </c>
      <c r="U2624" s="2" t="s">
        <v>1691</v>
      </c>
      <c r="V2624" s="2">
        <v>0</v>
      </c>
      <c r="W2624" s="2" t="s">
        <v>5415</v>
      </c>
      <c r="X2624" s="2">
        <v>2026</v>
      </c>
      <c r="Y2624" s="2" t="s">
        <v>55</v>
      </c>
      <c r="Z2624" s="4"/>
      <c r="AA2624" s="4"/>
      <c r="AB2624" s="2" t="s">
        <v>4805</v>
      </c>
      <c r="AC2624" s="2">
        <v>448868</v>
      </c>
    </row>
    <row r="2625" spans="1:29" ht="51.75" x14ac:dyDescent="0.25">
      <c r="A2625" s="2" t="s">
        <v>29</v>
      </c>
      <c r="B2625" s="2" t="s">
        <v>42</v>
      </c>
      <c r="C2625" s="2" t="s">
        <v>43</v>
      </c>
      <c r="D2625" s="2" t="s">
        <v>219</v>
      </c>
      <c r="E2625" s="2" t="s">
        <v>5416</v>
      </c>
      <c r="F2625" s="2" t="s">
        <v>56</v>
      </c>
      <c r="G2625" s="2">
        <v>1827000</v>
      </c>
      <c r="H2625" s="2">
        <v>1</v>
      </c>
      <c r="I2625" s="3">
        <v>46188</v>
      </c>
      <c r="J2625" s="4"/>
      <c r="K2625" s="2">
        <v>2202807</v>
      </c>
      <c r="L2625" s="2">
        <v>40600</v>
      </c>
      <c r="M2625" s="2" t="s">
        <v>108</v>
      </c>
      <c r="N2625" s="5">
        <v>46188</v>
      </c>
      <c r="O2625" s="2" t="s">
        <v>5417</v>
      </c>
      <c r="P2625" s="2" t="s">
        <v>49</v>
      </c>
      <c r="Q2625" s="2" t="s">
        <v>2386</v>
      </c>
      <c r="R2625" s="3">
        <v>46188</v>
      </c>
      <c r="S2625" s="2" t="s">
        <v>110</v>
      </c>
      <c r="T2625" s="2" t="s">
        <v>2064</v>
      </c>
      <c r="U2625" s="2">
        <v>0</v>
      </c>
      <c r="V2625" s="2" t="s">
        <v>1354</v>
      </c>
      <c r="W2625" s="2" t="s">
        <v>956</v>
      </c>
      <c r="X2625" s="2">
        <v>2026</v>
      </c>
      <c r="Y2625" s="2" t="s">
        <v>65</v>
      </c>
      <c r="Z2625" s="4"/>
      <c r="AA2625" s="3">
        <v>46185</v>
      </c>
      <c r="AB2625" s="2" t="s">
        <v>108</v>
      </c>
      <c r="AC2625" s="2">
        <v>448862</v>
      </c>
    </row>
    <row r="2626" spans="1:29" ht="64.5" x14ac:dyDescent="0.25">
      <c r="A2626" s="2" t="s">
        <v>29</v>
      </c>
      <c r="B2626" s="2" t="s">
        <v>42</v>
      </c>
      <c r="C2626" s="2" t="s">
        <v>43</v>
      </c>
      <c r="D2626" s="2" t="s">
        <v>219</v>
      </c>
      <c r="E2626" s="2" t="s">
        <v>5416</v>
      </c>
      <c r="F2626" s="2" t="s">
        <v>5418</v>
      </c>
      <c r="G2626" s="2">
        <v>2030000</v>
      </c>
      <c r="H2626" s="2">
        <v>1</v>
      </c>
      <c r="I2626" s="3">
        <v>46188</v>
      </c>
      <c r="J2626" s="4"/>
      <c r="K2626" s="2">
        <v>2202807</v>
      </c>
      <c r="L2626" s="2">
        <v>40600</v>
      </c>
      <c r="M2626" s="2" t="s">
        <v>108</v>
      </c>
      <c r="N2626" s="5">
        <v>46188</v>
      </c>
      <c r="O2626" s="2" t="s">
        <v>5417</v>
      </c>
      <c r="P2626" s="2" t="s">
        <v>49</v>
      </c>
      <c r="Q2626" s="2" t="s">
        <v>2386</v>
      </c>
      <c r="R2626" s="3">
        <v>46188</v>
      </c>
      <c r="S2626" s="2" t="s">
        <v>110</v>
      </c>
      <c r="T2626" s="2" t="s">
        <v>2064</v>
      </c>
      <c r="U2626" s="2">
        <v>0</v>
      </c>
      <c r="V2626" s="2" t="s">
        <v>1354</v>
      </c>
      <c r="W2626" s="2" t="s">
        <v>956</v>
      </c>
      <c r="X2626" s="2">
        <v>2026</v>
      </c>
      <c r="Y2626" s="2" t="s">
        <v>65</v>
      </c>
      <c r="Z2626" s="4"/>
      <c r="AA2626" s="3">
        <v>46185</v>
      </c>
      <c r="AB2626" s="2" t="s">
        <v>108</v>
      </c>
      <c r="AC2626" s="2">
        <v>448862</v>
      </c>
    </row>
    <row r="2627" spans="1:29" ht="51.75" x14ac:dyDescent="0.25">
      <c r="A2627" s="2" t="s">
        <v>29</v>
      </c>
      <c r="B2627" s="2" t="s">
        <v>42</v>
      </c>
      <c r="C2627" s="2" t="s">
        <v>43</v>
      </c>
      <c r="D2627" s="2" t="s">
        <v>219</v>
      </c>
      <c r="E2627" s="2" t="s">
        <v>5416</v>
      </c>
      <c r="F2627" s="2" t="s">
        <v>41</v>
      </c>
      <c r="G2627" s="2">
        <v>1000</v>
      </c>
      <c r="H2627" s="2">
        <v>1</v>
      </c>
      <c r="I2627" s="3">
        <v>46188</v>
      </c>
      <c r="J2627" s="4"/>
      <c r="K2627" s="2">
        <v>2202807</v>
      </c>
      <c r="L2627" s="2">
        <v>40600</v>
      </c>
      <c r="M2627" s="2" t="s">
        <v>108</v>
      </c>
      <c r="N2627" s="5">
        <v>46188</v>
      </c>
      <c r="O2627" s="2" t="s">
        <v>5417</v>
      </c>
      <c r="P2627" s="2" t="s">
        <v>49</v>
      </c>
      <c r="Q2627" s="2" t="s">
        <v>2386</v>
      </c>
      <c r="R2627" s="3">
        <v>46188</v>
      </c>
      <c r="S2627" s="2" t="s">
        <v>110</v>
      </c>
      <c r="T2627" s="2" t="s">
        <v>2064</v>
      </c>
      <c r="U2627" s="2">
        <v>0</v>
      </c>
      <c r="V2627" s="2" t="s">
        <v>1354</v>
      </c>
      <c r="W2627" s="2" t="s">
        <v>956</v>
      </c>
      <c r="X2627" s="2">
        <v>2026</v>
      </c>
      <c r="Y2627" s="2" t="s">
        <v>65</v>
      </c>
      <c r="Z2627" s="4"/>
      <c r="AA2627" s="3">
        <v>46185</v>
      </c>
      <c r="AB2627" s="2" t="s">
        <v>108</v>
      </c>
      <c r="AC2627" s="2">
        <v>448862</v>
      </c>
    </row>
    <row r="2628" spans="1:29" ht="51.75" x14ac:dyDescent="0.25">
      <c r="A2628" s="2" t="s">
        <v>29</v>
      </c>
      <c r="B2628" s="2" t="s">
        <v>42</v>
      </c>
      <c r="C2628" s="2" t="s">
        <v>43</v>
      </c>
      <c r="D2628" s="2" t="s">
        <v>44</v>
      </c>
      <c r="E2628" s="2" t="s">
        <v>5419</v>
      </c>
      <c r="F2628" s="2" t="s">
        <v>56</v>
      </c>
      <c r="G2628" s="2">
        <v>970000</v>
      </c>
      <c r="H2628" s="2">
        <v>1</v>
      </c>
      <c r="I2628" s="3">
        <v>46185</v>
      </c>
      <c r="J2628" s="4"/>
      <c r="K2628" s="2">
        <v>4411494</v>
      </c>
      <c r="L2628" s="2">
        <v>39400</v>
      </c>
      <c r="M2628" s="2" t="s">
        <v>768</v>
      </c>
      <c r="N2628" s="5">
        <v>46184</v>
      </c>
      <c r="O2628" s="2">
        <v>201974</v>
      </c>
      <c r="P2628" s="2" t="s">
        <v>49</v>
      </c>
      <c r="Q2628" s="2">
        <v>0</v>
      </c>
      <c r="R2628" s="3">
        <v>46184</v>
      </c>
      <c r="S2628" s="2" t="s">
        <v>51</v>
      </c>
      <c r="T2628" s="2" t="s">
        <v>64</v>
      </c>
      <c r="U2628" s="2">
        <v>0</v>
      </c>
      <c r="V2628" s="2">
        <v>0</v>
      </c>
      <c r="W2628" s="2" t="s">
        <v>64</v>
      </c>
      <c r="X2628" s="2">
        <v>2026</v>
      </c>
      <c r="Y2628" s="2" t="s">
        <v>55</v>
      </c>
      <c r="Z2628" s="4"/>
      <c r="AA2628" s="3">
        <v>46184</v>
      </c>
      <c r="AB2628" s="2" t="s">
        <v>768</v>
      </c>
      <c r="AC2628" s="2">
        <v>448700</v>
      </c>
    </row>
    <row r="2629" spans="1:29" ht="64.5" x14ac:dyDescent="0.25">
      <c r="A2629" s="2" t="s">
        <v>29</v>
      </c>
      <c r="B2629" s="2" t="s">
        <v>42</v>
      </c>
      <c r="C2629" s="2" t="s">
        <v>43</v>
      </c>
      <c r="D2629" s="2" t="s">
        <v>44</v>
      </c>
      <c r="E2629" s="2" t="s">
        <v>5419</v>
      </c>
      <c r="F2629" s="2" t="s">
        <v>5420</v>
      </c>
      <c r="G2629" s="2">
        <v>1970000</v>
      </c>
      <c r="H2629" s="2">
        <v>1</v>
      </c>
      <c r="I2629" s="3">
        <v>46185</v>
      </c>
      <c r="J2629" s="4"/>
      <c r="K2629" s="2">
        <v>4411494</v>
      </c>
      <c r="L2629" s="2">
        <v>39400</v>
      </c>
      <c r="M2629" s="2" t="s">
        <v>768</v>
      </c>
      <c r="N2629" s="5">
        <v>46184</v>
      </c>
      <c r="O2629" s="2">
        <v>201974</v>
      </c>
      <c r="P2629" s="2" t="s">
        <v>49</v>
      </c>
      <c r="Q2629" s="2">
        <v>0</v>
      </c>
      <c r="R2629" s="3">
        <v>46184</v>
      </c>
      <c r="S2629" s="2" t="s">
        <v>51</v>
      </c>
      <c r="T2629" s="2" t="s">
        <v>64</v>
      </c>
      <c r="U2629" s="2">
        <v>0</v>
      </c>
      <c r="V2629" s="2">
        <v>0</v>
      </c>
      <c r="W2629" s="2" t="s">
        <v>64</v>
      </c>
      <c r="X2629" s="2">
        <v>2026</v>
      </c>
      <c r="Y2629" s="2" t="s">
        <v>55</v>
      </c>
      <c r="Z2629" s="4"/>
      <c r="AA2629" s="3">
        <v>46184</v>
      </c>
      <c r="AB2629" s="2" t="s">
        <v>768</v>
      </c>
      <c r="AC2629" s="2">
        <v>448700</v>
      </c>
    </row>
    <row r="2630" spans="1:29" ht="39" x14ac:dyDescent="0.25">
      <c r="A2630" s="2" t="s">
        <v>29</v>
      </c>
      <c r="B2630" s="2" t="s">
        <v>42</v>
      </c>
      <c r="C2630" s="2" t="s">
        <v>43</v>
      </c>
      <c r="D2630" s="2" t="s">
        <v>44</v>
      </c>
      <c r="E2630" s="2" t="s">
        <v>5419</v>
      </c>
      <c r="F2630" s="2" t="s">
        <v>41</v>
      </c>
      <c r="G2630" s="2">
        <v>1000</v>
      </c>
      <c r="H2630" s="2">
        <v>1</v>
      </c>
      <c r="I2630" s="3">
        <v>46185</v>
      </c>
      <c r="J2630" s="4"/>
      <c r="K2630" s="2">
        <v>4411494</v>
      </c>
      <c r="L2630" s="2">
        <v>39400</v>
      </c>
      <c r="M2630" s="2" t="s">
        <v>768</v>
      </c>
      <c r="N2630" s="5">
        <v>46184</v>
      </c>
      <c r="O2630" s="2">
        <v>201974</v>
      </c>
      <c r="P2630" s="2" t="s">
        <v>49</v>
      </c>
      <c r="Q2630" s="2">
        <v>0</v>
      </c>
      <c r="R2630" s="3">
        <v>46184</v>
      </c>
      <c r="S2630" s="2" t="s">
        <v>51</v>
      </c>
      <c r="T2630" s="2" t="s">
        <v>64</v>
      </c>
      <c r="U2630" s="2">
        <v>0</v>
      </c>
      <c r="V2630" s="2">
        <v>0</v>
      </c>
      <c r="W2630" s="2" t="s">
        <v>64</v>
      </c>
      <c r="X2630" s="2">
        <v>2026</v>
      </c>
      <c r="Y2630" s="2" t="s">
        <v>55</v>
      </c>
      <c r="Z2630" s="4"/>
      <c r="AA2630" s="3">
        <v>46184</v>
      </c>
      <c r="AB2630" s="2" t="s">
        <v>768</v>
      </c>
      <c r="AC2630" s="2">
        <v>448700</v>
      </c>
    </row>
    <row r="2631" spans="1:29" ht="77.25" x14ac:dyDescent="0.25">
      <c r="A2631" s="2" t="s">
        <v>29</v>
      </c>
      <c r="B2631" s="2" t="s">
        <v>42</v>
      </c>
      <c r="C2631" s="2" t="s">
        <v>43</v>
      </c>
      <c r="D2631" s="2" t="s">
        <v>372</v>
      </c>
      <c r="E2631" s="2" t="s">
        <v>5421</v>
      </c>
      <c r="F2631" s="2" t="s">
        <v>56</v>
      </c>
      <c r="G2631" s="2">
        <v>648000</v>
      </c>
      <c r="H2631" s="2">
        <v>1</v>
      </c>
      <c r="I2631" s="3">
        <v>46185</v>
      </c>
      <c r="J2631" s="4"/>
      <c r="K2631" s="2">
        <v>4640397</v>
      </c>
      <c r="L2631" s="2">
        <v>17775</v>
      </c>
      <c r="M2631" s="2" t="s">
        <v>2059</v>
      </c>
      <c r="N2631" s="5">
        <v>46185</v>
      </c>
      <c r="O2631" s="2" t="s">
        <v>5422</v>
      </c>
      <c r="P2631" s="2" t="s">
        <v>370</v>
      </c>
      <c r="Q2631" s="2">
        <v>0</v>
      </c>
      <c r="R2631" s="3">
        <v>46185</v>
      </c>
      <c r="S2631" s="2" t="s">
        <v>794</v>
      </c>
      <c r="T2631" s="2" t="s">
        <v>3140</v>
      </c>
      <c r="U2631" s="2">
        <v>0</v>
      </c>
      <c r="V2631" s="2">
        <v>0</v>
      </c>
      <c r="W2631" s="2" t="s">
        <v>3140</v>
      </c>
      <c r="X2631" s="2">
        <v>2026</v>
      </c>
      <c r="Y2631" s="2" t="s">
        <v>55</v>
      </c>
      <c r="Z2631" s="4"/>
      <c r="AA2631" s="4"/>
      <c r="AB2631" s="2" t="s">
        <v>2059</v>
      </c>
      <c r="AC2631" s="2">
        <v>448684</v>
      </c>
    </row>
    <row r="2632" spans="1:29" ht="77.25" x14ac:dyDescent="0.25">
      <c r="A2632" s="2" t="s">
        <v>29</v>
      </c>
      <c r="B2632" s="2" t="s">
        <v>42</v>
      </c>
      <c r="C2632" s="2" t="s">
        <v>43</v>
      </c>
      <c r="D2632" s="2" t="s">
        <v>372</v>
      </c>
      <c r="E2632" s="2" t="s">
        <v>5421</v>
      </c>
      <c r="F2632" s="2" t="s">
        <v>5423</v>
      </c>
      <c r="G2632" s="2">
        <v>1185000</v>
      </c>
      <c r="H2632" s="2">
        <v>1</v>
      </c>
      <c r="I2632" s="3">
        <v>46185</v>
      </c>
      <c r="J2632" s="4"/>
      <c r="K2632" s="2">
        <v>4640397</v>
      </c>
      <c r="L2632" s="2">
        <v>17775</v>
      </c>
      <c r="M2632" s="2" t="s">
        <v>2059</v>
      </c>
      <c r="N2632" s="5">
        <v>46185</v>
      </c>
      <c r="O2632" s="2" t="s">
        <v>5422</v>
      </c>
      <c r="P2632" s="2" t="s">
        <v>370</v>
      </c>
      <c r="Q2632" s="2">
        <v>0</v>
      </c>
      <c r="R2632" s="3">
        <v>46185</v>
      </c>
      <c r="S2632" s="2" t="s">
        <v>794</v>
      </c>
      <c r="T2632" s="2" t="s">
        <v>3140</v>
      </c>
      <c r="U2632" s="2">
        <v>0</v>
      </c>
      <c r="V2632" s="2">
        <v>0</v>
      </c>
      <c r="W2632" s="2" t="s">
        <v>3140</v>
      </c>
      <c r="X2632" s="2">
        <v>2026</v>
      </c>
      <c r="Y2632" s="2" t="s">
        <v>55</v>
      </c>
      <c r="Z2632" s="4"/>
      <c r="AA2632" s="4"/>
      <c r="AB2632" s="2" t="s">
        <v>2059</v>
      </c>
      <c r="AC2632" s="2">
        <v>448684</v>
      </c>
    </row>
    <row r="2633" spans="1:29" ht="102.75" x14ac:dyDescent="0.25">
      <c r="A2633" s="2" t="s">
        <v>29</v>
      </c>
      <c r="B2633" s="2" t="s">
        <v>42</v>
      </c>
      <c r="C2633" s="2" t="s">
        <v>43</v>
      </c>
      <c r="D2633" s="2" t="s">
        <v>573</v>
      </c>
      <c r="E2633" s="2" t="s">
        <v>5424</v>
      </c>
      <c r="F2633" s="2" t="s">
        <v>56</v>
      </c>
      <c r="G2633" s="2">
        <v>493200</v>
      </c>
      <c r="H2633" s="2">
        <v>1</v>
      </c>
      <c r="I2633" s="3">
        <v>46189</v>
      </c>
      <c r="J2633" s="4"/>
      <c r="K2633" s="2">
        <v>4574700</v>
      </c>
      <c r="L2633" s="2">
        <v>24720</v>
      </c>
      <c r="M2633" s="2" t="s">
        <v>5425</v>
      </c>
      <c r="N2633" s="5">
        <v>46188</v>
      </c>
      <c r="O2633" s="2">
        <v>32531</v>
      </c>
      <c r="P2633" s="2" t="s">
        <v>370</v>
      </c>
      <c r="Q2633" s="2">
        <v>0</v>
      </c>
      <c r="R2633" s="3">
        <v>46188</v>
      </c>
      <c r="S2633" s="2" t="s">
        <v>1870</v>
      </c>
      <c r="T2633" s="2" t="s">
        <v>4937</v>
      </c>
      <c r="U2633" s="2">
        <v>0</v>
      </c>
      <c r="V2633" s="2">
        <v>0</v>
      </c>
      <c r="W2633" s="2" t="s">
        <v>4937</v>
      </c>
      <c r="X2633" s="2">
        <v>2026</v>
      </c>
      <c r="Y2633" s="2" t="s">
        <v>65</v>
      </c>
      <c r="Z2633" s="4"/>
      <c r="AA2633" s="3">
        <v>46185</v>
      </c>
      <c r="AB2633" s="2" t="s">
        <v>5425</v>
      </c>
      <c r="AC2633" s="2">
        <v>448672</v>
      </c>
    </row>
    <row r="2634" spans="1:29" ht="102.75" x14ac:dyDescent="0.25">
      <c r="A2634" s="2" t="s">
        <v>29</v>
      </c>
      <c r="B2634" s="2" t="s">
        <v>42</v>
      </c>
      <c r="C2634" s="2" t="s">
        <v>43</v>
      </c>
      <c r="D2634" s="2" t="s">
        <v>573</v>
      </c>
      <c r="E2634" s="2" t="s">
        <v>5424</v>
      </c>
      <c r="F2634" s="2" t="s">
        <v>5426</v>
      </c>
      <c r="G2634" s="2">
        <v>1648000</v>
      </c>
      <c r="H2634" s="2">
        <v>1</v>
      </c>
      <c r="I2634" s="3">
        <v>46189</v>
      </c>
      <c r="J2634" s="4"/>
      <c r="K2634" s="2">
        <v>4574700</v>
      </c>
      <c r="L2634" s="2">
        <v>24720</v>
      </c>
      <c r="M2634" s="2" t="s">
        <v>5425</v>
      </c>
      <c r="N2634" s="5">
        <v>46188</v>
      </c>
      <c r="O2634" s="2">
        <v>32531</v>
      </c>
      <c r="P2634" s="2" t="s">
        <v>370</v>
      </c>
      <c r="Q2634" s="2">
        <v>0</v>
      </c>
      <c r="R2634" s="3">
        <v>46188</v>
      </c>
      <c r="S2634" s="2" t="s">
        <v>1870</v>
      </c>
      <c r="T2634" s="2" t="s">
        <v>4937</v>
      </c>
      <c r="U2634" s="2">
        <v>0</v>
      </c>
      <c r="V2634" s="2">
        <v>0</v>
      </c>
      <c r="W2634" s="2" t="s">
        <v>4937</v>
      </c>
      <c r="X2634" s="2">
        <v>2026</v>
      </c>
      <c r="Y2634" s="2" t="s">
        <v>65</v>
      </c>
      <c r="Z2634" s="4"/>
      <c r="AA2634" s="3">
        <v>46185</v>
      </c>
      <c r="AB2634" s="2" t="s">
        <v>5425</v>
      </c>
      <c r="AC2634" s="2">
        <v>448672</v>
      </c>
    </row>
    <row r="2635" spans="1:29" ht="102.75" x14ac:dyDescent="0.25">
      <c r="A2635" s="2" t="s">
        <v>29</v>
      </c>
      <c r="B2635" s="2" t="s">
        <v>42</v>
      </c>
      <c r="C2635" s="2" t="s">
        <v>43</v>
      </c>
      <c r="D2635" s="2" t="s">
        <v>573</v>
      </c>
      <c r="E2635" s="2" t="s">
        <v>5424</v>
      </c>
      <c r="F2635" s="2" t="s">
        <v>41</v>
      </c>
      <c r="G2635" s="2">
        <v>1000</v>
      </c>
      <c r="H2635" s="2">
        <v>1</v>
      </c>
      <c r="I2635" s="3">
        <v>46189</v>
      </c>
      <c r="J2635" s="4"/>
      <c r="K2635" s="2">
        <v>4574700</v>
      </c>
      <c r="L2635" s="2">
        <v>24720</v>
      </c>
      <c r="M2635" s="2" t="s">
        <v>5425</v>
      </c>
      <c r="N2635" s="5">
        <v>46188</v>
      </c>
      <c r="O2635" s="2">
        <v>32531</v>
      </c>
      <c r="P2635" s="2" t="s">
        <v>370</v>
      </c>
      <c r="Q2635" s="2">
        <v>0</v>
      </c>
      <c r="R2635" s="3">
        <v>46188</v>
      </c>
      <c r="S2635" s="2" t="s">
        <v>1870</v>
      </c>
      <c r="T2635" s="2" t="s">
        <v>4937</v>
      </c>
      <c r="U2635" s="2">
        <v>0</v>
      </c>
      <c r="V2635" s="2">
        <v>0</v>
      </c>
      <c r="W2635" s="2" t="s">
        <v>4937</v>
      </c>
      <c r="X2635" s="2">
        <v>2026</v>
      </c>
      <c r="Y2635" s="2" t="s">
        <v>65</v>
      </c>
      <c r="Z2635" s="4"/>
      <c r="AA2635" s="3">
        <v>46185</v>
      </c>
      <c r="AB2635" s="2" t="s">
        <v>5425</v>
      </c>
      <c r="AC2635" s="2">
        <v>448672</v>
      </c>
    </row>
    <row r="2636" spans="1:29" ht="64.5" x14ac:dyDescent="0.25">
      <c r="A2636" s="2" t="s">
        <v>29</v>
      </c>
      <c r="B2636" s="2" t="s">
        <v>42</v>
      </c>
      <c r="C2636" s="2" t="s">
        <v>43</v>
      </c>
      <c r="D2636" s="2" t="s">
        <v>2226</v>
      </c>
      <c r="E2636" s="2" t="s">
        <v>5427</v>
      </c>
      <c r="F2636" s="2" t="s">
        <v>5428</v>
      </c>
      <c r="G2636" s="2">
        <v>290000</v>
      </c>
      <c r="H2636" s="2">
        <v>1</v>
      </c>
      <c r="I2636" s="3">
        <v>46185</v>
      </c>
      <c r="J2636" s="4"/>
      <c r="K2636" s="2">
        <v>4672248</v>
      </c>
      <c r="L2636" s="2">
        <v>5800</v>
      </c>
      <c r="M2636" s="2" t="s">
        <v>1475</v>
      </c>
      <c r="N2636" s="5">
        <v>46185</v>
      </c>
      <c r="O2636" s="2" t="s">
        <v>5429</v>
      </c>
      <c r="P2636" s="2" t="s">
        <v>136</v>
      </c>
      <c r="Q2636" s="4"/>
      <c r="R2636" s="4"/>
      <c r="S2636" s="4"/>
      <c r="T2636" s="4"/>
      <c r="U2636" s="4"/>
      <c r="V2636" s="4"/>
      <c r="W2636" s="4"/>
      <c r="X2636" s="4"/>
      <c r="Y2636" s="2" t="s">
        <v>65</v>
      </c>
      <c r="Z2636" s="4"/>
      <c r="AA2636" s="4"/>
      <c r="AB2636" s="2" t="s">
        <v>1475</v>
      </c>
      <c r="AC2636" s="2">
        <v>448654</v>
      </c>
    </row>
    <row r="2637" spans="1:29" ht="51.75" x14ac:dyDescent="0.25">
      <c r="A2637" s="2" t="s">
        <v>29</v>
      </c>
      <c r="B2637" s="2" t="s">
        <v>42</v>
      </c>
      <c r="C2637" s="2" t="s">
        <v>43</v>
      </c>
      <c r="D2637" s="2" t="s">
        <v>219</v>
      </c>
      <c r="E2637" s="2" t="s">
        <v>5430</v>
      </c>
      <c r="F2637" s="2" t="s">
        <v>56</v>
      </c>
      <c r="G2637" s="2">
        <v>1979900</v>
      </c>
      <c r="H2637" s="2">
        <v>1</v>
      </c>
      <c r="I2637" s="3">
        <v>46185</v>
      </c>
      <c r="J2637" s="4"/>
      <c r="K2637" s="2">
        <v>4621390</v>
      </c>
      <c r="L2637" s="2">
        <v>43998</v>
      </c>
      <c r="M2637" s="2" t="s">
        <v>461</v>
      </c>
      <c r="N2637" s="5">
        <v>46184</v>
      </c>
      <c r="O2637" s="2" t="s">
        <v>5431</v>
      </c>
      <c r="P2637" s="2" t="s">
        <v>49</v>
      </c>
      <c r="Q2637" s="2" t="s">
        <v>2427</v>
      </c>
      <c r="R2637" s="3">
        <v>46184</v>
      </c>
      <c r="S2637" s="2" t="s">
        <v>51</v>
      </c>
      <c r="T2637" s="2" t="s">
        <v>139</v>
      </c>
      <c r="U2637" s="2" t="s">
        <v>1428</v>
      </c>
      <c r="V2637" s="2" t="s">
        <v>5432</v>
      </c>
      <c r="W2637" s="2" t="s">
        <v>5433</v>
      </c>
      <c r="X2637" s="2">
        <v>2025</v>
      </c>
      <c r="Y2637" s="2" t="s">
        <v>65</v>
      </c>
      <c r="Z2637" s="4"/>
      <c r="AA2637" s="4"/>
      <c r="AB2637" s="2" t="s">
        <v>461</v>
      </c>
      <c r="AC2637" s="2">
        <v>448640</v>
      </c>
    </row>
    <row r="2638" spans="1:29" ht="64.5" x14ac:dyDescent="0.25">
      <c r="A2638" s="2" t="s">
        <v>29</v>
      </c>
      <c r="B2638" s="2" t="s">
        <v>42</v>
      </c>
      <c r="C2638" s="2" t="s">
        <v>43</v>
      </c>
      <c r="D2638" s="2" t="s">
        <v>219</v>
      </c>
      <c r="E2638" s="2" t="s">
        <v>5430</v>
      </c>
      <c r="F2638" s="2" t="s">
        <v>5434</v>
      </c>
      <c r="G2638" s="2">
        <v>2199900</v>
      </c>
      <c r="H2638" s="2">
        <v>1</v>
      </c>
      <c r="I2638" s="3">
        <v>46185</v>
      </c>
      <c r="J2638" s="4"/>
      <c r="K2638" s="2">
        <v>4621390</v>
      </c>
      <c r="L2638" s="2">
        <v>43998</v>
      </c>
      <c r="M2638" s="2" t="s">
        <v>461</v>
      </c>
      <c r="N2638" s="5">
        <v>46184</v>
      </c>
      <c r="O2638" s="2" t="s">
        <v>5431</v>
      </c>
      <c r="P2638" s="2" t="s">
        <v>49</v>
      </c>
      <c r="Q2638" s="2" t="s">
        <v>2427</v>
      </c>
      <c r="R2638" s="3">
        <v>46184</v>
      </c>
      <c r="S2638" s="2" t="s">
        <v>51</v>
      </c>
      <c r="T2638" s="2" t="s">
        <v>139</v>
      </c>
      <c r="U2638" s="2" t="s">
        <v>1428</v>
      </c>
      <c r="V2638" s="2" t="s">
        <v>5432</v>
      </c>
      <c r="W2638" s="2" t="s">
        <v>5433</v>
      </c>
      <c r="X2638" s="2">
        <v>2025</v>
      </c>
      <c r="Y2638" s="2" t="s">
        <v>65</v>
      </c>
      <c r="Z2638" s="4"/>
      <c r="AA2638" s="4"/>
      <c r="AB2638" s="2" t="s">
        <v>461</v>
      </c>
      <c r="AC2638" s="2">
        <v>448640</v>
      </c>
    </row>
    <row r="2639" spans="1:29" ht="64.5" x14ac:dyDescent="0.25">
      <c r="A2639" s="2" t="s">
        <v>29</v>
      </c>
      <c r="B2639" s="2" t="s">
        <v>42</v>
      </c>
      <c r="C2639" s="2" t="s">
        <v>43</v>
      </c>
      <c r="D2639" s="2" t="s">
        <v>67</v>
      </c>
      <c r="E2639" s="2" t="s">
        <v>5435</v>
      </c>
      <c r="F2639" s="2" t="s">
        <v>5436</v>
      </c>
      <c r="G2639" s="2">
        <v>2468000</v>
      </c>
      <c r="H2639" s="2">
        <v>1</v>
      </c>
      <c r="I2639" s="3">
        <v>46194</v>
      </c>
      <c r="J2639" s="4"/>
      <c r="K2639" s="2">
        <v>4598372</v>
      </c>
      <c r="L2639" s="2">
        <v>12340</v>
      </c>
      <c r="M2639" s="2" t="s">
        <v>192</v>
      </c>
      <c r="N2639" s="5">
        <v>46190</v>
      </c>
      <c r="O2639" s="2" t="s">
        <v>5437</v>
      </c>
      <c r="P2639" s="2" t="s">
        <v>181</v>
      </c>
      <c r="Q2639" s="2" t="s">
        <v>2450</v>
      </c>
      <c r="R2639" s="3">
        <v>46190</v>
      </c>
      <c r="S2639" s="2" t="s">
        <v>38</v>
      </c>
      <c r="T2639" s="2" t="s">
        <v>601</v>
      </c>
      <c r="U2639" s="2" t="s">
        <v>4332</v>
      </c>
      <c r="V2639" s="2" t="s">
        <v>723</v>
      </c>
      <c r="W2639" s="2" t="s">
        <v>5438</v>
      </c>
      <c r="X2639" s="2">
        <v>2025</v>
      </c>
      <c r="Y2639" s="2" t="s">
        <v>65</v>
      </c>
      <c r="Z2639" s="4"/>
      <c r="AA2639" s="3">
        <v>46185</v>
      </c>
      <c r="AB2639" s="2" t="s">
        <v>192</v>
      </c>
      <c r="AC2639" s="2">
        <v>448598</v>
      </c>
    </row>
    <row r="2640" spans="1:29" ht="51.75" x14ac:dyDescent="0.25">
      <c r="A2640" s="2" t="s">
        <v>29</v>
      </c>
      <c r="B2640" s="2" t="s">
        <v>42</v>
      </c>
      <c r="C2640" s="2" t="s">
        <v>43</v>
      </c>
      <c r="D2640" s="2" t="s">
        <v>67</v>
      </c>
      <c r="E2640" s="2" t="s">
        <v>5435</v>
      </c>
      <c r="F2640" s="2" t="s">
        <v>41</v>
      </c>
      <c r="G2640" s="2">
        <v>5000</v>
      </c>
      <c r="H2640" s="2">
        <v>1</v>
      </c>
      <c r="I2640" s="3">
        <v>46194</v>
      </c>
      <c r="J2640" s="4"/>
      <c r="K2640" s="2">
        <v>4598372</v>
      </c>
      <c r="L2640" s="2">
        <v>12340</v>
      </c>
      <c r="M2640" s="2" t="s">
        <v>192</v>
      </c>
      <c r="N2640" s="5">
        <v>46190</v>
      </c>
      <c r="O2640" s="2" t="s">
        <v>5437</v>
      </c>
      <c r="P2640" s="2" t="s">
        <v>181</v>
      </c>
      <c r="Q2640" s="2" t="s">
        <v>2450</v>
      </c>
      <c r="R2640" s="3">
        <v>46190</v>
      </c>
      <c r="S2640" s="2" t="s">
        <v>38</v>
      </c>
      <c r="T2640" s="2" t="s">
        <v>601</v>
      </c>
      <c r="U2640" s="2" t="s">
        <v>4332</v>
      </c>
      <c r="V2640" s="2" t="s">
        <v>723</v>
      </c>
      <c r="W2640" s="2" t="s">
        <v>5438</v>
      </c>
      <c r="X2640" s="2">
        <v>2025</v>
      </c>
      <c r="Y2640" s="2" t="s">
        <v>65</v>
      </c>
      <c r="Z2640" s="4"/>
      <c r="AA2640" s="3">
        <v>46185</v>
      </c>
      <c r="AB2640" s="2" t="s">
        <v>192</v>
      </c>
      <c r="AC2640" s="2">
        <v>448598</v>
      </c>
    </row>
    <row r="2641" spans="1:29" ht="51.75" x14ac:dyDescent="0.25">
      <c r="A2641" s="2" t="s">
        <v>29</v>
      </c>
      <c r="B2641" s="2" t="s">
        <v>42</v>
      </c>
      <c r="C2641" s="2" t="s">
        <v>43</v>
      </c>
      <c r="D2641" s="2" t="s">
        <v>176</v>
      </c>
      <c r="E2641" s="2" t="s">
        <v>5439</v>
      </c>
      <c r="F2641" s="2" t="s">
        <v>56</v>
      </c>
      <c r="G2641" s="2">
        <v>679233</v>
      </c>
      <c r="H2641" s="2">
        <v>1</v>
      </c>
      <c r="I2641" s="3">
        <v>46193</v>
      </c>
      <c r="J2641" s="4"/>
      <c r="K2641" s="2">
        <v>4662526</v>
      </c>
      <c r="L2641" s="2">
        <v>11625</v>
      </c>
      <c r="M2641" s="2" t="s">
        <v>964</v>
      </c>
      <c r="N2641" s="5">
        <v>46185</v>
      </c>
      <c r="O2641" s="2" t="s">
        <v>5440</v>
      </c>
      <c r="P2641" s="2" t="s">
        <v>49</v>
      </c>
      <c r="Q2641" s="2">
        <v>0</v>
      </c>
      <c r="R2641" s="3">
        <v>46185</v>
      </c>
      <c r="S2641" s="2" t="s">
        <v>51</v>
      </c>
      <c r="T2641" s="2" t="s">
        <v>5441</v>
      </c>
      <c r="U2641" s="2" t="s">
        <v>723</v>
      </c>
      <c r="V2641" s="2" t="s">
        <v>5442</v>
      </c>
      <c r="W2641" s="2" t="s">
        <v>344</v>
      </c>
      <c r="X2641" s="2">
        <v>2026</v>
      </c>
      <c r="Y2641" s="2" t="s">
        <v>55</v>
      </c>
      <c r="Z2641" s="4"/>
      <c r="AA2641" s="3">
        <v>46185</v>
      </c>
      <c r="AB2641" s="2" t="s">
        <v>964</v>
      </c>
      <c r="AC2641" s="2">
        <v>448570</v>
      </c>
    </row>
    <row r="2642" spans="1:29" ht="64.5" x14ac:dyDescent="0.25">
      <c r="A2642" s="2" t="s">
        <v>29</v>
      </c>
      <c r="B2642" s="2" t="s">
        <v>42</v>
      </c>
      <c r="C2642" s="2" t="s">
        <v>43</v>
      </c>
      <c r="D2642" s="2" t="s">
        <v>176</v>
      </c>
      <c r="E2642" s="2" t="s">
        <v>5439</v>
      </c>
      <c r="F2642" s="2" t="s">
        <v>5443</v>
      </c>
      <c r="G2642" s="2">
        <v>775000</v>
      </c>
      <c r="H2642" s="2">
        <v>1</v>
      </c>
      <c r="I2642" s="3">
        <v>46193</v>
      </c>
      <c r="J2642" s="4"/>
      <c r="K2642" s="2">
        <v>4662526</v>
      </c>
      <c r="L2642" s="2">
        <v>11625</v>
      </c>
      <c r="M2642" s="2" t="s">
        <v>964</v>
      </c>
      <c r="N2642" s="5">
        <v>46185</v>
      </c>
      <c r="O2642" s="2" t="s">
        <v>5440</v>
      </c>
      <c r="P2642" s="2" t="s">
        <v>49</v>
      </c>
      <c r="Q2642" s="2">
        <v>0</v>
      </c>
      <c r="R2642" s="3">
        <v>46185</v>
      </c>
      <c r="S2642" s="2" t="s">
        <v>51</v>
      </c>
      <c r="T2642" s="2" t="s">
        <v>5441</v>
      </c>
      <c r="U2642" s="2" t="s">
        <v>723</v>
      </c>
      <c r="V2642" s="2" t="s">
        <v>5442</v>
      </c>
      <c r="W2642" s="2" t="s">
        <v>344</v>
      </c>
      <c r="X2642" s="2">
        <v>2026</v>
      </c>
      <c r="Y2642" s="2" t="s">
        <v>55</v>
      </c>
      <c r="Z2642" s="4"/>
      <c r="AA2642" s="3">
        <v>46185</v>
      </c>
      <c r="AB2642" s="2" t="s">
        <v>964</v>
      </c>
      <c r="AC2642" s="2">
        <v>448570</v>
      </c>
    </row>
    <row r="2643" spans="1:29" ht="51.75" x14ac:dyDescent="0.25">
      <c r="A2643" s="2" t="s">
        <v>29</v>
      </c>
      <c r="B2643" s="2" t="s">
        <v>42</v>
      </c>
      <c r="C2643" s="2" t="s">
        <v>43</v>
      </c>
      <c r="D2643" s="2" t="s">
        <v>176</v>
      </c>
      <c r="E2643" s="2" t="s">
        <v>5439</v>
      </c>
      <c r="F2643" s="2" t="s">
        <v>41</v>
      </c>
      <c r="G2643" s="2">
        <v>5000</v>
      </c>
      <c r="H2643" s="2">
        <v>1</v>
      </c>
      <c r="I2643" s="3">
        <v>46193</v>
      </c>
      <c r="J2643" s="4"/>
      <c r="K2643" s="2">
        <v>4662526</v>
      </c>
      <c r="L2643" s="2">
        <v>11625</v>
      </c>
      <c r="M2643" s="2" t="s">
        <v>964</v>
      </c>
      <c r="N2643" s="5">
        <v>46185</v>
      </c>
      <c r="O2643" s="2" t="s">
        <v>5440</v>
      </c>
      <c r="P2643" s="2" t="s">
        <v>49</v>
      </c>
      <c r="Q2643" s="2">
        <v>0</v>
      </c>
      <c r="R2643" s="3">
        <v>46185</v>
      </c>
      <c r="S2643" s="2" t="s">
        <v>51</v>
      </c>
      <c r="T2643" s="2" t="s">
        <v>5441</v>
      </c>
      <c r="U2643" s="2" t="s">
        <v>723</v>
      </c>
      <c r="V2643" s="2" t="s">
        <v>5442</v>
      </c>
      <c r="W2643" s="2" t="s">
        <v>344</v>
      </c>
      <c r="X2643" s="2">
        <v>2026</v>
      </c>
      <c r="Y2643" s="2" t="s">
        <v>55</v>
      </c>
      <c r="Z2643" s="4"/>
      <c r="AA2643" s="3">
        <v>46185</v>
      </c>
      <c r="AB2643" s="2" t="s">
        <v>964</v>
      </c>
      <c r="AC2643" s="2">
        <v>448570</v>
      </c>
    </row>
    <row r="2644" spans="1:29" ht="102.75" x14ac:dyDescent="0.25">
      <c r="A2644" s="2" t="s">
        <v>29</v>
      </c>
      <c r="B2644" s="2" t="s">
        <v>42</v>
      </c>
      <c r="C2644" s="2" t="s">
        <v>43</v>
      </c>
      <c r="D2644" s="2" t="s">
        <v>176</v>
      </c>
      <c r="E2644" s="2" t="s">
        <v>5444</v>
      </c>
      <c r="F2644" s="2" t="s">
        <v>5445</v>
      </c>
      <c r="G2644" s="2">
        <v>1206000</v>
      </c>
      <c r="H2644" s="2">
        <v>1</v>
      </c>
      <c r="I2644" s="3">
        <v>46200</v>
      </c>
      <c r="J2644" s="4"/>
      <c r="K2644" s="2">
        <v>4676464</v>
      </c>
      <c r="L2644" s="2">
        <v>18090</v>
      </c>
      <c r="M2644" s="2" t="s">
        <v>35</v>
      </c>
      <c r="N2644" s="5">
        <v>46200</v>
      </c>
      <c r="O2644" s="2" t="s">
        <v>5446</v>
      </c>
      <c r="P2644" s="2" t="s">
        <v>181</v>
      </c>
      <c r="Q2644" s="2" t="s">
        <v>88</v>
      </c>
      <c r="R2644" s="3">
        <v>46200</v>
      </c>
      <c r="S2644" s="2" t="s">
        <v>38</v>
      </c>
      <c r="T2644" s="2" t="s">
        <v>3482</v>
      </c>
      <c r="U2644" s="2">
        <v>0</v>
      </c>
      <c r="V2644" s="2">
        <v>0</v>
      </c>
      <c r="W2644" s="2" t="s">
        <v>4731</v>
      </c>
      <c r="X2644" s="2">
        <v>2026</v>
      </c>
      <c r="Y2644" s="2" t="s">
        <v>55</v>
      </c>
      <c r="Z2644" s="4"/>
      <c r="AA2644" s="3">
        <v>46185</v>
      </c>
      <c r="AB2644" s="2" t="s">
        <v>35</v>
      </c>
      <c r="AC2644" s="2">
        <v>448490</v>
      </c>
    </row>
    <row r="2645" spans="1:29" ht="102.75" x14ac:dyDescent="0.25">
      <c r="A2645" s="2" t="s">
        <v>29</v>
      </c>
      <c r="B2645" s="2" t="s">
        <v>42</v>
      </c>
      <c r="C2645" s="2" t="s">
        <v>43</v>
      </c>
      <c r="D2645" s="2" t="s">
        <v>176</v>
      </c>
      <c r="E2645" s="2" t="s">
        <v>5444</v>
      </c>
      <c r="F2645" s="2" t="s">
        <v>41</v>
      </c>
      <c r="G2645" s="2">
        <v>5000</v>
      </c>
      <c r="H2645" s="2">
        <v>1</v>
      </c>
      <c r="I2645" s="3">
        <v>46200</v>
      </c>
      <c r="J2645" s="4"/>
      <c r="K2645" s="2">
        <v>4676464</v>
      </c>
      <c r="L2645" s="2">
        <v>18090</v>
      </c>
      <c r="M2645" s="2" t="s">
        <v>35</v>
      </c>
      <c r="N2645" s="5">
        <v>46200</v>
      </c>
      <c r="O2645" s="2" t="s">
        <v>5446</v>
      </c>
      <c r="P2645" s="2" t="s">
        <v>181</v>
      </c>
      <c r="Q2645" s="2" t="s">
        <v>88</v>
      </c>
      <c r="R2645" s="3">
        <v>46200</v>
      </c>
      <c r="S2645" s="2" t="s">
        <v>38</v>
      </c>
      <c r="T2645" s="2" t="s">
        <v>3482</v>
      </c>
      <c r="U2645" s="2">
        <v>0</v>
      </c>
      <c r="V2645" s="2">
        <v>0</v>
      </c>
      <c r="W2645" s="2" t="s">
        <v>4731</v>
      </c>
      <c r="X2645" s="2">
        <v>2026</v>
      </c>
      <c r="Y2645" s="2" t="s">
        <v>55</v>
      </c>
      <c r="Z2645" s="4"/>
      <c r="AA2645" s="3">
        <v>46185</v>
      </c>
      <c r="AB2645" s="2" t="s">
        <v>35</v>
      </c>
      <c r="AC2645" s="2">
        <v>448490</v>
      </c>
    </row>
    <row r="2646" spans="1:29" ht="115.5" x14ac:dyDescent="0.25">
      <c r="A2646" s="2" t="s">
        <v>29</v>
      </c>
      <c r="B2646" s="2" t="s">
        <v>42</v>
      </c>
      <c r="C2646" s="2" t="s">
        <v>43</v>
      </c>
      <c r="D2646" s="2" t="s">
        <v>164</v>
      </c>
      <c r="E2646" s="2" t="s">
        <v>5447</v>
      </c>
      <c r="F2646" s="2" t="s">
        <v>5448</v>
      </c>
      <c r="G2646" s="2">
        <v>2700000</v>
      </c>
      <c r="H2646" s="2">
        <v>1</v>
      </c>
      <c r="I2646" s="3">
        <v>46185</v>
      </c>
      <c r="J2646" s="4"/>
      <c r="K2646" s="2">
        <v>1544355</v>
      </c>
      <c r="L2646" s="2">
        <v>40500</v>
      </c>
      <c r="M2646" s="2" t="s">
        <v>1867</v>
      </c>
      <c r="N2646" s="4"/>
      <c r="O2646" s="4"/>
      <c r="P2646" s="2" t="s">
        <v>136</v>
      </c>
      <c r="Q2646" s="2">
        <v>0</v>
      </c>
      <c r="R2646" s="3">
        <v>46165</v>
      </c>
      <c r="S2646" s="2" t="s">
        <v>1870</v>
      </c>
      <c r="T2646" s="2" t="s">
        <v>1829</v>
      </c>
      <c r="U2646" s="2" t="s">
        <v>5449</v>
      </c>
      <c r="V2646" s="2">
        <v>0</v>
      </c>
      <c r="W2646" s="2" t="s">
        <v>398</v>
      </c>
      <c r="X2646" s="2">
        <v>2026</v>
      </c>
      <c r="Y2646" s="2" t="s">
        <v>55</v>
      </c>
      <c r="Z2646" s="4"/>
      <c r="AA2646" s="4"/>
      <c r="AB2646" s="2" t="s">
        <v>1867</v>
      </c>
      <c r="AC2646" s="2">
        <v>448348</v>
      </c>
    </row>
    <row r="2647" spans="1:29" ht="102.75" x14ac:dyDescent="0.25">
      <c r="A2647" s="2" t="s">
        <v>29</v>
      </c>
      <c r="B2647" s="2" t="s">
        <v>42</v>
      </c>
      <c r="C2647" s="2" t="s">
        <v>43</v>
      </c>
      <c r="D2647" s="2" t="s">
        <v>32</v>
      </c>
      <c r="E2647" s="2" t="s">
        <v>5450</v>
      </c>
      <c r="F2647" s="2" t="s">
        <v>5451</v>
      </c>
      <c r="G2647" s="2">
        <v>3700000</v>
      </c>
      <c r="H2647" s="2">
        <v>1</v>
      </c>
      <c r="I2647" s="3">
        <v>46187</v>
      </c>
      <c r="J2647" s="4"/>
      <c r="K2647" s="2">
        <v>4675627</v>
      </c>
      <c r="L2647" s="2">
        <v>20000</v>
      </c>
      <c r="M2647" s="2" t="s">
        <v>35</v>
      </c>
      <c r="N2647" s="5">
        <v>46185</v>
      </c>
      <c r="O2647" s="2" t="s">
        <v>5452</v>
      </c>
      <c r="P2647" s="2" t="s">
        <v>36</v>
      </c>
      <c r="Q2647" s="2" t="s">
        <v>209</v>
      </c>
      <c r="R2647" s="3">
        <v>46185</v>
      </c>
      <c r="S2647" s="2" t="s">
        <v>38</v>
      </c>
      <c r="T2647" s="2" t="s">
        <v>210</v>
      </c>
      <c r="U2647" s="2">
        <v>0</v>
      </c>
      <c r="V2647" s="2" t="s">
        <v>5453</v>
      </c>
      <c r="W2647" s="2" t="s">
        <v>420</v>
      </c>
      <c r="X2647" s="2">
        <v>2026</v>
      </c>
      <c r="Y2647" s="2" t="s">
        <v>40</v>
      </c>
      <c r="Z2647" s="4"/>
      <c r="AA2647" s="3">
        <v>46185</v>
      </c>
      <c r="AB2647" s="2" t="s">
        <v>35</v>
      </c>
      <c r="AC2647" s="2">
        <v>448318</v>
      </c>
    </row>
    <row r="2648" spans="1:29" ht="102.75" x14ac:dyDescent="0.25">
      <c r="A2648" s="2" t="s">
        <v>29</v>
      </c>
      <c r="B2648" s="2" t="s">
        <v>42</v>
      </c>
      <c r="C2648" s="2" t="s">
        <v>43</v>
      </c>
      <c r="D2648" s="2" t="s">
        <v>32</v>
      </c>
      <c r="E2648" s="2" t="s">
        <v>5450</v>
      </c>
      <c r="F2648" s="2" t="s">
        <v>41</v>
      </c>
      <c r="G2648" s="2">
        <v>1000</v>
      </c>
      <c r="H2648" s="2">
        <v>1</v>
      </c>
      <c r="I2648" s="3">
        <v>46187</v>
      </c>
      <c r="J2648" s="4"/>
      <c r="K2648" s="2">
        <v>4675627</v>
      </c>
      <c r="L2648" s="2">
        <v>20000</v>
      </c>
      <c r="M2648" s="2" t="s">
        <v>35</v>
      </c>
      <c r="N2648" s="5">
        <v>46185</v>
      </c>
      <c r="O2648" s="2" t="s">
        <v>5452</v>
      </c>
      <c r="P2648" s="2" t="s">
        <v>36</v>
      </c>
      <c r="Q2648" s="2" t="s">
        <v>209</v>
      </c>
      <c r="R2648" s="3">
        <v>46185</v>
      </c>
      <c r="S2648" s="2" t="s">
        <v>38</v>
      </c>
      <c r="T2648" s="2" t="s">
        <v>210</v>
      </c>
      <c r="U2648" s="2">
        <v>0</v>
      </c>
      <c r="V2648" s="2" t="s">
        <v>5453</v>
      </c>
      <c r="W2648" s="2" t="s">
        <v>420</v>
      </c>
      <c r="X2648" s="2">
        <v>2026</v>
      </c>
      <c r="Y2648" s="2" t="s">
        <v>40</v>
      </c>
      <c r="Z2648" s="4"/>
      <c r="AA2648" s="3">
        <v>46185</v>
      </c>
      <c r="AB2648" s="2" t="s">
        <v>35</v>
      </c>
      <c r="AC2648" s="2">
        <v>448318</v>
      </c>
    </row>
    <row r="2649" spans="1:29" ht="51.75" x14ac:dyDescent="0.25">
      <c r="A2649" s="2" t="s">
        <v>29</v>
      </c>
      <c r="B2649" s="2" t="s">
        <v>42</v>
      </c>
      <c r="C2649" s="2" t="s">
        <v>43</v>
      </c>
      <c r="D2649" s="2" t="s">
        <v>32</v>
      </c>
      <c r="E2649" s="2" t="s">
        <v>5454</v>
      </c>
      <c r="F2649" s="2" t="s">
        <v>5455</v>
      </c>
      <c r="G2649" s="2">
        <v>4570000</v>
      </c>
      <c r="H2649" s="2">
        <v>1</v>
      </c>
      <c r="I2649" s="3">
        <v>46188</v>
      </c>
      <c r="J2649" s="4"/>
      <c r="K2649" s="2">
        <v>4675551</v>
      </c>
      <c r="L2649" s="2">
        <v>91400</v>
      </c>
      <c r="M2649" s="2" t="s">
        <v>187</v>
      </c>
      <c r="N2649" s="5">
        <v>46185</v>
      </c>
      <c r="O2649" s="2" t="s">
        <v>5456</v>
      </c>
      <c r="P2649" s="2" t="s">
        <v>36</v>
      </c>
      <c r="Q2649" s="2" t="s">
        <v>1046</v>
      </c>
      <c r="R2649" s="3">
        <v>46185</v>
      </c>
      <c r="S2649" s="2" t="s">
        <v>51</v>
      </c>
      <c r="T2649" s="2" t="s">
        <v>1021</v>
      </c>
      <c r="U2649" s="2">
        <v>0</v>
      </c>
      <c r="V2649" s="2" t="s">
        <v>1184</v>
      </c>
      <c r="W2649" s="2" t="s">
        <v>2456</v>
      </c>
      <c r="X2649" s="2">
        <v>2026</v>
      </c>
      <c r="Y2649" s="2" t="s">
        <v>40</v>
      </c>
      <c r="Z2649" s="4"/>
      <c r="AA2649" s="3">
        <v>46185</v>
      </c>
      <c r="AB2649" s="2" t="s">
        <v>187</v>
      </c>
      <c r="AC2649" s="2">
        <v>448306</v>
      </c>
    </row>
    <row r="2650" spans="1:29" ht="39" x14ac:dyDescent="0.25">
      <c r="A2650" s="2" t="s">
        <v>29</v>
      </c>
      <c r="B2650" s="2" t="s">
        <v>42</v>
      </c>
      <c r="C2650" s="2" t="s">
        <v>43</v>
      </c>
      <c r="D2650" s="2" t="s">
        <v>32</v>
      </c>
      <c r="E2650" s="2" t="s">
        <v>5454</v>
      </c>
      <c r="F2650" s="2" t="s">
        <v>41</v>
      </c>
      <c r="G2650" s="2">
        <v>1000</v>
      </c>
      <c r="H2650" s="2">
        <v>1</v>
      </c>
      <c r="I2650" s="3">
        <v>46188</v>
      </c>
      <c r="J2650" s="4"/>
      <c r="K2650" s="2">
        <v>4675551</v>
      </c>
      <c r="L2650" s="2">
        <v>91400</v>
      </c>
      <c r="M2650" s="2" t="s">
        <v>187</v>
      </c>
      <c r="N2650" s="5">
        <v>46185</v>
      </c>
      <c r="O2650" s="2" t="s">
        <v>5456</v>
      </c>
      <c r="P2650" s="2" t="s">
        <v>36</v>
      </c>
      <c r="Q2650" s="2" t="s">
        <v>1046</v>
      </c>
      <c r="R2650" s="3">
        <v>46185</v>
      </c>
      <c r="S2650" s="2" t="s">
        <v>51</v>
      </c>
      <c r="T2650" s="2" t="s">
        <v>1021</v>
      </c>
      <c r="U2650" s="2">
        <v>0</v>
      </c>
      <c r="V2650" s="2" t="s">
        <v>1184</v>
      </c>
      <c r="W2650" s="2" t="s">
        <v>2456</v>
      </c>
      <c r="X2650" s="2">
        <v>2026</v>
      </c>
      <c r="Y2650" s="2" t="s">
        <v>40</v>
      </c>
      <c r="Z2650" s="4"/>
      <c r="AA2650" s="3">
        <v>46185</v>
      </c>
      <c r="AB2650" s="2" t="s">
        <v>187</v>
      </c>
      <c r="AC2650" s="2">
        <v>448306</v>
      </c>
    </row>
    <row r="2651" spans="1:29" ht="64.5" x14ac:dyDescent="0.25">
      <c r="A2651" s="2" t="s">
        <v>29</v>
      </c>
      <c r="B2651" s="2" t="s">
        <v>42</v>
      </c>
      <c r="C2651" s="2" t="s">
        <v>43</v>
      </c>
      <c r="D2651" s="2" t="s">
        <v>32</v>
      </c>
      <c r="E2651" s="2" t="s">
        <v>5457</v>
      </c>
      <c r="F2651" s="2" t="s">
        <v>5458</v>
      </c>
      <c r="G2651" s="2">
        <v>2510000</v>
      </c>
      <c r="H2651" s="2">
        <v>1</v>
      </c>
      <c r="I2651" s="3">
        <v>46187</v>
      </c>
      <c r="J2651" s="4"/>
      <c r="K2651" s="2">
        <v>4607277</v>
      </c>
      <c r="L2651" s="2">
        <v>30000</v>
      </c>
      <c r="M2651" s="2" t="s">
        <v>249</v>
      </c>
      <c r="N2651" s="5">
        <v>46184</v>
      </c>
      <c r="O2651" s="2" t="s">
        <v>5459</v>
      </c>
      <c r="P2651" s="2" t="s">
        <v>36</v>
      </c>
      <c r="Q2651" s="2" t="s">
        <v>577</v>
      </c>
      <c r="R2651" s="3">
        <v>46184</v>
      </c>
      <c r="S2651" s="2" t="s">
        <v>251</v>
      </c>
      <c r="T2651" s="2" t="s">
        <v>52</v>
      </c>
      <c r="U2651" s="2" t="s">
        <v>146</v>
      </c>
      <c r="V2651" s="2">
        <v>0</v>
      </c>
      <c r="W2651" s="2" t="s">
        <v>3944</v>
      </c>
      <c r="X2651" s="2">
        <v>2026</v>
      </c>
      <c r="Y2651" s="2" t="s">
        <v>40</v>
      </c>
      <c r="Z2651" s="4"/>
      <c r="AA2651" s="3">
        <v>46185</v>
      </c>
      <c r="AB2651" s="2" t="s">
        <v>249</v>
      </c>
      <c r="AC2651" s="2">
        <v>448296</v>
      </c>
    </row>
    <row r="2652" spans="1:29" ht="51.75" x14ac:dyDescent="0.25">
      <c r="A2652" s="2" t="s">
        <v>29</v>
      </c>
      <c r="B2652" s="2" t="s">
        <v>42</v>
      </c>
      <c r="C2652" s="2" t="s">
        <v>43</v>
      </c>
      <c r="D2652" s="2" t="s">
        <v>32</v>
      </c>
      <c r="E2652" s="2" t="s">
        <v>5457</v>
      </c>
      <c r="F2652" s="2" t="s">
        <v>41</v>
      </c>
      <c r="G2652" s="2">
        <v>1000</v>
      </c>
      <c r="H2652" s="2">
        <v>1</v>
      </c>
      <c r="I2652" s="3">
        <v>46187</v>
      </c>
      <c r="J2652" s="4"/>
      <c r="K2652" s="2">
        <v>4607277</v>
      </c>
      <c r="L2652" s="2">
        <v>30000</v>
      </c>
      <c r="M2652" s="2" t="s">
        <v>249</v>
      </c>
      <c r="N2652" s="5">
        <v>46184</v>
      </c>
      <c r="O2652" s="2" t="s">
        <v>5459</v>
      </c>
      <c r="P2652" s="2" t="s">
        <v>36</v>
      </c>
      <c r="Q2652" s="2" t="s">
        <v>577</v>
      </c>
      <c r="R2652" s="3">
        <v>46184</v>
      </c>
      <c r="S2652" s="2" t="s">
        <v>251</v>
      </c>
      <c r="T2652" s="2" t="s">
        <v>52</v>
      </c>
      <c r="U2652" s="2" t="s">
        <v>146</v>
      </c>
      <c r="V2652" s="2">
        <v>0</v>
      </c>
      <c r="W2652" s="2" t="s">
        <v>3944</v>
      </c>
      <c r="X2652" s="2">
        <v>2026</v>
      </c>
      <c r="Y2652" s="2" t="s">
        <v>40</v>
      </c>
      <c r="Z2652" s="4"/>
      <c r="AA2652" s="3">
        <v>46185</v>
      </c>
      <c r="AB2652" s="2" t="s">
        <v>249</v>
      </c>
      <c r="AC2652" s="2">
        <v>448296</v>
      </c>
    </row>
    <row r="2653" spans="1:29" ht="64.5" x14ac:dyDescent="0.25">
      <c r="A2653" s="2" t="s">
        <v>29</v>
      </c>
      <c r="B2653" s="2" t="s">
        <v>42</v>
      </c>
      <c r="C2653" s="2" t="s">
        <v>43</v>
      </c>
      <c r="D2653" s="2" t="s">
        <v>32</v>
      </c>
      <c r="E2653" s="2" t="s">
        <v>5460</v>
      </c>
      <c r="F2653" s="2" t="s">
        <v>5461</v>
      </c>
      <c r="G2653" s="2">
        <v>2050000</v>
      </c>
      <c r="H2653" s="2">
        <v>1</v>
      </c>
      <c r="I2653" s="3">
        <v>46187</v>
      </c>
      <c r="J2653" s="4"/>
      <c r="K2653" s="2">
        <v>4671078</v>
      </c>
      <c r="L2653" s="2">
        <v>41000</v>
      </c>
      <c r="M2653" s="2" t="s">
        <v>77</v>
      </c>
      <c r="N2653" s="5">
        <v>46184</v>
      </c>
      <c r="O2653" s="2" t="s">
        <v>5462</v>
      </c>
      <c r="P2653" s="2" t="s">
        <v>36</v>
      </c>
      <c r="Q2653" s="2" t="s">
        <v>61</v>
      </c>
      <c r="R2653" s="3">
        <v>46188</v>
      </c>
      <c r="S2653" s="2" t="s">
        <v>38</v>
      </c>
      <c r="T2653" s="2" t="s">
        <v>63</v>
      </c>
      <c r="U2653" s="2" t="s">
        <v>82</v>
      </c>
      <c r="V2653" s="2" t="s">
        <v>883</v>
      </c>
      <c r="W2653" s="2" t="s">
        <v>406</v>
      </c>
      <c r="X2653" s="2">
        <v>2026</v>
      </c>
      <c r="Y2653" s="2" t="s">
        <v>40</v>
      </c>
      <c r="Z2653" s="4"/>
      <c r="AA2653" s="3">
        <v>46185</v>
      </c>
      <c r="AB2653" s="2" t="s">
        <v>77</v>
      </c>
      <c r="AC2653" s="2">
        <v>448272</v>
      </c>
    </row>
    <row r="2654" spans="1:29" ht="39" x14ac:dyDescent="0.25">
      <c r="A2654" s="2" t="s">
        <v>29</v>
      </c>
      <c r="B2654" s="2" t="s">
        <v>42</v>
      </c>
      <c r="C2654" s="2" t="s">
        <v>43</v>
      </c>
      <c r="D2654" s="2" t="s">
        <v>32</v>
      </c>
      <c r="E2654" s="2" t="s">
        <v>5460</v>
      </c>
      <c r="F2654" s="2" t="s">
        <v>41</v>
      </c>
      <c r="G2654" s="2">
        <v>1000</v>
      </c>
      <c r="H2654" s="2">
        <v>1</v>
      </c>
      <c r="I2654" s="3">
        <v>46187</v>
      </c>
      <c r="J2654" s="4"/>
      <c r="K2654" s="2">
        <v>4671078</v>
      </c>
      <c r="L2654" s="2">
        <v>41000</v>
      </c>
      <c r="M2654" s="2" t="s">
        <v>77</v>
      </c>
      <c r="N2654" s="5">
        <v>46184</v>
      </c>
      <c r="O2654" s="2" t="s">
        <v>5462</v>
      </c>
      <c r="P2654" s="2" t="s">
        <v>36</v>
      </c>
      <c r="Q2654" s="2" t="s">
        <v>61</v>
      </c>
      <c r="R2654" s="3">
        <v>46188</v>
      </c>
      <c r="S2654" s="2" t="s">
        <v>38</v>
      </c>
      <c r="T2654" s="2" t="s">
        <v>63</v>
      </c>
      <c r="U2654" s="2" t="s">
        <v>82</v>
      </c>
      <c r="V2654" s="2" t="s">
        <v>883</v>
      </c>
      <c r="W2654" s="2" t="s">
        <v>406</v>
      </c>
      <c r="X2654" s="2">
        <v>2026</v>
      </c>
      <c r="Y2654" s="2" t="s">
        <v>40</v>
      </c>
      <c r="Z2654" s="4"/>
      <c r="AA2654" s="3">
        <v>46185</v>
      </c>
      <c r="AB2654" s="2" t="s">
        <v>77</v>
      </c>
      <c r="AC2654" s="2">
        <v>448272</v>
      </c>
    </row>
    <row r="2655" spans="1:29" ht="102.75" x14ac:dyDescent="0.25">
      <c r="A2655" s="2" t="s">
        <v>29</v>
      </c>
      <c r="B2655" s="2" t="s">
        <v>42</v>
      </c>
      <c r="C2655" s="2" t="s">
        <v>43</v>
      </c>
      <c r="D2655" s="2" t="s">
        <v>32</v>
      </c>
      <c r="E2655" s="2" t="s">
        <v>5463</v>
      </c>
      <c r="F2655" s="2" t="s">
        <v>5464</v>
      </c>
      <c r="G2655" s="2">
        <v>1206000</v>
      </c>
      <c r="H2655" s="2">
        <v>1</v>
      </c>
      <c r="I2655" s="3">
        <v>46186</v>
      </c>
      <c r="J2655" s="4"/>
      <c r="K2655" s="2">
        <v>4670805</v>
      </c>
      <c r="L2655" s="2">
        <v>10000</v>
      </c>
      <c r="M2655" s="2" t="s">
        <v>35</v>
      </c>
      <c r="N2655" s="5">
        <v>46184</v>
      </c>
      <c r="O2655" s="2" t="s">
        <v>5465</v>
      </c>
      <c r="P2655" s="2" t="s">
        <v>36</v>
      </c>
      <c r="Q2655" s="2" t="s">
        <v>88</v>
      </c>
      <c r="R2655" s="3">
        <v>46184</v>
      </c>
      <c r="S2655" s="2" t="s">
        <v>38</v>
      </c>
      <c r="T2655" s="2" t="s">
        <v>3482</v>
      </c>
      <c r="U2655" s="2">
        <v>0</v>
      </c>
      <c r="V2655" s="2">
        <v>0</v>
      </c>
      <c r="W2655" s="2" t="s">
        <v>4731</v>
      </c>
      <c r="X2655" s="2">
        <v>2026</v>
      </c>
      <c r="Y2655" s="2" t="s">
        <v>40</v>
      </c>
      <c r="Z2655" s="4"/>
      <c r="AA2655" s="3">
        <v>46184</v>
      </c>
      <c r="AB2655" s="2" t="s">
        <v>35</v>
      </c>
      <c r="AC2655" s="2">
        <v>448268</v>
      </c>
    </row>
    <row r="2656" spans="1:29" ht="102.75" x14ac:dyDescent="0.25">
      <c r="A2656" s="2" t="s">
        <v>29</v>
      </c>
      <c r="B2656" s="2" t="s">
        <v>42</v>
      </c>
      <c r="C2656" s="2" t="s">
        <v>43</v>
      </c>
      <c r="D2656" s="2" t="s">
        <v>32</v>
      </c>
      <c r="E2656" s="2" t="s">
        <v>5463</v>
      </c>
      <c r="F2656" s="2" t="s">
        <v>41</v>
      </c>
      <c r="G2656" s="2">
        <v>1000</v>
      </c>
      <c r="H2656" s="2">
        <v>1</v>
      </c>
      <c r="I2656" s="3">
        <v>46186</v>
      </c>
      <c r="J2656" s="4"/>
      <c r="K2656" s="2">
        <v>4670805</v>
      </c>
      <c r="L2656" s="2">
        <v>10000</v>
      </c>
      <c r="M2656" s="2" t="s">
        <v>35</v>
      </c>
      <c r="N2656" s="5">
        <v>46184</v>
      </c>
      <c r="O2656" s="2" t="s">
        <v>5465</v>
      </c>
      <c r="P2656" s="2" t="s">
        <v>36</v>
      </c>
      <c r="Q2656" s="2" t="s">
        <v>88</v>
      </c>
      <c r="R2656" s="3">
        <v>46184</v>
      </c>
      <c r="S2656" s="2" t="s">
        <v>38</v>
      </c>
      <c r="T2656" s="2" t="s">
        <v>3482</v>
      </c>
      <c r="U2656" s="2">
        <v>0</v>
      </c>
      <c r="V2656" s="2">
        <v>0</v>
      </c>
      <c r="W2656" s="2" t="s">
        <v>4731</v>
      </c>
      <c r="X2656" s="2">
        <v>2026</v>
      </c>
      <c r="Y2656" s="2" t="s">
        <v>40</v>
      </c>
      <c r="Z2656" s="4"/>
      <c r="AA2656" s="3">
        <v>46184</v>
      </c>
      <c r="AB2656" s="2" t="s">
        <v>35</v>
      </c>
      <c r="AC2656" s="2">
        <v>448268</v>
      </c>
    </row>
    <row r="2657" spans="1:29" ht="102.75" x14ac:dyDescent="0.25">
      <c r="A2657" s="2" t="s">
        <v>29</v>
      </c>
      <c r="B2657" s="2" t="s">
        <v>42</v>
      </c>
      <c r="C2657" s="2" t="s">
        <v>43</v>
      </c>
      <c r="D2657" s="2" t="s">
        <v>32</v>
      </c>
      <c r="E2657" s="2" t="s">
        <v>5466</v>
      </c>
      <c r="F2657" s="2" t="s">
        <v>5467</v>
      </c>
      <c r="G2657" s="2">
        <v>1313000</v>
      </c>
      <c r="H2657" s="2">
        <v>1</v>
      </c>
      <c r="I2657" s="3">
        <v>46186</v>
      </c>
      <c r="J2657" s="4"/>
      <c r="K2657" s="2">
        <v>4670743</v>
      </c>
      <c r="L2657" s="2">
        <v>10000</v>
      </c>
      <c r="M2657" s="2" t="s">
        <v>35</v>
      </c>
      <c r="N2657" s="5">
        <v>46184</v>
      </c>
      <c r="O2657" s="2" t="s">
        <v>5468</v>
      </c>
      <c r="P2657" s="2" t="s">
        <v>36</v>
      </c>
      <c r="Q2657" s="2" t="s">
        <v>88</v>
      </c>
      <c r="R2657" s="3">
        <v>46184</v>
      </c>
      <c r="S2657" s="2" t="s">
        <v>38</v>
      </c>
      <c r="T2657" s="2" t="s">
        <v>2009</v>
      </c>
      <c r="U2657" s="2">
        <v>0</v>
      </c>
      <c r="V2657" s="2">
        <v>0</v>
      </c>
      <c r="W2657" s="2" t="s">
        <v>2010</v>
      </c>
      <c r="X2657" s="2">
        <v>2026</v>
      </c>
      <c r="Y2657" s="2" t="s">
        <v>40</v>
      </c>
      <c r="Z2657" s="4"/>
      <c r="AA2657" s="3">
        <v>46185</v>
      </c>
      <c r="AB2657" s="2" t="s">
        <v>35</v>
      </c>
      <c r="AC2657" s="2">
        <v>448240</v>
      </c>
    </row>
    <row r="2658" spans="1:29" ht="102.75" x14ac:dyDescent="0.25">
      <c r="A2658" s="2" t="s">
        <v>29</v>
      </c>
      <c r="B2658" s="2" t="s">
        <v>42</v>
      </c>
      <c r="C2658" s="2" t="s">
        <v>43</v>
      </c>
      <c r="D2658" s="2" t="s">
        <v>32</v>
      </c>
      <c r="E2658" s="2" t="s">
        <v>5466</v>
      </c>
      <c r="F2658" s="2" t="s">
        <v>41</v>
      </c>
      <c r="G2658" s="2">
        <v>1000</v>
      </c>
      <c r="H2658" s="2">
        <v>1</v>
      </c>
      <c r="I2658" s="3">
        <v>46186</v>
      </c>
      <c r="J2658" s="4"/>
      <c r="K2658" s="2">
        <v>4670743</v>
      </c>
      <c r="L2658" s="2">
        <v>10000</v>
      </c>
      <c r="M2658" s="2" t="s">
        <v>35</v>
      </c>
      <c r="N2658" s="5">
        <v>46184</v>
      </c>
      <c r="O2658" s="2" t="s">
        <v>5468</v>
      </c>
      <c r="P2658" s="2" t="s">
        <v>36</v>
      </c>
      <c r="Q2658" s="2" t="s">
        <v>88</v>
      </c>
      <c r="R2658" s="3">
        <v>46184</v>
      </c>
      <c r="S2658" s="2" t="s">
        <v>38</v>
      </c>
      <c r="T2658" s="2" t="s">
        <v>2009</v>
      </c>
      <c r="U2658" s="2">
        <v>0</v>
      </c>
      <c r="V2658" s="2">
        <v>0</v>
      </c>
      <c r="W2658" s="2" t="s">
        <v>2010</v>
      </c>
      <c r="X2658" s="2">
        <v>2026</v>
      </c>
      <c r="Y2658" s="2" t="s">
        <v>40</v>
      </c>
      <c r="Z2658" s="4"/>
      <c r="AA2658" s="3">
        <v>46185</v>
      </c>
      <c r="AB2658" s="2" t="s">
        <v>35</v>
      </c>
      <c r="AC2658" s="2">
        <v>448240</v>
      </c>
    </row>
    <row r="2659" spans="1:29" ht="64.5" x14ac:dyDescent="0.25">
      <c r="A2659" s="2" t="s">
        <v>29</v>
      </c>
      <c r="B2659" s="2" t="s">
        <v>42</v>
      </c>
      <c r="C2659" s="2" t="s">
        <v>43</v>
      </c>
      <c r="D2659" s="2" t="s">
        <v>573</v>
      </c>
      <c r="E2659" s="2" t="s">
        <v>5469</v>
      </c>
      <c r="F2659" s="2" t="s">
        <v>5470</v>
      </c>
      <c r="G2659" s="2">
        <v>1900000</v>
      </c>
      <c r="H2659" s="2">
        <v>1</v>
      </c>
      <c r="I2659" s="3">
        <v>46185</v>
      </c>
      <c r="J2659" s="4"/>
      <c r="K2659" s="2">
        <v>3778628</v>
      </c>
      <c r="L2659" s="2">
        <v>38000</v>
      </c>
      <c r="M2659" s="2" t="s">
        <v>172</v>
      </c>
      <c r="N2659" s="5">
        <v>46184</v>
      </c>
      <c r="O2659" s="2" t="s">
        <v>5471</v>
      </c>
      <c r="P2659" s="2" t="s">
        <v>181</v>
      </c>
      <c r="Q2659" s="2" t="s">
        <v>2902</v>
      </c>
      <c r="R2659" s="3">
        <v>46184</v>
      </c>
      <c r="S2659" s="2" t="s">
        <v>174</v>
      </c>
      <c r="T2659" s="2" t="s">
        <v>63</v>
      </c>
      <c r="U2659" s="2">
        <v>0</v>
      </c>
      <c r="V2659" s="2">
        <v>0</v>
      </c>
      <c r="W2659" s="2" t="s">
        <v>2589</v>
      </c>
      <c r="X2659" s="2">
        <v>2026</v>
      </c>
      <c r="Y2659" s="2" t="s">
        <v>65</v>
      </c>
      <c r="Z2659" s="4"/>
      <c r="AA2659" s="3">
        <v>46184</v>
      </c>
      <c r="AB2659" s="2" t="s">
        <v>172</v>
      </c>
      <c r="AC2659" s="2">
        <v>448188</v>
      </c>
    </row>
    <row r="2660" spans="1:29" ht="39" x14ac:dyDescent="0.25">
      <c r="A2660" s="2" t="s">
        <v>29</v>
      </c>
      <c r="B2660" s="2" t="s">
        <v>42</v>
      </c>
      <c r="C2660" s="2" t="s">
        <v>43</v>
      </c>
      <c r="D2660" s="2" t="s">
        <v>573</v>
      </c>
      <c r="E2660" s="2" t="s">
        <v>5469</v>
      </c>
      <c r="F2660" s="2" t="s">
        <v>41</v>
      </c>
      <c r="G2660" s="2">
        <v>1000</v>
      </c>
      <c r="H2660" s="2">
        <v>1</v>
      </c>
      <c r="I2660" s="3">
        <v>46185</v>
      </c>
      <c r="J2660" s="4"/>
      <c r="K2660" s="2">
        <v>3778628</v>
      </c>
      <c r="L2660" s="2">
        <v>38000</v>
      </c>
      <c r="M2660" s="2" t="s">
        <v>172</v>
      </c>
      <c r="N2660" s="5">
        <v>46184</v>
      </c>
      <c r="O2660" s="2" t="s">
        <v>5471</v>
      </c>
      <c r="P2660" s="2" t="s">
        <v>181</v>
      </c>
      <c r="Q2660" s="2" t="s">
        <v>2902</v>
      </c>
      <c r="R2660" s="3">
        <v>46184</v>
      </c>
      <c r="S2660" s="2" t="s">
        <v>174</v>
      </c>
      <c r="T2660" s="2" t="s">
        <v>63</v>
      </c>
      <c r="U2660" s="2">
        <v>0</v>
      </c>
      <c r="V2660" s="2">
        <v>0</v>
      </c>
      <c r="W2660" s="2" t="s">
        <v>2589</v>
      </c>
      <c r="X2660" s="2">
        <v>2026</v>
      </c>
      <c r="Y2660" s="2" t="s">
        <v>65</v>
      </c>
      <c r="Z2660" s="4"/>
      <c r="AA2660" s="3">
        <v>46184</v>
      </c>
      <c r="AB2660" s="2" t="s">
        <v>172</v>
      </c>
      <c r="AC2660" s="2">
        <v>448188</v>
      </c>
    </row>
    <row r="2661" spans="1:29" ht="64.5" x14ac:dyDescent="0.25">
      <c r="A2661" s="2" t="s">
        <v>29</v>
      </c>
      <c r="B2661" s="2" t="s">
        <v>42</v>
      </c>
      <c r="C2661" s="2" t="s">
        <v>43</v>
      </c>
      <c r="D2661" s="2" t="s">
        <v>32</v>
      </c>
      <c r="E2661" s="2" t="s">
        <v>5472</v>
      </c>
      <c r="F2661" s="2" t="s">
        <v>5473</v>
      </c>
      <c r="G2661" s="2">
        <v>2105000</v>
      </c>
      <c r="H2661" s="2">
        <v>1</v>
      </c>
      <c r="I2661" s="3">
        <v>46186</v>
      </c>
      <c r="J2661" s="4"/>
      <c r="K2661" s="2">
        <v>4660604</v>
      </c>
      <c r="L2661" s="2">
        <v>42100</v>
      </c>
      <c r="M2661" s="2" t="s">
        <v>461</v>
      </c>
      <c r="N2661" s="5">
        <v>46184</v>
      </c>
      <c r="O2661" s="2" t="s">
        <v>5474</v>
      </c>
      <c r="P2661" s="2" t="s">
        <v>36</v>
      </c>
      <c r="Q2661" s="2" t="s">
        <v>2386</v>
      </c>
      <c r="R2661" s="3">
        <v>46184</v>
      </c>
      <c r="S2661" s="2" t="s">
        <v>51</v>
      </c>
      <c r="T2661" s="2" t="s">
        <v>2387</v>
      </c>
      <c r="U2661" s="2" t="s">
        <v>5475</v>
      </c>
      <c r="V2661" s="2" t="s">
        <v>5476</v>
      </c>
      <c r="W2661" s="2" t="s">
        <v>5477</v>
      </c>
      <c r="X2661" s="2">
        <v>2026</v>
      </c>
      <c r="Y2661" s="2" t="s">
        <v>40</v>
      </c>
      <c r="Z2661" s="4"/>
      <c r="AA2661" s="3">
        <v>46185</v>
      </c>
      <c r="AB2661" s="2" t="s">
        <v>461</v>
      </c>
      <c r="AC2661" s="2">
        <v>448130</v>
      </c>
    </row>
    <row r="2662" spans="1:29" ht="51.75" x14ac:dyDescent="0.25">
      <c r="A2662" s="2" t="s">
        <v>29</v>
      </c>
      <c r="B2662" s="2" t="s">
        <v>42</v>
      </c>
      <c r="C2662" s="2" t="s">
        <v>43</v>
      </c>
      <c r="D2662" s="2" t="s">
        <v>32</v>
      </c>
      <c r="E2662" s="2" t="s">
        <v>5472</v>
      </c>
      <c r="F2662" s="2" t="s">
        <v>41</v>
      </c>
      <c r="G2662" s="2">
        <v>1000</v>
      </c>
      <c r="H2662" s="2">
        <v>1</v>
      </c>
      <c r="I2662" s="3">
        <v>46186</v>
      </c>
      <c r="J2662" s="4"/>
      <c r="K2662" s="2">
        <v>4660604</v>
      </c>
      <c r="L2662" s="2">
        <v>42100</v>
      </c>
      <c r="M2662" s="2" t="s">
        <v>461</v>
      </c>
      <c r="N2662" s="5">
        <v>46184</v>
      </c>
      <c r="O2662" s="2" t="s">
        <v>5474</v>
      </c>
      <c r="P2662" s="2" t="s">
        <v>36</v>
      </c>
      <c r="Q2662" s="2" t="s">
        <v>2386</v>
      </c>
      <c r="R2662" s="3">
        <v>46184</v>
      </c>
      <c r="S2662" s="2" t="s">
        <v>51</v>
      </c>
      <c r="T2662" s="2" t="s">
        <v>2387</v>
      </c>
      <c r="U2662" s="2" t="s">
        <v>5475</v>
      </c>
      <c r="V2662" s="2" t="s">
        <v>5476</v>
      </c>
      <c r="W2662" s="2" t="s">
        <v>5477</v>
      </c>
      <c r="X2662" s="2">
        <v>2026</v>
      </c>
      <c r="Y2662" s="2" t="s">
        <v>40</v>
      </c>
      <c r="Z2662" s="4"/>
      <c r="AA2662" s="3">
        <v>46185</v>
      </c>
      <c r="AB2662" s="2" t="s">
        <v>461</v>
      </c>
      <c r="AC2662" s="2">
        <v>448130</v>
      </c>
    </row>
    <row r="2663" spans="1:29" ht="77.25" x14ac:dyDescent="0.25">
      <c r="A2663" s="2" t="s">
        <v>29</v>
      </c>
      <c r="B2663" s="2" t="s">
        <v>42</v>
      </c>
      <c r="C2663" s="2" t="s">
        <v>43</v>
      </c>
      <c r="D2663" s="2" t="s">
        <v>32</v>
      </c>
      <c r="E2663" s="2" t="s">
        <v>5478</v>
      </c>
      <c r="F2663" s="2" t="s">
        <v>5479</v>
      </c>
      <c r="G2663" s="2">
        <v>2575000</v>
      </c>
      <c r="H2663" s="2">
        <v>1</v>
      </c>
      <c r="I2663" s="3">
        <v>46186</v>
      </c>
      <c r="J2663" s="4"/>
      <c r="K2663" s="2">
        <v>4670303</v>
      </c>
      <c r="L2663" s="2">
        <v>38625</v>
      </c>
      <c r="M2663" s="2" t="s">
        <v>557</v>
      </c>
      <c r="N2663" s="5">
        <v>46184</v>
      </c>
      <c r="O2663" s="2" t="s">
        <v>5480</v>
      </c>
      <c r="P2663" s="2" t="s">
        <v>36</v>
      </c>
      <c r="Q2663" s="2" t="s">
        <v>1220</v>
      </c>
      <c r="R2663" s="3">
        <v>46184</v>
      </c>
      <c r="S2663" s="2" t="s">
        <v>51</v>
      </c>
      <c r="T2663" s="2" t="s">
        <v>528</v>
      </c>
      <c r="U2663" s="2" t="s">
        <v>4008</v>
      </c>
      <c r="V2663" s="2" t="s">
        <v>908</v>
      </c>
      <c r="W2663" s="2" t="s">
        <v>3237</v>
      </c>
      <c r="X2663" s="2">
        <v>2025</v>
      </c>
      <c r="Y2663" s="2" t="s">
        <v>40</v>
      </c>
      <c r="Z2663" s="4"/>
      <c r="AA2663" s="3">
        <v>46185</v>
      </c>
      <c r="AB2663" s="2" t="s">
        <v>557</v>
      </c>
      <c r="AC2663" s="2">
        <v>448126</v>
      </c>
    </row>
    <row r="2664" spans="1:29" ht="77.25" x14ac:dyDescent="0.25">
      <c r="A2664" s="2" t="s">
        <v>29</v>
      </c>
      <c r="B2664" s="2" t="s">
        <v>42</v>
      </c>
      <c r="C2664" s="2" t="s">
        <v>43</v>
      </c>
      <c r="D2664" s="2" t="s">
        <v>32</v>
      </c>
      <c r="E2664" s="2" t="s">
        <v>5478</v>
      </c>
      <c r="F2664" s="2" t="s">
        <v>41</v>
      </c>
      <c r="G2664" s="2">
        <v>1000</v>
      </c>
      <c r="H2664" s="2">
        <v>1</v>
      </c>
      <c r="I2664" s="3">
        <v>46186</v>
      </c>
      <c r="J2664" s="4"/>
      <c r="K2664" s="2">
        <v>4670303</v>
      </c>
      <c r="L2664" s="2">
        <v>38625</v>
      </c>
      <c r="M2664" s="2" t="s">
        <v>557</v>
      </c>
      <c r="N2664" s="5">
        <v>46184</v>
      </c>
      <c r="O2664" s="2" t="s">
        <v>5480</v>
      </c>
      <c r="P2664" s="2" t="s">
        <v>36</v>
      </c>
      <c r="Q2664" s="2" t="s">
        <v>1220</v>
      </c>
      <c r="R2664" s="3">
        <v>46184</v>
      </c>
      <c r="S2664" s="2" t="s">
        <v>51</v>
      </c>
      <c r="T2664" s="2" t="s">
        <v>528</v>
      </c>
      <c r="U2664" s="2" t="s">
        <v>4008</v>
      </c>
      <c r="V2664" s="2" t="s">
        <v>908</v>
      </c>
      <c r="W2664" s="2" t="s">
        <v>3237</v>
      </c>
      <c r="X2664" s="2">
        <v>2025</v>
      </c>
      <c r="Y2664" s="2" t="s">
        <v>40</v>
      </c>
      <c r="Z2664" s="4"/>
      <c r="AA2664" s="3">
        <v>46185</v>
      </c>
      <c r="AB2664" s="2" t="s">
        <v>557</v>
      </c>
      <c r="AC2664" s="2">
        <v>448126</v>
      </c>
    </row>
    <row r="2665" spans="1:29" ht="64.5" x14ac:dyDescent="0.25">
      <c r="A2665" s="2" t="s">
        <v>29</v>
      </c>
      <c r="B2665" s="2" t="s">
        <v>42</v>
      </c>
      <c r="C2665" s="2" t="s">
        <v>43</v>
      </c>
      <c r="D2665" s="2" t="s">
        <v>32</v>
      </c>
      <c r="E2665" s="2" t="s">
        <v>5481</v>
      </c>
      <c r="F2665" s="2" t="s">
        <v>5482</v>
      </c>
      <c r="G2665" s="2">
        <v>2769000</v>
      </c>
      <c r="H2665" s="2">
        <v>1</v>
      </c>
      <c r="I2665" s="3">
        <v>46185</v>
      </c>
      <c r="J2665" s="4"/>
      <c r="K2665" s="2">
        <v>4670410</v>
      </c>
      <c r="L2665" s="2">
        <v>30000</v>
      </c>
      <c r="M2665" s="2" t="s">
        <v>235</v>
      </c>
      <c r="N2665" s="5">
        <v>46183</v>
      </c>
      <c r="O2665" s="2" t="s">
        <v>5483</v>
      </c>
      <c r="P2665" s="2" t="s">
        <v>36</v>
      </c>
      <c r="Q2665" s="2" t="s">
        <v>5484</v>
      </c>
      <c r="R2665" s="2" t="s">
        <v>5485</v>
      </c>
      <c r="S2665" s="2" t="s">
        <v>38</v>
      </c>
      <c r="T2665" s="2" t="s">
        <v>831</v>
      </c>
      <c r="U2665" s="2">
        <v>0</v>
      </c>
      <c r="V2665" s="2" t="s">
        <v>5486</v>
      </c>
      <c r="W2665" s="2" t="s">
        <v>5487</v>
      </c>
      <c r="X2665" s="2">
        <v>2026</v>
      </c>
      <c r="Y2665" s="2" t="s">
        <v>40</v>
      </c>
      <c r="Z2665" s="4"/>
      <c r="AA2665" s="3">
        <v>46184</v>
      </c>
      <c r="AB2665" s="2" t="s">
        <v>235</v>
      </c>
      <c r="AC2665" s="2">
        <v>448116</v>
      </c>
    </row>
    <row r="2666" spans="1:29" ht="64.5" x14ac:dyDescent="0.25">
      <c r="A2666" s="2" t="s">
        <v>29</v>
      </c>
      <c r="B2666" s="2" t="s">
        <v>42</v>
      </c>
      <c r="C2666" s="2" t="s">
        <v>43</v>
      </c>
      <c r="D2666" s="2" t="s">
        <v>32</v>
      </c>
      <c r="E2666" s="2" t="s">
        <v>5488</v>
      </c>
      <c r="F2666" s="2" t="s">
        <v>5489</v>
      </c>
      <c r="G2666" s="2">
        <v>2520000</v>
      </c>
      <c r="H2666" s="2">
        <v>1</v>
      </c>
      <c r="I2666" s="3">
        <v>46185</v>
      </c>
      <c r="J2666" s="4"/>
      <c r="K2666" s="2">
        <v>4597078</v>
      </c>
      <c r="L2666" s="2">
        <v>50400</v>
      </c>
      <c r="M2666" s="2" t="s">
        <v>143</v>
      </c>
      <c r="N2666" s="4"/>
      <c r="O2666" s="2" t="s">
        <v>5490</v>
      </c>
      <c r="P2666" s="2" t="s">
        <v>36</v>
      </c>
      <c r="Q2666" s="2" t="s">
        <v>577</v>
      </c>
      <c r="R2666" s="3">
        <v>46184</v>
      </c>
      <c r="S2666" s="2" t="s">
        <v>151</v>
      </c>
      <c r="T2666" s="2" t="s">
        <v>52</v>
      </c>
      <c r="U2666" s="2">
        <v>0</v>
      </c>
      <c r="V2666" s="2">
        <v>0</v>
      </c>
      <c r="W2666" s="2" t="s">
        <v>579</v>
      </c>
      <c r="X2666" s="2">
        <v>2026</v>
      </c>
      <c r="Y2666" s="2" t="s">
        <v>40</v>
      </c>
      <c r="Z2666" s="4"/>
      <c r="AA2666" s="3">
        <v>46184</v>
      </c>
      <c r="AB2666" s="2" t="s">
        <v>143</v>
      </c>
      <c r="AC2666" s="2">
        <v>448108</v>
      </c>
    </row>
    <row r="2667" spans="1:29" ht="39" x14ac:dyDescent="0.25">
      <c r="A2667" s="2" t="s">
        <v>29</v>
      </c>
      <c r="B2667" s="2" t="s">
        <v>42</v>
      </c>
      <c r="C2667" s="2" t="s">
        <v>43</v>
      </c>
      <c r="D2667" s="2" t="s">
        <v>32</v>
      </c>
      <c r="E2667" s="2" t="s">
        <v>5488</v>
      </c>
      <c r="F2667" s="2" t="s">
        <v>41</v>
      </c>
      <c r="G2667" s="2">
        <v>1000</v>
      </c>
      <c r="H2667" s="2">
        <v>1</v>
      </c>
      <c r="I2667" s="3">
        <v>46185</v>
      </c>
      <c r="J2667" s="4"/>
      <c r="K2667" s="2">
        <v>4597078</v>
      </c>
      <c r="L2667" s="2">
        <v>50400</v>
      </c>
      <c r="M2667" s="2" t="s">
        <v>143</v>
      </c>
      <c r="N2667" s="4"/>
      <c r="O2667" s="2" t="s">
        <v>5490</v>
      </c>
      <c r="P2667" s="2" t="s">
        <v>36</v>
      </c>
      <c r="Q2667" s="2" t="s">
        <v>577</v>
      </c>
      <c r="R2667" s="3">
        <v>46184</v>
      </c>
      <c r="S2667" s="2" t="s">
        <v>151</v>
      </c>
      <c r="T2667" s="2" t="s">
        <v>52</v>
      </c>
      <c r="U2667" s="2">
        <v>0</v>
      </c>
      <c r="V2667" s="2">
        <v>0</v>
      </c>
      <c r="W2667" s="2" t="s">
        <v>579</v>
      </c>
      <c r="X2667" s="2">
        <v>2026</v>
      </c>
      <c r="Y2667" s="2" t="s">
        <v>40</v>
      </c>
      <c r="Z2667" s="4"/>
      <c r="AA2667" s="3">
        <v>46184</v>
      </c>
      <c r="AB2667" s="2" t="s">
        <v>143</v>
      </c>
      <c r="AC2667" s="2">
        <v>448108</v>
      </c>
    </row>
    <row r="2668" spans="1:29" ht="102.75" x14ac:dyDescent="0.25">
      <c r="A2668" s="2" t="s">
        <v>29</v>
      </c>
      <c r="B2668" s="2" t="s">
        <v>42</v>
      </c>
      <c r="C2668" s="2" t="s">
        <v>43</v>
      </c>
      <c r="D2668" s="2" t="s">
        <v>32</v>
      </c>
      <c r="E2668" s="2" t="s">
        <v>5491</v>
      </c>
      <c r="F2668" s="2" t="s">
        <v>5492</v>
      </c>
      <c r="G2668" s="2">
        <v>1157000</v>
      </c>
      <c r="H2668" s="2">
        <v>1</v>
      </c>
      <c r="I2668" s="3">
        <v>46186</v>
      </c>
      <c r="J2668" s="4"/>
      <c r="K2668" s="2">
        <v>4674691</v>
      </c>
      <c r="L2668" s="2">
        <v>10000</v>
      </c>
      <c r="M2668" s="2" t="s">
        <v>35</v>
      </c>
      <c r="N2668" s="5">
        <v>46185</v>
      </c>
      <c r="O2668" s="2" t="s">
        <v>5493</v>
      </c>
      <c r="P2668" s="2" t="s">
        <v>36</v>
      </c>
      <c r="Q2668" s="2" t="s">
        <v>88</v>
      </c>
      <c r="R2668" s="3">
        <v>46185</v>
      </c>
      <c r="S2668" s="2" t="s">
        <v>38</v>
      </c>
      <c r="T2668" s="2" t="s">
        <v>5494</v>
      </c>
      <c r="U2668" s="2">
        <v>0</v>
      </c>
      <c r="V2668" s="2">
        <v>0</v>
      </c>
      <c r="W2668" s="2" t="s">
        <v>5495</v>
      </c>
      <c r="X2668" s="2">
        <v>2026</v>
      </c>
      <c r="Y2668" s="2" t="s">
        <v>40</v>
      </c>
      <c r="Z2668" s="4"/>
      <c r="AA2668" s="3">
        <v>46185</v>
      </c>
      <c r="AB2668" s="2" t="s">
        <v>35</v>
      </c>
      <c r="AC2668" s="2">
        <v>448100</v>
      </c>
    </row>
    <row r="2669" spans="1:29" ht="102.75" x14ac:dyDescent="0.25">
      <c r="A2669" s="2" t="s">
        <v>29</v>
      </c>
      <c r="B2669" s="2" t="s">
        <v>42</v>
      </c>
      <c r="C2669" s="2" t="s">
        <v>43</v>
      </c>
      <c r="D2669" s="2" t="s">
        <v>32</v>
      </c>
      <c r="E2669" s="2" t="s">
        <v>5491</v>
      </c>
      <c r="F2669" s="2" t="s">
        <v>41</v>
      </c>
      <c r="G2669" s="2">
        <v>1000</v>
      </c>
      <c r="H2669" s="2">
        <v>1</v>
      </c>
      <c r="I2669" s="3">
        <v>46186</v>
      </c>
      <c r="J2669" s="4"/>
      <c r="K2669" s="2">
        <v>4674691</v>
      </c>
      <c r="L2669" s="2">
        <v>10000</v>
      </c>
      <c r="M2669" s="2" t="s">
        <v>35</v>
      </c>
      <c r="N2669" s="5">
        <v>46185</v>
      </c>
      <c r="O2669" s="2" t="s">
        <v>5493</v>
      </c>
      <c r="P2669" s="2" t="s">
        <v>36</v>
      </c>
      <c r="Q2669" s="2" t="s">
        <v>88</v>
      </c>
      <c r="R2669" s="3">
        <v>46185</v>
      </c>
      <c r="S2669" s="2" t="s">
        <v>38</v>
      </c>
      <c r="T2669" s="2" t="s">
        <v>5494</v>
      </c>
      <c r="U2669" s="2">
        <v>0</v>
      </c>
      <c r="V2669" s="2">
        <v>0</v>
      </c>
      <c r="W2669" s="2" t="s">
        <v>5495</v>
      </c>
      <c r="X2669" s="2">
        <v>2026</v>
      </c>
      <c r="Y2669" s="2" t="s">
        <v>40</v>
      </c>
      <c r="Z2669" s="4"/>
      <c r="AA2669" s="3">
        <v>46185</v>
      </c>
      <c r="AB2669" s="2" t="s">
        <v>35</v>
      </c>
      <c r="AC2669" s="2">
        <v>448100</v>
      </c>
    </row>
    <row r="2670" spans="1:29" ht="64.5" x14ac:dyDescent="0.25">
      <c r="A2670" s="2" t="s">
        <v>29</v>
      </c>
      <c r="B2670" s="2" t="s">
        <v>42</v>
      </c>
      <c r="C2670" s="2" t="s">
        <v>43</v>
      </c>
      <c r="D2670" s="2" t="s">
        <v>32</v>
      </c>
      <c r="E2670" s="2" t="s">
        <v>5496</v>
      </c>
      <c r="F2670" s="2" t="s">
        <v>5497</v>
      </c>
      <c r="G2670" s="2">
        <v>1970000</v>
      </c>
      <c r="H2670" s="2">
        <v>1</v>
      </c>
      <c r="I2670" s="3">
        <v>46186</v>
      </c>
      <c r="J2670" s="4"/>
      <c r="K2670" s="2">
        <v>4670327</v>
      </c>
      <c r="L2670" s="2">
        <v>39400</v>
      </c>
      <c r="M2670" s="2" t="s">
        <v>287</v>
      </c>
      <c r="N2670" s="5">
        <v>46184</v>
      </c>
      <c r="O2670" s="2">
        <v>525</v>
      </c>
      <c r="P2670" s="2" t="s">
        <v>36</v>
      </c>
      <c r="Q2670" s="2" t="s">
        <v>61</v>
      </c>
      <c r="R2670" s="3">
        <v>46184</v>
      </c>
      <c r="S2670" s="2" t="s">
        <v>288</v>
      </c>
      <c r="T2670" s="2" t="s">
        <v>63</v>
      </c>
      <c r="U2670" s="2">
        <v>0</v>
      </c>
      <c r="V2670" s="2">
        <v>0</v>
      </c>
      <c r="W2670" s="2" t="s">
        <v>64</v>
      </c>
      <c r="X2670" s="2">
        <v>2026</v>
      </c>
      <c r="Y2670" s="2" t="s">
        <v>40</v>
      </c>
      <c r="Z2670" s="4"/>
      <c r="AA2670" s="3">
        <v>46184</v>
      </c>
      <c r="AB2670" s="2" t="s">
        <v>287</v>
      </c>
      <c r="AC2670" s="2">
        <v>448072</v>
      </c>
    </row>
    <row r="2671" spans="1:29" ht="51.75" x14ac:dyDescent="0.25">
      <c r="A2671" s="2" t="s">
        <v>29</v>
      </c>
      <c r="B2671" s="2" t="s">
        <v>42</v>
      </c>
      <c r="C2671" s="2" t="s">
        <v>43</v>
      </c>
      <c r="D2671" s="2" t="s">
        <v>32</v>
      </c>
      <c r="E2671" s="2" t="s">
        <v>5496</v>
      </c>
      <c r="F2671" s="2" t="s">
        <v>41</v>
      </c>
      <c r="G2671" s="2">
        <v>1000</v>
      </c>
      <c r="H2671" s="2">
        <v>1</v>
      </c>
      <c r="I2671" s="3">
        <v>46186</v>
      </c>
      <c r="J2671" s="4"/>
      <c r="K2671" s="2">
        <v>4670327</v>
      </c>
      <c r="L2671" s="2">
        <v>39400</v>
      </c>
      <c r="M2671" s="2" t="s">
        <v>287</v>
      </c>
      <c r="N2671" s="5">
        <v>46184</v>
      </c>
      <c r="O2671" s="2">
        <v>525</v>
      </c>
      <c r="P2671" s="2" t="s">
        <v>36</v>
      </c>
      <c r="Q2671" s="2" t="s">
        <v>61</v>
      </c>
      <c r="R2671" s="3">
        <v>46184</v>
      </c>
      <c r="S2671" s="2" t="s">
        <v>288</v>
      </c>
      <c r="T2671" s="2" t="s">
        <v>63</v>
      </c>
      <c r="U2671" s="2">
        <v>0</v>
      </c>
      <c r="V2671" s="2">
        <v>0</v>
      </c>
      <c r="W2671" s="2" t="s">
        <v>64</v>
      </c>
      <c r="X2671" s="2">
        <v>2026</v>
      </c>
      <c r="Y2671" s="2" t="s">
        <v>40</v>
      </c>
      <c r="Z2671" s="4"/>
      <c r="AA2671" s="3">
        <v>46184</v>
      </c>
      <c r="AB2671" s="2" t="s">
        <v>287</v>
      </c>
      <c r="AC2671" s="2">
        <v>448072</v>
      </c>
    </row>
    <row r="2672" spans="1:29" ht="102.75" x14ac:dyDescent="0.25">
      <c r="A2672" s="2" t="s">
        <v>29</v>
      </c>
      <c r="B2672" s="2" t="s">
        <v>42</v>
      </c>
      <c r="C2672" s="2" t="s">
        <v>43</v>
      </c>
      <c r="D2672" s="2" t="s">
        <v>32</v>
      </c>
      <c r="E2672" s="2" t="s">
        <v>5498</v>
      </c>
      <c r="F2672" s="2" t="s">
        <v>5499</v>
      </c>
      <c r="G2672" s="2">
        <v>1667000</v>
      </c>
      <c r="H2672" s="2">
        <v>1</v>
      </c>
      <c r="I2672" s="3">
        <v>46185</v>
      </c>
      <c r="J2672" s="4"/>
      <c r="K2672" s="2">
        <v>4669350</v>
      </c>
      <c r="L2672" s="2">
        <v>10000</v>
      </c>
      <c r="M2672" s="2" t="s">
        <v>35</v>
      </c>
      <c r="N2672" s="5">
        <v>46184</v>
      </c>
      <c r="O2672" s="2" t="s">
        <v>5500</v>
      </c>
      <c r="P2672" s="2" t="s">
        <v>36</v>
      </c>
      <c r="Q2672" s="2" t="s">
        <v>37</v>
      </c>
      <c r="R2672" s="3">
        <v>46184</v>
      </c>
      <c r="S2672" s="2" t="s">
        <v>38</v>
      </c>
      <c r="T2672" s="2" t="s">
        <v>5501</v>
      </c>
      <c r="U2672" s="2">
        <v>0</v>
      </c>
      <c r="V2672" s="2">
        <v>0</v>
      </c>
      <c r="W2672" s="2" t="s">
        <v>5502</v>
      </c>
      <c r="X2672" s="2">
        <v>2026</v>
      </c>
      <c r="Y2672" s="2" t="s">
        <v>40</v>
      </c>
      <c r="Z2672" s="4"/>
      <c r="AA2672" s="3">
        <v>46184</v>
      </c>
      <c r="AB2672" s="2" t="s">
        <v>35</v>
      </c>
      <c r="AC2672" s="2">
        <v>448048</v>
      </c>
    </row>
    <row r="2673" spans="1:29" ht="102.75" x14ac:dyDescent="0.25">
      <c r="A2673" s="2" t="s">
        <v>29</v>
      </c>
      <c r="B2673" s="2" t="s">
        <v>42</v>
      </c>
      <c r="C2673" s="2" t="s">
        <v>43</v>
      </c>
      <c r="D2673" s="2" t="s">
        <v>32</v>
      </c>
      <c r="E2673" s="2" t="s">
        <v>5498</v>
      </c>
      <c r="F2673" s="2" t="s">
        <v>41</v>
      </c>
      <c r="G2673" s="2">
        <v>1000</v>
      </c>
      <c r="H2673" s="2">
        <v>1</v>
      </c>
      <c r="I2673" s="3">
        <v>46185</v>
      </c>
      <c r="J2673" s="4"/>
      <c r="K2673" s="2">
        <v>4669350</v>
      </c>
      <c r="L2673" s="2">
        <v>10000</v>
      </c>
      <c r="M2673" s="2" t="s">
        <v>35</v>
      </c>
      <c r="N2673" s="5">
        <v>46184</v>
      </c>
      <c r="O2673" s="2" t="s">
        <v>5500</v>
      </c>
      <c r="P2673" s="2" t="s">
        <v>36</v>
      </c>
      <c r="Q2673" s="2" t="s">
        <v>37</v>
      </c>
      <c r="R2673" s="3">
        <v>46184</v>
      </c>
      <c r="S2673" s="2" t="s">
        <v>38</v>
      </c>
      <c r="T2673" s="2" t="s">
        <v>5501</v>
      </c>
      <c r="U2673" s="2">
        <v>0</v>
      </c>
      <c r="V2673" s="2">
        <v>0</v>
      </c>
      <c r="W2673" s="2" t="s">
        <v>5502</v>
      </c>
      <c r="X2673" s="2">
        <v>2026</v>
      </c>
      <c r="Y2673" s="2" t="s">
        <v>40</v>
      </c>
      <c r="Z2673" s="4"/>
      <c r="AA2673" s="3">
        <v>46184</v>
      </c>
      <c r="AB2673" s="2" t="s">
        <v>35</v>
      </c>
      <c r="AC2673" s="2">
        <v>448048</v>
      </c>
    </row>
    <row r="2674" spans="1:29" ht="39" x14ac:dyDescent="0.25">
      <c r="A2674" s="2" t="s">
        <v>29</v>
      </c>
      <c r="B2674" s="2" t="s">
        <v>42</v>
      </c>
      <c r="C2674" s="2" t="s">
        <v>43</v>
      </c>
      <c r="D2674" s="2" t="s">
        <v>32</v>
      </c>
      <c r="E2674" s="2" t="s">
        <v>5503</v>
      </c>
      <c r="F2674" s="2" t="s">
        <v>41</v>
      </c>
      <c r="G2674" s="2">
        <v>1000</v>
      </c>
      <c r="H2674" s="2">
        <v>1</v>
      </c>
      <c r="I2674" s="3">
        <v>46185</v>
      </c>
      <c r="J2674" s="4"/>
      <c r="K2674" s="2">
        <v>2220314</v>
      </c>
      <c r="L2674" s="2">
        <v>47000</v>
      </c>
      <c r="M2674" s="2" t="s">
        <v>143</v>
      </c>
      <c r="N2674" s="5">
        <v>46184</v>
      </c>
      <c r="O2674" s="2" t="s">
        <v>5504</v>
      </c>
      <c r="P2674" s="2" t="s">
        <v>36</v>
      </c>
      <c r="Q2674" s="2" t="s">
        <v>3573</v>
      </c>
      <c r="R2674" s="3">
        <v>46184</v>
      </c>
      <c r="S2674" s="2" t="s">
        <v>38</v>
      </c>
      <c r="T2674" s="2" t="s">
        <v>4230</v>
      </c>
      <c r="U2674" s="2">
        <v>0</v>
      </c>
      <c r="V2674" s="2" t="s">
        <v>723</v>
      </c>
      <c r="W2674" s="2" t="s">
        <v>279</v>
      </c>
      <c r="X2674" s="2">
        <v>2026</v>
      </c>
      <c r="Y2674" s="2" t="s">
        <v>40</v>
      </c>
      <c r="Z2674" s="4"/>
      <c r="AA2674" s="3">
        <v>46184</v>
      </c>
      <c r="AB2674" s="2" t="s">
        <v>143</v>
      </c>
      <c r="AC2674" s="2">
        <v>448038</v>
      </c>
    </row>
    <row r="2675" spans="1:29" ht="64.5" x14ac:dyDescent="0.25">
      <c r="A2675" s="2" t="s">
        <v>29</v>
      </c>
      <c r="B2675" s="2" t="s">
        <v>42</v>
      </c>
      <c r="C2675" s="2" t="s">
        <v>43</v>
      </c>
      <c r="D2675" s="2" t="s">
        <v>32</v>
      </c>
      <c r="E2675" s="2" t="s">
        <v>5503</v>
      </c>
      <c r="F2675" s="2" t="s">
        <v>5505</v>
      </c>
      <c r="G2675" s="2">
        <v>2350000</v>
      </c>
      <c r="H2675" s="2">
        <v>1</v>
      </c>
      <c r="I2675" s="3">
        <v>46185</v>
      </c>
      <c r="J2675" s="4"/>
      <c r="K2675" s="2">
        <v>2220314</v>
      </c>
      <c r="L2675" s="2">
        <v>47000</v>
      </c>
      <c r="M2675" s="2" t="s">
        <v>143</v>
      </c>
      <c r="N2675" s="5">
        <v>46184</v>
      </c>
      <c r="O2675" s="2" t="s">
        <v>5504</v>
      </c>
      <c r="P2675" s="2" t="s">
        <v>36</v>
      </c>
      <c r="Q2675" s="2" t="s">
        <v>3573</v>
      </c>
      <c r="R2675" s="3">
        <v>46184</v>
      </c>
      <c r="S2675" s="2" t="s">
        <v>38</v>
      </c>
      <c r="T2675" s="2" t="s">
        <v>4230</v>
      </c>
      <c r="U2675" s="2">
        <v>0</v>
      </c>
      <c r="V2675" s="2" t="s">
        <v>723</v>
      </c>
      <c r="W2675" s="2" t="s">
        <v>279</v>
      </c>
      <c r="X2675" s="2">
        <v>2026</v>
      </c>
      <c r="Y2675" s="2" t="s">
        <v>40</v>
      </c>
      <c r="Z2675" s="4"/>
      <c r="AA2675" s="3">
        <v>46184</v>
      </c>
      <c r="AB2675" s="2" t="s">
        <v>143</v>
      </c>
      <c r="AC2675" s="2">
        <v>448038</v>
      </c>
    </row>
    <row r="2676" spans="1:29" ht="64.5" x14ac:dyDescent="0.25">
      <c r="A2676" s="2" t="s">
        <v>29</v>
      </c>
      <c r="B2676" s="2" t="s">
        <v>42</v>
      </c>
      <c r="C2676" s="2" t="s">
        <v>43</v>
      </c>
      <c r="D2676" s="2" t="s">
        <v>372</v>
      </c>
      <c r="E2676" s="2" t="s">
        <v>5506</v>
      </c>
      <c r="F2676" s="2" t="s">
        <v>5507</v>
      </c>
      <c r="G2676" s="2">
        <v>1999000</v>
      </c>
      <c r="H2676" s="2">
        <v>1</v>
      </c>
      <c r="I2676" s="3">
        <v>46184</v>
      </c>
      <c r="J2676" s="4"/>
      <c r="K2676" s="2">
        <v>4195339</v>
      </c>
      <c r="L2676" s="2">
        <v>29985</v>
      </c>
      <c r="M2676" s="2" t="s">
        <v>703</v>
      </c>
      <c r="N2676" s="5">
        <v>46184</v>
      </c>
      <c r="O2676" s="2" t="s">
        <v>5508</v>
      </c>
      <c r="P2676" s="2" t="s">
        <v>49</v>
      </c>
      <c r="Q2676" s="2" t="s">
        <v>37</v>
      </c>
      <c r="R2676" s="3">
        <v>46184</v>
      </c>
      <c r="S2676" s="2" t="s">
        <v>38</v>
      </c>
      <c r="T2676" s="2" t="s">
        <v>5509</v>
      </c>
      <c r="U2676" s="2" t="s">
        <v>5510</v>
      </c>
      <c r="V2676" s="2" t="s">
        <v>5511</v>
      </c>
      <c r="W2676" s="2" t="s">
        <v>3772</v>
      </c>
      <c r="X2676" s="2">
        <v>2025</v>
      </c>
      <c r="Y2676" s="2" t="s">
        <v>55</v>
      </c>
      <c r="Z2676" s="4"/>
      <c r="AA2676" s="4"/>
      <c r="AB2676" s="2" t="s">
        <v>703</v>
      </c>
      <c r="AC2676" s="2">
        <v>447752</v>
      </c>
    </row>
    <row r="2677" spans="1:29" ht="64.5" x14ac:dyDescent="0.25">
      <c r="A2677" s="2" t="s">
        <v>29</v>
      </c>
      <c r="B2677" s="2" t="s">
        <v>42</v>
      </c>
      <c r="C2677" s="2" t="s">
        <v>43</v>
      </c>
      <c r="D2677" s="2" t="s">
        <v>372</v>
      </c>
      <c r="E2677" s="2" t="s">
        <v>5506</v>
      </c>
      <c r="F2677" s="2" t="s">
        <v>56</v>
      </c>
      <c r="G2677" s="2">
        <v>499200</v>
      </c>
      <c r="H2677" s="2">
        <v>1</v>
      </c>
      <c r="I2677" s="3">
        <v>46184</v>
      </c>
      <c r="J2677" s="4"/>
      <c r="K2677" s="2">
        <v>4195339</v>
      </c>
      <c r="L2677" s="2">
        <v>29985</v>
      </c>
      <c r="M2677" s="2" t="s">
        <v>703</v>
      </c>
      <c r="N2677" s="5">
        <v>46184</v>
      </c>
      <c r="O2677" s="2" t="s">
        <v>5508</v>
      </c>
      <c r="P2677" s="2" t="s">
        <v>49</v>
      </c>
      <c r="Q2677" s="2" t="s">
        <v>37</v>
      </c>
      <c r="R2677" s="3">
        <v>46184</v>
      </c>
      <c r="S2677" s="2" t="s">
        <v>38</v>
      </c>
      <c r="T2677" s="2" t="s">
        <v>5509</v>
      </c>
      <c r="U2677" s="2" t="s">
        <v>5510</v>
      </c>
      <c r="V2677" s="2" t="s">
        <v>5511</v>
      </c>
      <c r="W2677" s="2" t="s">
        <v>3772</v>
      </c>
      <c r="X2677" s="2">
        <v>2025</v>
      </c>
      <c r="Y2677" s="2" t="s">
        <v>55</v>
      </c>
      <c r="Z2677" s="4"/>
      <c r="AA2677" s="4"/>
      <c r="AB2677" s="2" t="s">
        <v>703</v>
      </c>
      <c r="AC2677" s="2">
        <v>447752</v>
      </c>
    </row>
    <row r="2678" spans="1:29" ht="102.75" x14ac:dyDescent="0.25">
      <c r="A2678" s="2" t="s">
        <v>29</v>
      </c>
      <c r="B2678" s="2" t="s">
        <v>42</v>
      </c>
      <c r="C2678" s="2" t="s">
        <v>43</v>
      </c>
      <c r="D2678" s="2" t="s">
        <v>737</v>
      </c>
      <c r="E2678" s="2" t="s">
        <v>5512</v>
      </c>
      <c r="F2678" s="2" t="s">
        <v>41</v>
      </c>
      <c r="G2678" s="2">
        <v>1000</v>
      </c>
      <c r="H2678" s="2">
        <v>1</v>
      </c>
      <c r="I2678" s="3">
        <v>46184</v>
      </c>
      <c r="J2678" s="4"/>
      <c r="K2678" s="2">
        <v>4633815</v>
      </c>
      <c r="L2678" s="2">
        <v>24405</v>
      </c>
      <c r="M2678" s="2" t="s">
        <v>35</v>
      </c>
      <c r="N2678" s="5">
        <v>46183</v>
      </c>
      <c r="O2678" s="2" t="s">
        <v>5513</v>
      </c>
      <c r="P2678" s="2" t="s">
        <v>181</v>
      </c>
      <c r="Q2678" s="2">
        <v>0</v>
      </c>
      <c r="R2678" s="3">
        <v>46183</v>
      </c>
      <c r="S2678" s="2" t="s">
        <v>38</v>
      </c>
      <c r="T2678" s="2" t="s">
        <v>2140</v>
      </c>
      <c r="U2678" s="2">
        <v>0</v>
      </c>
      <c r="V2678" s="2">
        <v>0</v>
      </c>
      <c r="W2678" s="2" t="s">
        <v>2140</v>
      </c>
      <c r="X2678" s="2">
        <v>2026</v>
      </c>
      <c r="Y2678" s="2" t="s">
        <v>55</v>
      </c>
      <c r="Z2678" s="4"/>
      <c r="AA2678" s="3">
        <v>46179</v>
      </c>
      <c r="AB2678" s="2" t="s">
        <v>35</v>
      </c>
      <c r="AC2678" s="2">
        <v>447750</v>
      </c>
    </row>
    <row r="2679" spans="1:29" ht="102.75" x14ac:dyDescent="0.25">
      <c r="A2679" s="2" t="s">
        <v>29</v>
      </c>
      <c r="B2679" s="2" t="s">
        <v>42</v>
      </c>
      <c r="C2679" s="2" t="s">
        <v>43</v>
      </c>
      <c r="D2679" s="2" t="s">
        <v>737</v>
      </c>
      <c r="E2679" s="2" t="s">
        <v>5512</v>
      </c>
      <c r="F2679" s="2" t="s">
        <v>5514</v>
      </c>
      <c r="G2679" s="2">
        <v>1627000</v>
      </c>
      <c r="H2679" s="2">
        <v>1</v>
      </c>
      <c r="I2679" s="3">
        <v>46184</v>
      </c>
      <c r="J2679" s="4"/>
      <c r="K2679" s="2">
        <v>4633815</v>
      </c>
      <c r="L2679" s="2">
        <v>24405</v>
      </c>
      <c r="M2679" s="2" t="s">
        <v>35</v>
      </c>
      <c r="N2679" s="5">
        <v>46183</v>
      </c>
      <c r="O2679" s="2" t="s">
        <v>5513</v>
      </c>
      <c r="P2679" s="2" t="s">
        <v>181</v>
      </c>
      <c r="Q2679" s="2">
        <v>0</v>
      </c>
      <c r="R2679" s="3">
        <v>46183</v>
      </c>
      <c r="S2679" s="2" t="s">
        <v>38</v>
      </c>
      <c r="T2679" s="2" t="s">
        <v>2140</v>
      </c>
      <c r="U2679" s="2">
        <v>0</v>
      </c>
      <c r="V2679" s="2">
        <v>0</v>
      </c>
      <c r="W2679" s="2" t="s">
        <v>2140</v>
      </c>
      <c r="X2679" s="2">
        <v>2026</v>
      </c>
      <c r="Y2679" s="2" t="s">
        <v>55</v>
      </c>
      <c r="Z2679" s="4"/>
      <c r="AA2679" s="3">
        <v>46179</v>
      </c>
      <c r="AB2679" s="2" t="s">
        <v>35</v>
      </c>
      <c r="AC2679" s="2">
        <v>447750</v>
      </c>
    </row>
    <row r="2680" spans="1:29" ht="64.5" x14ac:dyDescent="0.25">
      <c r="A2680" s="2" t="s">
        <v>29</v>
      </c>
      <c r="B2680" s="2" t="s">
        <v>42</v>
      </c>
      <c r="C2680" s="2" t="s">
        <v>43</v>
      </c>
      <c r="D2680" s="2" t="s">
        <v>67</v>
      </c>
      <c r="E2680" s="2" t="s">
        <v>5515</v>
      </c>
      <c r="F2680" s="2" t="s">
        <v>5516</v>
      </c>
      <c r="G2680" s="2">
        <v>2380000</v>
      </c>
      <c r="H2680" s="2">
        <v>1</v>
      </c>
      <c r="I2680" s="3">
        <v>46199</v>
      </c>
      <c r="J2680" s="4"/>
      <c r="K2680" s="2">
        <v>4569052</v>
      </c>
      <c r="L2680" s="2">
        <v>47600</v>
      </c>
      <c r="M2680" s="2" t="s">
        <v>768</v>
      </c>
      <c r="N2680" s="5">
        <v>46184</v>
      </c>
      <c r="O2680" s="2">
        <v>201992</v>
      </c>
      <c r="P2680" s="2" t="s">
        <v>181</v>
      </c>
      <c r="Q2680" s="2" t="s">
        <v>2466</v>
      </c>
      <c r="R2680" s="3">
        <v>46184</v>
      </c>
      <c r="S2680" s="2" t="s">
        <v>51</v>
      </c>
      <c r="T2680" s="2" t="s">
        <v>72</v>
      </c>
      <c r="U2680" s="2">
        <v>0</v>
      </c>
      <c r="V2680" s="2">
        <v>0</v>
      </c>
      <c r="W2680" s="2" t="s">
        <v>1684</v>
      </c>
      <c r="X2680" s="2">
        <v>2026</v>
      </c>
      <c r="Y2680" s="2" t="s">
        <v>65</v>
      </c>
      <c r="Z2680" s="4"/>
      <c r="AA2680" s="3">
        <v>46184</v>
      </c>
      <c r="AB2680" s="2" t="s">
        <v>768</v>
      </c>
      <c r="AC2680" s="2">
        <v>447708</v>
      </c>
    </row>
    <row r="2681" spans="1:29" ht="39" x14ac:dyDescent="0.25">
      <c r="A2681" s="2" t="s">
        <v>29</v>
      </c>
      <c r="B2681" s="2" t="s">
        <v>42</v>
      </c>
      <c r="C2681" s="2" t="s">
        <v>43</v>
      </c>
      <c r="D2681" s="2" t="s">
        <v>67</v>
      </c>
      <c r="E2681" s="2" t="s">
        <v>5515</v>
      </c>
      <c r="F2681" s="2" t="s">
        <v>41</v>
      </c>
      <c r="G2681" s="2">
        <v>5000</v>
      </c>
      <c r="H2681" s="2">
        <v>1</v>
      </c>
      <c r="I2681" s="3">
        <v>46199</v>
      </c>
      <c r="J2681" s="4"/>
      <c r="K2681" s="2">
        <v>4569052</v>
      </c>
      <c r="L2681" s="2">
        <v>47600</v>
      </c>
      <c r="M2681" s="2" t="s">
        <v>768</v>
      </c>
      <c r="N2681" s="5">
        <v>46184</v>
      </c>
      <c r="O2681" s="2">
        <v>201992</v>
      </c>
      <c r="P2681" s="2" t="s">
        <v>181</v>
      </c>
      <c r="Q2681" s="2" t="s">
        <v>2466</v>
      </c>
      <c r="R2681" s="3">
        <v>46184</v>
      </c>
      <c r="S2681" s="2" t="s">
        <v>51</v>
      </c>
      <c r="T2681" s="2" t="s">
        <v>72</v>
      </c>
      <c r="U2681" s="2">
        <v>0</v>
      </c>
      <c r="V2681" s="2">
        <v>0</v>
      </c>
      <c r="W2681" s="2" t="s">
        <v>1684</v>
      </c>
      <c r="X2681" s="2">
        <v>2026</v>
      </c>
      <c r="Y2681" s="2" t="s">
        <v>65</v>
      </c>
      <c r="Z2681" s="4"/>
      <c r="AA2681" s="3">
        <v>46184</v>
      </c>
      <c r="AB2681" s="2" t="s">
        <v>768</v>
      </c>
      <c r="AC2681" s="2">
        <v>447708</v>
      </c>
    </row>
    <row r="2682" spans="1:29" ht="51.75" x14ac:dyDescent="0.25">
      <c r="A2682" s="2" t="s">
        <v>29</v>
      </c>
      <c r="B2682" s="2" t="s">
        <v>42</v>
      </c>
      <c r="C2682" s="2" t="s">
        <v>43</v>
      </c>
      <c r="D2682" s="2" t="s">
        <v>636</v>
      </c>
      <c r="E2682" s="2" t="s">
        <v>5517</v>
      </c>
      <c r="F2682" s="2" t="s">
        <v>56</v>
      </c>
      <c r="G2682" s="2">
        <v>1970000</v>
      </c>
      <c r="H2682" s="2">
        <v>1</v>
      </c>
      <c r="I2682" s="3">
        <v>46200</v>
      </c>
      <c r="J2682" s="4"/>
      <c r="K2682" s="2">
        <v>4428175</v>
      </c>
      <c r="L2682" s="2">
        <v>39400</v>
      </c>
      <c r="M2682" s="2" t="s">
        <v>166</v>
      </c>
      <c r="N2682" s="5">
        <v>46190</v>
      </c>
      <c r="O2682" s="2" t="s">
        <v>5518</v>
      </c>
      <c r="P2682" s="2" t="s">
        <v>49</v>
      </c>
      <c r="Q2682" s="2" t="s">
        <v>2902</v>
      </c>
      <c r="R2682" s="3">
        <v>46190</v>
      </c>
      <c r="S2682" s="2" t="s">
        <v>51</v>
      </c>
      <c r="T2682" s="2" t="s">
        <v>63</v>
      </c>
      <c r="U2682" s="2">
        <v>0</v>
      </c>
      <c r="V2682" s="2" t="s">
        <v>723</v>
      </c>
      <c r="W2682" s="2" t="s">
        <v>64</v>
      </c>
      <c r="X2682" s="2">
        <v>2026</v>
      </c>
      <c r="Y2682" s="2" t="s">
        <v>65</v>
      </c>
      <c r="Z2682" s="4"/>
      <c r="AA2682" s="3">
        <v>46184</v>
      </c>
      <c r="AB2682" s="2" t="s">
        <v>166</v>
      </c>
      <c r="AC2682" s="2">
        <v>447544</v>
      </c>
    </row>
    <row r="2683" spans="1:29" ht="64.5" x14ac:dyDescent="0.25">
      <c r="A2683" s="2" t="s">
        <v>29</v>
      </c>
      <c r="B2683" s="2" t="s">
        <v>42</v>
      </c>
      <c r="C2683" s="2" t="s">
        <v>43</v>
      </c>
      <c r="D2683" s="2" t="s">
        <v>636</v>
      </c>
      <c r="E2683" s="2" t="s">
        <v>5517</v>
      </c>
      <c r="F2683" s="2" t="s">
        <v>5519</v>
      </c>
      <c r="G2683" s="2">
        <v>1970000</v>
      </c>
      <c r="H2683" s="2">
        <v>1</v>
      </c>
      <c r="I2683" s="3">
        <v>46200</v>
      </c>
      <c r="J2683" s="4"/>
      <c r="K2683" s="2">
        <v>4428175</v>
      </c>
      <c r="L2683" s="2">
        <v>39400</v>
      </c>
      <c r="M2683" s="2" t="s">
        <v>166</v>
      </c>
      <c r="N2683" s="5">
        <v>46190</v>
      </c>
      <c r="O2683" s="2" t="s">
        <v>5518</v>
      </c>
      <c r="P2683" s="2" t="s">
        <v>49</v>
      </c>
      <c r="Q2683" s="2" t="s">
        <v>2902</v>
      </c>
      <c r="R2683" s="3">
        <v>46190</v>
      </c>
      <c r="S2683" s="2" t="s">
        <v>51</v>
      </c>
      <c r="T2683" s="2" t="s">
        <v>63</v>
      </c>
      <c r="U2683" s="2">
        <v>0</v>
      </c>
      <c r="V2683" s="2" t="s">
        <v>723</v>
      </c>
      <c r="W2683" s="2" t="s">
        <v>64</v>
      </c>
      <c r="X2683" s="2">
        <v>2026</v>
      </c>
      <c r="Y2683" s="2" t="s">
        <v>65</v>
      </c>
      <c r="Z2683" s="4"/>
      <c r="AA2683" s="3">
        <v>46184</v>
      </c>
      <c r="AB2683" s="2" t="s">
        <v>166</v>
      </c>
      <c r="AC2683" s="2">
        <v>447544</v>
      </c>
    </row>
    <row r="2684" spans="1:29" ht="39" x14ac:dyDescent="0.25">
      <c r="A2684" s="2" t="s">
        <v>29</v>
      </c>
      <c r="B2684" s="2" t="s">
        <v>42</v>
      </c>
      <c r="C2684" s="2" t="s">
        <v>43</v>
      </c>
      <c r="D2684" s="2" t="s">
        <v>636</v>
      </c>
      <c r="E2684" s="2" t="s">
        <v>5517</v>
      </c>
      <c r="F2684" s="2" t="s">
        <v>41</v>
      </c>
      <c r="G2684" s="2">
        <v>1000</v>
      </c>
      <c r="H2684" s="2">
        <v>1</v>
      </c>
      <c r="I2684" s="3">
        <v>46200</v>
      </c>
      <c r="J2684" s="4"/>
      <c r="K2684" s="2">
        <v>4428175</v>
      </c>
      <c r="L2684" s="2">
        <v>39400</v>
      </c>
      <c r="M2684" s="2" t="s">
        <v>166</v>
      </c>
      <c r="N2684" s="5">
        <v>46190</v>
      </c>
      <c r="O2684" s="2" t="s">
        <v>5518</v>
      </c>
      <c r="P2684" s="2" t="s">
        <v>49</v>
      </c>
      <c r="Q2684" s="2" t="s">
        <v>2902</v>
      </c>
      <c r="R2684" s="3">
        <v>46190</v>
      </c>
      <c r="S2684" s="2" t="s">
        <v>51</v>
      </c>
      <c r="T2684" s="2" t="s">
        <v>63</v>
      </c>
      <c r="U2684" s="2">
        <v>0</v>
      </c>
      <c r="V2684" s="2" t="s">
        <v>723</v>
      </c>
      <c r="W2684" s="2" t="s">
        <v>64</v>
      </c>
      <c r="X2684" s="2">
        <v>2026</v>
      </c>
      <c r="Y2684" s="2" t="s">
        <v>65</v>
      </c>
      <c r="Z2684" s="4"/>
      <c r="AA2684" s="3">
        <v>46184</v>
      </c>
      <c r="AB2684" s="2" t="s">
        <v>166</v>
      </c>
      <c r="AC2684" s="2">
        <v>447544</v>
      </c>
    </row>
    <row r="2685" spans="1:29" ht="77.25" x14ac:dyDescent="0.25">
      <c r="A2685" s="2" t="s">
        <v>29</v>
      </c>
      <c r="B2685" s="2" t="s">
        <v>42</v>
      </c>
      <c r="C2685" s="2" t="s">
        <v>43</v>
      </c>
      <c r="D2685" s="2" t="s">
        <v>67</v>
      </c>
      <c r="E2685" s="2" t="s">
        <v>5520</v>
      </c>
      <c r="F2685" s="2" t="s">
        <v>5521</v>
      </c>
      <c r="G2685" s="2">
        <v>5353000</v>
      </c>
      <c r="H2685" s="2">
        <v>1</v>
      </c>
      <c r="I2685" s="3">
        <v>46187</v>
      </c>
      <c r="J2685" s="4"/>
      <c r="K2685" s="2">
        <v>410717</v>
      </c>
      <c r="L2685" s="2">
        <v>179660</v>
      </c>
      <c r="M2685" s="2" t="s">
        <v>235</v>
      </c>
      <c r="N2685" s="5">
        <v>46182</v>
      </c>
      <c r="O2685" s="2" t="s">
        <v>5522</v>
      </c>
      <c r="P2685" s="2" t="s">
        <v>136</v>
      </c>
      <c r="Q2685" s="2">
        <v>0</v>
      </c>
      <c r="R2685" s="3">
        <v>46182</v>
      </c>
      <c r="S2685" s="2" t="s">
        <v>38</v>
      </c>
      <c r="T2685" s="2" t="s">
        <v>5523</v>
      </c>
      <c r="U2685" s="2">
        <v>0</v>
      </c>
      <c r="V2685" s="2">
        <v>0</v>
      </c>
      <c r="W2685" s="2" t="s">
        <v>5523</v>
      </c>
      <c r="X2685" s="2">
        <v>2026</v>
      </c>
      <c r="Y2685" s="2" t="s">
        <v>65</v>
      </c>
      <c r="Z2685" s="4"/>
      <c r="AA2685" s="4"/>
      <c r="AB2685" s="2" t="s">
        <v>235</v>
      </c>
      <c r="AC2685" s="2">
        <v>447492</v>
      </c>
    </row>
    <row r="2686" spans="1:29" ht="51.75" x14ac:dyDescent="0.25">
      <c r="A2686" s="2" t="s">
        <v>29</v>
      </c>
      <c r="B2686" s="2" t="s">
        <v>42</v>
      </c>
      <c r="C2686" s="2" t="s">
        <v>43</v>
      </c>
      <c r="D2686" s="2" t="s">
        <v>67</v>
      </c>
      <c r="E2686" s="2" t="s">
        <v>5520</v>
      </c>
      <c r="F2686" s="2" t="s">
        <v>3169</v>
      </c>
      <c r="G2686" s="2">
        <v>3300000</v>
      </c>
      <c r="H2686" s="2">
        <v>1</v>
      </c>
      <c r="I2686" s="3">
        <v>46187</v>
      </c>
      <c r="J2686" s="4"/>
      <c r="K2686" s="2">
        <v>410717</v>
      </c>
      <c r="L2686" s="2">
        <v>179660</v>
      </c>
      <c r="M2686" s="2" t="s">
        <v>235</v>
      </c>
      <c r="N2686" s="5">
        <v>46182</v>
      </c>
      <c r="O2686" s="2" t="s">
        <v>5522</v>
      </c>
      <c r="P2686" s="2" t="s">
        <v>136</v>
      </c>
      <c r="Q2686" s="2">
        <v>0</v>
      </c>
      <c r="R2686" s="3">
        <v>46182</v>
      </c>
      <c r="S2686" s="2" t="s">
        <v>38</v>
      </c>
      <c r="T2686" s="2" t="s">
        <v>5523</v>
      </c>
      <c r="U2686" s="2">
        <v>0</v>
      </c>
      <c r="V2686" s="2">
        <v>0</v>
      </c>
      <c r="W2686" s="2" t="s">
        <v>5523</v>
      </c>
      <c r="X2686" s="2">
        <v>2026</v>
      </c>
      <c r="Y2686" s="2" t="s">
        <v>65</v>
      </c>
      <c r="Z2686" s="4"/>
      <c r="AA2686" s="4"/>
      <c r="AB2686" s="2" t="s">
        <v>235</v>
      </c>
      <c r="AC2686" s="2">
        <v>447492</v>
      </c>
    </row>
    <row r="2687" spans="1:29" ht="102.75" x14ac:dyDescent="0.25">
      <c r="A2687" s="2" t="s">
        <v>29</v>
      </c>
      <c r="B2687" s="2" t="s">
        <v>42</v>
      </c>
      <c r="C2687" s="2" t="s">
        <v>43</v>
      </c>
      <c r="D2687" s="2" t="s">
        <v>32</v>
      </c>
      <c r="E2687" s="2" t="s">
        <v>5524</v>
      </c>
      <c r="F2687" s="2" t="s">
        <v>5525</v>
      </c>
      <c r="G2687" s="2">
        <v>3355000</v>
      </c>
      <c r="H2687" s="2">
        <v>1</v>
      </c>
      <c r="I2687" s="3">
        <v>46186</v>
      </c>
      <c r="J2687" s="4"/>
      <c r="K2687" s="2">
        <v>4668947</v>
      </c>
      <c r="L2687" s="2">
        <v>20000</v>
      </c>
      <c r="M2687" s="2" t="s">
        <v>35</v>
      </c>
      <c r="N2687" s="5">
        <v>46184</v>
      </c>
      <c r="O2687" s="2" t="s">
        <v>5526</v>
      </c>
      <c r="P2687" s="2" t="s">
        <v>36</v>
      </c>
      <c r="Q2687" s="2" t="s">
        <v>1710</v>
      </c>
      <c r="R2687" s="3">
        <v>46184</v>
      </c>
      <c r="S2687" s="2" t="s">
        <v>38</v>
      </c>
      <c r="T2687" s="2" t="s">
        <v>1711</v>
      </c>
      <c r="U2687" s="2">
        <v>0</v>
      </c>
      <c r="V2687" s="2" t="s">
        <v>5527</v>
      </c>
      <c r="W2687" s="2" t="s">
        <v>5528</v>
      </c>
      <c r="X2687" s="2">
        <v>2026</v>
      </c>
      <c r="Y2687" s="2" t="s">
        <v>40</v>
      </c>
      <c r="Z2687" s="4"/>
      <c r="AA2687" s="3">
        <v>46184</v>
      </c>
      <c r="AB2687" s="2" t="s">
        <v>35</v>
      </c>
      <c r="AC2687" s="2">
        <v>447406</v>
      </c>
    </row>
    <row r="2688" spans="1:29" ht="102.75" x14ac:dyDescent="0.25">
      <c r="A2688" s="2" t="s">
        <v>29</v>
      </c>
      <c r="B2688" s="2" t="s">
        <v>42</v>
      </c>
      <c r="C2688" s="2" t="s">
        <v>43</v>
      </c>
      <c r="D2688" s="2" t="s">
        <v>32</v>
      </c>
      <c r="E2688" s="2" t="s">
        <v>5524</v>
      </c>
      <c r="F2688" s="2" t="s">
        <v>41</v>
      </c>
      <c r="G2688" s="2">
        <v>1000</v>
      </c>
      <c r="H2688" s="2">
        <v>1</v>
      </c>
      <c r="I2688" s="3">
        <v>46186</v>
      </c>
      <c r="J2688" s="4"/>
      <c r="K2688" s="2">
        <v>4668947</v>
      </c>
      <c r="L2688" s="2">
        <v>20000</v>
      </c>
      <c r="M2688" s="2" t="s">
        <v>35</v>
      </c>
      <c r="N2688" s="5">
        <v>46184</v>
      </c>
      <c r="O2688" s="2" t="s">
        <v>5526</v>
      </c>
      <c r="P2688" s="2" t="s">
        <v>36</v>
      </c>
      <c r="Q2688" s="2" t="s">
        <v>1710</v>
      </c>
      <c r="R2688" s="3">
        <v>46184</v>
      </c>
      <c r="S2688" s="2" t="s">
        <v>38</v>
      </c>
      <c r="T2688" s="2" t="s">
        <v>1711</v>
      </c>
      <c r="U2688" s="2">
        <v>0</v>
      </c>
      <c r="V2688" s="2" t="s">
        <v>5527</v>
      </c>
      <c r="W2688" s="2" t="s">
        <v>5528</v>
      </c>
      <c r="X2688" s="2">
        <v>2026</v>
      </c>
      <c r="Y2688" s="2" t="s">
        <v>40</v>
      </c>
      <c r="Z2688" s="4"/>
      <c r="AA2688" s="3">
        <v>46184</v>
      </c>
      <c r="AB2688" s="2" t="s">
        <v>35</v>
      </c>
      <c r="AC2688" s="2">
        <v>447406</v>
      </c>
    </row>
    <row r="2689" spans="1:29" ht="51.75" x14ac:dyDescent="0.25">
      <c r="A2689" s="2" t="s">
        <v>29</v>
      </c>
      <c r="B2689" s="2" t="s">
        <v>42</v>
      </c>
      <c r="C2689" s="2" t="s">
        <v>43</v>
      </c>
      <c r="D2689" s="2" t="s">
        <v>32</v>
      </c>
      <c r="E2689" s="2" t="s">
        <v>5529</v>
      </c>
      <c r="F2689" s="2" t="s">
        <v>5530</v>
      </c>
      <c r="G2689" s="2">
        <v>3690000</v>
      </c>
      <c r="H2689" s="2">
        <v>1</v>
      </c>
      <c r="I2689" s="3">
        <v>46185</v>
      </c>
      <c r="J2689" s="4"/>
      <c r="K2689" s="2">
        <v>4668956</v>
      </c>
      <c r="L2689" s="2">
        <v>73800</v>
      </c>
      <c r="M2689" s="2" t="s">
        <v>59</v>
      </c>
      <c r="N2689" s="5">
        <v>46184</v>
      </c>
      <c r="O2689" s="2" t="s">
        <v>5531</v>
      </c>
      <c r="P2689" s="2" t="s">
        <v>36</v>
      </c>
      <c r="Q2689" s="2" t="s">
        <v>463</v>
      </c>
      <c r="R2689" s="3">
        <v>46184</v>
      </c>
      <c r="S2689" s="2" t="s">
        <v>62</v>
      </c>
      <c r="T2689" s="2" t="s">
        <v>161</v>
      </c>
      <c r="U2689" s="2">
        <v>0</v>
      </c>
      <c r="V2689" s="2">
        <v>0</v>
      </c>
      <c r="W2689" s="2" t="s">
        <v>549</v>
      </c>
      <c r="X2689" s="2">
        <v>2026</v>
      </c>
      <c r="Y2689" s="2" t="s">
        <v>40</v>
      </c>
      <c r="Z2689" s="4"/>
      <c r="AA2689" s="3">
        <v>46184</v>
      </c>
      <c r="AB2689" s="2" t="s">
        <v>59</v>
      </c>
      <c r="AC2689" s="2">
        <v>447382</v>
      </c>
    </row>
    <row r="2690" spans="1:29" ht="51.75" x14ac:dyDescent="0.25">
      <c r="A2690" s="2" t="s">
        <v>29</v>
      </c>
      <c r="B2690" s="2" t="s">
        <v>42</v>
      </c>
      <c r="C2690" s="2" t="s">
        <v>43</v>
      </c>
      <c r="D2690" s="2" t="s">
        <v>32</v>
      </c>
      <c r="E2690" s="2" t="s">
        <v>5529</v>
      </c>
      <c r="F2690" s="2" t="s">
        <v>41</v>
      </c>
      <c r="G2690" s="2">
        <v>1000</v>
      </c>
      <c r="H2690" s="2">
        <v>1</v>
      </c>
      <c r="I2690" s="3">
        <v>46185</v>
      </c>
      <c r="J2690" s="4"/>
      <c r="K2690" s="2">
        <v>4668956</v>
      </c>
      <c r="L2690" s="2">
        <v>73800</v>
      </c>
      <c r="M2690" s="2" t="s">
        <v>59</v>
      </c>
      <c r="N2690" s="5">
        <v>46184</v>
      </c>
      <c r="O2690" s="2" t="s">
        <v>5531</v>
      </c>
      <c r="P2690" s="2" t="s">
        <v>36</v>
      </c>
      <c r="Q2690" s="2" t="s">
        <v>463</v>
      </c>
      <c r="R2690" s="3">
        <v>46184</v>
      </c>
      <c r="S2690" s="2" t="s">
        <v>62</v>
      </c>
      <c r="T2690" s="2" t="s">
        <v>161</v>
      </c>
      <c r="U2690" s="2">
        <v>0</v>
      </c>
      <c r="V2690" s="2">
        <v>0</v>
      </c>
      <c r="W2690" s="2" t="s">
        <v>549</v>
      </c>
      <c r="X2690" s="2">
        <v>2026</v>
      </c>
      <c r="Y2690" s="2" t="s">
        <v>40</v>
      </c>
      <c r="Z2690" s="4"/>
      <c r="AA2690" s="3">
        <v>46184</v>
      </c>
      <c r="AB2690" s="2" t="s">
        <v>59</v>
      </c>
      <c r="AC2690" s="2">
        <v>447382</v>
      </c>
    </row>
    <row r="2691" spans="1:29" ht="64.5" x14ac:dyDescent="0.25">
      <c r="A2691" s="2" t="s">
        <v>29</v>
      </c>
      <c r="B2691" s="2" t="s">
        <v>42</v>
      </c>
      <c r="C2691" s="2" t="s">
        <v>43</v>
      </c>
      <c r="D2691" s="2" t="s">
        <v>636</v>
      </c>
      <c r="E2691" s="2" t="s">
        <v>5532</v>
      </c>
      <c r="F2691" s="2" t="s">
        <v>5533</v>
      </c>
      <c r="G2691" s="2">
        <v>1171000</v>
      </c>
      <c r="H2691" s="2">
        <v>1</v>
      </c>
      <c r="I2691" s="3">
        <v>46184</v>
      </c>
      <c r="J2691" s="4"/>
      <c r="K2691" s="2">
        <v>4648092</v>
      </c>
      <c r="L2691" s="2">
        <v>23420</v>
      </c>
      <c r="M2691" s="2" t="s">
        <v>5534</v>
      </c>
      <c r="N2691" s="5">
        <v>46184</v>
      </c>
      <c r="O2691" s="2">
        <v>553</v>
      </c>
      <c r="P2691" s="2" t="s">
        <v>49</v>
      </c>
      <c r="Q2691" s="2">
        <v>0</v>
      </c>
      <c r="R2691" s="3">
        <v>46184</v>
      </c>
      <c r="S2691" s="2" t="s">
        <v>277</v>
      </c>
      <c r="T2691" s="2" t="s">
        <v>5535</v>
      </c>
      <c r="U2691" s="2">
        <v>0</v>
      </c>
      <c r="V2691" s="2">
        <v>0</v>
      </c>
      <c r="W2691" s="2" t="s">
        <v>5535</v>
      </c>
      <c r="X2691" s="2">
        <v>2026</v>
      </c>
      <c r="Y2691" s="2" t="s">
        <v>65</v>
      </c>
      <c r="Z2691" s="4"/>
      <c r="AA2691" s="4"/>
      <c r="AB2691" s="2" t="s">
        <v>5534</v>
      </c>
      <c r="AC2691" s="2">
        <v>447280</v>
      </c>
    </row>
    <row r="2692" spans="1:29" ht="51.75" x14ac:dyDescent="0.25">
      <c r="A2692" s="2" t="s">
        <v>29</v>
      </c>
      <c r="B2692" s="2" t="s">
        <v>42</v>
      </c>
      <c r="C2692" s="2" t="s">
        <v>43</v>
      </c>
      <c r="D2692" s="2" t="s">
        <v>636</v>
      </c>
      <c r="E2692" s="2" t="s">
        <v>5532</v>
      </c>
      <c r="F2692" s="2" t="s">
        <v>56</v>
      </c>
      <c r="G2692" s="2">
        <v>1171000</v>
      </c>
      <c r="H2692" s="2">
        <v>1</v>
      </c>
      <c r="I2692" s="3">
        <v>46184</v>
      </c>
      <c r="J2692" s="4"/>
      <c r="K2692" s="2">
        <v>4648092</v>
      </c>
      <c r="L2692" s="2">
        <v>23420</v>
      </c>
      <c r="M2692" s="2" t="s">
        <v>5534</v>
      </c>
      <c r="N2692" s="5">
        <v>46184</v>
      </c>
      <c r="O2692" s="2">
        <v>553</v>
      </c>
      <c r="P2692" s="2" t="s">
        <v>49</v>
      </c>
      <c r="Q2692" s="2">
        <v>0</v>
      </c>
      <c r="R2692" s="3">
        <v>46184</v>
      </c>
      <c r="S2692" s="2" t="s">
        <v>277</v>
      </c>
      <c r="T2692" s="2" t="s">
        <v>5535</v>
      </c>
      <c r="U2692" s="2">
        <v>0</v>
      </c>
      <c r="V2692" s="2">
        <v>0</v>
      </c>
      <c r="W2692" s="2" t="s">
        <v>5535</v>
      </c>
      <c r="X2692" s="2">
        <v>2026</v>
      </c>
      <c r="Y2692" s="2" t="s">
        <v>65</v>
      </c>
      <c r="Z2692" s="4"/>
      <c r="AA2692" s="4"/>
      <c r="AB2692" s="2" t="s">
        <v>5534</v>
      </c>
      <c r="AC2692" s="2">
        <v>447280</v>
      </c>
    </row>
    <row r="2693" spans="1:29" ht="64.5" x14ac:dyDescent="0.25">
      <c r="A2693" s="2" t="s">
        <v>29</v>
      </c>
      <c r="B2693" s="2" t="s">
        <v>42</v>
      </c>
      <c r="C2693" s="2" t="s">
        <v>43</v>
      </c>
      <c r="D2693" s="2" t="s">
        <v>32</v>
      </c>
      <c r="E2693" s="2" t="s">
        <v>5536</v>
      </c>
      <c r="F2693" s="2" t="s">
        <v>5537</v>
      </c>
      <c r="G2693" s="2">
        <v>2300000</v>
      </c>
      <c r="H2693" s="2">
        <v>1</v>
      </c>
      <c r="I2693" s="3">
        <v>46185</v>
      </c>
      <c r="J2693" s="4"/>
      <c r="K2693" s="2">
        <v>1191649</v>
      </c>
      <c r="L2693" s="2">
        <v>46000</v>
      </c>
      <c r="M2693" s="2" t="s">
        <v>897</v>
      </c>
      <c r="N2693" s="4"/>
      <c r="O2693" s="4"/>
      <c r="P2693" s="2" t="s">
        <v>36</v>
      </c>
      <c r="Q2693" s="2" t="s">
        <v>2386</v>
      </c>
      <c r="R2693" s="3">
        <v>46184</v>
      </c>
      <c r="S2693" s="2" t="s">
        <v>145</v>
      </c>
      <c r="T2693" s="2" t="s">
        <v>5538</v>
      </c>
      <c r="U2693" s="2">
        <v>0</v>
      </c>
      <c r="V2693" s="2">
        <v>0</v>
      </c>
      <c r="W2693" s="2" t="s">
        <v>169</v>
      </c>
      <c r="X2693" s="2">
        <v>2026</v>
      </c>
      <c r="Y2693" s="2" t="s">
        <v>40</v>
      </c>
      <c r="Z2693" s="4"/>
      <c r="AA2693" s="3">
        <v>46184</v>
      </c>
      <c r="AB2693" s="2" t="s">
        <v>897</v>
      </c>
      <c r="AC2693" s="2">
        <v>447122</v>
      </c>
    </row>
    <row r="2694" spans="1:29" ht="39" x14ac:dyDescent="0.25">
      <c r="A2694" s="2" t="s">
        <v>29</v>
      </c>
      <c r="B2694" s="2" t="s">
        <v>42</v>
      </c>
      <c r="C2694" s="2" t="s">
        <v>43</v>
      </c>
      <c r="D2694" s="2" t="s">
        <v>32</v>
      </c>
      <c r="E2694" s="2" t="s">
        <v>5536</v>
      </c>
      <c r="F2694" s="2" t="s">
        <v>41</v>
      </c>
      <c r="G2694" s="2">
        <v>1000</v>
      </c>
      <c r="H2694" s="2">
        <v>1</v>
      </c>
      <c r="I2694" s="3">
        <v>46185</v>
      </c>
      <c r="J2694" s="4"/>
      <c r="K2694" s="2">
        <v>1191649</v>
      </c>
      <c r="L2694" s="2">
        <v>46000</v>
      </c>
      <c r="M2694" s="2" t="s">
        <v>897</v>
      </c>
      <c r="N2694" s="4"/>
      <c r="O2694" s="4"/>
      <c r="P2694" s="2" t="s">
        <v>36</v>
      </c>
      <c r="Q2694" s="2" t="s">
        <v>2386</v>
      </c>
      <c r="R2694" s="3">
        <v>46184</v>
      </c>
      <c r="S2694" s="2" t="s">
        <v>145</v>
      </c>
      <c r="T2694" s="2" t="s">
        <v>5538</v>
      </c>
      <c r="U2694" s="2">
        <v>0</v>
      </c>
      <c r="V2694" s="2">
        <v>0</v>
      </c>
      <c r="W2694" s="2" t="s">
        <v>169</v>
      </c>
      <c r="X2694" s="2">
        <v>2026</v>
      </c>
      <c r="Y2694" s="2" t="s">
        <v>40</v>
      </c>
      <c r="Z2694" s="4"/>
      <c r="AA2694" s="3">
        <v>46184</v>
      </c>
      <c r="AB2694" s="2" t="s">
        <v>897</v>
      </c>
      <c r="AC2694" s="2">
        <v>447122</v>
      </c>
    </row>
    <row r="2695" spans="1:29" ht="90" x14ac:dyDescent="0.25">
      <c r="A2695" s="2" t="s">
        <v>29</v>
      </c>
      <c r="B2695" s="2" t="s">
        <v>42</v>
      </c>
      <c r="C2695" s="2" t="s">
        <v>43</v>
      </c>
      <c r="D2695" s="2" t="s">
        <v>32</v>
      </c>
      <c r="E2695" s="2" t="s">
        <v>5539</v>
      </c>
      <c r="F2695" s="2" t="s">
        <v>5540</v>
      </c>
      <c r="G2695" s="2">
        <v>2600000</v>
      </c>
      <c r="H2695" s="2">
        <v>1</v>
      </c>
      <c r="I2695" s="3">
        <v>46185</v>
      </c>
      <c r="J2695" s="4"/>
      <c r="K2695" s="2">
        <v>4661326</v>
      </c>
      <c r="L2695" s="2">
        <v>52000</v>
      </c>
      <c r="M2695" s="2" t="s">
        <v>404</v>
      </c>
      <c r="N2695" s="5">
        <v>46183</v>
      </c>
      <c r="O2695" s="2" t="s">
        <v>5541</v>
      </c>
      <c r="P2695" s="2" t="s">
        <v>36</v>
      </c>
      <c r="Q2695" s="2" t="s">
        <v>577</v>
      </c>
      <c r="R2695" s="3">
        <v>46183</v>
      </c>
      <c r="S2695" s="2" t="s">
        <v>38</v>
      </c>
      <c r="T2695" s="2" t="s">
        <v>52</v>
      </c>
      <c r="U2695" s="2" t="s">
        <v>5542</v>
      </c>
      <c r="V2695" s="2" t="s">
        <v>2934</v>
      </c>
      <c r="W2695" s="2" t="s">
        <v>455</v>
      </c>
      <c r="X2695" s="2">
        <v>2026</v>
      </c>
      <c r="Y2695" s="2" t="s">
        <v>40</v>
      </c>
      <c r="Z2695" s="4"/>
      <c r="AA2695" s="3">
        <v>46184</v>
      </c>
      <c r="AB2695" s="2" t="s">
        <v>404</v>
      </c>
      <c r="AC2695" s="2">
        <v>447092</v>
      </c>
    </row>
    <row r="2696" spans="1:29" ht="90" x14ac:dyDescent="0.25">
      <c r="A2696" s="2" t="s">
        <v>29</v>
      </c>
      <c r="B2696" s="2" t="s">
        <v>42</v>
      </c>
      <c r="C2696" s="2" t="s">
        <v>43</v>
      </c>
      <c r="D2696" s="2" t="s">
        <v>32</v>
      </c>
      <c r="E2696" s="2" t="s">
        <v>5539</v>
      </c>
      <c r="F2696" s="2" t="s">
        <v>41</v>
      </c>
      <c r="G2696" s="2">
        <v>1000</v>
      </c>
      <c r="H2696" s="2">
        <v>1</v>
      </c>
      <c r="I2696" s="3">
        <v>46185</v>
      </c>
      <c r="J2696" s="4"/>
      <c r="K2696" s="2">
        <v>4661326</v>
      </c>
      <c r="L2696" s="2">
        <v>52000</v>
      </c>
      <c r="M2696" s="2" t="s">
        <v>404</v>
      </c>
      <c r="N2696" s="5">
        <v>46183</v>
      </c>
      <c r="O2696" s="2" t="s">
        <v>5541</v>
      </c>
      <c r="P2696" s="2" t="s">
        <v>36</v>
      </c>
      <c r="Q2696" s="2" t="s">
        <v>577</v>
      </c>
      <c r="R2696" s="3">
        <v>46183</v>
      </c>
      <c r="S2696" s="2" t="s">
        <v>38</v>
      </c>
      <c r="T2696" s="2" t="s">
        <v>52</v>
      </c>
      <c r="U2696" s="2" t="s">
        <v>5542</v>
      </c>
      <c r="V2696" s="2" t="s">
        <v>2934</v>
      </c>
      <c r="W2696" s="2" t="s">
        <v>455</v>
      </c>
      <c r="X2696" s="2">
        <v>2026</v>
      </c>
      <c r="Y2696" s="2" t="s">
        <v>40</v>
      </c>
      <c r="Z2696" s="4"/>
      <c r="AA2696" s="3">
        <v>46184</v>
      </c>
      <c r="AB2696" s="2" t="s">
        <v>404</v>
      </c>
      <c r="AC2696" s="2">
        <v>447092</v>
      </c>
    </row>
    <row r="2697" spans="1:29" ht="102.75" x14ac:dyDescent="0.25">
      <c r="A2697" s="2" t="s">
        <v>29</v>
      </c>
      <c r="B2697" s="2" t="s">
        <v>42</v>
      </c>
      <c r="C2697" s="2" t="s">
        <v>43</v>
      </c>
      <c r="D2697" s="2" t="s">
        <v>32</v>
      </c>
      <c r="E2697" s="2" t="s">
        <v>5543</v>
      </c>
      <c r="F2697" s="2" t="s">
        <v>5544</v>
      </c>
      <c r="G2697" s="2">
        <v>1233000</v>
      </c>
      <c r="H2697" s="2">
        <v>1</v>
      </c>
      <c r="I2697" s="3">
        <v>46185</v>
      </c>
      <c r="J2697" s="4"/>
      <c r="K2697" s="2">
        <v>4668609</v>
      </c>
      <c r="L2697" s="2">
        <v>10000</v>
      </c>
      <c r="M2697" s="2" t="s">
        <v>35</v>
      </c>
      <c r="N2697" s="5">
        <v>46184</v>
      </c>
      <c r="O2697" s="2" t="s">
        <v>5545</v>
      </c>
      <c r="P2697" s="2" t="s">
        <v>36</v>
      </c>
      <c r="Q2697" s="2" t="s">
        <v>88</v>
      </c>
      <c r="R2697" s="3">
        <v>46184</v>
      </c>
      <c r="S2697" s="2" t="s">
        <v>38</v>
      </c>
      <c r="T2697" s="2">
        <v>0</v>
      </c>
      <c r="U2697" s="2">
        <v>0</v>
      </c>
      <c r="V2697" s="2">
        <v>0</v>
      </c>
      <c r="W2697" s="2" t="s">
        <v>5019</v>
      </c>
      <c r="X2697" s="2">
        <v>2026</v>
      </c>
      <c r="Y2697" s="2" t="s">
        <v>40</v>
      </c>
      <c r="Z2697" s="4"/>
      <c r="AA2697" s="3">
        <v>46184</v>
      </c>
      <c r="AB2697" s="2" t="s">
        <v>35</v>
      </c>
      <c r="AC2697" s="2">
        <v>447080</v>
      </c>
    </row>
    <row r="2698" spans="1:29" ht="102.75" x14ac:dyDescent="0.25">
      <c r="A2698" s="2" t="s">
        <v>29</v>
      </c>
      <c r="B2698" s="2" t="s">
        <v>42</v>
      </c>
      <c r="C2698" s="2" t="s">
        <v>43</v>
      </c>
      <c r="D2698" s="2" t="s">
        <v>32</v>
      </c>
      <c r="E2698" s="2" t="s">
        <v>5543</v>
      </c>
      <c r="F2698" s="2" t="s">
        <v>41</v>
      </c>
      <c r="G2698" s="2">
        <v>1000</v>
      </c>
      <c r="H2698" s="2">
        <v>1</v>
      </c>
      <c r="I2698" s="3">
        <v>46185</v>
      </c>
      <c r="J2698" s="4"/>
      <c r="K2698" s="2">
        <v>4668609</v>
      </c>
      <c r="L2698" s="2">
        <v>10000</v>
      </c>
      <c r="M2698" s="2" t="s">
        <v>35</v>
      </c>
      <c r="N2698" s="5">
        <v>46184</v>
      </c>
      <c r="O2698" s="2" t="s">
        <v>5545</v>
      </c>
      <c r="P2698" s="2" t="s">
        <v>36</v>
      </c>
      <c r="Q2698" s="2" t="s">
        <v>88</v>
      </c>
      <c r="R2698" s="3">
        <v>46184</v>
      </c>
      <c r="S2698" s="2" t="s">
        <v>38</v>
      </c>
      <c r="T2698" s="2">
        <v>0</v>
      </c>
      <c r="U2698" s="2">
        <v>0</v>
      </c>
      <c r="V2698" s="2">
        <v>0</v>
      </c>
      <c r="W2698" s="2" t="s">
        <v>5019</v>
      </c>
      <c r="X2698" s="2">
        <v>2026</v>
      </c>
      <c r="Y2698" s="2" t="s">
        <v>40</v>
      </c>
      <c r="Z2698" s="4"/>
      <c r="AA2698" s="3">
        <v>46184</v>
      </c>
      <c r="AB2698" s="2" t="s">
        <v>35</v>
      </c>
      <c r="AC2698" s="2">
        <v>447080</v>
      </c>
    </row>
    <row r="2699" spans="1:29" ht="64.5" x14ac:dyDescent="0.25">
      <c r="A2699" s="2" t="s">
        <v>29</v>
      </c>
      <c r="B2699" s="2" t="s">
        <v>42</v>
      </c>
      <c r="C2699" s="2" t="s">
        <v>43</v>
      </c>
      <c r="D2699" s="2" t="s">
        <v>32</v>
      </c>
      <c r="E2699" s="2" t="s">
        <v>5546</v>
      </c>
      <c r="F2699" s="2" t="s">
        <v>5547</v>
      </c>
      <c r="G2699" s="2">
        <v>2585000</v>
      </c>
      <c r="H2699" s="2">
        <v>1</v>
      </c>
      <c r="I2699" s="3">
        <v>46191</v>
      </c>
      <c r="J2699" s="4"/>
      <c r="K2699" s="2">
        <v>4668370</v>
      </c>
      <c r="L2699" s="2">
        <v>30000</v>
      </c>
      <c r="M2699" s="2" t="s">
        <v>126</v>
      </c>
      <c r="N2699" s="5">
        <v>46190</v>
      </c>
      <c r="O2699" s="2" t="s">
        <v>5548</v>
      </c>
      <c r="P2699" s="2" t="s">
        <v>36</v>
      </c>
      <c r="Q2699" s="2" t="s">
        <v>2515</v>
      </c>
      <c r="R2699" s="3">
        <v>46190</v>
      </c>
      <c r="S2699" s="2" t="s">
        <v>38</v>
      </c>
      <c r="T2699" s="2" t="s">
        <v>2516</v>
      </c>
      <c r="U2699" s="2" t="s">
        <v>5549</v>
      </c>
      <c r="V2699" s="2" t="s">
        <v>37</v>
      </c>
      <c r="W2699" s="2" t="s">
        <v>5550</v>
      </c>
      <c r="X2699" s="2">
        <v>2025</v>
      </c>
      <c r="Y2699" s="2" t="s">
        <v>40</v>
      </c>
      <c r="Z2699" s="4"/>
      <c r="AA2699" s="3">
        <v>46184</v>
      </c>
      <c r="AB2699" s="2" t="s">
        <v>126</v>
      </c>
      <c r="AC2699" s="2">
        <v>447064</v>
      </c>
    </row>
    <row r="2700" spans="1:29" ht="51.75" x14ac:dyDescent="0.25">
      <c r="A2700" s="2" t="s">
        <v>29</v>
      </c>
      <c r="B2700" s="2" t="s">
        <v>42</v>
      </c>
      <c r="C2700" s="2" t="s">
        <v>43</v>
      </c>
      <c r="D2700" s="2" t="s">
        <v>32</v>
      </c>
      <c r="E2700" s="2" t="s">
        <v>5546</v>
      </c>
      <c r="F2700" s="2" t="s">
        <v>41</v>
      </c>
      <c r="G2700" s="2">
        <v>1000</v>
      </c>
      <c r="H2700" s="2">
        <v>1</v>
      </c>
      <c r="I2700" s="3">
        <v>46191</v>
      </c>
      <c r="J2700" s="4"/>
      <c r="K2700" s="2">
        <v>4668370</v>
      </c>
      <c r="L2700" s="2">
        <v>30000</v>
      </c>
      <c r="M2700" s="2" t="s">
        <v>126</v>
      </c>
      <c r="N2700" s="5">
        <v>46190</v>
      </c>
      <c r="O2700" s="2" t="s">
        <v>5548</v>
      </c>
      <c r="P2700" s="2" t="s">
        <v>36</v>
      </c>
      <c r="Q2700" s="2" t="s">
        <v>2515</v>
      </c>
      <c r="R2700" s="3">
        <v>46190</v>
      </c>
      <c r="S2700" s="2" t="s">
        <v>38</v>
      </c>
      <c r="T2700" s="2" t="s">
        <v>2516</v>
      </c>
      <c r="U2700" s="2" t="s">
        <v>5549</v>
      </c>
      <c r="V2700" s="2" t="s">
        <v>37</v>
      </c>
      <c r="W2700" s="2" t="s">
        <v>5550</v>
      </c>
      <c r="X2700" s="2">
        <v>2025</v>
      </c>
      <c r="Y2700" s="2" t="s">
        <v>40</v>
      </c>
      <c r="Z2700" s="4"/>
      <c r="AA2700" s="3">
        <v>46184</v>
      </c>
      <c r="AB2700" s="2" t="s">
        <v>126</v>
      </c>
      <c r="AC2700" s="2">
        <v>447064</v>
      </c>
    </row>
    <row r="2701" spans="1:29" ht="64.5" x14ac:dyDescent="0.25">
      <c r="A2701" s="2" t="s">
        <v>29</v>
      </c>
      <c r="B2701" s="2" t="s">
        <v>42</v>
      </c>
      <c r="C2701" s="2" t="s">
        <v>43</v>
      </c>
      <c r="D2701" s="2" t="s">
        <v>32</v>
      </c>
      <c r="E2701" s="2" t="s">
        <v>5551</v>
      </c>
      <c r="F2701" s="2" t="s">
        <v>5552</v>
      </c>
      <c r="G2701" s="2">
        <v>2490000</v>
      </c>
      <c r="H2701" s="2">
        <v>1</v>
      </c>
      <c r="I2701" s="3">
        <v>46185</v>
      </c>
      <c r="J2701" s="4"/>
      <c r="K2701" s="2">
        <v>3453462</v>
      </c>
      <c r="L2701" s="2">
        <v>30000</v>
      </c>
      <c r="M2701" s="2" t="s">
        <v>665</v>
      </c>
      <c r="N2701" s="5">
        <v>46184</v>
      </c>
      <c r="O2701" s="2" t="s">
        <v>5553</v>
      </c>
      <c r="P2701" s="2" t="s">
        <v>36</v>
      </c>
      <c r="Q2701" s="2" t="s">
        <v>2466</v>
      </c>
      <c r="R2701" s="3">
        <v>46184</v>
      </c>
      <c r="S2701" s="2" t="s">
        <v>695</v>
      </c>
      <c r="T2701" s="2" t="s">
        <v>72</v>
      </c>
      <c r="U2701" s="2" t="s">
        <v>5554</v>
      </c>
      <c r="V2701" s="2">
        <v>0</v>
      </c>
      <c r="W2701" s="2" t="s">
        <v>2861</v>
      </c>
      <c r="X2701" s="2">
        <v>2026</v>
      </c>
      <c r="Y2701" s="2" t="s">
        <v>40</v>
      </c>
      <c r="Z2701" s="4"/>
      <c r="AA2701" s="3">
        <v>46184</v>
      </c>
      <c r="AB2701" s="2" t="s">
        <v>665</v>
      </c>
      <c r="AC2701" s="2">
        <v>447050</v>
      </c>
    </row>
    <row r="2702" spans="1:29" ht="51.75" x14ac:dyDescent="0.25">
      <c r="A2702" s="2" t="s">
        <v>29</v>
      </c>
      <c r="B2702" s="2" t="s">
        <v>42</v>
      </c>
      <c r="C2702" s="2" t="s">
        <v>43</v>
      </c>
      <c r="D2702" s="2" t="s">
        <v>32</v>
      </c>
      <c r="E2702" s="2" t="s">
        <v>5551</v>
      </c>
      <c r="F2702" s="2" t="s">
        <v>41</v>
      </c>
      <c r="G2702" s="2">
        <v>1000</v>
      </c>
      <c r="H2702" s="2">
        <v>1</v>
      </c>
      <c r="I2702" s="3">
        <v>46185</v>
      </c>
      <c r="J2702" s="4"/>
      <c r="K2702" s="2">
        <v>3453462</v>
      </c>
      <c r="L2702" s="2">
        <v>30000</v>
      </c>
      <c r="M2702" s="2" t="s">
        <v>665</v>
      </c>
      <c r="N2702" s="5">
        <v>46184</v>
      </c>
      <c r="O2702" s="2" t="s">
        <v>5553</v>
      </c>
      <c r="P2702" s="2" t="s">
        <v>36</v>
      </c>
      <c r="Q2702" s="2" t="s">
        <v>2466</v>
      </c>
      <c r="R2702" s="3">
        <v>46184</v>
      </c>
      <c r="S2702" s="2" t="s">
        <v>695</v>
      </c>
      <c r="T2702" s="2" t="s">
        <v>72</v>
      </c>
      <c r="U2702" s="2" t="s">
        <v>5554</v>
      </c>
      <c r="V2702" s="2">
        <v>0</v>
      </c>
      <c r="W2702" s="2" t="s">
        <v>2861</v>
      </c>
      <c r="X2702" s="2">
        <v>2026</v>
      </c>
      <c r="Y2702" s="2" t="s">
        <v>40</v>
      </c>
      <c r="Z2702" s="4"/>
      <c r="AA2702" s="3">
        <v>46184</v>
      </c>
      <c r="AB2702" s="2" t="s">
        <v>665</v>
      </c>
      <c r="AC2702" s="2">
        <v>447050</v>
      </c>
    </row>
    <row r="2703" spans="1:29" ht="64.5" x14ac:dyDescent="0.25">
      <c r="A2703" s="2" t="s">
        <v>29</v>
      </c>
      <c r="B2703" s="2" t="s">
        <v>42</v>
      </c>
      <c r="C2703" s="2" t="s">
        <v>43</v>
      </c>
      <c r="D2703" s="2" t="s">
        <v>32</v>
      </c>
      <c r="E2703" s="2" t="s">
        <v>5555</v>
      </c>
      <c r="F2703" s="2" t="s">
        <v>5556</v>
      </c>
      <c r="G2703" s="2">
        <v>2000000</v>
      </c>
      <c r="H2703" s="2">
        <v>1</v>
      </c>
      <c r="I2703" s="3">
        <v>46185</v>
      </c>
      <c r="J2703" s="4"/>
      <c r="K2703" s="2">
        <v>4645779</v>
      </c>
      <c r="L2703" s="2">
        <v>40000</v>
      </c>
      <c r="M2703" s="2" t="s">
        <v>297</v>
      </c>
      <c r="N2703" s="5">
        <v>46184</v>
      </c>
      <c r="O2703" s="2">
        <v>25893930</v>
      </c>
      <c r="P2703" s="2" t="s">
        <v>36</v>
      </c>
      <c r="Q2703" s="2" t="s">
        <v>61</v>
      </c>
      <c r="R2703" s="3">
        <v>46184</v>
      </c>
      <c r="S2703" s="2" t="s">
        <v>51</v>
      </c>
      <c r="T2703" s="2" t="s">
        <v>63</v>
      </c>
      <c r="U2703" s="2">
        <v>0</v>
      </c>
      <c r="V2703" s="2" t="s">
        <v>53</v>
      </c>
      <c r="W2703" s="2" t="s">
        <v>765</v>
      </c>
      <c r="X2703" s="2">
        <v>2026</v>
      </c>
      <c r="Y2703" s="2" t="s">
        <v>40</v>
      </c>
      <c r="Z2703" s="4"/>
      <c r="AA2703" s="3">
        <v>46184</v>
      </c>
      <c r="AB2703" s="2" t="s">
        <v>297</v>
      </c>
      <c r="AC2703" s="2">
        <v>447038</v>
      </c>
    </row>
    <row r="2704" spans="1:29" ht="51.75" x14ac:dyDescent="0.25">
      <c r="A2704" s="2" t="s">
        <v>29</v>
      </c>
      <c r="B2704" s="2" t="s">
        <v>42</v>
      </c>
      <c r="C2704" s="2" t="s">
        <v>43</v>
      </c>
      <c r="D2704" s="2" t="s">
        <v>32</v>
      </c>
      <c r="E2704" s="2" t="s">
        <v>5555</v>
      </c>
      <c r="F2704" s="2" t="s">
        <v>41</v>
      </c>
      <c r="G2704" s="2">
        <v>1000</v>
      </c>
      <c r="H2704" s="2">
        <v>1</v>
      </c>
      <c r="I2704" s="3">
        <v>46185</v>
      </c>
      <c r="J2704" s="4"/>
      <c r="K2704" s="2">
        <v>4645779</v>
      </c>
      <c r="L2704" s="2">
        <v>40000</v>
      </c>
      <c r="M2704" s="2" t="s">
        <v>297</v>
      </c>
      <c r="N2704" s="5">
        <v>46184</v>
      </c>
      <c r="O2704" s="2">
        <v>25893930</v>
      </c>
      <c r="P2704" s="2" t="s">
        <v>36</v>
      </c>
      <c r="Q2704" s="2" t="s">
        <v>61</v>
      </c>
      <c r="R2704" s="3">
        <v>46184</v>
      </c>
      <c r="S2704" s="2" t="s">
        <v>51</v>
      </c>
      <c r="T2704" s="2" t="s">
        <v>63</v>
      </c>
      <c r="U2704" s="2">
        <v>0</v>
      </c>
      <c r="V2704" s="2" t="s">
        <v>53</v>
      </c>
      <c r="W2704" s="2" t="s">
        <v>765</v>
      </c>
      <c r="X2704" s="2">
        <v>2026</v>
      </c>
      <c r="Y2704" s="2" t="s">
        <v>40</v>
      </c>
      <c r="Z2704" s="4"/>
      <c r="AA2704" s="3">
        <v>46184</v>
      </c>
      <c r="AB2704" s="2" t="s">
        <v>297</v>
      </c>
      <c r="AC2704" s="2">
        <v>447038</v>
      </c>
    </row>
    <row r="2705" spans="1:29" ht="64.5" x14ac:dyDescent="0.25">
      <c r="A2705" s="2" t="s">
        <v>29</v>
      </c>
      <c r="B2705" s="2" t="s">
        <v>42</v>
      </c>
      <c r="C2705" s="2" t="s">
        <v>43</v>
      </c>
      <c r="D2705" s="2" t="s">
        <v>32</v>
      </c>
      <c r="E2705" s="2" t="s">
        <v>5557</v>
      </c>
      <c r="F2705" s="2" t="s">
        <v>5558</v>
      </c>
      <c r="G2705" s="2">
        <v>2520000</v>
      </c>
      <c r="H2705" s="2">
        <v>1</v>
      </c>
      <c r="I2705" s="3">
        <v>46188</v>
      </c>
      <c r="J2705" s="4"/>
      <c r="K2705" s="2">
        <v>4017225</v>
      </c>
      <c r="L2705" s="2">
        <v>50400</v>
      </c>
      <c r="M2705" s="2" t="s">
        <v>297</v>
      </c>
      <c r="N2705" s="5">
        <v>46187</v>
      </c>
      <c r="O2705" s="2">
        <v>25892381</v>
      </c>
      <c r="P2705" s="2" t="s">
        <v>36</v>
      </c>
      <c r="Q2705" s="4"/>
      <c r="R2705" s="3">
        <v>46187</v>
      </c>
      <c r="S2705" s="2" t="s">
        <v>51</v>
      </c>
      <c r="T2705" s="4"/>
      <c r="U2705" s="2">
        <v>0</v>
      </c>
      <c r="V2705" s="2">
        <v>0</v>
      </c>
      <c r="W2705" s="2" t="s">
        <v>123</v>
      </c>
      <c r="X2705" s="2">
        <v>2026</v>
      </c>
      <c r="Y2705" s="2" t="s">
        <v>40</v>
      </c>
      <c r="Z2705" s="4"/>
      <c r="AA2705" s="3">
        <v>46184</v>
      </c>
      <c r="AB2705" s="2" t="s">
        <v>297</v>
      </c>
      <c r="AC2705" s="2">
        <v>446900</v>
      </c>
    </row>
    <row r="2706" spans="1:29" ht="51.75" x14ac:dyDescent="0.25">
      <c r="A2706" s="2" t="s">
        <v>29</v>
      </c>
      <c r="B2706" s="2" t="s">
        <v>42</v>
      </c>
      <c r="C2706" s="2" t="s">
        <v>43</v>
      </c>
      <c r="D2706" s="2" t="s">
        <v>32</v>
      </c>
      <c r="E2706" s="2" t="s">
        <v>5557</v>
      </c>
      <c r="F2706" s="2" t="s">
        <v>41</v>
      </c>
      <c r="G2706" s="2">
        <v>1000</v>
      </c>
      <c r="H2706" s="2">
        <v>1</v>
      </c>
      <c r="I2706" s="3">
        <v>46188</v>
      </c>
      <c r="J2706" s="4"/>
      <c r="K2706" s="2">
        <v>4017225</v>
      </c>
      <c r="L2706" s="2">
        <v>50400</v>
      </c>
      <c r="M2706" s="2" t="s">
        <v>297</v>
      </c>
      <c r="N2706" s="5">
        <v>46187</v>
      </c>
      <c r="O2706" s="2">
        <v>25892381</v>
      </c>
      <c r="P2706" s="2" t="s">
        <v>36</v>
      </c>
      <c r="Q2706" s="4"/>
      <c r="R2706" s="3">
        <v>46187</v>
      </c>
      <c r="S2706" s="2" t="s">
        <v>51</v>
      </c>
      <c r="T2706" s="4"/>
      <c r="U2706" s="2">
        <v>0</v>
      </c>
      <c r="V2706" s="2">
        <v>0</v>
      </c>
      <c r="W2706" s="2" t="s">
        <v>123</v>
      </c>
      <c r="X2706" s="2">
        <v>2026</v>
      </c>
      <c r="Y2706" s="2" t="s">
        <v>40</v>
      </c>
      <c r="Z2706" s="4"/>
      <c r="AA2706" s="3">
        <v>46184</v>
      </c>
      <c r="AB2706" s="2" t="s">
        <v>297</v>
      </c>
      <c r="AC2706" s="2">
        <v>446900</v>
      </c>
    </row>
    <row r="2707" spans="1:29" ht="77.25" x14ac:dyDescent="0.25">
      <c r="A2707" s="2" t="s">
        <v>29</v>
      </c>
      <c r="B2707" s="2" t="s">
        <v>42</v>
      </c>
      <c r="C2707" s="2" t="s">
        <v>43</v>
      </c>
      <c r="D2707" s="2" t="s">
        <v>643</v>
      </c>
      <c r="E2707" s="2" t="s">
        <v>5559</v>
      </c>
      <c r="F2707" s="2" t="s">
        <v>5560</v>
      </c>
      <c r="G2707" s="2">
        <v>1549000</v>
      </c>
      <c r="H2707" s="2">
        <v>1</v>
      </c>
      <c r="I2707" s="3">
        <v>46184</v>
      </c>
      <c r="J2707" s="4"/>
      <c r="K2707" s="2">
        <v>409261</v>
      </c>
      <c r="L2707" s="2">
        <v>30980</v>
      </c>
      <c r="M2707" s="2" t="s">
        <v>5561</v>
      </c>
      <c r="N2707" s="5">
        <v>46181</v>
      </c>
      <c r="O2707" s="2" t="s">
        <v>5562</v>
      </c>
      <c r="P2707" s="2" t="s">
        <v>136</v>
      </c>
      <c r="Q2707" s="2">
        <v>0</v>
      </c>
      <c r="R2707" s="3">
        <v>46181</v>
      </c>
      <c r="S2707" s="2" t="s">
        <v>1870</v>
      </c>
      <c r="T2707" s="2" t="s">
        <v>5563</v>
      </c>
      <c r="U2707" s="2">
        <v>0</v>
      </c>
      <c r="V2707" s="2">
        <v>0</v>
      </c>
      <c r="W2707" s="2" t="s">
        <v>5563</v>
      </c>
      <c r="X2707" s="2">
        <v>2014</v>
      </c>
      <c r="Y2707" s="2" t="s">
        <v>55</v>
      </c>
      <c r="Z2707" s="4"/>
      <c r="AA2707" s="4"/>
      <c r="AB2707" s="2" t="s">
        <v>5561</v>
      </c>
      <c r="AC2707" s="2">
        <v>446874</v>
      </c>
    </row>
    <row r="2708" spans="1:29" ht="51.75" x14ac:dyDescent="0.25">
      <c r="A2708" s="2" t="s">
        <v>29</v>
      </c>
      <c r="B2708" s="2" t="s">
        <v>42</v>
      </c>
      <c r="C2708" s="2" t="s">
        <v>43</v>
      </c>
      <c r="D2708" s="2" t="s">
        <v>643</v>
      </c>
      <c r="E2708" s="2" t="s">
        <v>5564</v>
      </c>
      <c r="F2708" s="2" t="s">
        <v>56</v>
      </c>
      <c r="G2708" s="2">
        <v>1120000</v>
      </c>
      <c r="H2708" s="2">
        <v>1</v>
      </c>
      <c r="I2708" s="3">
        <v>46186</v>
      </c>
      <c r="J2708" s="4"/>
      <c r="K2708" s="2">
        <v>4304776</v>
      </c>
      <c r="L2708" s="2">
        <v>47600</v>
      </c>
      <c r="M2708" s="2" t="s">
        <v>187</v>
      </c>
      <c r="N2708" s="5">
        <v>46175</v>
      </c>
      <c r="O2708" s="2" t="s">
        <v>5565</v>
      </c>
      <c r="P2708" s="2" t="s">
        <v>49</v>
      </c>
      <c r="Q2708" s="2" t="s">
        <v>337</v>
      </c>
      <c r="R2708" s="3">
        <v>46186</v>
      </c>
      <c r="S2708" s="2" t="s">
        <v>51</v>
      </c>
      <c r="T2708" s="2" t="s">
        <v>98</v>
      </c>
      <c r="U2708" s="2">
        <v>0</v>
      </c>
      <c r="V2708" s="2" t="s">
        <v>883</v>
      </c>
      <c r="W2708" s="2" t="s">
        <v>1684</v>
      </c>
      <c r="X2708" s="2">
        <v>2026</v>
      </c>
      <c r="Y2708" s="2" t="s">
        <v>55</v>
      </c>
      <c r="Z2708" s="4"/>
      <c r="AA2708" s="3">
        <v>46184</v>
      </c>
      <c r="AB2708" s="2" t="s">
        <v>187</v>
      </c>
      <c r="AC2708" s="2">
        <v>446796</v>
      </c>
    </row>
    <row r="2709" spans="1:29" ht="64.5" x14ac:dyDescent="0.25">
      <c r="A2709" s="2" t="s">
        <v>29</v>
      </c>
      <c r="B2709" s="2" t="s">
        <v>42</v>
      </c>
      <c r="C2709" s="2" t="s">
        <v>43</v>
      </c>
      <c r="D2709" s="2" t="s">
        <v>643</v>
      </c>
      <c r="E2709" s="2" t="s">
        <v>5564</v>
      </c>
      <c r="F2709" s="2" t="s">
        <v>5566</v>
      </c>
      <c r="G2709" s="2">
        <v>2380000</v>
      </c>
      <c r="H2709" s="2">
        <v>1</v>
      </c>
      <c r="I2709" s="3">
        <v>46186</v>
      </c>
      <c r="J2709" s="4"/>
      <c r="K2709" s="2">
        <v>4304776</v>
      </c>
      <c r="L2709" s="2">
        <v>47600</v>
      </c>
      <c r="M2709" s="2" t="s">
        <v>187</v>
      </c>
      <c r="N2709" s="5">
        <v>46175</v>
      </c>
      <c r="O2709" s="2" t="s">
        <v>5565</v>
      </c>
      <c r="P2709" s="2" t="s">
        <v>49</v>
      </c>
      <c r="Q2709" s="2" t="s">
        <v>337</v>
      </c>
      <c r="R2709" s="3">
        <v>46186</v>
      </c>
      <c r="S2709" s="2" t="s">
        <v>51</v>
      </c>
      <c r="T2709" s="2" t="s">
        <v>98</v>
      </c>
      <c r="U2709" s="2">
        <v>0</v>
      </c>
      <c r="V2709" s="2" t="s">
        <v>883</v>
      </c>
      <c r="W2709" s="2" t="s">
        <v>1684</v>
      </c>
      <c r="X2709" s="2">
        <v>2026</v>
      </c>
      <c r="Y2709" s="2" t="s">
        <v>55</v>
      </c>
      <c r="Z2709" s="4"/>
      <c r="AA2709" s="3">
        <v>46184</v>
      </c>
      <c r="AB2709" s="2" t="s">
        <v>187</v>
      </c>
      <c r="AC2709" s="2">
        <v>446796</v>
      </c>
    </row>
    <row r="2710" spans="1:29" ht="39" x14ac:dyDescent="0.25">
      <c r="A2710" s="2" t="s">
        <v>29</v>
      </c>
      <c r="B2710" s="2" t="s">
        <v>42</v>
      </c>
      <c r="C2710" s="2" t="s">
        <v>43</v>
      </c>
      <c r="D2710" s="2" t="s">
        <v>643</v>
      </c>
      <c r="E2710" s="2" t="s">
        <v>5564</v>
      </c>
      <c r="F2710" s="2" t="s">
        <v>41</v>
      </c>
      <c r="G2710" s="2">
        <v>5000</v>
      </c>
      <c r="H2710" s="2">
        <v>1</v>
      </c>
      <c r="I2710" s="3">
        <v>46186</v>
      </c>
      <c r="J2710" s="4"/>
      <c r="K2710" s="2">
        <v>4304776</v>
      </c>
      <c r="L2710" s="2">
        <v>47600</v>
      </c>
      <c r="M2710" s="2" t="s">
        <v>187</v>
      </c>
      <c r="N2710" s="5">
        <v>46175</v>
      </c>
      <c r="O2710" s="2" t="s">
        <v>5565</v>
      </c>
      <c r="P2710" s="2" t="s">
        <v>49</v>
      </c>
      <c r="Q2710" s="2" t="s">
        <v>337</v>
      </c>
      <c r="R2710" s="3">
        <v>46186</v>
      </c>
      <c r="S2710" s="2" t="s">
        <v>51</v>
      </c>
      <c r="T2710" s="2" t="s">
        <v>98</v>
      </c>
      <c r="U2710" s="2">
        <v>0</v>
      </c>
      <c r="V2710" s="2" t="s">
        <v>883</v>
      </c>
      <c r="W2710" s="2" t="s">
        <v>1684</v>
      </c>
      <c r="X2710" s="2">
        <v>2026</v>
      </c>
      <c r="Y2710" s="2" t="s">
        <v>55</v>
      </c>
      <c r="Z2710" s="4"/>
      <c r="AA2710" s="3">
        <v>46184</v>
      </c>
      <c r="AB2710" s="2" t="s">
        <v>187</v>
      </c>
      <c r="AC2710" s="2">
        <v>446796</v>
      </c>
    </row>
    <row r="2711" spans="1:29" ht="77.25" x14ac:dyDescent="0.25">
      <c r="A2711" s="2" t="s">
        <v>29</v>
      </c>
      <c r="B2711" s="2" t="s">
        <v>42</v>
      </c>
      <c r="C2711" s="2" t="s">
        <v>43</v>
      </c>
      <c r="D2711" s="2" t="s">
        <v>164</v>
      </c>
      <c r="E2711" s="2" t="s">
        <v>5567</v>
      </c>
      <c r="F2711" s="2" t="s">
        <v>5568</v>
      </c>
      <c r="G2711" s="2">
        <v>1797000</v>
      </c>
      <c r="H2711" s="2">
        <v>1</v>
      </c>
      <c r="I2711" s="3">
        <v>46184</v>
      </c>
      <c r="J2711" s="4"/>
      <c r="K2711" s="2">
        <v>4539596</v>
      </c>
      <c r="L2711" s="2">
        <v>26955</v>
      </c>
      <c r="M2711" s="2" t="s">
        <v>2608</v>
      </c>
      <c r="N2711" s="5">
        <v>46183</v>
      </c>
      <c r="O2711" s="2" t="s">
        <v>5569</v>
      </c>
      <c r="P2711" s="2" t="s">
        <v>370</v>
      </c>
      <c r="Q2711" s="2">
        <v>0</v>
      </c>
      <c r="R2711" s="3">
        <v>46183</v>
      </c>
      <c r="S2711" s="2" t="s">
        <v>2610</v>
      </c>
      <c r="T2711" s="2" t="s">
        <v>2111</v>
      </c>
      <c r="U2711" s="2" t="s">
        <v>764</v>
      </c>
      <c r="V2711" s="2">
        <v>0</v>
      </c>
      <c r="W2711" s="2" t="s">
        <v>5570</v>
      </c>
      <c r="X2711" s="2">
        <v>2026</v>
      </c>
      <c r="Y2711" s="2" t="s">
        <v>55</v>
      </c>
      <c r="Z2711" s="4"/>
      <c r="AA2711" s="4"/>
      <c r="AB2711" s="2" t="s">
        <v>2608</v>
      </c>
      <c r="AC2711" s="2">
        <v>446772</v>
      </c>
    </row>
    <row r="2712" spans="1:29" ht="77.25" x14ac:dyDescent="0.25">
      <c r="A2712" s="2" t="s">
        <v>29</v>
      </c>
      <c r="B2712" s="2" t="s">
        <v>42</v>
      </c>
      <c r="C2712" s="2" t="s">
        <v>43</v>
      </c>
      <c r="D2712" s="2" t="s">
        <v>164</v>
      </c>
      <c r="E2712" s="2" t="s">
        <v>5567</v>
      </c>
      <c r="F2712" s="2" t="s">
        <v>56</v>
      </c>
      <c r="G2712" s="2">
        <v>687600</v>
      </c>
      <c r="H2712" s="2">
        <v>1</v>
      </c>
      <c r="I2712" s="3">
        <v>46184</v>
      </c>
      <c r="J2712" s="4"/>
      <c r="K2712" s="2">
        <v>4539596</v>
      </c>
      <c r="L2712" s="2">
        <v>26955</v>
      </c>
      <c r="M2712" s="2" t="s">
        <v>2608</v>
      </c>
      <c r="N2712" s="5">
        <v>46183</v>
      </c>
      <c r="O2712" s="2" t="s">
        <v>5569</v>
      </c>
      <c r="P2712" s="2" t="s">
        <v>370</v>
      </c>
      <c r="Q2712" s="2">
        <v>0</v>
      </c>
      <c r="R2712" s="3">
        <v>46183</v>
      </c>
      <c r="S2712" s="2" t="s">
        <v>2610</v>
      </c>
      <c r="T2712" s="2" t="s">
        <v>2111</v>
      </c>
      <c r="U2712" s="2" t="s">
        <v>764</v>
      </c>
      <c r="V2712" s="2">
        <v>0</v>
      </c>
      <c r="W2712" s="2" t="s">
        <v>5570</v>
      </c>
      <c r="X2712" s="2">
        <v>2026</v>
      </c>
      <c r="Y2712" s="2" t="s">
        <v>55</v>
      </c>
      <c r="Z2712" s="4"/>
      <c r="AA2712" s="4"/>
      <c r="AB2712" s="2" t="s">
        <v>2608</v>
      </c>
      <c r="AC2712" s="2">
        <v>446772</v>
      </c>
    </row>
    <row r="2713" spans="1:29" ht="51.75" x14ac:dyDescent="0.25">
      <c r="A2713" s="2" t="s">
        <v>29</v>
      </c>
      <c r="B2713" s="2" t="s">
        <v>42</v>
      </c>
      <c r="C2713" s="2" t="s">
        <v>43</v>
      </c>
      <c r="D2713" s="2" t="s">
        <v>57</v>
      </c>
      <c r="E2713" s="2" t="s">
        <v>5571</v>
      </c>
      <c r="F2713" s="2" t="s">
        <v>56</v>
      </c>
      <c r="G2713" s="2">
        <v>1440000</v>
      </c>
      <c r="H2713" s="2">
        <v>1</v>
      </c>
      <c r="I2713" s="3">
        <v>46191</v>
      </c>
      <c r="J2713" s="4"/>
      <c r="K2713" s="2">
        <v>4613609</v>
      </c>
      <c r="L2713" s="2">
        <v>57230</v>
      </c>
      <c r="M2713" s="2" t="s">
        <v>5572</v>
      </c>
      <c r="N2713" s="5">
        <v>46189</v>
      </c>
      <c r="O2713" s="2" t="s">
        <v>5573</v>
      </c>
      <c r="P2713" s="2" t="s">
        <v>49</v>
      </c>
      <c r="Q2713" s="2" t="s">
        <v>837</v>
      </c>
      <c r="R2713" s="4"/>
      <c r="S2713" s="2" t="s">
        <v>288</v>
      </c>
      <c r="T2713" s="2" t="s">
        <v>83</v>
      </c>
      <c r="U2713" s="2">
        <v>0</v>
      </c>
      <c r="V2713" s="2" t="s">
        <v>73</v>
      </c>
      <c r="W2713" s="2" t="s">
        <v>5574</v>
      </c>
      <c r="X2713" s="2">
        <v>2026</v>
      </c>
      <c r="Y2713" s="2" t="s">
        <v>65</v>
      </c>
      <c r="Z2713" s="4"/>
      <c r="AA2713" s="3">
        <v>46183</v>
      </c>
      <c r="AB2713" s="2" t="s">
        <v>5572</v>
      </c>
      <c r="AC2713" s="2">
        <v>446336</v>
      </c>
    </row>
    <row r="2714" spans="1:29" ht="64.5" x14ac:dyDescent="0.25">
      <c r="A2714" s="2" t="s">
        <v>29</v>
      </c>
      <c r="B2714" s="2" t="s">
        <v>42</v>
      </c>
      <c r="C2714" s="2" t="s">
        <v>43</v>
      </c>
      <c r="D2714" s="2" t="s">
        <v>57</v>
      </c>
      <c r="E2714" s="2" t="s">
        <v>5571</v>
      </c>
      <c r="F2714" s="2" t="s">
        <v>5575</v>
      </c>
      <c r="G2714" s="2">
        <v>2861500</v>
      </c>
      <c r="H2714" s="2">
        <v>1</v>
      </c>
      <c r="I2714" s="3">
        <v>46191</v>
      </c>
      <c r="J2714" s="4"/>
      <c r="K2714" s="2">
        <v>4613609</v>
      </c>
      <c r="L2714" s="2">
        <v>57230</v>
      </c>
      <c r="M2714" s="2" t="s">
        <v>5572</v>
      </c>
      <c r="N2714" s="5">
        <v>46189</v>
      </c>
      <c r="O2714" s="2" t="s">
        <v>5573</v>
      </c>
      <c r="P2714" s="2" t="s">
        <v>49</v>
      </c>
      <c r="Q2714" s="2" t="s">
        <v>837</v>
      </c>
      <c r="R2714" s="4"/>
      <c r="S2714" s="2" t="s">
        <v>288</v>
      </c>
      <c r="T2714" s="2" t="s">
        <v>83</v>
      </c>
      <c r="U2714" s="2">
        <v>0</v>
      </c>
      <c r="V2714" s="2" t="s">
        <v>73</v>
      </c>
      <c r="W2714" s="2" t="s">
        <v>5574</v>
      </c>
      <c r="X2714" s="2">
        <v>2026</v>
      </c>
      <c r="Y2714" s="2" t="s">
        <v>65</v>
      </c>
      <c r="Z2714" s="4"/>
      <c r="AA2714" s="3">
        <v>46183</v>
      </c>
      <c r="AB2714" s="2" t="s">
        <v>5572</v>
      </c>
      <c r="AC2714" s="2">
        <v>446336</v>
      </c>
    </row>
    <row r="2715" spans="1:29" ht="51.75" x14ac:dyDescent="0.25">
      <c r="A2715" s="2" t="s">
        <v>29</v>
      </c>
      <c r="B2715" s="2" t="s">
        <v>42</v>
      </c>
      <c r="C2715" s="2" t="s">
        <v>43</v>
      </c>
      <c r="D2715" s="2" t="s">
        <v>57</v>
      </c>
      <c r="E2715" s="2" t="s">
        <v>5571</v>
      </c>
      <c r="F2715" s="2" t="s">
        <v>41</v>
      </c>
      <c r="G2715" s="2">
        <v>5000</v>
      </c>
      <c r="H2715" s="2">
        <v>1</v>
      </c>
      <c r="I2715" s="3">
        <v>46191</v>
      </c>
      <c r="J2715" s="4"/>
      <c r="K2715" s="2">
        <v>4613609</v>
      </c>
      <c r="L2715" s="2">
        <v>57230</v>
      </c>
      <c r="M2715" s="2" t="s">
        <v>5572</v>
      </c>
      <c r="N2715" s="5">
        <v>46189</v>
      </c>
      <c r="O2715" s="2" t="s">
        <v>5573</v>
      </c>
      <c r="P2715" s="2" t="s">
        <v>49</v>
      </c>
      <c r="Q2715" s="2" t="s">
        <v>837</v>
      </c>
      <c r="R2715" s="4"/>
      <c r="S2715" s="2" t="s">
        <v>288</v>
      </c>
      <c r="T2715" s="2" t="s">
        <v>83</v>
      </c>
      <c r="U2715" s="2">
        <v>0</v>
      </c>
      <c r="V2715" s="2" t="s">
        <v>73</v>
      </c>
      <c r="W2715" s="2" t="s">
        <v>5574</v>
      </c>
      <c r="X2715" s="2">
        <v>2026</v>
      </c>
      <c r="Y2715" s="2" t="s">
        <v>65</v>
      </c>
      <c r="Z2715" s="4"/>
      <c r="AA2715" s="3">
        <v>46183</v>
      </c>
      <c r="AB2715" s="2" t="s">
        <v>5572</v>
      </c>
      <c r="AC2715" s="2">
        <v>446336</v>
      </c>
    </row>
    <row r="2716" spans="1:29" ht="102.75" x14ac:dyDescent="0.25">
      <c r="A2716" s="2" t="s">
        <v>29</v>
      </c>
      <c r="B2716" s="2" t="s">
        <v>42</v>
      </c>
      <c r="C2716" s="2" t="s">
        <v>43</v>
      </c>
      <c r="D2716" s="2" t="s">
        <v>32</v>
      </c>
      <c r="E2716" s="2" t="s">
        <v>5576</v>
      </c>
      <c r="F2716" s="2" t="s">
        <v>5577</v>
      </c>
      <c r="G2716" s="2">
        <v>3202000</v>
      </c>
      <c r="H2716" s="2">
        <v>1</v>
      </c>
      <c r="I2716" s="3">
        <v>46183</v>
      </c>
      <c r="J2716" s="4"/>
      <c r="K2716" s="2">
        <v>4664204</v>
      </c>
      <c r="L2716" s="2">
        <v>20000</v>
      </c>
      <c r="M2716" s="2" t="s">
        <v>35</v>
      </c>
      <c r="N2716" s="5">
        <v>46183</v>
      </c>
      <c r="O2716" s="2" t="s">
        <v>5578</v>
      </c>
      <c r="P2716" s="2" t="s">
        <v>36</v>
      </c>
      <c r="Q2716" s="2" t="s">
        <v>5579</v>
      </c>
      <c r="R2716" s="3">
        <v>46183</v>
      </c>
      <c r="S2716" s="2" t="s">
        <v>38</v>
      </c>
      <c r="T2716" s="2" t="s">
        <v>5580</v>
      </c>
      <c r="U2716" s="2" t="s">
        <v>5581</v>
      </c>
      <c r="V2716" s="2" t="s">
        <v>3197</v>
      </c>
      <c r="W2716" s="2" t="s">
        <v>5582</v>
      </c>
      <c r="X2716" s="2">
        <v>2025</v>
      </c>
      <c r="Y2716" s="2" t="s">
        <v>40</v>
      </c>
      <c r="Z2716" s="4"/>
      <c r="AA2716" s="3">
        <v>46183</v>
      </c>
      <c r="AB2716" s="2" t="s">
        <v>35</v>
      </c>
      <c r="AC2716" s="2">
        <v>446334</v>
      </c>
    </row>
    <row r="2717" spans="1:29" ht="102.75" x14ac:dyDescent="0.25">
      <c r="A2717" s="2" t="s">
        <v>29</v>
      </c>
      <c r="B2717" s="2" t="s">
        <v>42</v>
      </c>
      <c r="C2717" s="2" t="s">
        <v>43</v>
      </c>
      <c r="D2717" s="2" t="s">
        <v>32</v>
      </c>
      <c r="E2717" s="2" t="s">
        <v>5576</v>
      </c>
      <c r="F2717" s="2" t="s">
        <v>41</v>
      </c>
      <c r="G2717" s="2">
        <v>1000</v>
      </c>
      <c r="H2717" s="2">
        <v>1</v>
      </c>
      <c r="I2717" s="3">
        <v>46183</v>
      </c>
      <c r="J2717" s="4"/>
      <c r="K2717" s="2">
        <v>4664204</v>
      </c>
      <c r="L2717" s="2">
        <v>20000</v>
      </c>
      <c r="M2717" s="2" t="s">
        <v>35</v>
      </c>
      <c r="N2717" s="5">
        <v>46183</v>
      </c>
      <c r="O2717" s="2" t="s">
        <v>5578</v>
      </c>
      <c r="P2717" s="2" t="s">
        <v>36</v>
      </c>
      <c r="Q2717" s="2" t="s">
        <v>5579</v>
      </c>
      <c r="R2717" s="3">
        <v>46183</v>
      </c>
      <c r="S2717" s="2" t="s">
        <v>38</v>
      </c>
      <c r="T2717" s="2" t="s">
        <v>5580</v>
      </c>
      <c r="U2717" s="2" t="s">
        <v>5581</v>
      </c>
      <c r="V2717" s="2" t="s">
        <v>3197</v>
      </c>
      <c r="W2717" s="2" t="s">
        <v>5582</v>
      </c>
      <c r="X2717" s="2">
        <v>2025</v>
      </c>
      <c r="Y2717" s="2" t="s">
        <v>40</v>
      </c>
      <c r="Z2717" s="4"/>
      <c r="AA2717" s="3">
        <v>46183</v>
      </c>
      <c r="AB2717" s="2" t="s">
        <v>35</v>
      </c>
      <c r="AC2717" s="2">
        <v>446334</v>
      </c>
    </row>
    <row r="2718" spans="1:29" ht="102.75" x14ac:dyDescent="0.25">
      <c r="A2718" s="2" t="s">
        <v>29</v>
      </c>
      <c r="B2718" s="2" t="s">
        <v>42</v>
      </c>
      <c r="C2718" s="2" t="s">
        <v>43</v>
      </c>
      <c r="D2718" s="2" t="s">
        <v>372</v>
      </c>
      <c r="E2718" s="2" t="s">
        <v>5583</v>
      </c>
      <c r="F2718" s="2" t="s">
        <v>5584</v>
      </c>
      <c r="G2718" s="2">
        <v>2569000</v>
      </c>
      <c r="H2718" s="2">
        <v>1</v>
      </c>
      <c r="I2718" s="3">
        <v>46183</v>
      </c>
      <c r="J2718" s="4"/>
      <c r="K2718" s="2">
        <v>4663864</v>
      </c>
      <c r="L2718" s="2">
        <v>20000</v>
      </c>
      <c r="M2718" s="2" t="s">
        <v>35</v>
      </c>
      <c r="N2718" s="5">
        <v>46183</v>
      </c>
      <c r="O2718" s="2" t="s">
        <v>5585</v>
      </c>
      <c r="P2718" s="2" t="s">
        <v>189</v>
      </c>
      <c r="Q2718" s="2" t="s">
        <v>237</v>
      </c>
      <c r="R2718" s="3">
        <v>46183</v>
      </c>
      <c r="S2718" s="2" t="s">
        <v>38</v>
      </c>
      <c r="T2718" s="2" t="s">
        <v>831</v>
      </c>
      <c r="U2718" s="2" t="s">
        <v>5586</v>
      </c>
      <c r="V2718" s="2" t="s">
        <v>278</v>
      </c>
      <c r="W2718" s="2" t="s">
        <v>5587</v>
      </c>
      <c r="X2718" s="2">
        <v>2026</v>
      </c>
      <c r="Y2718" s="2" t="s">
        <v>55</v>
      </c>
      <c r="Z2718" s="4"/>
      <c r="AA2718" s="3">
        <v>46183</v>
      </c>
      <c r="AB2718" s="2" t="s">
        <v>35</v>
      </c>
      <c r="AC2718" s="2">
        <v>446322</v>
      </c>
    </row>
    <row r="2719" spans="1:29" ht="102.75" x14ac:dyDescent="0.25">
      <c r="A2719" s="2" t="s">
        <v>29</v>
      </c>
      <c r="B2719" s="2" t="s">
        <v>42</v>
      </c>
      <c r="C2719" s="2" t="s">
        <v>43</v>
      </c>
      <c r="D2719" s="2" t="s">
        <v>372</v>
      </c>
      <c r="E2719" s="2" t="s">
        <v>5583</v>
      </c>
      <c r="F2719" s="2" t="s">
        <v>41</v>
      </c>
      <c r="G2719" s="2">
        <v>1000</v>
      </c>
      <c r="H2719" s="2">
        <v>1</v>
      </c>
      <c r="I2719" s="3">
        <v>46183</v>
      </c>
      <c r="J2719" s="4"/>
      <c r="K2719" s="2">
        <v>4663864</v>
      </c>
      <c r="L2719" s="2">
        <v>20000</v>
      </c>
      <c r="M2719" s="2" t="s">
        <v>35</v>
      </c>
      <c r="N2719" s="5">
        <v>46183</v>
      </c>
      <c r="O2719" s="2" t="s">
        <v>5585</v>
      </c>
      <c r="P2719" s="2" t="s">
        <v>189</v>
      </c>
      <c r="Q2719" s="2" t="s">
        <v>237</v>
      </c>
      <c r="R2719" s="3">
        <v>46183</v>
      </c>
      <c r="S2719" s="2" t="s">
        <v>38</v>
      </c>
      <c r="T2719" s="2" t="s">
        <v>831</v>
      </c>
      <c r="U2719" s="2" t="s">
        <v>5586</v>
      </c>
      <c r="V2719" s="2" t="s">
        <v>278</v>
      </c>
      <c r="W2719" s="2" t="s">
        <v>5587</v>
      </c>
      <c r="X2719" s="2">
        <v>2026</v>
      </c>
      <c r="Y2719" s="2" t="s">
        <v>55</v>
      </c>
      <c r="Z2719" s="4"/>
      <c r="AA2719" s="3">
        <v>46183</v>
      </c>
      <c r="AB2719" s="2" t="s">
        <v>35</v>
      </c>
      <c r="AC2719" s="2">
        <v>446322</v>
      </c>
    </row>
    <row r="2720" spans="1:29" ht="77.25" x14ac:dyDescent="0.25">
      <c r="A2720" s="2" t="s">
        <v>29</v>
      </c>
      <c r="B2720" s="2" t="s">
        <v>42</v>
      </c>
      <c r="C2720" s="2" t="s">
        <v>43</v>
      </c>
      <c r="D2720" s="2" t="s">
        <v>2226</v>
      </c>
      <c r="E2720" s="2" t="s">
        <v>5588</v>
      </c>
      <c r="F2720" s="2" t="s">
        <v>5589</v>
      </c>
      <c r="G2720" s="2">
        <v>2605500</v>
      </c>
      <c r="H2720" s="2">
        <v>1</v>
      </c>
      <c r="I2720" s="3">
        <v>46195</v>
      </c>
      <c r="J2720" s="4"/>
      <c r="K2720" s="2">
        <v>4647349</v>
      </c>
      <c r="L2720" s="2" t="s">
        <v>5590</v>
      </c>
      <c r="M2720" s="2" t="s">
        <v>4106</v>
      </c>
      <c r="N2720" s="5">
        <v>46193</v>
      </c>
      <c r="O2720" s="2" t="s">
        <v>5591</v>
      </c>
      <c r="P2720" s="2" t="s">
        <v>181</v>
      </c>
      <c r="Q2720" s="2" t="s">
        <v>5592</v>
      </c>
      <c r="R2720" s="3">
        <v>46193</v>
      </c>
      <c r="S2720" s="2" t="s">
        <v>827</v>
      </c>
      <c r="T2720" s="2" t="s">
        <v>72</v>
      </c>
      <c r="U2720" s="2">
        <v>0</v>
      </c>
      <c r="V2720" s="2">
        <v>0</v>
      </c>
      <c r="W2720" s="2" t="s">
        <v>5593</v>
      </c>
      <c r="X2720" s="2">
        <v>2025</v>
      </c>
      <c r="Y2720" s="2" t="s">
        <v>65</v>
      </c>
      <c r="Z2720" s="4"/>
      <c r="AA2720" s="3">
        <v>46183</v>
      </c>
      <c r="AB2720" s="2" t="s">
        <v>4106</v>
      </c>
      <c r="AC2720" s="2">
        <v>446268</v>
      </c>
    </row>
    <row r="2721" spans="1:29" ht="77.25" x14ac:dyDescent="0.25">
      <c r="A2721" s="2" t="s">
        <v>29</v>
      </c>
      <c r="B2721" s="2" t="s">
        <v>42</v>
      </c>
      <c r="C2721" s="2" t="s">
        <v>43</v>
      </c>
      <c r="D2721" s="2" t="s">
        <v>2226</v>
      </c>
      <c r="E2721" s="2" t="s">
        <v>5588</v>
      </c>
      <c r="F2721" s="2" t="s">
        <v>41</v>
      </c>
      <c r="G2721" s="2">
        <v>5000</v>
      </c>
      <c r="H2721" s="2">
        <v>1</v>
      </c>
      <c r="I2721" s="3">
        <v>46195</v>
      </c>
      <c r="J2721" s="4"/>
      <c r="K2721" s="2">
        <v>4647349</v>
      </c>
      <c r="L2721" s="2" t="s">
        <v>5590</v>
      </c>
      <c r="M2721" s="2" t="s">
        <v>4106</v>
      </c>
      <c r="N2721" s="5">
        <v>46193</v>
      </c>
      <c r="O2721" s="2" t="s">
        <v>5591</v>
      </c>
      <c r="P2721" s="2" t="s">
        <v>181</v>
      </c>
      <c r="Q2721" s="2" t="s">
        <v>5592</v>
      </c>
      <c r="R2721" s="3">
        <v>46193</v>
      </c>
      <c r="S2721" s="2" t="s">
        <v>827</v>
      </c>
      <c r="T2721" s="2" t="s">
        <v>72</v>
      </c>
      <c r="U2721" s="2">
        <v>0</v>
      </c>
      <c r="V2721" s="2">
        <v>0</v>
      </c>
      <c r="W2721" s="2" t="s">
        <v>5593</v>
      </c>
      <c r="X2721" s="2">
        <v>2025</v>
      </c>
      <c r="Y2721" s="2" t="s">
        <v>65</v>
      </c>
      <c r="Z2721" s="4"/>
      <c r="AA2721" s="3">
        <v>46183</v>
      </c>
      <c r="AB2721" s="2" t="s">
        <v>4106</v>
      </c>
      <c r="AC2721" s="2">
        <v>446268</v>
      </c>
    </row>
    <row r="2722" spans="1:29" ht="64.5" x14ac:dyDescent="0.25">
      <c r="A2722" s="2" t="s">
        <v>29</v>
      </c>
      <c r="B2722" s="2" t="s">
        <v>42</v>
      </c>
      <c r="C2722" s="2" t="s">
        <v>43</v>
      </c>
      <c r="D2722" s="2" t="s">
        <v>32</v>
      </c>
      <c r="E2722" s="2" t="s">
        <v>5594</v>
      </c>
      <c r="F2722" s="2" t="s">
        <v>5595</v>
      </c>
      <c r="G2722" s="2">
        <v>2050000</v>
      </c>
      <c r="H2722" s="2">
        <v>1</v>
      </c>
      <c r="I2722" s="3">
        <v>46195</v>
      </c>
      <c r="J2722" s="4"/>
      <c r="K2722" s="2">
        <v>4663605</v>
      </c>
      <c r="L2722" s="2">
        <v>30000</v>
      </c>
      <c r="M2722" s="2" t="s">
        <v>768</v>
      </c>
      <c r="N2722" s="5">
        <v>46183</v>
      </c>
      <c r="O2722" s="2">
        <v>201961</v>
      </c>
      <c r="P2722" s="2" t="s">
        <v>36</v>
      </c>
      <c r="Q2722" s="2" t="s">
        <v>2386</v>
      </c>
      <c r="R2722" s="3">
        <v>46187</v>
      </c>
      <c r="S2722" s="2" t="s">
        <v>51</v>
      </c>
      <c r="T2722" s="2" t="s">
        <v>2064</v>
      </c>
      <c r="U2722" s="2">
        <v>0</v>
      </c>
      <c r="V2722" s="2" t="s">
        <v>278</v>
      </c>
      <c r="W2722" s="2" t="s">
        <v>406</v>
      </c>
      <c r="X2722" s="2">
        <v>2026</v>
      </c>
      <c r="Y2722" s="2" t="s">
        <v>40</v>
      </c>
      <c r="Z2722" s="4"/>
      <c r="AA2722" s="3">
        <v>46183</v>
      </c>
      <c r="AB2722" s="2" t="s">
        <v>768</v>
      </c>
      <c r="AC2722" s="2">
        <v>446248</v>
      </c>
    </row>
    <row r="2723" spans="1:29" ht="39" x14ac:dyDescent="0.25">
      <c r="A2723" s="2" t="s">
        <v>29</v>
      </c>
      <c r="B2723" s="2" t="s">
        <v>42</v>
      </c>
      <c r="C2723" s="2" t="s">
        <v>43</v>
      </c>
      <c r="D2723" s="2" t="s">
        <v>32</v>
      </c>
      <c r="E2723" s="2" t="s">
        <v>5594</v>
      </c>
      <c r="F2723" s="2" t="s">
        <v>41</v>
      </c>
      <c r="G2723" s="2">
        <v>1000</v>
      </c>
      <c r="H2723" s="2">
        <v>1</v>
      </c>
      <c r="I2723" s="3">
        <v>46195</v>
      </c>
      <c r="J2723" s="4"/>
      <c r="K2723" s="2">
        <v>4663605</v>
      </c>
      <c r="L2723" s="2">
        <v>30000</v>
      </c>
      <c r="M2723" s="2" t="s">
        <v>768</v>
      </c>
      <c r="N2723" s="5">
        <v>46183</v>
      </c>
      <c r="O2723" s="2">
        <v>201961</v>
      </c>
      <c r="P2723" s="2" t="s">
        <v>36</v>
      </c>
      <c r="Q2723" s="2" t="s">
        <v>2386</v>
      </c>
      <c r="R2723" s="3">
        <v>46187</v>
      </c>
      <c r="S2723" s="2" t="s">
        <v>51</v>
      </c>
      <c r="T2723" s="2" t="s">
        <v>2064</v>
      </c>
      <c r="U2723" s="2">
        <v>0</v>
      </c>
      <c r="V2723" s="2" t="s">
        <v>278</v>
      </c>
      <c r="W2723" s="2" t="s">
        <v>406</v>
      </c>
      <c r="X2723" s="2">
        <v>2026</v>
      </c>
      <c r="Y2723" s="2" t="s">
        <v>40</v>
      </c>
      <c r="Z2723" s="4"/>
      <c r="AA2723" s="3">
        <v>46183</v>
      </c>
      <c r="AB2723" s="2" t="s">
        <v>768</v>
      </c>
      <c r="AC2723" s="2">
        <v>446248</v>
      </c>
    </row>
    <row r="2724" spans="1:29" ht="102.75" x14ac:dyDescent="0.25">
      <c r="A2724" s="2" t="s">
        <v>29</v>
      </c>
      <c r="B2724" s="2" t="s">
        <v>42</v>
      </c>
      <c r="C2724" s="2" t="s">
        <v>43</v>
      </c>
      <c r="D2724" s="2" t="s">
        <v>32</v>
      </c>
      <c r="E2724" s="2" t="s">
        <v>5596</v>
      </c>
      <c r="F2724" s="2" t="s">
        <v>5597</v>
      </c>
      <c r="G2724" s="2">
        <v>2485990</v>
      </c>
      <c r="H2724" s="2">
        <v>1</v>
      </c>
      <c r="I2724" s="3">
        <v>46183</v>
      </c>
      <c r="J2724" s="4"/>
      <c r="K2724" s="2">
        <v>4662768</v>
      </c>
      <c r="L2724" s="2">
        <v>20000</v>
      </c>
      <c r="M2724" s="2" t="s">
        <v>35</v>
      </c>
      <c r="N2724" s="5">
        <v>46183</v>
      </c>
      <c r="O2724" s="2" t="s">
        <v>5598</v>
      </c>
      <c r="P2724" s="2" t="s">
        <v>36</v>
      </c>
      <c r="Q2724" s="2" t="s">
        <v>237</v>
      </c>
      <c r="R2724" s="3">
        <v>46183</v>
      </c>
      <c r="S2724" s="2" t="s">
        <v>38</v>
      </c>
      <c r="T2724" s="2" t="s">
        <v>238</v>
      </c>
      <c r="U2724" s="2">
        <v>0</v>
      </c>
      <c r="V2724" s="2" t="s">
        <v>723</v>
      </c>
      <c r="W2724" s="2" t="s">
        <v>3362</v>
      </c>
      <c r="X2724" s="2">
        <v>2026</v>
      </c>
      <c r="Y2724" s="2" t="s">
        <v>40</v>
      </c>
      <c r="Z2724" s="4"/>
      <c r="AA2724" s="3">
        <v>46183</v>
      </c>
      <c r="AB2724" s="2" t="s">
        <v>35</v>
      </c>
      <c r="AC2724" s="2">
        <v>446062</v>
      </c>
    </row>
    <row r="2725" spans="1:29" ht="102.75" x14ac:dyDescent="0.25">
      <c r="A2725" s="2" t="s">
        <v>29</v>
      </c>
      <c r="B2725" s="2" t="s">
        <v>42</v>
      </c>
      <c r="C2725" s="2" t="s">
        <v>43</v>
      </c>
      <c r="D2725" s="2" t="s">
        <v>32</v>
      </c>
      <c r="E2725" s="2" t="s">
        <v>5596</v>
      </c>
      <c r="F2725" s="2" t="s">
        <v>41</v>
      </c>
      <c r="G2725" s="2">
        <v>1000</v>
      </c>
      <c r="H2725" s="2">
        <v>1</v>
      </c>
      <c r="I2725" s="3">
        <v>46183</v>
      </c>
      <c r="J2725" s="4"/>
      <c r="K2725" s="2">
        <v>4662768</v>
      </c>
      <c r="L2725" s="2">
        <v>20000</v>
      </c>
      <c r="M2725" s="2" t="s">
        <v>35</v>
      </c>
      <c r="N2725" s="5">
        <v>46183</v>
      </c>
      <c r="O2725" s="2" t="s">
        <v>5598</v>
      </c>
      <c r="P2725" s="2" t="s">
        <v>36</v>
      </c>
      <c r="Q2725" s="2" t="s">
        <v>237</v>
      </c>
      <c r="R2725" s="3">
        <v>46183</v>
      </c>
      <c r="S2725" s="2" t="s">
        <v>38</v>
      </c>
      <c r="T2725" s="2" t="s">
        <v>238</v>
      </c>
      <c r="U2725" s="2">
        <v>0</v>
      </c>
      <c r="V2725" s="2" t="s">
        <v>723</v>
      </c>
      <c r="W2725" s="2" t="s">
        <v>3362</v>
      </c>
      <c r="X2725" s="2">
        <v>2026</v>
      </c>
      <c r="Y2725" s="2" t="s">
        <v>40</v>
      </c>
      <c r="Z2725" s="4"/>
      <c r="AA2725" s="3">
        <v>46183</v>
      </c>
      <c r="AB2725" s="2" t="s">
        <v>35</v>
      </c>
      <c r="AC2725" s="2">
        <v>446062</v>
      </c>
    </row>
    <row r="2726" spans="1:29" ht="64.5" x14ac:dyDescent="0.25">
      <c r="A2726" s="2" t="s">
        <v>29</v>
      </c>
      <c r="B2726" s="2" t="s">
        <v>42</v>
      </c>
      <c r="C2726" s="2" t="s">
        <v>43</v>
      </c>
      <c r="D2726" s="2" t="s">
        <v>67</v>
      </c>
      <c r="E2726" s="2" t="s">
        <v>5599</v>
      </c>
      <c r="F2726" s="2" t="s">
        <v>56</v>
      </c>
      <c r="G2726" s="2">
        <v>937000</v>
      </c>
      <c r="H2726" s="2">
        <v>1</v>
      </c>
      <c r="I2726" s="3">
        <v>46191</v>
      </c>
      <c r="J2726" s="4"/>
      <c r="K2726" s="2">
        <v>2062709</v>
      </c>
      <c r="L2726" s="2">
        <v>27555</v>
      </c>
      <c r="M2726" s="2" t="s">
        <v>2603</v>
      </c>
      <c r="N2726" s="5">
        <v>46190</v>
      </c>
      <c r="O2726" s="2">
        <v>468</v>
      </c>
      <c r="P2726" s="2" t="s">
        <v>49</v>
      </c>
      <c r="Q2726" s="2" t="s">
        <v>1445</v>
      </c>
      <c r="R2726" s="3">
        <v>46190</v>
      </c>
      <c r="S2726" s="2" t="s">
        <v>2604</v>
      </c>
      <c r="T2726" s="2" t="s">
        <v>3663</v>
      </c>
      <c r="U2726" s="2">
        <v>0</v>
      </c>
      <c r="V2726" s="2">
        <v>0</v>
      </c>
      <c r="W2726" s="2" t="s">
        <v>5600</v>
      </c>
      <c r="X2726" s="2">
        <v>2026</v>
      </c>
      <c r="Y2726" s="2" t="s">
        <v>65</v>
      </c>
      <c r="Z2726" s="4"/>
      <c r="AA2726" s="3">
        <v>46183</v>
      </c>
      <c r="AB2726" s="2" t="s">
        <v>2603</v>
      </c>
      <c r="AC2726" s="2">
        <v>445982</v>
      </c>
    </row>
    <row r="2727" spans="1:29" ht="64.5" x14ac:dyDescent="0.25">
      <c r="A2727" s="2" t="s">
        <v>29</v>
      </c>
      <c r="B2727" s="2" t="s">
        <v>42</v>
      </c>
      <c r="C2727" s="2" t="s">
        <v>43</v>
      </c>
      <c r="D2727" s="2" t="s">
        <v>67</v>
      </c>
      <c r="E2727" s="2" t="s">
        <v>5599</v>
      </c>
      <c r="F2727" s="2" t="s">
        <v>5601</v>
      </c>
      <c r="G2727" s="2">
        <v>1837000</v>
      </c>
      <c r="H2727" s="2">
        <v>1</v>
      </c>
      <c r="I2727" s="3">
        <v>46191</v>
      </c>
      <c r="J2727" s="4"/>
      <c r="K2727" s="2">
        <v>2062709</v>
      </c>
      <c r="L2727" s="2">
        <v>27555</v>
      </c>
      <c r="M2727" s="2" t="s">
        <v>2603</v>
      </c>
      <c r="N2727" s="5">
        <v>46190</v>
      </c>
      <c r="O2727" s="2">
        <v>468</v>
      </c>
      <c r="P2727" s="2" t="s">
        <v>49</v>
      </c>
      <c r="Q2727" s="2" t="s">
        <v>1445</v>
      </c>
      <c r="R2727" s="3">
        <v>46190</v>
      </c>
      <c r="S2727" s="2" t="s">
        <v>2604</v>
      </c>
      <c r="T2727" s="2" t="s">
        <v>3663</v>
      </c>
      <c r="U2727" s="2">
        <v>0</v>
      </c>
      <c r="V2727" s="2">
        <v>0</v>
      </c>
      <c r="W2727" s="2" t="s">
        <v>5600</v>
      </c>
      <c r="X2727" s="2">
        <v>2026</v>
      </c>
      <c r="Y2727" s="2" t="s">
        <v>65</v>
      </c>
      <c r="Z2727" s="4"/>
      <c r="AA2727" s="3">
        <v>46183</v>
      </c>
      <c r="AB2727" s="2" t="s">
        <v>2603</v>
      </c>
      <c r="AC2727" s="2">
        <v>445982</v>
      </c>
    </row>
    <row r="2728" spans="1:29" ht="64.5" x14ac:dyDescent="0.25">
      <c r="A2728" s="2" t="s">
        <v>29</v>
      </c>
      <c r="B2728" s="2" t="s">
        <v>42</v>
      </c>
      <c r="C2728" s="2" t="s">
        <v>43</v>
      </c>
      <c r="D2728" s="2" t="s">
        <v>67</v>
      </c>
      <c r="E2728" s="2" t="s">
        <v>5599</v>
      </c>
      <c r="F2728" s="2" t="s">
        <v>41</v>
      </c>
      <c r="G2728" s="2">
        <v>5000</v>
      </c>
      <c r="H2728" s="2">
        <v>1</v>
      </c>
      <c r="I2728" s="3">
        <v>46191</v>
      </c>
      <c r="J2728" s="4"/>
      <c r="K2728" s="2">
        <v>2062709</v>
      </c>
      <c r="L2728" s="2">
        <v>27555</v>
      </c>
      <c r="M2728" s="2" t="s">
        <v>2603</v>
      </c>
      <c r="N2728" s="5">
        <v>46190</v>
      </c>
      <c r="O2728" s="2">
        <v>468</v>
      </c>
      <c r="P2728" s="2" t="s">
        <v>49</v>
      </c>
      <c r="Q2728" s="2" t="s">
        <v>1445</v>
      </c>
      <c r="R2728" s="3">
        <v>46190</v>
      </c>
      <c r="S2728" s="2" t="s">
        <v>2604</v>
      </c>
      <c r="T2728" s="2" t="s">
        <v>3663</v>
      </c>
      <c r="U2728" s="2">
        <v>0</v>
      </c>
      <c r="V2728" s="2">
        <v>0</v>
      </c>
      <c r="W2728" s="2" t="s">
        <v>5600</v>
      </c>
      <c r="X2728" s="2">
        <v>2026</v>
      </c>
      <c r="Y2728" s="2" t="s">
        <v>65</v>
      </c>
      <c r="Z2728" s="4"/>
      <c r="AA2728" s="3">
        <v>46183</v>
      </c>
      <c r="AB2728" s="2" t="s">
        <v>2603</v>
      </c>
      <c r="AC2728" s="2">
        <v>445982</v>
      </c>
    </row>
    <row r="2729" spans="1:29" ht="102.75" x14ac:dyDescent="0.25">
      <c r="A2729" s="2" t="s">
        <v>29</v>
      </c>
      <c r="B2729" s="2" t="s">
        <v>42</v>
      </c>
      <c r="C2729" s="2" t="s">
        <v>43</v>
      </c>
      <c r="D2729" s="2" t="s">
        <v>32</v>
      </c>
      <c r="E2729" s="2" t="s">
        <v>5602</v>
      </c>
      <c r="F2729" s="2" t="s">
        <v>5603</v>
      </c>
      <c r="G2729" s="2">
        <v>2869990</v>
      </c>
      <c r="H2729" s="2">
        <v>1</v>
      </c>
      <c r="I2729" s="3">
        <v>46183</v>
      </c>
      <c r="J2729" s="4"/>
      <c r="K2729" s="2">
        <v>1227902</v>
      </c>
      <c r="L2729" s="2">
        <v>20000</v>
      </c>
      <c r="M2729" s="2" t="s">
        <v>35</v>
      </c>
      <c r="N2729" s="5">
        <v>46183</v>
      </c>
      <c r="O2729" s="2" t="s">
        <v>5604</v>
      </c>
      <c r="P2729" s="2" t="s">
        <v>36</v>
      </c>
      <c r="Q2729" s="2" t="s">
        <v>326</v>
      </c>
      <c r="R2729" s="3">
        <v>46183</v>
      </c>
      <c r="S2729" s="2" t="s">
        <v>38</v>
      </c>
      <c r="T2729" s="2" t="s">
        <v>5605</v>
      </c>
      <c r="U2729" s="2">
        <v>0</v>
      </c>
      <c r="V2729" s="2" t="s">
        <v>5542</v>
      </c>
      <c r="W2729" s="2" t="s">
        <v>5606</v>
      </c>
      <c r="X2729" s="2">
        <v>2026</v>
      </c>
      <c r="Y2729" s="2" t="s">
        <v>40</v>
      </c>
      <c r="Z2729" s="4"/>
      <c r="AA2729" s="3">
        <v>46183</v>
      </c>
      <c r="AB2729" s="2" t="s">
        <v>35</v>
      </c>
      <c r="AC2729" s="2">
        <v>445728</v>
      </c>
    </row>
    <row r="2730" spans="1:29" ht="102.75" x14ac:dyDescent="0.25">
      <c r="A2730" s="2" t="s">
        <v>29</v>
      </c>
      <c r="B2730" s="2" t="s">
        <v>42</v>
      </c>
      <c r="C2730" s="2" t="s">
        <v>43</v>
      </c>
      <c r="D2730" s="2" t="s">
        <v>32</v>
      </c>
      <c r="E2730" s="2" t="s">
        <v>5602</v>
      </c>
      <c r="F2730" s="2" t="s">
        <v>41</v>
      </c>
      <c r="G2730" s="2">
        <v>1000</v>
      </c>
      <c r="H2730" s="2">
        <v>1</v>
      </c>
      <c r="I2730" s="3">
        <v>46183</v>
      </c>
      <c r="J2730" s="4"/>
      <c r="K2730" s="2">
        <v>1227902</v>
      </c>
      <c r="L2730" s="2">
        <v>20000</v>
      </c>
      <c r="M2730" s="2" t="s">
        <v>35</v>
      </c>
      <c r="N2730" s="5">
        <v>46183</v>
      </c>
      <c r="O2730" s="2" t="s">
        <v>5604</v>
      </c>
      <c r="P2730" s="2" t="s">
        <v>36</v>
      </c>
      <c r="Q2730" s="2" t="s">
        <v>326</v>
      </c>
      <c r="R2730" s="3">
        <v>46183</v>
      </c>
      <c r="S2730" s="2" t="s">
        <v>38</v>
      </c>
      <c r="T2730" s="2" t="s">
        <v>5605</v>
      </c>
      <c r="U2730" s="2">
        <v>0</v>
      </c>
      <c r="V2730" s="2" t="s">
        <v>5542</v>
      </c>
      <c r="W2730" s="2" t="s">
        <v>5606</v>
      </c>
      <c r="X2730" s="2">
        <v>2026</v>
      </c>
      <c r="Y2730" s="2" t="s">
        <v>40</v>
      </c>
      <c r="Z2730" s="4"/>
      <c r="AA2730" s="3">
        <v>46183</v>
      </c>
      <c r="AB2730" s="2" t="s">
        <v>35</v>
      </c>
      <c r="AC2730" s="2">
        <v>445728</v>
      </c>
    </row>
    <row r="2731" spans="1:29" ht="102.75" x14ac:dyDescent="0.25">
      <c r="A2731" s="2" t="s">
        <v>29</v>
      </c>
      <c r="B2731" s="2" t="s">
        <v>42</v>
      </c>
      <c r="C2731" s="2" t="s">
        <v>43</v>
      </c>
      <c r="D2731" s="2" t="s">
        <v>32</v>
      </c>
      <c r="E2731" s="2" t="s">
        <v>5607</v>
      </c>
      <c r="F2731" s="2" t="s">
        <v>41</v>
      </c>
      <c r="G2731" s="2">
        <v>1000</v>
      </c>
      <c r="H2731" s="2">
        <v>1</v>
      </c>
      <c r="I2731" s="3">
        <v>46183</v>
      </c>
      <c r="J2731" s="4"/>
      <c r="K2731" s="2">
        <v>3283077</v>
      </c>
      <c r="L2731" s="2">
        <v>20000</v>
      </c>
      <c r="M2731" s="2" t="s">
        <v>35</v>
      </c>
      <c r="N2731" s="5">
        <v>46183</v>
      </c>
      <c r="O2731" s="2" t="s">
        <v>5608</v>
      </c>
      <c r="P2731" s="2" t="s">
        <v>36</v>
      </c>
      <c r="Q2731" s="2" t="s">
        <v>128</v>
      </c>
      <c r="R2731" s="3">
        <v>46183</v>
      </c>
      <c r="S2731" s="2" t="s">
        <v>38</v>
      </c>
      <c r="T2731" s="2" t="s">
        <v>129</v>
      </c>
      <c r="U2731" s="2" t="s">
        <v>883</v>
      </c>
      <c r="V2731" s="2" t="s">
        <v>5609</v>
      </c>
      <c r="W2731" s="2" t="s">
        <v>662</v>
      </c>
      <c r="X2731" s="2">
        <v>2025</v>
      </c>
      <c r="Y2731" s="2" t="s">
        <v>40</v>
      </c>
      <c r="Z2731" s="4"/>
      <c r="AA2731" s="3">
        <v>46183</v>
      </c>
      <c r="AB2731" s="2" t="s">
        <v>35</v>
      </c>
      <c r="AC2731" s="2">
        <v>445564</v>
      </c>
    </row>
    <row r="2732" spans="1:29" ht="102.75" x14ac:dyDescent="0.25">
      <c r="A2732" s="2" t="s">
        <v>29</v>
      </c>
      <c r="B2732" s="2" t="s">
        <v>42</v>
      </c>
      <c r="C2732" s="2" t="s">
        <v>43</v>
      </c>
      <c r="D2732" s="2" t="s">
        <v>32</v>
      </c>
      <c r="E2732" s="2" t="s">
        <v>5607</v>
      </c>
      <c r="F2732" s="2" t="s">
        <v>5610</v>
      </c>
      <c r="G2732" s="2">
        <v>2730000</v>
      </c>
      <c r="H2732" s="2">
        <v>1</v>
      </c>
      <c r="I2732" s="3">
        <v>46183</v>
      </c>
      <c r="J2732" s="4"/>
      <c r="K2732" s="2">
        <v>3283077</v>
      </c>
      <c r="L2732" s="2">
        <v>20000</v>
      </c>
      <c r="M2732" s="2" t="s">
        <v>35</v>
      </c>
      <c r="N2732" s="5">
        <v>46183</v>
      </c>
      <c r="O2732" s="2" t="s">
        <v>5608</v>
      </c>
      <c r="P2732" s="2" t="s">
        <v>36</v>
      </c>
      <c r="Q2732" s="2" t="s">
        <v>128</v>
      </c>
      <c r="R2732" s="3">
        <v>46183</v>
      </c>
      <c r="S2732" s="2" t="s">
        <v>38</v>
      </c>
      <c r="T2732" s="2" t="s">
        <v>129</v>
      </c>
      <c r="U2732" s="2" t="s">
        <v>883</v>
      </c>
      <c r="V2732" s="2" t="s">
        <v>5609</v>
      </c>
      <c r="W2732" s="2" t="s">
        <v>662</v>
      </c>
      <c r="X2732" s="2">
        <v>2025</v>
      </c>
      <c r="Y2732" s="2" t="s">
        <v>40</v>
      </c>
      <c r="Z2732" s="4"/>
      <c r="AA2732" s="3">
        <v>46183</v>
      </c>
      <c r="AB2732" s="2" t="s">
        <v>35</v>
      </c>
      <c r="AC2732" s="2">
        <v>445564</v>
      </c>
    </row>
    <row r="2733" spans="1:29" ht="77.25" x14ac:dyDescent="0.25">
      <c r="A2733" s="2" t="s">
        <v>29</v>
      </c>
      <c r="B2733" s="2" t="s">
        <v>42</v>
      </c>
      <c r="C2733" s="2" t="s">
        <v>43</v>
      </c>
      <c r="D2733" s="2" t="s">
        <v>732</v>
      </c>
      <c r="E2733" s="2" t="s">
        <v>5611</v>
      </c>
      <c r="F2733" s="2" t="s">
        <v>5612</v>
      </c>
      <c r="G2733" s="2">
        <v>1290000</v>
      </c>
      <c r="H2733" s="2">
        <v>1</v>
      </c>
      <c r="I2733" s="3">
        <v>46183</v>
      </c>
      <c r="J2733" s="4"/>
      <c r="K2733" s="2">
        <v>3048308</v>
      </c>
      <c r="L2733" s="2">
        <v>19350</v>
      </c>
      <c r="M2733" s="2" t="s">
        <v>1116</v>
      </c>
      <c r="N2733" s="5">
        <v>46181</v>
      </c>
      <c r="O2733" s="2">
        <v>59573</v>
      </c>
      <c r="P2733" s="2" t="s">
        <v>136</v>
      </c>
      <c r="Q2733" s="2">
        <v>0</v>
      </c>
      <c r="R2733" s="3">
        <v>46181</v>
      </c>
      <c r="S2733" s="2" t="s">
        <v>38</v>
      </c>
      <c r="T2733" s="2" t="s">
        <v>5613</v>
      </c>
      <c r="U2733" s="2">
        <v>0</v>
      </c>
      <c r="V2733" s="2">
        <v>0</v>
      </c>
      <c r="W2733" s="2" t="s">
        <v>5613</v>
      </c>
      <c r="X2733" s="2">
        <v>2013</v>
      </c>
      <c r="Y2733" s="2" t="s">
        <v>55</v>
      </c>
      <c r="Z2733" s="4"/>
      <c r="AA2733" s="4"/>
      <c r="AB2733" s="2" t="s">
        <v>1116</v>
      </c>
      <c r="AC2733" s="2">
        <v>445496</v>
      </c>
    </row>
    <row r="2734" spans="1:29" ht="77.25" x14ac:dyDescent="0.25">
      <c r="A2734" s="2" t="s">
        <v>29</v>
      </c>
      <c r="B2734" s="2" t="s">
        <v>42</v>
      </c>
      <c r="C2734" s="2" t="s">
        <v>43</v>
      </c>
      <c r="D2734" s="2" t="s">
        <v>732</v>
      </c>
      <c r="E2734" s="2" t="s">
        <v>5614</v>
      </c>
      <c r="F2734" s="2" t="s">
        <v>56</v>
      </c>
      <c r="G2734" s="2">
        <v>1038000</v>
      </c>
      <c r="H2734" s="2">
        <v>1</v>
      </c>
      <c r="I2734" s="3">
        <v>46188</v>
      </c>
      <c r="J2734" s="4"/>
      <c r="K2734" s="2">
        <v>2974985</v>
      </c>
      <c r="L2734" s="2">
        <v>15570</v>
      </c>
      <c r="M2734" s="2" t="s">
        <v>3499</v>
      </c>
      <c r="N2734" s="5">
        <v>46182</v>
      </c>
      <c r="O2734" s="2" t="s">
        <v>5615</v>
      </c>
      <c r="P2734" s="2" t="s">
        <v>49</v>
      </c>
      <c r="Q2734" s="2" t="s">
        <v>53</v>
      </c>
      <c r="R2734" s="3">
        <v>46182</v>
      </c>
      <c r="S2734" s="2" t="s">
        <v>4278</v>
      </c>
      <c r="T2734" s="2" t="s">
        <v>2605</v>
      </c>
      <c r="U2734" s="2">
        <v>0</v>
      </c>
      <c r="V2734" s="2">
        <v>0</v>
      </c>
      <c r="W2734" s="2" t="s">
        <v>5616</v>
      </c>
      <c r="X2734" s="2">
        <v>2026</v>
      </c>
      <c r="Y2734" s="2" t="s">
        <v>55</v>
      </c>
      <c r="Z2734" s="4"/>
      <c r="AA2734" s="3">
        <v>46182</v>
      </c>
      <c r="AB2734" s="2" t="s">
        <v>3499</v>
      </c>
      <c r="AC2734" s="2">
        <v>444972</v>
      </c>
    </row>
    <row r="2735" spans="1:29" ht="77.25" x14ac:dyDescent="0.25">
      <c r="A2735" s="2" t="s">
        <v>29</v>
      </c>
      <c r="B2735" s="2" t="s">
        <v>42</v>
      </c>
      <c r="C2735" s="2" t="s">
        <v>43</v>
      </c>
      <c r="D2735" s="2" t="s">
        <v>732</v>
      </c>
      <c r="E2735" s="2" t="s">
        <v>5614</v>
      </c>
      <c r="F2735" s="2" t="s">
        <v>5617</v>
      </c>
      <c r="G2735" s="2">
        <v>1038000</v>
      </c>
      <c r="H2735" s="2">
        <v>1</v>
      </c>
      <c r="I2735" s="3">
        <v>46188</v>
      </c>
      <c r="J2735" s="4"/>
      <c r="K2735" s="2">
        <v>2974985</v>
      </c>
      <c r="L2735" s="2">
        <v>15570</v>
      </c>
      <c r="M2735" s="2" t="s">
        <v>3499</v>
      </c>
      <c r="N2735" s="5">
        <v>46182</v>
      </c>
      <c r="O2735" s="2" t="s">
        <v>5615</v>
      </c>
      <c r="P2735" s="2" t="s">
        <v>49</v>
      </c>
      <c r="Q2735" s="2" t="s">
        <v>53</v>
      </c>
      <c r="R2735" s="3">
        <v>46182</v>
      </c>
      <c r="S2735" s="2" t="s">
        <v>4278</v>
      </c>
      <c r="T2735" s="2" t="s">
        <v>2605</v>
      </c>
      <c r="U2735" s="2">
        <v>0</v>
      </c>
      <c r="V2735" s="2">
        <v>0</v>
      </c>
      <c r="W2735" s="2" t="s">
        <v>5616</v>
      </c>
      <c r="X2735" s="2">
        <v>2026</v>
      </c>
      <c r="Y2735" s="2" t="s">
        <v>55</v>
      </c>
      <c r="Z2735" s="4"/>
      <c r="AA2735" s="3">
        <v>46182</v>
      </c>
      <c r="AB2735" s="2" t="s">
        <v>3499</v>
      </c>
      <c r="AC2735" s="2">
        <v>444972</v>
      </c>
    </row>
    <row r="2736" spans="1:29" ht="77.25" x14ac:dyDescent="0.25">
      <c r="A2736" s="2" t="s">
        <v>29</v>
      </c>
      <c r="B2736" s="2" t="s">
        <v>42</v>
      </c>
      <c r="C2736" s="2" t="s">
        <v>43</v>
      </c>
      <c r="D2736" s="2" t="s">
        <v>732</v>
      </c>
      <c r="E2736" s="2" t="s">
        <v>5614</v>
      </c>
      <c r="F2736" s="2" t="s">
        <v>41</v>
      </c>
      <c r="G2736" s="2">
        <v>5000</v>
      </c>
      <c r="H2736" s="2">
        <v>1</v>
      </c>
      <c r="I2736" s="3">
        <v>46188</v>
      </c>
      <c r="J2736" s="4"/>
      <c r="K2736" s="2">
        <v>2974985</v>
      </c>
      <c r="L2736" s="2">
        <v>15570</v>
      </c>
      <c r="M2736" s="2" t="s">
        <v>3499</v>
      </c>
      <c r="N2736" s="5">
        <v>46182</v>
      </c>
      <c r="O2736" s="2" t="s">
        <v>5615</v>
      </c>
      <c r="P2736" s="2" t="s">
        <v>49</v>
      </c>
      <c r="Q2736" s="2" t="s">
        <v>53</v>
      </c>
      <c r="R2736" s="3">
        <v>46182</v>
      </c>
      <c r="S2736" s="2" t="s">
        <v>4278</v>
      </c>
      <c r="T2736" s="2" t="s">
        <v>2605</v>
      </c>
      <c r="U2736" s="2">
        <v>0</v>
      </c>
      <c r="V2736" s="2">
        <v>0</v>
      </c>
      <c r="W2736" s="2" t="s">
        <v>5616</v>
      </c>
      <c r="X2736" s="2">
        <v>2026</v>
      </c>
      <c r="Y2736" s="2" t="s">
        <v>55</v>
      </c>
      <c r="Z2736" s="4"/>
      <c r="AA2736" s="3">
        <v>46182</v>
      </c>
      <c r="AB2736" s="2" t="s">
        <v>3499</v>
      </c>
      <c r="AC2736" s="2">
        <v>444972</v>
      </c>
    </row>
    <row r="2737" spans="1:29" ht="64.5" x14ac:dyDescent="0.25">
      <c r="A2737" s="2" t="s">
        <v>29</v>
      </c>
      <c r="B2737" s="2" t="s">
        <v>42</v>
      </c>
      <c r="C2737" s="2" t="s">
        <v>43</v>
      </c>
      <c r="D2737" s="2" t="s">
        <v>32</v>
      </c>
      <c r="E2737" s="2" t="s">
        <v>5618</v>
      </c>
      <c r="F2737" s="2" t="s">
        <v>5619</v>
      </c>
      <c r="G2737" s="2">
        <v>2670000</v>
      </c>
      <c r="H2737" s="2">
        <v>1</v>
      </c>
      <c r="I2737" s="3">
        <v>46183</v>
      </c>
      <c r="J2737" s="4"/>
      <c r="K2737" s="2">
        <v>2197051</v>
      </c>
      <c r="L2737" s="2">
        <v>30000</v>
      </c>
      <c r="M2737" s="2" t="s">
        <v>126</v>
      </c>
      <c r="N2737" s="5">
        <v>46183</v>
      </c>
      <c r="O2737" s="2" t="s">
        <v>5620</v>
      </c>
      <c r="P2737" s="2" t="s">
        <v>36</v>
      </c>
      <c r="Q2737" s="2">
        <v>0</v>
      </c>
      <c r="R2737" s="3">
        <v>46183</v>
      </c>
      <c r="S2737" s="2" t="s">
        <v>38</v>
      </c>
      <c r="T2737" s="2" t="s">
        <v>2516</v>
      </c>
      <c r="U2737" s="2">
        <v>0</v>
      </c>
      <c r="V2737" s="2">
        <v>0</v>
      </c>
      <c r="W2737" s="2" t="s">
        <v>2516</v>
      </c>
      <c r="X2737" s="2">
        <v>2025</v>
      </c>
      <c r="Y2737" s="2" t="s">
        <v>40</v>
      </c>
      <c r="Z2737" s="4"/>
      <c r="AA2737" s="3">
        <v>46182</v>
      </c>
      <c r="AB2737" s="2" t="s">
        <v>126</v>
      </c>
      <c r="AC2737" s="2">
        <v>444906</v>
      </c>
    </row>
    <row r="2738" spans="1:29" ht="51.75" x14ac:dyDescent="0.25">
      <c r="A2738" s="2" t="s">
        <v>29</v>
      </c>
      <c r="B2738" s="2" t="s">
        <v>42</v>
      </c>
      <c r="C2738" s="2" t="s">
        <v>43</v>
      </c>
      <c r="D2738" s="2" t="s">
        <v>32</v>
      </c>
      <c r="E2738" s="2" t="s">
        <v>5618</v>
      </c>
      <c r="F2738" s="2" t="s">
        <v>41</v>
      </c>
      <c r="G2738" s="2">
        <v>1000</v>
      </c>
      <c r="H2738" s="2">
        <v>1</v>
      </c>
      <c r="I2738" s="3">
        <v>46183</v>
      </c>
      <c r="J2738" s="4"/>
      <c r="K2738" s="2">
        <v>2197051</v>
      </c>
      <c r="L2738" s="2">
        <v>30000</v>
      </c>
      <c r="M2738" s="2" t="s">
        <v>126</v>
      </c>
      <c r="N2738" s="5">
        <v>46183</v>
      </c>
      <c r="O2738" s="2" t="s">
        <v>5620</v>
      </c>
      <c r="P2738" s="2" t="s">
        <v>36</v>
      </c>
      <c r="Q2738" s="2">
        <v>0</v>
      </c>
      <c r="R2738" s="3">
        <v>46183</v>
      </c>
      <c r="S2738" s="2" t="s">
        <v>38</v>
      </c>
      <c r="T2738" s="2" t="s">
        <v>2516</v>
      </c>
      <c r="U2738" s="2">
        <v>0</v>
      </c>
      <c r="V2738" s="2">
        <v>0</v>
      </c>
      <c r="W2738" s="2" t="s">
        <v>2516</v>
      </c>
      <c r="X2738" s="2">
        <v>2025</v>
      </c>
      <c r="Y2738" s="2" t="s">
        <v>40</v>
      </c>
      <c r="Z2738" s="4"/>
      <c r="AA2738" s="3">
        <v>46182</v>
      </c>
      <c r="AB2738" s="2" t="s">
        <v>126</v>
      </c>
      <c r="AC2738" s="2">
        <v>444906</v>
      </c>
    </row>
    <row r="2739" spans="1:29" ht="64.5" x14ac:dyDescent="0.25">
      <c r="A2739" s="2" t="s">
        <v>29</v>
      </c>
      <c r="B2739" s="2" t="s">
        <v>42</v>
      </c>
      <c r="C2739" s="2" t="s">
        <v>43</v>
      </c>
      <c r="D2739" s="2" t="s">
        <v>32</v>
      </c>
      <c r="E2739" s="2" t="s">
        <v>5621</v>
      </c>
      <c r="F2739" s="2" t="s">
        <v>5622</v>
      </c>
      <c r="G2739" s="2">
        <v>1110000</v>
      </c>
      <c r="H2739" s="2">
        <v>1</v>
      </c>
      <c r="I2739" s="3">
        <v>46182</v>
      </c>
      <c r="J2739" s="4"/>
      <c r="K2739" s="2">
        <v>4653668</v>
      </c>
      <c r="L2739" s="2">
        <v>30000</v>
      </c>
      <c r="M2739" s="2" t="s">
        <v>86</v>
      </c>
      <c r="N2739" s="5">
        <v>46182</v>
      </c>
      <c r="O2739" s="2" t="s">
        <v>5623</v>
      </c>
      <c r="P2739" s="2" t="s">
        <v>36</v>
      </c>
      <c r="Q2739" s="2" t="s">
        <v>53</v>
      </c>
      <c r="R2739" s="3">
        <v>46182</v>
      </c>
      <c r="S2739" s="2" t="s">
        <v>5624</v>
      </c>
      <c r="T2739" s="2" t="s">
        <v>1702</v>
      </c>
      <c r="U2739" s="2">
        <v>0</v>
      </c>
      <c r="V2739" s="2">
        <v>0</v>
      </c>
      <c r="W2739" s="2" t="s">
        <v>4100</v>
      </c>
      <c r="X2739" s="2">
        <v>2026</v>
      </c>
      <c r="Y2739" s="2" t="s">
        <v>40</v>
      </c>
      <c r="Z2739" s="4"/>
      <c r="AA2739" s="3">
        <v>46182</v>
      </c>
      <c r="AB2739" s="2" t="s">
        <v>86</v>
      </c>
      <c r="AC2739" s="2">
        <v>444650</v>
      </c>
    </row>
    <row r="2740" spans="1:29" ht="64.5" x14ac:dyDescent="0.25">
      <c r="A2740" s="2" t="s">
        <v>29</v>
      </c>
      <c r="B2740" s="2" t="s">
        <v>42</v>
      </c>
      <c r="C2740" s="2" t="s">
        <v>43</v>
      </c>
      <c r="D2740" s="2" t="s">
        <v>32</v>
      </c>
      <c r="E2740" s="2" t="s">
        <v>5621</v>
      </c>
      <c r="F2740" s="2" t="s">
        <v>41</v>
      </c>
      <c r="G2740" s="2">
        <v>1000</v>
      </c>
      <c r="H2740" s="2">
        <v>1</v>
      </c>
      <c r="I2740" s="3">
        <v>46182</v>
      </c>
      <c r="J2740" s="4"/>
      <c r="K2740" s="2">
        <v>4653668</v>
      </c>
      <c r="L2740" s="2">
        <v>30000</v>
      </c>
      <c r="M2740" s="2" t="s">
        <v>86</v>
      </c>
      <c r="N2740" s="5">
        <v>46182</v>
      </c>
      <c r="O2740" s="2" t="s">
        <v>5623</v>
      </c>
      <c r="P2740" s="2" t="s">
        <v>36</v>
      </c>
      <c r="Q2740" s="2" t="s">
        <v>53</v>
      </c>
      <c r="R2740" s="3">
        <v>46182</v>
      </c>
      <c r="S2740" s="2" t="s">
        <v>5624</v>
      </c>
      <c r="T2740" s="2" t="s">
        <v>1702</v>
      </c>
      <c r="U2740" s="2">
        <v>0</v>
      </c>
      <c r="V2740" s="2">
        <v>0</v>
      </c>
      <c r="W2740" s="2" t="s">
        <v>4100</v>
      </c>
      <c r="X2740" s="2">
        <v>2026</v>
      </c>
      <c r="Y2740" s="2" t="s">
        <v>40</v>
      </c>
      <c r="Z2740" s="4"/>
      <c r="AA2740" s="3">
        <v>46182</v>
      </c>
      <c r="AB2740" s="2" t="s">
        <v>86</v>
      </c>
      <c r="AC2740" s="2">
        <v>444650</v>
      </c>
    </row>
    <row r="2741" spans="1:29" ht="51.75" x14ac:dyDescent="0.25">
      <c r="A2741" s="2" t="s">
        <v>29</v>
      </c>
      <c r="B2741" s="2" t="s">
        <v>42</v>
      </c>
      <c r="C2741" s="2" t="s">
        <v>43</v>
      </c>
      <c r="D2741" s="2" t="s">
        <v>643</v>
      </c>
      <c r="E2741" s="2" t="s">
        <v>5625</v>
      </c>
      <c r="F2741" s="2" t="s">
        <v>56</v>
      </c>
      <c r="G2741" s="2">
        <v>2504670</v>
      </c>
      <c r="H2741" s="2">
        <v>1</v>
      </c>
      <c r="I2741" s="3">
        <v>46186</v>
      </c>
      <c r="J2741" s="4"/>
      <c r="K2741" s="2">
        <v>2781768</v>
      </c>
      <c r="L2741" s="2">
        <v>105000</v>
      </c>
      <c r="M2741" s="2" t="s">
        <v>2472</v>
      </c>
      <c r="N2741" s="5">
        <v>46186</v>
      </c>
      <c r="O2741" s="2" t="s">
        <v>5626</v>
      </c>
      <c r="P2741" s="2" t="s">
        <v>49</v>
      </c>
      <c r="Q2741" s="2">
        <v>0</v>
      </c>
      <c r="R2741" s="3">
        <v>46186</v>
      </c>
      <c r="S2741" s="2" t="s">
        <v>5627</v>
      </c>
      <c r="T2741" s="2" t="s">
        <v>1477</v>
      </c>
      <c r="U2741" s="2" t="s">
        <v>1476</v>
      </c>
      <c r="V2741" s="2">
        <v>0</v>
      </c>
      <c r="W2741" s="2" t="s">
        <v>1478</v>
      </c>
      <c r="X2741" s="2">
        <v>2026</v>
      </c>
      <c r="Y2741" s="2" t="s">
        <v>55</v>
      </c>
      <c r="Z2741" s="4"/>
      <c r="AA2741" s="3">
        <v>46182</v>
      </c>
      <c r="AB2741" s="2" t="s">
        <v>2472</v>
      </c>
      <c r="AC2741" s="2">
        <v>444630</v>
      </c>
    </row>
    <row r="2742" spans="1:29" ht="64.5" x14ac:dyDescent="0.25">
      <c r="A2742" s="2" t="s">
        <v>29</v>
      </c>
      <c r="B2742" s="2" t="s">
        <v>42</v>
      </c>
      <c r="C2742" s="2" t="s">
        <v>43</v>
      </c>
      <c r="D2742" s="2" t="s">
        <v>643</v>
      </c>
      <c r="E2742" s="2" t="s">
        <v>5625</v>
      </c>
      <c r="F2742" s="2" t="s">
        <v>5628</v>
      </c>
      <c r="G2742" s="2">
        <v>2880000</v>
      </c>
      <c r="H2742" s="2">
        <v>1</v>
      </c>
      <c r="I2742" s="3">
        <v>46186</v>
      </c>
      <c r="J2742" s="4"/>
      <c r="K2742" s="2">
        <v>2781768</v>
      </c>
      <c r="L2742" s="2">
        <v>105000</v>
      </c>
      <c r="M2742" s="2" t="s">
        <v>2472</v>
      </c>
      <c r="N2742" s="5">
        <v>46186</v>
      </c>
      <c r="O2742" s="2" t="s">
        <v>5626</v>
      </c>
      <c r="P2742" s="2" t="s">
        <v>49</v>
      </c>
      <c r="Q2742" s="2">
        <v>0</v>
      </c>
      <c r="R2742" s="3">
        <v>46186</v>
      </c>
      <c r="S2742" s="2" t="s">
        <v>5627</v>
      </c>
      <c r="T2742" s="2" t="s">
        <v>1477</v>
      </c>
      <c r="U2742" s="2" t="s">
        <v>1476</v>
      </c>
      <c r="V2742" s="2">
        <v>0</v>
      </c>
      <c r="W2742" s="2" t="s">
        <v>1478</v>
      </c>
      <c r="X2742" s="2">
        <v>2026</v>
      </c>
      <c r="Y2742" s="2" t="s">
        <v>55</v>
      </c>
      <c r="Z2742" s="4"/>
      <c r="AA2742" s="3">
        <v>46182</v>
      </c>
      <c r="AB2742" s="2" t="s">
        <v>2472</v>
      </c>
      <c r="AC2742" s="2">
        <v>444630</v>
      </c>
    </row>
    <row r="2743" spans="1:29" ht="51.75" x14ac:dyDescent="0.25">
      <c r="A2743" s="2" t="s">
        <v>29</v>
      </c>
      <c r="B2743" s="2" t="s">
        <v>42</v>
      </c>
      <c r="C2743" s="2" t="s">
        <v>43</v>
      </c>
      <c r="D2743" s="2" t="s">
        <v>643</v>
      </c>
      <c r="E2743" s="2" t="s">
        <v>5625</v>
      </c>
      <c r="F2743" s="2" t="s">
        <v>41</v>
      </c>
      <c r="G2743" s="2">
        <v>5000</v>
      </c>
      <c r="H2743" s="2">
        <v>1</v>
      </c>
      <c r="I2743" s="3">
        <v>46186</v>
      </c>
      <c r="J2743" s="4"/>
      <c r="K2743" s="2">
        <v>2781768</v>
      </c>
      <c r="L2743" s="2">
        <v>105000</v>
      </c>
      <c r="M2743" s="2" t="s">
        <v>2472</v>
      </c>
      <c r="N2743" s="5">
        <v>46186</v>
      </c>
      <c r="O2743" s="2" t="s">
        <v>5626</v>
      </c>
      <c r="P2743" s="2" t="s">
        <v>49</v>
      </c>
      <c r="Q2743" s="2">
        <v>0</v>
      </c>
      <c r="R2743" s="3">
        <v>46186</v>
      </c>
      <c r="S2743" s="2" t="s">
        <v>5627</v>
      </c>
      <c r="T2743" s="2" t="s">
        <v>1477</v>
      </c>
      <c r="U2743" s="2" t="s">
        <v>1476</v>
      </c>
      <c r="V2743" s="2">
        <v>0</v>
      </c>
      <c r="W2743" s="2" t="s">
        <v>1478</v>
      </c>
      <c r="X2743" s="2">
        <v>2026</v>
      </c>
      <c r="Y2743" s="2" t="s">
        <v>55</v>
      </c>
      <c r="Z2743" s="4"/>
      <c r="AA2743" s="3">
        <v>46182</v>
      </c>
      <c r="AB2743" s="2" t="s">
        <v>2472</v>
      </c>
      <c r="AC2743" s="2">
        <v>444630</v>
      </c>
    </row>
    <row r="2744" spans="1:29" ht="64.5" x14ac:dyDescent="0.25">
      <c r="A2744" s="2" t="s">
        <v>29</v>
      </c>
      <c r="B2744" s="2" t="s">
        <v>42</v>
      </c>
      <c r="C2744" s="2" t="s">
        <v>43</v>
      </c>
      <c r="D2744" s="2" t="s">
        <v>44</v>
      </c>
      <c r="E2744" s="2" t="s">
        <v>5629</v>
      </c>
      <c r="F2744" s="2" t="s">
        <v>5630</v>
      </c>
      <c r="G2744" s="2">
        <v>2900000</v>
      </c>
      <c r="H2744" s="2">
        <v>1</v>
      </c>
      <c r="I2744" s="3">
        <v>46182</v>
      </c>
      <c r="J2744" s="4"/>
      <c r="K2744" s="2">
        <v>4091805</v>
      </c>
      <c r="L2744" s="2">
        <v>34800</v>
      </c>
      <c r="M2744" s="2" t="s">
        <v>1910</v>
      </c>
      <c r="N2744" s="5">
        <v>46182</v>
      </c>
      <c r="O2744" s="2" t="s">
        <v>5631</v>
      </c>
      <c r="P2744" s="2" t="s">
        <v>136</v>
      </c>
      <c r="Q2744" s="2">
        <v>0</v>
      </c>
      <c r="R2744" s="3">
        <v>46182</v>
      </c>
      <c r="S2744" s="2" t="s">
        <v>138</v>
      </c>
      <c r="T2744" s="2" t="s">
        <v>2819</v>
      </c>
      <c r="U2744" s="2">
        <v>0</v>
      </c>
      <c r="V2744" s="2">
        <v>0</v>
      </c>
      <c r="W2744" s="2" t="s">
        <v>2819</v>
      </c>
      <c r="X2744" s="2">
        <v>2026</v>
      </c>
      <c r="Y2744" s="2" t="s">
        <v>55</v>
      </c>
      <c r="Z2744" s="4"/>
      <c r="AA2744" s="4"/>
      <c r="AB2744" s="2" t="s">
        <v>1910</v>
      </c>
      <c r="AC2744" s="2">
        <v>444586</v>
      </c>
    </row>
    <row r="2745" spans="1:29" ht="90" x14ac:dyDescent="0.25">
      <c r="A2745" s="2" t="s">
        <v>29</v>
      </c>
      <c r="B2745" s="2" t="s">
        <v>42</v>
      </c>
      <c r="C2745" s="2" t="s">
        <v>43</v>
      </c>
      <c r="D2745" s="2" t="s">
        <v>67</v>
      </c>
      <c r="E2745" s="2" t="s">
        <v>5632</v>
      </c>
      <c r="F2745" s="2" t="s">
        <v>56</v>
      </c>
      <c r="G2745" s="2">
        <v>608000</v>
      </c>
      <c r="H2745" s="2">
        <v>1</v>
      </c>
      <c r="I2745" s="3">
        <v>46191</v>
      </c>
      <c r="J2745" s="4"/>
      <c r="K2745" s="2">
        <v>4532367</v>
      </c>
      <c r="L2745" s="2">
        <v>73320</v>
      </c>
      <c r="M2745" s="2" t="s">
        <v>5633</v>
      </c>
      <c r="N2745" s="5">
        <v>46189</v>
      </c>
      <c r="O2745" s="2" t="s">
        <v>5634</v>
      </c>
      <c r="P2745" s="2" t="s">
        <v>49</v>
      </c>
      <c r="Q2745" s="2" t="s">
        <v>5635</v>
      </c>
      <c r="R2745" s="3">
        <v>46189</v>
      </c>
      <c r="S2745" s="2" t="s">
        <v>174</v>
      </c>
      <c r="T2745" s="2" t="s">
        <v>3373</v>
      </c>
      <c r="U2745" s="2">
        <v>0</v>
      </c>
      <c r="V2745" s="2" t="s">
        <v>1354</v>
      </c>
      <c r="W2745" s="2" t="s">
        <v>3374</v>
      </c>
      <c r="X2745" s="2">
        <v>2026</v>
      </c>
      <c r="Y2745" s="2" t="s">
        <v>65</v>
      </c>
      <c r="Z2745" s="4"/>
      <c r="AA2745" s="3">
        <v>46182</v>
      </c>
      <c r="AB2745" s="2" t="s">
        <v>5633</v>
      </c>
      <c r="AC2745" s="2">
        <v>444528</v>
      </c>
    </row>
    <row r="2746" spans="1:29" ht="90" x14ac:dyDescent="0.25">
      <c r="A2746" s="2" t="s">
        <v>29</v>
      </c>
      <c r="B2746" s="2" t="s">
        <v>42</v>
      </c>
      <c r="C2746" s="2" t="s">
        <v>43</v>
      </c>
      <c r="D2746" s="2" t="s">
        <v>67</v>
      </c>
      <c r="E2746" s="2" t="s">
        <v>5632</v>
      </c>
      <c r="F2746" s="2" t="s">
        <v>5636</v>
      </c>
      <c r="G2746" s="2">
        <v>2308000</v>
      </c>
      <c r="H2746" s="2">
        <v>1</v>
      </c>
      <c r="I2746" s="3">
        <v>46191</v>
      </c>
      <c r="J2746" s="4"/>
      <c r="K2746" s="2">
        <v>4532367</v>
      </c>
      <c r="L2746" s="2">
        <v>73320</v>
      </c>
      <c r="M2746" s="2" t="s">
        <v>5633</v>
      </c>
      <c r="N2746" s="5">
        <v>46189</v>
      </c>
      <c r="O2746" s="2" t="s">
        <v>5634</v>
      </c>
      <c r="P2746" s="2" t="s">
        <v>49</v>
      </c>
      <c r="Q2746" s="2" t="s">
        <v>5635</v>
      </c>
      <c r="R2746" s="3">
        <v>46189</v>
      </c>
      <c r="S2746" s="2" t="s">
        <v>174</v>
      </c>
      <c r="T2746" s="2" t="s">
        <v>3373</v>
      </c>
      <c r="U2746" s="2">
        <v>0</v>
      </c>
      <c r="V2746" s="2" t="s">
        <v>1354</v>
      </c>
      <c r="W2746" s="2" t="s">
        <v>3374</v>
      </c>
      <c r="X2746" s="2">
        <v>2026</v>
      </c>
      <c r="Y2746" s="2" t="s">
        <v>65</v>
      </c>
      <c r="Z2746" s="4"/>
      <c r="AA2746" s="3">
        <v>46182</v>
      </c>
      <c r="AB2746" s="2" t="s">
        <v>5633</v>
      </c>
      <c r="AC2746" s="2">
        <v>444528</v>
      </c>
    </row>
    <row r="2747" spans="1:29" ht="90" x14ac:dyDescent="0.25">
      <c r="A2747" s="2" t="s">
        <v>29</v>
      </c>
      <c r="B2747" s="2" t="s">
        <v>42</v>
      </c>
      <c r="C2747" s="2" t="s">
        <v>43</v>
      </c>
      <c r="D2747" s="2" t="s">
        <v>67</v>
      </c>
      <c r="E2747" s="2" t="s">
        <v>5632</v>
      </c>
      <c r="F2747" s="2" t="s">
        <v>41</v>
      </c>
      <c r="G2747" s="2">
        <v>5000</v>
      </c>
      <c r="H2747" s="2">
        <v>1</v>
      </c>
      <c r="I2747" s="3">
        <v>46191</v>
      </c>
      <c r="J2747" s="4"/>
      <c r="K2747" s="2">
        <v>4532367</v>
      </c>
      <c r="L2747" s="2">
        <v>73320</v>
      </c>
      <c r="M2747" s="2" t="s">
        <v>5633</v>
      </c>
      <c r="N2747" s="5">
        <v>46189</v>
      </c>
      <c r="O2747" s="2" t="s">
        <v>5634</v>
      </c>
      <c r="P2747" s="2" t="s">
        <v>49</v>
      </c>
      <c r="Q2747" s="2" t="s">
        <v>5635</v>
      </c>
      <c r="R2747" s="3">
        <v>46189</v>
      </c>
      <c r="S2747" s="2" t="s">
        <v>174</v>
      </c>
      <c r="T2747" s="2" t="s">
        <v>3373</v>
      </c>
      <c r="U2747" s="2">
        <v>0</v>
      </c>
      <c r="V2747" s="2" t="s">
        <v>1354</v>
      </c>
      <c r="W2747" s="2" t="s">
        <v>3374</v>
      </c>
      <c r="X2747" s="2">
        <v>2026</v>
      </c>
      <c r="Y2747" s="2" t="s">
        <v>65</v>
      </c>
      <c r="Z2747" s="4"/>
      <c r="AA2747" s="3">
        <v>46182</v>
      </c>
      <c r="AB2747" s="2" t="s">
        <v>5633</v>
      </c>
      <c r="AC2747" s="2">
        <v>444528</v>
      </c>
    </row>
    <row r="2748" spans="1:29" ht="102.75" x14ac:dyDescent="0.25">
      <c r="A2748" s="2" t="s">
        <v>29</v>
      </c>
      <c r="B2748" s="2" t="s">
        <v>42</v>
      </c>
      <c r="C2748" s="2" t="s">
        <v>43</v>
      </c>
      <c r="D2748" s="2" t="s">
        <v>32</v>
      </c>
      <c r="E2748" s="2" t="s">
        <v>5637</v>
      </c>
      <c r="F2748" s="2" t="s">
        <v>5638</v>
      </c>
      <c r="G2748" s="2">
        <v>1941100</v>
      </c>
      <c r="H2748" s="2">
        <v>1</v>
      </c>
      <c r="I2748" s="3">
        <v>46182</v>
      </c>
      <c r="J2748" s="4"/>
      <c r="K2748" s="2">
        <v>4652717</v>
      </c>
      <c r="L2748" s="2">
        <v>10000</v>
      </c>
      <c r="M2748" s="2" t="s">
        <v>35</v>
      </c>
      <c r="N2748" s="5">
        <v>46182</v>
      </c>
      <c r="O2748" s="2" t="s">
        <v>5639</v>
      </c>
      <c r="P2748" s="2" t="s">
        <v>36</v>
      </c>
      <c r="Q2748" s="2" t="s">
        <v>37</v>
      </c>
      <c r="R2748" s="3">
        <v>46182</v>
      </c>
      <c r="S2748" s="2" t="s">
        <v>38</v>
      </c>
      <c r="T2748" s="2" t="s">
        <v>5640</v>
      </c>
      <c r="U2748" s="2">
        <v>0</v>
      </c>
      <c r="V2748" s="2">
        <v>0</v>
      </c>
      <c r="W2748" s="2" t="s">
        <v>5641</v>
      </c>
      <c r="X2748" s="2">
        <v>2026</v>
      </c>
      <c r="Y2748" s="2" t="s">
        <v>40</v>
      </c>
      <c r="Z2748" s="4"/>
      <c r="AA2748" s="3">
        <v>46182</v>
      </c>
      <c r="AB2748" s="2" t="s">
        <v>35</v>
      </c>
      <c r="AC2748" s="2">
        <v>444492</v>
      </c>
    </row>
    <row r="2749" spans="1:29" ht="102.75" x14ac:dyDescent="0.25">
      <c r="A2749" s="2" t="s">
        <v>29</v>
      </c>
      <c r="B2749" s="2" t="s">
        <v>42</v>
      </c>
      <c r="C2749" s="2" t="s">
        <v>43</v>
      </c>
      <c r="D2749" s="2" t="s">
        <v>32</v>
      </c>
      <c r="E2749" s="2" t="s">
        <v>5637</v>
      </c>
      <c r="F2749" s="2" t="s">
        <v>41</v>
      </c>
      <c r="G2749" s="2">
        <v>1000</v>
      </c>
      <c r="H2749" s="2">
        <v>1</v>
      </c>
      <c r="I2749" s="3">
        <v>46182</v>
      </c>
      <c r="J2749" s="4"/>
      <c r="K2749" s="2">
        <v>4652717</v>
      </c>
      <c r="L2749" s="2">
        <v>10000</v>
      </c>
      <c r="M2749" s="2" t="s">
        <v>35</v>
      </c>
      <c r="N2749" s="5">
        <v>46182</v>
      </c>
      <c r="O2749" s="2" t="s">
        <v>5639</v>
      </c>
      <c r="P2749" s="2" t="s">
        <v>36</v>
      </c>
      <c r="Q2749" s="2" t="s">
        <v>37</v>
      </c>
      <c r="R2749" s="3">
        <v>46182</v>
      </c>
      <c r="S2749" s="2" t="s">
        <v>38</v>
      </c>
      <c r="T2749" s="2" t="s">
        <v>5640</v>
      </c>
      <c r="U2749" s="2">
        <v>0</v>
      </c>
      <c r="V2749" s="2">
        <v>0</v>
      </c>
      <c r="W2749" s="2" t="s">
        <v>5641</v>
      </c>
      <c r="X2749" s="2">
        <v>2026</v>
      </c>
      <c r="Y2749" s="2" t="s">
        <v>40</v>
      </c>
      <c r="Z2749" s="4"/>
      <c r="AA2749" s="3">
        <v>46182</v>
      </c>
      <c r="AB2749" s="2" t="s">
        <v>35</v>
      </c>
      <c r="AC2749" s="2">
        <v>444492</v>
      </c>
    </row>
    <row r="2750" spans="1:29" ht="64.5" x14ac:dyDescent="0.25">
      <c r="A2750" s="2" t="s">
        <v>29</v>
      </c>
      <c r="B2750" s="2" t="s">
        <v>42</v>
      </c>
      <c r="C2750" s="2" t="s">
        <v>43</v>
      </c>
      <c r="D2750" s="2" t="s">
        <v>219</v>
      </c>
      <c r="E2750" s="2" t="s">
        <v>5642</v>
      </c>
      <c r="F2750" s="2" t="s">
        <v>5643</v>
      </c>
      <c r="G2750" s="2">
        <v>2729900</v>
      </c>
      <c r="H2750" s="2">
        <v>1</v>
      </c>
      <c r="I2750" s="3">
        <v>46182</v>
      </c>
      <c r="J2750" s="4"/>
      <c r="K2750" s="2">
        <v>4645054</v>
      </c>
      <c r="L2750" s="2">
        <v>54598</v>
      </c>
      <c r="M2750" s="2" t="s">
        <v>5644</v>
      </c>
      <c r="N2750" s="5">
        <v>46181</v>
      </c>
      <c r="O2750" s="2">
        <v>533</v>
      </c>
      <c r="P2750" s="2" t="s">
        <v>136</v>
      </c>
      <c r="Q2750" s="2">
        <v>0</v>
      </c>
      <c r="R2750" s="3">
        <v>46181</v>
      </c>
      <c r="S2750" s="2" t="s">
        <v>151</v>
      </c>
      <c r="T2750" s="2" t="s">
        <v>2741</v>
      </c>
      <c r="U2750" s="2" t="s">
        <v>5080</v>
      </c>
      <c r="V2750" s="2">
        <v>0</v>
      </c>
      <c r="W2750" s="2" t="s">
        <v>5645</v>
      </c>
      <c r="X2750" s="2">
        <v>2025</v>
      </c>
      <c r="Y2750" s="2" t="s">
        <v>65</v>
      </c>
      <c r="Z2750" s="4"/>
      <c r="AA2750" s="4"/>
      <c r="AB2750" s="2" t="s">
        <v>5644</v>
      </c>
      <c r="AC2750" s="2">
        <v>444470</v>
      </c>
    </row>
    <row r="2751" spans="1:29" ht="102.75" x14ac:dyDescent="0.25">
      <c r="A2751" s="2" t="s">
        <v>29</v>
      </c>
      <c r="B2751" s="2" t="s">
        <v>42</v>
      </c>
      <c r="C2751" s="2" t="s">
        <v>43</v>
      </c>
      <c r="D2751" s="2" t="s">
        <v>55</v>
      </c>
      <c r="E2751" s="2" t="s">
        <v>5646</v>
      </c>
      <c r="F2751" s="2" t="s">
        <v>5647</v>
      </c>
      <c r="G2751" s="2">
        <v>3080000</v>
      </c>
      <c r="H2751" s="2">
        <v>1</v>
      </c>
      <c r="I2751" s="3">
        <v>46183</v>
      </c>
      <c r="J2751" s="4"/>
      <c r="K2751" s="2">
        <v>4641607</v>
      </c>
      <c r="L2751" s="2">
        <v>61600</v>
      </c>
      <c r="M2751" s="2" t="s">
        <v>478</v>
      </c>
      <c r="N2751" s="5">
        <v>46182</v>
      </c>
      <c r="O2751" s="2">
        <v>7519</v>
      </c>
      <c r="P2751" s="2" t="s">
        <v>181</v>
      </c>
      <c r="Q2751" s="2" t="s">
        <v>217</v>
      </c>
      <c r="R2751" s="3">
        <v>46182</v>
      </c>
      <c r="S2751" s="2" t="s">
        <v>110</v>
      </c>
      <c r="T2751" s="2" t="s">
        <v>5648</v>
      </c>
      <c r="U2751" s="2" t="s">
        <v>5649</v>
      </c>
      <c r="V2751" s="2" t="s">
        <v>5650</v>
      </c>
      <c r="W2751" s="2" t="s">
        <v>2717</v>
      </c>
      <c r="X2751" s="2">
        <v>2026</v>
      </c>
      <c r="Y2751" s="2" t="s">
        <v>2899</v>
      </c>
      <c r="Z2751" s="4"/>
      <c r="AA2751" s="3">
        <v>46182</v>
      </c>
      <c r="AB2751" s="2" t="s">
        <v>478</v>
      </c>
      <c r="AC2751" s="2">
        <v>444466</v>
      </c>
    </row>
    <row r="2752" spans="1:29" ht="51.75" x14ac:dyDescent="0.25">
      <c r="A2752" s="2" t="s">
        <v>29</v>
      </c>
      <c r="B2752" s="2" t="s">
        <v>42</v>
      </c>
      <c r="C2752" s="2" t="s">
        <v>43</v>
      </c>
      <c r="D2752" s="2" t="s">
        <v>55</v>
      </c>
      <c r="E2752" s="2" t="s">
        <v>5646</v>
      </c>
      <c r="F2752" s="2" t="s">
        <v>41</v>
      </c>
      <c r="G2752" s="2">
        <v>1000</v>
      </c>
      <c r="H2752" s="2">
        <v>1</v>
      </c>
      <c r="I2752" s="3">
        <v>46183</v>
      </c>
      <c r="J2752" s="4"/>
      <c r="K2752" s="2">
        <v>4641607</v>
      </c>
      <c r="L2752" s="2">
        <v>61600</v>
      </c>
      <c r="M2752" s="2" t="s">
        <v>478</v>
      </c>
      <c r="N2752" s="5">
        <v>46182</v>
      </c>
      <c r="O2752" s="2">
        <v>7519</v>
      </c>
      <c r="P2752" s="2" t="s">
        <v>181</v>
      </c>
      <c r="Q2752" s="2" t="s">
        <v>217</v>
      </c>
      <c r="R2752" s="3">
        <v>46182</v>
      </c>
      <c r="S2752" s="2" t="s">
        <v>110</v>
      </c>
      <c r="T2752" s="2" t="s">
        <v>5648</v>
      </c>
      <c r="U2752" s="2" t="s">
        <v>5649</v>
      </c>
      <c r="V2752" s="2" t="s">
        <v>5650</v>
      </c>
      <c r="W2752" s="2" t="s">
        <v>2717</v>
      </c>
      <c r="X2752" s="2">
        <v>2026</v>
      </c>
      <c r="Y2752" s="2" t="s">
        <v>2899</v>
      </c>
      <c r="Z2752" s="4"/>
      <c r="AA2752" s="3">
        <v>46182</v>
      </c>
      <c r="AB2752" s="2" t="s">
        <v>478</v>
      </c>
      <c r="AC2752" s="2">
        <v>444466</v>
      </c>
    </row>
    <row r="2753" spans="1:29" ht="77.25" x14ac:dyDescent="0.25">
      <c r="A2753" s="2" t="s">
        <v>29</v>
      </c>
      <c r="B2753" s="2" t="s">
        <v>42</v>
      </c>
      <c r="C2753" s="2" t="s">
        <v>43</v>
      </c>
      <c r="D2753" s="2" t="s">
        <v>176</v>
      </c>
      <c r="E2753" s="2" t="s">
        <v>5651</v>
      </c>
      <c r="F2753" s="2" t="s">
        <v>56</v>
      </c>
      <c r="G2753" s="2">
        <v>480000</v>
      </c>
      <c r="H2753" s="2">
        <v>1</v>
      </c>
      <c r="I2753" s="3">
        <v>46185</v>
      </c>
      <c r="J2753" s="4"/>
      <c r="K2753" s="2">
        <v>4641746</v>
      </c>
      <c r="L2753" s="2">
        <v>12750</v>
      </c>
      <c r="M2753" s="2" t="s">
        <v>2608</v>
      </c>
      <c r="N2753" s="5">
        <v>46185</v>
      </c>
      <c r="O2753" s="2" t="s">
        <v>5652</v>
      </c>
      <c r="P2753" s="2" t="s">
        <v>370</v>
      </c>
      <c r="Q2753" s="2">
        <v>0</v>
      </c>
      <c r="R2753" s="3">
        <v>46185</v>
      </c>
      <c r="S2753" s="2" t="s">
        <v>5627</v>
      </c>
      <c r="T2753" s="2" t="s">
        <v>343</v>
      </c>
      <c r="U2753" s="2">
        <v>0</v>
      </c>
      <c r="V2753" s="2">
        <v>0</v>
      </c>
      <c r="W2753" s="2" t="s">
        <v>343</v>
      </c>
      <c r="X2753" s="2">
        <v>2026</v>
      </c>
      <c r="Y2753" s="2" t="s">
        <v>55</v>
      </c>
      <c r="Z2753" s="4"/>
      <c r="AA2753" s="3">
        <v>46182</v>
      </c>
      <c r="AB2753" s="2" t="s">
        <v>2608</v>
      </c>
      <c r="AC2753" s="2">
        <v>444440</v>
      </c>
    </row>
    <row r="2754" spans="1:29" ht="77.25" x14ac:dyDescent="0.25">
      <c r="A2754" s="2" t="s">
        <v>29</v>
      </c>
      <c r="B2754" s="2" t="s">
        <v>42</v>
      </c>
      <c r="C2754" s="2" t="s">
        <v>43</v>
      </c>
      <c r="D2754" s="2" t="s">
        <v>176</v>
      </c>
      <c r="E2754" s="2" t="s">
        <v>5651</v>
      </c>
      <c r="F2754" s="2" t="s">
        <v>5653</v>
      </c>
      <c r="G2754" s="2">
        <v>850000</v>
      </c>
      <c r="H2754" s="2">
        <v>1</v>
      </c>
      <c r="I2754" s="3">
        <v>46185</v>
      </c>
      <c r="J2754" s="4"/>
      <c r="K2754" s="2">
        <v>4641746</v>
      </c>
      <c r="L2754" s="2">
        <v>12750</v>
      </c>
      <c r="M2754" s="2" t="s">
        <v>2608</v>
      </c>
      <c r="N2754" s="5">
        <v>46185</v>
      </c>
      <c r="O2754" s="2" t="s">
        <v>5652</v>
      </c>
      <c r="P2754" s="2" t="s">
        <v>370</v>
      </c>
      <c r="Q2754" s="2">
        <v>0</v>
      </c>
      <c r="R2754" s="3">
        <v>46185</v>
      </c>
      <c r="S2754" s="2" t="s">
        <v>5627</v>
      </c>
      <c r="T2754" s="2" t="s">
        <v>343</v>
      </c>
      <c r="U2754" s="2">
        <v>0</v>
      </c>
      <c r="V2754" s="2">
        <v>0</v>
      </c>
      <c r="W2754" s="2" t="s">
        <v>343</v>
      </c>
      <c r="X2754" s="2">
        <v>2026</v>
      </c>
      <c r="Y2754" s="2" t="s">
        <v>55</v>
      </c>
      <c r="Z2754" s="4"/>
      <c r="AA2754" s="3">
        <v>46182</v>
      </c>
      <c r="AB2754" s="2" t="s">
        <v>2608</v>
      </c>
      <c r="AC2754" s="2">
        <v>444440</v>
      </c>
    </row>
    <row r="2755" spans="1:29" ht="77.25" x14ac:dyDescent="0.25">
      <c r="A2755" s="2" t="s">
        <v>29</v>
      </c>
      <c r="B2755" s="2" t="s">
        <v>42</v>
      </c>
      <c r="C2755" s="2" t="s">
        <v>43</v>
      </c>
      <c r="D2755" s="2" t="s">
        <v>176</v>
      </c>
      <c r="E2755" s="2" t="s">
        <v>5651</v>
      </c>
      <c r="F2755" s="2" t="s">
        <v>41</v>
      </c>
      <c r="G2755" s="2">
        <v>5000</v>
      </c>
      <c r="H2755" s="2">
        <v>1</v>
      </c>
      <c r="I2755" s="3">
        <v>46185</v>
      </c>
      <c r="J2755" s="4"/>
      <c r="K2755" s="2">
        <v>4641746</v>
      </c>
      <c r="L2755" s="2">
        <v>12750</v>
      </c>
      <c r="M2755" s="2" t="s">
        <v>2608</v>
      </c>
      <c r="N2755" s="5">
        <v>46185</v>
      </c>
      <c r="O2755" s="2" t="s">
        <v>5652</v>
      </c>
      <c r="P2755" s="2" t="s">
        <v>370</v>
      </c>
      <c r="Q2755" s="2">
        <v>0</v>
      </c>
      <c r="R2755" s="3">
        <v>46185</v>
      </c>
      <c r="S2755" s="2" t="s">
        <v>5627</v>
      </c>
      <c r="T2755" s="2" t="s">
        <v>343</v>
      </c>
      <c r="U2755" s="2">
        <v>0</v>
      </c>
      <c r="V2755" s="2">
        <v>0</v>
      </c>
      <c r="W2755" s="2" t="s">
        <v>343</v>
      </c>
      <c r="X2755" s="2">
        <v>2026</v>
      </c>
      <c r="Y2755" s="2" t="s">
        <v>55</v>
      </c>
      <c r="Z2755" s="4"/>
      <c r="AA2755" s="3">
        <v>46182</v>
      </c>
      <c r="AB2755" s="2" t="s">
        <v>2608</v>
      </c>
      <c r="AC2755" s="2">
        <v>444440</v>
      </c>
    </row>
    <row r="2756" spans="1:29" ht="115.5" x14ac:dyDescent="0.25">
      <c r="A2756" s="2" t="s">
        <v>29</v>
      </c>
      <c r="B2756" s="2" t="s">
        <v>42</v>
      </c>
      <c r="C2756" s="2" t="s">
        <v>43</v>
      </c>
      <c r="D2756" s="2" t="s">
        <v>219</v>
      </c>
      <c r="E2756" s="2" t="s">
        <v>5654</v>
      </c>
      <c r="F2756" s="2" t="s">
        <v>5655</v>
      </c>
      <c r="G2756" s="2">
        <v>1234000</v>
      </c>
      <c r="H2756" s="2">
        <v>1</v>
      </c>
      <c r="I2756" s="3">
        <v>46182</v>
      </c>
      <c r="J2756" s="4"/>
      <c r="K2756" s="2">
        <v>2913639</v>
      </c>
      <c r="L2756" s="2">
        <v>18510</v>
      </c>
      <c r="M2756" s="2" t="s">
        <v>1161</v>
      </c>
      <c r="N2756" s="5">
        <v>46182</v>
      </c>
      <c r="O2756" s="2">
        <v>627</v>
      </c>
      <c r="P2756" s="2" t="s">
        <v>136</v>
      </c>
      <c r="Q2756" s="2">
        <v>0</v>
      </c>
      <c r="R2756" s="3">
        <v>46182</v>
      </c>
      <c r="S2756" s="2" t="s">
        <v>160</v>
      </c>
      <c r="T2756" s="2" t="s">
        <v>5656</v>
      </c>
      <c r="U2756" s="2" t="s">
        <v>53</v>
      </c>
      <c r="V2756" s="2">
        <v>0</v>
      </c>
      <c r="W2756" s="2" t="s">
        <v>4104</v>
      </c>
      <c r="X2756" s="2">
        <v>2026</v>
      </c>
      <c r="Y2756" s="2" t="s">
        <v>65</v>
      </c>
      <c r="Z2756" s="4"/>
      <c r="AA2756" s="4"/>
      <c r="AB2756" s="2" t="s">
        <v>1161</v>
      </c>
      <c r="AC2756" s="2">
        <v>444428</v>
      </c>
    </row>
    <row r="2757" spans="1:29" ht="64.5" x14ac:dyDescent="0.25">
      <c r="A2757" s="2" t="s">
        <v>29</v>
      </c>
      <c r="B2757" s="2" t="s">
        <v>42</v>
      </c>
      <c r="C2757" s="2" t="s">
        <v>43</v>
      </c>
      <c r="D2757" s="2" t="s">
        <v>32</v>
      </c>
      <c r="E2757" s="2" t="s">
        <v>5657</v>
      </c>
      <c r="F2757" s="2" t="s">
        <v>5658</v>
      </c>
      <c r="G2757" s="2">
        <v>1065000</v>
      </c>
      <c r="H2757" s="2">
        <v>1</v>
      </c>
      <c r="I2757" s="3">
        <v>46182</v>
      </c>
      <c r="J2757" s="4"/>
      <c r="K2757" s="2">
        <v>4650890</v>
      </c>
      <c r="L2757" s="2">
        <v>30000</v>
      </c>
      <c r="M2757" s="2" t="s">
        <v>86</v>
      </c>
      <c r="N2757" s="5">
        <v>46182</v>
      </c>
      <c r="O2757" s="2" t="s">
        <v>5659</v>
      </c>
      <c r="P2757" s="2" t="s">
        <v>36</v>
      </c>
      <c r="Q2757" s="2" t="s">
        <v>53</v>
      </c>
      <c r="R2757" s="3">
        <v>46182</v>
      </c>
      <c r="S2757" s="2" t="s">
        <v>5624</v>
      </c>
      <c r="T2757" s="2" t="s">
        <v>1702</v>
      </c>
      <c r="U2757" s="2" t="s">
        <v>4055</v>
      </c>
      <c r="V2757" s="2">
        <v>0</v>
      </c>
      <c r="W2757" s="2" t="s">
        <v>5660</v>
      </c>
      <c r="X2757" s="2">
        <v>2026</v>
      </c>
      <c r="Y2757" s="2" t="s">
        <v>40</v>
      </c>
      <c r="Z2757" s="4"/>
      <c r="AA2757" s="3">
        <v>46182</v>
      </c>
      <c r="AB2757" s="2" t="s">
        <v>86</v>
      </c>
      <c r="AC2757" s="2">
        <v>444316</v>
      </c>
    </row>
    <row r="2758" spans="1:29" ht="64.5" x14ac:dyDescent="0.25">
      <c r="A2758" s="2" t="s">
        <v>29</v>
      </c>
      <c r="B2758" s="2" t="s">
        <v>42</v>
      </c>
      <c r="C2758" s="2" t="s">
        <v>43</v>
      </c>
      <c r="D2758" s="2" t="s">
        <v>32</v>
      </c>
      <c r="E2758" s="2" t="s">
        <v>5657</v>
      </c>
      <c r="F2758" s="2" t="s">
        <v>41</v>
      </c>
      <c r="G2758" s="2">
        <v>1000</v>
      </c>
      <c r="H2758" s="2">
        <v>1</v>
      </c>
      <c r="I2758" s="3">
        <v>46182</v>
      </c>
      <c r="J2758" s="4"/>
      <c r="K2758" s="2">
        <v>4650890</v>
      </c>
      <c r="L2758" s="2">
        <v>30000</v>
      </c>
      <c r="M2758" s="2" t="s">
        <v>86</v>
      </c>
      <c r="N2758" s="5">
        <v>46182</v>
      </c>
      <c r="O2758" s="2" t="s">
        <v>5659</v>
      </c>
      <c r="P2758" s="2" t="s">
        <v>36</v>
      </c>
      <c r="Q2758" s="2" t="s">
        <v>53</v>
      </c>
      <c r="R2758" s="3">
        <v>46182</v>
      </c>
      <c r="S2758" s="2" t="s">
        <v>5624</v>
      </c>
      <c r="T2758" s="2" t="s">
        <v>1702</v>
      </c>
      <c r="U2758" s="2" t="s">
        <v>4055</v>
      </c>
      <c r="V2758" s="2">
        <v>0</v>
      </c>
      <c r="W2758" s="2" t="s">
        <v>5660</v>
      </c>
      <c r="X2758" s="2">
        <v>2026</v>
      </c>
      <c r="Y2758" s="2" t="s">
        <v>40</v>
      </c>
      <c r="Z2758" s="4"/>
      <c r="AA2758" s="3">
        <v>46182</v>
      </c>
      <c r="AB2758" s="2" t="s">
        <v>86</v>
      </c>
      <c r="AC2758" s="2">
        <v>444316</v>
      </c>
    </row>
    <row r="2759" spans="1:29" ht="77.25" x14ac:dyDescent="0.25">
      <c r="A2759" s="2" t="s">
        <v>29</v>
      </c>
      <c r="B2759" s="2" t="s">
        <v>42</v>
      </c>
      <c r="C2759" s="2" t="s">
        <v>43</v>
      </c>
      <c r="D2759" s="2" t="s">
        <v>32</v>
      </c>
      <c r="E2759" s="2" t="s">
        <v>5661</v>
      </c>
      <c r="F2759" s="2" t="s">
        <v>5662</v>
      </c>
      <c r="G2759" s="2">
        <v>1098000</v>
      </c>
      <c r="H2759" s="2">
        <v>1</v>
      </c>
      <c r="I2759" s="3">
        <v>46183</v>
      </c>
      <c r="J2759" s="4"/>
      <c r="K2759" s="2">
        <v>4650587</v>
      </c>
      <c r="L2759" s="2">
        <v>16470</v>
      </c>
      <c r="M2759" s="2" t="s">
        <v>114</v>
      </c>
      <c r="N2759" s="5">
        <v>46182</v>
      </c>
      <c r="O2759" s="2" t="s">
        <v>5663</v>
      </c>
      <c r="P2759" s="2" t="s">
        <v>36</v>
      </c>
      <c r="Q2759" s="2" t="s">
        <v>88</v>
      </c>
      <c r="R2759" s="3">
        <v>46182</v>
      </c>
      <c r="S2759" s="2" t="s">
        <v>110</v>
      </c>
      <c r="T2759" s="2" t="s">
        <v>1042</v>
      </c>
      <c r="U2759" s="2">
        <v>0</v>
      </c>
      <c r="V2759" s="2" t="s">
        <v>3344</v>
      </c>
      <c r="W2759" s="2" t="s">
        <v>3698</v>
      </c>
      <c r="X2759" s="2">
        <v>2026</v>
      </c>
      <c r="Y2759" s="2" t="s">
        <v>40</v>
      </c>
      <c r="Z2759" s="4"/>
      <c r="AA2759" s="4"/>
      <c r="AB2759" s="2" t="s">
        <v>114</v>
      </c>
      <c r="AC2759" s="2">
        <v>444150</v>
      </c>
    </row>
    <row r="2760" spans="1:29" ht="64.5" x14ac:dyDescent="0.25">
      <c r="A2760" s="2" t="s">
        <v>29</v>
      </c>
      <c r="B2760" s="2" t="s">
        <v>42</v>
      </c>
      <c r="C2760" s="2" t="s">
        <v>43</v>
      </c>
      <c r="D2760" s="2" t="s">
        <v>132</v>
      </c>
      <c r="E2760" s="2" t="s">
        <v>5664</v>
      </c>
      <c r="F2760" s="2" t="s">
        <v>5665</v>
      </c>
      <c r="G2760" s="2">
        <v>1605000</v>
      </c>
      <c r="H2760" s="2">
        <v>1</v>
      </c>
      <c r="I2760" s="3">
        <v>46182</v>
      </c>
      <c r="J2760" s="4"/>
      <c r="K2760" s="2">
        <v>4646858</v>
      </c>
      <c r="L2760" s="2">
        <v>24075</v>
      </c>
      <c r="M2760" s="2" t="s">
        <v>86</v>
      </c>
      <c r="N2760" s="5">
        <v>46181</v>
      </c>
      <c r="O2760" s="2" t="s">
        <v>5666</v>
      </c>
      <c r="P2760" s="2" t="s">
        <v>181</v>
      </c>
      <c r="Q2760" s="2" t="s">
        <v>37</v>
      </c>
      <c r="R2760" s="3">
        <v>46181</v>
      </c>
      <c r="S2760" s="2" t="s">
        <v>5624</v>
      </c>
      <c r="T2760" s="2" t="s">
        <v>5667</v>
      </c>
      <c r="U2760" s="2" t="s">
        <v>883</v>
      </c>
      <c r="V2760" s="2" t="s">
        <v>1334</v>
      </c>
      <c r="W2760" s="2" t="s">
        <v>4997</v>
      </c>
      <c r="X2760" s="2">
        <v>2026</v>
      </c>
      <c r="Y2760" s="2" t="s">
        <v>65</v>
      </c>
      <c r="Z2760" s="4"/>
      <c r="AA2760" s="4"/>
      <c r="AB2760" s="2" t="s">
        <v>86</v>
      </c>
      <c r="AC2760" s="2">
        <v>444130</v>
      </c>
    </row>
    <row r="2761" spans="1:29" ht="102.75" x14ac:dyDescent="0.25">
      <c r="A2761" s="2" t="s">
        <v>29</v>
      </c>
      <c r="B2761" s="2" t="s">
        <v>42</v>
      </c>
      <c r="C2761" s="2" t="s">
        <v>43</v>
      </c>
      <c r="D2761" s="2" t="s">
        <v>57</v>
      </c>
      <c r="E2761" s="2" t="s">
        <v>5668</v>
      </c>
      <c r="F2761" s="2" t="s">
        <v>5669</v>
      </c>
      <c r="G2761" s="2">
        <v>2514000</v>
      </c>
      <c r="H2761" s="2">
        <v>1</v>
      </c>
      <c r="I2761" s="3">
        <v>46181</v>
      </c>
      <c r="J2761" s="4"/>
      <c r="K2761" s="2">
        <v>1049584</v>
      </c>
      <c r="L2761" s="2">
        <v>50280</v>
      </c>
      <c r="M2761" s="2" t="s">
        <v>2739</v>
      </c>
      <c r="N2761" s="5">
        <v>46172</v>
      </c>
      <c r="O2761" s="2" t="s">
        <v>5670</v>
      </c>
      <c r="P2761" s="2" t="s">
        <v>181</v>
      </c>
      <c r="Q2761" s="2" t="s">
        <v>5671</v>
      </c>
      <c r="R2761" s="3">
        <v>46172</v>
      </c>
      <c r="S2761" s="2" t="s">
        <v>38</v>
      </c>
      <c r="T2761" s="2" t="s">
        <v>1387</v>
      </c>
      <c r="U2761" s="2">
        <v>0</v>
      </c>
      <c r="V2761" s="2">
        <v>0</v>
      </c>
      <c r="W2761" s="2" t="s">
        <v>5672</v>
      </c>
      <c r="X2761" s="2">
        <v>2026</v>
      </c>
      <c r="Y2761" s="2" t="s">
        <v>65</v>
      </c>
      <c r="Z2761" s="4"/>
      <c r="AA2761" s="3">
        <v>46177</v>
      </c>
      <c r="AB2761" s="2" t="s">
        <v>2739</v>
      </c>
      <c r="AC2761" s="2">
        <v>443842</v>
      </c>
    </row>
    <row r="2762" spans="1:29" ht="102.75" x14ac:dyDescent="0.25">
      <c r="A2762" s="2" t="s">
        <v>29</v>
      </c>
      <c r="B2762" s="2" t="s">
        <v>42</v>
      </c>
      <c r="C2762" s="2" t="s">
        <v>43</v>
      </c>
      <c r="D2762" s="2" t="s">
        <v>57</v>
      </c>
      <c r="E2762" s="2" t="s">
        <v>5668</v>
      </c>
      <c r="F2762" s="2" t="s">
        <v>41</v>
      </c>
      <c r="G2762" s="2">
        <v>5000</v>
      </c>
      <c r="H2762" s="2">
        <v>1</v>
      </c>
      <c r="I2762" s="3">
        <v>46181</v>
      </c>
      <c r="J2762" s="4"/>
      <c r="K2762" s="2">
        <v>1049584</v>
      </c>
      <c r="L2762" s="2">
        <v>50280</v>
      </c>
      <c r="M2762" s="2" t="s">
        <v>2739</v>
      </c>
      <c r="N2762" s="5">
        <v>46172</v>
      </c>
      <c r="O2762" s="2" t="s">
        <v>5670</v>
      </c>
      <c r="P2762" s="2" t="s">
        <v>181</v>
      </c>
      <c r="Q2762" s="2" t="s">
        <v>5671</v>
      </c>
      <c r="R2762" s="3">
        <v>46172</v>
      </c>
      <c r="S2762" s="2" t="s">
        <v>38</v>
      </c>
      <c r="T2762" s="2" t="s">
        <v>1387</v>
      </c>
      <c r="U2762" s="2">
        <v>0</v>
      </c>
      <c r="V2762" s="2">
        <v>0</v>
      </c>
      <c r="W2762" s="2" t="s">
        <v>5672</v>
      </c>
      <c r="X2762" s="2">
        <v>2026</v>
      </c>
      <c r="Y2762" s="2" t="s">
        <v>65</v>
      </c>
      <c r="Z2762" s="4"/>
      <c r="AA2762" s="3">
        <v>46177</v>
      </c>
      <c r="AB2762" s="2" t="s">
        <v>2739</v>
      </c>
      <c r="AC2762" s="2">
        <v>443842</v>
      </c>
    </row>
    <row r="2763" spans="1:29" ht="102.75" x14ac:dyDescent="0.25">
      <c r="A2763" s="2" t="s">
        <v>29</v>
      </c>
      <c r="B2763" s="2" t="s">
        <v>42</v>
      </c>
      <c r="C2763" s="2" t="s">
        <v>43</v>
      </c>
      <c r="D2763" s="2" t="s">
        <v>219</v>
      </c>
      <c r="E2763" s="2" t="s">
        <v>5673</v>
      </c>
      <c r="F2763" s="2" t="s">
        <v>56</v>
      </c>
      <c r="G2763" s="2">
        <v>669855</v>
      </c>
      <c r="H2763" s="2">
        <v>1</v>
      </c>
      <c r="I2763" s="3">
        <v>46185</v>
      </c>
      <c r="J2763" s="4"/>
      <c r="K2763" s="2">
        <v>3419035</v>
      </c>
      <c r="L2763" s="2">
        <v>21255</v>
      </c>
      <c r="M2763" s="2" t="s">
        <v>35</v>
      </c>
      <c r="N2763" s="5">
        <v>46185</v>
      </c>
      <c r="O2763" s="2" t="s">
        <v>5674</v>
      </c>
      <c r="P2763" s="2" t="s">
        <v>370</v>
      </c>
      <c r="Q2763" s="2">
        <v>0</v>
      </c>
      <c r="R2763" s="3">
        <v>46185</v>
      </c>
      <c r="S2763" s="2" t="s">
        <v>38</v>
      </c>
      <c r="T2763" s="2" t="s">
        <v>2927</v>
      </c>
      <c r="U2763" s="2" t="s">
        <v>338</v>
      </c>
      <c r="V2763" s="2">
        <v>0</v>
      </c>
      <c r="W2763" s="2" t="s">
        <v>5675</v>
      </c>
      <c r="X2763" s="2">
        <v>2026</v>
      </c>
      <c r="Y2763" s="2" t="s">
        <v>65</v>
      </c>
      <c r="Z2763" s="4"/>
      <c r="AA2763" s="3">
        <v>46181</v>
      </c>
      <c r="AB2763" s="2" t="s">
        <v>35</v>
      </c>
      <c r="AC2763" s="2">
        <v>443838</v>
      </c>
    </row>
    <row r="2764" spans="1:29" ht="102.75" x14ac:dyDescent="0.25">
      <c r="A2764" s="2" t="s">
        <v>29</v>
      </c>
      <c r="B2764" s="2" t="s">
        <v>42</v>
      </c>
      <c r="C2764" s="2" t="s">
        <v>43</v>
      </c>
      <c r="D2764" s="2" t="s">
        <v>219</v>
      </c>
      <c r="E2764" s="2" t="s">
        <v>5673</v>
      </c>
      <c r="F2764" s="2" t="s">
        <v>5676</v>
      </c>
      <c r="G2764" s="2">
        <v>1417000</v>
      </c>
      <c r="H2764" s="2">
        <v>1</v>
      </c>
      <c r="I2764" s="3">
        <v>46185</v>
      </c>
      <c r="J2764" s="4"/>
      <c r="K2764" s="2">
        <v>3419035</v>
      </c>
      <c r="L2764" s="2">
        <v>21255</v>
      </c>
      <c r="M2764" s="2" t="s">
        <v>35</v>
      </c>
      <c r="N2764" s="5">
        <v>46185</v>
      </c>
      <c r="O2764" s="2" t="s">
        <v>5674</v>
      </c>
      <c r="P2764" s="2" t="s">
        <v>370</v>
      </c>
      <c r="Q2764" s="2">
        <v>0</v>
      </c>
      <c r="R2764" s="3">
        <v>46185</v>
      </c>
      <c r="S2764" s="2" t="s">
        <v>38</v>
      </c>
      <c r="T2764" s="2" t="s">
        <v>2927</v>
      </c>
      <c r="U2764" s="2" t="s">
        <v>338</v>
      </c>
      <c r="V2764" s="2">
        <v>0</v>
      </c>
      <c r="W2764" s="2" t="s">
        <v>5675</v>
      </c>
      <c r="X2764" s="2">
        <v>2026</v>
      </c>
      <c r="Y2764" s="2" t="s">
        <v>65</v>
      </c>
      <c r="Z2764" s="4"/>
      <c r="AA2764" s="3">
        <v>46181</v>
      </c>
      <c r="AB2764" s="2" t="s">
        <v>35</v>
      </c>
      <c r="AC2764" s="2">
        <v>443838</v>
      </c>
    </row>
    <row r="2765" spans="1:29" ht="102.75" x14ac:dyDescent="0.25">
      <c r="A2765" s="2" t="s">
        <v>29</v>
      </c>
      <c r="B2765" s="2" t="s">
        <v>42</v>
      </c>
      <c r="C2765" s="2" t="s">
        <v>43</v>
      </c>
      <c r="D2765" s="2" t="s">
        <v>219</v>
      </c>
      <c r="E2765" s="2" t="s">
        <v>5673</v>
      </c>
      <c r="F2765" s="2" t="s">
        <v>41</v>
      </c>
      <c r="G2765" s="2">
        <v>5000</v>
      </c>
      <c r="H2765" s="2">
        <v>1</v>
      </c>
      <c r="I2765" s="3">
        <v>46185</v>
      </c>
      <c r="J2765" s="4"/>
      <c r="K2765" s="2">
        <v>3419035</v>
      </c>
      <c r="L2765" s="2">
        <v>21255</v>
      </c>
      <c r="M2765" s="2" t="s">
        <v>35</v>
      </c>
      <c r="N2765" s="5">
        <v>46185</v>
      </c>
      <c r="O2765" s="2" t="s">
        <v>5674</v>
      </c>
      <c r="P2765" s="2" t="s">
        <v>370</v>
      </c>
      <c r="Q2765" s="2">
        <v>0</v>
      </c>
      <c r="R2765" s="3">
        <v>46185</v>
      </c>
      <c r="S2765" s="2" t="s">
        <v>38</v>
      </c>
      <c r="T2765" s="2" t="s">
        <v>2927</v>
      </c>
      <c r="U2765" s="2" t="s">
        <v>338</v>
      </c>
      <c r="V2765" s="2">
        <v>0</v>
      </c>
      <c r="W2765" s="2" t="s">
        <v>5675</v>
      </c>
      <c r="X2765" s="2">
        <v>2026</v>
      </c>
      <c r="Y2765" s="2" t="s">
        <v>65</v>
      </c>
      <c r="Z2765" s="4"/>
      <c r="AA2765" s="3">
        <v>46181</v>
      </c>
      <c r="AB2765" s="2" t="s">
        <v>35</v>
      </c>
      <c r="AC2765" s="2">
        <v>443838</v>
      </c>
    </row>
    <row r="2766" spans="1:29" ht="102.75" x14ac:dyDescent="0.25">
      <c r="A2766" s="2" t="s">
        <v>29</v>
      </c>
      <c r="B2766" s="2" t="s">
        <v>42</v>
      </c>
      <c r="C2766" s="2" t="s">
        <v>43</v>
      </c>
      <c r="D2766" s="2" t="s">
        <v>219</v>
      </c>
      <c r="E2766" s="2" t="s">
        <v>5677</v>
      </c>
      <c r="F2766" s="2" t="s">
        <v>56</v>
      </c>
      <c r="G2766" s="2">
        <v>249900</v>
      </c>
      <c r="H2766" s="2">
        <v>1</v>
      </c>
      <c r="I2766" s="3">
        <v>46195</v>
      </c>
      <c r="J2766" s="4"/>
      <c r="K2766" s="2">
        <v>1541335</v>
      </c>
      <c r="L2766" s="2">
        <v>88200</v>
      </c>
      <c r="M2766" s="2" t="s">
        <v>5678</v>
      </c>
      <c r="N2766" s="5">
        <v>46191</v>
      </c>
      <c r="O2766" s="2" t="s">
        <v>5679</v>
      </c>
      <c r="P2766" s="2" t="s">
        <v>49</v>
      </c>
      <c r="Q2766" s="2" t="s">
        <v>2643</v>
      </c>
      <c r="R2766" s="3">
        <v>46191</v>
      </c>
      <c r="S2766" s="2" t="s">
        <v>3767</v>
      </c>
      <c r="T2766" s="2" t="s">
        <v>1387</v>
      </c>
      <c r="U2766" s="2">
        <v>0</v>
      </c>
      <c r="V2766" s="2">
        <v>0</v>
      </c>
      <c r="W2766" s="2" t="s">
        <v>2409</v>
      </c>
      <c r="X2766" s="2">
        <v>2026</v>
      </c>
      <c r="Y2766" s="2" t="s">
        <v>65</v>
      </c>
      <c r="Z2766" s="4"/>
      <c r="AA2766" s="3">
        <v>46181</v>
      </c>
      <c r="AB2766" s="2" t="s">
        <v>5678</v>
      </c>
      <c r="AC2766" s="2">
        <v>443800</v>
      </c>
    </row>
    <row r="2767" spans="1:29" ht="102.75" x14ac:dyDescent="0.25">
      <c r="A2767" s="2" t="s">
        <v>29</v>
      </c>
      <c r="B2767" s="2" t="s">
        <v>42</v>
      </c>
      <c r="C2767" s="2" t="s">
        <v>43</v>
      </c>
      <c r="D2767" s="2" t="s">
        <v>219</v>
      </c>
      <c r="E2767" s="2" t="s">
        <v>5677</v>
      </c>
      <c r="F2767" s="2" t="s">
        <v>5680</v>
      </c>
      <c r="G2767" s="2">
        <v>2499000</v>
      </c>
      <c r="H2767" s="2">
        <v>1</v>
      </c>
      <c r="I2767" s="3">
        <v>46195</v>
      </c>
      <c r="J2767" s="4"/>
      <c r="K2767" s="2">
        <v>1541335</v>
      </c>
      <c r="L2767" s="2">
        <v>88200</v>
      </c>
      <c r="M2767" s="2" t="s">
        <v>5678</v>
      </c>
      <c r="N2767" s="5">
        <v>46191</v>
      </c>
      <c r="O2767" s="2" t="s">
        <v>5679</v>
      </c>
      <c r="P2767" s="2" t="s">
        <v>49</v>
      </c>
      <c r="Q2767" s="2" t="s">
        <v>2643</v>
      </c>
      <c r="R2767" s="3">
        <v>46191</v>
      </c>
      <c r="S2767" s="2" t="s">
        <v>3767</v>
      </c>
      <c r="T2767" s="2" t="s">
        <v>1387</v>
      </c>
      <c r="U2767" s="2">
        <v>0</v>
      </c>
      <c r="V2767" s="2">
        <v>0</v>
      </c>
      <c r="W2767" s="2" t="s">
        <v>2409</v>
      </c>
      <c r="X2767" s="2">
        <v>2026</v>
      </c>
      <c r="Y2767" s="2" t="s">
        <v>65</v>
      </c>
      <c r="Z2767" s="4"/>
      <c r="AA2767" s="3">
        <v>46181</v>
      </c>
      <c r="AB2767" s="2" t="s">
        <v>5678</v>
      </c>
      <c r="AC2767" s="2">
        <v>443800</v>
      </c>
    </row>
    <row r="2768" spans="1:29" ht="102.75" x14ac:dyDescent="0.25">
      <c r="A2768" s="2" t="s">
        <v>29</v>
      </c>
      <c r="B2768" s="2" t="s">
        <v>42</v>
      </c>
      <c r="C2768" s="2" t="s">
        <v>43</v>
      </c>
      <c r="D2768" s="2" t="s">
        <v>219</v>
      </c>
      <c r="E2768" s="2" t="s">
        <v>5677</v>
      </c>
      <c r="F2768" s="2" t="s">
        <v>41</v>
      </c>
      <c r="G2768" s="2">
        <v>5000</v>
      </c>
      <c r="H2768" s="2">
        <v>1</v>
      </c>
      <c r="I2768" s="3">
        <v>46195</v>
      </c>
      <c r="J2768" s="4"/>
      <c r="K2768" s="2">
        <v>1541335</v>
      </c>
      <c r="L2768" s="2">
        <v>88200</v>
      </c>
      <c r="M2768" s="2" t="s">
        <v>5678</v>
      </c>
      <c r="N2768" s="5">
        <v>46191</v>
      </c>
      <c r="O2768" s="2" t="s">
        <v>5679</v>
      </c>
      <c r="P2768" s="2" t="s">
        <v>49</v>
      </c>
      <c r="Q2768" s="2" t="s">
        <v>2643</v>
      </c>
      <c r="R2768" s="3">
        <v>46191</v>
      </c>
      <c r="S2768" s="2" t="s">
        <v>3767</v>
      </c>
      <c r="T2768" s="2" t="s">
        <v>1387</v>
      </c>
      <c r="U2768" s="2">
        <v>0</v>
      </c>
      <c r="V2768" s="2">
        <v>0</v>
      </c>
      <c r="W2768" s="2" t="s">
        <v>2409</v>
      </c>
      <c r="X2768" s="2">
        <v>2026</v>
      </c>
      <c r="Y2768" s="2" t="s">
        <v>65</v>
      </c>
      <c r="Z2768" s="4"/>
      <c r="AA2768" s="3">
        <v>46181</v>
      </c>
      <c r="AB2768" s="2" t="s">
        <v>5678</v>
      </c>
      <c r="AC2768" s="2">
        <v>443800</v>
      </c>
    </row>
    <row r="2769" spans="1:29" ht="51.75" x14ac:dyDescent="0.25">
      <c r="A2769" s="2" t="s">
        <v>29</v>
      </c>
      <c r="B2769" s="2" t="s">
        <v>42</v>
      </c>
      <c r="C2769" s="2" t="s">
        <v>43</v>
      </c>
      <c r="D2769" s="2" t="s">
        <v>732</v>
      </c>
      <c r="E2769" s="2" t="s">
        <v>5681</v>
      </c>
      <c r="F2769" s="2" t="s">
        <v>56</v>
      </c>
      <c r="G2769" s="2">
        <v>1410000</v>
      </c>
      <c r="H2769" s="2">
        <v>1</v>
      </c>
      <c r="I2769" s="3">
        <v>46195</v>
      </c>
      <c r="J2769" s="4"/>
      <c r="K2769" s="2">
        <v>4640659</v>
      </c>
      <c r="L2769" s="2">
        <v>40200</v>
      </c>
      <c r="M2769" s="2" t="s">
        <v>166</v>
      </c>
      <c r="N2769" s="5">
        <v>46180</v>
      </c>
      <c r="O2769" s="2" t="s">
        <v>5682</v>
      </c>
      <c r="P2769" s="2" t="s">
        <v>49</v>
      </c>
      <c r="Q2769" s="2" t="s">
        <v>4192</v>
      </c>
      <c r="R2769" s="3">
        <v>46180</v>
      </c>
      <c r="S2769" s="2" t="s">
        <v>38</v>
      </c>
      <c r="T2769" s="2" t="s">
        <v>63</v>
      </c>
      <c r="U2769" s="2">
        <v>0</v>
      </c>
      <c r="V2769" s="2" t="s">
        <v>82</v>
      </c>
      <c r="W2769" s="2" t="s">
        <v>4193</v>
      </c>
      <c r="X2769" s="2">
        <v>2026</v>
      </c>
      <c r="Y2769" s="2" t="s">
        <v>55</v>
      </c>
      <c r="Z2769" s="4"/>
      <c r="AA2769" s="3">
        <v>46180</v>
      </c>
      <c r="AB2769" s="2" t="s">
        <v>166</v>
      </c>
      <c r="AC2769" s="2">
        <v>443722</v>
      </c>
    </row>
    <row r="2770" spans="1:29" ht="64.5" x14ac:dyDescent="0.25">
      <c r="A2770" s="2" t="s">
        <v>29</v>
      </c>
      <c r="B2770" s="2" t="s">
        <v>42</v>
      </c>
      <c r="C2770" s="2" t="s">
        <v>43</v>
      </c>
      <c r="D2770" s="2" t="s">
        <v>732</v>
      </c>
      <c r="E2770" s="2" t="s">
        <v>5681</v>
      </c>
      <c r="F2770" s="2" t="s">
        <v>5683</v>
      </c>
      <c r="G2770" s="2">
        <v>2010000</v>
      </c>
      <c r="H2770" s="2">
        <v>1</v>
      </c>
      <c r="I2770" s="3">
        <v>46195</v>
      </c>
      <c r="J2770" s="4"/>
      <c r="K2770" s="2">
        <v>4640659</v>
      </c>
      <c r="L2770" s="2">
        <v>40200</v>
      </c>
      <c r="M2770" s="2" t="s">
        <v>166</v>
      </c>
      <c r="N2770" s="5">
        <v>46180</v>
      </c>
      <c r="O2770" s="2" t="s">
        <v>5682</v>
      </c>
      <c r="P2770" s="2" t="s">
        <v>49</v>
      </c>
      <c r="Q2770" s="2" t="s">
        <v>4192</v>
      </c>
      <c r="R2770" s="3">
        <v>46180</v>
      </c>
      <c r="S2770" s="2" t="s">
        <v>38</v>
      </c>
      <c r="T2770" s="2" t="s">
        <v>63</v>
      </c>
      <c r="U2770" s="2">
        <v>0</v>
      </c>
      <c r="V2770" s="2" t="s">
        <v>82</v>
      </c>
      <c r="W2770" s="2" t="s">
        <v>4193</v>
      </c>
      <c r="X2770" s="2">
        <v>2026</v>
      </c>
      <c r="Y2770" s="2" t="s">
        <v>55</v>
      </c>
      <c r="Z2770" s="4"/>
      <c r="AA2770" s="3">
        <v>46180</v>
      </c>
      <c r="AB2770" s="2" t="s">
        <v>166</v>
      </c>
      <c r="AC2770" s="2">
        <v>443722</v>
      </c>
    </row>
    <row r="2771" spans="1:29" ht="39" x14ac:dyDescent="0.25">
      <c r="A2771" s="2" t="s">
        <v>29</v>
      </c>
      <c r="B2771" s="2" t="s">
        <v>42</v>
      </c>
      <c r="C2771" s="2" t="s">
        <v>43</v>
      </c>
      <c r="D2771" s="2" t="s">
        <v>732</v>
      </c>
      <c r="E2771" s="2" t="s">
        <v>5681</v>
      </c>
      <c r="F2771" s="2" t="s">
        <v>41</v>
      </c>
      <c r="G2771" s="2">
        <v>5000</v>
      </c>
      <c r="H2771" s="2">
        <v>1</v>
      </c>
      <c r="I2771" s="3">
        <v>46195</v>
      </c>
      <c r="J2771" s="4"/>
      <c r="K2771" s="2">
        <v>4640659</v>
      </c>
      <c r="L2771" s="2">
        <v>40200</v>
      </c>
      <c r="M2771" s="2" t="s">
        <v>166</v>
      </c>
      <c r="N2771" s="5">
        <v>46180</v>
      </c>
      <c r="O2771" s="2" t="s">
        <v>5682</v>
      </c>
      <c r="P2771" s="2" t="s">
        <v>49</v>
      </c>
      <c r="Q2771" s="2" t="s">
        <v>4192</v>
      </c>
      <c r="R2771" s="3">
        <v>46180</v>
      </c>
      <c r="S2771" s="2" t="s">
        <v>38</v>
      </c>
      <c r="T2771" s="2" t="s">
        <v>63</v>
      </c>
      <c r="U2771" s="2">
        <v>0</v>
      </c>
      <c r="V2771" s="2" t="s">
        <v>82</v>
      </c>
      <c r="W2771" s="2" t="s">
        <v>4193</v>
      </c>
      <c r="X2771" s="2">
        <v>2026</v>
      </c>
      <c r="Y2771" s="2" t="s">
        <v>55</v>
      </c>
      <c r="Z2771" s="4"/>
      <c r="AA2771" s="3">
        <v>46180</v>
      </c>
      <c r="AB2771" s="2" t="s">
        <v>166</v>
      </c>
      <c r="AC2771" s="2">
        <v>443722</v>
      </c>
    </row>
    <row r="2772" spans="1:29" ht="102.75" x14ac:dyDescent="0.25">
      <c r="A2772" s="2" t="s">
        <v>29</v>
      </c>
      <c r="B2772" s="2" t="s">
        <v>42</v>
      </c>
      <c r="C2772" s="2" t="s">
        <v>43</v>
      </c>
      <c r="D2772" s="2" t="s">
        <v>32</v>
      </c>
      <c r="E2772" s="2" t="s">
        <v>5684</v>
      </c>
      <c r="F2772" s="2" t="s">
        <v>5685</v>
      </c>
      <c r="G2772" s="2">
        <v>1188000</v>
      </c>
      <c r="H2772" s="2">
        <v>1</v>
      </c>
      <c r="I2772" s="3">
        <v>46209</v>
      </c>
      <c r="J2772" s="4"/>
      <c r="K2772" s="2">
        <v>4647511</v>
      </c>
      <c r="L2772" s="2">
        <v>10000</v>
      </c>
      <c r="M2772" s="2" t="s">
        <v>35</v>
      </c>
      <c r="N2772" s="5">
        <v>46181</v>
      </c>
      <c r="O2772" s="2" t="s">
        <v>5686</v>
      </c>
      <c r="P2772" s="2" t="s">
        <v>36</v>
      </c>
      <c r="Q2772" s="2" t="s">
        <v>53</v>
      </c>
      <c r="R2772" s="3">
        <v>46181</v>
      </c>
      <c r="S2772" s="2" t="s">
        <v>38</v>
      </c>
      <c r="T2772" s="2" t="s">
        <v>5296</v>
      </c>
      <c r="U2772" s="2">
        <v>0</v>
      </c>
      <c r="V2772" s="2">
        <v>0</v>
      </c>
      <c r="W2772" s="2" t="s">
        <v>5687</v>
      </c>
      <c r="X2772" s="2">
        <v>2026</v>
      </c>
      <c r="Y2772" s="2" t="s">
        <v>40</v>
      </c>
      <c r="Z2772" s="4"/>
      <c r="AA2772" s="3">
        <v>46181</v>
      </c>
      <c r="AB2772" s="2" t="s">
        <v>35</v>
      </c>
      <c r="AC2772" s="2">
        <v>443686</v>
      </c>
    </row>
    <row r="2773" spans="1:29" ht="102.75" x14ac:dyDescent="0.25">
      <c r="A2773" s="2" t="s">
        <v>29</v>
      </c>
      <c r="B2773" s="2" t="s">
        <v>42</v>
      </c>
      <c r="C2773" s="2" t="s">
        <v>43</v>
      </c>
      <c r="D2773" s="2" t="s">
        <v>32</v>
      </c>
      <c r="E2773" s="2" t="s">
        <v>5684</v>
      </c>
      <c r="F2773" s="2" t="s">
        <v>41</v>
      </c>
      <c r="G2773" s="2">
        <v>1000</v>
      </c>
      <c r="H2773" s="2">
        <v>1</v>
      </c>
      <c r="I2773" s="3">
        <v>46209</v>
      </c>
      <c r="J2773" s="4"/>
      <c r="K2773" s="2">
        <v>4647511</v>
      </c>
      <c r="L2773" s="2">
        <v>10000</v>
      </c>
      <c r="M2773" s="2" t="s">
        <v>35</v>
      </c>
      <c r="N2773" s="5">
        <v>46181</v>
      </c>
      <c r="O2773" s="2" t="s">
        <v>5686</v>
      </c>
      <c r="P2773" s="2" t="s">
        <v>36</v>
      </c>
      <c r="Q2773" s="2" t="s">
        <v>53</v>
      </c>
      <c r="R2773" s="3">
        <v>46181</v>
      </c>
      <c r="S2773" s="2" t="s">
        <v>38</v>
      </c>
      <c r="T2773" s="2" t="s">
        <v>5296</v>
      </c>
      <c r="U2773" s="2">
        <v>0</v>
      </c>
      <c r="V2773" s="2">
        <v>0</v>
      </c>
      <c r="W2773" s="2" t="s">
        <v>5687</v>
      </c>
      <c r="X2773" s="2">
        <v>2026</v>
      </c>
      <c r="Y2773" s="2" t="s">
        <v>40</v>
      </c>
      <c r="Z2773" s="4"/>
      <c r="AA2773" s="3">
        <v>46181</v>
      </c>
      <c r="AB2773" s="2" t="s">
        <v>35</v>
      </c>
      <c r="AC2773" s="2">
        <v>443686</v>
      </c>
    </row>
    <row r="2774" spans="1:29" ht="102.75" x14ac:dyDescent="0.25">
      <c r="A2774" s="2" t="s">
        <v>29</v>
      </c>
      <c r="B2774" s="2" t="s">
        <v>42</v>
      </c>
      <c r="C2774" s="2" t="s">
        <v>43</v>
      </c>
      <c r="D2774" s="2" t="s">
        <v>32</v>
      </c>
      <c r="E2774" s="2" t="s">
        <v>5688</v>
      </c>
      <c r="F2774" s="2" t="s">
        <v>5689</v>
      </c>
      <c r="G2774" s="2">
        <v>1250000</v>
      </c>
      <c r="H2774" s="2">
        <v>1</v>
      </c>
      <c r="I2774" s="3">
        <v>46181</v>
      </c>
      <c r="J2774" s="4"/>
      <c r="K2774" s="2">
        <v>4647114</v>
      </c>
      <c r="L2774" s="2">
        <v>10000</v>
      </c>
      <c r="M2774" s="2" t="s">
        <v>35</v>
      </c>
      <c r="N2774" s="5">
        <v>46181</v>
      </c>
      <c r="O2774" s="2" t="s">
        <v>5690</v>
      </c>
      <c r="P2774" s="2" t="s">
        <v>36</v>
      </c>
      <c r="Q2774" s="2" t="s">
        <v>53</v>
      </c>
      <c r="R2774" s="3">
        <v>46181</v>
      </c>
      <c r="S2774" s="2" t="s">
        <v>38</v>
      </c>
      <c r="T2774" s="2" t="s">
        <v>4542</v>
      </c>
      <c r="U2774" s="2">
        <v>0</v>
      </c>
      <c r="V2774" s="2">
        <v>0</v>
      </c>
      <c r="W2774" s="2" t="s">
        <v>430</v>
      </c>
      <c r="X2774" s="2">
        <v>2026</v>
      </c>
      <c r="Y2774" s="2" t="s">
        <v>40</v>
      </c>
      <c r="Z2774" s="4"/>
      <c r="AA2774" s="3">
        <v>46181</v>
      </c>
      <c r="AB2774" s="2" t="s">
        <v>35</v>
      </c>
      <c r="AC2774" s="2">
        <v>443682</v>
      </c>
    </row>
    <row r="2775" spans="1:29" ht="102.75" x14ac:dyDescent="0.25">
      <c r="A2775" s="2" t="s">
        <v>29</v>
      </c>
      <c r="B2775" s="2" t="s">
        <v>42</v>
      </c>
      <c r="C2775" s="2" t="s">
        <v>43</v>
      </c>
      <c r="D2775" s="2" t="s">
        <v>32</v>
      </c>
      <c r="E2775" s="2" t="s">
        <v>5688</v>
      </c>
      <c r="F2775" s="2" t="s">
        <v>41</v>
      </c>
      <c r="G2775" s="2">
        <v>1000</v>
      </c>
      <c r="H2775" s="2">
        <v>1</v>
      </c>
      <c r="I2775" s="3">
        <v>46181</v>
      </c>
      <c r="J2775" s="4"/>
      <c r="K2775" s="2">
        <v>4647114</v>
      </c>
      <c r="L2775" s="2">
        <v>10000</v>
      </c>
      <c r="M2775" s="2" t="s">
        <v>35</v>
      </c>
      <c r="N2775" s="5">
        <v>46181</v>
      </c>
      <c r="O2775" s="2" t="s">
        <v>5690</v>
      </c>
      <c r="P2775" s="2" t="s">
        <v>36</v>
      </c>
      <c r="Q2775" s="2" t="s">
        <v>53</v>
      </c>
      <c r="R2775" s="3">
        <v>46181</v>
      </c>
      <c r="S2775" s="2" t="s">
        <v>38</v>
      </c>
      <c r="T2775" s="2" t="s">
        <v>4542</v>
      </c>
      <c r="U2775" s="2">
        <v>0</v>
      </c>
      <c r="V2775" s="2">
        <v>0</v>
      </c>
      <c r="W2775" s="2" t="s">
        <v>430</v>
      </c>
      <c r="X2775" s="2">
        <v>2026</v>
      </c>
      <c r="Y2775" s="2" t="s">
        <v>40</v>
      </c>
      <c r="Z2775" s="4"/>
      <c r="AA2775" s="3">
        <v>46181</v>
      </c>
      <c r="AB2775" s="2" t="s">
        <v>35</v>
      </c>
      <c r="AC2775" s="2">
        <v>443682</v>
      </c>
    </row>
    <row r="2776" spans="1:29" ht="102.75" x14ac:dyDescent="0.25">
      <c r="A2776" s="2" t="s">
        <v>29</v>
      </c>
      <c r="B2776" s="2" t="s">
        <v>42</v>
      </c>
      <c r="C2776" s="2" t="s">
        <v>43</v>
      </c>
      <c r="D2776" s="2" t="s">
        <v>32</v>
      </c>
      <c r="E2776" s="2" t="s">
        <v>5691</v>
      </c>
      <c r="F2776" s="2" t="s">
        <v>5692</v>
      </c>
      <c r="G2776" s="2">
        <v>2720000</v>
      </c>
      <c r="H2776" s="2">
        <v>1</v>
      </c>
      <c r="I2776" s="3">
        <v>46187</v>
      </c>
      <c r="J2776" s="4"/>
      <c r="K2776" s="2">
        <v>4625950</v>
      </c>
      <c r="L2776" s="2">
        <v>20000</v>
      </c>
      <c r="M2776" s="2" t="s">
        <v>35</v>
      </c>
      <c r="N2776" s="5">
        <v>46181</v>
      </c>
      <c r="O2776" s="2" t="s">
        <v>5693</v>
      </c>
      <c r="P2776" s="2" t="s">
        <v>36</v>
      </c>
      <c r="Q2776" s="2" t="s">
        <v>128</v>
      </c>
      <c r="R2776" s="3">
        <v>46181</v>
      </c>
      <c r="S2776" s="2" t="s">
        <v>38</v>
      </c>
      <c r="T2776" s="2" t="s">
        <v>129</v>
      </c>
      <c r="U2776" s="2" t="s">
        <v>715</v>
      </c>
      <c r="V2776" s="2" t="s">
        <v>4226</v>
      </c>
      <c r="W2776" s="2" t="s">
        <v>4130</v>
      </c>
      <c r="X2776" s="2">
        <v>2025</v>
      </c>
      <c r="Y2776" s="2" t="s">
        <v>40</v>
      </c>
      <c r="Z2776" s="4"/>
      <c r="AA2776" s="3">
        <v>46181</v>
      </c>
      <c r="AB2776" s="2" t="s">
        <v>35</v>
      </c>
      <c r="AC2776" s="2">
        <v>443678</v>
      </c>
    </row>
    <row r="2777" spans="1:29" ht="102.75" x14ac:dyDescent="0.25">
      <c r="A2777" s="2" t="s">
        <v>29</v>
      </c>
      <c r="B2777" s="2" t="s">
        <v>42</v>
      </c>
      <c r="C2777" s="2" t="s">
        <v>43</v>
      </c>
      <c r="D2777" s="2" t="s">
        <v>32</v>
      </c>
      <c r="E2777" s="2" t="s">
        <v>5691</v>
      </c>
      <c r="F2777" s="2" t="s">
        <v>41</v>
      </c>
      <c r="G2777" s="2">
        <v>1000</v>
      </c>
      <c r="H2777" s="2">
        <v>1</v>
      </c>
      <c r="I2777" s="3">
        <v>46187</v>
      </c>
      <c r="J2777" s="4"/>
      <c r="K2777" s="2">
        <v>4625950</v>
      </c>
      <c r="L2777" s="2">
        <v>20000</v>
      </c>
      <c r="M2777" s="2" t="s">
        <v>35</v>
      </c>
      <c r="N2777" s="5">
        <v>46181</v>
      </c>
      <c r="O2777" s="2" t="s">
        <v>5693</v>
      </c>
      <c r="P2777" s="2" t="s">
        <v>36</v>
      </c>
      <c r="Q2777" s="2" t="s">
        <v>128</v>
      </c>
      <c r="R2777" s="3">
        <v>46181</v>
      </c>
      <c r="S2777" s="2" t="s">
        <v>38</v>
      </c>
      <c r="T2777" s="2" t="s">
        <v>129</v>
      </c>
      <c r="U2777" s="2" t="s">
        <v>715</v>
      </c>
      <c r="V2777" s="2" t="s">
        <v>4226</v>
      </c>
      <c r="W2777" s="2" t="s">
        <v>4130</v>
      </c>
      <c r="X2777" s="2">
        <v>2025</v>
      </c>
      <c r="Y2777" s="2" t="s">
        <v>40</v>
      </c>
      <c r="Z2777" s="4"/>
      <c r="AA2777" s="3">
        <v>46181</v>
      </c>
      <c r="AB2777" s="2" t="s">
        <v>35</v>
      </c>
      <c r="AC2777" s="2">
        <v>443678</v>
      </c>
    </row>
    <row r="2778" spans="1:29" ht="102.75" x14ac:dyDescent="0.25">
      <c r="A2778" s="2" t="s">
        <v>29</v>
      </c>
      <c r="B2778" s="2" t="s">
        <v>42</v>
      </c>
      <c r="C2778" s="2" t="s">
        <v>43</v>
      </c>
      <c r="D2778" s="2" t="s">
        <v>32</v>
      </c>
      <c r="E2778" s="2" t="s">
        <v>5694</v>
      </c>
      <c r="F2778" s="2" t="s">
        <v>5695</v>
      </c>
      <c r="G2778" s="2">
        <v>1766000</v>
      </c>
      <c r="H2778" s="2">
        <v>1</v>
      </c>
      <c r="I2778" s="3">
        <v>46181</v>
      </c>
      <c r="J2778" s="4"/>
      <c r="K2778" s="2">
        <v>4646516</v>
      </c>
      <c r="L2778" s="2">
        <v>10000</v>
      </c>
      <c r="M2778" s="2" t="s">
        <v>35</v>
      </c>
      <c r="N2778" s="5">
        <v>46181</v>
      </c>
      <c r="O2778" s="2" t="s">
        <v>5696</v>
      </c>
      <c r="P2778" s="2" t="s">
        <v>36</v>
      </c>
      <c r="Q2778" s="2" t="s">
        <v>37</v>
      </c>
      <c r="R2778" s="3">
        <v>46181</v>
      </c>
      <c r="S2778" s="2" t="s">
        <v>38</v>
      </c>
      <c r="T2778" s="2" t="s">
        <v>5697</v>
      </c>
      <c r="U2778" s="2">
        <v>0</v>
      </c>
      <c r="V2778" s="2">
        <v>0</v>
      </c>
      <c r="W2778" s="2" t="s">
        <v>5698</v>
      </c>
      <c r="X2778" s="2">
        <v>2026</v>
      </c>
      <c r="Y2778" s="2" t="s">
        <v>40</v>
      </c>
      <c r="Z2778" s="4"/>
      <c r="AA2778" s="3">
        <v>46181</v>
      </c>
      <c r="AB2778" s="2" t="s">
        <v>35</v>
      </c>
      <c r="AC2778" s="2">
        <v>443670</v>
      </c>
    </row>
    <row r="2779" spans="1:29" ht="102.75" x14ac:dyDescent="0.25">
      <c r="A2779" s="2" t="s">
        <v>29</v>
      </c>
      <c r="B2779" s="2" t="s">
        <v>42</v>
      </c>
      <c r="C2779" s="2" t="s">
        <v>43</v>
      </c>
      <c r="D2779" s="2" t="s">
        <v>32</v>
      </c>
      <c r="E2779" s="2" t="s">
        <v>5694</v>
      </c>
      <c r="F2779" s="2" t="s">
        <v>41</v>
      </c>
      <c r="G2779" s="2">
        <v>1000</v>
      </c>
      <c r="H2779" s="2">
        <v>1</v>
      </c>
      <c r="I2779" s="3">
        <v>46181</v>
      </c>
      <c r="J2779" s="4"/>
      <c r="K2779" s="2">
        <v>4646516</v>
      </c>
      <c r="L2779" s="2">
        <v>10000</v>
      </c>
      <c r="M2779" s="2" t="s">
        <v>35</v>
      </c>
      <c r="N2779" s="5">
        <v>46181</v>
      </c>
      <c r="O2779" s="2" t="s">
        <v>5696</v>
      </c>
      <c r="P2779" s="2" t="s">
        <v>36</v>
      </c>
      <c r="Q2779" s="2" t="s">
        <v>37</v>
      </c>
      <c r="R2779" s="3">
        <v>46181</v>
      </c>
      <c r="S2779" s="2" t="s">
        <v>38</v>
      </c>
      <c r="T2779" s="2" t="s">
        <v>5697</v>
      </c>
      <c r="U2779" s="2">
        <v>0</v>
      </c>
      <c r="V2779" s="2">
        <v>0</v>
      </c>
      <c r="W2779" s="2" t="s">
        <v>5698</v>
      </c>
      <c r="X2779" s="2">
        <v>2026</v>
      </c>
      <c r="Y2779" s="2" t="s">
        <v>40</v>
      </c>
      <c r="Z2779" s="4"/>
      <c r="AA2779" s="3">
        <v>46181</v>
      </c>
      <c r="AB2779" s="2" t="s">
        <v>35</v>
      </c>
      <c r="AC2779" s="2">
        <v>443670</v>
      </c>
    </row>
    <row r="2780" spans="1:29" ht="64.5" x14ac:dyDescent="0.25">
      <c r="A2780" s="2" t="s">
        <v>29</v>
      </c>
      <c r="B2780" s="2" t="s">
        <v>42</v>
      </c>
      <c r="C2780" s="2" t="s">
        <v>43</v>
      </c>
      <c r="D2780" s="2" t="s">
        <v>67</v>
      </c>
      <c r="E2780" s="2" t="s">
        <v>5699</v>
      </c>
      <c r="F2780" s="2" t="s">
        <v>5700</v>
      </c>
      <c r="G2780" s="2">
        <v>2299000</v>
      </c>
      <c r="H2780" s="2">
        <v>1</v>
      </c>
      <c r="I2780" s="3">
        <v>46181</v>
      </c>
      <c r="J2780" s="4"/>
      <c r="K2780" s="2">
        <v>3627671</v>
      </c>
      <c r="L2780" s="2">
        <v>34485</v>
      </c>
      <c r="M2780" s="2" t="s">
        <v>598</v>
      </c>
      <c r="N2780" s="5">
        <v>46178</v>
      </c>
      <c r="O2780" s="2" t="s">
        <v>5701</v>
      </c>
      <c r="P2780" s="2" t="s">
        <v>136</v>
      </c>
      <c r="Q2780" s="2">
        <v>0</v>
      </c>
      <c r="R2780" s="3">
        <v>46178</v>
      </c>
      <c r="S2780" s="2" t="s">
        <v>4068</v>
      </c>
      <c r="T2780" s="2" t="s">
        <v>3477</v>
      </c>
      <c r="U2780" s="2" t="s">
        <v>1748</v>
      </c>
      <c r="V2780" s="2">
        <v>0</v>
      </c>
      <c r="W2780" s="2" t="s">
        <v>2469</v>
      </c>
      <c r="X2780" s="2">
        <v>2026</v>
      </c>
      <c r="Y2780" s="2" t="s">
        <v>65</v>
      </c>
      <c r="Z2780" s="4"/>
      <c r="AA2780" s="4"/>
      <c r="AB2780" s="2" t="s">
        <v>598</v>
      </c>
      <c r="AC2780" s="2">
        <v>443564</v>
      </c>
    </row>
    <row r="2781" spans="1:29" ht="77.25" x14ac:dyDescent="0.25">
      <c r="A2781" s="2" t="s">
        <v>29</v>
      </c>
      <c r="B2781" s="2" t="s">
        <v>42</v>
      </c>
      <c r="C2781" s="2" t="s">
        <v>43</v>
      </c>
      <c r="D2781" s="2" t="s">
        <v>643</v>
      </c>
      <c r="E2781" s="2" t="s">
        <v>5702</v>
      </c>
      <c r="F2781" s="2" t="s">
        <v>5703</v>
      </c>
      <c r="G2781" s="2">
        <v>1264000</v>
      </c>
      <c r="H2781" s="2">
        <v>1</v>
      </c>
      <c r="I2781" s="3">
        <v>46181</v>
      </c>
      <c r="J2781" s="4"/>
      <c r="K2781" s="2">
        <v>4570458</v>
      </c>
      <c r="L2781" s="2">
        <v>18960</v>
      </c>
      <c r="M2781" s="2" t="s">
        <v>2138</v>
      </c>
      <c r="N2781" s="5">
        <v>46181</v>
      </c>
      <c r="O2781" s="2" t="s">
        <v>5704</v>
      </c>
      <c r="P2781" s="2" t="s">
        <v>136</v>
      </c>
      <c r="Q2781" s="2">
        <v>0</v>
      </c>
      <c r="R2781" s="3">
        <v>46181</v>
      </c>
      <c r="S2781" s="2" t="s">
        <v>1287</v>
      </c>
      <c r="T2781" s="2" t="s">
        <v>1900</v>
      </c>
      <c r="U2781" s="2" t="s">
        <v>278</v>
      </c>
      <c r="V2781" s="2">
        <v>0</v>
      </c>
      <c r="W2781" s="2" t="s">
        <v>5656</v>
      </c>
      <c r="X2781" s="2">
        <v>2026</v>
      </c>
      <c r="Y2781" s="2" t="s">
        <v>55</v>
      </c>
      <c r="Z2781" s="4"/>
      <c r="AA2781" s="4"/>
      <c r="AB2781" s="2" t="s">
        <v>2138</v>
      </c>
      <c r="AC2781" s="2">
        <v>443546</v>
      </c>
    </row>
    <row r="2782" spans="1:29" ht="51.75" x14ac:dyDescent="0.25">
      <c r="A2782" s="2" t="s">
        <v>29</v>
      </c>
      <c r="B2782" s="2" t="s">
        <v>42</v>
      </c>
      <c r="C2782" s="2" t="s">
        <v>43</v>
      </c>
      <c r="D2782" s="2" t="s">
        <v>732</v>
      </c>
      <c r="E2782" s="2" t="s">
        <v>5705</v>
      </c>
      <c r="F2782" s="2" t="s">
        <v>5706</v>
      </c>
      <c r="G2782" s="2">
        <v>1300000</v>
      </c>
      <c r="H2782" s="2">
        <v>1</v>
      </c>
      <c r="I2782" s="3">
        <v>46181</v>
      </c>
      <c r="J2782" s="4"/>
      <c r="K2782" s="2">
        <v>1056800</v>
      </c>
      <c r="L2782" s="2">
        <v>13000</v>
      </c>
      <c r="M2782" s="2" t="s">
        <v>5707</v>
      </c>
      <c r="N2782" s="5">
        <v>46179</v>
      </c>
      <c r="O2782" s="2" t="s">
        <v>5708</v>
      </c>
      <c r="P2782" s="2" t="s">
        <v>136</v>
      </c>
      <c r="Q2782" s="2">
        <v>0</v>
      </c>
      <c r="R2782" s="3">
        <v>46179</v>
      </c>
      <c r="S2782" s="2" t="s">
        <v>4278</v>
      </c>
      <c r="T2782" s="2" t="s">
        <v>3826</v>
      </c>
      <c r="U2782" s="2">
        <v>0</v>
      </c>
      <c r="V2782" s="2">
        <v>0</v>
      </c>
      <c r="W2782" s="2" t="s">
        <v>3826</v>
      </c>
      <c r="X2782" s="2">
        <v>2017</v>
      </c>
      <c r="Y2782" s="2" t="s">
        <v>55</v>
      </c>
      <c r="Z2782" s="4"/>
      <c r="AA2782" s="4"/>
      <c r="AB2782" s="2" t="s">
        <v>5707</v>
      </c>
      <c r="AC2782" s="2">
        <v>443472</v>
      </c>
    </row>
    <row r="2783" spans="1:29" ht="64.5" x14ac:dyDescent="0.25">
      <c r="A2783" s="2" t="s">
        <v>29</v>
      </c>
      <c r="B2783" s="2" t="s">
        <v>42</v>
      </c>
      <c r="C2783" s="2" t="s">
        <v>43</v>
      </c>
      <c r="D2783" s="2" t="s">
        <v>32</v>
      </c>
      <c r="E2783" s="2" t="s">
        <v>5709</v>
      </c>
      <c r="F2783" s="2" t="s">
        <v>5710</v>
      </c>
      <c r="G2783" s="2">
        <v>2590000</v>
      </c>
      <c r="H2783" s="2">
        <v>1</v>
      </c>
      <c r="I2783" s="3">
        <v>46182</v>
      </c>
      <c r="J2783" s="4"/>
      <c r="K2783" s="2">
        <v>4646417</v>
      </c>
      <c r="L2783" s="2">
        <v>30000</v>
      </c>
      <c r="M2783" s="2" t="s">
        <v>126</v>
      </c>
      <c r="N2783" s="5">
        <v>46181</v>
      </c>
      <c r="O2783" s="2" t="s">
        <v>5711</v>
      </c>
      <c r="P2783" s="2" t="s">
        <v>36</v>
      </c>
      <c r="Q2783" s="2" t="s">
        <v>128</v>
      </c>
      <c r="R2783" s="3">
        <v>46181</v>
      </c>
      <c r="S2783" s="2" t="s">
        <v>38</v>
      </c>
      <c r="T2783" s="2" t="s">
        <v>129</v>
      </c>
      <c r="U2783" s="2" t="s">
        <v>5712</v>
      </c>
      <c r="V2783" s="2">
        <v>0</v>
      </c>
      <c r="W2783" s="2" t="s">
        <v>123</v>
      </c>
      <c r="X2783" s="2">
        <v>2025</v>
      </c>
      <c r="Y2783" s="2" t="s">
        <v>40</v>
      </c>
      <c r="Z2783" s="4"/>
      <c r="AA2783" s="3">
        <v>46181</v>
      </c>
      <c r="AB2783" s="2" t="s">
        <v>126</v>
      </c>
      <c r="AC2783" s="2">
        <v>443452</v>
      </c>
    </row>
    <row r="2784" spans="1:29" ht="51.75" x14ac:dyDescent="0.25">
      <c r="A2784" s="2" t="s">
        <v>29</v>
      </c>
      <c r="B2784" s="2" t="s">
        <v>42</v>
      </c>
      <c r="C2784" s="2" t="s">
        <v>43</v>
      </c>
      <c r="D2784" s="2" t="s">
        <v>32</v>
      </c>
      <c r="E2784" s="2" t="s">
        <v>5709</v>
      </c>
      <c r="F2784" s="2" t="s">
        <v>41</v>
      </c>
      <c r="G2784" s="2">
        <v>1000</v>
      </c>
      <c r="H2784" s="2">
        <v>1</v>
      </c>
      <c r="I2784" s="3">
        <v>46182</v>
      </c>
      <c r="J2784" s="4"/>
      <c r="K2784" s="2">
        <v>4646417</v>
      </c>
      <c r="L2784" s="2">
        <v>30000</v>
      </c>
      <c r="M2784" s="2" t="s">
        <v>126</v>
      </c>
      <c r="N2784" s="5">
        <v>46181</v>
      </c>
      <c r="O2784" s="2" t="s">
        <v>5711</v>
      </c>
      <c r="P2784" s="2" t="s">
        <v>36</v>
      </c>
      <c r="Q2784" s="2" t="s">
        <v>128</v>
      </c>
      <c r="R2784" s="3">
        <v>46181</v>
      </c>
      <c r="S2784" s="2" t="s">
        <v>38</v>
      </c>
      <c r="T2784" s="2" t="s">
        <v>129</v>
      </c>
      <c r="U2784" s="2" t="s">
        <v>5712</v>
      </c>
      <c r="V2784" s="2">
        <v>0</v>
      </c>
      <c r="W2784" s="2" t="s">
        <v>123</v>
      </c>
      <c r="X2784" s="2">
        <v>2025</v>
      </c>
      <c r="Y2784" s="2" t="s">
        <v>40</v>
      </c>
      <c r="Z2784" s="4"/>
      <c r="AA2784" s="3">
        <v>46181</v>
      </c>
      <c r="AB2784" s="2" t="s">
        <v>126</v>
      </c>
      <c r="AC2784" s="2">
        <v>443452</v>
      </c>
    </row>
    <row r="2785" spans="1:29" ht="102.75" x14ac:dyDescent="0.25">
      <c r="A2785" s="2" t="s">
        <v>29</v>
      </c>
      <c r="B2785" s="2" t="s">
        <v>30</v>
      </c>
      <c r="C2785" s="2" t="s">
        <v>31</v>
      </c>
      <c r="D2785" s="2" t="s">
        <v>2226</v>
      </c>
      <c r="E2785" s="2" t="s">
        <v>5713</v>
      </c>
      <c r="F2785" s="2" t="s">
        <v>5714</v>
      </c>
      <c r="G2785" s="2">
        <v>1391000</v>
      </c>
      <c r="H2785" s="2">
        <v>1</v>
      </c>
      <c r="I2785" s="3">
        <v>46188</v>
      </c>
      <c r="J2785" s="4"/>
      <c r="K2785" s="2">
        <v>4193874</v>
      </c>
      <c r="L2785" s="2">
        <v>0</v>
      </c>
      <c r="M2785" s="2" t="s">
        <v>35</v>
      </c>
      <c r="N2785" s="4"/>
      <c r="O2785" s="4"/>
      <c r="P2785" s="2" t="s">
        <v>370</v>
      </c>
      <c r="Q2785" s="4"/>
      <c r="R2785" s="4"/>
      <c r="S2785" s="2" t="s">
        <v>38</v>
      </c>
      <c r="T2785" s="4"/>
      <c r="U2785" s="4"/>
      <c r="V2785" s="4"/>
      <c r="W2785" s="2" t="s">
        <v>5715</v>
      </c>
      <c r="X2785" s="2">
        <v>2026</v>
      </c>
      <c r="Y2785" s="2" t="s">
        <v>65</v>
      </c>
      <c r="Z2785" s="4"/>
      <c r="AA2785" s="3">
        <v>46181</v>
      </c>
      <c r="AB2785" s="2" t="s">
        <v>35</v>
      </c>
      <c r="AC2785" s="2">
        <v>443438</v>
      </c>
    </row>
    <row r="2786" spans="1:29" ht="77.25" x14ac:dyDescent="0.25">
      <c r="A2786" s="2" t="s">
        <v>29</v>
      </c>
      <c r="B2786" s="2" t="s">
        <v>42</v>
      </c>
      <c r="C2786" s="2" t="s">
        <v>43</v>
      </c>
      <c r="D2786" s="2" t="s">
        <v>32</v>
      </c>
      <c r="E2786" s="2" t="s">
        <v>5716</v>
      </c>
      <c r="F2786" s="2" t="s">
        <v>5717</v>
      </c>
      <c r="G2786" s="2">
        <v>2865000</v>
      </c>
      <c r="H2786" s="2">
        <v>1</v>
      </c>
      <c r="I2786" s="3">
        <v>46181</v>
      </c>
      <c r="J2786" s="4"/>
      <c r="K2786" s="2">
        <v>4645888</v>
      </c>
      <c r="L2786" s="2">
        <v>57300</v>
      </c>
      <c r="M2786" s="2" t="s">
        <v>557</v>
      </c>
      <c r="N2786" s="5">
        <v>46181</v>
      </c>
      <c r="O2786" s="2" t="s">
        <v>5718</v>
      </c>
      <c r="P2786" s="2" t="s">
        <v>36</v>
      </c>
      <c r="Q2786" s="2" t="s">
        <v>4461</v>
      </c>
      <c r="R2786" s="3">
        <v>46181</v>
      </c>
      <c r="S2786" s="2" t="s">
        <v>51</v>
      </c>
      <c r="T2786" s="2" t="s">
        <v>4441</v>
      </c>
      <c r="U2786" s="2">
        <v>0</v>
      </c>
      <c r="V2786" s="2">
        <v>0</v>
      </c>
      <c r="W2786" s="2" t="s">
        <v>560</v>
      </c>
      <c r="X2786" s="2">
        <v>2025</v>
      </c>
      <c r="Y2786" s="2" t="s">
        <v>40</v>
      </c>
      <c r="Z2786" s="4"/>
      <c r="AA2786" s="3">
        <v>46181</v>
      </c>
      <c r="AB2786" s="2" t="s">
        <v>557</v>
      </c>
      <c r="AC2786" s="2">
        <v>443422</v>
      </c>
    </row>
    <row r="2787" spans="1:29" ht="77.25" x14ac:dyDescent="0.25">
      <c r="A2787" s="2" t="s">
        <v>29</v>
      </c>
      <c r="B2787" s="2" t="s">
        <v>42</v>
      </c>
      <c r="C2787" s="2" t="s">
        <v>43</v>
      </c>
      <c r="D2787" s="2" t="s">
        <v>32</v>
      </c>
      <c r="E2787" s="2" t="s">
        <v>5716</v>
      </c>
      <c r="F2787" s="2" t="s">
        <v>41</v>
      </c>
      <c r="G2787" s="2">
        <v>1000</v>
      </c>
      <c r="H2787" s="2">
        <v>1</v>
      </c>
      <c r="I2787" s="3">
        <v>46181</v>
      </c>
      <c r="J2787" s="4"/>
      <c r="K2787" s="2">
        <v>4645888</v>
      </c>
      <c r="L2787" s="2">
        <v>57300</v>
      </c>
      <c r="M2787" s="2" t="s">
        <v>557</v>
      </c>
      <c r="N2787" s="5">
        <v>46181</v>
      </c>
      <c r="O2787" s="2" t="s">
        <v>5718</v>
      </c>
      <c r="P2787" s="2" t="s">
        <v>36</v>
      </c>
      <c r="Q2787" s="2" t="s">
        <v>4461</v>
      </c>
      <c r="R2787" s="3">
        <v>46181</v>
      </c>
      <c r="S2787" s="2" t="s">
        <v>51</v>
      </c>
      <c r="T2787" s="2" t="s">
        <v>4441</v>
      </c>
      <c r="U2787" s="2">
        <v>0</v>
      </c>
      <c r="V2787" s="2">
        <v>0</v>
      </c>
      <c r="W2787" s="2" t="s">
        <v>560</v>
      </c>
      <c r="X2787" s="2">
        <v>2025</v>
      </c>
      <c r="Y2787" s="2" t="s">
        <v>40</v>
      </c>
      <c r="Z2787" s="4"/>
      <c r="AA2787" s="3">
        <v>46181</v>
      </c>
      <c r="AB2787" s="2" t="s">
        <v>557</v>
      </c>
      <c r="AC2787" s="2">
        <v>443422</v>
      </c>
    </row>
    <row r="2788" spans="1:29" ht="64.5" x14ac:dyDescent="0.25">
      <c r="A2788" s="2" t="s">
        <v>29</v>
      </c>
      <c r="B2788" s="2" t="s">
        <v>42</v>
      </c>
      <c r="C2788" s="2" t="s">
        <v>43</v>
      </c>
      <c r="D2788" s="2" t="s">
        <v>32</v>
      </c>
      <c r="E2788" s="2" t="s">
        <v>5719</v>
      </c>
      <c r="F2788" s="2" t="s">
        <v>5720</v>
      </c>
      <c r="G2788" s="2">
        <v>2650000</v>
      </c>
      <c r="H2788" s="2">
        <v>1</v>
      </c>
      <c r="I2788" s="3">
        <v>46186</v>
      </c>
      <c r="J2788" s="4"/>
      <c r="K2788" s="2">
        <v>4629782</v>
      </c>
      <c r="L2788" s="2">
        <v>53000</v>
      </c>
      <c r="M2788" s="2" t="s">
        <v>297</v>
      </c>
      <c r="N2788" s="5">
        <v>46177</v>
      </c>
      <c r="O2788" s="2">
        <v>25891924</v>
      </c>
      <c r="P2788" s="2" t="s">
        <v>36</v>
      </c>
      <c r="Q2788" s="2" t="s">
        <v>577</v>
      </c>
      <c r="R2788" s="3">
        <v>46177</v>
      </c>
      <c r="S2788" s="2" t="s">
        <v>51</v>
      </c>
      <c r="T2788" s="2" t="s">
        <v>579</v>
      </c>
      <c r="U2788" s="2">
        <v>0</v>
      </c>
      <c r="V2788" s="2" t="s">
        <v>2401</v>
      </c>
      <c r="W2788" s="2" t="s">
        <v>983</v>
      </c>
      <c r="X2788" s="2">
        <v>2026</v>
      </c>
      <c r="Y2788" s="2" t="s">
        <v>40</v>
      </c>
      <c r="Z2788" s="4"/>
      <c r="AA2788" s="3">
        <v>46181</v>
      </c>
      <c r="AB2788" s="2" t="s">
        <v>297</v>
      </c>
      <c r="AC2788" s="2">
        <v>443420</v>
      </c>
    </row>
    <row r="2789" spans="1:29" ht="51.75" x14ac:dyDescent="0.25">
      <c r="A2789" s="2" t="s">
        <v>29</v>
      </c>
      <c r="B2789" s="2" t="s">
        <v>42</v>
      </c>
      <c r="C2789" s="2" t="s">
        <v>43</v>
      </c>
      <c r="D2789" s="2" t="s">
        <v>32</v>
      </c>
      <c r="E2789" s="2" t="s">
        <v>5719</v>
      </c>
      <c r="F2789" s="2" t="s">
        <v>41</v>
      </c>
      <c r="G2789" s="2">
        <v>1000</v>
      </c>
      <c r="H2789" s="2">
        <v>1</v>
      </c>
      <c r="I2789" s="3">
        <v>46186</v>
      </c>
      <c r="J2789" s="4"/>
      <c r="K2789" s="2">
        <v>4629782</v>
      </c>
      <c r="L2789" s="2">
        <v>53000</v>
      </c>
      <c r="M2789" s="2" t="s">
        <v>297</v>
      </c>
      <c r="N2789" s="5">
        <v>46177</v>
      </c>
      <c r="O2789" s="2">
        <v>25891924</v>
      </c>
      <c r="P2789" s="2" t="s">
        <v>36</v>
      </c>
      <c r="Q2789" s="2" t="s">
        <v>577</v>
      </c>
      <c r="R2789" s="3">
        <v>46177</v>
      </c>
      <c r="S2789" s="2" t="s">
        <v>51</v>
      </c>
      <c r="T2789" s="2" t="s">
        <v>579</v>
      </c>
      <c r="U2789" s="2">
        <v>0</v>
      </c>
      <c r="V2789" s="2" t="s">
        <v>2401</v>
      </c>
      <c r="W2789" s="2" t="s">
        <v>983</v>
      </c>
      <c r="X2789" s="2">
        <v>2026</v>
      </c>
      <c r="Y2789" s="2" t="s">
        <v>40</v>
      </c>
      <c r="Z2789" s="4"/>
      <c r="AA2789" s="3">
        <v>46181</v>
      </c>
      <c r="AB2789" s="2" t="s">
        <v>297</v>
      </c>
      <c r="AC2789" s="2">
        <v>443420</v>
      </c>
    </row>
    <row r="2790" spans="1:29" ht="51.75" x14ac:dyDescent="0.25">
      <c r="A2790" s="2" t="s">
        <v>29</v>
      </c>
      <c r="B2790" s="2" t="s">
        <v>42</v>
      </c>
      <c r="C2790" s="2" t="s">
        <v>43</v>
      </c>
      <c r="D2790" s="2" t="s">
        <v>32</v>
      </c>
      <c r="E2790" s="2" t="s">
        <v>5267</v>
      </c>
      <c r="F2790" s="2" t="s">
        <v>5721</v>
      </c>
      <c r="G2790" s="2">
        <v>2719900</v>
      </c>
      <c r="H2790" s="2">
        <v>1</v>
      </c>
      <c r="I2790" s="3">
        <v>46181</v>
      </c>
      <c r="J2790" s="4"/>
      <c r="K2790" s="2">
        <v>18530</v>
      </c>
      <c r="L2790" s="2">
        <v>30000</v>
      </c>
      <c r="M2790" s="2" t="s">
        <v>659</v>
      </c>
      <c r="N2790" s="5">
        <v>46116</v>
      </c>
      <c r="O2790" s="2" t="s">
        <v>5722</v>
      </c>
      <c r="P2790" s="2" t="s">
        <v>36</v>
      </c>
      <c r="Q2790" s="2" t="s">
        <v>723</v>
      </c>
      <c r="R2790" s="3">
        <v>46116</v>
      </c>
      <c r="S2790" s="2" t="s">
        <v>38</v>
      </c>
      <c r="T2790" s="2" t="s">
        <v>4076</v>
      </c>
      <c r="U2790" s="2">
        <v>0</v>
      </c>
      <c r="V2790" s="2">
        <v>0</v>
      </c>
      <c r="W2790" s="2" t="s">
        <v>5723</v>
      </c>
      <c r="X2790" s="2">
        <v>2025</v>
      </c>
      <c r="Y2790" s="2" t="s">
        <v>40</v>
      </c>
      <c r="Z2790" s="4"/>
      <c r="AA2790" s="4"/>
      <c r="AB2790" s="2" t="s">
        <v>659</v>
      </c>
      <c r="AC2790" s="2">
        <v>443384</v>
      </c>
    </row>
    <row r="2791" spans="1:29" ht="51.75" x14ac:dyDescent="0.25">
      <c r="A2791" s="2" t="s">
        <v>29</v>
      </c>
      <c r="B2791" s="2" t="s">
        <v>42</v>
      </c>
      <c r="C2791" s="2" t="s">
        <v>43</v>
      </c>
      <c r="D2791" s="2" t="s">
        <v>32</v>
      </c>
      <c r="E2791" s="2" t="s">
        <v>5267</v>
      </c>
      <c r="F2791" s="2" t="s">
        <v>5724</v>
      </c>
      <c r="G2791" s="2">
        <v>2760000</v>
      </c>
      <c r="H2791" s="2">
        <v>1</v>
      </c>
      <c r="I2791" s="3">
        <v>46181</v>
      </c>
      <c r="J2791" s="4"/>
      <c r="K2791" s="2">
        <v>18530</v>
      </c>
      <c r="L2791" s="2">
        <v>30000</v>
      </c>
      <c r="M2791" s="2" t="s">
        <v>659</v>
      </c>
      <c r="N2791" s="5">
        <v>46173</v>
      </c>
      <c r="O2791" s="2" t="s">
        <v>5725</v>
      </c>
      <c r="P2791" s="2" t="s">
        <v>36</v>
      </c>
      <c r="Q2791" s="2" t="s">
        <v>237</v>
      </c>
      <c r="R2791" s="3">
        <v>46173</v>
      </c>
      <c r="S2791" s="2" t="s">
        <v>38</v>
      </c>
      <c r="T2791" s="2" t="s">
        <v>2369</v>
      </c>
      <c r="U2791" s="2" t="s">
        <v>5726</v>
      </c>
      <c r="V2791" s="2">
        <v>0</v>
      </c>
      <c r="W2791" s="2" t="s">
        <v>5727</v>
      </c>
      <c r="X2791" s="2">
        <v>2026</v>
      </c>
      <c r="Y2791" s="2" t="s">
        <v>40</v>
      </c>
      <c r="Z2791" s="4"/>
      <c r="AA2791" s="4"/>
      <c r="AB2791" s="2" t="s">
        <v>659</v>
      </c>
      <c r="AC2791" s="2">
        <v>443362</v>
      </c>
    </row>
    <row r="2792" spans="1:29" ht="51.75" x14ac:dyDescent="0.25">
      <c r="A2792" s="2" t="s">
        <v>29</v>
      </c>
      <c r="B2792" s="2" t="s">
        <v>42</v>
      </c>
      <c r="C2792" s="2" t="s">
        <v>43</v>
      </c>
      <c r="D2792" s="2" t="s">
        <v>32</v>
      </c>
      <c r="E2792" s="2" t="s">
        <v>5267</v>
      </c>
      <c r="F2792" s="2" t="s">
        <v>5728</v>
      </c>
      <c r="G2792" s="2">
        <v>2800000</v>
      </c>
      <c r="H2792" s="2">
        <v>1</v>
      </c>
      <c r="I2792" s="3">
        <v>46181</v>
      </c>
      <c r="J2792" s="4"/>
      <c r="K2792" s="2">
        <v>18530</v>
      </c>
      <c r="L2792" s="2">
        <v>30000</v>
      </c>
      <c r="M2792" s="2" t="s">
        <v>659</v>
      </c>
      <c r="N2792" s="5">
        <v>46151</v>
      </c>
      <c r="O2792" s="2" t="s">
        <v>5729</v>
      </c>
      <c r="P2792" s="2" t="s">
        <v>36</v>
      </c>
      <c r="Q2792" s="2" t="s">
        <v>237</v>
      </c>
      <c r="R2792" s="3">
        <v>46151</v>
      </c>
      <c r="S2792" s="2" t="s">
        <v>38</v>
      </c>
      <c r="T2792" s="2" t="s">
        <v>2369</v>
      </c>
      <c r="U2792" s="2" t="s">
        <v>2879</v>
      </c>
      <c r="V2792" s="2">
        <v>0</v>
      </c>
      <c r="W2792" s="2" t="s">
        <v>939</v>
      </c>
      <c r="X2792" s="2">
        <v>2026</v>
      </c>
      <c r="Y2792" s="2" t="s">
        <v>40</v>
      </c>
      <c r="Z2792" s="4"/>
      <c r="AA2792" s="4"/>
      <c r="AB2792" s="2" t="s">
        <v>659</v>
      </c>
      <c r="AC2792" s="2">
        <v>443356</v>
      </c>
    </row>
    <row r="2793" spans="1:29" ht="102.75" x14ac:dyDescent="0.25">
      <c r="A2793" s="2" t="s">
        <v>29</v>
      </c>
      <c r="B2793" s="2" t="s">
        <v>42</v>
      </c>
      <c r="C2793" s="2" t="s">
        <v>43</v>
      </c>
      <c r="D2793" s="2" t="s">
        <v>32</v>
      </c>
      <c r="E2793" s="2" t="s">
        <v>5730</v>
      </c>
      <c r="F2793" s="2" t="s">
        <v>5731</v>
      </c>
      <c r="G2793" s="2">
        <v>1070000</v>
      </c>
      <c r="H2793" s="2">
        <v>1</v>
      </c>
      <c r="I2793" s="3">
        <v>46181</v>
      </c>
      <c r="J2793" s="4"/>
      <c r="K2793" s="2">
        <v>4645396</v>
      </c>
      <c r="L2793" s="2">
        <v>10000</v>
      </c>
      <c r="M2793" s="2" t="s">
        <v>35</v>
      </c>
      <c r="N2793" s="5">
        <v>46181</v>
      </c>
      <c r="O2793" s="2" t="s">
        <v>5732</v>
      </c>
      <c r="P2793" s="2" t="s">
        <v>36</v>
      </c>
      <c r="Q2793" s="2" t="s">
        <v>53</v>
      </c>
      <c r="R2793" s="3">
        <v>46181</v>
      </c>
      <c r="S2793" s="2" t="s">
        <v>38</v>
      </c>
      <c r="T2793" s="2" t="s">
        <v>1197</v>
      </c>
      <c r="U2793" s="2">
        <v>0</v>
      </c>
      <c r="V2793" s="2">
        <v>0</v>
      </c>
      <c r="W2793" s="2" t="s">
        <v>4056</v>
      </c>
      <c r="X2793" s="2">
        <v>2026</v>
      </c>
      <c r="Y2793" s="2" t="s">
        <v>40</v>
      </c>
      <c r="Z2793" s="4"/>
      <c r="AA2793" s="3">
        <v>46181</v>
      </c>
      <c r="AB2793" s="2" t="s">
        <v>35</v>
      </c>
      <c r="AC2793" s="2">
        <v>443310</v>
      </c>
    </row>
    <row r="2794" spans="1:29" ht="102.75" x14ac:dyDescent="0.25">
      <c r="A2794" s="2" t="s">
        <v>29</v>
      </c>
      <c r="B2794" s="2" t="s">
        <v>42</v>
      </c>
      <c r="C2794" s="2" t="s">
        <v>43</v>
      </c>
      <c r="D2794" s="2" t="s">
        <v>32</v>
      </c>
      <c r="E2794" s="2" t="s">
        <v>5730</v>
      </c>
      <c r="F2794" s="2" t="s">
        <v>41</v>
      </c>
      <c r="G2794" s="2">
        <v>1000</v>
      </c>
      <c r="H2794" s="2">
        <v>1</v>
      </c>
      <c r="I2794" s="3">
        <v>46181</v>
      </c>
      <c r="J2794" s="4"/>
      <c r="K2794" s="2">
        <v>4645396</v>
      </c>
      <c r="L2794" s="2">
        <v>10000</v>
      </c>
      <c r="M2794" s="2" t="s">
        <v>35</v>
      </c>
      <c r="N2794" s="5">
        <v>46181</v>
      </c>
      <c r="O2794" s="2" t="s">
        <v>5732</v>
      </c>
      <c r="P2794" s="2" t="s">
        <v>36</v>
      </c>
      <c r="Q2794" s="2" t="s">
        <v>53</v>
      </c>
      <c r="R2794" s="3">
        <v>46181</v>
      </c>
      <c r="S2794" s="2" t="s">
        <v>38</v>
      </c>
      <c r="T2794" s="2" t="s">
        <v>1197</v>
      </c>
      <c r="U2794" s="2">
        <v>0</v>
      </c>
      <c r="V2794" s="2">
        <v>0</v>
      </c>
      <c r="W2794" s="2" t="s">
        <v>4056</v>
      </c>
      <c r="X2794" s="2">
        <v>2026</v>
      </c>
      <c r="Y2794" s="2" t="s">
        <v>40</v>
      </c>
      <c r="Z2794" s="4"/>
      <c r="AA2794" s="3">
        <v>46181</v>
      </c>
      <c r="AB2794" s="2" t="s">
        <v>35</v>
      </c>
      <c r="AC2794" s="2">
        <v>443310</v>
      </c>
    </row>
    <row r="2795" spans="1:29" ht="102.75" x14ac:dyDescent="0.25">
      <c r="A2795" s="2" t="s">
        <v>29</v>
      </c>
      <c r="B2795" s="2" t="s">
        <v>42</v>
      </c>
      <c r="C2795" s="2" t="s">
        <v>43</v>
      </c>
      <c r="D2795" s="2" t="s">
        <v>32</v>
      </c>
      <c r="E2795" s="2" t="s">
        <v>5733</v>
      </c>
      <c r="F2795" s="2" t="s">
        <v>5734</v>
      </c>
      <c r="G2795" s="2">
        <v>1243000</v>
      </c>
      <c r="H2795" s="2">
        <v>1</v>
      </c>
      <c r="I2795" s="3">
        <v>46181</v>
      </c>
      <c r="J2795" s="4"/>
      <c r="K2795" s="2">
        <v>4645532</v>
      </c>
      <c r="L2795" s="2">
        <v>10000</v>
      </c>
      <c r="M2795" s="2" t="s">
        <v>35</v>
      </c>
      <c r="N2795" s="5">
        <v>46181</v>
      </c>
      <c r="O2795" s="2" t="s">
        <v>5735</v>
      </c>
      <c r="P2795" s="2" t="s">
        <v>36</v>
      </c>
      <c r="Q2795" s="2" t="s">
        <v>88</v>
      </c>
      <c r="R2795" s="3">
        <v>46181</v>
      </c>
      <c r="S2795" s="2" t="s">
        <v>38</v>
      </c>
      <c r="T2795" s="2" t="s">
        <v>3797</v>
      </c>
      <c r="U2795" s="2">
        <v>0</v>
      </c>
      <c r="V2795" s="2">
        <v>0</v>
      </c>
      <c r="W2795" s="2" t="s">
        <v>2216</v>
      </c>
      <c r="X2795" s="2">
        <v>2026</v>
      </c>
      <c r="Y2795" s="2" t="s">
        <v>40</v>
      </c>
      <c r="Z2795" s="4"/>
      <c r="AA2795" s="3">
        <v>46181</v>
      </c>
      <c r="AB2795" s="2" t="s">
        <v>35</v>
      </c>
      <c r="AC2795" s="2">
        <v>443300</v>
      </c>
    </row>
    <row r="2796" spans="1:29" ht="102.75" x14ac:dyDescent="0.25">
      <c r="A2796" s="2" t="s">
        <v>29</v>
      </c>
      <c r="B2796" s="2" t="s">
        <v>42</v>
      </c>
      <c r="C2796" s="2" t="s">
        <v>43</v>
      </c>
      <c r="D2796" s="2" t="s">
        <v>32</v>
      </c>
      <c r="E2796" s="2" t="s">
        <v>5733</v>
      </c>
      <c r="F2796" s="2" t="s">
        <v>41</v>
      </c>
      <c r="G2796" s="2">
        <v>1000</v>
      </c>
      <c r="H2796" s="2">
        <v>1</v>
      </c>
      <c r="I2796" s="3">
        <v>46181</v>
      </c>
      <c r="J2796" s="4"/>
      <c r="K2796" s="2">
        <v>4645532</v>
      </c>
      <c r="L2796" s="2">
        <v>10000</v>
      </c>
      <c r="M2796" s="2" t="s">
        <v>35</v>
      </c>
      <c r="N2796" s="5">
        <v>46181</v>
      </c>
      <c r="O2796" s="2" t="s">
        <v>5735</v>
      </c>
      <c r="P2796" s="2" t="s">
        <v>36</v>
      </c>
      <c r="Q2796" s="2" t="s">
        <v>88</v>
      </c>
      <c r="R2796" s="3">
        <v>46181</v>
      </c>
      <c r="S2796" s="2" t="s">
        <v>38</v>
      </c>
      <c r="T2796" s="2" t="s">
        <v>3797</v>
      </c>
      <c r="U2796" s="2">
        <v>0</v>
      </c>
      <c r="V2796" s="2">
        <v>0</v>
      </c>
      <c r="W2796" s="2" t="s">
        <v>2216</v>
      </c>
      <c r="X2796" s="2">
        <v>2026</v>
      </c>
      <c r="Y2796" s="2" t="s">
        <v>40</v>
      </c>
      <c r="Z2796" s="4"/>
      <c r="AA2796" s="3">
        <v>46181</v>
      </c>
      <c r="AB2796" s="2" t="s">
        <v>35</v>
      </c>
      <c r="AC2796" s="2">
        <v>443300</v>
      </c>
    </row>
    <row r="2797" spans="1:29" ht="64.5" x14ac:dyDescent="0.25">
      <c r="A2797" s="2" t="s">
        <v>29</v>
      </c>
      <c r="B2797" s="2" t="s">
        <v>42</v>
      </c>
      <c r="C2797" s="2" t="s">
        <v>43</v>
      </c>
      <c r="D2797" s="2" t="s">
        <v>737</v>
      </c>
      <c r="E2797" s="2" t="s">
        <v>5736</v>
      </c>
      <c r="F2797" s="2" t="s">
        <v>41</v>
      </c>
      <c r="G2797" s="2">
        <v>5000</v>
      </c>
      <c r="H2797" s="2">
        <v>1</v>
      </c>
      <c r="I2797" s="3">
        <v>46183</v>
      </c>
      <c r="J2797" s="4"/>
      <c r="K2797" s="2">
        <v>4331967</v>
      </c>
      <c r="L2797" s="2">
        <v>45621</v>
      </c>
      <c r="M2797" s="2" t="s">
        <v>243</v>
      </c>
      <c r="N2797" s="5">
        <v>46183</v>
      </c>
      <c r="O2797" s="2">
        <v>1094</v>
      </c>
      <c r="P2797" s="2" t="s">
        <v>181</v>
      </c>
      <c r="Q2797" s="2" t="s">
        <v>88</v>
      </c>
      <c r="R2797" s="3">
        <v>46183</v>
      </c>
      <c r="S2797" s="2" t="s">
        <v>151</v>
      </c>
      <c r="T2797" s="2" t="s">
        <v>5737</v>
      </c>
      <c r="U2797" s="2" t="s">
        <v>1334</v>
      </c>
      <c r="V2797" s="2">
        <v>0</v>
      </c>
      <c r="W2797" s="2" t="s">
        <v>5019</v>
      </c>
      <c r="X2797" s="2">
        <v>2026</v>
      </c>
      <c r="Y2797" s="2" t="s">
        <v>55</v>
      </c>
      <c r="Z2797" s="4"/>
      <c r="AA2797" s="3">
        <v>46179</v>
      </c>
      <c r="AB2797" s="2" t="s">
        <v>243</v>
      </c>
      <c r="AC2797" s="2">
        <v>443242</v>
      </c>
    </row>
    <row r="2798" spans="1:29" ht="64.5" x14ac:dyDescent="0.25">
      <c r="A2798" s="2" t="s">
        <v>29</v>
      </c>
      <c r="B2798" s="2" t="s">
        <v>42</v>
      </c>
      <c r="C2798" s="2" t="s">
        <v>43</v>
      </c>
      <c r="D2798" s="2" t="s">
        <v>737</v>
      </c>
      <c r="E2798" s="2" t="s">
        <v>5736</v>
      </c>
      <c r="F2798" s="2" t="s">
        <v>5738</v>
      </c>
      <c r="G2798" s="2">
        <v>1233000</v>
      </c>
      <c r="H2798" s="2">
        <v>1</v>
      </c>
      <c r="I2798" s="3">
        <v>46183</v>
      </c>
      <c r="J2798" s="4"/>
      <c r="K2798" s="2">
        <v>4331967</v>
      </c>
      <c r="L2798" s="2">
        <v>45621</v>
      </c>
      <c r="M2798" s="2" t="s">
        <v>243</v>
      </c>
      <c r="N2798" s="5">
        <v>46183</v>
      </c>
      <c r="O2798" s="2">
        <v>1094</v>
      </c>
      <c r="P2798" s="2" t="s">
        <v>181</v>
      </c>
      <c r="Q2798" s="2" t="s">
        <v>88</v>
      </c>
      <c r="R2798" s="3">
        <v>46183</v>
      </c>
      <c r="S2798" s="2" t="s">
        <v>151</v>
      </c>
      <c r="T2798" s="2" t="s">
        <v>5737</v>
      </c>
      <c r="U2798" s="2" t="s">
        <v>1334</v>
      </c>
      <c r="V2798" s="2">
        <v>0</v>
      </c>
      <c r="W2798" s="2" t="s">
        <v>5019</v>
      </c>
      <c r="X2798" s="2">
        <v>2026</v>
      </c>
      <c r="Y2798" s="2" t="s">
        <v>55</v>
      </c>
      <c r="Z2798" s="4"/>
      <c r="AA2798" s="3">
        <v>46179</v>
      </c>
      <c r="AB2798" s="2" t="s">
        <v>243</v>
      </c>
      <c r="AC2798" s="2">
        <v>443242</v>
      </c>
    </row>
    <row r="2799" spans="1:29" ht="64.5" x14ac:dyDescent="0.25">
      <c r="A2799" s="2" t="s">
        <v>29</v>
      </c>
      <c r="B2799" s="2" t="s">
        <v>42</v>
      </c>
      <c r="C2799" s="2" t="s">
        <v>43</v>
      </c>
      <c r="D2799" s="2" t="s">
        <v>737</v>
      </c>
      <c r="E2799" s="2" t="s">
        <v>5736</v>
      </c>
      <c r="F2799" s="2" t="s">
        <v>3169</v>
      </c>
      <c r="G2799" s="2">
        <v>1233000</v>
      </c>
      <c r="H2799" s="2">
        <v>1</v>
      </c>
      <c r="I2799" s="3">
        <v>46183</v>
      </c>
      <c r="J2799" s="4"/>
      <c r="K2799" s="2">
        <v>4331967</v>
      </c>
      <c r="L2799" s="2">
        <v>45621</v>
      </c>
      <c r="M2799" s="2" t="s">
        <v>243</v>
      </c>
      <c r="N2799" s="5">
        <v>46183</v>
      </c>
      <c r="O2799" s="2">
        <v>1094</v>
      </c>
      <c r="P2799" s="2" t="s">
        <v>181</v>
      </c>
      <c r="Q2799" s="2" t="s">
        <v>88</v>
      </c>
      <c r="R2799" s="3">
        <v>46183</v>
      </c>
      <c r="S2799" s="2" t="s">
        <v>151</v>
      </c>
      <c r="T2799" s="2" t="s">
        <v>5737</v>
      </c>
      <c r="U2799" s="2" t="s">
        <v>1334</v>
      </c>
      <c r="V2799" s="2">
        <v>0</v>
      </c>
      <c r="W2799" s="2" t="s">
        <v>5019</v>
      </c>
      <c r="X2799" s="2">
        <v>2026</v>
      </c>
      <c r="Y2799" s="2" t="s">
        <v>55</v>
      </c>
      <c r="Z2799" s="4"/>
      <c r="AA2799" s="3">
        <v>46179</v>
      </c>
      <c r="AB2799" s="2" t="s">
        <v>243</v>
      </c>
      <c r="AC2799" s="2">
        <v>443242</v>
      </c>
    </row>
    <row r="2800" spans="1:29" ht="64.5" x14ac:dyDescent="0.25">
      <c r="A2800" s="2" t="s">
        <v>29</v>
      </c>
      <c r="B2800" s="2" t="s">
        <v>42</v>
      </c>
      <c r="C2800" s="2" t="s">
        <v>43</v>
      </c>
      <c r="D2800" s="2" t="s">
        <v>32</v>
      </c>
      <c r="E2800" s="2" t="s">
        <v>5739</v>
      </c>
      <c r="F2800" s="2" t="s">
        <v>5740</v>
      </c>
      <c r="G2800" s="2">
        <v>2100000</v>
      </c>
      <c r="H2800" s="2">
        <v>1</v>
      </c>
      <c r="I2800" s="3">
        <v>46191</v>
      </c>
      <c r="J2800" s="4"/>
      <c r="K2800" s="2">
        <v>4645298</v>
      </c>
      <c r="L2800" s="2">
        <v>42000</v>
      </c>
      <c r="M2800" s="2" t="s">
        <v>886</v>
      </c>
      <c r="N2800" s="5">
        <v>46185</v>
      </c>
      <c r="O2800" s="2">
        <v>137</v>
      </c>
      <c r="P2800" s="2" t="s">
        <v>36</v>
      </c>
      <c r="Q2800" s="2">
        <v>0</v>
      </c>
      <c r="R2800" s="3">
        <v>46186</v>
      </c>
      <c r="S2800" s="2" t="s">
        <v>887</v>
      </c>
      <c r="T2800" s="2" t="s">
        <v>64</v>
      </c>
      <c r="U2800" s="2">
        <v>0</v>
      </c>
      <c r="V2800" s="2" t="s">
        <v>2401</v>
      </c>
      <c r="W2800" s="2" t="s">
        <v>1243</v>
      </c>
      <c r="X2800" s="2">
        <v>2026</v>
      </c>
      <c r="Y2800" s="2" t="s">
        <v>40</v>
      </c>
      <c r="Z2800" s="4"/>
      <c r="AA2800" s="3">
        <v>46181</v>
      </c>
      <c r="AB2800" s="2" t="s">
        <v>886</v>
      </c>
      <c r="AC2800" s="2">
        <v>443232</v>
      </c>
    </row>
    <row r="2801" spans="1:29" ht="64.5" x14ac:dyDescent="0.25">
      <c r="A2801" s="2" t="s">
        <v>29</v>
      </c>
      <c r="B2801" s="2" t="s">
        <v>42</v>
      </c>
      <c r="C2801" s="2" t="s">
        <v>43</v>
      </c>
      <c r="D2801" s="2" t="s">
        <v>32</v>
      </c>
      <c r="E2801" s="2" t="s">
        <v>5739</v>
      </c>
      <c r="F2801" s="2" t="s">
        <v>41</v>
      </c>
      <c r="G2801" s="2">
        <v>1000</v>
      </c>
      <c r="H2801" s="2">
        <v>1</v>
      </c>
      <c r="I2801" s="3">
        <v>46191</v>
      </c>
      <c r="J2801" s="4"/>
      <c r="K2801" s="2">
        <v>4645298</v>
      </c>
      <c r="L2801" s="2">
        <v>42000</v>
      </c>
      <c r="M2801" s="2" t="s">
        <v>886</v>
      </c>
      <c r="N2801" s="5">
        <v>46185</v>
      </c>
      <c r="O2801" s="2">
        <v>137</v>
      </c>
      <c r="P2801" s="2" t="s">
        <v>36</v>
      </c>
      <c r="Q2801" s="2">
        <v>0</v>
      </c>
      <c r="R2801" s="3">
        <v>46186</v>
      </c>
      <c r="S2801" s="2" t="s">
        <v>887</v>
      </c>
      <c r="T2801" s="2" t="s">
        <v>64</v>
      </c>
      <c r="U2801" s="2">
        <v>0</v>
      </c>
      <c r="V2801" s="2" t="s">
        <v>2401</v>
      </c>
      <c r="W2801" s="2" t="s">
        <v>1243</v>
      </c>
      <c r="X2801" s="2">
        <v>2026</v>
      </c>
      <c r="Y2801" s="2" t="s">
        <v>40</v>
      </c>
      <c r="Z2801" s="4"/>
      <c r="AA2801" s="3">
        <v>46181</v>
      </c>
      <c r="AB2801" s="2" t="s">
        <v>886</v>
      </c>
      <c r="AC2801" s="2">
        <v>443232</v>
      </c>
    </row>
    <row r="2802" spans="1:29" ht="64.5" x14ac:dyDescent="0.25">
      <c r="A2802" s="2" t="s">
        <v>29</v>
      </c>
      <c r="B2802" s="2" t="s">
        <v>42</v>
      </c>
      <c r="C2802" s="2" t="s">
        <v>43</v>
      </c>
      <c r="D2802" s="2" t="s">
        <v>67</v>
      </c>
      <c r="E2802" s="2" t="s">
        <v>5741</v>
      </c>
      <c r="F2802" s="2" t="s">
        <v>56</v>
      </c>
      <c r="G2802" s="2">
        <v>248000</v>
      </c>
      <c r="H2802" s="2">
        <v>1</v>
      </c>
      <c r="I2802" s="3">
        <v>46181</v>
      </c>
      <c r="J2802" s="4"/>
      <c r="K2802" s="2">
        <v>4620830</v>
      </c>
      <c r="L2802" s="2">
        <v>19650</v>
      </c>
      <c r="M2802" s="2" t="s">
        <v>3093</v>
      </c>
      <c r="N2802" s="5">
        <v>46178</v>
      </c>
      <c r="O2802" s="2" t="s">
        <v>5742</v>
      </c>
      <c r="P2802" s="2" t="s">
        <v>370</v>
      </c>
      <c r="Q2802" s="2">
        <v>0</v>
      </c>
      <c r="R2802" s="3">
        <v>46178</v>
      </c>
      <c r="S2802" s="2" t="s">
        <v>3094</v>
      </c>
      <c r="T2802" s="2" t="s">
        <v>4541</v>
      </c>
      <c r="U2802" s="2">
        <v>0</v>
      </c>
      <c r="V2802" s="2">
        <v>0</v>
      </c>
      <c r="W2802" s="2" t="s">
        <v>4541</v>
      </c>
      <c r="X2802" s="2">
        <v>2026</v>
      </c>
      <c r="Y2802" s="2" t="s">
        <v>65</v>
      </c>
      <c r="Z2802" s="4"/>
      <c r="AA2802" s="4"/>
      <c r="AB2802" s="2" t="s">
        <v>3093</v>
      </c>
      <c r="AC2802" s="2">
        <v>443198</v>
      </c>
    </row>
    <row r="2803" spans="1:29" ht="64.5" x14ac:dyDescent="0.25">
      <c r="A2803" s="2" t="s">
        <v>29</v>
      </c>
      <c r="B2803" s="2" t="s">
        <v>42</v>
      </c>
      <c r="C2803" s="2" t="s">
        <v>43</v>
      </c>
      <c r="D2803" s="2" t="s">
        <v>67</v>
      </c>
      <c r="E2803" s="2" t="s">
        <v>5741</v>
      </c>
      <c r="F2803" s="2" t="s">
        <v>5743</v>
      </c>
      <c r="G2803" s="2">
        <v>1310000</v>
      </c>
      <c r="H2803" s="2">
        <v>1</v>
      </c>
      <c r="I2803" s="3">
        <v>46181</v>
      </c>
      <c r="J2803" s="4"/>
      <c r="K2803" s="2">
        <v>4620830</v>
      </c>
      <c r="L2803" s="2">
        <v>19650</v>
      </c>
      <c r="M2803" s="2" t="s">
        <v>3093</v>
      </c>
      <c r="N2803" s="5">
        <v>46178</v>
      </c>
      <c r="O2803" s="2" t="s">
        <v>5742</v>
      </c>
      <c r="P2803" s="2" t="s">
        <v>370</v>
      </c>
      <c r="Q2803" s="2">
        <v>0</v>
      </c>
      <c r="R2803" s="3">
        <v>46178</v>
      </c>
      <c r="S2803" s="2" t="s">
        <v>3094</v>
      </c>
      <c r="T2803" s="2" t="s">
        <v>4541</v>
      </c>
      <c r="U2803" s="2">
        <v>0</v>
      </c>
      <c r="V2803" s="2">
        <v>0</v>
      </c>
      <c r="W2803" s="2" t="s">
        <v>4541</v>
      </c>
      <c r="X2803" s="2">
        <v>2026</v>
      </c>
      <c r="Y2803" s="2" t="s">
        <v>65</v>
      </c>
      <c r="Z2803" s="4"/>
      <c r="AA2803" s="4"/>
      <c r="AB2803" s="2" t="s">
        <v>3093</v>
      </c>
      <c r="AC2803" s="2">
        <v>443198</v>
      </c>
    </row>
    <row r="2804" spans="1:29" ht="64.5" x14ac:dyDescent="0.25">
      <c r="A2804" s="2" t="s">
        <v>29</v>
      </c>
      <c r="B2804" s="2" t="s">
        <v>42</v>
      </c>
      <c r="C2804" s="2" t="s">
        <v>43</v>
      </c>
      <c r="D2804" s="2" t="s">
        <v>2226</v>
      </c>
      <c r="E2804" s="2" t="s">
        <v>5744</v>
      </c>
      <c r="F2804" s="2" t="s">
        <v>5745</v>
      </c>
      <c r="G2804" s="2">
        <v>1501000</v>
      </c>
      <c r="H2804" s="2">
        <v>1</v>
      </c>
      <c r="I2804" s="3">
        <v>46181</v>
      </c>
      <c r="J2804" s="4"/>
      <c r="K2804" s="2">
        <v>4625841</v>
      </c>
      <c r="L2804" s="2">
        <v>22515</v>
      </c>
      <c r="M2804" s="2" t="s">
        <v>3093</v>
      </c>
      <c r="N2804" s="5">
        <v>46178</v>
      </c>
      <c r="O2804" s="2" t="s">
        <v>5746</v>
      </c>
      <c r="P2804" s="2" t="s">
        <v>49</v>
      </c>
      <c r="Q2804" s="2">
        <v>0</v>
      </c>
      <c r="R2804" s="3">
        <v>46178</v>
      </c>
      <c r="S2804" s="2" t="s">
        <v>5747</v>
      </c>
      <c r="T2804" s="2" t="s">
        <v>5748</v>
      </c>
      <c r="U2804" s="2">
        <v>0</v>
      </c>
      <c r="V2804" s="2">
        <v>0</v>
      </c>
      <c r="W2804" s="2" t="s">
        <v>5748</v>
      </c>
      <c r="X2804" s="2">
        <v>2026</v>
      </c>
      <c r="Y2804" s="2" t="s">
        <v>65</v>
      </c>
      <c r="Z2804" s="4"/>
      <c r="AA2804" s="4"/>
      <c r="AB2804" s="2" t="s">
        <v>3093</v>
      </c>
      <c r="AC2804" s="2">
        <v>443182</v>
      </c>
    </row>
    <row r="2805" spans="1:29" ht="64.5" x14ac:dyDescent="0.25">
      <c r="A2805" s="2" t="s">
        <v>29</v>
      </c>
      <c r="B2805" s="2" t="s">
        <v>42</v>
      </c>
      <c r="C2805" s="2" t="s">
        <v>43</v>
      </c>
      <c r="D2805" s="2" t="s">
        <v>2226</v>
      </c>
      <c r="E2805" s="2" t="s">
        <v>5744</v>
      </c>
      <c r="F2805" s="2" t="s">
        <v>56</v>
      </c>
      <c r="G2805" s="2">
        <v>971000</v>
      </c>
      <c r="H2805" s="2">
        <v>1</v>
      </c>
      <c r="I2805" s="3">
        <v>46181</v>
      </c>
      <c r="J2805" s="4"/>
      <c r="K2805" s="2">
        <v>4625841</v>
      </c>
      <c r="L2805" s="2">
        <v>22515</v>
      </c>
      <c r="M2805" s="2" t="s">
        <v>3093</v>
      </c>
      <c r="N2805" s="5">
        <v>46178</v>
      </c>
      <c r="O2805" s="2" t="s">
        <v>5746</v>
      </c>
      <c r="P2805" s="2" t="s">
        <v>49</v>
      </c>
      <c r="Q2805" s="2">
        <v>0</v>
      </c>
      <c r="R2805" s="3">
        <v>46178</v>
      </c>
      <c r="S2805" s="2" t="s">
        <v>5747</v>
      </c>
      <c r="T2805" s="2" t="s">
        <v>5748</v>
      </c>
      <c r="U2805" s="2">
        <v>0</v>
      </c>
      <c r="V2805" s="2">
        <v>0</v>
      </c>
      <c r="W2805" s="2" t="s">
        <v>5748</v>
      </c>
      <c r="X2805" s="2">
        <v>2026</v>
      </c>
      <c r="Y2805" s="2" t="s">
        <v>65</v>
      </c>
      <c r="Z2805" s="4"/>
      <c r="AA2805" s="4"/>
      <c r="AB2805" s="2" t="s">
        <v>3093</v>
      </c>
      <c r="AC2805" s="2">
        <v>443182</v>
      </c>
    </row>
    <row r="2806" spans="1:29" ht="102.75" x14ac:dyDescent="0.25">
      <c r="A2806" s="2" t="s">
        <v>29</v>
      </c>
      <c r="B2806" s="2" t="s">
        <v>42</v>
      </c>
      <c r="C2806" s="2" t="s">
        <v>43</v>
      </c>
      <c r="D2806" s="2" t="s">
        <v>32</v>
      </c>
      <c r="E2806" s="2" t="s">
        <v>5749</v>
      </c>
      <c r="F2806" s="2" t="s">
        <v>5750</v>
      </c>
      <c r="G2806" s="2">
        <v>1617000</v>
      </c>
      <c r="H2806" s="2">
        <v>1</v>
      </c>
      <c r="I2806" s="3">
        <v>46181</v>
      </c>
      <c r="J2806" s="4"/>
      <c r="K2806" s="2">
        <v>4645100</v>
      </c>
      <c r="L2806" s="2">
        <v>10000</v>
      </c>
      <c r="M2806" s="2" t="s">
        <v>35</v>
      </c>
      <c r="N2806" s="5">
        <v>46181</v>
      </c>
      <c r="O2806" s="2" t="s">
        <v>5751</v>
      </c>
      <c r="P2806" s="2" t="s">
        <v>36</v>
      </c>
      <c r="Q2806" s="2" t="s">
        <v>37</v>
      </c>
      <c r="R2806" s="3">
        <v>46181</v>
      </c>
      <c r="S2806" s="2" t="s">
        <v>38</v>
      </c>
      <c r="T2806" s="2" t="s">
        <v>5502</v>
      </c>
      <c r="U2806" s="2">
        <v>0</v>
      </c>
      <c r="V2806" s="2">
        <v>0</v>
      </c>
      <c r="W2806" s="2" t="s">
        <v>5752</v>
      </c>
      <c r="X2806" s="2">
        <v>2026</v>
      </c>
      <c r="Y2806" s="2" t="s">
        <v>40</v>
      </c>
      <c r="Z2806" s="4"/>
      <c r="AA2806" s="3">
        <v>46181</v>
      </c>
      <c r="AB2806" s="2" t="s">
        <v>35</v>
      </c>
      <c r="AC2806" s="2">
        <v>443178</v>
      </c>
    </row>
    <row r="2807" spans="1:29" ht="102.75" x14ac:dyDescent="0.25">
      <c r="A2807" s="2" t="s">
        <v>29</v>
      </c>
      <c r="B2807" s="2" t="s">
        <v>42</v>
      </c>
      <c r="C2807" s="2" t="s">
        <v>43</v>
      </c>
      <c r="D2807" s="2" t="s">
        <v>32</v>
      </c>
      <c r="E2807" s="2" t="s">
        <v>5749</v>
      </c>
      <c r="F2807" s="2" t="s">
        <v>41</v>
      </c>
      <c r="G2807" s="2">
        <v>1000</v>
      </c>
      <c r="H2807" s="2">
        <v>1</v>
      </c>
      <c r="I2807" s="3">
        <v>46181</v>
      </c>
      <c r="J2807" s="4"/>
      <c r="K2807" s="2">
        <v>4645100</v>
      </c>
      <c r="L2807" s="2">
        <v>10000</v>
      </c>
      <c r="M2807" s="2" t="s">
        <v>35</v>
      </c>
      <c r="N2807" s="5">
        <v>46181</v>
      </c>
      <c r="O2807" s="2" t="s">
        <v>5751</v>
      </c>
      <c r="P2807" s="2" t="s">
        <v>36</v>
      </c>
      <c r="Q2807" s="2" t="s">
        <v>37</v>
      </c>
      <c r="R2807" s="3">
        <v>46181</v>
      </c>
      <c r="S2807" s="2" t="s">
        <v>38</v>
      </c>
      <c r="T2807" s="2" t="s">
        <v>5502</v>
      </c>
      <c r="U2807" s="2">
        <v>0</v>
      </c>
      <c r="V2807" s="2">
        <v>0</v>
      </c>
      <c r="W2807" s="2" t="s">
        <v>5752</v>
      </c>
      <c r="X2807" s="2">
        <v>2026</v>
      </c>
      <c r="Y2807" s="2" t="s">
        <v>40</v>
      </c>
      <c r="Z2807" s="4"/>
      <c r="AA2807" s="3">
        <v>46181</v>
      </c>
      <c r="AB2807" s="2" t="s">
        <v>35</v>
      </c>
      <c r="AC2807" s="2">
        <v>443178</v>
      </c>
    </row>
    <row r="2808" spans="1:29" ht="77.25" x14ac:dyDescent="0.25">
      <c r="A2808" s="2" t="s">
        <v>29</v>
      </c>
      <c r="B2808" s="2" t="s">
        <v>42</v>
      </c>
      <c r="C2808" s="2" t="s">
        <v>43</v>
      </c>
      <c r="D2808" s="2" t="s">
        <v>132</v>
      </c>
      <c r="E2808" s="2" t="s">
        <v>5753</v>
      </c>
      <c r="F2808" s="2" t="s">
        <v>56</v>
      </c>
      <c r="G2808" s="2">
        <v>1294800</v>
      </c>
      <c r="H2808" s="2">
        <v>1</v>
      </c>
      <c r="I2808" s="3">
        <v>46181</v>
      </c>
      <c r="J2808" s="4"/>
      <c r="K2808" s="2">
        <v>3323249</v>
      </c>
      <c r="L2808" s="2">
        <v>26580</v>
      </c>
      <c r="M2808" s="2" t="s">
        <v>585</v>
      </c>
      <c r="N2808" s="5">
        <v>46181</v>
      </c>
      <c r="O2808" s="2">
        <v>7310</v>
      </c>
      <c r="P2808" s="2" t="s">
        <v>370</v>
      </c>
      <c r="Q2808" s="2">
        <v>0</v>
      </c>
      <c r="R2808" s="3">
        <v>46181</v>
      </c>
      <c r="S2808" s="2" t="s">
        <v>110</v>
      </c>
      <c r="T2808" s="2" t="s">
        <v>809</v>
      </c>
      <c r="U2808" s="2">
        <v>0</v>
      </c>
      <c r="V2808" s="2" t="s">
        <v>88</v>
      </c>
      <c r="W2808" s="2" t="s">
        <v>5754</v>
      </c>
      <c r="X2808" s="2">
        <v>2026</v>
      </c>
      <c r="Y2808" s="2" t="s">
        <v>65</v>
      </c>
      <c r="Z2808" s="4"/>
      <c r="AA2808" s="3">
        <v>46180</v>
      </c>
      <c r="AB2808" s="2" t="s">
        <v>585</v>
      </c>
      <c r="AC2808" s="2">
        <v>443170</v>
      </c>
    </row>
    <row r="2809" spans="1:29" ht="77.25" x14ac:dyDescent="0.25">
      <c r="A2809" s="2" t="s">
        <v>29</v>
      </c>
      <c r="B2809" s="2" t="s">
        <v>42</v>
      </c>
      <c r="C2809" s="2" t="s">
        <v>43</v>
      </c>
      <c r="D2809" s="2" t="s">
        <v>132</v>
      </c>
      <c r="E2809" s="2" t="s">
        <v>5753</v>
      </c>
      <c r="F2809" s="2" t="s">
        <v>5755</v>
      </c>
      <c r="G2809" s="2">
        <v>1772000</v>
      </c>
      <c r="H2809" s="2">
        <v>1</v>
      </c>
      <c r="I2809" s="3">
        <v>46181</v>
      </c>
      <c r="J2809" s="4"/>
      <c r="K2809" s="2">
        <v>3323249</v>
      </c>
      <c r="L2809" s="2">
        <v>26580</v>
      </c>
      <c r="M2809" s="2" t="s">
        <v>585</v>
      </c>
      <c r="N2809" s="5">
        <v>46181</v>
      </c>
      <c r="O2809" s="2">
        <v>7310</v>
      </c>
      <c r="P2809" s="2" t="s">
        <v>370</v>
      </c>
      <c r="Q2809" s="2">
        <v>0</v>
      </c>
      <c r="R2809" s="3">
        <v>46181</v>
      </c>
      <c r="S2809" s="2" t="s">
        <v>110</v>
      </c>
      <c r="T2809" s="2" t="s">
        <v>809</v>
      </c>
      <c r="U2809" s="2">
        <v>0</v>
      </c>
      <c r="V2809" s="2" t="s">
        <v>88</v>
      </c>
      <c r="W2809" s="2" t="s">
        <v>5754</v>
      </c>
      <c r="X2809" s="2">
        <v>2026</v>
      </c>
      <c r="Y2809" s="2" t="s">
        <v>65</v>
      </c>
      <c r="Z2809" s="4"/>
      <c r="AA2809" s="3">
        <v>46180</v>
      </c>
      <c r="AB2809" s="2" t="s">
        <v>585</v>
      </c>
      <c r="AC2809" s="2">
        <v>443170</v>
      </c>
    </row>
    <row r="2810" spans="1:29" ht="77.25" x14ac:dyDescent="0.25">
      <c r="A2810" s="2" t="s">
        <v>29</v>
      </c>
      <c r="B2810" s="2" t="s">
        <v>42</v>
      </c>
      <c r="C2810" s="2" t="s">
        <v>43</v>
      </c>
      <c r="D2810" s="2" t="s">
        <v>132</v>
      </c>
      <c r="E2810" s="2" t="s">
        <v>5753</v>
      </c>
      <c r="F2810" s="2" t="s">
        <v>41</v>
      </c>
      <c r="G2810" s="2">
        <v>5000</v>
      </c>
      <c r="H2810" s="2">
        <v>1</v>
      </c>
      <c r="I2810" s="3">
        <v>46181</v>
      </c>
      <c r="J2810" s="4"/>
      <c r="K2810" s="2">
        <v>3323249</v>
      </c>
      <c r="L2810" s="2">
        <v>26580</v>
      </c>
      <c r="M2810" s="2" t="s">
        <v>585</v>
      </c>
      <c r="N2810" s="5">
        <v>46181</v>
      </c>
      <c r="O2810" s="2">
        <v>7310</v>
      </c>
      <c r="P2810" s="2" t="s">
        <v>370</v>
      </c>
      <c r="Q2810" s="2">
        <v>0</v>
      </c>
      <c r="R2810" s="3">
        <v>46181</v>
      </c>
      <c r="S2810" s="2" t="s">
        <v>110</v>
      </c>
      <c r="T2810" s="2" t="s">
        <v>809</v>
      </c>
      <c r="U2810" s="2">
        <v>0</v>
      </c>
      <c r="V2810" s="2" t="s">
        <v>88</v>
      </c>
      <c r="W2810" s="2" t="s">
        <v>5754</v>
      </c>
      <c r="X2810" s="2">
        <v>2026</v>
      </c>
      <c r="Y2810" s="2" t="s">
        <v>65</v>
      </c>
      <c r="Z2810" s="4"/>
      <c r="AA2810" s="3">
        <v>46180</v>
      </c>
      <c r="AB2810" s="2" t="s">
        <v>585</v>
      </c>
      <c r="AC2810" s="2">
        <v>443170</v>
      </c>
    </row>
    <row r="2811" spans="1:29" ht="77.25" x14ac:dyDescent="0.25">
      <c r="A2811" s="2" t="s">
        <v>29</v>
      </c>
      <c r="B2811" s="2" t="s">
        <v>42</v>
      </c>
      <c r="C2811" s="2" t="s">
        <v>43</v>
      </c>
      <c r="D2811" s="2" t="s">
        <v>732</v>
      </c>
      <c r="E2811" s="2" t="s">
        <v>5756</v>
      </c>
      <c r="F2811" s="2" t="s">
        <v>56</v>
      </c>
      <c r="G2811" s="2">
        <v>661000</v>
      </c>
      <c r="H2811" s="2">
        <v>1</v>
      </c>
      <c r="I2811" s="3">
        <v>46183</v>
      </c>
      <c r="J2811" s="4"/>
      <c r="K2811" s="2">
        <v>4642602</v>
      </c>
      <c r="L2811" s="2">
        <v>49220</v>
      </c>
      <c r="M2811" s="2" t="s">
        <v>557</v>
      </c>
      <c r="N2811" s="5">
        <v>46180</v>
      </c>
      <c r="O2811" s="2" t="s">
        <v>5757</v>
      </c>
      <c r="P2811" s="2" t="s">
        <v>49</v>
      </c>
      <c r="Q2811" s="2" t="s">
        <v>2500</v>
      </c>
      <c r="R2811" s="3">
        <v>46180</v>
      </c>
      <c r="S2811" s="2" t="s">
        <v>51</v>
      </c>
      <c r="T2811" s="2" t="s">
        <v>983</v>
      </c>
      <c r="U2811" s="2" t="s">
        <v>53</v>
      </c>
      <c r="V2811" s="2">
        <v>0</v>
      </c>
      <c r="W2811" s="2" t="s">
        <v>5758</v>
      </c>
      <c r="X2811" s="2">
        <v>2026</v>
      </c>
      <c r="Y2811" s="2" t="s">
        <v>55</v>
      </c>
      <c r="Z2811" s="4"/>
      <c r="AA2811" s="3">
        <v>46180</v>
      </c>
      <c r="AB2811" s="2" t="s">
        <v>557</v>
      </c>
      <c r="AC2811" s="2">
        <v>443011</v>
      </c>
    </row>
    <row r="2812" spans="1:29" ht="77.25" x14ac:dyDescent="0.25">
      <c r="A2812" s="2" t="s">
        <v>29</v>
      </c>
      <c r="B2812" s="2" t="s">
        <v>42</v>
      </c>
      <c r="C2812" s="2" t="s">
        <v>43</v>
      </c>
      <c r="D2812" s="2" t="s">
        <v>732</v>
      </c>
      <c r="E2812" s="2" t="s">
        <v>5756</v>
      </c>
      <c r="F2812" s="2" t="s">
        <v>5759</v>
      </c>
      <c r="G2812" s="2">
        <v>2461000</v>
      </c>
      <c r="H2812" s="2">
        <v>1</v>
      </c>
      <c r="I2812" s="3">
        <v>46183</v>
      </c>
      <c r="J2812" s="4"/>
      <c r="K2812" s="2">
        <v>4642602</v>
      </c>
      <c r="L2812" s="2">
        <v>49220</v>
      </c>
      <c r="M2812" s="2" t="s">
        <v>557</v>
      </c>
      <c r="N2812" s="5">
        <v>46180</v>
      </c>
      <c r="O2812" s="2" t="s">
        <v>5757</v>
      </c>
      <c r="P2812" s="2" t="s">
        <v>49</v>
      </c>
      <c r="Q2812" s="2" t="s">
        <v>2500</v>
      </c>
      <c r="R2812" s="3">
        <v>46180</v>
      </c>
      <c r="S2812" s="2" t="s">
        <v>51</v>
      </c>
      <c r="T2812" s="2" t="s">
        <v>983</v>
      </c>
      <c r="U2812" s="2" t="s">
        <v>53</v>
      </c>
      <c r="V2812" s="2">
        <v>0</v>
      </c>
      <c r="W2812" s="2" t="s">
        <v>5758</v>
      </c>
      <c r="X2812" s="2">
        <v>2026</v>
      </c>
      <c r="Y2812" s="2" t="s">
        <v>55</v>
      </c>
      <c r="Z2812" s="4"/>
      <c r="AA2812" s="3">
        <v>46180</v>
      </c>
      <c r="AB2812" s="2" t="s">
        <v>557</v>
      </c>
      <c r="AC2812" s="2">
        <v>443011</v>
      </c>
    </row>
    <row r="2813" spans="1:29" ht="77.25" x14ac:dyDescent="0.25">
      <c r="A2813" s="2" t="s">
        <v>29</v>
      </c>
      <c r="B2813" s="2" t="s">
        <v>42</v>
      </c>
      <c r="C2813" s="2" t="s">
        <v>43</v>
      </c>
      <c r="D2813" s="2" t="s">
        <v>732</v>
      </c>
      <c r="E2813" s="2" t="s">
        <v>5756</v>
      </c>
      <c r="F2813" s="2" t="s">
        <v>41</v>
      </c>
      <c r="G2813" s="2">
        <v>5000</v>
      </c>
      <c r="H2813" s="2">
        <v>1</v>
      </c>
      <c r="I2813" s="3">
        <v>46183</v>
      </c>
      <c r="J2813" s="4"/>
      <c r="K2813" s="2">
        <v>4642602</v>
      </c>
      <c r="L2813" s="2">
        <v>49220</v>
      </c>
      <c r="M2813" s="2" t="s">
        <v>557</v>
      </c>
      <c r="N2813" s="5">
        <v>46180</v>
      </c>
      <c r="O2813" s="2" t="s">
        <v>5757</v>
      </c>
      <c r="P2813" s="2" t="s">
        <v>49</v>
      </c>
      <c r="Q2813" s="2" t="s">
        <v>2500</v>
      </c>
      <c r="R2813" s="3">
        <v>46180</v>
      </c>
      <c r="S2813" s="2" t="s">
        <v>51</v>
      </c>
      <c r="T2813" s="2" t="s">
        <v>983</v>
      </c>
      <c r="U2813" s="2" t="s">
        <v>53</v>
      </c>
      <c r="V2813" s="2">
        <v>0</v>
      </c>
      <c r="W2813" s="2" t="s">
        <v>5758</v>
      </c>
      <c r="X2813" s="2">
        <v>2026</v>
      </c>
      <c r="Y2813" s="2" t="s">
        <v>55</v>
      </c>
      <c r="Z2813" s="4"/>
      <c r="AA2813" s="3">
        <v>46180</v>
      </c>
      <c r="AB2813" s="2" t="s">
        <v>557</v>
      </c>
      <c r="AC2813" s="2">
        <v>443011</v>
      </c>
    </row>
    <row r="2814" spans="1:29" ht="51.75" x14ac:dyDescent="0.25">
      <c r="A2814" s="2" t="s">
        <v>29</v>
      </c>
      <c r="B2814" s="2" t="s">
        <v>42</v>
      </c>
      <c r="C2814" s="2" t="s">
        <v>43</v>
      </c>
      <c r="D2814" s="2" t="s">
        <v>737</v>
      </c>
      <c r="E2814" s="2" t="s">
        <v>5760</v>
      </c>
      <c r="F2814" s="2" t="s">
        <v>5761</v>
      </c>
      <c r="G2814" s="2">
        <v>3050000</v>
      </c>
      <c r="H2814" s="2">
        <v>1</v>
      </c>
      <c r="I2814" s="3">
        <v>46180</v>
      </c>
      <c r="J2814" s="4"/>
      <c r="K2814" s="2">
        <v>4643142</v>
      </c>
      <c r="L2814" s="2">
        <v>61000</v>
      </c>
      <c r="M2814" s="2" t="s">
        <v>126</v>
      </c>
      <c r="N2814" s="5">
        <v>46180</v>
      </c>
      <c r="O2814" s="2" t="s">
        <v>5762</v>
      </c>
      <c r="P2814" s="2" t="s">
        <v>181</v>
      </c>
      <c r="Q2814" s="2" t="s">
        <v>1861</v>
      </c>
      <c r="R2814" s="3">
        <v>46180</v>
      </c>
      <c r="S2814" s="2" t="s">
        <v>38</v>
      </c>
      <c r="T2814" s="2" t="s">
        <v>1862</v>
      </c>
      <c r="U2814" s="2" t="s">
        <v>5763</v>
      </c>
      <c r="V2814" s="2">
        <v>0</v>
      </c>
      <c r="W2814" s="2" t="s">
        <v>4381</v>
      </c>
      <c r="X2814" s="2">
        <v>2025</v>
      </c>
      <c r="Y2814" s="2" t="s">
        <v>55</v>
      </c>
      <c r="Z2814" s="4"/>
      <c r="AA2814" s="3">
        <v>46180</v>
      </c>
      <c r="AB2814" s="2" t="s">
        <v>126</v>
      </c>
      <c r="AC2814" s="2">
        <v>442995</v>
      </c>
    </row>
    <row r="2815" spans="1:29" ht="51.75" x14ac:dyDescent="0.25">
      <c r="A2815" s="2" t="s">
        <v>29</v>
      </c>
      <c r="B2815" s="2" t="s">
        <v>42</v>
      </c>
      <c r="C2815" s="2" t="s">
        <v>43</v>
      </c>
      <c r="D2815" s="2" t="s">
        <v>737</v>
      </c>
      <c r="E2815" s="2" t="s">
        <v>5760</v>
      </c>
      <c r="F2815" s="2" t="s">
        <v>41</v>
      </c>
      <c r="G2815" s="2">
        <v>1000</v>
      </c>
      <c r="H2815" s="2">
        <v>1</v>
      </c>
      <c r="I2815" s="3">
        <v>46180</v>
      </c>
      <c r="J2815" s="4"/>
      <c r="K2815" s="2">
        <v>4643142</v>
      </c>
      <c r="L2815" s="2">
        <v>61000</v>
      </c>
      <c r="M2815" s="2" t="s">
        <v>126</v>
      </c>
      <c r="N2815" s="5">
        <v>46180</v>
      </c>
      <c r="O2815" s="2" t="s">
        <v>5762</v>
      </c>
      <c r="P2815" s="2" t="s">
        <v>181</v>
      </c>
      <c r="Q2815" s="2" t="s">
        <v>1861</v>
      </c>
      <c r="R2815" s="3">
        <v>46180</v>
      </c>
      <c r="S2815" s="2" t="s">
        <v>38</v>
      </c>
      <c r="T2815" s="2" t="s">
        <v>1862</v>
      </c>
      <c r="U2815" s="2" t="s">
        <v>5763</v>
      </c>
      <c r="V2815" s="2">
        <v>0</v>
      </c>
      <c r="W2815" s="2" t="s">
        <v>4381</v>
      </c>
      <c r="X2815" s="2">
        <v>2025</v>
      </c>
      <c r="Y2815" s="2" t="s">
        <v>55</v>
      </c>
      <c r="Z2815" s="4"/>
      <c r="AA2815" s="3">
        <v>46180</v>
      </c>
      <c r="AB2815" s="2" t="s">
        <v>126</v>
      </c>
      <c r="AC2815" s="2">
        <v>442995</v>
      </c>
    </row>
    <row r="2816" spans="1:29" ht="102.75" x14ac:dyDescent="0.25">
      <c r="A2816" s="2" t="s">
        <v>29</v>
      </c>
      <c r="B2816" s="2" t="s">
        <v>42</v>
      </c>
      <c r="C2816" s="2" t="s">
        <v>43</v>
      </c>
      <c r="D2816" s="2" t="s">
        <v>32</v>
      </c>
      <c r="E2816" s="2" t="s">
        <v>5764</v>
      </c>
      <c r="F2816" s="2" t="s">
        <v>5765</v>
      </c>
      <c r="G2816" s="2">
        <v>1076000</v>
      </c>
      <c r="H2816" s="2">
        <v>1</v>
      </c>
      <c r="I2816" s="3">
        <v>46181</v>
      </c>
      <c r="J2816" s="4"/>
      <c r="K2816" s="2">
        <v>4643362</v>
      </c>
      <c r="L2816" s="2">
        <v>10000</v>
      </c>
      <c r="M2816" s="2" t="s">
        <v>35</v>
      </c>
      <c r="N2816" s="5">
        <v>46181</v>
      </c>
      <c r="O2816" s="2" t="s">
        <v>5766</v>
      </c>
      <c r="P2816" s="2" t="s">
        <v>36</v>
      </c>
      <c r="Q2816" s="2" t="s">
        <v>88</v>
      </c>
      <c r="R2816" s="3">
        <v>46181</v>
      </c>
      <c r="S2816" s="2" t="s">
        <v>38</v>
      </c>
      <c r="T2816" s="2" t="s">
        <v>5767</v>
      </c>
      <c r="U2816" s="2">
        <v>0</v>
      </c>
      <c r="V2816" s="2">
        <v>0</v>
      </c>
      <c r="W2816" s="2" t="s">
        <v>351</v>
      </c>
      <c r="X2816" s="2">
        <v>2026</v>
      </c>
      <c r="Y2816" s="2" t="s">
        <v>40</v>
      </c>
      <c r="Z2816" s="4"/>
      <c r="AA2816" s="3">
        <v>46180</v>
      </c>
      <c r="AB2816" s="2" t="s">
        <v>35</v>
      </c>
      <c r="AC2816" s="2">
        <v>442930</v>
      </c>
    </row>
    <row r="2817" spans="1:29" ht="102.75" x14ac:dyDescent="0.25">
      <c r="A2817" s="2" t="s">
        <v>29</v>
      </c>
      <c r="B2817" s="2" t="s">
        <v>42</v>
      </c>
      <c r="C2817" s="2" t="s">
        <v>43</v>
      </c>
      <c r="D2817" s="2" t="s">
        <v>32</v>
      </c>
      <c r="E2817" s="2" t="s">
        <v>5764</v>
      </c>
      <c r="F2817" s="2" t="s">
        <v>41</v>
      </c>
      <c r="G2817" s="2">
        <v>1000</v>
      </c>
      <c r="H2817" s="2">
        <v>1</v>
      </c>
      <c r="I2817" s="3">
        <v>46181</v>
      </c>
      <c r="J2817" s="4"/>
      <c r="K2817" s="2">
        <v>4643362</v>
      </c>
      <c r="L2817" s="2">
        <v>10000</v>
      </c>
      <c r="M2817" s="2" t="s">
        <v>35</v>
      </c>
      <c r="N2817" s="5">
        <v>46181</v>
      </c>
      <c r="O2817" s="2" t="s">
        <v>5766</v>
      </c>
      <c r="P2817" s="2" t="s">
        <v>36</v>
      </c>
      <c r="Q2817" s="2" t="s">
        <v>88</v>
      </c>
      <c r="R2817" s="3">
        <v>46181</v>
      </c>
      <c r="S2817" s="2" t="s">
        <v>38</v>
      </c>
      <c r="T2817" s="2" t="s">
        <v>5767</v>
      </c>
      <c r="U2817" s="2">
        <v>0</v>
      </c>
      <c r="V2817" s="2">
        <v>0</v>
      </c>
      <c r="W2817" s="2" t="s">
        <v>351</v>
      </c>
      <c r="X2817" s="2">
        <v>2026</v>
      </c>
      <c r="Y2817" s="2" t="s">
        <v>40</v>
      </c>
      <c r="Z2817" s="4"/>
      <c r="AA2817" s="3">
        <v>46180</v>
      </c>
      <c r="AB2817" s="2" t="s">
        <v>35</v>
      </c>
      <c r="AC2817" s="2">
        <v>442930</v>
      </c>
    </row>
    <row r="2818" spans="1:29" ht="102.75" x14ac:dyDescent="0.25">
      <c r="A2818" s="2" t="s">
        <v>29</v>
      </c>
      <c r="B2818" s="2" t="s">
        <v>42</v>
      </c>
      <c r="C2818" s="2" t="s">
        <v>43</v>
      </c>
      <c r="D2818" s="2" t="s">
        <v>737</v>
      </c>
      <c r="E2818" s="2" t="s">
        <v>5768</v>
      </c>
      <c r="F2818" s="2" t="s">
        <v>5769</v>
      </c>
      <c r="G2818" s="2">
        <v>1587000</v>
      </c>
      <c r="H2818" s="2">
        <v>1</v>
      </c>
      <c r="I2818" s="3">
        <v>46180</v>
      </c>
      <c r="J2818" s="4"/>
      <c r="K2818" s="2">
        <v>4504507</v>
      </c>
      <c r="L2818" s="2">
        <v>23805</v>
      </c>
      <c r="M2818" s="2" t="s">
        <v>35</v>
      </c>
      <c r="N2818" s="5">
        <v>46180</v>
      </c>
      <c r="O2818" s="2" t="s">
        <v>5770</v>
      </c>
      <c r="P2818" s="2" t="s">
        <v>181</v>
      </c>
      <c r="Q2818" s="2" t="s">
        <v>37</v>
      </c>
      <c r="R2818" s="3">
        <v>46180</v>
      </c>
      <c r="S2818" s="2" t="s">
        <v>38</v>
      </c>
      <c r="T2818" s="2" t="s">
        <v>4341</v>
      </c>
      <c r="U2818" s="2" t="s">
        <v>82</v>
      </c>
      <c r="V2818" s="2">
        <v>0</v>
      </c>
      <c r="W2818" s="2" t="s">
        <v>3501</v>
      </c>
      <c r="X2818" s="2">
        <v>2026</v>
      </c>
      <c r="Y2818" s="2" t="s">
        <v>55</v>
      </c>
      <c r="Z2818" s="4"/>
      <c r="AA2818" s="3">
        <v>46176</v>
      </c>
      <c r="AB2818" s="2" t="s">
        <v>35</v>
      </c>
      <c r="AC2818" s="2">
        <v>442918</v>
      </c>
    </row>
    <row r="2819" spans="1:29" ht="102.75" x14ac:dyDescent="0.25">
      <c r="A2819" s="2" t="s">
        <v>29</v>
      </c>
      <c r="B2819" s="2" t="s">
        <v>42</v>
      </c>
      <c r="C2819" s="2" t="s">
        <v>43</v>
      </c>
      <c r="D2819" s="2" t="s">
        <v>737</v>
      </c>
      <c r="E2819" s="2" t="s">
        <v>5768</v>
      </c>
      <c r="F2819" s="2" t="s">
        <v>41</v>
      </c>
      <c r="G2819" s="2">
        <v>5000</v>
      </c>
      <c r="H2819" s="2">
        <v>1</v>
      </c>
      <c r="I2819" s="3">
        <v>46180</v>
      </c>
      <c r="J2819" s="4"/>
      <c r="K2819" s="2">
        <v>4504507</v>
      </c>
      <c r="L2819" s="2">
        <v>23805</v>
      </c>
      <c r="M2819" s="2" t="s">
        <v>35</v>
      </c>
      <c r="N2819" s="5">
        <v>46180</v>
      </c>
      <c r="O2819" s="2" t="s">
        <v>5770</v>
      </c>
      <c r="P2819" s="2" t="s">
        <v>181</v>
      </c>
      <c r="Q2819" s="2" t="s">
        <v>37</v>
      </c>
      <c r="R2819" s="3">
        <v>46180</v>
      </c>
      <c r="S2819" s="2" t="s">
        <v>38</v>
      </c>
      <c r="T2819" s="2" t="s">
        <v>4341</v>
      </c>
      <c r="U2819" s="2" t="s">
        <v>82</v>
      </c>
      <c r="V2819" s="2">
        <v>0</v>
      </c>
      <c r="W2819" s="2" t="s">
        <v>3501</v>
      </c>
      <c r="X2819" s="2">
        <v>2026</v>
      </c>
      <c r="Y2819" s="2" t="s">
        <v>55</v>
      </c>
      <c r="Z2819" s="4"/>
      <c r="AA2819" s="3">
        <v>46176</v>
      </c>
      <c r="AB2819" s="2" t="s">
        <v>35</v>
      </c>
      <c r="AC2819" s="2">
        <v>442918</v>
      </c>
    </row>
    <row r="2820" spans="1:29" ht="64.5" x14ac:dyDescent="0.25">
      <c r="A2820" s="2" t="s">
        <v>29</v>
      </c>
      <c r="B2820" s="2" t="s">
        <v>42</v>
      </c>
      <c r="C2820" s="2" t="s">
        <v>43</v>
      </c>
      <c r="D2820" s="2" t="s">
        <v>643</v>
      </c>
      <c r="E2820" s="2" t="s">
        <v>5771</v>
      </c>
      <c r="F2820" s="2" t="s">
        <v>3169</v>
      </c>
      <c r="G2820" s="2">
        <v>1890000</v>
      </c>
      <c r="H2820" s="2">
        <v>1</v>
      </c>
      <c r="I2820" s="3">
        <v>46185</v>
      </c>
      <c r="J2820" s="4"/>
      <c r="K2820" s="2">
        <v>4639418</v>
      </c>
      <c r="L2820" s="2">
        <v>70035</v>
      </c>
      <c r="M2820" s="2" t="s">
        <v>86</v>
      </c>
      <c r="N2820" s="5">
        <v>46185</v>
      </c>
      <c r="O2820" s="2" t="s">
        <v>5772</v>
      </c>
      <c r="P2820" s="2" t="s">
        <v>181</v>
      </c>
      <c r="Q2820" s="2">
        <v>0</v>
      </c>
      <c r="R2820" s="3">
        <v>46185</v>
      </c>
      <c r="S2820" s="2" t="s">
        <v>5624</v>
      </c>
      <c r="T2820" s="2" t="s">
        <v>383</v>
      </c>
      <c r="U2820" s="2">
        <v>0</v>
      </c>
      <c r="V2820" s="2">
        <v>0</v>
      </c>
      <c r="W2820" s="2" t="s">
        <v>383</v>
      </c>
      <c r="X2820" s="2">
        <v>2026</v>
      </c>
      <c r="Y2820" s="2" t="s">
        <v>55</v>
      </c>
      <c r="Z2820" s="4"/>
      <c r="AA2820" s="3">
        <v>46180</v>
      </c>
      <c r="AB2820" s="2" t="s">
        <v>86</v>
      </c>
      <c r="AC2820" s="2">
        <v>442898</v>
      </c>
    </row>
    <row r="2821" spans="1:29" ht="64.5" x14ac:dyDescent="0.25">
      <c r="A2821" s="2" t="s">
        <v>29</v>
      </c>
      <c r="B2821" s="2" t="s">
        <v>42</v>
      </c>
      <c r="C2821" s="2" t="s">
        <v>43</v>
      </c>
      <c r="D2821" s="2" t="s">
        <v>643</v>
      </c>
      <c r="E2821" s="2" t="s">
        <v>5771</v>
      </c>
      <c r="F2821" s="2" t="s">
        <v>5773</v>
      </c>
      <c r="G2821" s="2">
        <v>1822000</v>
      </c>
      <c r="H2821" s="2">
        <v>1</v>
      </c>
      <c r="I2821" s="3">
        <v>46185</v>
      </c>
      <c r="J2821" s="4"/>
      <c r="K2821" s="2">
        <v>4639418</v>
      </c>
      <c r="L2821" s="2">
        <v>70035</v>
      </c>
      <c r="M2821" s="2" t="s">
        <v>86</v>
      </c>
      <c r="N2821" s="5">
        <v>46185</v>
      </c>
      <c r="O2821" s="2" t="s">
        <v>5772</v>
      </c>
      <c r="P2821" s="2" t="s">
        <v>181</v>
      </c>
      <c r="Q2821" s="2">
        <v>0</v>
      </c>
      <c r="R2821" s="3">
        <v>46185</v>
      </c>
      <c r="S2821" s="2" t="s">
        <v>5624</v>
      </c>
      <c r="T2821" s="2" t="s">
        <v>383</v>
      </c>
      <c r="U2821" s="2">
        <v>0</v>
      </c>
      <c r="V2821" s="2">
        <v>0</v>
      </c>
      <c r="W2821" s="2" t="s">
        <v>383</v>
      </c>
      <c r="X2821" s="2">
        <v>2026</v>
      </c>
      <c r="Y2821" s="2" t="s">
        <v>55</v>
      </c>
      <c r="Z2821" s="4"/>
      <c r="AA2821" s="3">
        <v>46180</v>
      </c>
      <c r="AB2821" s="2" t="s">
        <v>86</v>
      </c>
      <c r="AC2821" s="2">
        <v>442898</v>
      </c>
    </row>
    <row r="2822" spans="1:29" ht="64.5" x14ac:dyDescent="0.25">
      <c r="A2822" s="2" t="s">
        <v>29</v>
      </c>
      <c r="B2822" s="2" t="s">
        <v>42</v>
      </c>
      <c r="C2822" s="2" t="s">
        <v>43</v>
      </c>
      <c r="D2822" s="2" t="s">
        <v>643</v>
      </c>
      <c r="E2822" s="2" t="s">
        <v>5771</v>
      </c>
      <c r="F2822" s="2" t="s">
        <v>41</v>
      </c>
      <c r="G2822" s="2">
        <v>5000</v>
      </c>
      <c r="H2822" s="2">
        <v>1</v>
      </c>
      <c r="I2822" s="3">
        <v>46185</v>
      </c>
      <c r="J2822" s="4"/>
      <c r="K2822" s="2">
        <v>4639418</v>
      </c>
      <c r="L2822" s="2">
        <v>70035</v>
      </c>
      <c r="M2822" s="2" t="s">
        <v>86</v>
      </c>
      <c r="N2822" s="5">
        <v>46185</v>
      </c>
      <c r="O2822" s="2" t="s">
        <v>5772</v>
      </c>
      <c r="P2822" s="2" t="s">
        <v>181</v>
      </c>
      <c r="Q2822" s="2">
        <v>0</v>
      </c>
      <c r="R2822" s="3">
        <v>46185</v>
      </c>
      <c r="S2822" s="2" t="s">
        <v>5624</v>
      </c>
      <c r="T2822" s="2" t="s">
        <v>383</v>
      </c>
      <c r="U2822" s="2">
        <v>0</v>
      </c>
      <c r="V2822" s="2">
        <v>0</v>
      </c>
      <c r="W2822" s="2" t="s">
        <v>383</v>
      </c>
      <c r="X2822" s="2">
        <v>2026</v>
      </c>
      <c r="Y2822" s="2" t="s">
        <v>55</v>
      </c>
      <c r="Z2822" s="4"/>
      <c r="AA2822" s="3">
        <v>46180</v>
      </c>
      <c r="AB2822" s="2" t="s">
        <v>86</v>
      </c>
      <c r="AC2822" s="2">
        <v>442898</v>
      </c>
    </row>
    <row r="2823" spans="1:29" ht="90" x14ac:dyDescent="0.25">
      <c r="A2823" s="2" t="s">
        <v>29</v>
      </c>
      <c r="B2823" s="2" t="s">
        <v>42</v>
      </c>
      <c r="C2823" s="2" t="s">
        <v>43</v>
      </c>
      <c r="D2823" s="2" t="s">
        <v>176</v>
      </c>
      <c r="E2823" s="2" t="s">
        <v>5774</v>
      </c>
      <c r="F2823" s="2" t="s">
        <v>5775</v>
      </c>
      <c r="G2823" s="2">
        <v>2535000</v>
      </c>
      <c r="H2823" s="2">
        <v>1</v>
      </c>
      <c r="I2823" s="3">
        <v>46183</v>
      </c>
      <c r="J2823" s="4"/>
      <c r="K2823" s="2">
        <v>4616747</v>
      </c>
      <c r="L2823" s="2">
        <v>38025</v>
      </c>
      <c r="M2823" s="2" t="s">
        <v>5776</v>
      </c>
      <c r="N2823" s="5">
        <v>46181</v>
      </c>
      <c r="O2823" s="2">
        <v>555</v>
      </c>
      <c r="P2823" s="2" t="s">
        <v>181</v>
      </c>
      <c r="Q2823" s="2">
        <v>0</v>
      </c>
      <c r="R2823" s="3">
        <v>46181</v>
      </c>
      <c r="S2823" s="2" t="s">
        <v>1074</v>
      </c>
      <c r="T2823" s="2" t="s">
        <v>4080</v>
      </c>
      <c r="U2823" s="2" t="s">
        <v>441</v>
      </c>
      <c r="V2823" s="2">
        <v>0</v>
      </c>
      <c r="W2823" s="2" t="s">
        <v>670</v>
      </c>
      <c r="X2823" s="2">
        <v>2026</v>
      </c>
      <c r="Y2823" s="2" t="s">
        <v>55</v>
      </c>
      <c r="Z2823" s="4"/>
      <c r="AA2823" s="3">
        <v>46180</v>
      </c>
      <c r="AB2823" s="2" t="s">
        <v>5776</v>
      </c>
      <c r="AC2823" s="2">
        <v>442824</v>
      </c>
    </row>
    <row r="2824" spans="1:29" ht="90" x14ac:dyDescent="0.25">
      <c r="A2824" s="2" t="s">
        <v>29</v>
      </c>
      <c r="B2824" s="2" t="s">
        <v>42</v>
      </c>
      <c r="C2824" s="2" t="s">
        <v>43</v>
      </c>
      <c r="D2824" s="2" t="s">
        <v>176</v>
      </c>
      <c r="E2824" s="2" t="s">
        <v>5774</v>
      </c>
      <c r="F2824" s="2" t="s">
        <v>41</v>
      </c>
      <c r="G2824" s="2">
        <v>5000</v>
      </c>
      <c r="H2824" s="2">
        <v>1</v>
      </c>
      <c r="I2824" s="3">
        <v>46183</v>
      </c>
      <c r="J2824" s="4"/>
      <c r="K2824" s="2">
        <v>4616747</v>
      </c>
      <c r="L2824" s="2">
        <v>38025</v>
      </c>
      <c r="M2824" s="2" t="s">
        <v>5776</v>
      </c>
      <c r="N2824" s="5">
        <v>46181</v>
      </c>
      <c r="O2824" s="2">
        <v>555</v>
      </c>
      <c r="P2824" s="2" t="s">
        <v>181</v>
      </c>
      <c r="Q2824" s="2">
        <v>0</v>
      </c>
      <c r="R2824" s="3">
        <v>46181</v>
      </c>
      <c r="S2824" s="2" t="s">
        <v>1074</v>
      </c>
      <c r="T2824" s="2" t="s">
        <v>4080</v>
      </c>
      <c r="U2824" s="2" t="s">
        <v>441</v>
      </c>
      <c r="V2824" s="2">
        <v>0</v>
      </c>
      <c r="W2824" s="2" t="s">
        <v>670</v>
      </c>
      <c r="X2824" s="2">
        <v>2026</v>
      </c>
      <c r="Y2824" s="2" t="s">
        <v>55</v>
      </c>
      <c r="Z2824" s="4"/>
      <c r="AA2824" s="3">
        <v>46180</v>
      </c>
      <c r="AB2824" s="2" t="s">
        <v>5776</v>
      </c>
      <c r="AC2824" s="2">
        <v>442824</v>
      </c>
    </row>
    <row r="2825" spans="1:29" ht="64.5" x14ac:dyDescent="0.25">
      <c r="A2825" s="2" t="s">
        <v>29</v>
      </c>
      <c r="B2825" s="2" t="s">
        <v>42</v>
      </c>
      <c r="C2825" s="2" t="s">
        <v>43</v>
      </c>
      <c r="D2825" s="2" t="s">
        <v>44</v>
      </c>
      <c r="E2825" s="2" t="s">
        <v>5777</v>
      </c>
      <c r="F2825" s="2" t="s">
        <v>56</v>
      </c>
      <c r="G2825" s="2">
        <v>1158000</v>
      </c>
      <c r="H2825" s="2">
        <v>1</v>
      </c>
      <c r="I2825" s="3">
        <v>46180</v>
      </c>
      <c r="J2825" s="4"/>
      <c r="K2825" s="2">
        <v>4612889</v>
      </c>
      <c r="L2825" s="2">
        <v>29025</v>
      </c>
      <c r="M2825" s="2" t="s">
        <v>3093</v>
      </c>
      <c r="N2825" s="5">
        <v>46178</v>
      </c>
      <c r="O2825" s="2" t="s">
        <v>5778</v>
      </c>
      <c r="P2825" s="2" t="s">
        <v>370</v>
      </c>
      <c r="Q2825" s="2">
        <v>0</v>
      </c>
      <c r="R2825" s="3">
        <v>46178</v>
      </c>
      <c r="S2825" s="2" t="s">
        <v>3094</v>
      </c>
      <c r="T2825" s="2" t="s">
        <v>5779</v>
      </c>
      <c r="U2825" s="2">
        <v>0</v>
      </c>
      <c r="V2825" s="2">
        <v>0</v>
      </c>
      <c r="W2825" s="2" t="s">
        <v>5779</v>
      </c>
      <c r="X2825" s="2">
        <v>2026</v>
      </c>
      <c r="Y2825" s="2" t="s">
        <v>55</v>
      </c>
      <c r="Z2825" s="4"/>
      <c r="AA2825" s="3">
        <v>46174</v>
      </c>
      <c r="AB2825" s="2" t="s">
        <v>3093</v>
      </c>
      <c r="AC2825" s="2">
        <v>442800</v>
      </c>
    </row>
    <row r="2826" spans="1:29" ht="64.5" x14ac:dyDescent="0.25">
      <c r="A2826" s="2" t="s">
        <v>29</v>
      </c>
      <c r="B2826" s="2" t="s">
        <v>42</v>
      </c>
      <c r="C2826" s="2" t="s">
        <v>43</v>
      </c>
      <c r="D2826" s="2" t="s">
        <v>44</v>
      </c>
      <c r="E2826" s="2" t="s">
        <v>5777</v>
      </c>
      <c r="F2826" s="2" t="s">
        <v>41</v>
      </c>
      <c r="G2826" s="2">
        <v>1000</v>
      </c>
      <c r="H2826" s="2">
        <v>1</v>
      </c>
      <c r="I2826" s="3">
        <v>46180</v>
      </c>
      <c r="J2826" s="4"/>
      <c r="K2826" s="2">
        <v>4612889</v>
      </c>
      <c r="L2826" s="2">
        <v>29025</v>
      </c>
      <c r="M2826" s="2" t="s">
        <v>3093</v>
      </c>
      <c r="N2826" s="5">
        <v>46178</v>
      </c>
      <c r="O2826" s="2" t="s">
        <v>5778</v>
      </c>
      <c r="P2826" s="2" t="s">
        <v>370</v>
      </c>
      <c r="Q2826" s="2">
        <v>0</v>
      </c>
      <c r="R2826" s="3">
        <v>46178</v>
      </c>
      <c r="S2826" s="2" t="s">
        <v>3094</v>
      </c>
      <c r="T2826" s="2" t="s">
        <v>5779</v>
      </c>
      <c r="U2826" s="2">
        <v>0</v>
      </c>
      <c r="V2826" s="2">
        <v>0</v>
      </c>
      <c r="W2826" s="2" t="s">
        <v>5779</v>
      </c>
      <c r="X2826" s="2">
        <v>2026</v>
      </c>
      <c r="Y2826" s="2" t="s">
        <v>55</v>
      </c>
      <c r="Z2826" s="4"/>
      <c r="AA2826" s="3">
        <v>46174</v>
      </c>
      <c r="AB2826" s="2" t="s">
        <v>3093</v>
      </c>
      <c r="AC2826" s="2">
        <v>442800</v>
      </c>
    </row>
    <row r="2827" spans="1:29" ht="64.5" x14ac:dyDescent="0.25">
      <c r="A2827" s="2" t="s">
        <v>29</v>
      </c>
      <c r="B2827" s="2" t="s">
        <v>42</v>
      </c>
      <c r="C2827" s="2" t="s">
        <v>43</v>
      </c>
      <c r="D2827" s="2" t="s">
        <v>44</v>
      </c>
      <c r="E2827" s="2" t="s">
        <v>5777</v>
      </c>
      <c r="F2827" s="2" t="s">
        <v>5780</v>
      </c>
      <c r="G2827" s="2">
        <v>1935000</v>
      </c>
      <c r="H2827" s="2">
        <v>1</v>
      </c>
      <c r="I2827" s="3">
        <v>46180</v>
      </c>
      <c r="J2827" s="4"/>
      <c r="K2827" s="2">
        <v>4612889</v>
      </c>
      <c r="L2827" s="2">
        <v>29025</v>
      </c>
      <c r="M2827" s="2" t="s">
        <v>3093</v>
      </c>
      <c r="N2827" s="5">
        <v>46178</v>
      </c>
      <c r="O2827" s="2" t="s">
        <v>5778</v>
      </c>
      <c r="P2827" s="2" t="s">
        <v>370</v>
      </c>
      <c r="Q2827" s="2">
        <v>0</v>
      </c>
      <c r="R2827" s="3">
        <v>46178</v>
      </c>
      <c r="S2827" s="2" t="s">
        <v>3094</v>
      </c>
      <c r="T2827" s="2" t="s">
        <v>5779</v>
      </c>
      <c r="U2827" s="2">
        <v>0</v>
      </c>
      <c r="V2827" s="2">
        <v>0</v>
      </c>
      <c r="W2827" s="2" t="s">
        <v>5779</v>
      </c>
      <c r="X2827" s="2">
        <v>2026</v>
      </c>
      <c r="Y2827" s="2" t="s">
        <v>55</v>
      </c>
      <c r="Z2827" s="4"/>
      <c r="AA2827" s="3">
        <v>46174</v>
      </c>
      <c r="AB2827" s="2" t="s">
        <v>3093</v>
      </c>
      <c r="AC2827" s="2">
        <v>442800</v>
      </c>
    </row>
    <row r="2828" spans="1:29" ht="64.5" x14ac:dyDescent="0.25">
      <c r="A2828" s="2" t="s">
        <v>29</v>
      </c>
      <c r="B2828" s="2" t="s">
        <v>42</v>
      </c>
      <c r="C2828" s="2" t="s">
        <v>43</v>
      </c>
      <c r="D2828" s="2" t="s">
        <v>55</v>
      </c>
      <c r="E2828" s="2" t="s">
        <v>5781</v>
      </c>
      <c r="F2828" s="2" t="s">
        <v>5782</v>
      </c>
      <c r="G2828" s="2">
        <v>1013900</v>
      </c>
      <c r="H2828" s="2">
        <v>1</v>
      </c>
      <c r="I2828" s="3">
        <v>46180</v>
      </c>
      <c r="J2828" s="4"/>
      <c r="K2828" s="2">
        <v>4641288</v>
      </c>
      <c r="L2828" s="2" t="s">
        <v>5783</v>
      </c>
      <c r="M2828" s="2" t="s">
        <v>1951</v>
      </c>
      <c r="N2828" s="5">
        <v>46180</v>
      </c>
      <c r="O2828" s="2">
        <v>508</v>
      </c>
      <c r="P2828" s="2" t="s">
        <v>181</v>
      </c>
      <c r="Q2828" s="2" t="s">
        <v>88</v>
      </c>
      <c r="R2828" s="3">
        <v>46180</v>
      </c>
      <c r="S2828" s="2" t="s">
        <v>2199</v>
      </c>
      <c r="T2828" s="2" t="s">
        <v>5784</v>
      </c>
      <c r="U2828" s="2">
        <v>0</v>
      </c>
      <c r="V2828" s="2">
        <v>0</v>
      </c>
      <c r="W2828" s="2" t="s">
        <v>5785</v>
      </c>
      <c r="X2828" s="2">
        <v>2026</v>
      </c>
      <c r="Y2828" s="2" t="s">
        <v>2899</v>
      </c>
      <c r="Z2828" s="4"/>
      <c r="AA2828" s="3">
        <v>46180</v>
      </c>
      <c r="AB2828" s="2" t="s">
        <v>1951</v>
      </c>
      <c r="AC2828" s="2">
        <v>442784</v>
      </c>
    </row>
    <row r="2829" spans="1:29" ht="64.5" x14ac:dyDescent="0.25">
      <c r="A2829" s="2" t="s">
        <v>29</v>
      </c>
      <c r="B2829" s="2" t="s">
        <v>42</v>
      </c>
      <c r="C2829" s="2" t="s">
        <v>43</v>
      </c>
      <c r="D2829" s="2" t="s">
        <v>55</v>
      </c>
      <c r="E2829" s="2" t="s">
        <v>5781</v>
      </c>
      <c r="F2829" s="2" t="s">
        <v>41</v>
      </c>
      <c r="G2829" s="2">
        <v>5000</v>
      </c>
      <c r="H2829" s="2">
        <v>1</v>
      </c>
      <c r="I2829" s="3">
        <v>46180</v>
      </c>
      <c r="J2829" s="4"/>
      <c r="K2829" s="2">
        <v>4641288</v>
      </c>
      <c r="L2829" s="2" t="s">
        <v>5783</v>
      </c>
      <c r="M2829" s="2" t="s">
        <v>1951</v>
      </c>
      <c r="N2829" s="5">
        <v>46180</v>
      </c>
      <c r="O2829" s="2">
        <v>508</v>
      </c>
      <c r="P2829" s="2" t="s">
        <v>181</v>
      </c>
      <c r="Q2829" s="2" t="s">
        <v>88</v>
      </c>
      <c r="R2829" s="3">
        <v>46180</v>
      </c>
      <c r="S2829" s="2" t="s">
        <v>2199</v>
      </c>
      <c r="T2829" s="2" t="s">
        <v>5784</v>
      </c>
      <c r="U2829" s="2">
        <v>0</v>
      </c>
      <c r="V2829" s="2">
        <v>0</v>
      </c>
      <c r="W2829" s="2" t="s">
        <v>5785</v>
      </c>
      <c r="X2829" s="2">
        <v>2026</v>
      </c>
      <c r="Y2829" s="2" t="s">
        <v>2899</v>
      </c>
      <c r="Z2829" s="4"/>
      <c r="AA2829" s="3">
        <v>46180</v>
      </c>
      <c r="AB2829" s="2" t="s">
        <v>1951</v>
      </c>
      <c r="AC2829" s="2">
        <v>442784</v>
      </c>
    </row>
    <row r="2830" spans="1:29" ht="102.75" x14ac:dyDescent="0.25">
      <c r="A2830" s="2" t="s">
        <v>29</v>
      </c>
      <c r="B2830" s="2" t="s">
        <v>42</v>
      </c>
      <c r="C2830" s="2" t="s">
        <v>43</v>
      </c>
      <c r="D2830" s="2" t="s">
        <v>32</v>
      </c>
      <c r="E2830" s="2" t="s">
        <v>5786</v>
      </c>
      <c r="F2830" s="2" t="s">
        <v>5787</v>
      </c>
      <c r="G2830" s="2">
        <v>3463000</v>
      </c>
      <c r="H2830" s="2">
        <v>1</v>
      </c>
      <c r="I2830" s="3">
        <v>46181</v>
      </c>
      <c r="J2830" s="4"/>
      <c r="K2830" s="2">
        <v>4642436</v>
      </c>
      <c r="L2830" s="2">
        <v>20000</v>
      </c>
      <c r="M2830" s="2" t="s">
        <v>35</v>
      </c>
      <c r="N2830" s="5">
        <v>46181</v>
      </c>
      <c r="O2830" s="2" t="s">
        <v>5788</v>
      </c>
      <c r="P2830" s="2" t="s">
        <v>36</v>
      </c>
      <c r="Q2830" s="2" t="s">
        <v>1224</v>
      </c>
      <c r="R2830" s="3">
        <v>46181</v>
      </c>
      <c r="S2830" s="2" t="s">
        <v>38</v>
      </c>
      <c r="T2830" s="2" t="s">
        <v>1225</v>
      </c>
      <c r="U2830" s="2" t="s">
        <v>1334</v>
      </c>
      <c r="V2830" s="2" t="s">
        <v>53</v>
      </c>
      <c r="W2830" s="2" t="s">
        <v>5789</v>
      </c>
      <c r="X2830" s="2">
        <v>2025</v>
      </c>
      <c r="Y2830" s="2" t="s">
        <v>40</v>
      </c>
      <c r="Z2830" s="4"/>
      <c r="AA2830" s="3">
        <v>46180</v>
      </c>
      <c r="AB2830" s="2" t="s">
        <v>35</v>
      </c>
      <c r="AC2830" s="2">
        <v>442780</v>
      </c>
    </row>
    <row r="2831" spans="1:29" ht="102.75" x14ac:dyDescent="0.25">
      <c r="A2831" s="2" t="s">
        <v>29</v>
      </c>
      <c r="B2831" s="2" t="s">
        <v>42</v>
      </c>
      <c r="C2831" s="2" t="s">
        <v>43</v>
      </c>
      <c r="D2831" s="2" t="s">
        <v>32</v>
      </c>
      <c r="E2831" s="2" t="s">
        <v>5786</v>
      </c>
      <c r="F2831" s="2" t="s">
        <v>41</v>
      </c>
      <c r="G2831" s="2">
        <v>1000</v>
      </c>
      <c r="H2831" s="2">
        <v>1</v>
      </c>
      <c r="I2831" s="3">
        <v>46181</v>
      </c>
      <c r="J2831" s="4"/>
      <c r="K2831" s="2">
        <v>4642436</v>
      </c>
      <c r="L2831" s="2">
        <v>20000</v>
      </c>
      <c r="M2831" s="2" t="s">
        <v>35</v>
      </c>
      <c r="N2831" s="5">
        <v>46181</v>
      </c>
      <c r="O2831" s="2" t="s">
        <v>5788</v>
      </c>
      <c r="P2831" s="2" t="s">
        <v>36</v>
      </c>
      <c r="Q2831" s="2" t="s">
        <v>1224</v>
      </c>
      <c r="R2831" s="3">
        <v>46181</v>
      </c>
      <c r="S2831" s="2" t="s">
        <v>38</v>
      </c>
      <c r="T2831" s="2" t="s">
        <v>1225</v>
      </c>
      <c r="U2831" s="2" t="s">
        <v>1334</v>
      </c>
      <c r="V2831" s="2" t="s">
        <v>53</v>
      </c>
      <c r="W2831" s="2" t="s">
        <v>5789</v>
      </c>
      <c r="X2831" s="2">
        <v>2025</v>
      </c>
      <c r="Y2831" s="2" t="s">
        <v>40</v>
      </c>
      <c r="Z2831" s="4"/>
      <c r="AA2831" s="3">
        <v>46180</v>
      </c>
      <c r="AB2831" s="2" t="s">
        <v>35</v>
      </c>
      <c r="AC2831" s="2">
        <v>442780</v>
      </c>
    </row>
    <row r="2832" spans="1:29" ht="64.5" x14ac:dyDescent="0.25">
      <c r="A2832" s="2" t="s">
        <v>29</v>
      </c>
      <c r="B2832" s="2" t="s">
        <v>42</v>
      </c>
      <c r="C2832" s="2" t="s">
        <v>43</v>
      </c>
      <c r="D2832" s="2" t="s">
        <v>176</v>
      </c>
      <c r="E2832" s="2" t="s">
        <v>5790</v>
      </c>
      <c r="F2832" s="2" t="s">
        <v>5791</v>
      </c>
      <c r="G2832" s="2">
        <v>1419000</v>
      </c>
      <c r="H2832" s="2">
        <v>1</v>
      </c>
      <c r="I2832" s="3">
        <v>46180</v>
      </c>
      <c r="J2832" s="4"/>
      <c r="K2832" s="2">
        <v>3859408</v>
      </c>
      <c r="L2832" s="2">
        <v>21285</v>
      </c>
      <c r="M2832" s="2" t="s">
        <v>5157</v>
      </c>
      <c r="N2832" s="5">
        <v>46179</v>
      </c>
      <c r="O2832" s="2" t="s">
        <v>5792</v>
      </c>
      <c r="P2832" s="2" t="s">
        <v>136</v>
      </c>
      <c r="Q2832" s="2">
        <v>0</v>
      </c>
      <c r="R2832" s="3">
        <v>46179</v>
      </c>
      <c r="S2832" s="2" t="s">
        <v>5793</v>
      </c>
      <c r="T2832" s="2" t="s">
        <v>5794</v>
      </c>
      <c r="U2832" s="2">
        <v>0</v>
      </c>
      <c r="V2832" s="2">
        <v>0</v>
      </c>
      <c r="W2832" s="2" t="s">
        <v>5794</v>
      </c>
      <c r="X2832" s="2">
        <v>2026</v>
      </c>
      <c r="Y2832" s="2" t="s">
        <v>55</v>
      </c>
      <c r="Z2832" s="4"/>
      <c r="AA2832" s="4"/>
      <c r="AB2832" s="2" t="s">
        <v>5157</v>
      </c>
      <c r="AC2832" s="2">
        <v>442754</v>
      </c>
    </row>
    <row r="2833" spans="1:29" ht="102.75" x14ac:dyDescent="0.25">
      <c r="A2833" s="2" t="s">
        <v>29</v>
      </c>
      <c r="B2833" s="2" t="s">
        <v>42</v>
      </c>
      <c r="C2833" s="2" t="s">
        <v>43</v>
      </c>
      <c r="D2833" s="2" t="s">
        <v>32</v>
      </c>
      <c r="E2833" s="2" t="s">
        <v>5795</v>
      </c>
      <c r="F2833" s="2" t="s">
        <v>5796</v>
      </c>
      <c r="G2833" s="2">
        <v>4507000</v>
      </c>
      <c r="H2833" s="2">
        <v>1</v>
      </c>
      <c r="I2833" s="3">
        <v>46180</v>
      </c>
      <c r="J2833" s="4"/>
      <c r="K2833" s="2">
        <v>4642330</v>
      </c>
      <c r="L2833" s="2">
        <v>20000</v>
      </c>
      <c r="M2833" s="2" t="s">
        <v>35</v>
      </c>
      <c r="N2833" s="5">
        <v>46180</v>
      </c>
      <c r="O2833" s="2" t="s">
        <v>5797</v>
      </c>
      <c r="P2833" s="2" t="s">
        <v>36</v>
      </c>
      <c r="Q2833" s="2" t="s">
        <v>1965</v>
      </c>
      <c r="R2833" s="3">
        <v>46180</v>
      </c>
      <c r="S2833" s="2" t="s">
        <v>38</v>
      </c>
      <c r="T2833" s="2" t="s">
        <v>1966</v>
      </c>
      <c r="U2833" s="2" t="s">
        <v>5798</v>
      </c>
      <c r="V2833" s="2" t="s">
        <v>37</v>
      </c>
      <c r="W2833" s="2" t="s">
        <v>5799</v>
      </c>
      <c r="X2833" s="2">
        <v>2026</v>
      </c>
      <c r="Y2833" s="2" t="s">
        <v>40</v>
      </c>
      <c r="Z2833" s="4"/>
      <c r="AA2833" s="3">
        <v>46180</v>
      </c>
      <c r="AB2833" s="2" t="s">
        <v>35</v>
      </c>
      <c r="AC2833" s="2">
        <v>442740</v>
      </c>
    </row>
    <row r="2834" spans="1:29" ht="102.75" x14ac:dyDescent="0.25">
      <c r="A2834" s="2" t="s">
        <v>29</v>
      </c>
      <c r="B2834" s="2" t="s">
        <v>42</v>
      </c>
      <c r="C2834" s="2" t="s">
        <v>43</v>
      </c>
      <c r="D2834" s="2" t="s">
        <v>32</v>
      </c>
      <c r="E2834" s="2" t="s">
        <v>5795</v>
      </c>
      <c r="F2834" s="2" t="s">
        <v>41</v>
      </c>
      <c r="G2834" s="2">
        <v>1000</v>
      </c>
      <c r="H2834" s="2">
        <v>1</v>
      </c>
      <c r="I2834" s="3">
        <v>46180</v>
      </c>
      <c r="J2834" s="4"/>
      <c r="K2834" s="2">
        <v>4642330</v>
      </c>
      <c r="L2834" s="2">
        <v>20000</v>
      </c>
      <c r="M2834" s="2" t="s">
        <v>35</v>
      </c>
      <c r="N2834" s="5">
        <v>46180</v>
      </c>
      <c r="O2834" s="2" t="s">
        <v>5797</v>
      </c>
      <c r="P2834" s="2" t="s">
        <v>36</v>
      </c>
      <c r="Q2834" s="2" t="s">
        <v>1965</v>
      </c>
      <c r="R2834" s="3">
        <v>46180</v>
      </c>
      <c r="S2834" s="2" t="s">
        <v>38</v>
      </c>
      <c r="T2834" s="2" t="s">
        <v>1966</v>
      </c>
      <c r="U2834" s="2" t="s">
        <v>5798</v>
      </c>
      <c r="V2834" s="2" t="s">
        <v>37</v>
      </c>
      <c r="W2834" s="2" t="s">
        <v>5799</v>
      </c>
      <c r="X2834" s="2">
        <v>2026</v>
      </c>
      <c r="Y2834" s="2" t="s">
        <v>40</v>
      </c>
      <c r="Z2834" s="4"/>
      <c r="AA2834" s="3">
        <v>46180</v>
      </c>
      <c r="AB2834" s="2" t="s">
        <v>35</v>
      </c>
      <c r="AC2834" s="2">
        <v>442740</v>
      </c>
    </row>
    <row r="2835" spans="1:29" ht="51.75" x14ac:dyDescent="0.25">
      <c r="A2835" s="2" t="s">
        <v>29</v>
      </c>
      <c r="B2835" s="2" t="s">
        <v>42</v>
      </c>
      <c r="C2835" s="2" t="s">
        <v>43</v>
      </c>
      <c r="D2835" s="2" t="s">
        <v>176</v>
      </c>
      <c r="E2835" s="2" t="s">
        <v>5800</v>
      </c>
      <c r="F2835" s="2" t="s">
        <v>56</v>
      </c>
      <c r="G2835" s="2">
        <v>696800</v>
      </c>
      <c r="H2835" s="2">
        <v>1</v>
      </c>
      <c r="I2835" s="3">
        <v>46183</v>
      </c>
      <c r="J2835" s="4"/>
      <c r="K2835" s="2">
        <v>4640571</v>
      </c>
      <c r="L2835" s="2">
        <v>16815</v>
      </c>
      <c r="M2835" s="2" t="s">
        <v>2340</v>
      </c>
      <c r="N2835" s="5">
        <v>46183</v>
      </c>
      <c r="O2835" s="2">
        <v>253</v>
      </c>
      <c r="P2835" s="2" t="s">
        <v>370</v>
      </c>
      <c r="Q2835" s="2">
        <v>0</v>
      </c>
      <c r="R2835" s="3">
        <v>46183</v>
      </c>
      <c r="S2835" s="2" t="s">
        <v>145</v>
      </c>
      <c r="T2835" s="2" t="s">
        <v>3426</v>
      </c>
      <c r="U2835" s="2">
        <v>0</v>
      </c>
      <c r="V2835" s="2">
        <v>0</v>
      </c>
      <c r="W2835" s="2" t="s">
        <v>3426</v>
      </c>
      <c r="X2835" s="2">
        <v>2026</v>
      </c>
      <c r="Y2835" s="2" t="s">
        <v>55</v>
      </c>
      <c r="Z2835" s="4"/>
      <c r="AA2835" s="3">
        <v>46180</v>
      </c>
      <c r="AB2835" s="2" t="s">
        <v>2340</v>
      </c>
      <c r="AC2835" s="2">
        <v>442718</v>
      </c>
    </row>
    <row r="2836" spans="1:29" ht="64.5" x14ac:dyDescent="0.25">
      <c r="A2836" s="2" t="s">
        <v>29</v>
      </c>
      <c r="B2836" s="2" t="s">
        <v>42</v>
      </c>
      <c r="C2836" s="2" t="s">
        <v>43</v>
      </c>
      <c r="D2836" s="2" t="s">
        <v>176</v>
      </c>
      <c r="E2836" s="2" t="s">
        <v>5800</v>
      </c>
      <c r="F2836" s="2" t="s">
        <v>5801</v>
      </c>
      <c r="G2836" s="2">
        <v>1121000</v>
      </c>
      <c r="H2836" s="2">
        <v>1</v>
      </c>
      <c r="I2836" s="3">
        <v>46183</v>
      </c>
      <c r="J2836" s="4"/>
      <c r="K2836" s="2">
        <v>4640571</v>
      </c>
      <c r="L2836" s="2">
        <v>16815</v>
      </c>
      <c r="M2836" s="2" t="s">
        <v>2340</v>
      </c>
      <c r="N2836" s="5">
        <v>46183</v>
      </c>
      <c r="O2836" s="2">
        <v>253</v>
      </c>
      <c r="P2836" s="2" t="s">
        <v>370</v>
      </c>
      <c r="Q2836" s="2">
        <v>0</v>
      </c>
      <c r="R2836" s="3">
        <v>46183</v>
      </c>
      <c r="S2836" s="2" t="s">
        <v>145</v>
      </c>
      <c r="T2836" s="2" t="s">
        <v>3426</v>
      </c>
      <c r="U2836" s="2">
        <v>0</v>
      </c>
      <c r="V2836" s="2">
        <v>0</v>
      </c>
      <c r="W2836" s="2" t="s">
        <v>3426</v>
      </c>
      <c r="X2836" s="2">
        <v>2026</v>
      </c>
      <c r="Y2836" s="2" t="s">
        <v>55</v>
      </c>
      <c r="Z2836" s="4"/>
      <c r="AA2836" s="3">
        <v>46180</v>
      </c>
      <c r="AB2836" s="2" t="s">
        <v>2340</v>
      </c>
      <c r="AC2836" s="2">
        <v>442718</v>
      </c>
    </row>
    <row r="2837" spans="1:29" ht="39" x14ac:dyDescent="0.25">
      <c r="A2837" s="2" t="s">
        <v>29</v>
      </c>
      <c r="B2837" s="2" t="s">
        <v>42</v>
      </c>
      <c r="C2837" s="2" t="s">
        <v>43</v>
      </c>
      <c r="D2837" s="2" t="s">
        <v>176</v>
      </c>
      <c r="E2837" s="2" t="s">
        <v>5800</v>
      </c>
      <c r="F2837" s="2" t="s">
        <v>41</v>
      </c>
      <c r="G2837" s="2">
        <v>5000</v>
      </c>
      <c r="H2837" s="2">
        <v>1</v>
      </c>
      <c r="I2837" s="3">
        <v>46183</v>
      </c>
      <c r="J2837" s="4"/>
      <c r="K2837" s="2">
        <v>4640571</v>
      </c>
      <c r="L2837" s="2">
        <v>16815</v>
      </c>
      <c r="M2837" s="2" t="s">
        <v>2340</v>
      </c>
      <c r="N2837" s="5">
        <v>46183</v>
      </c>
      <c r="O2837" s="2">
        <v>253</v>
      </c>
      <c r="P2837" s="2" t="s">
        <v>370</v>
      </c>
      <c r="Q2837" s="2">
        <v>0</v>
      </c>
      <c r="R2837" s="3">
        <v>46183</v>
      </c>
      <c r="S2837" s="2" t="s">
        <v>145</v>
      </c>
      <c r="T2837" s="2" t="s">
        <v>3426</v>
      </c>
      <c r="U2837" s="2">
        <v>0</v>
      </c>
      <c r="V2837" s="2">
        <v>0</v>
      </c>
      <c r="W2837" s="2" t="s">
        <v>3426</v>
      </c>
      <c r="X2837" s="2">
        <v>2026</v>
      </c>
      <c r="Y2837" s="2" t="s">
        <v>55</v>
      </c>
      <c r="Z2837" s="4"/>
      <c r="AA2837" s="3">
        <v>46180</v>
      </c>
      <c r="AB2837" s="2" t="s">
        <v>2340</v>
      </c>
      <c r="AC2837" s="2">
        <v>442718</v>
      </c>
    </row>
    <row r="2838" spans="1:29" ht="102.75" x14ac:dyDescent="0.25">
      <c r="A2838" s="2" t="s">
        <v>29</v>
      </c>
      <c r="B2838" s="2" t="s">
        <v>42</v>
      </c>
      <c r="C2838" s="2" t="s">
        <v>43</v>
      </c>
      <c r="D2838" s="2" t="s">
        <v>32</v>
      </c>
      <c r="E2838" s="2" t="s">
        <v>5802</v>
      </c>
      <c r="F2838" s="2" t="s">
        <v>41</v>
      </c>
      <c r="G2838" s="2">
        <v>1000</v>
      </c>
      <c r="H2838" s="2">
        <v>1</v>
      </c>
      <c r="I2838" s="3">
        <v>46180</v>
      </c>
      <c r="J2838" s="4"/>
      <c r="K2838" s="2">
        <v>4641714</v>
      </c>
      <c r="L2838" s="2">
        <v>20000</v>
      </c>
      <c r="M2838" s="2" t="s">
        <v>35</v>
      </c>
      <c r="N2838" s="5">
        <v>46180</v>
      </c>
      <c r="O2838" s="2" t="s">
        <v>5803</v>
      </c>
      <c r="P2838" s="2" t="s">
        <v>36</v>
      </c>
      <c r="Q2838" s="2" t="s">
        <v>137</v>
      </c>
      <c r="R2838" s="3">
        <v>46180</v>
      </c>
      <c r="S2838" s="2" t="s">
        <v>38</v>
      </c>
      <c r="T2838" s="2" t="s">
        <v>139</v>
      </c>
      <c r="U2838" s="2" t="s">
        <v>1126</v>
      </c>
      <c r="V2838" s="2" t="s">
        <v>1635</v>
      </c>
      <c r="W2838" s="2" t="s">
        <v>5804</v>
      </c>
      <c r="X2838" s="2">
        <v>2025</v>
      </c>
      <c r="Y2838" s="2" t="s">
        <v>40</v>
      </c>
      <c r="Z2838" s="4"/>
      <c r="AA2838" s="3">
        <v>46180</v>
      </c>
      <c r="AB2838" s="2" t="s">
        <v>35</v>
      </c>
      <c r="AC2838" s="2">
        <v>442628</v>
      </c>
    </row>
    <row r="2839" spans="1:29" ht="102.75" x14ac:dyDescent="0.25">
      <c r="A2839" s="2" t="s">
        <v>29</v>
      </c>
      <c r="B2839" s="2" t="s">
        <v>42</v>
      </c>
      <c r="C2839" s="2" t="s">
        <v>43</v>
      </c>
      <c r="D2839" s="2" t="s">
        <v>32</v>
      </c>
      <c r="E2839" s="2" t="s">
        <v>5802</v>
      </c>
      <c r="F2839" s="2" t="s">
        <v>5805</v>
      </c>
      <c r="G2839" s="2">
        <v>2179900</v>
      </c>
      <c r="H2839" s="2">
        <v>1</v>
      </c>
      <c r="I2839" s="3">
        <v>46180</v>
      </c>
      <c r="J2839" s="4"/>
      <c r="K2839" s="2">
        <v>4641714</v>
      </c>
      <c r="L2839" s="2">
        <v>20000</v>
      </c>
      <c r="M2839" s="2" t="s">
        <v>35</v>
      </c>
      <c r="N2839" s="5">
        <v>46180</v>
      </c>
      <c r="O2839" s="2" t="s">
        <v>5803</v>
      </c>
      <c r="P2839" s="2" t="s">
        <v>36</v>
      </c>
      <c r="Q2839" s="2" t="s">
        <v>137</v>
      </c>
      <c r="R2839" s="3">
        <v>46180</v>
      </c>
      <c r="S2839" s="2" t="s">
        <v>38</v>
      </c>
      <c r="T2839" s="2" t="s">
        <v>139</v>
      </c>
      <c r="U2839" s="2" t="s">
        <v>1126</v>
      </c>
      <c r="V2839" s="2" t="s">
        <v>1635</v>
      </c>
      <c r="W2839" s="2" t="s">
        <v>5804</v>
      </c>
      <c r="X2839" s="2">
        <v>2025</v>
      </c>
      <c r="Y2839" s="2" t="s">
        <v>40</v>
      </c>
      <c r="Z2839" s="4"/>
      <c r="AA2839" s="3">
        <v>46180</v>
      </c>
      <c r="AB2839" s="2" t="s">
        <v>35</v>
      </c>
      <c r="AC2839" s="2">
        <v>442628</v>
      </c>
    </row>
    <row r="2840" spans="1:29" ht="102.75" x14ac:dyDescent="0.25">
      <c r="A2840" s="2" t="s">
        <v>29</v>
      </c>
      <c r="B2840" s="2" t="s">
        <v>42</v>
      </c>
      <c r="C2840" s="2" t="s">
        <v>43</v>
      </c>
      <c r="D2840" s="2" t="s">
        <v>32</v>
      </c>
      <c r="E2840" s="2" t="s">
        <v>5806</v>
      </c>
      <c r="F2840" s="2" t="s">
        <v>5807</v>
      </c>
      <c r="G2840" s="2">
        <v>1854000</v>
      </c>
      <c r="H2840" s="2">
        <v>1</v>
      </c>
      <c r="I2840" s="3">
        <v>46180</v>
      </c>
      <c r="J2840" s="4"/>
      <c r="K2840" s="2">
        <v>4641317</v>
      </c>
      <c r="L2840" s="2">
        <v>10000</v>
      </c>
      <c r="M2840" s="2" t="s">
        <v>35</v>
      </c>
      <c r="N2840" s="5">
        <v>46180</v>
      </c>
      <c r="O2840" s="2" t="s">
        <v>5808</v>
      </c>
      <c r="P2840" s="2" t="s">
        <v>36</v>
      </c>
      <c r="Q2840" s="2" t="s">
        <v>37</v>
      </c>
      <c r="R2840" s="3">
        <v>46180</v>
      </c>
      <c r="S2840" s="2" t="s">
        <v>38</v>
      </c>
      <c r="T2840" s="2" t="s">
        <v>5809</v>
      </c>
      <c r="U2840" s="2">
        <v>0</v>
      </c>
      <c r="V2840" s="2">
        <v>0</v>
      </c>
      <c r="W2840" s="2" t="s">
        <v>3497</v>
      </c>
      <c r="X2840" s="2">
        <v>2026</v>
      </c>
      <c r="Y2840" s="2" t="s">
        <v>40</v>
      </c>
      <c r="Z2840" s="4"/>
      <c r="AA2840" s="3">
        <v>46180</v>
      </c>
      <c r="AB2840" s="2" t="s">
        <v>35</v>
      </c>
      <c r="AC2840" s="2">
        <v>442560</v>
      </c>
    </row>
    <row r="2841" spans="1:29" ht="102.75" x14ac:dyDescent="0.25">
      <c r="A2841" s="2" t="s">
        <v>29</v>
      </c>
      <c r="B2841" s="2" t="s">
        <v>42</v>
      </c>
      <c r="C2841" s="2" t="s">
        <v>43</v>
      </c>
      <c r="D2841" s="2" t="s">
        <v>32</v>
      </c>
      <c r="E2841" s="2" t="s">
        <v>5806</v>
      </c>
      <c r="F2841" s="2" t="s">
        <v>41</v>
      </c>
      <c r="G2841" s="2">
        <v>1000</v>
      </c>
      <c r="H2841" s="2">
        <v>1</v>
      </c>
      <c r="I2841" s="3">
        <v>46180</v>
      </c>
      <c r="J2841" s="4"/>
      <c r="K2841" s="2">
        <v>4641317</v>
      </c>
      <c r="L2841" s="2">
        <v>10000</v>
      </c>
      <c r="M2841" s="2" t="s">
        <v>35</v>
      </c>
      <c r="N2841" s="5">
        <v>46180</v>
      </c>
      <c r="O2841" s="2" t="s">
        <v>5808</v>
      </c>
      <c r="P2841" s="2" t="s">
        <v>36</v>
      </c>
      <c r="Q2841" s="2" t="s">
        <v>37</v>
      </c>
      <c r="R2841" s="3">
        <v>46180</v>
      </c>
      <c r="S2841" s="2" t="s">
        <v>38</v>
      </c>
      <c r="T2841" s="2" t="s">
        <v>5809</v>
      </c>
      <c r="U2841" s="2">
        <v>0</v>
      </c>
      <c r="V2841" s="2">
        <v>0</v>
      </c>
      <c r="W2841" s="2" t="s">
        <v>3497</v>
      </c>
      <c r="X2841" s="2">
        <v>2026</v>
      </c>
      <c r="Y2841" s="2" t="s">
        <v>40</v>
      </c>
      <c r="Z2841" s="4"/>
      <c r="AA2841" s="3">
        <v>46180</v>
      </c>
      <c r="AB2841" s="2" t="s">
        <v>35</v>
      </c>
      <c r="AC2841" s="2">
        <v>442560</v>
      </c>
    </row>
    <row r="2842" spans="1:29" ht="77.25" x14ac:dyDescent="0.25">
      <c r="A2842" s="2" t="s">
        <v>29</v>
      </c>
      <c r="B2842" s="2" t="s">
        <v>42</v>
      </c>
      <c r="C2842" s="2" t="s">
        <v>43</v>
      </c>
      <c r="D2842" s="2" t="s">
        <v>32</v>
      </c>
      <c r="E2842" s="2" t="s">
        <v>5810</v>
      </c>
      <c r="F2842" s="2" t="s">
        <v>5811</v>
      </c>
      <c r="G2842" s="2">
        <v>1259000</v>
      </c>
      <c r="H2842" s="2">
        <v>1</v>
      </c>
      <c r="I2842" s="3">
        <v>46181</v>
      </c>
      <c r="J2842" s="4"/>
      <c r="K2842" s="2">
        <v>4641181</v>
      </c>
      <c r="L2842" s="2">
        <v>18885</v>
      </c>
      <c r="M2842" s="2" t="s">
        <v>114</v>
      </c>
      <c r="N2842" s="5">
        <v>46169</v>
      </c>
      <c r="O2842" s="2" t="s">
        <v>5812</v>
      </c>
      <c r="P2842" s="2" t="s">
        <v>36</v>
      </c>
      <c r="Q2842" s="2" t="s">
        <v>53</v>
      </c>
      <c r="R2842" s="3">
        <v>46180</v>
      </c>
      <c r="S2842" s="2" t="s">
        <v>110</v>
      </c>
      <c r="T2842" s="2" t="s">
        <v>5813</v>
      </c>
      <c r="U2842" s="2">
        <v>0</v>
      </c>
      <c r="V2842" s="2">
        <v>0</v>
      </c>
      <c r="W2842" s="2" t="s">
        <v>5814</v>
      </c>
      <c r="X2842" s="2">
        <v>2026</v>
      </c>
      <c r="Y2842" s="2" t="s">
        <v>40</v>
      </c>
      <c r="Z2842" s="4"/>
      <c r="AA2842" s="3">
        <v>46180</v>
      </c>
      <c r="AB2842" s="2" t="s">
        <v>114</v>
      </c>
      <c r="AC2842" s="2">
        <v>442512</v>
      </c>
    </row>
    <row r="2843" spans="1:29" ht="77.25" x14ac:dyDescent="0.25">
      <c r="A2843" s="2" t="s">
        <v>29</v>
      </c>
      <c r="B2843" s="2" t="s">
        <v>42</v>
      </c>
      <c r="C2843" s="2" t="s">
        <v>43</v>
      </c>
      <c r="D2843" s="2" t="s">
        <v>32</v>
      </c>
      <c r="E2843" s="2" t="s">
        <v>5810</v>
      </c>
      <c r="F2843" s="2" t="s">
        <v>41</v>
      </c>
      <c r="G2843" s="2">
        <v>1000</v>
      </c>
      <c r="H2843" s="2">
        <v>1</v>
      </c>
      <c r="I2843" s="3">
        <v>46181</v>
      </c>
      <c r="J2843" s="4"/>
      <c r="K2843" s="2">
        <v>4641181</v>
      </c>
      <c r="L2843" s="2">
        <v>18885</v>
      </c>
      <c r="M2843" s="2" t="s">
        <v>114</v>
      </c>
      <c r="N2843" s="5">
        <v>46169</v>
      </c>
      <c r="O2843" s="2" t="s">
        <v>5812</v>
      </c>
      <c r="P2843" s="2" t="s">
        <v>36</v>
      </c>
      <c r="Q2843" s="2" t="s">
        <v>53</v>
      </c>
      <c r="R2843" s="3">
        <v>46180</v>
      </c>
      <c r="S2843" s="2" t="s">
        <v>110</v>
      </c>
      <c r="T2843" s="2" t="s">
        <v>5813</v>
      </c>
      <c r="U2843" s="2">
        <v>0</v>
      </c>
      <c r="V2843" s="2">
        <v>0</v>
      </c>
      <c r="W2843" s="2" t="s">
        <v>5814</v>
      </c>
      <c r="X2843" s="2">
        <v>2026</v>
      </c>
      <c r="Y2843" s="2" t="s">
        <v>40</v>
      </c>
      <c r="Z2843" s="4"/>
      <c r="AA2843" s="3">
        <v>46180</v>
      </c>
      <c r="AB2843" s="2" t="s">
        <v>114</v>
      </c>
      <c r="AC2843" s="2">
        <v>442512</v>
      </c>
    </row>
    <row r="2844" spans="1:29" ht="102.75" x14ac:dyDescent="0.25">
      <c r="A2844" s="2" t="s">
        <v>29</v>
      </c>
      <c r="B2844" s="2" t="s">
        <v>42</v>
      </c>
      <c r="C2844" s="2" t="s">
        <v>43</v>
      </c>
      <c r="D2844" s="2" t="s">
        <v>32</v>
      </c>
      <c r="E2844" s="2" t="s">
        <v>5815</v>
      </c>
      <c r="F2844" s="2" t="s">
        <v>5816</v>
      </c>
      <c r="G2844" s="2">
        <v>1171000</v>
      </c>
      <c r="H2844" s="2">
        <v>1</v>
      </c>
      <c r="I2844" s="3">
        <v>46180</v>
      </c>
      <c r="J2844" s="4"/>
      <c r="K2844" s="2">
        <v>4639430</v>
      </c>
      <c r="L2844" s="2">
        <v>10000</v>
      </c>
      <c r="M2844" s="2" t="s">
        <v>35</v>
      </c>
      <c r="N2844" s="5">
        <v>46179</v>
      </c>
      <c r="O2844" s="2" t="s">
        <v>5817</v>
      </c>
      <c r="P2844" s="2" t="s">
        <v>36</v>
      </c>
      <c r="Q2844" s="2" t="s">
        <v>88</v>
      </c>
      <c r="R2844" s="3">
        <v>46179</v>
      </c>
      <c r="S2844" s="2" t="s">
        <v>38</v>
      </c>
      <c r="T2844" s="2" t="s">
        <v>4731</v>
      </c>
      <c r="U2844" s="2">
        <v>0</v>
      </c>
      <c r="V2844" s="2">
        <v>0</v>
      </c>
      <c r="W2844" s="2" t="s">
        <v>5535</v>
      </c>
      <c r="X2844" s="2">
        <v>2026</v>
      </c>
      <c r="Y2844" s="2" t="s">
        <v>40</v>
      </c>
      <c r="Z2844" s="4"/>
      <c r="AA2844" s="3">
        <v>46179</v>
      </c>
      <c r="AB2844" s="2" t="s">
        <v>35</v>
      </c>
      <c r="AC2844" s="2">
        <v>442246</v>
      </c>
    </row>
    <row r="2845" spans="1:29" ht="102.75" x14ac:dyDescent="0.25">
      <c r="A2845" s="2" t="s">
        <v>29</v>
      </c>
      <c r="B2845" s="2" t="s">
        <v>42</v>
      </c>
      <c r="C2845" s="2" t="s">
        <v>43</v>
      </c>
      <c r="D2845" s="2" t="s">
        <v>32</v>
      </c>
      <c r="E2845" s="2" t="s">
        <v>5815</v>
      </c>
      <c r="F2845" s="2" t="s">
        <v>41</v>
      </c>
      <c r="G2845" s="2">
        <v>1000</v>
      </c>
      <c r="H2845" s="2">
        <v>1</v>
      </c>
      <c r="I2845" s="3">
        <v>46180</v>
      </c>
      <c r="J2845" s="4"/>
      <c r="K2845" s="2">
        <v>4639430</v>
      </c>
      <c r="L2845" s="2">
        <v>10000</v>
      </c>
      <c r="M2845" s="2" t="s">
        <v>35</v>
      </c>
      <c r="N2845" s="5">
        <v>46179</v>
      </c>
      <c r="O2845" s="2" t="s">
        <v>5817</v>
      </c>
      <c r="P2845" s="2" t="s">
        <v>36</v>
      </c>
      <c r="Q2845" s="2" t="s">
        <v>88</v>
      </c>
      <c r="R2845" s="3">
        <v>46179</v>
      </c>
      <c r="S2845" s="2" t="s">
        <v>38</v>
      </c>
      <c r="T2845" s="2" t="s">
        <v>4731</v>
      </c>
      <c r="U2845" s="2">
        <v>0</v>
      </c>
      <c r="V2845" s="2">
        <v>0</v>
      </c>
      <c r="W2845" s="2" t="s">
        <v>5535</v>
      </c>
      <c r="X2845" s="2">
        <v>2026</v>
      </c>
      <c r="Y2845" s="2" t="s">
        <v>40</v>
      </c>
      <c r="Z2845" s="4"/>
      <c r="AA2845" s="3">
        <v>46179</v>
      </c>
      <c r="AB2845" s="2" t="s">
        <v>35</v>
      </c>
      <c r="AC2845" s="2">
        <v>442246</v>
      </c>
    </row>
    <row r="2846" spans="1:29" ht="77.25" x14ac:dyDescent="0.25">
      <c r="A2846" s="2" t="s">
        <v>29</v>
      </c>
      <c r="B2846" s="2" t="s">
        <v>42</v>
      </c>
      <c r="C2846" s="2" t="s">
        <v>43</v>
      </c>
      <c r="D2846" s="2" t="s">
        <v>372</v>
      </c>
      <c r="E2846" s="2" t="s">
        <v>5818</v>
      </c>
      <c r="F2846" s="2" t="s">
        <v>5819</v>
      </c>
      <c r="G2846" s="2">
        <v>1160000</v>
      </c>
      <c r="H2846" s="2">
        <v>1</v>
      </c>
      <c r="I2846" s="3">
        <v>46179</v>
      </c>
      <c r="J2846" s="4"/>
      <c r="K2846" s="2">
        <v>3557116</v>
      </c>
      <c r="L2846" s="2">
        <v>17400</v>
      </c>
      <c r="M2846" s="2" t="s">
        <v>3499</v>
      </c>
      <c r="N2846" s="5">
        <v>46179</v>
      </c>
      <c r="O2846" s="2" t="s">
        <v>5820</v>
      </c>
      <c r="P2846" s="2" t="s">
        <v>136</v>
      </c>
      <c r="Q2846" s="2">
        <v>0</v>
      </c>
      <c r="R2846" s="3">
        <v>46179</v>
      </c>
      <c r="S2846" s="2" t="s">
        <v>4278</v>
      </c>
      <c r="T2846" s="2" t="s">
        <v>5821</v>
      </c>
      <c r="U2846" s="2">
        <v>0</v>
      </c>
      <c r="V2846" s="2">
        <v>0</v>
      </c>
      <c r="W2846" s="2" t="s">
        <v>5821</v>
      </c>
      <c r="X2846" s="2">
        <v>2025</v>
      </c>
      <c r="Y2846" s="2" t="s">
        <v>55</v>
      </c>
      <c r="Z2846" s="4"/>
      <c r="AA2846" s="4"/>
      <c r="AB2846" s="2" t="s">
        <v>3499</v>
      </c>
      <c r="AC2846" s="2">
        <v>442164</v>
      </c>
    </row>
    <row r="2847" spans="1:29" ht="102.75" x14ac:dyDescent="0.25">
      <c r="A2847" s="2" t="s">
        <v>29</v>
      </c>
      <c r="B2847" s="2" t="s">
        <v>42</v>
      </c>
      <c r="C2847" s="2" t="s">
        <v>43</v>
      </c>
      <c r="D2847" s="2" t="s">
        <v>32</v>
      </c>
      <c r="E2847" s="2" t="s">
        <v>5822</v>
      </c>
      <c r="F2847" s="2" t="s">
        <v>5823</v>
      </c>
      <c r="G2847" s="2">
        <v>1118000</v>
      </c>
      <c r="H2847" s="2">
        <v>1</v>
      </c>
      <c r="I2847" s="3">
        <v>46181</v>
      </c>
      <c r="J2847" s="4"/>
      <c r="K2847" s="2">
        <v>4638829</v>
      </c>
      <c r="L2847" s="2">
        <v>10000</v>
      </c>
      <c r="M2847" s="2" t="s">
        <v>35</v>
      </c>
      <c r="N2847" s="5">
        <v>46179</v>
      </c>
      <c r="O2847" s="2" t="s">
        <v>5824</v>
      </c>
      <c r="P2847" s="2" t="s">
        <v>36</v>
      </c>
      <c r="Q2847" s="2" t="s">
        <v>88</v>
      </c>
      <c r="R2847" s="3">
        <v>46179</v>
      </c>
      <c r="S2847" s="2" t="s">
        <v>38</v>
      </c>
      <c r="T2847" s="2" t="s">
        <v>5825</v>
      </c>
      <c r="U2847" s="2">
        <v>0</v>
      </c>
      <c r="V2847" s="2">
        <v>0</v>
      </c>
      <c r="W2847" s="2" t="s">
        <v>5826</v>
      </c>
      <c r="X2847" s="2">
        <v>2026</v>
      </c>
      <c r="Y2847" s="2" t="s">
        <v>40</v>
      </c>
      <c r="Z2847" s="4"/>
      <c r="AA2847" s="3">
        <v>46179</v>
      </c>
      <c r="AB2847" s="2" t="s">
        <v>35</v>
      </c>
      <c r="AC2847" s="2">
        <v>442110</v>
      </c>
    </row>
    <row r="2848" spans="1:29" ht="102.75" x14ac:dyDescent="0.25">
      <c r="A2848" s="2" t="s">
        <v>29</v>
      </c>
      <c r="B2848" s="2" t="s">
        <v>42</v>
      </c>
      <c r="C2848" s="2" t="s">
        <v>43</v>
      </c>
      <c r="D2848" s="2" t="s">
        <v>32</v>
      </c>
      <c r="E2848" s="2" t="s">
        <v>5822</v>
      </c>
      <c r="F2848" s="2" t="s">
        <v>41</v>
      </c>
      <c r="G2848" s="2">
        <v>1000</v>
      </c>
      <c r="H2848" s="2">
        <v>1</v>
      </c>
      <c r="I2848" s="3">
        <v>46181</v>
      </c>
      <c r="J2848" s="4"/>
      <c r="K2848" s="2">
        <v>4638829</v>
      </c>
      <c r="L2848" s="2">
        <v>10000</v>
      </c>
      <c r="M2848" s="2" t="s">
        <v>35</v>
      </c>
      <c r="N2848" s="5">
        <v>46179</v>
      </c>
      <c r="O2848" s="2" t="s">
        <v>5824</v>
      </c>
      <c r="P2848" s="2" t="s">
        <v>36</v>
      </c>
      <c r="Q2848" s="2" t="s">
        <v>88</v>
      </c>
      <c r="R2848" s="3">
        <v>46179</v>
      </c>
      <c r="S2848" s="2" t="s">
        <v>38</v>
      </c>
      <c r="T2848" s="2" t="s">
        <v>5825</v>
      </c>
      <c r="U2848" s="2">
        <v>0</v>
      </c>
      <c r="V2848" s="2">
        <v>0</v>
      </c>
      <c r="W2848" s="2" t="s">
        <v>5826</v>
      </c>
      <c r="X2848" s="2">
        <v>2026</v>
      </c>
      <c r="Y2848" s="2" t="s">
        <v>40</v>
      </c>
      <c r="Z2848" s="4"/>
      <c r="AA2848" s="3">
        <v>46179</v>
      </c>
      <c r="AB2848" s="2" t="s">
        <v>35</v>
      </c>
      <c r="AC2848" s="2">
        <v>442110</v>
      </c>
    </row>
    <row r="2849" spans="1:29" ht="102.75" x14ac:dyDescent="0.25">
      <c r="A2849" s="2" t="s">
        <v>29</v>
      </c>
      <c r="B2849" s="2" t="s">
        <v>42</v>
      </c>
      <c r="C2849" s="2" t="s">
        <v>43</v>
      </c>
      <c r="D2849" s="2" t="s">
        <v>32</v>
      </c>
      <c r="E2849" s="2" t="s">
        <v>5827</v>
      </c>
      <c r="F2849" s="2" t="s">
        <v>5828</v>
      </c>
      <c r="G2849" s="2">
        <v>1900000</v>
      </c>
      <c r="H2849" s="2">
        <v>1</v>
      </c>
      <c r="I2849" s="3">
        <v>46181</v>
      </c>
      <c r="J2849" s="4"/>
      <c r="K2849" s="2">
        <v>4638406</v>
      </c>
      <c r="L2849" s="2">
        <v>10000</v>
      </c>
      <c r="M2849" s="2" t="s">
        <v>35</v>
      </c>
      <c r="N2849" s="5">
        <v>46179</v>
      </c>
      <c r="O2849" s="2" t="s">
        <v>5829</v>
      </c>
      <c r="P2849" s="2" t="s">
        <v>36</v>
      </c>
      <c r="Q2849" s="2" t="s">
        <v>37</v>
      </c>
      <c r="R2849" s="3">
        <v>46179</v>
      </c>
      <c r="S2849" s="2" t="s">
        <v>38</v>
      </c>
      <c r="T2849" s="2" t="s">
        <v>728</v>
      </c>
      <c r="U2849" s="2">
        <v>0</v>
      </c>
      <c r="V2849" s="2">
        <v>0</v>
      </c>
      <c r="W2849" s="2" t="s">
        <v>2589</v>
      </c>
      <c r="X2849" s="2">
        <v>2026</v>
      </c>
      <c r="Y2849" s="2" t="s">
        <v>40</v>
      </c>
      <c r="Z2849" s="4"/>
      <c r="AA2849" s="3">
        <v>46179</v>
      </c>
      <c r="AB2849" s="2" t="s">
        <v>35</v>
      </c>
      <c r="AC2849" s="2">
        <v>442072</v>
      </c>
    </row>
    <row r="2850" spans="1:29" ht="102.75" x14ac:dyDescent="0.25">
      <c r="A2850" s="2" t="s">
        <v>29</v>
      </c>
      <c r="B2850" s="2" t="s">
        <v>42</v>
      </c>
      <c r="C2850" s="2" t="s">
        <v>43</v>
      </c>
      <c r="D2850" s="2" t="s">
        <v>32</v>
      </c>
      <c r="E2850" s="2" t="s">
        <v>5827</v>
      </c>
      <c r="F2850" s="2" t="s">
        <v>41</v>
      </c>
      <c r="G2850" s="2">
        <v>1000</v>
      </c>
      <c r="H2850" s="2">
        <v>1</v>
      </c>
      <c r="I2850" s="3">
        <v>46181</v>
      </c>
      <c r="J2850" s="4"/>
      <c r="K2850" s="2">
        <v>4638406</v>
      </c>
      <c r="L2850" s="2">
        <v>10000</v>
      </c>
      <c r="M2850" s="2" t="s">
        <v>35</v>
      </c>
      <c r="N2850" s="5">
        <v>46179</v>
      </c>
      <c r="O2850" s="2" t="s">
        <v>5829</v>
      </c>
      <c r="P2850" s="2" t="s">
        <v>36</v>
      </c>
      <c r="Q2850" s="2" t="s">
        <v>37</v>
      </c>
      <c r="R2850" s="3">
        <v>46179</v>
      </c>
      <c r="S2850" s="2" t="s">
        <v>38</v>
      </c>
      <c r="T2850" s="2" t="s">
        <v>728</v>
      </c>
      <c r="U2850" s="2">
        <v>0</v>
      </c>
      <c r="V2850" s="2">
        <v>0</v>
      </c>
      <c r="W2850" s="2" t="s">
        <v>2589</v>
      </c>
      <c r="X2850" s="2">
        <v>2026</v>
      </c>
      <c r="Y2850" s="2" t="s">
        <v>40</v>
      </c>
      <c r="Z2850" s="4"/>
      <c r="AA2850" s="3">
        <v>46179</v>
      </c>
      <c r="AB2850" s="2" t="s">
        <v>35</v>
      </c>
      <c r="AC2850" s="2">
        <v>442072</v>
      </c>
    </row>
    <row r="2851" spans="1:29" ht="102.75" x14ac:dyDescent="0.25">
      <c r="A2851" s="2" t="s">
        <v>29</v>
      </c>
      <c r="B2851" s="2" t="s">
        <v>42</v>
      </c>
      <c r="C2851" s="2" t="s">
        <v>43</v>
      </c>
      <c r="D2851" s="2" t="s">
        <v>32</v>
      </c>
      <c r="E2851" s="2" t="s">
        <v>5830</v>
      </c>
      <c r="F2851" s="2" t="s">
        <v>5831</v>
      </c>
      <c r="G2851" s="2">
        <v>1229000</v>
      </c>
      <c r="H2851" s="2">
        <v>1</v>
      </c>
      <c r="I2851" s="3">
        <v>46179</v>
      </c>
      <c r="J2851" s="4"/>
      <c r="K2851" s="2">
        <v>4638387</v>
      </c>
      <c r="L2851" s="2">
        <v>10000</v>
      </c>
      <c r="M2851" s="2" t="s">
        <v>35</v>
      </c>
      <c r="N2851" s="5">
        <v>46179</v>
      </c>
      <c r="O2851" s="2" t="s">
        <v>5832</v>
      </c>
      <c r="P2851" s="2" t="s">
        <v>36</v>
      </c>
      <c r="Q2851" s="2" t="s">
        <v>88</v>
      </c>
      <c r="R2851" s="3">
        <v>46179</v>
      </c>
      <c r="S2851" s="2" t="s">
        <v>38</v>
      </c>
      <c r="T2851" s="2" t="s">
        <v>5656</v>
      </c>
      <c r="U2851" s="2">
        <v>0</v>
      </c>
      <c r="V2851" s="2">
        <v>0</v>
      </c>
      <c r="W2851" s="2" t="s">
        <v>5833</v>
      </c>
      <c r="X2851" s="2">
        <v>2026</v>
      </c>
      <c r="Y2851" s="2" t="s">
        <v>40</v>
      </c>
      <c r="Z2851" s="4"/>
      <c r="AA2851" s="3">
        <v>46179</v>
      </c>
      <c r="AB2851" s="2" t="s">
        <v>35</v>
      </c>
      <c r="AC2851" s="2">
        <v>442070</v>
      </c>
    </row>
    <row r="2852" spans="1:29" ht="102.75" x14ac:dyDescent="0.25">
      <c r="A2852" s="2" t="s">
        <v>29</v>
      </c>
      <c r="B2852" s="2" t="s">
        <v>42</v>
      </c>
      <c r="C2852" s="2" t="s">
        <v>43</v>
      </c>
      <c r="D2852" s="2" t="s">
        <v>32</v>
      </c>
      <c r="E2852" s="2" t="s">
        <v>5830</v>
      </c>
      <c r="F2852" s="2" t="s">
        <v>41</v>
      </c>
      <c r="G2852" s="2">
        <v>1000</v>
      </c>
      <c r="H2852" s="2">
        <v>1</v>
      </c>
      <c r="I2852" s="3">
        <v>46179</v>
      </c>
      <c r="J2852" s="4"/>
      <c r="K2852" s="2">
        <v>4638387</v>
      </c>
      <c r="L2852" s="2">
        <v>10000</v>
      </c>
      <c r="M2852" s="2" t="s">
        <v>35</v>
      </c>
      <c r="N2852" s="5">
        <v>46179</v>
      </c>
      <c r="O2852" s="2" t="s">
        <v>5832</v>
      </c>
      <c r="P2852" s="2" t="s">
        <v>36</v>
      </c>
      <c r="Q2852" s="2" t="s">
        <v>88</v>
      </c>
      <c r="R2852" s="3">
        <v>46179</v>
      </c>
      <c r="S2852" s="2" t="s">
        <v>38</v>
      </c>
      <c r="T2852" s="2" t="s">
        <v>5656</v>
      </c>
      <c r="U2852" s="2">
        <v>0</v>
      </c>
      <c r="V2852" s="2">
        <v>0</v>
      </c>
      <c r="W2852" s="2" t="s">
        <v>5833</v>
      </c>
      <c r="X2852" s="2">
        <v>2026</v>
      </c>
      <c r="Y2852" s="2" t="s">
        <v>40</v>
      </c>
      <c r="Z2852" s="4"/>
      <c r="AA2852" s="3">
        <v>46179</v>
      </c>
      <c r="AB2852" s="2" t="s">
        <v>35</v>
      </c>
      <c r="AC2852" s="2">
        <v>442070</v>
      </c>
    </row>
    <row r="2853" spans="1:29" ht="102.75" x14ac:dyDescent="0.25">
      <c r="A2853" s="2" t="s">
        <v>29</v>
      </c>
      <c r="B2853" s="2" t="s">
        <v>42</v>
      </c>
      <c r="C2853" s="2" t="s">
        <v>43</v>
      </c>
      <c r="D2853" s="2" t="s">
        <v>32</v>
      </c>
      <c r="E2853" s="2" t="s">
        <v>5834</v>
      </c>
      <c r="F2853" s="2" t="s">
        <v>5835</v>
      </c>
      <c r="G2853" s="2">
        <v>2017000</v>
      </c>
      <c r="H2853" s="2">
        <v>1</v>
      </c>
      <c r="I2853" s="3">
        <v>46179</v>
      </c>
      <c r="J2853" s="4"/>
      <c r="K2853" s="2">
        <v>4638414</v>
      </c>
      <c r="L2853" s="2">
        <v>10000</v>
      </c>
      <c r="M2853" s="2" t="s">
        <v>35</v>
      </c>
      <c r="N2853" s="5">
        <v>46179</v>
      </c>
      <c r="O2853" s="2" t="s">
        <v>5836</v>
      </c>
      <c r="P2853" s="2" t="s">
        <v>36</v>
      </c>
      <c r="Q2853" s="2" t="s">
        <v>37</v>
      </c>
      <c r="R2853" s="3">
        <v>46179</v>
      </c>
      <c r="S2853" s="2" t="s">
        <v>38</v>
      </c>
      <c r="T2853" s="2" t="s">
        <v>5837</v>
      </c>
      <c r="U2853" s="2">
        <v>0</v>
      </c>
      <c r="V2853" s="2">
        <v>0</v>
      </c>
      <c r="W2853" s="2" t="s">
        <v>5349</v>
      </c>
      <c r="X2853" s="2">
        <v>2026</v>
      </c>
      <c r="Y2853" s="2" t="s">
        <v>40</v>
      </c>
      <c r="Z2853" s="4"/>
      <c r="AA2853" s="3">
        <v>46179</v>
      </c>
      <c r="AB2853" s="2" t="s">
        <v>35</v>
      </c>
      <c r="AC2853" s="2">
        <v>442064</v>
      </c>
    </row>
    <row r="2854" spans="1:29" ht="102.75" x14ac:dyDescent="0.25">
      <c r="A2854" s="2" t="s">
        <v>29</v>
      </c>
      <c r="B2854" s="2" t="s">
        <v>42</v>
      </c>
      <c r="C2854" s="2" t="s">
        <v>43</v>
      </c>
      <c r="D2854" s="2" t="s">
        <v>32</v>
      </c>
      <c r="E2854" s="2" t="s">
        <v>5834</v>
      </c>
      <c r="F2854" s="2" t="s">
        <v>41</v>
      </c>
      <c r="G2854" s="2">
        <v>1000</v>
      </c>
      <c r="H2854" s="2">
        <v>1</v>
      </c>
      <c r="I2854" s="3">
        <v>46179</v>
      </c>
      <c r="J2854" s="4"/>
      <c r="K2854" s="2">
        <v>4638414</v>
      </c>
      <c r="L2854" s="2">
        <v>10000</v>
      </c>
      <c r="M2854" s="2" t="s">
        <v>35</v>
      </c>
      <c r="N2854" s="5">
        <v>46179</v>
      </c>
      <c r="O2854" s="2" t="s">
        <v>5836</v>
      </c>
      <c r="P2854" s="2" t="s">
        <v>36</v>
      </c>
      <c r="Q2854" s="2" t="s">
        <v>37</v>
      </c>
      <c r="R2854" s="3">
        <v>46179</v>
      </c>
      <c r="S2854" s="2" t="s">
        <v>38</v>
      </c>
      <c r="T2854" s="2" t="s">
        <v>5837</v>
      </c>
      <c r="U2854" s="2">
        <v>0</v>
      </c>
      <c r="V2854" s="2">
        <v>0</v>
      </c>
      <c r="W2854" s="2" t="s">
        <v>5349</v>
      </c>
      <c r="X2854" s="2">
        <v>2026</v>
      </c>
      <c r="Y2854" s="2" t="s">
        <v>40</v>
      </c>
      <c r="Z2854" s="4"/>
      <c r="AA2854" s="3">
        <v>46179</v>
      </c>
      <c r="AB2854" s="2" t="s">
        <v>35</v>
      </c>
      <c r="AC2854" s="2">
        <v>442064</v>
      </c>
    </row>
    <row r="2855" spans="1:29" ht="64.5" x14ac:dyDescent="0.25">
      <c r="A2855" s="2" t="s">
        <v>29</v>
      </c>
      <c r="B2855" s="2" t="s">
        <v>42</v>
      </c>
      <c r="C2855" s="2" t="s">
        <v>43</v>
      </c>
      <c r="D2855" s="2" t="s">
        <v>164</v>
      </c>
      <c r="E2855" s="2" t="s">
        <v>5838</v>
      </c>
      <c r="F2855" s="2" t="s">
        <v>56</v>
      </c>
      <c r="G2855" s="2">
        <v>557521</v>
      </c>
      <c r="H2855" s="2">
        <v>1</v>
      </c>
      <c r="I2855" s="3">
        <v>46179</v>
      </c>
      <c r="J2855" s="4"/>
      <c r="K2855" s="2">
        <v>4617435</v>
      </c>
      <c r="L2855" s="2" t="s">
        <v>5839</v>
      </c>
      <c r="M2855" s="2" t="s">
        <v>1951</v>
      </c>
      <c r="N2855" s="5">
        <v>46179</v>
      </c>
      <c r="O2855" s="2">
        <v>498</v>
      </c>
      <c r="P2855" s="2" t="s">
        <v>370</v>
      </c>
      <c r="Q2855" s="2">
        <v>0</v>
      </c>
      <c r="R2855" s="3">
        <v>46179</v>
      </c>
      <c r="S2855" s="2" t="s">
        <v>2199</v>
      </c>
      <c r="T2855" s="2" t="s">
        <v>5840</v>
      </c>
      <c r="U2855" s="2">
        <v>0</v>
      </c>
      <c r="V2855" s="2">
        <v>0</v>
      </c>
      <c r="W2855" s="2" t="s">
        <v>5840</v>
      </c>
      <c r="X2855" s="2">
        <v>2026</v>
      </c>
      <c r="Y2855" s="2" t="s">
        <v>55</v>
      </c>
      <c r="Z2855" s="4"/>
      <c r="AA2855" s="4"/>
      <c r="AB2855" s="2" t="s">
        <v>1951</v>
      </c>
      <c r="AC2855" s="2">
        <v>442046</v>
      </c>
    </row>
    <row r="2856" spans="1:29" ht="64.5" x14ac:dyDescent="0.25">
      <c r="A2856" s="2" t="s">
        <v>29</v>
      </c>
      <c r="B2856" s="2" t="s">
        <v>42</v>
      </c>
      <c r="C2856" s="2" t="s">
        <v>43</v>
      </c>
      <c r="D2856" s="2" t="s">
        <v>164</v>
      </c>
      <c r="E2856" s="2" t="s">
        <v>5838</v>
      </c>
      <c r="F2856" s="2" t="s">
        <v>5841</v>
      </c>
      <c r="G2856" s="2">
        <v>1221900</v>
      </c>
      <c r="H2856" s="2">
        <v>1</v>
      </c>
      <c r="I2856" s="3">
        <v>46179</v>
      </c>
      <c r="J2856" s="4"/>
      <c r="K2856" s="2">
        <v>4617435</v>
      </c>
      <c r="L2856" s="2" t="s">
        <v>5839</v>
      </c>
      <c r="M2856" s="2" t="s">
        <v>1951</v>
      </c>
      <c r="N2856" s="5">
        <v>46179</v>
      </c>
      <c r="O2856" s="2">
        <v>498</v>
      </c>
      <c r="P2856" s="2" t="s">
        <v>370</v>
      </c>
      <c r="Q2856" s="2">
        <v>0</v>
      </c>
      <c r="R2856" s="3">
        <v>46179</v>
      </c>
      <c r="S2856" s="2" t="s">
        <v>2199</v>
      </c>
      <c r="T2856" s="2" t="s">
        <v>5840</v>
      </c>
      <c r="U2856" s="2">
        <v>0</v>
      </c>
      <c r="V2856" s="2">
        <v>0</v>
      </c>
      <c r="W2856" s="2" t="s">
        <v>5840</v>
      </c>
      <c r="X2856" s="2">
        <v>2026</v>
      </c>
      <c r="Y2856" s="2" t="s">
        <v>55</v>
      </c>
      <c r="Z2856" s="4"/>
      <c r="AA2856" s="4"/>
      <c r="AB2856" s="2" t="s">
        <v>1951</v>
      </c>
      <c r="AC2856" s="2">
        <v>442046</v>
      </c>
    </row>
    <row r="2857" spans="1:29" ht="90" x14ac:dyDescent="0.25">
      <c r="A2857" s="2" t="s">
        <v>29</v>
      </c>
      <c r="B2857" s="2" t="s">
        <v>42</v>
      </c>
      <c r="C2857" s="2" t="s">
        <v>43</v>
      </c>
      <c r="D2857" s="2" t="s">
        <v>55</v>
      </c>
      <c r="E2857" s="2" t="s">
        <v>5842</v>
      </c>
      <c r="F2857" s="2" t="s">
        <v>56</v>
      </c>
      <c r="G2857" s="2">
        <v>1581000</v>
      </c>
      <c r="H2857" s="2">
        <v>1</v>
      </c>
      <c r="I2857" s="3">
        <v>46183</v>
      </c>
      <c r="J2857" s="4"/>
      <c r="K2857" s="2">
        <v>4634483</v>
      </c>
      <c r="L2857" s="2">
        <v>23715</v>
      </c>
      <c r="M2857" s="2" t="s">
        <v>4805</v>
      </c>
      <c r="N2857" s="5">
        <v>46181</v>
      </c>
      <c r="O2857" s="2" t="s">
        <v>5843</v>
      </c>
      <c r="P2857" s="2" t="s">
        <v>49</v>
      </c>
      <c r="Q2857" s="2">
        <v>0</v>
      </c>
      <c r="R2857" s="3">
        <v>46181</v>
      </c>
      <c r="S2857" s="2" t="s">
        <v>224</v>
      </c>
      <c r="T2857" s="2" t="s">
        <v>5844</v>
      </c>
      <c r="U2857" s="2">
        <v>0</v>
      </c>
      <c r="V2857" s="2">
        <v>0</v>
      </c>
      <c r="W2857" s="2" t="s">
        <v>5844</v>
      </c>
      <c r="X2857" s="2">
        <v>2026</v>
      </c>
      <c r="Y2857" s="2" t="s">
        <v>2899</v>
      </c>
      <c r="Z2857" s="4"/>
      <c r="AA2857" s="3">
        <v>46179</v>
      </c>
      <c r="AB2857" s="2" t="s">
        <v>4805</v>
      </c>
      <c r="AC2857" s="2">
        <v>442042</v>
      </c>
    </row>
    <row r="2858" spans="1:29" ht="90" x14ac:dyDescent="0.25">
      <c r="A2858" s="2" t="s">
        <v>29</v>
      </c>
      <c r="B2858" s="2" t="s">
        <v>42</v>
      </c>
      <c r="C2858" s="2" t="s">
        <v>43</v>
      </c>
      <c r="D2858" s="2" t="s">
        <v>55</v>
      </c>
      <c r="E2858" s="2" t="s">
        <v>5842</v>
      </c>
      <c r="F2858" s="2" t="s">
        <v>5845</v>
      </c>
      <c r="G2858" s="2">
        <v>1581000</v>
      </c>
      <c r="H2858" s="2">
        <v>1</v>
      </c>
      <c r="I2858" s="3">
        <v>46183</v>
      </c>
      <c r="J2858" s="4"/>
      <c r="K2858" s="2">
        <v>4634483</v>
      </c>
      <c r="L2858" s="2">
        <v>23715</v>
      </c>
      <c r="M2858" s="2" t="s">
        <v>4805</v>
      </c>
      <c r="N2858" s="5">
        <v>46181</v>
      </c>
      <c r="O2858" s="2" t="s">
        <v>5843</v>
      </c>
      <c r="P2858" s="2" t="s">
        <v>49</v>
      </c>
      <c r="Q2858" s="2">
        <v>0</v>
      </c>
      <c r="R2858" s="3">
        <v>46181</v>
      </c>
      <c r="S2858" s="2" t="s">
        <v>224</v>
      </c>
      <c r="T2858" s="2" t="s">
        <v>5844</v>
      </c>
      <c r="U2858" s="2">
        <v>0</v>
      </c>
      <c r="V2858" s="2">
        <v>0</v>
      </c>
      <c r="W2858" s="2" t="s">
        <v>5844</v>
      </c>
      <c r="X2858" s="2">
        <v>2026</v>
      </c>
      <c r="Y2858" s="2" t="s">
        <v>2899</v>
      </c>
      <c r="Z2858" s="4"/>
      <c r="AA2858" s="3">
        <v>46179</v>
      </c>
      <c r="AB2858" s="2" t="s">
        <v>4805</v>
      </c>
      <c r="AC2858" s="2">
        <v>442042</v>
      </c>
    </row>
    <row r="2859" spans="1:29" ht="90" x14ac:dyDescent="0.25">
      <c r="A2859" s="2" t="s">
        <v>29</v>
      </c>
      <c r="B2859" s="2" t="s">
        <v>42</v>
      </c>
      <c r="C2859" s="2" t="s">
        <v>43</v>
      </c>
      <c r="D2859" s="2" t="s">
        <v>55</v>
      </c>
      <c r="E2859" s="2" t="s">
        <v>5842</v>
      </c>
      <c r="F2859" s="2" t="s">
        <v>41</v>
      </c>
      <c r="G2859" s="2">
        <v>5000</v>
      </c>
      <c r="H2859" s="2">
        <v>1</v>
      </c>
      <c r="I2859" s="3">
        <v>46183</v>
      </c>
      <c r="J2859" s="4"/>
      <c r="K2859" s="2">
        <v>4634483</v>
      </c>
      <c r="L2859" s="2">
        <v>23715</v>
      </c>
      <c r="M2859" s="2" t="s">
        <v>4805</v>
      </c>
      <c r="N2859" s="5">
        <v>46181</v>
      </c>
      <c r="O2859" s="2" t="s">
        <v>5843</v>
      </c>
      <c r="P2859" s="2" t="s">
        <v>49</v>
      </c>
      <c r="Q2859" s="2">
        <v>0</v>
      </c>
      <c r="R2859" s="3">
        <v>46181</v>
      </c>
      <c r="S2859" s="2" t="s">
        <v>224</v>
      </c>
      <c r="T2859" s="2" t="s">
        <v>5844</v>
      </c>
      <c r="U2859" s="2">
        <v>0</v>
      </c>
      <c r="V2859" s="2">
        <v>0</v>
      </c>
      <c r="W2859" s="2" t="s">
        <v>5844</v>
      </c>
      <c r="X2859" s="2">
        <v>2026</v>
      </c>
      <c r="Y2859" s="2" t="s">
        <v>2899</v>
      </c>
      <c r="Z2859" s="4"/>
      <c r="AA2859" s="3">
        <v>46179</v>
      </c>
      <c r="AB2859" s="2" t="s">
        <v>4805</v>
      </c>
      <c r="AC2859" s="2">
        <v>442042</v>
      </c>
    </row>
    <row r="2860" spans="1:29" ht="64.5" x14ac:dyDescent="0.25">
      <c r="A2860" s="2" t="s">
        <v>29</v>
      </c>
      <c r="B2860" s="2" t="s">
        <v>42</v>
      </c>
      <c r="C2860" s="2" t="s">
        <v>43</v>
      </c>
      <c r="D2860" s="2" t="s">
        <v>32</v>
      </c>
      <c r="E2860" s="2" t="s">
        <v>5267</v>
      </c>
      <c r="F2860" s="2" t="s">
        <v>5846</v>
      </c>
      <c r="G2860" s="2">
        <v>1200000</v>
      </c>
      <c r="H2860" s="2">
        <v>1</v>
      </c>
      <c r="I2860" s="3">
        <v>46179</v>
      </c>
      <c r="J2860" s="4"/>
      <c r="K2860" s="2">
        <v>18530</v>
      </c>
      <c r="L2860" s="2">
        <v>30000</v>
      </c>
      <c r="M2860" s="2" t="s">
        <v>86</v>
      </c>
      <c r="N2860" s="5">
        <v>46178</v>
      </c>
      <c r="O2860" s="2" t="s">
        <v>5847</v>
      </c>
      <c r="P2860" s="2" t="s">
        <v>189</v>
      </c>
      <c r="Q2860" s="2" t="s">
        <v>88</v>
      </c>
      <c r="R2860" s="3">
        <v>46178</v>
      </c>
      <c r="S2860" s="2" t="s">
        <v>5624</v>
      </c>
      <c r="T2860" s="2" t="s">
        <v>3482</v>
      </c>
      <c r="U2860" s="2" t="s">
        <v>3792</v>
      </c>
      <c r="V2860" s="2">
        <v>0</v>
      </c>
      <c r="W2860" s="2" t="s">
        <v>1197</v>
      </c>
      <c r="X2860" s="2">
        <v>2026</v>
      </c>
      <c r="Y2860" s="2" t="s">
        <v>40</v>
      </c>
      <c r="Z2860" s="4"/>
      <c r="AA2860" s="4"/>
      <c r="AB2860" s="2" t="s">
        <v>86</v>
      </c>
      <c r="AC2860" s="2">
        <v>442006</v>
      </c>
    </row>
    <row r="2861" spans="1:29" ht="64.5" x14ac:dyDescent="0.25">
      <c r="A2861" s="2" t="s">
        <v>29</v>
      </c>
      <c r="B2861" s="2" t="s">
        <v>42</v>
      </c>
      <c r="C2861" s="2" t="s">
        <v>43</v>
      </c>
      <c r="D2861" s="2" t="s">
        <v>32</v>
      </c>
      <c r="E2861" s="2" t="s">
        <v>5848</v>
      </c>
      <c r="F2861" s="2" t="s">
        <v>5849</v>
      </c>
      <c r="G2861" s="2">
        <v>1196000</v>
      </c>
      <c r="H2861" s="2">
        <v>1</v>
      </c>
      <c r="I2861" s="3">
        <v>46183</v>
      </c>
      <c r="J2861" s="4"/>
      <c r="K2861" s="2">
        <v>4638013</v>
      </c>
      <c r="L2861" s="2">
        <v>17940</v>
      </c>
      <c r="M2861" s="2" t="s">
        <v>1951</v>
      </c>
      <c r="N2861" s="5">
        <v>46179</v>
      </c>
      <c r="O2861" s="2">
        <v>504</v>
      </c>
      <c r="P2861" s="2" t="s">
        <v>36</v>
      </c>
      <c r="Q2861" s="2" t="s">
        <v>53</v>
      </c>
      <c r="R2861" s="3">
        <v>46179</v>
      </c>
      <c r="S2861" s="2" t="s">
        <v>2199</v>
      </c>
      <c r="T2861" s="2" t="s">
        <v>2132</v>
      </c>
      <c r="U2861" s="2" t="s">
        <v>5850</v>
      </c>
      <c r="V2861" s="2" t="s">
        <v>5851</v>
      </c>
      <c r="W2861" s="2" t="s">
        <v>2365</v>
      </c>
      <c r="X2861" s="2">
        <v>2026</v>
      </c>
      <c r="Y2861" s="2" t="s">
        <v>40</v>
      </c>
      <c r="Z2861" s="4"/>
      <c r="AA2861" s="3">
        <v>46179</v>
      </c>
      <c r="AB2861" s="2" t="s">
        <v>1951</v>
      </c>
      <c r="AC2861" s="2">
        <v>441994</v>
      </c>
    </row>
    <row r="2862" spans="1:29" ht="64.5" x14ac:dyDescent="0.25">
      <c r="A2862" s="2" t="s">
        <v>29</v>
      </c>
      <c r="B2862" s="2" t="s">
        <v>42</v>
      </c>
      <c r="C2862" s="2" t="s">
        <v>43</v>
      </c>
      <c r="D2862" s="2" t="s">
        <v>32</v>
      </c>
      <c r="E2862" s="2" t="s">
        <v>5848</v>
      </c>
      <c r="F2862" s="2" t="s">
        <v>41</v>
      </c>
      <c r="G2862" s="2">
        <v>1000</v>
      </c>
      <c r="H2862" s="2">
        <v>1</v>
      </c>
      <c r="I2862" s="3">
        <v>46183</v>
      </c>
      <c r="J2862" s="4"/>
      <c r="K2862" s="2">
        <v>4638013</v>
      </c>
      <c r="L2862" s="2">
        <v>17940</v>
      </c>
      <c r="M2862" s="2" t="s">
        <v>1951</v>
      </c>
      <c r="N2862" s="5">
        <v>46179</v>
      </c>
      <c r="O2862" s="2">
        <v>504</v>
      </c>
      <c r="P2862" s="2" t="s">
        <v>36</v>
      </c>
      <c r="Q2862" s="2" t="s">
        <v>53</v>
      </c>
      <c r="R2862" s="3">
        <v>46179</v>
      </c>
      <c r="S2862" s="2" t="s">
        <v>2199</v>
      </c>
      <c r="T2862" s="2" t="s">
        <v>2132</v>
      </c>
      <c r="U2862" s="2" t="s">
        <v>5850</v>
      </c>
      <c r="V2862" s="2" t="s">
        <v>5851</v>
      </c>
      <c r="W2862" s="2" t="s">
        <v>2365</v>
      </c>
      <c r="X2862" s="2">
        <v>2026</v>
      </c>
      <c r="Y2862" s="2" t="s">
        <v>40</v>
      </c>
      <c r="Z2862" s="4"/>
      <c r="AA2862" s="3">
        <v>46179</v>
      </c>
      <c r="AB2862" s="2" t="s">
        <v>1951</v>
      </c>
      <c r="AC2862" s="2">
        <v>441994</v>
      </c>
    </row>
    <row r="2863" spans="1:29" ht="102.75" x14ac:dyDescent="0.25">
      <c r="A2863" s="2" t="s">
        <v>29</v>
      </c>
      <c r="B2863" s="2" t="s">
        <v>42</v>
      </c>
      <c r="C2863" s="2" t="s">
        <v>43</v>
      </c>
      <c r="D2863" s="2" t="s">
        <v>32</v>
      </c>
      <c r="E2863" s="2" t="s">
        <v>5852</v>
      </c>
      <c r="F2863" s="2" t="s">
        <v>5853</v>
      </c>
      <c r="G2863" s="2">
        <v>1232100</v>
      </c>
      <c r="H2863" s="2">
        <v>1</v>
      </c>
      <c r="I2863" s="3">
        <v>46181</v>
      </c>
      <c r="J2863" s="4"/>
      <c r="K2863" s="2">
        <v>3261635</v>
      </c>
      <c r="L2863" s="2">
        <v>10000</v>
      </c>
      <c r="M2863" s="2" t="s">
        <v>35</v>
      </c>
      <c r="N2863" s="5">
        <v>46179</v>
      </c>
      <c r="O2863" s="2" t="s">
        <v>5854</v>
      </c>
      <c r="P2863" s="2" t="s">
        <v>36</v>
      </c>
      <c r="Q2863" s="2" t="s">
        <v>88</v>
      </c>
      <c r="R2863" s="3">
        <v>46179</v>
      </c>
      <c r="S2863" s="2" t="s">
        <v>38</v>
      </c>
      <c r="T2863" s="2" t="s">
        <v>5855</v>
      </c>
      <c r="U2863" s="2">
        <v>0</v>
      </c>
      <c r="V2863" s="2">
        <v>0</v>
      </c>
      <c r="W2863" s="2" t="s">
        <v>5856</v>
      </c>
      <c r="X2863" s="2">
        <v>2026</v>
      </c>
      <c r="Y2863" s="2" t="s">
        <v>40</v>
      </c>
      <c r="Z2863" s="4"/>
      <c r="AA2863" s="3">
        <v>46179</v>
      </c>
      <c r="AB2863" s="2" t="s">
        <v>35</v>
      </c>
      <c r="AC2863" s="2">
        <v>441988</v>
      </c>
    </row>
    <row r="2864" spans="1:29" ht="102.75" x14ac:dyDescent="0.25">
      <c r="A2864" s="2" t="s">
        <v>29</v>
      </c>
      <c r="B2864" s="2" t="s">
        <v>42</v>
      </c>
      <c r="C2864" s="2" t="s">
        <v>43</v>
      </c>
      <c r="D2864" s="2" t="s">
        <v>32</v>
      </c>
      <c r="E2864" s="2" t="s">
        <v>5852</v>
      </c>
      <c r="F2864" s="2" t="s">
        <v>41</v>
      </c>
      <c r="G2864" s="2">
        <v>1000</v>
      </c>
      <c r="H2864" s="2">
        <v>1</v>
      </c>
      <c r="I2864" s="3">
        <v>46181</v>
      </c>
      <c r="J2864" s="4"/>
      <c r="K2864" s="2">
        <v>3261635</v>
      </c>
      <c r="L2864" s="2">
        <v>10000</v>
      </c>
      <c r="M2864" s="2" t="s">
        <v>35</v>
      </c>
      <c r="N2864" s="5">
        <v>46179</v>
      </c>
      <c r="O2864" s="2" t="s">
        <v>5854</v>
      </c>
      <c r="P2864" s="2" t="s">
        <v>36</v>
      </c>
      <c r="Q2864" s="2" t="s">
        <v>88</v>
      </c>
      <c r="R2864" s="3">
        <v>46179</v>
      </c>
      <c r="S2864" s="2" t="s">
        <v>38</v>
      </c>
      <c r="T2864" s="2" t="s">
        <v>5855</v>
      </c>
      <c r="U2864" s="2">
        <v>0</v>
      </c>
      <c r="V2864" s="2">
        <v>0</v>
      </c>
      <c r="W2864" s="2" t="s">
        <v>5856</v>
      </c>
      <c r="X2864" s="2">
        <v>2026</v>
      </c>
      <c r="Y2864" s="2" t="s">
        <v>40</v>
      </c>
      <c r="Z2864" s="4"/>
      <c r="AA2864" s="3">
        <v>46179</v>
      </c>
      <c r="AB2864" s="2" t="s">
        <v>35</v>
      </c>
      <c r="AC2864" s="2">
        <v>441988</v>
      </c>
    </row>
    <row r="2865" spans="1:29" ht="102.75" x14ac:dyDescent="0.25">
      <c r="A2865" s="2" t="s">
        <v>29</v>
      </c>
      <c r="B2865" s="2" t="s">
        <v>42</v>
      </c>
      <c r="C2865" s="2" t="s">
        <v>43</v>
      </c>
      <c r="D2865" s="2" t="s">
        <v>32</v>
      </c>
      <c r="E2865" s="2" t="s">
        <v>5857</v>
      </c>
      <c r="F2865" s="2" t="s">
        <v>5858</v>
      </c>
      <c r="G2865" s="2">
        <v>2949750</v>
      </c>
      <c r="H2865" s="2">
        <v>1</v>
      </c>
      <c r="I2865" s="3">
        <v>46179</v>
      </c>
      <c r="J2865" s="4"/>
      <c r="K2865" s="2">
        <v>4637715</v>
      </c>
      <c r="L2865" s="2">
        <v>20000</v>
      </c>
      <c r="M2865" s="2" t="s">
        <v>35</v>
      </c>
      <c r="N2865" s="5">
        <v>46179</v>
      </c>
      <c r="O2865" s="2" t="s">
        <v>5859</v>
      </c>
      <c r="P2865" s="2" t="s">
        <v>36</v>
      </c>
      <c r="Q2865" s="2" t="s">
        <v>2623</v>
      </c>
      <c r="R2865" s="3">
        <v>46179</v>
      </c>
      <c r="S2865" s="2" t="s">
        <v>38</v>
      </c>
      <c r="T2865" s="2" t="s">
        <v>2624</v>
      </c>
      <c r="U2865" s="2" t="s">
        <v>37</v>
      </c>
      <c r="V2865" s="2" t="s">
        <v>37</v>
      </c>
      <c r="W2865" s="2" t="s">
        <v>2625</v>
      </c>
      <c r="X2865" s="2">
        <v>2025</v>
      </c>
      <c r="Y2865" s="2" t="s">
        <v>40</v>
      </c>
      <c r="Z2865" s="4"/>
      <c r="AA2865" s="3">
        <v>46179</v>
      </c>
      <c r="AB2865" s="2" t="s">
        <v>35</v>
      </c>
      <c r="AC2865" s="2">
        <v>441978</v>
      </c>
    </row>
    <row r="2866" spans="1:29" ht="102.75" x14ac:dyDescent="0.25">
      <c r="A2866" s="2" t="s">
        <v>29</v>
      </c>
      <c r="B2866" s="2" t="s">
        <v>42</v>
      </c>
      <c r="C2866" s="2" t="s">
        <v>43</v>
      </c>
      <c r="D2866" s="2" t="s">
        <v>32</v>
      </c>
      <c r="E2866" s="2" t="s">
        <v>5857</v>
      </c>
      <c r="F2866" s="2" t="s">
        <v>41</v>
      </c>
      <c r="G2866" s="2">
        <v>1000</v>
      </c>
      <c r="H2866" s="2">
        <v>1</v>
      </c>
      <c r="I2866" s="3">
        <v>46179</v>
      </c>
      <c r="J2866" s="4"/>
      <c r="K2866" s="2">
        <v>4637715</v>
      </c>
      <c r="L2866" s="2">
        <v>20000</v>
      </c>
      <c r="M2866" s="2" t="s">
        <v>35</v>
      </c>
      <c r="N2866" s="5">
        <v>46179</v>
      </c>
      <c r="O2866" s="2" t="s">
        <v>5859</v>
      </c>
      <c r="P2866" s="2" t="s">
        <v>36</v>
      </c>
      <c r="Q2866" s="2" t="s">
        <v>2623</v>
      </c>
      <c r="R2866" s="3">
        <v>46179</v>
      </c>
      <c r="S2866" s="2" t="s">
        <v>38</v>
      </c>
      <c r="T2866" s="2" t="s">
        <v>2624</v>
      </c>
      <c r="U2866" s="2" t="s">
        <v>37</v>
      </c>
      <c r="V2866" s="2" t="s">
        <v>37</v>
      </c>
      <c r="W2866" s="2" t="s">
        <v>2625</v>
      </c>
      <c r="X2866" s="2">
        <v>2025</v>
      </c>
      <c r="Y2866" s="2" t="s">
        <v>40</v>
      </c>
      <c r="Z2866" s="4"/>
      <c r="AA2866" s="3">
        <v>46179</v>
      </c>
      <c r="AB2866" s="2" t="s">
        <v>35</v>
      </c>
      <c r="AC2866" s="2">
        <v>441978</v>
      </c>
    </row>
    <row r="2867" spans="1:29" ht="64.5" x14ac:dyDescent="0.25">
      <c r="A2867" s="2" t="s">
        <v>29</v>
      </c>
      <c r="B2867" s="2" t="s">
        <v>42</v>
      </c>
      <c r="C2867" s="2" t="s">
        <v>43</v>
      </c>
      <c r="D2867" s="2" t="s">
        <v>32</v>
      </c>
      <c r="E2867" s="2" t="s">
        <v>5860</v>
      </c>
      <c r="F2867" s="2" t="s">
        <v>5861</v>
      </c>
      <c r="G2867" s="2">
        <v>2670000</v>
      </c>
      <c r="H2867" s="2">
        <v>1</v>
      </c>
      <c r="I2867" s="3">
        <v>46181</v>
      </c>
      <c r="J2867" s="4"/>
      <c r="K2867" s="2">
        <v>4637668</v>
      </c>
      <c r="L2867" s="2">
        <v>53400</v>
      </c>
      <c r="M2867" s="2" t="s">
        <v>714</v>
      </c>
      <c r="N2867" s="5">
        <v>46174</v>
      </c>
      <c r="O2867" s="2">
        <v>327</v>
      </c>
      <c r="P2867" s="2" t="s">
        <v>36</v>
      </c>
      <c r="Q2867" s="2" t="s">
        <v>128</v>
      </c>
      <c r="R2867" s="3">
        <v>46179</v>
      </c>
      <c r="S2867" s="2" t="s">
        <v>51</v>
      </c>
      <c r="T2867" s="2" t="s">
        <v>129</v>
      </c>
      <c r="U2867" s="2" t="s">
        <v>5862</v>
      </c>
      <c r="V2867" s="2">
        <v>0</v>
      </c>
      <c r="W2867" s="2" t="s">
        <v>2516</v>
      </c>
      <c r="X2867" s="2">
        <v>2025</v>
      </c>
      <c r="Y2867" s="2" t="s">
        <v>40</v>
      </c>
      <c r="Z2867" s="4"/>
      <c r="AA2867" s="3">
        <v>46179</v>
      </c>
      <c r="AB2867" s="2" t="s">
        <v>714</v>
      </c>
      <c r="AC2867" s="2">
        <v>441886</v>
      </c>
    </row>
    <row r="2868" spans="1:29" ht="64.5" x14ac:dyDescent="0.25">
      <c r="A2868" s="2" t="s">
        <v>29</v>
      </c>
      <c r="B2868" s="2" t="s">
        <v>42</v>
      </c>
      <c r="C2868" s="2" t="s">
        <v>43</v>
      </c>
      <c r="D2868" s="2" t="s">
        <v>32</v>
      </c>
      <c r="E2868" s="2" t="s">
        <v>5860</v>
      </c>
      <c r="F2868" s="2" t="s">
        <v>41</v>
      </c>
      <c r="G2868" s="2">
        <v>1000</v>
      </c>
      <c r="H2868" s="2">
        <v>1</v>
      </c>
      <c r="I2868" s="3">
        <v>46181</v>
      </c>
      <c r="J2868" s="4"/>
      <c r="K2868" s="2">
        <v>4637668</v>
      </c>
      <c r="L2868" s="2">
        <v>53400</v>
      </c>
      <c r="M2868" s="2" t="s">
        <v>714</v>
      </c>
      <c r="N2868" s="5">
        <v>46174</v>
      </c>
      <c r="O2868" s="2">
        <v>327</v>
      </c>
      <c r="P2868" s="2" t="s">
        <v>36</v>
      </c>
      <c r="Q2868" s="2" t="s">
        <v>128</v>
      </c>
      <c r="R2868" s="3">
        <v>46179</v>
      </c>
      <c r="S2868" s="2" t="s">
        <v>51</v>
      </c>
      <c r="T2868" s="2" t="s">
        <v>129</v>
      </c>
      <c r="U2868" s="2" t="s">
        <v>5862</v>
      </c>
      <c r="V2868" s="2">
        <v>0</v>
      </c>
      <c r="W2868" s="2" t="s">
        <v>2516</v>
      </c>
      <c r="X2868" s="2">
        <v>2025</v>
      </c>
      <c r="Y2868" s="2" t="s">
        <v>40</v>
      </c>
      <c r="Z2868" s="4"/>
      <c r="AA2868" s="3">
        <v>46179</v>
      </c>
      <c r="AB2868" s="2" t="s">
        <v>714</v>
      </c>
      <c r="AC2868" s="2">
        <v>441886</v>
      </c>
    </row>
    <row r="2869" spans="1:29" ht="102.75" x14ac:dyDescent="0.25">
      <c r="A2869" s="2" t="s">
        <v>29</v>
      </c>
      <c r="B2869" s="2" t="s">
        <v>42</v>
      </c>
      <c r="C2869" s="2" t="s">
        <v>43</v>
      </c>
      <c r="D2869" s="2" t="s">
        <v>32</v>
      </c>
      <c r="E2869" s="2" t="s">
        <v>5863</v>
      </c>
      <c r="F2869" s="2" t="s">
        <v>5864</v>
      </c>
      <c r="G2869" s="2">
        <v>2580000</v>
      </c>
      <c r="H2869" s="2">
        <v>1</v>
      </c>
      <c r="I2869" s="3">
        <v>46179</v>
      </c>
      <c r="J2869" s="4"/>
      <c r="K2869" s="2">
        <v>4637601</v>
      </c>
      <c r="L2869" s="2">
        <v>20000</v>
      </c>
      <c r="M2869" s="2" t="s">
        <v>35</v>
      </c>
      <c r="N2869" s="5">
        <v>46179</v>
      </c>
      <c r="O2869" s="2" t="s">
        <v>5865</v>
      </c>
      <c r="P2869" s="2" t="s">
        <v>36</v>
      </c>
      <c r="Q2869" s="2" t="s">
        <v>237</v>
      </c>
      <c r="R2869" s="3">
        <v>46179</v>
      </c>
      <c r="S2869" s="2" t="s">
        <v>38</v>
      </c>
      <c r="T2869" s="2" t="s">
        <v>831</v>
      </c>
      <c r="U2869" s="2" t="s">
        <v>4821</v>
      </c>
      <c r="V2869" s="2" t="s">
        <v>3178</v>
      </c>
      <c r="W2869" s="2" t="s">
        <v>3556</v>
      </c>
      <c r="X2869" s="2">
        <v>2026</v>
      </c>
      <c r="Y2869" s="2" t="s">
        <v>40</v>
      </c>
      <c r="Z2869" s="4"/>
      <c r="AA2869" s="3">
        <v>46179</v>
      </c>
      <c r="AB2869" s="2" t="s">
        <v>35</v>
      </c>
      <c r="AC2869" s="2">
        <v>441872</v>
      </c>
    </row>
    <row r="2870" spans="1:29" ht="102.75" x14ac:dyDescent="0.25">
      <c r="A2870" s="2" t="s">
        <v>29</v>
      </c>
      <c r="B2870" s="2" t="s">
        <v>42</v>
      </c>
      <c r="C2870" s="2" t="s">
        <v>43</v>
      </c>
      <c r="D2870" s="2" t="s">
        <v>32</v>
      </c>
      <c r="E2870" s="2" t="s">
        <v>5863</v>
      </c>
      <c r="F2870" s="2" t="s">
        <v>41</v>
      </c>
      <c r="G2870" s="2">
        <v>1000</v>
      </c>
      <c r="H2870" s="2">
        <v>1</v>
      </c>
      <c r="I2870" s="3">
        <v>46179</v>
      </c>
      <c r="J2870" s="4"/>
      <c r="K2870" s="2">
        <v>4637601</v>
      </c>
      <c r="L2870" s="2">
        <v>20000</v>
      </c>
      <c r="M2870" s="2" t="s">
        <v>35</v>
      </c>
      <c r="N2870" s="5">
        <v>46179</v>
      </c>
      <c r="O2870" s="2" t="s">
        <v>5865</v>
      </c>
      <c r="P2870" s="2" t="s">
        <v>36</v>
      </c>
      <c r="Q2870" s="2" t="s">
        <v>237</v>
      </c>
      <c r="R2870" s="3">
        <v>46179</v>
      </c>
      <c r="S2870" s="2" t="s">
        <v>38</v>
      </c>
      <c r="T2870" s="2" t="s">
        <v>831</v>
      </c>
      <c r="U2870" s="2" t="s">
        <v>4821</v>
      </c>
      <c r="V2870" s="2" t="s">
        <v>3178</v>
      </c>
      <c r="W2870" s="2" t="s">
        <v>3556</v>
      </c>
      <c r="X2870" s="2">
        <v>2026</v>
      </c>
      <c r="Y2870" s="2" t="s">
        <v>40</v>
      </c>
      <c r="Z2870" s="4"/>
      <c r="AA2870" s="3">
        <v>46179</v>
      </c>
      <c r="AB2870" s="2" t="s">
        <v>35</v>
      </c>
      <c r="AC2870" s="2">
        <v>441872</v>
      </c>
    </row>
    <row r="2871" spans="1:29" ht="102.75" x14ac:dyDescent="0.25">
      <c r="A2871" s="2" t="s">
        <v>29</v>
      </c>
      <c r="B2871" s="2" t="s">
        <v>42</v>
      </c>
      <c r="C2871" s="2" t="s">
        <v>43</v>
      </c>
      <c r="D2871" s="2" t="s">
        <v>32</v>
      </c>
      <c r="E2871" s="2" t="s">
        <v>5866</v>
      </c>
      <c r="F2871" s="2" t="s">
        <v>5867</v>
      </c>
      <c r="G2871" s="2">
        <v>1692000</v>
      </c>
      <c r="H2871" s="2">
        <v>1</v>
      </c>
      <c r="I2871" s="3">
        <v>46179</v>
      </c>
      <c r="J2871" s="4"/>
      <c r="K2871" s="2">
        <v>4637521</v>
      </c>
      <c r="L2871" s="2">
        <v>10000</v>
      </c>
      <c r="M2871" s="2" t="s">
        <v>35</v>
      </c>
      <c r="N2871" s="5">
        <v>46179</v>
      </c>
      <c r="O2871" s="2" t="s">
        <v>5868</v>
      </c>
      <c r="P2871" s="2" t="s">
        <v>36</v>
      </c>
      <c r="Q2871" s="2" t="s">
        <v>37</v>
      </c>
      <c r="R2871" s="3">
        <v>46179</v>
      </c>
      <c r="S2871" s="2" t="s">
        <v>38</v>
      </c>
      <c r="T2871" s="2" t="s">
        <v>5869</v>
      </c>
      <c r="U2871" s="2">
        <v>0</v>
      </c>
      <c r="V2871" s="2">
        <v>0</v>
      </c>
      <c r="W2871" s="2" t="s">
        <v>5870</v>
      </c>
      <c r="X2871" s="2">
        <v>2026</v>
      </c>
      <c r="Y2871" s="2" t="s">
        <v>40</v>
      </c>
      <c r="Z2871" s="4"/>
      <c r="AA2871" s="3">
        <v>46179</v>
      </c>
      <c r="AB2871" s="2" t="s">
        <v>35</v>
      </c>
      <c r="AC2871" s="2">
        <v>441862</v>
      </c>
    </row>
    <row r="2872" spans="1:29" ht="102.75" x14ac:dyDescent="0.25">
      <c r="A2872" s="2" t="s">
        <v>29</v>
      </c>
      <c r="B2872" s="2" t="s">
        <v>42</v>
      </c>
      <c r="C2872" s="2" t="s">
        <v>43</v>
      </c>
      <c r="D2872" s="2" t="s">
        <v>32</v>
      </c>
      <c r="E2872" s="2" t="s">
        <v>5866</v>
      </c>
      <c r="F2872" s="2" t="s">
        <v>41</v>
      </c>
      <c r="G2872" s="2">
        <v>1000</v>
      </c>
      <c r="H2872" s="2">
        <v>1</v>
      </c>
      <c r="I2872" s="3">
        <v>46179</v>
      </c>
      <c r="J2872" s="4"/>
      <c r="K2872" s="2">
        <v>4637521</v>
      </c>
      <c r="L2872" s="2">
        <v>10000</v>
      </c>
      <c r="M2872" s="2" t="s">
        <v>35</v>
      </c>
      <c r="N2872" s="5">
        <v>46179</v>
      </c>
      <c r="O2872" s="2" t="s">
        <v>5868</v>
      </c>
      <c r="P2872" s="2" t="s">
        <v>36</v>
      </c>
      <c r="Q2872" s="2" t="s">
        <v>37</v>
      </c>
      <c r="R2872" s="3">
        <v>46179</v>
      </c>
      <c r="S2872" s="2" t="s">
        <v>38</v>
      </c>
      <c r="T2872" s="2" t="s">
        <v>5869</v>
      </c>
      <c r="U2872" s="2">
        <v>0</v>
      </c>
      <c r="V2872" s="2">
        <v>0</v>
      </c>
      <c r="W2872" s="2" t="s">
        <v>5870</v>
      </c>
      <c r="X2872" s="2">
        <v>2026</v>
      </c>
      <c r="Y2872" s="2" t="s">
        <v>40</v>
      </c>
      <c r="Z2872" s="4"/>
      <c r="AA2872" s="3">
        <v>46179</v>
      </c>
      <c r="AB2872" s="2" t="s">
        <v>35</v>
      </c>
      <c r="AC2872" s="2">
        <v>441862</v>
      </c>
    </row>
    <row r="2873" spans="1:29" ht="64.5" x14ac:dyDescent="0.25">
      <c r="A2873" s="2" t="s">
        <v>29</v>
      </c>
      <c r="B2873" s="2" t="s">
        <v>42</v>
      </c>
      <c r="C2873" s="2" t="s">
        <v>43</v>
      </c>
      <c r="D2873" s="2" t="s">
        <v>32</v>
      </c>
      <c r="E2873" s="2" t="s">
        <v>5871</v>
      </c>
      <c r="F2873" s="2" t="s">
        <v>5872</v>
      </c>
      <c r="G2873" s="2">
        <v>1020000</v>
      </c>
      <c r="H2873" s="2">
        <v>1</v>
      </c>
      <c r="I2873" s="3">
        <v>46179</v>
      </c>
      <c r="J2873" s="4"/>
      <c r="K2873" s="2">
        <v>4637338</v>
      </c>
      <c r="L2873" s="2">
        <v>30000</v>
      </c>
      <c r="M2873" s="2" t="s">
        <v>86</v>
      </c>
      <c r="N2873" s="5">
        <v>46179</v>
      </c>
      <c r="O2873" s="2" t="s">
        <v>5873</v>
      </c>
      <c r="P2873" s="2" t="s">
        <v>36</v>
      </c>
      <c r="Q2873" s="2" t="s">
        <v>88</v>
      </c>
      <c r="R2873" s="3">
        <v>46179</v>
      </c>
      <c r="S2873" s="2" t="s">
        <v>5624</v>
      </c>
      <c r="T2873" s="2" t="s">
        <v>2828</v>
      </c>
      <c r="U2873" s="2" t="s">
        <v>5874</v>
      </c>
      <c r="V2873" s="2">
        <v>0</v>
      </c>
      <c r="W2873" s="2" t="s">
        <v>2056</v>
      </c>
      <c r="X2873" s="2">
        <v>2026</v>
      </c>
      <c r="Y2873" s="2" t="s">
        <v>40</v>
      </c>
      <c r="Z2873" s="4"/>
      <c r="AA2873" s="3">
        <v>46179</v>
      </c>
      <c r="AB2873" s="2" t="s">
        <v>86</v>
      </c>
      <c r="AC2873" s="2">
        <v>441822</v>
      </c>
    </row>
    <row r="2874" spans="1:29" ht="64.5" x14ac:dyDescent="0.25">
      <c r="A2874" s="2" t="s">
        <v>29</v>
      </c>
      <c r="B2874" s="2" t="s">
        <v>42</v>
      </c>
      <c r="C2874" s="2" t="s">
        <v>43</v>
      </c>
      <c r="D2874" s="2" t="s">
        <v>32</v>
      </c>
      <c r="E2874" s="2" t="s">
        <v>5871</v>
      </c>
      <c r="F2874" s="2" t="s">
        <v>41</v>
      </c>
      <c r="G2874" s="2">
        <v>1000</v>
      </c>
      <c r="H2874" s="2">
        <v>1</v>
      </c>
      <c r="I2874" s="3">
        <v>46179</v>
      </c>
      <c r="J2874" s="4"/>
      <c r="K2874" s="2">
        <v>4637338</v>
      </c>
      <c r="L2874" s="2">
        <v>30000</v>
      </c>
      <c r="M2874" s="2" t="s">
        <v>86</v>
      </c>
      <c r="N2874" s="5">
        <v>46179</v>
      </c>
      <c r="O2874" s="2" t="s">
        <v>5873</v>
      </c>
      <c r="P2874" s="2" t="s">
        <v>36</v>
      </c>
      <c r="Q2874" s="2" t="s">
        <v>88</v>
      </c>
      <c r="R2874" s="3">
        <v>46179</v>
      </c>
      <c r="S2874" s="2" t="s">
        <v>5624</v>
      </c>
      <c r="T2874" s="2" t="s">
        <v>2828</v>
      </c>
      <c r="U2874" s="2" t="s">
        <v>5874</v>
      </c>
      <c r="V2874" s="2">
        <v>0</v>
      </c>
      <c r="W2874" s="2" t="s">
        <v>2056</v>
      </c>
      <c r="X2874" s="2">
        <v>2026</v>
      </c>
      <c r="Y2874" s="2" t="s">
        <v>40</v>
      </c>
      <c r="Z2874" s="4"/>
      <c r="AA2874" s="3">
        <v>46179</v>
      </c>
      <c r="AB2874" s="2" t="s">
        <v>86</v>
      </c>
      <c r="AC2874" s="2">
        <v>441822</v>
      </c>
    </row>
    <row r="2875" spans="1:29" ht="102.75" x14ac:dyDescent="0.25">
      <c r="A2875" s="2" t="s">
        <v>29</v>
      </c>
      <c r="B2875" s="2" t="s">
        <v>42</v>
      </c>
      <c r="C2875" s="2" t="s">
        <v>43</v>
      </c>
      <c r="D2875" s="2" t="s">
        <v>32</v>
      </c>
      <c r="E2875" s="2" t="s">
        <v>5875</v>
      </c>
      <c r="F2875" s="2" t="s">
        <v>5876</v>
      </c>
      <c r="G2875" s="2">
        <v>1185000</v>
      </c>
      <c r="H2875" s="2">
        <v>1</v>
      </c>
      <c r="I2875" s="3">
        <v>46179</v>
      </c>
      <c r="J2875" s="4"/>
      <c r="K2875" s="2">
        <v>4637108</v>
      </c>
      <c r="L2875" s="2">
        <v>10000</v>
      </c>
      <c r="M2875" s="2" t="s">
        <v>35</v>
      </c>
      <c r="N2875" s="5">
        <v>46179</v>
      </c>
      <c r="O2875" s="2" t="s">
        <v>5877</v>
      </c>
      <c r="P2875" s="2" t="s">
        <v>36</v>
      </c>
      <c r="Q2875" s="2" t="s">
        <v>88</v>
      </c>
      <c r="R2875" s="3">
        <v>46179</v>
      </c>
      <c r="S2875" s="2" t="s">
        <v>38</v>
      </c>
      <c r="T2875" s="2" t="s">
        <v>3139</v>
      </c>
      <c r="U2875" s="2">
        <v>0</v>
      </c>
      <c r="V2875" s="2">
        <v>0</v>
      </c>
      <c r="W2875" s="2" t="s">
        <v>3140</v>
      </c>
      <c r="X2875" s="2">
        <v>2026</v>
      </c>
      <c r="Y2875" s="2" t="s">
        <v>40</v>
      </c>
      <c r="Z2875" s="4"/>
      <c r="AA2875" s="3">
        <v>46179</v>
      </c>
      <c r="AB2875" s="2" t="s">
        <v>35</v>
      </c>
      <c r="AC2875" s="2">
        <v>441760</v>
      </c>
    </row>
    <row r="2876" spans="1:29" ht="102.75" x14ac:dyDescent="0.25">
      <c r="A2876" s="2" t="s">
        <v>29</v>
      </c>
      <c r="B2876" s="2" t="s">
        <v>42</v>
      </c>
      <c r="C2876" s="2" t="s">
        <v>43</v>
      </c>
      <c r="D2876" s="2" t="s">
        <v>32</v>
      </c>
      <c r="E2876" s="2" t="s">
        <v>5875</v>
      </c>
      <c r="F2876" s="2" t="s">
        <v>41</v>
      </c>
      <c r="G2876" s="2">
        <v>1000</v>
      </c>
      <c r="H2876" s="2">
        <v>1</v>
      </c>
      <c r="I2876" s="3">
        <v>46179</v>
      </c>
      <c r="J2876" s="4"/>
      <c r="K2876" s="2">
        <v>4637108</v>
      </c>
      <c r="L2876" s="2">
        <v>10000</v>
      </c>
      <c r="M2876" s="2" t="s">
        <v>35</v>
      </c>
      <c r="N2876" s="5">
        <v>46179</v>
      </c>
      <c r="O2876" s="2" t="s">
        <v>5877</v>
      </c>
      <c r="P2876" s="2" t="s">
        <v>36</v>
      </c>
      <c r="Q2876" s="2" t="s">
        <v>88</v>
      </c>
      <c r="R2876" s="3">
        <v>46179</v>
      </c>
      <c r="S2876" s="2" t="s">
        <v>38</v>
      </c>
      <c r="T2876" s="2" t="s">
        <v>3139</v>
      </c>
      <c r="U2876" s="2">
        <v>0</v>
      </c>
      <c r="V2876" s="2">
        <v>0</v>
      </c>
      <c r="W2876" s="2" t="s">
        <v>3140</v>
      </c>
      <c r="X2876" s="2">
        <v>2026</v>
      </c>
      <c r="Y2876" s="2" t="s">
        <v>40</v>
      </c>
      <c r="Z2876" s="4"/>
      <c r="AA2876" s="3">
        <v>46179</v>
      </c>
      <c r="AB2876" s="2" t="s">
        <v>35</v>
      </c>
      <c r="AC2876" s="2">
        <v>441760</v>
      </c>
    </row>
    <row r="2877" spans="1:29" ht="51.75" x14ac:dyDescent="0.25">
      <c r="A2877" s="2" t="s">
        <v>29</v>
      </c>
      <c r="B2877" s="2" t="s">
        <v>42</v>
      </c>
      <c r="C2877" s="2" t="s">
        <v>43</v>
      </c>
      <c r="D2877" s="2" t="s">
        <v>573</v>
      </c>
      <c r="E2877" s="2" t="s">
        <v>5878</v>
      </c>
      <c r="F2877" s="2" t="s">
        <v>56</v>
      </c>
      <c r="G2877" s="2">
        <v>1067800</v>
      </c>
      <c r="H2877" s="2">
        <v>1</v>
      </c>
      <c r="I2877" s="3">
        <v>46178</v>
      </c>
      <c r="J2877" s="4"/>
      <c r="K2877" s="2">
        <v>4592154</v>
      </c>
      <c r="L2877" s="2">
        <v>22230</v>
      </c>
      <c r="M2877" s="2" t="s">
        <v>2340</v>
      </c>
      <c r="N2877" s="5">
        <v>46178</v>
      </c>
      <c r="O2877" s="2">
        <v>240</v>
      </c>
      <c r="P2877" s="2" t="s">
        <v>370</v>
      </c>
      <c r="Q2877" s="2">
        <v>0</v>
      </c>
      <c r="R2877" s="3">
        <v>46178</v>
      </c>
      <c r="S2877" s="2" t="s">
        <v>145</v>
      </c>
      <c r="T2877" s="2" t="s">
        <v>5879</v>
      </c>
      <c r="U2877" s="2">
        <v>0</v>
      </c>
      <c r="V2877" s="2">
        <v>0</v>
      </c>
      <c r="W2877" s="2" t="s">
        <v>5879</v>
      </c>
      <c r="X2877" s="2">
        <v>2026</v>
      </c>
      <c r="Y2877" s="2" t="s">
        <v>65</v>
      </c>
      <c r="Z2877" s="4"/>
      <c r="AA2877" s="3">
        <v>46176</v>
      </c>
      <c r="AB2877" s="2" t="s">
        <v>2340</v>
      </c>
      <c r="AC2877" s="2">
        <v>441454</v>
      </c>
    </row>
    <row r="2878" spans="1:29" ht="64.5" x14ac:dyDescent="0.25">
      <c r="A2878" s="2" t="s">
        <v>29</v>
      </c>
      <c r="B2878" s="2" t="s">
        <v>42</v>
      </c>
      <c r="C2878" s="2" t="s">
        <v>43</v>
      </c>
      <c r="D2878" s="2" t="s">
        <v>573</v>
      </c>
      <c r="E2878" s="2" t="s">
        <v>5878</v>
      </c>
      <c r="F2878" s="2" t="s">
        <v>5880</v>
      </c>
      <c r="G2878" s="2">
        <v>1482000</v>
      </c>
      <c r="H2878" s="2">
        <v>1</v>
      </c>
      <c r="I2878" s="3">
        <v>46178</v>
      </c>
      <c r="J2878" s="4"/>
      <c r="K2878" s="2">
        <v>4592154</v>
      </c>
      <c r="L2878" s="2">
        <v>22230</v>
      </c>
      <c r="M2878" s="2" t="s">
        <v>2340</v>
      </c>
      <c r="N2878" s="5">
        <v>46178</v>
      </c>
      <c r="O2878" s="2">
        <v>240</v>
      </c>
      <c r="P2878" s="2" t="s">
        <v>370</v>
      </c>
      <c r="Q2878" s="2">
        <v>0</v>
      </c>
      <c r="R2878" s="3">
        <v>46178</v>
      </c>
      <c r="S2878" s="2" t="s">
        <v>145</v>
      </c>
      <c r="T2878" s="2" t="s">
        <v>5879</v>
      </c>
      <c r="U2878" s="2">
        <v>0</v>
      </c>
      <c r="V2878" s="2">
        <v>0</v>
      </c>
      <c r="W2878" s="2" t="s">
        <v>5879</v>
      </c>
      <c r="X2878" s="2">
        <v>2026</v>
      </c>
      <c r="Y2878" s="2" t="s">
        <v>65</v>
      </c>
      <c r="Z2878" s="4"/>
      <c r="AA2878" s="3">
        <v>46176</v>
      </c>
      <c r="AB2878" s="2" t="s">
        <v>2340</v>
      </c>
      <c r="AC2878" s="2">
        <v>441454</v>
      </c>
    </row>
    <row r="2879" spans="1:29" ht="39" x14ac:dyDescent="0.25">
      <c r="A2879" s="2" t="s">
        <v>29</v>
      </c>
      <c r="B2879" s="2" t="s">
        <v>42</v>
      </c>
      <c r="C2879" s="2" t="s">
        <v>43</v>
      </c>
      <c r="D2879" s="2" t="s">
        <v>573</v>
      </c>
      <c r="E2879" s="2" t="s">
        <v>5878</v>
      </c>
      <c r="F2879" s="2" t="s">
        <v>41</v>
      </c>
      <c r="G2879" s="2">
        <v>5000</v>
      </c>
      <c r="H2879" s="2">
        <v>1</v>
      </c>
      <c r="I2879" s="3">
        <v>46178</v>
      </c>
      <c r="J2879" s="4"/>
      <c r="K2879" s="2">
        <v>4592154</v>
      </c>
      <c r="L2879" s="2">
        <v>22230</v>
      </c>
      <c r="M2879" s="2" t="s">
        <v>2340</v>
      </c>
      <c r="N2879" s="5">
        <v>46178</v>
      </c>
      <c r="O2879" s="2">
        <v>240</v>
      </c>
      <c r="P2879" s="2" t="s">
        <v>370</v>
      </c>
      <c r="Q2879" s="2">
        <v>0</v>
      </c>
      <c r="R2879" s="3">
        <v>46178</v>
      </c>
      <c r="S2879" s="2" t="s">
        <v>145</v>
      </c>
      <c r="T2879" s="2" t="s">
        <v>5879</v>
      </c>
      <c r="U2879" s="2">
        <v>0</v>
      </c>
      <c r="V2879" s="2">
        <v>0</v>
      </c>
      <c r="W2879" s="2" t="s">
        <v>5879</v>
      </c>
      <c r="X2879" s="2">
        <v>2026</v>
      </c>
      <c r="Y2879" s="2" t="s">
        <v>65</v>
      </c>
      <c r="Z2879" s="4"/>
      <c r="AA2879" s="3">
        <v>46176</v>
      </c>
      <c r="AB2879" s="2" t="s">
        <v>2340</v>
      </c>
      <c r="AC2879" s="2">
        <v>441454</v>
      </c>
    </row>
    <row r="2880" spans="1:29" ht="77.25" x14ac:dyDescent="0.25">
      <c r="A2880" s="2" t="s">
        <v>29</v>
      </c>
      <c r="B2880" s="2" t="s">
        <v>42</v>
      </c>
      <c r="C2880" s="2" t="s">
        <v>43</v>
      </c>
      <c r="D2880" s="2" t="s">
        <v>732</v>
      </c>
      <c r="E2880" s="2" t="s">
        <v>5881</v>
      </c>
      <c r="F2880" s="2" t="s">
        <v>56</v>
      </c>
      <c r="G2880" s="2">
        <v>1581000</v>
      </c>
      <c r="H2880" s="2">
        <v>1</v>
      </c>
      <c r="I2880" s="3">
        <v>46182</v>
      </c>
      <c r="J2880" s="4"/>
      <c r="K2880" s="2">
        <v>3636783</v>
      </c>
      <c r="L2880" s="2">
        <v>23715</v>
      </c>
      <c r="M2880" s="2" t="s">
        <v>114</v>
      </c>
      <c r="N2880" s="5">
        <v>46182</v>
      </c>
      <c r="O2880" s="2" t="s">
        <v>5882</v>
      </c>
      <c r="P2880" s="2" t="s">
        <v>49</v>
      </c>
      <c r="Q2880" s="2">
        <v>0</v>
      </c>
      <c r="R2880" s="3">
        <v>46182</v>
      </c>
      <c r="S2880" s="2" t="s">
        <v>110</v>
      </c>
      <c r="T2880" s="2" t="s">
        <v>5844</v>
      </c>
      <c r="U2880" s="2">
        <v>0</v>
      </c>
      <c r="V2880" s="2">
        <v>0</v>
      </c>
      <c r="W2880" s="2" t="s">
        <v>5844</v>
      </c>
      <c r="X2880" s="2">
        <v>2026</v>
      </c>
      <c r="Y2880" s="2" t="s">
        <v>55</v>
      </c>
      <c r="Z2880" s="4"/>
      <c r="AA2880" s="3">
        <v>46178</v>
      </c>
      <c r="AB2880" s="2" t="s">
        <v>114</v>
      </c>
      <c r="AC2880" s="2">
        <v>441430</v>
      </c>
    </row>
    <row r="2881" spans="1:29" ht="77.25" x14ac:dyDescent="0.25">
      <c r="A2881" s="2" t="s">
        <v>29</v>
      </c>
      <c r="B2881" s="2" t="s">
        <v>42</v>
      </c>
      <c r="C2881" s="2" t="s">
        <v>43</v>
      </c>
      <c r="D2881" s="2" t="s">
        <v>732</v>
      </c>
      <c r="E2881" s="2" t="s">
        <v>5881</v>
      </c>
      <c r="F2881" s="2" t="s">
        <v>5883</v>
      </c>
      <c r="G2881" s="2">
        <v>1581000</v>
      </c>
      <c r="H2881" s="2">
        <v>1</v>
      </c>
      <c r="I2881" s="3">
        <v>46182</v>
      </c>
      <c r="J2881" s="4"/>
      <c r="K2881" s="2">
        <v>3636783</v>
      </c>
      <c r="L2881" s="2">
        <v>23715</v>
      </c>
      <c r="M2881" s="2" t="s">
        <v>114</v>
      </c>
      <c r="N2881" s="5">
        <v>46182</v>
      </c>
      <c r="O2881" s="2" t="s">
        <v>5882</v>
      </c>
      <c r="P2881" s="2" t="s">
        <v>49</v>
      </c>
      <c r="Q2881" s="2">
        <v>0</v>
      </c>
      <c r="R2881" s="3">
        <v>46182</v>
      </c>
      <c r="S2881" s="2" t="s">
        <v>110</v>
      </c>
      <c r="T2881" s="2" t="s">
        <v>5844</v>
      </c>
      <c r="U2881" s="2">
        <v>0</v>
      </c>
      <c r="V2881" s="2">
        <v>0</v>
      </c>
      <c r="W2881" s="2" t="s">
        <v>5844</v>
      </c>
      <c r="X2881" s="2">
        <v>2026</v>
      </c>
      <c r="Y2881" s="2" t="s">
        <v>55</v>
      </c>
      <c r="Z2881" s="4"/>
      <c r="AA2881" s="3">
        <v>46178</v>
      </c>
      <c r="AB2881" s="2" t="s">
        <v>114</v>
      </c>
      <c r="AC2881" s="2">
        <v>441430</v>
      </c>
    </row>
    <row r="2882" spans="1:29" ht="77.25" x14ac:dyDescent="0.25">
      <c r="A2882" s="2" t="s">
        <v>29</v>
      </c>
      <c r="B2882" s="2" t="s">
        <v>42</v>
      </c>
      <c r="C2882" s="2" t="s">
        <v>43</v>
      </c>
      <c r="D2882" s="2" t="s">
        <v>732</v>
      </c>
      <c r="E2882" s="2" t="s">
        <v>5881</v>
      </c>
      <c r="F2882" s="2" t="s">
        <v>41</v>
      </c>
      <c r="G2882" s="2">
        <v>1000</v>
      </c>
      <c r="H2882" s="2">
        <v>1</v>
      </c>
      <c r="I2882" s="3">
        <v>46182</v>
      </c>
      <c r="J2882" s="4"/>
      <c r="K2882" s="2">
        <v>3636783</v>
      </c>
      <c r="L2882" s="2">
        <v>23715</v>
      </c>
      <c r="M2882" s="2" t="s">
        <v>114</v>
      </c>
      <c r="N2882" s="5">
        <v>46182</v>
      </c>
      <c r="O2882" s="2" t="s">
        <v>5882</v>
      </c>
      <c r="P2882" s="2" t="s">
        <v>49</v>
      </c>
      <c r="Q2882" s="2">
        <v>0</v>
      </c>
      <c r="R2882" s="3">
        <v>46182</v>
      </c>
      <c r="S2882" s="2" t="s">
        <v>110</v>
      </c>
      <c r="T2882" s="2" t="s">
        <v>5844</v>
      </c>
      <c r="U2882" s="2">
        <v>0</v>
      </c>
      <c r="V2882" s="2">
        <v>0</v>
      </c>
      <c r="W2882" s="2" t="s">
        <v>5844</v>
      </c>
      <c r="X2882" s="2">
        <v>2026</v>
      </c>
      <c r="Y2882" s="2" t="s">
        <v>55</v>
      </c>
      <c r="Z2882" s="4"/>
      <c r="AA2882" s="3">
        <v>46178</v>
      </c>
      <c r="AB2882" s="2" t="s">
        <v>114</v>
      </c>
      <c r="AC2882" s="2">
        <v>441430</v>
      </c>
    </row>
    <row r="2883" spans="1:29" ht="51.75" x14ac:dyDescent="0.25">
      <c r="A2883" s="2" t="s">
        <v>29</v>
      </c>
      <c r="B2883" s="2" t="s">
        <v>42</v>
      </c>
      <c r="C2883" s="2" t="s">
        <v>43</v>
      </c>
      <c r="D2883" s="2" t="s">
        <v>219</v>
      </c>
      <c r="E2883" s="2" t="s">
        <v>5884</v>
      </c>
      <c r="F2883" s="2" t="s">
        <v>56</v>
      </c>
      <c r="G2883" s="2">
        <v>2400000</v>
      </c>
      <c r="H2883" s="2">
        <v>1</v>
      </c>
      <c r="I2883" s="3">
        <v>46181</v>
      </c>
      <c r="J2883" s="4"/>
      <c r="K2883" s="2">
        <v>4040041</v>
      </c>
      <c r="L2883" s="2">
        <v>105000</v>
      </c>
      <c r="M2883" s="2" t="s">
        <v>2472</v>
      </c>
      <c r="N2883" s="5">
        <v>46178</v>
      </c>
      <c r="O2883" s="2" t="s">
        <v>5885</v>
      </c>
      <c r="P2883" s="2" t="s">
        <v>49</v>
      </c>
      <c r="Q2883" s="2" t="s">
        <v>1476</v>
      </c>
      <c r="R2883" s="3">
        <v>46178</v>
      </c>
      <c r="S2883" s="2" t="s">
        <v>110</v>
      </c>
      <c r="T2883" s="2" t="s">
        <v>1477</v>
      </c>
      <c r="U2883" s="2">
        <v>0</v>
      </c>
      <c r="V2883" s="2">
        <v>0</v>
      </c>
      <c r="W2883" s="2" t="s">
        <v>1478</v>
      </c>
      <c r="X2883" s="2">
        <v>2026</v>
      </c>
      <c r="Y2883" s="2" t="s">
        <v>65</v>
      </c>
      <c r="Z2883" s="4"/>
      <c r="AA2883" s="3">
        <v>46156</v>
      </c>
      <c r="AB2883" s="2" t="s">
        <v>2472</v>
      </c>
      <c r="AC2883" s="2">
        <v>441404</v>
      </c>
    </row>
    <row r="2884" spans="1:29" ht="51.75" x14ac:dyDescent="0.25">
      <c r="A2884" s="2" t="s">
        <v>29</v>
      </c>
      <c r="B2884" s="2" t="s">
        <v>42</v>
      </c>
      <c r="C2884" s="2" t="s">
        <v>43</v>
      </c>
      <c r="D2884" s="2" t="s">
        <v>219</v>
      </c>
      <c r="E2884" s="2" t="s">
        <v>5884</v>
      </c>
      <c r="F2884" s="2" t="s">
        <v>5886</v>
      </c>
      <c r="G2884" s="2">
        <v>3078000</v>
      </c>
      <c r="H2884" s="2">
        <v>1</v>
      </c>
      <c r="I2884" s="3">
        <v>46181</v>
      </c>
      <c r="J2884" s="4"/>
      <c r="K2884" s="2">
        <v>4040041</v>
      </c>
      <c r="L2884" s="2">
        <v>105000</v>
      </c>
      <c r="M2884" s="2" t="s">
        <v>2472</v>
      </c>
      <c r="N2884" s="5">
        <v>46178</v>
      </c>
      <c r="O2884" s="2" t="s">
        <v>5885</v>
      </c>
      <c r="P2884" s="2" t="s">
        <v>49</v>
      </c>
      <c r="Q2884" s="2" t="s">
        <v>1476</v>
      </c>
      <c r="R2884" s="3">
        <v>46178</v>
      </c>
      <c r="S2884" s="2" t="s">
        <v>110</v>
      </c>
      <c r="T2884" s="2" t="s">
        <v>1477</v>
      </c>
      <c r="U2884" s="2">
        <v>0</v>
      </c>
      <c r="V2884" s="2">
        <v>0</v>
      </c>
      <c r="W2884" s="2" t="s">
        <v>1478</v>
      </c>
      <c r="X2884" s="2">
        <v>2026</v>
      </c>
      <c r="Y2884" s="2" t="s">
        <v>65</v>
      </c>
      <c r="Z2884" s="4"/>
      <c r="AA2884" s="3">
        <v>46156</v>
      </c>
      <c r="AB2884" s="2" t="s">
        <v>2472</v>
      </c>
      <c r="AC2884" s="2">
        <v>441404</v>
      </c>
    </row>
    <row r="2885" spans="1:29" ht="51.75" x14ac:dyDescent="0.25">
      <c r="A2885" s="2" t="s">
        <v>29</v>
      </c>
      <c r="B2885" s="2" t="s">
        <v>42</v>
      </c>
      <c r="C2885" s="2" t="s">
        <v>43</v>
      </c>
      <c r="D2885" s="2" t="s">
        <v>219</v>
      </c>
      <c r="E2885" s="2" t="s">
        <v>5884</v>
      </c>
      <c r="F2885" s="2" t="s">
        <v>41</v>
      </c>
      <c r="G2885" s="2">
        <v>5000</v>
      </c>
      <c r="H2885" s="2">
        <v>1</v>
      </c>
      <c r="I2885" s="3">
        <v>46181</v>
      </c>
      <c r="J2885" s="4"/>
      <c r="K2885" s="2">
        <v>4040041</v>
      </c>
      <c r="L2885" s="2">
        <v>105000</v>
      </c>
      <c r="M2885" s="2" t="s">
        <v>2472</v>
      </c>
      <c r="N2885" s="5">
        <v>46178</v>
      </c>
      <c r="O2885" s="2" t="s">
        <v>5885</v>
      </c>
      <c r="P2885" s="2" t="s">
        <v>49</v>
      </c>
      <c r="Q2885" s="2" t="s">
        <v>1476</v>
      </c>
      <c r="R2885" s="3">
        <v>46178</v>
      </c>
      <c r="S2885" s="2" t="s">
        <v>110</v>
      </c>
      <c r="T2885" s="2" t="s">
        <v>1477</v>
      </c>
      <c r="U2885" s="2">
        <v>0</v>
      </c>
      <c r="V2885" s="2">
        <v>0</v>
      </c>
      <c r="W2885" s="2" t="s">
        <v>1478</v>
      </c>
      <c r="X2885" s="2">
        <v>2026</v>
      </c>
      <c r="Y2885" s="2" t="s">
        <v>65</v>
      </c>
      <c r="Z2885" s="4"/>
      <c r="AA2885" s="3">
        <v>46156</v>
      </c>
      <c r="AB2885" s="2" t="s">
        <v>2472</v>
      </c>
      <c r="AC2885" s="2">
        <v>441404</v>
      </c>
    </row>
    <row r="2886" spans="1:29" ht="51.75" x14ac:dyDescent="0.25">
      <c r="A2886" s="2" t="s">
        <v>29</v>
      </c>
      <c r="B2886" s="2" t="s">
        <v>42</v>
      </c>
      <c r="C2886" s="2" t="s">
        <v>43</v>
      </c>
      <c r="D2886" s="2" t="s">
        <v>643</v>
      </c>
      <c r="E2886" s="2" t="s">
        <v>5887</v>
      </c>
      <c r="F2886" s="2" t="s">
        <v>5888</v>
      </c>
      <c r="G2886" s="2">
        <v>2946500</v>
      </c>
      <c r="H2886" s="2">
        <v>1</v>
      </c>
      <c r="I2886" s="3">
        <v>46189</v>
      </c>
      <c r="J2886" s="4"/>
      <c r="K2886" s="2">
        <v>171638</v>
      </c>
      <c r="L2886" s="2">
        <v>30000</v>
      </c>
      <c r="M2886" s="2" t="s">
        <v>126</v>
      </c>
      <c r="N2886" s="5">
        <v>46188</v>
      </c>
      <c r="O2886" s="2" t="s">
        <v>5889</v>
      </c>
      <c r="P2886" s="2" t="s">
        <v>189</v>
      </c>
      <c r="Q2886" s="2" t="s">
        <v>3072</v>
      </c>
      <c r="R2886" s="3">
        <v>46188</v>
      </c>
      <c r="S2886" s="2" t="s">
        <v>38</v>
      </c>
      <c r="T2886" s="2" t="s">
        <v>2368</v>
      </c>
      <c r="U2886" s="2" t="s">
        <v>5890</v>
      </c>
      <c r="V2886" s="2">
        <v>0</v>
      </c>
      <c r="W2886" s="2" t="s">
        <v>5891</v>
      </c>
      <c r="X2886" s="2">
        <v>2025</v>
      </c>
      <c r="Y2886" s="2" t="s">
        <v>55</v>
      </c>
      <c r="Z2886" s="4"/>
      <c r="AA2886" s="3">
        <v>46178</v>
      </c>
      <c r="AB2886" s="2" t="s">
        <v>126</v>
      </c>
      <c r="AC2886" s="2">
        <v>441390</v>
      </c>
    </row>
    <row r="2887" spans="1:29" ht="51.75" x14ac:dyDescent="0.25">
      <c r="A2887" s="2" t="s">
        <v>29</v>
      </c>
      <c r="B2887" s="2" t="s">
        <v>42</v>
      </c>
      <c r="C2887" s="2" t="s">
        <v>43</v>
      </c>
      <c r="D2887" s="2" t="s">
        <v>643</v>
      </c>
      <c r="E2887" s="2" t="s">
        <v>5887</v>
      </c>
      <c r="F2887" s="2" t="s">
        <v>41</v>
      </c>
      <c r="G2887" s="2">
        <v>1000</v>
      </c>
      <c r="H2887" s="2">
        <v>1</v>
      </c>
      <c r="I2887" s="3">
        <v>46189</v>
      </c>
      <c r="J2887" s="4"/>
      <c r="K2887" s="2">
        <v>171638</v>
      </c>
      <c r="L2887" s="2">
        <v>30000</v>
      </c>
      <c r="M2887" s="2" t="s">
        <v>126</v>
      </c>
      <c r="N2887" s="5">
        <v>46188</v>
      </c>
      <c r="O2887" s="2" t="s">
        <v>5889</v>
      </c>
      <c r="P2887" s="2" t="s">
        <v>189</v>
      </c>
      <c r="Q2887" s="2" t="s">
        <v>3072</v>
      </c>
      <c r="R2887" s="3">
        <v>46188</v>
      </c>
      <c r="S2887" s="2" t="s">
        <v>38</v>
      </c>
      <c r="T2887" s="2" t="s">
        <v>2368</v>
      </c>
      <c r="U2887" s="2" t="s">
        <v>5890</v>
      </c>
      <c r="V2887" s="2">
        <v>0</v>
      </c>
      <c r="W2887" s="2" t="s">
        <v>5891</v>
      </c>
      <c r="X2887" s="2">
        <v>2025</v>
      </c>
      <c r="Y2887" s="2" t="s">
        <v>55</v>
      </c>
      <c r="Z2887" s="4"/>
      <c r="AA2887" s="3">
        <v>46178</v>
      </c>
      <c r="AB2887" s="2" t="s">
        <v>126</v>
      </c>
      <c r="AC2887" s="2">
        <v>441390</v>
      </c>
    </row>
    <row r="2888" spans="1:29" ht="102.75" x14ac:dyDescent="0.25">
      <c r="A2888" s="2" t="s">
        <v>29</v>
      </c>
      <c r="B2888" s="2" t="s">
        <v>42</v>
      </c>
      <c r="C2888" s="2" t="s">
        <v>43</v>
      </c>
      <c r="D2888" s="2" t="s">
        <v>32</v>
      </c>
      <c r="E2888" s="2" t="s">
        <v>5892</v>
      </c>
      <c r="F2888" s="2" t="s">
        <v>5893</v>
      </c>
      <c r="G2888" s="2">
        <v>1231000</v>
      </c>
      <c r="H2888" s="2">
        <v>1</v>
      </c>
      <c r="I2888" s="3">
        <v>46178</v>
      </c>
      <c r="J2888" s="4"/>
      <c r="K2888" s="2">
        <v>4635002</v>
      </c>
      <c r="L2888" s="2">
        <v>10000</v>
      </c>
      <c r="M2888" s="2" t="s">
        <v>35</v>
      </c>
      <c r="N2888" s="5">
        <v>46178</v>
      </c>
      <c r="O2888" s="2" t="s">
        <v>5894</v>
      </c>
      <c r="P2888" s="2" t="s">
        <v>36</v>
      </c>
      <c r="Q2888" s="2" t="s">
        <v>88</v>
      </c>
      <c r="R2888" s="3">
        <v>46178</v>
      </c>
      <c r="S2888" s="2" t="s">
        <v>38</v>
      </c>
      <c r="T2888" s="2" t="s">
        <v>5895</v>
      </c>
      <c r="U2888" s="2">
        <v>0</v>
      </c>
      <c r="V2888" s="2">
        <v>0</v>
      </c>
      <c r="W2888" s="2" t="s">
        <v>2364</v>
      </c>
      <c r="X2888" s="2">
        <v>2026</v>
      </c>
      <c r="Y2888" s="2" t="s">
        <v>40</v>
      </c>
      <c r="Z2888" s="4"/>
      <c r="AA2888" s="3">
        <v>46178</v>
      </c>
      <c r="AB2888" s="2" t="s">
        <v>35</v>
      </c>
      <c r="AC2888" s="2">
        <v>441384</v>
      </c>
    </row>
    <row r="2889" spans="1:29" ht="102.75" x14ac:dyDescent="0.25">
      <c r="A2889" s="2" t="s">
        <v>29</v>
      </c>
      <c r="B2889" s="2" t="s">
        <v>42</v>
      </c>
      <c r="C2889" s="2" t="s">
        <v>43</v>
      </c>
      <c r="D2889" s="2" t="s">
        <v>32</v>
      </c>
      <c r="E2889" s="2" t="s">
        <v>5892</v>
      </c>
      <c r="F2889" s="2" t="s">
        <v>41</v>
      </c>
      <c r="G2889" s="2">
        <v>1000</v>
      </c>
      <c r="H2889" s="2">
        <v>1</v>
      </c>
      <c r="I2889" s="3">
        <v>46178</v>
      </c>
      <c r="J2889" s="4"/>
      <c r="K2889" s="2">
        <v>4635002</v>
      </c>
      <c r="L2889" s="2">
        <v>10000</v>
      </c>
      <c r="M2889" s="2" t="s">
        <v>35</v>
      </c>
      <c r="N2889" s="5">
        <v>46178</v>
      </c>
      <c r="O2889" s="2" t="s">
        <v>5894</v>
      </c>
      <c r="P2889" s="2" t="s">
        <v>36</v>
      </c>
      <c r="Q2889" s="2" t="s">
        <v>88</v>
      </c>
      <c r="R2889" s="3">
        <v>46178</v>
      </c>
      <c r="S2889" s="2" t="s">
        <v>38</v>
      </c>
      <c r="T2889" s="2" t="s">
        <v>5895</v>
      </c>
      <c r="U2889" s="2">
        <v>0</v>
      </c>
      <c r="V2889" s="2">
        <v>0</v>
      </c>
      <c r="W2889" s="2" t="s">
        <v>2364</v>
      </c>
      <c r="X2889" s="2">
        <v>2026</v>
      </c>
      <c r="Y2889" s="2" t="s">
        <v>40</v>
      </c>
      <c r="Z2889" s="4"/>
      <c r="AA2889" s="3">
        <v>46178</v>
      </c>
      <c r="AB2889" s="2" t="s">
        <v>35</v>
      </c>
      <c r="AC2889" s="2">
        <v>441384</v>
      </c>
    </row>
    <row r="2890" spans="1:29" ht="51.75" x14ac:dyDescent="0.25">
      <c r="A2890" s="2" t="s">
        <v>29</v>
      </c>
      <c r="B2890" s="2" t="s">
        <v>42</v>
      </c>
      <c r="C2890" s="2" t="s">
        <v>43</v>
      </c>
      <c r="D2890" s="2" t="s">
        <v>164</v>
      </c>
      <c r="E2890" s="2" t="s">
        <v>5896</v>
      </c>
      <c r="F2890" s="2" t="s">
        <v>56</v>
      </c>
      <c r="G2890" s="2">
        <v>1035000</v>
      </c>
      <c r="H2890" s="2">
        <v>1</v>
      </c>
      <c r="I2890" s="3">
        <v>46183</v>
      </c>
      <c r="J2890" s="4"/>
      <c r="K2890" s="2">
        <v>3070542</v>
      </c>
      <c r="L2890" s="2">
        <v>17250</v>
      </c>
      <c r="M2890" s="2" t="s">
        <v>348</v>
      </c>
      <c r="N2890" s="5">
        <v>46182</v>
      </c>
      <c r="O2890" s="2">
        <v>890</v>
      </c>
      <c r="P2890" s="2" t="s">
        <v>49</v>
      </c>
      <c r="Q2890" s="2" t="s">
        <v>88</v>
      </c>
      <c r="R2890" s="3">
        <v>46182</v>
      </c>
      <c r="S2890" s="2" t="s">
        <v>174</v>
      </c>
      <c r="T2890" s="2" t="s">
        <v>3140</v>
      </c>
      <c r="U2890" s="2">
        <v>0</v>
      </c>
      <c r="V2890" s="2" t="s">
        <v>364</v>
      </c>
      <c r="W2890" s="2" t="s">
        <v>5897</v>
      </c>
      <c r="X2890" s="2">
        <v>2026</v>
      </c>
      <c r="Y2890" s="2" t="s">
        <v>55</v>
      </c>
      <c r="Z2890" s="4"/>
      <c r="AA2890" s="3">
        <v>46178</v>
      </c>
      <c r="AB2890" s="2" t="s">
        <v>348</v>
      </c>
      <c r="AC2890" s="2">
        <v>441274</v>
      </c>
    </row>
    <row r="2891" spans="1:29" ht="51.75" x14ac:dyDescent="0.25">
      <c r="A2891" s="2" t="s">
        <v>29</v>
      </c>
      <c r="B2891" s="2" t="s">
        <v>42</v>
      </c>
      <c r="C2891" s="2" t="s">
        <v>43</v>
      </c>
      <c r="D2891" s="2" t="s">
        <v>164</v>
      </c>
      <c r="E2891" s="2" t="s">
        <v>5896</v>
      </c>
      <c r="F2891" s="2" t="s">
        <v>5898</v>
      </c>
      <c r="G2891" s="2">
        <v>1150000</v>
      </c>
      <c r="H2891" s="2">
        <v>1</v>
      </c>
      <c r="I2891" s="3">
        <v>46183</v>
      </c>
      <c r="J2891" s="4"/>
      <c r="K2891" s="2">
        <v>3070542</v>
      </c>
      <c r="L2891" s="2">
        <v>17250</v>
      </c>
      <c r="M2891" s="2" t="s">
        <v>348</v>
      </c>
      <c r="N2891" s="5">
        <v>46182</v>
      </c>
      <c r="O2891" s="2">
        <v>890</v>
      </c>
      <c r="P2891" s="2" t="s">
        <v>49</v>
      </c>
      <c r="Q2891" s="2" t="s">
        <v>88</v>
      </c>
      <c r="R2891" s="3">
        <v>46182</v>
      </c>
      <c r="S2891" s="2" t="s">
        <v>174</v>
      </c>
      <c r="T2891" s="2" t="s">
        <v>3140</v>
      </c>
      <c r="U2891" s="2">
        <v>0</v>
      </c>
      <c r="V2891" s="2" t="s">
        <v>364</v>
      </c>
      <c r="W2891" s="2" t="s">
        <v>5897</v>
      </c>
      <c r="X2891" s="2">
        <v>2026</v>
      </c>
      <c r="Y2891" s="2" t="s">
        <v>55</v>
      </c>
      <c r="Z2891" s="4"/>
      <c r="AA2891" s="3">
        <v>46178</v>
      </c>
      <c r="AB2891" s="2" t="s">
        <v>348</v>
      </c>
      <c r="AC2891" s="2">
        <v>441274</v>
      </c>
    </row>
    <row r="2892" spans="1:29" ht="39" x14ac:dyDescent="0.25">
      <c r="A2892" s="2" t="s">
        <v>29</v>
      </c>
      <c r="B2892" s="2" t="s">
        <v>42</v>
      </c>
      <c r="C2892" s="2" t="s">
        <v>43</v>
      </c>
      <c r="D2892" s="2" t="s">
        <v>164</v>
      </c>
      <c r="E2892" s="2" t="s">
        <v>5896</v>
      </c>
      <c r="F2892" s="2" t="s">
        <v>41</v>
      </c>
      <c r="G2892" s="2">
        <v>5000</v>
      </c>
      <c r="H2892" s="2">
        <v>1</v>
      </c>
      <c r="I2892" s="3">
        <v>46183</v>
      </c>
      <c r="J2892" s="4"/>
      <c r="K2892" s="2">
        <v>3070542</v>
      </c>
      <c r="L2892" s="2">
        <v>17250</v>
      </c>
      <c r="M2892" s="2" t="s">
        <v>348</v>
      </c>
      <c r="N2892" s="5">
        <v>46182</v>
      </c>
      <c r="O2892" s="2">
        <v>890</v>
      </c>
      <c r="P2892" s="2" t="s">
        <v>49</v>
      </c>
      <c r="Q2892" s="2" t="s">
        <v>88</v>
      </c>
      <c r="R2892" s="3">
        <v>46182</v>
      </c>
      <c r="S2892" s="2" t="s">
        <v>174</v>
      </c>
      <c r="T2892" s="2" t="s">
        <v>3140</v>
      </c>
      <c r="U2892" s="2">
        <v>0</v>
      </c>
      <c r="V2892" s="2" t="s">
        <v>364</v>
      </c>
      <c r="W2892" s="2" t="s">
        <v>5897</v>
      </c>
      <c r="X2892" s="2">
        <v>2026</v>
      </c>
      <c r="Y2892" s="2" t="s">
        <v>55</v>
      </c>
      <c r="Z2892" s="4"/>
      <c r="AA2892" s="3">
        <v>46178</v>
      </c>
      <c r="AB2892" s="2" t="s">
        <v>348</v>
      </c>
      <c r="AC2892" s="2">
        <v>441274</v>
      </c>
    </row>
    <row r="2893" spans="1:29" ht="77.25" x14ac:dyDescent="0.25">
      <c r="A2893" s="2" t="s">
        <v>29</v>
      </c>
      <c r="B2893" s="2" t="s">
        <v>42</v>
      </c>
      <c r="C2893" s="2" t="s">
        <v>43</v>
      </c>
      <c r="D2893" s="2" t="s">
        <v>219</v>
      </c>
      <c r="E2893" s="2" t="s">
        <v>5899</v>
      </c>
      <c r="F2893" s="2" t="s">
        <v>5900</v>
      </c>
      <c r="G2893" s="2">
        <v>2216000</v>
      </c>
      <c r="H2893" s="2">
        <v>1</v>
      </c>
      <c r="I2893" s="3">
        <v>46181</v>
      </c>
      <c r="J2893" s="4"/>
      <c r="K2893" s="2">
        <v>1374047</v>
      </c>
      <c r="L2893" s="2">
        <v>33240</v>
      </c>
      <c r="M2893" s="2" t="s">
        <v>1152</v>
      </c>
      <c r="N2893" s="5">
        <v>46180</v>
      </c>
      <c r="O2893" s="2">
        <v>2937</v>
      </c>
      <c r="P2893" s="2" t="s">
        <v>181</v>
      </c>
      <c r="Q2893" s="2" t="s">
        <v>2673</v>
      </c>
      <c r="R2893" s="3">
        <v>46180</v>
      </c>
      <c r="S2893" s="2" t="s">
        <v>38</v>
      </c>
      <c r="T2893" s="2" t="s">
        <v>2415</v>
      </c>
      <c r="U2893" s="2">
        <v>0</v>
      </c>
      <c r="V2893" s="2" t="s">
        <v>5901</v>
      </c>
      <c r="W2893" s="2" t="s">
        <v>5902</v>
      </c>
      <c r="X2893" s="2">
        <v>2026</v>
      </c>
      <c r="Y2893" s="2" t="s">
        <v>65</v>
      </c>
      <c r="Z2893" s="4"/>
      <c r="AA2893" s="3">
        <v>46178</v>
      </c>
      <c r="AB2893" s="2" t="s">
        <v>1152</v>
      </c>
      <c r="AC2893" s="2">
        <v>441266</v>
      </c>
    </row>
    <row r="2894" spans="1:29" ht="64.5" x14ac:dyDescent="0.25">
      <c r="A2894" s="2" t="s">
        <v>29</v>
      </c>
      <c r="B2894" s="2" t="s">
        <v>42</v>
      </c>
      <c r="C2894" s="2" t="s">
        <v>43</v>
      </c>
      <c r="D2894" s="2" t="s">
        <v>219</v>
      </c>
      <c r="E2894" s="2" t="s">
        <v>5899</v>
      </c>
      <c r="F2894" s="2" t="s">
        <v>41</v>
      </c>
      <c r="G2894" s="2">
        <v>5000</v>
      </c>
      <c r="H2894" s="2">
        <v>1</v>
      </c>
      <c r="I2894" s="3">
        <v>46181</v>
      </c>
      <c r="J2894" s="4"/>
      <c r="K2894" s="2">
        <v>1374047</v>
      </c>
      <c r="L2894" s="2">
        <v>33240</v>
      </c>
      <c r="M2894" s="2" t="s">
        <v>1152</v>
      </c>
      <c r="N2894" s="5">
        <v>46180</v>
      </c>
      <c r="O2894" s="2">
        <v>2937</v>
      </c>
      <c r="P2894" s="2" t="s">
        <v>181</v>
      </c>
      <c r="Q2894" s="2" t="s">
        <v>2673</v>
      </c>
      <c r="R2894" s="3">
        <v>46180</v>
      </c>
      <c r="S2894" s="2" t="s">
        <v>38</v>
      </c>
      <c r="T2894" s="2" t="s">
        <v>2415</v>
      </c>
      <c r="U2894" s="2">
        <v>0</v>
      </c>
      <c r="V2894" s="2" t="s">
        <v>5901</v>
      </c>
      <c r="W2894" s="2" t="s">
        <v>5902</v>
      </c>
      <c r="X2894" s="2">
        <v>2026</v>
      </c>
      <c r="Y2894" s="2" t="s">
        <v>65</v>
      </c>
      <c r="Z2894" s="4"/>
      <c r="AA2894" s="3">
        <v>46178</v>
      </c>
      <c r="AB2894" s="2" t="s">
        <v>1152</v>
      </c>
      <c r="AC2894" s="2">
        <v>441266</v>
      </c>
    </row>
    <row r="2895" spans="1:29" ht="102.75" x14ac:dyDescent="0.25">
      <c r="A2895" s="2" t="s">
        <v>29</v>
      </c>
      <c r="B2895" s="2" t="s">
        <v>42</v>
      </c>
      <c r="C2895" s="2" t="s">
        <v>43</v>
      </c>
      <c r="D2895" s="2" t="s">
        <v>32</v>
      </c>
      <c r="E2895" s="2" t="s">
        <v>5903</v>
      </c>
      <c r="F2895" s="2" t="s">
        <v>5904</v>
      </c>
      <c r="G2895" s="2">
        <v>1130000</v>
      </c>
      <c r="H2895" s="2">
        <v>1</v>
      </c>
      <c r="I2895" s="3">
        <v>46178</v>
      </c>
      <c r="J2895" s="4"/>
      <c r="K2895" s="2">
        <v>4575854</v>
      </c>
      <c r="L2895" s="2">
        <v>10000</v>
      </c>
      <c r="M2895" s="2" t="s">
        <v>35</v>
      </c>
      <c r="N2895" s="5">
        <v>46178</v>
      </c>
      <c r="O2895" s="2" t="s">
        <v>5905</v>
      </c>
      <c r="P2895" s="2" t="s">
        <v>36</v>
      </c>
      <c r="Q2895" s="2" t="s">
        <v>88</v>
      </c>
      <c r="R2895" s="3">
        <v>46178</v>
      </c>
      <c r="S2895" s="2" t="s">
        <v>38</v>
      </c>
      <c r="T2895" s="2" t="s">
        <v>1297</v>
      </c>
      <c r="U2895" s="2">
        <v>0</v>
      </c>
      <c r="V2895" s="2">
        <v>0</v>
      </c>
      <c r="W2895" s="2" t="s">
        <v>5906</v>
      </c>
      <c r="X2895" s="2">
        <v>2026</v>
      </c>
      <c r="Y2895" s="2" t="s">
        <v>40</v>
      </c>
      <c r="Z2895" s="4"/>
      <c r="AA2895" s="3">
        <v>46178</v>
      </c>
      <c r="AB2895" s="2" t="s">
        <v>35</v>
      </c>
      <c r="AC2895" s="2">
        <v>441212</v>
      </c>
    </row>
    <row r="2896" spans="1:29" ht="102.75" x14ac:dyDescent="0.25">
      <c r="A2896" s="2" t="s">
        <v>29</v>
      </c>
      <c r="B2896" s="2" t="s">
        <v>42</v>
      </c>
      <c r="C2896" s="2" t="s">
        <v>43</v>
      </c>
      <c r="D2896" s="2" t="s">
        <v>32</v>
      </c>
      <c r="E2896" s="2" t="s">
        <v>5903</v>
      </c>
      <c r="F2896" s="2" t="s">
        <v>41</v>
      </c>
      <c r="G2896" s="2">
        <v>1000</v>
      </c>
      <c r="H2896" s="2">
        <v>1</v>
      </c>
      <c r="I2896" s="3">
        <v>46178</v>
      </c>
      <c r="J2896" s="4"/>
      <c r="K2896" s="2">
        <v>4575854</v>
      </c>
      <c r="L2896" s="2">
        <v>10000</v>
      </c>
      <c r="M2896" s="2" t="s">
        <v>35</v>
      </c>
      <c r="N2896" s="5">
        <v>46178</v>
      </c>
      <c r="O2896" s="2" t="s">
        <v>5905</v>
      </c>
      <c r="P2896" s="2" t="s">
        <v>36</v>
      </c>
      <c r="Q2896" s="2" t="s">
        <v>88</v>
      </c>
      <c r="R2896" s="3">
        <v>46178</v>
      </c>
      <c r="S2896" s="2" t="s">
        <v>38</v>
      </c>
      <c r="T2896" s="2" t="s">
        <v>1297</v>
      </c>
      <c r="U2896" s="2">
        <v>0</v>
      </c>
      <c r="V2896" s="2">
        <v>0</v>
      </c>
      <c r="W2896" s="2" t="s">
        <v>5906</v>
      </c>
      <c r="X2896" s="2">
        <v>2026</v>
      </c>
      <c r="Y2896" s="2" t="s">
        <v>40</v>
      </c>
      <c r="Z2896" s="4"/>
      <c r="AA2896" s="3">
        <v>46178</v>
      </c>
      <c r="AB2896" s="2" t="s">
        <v>35</v>
      </c>
      <c r="AC2896" s="2">
        <v>441212</v>
      </c>
    </row>
    <row r="2897" spans="1:29" ht="102.75" x14ac:dyDescent="0.25">
      <c r="A2897" s="2" t="s">
        <v>29</v>
      </c>
      <c r="B2897" s="2" t="s">
        <v>42</v>
      </c>
      <c r="C2897" s="2" t="s">
        <v>43</v>
      </c>
      <c r="D2897" s="2" t="s">
        <v>32</v>
      </c>
      <c r="E2897" s="2" t="s">
        <v>5907</v>
      </c>
      <c r="F2897" s="2" t="s">
        <v>5908</v>
      </c>
      <c r="G2897" s="2">
        <v>1681000</v>
      </c>
      <c r="H2897" s="2">
        <v>1</v>
      </c>
      <c r="I2897" s="3">
        <v>46178</v>
      </c>
      <c r="J2897" s="4"/>
      <c r="K2897" s="2">
        <v>4634264</v>
      </c>
      <c r="L2897" s="2">
        <v>10000</v>
      </c>
      <c r="M2897" s="2" t="s">
        <v>35</v>
      </c>
      <c r="N2897" s="5">
        <v>46178</v>
      </c>
      <c r="O2897" s="2" t="s">
        <v>5909</v>
      </c>
      <c r="P2897" s="2" t="s">
        <v>36</v>
      </c>
      <c r="Q2897" s="2" t="s">
        <v>37</v>
      </c>
      <c r="R2897" s="3">
        <v>46178</v>
      </c>
      <c r="S2897" s="2" t="s">
        <v>38</v>
      </c>
      <c r="T2897" s="2" t="s">
        <v>5910</v>
      </c>
      <c r="U2897" s="2">
        <v>0</v>
      </c>
      <c r="V2897" s="2">
        <v>0</v>
      </c>
      <c r="W2897" s="2" t="s">
        <v>5911</v>
      </c>
      <c r="X2897" s="2">
        <v>2026</v>
      </c>
      <c r="Y2897" s="2" t="s">
        <v>40</v>
      </c>
      <c r="Z2897" s="4"/>
      <c r="AA2897" s="3">
        <v>46178</v>
      </c>
      <c r="AB2897" s="2" t="s">
        <v>35</v>
      </c>
      <c r="AC2897" s="2">
        <v>441204</v>
      </c>
    </row>
    <row r="2898" spans="1:29" ht="102.75" x14ac:dyDescent="0.25">
      <c r="A2898" s="2" t="s">
        <v>29</v>
      </c>
      <c r="B2898" s="2" t="s">
        <v>42</v>
      </c>
      <c r="C2898" s="2" t="s">
        <v>43</v>
      </c>
      <c r="D2898" s="2" t="s">
        <v>32</v>
      </c>
      <c r="E2898" s="2" t="s">
        <v>5907</v>
      </c>
      <c r="F2898" s="2" t="s">
        <v>41</v>
      </c>
      <c r="G2898" s="2">
        <v>1000</v>
      </c>
      <c r="H2898" s="2">
        <v>1</v>
      </c>
      <c r="I2898" s="3">
        <v>46178</v>
      </c>
      <c r="J2898" s="4"/>
      <c r="K2898" s="2">
        <v>4634264</v>
      </c>
      <c r="L2898" s="2">
        <v>10000</v>
      </c>
      <c r="M2898" s="2" t="s">
        <v>35</v>
      </c>
      <c r="N2898" s="5">
        <v>46178</v>
      </c>
      <c r="O2898" s="2" t="s">
        <v>5909</v>
      </c>
      <c r="P2898" s="2" t="s">
        <v>36</v>
      </c>
      <c r="Q2898" s="2" t="s">
        <v>37</v>
      </c>
      <c r="R2898" s="3">
        <v>46178</v>
      </c>
      <c r="S2898" s="2" t="s">
        <v>38</v>
      </c>
      <c r="T2898" s="2" t="s">
        <v>5910</v>
      </c>
      <c r="U2898" s="2">
        <v>0</v>
      </c>
      <c r="V2898" s="2">
        <v>0</v>
      </c>
      <c r="W2898" s="2" t="s">
        <v>5911</v>
      </c>
      <c r="X2898" s="2">
        <v>2026</v>
      </c>
      <c r="Y2898" s="2" t="s">
        <v>40</v>
      </c>
      <c r="Z2898" s="4"/>
      <c r="AA2898" s="3">
        <v>46178</v>
      </c>
      <c r="AB2898" s="2" t="s">
        <v>35</v>
      </c>
      <c r="AC2898" s="2">
        <v>441204</v>
      </c>
    </row>
    <row r="2899" spans="1:29" ht="64.5" x14ac:dyDescent="0.25">
      <c r="A2899" s="2" t="s">
        <v>29</v>
      </c>
      <c r="B2899" s="2" t="s">
        <v>42</v>
      </c>
      <c r="C2899" s="2" t="s">
        <v>43</v>
      </c>
      <c r="D2899" s="2" t="s">
        <v>164</v>
      </c>
      <c r="E2899" s="2" t="s">
        <v>5912</v>
      </c>
      <c r="F2899" s="2" t="s">
        <v>5913</v>
      </c>
      <c r="G2899" s="2">
        <v>2949750</v>
      </c>
      <c r="H2899" s="2">
        <v>1</v>
      </c>
      <c r="I2899" s="3">
        <v>46180</v>
      </c>
      <c r="J2899" s="4"/>
      <c r="K2899" s="2">
        <v>4633294</v>
      </c>
      <c r="L2899" s="2">
        <v>58995</v>
      </c>
      <c r="M2899" s="2" t="s">
        <v>126</v>
      </c>
      <c r="N2899" s="5">
        <v>46179</v>
      </c>
      <c r="O2899" s="2" t="s">
        <v>5914</v>
      </c>
      <c r="P2899" s="2" t="s">
        <v>181</v>
      </c>
      <c r="Q2899" s="2" t="s">
        <v>2623</v>
      </c>
      <c r="R2899" s="3">
        <v>46179</v>
      </c>
      <c r="S2899" s="2" t="s">
        <v>38</v>
      </c>
      <c r="T2899" s="2" t="s">
        <v>2624</v>
      </c>
      <c r="U2899" s="2">
        <v>0</v>
      </c>
      <c r="V2899" s="2">
        <v>0</v>
      </c>
      <c r="W2899" s="2" t="s">
        <v>2625</v>
      </c>
      <c r="X2899" s="2">
        <v>2025</v>
      </c>
      <c r="Y2899" s="2" t="s">
        <v>55</v>
      </c>
      <c r="Z2899" s="4"/>
      <c r="AA2899" s="3">
        <v>46178</v>
      </c>
      <c r="AB2899" s="2" t="s">
        <v>126</v>
      </c>
      <c r="AC2899" s="2">
        <v>441134</v>
      </c>
    </row>
    <row r="2900" spans="1:29" ht="51.75" x14ac:dyDescent="0.25">
      <c r="A2900" s="2" t="s">
        <v>29</v>
      </c>
      <c r="B2900" s="2" t="s">
        <v>42</v>
      </c>
      <c r="C2900" s="2" t="s">
        <v>43</v>
      </c>
      <c r="D2900" s="2" t="s">
        <v>164</v>
      </c>
      <c r="E2900" s="2" t="s">
        <v>5912</v>
      </c>
      <c r="F2900" s="2" t="s">
        <v>41</v>
      </c>
      <c r="G2900" s="2">
        <v>5000</v>
      </c>
      <c r="H2900" s="2">
        <v>1</v>
      </c>
      <c r="I2900" s="3">
        <v>46180</v>
      </c>
      <c r="J2900" s="4"/>
      <c r="K2900" s="2">
        <v>4633294</v>
      </c>
      <c r="L2900" s="2">
        <v>58995</v>
      </c>
      <c r="M2900" s="2" t="s">
        <v>126</v>
      </c>
      <c r="N2900" s="5">
        <v>46179</v>
      </c>
      <c r="O2900" s="2" t="s">
        <v>5914</v>
      </c>
      <c r="P2900" s="2" t="s">
        <v>181</v>
      </c>
      <c r="Q2900" s="2" t="s">
        <v>2623</v>
      </c>
      <c r="R2900" s="3">
        <v>46179</v>
      </c>
      <c r="S2900" s="2" t="s">
        <v>38</v>
      </c>
      <c r="T2900" s="2" t="s">
        <v>2624</v>
      </c>
      <c r="U2900" s="2">
        <v>0</v>
      </c>
      <c r="V2900" s="2">
        <v>0</v>
      </c>
      <c r="W2900" s="2" t="s">
        <v>2625</v>
      </c>
      <c r="X2900" s="2">
        <v>2025</v>
      </c>
      <c r="Y2900" s="2" t="s">
        <v>55</v>
      </c>
      <c r="Z2900" s="4"/>
      <c r="AA2900" s="3">
        <v>46178</v>
      </c>
      <c r="AB2900" s="2" t="s">
        <v>126</v>
      </c>
      <c r="AC2900" s="2">
        <v>441134</v>
      </c>
    </row>
    <row r="2901" spans="1:29" ht="102.75" x14ac:dyDescent="0.25">
      <c r="A2901" s="2" t="s">
        <v>29</v>
      </c>
      <c r="B2901" s="2" t="s">
        <v>42</v>
      </c>
      <c r="C2901" s="2" t="s">
        <v>43</v>
      </c>
      <c r="D2901" s="2" t="s">
        <v>32</v>
      </c>
      <c r="E2901" s="2" t="s">
        <v>5915</v>
      </c>
      <c r="F2901" s="2" t="s">
        <v>5916</v>
      </c>
      <c r="G2901" s="2">
        <v>2844000</v>
      </c>
      <c r="H2901" s="2">
        <v>1</v>
      </c>
      <c r="I2901" s="3">
        <v>46178</v>
      </c>
      <c r="J2901" s="4"/>
      <c r="K2901" s="2">
        <v>4633385</v>
      </c>
      <c r="L2901" s="2">
        <v>20000</v>
      </c>
      <c r="M2901" s="2" t="s">
        <v>35</v>
      </c>
      <c r="N2901" s="5">
        <v>46178</v>
      </c>
      <c r="O2901" s="2" t="s">
        <v>5917</v>
      </c>
      <c r="P2901" s="2" t="s">
        <v>36</v>
      </c>
      <c r="Q2901" s="2" t="s">
        <v>326</v>
      </c>
      <c r="R2901" s="3">
        <v>46178</v>
      </c>
      <c r="S2901" s="2" t="s">
        <v>38</v>
      </c>
      <c r="T2901" s="2" t="s">
        <v>5605</v>
      </c>
      <c r="U2901" s="2" t="s">
        <v>5918</v>
      </c>
      <c r="V2901" s="2" t="s">
        <v>5919</v>
      </c>
      <c r="W2901" s="2" t="s">
        <v>5920</v>
      </c>
      <c r="X2901" s="2">
        <v>2026</v>
      </c>
      <c r="Y2901" s="2" t="s">
        <v>40</v>
      </c>
      <c r="Z2901" s="4"/>
      <c r="AA2901" s="3">
        <v>46178</v>
      </c>
      <c r="AB2901" s="2" t="s">
        <v>35</v>
      </c>
      <c r="AC2901" s="2">
        <v>441054</v>
      </c>
    </row>
    <row r="2902" spans="1:29" ht="102.75" x14ac:dyDescent="0.25">
      <c r="A2902" s="2" t="s">
        <v>29</v>
      </c>
      <c r="B2902" s="2" t="s">
        <v>42</v>
      </c>
      <c r="C2902" s="2" t="s">
        <v>43</v>
      </c>
      <c r="D2902" s="2" t="s">
        <v>32</v>
      </c>
      <c r="E2902" s="2" t="s">
        <v>5915</v>
      </c>
      <c r="F2902" s="2" t="s">
        <v>41</v>
      </c>
      <c r="G2902" s="2">
        <v>1000</v>
      </c>
      <c r="H2902" s="2">
        <v>1</v>
      </c>
      <c r="I2902" s="3">
        <v>46178</v>
      </c>
      <c r="J2902" s="4"/>
      <c r="K2902" s="2">
        <v>4633385</v>
      </c>
      <c r="L2902" s="2">
        <v>20000</v>
      </c>
      <c r="M2902" s="2" t="s">
        <v>35</v>
      </c>
      <c r="N2902" s="5">
        <v>46178</v>
      </c>
      <c r="O2902" s="2" t="s">
        <v>5917</v>
      </c>
      <c r="P2902" s="2" t="s">
        <v>36</v>
      </c>
      <c r="Q2902" s="2" t="s">
        <v>326</v>
      </c>
      <c r="R2902" s="3">
        <v>46178</v>
      </c>
      <c r="S2902" s="2" t="s">
        <v>38</v>
      </c>
      <c r="T2902" s="2" t="s">
        <v>5605</v>
      </c>
      <c r="U2902" s="2" t="s">
        <v>5918</v>
      </c>
      <c r="V2902" s="2" t="s">
        <v>5919</v>
      </c>
      <c r="W2902" s="2" t="s">
        <v>5920</v>
      </c>
      <c r="X2902" s="2">
        <v>2026</v>
      </c>
      <c r="Y2902" s="2" t="s">
        <v>40</v>
      </c>
      <c r="Z2902" s="4"/>
      <c r="AA2902" s="3">
        <v>46178</v>
      </c>
      <c r="AB2902" s="2" t="s">
        <v>35</v>
      </c>
      <c r="AC2902" s="2">
        <v>441054</v>
      </c>
    </row>
    <row r="2903" spans="1:29" ht="51.75" x14ac:dyDescent="0.25">
      <c r="A2903" s="2" t="s">
        <v>29</v>
      </c>
      <c r="B2903" s="2" t="s">
        <v>42</v>
      </c>
      <c r="C2903" s="2" t="s">
        <v>43</v>
      </c>
      <c r="D2903" s="2" t="s">
        <v>219</v>
      </c>
      <c r="E2903" s="2" t="s">
        <v>5921</v>
      </c>
      <c r="F2903" s="2" t="s">
        <v>56</v>
      </c>
      <c r="G2903" s="2">
        <v>1199000</v>
      </c>
      <c r="H2903" s="2">
        <v>1</v>
      </c>
      <c r="I2903" s="3">
        <v>46182</v>
      </c>
      <c r="J2903" s="4"/>
      <c r="K2903" s="2">
        <v>2599140</v>
      </c>
      <c r="L2903" s="2">
        <v>25485</v>
      </c>
      <c r="M2903" s="2" t="s">
        <v>5922</v>
      </c>
      <c r="N2903" s="5">
        <v>46180</v>
      </c>
      <c r="O2903" s="2" t="s">
        <v>5923</v>
      </c>
      <c r="P2903" s="2" t="s">
        <v>49</v>
      </c>
      <c r="Q2903" s="2">
        <v>0</v>
      </c>
      <c r="R2903" s="3">
        <v>46180</v>
      </c>
      <c r="S2903" s="2" t="s">
        <v>808</v>
      </c>
      <c r="T2903" s="2" t="s">
        <v>5924</v>
      </c>
      <c r="U2903" s="2">
        <v>0</v>
      </c>
      <c r="V2903" s="2">
        <v>0</v>
      </c>
      <c r="W2903" s="2" t="s">
        <v>5924</v>
      </c>
      <c r="X2903" s="2">
        <v>2026</v>
      </c>
      <c r="Y2903" s="2" t="s">
        <v>65</v>
      </c>
      <c r="Z2903" s="4"/>
      <c r="AA2903" s="3">
        <v>46177</v>
      </c>
      <c r="AB2903" s="2" t="s">
        <v>5922</v>
      </c>
      <c r="AC2903" s="2">
        <v>440946</v>
      </c>
    </row>
    <row r="2904" spans="1:29" ht="51.75" x14ac:dyDescent="0.25">
      <c r="A2904" s="2" t="s">
        <v>29</v>
      </c>
      <c r="B2904" s="2" t="s">
        <v>42</v>
      </c>
      <c r="C2904" s="2" t="s">
        <v>43</v>
      </c>
      <c r="D2904" s="2" t="s">
        <v>219</v>
      </c>
      <c r="E2904" s="2" t="s">
        <v>5921</v>
      </c>
      <c r="F2904" s="2" t="s">
        <v>5925</v>
      </c>
      <c r="G2904" s="2">
        <v>1699000</v>
      </c>
      <c r="H2904" s="2">
        <v>1</v>
      </c>
      <c r="I2904" s="3">
        <v>46182</v>
      </c>
      <c r="J2904" s="4"/>
      <c r="K2904" s="2">
        <v>2599140</v>
      </c>
      <c r="L2904" s="2">
        <v>25485</v>
      </c>
      <c r="M2904" s="2" t="s">
        <v>5922</v>
      </c>
      <c r="N2904" s="5">
        <v>46180</v>
      </c>
      <c r="O2904" s="2" t="s">
        <v>5923</v>
      </c>
      <c r="P2904" s="2" t="s">
        <v>49</v>
      </c>
      <c r="Q2904" s="2">
        <v>0</v>
      </c>
      <c r="R2904" s="3">
        <v>46180</v>
      </c>
      <c r="S2904" s="2" t="s">
        <v>808</v>
      </c>
      <c r="T2904" s="2" t="s">
        <v>5924</v>
      </c>
      <c r="U2904" s="2">
        <v>0</v>
      </c>
      <c r="V2904" s="2">
        <v>0</v>
      </c>
      <c r="W2904" s="2" t="s">
        <v>5924</v>
      </c>
      <c r="X2904" s="2">
        <v>2026</v>
      </c>
      <c r="Y2904" s="2" t="s">
        <v>65</v>
      </c>
      <c r="Z2904" s="4"/>
      <c r="AA2904" s="3">
        <v>46177</v>
      </c>
      <c r="AB2904" s="2" t="s">
        <v>5922</v>
      </c>
      <c r="AC2904" s="2">
        <v>440946</v>
      </c>
    </row>
    <row r="2905" spans="1:29" ht="51.75" x14ac:dyDescent="0.25">
      <c r="A2905" s="2" t="s">
        <v>29</v>
      </c>
      <c r="B2905" s="2" t="s">
        <v>42</v>
      </c>
      <c r="C2905" s="2" t="s">
        <v>43</v>
      </c>
      <c r="D2905" s="2" t="s">
        <v>219</v>
      </c>
      <c r="E2905" s="2" t="s">
        <v>5921</v>
      </c>
      <c r="F2905" s="2" t="s">
        <v>41</v>
      </c>
      <c r="G2905" s="2">
        <v>5000</v>
      </c>
      <c r="H2905" s="2">
        <v>1</v>
      </c>
      <c r="I2905" s="3">
        <v>46182</v>
      </c>
      <c r="J2905" s="4"/>
      <c r="K2905" s="2">
        <v>2599140</v>
      </c>
      <c r="L2905" s="2">
        <v>25485</v>
      </c>
      <c r="M2905" s="2" t="s">
        <v>5922</v>
      </c>
      <c r="N2905" s="5">
        <v>46180</v>
      </c>
      <c r="O2905" s="2" t="s">
        <v>5923</v>
      </c>
      <c r="P2905" s="2" t="s">
        <v>49</v>
      </c>
      <c r="Q2905" s="2">
        <v>0</v>
      </c>
      <c r="R2905" s="3">
        <v>46180</v>
      </c>
      <c r="S2905" s="2" t="s">
        <v>808</v>
      </c>
      <c r="T2905" s="2" t="s">
        <v>5924</v>
      </c>
      <c r="U2905" s="2">
        <v>0</v>
      </c>
      <c r="V2905" s="2">
        <v>0</v>
      </c>
      <c r="W2905" s="2" t="s">
        <v>5924</v>
      </c>
      <c r="X2905" s="2">
        <v>2026</v>
      </c>
      <c r="Y2905" s="2" t="s">
        <v>65</v>
      </c>
      <c r="Z2905" s="4"/>
      <c r="AA2905" s="3">
        <v>46177</v>
      </c>
      <c r="AB2905" s="2" t="s">
        <v>5922</v>
      </c>
      <c r="AC2905" s="2">
        <v>440946</v>
      </c>
    </row>
    <row r="2906" spans="1:29" ht="64.5" x14ac:dyDescent="0.25">
      <c r="A2906" s="2" t="s">
        <v>29</v>
      </c>
      <c r="B2906" s="2" t="s">
        <v>42</v>
      </c>
      <c r="C2906" s="2" t="s">
        <v>43</v>
      </c>
      <c r="D2906" s="2" t="s">
        <v>573</v>
      </c>
      <c r="E2906" s="2" t="s">
        <v>5926</v>
      </c>
      <c r="F2906" s="2" t="s">
        <v>5927</v>
      </c>
      <c r="G2906" s="2">
        <v>1210000</v>
      </c>
      <c r="H2906" s="2">
        <v>1</v>
      </c>
      <c r="I2906" s="3">
        <v>46178</v>
      </c>
      <c r="J2906" s="4"/>
      <c r="K2906" s="2">
        <v>4529378</v>
      </c>
      <c r="L2906" s="2">
        <v>24200</v>
      </c>
      <c r="M2906" s="2" t="s">
        <v>1072</v>
      </c>
      <c r="N2906" s="5">
        <v>46177</v>
      </c>
      <c r="O2906" s="2" t="s">
        <v>5928</v>
      </c>
      <c r="P2906" s="2" t="s">
        <v>136</v>
      </c>
      <c r="Q2906" s="2">
        <v>0</v>
      </c>
      <c r="R2906" s="3">
        <v>46177</v>
      </c>
      <c r="S2906" s="2" t="s">
        <v>1131</v>
      </c>
      <c r="T2906" s="2" t="s">
        <v>5929</v>
      </c>
      <c r="U2906" s="2">
        <v>0</v>
      </c>
      <c r="V2906" s="2">
        <v>0</v>
      </c>
      <c r="W2906" s="2" t="s">
        <v>5929</v>
      </c>
      <c r="X2906" s="2">
        <v>2024</v>
      </c>
      <c r="Y2906" s="2" t="s">
        <v>65</v>
      </c>
      <c r="Z2906" s="4"/>
      <c r="AA2906" s="4"/>
      <c r="AB2906" s="2" t="s">
        <v>1072</v>
      </c>
      <c r="AC2906" s="2">
        <v>440880</v>
      </c>
    </row>
    <row r="2907" spans="1:29" ht="102.75" x14ac:dyDescent="0.25">
      <c r="A2907" s="2" t="s">
        <v>29</v>
      </c>
      <c r="B2907" s="2" t="s">
        <v>42</v>
      </c>
      <c r="C2907" s="2" t="s">
        <v>43</v>
      </c>
      <c r="D2907" s="2" t="s">
        <v>32</v>
      </c>
      <c r="E2907" s="2" t="s">
        <v>5930</v>
      </c>
      <c r="F2907" s="2" t="s">
        <v>5931</v>
      </c>
      <c r="G2907" s="2">
        <v>2144500</v>
      </c>
      <c r="H2907" s="2">
        <v>1</v>
      </c>
      <c r="I2907" s="3">
        <v>46178</v>
      </c>
      <c r="J2907" s="4"/>
      <c r="K2907" s="2">
        <v>4632957</v>
      </c>
      <c r="L2907" s="2">
        <v>10000</v>
      </c>
      <c r="M2907" s="2" t="s">
        <v>35</v>
      </c>
      <c r="N2907" s="5">
        <v>46178</v>
      </c>
      <c r="O2907" s="2" t="s">
        <v>5932</v>
      </c>
      <c r="P2907" s="2" t="s">
        <v>36</v>
      </c>
      <c r="Q2907" s="2" t="s">
        <v>37</v>
      </c>
      <c r="R2907" s="3">
        <v>46178</v>
      </c>
      <c r="S2907" s="2" t="s">
        <v>38</v>
      </c>
      <c r="T2907" s="2" t="s">
        <v>5933</v>
      </c>
      <c r="U2907" s="2">
        <v>0</v>
      </c>
      <c r="V2907" s="2">
        <v>0</v>
      </c>
      <c r="W2907" s="2" t="s">
        <v>5934</v>
      </c>
      <c r="X2907" s="2">
        <v>2026</v>
      </c>
      <c r="Y2907" s="2" t="s">
        <v>40</v>
      </c>
      <c r="Z2907" s="4"/>
      <c r="AA2907" s="3">
        <v>46178</v>
      </c>
      <c r="AB2907" s="2" t="s">
        <v>35</v>
      </c>
      <c r="AC2907" s="2">
        <v>440874</v>
      </c>
    </row>
    <row r="2908" spans="1:29" ht="102.75" x14ac:dyDescent="0.25">
      <c r="A2908" s="2" t="s">
        <v>29</v>
      </c>
      <c r="B2908" s="2" t="s">
        <v>42</v>
      </c>
      <c r="C2908" s="2" t="s">
        <v>43</v>
      </c>
      <c r="D2908" s="2" t="s">
        <v>32</v>
      </c>
      <c r="E2908" s="2" t="s">
        <v>5930</v>
      </c>
      <c r="F2908" s="2" t="s">
        <v>41</v>
      </c>
      <c r="G2908" s="2">
        <v>1000</v>
      </c>
      <c r="H2908" s="2">
        <v>1</v>
      </c>
      <c r="I2908" s="3">
        <v>46178</v>
      </c>
      <c r="J2908" s="4"/>
      <c r="K2908" s="2">
        <v>4632957</v>
      </c>
      <c r="L2908" s="2">
        <v>10000</v>
      </c>
      <c r="M2908" s="2" t="s">
        <v>35</v>
      </c>
      <c r="N2908" s="5">
        <v>46178</v>
      </c>
      <c r="O2908" s="2" t="s">
        <v>5932</v>
      </c>
      <c r="P2908" s="2" t="s">
        <v>36</v>
      </c>
      <c r="Q2908" s="2" t="s">
        <v>37</v>
      </c>
      <c r="R2908" s="3">
        <v>46178</v>
      </c>
      <c r="S2908" s="2" t="s">
        <v>38</v>
      </c>
      <c r="T2908" s="2" t="s">
        <v>5933</v>
      </c>
      <c r="U2908" s="2">
        <v>0</v>
      </c>
      <c r="V2908" s="2">
        <v>0</v>
      </c>
      <c r="W2908" s="2" t="s">
        <v>5934</v>
      </c>
      <c r="X2908" s="2">
        <v>2026</v>
      </c>
      <c r="Y2908" s="2" t="s">
        <v>40</v>
      </c>
      <c r="Z2908" s="4"/>
      <c r="AA2908" s="3">
        <v>46178</v>
      </c>
      <c r="AB2908" s="2" t="s">
        <v>35</v>
      </c>
      <c r="AC2908" s="2">
        <v>440874</v>
      </c>
    </row>
    <row r="2909" spans="1:29" ht="90" x14ac:dyDescent="0.25">
      <c r="A2909" s="2" t="s">
        <v>29</v>
      </c>
      <c r="B2909" s="2" t="s">
        <v>42</v>
      </c>
      <c r="C2909" s="2" t="s">
        <v>43</v>
      </c>
      <c r="D2909" s="2" t="s">
        <v>643</v>
      </c>
      <c r="E2909" s="2" t="s">
        <v>5935</v>
      </c>
      <c r="F2909" s="2" t="s">
        <v>5936</v>
      </c>
      <c r="G2909" s="2">
        <v>2671000</v>
      </c>
      <c r="H2909" s="2">
        <v>1</v>
      </c>
      <c r="I2909" s="3">
        <v>46189</v>
      </c>
      <c r="J2909" s="4"/>
      <c r="K2909" s="2">
        <v>1259492</v>
      </c>
      <c r="L2909" s="2">
        <v>88200</v>
      </c>
      <c r="M2909" s="2" t="s">
        <v>1827</v>
      </c>
      <c r="N2909" s="5">
        <v>46183</v>
      </c>
      <c r="O2909" s="2">
        <v>541631</v>
      </c>
      <c r="P2909" s="2" t="s">
        <v>181</v>
      </c>
      <c r="Q2909" s="2" t="s">
        <v>4742</v>
      </c>
      <c r="R2909" s="3">
        <v>46183</v>
      </c>
      <c r="S2909" s="2" t="s">
        <v>38</v>
      </c>
      <c r="T2909" s="2" t="s">
        <v>1829</v>
      </c>
      <c r="U2909" s="2">
        <v>0</v>
      </c>
      <c r="V2909" s="2">
        <v>0</v>
      </c>
      <c r="W2909" s="2" t="s">
        <v>4743</v>
      </c>
      <c r="X2909" s="2">
        <v>2026</v>
      </c>
      <c r="Y2909" s="2" t="s">
        <v>55</v>
      </c>
      <c r="Z2909" s="4"/>
      <c r="AA2909" s="3">
        <v>46178</v>
      </c>
      <c r="AB2909" s="2" t="s">
        <v>1827</v>
      </c>
      <c r="AC2909" s="2">
        <v>440844</v>
      </c>
    </row>
    <row r="2910" spans="1:29" ht="90" x14ac:dyDescent="0.25">
      <c r="A2910" s="2" t="s">
        <v>29</v>
      </c>
      <c r="B2910" s="2" t="s">
        <v>42</v>
      </c>
      <c r="C2910" s="2" t="s">
        <v>43</v>
      </c>
      <c r="D2910" s="2" t="s">
        <v>643</v>
      </c>
      <c r="E2910" s="2" t="s">
        <v>5935</v>
      </c>
      <c r="F2910" s="2" t="s">
        <v>41</v>
      </c>
      <c r="G2910" s="2">
        <v>5000</v>
      </c>
      <c r="H2910" s="2">
        <v>1</v>
      </c>
      <c r="I2910" s="3">
        <v>46189</v>
      </c>
      <c r="J2910" s="4"/>
      <c r="K2910" s="2">
        <v>1259492</v>
      </c>
      <c r="L2910" s="2">
        <v>88200</v>
      </c>
      <c r="M2910" s="2" t="s">
        <v>1827</v>
      </c>
      <c r="N2910" s="5">
        <v>46183</v>
      </c>
      <c r="O2910" s="2">
        <v>541631</v>
      </c>
      <c r="P2910" s="2" t="s">
        <v>181</v>
      </c>
      <c r="Q2910" s="2" t="s">
        <v>4742</v>
      </c>
      <c r="R2910" s="3">
        <v>46183</v>
      </c>
      <c r="S2910" s="2" t="s">
        <v>38</v>
      </c>
      <c r="T2910" s="2" t="s">
        <v>1829</v>
      </c>
      <c r="U2910" s="2">
        <v>0</v>
      </c>
      <c r="V2910" s="2">
        <v>0</v>
      </c>
      <c r="W2910" s="2" t="s">
        <v>4743</v>
      </c>
      <c r="X2910" s="2">
        <v>2026</v>
      </c>
      <c r="Y2910" s="2" t="s">
        <v>55</v>
      </c>
      <c r="Z2910" s="4"/>
      <c r="AA2910" s="3">
        <v>46178</v>
      </c>
      <c r="AB2910" s="2" t="s">
        <v>1827</v>
      </c>
      <c r="AC2910" s="2">
        <v>440844</v>
      </c>
    </row>
    <row r="2911" spans="1:29" ht="102.75" x14ac:dyDescent="0.25">
      <c r="A2911" s="2" t="s">
        <v>29</v>
      </c>
      <c r="B2911" s="2" t="s">
        <v>42</v>
      </c>
      <c r="C2911" s="2" t="s">
        <v>43</v>
      </c>
      <c r="D2911" s="2" t="s">
        <v>32</v>
      </c>
      <c r="E2911" s="2" t="s">
        <v>5937</v>
      </c>
      <c r="F2911" s="2" t="s">
        <v>5938</v>
      </c>
      <c r="G2911" s="2">
        <v>1687000</v>
      </c>
      <c r="H2911" s="2">
        <v>1</v>
      </c>
      <c r="I2911" s="3">
        <v>46178</v>
      </c>
      <c r="J2911" s="4"/>
      <c r="K2911" s="2">
        <v>4543435</v>
      </c>
      <c r="L2911" s="2">
        <v>10000</v>
      </c>
      <c r="M2911" s="2" t="s">
        <v>35</v>
      </c>
      <c r="N2911" s="5">
        <v>46178</v>
      </c>
      <c r="O2911" s="2" t="s">
        <v>5939</v>
      </c>
      <c r="P2911" s="2" t="s">
        <v>36</v>
      </c>
      <c r="Q2911" s="2" t="s">
        <v>37</v>
      </c>
      <c r="R2911" s="3">
        <v>46178</v>
      </c>
      <c r="S2911" s="2" t="s">
        <v>38</v>
      </c>
      <c r="T2911" s="2" t="s">
        <v>809</v>
      </c>
      <c r="U2911" s="2">
        <v>0</v>
      </c>
      <c r="V2911" s="2">
        <v>0</v>
      </c>
      <c r="W2911" s="2" t="s">
        <v>1206</v>
      </c>
      <c r="X2911" s="2">
        <v>2026</v>
      </c>
      <c r="Y2911" s="2" t="s">
        <v>40</v>
      </c>
      <c r="Z2911" s="4"/>
      <c r="AA2911" s="3">
        <v>46178</v>
      </c>
      <c r="AB2911" s="2" t="s">
        <v>35</v>
      </c>
      <c r="AC2911" s="2">
        <v>440804</v>
      </c>
    </row>
    <row r="2912" spans="1:29" ht="102.75" x14ac:dyDescent="0.25">
      <c r="A2912" s="2" t="s">
        <v>29</v>
      </c>
      <c r="B2912" s="2" t="s">
        <v>42</v>
      </c>
      <c r="C2912" s="2" t="s">
        <v>43</v>
      </c>
      <c r="D2912" s="2" t="s">
        <v>32</v>
      </c>
      <c r="E2912" s="2" t="s">
        <v>5937</v>
      </c>
      <c r="F2912" s="2" t="s">
        <v>41</v>
      </c>
      <c r="G2912" s="2">
        <v>1000</v>
      </c>
      <c r="H2912" s="2">
        <v>1</v>
      </c>
      <c r="I2912" s="3">
        <v>46178</v>
      </c>
      <c r="J2912" s="4"/>
      <c r="K2912" s="2">
        <v>4543435</v>
      </c>
      <c r="L2912" s="2">
        <v>10000</v>
      </c>
      <c r="M2912" s="2" t="s">
        <v>35</v>
      </c>
      <c r="N2912" s="5">
        <v>46178</v>
      </c>
      <c r="O2912" s="2" t="s">
        <v>5939</v>
      </c>
      <c r="P2912" s="2" t="s">
        <v>36</v>
      </c>
      <c r="Q2912" s="2" t="s">
        <v>37</v>
      </c>
      <c r="R2912" s="3">
        <v>46178</v>
      </c>
      <c r="S2912" s="2" t="s">
        <v>38</v>
      </c>
      <c r="T2912" s="2" t="s">
        <v>809</v>
      </c>
      <c r="U2912" s="2">
        <v>0</v>
      </c>
      <c r="V2912" s="2">
        <v>0</v>
      </c>
      <c r="W2912" s="2" t="s">
        <v>1206</v>
      </c>
      <c r="X2912" s="2">
        <v>2026</v>
      </c>
      <c r="Y2912" s="2" t="s">
        <v>40</v>
      </c>
      <c r="Z2912" s="4"/>
      <c r="AA2912" s="3">
        <v>46178</v>
      </c>
      <c r="AB2912" s="2" t="s">
        <v>35</v>
      </c>
      <c r="AC2912" s="2">
        <v>440804</v>
      </c>
    </row>
    <row r="2913" spans="1:29" ht="102.75" x14ac:dyDescent="0.25">
      <c r="A2913" s="2" t="s">
        <v>29</v>
      </c>
      <c r="B2913" s="2" t="s">
        <v>42</v>
      </c>
      <c r="C2913" s="2" t="s">
        <v>43</v>
      </c>
      <c r="D2913" s="2" t="s">
        <v>32</v>
      </c>
      <c r="E2913" s="2" t="s">
        <v>5940</v>
      </c>
      <c r="F2913" s="2" t="s">
        <v>5941</v>
      </c>
      <c r="G2913" s="2">
        <v>1189000</v>
      </c>
      <c r="H2913" s="2">
        <v>1</v>
      </c>
      <c r="I2913" s="3">
        <v>46178</v>
      </c>
      <c r="J2913" s="4"/>
      <c r="K2913" s="2">
        <v>4632695</v>
      </c>
      <c r="L2913" s="2">
        <v>10000</v>
      </c>
      <c r="M2913" s="2" t="s">
        <v>35</v>
      </c>
      <c r="N2913" s="5">
        <v>46178</v>
      </c>
      <c r="O2913" s="2" t="s">
        <v>5942</v>
      </c>
      <c r="P2913" s="2" t="s">
        <v>36</v>
      </c>
      <c r="Q2913" s="2" t="s">
        <v>88</v>
      </c>
      <c r="R2913" s="3">
        <v>46178</v>
      </c>
      <c r="S2913" s="2" t="s">
        <v>38</v>
      </c>
      <c r="T2913" s="2" t="s">
        <v>5943</v>
      </c>
      <c r="U2913" s="2">
        <v>0</v>
      </c>
      <c r="V2913" s="2">
        <v>0</v>
      </c>
      <c r="W2913" s="2" t="s">
        <v>262</v>
      </c>
      <c r="X2913" s="2">
        <v>2026</v>
      </c>
      <c r="Y2913" s="2" t="s">
        <v>40</v>
      </c>
      <c r="Z2913" s="4"/>
      <c r="AA2913" s="3">
        <v>46178</v>
      </c>
      <c r="AB2913" s="2" t="s">
        <v>35</v>
      </c>
      <c r="AC2913" s="2">
        <v>440764</v>
      </c>
    </row>
    <row r="2914" spans="1:29" ht="102.75" x14ac:dyDescent="0.25">
      <c r="A2914" s="2" t="s">
        <v>29</v>
      </c>
      <c r="B2914" s="2" t="s">
        <v>42</v>
      </c>
      <c r="C2914" s="2" t="s">
        <v>43</v>
      </c>
      <c r="D2914" s="2" t="s">
        <v>32</v>
      </c>
      <c r="E2914" s="2" t="s">
        <v>5940</v>
      </c>
      <c r="F2914" s="2" t="s">
        <v>41</v>
      </c>
      <c r="G2914" s="2">
        <v>1000</v>
      </c>
      <c r="H2914" s="2">
        <v>1</v>
      </c>
      <c r="I2914" s="3">
        <v>46178</v>
      </c>
      <c r="J2914" s="4"/>
      <c r="K2914" s="2">
        <v>4632695</v>
      </c>
      <c r="L2914" s="2">
        <v>10000</v>
      </c>
      <c r="M2914" s="2" t="s">
        <v>35</v>
      </c>
      <c r="N2914" s="5">
        <v>46178</v>
      </c>
      <c r="O2914" s="2" t="s">
        <v>5942</v>
      </c>
      <c r="P2914" s="2" t="s">
        <v>36</v>
      </c>
      <c r="Q2914" s="2" t="s">
        <v>88</v>
      </c>
      <c r="R2914" s="3">
        <v>46178</v>
      </c>
      <c r="S2914" s="2" t="s">
        <v>38</v>
      </c>
      <c r="T2914" s="2" t="s">
        <v>5943</v>
      </c>
      <c r="U2914" s="2">
        <v>0</v>
      </c>
      <c r="V2914" s="2">
        <v>0</v>
      </c>
      <c r="W2914" s="2" t="s">
        <v>262</v>
      </c>
      <c r="X2914" s="2">
        <v>2026</v>
      </c>
      <c r="Y2914" s="2" t="s">
        <v>40</v>
      </c>
      <c r="Z2914" s="4"/>
      <c r="AA2914" s="3">
        <v>46178</v>
      </c>
      <c r="AB2914" s="2" t="s">
        <v>35</v>
      </c>
      <c r="AC2914" s="2">
        <v>440764</v>
      </c>
    </row>
    <row r="2915" spans="1:29" ht="90" x14ac:dyDescent="0.25">
      <c r="A2915" s="2" t="s">
        <v>29</v>
      </c>
      <c r="B2915" s="2" t="s">
        <v>42</v>
      </c>
      <c r="C2915" s="2" t="s">
        <v>43</v>
      </c>
      <c r="D2915" s="2" t="s">
        <v>164</v>
      </c>
      <c r="E2915" s="2" t="s">
        <v>5944</v>
      </c>
      <c r="F2915" s="2" t="s">
        <v>5945</v>
      </c>
      <c r="G2915" s="2">
        <v>2400000</v>
      </c>
      <c r="H2915" s="2">
        <v>1</v>
      </c>
      <c r="I2915" s="3">
        <v>46178</v>
      </c>
      <c r="J2915" s="4"/>
      <c r="K2915" s="2">
        <v>4418128</v>
      </c>
      <c r="L2915" s="2">
        <v>36000</v>
      </c>
      <c r="M2915" s="2" t="s">
        <v>5633</v>
      </c>
      <c r="N2915" s="5">
        <v>46177</v>
      </c>
      <c r="O2915" s="2" t="s">
        <v>5946</v>
      </c>
      <c r="P2915" s="2" t="s">
        <v>136</v>
      </c>
      <c r="Q2915" s="2">
        <v>0</v>
      </c>
      <c r="R2915" s="3">
        <v>46177</v>
      </c>
      <c r="S2915" s="2" t="s">
        <v>174</v>
      </c>
      <c r="T2915" s="2" t="s">
        <v>3373</v>
      </c>
      <c r="U2915" s="2" t="s">
        <v>5947</v>
      </c>
      <c r="V2915" s="2" t="s">
        <v>883</v>
      </c>
      <c r="W2915" s="2" t="s">
        <v>1085</v>
      </c>
      <c r="X2915" s="2">
        <v>2026</v>
      </c>
      <c r="Y2915" s="2" t="s">
        <v>55</v>
      </c>
      <c r="Z2915" s="4"/>
      <c r="AA2915" s="4"/>
      <c r="AB2915" s="2" t="s">
        <v>5633</v>
      </c>
      <c r="AC2915" s="2">
        <v>440756</v>
      </c>
    </row>
    <row r="2916" spans="1:29" ht="51.75" x14ac:dyDescent="0.25">
      <c r="A2916" s="2" t="s">
        <v>29</v>
      </c>
      <c r="B2916" s="2" t="s">
        <v>42</v>
      </c>
      <c r="C2916" s="2" t="s">
        <v>43</v>
      </c>
      <c r="D2916" s="2" t="s">
        <v>57</v>
      </c>
      <c r="E2916" s="2" t="s">
        <v>5948</v>
      </c>
      <c r="F2916" s="2" t="s">
        <v>5949</v>
      </c>
      <c r="G2916" s="2">
        <v>3106000</v>
      </c>
      <c r="H2916" s="2">
        <v>1</v>
      </c>
      <c r="I2916" s="3">
        <v>46177</v>
      </c>
      <c r="J2916" s="4"/>
      <c r="K2916" s="2">
        <v>2676214</v>
      </c>
      <c r="L2916" s="2">
        <v>62120</v>
      </c>
      <c r="M2916" s="2" t="s">
        <v>2472</v>
      </c>
      <c r="N2916" s="5">
        <v>46177</v>
      </c>
      <c r="O2916" s="2" t="s">
        <v>2539</v>
      </c>
      <c r="P2916" s="2" t="s">
        <v>136</v>
      </c>
      <c r="Q2916" s="2">
        <v>0</v>
      </c>
      <c r="R2916" s="3">
        <v>46177</v>
      </c>
      <c r="S2916" s="2" t="s">
        <v>110</v>
      </c>
      <c r="T2916" s="2" t="s">
        <v>5950</v>
      </c>
      <c r="U2916" s="2">
        <v>0</v>
      </c>
      <c r="V2916" s="2">
        <v>0</v>
      </c>
      <c r="W2916" s="2" t="s">
        <v>5950</v>
      </c>
      <c r="X2916" s="2">
        <v>2026</v>
      </c>
      <c r="Y2916" s="2" t="s">
        <v>65</v>
      </c>
      <c r="Z2916" s="4"/>
      <c r="AA2916" s="4"/>
      <c r="AB2916" s="2" t="s">
        <v>2472</v>
      </c>
      <c r="AC2916" s="2">
        <v>440324</v>
      </c>
    </row>
    <row r="2917" spans="1:29" ht="51.75" x14ac:dyDescent="0.25">
      <c r="A2917" s="2" t="s">
        <v>29</v>
      </c>
      <c r="B2917" s="2" t="s">
        <v>42</v>
      </c>
      <c r="C2917" s="2" t="s">
        <v>43</v>
      </c>
      <c r="D2917" s="2" t="s">
        <v>636</v>
      </c>
      <c r="E2917" s="2" t="s">
        <v>5951</v>
      </c>
      <c r="F2917" s="2" t="s">
        <v>5952</v>
      </c>
      <c r="G2917" s="2">
        <v>2145000</v>
      </c>
      <c r="H2917" s="2">
        <v>1</v>
      </c>
      <c r="I2917" s="3">
        <v>46177</v>
      </c>
      <c r="J2917" s="4"/>
      <c r="K2917" s="2">
        <v>4034417</v>
      </c>
      <c r="L2917" s="2">
        <v>42900</v>
      </c>
      <c r="M2917" s="2" t="s">
        <v>659</v>
      </c>
      <c r="N2917" s="5">
        <v>46173</v>
      </c>
      <c r="O2917" s="2" t="s">
        <v>5953</v>
      </c>
      <c r="P2917" s="2" t="s">
        <v>136</v>
      </c>
      <c r="Q2917" s="2">
        <v>0</v>
      </c>
      <c r="R2917" s="3">
        <v>46173</v>
      </c>
      <c r="S2917" s="2" t="s">
        <v>38</v>
      </c>
      <c r="T2917" s="2" t="s">
        <v>5954</v>
      </c>
      <c r="U2917" s="2">
        <v>0</v>
      </c>
      <c r="V2917" s="2">
        <v>0</v>
      </c>
      <c r="W2917" s="2" t="s">
        <v>5954</v>
      </c>
      <c r="X2917" s="2">
        <v>2026</v>
      </c>
      <c r="Y2917" s="2" t="s">
        <v>65</v>
      </c>
      <c r="Z2917" s="4"/>
      <c r="AA2917" s="4"/>
      <c r="AB2917" s="2" t="s">
        <v>659</v>
      </c>
      <c r="AC2917" s="2">
        <v>440310</v>
      </c>
    </row>
    <row r="2918" spans="1:29" ht="64.5" x14ac:dyDescent="0.25">
      <c r="A2918" s="2" t="s">
        <v>29</v>
      </c>
      <c r="B2918" s="2" t="s">
        <v>42</v>
      </c>
      <c r="C2918" s="2" t="s">
        <v>43</v>
      </c>
      <c r="D2918" s="2" t="s">
        <v>67</v>
      </c>
      <c r="E2918" s="2" t="s">
        <v>5955</v>
      </c>
      <c r="F2918" s="2" t="s">
        <v>56</v>
      </c>
      <c r="G2918" s="2">
        <v>1581000</v>
      </c>
      <c r="H2918" s="2">
        <v>1</v>
      </c>
      <c r="I2918" s="3">
        <v>46194</v>
      </c>
      <c r="J2918" s="4"/>
      <c r="K2918" s="2">
        <v>4391509</v>
      </c>
      <c r="L2918" s="2">
        <v>26355</v>
      </c>
      <c r="M2918" s="2" t="s">
        <v>3093</v>
      </c>
      <c r="N2918" s="5">
        <v>46193</v>
      </c>
      <c r="O2918" s="2" t="s">
        <v>5956</v>
      </c>
      <c r="P2918" s="2" t="s">
        <v>49</v>
      </c>
      <c r="Q2918" s="2">
        <v>0</v>
      </c>
      <c r="R2918" s="3">
        <v>46193</v>
      </c>
      <c r="S2918" s="2" t="s">
        <v>2610</v>
      </c>
      <c r="T2918" s="2" t="s">
        <v>1956</v>
      </c>
      <c r="U2918" s="2">
        <v>0</v>
      </c>
      <c r="V2918" s="2">
        <v>0</v>
      </c>
      <c r="W2918" s="2" t="s">
        <v>1956</v>
      </c>
      <c r="X2918" s="2">
        <v>2026</v>
      </c>
      <c r="Y2918" s="2" t="s">
        <v>65</v>
      </c>
      <c r="Z2918" s="4"/>
      <c r="AA2918" s="3">
        <v>46177</v>
      </c>
      <c r="AB2918" s="2" t="s">
        <v>3093</v>
      </c>
      <c r="AC2918" s="2">
        <v>440228</v>
      </c>
    </row>
    <row r="2919" spans="1:29" ht="64.5" x14ac:dyDescent="0.25">
      <c r="A2919" s="2" t="s">
        <v>29</v>
      </c>
      <c r="B2919" s="2" t="s">
        <v>42</v>
      </c>
      <c r="C2919" s="2" t="s">
        <v>43</v>
      </c>
      <c r="D2919" s="2" t="s">
        <v>67</v>
      </c>
      <c r="E2919" s="2" t="s">
        <v>5955</v>
      </c>
      <c r="F2919" s="2" t="s">
        <v>5957</v>
      </c>
      <c r="G2919" s="2">
        <v>1757000</v>
      </c>
      <c r="H2919" s="2">
        <v>1</v>
      </c>
      <c r="I2919" s="3">
        <v>46194</v>
      </c>
      <c r="J2919" s="4"/>
      <c r="K2919" s="2">
        <v>4391509</v>
      </c>
      <c r="L2919" s="2">
        <v>26355</v>
      </c>
      <c r="M2919" s="2" t="s">
        <v>3093</v>
      </c>
      <c r="N2919" s="5">
        <v>46193</v>
      </c>
      <c r="O2919" s="2" t="s">
        <v>5956</v>
      </c>
      <c r="P2919" s="2" t="s">
        <v>49</v>
      </c>
      <c r="Q2919" s="2">
        <v>0</v>
      </c>
      <c r="R2919" s="3">
        <v>46193</v>
      </c>
      <c r="S2919" s="2" t="s">
        <v>2610</v>
      </c>
      <c r="T2919" s="2" t="s">
        <v>1956</v>
      </c>
      <c r="U2919" s="2">
        <v>0</v>
      </c>
      <c r="V2919" s="2">
        <v>0</v>
      </c>
      <c r="W2919" s="2" t="s">
        <v>1956</v>
      </c>
      <c r="X2919" s="2">
        <v>2026</v>
      </c>
      <c r="Y2919" s="2" t="s">
        <v>65</v>
      </c>
      <c r="Z2919" s="4"/>
      <c r="AA2919" s="3">
        <v>46177</v>
      </c>
      <c r="AB2919" s="2" t="s">
        <v>3093</v>
      </c>
      <c r="AC2919" s="2">
        <v>440228</v>
      </c>
    </row>
    <row r="2920" spans="1:29" ht="64.5" x14ac:dyDescent="0.25">
      <c r="A2920" s="2" t="s">
        <v>29</v>
      </c>
      <c r="B2920" s="2" t="s">
        <v>42</v>
      </c>
      <c r="C2920" s="2" t="s">
        <v>43</v>
      </c>
      <c r="D2920" s="2" t="s">
        <v>67</v>
      </c>
      <c r="E2920" s="2" t="s">
        <v>5955</v>
      </c>
      <c r="F2920" s="2" t="s">
        <v>41</v>
      </c>
      <c r="G2920" s="2">
        <v>5000</v>
      </c>
      <c r="H2920" s="2">
        <v>1</v>
      </c>
      <c r="I2920" s="3">
        <v>46194</v>
      </c>
      <c r="J2920" s="4"/>
      <c r="K2920" s="2">
        <v>4391509</v>
      </c>
      <c r="L2920" s="2">
        <v>26355</v>
      </c>
      <c r="M2920" s="2" t="s">
        <v>3093</v>
      </c>
      <c r="N2920" s="5">
        <v>46193</v>
      </c>
      <c r="O2920" s="2" t="s">
        <v>5956</v>
      </c>
      <c r="P2920" s="2" t="s">
        <v>49</v>
      </c>
      <c r="Q2920" s="2">
        <v>0</v>
      </c>
      <c r="R2920" s="3">
        <v>46193</v>
      </c>
      <c r="S2920" s="2" t="s">
        <v>2610</v>
      </c>
      <c r="T2920" s="2" t="s">
        <v>1956</v>
      </c>
      <c r="U2920" s="2">
        <v>0</v>
      </c>
      <c r="V2920" s="2">
        <v>0</v>
      </c>
      <c r="W2920" s="2" t="s">
        <v>1956</v>
      </c>
      <c r="X2920" s="2">
        <v>2026</v>
      </c>
      <c r="Y2920" s="2" t="s">
        <v>65</v>
      </c>
      <c r="Z2920" s="4"/>
      <c r="AA2920" s="3">
        <v>46177</v>
      </c>
      <c r="AB2920" s="2" t="s">
        <v>3093</v>
      </c>
      <c r="AC2920" s="2">
        <v>440228</v>
      </c>
    </row>
    <row r="2921" spans="1:29" ht="102.75" x14ac:dyDescent="0.25">
      <c r="A2921" s="2" t="s">
        <v>29</v>
      </c>
      <c r="B2921" s="2" t="s">
        <v>42</v>
      </c>
      <c r="C2921" s="2" t="s">
        <v>43</v>
      </c>
      <c r="D2921" s="2" t="s">
        <v>32</v>
      </c>
      <c r="E2921" s="2" t="s">
        <v>5958</v>
      </c>
      <c r="F2921" s="2" t="s">
        <v>41</v>
      </c>
      <c r="G2921" s="2">
        <v>1000</v>
      </c>
      <c r="H2921" s="2">
        <v>1</v>
      </c>
      <c r="I2921" s="3">
        <v>46177</v>
      </c>
      <c r="J2921" s="4"/>
      <c r="K2921" s="2">
        <v>4628736</v>
      </c>
      <c r="L2921" s="2">
        <v>10000</v>
      </c>
      <c r="M2921" s="2" t="s">
        <v>35</v>
      </c>
      <c r="N2921" s="5">
        <v>46177</v>
      </c>
      <c r="O2921" s="2" t="s">
        <v>5959</v>
      </c>
      <c r="P2921" s="2" t="s">
        <v>36</v>
      </c>
      <c r="Q2921" s="2" t="s">
        <v>73</v>
      </c>
      <c r="R2921" s="3">
        <v>46177</v>
      </c>
      <c r="S2921" s="2" t="s">
        <v>38</v>
      </c>
      <c r="T2921" s="2" t="s">
        <v>5960</v>
      </c>
      <c r="U2921" s="2">
        <v>0</v>
      </c>
      <c r="V2921" s="2">
        <v>0</v>
      </c>
      <c r="W2921" s="2" t="s">
        <v>5961</v>
      </c>
      <c r="X2921" s="2">
        <v>2026</v>
      </c>
      <c r="Y2921" s="2" t="s">
        <v>40</v>
      </c>
      <c r="Z2921" s="4"/>
      <c r="AA2921" s="3">
        <v>46177</v>
      </c>
      <c r="AB2921" s="2" t="s">
        <v>35</v>
      </c>
      <c r="AC2921" s="2">
        <v>440092</v>
      </c>
    </row>
    <row r="2922" spans="1:29" ht="102.75" x14ac:dyDescent="0.25">
      <c r="A2922" s="2" t="s">
        <v>29</v>
      </c>
      <c r="B2922" s="2" t="s">
        <v>42</v>
      </c>
      <c r="C2922" s="2" t="s">
        <v>43</v>
      </c>
      <c r="D2922" s="2" t="s">
        <v>32</v>
      </c>
      <c r="E2922" s="2" t="s">
        <v>5958</v>
      </c>
      <c r="F2922" s="2" t="s">
        <v>5962</v>
      </c>
      <c r="G2922" s="2">
        <v>1619000</v>
      </c>
      <c r="H2922" s="2">
        <v>1</v>
      </c>
      <c r="I2922" s="3">
        <v>46177</v>
      </c>
      <c r="J2922" s="4"/>
      <c r="K2922" s="2">
        <v>4628736</v>
      </c>
      <c r="L2922" s="2">
        <v>10000</v>
      </c>
      <c r="M2922" s="2" t="s">
        <v>35</v>
      </c>
      <c r="N2922" s="5">
        <v>46177</v>
      </c>
      <c r="O2922" s="2" t="s">
        <v>5959</v>
      </c>
      <c r="P2922" s="2" t="s">
        <v>36</v>
      </c>
      <c r="Q2922" s="2" t="s">
        <v>73</v>
      </c>
      <c r="R2922" s="3">
        <v>46177</v>
      </c>
      <c r="S2922" s="2" t="s">
        <v>38</v>
      </c>
      <c r="T2922" s="2" t="s">
        <v>5960</v>
      </c>
      <c r="U2922" s="2">
        <v>0</v>
      </c>
      <c r="V2922" s="2">
        <v>0</v>
      </c>
      <c r="W2922" s="2" t="s">
        <v>5961</v>
      </c>
      <c r="X2922" s="2">
        <v>2026</v>
      </c>
      <c r="Y2922" s="2" t="s">
        <v>40</v>
      </c>
      <c r="Z2922" s="4"/>
      <c r="AA2922" s="3">
        <v>46177</v>
      </c>
      <c r="AB2922" s="2" t="s">
        <v>35</v>
      </c>
      <c r="AC2922" s="2">
        <v>440092</v>
      </c>
    </row>
    <row r="2923" spans="1:29" ht="64.5" x14ac:dyDescent="0.25">
      <c r="A2923" s="2" t="s">
        <v>29</v>
      </c>
      <c r="B2923" s="2" t="s">
        <v>42</v>
      </c>
      <c r="C2923" s="2" t="s">
        <v>43</v>
      </c>
      <c r="D2923" s="2" t="s">
        <v>32</v>
      </c>
      <c r="E2923" s="2" t="s">
        <v>5963</v>
      </c>
      <c r="F2923" s="2" t="s">
        <v>5964</v>
      </c>
      <c r="G2923" s="2">
        <v>2562000</v>
      </c>
      <c r="H2923" s="2">
        <v>1</v>
      </c>
      <c r="I2923" s="3">
        <v>46177</v>
      </c>
      <c r="J2923" s="4"/>
      <c r="K2923" s="2">
        <v>4628647</v>
      </c>
      <c r="L2923" s="2">
        <v>51240</v>
      </c>
      <c r="M2923" s="2" t="s">
        <v>714</v>
      </c>
      <c r="N2923" s="5">
        <v>46177</v>
      </c>
      <c r="O2923" s="2">
        <v>310</v>
      </c>
      <c r="P2923" s="2" t="s">
        <v>36</v>
      </c>
      <c r="Q2923" s="2" t="s">
        <v>5965</v>
      </c>
      <c r="R2923" s="3">
        <v>46177</v>
      </c>
      <c r="S2923" s="2" t="s">
        <v>38</v>
      </c>
      <c r="T2923" s="2" t="s">
        <v>1377</v>
      </c>
      <c r="U2923" s="2">
        <v>0</v>
      </c>
      <c r="V2923" s="2">
        <v>0</v>
      </c>
      <c r="W2923" s="2" t="s">
        <v>5966</v>
      </c>
      <c r="X2923" s="2">
        <v>2025</v>
      </c>
      <c r="Y2923" s="2" t="s">
        <v>40</v>
      </c>
      <c r="Z2923" s="4"/>
      <c r="AA2923" s="3">
        <v>46177</v>
      </c>
      <c r="AB2923" s="2" t="s">
        <v>714</v>
      </c>
      <c r="AC2923" s="2">
        <v>439996</v>
      </c>
    </row>
    <row r="2924" spans="1:29" ht="64.5" x14ac:dyDescent="0.25">
      <c r="A2924" s="2" t="s">
        <v>29</v>
      </c>
      <c r="B2924" s="2" t="s">
        <v>42</v>
      </c>
      <c r="C2924" s="2" t="s">
        <v>43</v>
      </c>
      <c r="D2924" s="2" t="s">
        <v>32</v>
      </c>
      <c r="E2924" s="2" t="s">
        <v>5963</v>
      </c>
      <c r="F2924" s="2" t="s">
        <v>41</v>
      </c>
      <c r="G2924" s="2">
        <v>1000</v>
      </c>
      <c r="H2924" s="2">
        <v>1</v>
      </c>
      <c r="I2924" s="3">
        <v>46177</v>
      </c>
      <c r="J2924" s="4"/>
      <c r="K2924" s="2">
        <v>4628647</v>
      </c>
      <c r="L2924" s="2">
        <v>51240</v>
      </c>
      <c r="M2924" s="2" t="s">
        <v>714</v>
      </c>
      <c r="N2924" s="5">
        <v>46177</v>
      </c>
      <c r="O2924" s="2">
        <v>310</v>
      </c>
      <c r="P2924" s="2" t="s">
        <v>36</v>
      </c>
      <c r="Q2924" s="2" t="s">
        <v>5965</v>
      </c>
      <c r="R2924" s="3">
        <v>46177</v>
      </c>
      <c r="S2924" s="2" t="s">
        <v>38</v>
      </c>
      <c r="T2924" s="2" t="s">
        <v>1377</v>
      </c>
      <c r="U2924" s="2">
        <v>0</v>
      </c>
      <c r="V2924" s="2">
        <v>0</v>
      </c>
      <c r="W2924" s="2" t="s">
        <v>5966</v>
      </c>
      <c r="X2924" s="2">
        <v>2025</v>
      </c>
      <c r="Y2924" s="2" t="s">
        <v>40</v>
      </c>
      <c r="Z2924" s="4"/>
      <c r="AA2924" s="3">
        <v>46177</v>
      </c>
      <c r="AB2924" s="2" t="s">
        <v>714</v>
      </c>
      <c r="AC2924" s="2">
        <v>439996</v>
      </c>
    </row>
    <row r="2925" spans="1:29" ht="51.75" x14ac:dyDescent="0.25">
      <c r="A2925" s="2" t="s">
        <v>29</v>
      </c>
      <c r="B2925" s="2" t="s">
        <v>42</v>
      </c>
      <c r="C2925" s="2" t="s">
        <v>43</v>
      </c>
      <c r="D2925" s="2" t="s">
        <v>32</v>
      </c>
      <c r="E2925" s="2" t="s">
        <v>5967</v>
      </c>
      <c r="F2925" s="2" t="s">
        <v>5968</v>
      </c>
      <c r="G2925" s="2">
        <v>2950000</v>
      </c>
      <c r="H2925" s="2">
        <v>1</v>
      </c>
      <c r="I2925" s="3">
        <v>46178</v>
      </c>
      <c r="J2925" s="4"/>
      <c r="K2925" s="2">
        <v>4627908</v>
      </c>
      <c r="L2925" s="2">
        <v>59000</v>
      </c>
      <c r="M2925" s="2" t="s">
        <v>478</v>
      </c>
      <c r="N2925" s="5">
        <v>46177</v>
      </c>
      <c r="O2925" s="2">
        <v>6880</v>
      </c>
      <c r="P2925" s="2" t="s">
        <v>36</v>
      </c>
      <c r="Q2925" s="2" t="s">
        <v>237</v>
      </c>
      <c r="R2925" s="3">
        <v>46177</v>
      </c>
      <c r="S2925" s="2" t="s">
        <v>110</v>
      </c>
      <c r="T2925" s="2" t="s">
        <v>2369</v>
      </c>
      <c r="U2925" s="2" t="s">
        <v>4070</v>
      </c>
      <c r="V2925" s="2" t="s">
        <v>79</v>
      </c>
      <c r="W2925" s="2" t="s">
        <v>1030</v>
      </c>
      <c r="X2925" s="2">
        <v>2026</v>
      </c>
      <c r="Y2925" s="2" t="s">
        <v>40</v>
      </c>
      <c r="Z2925" s="4"/>
      <c r="AA2925" s="3">
        <v>46177</v>
      </c>
      <c r="AB2925" s="2" t="s">
        <v>478</v>
      </c>
      <c r="AC2925" s="2">
        <v>439792</v>
      </c>
    </row>
    <row r="2926" spans="1:29" ht="51.75" x14ac:dyDescent="0.25">
      <c r="A2926" s="2" t="s">
        <v>29</v>
      </c>
      <c r="B2926" s="2" t="s">
        <v>42</v>
      </c>
      <c r="C2926" s="2" t="s">
        <v>43</v>
      </c>
      <c r="D2926" s="2" t="s">
        <v>32</v>
      </c>
      <c r="E2926" s="2" t="s">
        <v>5967</v>
      </c>
      <c r="F2926" s="2" t="s">
        <v>41</v>
      </c>
      <c r="G2926" s="2">
        <v>1000</v>
      </c>
      <c r="H2926" s="2">
        <v>1</v>
      </c>
      <c r="I2926" s="3">
        <v>46178</v>
      </c>
      <c r="J2926" s="4"/>
      <c r="K2926" s="2">
        <v>4627908</v>
      </c>
      <c r="L2926" s="2">
        <v>59000</v>
      </c>
      <c r="M2926" s="2" t="s">
        <v>478</v>
      </c>
      <c r="N2926" s="5">
        <v>46177</v>
      </c>
      <c r="O2926" s="2">
        <v>6880</v>
      </c>
      <c r="P2926" s="2" t="s">
        <v>36</v>
      </c>
      <c r="Q2926" s="2" t="s">
        <v>237</v>
      </c>
      <c r="R2926" s="3">
        <v>46177</v>
      </c>
      <c r="S2926" s="2" t="s">
        <v>110</v>
      </c>
      <c r="T2926" s="2" t="s">
        <v>2369</v>
      </c>
      <c r="U2926" s="2" t="s">
        <v>4070</v>
      </c>
      <c r="V2926" s="2" t="s">
        <v>79</v>
      </c>
      <c r="W2926" s="2" t="s">
        <v>1030</v>
      </c>
      <c r="X2926" s="2">
        <v>2026</v>
      </c>
      <c r="Y2926" s="2" t="s">
        <v>40</v>
      </c>
      <c r="Z2926" s="4"/>
      <c r="AA2926" s="3">
        <v>46177</v>
      </c>
      <c r="AB2926" s="2" t="s">
        <v>478</v>
      </c>
      <c r="AC2926" s="2">
        <v>439792</v>
      </c>
    </row>
    <row r="2927" spans="1:29" ht="64.5" x14ac:dyDescent="0.25">
      <c r="A2927" s="2" t="s">
        <v>29</v>
      </c>
      <c r="B2927" s="2" t="s">
        <v>42</v>
      </c>
      <c r="C2927" s="2" t="s">
        <v>43</v>
      </c>
      <c r="D2927" s="2" t="s">
        <v>372</v>
      </c>
      <c r="E2927" s="2" t="s">
        <v>5969</v>
      </c>
      <c r="F2927" s="2" t="s">
        <v>41</v>
      </c>
      <c r="G2927" s="2">
        <v>5000</v>
      </c>
      <c r="H2927" s="2">
        <v>1</v>
      </c>
      <c r="I2927" s="3">
        <v>46177</v>
      </c>
      <c r="J2927" s="4"/>
      <c r="K2927" s="2">
        <v>3404167</v>
      </c>
      <c r="L2927" s="2">
        <v>22875</v>
      </c>
      <c r="M2927" s="2" t="s">
        <v>243</v>
      </c>
      <c r="N2927" s="5">
        <v>46175</v>
      </c>
      <c r="O2927" s="2">
        <v>1034</v>
      </c>
      <c r="P2927" s="2" t="s">
        <v>49</v>
      </c>
      <c r="Q2927" s="4"/>
      <c r="R2927" s="3">
        <v>46175</v>
      </c>
      <c r="S2927" s="2" t="s">
        <v>151</v>
      </c>
      <c r="T2927" s="2" t="s">
        <v>5970</v>
      </c>
      <c r="U2927" s="2" t="s">
        <v>82</v>
      </c>
      <c r="V2927" s="2">
        <v>0</v>
      </c>
      <c r="W2927" s="2" t="s">
        <v>5387</v>
      </c>
      <c r="X2927" s="2">
        <v>2026</v>
      </c>
      <c r="Y2927" s="2" t="s">
        <v>55</v>
      </c>
      <c r="Z2927" s="4"/>
      <c r="AA2927" s="3">
        <v>46169</v>
      </c>
      <c r="AB2927" s="2" t="s">
        <v>243</v>
      </c>
      <c r="AC2927" s="2">
        <v>439750</v>
      </c>
    </row>
    <row r="2928" spans="1:29" ht="64.5" x14ac:dyDescent="0.25">
      <c r="A2928" s="2" t="s">
        <v>29</v>
      </c>
      <c r="B2928" s="2" t="s">
        <v>42</v>
      </c>
      <c r="C2928" s="2" t="s">
        <v>43</v>
      </c>
      <c r="D2928" s="2" t="s">
        <v>372</v>
      </c>
      <c r="E2928" s="2" t="s">
        <v>5969</v>
      </c>
      <c r="F2928" s="2" t="s">
        <v>5971</v>
      </c>
      <c r="G2928" s="2">
        <v>1525000</v>
      </c>
      <c r="H2928" s="2">
        <v>1</v>
      </c>
      <c r="I2928" s="3">
        <v>46177</v>
      </c>
      <c r="J2928" s="4"/>
      <c r="K2928" s="2">
        <v>3404167</v>
      </c>
      <c r="L2928" s="2">
        <v>22875</v>
      </c>
      <c r="M2928" s="2" t="s">
        <v>243</v>
      </c>
      <c r="N2928" s="5">
        <v>46175</v>
      </c>
      <c r="O2928" s="2">
        <v>1034</v>
      </c>
      <c r="P2928" s="2" t="s">
        <v>49</v>
      </c>
      <c r="Q2928" s="4"/>
      <c r="R2928" s="3">
        <v>46175</v>
      </c>
      <c r="S2928" s="2" t="s">
        <v>151</v>
      </c>
      <c r="T2928" s="2" t="s">
        <v>5970</v>
      </c>
      <c r="U2928" s="2" t="s">
        <v>82</v>
      </c>
      <c r="V2928" s="2">
        <v>0</v>
      </c>
      <c r="W2928" s="2" t="s">
        <v>5387</v>
      </c>
      <c r="X2928" s="2">
        <v>2026</v>
      </c>
      <c r="Y2928" s="2" t="s">
        <v>55</v>
      </c>
      <c r="Z2928" s="4"/>
      <c r="AA2928" s="3">
        <v>46169</v>
      </c>
      <c r="AB2928" s="2" t="s">
        <v>243</v>
      </c>
      <c r="AC2928" s="2">
        <v>439750</v>
      </c>
    </row>
    <row r="2929" spans="1:29" ht="64.5" x14ac:dyDescent="0.25">
      <c r="A2929" s="2" t="s">
        <v>29</v>
      </c>
      <c r="B2929" s="2" t="s">
        <v>42</v>
      </c>
      <c r="C2929" s="2" t="s">
        <v>43</v>
      </c>
      <c r="D2929" s="2" t="s">
        <v>372</v>
      </c>
      <c r="E2929" s="2" t="s">
        <v>5969</v>
      </c>
      <c r="F2929" s="2" t="s">
        <v>56</v>
      </c>
      <c r="G2929" s="2">
        <v>1525000</v>
      </c>
      <c r="H2929" s="2">
        <v>1</v>
      </c>
      <c r="I2929" s="3">
        <v>46177</v>
      </c>
      <c r="J2929" s="4"/>
      <c r="K2929" s="2">
        <v>3404167</v>
      </c>
      <c r="L2929" s="2">
        <v>22875</v>
      </c>
      <c r="M2929" s="2" t="s">
        <v>243</v>
      </c>
      <c r="N2929" s="5">
        <v>46175</v>
      </c>
      <c r="O2929" s="2">
        <v>1034</v>
      </c>
      <c r="P2929" s="2" t="s">
        <v>49</v>
      </c>
      <c r="Q2929" s="4"/>
      <c r="R2929" s="3">
        <v>46175</v>
      </c>
      <c r="S2929" s="2" t="s">
        <v>151</v>
      </c>
      <c r="T2929" s="2" t="s">
        <v>5970</v>
      </c>
      <c r="U2929" s="2" t="s">
        <v>82</v>
      </c>
      <c r="V2929" s="2">
        <v>0</v>
      </c>
      <c r="W2929" s="2" t="s">
        <v>5387</v>
      </c>
      <c r="X2929" s="2">
        <v>2026</v>
      </c>
      <c r="Y2929" s="2" t="s">
        <v>55</v>
      </c>
      <c r="Z2929" s="4"/>
      <c r="AA2929" s="3">
        <v>46169</v>
      </c>
      <c r="AB2929" s="2" t="s">
        <v>243</v>
      </c>
      <c r="AC2929" s="2">
        <v>439750</v>
      </c>
    </row>
    <row r="2930" spans="1:29" ht="51.75" x14ac:dyDescent="0.25">
      <c r="A2930" s="2" t="s">
        <v>29</v>
      </c>
      <c r="B2930" s="2" t="s">
        <v>42</v>
      </c>
      <c r="C2930" s="2" t="s">
        <v>43</v>
      </c>
      <c r="D2930" s="2" t="s">
        <v>372</v>
      </c>
      <c r="E2930" s="2" t="s">
        <v>5972</v>
      </c>
      <c r="F2930" s="2" t="s">
        <v>5973</v>
      </c>
      <c r="G2930" s="2">
        <v>2740000</v>
      </c>
      <c r="H2930" s="2">
        <v>1</v>
      </c>
      <c r="I2930" s="3">
        <v>46177</v>
      </c>
      <c r="J2930" s="4"/>
      <c r="K2930" s="2">
        <v>4402400</v>
      </c>
      <c r="L2930" s="2">
        <v>41100</v>
      </c>
      <c r="M2930" s="2" t="s">
        <v>3729</v>
      </c>
      <c r="N2930" s="5">
        <v>46170</v>
      </c>
      <c r="O2930" s="2" t="s">
        <v>5974</v>
      </c>
      <c r="P2930" s="2" t="s">
        <v>136</v>
      </c>
      <c r="Q2930" s="2">
        <v>0</v>
      </c>
      <c r="R2930" s="3">
        <v>46170</v>
      </c>
      <c r="S2930" s="2" t="s">
        <v>2610</v>
      </c>
      <c r="T2930" s="2" t="s">
        <v>1796</v>
      </c>
      <c r="U2930" s="2" t="s">
        <v>183</v>
      </c>
      <c r="V2930" s="2">
        <v>0</v>
      </c>
      <c r="W2930" s="2" t="s">
        <v>5073</v>
      </c>
      <c r="X2930" s="2">
        <v>2026</v>
      </c>
      <c r="Y2930" s="2" t="s">
        <v>55</v>
      </c>
      <c r="Z2930" s="4"/>
      <c r="AA2930" s="4"/>
      <c r="AB2930" s="2" t="s">
        <v>3729</v>
      </c>
      <c r="AC2930" s="2">
        <v>439738</v>
      </c>
    </row>
    <row r="2931" spans="1:29" ht="64.5" x14ac:dyDescent="0.25">
      <c r="A2931" s="2" t="s">
        <v>29</v>
      </c>
      <c r="B2931" s="2" t="s">
        <v>42</v>
      </c>
      <c r="C2931" s="2" t="s">
        <v>43</v>
      </c>
      <c r="D2931" s="2" t="s">
        <v>573</v>
      </c>
      <c r="E2931" s="2" t="s">
        <v>5975</v>
      </c>
      <c r="F2931" s="2" t="s">
        <v>5976</v>
      </c>
      <c r="G2931" s="2">
        <v>1411000</v>
      </c>
      <c r="H2931" s="2">
        <v>1</v>
      </c>
      <c r="I2931" s="3">
        <v>46177</v>
      </c>
      <c r="J2931" s="4"/>
      <c r="K2931" s="2">
        <v>4598865</v>
      </c>
      <c r="L2931" s="2">
        <v>21165</v>
      </c>
      <c r="M2931" s="2" t="s">
        <v>5977</v>
      </c>
      <c r="N2931" s="5">
        <v>46177</v>
      </c>
      <c r="O2931" s="2">
        <v>387</v>
      </c>
      <c r="P2931" s="2" t="s">
        <v>49</v>
      </c>
      <c r="Q2931" s="2">
        <v>0</v>
      </c>
      <c r="R2931" s="3">
        <v>46177</v>
      </c>
      <c r="S2931" s="2" t="s">
        <v>97</v>
      </c>
      <c r="T2931" s="2" t="s">
        <v>5978</v>
      </c>
      <c r="U2931" s="2">
        <v>0</v>
      </c>
      <c r="V2931" s="2">
        <v>0</v>
      </c>
      <c r="W2931" s="2" t="s">
        <v>5978</v>
      </c>
      <c r="X2931" s="2">
        <v>2026</v>
      </c>
      <c r="Y2931" s="2" t="s">
        <v>65</v>
      </c>
      <c r="Z2931" s="4"/>
      <c r="AA2931" s="4"/>
      <c r="AB2931" s="2" t="s">
        <v>5977</v>
      </c>
      <c r="AC2931" s="2">
        <v>439732</v>
      </c>
    </row>
    <row r="2932" spans="1:29" ht="51.75" x14ac:dyDescent="0.25">
      <c r="A2932" s="2" t="s">
        <v>29</v>
      </c>
      <c r="B2932" s="2" t="s">
        <v>42</v>
      </c>
      <c r="C2932" s="2" t="s">
        <v>43</v>
      </c>
      <c r="D2932" s="2" t="s">
        <v>573</v>
      </c>
      <c r="E2932" s="2" t="s">
        <v>5975</v>
      </c>
      <c r="F2932" s="2" t="s">
        <v>56</v>
      </c>
      <c r="G2932" s="2">
        <v>1411000</v>
      </c>
      <c r="H2932" s="2">
        <v>1</v>
      </c>
      <c r="I2932" s="3">
        <v>46177</v>
      </c>
      <c r="J2932" s="4"/>
      <c r="K2932" s="2">
        <v>4598865</v>
      </c>
      <c r="L2932" s="2">
        <v>21165</v>
      </c>
      <c r="M2932" s="2" t="s">
        <v>5977</v>
      </c>
      <c r="N2932" s="5">
        <v>46177</v>
      </c>
      <c r="O2932" s="2">
        <v>387</v>
      </c>
      <c r="P2932" s="2" t="s">
        <v>49</v>
      </c>
      <c r="Q2932" s="2">
        <v>0</v>
      </c>
      <c r="R2932" s="3">
        <v>46177</v>
      </c>
      <c r="S2932" s="2" t="s">
        <v>97</v>
      </c>
      <c r="T2932" s="2" t="s">
        <v>5978</v>
      </c>
      <c r="U2932" s="2">
        <v>0</v>
      </c>
      <c r="V2932" s="2">
        <v>0</v>
      </c>
      <c r="W2932" s="2" t="s">
        <v>5978</v>
      </c>
      <c r="X2932" s="2">
        <v>2026</v>
      </c>
      <c r="Y2932" s="2" t="s">
        <v>65</v>
      </c>
      <c r="Z2932" s="4"/>
      <c r="AA2932" s="4"/>
      <c r="AB2932" s="2" t="s">
        <v>5977</v>
      </c>
      <c r="AC2932" s="2">
        <v>439732</v>
      </c>
    </row>
    <row r="2933" spans="1:29" ht="102.75" x14ac:dyDescent="0.25">
      <c r="A2933" s="2" t="s">
        <v>29</v>
      </c>
      <c r="B2933" s="2" t="s">
        <v>42</v>
      </c>
      <c r="C2933" s="2" t="s">
        <v>43</v>
      </c>
      <c r="D2933" s="2" t="s">
        <v>32</v>
      </c>
      <c r="E2933" s="2" t="s">
        <v>5979</v>
      </c>
      <c r="F2933" s="2" t="s">
        <v>5980</v>
      </c>
      <c r="G2933" s="2">
        <v>3604000</v>
      </c>
      <c r="H2933" s="2">
        <v>1</v>
      </c>
      <c r="I2933" s="3">
        <v>46177</v>
      </c>
      <c r="J2933" s="4"/>
      <c r="K2933" s="2">
        <v>4627684</v>
      </c>
      <c r="L2933" s="2">
        <v>20000</v>
      </c>
      <c r="M2933" s="2" t="s">
        <v>35</v>
      </c>
      <c r="N2933" s="5">
        <v>46177</v>
      </c>
      <c r="O2933" s="2" t="s">
        <v>5981</v>
      </c>
      <c r="P2933" s="2" t="s">
        <v>36</v>
      </c>
      <c r="Q2933" s="2" t="s">
        <v>1224</v>
      </c>
      <c r="R2933" s="3">
        <v>46177</v>
      </c>
      <c r="S2933" s="2" t="s">
        <v>38</v>
      </c>
      <c r="T2933" s="2" t="s">
        <v>1225</v>
      </c>
      <c r="U2933" s="2">
        <v>0</v>
      </c>
      <c r="V2933" s="2" t="s">
        <v>5982</v>
      </c>
      <c r="W2933" s="2" t="s">
        <v>5983</v>
      </c>
      <c r="X2933" s="2">
        <v>2025</v>
      </c>
      <c r="Y2933" s="2" t="s">
        <v>40</v>
      </c>
      <c r="Z2933" s="4"/>
      <c r="AA2933" s="3">
        <v>46177</v>
      </c>
      <c r="AB2933" s="2" t="s">
        <v>35</v>
      </c>
      <c r="AC2933" s="2">
        <v>439728</v>
      </c>
    </row>
    <row r="2934" spans="1:29" ht="102.75" x14ac:dyDescent="0.25">
      <c r="A2934" s="2" t="s">
        <v>29</v>
      </c>
      <c r="B2934" s="2" t="s">
        <v>42</v>
      </c>
      <c r="C2934" s="2" t="s">
        <v>43</v>
      </c>
      <c r="D2934" s="2" t="s">
        <v>32</v>
      </c>
      <c r="E2934" s="2" t="s">
        <v>5979</v>
      </c>
      <c r="F2934" s="2" t="s">
        <v>41</v>
      </c>
      <c r="G2934" s="2">
        <v>1000</v>
      </c>
      <c r="H2934" s="2">
        <v>1</v>
      </c>
      <c r="I2934" s="3">
        <v>46177</v>
      </c>
      <c r="J2934" s="4"/>
      <c r="K2934" s="2">
        <v>4627684</v>
      </c>
      <c r="L2934" s="2">
        <v>20000</v>
      </c>
      <c r="M2934" s="2" t="s">
        <v>35</v>
      </c>
      <c r="N2934" s="5">
        <v>46177</v>
      </c>
      <c r="O2934" s="2" t="s">
        <v>5981</v>
      </c>
      <c r="P2934" s="2" t="s">
        <v>36</v>
      </c>
      <c r="Q2934" s="2" t="s">
        <v>1224</v>
      </c>
      <c r="R2934" s="3">
        <v>46177</v>
      </c>
      <c r="S2934" s="2" t="s">
        <v>38</v>
      </c>
      <c r="T2934" s="2" t="s">
        <v>1225</v>
      </c>
      <c r="U2934" s="2">
        <v>0</v>
      </c>
      <c r="V2934" s="2" t="s">
        <v>5982</v>
      </c>
      <c r="W2934" s="2" t="s">
        <v>5983</v>
      </c>
      <c r="X2934" s="2">
        <v>2025</v>
      </c>
      <c r="Y2934" s="2" t="s">
        <v>40</v>
      </c>
      <c r="Z2934" s="4"/>
      <c r="AA2934" s="3">
        <v>46177</v>
      </c>
      <c r="AB2934" s="2" t="s">
        <v>35</v>
      </c>
      <c r="AC2934" s="2">
        <v>439728</v>
      </c>
    </row>
    <row r="2935" spans="1:29" ht="102.75" x14ac:dyDescent="0.25">
      <c r="A2935" s="2" t="s">
        <v>29</v>
      </c>
      <c r="B2935" s="2" t="s">
        <v>42</v>
      </c>
      <c r="C2935" s="2" t="s">
        <v>43</v>
      </c>
      <c r="D2935" s="2" t="s">
        <v>32</v>
      </c>
      <c r="E2935" s="2" t="s">
        <v>5984</v>
      </c>
      <c r="F2935" s="2" t="s">
        <v>5985</v>
      </c>
      <c r="G2935" s="2">
        <v>1170000</v>
      </c>
      <c r="H2935" s="2">
        <v>1</v>
      </c>
      <c r="I2935" s="3">
        <v>46177</v>
      </c>
      <c r="J2935" s="4"/>
      <c r="K2935" s="2">
        <v>4626788</v>
      </c>
      <c r="L2935" s="2">
        <v>10000</v>
      </c>
      <c r="M2935" s="2" t="s">
        <v>35</v>
      </c>
      <c r="N2935" s="5">
        <v>46177</v>
      </c>
      <c r="O2935" s="2" t="s">
        <v>5986</v>
      </c>
      <c r="P2935" s="2" t="s">
        <v>36</v>
      </c>
      <c r="Q2935" s="2" t="s">
        <v>53</v>
      </c>
      <c r="R2935" s="3">
        <v>46177</v>
      </c>
      <c r="S2935" s="2" t="s">
        <v>38</v>
      </c>
      <c r="T2935" s="2" t="s">
        <v>1197</v>
      </c>
      <c r="U2935" s="2">
        <v>0</v>
      </c>
      <c r="V2935" s="2">
        <v>0</v>
      </c>
      <c r="W2935" s="2" t="s">
        <v>3408</v>
      </c>
      <c r="X2935" s="2">
        <v>2026</v>
      </c>
      <c r="Y2935" s="2" t="s">
        <v>40</v>
      </c>
      <c r="Z2935" s="4"/>
      <c r="AA2935" s="3">
        <v>46177</v>
      </c>
      <c r="AB2935" s="2" t="s">
        <v>35</v>
      </c>
      <c r="AC2935" s="2">
        <v>439546</v>
      </c>
    </row>
    <row r="2936" spans="1:29" ht="102.75" x14ac:dyDescent="0.25">
      <c r="A2936" s="2" t="s">
        <v>29</v>
      </c>
      <c r="B2936" s="2" t="s">
        <v>42</v>
      </c>
      <c r="C2936" s="2" t="s">
        <v>43</v>
      </c>
      <c r="D2936" s="2" t="s">
        <v>32</v>
      </c>
      <c r="E2936" s="2" t="s">
        <v>5984</v>
      </c>
      <c r="F2936" s="2" t="s">
        <v>41</v>
      </c>
      <c r="G2936" s="2">
        <v>1000</v>
      </c>
      <c r="H2936" s="2">
        <v>1</v>
      </c>
      <c r="I2936" s="3">
        <v>46177</v>
      </c>
      <c r="J2936" s="4"/>
      <c r="K2936" s="2">
        <v>4626788</v>
      </c>
      <c r="L2936" s="2">
        <v>10000</v>
      </c>
      <c r="M2936" s="2" t="s">
        <v>35</v>
      </c>
      <c r="N2936" s="5">
        <v>46177</v>
      </c>
      <c r="O2936" s="2" t="s">
        <v>5986</v>
      </c>
      <c r="P2936" s="2" t="s">
        <v>36</v>
      </c>
      <c r="Q2936" s="2" t="s">
        <v>53</v>
      </c>
      <c r="R2936" s="3">
        <v>46177</v>
      </c>
      <c r="S2936" s="2" t="s">
        <v>38</v>
      </c>
      <c r="T2936" s="2" t="s">
        <v>1197</v>
      </c>
      <c r="U2936" s="2">
        <v>0</v>
      </c>
      <c r="V2936" s="2">
        <v>0</v>
      </c>
      <c r="W2936" s="2" t="s">
        <v>3408</v>
      </c>
      <c r="X2936" s="2">
        <v>2026</v>
      </c>
      <c r="Y2936" s="2" t="s">
        <v>40</v>
      </c>
      <c r="Z2936" s="4"/>
      <c r="AA2936" s="3">
        <v>46177</v>
      </c>
      <c r="AB2936" s="2" t="s">
        <v>35</v>
      </c>
      <c r="AC2936" s="2">
        <v>439546</v>
      </c>
    </row>
    <row r="2937" spans="1:29" ht="102.75" x14ac:dyDescent="0.25">
      <c r="A2937" s="2" t="s">
        <v>29</v>
      </c>
      <c r="B2937" s="2" t="s">
        <v>42</v>
      </c>
      <c r="C2937" s="2" t="s">
        <v>43</v>
      </c>
      <c r="D2937" s="2" t="s">
        <v>32</v>
      </c>
      <c r="E2937" s="2" t="s">
        <v>5987</v>
      </c>
      <c r="F2937" s="2" t="s">
        <v>5988</v>
      </c>
      <c r="G2937" s="2">
        <v>1205000</v>
      </c>
      <c r="H2937" s="2">
        <v>1</v>
      </c>
      <c r="I2937" s="3">
        <v>46177</v>
      </c>
      <c r="J2937" s="4"/>
      <c r="K2937" s="2">
        <v>4626637</v>
      </c>
      <c r="L2937" s="2">
        <v>10000</v>
      </c>
      <c r="M2937" s="2" t="s">
        <v>35</v>
      </c>
      <c r="N2937" s="5">
        <v>46177</v>
      </c>
      <c r="O2937" s="2" t="s">
        <v>5989</v>
      </c>
      <c r="P2937" s="2" t="s">
        <v>36</v>
      </c>
      <c r="Q2937" s="2" t="s">
        <v>88</v>
      </c>
      <c r="R2937" s="3">
        <v>46177</v>
      </c>
      <c r="S2937" s="2" t="s">
        <v>38</v>
      </c>
      <c r="T2937" s="2" t="s">
        <v>3095</v>
      </c>
      <c r="U2937" s="2">
        <v>0</v>
      </c>
      <c r="V2937" s="2">
        <v>0</v>
      </c>
      <c r="W2937" s="2" t="s">
        <v>586</v>
      </c>
      <c r="X2937" s="2">
        <v>2026</v>
      </c>
      <c r="Y2937" s="2" t="s">
        <v>40</v>
      </c>
      <c r="Z2937" s="4"/>
      <c r="AA2937" s="3">
        <v>46177</v>
      </c>
      <c r="AB2937" s="2" t="s">
        <v>35</v>
      </c>
      <c r="AC2937" s="2">
        <v>439504</v>
      </c>
    </row>
    <row r="2938" spans="1:29" ht="102.75" x14ac:dyDescent="0.25">
      <c r="A2938" s="2" t="s">
        <v>29</v>
      </c>
      <c r="B2938" s="2" t="s">
        <v>42</v>
      </c>
      <c r="C2938" s="2" t="s">
        <v>43</v>
      </c>
      <c r="D2938" s="2" t="s">
        <v>32</v>
      </c>
      <c r="E2938" s="2" t="s">
        <v>5987</v>
      </c>
      <c r="F2938" s="2" t="s">
        <v>41</v>
      </c>
      <c r="G2938" s="2">
        <v>1000</v>
      </c>
      <c r="H2938" s="2">
        <v>1</v>
      </c>
      <c r="I2938" s="3">
        <v>46177</v>
      </c>
      <c r="J2938" s="4"/>
      <c r="K2938" s="2">
        <v>4626637</v>
      </c>
      <c r="L2938" s="2">
        <v>10000</v>
      </c>
      <c r="M2938" s="2" t="s">
        <v>35</v>
      </c>
      <c r="N2938" s="5">
        <v>46177</v>
      </c>
      <c r="O2938" s="2" t="s">
        <v>5989</v>
      </c>
      <c r="P2938" s="2" t="s">
        <v>36</v>
      </c>
      <c r="Q2938" s="2" t="s">
        <v>88</v>
      </c>
      <c r="R2938" s="3">
        <v>46177</v>
      </c>
      <c r="S2938" s="2" t="s">
        <v>38</v>
      </c>
      <c r="T2938" s="2" t="s">
        <v>3095</v>
      </c>
      <c r="U2938" s="2">
        <v>0</v>
      </c>
      <c r="V2938" s="2">
        <v>0</v>
      </c>
      <c r="W2938" s="2" t="s">
        <v>586</v>
      </c>
      <c r="X2938" s="2">
        <v>2026</v>
      </c>
      <c r="Y2938" s="2" t="s">
        <v>40</v>
      </c>
      <c r="Z2938" s="4"/>
      <c r="AA2938" s="3">
        <v>46177</v>
      </c>
      <c r="AB2938" s="2" t="s">
        <v>35</v>
      </c>
      <c r="AC2938" s="2">
        <v>439504</v>
      </c>
    </row>
    <row r="2939" spans="1:29" ht="64.5" x14ac:dyDescent="0.25">
      <c r="A2939" s="2" t="s">
        <v>29</v>
      </c>
      <c r="B2939" s="2" t="s">
        <v>42</v>
      </c>
      <c r="C2939" s="2" t="s">
        <v>43</v>
      </c>
      <c r="D2939" s="2" t="s">
        <v>2226</v>
      </c>
      <c r="E2939" s="2" t="s">
        <v>5990</v>
      </c>
      <c r="F2939" s="2" t="s">
        <v>5991</v>
      </c>
      <c r="G2939" s="2">
        <v>1060000</v>
      </c>
      <c r="H2939" s="2">
        <v>1</v>
      </c>
      <c r="I2939" s="3">
        <v>46176</v>
      </c>
      <c r="J2939" s="4"/>
      <c r="K2939" s="2">
        <v>1390842</v>
      </c>
      <c r="L2939" s="2">
        <v>21200</v>
      </c>
      <c r="M2939" s="2" t="s">
        <v>1129</v>
      </c>
      <c r="N2939" s="5">
        <v>46173</v>
      </c>
      <c r="O2939" s="2" t="s">
        <v>5992</v>
      </c>
      <c r="P2939" s="2" t="s">
        <v>136</v>
      </c>
      <c r="Q2939" s="2">
        <v>0</v>
      </c>
      <c r="R2939" s="3">
        <v>46173</v>
      </c>
      <c r="S2939" s="2" t="s">
        <v>1131</v>
      </c>
      <c r="T2939" s="2" t="s">
        <v>704</v>
      </c>
      <c r="U2939" s="2">
        <v>0</v>
      </c>
      <c r="V2939" s="2">
        <v>0</v>
      </c>
      <c r="W2939" s="2" t="s">
        <v>704</v>
      </c>
      <c r="X2939" s="2">
        <v>2023</v>
      </c>
      <c r="Y2939" s="2" t="s">
        <v>65</v>
      </c>
      <c r="Z2939" s="4"/>
      <c r="AA2939" s="4"/>
      <c r="AB2939" s="2" t="s">
        <v>1129</v>
      </c>
      <c r="AC2939" s="2">
        <v>439098</v>
      </c>
    </row>
    <row r="2940" spans="1:29" ht="51.75" x14ac:dyDescent="0.25">
      <c r="A2940" s="2" t="s">
        <v>29</v>
      </c>
      <c r="B2940" s="2" t="s">
        <v>42</v>
      </c>
      <c r="C2940" s="2" t="s">
        <v>43</v>
      </c>
      <c r="D2940" s="2" t="s">
        <v>176</v>
      </c>
      <c r="E2940" s="2" t="s">
        <v>5993</v>
      </c>
      <c r="F2940" s="2" t="s">
        <v>5994</v>
      </c>
      <c r="G2940" s="2">
        <v>2533500</v>
      </c>
      <c r="H2940" s="2">
        <v>1</v>
      </c>
      <c r="I2940" s="3">
        <v>46198</v>
      </c>
      <c r="J2940" s="4"/>
      <c r="K2940" s="2">
        <v>1100281</v>
      </c>
      <c r="L2940" s="2">
        <v>50670</v>
      </c>
      <c r="M2940" s="2" t="s">
        <v>309</v>
      </c>
      <c r="N2940" s="5">
        <v>46196</v>
      </c>
      <c r="O2940" s="2" t="s">
        <v>5995</v>
      </c>
      <c r="P2940" s="2" t="s">
        <v>181</v>
      </c>
      <c r="Q2940" s="2" t="s">
        <v>891</v>
      </c>
      <c r="R2940" s="3">
        <v>46196</v>
      </c>
      <c r="S2940" s="2" t="s">
        <v>312</v>
      </c>
      <c r="T2940" s="2" t="s">
        <v>892</v>
      </c>
      <c r="U2940" s="2">
        <v>0</v>
      </c>
      <c r="V2940" s="2" t="s">
        <v>1795</v>
      </c>
      <c r="W2940" s="2" t="s">
        <v>5996</v>
      </c>
      <c r="X2940" s="2">
        <v>2025</v>
      </c>
      <c r="Y2940" s="2" t="s">
        <v>55</v>
      </c>
      <c r="Z2940" s="4"/>
      <c r="AA2940" s="3">
        <v>46176</v>
      </c>
      <c r="AB2940" s="2" t="s">
        <v>309</v>
      </c>
      <c r="AC2940" s="2">
        <v>439074</v>
      </c>
    </row>
    <row r="2941" spans="1:29" ht="51.75" x14ac:dyDescent="0.25">
      <c r="A2941" s="2" t="s">
        <v>29</v>
      </c>
      <c r="B2941" s="2" t="s">
        <v>42</v>
      </c>
      <c r="C2941" s="2" t="s">
        <v>43</v>
      </c>
      <c r="D2941" s="2" t="s">
        <v>176</v>
      </c>
      <c r="E2941" s="2" t="s">
        <v>5993</v>
      </c>
      <c r="F2941" s="2" t="s">
        <v>41</v>
      </c>
      <c r="G2941" s="2">
        <v>5000</v>
      </c>
      <c r="H2941" s="2">
        <v>1</v>
      </c>
      <c r="I2941" s="3">
        <v>46198</v>
      </c>
      <c r="J2941" s="4"/>
      <c r="K2941" s="2">
        <v>1100281</v>
      </c>
      <c r="L2941" s="2">
        <v>50670</v>
      </c>
      <c r="M2941" s="2" t="s">
        <v>309</v>
      </c>
      <c r="N2941" s="5">
        <v>46196</v>
      </c>
      <c r="O2941" s="2" t="s">
        <v>5995</v>
      </c>
      <c r="P2941" s="2" t="s">
        <v>181</v>
      </c>
      <c r="Q2941" s="2" t="s">
        <v>891</v>
      </c>
      <c r="R2941" s="3">
        <v>46196</v>
      </c>
      <c r="S2941" s="2" t="s">
        <v>312</v>
      </c>
      <c r="T2941" s="2" t="s">
        <v>892</v>
      </c>
      <c r="U2941" s="2">
        <v>0</v>
      </c>
      <c r="V2941" s="2" t="s">
        <v>1795</v>
      </c>
      <c r="W2941" s="2" t="s">
        <v>5996</v>
      </c>
      <c r="X2941" s="2">
        <v>2025</v>
      </c>
      <c r="Y2941" s="2" t="s">
        <v>55</v>
      </c>
      <c r="Z2941" s="4"/>
      <c r="AA2941" s="3">
        <v>46176</v>
      </c>
      <c r="AB2941" s="2" t="s">
        <v>309</v>
      </c>
      <c r="AC2941" s="2">
        <v>439074</v>
      </c>
    </row>
    <row r="2942" spans="1:29" ht="90" x14ac:dyDescent="0.25">
      <c r="A2942" s="2" t="s">
        <v>29</v>
      </c>
      <c r="B2942" s="2" t="s">
        <v>42</v>
      </c>
      <c r="C2942" s="2" t="s">
        <v>43</v>
      </c>
      <c r="D2942" s="2" t="s">
        <v>636</v>
      </c>
      <c r="E2942" s="2" t="s">
        <v>5997</v>
      </c>
      <c r="F2942" s="2" t="s">
        <v>5998</v>
      </c>
      <c r="G2942" s="2">
        <v>3478000</v>
      </c>
      <c r="H2942" s="2">
        <v>1</v>
      </c>
      <c r="I2942" s="3">
        <v>46181</v>
      </c>
      <c r="J2942" s="4"/>
      <c r="K2942" s="2">
        <v>4607628</v>
      </c>
      <c r="L2942" s="2">
        <v>117050</v>
      </c>
      <c r="M2942" s="2" t="s">
        <v>1827</v>
      </c>
      <c r="N2942" s="5">
        <v>46176</v>
      </c>
      <c r="O2942" s="2">
        <v>541354</v>
      </c>
      <c r="P2942" s="2" t="s">
        <v>181</v>
      </c>
      <c r="Q2942" s="2" t="s">
        <v>5999</v>
      </c>
      <c r="R2942" s="3">
        <v>46181</v>
      </c>
      <c r="S2942" s="2" t="s">
        <v>38</v>
      </c>
      <c r="T2942" s="2" t="s">
        <v>1669</v>
      </c>
      <c r="U2942" s="2" t="s">
        <v>1469</v>
      </c>
      <c r="V2942" s="2">
        <v>0</v>
      </c>
      <c r="W2942" s="2" t="s">
        <v>1670</v>
      </c>
      <c r="X2942" s="2">
        <v>2026</v>
      </c>
      <c r="Y2942" s="2" t="s">
        <v>65</v>
      </c>
      <c r="Z2942" s="4"/>
      <c r="AA2942" s="3">
        <v>46176</v>
      </c>
      <c r="AB2942" s="2" t="s">
        <v>1827</v>
      </c>
      <c r="AC2942" s="2">
        <v>439056</v>
      </c>
    </row>
    <row r="2943" spans="1:29" ht="90" x14ac:dyDescent="0.25">
      <c r="A2943" s="2" t="s">
        <v>29</v>
      </c>
      <c r="B2943" s="2" t="s">
        <v>42</v>
      </c>
      <c r="C2943" s="2" t="s">
        <v>43</v>
      </c>
      <c r="D2943" s="2" t="s">
        <v>636</v>
      </c>
      <c r="E2943" s="2" t="s">
        <v>5997</v>
      </c>
      <c r="F2943" s="2" t="s">
        <v>41</v>
      </c>
      <c r="G2943" s="2">
        <v>5000</v>
      </c>
      <c r="H2943" s="2">
        <v>1</v>
      </c>
      <c r="I2943" s="3">
        <v>46181</v>
      </c>
      <c r="J2943" s="4"/>
      <c r="K2943" s="2">
        <v>4607628</v>
      </c>
      <c r="L2943" s="2">
        <v>117050</v>
      </c>
      <c r="M2943" s="2" t="s">
        <v>1827</v>
      </c>
      <c r="N2943" s="5">
        <v>46176</v>
      </c>
      <c r="O2943" s="2">
        <v>541354</v>
      </c>
      <c r="P2943" s="2" t="s">
        <v>181</v>
      </c>
      <c r="Q2943" s="2" t="s">
        <v>5999</v>
      </c>
      <c r="R2943" s="3">
        <v>46181</v>
      </c>
      <c r="S2943" s="2" t="s">
        <v>38</v>
      </c>
      <c r="T2943" s="2" t="s">
        <v>1669</v>
      </c>
      <c r="U2943" s="2" t="s">
        <v>1469</v>
      </c>
      <c r="V2943" s="2">
        <v>0</v>
      </c>
      <c r="W2943" s="2" t="s">
        <v>1670</v>
      </c>
      <c r="X2943" s="2">
        <v>2026</v>
      </c>
      <c r="Y2943" s="2" t="s">
        <v>65</v>
      </c>
      <c r="Z2943" s="4"/>
      <c r="AA2943" s="3">
        <v>46176</v>
      </c>
      <c r="AB2943" s="2" t="s">
        <v>1827</v>
      </c>
      <c r="AC2943" s="2">
        <v>439056</v>
      </c>
    </row>
    <row r="2944" spans="1:29" ht="102.75" x14ac:dyDescent="0.25">
      <c r="A2944" s="2" t="s">
        <v>29</v>
      </c>
      <c r="B2944" s="2" t="s">
        <v>42</v>
      </c>
      <c r="C2944" s="2" t="s">
        <v>43</v>
      </c>
      <c r="D2944" s="2" t="s">
        <v>32</v>
      </c>
      <c r="E2944" s="2" t="s">
        <v>6000</v>
      </c>
      <c r="F2944" s="2" t="s">
        <v>6001</v>
      </c>
      <c r="G2944" s="2">
        <v>3260000</v>
      </c>
      <c r="H2944" s="2">
        <v>1</v>
      </c>
      <c r="I2944" s="3">
        <v>46182</v>
      </c>
      <c r="J2944" s="4"/>
      <c r="K2944" s="2">
        <v>4622820</v>
      </c>
      <c r="L2944" s="2">
        <v>20000</v>
      </c>
      <c r="M2944" s="2" t="s">
        <v>35</v>
      </c>
      <c r="N2944" s="5">
        <v>46176</v>
      </c>
      <c r="O2944" s="2" t="s">
        <v>6002</v>
      </c>
      <c r="P2944" s="2" t="s">
        <v>36</v>
      </c>
      <c r="Q2944" s="2" t="s">
        <v>5579</v>
      </c>
      <c r="R2944" s="3">
        <v>46176</v>
      </c>
      <c r="S2944" s="2" t="s">
        <v>38</v>
      </c>
      <c r="T2944" s="2" t="s">
        <v>5580</v>
      </c>
      <c r="U2944" s="2" t="s">
        <v>4696</v>
      </c>
      <c r="V2944" s="2" t="s">
        <v>278</v>
      </c>
      <c r="W2944" s="2" t="s">
        <v>6003</v>
      </c>
      <c r="X2944" s="2">
        <v>2026</v>
      </c>
      <c r="Y2944" s="2" t="s">
        <v>40</v>
      </c>
      <c r="Z2944" s="4"/>
      <c r="AA2944" s="3">
        <v>46176</v>
      </c>
      <c r="AB2944" s="2" t="s">
        <v>35</v>
      </c>
      <c r="AC2944" s="2">
        <v>438894</v>
      </c>
    </row>
    <row r="2945" spans="1:29" ht="102.75" x14ac:dyDescent="0.25">
      <c r="A2945" s="2" t="s">
        <v>29</v>
      </c>
      <c r="B2945" s="2" t="s">
        <v>42</v>
      </c>
      <c r="C2945" s="2" t="s">
        <v>43</v>
      </c>
      <c r="D2945" s="2" t="s">
        <v>32</v>
      </c>
      <c r="E2945" s="2" t="s">
        <v>6000</v>
      </c>
      <c r="F2945" s="2" t="s">
        <v>41</v>
      </c>
      <c r="G2945" s="2">
        <v>1000</v>
      </c>
      <c r="H2945" s="2">
        <v>1</v>
      </c>
      <c r="I2945" s="3">
        <v>46182</v>
      </c>
      <c r="J2945" s="4"/>
      <c r="K2945" s="2">
        <v>4622820</v>
      </c>
      <c r="L2945" s="2">
        <v>20000</v>
      </c>
      <c r="M2945" s="2" t="s">
        <v>35</v>
      </c>
      <c r="N2945" s="5">
        <v>46176</v>
      </c>
      <c r="O2945" s="2" t="s">
        <v>6002</v>
      </c>
      <c r="P2945" s="2" t="s">
        <v>36</v>
      </c>
      <c r="Q2945" s="2" t="s">
        <v>5579</v>
      </c>
      <c r="R2945" s="3">
        <v>46176</v>
      </c>
      <c r="S2945" s="2" t="s">
        <v>38</v>
      </c>
      <c r="T2945" s="2" t="s">
        <v>5580</v>
      </c>
      <c r="U2945" s="2" t="s">
        <v>4696</v>
      </c>
      <c r="V2945" s="2" t="s">
        <v>278</v>
      </c>
      <c r="W2945" s="2" t="s">
        <v>6003</v>
      </c>
      <c r="X2945" s="2">
        <v>2026</v>
      </c>
      <c r="Y2945" s="2" t="s">
        <v>40</v>
      </c>
      <c r="Z2945" s="4"/>
      <c r="AA2945" s="3">
        <v>46176</v>
      </c>
      <c r="AB2945" s="2" t="s">
        <v>35</v>
      </c>
      <c r="AC2945" s="2">
        <v>438894</v>
      </c>
    </row>
    <row r="2946" spans="1:29" ht="102.75" x14ac:dyDescent="0.25">
      <c r="A2946" s="2" t="s">
        <v>29</v>
      </c>
      <c r="B2946" s="2" t="s">
        <v>42</v>
      </c>
      <c r="C2946" s="2" t="s">
        <v>43</v>
      </c>
      <c r="D2946" s="2" t="s">
        <v>32</v>
      </c>
      <c r="E2946" s="2" t="s">
        <v>6004</v>
      </c>
      <c r="F2946" s="2" t="s">
        <v>6005</v>
      </c>
      <c r="G2946" s="2">
        <v>1143000</v>
      </c>
      <c r="H2946" s="2">
        <v>1</v>
      </c>
      <c r="I2946" s="3">
        <v>46176</v>
      </c>
      <c r="J2946" s="4"/>
      <c r="K2946" s="2">
        <v>4622818</v>
      </c>
      <c r="L2946" s="2">
        <v>10000</v>
      </c>
      <c r="M2946" s="2" t="s">
        <v>35</v>
      </c>
      <c r="N2946" s="5">
        <v>46176</v>
      </c>
      <c r="O2946" s="2" t="s">
        <v>6006</v>
      </c>
      <c r="P2946" s="2" t="s">
        <v>36</v>
      </c>
      <c r="Q2946" s="2" t="s">
        <v>88</v>
      </c>
      <c r="R2946" s="3">
        <v>46176</v>
      </c>
      <c r="S2946" s="2" t="s">
        <v>38</v>
      </c>
      <c r="T2946" s="2" t="s">
        <v>6007</v>
      </c>
      <c r="U2946" s="2">
        <v>0</v>
      </c>
      <c r="V2946" s="2">
        <v>0</v>
      </c>
      <c r="W2946" s="2" t="s">
        <v>6008</v>
      </c>
      <c r="X2946" s="2">
        <v>2026</v>
      </c>
      <c r="Y2946" s="2" t="s">
        <v>40</v>
      </c>
      <c r="Z2946" s="4"/>
      <c r="AA2946" s="3">
        <v>46176</v>
      </c>
      <c r="AB2946" s="2" t="s">
        <v>35</v>
      </c>
      <c r="AC2946" s="2">
        <v>438886</v>
      </c>
    </row>
    <row r="2947" spans="1:29" ht="102.75" x14ac:dyDescent="0.25">
      <c r="A2947" s="2" t="s">
        <v>29</v>
      </c>
      <c r="B2947" s="2" t="s">
        <v>42</v>
      </c>
      <c r="C2947" s="2" t="s">
        <v>43</v>
      </c>
      <c r="D2947" s="2" t="s">
        <v>32</v>
      </c>
      <c r="E2947" s="2" t="s">
        <v>6004</v>
      </c>
      <c r="F2947" s="2" t="s">
        <v>41</v>
      </c>
      <c r="G2947" s="2">
        <v>1000</v>
      </c>
      <c r="H2947" s="2">
        <v>1</v>
      </c>
      <c r="I2947" s="3">
        <v>46176</v>
      </c>
      <c r="J2947" s="4"/>
      <c r="K2947" s="2">
        <v>4622818</v>
      </c>
      <c r="L2947" s="2">
        <v>10000</v>
      </c>
      <c r="M2947" s="2" t="s">
        <v>35</v>
      </c>
      <c r="N2947" s="5">
        <v>46176</v>
      </c>
      <c r="O2947" s="2" t="s">
        <v>6006</v>
      </c>
      <c r="P2947" s="2" t="s">
        <v>36</v>
      </c>
      <c r="Q2947" s="2" t="s">
        <v>88</v>
      </c>
      <c r="R2947" s="3">
        <v>46176</v>
      </c>
      <c r="S2947" s="2" t="s">
        <v>38</v>
      </c>
      <c r="T2947" s="2" t="s">
        <v>6007</v>
      </c>
      <c r="U2947" s="2">
        <v>0</v>
      </c>
      <c r="V2947" s="2">
        <v>0</v>
      </c>
      <c r="W2947" s="2" t="s">
        <v>6008</v>
      </c>
      <c r="X2947" s="2">
        <v>2026</v>
      </c>
      <c r="Y2947" s="2" t="s">
        <v>40</v>
      </c>
      <c r="Z2947" s="4"/>
      <c r="AA2947" s="3">
        <v>46176</v>
      </c>
      <c r="AB2947" s="2" t="s">
        <v>35</v>
      </c>
      <c r="AC2947" s="2">
        <v>438886</v>
      </c>
    </row>
    <row r="2948" spans="1:29" ht="64.5" x14ac:dyDescent="0.25">
      <c r="A2948" s="2" t="s">
        <v>29</v>
      </c>
      <c r="B2948" s="2" t="s">
        <v>42</v>
      </c>
      <c r="C2948" s="2" t="s">
        <v>43</v>
      </c>
      <c r="D2948" s="2" t="s">
        <v>732</v>
      </c>
      <c r="E2948" s="2" t="s">
        <v>6009</v>
      </c>
      <c r="F2948" s="2" t="s">
        <v>6010</v>
      </c>
      <c r="G2948" s="2">
        <v>2350000</v>
      </c>
      <c r="H2948" s="2">
        <v>1</v>
      </c>
      <c r="I2948" s="3">
        <v>46191</v>
      </c>
      <c r="J2948" s="4"/>
      <c r="K2948" s="2">
        <v>4622214</v>
      </c>
      <c r="L2948" s="2">
        <v>47000</v>
      </c>
      <c r="M2948" s="2" t="s">
        <v>77</v>
      </c>
      <c r="N2948" s="5">
        <v>46190</v>
      </c>
      <c r="O2948" s="2" t="s">
        <v>6011</v>
      </c>
      <c r="P2948" s="2" t="s">
        <v>181</v>
      </c>
      <c r="Q2948" s="2" t="s">
        <v>337</v>
      </c>
      <c r="R2948" s="3">
        <v>46192</v>
      </c>
      <c r="S2948" s="2" t="s">
        <v>38</v>
      </c>
      <c r="T2948" s="2" t="s">
        <v>98</v>
      </c>
      <c r="U2948" s="2" t="s">
        <v>53</v>
      </c>
      <c r="V2948" s="2" t="s">
        <v>883</v>
      </c>
      <c r="W2948" s="2" t="s">
        <v>279</v>
      </c>
      <c r="X2948" s="2">
        <v>2026</v>
      </c>
      <c r="Y2948" s="2" t="s">
        <v>55</v>
      </c>
      <c r="Z2948" s="4"/>
      <c r="AA2948" s="3">
        <v>46176</v>
      </c>
      <c r="AB2948" s="2" t="s">
        <v>77</v>
      </c>
      <c r="AC2948" s="2">
        <v>438820</v>
      </c>
    </row>
    <row r="2949" spans="1:29" ht="39" x14ac:dyDescent="0.25">
      <c r="A2949" s="2" t="s">
        <v>29</v>
      </c>
      <c r="B2949" s="2" t="s">
        <v>42</v>
      </c>
      <c r="C2949" s="2" t="s">
        <v>43</v>
      </c>
      <c r="D2949" s="2" t="s">
        <v>732</v>
      </c>
      <c r="E2949" s="2" t="s">
        <v>6009</v>
      </c>
      <c r="F2949" s="2" t="s">
        <v>41</v>
      </c>
      <c r="G2949" s="2">
        <v>5000</v>
      </c>
      <c r="H2949" s="2">
        <v>1</v>
      </c>
      <c r="I2949" s="3">
        <v>46191</v>
      </c>
      <c r="J2949" s="4"/>
      <c r="K2949" s="2">
        <v>4622214</v>
      </c>
      <c r="L2949" s="2">
        <v>47000</v>
      </c>
      <c r="M2949" s="2" t="s">
        <v>77</v>
      </c>
      <c r="N2949" s="5">
        <v>46190</v>
      </c>
      <c r="O2949" s="2" t="s">
        <v>6011</v>
      </c>
      <c r="P2949" s="2" t="s">
        <v>181</v>
      </c>
      <c r="Q2949" s="2" t="s">
        <v>337</v>
      </c>
      <c r="R2949" s="3">
        <v>46192</v>
      </c>
      <c r="S2949" s="2" t="s">
        <v>38</v>
      </c>
      <c r="T2949" s="2" t="s">
        <v>98</v>
      </c>
      <c r="U2949" s="2" t="s">
        <v>53</v>
      </c>
      <c r="V2949" s="2" t="s">
        <v>883</v>
      </c>
      <c r="W2949" s="2" t="s">
        <v>279</v>
      </c>
      <c r="X2949" s="2">
        <v>2026</v>
      </c>
      <c r="Y2949" s="2" t="s">
        <v>55</v>
      </c>
      <c r="Z2949" s="4"/>
      <c r="AA2949" s="3">
        <v>46176</v>
      </c>
      <c r="AB2949" s="2" t="s">
        <v>77</v>
      </c>
      <c r="AC2949" s="2">
        <v>438820</v>
      </c>
    </row>
    <row r="2950" spans="1:29" ht="102.75" x14ac:dyDescent="0.25">
      <c r="A2950" s="2" t="s">
        <v>29</v>
      </c>
      <c r="B2950" s="2" t="s">
        <v>42</v>
      </c>
      <c r="C2950" s="2" t="s">
        <v>43</v>
      </c>
      <c r="D2950" s="2" t="s">
        <v>32</v>
      </c>
      <c r="E2950" s="2" t="s">
        <v>6012</v>
      </c>
      <c r="F2950" s="2" t="s">
        <v>6013</v>
      </c>
      <c r="G2950" s="2">
        <v>1295000</v>
      </c>
      <c r="H2950" s="2">
        <v>1</v>
      </c>
      <c r="I2950" s="3">
        <v>46187</v>
      </c>
      <c r="J2950" s="4"/>
      <c r="K2950" s="2">
        <v>4622637</v>
      </c>
      <c r="L2950" s="2">
        <v>10000</v>
      </c>
      <c r="M2950" s="2" t="s">
        <v>35</v>
      </c>
      <c r="N2950" s="5">
        <v>46176</v>
      </c>
      <c r="O2950" s="2" t="s">
        <v>6014</v>
      </c>
      <c r="P2950" s="2" t="s">
        <v>36</v>
      </c>
      <c r="Q2950" s="2" t="s">
        <v>88</v>
      </c>
      <c r="R2950" s="3">
        <v>46176</v>
      </c>
      <c r="S2950" s="2" t="s">
        <v>38</v>
      </c>
      <c r="T2950" s="2" t="s">
        <v>6015</v>
      </c>
      <c r="U2950" s="2">
        <v>0</v>
      </c>
      <c r="V2950" s="2">
        <v>0</v>
      </c>
      <c r="W2950" s="2" t="s">
        <v>6016</v>
      </c>
      <c r="X2950" s="2">
        <v>2026</v>
      </c>
      <c r="Y2950" s="2" t="s">
        <v>40</v>
      </c>
      <c r="Z2950" s="4"/>
      <c r="AA2950" s="3">
        <v>46176</v>
      </c>
      <c r="AB2950" s="2" t="s">
        <v>35</v>
      </c>
      <c r="AC2950" s="2">
        <v>438810</v>
      </c>
    </row>
    <row r="2951" spans="1:29" ht="102.75" x14ac:dyDescent="0.25">
      <c r="A2951" s="2" t="s">
        <v>29</v>
      </c>
      <c r="B2951" s="2" t="s">
        <v>42</v>
      </c>
      <c r="C2951" s="2" t="s">
        <v>43</v>
      </c>
      <c r="D2951" s="2" t="s">
        <v>32</v>
      </c>
      <c r="E2951" s="2" t="s">
        <v>6012</v>
      </c>
      <c r="F2951" s="2" t="s">
        <v>41</v>
      </c>
      <c r="G2951" s="2">
        <v>1000</v>
      </c>
      <c r="H2951" s="2">
        <v>1</v>
      </c>
      <c r="I2951" s="3">
        <v>46187</v>
      </c>
      <c r="J2951" s="4"/>
      <c r="K2951" s="2">
        <v>4622637</v>
      </c>
      <c r="L2951" s="2">
        <v>10000</v>
      </c>
      <c r="M2951" s="2" t="s">
        <v>35</v>
      </c>
      <c r="N2951" s="5">
        <v>46176</v>
      </c>
      <c r="O2951" s="2" t="s">
        <v>6014</v>
      </c>
      <c r="P2951" s="2" t="s">
        <v>36</v>
      </c>
      <c r="Q2951" s="2" t="s">
        <v>88</v>
      </c>
      <c r="R2951" s="3">
        <v>46176</v>
      </c>
      <c r="S2951" s="2" t="s">
        <v>38</v>
      </c>
      <c r="T2951" s="2" t="s">
        <v>6015</v>
      </c>
      <c r="U2951" s="2">
        <v>0</v>
      </c>
      <c r="V2951" s="2">
        <v>0</v>
      </c>
      <c r="W2951" s="2" t="s">
        <v>6016</v>
      </c>
      <c r="X2951" s="2">
        <v>2026</v>
      </c>
      <c r="Y2951" s="2" t="s">
        <v>40</v>
      </c>
      <c r="Z2951" s="4"/>
      <c r="AA2951" s="3">
        <v>46176</v>
      </c>
      <c r="AB2951" s="2" t="s">
        <v>35</v>
      </c>
      <c r="AC2951" s="2">
        <v>438810</v>
      </c>
    </row>
    <row r="2952" spans="1:29" ht="102.75" x14ac:dyDescent="0.25">
      <c r="A2952" s="2" t="s">
        <v>29</v>
      </c>
      <c r="B2952" s="2" t="s">
        <v>42</v>
      </c>
      <c r="C2952" s="2" t="s">
        <v>43</v>
      </c>
      <c r="D2952" s="2" t="s">
        <v>32</v>
      </c>
      <c r="E2952" s="2" t="s">
        <v>6017</v>
      </c>
      <c r="F2952" s="2" t="s">
        <v>6018</v>
      </c>
      <c r="G2952" s="2">
        <v>1846000</v>
      </c>
      <c r="H2952" s="2">
        <v>1</v>
      </c>
      <c r="I2952" s="3">
        <v>46177</v>
      </c>
      <c r="J2952" s="4"/>
      <c r="K2952" s="2">
        <v>4622352</v>
      </c>
      <c r="L2952" s="2">
        <v>10000</v>
      </c>
      <c r="M2952" s="2" t="s">
        <v>35</v>
      </c>
      <c r="N2952" s="5">
        <v>46177</v>
      </c>
      <c r="O2952" s="2" t="s">
        <v>6019</v>
      </c>
      <c r="P2952" s="2" t="s">
        <v>36</v>
      </c>
      <c r="Q2952" s="2" t="s">
        <v>37</v>
      </c>
      <c r="R2952" s="3">
        <v>46177</v>
      </c>
      <c r="S2952" s="2" t="s">
        <v>38</v>
      </c>
      <c r="T2952" s="2" t="s">
        <v>6020</v>
      </c>
      <c r="U2952" s="2">
        <v>0</v>
      </c>
      <c r="V2952" s="2">
        <v>0</v>
      </c>
      <c r="W2952" s="2" t="s">
        <v>6021</v>
      </c>
      <c r="X2952" s="2">
        <v>2026</v>
      </c>
      <c r="Y2952" s="2" t="s">
        <v>40</v>
      </c>
      <c r="Z2952" s="4"/>
      <c r="AA2952" s="3">
        <v>46176</v>
      </c>
      <c r="AB2952" s="2" t="s">
        <v>35</v>
      </c>
      <c r="AC2952" s="2">
        <v>438726</v>
      </c>
    </row>
    <row r="2953" spans="1:29" ht="102.75" x14ac:dyDescent="0.25">
      <c r="A2953" s="2" t="s">
        <v>29</v>
      </c>
      <c r="B2953" s="2" t="s">
        <v>42</v>
      </c>
      <c r="C2953" s="2" t="s">
        <v>43</v>
      </c>
      <c r="D2953" s="2" t="s">
        <v>32</v>
      </c>
      <c r="E2953" s="2" t="s">
        <v>6017</v>
      </c>
      <c r="F2953" s="2" t="s">
        <v>41</v>
      </c>
      <c r="G2953" s="2">
        <v>1000</v>
      </c>
      <c r="H2953" s="2">
        <v>1</v>
      </c>
      <c r="I2953" s="3">
        <v>46177</v>
      </c>
      <c r="J2953" s="4"/>
      <c r="K2953" s="2">
        <v>4622352</v>
      </c>
      <c r="L2953" s="2">
        <v>10000</v>
      </c>
      <c r="M2953" s="2" t="s">
        <v>35</v>
      </c>
      <c r="N2953" s="5">
        <v>46177</v>
      </c>
      <c r="O2953" s="2" t="s">
        <v>6019</v>
      </c>
      <c r="P2953" s="2" t="s">
        <v>36</v>
      </c>
      <c r="Q2953" s="2" t="s">
        <v>37</v>
      </c>
      <c r="R2953" s="3">
        <v>46177</v>
      </c>
      <c r="S2953" s="2" t="s">
        <v>38</v>
      </c>
      <c r="T2953" s="2" t="s">
        <v>6020</v>
      </c>
      <c r="U2953" s="2">
        <v>0</v>
      </c>
      <c r="V2953" s="2">
        <v>0</v>
      </c>
      <c r="W2953" s="2" t="s">
        <v>6021</v>
      </c>
      <c r="X2953" s="2">
        <v>2026</v>
      </c>
      <c r="Y2953" s="2" t="s">
        <v>40</v>
      </c>
      <c r="Z2953" s="4"/>
      <c r="AA2953" s="3">
        <v>46176</v>
      </c>
      <c r="AB2953" s="2" t="s">
        <v>35</v>
      </c>
      <c r="AC2953" s="2">
        <v>438726</v>
      </c>
    </row>
    <row r="2954" spans="1:29" ht="102.75" x14ac:dyDescent="0.25">
      <c r="A2954" s="2" t="s">
        <v>29</v>
      </c>
      <c r="B2954" s="2" t="s">
        <v>42</v>
      </c>
      <c r="C2954" s="2" t="s">
        <v>43</v>
      </c>
      <c r="D2954" s="2" t="s">
        <v>32</v>
      </c>
      <c r="E2954" s="2" t="s">
        <v>6022</v>
      </c>
      <c r="F2954" s="2" t="s">
        <v>6023</v>
      </c>
      <c r="G2954" s="2">
        <v>2894750</v>
      </c>
      <c r="H2954" s="2">
        <v>1</v>
      </c>
      <c r="I2954" s="3">
        <v>46179</v>
      </c>
      <c r="J2954" s="4"/>
      <c r="K2954" s="2">
        <v>4587492</v>
      </c>
      <c r="L2954" s="2">
        <v>20000</v>
      </c>
      <c r="M2954" s="2" t="s">
        <v>35</v>
      </c>
      <c r="N2954" s="5">
        <v>46176</v>
      </c>
      <c r="O2954" s="2" t="s">
        <v>6024</v>
      </c>
      <c r="P2954" s="2" t="s">
        <v>36</v>
      </c>
      <c r="Q2954" s="2" t="s">
        <v>2623</v>
      </c>
      <c r="R2954" s="3">
        <v>46176</v>
      </c>
      <c r="S2954" s="2" t="s">
        <v>38</v>
      </c>
      <c r="T2954" s="2" t="s">
        <v>2624</v>
      </c>
      <c r="U2954" s="2" t="s">
        <v>3178</v>
      </c>
      <c r="V2954" s="2" t="s">
        <v>53</v>
      </c>
      <c r="W2954" s="2" t="s">
        <v>6025</v>
      </c>
      <c r="X2954" s="2">
        <v>2025</v>
      </c>
      <c r="Y2954" s="2" t="s">
        <v>40</v>
      </c>
      <c r="Z2954" s="4"/>
      <c r="AA2954" s="3">
        <v>46176</v>
      </c>
      <c r="AB2954" s="2" t="s">
        <v>35</v>
      </c>
      <c r="AC2954" s="2">
        <v>438532</v>
      </c>
    </row>
    <row r="2955" spans="1:29" ht="102.75" x14ac:dyDescent="0.25">
      <c r="A2955" s="2" t="s">
        <v>29</v>
      </c>
      <c r="B2955" s="2" t="s">
        <v>42</v>
      </c>
      <c r="C2955" s="2" t="s">
        <v>43</v>
      </c>
      <c r="D2955" s="2" t="s">
        <v>32</v>
      </c>
      <c r="E2955" s="2" t="s">
        <v>6022</v>
      </c>
      <c r="F2955" s="2" t="s">
        <v>41</v>
      </c>
      <c r="G2955" s="2">
        <v>1000</v>
      </c>
      <c r="H2955" s="2">
        <v>1</v>
      </c>
      <c r="I2955" s="3">
        <v>46179</v>
      </c>
      <c r="J2955" s="4"/>
      <c r="K2955" s="2">
        <v>4587492</v>
      </c>
      <c r="L2955" s="2">
        <v>20000</v>
      </c>
      <c r="M2955" s="2" t="s">
        <v>35</v>
      </c>
      <c r="N2955" s="5">
        <v>46176</v>
      </c>
      <c r="O2955" s="2" t="s">
        <v>6024</v>
      </c>
      <c r="P2955" s="2" t="s">
        <v>36</v>
      </c>
      <c r="Q2955" s="2" t="s">
        <v>2623</v>
      </c>
      <c r="R2955" s="3">
        <v>46176</v>
      </c>
      <c r="S2955" s="2" t="s">
        <v>38</v>
      </c>
      <c r="T2955" s="2" t="s">
        <v>2624</v>
      </c>
      <c r="U2955" s="2" t="s">
        <v>3178</v>
      </c>
      <c r="V2955" s="2" t="s">
        <v>53</v>
      </c>
      <c r="W2955" s="2" t="s">
        <v>6025</v>
      </c>
      <c r="X2955" s="2">
        <v>2025</v>
      </c>
      <c r="Y2955" s="2" t="s">
        <v>40</v>
      </c>
      <c r="Z2955" s="4"/>
      <c r="AA2955" s="3">
        <v>46176</v>
      </c>
      <c r="AB2955" s="2" t="s">
        <v>35</v>
      </c>
      <c r="AC2955" s="2">
        <v>438532</v>
      </c>
    </row>
    <row r="2956" spans="1:29" ht="102.75" x14ac:dyDescent="0.25">
      <c r="A2956" s="2" t="s">
        <v>29</v>
      </c>
      <c r="B2956" s="2" t="s">
        <v>42</v>
      </c>
      <c r="C2956" s="2" t="s">
        <v>43</v>
      </c>
      <c r="D2956" s="2" t="s">
        <v>32</v>
      </c>
      <c r="E2956" s="2" t="s">
        <v>6026</v>
      </c>
      <c r="F2956" s="2" t="s">
        <v>6027</v>
      </c>
      <c r="G2956" s="2">
        <v>1098000</v>
      </c>
      <c r="H2956" s="2">
        <v>1</v>
      </c>
      <c r="I2956" s="3">
        <v>46181</v>
      </c>
      <c r="J2956" s="4"/>
      <c r="K2956" s="2">
        <v>4621389</v>
      </c>
      <c r="L2956" s="2">
        <v>10000</v>
      </c>
      <c r="M2956" s="2" t="s">
        <v>35</v>
      </c>
      <c r="N2956" s="5">
        <v>46176</v>
      </c>
      <c r="O2956" s="2" t="s">
        <v>6028</v>
      </c>
      <c r="P2956" s="2" t="s">
        <v>36</v>
      </c>
      <c r="Q2956" s="2" t="s">
        <v>53</v>
      </c>
      <c r="R2956" s="3">
        <v>46176</v>
      </c>
      <c r="S2956" s="2" t="s">
        <v>38</v>
      </c>
      <c r="T2956" s="2" t="s">
        <v>6029</v>
      </c>
      <c r="U2956" s="2">
        <v>0</v>
      </c>
      <c r="V2956" s="2">
        <v>0</v>
      </c>
      <c r="W2956" s="2" t="s">
        <v>3698</v>
      </c>
      <c r="X2956" s="2">
        <v>2026</v>
      </c>
      <c r="Y2956" s="2" t="s">
        <v>40</v>
      </c>
      <c r="Z2956" s="4"/>
      <c r="AA2956" s="3">
        <v>46176</v>
      </c>
      <c r="AB2956" s="2" t="s">
        <v>35</v>
      </c>
      <c r="AC2956" s="2">
        <v>438412</v>
      </c>
    </row>
    <row r="2957" spans="1:29" ht="102.75" x14ac:dyDescent="0.25">
      <c r="A2957" s="2" t="s">
        <v>29</v>
      </c>
      <c r="B2957" s="2" t="s">
        <v>42</v>
      </c>
      <c r="C2957" s="2" t="s">
        <v>43</v>
      </c>
      <c r="D2957" s="2" t="s">
        <v>32</v>
      </c>
      <c r="E2957" s="2" t="s">
        <v>6026</v>
      </c>
      <c r="F2957" s="2" t="s">
        <v>41</v>
      </c>
      <c r="G2957" s="2">
        <v>1000</v>
      </c>
      <c r="H2957" s="2">
        <v>1</v>
      </c>
      <c r="I2957" s="3">
        <v>46181</v>
      </c>
      <c r="J2957" s="4"/>
      <c r="K2957" s="2">
        <v>4621389</v>
      </c>
      <c r="L2957" s="2">
        <v>10000</v>
      </c>
      <c r="M2957" s="2" t="s">
        <v>35</v>
      </c>
      <c r="N2957" s="5">
        <v>46176</v>
      </c>
      <c r="O2957" s="2" t="s">
        <v>6028</v>
      </c>
      <c r="P2957" s="2" t="s">
        <v>36</v>
      </c>
      <c r="Q2957" s="2" t="s">
        <v>53</v>
      </c>
      <c r="R2957" s="3">
        <v>46176</v>
      </c>
      <c r="S2957" s="2" t="s">
        <v>38</v>
      </c>
      <c r="T2957" s="2" t="s">
        <v>6029</v>
      </c>
      <c r="U2957" s="2">
        <v>0</v>
      </c>
      <c r="V2957" s="2">
        <v>0</v>
      </c>
      <c r="W2957" s="2" t="s">
        <v>3698</v>
      </c>
      <c r="X2957" s="2">
        <v>2026</v>
      </c>
      <c r="Y2957" s="2" t="s">
        <v>40</v>
      </c>
      <c r="Z2957" s="4"/>
      <c r="AA2957" s="3">
        <v>46176</v>
      </c>
      <c r="AB2957" s="2" t="s">
        <v>35</v>
      </c>
      <c r="AC2957" s="2">
        <v>438412</v>
      </c>
    </row>
    <row r="2958" spans="1:29" ht="102.75" x14ac:dyDescent="0.25">
      <c r="A2958" s="2" t="s">
        <v>29</v>
      </c>
      <c r="B2958" s="2" t="s">
        <v>42</v>
      </c>
      <c r="C2958" s="2" t="s">
        <v>43</v>
      </c>
      <c r="D2958" s="2" t="s">
        <v>32</v>
      </c>
      <c r="E2958" s="2" t="s">
        <v>6030</v>
      </c>
      <c r="F2958" s="2" t="s">
        <v>6031</v>
      </c>
      <c r="G2958" s="2">
        <v>2687000</v>
      </c>
      <c r="H2958" s="2">
        <v>1</v>
      </c>
      <c r="I2958" s="3">
        <v>46176</v>
      </c>
      <c r="J2958" s="4"/>
      <c r="K2958" s="2">
        <v>4621378</v>
      </c>
      <c r="L2958" s="2">
        <v>20000</v>
      </c>
      <c r="M2958" s="2" t="s">
        <v>35</v>
      </c>
      <c r="N2958" s="5">
        <v>46176</v>
      </c>
      <c r="O2958" s="2" t="s">
        <v>6032</v>
      </c>
      <c r="P2958" s="2" t="s">
        <v>36</v>
      </c>
      <c r="Q2958" s="2" t="s">
        <v>883</v>
      </c>
      <c r="R2958" s="3">
        <v>46176</v>
      </c>
      <c r="S2958" s="2" t="s">
        <v>38</v>
      </c>
      <c r="T2958" s="2" t="s">
        <v>139</v>
      </c>
      <c r="U2958" s="2" t="s">
        <v>883</v>
      </c>
      <c r="V2958" s="2" t="s">
        <v>6033</v>
      </c>
      <c r="W2958" s="2" t="s">
        <v>6034</v>
      </c>
      <c r="X2958" s="2">
        <v>2026</v>
      </c>
      <c r="Y2958" s="2" t="s">
        <v>40</v>
      </c>
      <c r="Z2958" s="4"/>
      <c r="AA2958" s="3">
        <v>46176</v>
      </c>
      <c r="AB2958" s="2" t="s">
        <v>35</v>
      </c>
      <c r="AC2958" s="2">
        <v>438406</v>
      </c>
    </row>
    <row r="2959" spans="1:29" ht="102.75" x14ac:dyDescent="0.25">
      <c r="A2959" s="2" t="s">
        <v>29</v>
      </c>
      <c r="B2959" s="2" t="s">
        <v>42</v>
      </c>
      <c r="C2959" s="2" t="s">
        <v>43</v>
      </c>
      <c r="D2959" s="2" t="s">
        <v>32</v>
      </c>
      <c r="E2959" s="2" t="s">
        <v>6030</v>
      </c>
      <c r="F2959" s="2" t="s">
        <v>41</v>
      </c>
      <c r="G2959" s="2">
        <v>1000</v>
      </c>
      <c r="H2959" s="2">
        <v>1</v>
      </c>
      <c r="I2959" s="3">
        <v>46176</v>
      </c>
      <c r="J2959" s="4"/>
      <c r="K2959" s="2">
        <v>4621378</v>
      </c>
      <c r="L2959" s="2">
        <v>20000</v>
      </c>
      <c r="M2959" s="2" t="s">
        <v>35</v>
      </c>
      <c r="N2959" s="5">
        <v>46176</v>
      </c>
      <c r="O2959" s="2" t="s">
        <v>6032</v>
      </c>
      <c r="P2959" s="2" t="s">
        <v>36</v>
      </c>
      <c r="Q2959" s="2" t="s">
        <v>883</v>
      </c>
      <c r="R2959" s="3">
        <v>46176</v>
      </c>
      <c r="S2959" s="2" t="s">
        <v>38</v>
      </c>
      <c r="T2959" s="2" t="s">
        <v>139</v>
      </c>
      <c r="U2959" s="2" t="s">
        <v>883</v>
      </c>
      <c r="V2959" s="2" t="s">
        <v>6033</v>
      </c>
      <c r="W2959" s="2" t="s">
        <v>6034</v>
      </c>
      <c r="X2959" s="2">
        <v>2026</v>
      </c>
      <c r="Y2959" s="2" t="s">
        <v>40</v>
      </c>
      <c r="Z2959" s="4"/>
      <c r="AA2959" s="3">
        <v>46176</v>
      </c>
      <c r="AB2959" s="2" t="s">
        <v>35</v>
      </c>
      <c r="AC2959" s="2">
        <v>438406</v>
      </c>
    </row>
    <row r="2960" spans="1:29" ht="102.75" x14ac:dyDescent="0.25">
      <c r="A2960" s="2" t="s">
        <v>29</v>
      </c>
      <c r="B2960" s="2" t="s">
        <v>42</v>
      </c>
      <c r="C2960" s="2" t="s">
        <v>43</v>
      </c>
      <c r="D2960" s="2" t="s">
        <v>44</v>
      </c>
      <c r="E2960" s="2" t="s">
        <v>6035</v>
      </c>
      <c r="F2960" s="2" t="s">
        <v>6036</v>
      </c>
      <c r="G2960" s="2">
        <v>3674000</v>
      </c>
      <c r="H2960" s="2">
        <v>1</v>
      </c>
      <c r="I2960" s="3">
        <v>46176</v>
      </c>
      <c r="J2960" s="4"/>
      <c r="K2960" s="2">
        <v>3237302</v>
      </c>
      <c r="L2960" s="2">
        <v>73480</v>
      </c>
      <c r="M2960" s="2" t="s">
        <v>35</v>
      </c>
      <c r="N2960" s="5">
        <v>46175</v>
      </c>
      <c r="O2960" s="2" t="s">
        <v>6037</v>
      </c>
      <c r="P2960" s="2" t="s">
        <v>136</v>
      </c>
      <c r="Q2960" s="2">
        <v>0</v>
      </c>
      <c r="R2960" s="3">
        <v>46175</v>
      </c>
      <c r="S2960" s="2" t="s">
        <v>38</v>
      </c>
      <c r="T2960" s="2" t="s">
        <v>6038</v>
      </c>
      <c r="U2960" s="2" t="s">
        <v>1748</v>
      </c>
      <c r="V2960" s="2" t="s">
        <v>2065</v>
      </c>
      <c r="W2960" s="2" t="s">
        <v>6039</v>
      </c>
      <c r="X2960" s="2">
        <v>2026</v>
      </c>
      <c r="Y2960" s="2" t="s">
        <v>55</v>
      </c>
      <c r="Z2960" s="4"/>
      <c r="AA2960" s="4"/>
      <c r="AB2960" s="2" t="s">
        <v>35</v>
      </c>
      <c r="AC2960" s="2">
        <v>438396</v>
      </c>
    </row>
    <row r="2961" spans="1:29" ht="102.75" x14ac:dyDescent="0.25">
      <c r="A2961" s="2" t="s">
        <v>29</v>
      </c>
      <c r="B2961" s="2" t="s">
        <v>42</v>
      </c>
      <c r="C2961" s="2" t="s">
        <v>43</v>
      </c>
      <c r="D2961" s="2" t="s">
        <v>32</v>
      </c>
      <c r="E2961" s="2" t="s">
        <v>6040</v>
      </c>
      <c r="F2961" s="2" t="s">
        <v>6041</v>
      </c>
      <c r="G2961" s="2">
        <v>1096000</v>
      </c>
      <c r="H2961" s="2">
        <v>1</v>
      </c>
      <c r="I2961" s="3">
        <v>46176</v>
      </c>
      <c r="J2961" s="4"/>
      <c r="K2961" s="2">
        <v>4453345</v>
      </c>
      <c r="L2961" s="2">
        <v>10000</v>
      </c>
      <c r="M2961" s="2" t="s">
        <v>35</v>
      </c>
      <c r="N2961" s="5">
        <v>46176</v>
      </c>
      <c r="O2961" s="2" t="s">
        <v>6042</v>
      </c>
      <c r="P2961" s="2" t="s">
        <v>36</v>
      </c>
      <c r="Q2961" s="2" t="s">
        <v>88</v>
      </c>
      <c r="R2961" s="3">
        <v>46176</v>
      </c>
      <c r="S2961" s="2" t="s">
        <v>38</v>
      </c>
      <c r="T2961" s="2" t="s">
        <v>1701</v>
      </c>
      <c r="U2961" s="2">
        <v>0</v>
      </c>
      <c r="V2961" s="2">
        <v>0</v>
      </c>
      <c r="W2961" s="2" t="s">
        <v>1702</v>
      </c>
      <c r="X2961" s="2">
        <v>2026</v>
      </c>
      <c r="Y2961" s="2" t="s">
        <v>40</v>
      </c>
      <c r="Z2961" s="4"/>
      <c r="AA2961" s="3">
        <v>46176</v>
      </c>
      <c r="AB2961" s="2" t="s">
        <v>35</v>
      </c>
      <c r="AC2961" s="2">
        <v>438374</v>
      </c>
    </row>
    <row r="2962" spans="1:29" ht="102.75" x14ac:dyDescent="0.25">
      <c r="A2962" s="2" t="s">
        <v>29</v>
      </c>
      <c r="B2962" s="2" t="s">
        <v>42</v>
      </c>
      <c r="C2962" s="2" t="s">
        <v>43</v>
      </c>
      <c r="D2962" s="2" t="s">
        <v>32</v>
      </c>
      <c r="E2962" s="2" t="s">
        <v>6040</v>
      </c>
      <c r="F2962" s="2" t="s">
        <v>41</v>
      </c>
      <c r="G2962" s="2">
        <v>1000</v>
      </c>
      <c r="H2962" s="2">
        <v>1</v>
      </c>
      <c r="I2962" s="3">
        <v>46176</v>
      </c>
      <c r="J2962" s="4"/>
      <c r="K2962" s="2">
        <v>4453345</v>
      </c>
      <c r="L2962" s="2">
        <v>10000</v>
      </c>
      <c r="M2962" s="2" t="s">
        <v>35</v>
      </c>
      <c r="N2962" s="5">
        <v>46176</v>
      </c>
      <c r="O2962" s="2" t="s">
        <v>6042</v>
      </c>
      <c r="P2962" s="2" t="s">
        <v>36</v>
      </c>
      <c r="Q2962" s="2" t="s">
        <v>88</v>
      </c>
      <c r="R2962" s="3">
        <v>46176</v>
      </c>
      <c r="S2962" s="2" t="s">
        <v>38</v>
      </c>
      <c r="T2962" s="2" t="s">
        <v>1701</v>
      </c>
      <c r="U2962" s="2">
        <v>0</v>
      </c>
      <c r="V2962" s="2">
        <v>0</v>
      </c>
      <c r="W2962" s="2" t="s">
        <v>1702</v>
      </c>
      <c r="X2962" s="2">
        <v>2026</v>
      </c>
      <c r="Y2962" s="2" t="s">
        <v>40</v>
      </c>
      <c r="Z2962" s="4"/>
      <c r="AA2962" s="3">
        <v>46176</v>
      </c>
      <c r="AB2962" s="2" t="s">
        <v>35</v>
      </c>
      <c r="AC2962" s="2">
        <v>438374</v>
      </c>
    </row>
    <row r="2963" spans="1:29" ht="102.75" x14ac:dyDescent="0.25">
      <c r="A2963" s="2" t="s">
        <v>29</v>
      </c>
      <c r="B2963" s="2" t="s">
        <v>42</v>
      </c>
      <c r="C2963" s="2" t="s">
        <v>43</v>
      </c>
      <c r="D2963" s="2" t="s">
        <v>32</v>
      </c>
      <c r="E2963" s="2" t="s">
        <v>6043</v>
      </c>
      <c r="F2963" s="2" t="s">
        <v>6044</v>
      </c>
      <c r="G2963" s="2">
        <v>3035000</v>
      </c>
      <c r="H2963" s="2">
        <v>1</v>
      </c>
      <c r="I2963" s="3">
        <v>46177</v>
      </c>
      <c r="J2963" s="4"/>
      <c r="K2963" s="2">
        <v>4618438</v>
      </c>
      <c r="L2963" s="2">
        <v>20000</v>
      </c>
      <c r="M2963" s="2" t="s">
        <v>35</v>
      </c>
      <c r="N2963" s="5">
        <v>46176</v>
      </c>
      <c r="O2963" s="2" t="s">
        <v>6045</v>
      </c>
      <c r="P2963" s="2" t="s">
        <v>36</v>
      </c>
      <c r="Q2963" s="2" t="s">
        <v>608</v>
      </c>
      <c r="R2963" s="3">
        <v>46176</v>
      </c>
      <c r="S2963" s="2" t="s">
        <v>38</v>
      </c>
      <c r="T2963" s="2" t="s">
        <v>609</v>
      </c>
      <c r="U2963" s="2">
        <v>0</v>
      </c>
      <c r="V2963" s="2" t="s">
        <v>6046</v>
      </c>
      <c r="W2963" s="2" t="s">
        <v>6047</v>
      </c>
      <c r="X2963" s="2">
        <v>2025</v>
      </c>
      <c r="Y2963" s="2" t="s">
        <v>40</v>
      </c>
      <c r="Z2963" s="4"/>
      <c r="AA2963" s="3">
        <v>46175</v>
      </c>
      <c r="AB2963" s="2" t="s">
        <v>35</v>
      </c>
      <c r="AC2963" s="2">
        <v>437814</v>
      </c>
    </row>
    <row r="2964" spans="1:29" ht="102.75" x14ac:dyDescent="0.25">
      <c r="A2964" s="2" t="s">
        <v>29</v>
      </c>
      <c r="B2964" s="2" t="s">
        <v>42</v>
      </c>
      <c r="C2964" s="2" t="s">
        <v>43</v>
      </c>
      <c r="D2964" s="2" t="s">
        <v>32</v>
      </c>
      <c r="E2964" s="2" t="s">
        <v>6043</v>
      </c>
      <c r="F2964" s="2" t="s">
        <v>41</v>
      </c>
      <c r="G2964" s="2">
        <v>1000</v>
      </c>
      <c r="H2964" s="2">
        <v>1</v>
      </c>
      <c r="I2964" s="3">
        <v>46177</v>
      </c>
      <c r="J2964" s="4"/>
      <c r="K2964" s="2">
        <v>4618438</v>
      </c>
      <c r="L2964" s="2">
        <v>20000</v>
      </c>
      <c r="M2964" s="2" t="s">
        <v>35</v>
      </c>
      <c r="N2964" s="5">
        <v>46176</v>
      </c>
      <c r="O2964" s="2" t="s">
        <v>6045</v>
      </c>
      <c r="P2964" s="2" t="s">
        <v>36</v>
      </c>
      <c r="Q2964" s="2" t="s">
        <v>608</v>
      </c>
      <c r="R2964" s="3">
        <v>46176</v>
      </c>
      <c r="S2964" s="2" t="s">
        <v>38</v>
      </c>
      <c r="T2964" s="2" t="s">
        <v>609</v>
      </c>
      <c r="U2964" s="2">
        <v>0</v>
      </c>
      <c r="V2964" s="2" t="s">
        <v>6046</v>
      </c>
      <c r="W2964" s="2" t="s">
        <v>6047</v>
      </c>
      <c r="X2964" s="2">
        <v>2025</v>
      </c>
      <c r="Y2964" s="2" t="s">
        <v>40</v>
      </c>
      <c r="Z2964" s="4"/>
      <c r="AA2964" s="3">
        <v>46175</v>
      </c>
      <c r="AB2964" s="2" t="s">
        <v>35</v>
      </c>
      <c r="AC2964" s="2">
        <v>437814</v>
      </c>
    </row>
    <row r="2965" spans="1:29" ht="64.5" x14ac:dyDescent="0.25">
      <c r="A2965" s="2" t="s">
        <v>29</v>
      </c>
      <c r="B2965" s="2" t="s">
        <v>42</v>
      </c>
      <c r="C2965" s="2" t="s">
        <v>43</v>
      </c>
      <c r="D2965" s="2" t="s">
        <v>732</v>
      </c>
      <c r="E2965" s="2" t="s">
        <v>6048</v>
      </c>
      <c r="F2965" s="2" t="s">
        <v>56</v>
      </c>
      <c r="G2965" s="2">
        <v>1111500</v>
      </c>
      <c r="H2965" s="2">
        <v>1</v>
      </c>
      <c r="I2965" s="3">
        <v>46178</v>
      </c>
      <c r="J2965" s="4"/>
      <c r="K2965" s="2">
        <v>1863736</v>
      </c>
      <c r="L2965" s="2">
        <v>18525</v>
      </c>
      <c r="M2965" s="2" t="s">
        <v>3813</v>
      </c>
      <c r="N2965" s="5">
        <v>46176</v>
      </c>
      <c r="O2965" s="2" t="s">
        <v>6049</v>
      </c>
      <c r="P2965" s="2" t="s">
        <v>370</v>
      </c>
      <c r="Q2965" s="2">
        <v>0</v>
      </c>
      <c r="R2965" s="3">
        <v>46176</v>
      </c>
      <c r="S2965" s="2" t="s">
        <v>6050</v>
      </c>
      <c r="T2965" s="2" t="s">
        <v>2541</v>
      </c>
      <c r="U2965" s="2">
        <v>0</v>
      </c>
      <c r="V2965" s="2">
        <v>0</v>
      </c>
      <c r="W2965" s="2" t="s">
        <v>2541</v>
      </c>
      <c r="X2965" s="2">
        <v>2026</v>
      </c>
      <c r="Y2965" s="2" t="s">
        <v>55</v>
      </c>
      <c r="Z2965" s="4"/>
      <c r="AA2965" s="3">
        <v>46175</v>
      </c>
      <c r="AB2965" s="2" t="s">
        <v>3813</v>
      </c>
      <c r="AC2965" s="2">
        <v>437804</v>
      </c>
    </row>
    <row r="2966" spans="1:29" ht="64.5" x14ac:dyDescent="0.25">
      <c r="A2966" s="2" t="s">
        <v>29</v>
      </c>
      <c r="B2966" s="2" t="s">
        <v>42</v>
      </c>
      <c r="C2966" s="2" t="s">
        <v>43</v>
      </c>
      <c r="D2966" s="2" t="s">
        <v>732</v>
      </c>
      <c r="E2966" s="2" t="s">
        <v>6048</v>
      </c>
      <c r="F2966" s="2" t="s">
        <v>6051</v>
      </c>
      <c r="G2966" s="2">
        <v>1235000</v>
      </c>
      <c r="H2966" s="2">
        <v>1</v>
      </c>
      <c r="I2966" s="3">
        <v>46178</v>
      </c>
      <c r="J2966" s="4"/>
      <c r="K2966" s="2">
        <v>1863736</v>
      </c>
      <c r="L2966" s="2">
        <v>18525</v>
      </c>
      <c r="M2966" s="2" t="s">
        <v>3813</v>
      </c>
      <c r="N2966" s="5">
        <v>46176</v>
      </c>
      <c r="O2966" s="2" t="s">
        <v>6049</v>
      </c>
      <c r="P2966" s="2" t="s">
        <v>370</v>
      </c>
      <c r="Q2966" s="2">
        <v>0</v>
      </c>
      <c r="R2966" s="3">
        <v>46176</v>
      </c>
      <c r="S2966" s="2" t="s">
        <v>6050</v>
      </c>
      <c r="T2966" s="2" t="s">
        <v>2541</v>
      </c>
      <c r="U2966" s="2">
        <v>0</v>
      </c>
      <c r="V2966" s="2">
        <v>0</v>
      </c>
      <c r="W2966" s="2" t="s">
        <v>2541</v>
      </c>
      <c r="X2966" s="2">
        <v>2026</v>
      </c>
      <c r="Y2966" s="2" t="s">
        <v>55</v>
      </c>
      <c r="Z2966" s="4"/>
      <c r="AA2966" s="3">
        <v>46175</v>
      </c>
      <c r="AB2966" s="2" t="s">
        <v>3813</v>
      </c>
      <c r="AC2966" s="2">
        <v>437804</v>
      </c>
    </row>
    <row r="2967" spans="1:29" ht="64.5" x14ac:dyDescent="0.25">
      <c r="A2967" s="2" t="s">
        <v>29</v>
      </c>
      <c r="B2967" s="2" t="s">
        <v>42</v>
      </c>
      <c r="C2967" s="2" t="s">
        <v>43</v>
      </c>
      <c r="D2967" s="2" t="s">
        <v>732</v>
      </c>
      <c r="E2967" s="2" t="s">
        <v>6048</v>
      </c>
      <c r="F2967" s="2" t="s">
        <v>41</v>
      </c>
      <c r="G2967" s="2">
        <v>5000</v>
      </c>
      <c r="H2967" s="2">
        <v>1</v>
      </c>
      <c r="I2967" s="3">
        <v>46178</v>
      </c>
      <c r="J2967" s="4"/>
      <c r="K2967" s="2">
        <v>1863736</v>
      </c>
      <c r="L2967" s="2">
        <v>18525</v>
      </c>
      <c r="M2967" s="2" t="s">
        <v>3813</v>
      </c>
      <c r="N2967" s="5">
        <v>46176</v>
      </c>
      <c r="O2967" s="2" t="s">
        <v>6049</v>
      </c>
      <c r="P2967" s="2" t="s">
        <v>370</v>
      </c>
      <c r="Q2967" s="2">
        <v>0</v>
      </c>
      <c r="R2967" s="3">
        <v>46176</v>
      </c>
      <c r="S2967" s="2" t="s">
        <v>6050</v>
      </c>
      <c r="T2967" s="2" t="s">
        <v>2541</v>
      </c>
      <c r="U2967" s="2">
        <v>0</v>
      </c>
      <c r="V2967" s="2">
        <v>0</v>
      </c>
      <c r="W2967" s="2" t="s">
        <v>2541</v>
      </c>
      <c r="X2967" s="2">
        <v>2026</v>
      </c>
      <c r="Y2967" s="2" t="s">
        <v>55</v>
      </c>
      <c r="Z2967" s="4"/>
      <c r="AA2967" s="3">
        <v>46175</v>
      </c>
      <c r="AB2967" s="2" t="s">
        <v>3813</v>
      </c>
      <c r="AC2967" s="2">
        <v>437804</v>
      </c>
    </row>
    <row r="2968" spans="1:29" ht="102.75" x14ac:dyDescent="0.25">
      <c r="A2968" s="2" t="s">
        <v>29</v>
      </c>
      <c r="B2968" s="2" t="s">
        <v>42</v>
      </c>
      <c r="C2968" s="2" t="s">
        <v>43</v>
      </c>
      <c r="D2968" s="2" t="s">
        <v>32</v>
      </c>
      <c r="E2968" s="2" t="s">
        <v>6052</v>
      </c>
      <c r="F2968" s="2" t="s">
        <v>6053</v>
      </c>
      <c r="G2968" s="2">
        <v>1872000</v>
      </c>
      <c r="H2968" s="2">
        <v>1</v>
      </c>
      <c r="I2968" s="3">
        <v>46176</v>
      </c>
      <c r="J2968" s="4"/>
      <c r="K2968" s="2">
        <v>4618404</v>
      </c>
      <c r="L2968" s="2">
        <v>10000</v>
      </c>
      <c r="M2968" s="2" t="s">
        <v>35</v>
      </c>
      <c r="N2968" s="5">
        <v>46175</v>
      </c>
      <c r="O2968" s="2" t="s">
        <v>6054</v>
      </c>
      <c r="P2968" s="2" t="s">
        <v>36</v>
      </c>
      <c r="Q2968" s="2" t="s">
        <v>37</v>
      </c>
      <c r="R2968" s="3">
        <v>46175</v>
      </c>
      <c r="S2968" s="2" t="s">
        <v>38</v>
      </c>
      <c r="T2968" s="2" t="s">
        <v>6055</v>
      </c>
      <c r="U2968" s="2">
        <v>0</v>
      </c>
      <c r="V2968" s="2">
        <v>0</v>
      </c>
      <c r="W2968" s="2" t="s">
        <v>6056</v>
      </c>
      <c r="X2968" s="2">
        <v>2026</v>
      </c>
      <c r="Y2968" s="2" t="s">
        <v>40</v>
      </c>
      <c r="Z2968" s="4"/>
      <c r="AA2968" s="3">
        <v>46175</v>
      </c>
      <c r="AB2968" s="2" t="s">
        <v>35</v>
      </c>
      <c r="AC2968" s="2">
        <v>437738</v>
      </c>
    </row>
    <row r="2969" spans="1:29" ht="102.75" x14ac:dyDescent="0.25">
      <c r="A2969" s="2" t="s">
        <v>29</v>
      </c>
      <c r="B2969" s="2" t="s">
        <v>42</v>
      </c>
      <c r="C2969" s="2" t="s">
        <v>43</v>
      </c>
      <c r="D2969" s="2" t="s">
        <v>32</v>
      </c>
      <c r="E2969" s="2" t="s">
        <v>6052</v>
      </c>
      <c r="F2969" s="2" t="s">
        <v>41</v>
      </c>
      <c r="G2969" s="2">
        <v>1000</v>
      </c>
      <c r="H2969" s="2">
        <v>1</v>
      </c>
      <c r="I2969" s="3">
        <v>46176</v>
      </c>
      <c r="J2969" s="4"/>
      <c r="K2969" s="2">
        <v>4618404</v>
      </c>
      <c r="L2969" s="2">
        <v>10000</v>
      </c>
      <c r="M2969" s="2" t="s">
        <v>35</v>
      </c>
      <c r="N2969" s="5">
        <v>46175</v>
      </c>
      <c r="O2969" s="2" t="s">
        <v>6054</v>
      </c>
      <c r="P2969" s="2" t="s">
        <v>36</v>
      </c>
      <c r="Q2969" s="2" t="s">
        <v>37</v>
      </c>
      <c r="R2969" s="3">
        <v>46175</v>
      </c>
      <c r="S2969" s="2" t="s">
        <v>38</v>
      </c>
      <c r="T2969" s="2" t="s">
        <v>6055</v>
      </c>
      <c r="U2969" s="2">
        <v>0</v>
      </c>
      <c r="V2969" s="2">
        <v>0</v>
      </c>
      <c r="W2969" s="2" t="s">
        <v>6056</v>
      </c>
      <c r="X2969" s="2">
        <v>2026</v>
      </c>
      <c r="Y2969" s="2" t="s">
        <v>40</v>
      </c>
      <c r="Z2969" s="4"/>
      <c r="AA2969" s="3">
        <v>46175</v>
      </c>
      <c r="AB2969" s="2" t="s">
        <v>35</v>
      </c>
      <c r="AC2969" s="2">
        <v>437738</v>
      </c>
    </row>
    <row r="2970" spans="1:29" ht="102.75" x14ac:dyDescent="0.25">
      <c r="A2970" s="2" t="s">
        <v>29</v>
      </c>
      <c r="B2970" s="2" t="s">
        <v>42</v>
      </c>
      <c r="C2970" s="2" t="s">
        <v>43</v>
      </c>
      <c r="D2970" s="2" t="s">
        <v>32</v>
      </c>
      <c r="E2970" s="2" t="s">
        <v>6057</v>
      </c>
      <c r="F2970" s="2" t="s">
        <v>6058</v>
      </c>
      <c r="G2970" s="2">
        <v>1245000</v>
      </c>
      <c r="H2970" s="2">
        <v>1</v>
      </c>
      <c r="I2970" s="3">
        <v>46176</v>
      </c>
      <c r="J2970" s="4"/>
      <c r="K2970" s="2">
        <v>4617616</v>
      </c>
      <c r="L2970" s="2">
        <v>10000</v>
      </c>
      <c r="M2970" s="2" t="s">
        <v>35</v>
      </c>
      <c r="N2970" s="5">
        <v>46175</v>
      </c>
      <c r="O2970" s="2" t="s">
        <v>6059</v>
      </c>
      <c r="P2970" s="2" t="s">
        <v>36</v>
      </c>
      <c r="Q2970" s="2" t="s">
        <v>88</v>
      </c>
      <c r="R2970" s="3">
        <v>46175</v>
      </c>
      <c r="S2970" s="2" t="s">
        <v>38</v>
      </c>
      <c r="T2970" s="2" t="s">
        <v>4542</v>
      </c>
      <c r="U2970" s="2">
        <v>0</v>
      </c>
      <c r="V2970" s="2">
        <v>0</v>
      </c>
      <c r="W2970" s="2" t="s">
        <v>6060</v>
      </c>
      <c r="X2970" s="2">
        <v>2026</v>
      </c>
      <c r="Y2970" s="2" t="s">
        <v>40</v>
      </c>
      <c r="Z2970" s="4"/>
      <c r="AA2970" s="3">
        <v>46175</v>
      </c>
      <c r="AB2970" s="2" t="s">
        <v>35</v>
      </c>
      <c r="AC2970" s="2">
        <v>437566</v>
      </c>
    </row>
    <row r="2971" spans="1:29" ht="102.75" x14ac:dyDescent="0.25">
      <c r="A2971" s="2" t="s">
        <v>29</v>
      </c>
      <c r="B2971" s="2" t="s">
        <v>42</v>
      </c>
      <c r="C2971" s="2" t="s">
        <v>43</v>
      </c>
      <c r="D2971" s="2" t="s">
        <v>32</v>
      </c>
      <c r="E2971" s="2" t="s">
        <v>6057</v>
      </c>
      <c r="F2971" s="2" t="s">
        <v>41</v>
      </c>
      <c r="G2971" s="2">
        <v>1000</v>
      </c>
      <c r="H2971" s="2">
        <v>1</v>
      </c>
      <c r="I2971" s="3">
        <v>46176</v>
      </c>
      <c r="J2971" s="4"/>
      <c r="K2971" s="2">
        <v>4617616</v>
      </c>
      <c r="L2971" s="2">
        <v>10000</v>
      </c>
      <c r="M2971" s="2" t="s">
        <v>35</v>
      </c>
      <c r="N2971" s="5">
        <v>46175</v>
      </c>
      <c r="O2971" s="2" t="s">
        <v>6059</v>
      </c>
      <c r="P2971" s="2" t="s">
        <v>36</v>
      </c>
      <c r="Q2971" s="2" t="s">
        <v>88</v>
      </c>
      <c r="R2971" s="3">
        <v>46175</v>
      </c>
      <c r="S2971" s="2" t="s">
        <v>38</v>
      </c>
      <c r="T2971" s="2" t="s">
        <v>4542</v>
      </c>
      <c r="U2971" s="2">
        <v>0</v>
      </c>
      <c r="V2971" s="2">
        <v>0</v>
      </c>
      <c r="W2971" s="2" t="s">
        <v>6060</v>
      </c>
      <c r="X2971" s="2">
        <v>2026</v>
      </c>
      <c r="Y2971" s="2" t="s">
        <v>40</v>
      </c>
      <c r="Z2971" s="4"/>
      <c r="AA2971" s="3">
        <v>46175</v>
      </c>
      <c r="AB2971" s="2" t="s">
        <v>35</v>
      </c>
      <c r="AC2971" s="2">
        <v>437566</v>
      </c>
    </row>
    <row r="2972" spans="1:29" ht="90" x14ac:dyDescent="0.25">
      <c r="A2972" s="2" t="s">
        <v>29</v>
      </c>
      <c r="B2972" s="2" t="s">
        <v>42</v>
      </c>
      <c r="C2972" s="2" t="s">
        <v>31</v>
      </c>
      <c r="D2972" s="2" t="s">
        <v>164</v>
      </c>
      <c r="E2972" s="2" t="s">
        <v>6061</v>
      </c>
      <c r="F2972" s="2" t="s">
        <v>6062</v>
      </c>
      <c r="G2972" s="2">
        <v>2514000</v>
      </c>
      <c r="H2972" s="2">
        <v>1</v>
      </c>
      <c r="I2972" s="3">
        <v>46182</v>
      </c>
      <c r="J2972" s="4"/>
      <c r="K2972" s="2">
        <v>3526923</v>
      </c>
      <c r="L2972" s="2">
        <v>88500</v>
      </c>
      <c r="M2972" s="2" t="s">
        <v>6063</v>
      </c>
      <c r="N2972" s="4"/>
      <c r="O2972" s="4"/>
      <c r="P2972" s="2" t="s">
        <v>49</v>
      </c>
      <c r="Q2972" s="2" t="s">
        <v>5671</v>
      </c>
      <c r="R2972" s="4"/>
      <c r="S2972" s="2" t="s">
        <v>151</v>
      </c>
      <c r="T2972" s="2" t="s">
        <v>1387</v>
      </c>
      <c r="U2972" s="2">
        <v>0</v>
      </c>
      <c r="V2972" s="2">
        <v>0</v>
      </c>
      <c r="W2972" s="2" t="s">
        <v>5672</v>
      </c>
      <c r="X2972" s="2">
        <v>2026</v>
      </c>
      <c r="Y2972" s="2" t="s">
        <v>55</v>
      </c>
      <c r="Z2972" s="4"/>
      <c r="AA2972" s="3">
        <v>46175</v>
      </c>
      <c r="AB2972" s="2" t="s">
        <v>6063</v>
      </c>
      <c r="AC2972" s="2">
        <v>437458</v>
      </c>
    </row>
    <row r="2973" spans="1:29" ht="90" x14ac:dyDescent="0.25">
      <c r="A2973" s="2" t="s">
        <v>29</v>
      </c>
      <c r="B2973" s="2" t="s">
        <v>42</v>
      </c>
      <c r="C2973" s="2" t="s">
        <v>31</v>
      </c>
      <c r="D2973" s="2" t="s">
        <v>164</v>
      </c>
      <c r="E2973" s="2" t="s">
        <v>6061</v>
      </c>
      <c r="F2973" s="2" t="s">
        <v>41</v>
      </c>
      <c r="G2973" s="2">
        <v>5000</v>
      </c>
      <c r="H2973" s="2">
        <v>1</v>
      </c>
      <c r="I2973" s="3">
        <v>46182</v>
      </c>
      <c r="J2973" s="4"/>
      <c r="K2973" s="2">
        <v>3526923</v>
      </c>
      <c r="L2973" s="2">
        <v>88500</v>
      </c>
      <c r="M2973" s="2" t="s">
        <v>6063</v>
      </c>
      <c r="N2973" s="4"/>
      <c r="O2973" s="4"/>
      <c r="P2973" s="2" t="s">
        <v>49</v>
      </c>
      <c r="Q2973" s="2" t="s">
        <v>5671</v>
      </c>
      <c r="R2973" s="4"/>
      <c r="S2973" s="2" t="s">
        <v>151</v>
      </c>
      <c r="T2973" s="2" t="s">
        <v>1387</v>
      </c>
      <c r="U2973" s="2">
        <v>0</v>
      </c>
      <c r="V2973" s="2">
        <v>0</v>
      </c>
      <c r="W2973" s="2" t="s">
        <v>5672</v>
      </c>
      <c r="X2973" s="2">
        <v>2026</v>
      </c>
      <c r="Y2973" s="2" t="s">
        <v>55</v>
      </c>
      <c r="Z2973" s="4"/>
      <c r="AA2973" s="3">
        <v>46175</v>
      </c>
      <c r="AB2973" s="2" t="s">
        <v>6063</v>
      </c>
      <c r="AC2973" s="2">
        <v>437458</v>
      </c>
    </row>
    <row r="2974" spans="1:29" ht="90" x14ac:dyDescent="0.25">
      <c r="A2974" s="2" t="s">
        <v>29</v>
      </c>
      <c r="B2974" s="2" t="s">
        <v>42</v>
      </c>
      <c r="C2974" s="2" t="s">
        <v>43</v>
      </c>
      <c r="D2974" s="2" t="s">
        <v>164</v>
      </c>
      <c r="E2974" s="2" t="s">
        <v>6064</v>
      </c>
      <c r="F2974" s="2" t="s">
        <v>56</v>
      </c>
      <c r="G2974" s="2">
        <v>1757600</v>
      </c>
      <c r="H2974" s="2">
        <v>1</v>
      </c>
      <c r="I2974" s="3">
        <v>46187</v>
      </c>
      <c r="J2974" s="4"/>
      <c r="K2974" s="2">
        <v>4617156</v>
      </c>
      <c r="L2974" s="2">
        <v>39740</v>
      </c>
      <c r="M2974" s="2" t="s">
        <v>157</v>
      </c>
      <c r="N2974" s="5">
        <v>46175</v>
      </c>
      <c r="O2974" s="2" t="s">
        <v>6065</v>
      </c>
      <c r="P2974" s="2" t="s">
        <v>189</v>
      </c>
      <c r="Q2974" s="2" t="s">
        <v>61</v>
      </c>
      <c r="R2974" s="3">
        <v>46175</v>
      </c>
      <c r="S2974" s="2" t="s">
        <v>174</v>
      </c>
      <c r="T2974" s="2" t="s">
        <v>63</v>
      </c>
      <c r="U2974" s="2">
        <v>0</v>
      </c>
      <c r="V2974" s="2" t="s">
        <v>6066</v>
      </c>
      <c r="W2974" s="2" t="s">
        <v>6067</v>
      </c>
      <c r="X2974" s="2">
        <v>2026</v>
      </c>
      <c r="Y2974" s="2" t="s">
        <v>55</v>
      </c>
      <c r="Z2974" s="4"/>
      <c r="AA2974" s="3">
        <v>46175</v>
      </c>
      <c r="AB2974" s="2" t="s">
        <v>157</v>
      </c>
      <c r="AC2974" s="2">
        <v>437448</v>
      </c>
    </row>
    <row r="2975" spans="1:29" ht="90" x14ac:dyDescent="0.25">
      <c r="A2975" s="2" t="s">
        <v>29</v>
      </c>
      <c r="B2975" s="2" t="s">
        <v>42</v>
      </c>
      <c r="C2975" s="2" t="s">
        <v>43</v>
      </c>
      <c r="D2975" s="2" t="s">
        <v>164</v>
      </c>
      <c r="E2975" s="2" t="s">
        <v>6064</v>
      </c>
      <c r="F2975" s="2" t="s">
        <v>6068</v>
      </c>
      <c r="G2975" s="2">
        <v>1987000</v>
      </c>
      <c r="H2975" s="2">
        <v>1</v>
      </c>
      <c r="I2975" s="3">
        <v>46187</v>
      </c>
      <c r="J2975" s="4"/>
      <c r="K2975" s="2">
        <v>4617156</v>
      </c>
      <c r="L2975" s="2">
        <v>39740</v>
      </c>
      <c r="M2975" s="2" t="s">
        <v>157</v>
      </c>
      <c r="N2975" s="5">
        <v>46175</v>
      </c>
      <c r="O2975" s="2" t="s">
        <v>6065</v>
      </c>
      <c r="P2975" s="2" t="s">
        <v>189</v>
      </c>
      <c r="Q2975" s="2" t="s">
        <v>61</v>
      </c>
      <c r="R2975" s="3">
        <v>46175</v>
      </c>
      <c r="S2975" s="2" t="s">
        <v>174</v>
      </c>
      <c r="T2975" s="2" t="s">
        <v>63</v>
      </c>
      <c r="U2975" s="2">
        <v>0</v>
      </c>
      <c r="V2975" s="2" t="s">
        <v>6066</v>
      </c>
      <c r="W2975" s="2" t="s">
        <v>6067</v>
      </c>
      <c r="X2975" s="2">
        <v>2026</v>
      </c>
      <c r="Y2975" s="2" t="s">
        <v>55</v>
      </c>
      <c r="Z2975" s="4"/>
      <c r="AA2975" s="3">
        <v>46175</v>
      </c>
      <c r="AB2975" s="2" t="s">
        <v>157</v>
      </c>
      <c r="AC2975" s="2">
        <v>437448</v>
      </c>
    </row>
    <row r="2976" spans="1:29" ht="90" x14ac:dyDescent="0.25">
      <c r="A2976" s="2" t="s">
        <v>29</v>
      </c>
      <c r="B2976" s="2" t="s">
        <v>42</v>
      </c>
      <c r="C2976" s="2" t="s">
        <v>43</v>
      </c>
      <c r="D2976" s="2" t="s">
        <v>164</v>
      </c>
      <c r="E2976" s="2" t="s">
        <v>6064</v>
      </c>
      <c r="F2976" s="2" t="s">
        <v>41</v>
      </c>
      <c r="G2976" s="2">
        <v>1000</v>
      </c>
      <c r="H2976" s="2">
        <v>1</v>
      </c>
      <c r="I2976" s="3">
        <v>46187</v>
      </c>
      <c r="J2976" s="4"/>
      <c r="K2976" s="2">
        <v>4617156</v>
      </c>
      <c r="L2976" s="2">
        <v>39740</v>
      </c>
      <c r="M2976" s="2" t="s">
        <v>157</v>
      </c>
      <c r="N2976" s="5">
        <v>46175</v>
      </c>
      <c r="O2976" s="2" t="s">
        <v>6065</v>
      </c>
      <c r="P2976" s="2" t="s">
        <v>189</v>
      </c>
      <c r="Q2976" s="2" t="s">
        <v>61</v>
      </c>
      <c r="R2976" s="3">
        <v>46175</v>
      </c>
      <c r="S2976" s="2" t="s">
        <v>174</v>
      </c>
      <c r="T2976" s="2" t="s">
        <v>63</v>
      </c>
      <c r="U2976" s="2">
        <v>0</v>
      </c>
      <c r="V2976" s="2" t="s">
        <v>6066</v>
      </c>
      <c r="W2976" s="2" t="s">
        <v>6067</v>
      </c>
      <c r="X2976" s="2">
        <v>2026</v>
      </c>
      <c r="Y2976" s="2" t="s">
        <v>55</v>
      </c>
      <c r="Z2976" s="4"/>
      <c r="AA2976" s="3">
        <v>46175</v>
      </c>
      <c r="AB2976" s="2" t="s">
        <v>157</v>
      </c>
      <c r="AC2976" s="2">
        <v>437448</v>
      </c>
    </row>
    <row r="2977" spans="1:29" ht="102.75" x14ac:dyDescent="0.25">
      <c r="A2977" s="2" t="s">
        <v>29</v>
      </c>
      <c r="B2977" s="2" t="s">
        <v>42</v>
      </c>
      <c r="C2977" s="2" t="s">
        <v>43</v>
      </c>
      <c r="D2977" s="2" t="s">
        <v>32</v>
      </c>
      <c r="E2977" s="2" t="s">
        <v>6069</v>
      </c>
      <c r="F2977" s="2" t="s">
        <v>6070</v>
      </c>
      <c r="G2977" s="2">
        <v>1038000</v>
      </c>
      <c r="H2977" s="2">
        <v>1</v>
      </c>
      <c r="I2977" s="3">
        <v>46176</v>
      </c>
      <c r="J2977" s="4"/>
      <c r="K2977" s="2">
        <v>4616949</v>
      </c>
      <c r="L2977" s="2">
        <v>10000</v>
      </c>
      <c r="M2977" s="2" t="s">
        <v>35</v>
      </c>
      <c r="N2977" s="5">
        <v>46175</v>
      </c>
      <c r="O2977" s="2" t="s">
        <v>6071</v>
      </c>
      <c r="P2977" s="2" t="s">
        <v>36</v>
      </c>
      <c r="Q2977" s="2" t="s">
        <v>88</v>
      </c>
      <c r="R2977" s="3">
        <v>46175</v>
      </c>
      <c r="S2977" s="2" t="s">
        <v>38</v>
      </c>
      <c r="T2977" s="2" t="s">
        <v>1629</v>
      </c>
      <c r="U2977" s="2">
        <v>0</v>
      </c>
      <c r="V2977" s="2">
        <v>0</v>
      </c>
      <c r="W2977" s="2" t="s">
        <v>5616</v>
      </c>
      <c r="X2977" s="2">
        <v>2026</v>
      </c>
      <c r="Y2977" s="2" t="s">
        <v>40</v>
      </c>
      <c r="Z2977" s="4"/>
      <c r="AA2977" s="3">
        <v>46175</v>
      </c>
      <c r="AB2977" s="2" t="s">
        <v>35</v>
      </c>
      <c r="AC2977" s="2">
        <v>437400</v>
      </c>
    </row>
    <row r="2978" spans="1:29" ht="102.75" x14ac:dyDescent="0.25">
      <c r="A2978" s="2" t="s">
        <v>29</v>
      </c>
      <c r="B2978" s="2" t="s">
        <v>42</v>
      </c>
      <c r="C2978" s="2" t="s">
        <v>43</v>
      </c>
      <c r="D2978" s="2" t="s">
        <v>32</v>
      </c>
      <c r="E2978" s="2" t="s">
        <v>6069</v>
      </c>
      <c r="F2978" s="2" t="s">
        <v>41</v>
      </c>
      <c r="G2978" s="2">
        <v>1000</v>
      </c>
      <c r="H2978" s="2">
        <v>1</v>
      </c>
      <c r="I2978" s="3">
        <v>46176</v>
      </c>
      <c r="J2978" s="4"/>
      <c r="K2978" s="2">
        <v>4616949</v>
      </c>
      <c r="L2978" s="2">
        <v>10000</v>
      </c>
      <c r="M2978" s="2" t="s">
        <v>35</v>
      </c>
      <c r="N2978" s="5">
        <v>46175</v>
      </c>
      <c r="O2978" s="2" t="s">
        <v>6071</v>
      </c>
      <c r="P2978" s="2" t="s">
        <v>36</v>
      </c>
      <c r="Q2978" s="2" t="s">
        <v>88</v>
      </c>
      <c r="R2978" s="3">
        <v>46175</v>
      </c>
      <c r="S2978" s="2" t="s">
        <v>38</v>
      </c>
      <c r="T2978" s="2" t="s">
        <v>1629</v>
      </c>
      <c r="U2978" s="2">
        <v>0</v>
      </c>
      <c r="V2978" s="2">
        <v>0</v>
      </c>
      <c r="W2978" s="2" t="s">
        <v>5616</v>
      </c>
      <c r="X2978" s="2">
        <v>2026</v>
      </c>
      <c r="Y2978" s="2" t="s">
        <v>40</v>
      </c>
      <c r="Z2978" s="4"/>
      <c r="AA2978" s="3">
        <v>46175</v>
      </c>
      <c r="AB2978" s="2" t="s">
        <v>35</v>
      </c>
      <c r="AC2978" s="2">
        <v>437400</v>
      </c>
    </row>
    <row r="2979" spans="1:29" ht="90" x14ac:dyDescent="0.25">
      <c r="A2979" s="2" t="s">
        <v>29</v>
      </c>
      <c r="B2979" s="2" t="s">
        <v>42</v>
      </c>
      <c r="C2979" s="2" t="s">
        <v>43</v>
      </c>
      <c r="D2979" s="2" t="s">
        <v>176</v>
      </c>
      <c r="E2979" s="2" t="s">
        <v>6072</v>
      </c>
      <c r="F2979" s="2" t="s">
        <v>56</v>
      </c>
      <c r="G2979" s="2">
        <v>2339000</v>
      </c>
      <c r="H2979" s="2">
        <v>1</v>
      </c>
      <c r="I2979" s="3">
        <v>46178</v>
      </c>
      <c r="J2979" s="4"/>
      <c r="K2979" s="2">
        <v>2419473</v>
      </c>
      <c r="L2979" s="2">
        <v>82625</v>
      </c>
      <c r="M2979" s="2" t="s">
        <v>5776</v>
      </c>
      <c r="N2979" s="5">
        <v>46175</v>
      </c>
      <c r="O2979" s="2">
        <v>524</v>
      </c>
      <c r="P2979" s="2" t="s">
        <v>49</v>
      </c>
      <c r="Q2979" s="2" t="s">
        <v>6073</v>
      </c>
      <c r="R2979" s="3">
        <v>46175</v>
      </c>
      <c r="S2979" s="2" t="s">
        <v>1074</v>
      </c>
      <c r="T2979" s="2" t="s">
        <v>4080</v>
      </c>
      <c r="U2979" s="2">
        <v>0</v>
      </c>
      <c r="V2979" s="2">
        <v>0</v>
      </c>
      <c r="W2979" s="2" t="s">
        <v>6074</v>
      </c>
      <c r="X2979" s="2">
        <v>2025</v>
      </c>
      <c r="Y2979" s="2" t="s">
        <v>55</v>
      </c>
      <c r="Z2979" s="4"/>
      <c r="AA2979" s="3">
        <v>46174</v>
      </c>
      <c r="AB2979" s="2" t="s">
        <v>5776</v>
      </c>
      <c r="AC2979" s="2">
        <v>437168</v>
      </c>
    </row>
    <row r="2980" spans="1:29" ht="90" x14ac:dyDescent="0.25">
      <c r="A2980" s="2" t="s">
        <v>29</v>
      </c>
      <c r="B2980" s="2" t="s">
        <v>42</v>
      </c>
      <c r="C2980" s="2" t="s">
        <v>43</v>
      </c>
      <c r="D2980" s="2" t="s">
        <v>176</v>
      </c>
      <c r="E2980" s="2" t="s">
        <v>6072</v>
      </c>
      <c r="F2980" s="2" t="s">
        <v>6075</v>
      </c>
      <c r="G2980" s="2">
        <v>2339000</v>
      </c>
      <c r="H2980" s="2">
        <v>1</v>
      </c>
      <c r="I2980" s="3">
        <v>46178</v>
      </c>
      <c r="J2980" s="4"/>
      <c r="K2980" s="2">
        <v>2419473</v>
      </c>
      <c r="L2980" s="2">
        <v>82625</v>
      </c>
      <c r="M2980" s="2" t="s">
        <v>5776</v>
      </c>
      <c r="N2980" s="5">
        <v>46175</v>
      </c>
      <c r="O2980" s="2">
        <v>524</v>
      </c>
      <c r="P2980" s="2" t="s">
        <v>49</v>
      </c>
      <c r="Q2980" s="2" t="s">
        <v>6073</v>
      </c>
      <c r="R2980" s="3">
        <v>46175</v>
      </c>
      <c r="S2980" s="2" t="s">
        <v>1074</v>
      </c>
      <c r="T2980" s="2" t="s">
        <v>4080</v>
      </c>
      <c r="U2980" s="2">
        <v>0</v>
      </c>
      <c r="V2980" s="2">
        <v>0</v>
      </c>
      <c r="W2980" s="2" t="s">
        <v>6074</v>
      </c>
      <c r="X2980" s="2">
        <v>2025</v>
      </c>
      <c r="Y2980" s="2" t="s">
        <v>55</v>
      </c>
      <c r="Z2980" s="4"/>
      <c r="AA2980" s="3">
        <v>46174</v>
      </c>
      <c r="AB2980" s="2" t="s">
        <v>5776</v>
      </c>
      <c r="AC2980" s="2">
        <v>437168</v>
      </c>
    </row>
    <row r="2981" spans="1:29" ht="90" x14ac:dyDescent="0.25">
      <c r="A2981" s="2" t="s">
        <v>29</v>
      </c>
      <c r="B2981" s="2" t="s">
        <v>42</v>
      </c>
      <c r="C2981" s="2" t="s">
        <v>43</v>
      </c>
      <c r="D2981" s="2" t="s">
        <v>176</v>
      </c>
      <c r="E2981" s="2" t="s">
        <v>6072</v>
      </c>
      <c r="F2981" s="2" t="s">
        <v>41</v>
      </c>
      <c r="G2981" s="2">
        <v>5000</v>
      </c>
      <c r="H2981" s="2">
        <v>1</v>
      </c>
      <c r="I2981" s="3">
        <v>46178</v>
      </c>
      <c r="J2981" s="4"/>
      <c r="K2981" s="2">
        <v>2419473</v>
      </c>
      <c r="L2981" s="2">
        <v>82625</v>
      </c>
      <c r="M2981" s="2" t="s">
        <v>5776</v>
      </c>
      <c r="N2981" s="5">
        <v>46175</v>
      </c>
      <c r="O2981" s="2">
        <v>524</v>
      </c>
      <c r="P2981" s="2" t="s">
        <v>49</v>
      </c>
      <c r="Q2981" s="2" t="s">
        <v>6073</v>
      </c>
      <c r="R2981" s="3">
        <v>46175</v>
      </c>
      <c r="S2981" s="2" t="s">
        <v>1074</v>
      </c>
      <c r="T2981" s="2" t="s">
        <v>4080</v>
      </c>
      <c r="U2981" s="2">
        <v>0</v>
      </c>
      <c r="V2981" s="2">
        <v>0</v>
      </c>
      <c r="W2981" s="2" t="s">
        <v>6074</v>
      </c>
      <c r="X2981" s="2">
        <v>2025</v>
      </c>
      <c r="Y2981" s="2" t="s">
        <v>55</v>
      </c>
      <c r="Z2981" s="4"/>
      <c r="AA2981" s="3">
        <v>46174</v>
      </c>
      <c r="AB2981" s="2" t="s">
        <v>5776</v>
      </c>
      <c r="AC2981" s="2">
        <v>437168</v>
      </c>
    </row>
    <row r="2982" spans="1:29" ht="102.75" x14ac:dyDescent="0.25">
      <c r="A2982" s="2" t="s">
        <v>29</v>
      </c>
      <c r="B2982" s="2" t="s">
        <v>42</v>
      </c>
      <c r="C2982" s="2" t="s">
        <v>43</v>
      </c>
      <c r="D2982" s="2" t="s">
        <v>32</v>
      </c>
      <c r="E2982" s="2" t="s">
        <v>6076</v>
      </c>
      <c r="F2982" s="2" t="s">
        <v>6077</v>
      </c>
      <c r="G2982" s="2">
        <v>1974100</v>
      </c>
      <c r="H2982" s="2">
        <v>1</v>
      </c>
      <c r="I2982" s="3">
        <v>46174</v>
      </c>
      <c r="J2982" s="4"/>
      <c r="K2982" s="2">
        <v>4613995</v>
      </c>
      <c r="L2982" s="2">
        <v>10000</v>
      </c>
      <c r="M2982" s="2" t="s">
        <v>35</v>
      </c>
      <c r="N2982" s="5">
        <v>46174</v>
      </c>
      <c r="O2982" s="2" t="s">
        <v>6078</v>
      </c>
      <c r="P2982" s="2" t="s">
        <v>36</v>
      </c>
      <c r="Q2982" s="2" t="s">
        <v>37</v>
      </c>
      <c r="R2982" s="3">
        <v>46174</v>
      </c>
      <c r="S2982" s="2" t="s">
        <v>38</v>
      </c>
      <c r="T2982" s="2" t="s">
        <v>6079</v>
      </c>
      <c r="U2982" s="2">
        <v>0</v>
      </c>
      <c r="V2982" s="2">
        <v>0</v>
      </c>
      <c r="W2982" s="2" t="s">
        <v>6080</v>
      </c>
      <c r="X2982" s="2">
        <v>2026</v>
      </c>
      <c r="Y2982" s="2" t="s">
        <v>40</v>
      </c>
      <c r="Z2982" s="4"/>
      <c r="AA2982" s="3">
        <v>46174</v>
      </c>
      <c r="AB2982" s="2" t="s">
        <v>35</v>
      </c>
      <c r="AC2982" s="2">
        <v>436830</v>
      </c>
    </row>
    <row r="2983" spans="1:29" ht="102.75" x14ac:dyDescent="0.25">
      <c r="A2983" s="2" t="s">
        <v>29</v>
      </c>
      <c r="B2983" s="2" t="s">
        <v>42</v>
      </c>
      <c r="C2983" s="2" t="s">
        <v>43</v>
      </c>
      <c r="D2983" s="2" t="s">
        <v>32</v>
      </c>
      <c r="E2983" s="2" t="s">
        <v>6076</v>
      </c>
      <c r="F2983" s="2" t="s">
        <v>41</v>
      </c>
      <c r="G2983" s="2">
        <v>1000</v>
      </c>
      <c r="H2983" s="2">
        <v>1</v>
      </c>
      <c r="I2983" s="3">
        <v>46174</v>
      </c>
      <c r="J2983" s="4"/>
      <c r="K2983" s="2">
        <v>4613995</v>
      </c>
      <c r="L2983" s="2">
        <v>10000</v>
      </c>
      <c r="M2983" s="2" t="s">
        <v>35</v>
      </c>
      <c r="N2983" s="5">
        <v>46174</v>
      </c>
      <c r="O2983" s="2" t="s">
        <v>6078</v>
      </c>
      <c r="P2983" s="2" t="s">
        <v>36</v>
      </c>
      <c r="Q2983" s="2" t="s">
        <v>37</v>
      </c>
      <c r="R2983" s="3">
        <v>46174</v>
      </c>
      <c r="S2983" s="2" t="s">
        <v>38</v>
      </c>
      <c r="T2983" s="2" t="s">
        <v>6079</v>
      </c>
      <c r="U2983" s="2">
        <v>0</v>
      </c>
      <c r="V2983" s="2">
        <v>0</v>
      </c>
      <c r="W2983" s="2" t="s">
        <v>6080</v>
      </c>
      <c r="X2983" s="2">
        <v>2026</v>
      </c>
      <c r="Y2983" s="2" t="s">
        <v>40</v>
      </c>
      <c r="Z2983" s="4"/>
      <c r="AA2983" s="3">
        <v>46174</v>
      </c>
      <c r="AB2983" s="2" t="s">
        <v>35</v>
      </c>
      <c r="AC2983" s="2">
        <v>436830</v>
      </c>
    </row>
    <row r="2984" spans="1:29" ht="102.75" x14ac:dyDescent="0.25">
      <c r="A2984" s="2" t="s">
        <v>29</v>
      </c>
      <c r="B2984" s="2" t="s">
        <v>42</v>
      </c>
      <c r="C2984" s="2" t="s">
        <v>43</v>
      </c>
      <c r="D2984" s="2" t="s">
        <v>32</v>
      </c>
      <c r="E2984" s="2" t="s">
        <v>6081</v>
      </c>
      <c r="F2984" s="2" t="s">
        <v>6082</v>
      </c>
      <c r="G2984" s="2">
        <v>3213750</v>
      </c>
      <c r="H2984" s="2">
        <v>1</v>
      </c>
      <c r="I2984" s="3">
        <v>46175</v>
      </c>
      <c r="J2984" s="4"/>
      <c r="K2984" s="2">
        <v>4613676</v>
      </c>
      <c r="L2984" s="2">
        <v>20000</v>
      </c>
      <c r="M2984" s="2" t="s">
        <v>35</v>
      </c>
      <c r="N2984" s="5">
        <v>46174</v>
      </c>
      <c r="O2984" s="2" t="s">
        <v>6083</v>
      </c>
      <c r="P2984" s="2" t="s">
        <v>36</v>
      </c>
      <c r="Q2984" s="2" t="s">
        <v>1861</v>
      </c>
      <c r="R2984" s="3">
        <v>46174</v>
      </c>
      <c r="S2984" s="2" t="s">
        <v>38</v>
      </c>
      <c r="T2984" s="2" t="s">
        <v>1862</v>
      </c>
      <c r="U2984" s="2" t="s">
        <v>723</v>
      </c>
      <c r="V2984" s="2" t="s">
        <v>53</v>
      </c>
      <c r="W2984" s="2" t="s">
        <v>6084</v>
      </c>
      <c r="X2984" s="2">
        <v>2025</v>
      </c>
      <c r="Y2984" s="2" t="s">
        <v>40</v>
      </c>
      <c r="Z2984" s="4"/>
      <c r="AA2984" s="3">
        <v>46174</v>
      </c>
      <c r="AB2984" s="2" t="s">
        <v>35</v>
      </c>
      <c r="AC2984" s="2">
        <v>436824</v>
      </c>
    </row>
    <row r="2985" spans="1:29" ht="102.75" x14ac:dyDescent="0.25">
      <c r="A2985" s="2" t="s">
        <v>29</v>
      </c>
      <c r="B2985" s="2" t="s">
        <v>42</v>
      </c>
      <c r="C2985" s="2" t="s">
        <v>43</v>
      </c>
      <c r="D2985" s="2" t="s">
        <v>32</v>
      </c>
      <c r="E2985" s="2" t="s">
        <v>6081</v>
      </c>
      <c r="F2985" s="2" t="s">
        <v>41</v>
      </c>
      <c r="G2985" s="2">
        <v>1000</v>
      </c>
      <c r="H2985" s="2">
        <v>1</v>
      </c>
      <c r="I2985" s="3">
        <v>46175</v>
      </c>
      <c r="J2985" s="4"/>
      <c r="K2985" s="2">
        <v>4613676</v>
      </c>
      <c r="L2985" s="2">
        <v>20000</v>
      </c>
      <c r="M2985" s="2" t="s">
        <v>35</v>
      </c>
      <c r="N2985" s="5">
        <v>46174</v>
      </c>
      <c r="O2985" s="2" t="s">
        <v>6083</v>
      </c>
      <c r="P2985" s="2" t="s">
        <v>36</v>
      </c>
      <c r="Q2985" s="2" t="s">
        <v>1861</v>
      </c>
      <c r="R2985" s="3">
        <v>46174</v>
      </c>
      <c r="S2985" s="2" t="s">
        <v>38</v>
      </c>
      <c r="T2985" s="2" t="s">
        <v>1862</v>
      </c>
      <c r="U2985" s="2" t="s">
        <v>723</v>
      </c>
      <c r="V2985" s="2" t="s">
        <v>53</v>
      </c>
      <c r="W2985" s="2" t="s">
        <v>6084</v>
      </c>
      <c r="X2985" s="2">
        <v>2025</v>
      </c>
      <c r="Y2985" s="2" t="s">
        <v>40</v>
      </c>
      <c r="Z2985" s="4"/>
      <c r="AA2985" s="3">
        <v>46174</v>
      </c>
      <c r="AB2985" s="2" t="s">
        <v>35</v>
      </c>
      <c r="AC2985" s="2">
        <v>436824</v>
      </c>
    </row>
    <row r="2986" spans="1:29" ht="77.25" x14ac:dyDescent="0.25">
      <c r="A2986" s="2" t="s">
        <v>29</v>
      </c>
      <c r="B2986" s="2" t="s">
        <v>42</v>
      </c>
      <c r="C2986" s="2" t="s">
        <v>43</v>
      </c>
      <c r="D2986" s="2" t="s">
        <v>32</v>
      </c>
      <c r="E2986" s="2" t="s">
        <v>6085</v>
      </c>
      <c r="F2986" s="2" t="s">
        <v>6086</v>
      </c>
      <c r="G2986" s="2">
        <v>2009000</v>
      </c>
      <c r="H2986" s="2">
        <v>1</v>
      </c>
      <c r="I2986" s="3">
        <v>46174</v>
      </c>
      <c r="J2986" s="4"/>
      <c r="K2986" s="2">
        <v>4613127</v>
      </c>
      <c r="L2986" s="2">
        <v>40180</v>
      </c>
      <c r="M2986" s="2" t="s">
        <v>903</v>
      </c>
      <c r="N2986" s="5">
        <v>46184</v>
      </c>
      <c r="O2986" s="2" t="s">
        <v>6087</v>
      </c>
      <c r="P2986" s="2" t="s">
        <v>36</v>
      </c>
      <c r="Q2986" s="2" t="s">
        <v>6088</v>
      </c>
      <c r="R2986" s="3">
        <v>46184</v>
      </c>
      <c r="S2986" s="2" t="s">
        <v>51</v>
      </c>
      <c r="T2986" s="2" t="s">
        <v>2064</v>
      </c>
      <c r="U2986" s="2">
        <v>0</v>
      </c>
      <c r="V2986" s="2" t="s">
        <v>2065</v>
      </c>
      <c r="W2986" s="2" t="s">
        <v>6089</v>
      </c>
      <c r="X2986" s="2">
        <v>2026</v>
      </c>
      <c r="Y2986" s="2" t="s">
        <v>40</v>
      </c>
      <c r="Z2986" s="4"/>
      <c r="AA2986" s="3">
        <v>46174</v>
      </c>
      <c r="AB2986" s="2" t="s">
        <v>903</v>
      </c>
      <c r="AC2986" s="2">
        <v>436786</v>
      </c>
    </row>
    <row r="2987" spans="1:29" ht="77.25" x14ac:dyDescent="0.25">
      <c r="A2987" s="2" t="s">
        <v>29</v>
      </c>
      <c r="B2987" s="2" t="s">
        <v>42</v>
      </c>
      <c r="C2987" s="2" t="s">
        <v>43</v>
      </c>
      <c r="D2987" s="2" t="s">
        <v>32</v>
      </c>
      <c r="E2987" s="2" t="s">
        <v>6085</v>
      </c>
      <c r="F2987" s="2" t="s">
        <v>41</v>
      </c>
      <c r="G2987" s="2">
        <v>1000</v>
      </c>
      <c r="H2987" s="2">
        <v>1</v>
      </c>
      <c r="I2987" s="3">
        <v>46174</v>
      </c>
      <c r="J2987" s="4"/>
      <c r="K2987" s="2">
        <v>4613127</v>
      </c>
      <c r="L2987" s="2">
        <v>40180</v>
      </c>
      <c r="M2987" s="2" t="s">
        <v>903</v>
      </c>
      <c r="N2987" s="5">
        <v>46184</v>
      </c>
      <c r="O2987" s="2" t="s">
        <v>6087</v>
      </c>
      <c r="P2987" s="2" t="s">
        <v>36</v>
      </c>
      <c r="Q2987" s="2" t="s">
        <v>6088</v>
      </c>
      <c r="R2987" s="3">
        <v>46184</v>
      </c>
      <c r="S2987" s="2" t="s">
        <v>51</v>
      </c>
      <c r="T2987" s="2" t="s">
        <v>2064</v>
      </c>
      <c r="U2987" s="2">
        <v>0</v>
      </c>
      <c r="V2987" s="2" t="s">
        <v>2065</v>
      </c>
      <c r="W2987" s="2" t="s">
        <v>6089</v>
      </c>
      <c r="X2987" s="2">
        <v>2026</v>
      </c>
      <c r="Y2987" s="2" t="s">
        <v>40</v>
      </c>
      <c r="Z2987" s="4"/>
      <c r="AA2987" s="3">
        <v>46174</v>
      </c>
      <c r="AB2987" s="2" t="s">
        <v>903</v>
      </c>
      <c r="AC2987" s="2">
        <v>436786</v>
      </c>
    </row>
    <row r="2988" spans="1:29" ht="102.75" x14ac:dyDescent="0.25">
      <c r="A2988" s="2" t="s">
        <v>29</v>
      </c>
      <c r="B2988" s="2" t="s">
        <v>42</v>
      </c>
      <c r="C2988" s="2" t="s">
        <v>43</v>
      </c>
      <c r="D2988" s="2" t="s">
        <v>67</v>
      </c>
      <c r="E2988" s="2" t="s">
        <v>6090</v>
      </c>
      <c r="F2988" s="2" t="s">
        <v>56</v>
      </c>
      <c r="G2988" s="2">
        <v>1065000</v>
      </c>
      <c r="H2988" s="2">
        <v>1</v>
      </c>
      <c r="I2988" s="3">
        <v>46180</v>
      </c>
      <c r="J2988" s="4"/>
      <c r="K2988" s="2">
        <v>3715547</v>
      </c>
      <c r="L2988" s="2">
        <v>17925</v>
      </c>
      <c r="M2988" s="2" t="s">
        <v>35</v>
      </c>
      <c r="N2988" s="5">
        <v>46180</v>
      </c>
      <c r="O2988" s="2" t="s">
        <v>6091</v>
      </c>
      <c r="P2988" s="2" t="s">
        <v>49</v>
      </c>
      <c r="Q2988" s="2" t="s">
        <v>88</v>
      </c>
      <c r="R2988" s="3">
        <v>46180</v>
      </c>
      <c r="S2988" s="2" t="s">
        <v>38</v>
      </c>
      <c r="T2988" s="2" t="s">
        <v>117</v>
      </c>
      <c r="U2988" s="2">
        <v>0</v>
      </c>
      <c r="V2988" s="2">
        <v>0</v>
      </c>
      <c r="W2988" s="2" t="s">
        <v>3811</v>
      </c>
      <c r="X2988" s="2">
        <v>2026</v>
      </c>
      <c r="Y2988" s="2" t="s">
        <v>65</v>
      </c>
      <c r="Z2988" s="4"/>
      <c r="AA2988" s="3">
        <v>46174</v>
      </c>
      <c r="AB2988" s="2" t="s">
        <v>35</v>
      </c>
      <c r="AC2988" s="2">
        <v>436732</v>
      </c>
    </row>
    <row r="2989" spans="1:29" ht="102.75" x14ac:dyDescent="0.25">
      <c r="A2989" s="2" t="s">
        <v>29</v>
      </c>
      <c r="B2989" s="2" t="s">
        <v>42</v>
      </c>
      <c r="C2989" s="2" t="s">
        <v>43</v>
      </c>
      <c r="D2989" s="2" t="s">
        <v>67</v>
      </c>
      <c r="E2989" s="2" t="s">
        <v>6090</v>
      </c>
      <c r="F2989" s="2" t="s">
        <v>6092</v>
      </c>
      <c r="G2989" s="2">
        <v>1195000</v>
      </c>
      <c r="H2989" s="2">
        <v>1</v>
      </c>
      <c r="I2989" s="3">
        <v>46180</v>
      </c>
      <c r="J2989" s="4"/>
      <c r="K2989" s="2">
        <v>3715547</v>
      </c>
      <c r="L2989" s="2">
        <v>17925</v>
      </c>
      <c r="M2989" s="2" t="s">
        <v>35</v>
      </c>
      <c r="N2989" s="5">
        <v>46180</v>
      </c>
      <c r="O2989" s="2" t="s">
        <v>6091</v>
      </c>
      <c r="P2989" s="2" t="s">
        <v>49</v>
      </c>
      <c r="Q2989" s="2" t="s">
        <v>88</v>
      </c>
      <c r="R2989" s="3">
        <v>46180</v>
      </c>
      <c r="S2989" s="2" t="s">
        <v>38</v>
      </c>
      <c r="T2989" s="2" t="s">
        <v>117</v>
      </c>
      <c r="U2989" s="2">
        <v>0</v>
      </c>
      <c r="V2989" s="2">
        <v>0</v>
      </c>
      <c r="W2989" s="2" t="s">
        <v>3811</v>
      </c>
      <c r="X2989" s="2">
        <v>2026</v>
      </c>
      <c r="Y2989" s="2" t="s">
        <v>65</v>
      </c>
      <c r="Z2989" s="4"/>
      <c r="AA2989" s="3">
        <v>46174</v>
      </c>
      <c r="AB2989" s="2" t="s">
        <v>35</v>
      </c>
      <c r="AC2989" s="2">
        <v>436732</v>
      </c>
    </row>
    <row r="2990" spans="1:29" ht="102.75" x14ac:dyDescent="0.25">
      <c r="A2990" s="2" t="s">
        <v>29</v>
      </c>
      <c r="B2990" s="2" t="s">
        <v>42</v>
      </c>
      <c r="C2990" s="2" t="s">
        <v>43</v>
      </c>
      <c r="D2990" s="2" t="s">
        <v>67</v>
      </c>
      <c r="E2990" s="2" t="s">
        <v>6090</v>
      </c>
      <c r="F2990" s="2" t="s">
        <v>41</v>
      </c>
      <c r="G2990" s="2">
        <v>5000</v>
      </c>
      <c r="H2990" s="2">
        <v>1</v>
      </c>
      <c r="I2990" s="3">
        <v>46180</v>
      </c>
      <c r="J2990" s="4"/>
      <c r="K2990" s="2">
        <v>3715547</v>
      </c>
      <c r="L2990" s="2">
        <v>17925</v>
      </c>
      <c r="M2990" s="2" t="s">
        <v>35</v>
      </c>
      <c r="N2990" s="5">
        <v>46180</v>
      </c>
      <c r="O2990" s="2" t="s">
        <v>6091</v>
      </c>
      <c r="P2990" s="2" t="s">
        <v>49</v>
      </c>
      <c r="Q2990" s="2" t="s">
        <v>88</v>
      </c>
      <c r="R2990" s="3">
        <v>46180</v>
      </c>
      <c r="S2990" s="2" t="s">
        <v>38</v>
      </c>
      <c r="T2990" s="2" t="s">
        <v>117</v>
      </c>
      <c r="U2990" s="2">
        <v>0</v>
      </c>
      <c r="V2990" s="2">
        <v>0</v>
      </c>
      <c r="W2990" s="2" t="s">
        <v>3811</v>
      </c>
      <c r="X2990" s="2">
        <v>2026</v>
      </c>
      <c r="Y2990" s="2" t="s">
        <v>65</v>
      </c>
      <c r="Z2990" s="4"/>
      <c r="AA2990" s="3">
        <v>46174</v>
      </c>
      <c r="AB2990" s="2" t="s">
        <v>35</v>
      </c>
      <c r="AC2990" s="2">
        <v>436732</v>
      </c>
    </row>
    <row r="2991" spans="1:29" ht="64.5" x14ac:dyDescent="0.25">
      <c r="A2991" s="2" t="s">
        <v>29</v>
      </c>
      <c r="B2991" s="2" t="s">
        <v>42</v>
      </c>
      <c r="C2991" s="2" t="s">
        <v>43</v>
      </c>
      <c r="D2991" s="2" t="s">
        <v>32</v>
      </c>
      <c r="E2991" s="2" t="s">
        <v>6093</v>
      </c>
      <c r="F2991" s="2" t="s">
        <v>6094</v>
      </c>
      <c r="G2991" s="2">
        <v>1970000</v>
      </c>
      <c r="H2991" s="2">
        <v>1</v>
      </c>
      <c r="I2991" s="3">
        <v>46174</v>
      </c>
      <c r="J2991" s="4"/>
      <c r="K2991" s="2">
        <v>4613394</v>
      </c>
      <c r="L2991" s="2">
        <v>39400</v>
      </c>
      <c r="M2991" s="2" t="s">
        <v>172</v>
      </c>
      <c r="N2991" s="5">
        <v>46174</v>
      </c>
      <c r="O2991" s="2" t="s">
        <v>6095</v>
      </c>
      <c r="P2991" s="2" t="s">
        <v>36</v>
      </c>
      <c r="Q2991" s="2" t="s">
        <v>2902</v>
      </c>
      <c r="R2991" s="3">
        <v>46174</v>
      </c>
      <c r="S2991" s="2" t="s">
        <v>174</v>
      </c>
      <c r="T2991" s="2" t="s">
        <v>63</v>
      </c>
      <c r="U2991" s="2">
        <v>0</v>
      </c>
      <c r="V2991" s="2" t="s">
        <v>723</v>
      </c>
      <c r="W2991" s="2" t="s">
        <v>64</v>
      </c>
      <c r="X2991" s="2">
        <v>2026</v>
      </c>
      <c r="Y2991" s="2" t="s">
        <v>40</v>
      </c>
      <c r="Z2991" s="4"/>
      <c r="AA2991" s="3">
        <v>46174</v>
      </c>
      <c r="AB2991" s="2" t="s">
        <v>172</v>
      </c>
      <c r="AC2991" s="2">
        <v>436720</v>
      </c>
    </row>
    <row r="2992" spans="1:29" ht="39" x14ac:dyDescent="0.25">
      <c r="A2992" s="2" t="s">
        <v>29</v>
      </c>
      <c r="B2992" s="2" t="s">
        <v>42</v>
      </c>
      <c r="C2992" s="2" t="s">
        <v>43</v>
      </c>
      <c r="D2992" s="2" t="s">
        <v>32</v>
      </c>
      <c r="E2992" s="2" t="s">
        <v>6093</v>
      </c>
      <c r="F2992" s="2" t="s">
        <v>41</v>
      </c>
      <c r="G2992" s="2">
        <v>1000</v>
      </c>
      <c r="H2992" s="2">
        <v>1</v>
      </c>
      <c r="I2992" s="3">
        <v>46174</v>
      </c>
      <c r="J2992" s="4"/>
      <c r="K2992" s="2">
        <v>4613394</v>
      </c>
      <c r="L2992" s="2">
        <v>39400</v>
      </c>
      <c r="M2992" s="2" t="s">
        <v>172</v>
      </c>
      <c r="N2992" s="5">
        <v>46174</v>
      </c>
      <c r="O2992" s="2" t="s">
        <v>6095</v>
      </c>
      <c r="P2992" s="2" t="s">
        <v>36</v>
      </c>
      <c r="Q2992" s="2" t="s">
        <v>2902</v>
      </c>
      <c r="R2992" s="3">
        <v>46174</v>
      </c>
      <c r="S2992" s="2" t="s">
        <v>174</v>
      </c>
      <c r="T2992" s="2" t="s">
        <v>63</v>
      </c>
      <c r="U2992" s="2">
        <v>0</v>
      </c>
      <c r="V2992" s="2" t="s">
        <v>723</v>
      </c>
      <c r="W2992" s="2" t="s">
        <v>64</v>
      </c>
      <c r="X2992" s="2">
        <v>2026</v>
      </c>
      <c r="Y2992" s="2" t="s">
        <v>40</v>
      </c>
      <c r="Z2992" s="4"/>
      <c r="AA2992" s="3">
        <v>46174</v>
      </c>
      <c r="AB2992" s="2" t="s">
        <v>172</v>
      </c>
      <c r="AC2992" s="2">
        <v>436720</v>
      </c>
    </row>
    <row r="2993" spans="1:29" ht="102.75" x14ac:dyDescent="0.25">
      <c r="A2993" s="2" t="s">
        <v>29</v>
      </c>
      <c r="B2993" s="2" t="s">
        <v>42</v>
      </c>
      <c r="C2993" s="2" t="s">
        <v>43</v>
      </c>
      <c r="D2993" s="2" t="s">
        <v>32</v>
      </c>
      <c r="E2993" s="2" t="s">
        <v>6096</v>
      </c>
      <c r="F2993" s="2" t="s">
        <v>41</v>
      </c>
      <c r="G2993" s="2">
        <v>1000</v>
      </c>
      <c r="H2993" s="2">
        <v>1</v>
      </c>
      <c r="I2993" s="3">
        <v>46174</v>
      </c>
      <c r="J2993" s="4"/>
      <c r="K2993" s="2">
        <v>4613246</v>
      </c>
      <c r="L2993" s="2">
        <v>20000</v>
      </c>
      <c r="M2993" s="2" t="s">
        <v>35</v>
      </c>
      <c r="N2993" s="5">
        <v>46174</v>
      </c>
      <c r="O2993" s="2" t="s">
        <v>6097</v>
      </c>
      <c r="P2993" s="2" t="s">
        <v>36</v>
      </c>
      <c r="Q2993" s="2" t="s">
        <v>237</v>
      </c>
      <c r="R2993" s="3">
        <v>46174</v>
      </c>
      <c r="S2993" s="2" t="s">
        <v>38</v>
      </c>
      <c r="T2993" s="2" t="s">
        <v>831</v>
      </c>
      <c r="U2993" s="2" t="s">
        <v>2416</v>
      </c>
      <c r="V2993" s="2" t="s">
        <v>1795</v>
      </c>
      <c r="W2993" s="2" t="s">
        <v>6098</v>
      </c>
      <c r="X2993" s="2">
        <v>2026</v>
      </c>
      <c r="Y2993" s="2" t="s">
        <v>40</v>
      </c>
      <c r="Z2993" s="4"/>
      <c r="AA2993" s="3">
        <v>46174</v>
      </c>
      <c r="AB2993" s="2" t="s">
        <v>35</v>
      </c>
      <c r="AC2993" s="2">
        <v>436698</v>
      </c>
    </row>
    <row r="2994" spans="1:29" ht="102.75" x14ac:dyDescent="0.25">
      <c r="A2994" s="2" t="s">
        <v>29</v>
      </c>
      <c r="B2994" s="2" t="s">
        <v>42</v>
      </c>
      <c r="C2994" s="2" t="s">
        <v>43</v>
      </c>
      <c r="D2994" s="2" t="s">
        <v>32</v>
      </c>
      <c r="E2994" s="2" t="s">
        <v>6096</v>
      </c>
      <c r="F2994" s="2" t="s">
        <v>6099</v>
      </c>
      <c r="G2994" s="2">
        <v>2515000</v>
      </c>
      <c r="H2994" s="2">
        <v>1</v>
      </c>
      <c r="I2994" s="3">
        <v>46174</v>
      </c>
      <c r="J2994" s="4"/>
      <c r="K2994" s="2">
        <v>4613246</v>
      </c>
      <c r="L2994" s="2">
        <v>20000</v>
      </c>
      <c r="M2994" s="2" t="s">
        <v>35</v>
      </c>
      <c r="N2994" s="5">
        <v>46174</v>
      </c>
      <c r="O2994" s="2" t="s">
        <v>6097</v>
      </c>
      <c r="P2994" s="2" t="s">
        <v>36</v>
      </c>
      <c r="Q2994" s="2" t="s">
        <v>237</v>
      </c>
      <c r="R2994" s="3">
        <v>46174</v>
      </c>
      <c r="S2994" s="2" t="s">
        <v>38</v>
      </c>
      <c r="T2994" s="2" t="s">
        <v>831</v>
      </c>
      <c r="U2994" s="2" t="s">
        <v>2416</v>
      </c>
      <c r="V2994" s="2" t="s">
        <v>1795</v>
      </c>
      <c r="W2994" s="2" t="s">
        <v>6098</v>
      </c>
      <c r="X2994" s="2">
        <v>2026</v>
      </c>
      <c r="Y2994" s="2" t="s">
        <v>40</v>
      </c>
      <c r="Z2994" s="4"/>
      <c r="AA2994" s="3">
        <v>46174</v>
      </c>
      <c r="AB2994" s="2" t="s">
        <v>35</v>
      </c>
      <c r="AC2994" s="2">
        <v>436698</v>
      </c>
    </row>
    <row r="2995" spans="1:29" ht="77.25" x14ac:dyDescent="0.25">
      <c r="A2995" s="2" t="s">
        <v>29</v>
      </c>
      <c r="B2995" s="2" t="s">
        <v>42</v>
      </c>
      <c r="C2995" s="2" t="s">
        <v>43</v>
      </c>
      <c r="D2995" s="2" t="s">
        <v>643</v>
      </c>
      <c r="E2995" s="2" t="s">
        <v>6100</v>
      </c>
      <c r="F2995" s="2" t="s">
        <v>56</v>
      </c>
      <c r="G2995" s="2">
        <v>1699995</v>
      </c>
      <c r="H2995" s="2">
        <v>1</v>
      </c>
      <c r="I2995" s="3">
        <v>46183</v>
      </c>
      <c r="J2995" s="4"/>
      <c r="K2995" s="2">
        <v>4379610</v>
      </c>
      <c r="L2995" s="2">
        <v>26355</v>
      </c>
      <c r="M2995" s="2" t="s">
        <v>2138</v>
      </c>
      <c r="N2995" s="5">
        <v>46183</v>
      </c>
      <c r="O2995" s="2" t="s">
        <v>6101</v>
      </c>
      <c r="P2995" s="2" t="s">
        <v>370</v>
      </c>
      <c r="Q2995" s="2">
        <v>0</v>
      </c>
      <c r="R2995" s="3">
        <v>46183</v>
      </c>
      <c r="S2995" s="2" t="s">
        <v>1287</v>
      </c>
      <c r="T2995" s="2" t="s">
        <v>1956</v>
      </c>
      <c r="U2995" s="2">
        <v>0</v>
      </c>
      <c r="V2995" s="2">
        <v>0</v>
      </c>
      <c r="W2995" s="2" t="s">
        <v>1956</v>
      </c>
      <c r="X2995" s="2">
        <v>2026</v>
      </c>
      <c r="Y2995" s="2" t="s">
        <v>55</v>
      </c>
      <c r="Z2995" s="4"/>
      <c r="AA2995" s="3">
        <v>46174</v>
      </c>
      <c r="AB2995" s="2" t="s">
        <v>2138</v>
      </c>
      <c r="AC2995" s="2">
        <v>436644</v>
      </c>
    </row>
    <row r="2996" spans="1:29" ht="77.25" x14ac:dyDescent="0.25">
      <c r="A2996" s="2" t="s">
        <v>29</v>
      </c>
      <c r="B2996" s="2" t="s">
        <v>42</v>
      </c>
      <c r="C2996" s="2" t="s">
        <v>43</v>
      </c>
      <c r="D2996" s="2" t="s">
        <v>643</v>
      </c>
      <c r="E2996" s="2" t="s">
        <v>6100</v>
      </c>
      <c r="F2996" s="2" t="s">
        <v>6102</v>
      </c>
      <c r="G2996" s="2">
        <v>1757000</v>
      </c>
      <c r="H2996" s="2">
        <v>1</v>
      </c>
      <c r="I2996" s="3">
        <v>46183</v>
      </c>
      <c r="J2996" s="4"/>
      <c r="K2996" s="2">
        <v>4379610</v>
      </c>
      <c r="L2996" s="2">
        <v>26355</v>
      </c>
      <c r="M2996" s="2" t="s">
        <v>2138</v>
      </c>
      <c r="N2996" s="5">
        <v>46183</v>
      </c>
      <c r="O2996" s="2" t="s">
        <v>6101</v>
      </c>
      <c r="P2996" s="2" t="s">
        <v>370</v>
      </c>
      <c r="Q2996" s="2">
        <v>0</v>
      </c>
      <c r="R2996" s="3">
        <v>46183</v>
      </c>
      <c r="S2996" s="2" t="s">
        <v>1287</v>
      </c>
      <c r="T2996" s="2" t="s">
        <v>1956</v>
      </c>
      <c r="U2996" s="2">
        <v>0</v>
      </c>
      <c r="V2996" s="2">
        <v>0</v>
      </c>
      <c r="W2996" s="2" t="s">
        <v>1956</v>
      </c>
      <c r="X2996" s="2">
        <v>2026</v>
      </c>
      <c r="Y2996" s="2" t="s">
        <v>55</v>
      </c>
      <c r="Z2996" s="4"/>
      <c r="AA2996" s="3">
        <v>46174</v>
      </c>
      <c r="AB2996" s="2" t="s">
        <v>2138</v>
      </c>
      <c r="AC2996" s="2">
        <v>436644</v>
      </c>
    </row>
    <row r="2997" spans="1:29" ht="77.25" x14ac:dyDescent="0.25">
      <c r="A2997" s="2" t="s">
        <v>29</v>
      </c>
      <c r="B2997" s="2" t="s">
        <v>42</v>
      </c>
      <c r="C2997" s="2" t="s">
        <v>43</v>
      </c>
      <c r="D2997" s="2" t="s">
        <v>643</v>
      </c>
      <c r="E2997" s="2" t="s">
        <v>6100</v>
      </c>
      <c r="F2997" s="2" t="s">
        <v>41</v>
      </c>
      <c r="G2997" s="2">
        <v>5000</v>
      </c>
      <c r="H2997" s="2">
        <v>1</v>
      </c>
      <c r="I2997" s="3">
        <v>46183</v>
      </c>
      <c r="J2997" s="4"/>
      <c r="K2997" s="2">
        <v>4379610</v>
      </c>
      <c r="L2997" s="2">
        <v>26355</v>
      </c>
      <c r="M2997" s="2" t="s">
        <v>2138</v>
      </c>
      <c r="N2997" s="5">
        <v>46183</v>
      </c>
      <c r="O2997" s="2" t="s">
        <v>6101</v>
      </c>
      <c r="P2997" s="2" t="s">
        <v>370</v>
      </c>
      <c r="Q2997" s="2">
        <v>0</v>
      </c>
      <c r="R2997" s="3">
        <v>46183</v>
      </c>
      <c r="S2997" s="2" t="s">
        <v>1287</v>
      </c>
      <c r="T2997" s="2" t="s">
        <v>1956</v>
      </c>
      <c r="U2997" s="2">
        <v>0</v>
      </c>
      <c r="V2997" s="2">
        <v>0</v>
      </c>
      <c r="W2997" s="2" t="s">
        <v>1956</v>
      </c>
      <c r="X2997" s="2">
        <v>2026</v>
      </c>
      <c r="Y2997" s="2" t="s">
        <v>55</v>
      </c>
      <c r="Z2997" s="4"/>
      <c r="AA2997" s="3">
        <v>46174</v>
      </c>
      <c r="AB2997" s="2" t="s">
        <v>2138</v>
      </c>
      <c r="AC2997" s="2">
        <v>436644</v>
      </c>
    </row>
    <row r="2998" spans="1:29" ht="102.75" x14ac:dyDescent="0.25">
      <c r="A2998" s="2" t="s">
        <v>29</v>
      </c>
      <c r="B2998" s="2" t="s">
        <v>42</v>
      </c>
      <c r="C2998" s="2" t="s">
        <v>43</v>
      </c>
      <c r="D2998" s="2" t="s">
        <v>32</v>
      </c>
      <c r="E2998" s="2" t="s">
        <v>6103</v>
      </c>
      <c r="F2998" s="2" t="s">
        <v>6104</v>
      </c>
      <c r="G2998" s="2">
        <v>1123000</v>
      </c>
      <c r="H2998" s="2">
        <v>1</v>
      </c>
      <c r="I2998" s="3">
        <v>46174</v>
      </c>
      <c r="J2998" s="4"/>
      <c r="K2998" s="2">
        <v>4612858</v>
      </c>
      <c r="L2998" s="2">
        <v>10000</v>
      </c>
      <c r="M2998" s="2" t="s">
        <v>35</v>
      </c>
      <c r="N2998" s="5">
        <v>46174</v>
      </c>
      <c r="O2998" s="2" t="s">
        <v>6105</v>
      </c>
      <c r="P2998" s="2" t="s">
        <v>36</v>
      </c>
      <c r="Q2998" s="2" t="s">
        <v>88</v>
      </c>
      <c r="R2998" s="3">
        <v>46174</v>
      </c>
      <c r="S2998" s="2" t="s">
        <v>38</v>
      </c>
      <c r="T2998" s="2" t="s">
        <v>1210</v>
      </c>
      <c r="U2998" s="2">
        <v>0</v>
      </c>
      <c r="V2998" s="2">
        <v>0</v>
      </c>
      <c r="W2998" s="2" t="s">
        <v>1211</v>
      </c>
      <c r="X2998" s="2">
        <v>2026</v>
      </c>
      <c r="Y2998" s="2" t="s">
        <v>40</v>
      </c>
      <c r="Z2998" s="4"/>
      <c r="AA2998" s="3">
        <v>46174</v>
      </c>
      <c r="AB2998" s="2" t="s">
        <v>35</v>
      </c>
      <c r="AC2998" s="2">
        <v>436632</v>
      </c>
    </row>
    <row r="2999" spans="1:29" ht="102.75" x14ac:dyDescent="0.25">
      <c r="A2999" s="2" t="s">
        <v>29</v>
      </c>
      <c r="B2999" s="2" t="s">
        <v>42</v>
      </c>
      <c r="C2999" s="2" t="s">
        <v>43</v>
      </c>
      <c r="D2999" s="2" t="s">
        <v>32</v>
      </c>
      <c r="E2999" s="2" t="s">
        <v>6103</v>
      </c>
      <c r="F2999" s="2" t="s">
        <v>41</v>
      </c>
      <c r="G2999" s="2">
        <v>1000</v>
      </c>
      <c r="H2999" s="2">
        <v>1</v>
      </c>
      <c r="I2999" s="3">
        <v>46174</v>
      </c>
      <c r="J2999" s="4"/>
      <c r="K2999" s="2">
        <v>4612858</v>
      </c>
      <c r="L2999" s="2">
        <v>10000</v>
      </c>
      <c r="M2999" s="2" t="s">
        <v>35</v>
      </c>
      <c r="N2999" s="5">
        <v>46174</v>
      </c>
      <c r="O2999" s="2" t="s">
        <v>6105</v>
      </c>
      <c r="P2999" s="2" t="s">
        <v>36</v>
      </c>
      <c r="Q2999" s="2" t="s">
        <v>88</v>
      </c>
      <c r="R2999" s="3">
        <v>46174</v>
      </c>
      <c r="S2999" s="2" t="s">
        <v>38</v>
      </c>
      <c r="T2999" s="2" t="s">
        <v>1210</v>
      </c>
      <c r="U2999" s="2">
        <v>0</v>
      </c>
      <c r="V2999" s="2">
        <v>0</v>
      </c>
      <c r="W2999" s="2" t="s">
        <v>1211</v>
      </c>
      <c r="X2999" s="2">
        <v>2026</v>
      </c>
      <c r="Y2999" s="2" t="s">
        <v>40</v>
      </c>
      <c r="Z2999" s="4"/>
      <c r="AA2999" s="3">
        <v>46174</v>
      </c>
      <c r="AB2999" s="2" t="s">
        <v>35</v>
      </c>
      <c r="AC2999" s="2">
        <v>436632</v>
      </c>
    </row>
    <row r="3000" spans="1:29" ht="64.5" x14ac:dyDescent="0.25">
      <c r="A3000" s="2" t="s">
        <v>29</v>
      </c>
      <c r="B3000" s="2" t="s">
        <v>42</v>
      </c>
      <c r="C3000" s="2" t="s">
        <v>43</v>
      </c>
      <c r="D3000" s="2" t="s">
        <v>573</v>
      </c>
      <c r="E3000" s="2" t="s">
        <v>6106</v>
      </c>
      <c r="F3000" s="2" t="s">
        <v>6107</v>
      </c>
      <c r="G3000" s="2">
        <v>2972000</v>
      </c>
      <c r="H3000" s="2">
        <v>1</v>
      </c>
      <c r="I3000" s="3">
        <v>46180</v>
      </c>
      <c r="J3000" s="4"/>
      <c r="K3000" s="2">
        <v>4587306</v>
      </c>
      <c r="L3000" s="2">
        <v>101000</v>
      </c>
      <c r="M3000" s="2" t="s">
        <v>2472</v>
      </c>
      <c r="N3000" s="5">
        <v>46174</v>
      </c>
      <c r="O3000" s="2" t="s">
        <v>6108</v>
      </c>
      <c r="P3000" s="2" t="s">
        <v>181</v>
      </c>
      <c r="Q3000" s="2" t="s">
        <v>4418</v>
      </c>
      <c r="R3000" s="3">
        <v>46174</v>
      </c>
      <c r="S3000" s="2" t="s">
        <v>110</v>
      </c>
      <c r="T3000" s="2" t="s">
        <v>4419</v>
      </c>
      <c r="U3000" s="2">
        <v>0</v>
      </c>
      <c r="V3000" s="2">
        <v>0</v>
      </c>
      <c r="W3000" s="2" t="s">
        <v>4420</v>
      </c>
      <c r="X3000" s="2">
        <v>2026</v>
      </c>
      <c r="Y3000" s="2" t="s">
        <v>65</v>
      </c>
      <c r="Z3000" s="4"/>
      <c r="AA3000" s="3">
        <v>46174</v>
      </c>
      <c r="AB3000" s="2" t="s">
        <v>2472</v>
      </c>
      <c r="AC3000" s="2">
        <v>436542</v>
      </c>
    </row>
    <row r="3001" spans="1:29" ht="51.75" x14ac:dyDescent="0.25">
      <c r="A3001" s="2" t="s">
        <v>29</v>
      </c>
      <c r="B3001" s="2" t="s">
        <v>42</v>
      </c>
      <c r="C3001" s="2" t="s">
        <v>43</v>
      </c>
      <c r="D3001" s="2" t="s">
        <v>573</v>
      </c>
      <c r="E3001" s="2" t="s">
        <v>6106</v>
      </c>
      <c r="F3001" s="2" t="s">
        <v>41</v>
      </c>
      <c r="G3001" s="2">
        <v>5000</v>
      </c>
      <c r="H3001" s="2">
        <v>1</v>
      </c>
      <c r="I3001" s="3">
        <v>46180</v>
      </c>
      <c r="J3001" s="4"/>
      <c r="K3001" s="2">
        <v>4587306</v>
      </c>
      <c r="L3001" s="2">
        <v>101000</v>
      </c>
      <c r="M3001" s="2" t="s">
        <v>2472</v>
      </c>
      <c r="N3001" s="5">
        <v>46174</v>
      </c>
      <c r="O3001" s="2" t="s">
        <v>6108</v>
      </c>
      <c r="P3001" s="2" t="s">
        <v>181</v>
      </c>
      <c r="Q3001" s="2" t="s">
        <v>4418</v>
      </c>
      <c r="R3001" s="3">
        <v>46174</v>
      </c>
      <c r="S3001" s="2" t="s">
        <v>110</v>
      </c>
      <c r="T3001" s="2" t="s">
        <v>4419</v>
      </c>
      <c r="U3001" s="2">
        <v>0</v>
      </c>
      <c r="V3001" s="2">
        <v>0</v>
      </c>
      <c r="W3001" s="2" t="s">
        <v>4420</v>
      </c>
      <c r="X3001" s="2">
        <v>2026</v>
      </c>
      <c r="Y3001" s="2" t="s">
        <v>65</v>
      </c>
      <c r="Z3001" s="4"/>
      <c r="AA3001" s="3">
        <v>46174</v>
      </c>
      <c r="AB3001" s="2" t="s">
        <v>2472</v>
      </c>
      <c r="AC3001" s="2">
        <v>436542</v>
      </c>
    </row>
    <row r="3002" spans="1:29" ht="51.75" x14ac:dyDescent="0.25">
      <c r="A3002" s="2" t="s">
        <v>29</v>
      </c>
      <c r="B3002" s="2" t="s">
        <v>42</v>
      </c>
      <c r="C3002" s="2" t="s">
        <v>43</v>
      </c>
      <c r="D3002" s="2" t="s">
        <v>32</v>
      </c>
      <c r="E3002" s="2" t="s">
        <v>6109</v>
      </c>
      <c r="F3002" s="2" t="s">
        <v>6110</v>
      </c>
      <c r="G3002" s="2">
        <v>4661000</v>
      </c>
      <c r="H3002" s="2">
        <v>1</v>
      </c>
      <c r="I3002" s="3">
        <v>46176</v>
      </c>
      <c r="J3002" s="4"/>
      <c r="K3002" s="2">
        <v>4611597</v>
      </c>
      <c r="L3002" s="2">
        <v>30000</v>
      </c>
      <c r="M3002" s="2" t="s">
        <v>235</v>
      </c>
      <c r="N3002" s="5">
        <v>46185</v>
      </c>
      <c r="O3002" s="2" t="s">
        <v>6111</v>
      </c>
      <c r="P3002" s="2" t="s">
        <v>36</v>
      </c>
      <c r="Q3002" s="2" t="s">
        <v>1046</v>
      </c>
      <c r="R3002" s="3">
        <v>46185</v>
      </c>
      <c r="S3002" s="2" t="s">
        <v>38</v>
      </c>
      <c r="T3002" s="2" t="s">
        <v>1021</v>
      </c>
      <c r="U3002" s="2" t="s">
        <v>6112</v>
      </c>
      <c r="V3002" s="2">
        <v>0</v>
      </c>
      <c r="W3002" s="2" t="s">
        <v>6113</v>
      </c>
      <c r="X3002" s="2">
        <v>2026</v>
      </c>
      <c r="Y3002" s="2" t="s">
        <v>40</v>
      </c>
      <c r="Z3002" s="4"/>
      <c r="AA3002" s="3">
        <v>46174</v>
      </c>
      <c r="AB3002" s="2" t="s">
        <v>235</v>
      </c>
      <c r="AC3002" s="2">
        <v>436390</v>
      </c>
    </row>
    <row r="3003" spans="1:29" ht="39" x14ac:dyDescent="0.25">
      <c r="A3003" s="2" t="s">
        <v>29</v>
      </c>
      <c r="B3003" s="2" t="s">
        <v>42</v>
      </c>
      <c r="C3003" s="2" t="s">
        <v>43</v>
      </c>
      <c r="D3003" s="2" t="s">
        <v>32</v>
      </c>
      <c r="E3003" s="2" t="s">
        <v>6109</v>
      </c>
      <c r="F3003" s="2" t="s">
        <v>41</v>
      </c>
      <c r="G3003" s="2">
        <v>1000</v>
      </c>
      <c r="H3003" s="2">
        <v>1</v>
      </c>
      <c r="I3003" s="3">
        <v>46176</v>
      </c>
      <c r="J3003" s="4"/>
      <c r="K3003" s="2">
        <v>4611597</v>
      </c>
      <c r="L3003" s="2">
        <v>30000</v>
      </c>
      <c r="M3003" s="2" t="s">
        <v>235</v>
      </c>
      <c r="N3003" s="5">
        <v>46185</v>
      </c>
      <c r="O3003" s="2" t="s">
        <v>6111</v>
      </c>
      <c r="P3003" s="2" t="s">
        <v>36</v>
      </c>
      <c r="Q3003" s="2" t="s">
        <v>1046</v>
      </c>
      <c r="R3003" s="3">
        <v>46185</v>
      </c>
      <c r="S3003" s="2" t="s">
        <v>38</v>
      </c>
      <c r="T3003" s="2" t="s">
        <v>1021</v>
      </c>
      <c r="U3003" s="2" t="s">
        <v>6112</v>
      </c>
      <c r="V3003" s="2">
        <v>0</v>
      </c>
      <c r="W3003" s="2" t="s">
        <v>6113</v>
      </c>
      <c r="X3003" s="2">
        <v>2026</v>
      </c>
      <c r="Y3003" s="2" t="s">
        <v>40</v>
      </c>
      <c r="Z3003" s="4"/>
      <c r="AA3003" s="3">
        <v>46174</v>
      </c>
      <c r="AB3003" s="2" t="s">
        <v>235</v>
      </c>
      <c r="AC3003" s="2">
        <v>436390</v>
      </c>
    </row>
    <row r="3004" spans="1:29" ht="51.75" x14ac:dyDescent="0.25">
      <c r="A3004" s="2" t="s">
        <v>29</v>
      </c>
      <c r="B3004" s="2" t="s">
        <v>42</v>
      </c>
      <c r="C3004" s="2" t="s">
        <v>43</v>
      </c>
      <c r="D3004" s="2" t="s">
        <v>132</v>
      </c>
      <c r="E3004" s="2" t="s">
        <v>6114</v>
      </c>
      <c r="F3004" s="2" t="s">
        <v>56</v>
      </c>
      <c r="G3004" s="2">
        <v>1690000</v>
      </c>
      <c r="H3004" s="2">
        <v>1</v>
      </c>
      <c r="I3004" s="3">
        <v>46185</v>
      </c>
      <c r="J3004" s="4"/>
      <c r="K3004" s="2">
        <v>4431768</v>
      </c>
      <c r="L3004" s="2">
        <v>41000</v>
      </c>
      <c r="M3004" s="2" t="s">
        <v>287</v>
      </c>
      <c r="N3004" s="5">
        <v>46184</v>
      </c>
      <c r="O3004" s="2">
        <v>524</v>
      </c>
      <c r="P3004" s="2" t="s">
        <v>49</v>
      </c>
      <c r="Q3004" s="2" t="s">
        <v>61</v>
      </c>
      <c r="R3004" s="3">
        <v>46184</v>
      </c>
      <c r="S3004" s="2" t="s">
        <v>288</v>
      </c>
      <c r="T3004" s="2" t="s">
        <v>63</v>
      </c>
      <c r="U3004" s="2">
        <v>0</v>
      </c>
      <c r="V3004" s="2" t="s">
        <v>278</v>
      </c>
      <c r="W3004" s="2" t="s">
        <v>406</v>
      </c>
      <c r="X3004" s="2">
        <v>2026</v>
      </c>
      <c r="Y3004" s="2" t="s">
        <v>65</v>
      </c>
      <c r="Z3004" s="4"/>
      <c r="AA3004" s="3">
        <v>46173</v>
      </c>
      <c r="AB3004" s="2" t="s">
        <v>287</v>
      </c>
      <c r="AC3004" s="2">
        <v>436120</v>
      </c>
    </row>
    <row r="3005" spans="1:29" ht="64.5" x14ac:dyDescent="0.25">
      <c r="A3005" s="2" t="s">
        <v>29</v>
      </c>
      <c r="B3005" s="2" t="s">
        <v>42</v>
      </c>
      <c r="C3005" s="2" t="s">
        <v>43</v>
      </c>
      <c r="D3005" s="2" t="s">
        <v>132</v>
      </c>
      <c r="E3005" s="2" t="s">
        <v>6114</v>
      </c>
      <c r="F3005" s="2" t="s">
        <v>6115</v>
      </c>
      <c r="G3005" s="2">
        <v>2050000</v>
      </c>
      <c r="H3005" s="2">
        <v>1</v>
      </c>
      <c r="I3005" s="3">
        <v>46185</v>
      </c>
      <c r="J3005" s="4"/>
      <c r="K3005" s="2">
        <v>4431768</v>
      </c>
      <c r="L3005" s="2">
        <v>41000</v>
      </c>
      <c r="M3005" s="2" t="s">
        <v>287</v>
      </c>
      <c r="N3005" s="5">
        <v>46184</v>
      </c>
      <c r="O3005" s="2">
        <v>524</v>
      </c>
      <c r="P3005" s="2" t="s">
        <v>49</v>
      </c>
      <c r="Q3005" s="2" t="s">
        <v>61</v>
      </c>
      <c r="R3005" s="3">
        <v>46184</v>
      </c>
      <c r="S3005" s="2" t="s">
        <v>288</v>
      </c>
      <c r="T3005" s="2" t="s">
        <v>63</v>
      </c>
      <c r="U3005" s="2">
        <v>0</v>
      </c>
      <c r="V3005" s="2" t="s">
        <v>278</v>
      </c>
      <c r="W3005" s="2" t="s">
        <v>406</v>
      </c>
      <c r="X3005" s="2">
        <v>2026</v>
      </c>
      <c r="Y3005" s="2" t="s">
        <v>65</v>
      </c>
      <c r="Z3005" s="4"/>
      <c r="AA3005" s="3">
        <v>46173</v>
      </c>
      <c r="AB3005" s="2" t="s">
        <v>287</v>
      </c>
      <c r="AC3005" s="2">
        <v>436120</v>
      </c>
    </row>
    <row r="3006" spans="1:29" ht="51.75" x14ac:dyDescent="0.25">
      <c r="A3006" s="2" t="s">
        <v>29</v>
      </c>
      <c r="B3006" s="2" t="s">
        <v>42</v>
      </c>
      <c r="C3006" s="2" t="s">
        <v>43</v>
      </c>
      <c r="D3006" s="2" t="s">
        <v>132</v>
      </c>
      <c r="E3006" s="2" t="s">
        <v>6114</v>
      </c>
      <c r="F3006" s="2" t="s">
        <v>41</v>
      </c>
      <c r="G3006" s="2">
        <v>5000</v>
      </c>
      <c r="H3006" s="2">
        <v>1</v>
      </c>
      <c r="I3006" s="3">
        <v>46185</v>
      </c>
      <c r="J3006" s="4"/>
      <c r="K3006" s="2">
        <v>4431768</v>
      </c>
      <c r="L3006" s="2">
        <v>41000</v>
      </c>
      <c r="M3006" s="2" t="s">
        <v>287</v>
      </c>
      <c r="N3006" s="5">
        <v>46184</v>
      </c>
      <c r="O3006" s="2">
        <v>524</v>
      </c>
      <c r="P3006" s="2" t="s">
        <v>49</v>
      </c>
      <c r="Q3006" s="2" t="s">
        <v>61</v>
      </c>
      <c r="R3006" s="3">
        <v>46184</v>
      </c>
      <c r="S3006" s="2" t="s">
        <v>288</v>
      </c>
      <c r="T3006" s="2" t="s">
        <v>63</v>
      </c>
      <c r="U3006" s="2">
        <v>0</v>
      </c>
      <c r="V3006" s="2" t="s">
        <v>278</v>
      </c>
      <c r="W3006" s="2" t="s">
        <v>406</v>
      </c>
      <c r="X3006" s="2">
        <v>2026</v>
      </c>
      <c r="Y3006" s="2" t="s">
        <v>65</v>
      </c>
      <c r="Z3006" s="4"/>
      <c r="AA3006" s="3">
        <v>46173</v>
      </c>
      <c r="AB3006" s="2" t="s">
        <v>287</v>
      </c>
      <c r="AC3006" s="2">
        <v>436120</v>
      </c>
    </row>
    <row r="3007" spans="1:29" ht="77.25" x14ac:dyDescent="0.25">
      <c r="A3007" s="2" t="s">
        <v>29</v>
      </c>
      <c r="B3007" s="2" t="s">
        <v>42</v>
      </c>
      <c r="C3007" s="2" t="s">
        <v>43</v>
      </c>
      <c r="D3007" s="2" t="s">
        <v>32</v>
      </c>
      <c r="E3007" s="2" t="s">
        <v>6116</v>
      </c>
      <c r="F3007" s="2" t="s">
        <v>6117</v>
      </c>
      <c r="G3007" s="2">
        <v>3390250</v>
      </c>
      <c r="H3007" s="2">
        <v>1</v>
      </c>
      <c r="I3007" s="3">
        <v>46182</v>
      </c>
      <c r="J3007" s="4"/>
      <c r="K3007" s="2">
        <v>4609287</v>
      </c>
      <c r="L3007" s="2">
        <v>65405</v>
      </c>
      <c r="M3007" s="2" t="s">
        <v>557</v>
      </c>
      <c r="N3007" s="5">
        <v>46173</v>
      </c>
      <c r="O3007" s="2" t="s">
        <v>6118</v>
      </c>
      <c r="P3007" s="2" t="s">
        <v>36</v>
      </c>
      <c r="Q3007" s="2" t="s">
        <v>1710</v>
      </c>
      <c r="R3007" s="3">
        <v>46173</v>
      </c>
      <c r="S3007" s="2" t="s">
        <v>51</v>
      </c>
      <c r="T3007" s="2" t="s">
        <v>1711</v>
      </c>
      <c r="U3007" s="2" t="s">
        <v>37</v>
      </c>
      <c r="V3007" s="2">
        <v>0</v>
      </c>
      <c r="W3007" s="2" t="s">
        <v>6119</v>
      </c>
      <c r="X3007" s="2">
        <v>2025</v>
      </c>
      <c r="Y3007" s="2" t="s">
        <v>40</v>
      </c>
      <c r="Z3007" s="4"/>
      <c r="AA3007" s="3">
        <v>46173</v>
      </c>
      <c r="AB3007" s="2" t="s">
        <v>557</v>
      </c>
      <c r="AC3007" s="2">
        <v>436074</v>
      </c>
    </row>
    <row r="3008" spans="1:29" ht="77.25" x14ac:dyDescent="0.25">
      <c r="A3008" s="2" t="s">
        <v>29</v>
      </c>
      <c r="B3008" s="2" t="s">
        <v>42</v>
      </c>
      <c r="C3008" s="2" t="s">
        <v>43</v>
      </c>
      <c r="D3008" s="2" t="s">
        <v>32</v>
      </c>
      <c r="E3008" s="2" t="s">
        <v>6116</v>
      </c>
      <c r="F3008" s="2" t="s">
        <v>41</v>
      </c>
      <c r="G3008" s="2">
        <v>1000</v>
      </c>
      <c r="H3008" s="2">
        <v>1</v>
      </c>
      <c r="I3008" s="3">
        <v>46182</v>
      </c>
      <c r="J3008" s="4"/>
      <c r="K3008" s="2">
        <v>4609287</v>
      </c>
      <c r="L3008" s="2">
        <v>65405</v>
      </c>
      <c r="M3008" s="2" t="s">
        <v>557</v>
      </c>
      <c r="N3008" s="5">
        <v>46173</v>
      </c>
      <c r="O3008" s="2" t="s">
        <v>6118</v>
      </c>
      <c r="P3008" s="2" t="s">
        <v>36</v>
      </c>
      <c r="Q3008" s="2" t="s">
        <v>1710</v>
      </c>
      <c r="R3008" s="3">
        <v>46173</v>
      </c>
      <c r="S3008" s="2" t="s">
        <v>51</v>
      </c>
      <c r="T3008" s="2" t="s">
        <v>1711</v>
      </c>
      <c r="U3008" s="2" t="s">
        <v>37</v>
      </c>
      <c r="V3008" s="2">
        <v>0</v>
      </c>
      <c r="W3008" s="2" t="s">
        <v>6119</v>
      </c>
      <c r="X3008" s="2">
        <v>2025</v>
      </c>
      <c r="Y3008" s="2" t="s">
        <v>40</v>
      </c>
      <c r="Z3008" s="4"/>
      <c r="AA3008" s="3">
        <v>46173</v>
      </c>
      <c r="AB3008" s="2" t="s">
        <v>557</v>
      </c>
      <c r="AC3008" s="2">
        <v>436074</v>
      </c>
    </row>
    <row r="3009" spans="1:29" ht="102.75" x14ac:dyDescent="0.25">
      <c r="A3009" s="2" t="s">
        <v>29</v>
      </c>
      <c r="B3009" s="2" t="s">
        <v>42</v>
      </c>
      <c r="C3009" s="2" t="s">
        <v>43</v>
      </c>
      <c r="D3009" s="2" t="s">
        <v>67</v>
      </c>
      <c r="E3009" s="2" t="s">
        <v>6120</v>
      </c>
      <c r="F3009" s="2" t="s">
        <v>56</v>
      </c>
      <c r="G3009" s="2">
        <v>1128000</v>
      </c>
      <c r="H3009" s="2">
        <v>1</v>
      </c>
      <c r="I3009" s="3">
        <v>46176</v>
      </c>
      <c r="J3009" s="4"/>
      <c r="K3009" s="2">
        <v>4606084</v>
      </c>
      <c r="L3009" s="2">
        <v>10000</v>
      </c>
      <c r="M3009" s="2" t="s">
        <v>35</v>
      </c>
      <c r="N3009" s="5">
        <v>46176</v>
      </c>
      <c r="O3009" s="2" t="s">
        <v>6121</v>
      </c>
      <c r="P3009" s="2" t="s">
        <v>49</v>
      </c>
      <c r="Q3009" s="2" t="s">
        <v>88</v>
      </c>
      <c r="R3009" s="3">
        <v>46176</v>
      </c>
      <c r="S3009" s="2" t="s">
        <v>38</v>
      </c>
      <c r="T3009" s="2" t="s">
        <v>6122</v>
      </c>
      <c r="U3009" s="2">
        <v>0</v>
      </c>
      <c r="V3009" s="2">
        <v>0</v>
      </c>
      <c r="W3009" s="2" t="s">
        <v>2597</v>
      </c>
      <c r="X3009" s="2">
        <v>2026</v>
      </c>
      <c r="Y3009" s="2" t="s">
        <v>65</v>
      </c>
      <c r="Z3009" s="4"/>
      <c r="AA3009" s="3">
        <v>46173</v>
      </c>
      <c r="AB3009" s="2" t="s">
        <v>35</v>
      </c>
      <c r="AC3009" s="2">
        <v>436070</v>
      </c>
    </row>
    <row r="3010" spans="1:29" ht="102.75" x14ac:dyDescent="0.25">
      <c r="A3010" s="2" t="s">
        <v>29</v>
      </c>
      <c r="B3010" s="2" t="s">
        <v>42</v>
      </c>
      <c r="C3010" s="2" t="s">
        <v>43</v>
      </c>
      <c r="D3010" s="2" t="s">
        <v>67</v>
      </c>
      <c r="E3010" s="2" t="s">
        <v>6120</v>
      </c>
      <c r="F3010" s="2" t="s">
        <v>6123</v>
      </c>
      <c r="G3010" s="2">
        <v>1268000</v>
      </c>
      <c r="H3010" s="2">
        <v>1</v>
      </c>
      <c r="I3010" s="3">
        <v>46176</v>
      </c>
      <c r="J3010" s="4"/>
      <c r="K3010" s="2">
        <v>4606084</v>
      </c>
      <c r="L3010" s="2">
        <v>10000</v>
      </c>
      <c r="M3010" s="2" t="s">
        <v>35</v>
      </c>
      <c r="N3010" s="5">
        <v>46176</v>
      </c>
      <c r="O3010" s="2" t="s">
        <v>6121</v>
      </c>
      <c r="P3010" s="2" t="s">
        <v>49</v>
      </c>
      <c r="Q3010" s="2" t="s">
        <v>88</v>
      </c>
      <c r="R3010" s="3">
        <v>46176</v>
      </c>
      <c r="S3010" s="2" t="s">
        <v>38</v>
      </c>
      <c r="T3010" s="2" t="s">
        <v>6122</v>
      </c>
      <c r="U3010" s="2">
        <v>0</v>
      </c>
      <c r="V3010" s="2">
        <v>0</v>
      </c>
      <c r="W3010" s="2" t="s">
        <v>2597</v>
      </c>
      <c r="X3010" s="2">
        <v>2026</v>
      </c>
      <c r="Y3010" s="2" t="s">
        <v>65</v>
      </c>
      <c r="Z3010" s="4"/>
      <c r="AA3010" s="3">
        <v>46173</v>
      </c>
      <c r="AB3010" s="2" t="s">
        <v>35</v>
      </c>
      <c r="AC3010" s="2">
        <v>436070</v>
      </c>
    </row>
    <row r="3011" spans="1:29" ht="102.75" x14ac:dyDescent="0.25">
      <c r="A3011" s="2" t="s">
        <v>29</v>
      </c>
      <c r="B3011" s="2" t="s">
        <v>42</v>
      </c>
      <c r="C3011" s="2" t="s">
        <v>43</v>
      </c>
      <c r="D3011" s="2" t="s">
        <v>67</v>
      </c>
      <c r="E3011" s="2" t="s">
        <v>6120</v>
      </c>
      <c r="F3011" s="2" t="s">
        <v>41</v>
      </c>
      <c r="G3011" s="2">
        <v>5000</v>
      </c>
      <c r="H3011" s="2">
        <v>1</v>
      </c>
      <c r="I3011" s="3">
        <v>46176</v>
      </c>
      <c r="J3011" s="4"/>
      <c r="K3011" s="2">
        <v>4606084</v>
      </c>
      <c r="L3011" s="2">
        <v>10000</v>
      </c>
      <c r="M3011" s="2" t="s">
        <v>35</v>
      </c>
      <c r="N3011" s="5">
        <v>46176</v>
      </c>
      <c r="O3011" s="2" t="s">
        <v>6121</v>
      </c>
      <c r="P3011" s="2" t="s">
        <v>49</v>
      </c>
      <c r="Q3011" s="2" t="s">
        <v>88</v>
      </c>
      <c r="R3011" s="3">
        <v>46176</v>
      </c>
      <c r="S3011" s="2" t="s">
        <v>38</v>
      </c>
      <c r="T3011" s="2" t="s">
        <v>6122</v>
      </c>
      <c r="U3011" s="2">
        <v>0</v>
      </c>
      <c r="V3011" s="2">
        <v>0</v>
      </c>
      <c r="W3011" s="2" t="s">
        <v>2597</v>
      </c>
      <c r="X3011" s="2">
        <v>2026</v>
      </c>
      <c r="Y3011" s="2" t="s">
        <v>65</v>
      </c>
      <c r="Z3011" s="4"/>
      <c r="AA3011" s="3">
        <v>46173</v>
      </c>
      <c r="AB3011" s="2" t="s">
        <v>35</v>
      </c>
      <c r="AC3011" s="2">
        <v>436070</v>
      </c>
    </row>
    <row r="3012" spans="1:29" ht="51.75" x14ac:dyDescent="0.25">
      <c r="A3012" s="2" t="s">
        <v>29</v>
      </c>
      <c r="B3012" s="2" t="s">
        <v>42</v>
      </c>
      <c r="C3012" s="2" t="s">
        <v>43</v>
      </c>
      <c r="D3012" s="2" t="s">
        <v>32</v>
      </c>
      <c r="E3012" s="2" t="s">
        <v>6124</v>
      </c>
      <c r="F3012" s="2" t="s">
        <v>6125</v>
      </c>
      <c r="G3012" s="2">
        <v>3258000</v>
      </c>
      <c r="H3012" s="2">
        <v>1</v>
      </c>
      <c r="I3012" s="3">
        <v>46182</v>
      </c>
      <c r="J3012" s="4"/>
      <c r="K3012" s="2">
        <v>4608860</v>
      </c>
      <c r="L3012" s="2">
        <v>30000</v>
      </c>
      <c r="M3012" s="2" t="s">
        <v>126</v>
      </c>
      <c r="N3012" s="5">
        <v>46180</v>
      </c>
      <c r="O3012" s="2" t="s">
        <v>6126</v>
      </c>
      <c r="P3012" s="2" t="s">
        <v>36</v>
      </c>
      <c r="Q3012" s="2" t="s">
        <v>3746</v>
      </c>
      <c r="R3012" s="3">
        <v>46180</v>
      </c>
      <c r="S3012" s="2" t="s">
        <v>38</v>
      </c>
      <c r="T3012" s="2" t="s">
        <v>1862</v>
      </c>
      <c r="U3012" s="2">
        <v>0</v>
      </c>
      <c r="V3012" s="2">
        <v>0</v>
      </c>
      <c r="W3012" s="2" t="s">
        <v>6127</v>
      </c>
      <c r="X3012" s="2">
        <v>2025</v>
      </c>
      <c r="Y3012" s="2" t="s">
        <v>40</v>
      </c>
      <c r="Z3012" s="4"/>
      <c r="AA3012" s="3">
        <v>46173</v>
      </c>
      <c r="AB3012" s="2" t="s">
        <v>126</v>
      </c>
      <c r="AC3012" s="2">
        <v>436034</v>
      </c>
    </row>
    <row r="3013" spans="1:29" ht="51.75" x14ac:dyDescent="0.25">
      <c r="A3013" s="2" t="s">
        <v>29</v>
      </c>
      <c r="B3013" s="2" t="s">
        <v>42</v>
      </c>
      <c r="C3013" s="2" t="s">
        <v>43</v>
      </c>
      <c r="D3013" s="2" t="s">
        <v>32</v>
      </c>
      <c r="E3013" s="2" t="s">
        <v>6124</v>
      </c>
      <c r="F3013" s="2" t="s">
        <v>41</v>
      </c>
      <c r="G3013" s="2">
        <v>1000</v>
      </c>
      <c r="H3013" s="2">
        <v>1</v>
      </c>
      <c r="I3013" s="3">
        <v>46182</v>
      </c>
      <c r="J3013" s="4"/>
      <c r="K3013" s="2">
        <v>4608860</v>
      </c>
      <c r="L3013" s="2">
        <v>30000</v>
      </c>
      <c r="M3013" s="2" t="s">
        <v>126</v>
      </c>
      <c r="N3013" s="5">
        <v>46180</v>
      </c>
      <c r="O3013" s="2" t="s">
        <v>6126</v>
      </c>
      <c r="P3013" s="2" t="s">
        <v>36</v>
      </c>
      <c r="Q3013" s="2" t="s">
        <v>3746</v>
      </c>
      <c r="R3013" s="3">
        <v>46180</v>
      </c>
      <c r="S3013" s="2" t="s">
        <v>38</v>
      </c>
      <c r="T3013" s="2" t="s">
        <v>1862</v>
      </c>
      <c r="U3013" s="2">
        <v>0</v>
      </c>
      <c r="V3013" s="2">
        <v>0</v>
      </c>
      <c r="W3013" s="2" t="s">
        <v>6127</v>
      </c>
      <c r="X3013" s="2">
        <v>2025</v>
      </c>
      <c r="Y3013" s="2" t="s">
        <v>40</v>
      </c>
      <c r="Z3013" s="4"/>
      <c r="AA3013" s="3">
        <v>46173</v>
      </c>
      <c r="AB3013" s="2" t="s">
        <v>126</v>
      </c>
      <c r="AC3013" s="2">
        <v>436034</v>
      </c>
    </row>
    <row r="3014" spans="1:29" ht="51.75" x14ac:dyDescent="0.25">
      <c r="A3014" s="2" t="s">
        <v>29</v>
      </c>
      <c r="B3014" s="2" t="s">
        <v>42</v>
      </c>
      <c r="C3014" s="2" t="s">
        <v>43</v>
      </c>
      <c r="D3014" s="2" t="s">
        <v>32</v>
      </c>
      <c r="E3014" s="2" t="s">
        <v>6128</v>
      </c>
      <c r="F3014" s="2" t="s">
        <v>6129</v>
      </c>
      <c r="G3014" s="2">
        <v>2380000</v>
      </c>
      <c r="H3014" s="2">
        <v>1</v>
      </c>
      <c r="I3014" s="3">
        <v>46174</v>
      </c>
      <c r="J3014" s="4"/>
      <c r="K3014" s="2">
        <v>4608575</v>
      </c>
      <c r="L3014" s="2">
        <v>30000</v>
      </c>
      <c r="M3014" s="2" t="s">
        <v>126</v>
      </c>
      <c r="N3014" s="5">
        <v>46174</v>
      </c>
      <c r="O3014" s="2" t="s">
        <v>6130</v>
      </c>
      <c r="P3014" s="2" t="s">
        <v>36</v>
      </c>
      <c r="Q3014" s="2" t="s">
        <v>891</v>
      </c>
      <c r="R3014" s="3">
        <v>46174</v>
      </c>
      <c r="S3014" s="2" t="s">
        <v>38</v>
      </c>
      <c r="T3014" s="2" t="s">
        <v>892</v>
      </c>
      <c r="U3014" s="2" t="s">
        <v>6131</v>
      </c>
      <c r="V3014" s="2">
        <v>0</v>
      </c>
      <c r="W3014" s="2" t="s">
        <v>1684</v>
      </c>
      <c r="X3014" s="2">
        <v>2025</v>
      </c>
      <c r="Y3014" s="2" t="s">
        <v>40</v>
      </c>
      <c r="Z3014" s="4"/>
      <c r="AA3014" s="3">
        <v>46173</v>
      </c>
      <c r="AB3014" s="2" t="s">
        <v>126</v>
      </c>
      <c r="AC3014" s="2">
        <v>436008</v>
      </c>
    </row>
    <row r="3015" spans="1:29" ht="51.75" x14ac:dyDescent="0.25">
      <c r="A3015" s="2" t="s">
        <v>29</v>
      </c>
      <c r="B3015" s="2" t="s">
        <v>42</v>
      </c>
      <c r="C3015" s="2" t="s">
        <v>43</v>
      </c>
      <c r="D3015" s="2" t="s">
        <v>32</v>
      </c>
      <c r="E3015" s="2" t="s">
        <v>6128</v>
      </c>
      <c r="F3015" s="2" t="s">
        <v>41</v>
      </c>
      <c r="G3015" s="2">
        <v>1000</v>
      </c>
      <c r="H3015" s="2">
        <v>1</v>
      </c>
      <c r="I3015" s="3">
        <v>46174</v>
      </c>
      <c r="J3015" s="4"/>
      <c r="K3015" s="2">
        <v>4608575</v>
      </c>
      <c r="L3015" s="2">
        <v>30000</v>
      </c>
      <c r="M3015" s="2" t="s">
        <v>126</v>
      </c>
      <c r="N3015" s="5">
        <v>46174</v>
      </c>
      <c r="O3015" s="2" t="s">
        <v>6130</v>
      </c>
      <c r="P3015" s="2" t="s">
        <v>36</v>
      </c>
      <c r="Q3015" s="2" t="s">
        <v>891</v>
      </c>
      <c r="R3015" s="3">
        <v>46174</v>
      </c>
      <c r="S3015" s="2" t="s">
        <v>38</v>
      </c>
      <c r="T3015" s="2" t="s">
        <v>892</v>
      </c>
      <c r="U3015" s="2" t="s">
        <v>6131</v>
      </c>
      <c r="V3015" s="2">
        <v>0</v>
      </c>
      <c r="W3015" s="2" t="s">
        <v>1684</v>
      </c>
      <c r="X3015" s="2">
        <v>2025</v>
      </c>
      <c r="Y3015" s="2" t="s">
        <v>40</v>
      </c>
      <c r="Z3015" s="4"/>
      <c r="AA3015" s="3">
        <v>46173</v>
      </c>
      <c r="AB3015" s="2" t="s">
        <v>126</v>
      </c>
      <c r="AC3015" s="2">
        <v>436008</v>
      </c>
    </row>
    <row r="3016" spans="1:29" ht="51.75" x14ac:dyDescent="0.25">
      <c r="A3016" s="2" t="s">
        <v>29</v>
      </c>
      <c r="B3016" s="2" t="s">
        <v>42</v>
      </c>
      <c r="C3016" s="2" t="s">
        <v>43</v>
      </c>
      <c r="D3016" s="2" t="s">
        <v>32</v>
      </c>
      <c r="E3016" s="2" t="s">
        <v>6132</v>
      </c>
      <c r="F3016" s="2" t="s">
        <v>6133</v>
      </c>
      <c r="G3016" s="2">
        <v>4720000</v>
      </c>
      <c r="H3016" s="2">
        <v>1</v>
      </c>
      <c r="I3016" s="3">
        <v>46175</v>
      </c>
      <c r="J3016" s="4"/>
      <c r="K3016" s="2">
        <v>4608154</v>
      </c>
      <c r="L3016" s="2">
        <v>30000</v>
      </c>
      <c r="M3016" s="2" t="s">
        <v>357</v>
      </c>
      <c r="N3016" s="5">
        <v>46173</v>
      </c>
      <c r="O3016" s="2" t="s">
        <v>6134</v>
      </c>
      <c r="P3016" s="2" t="s">
        <v>36</v>
      </c>
      <c r="Q3016" s="2" t="s">
        <v>1046</v>
      </c>
      <c r="R3016" s="3">
        <v>46173</v>
      </c>
      <c r="S3016" s="2" t="s">
        <v>89</v>
      </c>
      <c r="T3016" s="2" t="s">
        <v>2663</v>
      </c>
      <c r="U3016" s="2">
        <v>0</v>
      </c>
      <c r="V3016" s="2" t="s">
        <v>6135</v>
      </c>
      <c r="W3016" s="2" t="s">
        <v>6136</v>
      </c>
      <c r="X3016" s="2">
        <v>2026</v>
      </c>
      <c r="Y3016" s="2" t="s">
        <v>40</v>
      </c>
      <c r="Z3016" s="4"/>
      <c r="AA3016" s="3">
        <v>46173</v>
      </c>
      <c r="AB3016" s="2" t="s">
        <v>357</v>
      </c>
      <c r="AC3016" s="2">
        <v>435962</v>
      </c>
    </row>
    <row r="3017" spans="1:29" ht="39" x14ac:dyDescent="0.25">
      <c r="A3017" s="2" t="s">
        <v>29</v>
      </c>
      <c r="B3017" s="2" t="s">
        <v>42</v>
      </c>
      <c r="C3017" s="2" t="s">
        <v>43</v>
      </c>
      <c r="D3017" s="2" t="s">
        <v>32</v>
      </c>
      <c r="E3017" s="2" t="s">
        <v>6132</v>
      </c>
      <c r="F3017" s="2" t="s">
        <v>41</v>
      </c>
      <c r="G3017" s="2">
        <v>1000</v>
      </c>
      <c r="H3017" s="2">
        <v>1</v>
      </c>
      <c r="I3017" s="3">
        <v>46175</v>
      </c>
      <c r="J3017" s="4"/>
      <c r="K3017" s="2">
        <v>4608154</v>
      </c>
      <c r="L3017" s="2">
        <v>30000</v>
      </c>
      <c r="M3017" s="2" t="s">
        <v>357</v>
      </c>
      <c r="N3017" s="5">
        <v>46173</v>
      </c>
      <c r="O3017" s="2" t="s">
        <v>6134</v>
      </c>
      <c r="P3017" s="2" t="s">
        <v>36</v>
      </c>
      <c r="Q3017" s="2" t="s">
        <v>1046</v>
      </c>
      <c r="R3017" s="3">
        <v>46173</v>
      </c>
      <c r="S3017" s="2" t="s">
        <v>89</v>
      </c>
      <c r="T3017" s="2" t="s">
        <v>2663</v>
      </c>
      <c r="U3017" s="2">
        <v>0</v>
      </c>
      <c r="V3017" s="2" t="s">
        <v>6135</v>
      </c>
      <c r="W3017" s="2" t="s">
        <v>6136</v>
      </c>
      <c r="X3017" s="2">
        <v>2026</v>
      </c>
      <c r="Y3017" s="2" t="s">
        <v>40</v>
      </c>
      <c r="Z3017" s="4"/>
      <c r="AA3017" s="3">
        <v>46173</v>
      </c>
      <c r="AB3017" s="2" t="s">
        <v>357</v>
      </c>
      <c r="AC3017" s="2">
        <v>435962</v>
      </c>
    </row>
    <row r="3018" spans="1:29" ht="64.5" x14ac:dyDescent="0.25">
      <c r="A3018" s="2" t="s">
        <v>29</v>
      </c>
      <c r="B3018" s="2" t="s">
        <v>42</v>
      </c>
      <c r="C3018" s="2" t="s">
        <v>43</v>
      </c>
      <c r="D3018" s="2" t="s">
        <v>32</v>
      </c>
      <c r="E3018" s="2" t="s">
        <v>6137</v>
      </c>
      <c r="F3018" s="2" t="s">
        <v>6138</v>
      </c>
      <c r="G3018" s="2">
        <v>2620000</v>
      </c>
      <c r="H3018" s="2">
        <v>1</v>
      </c>
      <c r="I3018" s="3">
        <v>46183</v>
      </c>
      <c r="J3018" s="4"/>
      <c r="K3018" s="2">
        <v>4607712</v>
      </c>
      <c r="L3018" s="2">
        <v>52400</v>
      </c>
      <c r="M3018" s="2" t="s">
        <v>275</v>
      </c>
      <c r="N3018" s="5">
        <v>46173</v>
      </c>
      <c r="O3018" s="2" t="s">
        <v>6139</v>
      </c>
      <c r="P3018" s="2" t="s">
        <v>36</v>
      </c>
      <c r="Q3018" s="2" t="s">
        <v>4302</v>
      </c>
      <c r="R3018" s="3">
        <v>46173</v>
      </c>
      <c r="S3018" s="2" t="s">
        <v>277</v>
      </c>
      <c r="T3018" s="2" t="s">
        <v>52</v>
      </c>
      <c r="U3018" s="2">
        <v>0</v>
      </c>
      <c r="V3018" s="2" t="s">
        <v>82</v>
      </c>
      <c r="W3018" s="2" t="s">
        <v>105</v>
      </c>
      <c r="X3018" s="2">
        <v>2026</v>
      </c>
      <c r="Y3018" s="2" t="s">
        <v>40</v>
      </c>
      <c r="Z3018" s="4"/>
      <c r="AA3018" s="3">
        <v>46173</v>
      </c>
      <c r="AB3018" s="2" t="s">
        <v>275</v>
      </c>
      <c r="AC3018" s="2">
        <v>435912</v>
      </c>
    </row>
    <row r="3019" spans="1:29" ht="39" x14ac:dyDescent="0.25">
      <c r="A3019" s="2" t="s">
        <v>29</v>
      </c>
      <c r="B3019" s="2" t="s">
        <v>42</v>
      </c>
      <c r="C3019" s="2" t="s">
        <v>43</v>
      </c>
      <c r="D3019" s="2" t="s">
        <v>32</v>
      </c>
      <c r="E3019" s="2" t="s">
        <v>6137</v>
      </c>
      <c r="F3019" s="2" t="s">
        <v>41</v>
      </c>
      <c r="G3019" s="2">
        <v>1000</v>
      </c>
      <c r="H3019" s="2">
        <v>1</v>
      </c>
      <c r="I3019" s="3">
        <v>46183</v>
      </c>
      <c r="J3019" s="4"/>
      <c r="K3019" s="2">
        <v>4607712</v>
      </c>
      <c r="L3019" s="2">
        <v>52400</v>
      </c>
      <c r="M3019" s="2" t="s">
        <v>275</v>
      </c>
      <c r="N3019" s="5">
        <v>46173</v>
      </c>
      <c r="O3019" s="2" t="s">
        <v>6139</v>
      </c>
      <c r="P3019" s="2" t="s">
        <v>36</v>
      </c>
      <c r="Q3019" s="2" t="s">
        <v>4302</v>
      </c>
      <c r="R3019" s="3">
        <v>46173</v>
      </c>
      <c r="S3019" s="2" t="s">
        <v>277</v>
      </c>
      <c r="T3019" s="2" t="s">
        <v>52</v>
      </c>
      <c r="U3019" s="2">
        <v>0</v>
      </c>
      <c r="V3019" s="2" t="s">
        <v>82</v>
      </c>
      <c r="W3019" s="2" t="s">
        <v>105</v>
      </c>
      <c r="X3019" s="2">
        <v>2026</v>
      </c>
      <c r="Y3019" s="2" t="s">
        <v>40</v>
      </c>
      <c r="Z3019" s="4"/>
      <c r="AA3019" s="3">
        <v>46173</v>
      </c>
      <c r="AB3019" s="2" t="s">
        <v>275</v>
      </c>
      <c r="AC3019" s="2">
        <v>435912</v>
      </c>
    </row>
    <row r="3020" spans="1:29" ht="102.75" x14ac:dyDescent="0.25">
      <c r="A3020" s="2" t="s">
        <v>29</v>
      </c>
      <c r="B3020" s="2" t="s">
        <v>42</v>
      </c>
      <c r="C3020" s="2" t="s">
        <v>43</v>
      </c>
      <c r="D3020" s="2" t="s">
        <v>32</v>
      </c>
      <c r="E3020" s="2" t="s">
        <v>6140</v>
      </c>
      <c r="F3020" s="2" t="s">
        <v>6141</v>
      </c>
      <c r="G3020" s="2">
        <v>1104000</v>
      </c>
      <c r="H3020" s="2">
        <v>1</v>
      </c>
      <c r="I3020" s="3">
        <v>46175</v>
      </c>
      <c r="J3020" s="4"/>
      <c r="K3020" s="2">
        <v>4607433</v>
      </c>
      <c r="L3020" s="2">
        <v>10000</v>
      </c>
      <c r="M3020" s="2" t="s">
        <v>35</v>
      </c>
      <c r="N3020" s="5">
        <v>46173</v>
      </c>
      <c r="O3020" s="2" t="s">
        <v>6142</v>
      </c>
      <c r="P3020" s="2" t="s">
        <v>36</v>
      </c>
      <c r="Q3020" s="2" t="s">
        <v>53</v>
      </c>
      <c r="R3020" s="3">
        <v>46173</v>
      </c>
      <c r="S3020" s="2" t="s">
        <v>38</v>
      </c>
      <c r="T3020" s="2" t="s">
        <v>6143</v>
      </c>
      <c r="U3020" s="2">
        <v>0</v>
      </c>
      <c r="V3020" s="2">
        <v>0</v>
      </c>
      <c r="W3020" s="2" t="s">
        <v>6144</v>
      </c>
      <c r="X3020" s="2">
        <v>2026</v>
      </c>
      <c r="Y3020" s="2" t="s">
        <v>40</v>
      </c>
      <c r="Z3020" s="4"/>
      <c r="AA3020" s="3">
        <v>46173</v>
      </c>
      <c r="AB3020" s="2" t="s">
        <v>35</v>
      </c>
      <c r="AC3020" s="2">
        <v>435876</v>
      </c>
    </row>
    <row r="3021" spans="1:29" ht="102.75" x14ac:dyDescent="0.25">
      <c r="A3021" s="2" t="s">
        <v>29</v>
      </c>
      <c r="B3021" s="2" t="s">
        <v>42</v>
      </c>
      <c r="C3021" s="2" t="s">
        <v>43</v>
      </c>
      <c r="D3021" s="2" t="s">
        <v>32</v>
      </c>
      <c r="E3021" s="2" t="s">
        <v>6140</v>
      </c>
      <c r="F3021" s="2" t="s">
        <v>41</v>
      </c>
      <c r="G3021" s="2">
        <v>1000</v>
      </c>
      <c r="H3021" s="2">
        <v>1</v>
      </c>
      <c r="I3021" s="3">
        <v>46175</v>
      </c>
      <c r="J3021" s="4"/>
      <c r="K3021" s="2">
        <v>4607433</v>
      </c>
      <c r="L3021" s="2">
        <v>10000</v>
      </c>
      <c r="M3021" s="2" t="s">
        <v>35</v>
      </c>
      <c r="N3021" s="5">
        <v>46173</v>
      </c>
      <c r="O3021" s="2" t="s">
        <v>6142</v>
      </c>
      <c r="P3021" s="2" t="s">
        <v>36</v>
      </c>
      <c r="Q3021" s="2" t="s">
        <v>53</v>
      </c>
      <c r="R3021" s="3">
        <v>46173</v>
      </c>
      <c r="S3021" s="2" t="s">
        <v>38</v>
      </c>
      <c r="T3021" s="2" t="s">
        <v>6143</v>
      </c>
      <c r="U3021" s="2">
        <v>0</v>
      </c>
      <c r="V3021" s="2">
        <v>0</v>
      </c>
      <c r="W3021" s="2" t="s">
        <v>6144</v>
      </c>
      <c r="X3021" s="2">
        <v>2026</v>
      </c>
      <c r="Y3021" s="2" t="s">
        <v>40</v>
      </c>
      <c r="Z3021" s="4"/>
      <c r="AA3021" s="3">
        <v>46173</v>
      </c>
      <c r="AB3021" s="2" t="s">
        <v>35</v>
      </c>
      <c r="AC3021" s="2">
        <v>435876</v>
      </c>
    </row>
    <row r="3022" spans="1:29" ht="64.5" x14ac:dyDescent="0.25">
      <c r="A3022" s="2" t="s">
        <v>29</v>
      </c>
      <c r="B3022" s="2" t="s">
        <v>42</v>
      </c>
      <c r="C3022" s="2" t="s">
        <v>43</v>
      </c>
      <c r="D3022" s="2" t="s">
        <v>32</v>
      </c>
      <c r="E3022" s="2" t="s">
        <v>6145</v>
      </c>
      <c r="F3022" s="2" t="s">
        <v>6146</v>
      </c>
      <c r="G3022" s="2">
        <v>2080000</v>
      </c>
      <c r="H3022" s="2">
        <v>1</v>
      </c>
      <c r="I3022" s="3">
        <v>46176</v>
      </c>
      <c r="J3022" s="4"/>
      <c r="K3022" s="2">
        <v>2173705</v>
      </c>
      <c r="L3022" s="2">
        <v>30000</v>
      </c>
      <c r="M3022" s="2" t="s">
        <v>4265</v>
      </c>
      <c r="N3022" s="5">
        <v>46173</v>
      </c>
      <c r="O3022" s="2" t="s">
        <v>6147</v>
      </c>
      <c r="P3022" s="2" t="s">
        <v>36</v>
      </c>
      <c r="Q3022" s="2" t="s">
        <v>2386</v>
      </c>
      <c r="R3022" s="3">
        <v>46173</v>
      </c>
      <c r="S3022" s="2" t="s">
        <v>251</v>
      </c>
      <c r="T3022" s="2" t="s">
        <v>2064</v>
      </c>
      <c r="U3022" s="2" t="s">
        <v>6148</v>
      </c>
      <c r="V3022" s="2" t="s">
        <v>6149</v>
      </c>
      <c r="W3022" s="2" t="s">
        <v>760</v>
      </c>
      <c r="X3022" s="2">
        <v>2026</v>
      </c>
      <c r="Y3022" s="2" t="s">
        <v>40</v>
      </c>
      <c r="Z3022" s="4"/>
      <c r="AA3022" s="3">
        <v>46173</v>
      </c>
      <c r="AB3022" s="2" t="s">
        <v>4265</v>
      </c>
      <c r="AC3022" s="2">
        <v>435838</v>
      </c>
    </row>
    <row r="3023" spans="1:29" ht="51.75" x14ac:dyDescent="0.25">
      <c r="A3023" s="2" t="s">
        <v>29</v>
      </c>
      <c r="B3023" s="2" t="s">
        <v>42</v>
      </c>
      <c r="C3023" s="2" t="s">
        <v>43</v>
      </c>
      <c r="D3023" s="2" t="s">
        <v>32</v>
      </c>
      <c r="E3023" s="2" t="s">
        <v>6145</v>
      </c>
      <c r="F3023" s="2" t="s">
        <v>41</v>
      </c>
      <c r="G3023" s="2">
        <v>1000</v>
      </c>
      <c r="H3023" s="2">
        <v>1</v>
      </c>
      <c r="I3023" s="3">
        <v>46176</v>
      </c>
      <c r="J3023" s="4"/>
      <c r="K3023" s="2">
        <v>2173705</v>
      </c>
      <c r="L3023" s="2">
        <v>30000</v>
      </c>
      <c r="M3023" s="2" t="s">
        <v>4265</v>
      </c>
      <c r="N3023" s="5">
        <v>46173</v>
      </c>
      <c r="O3023" s="2" t="s">
        <v>6147</v>
      </c>
      <c r="P3023" s="2" t="s">
        <v>36</v>
      </c>
      <c r="Q3023" s="2" t="s">
        <v>2386</v>
      </c>
      <c r="R3023" s="3">
        <v>46173</v>
      </c>
      <c r="S3023" s="2" t="s">
        <v>251</v>
      </c>
      <c r="T3023" s="2" t="s">
        <v>2064</v>
      </c>
      <c r="U3023" s="2" t="s">
        <v>6148</v>
      </c>
      <c r="V3023" s="2" t="s">
        <v>6149</v>
      </c>
      <c r="W3023" s="2" t="s">
        <v>760</v>
      </c>
      <c r="X3023" s="2">
        <v>2026</v>
      </c>
      <c r="Y3023" s="2" t="s">
        <v>40</v>
      </c>
      <c r="Z3023" s="4"/>
      <c r="AA3023" s="3">
        <v>46173</v>
      </c>
      <c r="AB3023" s="2" t="s">
        <v>4265</v>
      </c>
      <c r="AC3023" s="2">
        <v>435838</v>
      </c>
    </row>
    <row r="3024" spans="1:29" ht="64.5" x14ac:dyDescent="0.25">
      <c r="A3024" s="2" t="s">
        <v>29</v>
      </c>
      <c r="B3024" s="2" t="s">
        <v>42</v>
      </c>
      <c r="C3024" s="2" t="s">
        <v>43</v>
      </c>
      <c r="D3024" s="2" t="s">
        <v>32</v>
      </c>
      <c r="E3024" s="2" t="s">
        <v>6150</v>
      </c>
      <c r="F3024" s="2" t="s">
        <v>6151</v>
      </c>
      <c r="G3024" s="2">
        <v>1970000</v>
      </c>
      <c r="H3024" s="2">
        <v>1</v>
      </c>
      <c r="I3024" s="3">
        <v>46176</v>
      </c>
      <c r="J3024" s="4"/>
      <c r="K3024" s="2">
        <v>4259648</v>
      </c>
      <c r="L3024" s="2">
        <v>39400</v>
      </c>
      <c r="M3024" s="2" t="s">
        <v>172</v>
      </c>
      <c r="N3024" s="5">
        <v>46173</v>
      </c>
      <c r="O3024" s="2" t="s">
        <v>6152</v>
      </c>
      <c r="P3024" s="2" t="s">
        <v>36</v>
      </c>
      <c r="Q3024" s="2" t="s">
        <v>2386</v>
      </c>
      <c r="R3024" s="3">
        <v>46175</v>
      </c>
      <c r="S3024" s="2" t="s">
        <v>174</v>
      </c>
      <c r="T3024" s="2" t="s">
        <v>2064</v>
      </c>
      <c r="U3024" s="2">
        <v>0</v>
      </c>
      <c r="V3024" s="2">
        <v>0</v>
      </c>
      <c r="W3024" s="2" t="s">
        <v>64</v>
      </c>
      <c r="X3024" s="2">
        <v>2026</v>
      </c>
      <c r="Y3024" s="2" t="s">
        <v>40</v>
      </c>
      <c r="Z3024" s="4"/>
      <c r="AA3024" s="3">
        <v>46173</v>
      </c>
      <c r="AB3024" s="2" t="s">
        <v>172</v>
      </c>
      <c r="AC3024" s="2">
        <v>435810</v>
      </c>
    </row>
    <row r="3025" spans="1:29" ht="39" x14ac:dyDescent="0.25">
      <c r="A3025" s="2" t="s">
        <v>29</v>
      </c>
      <c r="B3025" s="2" t="s">
        <v>42</v>
      </c>
      <c r="C3025" s="2" t="s">
        <v>43</v>
      </c>
      <c r="D3025" s="2" t="s">
        <v>32</v>
      </c>
      <c r="E3025" s="2" t="s">
        <v>6150</v>
      </c>
      <c r="F3025" s="2" t="s">
        <v>41</v>
      </c>
      <c r="G3025" s="2">
        <v>1000</v>
      </c>
      <c r="H3025" s="2">
        <v>1</v>
      </c>
      <c r="I3025" s="3">
        <v>46176</v>
      </c>
      <c r="J3025" s="4"/>
      <c r="K3025" s="2">
        <v>4259648</v>
      </c>
      <c r="L3025" s="2">
        <v>39400</v>
      </c>
      <c r="M3025" s="2" t="s">
        <v>172</v>
      </c>
      <c r="N3025" s="5">
        <v>46173</v>
      </c>
      <c r="O3025" s="2" t="s">
        <v>6152</v>
      </c>
      <c r="P3025" s="2" t="s">
        <v>36</v>
      </c>
      <c r="Q3025" s="2" t="s">
        <v>2386</v>
      </c>
      <c r="R3025" s="3">
        <v>46175</v>
      </c>
      <c r="S3025" s="2" t="s">
        <v>174</v>
      </c>
      <c r="T3025" s="2" t="s">
        <v>2064</v>
      </c>
      <c r="U3025" s="2">
        <v>0</v>
      </c>
      <c r="V3025" s="2">
        <v>0</v>
      </c>
      <c r="W3025" s="2" t="s">
        <v>64</v>
      </c>
      <c r="X3025" s="2">
        <v>2026</v>
      </c>
      <c r="Y3025" s="2" t="s">
        <v>40</v>
      </c>
      <c r="Z3025" s="4"/>
      <c r="AA3025" s="3">
        <v>46173</v>
      </c>
      <c r="AB3025" s="2" t="s">
        <v>172</v>
      </c>
      <c r="AC3025" s="2">
        <v>435810</v>
      </c>
    </row>
    <row r="3026" spans="1:29" ht="51.75" x14ac:dyDescent="0.25">
      <c r="A3026" s="2" t="s">
        <v>29</v>
      </c>
      <c r="B3026" s="2" t="s">
        <v>42</v>
      </c>
      <c r="C3026" s="2" t="s">
        <v>43</v>
      </c>
      <c r="D3026" s="2" t="s">
        <v>32</v>
      </c>
      <c r="E3026" s="2" t="s">
        <v>6153</v>
      </c>
      <c r="F3026" s="2" t="s">
        <v>6154</v>
      </c>
      <c r="G3026" s="2">
        <v>3900000</v>
      </c>
      <c r="H3026" s="2">
        <v>1</v>
      </c>
      <c r="I3026" s="3">
        <v>46177</v>
      </c>
      <c r="J3026" s="4"/>
      <c r="K3026" s="2">
        <v>4606634</v>
      </c>
      <c r="L3026" s="2">
        <v>78000</v>
      </c>
      <c r="M3026" s="2" t="s">
        <v>172</v>
      </c>
      <c r="N3026" s="5">
        <v>46173</v>
      </c>
      <c r="O3026" s="2" t="s">
        <v>6155</v>
      </c>
      <c r="P3026" s="2" t="s">
        <v>36</v>
      </c>
      <c r="Q3026" s="2" t="s">
        <v>6156</v>
      </c>
      <c r="R3026" s="3">
        <v>46173</v>
      </c>
      <c r="S3026" s="2" t="s">
        <v>174</v>
      </c>
      <c r="T3026" s="2" t="s">
        <v>210</v>
      </c>
      <c r="U3026" s="2">
        <v>0</v>
      </c>
      <c r="V3026" s="2" t="s">
        <v>2401</v>
      </c>
      <c r="W3026" s="2" t="s">
        <v>1117</v>
      </c>
      <c r="X3026" s="2">
        <v>2026</v>
      </c>
      <c r="Y3026" s="2" t="s">
        <v>40</v>
      </c>
      <c r="Z3026" s="4"/>
      <c r="AA3026" s="3">
        <v>46173</v>
      </c>
      <c r="AB3026" s="2" t="s">
        <v>172</v>
      </c>
      <c r="AC3026" s="2">
        <v>435778</v>
      </c>
    </row>
    <row r="3027" spans="1:29" ht="39" x14ac:dyDescent="0.25">
      <c r="A3027" s="2" t="s">
        <v>29</v>
      </c>
      <c r="B3027" s="2" t="s">
        <v>42</v>
      </c>
      <c r="C3027" s="2" t="s">
        <v>43</v>
      </c>
      <c r="D3027" s="2" t="s">
        <v>32</v>
      </c>
      <c r="E3027" s="2" t="s">
        <v>6153</v>
      </c>
      <c r="F3027" s="2" t="s">
        <v>41</v>
      </c>
      <c r="G3027" s="2">
        <v>1000</v>
      </c>
      <c r="H3027" s="2">
        <v>1</v>
      </c>
      <c r="I3027" s="3">
        <v>46177</v>
      </c>
      <c r="J3027" s="4"/>
      <c r="K3027" s="2">
        <v>4606634</v>
      </c>
      <c r="L3027" s="2">
        <v>78000</v>
      </c>
      <c r="M3027" s="2" t="s">
        <v>172</v>
      </c>
      <c r="N3027" s="5">
        <v>46173</v>
      </c>
      <c r="O3027" s="2" t="s">
        <v>6155</v>
      </c>
      <c r="P3027" s="2" t="s">
        <v>36</v>
      </c>
      <c r="Q3027" s="2" t="s">
        <v>6156</v>
      </c>
      <c r="R3027" s="3">
        <v>46173</v>
      </c>
      <c r="S3027" s="2" t="s">
        <v>174</v>
      </c>
      <c r="T3027" s="2" t="s">
        <v>210</v>
      </c>
      <c r="U3027" s="2">
        <v>0</v>
      </c>
      <c r="V3027" s="2" t="s">
        <v>2401</v>
      </c>
      <c r="W3027" s="2" t="s">
        <v>1117</v>
      </c>
      <c r="X3027" s="2">
        <v>2026</v>
      </c>
      <c r="Y3027" s="2" t="s">
        <v>40</v>
      </c>
      <c r="Z3027" s="4"/>
      <c r="AA3027" s="3">
        <v>46173</v>
      </c>
      <c r="AB3027" s="2" t="s">
        <v>172</v>
      </c>
      <c r="AC3027" s="2">
        <v>435778</v>
      </c>
    </row>
    <row r="3028" spans="1:29" ht="64.5" x14ac:dyDescent="0.25">
      <c r="A3028" s="2" t="s">
        <v>29</v>
      </c>
      <c r="B3028" s="2" t="s">
        <v>42</v>
      </c>
      <c r="C3028" s="2" t="s">
        <v>43</v>
      </c>
      <c r="D3028" s="2" t="s">
        <v>32</v>
      </c>
      <c r="E3028" s="2" t="s">
        <v>6157</v>
      </c>
      <c r="F3028" s="2" t="s">
        <v>6158</v>
      </c>
      <c r="G3028" s="2">
        <v>1970000</v>
      </c>
      <c r="H3028" s="2">
        <v>1</v>
      </c>
      <c r="I3028" s="3">
        <v>46175</v>
      </c>
      <c r="J3028" s="4"/>
      <c r="K3028" s="2">
        <v>4601281</v>
      </c>
      <c r="L3028" s="2">
        <v>39400</v>
      </c>
      <c r="M3028" s="2" t="s">
        <v>187</v>
      </c>
      <c r="N3028" s="5">
        <v>46172</v>
      </c>
      <c r="O3028" s="2" t="s">
        <v>6159</v>
      </c>
      <c r="P3028" s="2" t="s">
        <v>36</v>
      </c>
      <c r="Q3028" s="2" t="s">
        <v>2386</v>
      </c>
      <c r="R3028" s="3">
        <v>46173</v>
      </c>
      <c r="S3028" s="2" t="s">
        <v>51</v>
      </c>
      <c r="T3028" s="2" t="s">
        <v>2064</v>
      </c>
      <c r="U3028" s="2">
        <v>0</v>
      </c>
      <c r="V3028" s="2">
        <v>0</v>
      </c>
      <c r="W3028" s="2" t="s">
        <v>64</v>
      </c>
      <c r="X3028" s="2">
        <v>2026</v>
      </c>
      <c r="Y3028" s="2" t="s">
        <v>40</v>
      </c>
      <c r="Z3028" s="4"/>
      <c r="AA3028" s="3">
        <v>46173</v>
      </c>
      <c r="AB3028" s="2" t="s">
        <v>187</v>
      </c>
      <c r="AC3028" s="2">
        <v>435732</v>
      </c>
    </row>
    <row r="3029" spans="1:29" ht="39" x14ac:dyDescent="0.25">
      <c r="A3029" s="2" t="s">
        <v>29</v>
      </c>
      <c r="B3029" s="2" t="s">
        <v>42</v>
      </c>
      <c r="C3029" s="2" t="s">
        <v>43</v>
      </c>
      <c r="D3029" s="2" t="s">
        <v>32</v>
      </c>
      <c r="E3029" s="2" t="s">
        <v>6157</v>
      </c>
      <c r="F3029" s="2" t="s">
        <v>41</v>
      </c>
      <c r="G3029" s="2">
        <v>1000</v>
      </c>
      <c r="H3029" s="2">
        <v>1</v>
      </c>
      <c r="I3029" s="3">
        <v>46175</v>
      </c>
      <c r="J3029" s="4"/>
      <c r="K3029" s="2">
        <v>4601281</v>
      </c>
      <c r="L3029" s="2">
        <v>39400</v>
      </c>
      <c r="M3029" s="2" t="s">
        <v>187</v>
      </c>
      <c r="N3029" s="5">
        <v>46172</v>
      </c>
      <c r="O3029" s="2" t="s">
        <v>6159</v>
      </c>
      <c r="P3029" s="2" t="s">
        <v>36</v>
      </c>
      <c r="Q3029" s="2" t="s">
        <v>2386</v>
      </c>
      <c r="R3029" s="3">
        <v>46173</v>
      </c>
      <c r="S3029" s="2" t="s">
        <v>51</v>
      </c>
      <c r="T3029" s="2" t="s">
        <v>2064</v>
      </c>
      <c r="U3029" s="2">
        <v>0</v>
      </c>
      <c r="V3029" s="2">
        <v>0</v>
      </c>
      <c r="W3029" s="2" t="s">
        <v>64</v>
      </c>
      <c r="X3029" s="2">
        <v>2026</v>
      </c>
      <c r="Y3029" s="2" t="s">
        <v>40</v>
      </c>
      <c r="Z3029" s="4"/>
      <c r="AA3029" s="3">
        <v>46173</v>
      </c>
      <c r="AB3029" s="2" t="s">
        <v>187</v>
      </c>
      <c r="AC3029" s="2">
        <v>435732</v>
      </c>
    </row>
    <row r="3030" spans="1:29" ht="77.25" x14ac:dyDescent="0.25">
      <c r="A3030" s="2" t="s">
        <v>29</v>
      </c>
      <c r="B3030" s="2" t="s">
        <v>42</v>
      </c>
      <c r="C3030" s="2" t="s">
        <v>43</v>
      </c>
      <c r="D3030" s="2" t="s">
        <v>636</v>
      </c>
      <c r="E3030" s="2" t="s">
        <v>6160</v>
      </c>
      <c r="F3030" s="2" t="s">
        <v>6161</v>
      </c>
      <c r="G3030" s="2">
        <v>3512000</v>
      </c>
      <c r="H3030" s="2">
        <v>1</v>
      </c>
      <c r="I3030" s="3">
        <v>46191</v>
      </c>
      <c r="J3030" s="4"/>
      <c r="K3030" s="2">
        <v>4598383</v>
      </c>
      <c r="L3030" s="2">
        <v>117050</v>
      </c>
      <c r="M3030" s="2" t="s">
        <v>2249</v>
      </c>
      <c r="N3030" s="5">
        <v>46178</v>
      </c>
      <c r="O3030" s="2" t="s">
        <v>6162</v>
      </c>
      <c r="P3030" s="2" t="s">
        <v>181</v>
      </c>
      <c r="Q3030" s="2" t="s">
        <v>5999</v>
      </c>
      <c r="R3030" s="3">
        <v>46178</v>
      </c>
      <c r="S3030" s="2" t="s">
        <v>224</v>
      </c>
      <c r="T3030" s="2" t="s">
        <v>1669</v>
      </c>
      <c r="U3030" s="2">
        <v>0</v>
      </c>
      <c r="V3030" s="2" t="s">
        <v>6163</v>
      </c>
      <c r="W3030" s="2" t="s">
        <v>6164</v>
      </c>
      <c r="X3030" s="2">
        <v>2026</v>
      </c>
      <c r="Y3030" s="2" t="s">
        <v>65</v>
      </c>
      <c r="Z3030" s="4"/>
      <c r="AA3030" s="3">
        <v>46173</v>
      </c>
      <c r="AB3030" s="2" t="s">
        <v>2249</v>
      </c>
      <c r="AC3030" s="2">
        <v>435670</v>
      </c>
    </row>
    <row r="3031" spans="1:29" ht="77.25" x14ac:dyDescent="0.25">
      <c r="A3031" s="2" t="s">
        <v>29</v>
      </c>
      <c r="B3031" s="2" t="s">
        <v>42</v>
      </c>
      <c r="C3031" s="2" t="s">
        <v>43</v>
      </c>
      <c r="D3031" s="2" t="s">
        <v>636</v>
      </c>
      <c r="E3031" s="2" t="s">
        <v>6160</v>
      </c>
      <c r="F3031" s="2" t="s">
        <v>41</v>
      </c>
      <c r="G3031" s="2">
        <v>5000</v>
      </c>
      <c r="H3031" s="2">
        <v>1</v>
      </c>
      <c r="I3031" s="3">
        <v>46191</v>
      </c>
      <c r="J3031" s="4"/>
      <c r="K3031" s="2">
        <v>4598383</v>
      </c>
      <c r="L3031" s="2">
        <v>117050</v>
      </c>
      <c r="M3031" s="2" t="s">
        <v>2249</v>
      </c>
      <c r="N3031" s="5">
        <v>46178</v>
      </c>
      <c r="O3031" s="2" t="s">
        <v>6162</v>
      </c>
      <c r="P3031" s="2" t="s">
        <v>181</v>
      </c>
      <c r="Q3031" s="2" t="s">
        <v>5999</v>
      </c>
      <c r="R3031" s="3">
        <v>46178</v>
      </c>
      <c r="S3031" s="2" t="s">
        <v>224</v>
      </c>
      <c r="T3031" s="2" t="s">
        <v>1669</v>
      </c>
      <c r="U3031" s="2">
        <v>0</v>
      </c>
      <c r="V3031" s="2" t="s">
        <v>6163</v>
      </c>
      <c r="W3031" s="2" t="s">
        <v>6164</v>
      </c>
      <c r="X3031" s="2">
        <v>2026</v>
      </c>
      <c r="Y3031" s="2" t="s">
        <v>65</v>
      </c>
      <c r="Z3031" s="4"/>
      <c r="AA3031" s="3">
        <v>46173</v>
      </c>
      <c r="AB3031" s="2" t="s">
        <v>2249</v>
      </c>
      <c r="AC3031" s="2">
        <v>435670</v>
      </c>
    </row>
    <row r="3032" spans="1:29" ht="102.75" x14ac:dyDescent="0.25">
      <c r="A3032" s="2" t="s">
        <v>29</v>
      </c>
      <c r="B3032" s="2" t="s">
        <v>42</v>
      </c>
      <c r="C3032" s="2" t="s">
        <v>43</v>
      </c>
      <c r="D3032" s="2" t="s">
        <v>32</v>
      </c>
      <c r="E3032" s="2" t="s">
        <v>6165</v>
      </c>
      <c r="F3032" s="2" t="s">
        <v>6166</v>
      </c>
      <c r="G3032" s="2">
        <v>2270000</v>
      </c>
      <c r="H3032" s="2">
        <v>1</v>
      </c>
      <c r="I3032" s="3">
        <v>46174</v>
      </c>
      <c r="J3032" s="4"/>
      <c r="K3032" s="2">
        <v>3743355</v>
      </c>
      <c r="L3032" s="2">
        <v>20000</v>
      </c>
      <c r="M3032" s="2" t="s">
        <v>35</v>
      </c>
      <c r="N3032" s="5">
        <v>46173</v>
      </c>
      <c r="O3032" s="2" t="s">
        <v>6167</v>
      </c>
      <c r="P3032" s="2" t="s">
        <v>36</v>
      </c>
      <c r="Q3032" s="2" t="s">
        <v>6168</v>
      </c>
      <c r="R3032" s="3">
        <v>46173</v>
      </c>
      <c r="S3032" s="2" t="s">
        <v>38</v>
      </c>
      <c r="T3032" s="2" t="s">
        <v>6169</v>
      </c>
      <c r="U3032" s="2">
        <v>0</v>
      </c>
      <c r="V3032" s="2" t="s">
        <v>6170</v>
      </c>
      <c r="W3032" s="2" t="s">
        <v>154</v>
      </c>
      <c r="X3032" s="2">
        <v>2025</v>
      </c>
      <c r="Y3032" s="2" t="s">
        <v>40</v>
      </c>
      <c r="Z3032" s="4"/>
      <c r="AA3032" s="3">
        <v>46173</v>
      </c>
      <c r="AB3032" s="2" t="s">
        <v>35</v>
      </c>
      <c r="AC3032" s="2">
        <v>435646</v>
      </c>
    </row>
    <row r="3033" spans="1:29" ht="102.75" x14ac:dyDescent="0.25">
      <c r="A3033" s="2" t="s">
        <v>29</v>
      </c>
      <c r="B3033" s="2" t="s">
        <v>42</v>
      </c>
      <c r="C3033" s="2" t="s">
        <v>43</v>
      </c>
      <c r="D3033" s="2" t="s">
        <v>32</v>
      </c>
      <c r="E3033" s="2" t="s">
        <v>6165</v>
      </c>
      <c r="F3033" s="2" t="s">
        <v>41</v>
      </c>
      <c r="G3033" s="2">
        <v>1000</v>
      </c>
      <c r="H3033" s="2">
        <v>1</v>
      </c>
      <c r="I3033" s="3">
        <v>46174</v>
      </c>
      <c r="J3033" s="4"/>
      <c r="K3033" s="2">
        <v>3743355</v>
      </c>
      <c r="L3033" s="2">
        <v>20000</v>
      </c>
      <c r="M3033" s="2" t="s">
        <v>35</v>
      </c>
      <c r="N3033" s="5">
        <v>46173</v>
      </c>
      <c r="O3033" s="2" t="s">
        <v>6167</v>
      </c>
      <c r="P3033" s="2" t="s">
        <v>36</v>
      </c>
      <c r="Q3033" s="2" t="s">
        <v>6168</v>
      </c>
      <c r="R3033" s="3">
        <v>46173</v>
      </c>
      <c r="S3033" s="2" t="s">
        <v>38</v>
      </c>
      <c r="T3033" s="2" t="s">
        <v>6169</v>
      </c>
      <c r="U3033" s="2">
        <v>0</v>
      </c>
      <c r="V3033" s="2" t="s">
        <v>6170</v>
      </c>
      <c r="W3033" s="2" t="s">
        <v>154</v>
      </c>
      <c r="X3033" s="2">
        <v>2025</v>
      </c>
      <c r="Y3033" s="2" t="s">
        <v>40</v>
      </c>
      <c r="Z3033" s="4"/>
      <c r="AA3033" s="3">
        <v>46173</v>
      </c>
      <c r="AB3033" s="2" t="s">
        <v>35</v>
      </c>
      <c r="AC3033" s="2">
        <v>435646</v>
      </c>
    </row>
    <row r="3034" spans="1:29" ht="90" x14ac:dyDescent="0.25">
      <c r="A3034" s="2" t="s">
        <v>29</v>
      </c>
      <c r="B3034" s="2" t="s">
        <v>42</v>
      </c>
      <c r="C3034" s="2" t="s">
        <v>43</v>
      </c>
      <c r="D3034" s="2" t="s">
        <v>164</v>
      </c>
      <c r="E3034" s="2" t="s">
        <v>6171</v>
      </c>
      <c r="F3034" s="2" t="s">
        <v>6172</v>
      </c>
      <c r="G3034" s="2">
        <v>2613000</v>
      </c>
      <c r="H3034" s="2">
        <v>1</v>
      </c>
      <c r="I3034" s="3">
        <v>46179</v>
      </c>
      <c r="J3034" s="4"/>
      <c r="K3034" s="2">
        <v>1979577</v>
      </c>
      <c r="L3034" s="2">
        <v>88900</v>
      </c>
      <c r="M3034" s="2" t="s">
        <v>4544</v>
      </c>
      <c r="N3034" s="5">
        <v>46179</v>
      </c>
      <c r="O3034" s="2" t="s">
        <v>6173</v>
      </c>
      <c r="P3034" s="2" t="s">
        <v>49</v>
      </c>
      <c r="Q3034" s="2" t="s">
        <v>1828</v>
      </c>
      <c r="R3034" s="3">
        <v>46179</v>
      </c>
      <c r="S3034" s="2" t="s">
        <v>110</v>
      </c>
      <c r="T3034" s="2" t="s">
        <v>1829</v>
      </c>
      <c r="U3034" s="2">
        <v>0</v>
      </c>
      <c r="V3034" s="2">
        <v>0</v>
      </c>
      <c r="W3034" s="2" t="s">
        <v>1830</v>
      </c>
      <c r="X3034" s="2">
        <v>2026</v>
      </c>
      <c r="Y3034" s="2" t="s">
        <v>55</v>
      </c>
      <c r="Z3034" s="4"/>
      <c r="AA3034" s="3">
        <v>46173</v>
      </c>
      <c r="AB3034" s="2" t="s">
        <v>4544</v>
      </c>
      <c r="AC3034" s="2">
        <v>435552</v>
      </c>
    </row>
    <row r="3035" spans="1:29" ht="90" x14ac:dyDescent="0.25">
      <c r="A3035" s="2" t="s">
        <v>29</v>
      </c>
      <c r="B3035" s="2" t="s">
        <v>42</v>
      </c>
      <c r="C3035" s="2" t="s">
        <v>43</v>
      </c>
      <c r="D3035" s="2" t="s">
        <v>164</v>
      </c>
      <c r="E3035" s="2" t="s">
        <v>6171</v>
      </c>
      <c r="F3035" s="2" t="s">
        <v>56</v>
      </c>
      <c r="G3035" s="2">
        <v>2613000</v>
      </c>
      <c r="H3035" s="2">
        <v>1</v>
      </c>
      <c r="I3035" s="3">
        <v>46179</v>
      </c>
      <c r="J3035" s="4"/>
      <c r="K3035" s="2">
        <v>1979577</v>
      </c>
      <c r="L3035" s="2">
        <v>88900</v>
      </c>
      <c r="M3035" s="2" t="s">
        <v>4544</v>
      </c>
      <c r="N3035" s="5">
        <v>46179</v>
      </c>
      <c r="O3035" s="2" t="s">
        <v>6173</v>
      </c>
      <c r="P3035" s="2" t="s">
        <v>49</v>
      </c>
      <c r="Q3035" s="2" t="s">
        <v>1828</v>
      </c>
      <c r="R3035" s="3">
        <v>46179</v>
      </c>
      <c r="S3035" s="2" t="s">
        <v>110</v>
      </c>
      <c r="T3035" s="2" t="s">
        <v>1829</v>
      </c>
      <c r="U3035" s="2">
        <v>0</v>
      </c>
      <c r="V3035" s="2">
        <v>0</v>
      </c>
      <c r="W3035" s="2" t="s">
        <v>1830</v>
      </c>
      <c r="X3035" s="2">
        <v>2026</v>
      </c>
      <c r="Y3035" s="2" t="s">
        <v>55</v>
      </c>
      <c r="Z3035" s="4"/>
      <c r="AA3035" s="3">
        <v>46173</v>
      </c>
      <c r="AB3035" s="2" t="s">
        <v>4544</v>
      </c>
      <c r="AC3035" s="2">
        <v>435552</v>
      </c>
    </row>
    <row r="3036" spans="1:29" ht="90" x14ac:dyDescent="0.25">
      <c r="A3036" s="2" t="s">
        <v>29</v>
      </c>
      <c r="B3036" s="2" t="s">
        <v>42</v>
      </c>
      <c r="C3036" s="2" t="s">
        <v>43</v>
      </c>
      <c r="D3036" s="2" t="s">
        <v>164</v>
      </c>
      <c r="E3036" s="2" t="s">
        <v>6171</v>
      </c>
      <c r="F3036" s="2" t="s">
        <v>41</v>
      </c>
      <c r="G3036" s="2">
        <v>5000</v>
      </c>
      <c r="H3036" s="2">
        <v>1</v>
      </c>
      <c r="I3036" s="3">
        <v>46179</v>
      </c>
      <c r="J3036" s="4"/>
      <c r="K3036" s="2">
        <v>1979577</v>
      </c>
      <c r="L3036" s="2">
        <v>88900</v>
      </c>
      <c r="M3036" s="2" t="s">
        <v>4544</v>
      </c>
      <c r="N3036" s="5">
        <v>46179</v>
      </c>
      <c r="O3036" s="2" t="s">
        <v>6173</v>
      </c>
      <c r="P3036" s="2" t="s">
        <v>49</v>
      </c>
      <c r="Q3036" s="2" t="s">
        <v>1828</v>
      </c>
      <c r="R3036" s="3">
        <v>46179</v>
      </c>
      <c r="S3036" s="2" t="s">
        <v>110</v>
      </c>
      <c r="T3036" s="2" t="s">
        <v>1829</v>
      </c>
      <c r="U3036" s="2">
        <v>0</v>
      </c>
      <c r="V3036" s="2">
        <v>0</v>
      </c>
      <c r="W3036" s="2" t="s">
        <v>1830</v>
      </c>
      <c r="X3036" s="2">
        <v>2026</v>
      </c>
      <c r="Y3036" s="2" t="s">
        <v>55</v>
      </c>
      <c r="Z3036" s="4"/>
      <c r="AA3036" s="3">
        <v>46173</v>
      </c>
      <c r="AB3036" s="2" t="s">
        <v>4544</v>
      </c>
      <c r="AC3036" s="2">
        <v>435552</v>
      </c>
    </row>
    <row r="3037" spans="1:29" ht="64.5" x14ac:dyDescent="0.25">
      <c r="A3037" s="2" t="s">
        <v>29</v>
      </c>
      <c r="B3037" s="2" t="s">
        <v>42</v>
      </c>
      <c r="C3037" s="2" t="s">
        <v>43</v>
      </c>
      <c r="D3037" s="2" t="s">
        <v>32</v>
      </c>
      <c r="E3037" s="2" t="s">
        <v>6174</v>
      </c>
      <c r="F3037" s="2" t="s">
        <v>6175</v>
      </c>
      <c r="G3037" s="2">
        <v>2130000</v>
      </c>
      <c r="H3037" s="2">
        <v>1</v>
      </c>
      <c r="I3037" s="3">
        <v>46175</v>
      </c>
      <c r="J3037" s="4"/>
      <c r="K3037" s="2">
        <v>4602134</v>
      </c>
      <c r="L3037" s="2">
        <v>42600</v>
      </c>
      <c r="M3037" s="2" t="s">
        <v>187</v>
      </c>
      <c r="N3037" s="5">
        <v>46172</v>
      </c>
      <c r="O3037" s="2" t="s">
        <v>6176</v>
      </c>
      <c r="P3037" s="2" t="s">
        <v>36</v>
      </c>
      <c r="Q3037" s="2" t="s">
        <v>4192</v>
      </c>
      <c r="R3037" s="3">
        <v>46172</v>
      </c>
      <c r="S3037" s="2" t="s">
        <v>51</v>
      </c>
      <c r="T3037" s="4"/>
      <c r="U3037" s="2">
        <v>0</v>
      </c>
      <c r="V3037" s="2" t="s">
        <v>146</v>
      </c>
      <c r="W3037" s="2" t="s">
        <v>321</v>
      </c>
      <c r="X3037" s="2">
        <v>2025</v>
      </c>
      <c r="Y3037" s="2" t="s">
        <v>40</v>
      </c>
      <c r="Z3037" s="4"/>
      <c r="AA3037" s="3">
        <v>46172</v>
      </c>
      <c r="AB3037" s="2" t="s">
        <v>187</v>
      </c>
      <c r="AC3037" s="2">
        <v>435128</v>
      </c>
    </row>
    <row r="3038" spans="1:29" ht="39" x14ac:dyDescent="0.25">
      <c r="A3038" s="2" t="s">
        <v>29</v>
      </c>
      <c r="B3038" s="2" t="s">
        <v>42</v>
      </c>
      <c r="C3038" s="2" t="s">
        <v>43</v>
      </c>
      <c r="D3038" s="2" t="s">
        <v>32</v>
      </c>
      <c r="E3038" s="2" t="s">
        <v>6174</v>
      </c>
      <c r="F3038" s="2" t="s">
        <v>41</v>
      </c>
      <c r="G3038" s="2">
        <v>1000</v>
      </c>
      <c r="H3038" s="2">
        <v>1</v>
      </c>
      <c r="I3038" s="3">
        <v>46175</v>
      </c>
      <c r="J3038" s="4"/>
      <c r="K3038" s="2">
        <v>4602134</v>
      </c>
      <c r="L3038" s="2">
        <v>42600</v>
      </c>
      <c r="M3038" s="2" t="s">
        <v>187</v>
      </c>
      <c r="N3038" s="5">
        <v>46172</v>
      </c>
      <c r="O3038" s="2" t="s">
        <v>6176</v>
      </c>
      <c r="P3038" s="2" t="s">
        <v>36</v>
      </c>
      <c r="Q3038" s="2" t="s">
        <v>4192</v>
      </c>
      <c r="R3038" s="3">
        <v>46172</v>
      </c>
      <c r="S3038" s="2" t="s">
        <v>51</v>
      </c>
      <c r="T3038" s="4"/>
      <c r="U3038" s="2">
        <v>0</v>
      </c>
      <c r="V3038" s="2" t="s">
        <v>146</v>
      </c>
      <c r="W3038" s="2" t="s">
        <v>321</v>
      </c>
      <c r="X3038" s="2">
        <v>2025</v>
      </c>
      <c r="Y3038" s="2" t="s">
        <v>40</v>
      </c>
      <c r="Z3038" s="4"/>
      <c r="AA3038" s="3">
        <v>46172</v>
      </c>
      <c r="AB3038" s="2" t="s">
        <v>187</v>
      </c>
      <c r="AC3038" s="2">
        <v>435128</v>
      </c>
    </row>
    <row r="3039" spans="1:29" ht="64.5" x14ac:dyDescent="0.25">
      <c r="A3039" s="2" t="s">
        <v>29</v>
      </c>
      <c r="B3039" s="2" t="s">
        <v>42</v>
      </c>
      <c r="C3039" s="2" t="s">
        <v>43</v>
      </c>
      <c r="D3039" s="2" t="s">
        <v>32</v>
      </c>
      <c r="E3039" s="2" t="s">
        <v>6177</v>
      </c>
      <c r="F3039" s="2" t="s">
        <v>6178</v>
      </c>
      <c r="G3039" s="2">
        <v>2720000</v>
      </c>
      <c r="H3039" s="2">
        <v>1</v>
      </c>
      <c r="I3039" s="3">
        <v>46177</v>
      </c>
      <c r="J3039" s="4"/>
      <c r="K3039" s="2">
        <v>2046347</v>
      </c>
      <c r="L3039" s="2">
        <v>54400</v>
      </c>
      <c r="M3039" s="2" t="s">
        <v>77</v>
      </c>
      <c r="N3039" s="5">
        <v>46172</v>
      </c>
      <c r="O3039" s="2" t="s">
        <v>6179</v>
      </c>
      <c r="P3039" s="2" t="s">
        <v>36</v>
      </c>
      <c r="Q3039" s="2" t="s">
        <v>237</v>
      </c>
      <c r="R3039" s="3">
        <v>46172</v>
      </c>
      <c r="S3039" s="2" t="s">
        <v>38</v>
      </c>
      <c r="T3039" s="2" t="s">
        <v>831</v>
      </c>
      <c r="U3039" s="2" t="s">
        <v>6180</v>
      </c>
      <c r="V3039" s="2" t="s">
        <v>441</v>
      </c>
      <c r="W3039" s="2" t="s">
        <v>4130</v>
      </c>
      <c r="X3039" s="2">
        <v>2026</v>
      </c>
      <c r="Y3039" s="2" t="s">
        <v>40</v>
      </c>
      <c r="Z3039" s="4"/>
      <c r="AA3039" s="3">
        <v>46172</v>
      </c>
      <c r="AB3039" s="2" t="s">
        <v>77</v>
      </c>
      <c r="AC3039" s="2">
        <v>434996</v>
      </c>
    </row>
    <row r="3040" spans="1:29" ht="39" x14ac:dyDescent="0.25">
      <c r="A3040" s="2" t="s">
        <v>29</v>
      </c>
      <c r="B3040" s="2" t="s">
        <v>42</v>
      </c>
      <c r="C3040" s="2" t="s">
        <v>43</v>
      </c>
      <c r="D3040" s="2" t="s">
        <v>32</v>
      </c>
      <c r="E3040" s="2" t="s">
        <v>6177</v>
      </c>
      <c r="F3040" s="2" t="s">
        <v>41</v>
      </c>
      <c r="G3040" s="2">
        <v>1000</v>
      </c>
      <c r="H3040" s="2">
        <v>1</v>
      </c>
      <c r="I3040" s="3">
        <v>46177</v>
      </c>
      <c r="J3040" s="4"/>
      <c r="K3040" s="2">
        <v>2046347</v>
      </c>
      <c r="L3040" s="2">
        <v>54400</v>
      </c>
      <c r="M3040" s="2" t="s">
        <v>77</v>
      </c>
      <c r="N3040" s="5">
        <v>46172</v>
      </c>
      <c r="O3040" s="2" t="s">
        <v>6179</v>
      </c>
      <c r="P3040" s="2" t="s">
        <v>36</v>
      </c>
      <c r="Q3040" s="2" t="s">
        <v>237</v>
      </c>
      <c r="R3040" s="3">
        <v>46172</v>
      </c>
      <c r="S3040" s="2" t="s">
        <v>38</v>
      </c>
      <c r="T3040" s="2" t="s">
        <v>831</v>
      </c>
      <c r="U3040" s="2" t="s">
        <v>6180</v>
      </c>
      <c r="V3040" s="2" t="s">
        <v>441</v>
      </c>
      <c r="W3040" s="2" t="s">
        <v>4130</v>
      </c>
      <c r="X3040" s="2">
        <v>2026</v>
      </c>
      <c r="Y3040" s="2" t="s">
        <v>40</v>
      </c>
      <c r="Z3040" s="4"/>
      <c r="AA3040" s="3">
        <v>46172</v>
      </c>
      <c r="AB3040" s="2" t="s">
        <v>77</v>
      </c>
      <c r="AC3040" s="2">
        <v>434996</v>
      </c>
    </row>
    <row r="3041" spans="1:29" ht="64.5" x14ac:dyDescent="0.25">
      <c r="A3041" s="2" t="s">
        <v>29</v>
      </c>
      <c r="B3041" s="2" t="s">
        <v>42</v>
      </c>
      <c r="C3041" s="2" t="s">
        <v>43</v>
      </c>
      <c r="D3041" s="2" t="s">
        <v>32</v>
      </c>
      <c r="E3041" s="2" t="s">
        <v>6181</v>
      </c>
      <c r="F3041" s="2" t="s">
        <v>6182</v>
      </c>
      <c r="G3041" s="2">
        <v>2050000</v>
      </c>
      <c r="H3041" s="2">
        <v>1</v>
      </c>
      <c r="I3041" s="3">
        <v>46175</v>
      </c>
      <c r="J3041" s="4"/>
      <c r="K3041" s="2">
        <v>4600801</v>
      </c>
      <c r="L3041" s="2">
        <v>41000</v>
      </c>
      <c r="M3041" s="2" t="s">
        <v>461</v>
      </c>
      <c r="N3041" s="5">
        <v>46172</v>
      </c>
      <c r="O3041" s="2" t="s">
        <v>6183</v>
      </c>
      <c r="P3041" s="2" t="s">
        <v>36</v>
      </c>
      <c r="Q3041" s="2" t="s">
        <v>2386</v>
      </c>
      <c r="R3041" s="3">
        <v>46172</v>
      </c>
      <c r="S3041" s="2" t="s">
        <v>51</v>
      </c>
      <c r="T3041" s="2" t="s">
        <v>2064</v>
      </c>
      <c r="U3041" s="2" t="s">
        <v>6184</v>
      </c>
      <c r="V3041" s="2" t="s">
        <v>6185</v>
      </c>
      <c r="W3041" s="2" t="s">
        <v>406</v>
      </c>
      <c r="X3041" s="2">
        <v>2026</v>
      </c>
      <c r="Y3041" s="2" t="s">
        <v>40</v>
      </c>
      <c r="Z3041" s="4"/>
      <c r="AA3041" s="3">
        <v>46172</v>
      </c>
      <c r="AB3041" s="2" t="s">
        <v>461</v>
      </c>
      <c r="AC3041" s="2">
        <v>434850</v>
      </c>
    </row>
    <row r="3042" spans="1:29" ht="51.75" x14ac:dyDescent="0.25">
      <c r="A3042" s="2" t="s">
        <v>29</v>
      </c>
      <c r="B3042" s="2" t="s">
        <v>42</v>
      </c>
      <c r="C3042" s="2" t="s">
        <v>43</v>
      </c>
      <c r="D3042" s="2" t="s">
        <v>32</v>
      </c>
      <c r="E3042" s="2" t="s">
        <v>6181</v>
      </c>
      <c r="F3042" s="2" t="s">
        <v>41</v>
      </c>
      <c r="G3042" s="2">
        <v>1000</v>
      </c>
      <c r="H3042" s="2">
        <v>1</v>
      </c>
      <c r="I3042" s="3">
        <v>46175</v>
      </c>
      <c r="J3042" s="4"/>
      <c r="K3042" s="2">
        <v>4600801</v>
      </c>
      <c r="L3042" s="2">
        <v>41000</v>
      </c>
      <c r="M3042" s="2" t="s">
        <v>461</v>
      </c>
      <c r="N3042" s="5">
        <v>46172</v>
      </c>
      <c r="O3042" s="2" t="s">
        <v>6183</v>
      </c>
      <c r="P3042" s="2" t="s">
        <v>36</v>
      </c>
      <c r="Q3042" s="2" t="s">
        <v>2386</v>
      </c>
      <c r="R3042" s="3">
        <v>46172</v>
      </c>
      <c r="S3042" s="2" t="s">
        <v>51</v>
      </c>
      <c r="T3042" s="2" t="s">
        <v>2064</v>
      </c>
      <c r="U3042" s="2" t="s">
        <v>6184</v>
      </c>
      <c r="V3042" s="2" t="s">
        <v>6185</v>
      </c>
      <c r="W3042" s="2" t="s">
        <v>406</v>
      </c>
      <c r="X3042" s="2">
        <v>2026</v>
      </c>
      <c r="Y3042" s="2" t="s">
        <v>40</v>
      </c>
      <c r="Z3042" s="4"/>
      <c r="AA3042" s="3">
        <v>46172</v>
      </c>
      <c r="AB3042" s="2" t="s">
        <v>461</v>
      </c>
      <c r="AC3042" s="2">
        <v>434850</v>
      </c>
    </row>
    <row r="3043" spans="1:29" ht="51.75" x14ac:dyDescent="0.25">
      <c r="A3043" s="2" t="s">
        <v>29</v>
      </c>
      <c r="B3043" s="2" t="s">
        <v>42</v>
      </c>
      <c r="C3043" s="2" t="s">
        <v>43</v>
      </c>
      <c r="D3043" s="2" t="s">
        <v>573</v>
      </c>
      <c r="E3043" s="2" t="s">
        <v>6186</v>
      </c>
      <c r="F3043" s="2" t="s">
        <v>56</v>
      </c>
      <c r="G3043" s="2">
        <v>1835000</v>
      </c>
      <c r="H3043" s="2">
        <v>1</v>
      </c>
      <c r="I3043" s="3">
        <v>46194</v>
      </c>
      <c r="J3043" s="4"/>
      <c r="K3043" s="2">
        <v>4600702</v>
      </c>
      <c r="L3043" s="2">
        <v>41000</v>
      </c>
      <c r="M3043" s="2" t="s">
        <v>287</v>
      </c>
      <c r="N3043" s="5">
        <v>46193</v>
      </c>
      <c r="O3043" s="2">
        <v>531</v>
      </c>
      <c r="P3043" s="2" t="s">
        <v>189</v>
      </c>
      <c r="Q3043" s="2" t="s">
        <v>61</v>
      </c>
      <c r="R3043" s="3">
        <v>46193</v>
      </c>
      <c r="S3043" s="2" t="s">
        <v>288</v>
      </c>
      <c r="T3043" s="2" t="s">
        <v>63</v>
      </c>
      <c r="U3043" s="2">
        <v>0</v>
      </c>
      <c r="V3043" s="2" t="s">
        <v>278</v>
      </c>
      <c r="W3043" s="2" t="s">
        <v>406</v>
      </c>
      <c r="X3043" s="2">
        <v>2026</v>
      </c>
      <c r="Y3043" s="2" t="s">
        <v>65</v>
      </c>
      <c r="Z3043" s="4"/>
      <c r="AA3043" s="3">
        <v>46172</v>
      </c>
      <c r="AB3043" s="2" t="s">
        <v>287</v>
      </c>
      <c r="AC3043" s="2">
        <v>434822</v>
      </c>
    </row>
    <row r="3044" spans="1:29" ht="64.5" x14ac:dyDescent="0.25">
      <c r="A3044" s="2" t="s">
        <v>29</v>
      </c>
      <c r="B3044" s="2" t="s">
        <v>42</v>
      </c>
      <c r="C3044" s="2" t="s">
        <v>43</v>
      </c>
      <c r="D3044" s="2" t="s">
        <v>573</v>
      </c>
      <c r="E3044" s="2" t="s">
        <v>6186</v>
      </c>
      <c r="F3044" s="2" t="s">
        <v>6187</v>
      </c>
      <c r="G3044" s="2">
        <v>2050000</v>
      </c>
      <c r="H3044" s="2">
        <v>1</v>
      </c>
      <c r="I3044" s="3">
        <v>46194</v>
      </c>
      <c r="J3044" s="4"/>
      <c r="K3044" s="2">
        <v>4600702</v>
      </c>
      <c r="L3044" s="2">
        <v>41000</v>
      </c>
      <c r="M3044" s="2" t="s">
        <v>287</v>
      </c>
      <c r="N3044" s="5">
        <v>46193</v>
      </c>
      <c r="O3044" s="2">
        <v>531</v>
      </c>
      <c r="P3044" s="2" t="s">
        <v>189</v>
      </c>
      <c r="Q3044" s="2" t="s">
        <v>61</v>
      </c>
      <c r="R3044" s="3">
        <v>46193</v>
      </c>
      <c r="S3044" s="2" t="s">
        <v>288</v>
      </c>
      <c r="T3044" s="2" t="s">
        <v>63</v>
      </c>
      <c r="U3044" s="2">
        <v>0</v>
      </c>
      <c r="V3044" s="2" t="s">
        <v>278</v>
      </c>
      <c r="W3044" s="2" t="s">
        <v>406</v>
      </c>
      <c r="X3044" s="2">
        <v>2026</v>
      </c>
      <c r="Y3044" s="2" t="s">
        <v>65</v>
      </c>
      <c r="Z3044" s="4"/>
      <c r="AA3044" s="3">
        <v>46172</v>
      </c>
      <c r="AB3044" s="2" t="s">
        <v>287</v>
      </c>
      <c r="AC3044" s="2">
        <v>434822</v>
      </c>
    </row>
    <row r="3045" spans="1:29" ht="51.75" x14ac:dyDescent="0.25">
      <c r="A3045" s="2" t="s">
        <v>29</v>
      </c>
      <c r="B3045" s="2" t="s">
        <v>42</v>
      </c>
      <c r="C3045" s="2" t="s">
        <v>43</v>
      </c>
      <c r="D3045" s="2" t="s">
        <v>573</v>
      </c>
      <c r="E3045" s="2" t="s">
        <v>6186</v>
      </c>
      <c r="F3045" s="2" t="s">
        <v>41</v>
      </c>
      <c r="G3045" s="2">
        <v>1000</v>
      </c>
      <c r="H3045" s="2">
        <v>1</v>
      </c>
      <c r="I3045" s="3">
        <v>46194</v>
      </c>
      <c r="J3045" s="4"/>
      <c r="K3045" s="2">
        <v>4600702</v>
      </c>
      <c r="L3045" s="2">
        <v>41000</v>
      </c>
      <c r="M3045" s="2" t="s">
        <v>287</v>
      </c>
      <c r="N3045" s="5">
        <v>46193</v>
      </c>
      <c r="O3045" s="2">
        <v>531</v>
      </c>
      <c r="P3045" s="2" t="s">
        <v>189</v>
      </c>
      <c r="Q3045" s="2" t="s">
        <v>61</v>
      </c>
      <c r="R3045" s="3">
        <v>46193</v>
      </c>
      <c r="S3045" s="2" t="s">
        <v>288</v>
      </c>
      <c r="T3045" s="2" t="s">
        <v>63</v>
      </c>
      <c r="U3045" s="2">
        <v>0</v>
      </c>
      <c r="V3045" s="2" t="s">
        <v>278</v>
      </c>
      <c r="W3045" s="2" t="s">
        <v>406</v>
      </c>
      <c r="X3045" s="2">
        <v>2026</v>
      </c>
      <c r="Y3045" s="2" t="s">
        <v>65</v>
      </c>
      <c r="Z3045" s="4"/>
      <c r="AA3045" s="3">
        <v>46172</v>
      </c>
      <c r="AB3045" s="2" t="s">
        <v>287</v>
      </c>
      <c r="AC3045" s="2">
        <v>434822</v>
      </c>
    </row>
    <row r="3046" spans="1:29" ht="51.75" x14ac:dyDescent="0.25">
      <c r="A3046" s="2" t="s">
        <v>29</v>
      </c>
      <c r="B3046" s="2" t="s">
        <v>42</v>
      </c>
      <c r="C3046" s="2" t="s">
        <v>43</v>
      </c>
      <c r="D3046" s="2" t="s">
        <v>32</v>
      </c>
      <c r="E3046" s="2" t="s">
        <v>6188</v>
      </c>
      <c r="F3046" s="2" t="s">
        <v>6189</v>
      </c>
      <c r="G3046" s="2">
        <v>3900000</v>
      </c>
      <c r="H3046" s="2">
        <v>1</v>
      </c>
      <c r="I3046" s="3">
        <v>46188</v>
      </c>
      <c r="J3046" s="4"/>
      <c r="K3046" s="2">
        <v>4599956</v>
      </c>
      <c r="L3046" s="2">
        <v>78000</v>
      </c>
      <c r="M3046" s="2" t="s">
        <v>47</v>
      </c>
      <c r="N3046" s="5">
        <v>46186</v>
      </c>
      <c r="O3046" s="2" t="s">
        <v>6190</v>
      </c>
      <c r="P3046" s="2" t="s">
        <v>36</v>
      </c>
      <c r="Q3046" s="2" t="s">
        <v>1461</v>
      </c>
      <c r="R3046" s="3">
        <v>46186</v>
      </c>
      <c r="S3046" s="2" t="s">
        <v>51</v>
      </c>
      <c r="T3046" s="2" t="s">
        <v>1462</v>
      </c>
      <c r="U3046" s="2">
        <v>0</v>
      </c>
      <c r="V3046" s="2" t="s">
        <v>1126</v>
      </c>
      <c r="W3046" s="2" t="s">
        <v>1202</v>
      </c>
      <c r="X3046" s="2">
        <v>2025</v>
      </c>
      <c r="Y3046" s="2" t="s">
        <v>40</v>
      </c>
      <c r="Z3046" s="4"/>
      <c r="AA3046" s="3">
        <v>46172</v>
      </c>
      <c r="AB3046" s="2" t="s">
        <v>47</v>
      </c>
      <c r="AC3046" s="2">
        <v>434720</v>
      </c>
    </row>
    <row r="3047" spans="1:29" ht="51.75" x14ac:dyDescent="0.25">
      <c r="A3047" s="2" t="s">
        <v>29</v>
      </c>
      <c r="B3047" s="2" t="s">
        <v>42</v>
      </c>
      <c r="C3047" s="2" t="s">
        <v>43</v>
      </c>
      <c r="D3047" s="2" t="s">
        <v>32</v>
      </c>
      <c r="E3047" s="2" t="s">
        <v>6188</v>
      </c>
      <c r="F3047" s="2" t="s">
        <v>41</v>
      </c>
      <c r="G3047" s="2">
        <v>1000</v>
      </c>
      <c r="H3047" s="2">
        <v>1</v>
      </c>
      <c r="I3047" s="3">
        <v>46188</v>
      </c>
      <c r="J3047" s="4"/>
      <c r="K3047" s="2">
        <v>4599956</v>
      </c>
      <c r="L3047" s="2">
        <v>78000</v>
      </c>
      <c r="M3047" s="2" t="s">
        <v>47</v>
      </c>
      <c r="N3047" s="5">
        <v>46186</v>
      </c>
      <c r="O3047" s="2" t="s">
        <v>6190</v>
      </c>
      <c r="P3047" s="2" t="s">
        <v>36</v>
      </c>
      <c r="Q3047" s="2" t="s">
        <v>1461</v>
      </c>
      <c r="R3047" s="3">
        <v>46186</v>
      </c>
      <c r="S3047" s="2" t="s">
        <v>51</v>
      </c>
      <c r="T3047" s="2" t="s">
        <v>1462</v>
      </c>
      <c r="U3047" s="2">
        <v>0</v>
      </c>
      <c r="V3047" s="2" t="s">
        <v>1126</v>
      </c>
      <c r="W3047" s="2" t="s">
        <v>1202</v>
      </c>
      <c r="X3047" s="2">
        <v>2025</v>
      </c>
      <c r="Y3047" s="2" t="s">
        <v>40</v>
      </c>
      <c r="Z3047" s="4"/>
      <c r="AA3047" s="3">
        <v>46172</v>
      </c>
      <c r="AB3047" s="2" t="s">
        <v>47</v>
      </c>
      <c r="AC3047" s="2">
        <v>434720</v>
      </c>
    </row>
    <row r="3048" spans="1:29" ht="64.5" x14ac:dyDescent="0.25">
      <c r="A3048" s="2" t="s">
        <v>29</v>
      </c>
      <c r="B3048" s="2" t="s">
        <v>42</v>
      </c>
      <c r="C3048" s="2" t="s">
        <v>43</v>
      </c>
      <c r="D3048" s="2" t="s">
        <v>32</v>
      </c>
      <c r="E3048" s="2" t="s">
        <v>6191</v>
      </c>
      <c r="F3048" s="2" t="s">
        <v>6192</v>
      </c>
      <c r="G3048" s="2">
        <v>1970000</v>
      </c>
      <c r="H3048" s="2">
        <v>1</v>
      </c>
      <c r="I3048" s="3">
        <v>46175</v>
      </c>
      <c r="J3048" s="4"/>
      <c r="K3048" s="2">
        <v>4599560</v>
      </c>
      <c r="L3048" s="2">
        <v>39400</v>
      </c>
      <c r="M3048" s="2" t="s">
        <v>275</v>
      </c>
      <c r="N3048" s="5">
        <v>46172</v>
      </c>
      <c r="O3048" s="2" t="s">
        <v>6193</v>
      </c>
      <c r="P3048" s="2" t="s">
        <v>36</v>
      </c>
      <c r="Q3048" s="2" t="s">
        <v>2386</v>
      </c>
      <c r="R3048" s="3">
        <v>46172</v>
      </c>
      <c r="S3048" s="2" t="s">
        <v>277</v>
      </c>
      <c r="T3048" s="2" t="s">
        <v>2064</v>
      </c>
      <c r="U3048" s="2">
        <v>0</v>
      </c>
      <c r="V3048" s="2">
        <v>0</v>
      </c>
      <c r="W3048" s="2" t="s">
        <v>64</v>
      </c>
      <c r="X3048" s="2">
        <v>2026</v>
      </c>
      <c r="Y3048" s="2" t="s">
        <v>40</v>
      </c>
      <c r="Z3048" s="4"/>
      <c r="AA3048" s="3">
        <v>46172</v>
      </c>
      <c r="AB3048" s="2" t="s">
        <v>275</v>
      </c>
      <c r="AC3048" s="2">
        <v>434672</v>
      </c>
    </row>
    <row r="3049" spans="1:29" ht="39" x14ac:dyDescent="0.25">
      <c r="A3049" s="2" t="s">
        <v>29</v>
      </c>
      <c r="B3049" s="2" t="s">
        <v>42</v>
      </c>
      <c r="C3049" s="2" t="s">
        <v>43</v>
      </c>
      <c r="D3049" s="2" t="s">
        <v>32</v>
      </c>
      <c r="E3049" s="2" t="s">
        <v>6191</v>
      </c>
      <c r="F3049" s="2" t="s">
        <v>41</v>
      </c>
      <c r="G3049" s="2">
        <v>1000</v>
      </c>
      <c r="H3049" s="2">
        <v>1</v>
      </c>
      <c r="I3049" s="3">
        <v>46175</v>
      </c>
      <c r="J3049" s="4"/>
      <c r="K3049" s="2">
        <v>4599560</v>
      </c>
      <c r="L3049" s="2">
        <v>39400</v>
      </c>
      <c r="M3049" s="2" t="s">
        <v>275</v>
      </c>
      <c r="N3049" s="5">
        <v>46172</v>
      </c>
      <c r="O3049" s="2" t="s">
        <v>6193</v>
      </c>
      <c r="P3049" s="2" t="s">
        <v>36</v>
      </c>
      <c r="Q3049" s="2" t="s">
        <v>2386</v>
      </c>
      <c r="R3049" s="3">
        <v>46172</v>
      </c>
      <c r="S3049" s="2" t="s">
        <v>277</v>
      </c>
      <c r="T3049" s="2" t="s">
        <v>2064</v>
      </c>
      <c r="U3049" s="2">
        <v>0</v>
      </c>
      <c r="V3049" s="2">
        <v>0</v>
      </c>
      <c r="W3049" s="2" t="s">
        <v>64</v>
      </c>
      <c r="X3049" s="2">
        <v>2026</v>
      </c>
      <c r="Y3049" s="2" t="s">
        <v>40</v>
      </c>
      <c r="Z3049" s="4"/>
      <c r="AA3049" s="3">
        <v>46172</v>
      </c>
      <c r="AB3049" s="2" t="s">
        <v>275</v>
      </c>
      <c r="AC3049" s="2">
        <v>434672</v>
      </c>
    </row>
    <row r="3050" spans="1:29" ht="102.75" x14ac:dyDescent="0.25">
      <c r="A3050" s="2" t="s">
        <v>29</v>
      </c>
      <c r="B3050" s="2" t="s">
        <v>42</v>
      </c>
      <c r="C3050" s="2" t="s">
        <v>43</v>
      </c>
      <c r="D3050" s="2" t="s">
        <v>32</v>
      </c>
      <c r="E3050" s="2" t="s">
        <v>6194</v>
      </c>
      <c r="F3050" s="2" t="s">
        <v>6195</v>
      </c>
      <c r="G3050" s="2">
        <v>1119000</v>
      </c>
      <c r="H3050" s="2">
        <v>1</v>
      </c>
      <c r="I3050" s="3">
        <v>46175</v>
      </c>
      <c r="J3050" s="4"/>
      <c r="K3050" s="2">
        <v>4540101</v>
      </c>
      <c r="L3050" s="2">
        <v>10000</v>
      </c>
      <c r="M3050" s="2" t="s">
        <v>35</v>
      </c>
      <c r="N3050" s="5">
        <v>46172</v>
      </c>
      <c r="O3050" s="2" t="s">
        <v>6196</v>
      </c>
      <c r="P3050" s="2" t="s">
        <v>36</v>
      </c>
      <c r="Q3050" s="2" t="s">
        <v>88</v>
      </c>
      <c r="R3050" s="3">
        <v>46172</v>
      </c>
      <c r="S3050" s="2" t="s">
        <v>38</v>
      </c>
      <c r="T3050" s="2" t="s">
        <v>263</v>
      </c>
      <c r="U3050" s="2">
        <v>0</v>
      </c>
      <c r="V3050" s="2">
        <v>0</v>
      </c>
      <c r="W3050" s="2" t="s">
        <v>1042</v>
      </c>
      <c r="X3050" s="2">
        <v>2026</v>
      </c>
      <c r="Y3050" s="2" t="s">
        <v>40</v>
      </c>
      <c r="Z3050" s="4"/>
      <c r="AA3050" s="3">
        <v>46172</v>
      </c>
      <c r="AB3050" s="2" t="s">
        <v>35</v>
      </c>
      <c r="AC3050" s="2">
        <v>434662</v>
      </c>
    </row>
    <row r="3051" spans="1:29" ht="102.75" x14ac:dyDescent="0.25">
      <c r="A3051" s="2" t="s">
        <v>29</v>
      </c>
      <c r="B3051" s="2" t="s">
        <v>42</v>
      </c>
      <c r="C3051" s="2" t="s">
        <v>43</v>
      </c>
      <c r="D3051" s="2" t="s">
        <v>32</v>
      </c>
      <c r="E3051" s="2" t="s">
        <v>6194</v>
      </c>
      <c r="F3051" s="2" t="s">
        <v>41</v>
      </c>
      <c r="G3051" s="2">
        <v>1000</v>
      </c>
      <c r="H3051" s="2">
        <v>1</v>
      </c>
      <c r="I3051" s="3">
        <v>46175</v>
      </c>
      <c r="J3051" s="4"/>
      <c r="K3051" s="2">
        <v>4540101</v>
      </c>
      <c r="L3051" s="2">
        <v>10000</v>
      </c>
      <c r="M3051" s="2" t="s">
        <v>35</v>
      </c>
      <c r="N3051" s="5">
        <v>46172</v>
      </c>
      <c r="O3051" s="2" t="s">
        <v>6196</v>
      </c>
      <c r="P3051" s="2" t="s">
        <v>36</v>
      </c>
      <c r="Q3051" s="2" t="s">
        <v>88</v>
      </c>
      <c r="R3051" s="3">
        <v>46172</v>
      </c>
      <c r="S3051" s="2" t="s">
        <v>38</v>
      </c>
      <c r="T3051" s="2" t="s">
        <v>263</v>
      </c>
      <c r="U3051" s="2">
        <v>0</v>
      </c>
      <c r="V3051" s="2">
        <v>0</v>
      </c>
      <c r="W3051" s="2" t="s">
        <v>1042</v>
      </c>
      <c r="X3051" s="2">
        <v>2026</v>
      </c>
      <c r="Y3051" s="2" t="s">
        <v>40</v>
      </c>
      <c r="Z3051" s="4"/>
      <c r="AA3051" s="3">
        <v>46172</v>
      </c>
      <c r="AB3051" s="2" t="s">
        <v>35</v>
      </c>
      <c r="AC3051" s="2">
        <v>434662</v>
      </c>
    </row>
    <row r="3052" spans="1:29" ht="64.5" x14ac:dyDescent="0.25">
      <c r="A3052" s="2" t="s">
        <v>29</v>
      </c>
      <c r="B3052" s="2" t="s">
        <v>42</v>
      </c>
      <c r="C3052" s="2" t="s">
        <v>43</v>
      </c>
      <c r="D3052" s="2" t="s">
        <v>32</v>
      </c>
      <c r="E3052" s="2" t="s">
        <v>6197</v>
      </c>
      <c r="F3052" s="2" t="s">
        <v>6198</v>
      </c>
      <c r="G3052" s="2">
        <v>2847000</v>
      </c>
      <c r="H3052" s="2">
        <v>1</v>
      </c>
      <c r="I3052" s="3">
        <v>46175</v>
      </c>
      <c r="J3052" s="4"/>
      <c r="K3052" s="2">
        <v>4599072</v>
      </c>
      <c r="L3052" s="2">
        <v>56940</v>
      </c>
      <c r="M3052" s="2" t="s">
        <v>714</v>
      </c>
      <c r="N3052" s="5">
        <v>46164</v>
      </c>
      <c r="O3052" s="2">
        <v>307</v>
      </c>
      <c r="P3052" s="2" t="s">
        <v>36</v>
      </c>
      <c r="Q3052" s="2" t="s">
        <v>2623</v>
      </c>
      <c r="R3052" s="3">
        <v>46172</v>
      </c>
      <c r="S3052" s="2" t="s">
        <v>51</v>
      </c>
      <c r="T3052" s="2" t="s">
        <v>2624</v>
      </c>
      <c r="U3052" s="2" t="s">
        <v>6199</v>
      </c>
      <c r="V3052" s="2">
        <v>0</v>
      </c>
      <c r="W3052" s="2" t="s">
        <v>6200</v>
      </c>
      <c r="X3052" s="2">
        <v>2025</v>
      </c>
      <c r="Y3052" s="2" t="s">
        <v>40</v>
      </c>
      <c r="Z3052" s="4"/>
      <c r="AA3052" s="3">
        <v>46172</v>
      </c>
      <c r="AB3052" s="2" t="s">
        <v>714</v>
      </c>
      <c r="AC3052" s="2">
        <v>434564</v>
      </c>
    </row>
    <row r="3053" spans="1:29" ht="64.5" x14ac:dyDescent="0.25">
      <c r="A3053" s="2" t="s">
        <v>29</v>
      </c>
      <c r="B3053" s="2" t="s">
        <v>42</v>
      </c>
      <c r="C3053" s="2" t="s">
        <v>43</v>
      </c>
      <c r="D3053" s="2" t="s">
        <v>32</v>
      </c>
      <c r="E3053" s="2" t="s">
        <v>6197</v>
      </c>
      <c r="F3053" s="2" t="s">
        <v>41</v>
      </c>
      <c r="G3053" s="2">
        <v>1000</v>
      </c>
      <c r="H3053" s="2">
        <v>1</v>
      </c>
      <c r="I3053" s="3">
        <v>46175</v>
      </c>
      <c r="J3053" s="4"/>
      <c r="K3053" s="2">
        <v>4599072</v>
      </c>
      <c r="L3053" s="2">
        <v>56940</v>
      </c>
      <c r="M3053" s="2" t="s">
        <v>714</v>
      </c>
      <c r="N3053" s="5">
        <v>46164</v>
      </c>
      <c r="O3053" s="2">
        <v>307</v>
      </c>
      <c r="P3053" s="2" t="s">
        <v>36</v>
      </c>
      <c r="Q3053" s="2" t="s">
        <v>2623</v>
      </c>
      <c r="R3053" s="3">
        <v>46172</v>
      </c>
      <c r="S3053" s="2" t="s">
        <v>51</v>
      </c>
      <c r="T3053" s="2" t="s">
        <v>2624</v>
      </c>
      <c r="U3053" s="2" t="s">
        <v>6199</v>
      </c>
      <c r="V3053" s="2">
        <v>0</v>
      </c>
      <c r="W3053" s="2" t="s">
        <v>6200</v>
      </c>
      <c r="X3053" s="2">
        <v>2025</v>
      </c>
      <c r="Y3053" s="2" t="s">
        <v>40</v>
      </c>
      <c r="Z3053" s="4"/>
      <c r="AA3053" s="3">
        <v>46172</v>
      </c>
      <c r="AB3053" s="2" t="s">
        <v>714</v>
      </c>
      <c r="AC3053" s="2">
        <v>434564</v>
      </c>
    </row>
    <row r="3054" spans="1:29" ht="64.5" x14ac:dyDescent="0.25">
      <c r="A3054" s="2" t="s">
        <v>29</v>
      </c>
      <c r="B3054" s="2" t="s">
        <v>42</v>
      </c>
      <c r="C3054" s="2" t="s">
        <v>43</v>
      </c>
      <c r="D3054" s="2" t="s">
        <v>32</v>
      </c>
      <c r="E3054" s="2" t="s">
        <v>6201</v>
      </c>
      <c r="F3054" s="2" t="s">
        <v>6202</v>
      </c>
      <c r="G3054" s="2">
        <v>2007000</v>
      </c>
      <c r="H3054" s="2">
        <v>1</v>
      </c>
      <c r="I3054" s="3">
        <v>46176</v>
      </c>
      <c r="J3054" s="4"/>
      <c r="K3054" s="2">
        <v>4591682</v>
      </c>
      <c r="L3054" s="2">
        <v>40140</v>
      </c>
      <c r="M3054" s="2" t="s">
        <v>478</v>
      </c>
      <c r="N3054" s="5">
        <v>46172</v>
      </c>
      <c r="O3054" s="2">
        <v>6883</v>
      </c>
      <c r="P3054" s="2" t="s">
        <v>36</v>
      </c>
      <c r="Q3054" s="2" t="s">
        <v>2386</v>
      </c>
      <c r="R3054" s="3">
        <v>46172</v>
      </c>
      <c r="S3054" s="2" t="s">
        <v>110</v>
      </c>
      <c r="T3054" s="2" t="s">
        <v>2064</v>
      </c>
      <c r="U3054" s="2">
        <v>0</v>
      </c>
      <c r="V3054" s="2" t="s">
        <v>3777</v>
      </c>
      <c r="W3054" s="2" t="s">
        <v>6203</v>
      </c>
      <c r="X3054" s="2">
        <v>2026</v>
      </c>
      <c r="Y3054" s="2" t="s">
        <v>40</v>
      </c>
      <c r="Z3054" s="4"/>
      <c r="AA3054" s="3">
        <v>46172</v>
      </c>
      <c r="AB3054" s="2" t="s">
        <v>478</v>
      </c>
      <c r="AC3054" s="2">
        <v>434550</v>
      </c>
    </row>
    <row r="3055" spans="1:29" ht="51.75" x14ac:dyDescent="0.25">
      <c r="A3055" s="2" t="s">
        <v>29</v>
      </c>
      <c r="B3055" s="2" t="s">
        <v>42</v>
      </c>
      <c r="C3055" s="2" t="s">
        <v>43</v>
      </c>
      <c r="D3055" s="2" t="s">
        <v>32</v>
      </c>
      <c r="E3055" s="2" t="s">
        <v>6201</v>
      </c>
      <c r="F3055" s="2" t="s">
        <v>41</v>
      </c>
      <c r="G3055" s="2">
        <v>1000</v>
      </c>
      <c r="H3055" s="2">
        <v>1</v>
      </c>
      <c r="I3055" s="3">
        <v>46176</v>
      </c>
      <c r="J3055" s="4"/>
      <c r="K3055" s="2">
        <v>4591682</v>
      </c>
      <c r="L3055" s="2">
        <v>40140</v>
      </c>
      <c r="M3055" s="2" t="s">
        <v>478</v>
      </c>
      <c r="N3055" s="5">
        <v>46172</v>
      </c>
      <c r="O3055" s="2">
        <v>6883</v>
      </c>
      <c r="P3055" s="2" t="s">
        <v>36</v>
      </c>
      <c r="Q3055" s="2" t="s">
        <v>2386</v>
      </c>
      <c r="R3055" s="3">
        <v>46172</v>
      </c>
      <c r="S3055" s="2" t="s">
        <v>110</v>
      </c>
      <c r="T3055" s="2" t="s">
        <v>2064</v>
      </c>
      <c r="U3055" s="2">
        <v>0</v>
      </c>
      <c r="V3055" s="2" t="s">
        <v>3777</v>
      </c>
      <c r="W3055" s="2" t="s">
        <v>6203</v>
      </c>
      <c r="X3055" s="2">
        <v>2026</v>
      </c>
      <c r="Y3055" s="2" t="s">
        <v>40</v>
      </c>
      <c r="Z3055" s="4"/>
      <c r="AA3055" s="3">
        <v>46172</v>
      </c>
      <c r="AB3055" s="2" t="s">
        <v>478</v>
      </c>
      <c r="AC3055" s="2">
        <v>434550</v>
      </c>
    </row>
    <row r="3056" spans="1:29" ht="64.5" x14ac:dyDescent="0.25">
      <c r="A3056" s="2" t="s">
        <v>29</v>
      </c>
      <c r="B3056" s="2" t="s">
        <v>42</v>
      </c>
      <c r="C3056" s="2" t="s">
        <v>43</v>
      </c>
      <c r="D3056" s="2" t="s">
        <v>32</v>
      </c>
      <c r="E3056" s="2" t="s">
        <v>6204</v>
      </c>
      <c r="F3056" s="2" t="s">
        <v>6205</v>
      </c>
      <c r="G3056" s="2">
        <v>2640000</v>
      </c>
      <c r="H3056" s="2">
        <v>1</v>
      </c>
      <c r="I3056" s="3">
        <v>46175</v>
      </c>
      <c r="J3056" s="4"/>
      <c r="K3056" s="2">
        <v>4598985</v>
      </c>
      <c r="L3056" s="2">
        <v>52800</v>
      </c>
      <c r="M3056" s="2" t="s">
        <v>461</v>
      </c>
      <c r="N3056" s="5">
        <v>46172</v>
      </c>
      <c r="O3056" s="2" t="s">
        <v>6206</v>
      </c>
      <c r="P3056" s="2" t="s">
        <v>36</v>
      </c>
      <c r="Q3056" s="2" t="s">
        <v>4302</v>
      </c>
      <c r="R3056" s="3">
        <v>46172</v>
      </c>
      <c r="S3056" s="2" t="s">
        <v>51</v>
      </c>
      <c r="T3056" s="2" t="s">
        <v>52</v>
      </c>
      <c r="U3056" s="2" t="s">
        <v>6207</v>
      </c>
      <c r="V3056" s="2" t="s">
        <v>6208</v>
      </c>
      <c r="W3056" s="2" t="s">
        <v>3217</v>
      </c>
      <c r="X3056" s="2">
        <v>2026</v>
      </c>
      <c r="Y3056" s="2" t="s">
        <v>40</v>
      </c>
      <c r="Z3056" s="4"/>
      <c r="AA3056" s="3">
        <v>46172</v>
      </c>
      <c r="AB3056" s="2" t="s">
        <v>461</v>
      </c>
      <c r="AC3056" s="2">
        <v>434526</v>
      </c>
    </row>
    <row r="3057" spans="1:29" ht="51.75" x14ac:dyDescent="0.25">
      <c r="A3057" s="2" t="s">
        <v>29</v>
      </c>
      <c r="B3057" s="2" t="s">
        <v>42</v>
      </c>
      <c r="C3057" s="2" t="s">
        <v>43</v>
      </c>
      <c r="D3057" s="2" t="s">
        <v>32</v>
      </c>
      <c r="E3057" s="2" t="s">
        <v>6204</v>
      </c>
      <c r="F3057" s="2" t="s">
        <v>41</v>
      </c>
      <c r="G3057" s="2">
        <v>1000</v>
      </c>
      <c r="H3057" s="2">
        <v>1</v>
      </c>
      <c r="I3057" s="3">
        <v>46175</v>
      </c>
      <c r="J3057" s="4"/>
      <c r="K3057" s="2">
        <v>4598985</v>
      </c>
      <c r="L3057" s="2">
        <v>52800</v>
      </c>
      <c r="M3057" s="2" t="s">
        <v>461</v>
      </c>
      <c r="N3057" s="5">
        <v>46172</v>
      </c>
      <c r="O3057" s="2" t="s">
        <v>6206</v>
      </c>
      <c r="P3057" s="2" t="s">
        <v>36</v>
      </c>
      <c r="Q3057" s="2" t="s">
        <v>4302</v>
      </c>
      <c r="R3057" s="3">
        <v>46172</v>
      </c>
      <c r="S3057" s="2" t="s">
        <v>51</v>
      </c>
      <c r="T3057" s="2" t="s">
        <v>52</v>
      </c>
      <c r="U3057" s="2" t="s">
        <v>6207</v>
      </c>
      <c r="V3057" s="2" t="s">
        <v>6208</v>
      </c>
      <c r="W3057" s="2" t="s">
        <v>3217</v>
      </c>
      <c r="X3057" s="2">
        <v>2026</v>
      </c>
      <c r="Y3057" s="2" t="s">
        <v>40</v>
      </c>
      <c r="Z3057" s="4"/>
      <c r="AA3057" s="3">
        <v>46172</v>
      </c>
      <c r="AB3057" s="2" t="s">
        <v>461</v>
      </c>
      <c r="AC3057" s="2">
        <v>434526</v>
      </c>
    </row>
    <row r="3058" spans="1:29" ht="64.5" x14ac:dyDescent="0.25">
      <c r="A3058" s="2" t="s">
        <v>29</v>
      </c>
      <c r="B3058" s="2" t="s">
        <v>42</v>
      </c>
      <c r="C3058" s="2" t="s">
        <v>43</v>
      </c>
      <c r="D3058" s="2" t="s">
        <v>32</v>
      </c>
      <c r="E3058" s="2" t="s">
        <v>6209</v>
      </c>
      <c r="F3058" s="2" t="s">
        <v>6210</v>
      </c>
      <c r="G3058" s="2">
        <v>1167000</v>
      </c>
      <c r="H3058" s="2">
        <v>1</v>
      </c>
      <c r="I3058" s="3">
        <v>46177</v>
      </c>
      <c r="J3058" s="4"/>
      <c r="K3058" s="2">
        <v>4598675</v>
      </c>
      <c r="L3058" s="2">
        <v>17505</v>
      </c>
      <c r="M3058" s="2" t="s">
        <v>1951</v>
      </c>
      <c r="N3058" s="5">
        <v>46172</v>
      </c>
      <c r="O3058" s="2">
        <v>479</v>
      </c>
      <c r="P3058" s="2" t="s">
        <v>36</v>
      </c>
      <c r="Q3058" s="2" t="s">
        <v>88</v>
      </c>
      <c r="R3058" s="3">
        <v>46172</v>
      </c>
      <c r="S3058" s="2" t="s">
        <v>2199</v>
      </c>
      <c r="T3058" s="2" t="s">
        <v>3140</v>
      </c>
      <c r="U3058" s="2" t="s">
        <v>6211</v>
      </c>
      <c r="V3058" s="2" t="s">
        <v>278</v>
      </c>
      <c r="W3058" s="2" t="s">
        <v>6212</v>
      </c>
      <c r="X3058" s="2">
        <v>2026</v>
      </c>
      <c r="Y3058" s="2" t="s">
        <v>40</v>
      </c>
      <c r="Z3058" s="4"/>
      <c r="AA3058" s="3">
        <v>46172</v>
      </c>
      <c r="AB3058" s="2" t="s">
        <v>1951</v>
      </c>
      <c r="AC3058" s="2">
        <v>434466</v>
      </c>
    </row>
    <row r="3059" spans="1:29" ht="64.5" x14ac:dyDescent="0.25">
      <c r="A3059" s="2" t="s">
        <v>29</v>
      </c>
      <c r="B3059" s="2" t="s">
        <v>42</v>
      </c>
      <c r="C3059" s="2" t="s">
        <v>43</v>
      </c>
      <c r="D3059" s="2" t="s">
        <v>32</v>
      </c>
      <c r="E3059" s="2" t="s">
        <v>6209</v>
      </c>
      <c r="F3059" s="2" t="s">
        <v>41</v>
      </c>
      <c r="G3059" s="2">
        <v>1000</v>
      </c>
      <c r="H3059" s="2">
        <v>1</v>
      </c>
      <c r="I3059" s="3">
        <v>46177</v>
      </c>
      <c r="J3059" s="4"/>
      <c r="K3059" s="2">
        <v>4598675</v>
      </c>
      <c r="L3059" s="2">
        <v>17505</v>
      </c>
      <c r="M3059" s="2" t="s">
        <v>1951</v>
      </c>
      <c r="N3059" s="5">
        <v>46172</v>
      </c>
      <c r="O3059" s="2">
        <v>479</v>
      </c>
      <c r="P3059" s="2" t="s">
        <v>36</v>
      </c>
      <c r="Q3059" s="2" t="s">
        <v>88</v>
      </c>
      <c r="R3059" s="3">
        <v>46172</v>
      </c>
      <c r="S3059" s="2" t="s">
        <v>2199</v>
      </c>
      <c r="T3059" s="2" t="s">
        <v>3140</v>
      </c>
      <c r="U3059" s="2" t="s">
        <v>6211</v>
      </c>
      <c r="V3059" s="2" t="s">
        <v>278</v>
      </c>
      <c r="W3059" s="2" t="s">
        <v>6212</v>
      </c>
      <c r="X3059" s="2">
        <v>2026</v>
      </c>
      <c r="Y3059" s="2" t="s">
        <v>40</v>
      </c>
      <c r="Z3059" s="4"/>
      <c r="AA3059" s="3">
        <v>46172</v>
      </c>
      <c r="AB3059" s="2" t="s">
        <v>1951</v>
      </c>
      <c r="AC3059" s="2">
        <v>434466</v>
      </c>
    </row>
    <row r="3060" spans="1:29" ht="102.75" x14ac:dyDescent="0.25">
      <c r="A3060" s="2" t="s">
        <v>29</v>
      </c>
      <c r="B3060" s="2" t="s">
        <v>42</v>
      </c>
      <c r="C3060" s="2" t="s">
        <v>43</v>
      </c>
      <c r="D3060" s="2" t="s">
        <v>32</v>
      </c>
      <c r="E3060" s="2" t="s">
        <v>6213</v>
      </c>
      <c r="F3060" s="2" t="s">
        <v>6214</v>
      </c>
      <c r="G3060" s="2">
        <v>1204000</v>
      </c>
      <c r="H3060" s="2">
        <v>1</v>
      </c>
      <c r="I3060" s="3">
        <v>46176</v>
      </c>
      <c r="J3060" s="4"/>
      <c r="K3060" s="2">
        <v>4592858</v>
      </c>
      <c r="L3060" s="2">
        <v>10000</v>
      </c>
      <c r="M3060" s="2" t="s">
        <v>35</v>
      </c>
      <c r="N3060" s="5">
        <v>46171</v>
      </c>
      <c r="O3060" s="2" t="s">
        <v>6215</v>
      </c>
      <c r="P3060" s="2" t="s">
        <v>36</v>
      </c>
      <c r="Q3060" s="2" t="s">
        <v>88</v>
      </c>
      <c r="R3060" s="3">
        <v>46171</v>
      </c>
      <c r="S3060" s="2" t="s">
        <v>38</v>
      </c>
      <c r="T3060" s="2" t="s">
        <v>6216</v>
      </c>
      <c r="U3060" s="2">
        <v>0</v>
      </c>
      <c r="V3060" s="2">
        <v>0</v>
      </c>
      <c r="W3060" s="2" t="s">
        <v>6217</v>
      </c>
      <c r="X3060" s="2">
        <v>2026</v>
      </c>
      <c r="Y3060" s="2" t="s">
        <v>40</v>
      </c>
      <c r="Z3060" s="4"/>
      <c r="AA3060" s="3">
        <v>46171</v>
      </c>
      <c r="AB3060" s="2" t="s">
        <v>35</v>
      </c>
      <c r="AC3060" s="2">
        <v>433744</v>
      </c>
    </row>
    <row r="3061" spans="1:29" ht="102.75" x14ac:dyDescent="0.25">
      <c r="A3061" s="2" t="s">
        <v>29</v>
      </c>
      <c r="B3061" s="2" t="s">
        <v>42</v>
      </c>
      <c r="C3061" s="2" t="s">
        <v>43</v>
      </c>
      <c r="D3061" s="2" t="s">
        <v>32</v>
      </c>
      <c r="E3061" s="2" t="s">
        <v>6213</v>
      </c>
      <c r="F3061" s="2" t="s">
        <v>41</v>
      </c>
      <c r="G3061" s="2">
        <v>1000</v>
      </c>
      <c r="H3061" s="2">
        <v>1</v>
      </c>
      <c r="I3061" s="3">
        <v>46176</v>
      </c>
      <c r="J3061" s="4"/>
      <c r="K3061" s="2">
        <v>4592858</v>
      </c>
      <c r="L3061" s="2">
        <v>10000</v>
      </c>
      <c r="M3061" s="2" t="s">
        <v>35</v>
      </c>
      <c r="N3061" s="5">
        <v>46171</v>
      </c>
      <c r="O3061" s="2" t="s">
        <v>6215</v>
      </c>
      <c r="P3061" s="2" t="s">
        <v>36</v>
      </c>
      <c r="Q3061" s="2" t="s">
        <v>88</v>
      </c>
      <c r="R3061" s="3">
        <v>46171</v>
      </c>
      <c r="S3061" s="2" t="s">
        <v>38</v>
      </c>
      <c r="T3061" s="2" t="s">
        <v>6216</v>
      </c>
      <c r="U3061" s="2">
        <v>0</v>
      </c>
      <c r="V3061" s="2">
        <v>0</v>
      </c>
      <c r="W3061" s="2" t="s">
        <v>6217</v>
      </c>
      <c r="X3061" s="2">
        <v>2026</v>
      </c>
      <c r="Y3061" s="2" t="s">
        <v>40</v>
      </c>
      <c r="Z3061" s="4"/>
      <c r="AA3061" s="3">
        <v>46171</v>
      </c>
      <c r="AB3061" s="2" t="s">
        <v>35</v>
      </c>
      <c r="AC3061" s="2">
        <v>433744</v>
      </c>
    </row>
    <row r="3062" spans="1:29" ht="102.75" x14ac:dyDescent="0.25">
      <c r="A3062" s="2" t="s">
        <v>29</v>
      </c>
      <c r="B3062" s="2" t="s">
        <v>42</v>
      </c>
      <c r="C3062" s="2" t="s">
        <v>43</v>
      </c>
      <c r="D3062" s="2" t="s">
        <v>32</v>
      </c>
      <c r="E3062" s="2" t="s">
        <v>6218</v>
      </c>
      <c r="F3062" s="2" t="s">
        <v>41</v>
      </c>
      <c r="G3062" s="2">
        <v>1000</v>
      </c>
      <c r="H3062" s="2">
        <v>1</v>
      </c>
      <c r="I3062" s="3">
        <v>46177</v>
      </c>
      <c r="J3062" s="4"/>
      <c r="K3062" s="2">
        <v>4581197</v>
      </c>
      <c r="L3062" s="2">
        <v>10000</v>
      </c>
      <c r="M3062" s="2" t="s">
        <v>35</v>
      </c>
      <c r="N3062" s="5">
        <v>46171</v>
      </c>
      <c r="O3062" s="2" t="s">
        <v>6219</v>
      </c>
      <c r="P3062" s="2" t="s">
        <v>36</v>
      </c>
      <c r="Q3062" s="2" t="s">
        <v>53</v>
      </c>
      <c r="R3062" s="3">
        <v>46171</v>
      </c>
      <c r="S3062" s="2" t="s">
        <v>38</v>
      </c>
      <c r="T3062" s="2" t="s">
        <v>6220</v>
      </c>
      <c r="U3062" s="2">
        <v>0</v>
      </c>
      <c r="V3062" s="2">
        <v>0</v>
      </c>
      <c r="W3062" s="2" t="s">
        <v>6221</v>
      </c>
      <c r="X3062" s="2">
        <v>2026</v>
      </c>
      <c r="Y3062" s="2" t="s">
        <v>40</v>
      </c>
      <c r="Z3062" s="4"/>
      <c r="AA3062" s="3">
        <v>46171</v>
      </c>
      <c r="AB3062" s="2" t="s">
        <v>35</v>
      </c>
      <c r="AC3062" s="2">
        <v>433702</v>
      </c>
    </row>
    <row r="3063" spans="1:29" ht="102.75" x14ac:dyDescent="0.25">
      <c r="A3063" s="2" t="s">
        <v>29</v>
      </c>
      <c r="B3063" s="2" t="s">
        <v>42</v>
      </c>
      <c r="C3063" s="2" t="s">
        <v>43</v>
      </c>
      <c r="D3063" s="2" t="s">
        <v>32</v>
      </c>
      <c r="E3063" s="2" t="s">
        <v>6218</v>
      </c>
      <c r="F3063" s="2" t="s">
        <v>6222</v>
      </c>
      <c r="G3063" s="2">
        <v>1027000</v>
      </c>
      <c r="H3063" s="2">
        <v>1</v>
      </c>
      <c r="I3063" s="3">
        <v>46177</v>
      </c>
      <c r="J3063" s="4"/>
      <c r="K3063" s="2">
        <v>4581197</v>
      </c>
      <c r="L3063" s="2">
        <v>10000</v>
      </c>
      <c r="M3063" s="2" t="s">
        <v>35</v>
      </c>
      <c r="N3063" s="5">
        <v>46171</v>
      </c>
      <c r="O3063" s="2" t="s">
        <v>6219</v>
      </c>
      <c r="P3063" s="2" t="s">
        <v>36</v>
      </c>
      <c r="Q3063" s="2" t="s">
        <v>53</v>
      </c>
      <c r="R3063" s="3">
        <v>46171</v>
      </c>
      <c r="S3063" s="2" t="s">
        <v>38</v>
      </c>
      <c r="T3063" s="2" t="s">
        <v>6220</v>
      </c>
      <c r="U3063" s="2">
        <v>0</v>
      </c>
      <c r="V3063" s="2">
        <v>0</v>
      </c>
      <c r="W3063" s="2" t="s">
        <v>6221</v>
      </c>
      <c r="X3063" s="2">
        <v>2026</v>
      </c>
      <c r="Y3063" s="2" t="s">
        <v>40</v>
      </c>
      <c r="Z3063" s="4"/>
      <c r="AA3063" s="3">
        <v>46171</v>
      </c>
      <c r="AB3063" s="2" t="s">
        <v>35</v>
      </c>
      <c r="AC3063" s="2">
        <v>433702</v>
      </c>
    </row>
    <row r="3064" spans="1:29" ht="64.5" x14ac:dyDescent="0.25">
      <c r="A3064" s="2" t="s">
        <v>29</v>
      </c>
      <c r="B3064" s="2" t="s">
        <v>42</v>
      </c>
      <c r="C3064" s="2" t="s">
        <v>43</v>
      </c>
      <c r="D3064" s="2" t="s">
        <v>32</v>
      </c>
      <c r="E3064" s="2" t="s">
        <v>6223</v>
      </c>
      <c r="F3064" s="2" t="s">
        <v>6224</v>
      </c>
      <c r="G3064" s="2">
        <v>2400000</v>
      </c>
      <c r="H3064" s="2">
        <v>1</v>
      </c>
      <c r="I3064" s="3">
        <v>46175</v>
      </c>
      <c r="J3064" s="4"/>
      <c r="K3064" s="2">
        <v>4592176</v>
      </c>
      <c r="L3064" s="2">
        <v>48000</v>
      </c>
      <c r="M3064" s="2" t="s">
        <v>714</v>
      </c>
      <c r="N3064" s="5">
        <v>46171</v>
      </c>
      <c r="O3064" s="2">
        <v>319</v>
      </c>
      <c r="P3064" s="2" t="s">
        <v>36</v>
      </c>
      <c r="Q3064" s="2" t="s">
        <v>891</v>
      </c>
      <c r="R3064" s="3">
        <v>46171</v>
      </c>
      <c r="S3064" s="2" t="s">
        <v>51</v>
      </c>
      <c r="T3064" s="2" t="s">
        <v>892</v>
      </c>
      <c r="U3064" s="2" t="s">
        <v>6225</v>
      </c>
      <c r="V3064" s="2">
        <v>0</v>
      </c>
      <c r="W3064" s="2" t="s">
        <v>1085</v>
      </c>
      <c r="X3064" s="2">
        <v>2025</v>
      </c>
      <c r="Y3064" s="2" t="s">
        <v>40</v>
      </c>
      <c r="Z3064" s="4"/>
      <c r="AA3064" s="3">
        <v>46171</v>
      </c>
      <c r="AB3064" s="2" t="s">
        <v>714</v>
      </c>
      <c r="AC3064" s="2">
        <v>433686</v>
      </c>
    </row>
    <row r="3065" spans="1:29" ht="64.5" x14ac:dyDescent="0.25">
      <c r="A3065" s="2" t="s">
        <v>29</v>
      </c>
      <c r="B3065" s="2" t="s">
        <v>42</v>
      </c>
      <c r="C3065" s="2" t="s">
        <v>43</v>
      </c>
      <c r="D3065" s="2" t="s">
        <v>32</v>
      </c>
      <c r="E3065" s="2" t="s">
        <v>6223</v>
      </c>
      <c r="F3065" s="2" t="s">
        <v>41</v>
      </c>
      <c r="G3065" s="2">
        <v>1000</v>
      </c>
      <c r="H3065" s="2">
        <v>1</v>
      </c>
      <c r="I3065" s="3">
        <v>46175</v>
      </c>
      <c r="J3065" s="4"/>
      <c r="K3065" s="2">
        <v>4592176</v>
      </c>
      <c r="L3065" s="2">
        <v>48000</v>
      </c>
      <c r="M3065" s="2" t="s">
        <v>714</v>
      </c>
      <c r="N3065" s="5">
        <v>46171</v>
      </c>
      <c r="O3065" s="2">
        <v>319</v>
      </c>
      <c r="P3065" s="2" t="s">
        <v>36</v>
      </c>
      <c r="Q3065" s="2" t="s">
        <v>891</v>
      </c>
      <c r="R3065" s="3">
        <v>46171</v>
      </c>
      <c r="S3065" s="2" t="s">
        <v>51</v>
      </c>
      <c r="T3065" s="2" t="s">
        <v>892</v>
      </c>
      <c r="U3065" s="2" t="s">
        <v>6225</v>
      </c>
      <c r="V3065" s="2">
        <v>0</v>
      </c>
      <c r="W3065" s="2" t="s">
        <v>1085</v>
      </c>
      <c r="X3065" s="2">
        <v>2025</v>
      </c>
      <c r="Y3065" s="2" t="s">
        <v>40</v>
      </c>
      <c r="Z3065" s="4"/>
      <c r="AA3065" s="3">
        <v>46171</v>
      </c>
      <c r="AB3065" s="2" t="s">
        <v>714</v>
      </c>
      <c r="AC3065" s="2">
        <v>433686</v>
      </c>
    </row>
    <row r="3066" spans="1:29" ht="51.75" x14ac:dyDescent="0.25">
      <c r="A3066" s="2" t="s">
        <v>29</v>
      </c>
      <c r="B3066" s="2" t="s">
        <v>42</v>
      </c>
      <c r="C3066" s="2" t="s">
        <v>43</v>
      </c>
      <c r="D3066" s="2" t="s">
        <v>372</v>
      </c>
      <c r="E3066" s="2" t="s">
        <v>6226</v>
      </c>
      <c r="F3066" s="2" t="s">
        <v>56</v>
      </c>
      <c r="G3066" s="2">
        <v>2011200</v>
      </c>
      <c r="H3066" s="2">
        <v>1</v>
      </c>
      <c r="I3066" s="3">
        <v>46180</v>
      </c>
      <c r="J3066" s="4"/>
      <c r="K3066" s="2">
        <v>4502783</v>
      </c>
      <c r="L3066" s="2">
        <v>88500</v>
      </c>
      <c r="M3066" s="2" t="s">
        <v>2472</v>
      </c>
      <c r="N3066" s="5">
        <v>46171</v>
      </c>
      <c r="O3066" s="2" t="s">
        <v>6227</v>
      </c>
      <c r="P3066" s="2" t="s">
        <v>49</v>
      </c>
      <c r="Q3066" s="2" t="s">
        <v>5671</v>
      </c>
      <c r="R3066" s="3">
        <v>46171</v>
      </c>
      <c r="S3066" s="2" t="s">
        <v>110</v>
      </c>
      <c r="T3066" s="2" t="s">
        <v>1387</v>
      </c>
      <c r="U3066" s="2">
        <v>0</v>
      </c>
      <c r="V3066" s="2">
        <v>0</v>
      </c>
      <c r="W3066" s="2" t="s">
        <v>5672</v>
      </c>
      <c r="X3066" s="2">
        <v>2026</v>
      </c>
      <c r="Y3066" s="2" t="s">
        <v>55</v>
      </c>
      <c r="Z3066" s="4"/>
      <c r="AA3066" s="3">
        <v>46171</v>
      </c>
      <c r="AB3066" s="2" t="s">
        <v>2472</v>
      </c>
      <c r="AC3066" s="2">
        <v>433514</v>
      </c>
    </row>
    <row r="3067" spans="1:29" ht="51.75" x14ac:dyDescent="0.25">
      <c r="A3067" s="2" t="s">
        <v>29</v>
      </c>
      <c r="B3067" s="2" t="s">
        <v>42</v>
      </c>
      <c r="C3067" s="2" t="s">
        <v>43</v>
      </c>
      <c r="D3067" s="2" t="s">
        <v>372</v>
      </c>
      <c r="E3067" s="2" t="s">
        <v>6226</v>
      </c>
      <c r="F3067" s="2" t="s">
        <v>6228</v>
      </c>
      <c r="G3067" s="2">
        <v>2514000</v>
      </c>
      <c r="H3067" s="2">
        <v>1</v>
      </c>
      <c r="I3067" s="3">
        <v>46180</v>
      </c>
      <c r="J3067" s="4"/>
      <c r="K3067" s="2">
        <v>4502783</v>
      </c>
      <c r="L3067" s="2">
        <v>88500</v>
      </c>
      <c r="M3067" s="2" t="s">
        <v>2472</v>
      </c>
      <c r="N3067" s="5">
        <v>46171</v>
      </c>
      <c r="O3067" s="2" t="s">
        <v>6227</v>
      </c>
      <c r="P3067" s="2" t="s">
        <v>49</v>
      </c>
      <c r="Q3067" s="2" t="s">
        <v>5671</v>
      </c>
      <c r="R3067" s="3">
        <v>46171</v>
      </c>
      <c r="S3067" s="2" t="s">
        <v>110</v>
      </c>
      <c r="T3067" s="2" t="s">
        <v>1387</v>
      </c>
      <c r="U3067" s="2">
        <v>0</v>
      </c>
      <c r="V3067" s="2">
        <v>0</v>
      </c>
      <c r="W3067" s="2" t="s">
        <v>5672</v>
      </c>
      <c r="X3067" s="2">
        <v>2026</v>
      </c>
      <c r="Y3067" s="2" t="s">
        <v>55</v>
      </c>
      <c r="Z3067" s="4"/>
      <c r="AA3067" s="3">
        <v>46171</v>
      </c>
      <c r="AB3067" s="2" t="s">
        <v>2472</v>
      </c>
      <c r="AC3067" s="2">
        <v>433514</v>
      </c>
    </row>
    <row r="3068" spans="1:29" ht="51.75" x14ac:dyDescent="0.25">
      <c r="A3068" s="2" t="s">
        <v>29</v>
      </c>
      <c r="B3068" s="2" t="s">
        <v>42</v>
      </c>
      <c r="C3068" s="2" t="s">
        <v>43</v>
      </c>
      <c r="D3068" s="2" t="s">
        <v>372</v>
      </c>
      <c r="E3068" s="2" t="s">
        <v>6226</v>
      </c>
      <c r="F3068" s="2" t="s">
        <v>41</v>
      </c>
      <c r="G3068" s="2">
        <v>5000</v>
      </c>
      <c r="H3068" s="2">
        <v>1</v>
      </c>
      <c r="I3068" s="3">
        <v>46180</v>
      </c>
      <c r="J3068" s="4"/>
      <c r="K3068" s="2">
        <v>4502783</v>
      </c>
      <c r="L3068" s="2">
        <v>88500</v>
      </c>
      <c r="M3068" s="2" t="s">
        <v>2472</v>
      </c>
      <c r="N3068" s="5">
        <v>46171</v>
      </c>
      <c r="O3068" s="2" t="s">
        <v>6227</v>
      </c>
      <c r="P3068" s="2" t="s">
        <v>49</v>
      </c>
      <c r="Q3068" s="2" t="s">
        <v>5671</v>
      </c>
      <c r="R3068" s="3">
        <v>46171</v>
      </c>
      <c r="S3068" s="2" t="s">
        <v>110</v>
      </c>
      <c r="T3068" s="2" t="s">
        <v>1387</v>
      </c>
      <c r="U3068" s="2">
        <v>0</v>
      </c>
      <c r="V3068" s="2">
        <v>0</v>
      </c>
      <c r="W3068" s="2" t="s">
        <v>5672</v>
      </c>
      <c r="X3068" s="2">
        <v>2026</v>
      </c>
      <c r="Y3068" s="2" t="s">
        <v>55</v>
      </c>
      <c r="Z3068" s="4"/>
      <c r="AA3068" s="3">
        <v>46171</v>
      </c>
      <c r="AB3068" s="2" t="s">
        <v>2472</v>
      </c>
      <c r="AC3068" s="2">
        <v>433514</v>
      </c>
    </row>
    <row r="3069" spans="1:29" ht="64.5" x14ac:dyDescent="0.25">
      <c r="A3069" s="2" t="s">
        <v>29</v>
      </c>
      <c r="B3069" s="2" t="s">
        <v>42</v>
      </c>
      <c r="C3069" s="2" t="s">
        <v>43</v>
      </c>
      <c r="D3069" s="2" t="s">
        <v>32</v>
      </c>
      <c r="E3069" s="2" t="s">
        <v>6229</v>
      </c>
      <c r="F3069" s="2" t="s">
        <v>6230</v>
      </c>
      <c r="G3069" s="2">
        <v>3320250</v>
      </c>
      <c r="H3069" s="2">
        <v>1</v>
      </c>
      <c r="I3069" s="3">
        <v>46176</v>
      </c>
      <c r="J3069" s="4"/>
      <c r="K3069" s="2">
        <v>4585376</v>
      </c>
      <c r="L3069" s="2">
        <v>66405</v>
      </c>
      <c r="M3069" s="2" t="s">
        <v>47</v>
      </c>
      <c r="N3069" s="5">
        <v>46170</v>
      </c>
      <c r="O3069" s="2" t="s">
        <v>6231</v>
      </c>
      <c r="P3069" s="2" t="s">
        <v>36</v>
      </c>
      <c r="Q3069" s="2" t="s">
        <v>1710</v>
      </c>
      <c r="R3069" s="3">
        <v>46170</v>
      </c>
      <c r="S3069" s="2" t="s">
        <v>51</v>
      </c>
      <c r="T3069" s="2" t="s">
        <v>1711</v>
      </c>
      <c r="U3069" s="2">
        <v>0</v>
      </c>
      <c r="V3069" s="2" t="s">
        <v>6232</v>
      </c>
      <c r="W3069" s="2" t="s">
        <v>1093</v>
      </c>
      <c r="X3069" s="2">
        <v>2025</v>
      </c>
      <c r="Y3069" s="2" t="s">
        <v>40</v>
      </c>
      <c r="Z3069" s="4"/>
      <c r="AA3069" s="3">
        <v>46170</v>
      </c>
      <c r="AB3069" s="2" t="s">
        <v>47</v>
      </c>
      <c r="AC3069" s="2">
        <v>432584</v>
      </c>
    </row>
    <row r="3070" spans="1:29" ht="51.75" x14ac:dyDescent="0.25">
      <c r="A3070" s="2" t="s">
        <v>29</v>
      </c>
      <c r="B3070" s="2" t="s">
        <v>42</v>
      </c>
      <c r="C3070" s="2" t="s">
        <v>43</v>
      </c>
      <c r="D3070" s="2" t="s">
        <v>32</v>
      </c>
      <c r="E3070" s="2" t="s">
        <v>6229</v>
      </c>
      <c r="F3070" s="2" t="s">
        <v>41</v>
      </c>
      <c r="G3070" s="2">
        <v>1000</v>
      </c>
      <c r="H3070" s="2">
        <v>1</v>
      </c>
      <c r="I3070" s="3">
        <v>46176</v>
      </c>
      <c r="J3070" s="4"/>
      <c r="K3070" s="2">
        <v>4585376</v>
      </c>
      <c r="L3070" s="2">
        <v>66405</v>
      </c>
      <c r="M3070" s="2" t="s">
        <v>47</v>
      </c>
      <c r="N3070" s="5">
        <v>46170</v>
      </c>
      <c r="O3070" s="2" t="s">
        <v>6231</v>
      </c>
      <c r="P3070" s="2" t="s">
        <v>36</v>
      </c>
      <c r="Q3070" s="2" t="s">
        <v>1710</v>
      </c>
      <c r="R3070" s="3">
        <v>46170</v>
      </c>
      <c r="S3070" s="2" t="s">
        <v>51</v>
      </c>
      <c r="T3070" s="2" t="s">
        <v>1711</v>
      </c>
      <c r="U3070" s="2">
        <v>0</v>
      </c>
      <c r="V3070" s="2" t="s">
        <v>6232</v>
      </c>
      <c r="W3070" s="2" t="s">
        <v>1093</v>
      </c>
      <c r="X3070" s="2">
        <v>2025</v>
      </c>
      <c r="Y3070" s="2" t="s">
        <v>40</v>
      </c>
      <c r="Z3070" s="4"/>
      <c r="AA3070" s="3">
        <v>46170</v>
      </c>
      <c r="AB3070" s="2" t="s">
        <v>47</v>
      </c>
      <c r="AC3070" s="2">
        <v>432584</v>
      </c>
    </row>
    <row r="3071" spans="1:29" ht="51.75" x14ac:dyDescent="0.25">
      <c r="A3071" s="2" t="s">
        <v>29</v>
      </c>
      <c r="B3071" s="2" t="s">
        <v>42</v>
      </c>
      <c r="C3071" s="2" t="s">
        <v>43</v>
      </c>
      <c r="D3071" s="2" t="s">
        <v>32</v>
      </c>
      <c r="E3071" s="2" t="s">
        <v>6233</v>
      </c>
      <c r="F3071" s="2" t="s">
        <v>6234</v>
      </c>
      <c r="G3071" s="2">
        <v>2885000</v>
      </c>
      <c r="H3071" s="2">
        <v>1</v>
      </c>
      <c r="I3071" s="3">
        <v>46181</v>
      </c>
      <c r="J3071" s="4"/>
      <c r="K3071" s="2">
        <v>4585239</v>
      </c>
      <c r="L3071" s="2">
        <v>30000</v>
      </c>
      <c r="M3071" s="2" t="s">
        <v>126</v>
      </c>
      <c r="N3071" s="5">
        <v>46180</v>
      </c>
      <c r="O3071" s="2" t="s">
        <v>6235</v>
      </c>
      <c r="P3071" s="2" t="s">
        <v>36</v>
      </c>
      <c r="Q3071" s="2" t="s">
        <v>4461</v>
      </c>
      <c r="R3071" s="3">
        <v>46180</v>
      </c>
      <c r="S3071" s="2" t="s">
        <v>38</v>
      </c>
      <c r="T3071" s="2" t="s">
        <v>4441</v>
      </c>
      <c r="U3071" s="2">
        <v>750</v>
      </c>
      <c r="V3071" s="2" t="s">
        <v>37</v>
      </c>
      <c r="W3071" s="2" t="s">
        <v>6236</v>
      </c>
      <c r="X3071" s="2">
        <v>2025</v>
      </c>
      <c r="Y3071" s="2" t="s">
        <v>40</v>
      </c>
      <c r="Z3071" s="4"/>
      <c r="AA3071" s="3">
        <v>46170</v>
      </c>
      <c r="AB3071" s="2" t="s">
        <v>126</v>
      </c>
      <c r="AC3071" s="2">
        <v>432520</v>
      </c>
    </row>
    <row r="3072" spans="1:29" ht="51.75" x14ac:dyDescent="0.25">
      <c r="A3072" s="2" t="s">
        <v>29</v>
      </c>
      <c r="B3072" s="2" t="s">
        <v>42</v>
      </c>
      <c r="C3072" s="2" t="s">
        <v>43</v>
      </c>
      <c r="D3072" s="2" t="s">
        <v>32</v>
      </c>
      <c r="E3072" s="2" t="s">
        <v>6233</v>
      </c>
      <c r="F3072" s="2" t="s">
        <v>41</v>
      </c>
      <c r="G3072" s="2">
        <v>1000</v>
      </c>
      <c r="H3072" s="2">
        <v>1</v>
      </c>
      <c r="I3072" s="3">
        <v>46181</v>
      </c>
      <c r="J3072" s="4"/>
      <c r="K3072" s="2">
        <v>4585239</v>
      </c>
      <c r="L3072" s="2">
        <v>30000</v>
      </c>
      <c r="M3072" s="2" t="s">
        <v>126</v>
      </c>
      <c r="N3072" s="5">
        <v>46180</v>
      </c>
      <c r="O3072" s="2" t="s">
        <v>6235</v>
      </c>
      <c r="P3072" s="2" t="s">
        <v>36</v>
      </c>
      <c r="Q3072" s="2" t="s">
        <v>4461</v>
      </c>
      <c r="R3072" s="3">
        <v>46180</v>
      </c>
      <c r="S3072" s="2" t="s">
        <v>38</v>
      </c>
      <c r="T3072" s="2" t="s">
        <v>4441</v>
      </c>
      <c r="U3072" s="2">
        <v>750</v>
      </c>
      <c r="V3072" s="2" t="s">
        <v>37</v>
      </c>
      <c r="W3072" s="2" t="s">
        <v>6236</v>
      </c>
      <c r="X3072" s="2">
        <v>2025</v>
      </c>
      <c r="Y3072" s="2" t="s">
        <v>40</v>
      </c>
      <c r="Z3072" s="4"/>
      <c r="AA3072" s="3">
        <v>46170</v>
      </c>
      <c r="AB3072" s="2" t="s">
        <v>126</v>
      </c>
      <c r="AC3072" s="2">
        <v>432520</v>
      </c>
    </row>
    <row r="3073" spans="1:29" ht="90" x14ac:dyDescent="0.25">
      <c r="A3073" s="2" t="s">
        <v>29</v>
      </c>
      <c r="B3073" s="2" t="s">
        <v>42</v>
      </c>
      <c r="C3073" s="2" t="s">
        <v>43</v>
      </c>
      <c r="D3073" s="2" t="s">
        <v>164</v>
      </c>
      <c r="E3073" s="2" t="s">
        <v>6237</v>
      </c>
      <c r="F3073" s="2" t="s">
        <v>41</v>
      </c>
      <c r="G3073" s="2">
        <v>5000</v>
      </c>
      <c r="H3073" s="2">
        <v>1</v>
      </c>
      <c r="I3073" s="3">
        <v>46191</v>
      </c>
      <c r="J3073" s="4"/>
      <c r="K3073" s="2">
        <v>4583860</v>
      </c>
      <c r="L3073" s="2">
        <v>78910</v>
      </c>
      <c r="M3073" s="2" t="s">
        <v>6238</v>
      </c>
      <c r="N3073" s="5">
        <v>46189</v>
      </c>
      <c r="O3073" s="2" t="s">
        <v>6239</v>
      </c>
      <c r="P3073" s="2" t="s">
        <v>181</v>
      </c>
      <c r="Q3073" s="2" t="s">
        <v>6240</v>
      </c>
      <c r="R3073" s="3">
        <v>46189</v>
      </c>
      <c r="S3073" s="2" t="s">
        <v>808</v>
      </c>
      <c r="T3073" s="2" t="s">
        <v>2840</v>
      </c>
      <c r="U3073" s="2">
        <v>0</v>
      </c>
      <c r="V3073" s="2">
        <v>0</v>
      </c>
      <c r="W3073" s="2" t="s">
        <v>6241</v>
      </c>
      <c r="X3073" s="2">
        <v>2025</v>
      </c>
      <c r="Y3073" s="2" t="s">
        <v>55</v>
      </c>
      <c r="Z3073" s="4"/>
      <c r="AA3073" s="3">
        <v>46170</v>
      </c>
      <c r="AB3073" s="2" t="s">
        <v>6238</v>
      </c>
      <c r="AC3073" s="2">
        <v>432494</v>
      </c>
    </row>
    <row r="3074" spans="1:29" ht="90" x14ac:dyDescent="0.25">
      <c r="A3074" s="2" t="s">
        <v>29</v>
      </c>
      <c r="B3074" s="2" t="s">
        <v>42</v>
      </c>
      <c r="C3074" s="2" t="s">
        <v>43</v>
      </c>
      <c r="D3074" s="2" t="s">
        <v>164</v>
      </c>
      <c r="E3074" s="2" t="s">
        <v>6237</v>
      </c>
      <c r="F3074" s="2" t="s">
        <v>6242</v>
      </c>
      <c r="G3074" s="2">
        <v>2444000</v>
      </c>
      <c r="H3074" s="2">
        <v>1</v>
      </c>
      <c r="I3074" s="3">
        <v>46191</v>
      </c>
      <c r="J3074" s="4"/>
      <c r="K3074" s="2">
        <v>4583860</v>
      </c>
      <c r="L3074" s="2">
        <v>78910</v>
      </c>
      <c r="M3074" s="2" t="s">
        <v>6238</v>
      </c>
      <c r="N3074" s="5">
        <v>46189</v>
      </c>
      <c r="O3074" s="2" t="s">
        <v>6239</v>
      </c>
      <c r="P3074" s="2" t="s">
        <v>181</v>
      </c>
      <c r="Q3074" s="2" t="s">
        <v>6240</v>
      </c>
      <c r="R3074" s="3">
        <v>46189</v>
      </c>
      <c r="S3074" s="2" t="s">
        <v>808</v>
      </c>
      <c r="T3074" s="2" t="s">
        <v>2840</v>
      </c>
      <c r="U3074" s="2">
        <v>0</v>
      </c>
      <c r="V3074" s="2">
        <v>0</v>
      </c>
      <c r="W3074" s="2" t="s">
        <v>6241</v>
      </c>
      <c r="X3074" s="2">
        <v>2025</v>
      </c>
      <c r="Y3074" s="2" t="s">
        <v>55</v>
      </c>
      <c r="Z3074" s="4"/>
      <c r="AA3074" s="3">
        <v>46170</v>
      </c>
      <c r="AB3074" s="2" t="s">
        <v>6238</v>
      </c>
      <c r="AC3074" s="2">
        <v>432494</v>
      </c>
    </row>
    <row r="3075" spans="1:29" ht="64.5" x14ac:dyDescent="0.25">
      <c r="A3075" s="2" t="s">
        <v>29</v>
      </c>
      <c r="B3075" s="2" t="s">
        <v>42</v>
      </c>
      <c r="C3075" s="2" t="s">
        <v>43</v>
      </c>
      <c r="D3075" s="2" t="s">
        <v>32</v>
      </c>
      <c r="E3075" s="2" t="s">
        <v>6243</v>
      </c>
      <c r="F3075" s="2" t="s">
        <v>6244</v>
      </c>
      <c r="G3075" s="2">
        <v>2050000</v>
      </c>
      <c r="H3075" s="2">
        <v>1</v>
      </c>
      <c r="I3075" s="3">
        <v>46176</v>
      </c>
      <c r="J3075" s="4"/>
      <c r="K3075" s="2">
        <v>1288612</v>
      </c>
      <c r="L3075" s="2">
        <v>41000</v>
      </c>
      <c r="M3075" s="2" t="s">
        <v>886</v>
      </c>
      <c r="N3075" s="5">
        <v>46171</v>
      </c>
      <c r="O3075" s="2">
        <v>126</v>
      </c>
      <c r="P3075" s="2" t="s">
        <v>36</v>
      </c>
      <c r="Q3075" s="2" t="s">
        <v>2386</v>
      </c>
      <c r="R3075" s="3">
        <v>46171</v>
      </c>
      <c r="S3075" s="2" t="s">
        <v>887</v>
      </c>
      <c r="T3075" s="2" t="s">
        <v>2064</v>
      </c>
      <c r="U3075" s="2">
        <v>0</v>
      </c>
      <c r="V3075" s="2" t="s">
        <v>278</v>
      </c>
      <c r="W3075" s="2" t="s">
        <v>406</v>
      </c>
      <c r="X3075" s="2">
        <v>2026</v>
      </c>
      <c r="Y3075" s="2" t="s">
        <v>40</v>
      </c>
      <c r="Z3075" s="4"/>
      <c r="AA3075" s="3">
        <v>46170</v>
      </c>
      <c r="AB3075" s="2" t="s">
        <v>886</v>
      </c>
      <c r="AC3075" s="2">
        <v>431710</v>
      </c>
    </row>
    <row r="3076" spans="1:29" ht="64.5" x14ac:dyDescent="0.25">
      <c r="A3076" s="2" t="s">
        <v>29</v>
      </c>
      <c r="B3076" s="2" t="s">
        <v>42</v>
      </c>
      <c r="C3076" s="2" t="s">
        <v>43</v>
      </c>
      <c r="D3076" s="2" t="s">
        <v>32</v>
      </c>
      <c r="E3076" s="2" t="s">
        <v>6243</v>
      </c>
      <c r="F3076" s="2" t="s">
        <v>41</v>
      </c>
      <c r="G3076" s="2">
        <v>1000</v>
      </c>
      <c r="H3076" s="2">
        <v>1</v>
      </c>
      <c r="I3076" s="3">
        <v>46176</v>
      </c>
      <c r="J3076" s="4"/>
      <c r="K3076" s="2">
        <v>1288612</v>
      </c>
      <c r="L3076" s="2">
        <v>41000</v>
      </c>
      <c r="M3076" s="2" t="s">
        <v>886</v>
      </c>
      <c r="N3076" s="5">
        <v>46171</v>
      </c>
      <c r="O3076" s="2">
        <v>126</v>
      </c>
      <c r="P3076" s="2" t="s">
        <v>36</v>
      </c>
      <c r="Q3076" s="2" t="s">
        <v>2386</v>
      </c>
      <c r="R3076" s="3">
        <v>46171</v>
      </c>
      <c r="S3076" s="2" t="s">
        <v>887</v>
      </c>
      <c r="T3076" s="2" t="s">
        <v>2064</v>
      </c>
      <c r="U3076" s="2">
        <v>0</v>
      </c>
      <c r="V3076" s="2" t="s">
        <v>278</v>
      </c>
      <c r="W3076" s="2" t="s">
        <v>406</v>
      </c>
      <c r="X3076" s="2">
        <v>2026</v>
      </c>
      <c r="Y3076" s="2" t="s">
        <v>40</v>
      </c>
      <c r="Z3076" s="4"/>
      <c r="AA3076" s="3">
        <v>46170</v>
      </c>
      <c r="AB3076" s="2" t="s">
        <v>886</v>
      </c>
      <c r="AC3076" s="2">
        <v>431710</v>
      </c>
    </row>
    <row r="3077" spans="1:29" ht="102.75" x14ac:dyDescent="0.25">
      <c r="A3077" s="2" t="s">
        <v>29</v>
      </c>
      <c r="B3077" s="2" t="s">
        <v>42</v>
      </c>
      <c r="C3077" s="2" t="s">
        <v>43</v>
      </c>
      <c r="D3077" s="2" t="s">
        <v>32</v>
      </c>
      <c r="E3077" s="2" t="s">
        <v>6245</v>
      </c>
      <c r="F3077" s="2" t="s">
        <v>6246</v>
      </c>
      <c r="G3077" s="2">
        <v>2600000</v>
      </c>
      <c r="H3077" s="2">
        <v>1</v>
      </c>
      <c r="I3077" s="3">
        <v>46176</v>
      </c>
      <c r="J3077" s="4"/>
      <c r="K3077" s="2">
        <v>4577629</v>
      </c>
      <c r="L3077" s="2">
        <v>20000</v>
      </c>
      <c r="M3077" s="2" t="s">
        <v>35</v>
      </c>
      <c r="N3077" s="5">
        <v>46169</v>
      </c>
      <c r="O3077" s="2" t="s">
        <v>6247</v>
      </c>
      <c r="P3077" s="2" t="s">
        <v>36</v>
      </c>
      <c r="Q3077" s="2" t="s">
        <v>79</v>
      </c>
      <c r="R3077" s="3">
        <v>46169</v>
      </c>
      <c r="S3077" s="2" t="s">
        <v>38</v>
      </c>
      <c r="T3077" s="2" t="s">
        <v>4683</v>
      </c>
      <c r="U3077" s="2" t="s">
        <v>6248</v>
      </c>
      <c r="V3077" s="2" t="s">
        <v>53</v>
      </c>
      <c r="W3077" s="2" t="s">
        <v>455</v>
      </c>
      <c r="X3077" s="2">
        <v>2026</v>
      </c>
      <c r="Y3077" s="2" t="s">
        <v>40</v>
      </c>
      <c r="Z3077" s="4"/>
      <c r="AA3077" s="3">
        <v>46169</v>
      </c>
      <c r="AB3077" s="2" t="s">
        <v>35</v>
      </c>
      <c r="AC3077" s="2">
        <v>431408</v>
      </c>
    </row>
    <row r="3078" spans="1:29" ht="102.75" x14ac:dyDescent="0.25">
      <c r="A3078" s="2" t="s">
        <v>29</v>
      </c>
      <c r="B3078" s="2" t="s">
        <v>42</v>
      </c>
      <c r="C3078" s="2" t="s">
        <v>43</v>
      </c>
      <c r="D3078" s="2" t="s">
        <v>32</v>
      </c>
      <c r="E3078" s="2" t="s">
        <v>6245</v>
      </c>
      <c r="F3078" s="2" t="s">
        <v>41</v>
      </c>
      <c r="G3078" s="2">
        <v>1000</v>
      </c>
      <c r="H3078" s="2">
        <v>1</v>
      </c>
      <c r="I3078" s="3">
        <v>46176</v>
      </c>
      <c r="J3078" s="4"/>
      <c r="K3078" s="2">
        <v>4577629</v>
      </c>
      <c r="L3078" s="2">
        <v>20000</v>
      </c>
      <c r="M3078" s="2" t="s">
        <v>35</v>
      </c>
      <c r="N3078" s="5">
        <v>46169</v>
      </c>
      <c r="O3078" s="2" t="s">
        <v>6247</v>
      </c>
      <c r="P3078" s="2" t="s">
        <v>36</v>
      </c>
      <c r="Q3078" s="2" t="s">
        <v>79</v>
      </c>
      <c r="R3078" s="3">
        <v>46169</v>
      </c>
      <c r="S3078" s="2" t="s">
        <v>38</v>
      </c>
      <c r="T3078" s="2" t="s">
        <v>4683</v>
      </c>
      <c r="U3078" s="2" t="s">
        <v>6248</v>
      </c>
      <c r="V3078" s="2" t="s">
        <v>53</v>
      </c>
      <c r="W3078" s="2" t="s">
        <v>455</v>
      </c>
      <c r="X3078" s="2">
        <v>2026</v>
      </c>
      <c r="Y3078" s="2" t="s">
        <v>40</v>
      </c>
      <c r="Z3078" s="4"/>
      <c r="AA3078" s="3">
        <v>46169</v>
      </c>
      <c r="AB3078" s="2" t="s">
        <v>35</v>
      </c>
      <c r="AC3078" s="2">
        <v>431408</v>
      </c>
    </row>
    <row r="3079" spans="1:29" ht="77.25" x14ac:dyDescent="0.25">
      <c r="A3079" s="2" t="s">
        <v>29</v>
      </c>
      <c r="B3079" s="2" t="s">
        <v>42</v>
      </c>
      <c r="C3079" s="2" t="s">
        <v>43</v>
      </c>
      <c r="D3079" s="2" t="s">
        <v>32</v>
      </c>
      <c r="E3079" s="2" t="s">
        <v>6249</v>
      </c>
      <c r="F3079" s="2" t="s">
        <v>6250</v>
      </c>
      <c r="G3079" s="2">
        <v>2610000</v>
      </c>
      <c r="H3079" s="2">
        <v>1</v>
      </c>
      <c r="I3079" s="3">
        <v>46176</v>
      </c>
      <c r="J3079" s="4"/>
      <c r="K3079" s="2">
        <v>4570873</v>
      </c>
      <c r="L3079" s="2">
        <v>52200</v>
      </c>
      <c r="M3079" s="2" t="s">
        <v>903</v>
      </c>
      <c r="N3079" s="5">
        <v>46169</v>
      </c>
      <c r="O3079" s="2" t="s">
        <v>6251</v>
      </c>
      <c r="P3079" s="2" t="s">
        <v>36</v>
      </c>
      <c r="Q3079" s="2" t="s">
        <v>4302</v>
      </c>
      <c r="R3079" s="3">
        <v>46170</v>
      </c>
      <c r="S3079" s="2" t="s">
        <v>51</v>
      </c>
      <c r="T3079" s="2" t="s">
        <v>52</v>
      </c>
      <c r="U3079" s="2" t="s">
        <v>6252</v>
      </c>
      <c r="V3079" s="2" t="s">
        <v>6253</v>
      </c>
      <c r="W3079" s="2" t="s">
        <v>892</v>
      </c>
      <c r="X3079" s="2">
        <v>2026</v>
      </c>
      <c r="Y3079" s="2" t="s">
        <v>40</v>
      </c>
      <c r="Z3079" s="4"/>
      <c r="AA3079" s="3">
        <v>46169</v>
      </c>
      <c r="AB3079" s="2" t="s">
        <v>903</v>
      </c>
      <c r="AC3079" s="2">
        <v>431110</v>
      </c>
    </row>
    <row r="3080" spans="1:29" ht="77.25" x14ac:dyDescent="0.25">
      <c r="A3080" s="2" t="s">
        <v>29</v>
      </c>
      <c r="B3080" s="2" t="s">
        <v>42</v>
      </c>
      <c r="C3080" s="2" t="s">
        <v>43</v>
      </c>
      <c r="D3080" s="2" t="s">
        <v>32</v>
      </c>
      <c r="E3080" s="2" t="s">
        <v>6249</v>
      </c>
      <c r="F3080" s="2" t="s">
        <v>41</v>
      </c>
      <c r="G3080" s="2">
        <v>1000</v>
      </c>
      <c r="H3080" s="2">
        <v>1</v>
      </c>
      <c r="I3080" s="3">
        <v>46176</v>
      </c>
      <c r="J3080" s="4"/>
      <c r="K3080" s="2">
        <v>4570873</v>
      </c>
      <c r="L3080" s="2">
        <v>52200</v>
      </c>
      <c r="M3080" s="2" t="s">
        <v>903</v>
      </c>
      <c r="N3080" s="5">
        <v>46169</v>
      </c>
      <c r="O3080" s="2" t="s">
        <v>6251</v>
      </c>
      <c r="P3080" s="2" t="s">
        <v>36</v>
      </c>
      <c r="Q3080" s="2" t="s">
        <v>4302</v>
      </c>
      <c r="R3080" s="3">
        <v>46170</v>
      </c>
      <c r="S3080" s="2" t="s">
        <v>51</v>
      </c>
      <c r="T3080" s="2" t="s">
        <v>52</v>
      </c>
      <c r="U3080" s="2" t="s">
        <v>6252</v>
      </c>
      <c r="V3080" s="2" t="s">
        <v>6253</v>
      </c>
      <c r="W3080" s="2" t="s">
        <v>892</v>
      </c>
      <c r="X3080" s="2">
        <v>2026</v>
      </c>
      <c r="Y3080" s="2" t="s">
        <v>40</v>
      </c>
      <c r="Z3080" s="4"/>
      <c r="AA3080" s="3">
        <v>46169</v>
      </c>
      <c r="AB3080" s="2" t="s">
        <v>903</v>
      </c>
      <c r="AC3080" s="2">
        <v>431110</v>
      </c>
    </row>
    <row r="3081" spans="1:29" ht="102.75" x14ac:dyDescent="0.25">
      <c r="A3081" s="2" t="s">
        <v>29</v>
      </c>
      <c r="B3081" s="2" t="s">
        <v>42</v>
      </c>
      <c r="C3081" s="2" t="s">
        <v>43</v>
      </c>
      <c r="D3081" s="2" t="s">
        <v>32</v>
      </c>
      <c r="E3081" s="2" t="s">
        <v>6254</v>
      </c>
      <c r="F3081" s="2" t="s">
        <v>6255</v>
      </c>
      <c r="G3081" s="2">
        <v>1278000</v>
      </c>
      <c r="H3081" s="2">
        <v>1</v>
      </c>
      <c r="I3081" s="3">
        <v>46176</v>
      </c>
      <c r="J3081" s="4"/>
      <c r="K3081" s="2">
        <v>4574380</v>
      </c>
      <c r="L3081" s="2">
        <v>10000</v>
      </c>
      <c r="M3081" s="2" t="s">
        <v>35</v>
      </c>
      <c r="N3081" s="5">
        <v>46169</v>
      </c>
      <c r="O3081" s="2" t="s">
        <v>6256</v>
      </c>
      <c r="P3081" s="2" t="s">
        <v>36</v>
      </c>
      <c r="Q3081" s="2" t="s">
        <v>88</v>
      </c>
      <c r="R3081" s="3">
        <v>46169</v>
      </c>
      <c r="S3081" s="2" t="s">
        <v>38</v>
      </c>
      <c r="T3081" s="2" t="s">
        <v>2010</v>
      </c>
      <c r="U3081" s="2">
        <v>0</v>
      </c>
      <c r="V3081" s="2">
        <v>0</v>
      </c>
      <c r="W3081" s="2" t="s">
        <v>3797</v>
      </c>
      <c r="X3081" s="2">
        <v>2025</v>
      </c>
      <c r="Y3081" s="2" t="s">
        <v>40</v>
      </c>
      <c r="Z3081" s="4"/>
      <c r="AA3081" s="3">
        <v>46169</v>
      </c>
      <c r="AB3081" s="2" t="s">
        <v>35</v>
      </c>
      <c r="AC3081" s="2">
        <v>430612</v>
      </c>
    </row>
    <row r="3082" spans="1:29" ht="102.75" x14ac:dyDescent="0.25">
      <c r="A3082" s="2" t="s">
        <v>29</v>
      </c>
      <c r="B3082" s="2" t="s">
        <v>42</v>
      </c>
      <c r="C3082" s="2" t="s">
        <v>43</v>
      </c>
      <c r="D3082" s="2" t="s">
        <v>32</v>
      </c>
      <c r="E3082" s="2" t="s">
        <v>6254</v>
      </c>
      <c r="F3082" s="2" t="s">
        <v>41</v>
      </c>
      <c r="G3082" s="2">
        <v>1000</v>
      </c>
      <c r="H3082" s="2">
        <v>1</v>
      </c>
      <c r="I3082" s="3">
        <v>46176</v>
      </c>
      <c r="J3082" s="4"/>
      <c r="K3082" s="2">
        <v>4574380</v>
      </c>
      <c r="L3082" s="2">
        <v>10000</v>
      </c>
      <c r="M3082" s="2" t="s">
        <v>35</v>
      </c>
      <c r="N3082" s="5">
        <v>46169</v>
      </c>
      <c r="O3082" s="2" t="s">
        <v>6256</v>
      </c>
      <c r="P3082" s="2" t="s">
        <v>36</v>
      </c>
      <c r="Q3082" s="2" t="s">
        <v>88</v>
      </c>
      <c r="R3082" s="3">
        <v>46169</v>
      </c>
      <c r="S3082" s="2" t="s">
        <v>38</v>
      </c>
      <c r="T3082" s="2" t="s">
        <v>2010</v>
      </c>
      <c r="U3082" s="2">
        <v>0</v>
      </c>
      <c r="V3082" s="2">
        <v>0</v>
      </c>
      <c r="W3082" s="2" t="s">
        <v>3797</v>
      </c>
      <c r="X3082" s="2">
        <v>2025</v>
      </c>
      <c r="Y3082" s="2" t="s">
        <v>40</v>
      </c>
      <c r="Z3082" s="4"/>
      <c r="AA3082" s="3">
        <v>46169</v>
      </c>
      <c r="AB3082" s="2" t="s">
        <v>35</v>
      </c>
      <c r="AC3082" s="2">
        <v>430612</v>
      </c>
    </row>
    <row r="3083" spans="1:29" ht="102.75" x14ac:dyDescent="0.25">
      <c r="A3083" s="2" t="s">
        <v>29</v>
      </c>
      <c r="B3083" s="2" t="s">
        <v>42</v>
      </c>
      <c r="C3083" s="2" t="s">
        <v>43</v>
      </c>
      <c r="D3083" s="2" t="s">
        <v>32</v>
      </c>
      <c r="E3083" s="2" t="s">
        <v>6257</v>
      </c>
      <c r="F3083" s="2" t="s">
        <v>6258</v>
      </c>
      <c r="G3083" s="2">
        <v>1062000</v>
      </c>
      <c r="H3083" s="2">
        <v>1</v>
      </c>
      <c r="I3083" s="3">
        <v>46175</v>
      </c>
      <c r="J3083" s="4"/>
      <c r="K3083" s="2">
        <v>4573883</v>
      </c>
      <c r="L3083" s="2">
        <v>10000</v>
      </c>
      <c r="M3083" s="2" t="s">
        <v>35</v>
      </c>
      <c r="N3083" s="5">
        <v>46169</v>
      </c>
      <c r="O3083" s="2" t="s">
        <v>6259</v>
      </c>
      <c r="P3083" s="2" t="s">
        <v>36</v>
      </c>
      <c r="Q3083" s="2" t="s">
        <v>53</v>
      </c>
      <c r="R3083" s="3">
        <v>46169</v>
      </c>
      <c r="S3083" s="2" t="s">
        <v>38</v>
      </c>
      <c r="T3083" s="2" t="s">
        <v>6260</v>
      </c>
      <c r="U3083" s="2">
        <v>0</v>
      </c>
      <c r="V3083" s="2">
        <v>0</v>
      </c>
      <c r="W3083" s="2" t="s">
        <v>6261</v>
      </c>
      <c r="X3083" s="2">
        <v>2026</v>
      </c>
      <c r="Y3083" s="2" t="s">
        <v>40</v>
      </c>
      <c r="Z3083" s="4"/>
      <c r="AA3083" s="3">
        <v>46169</v>
      </c>
      <c r="AB3083" s="2" t="s">
        <v>35</v>
      </c>
      <c r="AC3083" s="2">
        <v>430566</v>
      </c>
    </row>
    <row r="3084" spans="1:29" ht="102.75" x14ac:dyDescent="0.25">
      <c r="A3084" s="2" t="s">
        <v>29</v>
      </c>
      <c r="B3084" s="2" t="s">
        <v>42</v>
      </c>
      <c r="C3084" s="2" t="s">
        <v>43</v>
      </c>
      <c r="D3084" s="2" t="s">
        <v>32</v>
      </c>
      <c r="E3084" s="2" t="s">
        <v>6257</v>
      </c>
      <c r="F3084" s="2" t="s">
        <v>41</v>
      </c>
      <c r="G3084" s="2">
        <v>1000</v>
      </c>
      <c r="H3084" s="2">
        <v>1</v>
      </c>
      <c r="I3084" s="3">
        <v>46175</v>
      </c>
      <c r="J3084" s="4"/>
      <c r="K3084" s="2">
        <v>4573883</v>
      </c>
      <c r="L3084" s="2">
        <v>10000</v>
      </c>
      <c r="M3084" s="2" t="s">
        <v>35</v>
      </c>
      <c r="N3084" s="5">
        <v>46169</v>
      </c>
      <c r="O3084" s="2" t="s">
        <v>6259</v>
      </c>
      <c r="P3084" s="2" t="s">
        <v>36</v>
      </c>
      <c r="Q3084" s="2" t="s">
        <v>53</v>
      </c>
      <c r="R3084" s="3">
        <v>46169</v>
      </c>
      <c r="S3084" s="2" t="s">
        <v>38</v>
      </c>
      <c r="T3084" s="2" t="s">
        <v>6260</v>
      </c>
      <c r="U3084" s="2">
        <v>0</v>
      </c>
      <c r="V3084" s="2">
        <v>0</v>
      </c>
      <c r="W3084" s="2" t="s">
        <v>6261</v>
      </c>
      <c r="X3084" s="2">
        <v>2026</v>
      </c>
      <c r="Y3084" s="2" t="s">
        <v>40</v>
      </c>
      <c r="Z3084" s="4"/>
      <c r="AA3084" s="3">
        <v>46169</v>
      </c>
      <c r="AB3084" s="2" t="s">
        <v>35</v>
      </c>
      <c r="AC3084" s="2">
        <v>430566</v>
      </c>
    </row>
    <row r="3085" spans="1:29" ht="39" x14ac:dyDescent="0.25">
      <c r="A3085" s="2" t="s">
        <v>29</v>
      </c>
      <c r="B3085" s="2" t="s">
        <v>42</v>
      </c>
      <c r="C3085" s="2" t="s">
        <v>43</v>
      </c>
      <c r="D3085" s="2" t="s">
        <v>32</v>
      </c>
      <c r="E3085" s="2" t="s">
        <v>6262</v>
      </c>
      <c r="F3085" s="2" t="s">
        <v>41</v>
      </c>
      <c r="G3085" s="2">
        <v>1000</v>
      </c>
      <c r="H3085" s="2">
        <v>1</v>
      </c>
      <c r="I3085" s="3">
        <v>46175</v>
      </c>
      <c r="J3085" s="4"/>
      <c r="K3085" s="2">
        <v>4570593</v>
      </c>
      <c r="L3085" s="2">
        <v>30000</v>
      </c>
      <c r="M3085" s="2" t="s">
        <v>768</v>
      </c>
      <c r="N3085" s="5">
        <v>46168</v>
      </c>
      <c r="O3085" s="2">
        <v>201757</v>
      </c>
      <c r="P3085" s="2" t="s">
        <v>36</v>
      </c>
      <c r="Q3085" s="2" t="s">
        <v>4302</v>
      </c>
      <c r="R3085" s="3">
        <v>46168</v>
      </c>
      <c r="S3085" s="2" t="s">
        <v>51</v>
      </c>
      <c r="T3085" s="2" t="s">
        <v>52</v>
      </c>
      <c r="U3085" s="2" t="s">
        <v>883</v>
      </c>
      <c r="V3085" s="2">
        <v>0</v>
      </c>
      <c r="W3085" s="2" t="s">
        <v>339</v>
      </c>
      <c r="X3085" s="2">
        <v>2026</v>
      </c>
      <c r="Y3085" s="2" t="s">
        <v>40</v>
      </c>
      <c r="Z3085" s="4"/>
      <c r="AA3085" s="3">
        <v>46168</v>
      </c>
      <c r="AB3085" s="2" t="s">
        <v>768</v>
      </c>
      <c r="AC3085" s="2">
        <v>430338</v>
      </c>
    </row>
    <row r="3086" spans="1:29" ht="64.5" x14ac:dyDescent="0.25">
      <c r="A3086" s="2" t="s">
        <v>29</v>
      </c>
      <c r="B3086" s="2" t="s">
        <v>42</v>
      </c>
      <c r="C3086" s="2" t="s">
        <v>43</v>
      </c>
      <c r="D3086" s="2" t="s">
        <v>32</v>
      </c>
      <c r="E3086" s="2" t="s">
        <v>6262</v>
      </c>
      <c r="F3086" s="2" t="s">
        <v>6263</v>
      </c>
      <c r="G3086" s="2">
        <v>2500000</v>
      </c>
      <c r="H3086" s="2">
        <v>1</v>
      </c>
      <c r="I3086" s="3">
        <v>46175</v>
      </c>
      <c r="J3086" s="4"/>
      <c r="K3086" s="2">
        <v>4570593</v>
      </c>
      <c r="L3086" s="2">
        <v>30000</v>
      </c>
      <c r="M3086" s="2" t="s">
        <v>768</v>
      </c>
      <c r="N3086" s="5">
        <v>46168</v>
      </c>
      <c r="O3086" s="2">
        <v>201757</v>
      </c>
      <c r="P3086" s="2" t="s">
        <v>36</v>
      </c>
      <c r="Q3086" s="2" t="s">
        <v>4302</v>
      </c>
      <c r="R3086" s="3">
        <v>46168</v>
      </c>
      <c r="S3086" s="2" t="s">
        <v>51</v>
      </c>
      <c r="T3086" s="2" t="s">
        <v>52</v>
      </c>
      <c r="U3086" s="2" t="s">
        <v>883</v>
      </c>
      <c r="V3086" s="2">
        <v>0</v>
      </c>
      <c r="W3086" s="2" t="s">
        <v>339</v>
      </c>
      <c r="X3086" s="2">
        <v>2026</v>
      </c>
      <c r="Y3086" s="2" t="s">
        <v>40</v>
      </c>
      <c r="Z3086" s="4"/>
      <c r="AA3086" s="3">
        <v>46168</v>
      </c>
      <c r="AB3086" s="2" t="s">
        <v>768</v>
      </c>
      <c r="AC3086" s="2">
        <v>430338</v>
      </c>
    </row>
    <row r="3087" spans="1:29" ht="64.5" x14ac:dyDescent="0.25">
      <c r="A3087" s="2" t="s">
        <v>29</v>
      </c>
      <c r="B3087" s="2" t="s">
        <v>42</v>
      </c>
      <c r="C3087" s="2" t="s">
        <v>43</v>
      </c>
      <c r="D3087" s="2" t="s">
        <v>636</v>
      </c>
      <c r="E3087" s="2" t="s">
        <v>6264</v>
      </c>
      <c r="F3087" s="2" t="s">
        <v>6265</v>
      </c>
      <c r="G3087" s="2">
        <v>2536500</v>
      </c>
      <c r="H3087" s="2">
        <v>1</v>
      </c>
      <c r="I3087" s="3">
        <v>46183</v>
      </c>
      <c r="J3087" s="4"/>
      <c r="K3087" s="2">
        <v>4487117</v>
      </c>
      <c r="L3087" s="2">
        <v>50730</v>
      </c>
      <c r="M3087" s="2" t="s">
        <v>309</v>
      </c>
      <c r="N3087" s="5">
        <v>46183</v>
      </c>
      <c r="O3087" s="2" t="s">
        <v>6266</v>
      </c>
      <c r="P3087" s="2" t="s">
        <v>181</v>
      </c>
      <c r="Q3087" s="2" t="s">
        <v>2515</v>
      </c>
      <c r="R3087" s="3">
        <v>46183</v>
      </c>
      <c r="S3087" s="2" t="s">
        <v>312</v>
      </c>
      <c r="T3087" s="2" t="s">
        <v>2516</v>
      </c>
      <c r="U3087" s="2">
        <v>0</v>
      </c>
      <c r="V3087" s="2">
        <v>0</v>
      </c>
      <c r="W3087" s="2" t="s">
        <v>4869</v>
      </c>
      <c r="X3087" s="2">
        <v>2025</v>
      </c>
      <c r="Y3087" s="2" t="s">
        <v>65</v>
      </c>
      <c r="Z3087" s="4"/>
      <c r="AA3087" s="3">
        <v>46168</v>
      </c>
      <c r="AB3087" s="2" t="s">
        <v>309</v>
      </c>
      <c r="AC3087" s="2">
        <v>430236</v>
      </c>
    </row>
    <row r="3088" spans="1:29" ht="51.75" x14ac:dyDescent="0.25">
      <c r="A3088" s="2" t="s">
        <v>29</v>
      </c>
      <c r="B3088" s="2" t="s">
        <v>42</v>
      </c>
      <c r="C3088" s="2" t="s">
        <v>43</v>
      </c>
      <c r="D3088" s="2" t="s">
        <v>636</v>
      </c>
      <c r="E3088" s="2" t="s">
        <v>6264</v>
      </c>
      <c r="F3088" s="2" t="s">
        <v>41</v>
      </c>
      <c r="G3088" s="2">
        <v>5000</v>
      </c>
      <c r="H3088" s="2">
        <v>1</v>
      </c>
      <c r="I3088" s="3">
        <v>46183</v>
      </c>
      <c r="J3088" s="4"/>
      <c r="K3088" s="2">
        <v>4487117</v>
      </c>
      <c r="L3088" s="2">
        <v>50730</v>
      </c>
      <c r="M3088" s="2" t="s">
        <v>309</v>
      </c>
      <c r="N3088" s="5">
        <v>46183</v>
      </c>
      <c r="O3088" s="2" t="s">
        <v>6266</v>
      </c>
      <c r="P3088" s="2" t="s">
        <v>181</v>
      </c>
      <c r="Q3088" s="2" t="s">
        <v>2515</v>
      </c>
      <c r="R3088" s="3">
        <v>46183</v>
      </c>
      <c r="S3088" s="2" t="s">
        <v>312</v>
      </c>
      <c r="T3088" s="2" t="s">
        <v>2516</v>
      </c>
      <c r="U3088" s="2">
        <v>0</v>
      </c>
      <c r="V3088" s="2">
        <v>0</v>
      </c>
      <c r="W3088" s="2" t="s">
        <v>4869</v>
      </c>
      <c r="X3088" s="2">
        <v>2025</v>
      </c>
      <c r="Y3088" s="2" t="s">
        <v>65</v>
      </c>
      <c r="Z3088" s="4"/>
      <c r="AA3088" s="3">
        <v>46168</v>
      </c>
      <c r="AB3088" s="2" t="s">
        <v>309</v>
      </c>
      <c r="AC3088" s="2">
        <v>430236</v>
      </c>
    </row>
    <row r="3089" spans="1:29" ht="64.5" x14ac:dyDescent="0.25">
      <c r="A3089" s="2" t="s">
        <v>29</v>
      </c>
      <c r="B3089" s="2" t="s">
        <v>42</v>
      </c>
      <c r="C3089" s="2" t="s">
        <v>43</v>
      </c>
      <c r="D3089" s="2" t="s">
        <v>32</v>
      </c>
      <c r="E3089" s="2" t="s">
        <v>6267</v>
      </c>
      <c r="F3089" s="2" t="s">
        <v>6268</v>
      </c>
      <c r="G3089" s="2">
        <v>1870000</v>
      </c>
      <c r="H3089" s="2">
        <v>1</v>
      </c>
      <c r="I3089" s="3">
        <v>46177</v>
      </c>
      <c r="J3089" s="4"/>
      <c r="K3089" s="2">
        <v>4564560</v>
      </c>
      <c r="L3089" s="2">
        <v>30000</v>
      </c>
      <c r="M3089" s="2" t="s">
        <v>768</v>
      </c>
      <c r="N3089" s="5">
        <v>46169</v>
      </c>
      <c r="O3089" s="2">
        <v>201771</v>
      </c>
      <c r="P3089" s="2" t="s">
        <v>36</v>
      </c>
      <c r="Q3089" s="2" t="s">
        <v>2386</v>
      </c>
      <c r="R3089" s="3">
        <v>46169</v>
      </c>
      <c r="S3089" s="2" t="s">
        <v>51</v>
      </c>
      <c r="T3089" s="2" t="s">
        <v>2064</v>
      </c>
      <c r="U3089" s="2" t="s">
        <v>883</v>
      </c>
      <c r="V3089" s="2">
        <v>0</v>
      </c>
      <c r="W3089" s="2" t="s">
        <v>1907</v>
      </c>
      <c r="X3089" s="2">
        <v>2026</v>
      </c>
      <c r="Y3089" s="2" t="s">
        <v>40</v>
      </c>
      <c r="Z3089" s="4"/>
      <c r="AA3089" s="3">
        <v>46168</v>
      </c>
      <c r="AB3089" s="2" t="s">
        <v>768</v>
      </c>
      <c r="AC3089" s="2">
        <v>430220</v>
      </c>
    </row>
    <row r="3090" spans="1:29" ht="39" x14ac:dyDescent="0.25">
      <c r="A3090" s="2" t="s">
        <v>29</v>
      </c>
      <c r="B3090" s="2" t="s">
        <v>42</v>
      </c>
      <c r="C3090" s="2" t="s">
        <v>43</v>
      </c>
      <c r="D3090" s="2" t="s">
        <v>32</v>
      </c>
      <c r="E3090" s="2" t="s">
        <v>6267</v>
      </c>
      <c r="F3090" s="2" t="s">
        <v>41</v>
      </c>
      <c r="G3090" s="2">
        <v>1000</v>
      </c>
      <c r="H3090" s="2">
        <v>1</v>
      </c>
      <c r="I3090" s="3">
        <v>46177</v>
      </c>
      <c r="J3090" s="4"/>
      <c r="K3090" s="2">
        <v>4564560</v>
      </c>
      <c r="L3090" s="2">
        <v>30000</v>
      </c>
      <c r="M3090" s="2" t="s">
        <v>768</v>
      </c>
      <c r="N3090" s="5">
        <v>46169</v>
      </c>
      <c r="O3090" s="2">
        <v>201771</v>
      </c>
      <c r="P3090" s="2" t="s">
        <v>36</v>
      </c>
      <c r="Q3090" s="2" t="s">
        <v>2386</v>
      </c>
      <c r="R3090" s="3">
        <v>46169</v>
      </c>
      <c r="S3090" s="2" t="s">
        <v>51</v>
      </c>
      <c r="T3090" s="2" t="s">
        <v>2064</v>
      </c>
      <c r="U3090" s="2" t="s">
        <v>883</v>
      </c>
      <c r="V3090" s="2">
        <v>0</v>
      </c>
      <c r="W3090" s="2" t="s">
        <v>1907</v>
      </c>
      <c r="X3090" s="2">
        <v>2026</v>
      </c>
      <c r="Y3090" s="2" t="s">
        <v>40</v>
      </c>
      <c r="Z3090" s="4"/>
      <c r="AA3090" s="3">
        <v>46168</v>
      </c>
      <c r="AB3090" s="2" t="s">
        <v>768</v>
      </c>
      <c r="AC3090" s="2">
        <v>430220</v>
      </c>
    </row>
    <row r="3091" spans="1:29" ht="77.25" x14ac:dyDescent="0.25">
      <c r="A3091" s="2" t="s">
        <v>29</v>
      </c>
      <c r="B3091" s="2" t="s">
        <v>42</v>
      </c>
      <c r="C3091" s="2" t="s">
        <v>43</v>
      </c>
      <c r="D3091" s="2" t="s">
        <v>32</v>
      </c>
      <c r="E3091" s="2" t="s">
        <v>6269</v>
      </c>
      <c r="F3091" s="2" t="s">
        <v>6270</v>
      </c>
      <c r="G3091" s="2">
        <v>1590000</v>
      </c>
      <c r="H3091" s="2">
        <v>1</v>
      </c>
      <c r="I3091" s="3">
        <v>46176</v>
      </c>
      <c r="J3091" s="4"/>
      <c r="K3091" s="2">
        <v>4044485</v>
      </c>
      <c r="L3091" s="2">
        <v>23850</v>
      </c>
      <c r="M3091" s="2" t="s">
        <v>114</v>
      </c>
      <c r="N3091" s="5">
        <v>46168</v>
      </c>
      <c r="O3091" s="2" t="s">
        <v>6271</v>
      </c>
      <c r="P3091" s="2" t="s">
        <v>36</v>
      </c>
      <c r="Q3091" s="2" t="s">
        <v>874</v>
      </c>
      <c r="R3091" s="3">
        <v>46168</v>
      </c>
      <c r="S3091" s="2" t="s">
        <v>110</v>
      </c>
      <c r="T3091" s="2" t="s">
        <v>4467</v>
      </c>
      <c r="U3091" s="2" t="s">
        <v>6272</v>
      </c>
      <c r="V3091" s="2">
        <v>0</v>
      </c>
      <c r="W3091" s="2" t="s">
        <v>6273</v>
      </c>
      <c r="X3091" s="2">
        <v>2025</v>
      </c>
      <c r="Y3091" s="2" t="s">
        <v>40</v>
      </c>
      <c r="Z3091" s="4"/>
      <c r="AA3091" s="3">
        <v>46168</v>
      </c>
      <c r="AB3091" s="2" t="s">
        <v>114</v>
      </c>
      <c r="AC3091" s="2">
        <v>430216</v>
      </c>
    </row>
    <row r="3092" spans="1:29" ht="77.25" x14ac:dyDescent="0.25">
      <c r="A3092" s="2" t="s">
        <v>29</v>
      </c>
      <c r="B3092" s="2" t="s">
        <v>42</v>
      </c>
      <c r="C3092" s="2" t="s">
        <v>43</v>
      </c>
      <c r="D3092" s="2" t="s">
        <v>32</v>
      </c>
      <c r="E3092" s="2" t="s">
        <v>6269</v>
      </c>
      <c r="F3092" s="2" t="s">
        <v>41</v>
      </c>
      <c r="G3092" s="2">
        <v>1000</v>
      </c>
      <c r="H3092" s="2">
        <v>1</v>
      </c>
      <c r="I3092" s="3">
        <v>46176</v>
      </c>
      <c r="J3092" s="4"/>
      <c r="K3092" s="2">
        <v>4044485</v>
      </c>
      <c r="L3092" s="2">
        <v>23850</v>
      </c>
      <c r="M3092" s="2" t="s">
        <v>114</v>
      </c>
      <c r="N3092" s="5">
        <v>46168</v>
      </c>
      <c r="O3092" s="2" t="s">
        <v>6271</v>
      </c>
      <c r="P3092" s="2" t="s">
        <v>36</v>
      </c>
      <c r="Q3092" s="2" t="s">
        <v>874</v>
      </c>
      <c r="R3092" s="3">
        <v>46168</v>
      </c>
      <c r="S3092" s="2" t="s">
        <v>110</v>
      </c>
      <c r="T3092" s="2" t="s">
        <v>4467</v>
      </c>
      <c r="U3092" s="2" t="s">
        <v>6272</v>
      </c>
      <c r="V3092" s="2">
        <v>0</v>
      </c>
      <c r="W3092" s="2" t="s">
        <v>6273</v>
      </c>
      <c r="X3092" s="2">
        <v>2025</v>
      </c>
      <c r="Y3092" s="2" t="s">
        <v>40</v>
      </c>
      <c r="Z3092" s="4"/>
      <c r="AA3092" s="3">
        <v>46168</v>
      </c>
      <c r="AB3092" s="2" t="s">
        <v>114</v>
      </c>
      <c r="AC3092" s="2">
        <v>430216</v>
      </c>
    </row>
    <row r="3093" spans="1:29" ht="64.5" x14ac:dyDescent="0.25">
      <c r="A3093" s="2" t="s">
        <v>29</v>
      </c>
      <c r="B3093" s="2" t="s">
        <v>42</v>
      </c>
      <c r="C3093" s="2" t="s">
        <v>43</v>
      </c>
      <c r="D3093" s="2" t="s">
        <v>32</v>
      </c>
      <c r="E3093" s="2" t="s">
        <v>6274</v>
      </c>
      <c r="F3093" s="2" t="s">
        <v>6275</v>
      </c>
      <c r="G3093" s="2">
        <v>2632400</v>
      </c>
      <c r="H3093" s="2">
        <v>1</v>
      </c>
      <c r="I3093" s="3">
        <v>46175</v>
      </c>
      <c r="J3093" s="4"/>
      <c r="K3093" s="2">
        <v>4569032</v>
      </c>
      <c r="L3093" s="2">
        <v>30000</v>
      </c>
      <c r="M3093" s="2" t="s">
        <v>126</v>
      </c>
      <c r="N3093" s="5">
        <v>46172</v>
      </c>
      <c r="O3093" s="2" t="s">
        <v>6276</v>
      </c>
      <c r="P3093" s="2" t="s">
        <v>36</v>
      </c>
      <c r="Q3093" s="2" t="s">
        <v>6277</v>
      </c>
      <c r="R3093" s="3">
        <v>46172</v>
      </c>
      <c r="S3093" s="2" t="s">
        <v>38</v>
      </c>
      <c r="T3093" s="2" t="s">
        <v>83</v>
      </c>
      <c r="U3093" s="2" t="s">
        <v>883</v>
      </c>
      <c r="V3093" s="2">
        <v>0</v>
      </c>
      <c r="W3093" s="2" t="s">
        <v>6278</v>
      </c>
      <c r="X3093" s="2">
        <v>2025</v>
      </c>
      <c r="Y3093" s="2" t="s">
        <v>40</v>
      </c>
      <c r="Z3093" s="4"/>
      <c r="AA3093" s="3">
        <v>46168</v>
      </c>
      <c r="AB3093" s="2" t="s">
        <v>126</v>
      </c>
      <c r="AC3093" s="2">
        <v>430142</v>
      </c>
    </row>
    <row r="3094" spans="1:29" ht="51.75" x14ac:dyDescent="0.25">
      <c r="A3094" s="2" t="s">
        <v>29</v>
      </c>
      <c r="B3094" s="2" t="s">
        <v>42</v>
      </c>
      <c r="C3094" s="2" t="s">
        <v>43</v>
      </c>
      <c r="D3094" s="2" t="s">
        <v>32</v>
      </c>
      <c r="E3094" s="2" t="s">
        <v>6274</v>
      </c>
      <c r="F3094" s="2" t="s">
        <v>41</v>
      </c>
      <c r="G3094" s="2">
        <v>1000</v>
      </c>
      <c r="H3094" s="2">
        <v>1</v>
      </c>
      <c r="I3094" s="3">
        <v>46175</v>
      </c>
      <c r="J3094" s="4"/>
      <c r="K3094" s="2">
        <v>4569032</v>
      </c>
      <c r="L3094" s="2">
        <v>30000</v>
      </c>
      <c r="M3094" s="2" t="s">
        <v>126</v>
      </c>
      <c r="N3094" s="5">
        <v>46172</v>
      </c>
      <c r="O3094" s="2" t="s">
        <v>6276</v>
      </c>
      <c r="P3094" s="2" t="s">
        <v>36</v>
      </c>
      <c r="Q3094" s="2" t="s">
        <v>6277</v>
      </c>
      <c r="R3094" s="3">
        <v>46172</v>
      </c>
      <c r="S3094" s="2" t="s">
        <v>38</v>
      </c>
      <c r="T3094" s="2" t="s">
        <v>83</v>
      </c>
      <c r="U3094" s="2" t="s">
        <v>883</v>
      </c>
      <c r="V3094" s="2">
        <v>0</v>
      </c>
      <c r="W3094" s="2" t="s">
        <v>6278</v>
      </c>
      <c r="X3094" s="2">
        <v>2025</v>
      </c>
      <c r="Y3094" s="2" t="s">
        <v>40</v>
      </c>
      <c r="Z3094" s="4"/>
      <c r="AA3094" s="3">
        <v>46168</v>
      </c>
      <c r="AB3094" s="2" t="s">
        <v>126</v>
      </c>
      <c r="AC3094" s="2">
        <v>430142</v>
      </c>
    </row>
    <row r="3095" spans="1:29" ht="64.5" x14ac:dyDescent="0.25">
      <c r="A3095" s="2" t="s">
        <v>29</v>
      </c>
      <c r="B3095" s="2" t="s">
        <v>30</v>
      </c>
      <c r="C3095" s="2" t="s">
        <v>31</v>
      </c>
      <c r="D3095" s="2" t="s">
        <v>132</v>
      </c>
      <c r="E3095" s="2" t="s">
        <v>6279</v>
      </c>
      <c r="F3095" s="2" t="s">
        <v>6280</v>
      </c>
      <c r="G3095" s="2">
        <v>2600000</v>
      </c>
      <c r="H3095" s="2">
        <v>1</v>
      </c>
      <c r="I3095" s="3">
        <v>46175</v>
      </c>
      <c r="J3095" s="4"/>
      <c r="K3095" s="2">
        <v>4315479</v>
      </c>
      <c r="L3095" s="2">
        <v>0</v>
      </c>
      <c r="M3095" s="2" t="s">
        <v>200</v>
      </c>
      <c r="N3095" s="4"/>
      <c r="O3095" s="4"/>
      <c r="P3095" s="2" t="s">
        <v>181</v>
      </c>
      <c r="Q3095" s="4"/>
      <c r="R3095" s="4"/>
      <c r="S3095" s="2" t="s">
        <v>51</v>
      </c>
      <c r="T3095" s="4"/>
      <c r="U3095" s="4"/>
      <c r="V3095" s="4"/>
      <c r="W3095" s="2" t="s">
        <v>455</v>
      </c>
      <c r="X3095" s="2">
        <v>2026</v>
      </c>
      <c r="Y3095" s="2" t="s">
        <v>65</v>
      </c>
      <c r="Z3095" s="4"/>
      <c r="AA3095" s="3">
        <v>46168</v>
      </c>
      <c r="AB3095" s="2" t="s">
        <v>200</v>
      </c>
      <c r="AC3095" s="2">
        <v>430128</v>
      </c>
    </row>
    <row r="3096" spans="1:29" ht="51.75" x14ac:dyDescent="0.25">
      <c r="A3096" s="2" t="s">
        <v>29</v>
      </c>
      <c r="B3096" s="2" t="s">
        <v>30</v>
      </c>
      <c r="C3096" s="2" t="s">
        <v>31</v>
      </c>
      <c r="D3096" s="2" t="s">
        <v>132</v>
      </c>
      <c r="E3096" s="2" t="s">
        <v>6279</v>
      </c>
      <c r="F3096" s="2" t="s">
        <v>41</v>
      </c>
      <c r="G3096" s="2">
        <v>5000</v>
      </c>
      <c r="H3096" s="2">
        <v>1</v>
      </c>
      <c r="I3096" s="3">
        <v>46175</v>
      </c>
      <c r="J3096" s="4"/>
      <c r="K3096" s="2">
        <v>4315479</v>
      </c>
      <c r="L3096" s="2">
        <v>0</v>
      </c>
      <c r="M3096" s="2" t="s">
        <v>200</v>
      </c>
      <c r="N3096" s="4"/>
      <c r="O3096" s="4"/>
      <c r="P3096" s="2" t="s">
        <v>181</v>
      </c>
      <c r="Q3096" s="4"/>
      <c r="R3096" s="4"/>
      <c r="S3096" s="2" t="s">
        <v>51</v>
      </c>
      <c r="T3096" s="4"/>
      <c r="U3096" s="4"/>
      <c r="V3096" s="4"/>
      <c r="W3096" s="2" t="s">
        <v>455</v>
      </c>
      <c r="X3096" s="2">
        <v>2026</v>
      </c>
      <c r="Y3096" s="2" t="s">
        <v>65</v>
      </c>
      <c r="Z3096" s="4"/>
      <c r="AA3096" s="3">
        <v>46168</v>
      </c>
      <c r="AB3096" s="2" t="s">
        <v>200</v>
      </c>
      <c r="AC3096" s="2">
        <v>430128</v>
      </c>
    </row>
    <row r="3097" spans="1:29" ht="64.5" x14ac:dyDescent="0.25">
      <c r="A3097" s="2" t="s">
        <v>29</v>
      </c>
      <c r="B3097" s="2" t="s">
        <v>42</v>
      </c>
      <c r="C3097" s="2" t="s">
        <v>43</v>
      </c>
      <c r="D3097" s="2" t="s">
        <v>32</v>
      </c>
      <c r="E3097" s="2" t="s">
        <v>6281</v>
      </c>
      <c r="F3097" s="2" t="s">
        <v>6282</v>
      </c>
      <c r="G3097" s="2">
        <v>2150000</v>
      </c>
      <c r="H3097" s="2">
        <v>1</v>
      </c>
      <c r="I3097" s="3">
        <v>46176</v>
      </c>
      <c r="J3097" s="4"/>
      <c r="K3097" s="2">
        <v>4295556</v>
      </c>
      <c r="L3097" s="2">
        <v>43000</v>
      </c>
      <c r="M3097" s="2" t="s">
        <v>886</v>
      </c>
      <c r="N3097" s="5">
        <v>46165</v>
      </c>
      <c r="O3097" s="2">
        <v>118</v>
      </c>
      <c r="P3097" s="2" t="s">
        <v>36</v>
      </c>
      <c r="Q3097" s="2" t="s">
        <v>2386</v>
      </c>
      <c r="R3097" s="3">
        <v>46165</v>
      </c>
      <c r="S3097" s="2" t="s">
        <v>887</v>
      </c>
      <c r="T3097" s="2" t="s">
        <v>2064</v>
      </c>
      <c r="U3097" s="2">
        <v>0</v>
      </c>
      <c r="V3097" s="2" t="s">
        <v>1893</v>
      </c>
      <c r="W3097" s="2" t="s">
        <v>1653</v>
      </c>
      <c r="X3097" s="2">
        <v>2026</v>
      </c>
      <c r="Y3097" s="2" t="s">
        <v>40</v>
      </c>
      <c r="Z3097" s="4"/>
      <c r="AA3097" s="3">
        <v>46167</v>
      </c>
      <c r="AB3097" s="2" t="s">
        <v>886</v>
      </c>
      <c r="AC3097" s="2">
        <v>429400</v>
      </c>
    </row>
    <row r="3098" spans="1:29" ht="64.5" x14ac:dyDescent="0.25">
      <c r="A3098" s="2" t="s">
        <v>29</v>
      </c>
      <c r="B3098" s="2" t="s">
        <v>42</v>
      </c>
      <c r="C3098" s="2" t="s">
        <v>43</v>
      </c>
      <c r="D3098" s="2" t="s">
        <v>32</v>
      </c>
      <c r="E3098" s="2" t="s">
        <v>6281</v>
      </c>
      <c r="F3098" s="2" t="s">
        <v>41</v>
      </c>
      <c r="G3098" s="2">
        <v>1000</v>
      </c>
      <c r="H3098" s="2">
        <v>1</v>
      </c>
      <c r="I3098" s="3">
        <v>46176</v>
      </c>
      <c r="J3098" s="4"/>
      <c r="K3098" s="2">
        <v>4295556</v>
      </c>
      <c r="L3098" s="2">
        <v>43000</v>
      </c>
      <c r="M3098" s="2" t="s">
        <v>886</v>
      </c>
      <c r="N3098" s="5">
        <v>46165</v>
      </c>
      <c r="O3098" s="2">
        <v>118</v>
      </c>
      <c r="P3098" s="2" t="s">
        <v>36</v>
      </c>
      <c r="Q3098" s="2" t="s">
        <v>2386</v>
      </c>
      <c r="R3098" s="3">
        <v>46165</v>
      </c>
      <c r="S3098" s="2" t="s">
        <v>887</v>
      </c>
      <c r="T3098" s="2" t="s">
        <v>2064</v>
      </c>
      <c r="U3098" s="2">
        <v>0</v>
      </c>
      <c r="V3098" s="2" t="s">
        <v>1893</v>
      </c>
      <c r="W3098" s="2" t="s">
        <v>1653</v>
      </c>
      <c r="X3098" s="2">
        <v>2026</v>
      </c>
      <c r="Y3098" s="2" t="s">
        <v>40</v>
      </c>
      <c r="Z3098" s="4"/>
      <c r="AA3098" s="3">
        <v>46167</v>
      </c>
      <c r="AB3098" s="2" t="s">
        <v>886</v>
      </c>
      <c r="AC3098" s="2">
        <v>429400</v>
      </c>
    </row>
    <row r="3099" spans="1:29" ht="102.75" x14ac:dyDescent="0.25">
      <c r="A3099" s="2" t="s">
        <v>29</v>
      </c>
      <c r="B3099" s="2" t="s">
        <v>42</v>
      </c>
      <c r="C3099" s="2" t="s">
        <v>43</v>
      </c>
      <c r="D3099" s="2" t="s">
        <v>176</v>
      </c>
      <c r="E3099" s="2" t="s">
        <v>6283</v>
      </c>
      <c r="F3099" s="2" t="s">
        <v>6284</v>
      </c>
      <c r="G3099" s="2">
        <v>1031000</v>
      </c>
      <c r="H3099" s="2">
        <v>1</v>
      </c>
      <c r="I3099" s="3">
        <v>46174</v>
      </c>
      <c r="J3099" s="4"/>
      <c r="K3099" s="2">
        <v>4556342</v>
      </c>
      <c r="L3099" s="2">
        <v>15465</v>
      </c>
      <c r="M3099" s="2" t="s">
        <v>35</v>
      </c>
      <c r="N3099" s="5">
        <v>46174</v>
      </c>
      <c r="O3099" s="2" t="s">
        <v>6285</v>
      </c>
      <c r="P3099" s="2" t="s">
        <v>181</v>
      </c>
      <c r="Q3099" s="2" t="s">
        <v>53</v>
      </c>
      <c r="R3099" s="3">
        <v>46174</v>
      </c>
      <c r="S3099" s="2" t="s">
        <v>38</v>
      </c>
      <c r="T3099" s="2" t="s">
        <v>6286</v>
      </c>
      <c r="U3099" s="2">
        <v>0</v>
      </c>
      <c r="V3099" s="2">
        <v>0</v>
      </c>
      <c r="W3099" s="2" t="s">
        <v>6287</v>
      </c>
      <c r="X3099" s="2">
        <v>2026</v>
      </c>
      <c r="Y3099" s="2" t="s">
        <v>55</v>
      </c>
      <c r="Z3099" s="4"/>
      <c r="AA3099" s="3">
        <v>46167</v>
      </c>
      <c r="AB3099" s="2" t="s">
        <v>35</v>
      </c>
      <c r="AC3099" s="2">
        <v>429280</v>
      </c>
    </row>
    <row r="3100" spans="1:29" ht="102.75" x14ac:dyDescent="0.25">
      <c r="A3100" s="2" t="s">
        <v>29</v>
      </c>
      <c r="B3100" s="2" t="s">
        <v>42</v>
      </c>
      <c r="C3100" s="2" t="s">
        <v>43</v>
      </c>
      <c r="D3100" s="2" t="s">
        <v>176</v>
      </c>
      <c r="E3100" s="2" t="s">
        <v>6283</v>
      </c>
      <c r="F3100" s="2" t="s">
        <v>41</v>
      </c>
      <c r="G3100" s="2">
        <v>5000</v>
      </c>
      <c r="H3100" s="2">
        <v>1</v>
      </c>
      <c r="I3100" s="3">
        <v>46174</v>
      </c>
      <c r="J3100" s="4"/>
      <c r="K3100" s="2">
        <v>4556342</v>
      </c>
      <c r="L3100" s="2">
        <v>15465</v>
      </c>
      <c r="M3100" s="2" t="s">
        <v>35</v>
      </c>
      <c r="N3100" s="5">
        <v>46174</v>
      </c>
      <c r="O3100" s="2" t="s">
        <v>6285</v>
      </c>
      <c r="P3100" s="2" t="s">
        <v>181</v>
      </c>
      <c r="Q3100" s="2" t="s">
        <v>53</v>
      </c>
      <c r="R3100" s="3">
        <v>46174</v>
      </c>
      <c r="S3100" s="2" t="s">
        <v>38</v>
      </c>
      <c r="T3100" s="2" t="s">
        <v>6286</v>
      </c>
      <c r="U3100" s="2">
        <v>0</v>
      </c>
      <c r="V3100" s="2">
        <v>0</v>
      </c>
      <c r="W3100" s="2" t="s">
        <v>6287</v>
      </c>
      <c r="X3100" s="2">
        <v>2026</v>
      </c>
      <c r="Y3100" s="2" t="s">
        <v>55</v>
      </c>
      <c r="Z3100" s="4"/>
      <c r="AA3100" s="3">
        <v>46167</v>
      </c>
      <c r="AB3100" s="2" t="s">
        <v>35</v>
      </c>
      <c r="AC3100" s="2">
        <v>429280</v>
      </c>
    </row>
    <row r="3101" spans="1:29" ht="90" x14ac:dyDescent="0.25">
      <c r="A3101" s="2" t="s">
        <v>29</v>
      </c>
      <c r="B3101" s="2" t="s">
        <v>42</v>
      </c>
      <c r="C3101" s="2" t="s">
        <v>43</v>
      </c>
      <c r="D3101" s="2" t="s">
        <v>44</v>
      </c>
      <c r="E3101" s="2" t="s">
        <v>6288</v>
      </c>
      <c r="F3101" s="2" t="s">
        <v>56</v>
      </c>
      <c r="G3101" s="2">
        <v>1620000</v>
      </c>
      <c r="H3101" s="2">
        <v>1</v>
      </c>
      <c r="I3101" s="3">
        <v>46186</v>
      </c>
      <c r="J3101" s="4"/>
      <c r="K3101" s="2">
        <v>2087867</v>
      </c>
      <c r="L3101" s="2">
        <v>39400</v>
      </c>
      <c r="M3101" s="2" t="s">
        <v>157</v>
      </c>
      <c r="N3101" s="5">
        <v>46184</v>
      </c>
      <c r="O3101" s="2" t="s">
        <v>6289</v>
      </c>
      <c r="P3101" s="2" t="s">
        <v>189</v>
      </c>
      <c r="Q3101" s="2" t="s">
        <v>61</v>
      </c>
      <c r="R3101" s="3">
        <v>46184</v>
      </c>
      <c r="S3101" s="2" t="s">
        <v>174</v>
      </c>
      <c r="T3101" s="2" t="s">
        <v>63</v>
      </c>
      <c r="U3101" s="2">
        <v>0</v>
      </c>
      <c r="V3101" s="2">
        <v>0</v>
      </c>
      <c r="W3101" s="2" t="s">
        <v>64</v>
      </c>
      <c r="X3101" s="2">
        <v>2026</v>
      </c>
      <c r="Y3101" s="2" t="s">
        <v>55</v>
      </c>
      <c r="Z3101" s="4"/>
      <c r="AA3101" s="3">
        <v>46166</v>
      </c>
      <c r="AB3101" s="2" t="s">
        <v>157</v>
      </c>
      <c r="AC3101" s="2">
        <v>428268</v>
      </c>
    </row>
    <row r="3102" spans="1:29" ht="90" x14ac:dyDescent="0.25">
      <c r="A3102" s="2" t="s">
        <v>29</v>
      </c>
      <c r="B3102" s="2" t="s">
        <v>42</v>
      </c>
      <c r="C3102" s="2" t="s">
        <v>43</v>
      </c>
      <c r="D3102" s="2" t="s">
        <v>44</v>
      </c>
      <c r="E3102" s="2" t="s">
        <v>6288</v>
      </c>
      <c r="F3102" s="2" t="s">
        <v>6290</v>
      </c>
      <c r="G3102" s="2">
        <v>1970000</v>
      </c>
      <c r="H3102" s="2">
        <v>1</v>
      </c>
      <c r="I3102" s="3">
        <v>46186</v>
      </c>
      <c r="J3102" s="4"/>
      <c r="K3102" s="2">
        <v>2087867</v>
      </c>
      <c r="L3102" s="2">
        <v>39400</v>
      </c>
      <c r="M3102" s="2" t="s">
        <v>157</v>
      </c>
      <c r="N3102" s="5">
        <v>46184</v>
      </c>
      <c r="O3102" s="2" t="s">
        <v>6289</v>
      </c>
      <c r="P3102" s="2" t="s">
        <v>189</v>
      </c>
      <c r="Q3102" s="2" t="s">
        <v>61</v>
      </c>
      <c r="R3102" s="3">
        <v>46184</v>
      </c>
      <c r="S3102" s="2" t="s">
        <v>174</v>
      </c>
      <c r="T3102" s="2" t="s">
        <v>63</v>
      </c>
      <c r="U3102" s="2">
        <v>0</v>
      </c>
      <c r="V3102" s="2">
        <v>0</v>
      </c>
      <c r="W3102" s="2" t="s">
        <v>64</v>
      </c>
      <c r="X3102" s="2">
        <v>2026</v>
      </c>
      <c r="Y3102" s="2" t="s">
        <v>55</v>
      </c>
      <c r="Z3102" s="4"/>
      <c r="AA3102" s="3">
        <v>46166</v>
      </c>
      <c r="AB3102" s="2" t="s">
        <v>157</v>
      </c>
      <c r="AC3102" s="2">
        <v>428268</v>
      </c>
    </row>
    <row r="3103" spans="1:29" ht="90" x14ac:dyDescent="0.25">
      <c r="A3103" s="2" t="s">
        <v>29</v>
      </c>
      <c r="B3103" s="2" t="s">
        <v>42</v>
      </c>
      <c r="C3103" s="2" t="s">
        <v>43</v>
      </c>
      <c r="D3103" s="2" t="s">
        <v>44</v>
      </c>
      <c r="E3103" s="2" t="s">
        <v>6288</v>
      </c>
      <c r="F3103" s="2" t="s">
        <v>41</v>
      </c>
      <c r="G3103" s="2">
        <v>1000</v>
      </c>
      <c r="H3103" s="2">
        <v>1</v>
      </c>
      <c r="I3103" s="3">
        <v>46186</v>
      </c>
      <c r="J3103" s="4"/>
      <c r="K3103" s="2">
        <v>2087867</v>
      </c>
      <c r="L3103" s="2">
        <v>39400</v>
      </c>
      <c r="M3103" s="2" t="s">
        <v>157</v>
      </c>
      <c r="N3103" s="5">
        <v>46184</v>
      </c>
      <c r="O3103" s="2" t="s">
        <v>6289</v>
      </c>
      <c r="P3103" s="2" t="s">
        <v>189</v>
      </c>
      <c r="Q3103" s="2" t="s">
        <v>61</v>
      </c>
      <c r="R3103" s="3">
        <v>46184</v>
      </c>
      <c r="S3103" s="2" t="s">
        <v>174</v>
      </c>
      <c r="T3103" s="2" t="s">
        <v>63</v>
      </c>
      <c r="U3103" s="2">
        <v>0</v>
      </c>
      <c r="V3103" s="2">
        <v>0</v>
      </c>
      <c r="W3103" s="2" t="s">
        <v>64</v>
      </c>
      <c r="X3103" s="2">
        <v>2026</v>
      </c>
      <c r="Y3103" s="2" t="s">
        <v>55</v>
      </c>
      <c r="Z3103" s="4"/>
      <c r="AA3103" s="3">
        <v>46166</v>
      </c>
      <c r="AB3103" s="2" t="s">
        <v>157</v>
      </c>
      <c r="AC3103" s="2">
        <v>428268</v>
      </c>
    </row>
    <row r="3104" spans="1:29" ht="64.5" x14ac:dyDescent="0.25">
      <c r="A3104" s="2" t="s">
        <v>29</v>
      </c>
      <c r="B3104" s="2" t="s">
        <v>42</v>
      </c>
      <c r="C3104" s="2" t="s">
        <v>43</v>
      </c>
      <c r="D3104" s="2" t="s">
        <v>32</v>
      </c>
      <c r="E3104" s="2" t="s">
        <v>6291</v>
      </c>
      <c r="F3104" s="2" t="s">
        <v>6292</v>
      </c>
      <c r="G3104" s="2">
        <v>2635000</v>
      </c>
      <c r="H3104" s="2">
        <v>1</v>
      </c>
      <c r="I3104" s="3">
        <v>46176</v>
      </c>
      <c r="J3104" s="4"/>
      <c r="K3104" s="2">
        <v>4542337</v>
      </c>
      <c r="L3104" s="2">
        <v>52700</v>
      </c>
      <c r="M3104" s="2" t="s">
        <v>77</v>
      </c>
      <c r="N3104" s="5">
        <v>46164</v>
      </c>
      <c r="O3104" s="2" t="s">
        <v>6293</v>
      </c>
      <c r="P3104" s="2" t="s">
        <v>36</v>
      </c>
      <c r="Q3104" s="2" t="s">
        <v>237</v>
      </c>
      <c r="R3104" s="3">
        <v>46164</v>
      </c>
      <c r="S3104" s="2" t="s">
        <v>38</v>
      </c>
      <c r="T3104" s="2" t="s">
        <v>831</v>
      </c>
      <c r="U3104" s="2" t="s">
        <v>6294</v>
      </c>
      <c r="V3104" s="2" t="s">
        <v>883</v>
      </c>
      <c r="W3104" s="2" t="s">
        <v>627</v>
      </c>
      <c r="X3104" s="2">
        <v>2026</v>
      </c>
      <c r="Y3104" s="2" t="s">
        <v>40</v>
      </c>
      <c r="Z3104" s="4"/>
      <c r="AA3104" s="3">
        <v>46164</v>
      </c>
      <c r="AB3104" s="2" t="s">
        <v>77</v>
      </c>
      <c r="AC3104" s="2">
        <v>427470</v>
      </c>
    </row>
    <row r="3105" spans="1:29" ht="39" x14ac:dyDescent="0.25">
      <c r="A3105" s="2" t="s">
        <v>29</v>
      </c>
      <c r="B3105" s="2" t="s">
        <v>42</v>
      </c>
      <c r="C3105" s="2" t="s">
        <v>43</v>
      </c>
      <c r="D3105" s="2" t="s">
        <v>32</v>
      </c>
      <c r="E3105" s="2" t="s">
        <v>6291</v>
      </c>
      <c r="F3105" s="2" t="s">
        <v>41</v>
      </c>
      <c r="G3105" s="2">
        <v>1000</v>
      </c>
      <c r="H3105" s="2">
        <v>1</v>
      </c>
      <c r="I3105" s="3">
        <v>46176</v>
      </c>
      <c r="J3105" s="4"/>
      <c r="K3105" s="2">
        <v>4542337</v>
      </c>
      <c r="L3105" s="2">
        <v>52700</v>
      </c>
      <c r="M3105" s="2" t="s">
        <v>77</v>
      </c>
      <c r="N3105" s="5">
        <v>46164</v>
      </c>
      <c r="O3105" s="2" t="s">
        <v>6293</v>
      </c>
      <c r="P3105" s="2" t="s">
        <v>36</v>
      </c>
      <c r="Q3105" s="2" t="s">
        <v>237</v>
      </c>
      <c r="R3105" s="3">
        <v>46164</v>
      </c>
      <c r="S3105" s="2" t="s">
        <v>38</v>
      </c>
      <c r="T3105" s="2" t="s">
        <v>831</v>
      </c>
      <c r="U3105" s="2" t="s">
        <v>6294</v>
      </c>
      <c r="V3105" s="2" t="s">
        <v>883</v>
      </c>
      <c r="W3105" s="2" t="s">
        <v>627</v>
      </c>
      <c r="X3105" s="2">
        <v>2026</v>
      </c>
      <c r="Y3105" s="2" t="s">
        <v>40</v>
      </c>
      <c r="Z3105" s="4"/>
      <c r="AA3105" s="3">
        <v>46164</v>
      </c>
      <c r="AB3105" s="2" t="s">
        <v>77</v>
      </c>
      <c r="AC3105" s="2">
        <v>427470</v>
      </c>
    </row>
    <row r="3106" spans="1:29" ht="90" x14ac:dyDescent="0.25">
      <c r="A3106" s="2" t="s">
        <v>29</v>
      </c>
      <c r="B3106" s="2" t="s">
        <v>42</v>
      </c>
      <c r="C3106" s="2" t="s">
        <v>43</v>
      </c>
      <c r="D3106" s="2" t="s">
        <v>32</v>
      </c>
      <c r="E3106" s="2" t="s">
        <v>6295</v>
      </c>
      <c r="F3106" s="2" t="s">
        <v>6296</v>
      </c>
      <c r="G3106" s="2">
        <v>1970000</v>
      </c>
      <c r="H3106" s="2">
        <v>1</v>
      </c>
      <c r="I3106" s="3">
        <v>46177</v>
      </c>
      <c r="J3106" s="4"/>
      <c r="K3106" s="2">
        <v>4542300</v>
      </c>
      <c r="L3106" s="2">
        <v>39400</v>
      </c>
      <c r="M3106" s="2" t="s">
        <v>404</v>
      </c>
      <c r="N3106" s="5">
        <v>46164</v>
      </c>
      <c r="O3106" s="2" t="s">
        <v>6297</v>
      </c>
      <c r="P3106" s="2" t="s">
        <v>36</v>
      </c>
      <c r="Q3106" s="2" t="s">
        <v>2386</v>
      </c>
      <c r="R3106" s="3">
        <v>46164</v>
      </c>
      <c r="S3106" s="2" t="s">
        <v>794</v>
      </c>
      <c r="T3106" s="2" t="s">
        <v>2064</v>
      </c>
      <c r="U3106" s="2" t="s">
        <v>6298</v>
      </c>
      <c r="V3106" s="2" t="s">
        <v>6298</v>
      </c>
      <c r="W3106" s="2" t="s">
        <v>64</v>
      </c>
      <c r="X3106" s="2">
        <v>2026</v>
      </c>
      <c r="Y3106" s="2" t="s">
        <v>40</v>
      </c>
      <c r="Z3106" s="4"/>
      <c r="AA3106" s="3">
        <v>46164</v>
      </c>
      <c r="AB3106" s="2" t="s">
        <v>404</v>
      </c>
      <c r="AC3106" s="2">
        <v>427462</v>
      </c>
    </row>
    <row r="3107" spans="1:29" ht="90" x14ac:dyDescent="0.25">
      <c r="A3107" s="2" t="s">
        <v>29</v>
      </c>
      <c r="B3107" s="2" t="s">
        <v>42</v>
      </c>
      <c r="C3107" s="2" t="s">
        <v>43</v>
      </c>
      <c r="D3107" s="2" t="s">
        <v>32</v>
      </c>
      <c r="E3107" s="2" t="s">
        <v>6295</v>
      </c>
      <c r="F3107" s="2" t="s">
        <v>41</v>
      </c>
      <c r="G3107" s="2">
        <v>1000</v>
      </c>
      <c r="H3107" s="2">
        <v>1</v>
      </c>
      <c r="I3107" s="3">
        <v>46177</v>
      </c>
      <c r="J3107" s="4"/>
      <c r="K3107" s="2">
        <v>4542300</v>
      </c>
      <c r="L3107" s="2">
        <v>39400</v>
      </c>
      <c r="M3107" s="2" t="s">
        <v>404</v>
      </c>
      <c r="N3107" s="5">
        <v>46164</v>
      </c>
      <c r="O3107" s="2" t="s">
        <v>6297</v>
      </c>
      <c r="P3107" s="2" t="s">
        <v>36</v>
      </c>
      <c r="Q3107" s="2" t="s">
        <v>2386</v>
      </c>
      <c r="R3107" s="3">
        <v>46164</v>
      </c>
      <c r="S3107" s="2" t="s">
        <v>794</v>
      </c>
      <c r="T3107" s="2" t="s">
        <v>2064</v>
      </c>
      <c r="U3107" s="2" t="s">
        <v>6298</v>
      </c>
      <c r="V3107" s="2" t="s">
        <v>6298</v>
      </c>
      <c r="W3107" s="2" t="s">
        <v>64</v>
      </c>
      <c r="X3107" s="2">
        <v>2026</v>
      </c>
      <c r="Y3107" s="2" t="s">
        <v>40</v>
      </c>
      <c r="Z3107" s="4"/>
      <c r="AA3107" s="3">
        <v>46164</v>
      </c>
      <c r="AB3107" s="2" t="s">
        <v>404</v>
      </c>
      <c r="AC3107" s="2">
        <v>427462</v>
      </c>
    </row>
    <row r="3108" spans="1:29" ht="90" x14ac:dyDescent="0.25">
      <c r="A3108" s="2" t="s">
        <v>29</v>
      </c>
      <c r="B3108" s="2" t="s">
        <v>42</v>
      </c>
      <c r="C3108" s="2" t="s">
        <v>43</v>
      </c>
      <c r="D3108" s="2" t="s">
        <v>32</v>
      </c>
      <c r="E3108" s="2" t="s">
        <v>6299</v>
      </c>
      <c r="F3108" s="2" t="s">
        <v>6300</v>
      </c>
      <c r="G3108" s="2">
        <v>2010000</v>
      </c>
      <c r="H3108" s="2">
        <v>1</v>
      </c>
      <c r="I3108" s="3">
        <v>46177</v>
      </c>
      <c r="J3108" s="4"/>
      <c r="K3108" s="2">
        <v>4532716</v>
      </c>
      <c r="L3108" s="2">
        <v>40200</v>
      </c>
      <c r="M3108" s="2" t="s">
        <v>404</v>
      </c>
      <c r="N3108" s="5">
        <v>46163</v>
      </c>
      <c r="O3108" s="2" t="s">
        <v>6301</v>
      </c>
      <c r="P3108" s="2" t="s">
        <v>36</v>
      </c>
      <c r="Q3108" s="2" t="s">
        <v>6302</v>
      </c>
      <c r="R3108" s="3">
        <v>46163</v>
      </c>
      <c r="S3108" s="2" t="s">
        <v>277</v>
      </c>
      <c r="T3108" s="2" t="s">
        <v>2064</v>
      </c>
      <c r="U3108" s="2" t="s">
        <v>2801</v>
      </c>
      <c r="V3108" s="2" t="s">
        <v>812</v>
      </c>
      <c r="W3108" s="2" t="s">
        <v>4193</v>
      </c>
      <c r="X3108" s="2">
        <v>2026</v>
      </c>
      <c r="Y3108" s="2" t="s">
        <v>40</v>
      </c>
      <c r="Z3108" s="4"/>
      <c r="AA3108" s="3">
        <v>46163</v>
      </c>
      <c r="AB3108" s="2" t="s">
        <v>404</v>
      </c>
      <c r="AC3108" s="2">
        <v>426086</v>
      </c>
    </row>
    <row r="3109" spans="1:29" ht="90" x14ac:dyDescent="0.25">
      <c r="A3109" s="2" t="s">
        <v>29</v>
      </c>
      <c r="B3109" s="2" t="s">
        <v>42</v>
      </c>
      <c r="C3109" s="2" t="s">
        <v>43</v>
      </c>
      <c r="D3109" s="2" t="s">
        <v>32</v>
      </c>
      <c r="E3109" s="2" t="s">
        <v>6299</v>
      </c>
      <c r="F3109" s="2" t="s">
        <v>41</v>
      </c>
      <c r="G3109" s="2">
        <v>1000</v>
      </c>
      <c r="H3109" s="2">
        <v>1</v>
      </c>
      <c r="I3109" s="3">
        <v>46177</v>
      </c>
      <c r="J3109" s="4"/>
      <c r="K3109" s="2">
        <v>4532716</v>
      </c>
      <c r="L3109" s="2">
        <v>40200</v>
      </c>
      <c r="M3109" s="2" t="s">
        <v>404</v>
      </c>
      <c r="N3109" s="5">
        <v>46163</v>
      </c>
      <c r="O3109" s="2" t="s">
        <v>6301</v>
      </c>
      <c r="P3109" s="2" t="s">
        <v>36</v>
      </c>
      <c r="Q3109" s="2" t="s">
        <v>6302</v>
      </c>
      <c r="R3109" s="3">
        <v>46163</v>
      </c>
      <c r="S3109" s="2" t="s">
        <v>277</v>
      </c>
      <c r="T3109" s="2" t="s">
        <v>2064</v>
      </c>
      <c r="U3109" s="2" t="s">
        <v>2801</v>
      </c>
      <c r="V3109" s="2" t="s">
        <v>812</v>
      </c>
      <c r="W3109" s="2" t="s">
        <v>4193</v>
      </c>
      <c r="X3109" s="2">
        <v>2026</v>
      </c>
      <c r="Y3109" s="2" t="s">
        <v>40</v>
      </c>
      <c r="Z3109" s="4"/>
      <c r="AA3109" s="3">
        <v>46163</v>
      </c>
      <c r="AB3109" s="2" t="s">
        <v>404</v>
      </c>
      <c r="AC3109" s="2">
        <v>426086</v>
      </c>
    </row>
    <row r="3110" spans="1:29" ht="90" x14ac:dyDescent="0.25">
      <c r="A3110" s="2" t="s">
        <v>29</v>
      </c>
      <c r="B3110" s="2" t="s">
        <v>42</v>
      </c>
      <c r="C3110" s="2" t="s">
        <v>43</v>
      </c>
      <c r="D3110" s="2" t="s">
        <v>32</v>
      </c>
      <c r="E3110" s="2" t="s">
        <v>6303</v>
      </c>
      <c r="F3110" s="2" t="s">
        <v>6304</v>
      </c>
      <c r="G3110" s="2">
        <v>2010000</v>
      </c>
      <c r="H3110" s="2">
        <v>1</v>
      </c>
      <c r="I3110" s="3">
        <v>46177</v>
      </c>
      <c r="J3110" s="4"/>
      <c r="K3110" s="2">
        <v>4527113</v>
      </c>
      <c r="L3110" s="2">
        <v>40200</v>
      </c>
      <c r="M3110" s="2" t="s">
        <v>404</v>
      </c>
      <c r="N3110" s="5">
        <v>46162</v>
      </c>
      <c r="O3110" s="2" t="s">
        <v>6305</v>
      </c>
      <c r="P3110" s="2" t="s">
        <v>36</v>
      </c>
      <c r="Q3110" s="2" t="s">
        <v>3314</v>
      </c>
      <c r="R3110" s="3">
        <v>46162</v>
      </c>
      <c r="S3110" s="2" t="s">
        <v>277</v>
      </c>
      <c r="T3110" s="2" t="s">
        <v>2064</v>
      </c>
      <c r="U3110" s="2" t="s">
        <v>6306</v>
      </c>
      <c r="V3110" s="2" t="s">
        <v>6307</v>
      </c>
      <c r="W3110" s="2" t="s">
        <v>4193</v>
      </c>
      <c r="X3110" s="2">
        <v>2026</v>
      </c>
      <c r="Y3110" s="2" t="s">
        <v>40</v>
      </c>
      <c r="Z3110" s="4"/>
      <c r="AA3110" s="3">
        <v>46162</v>
      </c>
      <c r="AB3110" s="2" t="s">
        <v>404</v>
      </c>
      <c r="AC3110" s="2">
        <v>425518</v>
      </c>
    </row>
    <row r="3111" spans="1:29" ht="90" x14ac:dyDescent="0.25">
      <c r="A3111" s="2" t="s">
        <v>29</v>
      </c>
      <c r="B3111" s="2" t="s">
        <v>42</v>
      </c>
      <c r="C3111" s="2" t="s">
        <v>43</v>
      </c>
      <c r="D3111" s="2" t="s">
        <v>32</v>
      </c>
      <c r="E3111" s="2" t="s">
        <v>6303</v>
      </c>
      <c r="F3111" s="2" t="s">
        <v>41</v>
      </c>
      <c r="G3111" s="2">
        <v>1000</v>
      </c>
      <c r="H3111" s="2">
        <v>1</v>
      </c>
      <c r="I3111" s="3">
        <v>46177</v>
      </c>
      <c r="J3111" s="4"/>
      <c r="K3111" s="2">
        <v>4527113</v>
      </c>
      <c r="L3111" s="2">
        <v>40200</v>
      </c>
      <c r="M3111" s="2" t="s">
        <v>404</v>
      </c>
      <c r="N3111" s="5">
        <v>46162</v>
      </c>
      <c r="O3111" s="2" t="s">
        <v>6305</v>
      </c>
      <c r="P3111" s="2" t="s">
        <v>36</v>
      </c>
      <c r="Q3111" s="2" t="s">
        <v>3314</v>
      </c>
      <c r="R3111" s="3">
        <v>46162</v>
      </c>
      <c r="S3111" s="2" t="s">
        <v>277</v>
      </c>
      <c r="T3111" s="2" t="s">
        <v>2064</v>
      </c>
      <c r="U3111" s="2" t="s">
        <v>6306</v>
      </c>
      <c r="V3111" s="2" t="s">
        <v>6307</v>
      </c>
      <c r="W3111" s="2" t="s">
        <v>4193</v>
      </c>
      <c r="X3111" s="2">
        <v>2026</v>
      </c>
      <c r="Y3111" s="2" t="s">
        <v>40</v>
      </c>
      <c r="Z3111" s="4"/>
      <c r="AA3111" s="3">
        <v>46162</v>
      </c>
      <c r="AB3111" s="2" t="s">
        <v>404</v>
      </c>
      <c r="AC3111" s="2">
        <v>425518</v>
      </c>
    </row>
    <row r="3112" spans="1:29" ht="51.75" x14ac:dyDescent="0.25">
      <c r="A3112" s="2" t="s">
        <v>29</v>
      </c>
      <c r="B3112" s="2" t="s">
        <v>42</v>
      </c>
      <c r="C3112" s="2" t="s">
        <v>43</v>
      </c>
      <c r="D3112" s="2" t="s">
        <v>219</v>
      </c>
      <c r="E3112" s="2" t="s">
        <v>6308</v>
      </c>
      <c r="F3112" s="2" t="s">
        <v>56</v>
      </c>
      <c r="G3112" s="2">
        <v>1367800</v>
      </c>
      <c r="H3112" s="2">
        <v>1</v>
      </c>
      <c r="I3112" s="3">
        <v>46212</v>
      </c>
      <c r="J3112" s="4"/>
      <c r="K3112" s="2">
        <v>2157524</v>
      </c>
      <c r="L3112" s="2">
        <v>26130</v>
      </c>
      <c r="M3112" s="2" t="s">
        <v>5977</v>
      </c>
      <c r="N3112" s="5">
        <v>46210</v>
      </c>
      <c r="O3112" s="2">
        <v>497</v>
      </c>
      <c r="P3112" s="2" t="s">
        <v>49</v>
      </c>
      <c r="Q3112" s="2">
        <v>0</v>
      </c>
      <c r="R3112" s="3">
        <v>46210</v>
      </c>
      <c r="S3112" s="2" t="s">
        <v>97</v>
      </c>
      <c r="T3112" s="2" t="s">
        <v>5869</v>
      </c>
      <c r="U3112" s="2">
        <v>0</v>
      </c>
      <c r="V3112" s="2">
        <v>0</v>
      </c>
      <c r="W3112" s="2" t="s">
        <v>5869</v>
      </c>
      <c r="X3112" s="2">
        <v>2026</v>
      </c>
      <c r="Y3112" s="2" t="s">
        <v>65</v>
      </c>
      <c r="Z3112" s="4"/>
      <c r="AA3112" s="3">
        <v>46161</v>
      </c>
      <c r="AB3112" s="2" t="s">
        <v>5977</v>
      </c>
      <c r="AC3112" s="2">
        <v>424964</v>
      </c>
    </row>
    <row r="3113" spans="1:29" ht="64.5" x14ac:dyDescent="0.25">
      <c r="A3113" s="2" t="s">
        <v>29</v>
      </c>
      <c r="B3113" s="2" t="s">
        <v>42</v>
      </c>
      <c r="C3113" s="2" t="s">
        <v>43</v>
      </c>
      <c r="D3113" s="2" t="s">
        <v>219</v>
      </c>
      <c r="E3113" s="2" t="s">
        <v>6308</v>
      </c>
      <c r="F3113" s="2" t="s">
        <v>6309</v>
      </c>
      <c r="G3113" s="2">
        <v>1742000</v>
      </c>
      <c r="H3113" s="2">
        <v>1</v>
      </c>
      <c r="I3113" s="3">
        <v>46212</v>
      </c>
      <c r="J3113" s="4"/>
      <c r="K3113" s="2">
        <v>2157524</v>
      </c>
      <c r="L3113" s="2">
        <v>26130</v>
      </c>
      <c r="M3113" s="2" t="s">
        <v>5977</v>
      </c>
      <c r="N3113" s="5">
        <v>46210</v>
      </c>
      <c r="O3113" s="2">
        <v>497</v>
      </c>
      <c r="P3113" s="2" t="s">
        <v>49</v>
      </c>
      <c r="Q3113" s="2">
        <v>0</v>
      </c>
      <c r="R3113" s="3">
        <v>46210</v>
      </c>
      <c r="S3113" s="2" t="s">
        <v>97</v>
      </c>
      <c r="T3113" s="2" t="s">
        <v>5869</v>
      </c>
      <c r="U3113" s="2">
        <v>0</v>
      </c>
      <c r="V3113" s="2">
        <v>0</v>
      </c>
      <c r="W3113" s="2" t="s">
        <v>5869</v>
      </c>
      <c r="X3113" s="2">
        <v>2026</v>
      </c>
      <c r="Y3113" s="2" t="s">
        <v>65</v>
      </c>
      <c r="Z3113" s="4"/>
      <c r="AA3113" s="3">
        <v>46161</v>
      </c>
      <c r="AB3113" s="2" t="s">
        <v>5977</v>
      </c>
      <c r="AC3113" s="2">
        <v>424964</v>
      </c>
    </row>
    <row r="3114" spans="1:29" ht="51.75" x14ac:dyDescent="0.25">
      <c r="A3114" s="2" t="s">
        <v>29</v>
      </c>
      <c r="B3114" s="2" t="s">
        <v>42</v>
      </c>
      <c r="C3114" s="2" t="s">
        <v>43</v>
      </c>
      <c r="D3114" s="2" t="s">
        <v>219</v>
      </c>
      <c r="E3114" s="2" t="s">
        <v>6308</v>
      </c>
      <c r="F3114" s="2" t="s">
        <v>41</v>
      </c>
      <c r="G3114" s="2">
        <v>5000</v>
      </c>
      <c r="H3114" s="2">
        <v>1</v>
      </c>
      <c r="I3114" s="3">
        <v>46212</v>
      </c>
      <c r="J3114" s="4"/>
      <c r="K3114" s="2">
        <v>2157524</v>
      </c>
      <c r="L3114" s="2">
        <v>26130</v>
      </c>
      <c r="M3114" s="2" t="s">
        <v>5977</v>
      </c>
      <c r="N3114" s="5">
        <v>46210</v>
      </c>
      <c r="O3114" s="2">
        <v>497</v>
      </c>
      <c r="P3114" s="2" t="s">
        <v>49</v>
      </c>
      <c r="Q3114" s="2">
        <v>0</v>
      </c>
      <c r="R3114" s="3">
        <v>46210</v>
      </c>
      <c r="S3114" s="2" t="s">
        <v>97</v>
      </c>
      <c r="T3114" s="2" t="s">
        <v>5869</v>
      </c>
      <c r="U3114" s="2">
        <v>0</v>
      </c>
      <c r="V3114" s="2">
        <v>0</v>
      </c>
      <c r="W3114" s="2" t="s">
        <v>5869</v>
      </c>
      <c r="X3114" s="2">
        <v>2026</v>
      </c>
      <c r="Y3114" s="2" t="s">
        <v>65</v>
      </c>
      <c r="Z3114" s="4"/>
      <c r="AA3114" s="3">
        <v>46161</v>
      </c>
      <c r="AB3114" s="2" t="s">
        <v>5977</v>
      </c>
      <c r="AC3114" s="2">
        <v>424964</v>
      </c>
    </row>
    <row r="3115" spans="1:29" ht="64.5" x14ac:dyDescent="0.25">
      <c r="A3115" s="2" t="s">
        <v>29</v>
      </c>
      <c r="B3115" s="2" t="s">
        <v>42</v>
      </c>
      <c r="C3115" s="2" t="s">
        <v>43</v>
      </c>
      <c r="D3115" s="2" t="s">
        <v>32</v>
      </c>
      <c r="E3115" s="2" t="s">
        <v>6310</v>
      </c>
      <c r="F3115" s="2" t="s">
        <v>41</v>
      </c>
      <c r="G3115" s="2">
        <v>1000</v>
      </c>
      <c r="H3115" s="2">
        <v>1</v>
      </c>
      <c r="I3115" s="3">
        <v>46176</v>
      </c>
      <c r="J3115" s="4"/>
      <c r="K3115" s="2">
        <v>4513540</v>
      </c>
      <c r="L3115" s="2">
        <v>57300</v>
      </c>
      <c r="M3115" s="2" t="s">
        <v>714</v>
      </c>
      <c r="N3115" s="5">
        <v>46160</v>
      </c>
      <c r="O3115" s="2">
        <v>300</v>
      </c>
      <c r="P3115" s="2" t="s">
        <v>36</v>
      </c>
      <c r="Q3115" s="2" t="s">
        <v>2623</v>
      </c>
      <c r="R3115" s="3">
        <v>46160</v>
      </c>
      <c r="S3115" s="2" t="s">
        <v>51</v>
      </c>
      <c r="T3115" s="2" t="s">
        <v>2624</v>
      </c>
      <c r="U3115" s="2" t="s">
        <v>6311</v>
      </c>
      <c r="V3115" s="2">
        <v>0</v>
      </c>
      <c r="W3115" s="2" t="s">
        <v>560</v>
      </c>
      <c r="X3115" s="2">
        <v>2025</v>
      </c>
      <c r="Y3115" s="2" t="s">
        <v>40</v>
      </c>
      <c r="Z3115" s="4"/>
      <c r="AA3115" s="3">
        <v>46160</v>
      </c>
      <c r="AB3115" s="2" t="s">
        <v>714</v>
      </c>
      <c r="AC3115" s="2">
        <v>424332</v>
      </c>
    </row>
    <row r="3116" spans="1:29" ht="64.5" x14ac:dyDescent="0.25">
      <c r="A3116" s="2" t="s">
        <v>29</v>
      </c>
      <c r="B3116" s="2" t="s">
        <v>42</v>
      </c>
      <c r="C3116" s="2" t="s">
        <v>43</v>
      </c>
      <c r="D3116" s="2" t="s">
        <v>32</v>
      </c>
      <c r="E3116" s="2" t="s">
        <v>6310</v>
      </c>
      <c r="F3116" s="2" t="s">
        <v>6312</v>
      </c>
      <c r="G3116" s="2">
        <v>2865000</v>
      </c>
      <c r="H3116" s="2">
        <v>1</v>
      </c>
      <c r="I3116" s="3">
        <v>46176</v>
      </c>
      <c r="J3116" s="4"/>
      <c r="K3116" s="2">
        <v>4513540</v>
      </c>
      <c r="L3116" s="2">
        <v>57300</v>
      </c>
      <c r="M3116" s="2" t="s">
        <v>714</v>
      </c>
      <c r="N3116" s="5">
        <v>46160</v>
      </c>
      <c r="O3116" s="2">
        <v>300</v>
      </c>
      <c r="P3116" s="2" t="s">
        <v>36</v>
      </c>
      <c r="Q3116" s="2" t="s">
        <v>2623</v>
      </c>
      <c r="R3116" s="3">
        <v>46160</v>
      </c>
      <c r="S3116" s="2" t="s">
        <v>51</v>
      </c>
      <c r="T3116" s="2" t="s">
        <v>2624</v>
      </c>
      <c r="U3116" s="2" t="s">
        <v>6311</v>
      </c>
      <c r="V3116" s="2">
        <v>0</v>
      </c>
      <c r="W3116" s="2" t="s">
        <v>560</v>
      </c>
      <c r="X3116" s="2">
        <v>2025</v>
      </c>
      <c r="Y3116" s="2" t="s">
        <v>40</v>
      </c>
      <c r="Z3116" s="4"/>
      <c r="AA3116" s="3">
        <v>46160</v>
      </c>
      <c r="AB3116" s="2" t="s">
        <v>714</v>
      </c>
      <c r="AC3116" s="2">
        <v>424332</v>
      </c>
    </row>
    <row r="3117" spans="1:29" ht="77.25" x14ac:dyDescent="0.25">
      <c r="A3117" s="2" t="s">
        <v>29</v>
      </c>
      <c r="B3117" s="2" t="s">
        <v>42</v>
      </c>
      <c r="C3117" s="2" t="s">
        <v>43</v>
      </c>
      <c r="D3117" s="2" t="s">
        <v>636</v>
      </c>
      <c r="E3117" s="2" t="s">
        <v>6313</v>
      </c>
      <c r="F3117" s="2" t="s">
        <v>56</v>
      </c>
      <c r="G3117" s="2">
        <v>1300000</v>
      </c>
      <c r="H3117" s="2">
        <v>1</v>
      </c>
      <c r="I3117" s="3">
        <v>46181</v>
      </c>
      <c r="J3117" s="4"/>
      <c r="K3117" s="2">
        <v>4456817</v>
      </c>
      <c r="L3117" s="2">
        <v>26295</v>
      </c>
      <c r="M3117" s="2" t="s">
        <v>114</v>
      </c>
      <c r="N3117" s="5">
        <v>46167</v>
      </c>
      <c r="O3117" s="2" t="s">
        <v>6314</v>
      </c>
      <c r="P3117" s="2" t="s">
        <v>370</v>
      </c>
      <c r="Q3117" s="2">
        <v>0</v>
      </c>
      <c r="R3117" s="3">
        <v>46167</v>
      </c>
      <c r="S3117" s="2" t="s">
        <v>110</v>
      </c>
      <c r="T3117" s="2" t="s">
        <v>6315</v>
      </c>
      <c r="U3117" s="2" t="s">
        <v>6316</v>
      </c>
      <c r="V3117" s="2">
        <v>0</v>
      </c>
      <c r="W3117" s="2" t="s">
        <v>6317</v>
      </c>
      <c r="X3117" s="2">
        <v>2025</v>
      </c>
      <c r="Y3117" s="2" t="s">
        <v>65</v>
      </c>
      <c r="Z3117" s="4"/>
      <c r="AA3117" s="3">
        <v>46160</v>
      </c>
      <c r="AB3117" s="2" t="s">
        <v>114</v>
      </c>
      <c r="AC3117" s="2">
        <v>424286</v>
      </c>
    </row>
    <row r="3118" spans="1:29" ht="77.25" x14ac:dyDescent="0.25">
      <c r="A3118" s="2" t="s">
        <v>29</v>
      </c>
      <c r="B3118" s="2" t="s">
        <v>42</v>
      </c>
      <c r="C3118" s="2" t="s">
        <v>43</v>
      </c>
      <c r="D3118" s="2" t="s">
        <v>636</v>
      </c>
      <c r="E3118" s="2" t="s">
        <v>6313</v>
      </c>
      <c r="F3118" s="2" t="s">
        <v>6318</v>
      </c>
      <c r="G3118" s="2">
        <v>1753000</v>
      </c>
      <c r="H3118" s="2">
        <v>1</v>
      </c>
      <c r="I3118" s="3">
        <v>46181</v>
      </c>
      <c r="J3118" s="4"/>
      <c r="K3118" s="2">
        <v>4456817</v>
      </c>
      <c r="L3118" s="2">
        <v>26295</v>
      </c>
      <c r="M3118" s="2" t="s">
        <v>114</v>
      </c>
      <c r="N3118" s="5">
        <v>46167</v>
      </c>
      <c r="O3118" s="2" t="s">
        <v>6314</v>
      </c>
      <c r="P3118" s="2" t="s">
        <v>370</v>
      </c>
      <c r="Q3118" s="2">
        <v>0</v>
      </c>
      <c r="R3118" s="3">
        <v>46167</v>
      </c>
      <c r="S3118" s="2" t="s">
        <v>110</v>
      </c>
      <c r="T3118" s="2" t="s">
        <v>6315</v>
      </c>
      <c r="U3118" s="2" t="s">
        <v>6316</v>
      </c>
      <c r="V3118" s="2">
        <v>0</v>
      </c>
      <c r="W3118" s="2" t="s">
        <v>6317</v>
      </c>
      <c r="X3118" s="2">
        <v>2025</v>
      </c>
      <c r="Y3118" s="2" t="s">
        <v>65</v>
      </c>
      <c r="Z3118" s="4"/>
      <c r="AA3118" s="3">
        <v>46160</v>
      </c>
      <c r="AB3118" s="2" t="s">
        <v>114</v>
      </c>
      <c r="AC3118" s="2">
        <v>424286</v>
      </c>
    </row>
    <row r="3119" spans="1:29" ht="77.25" x14ac:dyDescent="0.25">
      <c r="A3119" s="2" t="s">
        <v>29</v>
      </c>
      <c r="B3119" s="2" t="s">
        <v>42</v>
      </c>
      <c r="C3119" s="2" t="s">
        <v>43</v>
      </c>
      <c r="D3119" s="2" t="s">
        <v>636</v>
      </c>
      <c r="E3119" s="2" t="s">
        <v>6313</v>
      </c>
      <c r="F3119" s="2" t="s">
        <v>41</v>
      </c>
      <c r="G3119" s="2">
        <v>5000</v>
      </c>
      <c r="H3119" s="2">
        <v>1</v>
      </c>
      <c r="I3119" s="3">
        <v>46181</v>
      </c>
      <c r="J3119" s="4"/>
      <c r="K3119" s="2">
        <v>4456817</v>
      </c>
      <c r="L3119" s="2">
        <v>26295</v>
      </c>
      <c r="M3119" s="2" t="s">
        <v>114</v>
      </c>
      <c r="N3119" s="5">
        <v>46167</v>
      </c>
      <c r="O3119" s="2" t="s">
        <v>6314</v>
      </c>
      <c r="P3119" s="2" t="s">
        <v>370</v>
      </c>
      <c r="Q3119" s="2">
        <v>0</v>
      </c>
      <c r="R3119" s="3">
        <v>46167</v>
      </c>
      <c r="S3119" s="2" t="s">
        <v>110</v>
      </c>
      <c r="T3119" s="2" t="s">
        <v>6315</v>
      </c>
      <c r="U3119" s="2" t="s">
        <v>6316</v>
      </c>
      <c r="V3119" s="2">
        <v>0</v>
      </c>
      <c r="W3119" s="2" t="s">
        <v>6317</v>
      </c>
      <c r="X3119" s="2">
        <v>2025</v>
      </c>
      <c r="Y3119" s="2" t="s">
        <v>65</v>
      </c>
      <c r="Z3119" s="4"/>
      <c r="AA3119" s="3">
        <v>46160</v>
      </c>
      <c r="AB3119" s="2" t="s">
        <v>114</v>
      </c>
      <c r="AC3119" s="2">
        <v>424286</v>
      </c>
    </row>
    <row r="3120" spans="1:29" ht="64.5" x14ac:dyDescent="0.25">
      <c r="A3120" s="2" t="s">
        <v>29</v>
      </c>
      <c r="B3120" s="2" t="s">
        <v>42</v>
      </c>
      <c r="C3120" s="2" t="s">
        <v>43</v>
      </c>
      <c r="D3120" s="2" t="s">
        <v>32</v>
      </c>
      <c r="E3120" s="2" t="s">
        <v>6319</v>
      </c>
      <c r="F3120" s="2" t="s">
        <v>6320</v>
      </c>
      <c r="G3120" s="2">
        <v>3253750</v>
      </c>
      <c r="H3120" s="2">
        <v>1</v>
      </c>
      <c r="I3120" s="3">
        <v>46176</v>
      </c>
      <c r="J3120" s="4"/>
      <c r="K3120" s="2">
        <v>4477438</v>
      </c>
      <c r="L3120" s="2">
        <v>65075</v>
      </c>
      <c r="M3120" s="2" t="s">
        <v>714</v>
      </c>
      <c r="N3120" s="5">
        <v>46165</v>
      </c>
      <c r="O3120" s="2">
        <v>225</v>
      </c>
      <c r="P3120" s="2" t="s">
        <v>36</v>
      </c>
      <c r="Q3120" s="2" t="s">
        <v>1861</v>
      </c>
      <c r="R3120" s="3">
        <v>46165</v>
      </c>
      <c r="S3120" s="2" t="s">
        <v>51</v>
      </c>
      <c r="T3120" s="2" t="s">
        <v>1862</v>
      </c>
      <c r="U3120" s="2">
        <v>0</v>
      </c>
      <c r="V3120" s="2">
        <v>0</v>
      </c>
      <c r="W3120" s="2" t="s">
        <v>3005</v>
      </c>
      <c r="X3120" s="2">
        <v>2025</v>
      </c>
      <c r="Y3120" s="2" t="s">
        <v>40</v>
      </c>
      <c r="Z3120" s="4"/>
      <c r="AA3120" s="3">
        <v>46156</v>
      </c>
      <c r="AB3120" s="2" t="s">
        <v>714</v>
      </c>
      <c r="AC3120" s="2">
        <v>421676</v>
      </c>
    </row>
    <row r="3121" spans="1:29" ht="64.5" x14ac:dyDescent="0.25">
      <c r="A3121" s="2" t="s">
        <v>29</v>
      </c>
      <c r="B3121" s="2" t="s">
        <v>42</v>
      </c>
      <c r="C3121" s="2" t="s">
        <v>43</v>
      </c>
      <c r="D3121" s="2" t="s">
        <v>32</v>
      </c>
      <c r="E3121" s="2" t="s">
        <v>6319</v>
      </c>
      <c r="F3121" s="2" t="s">
        <v>41</v>
      </c>
      <c r="G3121" s="2">
        <v>1000</v>
      </c>
      <c r="H3121" s="2">
        <v>1</v>
      </c>
      <c r="I3121" s="3">
        <v>46176</v>
      </c>
      <c r="J3121" s="4"/>
      <c r="K3121" s="2">
        <v>4477438</v>
      </c>
      <c r="L3121" s="2">
        <v>65075</v>
      </c>
      <c r="M3121" s="2" t="s">
        <v>714</v>
      </c>
      <c r="N3121" s="5">
        <v>46165</v>
      </c>
      <c r="O3121" s="2">
        <v>225</v>
      </c>
      <c r="P3121" s="2" t="s">
        <v>36</v>
      </c>
      <c r="Q3121" s="2" t="s">
        <v>1861</v>
      </c>
      <c r="R3121" s="3">
        <v>46165</v>
      </c>
      <c r="S3121" s="2" t="s">
        <v>51</v>
      </c>
      <c r="T3121" s="2" t="s">
        <v>1862</v>
      </c>
      <c r="U3121" s="2">
        <v>0</v>
      </c>
      <c r="V3121" s="2">
        <v>0</v>
      </c>
      <c r="W3121" s="2" t="s">
        <v>3005</v>
      </c>
      <c r="X3121" s="2">
        <v>2025</v>
      </c>
      <c r="Y3121" s="2" t="s">
        <v>40</v>
      </c>
      <c r="Z3121" s="4"/>
      <c r="AA3121" s="3">
        <v>46156</v>
      </c>
      <c r="AB3121" s="2" t="s">
        <v>714</v>
      </c>
      <c r="AC3121" s="2">
        <v>421676</v>
      </c>
    </row>
    <row r="3122" spans="1:29" ht="64.5" x14ac:dyDescent="0.25">
      <c r="A3122" s="2" t="s">
        <v>29</v>
      </c>
      <c r="B3122" s="2" t="s">
        <v>42</v>
      </c>
      <c r="C3122" s="2" t="s">
        <v>43</v>
      </c>
      <c r="D3122" s="2" t="s">
        <v>32</v>
      </c>
      <c r="E3122" s="2" t="s">
        <v>6321</v>
      </c>
      <c r="F3122" s="2" t="s">
        <v>41</v>
      </c>
      <c r="G3122" s="2">
        <v>1000</v>
      </c>
      <c r="H3122" s="2">
        <v>1</v>
      </c>
      <c r="I3122" s="3">
        <v>46176</v>
      </c>
      <c r="J3122" s="4"/>
      <c r="K3122" s="2">
        <v>4474051</v>
      </c>
      <c r="L3122" s="2">
        <v>49950</v>
      </c>
      <c r="M3122" s="2" t="s">
        <v>714</v>
      </c>
      <c r="N3122" s="5">
        <v>46154</v>
      </c>
      <c r="O3122" s="2">
        <v>294</v>
      </c>
      <c r="P3122" s="2" t="s">
        <v>36</v>
      </c>
      <c r="Q3122" s="2" t="s">
        <v>2515</v>
      </c>
      <c r="R3122" s="3">
        <v>46154</v>
      </c>
      <c r="S3122" s="2" t="s">
        <v>51</v>
      </c>
      <c r="T3122" s="2" t="s">
        <v>2516</v>
      </c>
      <c r="U3122" s="2" t="s">
        <v>5874</v>
      </c>
      <c r="V3122" s="2">
        <v>0</v>
      </c>
      <c r="W3122" s="2" t="s">
        <v>6322</v>
      </c>
      <c r="X3122" s="2">
        <v>2025</v>
      </c>
      <c r="Y3122" s="2" t="s">
        <v>40</v>
      </c>
      <c r="Z3122" s="4"/>
      <c r="AA3122" s="3">
        <v>46155</v>
      </c>
      <c r="AB3122" s="2" t="s">
        <v>714</v>
      </c>
      <c r="AC3122" s="2">
        <v>420436</v>
      </c>
    </row>
    <row r="3123" spans="1:29" ht="64.5" x14ac:dyDescent="0.25">
      <c r="A3123" s="2" t="s">
        <v>29</v>
      </c>
      <c r="B3123" s="2" t="s">
        <v>42</v>
      </c>
      <c r="C3123" s="2" t="s">
        <v>43</v>
      </c>
      <c r="D3123" s="2" t="s">
        <v>32</v>
      </c>
      <c r="E3123" s="2" t="s">
        <v>6321</v>
      </c>
      <c r="F3123" s="2" t="s">
        <v>6323</v>
      </c>
      <c r="G3123" s="2">
        <v>2497500</v>
      </c>
      <c r="H3123" s="2">
        <v>1</v>
      </c>
      <c r="I3123" s="3">
        <v>46176</v>
      </c>
      <c r="J3123" s="4"/>
      <c r="K3123" s="2">
        <v>4474051</v>
      </c>
      <c r="L3123" s="2">
        <v>49950</v>
      </c>
      <c r="M3123" s="2" t="s">
        <v>714</v>
      </c>
      <c r="N3123" s="5">
        <v>46154</v>
      </c>
      <c r="O3123" s="2">
        <v>294</v>
      </c>
      <c r="P3123" s="2" t="s">
        <v>36</v>
      </c>
      <c r="Q3123" s="2" t="s">
        <v>2515</v>
      </c>
      <c r="R3123" s="3">
        <v>46154</v>
      </c>
      <c r="S3123" s="2" t="s">
        <v>51</v>
      </c>
      <c r="T3123" s="2" t="s">
        <v>2516</v>
      </c>
      <c r="U3123" s="2" t="s">
        <v>5874</v>
      </c>
      <c r="V3123" s="2">
        <v>0</v>
      </c>
      <c r="W3123" s="2" t="s">
        <v>6322</v>
      </c>
      <c r="X3123" s="2">
        <v>2025</v>
      </c>
      <c r="Y3123" s="2" t="s">
        <v>40</v>
      </c>
      <c r="Z3123" s="4"/>
      <c r="AA3123" s="3">
        <v>46155</v>
      </c>
      <c r="AB3123" s="2" t="s">
        <v>714</v>
      </c>
      <c r="AC3123" s="2">
        <v>420436</v>
      </c>
    </row>
    <row r="3124" spans="1:29" ht="64.5" x14ac:dyDescent="0.25">
      <c r="A3124" s="2" t="s">
        <v>29</v>
      </c>
      <c r="B3124" s="2" t="s">
        <v>42</v>
      </c>
      <c r="C3124" s="2" t="s">
        <v>43</v>
      </c>
      <c r="D3124" s="2" t="s">
        <v>32</v>
      </c>
      <c r="E3124" s="2" t="s">
        <v>6324</v>
      </c>
      <c r="F3124" s="2" t="s">
        <v>6325</v>
      </c>
      <c r="G3124" s="2">
        <v>1970000</v>
      </c>
      <c r="H3124" s="2">
        <v>1</v>
      </c>
      <c r="I3124" s="3">
        <v>46176</v>
      </c>
      <c r="J3124" s="4"/>
      <c r="K3124" s="2">
        <v>3843386</v>
      </c>
      <c r="L3124" s="2">
        <v>39400</v>
      </c>
      <c r="M3124" s="2" t="s">
        <v>47</v>
      </c>
      <c r="N3124" s="5">
        <v>46153</v>
      </c>
      <c r="O3124" s="2" t="s">
        <v>6326</v>
      </c>
      <c r="P3124" s="2" t="s">
        <v>36</v>
      </c>
      <c r="Q3124" s="2" t="s">
        <v>2386</v>
      </c>
      <c r="R3124" s="3">
        <v>46153</v>
      </c>
      <c r="S3124" s="2" t="s">
        <v>51</v>
      </c>
      <c r="T3124" s="2" t="s">
        <v>2064</v>
      </c>
      <c r="U3124" s="2">
        <v>0</v>
      </c>
      <c r="V3124" s="2">
        <v>0</v>
      </c>
      <c r="W3124" s="2" t="s">
        <v>64</v>
      </c>
      <c r="X3124" s="2">
        <v>2026</v>
      </c>
      <c r="Y3124" s="2" t="s">
        <v>40</v>
      </c>
      <c r="Z3124" s="4"/>
      <c r="AA3124" s="3">
        <v>46153</v>
      </c>
      <c r="AB3124" s="2" t="s">
        <v>47</v>
      </c>
      <c r="AC3124" s="2">
        <v>419324</v>
      </c>
    </row>
    <row r="3125" spans="1:29" ht="51.75" x14ac:dyDescent="0.25">
      <c r="A3125" s="2" t="s">
        <v>29</v>
      </c>
      <c r="B3125" s="2" t="s">
        <v>42</v>
      </c>
      <c r="C3125" s="2" t="s">
        <v>43</v>
      </c>
      <c r="D3125" s="2" t="s">
        <v>32</v>
      </c>
      <c r="E3125" s="2" t="s">
        <v>6324</v>
      </c>
      <c r="F3125" s="2" t="s">
        <v>41</v>
      </c>
      <c r="G3125" s="2">
        <v>1000</v>
      </c>
      <c r="H3125" s="2">
        <v>1</v>
      </c>
      <c r="I3125" s="3">
        <v>46176</v>
      </c>
      <c r="J3125" s="4"/>
      <c r="K3125" s="2">
        <v>3843386</v>
      </c>
      <c r="L3125" s="2">
        <v>39400</v>
      </c>
      <c r="M3125" s="2" t="s">
        <v>47</v>
      </c>
      <c r="N3125" s="5">
        <v>46153</v>
      </c>
      <c r="O3125" s="2" t="s">
        <v>6326</v>
      </c>
      <c r="P3125" s="2" t="s">
        <v>36</v>
      </c>
      <c r="Q3125" s="2" t="s">
        <v>2386</v>
      </c>
      <c r="R3125" s="3">
        <v>46153</v>
      </c>
      <c r="S3125" s="2" t="s">
        <v>51</v>
      </c>
      <c r="T3125" s="2" t="s">
        <v>2064</v>
      </c>
      <c r="U3125" s="2">
        <v>0</v>
      </c>
      <c r="V3125" s="2">
        <v>0</v>
      </c>
      <c r="W3125" s="2" t="s">
        <v>64</v>
      </c>
      <c r="X3125" s="2">
        <v>2026</v>
      </c>
      <c r="Y3125" s="2" t="s">
        <v>40</v>
      </c>
      <c r="Z3125" s="4"/>
      <c r="AA3125" s="3">
        <v>46153</v>
      </c>
      <c r="AB3125" s="2" t="s">
        <v>47</v>
      </c>
      <c r="AC3125" s="2">
        <v>419324</v>
      </c>
    </row>
    <row r="3126" spans="1:29" ht="90" x14ac:dyDescent="0.25">
      <c r="A3126" s="2" t="s">
        <v>29</v>
      </c>
      <c r="B3126" s="2" t="s">
        <v>42</v>
      </c>
      <c r="C3126" s="2" t="s">
        <v>43</v>
      </c>
      <c r="D3126" s="2" t="s">
        <v>643</v>
      </c>
      <c r="E3126" s="2" t="s">
        <v>6327</v>
      </c>
      <c r="F3126" s="2" t="s">
        <v>56</v>
      </c>
      <c r="G3126" s="2">
        <v>1459200</v>
      </c>
      <c r="H3126" s="2">
        <v>1</v>
      </c>
      <c r="I3126" s="3">
        <v>46184</v>
      </c>
      <c r="J3126" s="4"/>
      <c r="K3126" s="2">
        <v>4147161</v>
      </c>
      <c r="L3126" s="2">
        <v>26760</v>
      </c>
      <c r="M3126" s="2" t="s">
        <v>2245</v>
      </c>
      <c r="N3126" s="5">
        <v>46184</v>
      </c>
      <c r="O3126" s="2" t="s">
        <v>6328</v>
      </c>
      <c r="P3126" s="2" t="s">
        <v>370</v>
      </c>
      <c r="Q3126" s="2">
        <v>0</v>
      </c>
      <c r="R3126" s="3">
        <v>46184</v>
      </c>
      <c r="S3126" s="2" t="s">
        <v>62</v>
      </c>
      <c r="T3126" s="2" t="s">
        <v>6329</v>
      </c>
      <c r="U3126" s="2">
        <v>0</v>
      </c>
      <c r="V3126" s="2">
        <v>0</v>
      </c>
      <c r="W3126" s="2" t="s">
        <v>6329</v>
      </c>
      <c r="X3126" s="2">
        <v>2026</v>
      </c>
      <c r="Y3126" s="2" t="s">
        <v>55</v>
      </c>
      <c r="Z3126" s="4"/>
      <c r="AA3126" s="3">
        <v>46148</v>
      </c>
      <c r="AB3126" s="2" t="s">
        <v>2245</v>
      </c>
      <c r="AC3126" s="2">
        <v>415396</v>
      </c>
    </row>
    <row r="3127" spans="1:29" ht="90" x14ac:dyDescent="0.25">
      <c r="A3127" s="2" t="s">
        <v>29</v>
      </c>
      <c r="B3127" s="2" t="s">
        <v>42</v>
      </c>
      <c r="C3127" s="2" t="s">
        <v>43</v>
      </c>
      <c r="D3127" s="2" t="s">
        <v>643</v>
      </c>
      <c r="E3127" s="2" t="s">
        <v>6327</v>
      </c>
      <c r="F3127" s="2" t="s">
        <v>41</v>
      </c>
      <c r="G3127" s="2">
        <v>5000</v>
      </c>
      <c r="H3127" s="2">
        <v>1</v>
      </c>
      <c r="I3127" s="3">
        <v>46184</v>
      </c>
      <c r="J3127" s="4"/>
      <c r="K3127" s="2">
        <v>4147161</v>
      </c>
      <c r="L3127" s="2">
        <v>26760</v>
      </c>
      <c r="M3127" s="2" t="s">
        <v>2245</v>
      </c>
      <c r="N3127" s="5">
        <v>46184</v>
      </c>
      <c r="O3127" s="2" t="s">
        <v>6328</v>
      </c>
      <c r="P3127" s="2" t="s">
        <v>370</v>
      </c>
      <c r="Q3127" s="2">
        <v>0</v>
      </c>
      <c r="R3127" s="3">
        <v>46184</v>
      </c>
      <c r="S3127" s="2" t="s">
        <v>62</v>
      </c>
      <c r="T3127" s="2" t="s">
        <v>6329</v>
      </c>
      <c r="U3127" s="2">
        <v>0</v>
      </c>
      <c r="V3127" s="2">
        <v>0</v>
      </c>
      <c r="W3127" s="2" t="s">
        <v>6329</v>
      </c>
      <c r="X3127" s="2">
        <v>2026</v>
      </c>
      <c r="Y3127" s="2" t="s">
        <v>55</v>
      </c>
      <c r="Z3127" s="4"/>
      <c r="AA3127" s="3">
        <v>46148</v>
      </c>
      <c r="AB3127" s="2" t="s">
        <v>2245</v>
      </c>
      <c r="AC3127" s="2">
        <v>415396</v>
      </c>
    </row>
    <row r="3128" spans="1:29" ht="90" x14ac:dyDescent="0.25">
      <c r="A3128" s="2" t="s">
        <v>29</v>
      </c>
      <c r="B3128" s="2" t="s">
        <v>42</v>
      </c>
      <c r="C3128" s="2" t="s">
        <v>43</v>
      </c>
      <c r="D3128" s="2" t="s">
        <v>643</v>
      </c>
      <c r="E3128" s="2" t="s">
        <v>6327</v>
      </c>
      <c r="F3128" s="2" t="s">
        <v>6330</v>
      </c>
      <c r="G3128" s="2">
        <v>1784000</v>
      </c>
      <c r="H3128" s="2">
        <v>1</v>
      </c>
      <c r="I3128" s="3">
        <v>46184</v>
      </c>
      <c r="J3128" s="4"/>
      <c r="K3128" s="2">
        <v>4147161</v>
      </c>
      <c r="L3128" s="2">
        <v>26760</v>
      </c>
      <c r="M3128" s="2" t="s">
        <v>2245</v>
      </c>
      <c r="N3128" s="5">
        <v>46184</v>
      </c>
      <c r="O3128" s="2" t="s">
        <v>6328</v>
      </c>
      <c r="P3128" s="2" t="s">
        <v>370</v>
      </c>
      <c r="Q3128" s="2">
        <v>0</v>
      </c>
      <c r="R3128" s="3">
        <v>46184</v>
      </c>
      <c r="S3128" s="2" t="s">
        <v>62</v>
      </c>
      <c r="T3128" s="2" t="s">
        <v>6329</v>
      </c>
      <c r="U3128" s="2">
        <v>0</v>
      </c>
      <c r="V3128" s="2">
        <v>0</v>
      </c>
      <c r="W3128" s="2" t="s">
        <v>6329</v>
      </c>
      <c r="X3128" s="2">
        <v>2026</v>
      </c>
      <c r="Y3128" s="2" t="s">
        <v>55</v>
      </c>
      <c r="Z3128" s="4"/>
      <c r="AA3128" s="3">
        <v>46148</v>
      </c>
      <c r="AB3128" s="2" t="s">
        <v>2245</v>
      </c>
      <c r="AC3128" s="2">
        <v>415396</v>
      </c>
    </row>
    <row r="3129" spans="1:29" ht="64.5" x14ac:dyDescent="0.25">
      <c r="A3129" s="2" t="s">
        <v>29</v>
      </c>
      <c r="B3129" s="2" t="s">
        <v>42</v>
      </c>
      <c r="C3129" s="2" t="s">
        <v>43</v>
      </c>
      <c r="D3129" s="2" t="s">
        <v>32</v>
      </c>
      <c r="E3129" s="2" t="s">
        <v>6331</v>
      </c>
      <c r="F3129" s="2" t="s">
        <v>6332</v>
      </c>
      <c r="G3129" s="2">
        <v>2750250</v>
      </c>
      <c r="H3129" s="2">
        <v>1</v>
      </c>
      <c r="I3129" s="3">
        <v>46176</v>
      </c>
      <c r="J3129" s="4"/>
      <c r="K3129" s="2">
        <v>4434180</v>
      </c>
      <c r="L3129" s="2">
        <v>55005</v>
      </c>
      <c r="M3129" s="2" t="s">
        <v>714</v>
      </c>
      <c r="N3129" s="5">
        <v>46158</v>
      </c>
      <c r="O3129" s="2">
        <v>283</v>
      </c>
      <c r="P3129" s="2" t="s">
        <v>36</v>
      </c>
      <c r="Q3129" s="2" t="s">
        <v>4579</v>
      </c>
      <c r="R3129" s="3">
        <v>46158</v>
      </c>
      <c r="S3129" s="2" t="s">
        <v>51</v>
      </c>
      <c r="T3129" s="2" t="s">
        <v>6333</v>
      </c>
      <c r="U3129" s="2">
        <v>0</v>
      </c>
      <c r="V3129" s="2">
        <v>0</v>
      </c>
      <c r="W3129" s="2" t="s">
        <v>4580</v>
      </c>
      <c r="X3129" s="2">
        <v>2025</v>
      </c>
      <c r="Y3129" s="2" t="s">
        <v>40</v>
      </c>
      <c r="Z3129" s="4"/>
      <c r="AA3129" s="3">
        <v>46147</v>
      </c>
      <c r="AB3129" s="2" t="s">
        <v>714</v>
      </c>
      <c r="AC3129" s="2">
        <v>414634</v>
      </c>
    </row>
    <row r="3130" spans="1:29" ht="64.5" x14ac:dyDescent="0.25">
      <c r="A3130" s="2" t="s">
        <v>29</v>
      </c>
      <c r="B3130" s="2" t="s">
        <v>42</v>
      </c>
      <c r="C3130" s="2" t="s">
        <v>43</v>
      </c>
      <c r="D3130" s="2" t="s">
        <v>32</v>
      </c>
      <c r="E3130" s="2" t="s">
        <v>6331</v>
      </c>
      <c r="F3130" s="2" t="s">
        <v>41</v>
      </c>
      <c r="G3130" s="2">
        <v>5000</v>
      </c>
      <c r="H3130" s="2">
        <v>1</v>
      </c>
      <c r="I3130" s="3">
        <v>46176</v>
      </c>
      <c r="J3130" s="4"/>
      <c r="K3130" s="2">
        <v>4434180</v>
      </c>
      <c r="L3130" s="2">
        <v>55005</v>
      </c>
      <c r="M3130" s="2" t="s">
        <v>714</v>
      </c>
      <c r="N3130" s="5">
        <v>46158</v>
      </c>
      <c r="O3130" s="2">
        <v>283</v>
      </c>
      <c r="P3130" s="2" t="s">
        <v>36</v>
      </c>
      <c r="Q3130" s="2" t="s">
        <v>4579</v>
      </c>
      <c r="R3130" s="3">
        <v>46158</v>
      </c>
      <c r="S3130" s="2" t="s">
        <v>51</v>
      </c>
      <c r="T3130" s="2" t="s">
        <v>6333</v>
      </c>
      <c r="U3130" s="2">
        <v>0</v>
      </c>
      <c r="V3130" s="2">
        <v>0</v>
      </c>
      <c r="W3130" s="2" t="s">
        <v>4580</v>
      </c>
      <c r="X3130" s="2">
        <v>2025</v>
      </c>
      <c r="Y3130" s="2" t="s">
        <v>40</v>
      </c>
      <c r="Z3130" s="4"/>
      <c r="AA3130" s="3">
        <v>46147</v>
      </c>
      <c r="AB3130" s="2" t="s">
        <v>714</v>
      </c>
      <c r="AC3130" s="2">
        <v>414634</v>
      </c>
    </row>
    <row r="3131" spans="1:29" ht="51.75" x14ac:dyDescent="0.25">
      <c r="A3131" s="2" t="s">
        <v>29</v>
      </c>
      <c r="B3131" s="2" t="s">
        <v>42</v>
      </c>
      <c r="C3131" s="2" t="s">
        <v>43</v>
      </c>
      <c r="D3131" s="2" t="s">
        <v>2226</v>
      </c>
      <c r="E3131" s="2" t="s">
        <v>6334</v>
      </c>
      <c r="F3131" s="2" t="s">
        <v>56</v>
      </c>
      <c r="G3131" s="2">
        <v>1980000</v>
      </c>
      <c r="H3131" s="2">
        <v>1</v>
      </c>
      <c r="I3131" s="3">
        <v>46192</v>
      </c>
      <c r="J3131" s="4"/>
      <c r="K3131" s="2">
        <v>4411858</v>
      </c>
      <c r="L3131" s="2">
        <v>41000</v>
      </c>
      <c r="M3131" s="2" t="s">
        <v>768</v>
      </c>
      <c r="N3131" s="5">
        <v>46174</v>
      </c>
      <c r="O3131" s="2">
        <v>201481</v>
      </c>
      <c r="P3131" s="2" t="s">
        <v>49</v>
      </c>
      <c r="Q3131" s="2" t="s">
        <v>61</v>
      </c>
      <c r="R3131" s="3">
        <v>46174</v>
      </c>
      <c r="S3131" s="2" t="s">
        <v>51</v>
      </c>
      <c r="T3131" s="2" t="s">
        <v>63</v>
      </c>
      <c r="U3131" s="2" t="s">
        <v>6335</v>
      </c>
      <c r="V3131" s="2" t="s">
        <v>6336</v>
      </c>
      <c r="W3131" s="2" t="s">
        <v>406</v>
      </c>
      <c r="X3131" s="2">
        <v>2026</v>
      </c>
      <c r="Y3131" s="2" t="s">
        <v>65</v>
      </c>
      <c r="Z3131" s="4"/>
      <c r="AA3131" s="3">
        <v>46145</v>
      </c>
      <c r="AB3131" s="2" t="s">
        <v>768</v>
      </c>
      <c r="AC3131" s="2">
        <v>412698</v>
      </c>
    </row>
    <row r="3132" spans="1:29" ht="51.75" x14ac:dyDescent="0.25">
      <c r="A3132" s="2" t="s">
        <v>29</v>
      </c>
      <c r="B3132" s="2" t="s">
        <v>42</v>
      </c>
      <c r="C3132" s="2" t="s">
        <v>43</v>
      </c>
      <c r="D3132" s="2" t="s">
        <v>2226</v>
      </c>
      <c r="E3132" s="2" t="s">
        <v>6334</v>
      </c>
      <c r="F3132" s="2" t="s">
        <v>41</v>
      </c>
      <c r="G3132" s="2">
        <v>5000</v>
      </c>
      <c r="H3132" s="2">
        <v>1</v>
      </c>
      <c r="I3132" s="3">
        <v>46192</v>
      </c>
      <c r="J3132" s="4"/>
      <c r="K3132" s="2">
        <v>4411858</v>
      </c>
      <c r="L3132" s="2">
        <v>41000</v>
      </c>
      <c r="M3132" s="2" t="s">
        <v>768</v>
      </c>
      <c r="N3132" s="5">
        <v>46174</v>
      </c>
      <c r="O3132" s="2">
        <v>201481</v>
      </c>
      <c r="P3132" s="2" t="s">
        <v>49</v>
      </c>
      <c r="Q3132" s="2" t="s">
        <v>61</v>
      </c>
      <c r="R3132" s="3">
        <v>46174</v>
      </c>
      <c r="S3132" s="2" t="s">
        <v>51</v>
      </c>
      <c r="T3132" s="2" t="s">
        <v>63</v>
      </c>
      <c r="U3132" s="2" t="s">
        <v>6335</v>
      </c>
      <c r="V3132" s="2" t="s">
        <v>6336</v>
      </c>
      <c r="W3132" s="2" t="s">
        <v>406</v>
      </c>
      <c r="X3132" s="2">
        <v>2026</v>
      </c>
      <c r="Y3132" s="2" t="s">
        <v>65</v>
      </c>
      <c r="Z3132" s="4"/>
      <c r="AA3132" s="3">
        <v>46145</v>
      </c>
      <c r="AB3132" s="2" t="s">
        <v>768</v>
      </c>
      <c r="AC3132" s="2">
        <v>412698</v>
      </c>
    </row>
    <row r="3133" spans="1:29" ht="64.5" x14ac:dyDescent="0.25">
      <c r="A3133" s="2" t="s">
        <v>29</v>
      </c>
      <c r="B3133" s="2" t="s">
        <v>42</v>
      </c>
      <c r="C3133" s="2" t="s">
        <v>43</v>
      </c>
      <c r="D3133" s="2" t="s">
        <v>2226</v>
      </c>
      <c r="E3133" s="2" t="s">
        <v>6334</v>
      </c>
      <c r="F3133" s="2" t="s">
        <v>6337</v>
      </c>
      <c r="G3133" s="2">
        <v>2050000</v>
      </c>
      <c r="H3133" s="2">
        <v>1</v>
      </c>
      <c r="I3133" s="3">
        <v>46192</v>
      </c>
      <c r="J3133" s="4"/>
      <c r="K3133" s="2">
        <v>4411858</v>
      </c>
      <c r="L3133" s="2">
        <v>41000</v>
      </c>
      <c r="M3133" s="2" t="s">
        <v>768</v>
      </c>
      <c r="N3133" s="5">
        <v>46174</v>
      </c>
      <c r="O3133" s="2">
        <v>201481</v>
      </c>
      <c r="P3133" s="2" t="s">
        <v>49</v>
      </c>
      <c r="Q3133" s="2" t="s">
        <v>61</v>
      </c>
      <c r="R3133" s="3">
        <v>46174</v>
      </c>
      <c r="S3133" s="2" t="s">
        <v>51</v>
      </c>
      <c r="T3133" s="2" t="s">
        <v>63</v>
      </c>
      <c r="U3133" s="2" t="s">
        <v>6335</v>
      </c>
      <c r="V3133" s="2" t="s">
        <v>6336</v>
      </c>
      <c r="W3133" s="2" t="s">
        <v>406</v>
      </c>
      <c r="X3133" s="2">
        <v>2026</v>
      </c>
      <c r="Y3133" s="2" t="s">
        <v>65</v>
      </c>
      <c r="Z3133" s="4"/>
      <c r="AA3133" s="3">
        <v>46145</v>
      </c>
      <c r="AB3133" s="2" t="s">
        <v>768</v>
      </c>
      <c r="AC3133" s="2">
        <v>412698</v>
      </c>
    </row>
    <row r="3134" spans="1:29" ht="51.75" x14ac:dyDescent="0.25">
      <c r="A3134" s="2" t="s">
        <v>29</v>
      </c>
      <c r="B3134" s="2" t="s">
        <v>42</v>
      </c>
      <c r="C3134" s="2" t="s">
        <v>43</v>
      </c>
      <c r="D3134" s="2" t="s">
        <v>32</v>
      </c>
      <c r="E3134" s="2" t="s">
        <v>6338</v>
      </c>
      <c r="F3134" s="2" t="s">
        <v>41</v>
      </c>
      <c r="G3134" s="2">
        <v>1000</v>
      </c>
      <c r="H3134" s="2">
        <v>1</v>
      </c>
      <c r="I3134" s="3">
        <v>46200</v>
      </c>
      <c r="J3134" s="4"/>
      <c r="K3134" s="2">
        <v>4417145</v>
      </c>
      <c r="L3134" s="2">
        <v>30000</v>
      </c>
      <c r="M3134" s="2" t="s">
        <v>126</v>
      </c>
      <c r="N3134" s="5">
        <v>46144</v>
      </c>
      <c r="O3134" s="2" t="s">
        <v>6339</v>
      </c>
      <c r="P3134" s="2" t="s">
        <v>36</v>
      </c>
      <c r="Q3134" s="2" t="s">
        <v>6340</v>
      </c>
      <c r="R3134" s="3">
        <v>46144</v>
      </c>
      <c r="S3134" s="2" t="s">
        <v>38</v>
      </c>
      <c r="T3134" s="2" t="s">
        <v>1862</v>
      </c>
      <c r="U3134" s="2" t="s">
        <v>6341</v>
      </c>
      <c r="V3134" s="2">
        <v>0</v>
      </c>
      <c r="W3134" s="2" t="s">
        <v>1726</v>
      </c>
      <c r="X3134" s="2">
        <v>2025</v>
      </c>
      <c r="Y3134" s="2" t="s">
        <v>40</v>
      </c>
      <c r="Z3134" s="4"/>
      <c r="AA3134" s="3">
        <v>46144</v>
      </c>
      <c r="AB3134" s="2" t="s">
        <v>126</v>
      </c>
      <c r="AC3134" s="2">
        <v>411846</v>
      </c>
    </row>
    <row r="3135" spans="1:29" ht="64.5" x14ac:dyDescent="0.25">
      <c r="A3135" s="2" t="s">
        <v>29</v>
      </c>
      <c r="B3135" s="2" t="s">
        <v>42</v>
      </c>
      <c r="C3135" s="2" t="s">
        <v>43</v>
      </c>
      <c r="D3135" s="2" t="s">
        <v>32</v>
      </c>
      <c r="E3135" s="2" t="s">
        <v>6338</v>
      </c>
      <c r="F3135" s="2" t="s">
        <v>6342</v>
      </c>
      <c r="G3135" s="2">
        <v>3120000</v>
      </c>
      <c r="H3135" s="2">
        <v>1</v>
      </c>
      <c r="I3135" s="3">
        <v>46200</v>
      </c>
      <c r="J3135" s="4"/>
      <c r="K3135" s="2">
        <v>4417145</v>
      </c>
      <c r="L3135" s="2">
        <v>30000</v>
      </c>
      <c r="M3135" s="2" t="s">
        <v>126</v>
      </c>
      <c r="N3135" s="5">
        <v>46144</v>
      </c>
      <c r="O3135" s="2" t="s">
        <v>6339</v>
      </c>
      <c r="P3135" s="2" t="s">
        <v>36</v>
      </c>
      <c r="Q3135" s="2" t="s">
        <v>6340</v>
      </c>
      <c r="R3135" s="3">
        <v>46144</v>
      </c>
      <c r="S3135" s="2" t="s">
        <v>38</v>
      </c>
      <c r="T3135" s="2" t="s">
        <v>1862</v>
      </c>
      <c r="U3135" s="2" t="s">
        <v>6341</v>
      </c>
      <c r="V3135" s="2">
        <v>0</v>
      </c>
      <c r="W3135" s="2" t="s">
        <v>1726</v>
      </c>
      <c r="X3135" s="2">
        <v>2025</v>
      </c>
      <c r="Y3135" s="2" t="s">
        <v>40</v>
      </c>
      <c r="Z3135" s="4"/>
      <c r="AA3135" s="3">
        <v>46144</v>
      </c>
      <c r="AB3135" s="2" t="s">
        <v>126</v>
      </c>
      <c r="AC3135" s="2">
        <v>411846</v>
      </c>
    </row>
    <row r="3136" spans="1:29" ht="64.5" x14ac:dyDescent="0.25">
      <c r="A3136" s="2" t="s">
        <v>29</v>
      </c>
      <c r="B3136" s="2" t="s">
        <v>42</v>
      </c>
      <c r="C3136" s="2" t="s">
        <v>43</v>
      </c>
      <c r="D3136" s="2" t="s">
        <v>32</v>
      </c>
      <c r="E3136" s="2" t="s">
        <v>6343</v>
      </c>
      <c r="F3136" s="2" t="s">
        <v>6344</v>
      </c>
      <c r="G3136" s="2">
        <v>2350000</v>
      </c>
      <c r="H3136" s="2">
        <v>1</v>
      </c>
      <c r="I3136" s="3">
        <v>46183</v>
      </c>
      <c r="J3136" s="4"/>
      <c r="K3136" s="2">
        <v>4405744</v>
      </c>
      <c r="L3136" s="2">
        <v>30000</v>
      </c>
      <c r="M3136" s="2" t="s">
        <v>768</v>
      </c>
      <c r="N3136" s="5">
        <v>46142</v>
      </c>
      <c r="O3136" s="2">
        <v>201446</v>
      </c>
      <c r="P3136" s="2" t="s">
        <v>36</v>
      </c>
      <c r="Q3136" s="2" t="s">
        <v>3314</v>
      </c>
      <c r="R3136" s="3">
        <v>46142</v>
      </c>
      <c r="S3136" s="2" t="s">
        <v>38</v>
      </c>
      <c r="T3136" s="2" t="s">
        <v>5184</v>
      </c>
      <c r="U3136" s="2">
        <v>0</v>
      </c>
      <c r="V3136" s="2" t="s">
        <v>723</v>
      </c>
      <c r="W3136" s="2" t="s">
        <v>279</v>
      </c>
      <c r="X3136" s="2">
        <v>2026</v>
      </c>
      <c r="Y3136" s="2" t="s">
        <v>40</v>
      </c>
      <c r="Z3136" s="4"/>
      <c r="AA3136" s="3">
        <v>46142</v>
      </c>
      <c r="AB3136" s="2" t="s">
        <v>768</v>
      </c>
      <c r="AC3136" s="2">
        <v>410130</v>
      </c>
    </row>
    <row r="3137" spans="1:29" ht="39" x14ac:dyDescent="0.25">
      <c r="A3137" s="2" t="s">
        <v>29</v>
      </c>
      <c r="B3137" s="2" t="s">
        <v>42</v>
      </c>
      <c r="C3137" s="2" t="s">
        <v>43</v>
      </c>
      <c r="D3137" s="2" t="s">
        <v>32</v>
      </c>
      <c r="E3137" s="2" t="s">
        <v>6343</v>
      </c>
      <c r="F3137" s="2" t="s">
        <v>41</v>
      </c>
      <c r="G3137" s="2">
        <v>1000</v>
      </c>
      <c r="H3137" s="2">
        <v>1</v>
      </c>
      <c r="I3137" s="3">
        <v>46183</v>
      </c>
      <c r="J3137" s="4"/>
      <c r="K3137" s="2">
        <v>4405744</v>
      </c>
      <c r="L3137" s="2">
        <v>30000</v>
      </c>
      <c r="M3137" s="2" t="s">
        <v>768</v>
      </c>
      <c r="N3137" s="5">
        <v>46142</v>
      </c>
      <c r="O3137" s="2">
        <v>201446</v>
      </c>
      <c r="P3137" s="2" t="s">
        <v>36</v>
      </c>
      <c r="Q3137" s="2" t="s">
        <v>3314</v>
      </c>
      <c r="R3137" s="3">
        <v>46142</v>
      </c>
      <c r="S3137" s="2" t="s">
        <v>38</v>
      </c>
      <c r="T3137" s="2" t="s">
        <v>5184</v>
      </c>
      <c r="U3137" s="2">
        <v>0</v>
      </c>
      <c r="V3137" s="2" t="s">
        <v>723</v>
      </c>
      <c r="W3137" s="2" t="s">
        <v>279</v>
      </c>
      <c r="X3137" s="2">
        <v>2026</v>
      </c>
      <c r="Y3137" s="2" t="s">
        <v>40</v>
      </c>
      <c r="Z3137" s="4"/>
      <c r="AA3137" s="3">
        <v>46142</v>
      </c>
      <c r="AB3137" s="2" t="s">
        <v>768</v>
      </c>
      <c r="AC3137" s="2">
        <v>410130</v>
      </c>
    </row>
    <row r="3138" spans="1:29" ht="51.75" x14ac:dyDescent="0.25">
      <c r="A3138" s="2" t="s">
        <v>29</v>
      </c>
      <c r="B3138" s="2" t="s">
        <v>42</v>
      </c>
      <c r="C3138" s="2" t="s">
        <v>43</v>
      </c>
      <c r="D3138" s="2" t="s">
        <v>636</v>
      </c>
      <c r="E3138" s="2" t="s">
        <v>6345</v>
      </c>
      <c r="F3138" s="2" t="s">
        <v>6346</v>
      </c>
      <c r="G3138" s="2">
        <v>3690000</v>
      </c>
      <c r="H3138" s="2">
        <v>1</v>
      </c>
      <c r="I3138" s="3">
        <v>46191</v>
      </c>
      <c r="J3138" s="4"/>
      <c r="K3138" s="2">
        <v>4265168</v>
      </c>
      <c r="L3138" s="2">
        <v>73800</v>
      </c>
      <c r="M3138" s="2" t="s">
        <v>59</v>
      </c>
      <c r="N3138" s="5">
        <v>46191</v>
      </c>
      <c r="O3138" s="2" t="s">
        <v>6347</v>
      </c>
      <c r="P3138" s="2" t="s">
        <v>181</v>
      </c>
      <c r="Q3138" s="2" t="s">
        <v>463</v>
      </c>
      <c r="R3138" s="3">
        <v>46191</v>
      </c>
      <c r="S3138" s="2" t="s">
        <v>62</v>
      </c>
      <c r="T3138" s="2" t="s">
        <v>161</v>
      </c>
      <c r="U3138" s="2">
        <v>0</v>
      </c>
      <c r="V3138" s="2">
        <v>0</v>
      </c>
      <c r="W3138" s="2" t="s">
        <v>549</v>
      </c>
      <c r="X3138" s="2">
        <v>2026</v>
      </c>
      <c r="Y3138" s="2" t="s">
        <v>65</v>
      </c>
      <c r="Z3138" s="4"/>
      <c r="AA3138" s="3">
        <v>46182</v>
      </c>
      <c r="AB3138" s="2" t="s">
        <v>59</v>
      </c>
      <c r="AC3138" s="2">
        <v>385066</v>
      </c>
    </row>
    <row r="3139" spans="1:29" ht="51.75" x14ac:dyDescent="0.25">
      <c r="A3139" s="2" t="s">
        <v>29</v>
      </c>
      <c r="B3139" s="2" t="s">
        <v>42</v>
      </c>
      <c r="C3139" s="2" t="s">
        <v>43</v>
      </c>
      <c r="D3139" s="2" t="s">
        <v>636</v>
      </c>
      <c r="E3139" s="2" t="s">
        <v>6345</v>
      </c>
      <c r="F3139" s="2" t="s">
        <v>41</v>
      </c>
      <c r="G3139" s="2">
        <v>5000</v>
      </c>
      <c r="H3139" s="2">
        <v>1</v>
      </c>
      <c r="I3139" s="3">
        <v>46191</v>
      </c>
      <c r="J3139" s="4"/>
      <c r="K3139" s="2">
        <v>4265168</v>
      </c>
      <c r="L3139" s="2">
        <v>73800</v>
      </c>
      <c r="M3139" s="2" t="s">
        <v>59</v>
      </c>
      <c r="N3139" s="5">
        <v>46191</v>
      </c>
      <c r="O3139" s="2" t="s">
        <v>6347</v>
      </c>
      <c r="P3139" s="2" t="s">
        <v>181</v>
      </c>
      <c r="Q3139" s="2" t="s">
        <v>463</v>
      </c>
      <c r="R3139" s="3">
        <v>46191</v>
      </c>
      <c r="S3139" s="2" t="s">
        <v>62</v>
      </c>
      <c r="T3139" s="2" t="s">
        <v>161</v>
      </c>
      <c r="U3139" s="2">
        <v>0</v>
      </c>
      <c r="V3139" s="2">
        <v>0</v>
      </c>
      <c r="W3139" s="2" t="s">
        <v>549</v>
      </c>
      <c r="X3139" s="2">
        <v>2026</v>
      </c>
      <c r="Y3139" s="2" t="s">
        <v>65</v>
      </c>
      <c r="Z3139" s="4"/>
      <c r="AA3139" s="3">
        <v>46182</v>
      </c>
      <c r="AB3139" s="2" t="s">
        <v>59</v>
      </c>
      <c r="AC3139" s="2">
        <v>385066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007A7-EC94-4AC7-ACDE-996AE6E2FB91}">
  <sheetPr codeName="Лист11"/>
  <dimension ref="A1:M225"/>
  <sheetViews>
    <sheetView workbookViewId="0"/>
  </sheetViews>
  <sheetFormatPr defaultRowHeight="15" x14ac:dyDescent="0.25"/>
  <cols>
    <col min="1" max="1" width="92.28515625" bestFit="1" customWidth="1"/>
    <col min="2" max="2" width="19.28515625" bestFit="1" customWidth="1"/>
    <col min="3" max="3" width="16.42578125" bestFit="1" customWidth="1"/>
    <col min="4" max="4" width="5.42578125" bestFit="1" customWidth="1"/>
    <col min="5" max="5" width="5.140625" bestFit="1" customWidth="1"/>
    <col min="6" max="6" width="15.140625" bestFit="1" customWidth="1"/>
    <col min="7" max="7" width="7" bestFit="1" customWidth="1"/>
    <col min="8" max="8" width="5.140625" bestFit="1" customWidth="1"/>
    <col min="9" max="9" width="8.5703125" bestFit="1" customWidth="1"/>
    <col min="10" max="10" width="13.28515625" bestFit="1" customWidth="1"/>
    <col min="11" max="11" width="18" bestFit="1" customWidth="1"/>
    <col min="12" max="12" width="23.7109375" bestFit="1" customWidth="1"/>
    <col min="13" max="13" width="81.5703125" bestFit="1" customWidth="1"/>
  </cols>
  <sheetData>
    <row r="1" spans="1:13" x14ac:dyDescent="0.25">
      <c r="A1" s="37" t="s">
        <v>19912</v>
      </c>
      <c r="C1" s="20" t="s">
        <v>19814</v>
      </c>
    </row>
    <row r="3" spans="1:13" x14ac:dyDescent="0.25">
      <c r="A3" s="42" t="s">
        <v>12</v>
      </c>
      <c r="B3" s="42" t="s">
        <v>6350</v>
      </c>
      <c r="C3" s="42" t="s">
        <v>19913</v>
      </c>
      <c r="D3" s="42" t="s">
        <v>49</v>
      </c>
      <c r="E3" s="42" t="s">
        <v>36</v>
      </c>
      <c r="F3" s="42" t="s">
        <v>136</v>
      </c>
      <c r="G3" s="42" t="s">
        <v>181</v>
      </c>
      <c r="H3" s="42" t="s">
        <v>189</v>
      </c>
      <c r="I3" s="42" t="s">
        <v>370</v>
      </c>
      <c r="J3" s="42" t="s">
        <v>19914</v>
      </c>
      <c r="K3" s="42" t="s">
        <v>19915</v>
      </c>
      <c r="L3" s="42" t="s">
        <v>19916</v>
      </c>
      <c r="M3" s="42" t="s">
        <v>19917</v>
      </c>
    </row>
    <row r="4" spans="1:13" x14ac:dyDescent="0.25">
      <c r="A4" s="39" t="s">
        <v>35</v>
      </c>
      <c r="B4" s="39" t="s">
        <v>6413</v>
      </c>
      <c r="C4" s="39">
        <f>IF($C$1="Весь период", SUMIFS(SYS_DB_PARTNERS!$E:$E, SYS_DB_PARTNERS!$A:$A, "Лид", SYS_DB_PARTNERS!$C:$C, $A4), SUMIFS(SYS_DB_PARTNERS!$E:$E, SYS_DB_PARTNERS!$A:$A, "Лид", SYS_DB_PARTNERS!$C:$C, $A4, SYS_DB_PARTNERS!$B:$B, $C$1))</f>
        <v>0</v>
      </c>
      <c r="D4" s="39">
        <f>IF($C$1="Весь период", SUMIFS(SYS_DB_PARTNERS!$E:$E, SYS_DB_PARTNERS!$A:$A, "Сделка", SYS_DB_PARTNERS!$C:$C, $A4, SYS_DB_PARTNERS!$D:$D, D$3), SUMIFS(SYS_DB_PARTNERS!$E:$E, SYS_DB_PARTNERS!$A:$A, "Сделка", SYS_DB_PARTNERS!$C:$C, $A4, SYS_DB_PARTNERS!$D:$D, D$3, SYS_DB_PARTNERS!$B:$B, $C$1))</f>
        <v>3</v>
      </c>
      <c r="E4" s="39">
        <f>IF($C$1="Весь период", SUMIFS(SYS_DB_PARTNERS!$E:$E, SYS_DB_PARTNERS!$A:$A, "Сделка", SYS_DB_PARTNERS!$C:$C, $A4, SYS_DB_PARTNERS!$D:$D, E$3), SUMIFS(SYS_DB_PARTNERS!$E:$E, SYS_DB_PARTNERS!$A:$A, "Сделка", SYS_DB_PARTNERS!$C:$C, $A4, SYS_DB_PARTNERS!$D:$D, E$3, SYS_DB_PARTNERS!$B:$B, $C$1))</f>
        <v>70</v>
      </c>
      <c r="F4" s="39">
        <f>IF($C$1="Весь период", SUMIFS(SYS_DB_PARTNERS!$E:$E, SYS_DB_PARTNERS!$A:$A, "Сделка", SYS_DB_PARTNERS!$C:$C, $A4, SYS_DB_PARTNERS!$D:$D, F$3), SUMIFS(SYS_DB_PARTNERS!$E:$E, SYS_DB_PARTNERS!$A:$A, "Сделка", SYS_DB_PARTNERS!$C:$C, $A4, SYS_DB_PARTNERS!$D:$D, F$3, SYS_DB_PARTNERS!$B:$B, $C$1))</f>
        <v>2</v>
      </c>
      <c r="G4" s="39">
        <f>IF($C$1="Весь период", SUMIFS(SYS_DB_PARTNERS!$E:$E, SYS_DB_PARTNERS!$A:$A, "Сделка", SYS_DB_PARTNERS!$C:$C, $A4, SYS_DB_PARTNERS!$D:$D, G$3), SUMIFS(SYS_DB_PARTNERS!$E:$E, SYS_DB_PARTNERS!$A:$A, "Сделка", SYS_DB_PARTNERS!$C:$C, $A4, SYS_DB_PARTNERS!$D:$D, G$3, SYS_DB_PARTNERS!$B:$B, $C$1))</f>
        <v>0</v>
      </c>
      <c r="H4" s="39">
        <f>IF($C$1="Весь период", SUMIFS(SYS_DB_PARTNERS!$E:$E, SYS_DB_PARTNERS!$A:$A, "Сделка", SYS_DB_PARTNERS!$C:$C, $A4, SYS_DB_PARTNERS!$D:$D, H$3), SUMIFS(SYS_DB_PARTNERS!$E:$E, SYS_DB_PARTNERS!$A:$A, "Сделка", SYS_DB_PARTNERS!$C:$C, $A4, SYS_DB_PARTNERS!$D:$D, H$3, SYS_DB_PARTNERS!$B:$B, $C$1))</f>
        <v>1</v>
      </c>
      <c r="I4" s="39">
        <f>IF($C$1="Весь период", SUMIFS(SYS_DB_PARTNERS!$E:$E, SYS_DB_PARTNERS!$A:$A, "Сделка", SYS_DB_PARTNERS!$C:$C, $A4, SYS_DB_PARTNERS!$D:$D, I$3), SUMIFS(SYS_DB_PARTNERS!$E:$E, SYS_DB_PARTNERS!$A:$A, "Сделка", SYS_DB_PARTNERS!$C:$C, $A4, SYS_DB_PARTNERS!$D:$D, I$3, SYS_DB_PARTNERS!$B:$B, $C$1))</f>
        <v>1</v>
      </c>
      <c r="J4" s="39">
        <f>SUM(D4:I4)</f>
        <v>77</v>
      </c>
      <c r="K4" s="39">
        <f>IF($C$1="Весь период", SUMIFS(SYS_DB_PARTNERS!$E:$E, SYS_DB_PARTNERS!$A:$A, "Предоплата", SYS_DB_PARTNERS!$C:$C, $A4), SUMIFS(SYS_DB_PARTNERS!$E:$E, SYS_DB_PARTNERS!$A:$A, "Предоплата", SYS_DB_PARTNERS!$C:$C, $A4, SYS_DB_PARTNERS!$B:$B, $C$1))</f>
        <v>67</v>
      </c>
      <c r="L4" s="39">
        <f>SUMIFS(SYS_DB_PARTNERS!$E:$E, SYS_DB_PARTNERS!$A:$A, "Без сделки", SYS_DB_PARTNERS!$C:$C, $A4)</f>
        <v>7</v>
      </c>
      <c r="M4" s="39" t="str">
        <f ca="1">GetPartnerBrandSplit($A4, $C$1)</f>
        <v>LADA (41 шт), SOUEAST (3 шт), SOLARIS (19 шт), G B K (12 шт), JETOUR (1 шт), XCITE (1 шт)</v>
      </c>
    </row>
    <row r="5" spans="1:13" x14ac:dyDescent="0.25">
      <c r="A5" s="39" t="s">
        <v>235</v>
      </c>
      <c r="B5" s="39" t="s">
        <v>6413</v>
      </c>
      <c r="C5" s="39">
        <f>IF($C$1="Весь период", SUMIFS(SYS_DB_PARTNERS!$E:$E, SYS_DB_PARTNERS!$A:$A, "Лид", SYS_DB_PARTNERS!$C:$C, $A5), SUMIFS(SYS_DB_PARTNERS!$E:$E, SYS_DB_PARTNERS!$A:$A, "Лид", SYS_DB_PARTNERS!$C:$C, $A5, SYS_DB_PARTNERS!$B:$B, $C$1))</f>
        <v>0</v>
      </c>
      <c r="D5" s="39">
        <f>IF($C$1="Весь период", SUMIFS(SYS_DB_PARTNERS!$E:$E, SYS_DB_PARTNERS!$A:$A, "Сделка", SYS_DB_PARTNERS!$C:$C, $A5, SYS_DB_PARTNERS!$D:$D, D$3), SUMIFS(SYS_DB_PARTNERS!$E:$E, SYS_DB_PARTNERS!$A:$A, "Сделка", SYS_DB_PARTNERS!$C:$C, $A5, SYS_DB_PARTNERS!$D:$D, D$3, SYS_DB_PARTNERS!$B:$B, $C$1))</f>
        <v>0</v>
      </c>
      <c r="E5" s="39">
        <f>IF($C$1="Весь период", SUMIFS(SYS_DB_PARTNERS!$E:$E, SYS_DB_PARTNERS!$A:$A, "Сделка", SYS_DB_PARTNERS!$C:$C, $A5, SYS_DB_PARTNERS!$D:$D, E$3), SUMIFS(SYS_DB_PARTNERS!$E:$E, SYS_DB_PARTNERS!$A:$A, "Сделка", SYS_DB_PARTNERS!$C:$C, $A5, SYS_DB_PARTNERS!$D:$D, E$3, SYS_DB_PARTNERS!$B:$B, $C$1))</f>
        <v>26</v>
      </c>
      <c r="F5" s="39">
        <f>IF($C$1="Весь период", SUMIFS(SYS_DB_PARTNERS!$E:$E, SYS_DB_PARTNERS!$A:$A, "Сделка", SYS_DB_PARTNERS!$C:$C, $A5, SYS_DB_PARTNERS!$D:$D, F$3), SUMIFS(SYS_DB_PARTNERS!$E:$E, SYS_DB_PARTNERS!$A:$A, "Сделка", SYS_DB_PARTNERS!$C:$C, $A5, SYS_DB_PARTNERS!$D:$D, F$3, SYS_DB_PARTNERS!$B:$B, $C$1))</f>
        <v>0</v>
      </c>
      <c r="G5" s="39">
        <f>IF($C$1="Весь период", SUMIFS(SYS_DB_PARTNERS!$E:$E, SYS_DB_PARTNERS!$A:$A, "Сделка", SYS_DB_PARTNERS!$C:$C, $A5, SYS_DB_PARTNERS!$D:$D, G$3), SUMIFS(SYS_DB_PARTNERS!$E:$E, SYS_DB_PARTNERS!$A:$A, "Сделка", SYS_DB_PARTNERS!$C:$C, $A5, SYS_DB_PARTNERS!$D:$D, G$3, SYS_DB_PARTNERS!$B:$B, $C$1))</f>
        <v>0</v>
      </c>
      <c r="H5" s="39">
        <f>IF($C$1="Весь период", SUMIFS(SYS_DB_PARTNERS!$E:$E, SYS_DB_PARTNERS!$A:$A, "Сделка", SYS_DB_PARTNERS!$C:$C, $A5, SYS_DB_PARTNERS!$D:$D, H$3), SUMIFS(SYS_DB_PARTNERS!$E:$E, SYS_DB_PARTNERS!$A:$A, "Сделка", SYS_DB_PARTNERS!$C:$C, $A5, SYS_DB_PARTNERS!$D:$D, H$3, SYS_DB_PARTNERS!$B:$B, $C$1))</f>
        <v>0</v>
      </c>
      <c r="I5" s="39">
        <f>IF($C$1="Весь период", SUMIFS(SYS_DB_PARTNERS!$E:$E, SYS_DB_PARTNERS!$A:$A, "Сделка", SYS_DB_PARTNERS!$C:$C, $A5, SYS_DB_PARTNERS!$D:$D, I$3), SUMIFS(SYS_DB_PARTNERS!$E:$E, SYS_DB_PARTNERS!$A:$A, "Сделка", SYS_DB_PARTNERS!$C:$C, $A5, SYS_DB_PARTNERS!$D:$D, I$3, SYS_DB_PARTNERS!$B:$B, $C$1))</f>
        <v>0</v>
      </c>
      <c r="J5" s="39">
        <f>SUM(D5:I5)</f>
        <v>26</v>
      </c>
      <c r="K5" s="39">
        <f>IF($C$1="Весь период", SUMIFS(SYS_DB_PARTNERS!$E:$E, SYS_DB_PARTNERS!$A:$A, "Предоплата", SYS_DB_PARTNERS!$C:$C, $A5), SUMIFS(SYS_DB_PARTNERS!$E:$E, SYS_DB_PARTNERS!$A:$A, "Предоплата", SYS_DB_PARTNERS!$C:$C, $A5, SYS_DB_PARTNERS!$B:$B, $C$1))</f>
        <v>24</v>
      </c>
      <c r="L5" s="39">
        <f>SUMIFS(SYS_DB_PARTNERS!$E:$E, SYS_DB_PARTNERS!$A:$A, "Без сделки", SYS_DB_PARTNERS!$C:$C, $A5)</f>
        <v>11</v>
      </c>
      <c r="M5" s="39" t="str">
        <f ca="1">GetPartnerBrandSplit($A5, $C$1)</f>
        <v>G B K (23 шт), JETOUR (3 шт)</v>
      </c>
    </row>
    <row r="6" spans="1:13" x14ac:dyDescent="0.25">
      <c r="A6" s="39" t="s">
        <v>143</v>
      </c>
      <c r="B6" s="39" t="s">
        <v>6413</v>
      </c>
      <c r="C6" s="39">
        <f>IF($C$1="Весь период", SUMIFS(SYS_DB_PARTNERS!$E:$E, SYS_DB_PARTNERS!$A:$A, "Лид", SYS_DB_PARTNERS!$C:$C, $A6), SUMIFS(SYS_DB_PARTNERS!$E:$E, SYS_DB_PARTNERS!$A:$A, "Лид", SYS_DB_PARTNERS!$C:$C, $A6, SYS_DB_PARTNERS!$B:$B, $C$1))</f>
        <v>0</v>
      </c>
      <c r="D6" s="39">
        <f>IF($C$1="Весь период", SUMIFS(SYS_DB_PARTNERS!$E:$E, SYS_DB_PARTNERS!$A:$A, "Сделка", SYS_DB_PARTNERS!$C:$C, $A6, SYS_DB_PARTNERS!$D:$D, D$3), SUMIFS(SYS_DB_PARTNERS!$E:$E, SYS_DB_PARTNERS!$A:$A, "Сделка", SYS_DB_PARTNERS!$C:$C, $A6, SYS_DB_PARTNERS!$D:$D, D$3, SYS_DB_PARTNERS!$B:$B, $C$1))</f>
        <v>2</v>
      </c>
      <c r="E6" s="39">
        <f>IF($C$1="Весь период", SUMIFS(SYS_DB_PARTNERS!$E:$E, SYS_DB_PARTNERS!$A:$A, "Сделка", SYS_DB_PARTNERS!$C:$C, $A6, SYS_DB_PARTNERS!$D:$D, E$3), SUMIFS(SYS_DB_PARTNERS!$E:$E, SYS_DB_PARTNERS!$A:$A, "Сделка", SYS_DB_PARTNERS!$C:$C, $A6, SYS_DB_PARTNERS!$D:$D, E$3, SYS_DB_PARTNERS!$B:$B, $C$1))</f>
        <v>12</v>
      </c>
      <c r="F6" s="39">
        <f>IF($C$1="Весь период", SUMIFS(SYS_DB_PARTNERS!$E:$E, SYS_DB_PARTNERS!$A:$A, "Сделка", SYS_DB_PARTNERS!$C:$C, $A6, SYS_DB_PARTNERS!$D:$D, F$3), SUMIFS(SYS_DB_PARTNERS!$E:$E, SYS_DB_PARTNERS!$A:$A, "Сделка", SYS_DB_PARTNERS!$C:$C, $A6, SYS_DB_PARTNERS!$D:$D, F$3, SYS_DB_PARTNERS!$B:$B, $C$1))</f>
        <v>1</v>
      </c>
      <c r="G6" s="39">
        <f>IF($C$1="Весь период", SUMIFS(SYS_DB_PARTNERS!$E:$E, SYS_DB_PARTNERS!$A:$A, "Сделка", SYS_DB_PARTNERS!$C:$C, $A6, SYS_DB_PARTNERS!$D:$D, G$3), SUMIFS(SYS_DB_PARTNERS!$E:$E, SYS_DB_PARTNERS!$A:$A, "Сделка", SYS_DB_PARTNERS!$C:$C, $A6, SYS_DB_PARTNERS!$D:$D, G$3, SYS_DB_PARTNERS!$B:$B, $C$1))</f>
        <v>3</v>
      </c>
      <c r="H6" s="39">
        <f>IF($C$1="Весь период", SUMIFS(SYS_DB_PARTNERS!$E:$E, SYS_DB_PARTNERS!$A:$A, "Сделка", SYS_DB_PARTNERS!$C:$C, $A6, SYS_DB_PARTNERS!$D:$D, H$3), SUMIFS(SYS_DB_PARTNERS!$E:$E, SYS_DB_PARTNERS!$A:$A, "Сделка", SYS_DB_PARTNERS!$C:$C, $A6, SYS_DB_PARTNERS!$D:$D, H$3, SYS_DB_PARTNERS!$B:$B, $C$1))</f>
        <v>0</v>
      </c>
      <c r="I6" s="39">
        <f>IF($C$1="Весь период", SUMIFS(SYS_DB_PARTNERS!$E:$E, SYS_DB_PARTNERS!$A:$A, "Сделка", SYS_DB_PARTNERS!$C:$C, $A6, SYS_DB_PARTNERS!$D:$D, I$3), SUMIFS(SYS_DB_PARTNERS!$E:$E, SYS_DB_PARTNERS!$A:$A, "Сделка", SYS_DB_PARTNERS!$C:$C, $A6, SYS_DB_PARTNERS!$D:$D, I$3, SYS_DB_PARTNERS!$B:$B, $C$1))</f>
        <v>0</v>
      </c>
      <c r="J6" s="39">
        <f>SUM(D6:I6)</f>
        <v>18</v>
      </c>
      <c r="K6" s="39">
        <f>IF($C$1="Весь период", SUMIFS(SYS_DB_PARTNERS!$E:$E, SYS_DB_PARTNERS!$A:$A, "Предоплата", SYS_DB_PARTNERS!$C:$C, $A6), SUMIFS(SYS_DB_PARTNERS!$E:$E, SYS_DB_PARTNERS!$A:$A, "Предоплата", SYS_DB_PARTNERS!$C:$C, $A6, SYS_DB_PARTNERS!$B:$B, $C$1))</f>
        <v>20</v>
      </c>
      <c r="L6" s="39">
        <f>SUMIFS(SYS_DB_PARTNERS!$E:$E, SYS_DB_PARTNERS!$A:$A, "Без сделки", SYS_DB_PARTNERS!$C:$C, $A6)</f>
        <v>3</v>
      </c>
      <c r="M6" s="39" t="str">
        <f ca="1">GetPartnerBrandSplit($A6, $C$1)</f>
        <v>JETOUR (18 шт)</v>
      </c>
    </row>
    <row r="7" spans="1:13" x14ac:dyDescent="0.25">
      <c r="A7" s="39" t="s">
        <v>126</v>
      </c>
      <c r="B7" s="39" t="s">
        <v>19918</v>
      </c>
      <c r="C7" s="39">
        <f>IF($C$1="Весь период", SUMIFS(SYS_DB_PARTNERS!$E:$E, SYS_DB_PARTNERS!$A:$A, "Лид", SYS_DB_PARTNERS!$C:$C, $A7), SUMIFS(SYS_DB_PARTNERS!$E:$E, SYS_DB_PARTNERS!$A:$A, "Лид", SYS_DB_PARTNERS!$C:$C, $A7, SYS_DB_PARTNERS!$B:$B, $C$1))</f>
        <v>0</v>
      </c>
      <c r="D7" s="39">
        <f>IF($C$1="Весь период", SUMIFS(SYS_DB_PARTNERS!$E:$E, SYS_DB_PARTNERS!$A:$A, "Сделка", SYS_DB_PARTNERS!$C:$C, $A7, SYS_DB_PARTNERS!$D:$D, D$3), SUMIFS(SYS_DB_PARTNERS!$E:$E, SYS_DB_PARTNERS!$A:$A, "Сделка", SYS_DB_PARTNERS!$C:$C, $A7, SYS_DB_PARTNERS!$D:$D, D$3, SYS_DB_PARTNERS!$B:$B, $C$1))</f>
        <v>0</v>
      </c>
      <c r="E7" s="39">
        <f>IF($C$1="Весь период", SUMIFS(SYS_DB_PARTNERS!$E:$E, SYS_DB_PARTNERS!$A:$A, "Сделка", SYS_DB_PARTNERS!$C:$C, $A7, SYS_DB_PARTNERS!$D:$D, E$3), SUMIFS(SYS_DB_PARTNERS!$E:$E, SYS_DB_PARTNERS!$A:$A, "Сделка", SYS_DB_PARTNERS!$C:$C, $A7, SYS_DB_PARTNERS!$D:$D, E$3, SYS_DB_PARTNERS!$B:$B, $C$1))</f>
        <v>5</v>
      </c>
      <c r="F7" s="39">
        <f>IF($C$1="Весь период", SUMIFS(SYS_DB_PARTNERS!$E:$E, SYS_DB_PARTNERS!$A:$A, "Сделка", SYS_DB_PARTNERS!$C:$C, $A7, SYS_DB_PARTNERS!$D:$D, F$3), SUMIFS(SYS_DB_PARTNERS!$E:$E, SYS_DB_PARTNERS!$A:$A, "Сделка", SYS_DB_PARTNERS!$C:$C, $A7, SYS_DB_PARTNERS!$D:$D, F$3, SYS_DB_PARTNERS!$B:$B, $C$1))</f>
        <v>0</v>
      </c>
      <c r="G7" s="39">
        <f>IF($C$1="Весь период", SUMIFS(SYS_DB_PARTNERS!$E:$E, SYS_DB_PARTNERS!$A:$A, "Сделка", SYS_DB_PARTNERS!$C:$C, $A7, SYS_DB_PARTNERS!$D:$D, G$3), SUMIFS(SYS_DB_PARTNERS!$E:$E, SYS_DB_PARTNERS!$A:$A, "Сделка", SYS_DB_PARTNERS!$C:$C, $A7, SYS_DB_PARTNERS!$D:$D, G$3, SYS_DB_PARTNERS!$B:$B, $C$1))</f>
        <v>0</v>
      </c>
      <c r="H7" s="39">
        <f>IF($C$1="Весь период", SUMIFS(SYS_DB_PARTNERS!$E:$E, SYS_DB_PARTNERS!$A:$A, "Сделка", SYS_DB_PARTNERS!$C:$C, $A7, SYS_DB_PARTNERS!$D:$D, H$3), SUMIFS(SYS_DB_PARTNERS!$E:$E, SYS_DB_PARTNERS!$A:$A, "Сделка", SYS_DB_PARTNERS!$C:$C, $A7, SYS_DB_PARTNERS!$D:$D, H$3, SYS_DB_PARTNERS!$B:$B, $C$1))</f>
        <v>0</v>
      </c>
      <c r="I7" s="39">
        <f>IF($C$1="Весь период", SUMIFS(SYS_DB_PARTNERS!$E:$E, SYS_DB_PARTNERS!$A:$A, "Сделка", SYS_DB_PARTNERS!$C:$C, $A7, SYS_DB_PARTNERS!$D:$D, I$3), SUMIFS(SYS_DB_PARTNERS!$E:$E, SYS_DB_PARTNERS!$A:$A, "Сделка", SYS_DB_PARTNERS!$C:$C, $A7, SYS_DB_PARTNERS!$D:$D, I$3, SYS_DB_PARTNERS!$B:$B, $C$1))</f>
        <v>0</v>
      </c>
      <c r="J7" s="39">
        <f>SUM(D7:I7)</f>
        <v>5</v>
      </c>
      <c r="K7" s="39">
        <f>IF($C$1="Весь период", SUMIFS(SYS_DB_PARTNERS!$E:$E, SYS_DB_PARTNERS!$A:$A, "Предоплата", SYS_DB_PARTNERS!$C:$C, $A7), SUMIFS(SYS_DB_PARTNERS!$E:$E, SYS_DB_PARTNERS!$A:$A, "Предоплата", SYS_DB_PARTNERS!$C:$C, $A7, SYS_DB_PARTNERS!$B:$B, $C$1))</f>
        <v>9</v>
      </c>
      <c r="L7" s="39">
        <f>SUMIFS(SYS_DB_PARTNERS!$E:$E, SYS_DB_PARTNERS!$A:$A, "Без сделки", SYS_DB_PARTNERS!$C:$C, $A7)</f>
        <v>5</v>
      </c>
      <c r="M7" s="39" t="str">
        <f ca="1">GetPartnerBrandSplit($A7, $C$1)</f>
        <v>SOLARIS (5 шт)</v>
      </c>
    </row>
    <row r="8" spans="1:13" x14ac:dyDescent="0.25">
      <c r="A8" s="39" t="s">
        <v>192</v>
      </c>
      <c r="B8" s="39" t="s">
        <v>6415</v>
      </c>
      <c r="C8" s="39">
        <f>IF($C$1="Весь период", SUMIFS(SYS_DB_PARTNERS!$E:$E, SYS_DB_PARTNERS!$A:$A, "Лид", SYS_DB_PARTNERS!$C:$C, $A8), SUMIFS(SYS_DB_PARTNERS!$E:$E, SYS_DB_PARTNERS!$A:$A, "Лид", SYS_DB_PARTNERS!$C:$C, $A8, SYS_DB_PARTNERS!$B:$B, $C$1))</f>
        <v>0</v>
      </c>
      <c r="D8" s="39">
        <f>IF($C$1="Весь период", SUMIFS(SYS_DB_PARTNERS!$E:$E, SYS_DB_PARTNERS!$A:$A, "Сделка", SYS_DB_PARTNERS!$C:$C, $A8, SYS_DB_PARTNERS!$D:$D, D$3), SUMIFS(SYS_DB_PARTNERS!$E:$E, SYS_DB_PARTNERS!$A:$A, "Сделка", SYS_DB_PARTNERS!$C:$C, $A8, SYS_DB_PARTNERS!$D:$D, D$3, SYS_DB_PARTNERS!$B:$B, $C$1))</f>
        <v>6</v>
      </c>
      <c r="E8" s="39">
        <f>IF($C$1="Весь период", SUMIFS(SYS_DB_PARTNERS!$E:$E, SYS_DB_PARTNERS!$A:$A, "Сделка", SYS_DB_PARTNERS!$C:$C, $A8, SYS_DB_PARTNERS!$D:$D, E$3), SUMIFS(SYS_DB_PARTNERS!$E:$E, SYS_DB_PARTNERS!$A:$A, "Сделка", SYS_DB_PARTNERS!$C:$C, $A8, SYS_DB_PARTNERS!$D:$D, E$3, SYS_DB_PARTNERS!$B:$B, $C$1))</f>
        <v>8</v>
      </c>
      <c r="F8" s="39">
        <f>IF($C$1="Весь период", SUMIFS(SYS_DB_PARTNERS!$E:$E, SYS_DB_PARTNERS!$A:$A, "Сделка", SYS_DB_PARTNERS!$C:$C, $A8, SYS_DB_PARTNERS!$D:$D, F$3), SUMIFS(SYS_DB_PARTNERS!$E:$E, SYS_DB_PARTNERS!$A:$A, "Сделка", SYS_DB_PARTNERS!$C:$C, $A8, SYS_DB_PARTNERS!$D:$D, F$3, SYS_DB_PARTNERS!$B:$B, $C$1))</f>
        <v>2</v>
      </c>
      <c r="G8" s="39">
        <f>IF($C$1="Весь период", SUMIFS(SYS_DB_PARTNERS!$E:$E, SYS_DB_PARTNERS!$A:$A, "Сделка", SYS_DB_PARTNERS!$C:$C, $A8, SYS_DB_PARTNERS!$D:$D, G$3), SUMIFS(SYS_DB_PARTNERS!$E:$E, SYS_DB_PARTNERS!$A:$A, "Сделка", SYS_DB_PARTNERS!$C:$C, $A8, SYS_DB_PARTNERS!$D:$D, G$3, SYS_DB_PARTNERS!$B:$B, $C$1))</f>
        <v>5</v>
      </c>
      <c r="H8" s="39">
        <f>IF($C$1="Весь период", SUMIFS(SYS_DB_PARTNERS!$E:$E, SYS_DB_PARTNERS!$A:$A, "Сделка", SYS_DB_PARTNERS!$C:$C, $A8, SYS_DB_PARTNERS!$D:$D, H$3), SUMIFS(SYS_DB_PARTNERS!$E:$E, SYS_DB_PARTNERS!$A:$A, "Сделка", SYS_DB_PARTNERS!$C:$C, $A8, SYS_DB_PARTNERS!$D:$D, H$3, SYS_DB_PARTNERS!$B:$B, $C$1))</f>
        <v>2</v>
      </c>
      <c r="I8" s="39">
        <f>IF($C$1="Весь период", SUMIFS(SYS_DB_PARTNERS!$E:$E, SYS_DB_PARTNERS!$A:$A, "Сделка", SYS_DB_PARTNERS!$C:$C, $A8, SYS_DB_PARTNERS!$D:$D, I$3), SUMIFS(SYS_DB_PARTNERS!$E:$E, SYS_DB_PARTNERS!$A:$A, "Сделка", SYS_DB_PARTNERS!$C:$C, $A8, SYS_DB_PARTNERS!$D:$D, I$3, SYS_DB_PARTNERS!$B:$B, $C$1))</f>
        <v>0</v>
      </c>
      <c r="J8" s="39">
        <f>SUM(D8:I8)</f>
        <v>23</v>
      </c>
      <c r="K8" s="39">
        <f>IF($C$1="Весь период", SUMIFS(SYS_DB_PARTNERS!$E:$E, SYS_DB_PARTNERS!$A:$A, "Предоплата", SYS_DB_PARTNERS!$C:$C, $A8), SUMIFS(SYS_DB_PARTNERS!$E:$E, SYS_DB_PARTNERS!$A:$A, "Предоплата", SYS_DB_PARTNERS!$C:$C, $A8, SYS_DB_PARTNERS!$B:$B, $C$1))</f>
        <v>22</v>
      </c>
      <c r="L8" s="39">
        <f>SUMIFS(SYS_DB_PARTNERS!$E:$E, SYS_DB_PARTNERS!$A:$A, "Без сделки", SYS_DB_PARTNERS!$C:$C, $A8)</f>
        <v>4</v>
      </c>
      <c r="M8" s="39" t="str">
        <f ca="1">GetPartnerBrandSplit($A8, $C$1)</f>
        <v>JETOUR (22 шт), GAC (1 шт)</v>
      </c>
    </row>
    <row r="9" spans="1:13" x14ac:dyDescent="0.25">
      <c r="A9" s="39" t="s">
        <v>659</v>
      </c>
      <c r="B9" s="39" t="s">
        <v>6413</v>
      </c>
      <c r="C9" s="39">
        <f>IF($C$1="Весь период", SUMIFS(SYS_DB_PARTNERS!$E:$E, SYS_DB_PARTNERS!$A:$A, "Лид", SYS_DB_PARTNERS!$C:$C, $A9), SUMIFS(SYS_DB_PARTNERS!$E:$E, SYS_DB_PARTNERS!$A:$A, "Лид", SYS_DB_PARTNERS!$C:$C, $A9, SYS_DB_PARTNERS!$B:$B, $C$1))</f>
        <v>0</v>
      </c>
      <c r="D9" s="39">
        <f>IF($C$1="Весь период", SUMIFS(SYS_DB_PARTNERS!$E:$E, SYS_DB_PARTNERS!$A:$A, "Сделка", SYS_DB_PARTNERS!$C:$C, $A9, SYS_DB_PARTNERS!$D:$D, D$3), SUMIFS(SYS_DB_PARTNERS!$E:$E, SYS_DB_PARTNERS!$A:$A, "Сделка", SYS_DB_PARTNERS!$C:$C, $A9, SYS_DB_PARTNERS!$D:$D, D$3, SYS_DB_PARTNERS!$B:$B, $C$1))</f>
        <v>1</v>
      </c>
      <c r="E9" s="39">
        <f>IF($C$1="Весь период", SUMIFS(SYS_DB_PARTNERS!$E:$E, SYS_DB_PARTNERS!$A:$A, "Сделка", SYS_DB_PARTNERS!$C:$C, $A9, SYS_DB_PARTNERS!$D:$D, E$3), SUMIFS(SYS_DB_PARTNERS!$E:$E, SYS_DB_PARTNERS!$A:$A, "Сделка", SYS_DB_PARTNERS!$C:$C, $A9, SYS_DB_PARTNERS!$D:$D, E$3, SYS_DB_PARTNERS!$B:$B, $C$1))</f>
        <v>10</v>
      </c>
      <c r="F9" s="39">
        <f>IF($C$1="Весь период", SUMIFS(SYS_DB_PARTNERS!$E:$E, SYS_DB_PARTNERS!$A:$A, "Сделка", SYS_DB_PARTNERS!$C:$C, $A9, SYS_DB_PARTNERS!$D:$D, F$3), SUMIFS(SYS_DB_PARTNERS!$E:$E, SYS_DB_PARTNERS!$A:$A, "Сделка", SYS_DB_PARTNERS!$C:$C, $A9, SYS_DB_PARTNERS!$D:$D, F$3, SYS_DB_PARTNERS!$B:$B, $C$1))</f>
        <v>0</v>
      </c>
      <c r="G9" s="39">
        <f>IF($C$1="Весь период", SUMIFS(SYS_DB_PARTNERS!$E:$E, SYS_DB_PARTNERS!$A:$A, "Сделка", SYS_DB_PARTNERS!$C:$C, $A9, SYS_DB_PARTNERS!$D:$D, G$3), SUMIFS(SYS_DB_PARTNERS!$E:$E, SYS_DB_PARTNERS!$A:$A, "Сделка", SYS_DB_PARTNERS!$C:$C, $A9, SYS_DB_PARTNERS!$D:$D, G$3, SYS_DB_PARTNERS!$B:$B, $C$1))</f>
        <v>1</v>
      </c>
      <c r="H9" s="39">
        <f>IF($C$1="Весь период", SUMIFS(SYS_DB_PARTNERS!$E:$E, SYS_DB_PARTNERS!$A:$A, "Сделка", SYS_DB_PARTNERS!$C:$C, $A9, SYS_DB_PARTNERS!$D:$D, H$3), SUMIFS(SYS_DB_PARTNERS!$E:$E, SYS_DB_PARTNERS!$A:$A, "Сделка", SYS_DB_PARTNERS!$C:$C, $A9, SYS_DB_PARTNERS!$D:$D, H$3, SYS_DB_PARTNERS!$B:$B, $C$1))</f>
        <v>0</v>
      </c>
      <c r="I9" s="39">
        <f>IF($C$1="Весь период", SUMIFS(SYS_DB_PARTNERS!$E:$E, SYS_DB_PARTNERS!$A:$A, "Сделка", SYS_DB_PARTNERS!$C:$C, $A9, SYS_DB_PARTNERS!$D:$D, I$3), SUMIFS(SYS_DB_PARTNERS!$E:$E, SYS_DB_PARTNERS!$A:$A, "Сделка", SYS_DB_PARTNERS!$C:$C, $A9, SYS_DB_PARTNERS!$D:$D, I$3, SYS_DB_PARTNERS!$B:$B, $C$1))</f>
        <v>0</v>
      </c>
      <c r="J9" s="39">
        <f>SUM(D9:I9)</f>
        <v>12</v>
      </c>
      <c r="K9" s="39">
        <f>IF($C$1="Весь период", SUMIFS(SYS_DB_PARTNERS!$E:$E, SYS_DB_PARTNERS!$A:$A, "Предоплата", SYS_DB_PARTNERS!$C:$C, $A9), SUMIFS(SYS_DB_PARTNERS!$E:$E, SYS_DB_PARTNERS!$A:$A, "Предоплата", SYS_DB_PARTNERS!$C:$C, $A9, SYS_DB_PARTNERS!$B:$B, $C$1))</f>
        <v>13</v>
      </c>
      <c r="L9" s="39">
        <f>SUMIFS(SYS_DB_PARTNERS!$E:$E, SYS_DB_PARTNERS!$A:$A, "Без сделки", SYS_DB_PARTNERS!$C:$C, $A9)</f>
        <v>0</v>
      </c>
      <c r="M9" s="39" t="str">
        <f ca="1">GetPartnerBrandSplit($A9, $C$1)</f>
        <v>SOUEAST (2 шт), CHANGAN (2 шт), JETOUR (8 шт)</v>
      </c>
    </row>
    <row r="10" spans="1:13" x14ac:dyDescent="0.25">
      <c r="A10" s="39" t="s">
        <v>103</v>
      </c>
      <c r="B10" s="39" t="s">
        <v>6415</v>
      </c>
      <c r="C10" s="39">
        <f>IF($C$1="Весь период", SUMIFS(SYS_DB_PARTNERS!$E:$E, SYS_DB_PARTNERS!$A:$A, "Лид", SYS_DB_PARTNERS!$C:$C, $A10), SUMIFS(SYS_DB_PARTNERS!$E:$E, SYS_DB_PARTNERS!$A:$A, "Лид", SYS_DB_PARTNERS!$C:$C, $A10, SYS_DB_PARTNERS!$B:$B, $C$1))</f>
        <v>0</v>
      </c>
      <c r="D10" s="39">
        <f>IF($C$1="Весь период", SUMIFS(SYS_DB_PARTNERS!$E:$E, SYS_DB_PARTNERS!$A:$A, "Сделка", SYS_DB_PARTNERS!$C:$C, $A10, SYS_DB_PARTNERS!$D:$D, D$3), SUMIFS(SYS_DB_PARTNERS!$E:$E, SYS_DB_PARTNERS!$A:$A, "Сделка", SYS_DB_PARTNERS!$C:$C, $A10, SYS_DB_PARTNERS!$D:$D, D$3, SYS_DB_PARTNERS!$B:$B, $C$1))</f>
        <v>0</v>
      </c>
      <c r="E10" s="39">
        <f>IF($C$1="Весь период", SUMIFS(SYS_DB_PARTNERS!$E:$E, SYS_DB_PARTNERS!$A:$A, "Сделка", SYS_DB_PARTNERS!$C:$C, $A10, SYS_DB_PARTNERS!$D:$D, E$3), SUMIFS(SYS_DB_PARTNERS!$E:$E, SYS_DB_PARTNERS!$A:$A, "Сделка", SYS_DB_PARTNERS!$C:$C, $A10, SYS_DB_PARTNERS!$D:$D, E$3, SYS_DB_PARTNERS!$B:$B, $C$1))</f>
        <v>26</v>
      </c>
      <c r="F10" s="39">
        <f>IF($C$1="Весь период", SUMIFS(SYS_DB_PARTNERS!$E:$E, SYS_DB_PARTNERS!$A:$A, "Сделка", SYS_DB_PARTNERS!$C:$C, $A10, SYS_DB_PARTNERS!$D:$D, F$3), SUMIFS(SYS_DB_PARTNERS!$E:$E, SYS_DB_PARTNERS!$A:$A, "Сделка", SYS_DB_PARTNERS!$C:$C, $A10, SYS_DB_PARTNERS!$D:$D, F$3, SYS_DB_PARTNERS!$B:$B, $C$1))</f>
        <v>0</v>
      </c>
      <c r="G10" s="39">
        <f>IF($C$1="Весь период", SUMIFS(SYS_DB_PARTNERS!$E:$E, SYS_DB_PARTNERS!$A:$A, "Сделка", SYS_DB_PARTNERS!$C:$C, $A10, SYS_DB_PARTNERS!$D:$D, G$3), SUMIFS(SYS_DB_PARTNERS!$E:$E, SYS_DB_PARTNERS!$A:$A, "Сделка", SYS_DB_PARTNERS!$C:$C, $A10, SYS_DB_PARTNERS!$D:$D, G$3, SYS_DB_PARTNERS!$B:$B, $C$1))</f>
        <v>0</v>
      </c>
      <c r="H10" s="39">
        <f>IF($C$1="Весь период", SUMIFS(SYS_DB_PARTNERS!$E:$E, SYS_DB_PARTNERS!$A:$A, "Сделка", SYS_DB_PARTNERS!$C:$C, $A10, SYS_DB_PARTNERS!$D:$D, H$3), SUMIFS(SYS_DB_PARTNERS!$E:$E, SYS_DB_PARTNERS!$A:$A, "Сделка", SYS_DB_PARTNERS!$C:$C, $A10, SYS_DB_PARTNERS!$D:$D, H$3, SYS_DB_PARTNERS!$B:$B, $C$1))</f>
        <v>1</v>
      </c>
      <c r="I10" s="39">
        <f>IF($C$1="Весь период", SUMIFS(SYS_DB_PARTNERS!$E:$E, SYS_DB_PARTNERS!$A:$A, "Сделка", SYS_DB_PARTNERS!$C:$C, $A10, SYS_DB_PARTNERS!$D:$D, I$3), SUMIFS(SYS_DB_PARTNERS!$E:$E, SYS_DB_PARTNERS!$A:$A, "Сделка", SYS_DB_PARTNERS!$C:$C, $A10, SYS_DB_PARTNERS!$D:$D, I$3, SYS_DB_PARTNERS!$B:$B, $C$1))</f>
        <v>0</v>
      </c>
      <c r="J10" s="39">
        <f>SUM(D10:I10)</f>
        <v>27</v>
      </c>
      <c r="K10" s="39">
        <f>IF($C$1="Весь период", SUMIFS(SYS_DB_PARTNERS!$E:$E, SYS_DB_PARTNERS!$A:$A, "Предоплата", SYS_DB_PARTNERS!$C:$C, $A10), SUMIFS(SYS_DB_PARTNERS!$E:$E, SYS_DB_PARTNERS!$A:$A, "Предоплата", SYS_DB_PARTNERS!$C:$C, $A10, SYS_DB_PARTNERS!$B:$B, $C$1))</f>
        <v>27</v>
      </c>
      <c r="L10" s="39">
        <f>SUMIFS(SYS_DB_PARTNERS!$E:$E, SYS_DB_PARTNERS!$A:$A, "Без сделки", SYS_DB_PARTNERS!$C:$C, $A10)</f>
        <v>0</v>
      </c>
      <c r="M10" s="39" t="str">
        <f ca="1">GetPartnerBrandSplit($A10, $C$1)</f>
        <v>SOUEAST (2 шт), JETOUR (25 шт)</v>
      </c>
    </row>
    <row r="11" spans="1:13" x14ac:dyDescent="0.25">
      <c r="A11" s="39" t="s">
        <v>157</v>
      </c>
      <c r="B11" s="39" t="s">
        <v>19918</v>
      </c>
      <c r="C11" s="39">
        <f>IF($C$1="Весь период", SUMIFS(SYS_DB_PARTNERS!$E:$E, SYS_DB_PARTNERS!$A:$A, "Лид", SYS_DB_PARTNERS!$C:$C, $A11), SUMIFS(SYS_DB_PARTNERS!$E:$E, SYS_DB_PARTNERS!$A:$A, "Лид", SYS_DB_PARTNERS!$C:$C, $A11, SYS_DB_PARTNERS!$B:$B, $C$1))</f>
        <v>0</v>
      </c>
      <c r="D11" s="39">
        <f>IF($C$1="Весь период", SUMIFS(SYS_DB_PARTNERS!$E:$E, SYS_DB_PARTNERS!$A:$A, "Сделка", SYS_DB_PARTNERS!$C:$C, $A11, SYS_DB_PARTNERS!$D:$D, D$3), SUMIFS(SYS_DB_PARTNERS!$E:$E, SYS_DB_PARTNERS!$A:$A, "Сделка", SYS_DB_PARTNERS!$C:$C, $A11, SYS_DB_PARTNERS!$D:$D, D$3, SYS_DB_PARTNERS!$B:$B, $C$1))</f>
        <v>5</v>
      </c>
      <c r="E11" s="39">
        <f>IF($C$1="Весь период", SUMIFS(SYS_DB_PARTNERS!$E:$E, SYS_DB_PARTNERS!$A:$A, "Сделка", SYS_DB_PARTNERS!$C:$C, $A11, SYS_DB_PARTNERS!$D:$D, E$3), SUMIFS(SYS_DB_PARTNERS!$E:$E, SYS_DB_PARTNERS!$A:$A, "Сделка", SYS_DB_PARTNERS!$C:$C, $A11, SYS_DB_PARTNERS!$D:$D, E$3, SYS_DB_PARTNERS!$B:$B, $C$1))</f>
        <v>7</v>
      </c>
      <c r="F11" s="39">
        <f>IF($C$1="Весь период", SUMIFS(SYS_DB_PARTNERS!$E:$E, SYS_DB_PARTNERS!$A:$A, "Сделка", SYS_DB_PARTNERS!$C:$C, $A11, SYS_DB_PARTNERS!$D:$D, F$3), SUMIFS(SYS_DB_PARTNERS!$E:$E, SYS_DB_PARTNERS!$A:$A, "Сделка", SYS_DB_PARTNERS!$C:$C, $A11, SYS_DB_PARTNERS!$D:$D, F$3, SYS_DB_PARTNERS!$B:$B, $C$1))</f>
        <v>0</v>
      </c>
      <c r="G11" s="39">
        <f>IF($C$1="Весь период", SUMIFS(SYS_DB_PARTNERS!$E:$E, SYS_DB_PARTNERS!$A:$A, "Сделка", SYS_DB_PARTNERS!$C:$C, $A11, SYS_DB_PARTNERS!$D:$D, G$3), SUMIFS(SYS_DB_PARTNERS!$E:$E, SYS_DB_PARTNERS!$A:$A, "Сделка", SYS_DB_PARTNERS!$C:$C, $A11, SYS_DB_PARTNERS!$D:$D, G$3, SYS_DB_PARTNERS!$B:$B, $C$1))</f>
        <v>1</v>
      </c>
      <c r="H11" s="39">
        <f>IF($C$1="Весь период", SUMIFS(SYS_DB_PARTNERS!$E:$E, SYS_DB_PARTNERS!$A:$A, "Сделка", SYS_DB_PARTNERS!$C:$C, $A11, SYS_DB_PARTNERS!$D:$D, H$3), SUMIFS(SYS_DB_PARTNERS!$E:$E, SYS_DB_PARTNERS!$A:$A, "Сделка", SYS_DB_PARTNERS!$C:$C, $A11, SYS_DB_PARTNERS!$D:$D, H$3, SYS_DB_PARTNERS!$B:$B, $C$1))</f>
        <v>1</v>
      </c>
      <c r="I11" s="39">
        <f>IF($C$1="Весь период", SUMIFS(SYS_DB_PARTNERS!$E:$E, SYS_DB_PARTNERS!$A:$A, "Сделка", SYS_DB_PARTNERS!$C:$C, $A11, SYS_DB_PARTNERS!$D:$D, I$3), SUMIFS(SYS_DB_PARTNERS!$E:$E, SYS_DB_PARTNERS!$A:$A, "Сделка", SYS_DB_PARTNERS!$C:$C, $A11, SYS_DB_PARTNERS!$D:$D, I$3, SYS_DB_PARTNERS!$B:$B, $C$1))</f>
        <v>0</v>
      </c>
      <c r="J11" s="39">
        <f>SUM(D11:I11)</f>
        <v>14</v>
      </c>
      <c r="K11" s="39">
        <f>IF($C$1="Весь период", SUMIFS(SYS_DB_PARTNERS!$E:$E, SYS_DB_PARTNERS!$A:$A, "Предоплата", SYS_DB_PARTNERS!$C:$C, $A11), SUMIFS(SYS_DB_PARTNERS!$E:$E, SYS_DB_PARTNERS!$A:$A, "Предоплата", SYS_DB_PARTNERS!$C:$C, $A11, SYS_DB_PARTNERS!$B:$B, $C$1))</f>
        <v>12</v>
      </c>
      <c r="L11" s="39">
        <f>SUMIFS(SYS_DB_PARTNERS!$E:$E, SYS_DB_PARTNERS!$A:$A, "Без сделки", SYS_DB_PARTNERS!$C:$C, $A11)</f>
        <v>1</v>
      </c>
      <c r="M11" s="39" t="str">
        <f ca="1">GetPartnerBrandSplit($A11, $C$1)</f>
        <v>JETOUR (14 шт)</v>
      </c>
    </row>
    <row r="12" spans="1:13" x14ac:dyDescent="0.25">
      <c r="A12" s="39" t="s">
        <v>275</v>
      </c>
      <c r="B12" s="39" t="s">
        <v>6415</v>
      </c>
      <c r="C12" s="39">
        <f>IF($C$1="Весь период", SUMIFS(SYS_DB_PARTNERS!$E:$E, SYS_DB_PARTNERS!$A:$A, "Лид", SYS_DB_PARTNERS!$C:$C, $A12), SUMIFS(SYS_DB_PARTNERS!$E:$E, SYS_DB_PARTNERS!$A:$A, "Лид", SYS_DB_PARTNERS!$C:$C, $A12, SYS_DB_PARTNERS!$B:$B, $C$1))</f>
        <v>0</v>
      </c>
      <c r="D12" s="39">
        <f>IF($C$1="Весь период", SUMIFS(SYS_DB_PARTNERS!$E:$E, SYS_DB_PARTNERS!$A:$A, "Сделка", SYS_DB_PARTNERS!$C:$C, $A12, SYS_DB_PARTNERS!$D:$D, D$3), SUMIFS(SYS_DB_PARTNERS!$E:$E, SYS_DB_PARTNERS!$A:$A, "Сделка", SYS_DB_PARTNERS!$C:$C, $A12, SYS_DB_PARTNERS!$D:$D, D$3, SYS_DB_PARTNERS!$B:$B, $C$1))</f>
        <v>1</v>
      </c>
      <c r="E12" s="39">
        <f>IF($C$1="Весь период", SUMIFS(SYS_DB_PARTNERS!$E:$E, SYS_DB_PARTNERS!$A:$A, "Сделка", SYS_DB_PARTNERS!$C:$C, $A12, SYS_DB_PARTNERS!$D:$D, E$3), SUMIFS(SYS_DB_PARTNERS!$E:$E, SYS_DB_PARTNERS!$A:$A, "Сделка", SYS_DB_PARTNERS!$C:$C, $A12, SYS_DB_PARTNERS!$D:$D, E$3, SYS_DB_PARTNERS!$B:$B, $C$1))</f>
        <v>8</v>
      </c>
      <c r="F12" s="39">
        <f>IF($C$1="Весь период", SUMIFS(SYS_DB_PARTNERS!$E:$E, SYS_DB_PARTNERS!$A:$A, "Сделка", SYS_DB_PARTNERS!$C:$C, $A12, SYS_DB_PARTNERS!$D:$D, F$3), SUMIFS(SYS_DB_PARTNERS!$E:$E, SYS_DB_PARTNERS!$A:$A, "Сделка", SYS_DB_PARTNERS!$C:$C, $A12, SYS_DB_PARTNERS!$D:$D, F$3, SYS_DB_PARTNERS!$B:$B, $C$1))</f>
        <v>0</v>
      </c>
      <c r="G12" s="39">
        <f>IF($C$1="Весь период", SUMIFS(SYS_DB_PARTNERS!$E:$E, SYS_DB_PARTNERS!$A:$A, "Сделка", SYS_DB_PARTNERS!$C:$C, $A12, SYS_DB_PARTNERS!$D:$D, G$3), SUMIFS(SYS_DB_PARTNERS!$E:$E, SYS_DB_PARTNERS!$A:$A, "Сделка", SYS_DB_PARTNERS!$C:$C, $A12, SYS_DB_PARTNERS!$D:$D, G$3, SYS_DB_PARTNERS!$B:$B, $C$1))</f>
        <v>1</v>
      </c>
      <c r="H12" s="39">
        <f>IF($C$1="Весь период", SUMIFS(SYS_DB_PARTNERS!$E:$E, SYS_DB_PARTNERS!$A:$A, "Сделка", SYS_DB_PARTNERS!$C:$C, $A12, SYS_DB_PARTNERS!$D:$D, H$3), SUMIFS(SYS_DB_PARTNERS!$E:$E, SYS_DB_PARTNERS!$A:$A, "Сделка", SYS_DB_PARTNERS!$C:$C, $A12, SYS_DB_PARTNERS!$D:$D, H$3, SYS_DB_PARTNERS!$B:$B, $C$1))</f>
        <v>0</v>
      </c>
      <c r="I12" s="39">
        <f>IF($C$1="Весь период", SUMIFS(SYS_DB_PARTNERS!$E:$E, SYS_DB_PARTNERS!$A:$A, "Сделка", SYS_DB_PARTNERS!$C:$C, $A12, SYS_DB_PARTNERS!$D:$D, I$3), SUMIFS(SYS_DB_PARTNERS!$E:$E, SYS_DB_PARTNERS!$A:$A, "Сделка", SYS_DB_PARTNERS!$C:$C, $A12, SYS_DB_PARTNERS!$D:$D, I$3, SYS_DB_PARTNERS!$B:$B, $C$1))</f>
        <v>0</v>
      </c>
      <c r="J12" s="39">
        <f>SUM(D12:I12)</f>
        <v>10</v>
      </c>
      <c r="K12" s="39">
        <f>IF($C$1="Весь период", SUMIFS(SYS_DB_PARTNERS!$E:$E, SYS_DB_PARTNERS!$A:$A, "Предоплата", SYS_DB_PARTNERS!$C:$C, $A12), SUMIFS(SYS_DB_PARTNERS!$E:$E, SYS_DB_PARTNERS!$A:$A, "Предоплата", SYS_DB_PARTNERS!$C:$C, $A12, SYS_DB_PARTNERS!$B:$B, $C$1))</f>
        <v>11</v>
      </c>
      <c r="L12" s="39">
        <f>SUMIFS(SYS_DB_PARTNERS!$E:$E, SYS_DB_PARTNERS!$A:$A, "Без сделки", SYS_DB_PARTNERS!$C:$C, $A12)</f>
        <v>2</v>
      </c>
      <c r="M12" s="39" t="str">
        <f ca="1">GetPartnerBrandSplit($A12, $C$1)</f>
        <v>JETOUR (8 шт), GAC (2 шт)</v>
      </c>
    </row>
    <row r="13" spans="1:13" x14ac:dyDescent="0.25">
      <c r="A13" s="39" t="s">
        <v>77</v>
      </c>
      <c r="B13" s="39" t="s">
        <v>19918</v>
      </c>
      <c r="C13" s="39">
        <f>IF($C$1="Весь период", SUMIFS(SYS_DB_PARTNERS!$E:$E, SYS_DB_PARTNERS!$A:$A, "Лид", SYS_DB_PARTNERS!$C:$C, $A13), SUMIFS(SYS_DB_PARTNERS!$E:$E, SYS_DB_PARTNERS!$A:$A, "Лид", SYS_DB_PARTNERS!$C:$C, $A13, SYS_DB_PARTNERS!$B:$B, $C$1))</f>
        <v>0</v>
      </c>
      <c r="D13" s="39">
        <f>IF($C$1="Весь период", SUMIFS(SYS_DB_PARTNERS!$E:$E, SYS_DB_PARTNERS!$A:$A, "Сделка", SYS_DB_PARTNERS!$C:$C, $A13, SYS_DB_PARTNERS!$D:$D, D$3), SUMIFS(SYS_DB_PARTNERS!$E:$E, SYS_DB_PARTNERS!$A:$A, "Сделка", SYS_DB_PARTNERS!$C:$C, $A13, SYS_DB_PARTNERS!$D:$D, D$3, SYS_DB_PARTNERS!$B:$B, $C$1))</f>
        <v>1</v>
      </c>
      <c r="E13" s="39">
        <f>IF($C$1="Весь период", SUMIFS(SYS_DB_PARTNERS!$E:$E, SYS_DB_PARTNERS!$A:$A, "Сделка", SYS_DB_PARTNERS!$C:$C, $A13, SYS_DB_PARTNERS!$D:$D, E$3), SUMIFS(SYS_DB_PARTNERS!$E:$E, SYS_DB_PARTNERS!$A:$A, "Сделка", SYS_DB_PARTNERS!$C:$C, $A13, SYS_DB_PARTNERS!$D:$D, E$3, SYS_DB_PARTNERS!$B:$B, $C$1))</f>
        <v>9</v>
      </c>
      <c r="F13" s="39">
        <f>IF($C$1="Весь период", SUMIFS(SYS_DB_PARTNERS!$E:$E, SYS_DB_PARTNERS!$A:$A, "Сделка", SYS_DB_PARTNERS!$C:$C, $A13, SYS_DB_PARTNERS!$D:$D, F$3), SUMIFS(SYS_DB_PARTNERS!$E:$E, SYS_DB_PARTNERS!$A:$A, "Сделка", SYS_DB_PARTNERS!$C:$C, $A13, SYS_DB_PARTNERS!$D:$D, F$3, SYS_DB_PARTNERS!$B:$B, $C$1))</f>
        <v>0</v>
      </c>
      <c r="G13" s="39">
        <f>IF($C$1="Весь период", SUMIFS(SYS_DB_PARTNERS!$E:$E, SYS_DB_PARTNERS!$A:$A, "Сделка", SYS_DB_PARTNERS!$C:$C, $A13, SYS_DB_PARTNERS!$D:$D, G$3), SUMIFS(SYS_DB_PARTNERS!$E:$E, SYS_DB_PARTNERS!$A:$A, "Сделка", SYS_DB_PARTNERS!$C:$C, $A13, SYS_DB_PARTNERS!$D:$D, G$3, SYS_DB_PARTNERS!$B:$B, $C$1))</f>
        <v>1</v>
      </c>
      <c r="H13" s="39">
        <f>IF($C$1="Весь период", SUMIFS(SYS_DB_PARTNERS!$E:$E, SYS_DB_PARTNERS!$A:$A, "Сделка", SYS_DB_PARTNERS!$C:$C, $A13, SYS_DB_PARTNERS!$D:$D, H$3), SUMIFS(SYS_DB_PARTNERS!$E:$E, SYS_DB_PARTNERS!$A:$A, "Сделка", SYS_DB_PARTNERS!$C:$C, $A13, SYS_DB_PARTNERS!$D:$D, H$3, SYS_DB_PARTNERS!$B:$B, $C$1))</f>
        <v>0</v>
      </c>
      <c r="I13" s="39">
        <f>IF($C$1="Весь период", SUMIFS(SYS_DB_PARTNERS!$E:$E, SYS_DB_PARTNERS!$A:$A, "Сделка", SYS_DB_PARTNERS!$C:$C, $A13, SYS_DB_PARTNERS!$D:$D, I$3), SUMIFS(SYS_DB_PARTNERS!$E:$E, SYS_DB_PARTNERS!$A:$A, "Сделка", SYS_DB_PARTNERS!$C:$C, $A13, SYS_DB_PARTNERS!$D:$D, I$3, SYS_DB_PARTNERS!$B:$B, $C$1))</f>
        <v>0</v>
      </c>
      <c r="J13" s="39">
        <f>SUM(D13:I13)</f>
        <v>11</v>
      </c>
      <c r="K13" s="39">
        <f>IF($C$1="Весь период", SUMIFS(SYS_DB_PARTNERS!$E:$E, SYS_DB_PARTNERS!$A:$A, "Предоплата", SYS_DB_PARTNERS!$C:$C, $A13), SUMIFS(SYS_DB_PARTNERS!$E:$E, SYS_DB_PARTNERS!$A:$A, "Предоплата", SYS_DB_PARTNERS!$C:$C, $A13, SYS_DB_PARTNERS!$B:$B, $C$1))</f>
        <v>8</v>
      </c>
      <c r="L13" s="39">
        <f>SUMIFS(SYS_DB_PARTNERS!$E:$E, SYS_DB_PARTNERS!$A:$A, "Без сделки", SYS_DB_PARTNERS!$C:$C, $A13)</f>
        <v>0</v>
      </c>
      <c r="M13" s="39" t="str">
        <f ca="1">GetPartnerBrandSplit($A13, $C$1)</f>
        <v>G B K (4 шт), JETOUR (7 шт)</v>
      </c>
    </row>
    <row r="14" spans="1:13" x14ac:dyDescent="0.25">
      <c r="A14" s="39" t="s">
        <v>714</v>
      </c>
      <c r="B14" s="39" t="s">
        <v>6353</v>
      </c>
      <c r="C14" s="39">
        <f>IF($C$1="Весь период", SUMIFS(SYS_DB_PARTNERS!$E:$E, SYS_DB_PARTNERS!$A:$A, "Лид", SYS_DB_PARTNERS!$C:$C, $A14), SUMIFS(SYS_DB_PARTNERS!$E:$E, SYS_DB_PARTNERS!$A:$A, "Лид", SYS_DB_PARTNERS!$C:$C, $A14, SYS_DB_PARTNERS!$B:$B, $C$1))</f>
        <v>0</v>
      </c>
      <c r="D14" s="39">
        <f>IF($C$1="Весь период", SUMIFS(SYS_DB_PARTNERS!$E:$E, SYS_DB_PARTNERS!$A:$A, "Сделка", SYS_DB_PARTNERS!$C:$C, $A14, SYS_DB_PARTNERS!$D:$D, D$3), SUMIFS(SYS_DB_PARTNERS!$E:$E, SYS_DB_PARTNERS!$A:$A, "Сделка", SYS_DB_PARTNERS!$C:$C, $A14, SYS_DB_PARTNERS!$D:$D, D$3, SYS_DB_PARTNERS!$B:$B, $C$1))</f>
        <v>0</v>
      </c>
      <c r="E14" s="39">
        <f>IF($C$1="Весь период", SUMIFS(SYS_DB_PARTNERS!$E:$E, SYS_DB_PARTNERS!$A:$A, "Сделка", SYS_DB_PARTNERS!$C:$C, $A14, SYS_DB_PARTNERS!$D:$D, E$3), SUMIFS(SYS_DB_PARTNERS!$E:$E, SYS_DB_PARTNERS!$A:$A, "Сделка", SYS_DB_PARTNERS!$C:$C, $A14, SYS_DB_PARTNERS!$D:$D, E$3, SYS_DB_PARTNERS!$B:$B, $C$1))</f>
        <v>2</v>
      </c>
      <c r="F14" s="39">
        <f>IF($C$1="Весь период", SUMIFS(SYS_DB_PARTNERS!$E:$E, SYS_DB_PARTNERS!$A:$A, "Сделка", SYS_DB_PARTNERS!$C:$C, $A14, SYS_DB_PARTNERS!$D:$D, F$3), SUMIFS(SYS_DB_PARTNERS!$E:$E, SYS_DB_PARTNERS!$A:$A, "Сделка", SYS_DB_PARTNERS!$C:$C, $A14, SYS_DB_PARTNERS!$D:$D, F$3, SYS_DB_PARTNERS!$B:$B, $C$1))</f>
        <v>0</v>
      </c>
      <c r="G14" s="39">
        <f>IF($C$1="Весь период", SUMIFS(SYS_DB_PARTNERS!$E:$E, SYS_DB_PARTNERS!$A:$A, "Сделка", SYS_DB_PARTNERS!$C:$C, $A14, SYS_DB_PARTNERS!$D:$D, G$3), SUMIFS(SYS_DB_PARTNERS!$E:$E, SYS_DB_PARTNERS!$A:$A, "Сделка", SYS_DB_PARTNERS!$C:$C, $A14, SYS_DB_PARTNERS!$D:$D, G$3, SYS_DB_PARTNERS!$B:$B, $C$1))</f>
        <v>0</v>
      </c>
      <c r="H14" s="39">
        <f>IF($C$1="Весь период", SUMIFS(SYS_DB_PARTNERS!$E:$E, SYS_DB_PARTNERS!$A:$A, "Сделка", SYS_DB_PARTNERS!$C:$C, $A14, SYS_DB_PARTNERS!$D:$D, H$3), SUMIFS(SYS_DB_PARTNERS!$E:$E, SYS_DB_PARTNERS!$A:$A, "Сделка", SYS_DB_PARTNERS!$C:$C, $A14, SYS_DB_PARTNERS!$D:$D, H$3, SYS_DB_PARTNERS!$B:$B, $C$1))</f>
        <v>1</v>
      </c>
      <c r="I14" s="39">
        <f>IF($C$1="Весь период", SUMIFS(SYS_DB_PARTNERS!$E:$E, SYS_DB_PARTNERS!$A:$A, "Сделка", SYS_DB_PARTNERS!$C:$C, $A14, SYS_DB_PARTNERS!$D:$D, I$3), SUMIFS(SYS_DB_PARTNERS!$E:$E, SYS_DB_PARTNERS!$A:$A, "Сделка", SYS_DB_PARTNERS!$C:$C, $A14, SYS_DB_PARTNERS!$D:$D, I$3, SYS_DB_PARTNERS!$B:$B, $C$1))</f>
        <v>0</v>
      </c>
      <c r="J14" s="39">
        <f>SUM(D14:I14)</f>
        <v>3</v>
      </c>
      <c r="K14" s="39">
        <f>IF($C$1="Весь период", SUMIFS(SYS_DB_PARTNERS!$E:$E, SYS_DB_PARTNERS!$A:$A, "Предоплата", SYS_DB_PARTNERS!$C:$C, $A14), SUMIFS(SYS_DB_PARTNERS!$E:$E, SYS_DB_PARTNERS!$A:$A, "Предоплата", SYS_DB_PARTNERS!$C:$C, $A14, SYS_DB_PARTNERS!$B:$B, $C$1))</f>
        <v>7</v>
      </c>
      <c r="L14" s="39">
        <f>SUMIFS(SYS_DB_PARTNERS!$E:$E, SYS_DB_PARTNERS!$A:$A, "Без сделки", SYS_DB_PARTNERS!$C:$C, $A14)</f>
        <v>5</v>
      </c>
      <c r="M14" s="39" t="str">
        <f ca="1">GetPartnerBrandSplit($A14, $C$1)</f>
        <v>SOLARIS (3 шт)</v>
      </c>
    </row>
    <row r="15" spans="1:13" x14ac:dyDescent="0.25">
      <c r="A15" s="39" t="s">
        <v>404</v>
      </c>
      <c r="B15" s="39" t="s">
        <v>19918</v>
      </c>
      <c r="C15" s="39">
        <f>IF($C$1="Весь период", SUMIFS(SYS_DB_PARTNERS!$E:$E, SYS_DB_PARTNERS!$A:$A, "Лид", SYS_DB_PARTNERS!$C:$C, $A15), SUMIFS(SYS_DB_PARTNERS!$E:$E, SYS_DB_PARTNERS!$A:$A, "Лид", SYS_DB_PARTNERS!$C:$C, $A15, SYS_DB_PARTNERS!$B:$B, $C$1))</f>
        <v>0</v>
      </c>
      <c r="D15" s="39">
        <f>IF($C$1="Весь период", SUMIFS(SYS_DB_PARTNERS!$E:$E, SYS_DB_PARTNERS!$A:$A, "Сделка", SYS_DB_PARTNERS!$C:$C, $A15, SYS_DB_PARTNERS!$D:$D, D$3), SUMIFS(SYS_DB_PARTNERS!$E:$E, SYS_DB_PARTNERS!$A:$A, "Сделка", SYS_DB_PARTNERS!$C:$C, $A15, SYS_DB_PARTNERS!$D:$D, D$3, SYS_DB_PARTNERS!$B:$B, $C$1))</f>
        <v>2</v>
      </c>
      <c r="E15" s="39">
        <f>IF($C$1="Весь период", SUMIFS(SYS_DB_PARTNERS!$E:$E, SYS_DB_PARTNERS!$A:$A, "Сделка", SYS_DB_PARTNERS!$C:$C, $A15, SYS_DB_PARTNERS!$D:$D, E$3), SUMIFS(SYS_DB_PARTNERS!$E:$E, SYS_DB_PARTNERS!$A:$A, "Сделка", SYS_DB_PARTNERS!$C:$C, $A15, SYS_DB_PARTNERS!$D:$D, E$3, SYS_DB_PARTNERS!$B:$B, $C$1))</f>
        <v>6</v>
      </c>
      <c r="F15" s="39">
        <f>IF($C$1="Весь период", SUMIFS(SYS_DB_PARTNERS!$E:$E, SYS_DB_PARTNERS!$A:$A, "Сделка", SYS_DB_PARTNERS!$C:$C, $A15, SYS_DB_PARTNERS!$D:$D, F$3), SUMIFS(SYS_DB_PARTNERS!$E:$E, SYS_DB_PARTNERS!$A:$A, "Сделка", SYS_DB_PARTNERS!$C:$C, $A15, SYS_DB_PARTNERS!$D:$D, F$3, SYS_DB_PARTNERS!$B:$B, $C$1))</f>
        <v>0</v>
      </c>
      <c r="G15" s="39">
        <f>IF($C$1="Весь период", SUMIFS(SYS_DB_PARTNERS!$E:$E, SYS_DB_PARTNERS!$A:$A, "Сделка", SYS_DB_PARTNERS!$C:$C, $A15, SYS_DB_PARTNERS!$D:$D, G$3), SUMIFS(SYS_DB_PARTNERS!$E:$E, SYS_DB_PARTNERS!$A:$A, "Сделка", SYS_DB_PARTNERS!$C:$C, $A15, SYS_DB_PARTNERS!$D:$D, G$3, SYS_DB_PARTNERS!$B:$B, $C$1))</f>
        <v>1</v>
      </c>
      <c r="H15" s="39">
        <f>IF($C$1="Весь период", SUMIFS(SYS_DB_PARTNERS!$E:$E, SYS_DB_PARTNERS!$A:$A, "Сделка", SYS_DB_PARTNERS!$C:$C, $A15, SYS_DB_PARTNERS!$D:$D, H$3), SUMIFS(SYS_DB_PARTNERS!$E:$E, SYS_DB_PARTNERS!$A:$A, "Сделка", SYS_DB_PARTNERS!$C:$C, $A15, SYS_DB_PARTNERS!$D:$D, H$3, SYS_DB_PARTNERS!$B:$B, $C$1))</f>
        <v>0</v>
      </c>
      <c r="I15" s="39">
        <f>IF($C$1="Весь период", SUMIFS(SYS_DB_PARTNERS!$E:$E, SYS_DB_PARTNERS!$A:$A, "Сделка", SYS_DB_PARTNERS!$C:$C, $A15, SYS_DB_PARTNERS!$D:$D, I$3), SUMIFS(SYS_DB_PARTNERS!$E:$E, SYS_DB_PARTNERS!$A:$A, "Сделка", SYS_DB_PARTNERS!$C:$C, $A15, SYS_DB_PARTNERS!$D:$D, I$3, SYS_DB_PARTNERS!$B:$B, $C$1))</f>
        <v>0</v>
      </c>
      <c r="J15" s="39">
        <f>SUM(D15:I15)</f>
        <v>9</v>
      </c>
      <c r="K15" s="39">
        <f>IF($C$1="Весь период", SUMIFS(SYS_DB_PARTNERS!$E:$E, SYS_DB_PARTNERS!$A:$A, "Предоплата", SYS_DB_PARTNERS!$C:$C, $A15), SUMIFS(SYS_DB_PARTNERS!$E:$E, SYS_DB_PARTNERS!$A:$A, "Предоплата", SYS_DB_PARTNERS!$C:$C, $A15, SYS_DB_PARTNERS!$B:$B, $C$1))</f>
        <v>7</v>
      </c>
      <c r="L15" s="39">
        <f>SUMIFS(SYS_DB_PARTNERS!$E:$E, SYS_DB_PARTNERS!$A:$A, "Без сделки", SYS_DB_PARTNERS!$C:$C, $A15)</f>
        <v>0</v>
      </c>
      <c r="M15" s="39" t="str">
        <f ca="1">GetPartnerBrandSplit($A15, $C$1)</f>
        <v>JETOUR (8 шт), GAC (1 шт)</v>
      </c>
    </row>
    <row r="16" spans="1:13" x14ac:dyDescent="0.25">
      <c r="A16" s="39" t="s">
        <v>249</v>
      </c>
      <c r="B16" s="39" t="s">
        <v>6413</v>
      </c>
      <c r="C16" s="39">
        <f>IF($C$1="Весь период", SUMIFS(SYS_DB_PARTNERS!$E:$E, SYS_DB_PARTNERS!$A:$A, "Лид", SYS_DB_PARTNERS!$C:$C, $A16), SUMIFS(SYS_DB_PARTNERS!$E:$E, SYS_DB_PARTNERS!$A:$A, "Лид", SYS_DB_PARTNERS!$C:$C, $A16, SYS_DB_PARTNERS!$B:$B, $C$1))</f>
        <v>0</v>
      </c>
      <c r="D16" s="39">
        <f>IF($C$1="Весь период", SUMIFS(SYS_DB_PARTNERS!$E:$E, SYS_DB_PARTNERS!$A:$A, "Сделка", SYS_DB_PARTNERS!$C:$C, $A16, SYS_DB_PARTNERS!$D:$D, D$3), SUMIFS(SYS_DB_PARTNERS!$E:$E, SYS_DB_PARTNERS!$A:$A, "Сделка", SYS_DB_PARTNERS!$C:$C, $A16, SYS_DB_PARTNERS!$D:$D, D$3, SYS_DB_PARTNERS!$B:$B, $C$1))</f>
        <v>3</v>
      </c>
      <c r="E16" s="39">
        <f>IF($C$1="Весь период", SUMIFS(SYS_DB_PARTNERS!$E:$E, SYS_DB_PARTNERS!$A:$A, "Сделка", SYS_DB_PARTNERS!$C:$C, $A16, SYS_DB_PARTNERS!$D:$D, E$3), SUMIFS(SYS_DB_PARTNERS!$E:$E, SYS_DB_PARTNERS!$A:$A, "Сделка", SYS_DB_PARTNERS!$C:$C, $A16, SYS_DB_PARTNERS!$D:$D, E$3, SYS_DB_PARTNERS!$B:$B, $C$1))</f>
        <v>7</v>
      </c>
      <c r="F16" s="39">
        <f>IF($C$1="Весь период", SUMIFS(SYS_DB_PARTNERS!$E:$E, SYS_DB_PARTNERS!$A:$A, "Сделка", SYS_DB_PARTNERS!$C:$C, $A16, SYS_DB_PARTNERS!$D:$D, F$3), SUMIFS(SYS_DB_PARTNERS!$E:$E, SYS_DB_PARTNERS!$A:$A, "Сделка", SYS_DB_PARTNERS!$C:$C, $A16, SYS_DB_PARTNERS!$D:$D, F$3, SYS_DB_PARTNERS!$B:$B, $C$1))</f>
        <v>0</v>
      </c>
      <c r="G16" s="39">
        <f>IF($C$1="Весь период", SUMIFS(SYS_DB_PARTNERS!$E:$E, SYS_DB_PARTNERS!$A:$A, "Сделка", SYS_DB_PARTNERS!$C:$C, $A16, SYS_DB_PARTNERS!$D:$D, G$3), SUMIFS(SYS_DB_PARTNERS!$E:$E, SYS_DB_PARTNERS!$A:$A, "Сделка", SYS_DB_PARTNERS!$C:$C, $A16, SYS_DB_PARTNERS!$D:$D, G$3, SYS_DB_PARTNERS!$B:$B, $C$1))</f>
        <v>2</v>
      </c>
      <c r="H16" s="39">
        <f>IF($C$1="Весь период", SUMIFS(SYS_DB_PARTNERS!$E:$E, SYS_DB_PARTNERS!$A:$A, "Сделка", SYS_DB_PARTNERS!$C:$C, $A16, SYS_DB_PARTNERS!$D:$D, H$3), SUMIFS(SYS_DB_PARTNERS!$E:$E, SYS_DB_PARTNERS!$A:$A, "Сделка", SYS_DB_PARTNERS!$C:$C, $A16, SYS_DB_PARTNERS!$D:$D, H$3, SYS_DB_PARTNERS!$B:$B, $C$1))</f>
        <v>0</v>
      </c>
      <c r="I16" s="39">
        <f>IF($C$1="Весь период", SUMIFS(SYS_DB_PARTNERS!$E:$E, SYS_DB_PARTNERS!$A:$A, "Сделка", SYS_DB_PARTNERS!$C:$C, $A16, SYS_DB_PARTNERS!$D:$D, I$3), SUMIFS(SYS_DB_PARTNERS!$E:$E, SYS_DB_PARTNERS!$A:$A, "Сделка", SYS_DB_PARTNERS!$C:$C, $A16, SYS_DB_PARTNERS!$D:$D, I$3, SYS_DB_PARTNERS!$B:$B, $C$1))</f>
        <v>0</v>
      </c>
      <c r="J16" s="39">
        <f>SUM(D16:I16)</f>
        <v>12</v>
      </c>
      <c r="K16" s="39">
        <f>IF($C$1="Весь период", SUMIFS(SYS_DB_PARTNERS!$E:$E, SYS_DB_PARTNERS!$A:$A, "Предоплата", SYS_DB_PARTNERS!$C:$C, $A16), SUMIFS(SYS_DB_PARTNERS!$E:$E, SYS_DB_PARTNERS!$A:$A, "Предоплата", SYS_DB_PARTNERS!$C:$C, $A16, SYS_DB_PARTNERS!$B:$B, $C$1))</f>
        <v>9</v>
      </c>
      <c r="L16" s="39">
        <f>SUMIFS(SYS_DB_PARTNERS!$E:$E, SYS_DB_PARTNERS!$A:$A, "Без сделки", SYS_DB_PARTNERS!$C:$C, $A16)</f>
        <v>0</v>
      </c>
      <c r="M16" s="39" t="str">
        <f ca="1">GetPartnerBrandSplit($A16, $C$1)</f>
        <v>JETOUR (10 шт), LADA (2 шт)</v>
      </c>
    </row>
    <row r="17" spans="1:13" x14ac:dyDescent="0.25">
      <c r="A17" s="39" t="s">
        <v>108</v>
      </c>
      <c r="B17" s="39" t="s">
        <v>19918</v>
      </c>
      <c r="C17" s="39">
        <f>IF($C$1="Весь период", SUMIFS(SYS_DB_PARTNERS!$E:$E, SYS_DB_PARTNERS!$A:$A, "Лид", SYS_DB_PARTNERS!$C:$C, $A17), SUMIFS(SYS_DB_PARTNERS!$E:$E, SYS_DB_PARTNERS!$A:$A, "Лид", SYS_DB_PARTNERS!$C:$C, $A17, SYS_DB_PARTNERS!$B:$B, $C$1))</f>
        <v>0</v>
      </c>
      <c r="D17" s="39">
        <f>IF($C$1="Весь период", SUMIFS(SYS_DB_PARTNERS!$E:$E, SYS_DB_PARTNERS!$A:$A, "Сделка", SYS_DB_PARTNERS!$C:$C, $A17, SYS_DB_PARTNERS!$D:$D, D$3), SUMIFS(SYS_DB_PARTNERS!$E:$E, SYS_DB_PARTNERS!$A:$A, "Сделка", SYS_DB_PARTNERS!$C:$C, $A17, SYS_DB_PARTNERS!$D:$D, D$3, SYS_DB_PARTNERS!$B:$B, $C$1))</f>
        <v>1</v>
      </c>
      <c r="E17" s="39">
        <f>IF($C$1="Весь период", SUMIFS(SYS_DB_PARTNERS!$E:$E, SYS_DB_PARTNERS!$A:$A, "Сделка", SYS_DB_PARTNERS!$C:$C, $A17, SYS_DB_PARTNERS!$D:$D, E$3), SUMIFS(SYS_DB_PARTNERS!$E:$E, SYS_DB_PARTNERS!$A:$A, "Сделка", SYS_DB_PARTNERS!$C:$C, $A17, SYS_DB_PARTNERS!$D:$D, E$3, SYS_DB_PARTNERS!$B:$B, $C$1))</f>
        <v>5</v>
      </c>
      <c r="F17" s="39">
        <f>IF($C$1="Весь период", SUMIFS(SYS_DB_PARTNERS!$E:$E, SYS_DB_PARTNERS!$A:$A, "Сделка", SYS_DB_PARTNERS!$C:$C, $A17, SYS_DB_PARTNERS!$D:$D, F$3), SUMIFS(SYS_DB_PARTNERS!$E:$E, SYS_DB_PARTNERS!$A:$A, "Сделка", SYS_DB_PARTNERS!$C:$C, $A17, SYS_DB_PARTNERS!$D:$D, F$3, SYS_DB_PARTNERS!$B:$B, $C$1))</f>
        <v>0</v>
      </c>
      <c r="G17" s="39">
        <f>IF($C$1="Весь период", SUMIFS(SYS_DB_PARTNERS!$E:$E, SYS_DB_PARTNERS!$A:$A, "Сделка", SYS_DB_PARTNERS!$C:$C, $A17, SYS_DB_PARTNERS!$D:$D, G$3), SUMIFS(SYS_DB_PARTNERS!$E:$E, SYS_DB_PARTNERS!$A:$A, "Сделка", SYS_DB_PARTNERS!$C:$C, $A17, SYS_DB_PARTNERS!$D:$D, G$3, SYS_DB_PARTNERS!$B:$B, $C$1))</f>
        <v>2</v>
      </c>
      <c r="H17" s="39">
        <f>IF($C$1="Весь период", SUMIFS(SYS_DB_PARTNERS!$E:$E, SYS_DB_PARTNERS!$A:$A, "Сделка", SYS_DB_PARTNERS!$C:$C, $A17, SYS_DB_PARTNERS!$D:$D, H$3), SUMIFS(SYS_DB_PARTNERS!$E:$E, SYS_DB_PARTNERS!$A:$A, "Сделка", SYS_DB_PARTNERS!$C:$C, $A17, SYS_DB_PARTNERS!$D:$D, H$3, SYS_DB_PARTNERS!$B:$B, $C$1))</f>
        <v>1</v>
      </c>
      <c r="I17" s="39">
        <f>IF($C$1="Весь период", SUMIFS(SYS_DB_PARTNERS!$E:$E, SYS_DB_PARTNERS!$A:$A, "Сделка", SYS_DB_PARTNERS!$C:$C, $A17, SYS_DB_PARTNERS!$D:$D, I$3), SUMIFS(SYS_DB_PARTNERS!$E:$E, SYS_DB_PARTNERS!$A:$A, "Сделка", SYS_DB_PARTNERS!$C:$C, $A17, SYS_DB_PARTNERS!$D:$D, I$3, SYS_DB_PARTNERS!$B:$B, $C$1))</f>
        <v>0</v>
      </c>
      <c r="J17" s="39">
        <f>SUM(D17:I17)</f>
        <v>9</v>
      </c>
      <c r="K17" s="39">
        <f>IF($C$1="Весь период", SUMIFS(SYS_DB_PARTNERS!$E:$E, SYS_DB_PARTNERS!$A:$A, "Предоплата", SYS_DB_PARTNERS!$C:$C, $A17), SUMIFS(SYS_DB_PARTNERS!$E:$E, SYS_DB_PARTNERS!$A:$A, "Предоплата", SYS_DB_PARTNERS!$C:$C, $A17, SYS_DB_PARTNERS!$B:$B, $C$1))</f>
        <v>10</v>
      </c>
      <c r="L17" s="39">
        <f>SUMIFS(SYS_DB_PARTNERS!$E:$E, SYS_DB_PARTNERS!$A:$A, "Без сделки", SYS_DB_PARTNERS!$C:$C, $A17)</f>
        <v>1</v>
      </c>
      <c r="M17" s="39" t="str">
        <f ca="1">GetPartnerBrandSplit($A17, $C$1)</f>
        <v>JETOUR (6 шт), SOUEAST (3 шт)</v>
      </c>
    </row>
    <row r="18" spans="1:13" x14ac:dyDescent="0.25">
      <c r="A18" s="39" t="s">
        <v>768</v>
      </c>
      <c r="B18" s="39" t="s">
        <v>19918</v>
      </c>
      <c r="C18" s="39">
        <f>IF($C$1="Весь период", SUMIFS(SYS_DB_PARTNERS!$E:$E, SYS_DB_PARTNERS!$A:$A, "Лид", SYS_DB_PARTNERS!$C:$C, $A18), SUMIFS(SYS_DB_PARTNERS!$E:$E, SYS_DB_PARTNERS!$A:$A, "Лид", SYS_DB_PARTNERS!$C:$C, $A18, SYS_DB_PARTNERS!$B:$B, $C$1))</f>
        <v>0</v>
      </c>
      <c r="D18" s="39">
        <f>IF($C$1="Весь период", SUMIFS(SYS_DB_PARTNERS!$E:$E, SYS_DB_PARTNERS!$A:$A, "Сделка", SYS_DB_PARTNERS!$C:$C, $A18, SYS_DB_PARTNERS!$D:$D, D$3), SUMIFS(SYS_DB_PARTNERS!$E:$E, SYS_DB_PARTNERS!$A:$A, "Сделка", SYS_DB_PARTNERS!$C:$C, $A18, SYS_DB_PARTNERS!$D:$D, D$3, SYS_DB_PARTNERS!$B:$B, $C$1))</f>
        <v>1</v>
      </c>
      <c r="E18" s="39">
        <f>IF($C$1="Весь период", SUMIFS(SYS_DB_PARTNERS!$E:$E, SYS_DB_PARTNERS!$A:$A, "Сделка", SYS_DB_PARTNERS!$C:$C, $A18, SYS_DB_PARTNERS!$D:$D, E$3), SUMIFS(SYS_DB_PARTNERS!$E:$E, SYS_DB_PARTNERS!$A:$A, "Сделка", SYS_DB_PARTNERS!$C:$C, $A18, SYS_DB_PARTNERS!$D:$D, E$3, SYS_DB_PARTNERS!$B:$B, $C$1))</f>
        <v>4</v>
      </c>
      <c r="F18" s="39">
        <f>IF($C$1="Весь период", SUMIFS(SYS_DB_PARTNERS!$E:$E, SYS_DB_PARTNERS!$A:$A, "Сделка", SYS_DB_PARTNERS!$C:$C, $A18, SYS_DB_PARTNERS!$D:$D, F$3), SUMIFS(SYS_DB_PARTNERS!$E:$E, SYS_DB_PARTNERS!$A:$A, "Сделка", SYS_DB_PARTNERS!$C:$C, $A18, SYS_DB_PARTNERS!$D:$D, F$3, SYS_DB_PARTNERS!$B:$B, $C$1))</f>
        <v>0</v>
      </c>
      <c r="G18" s="39">
        <f>IF($C$1="Весь период", SUMIFS(SYS_DB_PARTNERS!$E:$E, SYS_DB_PARTNERS!$A:$A, "Сделка", SYS_DB_PARTNERS!$C:$C, $A18, SYS_DB_PARTNERS!$D:$D, G$3), SUMIFS(SYS_DB_PARTNERS!$E:$E, SYS_DB_PARTNERS!$A:$A, "Сделка", SYS_DB_PARTNERS!$C:$C, $A18, SYS_DB_PARTNERS!$D:$D, G$3, SYS_DB_PARTNERS!$B:$B, $C$1))</f>
        <v>2</v>
      </c>
      <c r="H18" s="39">
        <f>IF($C$1="Весь период", SUMIFS(SYS_DB_PARTNERS!$E:$E, SYS_DB_PARTNERS!$A:$A, "Сделка", SYS_DB_PARTNERS!$C:$C, $A18, SYS_DB_PARTNERS!$D:$D, H$3), SUMIFS(SYS_DB_PARTNERS!$E:$E, SYS_DB_PARTNERS!$A:$A, "Сделка", SYS_DB_PARTNERS!$C:$C, $A18, SYS_DB_PARTNERS!$D:$D, H$3, SYS_DB_PARTNERS!$B:$B, $C$1))</f>
        <v>0</v>
      </c>
      <c r="I18" s="39">
        <f>IF($C$1="Весь период", SUMIFS(SYS_DB_PARTNERS!$E:$E, SYS_DB_PARTNERS!$A:$A, "Сделка", SYS_DB_PARTNERS!$C:$C, $A18, SYS_DB_PARTNERS!$D:$D, I$3), SUMIFS(SYS_DB_PARTNERS!$E:$E, SYS_DB_PARTNERS!$A:$A, "Сделка", SYS_DB_PARTNERS!$C:$C, $A18, SYS_DB_PARTNERS!$D:$D, I$3, SYS_DB_PARTNERS!$B:$B, $C$1))</f>
        <v>0</v>
      </c>
      <c r="J18" s="39">
        <f>SUM(D18:I18)</f>
        <v>7</v>
      </c>
      <c r="K18" s="39">
        <f>IF($C$1="Весь период", SUMIFS(SYS_DB_PARTNERS!$E:$E, SYS_DB_PARTNERS!$A:$A, "Предоплата", SYS_DB_PARTNERS!$C:$C, $A18), SUMIFS(SYS_DB_PARTNERS!$E:$E, SYS_DB_PARTNERS!$A:$A, "Предоплата", SYS_DB_PARTNERS!$C:$C, $A18, SYS_DB_PARTNERS!$B:$B, $C$1))</f>
        <v>10</v>
      </c>
      <c r="L18" s="39">
        <f>SUMIFS(SYS_DB_PARTNERS!$E:$E, SYS_DB_PARTNERS!$A:$A, "Без сделки", SYS_DB_PARTNERS!$C:$C, $A18)</f>
        <v>5</v>
      </c>
      <c r="M18" s="39" t="str">
        <f ca="1">GetPartnerBrandSplit($A18, $C$1)</f>
        <v>JETOUR (5 шт), CHANGAN (2 шт)</v>
      </c>
    </row>
    <row r="19" spans="1:13" x14ac:dyDescent="0.25">
      <c r="A19" s="39" t="s">
        <v>478</v>
      </c>
      <c r="B19" s="39" t="s">
        <v>6356</v>
      </c>
      <c r="C19" s="39">
        <f>IF($C$1="Весь период", SUMIFS(SYS_DB_PARTNERS!$E:$E, SYS_DB_PARTNERS!$A:$A, "Лид", SYS_DB_PARTNERS!$C:$C, $A19), SUMIFS(SYS_DB_PARTNERS!$E:$E, SYS_DB_PARTNERS!$A:$A, "Лид", SYS_DB_PARTNERS!$C:$C, $A19, SYS_DB_PARTNERS!$B:$B, $C$1))</f>
        <v>0</v>
      </c>
      <c r="D19" s="39">
        <f>IF($C$1="Весь период", SUMIFS(SYS_DB_PARTNERS!$E:$E, SYS_DB_PARTNERS!$A:$A, "Сделка", SYS_DB_PARTNERS!$C:$C, $A19, SYS_DB_PARTNERS!$D:$D, D$3), SUMIFS(SYS_DB_PARTNERS!$E:$E, SYS_DB_PARTNERS!$A:$A, "Сделка", SYS_DB_PARTNERS!$C:$C, $A19, SYS_DB_PARTNERS!$D:$D, D$3, SYS_DB_PARTNERS!$B:$B, $C$1))</f>
        <v>0</v>
      </c>
      <c r="E19" s="39">
        <f>IF($C$1="Весь период", SUMIFS(SYS_DB_PARTNERS!$E:$E, SYS_DB_PARTNERS!$A:$A, "Сделка", SYS_DB_PARTNERS!$C:$C, $A19, SYS_DB_PARTNERS!$D:$D, E$3), SUMIFS(SYS_DB_PARTNERS!$E:$E, SYS_DB_PARTNERS!$A:$A, "Сделка", SYS_DB_PARTNERS!$C:$C, $A19, SYS_DB_PARTNERS!$D:$D, E$3, SYS_DB_PARTNERS!$B:$B, $C$1))</f>
        <v>9</v>
      </c>
      <c r="F19" s="39">
        <f>IF($C$1="Весь период", SUMIFS(SYS_DB_PARTNERS!$E:$E, SYS_DB_PARTNERS!$A:$A, "Сделка", SYS_DB_PARTNERS!$C:$C, $A19, SYS_DB_PARTNERS!$D:$D, F$3), SUMIFS(SYS_DB_PARTNERS!$E:$E, SYS_DB_PARTNERS!$A:$A, "Сделка", SYS_DB_PARTNERS!$C:$C, $A19, SYS_DB_PARTNERS!$D:$D, F$3, SYS_DB_PARTNERS!$B:$B, $C$1))</f>
        <v>0</v>
      </c>
      <c r="G19" s="39">
        <f>IF($C$1="Весь период", SUMIFS(SYS_DB_PARTNERS!$E:$E, SYS_DB_PARTNERS!$A:$A, "Сделка", SYS_DB_PARTNERS!$C:$C, $A19, SYS_DB_PARTNERS!$D:$D, G$3), SUMIFS(SYS_DB_PARTNERS!$E:$E, SYS_DB_PARTNERS!$A:$A, "Сделка", SYS_DB_PARTNERS!$C:$C, $A19, SYS_DB_PARTNERS!$D:$D, G$3, SYS_DB_PARTNERS!$B:$B, $C$1))</f>
        <v>0</v>
      </c>
      <c r="H19" s="39">
        <f>IF($C$1="Весь период", SUMIFS(SYS_DB_PARTNERS!$E:$E, SYS_DB_PARTNERS!$A:$A, "Сделка", SYS_DB_PARTNERS!$C:$C, $A19, SYS_DB_PARTNERS!$D:$D, H$3), SUMIFS(SYS_DB_PARTNERS!$E:$E, SYS_DB_PARTNERS!$A:$A, "Сделка", SYS_DB_PARTNERS!$C:$C, $A19, SYS_DB_PARTNERS!$D:$D, H$3, SYS_DB_PARTNERS!$B:$B, $C$1))</f>
        <v>0</v>
      </c>
      <c r="I19" s="39">
        <f>IF($C$1="Весь период", SUMIFS(SYS_DB_PARTNERS!$E:$E, SYS_DB_PARTNERS!$A:$A, "Сделка", SYS_DB_PARTNERS!$C:$C, $A19, SYS_DB_PARTNERS!$D:$D, I$3), SUMIFS(SYS_DB_PARTNERS!$E:$E, SYS_DB_PARTNERS!$A:$A, "Сделка", SYS_DB_PARTNERS!$C:$C, $A19, SYS_DB_PARTNERS!$D:$D, I$3, SYS_DB_PARTNERS!$B:$B, $C$1))</f>
        <v>0</v>
      </c>
      <c r="J19" s="39">
        <f>SUM(D19:I19)</f>
        <v>9</v>
      </c>
      <c r="K19" s="39">
        <f>IF($C$1="Весь период", SUMIFS(SYS_DB_PARTNERS!$E:$E, SYS_DB_PARTNERS!$A:$A, "Предоплата", SYS_DB_PARTNERS!$C:$C, $A19), SUMIFS(SYS_DB_PARTNERS!$E:$E, SYS_DB_PARTNERS!$A:$A, "Предоплата", SYS_DB_PARTNERS!$C:$C, $A19, SYS_DB_PARTNERS!$B:$B, $C$1))</f>
        <v>8</v>
      </c>
      <c r="L19" s="39">
        <f>SUMIFS(SYS_DB_PARTNERS!$E:$E, SYS_DB_PARTNERS!$A:$A, "Без сделки", SYS_DB_PARTNERS!$C:$C, $A19)</f>
        <v>0</v>
      </c>
      <c r="M19" s="39" t="str">
        <f ca="1">GetPartnerBrandSplit($A19, $C$1)</f>
        <v>JETOUR (9 шт)</v>
      </c>
    </row>
    <row r="20" spans="1:13" x14ac:dyDescent="0.25">
      <c r="A20" s="39" t="s">
        <v>897</v>
      </c>
      <c r="B20" s="39" t="s">
        <v>19918</v>
      </c>
      <c r="C20" s="39">
        <f>IF($C$1="Весь период", SUMIFS(SYS_DB_PARTNERS!$E:$E, SYS_DB_PARTNERS!$A:$A, "Лид", SYS_DB_PARTNERS!$C:$C, $A20), SUMIFS(SYS_DB_PARTNERS!$E:$E, SYS_DB_PARTNERS!$A:$A, "Лид", SYS_DB_PARTNERS!$C:$C, $A20, SYS_DB_PARTNERS!$B:$B, $C$1))</f>
        <v>0</v>
      </c>
      <c r="D20" s="39">
        <f>IF($C$1="Весь период", SUMIFS(SYS_DB_PARTNERS!$E:$E, SYS_DB_PARTNERS!$A:$A, "Сделка", SYS_DB_PARTNERS!$C:$C, $A20, SYS_DB_PARTNERS!$D:$D, D$3), SUMIFS(SYS_DB_PARTNERS!$E:$E, SYS_DB_PARTNERS!$A:$A, "Сделка", SYS_DB_PARTNERS!$C:$C, $A20, SYS_DB_PARTNERS!$D:$D, D$3, SYS_DB_PARTNERS!$B:$B, $C$1))</f>
        <v>0</v>
      </c>
      <c r="E20" s="39">
        <f>IF($C$1="Весь период", SUMIFS(SYS_DB_PARTNERS!$E:$E, SYS_DB_PARTNERS!$A:$A, "Сделка", SYS_DB_PARTNERS!$C:$C, $A20, SYS_DB_PARTNERS!$D:$D, E$3), SUMIFS(SYS_DB_PARTNERS!$E:$E, SYS_DB_PARTNERS!$A:$A, "Сделка", SYS_DB_PARTNERS!$C:$C, $A20, SYS_DB_PARTNERS!$D:$D, E$3, SYS_DB_PARTNERS!$B:$B, $C$1))</f>
        <v>4</v>
      </c>
      <c r="F20" s="39">
        <f>IF($C$1="Весь период", SUMIFS(SYS_DB_PARTNERS!$E:$E, SYS_DB_PARTNERS!$A:$A, "Сделка", SYS_DB_PARTNERS!$C:$C, $A20, SYS_DB_PARTNERS!$D:$D, F$3), SUMIFS(SYS_DB_PARTNERS!$E:$E, SYS_DB_PARTNERS!$A:$A, "Сделка", SYS_DB_PARTNERS!$C:$C, $A20, SYS_DB_PARTNERS!$D:$D, F$3, SYS_DB_PARTNERS!$B:$B, $C$1))</f>
        <v>0</v>
      </c>
      <c r="G20" s="39">
        <f>IF($C$1="Весь период", SUMIFS(SYS_DB_PARTNERS!$E:$E, SYS_DB_PARTNERS!$A:$A, "Сделка", SYS_DB_PARTNERS!$C:$C, $A20, SYS_DB_PARTNERS!$D:$D, G$3), SUMIFS(SYS_DB_PARTNERS!$E:$E, SYS_DB_PARTNERS!$A:$A, "Сделка", SYS_DB_PARTNERS!$C:$C, $A20, SYS_DB_PARTNERS!$D:$D, G$3, SYS_DB_PARTNERS!$B:$B, $C$1))</f>
        <v>1</v>
      </c>
      <c r="H20" s="39">
        <f>IF($C$1="Весь период", SUMIFS(SYS_DB_PARTNERS!$E:$E, SYS_DB_PARTNERS!$A:$A, "Сделка", SYS_DB_PARTNERS!$C:$C, $A20, SYS_DB_PARTNERS!$D:$D, H$3), SUMIFS(SYS_DB_PARTNERS!$E:$E, SYS_DB_PARTNERS!$A:$A, "Сделка", SYS_DB_PARTNERS!$C:$C, $A20, SYS_DB_PARTNERS!$D:$D, H$3, SYS_DB_PARTNERS!$B:$B, $C$1))</f>
        <v>0</v>
      </c>
      <c r="I20" s="39">
        <f>IF($C$1="Весь период", SUMIFS(SYS_DB_PARTNERS!$E:$E, SYS_DB_PARTNERS!$A:$A, "Сделка", SYS_DB_PARTNERS!$C:$C, $A20, SYS_DB_PARTNERS!$D:$D, I$3), SUMIFS(SYS_DB_PARTNERS!$E:$E, SYS_DB_PARTNERS!$A:$A, "Сделка", SYS_DB_PARTNERS!$C:$C, $A20, SYS_DB_PARTNERS!$D:$D, I$3, SYS_DB_PARTNERS!$B:$B, $C$1))</f>
        <v>0</v>
      </c>
      <c r="J20" s="39">
        <f>SUM(D20:I20)</f>
        <v>5</v>
      </c>
      <c r="K20" s="39">
        <f>IF($C$1="Весь период", SUMIFS(SYS_DB_PARTNERS!$E:$E, SYS_DB_PARTNERS!$A:$A, "Предоплата", SYS_DB_PARTNERS!$C:$C, $A20), SUMIFS(SYS_DB_PARTNERS!$E:$E, SYS_DB_PARTNERS!$A:$A, "Предоплата", SYS_DB_PARTNERS!$C:$C, $A20, SYS_DB_PARTNERS!$B:$B, $C$1))</f>
        <v>5</v>
      </c>
      <c r="L20" s="39">
        <f>SUMIFS(SYS_DB_PARTNERS!$E:$E, SYS_DB_PARTNERS!$A:$A, "Без сделки", SYS_DB_PARTNERS!$C:$C, $A20)</f>
        <v>0</v>
      </c>
      <c r="M20" s="39" t="str">
        <f ca="1">GetPartnerBrandSplit($A20, $C$1)</f>
        <v>JETOUR (5 шт)</v>
      </c>
    </row>
    <row r="21" spans="1:13" x14ac:dyDescent="0.25">
      <c r="A21" s="39" t="s">
        <v>172</v>
      </c>
      <c r="B21" s="39" t="s">
        <v>6415</v>
      </c>
      <c r="C21" s="39">
        <f>IF($C$1="Весь период", SUMIFS(SYS_DB_PARTNERS!$E:$E, SYS_DB_PARTNERS!$A:$A, "Лид", SYS_DB_PARTNERS!$C:$C, $A21), SUMIFS(SYS_DB_PARTNERS!$E:$E, SYS_DB_PARTNERS!$A:$A, "Лид", SYS_DB_PARTNERS!$C:$C, $A21, SYS_DB_PARTNERS!$B:$B, $C$1))</f>
        <v>0</v>
      </c>
      <c r="D21" s="39">
        <f>IF($C$1="Весь период", SUMIFS(SYS_DB_PARTNERS!$E:$E, SYS_DB_PARTNERS!$A:$A, "Сделка", SYS_DB_PARTNERS!$C:$C, $A21, SYS_DB_PARTNERS!$D:$D, D$3), SUMIFS(SYS_DB_PARTNERS!$E:$E, SYS_DB_PARTNERS!$A:$A, "Сделка", SYS_DB_PARTNERS!$C:$C, $A21, SYS_DB_PARTNERS!$D:$D, D$3, SYS_DB_PARTNERS!$B:$B, $C$1))</f>
        <v>2</v>
      </c>
      <c r="E21" s="39">
        <f>IF($C$1="Весь период", SUMIFS(SYS_DB_PARTNERS!$E:$E, SYS_DB_PARTNERS!$A:$A, "Сделка", SYS_DB_PARTNERS!$C:$C, $A21, SYS_DB_PARTNERS!$D:$D, E$3), SUMIFS(SYS_DB_PARTNERS!$E:$E, SYS_DB_PARTNERS!$A:$A, "Сделка", SYS_DB_PARTNERS!$C:$C, $A21, SYS_DB_PARTNERS!$D:$D, E$3, SYS_DB_PARTNERS!$B:$B, $C$1))</f>
        <v>7</v>
      </c>
      <c r="F21" s="39">
        <f>IF($C$1="Весь период", SUMIFS(SYS_DB_PARTNERS!$E:$E, SYS_DB_PARTNERS!$A:$A, "Сделка", SYS_DB_PARTNERS!$C:$C, $A21, SYS_DB_PARTNERS!$D:$D, F$3), SUMIFS(SYS_DB_PARTNERS!$E:$E, SYS_DB_PARTNERS!$A:$A, "Сделка", SYS_DB_PARTNERS!$C:$C, $A21, SYS_DB_PARTNERS!$D:$D, F$3, SYS_DB_PARTNERS!$B:$B, $C$1))</f>
        <v>0</v>
      </c>
      <c r="G21" s="39">
        <f>IF($C$1="Весь период", SUMIFS(SYS_DB_PARTNERS!$E:$E, SYS_DB_PARTNERS!$A:$A, "Сделка", SYS_DB_PARTNERS!$C:$C, $A21, SYS_DB_PARTNERS!$D:$D, G$3), SUMIFS(SYS_DB_PARTNERS!$E:$E, SYS_DB_PARTNERS!$A:$A, "Сделка", SYS_DB_PARTNERS!$C:$C, $A21, SYS_DB_PARTNERS!$D:$D, G$3, SYS_DB_PARTNERS!$B:$B, $C$1))</f>
        <v>0</v>
      </c>
      <c r="H21" s="39">
        <f>IF($C$1="Весь период", SUMIFS(SYS_DB_PARTNERS!$E:$E, SYS_DB_PARTNERS!$A:$A, "Сделка", SYS_DB_PARTNERS!$C:$C, $A21, SYS_DB_PARTNERS!$D:$D, H$3), SUMIFS(SYS_DB_PARTNERS!$E:$E, SYS_DB_PARTNERS!$A:$A, "Сделка", SYS_DB_PARTNERS!$C:$C, $A21, SYS_DB_PARTNERS!$D:$D, H$3, SYS_DB_PARTNERS!$B:$B, $C$1))</f>
        <v>0</v>
      </c>
      <c r="I21" s="39">
        <f>IF($C$1="Весь период", SUMIFS(SYS_DB_PARTNERS!$E:$E, SYS_DB_PARTNERS!$A:$A, "Сделка", SYS_DB_PARTNERS!$C:$C, $A21, SYS_DB_PARTNERS!$D:$D, I$3), SUMIFS(SYS_DB_PARTNERS!$E:$E, SYS_DB_PARTNERS!$A:$A, "Сделка", SYS_DB_PARTNERS!$C:$C, $A21, SYS_DB_PARTNERS!$D:$D, I$3, SYS_DB_PARTNERS!$B:$B, $C$1))</f>
        <v>0</v>
      </c>
      <c r="J21" s="39">
        <f>SUM(D21:I21)</f>
        <v>9</v>
      </c>
      <c r="K21" s="39">
        <f>IF($C$1="Весь период", SUMIFS(SYS_DB_PARTNERS!$E:$E, SYS_DB_PARTNERS!$A:$A, "Предоплата", SYS_DB_PARTNERS!$C:$C, $A21), SUMIFS(SYS_DB_PARTNERS!$E:$E, SYS_DB_PARTNERS!$A:$A, "Предоплата", SYS_DB_PARTNERS!$C:$C, $A21, SYS_DB_PARTNERS!$B:$B, $C$1))</f>
        <v>5</v>
      </c>
      <c r="L21" s="39">
        <f>SUMIFS(SYS_DB_PARTNERS!$E:$E, SYS_DB_PARTNERS!$A:$A, "Без сделки", SYS_DB_PARTNERS!$C:$C, $A21)</f>
        <v>0</v>
      </c>
      <c r="M21" s="39" t="str">
        <f ca="1">GetPartnerBrandSplit($A21, $C$1)</f>
        <v>JETOUR (9 шт)</v>
      </c>
    </row>
    <row r="22" spans="1:13" x14ac:dyDescent="0.25">
      <c r="A22" s="39" t="s">
        <v>461</v>
      </c>
      <c r="B22" s="39" t="s">
        <v>19918</v>
      </c>
      <c r="C22" s="39">
        <f>IF($C$1="Весь период", SUMIFS(SYS_DB_PARTNERS!$E:$E, SYS_DB_PARTNERS!$A:$A, "Лид", SYS_DB_PARTNERS!$C:$C, $A22), SUMIFS(SYS_DB_PARTNERS!$E:$E, SYS_DB_PARTNERS!$A:$A, "Лид", SYS_DB_PARTNERS!$C:$C, $A22, SYS_DB_PARTNERS!$B:$B, $C$1))</f>
        <v>0</v>
      </c>
      <c r="D22" s="39">
        <f>IF($C$1="Весь период", SUMIFS(SYS_DB_PARTNERS!$E:$E, SYS_DB_PARTNERS!$A:$A, "Сделка", SYS_DB_PARTNERS!$C:$C, $A22, SYS_DB_PARTNERS!$D:$D, D$3), SUMIFS(SYS_DB_PARTNERS!$E:$E, SYS_DB_PARTNERS!$A:$A, "Сделка", SYS_DB_PARTNERS!$C:$C, $A22, SYS_DB_PARTNERS!$D:$D, D$3, SYS_DB_PARTNERS!$B:$B, $C$1))</f>
        <v>1</v>
      </c>
      <c r="E22" s="39">
        <f>IF($C$1="Весь период", SUMIFS(SYS_DB_PARTNERS!$E:$E, SYS_DB_PARTNERS!$A:$A, "Сделка", SYS_DB_PARTNERS!$C:$C, $A22, SYS_DB_PARTNERS!$D:$D, E$3), SUMIFS(SYS_DB_PARTNERS!$E:$E, SYS_DB_PARTNERS!$A:$A, "Сделка", SYS_DB_PARTNERS!$C:$C, $A22, SYS_DB_PARTNERS!$D:$D, E$3, SYS_DB_PARTNERS!$B:$B, $C$1))</f>
        <v>5</v>
      </c>
      <c r="F22" s="39">
        <f>IF($C$1="Весь период", SUMIFS(SYS_DB_PARTNERS!$E:$E, SYS_DB_PARTNERS!$A:$A, "Сделка", SYS_DB_PARTNERS!$C:$C, $A22, SYS_DB_PARTNERS!$D:$D, F$3), SUMIFS(SYS_DB_PARTNERS!$E:$E, SYS_DB_PARTNERS!$A:$A, "Сделка", SYS_DB_PARTNERS!$C:$C, $A22, SYS_DB_PARTNERS!$D:$D, F$3, SYS_DB_PARTNERS!$B:$B, $C$1))</f>
        <v>0</v>
      </c>
      <c r="G22" s="39">
        <f>IF($C$1="Весь период", SUMIFS(SYS_DB_PARTNERS!$E:$E, SYS_DB_PARTNERS!$A:$A, "Сделка", SYS_DB_PARTNERS!$C:$C, $A22, SYS_DB_PARTNERS!$D:$D, G$3), SUMIFS(SYS_DB_PARTNERS!$E:$E, SYS_DB_PARTNERS!$A:$A, "Сделка", SYS_DB_PARTNERS!$C:$C, $A22, SYS_DB_PARTNERS!$D:$D, G$3, SYS_DB_PARTNERS!$B:$B, $C$1))</f>
        <v>1</v>
      </c>
      <c r="H22" s="39">
        <f>IF($C$1="Весь период", SUMIFS(SYS_DB_PARTNERS!$E:$E, SYS_DB_PARTNERS!$A:$A, "Сделка", SYS_DB_PARTNERS!$C:$C, $A22, SYS_DB_PARTNERS!$D:$D, H$3), SUMIFS(SYS_DB_PARTNERS!$E:$E, SYS_DB_PARTNERS!$A:$A, "Сделка", SYS_DB_PARTNERS!$C:$C, $A22, SYS_DB_PARTNERS!$D:$D, H$3, SYS_DB_PARTNERS!$B:$B, $C$1))</f>
        <v>2</v>
      </c>
      <c r="I22" s="39">
        <f>IF($C$1="Весь период", SUMIFS(SYS_DB_PARTNERS!$E:$E, SYS_DB_PARTNERS!$A:$A, "Сделка", SYS_DB_PARTNERS!$C:$C, $A22, SYS_DB_PARTNERS!$D:$D, I$3), SUMIFS(SYS_DB_PARTNERS!$E:$E, SYS_DB_PARTNERS!$A:$A, "Сделка", SYS_DB_PARTNERS!$C:$C, $A22, SYS_DB_PARTNERS!$D:$D, I$3, SYS_DB_PARTNERS!$B:$B, $C$1))</f>
        <v>0</v>
      </c>
      <c r="J22" s="39">
        <f>SUM(D22:I22)</f>
        <v>9</v>
      </c>
      <c r="K22" s="39">
        <f>IF($C$1="Весь период", SUMIFS(SYS_DB_PARTNERS!$E:$E, SYS_DB_PARTNERS!$A:$A, "Предоплата", SYS_DB_PARTNERS!$C:$C, $A22), SUMIFS(SYS_DB_PARTNERS!$E:$E, SYS_DB_PARTNERS!$A:$A, "Предоплата", SYS_DB_PARTNERS!$C:$C, $A22, SYS_DB_PARTNERS!$B:$B, $C$1))</f>
        <v>9</v>
      </c>
      <c r="L22" s="39">
        <f>SUMIFS(SYS_DB_PARTNERS!$E:$E, SYS_DB_PARTNERS!$A:$A, "Без сделки", SYS_DB_PARTNERS!$C:$C, $A22)</f>
        <v>1</v>
      </c>
      <c r="M22" s="39" t="str">
        <f ca="1">GetPartnerBrandSplit($A22, $C$1)</f>
        <v>JETOUR (9 шт)</v>
      </c>
    </row>
    <row r="23" spans="1:13" x14ac:dyDescent="0.25">
      <c r="A23" s="39" t="s">
        <v>166</v>
      </c>
      <c r="B23" s="39" t="s">
        <v>6415</v>
      </c>
      <c r="C23" s="39">
        <f>IF($C$1="Весь период", SUMIFS(SYS_DB_PARTNERS!$E:$E, SYS_DB_PARTNERS!$A:$A, "Лид", SYS_DB_PARTNERS!$C:$C, $A23), SUMIFS(SYS_DB_PARTNERS!$E:$E, SYS_DB_PARTNERS!$A:$A, "Лид", SYS_DB_PARTNERS!$C:$C, $A23, SYS_DB_PARTNERS!$B:$B, $C$1))</f>
        <v>0</v>
      </c>
      <c r="D23" s="39">
        <f>IF($C$1="Весь период", SUMIFS(SYS_DB_PARTNERS!$E:$E, SYS_DB_PARTNERS!$A:$A, "Сделка", SYS_DB_PARTNERS!$C:$C, $A23, SYS_DB_PARTNERS!$D:$D, D$3), SUMIFS(SYS_DB_PARTNERS!$E:$E, SYS_DB_PARTNERS!$A:$A, "Сделка", SYS_DB_PARTNERS!$C:$C, $A23, SYS_DB_PARTNERS!$D:$D, D$3, SYS_DB_PARTNERS!$B:$B, $C$1))</f>
        <v>1</v>
      </c>
      <c r="E23" s="39">
        <f>IF($C$1="Весь период", SUMIFS(SYS_DB_PARTNERS!$E:$E, SYS_DB_PARTNERS!$A:$A, "Сделка", SYS_DB_PARTNERS!$C:$C, $A23, SYS_DB_PARTNERS!$D:$D, E$3), SUMIFS(SYS_DB_PARTNERS!$E:$E, SYS_DB_PARTNERS!$A:$A, "Сделка", SYS_DB_PARTNERS!$C:$C, $A23, SYS_DB_PARTNERS!$D:$D, E$3, SYS_DB_PARTNERS!$B:$B, $C$1))</f>
        <v>1</v>
      </c>
      <c r="F23" s="39">
        <f>IF($C$1="Весь период", SUMIFS(SYS_DB_PARTNERS!$E:$E, SYS_DB_PARTNERS!$A:$A, "Сделка", SYS_DB_PARTNERS!$C:$C, $A23, SYS_DB_PARTNERS!$D:$D, F$3), SUMIFS(SYS_DB_PARTNERS!$E:$E, SYS_DB_PARTNERS!$A:$A, "Сделка", SYS_DB_PARTNERS!$C:$C, $A23, SYS_DB_PARTNERS!$D:$D, F$3, SYS_DB_PARTNERS!$B:$B, $C$1))</f>
        <v>0</v>
      </c>
      <c r="G23" s="39">
        <f>IF($C$1="Весь период", SUMIFS(SYS_DB_PARTNERS!$E:$E, SYS_DB_PARTNERS!$A:$A, "Сделка", SYS_DB_PARTNERS!$C:$C, $A23, SYS_DB_PARTNERS!$D:$D, G$3), SUMIFS(SYS_DB_PARTNERS!$E:$E, SYS_DB_PARTNERS!$A:$A, "Сделка", SYS_DB_PARTNERS!$C:$C, $A23, SYS_DB_PARTNERS!$D:$D, G$3, SYS_DB_PARTNERS!$B:$B, $C$1))</f>
        <v>1</v>
      </c>
      <c r="H23" s="39">
        <f>IF($C$1="Весь период", SUMIFS(SYS_DB_PARTNERS!$E:$E, SYS_DB_PARTNERS!$A:$A, "Сделка", SYS_DB_PARTNERS!$C:$C, $A23, SYS_DB_PARTNERS!$D:$D, H$3), SUMIFS(SYS_DB_PARTNERS!$E:$E, SYS_DB_PARTNERS!$A:$A, "Сделка", SYS_DB_PARTNERS!$C:$C, $A23, SYS_DB_PARTNERS!$D:$D, H$3, SYS_DB_PARTNERS!$B:$B, $C$1))</f>
        <v>1</v>
      </c>
      <c r="I23" s="39">
        <f>IF($C$1="Весь период", SUMIFS(SYS_DB_PARTNERS!$E:$E, SYS_DB_PARTNERS!$A:$A, "Сделка", SYS_DB_PARTNERS!$C:$C, $A23, SYS_DB_PARTNERS!$D:$D, I$3), SUMIFS(SYS_DB_PARTNERS!$E:$E, SYS_DB_PARTNERS!$A:$A, "Сделка", SYS_DB_PARTNERS!$C:$C, $A23, SYS_DB_PARTNERS!$D:$D, I$3, SYS_DB_PARTNERS!$B:$B, $C$1))</f>
        <v>0</v>
      </c>
      <c r="J23" s="39">
        <f>SUM(D23:I23)</f>
        <v>4</v>
      </c>
      <c r="K23" s="39">
        <f>IF($C$1="Весь период", SUMIFS(SYS_DB_PARTNERS!$E:$E, SYS_DB_PARTNERS!$A:$A, "Предоплата", SYS_DB_PARTNERS!$C:$C, $A23), SUMIFS(SYS_DB_PARTNERS!$E:$E, SYS_DB_PARTNERS!$A:$A, "Предоплата", SYS_DB_PARTNERS!$C:$C, $A23, SYS_DB_PARTNERS!$B:$B, $C$1))</f>
        <v>9</v>
      </c>
      <c r="L23" s="39">
        <f>SUMIFS(SYS_DB_PARTNERS!$E:$E, SYS_DB_PARTNERS!$A:$A, "Без сделки", SYS_DB_PARTNERS!$C:$C, $A23)</f>
        <v>5</v>
      </c>
      <c r="M23" s="39" t="str">
        <f ca="1">GetPartnerBrandSplit($A23, $C$1)</f>
        <v>JETOUR (4 шт)</v>
      </c>
    </row>
    <row r="24" spans="1:13" x14ac:dyDescent="0.25">
      <c r="A24" s="39" t="s">
        <v>357</v>
      </c>
      <c r="B24" s="39" t="s">
        <v>6413</v>
      </c>
      <c r="C24" s="39">
        <f>IF($C$1="Весь период", SUMIFS(SYS_DB_PARTNERS!$E:$E, SYS_DB_PARTNERS!$A:$A, "Лид", SYS_DB_PARTNERS!$C:$C, $A24), SUMIFS(SYS_DB_PARTNERS!$E:$E, SYS_DB_PARTNERS!$A:$A, "Лид", SYS_DB_PARTNERS!$C:$C, $A24, SYS_DB_PARTNERS!$B:$B, $C$1))</f>
        <v>0</v>
      </c>
      <c r="D24" s="39">
        <f>IF($C$1="Весь период", SUMIFS(SYS_DB_PARTNERS!$E:$E, SYS_DB_PARTNERS!$A:$A, "Сделка", SYS_DB_PARTNERS!$C:$C, $A24, SYS_DB_PARTNERS!$D:$D, D$3), SUMIFS(SYS_DB_PARTNERS!$E:$E, SYS_DB_PARTNERS!$A:$A, "Сделка", SYS_DB_PARTNERS!$C:$C, $A24, SYS_DB_PARTNERS!$D:$D, D$3, SYS_DB_PARTNERS!$B:$B, $C$1))</f>
        <v>0</v>
      </c>
      <c r="E24" s="39">
        <f>IF($C$1="Весь период", SUMIFS(SYS_DB_PARTNERS!$E:$E, SYS_DB_PARTNERS!$A:$A, "Сделка", SYS_DB_PARTNERS!$C:$C, $A24, SYS_DB_PARTNERS!$D:$D, E$3), SUMIFS(SYS_DB_PARTNERS!$E:$E, SYS_DB_PARTNERS!$A:$A, "Сделка", SYS_DB_PARTNERS!$C:$C, $A24, SYS_DB_PARTNERS!$D:$D, E$3, SYS_DB_PARTNERS!$B:$B, $C$1))</f>
        <v>5</v>
      </c>
      <c r="F24" s="39">
        <f>IF($C$1="Весь период", SUMIFS(SYS_DB_PARTNERS!$E:$E, SYS_DB_PARTNERS!$A:$A, "Сделка", SYS_DB_PARTNERS!$C:$C, $A24, SYS_DB_PARTNERS!$D:$D, F$3), SUMIFS(SYS_DB_PARTNERS!$E:$E, SYS_DB_PARTNERS!$A:$A, "Сделка", SYS_DB_PARTNERS!$C:$C, $A24, SYS_DB_PARTNERS!$D:$D, F$3, SYS_DB_PARTNERS!$B:$B, $C$1))</f>
        <v>0</v>
      </c>
      <c r="G24" s="39">
        <f>IF($C$1="Весь период", SUMIFS(SYS_DB_PARTNERS!$E:$E, SYS_DB_PARTNERS!$A:$A, "Сделка", SYS_DB_PARTNERS!$C:$C, $A24, SYS_DB_PARTNERS!$D:$D, G$3), SUMIFS(SYS_DB_PARTNERS!$E:$E, SYS_DB_PARTNERS!$A:$A, "Сделка", SYS_DB_PARTNERS!$C:$C, $A24, SYS_DB_PARTNERS!$D:$D, G$3, SYS_DB_PARTNERS!$B:$B, $C$1))</f>
        <v>0</v>
      </c>
      <c r="H24" s="39">
        <f>IF($C$1="Весь период", SUMIFS(SYS_DB_PARTNERS!$E:$E, SYS_DB_PARTNERS!$A:$A, "Сделка", SYS_DB_PARTNERS!$C:$C, $A24, SYS_DB_PARTNERS!$D:$D, H$3), SUMIFS(SYS_DB_PARTNERS!$E:$E, SYS_DB_PARTNERS!$A:$A, "Сделка", SYS_DB_PARTNERS!$C:$C, $A24, SYS_DB_PARTNERS!$D:$D, H$3, SYS_DB_PARTNERS!$B:$B, $C$1))</f>
        <v>0</v>
      </c>
      <c r="I24" s="39">
        <f>IF($C$1="Весь период", SUMIFS(SYS_DB_PARTNERS!$E:$E, SYS_DB_PARTNERS!$A:$A, "Сделка", SYS_DB_PARTNERS!$C:$C, $A24, SYS_DB_PARTNERS!$D:$D, I$3), SUMIFS(SYS_DB_PARTNERS!$E:$E, SYS_DB_PARTNERS!$A:$A, "Сделка", SYS_DB_PARTNERS!$C:$C, $A24, SYS_DB_PARTNERS!$D:$D, I$3, SYS_DB_PARTNERS!$B:$B, $C$1))</f>
        <v>0</v>
      </c>
      <c r="J24" s="39">
        <f>SUM(D24:I24)</f>
        <v>5</v>
      </c>
      <c r="K24" s="39">
        <f>IF($C$1="Весь период", SUMIFS(SYS_DB_PARTNERS!$E:$E, SYS_DB_PARTNERS!$A:$A, "Предоплата", SYS_DB_PARTNERS!$C:$C, $A24), SUMIFS(SYS_DB_PARTNERS!$E:$E, SYS_DB_PARTNERS!$A:$A, "Предоплата", SYS_DB_PARTNERS!$C:$C, $A24, SYS_DB_PARTNERS!$B:$B, $C$1))</f>
        <v>5</v>
      </c>
      <c r="L24" s="39">
        <f>SUMIFS(SYS_DB_PARTNERS!$E:$E, SYS_DB_PARTNERS!$A:$A, "Без сделки", SYS_DB_PARTNERS!$C:$C, $A24)</f>
        <v>0</v>
      </c>
      <c r="M24" s="39" t="str">
        <f ca="1">GetPartnerBrandSplit($A24, $C$1)</f>
        <v>JETOUR (5 шт)</v>
      </c>
    </row>
    <row r="25" spans="1:13" x14ac:dyDescent="0.25">
      <c r="A25" s="39" t="s">
        <v>187</v>
      </c>
      <c r="B25" s="39" t="s">
        <v>19918</v>
      </c>
      <c r="C25" s="39">
        <f>IF($C$1="Весь период", SUMIFS(SYS_DB_PARTNERS!$E:$E, SYS_DB_PARTNERS!$A:$A, "Лид", SYS_DB_PARTNERS!$C:$C, $A25), SUMIFS(SYS_DB_PARTNERS!$E:$E, SYS_DB_PARTNERS!$A:$A, "Лид", SYS_DB_PARTNERS!$C:$C, $A25, SYS_DB_PARTNERS!$B:$B, $C$1))</f>
        <v>0</v>
      </c>
      <c r="D25" s="39">
        <f>IF($C$1="Весь период", SUMIFS(SYS_DB_PARTNERS!$E:$E, SYS_DB_PARTNERS!$A:$A, "Сделка", SYS_DB_PARTNERS!$C:$C, $A25, SYS_DB_PARTNERS!$D:$D, D$3), SUMIFS(SYS_DB_PARTNERS!$E:$E, SYS_DB_PARTNERS!$A:$A, "Сделка", SYS_DB_PARTNERS!$C:$C, $A25, SYS_DB_PARTNERS!$D:$D, D$3, SYS_DB_PARTNERS!$B:$B, $C$1))</f>
        <v>1</v>
      </c>
      <c r="E25" s="39">
        <f>IF($C$1="Весь период", SUMIFS(SYS_DB_PARTNERS!$E:$E, SYS_DB_PARTNERS!$A:$A, "Сделка", SYS_DB_PARTNERS!$C:$C, $A25, SYS_DB_PARTNERS!$D:$D, E$3), SUMIFS(SYS_DB_PARTNERS!$E:$E, SYS_DB_PARTNERS!$A:$A, "Сделка", SYS_DB_PARTNERS!$C:$C, $A25, SYS_DB_PARTNERS!$D:$D, E$3, SYS_DB_PARTNERS!$B:$B, $C$1))</f>
        <v>3</v>
      </c>
      <c r="F25" s="39">
        <f>IF($C$1="Весь период", SUMIFS(SYS_DB_PARTNERS!$E:$E, SYS_DB_PARTNERS!$A:$A, "Сделка", SYS_DB_PARTNERS!$C:$C, $A25, SYS_DB_PARTNERS!$D:$D, F$3), SUMIFS(SYS_DB_PARTNERS!$E:$E, SYS_DB_PARTNERS!$A:$A, "Сделка", SYS_DB_PARTNERS!$C:$C, $A25, SYS_DB_PARTNERS!$D:$D, F$3, SYS_DB_PARTNERS!$B:$B, $C$1))</f>
        <v>0</v>
      </c>
      <c r="G25" s="39">
        <f>IF($C$1="Весь период", SUMIFS(SYS_DB_PARTNERS!$E:$E, SYS_DB_PARTNERS!$A:$A, "Сделка", SYS_DB_PARTNERS!$C:$C, $A25, SYS_DB_PARTNERS!$D:$D, G$3), SUMIFS(SYS_DB_PARTNERS!$E:$E, SYS_DB_PARTNERS!$A:$A, "Сделка", SYS_DB_PARTNERS!$C:$C, $A25, SYS_DB_PARTNERS!$D:$D, G$3, SYS_DB_PARTNERS!$B:$B, $C$1))</f>
        <v>0</v>
      </c>
      <c r="H25" s="39">
        <f>IF($C$1="Весь период", SUMIFS(SYS_DB_PARTNERS!$E:$E, SYS_DB_PARTNERS!$A:$A, "Сделка", SYS_DB_PARTNERS!$C:$C, $A25, SYS_DB_PARTNERS!$D:$D, H$3), SUMIFS(SYS_DB_PARTNERS!$E:$E, SYS_DB_PARTNERS!$A:$A, "Сделка", SYS_DB_PARTNERS!$C:$C, $A25, SYS_DB_PARTNERS!$D:$D, H$3, SYS_DB_PARTNERS!$B:$B, $C$1))</f>
        <v>1</v>
      </c>
      <c r="I25" s="39">
        <f>IF($C$1="Весь период", SUMIFS(SYS_DB_PARTNERS!$E:$E, SYS_DB_PARTNERS!$A:$A, "Сделка", SYS_DB_PARTNERS!$C:$C, $A25, SYS_DB_PARTNERS!$D:$D, I$3), SUMIFS(SYS_DB_PARTNERS!$E:$E, SYS_DB_PARTNERS!$A:$A, "Сделка", SYS_DB_PARTNERS!$C:$C, $A25, SYS_DB_PARTNERS!$D:$D, I$3, SYS_DB_PARTNERS!$B:$B, $C$1))</f>
        <v>0</v>
      </c>
      <c r="J25" s="39">
        <f>SUM(D25:I25)</f>
        <v>5</v>
      </c>
      <c r="K25" s="39">
        <f>IF($C$1="Весь период", SUMIFS(SYS_DB_PARTNERS!$E:$E, SYS_DB_PARTNERS!$A:$A, "Предоплата", SYS_DB_PARTNERS!$C:$C, $A25), SUMIFS(SYS_DB_PARTNERS!$E:$E, SYS_DB_PARTNERS!$A:$A, "Предоплата", SYS_DB_PARTNERS!$C:$C, $A25, SYS_DB_PARTNERS!$B:$B, $C$1))</f>
        <v>6</v>
      </c>
      <c r="L25" s="39">
        <f>SUMIFS(SYS_DB_PARTNERS!$E:$E, SYS_DB_PARTNERS!$A:$A, "Без сделки", SYS_DB_PARTNERS!$C:$C, $A25)</f>
        <v>2</v>
      </c>
      <c r="M25" s="39" t="str">
        <f ca="1">GetPartnerBrandSplit($A25, $C$1)</f>
        <v>JETOUR (5 шт)</v>
      </c>
    </row>
    <row r="26" spans="1:13" x14ac:dyDescent="0.25">
      <c r="A26" s="39" t="s">
        <v>94</v>
      </c>
      <c r="B26" s="39" t="s">
        <v>19918</v>
      </c>
      <c r="C26" s="39">
        <f>IF($C$1="Весь период", SUMIFS(SYS_DB_PARTNERS!$E:$E, SYS_DB_PARTNERS!$A:$A, "Лид", SYS_DB_PARTNERS!$C:$C, $A26), SUMIFS(SYS_DB_PARTNERS!$E:$E, SYS_DB_PARTNERS!$A:$A, "Лид", SYS_DB_PARTNERS!$C:$C, $A26, SYS_DB_PARTNERS!$B:$B, $C$1))</f>
        <v>0</v>
      </c>
      <c r="D26" s="39">
        <f>IF($C$1="Весь период", SUMIFS(SYS_DB_PARTNERS!$E:$E, SYS_DB_PARTNERS!$A:$A, "Сделка", SYS_DB_PARTNERS!$C:$C, $A26, SYS_DB_PARTNERS!$D:$D, D$3), SUMIFS(SYS_DB_PARTNERS!$E:$E, SYS_DB_PARTNERS!$A:$A, "Сделка", SYS_DB_PARTNERS!$C:$C, $A26, SYS_DB_PARTNERS!$D:$D, D$3, SYS_DB_PARTNERS!$B:$B, $C$1))</f>
        <v>0</v>
      </c>
      <c r="E26" s="39">
        <f>IF($C$1="Весь период", SUMIFS(SYS_DB_PARTNERS!$E:$E, SYS_DB_PARTNERS!$A:$A, "Сделка", SYS_DB_PARTNERS!$C:$C, $A26, SYS_DB_PARTNERS!$D:$D, E$3), SUMIFS(SYS_DB_PARTNERS!$E:$E, SYS_DB_PARTNERS!$A:$A, "Сделка", SYS_DB_PARTNERS!$C:$C, $A26, SYS_DB_PARTNERS!$D:$D, E$3, SYS_DB_PARTNERS!$B:$B, $C$1))</f>
        <v>10</v>
      </c>
      <c r="F26" s="39">
        <f>IF($C$1="Весь период", SUMIFS(SYS_DB_PARTNERS!$E:$E, SYS_DB_PARTNERS!$A:$A, "Сделка", SYS_DB_PARTNERS!$C:$C, $A26, SYS_DB_PARTNERS!$D:$D, F$3), SUMIFS(SYS_DB_PARTNERS!$E:$E, SYS_DB_PARTNERS!$A:$A, "Сделка", SYS_DB_PARTNERS!$C:$C, $A26, SYS_DB_PARTNERS!$D:$D, F$3, SYS_DB_PARTNERS!$B:$B, $C$1))</f>
        <v>0</v>
      </c>
      <c r="G26" s="39">
        <f>IF($C$1="Весь период", SUMIFS(SYS_DB_PARTNERS!$E:$E, SYS_DB_PARTNERS!$A:$A, "Сделка", SYS_DB_PARTNERS!$C:$C, $A26, SYS_DB_PARTNERS!$D:$D, G$3), SUMIFS(SYS_DB_PARTNERS!$E:$E, SYS_DB_PARTNERS!$A:$A, "Сделка", SYS_DB_PARTNERS!$C:$C, $A26, SYS_DB_PARTNERS!$D:$D, G$3, SYS_DB_PARTNERS!$B:$B, $C$1))</f>
        <v>0</v>
      </c>
      <c r="H26" s="39">
        <f>IF($C$1="Весь период", SUMIFS(SYS_DB_PARTNERS!$E:$E, SYS_DB_PARTNERS!$A:$A, "Сделка", SYS_DB_PARTNERS!$C:$C, $A26, SYS_DB_PARTNERS!$D:$D, H$3), SUMIFS(SYS_DB_PARTNERS!$E:$E, SYS_DB_PARTNERS!$A:$A, "Сделка", SYS_DB_PARTNERS!$C:$C, $A26, SYS_DB_PARTNERS!$D:$D, H$3, SYS_DB_PARTNERS!$B:$B, $C$1))</f>
        <v>0</v>
      </c>
      <c r="I26" s="39">
        <f>IF($C$1="Весь период", SUMIFS(SYS_DB_PARTNERS!$E:$E, SYS_DB_PARTNERS!$A:$A, "Сделка", SYS_DB_PARTNERS!$C:$C, $A26, SYS_DB_PARTNERS!$D:$D, I$3), SUMIFS(SYS_DB_PARTNERS!$E:$E, SYS_DB_PARTNERS!$A:$A, "Сделка", SYS_DB_PARTNERS!$C:$C, $A26, SYS_DB_PARTNERS!$D:$D, I$3, SYS_DB_PARTNERS!$B:$B, $C$1))</f>
        <v>0</v>
      </c>
      <c r="J26" s="39">
        <f>SUM(D26:I26)</f>
        <v>10</v>
      </c>
      <c r="K26" s="39">
        <f>IF($C$1="Весь период", SUMIFS(SYS_DB_PARTNERS!$E:$E, SYS_DB_PARTNERS!$A:$A, "Предоплата", SYS_DB_PARTNERS!$C:$C, $A26), SUMIFS(SYS_DB_PARTNERS!$E:$E, SYS_DB_PARTNERS!$A:$A, "Предоплата", SYS_DB_PARTNERS!$C:$C, $A26, SYS_DB_PARTNERS!$B:$B, $C$1))</f>
        <v>11</v>
      </c>
      <c r="L26" s="39">
        <f>SUMIFS(SYS_DB_PARTNERS!$E:$E, SYS_DB_PARTNERS!$A:$A, "Без сделки", SYS_DB_PARTNERS!$C:$C, $A26)</f>
        <v>1</v>
      </c>
      <c r="M26" s="39" t="str">
        <f ca="1">GetPartnerBrandSplit($A26, $C$1)</f>
        <v>JETOUR (9 шт), SOUEAST (1 шт)</v>
      </c>
    </row>
    <row r="27" spans="1:13" x14ac:dyDescent="0.25">
      <c r="A27" s="39" t="s">
        <v>287</v>
      </c>
      <c r="B27" s="39" t="s">
        <v>6356</v>
      </c>
      <c r="C27" s="39">
        <f>IF($C$1="Весь период", SUMIFS(SYS_DB_PARTNERS!$E:$E, SYS_DB_PARTNERS!$A:$A, "Лид", SYS_DB_PARTNERS!$C:$C, $A27), SUMIFS(SYS_DB_PARTNERS!$E:$E, SYS_DB_PARTNERS!$A:$A, "Лид", SYS_DB_PARTNERS!$C:$C, $A27, SYS_DB_PARTNERS!$B:$B, $C$1))</f>
        <v>0</v>
      </c>
      <c r="D27" s="39">
        <f>IF($C$1="Весь период", SUMIFS(SYS_DB_PARTNERS!$E:$E, SYS_DB_PARTNERS!$A:$A, "Сделка", SYS_DB_PARTNERS!$C:$C, $A27, SYS_DB_PARTNERS!$D:$D, D$3), SUMIFS(SYS_DB_PARTNERS!$E:$E, SYS_DB_PARTNERS!$A:$A, "Сделка", SYS_DB_PARTNERS!$C:$C, $A27, SYS_DB_PARTNERS!$D:$D, D$3, SYS_DB_PARTNERS!$B:$B, $C$1))</f>
        <v>0</v>
      </c>
      <c r="E27" s="39">
        <f>IF($C$1="Весь период", SUMIFS(SYS_DB_PARTNERS!$E:$E, SYS_DB_PARTNERS!$A:$A, "Сделка", SYS_DB_PARTNERS!$C:$C, $A27, SYS_DB_PARTNERS!$D:$D, E$3), SUMIFS(SYS_DB_PARTNERS!$E:$E, SYS_DB_PARTNERS!$A:$A, "Сделка", SYS_DB_PARTNERS!$C:$C, $A27, SYS_DB_PARTNERS!$D:$D, E$3, SYS_DB_PARTNERS!$B:$B, $C$1))</f>
        <v>5</v>
      </c>
      <c r="F27" s="39">
        <f>IF($C$1="Весь период", SUMIFS(SYS_DB_PARTNERS!$E:$E, SYS_DB_PARTNERS!$A:$A, "Сделка", SYS_DB_PARTNERS!$C:$C, $A27, SYS_DB_PARTNERS!$D:$D, F$3), SUMIFS(SYS_DB_PARTNERS!$E:$E, SYS_DB_PARTNERS!$A:$A, "Сделка", SYS_DB_PARTNERS!$C:$C, $A27, SYS_DB_PARTNERS!$D:$D, F$3, SYS_DB_PARTNERS!$B:$B, $C$1))</f>
        <v>0</v>
      </c>
      <c r="G27" s="39">
        <f>IF($C$1="Весь период", SUMIFS(SYS_DB_PARTNERS!$E:$E, SYS_DB_PARTNERS!$A:$A, "Сделка", SYS_DB_PARTNERS!$C:$C, $A27, SYS_DB_PARTNERS!$D:$D, G$3), SUMIFS(SYS_DB_PARTNERS!$E:$E, SYS_DB_PARTNERS!$A:$A, "Сделка", SYS_DB_PARTNERS!$C:$C, $A27, SYS_DB_PARTNERS!$D:$D, G$3, SYS_DB_PARTNERS!$B:$B, $C$1))</f>
        <v>2</v>
      </c>
      <c r="H27" s="39">
        <f>IF($C$1="Весь период", SUMIFS(SYS_DB_PARTNERS!$E:$E, SYS_DB_PARTNERS!$A:$A, "Сделка", SYS_DB_PARTNERS!$C:$C, $A27, SYS_DB_PARTNERS!$D:$D, H$3), SUMIFS(SYS_DB_PARTNERS!$E:$E, SYS_DB_PARTNERS!$A:$A, "Сделка", SYS_DB_PARTNERS!$C:$C, $A27, SYS_DB_PARTNERS!$D:$D, H$3, SYS_DB_PARTNERS!$B:$B, $C$1))</f>
        <v>0</v>
      </c>
      <c r="I27" s="39">
        <f>IF($C$1="Весь период", SUMIFS(SYS_DB_PARTNERS!$E:$E, SYS_DB_PARTNERS!$A:$A, "Сделка", SYS_DB_PARTNERS!$C:$C, $A27, SYS_DB_PARTNERS!$D:$D, I$3), SUMIFS(SYS_DB_PARTNERS!$E:$E, SYS_DB_PARTNERS!$A:$A, "Сделка", SYS_DB_PARTNERS!$C:$C, $A27, SYS_DB_PARTNERS!$D:$D, I$3, SYS_DB_PARTNERS!$B:$B, $C$1))</f>
        <v>0</v>
      </c>
      <c r="J27" s="39">
        <f>SUM(D27:I27)</f>
        <v>7</v>
      </c>
      <c r="K27" s="39">
        <f>IF($C$1="Весь период", SUMIFS(SYS_DB_PARTNERS!$E:$E, SYS_DB_PARTNERS!$A:$A, "Предоплата", SYS_DB_PARTNERS!$C:$C, $A27), SUMIFS(SYS_DB_PARTNERS!$E:$E, SYS_DB_PARTNERS!$A:$A, "Предоплата", SYS_DB_PARTNERS!$C:$C, $A27, SYS_DB_PARTNERS!$B:$B, $C$1))</f>
        <v>9</v>
      </c>
      <c r="L27" s="39">
        <f>SUMIFS(SYS_DB_PARTNERS!$E:$E, SYS_DB_PARTNERS!$A:$A, "Без сделки", SYS_DB_PARTNERS!$C:$C, $A27)</f>
        <v>2</v>
      </c>
      <c r="M27" s="39" t="str">
        <f ca="1">GetPartnerBrandSplit($A27, $C$1)</f>
        <v>JETOUR (7 шт)</v>
      </c>
    </row>
    <row r="28" spans="1:13" x14ac:dyDescent="0.25">
      <c r="A28" s="39" t="s">
        <v>47</v>
      </c>
      <c r="B28" s="39" t="s">
        <v>19918</v>
      </c>
      <c r="C28" s="39">
        <f>IF($C$1="Весь период", SUMIFS(SYS_DB_PARTNERS!$E:$E, SYS_DB_PARTNERS!$A:$A, "Лид", SYS_DB_PARTNERS!$C:$C, $A28), SUMIFS(SYS_DB_PARTNERS!$E:$E, SYS_DB_PARTNERS!$A:$A, "Лид", SYS_DB_PARTNERS!$C:$C, $A28, SYS_DB_PARTNERS!$B:$B, $C$1))</f>
        <v>0</v>
      </c>
      <c r="D28" s="39">
        <f>IF($C$1="Весь период", SUMIFS(SYS_DB_PARTNERS!$E:$E, SYS_DB_PARTNERS!$A:$A, "Сделка", SYS_DB_PARTNERS!$C:$C, $A28, SYS_DB_PARTNERS!$D:$D, D$3), SUMIFS(SYS_DB_PARTNERS!$E:$E, SYS_DB_PARTNERS!$A:$A, "Сделка", SYS_DB_PARTNERS!$C:$C, $A28, SYS_DB_PARTNERS!$D:$D, D$3, SYS_DB_PARTNERS!$B:$B, $C$1))</f>
        <v>2</v>
      </c>
      <c r="E28" s="39">
        <f>IF($C$1="Весь период", SUMIFS(SYS_DB_PARTNERS!$E:$E, SYS_DB_PARTNERS!$A:$A, "Сделка", SYS_DB_PARTNERS!$C:$C, $A28, SYS_DB_PARTNERS!$D:$D, E$3), SUMIFS(SYS_DB_PARTNERS!$E:$E, SYS_DB_PARTNERS!$A:$A, "Сделка", SYS_DB_PARTNERS!$C:$C, $A28, SYS_DB_PARTNERS!$D:$D, E$3, SYS_DB_PARTNERS!$B:$B, $C$1))</f>
        <v>2</v>
      </c>
      <c r="F28" s="39">
        <f>IF($C$1="Весь период", SUMIFS(SYS_DB_PARTNERS!$E:$E, SYS_DB_PARTNERS!$A:$A, "Сделка", SYS_DB_PARTNERS!$C:$C, $A28, SYS_DB_PARTNERS!$D:$D, F$3), SUMIFS(SYS_DB_PARTNERS!$E:$E, SYS_DB_PARTNERS!$A:$A, "Сделка", SYS_DB_PARTNERS!$C:$C, $A28, SYS_DB_PARTNERS!$D:$D, F$3, SYS_DB_PARTNERS!$B:$B, $C$1))</f>
        <v>1</v>
      </c>
      <c r="G28" s="39">
        <f>IF($C$1="Весь период", SUMIFS(SYS_DB_PARTNERS!$E:$E, SYS_DB_PARTNERS!$A:$A, "Сделка", SYS_DB_PARTNERS!$C:$C, $A28, SYS_DB_PARTNERS!$D:$D, G$3), SUMIFS(SYS_DB_PARTNERS!$E:$E, SYS_DB_PARTNERS!$A:$A, "Сделка", SYS_DB_PARTNERS!$C:$C, $A28, SYS_DB_PARTNERS!$D:$D, G$3, SYS_DB_PARTNERS!$B:$B, $C$1))</f>
        <v>0</v>
      </c>
      <c r="H28" s="39">
        <f>IF($C$1="Весь период", SUMIFS(SYS_DB_PARTNERS!$E:$E, SYS_DB_PARTNERS!$A:$A, "Сделка", SYS_DB_PARTNERS!$C:$C, $A28, SYS_DB_PARTNERS!$D:$D, H$3), SUMIFS(SYS_DB_PARTNERS!$E:$E, SYS_DB_PARTNERS!$A:$A, "Сделка", SYS_DB_PARTNERS!$C:$C, $A28, SYS_DB_PARTNERS!$D:$D, H$3, SYS_DB_PARTNERS!$B:$B, $C$1))</f>
        <v>0</v>
      </c>
      <c r="I28" s="39">
        <f>IF($C$1="Весь период", SUMIFS(SYS_DB_PARTNERS!$E:$E, SYS_DB_PARTNERS!$A:$A, "Сделка", SYS_DB_PARTNERS!$C:$C, $A28, SYS_DB_PARTNERS!$D:$D, I$3), SUMIFS(SYS_DB_PARTNERS!$E:$E, SYS_DB_PARTNERS!$A:$A, "Сделка", SYS_DB_PARTNERS!$C:$C, $A28, SYS_DB_PARTNERS!$D:$D, I$3, SYS_DB_PARTNERS!$B:$B, $C$1))</f>
        <v>0</v>
      </c>
      <c r="J28" s="39">
        <f>SUM(D28:I28)</f>
        <v>5</v>
      </c>
      <c r="K28" s="39">
        <f>IF($C$1="Весь период", SUMIFS(SYS_DB_PARTNERS!$E:$E, SYS_DB_PARTNERS!$A:$A, "Предоплата", SYS_DB_PARTNERS!$C:$C, $A28), SUMIFS(SYS_DB_PARTNERS!$E:$E, SYS_DB_PARTNERS!$A:$A, "Предоплата", SYS_DB_PARTNERS!$C:$C, $A28, SYS_DB_PARTNERS!$B:$B, $C$1))</f>
        <v>8</v>
      </c>
      <c r="L28" s="39">
        <f>SUMIFS(SYS_DB_PARTNERS!$E:$E, SYS_DB_PARTNERS!$A:$A, "Без сделки", SYS_DB_PARTNERS!$C:$C, $A28)</f>
        <v>12</v>
      </c>
      <c r="M28" s="39" t="str">
        <f ca="1">GetPartnerBrandSplit($A28, $C$1)</f>
        <v>JETOUR (5 шт)</v>
      </c>
    </row>
    <row r="29" spans="1:13" x14ac:dyDescent="0.25">
      <c r="A29" s="39" t="s">
        <v>86</v>
      </c>
      <c r="B29" s="39" t="s">
        <v>19918</v>
      </c>
      <c r="C29" s="39">
        <f>IF($C$1="Весь период", SUMIFS(SYS_DB_PARTNERS!$E:$E, SYS_DB_PARTNERS!$A:$A, "Лид", SYS_DB_PARTNERS!$C:$C, $A29), SUMIFS(SYS_DB_PARTNERS!$E:$E, SYS_DB_PARTNERS!$A:$A, "Лид", SYS_DB_PARTNERS!$C:$C, $A29, SYS_DB_PARTNERS!$B:$B, $C$1))</f>
        <v>0</v>
      </c>
      <c r="D29" s="39">
        <f>IF($C$1="Весь период", SUMIFS(SYS_DB_PARTNERS!$E:$E, SYS_DB_PARTNERS!$A:$A, "Сделка", SYS_DB_PARTNERS!$C:$C, $A29, SYS_DB_PARTNERS!$D:$D, D$3), SUMIFS(SYS_DB_PARTNERS!$E:$E, SYS_DB_PARTNERS!$A:$A, "Сделка", SYS_DB_PARTNERS!$C:$C, $A29, SYS_DB_PARTNERS!$D:$D, D$3, SYS_DB_PARTNERS!$B:$B, $C$1))</f>
        <v>0</v>
      </c>
      <c r="E29" s="39">
        <f>IF($C$1="Весь период", SUMIFS(SYS_DB_PARTNERS!$E:$E, SYS_DB_PARTNERS!$A:$A, "Сделка", SYS_DB_PARTNERS!$C:$C, $A29, SYS_DB_PARTNERS!$D:$D, E$3), SUMIFS(SYS_DB_PARTNERS!$E:$E, SYS_DB_PARTNERS!$A:$A, "Сделка", SYS_DB_PARTNERS!$C:$C, $A29, SYS_DB_PARTNERS!$D:$D, E$3, SYS_DB_PARTNERS!$B:$B, $C$1))</f>
        <v>3</v>
      </c>
      <c r="F29" s="39">
        <f>IF($C$1="Весь период", SUMIFS(SYS_DB_PARTNERS!$E:$E, SYS_DB_PARTNERS!$A:$A, "Сделка", SYS_DB_PARTNERS!$C:$C, $A29, SYS_DB_PARTNERS!$D:$D, F$3), SUMIFS(SYS_DB_PARTNERS!$E:$E, SYS_DB_PARTNERS!$A:$A, "Сделка", SYS_DB_PARTNERS!$C:$C, $A29, SYS_DB_PARTNERS!$D:$D, F$3, SYS_DB_PARTNERS!$B:$B, $C$1))</f>
        <v>0</v>
      </c>
      <c r="G29" s="39">
        <f>IF($C$1="Весь период", SUMIFS(SYS_DB_PARTNERS!$E:$E, SYS_DB_PARTNERS!$A:$A, "Сделка", SYS_DB_PARTNERS!$C:$C, $A29, SYS_DB_PARTNERS!$D:$D, G$3), SUMIFS(SYS_DB_PARTNERS!$E:$E, SYS_DB_PARTNERS!$A:$A, "Сделка", SYS_DB_PARTNERS!$C:$C, $A29, SYS_DB_PARTNERS!$D:$D, G$3, SYS_DB_PARTNERS!$B:$B, $C$1))</f>
        <v>0</v>
      </c>
      <c r="H29" s="39">
        <f>IF($C$1="Весь период", SUMIFS(SYS_DB_PARTNERS!$E:$E, SYS_DB_PARTNERS!$A:$A, "Сделка", SYS_DB_PARTNERS!$C:$C, $A29, SYS_DB_PARTNERS!$D:$D, H$3), SUMIFS(SYS_DB_PARTNERS!$E:$E, SYS_DB_PARTNERS!$A:$A, "Сделка", SYS_DB_PARTNERS!$C:$C, $A29, SYS_DB_PARTNERS!$D:$D, H$3, SYS_DB_PARTNERS!$B:$B, $C$1))</f>
        <v>0</v>
      </c>
      <c r="I29" s="39">
        <f>IF($C$1="Весь период", SUMIFS(SYS_DB_PARTNERS!$E:$E, SYS_DB_PARTNERS!$A:$A, "Сделка", SYS_DB_PARTNERS!$C:$C, $A29, SYS_DB_PARTNERS!$D:$D, I$3), SUMIFS(SYS_DB_PARTNERS!$E:$E, SYS_DB_PARTNERS!$A:$A, "Сделка", SYS_DB_PARTNERS!$C:$C, $A29, SYS_DB_PARTNERS!$D:$D, I$3, SYS_DB_PARTNERS!$B:$B, $C$1))</f>
        <v>0</v>
      </c>
      <c r="J29" s="39">
        <f>SUM(D29:I29)</f>
        <v>3</v>
      </c>
      <c r="K29" s="39">
        <f>IF($C$1="Весь период", SUMIFS(SYS_DB_PARTNERS!$E:$E, SYS_DB_PARTNERS!$A:$A, "Предоплата", SYS_DB_PARTNERS!$C:$C, $A29), SUMIFS(SYS_DB_PARTNERS!$E:$E, SYS_DB_PARTNERS!$A:$A, "Предоплата", SYS_DB_PARTNERS!$C:$C, $A29, SYS_DB_PARTNERS!$B:$B, $C$1))</f>
        <v>4</v>
      </c>
      <c r="L29" s="39">
        <f>SUMIFS(SYS_DB_PARTNERS!$E:$E, SYS_DB_PARTNERS!$A:$A, "Без сделки", SYS_DB_PARTNERS!$C:$C, $A29)</f>
        <v>1</v>
      </c>
      <c r="M29" s="39" t="str">
        <f ca="1">GetPartnerBrandSplit($A29, $C$1)</f>
        <v>LADA (3 шт)</v>
      </c>
    </row>
    <row r="30" spans="1:13" x14ac:dyDescent="0.25">
      <c r="A30" s="39" t="s">
        <v>297</v>
      </c>
      <c r="B30" s="39" t="s">
        <v>19918</v>
      </c>
      <c r="C30" s="39">
        <f>IF($C$1="Весь период", SUMIFS(SYS_DB_PARTNERS!$E:$E, SYS_DB_PARTNERS!$A:$A, "Лид", SYS_DB_PARTNERS!$C:$C, $A30), SUMIFS(SYS_DB_PARTNERS!$E:$E, SYS_DB_PARTNERS!$A:$A, "Лид", SYS_DB_PARTNERS!$C:$C, $A30, SYS_DB_PARTNERS!$B:$B, $C$1))</f>
        <v>0</v>
      </c>
      <c r="D30" s="39">
        <f>IF($C$1="Весь период", SUMIFS(SYS_DB_PARTNERS!$E:$E, SYS_DB_PARTNERS!$A:$A, "Сделка", SYS_DB_PARTNERS!$C:$C, $A30, SYS_DB_PARTNERS!$D:$D, D$3), SUMIFS(SYS_DB_PARTNERS!$E:$E, SYS_DB_PARTNERS!$A:$A, "Сделка", SYS_DB_PARTNERS!$C:$C, $A30, SYS_DB_PARTNERS!$D:$D, D$3, SYS_DB_PARTNERS!$B:$B, $C$1))</f>
        <v>2</v>
      </c>
      <c r="E30" s="39">
        <f>IF($C$1="Весь период", SUMIFS(SYS_DB_PARTNERS!$E:$E, SYS_DB_PARTNERS!$A:$A, "Сделка", SYS_DB_PARTNERS!$C:$C, $A30, SYS_DB_PARTNERS!$D:$D, E$3), SUMIFS(SYS_DB_PARTNERS!$E:$E, SYS_DB_PARTNERS!$A:$A, "Сделка", SYS_DB_PARTNERS!$C:$C, $A30, SYS_DB_PARTNERS!$D:$D, E$3, SYS_DB_PARTNERS!$B:$B, $C$1))</f>
        <v>3</v>
      </c>
      <c r="F30" s="39">
        <f>IF($C$1="Весь период", SUMIFS(SYS_DB_PARTNERS!$E:$E, SYS_DB_PARTNERS!$A:$A, "Сделка", SYS_DB_PARTNERS!$C:$C, $A30, SYS_DB_PARTNERS!$D:$D, F$3), SUMIFS(SYS_DB_PARTNERS!$E:$E, SYS_DB_PARTNERS!$A:$A, "Сделка", SYS_DB_PARTNERS!$C:$C, $A30, SYS_DB_PARTNERS!$D:$D, F$3, SYS_DB_PARTNERS!$B:$B, $C$1))</f>
        <v>0</v>
      </c>
      <c r="G30" s="39">
        <f>IF($C$1="Весь период", SUMIFS(SYS_DB_PARTNERS!$E:$E, SYS_DB_PARTNERS!$A:$A, "Сделка", SYS_DB_PARTNERS!$C:$C, $A30, SYS_DB_PARTNERS!$D:$D, G$3), SUMIFS(SYS_DB_PARTNERS!$E:$E, SYS_DB_PARTNERS!$A:$A, "Сделка", SYS_DB_PARTNERS!$C:$C, $A30, SYS_DB_PARTNERS!$D:$D, G$3, SYS_DB_PARTNERS!$B:$B, $C$1))</f>
        <v>0</v>
      </c>
      <c r="H30" s="39">
        <f>IF($C$1="Весь период", SUMIFS(SYS_DB_PARTNERS!$E:$E, SYS_DB_PARTNERS!$A:$A, "Сделка", SYS_DB_PARTNERS!$C:$C, $A30, SYS_DB_PARTNERS!$D:$D, H$3), SUMIFS(SYS_DB_PARTNERS!$E:$E, SYS_DB_PARTNERS!$A:$A, "Сделка", SYS_DB_PARTNERS!$C:$C, $A30, SYS_DB_PARTNERS!$D:$D, H$3, SYS_DB_PARTNERS!$B:$B, $C$1))</f>
        <v>0</v>
      </c>
      <c r="I30" s="39">
        <f>IF($C$1="Весь период", SUMIFS(SYS_DB_PARTNERS!$E:$E, SYS_DB_PARTNERS!$A:$A, "Сделка", SYS_DB_PARTNERS!$C:$C, $A30, SYS_DB_PARTNERS!$D:$D, I$3), SUMIFS(SYS_DB_PARTNERS!$E:$E, SYS_DB_PARTNERS!$A:$A, "Сделка", SYS_DB_PARTNERS!$C:$C, $A30, SYS_DB_PARTNERS!$D:$D, I$3, SYS_DB_PARTNERS!$B:$B, $C$1))</f>
        <v>0</v>
      </c>
      <c r="J30" s="39">
        <f>SUM(D30:I30)</f>
        <v>5</v>
      </c>
      <c r="K30" s="39">
        <f>IF($C$1="Весь период", SUMIFS(SYS_DB_PARTNERS!$E:$E, SYS_DB_PARTNERS!$A:$A, "Предоплата", SYS_DB_PARTNERS!$C:$C, $A30), SUMIFS(SYS_DB_PARTNERS!$E:$E, SYS_DB_PARTNERS!$A:$A, "Предоплата", SYS_DB_PARTNERS!$C:$C, $A30, SYS_DB_PARTNERS!$B:$B, $C$1))</f>
        <v>6</v>
      </c>
      <c r="L30" s="39">
        <f>SUMIFS(SYS_DB_PARTNERS!$E:$E, SYS_DB_PARTNERS!$A:$A, "Без сделки", SYS_DB_PARTNERS!$C:$C, $A30)</f>
        <v>3</v>
      </c>
      <c r="M30" s="39" t="str">
        <f ca="1">GetPartnerBrandSplit($A30, $C$1)</f>
        <v>JETOUR (4 шт), GAC (1 шт)</v>
      </c>
    </row>
    <row r="31" spans="1:13" x14ac:dyDescent="0.25">
      <c r="A31" s="39" t="s">
        <v>59</v>
      </c>
      <c r="B31" s="39" t="s">
        <v>6413</v>
      </c>
      <c r="C31" s="39">
        <f>IF($C$1="Весь период", SUMIFS(SYS_DB_PARTNERS!$E:$E, SYS_DB_PARTNERS!$A:$A, "Лид", SYS_DB_PARTNERS!$C:$C, $A31), SUMIFS(SYS_DB_PARTNERS!$E:$E, SYS_DB_PARTNERS!$A:$A, "Лид", SYS_DB_PARTNERS!$C:$C, $A31, SYS_DB_PARTNERS!$B:$B, $C$1))</f>
        <v>0</v>
      </c>
      <c r="D31" s="39">
        <f>IF($C$1="Весь период", SUMIFS(SYS_DB_PARTNERS!$E:$E, SYS_DB_PARTNERS!$A:$A, "Сделка", SYS_DB_PARTNERS!$C:$C, $A31, SYS_DB_PARTNERS!$D:$D, D$3), SUMIFS(SYS_DB_PARTNERS!$E:$E, SYS_DB_PARTNERS!$A:$A, "Сделка", SYS_DB_PARTNERS!$C:$C, $A31, SYS_DB_PARTNERS!$D:$D, D$3, SYS_DB_PARTNERS!$B:$B, $C$1))</f>
        <v>1</v>
      </c>
      <c r="E31" s="39">
        <f>IF($C$1="Весь период", SUMIFS(SYS_DB_PARTNERS!$E:$E, SYS_DB_PARTNERS!$A:$A, "Сделка", SYS_DB_PARTNERS!$C:$C, $A31, SYS_DB_PARTNERS!$D:$D, E$3), SUMIFS(SYS_DB_PARTNERS!$E:$E, SYS_DB_PARTNERS!$A:$A, "Сделка", SYS_DB_PARTNERS!$C:$C, $A31, SYS_DB_PARTNERS!$D:$D, E$3, SYS_DB_PARTNERS!$B:$B, $C$1))</f>
        <v>3</v>
      </c>
      <c r="F31" s="39">
        <f>IF($C$1="Весь период", SUMIFS(SYS_DB_PARTNERS!$E:$E, SYS_DB_PARTNERS!$A:$A, "Сделка", SYS_DB_PARTNERS!$C:$C, $A31, SYS_DB_PARTNERS!$D:$D, F$3), SUMIFS(SYS_DB_PARTNERS!$E:$E, SYS_DB_PARTNERS!$A:$A, "Сделка", SYS_DB_PARTNERS!$C:$C, $A31, SYS_DB_PARTNERS!$D:$D, F$3, SYS_DB_PARTNERS!$B:$B, $C$1))</f>
        <v>0</v>
      </c>
      <c r="G31" s="39">
        <f>IF($C$1="Весь период", SUMIFS(SYS_DB_PARTNERS!$E:$E, SYS_DB_PARTNERS!$A:$A, "Сделка", SYS_DB_PARTNERS!$C:$C, $A31, SYS_DB_PARTNERS!$D:$D, G$3), SUMIFS(SYS_DB_PARTNERS!$E:$E, SYS_DB_PARTNERS!$A:$A, "Сделка", SYS_DB_PARTNERS!$C:$C, $A31, SYS_DB_PARTNERS!$D:$D, G$3, SYS_DB_PARTNERS!$B:$B, $C$1))</f>
        <v>0</v>
      </c>
      <c r="H31" s="39">
        <f>IF($C$1="Весь период", SUMIFS(SYS_DB_PARTNERS!$E:$E, SYS_DB_PARTNERS!$A:$A, "Сделка", SYS_DB_PARTNERS!$C:$C, $A31, SYS_DB_PARTNERS!$D:$D, H$3), SUMIFS(SYS_DB_PARTNERS!$E:$E, SYS_DB_PARTNERS!$A:$A, "Сделка", SYS_DB_PARTNERS!$C:$C, $A31, SYS_DB_PARTNERS!$D:$D, H$3, SYS_DB_PARTNERS!$B:$B, $C$1))</f>
        <v>0</v>
      </c>
      <c r="I31" s="39">
        <f>IF($C$1="Весь период", SUMIFS(SYS_DB_PARTNERS!$E:$E, SYS_DB_PARTNERS!$A:$A, "Сделка", SYS_DB_PARTNERS!$C:$C, $A31, SYS_DB_PARTNERS!$D:$D, I$3), SUMIFS(SYS_DB_PARTNERS!$E:$E, SYS_DB_PARTNERS!$A:$A, "Сделка", SYS_DB_PARTNERS!$C:$C, $A31, SYS_DB_PARTNERS!$D:$D, I$3, SYS_DB_PARTNERS!$B:$B, $C$1))</f>
        <v>0</v>
      </c>
      <c r="J31" s="39">
        <f>SUM(D31:I31)</f>
        <v>4</v>
      </c>
      <c r="K31" s="39">
        <f>IF($C$1="Весь период", SUMIFS(SYS_DB_PARTNERS!$E:$E, SYS_DB_PARTNERS!$A:$A, "Предоплата", SYS_DB_PARTNERS!$C:$C, $A31), SUMIFS(SYS_DB_PARTNERS!$E:$E, SYS_DB_PARTNERS!$A:$A, "Предоплата", SYS_DB_PARTNERS!$C:$C, $A31, SYS_DB_PARTNERS!$B:$B, $C$1))</f>
        <v>4</v>
      </c>
      <c r="L31" s="39">
        <f>SUMIFS(SYS_DB_PARTNERS!$E:$E, SYS_DB_PARTNERS!$A:$A, "Без сделки", SYS_DB_PARTNERS!$C:$C, $A31)</f>
        <v>0</v>
      </c>
      <c r="M31" s="39" t="str">
        <f ca="1">GetPartnerBrandSplit($A31, $C$1)</f>
        <v>JETOUR (4 шт)</v>
      </c>
    </row>
    <row r="32" spans="1:13" x14ac:dyDescent="0.25">
      <c r="A32" s="39" t="s">
        <v>545</v>
      </c>
      <c r="B32" s="39" t="s">
        <v>19918</v>
      </c>
      <c r="C32" s="39">
        <f>IF($C$1="Весь период", SUMIFS(SYS_DB_PARTNERS!$E:$E, SYS_DB_PARTNERS!$A:$A, "Лид", SYS_DB_PARTNERS!$C:$C, $A32), SUMIFS(SYS_DB_PARTNERS!$E:$E, SYS_DB_PARTNERS!$A:$A, "Лид", SYS_DB_PARTNERS!$C:$C, $A32, SYS_DB_PARTNERS!$B:$B, $C$1))</f>
        <v>0</v>
      </c>
      <c r="D32" s="39">
        <f>IF($C$1="Весь период", SUMIFS(SYS_DB_PARTNERS!$E:$E, SYS_DB_PARTNERS!$A:$A, "Сделка", SYS_DB_PARTNERS!$C:$C, $A32, SYS_DB_PARTNERS!$D:$D, D$3), SUMIFS(SYS_DB_PARTNERS!$E:$E, SYS_DB_PARTNERS!$A:$A, "Сделка", SYS_DB_PARTNERS!$C:$C, $A32, SYS_DB_PARTNERS!$D:$D, D$3, SYS_DB_PARTNERS!$B:$B, $C$1))</f>
        <v>0</v>
      </c>
      <c r="E32" s="39">
        <f>IF($C$1="Весь период", SUMIFS(SYS_DB_PARTNERS!$E:$E, SYS_DB_PARTNERS!$A:$A, "Сделка", SYS_DB_PARTNERS!$C:$C, $A32, SYS_DB_PARTNERS!$D:$D, E$3), SUMIFS(SYS_DB_PARTNERS!$E:$E, SYS_DB_PARTNERS!$A:$A, "Сделка", SYS_DB_PARTNERS!$C:$C, $A32, SYS_DB_PARTNERS!$D:$D, E$3, SYS_DB_PARTNERS!$B:$B, $C$1))</f>
        <v>6</v>
      </c>
      <c r="F32" s="39">
        <f>IF($C$1="Весь период", SUMIFS(SYS_DB_PARTNERS!$E:$E, SYS_DB_PARTNERS!$A:$A, "Сделка", SYS_DB_PARTNERS!$C:$C, $A32, SYS_DB_PARTNERS!$D:$D, F$3), SUMIFS(SYS_DB_PARTNERS!$E:$E, SYS_DB_PARTNERS!$A:$A, "Сделка", SYS_DB_PARTNERS!$C:$C, $A32, SYS_DB_PARTNERS!$D:$D, F$3, SYS_DB_PARTNERS!$B:$B, $C$1))</f>
        <v>0</v>
      </c>
      <c r="G32" s="39">
        <f>IF($C$1="Весь период", SUMIFS(SYS_DB_PARTNERS!$E:$E, SYS_DB_PARTNERS!$A:$A, "Сделка", SYS_DB_PARTNERS!$C:$C, $A32, SYS_DB_PARTNERS!$D:$D, G$3), SUMIFS(SYS_DB_PARTNERS!$E:$E, SYS_DB_PARTNERS!$A:$A, "Сделка", SYS_DB_PARTNERS!$C:$C, $A32, SYS_DB_PARTNERS!$D:$D, G$3, SYS_DB_PARTNERS!$B:$B, $C$1))</f>
        <v>1</v>
      </c>
      <c r="H32" s="39">
        <f>IF($C$1="Весь период", SUMIFS(SYS_DB_PARTNERS!$E:$E, SYS_DB_PARTNERS!$A:$A, "Сделка", SYS_DB_PARTNERS!$C:$C, $A32, SYS_DB_PARTNERS!$D:$D, H$3), SUMIFS(SYS_DB_PARTNERS!$E:$E, SYS_DB_PARTNERS!$A:$A, "Сделка", SYS_DB_PARTNERS!$C:$C, $A32, SYS_DB_PARTNERS!$D:$D, H$3, SYS_DB_PARTNERS!$B:$B, $C$1))</f>
        <v>0</v>
      </c>
      <c r="I32" s="39">
        <f>IF($C$1="Весь период", SUMIFS(SYS_DB_PARTNERS!$E:$E, SYS_DB_PARTNERS!$A:$A, "Сделка", SYS_DB_PARTNERS!$C:$C, $A32, SYS_DB_PARTNERS!$D:$D, I$3), SUMIFS(SYS_DB_PARTNERS!$E:$E, SYS_DB_PARTNERS!$A:$A, "Сделка", SYS_DB_PARTNERS!$C:$C, $A32, SYS_DB_PARTNERS!$D:$D, I$3, SYS_DB_PARTNERS!$B:$B, $C$1))</f>
        <v>0</v>
      </c>
      <c r="J32" s="39">
        <f>SUM(D32:I32)</f>
        <v>7</v>
      </c>
      <c r="K32" s="39">
        <f>IF($C$1="Весь период", SUMIFS(SYS_DB_PARTNERS!$E:$E, SYS_DB_PARTNERS!$A:$A, "Предоплата", SYS_DB_PARTNERS!$C:$C, $A32), SUMIFS(SYS_DB_PARTNERS!$E:$E, SYS_DB_PARTNERS!$A:$A, "Предоплата", SYS_DB_PARTNERS!$C:$C, $A32, SYS_DB_PARTNERS!$B:$B, $C$1))</f>
        <v>5</v>
      </c>
      <c r="L32" s="39">
        <f>SUMIFS(SYS_DB_PARTNERS!$E:$E, SYS_DB_PARTNERS!$A:$A, "Без сделки", SYS_DB_PARTNERS!$C:$C, $A32)</f>
        <v>1</v>
      </c>
      <c r="M32" s="39" t="str">
        <f ca="1">GetPartnerBrandSplit($A32, $C$1)</f>
        <v>JETOUR (7 шт)</v>
      </c>
    </row>
    <row r="33" spans="1:13" x14ac:dyDescent="0.25">
      <c r="A33" s="39" t="s">
        <v>2175</v>
      </c>
      <c r="B33" s="39" t="s">
        <v>6413</v>
      </c>
      <c r="C33" s="39">
        <f>IF($C$1="Весь период", SUMIFS(SYS_DB_PARTNERS!$E:$E, SYS_DB_PARTNERS!$A:$A, "Лид", SYS_DB_PARTNERS!$C:$C, $A33), SUMIFS(SYS_DB_PARTNERS!$E:$E, SYS_DB_PARTNERS!$A:$A, "Лид", SYS_DB_PARTNERS!$C:$C, $A33, SYS_DB_PARTNERS!$B:$B, $C$1))</f>
        <v>0</v>
      </c>
      <c r="D33" s="39">
        <f>IF($C$1="Весь период", SUMIFS(SYS_DB_PARTNERS!$E:$E, SYS_DB_PARTNERS!$A:$A, "Сделка", SYS_DB_PARTNERS!$C:$C, $A33, SYS_DB_PARTNERS!$D:$D, D$3), SUMIFS(SYS_DB_PARTNERS!$E:$E, SYS_DB_PARTNERS!$A:$A, "Сделка", SYS_DB_PARTNERS!$C:$C, $A33, SYS_DB_PARTNERS!$D:$D, D$3, SYS_DB_PARTNERS!$B:$B, $C$1))</f>
        <v>0</v>
      </c>
      <c r="E33" s="39">
        <f>IF($C$1="Весь период", SUMIFS(SYS_DB_PARTNERS!$E:$E, SYS_DB_PARTNERS!$A:$A, "Сделка", SYS_DB_PARTNERS!$C:$C, $A33, SYS_DB_PARTNERS!$D:$D, E$3), SUMIFS(SYS_DB_PARTNERS!$E:$E, SYS_DB_PARTNERS!$A:$A, "Сделка", SYS_DB_PARTNERS!$C:$C, $A33, SYS_DB_PARTNERS!$D:$D, E$3, SYS_DB_PARTNERS!$B:$B, $C$1))</f>
        <v>1</v>
      </c>
      <c r="F33" s="39">
        <f>IF($C$1="Весь период", SUMIFS(SYS_DB_PARTNERS!$E:$E, SYS_DB_PARTNERS!$A:$A, "Сделка", SYS_DB_PARTNERS!$C:$C, $A33, SYS_DB_PARTNERS!$D:$D, F$3), SUMIFS(SYS_DB_PARTNERS!$E:$E, SYS_DB_PARTNERS!$A:$A, "Сделка", SYS_DB_PARTNERS!$C:$C, $A33, SYS_DB_PARTNERS!$D:$D, F$3, SYS_DB_PARTNERS!$B:$B, $C$1))</f>
        <v>0</v>
      </c>
      <c r="G33" s="39">
        <f>IF($C$1="Весь период", SUMIFS(SYS_DB_PARTNERS!$E:$E, SYS_DB_PARTNERS!$A:$A, "Сделка", SYS_DB_PARTNERS!$C:$C, $A33, SYS_DB_PARTNERS!$D:$D, G$3), SUMIFS(SYS_DB_PARTNERS!$E:$E, SYS_DB_PARTNERS!$A:$A, "Сделка", SYS_DB_PARTNERS!$C:$C, $A33, SYS_DB_PARTNERS!$D:$D, G$3, SYS_DB_PARTNERS!$B:$B, $C$1))</f>
        <v>0</v>
      </c>
      <c r="H33" s="39">
        <f>IF($C$1="Весь период", SUMIFS(SYS_DB_PARTNERS!$E:$E, SYS_DB_PARTNERS!$A:$A, "Сделка", SYS_DB_PARTNERS!$C:$C, $A33, SYS_DB_PARTNERS!$D:$D, H$3), SUMIFS(SYS_DB_PARTNERS!$E:$E, SYS_DB_PARTNERS!$A:$A, "Сделка", SYS_DB_PARTNERS!$C:$C, $A33, SYS_DB_PARTNERS!$D:$D, H$3, SYS_DB_PARTNERS!$B:$B, $C$1))</f>
        <v>0</v>
      </c>
      <c r="I33" s="39">
        <f>IF($C$1="Весь период", SUMIFS(SYS_DB_PARTNERS!$E:$E, SYS_DB_PARTNERS!$A:$A, "Сделка", SYS_DB_PARTNERS!$C:$C, $A33, SYS_DB_PARTNERS!$D:$D, I$3), SUMIFS(SYS_DB_PARTNERS!$E:$E, SYS_DB_PARTNERS!$A:$A, "Сделка", SYS_DB_PARTNERS!$C:$C, $A33, SYS_DB_PARTNERS!$D:$D, I$3, SYS_DB_PARTNERS!$B:$B, $C$1))</f>
        <v>0</v>
      </c>
      <c r="J33" s="39">
        <f>SUM(D33:I33)</f>
        <v>1</v>
      </c>
      <c r="K33" s="39">
        <f>IF($C$1="Весь период", SUMIFS(SYS_DB_PARTNERS!$E:$E, SYS_DB_PARTNERS!$A:$A, "Предоплата", SYS_DB_PARTNERS!$C:$C, $A33), SUMIFS(SYS_DB_PARTNERS!$E:$E, SYS_DB_PARTNERS!$A:$A, "Предоплата", SYS_DB_PARTNERS!$C:$C, $A33, SYS_DB_PARTNERS!$B:$B, $C$1))</f>
        <v>1</v>
      </c>
      <c r="L33" s="39">
        <f>SUMIFS(SYS_DB_PARTNERS!$E:$E, SYS_DB_PARTNERS!$A:$A, "Без сделки", SYS_DB_PARTNERS!$C:$C, $A33)</f>
        <v>1</v>
      </c>
      <c r="M33" s="39" t="str">
        <f ca="1">GetPartnerBrandSplit($A33, $C$1)</f>
        <v>JETOUR (1 шт)</v>
      </c>
    </row>
    <row r="34" spans="1:13" x14ac:dyDescent="0.25">
      <c r="A34" s="39" t="s">
        <v>200</v>
      </c>
      <c r="B34" s="39" t="s">
        <v>6353</v>
      </c>
      <c r="C34" s="39">
        <f>IF($C$1="Весь период", SUMIFS(SYS_DB_PARTNERS!$E:$E, SYS_DB_PARTNERS!$A:$A, "Лид", SYS_DB_PARTNERS!$C:$C, $A34), SUMIFS(SYS_DB_PARTNERS!$E:$E, SYS_DB_PARTNERS!$A:$A, "Лид", SYS_DB_PARTNERS!$C:$C, $A34, SYS_DB_PARTNERS!$B:$B, $C$1))</f>
        <v>0</v>
      </c>
      <c r="D34" s="39">
        <f>IF($C$1="Весь период", SUMIFS(SYS_DB_PARTNERS!$E:$E, SYS_DB_PARTNERS!$A:$A, "Сделка", SYS_DB_PARTNERS!$C:$C, $A34, SYS_DB_PARTNERS!$D:$D, D$3), SUMIFS(SYS_DB_PARTNERS!$E:$E, SYS_DB_PARTNERS!$A:$A, "Сделка", SYS_DB_PARTNERS!$C:$C, $A34, SYS_DB_PARTNERS!$D:$D, D$3, SYS_DB_PARTNERS!$B:$B, $C$1))</f>
        <v>1</v>
      </c>
      <c r="E34" s="39">
        <f>IF($C$1="Весь период", SUMIFS(SYS_DB_PARTNERS!$E:$E, SYS_DB_PARTNERS!$A:$A, "Сделка", SYS_DB_PARTNERS!$C:$C, $A34, SYS_DB_PARTNERS!$D:$D, E$3), SUMIFS(SYS_DB_PARTNERS!$E:$E, SYS_DB_PARTNERS!$A:$A, "Сделка", SYS_DB_PARTNERS!$C:$C, $A34, SYS_DB_PARTNERS!$D:$D, E$3, SYS_DB_PARTNERS!$B:$B, $C$1))</f>
        <v>4</v>
      </c>
      <c r="F34" s="39">
        <f>IF($C$1="Весь период", SUMIFS(SYS_DB_PARTNERS!$E:$E, SYS_DB_PARTNERS!$A:$A, "Сделка", SYS_DB_PARTNERS!$C:$C, $A34, SYS_DB_PARTNERS!$D:$D, F$3), SUMIFS(SYS_DB_PARTNERS!$E:$E, SYS_DB_PARTNERS!$A:$A, "Сделка", SYS_DB_PARTNERS!$C:$C, $A34, SYS_DB_PARTNERS!$D:$D, F$3, SYS_DB_PARTNERS!$B:$B, $C$1))</f>
        <v>0</v>
      </c>
      <c r="G34" s="39">
        <f>IF($C$1="Весь период", SUMIFS(SYS_DB_PARTNERS!$E:$E, SYS_DB_PARTNERS!$A:$A, "Сделка", SYS_DB_PARTNERS!$C:$C, $A34, SYS_DB_PARTNERS!$D:$D, G$3), SUMIFS(SYS_DB_PARTNERS!$E:$E, SYS_DB_PARTNERS!$A:$A, "Сделка", SYS_DB_PARTNERS!$C:$C, $A34, SYS_DB_PARTNERS!$D:$D, G$3, SYS_DB_PARTNERS!$B:$B, $C$1))</f>
        <v>2</v>
      </c>
      <c r="H34" s="39">
        <f>IF($C$1="Весь период", SUMIFS(SYS_DB_PARTNERS!$E:$E, SYS_DB_PARTNERS!$A:$A, "Сделка", SYS_DB_PARTNERS!$C:$C, $A34, SYS_DB_PARTNERS!$D:$D, H$3), SUMIFS(SYS_DB_PARTNERS!$E:$E, SYS_DB_PARTNERS!$A:$A, "Сделка", SYS_DB_PARTNERS!$C:$C, $A34, SYS_DB_PARTNERS!$D:$D, H$3, SYS_DB_PARTNERS!$B:$B, $C$1))</f>
        <v>1</v>
      </c>
      <c r="I34" s="39">
        <f>IF($C$1="Весь период", SUMIFS(SYS_DB_PARTNERS!$E:$E, SYS_DB_PARTNERS!$A:$A, "Сделка", SYS_DB_PARTNERS!$C:$C, $A34, SYS_DB_PARTNERS!$D:$D, I$3), SUMIFS(SYS_DB_PARTNERS!$E:$E, SYS_DB_PARTNERS!$A:$A, "Сделка", SYS_DB_PARTNERS!$C:$C, $A34, SYS_DB_PARTNERS!$D:$D, I$3, SYS_DB_PARTNERS!$B:$B, $C$1))</f>
        <v>0</v>
      </c>
      <c r="J34" s="39">
        <f>SUM(D34:I34)</f>
        <v>8</v>
      </c>
      <c r="K34" s="39">
        <f>IF($C$1="Весь период", SUMIFS(SYS_DB_PARTNERS!$E:$E, SYS_DB_PARTNERS!$A:$A, "Предоплата", SYS_DB_PARTNERS!$C:$C, $A34), SUMIFS(SYS_DB_PARTNERS!$E:$E, SYS_DB_PARTNERS!$A:$A, "Предоплата", SYS_DB_PARTNERS!$C:$C, $A34, SYS_DB_PARTNERS!$B:$B, $C$1))</f>
        <v>6</v>
      </c>
      <c r="L34" s="39">
        <f>SUMIFS(SYS_DB_PARTNERS!$E:$E, SYS_DB_PARTNERS!$A:$A, "Без сделки", SYS_DB_PARTNERS!$C:$C, $A34)</f>
        <v>1</v>
      </c>
      <c r="M34" s="39" t="str">
        <f ca="1">GetPartnerBrandSplit($A34, $C$1)</f>
        <v>JETOUR (8 шт)</v>
      </c>
    </row>
    <row r="35" spans="1:13" x14ac:dyDescent="0.25">
      <c r="A35" s="39" t="s">
        <v>114</v>
      </c>
      <c r="B35" s="39" t="s">
        <v>19918</v>
      </c>
      <c r="C35" s="39">
        <f>IF($C$1="Весь период", SUMIFS(SYS_DB_PARTNERS!$E:$E, SYS_DB_PARTNERS!$A:$A, "Лид", SYS_DB_PARTNERS!$C:$C, $A35), SUMIFS(SYS_DB_PARTNERS!$E:$E, SYS_DB_PARTNERS!$A:$A, "Лид", SYS_DB_PARTNERS!$C:$C, $A35, SYS_DB_PARTNERS!$B:$B, $C$1))</f>
        <v>0</v>
      </c>
      <c r="D35" s="39">
        <f>IF($C$1="Весь период", SUMIFS(SYS_DB_PARTNERS!$E:$E, SYS_DB_PARTNERS!$A:$A, "Сделка", SYS_DB_PARTNERS!$C:$C, $A35, SYS_DB_PARTNERS!$D:$D, D$3), SUMIFS(SYS_DB_PARTNERS!$E:$E, SYS_DB_PARTNERS!$A:$A, "Сделка", SYS_DB_PARTNERS!$C:$C, $A35, SYS_DB_PARTNERS!$D:$D, D$3, SYS_DB_PARTNERS!$B:$B, $C$1))</f>
        <v>0</v>
      </c>
      <c r="E35" s="39">
        <f>IF($C$1="Весь период", SUMIFS(SYS_DB_PARTNERS!$E:$E, SYS_DB_PARTNERS!$A:$A, "Сделка", SYS_DB_PARTNERS!$C:$C, $A35, SYS_DB_PARTNERS!$D:$D, E$3), SUMIFS(SYS_DB_PARTNERS!$E:$E, SYS_DB_PARTNERS!$A:$A, "Сделка", SYS_DB_PARTNERS!$C:$C, $A35, SYS_DB_PARTNERS!$D:$D, E$3, SYS_DB_PARTNERS!$B:$B, $C$1))</f>
        <v>2</v>
      </c>
      <c r="F35" s="39">
        <f>IF($C$1="Весь период", SUMIFS(SYS_DB_PARTNERS!$E:$E, SYS_DB_PARTNERS!$A:$A, "Сделка", SYS_DB_PARTNERS!$C:$C, $A35, SYS_DB_PARTNERS!$D:$D, F$3), SUMIFS(SYS_DB_PARTNERS!$E:$E, SYS_DB_PARTNERS!$A:$A, "Сделка", SYS_DB_PARTNERS!$C:$C, $A35, SYS_DB_PARTNERS!$D:$D, F$3, SYS_DB_PARTNERS!$B:$B, $C$1))</f>
        <v>0</v>
      </c>
      <c r="G35" s="39">
        <f>IF($C$1="Весь период", SUMIFS(SYS_DB_PARTNERS!$E:$E, SYS_DB_PARTNERS!$A:$A, "Сделка", SYS_DB_PARTNERS!$C:$C, $A35, SYS_DB_PARTNERS!$D:$D, G$3), SUMIFS(SYS_DB_PARTNERS!$E:$E, SYS_DB_PARTNERS!$A:$A, "Сделка", SYS_DB_PARTNERS!$C:$C, $A35, SYS_DB_PARTNERS!$D:$D, G$3, SYS_DB_PARTNERS!$B:$B, $C$1))</f>
        <v>0</v>
      </c>
      <c r="H35" s="39">
        <f>IF($C$1="Весь период", SUMIFS(SYS_DB_PARTNERS!$E:$E, SYS_DB_PARTNERS!$A:$A, "Сделка", SYS_DB_PARTNERS!$C:$C, $A35, SYS_DB_PARTNERS!$D:$D, H$3), SUMIFS(SYS_DB_PARTNERS!$E:$E, SYS_DB_PARTNERS!$A:$A, "Сделка", SYS_DB_PARTNERS!$C:$C, $A35, SYS_DB_PARTNERS!$D:$D, H$3, SYS_DB_PARTNERS!$B:$B, $C$1))</f>
        <v>0</v>
      </c>
      <c r="I35" s="39">
        <f>IF($C$1="Весь период", SUMIFS(SYS_DB_PARTNERS!$E:$E, SYS_DB_PARTNERS!$A:$A, "Сделка", SYS_DB_PARTNERS!$C:$C, $A35, SYS_DB_PARTNERS!$D:$D, I$3), SUMIFS(SYS_DB_PARTNERS!$E:$E, SYS_DB_PARTNERS!$A:$A, "Сделка", SYS_DB_PARTNERS!$C:$C, $A35, SYS_DB_PARTNERS!$D:$D, I$3, SYS_DB_PARTNERS!$B:$B, $C$1))</f>
        <v>0</v>
      </c>
      <c r="J35" s="39">
        <f>SUM(D35:I35)</f>
        <v>2</v>
      </c>
      <c r="K35" s="39">
        <f>IF($C$1="Весь период", SUMIFS(SYS_DB_PARTNERS!$E:$E, SYS_DB_PARTNERS!$A:$A, "Предоплата", SYS_DB_PARTNERS!$C:$C, $A35), SUMIFS(SYS_DB_PARTNERS!$E:$E, SYS_DB_PARTNERS!$A:$A, "Предоплата", SYS_DB_PARTNERS!$C:$C, $A35, SYS_DB_PARTNERS!$B:$B, $C$1))</f>
        <v>1</v>
      </c>
      <c r="L35" s="39">
        <f>SUMIFS(SYS_DB_PARTNERS!$E:$E, SYS_DB_PARTNERS!$A:$A, "Без сделки", SYS_DB_PARTNERS!$C:$C, $A35)</f>
        <v>0</v>
      </c>
      <c r="M35" s="39" t="str">
        <f ca="1">GetPartnerBrandSplit($A35, $C$1)</f>
        <v>LADA (2 шт)</v>
      </c>
    </row>
    <row r="36" spans="1:13" x14ac:dyDescent="0.25">
      <c r="A36" s="39" t="s">
        <v>557</v>
      </c>
      <c r="B36" s="39" t="s">
        <v>19918</v>
      </c>
      <c r="C36" s="39">
        <f>IF($C$1="Весь период", SUMIFS(SYS_DB_PARTNERS!$E:$E, SYS_DB_PARTNERS!$A:$A, "Лид", SYS_DB_PARTNERS!$C:$C, $A36), SUMIFS(SYS_DB_PARTNERS!$E:$E, SYS_DB_PARTNERS!$A:$A, "Лид", SYS_DB_PARTNERS!$C:$C, $A36, SYS_DB_PARTNERS!$B:$B, $C$1))</f>
        <v>0</v>
      </c>
      <c r="D36" s="39">
        <f>IF($C$1="Весь период", SUMIFS(SYS_DB_PARTNERS!$E:$E, SYS_DB_PARTNERS!$A:$A, "Сделка", SYS_DB_PARTNERS!$C:$C, $A36, SYS_DB_PARTNERS!$D:$D, D$3), SUMIFS(SYS_DB_PARTNERS!$E:$E, SYS_DB_PARTNERS!$A:$A, "Сделка", SYS_DB_PARTNERS!$C:$C, $A36, SYS_DB_PARTNERS!$D:$D, D$3, SYS_DB_PARTNERS!$B:$B, $C$1))</f>
        <v>1</v>
      </c>
      <c r="E36" s="39">
        <f>IF($C$1="Весь период", SUMIFS(SYS_DB_PARTNERS!$E:$E, SYS_DB_PARTNERS!$A:$A, "Сделка", SYS_DB_PARTNERS!$C:$C, $A36, SYS_DB_PARTNERS!$D:$D, E$3), SUMIFS(SYS_DB_PARTNERS!$E:$E, SYS_DB_PARTNERS!$A:$A, "Сделка", SYS_DB_PARTNERS!$C:$C, $A36, SYS_DB_PARTNERS!$D:$D, E$3, SYS_DB_PARTNERS!$B:$B, $C$1))</f>
        <v>3</v>
      </c>
      <c r="F36" s="39">
        <f>IF($C$1="Весь период", SUMIFS(SYS_DB_PARTNERS!$E:$E, SYS_DB_PARTNERS!$A:$A, "Сделка", SYS_DB_PARTNERS!$C:$C, $A36, SYS_DB_PARTNERS!$D:$D, F$3), SUMIFS(SYS_DB_PARTNERS!$E:$E, SYS_DB_PARTNERS!$A:$A, "Сделка", SYS_DB_PARTNERS!$C:$C, $A36, SYS_DB_PARTNERS!$D:$D, F$3, SYS_DB_PARTNERS!$B:$B, $C$1))</f>
        <v>0</v>
      </c>
      <c r="G36" s="39">
        <f>IF($C$1="Весь период", SUMIFS(SYS_DB_PARTNERS!$E:$E, SYS_DB_PARTNERS!$A:$A, "Сделка", SYS_DB_PARTNERS!$C:$C, $A36, SYS_DB_PARTNERS!$D:$D, G$3), SUMIFS(SYS_DB_PARTNERS!$E:$E, SYS_DB_PARTNERS!$A:$A, "Сделка", SYS_DB_PARTNERS!$C:$C, $A36, SYS_DB_PARTNERS!$D:$D, G$3, SYS_DB_PARTNERS!$B:$B, $C$1))</f>
        <v>0</v>
      </c>
      <c r="H36" s="39">
        <f>IF($C$1="Весь период", SUMIFS(SYS_DB_PARTNERS!$E:$E, SYS_DB_PARTNERS!$A:$A, "Сделка", SYS_DB_PARTNERS!$C:$C, $A36, SYS_DB_PARTNERS!$D:$D, H$3), SUMIFS(SYS_DB_PARTNERS!$E:$E, SYS_DB_PARTNERS!$A:$A, "Сделка", SYS_DB_PARTNERS!$C:$C, $A36, SYS_DB_PARTNERS!$D:$D, H$3, SYS_DB_PARTNERS!$B:$B, $C$1))</f>
        <v>0</v>
      </c>
      <c r="I36" s="39">
        <f>IF($C$1="Весь период", SUMIFS(SYS_DB_PARTNERS!$E:$E, SYS_DB_PARTNERS!$A:$A, "Сделка", SYS_DB_PARTNERS!$C:$C, $A36, SYS_DB_PARTNERS!$D:$D, I$3), SUMIFS(SYS_DB_PARTNERS!$E:$E, SYS_DB_PARTNERS!$A:$A, "Сделка", SYS_DB_PARTNERS!$C:$C, $A36, SYS_DB_PARTNERS!$D:$D, I$3, SYS_DB_PARTNERS!$B:$B, $C$1))</f>
        <v>0</v>
      </c>
      <c r="J36" s="39">
        <f>SUM(D36:I36)</f>
        <v>4</v>
      </c>
      <c r="K36" s="39">
        <f>IF($C$1="Весь период", SUMIFS(SYS_DB_PARTNERS!$E:$E, SYS_DB_PARTNERS!$A:$A, "Предоплата", SYS_DB_PARTNERS!$C:$C, $A36), SUMIFS(SYS_DB_PARTNERS!$E:$E, SYS_DB_PARTNERS!$A:$A, "Предоплата", SYS_DB_PARTNERS!$C:$C, $A36, SYS_DB_PARTNERS!$B:$B, $C$1))</f>
        <v>3</v>
      </c>
      <c r="L36" s="39">
        <f>SUMIFS(SYS_DB_PARTNERS!$E:$E, SYS_DB_PARTNERS!$A:$A, "Без сделки", SYS_DB_PARTNERS!$C:$C, $A36)</f>
        <v>0</v>
      </c>
      <c r="M36" s="39" t="str">
        <f ca="1">GetPartnerBrandSplit($A36, $C$1)</f>
        <v>SOLARIS (3 шт), JETOUR (1 шт)</v>
      </c>
    </row>
    <row r="37" spans="1:13" x14ac:dyDescent="0.25">
      <c r="A37" s="39" t="s">
        <v>903</v>
      </c>
      <c r="B37" s="39" t="s">
        <v>19918</v>
      </c>
      <c r="C37" s="39">
        <f>IF($C$1="Весь период", SUMIFS(SYS_DB_PARTNERS!$E:$E, SYS_DB_PARTNERS!$A:$A, "Лид", SYS_DB_PARTNERS!$C:$C, $A37), SUMIFS(SYS_DB_PARTNERS!$E:$E, SYS_DB_PARTNERS!$A:$A, "Лид", SYS_DB_PARTNERS!$C:$C, $A37, SYS_DB_PARTNERS!$B:$B, $C$1))</f>
        <v>0</v>
      </c>
      <c r="D37" s="39">
        <f>IF($C$1="Весь период", SUMIFS(SYS_DB_PARTNERS!$E:$E, SYS_DB_PARTNERS!$A:$A, "Сделка", SYS_DB_PARTNERS!$C:$C, $A37, SYS_DB_PARTNERS!$D:$D, D$3), SUMIFS(SYS_DB_PARTNERS!$E:$E, SYS_DB_PARTNERS!$A:$A, "Сделка", SYS_DB_PARTNERS!$C:$C, $A37, SYS_DB_PARTNERS!$D:$D, D$3, SYS_DB_PARTNERS!$B:$B, $C$1))</f>
        <v>1</v>
      </c>
      <c r="E37" s="39">
        <f>IF($C$1="Весь период", SUMIFS(SYS_DB_PARTNERS!$E:$E, SYS_DB_PARTNERS!$A:$A, "Сделка", SYS_DB_PARTNERS!$C:$C, $A37, SYS_DB_PARTNERS!$D:$D, E$3), SUMIFS(SYS_DB_PARTNERS!$E:$E, SYS_DB_PARTNERS!$A:$A, "Сделка", SYS_DB_PARTNERS!$C:$C, $A37, SYS_DB_PARTNERS!$D:$D, E$3, SYS_DB_PARTNERS!$B:$B, $C$1))</f>
        <v>2</v>
      </c>
      <c r="F37" s="39">
        <f>IF($C$1="Весь период", SUMIFS(SYS_DB_PARTNERS!$E:$E, SYS_DB_PARTNERS!$A:$A, "Сделка", SYS_DB_PARTNERS!$C:$C, $A37, SYS_DB_PARTNERS!$D:$D, F$3), SUMIFS(SYS_DB_PARTNERS!$E:$E, SYS_DB_PARTNERS!$A:$A, "Сделка", SYS_DB_PARTNERS!$C:$C, $A37, SYS_DB_PARTNERS!$D:$D, F$3, SYS_DB_PARTNERS!$B:$B, $C$1))</f>
        <v>0</v>
      </c>
      <c r="G37" s="39">
        <f>IF($C$1="Весь период", SUMIFS(SYS_DB_PARTNERS!$E:$E, SYS_DB_PARTNERS!$A:$A, "Сделка", SYS_DB_PARTNERS!$C:$C, $A37, SYS_DB_PARTNERS!$D:$D, G$3), SUMIFS(SYS_DB_PARTNERS!$E:$E, SYS_DB_PARTNERS!$A:$A, "Сделка", SYS_DB_PARTNERS!$C:$C, $A37, SYS_DB_PARTNERS!$D:$D, G$3, SYS_DB_PARTNERS!$B:$B, $C$1))</f>
        <v>0</v>
      </c>
      <c r="H37" s="39">
        <f>IF($C$1="Весь период", SUMIFS(SYS_DB_PARTNERS!$E:$E, SYS_DB_PARTNERS!$A:$A, "Сделка", SYS_DB_PARTNERS!$C:$C, $A37, SYS_DB_PARTNERS!$D:$D, H$3), SUMIFS(SYS_DB_PARTNERS!$E:$E, SYS_DB_PARTNERS!$A:$A, "Сделка", SYS_DB_PARTNERS!$C:$C, $A37, SYS_DB_PARTNERS!$D:$D, H$3, SYS_DB_PARTNERS!$B:$B, $C$1))</f>
        <v>0</v>
      </c>
      <c r="I37" s="39">
        <f>IF($C$1="Весь период", SUMIFS(SYS_DB_PARTNERS!$E:$E, SYS_DB_PARTNERS!$A:$A, "Сделка", SYS_DB_PARTNERS!$C:$C, $A37, SYS_DB_PARTNERS!$D:$D, I$3), SUMIFS(SYS_DB_PARTNERS!$E:$E, SYS_DB_PARTNERS!$A:$A, "Сделка", SYS_DB_PARTNERS!$C:$C, $A37, SYS_DB_PARTNERS!$D:$D, I$3, SYS_DB_PARTNERS!$B:$B, $C$1))</f>
        <v>0</v>
      </c>
      <c r="J37" s="39">
        <f>SUM(D37:I37)</f>
        <v>3</v>
      </c>
      <c r="K37" s="39">
        <f>IF($C$1="Весь период", SUMIFS(SYS_DB_PARTNERS!$E:$E, SYS_DB_PARTNERS!$A:$A, "Предоплата", SYS_DB_PARTNERS!$C:$C, $A37), SUMIFS(SYS_DB_PARTNERS!$E:$E, SYS_DB_PARTNERS!$A:$A, "Предоплата", SYS_DB_PARTNERS!$C:$C, $A37, SYS_DB_PARTNERS!$B:$B, $C$1))</f>
        <v>4</v>
      </c>
      <c r="L37" s="39">
        <f>SUMIFS(SYS_DB_PARTNERS!$E:$E, SYS_DB_PARTNERS!$A:$A, "Без сделки", SYS_DB_PARTNERS!$C:$C, $A37)</f>
        <v>1</v>
      </c>
      <c r="M37" s="39" t="str">
        <f ca="1">GetPartnerBrandSplit($A37, $C$1)</f>
        <v>JETOUR (3 шт)</v>
      </c>
    </row>
    <row r="38" spans="1:13" x14ac:dyDescent="0.25">
      <c r="A38" s="39" t="s">
        <v>1951</v>
      </c>
      <c r="B38" s="39" t="s">
        <v>6413</v>
      </c>
      <c r="C38" s="39">
        <f>IF($C$1="Весь период", SUMIFS(SYS_DB_PARTNERS!$E:$E, SYS_DB_PARTNERS!$A:$A, "Лид", SYS_DB_PARTNERS!$C:$C, $A38), SUMIFS(SYS_DB_PARTNERS!$E:$E, SYS_DB_PARTNERS!$A:$A, "Лид", SYS_DB_PARTNERS!$C:$C, $A38, SYS_DB_PARTNERS!$B:$B, $C$1))</f>
        <v>0</v>
      </c>
      <c r="D38" s="39">
        <f>IF($C$1="Весь период", SUMIFS(SYS_DB_PARTNERS!$E:$E, SYS_DB_PARTNERS!$A:$A, "Сделка", SYS_DB_PARTNERS!$C:$C, $A38, SYS_DB_PARTNERS!$D:$D, D$3), SUMIFS(SYS_DB_PARTNERS!$E:$E, SYS_DB_PARTNERS!$A:$A, "Сделка", SYS_DB_PARTNERS!$C:$C, $A38, SYS_DB_PARTNERS!$D:$D, D$3, SYS_DB_PARTNERS!$B:$B, $C$1))</f>
        <v>0</v>
      </c>
      <c r="E38" s="39">
        <f>IF($C$1="Весь период", SUMIFS(SYS_DB_PARTNERS!$E:$E, SYS_DB_PARTNERS!$A:$A, "Сделка", SYS_DB_PARTNERS!$C:$C, $A38, SYS_DB_PARTNERS!$D:$D, E$3), SUMIFS(SYS_DB_PARTNERS!$E:$E, SYS_DB_PARTNERS!$A:$A, "Сделка", SYS_DB_PARTNERS!$C:$C, $A38, SYS_DB_PARTNERS!$D:$D, E$3, SYS_DB_PARTNERS!$B:$B, $C$1))</f>
        <v>0</v>
      </c>
      <c r="F38" s="39">
        <f>IF($C$1="Весь период", SUMIFS(SYS_DB_PARTNERS!$E:$E, SYS_DB_PARTNERS!$A:$A, "Сделка", SYS_DB_PARTNERS!$C:$C, $A38, SYS_DB_PARTNERS!$D:$D, F$3), SUMIFS(SYS_DB_PARTNERS!$E:$E, SYS_DB_PARTNERS!$A:$A, "Сделка", SYS_DB_PARTNERS!$C:$C, $A38, SYS_DB_PARTNERS!$D:$D, F$3, SYS_DB_PARTNERS!$B:$B, $C$1))</f>
        <v>0</v>
      </c>
      <c r="G38" s="39">
        <f>IF($C$1="Весь период", SUMIFS(SYS_DB_PARTNERS!$E:$E, SYS_DB_PARTNERS!$A:$A, "Сделка", SYS_DB_PARTNERS!$C:$C, $A38, SYS_DB_PARTNERS!$D:$D, G$3), SUMIFS(SYS_DB_PARTNERS!$E:$E, SYS_DB_PARTNERS!$A:$A, "Сделка", SYS_DB_PARTNERS!$C:$C, $A38, SYS_DB_PARTNERS!$D:$D, G$3, SYS_DB_PARTNERS!$B:$B, $C$1))</f>
        <v>1</v>
      </c>
      <c r="H38" s="39">
        <f>IF($C$1="Весь период", SUMIFS(SYS_DB_PARTNERS!$E:$E, SYS_DB_PARTNERS!$A:$A, "Сделка", SYS_DB_PARTNERS!$C:$C, $A38, SYS_DB_PARTNERS!$D:$D, H$3), SUMIFS(SYS_DB_PARTNERS!$E:$E, SYS_DB_PARTNERS!$A:$A, "Сделка", SYS_DB_PARTNERS!$C:$C, $A38, SYS_DB_PARTNERS!$D:$D, H$3, SYS_DB_PARTNERS!$B:$B, $C$1))</f>
        <v>0</v>
      </c>
      <c r="I38" s="39">
        <f>IF($C$1="Весь период", SUMIFS(SYS_DB_PARTNERS!$E:$E, SYS_DB_PARTNERS!$A:$A, "Сделка", SYS_DB_PARTNERS!$C:$C, $A38, SYS_DB_PARTNERS!$D:$D, I$3), SUMIFS(SYS_DB_PARTNERS!$E:$E, SYS_DB_PARTNERS!$A:$A, "Сделка", SYS_DB_PARTNERS!$C:$C, $A38, SYS_DB_PARTNERS!$D:$D, I$3, SYS_DB_PARTNERS!$B:$B, $C$1))</f>
        <v>2</v>
      </c>
      <c r="J38" s="39">
        <f>SUM(D38:I38)</f>
        <v>3</v>
      </c>
      <c r="K38" s="39">
        <f>IF($C$1="Весь период", SUMIFS(SYS_DB_PARTNERS!$E:$E, SYS_DB_PARTNERS!$A:$A, "Предоплата", SYS_DB_PARTNERS!$C:$C, $A38), SUMIFS(SYS_DB_PARTNERS!$E:$E, SYS_DB_PARTNERS!$A:$A, "Предоплата", SYS_DB_PARTNERS!$C:$C, $A38, SYS_DB_PARTNERS!$B:$B, $C$1))</f>
        <v>1</v>
      </c>
      <c r="L38" s="39">
        <f>SUMIFS(SYS_DB_PARTNERS!$E:$E, SYS_DB_PARTNERS!$A:$A, "Без сделки", SYS_DB_PARTNERS!$C:$C, $A38)</f>
        <v>0</v>
      </c>
      <c r="M38" s="39" t="str">
        <f ca="1">GetPartnerBrandSplit($A38, $C$1)</f>
        <v>LADA (3 шт)</v>
      </c>
    </row>
    <row r="39" spans="1:13" x14ac:dyDescent="0.25">
      <c r="A39" s="39" t="s">
        <v>266</v>
      </c>
      <c r="B39" s="39" t="s">
        <v>6356</v>
      </c>
      <c r="C39" s="39">
        <f>IF($C$1="Весь период", SUMIFS(SYS_DB_PARTNERS!$E:$E, SYS_DB_PARTNERS!$A:$A, "Лид", SYS_DB_PARTNERS!$C:$C, $A39), SUMIFS(SYS_DB_PARTNERS!$E:$E, SYS_DB_PARTNERS!$A:$A, "Лид", SYS_DB_PARTNERS!$C:$C, $A39, SYS_DB_PARTNERS!$B:$B, $C$1))</f>
        <v>0</v>
      </c>
      <c r="D39" s="39">
        <f>IF($C$1="Весь период", SUMIFS(SYS_DB_PARTNERS!$E:$E, SYS_DB_PARTNERS!$A:$A, "Сделка", SYS_DB_PARTNERS!$C:$C, $A39, SYS_DB_PARTNERS!$D:$D, D$3), SUMIFS(SYS_DB_PARTNERS!$E:$E, SYS_DB_PARTNERS!$A:$A, "Сделка", SYS_DB_PARTNERS!$C:$C, $A39, SYS_DB_PARTNERS!$D:$D, D$3, SYS_DB_PARTNERS!$B:$B, $C$1))</f>
        <v>0</v>
      </c>
      <c r="E39" s="39">
        <f>IF($C$1="Весь период", SUMIFS(SYS_DB_PARTNERS!$E:$E, SYS_DB_PARTNERS!$A:$A, "Сделка", SYS_DB_PARTNERS!$C:$C, $A39, SYS_DB_PARTNERS!$D:$D, E$3), SUMIFS(SYS_DB_PARTNERS!$E:$E, SYS_DB_PARTNERS!$A:$A, "Сделка", SYS_DB_PARTNERS!$C:$C, $A39, SYS_DB_PARTNERS!$D:$D, E$3, SYS_DB_PARTNERS!$B:$B, $C$1))</f>
        <v>4</v>
      </c>
      <c r="F39" s="39">
        <f>IF($C$1="Весь период", SUMIFS(SYS_DB_PARTNERS!$E:$E, SYS_DB_PARTNERS!$A:$A, "Сделка", SYS_DB_PARTNERS!$C:$C, $A39, SYS_DB_PARTNERS!$D:$D, F$3), SUMIFS(SYS_DB_PARTNERS!$E:$E, SYS_DB_PARTNERS!$A:$A, "Сделка", SYS_DB_PARTNERS!$C:$C, $A39, SYS_DB_PARTNERS!$D:$D, F$3, SYS_DB_PARTNERS!$B:$B, $C$1))</f>
        <v>0</v>
      </c>
      <c r="G39" s="39">
        <f>IF($C$1="Весь период", SUMIFS(SYS_DB_PARTNERS!$E:$E, SYS_DB_PARTNERS!$A:$A, "Сделка", SYS_DB_PARTNERS!$C:$C, $A39, SYS_DB_PARTNERS!$D:$D, G$3), SUMIFS(SYS_DB_PARTNERS!$E:$E, SYS_DB_PARTNERS!$A:$A, "Сделка", SYS_DB_PARTNERS!$C:$C, $A39, SYS_DB_PARTNERS!$D:$D, G$3, SYS_DB_PARTNERS!$B:$B, $C$1))</f>
        <v>2</v>
      </c>
      <c r="H39" s="39">
        <f>IF($C$1="Весь период", SUMIFS(SYS_DB_PARTNERS!$E:$E, SYS_DB_PARTNERS!$A:$A, "Сделка", SYS_DB_PARTNERS!$C:$C, $A39, SYS_DB_PARTNERS!$D:$D, H$3), SUMIFS(SYS_DB_PARTNERS!$E:$E, SYS_DB_PARTNERS!$A:$A, "Сделка", SYS_DB_PARTNERS!$C:$C, $A39, SYS_DB_PARTNERS!$D:$D, H$3, SYS_DB_PARTNERS!$B:$B, $C$1))</f>
        <v>0</v>
      </c>
      <c r="I39" s="39">
        <f>IF($C$1="Весь период", SUMIFS(SYS_DB_PARTNERS!$E:$E, SYS_DB_PARTNERS!$A:$A, "Сделка", SYS_DB_PARTNERS!$C:$C, $A39, SYS_DB_PARTNERS!$D:$D, I$3), SUMIFS(SYS_DB_PARTNERS!$E:$E, SYS_DB_PARTNERS!$A:$A, "Сделка", SYS_DB_PARTNERS!$C:$C, $A39, SYS_DB_PARTNERS!$D:$D, I$3, SYS_DB_PARTNERS!$B:$B, $C$1))</f>
        <v>0</v>
      </c>
      <c r="J39" s="39">
        <f>SUM(D39:I39)</f>
        <v>6</v>
      </c>
      <c r="K39" s="39">
        <f>IF($C$1="Весь период", SUMIFS(SYS_DB_PARTNERS!$E:$E, SYS_DB_PARTNERS!$A:$A, "Предоплата", SYS_DB_PARTNERS!$C:$C, $A39), SUMIFS(SYS_DB_PARTNERS!$E:$E, SYS_DB_PARTNERS!$A:$A, "Предоплата", SYS_DB_PARTNERS!$C:$C, $A39, SYS_DB_PARTNERS!$B:$B, $C$1))</f>
        <v>6</v>
      </c>
      <c r="L39" s="39">
        <f>SUMIFS(SYS_DB_PARTNERS!$E:$E, SYS_DB_PARTNERS!$A:$A, "Без сделки", SYS_DB_PARTNERS!$C:$C, $A39)</f>
        <v>0</v>
      </c>
      <c r="M39" s="39" t="str">
        <f ca="1">GetPartnerBrandSplit($A39, $C$1)</f>
        <v>JETOUR (6 шт)</v>
      </c>
    </row>
    <row r="40" spans="1:13" x14ac:dyDescent="0.25">
      <c r="A40" s="39" t="s">
        <v>243</v>
      </c>
      <c r="B40" s="39" t="s">
        <v>19918</v>
      </c>
      <c r="C40" s="39">
        <f>IF($C$1="Весь период", SUMIFS(SYS_DB_PARTNERS!$E:$E, SYS_DB_PARTNERS!$A:$A, "Лид", SYS_DB_PARTNERS!$C:$C, $A40), SUMIFS(SYS_DB_PARTNERS!$E:$E, SYS_DB_PARTNERS!$A:$A, "Лид", SYS_DB_PARTNERS!$C:$C, $A40, SYS_DB_PARTNERS!$B:$B, $C$1))</f>
        <v>0</v>
      </c>
      <c r="D40" s="39">
        <f>IF($C$1="Весь период", SUMIFS(SYS_DB_PARTNERS!$E:$E, SYS_DB_PARTNERS!$A:$A, "Сделка", SYS_DB_PARTNERS!$C:$C, $A40, SYS_DB_PARTNERS!$D:$D, D$3), SUMIFS(SYS_DB_PARTNERS!$E:$E, SYS_DB_PARTNERS!$A:$A, "Сделка", SYS_DB_PARTNERS!$C:$C, $A40, SYS_DB_PARTNERS!$D:$D, D$3, SYS_DB_PARTNERS!$B:$B, $C$1))</f>
        <v>1</v>
      </c>
      <c r="E40" s="39">
        <f>IF($C$1="Весь период", SUMIFS(SYS_DB_PARTNERS!$E:$E, SYS_DB_PARTNERS!$A:$A, "Сделка", SYS_DB_PARTNERS!$C:$C, $A40, SYS_DB_PARTNERS!$D:$D, E$3), SUMIFS(SYS_DB_PARTNERS!$E:$E, SYS_DB_PARTNERS!$A:$A, "Сделка", SYS_DB_PARTNERS!$C:$C, $A40, SYS_DB_PARTNERS!$D:$D, E$3, SYS_DB_PARTNERS!$B:$B, $C$1))</f>
        <v>0</v>
      </c>
      <c r="F40" s="39">
        <f>IF($C$1="Весь период", SUMIFS(SYS_DB_PARTNERS!$E:$E, SYS_DB_PARTNERS!$A:$A, "Сделка", SYS_DB_PARTNERS!$C:$C, $A40, SYS_DB_PARTNERS!$D:$D, F$3), SUMIFS(SYS_DB_PARTNERS!$E:$E, SYS_DB_PARTNERS!$A:$A, "Сделка", SYS_DB_PARTNERS!$C:$C, $A40, SYS_DB_PARTNERS!$D:$D, F$3, SYS_DB_PARTNERS!$B:$B, $C$1))</f>
        <v>0</v>
      </c>
      <c r="G40" s="39">
        <f>IF($C$1="Весь период", SUMIFS(SYS_DB_PARTNERS!$E:$E, SYS_DB_PARTNERS!$A:$A, "Сделка", SYS_DB_PARTNERS!$C:$C, $A40, SYS_DB_PARTNERS!$D:$D, G$3), SUMIFS(SYS_DB_PARTNERS!$E:$E, SYS_DB_PARTNERS!$A:$A, "Сделка", SYS_DB_PARTNERS!$C:$C, $A40, SYS_DB_PARTNERS!$D:$D, G$3, SYS_DB_PARTNERS!$B:$B, $C$1))</f>
        <v>0</v>
      </c>
      <c r="H40" s="39">
        <f>IF($C$1="Весь период", SUMIFS(SYS_DB_PARTNERS!$E:$E, SYS_DB_PARTNERS!$A:$A, "Сделка", SYS_DB_PARTNERS!$C:$C, $A40, SYS_DB_PARTNERS!$D:$D, H$3), SUMIFS(SYS_DB_PARTNERS!$E:$E, SYS_DB_PARTNERS!$A:$A, "Сделка", SYS_DB_PARTNERS!$C:$C, $A40, SYS_DB_PARTNERS!$D:$D, H$3, SYS_DB_PARTNERS!$B:$B, $C$1))</f>
        <v>0</v>
      </c>
      <c r="I40" s="39">
        <f>IF($C$1="Весь период", SUMIFS(SYS_DB_PARTNERS!$E:$E, SYS_DB_PARTNERS!$A:$A, "Сделка", SYS_DB_PARTNERS!$C:$C, $A40, SYS_DB_PARTNERS!$D:$D, I$3), SUMIFS(SYS_DB_PARTNERS!$E:$E, SYS_DB_PARTNERS!$A:$A, "Сделка", SYS_DB_PARTNERS!$C:$C, $A40, SYS_DB_PARTNERS!$D:$D, I$3, SYS_DB_PARTNERS!$B:$B, $C$1))</f>
        <v>0</v>
      </c>
      <c r="J40" s="39">
        <f>SUM(D40:I40)</f>
        <v>1</v>
      </c>
      <c r="K40" s="39">
        <f>IF($C$1="Весь период", SUMIFS(SYS_DB_PARTNERS!$E:$E, SYS_DB_PARTNERS!$A:$A, "Предоплата", SYS_DB_PARTNERS!$C:$C, $A40), SUMIFS(SYS_DB_PARTNERS!$E:$E, SYS_DB_PARTNERS!$A:$A, "Предоплата", SYS_DB_PARTNERS!$C:$C, $A40, SYS_DB_PARTNERS!$B:$B, $C$1))</f>
        <v>1</v>
      </c>
      <c r="L40" s="39">
        <f>SUMIFS(SYS_DB_PARTNERS!$E:$E, SYS_DB_PARTNERS!$A:$A, "Без сделки", SYS_DB_PARTNERS!$C:$C, $A40)</f>
        <v>0</v>
      </c>
      <c r="M40" s="39" t="str">
        <f ca="1">GetPartnerBrandSplit($A40, $C$1)</f>
        <v>LADA (1 шт)</v>
      </c>
    </row>
    <row r="41" spans="1:13" x14ac:dyDescent="0.25">
      <c r="A41" s="39" t="s">
        <v>2739</v>
      </c>
      <c r="B41" s="39" t="s">
        <v>19918</v>
      </c>
      <c r="C41" s="39">
        <f>IF($C$1="Весь период", SUMIFS(SYS_DB_PARTNERS!$E:$E, SYS_DB_PARTNERS!$A:$A, "Лид", SYS_DB_PARTNERS!$C:$C, $A41), SUMIFS(SYS_DB_PARTNERS!$E:$E, SYS_DB_PARTNERS!$A:$A, "Лид", SYS_DB_PARTNERS!$C:$C, $A41, SYS_DB_PARTNERS!$B:$B, $C$1))</f>
        <v>0</v>
      </c>
      <c r="D41" s="39">
        <f>IF($C$1="Весь период", SUMIFS(SYS_DB_PARTNERS!$E:$E, SYS_DB_PARTNERS!$A:$A, "Сделка", SYS_DB_PARTNERS!$C:$C, $A41, SYS_DB_PARTNERS!$D:$D, D$3), SUMIFS(SYS_DB_PARTNERS!$E:$E, SYS_DB_PARTNERS!$A:$A, "Сделка", SYS_DB_PARTNERS!$C:$C, $A41, SYS_DB_PARTNERS!$D:$D, D$3, SYS_DB_PARTNERS!$B:$B, $C$1))</f>
        <v>0</v>
      </c>
      <c r="E41" s="39">
        <f>IF($C$1="Весь период", SUMIFS(SYS_DB_PARTNERS!$E:$E, SYS_DB_PARTNERS!$A:$A, "Сделка", SYS_DB_PARTNERS!$C:$C, $A41, SYS_DB_PARTNERS!$D:$D, E$3), SUMIFS(SYS_DB_PARTNERS!$E:$E, SYS_DB_PARTNERS!$A:$A, "Сделка", SYS_DB_PARTNERS!$C:$C, $A41, SYS_DB_PARTNERS!$D:$D, E$3, SYS_DB_PARTNERS!$B:$B, $C$1))</f>
        <v>0</v>
      </c>
      <c r="F41" s="39">
        <f>IF($C$1="Весь период", SUMIFS(SYS_DB_PARTNERS!$E:$E, SYS_DB_PARTNERS!$A:$A, "Сделка", SYS_DB_PARTNERS!$C:$C, $A41, SYS_DB_PARTNERS!$D:$D, F$3), SUMIFS(SYS_DB_PARTNERS!$E:$E, SYS_DB_PARTNERS!$A:$A, "Сделка", SYS_DB_PARTNERS!$C:$C, $A41, SYS_DB_PARTNERS!$D:$D, F$3, SYS_DB_PARTNERS!$B:$B, $C$1))</f>
        <v>0</v>
      </c>
      <c r="G41" s="39">
        <f>IF($C$1="Весь период", SUMIFS(SYS_DB_PARTNERS!$E:$E, SYS_DB_PARTNERS!$A:$A, "Сделка", SYS_DB_PARTNERS!$C:$C, $A41, SYS_DB_PARTNERS!$D:$D, G$3), SUMIFS(SYS_DB_PARTNERS!$E:$E, SYS_DB_PARTNERS!$A:$A, "Сделка", SYS_DB_PARTNERS!$C:$C, $A41, SYS_DB_PARTNERS!$D:$D, G$3, SYS_DB_PARTNERS!$B:$B, $C$1))</f>
        <v>0</v>
      </c>
      <c r="H41" s="39">
        <f>IF($C$1="Весь период", SUMIFS(SYS_DB_PARTNERS!$E:$E, SYS_DB_PARTNERS!$A:$A, "Сделка", SYS_DB_PARTNERS!$C:$C, $A41, SYS_DB_PARTNERS!$D:$D, H$3), SUMIFS(SYS_DB_PARTNERS!$E:$E, SYS_DB_PARTNERS!$A:$A, "Сделка", SYS_DB_PARTNERS!$C:$C, $A41, SYS_DB_PARTNERS!$D:$D, H$3, SYS_DB_PARTNERS!$B:$B, $C$1))</f>
        <v>0</v>
      </c>
      <c r="I41" s="39">
        <f>IF($C$1="Весь период", SUMIFS(SYS_DB_PARTNERS!$E:$E, SYS_DB_PARTNERS!$A:$A, "Сделка", SYS_DB_PARTNERS!$C:$C, $A41, SYS_DB_PARTNERS!$D:$D, I$3), SUMIFS(SYS_DB_PARTNERS!$E:$E, SYS_DB_PARTNERS!$A:$A, "Сделка", SYS_DB_PARTNERS!$C:$C, $A41, SYS_DB_PARTNERS!$D:$D, I$3, SYS_DB_PARTNERS!$B:$B, $C$1))</f>
        <v>0</v>
      </c>
      <c r="J41" s="39">
        <f>SUM(D41:I41)</f>
        <v>0</v>
      </c>
      <c r="K41" s="39">
        <f>IF($C$1="Весь период", SUMIFS(SYS_DB_PARTNERS!$E:$E, SYS_DB_PARTNERS!$A:$A, "Предоплата", SYS_DB_PARTNERS!$C:$C, $A41), SUMIFS(SYS_DB_PARTNERS!$E:$E, SYS_DB_PARTNERS!$A:$A, "Предоплата", SYS_DB_PARTNERS!$C:$C, $A41, SYS_DB_PARTNERS!$B:$B, $C$1))</f>
        <v>0</v>
      </c>
      <c r="L41" s="39">
        <f>SUMIFS(SYS_DB_PARTNERS!$E:$E, SYS_DB_PARTNERS!$A:$A, "Без сделки", SYS_DB_PARTNERS!$C:$C, $A41)</f>
        <v>0</v>
      </c>
      <c r="M41" s="39" t="str">
        <f ca="1">GetPartnerBrandSplit($A41, $C$1)</f>
        <v/>
      </c>
    </row>
    <row r="42" spans="1:13" x14ac:dyDescent="0.25">
      <c r="A42" s="39" t="s">
        <v>886</v>
      </c>
      <c r="B42" s="39" t="s">
        <v>19918</v>
      </c>
      <c r="C42" s="39">
        <f>IF($C$1="Весь период", SUMIFS(SYS_DB_PARTNERS!$E:$E, SYS_DB_PARTNERS!$A:$A, "Лид", SYS_DB_PARTNERS!$C:$C, $A42), SUMIFS(SYS_DB_PARTNERS!$E:$E, SYS_DB_PARTNERS!$A:$A, "Лид", SYS_DB_PARTNERS!$C:$C, $A42, SYS_DB_PARTNERS!$B:$B, $C$1))</f>
        <v>0</v>
      </c>
      <c r="D42" s="39">
        <f>IF($C$1="Весь период", SUMIFS(SYS_DB_PARTNERS!$E:$E, SYS_DB_PARTNERS!$A:$A, "Сделка", SYS_DB_PARTNERS!$C:$C, $A42, SYS_DB_PARTNERS!$D:$D, D$3), SUMIFS(SYS_DB_PARTNERS!$E:$E, SYS_DB_PARTNERS!$A:$A, "Сделка", SYS_DB_PARTNERS!$C:$C, $A42, SYS_DB_PARTNERS!$D:$D, D$3, SYS_DB_PARTNERS!$B:$B, $C$1))</f>
        <v>0</v>
      </c>
      <c r="E42" s="39">
        <f>IF($C$1="Весь период", SUMIFS(SYS_DB_PARTNERS!$E:$E, SYS_DB_PARTNERS!$A:$A, "Сделка", SYS_DB_PARTNERS!$C:$C, $A42, SYS_DB_PARTNERS!$D:$D, E$3), SUMIFS(SYS_DB_PARTNERS!$E:$E, SYS_DB_PARTNERS!$A:$A, "Сделка", SYS_DB_PARTNERS!$C:$C, $A42, SYS_DB_PARTNERS!$D:$D, E$3, SYS_DB_PARTNERS!$B:$B, $C$1))</f>
        <v>3</v>
      </c>
      <c r="F42" s="39">
        <f>IF($C$1="Весь период", SUMIFS(SYS_DB_PARTNERS!$E:$E, SYS_DB_PARTNERS!$A:$A, "Сделка", SYS_DB_PARTNERS!$C:$C, $A42, SYS_DB_PARTNERS!$D:$D, F$3), SUMIFS(SYS_DB_PARTNERS!$E:$E, SYS_DB_PARTNERS!$A:$A, "Сделка", SYS_DB_PARTNERS!$C:$C, $A42, SYS_DB_PARTNERS!$D:$D, F$3, SYS_DB_PARTNERS!$B:$B, $C$1))</f>
        <v>0</v>
      </c>
      <c r="G42" s="39">
        <f>IF($C$1="Весь период", SUMIFS(SYS_DB_PARTNERS!$E:$E, SYS_DB_PARTNERS!$A:$A, "Сделка", SYS_DB_PARTNERS!$C:$C, $A42, SYS_DB_PARTNERS!$D:$D, G$3), SUMIFS(SYS_DB_PARTNERS!$E:$E, SYS_DB_PARTNERS!$A:$A, "Сделка", SYS_DB_PARTNERS!$C:$C, $A42, SYS_DB_PARTNERS!$D:$D, G$3, SYS_DB_PARTNERS!$B:$B, $C$1))</f>
        <v>0</v>
      </c>
      <c r="H42" s="39">
        <f>IF($C$1="Весь период", SUMIFS(SYS_DB_PARTNERS!$E:$E, SYS_DB_PARTNERS!$A:$A, "Сделка", SYS_DB_PARTNERS!$C:$C, $A42, SYS_DB_PARTNERS!$D:$D, H$3), SUMIFS(SYS_DB_PARTNERS!$E:$E, SYS_DB_PARTNERS!$A:$A, "Сделка", SYS_DB_PARTNERS!$C:$C, $A42, SYS_DB_PARTNERS!$D:$D, H$3, SYS_DB_PARTNERS!$B:$B, $C$1))</f>
        <v>0</v>
      </c>
      <c r="I42" s="39">
        <f>IF($C$1="Весь период", SUMIFS(SYS_DB_PARTNERS!$E:$E, SYS_DB_PARTNERS!$A:$A, "Сделка", SYS_DB_PARTNERS!$C:$C, $A42, SYS_DB_PARTNERS!$D:$D, I$3), SUMIFS(SYS_DB_PARTNERS!$E:$E, SYS_DB_PARTNERS!$A:$A, "Сделка", SYS_DB_PARTNERS!$C:$C, $A42, SYS_DB_PARTNERS!$D:$D, I$3, SYS_DB_PARTNERS!$B:$B, $C$1))</f>
        <v>0</v>
      </c>
      <c r="J42" s="39">
        <f>SUM(D42:I42)</f>
        <v>3</v>
      </c>
      <c r="K42" s="39">
        <f>IF($C$1="Весь период", SUMIFS(SYS_DB_PARTNERS!$E:$E, SYS_DB_PARTNERS!$A:$A, "Предоплата", SYS_DB_PARTNERS!$C:$C, $A42), SUMIFS(SYS_DB_PARTNERS!$E:$E, SYS_DB_PARTNERS!$A:$A, "Предоплата", SYS_DB_PARTNERS!$C:$C, $A42, SYS_DB_PARTNERS!$B:$B, $C$1))</f>
        <v>3</v>
      </c>
      <c r="L42" s="39">
        <f>SUMIFS(SYS_DB_PARTNERS!$E:$E, SYS_DB_PARTNERS!$A:$A, "Без сделки", SYS_DB_PARTNERS!$C:$C, $A42)</f>
        <v>1</v>
      </c>
      <c r="M42" s="39" t="str">
        <f ca="1">GetPartnerBrandSplit($A42, $C$1)</f>
        <v>JETOUR (3 шт)</v>
      </c>
    </row>
    <row r="43" spans="1:13" x14ac:dyDescent="0.25">
      <c r="A43" s="39" t="s">
        <v>2472</v>
      </c>
      <c r="B43" s="39" t="s">
        <v>6356</v>
      </c>
      <c r="C43" s="39">
        <f>IF($C$1="Весь период", SUMIFS(SYS_DB_PARTNERS!$E:$E, SYS_DB_PARTNERS!$A:$A, "Лид", SYS_DB_PARTNERS!$C:$C, $A43), SUMIFS(SYS_DB_PARTNERS!$E:$E, SYS_DB_PARTNERS!$A:$A, "Лид", SYS_DB_PARTNERS!$C:$C, $A43, SYS_DB_PARTNERS!$B:$B, $C$1))</f>
        <v>0</v>
      </c>
      <c r="D43" s="39">
        <f>IF($C$1="Весь период", SUMIFS(SYS_DB_PARTNERS!$E:$E, SYS_DB_PARTNERS!$A:$A, "Сделка", SYS_DB_PARTNERS!$C:$C, $A43, SYS_DB_PARTNERS!$D:$D, D$3), SUMIFS(SYS_DB_PARTNERS!$E:$E, SYS_DB_PARTNERS!$A:$A, "Сделка", SYS_DB_PARTNERS!$C:$C, $A43, SYS_DB_PARTNERS!$D:$D, D$3, SYS_DB_PARTNERS!$B:$B, $C$1))</f>
        <v>0</v>
      </c>
      <c r="E43" s="39">
        <f>IF($C$1="Весь период", SUMIFS(SYS_DB_PARTNERS!$E:$E, SYS_DB_PARTNERS!$A:$A, "Сделка", SYS_DB_PARTNERS!$C:$C, $A43, SYS_DB_PARTNERS!$D:$D, E$3), SUMIFS(SYS_DB_PARTNERS!$E:$E, SYS_DB_PARTNERS!$A:$A, "Сделка", SYS_DB_PARTNERS!$C:$C, $A43, SYS_DB_PARTNERS!$D:$D, E$3, SYS_DB_PARTNERS!$B:$B, $C$1))</f>
        <v>0</v>
      </c>
      <c r="F43" s="39">
        <f>IF($C$1="Весь период", SUMIFS(SYS_DB_PARTNERS!$E:$E, SYS_DB_PARTNERS!$A:$A, "Сделка", SYS_DB_PARTNERS!$C:$C, $A43, SYS_DB_PARTNERS!$D:$D, F$3), SUMIFS(SYS_DB_PARTNERS!$E:$E, SYS_DB_PARTNERS!$A:$A, "Сделка", SYS_DB_PARTNERS!$C:$C, $A43, SYS_DB_PARTNERS!$D:$D, F$3, SYS_DB_PARTNERS!$B:$B, $C$1))</f>
        <v>0</v>
      </c>
      <c r="G43" s="39">
        <f>IF($C$1="Весь период", SUMIFS(SYS_DB_PARTNERS!$E:$E, SYS_DB_PARTNERS!$A:$A, "Сделка", SYS_DB_PARTNERS!$C:$C, $A43, SYS_DB_PARTNERS!$D:$D, G$3), SUMIFS(SYS_DB_PARTNERS!$E:$E, SYS_DB_PARTNERS!$A:$A, "Сделка", SYS_DB_PARTNERS!$C:$C, $A43, SYS_DB_PARTNERS!$D:$D, G$3, SYS_DB_PARTNERS!$B:$B, $C$1))</f>
        <v>0</v>
      </c>
      <c r="H43" s="39">
        <f>IF($C$1="Весь период", SUMIFS(SYS_DB_PARTNERS!$E:$E, SYS_DB_PARTNERS!$A:$A, "Сделка", SYS_DB_PARTNERS!$C:$C, $A43, SYS_DB_PARTNERS!$D:$D, H$3), SUMIFS(SYS_DB_PARTNERS!$E:$E, SYS_DB_PARTNERS!$A:$A, "Сделка", SYS_DB_PARTNERS!$C:$C, $A43, SYS_DB_PARTNERS!$D:$D, H$3, SYS_DB_PARTNERS!$B:$B, $C$1))</f>
        <v>0</v>
      </c>
      <c r="I43" s="39">
        <f>IF($C$1="Весь период", SUMIFS(SYS_DB_PARTNERS!$E:$E, SYS_DB_PARTNERS!$A:$A, "Сделка", SYS_DB_PARTNERS!$C:$C, $A43, SYS_DB_PARTNERS!$D:$D, I$3), SUMIFS(SYS_DB_PARTNERS!$E:$E, SYS_DB_PARTNERS!$A:$A, "Сделка", SYS_DB_PARTNERS!$C:$C, $A43, SYS_DB_PARTNERS!$D:$D, I$3, SYS_DB_PARTNERS!$B:$B, $C$1))</f>
        <v>0</v>
      </c>
      <c r="J43" s="39">
        <f>SUM(D43:I43)</f>
        <v>0</v>
      </c>
      <c r="K43" s="39">
        <f>IF($C$1="Весь период", SUMIFS(SYS_DB_PARTNERS!$E:$E, SYS_DB_PARTNERS!$A:$A, "Предоплата", SYS_DB_PARTNERS!$C:$C, $A43), SUMIFS(SYS_DB_PARTNERS!$E:$E, SYS_DB_PARTNERS!$A:$A, "Предоплата", SYS_DB_PARTNERS!$C:$C, $A43, SYS_DB_PARTNERS!$B:$B, $C$1))</f>
        <v>0</v>
      </c>
      <c r="L43" s="39">
        <f>SUMIFS(SYS_DB_PARTNERS!$E:$E, SYS_DB_PARTNERS!$A:$A, "Без сделки", SYS_DB_PARTNERS!$C:$C, $A43)</f>
        <v>0</v>
      </c>
      <c r="M43" s="39" t="str">
        <f ca="1">GetPartnerBrandSplit($A43, $C$1)</f>
        <v/>
      </c>
    </row>
    <row r="44" spans="1:13" x14ac:dyDescent="0.25">
      <c r="A44" s="39" t="s">
        <v>665</v>
      </c>
      <c r="B44" s="39" t="s">
        <v>19918</v>
      </c>
      <c r="C44" s="39">
        <f>IF($C$1="Весь период", SUMIFS(SYS_DB_PARTNERS!$E:$E, SYS_DB_PARTNERS!$A:$A, "Лид", SYS_DB_PARTNERS!$C:$C, $A44), SUMIFS(SYS_DB_PARTNERS!$E:$E, SYS_DB_PARTNERS!$A:$A, "Лид", SYS_DB_PARTNERS!$C:$C, $A44, SYS_DB_PARTNERS!$B:$B, $C$1))</f>
        <v>0</v>
      </c>
      <c r="D44" s="39">
        <f>IF($C$1="Весь период", SUMIFS(SYS_DB_PARTNERS!$E:$E, SYS_DB_PARTNERS!$A:$A, "Сделка", SYS_DB_PARTNERS!$C:$C, $A44, SYS_DB_PARTNERS!$D:$D, D$3), SUMIFS(SYS_DB_PARTNERS!$E:$E, SYS_DB_PARTNERS!$A:$A, "Сделка", SYS_DB_PARTNERS!$C:$C, $A44, SYS_DB_PARTNERS!$D:$D, D$3, SYS_DB_PARTNERS!$B:$B, $C$1))</f>
        <v>0</v>
      </c>
      <c r="E44" s="39">
        <f>IF($C$1="Весь период", SUMIFS(SYS_DB_PARTNERS!$E:$E, SYS_DB_PARTNERS!$A:$A, "Сделка", SYS_DB_PARTNERS!$C:$C, $A44, SYS_DB_PARTNERS!$D:$D, E$3), SUMIFS(SYS_DB_PARTNERS!$E:$E, SYS_DB_PARTNERS!$A:$A, "Сделка", SYS_DB_PARTNERS!$C:$C, $A44, SYS_DB_PARTNERS!$D:$D, E$3, SYS_DB_PARTNERS!$B:$B, $C$1))</f>
        <v>2</v>
      </c>
      <c r="F44" s="39">
        <f>IF($C$1="Весь период", SUMIFS(SYS_DB_PARTNERS!$E:$E, SYS_DB_PARTNERS!$A:$A, "Сделка", SYS_DB_PARTNERS!$C:$C, $A44, SYS_DB_PARTNERS!$D:$D, F$3), SUMIFS(SYS_DB_PARTNERS!$E:$E, SYS_DB_PARTNERS!$A:$A, "Сделка", SYS_DB_PARTNERS!$C:$C, $A44, SYS_DB_PARTNERS!$D:$D, F$3, SYS_DB_PARTNERS!$B:$B, $C$1))</f>
        <v>0</v>
      </c>
      <c r="G44" s="39">
        <f>IF($C$1="Весь период", SUMIFS(SYS_DB_PARTNERS!$E:$E, SYS_DB_PARTNERS!$A:$A, "Сделка", SYS_DB_PARTNERS!$C:$C, $A44, SYS_DB_PARTNERS!$D:$D, G$3), SUMIFS(SYS_DB_PARTNERS!$E:$E, SYS_DB_PARTNERS!$A:$A, "Сделка", SYS_DB_PARTNERS!$C:$C, $A44, SYS_DB_PARTNERS!$D:$D, G$3, SYS_DB_PARTNERS!$B:$B, $C$1))</f>
        <v>0</v>
      </c>
      <c r="H44" s="39">
        <f>IF($C$1="Весь период", SUMIFS(SYS_DB_PARTNERS!$E:$E, SYS_DB_PARTNERS!$A:$A, "Сделка", SYS_DB_PARTNERS!$C:$C, $A44, SYS_DB_PARTNERS!$D:$D, H$3), SUMIFS(SYS_DB_PARTNERS!$E:$E, SYS_DB_PARTNERS!$A:$A, "Сделка", SYS_DB_PARTNERS!$C:$C, $A44, SYS_DB_PARTNERS!$D:$D, H$3, SYS_DB_PARTNERS!$B:$B, $C$1))</f>
        <v>0</v>
      </c>
      <c r="I44" s="39">
        <f>IF($C$1="Весь период", SUMIFS(SYS_DB_PARTNERS!$E:$E, SYS_DB_PARTNERS!$A:$A, "Сделка", SYS_DB_PARTNERS!$C:$C, $A44, SYS_DB_PARTNERS!$D:$D, I$3), SUMIFS(SYS_DB_PARTNERS!$E:$E, SYS_DB_PARTNERS!$A:$A, "Сделка", SYS_DB_PARTNERS!$C:$C, $A44, SYS_DB_PARTNERS!$D:$D, I$3, SYS_DB_PARTNERS!$B:$B, $C$1))</f>
        <v>0</v>
      </c>
      <c r="J44" s="39">
        <f>SUM(D44:I44)</f>
        <v>2</v>
      </c>
      <c r="K44" s="39">
        <f>IF($C$1="Весь период", SUMIFS(SYS_DB_PARTNERS!$E:$E, SYS_DB_PARTNERS!$A:$A, "Предоплата", SYS_DB_PARTNERS!$C:$C, $A44), SUMIFS(SYS_DB_PARTNERS!$E:$E, SYS_DB_PARTNERS!$A:$A, "Предоплата", SYS_DB_PARTNERS!$C:$C, $A44, SYS_DB_PARTNERS!$B:$B, $C$1))</f>
        <v>3</v>
      </c>
      <c r="L44" s="39">
        <f>SUMIFS(SYS_DB_PARTNERS!$E:$E, SYS_DB_PARTNERS!$A:$A, "Без сделки", SYS_DB_PARTNERS!$C:$C, $A44)</f>
        <v>2</v>
      </c>
      <c r="M44" s="39" t="str">
        <f ca="1">GetPartnerBrandSplit($A44, $C$1)</f>
        <v>JETOUR (2 шт)</v>
      </c>
    </row>
    <row r="45" spans="1:13" x14ac:dyDescent="0.25">
      <c r="A45" s="39" t="s">
        <v>348</v>
      </c>
      <c r="B45" s="39" t="s">
        <v>19918</v>
      </c>
      <c r="C45" s="39">
        <f>IF($C$1="Весь период", SUMIFS(SYS_DB_PARTNERS!$E:$E, SYS_DB_PARTNERS!$A:$A, "Лид", SYS_DB_PARTNERS!$C:$C, $A45), SUMIFS(SYS_DB_PARTNERS!$E:$E, SYS_DB_PARTNERS!$A:$A, "Лид", SYS_DB_PARTNERS!$C:$C, $A45, SYS_DB_PARTNERS!$B:$B, $C$1))</f>
        <v>0</v>
      </c>
      <c r="D45" s="39">
        <f>IF($C$1="Весь период", SUMIFS(SYS_DB_PARTNERS!$E:$E, SYS_DB_PARTNERS!$A:$A, "Сделка", SYS_DB_PARTNERS!$C:$C, $A45, SYS_DB_PARTNERS!$D:$D, D$3), SUMIFS(SYS_DB_PARTNERS!$E:$E, SYS_DB_PARTNERS!$A:$A, "Сделка", SYS_DB_PARTNERS!$C:$C, $A45, SYS_DB_PARTNERS!$D:$D, D$3, SYS_DB_PARTNERS!$B:$B, $C$1))</f>
        <v>1</v>
      </c>
      <c r="E45" s="39">
        <f>IF($C$1="Весь период", SUMIFS(SYS_DB_PARTNERS!$E:$E, SYS_DB_PARTNERS!$A:$A, "Сделка", SYS_DB_PARTNERS!$C:$C, $A45, SYS_DB_PARTNERS!$D:$D, E$3), SUMIFS(SYS_DB_PARTNERS!$E:$E, SYS_DB_PARTNERS!$A:$A, "Сделка", SYS_DB_PARTNERS!$C:$C, $A45, SYS_DB_PARTNERS!$D:$D, E$3, SYS_DB_PARTNERS!$B:$B, $C$1))</f>
        <v>2</v>
      </c>
      <c r="F45" s="39">
        <f>IF($C$1="Весь период", SUMIFS(SYS_DB_PARTNERS!$E:$E, SYS_DB_PARTNERS!$A:$A, "Сделка", SYS_DB_PARTNERS!$C:$C, $A45, SYS_DB_PARTNERS!$D:$D, F$3), SUMIFS(SYS_DB_PARTNERS!$E:$E, SYS_DB_PARTNERS!$A:$A, "Сделка", SYS_DB_PARTNERS!$C:$C, $A45, SYS_DB_PARTNERS!$D:$D, F$3, SYS_DB_PARTNERS!$B:$B, $C$1))</f>
        <v>0</v>
      </c>
      <c r="G45" s="39">
        <f>IF($C$1="Весь период", SUMIFS(SYS_DB_PARTNERS!$E:$E, SYS_DB_PARTNERS!$A:$A, "Сделка", SYS_DB_PARTNERS!$C:$C, $A45, SYS_DB_PARTNERS!$D:$D, G$3), SUMIFS(SYS_DB_PARTNERS!$E:$E, SYS_DB_PARTNERS!$A:$A, "Сделка", SYS_DB_PARTNERS!$C:$C, $A45, SYS_DB_PARTNERS!$D:$D, G$3, SYS_DB_PARTNERS!$B:$B, $C$1))</f>
        <v>0</v>
      </c>
      <c r="H45" s="39">
        <f>IF($C$1="Весь период", SUMIFS(SYS_DB_PARTNERS!$E:$E, SYS_DB_PARTNERS!$A:$A, "Сделка", SYS_DB_PARTNERS!$C:$C, $A45, SYS_DB_PARTNERS!$D:$D, H$3), SUMIFS(SYS_DB_PARTNERS!$E:$E, SYS_DB_PARTNERS!$A:$A, "Сделка", SYS_DB_PARTNERS!$C:$C, $A45, SYS_DB_PARTNERS!$D:$D, H$3, SYS_DB_PARTNERS!$B:$B, $C$1))</f>
        <v>0</v>
      </c>
      <c r="I45" s="39">
        <f>IF($C$1="Весь период", SUMIFS(SYS_DB_PARTNERS!$E:$E, SYS_DB_PARTNERS!$A:$A, "Сделка", SYS_DB_PARTNERS!$C:$C, $A45, SYS_DB_PARTNERS!$D:$D, I$3), SUMIFS(SYS_DB_PARTNERS!$E:$E, SYS_DB_PARTNERS!$A:$A, "Сделка", SYS_DB_PARTNERS!$C:$C, $A45, SYS_DB_PARTNERS!$D:$D, I$3, SYS_DB_PARTNERS!$B:$B, $C$1))</f>
        <v>0</v>
      </c>
      <c r="J45" s="39">
        <f>SUM(D45:I45)</f>
        <v>3</v>
      </c>
      <c r="K45" s="39">
        <f>IF($C$1="Весь период", SUMIFS(SYS_DB_PARTNERS!$E:$E, SYS_DB_PARTNERS!$A:$A, "Предоплата", SYS_DB_PARTNERS!$C:$C, $A45), SUMIFS(SYS_DB_PARTNERS!$E:$E, SYS_DB_PARTNERS!$A:$A, "Предоплата", SYS_DB_PARTNERS!$C:$C, $A45, SYS_DB_PARTNERS!$B:$B, $C$1))</f>
        <v>3</v>
      </c>
      <c r="L45" s="39">
        <f>SUMIFS(SYS_DB_PARTNERS!$E:$E, SYS_DB_PARTNERS!$A:$A, "Без сделки", SYS_DB_PARTNERS!$C:$C, $A45)</f>
        <v>0</v>
      </c>
      <c r="M45" s="39" t="str">
        <f ca="1">GetPartnerBrandSplit($A45, $C$1)</f>
        <v>LADA (3 шт)</v>
      </c>
    </row>
    <row r="46" spans="1:13" x14ac:dyDescent="0.25">
      <c r="A46" s="39" t="s">
        <v>469</v>
      </c>
      <c r="B46" s="39" t="s">
        <v>6353</v>
      </c>
      <c r="C46" s="39">
        <f>IF($C$1="Весь период", SUMIFS(SYS_DB_PARTNERS!$E:$E, SYS_DB_PARTNERS!$A:$A, "Лид", SYS_DB_PARTNERS!$C:$C, $A46), SUMIFS(SYS_DB_PARTNERS!$E:$E, SYS_DB_PARTNERS!$A:$A, "Лид", SYS_DB_PARTNERS!$C:$C, $A46, SYS_DB_PARTNERS!$B:$B, $C$1))</f>
        <v>0</v>
      </c>
      <c r="D46" s="39">
        <f>IF($C$1="Весь период", SUMIFS(SYS_DB_PARTNERS!$E:$E, SYS_DB_PARTNERS!$A:$A, "Сделка", SYS_DB_PARTNERS!$C:$C, $A46, SYS_DB_PARTNERS!$D:$D, D$3), SUMIFS(SYS_DB_PARTNERS!$E:$E, SYS_DB_PARTNERS!$A:$A, "Сделка", SYS_DB_PARTNERS!$C:$C, $A46, SYS_DB_PARTNERS!$D:$D, D$3, SYS_DB_PARTNERS!$B:$B, $C$1))</f>
        <v>0</v>
      </c>
      <c r="E46" s="39">
        <f>IF($C$1="Весь период", SUMIFS(SYS_DB_PARTNERS!$E:$E, SYS_DB_PARTNERS!$A:$A, "Сделка", SYS_DB_PARTNERS!$C:$C, $A46, SYS_DB_PARTNERS!$D:$D, E$3), SUMIFS(SYS_DB_PARTNERS!$E:$E, SYS_DB_PARTNERS!$A:$A, "Сделка", SYS_DB_PARTNERS!$C:$C, $A46, SYS_DB_PARTNERS!$D:$D, E$3, SYS_DB_PARTNERS!$B:$B, $C$1))</f>
        <v>7</v>
      </c>
      <c r="F46" s="39">
        <f>IF($C$1="Весь период", SUMIFS(SYS_DB_PARTNERS!$E:$E, SYS_DB_PARTNERS!$A:$A, "Сделка", SYS_DB_PARTNERS!$C:$C, $A46, SYS_DB_PARTNERS!$D:$D, F$3), SUMIFS(SYS_DB_PARTNERS!$E:$E, SYS_DB_PARTNERS!$A:$A, "Сделка", SYS_DB_PARTNERS!$C:$C, $A46, SYS_DB_PARTNERS!$D:$D, F$3, SYS_DB_PARTNERS!$B:$B, $C$1))</f>
        <v>0</v>
      </c>
      <c r="G46" s="39">
        <f>IF($C$1="Весь период", SUMIFS(SYS_DB_PARTNERS!$E:$E, SYS_DB_PARTNERS!$A:$A, "Сделка", SYS_DB_PARTNERS!$C:$C, $A46, SYS_DB_PARTNERS!$D:$D, G$3), SUMIFS(SYS_DB_PARTNERS!$E:$E, SYS_DB_PARTNERS!$A:$A, "Сделка", SYS_DB_PARTNERS!$C:$C, $A46, SYS_DB_PARTNERS!$D:$D, G$3, SYS_DB_PARTNERS!$B:$B, $C$1))</f>
        <v>0</v>
      </c>
      <c r="H46" s="39">
        <f>IF($C$1="Весь период", SUMIFS(SYS_DB_PARTNERS!$E:$E, SYS_DB_PARTNERS!$A:$A, "Сделка", SYS_DB_PARTNERS!$C:$C, $A46, SYS_DB_PARTNERS!$D:$D, H$3), SUMIFS(SYS_DB_PARTNERS!$E:$E, SYS_DB_PARTNERS!$A:$A, "Сделка", SYS_DB_PARTNERS!$C:$C, $A46, SYS_DB_PARTNERS!$D:$D, H$3, SYS_DB_PARTNERS!$B:$B, $C$1))</f>
        <v>0</v>
      </c>
      <c r="I46" s="39">
        <f>IF($C$1="Весь период", SUMIFS(SYS_DB_PARTNERS!$E:$E, SYS_DB_PARTNERS!$A:$A, "Сделка", SYS_DB_PARTNERS!$C:$C, $A46, SYS_DB_PARTNERS!$D:$D, I$3), SUMIFS(SYS_DB_PARTNERS!$E:$E, SYS_DB_PARTNERS!$A:$A, "Сделка", SYS_DB_PARTNERS!$C:$C, $A46, SYS_DB_PARTNERS!$D:$D, I$3, SYS_DB_PARTNERS!$B:$B, $C$1))</f>
        <v>0</v>
      </c>
      <c r="J46" s="39">
        <f>SUM(D46:I46)</f>
        <v>7</v>
      </c>
      <c r="K46" s="39">
        <f>IF($C$1="Весь период", SUMIFS(SYS_DB_PARTNERS!$E:$E, SYS_DB_PARTNERS!$A:$A, "Предоплата", SYS_DB_PARTNERS!$C:$C, $A46), SUMIFS(SYS_DB_PARTNERS!$E:$E, SYS_DB_PARTNERS!$A:$A, "Предоплата", SYS_DB_PARTNERS!$C:$C, $A46, SYS_DB_PARTNERS!$B:$B, $C$1))</f>
        <v>6</v>
      </c>
      <c r="L46" s="39">
        <f>SUMIFS(SYS_DB_PARTNERS!$E:$E, SYS_DB_PARTNERS!$A:$A, "Без сделки", SYS_DB_PARTNERS!$C:$C, $A46)</f>
        <v>2</v>
      </c>
      <c r="M46" s="39" t="str">
        <f ca="1">GetPartnerBrandSplit($A46, $C$1)</f>
        <v>JETOUR (7 шт)</v>
      </c>
    </row>
    <row r="47" spans="1:13" x14ac:dyDescent="0.25">
      <c r="A47" s="39" t="s">
        <v>3093</v>
      </c>
      <c r="B47" s="39" t="s">
        <v>19918</v>
      </c>
      <c r="C47" s="39">
        <f>IF($C$1="Весь период", SUMIFS(SYS_DB_PARTNERS!$E:$E, SYS_DB_PARTNERS!$A:$A, "Лид", SYS_DB_PARTNERS!$C:$C, $A47), SUMIFS(SYS_DB_PARTNERS!$E:$E, SYS_DB_PARTNERS!$A:$A, "Лид", SYS_DB_PARTNERS!$C:$C, $A47, SYS_DB_PARTNERS!$B:$B, $C$1))</f>
        <v>0</v>
      </c>
      <c r="D47" s="39">
        <f>IF($C$1="Весь период", SUMIFS(SYS_DB_PARTNERS!$E:$E, SYS_DB_PARTNERS!$A:$A, "Сделка", SYS_DB_PARTNERS!$C:$C, $A47, SYS_DB_PARTNERS!$D:$D, D$3), SUMIFS(SYS_DB_PARTNERS!$E:$E, SYS_DB_PARTNERS!$A:$A, "Сделка", SYS_DB_PARTNERS!$C:$C, $A47, SYS_DB_PARTNERS!$D:$D, D$3, SYS_DB_PARTNERS!$B:$B, $C$1))</f>
        <v>0</v>
      </c>
      <c r="E47" s="39">
        <f>IF($C$1="Весь период", SUMIFS(SYS_DB_PARTNERS!$E:$E, SYS_DB_PARTNERS!$A:$A, "Сделка", SYS_DB_PARTNERS!$C:$C, $A47, SYS_DB_PARTNERS!$D:$D, E$3), SUMIFS(SYS_DB_PARTNERS!$E:$E, SYS_DB_PARTNERS!$A:$A, "Сделка", SYS_DB_PARTNERS!$C:$C, $A47, SYS_DB_PARTNERS!$D:$D, E$3, SYS_DB_PARTNERS!$B:$B, $C$1))</f>
        <v>0</v>
      </c>
      <c r="F47" s="39">
        <f>IF($C$1="Весь период", SUMIFS(SYS_DB_PARTNERS!$E:$E, SYS_DB_PARTNERS!$A:$A, "Сделка", SYS_DB_PARTNERS!$C:$C, $A47, SYS_DB_PARTNERS!$D:$D, F$3), SUMIFS(SYS_DB_PARTNERS!$E:$E, SYS_DB_PARTNERS!$A:$A, "Сделка", SYS_DB_PARTNERS!$C:$C, $A47, SYS_DB_PARTNERS!$D:$D, F$3, SYS_DB_PARTNERS!$B:$B, $C$1))</f>
        <v>0</v>
      </c>
      <c r="G47" s="39">
        <f>IF($C$1="Весь период", SUMIFS(SYS_DB_PARTNERS!$E:$E, SYS_DB_PARTNERS!$A:$A, "Сделка", SYS_DB_PARTNERS!$C:$C, $A47, SYS_DB_PARTNERS!$D:$D, G$3), SUMIFS(SYS_DB_PARTNERS!$E:$E, SYS_DB_PARTNERS!$A:$A, "Сделка", SYS_DB_PARTNERS!$C:$C, $A47, SYS_DB_PARTNERS!$D:$D, G$3, SYS_DB_PARTNERS!$B:$B, $C$1))</f>
        <v>0</v>
      </c>
      <c r="H47" s="39">
        <f>IF($C$1="Весь период", SUMIFS(SYS_DB_PARTNERS!$E:$E, SYS_DB_PARTNERS!$A:$A, "Сделка", SYS_DB_PARTNERS!$C:$C, $A47, SYS_DB_PARTNERS!$D:$D, H$3), SUMIFS(SYS_DB_PARTNERS!$E:$E, SYS_DB_PARTNERS!$A:$A, "Сделка", SYS_DB_PARTNERS!$C:$C, $A47, SYS_DB_PARTNERS!$D:$D, H$3, SYS_DB_PARTNERS!$B:$B, $C$1))</f>
        <v>0</v>
      </c>
      <c r="I47" s="39">
        <f>IF($C$1="Весь период", SUMIFS(SYS_DB_PARTNERS!$E:$E, SYS_DB_PARTNERS!$A:$A, "Сделка", SYS_DB_PARTNERS!$C:$C, $A47, SYS_DB_PARTNERS!$D:$D, I$3), SUMIFS(SYS_DB_PARTNERS!$E:$E, SYS_DB_PARTNERS!$A:$A, "Сделка", SYS_DB_PARTNERS!$C:$C, $A47, SYS_DB_PARTNERS!$D:$D, I$3, SYS_DB_PARTNERS!$B:$B, $C$1))</f>
        <v>0</v>
      </c>
      <c r="J47" s="39">
        <f>SUM(D47:I47)</f>
        <v>0</v>
      </c>
      <c r="K47" s="39">
        <f>IF($C$1="Весь период", SUMIFS(SYS_DB_PARTNERS!$E:$E, SYS_DB_PARTNERS!$A:$A, "Предоплата", SYS_DB_PARTNERS!$C:$C, $A47), SUMIFS(SYS_DB_PARTNERS!$E:$E, SYS_DB_PARTNERS!$A:$A, "Предоплата", SYS_DB_PARTNERS!$C:$C, $A47, SYS_DB_PARTNERS!$B:$B, $C$1))</f>
        <v>1</v>
      </c>
      <c r="L47" s="39">
        <f>SUMIFS(SYS_DB_PARTNERS!$E:$E, SYS_DB_PARTNERS!$A:$A, "Без сделки", SYS_DB_PARTNERS!$C:$C, $A47)</f>
        <v>1</v>
      </c>
      <c r="M47" s="39" t="str">
        <f ca="1">GetPartnerBrandSplit($A47, $C$1)</f>
        <v/>
      </c>
    </row>
    <row r="48" spans="1:13" x14ac:dyDescent="0.25">
      <c r="A48" s="39" t="s">
        <v>2340</v>
      </c>
      <c r="B48" s="39" t="s">
        <v>19918</v>
      </c>
      <c r="C48" s="39">
        <f>IF($C$1="Весь период", SUMIFS(SYS_DB_PARTNERS!$E:$E, SYS_DB_PARTNERS!$A:$A, "Лид", SYS_DB_PARTNERS!$C:$C, $A48), SUMIFS(SYS_DB_PARTNERS!$E:$E, SYS_DB_PARTNERS!$A:$A, "Лид", SYS_DB_PARTNERS!$C:$C, $A48, SYS_DB_PARTNERS!$B:$B, $C$1))</f>
        <v>0</v>
      </c>
      <c r="D48" s="39">
        <f>IF($C$1="Весь период", SUMIFS(SYS_DB_PARTNERS!$E:$E, SYS_DB_PARTNERS!$A:$A, "Сделка", SYS_DB_PARTNERS!$C:$C, $A48, SYS_DB_PARTNERS!$D:$D, D$3), SUMIFS(SYS_DB_PARTNERS!$E:$E, SYS_DB_PARTNERS!$A:$A, "Сделка", SYS_DB_PARTNERS!$C:$C, $A48, SYS_DB_PARTNERS!$D:$D, D$3, SYS_DB_PARTNERS!$B:$B, $C$1))</f>
        <v>1</v>
      </c>
      <c r="E48" s="39">
        <f>IF($C$1="Весь период", SUMIFS(SYS_DB_PARTNERS!$E:$E, SYS_DB_PARTNERS!$A:$A, "Сделка", SYS_DB_PARTNERS!$C:$C, $A48, SYS_DB_PARTNERS!$D:$D, E$3), SUMIFS(SYS_DB_PARTNERS!$E:$E, SYS_DB_PARTNERS!$A:$A, "Сделка", SYS_DB_PARTNERS!$C:$C, $A48, SYS_DB_PARTNERS!$D:$D, E$3, SYS_DB_PARTNERS!$B:$B, $C$1))</f>
        <v>0</v>
      </c>
      <c r="F48" s="39">
        <f>IF($C$1="Весь период", SUMIFS(SYS_DB_PARTNERS!$E:$E, SYS_DB_PARTNERS!$A:$A, "Сделка", SYS_DB_PARTNERS!$C:$C, $A48, SYS_DB_PARTNERS!$D:$D, F$3), SUMIFS(SYS_DB_PARTNERS!$E:$E, SYS_DB_PARTNERS!$A:$A, "Сделка", SYS_DB_PARTNERS!$C:$C, $A48, SYS_DB_PARTNERS!$D:$D, F$3, SYS_DB_PARTNERS!$B:$B, $C$1))</f>
        <v>0</v>
      </c>
      <c r="G48" s="39">
        <f>IF($C$1="Весь период", SUMIFS(SYS_DB_PARTNERS!$E:$E, SYS_DB_PARTNERS!$A:$A, "Сделка", SYS_DB_PARTNERS!$C:$C, $A48, SYS_DB_PARTNERS!$D:$D, G$3), SUMIFS(SYS_DB_PARTNERS!$E:$E, SYS_DB_PARTNERS!$A:$A, "Сделка", SYS_DB_PARTNERS!$C:$C, $A48, SYS_DB_PARTNERS!$D:$D, G$3, SYS_DB_PARTNERS!$B:$B, $C$1))</f>
        <v>1</v>
      </c>
      <c r="H48" s="39">
        <f>IF($C$1="Весь период", SUMIFS(SYS_DB_PARTNERS!$E:$E, SYS_DB_PARTNERS!$A:$A, "Сделка", SYS_DB_PARTNERS!$C:$C, $A48, SYS_DB_PARTNERS!$D:$D, H$3), SUMIFS(SYS_DB_PARTNERS!$E:$E, SYS_DB_PARTNERS!$A:$A, "Сделка", SYS_DB_PARTNERS!$C:$C, $A48, SYS_DB_PARTNERS!$D:$D, H$3, SYS_DB_PARTNERS!$B:$B, $C$1))</f>
        <v>0</v>
      </c>
      <c r="I48" s="39">
        <f>IF($C$1="Весь период", SUMIFS(SYS_DB_PARTNERS!$E:$E, SYS_DB_PARTNERS!$A:$A, "Сделка", SYS_DB_PARTNERS!$C:$C, $A48, SYS_DB_PARTNERS!$D:$D, I$3), SUMIFS(SYS_DB_PARTNERS!$E:$E, SYS_DB_PARTNERS!$A:$A, "Сделка", SYS_DB_PARTNERS!$C:$C, $A48, SYS_DB_PARTNERS!$D:$D, I$3, SYS_DB_PARTNERS!$B:$B, $C$1))</f>
        <v>0</v>
      </c>
      <c r="J48" s="39">
        <f>SUM(D48:I48)</f>
        <v>2</v>
      </c>
      <c r="K48" s="39">
        <f>IF($C$1="Весь период", SUMIFS(SYS_DB_PARTNERS!$E:$E, SYS_DB_PARTNERS!$A:$A, "Предоплата", SYS_DB_PARTNERS!$C:$C, $A48), SUMIFS(SYS_DB_PARTNERS!$E:$E, SYS_DB_PARTNERS!$A:$A, "Предоплата", SYS_DB_PARTNERS!$C:$C, $A48, SYS_DB_PARTNERS!$B:$B, $C$1))</f>
        <v>1</v>
      </c>
      <c r="L48" s="39">
        <f>SUMIFS(SYS_DB_PARTNERS!$E:$E, SYS_DB_PARTNERS!$A:$A, "Без сделки", SYS_DB_PARTNERS!$C:$C, $A48)</f>
        <v>0</v>
      </c>
      <c r="M48" s="39" t="str">
        <f ca="1">GetPartnerBrandSplit($A48, $C$1)</f>
        <v>LADA (2 шт)</v>
      </c>
    </row>
    <row r="49" spans="1:13" x14ac:dyDescent="0.25">
      <c r="A49" s="39" t="s">
        <v>1161</v>
      </c>
      <c r="B49" s="39" t="s">
        <v>6413</v>
      </c>
      <c r="C49" s="39">
        <f>IF($C$1="Весь период", SUMIFS(SYS_DB_PARTNERS!$E:$E, SYS_DB_PARTNERS!$A:$A, "Лид", SYS_DB_PARTNERS!$C:$C, $A49), SUMIFS(SYS_DB_PARTNERS!$E:$E, SYS_DB_PARTNERS!$A:$A, "Лид", SYS_DB_PARTNERS!$C:$C, $A49, SYS_DB_PARTNERS!$B:$B, $C$1))</f>
        <v>0</v>
      </c>
      <c r="D49" s="39">
        <f>IF($C$1="Весь период", SUMIFS(SYS_DB_PARTNERS!$E:$E, SYS_DB_PARTNERS!$A:$A, "Сделка", SYS_DB_PARTNERS!$C:$C, $A49, SYS_DB_PARTNERS!$D:$D, D$3), SUMIFS(SYS_DB_PARTNERS!$E:$E, SYS_DB_PARTNERS!$A:$A, "Сделка", SYS_DB_PARTNERS!$C:$C, $A49, SYS_DB_PARTNERS!$D:$D, D$3, SYS_DB_PARTNERS!$B:$B, $C$1))</f>
        <v>3</v>
      </c>
      <c r="E49" s="39">
        <f>IF($C$1="Весь период", SUMIFS(SYS_DB_PARTNERS!$E:$E, SYS_DB_PARTNERS!$A:$A, "Сделка", SYS_DB_PARTNERS!$C:$C, $A49, SYS_DB_PARTNERS!$D:$D, E$3), SUMIFS(SYS_DB_PARTNERS!$E:$E, SYS_DB_PARTNERS!$A:$A, "Сделка", SYS_DB_PARTNERS!$C:$C, $A49, SYS_DB_PARTNERS!$D:$D, E$3, SYS_DB_PARTNERS!$B:$B, $C$1))</f>
        <v>0</v>
      </c>
      <c r="F49" s="39">
        <f>IF($C$1="Весь период", SUMIFS(SYS_DB_PARTNERS!$E:$E, SYS_DB_PARTNERS!$A:$A, "Сделка", SYS_DB_PARTNERS!$C:$C, $A49, SYS_DB_PARTNERS!$D:$D, F$3), SUMIFS(SYS_DB_PARTNERS!$E:$E, SYS_DB_PARTNERS!$A:$A, "Сделка", SYS_DB_PARTNERS!$C:$C, $A49, SYS_DB_PARTNERS!$D:$D, F$3, SYS_DB_PARTNERS!$B:$B, $C$1))</f>
        <v>0</v>
      </c>
      <c r="G49" s="39">
        <f>IF($C$1="Весь период", SUMIFS(SYS_DB_PARTNERS!$E:$E, SYS_DB_PARTNERS!$A:$A, "Сделка", SYS_DB_PARTNERS!$C:$C, $A49, SYS_DB_PARTNERS!$D:$D, G$3), SUMIFS(SYS_DB_PARTNERS!$E:$E, SYS_DB_PARTNERS!$A:$A, "Сделка", SYS_DB_PARTNERS!$C:$C, $A49, SYS_DB_PARTNERS!$D:$D, G$3, SYS_DB_PARTNERS!$B:$B, $C$1))</f>
        <v>0</v>
      </c>
      <c r="H49" s="39">
        <f>IF($C$1="Весь период", SUMIFS(SYS_DB_PARTNERS!$E:$E, SYS_DB_PARTNERS!$A:$A, "Сделка", SYS_DB_PARTNERS!$C:$C, $A49, SYS_DB_PARTNERS!$D:$D, H$3), SUMIFS(SYS_DB_PARTNERS!$E:$E, SYS_DB_PARTNERS!$A:$A, "Сделка", SYS_DB_PARTNERS!$C:$C, $A49, SYS_DB_PARTNERS!$D:$D, H$3, SYS_DB_PARTNERS!$B:$B, $C$1))</f>
        <v>0</v>
      </c>
      <c r="I49" s="39">
        <f>IF($C$1="Весь период", SUMIFS(SYS_DB_PARTNERS!$E:$E, SYS_DB_PARTNERS!$A:$A, "Сделка", SYS_DB_PARTNERS!$C:$C, $A49, SYS_DB_PARTNERS!$D:$D, I$3), SUMIFS(SYS_DB_PARTNERS!$E:$E, SYS_DB_PARTNERS!$A:$A, "Сделка", SYS_DB_PARTNERS!$C:$C, $A49, SYS_DB_PARTNERS!$D:$D, I$3, SYS_DB_PARTNERS!$B:$B, $C$1))</f>
        <v>1</v>
      </c>
      <c r="J49" s="39">
        <f>SUM(D49:I49)</f>
        <v>4</v>
      </c>
      <c r="K49" s="39">
        <f>IF($C$1="Весь период", SUMIFS(SYS_DB_PARTNERS!$E:$E, SYS_DB_PARTNERS!$A:$A, "Предоплата", SYS_DB_PARTNERS!$C:$C, $A49), SUMIFS(SYS_DB_PARTNERS!$E:$E, SYS_DB_PARTNERS!$A:$A, "Предоплата", SYS_DB_PARTNERS!$C:$C, $A49, SYS_DB_PARTNERS!$B:$B, $C$1))</f>
        <v>1</v>
      </c>
      <c r="L49" s="39">
        <f>SUMIFS(SYS_DB_PARTNERS!$E:$E, SYS_DB_PARTNERS!$A:$A, "Без сделки", SYS_DB_PARTNERS!$C:$C, $A49)</f>
        <v>0</v>
      </c>
      <c r="M49" s="39" t="str">
        <f ca="1">GetPartnerBrandSplit($A49, $C$1)</f>
        <v>LADA (4 шт)</v>
      </c>
    </row>
    <row r="50" spans="1:13" x14ac:dyDescent="0.25">
      <c r="A50" s="39" t="s">
        <v>756</v>
      </c>
      <c r="B50" s="39" t="s">
        <v>6356</v>
      </c>
      <c r="C50" s="39">
        <f>IF($C$1="Весь период", SUMIFS(SYS_DB_PARTNERS!$E:$E, SYS_DB_PARTNERS!$A:$A, "Лид", SYS_DB_PARTNERS!$C:$C, $A50), SUMIFS(SYS_DB_PARTNERS!$E:$E, SYS_DB_PARTNERS!$A:$A, "Лид", SYS_DB_PARTNERS!$C:$C, $A50, SYS_DB_PARTNERS!$B:$B, $C$1))</f>
        <v>0</v>
      </c>
      <c r="D50" s="39">
        <f>IF($C$1="Весь период", SUMIFS(SYS_DB_PARTNERS!$E:$E, SYS_DB_PARTNERS!$A:$A, "Сделка", SYS_DB_PARTNERS!$C:$C, $A50, SYS_DB_PARTNERS!$D:$D, D$3), SUMIFS(SYS_DB_PARTNERS!$E:$E, SYS_DB_PARTNERS!$A:$A, "Сделка", SYS_DB_PARTNERS!$C:$C, $A50, SYS_DB_PARTNERS!$D:$D, D$3, SYS_DB_PARTNERS!$B:$B, $C$1))</f>
        <v>0</v>
      </c>
      <c r="E50" s="39">
        <f>IF($C$1="Весь период", SUMIFS(SYS_DB_PARTNERS!$E:$E, SYS_DB_PARTNERS!$A:$A, "Сделка", SYS_DB_PARTNERS!$C:$C, $A50, SYS_DB_PARTNERS!$D:$D, E$3), SUMIFS(SYS_DB_PARTNERS!$E:$E, SYS_DB_PARTNERS!$A:$A, "Сделка", SYS_DB_PARTNERS!$C:$C, $A50, SYS_DB_PARTNERS!$D:$D, E$3, SYS_DB_PARTNERS!$B:$B, $C$1))</f>
        <v>1</v>
      </c>
      <c r="F50" s="39">
        <f>IF($C$1="Весь период", SUMIFS(SYS_DB_PARTNERS!$E:$E, SYS_DB_PARTNERS!$A:$A, "Сделка", SYS_DB_PARTNERS!$C:$C, $A50, SYS_DB_PARTNERS!$D:$D, F$3), SUMIFS(SYS_DB_PARTNERS!$E:$E, SYS_DB_PARTNERS!$A:$A, "Сделка", SYS_DB_PARTNERS!$C:$C, $A50, SYS_DB_PARTNERS!$D:$D, F$3, SYS_DB_PARTNERS!$B:$B, $C$1))</f>
        <v>0</v>
      </c>
      <c r="G50" s="39">
        <f>IF($C$1="Весь период", SUMIFS(SYS_DB_PARTNERS!$E:$E, SYS_DB_PARTNERS!$A:$A, "Сделка", SYS_DB_PARTNERS!$C:$C, $A50, SYS_DB_PARTNERS!$D:$D, G$3), SUMIFS(SYS_DB_PARTNERS!$E:$E, SYS_DB_PARTNERS!$A:$A, "Сделка", SYS_DB_PARTNERS!$C:$C, $A50, SYS_DB_PARTNERS!$D:$D, G$3, SYS_DB_PARTNERS!$B:$B, $C$1))</f>
        <v>0</v>
      </c>
      <c r="H50" s="39">
        <f>IF($C$1="Весь период", SUMIFS(SYS_DB_PARTNERS!$E:$E, SYS_DB_PARTNERS!$A:$A, "Сделка", SYS_DB_PARTNERS!$C:$C, $A50, SYS_DB_PARTNERS!$D:$D, H$3), SUMIFS(SYS_DB_PARTNERS!$E:$E, SYS_DB_PARTNERS!$A:$A, "Сделка", SYS_DB_PARTNERS!$C:$C, $A50, SYS_DB_PARTNERS!$D:$D, H$3, SYS_DB_PARTNERS!$B:$B, $C$1))</f>
        <v>0</v>
      </c>
      <c r="I50" s="39">
        <f>IF($C$1="Весь период", SUMIFS(SYS_DB_PARTNERS!$E:$E, SYS_DB_PARTNERS!$A:$A, "Сделка", SYS_DB_PARTNERS!$C:$C, $A50, SYS_DB_PARTNERS!$D:$D, I$3), SUMIFS(SYS_DB_PARTNERS!$E:$E, SYS_DB_PARTNERS!$A:$A, "Сделка", SYS_DB_PARTNERS!$C:$C, $A50, SYS_DB_PARTNERS!$D:$D, I$3, SYS_DB_PARTNERS!$B:$B, $C$1))</f>
        <v>0</v>
      </c>
      <c r="J50" s="39">
        <f>SUM(D50:I50)</f>
        <v>1</v>
      </c>
      <c r="K50" s="39">
        <f>IF($C$1="Весь период", SUMIFS(SYS_DB_PARTNERS!$E:$E, SYS_DB_PARTNERS!$A:$A, "Предоплата", SYS_DB_PARTNERS!$C:$C, $A50), SUMIFS(SYS_DB_PARTNERS!$E:$E, SYS_DB_PARTNERS!$A:$A, "Предоплата", SYS_DB_PARTNERS!$C:$C, $A50, SYS_DB_PARTNERS!$B:$B, $C$1))</f>
        <v>1</v>
      </c>
      <c r="L50" s="39">
        <f>SUMIFS(SYS_DB_PARTNERS!$E:$E, SYS_DB_PARTNERS!$A:$A, "Без сделки", SYS_DB_PARTNERS!$C:$C, $A50)</f>
        <v>0</v>
      </c>
      <c r="M50" s="39" t="str">
        <f ca="1">GetPartnerBrandSplit($A50, $C$1)</f>
        <v>JETOUR (1 шт)</v>
      </c>
    </row>
    <row r="51" spans="1:13" x14ac:dyDescent="0.25">
      <c r="A51" s="39" t="s">
        <v>921</v>
      </c>
      <c r="B51" s="39" t="s">
        <v>6356</v>
      </c>
      <c r="C51" s="39">
        <f>IF($C$1="Весь период", SUMIFS(SYS_DB_PARTNERS!$E:$E, SYS_DB_PARTNERS!$A:$A, "Лид", SYS_DB_PARTNERS!$C:$C, $A51), SUMIFS(SYS_DB_PARTNERS!$E:$E, SYS_DB_PARTNERS!$A:$A, "Лид", SYS_DB_PARTNERS!$C:$C, $A51, SYS_DB_PARTNERS!$B:$B, $C$1))</f>
        <v>0</v>
      </c>
      <c r="D51" s="39">
        <f>IF($C$1="Весь период", SUMIFS(SYS_DB_PARTNERS!$E:$E, SYS_DB_PARTNERS!$A:$A, "Сделка", SYS_DB_PARTNERS!$C:$C, $A51, SYS_DB_PARTNERS!$D:$D, D$3), SUMIFS(SYS_DB_PARTNERS!$E:$E, SYS_DB_PARTNERS!$A:$A, "Сделка", SYS_DB_PARTNERS!$C:$C, $A51, SYS_DB_PARTNERS!$D:$D, D$3, SYS_DB_PARTNERS!$B:$B, $C$1))</f>
        <v>0</v>
      </c>
      <c r="E51" s="39">
        <f>IF($C$1="Весь период", SUMIFS(SYS_DB_PARTNERS!$E:$E, SYS_DB_PARTNERS!$A:$A, "Сделка", SYS_DB_PARTNERS!$C:$C, $A51, SYS_DB_PARTNERS!$D:$D, E$3), SUMIFS(SYS_DB_PARTNERS!$E:$E, SYS_DB_PARTNERS!$A:$A, "Сделка", SYS_DB_PARTNERS!$C:$C, $A51, SYS_DB_PARTNERS!$D:$D, E$3, SYS_DB_PARTNERS!$B:$B, $C$1))</f>
        <v>1</v>
      </c>
      <c r="F51" s="39">
        <f>IF($C$1="Весь период", SUMIFS(SYS_DB_PARTNERS!$E:$E, SYS_DB_PARTNERS!$A:$A, "Сделка", SYS_DB_PARTNERS!$C:$C, $A51, SYS_DB_PARTNERS!$D:$D, F$3), SUMIFS(SYS_DB_PARTNERS!$E:$E, SYS_DB_PARTNERS!$A:$A, "Сделка", SYS_DB_PARTNERS!$C:$C, $A51, SYS_DB_PARTNERS!$D:$D, F$3, SYS_DB_PARTNERS!$B:$B, $C$1))</f>
        <v>0</v>
      </c>
      <c r="G51" s="39">
        <f>IF($C$1="Весь период", SUMIFS(SYS_DB_PARTNERS!$E:$E, SYS_DB_PARTNERS!$A:$A, "Сделка", SYS_DB_PARTNERS!$C:$C, $A51, SYS_DB_PARTNERS!$D:$D, G$3), SUMIFS(SYS_DB_PARTNERS!$E:$E, SYS_DB_PARTNERS!$A:$A, "Сделка", SYS_DB_PARTNERS!$C:$C, $A51, SYS_DB_PARTNERS!$D:$D, G$3, SYS_DB_PARTNERS!$B:$B, $C$1))</f>
        <v>1</v>
      </c>
      <c r="H51" s="39">
        <f>IF($C$1="Весь период", SUMIFS(SYS_DB_PARTNERS!$E:$E, SYS_DB_PARTNERS!$A:$A, "Сделка", SYS_DB_PARTNERS!$C:$C, $A51, SYS_DB_PARTNERS!$D:$D, H$3), SUMIFS(SYS_DB_PARTNERS!$E:$E, SYS_DB_PARTNERS!$A:$A, "Сделка", SYS_DB_PARTNERS!$C:$C, $A51, SYS_DB_PARTNERS!$D:$D, H$3, SYS_DB_PARTNERS!$B:$B, $C$1))</f>
        <v>0</v>
      </c>
      <c r="I51" s="39">
        <f>IF($C$1="Весь период", SUMIFS(SYS_DB_PARTNERS!$E:$E, SYS_DB_PARTNERS!$A:$A, "Сделка", SYS_DB_PARTNERS!$C:$C, $A51, SYS_DB_PARTNERS!$D:$D, I$3), SUMIFS(SYS_DB_PARTNERS!$E:$E, SYS_DB_PARTNERS!$A:$A, "Сделка", SYS_DB_PARTNERS!$C:$C, $A51, SYS_DB_PARTNERS!$D:$D, I$3, SYS_DB_PARTNERS!$B:$B, $C$1))</f>
        <v>0</v>
      </c>
      <c r="J51" s="39">
        <f>SUM(D51:I51)</f>
        <v>2</v>
      </c>
      <c r="K51" s="39">
        <f>IF($C$1="Весь период", SUMIFS(SYS_DB_PARTNERS!$E:$E, SYS_DB_PARTNERS!$A:$A, "Предоплата", SYS_DB_PARTNERS!$C:$C, $A51), SUMIFS(SYS_DB_PARTNERS!$E:$E, SYS_DB_PARTNERS!$A:$A, "Предоплата", SYS_DB_PARTNERS!$C:$C, $A51, SYS_DB_PARTNERS!$B:$B, $C$1))</f>
        <v>2</v>
      </c>
      <c r="L51" s="39">
        <f>SUMIFS(SYS_DB_PARTNERS!$E:$E, SYS_DB_PARTNERS!$A:$A, "Без сделки", SYS_DB_PARTNERS!$C:$C, $A51)</f>
        <v>0</v>
      </c>
      <c r="M51" s="39" t="str">
        <f ca="1">GetPartnerBrandSplit($A51, $C$1)</f>
        <v>JETOUR (2 шт)</v>
      </c>
    </row>
    <row r="52" spans="1:13" x14ac:dyDescent="0.25">
      <c r="A52" s="39" t="s">
        <v>1601</v>
      </c>
      <c r="B52" s="39" t="s">
        <v>19918</v>
      </c>
      <c r="C52" s="39">
        <f>IF($C$1="Весь период", SUMIFS(SYS_DB_PARTNERS!$E:$E, SYS_DB_PARTNERS!$A:$A, "Лид", SYS_DB_PARTNERS!$C:$C, $A52), SUMIFS(SYS_DB_PARTNERS!$E:$E, SYS_DB_PARTNERS!$A:$A, "Лид", SYS_DB_PARTNERS!$C:$C, $A52, SYS_DB_PARTNERS!$B:$B, $C$1))</f>
        <v>0</v>
      </c>
      <c r="D52" s="39">
        <f>IF($C$1="Весь период", SUMIFS(SYS_DB_PARTNERS!$E:$E, SYS_DB_PARTNERS!$A:$A, "Сделка", SYS_DB_PARTNERS!$C:$C, $A52, SYS_DB_PARTNERS!$D:$D, D$3), SUMIFS(SYS_DB_PARTNERS!$E:$E, SYS_DB_PARTNERS!$A:$A, "Сделка", SYS_DB_PARTNERS!$C:$C, $A52, SYS_DB_PARTNERS!$D:$D, D$3, SYS_DB_PARTNERS!$B:$B, $C$1))</f>
        <v>0</v>
      </c>
      <c r="E52" s="39">
        <f>IF($C$1="Весь период", SUMIFS(SYS_DB_PARTNERS!$E:$E, SYS_DB_PARTNERS!$A:$A, "Сделка", SYS_DB_PARTNERS!$C:$C, $A52, SYS_DB_PARTNERS!$D:$D, E$3), SUMIFS(SYS_DB_PARTNERS!$E:$E, SYS_DB_PARTNERS!$A:$A, "Сделка", SYS_DB_PARTNERS!$C:$C, $A52, SYS_DB_PARTNERS!$D:$D, E$3, SYS_DB_PARTNERS!$B:$B, $C$1))</f>
        <v>2</v>
      </c>
      <c r="F52" s="39">
        <f>IF($C$1="Весь период", SUMIFS(SYS_DB_PARTNERS!$E:$E, SYS_DB_PARTNERS!$A:$A, "Сделка", SYS_DB_PARTNERS!$C:$C, $A52, SYS_DB_PARTNERS!$D:$D, F$3), SUMIFS(SYS_DB_PARTNERS!$E:$E, SYS_DB_PARTNERS!$A:$A, "Сделка", SYS_DB_PARTNERS!$C:$C, $A52, SYS_DB_PARTNERS!$D:$D, F$3, SYS_DB_PARTNERS!$B:$B, $C$1))</f>
        <v>1</v>
      </c>
      <c r="G52" s="39">
        <f>IF($C$1="Весь период", SUMIFS(SYS_DB_PARTNERS!$E:$E, SYS_DB_PARTNERS!$A:$A, "Сделка", SYS_DB_PARTNERS!$C:$C, $A52, SYS_DB_PARTNERS!$D:$D, G$3), SUMIFS(SYS_DB_PARTNERS!$E:$E, SYS_DB_PARTNERS!$A:$A, "Сделка", SYS_DB_PARTNERS!$C:$C, $A52, SYS_DB_PARTNERS!$D:$D, G$3, SYS_DB_PARTNERS!$B:$B, $C$1))</f>
        <v>0</v>
      </c>
      <c r="H52" s="39">
        <f>IF($C$1="Весь период", SUMIFS(SYS_DB_PARTNERS!$E:$E, SYS_DB_PARTNERS!$A:$A, "Сделка", SYS_DB_PARTNERS!$C:$C, $A52, SYS_DB_PARTNERS!$D:$D, H$3), SUMIFS(SYS_DB_PARTNERS!$E:$E, SYS_DB_PARTNERS!$A:$A, "Сделка", SYS_DB_PARTNERS!$C:$C, $A52, SYS_DB_PARTNERS!$D:$D, H$3, SYS_DB_PARTNERS!$B:$B, $C$1))</f>
        <v>0</v>
      </c>
      <c r="I52" s="39">
        <f>IF($C$1="Весь период", SUMIFS(SYS_DB_PARTNERS!$E:$E, SYS_DB_PARTNERS!$A:$A, "Сделка", SYS_DB_PARTNERS!$C:$C, $A52, SYS_DB_PARTNERS!$D:$D, I$3), SUMIFS(SYS_DB_PARTNERS!$E:$E, SYS_DB_PARTNERS!$A:$A, "Сделка", SYS_DB_PARTNERS!$C:$C, $A52, SYS_DB_PARTNERS!$D:$D, I$3, SYS_DB_PARTNERS!$B:$B, $C$1))</f>
        <v>0</v>
      </c>
      <c r="J52" s="39">
        <f>SUM(D52:I52)</f>
        <v>3</v>
      </c>
      <c r="K52" s="39">
        <f>IF($C$1="Весь период", SUMIFS(SYS_DB_PARTNERS!$E:$E, SYS_DB_PARTNERS!$A:$A, "Предоплата", SYS_DB_PARTNERS!$C:$C, $A52), SUMIFS(SYS_DB_PARTNERS!$E:$E, SYS_DB_PARTNERS!$A:$A, "Предоплата", SYS_DB_PARTNERS!$C:$C, $A52, SYS_DB_PARTNERS!$B:$B, $C$1))</f>
        <v>3</v>
      </c>
      <c r="L52" s="39">
        <f>SUMIFS(SYS_DB_PARTNERS!$E:$E, SYS_DB_PARTNERS!$A:$A, "Без сделки", SYS_DB_PARTNERS!$C:$C, $A52)</f>
        <v>1</v>
      </c>
      <c r="M52" s="39" t="str">
        <f ca="1">GetPartnerBrandSplit($A52, $C$1)</f>
        <v>SOLARIS (3 шт)</v>
      </c>
    </row>
    <row r="53" spans="1:13" x14ac:dyDescent="0.25">
      <c r="A53" s="39" t="s">
        <v>519</v>
      </c>
      <c r="B53" s="39" t="s">
        <v>6415</v>
      </c>
      <c r="C53" s="39">
        <f>IF($C$1="Весь период", SUMIFS(SYS_DB_PARTNERS!$E:$E, SYS_DB_PARTNERS!$A:$A, "Лид", SYS_DB_PARTNERS!$C:$C, $A53), SUMIFS(SYS_DB_PARTNERS!$E:$E, SYS_DB_PARTNERS!$A:$A, "Лид", SYS_DB_PARTNERS!$C:$C, $A53, SYS_DB_PARTNERS!$B:$B, $C$1))</f>
        <v>0</v>
      </c>
      <c r="D53" s="39">
        <f>IF($C$1="Весь период", SUMIFS(SYS_DB_PARTNERS!$E:$E, SYS_DB_PARTNERS!$A:$A, "Сделка", SYS_DB_PARTNERS!$C:$C, $A53, SYS_DB_PARTNERS!$D:$D, D$3), SUMIFS(SYS_DB_PARTNERS!$E:$E, SYS_DB_PARTNERS!$A:$A, "Сделка", SYS_DB_PARTNERS!$C:$C, $A53, SYS_DB_PARTNERS!$D:$D, D$3, SYS_DB_PARTNERS!$B:$B, $C$1))</f>
        <v>1</v>
      </c>
      <c r="E53" s="39">
        <f>IF($C$1="Весь период", SUMIFS(SYS_DB_PARTNERS!$E:$E, SYS_DB_PARTNERS!$A:$A, "Сделка", SYS_DB_PARTNERS!$C:$C, $A53, SYS_DB_PARTNERS!$D:$D, E$3), SUMIFS(SYS_DB_PARTNERS!$E:$E, SYS_DB_PARTNERS!$A:$A, "Сделка", SYS_DB_PARTNERS!$C:$C, $A53, SYS_DB_PARTNERS!$D:$D, E$3, SYS_DB_PARTNERS!$B:$B, $C$1))</f>
        <v>2</v>
      </c>
      <c r="F53" s="39">
        <f>IF($C$1="Весь период", SUMIFS(SYS_DB_PARTNERS!$E:$E, SYS_DB_PARTNERS!$A:$A, "Сделка", SYS_DB_PARTNERS!$C:$C, $A53, SYS_DB_PARTNERS!$D:$D, F$3), SUMIFS(SYS_DB_PARTNERS!$E:$E, SYS_DB_PARTNERS!$A:$A, "Сделка", SYS_DB_PARTNERS!$C:$C, $A53, SYS_DB_PARTNERS!$D:$D, F$3, SYS_DB_PARTNERS!$B:$B, $C$1))</f>
        <v>0</v>
      </c>
      <c r="G53" s="39">
        <f>IF($C$1="Весь период", SUMIFS(SYS_DB_PARTNERS!$E:$E, SYS_DB_PARTNERS!$A:$A, "Сделка", SYS_DB_PARTNERS!$C:$C, $A53, SYS_DB_PARTNERS!$D:$D, G$3), SUMIFS(SYS_DB_PARTNERS!$E:$E, SYS_DB_PARTNERS!$A:$A, "Сделка", SYS_DB_PARTNERS!$C:$C, $A53, SYS_DB_PARTNERS!$D:$D, G$3, SYS_DB_PARTNERS!$B:$B, $C$1))</f>
        <v>0</v>
      </c>
      <c r="H53" s="39">
        <f>IF($C$1="Весь период", SUMIFS(SYS_DB_PARTNERS!$E:$E, SYS_DB_PARTNERS!$A:$A, "Сделка", SYS_DB_PARTNERS!$C:$C, $A53, SYS_DB_PARTNERS!$D:$D, H$3), SUMIFS(SYS_DB_PARTNERS!$E:$E, SYS_DB_PARTNERS!$A:$A, "Сделка", SYS_DB_PARTNERS!$C:$C, $A53, SYS_DB_PARTNERS!$D:$D, H$3, SYS_DB_PARTNERS!$B:$B, $C$1))</f>
        <v>0</v>
      </c>
      <c r="I53" s="39">
        <f>IF($C$1="Весь период", SUMIFS(SYS_DB_PARTNERS!$E:$E, SYS_DB_PARTNERS!$A:$A, "Сделка", SYS_DB_PARTNERS!$C:$C, $A53, SYS_DB_PARTNERS!$D:$D, I$3), SUMIFS(SYS_DB_PARTNERS!$E:$E, SYS_DB_PARTNERS!$A:$A, "Сделка", SYS_DB_PARTNERS!$C:$C, $A53, SYS_DB_PARTNERS!$D:$D, I$3, SYS_DB_PARTNERS!$B:$B, $C$1))</f>
        <v>0</v>
      </c>
      <c r="J53" s="39">
        <f>SUM(D53:I53)</f>
        <v>3</v>
      </c>
      <c r="K53" s="39">
        <f>IF($C$1="Весь период", SUMIFS(SYS_DB_PARTNERS!$E:$E, SYS_DB_PARTNERS!$A:$A, "Предоплата", SYS_DB_PARTNERS!$C:$C, $A53), SUMIFS(SYS_DB_PARTNERS!$E:$E, SYS_DB_PARTNERS!$A:$A, "Предоплата", SYS_DB_PARTNERS!$C:$C, $A53, SYS_DB_PARTNERS!$B:$B, $C$1))</f>
        <v>2</v>
      </c>
      <c r="L53" s="39">
        <f>SUMIFS(SYS_DB_PARTNERS!$E:$E, SYS_DB_PARTNERS!$A:$A, "Без сделки", SYS_DB_PARTNERS!$C:$C, $A53)</f>
        <v>0</v>
      </c>
      <c r="M53" s="39" t="str">
        <f ca="1">GetPartnerBrandSplit($A53, $C$1)</f>
        <v>JETOUR (3 шт)</v>
      </c>
    </row>
    <row r="54" spans="1:13" x14ac:dyDescent="0.25">
      <c r="A54" s="39" t="s">
        <v>222</v>
      </c>
      <c r="B54" s="39" t="s">
        <v>6413</v>
      </c>
      <c r="C54" s="39">
        <f>IF($C$1="Весь период", SUMIFS(SYS_DB_PARTNERS!$E:$E, SYS_DB_PARTNERS!$A:$A, "Лид", SYS_DB_PARTNERS!$C:$C, $A54), SUMIFS(SYS_DB_PARTNERS!$E:$E, SYS_DB_PARTNERS!$A:$A, "Лид", SYS_DB_PARTNERS!$C:$C, $A54, SYS_DB_PARTNERS!$B:$B, $C$1))</f>
        <v>0</v>
      </c>
      <c r="D54" s="39">
        <f>IF($C$1="Весь период", SUMIFS(SYS_DB_PARTNERS!$E:$E, SYS_DB_PARTNERS!$A:$A, "Сделка", SYS_DB_PARTNERS!$C:$C, $A54, SYS_DB_PARTNERS!$D:$D, D$3), SUMIFS(SYS_DB_PARTNERS!$E:$E, SYS_DB_PARTNERS!$A:$A, "Сделка", SYS_DB_PARTNERS!$C:$C, $A54, SYS_DB_PARTNERS!$D:$D, D$3, SYS_DB_PARTNERS!$B:$B, $C$1))</f>
        <v>0</v>
      </c>
      <c r="E54" s="39">
        <f>IF($C$1="Весь период", SUMIFS(SYS_DB_PARTNERS!$E:$E, SYS_DB_PARTNERS!$A:$A, "Сделка", SYS_DB_PARTNERS!$C:$C, $A54, SYS_DB_PARTNERS!$D:$D, E$3), SUMIFS(SYS_DB_PARTNERS!$E:$E, SYS_DB_PARTNERS!$A:$A, "Сделка", SYS_DB_PARTNERS!$C:$C, $A54, SYS_DB_PARTNERS!$D:$D, E$3, SYS_DB_PARTNERS!$B:$B, $C$1))</f>
        <v>3</v>
      </c>
      <c r="F54" s="39">
        <f>IF($C$1="Весь период", SUMIFS(SYS_DB_PARTNERS!$E:$E, SYS_DB_PARTNERS!$A:$A, "Сделка", SYS_DB_PARTNERS!$C:$C, $A54, SYS_DB_PARTNERS!$D:$D, F$3), SUMIFS(SYS_DB_PARTNERS!$E:$E, SYS_DB_PARTNERS!$A:$A, "Сделка", SYS_DB_PARTNERS!$C:$C, $A54, SYS_DB_PARTNERS!$D:$D, F$3, SYS_DB_PARTNERS!$B:$B, $C$1))</f>
        <v>0</v>
      </c>
      <c r="G54" s="39">
        <f>IF($C$1="Весь период", SUMIFS(SYS_DB_PARTNERS!$E:$E, SYS_DB_PARTNERS!$A:$A, "Сделка", SYS_DB_PARTNERS!$C:$C, $A54, SYS_DB_PARTNERS!$D:$D, G$3), SUMIFS(SYS_DB_PARTNERS!$E:$E, SYS_DB_PARTNERS!$A:$A, "Сделка", SYS_DB_PARTNERS!$C:$C, $A54, SYS_DB_PARTNERS!$D:$D, G$3, SYS_DB_PARTNERS!$B:$B, $C$1))</f>
        <v>1</v>
      </c>
      <c r="H54" s="39">
        <f>IF($C$1="Весь период", SUMIFS(SYS_DB_PARTNERS!$E:$E, SYS_DB_PARTNERS!$A:$A, "Сделка", SYS_DB_PARTNERS!$C:$C, $A54, SYS_DB_PARTNERS!$D:$D, H$3), SUMIFS(SYS_DB_PARTNERS!$E:$E, SYS_DB_PARTNERS!$A:$A, "Сделка", SYS_DB_PARTNERS!$C:$C, $A54, SYS_DB_PARTNERS!$D:$D, H$3, SYS_DB_PARTNERS!$B:$B, $C$1))</f>
        <v>1</v>
      </c>
      <c r="I54" s="39">
        <f>IF($C$1="Весь период", SUMIFS(SYS_DB_PARTNERS!$E:$E, SYS_DB_PARTNERS!$A:$A, "Сделка", SYS_DB_PARTNERS!$C:$C, $A54, SYS_DB_PARTNERS!$D:$D, I$3), SUMIFS(SYS_DB_PARTNERS!$E:$E, SYS_DB_PARTNERS!$A:$A, "Сделка", SYS_DB_PARTNERS!$C:$C, $A54, SYS_DB_PARTNERS!$D:$D, I$3, SYS_DB_PARTNERS!$B:$B, $C$1))</f>
        <v>0</v>
      </c>
      <c r="J54" s="39">
        <f>SUM(D54:I54)</f>
        <v>5</v>
      </c>
      <c r="K54" s="39">
        <f>IF($C$1="Весь период", SUMIFS(SYS_DB_PARTNERS!$E:$E, SYS_DB_PARTNERS!$A:$A, "Предоплата", SYS_DB_PARTNERS!$C:$C, $A54), SUMIFS(SYS_DB_PARTNERS!$E:$E, SYS_DB_PARTNERS!$A:$A, "Предоплата", SYS_DB_PARTNERS!$C:$C, $A54, SYS_DB_PARTNERS!$B:$B, $C$1))</f>
        <v>5</v>
      </c>
      <c r="L54" s="39">
        <f>SUMIFS(SYS_DB_PARTNERS!$E:$E, SYS_DB_PARTNERS!$A:$A, "Без сделки", SYS_DB_PARTNERS!$C:$C, $A54)</f>
        <v>0</v>
      </c>
      <c r="M54" s="39" t="str">
        <f ca="1">GetPartnerBrandSplit($A54, $C$1)</f>
        <v>JETOUR (5 шт)</v>
      </c>
    </row>
    <row r="55" spans="1:13" x14ac:dyDescent="0.25">
      <c r="A55" s="39" t="s">
        <v>749</v>
      </c>
      <c r="B55" s="39" t="s">
        <v>19918</v>
      </c>
      <c r="C55" s="39">
        <f>IF($C$1="Весь период", SUMIFS(SYS_DB_PARTNERS!$E:$E, SYS_DB_PARTNERS!$A:$A, "Лид", SYS_DB_PARTNERS!$C:$C, $A55), SUMIFS(SYS_DB_PARTNERS!$E:$E, SYS_DB_PARTNERS!$A:$A, "Лид", SYS_DB_PARTNERS!$C:$C, $A55, SYS_DB_PARTNERS!$B:$B, $C$1))</f>
        <v>0</v>
      </c>
      <c r="D55" s="39">
        <f>IF($C$1="Весь период", SUMIFS(SYS_DB_PARTNERS!$E:$E, SYS_DB_PARTNERS!$A:$A, "Сделка", SYS_DB_PARTNERS!$C:$C, $A55, SYS_DB_PARTNERS!$D:$D, D$3), SUMIFS(SYS_DB_PARTNERS!$E:$E, SYS_DB_PARTNERS!$A:$A, "Сделка", SYS_DB_PARTNERS!$C:$C, $A55, SYS_DB_PARTNERS!$D:$D, D$3, SYS_DB_PARTNERS!$B:$B, $C$1))</f>
        <v>0</v>
      </c>
      <c r="E55" s="39">
        <f>IF($C$1="Весь период", SUMIFS(SYS_DB_PARTNERS!$E:$E, SYS_DB_PARTNERS!$A:$A, "Сделка", SYS_DB_PARTNERS!$C:$C, $A55, SYS_DB_PARTNERS!$D:$D, E$3), SUMIFS(SYS_DB_PARTNERS!$E:$E, SYS_DB_PARTNERS!$A:$A, "Сделка", SYS_DB_PARTNERS!$C:$C, $A55, SYS_DB_PARTNERS!$D:$D, E$3, SYS_DB_PARTNERS!$B:$B, $C$1))</f>
        <v>4</v>
      </c>
      <c r="F55" s="39">
        <f>IF($C$1="Весь период", SUMIFS(SYS_DB_PARTNERS!$E:$E, SYS_DB_PARTNERS!$A:$A, "Сделка", SYS_DB_PARTNERS!$C:$C, $A55, SYS_DB_PARTNERS!$D:$D, F$3), SUMIFS(SYS_DB_PARTNERS!$E:$E, SYS_DB_PARTNERS!$A:$A, "Сделка", SYS_DB_PARTNERS!$C:$C, $A55, SYS_DB_PARTNERS!$D:$D, F$3, SYS_DB_PARTNERS!$B:$B, $C$1))</f>
        <v>0</v>
      </c>
      <c r="G55" s="39">
        <f>IF($C$1="Весь период", SUMIFS(SYS_DB_PARTNERS!$E:$E, SYS_DB_PARTNERS!$A:$A, "Сделка", SYS_DB_PARTNERS!$C:$C, $A55, SYS_DB_PARTNERS!$D:$D, G$3), SUMIFS(SYS_DB_PARTNERS!$E:$E, SYS_DB_PARTNERS!$A:$A, "Сделка", SYS_DB_PARTNERS!$C:$C, $A55, SYS_DB_PARTNERS!$D:$D, G$3, SYS_DB_PARTNERS!$B:$B, $C$1))</f>
        <v>0</v>
      </c>
      <c r="H55" s="39">
        <f>IF($C$1="Весь период", SUMIFS(SYS_DB_PARTNERS!$E:$E, SYS_DB_PARTNERS!$A:$A, "Сделка", SYS_DB_PARTNERS!$C:$C, $A55, SYS_DB_PARTNERS!$D:$D, H$3), SUMIFS(SYS_DB_PARTNERS!$E:$E, SYS_DB_PARTNERS!$A:$A, "Сделка", SYS_DB_PARTNERS!$C:$C, $A55, SYS_DB_PARTNERS!$D:$D, H$3, SYS_DB_PARTNERS!$B:$B, $C$1))</f>
        <v>0</v>
      </c>
      <c r="I55" s="39">
        <f>IF($C$1="Весь период", SUMIFS(SYS_DB_PARTNERS!$E:$E, SYS_DB_PARTNERS!$A:$A, "Сделка", SYS_DB_PARTNERS!$C:$C, $A55, SYS_DB_PARTNERS!$D:$D, I$3), SUMIFS(SYS_DB_PARTNERS!$E:$E, SYS_DB_PARTNERS!$A:$A, "Сделка", SYS_DB_PARTNERS!$C:$C, $A55, SYS_DB_PARTNERS!$D:$D, I$3, SYS_DB_PARTNERS!$B:$B, $C$1))</f>
        <v>0</v>
      </c>
      <c r="J55" s="39">
        <f>SUM(D55:I55)</f>
        <v>4</v>
      </c>
      <c r="K55" s="39">
        <f>IF($C$1="Весь период", SUMIFS(SYS_DB_PARTNERS!$E:$E, SYS_DB_PARTNERS!$A:$A, "Предоплата", SYS_DB_PARTNERS!$C:$C, $A55), SUMIFS(SYS_DB_PARTNERS!$E:$E, SYS_DB_PARTNERS!$A:$A, "Предоплата", SYS_DB_PARTNERS!$C:$C, $A55, SYS_DB_PARTNERS!$B:$B, $C$1))</f>
        <v>5</v>
      </c>
      <c r="L55" s="39">
        <f>SUMIFS(SYS_DB_PARTNERS!$E:$E, SYS_DB_PARTNERS!$A:$A, "Без сделки", SYS_DB_PARTNERS!$C:$C, $A55)</f>
        <v>1</v>
      </c>
      <c r="M55" s="39" t="str">
        <f ca="1">GetPartnerBrandSplit($A55, $C$1)</f>
        <v>SOLARIS (4 шт)</v>
      </c>
    </row>
    <row r="56" spans="1:13" x14ac:dyDescent="0.25">
      <c r="A56" s="39" t="s">
        <v>309</v>
      </c>
      <c r="B56" s="39" t="s">
        <v>6356</v>
      </c>
      <c r="C56" s="39">
        <f>IF($C$1="Весь период", SUMIFS(SYS_DB_PARTNERS!$E:$E, SYS_DB_PARTNERS!$A:$A, "Лид", SYS_DB_PARTNERS!$C:$C, $A56), SUMIFS(SYS_DB_PARTNERS!$E:$E, SYS_DB_PARTNERS!$A:$A, "Лид", SYS_DB_PARTNERS!$C:$C, $A56, SYS_DB_PARTNERS!$B:$B, $C$1))</f>
        <v>0</v>
      </c>
      <c r="D56" s="39">
        <f>IF($C$1="Весь период", SUMIFS(SYS_DB_PARTNERS!$E:$E, SYS_DB_PARTNERS!$A:$A, "Сделка", SYS_DB_PARTNERS!$C:$C, $A56, SYS_DB_PARTNERS!$D:$D, D$3), SUMIFS(SYS_DB_PARTNERS!$E:$E, SYS_DB_PARTNERS!$A:$A, "Сделка", SYS_DB_PARTNERS!$C:$C, $A56, SYS_DB_PARTNERS!$D:$D, D$3, SYS_DB_PARTNERS!$B:$B, $C$1))</f>
        <v>0</v>
      </c>
      <c r="E56" s="39">
        <f>IF($C$1="Весь период", SUMIFS(SYS_DB_PARTNERS!$E:$E, SYS_DB_PARTNERS!$A:$A, "Сделка", SYS_DB_PARTNERS!$C:$C, $A56, SYS_DB_PARTNERS!$D:$D, E$3), SUMIFS(SYS_DB_PARTNERS!$E:$E, SYS_DB_PARTNERS!$A:$A, "Сделка", SYS_DB_PARTNERS!$C:$C, $A56, SYS_DB_PARTNERS!$D:$D, E$3, SYS_DB_PARTNERS!$B:$B, $C$1))</f>
        <v>2</v>
      </c>
      <c r="F56" s="39">
        <f>IF($C$1="Весь период", SUMIFS(SYS_DB_PARTNERS!$E:$E, SYS_DB_PARTNERS!$A:$A, "Сделка", SYS_DB_PARTNERS!$C:$C, $A56, SYS_DB_PARTNERS!$D:$D, F$3), SUMIFS(SYS_DB_PARTNERS!$E:$E, SYS_DB_PARTNERS!$A:$A, "Сделка", SYS_DB_PARTNERS!$C:$C, $A56, SYS_DB_PARTNERS!$D:$D, F$3, SYS_DB_PARTNERS!$B:$B, $C$1))</f>
        <v>0</v>
      </c>
      <c r="G56" s="39">
        <f>IF($C$1="Весь период", SUMIFS(SYS_DB_PARTNERS!$E:$E, SYS_DB_PARTNERS!$A:$A, "Сделка", SYS_DB_PARTNERS!$C:$C, $A56, SYS_DB_PARTNERS!$D:$D, G$3), SUMIFS(SYS_DB_PARTNERS!$E:$E, SYS_DB_PARTNERS!$A:$A, "Сделка", SYS_DB_PARTNERS!$C:$C, $A56, SYS_DB_PARTNERS!$D:$D, G$3, SYS_DB_PARTNERS!$B:$B, $C$1))</f>
        <v>0</v>
      </c>
      <c r="H56" s="39">
        <f>IF($C$1="Весь период", SUMIFS(SYS_DB_PARTNERS!$E:$E, SYS_DB_PARTNERS!$A:$A, "Сделка", SYS_DB_PARTNERS!$C:$C, $A56, SYS_DB_PARTNERS!$D:$D, H$3), SUMIFS(SYS_DB_PARTNERS!$E:$E, SYS_DB_PARTNERS!$A:$A, "Сделка", SYS_DB_PARTNERS!$C:$C, $A56, SYS_DB_PARTNERS!$D:$D, H$3, SYS_DB_PARTNERS!$B:$B, $C$1))</f>
        <v>0</v>
      </c>
      <c r="I56" s="39">
        <f>IF($C$1="Весь период", SUMIFS(SYS_DB_PARTNERS!$E:$E, SYS_DB_PARTNERS!$A:$A, "Сделка", SYS_DB_PARTNERS!$C:$C, $A56, SYS_DB_PARTNERS!$D:$D, I$3), SUMIFS(SYS_DB_PARTNERS!$E:$E, SYS_DB_PARTNERS!$A:$A, "Сделка", SYS_DB_PARTNERS!$C:$C, $A56, SYS_DB_PARTNERS!$D:$D, I$3, SYS_DB_PARTNERS!$B:$B, $C$1))</f>
        <v>0</v>
      </c>
      <c r="J56" s="39">
        <f>SUM(D56:I56)</f>
        <v>2</v>
      </c>
      <c r="K56" s="39">
        <f>IF($C$1="Весь период", SUMIFS(SYS_DB_PARTNERS!$E:$E, SYS_DB_PARTNERS!$A:$A, "Предоплата", SYS_DB_PARTNERS!$C:$C, $A56), SUMIFS(SYS_DB_PARTNERS!$E:$E, SYS_DB_PARTNERS!$A:$A, "Предоплата", SYS_DB_PARTNERS!$C:$C, $A56, SYS_DB_PARTNERS!$B:$B, $C$1))</f>
        <v>3</v>
      </c>
      <c r="L56" s="39">
        <f>SUMIFS(SYS_DB_PARTNERS!$E:$E, SYS_DB_PARTNERS!$A:$A, "Без сделки", SYS_DB_PARTNERS!$C:$C, $A56)</f>
        <v>1</v>
      </c>
      <c r="M56" s="39" t="str">
        <f ca="1">GetPartnerBrandSplit($A56, $C$1)</f>
        <v>SOLARIS (2 шт)</v>
      </c>
    </row>
    <row r="57" spans="1:13" x14ac:dyDescent="0.25">
      <c r="A57" s="39" t="s">
        <v>1827</v>
      </c>
      <c r="B57" s="39" t="s">
        <v>19918</v>
      </c>
      <c r="C57" s="39">
        <f>IF($C$1="Весь период", SUMIFS(SYS_DB_PARTNERS!$E:$E, SYS_DB_PARTNERS!$A:$A, "Лид", SYS_DB_PARTNERS!$C:$C, $A57), SUMIFS(SYS_DB_PARTNERS!$E:$E, SYS_DB_PARTNERS!$A:$A, "Лид", SYS_DB_PARTNERS!$C:$C, $A57, SYS_DB_PARTNERS!$B:$B, $C$1))</f>
        <v>0</v>
      </c>
      <c r="D57" s="39">
        <f>IF($C$1="Весь период", SUMIFS(SYS_DB_PARTNERS!$E:$E, SYS_DB_PARTNERS!$A:$A, "Сделка", SYS_DB_PARTNERS!$C:$C, $A57, SYS_DB_PARTNERS!$D:$D, D$3), SUMIFS(SYS_DB_PARTNERS!$E:$E, SYS_DB_PARTNERS!$A:$A, "Сделка", SYS_DB_PARTNERS!$C:$C, $A57, SYS_DB_PARTNERS!$D:$D, D$3, SYS_DB_PARTNERS!$B:$B, $C$1))</f>
        <v>0</v>
      </c>
      <c r="E57" s="39">
        <f>IF($C$1="Весь период", SUMIFS(SYS_DB_PARTNERS!$E:$E, SYS_DB_PARTNERS!$A:$A, "Сделка", SYS_DB_PARTNERS!$C:$C, $A57, SYS_DB_PARTNERS!$D:$D, E$3), SUMIFS(SYS_DB_PARTNERS!$E:$E, SYS_DB_PARTNERS!$A:$A, "Сделка", SYS_DB_PARTNERS!$C:$C, $A57, SYS_DB_PARTNERS!$D:$D, E$3, SYS_DB_PARTNERS!$B:$B, $C$1))</f>
        <v>0</v>
      </c>
      <c r="F57" s="39">
        <f>IF($C$1="Весь период", SUMIFS(SYS_DB_PARTNERS!$E:$E, SYS_DB_PARTNERS!$A:$A, "Сделка", SYS_DB_PARTNERS!$C:$C, $A57, SYS_DB_PARTNERS!$D:$D, F$3), SUMIFS(SYS_DB_PARTNERS!$E:$E, SYS_DB_PARTNERS!$A:$A, "Сделка", SYS_DB_PARTNERS!$C:$C, $A57, SYS_DB_PARTNERS!$D:$D, F$3, SYS_DB_PARTNERS!$B:$B, $C$1))</f>
        <v>0</v>
      </c>
      <c r="G57" s="39">
        <f>IF($C$1="Весь период", SUMIFS(SYS_DB_PARTNERS!$E:$E, SYS_DB_PARTNERS!$A:$A, "Сделка", SYS_DB_PARTNERS!$C:$C, $A57, SYS_DB_PARTNERS!$D:$D, G$3), SUMIFS(SYS_DB_PARTNERS!$E:$E, SYS_DB_PARTNERS!$A:$A, "Сделка", SYS_DB_PARTNERS!$C:$C, $A57, SYS_DB_PARTNERS!$D:$D, G$3, SYS_DB_PARTNERS!$B:$B, $C$1))</f>
        <v>0</v>
      </c>
      <c r="H57" s="39">
        <f>IF($C$1="Весь период", SUMIFS(SYS_DB_PARTNERS!$E:$E, SYS_DB_PARTNERS!$A:$A, "Сделка", SYS_DB_PARTNERS!$C:$C, $A57, SYS_DB_PARTNERS!$D:$D, H$3), SUMIFS(SYS_DB_PARTNERS!$E:$E, SYS_DB_PARTNERS!$A:$A, "Сделка", SYS_DB_PARTNERS!$C:$C, $A57, SYS_DB_PARTNERS!$D:$D, H$3, SYS_DB_PARTNERS!$B:$B, $C$1))</f>
        <v>0</v>
      </c>
      <c r="I57" s="39">
        <f>IF($C$1="Весь период", SUMIFS(SYS_DB_PARTNERS!$E:$E, SYS_DB_PARTNERS!$A:$A, "Сделка", SYS_DB_PARTNERS!$C:$C, $A57, SYS_DB_PARTNERS!$D:$D, I$3), SUMIFS(SYS_DB_PARTNERS!$E:$E, SYS_DB_PARTNERS!$A:$A, "Сделка", SYS_DB_PARTNERS!$C:$C, $A57, SYS_DB_PARTNERS!$D:$D, I$3, SYS_DB_PARTNERS!$B:$B, $C$1))</f>
        <v>0</v>
      </c>
      <c r="J57" s="39">
        <f>SUM(D57:I57)</f>
        <v>0</v>
      </c>
      <c r="K57" s="39">
        <f>IF($C$1="Весь период", SUMIFS(SYS_DB_PARTNERS!$E:$E, SYS_DB_PARTNERS!$A:$A, "Предоплата", SYS_DB_PARTNERS!$C:$C, $A57), SUMIFS(SYS_DB_PARTNERS!$E:$E, SYS_DB_PARTNERS!$A:$A, "Предоплата", SYS_DB_PARTNERS!$C:$C, $A57, SYS_DB_PARTNERS!$B:$B, $C$1))</f>
        <v>1</v>
      </c>
      <c r="L57" s="39">
        <f>SUMIFS(SYS_DB_PARTNERS!$E:$E, SYS_DB_PARTNERS!$A:$A, "Без сделки", SYS_DB_PARTNERS!$C:$C, $A57)</f>
        <v>1</v>
      </c>
      <c r="M57" s="39" t="str">
        <f ca="1">GetPartnerBrandSplit($A57, $C$1)</f>
        <v/>
      </c>
    </row>
    <row r="58" spans="1:13" x14ac:dyDescent="0.25">
      <c r="A58" s="39" t="s">
        <v>2608</v>
      </c>
      <c r="B58" s="39" t="s">
        <v>19918</v>
      </c>
      <c r="C58" s="39">
        <f>IF($C$1="Весь период", SUMIFS(SYS_DB_PARTNERS!$E:$E, SYS_DB_PARTNERS!$A:$A, "Лид", SYS_DB_PARTNERS!$C:$C, $A58), SUMIFS(SYS_DB_PARTNERS!$E:$E, SYS_DB_PARTNERS!$A:$A, "Лид", SYS_DB_PARTNERS!$C:$C, $A58, SYS_DB_PARTNERS!$B:$B, $C$1))</f>
        <v>0</v>
      </c>
      <c r="D58" s="39">
        <f>IF($C$1="Весь период", SUMIFS(SYS_DB_PARTNERS!$E:$E, SYS_DB_PARTNERS!$A:$A, "Сделка", SYS_DB_PARTNERS!$C:$C, $A58, SYS_DB_PARTNERS!$D:$D, D$3), SUMIFS(SYS_DB_PARTNERS!$E:$E, SYS_DB_PARTNERS!$A:$A, "Сделка", SYS_DB_PARTNERS!$C:$C, $A58, SYS_DB_PARTNERS!$D:$D, D$3, SYS_DB_PARTNERS!$B:$B, $C$1))</f>
        <v>0</v>
      </c>
      <c r="E58" s="39">
        <f>IF($C$1="Весь период", SUMIFS(SYS_DB_PARTNERS!$E:$E, SYS_DB_PARTNERS!$A:$A, "Сделка", SYS_DB_PARTNERS!$C:$C, $A58, SYS_DB_PARTNERS!$D:$D, E$3), SUMIFS(SYS_DB_PARTNERS!$E:$E, SYS_DB_PARTNERS!$A:$A, "Сделка", SYS_DB_PARTNERS!$C:$C, $A58, SYS_DB_PARTNERS!$D:$D, E$3, SYS_DB_PARTNERS!$B:$B, $C$1))</f>
        <v>0</v>
      </c>
      <c r="F58" s="39">
        <f>IF($C$1="Весь период", SUMIFS(SYS_DB_PARTNERS!$E:$E, SYS_DB_PARTNERS!$A:$A, "Сделка", SYS_DB_PARTNERS!$C:$C, $A58, SYS_DB_PARTNERS!$D:$D, F$3), SUMIFS(SYS_DB_PARTNERS!$E:$E, SYS_DB_PARTNERS!$A:$A, "Сделка", SYS_DB_PARTNERS!$C:$C, $A58, SYS_DB_PARTNERS!$D:$D, F$3, SYS_DB_PARTNERS!$B:$B, $C$1))</f>
        <v>0</v>
      </c>
      <c r="G58" s="39">
        <f>IF($C$1="Весь период", SUMIFS(SYS_DB_PARTNERS!$E:$E, SYS_DB_PARTNERS!$A:$A, "Сделка", SYS_DB_PARTNERS!$C:$C, $A58, SYS_DB_PARTNERS!$D:$D, G$3), SUMIFS(SYS_DB_PARTNERS!$E:$E, SYS_DB_PARTNERS!$A:$A, "Сделка", SYS_DB_PARTNERS!$C:$C, $A58, SYS_DB_PARTNERS!$D:$D, G$3, SYS_DB_PARTNERS!$B:$B, $C$1))</f>
        <v>0</v>
      </c>
      <c r="H58" s="39">
        <f>IF($C$1="Весь период", SUMIFS(SYS_DB_PARTNERS!$E:$E, SYS_DB_PARTNERS!$A:$A, "Сделка", SYS_DB_PARTNERS!$C:$C, $A58, SYS_DB_PARTNERS!$D:$D, H$3), SUMIFS(SYS_DB_PARTNERS!$E:$E, SYS_DB_PARTNERS!$A:$A, "Сделка", SYS_DB_PARTNERS!$C:$C, $A58, SYS_DB_PARTNERS!$D:$D, H$3, SYS_DB_PARTNERS!$B:$B, $C$1))</f>
        <v>0</v>
      </c>
      <c r="I58" s="39">
        <f>IF($C$1="Весь период", SUMIFS(SYS_DB_PARTNERS!$E:$E, SYS_DB_PARTNERS!$A:$A, "Сделка", SYS_DB_PARTNERS!$C:$C, $A58, SYS_DB_PARTNERS!$D:$D, I$3), SUMIFS(SYS_DB_PARTNERS!$E:$E, SYS_DB_PARTNERS!$A:$A, "Сделка", SYS_DB_PARTNERS!$C:$C, $A58, SYS_DB_PARTNERS!$D:$D, I$3, SYS_DB_PARTNERS!$B:$B, $C$1))</f>
        <v>0</v>
      </c>
      <c r="J58" s="39">
        <f>SUM(D58:I58)</f>
        <v>0</v>
      </c>
      <c r="K58" s="39">
        <f>IF($C$1="Весь период", SUMIFS(SYS_DB_PARTNERS!$E:$E, SYS_DB_PARTNERS!$A:$A, "Предоплата", SYS_DB_PARTNERS!$C:$C, $A58), SUMIFS(SYS_DB_PARTNERS!$E:$E, SYS_DB_PARTNERS!$A:$A, "Предоплата", SYS_DB_PARTNERS!$C:$C, $A58, SYS_DB_PARTNERS!$B:$B, $C$1))</f>
        <v>0</v>
      </c>
      <c r="L58" s="39">
        <f>SUMIFS(SYS_DB_PARTNERS!$E:$E, SYS_DB_PARTNERS!$A:$A, "Без сделки", SYS_DB_PARTNERS!$C:$C, $A58)</f>
        <v>0</v>
      </c>
      <c r="M58" s="39" t="str">
        <f ca="1">GetPartnerBrandSplit($A58, $C$1)</f>
        <v/>
      </c>
    </row>
    <row r="59" spans="1:13" x14ac:dyDescent="0.25">
      <c r="A59" s="39" t="s">
        <v>598</v>
      </c>
      <c r="B59" s="39" t="s">
        <v>19918</v>
      </c>
      <c r="C59" s="39">
        <f>IF($C$1="Весь период", SUMIFS(SYS_DB_PARTNERS!$E:$E, SYS_DB_PARTNERS!$A:$A, "Лид", SYS_DB_PARTNERS!$C:$C, $A59), SUMIFS(SYS_DB_PARTNERS!$E:$E, SYS_DB_PARTNERS!$A:$A, "Лид", SYS_DB_PARTNERS!$C:$C, $A59, SYS_DB_PARTNERS!$B:$B, $C$1))</f>
        <v>0</v>
      </c>
      <c r="D59" s="39">
        <f>IF($C$1="Весь период", SUMIFS(SYS_DB_PARTNERS!$E:$E, SYS_DB_PARTNERS!$A:$A, "Сделка", SYS_DB_PARTNERS!$C:$C, $A59, SYS_DB_PARTNERS!$D:$D, D$3), SUMIFS(SYS_DB_PARTNERS!$E:$E, SYS_DB_PARTNERS!$A:$A, "Сделка", SYS_DB_PARTNERS!$C:$C, $A59, SYS_DB_PARTNERS!$D:$D, D$3, SYS_DB_PARTNERS!$B:$B, $C$1))</f>
        <v>2</v>
      </c>
      <c r="E59" s="39">
        <f>IF($C$1="Весь период", SUMIFS(SYS_DB_PARTNERS!$E:$E, SYS_DB_PARTNERS!$A:$A, "Сделка", SYS_DB_PARTNERS!$C:$C, $A59, SYS_DB_PARTNERS!$D:$D, E$3), SUMIFS(SYS_DB_PARTNERS!$E:$E, SYS_DB_PARTNERS!$A:$A, "Сделка", SYS_DB_PARTNERS!$C:$C, $A59, SYS_DB_PARTNERS!$D:$D, E$3, SYS_DB_PARTNERS!$B:$B, $C$1))</f>
        <v>0</v>
      </c>
      <c r="F59" s="39">
        <f>IF($C$1="Весь период", SUMIFS(SYS_DB_PARTNERS!$E:$E, SYS_DB_PARTNERS!$A:$A, "Сделка", SYS_DB_PARTNERS!$C:$C, $A59, SYS_DB_PARTNERS!$D:$D, F$3), SUMIFS(SYS_DB_PARTNERS!$E:$E, SYS_DB_PARTNERS!$A:$A, "Сделка", SYS_DB_PARTNERS!$C:$C, $A59, SYS_DB_PARTNERS!$D:$D, F$3, SYS_DB_PARTNERS!$B:$B, $C$1))</f>
        <v>0</v>
      </c>
      <c r="G59" s="39">
        <f>IF($C$1="Весь период", SUMIFS(SYS_DB_PARTNERS!$E:$E, SYS_DB_PARTNERS!$A:$A, "Сделка", SYS_DB_PARTNERS!$C:$C, $A59, SYS_DB_PARTNERS!$D:$D, G$3), SUMIFS(SYS_DB_PARTNERS!$E:$E, SYS_DB_PARTNERS!$A:$A, "Сделка", SYS_DB_PARTNERS!$C:$C, $A59, SYS_DB_PARTNERS!$D:$D, G$3, SYS_DB_PARTNERS!$B:$B, $C$1))</f>
        <v>0</v>
      </c>
      <c r="H59" s="39">
        <f>IF($C$1="Весь период", SUMIFS(SYS_DB_PARTNERS!$E:$E, SYS_DB_PARTNERS!$A:$A, "Сделка", SYS_DB_PARTNERS!$C:$C, $A59, SYS_DB_PARTNERS!$D:$D, H$3), SUMIFS(SYS_DB_PARTNERS!$E:$E, SYS_DB_PARTNERS!$A:$A, "Сделка", SYS_DB_PARTNERS!$C:$C, $A59, SYS_DB_PARTNERS!$D:$D, H$3, SYS_DB_PARTNERS!$B:$B, $C$1))</f>
        <v>0</v>
      </c>
      <c r="I59" s="39">
        <f>IF($C$1="Весь период", SUMIFS(SYS_DB_PARTNERS!$E:$E, SYS_DB_PARTNERS!$A:$A, "Сделка", SYS_DB_PARTNERS!$C:$C, $A59, SYS_DB_PARTNERS!$D:$D, I$3), SUMIFS(SYS_DB_PARTNERS!$E:$E, SYS_DB_PARTNERS!$A:$A, "Сделка", SYS_DB_PARTNERS!$C:$C, $A59, SYS_DB_PARTNERS!$D:$D, I$3, SYS_DB_PARTNERS!$B:$B, $C$1))</f>
        <v>0</v>
      </c>
      <c r="J59" s="39">
        <f>SUM(D59:I59)</f>
        <v>2</v>
      </c>
      <c r="K59" s="39">
        <f>IF($C$1="Весь период", SUMIFS(SYS_DB_PARTNERS!$E:$E, SYS_DB_PARTNERS!$A:$A, "Предоплата", SYS_DB_PARTNERS!$C:$C, $A59), SUMIFS(SYS_DB_PARTNERS!$E:$E, SYS_DB_PARTNERS!$A:$A, "Предоплата", SYS_DB_PARTNERS!$C:$C, $A59, SYS_DB_PARTNERS!$B:$B, $C$1))</f>
        <v>3</v>
      </c>
      <c r="L59" s="39">
        <f>SUMIFS(SYS_DB_PARTNERS!$E:$E, SYS_DB_PARTNERS!$A:$A, "Без сделки", SYS_DB_PARTNERS!$C:$C, $A59)</f>
        <v>1</v>
      </c>
      <c r="M59" s="39" t="str">
        <f ca="1">GetPartnerBrandSplit($A59, $C$1)</f>
        <v>JETOUR (2 шт)</v>
      </c>
    </row>
    <row r="60" spans="1:13" x14ac:dyDescent="0.25">
      <c r="A60" s="39" t="s">
        <v>2883</v>
      </c>
      <c r="B60" s="39" t="s">
        <v>6413</v>
      </c>
      <c r="C60" s="39">
        <f>IF($C$1="Весь период", SUMIFS(SYS_DB_PARTNERS!$E:$E, SYS_DB_PARTNERS!$A:$A, "Лид", SYS_DB_PARTNERS!$C:$C, $A60), SUMIFS(SYS_DB_PARTNERS!$E:$E, SYS_DB_PARTNERS!$A:$A, "Лид", SYS_DB_PARTNERS!$C:$C, $A60, SYS_DB_PARTNERS!$B:$B, $C$1))</f>
        <v>0</v>
      </c>
      <c r="D60" s="39">
        <f>IF($C$1="Весь период", SUMIFS(SYS_DB_PARTNERS!$E:$E, SYS_DB_PARTNERS!$A:$A, "Сделка", SYS_DB_PARTNERS!$C:$C, $A60, SYS_DB_PARTNERS!$D:$D, D$3), SUMIFS(SYS_DB_PARTNERS!$E:$E, SYS_DB_PARTNERS!$A:$A, "Сделка", SYS_DB_PARTNERS!$C:$C, $A60, SYS_DB_PARTNERS!$D:$D, D$3, SYS_DB_PARTNERS!$B:$B, $C$1))</f>
        <v>0</v>
      </c>
      <c r="E60" s="39">
        <f>IF($C$1="Весь период", SUMIFS(SYS_DB_PARTNERS!$E:$E, SYS_DB_PARTNERS!$A:$A, "Сделка", SYS_DB_PARTNERS!$C:$C, $A60, SYS_DB_PARTNERS!$D:$D, E$3), SUMIFS(SYS_DB_PARTNERS!$E:$E, SYS_DB_PARTNERS!$A:$A, "Сделка", SYS_DB_PARTNERS!$C:$C, $A60, SYS_DB_PARTNERS!$D:$D, E$3, SYS_DB_PARTNERS!$B:$B, $C$1))</f>
        <v>2</v>
      </c>
      <c r="F60" s="39">
        <f>IF($C$1="Весь период", SUMIFS(SYS_DB_PARTNERS!$E:$E, SYS_DB_PARTNERS!$A:$A, "Сделка", SYS_DB_PARTNERS!$C:$C, $A60, SYS_DB_PARTNERS!$D:$D, F$3), SUMIFS(SYS_DB_PARTNERS!$E:$E, SYS_DB_PARTNERS!$A:$A, "Сделка", SYS_DB_PARTNERS!$C:$C, $A60, SYS_DB_PARTNERS!$D:$D, F$3, SYS_DB_PARTNERS!$B:$B, $C$1))</f>
        <v>0</v>
      </c>
      <c r="G60" s="39">
        <f>IF($C$1="Весь период", SUMIFS(SYS_DB_PARTNERS!$E:$E, SYS_DB_PARTNERS!$A:$A, "Сделка", SYS_DB_PARTNERS!$C:$C, $A60, SYS_DB_PARTNERS!$D:$D, G$3), SUMIFS(SYS_DB_PARTNERS!$E:$E, SYS_DB_PARTNERS!$A:$A, "Сделка", SYS_DB_PARTNERS!$C:$C, $A60, SYS_DB_PARTNERS!$D:$D, G$3, SYS_DB_PARTNERS!$B:$B, $C$1))</f>
        <v>0</v>
      </c>
      <c r="H60" s="39">
        <f>IF($C$1="Весь период", SUMIFS(SYS_DB_PARTNERS!$E:$E, SYS_DB_PARTNERS!$A:$A, "Сделка", SYS_DB_PARTNERS!$C:$C, $A60, SYS_DB_PARTNERS!$D:$D, H$3), SUMIFS(SYS_DB_PARTNERS!$E:$E, SYS_DB_PARTNERS!$A:$A, "Сделка", SYS_DB_PARTNERS!$C:$C, $A60, SYS_DB_PARTNERS!$D:$D, H$3, SYS_DB_PARTNERS!$B:$B, $C$1))</f>
        <v>0</v>
      </c>
      <c r="I60" s="39">
        <f>IF($C$1="Весь период", SUMIFS(SYS_DB_PARTNERS!$E:$E, SYS_DB_PARTNERS!$A:$A, "Сделка", SYS_DB_PARTNERS!$C:$C, $A60, SYS_DB_PARTNERS!$D:$D, I$3), SUMIFS(SYS_DB_PARTNERS!$E:$E, SYS_DB_PARTNERS!$A:$A, "Сделка", SYS_DB_PARTNERS!$C:$C, $A60, SYS_DB_PARTNERS!$D:$D, I$3, SYS_DB_PARTNERS!$B:$B, $C$1))</f>
        <v>0</v>
      </c>
      <c r="J60" s="39">
        <f>SUM(D60:I60)</f>
        <v>2</v>
      </c>
      <c r="K60" s="39">
        <f>IF($C$1="Весь период", SUMIFS(SYS_DB_PARTNERS!$E:$E, SYS_DB_PARTNERS!$A:$A, "Предоплата", SYS_DB_PARTNERS!$C:$C, $A60), SUMIFS(SYS_DB_PARTNERS!$E:$E, SYS_DB_PARTNERS!$A:$A, "Предоплата", SYS_DB_PARTNERS!$C:$C, $A60, SYS_DB_PARTNERS!$B:$B, $C$1))</f>
        <v>0</v>
      </c>
      <c r="L60" s="39">
        <f>SUMIFS(SYS_DB_PARTNERS!$E:$E, SYS_DB_PARTNERS!$A:$A, "Без сделки", SYS_DB_PARTNERS!$C:$C, $A60)</f>
        <v>0</v>
      </c>
      <c r="M60" s="39" t="str">
        <f ca="1">GetPartnerBrandSplit($A60, $C$1)</f>
        <v>JETOUR (2 шт)</v>
      </c>
    </row>
    <row r="61" spans="1:13" x14ac:dyDescent="0.25">
      <c r="A61" s="39" t="s">
        <v>3499</v>
      </c>
      <c r="B61" s="39" t="s">
        <v>19918</v>
      </c>
      <c r="C61" s="39">
        <f>IF($C$1="Весь период", SUMIFS(SYS_DB_PARTNERS!$E:$E, SYS_DB_PARTNERS!$A:$A, "Лид", SYS_DB_PARTNERS!$C:$C, $A61), SUMIFS(SYS_DB_PARTNERS!$E:$E, SYS_DB_PARTNERS!$A:$A, "Лид", SYS_DB_PARTNERS!$C:$C, $A61, SYS_DB_PARTNERS!$B:$B, $C$1))</f>
        <v>0</v>
      </c>
      <c r="D61" s="39">
        <f>IF($C$1="Весь период", SUMIFS(SYS_DB_PARTNERS!$E:$E, SYS_DB_PARTNERS!$A:$A, "Сделка", SYS_DB_PARTNERS!$C:$C, $A61, SYS_DB_PARTNERS!$D:$D, D$3), SUMIFS(SYS_DB_PARTNERS!$E:$E, SYS_DB_PARTNERS!$A:$A, "Сделка", SYS_DB_PARTNERS!$C:$C, $A61, SYS_DB_PARTNERS!$D:$D, D$3, SYS_DB_PARTNERS!$B:$B, $C$1))</f>
        <v>1</v>
      </c>
      <c r="E61" s="39">
        <f>IF($C$1="Весь период", SUMIFS(SYS_DB_PARTNERS!$E:$E, SYS_DB_PARTNERS!$A:$A, "Сделка", SYS_DB_PARTNERS!$C:$C, $A61, SYS_DB_PARTNERS!$D:$D, E$3), SUMIFS(SYS_DB_PARTNERS!$E:$E, SYS_DB_PARTNERS!$A:$A, "Сделка", SYS_DB_PARTNERS!$C:$C, $A61, SYS_DB_PARTNERS!$D:$D, E$3, SYS_DB_PARTNERS!$B:$B, $C$1))</f>
        <v>0</v>
      </c>
      <c r="F61" s="39">
        <f>IF($C$1="Весь период", SUMIFS(SYS_DB_PARTNERS!$E:$E, SYS_DB_PARTNERS!$A:$A, "Сделка", SYS_DB_PARTNERS!$C:$C, $A61, SYS_DB_PARTNERS!$D:$D, F$3), SUMIFS(SYS_DB_PARTNERS!$E:$E, SYS_DB_PARTNERS!$A:$A, "Сделка", SYS_DB_PARTNERS!$C:$C, $A61, SYS_DB_PARTNERS!$D:$D, F$3, SYS_DB_PARTNERS!$B:$B, $C$1))</f>
        <v>0</v>
      </c>
      <c r="G61" s="39">
        <f>IF($C$1="Весь период", SUMIFS(SYS_DB_PARTNERS!$E:$E, SYS_DB_PARTNERS!$A:$A, "Сделка", SYS_DB_PARTNERS!$C:$C, $A61, SYS_DB_PARTNERS!$D:$D, G$3), SUMIFS(SYS_DB_PARTNERS!$E:$E, SYS_DB_PARTNERS!$A:$A, "Сделка", SYS_DB_PARTNERS!$C:$C, $A61, SYS_DB_PARTNERS!$D:$D, G$3, SYS_DB_PARTNERS!$B:$B, $C$1))</f>
        <v>0</v>
      </c>
      <c r="H61" s="39">
        <f>IF($C$1="Весь период", SUMIFS(SYS_DB_PARTNERS!$E:$E, SYS_DB_PARTNERS!$A:$A, "Сделка", SYS_DB_PARTNERS!$C:$C, $A61, SYS_DB_PARTNERS!$D:$D, H$3), SUMIFS(SYS_DB_PARTNERS!$E:$E, SYS_DB_PARTNERS!$A:$A, "Сделка", SYS_DB_PARTNERS!$C:$C, $A61, SYS_DB_PARTNERS!$D:$D, H$3, SYS_DB_PARTNERS!$B:$B, $C$1))</f>
        <v>0</v>
      </c>
      <c r="I61" s="39">
        <f>IF($C$1="Весь период", SUMIFS(SYS_DB_PARTNERS!$E:$E, SYS_DB_PARTNERS!$A:$A, "Сделка", SYS_DB_PARTNERS!$C:$C, $A61, SYS_DB_PARTNERS!$D:$D, I$3), SUMIFS(SYS_DB_PARTNERS!$E:$E, SYS_DB_PARTNERS!$A:$A, "Сделка", SYS_DB_PARTNERS!$C:$C, $A61, SYS_DB_PARTNERS!$D:$D, I$3, SYS_DB_PARTNERS!$B:$B, $C$1))</f>
        <v>0</v>
      </c>
      <c r="J61" s="39">
        <f>SUM(D61:I61)</f>
        <v>1</v>
      </c>
      <c r="K61" s="39">
        <f>IF($C$1="Весь период", SUMIFS(SYS_DB_PARTNERS!$E:$E, SYS_DB_PARTNERS!$A:$A, "Предоплата", SYS_DB_PARTNERS!$C:$C, $A61), SUMIFS(SYS_DB_PARTNERS!$E:$E, SYS_DB_PARTNERS!$A:$A, "Предоплата", SYS_DB_PARTNERS!$C:$C, $A61, SYS_DB_PARTNERS!$B:$B, $C$1))</f>
        <v>0</v>
      </c>
      <c r="L61" s="39">
        <f>SUMIFS(SYS_DB_PARTNERS!$E:$E, SYS_DB_PARTNERS!$A:$A, "Без сделки", SYS_DB_PARTNERS!$C:$C, $A61)</f>
        <v>0</v>
      </c>
      <c r="M61" s="39" t="str">
        <f ca="1">GetPartnerBrandSplit($A61, $C$1)</f>
        <v>LADA (1 шт)</v>
      </c>
    </row>
    <row r="62" spans="1:13" x14ac:dyDescent="0.25">
      <c r="A62" s="39" t="s">
        <v>771</v>
      </c>
      <c r="B62" s="39" t="s">
        <v>19918</v>
      </c>
      <c r="C62" s="39">
        <f>IF($C$1="Весь период", SUMIFS(SYS_DB_PARTNERS!$E:$E, SYS_DB_PARTNERS!$A:$A, "Лид", SYS_DB_PARTNERS!$C:$C, $A62), SUMIFS(SYS_DB_PARTNERS!$E:$E, SYS_DB_PARTNERS!$A:$A, "Лид", SYS_DB_PARTNERS!$C:$C, $A62, SYS_DB_PARTNERS!$B:$B, $C$1))</f>
        <v>0</v>
      </c>
      <c r="D62" s="39">
        <f>IF($C$1="Весь период", SUMIFS(SYS_DB_PARTNERS!$E:$E, SYS_DB_PARTNERS!$A:$A, "Сделка", SYS_DB_PARTNERS!$C:$C, $A62, SYS_DB_PARTNERS!$D:$D, D$3), SUMIFS(SYS_DB_PARTNERS!$E:$E, SYS_DB_PARTNERS!$A:$A, "Сделка", SYS_DB_PARTNERS!$C:$C, $A62, SYS_DB_PARTNERS!$D:$D, D$3, SYS_DB_PARTNERS!$B:$B, $C$1))</f>
        <v>0</v>
      </c>
      <c r="E62" s="39">
        <f>IF($C$1="Весь период", SUMIFS(SYS_DB_PARTNERS!$E:$E, SYS_DB_PARTNERS!$A:$A, "Сделка", SYS_DB_PARTNERS!$C:$C, $A62, SYS_DB_PARTNERS!$D:$D, E$3), SUMIFS(SYS_DB_PARTNERS!$E:$E, SYS_DB_PARTNERS!$A:$A, "Сделка", SYS_DB_PARTNERS!$C:$C, $A62, SYS_DB_PARTNERS!$D:$D, E$3, SYS_DB_PARTNERS!$B:$B, $C$1))</f>
        <v>3</v>
      </c>
      <c r="F62" s="39">
        <f>IF($C$1="Весь период", SUMIFS(SYS_DB_PARTNERS!$E:$E, SYS_DB_PARTNERS!$A:$A, "Сделка", SYS_DB_PARTNERS!$C:$C, $A62, SYS_DB_PARTNERS!$D:$D, F$3), SUMIFS(SYS_DB_PARTNERS!$E:$E, SYS_DB_PARTNERS!$A:$A, "Сделка", SYS_DB_PARTNERS!$C:$C, $A62, SYS_DB_PARTNERS!$D:$D, F$3, SYS_DB_PARTNERS!$B:$B, $C$1))</f>
        <v>0</v>
      </c>
      <c r="G62" s="39">
        <f>IF($C$1="Весь период", SUMIFS(SYS_DB_PARTNERS!$E:$E, SYS_DB_PARTNERS!$A:$A, "Сделка", SYS_DB_PARTNERS!$C:$C, $A62, SYS_DB_PARTNERS!$D:$D, G$3), SUMIFS(SYS_DB_PARTNERS!$E:$E, SYS_DB_PARTNERS!$A:$A, "Сделка", SYS_DB_PARTNERS!$C:$C, $A62, SYS_DB_PARTNERS!$D:$D, G$3, SYS_DB_PARTNERS!$B:$B, $C$1))</f>
        <v>0</v>
      </c>
      <c r="H62" s="39">
        <f>IF($C$1="Весь период", SUMIFS(SYS_DB_PARTNERS!$E:$E, SYS_DB_PARTNERS!$A:$A, "Сделка", SYS_DB_PARTNERS!$C:$C, $A62, SYS_DB_PARTNERS!$D:$D, H$3), SUMIFS(SYS_DB_PARTNERS!$E:$E, SYS_DB_PARTNERS!$A:$A, "Сделка", SYS_DB_PARTNERS!$C:$C, $A62, SYS_DB_PARTNERS!$D:$D, H$3, SYS_DB_PARTNERS!$B:$B, $C$1))</f>
        <v>0</v>
      </c>
      <c r="I62" s="39">
        <f>IF($C$1="Весь период", SUMIFS(SYS_DB_PARTNERS!$E:$E, SYS_DB_PARTNERS!$A:$A, "Сделка", SYS_DB_PARTNERS!$C:$C, $A62, SYS_DB_PARTNERS!$D:$D, I$3), SUMIFS(SYS_DB_PARTNERS!$E:$E, SYS_DB_PARTNERS!$A:$A, "Сделка", SYS_DB_PARTNERS!$C:$C, $A62, SYS_DB_PARTNERS!$D:$D, I$3, SYS_DB_PARTNERS!$B:$B, $C$1))</f>
        <v>0</v>
      </c>
      <c r="J62" s="39">
        <f>SUM(D62:I62)</f>
        <v>3</v>
      </c>
      <c r="K62" s="39">
        <f>IF($C$1="Весь период", SUMIFS(SYS_DB_PARTNERS!$E:$E, SYS_DB_PARTNERS!$A:$A, "Предоплата", SYS_DB_PARTNERS!$C:$C, $A62), SUMIFS(SYS_DB_PARTNERS!$E:$E, SYS_DB_PARTNERS!$A:$A, "Предоплата", SYS_DB_PARTNERS!$C:$C, $A62, SYS_DB_PARTNERS!$B:$B, $C$1))</f>
        <v>3</v>
      </c>
      <c r="L62" s="39">
        <f>SUMIFS(SYS_DB_PARTNERS!$E:$E, SYS_DB_PARTNERS!$A:$A, "Без сделки", SYS_DB_PARTNERS!$C:$C, $A62)</f>
        <v>0</v>
      </c>
      <c r="M62" s="39" t="str">
        <f ca="1">GetPartnerBrandSplit($A62, $C$1)</f>
        <v>JETOUR (3 шт)</v>
      </c>
    </row>
    <row r="63" spans="1:13" x14ac:dyDescent="0.25">
      <c r="A63" s="39" t="s">
        <v>826</v>
      </c>
      <c r="B63" s="39" t="s">
        <v>19918</v>
      </c>
      <c r="C63" s="39">
        <f>IF($C$1="Весь период", SUMIFS(SYS_DB_PARTNERS!$E:$E, SYS_DB_PARTNERS!$A:$A, "Лид", SYS_DB_PARTNERS!$C:$C, $A63), SUMIFS(SYS_DB_PARTNERS!$E:$E, SYS_DB_PARTNERS!$A:$A, "Лид", SYS_DB_PARTNERS!$C:$C, $A63, SYS_DB_PARTNERS!$B:$B, $C$1))</f>
        <v>0</v>
      </c>
      <c r="D63" s="39">
        <f>IF($C$1="Весь период", SUMIFS(SYS_DB_PARTNERS!$E:$E, SYS_DB_PARTNERS!$A:$A, "Сделка", SYS_DB_PARTNERS!$C:$C, $A63, SYS_DB_PARTNERS!$D:$D, D$3), SUMIFS(SYS_DB_PARTNERS!$E:$E, SYS_DB_PARTNERS!$A:$A, "Сделка", SYS_DB_PARTNERS!$C:$C, $A63, SYS_DB_PARTNERS!$D:$D, D$3, SYS_DB_PARTNERS!$B:$B, $C$1))</f>
        <v>0</v>
      </c>
      <c r="E63" s="39">
        <f>IF($C$1="Весь период", SUMIFS(SYS_DB_PARTNERS!$E:$E, SYS_DB_PARTNERS!$A:$A, "Сделка", SYS_DB_PARTNERS!$C:$C, $A63, SYS_DB_PARTNERS!$D:$D, E$3), SUMIFS(SYS_DB_PARTNERS!$E:$E, SYS_DB_PARTNERS!$A:$A, "Сделка", SYS_DB_PARTNERS!$C:$C, $A63, SYS_DB_PARTNERS!$D:$D, E$3, SYS_DB_PARTNERS!$B:$B, $C$1))</f>
        <v>1</v>
      </c>
      <c r="F63" s="39">
        <f>IF($C$1="Весь период", SUMIFS(SYS_DB_PARTNERS!$E:$E, SYS_DB_PARTNERS!$A:$A, "Сделка", SYS_DB_PARTNERS!$C:$C, $A63, SYS_DB_PARTNERS!$D:$D, F$3), SUMIFS(SYS_DB_PARTNERS!$E:$E, SYS_DB_PARTNERS!$A:$A, "Сделка", SYS_DB_PARTNERS!$C:$C, $A63, SYS_DB_PARTNERS!$D:$D, F$3, SYS_DB_PARTNERS!$B:$B, $C$1))</f>
        <v>0</v>
      </c>
      <c r="G63" s="39">
        <f>IF($C$1="Весь период", SUMIFS(SYS_DB_PARTNERS!$E:$E, SYS_DB_PARTNERS!$A:$A, "Сделка", SYS_DB_PARTNERS!$C:$C, $A63, SYS_DB_PARTNERS!$D:$D, G$3), SUMIFS(SYS_DB_PARTNERS!$E:$E, SYS_DB_PARTNERS!$A:$A, "Сделка", SYS_DB_PARTNERS!$C:$C, $A63, SYS_DB_PARTNERS!$D:$D, G$3, SYS_DB_PARTNERS!$B:$B, $C$1))</f>
        <v>1</v>
      </c>
      <c r="H63" s="39">
        <f>IF($C$1="Весь период", SUMIFS(SYS_DB_PARTNERS!$E:$E, SYS_DB_PARTNERS!$A:$A, "Сделка", SYS_DB_PARTNERS!$C:$C, $A63, SYS_DB_PARTNERS!$D:$D, H$3), SUMIFS(SYS_DB_PARTNERS!$E:$E, SYS_DB_PARTNERS!$A:$A, "Сделка", SYS_DB_PARTNERS!$C:$C, $A63, SYS_DB_PARTNERS!$D:$D, H$3, SYS_DB_PARTNERS!$B:$B, $C$1))</f>
        <v>0</v>
      </c>
      <c r="I63" s="39">
        <f>IF($C$1="Весь период", SUMIFS(SYS_DB_PARTNERS!$E:$E, SYS_DB_PARTNERS!$A:$A, "Сделка", SYS_DB_PARTNERS!$C:$C, $A63, SYS_DB_PARTNERS!$D:$D, I$3), SUMIFS(SYS_DB_PARTNERS!$E:$E, SYS_DB_PARTNERS!$A:$A, "Сделка", SYS_DB_PARTNERS!$C:$C, $A63, SYS_DB_PARTNERS!$D:$D, I$3, SYS_DB_PARTNERS!$B:$B, $C$1))</f>
        <v>0</v>
      </c>
      <c r="J63" s="39">
        <f>SUM(D63:I63)</f>
        <v>2</v>
      </c>
      <c r="K63" s="39">
        <f>IF($C$1="Весь период", SUMIFS(SYS_DB_PARTNERS!$E:$E, SYS_DB_PARTNERS!$A:$A, "Предоплата", SYS_DB_PARTNERS!$C:$C, $A63), SUMIFS(SYS_DB_PARTNERS!$E:$E, SYS_DB_PARTNERS!$A:$A, "Предоплата", SYS_DB_PARTNERS!$C:$C, $A63, SYS_DB_PARTNERS!$B:$B, $C$1))</f>
        <v>2</v>
      </c>
      <c r="L63" s="39">
        <f>SUMIFS(SYS_DB_PARTNERS!$E:$E, SYS_DB_PARTNERS!$A:$A, "Без сделки", SYS_DB_PARTNERS!$C:$C, $A63)</f>
        <v>0</v>
      </c>
      <c r="M63" s="39" t="str">
        <f ca="1">GetPartnerBrandSplit($A63, $C$1)</f>
        <v>JETOUR (2 шт)</v>
      </c>
    </row>
    <row r="64" spans="1:13" x14ac:dyDescent="0.25">
      <c r="A64" s="39" t="s">
        <v>1723</v>
      </c>
      <c r="B64" s="39" t="s">
        <v>19918</v>
      </c>
      <c r="C64" s="39">
        <f>IF($C$1="Весь период", SUMIFS(SYS_DB_PARTNERS!$E:$E, SYS_DB_PARTNERS!$A:$A, "Лид", SYS_DB_PARTNERS!$C:$C, $A64), SUMIFS(SYS_DB_PARTNERS!$E:$E, SYS_DB_PARTNERS!$A:$A, "Лид", SYS_DB_PARTNERS!$C:$C, $A64, SYS_DB_PARTNERS!$B:$B, $C$1))</f>
        <v>0</v>
      </c>
      <c r="D64" s="39">
        <f>IF($C$1="Весь период", SUMIFS(SYS_DB_PARTNERS!$E:$E, SYS_DB_PARTNERS!$A:$A, "Сделка", SYS_DB_PARTNERS!$C:$C, $A64, SYS_DB_PARTNERS!$D:$D, D$3), SUMIFS(SYS_DB_PARTNERS!$E:$E, SYS_DB_PARTNERS!$A:$A, "Сделка", SYS_DB_PARTNERS!$C:$C, $A64, SYS_DB_PARTNERS!$D:$D, D$3, SYS_DB_PARTNERS!$B:$B, $C$1))</f>
        <v>0</v>
      </c>
      <c r="E64" s="39">
        <f>IF($C$1="Весь период", SUMIFS(SYS_DB_PARTNERS!$E:$E, SYS_DB_PARTNERS!$A:$A, "Сделка", SYS_DB_PARTNERS!$C:$C, $A64, SYS_DB_PARTNERS!$D:$D, E$3), SUMIFS(SYS_DB_PARTNERS!$E:$E, SYS_DB_PARTNERS!$A:$A, "Сделка", SYS_DB_PARTNERS!$C:$C, $A64, SYS_DB_PARTNERS!$D:$D, E$3, SYS_DB_PARTNERS!$B:$B, $C$1))</f>
        <v>0</v>
      </c>
      <c r="F64" s="39">
        <f>IF($C$1="Весь период", SUMIFS(SYS_DB_PARTNERS!$E:$E, SYS_DB_PARTNERS!$A:$A, "Сделка", SYS_DB_PARTNERS!$C:$C, $A64, SYS_DB_PARTNERS!$D:$D, F$3), SUMIFS(SYS_DB_PARTNERS!$E:$E, SYS_DB_PARTNERS!$A:$A, "Сделка", SYS_DB_PARTNERS!$C:$C, $A64, SYS_DB_PARTNERS!$D:$D, F$3, SYS_DB_PARTNERS!$B:$B, $C$1))</f>
        <v>1</v>
      </c>
      <c r="G64" s="39">
        <f>IF($C$1="Весь период", SUMIFS(SYS_DB_PARTNERS!$E:$E, SYS_DB_PARTNERS!$A:$A, "Сделка", SYS_DB_PARTNERS!$C:$C, $A64, SYS_DB_PARTNERS!$D:$D, G$3), SUMIFS(SYS_DB_PARTNERS!$E:$E, SYS_DB_PARTNERS!$A:$A, "Сделка", SYS_DB_PARTNERS!$C:$C, $A64, SYS_DB_PARTNERS!$D:$D, G$3, SYS_DB_PARTNERS!$B:$B, $C$1))</f>
        <v>0</v>
      </c>
      <c r="H64" s="39">
        <f>IF($C$1="Весь период", SUMIFS(SYS_DB_PARTNERS!$E:$E, SYS_DB_PARTNERS!$A:$A, "Сделка", SYS_DB_PARTNERS!$C:$C, $A64, SYS_DB_PARTNERS!$D:$D, H$3), SUMIFS(SYS_DB_PARTNERS!$E:$E, SYS_DB_PARTNERS!$A:$A, "Сделка", SYS_DB_PARTNERS!$C:$C, $A64, SYS_DB_PARTNERS!$D:$D, H$3, SYS_DB_PARTNERS!$B:$B, $C$1))</f>
        <v>0</v>
      </c>
      <c r="I64" s="39">
        <f>IF($C$1="Весь период", SUMIFS(SYS_DB_PARTNERS!$E:$E, SYS_DB_PARTNERS!$A:$A, "Сделка", SYS_DB_PARTNERS!$C:$C, $A64, SYS_DB_PARTNERS!$D:$D, I$3), SUMIFS(SYS_DB_PARTNERS!$E:$E, SYS_DB_PARTNERS!$A:$A, "Сделка", SYS_DB_PARTNERS!$C:$C, $A64, SYS_DB_PARTNERS!$D:$D, I$3, SYS_DB_PARTNERS!$B:$B, $C$1))</f>
        <v>0</v>
      </c>
      <c r="J64" s="39">
        <f>SUM(D64:I64)</f>
        <v>1</v>
      </c>
      <c r="K64" s="39">
        <f>IF($C$1="Весь период", SUMIFS(SYS_DB_PARTNERS!$E:$E, SYS_DB_PARTNERS!$A:$A, "Предоплата", SYS_DB_PARTNERS!$C:$C, $A64), SUMIFS(SYS_DB_PARTNERS!$E:$E, SYS_DB_PARTNERS!$A:$A, "Предоплата", SYS_DB_PARTNERS!$C:$C, $A64, SYS_DB_PARTNERS!$B:$B, $C$1))</f>
        <v>0</v>
      </c>
      <c r="L64" s="39">
        <f>SUMIFS(SYS_DB_PARTNERS!$E:$E, SYS_DB_PARTNERS!$A:$A, "Без сделки", SYS_DB_PARTNERS!$C:$C, $A64)</f>
        <v>0</v>
      </c>
      <c r="M64" s="39" t="str">
        <f ca="1">GetPartnerBrandSplit($A64, $C$1)</f>
        <v>G B K (1 шт)</v>
      </c>
    </row>
    <row r="65" spans="1:13" x14ac:dyDescent="0.25">
      <c r="A65" s="39" t="s">
        <v>2603</v>
      </c>
      <c r="B65" s="39" t="s">
        <v>19918</v>
      </c>
      <c r="C65" s="39">
        <f>IF($C$1="Весь период", SUMIFS(SYS_DB_PARTNERS!$E:$E, SYS_DB_PARTNERS!$A:$A, "Лид", SYS_DB_PARTNERS!$C:$C, $A65), SUMIFS(SYS_DB_PARTNERS!$E:$E, SYS_DB_PARTNERS!$A:$A, "Лид", SYS_DB_PARTNERS!$C:$C, $A65, SYS_DB_PARTNERS!$B:$B, $C$1))</f>
        <v>0</v>
      </c>
      <c r="D65" s="39">
        <f>IF($C$1="Весь период", SUMIFS(SYS_DB_PARTNERS!$E:$E, SYS_DB_PARTNERS!$A:$A, "Сделка", SYS_DB_PARTNERS!$C:$C, $A65, SYS_DB_PARTNERS!$D:$D, D$3), SUMIFS(SYS_DB_PARTNERS!$E:$E, SYS_DB_PARTNERS!$A:$A, "Сделка", SYS_DB_PARTNERS!$C:$C, $A65, SYS_DB_PARTNERS!$D:$D, D$3, SYS_DB_PARTNERS!$B:$B, $C$1))</f>
        <v>0</v>
      </c>
      <c r="E65" s="39">
        <f>IF($C$1="Весь период", SUMIFS(SYS_DB_PARTNERS!$E:$E, SYS_DB_PARTNERS!$A:$A, "Сделка", SYS_DB_PARTNERS!$C:$C, $A65, SYS_DB_PARTNERS!$D:$D, E$3), SUMIFS(SYS_DB_PARTNERS!$E:$E, SYS_DB_PARTNERS!$A:$A, "Сделка", SYS_DB_PARTNERS!$C:$C, $A65, SYS_DB_PARTNERS!$D:$D, E$3, SYS_DB_PARTNERS!$B:$B, $C$1))</f>
        <v>0</v>
      </c>
      <c r="F65" s="39">
        <f>IF($C$1="Весь период", SUMIFS(SYS_DB_PARTNERS!$E:$E, SYS_DB_PARTNERS!$A:$A, "Сделка", SYS_DB_PARTNERS!$C:$C, $A65, SYS_DB_PARTNERS!$D:$D, F$3), SUMIFS(SYS_DB_PARTNERS!$E:$E, SYS_DB_PARTNERS!$A:$A, "Сделка", SYS_DB_PARTNERS!$C:$C, $A65, SYS_DB_PARTNERS!$D:$D, F$3, SYS_DB_PARTNERS!$B:$B, $C$1))</f>
        <v>0</v>
      </c>
      <c r="G65" s="39">
        <f>IF($C$1="Весь период", SUMIFS(SYS_DB_PARTNERS!$E:$E, SYS_DB_PARTNERS!$A:$A, "Сделка", SYS_DB_PARTNERS!$C:$C, $A65, SYS_DB_PARTNERS!$D:$D, G$3), SUMIFS(SYS_DB_PARTNERS!$E:$E, SYS_DB_PARTNERS!$A:$A, "Сделка", SYS_DB_PARTNERS!$C:$C, $A65, SYS_DB_PARTNERS!$D:$D, G$3, SYS_DB_PARTNERS!$B:$B, $C$1))</f>
        <v>0</v>
      </c>
      <c r="H65" s="39">
        <f>IF($C$1="Весь период", SUMIFS(SYS_DB_PARTNERS!$E:$E, SYS_DB_PARTNERS!$A:$A, "Сделка", SYS_DB_PARTNERS!$C:$C, $A65, SYS_DB_PARTNERS!$D:$D, H$3), SUMIFS(SYS_DB_PARTNERS!$E:$E, SYS_DB_PARTNERS!$A:$A, "Сделка", SYS_DB_PARTNERS!$C:$C, $A65, SYS_DB_PARTNERS!$D:$D, H$3, SYS_DB_PARTNERS!$B:$B, $C$1))</f>
        <v>0</v>
      </c>
      <c r="I65" s="39">
        <f>IF($C$1="Весь период", SUMIFS(SYS_DB_PARTNERS!$E:$E, SYS_DB_PARTNERS!$A:$A, "Сделка", SYS_DB_PARTNERS!$C:$C, $A65, SYS_DB_PARTNERS!$D:$D, I$3), SUMIFS(SYS_DB_PARTNERS!$E:$E, SYS_DB_PARTNERS!$A:$A, "Сделка", SYS_DB_PARTNERS!$C:$C, $A65, SYS_DB_PARTNERS!$D:$D, I$3, SYS_DB_PARTNERS!$B:$B, $C$1))</f>
        <v>1</v>
      </c>
      <c r="J65" s="39">
        <f>SUM(D65:I65)</f>
        <v>1</v>
      </c>
      <c r="K65" s="39">
        <f>IF($C$1="Весь период", SUMIFS(SYS_DB_PARTNERS!$E:$E, SYS_DB_PARTNERS!$A:$A, "Предоплата", SYS_DB_PARTNERS!$C:$C, $A65), SUMIFS(SYS_DB_PARTNERS!$E:$E, SYS_DB_PARTNERS!$A:$A, "Предоплата", SYS_DB_PARTNERS!$C:$C, $A65, SYS_DB_PARTNERS!$B:$B, $C$1))</f>
        <v>0</v>
      </c>
      <c r="L65" s="39">
        <f>SUMIFS(SYS_DB_PARTNERS!$E:$E, SYS_DB_PARTNERS!$A:$A, "Без сделки", SYS_DB_PARTNERS!$C:$C, $A65)</f>
        <v>0</v>
      </c>
      <c r="M65" s="39" t="str">
        <f ca="1">GetPartnerBrandSplit($A65, $C$1)</f>
        <v>LADA (1 шт)</v>
      </c>
    </row>
    <row r="66" spans="1:13" x14ac:dyDescent="0.25">
      <c r="A66" s="39" t="s">
        <v>378</v>
      </c>
      <c r="B66" s="39" t="s">
        <v>19918</v>
      </c>
      <c r="C66" s="39">
        <f>IF($C$1="Весь период", SUMIFS(SYS_DB_PARTNERS!$E:$E, SYS_DB_PARTNERS!$A:$A, "Лид", SYS_DB_PARTNERS!$C:$C, $A66), SUMIFS(SYS_DB_PARTNERS!$E:$E, SYS_DB_PARTNERS!$A:$A, "Лид", SYS_DB_PARTNERS!$C:$C, $A66, SYS_DB_PARTNERS!$B:$B, $C$1))</f>
        <v>0</v>
      </c>
      <c r="D66" s="39">
        <f>IF($C$1="Весь период", SUMIFS(SYS_DB_PARTNERS!$E:$E, SYS_DB_PARTNERS!$A:$A, "Сделка", SYS_DB_PARTNERS!$C:$C, $A66, SYS_DB_PARTNERS!$D:$D, D$3), SUMIFS(SYS_DB_PARTNERS!$E:$E, SYS_DB_PARTNERS!$A:$A, "Сделка", SYS_DB_PARTNERS!$C:$C, $A66, SYS_DB_PARTNERS!$D:$D, D$3, SYS_DB_PARTNERS!$B:$B, $C$1))</f>
        <v>0</v>
      </c>
      <c r="E66" s="39">
        <f>IF($C$1="Весь период", SUMIFS(SYS_DB_PARTNERS!$E:$E, SYS_DB_PARTNERS!$A:$A, "Сделка", SYS_DB_PARTNERS!$C:$C, $A66, SYS_DB_PARTNERS!$D:$D, E$3), SUMIFS(SYS_DB_PARTNERS!$E:$E, SYS_DB_PARTNERS!$A:$A, "Сделка", SYS_DB_PARTNERS!$C:$C, $A66, SYS_DB_PARTNERS!$D:$D, E$3, SYS_DB_PARTNERS!$B:$B, $C$1))</f>
        <v>0</v>
      </c>
      <c r="F66" s="39">
        <f>IF($C$1="Весь период", SUMIFS(SYS_DB_PARTNERS!$E:$E, SYS_DB_PARTNERS!$A:$A, "Сделка", SYS_DB_PARTNERS!$C:$C, $A66, SYS_DB_PARTNERS!$D:$D, F$3), SUMIFS(SYS_DB_PARTNERS!$E:$E, SYS_DB_PARTNERS!$A:$A, "Сделка", SYS_DB_PARTNERS!$C:$C, $A66, SYS_DB_PARTNERS!$D:$D, F$3, SYS_DB_PARTNERS!$B:$B, $C$1))</f>
        <v>0</v>
      </c>
      <c r="G66" s="39">
        <f>IF($C$1="Весь период", SUMIFS(SYS_DB_PARTNERS!$E:$E, SYS_DB_PARTNERS!$A:$A, "Сделка", SYS_DB_PARTNERS!$C:$C, $A66, SYS_DB_PARTNERS!$D:$D, G$3), SUMIFS(SYS_DB_PARTNERS!$E:$E, SYS_DB_PARTNERS!$A:$A, "Сделка", SYS_DB_PARTNERS!$C:$C, $A66, SYS_DB_PARTNERS!$D:$D, G$3, SYS_DB_PARTNERS!$B:$B, $C$1))</f>
        <v>0</v>
      </c>
      <c r="H66" s="39">
        <f>IF($C$1="Весь период", SUMIFS(SYS_DB_PARTNERS!$E:$E, SYS_DB_PARTNERS!$A:$A, "Сделка", SYS_DB_PARTNERS!$C:$C, $A66, SYS_DB_PARTNERS!$D:$D, H$3), SUMIFS(SYS_DB_PARTNERS!$E:$E, SYS_DB_PARTNERS!$A:$A, "Сделка", SYS_DB_PARTNERS!$C:$C, $A66, SYS_DB_PARTNERS!$D:$D, H$3, SYS_DB_PARTNERS!$B:$B, $C$1))</f>
        <v>0</v>
      </c>
      <c r="I66" s="39">
        <f>IF($C$1="Весь период", SUMIFS(SYS_DB_PARTNERS!$E:$E, SYS_DB_PARTNERS!$A:$A, "Сделка", SYS_DB_PARTNERS!$C:$C, $A66, SYS_DB_PARTNERS!$D:$D, I$3), SUMIFS(SYS_DB_PARTNERS!$E:$E, SYS_DB_PARTNERS!$A:$A, "Сделка", SYS_DB_PARTNERS!$C:$C, $A66, SYS_DB_PARTNERS!$D:$D, I$3, SYS_DB_PARTNERS!$B:$B, $C$1))</f>
        <v>1</v>
      </c>
      <c r="J66" s="39">
        <f>SUM(D66:I66)</f>
        <v>1</v>
      </c>
      <c r="K66" s="39">
        <f>IF($C$1="Весь период", SUMIFS(SYS_DB_PARTNERS!$E:$E, SYS_DB_PARTNERS!$A:$A, "Предоплата", SYS_DB_PARTNERS!$C:$C, $A66), SUMIFS(SYS_DB_PARTNERS!$E:$E, SYS_DB_PARTNERS!$A:$A, "Предоплата", SYS_DB_PARTNERS!$C:$C, $A66, SYS_DB_PARTNERS!$B:$B, $C$1))</f>
        <v>1</v>
      </c>
      <c r="L66" s="39">
        <f>SUMIFS(SYS_DB_PARTNERS!$E:$E, SYS_DB_PARTNERS!$A:$A, "Без сделки", SYS_DB_PARTNERS!$C:$C, $A66)</f>
        <v>1</v>
      </c>
      <c r="M66" s="39" t="str">
        <f ca="1">GetPartnerBrandSplit($A66, $C$1)</f>
        <v>LADA (1 шт)</v>
      </c>
    </row>
    <row r="67" spans="1:13" x14ac:dyDescent="0.25">
      <c r="A67" s="39" t="s">
        <v>1972</v>
      </c>
      <c r="B67" s="39" t="s">
        <v>19918</v>
      </c>
      <c r="C67" s="39">
        <f>IF($C$1="Весь период", SUMIFS(SYS_DB_PARTNERS!$E:$E, SYS_DB_PARTNERS!$A:$A, "Лид", SYS_DB_PARTNERS!$C:$C, $A67), SUMIFS(SYS_DB_PARTNERS!$E:$E, SYS_DB_PARTNERS!$A:$A, "Лид", SYS_DB_PARTNERS!$C:$C, $A67, SYS_DB_PARTNERS!$B:$B, $C$1))</f>
        <v>0</v>
      </c>
      <c r="D67" s="39">
        <f>IF($C$1="Весь период", SUMIFS(SYS_DB_PARTNERS!$E:$E, SYS_DB_PARTNERS!$A:$A, "Сделка", SYS_DB_PARTNERS!$C:$C, $A67, SYS_DB_PARTNERS!$D:$D, D$3), SUMIFS(SYS_DB_PARTNERS!$E:$E, SYS_DB_PARTNERS!$A:$A, "Сделка", SYS_DB_PARTNERS!$C:$C, $A67, SYS_DB_PARTNERS!$D:$D, D$3, SYS_DB_PARTNERS!$B:$B, $C$1))</f>
        <v>0</v>
      </c>
      <c r="E67" s="39">
        <f>IF($C$1="Весь период", SUMIFS(SYS_DB_PARTNERS!$E:$E, SYS_DB_PARTNERS!$A:$A, "Сделка", SYS_DB_PARTNERS!$C:$C, $A67, SYS_DB_PARTNERS!$D:$D, E$3), SUMIFS(SYS_DB_PARTNERS!$E:$E, SYS_DB_PARTNERS!$A:$A, "Сделка", SYS_DB_PARTNERS!$C:$C, $A67, SYS_DB_PARTNERS!$D:$D, E$3, SYS_DB_PARTNERS!$B:$B, $C$1))</f>
        <v>0</v>
      </c>
      <c r="F67" s="39">
        <f>IF($C$1="Весь период", SUMIFS(SYS_DB_PARTNERS!$E:$E, SYS_DB_PARTNERS!$A:$A, "Сделка", SYS_DB_PARTNERS!$C:$C, $A67, SYS_DB_PARTNERS!$D:$D, F$3), SUMIFS(SYS_DB_PARTNERS!$E:$E, SYS_DB_PARTNERS!$A:$A, "Сделка", SYS_DB_PARTNERS!$C:$C, $A67, SYS_DB_PARTNERS!$D:$D, F$3, SYS_DB_PARTNERS!$B:$B, $C$1))</f>
        <v>0</v>
      </c>
      <c r="G67" s="39">
        <f>IF($C$1="Весь период", SUMIFS(SYS_DB_PARTNERS!$E:$E, SYS_DB_PARTNERS!$A:$A, "Сделка", SYS_DB_PARTNERS!$C:$C, $A67, SYS_DB_PARTNERS!$D:$D, G$3), SUMIFS(SYS_DB_PARTNERS!$E:$E, SYS_DB_PARTNERS!$A:$A, "Сделка", SYS_DB_PARTNERS!$C:$C, $A67, SYS_DB_PARTNERS!$D:$D, G$3, SYS_DB_PARTNERS!$B:$B, $C$1))</f>
        <v>0</v>
      </c>
      <c r="H67" s="39">
        <f>IF($C$1="Весь период", SUMIFS(SYS_DB_PARTNERS!$E:$E, SYS_DB_PARTNERS!$A:$A, "Сделка", SYS_DB_PARTNERS!$C:$C, $A67, SYS_DB_PARTNERS!$D:$D, H$3), SUMIFS(SYS_DB_PARTNERS!$E:$E, SYS_DB_PARTNERS!$A:$A, "Сделка", SYS_DB_PARTNERS!$C:$C, $A67, SYS_DB_PARTNERS!$D:$D, H$3, SYS_DB_PARTNERS!$B:$B, $C$1))</f>
        <v>0</v>
      </c>
      <c r="I67" s="39">
        <f>IF($C$1="Весь период", SUMIFS(SYS_DB_PARTNERS!$E:$E, SYS_DB_PARTNERS!$A:$A, "Сделка", SYS_DB_PARTNERS!$C:$C, $A67, SYS_DB_PARTNERS!$D:$D, I$3), SUMIFS(SYS_DB_PARTNERS!$E:$E, SYS_DB_PARTNERS!$A:$A, "Сделка", SYS_DB_PARTNERS!$C:$C, $A67, SYS_DB_PARTNERS!$D:$D, I$3, SYS_DB_PARTNERS!$B:$B, $C$1))</f>
        <v>0</v>
      </c>
      <c r="J67" s="39">
        <f>SUM(D67:I67)</f>
        <v>0</v>
      </c>
      <c r="K67" s="39">
        <f>IF($C$1="Весь период", SUMIFS(SYS_DB_PARTNERS!$E:$E, SYS_DB_PARTNERS!$A:$A, "Предоплата", SYS_DB_PARTNERS!$C:$C, $A67), SUMIFS(SYS_DB_PARTNERS!$E:$E, SYS_DB_PARTNERS!$A:$A, "Предоплата", SYS_DB_PARTNERS!$C:$C, $A67, SYS_DB_PARTNERS!$B:$B, $C$1))</f>
        <v>1</v>
      </c>
      <c r="L67" s="39">
        <f>SUMIFS(SYS_DB_PARTNERS!$E:$E, SYS_DB_PARTNERS!$A:$A, "Без сделки", SYS_DB_PARTNERS!$C:$C, $A67)</f>
        <v>1</v>
      </c>
      <c r="M67" s="39" t="str">
        <f ca="1">GetPartnerBrandSplit($A67, $C$1)</f>
        <v/>
      </c>
    </row>
    <row r="68" spans="1:13" x14ac:dyDescent="0.25">
      <c r="A68" s="39" t="s">
        <v>2138</v>
      </c>
      <c r="B68" s="39" t="s">
        <v>19918</v>
      </c>
      <c r="C68" s="39">
        <f>IF($C$1="Весь период", SUMIFS(SYS_DB_PARTNERS!$E:$E, SYS_DB_PARTNERS!$A:$A, "Лид", SYS_DB_PARTNERS!$C:$C, $A68), SUMIFS(SYS_DB_PARTNERS!$E:$E, SYS_DB_PARTNERS!$A:$A, "Лид", SYS_DB_PARTNERS!$C:$C, $A68, SYS_DB_PARTNERS!$B:$B, $C$1))</f>
        <v>0</v>
      </c>
      <c r="D68" s="39">
        <f>IF($C$1="Весь период", SUMIFS(SYS_DB_PARTNERS!$E:$E, SYS_DB_PARTNERS!$A:$A, "Сделка", SYS_DB_PARTNERS!$C:$C, $A68, SYS_DB_PARTNERS!$D:$D, D$3), SUMIFS(SYS_DB_PARTNERS!$E:$E, SYS_DB_PARTNERS!$A:$A, "Сделка", SYS_DB_PARTNERS!$C:$C, $A68, SYS_DB_PARTNERS!$D:$D, D$3, SYS_DB_PARTNERS!$B:$B, $C$1))</f>
        <v>0</v>
      </c>
      <c r="E68" s="39">
        <f>IF($C$1="Весь период", SUMIFS(SYS_DB_PARTNERS!$E:$E, SYS_DB_PARTNERS!$A:$A, "Сделка", SYS_DB_PARTNERS!$C:$C, $A68, SYS_DB_PARTNERS!$D:$D, E$3), SUMIFS(SYS_DB_PARTNERS!$E:$E, SYS_DB_PARTNERS!$A:$A, "Сделка", SYS_DB_PARTNERS!$C:$C, $A68, SYS_DB_PARTNERS!$D:$D, E$3, SYS_DB_PARTNERS!$B:$B, $C$1))</f>
        <v>0</v>
      </c>
      <c r="F68" s="39">
        <f>IF($C$1="Весь период", SUMIFS(SYS_DB_PARTNERS!$E:$E, SYS_DB_PARTNERS!$A:$A, "Сделка", SYS_DB_PARTNERS!$C:$C, $A68, SYS_DB_PARTNERS!$D:$D, F$3), SUMIFS(SYS_DB_PARTNERS!$E:$E, SYS_DB_PARTNERS!$A:$A, "Сделка", SYS_DB_PARTNERS!$C:$C, $A68, SYS_DB_PARTNERS!$D:$D, F$3, SYS_DB_PARTNERS!$B:$B, $C$1))</f>
        <v>0</v>
      </c>
      <c r="G68" s="39">
        <f>IF($C$1="Весь период", SUMIFS(SYS_DB_PARTNERS!$E:$E, SYS_DB_PARTNERS!$A:$A, "Сделка", SYS_DB_PARTNERS!$C:$C, $A68, SYS_DB_PARTNERS!$D:$D, G$3), SUMIFS(SYS_DB_PARTNERS!$E:$E, SYS_DB_PARTNERS!$A:$A, "Сделка", SYS_DB_PARTNERS!$C:$C, $A68, SYS_DB_PARTNERS!$D:$D, G$3, SYS_DB_PARTNERS!$B:$B, $C$1))</f>
        <v>0</v>
      </c>
      <c r="H68" s="39">
        <f>IF($C$1="Весь период", SUMIFS(SYS_DB_PARTNERS!$E:$E, SYS_DB_PARTNERS!$A:$A, "Сделка", SYS_DB_PARTNERS!$C:$C, $A68, SYS_DB_PARTNERS!$D:$D, H$3), SUMIFS(SYS_DB_PARTNERS!$E:$E, SYS_DB_PARTNERS!$A:$A, "Сделка", SYS_DB_PARTNERS!$C:$C, $A68, SYS_DB_PARTNERS!$D:$D, H$3, SYS_DB_PARTNERS!$B:$B, $C$1))</f>
        <v>0</v>
      </c>
      <c r="I68" s="39">
        <f>IF($C$1="Весь период", SUMIFS(SYS_DB_PARTNERS!$E:$E, SYS_DB_PARTNERS!$A:$A, "Сделка", SYS_DB_PARTNERS!$C:$C, $A68, SYS_DB_PARTNERS!$D:$D, I$3), SUMIFS(SYS_DB_PARTNERS!$E:$E, SYS_DB_PARTNERS!$A:$A, "Сделка", SYS_DB_PARTNERS!$C:$C, $A68, SYS_DB_PARTNERS!$D:$D, I$3, SYS_DB_PARTNERS!$B:$B, $C$1))</f>
        <v>1</v>
      </c>
      <c r="J68" s="39">
        <f>SUM(D68:I68)</f>
        <v>1</v>
      </c>
      <c r="K68" s="39">
        <f>IF($C$1="Весь период", SUMIFS(SYS_DB_PARTNERS!$E:$E, SYS_DB_PARTNERS!$A:$A, "Предоплата", SYS_DB_PARTNERS!$C:$C, $A68), SUMIFS(SYS_DB_PARTNERS!$E:$E, SYS_DB_PARTNERS!$A:$A, "Предоплата", SYS_DB_PARTNERS!$C:$C, $A68, SYS_DB_PARTNERS!$B:$B, $C$1))</f>
        <v>1</v>
      </c>
      <c r="L68" s="39">
        <f>SUMIFS(SYS_DB_PARTNERS!$E:$E, SYS_DB_PARTNERS!$A:$A, "Без сделки", SYS_DB_PARTNERS!$C:$C, $A68)</f>
        <v>0</v>
      </c>
      <c r="M68" s="39" t="str">
        <f ca="1">GetPartnerBrandSplit($A68, $C$1)</f>
        <v>LADA (1 шт)</v>
      </c>
    </row>
    <row r="69" spans="1:13" x14ac:dyDescent="0.25">
      <c r="A69" s="39" t="s">
        <v>964</v>
      </c>
      <c r="B69" s="39" t="s">
        <v>19918</v>
      </c>
      <c r="C69" s="39">
        <f>IF($C$1="Весь период", SUMIFS(SYS_DB_PARTNERS!$E:$E, SYS_DB_PARTNERS!$A:$A, "Лид", SYS_DB_PARTNERS!$C:$C, $A69), SUMIFS(SYS_DB_PARTNERS!$E:$E, SYS_DB_PARTNERS!$A:$A, "Лид", SYS_DB_PARTNERS!$C:$C, $A69, SYS_DB_PARTNERS!$B:$B, $C$1))</f>
        <v>0</v>
      </c>
      <c r="D69" s="39">
        <f>IF($C$1="Весь период", SUMIFS(SYS_DB_PARTNERS!$E:$E, SYS_DB_PARTNERS!$A:$A, "Сделка", SYS_DB_PARTNERS!$C:$C, $A69, SYS_DB_PARTNERS!$D:$D, D$3), SUMIFS(SYS_DB_PARTNERS!$E:$E, SYS_DB_PARTNERS!$A:$A, "Сделка", SYS_DB_PARTNERS!$C:$C, $A69, SYS_DB_PARTNERS!$D:$D, D$3, SYS_DB_PARTNERS!$B:$B, $C$1))</f>
        <v>0</v>
      </c>
      <c r="E69" s="39">
        <f>IF($C$1="Весь период", SUMIFS(SYS_DB_PARTNERS!$E:$E, SYS_DB_PARTNERS!$A:$A, "Сделка", SYS_DB_PARTNERS!$C:$C, $A69, SYS_DB_PARTNERS!$D:$D, E$3), SUMIFS(SYS_DB_PARTNERS!$E:$E, SYS_DB_PARTNERS!$A:$A, "Сделка", SYS_DB_PARTNERS!$C:$C, $A69, SYS_DB_PARTNERS!$D:$D, E$3, SYS_DB_PARTNERS!$B:$B, $C$1))</f>
        <v>0</v>
      </c>
      <c r="F69" s="39">
        <f>IF($C$1="Весь период", SUMIFS(SYS_DB_PARTNERS!$E:$E, SYS_DB_PARTNERS!$A:$A, "Сделка", SYS_DB_PARTNERS!$C:$C, $A69, SYS_DB_PARTNERS!$D:$D, F$3), SUMIFS(SYS_DB_PARTNERS!$E:$E, SYS_DB_PARTNERS!$A:$A, "Сделка", SYS_DB_PARTNERS!$C:$C, $A69, SYS_DB_PARTNERS!$D:$D, F$3, SYS_DB_PARTNERS!$B:$B, $C$1))</f>
        <v>0</v>
      </c>
      <c r="G69" s="39">
        <f>IF($C$1="Весь период", SUMIFS(SYS_DB_PARTNERS!$E:$E, SYS_DB_PARTNERS!$A:$A, "Сделка", SYS_DB_PARTNERS!$C:$C, $A69, SYS_DB_PARTNERS!$D:$D, G$3), SUMIFS(SYS_DB_PARTNERS!$E:$E, SYS_DB_PARTNERS!$A:$A, "Сделка", SYS_DB_PARTNERS!$C:$C, $A69, SYS_DB_PARTNERS!$D:$D, G$3, SYS_DB_PARTNERS!$B:$B, $C$1))</f>
        <v>0</v>
      </c>
      <c r="H69" s="39">
        <f>IF($C$1="Весь период", SUMIFS(SYS_DB_PARTNERS!$E:$E, SYS_DB_PARTNERS!$A:$A, "Сделка", SYS_DB_PARTNERS!$C:$C, $A69, SYS_DB_PARTNERS!$D:$D, H$3), SUMIFS(SYS_DB_PARTNERS!$E:$E, SYS_DB_PARTNERS!$A:$A, "Сделка", SYS_DB_PARTNERS!$C:$C, $A69, SYS_DB_PARTNERS!$D:$D, H$3, SYS_DB_PARTNERS!$B:$B, $C$1))</f>
        <v>0</v>
      </c>
      <c r="I69" s="39">
        <f>IF($C$1="Весь период", SUMIFS(SYS_DB_PARTNERS!$E:$E, SYS_DB_PARTNERS!$A:$A, "Сделка", SYS_DB_PARTNERS!$C:$C, $A69, SYS_DB_PARTNERS!$D:$D, I$3), SUMIFS(SYS_DB_PARTNERS!$E:$E, SYS_DB_PARTNERS!$A:$A, "Сделка", SYS_DB_PARTNERS!$C:$C, $A69, SYS_DB_PARTNERS!$D:$D, I$3, SYS_DB_PARTNERS!$B:$B, $C$1))</f>
        <v>1</v>
      </c>
      <c r="J69" s="39">
        <f>SUM(D69:I69)</f>
        <v>1</v>
      </c>
      <c r="K69" s="39">
        <f>IF($C$1="Весь период", SUMIFS(SYS_DB_PARTNERS!$E:$E, SYS_DB_PARTNERS!$A:$A, "Предоплата", SYS_DB_PARTNERS!$C:$C, $A69), SUMIFS(SYS_DB_PARTNERS!$E:$E, SYS_DB_PARTNERS!$A:$A, "Предоплата", SYS_DB_PARTNERS!$C:$C, $A69, SYS_DB_PARTNERS!$B:$B, $C$1))</f>
        <v>1</v>
      </c>
      <c r="L69" s="39">
        <f>SUMIFS(SYS_DB_PARTNERS!$E:$E, SYS_DB_PARTNERS!$A:$A, "Без сделки", SYS_DB_PARTNERS!$C:$C, $A69)</f>
        <v>0</v>
      </c>
      <c r="M69" s="39" t="str">
        <f ca="1">GetPartnerBrandSplit($A69, $C$1)</f>
        <v>LADA (1 шт)</v>
      </c>
    </row>
    <row r="70" spans="1:13" x14ac:dyDescent="0.25">
      <c r="A70" s="39" t="s">
        <v>525</v>
      </c>
      <c r="B70" s="39" t="s">
        <v>6415</v>
      </c>
      <c r="C70" s="39">
        <f>IF($C$1="Весь период", SUMIFS(SYS_DB_PARTNERS!$E:$E, SYS_DB_PARTNERS!$A:$A, "Лид", SYS_DB_PARTNERS!$C:$C, $A70), SUMIFS(SYS_DB_PARTNERS!$E:$E, SYS_DB_PARTNERS!$A:$A, "Лид", SYS_DB_PARTNERS!$C:$C, $A70, SYS_DB_PARTNERS!$B:$B, $C$1))</f>
        <v>0</v>
      </c>
      <c r="D70" s="39">
        <f>IF($C$1="Весь период", SUMIFS(SYS_DB_PARTNERS!$E:$E, SYS_DB_PARTNERS!$A:$A, "Сделка", SYS_DB_PARTNERS!$C:$C, $A70, SYS_DB_PARTNERS!$D:$D, D$3), SUMIFS(SYS_DB_PARTNERS!$E:$E, SYS_DB_PARTNERS!$A:$A, "Сделка", SYS_DB_PARTNERS!$C:$C, $A70, SYS_DB_PARTNERS!$D:$D, D$3, SYS_DB_PARTNERS!$B:$B, $C$1))</f>
        <v>0</v>
      </c>
      <c r="E70" s="39">
        <f>IF($C$1="Весь период", SUMIFS(SYS_DB_PARTNERS!$E:$E, SYS_DB_PARTNERS!$A:$A, "Сделка", SYS_DB_PARTNERS!$C:$C, $A70, SYS_DB_PARTNERS!$D:$D, E$3), SUMIFS(SYS_DB_PARTNERS!$E:$E, SYS_DB_PARTNERS!$A:$A, "Сделка", SYS_DB_PARTNERS!$C:$C, $A70, SYS_DB_PARTNERS!$D:$D, E$3, SYS_DB_PARTNERS!$B:$B, $C$1))</f>
        <v>3</v>
      </c>
      <c r="F70" s="39">
        <f>IF($C$1="Весь период", SUMIFS(SYS_DB_PARTNERS!$E:$E, SYS_DB_PARTNERS!$A:$A, "Сделка", SYS_DB_PARTNERS!$C:$C, $A70, SYS_DB_PARTNERS!$D:$D, F$3), SUMIFS(SYS_DB_PARTNERS!$E:$E, SYS_DB_PARTNERS!$A:$A, "Сделка", SYS_DB_PARTNERS!$C:$C, $A70, SYS_DB_PARTNERS!$D:$D, F$3, SYS_DB_PARTNERS!$B:$B, $C$1))</f>
        <v>0</v>
      </c>
      <c r="G70" s="39">
        <f>IF($C$1="Весь период", SUMIFS(SYS_DB_PARTNERS!$E:$E, SYS_DB_PARTNERS!$A:$A, "Сделка", SYS_DB_PARTNERS!$C:$C, $A70, SYS_DB_PARTNERS!$D:$D, G$3), SUMIFS(SYS_DB_PARTNERS!$E:$E, SYS_DB_PARTNERS!$A:$A, "Сделка", SYS_DB_PARTNERS!$C:$C, $A70, SYS_DB_PARTNERS!$D:$D, G$3, SYS_DB_PARTNERS!$B:$B, $C$1))</f>
        <v>0</v>
      </c>
      <c r="H70" s="39">
        <f>IF($C$1="Весь период", SUMIFS(SYS_DB_PARTNERS!$E:$E, SYS_DB_PARTNERS!$A:$A, "Сделка", SYS_DB_PARTNERS!$C:$C, $A70, SYS_DB_PARTNERS!$D:$D, H$3), SUMIFS(SYS_DB_PARTNERS!$E:$E, SYS_DB_PARTNERS!$A:$A, "Сделка", SYS_DB_PARTNERS!$C:$C, $A70, SYS_DB_PARTNERS!$D:$D, H$3, SYS_DB_PARTNERS!$B:$B, $C$1))</f>
        <v>0</v>
      </c>
      <c r="I70" s="39">
        <f>IF($C$1="Весь период", SUMIFS(SYS_DB_PARTNERS!$E:$E, SYS_DB_PARTNERS!$A:$A, "Сделка", SYS_DB_PARTNERS!$C:$C, $A70, SYS_DB_PARTNERS!$D:$D, I$3), SUMIFS(SYS_DB_PARTNERS!$E:$E, SYS_DB_PARTNERS!$A:$A, "Сделка", SYS_DB_PARTNERS!$C:$C, $A70, SYS_DB_PARTNERS!$D:$D, I$3, SYS_DB_PARTNERS!$B:$B, $C$1))</f>
        <v>0</v>
      </c>
      <c r="J70" s="39">
        <f>SUM(D70:I70)</f>
        <v>3</v>
      </c>
      <c r="K70" s="39">
        <f>IF($C$1="Весь период", SUMIFS(SYS_DB_PARTNERS!$E:$E, SYS_DB_PARTNERS!$A:$A, "Предоплата", SYS_DB_PARTNERS!$C:$C, $A70), SUMIFS(SYS_DB_PARTNERS!$E:$E, SYS_DB_PARTNERS!$A:$A, "Предоплата", SYS_DB_PARTNERS!$C:$C, $A70, SYS_DB_PARTNERS!$B:$B, $C$1))</f>
        <v>2</v>
      </c>
      <c r="L70" s="39">
        <f>SUMIFS(SYS_DB_PARTNERS!$E:$E, SYS_DB_PARTNERS!$A:$A, "Без сделки", SYS_DB_PARTNERS!$C:$C, $A70)</f>
        <v>0</v>
      </c>
      <c r="M70" s="39" t="str">
        <f ca="1">GetPartnerBrandSplit($A70, $C$1)</f>
        <v>SOLARIS (3 шт)</v>
      </c>
    </row>
    <row r="71" spans="1:13" x14ac:dyDescent="0.25">
      <c r="A71" s="39" t="s">
        <v>2362</v>
      </c>
      <c r="B71" s="39" t="s">
        <v>19918</v>
      </c>
      <c r="C71" s="39">
        <f>IF($C$1="Весь период", SUMIFS(SYS_DB_PARTNERS!$E:$E, SYS_DB_PARTNERS!$A:$A, "Лид", SYS_DB_PARTNERS!$C:$C, $A71), SUMIFS(SYS_DB_PARTNERS!$E:$E, SYS_DB_PARTNERS!$A:$A, "Лид", SYS_DB_PARTNERS!$C:$C, $A71, SYS_DB_PARTNERS!$B:$B, $C$1))</f>
        <v>0</v>
      </c>
      <c r="D71" s="39">
        <f>IF($C$1="Весь период", SUMIFS(SYS_DB_PARTNERS!$E:$E, SYS_DB_PARTNERS!$A:$A, "Сделка", SYS_DB_PARTNERS!$C:$C, $A71, SYS_DB_PARTNERS!$D:$D, D$3), SUMIFS(SYS_DB_PARTNERS!$E:$E, SYS_DB_PARTNERS!$A:$A, "Сделка", SYS_DB_PARTNERS!$C:$C, $A71, SYS_DB_PARTNERS!$D:$D, D$3, SYS_DB_PARTNERS!$B:$B, $C$1))</f>
        <v>0</v>
      </c>
      <c r="E71" s="39">
        <f>IF($C$1="Весь период", SUMIFS(SYS_DB_PARTNERS!$E:$E, SYS_DB_PARTNERS!$A:$A, "Сделка", SYS_DB_PARTNERS!$C:$C, $A71, SYS_DB_PARTNERS!$D:$D, E$3), SUMIFS(SYS_DB_PARTNERS!$E:$E, SYS_DB_PARTNERS!$A:$A, "Сделка", SYS_DB_PARTNERS!$C:$C, $A71, SYS_DB_PARTNERS!$D:$D, E$3, SYS_DB_PARTNERS!$B:$B, $C$1))</f>
        <v>1</v>
      </c>
      <c r="F71" s="39">
        <f>IF($C$1="Весь период", SUMIFS(SYS_DB_PARTNERS!$E:$E, SYS_DB_PARTNERS!$A:$A, "Сделка", SYS_DB_PARTNERS!$C:$C, $A71, SYS_DB_PARTNERS!$D:$D, F$3), SUMIFS(SYS_DB_PARTNERS!$E:$E, SYS_DB_PARTNERS!$A:$A, "Сделка", SYS_DB_PARTNERS!$C:$C, $A71, SYS_DB_PARTNERS!$D:$D, F$3, SYS_DB_PARTNERS!$B:$B, $C$1))</f>
        <v>0</v>
      </c>
      <c r="G71" s="39">
        <f>IF($C$1="Весь период", SUMIFS(SYS_DB_PARTNERS!$E:$E, SYS_DB_PARTNERS!$A:$A, "Сделка", SYS_DB_PARTNERS!$C:$C, $A71, SYS_DB_PARTNERS!$D:$D, G$3), SUMIFS(SYS_DB_PARTNERS!$E:$E, SYS_DB_PARTNERS!$A:$A, "Сделка", SYS_DB_PARTNERS!$C:$C, $A71, SYS_DB_PARTNERS!$D:$D, G$3, SYS_DB_PARTNERS!$B:$B, $C$1))</f>
        <v>0</v>
      </c>
      <c r="H71" s="39">
        <f>IF($C$1="Весь период", SUMIFS(SYS_DB_PARTNERS!$E:$E, SYS_DB_PARTNERS!$A:$A, "Сделка", SYS_DB_PARTNERS!$C:$C, $A71, SYS_DB_PARTNERS!$D:$D, H$3), SUMIFS(SYS_DB_PARTNERS!$E:$E, SYS_DB_PARTNERS!$A:$A, "Сделка", SYS_DB_PARTNERS!$C:$C, $A71, SYS_DB_PARTNERS!$D:$D, H$3, SYS_DB_PARTNERS!$B:$B, $C$1))</f>
        <v>0</v>
      </c>
      <c r="I71" s="39">
        <f>IF($C$1="Весь период", SUMIFS(SYS_DB_PARTNERS!$E:$E, SYS_DB_PARTNERS!$A:$A, "Сделка", SYS_DB_PARTNERS!$C:$C, $A71, SYS_DB_PARTNERS!$D:$D, I$3), SUMIFS(SYS_DB_PARTNERS!$E:$E, SYS_DB_PARTNERS!$A:$A, "Сделка", SYS_DB_PARTNERS!$C:$C, $A71, SYS_DB_PARTNERS!$D:$D, I$3, SYS_DB_PARTNERS!$B:$B, $C$1))</f>
        <v>0</v>
      </c>
      <c r="J71" s="39">
        <f>SUM(D71:I71)</f>
        <v>1</v>
      </c>
      <c r="K71" s="39">
        <f>IF($C$1="Весь период", SUMIFS(SYS_DB_PARTNERS!$E:$E, SYS_DB_PARTNERS!$A:$A, "Предоплата", SYS_DB_PARTNERS!$C:$C, $A71), SUMIFS(SYS_DB_PARTNERS!$E:$E, SYS_DB_PARTNERS!$A:$A, "Предоплата", SYS_DB_PARTNERS!$C:$C, $A71, SYS_DB_PARTNERS!$B:$B, $C$1))</f>
        <v>0</v>
      </c>
      <c r="L71" s="39">
        <f>SUMIFS(SYS_DB_PARTNERS!$E:$E, SYS_DB_PARTNERS!$A:$A, "Без сделки", SYS_DB_PARTNERS!$C:$C, $A71)</f>
        <v>0</v>
      </c>
      <c r="M71" s="39" t="str">
        <f ca="1">GetPartnerBrandSplit($A71, $C$1)</f>
        <v>LADA (1 шт)</v>
      </c>
    </row>
    <row r="72" spans="1:13" x14ac:dyDescent="0.25">
      <c r="A72" s="39" t="s">
        <v>4805</v>
      </c>
      <c r="B72" s="39" t="s">
        <v>6415</v>
      </c>
      <c r="C72" s="39">
        <f>IF($C$1="Весь период", SUMIFS(SYS_DB_PARTNERS!$E:$E, SYS_DB_PARTNERS!$A:$A, "Лид", SYS_DB_PARTNERS!$C:$C, $A72), SUMIFS(SYS_DB_PARTNERS!$E:$E, SYS_DB_PARTNERS!$A:$A, "Лид", SYS_DB_PARTNERS!$C:$C, $A72, SYS_DB_PARTNERS!$B:$B, $C$1))</f>
        <v>0</v>
      </c>
      <c r="D72" s="39">
        <f>IF($C$1="Весь период", SUMIFS(SYS_DB_PARTNERS!$E:$E, SYS_DB_PARTNERS!$A:$A, "Сделка", SYS_DB_PARTNERS!$C:$C, $A72, SYS_DB_PARTNERS!$D:$D, D$3), SUMIFS(SYS_DB_PARTNERS!$E:$E, SYS_DB_PARTNERS!$A:$A, "Сделка", SYS_DB_PARTNERS!$C:$C, $A72, SYS_DB_PARTNERS!$D:$D, D$3, SYS_DB_PARTNERS!$B:$B, $C$1))</f>
        <v>0</v>
      </c>
      <c r="E72" s="39">
        <f>IF($C$1="Весь период", SUMIFS(SYS_DB_PARTNERS!$E:$E, SYS_DB_PARTNERS!$A:$A, "Сделка", SYS_DB_PARTNERS!$C:$C, $A72, SYS_DB_PARTNERS!$D:$D, E$3), SUMIFS(SYS_DB_PARTNERS!$E:$E, SYS_DB_PARTNERS!$A:$A, "Сделка", SYS_DB_PARTNERS!$C:$C, $A72, SYS_DB_PARTNERS!$D:$D, E$3, SYS_DB_PARTNERS!$B:$B, $C$1))</f>
        <v>0</v>
      </c>
      <c r="F72" s="39">
        <f>IF($C$1="Весь период", SUMIFS(SYS_DB_PARTNERS!$E:$E, SYS_DB_PARTNERS!$A:$A, "Сделка", SYS_DB_PARTNERS!$C:$C, $A72, SYS_DB_PARTNERS!$D:$D, F$3), SUMIFS(SYS_DB_PARTNERS!$E:$E, SYS_DB_PARTNERS!$A:$A, "Сделка", SYS_DB_PARTNERS!$C:$C, $A72, SYS_DB_PARTNERS!$D:$D, F$3, SYS_DB_PARTNERS!$B:$B, $C$1))</f>
        <v>0</v>
      </c>
      <c r="G72" s="39">
        <f>IF($C$1="Весь период", SUMIFS(SYS_DB_PARTNERS!$E:$E, SYS_DB_PARTNERS!$A:$A, "Сделка", SYS_DB_PARTNERS!$C:$C, $A72, SYS_DB_PARTNERS!$D:$D, G$3), SUMIFS(SYS_DB_PARTNERS!$E:$E, SYS_DB_PARTNERS!$A:$A, "Сделка", SYS_DB_PARTNERS!$C:$C, $A72, SYS_DB_PARTNERS!$D:$D, G$3, SYS_DB_PARTNERS!$B:$B, $C$1))</f>
        <v>0</v>
      </c>
      <c r="H72" s="39">
        <f>IF($C$1="Весь период", SUMIFS(SYS_DB_PARTNERS!$E:$E, SYS_DB_PARTNERS!$A:$A, "Сделка", SYS_DB_PARTNERS!$C:$C, $A72, SYS_DB_PARTNERS!$D:$D, H$3), SUMIFS(SYS_DB_PARTNERS!$E:$E, SYS_DB_PARTNERS!$A:$A, "Сделка", SYS_DB_PARTNERS!$C:$C, $A72, SYS_DB_PARTNERS!$D:$D, H$3, SYS_DB_PARTNERS!$B:$B, $C$1))</f>
        <v>0</v>
      </c>
      <c r="I72" s="39">
        <f>IF($C$1="Весь период", SUMIFS(SYS_DB_PARTNERS!$E:$E, SYS_DB_PARTNERS!$A:$A, "Сделка", SYS_DB_PARTNERS!$C:$C, $A72, SYS_DB_PARTNERS!$D:$D, I$3), SUMIFS(SYS_DB_PARTNERS!$E:$E, SYS_DB_PARTNERS!$A:$A, "Сделка", SYS_DB_PARTNERS!$C:$C, $A72, SYS_DB_PARTNERS!$D:$D, I$3, SYS_DB_PARTNERS!$B:$B, $C$1))</f>
        <v>0</v>
      </c>
      <c r="J72" s="39">
        <f>SUM(D72:I72)</f>
        <v>0</v>
      </c>
      <c r="K72" s="39">
        <f>IF($C$1="Весь период", SUMIFS(SYS_DB_PARTNERS!$E:$E, SYS_DB_PARTNERS!$A:$A, "Предоплата", SYS_DB_PARTNERS!$C:$C, $A72), SUMIFS(SYS_DB_PARTNERS!$E:$E, SYS_DB_PARTNERS!$A:$A, "Предоплата", SYS_DB_PARTNERS!$C:$C, $A72, SYS_DB_PARTNERS!$B:$B, $C$1))</f>
        <v>0</v>
      </c>
      <c r="L72" s="39">
        <f>SUMIFS(SYS_DB_PARTNERS!$E:$E, SYS_DB_PARTNERS!$A:$A, "Без сделки", SYS_DB_PARTNERS!$C:$C, $A72)</f>
        <v>0</v>
      </c>
      <c r="M72" s="39" t="str">
        <f ca="1">GetPartnerBrandSplit($A72, $C$1)</f>
        <v/>
      </c>
    </row>
    <row r="73" spans="1:13" x14ac:dyDescent="0.25">
      <c r="A73" s="39" t="s">
        <v>282</v>
      </c>
      <c r="B73" s="39" t="s">
        <v>6415</v>
      </c>
      <c r="C73" s="39">
        <f>IF($C$1="Весь период", SUMIFS(SYS_DB_PARTNERS!$E:$E, SYS_DB_PARTNERS!$A:$A, "Лид", SYS_DB_PARTNERS!$C:$C, $A73), SUMIFS(SYS_DB_PARTNERS!$E:$E, SYS_DB_PARTNERS!$A:$A, "Лид", SYS_DB_PARTNERS!$C:$C, $A73, SYS_DB_PARTNERS!$B:$B, $C$1))</f>
        <v>0</v>
      </c>
      <c r="D73" s="39">
        <f>IF($C$1="Весь период", SUMIFS(SYS_DB_PARTNERS!$E:$E, SYS_DB_PARTNERS!$A:$A, "Сделка", SYS_DB_PARTNERS!$C:$C, $A73, SYS_DB_PARTNERS!$D:$D, D$3), SUMIFS(SYS_DB_PARTNERS!$E:$E, SYS_DB_PARTNERS!$A:$A, "Сделка", SYS_DB_PARTNERS!$C:$C, $A73, SYS_DB_PARTNERS!$D:$D, D$3, SYS_DB_PARTNERS!$B:$B, $C$1))</f>
        <v>0</v>
      </c>
      <c r="E73" s="39">
        <f>IF($C$1="Весь период", SUMIFS(SYS_DB_PARTNERS!$E:$E, SYS_DB_PARTNERS!$A:$A, "Сделка", SYS_DB_PARTNERS!$C:$C, $A73, SYS_DB_PARTNERS!$D:$D, E$3), SUMIFS(SYS_DB_PARTNERS!$E:$E, SYS_DB_PARTNERS!$A:$A, "Сделка", SYS_DB_PARTNERS!$C:$C, $A73, SYS_DB_PARTNERS!$D:$D, E$3, SYS_DB_PARTNERS!$B:$B, $C$1))</f>
        <v>0</v>
      </c>
      <c r="F73" s="39">
        <f>IF($C$1="Весь период", SUMIFS(SYS_DB_PARTNERS!$E:$E, SYS_DB_PARTNERS!$A:$A, "Сделка", SYS_DB_PARTNERS!$C:$C, $A73, SYS_DB_PARTNERS!$D:$D, F$3), SUMIFS(SYS_DB_PARTNERS!$E:$E, SYS_DB_PARTNERS!$A:$A, "Сделка", SYS_DB_PARTNERS!$C:$C, $A73, SYS_DB_PARTNERS!$D:$D, F$3, SYS_DB_PARTNERS!$B:$B, $C$1))</f>
        <v>1</v>
      </c>
      <c r="G73" s="39">
        <f>IF($C$1="Весь период", SUMIFS(SYS_DB_PARTNERS!$E:$E, SYS_DB_PARTNERS!$A:$A, "Сделка", SYS_DB_PARTNERS!$C:$C, $A73, SYS_DB_PARTNERS!$D:$D, G$3), SUMIFS(SYS_DB_PARTNERS!$E:$E, SYS_DB_PARTNERS!$A:$A, "Сделка", SYS_DB_PARTNERS!$C:$C, $A73, SYS_DB_PARTNERS!$D:$D, G$3, SYS_DB_PARTNERS!$B:$B, $C$1))</f>
        <v>1</v>
      </c>
      <c r="H73" s="39">
        <f>IF($C$1="Весь период", SUMIFS(SYS_DB_PARTNERS!$E:$E, SYS_DB_PARTNERS!$A:$A, "Сделка", SYS_DB_PARTNERS!$C:$C, $A73, SYS_DB_PARTNERS!$D:$D, H$3), SUMIFS(SYS_DB_PARTNERS!$E:$E, SYS_DB_PARTNERS!$A:$A, "Сделка", SYS_DB_PARTNERS!$C:$C, $A73, SYS_DB_PARTNERS!$D:$D, H$3, SYS_DB_PARTNERS!$B:$B, $C$1))</f>
        <v>0</v>
      </c>
      <c r="I73" s="39">
        <f>IF($C$1="Весь период", SUMIFS(SYS_DB_PARTNERS!$E:$E, SYS_DB_PARTNERS!$A:$A, "Сделка", SYS_DB_PARTNERS!$C:$C, $A73, SYS_DB_PARTNERS!$D:$D, I$3), SUMIFS(SYS_DB_PARTNERS!$E:$E, SYS_DB_PARTNERS!$A:$A, "Сделка", SYS_DB_PARTNERS!$C:$C, $A73, SYS_DB_PARTNERS!$D:$D, I$3, SYS_DB_PARTNERS!$B:$B, $C$1))</f>
        <v>0</v>
      </c>
      <c r="J73" s="39">
        <f>SUM(D73:I73)</f>
        <v>2</v>
      </c>
      <c r="K73" s="39">
        <f>IF($C$1="Весь период", SUMIFS(SYS_DB_PARTNERS!$E:$E, SYS_DB_PARTNERS!$A:$A, "Предоплата", SYS_DB_PARTNERS!$C:$C, $A73), SUMIFS(SYS_DB_PARTNERS!$E:$E, SYS_DB_PARTNERS!$A:$A, "Предоплата", SYS_DB_PARTNERS!$C:$C, $A73, SYS_DB_PARTNERS!$B:$B, $C$1))</f>
        <v>0</v>
      </c>
      <c r="L73" s="39">
        <f>SUMIFS(SYS_DB_PARTNERS!$E:$E, SYS_DB_PARTNERS!$A:$A, "Без сделки", SYS_DB_PARTNERS!$C:$C, $A73)</f>
        <v>0</v>
      </c>
      <c r="M73" s="39" t="str">
        <f ca="1">GetPartnerBrandSplit($A73, $C$1)</f>
        <v>OMODA (1 шт), JAECOO (1 шт)</v>
      </c>
    </row>
    <row r="74" spans="1:13" x14ac:dyDescent="0.25">
      <c r="A74" s="39" t="s">
        <v>504</v>
      </c>
      <c r="B74" s="39" t="s">
        <v>19918</v>
      </c>
      <c r="C74" s="39">
        <f>IF($C$1="Весь период", SUMIFS(SYS_DB_PARTNERS!$E:$E, SYS_DB_PARTNERS!$A:$A, "Лид", SYS_DB_PARTNERS!$C:$C, $A74), SUMIFS(SYS_DB_PARTNERS!$E:$E, SYS_DB_PARTNERS!$A:$A, "Лид", SYS_DB_PARTNERS!$C:$C, $A74, SYS_DB_PARTNERS!$B:$B, $C$1))</f>
        <v>0</v>
      </c>
      <c r="D74" s="39">
        <f>IF($C$1="Весь период", SUMIFS(SYS_DB_PARTNERS!$E:$E, SYS_DB_PARTNERS!$A:$A, "Сделка", SYS_DB_PARTNERS!$C:$C, $A74, SYS_DB_PARTNERS!$D:$D, D$3), SUMIFS(SYS_DB_PARTNERS!$E:$E, SYS_DB_PARTNERS!$A:$A, "Сделка", SYS_DB_PARTNERS!$C:$C, $A74, SYS_DB_PARTNERS!$D:$D, D$3, SYS_DB_PARTNERS!$B:$B, $C$1))</f>
        <v>0</v>
      </c>
      <c r="E74" s="39">
        <f>IF($C$1="Весь период", SUMIFS(SYS_DB_PARTNERS!$E:$E, SYS_DB_PARTNERS!$A:$A, "Сделка", SYS_DB_PARTNERS!$C:$C, $A74, SYS_DB_PARTNERS!$D:$D, E$3), SUMIFS(SYS_DB_PARTNERS!$E:$E, SYS_DB_PARTNERS!$A:$A, "Сделка", SYS_DB_PARTNERS!$C:$C, $A74, SYS_DB_PARTNERS!$D:$D, E$3, SYS_DB_PARTNERS!$B:$B, $C$1))</f>
        <v>3</v>
      </c>
      <c r="F74" s="39">
        <f>IF($C$1="Весь период", SUMIFS(SYS_DB_PARTNERS!$E:$E, SYS_DB_PARTNERS!$A:$A, "Сделка", SYS_DB_PARTNERS!$C:$C, $A74, SYS_DB_PARTNERS!$D:$D, F$3), SUMIFS(SYS_DB_PARTNERS!$E:$E, SYS_DB_PARTNERS!$A:$A, "Сделка", SYS_DB_PARTNERS!$C:$C, $A74, SYS_DB_PARTNERS!$D:$D, F$3, SYS_DB_PARTNERS!$B:$B, $C$1))</f>
        <v>0</v>
      </c>
      <c r="G74" s="39">
        <f>IF($C$1="Весь период", SUMIFS(SYS_DB_PARTNERS!$E:$E, SYS_DB_PARTNERS!$A:$A, "Сделка", SYS_DB_PARTNERS!$C:$C, $A74, SYS_DB_PARTNERS!$D:$D, G$3), SUMIFS(SYS_DB_PARTNERS!$E:$E, SYS_DB_PARTNERS!$A:$A, "Сделка", SYS_DB_PARTNERS!$C:$C, $A74, SYS_DB_PARTNERS!$D:$D, G$3, SYS_DB_PARTNERS!$B:$B, $C$1))</f>
        <v>0</v>
      </c>
      <c r="H74" s="39">
        <f>IF($C$1="Весь период", SUMIFS(SYS_DB_PARTNERS!$E:$E, SYS_DB_PARTNERS!$A:$A, "Сделка", SYS_DB_PARTNERS!$C:$C, $A74, SYS_DB_PARTNERS!$D:$D, H$3), SUMIFS(SYS_DB_PARTNERS!$E:$E, SYS_DB_PARTNERS!$A:$A, "Сделка", SYS_DB_PARTNERS!$C:$C, $A74, SYS_DB_PARTNERS!$D:$D, H$3, SYS_DB_PARTNERS!$B:$B, $C$1))</f>
        <v>0</v>
      </c>
      <c r="I74" s="39">
        <f>IF($C$1="Весь период", SUMIFS(SYS_DB_PARTNERS!$E:$E, SYS_DB_PARTNERS!$A:$A, "Сделка", SYS_DB_PARTNERS!$C:$C, $A74, SYS_DB_PARTNERS!$D:$D, I$3), SUMIFS(SYS_DB_PARTNERS!$E:$E, SYS_DB_PARTNERS!$A:$A, "Сделка", SYS_DB_PARTNERS!$C:$C, $A74, SYS_DB_PARTNERS!$D:$D, I$3, SYS_DB_PARTNERS!$B:$B, $C$1))</f>
        <v>0</v>
      </c>
      <c r="J74" s="39">
        <f>SUM(D74:I74)</f>
        <v>3</v>
      </c>
      <c r="K74" s="39">
        <f>IF($C$1="Весь период", SUMIFS(SYS_DB_PARTNERS!$E:$E, SYS_DB_PARTNERS!$A:$A, "Предоплата", SYS_DB_PARTNERS!$C:$C, $A74), SUMIFS(SYS_DB_PARTNERS!$E:$E, SYS_DB_PARTNERS!$A:$A, "Предоплата", SYS_DB_PARTNERS!$C:$C, $A74, SYS_DB_PARTNERS!$B:$B, $C$1))</f>
        <v>5</v>
      </c>
      <c r="L74" s="39">
        <f>SUMIFS(SYS_DB_PARTNERS!$E:$E, SYS_DB_PARTNERS!$A:$A, "Без сделки", SYS_DB_PARTNERS!$C:$C, $A74)</f>
        <v>2</v>
      </c>
      <c r="M74" s="39" t="str">
        <f ca="1">GetPartnerBrandSplit($A74, $C$1)</f>
        <v>SOLARIS (3 шт)</v>
      </c>
    </row>
    <row r="75" spans="1:13" x14ac:dyDescent="0.25">
      <c r="A75" s="39" t="s">
        <v>1729</v>
      </c>
      <c r="B75" s="39" t="s">
        <v>6413</v>
      </c>
      <c r="C75" s="39">
        <f>IF($C$1="Весь период", SUMIFS(SYS_DB_PARTNERS!$E:$E, SYS_DB_PARTNERS!$A:$A, "Лид", SYS_DB_PARTNERS!$C:$C, $A75), SUMIFS(SYS_DB_PARTNERS!$E:$E, SYS_DB_PARTNERS!$A:$A, "Лид", SYS_DB_PARTNERS!$C:$C, $A75, SYS_DB_PARTNERS!$B:$B, $C$1))</f>
        <v>0</v>
      </c>
      <c r="D75" s="39">
        <f>IF($C$1="Весь период", SUMIFS(SYS_DB_PARTNERS!$E:$E, SYS_DB_PARTNERS!$A:$A, "Сделка", SYS_DB_PARTNERS!$C:$C, $A75, SYS_DB_PARTNERS!$D:$D, D$3), SUMIFS(SYS_DB_PARTNERS!$E:$E, SYS_DB_PARTNERS!$A:$A, "Сделка", SYS_DB_PARTNERS!$C:$C, $A75, SYS_DB_PARTNERS!$D:$D, D$3, SYS_DB_PARTNERS!$B:$B, $C$1))</f>
        <v>0</v>
      </c>
      <c r="E75" s="39">
        <f>IF($C$1="Весь период", SUMIFS(SYS_DB_PARTNERS!$E:$E, SYS_DB_PARTNERS!$A:$A, "Сделка", SYS_DB_PARTNERS!$C:$C, $A75, SYS_DB_PARTNERS!$D:$D, E$3), SUMIFS(SYS_DB_PARTNERS!$E:$E, SYS_DB_PARTNERS!$A:$A, "Сделка", SYS_DB_PARTNERS!$C:$C, $A75, SYS_DB_PARTNERS!$D:$D, E$3, SYS_DB_PARTNERS!$B:$B, $C$1))</f>
        <v>1</v>
      </c>
      <c r="F75" s="39">
        <f>IF($C$1="Весь период", SUMIFS(SYS_DB_PARTNERS!$E:$E, SYS_DB_PARTNERS!$A:$A, "Сделка", SYS_DB_PARTNERS!$C:$C, $A75, SYS_DB_PARTNERS!$D:$D, F$3), SUMIFS(SYS_DB_PARTNERS!$E:$E, SYS_DB_PARTNERS!$A:$A, "Сделка", SYS_DB_PARTNERS!$C:$C, $A75, SYS_DB_PARTNERS!$D:$D, F$3, SYS_DB_PARTNERS!$B:$B, $C$1))</f>
        <v>0</v>
      </c>
      <c r="G75" s="39">
        <f>IF($C$1="Весь период", SUMIFS(SYS_DB_PARTNERS!$E:$E, SYS_DB_PARTNERS!$A:$A, "Сделка", SYS_DB_PARTNERS!$C:$C, $A75, SYS_DB_PARTNERS!$D:$D, G$3), SUMIFS(SYS_DB_PARTNERS!$E:$E, SYS_DB_PARTNERS!$A:$A, "Сделка", SYS_DB_PARTNERS!$C:$C, $A75, SYS_DB_PARTNERS!$D:$D, G$3, SYS_DB_PARTNERS!$B:$B, $C$1))</f>
        <v>0</v>
      </c>
      <c r="H75" s="39">
        <f>IF($C$1="Весь период", SUMIFS(SYS_DB_PARTNERS!$E:$E, SYS_DB_PARTNERS!$A:$A, "Сделка", SYS_DB_PARTNERS!$C:$C, $A75, SYS_DB_PARTNERS!$D:$D, H$3), SUMIFS(SYS_DB_PARTNERS!$E:$E, SYS_DB_PARTNERS!$A:$A, "Сделка", SYS_DB_PARTNERS!$C:$C, $A75, SYS_DB_PARTNERS!$D:$D, H$3, SYS_DB_PARTNERS!$B:$B, $C$1))</f>
        <v>0</v>
      </c>
      <c r="I75" s="39">
        <f>IF($C$1="Весь период", SUMIFS(SYS_DB_PARTNERS!$E:$E, SYS_DB_PARTNERS!$A:$A, "Сделка", SYS_DB_PARTNERS!$C:$C, $A75, SYS_DB_PARTNERS!$D:$D, I$3), SUMIFS(SYS_DB_PARTNERS!$E:$E, SYS_DB_PARTNERS!$A:$A, "Сделка", SYS_DB_PARTNERS!$C:$C, $A75, SYS_DB_PARTNERS!$D:$D, I$3, SYS_DB_PARTNERS!$B:$B, $C$1))</f>
        <v>0</v>
      </c>
      <c r="J75" s="39">
        <f>SUM(D75:I75)</f>
        <v>1</v>
      </c>
      <c r="K75" s="39">
        <f>IF($C$1="Весь период", SUMIFS(SYS_DB_PARTNERS!$E:$E, SYS_DB_PARTNERS!$A:$A, "Предоплата", SYS_DB_PARTNERS!$C:$C, $A75), SUMIFS(SYS_DB_PARTNERS!$E:$E, SYS_DB_PARTNERS!$A:$A, "Предоплата", SYS_DB_PARTNERS!$C:$C, $A75, SYS_DB_PARTNERS!$B:$B, $C$1))</f>
        <v>1</v>
      </c>
      <c r="L75" s="39">
        <f>SUMIFS(SYS_DB_PARTNERS!$E:$E, SYS_DB_PARTNERS!$A:$A, "Без сделки", SYS_DB_PARTNERS!$C:$C, $A75)</f>
        <v>0</v>
      </c>
      <c r="M75" s="39" t="str">
        <f ca="1">GetPartnerBrandSplit($A75, $C$1)</f>
        <v>JETOUR (1 шт)</v>
      </c>
    </row>
    <row r="76" spans="1:13" x14ac:dyDescent="0.25">
      <c r="A76" s="39" t="s">
        <v>1735</v>
      </c>
      <c r="B76" s="39" t="s">
        <v>6413</v>
      </c>
      <c r="C76" s="39">
        <f>IF($C$1="Весь период", SUMIFS(SYS_DB_PARTNERS!$E:$E, SYS_DB_PARTNERS!$A:$A, "Лид", SYS_DB_PARTNERS!$C:$C, $A76), SUMIFS(SYS_DB_PARTNERS!$E:$E, SYS_DB_PARTNERS!$A:$A, "Лид", SYS_DB_PARTNERS!$C:$C, $A76, SYS_DB_PARTNERS!$B:$B, $C$1))</f>
        <v>0</v>
      </c>
      <c r="D76" s="39">
        <f>IF($C$1="Весь период", SUMIFS(SYS_DB_PARTNERS!$E:$E, SYS_DB_PARTNERS!$A:$A, "Сделка", SYS_DB_PARTNERS!$C:$C, $A76, SYS_DB_PARTNERS!$D:$D, D$3), SUMIFS(SYS_DB_PARTNERS!$E:$E, SYS_DB_PARTNERS!$A:$A, "Сделка", SYS_DB_PARTNERS!$C:$C, $A76, SYS_DB_PARTNERS!$D:$D, D$3, SYS_DB_PARTNERS!$B:$B, $C$1))</f>
        <v>1</v>
      </c>
      <c r="E76" s="39">
        <f>IF($C$1="Весь период", SUMIFS(SYS_DB_PARTNERS!$E:$E, SYS_DB_PARTNERS!$A:$A, "Сделка", SYS_DB_PARTNERS!$C:$C, $A76, SYS_DB_PARTNERS!$D:$D, E$3), SUMIFS(SYS_DB_PARTNERS!$E:$E, SYS_DB_PARTNERS!$A:$A, "Сделка", SYS_DB_PARTNERS!$C:$C, $A76, SYS_DB_PARTNERS!$D:$D, E$3, SYS_DB_PARTNERS!$B:$B, $C$1))</f>
        <v>0</v>
      </c>
      <c r="F76" s="39">
        <f>IF($C$1="Весь период", SUMIFS(SYS_DB_PARTNERS!$E:$E, SYS_DB_PARTNERS!$A:$A, "Сделка", SYS_DB_PARTNERS!$C:$C, $A76, SYS_DB_PARTNERS!$D:$D, F$3), SUMIFS(SYS_DB_PARTNERS!$E:$E, SYS_DB_PARTNERS!$A:$A, "Сделка", SYS_DB_PARTNERS!$C:$C, $A76, SYS_DB_PARTNERS!$D:$D, F$3, SYS_DB_PARTNERS!$B:$B, $C$1))</f>
        <v>0</v>
      </c>
      <c r="G76" s="39">
        <f>IF($C$1="Весь период", SUMIFS(SYS_DB_PARTNERS!$E:$E, SYS_DB_PARTNERS!$A:$A, "Сделка", SYS_DB_PARTNERS!$C:$C, $A76, SYS_DB_PARTNERS!$D:$D, G$3), SUMIFS(SYS_DB_PARTNERS!$E:$E, SYS_DB_PARTNERS!$A:$A, "Сделка", SYS_DB_PARTNERS!$C:$C, $A76, SYS_DB_PARTNERS!$D:$D, G$3, SYS_DB_PARTNERS!$B:$B, $C$1))</f>
        <v>0</v>
      </c>
      <c r="H76" s="39">
        <f>IF($C$1="Весь период", SUMIFS(SYS_DB_PARTNERS!$E:$E, SYS_DB_PARTNERS!$A:$A, "Сделка", SYS_DB_PARTNERS!$C:$C, $A76, SYS_DB_PARTNERS!$D:$D, H$3), SUMIFS(SYS_DB_PARTNERS!$E:$E, SYS_DB_PARTNERS!$A:$A, "Сделка", SYS_DB_PARTNERS!$C:$C, $A76, SYS_DB_PARTNERS!$D:$D, H$3, SYS_DB_PARTNERS!$B:$B, $C$1))</f>
        <v>0</v>
      </c>
      <c r="I76" s="39">
        <f>IF($C$1="Весь период", SUMIFS(SYS_DB_PARTNERS!$E:$E, SYS_DB_PARTNERS!$A:$A, "Сделка", SYS_DB_PARTNERS!$C:$C, $A76, SYS_DB_PARTNERS!$D:$D, I$3), SUMIFS(SYS_DB_PARTNERS!$E:$E, SYS_DB_PARTNERS!$A:$A, "Сделка", SYS_DB_PARTNERS!$C:$C, $A76, SYS_DB_PARTNERS!$D:$D, I$3, SYS_DB_PARTNERS!$B:$B, $C$1))</f>
        <v>0</v>
      </c>
      <c r="J76" s="39">
        <f>SUM(D76:I76)</f>
        <v>1</v>
      </c>
      <c r="K76" s="39">
        <f>IF($C$1="Весь период", SUMIFS(SYS_DB_PARTNERS!$E:$E, SYS_DB_PARTNERS!$A:$A, "Предоплата", SYS_DB_PARTNERS!$C:$C, $A76), SUMIFS(SYS_DB_PARTNERS!$E:$E, SYS_DB_PARTNERS!$A:$A, "Предоплата", SYS_DB_PARTNERS!$C:$C, $A76, SYS_DB_PARTNERS!$B:$B, $C$1))</f>
        <v>0</v>
      </c>
      <c r="L76" s="39">
        <f>SUMIFS(SYS_DB_PARTNERS!$E:$E, SYS_DB_PARTNERS!$A:$A, "Без сделки", SYS_DB_PARTNERS!$C:$C, $A76)</f>
        <v>0</v>
      </c>
      <c r="M76" s="39" t="str">
        <f ca="1">GetPartnerBrandSplit($A76, $C$1)</f>
        <v>OMODA (1 шт)</v>
      </c>
    </row>
    <row r="77" spans="1:13" x14ac:dyDescent="0.25">
      <c r="A77" s="39" t="s">
        <v>847</v>
      </c>
      <c r="B77" s="39" t="s">
        <v>19918</v>
      </c>
      <c r="C77" s="39">
        <f>IF($C$1="Весь период", SUMIFS(SYS_DB_PARTNERS!$E:$E, SYS_DB_PARTNERS!$A:$A, "Лид", SYS_DB_PARTNERS!$C:$C, $A77), SUMIFS(SYS_DB_PARTNERS!$E:$E, SYS_DB_PARTNERS!$A:$A, "Лид", SYS_DB_PARTNERS!$C:$C, $A77, SYS_DB_PARTNERS!$B:$B, $C$1))</f>
        <v>0</v>
      </c>
      <c r="D77" s="39">
        <f>IF($C$1="Весь период", SUMIFS(SYS_DB_PARTNERS!$E:$E, SYS_DB_PARTNERS!$A:$A, "Сделка", SYS_DB_PARTNERS!$C:$C, $A77, SYS_DB_PARTNERS!$D:$D, D$3), SUMIFS(SYS_DB_PARTNERS!$E:$E, SYS_DB_PARTNERS!$A:$A, "Сделка", SYS_DB_PARTNERS!$C:$C, $A77, SYS_DB_PARTNERS!$D:$D, D$3, SYS_DB_PARTNERS!$B:$B, $C$1))</f>
        <v>0</v>
      </c>
      <c r="E77" s="39">
        <f>IF($C$1="Весь период", SUMIFS(SYS_DB_PARTNERS!$E:$E, SYS_DB_PARTNERS!$A:$A, "Сделка", SYS_DB_PARTNERS!$C:$C, $A77, SYS_DB_PARTNERS!$D:$D, E$3), SUMIFS(SYS_DB_PARTNERS!$E:$E, SYS_DB_PARTNERS!$A:$A, "Сделка", SYS_DB_PARTNERS!$C:$C, $A77, SYS_DB_PARTNERS!$D:$D, E$3, SYS_DB_PARTNERS!$B:$B, $C$1))</f>
        <v>0</v>
      </c>
      <c r="F77" s="39">
        <f>IF($C$1="Весь период", SUMIFS(SYS_DB_PARTNERS!$E:$E, SYS_DB_PARTNERS!$A:$A, "Сделка", SYS_DB_PARTNERS!$C:$C, $A77, SYS_DB_PARTNERS!$D:$D, F$3), SUMIFS(SYS_DB_PARTNERS!$E:$E, SYS_DB_PARTNERS!$A:$A, "Сделка", SYS_DB_PARTNERS!$C:$C, $A77, SYS_DB_PARTNERS!$D:$D, F$3, SYS_DB_PARTNERS!$B:$B, $C$1))</f>
        <v>1</v>
      </c>
      <c r="G77" s="39">
        <f>IF($C$1="Весь период", SUMIFS(SYS_DB_PARTNERS!$E:$E, SYS_DB_PARTNERS!$A:$A, "Сделка", SYS_DB_PARTNERS!$C:$C, $A77, SYS_DB_PARTNERS!$D:$D, G$3), SUMIFS(SYS_DB_PARTNERS!$E:$E, SYS_DB_PARTNERS!$A:$A, "Сделка", SYS_DB_PARTNERS!$C:$C, $A77, SYS_DB_PARTNERS!$D:$D, G$3, SYS_DB_PARTNERS!$B:$B, $C$1))</f>
        <v>0</v>
      </c>
      <c r="H77" s="39">
        <f>IF($C$1="Весь период", SUMIFS(SYS_DB_PARTNERS!$E:$E, SYS_DB_PARTNERS!$A:$A, "Сделка", SYS_DB_PARTNERS!$C:$C, $A77, SYS_DB_PARTNERS!$D:$D, H$3), SUMIFS(SYS_DB_PARTNERS!$E:$E, SYS_DB_PARTNERS!$A:$A, "Сделка", SYS_DB_PARTNERS!$C:$C, $A77, SYS_DB_PARTNERS!$D:$D, H$3, SYS_DB_PARTNERS!$B:$B, $C$1))</f>
        <v>0</v>
      </c>
      <c r="I77" s="39">
        <f>IF($C$1="Весь период", SUMIFS(SYS_DB_PARTNERS!$E:$E, SYS_DB_PARTNERS!$A:$A, "Сделка", SYS_DB_PARTNERS!$C:$C, $A77, SYS_DB_PARTNERS!$D:$D, I$3), SUMIFS(SYS_DB_PARTNERS!$E:$E, SYS_DB_PARTNERS!$A:$A, "Сделка", SYS_DB_PARTNERS!$C:$C, $A77, SYS_DB_PARTNERS!$D:$D, I$3, SYS_DB_PARTNERS!$B:$B, $C$1))</f>
        <v>0</v>
      </c>
      <c r="J77" s="39">
        <f>SUM(D77:I77)</f>
        <v>1</v>
      </c>
      <c r="K77" s="39">
        <f>IF($C$1="Весь период", SUMIFS(SYS_DB_PARTNERS!$E:$E, SYS_DB_PARTNERS!$A:$A, "Предоплата", SYS_DB_PARTNERS!$C:$C, $A77), SUMIFS(SYS_DB_PARTNERS!$E:$E, SYS_DB_PARTNERS!$A:$A, "Предоплата", SYS_DB_PARTNERS!$C:$C, $A77, SYS_DB_PARTNERS!$B:$B, $C$1))</f>
        <v>1</v>
      </c>
      <c r="L77" s="39">
        <f>SUMIFS(SYS_DB_PARTNERS!$E:$E, SYS_DB_PARTNERS!$A:$A, "Без сделки", SYS_DB_PARTNERS!$C:$C, $A77)</f>
        <v>1</v>
      </c>
      <c r="M77" s="39" t="str">
        <f ca="1">GetPartnerBrandSplit($A77, $C$1)</f>
        <v>JETOUR (1 шт)</v>
      </c>
    </row>
    <row r="78" spans="1:13" x14ac:dyDescent="0.25">
      <c r="A78" s="39" t="s">
        <v>1976</v>
      </c>
      <c r="B78" s="39" t="s">
        <v>19918</v>
      </c>
      <c r="C78" s="39">
        <f>IF($C$1="Весь период", SUMIFS(SYS_DB_PARTNERS!$E:$E, SYS_DB_PARTNERS!$A:$A, "Лид", SYS_DB_PARTNERS!$C:$C, $A78), SUMIFS(SYS_DB_PARTNERS!$E:$E, SYS_DB_PARTNERS!$A:$A, "Лид", SYS_DB_PARTNERS!$C:$C, $A78, SYS_DB_PARTNERS!$B:$B, $C$1))</f>
        <v>0</v>
      </c>
      <c r="D78" s="39">
        <f>IF($C$1="Весь период", SUMIFS(SYS_DB_PARTNERS!$E:$E, SYS_DB_PARTNERS!$A:$A, "Сделка", SYS_DB_PARTNERS!$C:$C, $A78, SYS_DB_PARTNERS!$D:$D, D$3), SUMIFS(SYS_DB_PARTNERS!$E:$E, SYS_DB_PARTNERS!$A:$A, "Сделка", SYS_DB_PARTNERS!$C:$C, $A78, SYS_DB_PARTNERS!$D:$D, D$3, SYS_DB_PARTNERS!$B:$B, $C$1))</f>
        <v>1</v>
      </c>
      <c r="E78" s="39">
        <f>IF($C$1="Весь период", SUMIFS(SYS_DB_PARTNERS!$E:$E, SYS_DB_PARTNERS!$A:$A, "Сделка", SYS_DB_PARTNERS!$C:$C, $A78, SYS_DB_PARTNERS!$D:$D, E$3), SUMIFS(SYS_DB_PARTNERS!$E:$E, SYS_DB_PARTNERS!$A:$A, "Сделка", SYS_DB_PARTNERS!$C:$C, $A78, SYS_DB_PARTNERS!$D:$D, E$3, SYS_DB_PARTNERS!$B:$B, $C$1))</f>
        <v>0</v>
      </c>
      <c r="F78" s="39">
        <f>IF($C$1="Весь период", SUMIFS(SYS_DB_PARTNERS!$E:$E, SYS_DB_PARTNERS!$A:$A, "Сделка", SYS_DB_PARTNERS!$C:$C, $A78, SYS_DB_PARTNERS!$D:$D, F$3), SUMIFS(SYS_DB_PARTNERS!$E:$E, SYS_DB_PARTNERS!$A:$A, "Сделка", SYS_DB_PARTNERS!$C:$C, $A78, SYS_DB_PARTNERS!$D:$D, F$3, SYS_DB_PARTNERS!$B:$B, $C$1))</f>
        <v>0</v>
      </c>
      <c r="G78" s="39">
        <f>IF($C$1="Весь период", SUMIFS(SYS_DB_PARTNERS!$E:$E, SYS_DB_PARTNERS!$A:$A, "Сделка", SYS_DB_PARTNERS!$C:$C, $A78, SYS_DB_PARTNERS!$D:$D, G$3), SUMIFS(SYS_DB_PARTNERS!$E:$E, SYS_DB_PARTNERS!$A:$A, "Сделка", SYS_DB_PARTNERS!$C:$C, $A78, SYS_DB_PARTNERS!$D:$D, G$3, SYS_DB_PARTNERS!$B:$B, $C$1))</f>
        <v>0</v>
      </c>
      <c r="H78" s="39">
        <f>IF($C$1="Весь период", SUMIFS(SYS_DB_PARTNERS!$E:$E, SYS_DB_PARTNERS!$A:$A, "Сделка", SYS_DB_PARTNERS!$C:$C, $A78, SYS_DB_PARTNERS!$D:$D, H$3), SUMIFS(SYS_DB_PARTNERS!$E:$E, SYS_DB_PARTNERS!$A:$A, "Сделка", SYS_DB_PARTNERS!$C:$C, $A78, SYS_DB_PARTNERS!$D:$D, H$3, SYS_DB_PARTNERS!$B:$B, $C$1))</f>
        <v>0</v>
      </c>
      <c r="I78" s="39">
        <f>IF($C$1="Весь период", SUMIFS(SYS_DB_PARTNERS!$E:$E, SYS_DB_PARTNERS!$A:$A, "Сделка", SYS_DB_PARTNERS!$C:$C, $A78, SYS_DB_PARTNERS!$D:$D, I$3), SUMIFS(SYS_DB_PARTNERS!$E:$E, SYS_DB_PARTNERS!$A:$A, "Сделка", SYS_DB_PARTNERS!$C:$C, $A78, SYS_DB_PARTNERS!$D:$D, I$3, SYS_DB_PARTNERS!$B:$B, $C$1))</f>
        <v>0</v>
      </c>
      <c r="J78" s="39">
        <f>SUM(D78:I78)</f>
        <v>1</v>
      </c>
      <c r="K78" s="39">
        <f>IF($C$1="Весь период", SUMIFS(SYS_DB_PARTNERS!$E:$E, SYS_DB_PARTNERS!$A:$A, "Предоплата", SYS_DB_PARTNERS!$C:$C, $A78), SUMIFS(SYS_DB_PARTNERS!$E:$E, SYS_DB_PARTNERS!$A:$A, "Предоплата", SYS_DB_PARTNERS!$C:$C, $A78, SYS_DB_PARTNERS!$B:$B, $C$1))</f>
        <v>1</v>
      </c>
      <c r="L78" s="39">
        <f>SUMIFS(SYS_DB_PARTNERS!$E:$E, SYS_DB_PARTNERS!$A:$A, "Без сделки", SYS_DB_PARTNERS!$C:$C, $A78)</f>
        <v>0</v>
      </c>
      <c r="M78" s="39" t="str">
        <f ca="1">GetPartnerBrandSplit($A78, $C$1)</f>
        <v>TENET (1 шт)</v>
      </c>
    </row>
    <row r="79" spans="1:13" x14ac:dyDescent="0.25">
      <c r="A79" s="39" t="s">
        <v>1116</v>
      </c>
      <c r="B79" s="39" t="s">
        <v>6415</v>
      </c>
      <c r="C79" s="39">
        <f>IF($C$1="Весь период", SUMIFS(SYS_DB_PARTNERS!$E:$E, SYS_DB_PARTNERS!$A:$A, "Лид", SYS_DB_PARTNERS!$C:$C, $A79), SUMIFS(SYS_DB_PARTNERS!$E:$E, SYS_DB_PARTNERS!$A:$A, "Лид", SYS_DB_PARTNERS!$C:$C, $A79, SYS_DB_PARTNERS!$B:$B, $C$1))</f>
        <v>0</v>
      </c>
      <c r="D79" s="39">
        <f>IF($C$1="Весь период", SUMIFS(SYS_DB_PARTNERS!$E:$E, SYS_DB_PARTNERS!$A:$A, "Сделка", SYS_DB_PARTNERS!$C:$C, $A79, SYS_DB_PARTNERS!$D:$D, D$3), SUMIFS(SYS_DB_PARTNERS!$E:$E, SYS_DB_PARTNERS!$A:$A, "Сделка", SYS_DB_PARTNERS!$C:$C, $A79, SYS_DB_PARTNERS!$D:$D, D$3, SYS_DB_PARTNERS!$B:$B, $C$1))</f>
        <v>0</v>
      </c>
      <c r="E79" s="39">
        <f>IF($C$1="Весь период", SUMIFS(SYS_DB_PARTNERS!$E:$E, SYS_DB_PARTNERS!$A:$A, "Сделка", SYS_DB_PARTNERS!$C:$C, $A79, SYS_DB_PARTNERS!$D:$D, E$3), SUMIFS(SYS_DB_PARTNERS!$E:$E, SYS_DB_PARTNERS!$A:$A, "Сделка", SYS_DB_PARTNERS!$C:$C, $A79, SYS_DB_PARTNERS!$D:$D, E$3, SYS_DB_PARTNERS!$B:$B, $C$1))</f>
        <v>0</v>
      </c>
      <c r="F79" s="39">
        <f>IF($C$1="Весь период", SUMIFS(SYS_DB_PARTNERS!$E:$E, SYS_DB_PARTNERS!$A:$A, "Сделка", SYS_DB_PARTNERS!$C:$C, $A79, SYS_DB_PARTNERS!$D:$D, F$3), SUMIFS(SYS_DB_PARTNERS!$E:$E, SYS_DB_PARTNERS!$A:$A, "Сделка", SYS_DB_PARTNERS!$C:$C, $A79, SYS_DB_PARTNERS!$D:$D, F$3, SYS_DB_PARTNERS!$B:$B, $C$1))</f>
        <v>1</v>
      </c>
      <c r="G79" s="39">
        <f>IF($C$1="Весь период", SUMIFS(SYS_DB_PARTNERS!$E:$E, SYS_DB_PARTNERS!$A:$A, "Сделка", SYS_DB_PARTNERS!$C:$C, $A79, SYS_DB_PARTNERS!$D:$D, G$3), SUMIFS(SYS_DB_PARTNERS!$E:$E, SYS_DB_PARTNERS!$A:$A, "Сделка", SYS_DB_PARTNERS!$C:$C, $A79, SYS_DB_PARTNERS!$D:$D, G$3, SYS_DB_PARTNERS!$B:$B, $C$1))</f>
        <v>0</v>
      </c>
      <c r="H79" s="39">
        <f>IF($C$1="Весь период", SUMIFS(SYS_DB_PARTNERS!$E:$E, SYS_DB_PARTNERS!$A:$A, "Сделка", SYS_DB_PARTNERS!$C:$C, $A79, SYS_DB_PARTNERS!$D:$D, H$3), SUMIFS(SYS_DB_PARTNERS!$E:$E, SYS_DB_PARTNERS!$A:$A, "Сделка", SYS_DB_PARTNERS!$C:$C, $A79, SYS_DB_PARTNERS!$D:$D, H$3, SYS_DB_PARTNERS!$B:$B, $C$1))</f>
        <v>0</v>
      </c>
      <c r="I79" s="39">
        <f>IF($C$1="Весь период", SUMIFS(SYS_DB_PARTNERS!$E:$E, SYS_DB_PARTNERS!$A:$A, "Сделка", SYS_DB_PARTNERS!$C:$C, $A79, SYS_DB_PARTNERS!$D:$D, I$3), SUMIFS(SYS_DB_PARTNERS!$E:$E, SYS_DB_PARTNERS!$A:$A, "Сделка", SYS_DB_PARTNERS!$C:$C, $A79, SYS_DB_PARTNERS!$D:$D, I$3, SYS_DB_PARTNERS!$B:$B, $C$1))</f>
        <v>0</v>
      </c>
      <c r="J79" s="39">
        <f>SUM(D79:I79)</f>
        <v>1</v>
      </c>
      <c r="K79" s="39">
        <f>IF($C$1="Весь период", SUMIFS(SYS_DB_PARTNERS!$E:$E, SYS_DB_PARTNERS!$A:$A, "Предоплата", SYS_DB_PARTNERS!$C:$C, $A79), SUMIFS(SYS_DB_PARTNERS!$E:$E, SYS_DB_PARTNERS!$A:$A, "Предоплата", SYS_DB_PARTNERS!$C:$C, $A79, SYS_DB_PARTNERS!$B:$B, $C$1))</f>
        <v>0</v>
      </c>
      <c r="L79" s="39">
        <f>SUMIFS(SYS_DB_PARTNERS!$E:$E, SYS_DB_PARTNERS!$A:$A, "Без сделки", SYS_DB_PARTNERS!$C:$C, $A79)</f>
        <v>0</v>
      </c>
      <c r="M79" s="39" t="str">
        <f ca="1">GetPartnerBrandSplit($A79, $C$1)</f>
        <v>HONGQI (1 шт)</v>
      </c>
    </row>
    <row r="80" spans="1:13" x14ac:dyDescent="0.25">
      <c r="A80" s="39" t="s">
        <v>362</v>
      </c>
      <c r="B80" s="39" t="s">
        <v>19918</v>
      </c>
      <c r="C80" s="39">
        <f>IF($C$1="Весь период", SUMIFS(SYS_DB_PARTNERS!$E:$E, SYS_DB_PARTNERS!$A:$A, "Лид", SYS_DB_PARTNERS!$C:$C, $A80), SUMIFS(SYS_DB_PARTNERS!$E:$E, SYS_DB_PARTNERS!$A:$A, "Лид", SYS_DB_PARTNERS!$C:$C, $A80, SYS_DB_PARTNERS!$B:$B, $C$1))</f>
        <v>0</v>
      </c>
      <c r="D80" s="39">
        <f>IF($C$1="Весь период", SUMIFS(SYS_DB_PARTNERS!$E:$E, SYS_DB_PARTNERS!$A:$A, "Сделка", SYS_DB_PARTNERS!$C:$C, $A80, SYS_DB_PARTNERS!$D:$D, D$3), SUMIFS(SYS_DB_PARTNERS!$E:$E, SYS_DB_PARTNERS!$A:$A, "Сделка", SYS_DB_PARTNERS!$C:$C, $A80, SYS_DB_PARTNERS!$D:$D, D$3, SYS_DB_PARTNERS!$B:$B, $C$1))</f>
        <v>2</v>
      </c>
      <c r="E80" s="39">
        <f>IF($C$1="Весь период", SUMIFS(SYS_DB_PARTNERS!$E:$E, SYS_DB_PARTNERS!$A:$A, "Сделка", SYS_DB_PARTNERS!$C:$C, $A80, SYS_DB_PARTNERS!$D:$D, E$3), SUMIFS(SYS_DB_PARTNERS!$E:$E, SYS_DB_PARTNERS!$A:$A, "Сделка", SYS_DB_PARTNERS!$C:$C, $A80, SYS_DB_PARTNERS!$D:$D, E$3, SYS_DB_PARTNERS!$B:$B, $C$1))</f>
        <v>0</v>
      </c>
      <c r="F80" s="39">
        <f>IF($C$1="Весь период", SUMIFS(SYS_DB_PARTNERS!$E:$E, SYS_DB_PARTNERS!$A:$A, "Сделка", SYS_DB_PARTNERS!$C:$C, $A80, SYS_DB_PARTNERS!$D:$D, F$3), SUMIFS(SYS_DB_PARTNERS!$E:$E, SYS_DB_PARTNERS!$A:$A, "Сделка", SYS_DB_PARTNERS!$C:$C, $A80, SYS_DB_PARTNERS!$D:$D, F$3, SYS_DB_PARTNERS!$B:$B, $C$1))</f>
        <v>0</v>
      </c>
      <c r="G80" s="39">
        <f>IF($C$1="Весь период", SUMIFS(SYS_DB_PARTNERS!$E:$E, SYS_DB_PARTNERS!$A:$A, "Сделка", SYS_DB_PARTNERS!$C:$C, $A80, SYS_DB_PARTNERS!$D:$D, G$3), SUMIFS(SYS_DB_PARTNERS!$E:$E, SYS_DB_PARTNERS!$A:$A, "Сделка", SYS_DB_PARTNERS!$C:$C, $A80, SYS_DB_PARTNERS!$D:$D, G$3, SYS_DB_PARTNERS!$B:$B, $C$1))</f>
        <v>1</v>
      </c>
      <c r="H80" s="39">
        <f>IF($C$1="Весь период", SUMIFS(SYS_DB_PARTNERS!$E:$E, SYS_DB_PARTNERS!$A:$A, "Сделка", SYS_DB_PARTNERS!$C:$C, $A80, SYS_DB_PARTNERS!$D:$D, H$3), SUMIFS(SYS_DB_PARTNERS!$E:$E, SYS_DB_PARTNERS!$A:$A, "Сделка", SYS_DB_PARTNERS!$C:$C, $A80, SYS_DB_PARTNERS!$D:$D, H$3, SYS_DB_PARTNERS!$B:$B, $C$1))</f>
        <v>0</v>
      </c>
      <c r="I80" s="39">
        <f>IF($C$1="Весь период", SUMIFS(SYS_DB_PARTNERS!$E:$E, SYS_DB_PARTNERS!$A:$A, "Сделка", SYS_DB_PARTNERS!$C:$C, $A80, SYS_DB_PARTNERS!$D:$D, I$3), SUMIFS(SYS_DB_PARTNERS!$E:$E, SYS_DB_PARTNERS!$A:$A, "Сделка", SYS_DB_PARTNERS!$C:$C, $A80, SYS_DB_PARTNERS!$D:$D, I$3, SYS_DB_PARTNERS!$B:$B, $C$1))</f>
        <v>0</v>
      </c>
      <c r="J80" s="39">
        <f>SUM(D80:I80)</f>
        <v>3</v>
      </c>
      <c r="K80" s="39">
        <f>IF($C$1="Весь период", SUMIFS(SYS_DB_PARTNERS!$E:$E, SYS_DB_PARTNERS!$A:$A, "Предоплата", SYS_DB_PARTNERS!$C:$C, $A80), SUMIFS(SYS_DB_PARTNERS!$E:$E, SYS_DB_PARTNERS!$A:$A, "Предоплата", SYS_DB_PARTNERS!$C:$C, $A80, SYS_DB_PARTNERS!$B:$B, $C$1))</f>
        <v>3</v>
      </c>
      <c r="L80" s="39">
        <f>SUMIFS(SYS_DB_PARTNERS!$E:$E, SYS_DB_PARTNERS!$A:$A, "Без сделки", SYS_DB_PARTNERS!$C:$C, $A80)</f>
        <v>0</v>
      </c>
      <c r="M80" s="39" t="str">
        <f ca="1">GetPartnerBrandSplit($A80, $C$1)</f>
        <v>JETOUR (3 шт)</v>
      </c>
    </row>
    <row r="81" spans="1:13" x14ac:dyDescent="0.25">
      <c r="A81" s="39" t="s">
        <v>3908</v>
      </c>
      <c r="B81" s="39" t="s">
        <v>6353</v>
      </c>
      <c r="C81" s="39">
        <f>IF($C$1="Весь период", SUMIFS(SYS_DB_PARTNERS!$E:$E, SYS_DB_PARTNERS!$A:$A, "Лид", SYS_DB_PARTNERS!$C:$C, $A81), SUMIFS(SYS_DB_PARTNERS!$E:$E, SYS_DB_PARTNERS!$A:$A, "Лид", SYS_DB_PARTNERS!$C:$C, $A81, SYS_DB_PARTNERS!$B:$B, $C$1))</f>
        <v>0</v>
      </c>
      <c r="D81" s="39">
        <f>IF($C$1="Весь период", SUMIFS(SYS_DB_PARTNERS!$E:$E, SYS_DB_PARTNERS!$A:$A, "Сделка", SYS_DB_PARTNERS!$C:$C, $A81, SYS_DB_PARTNERS!$D:$D, D$3), SUMIFS(SYS_DB_PARTNERS!$E:$E, SYS_DB_PARTNERS!$A:$A, "Сделка", SYS_DB_PARTNERS!$C:$C, $A81, SYS_DB_PARTNERS!$D:$D, D$3, SYS_DB_PARTNERS!$B:$B, $C$1))</f>
        <v>0</v>
      </c>
      <c r="E81" s="39">
        <f>IF($C$1="Весь период", SUMIFS(SYS_DB_PARTNERS!$E:$E, SYS_DB_PARTNERS!$A:$A, "Сделка", SYS_DB_PARTNERS!$C:$C, $A81, SYS_DB_PARTNERS!$D:$D, E$3), SUMIFS(SYS_DB_PARTNERS!$E:$E, SYS_DB_PARTNERS!$A:$A, "Сделка", SYS_DB_PARTNERS!$C:$C, $A81, SYS_DB_PARTNERS!$D:$D, E$3, SYS_DB_PARTNERS!$B:$B, $C$1))</f>
        <v>0</v>
      </c>
      <c r="F81" s="39">
        <f>IF($C$1="Весь период", SUMIFS(SYS_DB_PARTNERS!$E:$E, SYS_DB_PARTNERS!$A:$A, "Сделка", SYS_DB_PARTNERS!$C:$C, $A81, SYS_DB_PARTNERS!$D:$D, F$3), SUMIFS(SYS_DB_PARTNERS!$E:$E, SYS_DB_PARTNERS!$A:$A, "Сделка", SYS_DB_PARTNERS!$C:$C, $A81, SYS_DB_PARTNERS!$D:$D, F$3, SYS_DB_PARTNERS!$B:$B, $C$1))</f>
        <v>0</v>
      </c>
      <c r="G81" s="39">
        <f>IF($C$1="Весь период", SUMIFS(SYS_DB_PARTNERS!$E:$E, SYS_DB_PARTNERS!$A:$A, "Сделка", SYS_DB_PARTNERS!$C:$C, $A81, SYS_DB_PARTNERS!$D:$D, G$3), SUMIFS(SYS_DB_PARTNERS!$E:$E, SYS_DB_PARTNERS!$A:$A, "Сделка", SYS_DB_PARTNERS!$C:$C, $A81, SYS_DB_PARTNERS!$D:$D, G$3, SYS_DB_PARTNERS!$B:$B, $C$1))</f>
        <v>0</v>
      </c>
      <c r="H81" s="39">
        <f>IF($C$1="Весь период", SUMIFS(SYS_DB_PARTNERS!$E:$E, SYS_DB_PARTNERS!$A:$A, "Сделка", SYS_DB_PARTNERS!$C:$C, $A81, SYS_DB_PARTNERS!$D:$D, H$3), SUMIFS(SYS_DB_PARTNERS!$E:$E, SYS_DB_PARTNERS!$A:$A, "Сделка", SYS_DB_PARTNERS!$C:$C, $A81, SYS_DB_PARTNERS!$D:$D, H$3, SYS_DB_PARTNERS!$B:$B, $C$1))</f>
        <v>0</v>
      </c>
      <c r="I81" s="39">
        <f>IF($C$1="Весь период", SUMIFS(SYS_DB_PARTNERS!$E:$E, SYS_DB_PARTNERS!$A:$A, "Сделка", SYS_DB_PARTNERS!$C:$C, $A81, SYS_DB_PARTNERS!$D:$D, I$3), SUMIFS(SYS_DB_PARTNERS!$E:$E, SYS_DB_PARTNERS!$A:$A, "Сделка", SYS_DB_PARTNERS!$C:$C, $A81, SYS_DB_PARTNERS!$D:$D, I$3, SYS_DB_PARTNERS!$B:$B, $C$1))</f>
        <v>0</v>
      </c>
      <c r="J81" s="39">
        <f>SUM(D81:I81)</f>
        <v>0</v>
      </c>
      <c r="K81" s="39">
        <f>IF($C$1="Весь период", SUMIFS(SYS_DB_PARTNERS!$E:$E, SYS_DB_PARTNERS!$A:$A, "Предоплата", SYS_DB_PARTNERS!$C:$C, $A81), SUMIFS(SYS_DB_PARTNERS!$E:$E, SYS_DB_PARTNERS!$A:$A, "Предоплата", SYS_DB_PARTNERS!$C:$C, $A81, SYS_DB_PARTNERS!$B:$B, $C$1))</f>
        <v>0</v>
      </c>
      <c r="L81" s="39">
        <f>SUMIFS(SYS_DB_PARTNERS!$E:$E, SYS_DB_PARTNERS!$A:$A, "Без сделки", SYS_DB_PARTNERS!$C:$C, $A81)</f>
        <v>0</v>
      </c>
      <c r="M81" s="39" t="str">
        <f ca="1">GetPartnerBrandSplit($A81, $C$1)</f>
        <v/>
      </c>
    </row>
    <row r="82" spans="1:13" x14ac:dyDescent="0.25">
      <c r="A82" s="39" t="s">
        <v>4106</v>
      </c>
      <c r="B82" s="39" t="s">
        <v>19918</v>
      </c>
      <c r="C82" s="39">
        <f>IF($C$1="Весь период", SUMIFS(SYS_DB_PARTNERS!$E:$E, SYS_DB_PARTNERS!$A:$A, "Лид", SYS_DB_PARTNERS!$C:$C, $A82), SUMIFS(SYS_DB_PARTNERS!$E:$E, SYS_DB_PARTNERS!$A:$A, "Лид", SYS_DB_PARTNERS!$C:$C, $A82, SYS_DB_PARTNERS!$B:$B, $C$1))</f>
        <v>0</v>
      </c>
      <c r="D82" s="39">
        <f>IF($C$1="Весь период", SUMIFS(SYS_DB_PARTNERS!$E:$E, SYS_DB_PARTNERS!$A:$A, "Сделка", SYS_DB_PARTNERS!$C:$C, $A82, SYS_DB_PARTNERS!$D:$D, D$3), SUMIFS(SYS_DB_PARTNERS!$E:$E, SYS_DB_PARTNERS!$A:$A, "Сделка", SYS_DB_PARTNERS!$C:$C, $A82, SYS_DB_PARTNERS!$D:$D, D$3, SYS_DB_PARTNERS!$B:$B, $C$1))</f>
        <v>0</v>
      </c>
      <c r="E82" s="39">
        <f>IF($C$1="Весь период", SUMIFS(SYS_DB_PARTNERS!$E:$E, SYS_DB_PARTNERS!$A:$A, "Сделка", SYS_DB_PARTNERS!$C:$C, $A82, SYS_DB_PARTNERS!$D:$D, E$3), SUMIFS(SYS_DB_PARTNERS!$E:$E, SYS_DB_PARTNERS!$A:$A, "Сделка", SYS_DB_PARTNERS!$C:$C, $A82, SYS_DB_PARTNERS!$D:$D, E$3, SYS_DB_PARTNERS!$B:$B, $C$1))</f>
        <v>0</v>
      </c>
      <c r="F82" s="39">
        <f>IF($C$1="Весь период", SUMIFS(SYS_DB_PARTNERS!$E:$E, SYS_DB_PARTNERS!$A:$A, "Сделка", SYS_DB_PARTNERS!$C:$C, $A82, SYS_DB_PARTNERS!$D:$D, F$3), SUMIFS(SYS_DB_PARTNERS!$E:$E, SYS_DB_PARTNERS!$A:$A, "Сделка", SYS_DB_PARTNERS!$C:$C, $A82, SYS_DB_PARTNERS!$D:$D, F$3, SYS_DB_PARTNERS!$B:$B, $C$1))</f>
        <v>0</v>
      </c>
      <c r="G82" s="39">
        <f>IF($C$1="Весь период", SUMIFS(SYS_DB_PARTNERS!$E:$E, SYS_DB_PARTNERS!$A:$A, "Сделка", SYS_DB_PARTNERS!$C:$C, $A82, SYS_DB_PARTNERS!$D:$D, G$3), SUMIFS(SYS_DB_PARTNERS!$E:$E, SYS_DB_PARTNERS!$A:$A, "Сделка", SYS_DB_PARTNERS!$C:$C, $A82, SYS_DB_PARTNERS!$D:$D, G$3, SYS_DB_PARTNERS!$B:$B, $C$1))</f>
        <v>0</v>
      </c>
      <c r="H82" s="39">
        <f>IF($C$1="Весь период", SUMIFS(SYS_DB_PARTNERS!$E:$E, SYS_DB_PARTNERS!$A:$A, "Сделка", SYS_DB_PARTNERS!$C:$C, $A82, SYS_DB_PARTNERS!$D:$D, H$3), SUMIFS(SYS_DB_PARTNERS!$E:$E, SYS_DB_PARTNERS!$A:$A, "Сделка", SYS_DB_PARTNERS!$C:$C, $A82, SYS_DB_PARTNERS!$D:$D, H$3, SYS_DB_PARTNERS!$B:$B, $C$1))</f>
        <v>0</v>
      </c>
      <c r="I82" s="39">
        <f>IF($C$1="Весь период", SUMIFS(SYS_DB_PARTNERS!$E:$E, SYS_DB_PARTNERS!$A:$A, "Сделка", SYS_DB_PARTNERS!$C:$C, $A82, SYS_DB_PARTNERS!$D:$D, I$3), SUMIFS(SYS_DB_PARTNERS!$E:$E, SYS_DB_PARTNERS!$A:$A, "Сделка", SYS_DB_PARTNERS!$C:$C, $A82, SYS_DB_PARTNERS!$D:$D, I$3, SYS_DB_PARTNERS!$B:$B, $C$1))</f>
        <v>0</v>
      </c>
      <c r="J82" s="39">
        <f>SUM(D82:I82)</f>
        <v>0</v>
      </c>
      <c r="K82" s="39">
        <f>IF($C$1="Весь период", SUMIFS(SYS_DB_PARTNERS!$E:$E, SYS_DB_PARTNERS!$A:$A, "Предоплата", SYS_DB_PARTNERS!$C:$C, $A82), SUMIFS(SYS_DB_PARTNERS!$E:$E, SYS_DB_PARTNERS!$A:$A, "Предоплата", SYS_DB_PARTNERS!$C:$C, $A82, SYS_DB_PARTNERS!$B:$B, $C$1))</f>
        <v>0</v>
      </c>
      <c r="L82" s="39">
        <f>SUMIFS(SYS_DB_PARTNERS!$E:$E, SYS_DB_PARTNERS!$A:$A, "Без сделки", SYS_DB_PARTNERS!$C:$C, $A82)</f>
        <v>0</v>
      </c>
      <c r="M82" s="39" t="str">
        <f ca="1">GetPartnerBrandSplit($A82, $C$1)</f>
        <v/>
      </c>
    </row>
    <row r="83" spans="1:13" x14ac:dyDescent="0.25">
      <c r="A83" s="39" t="s">
        <v>703</v>
      </c>
      <c r="B83" s="39" t="s">
        <v>19918</v>
      </c>
      <c r="C83" s="39">
        <f>IF($C$1="Весь период", SUMIFS(SYS_DB_PARTNERS!$E:$E, SYS_DB_PARTNERS!$A:$A, "Лид", SYS_DB_PARTNERS!$C:$C, $A83), SUMIFS(SYS_DB_PARTNERS!$E:$E, SYS_DB_PARTNERS!$A:$A, "Лид", SYS_DB_PARTNERS!$C:$C, $A83, SYS_DB_PARTNERS!$B:$B, $C$1))</f>
        <v>0</v>
      </c>
      <c r="D83" s="39">
        <f>IF($C$1="Весь период", SUMIFS(SYS_DB_PARTNERS!$E:$E, SYS_DB_PARTNERS!$A:$A, "Сделка", SYS_DB_PARTNERS!$C:$C, $A83, SYS_DB_PARTNERS!$D:$D, D$3), SUMIFS(SYS_DB_PARTNERS!$E:$E, SYS_DB_PARTNERS!$A:$A, "Сделка", SYS_DB_PARTNERS!$C:$C, $A83, SYS_DB_PARTNERS!$D:$D, D$3, SYS_DB_PARTNERS!$B:$B, $C$1))</f>
        <v>0</v>
      </c>
      <c r="E83" s="39">
        <f>IF($C$1="Весь период", SUMIFS(SYS_DB_PARTNERS!$E:$E, SYS_DB_PARTNERS!$A:$A, "Сделка", SYS_DB_PARTNERS!$C:$C, $A83, SYS_DB_PARTNERS!$D:$D, E$3), SUMIFS(SYS_DB_PARTNERS!$E:$E, SYS_DB_PARTNERS!$A:$A, "Сделка", SYS_DB_PARTNERS!$C:$C, $A83, SYS_DB_PARTNERS!$D:$D, E$3, SYS_DB_PARTNERS!$B:$B, $C$1))</f>
        <v>0</v>
      </c>
      <c r="F83" s="39">
        <f>IF($C$1="Весь период", SUMIFS(SYS_DB_PARTNERS!$E:$E, SYS_DB_PARTNERS!$A:$A, "Сделка", SYS_DB_PARTNERS!$C:$C, $A83, SYS_DB_PARTNERS!$D:$D, F$3), SUMIFS(SYS_DB_PARTNERS!$E:$E, SYS_DB_PARTNERS!$A:$A, "Сделка", SYS_DB_PARTNERS!$C:$C, $A83, SYS_DB_PARTNERS!$D:$D, F$3, SYS_DB_PARTNERS!$B:$B, $C$1))</f>
        <v>0</v>
      </c>
      <c r="G83" s="39">
        <f>IF($C$1="Весь период", SUMIFS(SYS_DB_PARTNERS!$E:$E, SYS_DB_PARTNERS!$A:$A, "Сделка", SYS_DB_PARTNERS!$C:$C, $A83, SYS_DB_PARTNERS!$D:$D, G$3), SUMIFS(SYS_DB_PARTNERS!$E:$E, SYS_DB_PARTNERS!$A:$A, "Сделка", SYS_DB_PARTNERS!$C:$C, $A83, SYS_DB_PARTNERS!$D:$D, G$3, SYS_DB_PARTNERS!$B:$B, $C$1))</f>
        <v>1</v>
      </c>
      <c r="H83" s="39">
        <f>IF($C$1="Весь период", SUMIFS(SYS_DB_PARTNERS!$E:$E, SYS_DB_PARTNERS!$A:$A, "Сделка", SYS_DB_PARTNERS!$C:$C, $A83, SYS_DB_PARTNERS!$D:$D, H$3), SUMIFS(SYS_DB_PARTNERS!$E:$E, SYS_DB_PARTNERS!$A:$A, "Сделка", SYS_DB_PARTNERS!$C:$C, $A83, SYS_DB_PARTNERS!$D:$D, H$3, SYS_DB_PARTNERS!$B:$B, $C$1))</f>
        <v>0</v>
      </c>
      <c r="I83" s="39">
        <f>IF($C$1="Весь период", SUMIFS(SYS_DB_PARTNERS!$E:$E, SYS_DB_PARTNERS!$A:$A, "Сделка", SYS_DB_PARTNERS!$C:$C, $A83, SYS_DB_PARTNERS!$D:$D, I$3), SUMIFS(SYS_DB_PARTNERS!$E:$E, SYS_DB_PARTNERS!$A:$A, "Сделка", SYS_DB_PARTNERS!$C:$C, $A83, SYS_DB_PARTNERS!$D:$D, I$3, SYS_DB_PARTNERS!$B:$B, $C$1))</f>
        <v>0</v>
      </c>
      <c r="J83" s="39">
        <f>SUM(D83:I83)</f>
        <v>1</v>
      </c>
      <c r="K83" s="39">
        <f>IF($C$1="Весь период", SUMIFS(SYS_DB_PARTNERS!$E:$E, SYS_DB_PARTNERS!$A:$A, "Предоплата", SYS_DB_PARTNERS!$C:$C, $A83), SUMIFS(SYS_DB_PARTNERS!$E:$E, SYS_DB_PARTNERS!$A:$A, "Предоплата", SYS_DB_PARTNERS!$C:$C, $A83, SYS_DB_PARTNERS!$B:$B, $C$1))</f>
        <v>2</v>
      </c>
      <c r="L83" s="39">
        <f>SUMIFS(SYS_DB_PARTNERS!$E:$E, SYS_DB_PARTNERS!$A:$A, "Без сделки", SYS_DB_PARTNERS!$C:$C, $A83)</f>
        <v>1</v>
      </c>
      <c r="M83" s="39" t="str">
        <f ca="1">GetPartnerBrandSplit($A83, $C$1)</f>
        <v>LADA (1 шт)</v>
      </c>
    </row>
    <row r="84" spans="1:13" x14ac:dyDescent="0.25">
      <c r="A84" s="39" t="s">
        <v>1453</v>
      </c>
      <c r="B84" s="39" t="s">
        <v>19918</v>
      </c>
      <c r="C84" s="39">
        <f>IF($C$1="Весь период", SUMIFS(SYS_DB_PARTNERS!$E:$E, SYS_DB_PARTNERS!$A:$A, "Лид", SYS_DB_PARTNERS!$C:$C, $A84), SUMIFS(SYS_DB_PARTNERS!$E:$E, SYS_DB_PARTNERS!$A:$A, "Лид", SYS_DB_PARTNERS!$C:$C, $A84, SYS_DB_PARTNERS!$B:$B, $C$1))</f>
        <v>0</v>
      </c>
      <c r="D84" s="39">
        <f>IF($C$1="Весь период", SUMIFS(SYS_DB_PARTNERS!$E:$E, SYS_DB_PARTNERS!$A:$A, "Сделка", SYS_DB_PARTNERS!$C:$C, $A84, SYS_DB_PARTNERS!$D:$D, D$3), SUMIFS(SYS_DB_PARTNERS!$E:$E, SYS_DB_PARTNERS!$A:$A, "Сделка", SYS_DB_PARTNERS!$C:$C, $A84, SYS_DB_PARTNERS!$D:$D, D$3, SYS_DB_PARTNERS!$B:$B, $C$1))</f>
        <v>1</v>
      </c>
      <c r="E84" s="39">
        <f>IF($C$1="Весь период", SUMIFS(SYS_DB_PARTNERS!$E:$E, SYS_DB_PARTNERS!$A:$A, "Сделка", SYS_DB_PARTNERS!$C:$C, $A84, SYS_DB_PARTNERS!$D:$D, E$3), SUMIFS(SYS_DB_PARTNERS!$E:$E, SYS_DB_PARTNERS!$A:$A, "Сделка", SYS_DB_PARTNERS!$C:$C, $A84, SYS_DB_PARTNERS!$D:$D, E$3, SYS_DB_PARTNERS!$B:$B, $C$1))</f>
        <v>0</v>
      </c>
      <c r="F84" s="39">
        <f>IF($C$1="Весь период", SUMIFS(SYS_DB_PARTNERS!$E:$E, SYS_DB_PARTNERS!$A:$A, "Сделка", SYS_DB_PARTNERS!$C:$C, $A84, SYS_DB_PARTNERS!$D:$D, F$3), SUMIFS(SYS_DB_PARTNERS!$E:$E, SYS_DB_PARTNERS!$A:$A, "Сделка", SYS_DB_PARTNERS!$C:$C, $A84, SYS_DB_PARTNERS!$D:$D, F$3, SYS_DB_PARTNERS!$B:$B, $C$1))</f>
        <v>0</v>
      </c>
      <c r="G84" s="39">
        <f>IF($C$1="Весь период", SUMIFS(SYS_DB_PARTNERS!$E:$E, SYS_DB_PARTNERS!$A:$A, "Сделка", SYS_DB_PARTNERS!$C:$C, $A84, SYS_DB_PARTNERS!$D:$D, G$3), SUMIFS(SYS_DB_PARTNERS!$E:$E, SYS_DB_PARTNERS!$A:$A, "Сделка", SYS_DB_PARTNERS!$C:$C, $A84, SYS_DB_PARTNERS!$D:$D, G$3, SYS_DB_PARTNERS!$B:$B, $C$1))</f>
        <v>0</v>
      </c>
      <c r="H84" s="39">
        <f>IF($C$1="Весь период", SUMIFS(SYS_DB_PARTNERS!$E:$E, SYS_DB_PARTNERS!$A:$A, "Сделка", SYS_DB_PARTNERS!$C:$C, $A84, SYS_DB_PARTNERS!$D:$D, H$3), SUMIFS(SYS_DB_PARTNERS!$E:$E, SYS_DB_PARTNERS!$A:$A, "Сделка", SYS_DB_PARTNERS!$C:$C, $A84, SYS_DB_PARTNERS!$D:$D, H$3, SYS_DB_PARTNERS!$B:$B, $C$1))</f>
        <v>0</v>
      </c>
      <c r="I84" s="39">
        <f>IF($C$1="Весь период", SUMIFS(SYS_DB_PARTNERS!$E:$E, SYS_DB_PARTNERS!$A:$A, "Сделка", SYS_DB_PARTNERS!$C:$C, $A84, SYS_DB_PARTNERS!$D:$D, I$3), SUMIFS(SYS_DB_PARTNERS!$E:$E, SYS_DB_PARTNERS!$A:$A, "Сделка", SYS_DB_PARTNERS!$C:$C, $A84, SYS_DB_PARTNERS!$D:$D, I$3, SYS_DB_PARTNERS!$B:$B, $C$1))</f>
        <v>0</v>
      </c>
      <c r="J84" s="39">
        <f>SUM(D84:I84)</f>
        <v>1</v>
      </c>
      <c r="K84" s="39">
        <f>IF($C$1="Весь период", SUMIFS(SYS_DB_PARTNERS!$E:$E, SYS_DB_PARTNERS!$A:$A, "Предоплата", SYS_DB_PARTNERS!$C:$C, $A84), SUMIFS(SYS_DB_PARTNERS!$E:$E, SYS_DB_PARTNERS!$A:$A, "Предоплата", SYS_DB_PARTNERS!$C:$C, $A84, SYS_DB_PARTNERS!$B:$B, $C$1))</f>
        <v>0</v>
      </c>
      <c r="L84" s="39">
        <f>SUMIFS(SYS_DB_PARTNERS!$E:$E, SYS_DB_PARTNERS!$A:$A, "Без сделки", SYS_DB_PARTNERS!$C:$C, $A84)</f>
        <v>0</v>
      </c>
      <c r="M84" s="39" t="str">
        <f ca="1">GetPartnerBrandSplit($A84, $C$1)</f>
        <v>LADA (1 шт)</v>
      </c>
    </row>
    <row r="85" spans="1:13" x14ac:dyDescent="0.25">
      <c r="A85" s="39" t="s">
        <v>2245</v>
      </c>
      <c r="B85" s="39" t="s">
        <v>19918</v>
      </c>
      <c r="C85" s="39">
        <f>IF($C$1="Весь период", SUMIFS(SYS_DB_PARTNERS!$E:$E, SYS_DB_PARTNERS!$A:$A, "Лид", SYS_DB_PARTNERS!$C:$C, $A85), SUMIFS(SYS_DB_PARTNERS!$E:$E, SYS_DB_PARTNERS!$A:$A, "Лид", SYS_DB_PARTNERS!$C:$C, $A85, SYS_DB_PARTNERS!$B:$B, $C$1))</f>
        <v>0</v>
      </c>
      <c r="D85" s="39">
        <f>IF($C$1="Весь период", SUMIFS(SYS_DB_PARTNERS!$E:$E, SYS_DB_PARTNERS!$A:$A, "Сделка", SYS_DB_PARTNERS!$C:$C, $A85, SYS_DB_PARTNERS!$D:$D, D$3), SUMIFS(SYS_DB_PARTNERS!$E:$E, SYS_DB_PARTNERS!$A:$A, "Сделка", SYS_DB_PARTNERS!$C:$C, $A85, SYS_DB_PARTNERS!$D:$D, D$3, SYS_DB_PARTNERS!$B:$B, $C$1))</f>
        <v>0</v>
      </c>
      <c r="E85" s="39">
        <f>IF($C$1="Весь период", SUMIFS(SYS_DB_PARTNERS!$E:$E, SYS_DB_PARTNERS!$A:$A, "Сделка", SYS_DB_PARTNERS!$C:$C, $A85, SYS_DB_PARTNERS!$D:$D, E$3), SUMIFS(SYS_DB_PARTNERS!$E:$E, SYS_DB_PARTNERS!$A:$A, "Сделка", SYS_DB_PARTNERS!$C:$C, $A85, SYS_DB_PARTNERS!$D:$D, E$3, SYS_DB_PARTNERS!$B:$B, $C$1))</f>
        <v>0</v>
      </c>
      <c r="F85" s="39">
        <f>IF($C$1="Весь период", SUMIFS(SYS_DB_PARTNERS!$E:$E, SYS_DB_PARTNERS!$A:$A, "Сделка", SYS_DB_PARTNERS!$C:$C, $A85, SYS_DB_PARTNERS!$D:$D, F$3), SUMIFS(SYS_DB_PARTNERS!$E:$E, SYS_DB_PARTNERS!$A:$A, "Сделка", SYS_DB_PARTNERS!$C:$C, $A85, SYS_DB_PARTNERS!$D:$D, F$3, SYS_DB_PARTNERS!$B:$B, $C$1))</f>
        <v>0</v>
      </c>
      <c r="G85" s="39">
        <f>IF($C$1="Весь период", SUMIFS(SYS_DB_PARTNERS!$E:$E, SYS_DB_PARTNERS!$A:$A, "Сделка", SYS_DB_PARTNERS!$C:$C, $A85, SYS_DB_PARTNERS!$D:$D, G$3), SUMIFS(SYS_DB_PARTNERS!$E:$E, SYS_DB_PARTNERS!$A:$A, "Сделка", SYS_DB_PARTNERS!$C:$C, $A85, SYS_DB_PARTNERS!$D:$D, G$3, SYS_DB_PARTNERS!$B:$B, $C$1))</f>
        <v>0</v>
      </c>
      <c r="H85" s="39">
        <f>IF($C$1="Весь период", SUMIFS(SYS_DB_PARTNERS!$E:$E, SYS_DB_PARTNERS!$A:$A, "Сделка", SYS_DB_PARTNERS!$C:$C, $A85, SYS_DB_PARTNERS!$D:$D, H$3), SUMIFS(SYS_DB_PARTNERS!$E:$E, SYS_DB_PARTNERS!$A:$A, "Сделка", SYS_DB_PARTNERS!$C:$C, $A85, SYS_DB_PARTNERS!$D:$D, H$3, SYS_DB_PARTNERS!$B:$B, $C$1))</f>
        <v>0</v>
      </c>
      <c r="I85" s="39">
        <f>IF($C$1="Весь период", SUMIFS(SYS_DB_PARTNERS!$E:$E, SYS_DB_PARTNERS!$A:$A, "Сделка", SYS_DB_PARTNERS!$C:$C, $A85, SYS_DB_PARTNERS!$D:$D, I$3), SUMIFS(SYS_DB_PARTNERS!$E:$E, SYS_DB_PARTNERS!$A:$A, "Сделка", SYS_DB_PARTNERS!$C:$C, $A85, SYS_DB_PARTNERS!$D:$D, I$3, SYS_DB_PARTNERS!$B:$B, $C$1))</f>
        <v>0</v>
      </c>
      <c r="J85" s="39">
        <f>SUM(D85:I85)</f>
        <v>0</v>
      </c>
      <c r="K85" s="39">
        <f>IF($C$1="Весь период", SUMIFS(SYS_DB_PARTNERS!$E:$E, SYS_DB_PARTNERS!$A:$A, "Предоплата", SYS_DB_PARTNERS!$C:$C, $A85), SUMIFS(SYS_DB_PARTNERS!$E:$E, SYS_DB_PARTNERS!$A:$A, "Предоплата", SYS_DB_PARTNERS!$C:$C, $A85, SYS_DB_PARTNERS!$B:$B, $C$1))</f>
        <v>0</v>
      </c>
      <c r="L85" s="39">
        <f>SUMIFS(SYS_DB_PARTNERS!$E:$E, SYS_DB_PARTNERS!$A:$A, "Без сделки", SYS_DB_PARTNERS!$C:$C, $A85)</f>
        <v>0</v>
      </c>
      <c r="M85" s="39" t="str">
        <f ca="1">GetPartnerBrandSplit($A85, $C$1)</f>
        <v/>
      </c>
    </row>
    <row r="86" spans="1:13" x14ac:dyDescent="0.25">
      <c r="A86" s="39" t="s">
        <v>1072</v>
      </c>
      <c r="B86" s="39" t="s">
        <v>6415</v>
      </c>
      <c r="C86" s="39">
        <f>IF($C$1="Весь период", SUMIFS(SYS_DB_PARTNERS!$E:$E, SYS_DB_PARTNERS!$A:$A, "Лид", SYS_DB_PARTNERS!$C:$C, $A86), SUMIFS(SYS_DB_PARTNERS!$E:$E, SYS_DB_PARTNERS!$A:$A, "Лид", SYS_DB_PARTNERS!$C:$C, $A86, SYS_DB_PARTNERS!$B:$B, $C$1))</f>
        <v>0</v>
      </c>
      <c r="D86" s="39">
        <f>IF($C$1="Весь период", SUMIFS(SYS_DB_PARTNERS!$E:$E, SYS_DB_PARTNERS!$A:$A, "Сделка", SYS_DB_PARTNERS!$C:$C, $A86, SYS_DB_PARTNERS!$D:$D, D$3), SUMIFS(SYS_DB_PARTNERS!$E:$E, SYS_DB_PARTNERS!$A:$A, "Сделка", SYS_DB_PARTNERS!$C:$C, $A86, SYS_DB_PARTNERS!$D:$D, D$3, SYS_DB_PARTNERS!$B:$B, $C$1))</f>
        <v>0</v>
      </c>
      <c r="E86" s="39">
        <f>IF($C$1="Весь период", SUMIFS(SYS_DB_PARTNERS!$E:$E, SYS_DB_PARTNERS!$A:$A, "Сделка", SYS_DB_PARTNERS!$C:$C, $A86, SYS_DB_PARTNERS!$D:$D, E$3), SUMIFS(SYS_DB_PARTNERS!$E:$E, SYS_DB_PARTNERS!$A:$A, "Сделка", SYS_DB_PARTNERS!$C:$C, $A86, SYS_DB_PARTNERS!$D:$D, E$3, SYS_DB_PARTNERS!$B:$B, $C$1))</f>
        <v>1</v>
      </c>
      <c r="F86" s="39">
        <f>IF($C$1="Весь период", SUMIFS(SYS_DB_PARTNERS!$E:$E, SYS_DB_PARTNERS!$A:$A, "Сделка", SYS_DB_PARTNERS!$C:$C, $A86, SYS_DB_PARTNERS!$D:$D, F$3), SUMIFS(SYS_DB_PARTNERS!$E:$E, SYS_DB_PARTNERS!$A:$A, "Сделка", SYS_DB_PARTNERS!$C:$C, $A86, SYS_DB_PARTNERS!$D:$D, F$3, SYS_DB_PARTNERS!$B:$B, $C$1))</f>
        <v>0</v>
      </c>
      <c r="G86" s="39">
        <f>IF($C$1="Весь период", SUMIFS(SYS_DB_PARTNERS!$E:$E, SYS_DB_PARTNERS!$A:$A, "Сделка", SYS_DB_PARTNERS!$C:$C, $A86, SYS_DB_PARTNERS!$D:$D, G$3), SUMIFS(SYS_DB_PARTNERS!$E:$E, SYS_DB_PARTNERS!$A:$A, "Сделка", SYS_DB_PARTNERS!$C:$C, $A86, SYS_DB_PARTNERS!$D:$D, G$3, SYS_DB_PARTNERS!$B:$B, $C$1))</f>
        <v>0</v>
      </c>
      <c r="H86" s="39">
        <f>IF($C$1="Весь период", SUMIFS(SYS_DB_PARTNERS!$E:$E, SYS_DB_PARTNERS!$A:$A, "Сделка", SYS_DB_PARTNERS!$C:$C, $A86, SYS_DB_PARTNERS!$D:$D, H$3), SUMIFS(SYS_DB_PARTNERS!$E:$E, SYS_DB_PARTNERS!$A:$A, "Сделка", SYS_DB_PARTNERS!$C:$C, $A86, SYS_DB_PARTNERS!$D:$D, H$3, SYS_DB_PARTNERS!$B:$B, $C$1))</f>
        <v>0</v>
      </c>
      <c r="I86" s="39">
        <f>IF($C$1="Весь период", SUMIFS(SYS_DB_PARTNERS!$E:$E, SYS_DB_PARTNERS!$A:$A, "Сделка", SYS_DB_PARTNERS!$C:$C, $A86, SYS_DB_PARTNERS!$D:$D, I$3), SUMIFS(SYS_DB_PARTNERS!$E:$E, SYS_DB_PARTNERS!$A:$A, "Сделка", SYS_DB_PARTNERS!$C:$C, $A86, SYS_DB_PARTNERS!$D:$D, I$3, SYS_DB_PARTNERS!$B:$B, $C$1))</f>
        <v>0</v>
      </c>
      <c r="J86" s="39">
        <f>SUM(D86:I86)</f>
        <v>1</v>
      </c>
      <c r="K86" s="39">
        <f>IF($C$1="Весь период", SUMIFS(SYS_DB_PARTNERS!$E:$E, SYS_DB_PARTNERS!$A:$A, "Предоплата", SYS_DB_PARTNERS!$C:$C, $A86), SUMIFS(SYS_DB_PARTNERS!$E:$E, SYS_DB_PARTNERS!$A:$A, "Предоплата", SYS_DB_PARTNERS!$C:$C, $A86, SYS_DB_PARTNERS!$B:$B, $C$1))</f>
        <v>2</v>
      </c>
      <c r="L86" s="39">
        <f>SUMIFS(SYS_DB_PARTNERS!$E:$E, SYS_DB_PARTNERS!$A:$A, "Без сделки", SYS_DB_PARTNERS!$C:$C, $A86)</f>
        <v>1</v>
      </c>
      <c r="M86" s="39" t="str">
        <f ca="1">GetPartnerBrandSplit($A86, $C$1)</f>
        <v>GAC (1 шт)</v>
      </c>
    </row>
    <row r="87" spans="1:13" x14ac:dyDescent="0.25">
      <c r="A87" s="39" t="s">
        <v>999</v>
      </c>
      <c r="B87" s="39" t="s">
        <v>19918</v>
      </c>
      <c r="C87" s="39">
        <f>IF($C$1="Весь период", SUMIFS(SYS_DB_PARTNERS!$E:$E, SYS_DB_PARTNERS!$A:$A, "Лид", SYS_DB_PARTNERS!$C:$C, $A87), SUMIFS(SYS_DB_PARTNERS!$E:$E, SYS_DB_PARTNERS!$A:$A, "Лид", SYS_DB_PARTNERS!$C:$C, $A87, SYS_DB_PARTNERS!$B:$B, $C$1))</f>
        <v>0</v>
      </c>
      <c r="D87" s="39">
        <f>IF($C$1="Весь период", SUMIFS(SYS_DB_PARTNERS!$E:$E, SYS_DB_PARTNERS!$A:$A, "Сделка", SYS_DB_PARTNERS!$C:$C, $A87, SYS_DB_PARTNERS!$D:$D, D$3), SUMIFS(SYS_DB_PARTNERS!$E:$E, SYS_DB_PARTNERS!$A:$A, "Сделка", SYS_DB_PARTNERS!$C:$C, $A87, SYS_DB_PARTNERS!$D:$D, D$3, SYS_DB_PARTNERS!$B:$B, $C$1))</f>
        <v>0</v>
      </c>
      <c r="E87" s="39">
        <f>IF($C$1="Весь период", SUMIFS(SYS_DB_PARTNERS!$E:$E, SYS_DB_PARTNERS!$A:$A, "Сделка", SYS_DB_PARTNERS!$C:$C, $A87, SYS_DB_PARTNERS!$D:$D, E$3), SUMIFS(SYS_DB_PARTNERS!$E:$E, SYS_DB_PARTNERS!$A:$A, "Сделка", SYS_DB_PARTNERS!$C:$C, $A87, SYS_DB_PARTNERS!$D:$D, E$3, SYS_DB_PARTNERS!$B:$B, $C$1))</f>
        <v>2</v>
      </c>
      <c r="F87" s="39">
        <f>IF($C$1="Весь период", SUMIFS(SYS_DB_PARTNERS!$E:$E, SYS_DB_PARTNERS!$A:$A, "Сделка", SYS_DB_PARTNERS!$C:$C, $A87, SYS_DB_PARTNERS!$D:$D, F$3), SUMIFS(SYS_DB_PARTNERS!$E:$E, SYS_DB_PARTNERS!$A:$A, "Сделка", SYS_DB_PARTNERS!$C:$C, $A87, SYS_DB_PARTNERS!$D:$D, F$3, SYS_DB_PARTNERS!$B:$B, $C$1))</f>
        <v>0</v>
      </c>
      <c r="G87" s="39">
        <f>IF($C$1="Весь период", SUMIFS(SYS_DB_PARTNERS!$E:$E, SYS_DB_PARTNERS!$A:$A, "Сделка", SYS_DB_PARTNERS!$C:$C, $A87, SYS_DB_PARTNERS!$D:$D, G$3), SUMIFS(SYS_DB_PARTNERS!$E:$E, SYS_DB_PARTNERS!$A:$A, "Сделка", SYS_DB_PARTNERS!$C:$C, $A87, SYS_DB_PARTNERS!$D:$D, G$3, SYS_DB_PARTNERS!$B:$B, $C$1))</f>
        <v>0</v>
      </c>
      <c r="H87" s="39">
        <f>IF($C$1="Весь период", SUMIFS(SYS_DB_PARTNERS!$E:$E, SYS_DB_PARTNERS!$A:$A, "Сделка", SYS_DB_PARTNERS!$C:$C, $A87, SYS_DB_PARTNERS!$D:$D, H$3), SUMIFS(SYS_DB_PARTNERS!$E:$E, SYS_DB_PARTNERS!$A:$A, "Сделка", SYS_DB_PARTNERS!$C:$C, $A87, SYS_DB_PARTNERS!$D:$D, H$3, SYS_DB_PARTNERS!$B:$B, $C$1))</f>
        <v>0</v>
      </c>
      <c r="I87" s="39">
        <f>IF($C$1="Весь период", SUMIFS(SYS_DB_PARTNERS!$E:$E, SYS_DB_PARTNERS!$A:$A, "Сделка", SYS_DB_PARTNERS!$C:$C, $A87, SYS_DB_PARTNERS!$D:$D, I$3), SUMIFS(SYS_DB_PARTNERS!$E:$E, SYS_DB_PARTNERS!$A:$A, "Сделка", SYS_DB_PARTNERS!$C:$C, $A87, SYS_DB_PARTNERS!$D:$D, I$3, SYS_DB_PARTNERS!$B:$B, $C$1))</f>
        <v>0</v>
      </c>
      <c r="J87" s="39">
        <f>SUM(D87:I87)</f>
        <v>2</v>
      </c>
      <c r="K87" s="39">
        <f>IF($C$1="Весь период", SUMIFS(SYS_DB_PARTNERS!$E:$E, SYS_DB_PARTNERS!$A:$A, "Предоплата", SYS_DB_PARTNERS!$C:$C, $A87), SUMIFS(SYS_DB_PARTNERS!$E:$E, SYS_DB_PARTNERS!$A:$A, "Предоплата", SYS_DB_PARTNERS!$C:$C, $A87, SYS_DB_PARTNERS!$B:$B, $C$1))</f>
        <v>4</v>
      </c>
      <c r="L87" s="39">
        <f>SUMIFS(SYS_DB_PARTNERS!$E:$E, SYS_DB_PARTNERS!$A:$A, "Без сделки", SYS_DB_PARTNERS!$C:$C, $A87)</f>
        <v>2</v>
      </c>
      <c r="M87" s="39" t="str">
        <f ca="1">GetPartnerBrandSplit($A87, $C$1)</f>
        <v>JETOUR (2 шт)</v>
      </c>
    </row>
    <row r="88" spans="1:13" x14ac:dyDescent="0.25">
      <c r="A88" s="39" t="s">
        <v>585</v>
      </c>
      <c r="B88" s="39" t="s">
        <v>6356</v>
      </c>
      <c r="C88" s="39">
        <f>IF($C$1="Весь период", SUMIFS(SYS_DB_PARTNERS!$E:$E, SYS_DB_PARTNERS!$A:$A, "Лид", SYS_DB_PARTNERS!$C:$C, $A88), SUMIFS(SYS_DB_PARTNERS!$E:$E, SYS_DB_PARTNERS!$A:$A, "Лид", SYS_DB_PARTNERS!$C:$C, $A88, SYS_DB_PARTNERS!$B:$B, $C$1))</f>
        <v>0</v>
      </c>
      <c r="D88" s="39">
        <f>IF($C$1="Весь период", SUMIFS(SYS_DB_PARTNERS!$E:$E, SYS_DB_PARTNERS!$A:$A, "Сделка", SYS_DB_PARTNERS!$C:$C, $A88, SYS_DB_PARTNERS!$D:$D, D$3), SUMIFS(SYS_DB_PARTNERS!$E:$E, SYS_DB_PARTNERS!$A:$A, "Сделка", SYS_DB_PARTNERS!$C:$C, $A88, SYS_DB_PARTNERS!$D:$D, D$3, SYS_DB_PARTNERS!$B:$B, $C$1))</f>
        <v>0</v>
      </c>
      <c r="E88" s="39">
        <f>IF($C$1="Весь период", SUMIFS(SYS_DB_PARTNERS!$E:$E, SYS_DB_PARTNERS!$A:$A, "Сделка", SYS_DB_PARTNERS!$C:$C, $A88, SYS_DB_PARTNERS!$D:$D, E$3), SUMIFS(SYS_DB_PARTNERS!$E:$E, SYS_DB_PARTNERS!$A:$A, "Сделка", SYS_DB_PARTNERS!$C:$C, $A88, SYS_DB_PARTNERS!$D:$D, E$3, SYS_DB_PARTNERS!$B:$B, $C$1))</f>
        <v>0</v>
      </c>
      <c r="F88" s="39">
        <f>IF($C$1="Весь период", SUMIFS(SYS_DB_PARTNERS!$E:$E, SYS_DB_PARTNERS!$A:$A, "Сделка", SYS_DB_PARTNERS!$C:$C, $A88, SYS_DB_PARTNERS!$D:$D, F$3), SUMIFS(SYS_DB_PARTNERS!$E:$E, SYS_DB_PARTNERS!$A:$A, "Сделка", SYS_DB_PARTNERS!$C:$C, $A88, SYS_DB_PARTNERS!$D:$D, F$3, SYS_DB_PARTNERS!$B:$B, $C$1))</f>
        <v>1</v>
      </c>
      <c r="G88" s="39">
        <f>IF($C$1="Весь период", SUMIFS(SYS_DB_PARTNERS!$E:$E, SYS_DB_PARTNERS!$A:$A, "Сделка", SYS_DB_PARTNERS!$C:$C, $A88, SYS_DB_PARTNERS!$D:$D, G$3), SUMIFS(SYS_DB_PARTNERS!$E:$E, SYS_DB_PARTNERS!$A:$A, "Сделка", SYS_DB_PARTNERS!$C:$C, $A88, SYS_DB_PARTNERS!$D:$D, G$3, SYS_DB_PARTNERS!$B:$B, $C$1))</f>
        <v>0</v>
      </c>
      <c r="H88" s="39">
        <f>IF($C$1="Весь период", SUMIFS(SYS_DB_PARTNERS!$E:$E, SYS_DB_PARTNERS!$A:$A, "Сделка", SYS_DB_PARTNERS!$C:$C, $A88, SYS_DB_PARTNERS!$D:$D, H$3), SUMIFS(SYS_DB_PARTNERS!$E:$E, SYS_DB_PARTNERS!$A:$A, "Сделка", SYS_DB_PARTNERS!$C:$C, $A88, SYS_DB_PARTNERS!$D:$D, H$3, SYS_DB_PARTNERS!$B:$B, $C$1))</f>
        <v>0</v>
      </c>
      <c r="I88" s="39">
        <f>IF($C$1="Весь период", SUMIFS(SYS_DB_PARTNERS!$E:$E, SYS_DB_PARTNERS!$A:$A, "Сделка", SYS_DB_PARTNERS!$C:$C, $A88, SYS_DB_PARTNERS!$D:$D, I$3), SUMIFS(SYS_DB_PARTNERS!$E:$E, SYS_DB_PARTNERS!$A:$A, "Сделка", SYS_DB_PARTNERS!$C:$C, $A88, SYS_DB_PARTNERS!$D:$D, I$3, SYS_DB_PARTNERS!$B:$B, $C$1))</f>
        <v>0</v>
      </c>
      <c r="J88" s="39">
        <f>SUM(D88:I88)</f>
        <v>1</v>
      </c>
      <c r="K88" s="39">
        <f>IF($C$1="Весь период", SUMIFS(SYS_DB_PARTNERS!$E:$E, SYS_DB_PARTNERS!$A:$A, "Предоплата", SYS_DB_PARTNERS!$C:$C, $A88), SUMIFS(SYS_DB_PARTNERS!$E:$E, SYS_DB_PARTNERS!$A:$A, "Предоплата", SYS_DB_PARTNERS!$C:$C, $A88, SYS_DB_PARTNERS!$B:$B, $C$1))</f>
        <v>0</v>
      </c>
      <c r="L88" s="39">
        <f>SUMIFS(SYS_DB_PARTNERS!$E:$E, SYS_DB_PARTNERS!$A:$A, "Без сделки", SYS_DB_PARTNERS!$C:$C, $A88)</f>
        <v>0</v>
      </c>
      <c r="M88" s="39" t="str">
        <f ca="1">GetPartnerBrandSplit($A88, $C$1)</f>
        <v>LADA (1 шт)</v>
      </c>
    </row>
    <row r="89" spans="1:13" x14ac:dyDescent="0.25">
      <c r="A89" s="39" t="s">
        <v>1674</v>
      </c>
      <c r="B89" s="39" t="s">
        <v>19918</v>
      </c>
      <c r="C89" s="39">
        <f>IF($C$1="Весь период", SUMIFS(SYS_DB_PARTNERS!$E:$E, SYS_DB_PARTNERS!$A:$A, "Лид", SYS_DB_PARTNERS!$C:$C, $A89), SUMIFS(SYS_DB_PARTNERS!$E:$E, SYS_DB_PARTNERS!$A:$A, "Лид", SYS_DB_PARTNERS!$C:$C, $A89, SYS_DB_PARTNERS!$B:$B, $C$1))</f>
        <v>0</v>
      </c>
      <c r="D89" s="39">
        <f>IF($C$1="Весь период", SUMIFS(SYS_DB_PARTNERS!$E:$E, SYS_DB_PARTNERS!$A:$A, "Сделка", SYS_DB_PARTNERS!$C:$C, $A89, SYS_DB_PARTNERS!$D:$D, D$3), SUMIFS(SYS_DB_PARTNERS!$E:$E, SYS_DB_PARTNERS!$A:$A, "Сделка", SYS_DB_PARTNERS!$C:$C, $A89, SYS_DB_PARTNERS!$D:$D, D$3, SYS_DB_PARTNERS!$B:$B, $C$1))</f>
        <v>0</v>
      </c>
      <c r="E89" s="39">
        <f>IF($C$1="Весь период", SUMIFS(SYS_DB_PARTNERS!$E:$E, SYS_DB_PARTNERS!$A:$A, "Сделка", SYS_DB_PARTNERS!$C:$C, $A89, SYS_DB_PARTNERS!$D:$D, E$3), SUMIFS(SYS_DB_PARTNERS!$E:$E, SYS_DB_PARTNERS!$A:$A, "Сделка", SYS_DB_PARTNERS!$C:$C, $A89, SYS_DB_PARTNERS!$D:$D, E$3, SYS_DB_PARTNERS!$B:$B, $C$1))</f>
        <v>0</v>
      </c>
      <c r="F89" s="39">
        <f>IF($C$1="Весь период", SUMIFS(SYS_DB_PARTNERS!$E:$E, SYS_DB_PARTNERS!$A:$A, "Сделка", SYS_DB_PARTNERS!$C:$C, $A89, SYS_DB_PARTNERS!$D:$D, F$3), SUMIFS(SYS_DB_PARTNERS!$E:$E, SYS_DB_PARTNERS!$A:$A, "Сделка", SYS_DB_PARTNERS!$C:$C, $A89, SYS_DB_PARTNERS!$D:$D, F$3, SYS_DB_PARTNERS!$B:$B, $C$1))</f>
        <v>0</v>
      </c>
      <c r="G89" s="39">
        <f>IF($C$1="Весь период", SUMIFS(SYS_DB_PARTNERS!$E:$E, SYS_DB_PARTNERS!$A:$A, "Сделка", SYS_DB_PARTNERS!$C:$C, $A89, SYS_DB_PARTNERS!$D:$D, G$3), SUMIFS(SYS_DB_PARTNERS!$E:$E, SYS_DB_PARTNERS!$A:$A, "Сделка", SYS_DB_PARTNERS!$C:$C, $A89, SYS_DB_PARTNERS!$D:$D, G$3, SYS_DB_PARTNERS!$B:$B, $C$1))</f>
        <v>1</v>
      </c>
      <c r="H89" s="39">
        <f>IF($C$1="Весь период", SUMIFS(SYS_DB_PARTNERS!$E:$E, SYS_DB_PARTNERS!$A:$A, "Сделка", SYS_DB_PARTNERS!$C:$C, $A89, SYS_DB_PARTNERS!$D:$D, H$3), SUMIFS(SYS_DB_PARTNERS!$E:$E, SYS_DB_PARTNERS!$A:$A, "Сделка", SYS_DB_PARTNERS!$C:$C, $A89, SYS_DB_PARTNERS!$D:$D, H$3, SYS_DB_PARTNERS!$B:$B, $C$1))</f>
        <v>0</v>
      </c>
      <c r="I89" s="39">
        <f>IF($C$1="Весь период", SUMIFS(SYS_DB_PARTNERS!$E:$E, SYS_DB_PARTNERS!$A:$A, "Сделка", SYS_DB_PARTNERS!$C:$C, $A89, SYS_DB_PARTNERS!$D:$D, I$3), SUMIFS(SYS_DB_PARTNERS!$E:$E, SYS_DB_PARTNERS!$A:$A, "Сделка", SYS_DB_PARTNERS!$C:$C, $A89, SYS_DB_PARTNERS!$D:$D, I$3, SYS_DB_PARTNERS!$B:$B, $C$1))</f>
        <v>0</v>
      </c>
      <c r="J89" s="39">
        <f>SUM(D89:I89)</f>
        <v>1</v>
      </c>
      <c r="K89" s="39">
        <f>IF($C$1="Весь период", SUMIFS(SYS_DB_PARTNERS!$E:$E, SYS_DB_PARTNERS!$A:$A, "Предоплата", SYS_DB_PARTNERS!$C:$C, $A89), SUMIFS(SYS_DB_PARTNERS!$E:$E, SYS_DB_PARTNERS!$A:$A, "Предоплата", SYS_DB_PARTNERS!$C:$C, $A89, SYS_DB_PARTNERS!$B:$B, $C$1))</f>
        <v>1</v>
      </c>
      <c r="L89" s="39">
        <f>SUMIFS(SYS_DB_PARTNERS!$E:$E, SYS_DB_PARTNERS!$A:$A, "Без сделки", SYS_DB_PARTNERS!$C:$C, $A89)</f>
        <v>0</v>
      </c>
      <c r="M89" s="39" t="str">
        <f ca="1">GetPartnerBrandSplit($A89, $C$1)</f>
        <v>TENET (1 шт)</v>
      </c>
    </row>
    <row r="90" spans="1:13" x14ac:dyDescent="0.25">
      <c r="A90" s="39" t="s">
        <v>1129</v>
      </c>
      <c r="B90" s="39" t="s">
        <v>19918</v>
      </c>
      <c r="C90" s="39">
        <f>IF($C$1="Весь период", SUMIFS(SYS_DB_PARTNERS!$E:$E, SYS_DB_PARTNERS!$A:$A, "Лид", SYS_DB_PARTNERS!$C:$C, $A90), SUMIFS(SYS_DB_PARTNERS!$E:$E, SYS_DB_PARTNERS!$A:$A, "Лид", SYS_DB_PARTNERS!$C:$C, $A90, SYS_DB_PARTNERS!$B:$B, $C$1))</f>
        <v>0</v>
      </c>
      <c r="D90" s="39">
        <f>IF($C$1="Весь период", SUMIFS(SYS_DB_PARTNERS!$E:$E, SYS_DB_PARTNERS!$A:$A, "Сделка", SYS_DB_PARTNERS!$C:$C, $A90, SYS_DB_PARTNERS!$D:$D, D$3), SUMIFS(SYS_DB_PARTNERS!$E:$E, SYS_DB_PARTNERS!$A:$A, "Сделка", SYS_DB_PARTNERS!$C:$C, $A90, SYS_DB_PARTNERS!$D:$D, D$3, SYS_DB_PARTNERS!$B:$B, $C$1))</f>
        <v>0</v>
      </c>
      <c r="E90" s="39">
        <f>IF($C$1="Весь период", SUMIFS(SYS_DB_PARTNERS!$E:$E, SYS_DB_PARTNERS!$A:$A, "Сделка", SYS_DB_PARTNERS!$C:$C, $A90, SYS_DB_PARTNERS!$D:$D, E$3), SUMIFS(SYS_DB_PARTNERS!$E:$E, SYS_DB_PARTNERS!$A:$A, "Сделка", SYS_DB_PARTNERS!$C:$C, $A90, SYS_DB_PARTNERS!$D:$D, E$3, SYS_DB_PARTNERS!$B:$B, $C$1))</f>
        <v>0</v>
      </c>
      <c r="F90" s="39">
        <f>IF($C$1="Весь период", SUMIFS(SYS_DB_PARTNERS!$E:$E, SYS_DB_PARTNERS!$A:$A, "Сделка", SYS_DB_PARTNERS!$C:$C, $A90, SYS_DB_PARTNERS!$D:$D, F$3), SUMIFS(SYS_DB_PARTNERS!$E:$E, SYS_DB_PARTNERS!$A:$A, "Сделка", SYS_DB_PARTNERS!$C:$C, $A90, SYS_DB_PARTNERS!$D:$D, F$3, SYS_DB_PARTNERS!$B:$B, $C$1))</f>
        <v>0</v>
      </c>
      <c r="G90" s="39">
        <f>IF($C$1="Весь период", SUMIFS(SYS_DB_PARTNERS!$E:$E, SYS_DB_PARTNERS!$A:$A, "Сделка", SYS_DB_PARTNERS!$C:$C, $A90, SYS_DB_PARTNERS!$D:$D, G$3), SUMIFS(SYS_DB_PARTNERS!$E:$E, SYS_DB_PARTNERS!$A:$A, "Сделка", SYS_DB_PARTNERS!$C:$C, $A90, SYS_DB_PARTNERS!$D:$D, G$3, SYS_DB_PARTNERS!$B:$B, $C$1))</f>
        <v>0</v>
      </c>
      <c r="H90" s="39">
        <f>IF($C$1="Весь период", SUMIFS(SYS_DB_PARTNERS!$E:$E, SYS_DB_PARTNERS!$A:$A, "Сделка", SYS_DB_PARTNERS!$C:$C, $A90, SYS_DB_PARTNERS!$D:$D, H$3), SUMIFS(SYS_DB_PARTNERS!$E:$E, SYS_DB_PARTNERS!$A:$A, "Сделка", SYS_DB_PARTNERS!$C:$C, $A90, SYS_DB_PARTNERS!$D:$D, H$3, SYS_DB_PARTNERS!$B:$B, $C$1))</f>
        <v>0</v>
      </c>
      <c r="I90" s="39">
        <f>IF($C$1="Весь период", SUMIFS(SYS_DB_PARTNERS!$E:$E, SYS_DB_PARTNERS!$A:$A, "Сделка", SYS_DB_PARTNERS!$C:$C, $A90, SYS_DB_PARTNERS!$D:$D, I$3), SUMIFS(SYS_DB_PARTNERS!$E:$E, SYS_DB_PARTNERS!$A:$A, "Сделка", SYS_DB_PARTNERS!$C:$C, $A90, SYS_DB_PARTNERS!$D:$D, I$3, SYS_DB_PARTNERS!$B:$B, $C$1))</f>
        <v>1</v>
      </c>
      <c r="J90" s="39">
        <f>SUM(D90:I90)</f>
        <v>1</v>
      </c>
      <c r="K90" s="39">
        <f>IF($C$1="Весь период", SUMIFS(SYS_DB_PARTNERS!$E:$E, SYS_DB_PARTNERS!$A:$A, "Предоплата", SYS_DB_PARTNERS!$C:$C, $A90), SUMIFS(SYS_DB_PARTNERS!$E:$E, SYS_DB_PARTNERS!$A:$A, "Предоплата", SYS_DB_PARTNERS!$C:$C, $A90, SYS_DB_PARTNERS!$B:$B, $C$1))</f>
        <v>1</v>
      </c>
      <c r="L90" s="39">
        <f>SUMIFS(SYS_DB_PARTNERS!$E:$E, SYS_DB_PARTNERS!$A:$A, "Без сделки", SYS_DB_PARTNERS!$C:$C, $A90)</f>
        <v>0</v>
      </c>
      <c r="M90" s="39" t="str">
        <f ca="1">GetPartnerBrandSplit($A90, $C$1)</f>
        <v>LADA (1 шт)</v>
      </c>
    </row>
    <row r="91" spans="1:13" x14ac:dyDescent="0.25">
      <c r="A91" s="39" t="s">
        <v>1152</v>
      </c>
      <c r="B91" s="39" t="s">
        <v>19918</v>
      </c>
      <c r="C91" s="39">
        <f>IF($C$1="Весь период", SUMIFS(SYS_DB_PARTNERS!$E:$E, SYS_DB_PARTNERS!$A:$A, "Лид", SYS_DB_PARTNERS!$C:$C, $A91), SUMIFS(SYS_DB_PARTNERS!$E:$E, SYS_DB_PARTNERS!$A:$A, "Лид", SYS_DB_PARTNERS!$C:$C, $A91, SYS_DB_PARTNERS!$B:$B, $C$1))</f>
        <v>0</v>
      </c>
      <c r="D91" s="39">
        <f>IF($C$1="Весь период", SUMIFS(SYS_DB_PARTNERS!$E:$E, SYS_DB_PARTNERS!$A:$A, "Сделка", SYS_DB_PARTNERS!$C:$C, $A91, SYS_DB_PARTNERS!$D:$D, D$3), SUMIFS(SYS_DB_PARTNERS!$E:$E, SYS_DB_PARTNERS!$A:$A, "Сделка", SYS_DB_PARTNERS!$C:$C, $A91, SYS_DB_PARTNERS!$D:$D, D$3, SYS_DB_PARTNERS!$B:$B, $C$1))</f>
        <v>0</v>
      </c>
      <c r="E91" s="39">
        <f>IF($C$1="Весь период", SUMIFS(SYS_DB_PARTNERS!$E:$E, SYS_DB_PARTNERS!$A:$A, "Сделка", SYS_DB_PARTNERS!$C:$C, $A91, SYS_DB_PARTNERS!$D:$D, E$3), SUMIFS(SYS_DB_PARTNERS!$E:$E, SYS_DB_PARTNERS!$A:$A, "Сделка", SYS_DB_PARTNERS!$C:$C, $A91, SYS_DB_PARTNERS!$D:$D, E$3, SYS_DB_PARTNERS!$B:$B, $C$1))</f>
        <v>1</v>
      </c>
      <c r="F91" s="39">
        <f>IF($C$1="Весь период", SUMIFS(SYS_DB_PARTNERS!$E:$E, SYS_DB_PARTNERS!$A:$A, "Сделка", SYS_DB_PARTNERS!$C:$C, $A91, SYS_DB_PARTNERS!$D:$D, F$3), SUMIFS(SYS_DB_PARTNERS!$E:$E, SYS_DB_PARTNERS!$A:$A, "Сделка", SYS_DB_PARTNERS!$C:$C, $A91, SYS_DB_PARTNERS!$D:$D, F$3, SYS_DB_PARTNERS!$B:$B, $C$1))</f>
        <v>0</v>
      </c>
      <c r="G91" s="39">
        <f>IF($C$1="Весь период", SUMIFS(SYS_DB_PARTNERS!$E:$E, SYS_DB_PARTNERS!$A:$A, "Сделка", SYS_DB_PARTNERS!$C:$C, $A91, SYS_DB_PARTNERS!$D:$D, G$3), SUMIFS(SYS_DB_PARTNERS!$E:$E, SYS_DB_PARTNERS!$A:$A, "Сделка", SYS_DB_PARTNERS!$C:$C, $A91, SYS_DB_PARTNERS!$D:$D, G$3, SYS_DB_PARTNERS!$B:$B, $C$1))</f>
        <v>0</v>
      </c>
      <c r="H91" s="39">
        <f>IF($C$1="Весь период", SUMIFS(SYS_DB_PARTNERS!$E:$E, SYS_DB_PARTNERS!$A:$A, "Сделка", SYS_DB_PARTNERS!$C:$C, $A91, SYS_DB_PARTNERS!$D:$D, H$3), SUMIFS(SYS_DB_PARTNERS!$E:$E, SYS_DB_PARTNERS!$A:$A, "Сделка", SYS_DB_PARTNERS!$C:$C, $A91, SYS_DB_PARTNERS!$D:$D, H$3, SYS_DB_PARTNERS!$B:$B, $C$1))</f>
        <v>0</v>
      </c>
      <c r="I91" s="39">
        <f>IF($C$1="Весь период", SUMIFS(SYS_DB_PARTNERS!$E:$E, SYS_DB_PARTNERS!$A:$A, "Сделка", SYS_DB_PARTNERS!$C:$C, $A91, SYS_DB_PARTNERS!$D:$D, I$3), SUMIFS(SYS_DB_PARTNERS!$E:$E, SYS_DB_PARTNERS!$A:$A, "Сделка", SYS_DB_PARTNERS!$C:$C, $A91, SYS_DB_PARTNERS!$D:$D, I$3, SYS_DB_PARTNERS!$B:$B, $C$1))</f>
        <v>0</v>
      </c>
      <c r="J91" s="39">
        <f>SUM(D91:I91)</f>
        <v>1</v>
      </c>
      <c r="K91" s="39">
        <f>IF($C$1="Весь период", SUMIFS(SYS_DB_PARTNERS!$E:$E, SYS_DB_PARTNERS!$A:$A, "Предоплата", SYS_DB_PARTNERS!$C:$C, $A91), SUMIFS(SYS_DB_PARTNERS!$E:$E, SYS_DB_PARTNERS!$A:$A, "Предоплата", SYS_DB_PARTNERS!$C:$C, $A91, SYS_DB_PARTNERS!$B:$B, $C$1))</f>
        <v>0</v>
      </c>
      <c r="L91" s="39">
        <f>SUMIFS(SYS_DB_PARTNERS!$E:$E, SYS_DB_PARTNERS!$A:$A, "Без сделки", SYS_DB_PARTNERS!$C:$C, $A91)</f>
        <v>0</v>
      </c>
      <c r="M91" s="39" t="str">
        <f ca="1">GetPartnerBrandSplit($A91, $C$1)</f>
        <v>G B K (1 шт)</v>
      </c>
    </row>
    <row r="92" spans="1:13" x14ac:dyDescent="0.25">
      <c r="A92" s="39" t="s">
        <v>2619</v>
      </c>
      <c r="B92" s="39" t="s">
        <v>19918</v>
      </c>
      <c r="C92" s="39">
        <f>IF($C$1="Весь период", SUMIFS(SYS_DB_PARTNERS!$E:$E, SYS_DB_PARTNERS!$A:$A, "Лид", SYS_DB_PARTNERS!$C:$C, $A92), SUMIFS(SYS_DB_PARTNERS!$E:$E, SYS_DB_PARTNERS!$A:$A, "Лид", SYS_DB_PARTNERS!$C:$C, $A92, SYS_DB_PARTNERS!$B:$B, $C$1))</f>
        <v>0</v>
      </c>
      <c r="D92" s="39">
        <f>IF($C$1="Весь период", SUMIFS(SYS_DB_PARTNERS!$E:$E, SYS_DB_PARTNERS!$A:$A, "Сделка", SYS_DB_PARTNERS!$C:$C, $A92, SYS_DB_PARTNERS!$D:$D, D$3), SUMIFS(SYS_DB_PARTNERS!$E:$E, SYS_DB_PARTNERS!$A:$A, "Сделка", SYS_DB_PARTNERS!$C:$C, $A92, SYS_DB_PARTNERS!$D:$D, D$3, SYS_DB_PARTNERS!$B:$B, $C$1))</f>
        <v>0</v>
      </c>
      <c r="E92" s="39">
        <f>IF($C$1="Весь период", SUMIFS(SYS_DB_PARTNERS!$E:$E, SYS_DB_PARTNERS!$A:$A, "Сделка", SYS_DB_PARTNERS!$C:$C, $A92, SYS_DB_PARTNERS!$D:$D, E$3), SUMIFS(SYS_DB_PARTNERS!$E:$E, SYS_DB_PARTNERS!$A:$A, "Сделка", SYS_DB_PARTNERS!$C:$C, $A92, SYS_DB_PARTNERS!$D:$D, E$3, SYS_DB_PARTNERS!$B:$B, $C$1))</f>
        <v>0</v>
      </c>
      <c r="F92" s="39">
        <f>IF($C$1="Весь период", SUMIFS(SYS_DB_PARTNERS!$E:$E, SYS_DB_PARTNERS!$A:$A, "Сделка", SYS_DB_PARTNERS!$C:$C, $A92, SYS_DB_PARTNERS!$D:$D, F$3), SUMIFS(SYS_DB_PARTNERS!$E:$E, SYS_DB_PARTNERS!$A:$A, "Сделка", SYS_DB_PARTNERS!$C:$C, $A92, SYS_DB_PARTNERS!$D:$D, F$3, SYS_DB_PARTNERS!$B:$B, $C$1))</f>
        <v>0</v>
      </c>
      <c r="G92" s="39">
        <f>IF($C$1="Весь период", SUMIFS(SYS_DB_PARTNERS!$E:$E, SYS_DB_PARTNERS!$A:$A, "Сделка", SYS_DB_PARTNERS!$C:$C, $A92, SYS_DB_PARTNERS!$D:$D, G$3), SUMIFS(SYS_DB_PARTNERS!$E:$E, SYS_DB_PARTNERS!$A:$A, "Сделка", SYS_DB_PARTNERS!$C:$C, $A92, SYS_DB_PARTNERS!$D:$D, G$3, SYS_DB_PARTNERS!$B:$B, $C$1))</f>
        <v>0</v>
      </c>
      <c r="H92" s="39">
        <f>IF($C$1="Весь период", SUMIFS(SYS_DB_PARTNERS!$E:$E, SYS_DB_PARTNERS!$A:$A, "Сделка", SYS_DB_PARTNERS!$C:$C, $A92, SYS_DB_PARTNERS!$D:$D, H$3), SUMIFS(SYS_DB_PARTNERS!$E:$E, SYS_DB_PARTNERS!$A:$A, "Сделка", SYS_DB_PARTNERS!$C:$C, $A92, SYS_DB_PARTNERS!$D:$D, H$3, SYS_DB_PARTNERS!$B:$B, $C$1))</f>
        <v>0</v>
      </c>
      <c r="I92" s="39">
        <f>IF($C$1="Весь период", SUMIFS(SYS_DB_PARTNERS!$E:$E, SYS_DB_PARTNERS!$A:$A, "Сделка", SYS_DB_PARTNERS!$C:$C, $A92, SYS_DB_PARTNERS!$D:$D, I$3), SUMIFS(SYS_DB_PARTNERS!$E:$E, SYS_DB_PARTNERS!$A:$A, "Сделка", SYS_DB_PARTNERS!$C:$C, $A92, SYS_DB_PARTNERS!$D:$D, I$3, SYS_DB_PARTNERS!$B:$B, $C$1))</f>
        <v>0</v>
      </c>
      <c r="J92" s="39">
        <f>SUM(D92:I92)</f>
        <v>0</v>
      </c>
      <c r="K92" s="39">
        <f>IF($C$1="Весь период", SUMIFS(SYS_DB_PARTNERS!$E:$E, SYS_DB_PARTNERS!$A:$A, "Предоплата", SYS_DB_PARTNERS!$C:$C, $A92), SUMIFS(SYS_DB_PARTNERS!$E:$E, SYS_DB_PARTNERS!$A:$A, "Предоплата", SYS_DB_PARTNERS!$C:$C, $A92, SYS_DB_PARTNERS!$B:$B, $C$1))</f>
        <v>0</v>
      </c>
      <c r="L92" s="39">
        <f>SUMIFS(SYS_DB_PARTNERS!$E:$E, SYS_DB_PARTNERS!$A:$A, "Без сделки", SYS_DB_PARTNERS!$C:$C, $A92)</f>
        <v>0</v>
      </c>
      <c r="M92" s="39" t="str">
        <f ca="1">GetPartnerBrandSplit($A92, $C$1)</f>
        <v/>
      </c>
    </row>
    <row r="93" spans="1:13" x14ac:dyDescent="0.25">
      <c r="A93" s="39" t="s">
        <v>807</v>
      </c>
      <c r="B93" s="39" t="s">
        <v>6353</v>
      </c>
      <c r="C93" s="39">
        <f>IF($C$1="Весь период", SUMIFS(SYS_DB_PARTNERS!$E:$E, SYS_DB_PARTNERS!$A:$A, "Лид", SYS_DB_PARTNERS!$C:$C, $A93), SUMIFS(SYS_DB_PARTNERS!$E:$E, SYS_DB_PARTNERS!$A:$A, "Лид", SYS_DB_PARTNERS!$C:$C, $A93, SYS_DB_PARTNERS!$B:$B, $C$1))</f>
        <v>0</v>
      </c>
      <c r="D93" s="39">
        <f>IF($C$1="Весь период", SUMIFS(SYS_DB_PARTNERS!$E:$E, SYS_DB_PARTNERS!$A:$A, "Сделка", SYS_DB_PARTNERS!$C:$C, $A93, SYS_DB_PARTNERS!$D:$D, D$3), SUMIFS(SYS_DB_PARTNERS!$E:$E, SYS_DB_PARTNERS!$A:$A, "Сделка", SYS_DB_PARTNERS!$C:$C, $A93, SYS_DB_PARTNERS!$D:$D, D$3, SYS_DB_PARTNERS!$B:$B, $C$1))</f>
        <v>0</v>
      </c>
      <c r="E93" s="39">
        <f>IF($C$1="Весь период", SUMIFS(SYS_DB_PARTNERS!$E:$E, SYS_DB_PARTNERS!$A:$A, "Сделка", SYS_DB_PARTNERS!$C:$C, $A93, SYS_DB_PARTNERS!$D:$D, E$3), SUMIFS(SYS_DB_PARTNERS!$E:$E, SYS_DB_PARTNERS!$A:$A, "Сделка", SYS_DB_PARTNERS!$C:$C, $A93, SYS_DB_PARTNERS!$D:$D, E$3, SYS_DB_PARTNERS!$B:$B, $C$1))</f>
        <v>0</v>
      </c>
      <c r="F93" s="39">
        <f>IF($C$1="Весь период", SUMIFS(SYS_DB_PARTNERS!$E:$E, SYS_DB_PARTNERS!$A:$A, "Сделка", SYS_DB_PARTNERS!$C:$C, $A93, SYS_DB_PARTNERS!$D:$D, F$3), SUMIFS(SYS_DB_PARTNERS!$E:$E, SYS_DB_PARTNERS!$A:$A, "Сделка", SYS_DB_PARTNERS!$C:$C, $A93, SYS_DB_PARTNERS!$D:$D, F$3, SYS_DB_PARTNERS!$B:$B, $C$1))</f>
        <v>0</v>
      </c>
      <c r="G93" s="39">
        <f>IF($C$1="Весь период", SUMIFS(SYS_DB_PARTNERS!$E:$E, SYS_DB_PARTNERS!$A:$A, "Сделка", SYS_DB_PARTNERS!$C:$C, $A93, SYS_DB_PARTNERS!$D:$D, G$3), SUMIFS(SYS_DB_PARTNERS!$E:$E, SYS_DB_PARTNERS!$A:$A, "Сделка", SYS_DB_PARTNERS!$C:$C, $A93, SYS_DB_PARTNERS!$D:$D, G$3, SYS_DB_PARTNERS!$B:$B, $C$1))</f>
        <v>0</v>
      </c>
      <c r="H93" s="39">
        <f>IF($C$1="Весь период", SUMIFS(SYS_DB_PARTNERS!$E:$E, SYS_DB_PARTNERS!$A:$A, "Сделка", SYS_DB_PARTNERS!$C:$C, $A93, SYS_DB_PARTNERS!$D:$D, H$3), SUMIFS(SYS_DB_PARTNERS!$E:$E, SYS_DB_PARTNERS!$A:$A, "Сделка", SYS_DB_PARTNERS!$C:$C, $A93, SYS_DB_PARTNERS!$D:$D, H$3, SYS_DB_PARTNERS!$B:$B, $C$1))</f>
        <v>0</v>
      </c>
      <c r="I93" s="39">
        <f>IF($C$1="Весь период", SUMIFS(SYS_DB_PARTNERS!$E:$E, SYS_DB_PARTNERS!$A:$A, "Сделка", SYS_DB_PARTNERS!$C:$C, $A93, SYS_DB_PARTNERS!$D:$D, I$3), SUMIFS(SYS_DB_PARTNERS!$E:$E, SYS_DB_PARTNERS!$A:$A, "Сделка", SYS_DB_PARTNERS!$C:$C, $A93, SYS_DB_PARTNERS!$D:$D, I$3, SYS_DB_PARTNERS!$B:$B, $C$1))</f>
        <v>1</v>
      </c>
      <c r="J93" s="39">
        <f>SUM(D93:I93)</f>
        <v>1</v>
      </c>
      <c r="K93" s="39">
        <f>IF($C$1="Весь период", SUMIFS(SYS_DB_PARTNERS!$E:$E, SYS_DB_PARTNERS!$A:$A, "Предоплата", SYS_DB_PARTNERS!$C:$C, $A93), SUMIFS(SYS_DB_PARTNERS!$E:$E, SYS_DB_PARTNERS!$A:$A, "Предоплата", SYS_DB_PARTNERS!$C:$C, $A93, SYS_DB_PARTNERS!$B:$B, $C$1))</f>
        <v>0</v>
      </c>
      <c r="L93" s="39">
        <f>SUMIFS(SYS_DB_PARTNERS!$E:$E, SYS_DB_PARTNERS!$A:$A, "Без сделки", SYS_DB_PARTNERS!$C:$C, $A93)</f>
        <v>0</v>
      </c>
      <c r="M93" s="39" t="str">
        <f ca="1">GetPartnerBrandSplit($A93, $C$1)</f>
        <v>LADA (1 шт)</v>
      </c>
    </row>
    <row r="94" spans="1:13" x14ac:dyDescent="0.25">
      <c r="A94" s="39" t="s">
        <v>1867</v>
      </c>
      <c r="B94" s="39" t="s">
        <v>6413</v>
      </c>
      <c r="C94" s="39">
        <f>IF($C$1="Весь период", SUMIFS(SYS_DB_PARTNERS!$E:$E, SYS_DB_PARTNERS!$A:$A, "Лид", SYS_DB_PARTNERS!$C:$C, $A94), SUMIFS(SYS_DB_PARTNERS!$E:$E, SYS_DB_PARTNERS!$A:$A, "Лид", SYS_DB_PARTNERS!$C:$C, $A94, SYS_DB_PARTNERS!$B:$B, $C$1))</f>
        <v>0</v>
      </c>
      <c r="D94" s="39">
        <f>IF($C$1="Весь период", SUMIFS(SYS_DB_PARTNERS!$E:$E, SYS_DB_PARTNERS!$A:$A, "Сделка", SYS_DB_PARTNERS!$C:$C, $A94, SYS_DB_PARTNERS!$D:$D, D$3), SUMIFS(SYS_DB_PARTNERS!$E:$E, SYS_DB_PARTNERS!$A:$A, "Сделка", SYS_DB_PARTNERS!$C:$C, $A94, SYS_DB_PARTNERS!$D:$D, D$3, SYS_DB_PARTNERS!$B:$B, $C$1))</f>
        <v>0</v>
      </c>
      <c r="E94" s="39">
        <f>IF($C$1="Весь период", SUMIFS(SYS_DB_PARTNERS!$E:$E, SYS_DB_PARTNERS!$A:$A, "Сделка", SYS_DB_PARTNERS!$C:$C, $A94, SYS_DB_PARTNERS!$D:$D, E$3), SUMIFS(SYS_DB_PARTNERS!$E:$E, SYS_DB_PARTNERS!$A:$A, "Сделка", SYS_DB_PARTNERS!$C:$C, $A94, SYS_DB_PARTNERS!$D:$D, E$3, SYS_DB_PARTNERS!$B:$B, $C$1))</f>
        <v>0</v>
      </c>
      <c r="F94" s="39">
        <f>IF($C$1="Весь период", SUMIFS(SYS_DB_PARTNERS!$E:$E, SYS_DB_PARTNERS!$A:$A, "Сделка", SYS_DB_PARTNERS!$C:$C, $A94, SYS_DB_PARTNERS!$D:$D, F$3), SUMIFS(SYS_DB_PARTNERS!$E:$E, SYS_DB_PARTNERS!$A:$A, "Сделка", SYS_DB_PARTNERS!$C:$C, $A94, SYS_DB_PARTNERS!$D:$D, F$3, SYS_DB_PARTNERS!$B:$B, $C$1))</f>
        <v>0</v>
      </c>
      <c r="G94" s="39">
        <f>IF($C$1="Весь период", SUMIFS(SYS_DB_PARTNERS!$E:$E, SYS_DB_PARTNERS!$A:$A, "Сделка", SYS_DB_PARTNERS!$C:$C, $A94, SYS_DB_PARTNERS!$D:$D, G$3), SUMIFS(SYS_DB_PARTNERS!$E:$E, SYS_DB_PARTNERS!$A:$A, "Сделка", SYS_DB_PARTNERS!$C:$C, $A94, SYS_DB_PARTNERS!$D:$D, G$3, SYS_DB_PARTNERS!$B:$B, $C$1))</f>
        <v>1</v>
      </c>
      <c r="H94" s="39">
        <f>IF($C$1="Весь период", SUMIFS(SYS_DB_PARTNERS!$E:$E, SYS_DB_PARTNERS!$A:$A, "Сделка", SYS_DB_PARTNERS!$C:$C, $A94, SYS_DB_PARTNERS!$D:$D, H$3), SUMIFS(SYS_DB_PARTNERS!$E:$E, SYS_DB_PARTNERS!$A:$A, "Сделка", SYS_DB_PARTNERS!$C:$C, $A94, SYS_DB_PARTNERS!$D:$D, H$3, SYS_DB_PARTNERS!$B:$B, $C$1))</f>
        <v>0</v>
      </c>
      <c r="I94" s="39">
        <f>IF($C$1="Весь период", SUMIFS(SYS_DB_PARTNERS!$E:$E, SYS_DB_PARTNERS!$A:$A, "Сделка", SYS_DB_PARTNERS!$C:$C, $A94, SYS_DB_PARTNERS!$D:$D, I$3), SUMIFS(SYS_DB_PARTNERS!$E:$E, SYS_DB_PARTNERS!$A:$A, "Сделка", SYS_DB_PARTNERS!$C:$C, $A94, SYS_DB_PARTNERS!$D:$D, I$3, SYS_DB_PARTNERS!$B:$B, $C$1))</f>
        <v>0</v>
      </c>
      <c r="J94" s="39">
        <f>SUM(D94:I94)</f>
        <v>1</v>
      </c>
      <c r="K94" s="39">
        <f>IF($C$1="Весь период", SUMIFS(SYS_DB_PARTNERS!$E:$E, SYS_DB_PARTNERS!$A:$A, "Предоплата", SYS_DB_PARTNERS!$C:$C, $A94), SUMIFS(SYS_DB_PARTNERS!$E:$E, SYS_DB_PARTNERS!$A:$A, "Предоплата", SYS_DB_PARTNERS!$C:$C, $A94, SYS_DB_PARTNERS!$B:$B, $C$1))</f>
        <v>1</v>
      </c>
      <c r="L94" s="39">
        <f>SUMIFS(SYS_DB_PARTNERS!$E:$E, SYS_DB_PARTNERS!$A:$A, "Без сделки", SYS_DB_PARTNERS!$C:$C, $A94)</f>
        <v>0</v>
      </c>
      <c r="M94" s="39" t="str">
        <f ca="1">GetPartnerBrandSplit($A94, $C$1)</f>
        <v>TENET (1 шт)</v>
      </c>
    </row>
    <row r="95" spans="1:13" x14ac:dyDescent="0.25">
      <c r="A95" s="39" t="s">
        <v>1910</v>
      </c>
      <c r="B95" s="39" t="s">
        <v>19918</v>
      </c>
      <c r="C95" s="39">
        <f>IF($C$1="Весь период", SUMIFS(SYS_DB_PARTNERS!$E:$E, SYS_DB_PARTNERS!$A:$A, "Лид", SYS_DB_PARTNERS!$C:$C, $A95), SUMIFS(SYS_DB_PARTNERS!$E:$E, SYS_DB_PARTNERS!$A:$A, "Лид", SYS_DB_PARTNERS!$C:$C, $A95, SYS_DB_PARTNERS!$B:$B, $C$1))</f>
        <v>0</v>
      </c>
      <c r="D95" s="39">
        <f>IF($C$1="Весь период", SUMIFS(SYS_DB_PARTNERS!$E:$E, SYS_DB_PARTNERS!$A:$A, "Сделка", SYS_DB_PARTNERS!$C:$C, $A95, SYS_DB_PARTNERS!$D:$D, D$3), SUMIFS(SYS_DB_PARTNERS!$E:$E, SYS_DB_PARTNERS!$A:$A, "Сделка", SYS_DB_PARTNERS!$C:$C, $A95, SYS_DB_PARTNERS!$D:$D, D$3, SYS_DB_PARTNERS!$B:$B, $C$1))</f>
        <v>0</v>
      </c>
      <c r="E95" s="39">
        <f>IF($C$1="Весь период", SUMIFS(SYS_DB_PARTNERS!$E:$E, SYS_DB_PARTNERS!$A:$A, "Сделка", SYS_DB_PARTNERS!$C:$C, $A95, SYS_DB_PARTNERS!$D:$D, E$3), SUMIFS(SYS_DB_PARTNERS!$E:$E, SYS_DB_PARTNERS!$A:$A, "Сделка", SYS_DB_PARTNERS!$C:$C, $A95, SYS_DB_PARTNERS!$D:$D, E$3, SYS_DB_PARTNERS!$B:$B, $C$1))</f>
        <v>0</v>
      </c>
      <c r="F95" s="39">
        <f>IF($C$1="Весь период", SUMIFS(SYS_DB_PARTNERS!$E:$E, SYS_DB_PARTNERS!$A:$A, "Сделка", SYS_DB_PARTNERS!$C:$C, $A95, SYS_DB_PARTNERS!$D:$D, F$3), SUMIFS(SYS_DB_PARTNERS!$E:$E, SYS_DB_PARTNERS!$A:$A, "Сделка", SYS_DB_PARTNERS!$C:$C, $A95, SYS_DB_PARTNERS!$D:$D, F$3, SYS_DB_PARTNERS!$B:$B, $C$1))</f>
        <v>1</v>
      </c>
      <c r="G95" s="39">
        <f>IF($C$1="Весь период", SUMIFS(SYS_DB_PARTNERS!$E:$E, SYS_DB_PARTNERS!$A:$A, "Сделка", SYS_DB_PARTNERS!$C:$C, $A95, SYS_DB_PARTNERS!$D:$D, G$3), SUMIFS(SYS_DB_PARTNERS!$E:$E, SYS_DB_PARTNERS!$A:$A, "Сделка", SYS_DB_PARTNERS!$C:$C, $A95, SYS_DB_PARTNERS!$D:$D, G$3, SYS_DB_PARTNERS!$B:$B, $C$1))</f>
        <v>0</v>
      </c>
      <c r="H95" s="39">
        <f>IF($C$1="Весь период", SUMIFS(SYS_DB_PARTNERS!$E:$E, SYS_DB_PARTNERS!$A:$A, "Сделка", SYS_DB_PARTNERS!$C:$C, $A95, SYS_DB_PARTNERS!$D:$D, H$3), SUMIFS(SYS_DB_PARTNERS!$E:$E, SYS_DB_PARTNERS!$A:$A, "Сделка", SYS_DB_PARTNERS!$C:$C, $A95, SYS_DB_PARTNERS!$D:$D, H$3, SYS_DB_PARTNERS!$B:$B, $C$1))</f>
        <v>0</v>
      </c>
      <c r="I95" s="39">
        <f>IF($C$1="Весь период", SUMIFS(SYS_DB_PARTNERS!$E:$E, SYS_DB_PARTNERS!$A:$A, "Сделка", SYS_DB_PARTNERS!$C:$C, $A95, SYS_DB_PARTNERS!$D:$D, I$3), SUMIFS(SYS_DB_PARTNERS!$E:$E, SYS_DB_PARTNERS!$A:$A, "Сделка", SYS_DB_PARTNERS!$C:$C, $A95, SYS_DB_PARTNERS!$D:$D, I$3, SYS_DB_PARTNERS!$B:$B, $C$1))</f>
        <v>0</v>
      </c>
      <c r="J95" s="39">
        <f>SUM(D95:I95)</f>
        <v>1</v>
      </c>
      <c r="K95" s="39">
        <f>IF($C$1="Весь период", SUMIFS(SYS_DB_PARTNERS!$E:$E, SYS_DB_PARTNERS!$A:$A, "Предоплата", SYS_DB_PARTNERS!$C:$C, $A95), SUMIFS(SYS_DB_PARTNERS!$E:$E, SYS_DB_PARTNERS!$A:$A, "Предоплата", SYS_DB_PARTNERS!$C:$C, $A95, SYS_DB_PARTNERS!$B:$B, $C$1))</f>
        <v>0</v>
      </c>
      <c r="L95" s="39">
        <f>SUMIFS(SYS_DB_PARTNERS!$E:$E, SYS_DB_PARTNERS!$A:$A, "Без сделки", SYS_DB_PARTNERS!$C:$C, $A95)</f>
        <v>0</v>
      </c>
      <c r="M95" s="39" t="str">
        <f ca="1">GetPartnerBrandSplit($A95, $C$1)</f>
        <v>HAVAL (1 шт)</v>
      </c>
    </row>
    <row r="96" spans="1:13" x14ac:dyDescent="0.25">
      <c r="A96" s="39" t="s">
        <v>3492</v>
      </c>
      <c r="B96" s="39" t="s">
        <v>19918</v>
      </c>
      <c r="C96" s="39">
        <f>IF($C$1="Весь период", SUMIFS(SYS_DB_PARTNERS!$E:$E, SYS_DB_PARTNERS!$A:$A, "Лид", SYS_DB_PARTNERS!$C:$C, $A96), SUMIFS(SYS_DB_PARTNERS!$E:$E, SYS_DB_PARTNERS!$A:$A, "Лид", SYS_DB_PARTNERS!$C:$C, $A96, SYS_DB_PARTNERS!$B:$B, $C$1))</f>
        <v>0</v>
      </c>
      <c r="D96" s="39">
        <f>IF($C$1="Весь период", SUMIFS(SYS_DB_PARTNERS!$E:$E, SYS_DB_PARTNERS!$A:$A, "Сделка", SYS_DB_PARTNERS!$C:$C, $A96, SYS_DB_PARTNERS!$D:$D, D$3), SUMIFS(SYS_DB_PARTNERS!$E:$E, SYS_DB_PARTNERS!$A:$A, "Сделка", SYS_DB_PARTNERS!$C:$C, $A96, SYS_DB_PARTNERS!$D:$D, D$3, SYS_DB_PARTNERS!$B:$B, $C$1))</f>
        <v>0</v>
      </c>
      <c r="E96" s="39">
        <f>IF($C$1="Весь период", SUMIFS(SYS_DB_PARTNERS!$E:$E, SYS_DB_PARTNERS!$A:$A, "Сделка", SYS_DB_PARTNERS!$C:$C, $A96, SYS_DB_PARTNERS!$D:$D, E$3), SUMIFS(SYS_DB_PARTNERS!$E:$E, SYS_DB_PARTNERS!$A:$A, "Сделка", SYS_DB_PARTNERS!$C:$C, $A96, SYS_DB_PARTNERS!$D:$D, E$3, SYS_DB_PARTNERS!$B:$B, $C$1))</f>
        <v>0</v>
      </c>
      <c r="F96" s="39">
        <f>IF($C$1="Весь период", SUMIFS(SYS_DB_PARTNERS!$E:$E, SYS_DB_PARTNERS!$A:$A, "Сделка", SYS_DB_PARTNERS!$C:$C, $A96, SYS_DB_PARTNERS!$D:$D, F$3), SUMIFS(SYS_DB_PARTNERS!$E:$E, SYS_DB_PARTNERS!$A:$A, "Сделка", SYS_DB_PARTNERS!$C:$C, $A96, SYS_DB_PARTNERS!$D:$D, F$3, SYS_DB_PARTNERS!$B:$B, $C$1))</f>
        <v>0</v>
      </c>
      <c r="G96" s="39">
        <f>IF($C$1="Весь период", SUMIFS(SYS_DB_PARTNERS!$E:$E, SYS_DB_PARTNERS!$A:$A, "Сделка", SYS_DB_PARTNERS!$C:$C, $A96, SYS_DB_PARTNERS!$D:$D, G$3), SUMIFS(SYS_DB_PARTNERS!$E:$E, SYS_DB_PARTNERS!$A:$A, "Сделка", SYS_DB_PARTNERS!$C:$C, $A96, SYS_DB_PARTNERS!$D:$D, G$3, SYS_DB_PARTNERS!$B:$B, $C$1))</f>
        <v>0</v>
      </c>
      <c r="H96" s="39">
        <f>IF($C$1="Весь период", SUMIFS(SYS_DB_PARTNERS!$E:$E, SYS_DB_PARTNERS!$A:$A, "Сделка", SYS_DB_PARTNERS!$C:$C, $A96, SYS_DB_PARTNERS!$D:$D, H$3), SUMIFS(SYS_DB_PARTNERS!$E:$E, SYS_DB_PARTNERS!$A:$A, "Сделка", SYS_DB_PARTNERS!$C:$C, $A96, SYS_DB_PARTNERS!$D:$D, H$3, SYS_DB_PARTNERS!$B:$B, $C$1))</f>
        <v>0</v>
      </c>
      <c r="I96" s="39">
        <f>IF($C$1="Весь период", SUMIFS(SYS_DB_PARTNERS!$E:$E, SYS_DB_PARTNERS!$A:$A, "Сделка", SYS_DB_PARTNERS!$C:$C, $A96, SYS_DB_PARTNERS!$D:$D, I$3), SUMIFS(SYS_DB_PARTNERS!$E:$E, SYS_DB_PARTNERS!$A:$A, "Сделка", SYS_DB_PARTNERS!$C:$C, $A96, SYS_DB_PARTNERS!$D:$D, I$3, SYS_DB_PARTNERS!$B:$B, $C$1))</f>
        <v>0</v>
      </c>
      <c r="J96" s="39">
        <f>SUM(D96:I96)</f>
        <v>0</v>
      </c>
      <c r="K96" s="39">
        <f>IF($C$1="Весь период", SUMIFS(SYS_DB_PARTNERS!$E:$E, SYS_DB_PARTNERS!$A:$A, "Предоплата", SYS_DB_PARTNERS!$C:$C, $A96), SUMIFS(SYS_DB_PARTNERS!$E:$E, SYS_DB_PARTNERS!$A:$A, "Предоплата", SYS_DB_PARTNERS!$C:$C, $A96, SYS_DB_PARTNERS!$B:$B, $C$1))</f>
        <v>0</v>
      </c>
      <c r="L96" s="39">
        <f>SUMIFS(SYS_DB_PARTNERS!$E:$E, SYS_DB_PARTNERS!$A:$A, "Без сделки", SYS_DB_PARTNERS!$C:$C, $A96)</f>
        <v>0</v>
      </c>
      <c r="M96" s="39" t="str">
        <f ca="1">GetPartnerBrandSplit($A96, $C$1)</f>
        <v/>
      </c>
    </row>
    <row r="97" spans="1:13" x14ac:dyDescent="0.25">
      <c r="A97" s="39" t="s">
        <v>1285</v>
      </c>
      <c r="B97" s="39" t="s">
        <v>19918</v>
      </c>
      <c r="C97" s="39">
        <f>IF($C$1="Весь период", SUMIFS(SYS_DB_PARTNERS!$E:$E, SYS_DB_PARTNERS!$A:$A, "Лид", SYS_DB_PARTNERS!$C:$C, $A97), SUMIFS(SYS_DB_PARTNERS!$E:$E, SYS_DB_PARTNERS!$A:$A, "Лид", SYS_DB_PARTNERS!$C:$C, $A97, SYS_DB_PARTNERS!$B:$B, $C$1))</f>
        <v>0</v>
      </c>
      <c r="D97" s="39">
        <f>IF($C$1="Весь период", SUMIFS(SYS_DB_PARTNERS!$E:$E, SYS_DB_PARTNERS!$A:$A, "Сделка", SYS_DB_PARTNERS!$C:$C, $A97, SYS_DB_PARTNERS!$D:$D, D$3), SUMIFS(SYS_DB_PARTNERS!$E:$E, SYS_DB_PARTNERS!$A:$A, "Сделка", SYS_DB_PARTNERS!$C:$C, $A97, SYS_DB_PARTNERS!$D:$D, D$3, SYS_DB_PARTNERS!$B:$B, $C$1))</f>
        <v>0</v>
      </c>
      <c r="E97" s="39">
        <f>IF($C$1="Весь период", SUMIFS(SYS_DB_PARTNERS!$E:$E, SYS_DB_PARTNERS!$A:$A, "Сделка", SYS_DB_PARTNERS!$C:$C, $A97, SYS_DB_PARTNERS!$D:$D, E$3), SUMIFS(SYS_DB_PARTNERS!$E:$E, SYS_DB_PARTNERS!$A:$A, "Сделка", SYS_DB_PARTNERS!$C:$C, $A97, SYS_DB_PARTNERS!$D:$D, E$3, SYS_DB_PARTNERS!$B:$B, $C$1))</f>
        <v>0</v>
      </c>
      <c r="F97" s="39">
        <f>IF($C$1="Весь период", SUMIFS(SYS_DB_PARTNERS!$E:$E, SYS_DB_PARTNERS!$A:$A, "Сделка", SYS_DB_PARTNERS!$C:$C, $A97, SYS_DB_PARTNERS!$D:$D, F$3), SUMIFS(SYS_DB_PARTNERS!$E:$E, SYS_DB_PARTNERS!$A:$A, "Сделка", SYS_DB_PARTNERS!$C:$C, $A97, SYS_DB_PARTNERS!$D:$D, F$3, SYS_DB_PARTNERS!$B:$B, $C$1))</f>
        <v>0</v>
      </c>
      <c r="G97" s="39">
        <f>IF($C$1="Весь период", SUMIFS(SYS_DB_PARTNERS!$E:$E, SYS_DB_PARTNERS!$A:$A, "Сделка", SYS_DB_PARTNERS!$C:$C, $A97, SYS_DB_PARTNERS!$D:$D, G$3), SUMIFS(SYS_DB_PARTNERS!$E:$E, SYS_DB_PARTNERS!$A:$A, "Сделка", SYS_DB_PARTNERS!$C:$C, $A97, SYS_DB_PARTNERS!$D:$D, G$3, SYS_DB_PARTNERS!$B:$B, $C$1))</f>
        <v>1</v>
      </c>
      <c r="H97" s="39">
        <f>IF($C$1="Весь период", SUMIFS(SYS_DB_PARTNERS!$E:$E, SYS_DB_PARTNERS!$A:$A, "Сделка", SYS_DB_PARTNERS!$C:$C, $A97, SYS_DB_PARTNERS!$D:$D, H$3), SUMIFS(SYS_DB_PARTNERS!$E:$E, SYS_DB_PARTNERS!$A:$A, "Сделка", SYS_DB_PARTNERS!$C:$C, $A97, SYS_DB_PARTNERS!$D:$D, H$3, SYS_DB_PARTNERS!$B:$B, $C$1))</f>
        <v>0</v>
      </c>
      <c r="I97" s="39">
        <f>IF($C$1="Весь период", SUMIFS(SYS_DB_PARTNERS!$E:$E, SYS_DB_PARTNERS!$A:$A, "Сделка", SYS_DB_PARTNERS!$C:$C, $A97, SYS_DB_PARTNERS!$D:$D, I$3), SUMIFS(SYS_DB_PARTNERS!$E:$E, SYS_DB_PARTNERS!$A:$A, "Сделка", SYS_DB_PARTNERS!$C:$C, $A97, SYS_DB_PARTNERS!$D:$D, I$3, SYS_DB_PARTNERS!$B:$B, $C$1))</f>
        <v>0</v>
      </c>
      <c r="J97" s="39">
        <f>SUM(D97:I97)</f>
        <v>1</v>
      </c>
      <c r="K97" s="39">
        <f>IF($C$1="Весь период", SUMIFS(SYS_DB_PARTNERS!$E:$E, SYS_DB_PARTNERS!$A:$A, "Предоплата", SYS_DB_PARTNERS!$C:$C, $A97), SUMIFS(SYS_DB_PARTNERS!$E:$E, SYS_DB_PARTNERS!$A:$A, "Предоплата", SYS_DB_PARTNERS!$C:$C, $A97, SYS_DB_PARTNERS!$B:$B, $C$1))</f>
        <v>1</v>
      </c>
      <c r="L97" s="39">
        <f>SUMIFS(SYS_DB_PARTNERS!$E:$E, SYS_DB_PARTNERS!$A:$A, "Без сделки", SYS_DB_PARTNERS!$C:$C, $A97)</f>
        <v>0</v>
      </c>
      <c r="M97" s="39" t="str">
        <f ca="1">GetPartnerBrandSplit($A97, $C$1)</f>
        <v>JETOUR (1 шт)</v>
      </c>
    </row>
    <row r="98" spans="1:13" x14ac:dyDescent="0.25">
      <c r="A98" s="39" t="s">
        <v>3609</v>
      </c>
      <c r="B98" s="39" t="s">
        <v>19918</v>
      </c>
      <c r="C98" s="39">
        <f>IF($C$1="Весь период", SUMIFS(SYS_DB_PARTNERS!$E:$E, SYS_DB_PARTNERS!$A:$A, "Лид", SYS_DB_PARTNERS!$C:$C, $A98), SUMIFS(SYS_DB_PARTNERS!$E:$E, SYS_DB_PARTNERS!$A:$A, "Лид", SYS_DB_PARTNERS!$C:$C, $A98, SYS_DB_PARTNERS!$B:$B, $C$1))</f>
        <v>0</v>
      </c>
      <c r="D98" s="39">
        <f>IF($C$1="Весь период", SUMIFS(SYS_DB_PARTNERS!$E:$E, SYS_DB_PARTNERS!$A:$A, "Сделка", SYS_DB_PARTNERS!$C:$C, $A98, SYS_DB_PARTNERS!$D:$D, D$3), SUMIFS(SYS_DB_PARTNERS!$E:$E, SYS_DB_PARTNERS!$A:$A, "Сделка", SYS_DB_PARTNERS!$C:$C, $A98, SYS_DB_PARTNERS!$D:$D, D$3, SYS_DB_PARTNERS!$B:$B, $C$1))</f>
        <v>0</v>
      </c>
      <c r="E98" s="39">
        <f>IF($C$1="Весь период", SUMIFS(SYS_DB_PARTNERS!$E:$E, SYS_DB_PARTNERS!$A:$A, "Сделка", SYS_DB_PARTNERS!$C:$C, $A98, SYS_DB_PARTNERS!$D:$D, E$3), SUMIFS(SYS_DB_PARTNERS!$E:$E, SYS_DB_PARTNERS!$A:$A, "Сделка", SYS_DB_PARTNERS!$C:$C, $A98, SYS_DB_PARTNERS!$D:$D, E$3, SYS_DB_PARTNERS!$B:$B, $C$1))</f>
        <v>0</v>
      </c>
      <c r="F98" s="39">
        <f>IF($C$1="Весь период", SUMIFS(SYS_DB_PARTNERS!$E:$E, SYS_DB_PARTNERS!$A:$A, "Сделка", SYS_DB_PARTNERS!$C:$C, $A98, SYS_DB_PARTNERS!$D:$D, F$3), SUMIFS(SYS_DB_PARTNERS!$E:$E, SYS_DB_PARTNERS!$A:$A, "Сделка", SYS_DB_PARTNERS!$C:$C, $A98, SYS_DB_PARTNERS!$D:$D, F$3, SYS_DB_PARTNERS!$B:$B, $C$1))</f>
        <v>0</v>
      </c>
      <c r="G98" s="39">
        <f>IF($C$1="Весь период", SUMIFS(SYS_DB_PARTNERS!$E:$E, SYS_DB_PARTNERS!$A:$A, "Сделка", SYS_DB_PARTNERS!$C:$C, $A98, SYS_DB_PARTNERS!$D:$D, G$3), SUMIFS(SYS_DB_PARTNERS!$E:$E, SYS_DB_PARTNERS!$A:$A, "Сделка", SYS_DB_PARTNERS!$C:$C, $A98, SYS_DB_PARTNERS!$D:$D, G$3, SYS_DB_PARTNERS!$B:$B, $C$1))</f>
        <v>0</v>
      </c>
      <c r="H98" s="39">
        <f>IF($C$1="Весь период", SUMIFS(SYS_DB_PARTNERS!$E:$E, SYS_DB_PARTNERS!$A:$A, "Сделка", SYS_DB_PARTNERS!$C:$C, $A98, SYS_DB_PARTNERS!$D:$D, H$3), SUMIFS(SYS_DB_PARTNERS!$E:$E, SYS_DB_PARTNERS!$A:$A, "Сделка", SYS_DB_PARTNERS!$C:$C, $A98, SYS_DB_PARTNERS!$D:$D, H$3, SYS_DB_PARTNERS!$B:$B, $C$1))</f>
        <v>0</v>
      </c>
      <c r="I98" s="39">
        <f>IF($C$1="Весь период", SUMIFS(SYS_DB_PARTNERS!$E:$E, SYS_DB_PARTNERS!$A:$A, "Сделка", SYS_DB_PARTNERS!$C:$C, $A98, SYS_DB_PARTNERS!$D:$D, I$3), SUMIFS(SYS_DB_PARTNERS!$E:$E, SYS_DB_PARTNERS!$A:$A, "Сделка", SYS_DB_PARTNERS!$C:$C, $A98, SYS_DB_PARTNERS!$D:$D, I$3, SYS_DB_PARTNERS!$B:$B, $C$1))</f>
        <v>0</v>
      </c>
      <c r="J98" s="39">
        <f>SUM(D98:I98)</f>
        <v>0</v>
      </c>
      <c r="K98" s="39">
        <f>IF($C$1="Весь период", SUMIFS(SYS_DB_PARTNERS!$E:$E, SYS_DB_PARTNERS!$A:$A, "Предоплата", SYS_DB_PARTNERS!$C:$C, $A98), SUMIFS(SYS_DB_PARTNERS!$E:$E, SYS_DB_PARTNERS!$A:$A, "Предоплата", SYS_DB_PARTNERS!$C:$C, $A98, SYS_DB_PARTNERS!$B:$B, $C$1))</f>
        <v>0</v>
      </c>
      <c r="L98" s="39">
        <f>SUMIFS(SYS_DB_PARTNERS!$E:$E, SYS_DB_PARTNERS!$A:$A, "Без сделки", SYS_DB_PARTNERS!$C:$C, $A98)</f>
        <v>0</v>
      </c>
      <c r="M98" s="39" t="str">
        <f ca="1">GetPartnerBrandSplit($A98, $C$1)</f>
        <v/>
      </c>
    </row>
    <row r="99" spans="1:13" x14ac:dyDescent="0.25">
      <c r="A99" s="39" t="s">
        <v>3729</v>
      </c>
      <c r="B99" s="39" t="s">
        <v>19918</v>
      </c>
      <c r="C99" s="39">
        <f>IF($C$1="Весь период", SUMIFS(SYS_DB_PARTNERS!$E:$E, SYS_DB_PARTNERS!$A:$A, "Лид", SYS_DB_PARTNERS!$C:$C, $A99), SUMIFS(SYS_DB_PARTNERS!$E:$E, SYS_DB_PARTNERS!$A:$A, "Лид", SYS_DB_PARTNERS!$C:$C, $A99, SYS_DB_PARTNERS!$B:$B, $C$1))</f>
        <v>0</v>
      </c>
      <c r="D99" s="39">
        <f>IF($C$1="Весь период", SUMIFS(SYS_DB_PARTNERS!$E:$E, SYS_DB_PARTNERS!$A:$A, "Сделка", SYS_DB_PARTNERS!$C:$C, $A99, SYS_DB_PARTNERS!$D:$D, D$3), SUMIFS(SYS_DB_PARTNERS!$E:$E, SYS_DB_PARTNERS!$A:$A, "Сделка", SYS_DB_PARTNERS!$C:$C, $A99, SYS_DB_PARTNERS!$D:$D, D$3, SYS_DB_PARTNERS!$B:$B, $C$1))</f>
        <v>0</v>
      </c>
      <c r="E99" s="39">
        <f>IF($C$1="Весь период", SUMIFS(SYS_DB_PARTNERS!$E:$E, SYS_DB_PARTNERS!$A:$A, "Сделка", SYS_DB_PARTNERS!$C:$C, $A99, SYS_DB_PARTNERS!$D:$D, E$3), SUMIFS(SYS_DB_PARTNERS!$E:$E, SYS_DB_PARTNERS!$A:$A, "Сделка", SYS_DB_PARTNERS!$C:$C, $A99, SYS_DB_PARTNERS!$D:$D, E$3, SYS_DB_PARTNERS!$B:$B, $C$1))</f>
        <v>0</v>
      </c>
      <c r="F99" s="39">
        <f>IF($C$1="Весь период", SUMIFS(SYS_DB_PARTNERS!$E:$E, SYS_DB_PARTNERS!$A:$A, "Сделка", SYS_DB_PARTNERS!$C:$C, $A99, SYS_DB_PARTNERS!$D:$D, F$3), SUMIFS(SYS_DB_PARTNERS!$E:$E, SYS_DB_PARTNERS!$A:$A, "Сделка", SYS_DB_PARTNERS!$C:$C, $A99, SYS_DB_PARTNERS!$D:$D, F$3, SYS_DB_PARTNERS!$B:$B, $C$1))</f>
        <v>0</v>
      </c>
      <c r="G99" s="39">
        <f>IF($C$1="Весь период", SUMIFS(SYS_DB_PARTNERS!$E:$E, SYS_DB_PARTNERS!$A:$A, "Сделка", SYS_DB_PARTNERS!$C:$C, $A99, SYS_DB_PARTNERS!$D:$D, G$3), SUMIFS(SYS_DB_PARTNERS!$E:$E, SYS_DB_PARTNERS!$A:$A, "Сделка", SYS_DB_PARTNERS!$C:$C, $A99, SYS_DB_PARTNERS!$D:$D, G$3, SYS_DB_PARTNERS!$B:$B, $C$1))</f>
        <v>0</v>
      </c>
      <c r="H99" s="39">
        <f>IF($C$1="Весь период", SUMIFS(SYS_DB_PARTNERS!$E:$E, SYS_DB_PARTNERS!$A:$A, "Сделка", SYS_DB_PARTNERS!$C:$C, $A99, SYS_DB_PARTNERS!$D:$D, H$3), SUMIFS(SYS_DB_PARTNERS!$E:$E, SYS_DB_PARTNERS!$A:$A, "Сделка", SYS_DB_PARTNERS!$C:$C, $A99, SYS_DB_PARTNERS!$D:$D, H$3, SYS_DB_PARTNERS!$B:$B, $C$1))</f>
        <v>0</v>
      </c>
      <c r="I99" s="39">
        <f>IF($C$1="Весь период", SUMIFS(SYS_DB_PARTNERS!$E:$E, SYS_DB_PARTNERS!$A:$A, "Сделка", SYS_DB_PARTNERS!$C:$C, $A99, SYS_DB_PARTNERS!$D:$D, I$3), SUMIFS(SYS_DB_PARTNERS!$E:$E, SYS_DB_PARTNERS!$A:$A, "Сделка", SYS_DB_PARTNERS!$C:$C, $A99, SYS_DB_PARTNERS!$D:$D, I$3, SYS_DB_PARTNERS!$B:$B, $C$1))</f>
        <v>0</v>
      </c>
      <c r="J99" s="39">
        <f>SUM(D99:I99)</f>
        <v>0</v>
      </c>
      <c r="K99" s="39">
        <f>IF($C$1="Весь период", SUMIFS(SYS_DB_PARTNERS!$E:$E, SYS_DB_PARTNERS!$A:$A, "Предоплата", SYS_DB_PARTNERS!$C:$C, $A99), SUMIFS(SYS_DB_PARTNERS!$E:$E, SYS_DB_PARTNERS!$A:$A, "Предоплата", SYS_DB_PARTNERS!$C:$C, $A99, SYS_DB_PARTNERS!$B:$B, $C$1))</f>
        <v>0</v>
      </c>
      <c r="L99" s="39">
        <f>SUMIFS(SYS_DB_PARTNERS!$E:$E, SYS_DB_PARTNERS!$A:$A, "Без сделки", SYS_DB_PARTNERS!$C:$C, $A99)</f>
        <v>0</v>
      </c>
      <c r="M99" s="39" t="str">
        <f ca="1">GetPartnerBrandSplit($A99, $C$1)</f>
        <v/>
      </c>
    </row>
    <row r="100" spans="1:13" x14ac:dyDescent="0.25">
      <c r="A100" s="39" t="s">
        <v>954</v>
      </c>
      <c r="B100" s="39" t="s">
        <v>6413</v>
      </c>
      <c r="C100" s="39">
        <f>IF($C$1="Весь период", SUMIFS(SYS_DB_PARTNERS!$E:$E, SYS_DB_PARTNERS!$A:$A, "Лид", SYS_DB_PARTNERS!$C:$C, $A100), SUMIFS(SYS_DB_PARTNERS!$E:$E, SYS_DB_PARTNERS!$A:$A, "Лид", SYS_DB_PARTNERS!$C:$C, $A100, SYS_DB_PARTNERS!$B:$B, $C$1))</f>
        <v>0</v>
      </c>
      <c r="D100" s="39">
        <f>IF($C$1="Весь период", SUMIFS(SYS_DB_PARTNERS!$E:$E, SYS_DB_PARTNERS!$A:$A, "Сделка", SYS_DB_PARTNERS!$C:$C, $A100, SYS_DB_PARTNERS!$D:$D, D$3), SUMIFS(SYS_DB_PARTNERS!$E:$E, SYS_DB_PARTNERS!$A:$A, "Сделка", SYS_DB_PARTNERS!$C:$C, $A100, SYS_DB_PARTNERS!$D:$D, D$3, SYS_DB_PARTNERS!$B:$B, $C$1))</f>
        <v>0</v>
      </c>
      <c r="E100" s="39">
        <f>IF($C$1="Весь период", SUMIFS(SYS_DB_PARTNERS!$E:$E, SYS_DB_PARTNERS!$A:$A, "Сделка", SYS_DB_PARTNERS!$C:$C, $A100, SYS_DB_PARTNERS!$D:$D, E$3), SUMIFS(SYS_DB_PARTNERS!$E:$E, SYS_DB_PARTNERS!$A:$A, "Сделка", SYS_DB_PARTNERS!$C:$C, $A100, SYS_DB_PARTNERS!$D:$D, E$3, SYS_DB_PARTNERS!$B:$B, $C$1))</f>
        <v>0</v>
      </c>
      <c r="F100" s="39">
        <f>IF($C$1="Весь период", SUMIFS(SYS_DB_PARTNERS!$E:$E, SYS_DB_PARTNERS!$A:$A, "Сделка", SYS_DB_PARTNERS!$C:$C, $A100, SYS_DB_PARTNERS!$D:$D, F$3), SUMIFS(SYS_DB_PARTNERS!$E:$E, SYS_DB_PARTNERS!$A:$A, "Сделка", SYS_DB_PARTNERS!$C:$C, $A100, SYS_DB_PARTNERS!$D:$D, F$3, SYS_DB_PARTNERS!$B:$B, $C$1))</f>
        <v>0</v>
      </c>
      <c r="G100" s="39">
        <f>IF($C$1="Весь период", SUMIFS(SYS_DB_PARTNERS!$E:$E, SYS_DB_PARTNERS!$A:$A, "Сделка", SYS_DB_PARTNERS!$C:$C, $A100, SYS_DB_PARTNERS!$D:$D, G$3), SUMIFS(SYS_DB_PARTNERS!$E:$E, SYS_DB_PARTNERS!$A:$A, "Сделка", SYS_DB_PARTNERS!$C:$C, $A100, SYS_DB_PARTNERS!$D:$D, G$3, SYS_DB_PARTNERS!$B:$B, $C$1))</f>
        <v>0</v>
      </c>
      <c r="H100" s="39">
        <f>IF($C$1="Весь период", SUMIFS(SYS_DB_PARTNERS!$E:$E, SYS_DB_PARTNERS!$A:$A, "Сделка", SYS_DB_PARTNERS!$C:$C, $A100, SYS_DB_PARTNERS!$D:$D, H$3), SUMIFS(SYS_DB_PARTNERS!$E:$E, SYS_DB_PARTNERS!$A:$A, "Сделка", SYS_DB_PARTNERS!$C:$C, $A100, SYS_DB_PARTNERS!$D:$D, H$3, SYS_DB_PARTNERS!$B:$B, $C$1))</f>
        <v>0</v>
      </c>
      <c r="I100" s="39">
        <f>IF($C$1="Весь период", SUMIFS(SYS_DB_PARTNERS!$E:$E, SYS_DB_PARTNERS!$A:$A, "Сделка", SYS_DB_PARTNERS!$C:$C, $A100, SYS_DB_PARTNERS!$D:$D, I$3), SUMIFS(SYS_DB_PARTNERS!$E:$E, SYS_DB_PARTNERS!$A:$A, "Сделка", SYS_DB_PARTNERS!$C:$C, $A100, SYS_DB_PARTNERS!$D:$D, I$3, SYS_DB_PARTNERS!$B:$B, $C$1))</f>
        <v>0</v>
      </c>
      <c r="J100" s="39">
        <f>SUM(D100:I100)</f>
        <v>0</v>
      </c>
      <c r="K100" s="39">
        <f>IF($C$1="Весь период", SUMIFS(SYS_DB_PARTNERS!$E:$E, SYS_DB_PARTNERS!$A:$A, "Предоплата", SYS_DB_PARTNERS!$C:$C, $A100), SUMIFS(SYS_DB_PARTNERS!$E:$E, SYS_DB_PARTNERS!$A:$A, "Предоплата", SYS_DB_PARTNERS!$C:$C, $A100, SYS_DB_PARTNERS!$B:$B, $C$1))</f>
        <v>1</v>
      </c>
      <c r="L100" s="39">
        <f>SUMIFS(SYS_DB_PARTNERS!$E:$E, SYS_DB_PARTNERS!$A:$A, "Без сделки", SYS_DB_PARTNERS!$C:$C, $A100)</f>
        <v>1</v>
      </c>
      <c r="M100" s="39" t="str">
        <f ca="1">GetPartnerBrandSplit($A100, $C$1)</f>
        <v/>
      </c>
    </row>
    <row r="101" spans="1:13" x14ac:dyDescent="0.25">
      <c r="A101" s="39" t="s">
        <v>3813</v>
      </c>
      <c r="B101" s="39" t="s">
        <v>19918</v>
      </c>
      <c r="C101" s="39">
        <f>IF($C$1="Весь период", SUMIFS(SYS_DB_PARTNERS!$E:$E, SYS_DB_PARTNERS!$A:$A, "Лид", SYS_DB_PARTNERS!$C:$C, $A101), SUMIFS(SYS_DB_PARTNERS!$E:$E, SYS_DB_PARTNERS!$A:$A, "Лид", SYS_DB_PARTNERS!$C:$C, $A101, SYS_DB_PARTNERS!$B:$B, $C$1))</f>
        <v>0</v>
      </c>
      <c r="D101" s="39">
        <f>IF($C$1="Весь период", SUMIFS(SYS_DB_PARTNERS!$E:$E, SYS_DB_PARTNERS!$A:$A, "Сделка", SYS_DB_PARTNERS!$C:$C, $A101, SYS_DB_PARTNERS!$D:$D, D$3), SUMIFS(SYS_DB_PARTNERS!$E:$E, SYS_DB_PARTNERS!$A:$A, "Сделка", SYS_DB_PARTNERS!$C:$C, $A101, SYS_DB_PARTNERS!$D:$D, D$3, SYS_DB_PARTNERS!$B:$B, $C$1))</f>
        <v>0</v>
      </c>
      <c r="E101" s="39">
        <f>IF($C$1="Весь период", SUMIFS(SYS_DB_PARTNERS!$E:$E, SYS_DB_PARTNERS!$A:$A, "Сделка", SYS_DB_PARTNERS!$C:$C, $A101, SYS_DB_PARTNERS!$D:$D, E$3), SUMIFS(SYS_DB_PARTNERS!$E:$E, SYS_DB_PARTNERS!$A:$A, "Сделка", SYS_DB_PARTNERS!$C:$C, $A101, SYS_DB_PARTNERS!$D:$D, E$3, SYS_DB_PARTNERS!$B:$B, $C$1))</f>
        <v>0</v>
      </c>
      <c r="F101" s="39">
        <f>IF($C$1="Весь период", SUMIFS(SYS_DB_PARTNERS!$E:$E, SYS_DB_PARTNERS!$A:$A, "Сделка", SYS_DB_PARTNERS!$C:$C, $A101, SYS_DB_PARTNERS!$D:$D, F$3), SUMIFS(SYS_DB_PARTNERS!$E:$E, SYS_DB_PARTNERS!$A:$A, "Сделка", SYS_DB_PARTNERS!$C:$C, $A101, SYS_DB_PARTNERS!$D:$D, F$3, SYS_DB_PARTNERS!$B:$B, $C$1))</f>
        <v>0</v>
      </c>
      <c r="G101" s="39">
        <f>IF($C$1="Весь период", SUMIFS(SYS_DB_PARTNERS!$E:$E, SYS_DB_PARTNERS!$A:$A, "Сделка", SYS_DB_PARTNERS!$C:$C, $A101, SYS_DB_PARTNERS!$D:$D, G$3), SUMIFS(SYS_DB_PARTNERS!$E:$E, SYS_DB_PARTNERS!$A:$A, "Сделка", SYS_DB_PARTNERS!$C:$C, $A101, SYS_DB_PARTNERS!$D:$D, G$3, SYS_DB_PARTNERS!$B:$B, $C$1))</f>
        <v>0</v>
      </c>
      <c r="H101" s="39">
        <f>IF($C$1="Весь период", SUMIFS(SYS_DB_PARTNERS!$E:$E, SYS_DB_PARTNERS!$A:$A, "Сделка", SYS_DB_PARTNERS!$C:$C, $A101, SYS_DB_PARTNERS!$D:$D, H$3), SUMIFS(SYS_DB_PARTNERS!$E:$E, SYS_DB_PARTNERS!$A:$A, "Сделка", SYS_DB_PARTNERS!$C:$C, $A101, SYS_DB_PARTNERS!$D:$D, H$3, SYS_DB_PARTNERS!$B:$B, $C$1))</f>
        <v>0</v>
      </c>
      <c r="I101" s="39">
        <f>IF($C$1="Весь период", SUMIFS(SYS_DB_PARTNERS!$E:$E, SYS_DB_PARTNERS!$A:$A, "Сделка", SYS_DB_PARTNERS!$C:$C, $A101, SYS_DB_PARTNERS!$D:$D, I$3), SUMIFS(SYS_DB_PARTNERS!$E:$E, SYS_DB_PARTNERS!$A:$A, "Сделка", SYS_DB_PARTNERS!$C:$C, $A101, SYS_DB_PARTNERS!$D:$D, I$3, SYS_DB_PARTNERS!$B:$B, $C$1))</f>
        <v>0</v>
      </c>
      <c r="J101" s="39">
        <f>SUM(D101:I101)</f>
        <v>0</v>
      </c>
      <c r="K101" s="39">
        <f>IF($C$1="Весь период", SUMIFS(SYS_DB_PARTNERS!$E:$E, SYS_DB_PARTNERS!$A:$A, "Предоплата", SYS_DB_PARTNERS!$C:$C, $A101), SUMIFS(SYS_DB_PARTNERS!$E:$E, SYS_DB_PARTNERS!$A:$A, "Предоплата", SYS_DB_PARTNERS!$C:$C, $A101, SYS_DB_PARTNERS!$B:$B, $C$1))</f>
        <v>0</v>
      </c>
      <c r="L101" s="39">
        <f>SUMIFS(SYS_DB_PARTNERS!$E:$E, SYS_DB_PARTNERS!$A:$A, "Без сделки", SYS_DB_PARTNERS!$C:$C, $A101)</f>
        <v>0</v>
      </c>
      <c r="M101" s="39" t="str">
        <f ca="1">GetPartnerBrandSplit($A101, $C$1)</f>
        <v/>
      </c>
    </row>
    <row r="102" spans="1:13" x14ac:dyDescent="0.25">
      <c r="A102" s="39" t="s">
        <v>1385</v>
      </c>
      <c r="B102" s="39" t="s">
        <v>6356</v>
      </c>
      <c r="C102" s="39">
        <f>IF($C$1="Весь период", SUMIFS(SYS_DB_PARTNERS!$E:$E, SYS_DB_PARTNERS!$A:$A, "Лид", SYS_DB_PARTNERS!$C:$C, $A102), SUMIFS(SYS_DB_PARTNERS!$E:$E, SYS_DB_PARTNERS!$A:$A, "Лид", SYS_DB_PARTNERS!$C:$C, $A102, SYS_DB_PARTNERS!$B:$B, $C$1))</f>
        <v>0</v>
      </c>
      <c r="D102" s="39">
        <f>IF($C$1="Весь период", SUMIFS(SYS_DB_PARTNERS!$E:$E, SYS_DB_PARTNERS!$A:$A, "Сделка", SYS_DB_PARTNERS!$C:$C, $A102, SYS_DB_PARTNERS!$D:$D, D$3), SUMIFS(SYS_DB_PARTNERS!$E:$E, SYS_DB_PARTNERS!$A:$A, "Сделка", SYS_DB_PARTNERS!$C:$C, $A102, SYS_DB_PARTNERS!$D:$D, D$3, SYS_DB_PARTNERS!$B:$B, $C$1))</f>
        <v>0</v>
      </c>
      <c r="E102" s="39">
        <f>IF($C$1="Весь период", SUMIFS(SYS_DB_PARTNERS!$E:$E, SYS_DB_PARTNERS!$A:$A, "Сделка", SYS_DB_PARTNERS!$C:$C, $A102, SYS_DB_PARTNERS!$D:$D, E$3), SUMIFS(SYS_DB_PARTNERS!$E:$E, SYS_DB_PARTNERS!$A:$A, "Сделка", SYS_DB_PARTNERS!$C:$C, $A102, SYS_DB_PARTNERS!$D:$D, E$3, SYS_DB_PARTNERS!$B:$B, $C$1))</f>
        <v>0</v>
      </c>
      <c r="F102" s="39">
        <f>IF($C$1="Весь период", SUMIFS(SYS_DB_PARTNERS!$E:$E, SYS_DB_PARTNERS!$A:$A, "Сделка", SYS_DB_PARTNERS!$C:$C, $A102, SYS_DB_PARTNERS!$D:$D, F$3), SUMIFS(SYS_DB_PARTNERS!$E:$E, SYS_DB_PARTNERS!$A:$A, "Сделка", SYS_DB_PARTNERS!$C:$C, $A102, SYS_DB_PARTNERS!$D:$D, F$3, SYS_DB_PARTNERS!$B:$B, $C$1))</f>
        <v>0</v>
      </c>
      <c r="G102" s="39">
        <f>IF($C$1="Весь период", SUMIFS(SYS_DB_PARTNERS!$E:$E, SYS_DB_PARTNERS!$A:$A, "Сделка", SYS_DB_PARTNERS!$C:$C, $A102, SYS_DB_PARTNERS!$D:$D, G$3), SUMIFS(SYS_DB_PARTNERS!$E:$E, SYS_DB_PARTNERS!$A:$A, "Сделка", SYS_DB_PARTNERS!$C:$C, $A102, SYS_DB_PARTNERS!$D:$D, G$3, SYS_DB_PARTNERS!$B:$B, $C$1))</f>
        <v>1</v>
      </c>
      <c r="H102" s="39">
        <f>IF($C$1="Весь период", SUMIFS(SYS_DB_PARTNERS!$E:$E, SYS_DB_PARTNERS!$A:$A, "Сделка", SYS_DB_PARTNERS!$C:$C, $A102, SYS_DB_PARTNERS!$D:$D, H$3), SUMIFS(SYS_DB_PARTNERS!$E:$E, SYS_DB_PARTNERS!$A:$A, "Сделка", SYS_DB_PARTNERS!$C:$C, $A102, SYS_DB_PARTNERS!$D:$D, H$3, SYS_DB_PARTNERS!$B:$B, $C$1))</f>
        <v>0</v>
      </c>
      <c r="I102" s="39">
        <f>IF($C$1="Весь период", SUMIFS(SYS_DB_PARTNERS!$E:$E, SYS_DB_PARTNERS!$A:$A, "Сделка", SYS_DB_PARTNERS!$C:$C, $A102, SYS_DB_PARTNERS!$D:$D, I$3), SUMIFS(SYS_DB_PARTNERS!$E:$E, SYS_DB_PARTNERS!$A:$A, "Сделка", SYS_DB_PARTNERS!$C:$C, $A102, SYS_DB_PARTNERS!$D:$D, I$3, SYS_DB_PARTNERS!$B:$B, $C$1))</f>
        <v>0</v>
      </c>
      <c r="J102" s="39">
        <f>SUM(D102:I102)</f>
        <v>1</v>
      </c>
      <c r="K102" s="39">
        <f>IF($C$1="Весь период", SUMIFS(SYS_DB_PARTNERS!$E:$E, SYS_DB_PARTNERS!$A:$A, "Предоплата", SYS_DB_PARTNERS!$C:$C, $A102), SUMIFS(SYS_DB_PARTNERS!$E:$E, SYS_DB_PARTNERS!$A:$A, "Предоплата", SYS_DB_PARTNERS!$C:$C, $A102, SYS_DB_PARTNERS!$B:$B, $C$1))</f>
        <v>1</v>
      </c>
      <c r="L102" s="39">
        <f>SUMIFS(SYS_DB_PARTNERS!$E:$E, SYS_DB_PARTNERS!$A:$A, "Без сделки", SYS_DB_PARTNERS!$C:$C, $A102)</f>
        <v>0</v>
      </c>
      <c r="M102" s="39" t="str">
        <f ca="1">GetPartnerBrandSplit($A102, $C$1)</f>
        <v>TENET (1 шт)</v>
      </c>
    </row>
    <row r="103" spans="1:13" x14ac:dyDescent="0.25">
      <c r="A103" s="39" t="s">
        <v>2059</v>
      </c>
      <c r="B103" s="39" t="s">
        <v>19918</v>
      </c>
      <c r="C103" s="39">
        <f>IF($C$1="Весь период", SUMIFS(SYS_DB_PARTNERS!$E:$E, SYS_DB_PARTNERS!$A:$A, "Лид", SYS_DB_PARTNERS!$C:$C, $A103), SUMIFS(SYS_DB_PARTNERS!$E:$E, SYS_DB_PARTNERS!$A:$A, "Лид", SYS_DB_PARTNERS!$C:$C, $A103, SYS_DB_PARTNERS!$B:$B, $C$1))</f>
        <v>0</v>
      </c>
      <c r="D103" s="39">
        <f>IF($C$1="Весь период", SUMIFS(SYS_DB_PARTNERS!$E:$E, SYS_DB_PARTNERS!$A:$A, "Сделка", SYS_DB_PARTNERS!$C:$C, $A103, SYS_DB_PARTNERS!$D:$D, D$3), SUMIFS(SYS_DB_PARTNERS!$E:$E, SYS_DB_PARTNERS!$A:$A, "Сделка", SYS_DB_PARTNERS!$C:$C, $A103, SYS_DB_PARTNERS!$D:$D, D$3, SYS_DB_PARTNERS!$B:$B, $C$1))</f>
        <v>0</v>
      </c>
      <c r="E103" s="39">
        <f>IF($C$1="Весь период", SUMIFS(SYS_DB_PARTNERS!$E:$E, SYS_DB_PARTNERS!$A:$A, "Сделка", SYS_DB_PARTNERS!$C:$C, $A103, SYS_DB_PARTNERS!$D:$D, E$3), SUMIFS(SYS_DB_PARTNERS!$E:$E, SYS_DB_PARTNERS!$A:$A, "Сделка", SYS_DB_PARTNERS!$C:$C, $A103, SYS_DB_PARTNERS!$D:$D, E$3, SYS_DB_PARTNERS!$B:$B, $C$1))</f>
        <v>1</v>
      </c>
      <c r="F103" s="39">
        <f>IF($C$1="Весь период", SUMIFS(SYS_DB_PARTNERS!$E:$E, SYS_DB_PARTNERS!$A:$A, "Сделка", SYS_DB_PARTNERS!$C:$C, $A103, SYS_DB_PARTNERS!$D:$D, F$3), SUMIFS(SYS_DB_PARTNERS!$E:$E, SYS_DB_PARTNERS!$A:$A, "Сделка", SYS_DB_PARTNERS!$C:$C, $A103, SYS_DB_PARTNERS!$D:$D, F$3, SYS_DB_PARTNERS!$B:$B, $C$1))</f>
        <v>0</v>
      </c>
      <c r="G103" s="39">
        <f>IF($C$1="Весь период", SUMIFS(SYS_DB_PARTNERS!$E:$E, SYS_DB_PARTNERS!$A:$A, "Сделка", SYS_DB_PARTNERS!$C:$C, $A103, SYS_DB_PARTNERS!$D:$D, G$3), SUMIFS(SYS_DB_PARTNERS!$E:$E, SYS_DB_PARTNERS!$A:$A, "Сделка", SYS_DB_PARTNERS!$C:$C, $A103, SYS_DB_PARTNERS!$D:$D, G$3, SYS_DB_PARTNERS!$B:$B, $C$1))</f>
        <v>0</v>
      </c>
      <c r="H103" s="39">
        <f>IF($C$1="Весь период", SUMIFS(SYS_DB_PARTNERS!$E:$E, SYS_DB_PARTNERS!$A:$A, "Сделка", SYS_DB_PARTNERS!$C:$C, $A103, SYS_DB_PARTNERS!$D:$D, H$3), SUMIFS(SYS_DB_PARTNERS!$E:$E, SYS_DB_PARTNERS!$A:$A, "Сделка", SYS_DB_PARTNERS!$C:$C, $A103, SYS_DB_PARTNERS!$D:$D, H$3, SYS_DB_PARTNERS!$B:$B, $C$1))</f>
        <v>0</v>
      </c>
      <c r="I103" s="39">
        <f>IF($C$1="Весь период", SUMIFS(SYS_DB_PARTNERS!$E:$E, SYS_DB_PARTNERS!$A:$A, "Сделка", SYS_DB_PARTNERS!$C:$C, $A103, SYS_DB_PARTNERS!$D:$D, I$3), SUMIFS(SYS_DB_PARTNERS!$E:$E, SYS_DB_PARTNERS!$A:$A, "Сделка", SYS_DB_PARTNERS!$C:$C, $A103, SYS_DB_PARTNERS!$D:$D, I$3, SYS_DB_PARTNERS!$B:$B, $C$1))</f>
        <v>0</v>
      </c>
      <c r="J103" s="39">
        <f>SUM(D103:I103)</f>
        <v>1</v>
      </c>
      <c r="K103" s="39">
        <f>IF($C$1="Весь период", SUMIFS(SYS_DB_PARTNERS!$E:$E, SYS_DB_PARTNERS!$A:$A, "Предоплата", SYS_DB_PARTNERS!$C:$C, $A103), SUMIFS(SYS_DB_PARTNERS!$E:$E, SYS_DB_PARTNERS!$A:$A, "Предоплата", SYS_DB_PARTNERS!$C:$C, $A103, SYS_DB_PARTNERS!$B:$B, $C$1))</f>
        <v>1</v>
      </c>
      <c r="L103" s="39">
        <f>SUMIFS(SYS_DB_PARTNERS!$E:$E, SYS_DB_PARTNERS!$A:$A, "Без сделки", SYS_DB_PARTNERS!$C:$C, $A103)</f>
        <v>0</v>
      </c>
      <c r="M103" s="39" t="str">
        <f ca="1">GetPartnerBrandSplit($A103, $C$1)</f>
        <v>JETOUR (1 шт)</v>
      </c>
    </row>
    <row r="104" spans="1:13" x14ac:dyDescent="0.25">
      <c r="A104" s="39" t="s">
        <v>4265</v>
      </c>
      <c r="B104" s="39" t="s">
        <v>19918</v>
      </c>
      <c r="C104" s="39">
        <f>IF($C$1="Весь период", SUMIFS(SYS_DB_PARTNERS!$E:$E, SYS_DB_PARTNERS!$A:$A, "Лид", SYS_DB_PARTNERS!$C:$C, $A104), SUMIFS(SYS_DB_PARTNERS!$E:$E, SYS_DB_PARTNERS!$A:$A, "Лид", SYS_DB_PARTNERS!$C:$C, $A104, SYS_DB_PARTNERS!$B:$B, $C$1))</f>
        <v>0</v>
      </c>
      <c r="D104" s="39">
        <f>IF($C$1="Весь период", SUMIFS(SYS_DB_PARTNERS!$E:$E, SYS_DB_PARTNERS!$A:$A, "Сделка", SYS_DB_PARTNERS!$C:$C, $A104, SYS_DB_PARTNERS!$D:$D, D$3), SUMIFS(SYS_DB_PARTNERS!$E:$E, SYS_DB_PARTNERS!$A:$A, "Сделка", SYS_DB_PARTNERS!$C:$C, $A104, SYS_DB_PARTNERS!$D:$D, D$3, SYS_DB_PARTNERS!$B:$B, $C$1))</f>
        <v>0</v>
      </c>
      <c r="E104" s="39">
        <f>IF($C$1="Весь период", SUMIFS(SYS_DB_PARTNERS!$E:$E, SYS_DB_PARTNERS!$A:$A, "Сделка", SYS_DB_PARTNERS!$C:$C, $A104, SYS_DB_PARTNERS!$D:$D, E$3), SUMIFS(SYS_DB_PARTNERS!$E:$E, SYS_DB_PARTNERS!$A:$A, "Сделка", SYS_DB_PARTNERS!$C:$C, $A104, SYS_DB_PARTNERS!$D:$D, E$3, SYS_DB_PARTNERS!$B:$B, $C$1))</f>
        <v>0</v>
      </c>
      <c r="F104" s="39">
        <f>IF($C$1="Весь период", SUMIFS(SYS_DB_PARTNERS!$E:$E, SYS_DB_PARTNERS!$A:$A, "Сделка", SYS_DB_PARTNERS!$C:$C, $A104, SYS_DB_PARTNERS!$D:$D, F$3), SUMIFS(SYS_DB_PARTNERS!$E:$E, SYS_DB_PARTNERS!$A:$A, "Сделка", SYS_DB_PARTNERS!$C:$C, $A104, SYS_DB_PARTNERS!$D:$D, F$3, SYS_DB_PARTNERS!$B:$B, $C$1))</f>
        <v>0</v>
      </c>
      <c r="G104" s="39">
        <f>IF($C$1="Весь период", SUMIFS(SYS_DB_PARTNERS!$E:$E, SYS_DB_PARTNERS!$A:$A, "Сделка", SYS_DB_PARTNERS!$C:$C, $A104, SYS_DB_PARTNERS!$D:$D, G$3), SUMIFS(SYS_DB_PARTNERS!$E:$E, SYS_DB_PARTNERS!$A:$A, "Сделка", SYS_DB_PARTNERS!$C:$C, $A104, SYS_DB_PARTNERS!$D:$D, G$3, SYS_DB_PARTNERS!$B:$B, $C$1))</f>
        <v>0</v>
      </c>
      <c r="H104" s="39">
        <f>IF($C$1="Весь период", SUMIFS(SYS_DB_PARTNERS!$E:$E, SYS_DB_PARTNERS!$A:$A, "Сделка", SYS_DB_PARTNERS!$C:$C, $A104, SYS_DB_PARTNERS!$D:$D, H$3), SUMIFS(SYS_DB_PARTNERS!$E:$E, SYS_DB_PARTNERS!$A:$A, "Сделка", SYS_DB_PARTNERS!$C:$C, $A104, SYS_DB_PARTNERS!$D:$D, H$3, SYS_DB_PARTNERS!$B:$B, $C$1))</f>
        <v>0</v>
      </c>
      <c r="I104" s="39">
        <f>IF($C$1="Весь период", SUMIFS(SYS_DB_PARTNERS!$E:$E, SYS_DB_PARTNERS!$A:$A, "Сделка", SYS_DB_PARTNERS!$C:$C, $A104, SYS_DB_PARTNERS!$D:$D, I$3), SUMIFS(SYS_DB_PARTNERS!$E:$E, SYS_DB_PARTNERS!$A:$A, "Сделка", SYS_DB_PARTNERS!$C:$C, $A104, SYS_DB_PARTNERS!$D:$D, I$3, SYS_DB_PARTNERS!$B:$B, $C$1))</f>
        <v>0</v>
      </c>
      <c r="J104" s="39">
        <f>SUM(D104:I104)</f>
        <v>0</v>
      </c>
      <c r="K104" s="39">
        <f>IF($C$1="Весь период", SUMIFS(SYS_DB_PARTNERS!$E:$E, SYS_DB_PARTNERS!$A:$A, "Предоплата", SYS_DB_PARTNERS!$C:$C, $A104), SUMIFS(SYS_DB_PARTNERS!$E:$E, SYS_DB_PARTNERS!$A:$A, "Предоплата", SYS_DB_PARTNERS!$C:$C, $A104, SYS_DB_PARTNERS!$B:$B, $C$1))</f>
        <v>0</v>
      </c>
      <c r="L104" s="39">
        <f>SUMIFS(SYS_DB_PARTNERS!$E:$E, SYS_DB_PARTNERS!$A:$A, "Без сделки", SYS_DB_PARTNERS!$C:$C, $A104)</f>
        <v>0</v>
      </c>
      <c r="M104" s="39" t="str">
        <f ca="1">GetPartnerBrandSplit($A104, $C$1)</f>
        <v/>
      </c>
    </row>
    <row r="105" spans="1:13" x14ac:dyDescent="0.25">
      <c r="A105" s="39" t="s">
        <v>4306</v>
      </c>
      <c r="B105" s="39" t="s">
        <v>19918</v>
      </c>
      <c r="C105" s="39">
        <f>IF($C$1="Весь период", SUMIFS(SYS_DB_PARTNERS!$E:$E, SYS_DB_PARTNERS!$A:$A, "Лид", SYS_DB_PARTNERS!$C:$C, $A105), SUMIFS(SYS_DB_PARTNERS!$E:$E, SYS_DB_PARTNERS!$A:$A, "Лид", SYS_DB_PARTNERS!$C:$C, $A105, SYS_DB_PARTNERS!$B:$B, $C$1))</f>
        <v>0</v>
      </c>
      <c r="D105" s="39">
        <f>IF($C$1="Весь период", SUMIFS(SYS_DB_PARTNERS!$E:$E, SYS_DB_PARTNERS!$A:$A, "Сделка", SYS_DB_PARTNERS!$C:$C, $A105, SYS_DB_PARTNERS!$D:$D, D$3), SUMIFS(SYS_DB_PARTNERS!$E:$E, SYS_DB_PARTNERS!$A:$A, "Сделка", SYS_DB_PARTNERS!$C:$C, $A105, SYS_DB_PARTNERS!$D:$D, D$3, SYS_DB_PARTNERS!$B:$B, $C$1))</f>
        <v>0</v>
      </c>
      <c r="E105" s="39">
        <f>IF($C$1="Весь период", SUMIFS(SYS_DB_PARTNERS!$E:$E, SYS_DB_PARTNERS!$A:$A, "Сделка", SYS_DB_PARTNERS!$C:$C, $A105, SYS_DB_PARTNERS!$D:$D, E$3), SUMIFS(SYS_DB_PARTNERS!$E:$E, SYS_DB_PARTNERS!$A:$A, "Сделка", SYS_DB_PARTNERS!$C:$C, $A105, SYS_DB_PARTNERS!$D:$D, E$3, SYS_DB_PARTNERS!$B:$B, $C$1))</f>
        <v>0</v>
      </c>
      <c r="F105" s="39">
        <f>IF($C$1="Весь период", SUMIFS(SYS_DB_PARTNERS!$E:$E, SYS_DB_PARTNERS!$A:$A, "Сделка", SYS_DB_PARTNERS!$C:$C, $A105, SYS_DB_PARTNERS!$D:$D, F$3), SUMIFS(SYS_DB_PARTNERS!$E:$E, SYS_DB_PARTNERS!$A:$A, "Сделка", SYS_DB_PARTNERS!$C:$C, $A105, SYS_DB_PARTNERS!$D:$D, F$3, SYS_DB_PARTNERS!$B:$B, $C$1))</f>
        <v>0</v>
      </c>
      <c r="G105" s="39">
        <f>IF($C$1="Весь период", SUMIFS(SYS_DB_PARTNERS!$E:$E, SYS_DB_PARTNERS!$A:$A, "Сделка", SYS_DB_PARTNERS!$C:$C, $A105, SYS_DB_PARTNERS!$D:$D, G$3), SUMIFS(SYS_DB_PARTNERS!$E:$E, SYS_DB_PARTNERS!$A:$A, "Сделка", SYS_DB_PARTNERS!$C:$C, $A105, SYS_DB_PARTNERS!$D:$D, G$3, SYS_DB_PARTNERS!$B:$B, $C$1))</f>
        <v>0</v>
      </c>
      <c r="H105" s="39">
        <f>IF($C$1="Весь период", SUMIFS(SYS_DB_PARTNERS!$E:$E, SYS_DB_PARTNERS!$A:$A, "Сделка", SYS_DB_PARTNERS!$C:$C, $A105, SYS_DB_PARTNERS!$D:$D, H$3), SUMIFS(SYS_DB_PARTNERS!$E:$E, SYS_DB_PARTNERS!$A:$A, "Сделка", SYS_DB_PARTNERS!$C:$C, $A105, SYS_DB_PARTNERS!$D:$D, H$3, SYS_DB_PARTNERS!$B:$B, $C$1))</f>
        <v>0</v>
      </c>
      <c r="I105" s="39">
        <f>IF($C$1="Весь период", SUMIFS(SYS_DB_PARTNERS!$E:$E, SYS_DB_PARTNERS!$A:$A, "Сделка", SYS_DB_PARTNERS!$C:$C, $A105, SYS_DB_PARTNERS!$D:$D, I$3), SUMIFS(SYS_DB_PARTNERS!$E:$E, SYS_DB_PARTNERS!$A:$A, "Сделка", SYS_DB_PARTNERS!$C:$C, $A105, SYS_DB_PARTNERS!$D:$D, I$3, SYS_DB_PARTNERS!$B:$B, $C$1))</f>
        <v>0</v>
      </c>
      <c r="J105" s="39">
        <f>SUM(D105:I105)</f>
        <v>0</v>
      </c>
      <c r="K105" s="39">
        <f>IF($C$1="Весь период", SUMIFS(SYS_DB_PARTNERS!$E:$E, SYS_DB_PARTNERS!$A:$A, "Предоплата", SYS_DB_PARTNERS!$C:$C, $A105), SUMIFS(SYS_DB_PARTNERS!$E:$E, SYS_DB_PARTNERS!$A:$A, "Предоплата", SYS_DB_PARTNERS!$C:$C, $A105, SYS_DB_PARTNERS!$B:$B, $C$1))</f>
        <v>0</v>
      </c>
      <c r="L105" s="39">
        <f>SUMIFS(SYS_DB_PARTNERS!$E:$E, SYS_DB_PARTNERS!$A:$A, "Без сделки", SYS_DB_PARTNERS!$C:$C, $A105)</f>
        <v>0</v>
      </c>
      <c r="M105" s="39" t="str">
        <f ca="1">GetPartnerBrandSplit($A105, $C$1)</f>
        <v/>
      </c>
    </row>
    <row r="106" spans="1:13" x14ac:dyDescent="0.25">
      <c r="A106" s="39" t="s">
        <v>341</v>
      </c>
      <c r="B106" s="39" t="s">
        <v>19918</v>
      </c>
      <c r="C106" s="39">
        <f>IF($C$1="Весь период", SUMIFS(SYS_DB_PARTNERS!$E:$E, SYS_DB_PARTNERS!$A:$A, "Лид", SYS_DB_PARTNERS!$C:$C, $A106), SUMIFS(SYS_DB_PARTNERS!$E:$E, SYS_DB_PARTNERS!$A:$A, "Лид", SYS_DB_PARTNERS!$C:$C, $A106, SYS_DB_PARTNERS!$B:$B, $C$1))</f>
        <v>0</v>
      </c>
      <c r="D106" s="39">
        <f>IF($C$1="Весь период", SUMIFS(SYS_DB_PARTNERS!$E:$E, SYS_DB_PARTNERS!$A:$A, "Сделка", SYS_DB_PARTNERS!$C:$C, $A106, SYS_DB_PARTNERS!$D:$D, D$3), SUMIFS(SYS_DB_PARTNERS!$E:$E, SYS_DB_PARTNERS!$A:$A, "Сделка", SYS_DB_PARTNERS!$C:$C, $A106, SYS_DB_PARTNERS!$D:$D, D$3, SYS_DB_PARTNERS!$B:$B, $C$1))</f>
        <v>1</v>
      </c>
      <c r="E106" s="39">
        <f>IF($C$1="Весь период", SUMIFS(SYS_DB_PARTNERS!$E:$E, SYS_DB_PARTNERS!$A:$A, "Сделка", SYS_DB_PARTNERS!$C:$C, $A106, SYS_DB_PARTNERS!$D:$D, E$3), SUMIFS(SYS_DB_PARTNERS!$E:$E, SYS_DB_PARTNERS!$A:$A, "Сделка", SYS_DB_PARTNERS!$C:$C, $A106, SYS_DB_PARTNERS!$D:$D, E$3, SYS_DB_PARTNERS!$B:$B, $C$1))</f>
        <v>0</v>
      </c>
      <c r="F106" s="39">
        <f>IF($C$1="Весь период", SUMIFS(SYS_DB_PARTNERS!$E:$E, SYS_DB_PARTNERS!$A:$A, "Сделка", SYS_DB_PARTNERS!$C:$C, $A106, SYS_DB_PARTNERS!$D:$D, F$3), SUMIFS(SYS_DB_PARTNERS!$E:$E, SYS_DB_PARTNERS!$A:$A, "Сделка", SYS_DB_PARTNERS!$C:$C, $A106, SYS_DB_PARTNERS!$D:$D, F$3, SYS_DB_PARTNERS!$B:$B, $C$1))</f>
        <v>0</v>
      </c>
      <c r="G106" s="39">
        <f>IF($C$1="Весь период", SUMIFS(SYS_DB_PARTNERS!$E:$E, SYS_DB_PARTNERS!$A:$A, "Сделка", SYS_DB_PARTNERS!$C:$C, $A106, SYS_DB_PARTNERS!$D:$D, G$3), SUMIFS(SYS_DB_PARTNERS!$E:$E, SYS_DB_PARTNERS!$A:$A, "Сделка", SYS_DB_PARTNERS!$C:$C, $A106, SYS_DB_PARTNERS!$D:$D, G$3, SYS_DB_PARTNERS!$B:$B, $C$1))</f>
        <v>0</v>
      </c>
      <c r="H106" s="39">
        <f>IF($C$1="Весь период", SUMIFS(SYS_DB_PARTNERS!$E:$E, SYS_DB_PARTNERS!$A:$A, "Сделка", SYS_DB_PARTNERS!$C:$C, $A106, SYS_DB_PARTNERS!$D:$D, H$3), SUMIFS(SYS_DB_PARTNERS!$E:$E, SYS_DB_PARTNERS!$A:$A, "Сделка", SYS_DB_PARTNERS!$C:$C, $A106, SYS_DB_PARTNERS!$D:$D, H$3, SYS_DB_PARTNERS!$B:$B, $C$1))</f>
        <v>0</v>
      </c>
      <c r="I106" s="39">
        <f>IF($C$1="Весь период", SUMIFS(SYS_DB_PARTNERS!$E:$E, SYS_DB_PARTNERS!$A:$A, "Сделка", SYS_DB_PARTNERS!$C:$C, $A106, SYS_DB_PARTNERS!$D:$D, I$3), SUMIFS(SYS_DB_PARTNERS!$E:$E, SYS_DB_PARTNERS!$A:$A, "Сделка", SYS_DB_PARTNERS!$C:$C, $A106, SYS_DB_PARTNERS!$D:$D, I$3, SYS_DB_PARTNERS!$B:$B, $C$1))</f>
        <v>1</v>
      </c>
      <c r="J106" s="39">
        <f>SUM(D106:I106)</f>
        <v>2</v>
      </c>
      <c r="K106" s="39">
        <f>IF($C$1="Весь период", SUMIFS(SYS_DB_PARTNERS!$E:$E, SYS_DB_PARTNERS!$A:$A, "Предоплата", SYS_DB_PARTNERS!$C:$C, $A106), SUMIFS(SYS_DB_PARTNERS!$E:$E, SYS_DB_PARTNERS!$A:$A, "Предоплата", SYS_DB_PARTNERS!$C:$C, $A106, SYS_DB_PARTNERS!$B:$B, $C$1))</f>
        <v>2</v>
      </c>
      <c r="L106" s="39">
        <f>SUMIFS(SYS_DB_PARTNERS!$E:$E, SYS_DB_PARTNERS!$A:$A, "Без сделки", SYS_DB_PARTNERS!$C:$C, $A106)</f>
        <v>0</v>
      </c>
      <c r="M106" s="39" t="str">
        <f ca="1">GetPartnerBrandSplit($A106, $C$1)</f>
        <v>LADA (2 шт)</v>
      </c>
    </row>
    <row r="107" spans="1:13" x14ac:dyDescent="0.25">
      <c r="A107" s="39" t="s">
        <v>4544</v>
      </c>
      <c r="B107" s="39" t="s">
        <v>19918</v>
      </c>
      <c r="C107" s="39">
        <f>IF($C$1="Весь период", SUMIFS(SYS_DB_PARTNERS!$E:$E, SYS_DB_PARTNERS!$A:$A, "Лид", SYS_DB_PARTNERS!$C:$C, $A107), SUMIFS(SYS_DB_PARTNERS!$E:$E, SYS_DB_PARTNERS!$A:$A, "Лид", SYS_DB_PARTNERS!$C:$C, $A107, SYS_DB_PARTNERS!$B:$B, $C$1))</f>
        <v>0</v>
      </c>
      <c r="D107" s="39">
        <f>IF($C$1="Весь период", SUMIFS(SYS_DB_PARTNERS!$E:$E, SYS_DB_PARTNERS!$A:$A, "Сделка", SYS_DB_PARTNERS!$C:$C, $A107, SYS_DB_PARTNERS!$D:$D, D$3), SUMIFS(SYS_DB_PARTNERS!$E:$E, SYS_DB_PARTNERS!$A:$A, "Сделка", SYS_DB_PARTNERS!$C:$C, $A107, SYS_DB_PARTNERS!$D:$D, D$3, SYS_DB_PARTNERS!$B:$B, $C$1))</f>
        <v>0</v>
      </c>
      <c r="E107" s="39">
        <f>IF($C$1="Весь период", SUMIFS(SYS_DB_PARTNERS!$E:$E, SYS_DB_PARTNERS!$A:$A, "Сделка", SYS_DB_PARTNERS!$C:$C, $A107, SYS_DB_PARTNERS!$D:$D, E$3), SUMIFS(SYS_DB_PARTNERS!$E:$E, SYS_DB_PARTNERS!$A:$A, "Сделка", SYS_DB_PARTNERS!$C:$C, $A107, SYS_DB_PARTNERS!$D:$D, E$3, SYS_DB_PARTNERS!$B:$B, $C$1))</f>
        <v>0</v>
      </c>
      <c r="F107" s="39">
        <f>IF($C$1="Весь период", SUMIFS(SYS_DB_PARTNERS!$E:$E, SYS_DB_PARTNERS!$A:$A, "Сделка", SYS_DB_PARTNERS!$C:$C, $A107, SYS_DB_PARTNERS!$D:$D, F$3), SUMIFS(SYS_DB_PARTNERS!$E:$E, SYS_DB_PARTNERS!$A:$A, "Сделка", SYS_DB_PARTNERS!$C:$C, $A107, SYS_DB_PARTNERS!$D:$D, F$3, SYS_DB_PARTNERS!$B:$B, $C$1))</f>
        <v>0</v>
      </c>
      <c r="G107" s="39">
        <f>IF($C$1="Весь период", SUMIFS(SYS_DB_PARTNERS!$E:$E, SYS_DB_PARTNERS!$A:$A, "Сделка", SYS_DB_PARTNERS!$C:$C, $A107, SYS_DB_PARTNERS!$D:$D, G$3), SUMIFS(SYS_DB_PARTNERS!$E:$E, SYS_DB_PARTNERS!$A:$A, "Сделка", SYS_DB_PARTNERS!$C:$C, $A107, SYS_DB_PARTNERS!$D:$D, G$3, SYS_DB_PARTNERS!$B:$B, $C$1))</f>
        <v>0</v>
      </c>
      <c r="H107" s="39">
        <f>IF($C$1="Весь период", SUMIFS(SYS_DB_PARTNERS!$E:$E, SYS_DB_PARTNERS!$A:$A, "Сделка", SYS_DB_PARTNERS!$C:$C, $A107, SYS_DB_PARTNERS!$D:$D, H$3), SUMIFS(SYS_DB_PARTNERS!$E:$E, SYS_DB_PARTNERS!$A:$A, "Сделка", SYS_DB_PARTNERS!$C:$C, $A107, SYS_DB_PARTNERS!$D:$D, H$3, SYS_DB_PARTNERS!$B:$B, $C$1))</f>
        <v>0</v>
      </c>
      <c r="I107" s="39">
        <f>IF($C$1="Весь период", SUMIFS(SYS_DB_PARTNERS!$E:$E, SYS_DB_PARTNERS!$A:$A, "Сделка", SYS_DB_PARTNERS!$C:$C, $A107, SYS_DB_PARTNERS!$D:$D, I$3), SUMIFS(SYS_DB_PARTNERS!$E:$E, SYS_DB_PARTNERS!$A:$A, "Сделка", SYS_DB_PARTNERS!$C:$C, $A107, SYS_DB_PARTNERS!$D:$D, I$3, SYS_DB_PARTNERS!$B:$B, $C$1))</f>
        <v>0</v>
      </c>
      <c r="J107" s="39">
        <f>SUM(D107:I107)</f>
        <v>0</v>
      </c>
      <c r="K107" s="39">
        <f>IF($C$1="Весь период", SUMIFS(SYS_DB_PARTNERS!$E:$E, SYS_DB_PARTNERS!$A:$A, "Предоплата", SYS_DB_PARTNERS!$C:$C, $A107), SUMIFS(SYS_DB_PARTNERS!$E:$E, SYS_DB_PARTNERS!$A:$A, "Предоплата", SYS_DB_PARTNERS!$C:$C, $A107, SYS_DB_PARTNERS!$B:$B, $C$1))</f>
        <v>0</v>
      </c>
      <c r="L107" s="39">
        <f>SUMIFS(SYS_DB_PARTNERS!$E:$E, SYS_DB_PARTNERS!$A:$A, "Без сделки", SYS_DB_PARTNERS!$C:$C, $A107)</f>
        <v>0</v>
      </c>
      <c r="M107" s="39" t="str">
        <f ca="1">GetPartnerBrandSplit($A107, $C$1)</f>
        <v/>
      </c>
    </row>
    <row r="108" spans="1:13" x14ac:dyDescent="0.25">
      <c r="A108" s="39" t="s">
        <v>1104</v>
      </c>
      <c r="B108" s="39" t="s">
        <v>19918</v>
      </c>
      <c r="C108" s="39">
        <f>IF($C$1="Весь период", SUMIFS(SYS_DB_PARTNERS!$E:$E, SYS_DB_PARTNERS!$A:$A, "Лид", SYS_DB_PARTNERS!$C:$C, $A108), SUMIFS(SYS_DB_PARTNERS!$E:$E, SYS_DB_PARTNERS!$A:$A, "Лид", SYS_DB_PARTNERS!$C:$C, $A108, SYS_DB_PARTNERS!$B:$B, $C$1))</f>
        <v>0</v>
      </c>
      <c r="D108" s="39">
        <f>IF($C$1="Весь период", SUMIFS(SYS_DB_PARTNERS!$E:$E, SYS_DB_PARTNERS!$A:$A, "Сделка", SYS_DB_PARTNERS!$C:$C, $A108, SYS_DB_PARTNERS!$D:$D, D$3), SUMIFS(SYS_DB_PARTNERS!$E:$E, SYS_DB_PARTNERS!$A:$A, "Сделка", SYS_DB_PARTNERS!$C:$C, $A108, SYS_DB_PARTNERS!$D:$D, D$3, SYS_DB_PARTNERS!$B:$B, $C$1))</f>
        <v>0</v>
      </c>
      <c r="E108" s="39">
        <f>IF($C$1="Весь период", SUMIFS(SYS_DB_PARTNERS!$E:$E, SYS_DB_PARTNERS!$A:$A, "Сделка", SYS_DB_PARTNERS!$C:$C, $A108, SYS_DB_PARTNERS!$D:$D, E$3), SUMIFS(SYS_DB_PARTNERS!$E:$E, SYS_DB_PARTNERS!$A:$A, "Сделка", SYS_DB_PARTNERS!$C:$C, $A108, SYS_DB_PARTNERS!$D:$D, E$3, SYS_DB_PARTNERS!$B:$B, $C$1))</f>
        <v>1</v>
      </c>
      <c r="F108" s="39">
        <f>IF($C$1="Весь период", SUMIFS(SYS_DB_PARTNERS!$E:$E, SYS_DB_PARTNERS!$A:$A, "Сделка", SYS_DB_PARTNERS!$C:$C, $A108, SYS_DB_PARTNERS!$D:$D, F$3), SUMIFS(SYS_DB_PARTNERS!$E:$E, SYS_DB_PARTNERS!$A:$A, "Сделка", SYS_DB_PARTNERS!$C:$C, $A108, SYS_DB_PARTNERS!$D:$D, F$3, SYS_DB_PARTNERS!$B:$B, $C$1))</f>
        <v>0</v>
      </c>
      <c r="G108" s="39">
        <f>IF($C$1="Весь период", SUMIFS(SYS_DB_PARTNERS!$E:$E, SYS_DB_PARTNERS!$A:$A, "Сделка", SYS_DB_PARTNERS!$C:$C, $A108, SYS_DB_PARTNERS!$D:$D, G$3), SUMIFS(SYS_DB_PARTNERS!$E:$E, SYS_DB_PARTNERS!$A:$A, "Сделка", SYS_DB_PARTNERS!$C:$C, $A108, SYS_DB_PARTNERS!$D:$D, G$3, SYS_DB_PARTNERS!$B:$B, $C$1))</f>
        <v>0</v>
      </c>
      <c r="H108" s="39">
        <f>IF($C$1="Весь период", SUMIFS(SYS_DB_PARTNERS!$E:$E, SYS_DB_PARTNERS!$A:$A, "Сделка", SYS_DB_PARTNERS!$C:$C, $A108, SYS_DB_PARTNERS!$D:$D, H$3), SUMIFS(SYS_DB_PARTNERS!$E:$E, SYS_DB_PARTNERS!$A:$A, "Сделка", SYS_DB_PARTNERS!$C:$C, $A108, SYS_DB_PARTNERS!$D:$D, H$3, SYS_DB_PARTNERS!$B:$B, $C$1))</f>
        <v>0</v>
      </c>
      <c r="I108" s="39">
        <f>IF($C$1="Весь период", SUMIFS(SYS_DB_PARTNERS!$E:$E, SYS_DB_PARTNERS!$A:$A, "Сделка", SYS_DB_PARTNERS!$C:$C, $A108, SYS_DB_PARTNERS!$D:$D, I$3), SUMIFS(SYS_DB_PARTNERS!$E:$E, SYS_DB_PARTNERS!$A:$A, "Сделка", SYS_DB_PARTNERS!$C:$C, $A108, SYS_DB_PARTNERS!$D:$D, I$3, SYS_DB_PARTNERS!$B:$B, $C$1))</f>
        <v>0</v>
      </c>
      <c r="J108" s="39">
        <f>SUM(D108:I108)</f>
        <v>1</v>
      </c>
      <c r="K108" s="39">
        <f>IF($C$1="Весь период", SUMIFS(SYS_DB_PARTNERS!$E:$E, SYS_DB_PARTNERS!$A:$A, "Предоплата", SYS_DB_PARTNERS!$C:$C, $A108), SUMIFS(SYS_DB_PARTNERS!$E:$E, SYS_DB_PARTNERS!$A:$A, "Предоплата", SYS_DB_PARTNERS!$C:$C, $A108, SYS_DB_PARTNERS!$B:$B, $C$1))</f>
        <v>1</v>
      </c>
      <c r="L108" s="39">
        <f>SUMIFS(SYS_DB_PARTNERS!$E:$E, SYS_DB_PARTNERS!$A:$A, "Без сделки", SYS_DB_PARTNERS!$C:$C, $A108)</f>
        <v>0</v>
      </c>
      <c r="M108" s="39" t="str">
        <f ca="1">GetPartnerBrandSplit($A108, $C$1)</f>
        <v>G B K (1 шт)</v>
      </c>
    </row>
    <row r="109" spans="1:13" x14ac:dyDescent="0.25">
      <c r="A109" s="39" t="s">
        <v>5157</v>
      </c>
      <c r="B109" s="39" t="s">
        <v>19918</v>
      </c>
      <c r="C109" s="39">
        <f>IF($C$1="Весь период", SUMIFS(SYS_DB_PARTNERS!$E:$E, SYS_DB_PARTNERS!$A:$A, "Лид", SYS_DB_PARTNERS!$C:$C, $A109), SUMIFS(SYS_DB_PARTNERS!$E:$E, SYS_DB_PARTNERS!$A:$A, "Лид", SYS_DB_PARTNERS!$C:$C, $A109, SYS_DB_PARTNERS!$B:$B, $C$1))</f>
        <v>0</v>
      </c>
      <c r="D109" s="39">
        <f>IF($C$1="Весь период", SUMIFS(SYS_DB_PARTNERS!$E:$E, SYS_DB_PARTNERS!$A:$A, "Сделка", SYS_DB_PARTNERS!$C:$C, $A109, SYS_DB_PARTNERS!$D:$D, D$3), SUMIFS(SYS_DB_PARTNERS!$E:$E, SYS_DB_PARTNERS!$A:$A, "Сделка", SYS_DB_PARTNERS!$C:$C, $A109, SYS_DB_PARTNERS!$D:$D, D$3, SYS_DB_PARTNERS!$B:$B, $C$1))</f>
        <v>0</v>
      </c>
      <c r="E109" s="39">
        <f>IF($C$1="Весь период", SUMIFS(SYS_DB_PARTNERS!$E:$E, SYS_DB_PARTNERS!$A:$A, "Сделка", SYS_DB_PARTNERS!$C:$C, $A109, SYS_DB_PARTNERS!$D:$D, E$3), SUMIFS(SYS_DB_PARTNERS!$E:$E, SYS_DB_PARTNERS!$A:$A, "Сделка", SYS_DB_PARTNERS!$C:$C, $A109, SYS_DB_PARTNERS!$D:$D, E$3, SYS_DB_PARTNERS!$B:$B, $C$1))</f>
        <v>0</v>
      </c>
      <c r="F109" s="39">
        <f>IF($C$1="Весь период", SUMIFS(SYS_DB_PARTNERS!$E:$E, SYS_DB_PARTNERS!$A:$A, "Сделка", SYS_DB_PARTNERS!$C:$C, $A109, SYS_DB_PARTNERS!$D:$D, F$3), SUMIFS(SYS_DB_PARTNERS!$E:$E, SYS_DB_PARTNERS!$A:$A, "Сделка", SYS_DB_PARTNERS!$C:$C, $A109, SYS_DB_PARTNERS!$D:$D, F$3, SYS_DB_PARTNERS!$B:$B, $C$1))</f>
        <v>0</v>
      </c>
      <c r="G109" s="39">
        <f>IF($C$1="Весь период", SUMIFS(SYS_DB_PARTNERS!$E:$E, SYS_DB_PARTNERS!$A:$A, "Сделка", SYS_DB_PARTNERS!$C:$C, $A109, SYS_DB_PARTNERS!$D:$D, G$3), SUMIFS(SYS_DB_PARTNERS!$E:$E, SYS_DB_PARTNERS!$A:$A, "Сделка", SYS_DB_PARTNERS!$C:$C, $A109, SYS_DB_PARTNERS!$D:$D, G$3, SYS_DB_PARTNERS!$B:$B, $C$1))</f>
        <v>0</v>
      </c>
      <c r="H109" s="39">
        <f>IF($C$1="Весь период", SUMIFS(SYS_DB_PARTNERS!$E:$E, SYS_DB_PARTNERS!$A:$A, "Сделка", SYS_DB_PARTNERS!$C:$C, $A109, SYS_DB_PARTNERS!$D:$D, H$3), SUMIFS(SYS_DB_PARTNERS!$E:$E, SYS_DB_PARTNERS!$A:$A, "Сделка", SYS_DB_PARTNERS!$C:$C, $A109, SYS_DB_PARTNERS!$D:$D, H$3, SYS_DB_PARTNERS!$B:$B, $C$1))</f>
        <v>0</v>
      </c>
      <c r="I109" s="39">
        <f>IF($C$1="Весь период", SUMIFS(SYS_DB_PARTNERS!$E:$E, SYS_DB_PARTNERS!$A:$A, "Сделка", SYS_DB_PARTNERS!$C:$C, $A109, SYS_DB_PARTNERS!$D:$D, I$3), SUMIFS(SYS_DB_PARTNERS!$E:$E, SYS_DB_PARTNERS!$A:$A, "Сделка", SYS_DB_PARTNERS!$C:$C, $A109, SYS_DB_PARTNERS!$D:$D, I$3, SYS_DB_PARTNERS!$B:$B, $C$1))</f>
        <v>0</v>
      </c>
      <c r="J109" s="39">
        <f>SUM(D109:I109)</f>
        <v>0</v>
      </c>
      <c r="K109" s="39">
        <f>IF($C$1="Весь период", SUMIFS(SYS_DB_PARTNERS!$E:$E, SYS_DB_PARTNERS!$A:$A, "Предоплата", SYS_DB_PARTNERS!$C:$C, $A109), SUMIFS(SYS_DB_PARTNERS!$E:$E, SYS_DB_PARTNERS!$A:$A, "Предоплата", SYS_DB_PARTNERS!$C:$C, $A109, SYS_DB_PARTNERS!$B:$B, $C$1))</f>
        <v>0</v>
      </c>
      <c r="L109" s="39">
        <f>SUMIFS(SYS_DB_PARTNERS!$E:$E, SYS_DB_PARTNERS!$A:$A, "Без сделки", SYS_DB_PARTNERS!$C:$C, $A109)</f>
        <v>0</v>
      </c>
      <c r="M109" s="39" t="str">
        <f ca="1">GetPartnerBrandSplit($A109, $C$1)</f>
        <v/>
      </c>
    </row>
    <row r="110" spans="1:13" x14ac:dyDescent="0.25">
      <c r="A110" s="39" t="s">
        <v>5633</v>
      </c>
      <c r="B110" s="39" t="s">
        <v>19918</v>
      </c>
      <c r="C110" s="39">
        <f>IF($C$1="Весь период", SUMIFS(SYS_DB_PARTNERS!$E:$E, SYS_DB_PARTNERS!$A:$A, "Лид", SYS_DB_PARTNERS!$C:$C, $A110), SUMIFS(SYS_DB_PARTNERS!$E:$E, SYS_DB_PARTNERS!$A:$A, "Лид", SYS_DB_PARTNERS!$C:$C, $A110, SYS_DB_PARTNERS!$B:$B, $C$1))</f>
        <v>0</v>
      </c>
      <c r="D110" s="39">
        <f>IF($C$1="Весь период", SUMIFS(SYS_DB_PARTNERS!$E:$E, SYS_DB_PARTNERS!$A:$A, "Сделка", SYS_DB_PARTNERS!$C:$C, $A110, SYS_DB_PARTNERS!$D:$D, D$3), SUMIFS(SYS_DB_PARTNERS!$E:$E, SYS_DB_PARTNERS!$A:$A, "Сделка", SYS_DB_PARTNERS!$C:$C, $A110, SYS_DB_PARTNERS!$D:$D, D$3, SYS_DB_PARTNERS!$B:$B, $C$1))</f>
        <v>0</v>
      </c>
      <c r="E110" s="39">
        <f>IF($C$1="Весь период", SUMIFS(SYS_DB_PARTNERS!$E:$E, SYS_DB_PARTNERS!$A:$A, "Сделка", SYS_DB_PARTNERS!$C:$C, $A110, SYS_DB_PARTNERS!$D:$D, E$3), SUMIFS(SYS_DB_PARTNERS!$E:$E, SYS_DB_PARTNERS!$A:$A, "Сделка", SYS_DB_PARTNERS!$C:$C, $A110, SYS_DB_PARTNERS!$D:$D, E$3, SYS_DB_PARTNERS!$B:$B, $C$1))</f>
        <v>0</v>
      </c>
      <c r="F110" s="39">
        <f>IF($C$1="Весь период", SUMIFS(SYS_DB_PARTNERS!$E:$E, SYS_DB_PARTNERS!$A:$A, "Сделка", SYS_DB_PARTNERS!$C:$C, $A110, SYS_DB_PARTNERS!$D:$D, F$3), SUMIFS(SYS_DB_PARTNERS!$E:$E, SYS_DB_PARTNERS!$A:$A, "Сделка", SYS_DB_PARTNERS!$C:$C, $A110, SYS_DB_PARTNERS!$D:$D, F$3, SYS_DB_PARTNERS!$B:$B, $C$1))</f>
        <v>0</v>
      </c>
      <c r="G110" s="39">
        <f>IF($C$1="Весь период", SUMIFS(SYS_DB_PARTNERS!$E:$E, SYS_DB_PARTNERS!$A:$A, "Сделка", SYS_DB_PARTNERS!$C:$C, $A110, SYS_DB_PARTNERS!$D:$D, G$3), SUMIFS(SYS_DB_PARTNERS!$E:$E, SYS_DB_PARTNERS!$A:$A, "Сделка", SYS_DB_PARTNERS!$C:$C, $A110, SYS_DB_PARTNERS!$D:$D, G$3, SYS_DB_PARTNERS!$B:$B, $C$1))</f>
        <v>0</v>
      </c>
      <c r="H110" s="39">
        <f>IF($C$1="Весь период", SUMIFS(SYS_DB_PARTNERS!$E:$E, SYS_DB_PARTNERS!$A:$A, "Сделка", SYS_DB_PARTNERS!$C:$C, $A110, SYS_DB_PARTNERS!$D:$D, H$3), SUMIFS(SYS_DB_PARTNERS!$E:$E, SYS_DB_PARTNERS!$A:$A, "Сделка", SYS_DB_PARTNERS!$C:$C, $A110, SYS_DB_PARTNERS!$D:$D, H$3, SYS_DB_PARTNERS!$B:$B, $C$1))</f>
        <v>0</v>
      </c>
      <c r="I110" s="39">
        <f>IF($C$1="Весь период", SUMIFS(SYS_DB_PARTNERS!$E:$E, SYS_DB_PARTNERS!$A:$A, "Сделка", SYS_DB_PARTNERS!$C:$C, $A110, SYS_DB_PARTNERS!$D:$D, I$3), SUMIFS(SYS_DB_PARTNERS!$E:$E, SYS_DB_PARTNERS!$A:$A, "Сделка", SYS_DB_PARTNERS!$C:$C, $A110, SYS_DB_PARTNERS!$D:$D, I$3, SYS_DB_PARTNERS!$B:$B, $C$1))</f>
        <v>0</v>
      </c>
      <c r="J110" s="39">
        <f>SUM(D110:I110)</f>
        <v>0</v>
      </c>
      <c r="K110" s="39">
        <f>IF($C$1="Весь период", SUMIFS(SYS_DB_PARTNERS!$E:$E, SYS_DB_PARTNERS!$A:$A, "Предоплата", SYS_DB_PARTNERS!$C:$C, $A110), SUMIFS(SYS_DB_PARTNERS!$E:$E, SYS_DB_PARTNERS!$A:$A, "Предоплата", SYS_DB_PARTNERS!$C:$C, $A110, SYS_DB_PARTNERS!$B:$B, $C$1))</f>
        <v>0</v>
      </c>
      <c r="L110" s="39">
        <f>SUMIFS(SYS_DB_PARTNERS!$E:$E, SYS_DB_PARTNERS!$A:$A, "Без сделки", SYS_DB_PARTNERS!$C:$C, $A110)</f>
        <v>0</v>
      </c>
      <c r="M110" s="39" t="str">
        <f ca="1">GetPartnerBrandSplit($A110, $C$1)</f>
        <v/>
      </c>
    </row>
    <row r="111" spans="1:13" x14ac:dyDescent="0.25">
      <c r="A111" s="39" t="s">
        <v>5776</v>
      </c>
      <c r="B111" s="39" t="s">
        <v>19918</v>
      </c>
      <c r="C111" s="39">
        <f>IF($C$1="Весь период", SUMIFS(SYS_DB_PARTNERS!$E:$E, SYS_DB_PARTNERS!$A:$A, "Лид", SYS_DB_PARTNERS!$C:$C, $A111), SUMIFS(SYS_DB_PARTNERS!$E:$E, SYS_DB_PARTNERS!$A:$A, "Лид", SYS_DB_PARTNERS!$C:$C, $A111, SYS_DB_PARTNERS!$B:$B, $C$1))</f>
        <v>0</v>
      </c>
      <c r="D111" s="39">
        <f>IF($C$1="Весь период", SUMIFS(SYS_DB_PARTNERS!$E:$E, SYS_DB_PARTNERS!$A:$A, "Сделка", SYS_DB_PARTNERS!$C:$C, $A111, SYS_DB_PARTNERS!$D:$D, D$3), SUMIFS(SYS_DB_PARTNERS!$E:$E, SYS_DB_PARTNERS!$A:$A, "Сделка", SYS_DB_PARTNERS!$C:$C, $A111, SYS_DB_PARTNERS!$D:$D, D$3, SYS_DB_PARTNERS!$B:$B, $C$1))</f>
        <v>0</v>
      </c>
      <c r="E111" s="39">
        <f>IF($C$1="Весь период", SUMIFS(SYS_DB_PARTNERS!$E:$E, SYS_DB_PARTNERS!$A:$A, "Сделка", SYS_DB_PARTNERS!$C:$C, $A111, SYS_DB_PARTNERS!$D:$D, E$3), SUMIFS(SYS_DB_PARTNERS!$E:$E, SYS_DB_PARTNERS!$A:$A, "Сделка", SYS_DB_PARTNERS!$C:$C, $A111, SYS_DB_PARTNERS!$D:$D, E$3, SYS_DB_PARTNERS!$B:$B, $C$1))</f>
        <v>0</v>
      </c>
      <c r="F111" s="39">
        <f>IF($C$1="Весь период", SUMIFS(SYS_DB_PARTNERS!$E:$E, SYS_DB_PARTNERS!$A:$A, "Сделка", SYS_DB_PARTNERS!$C:$C, $A111, SYS_DB_PARTNERS!$D:$D, F$3), SUMIFS(SYS_DB_PARTNERS!$E:$E, SYS_DB_PARTNERS!$A:$A, "Сделка", SYS_DB_PARTNERS!$C:$C, $A111, SYS_DB_PARTNERS!$D:$D, F$3, SYS_DB_PARTNERS!$B:$B, $C$1))</f>
        <v>0</v>
      </c>
      <c r="G111" s="39">
        <f>IF($C$1="Весь период", SUMIFS(SYS_DB_PARTNERS!$E:$E, SYS_DB_PARTNERS!$A:$A, "Сделка", SYS_DB_PARTNERS!$C:$C, $A111, SYS_DB_PARTNERS!$D:$D, G$3), SUMIFS(SYS_DB_PARTNERS!$E:$E, SYS_DB_PARTNERS!$A:$A, "Сделка", SYS_DB_PARTNERS!$C:$C, $A111, SYS_DB_PARTNERS!$D:$D, G$3, SYS_DB_PARTNERS!$B:$B, $C$1))</f>
        <v>0</v>
      </c>
      <c r="H111" s="39">
        <f>IF($C$1="Весь период", SUMIFS(SYS_DB_PARTNERS!$E:$E, SYS_DB_PARTNERS!$A:$A, "Сделка", SYS_DB_PARTNERS!$C:$C, $A111, SYS_DB_PARTNERS!$D:$D, H$3), SUMIFS(SYS_DB_PARTNERS!$E:$E, SYS_DB_PARTNERS!$A:$A, "Сделка", SYS_DB_PARTNERS!$C:$C, $A111, SYS_DB_PARTNERS!$D:$D, H$3, SYS_DB_PARTNERS!$B:$B, $C$1))</f>
        <v>0</v>
      </c>
      <c r="I111" s="39">
        <f>IF($C$1="Весь период", SUMIFS(SYS_DB_PARTNERS!$E:$E, SYS_DB_PARTNERS!$A:$A, "Сделка", SYS_DB_PARTNERS!$C:$C, $A111, SYS_DB_PARTNERS!$D:$D, I$3), SUMIFS(SYS_DB_PARTNERS!$E:$E, SYS_DB_PARTNERS!$A:$A, "Сделка", SYS_DB_PARTNERS!$C:$C, $A111, SYS_DB_PARTNERS!$D:$D, I$3, SYS_DB_PARTNERS!$B:$B, $C$1))</f>
        <v>0</v>
      </c>
      <c r="J111" s="39">
        <f>SUM(D111:I111)</f>
        <v>0</v>
      </c>
      <c r="K111" s="39">
        <f>IF($C$1="Весь период", SUMIFS(SYS_DB_PARTNERS!$E:$E, SYS_DB_PARTNERS!$A:$A, "Предоплата", SYS_DB_PARTNERS!$C:$C, $A111), SUMIFS(SYS_DB_PARTNERS!$E:$E, SYS_DB_PARTNERS!$A:$A, "Предоплата", SYS_DB_PARTNERS!$C:$C, $A111, SYS_DB_PARTNERS!$B:$B, $C$1))</f>
        <v>0</v>
      </c>
      <c r="L111" s="39">
        <f>SUMIFS(SYS_DB_PARTNERS!$E:$E, SYS_DB_PARTNERS!$A:$A, "Без сделки", SYS_DB_PARTNERS!$C:$C, $A111)</f>
        <v>0</v>
      </c>
      <c r="M111" s="39" t="str">
        <f ca="1">GetPartnerBrandSplit($A111, $C$1)</f>
        <v/>
      </c>
    </row>
    <row r="112" spans="1:13" x14ac:dyDescent="0.25">
      <c r="A112" s="39" t="s">
        <v>5977</v>
      </c>
      <c r="B112" s="39" t="s">
        <v>19918</v>
      </c>
      <c r="C112" s="39">
        <f>IF($C$1="Весь период", SUMIFS(SYS_DB_PARTNERS!$E:$E, SYS_DB_PARTNERS!$A:$A, "Лид", SYS_DB_PARTNERS!$C:$C, $A112), SUMIFS(SYS_DB_PARTNERS!$E:$E, SYS_DB_PARTNERS!$A:$A, "Лид", SYS_DB_PARTNERS!$C:$C, $A112, SYS_DB_PARTNERS!$B:$B, $C$1))</f>
        <v>0</v>
      </c>
      <c r="D112" s="39">
        <f>IF($C$1="Весь период", SUMIFS(SYS_DB_PARTNERS!$E:$E, SYS_DB_PARTNERS!$A:$A, "Сделка", SYS_DB_PARTNERS!$C:$C, $A112, SYS_DB_PARTNERS!$D:$D, D$3), SUMIFS(SYS_DB_PARTNERS!$E:$E, SYS_DB_PARTNERS!$A:$A, "Сделка", SYS_DB_PARTNERS!$C:$C, $A112, SYS_DB_PARTNERS!$D:$D, D$3, SYS_DB_PARTNERS!$B:$B, $C$1))</f>
        <v>1</v>
      </c>
      <c r="E112" s="39">
        <f>IF($C$1="Весь период", SUMIFS(SYS_DB_PARTNERS!$E:$E, SYS_DB_PARTNERS!$A:$A, "Сделка", SYS_DB_PARTNERS!$C:$C, $A112, SYS_DB_PARTNERS!$D:$D, E$3), SUMIFS(SYS_DB_PARTNERS!$E:$E, SYS_DB_PARTNERS!$A:$A, "Сделка", SYS_DB_PARTNERS!$C:$C, $A112, SYS_DB_PARTNERS!$D:$D, E$3, SYS_DB_PARTNERS!$B:$B, $C$1))</f>
        <v>0</v>
      </c>
      <c r="F112" s="39">
        <f>IF($C$1="Весь период", SUMIFS(SYS_DB_PARTNERS!$E:$E, SYS_DB_PARTNERS!$A:$A, "Сделка", SYS_DB_PARTNERS!$C:$C, $A112, SYS_DB_PARTNERS!$D:$D, F$3), SUMIFS(SYS_DB_PARTNERS!$E:$E, SYS_DB_PARTNERS!$A:$A, "Сделка", SYS_DB_PARTNERS!$C:$C, $A112, SYS_DB_PARTNERS!$D:$D, F$3, SYS_DB_PARTNERS!$B:$B, $C$1))</f>
        <v>0</v>
      </c>
      <c r="G112" s="39">
        <f>IF($C$1="Весь период", SUMIFS(SYS_DB_PARTNERS!$E:$E, SYS_DB_PARTNERS!$A:$A, "Сделка", SYS_DB_PARTNERS!$C:$C, $A112, SYS_DB_PARTNERS!$D:$D, G$3), SUMIFS(SYS_DB_PARTNERS!$E:$E, SYS_DB_PARTNERS!$A:$A, "Сделка", SYS_DB_PARTNERS!$C:$C, $A112, SYS_DB_PARTNERS!$D:$D, G$3, SYS_DB_PARTNERS!$B:$B, $C$1))</f>
        <v>0</v>
      </c>
      <c r="H112" s="39">
        <f>IF($C$1="Весь период", SUMIFS(SYS_DB_PARTNERS!$E:$E, SYS_DB_PARTNERS!$A:$A, "Сделка", SYS_DB_PARTNERS!$C:$C, $A112, SYS_DB_PARTNERS!$D:$D, H$3), SUMIFS(SYS_DB_PARTNERS!$E:$E, SYS_DB_PARTNERS!$A:$A, "Сделка", SYS_DB_PARTNERS!$C:$C, $A112, SYS_DB_PARTNERS!$D:$D, H$3, SYS_DB_PARTNERS!$B:$B, $C$1))</f>
        <v>0</v>
      </c>
      <c r="I112" s="39">
        <f>IF($C$1="Весь период", SUMIFS(SYS_DB_PARTNERS!$E:$E, SYS_DB_PARTNERS!$A:$A, "Сделка", SYS_DB_PARTNERS!$C:$C, $A112, SYS_DB_PARTNERS!$D:$D, I$3), SUMIFS(SYS_DB_PARTNERS!$E:$E, SYS_DB_PARTNERS!$A:$A, "Сделка", SYS_DB_PARTNERS!$C:$C, $A112, SYS_DB_PARTNERS!$D:$D, I$3, SYS_DB_PARTNERS!$B:$B, $C$1))</f>
        <v>0</v>
      </c>
      <c r="J112" s="39">
        <f>SUM(D112:I112)</f>
        <v>1</v>
      </c>
      <c r="K112" s="39">
        <f>IF($C$1="Весь период", SUMIFS(SYS_DB_PARTNERS!$E:$E, SYS_DB_PARTNERS!$A:$A, "Предоплата", SYS_DB_PARTNERS!$C:$C, $A112), SUMIFS(SYS_DB_PARTNERS!$E:$E, SYS_DB_PARTNERS!$A:$A, "Предоплата", SYS_DB_PARTNERS!$C:$C, $A112, SYS_DB_PARTNERS!$B:$B, $C$1))</f>
        <v>0</v>
      </c>
      <c r="L112" s="39">
        <f>SUMIFS(SYS_DB_PARTNERS!$E:$E, SYS_DB_PARTNERS!$A:$A, "Без сделки", SYS_DB_PARTNERS!$C:$C, $A112)</f>
        <v>0</v>
      </c>
      <c r="M112" s="39" t="str">
        <f ca="1">GetPartnerBrandSplit($A112, $C$1)</f>
        <v>LADA (1 шт)</v>
      </c>
    </row>
    <row r="113" spans="1:13" x14ac:dyDescent="0.25">
      <c r="A113" s="39" t="s">
        <v>3407</v>
      </c>
      <c r="B113" s="39" t="s">
        <v>19918</v>
      </c>
      <c r="C113" s="39">
        <f>IF($C$1="Весь период", SUMIFS(SYS_DB_PARTNERS!$E:$E, SYS_DB_PARTNERS!$A:$A, "Лид", SYS_DB_PARTNERS!$C:$C, $A113), SUMIFS(SYS_DB_PARTNERS!$E:$E, SYS_DB_PARTNERS!$A:$A, "Лид", SYS_DB_PARTNERS!$C:$C, $A113, SYS_DB_PARTNERS!$B:$B, $C$1))</f>
        <v>0</v>
      </c>
      <c r="D113" s="39">
        <f>IF($C$1="Весь период", SUMIFS(SYS_DB_PARTNERS!$E:$E, SYS_DB_PARTNERS!$A:$A, "Сделка", SYS_DB_PARTNERS!$C:$C, $A113, SYS_DB_PARTNERS!$D:$D, D$3), SUMIFS(SYS_DB_PARTNERS!$E:$E, SYS_DB_PARTNERS!$A:$A, "Сделка", SYS_DB_PARTNERS!$C:$C, $A113, SYS_DB_PARTNERS!$D:$D, D$3, SYS_DB_PARTNERS!$B:$B, $C$1))</f>
        <v>0</v>
      </c>
      <c r="E113" s="39">
        <f>IF($C$1="Весь период", SUMIFS(SYS_DB_PARTNERS!$E:$E, SYS_DB_PARTNERS!$A:$A, "Сделка", SYS_DB_PARTNERS!$C:$C, $A113, SYS_DB_PARTNERS!$D:$D, E$3), SUMIFS(SYS_DB_PARTNERS!$E:$E, SYS_DB_PARTNERS!$A:$A, "Сделка", SYS_DB_PARTNERS!$C:$C, $A113, SYS_DB_PARTNERS!$D:$D, E$3, SYS_DB_PARTNERS!$B:$B, $C$1))</f>
        <v>0</v>
      </c>
      <c r="F113" s="39">
        <f>IF($C$1="Весь период", SUMIFS(SYS_DB_PARTNERS!$E:$E, SYS_DB_PARTNERS!$A:$A, "Сделка", SYS_DB_PARTNERS!$C:$C, $A113, SYS_DB_PARTNERS!$D:$D, F$3), SUMIFS(SYS_DB_PARTNERS!$E:$E, SYS_DB_PARTNERS!$A:$A, "Сделка", SYS_DB_PARTNERS!$C:$C, $A113, SYS_DB_PARTNERS!$D:$D, F$3, SYS_DB_PARTNERS!$B:$B, $C$1))</f>
        <v>0</v>
      </c>
      <c r="G113" s="39">
        <f>IF($C$1="Весь период", SUMIFS(SYS_DB_PARTNERS!$E:$E, SYS_DB_PARTNERS!$A:$A, "Сделка", SYS_DB_PARTNERS!$C:$C, $A113, SYS_DB_PARTNERS!$D:$D, G$3), SUMIFS(SYS_DB_PARTNERS!$E:$E, SYS_DB_PARTNERS!$A:$A, "Сделка", SYS_DB_PARTNERS!$C:$C, $A113, SYS_DB_PARTNERS!$D:$D, G$3, SYS_DB_PARTNERS!$B:$B, $C$1))</f>
        <v>0</v>
      </c>
      <c r="H113" s="39">
        <f>IF($C$1="Весь период", SUMIFS(SYS_DB_PARTNERS!$E:$E, SYS_DB_PARTNERS!$A:$A, "Сделка", SYS_DB_PARTNERS!$C:$C, $A113, SYS_DB_PARTNERS!$D:$D, H$3), SUMIFS(SYS_DB_PARTNERS!$E:$E, SYS_DB_PARTNERS!$A:$A, "Сделка", SYS_DB_PARTNERS!$C:$C, $A113, SYS_DB_PARTNERS!$D:$D, H$3, SYS_DB_PARTNERS!$B:$B, $C$1))</f>
        <v>0</v>
      </c>
      <c r="I113" s="39">
        <f>IF($C$1="Весь период", SUMIFS(SYS_DB_PARTNERS!$E:$E, SYS_DB_PARTNERS!$A:$A, "Сделка", SYS_DB_PARTNERS!$C:$C, $A113, SYS_DB_PARTNERS!$D:$D, I$3), SUMIFS(SYS_DB_PARTNERS!$E:$E, SYS_DB_PARTNERS!$A:$A, "Сделка", SYS_DB_PARTNERS!$C:$C, $A113, SYS_DB_PARTNERS!$D:$D, I$3, SYS_DB_PARTNERS!$B:$B, $C$1))</f>
        <v>0</v>
      </c>
      <c r="J113" s="39">
        <f>SUM(D113:I113)</f>
        <v>0</v>
      </c>
      <c r="K113" s="39">
        <f>IF($C$1="Весь период", SUMIFS(SYS_DB_PARTNERS!$E:$E, SYS_DB_PARTNERS!$A:$A, "Предоплата", SYS_DB_PARTNERS!$C:$C, $A113), SUMIFS(SYS_DB_PARTNERS!$E:$E, SYS_DB_PARTNERS!$A:$A, "Предоплата", SYS_DB_PARTNERS!$C:$C, $A113, SYS_DB_PARTNERS!$B:$B, $C$1))</f>
        <v>0</v>
      </c>
      <c r="L113" s="39">
        <f>SUMIFS(SYS_DB_PARTNERS!$E:$E, SYS_DB_PARTNERS!$A:$A, "Без сделки", SYS_DB_PARTNERS!$C:$C, $A113)</f>
        <v>0</v>
      </c>
      <c r="M113" s="39" t="str">
        <f ca="1">GetPartnerBrandSplit($A113, $C$1)</f>
        <v/>
      </c>
    </row>
    <row r="114" spans="1:13" x14ac:dyDescent="0.25">
      <c r="A114" s="39" t="s">
        <v>1342</v>
      </c>
      <c r="B114" s="39" t="s">
        <v>19918</v>
      </c>
      <c r="C114" s="39">
        <f>IF($C$1="Весь период", SUMIFS(SYS_DB_PARTNERS!$E:$E, SYS_DB_PARTNERS!$A:$A, "Лид", SYS_DB_PARTNERS!$C:$C, $A114), SUMIFS(SYS_DB_PARTNERS!$E:$E, SYS_DB_PARTNERS!$A:$A, "Лид", SYS_DB_PARTNERS!$C:$C, $A114, SYS_DB_PARTNERS!$B:$B, $C$1))</f>
        <v>0</v>
      </c>
      <c r="D114" s="39">
        <f>IF($C$1="Весь период", SUMIFS(SYS_DB_PARTNERS!$E:$E, SYS_DB_PARTNERS!$A:$A, "Сделка", SYS_DB_PARTNERS!$C:$C, $A114, SYS_DB_PARTNERS!$D:$D, D$3), SUMIFS(SYS_DB_PARTNERS!$E:$E, SYS_DB_PARTNERS!$A:$A, "Сделка", SYS_DB_PARTNERS!$C:$C, $A114, SYS_DB_PARTNERS!$D:$D, D$3, SYS_DB_PARTNERS!$B:$B, $C$1))</f>
        <v>0</v>
      </c>
      <c r="E114" s="39">
        <f>IF($C$1="Весь период", SUMIFS(SYS_DB_PARTNERS!$E:$E, SYS_DB_PARTNERS!$A:$A, "Сделка", SYS_DB_PARTNERS!$C:$C, $A114, SYS_DB_PARTNERS!$D:$D, E$3), SUMIFS(SYS_DB_PARTNERS!$E:$E, SYS_DB_PARTNERS!$A:$A, "Сделка", SYS_DB_PARTNERS!$C:$C, $A114, SYS_DB_PARTNERS!$D:$D, E$3, SYS_DB_PARTNERS!$B:$B, $C$1))</f>
        <v>1</v>
      </c>
      <c r="F114" s="39">
        <f>IF($C$1="Весь период", SUMIFS(SYS_DB_PARTNERS!$E:$E, SYS_DB_PARTNERS!$A:$A, "Сделка", SYS_DB_PARTNERS!$C:$C, $A114, SYS_DB_PARTNERS!$D:$D, F$3), SUMIFS(SYS_DB_PARTNERS!$E:$E, SYS_DB_PARTNERS!$A:$A, "Сделка", SYS_DB_PARTNERS!$C:$C, $A114, SYS_DB_PARTNERS!$D:$D, F$3, SYS_DB_PARTNERS!$B:$B, $C$1))</f>
        <v>0</v>
      </c>
      <c r="G114" s="39">
        <f>IF($C$1="Весь период", SUMIFS(SYS_DB_PARTNERS!$E:$E, SYS_DB_PARTNERS!$A:$A, "Сделка", SYS_DB_PARTNERS!$C:$C, $A114, SYS_DB_PARTNERS!$D:$D, G$3), SUMIFS(SYS_DB_PARTNERS!$E:$E, SYS_DB_PARTNERS!$A:$A, "Сделка", SYS_DB_PARTNERS!$C:$C, $A114, SYS_DB_PARTNERS!$D:$D, G$3, SYS_DB_PARTNERS!$B:$B, $C$1))</f>
        <v>0</v>
      </c>
      <c r="H114" s="39">
        <f>IF($C$1="Весь период", SUMIFS(SYS_DB_PARTNERS!$E:$E, SYS_DB_PARTNERS!$A:$A, "Сделка", SYS_DB_PARTNERS!$C:$C, $A114, SYS_DB_PARTNERS!$D:$D, H$3), SUMIFS(SYS_DB_PARTNERS!$E:$E, SYS_DB_PARTNERS!$A:$A, "Сделка", SYS_DB_PARTNERS!$C:$C, $A114, SYS_DB_PARTNERS!$D:$D, H$3, SYS_DB_PARTNERS!$B:$B, $C$1))</f>
        <v>0</v>
      </c>
      <c r="I114" s="39">
        <f>IF($C$1="Весь период", SUMIFS(SYS_DB_PARTNERS!$E:$E, SYS_DB_PARTNERS!$A:$A, "Сделка", SYS_DB_PARTNERS!$C:$C, $A114, SYS_DB_PARTNERS!$D:$D, I$3), SUMIFS(SYS_DB_PARTNERS!$E:$E, SYS_DB_PARTNERS!$A:$A, "Сделка", SYS_DB_PARTNERS!$C:$C, $A114, SYS_DB_PARTNERS!$D:$D, I$3, SYS_DB_PARTNERS!$B:$B, $C$1))</f>
        <v>0</v>
      </c>
      <c r="J114" s="39">
        <f>SUM(D114:I114)</f>
        <v>1</v>
      </c>
      <c r="K114" s="39">
        <f>IF($C$1="Весь период", SUMIFS(SYS_DB_PARTNERS!$E:$E, SYS_DB_PARTNERS!$A:$A, "Предоплата", SYS_DB_PARTNERS!$C:$C, $A114), SUMIFS(SYS_DB_PARTNERS!$E:$E, SYS_DB_PARTNERS!$A:$A, "Предоплата", SYS_DB_PARTNERS!$C:$C, $A114, SYS_DB_PARTNERS!$B:$B, $C$1))</f>
        <v>1</v>
      </c>
      <c r="L114" s="39">
        <f>SUMIFS(SYS_DB_PARTNERS!$E:$E, SYS_DB_PARTNERS!$A:$A, "Без сделки", SYS_DB_PARTNERS!$C:$C, $A114)</f>
        <v>0</v>
      </c>
      <c r="M114" s="39" t="str">
        <f ca="1">GetPartnerBrandSplit($A114, $C$1)</f>
        <v>SOUEAST (1 шт)</v>
      </c>
    </row>
    <row r="115" spans="1:13" x14ac:dyDescent="0.25">
      <c r="A115" s="39" t="s">
        <v>2252</v>
      </c>
      <c r="B115" s="39" t="s">
        <v>19918</v>
      </c>
      <c r="C115" s="39">
        <f>IF($C$1="Весь период", SUMIFS(SYS_DB_PARTNERS!$E:$E, SYS_DB_PARTNERS!$A:$A, "Лид", SYS_DB_PARTNERS!$C:$C, $A115), SUMIFS(SYS_DB_PARTNERS!$E:$E, SYS_DB_PARTNERS!$A:$A, "Лид", SYS_DB_PARTNERS!$C:$C, $A115, SYS_DB_PARTNERS!$B:$B, $C$1))</f>
        <v>0</v>
      </c>
      <c r="D115" s="39">
        <f>IF($C$1="Весь период", SUMIFS(SYS_DB_PARTNERS!$E:$E, SYS_DB_PARTNERS!$A:$A, "Сделка", SYS_DB_PARTNERS!$C:$C, $A115, SYS_DB_PARTNERS!$D:$D, D$3), SUMIFS(SYS_DB_PARTNERS!$E:$E, SYS_DB_PARTNERS!$A:$A, "Сделка", SYS_DB_PARTNERS!$C:$C, $A115, SYS_DB_PARTNERS!$D:$D, D$3, SYS_DB_PARTNERS!$B:$B, $C$1))</f>
        <v>0</v>
      </c>
      <c r="E115" s="39">
        <f>IF($C$1="Весь период", SUMIFS(SYS_DB_PARTNERS!$E:$E, SYS_DB_PARTNERS!$A:$A, "Сделка", SYS_DB_PARTNERS!$C:$C, $A115, SYS_DB_PARTNERS!$D:$D, E$3), SUMIFS(SYS_DB_PARTNERS!$E:$E, SYS_DB_PARTNERS!$A:$A, "Сделка", SYS_DB_PARTNERS!$C:$C, $A115, SYS_DB_PARTNERS!$D:$D, E$3, SYS_DB_PARTNERS!$B:$B, $C$1))</f>
        <v>0</v>
      </c>
      <c r="F115" s="39">
        <f>IF($C$1="Весь период", SUMIFS(SYS_DB_PARTNERS!$E:$E, SYS_DB_PARTNERS!$A:$A, "Сделка", SYS_DB_PARTNERS!$C:$C, $A115, SYS_DB_PARTNERS!$D:$D, F$3), SUMIFS(SYS_DB_PARTNERS!$E:$E, SYS_DB_PARTNERS!$A:$A, "Сделка", SYS_DB_PARTNERS!$C:$C, $A115, SYS_DB_PARTNERS!$D:$D, F$3, SYS_DB_PARTNERS!$B:$B, $C$1))</f>
        <v>0</v>
      </c>
      <c r="G115" s="39">
        <f>IF($C$1="Весь период", SUMIFS(SYS_DB_PARTNERS!$E:$E, SYS_DB_PARTNERS!$A:$A, "Сделка", SYS_DB_PARTNERS!$C:$C, $A115, SYS_DB_PARTNERS!$D:$D, G$3), SUMIFS(SYS_DB_PARTNERS!$E:$E, SYS_DB_PARTNERS!$A:$A, "Сделка", SYS_DB_PARTNERS!$C:$C, $A115, SYS_DB_PARTNERS!$D:$D, G$3, SYS_DB_PARTNERS!$B:$B, $C$1))</f>
        <v>0</v>
      </c>
      <c r="H115" s="39">
        <f>IF($C$1="Весь период", SUMIFS(SYS_DB_PARTNERS!$E:$E, SYS_DB_PARTNERS!$A:$A, "Сделка", SYS_DB_PARTNERS!$C:$C, $A115, SYS_DB_PARTNERS!$D:$D, H$3), SUMIFS(SYS_DB_PARTNERS!$E:$E, SYS_DB_PARTNERS!$A:$A, "Сделка", SYS_DB_PARTNERS!$C:$C, $A115, SYS_DB_PARTNERS!$D:$D, H$3, SYS_DB_PARTNERS!$B:$B, $C$1))</f>
        <v>0</v>
      </c>
      <c r="I115" s="39">
        <f>IF($C$1="Весь период", SUMIFS(SYS_DB_PARTNERS!$E:$E, SYS_DB_PARTNERS!$A:$A, "Сделка", SYS_DB_PARTNERS!$C:$C, $A115, SYS_DB_PARTNERS!$D:$D, I$3), SUMIFS(SYS_DB_PARTNERS!$E:$E, SYS_DB_PARTNERS!$A:$A, "Сделка", SYS_DB_PARTNERS!$C:$C, $A115, SYS_DB_PARTNERS!$D:$D, I$3, SYS_DB_PARTNERS!$B:$B, $C$1))</f>
        <v>1</v>
      </c>
      <c r="J115" s="39">
        <f>SUM(D115:I115)</f>
        <v>1</v>
      </c>
      <c r="K115" s="39">
        <f>IF($C$1="Весь период", SUMIFS(SYS_DB_PARTNERS!$E:$E, SYS_DB_PARTNERS!$A:$A, "Предоплата", SYS_DB_PARTNERS!$C:$C, $A115), SUMIFS(SYS_DB_PARTNERS!$E:$E, SYS_DB_PARTNERS!$A:$A, "Предоплата", SYS_DB_PARTNERS!$C:$C, $A115, SYS_DB_PARTNERS!$B:$B, $C$1))</f>
        <v>0</v>
      </c>
      <c r="L115" s="39">
        <f>SUMIFS(SYS_DB_PARTNERS!$E:$E, SYS_DB_PARTNERS!$A:$A, "Без сделки", SYS_DB_PARTNERS!$C:$C, $A115)</f>
        <v>0</v>
      </c>
      <c r="M115" s="39" t="str">
        <f ca="1">GetPartnerBrandSplit($A115, $C$1)</f>
        <v>LADA (1 шт)</v>
      </c>
    </row>
    <row r="116" spans="1:13" x14ac:dyDescent="0.25">
      <c r="A116" s="39" t="s">
        <v>2268</v>
      </c>
      <c r="B116" s="39" t="s">
        <v>19918</v>
      </c>
      <c r="C116" s="39">
        <f>IF($C$1="Весь период", SUMIFS(SYS_DB_PARTNERS!$E:$E, SYS_DB_PARTNERS!$A:$A, "Лид", SYS_DB_PARTNERS!$C:$C, $A116), SUMIFS(SYS_DB_PARTNERS!$E:$E, SYS_DB_PARTNERS!$A:$A, "Лид", SYS_DB_PARTNERS!$C:$C, $A116, SYS_DB_PARTNERS!$B:$B, $C$1))</f>
        <v>0</v>
      </c>
      <c r="D116" s="39">
        <f>IF($C$1="Весь период", SUMIFS(SYS_DB_PARTNERS!$E:$E, SYS_DB_PARTNERS!$A:$A, "Сделка", SYS_DB_PARTNERS!$C:$C, $A116, SYS_DB_PARTNERS!$D:$D, D$3), SUMIFS(SYS_DB_PARTNERS!$E:$E, SYS_DB_PARTNERS!$A:$A, "Сделка", SYS_DB_PARTNERS!$C:$C, $A116, SYS_DB_PARTNERS!$D:$D, D$3, SYS_DB_PARTNERS!$B:$B, $C$1))</f>
        <v>0</v>
      </c>
      <c r="E116" s="39">
        <f>IF($C$1="Весь период", SUMIFS(SYS_DB_PARTNERS!$E:$E, SYS_DB_PARTNERS!$A:$A, "Сделка", SYS_DB_PARTNERS!$C:$C, $A116, SYS_DB_PARTNERS!$D:$D, E$3), SUMIFS(SYS_DB_PARTNERS!$E:$E, SYS_DB_PARTNERS!$A:$A, "Сделка", SYS_DB_PARTNERS!$C:$C, $A116, SYS_DB_PARTNERS!$D:$D, E$3, SYS_DB_PARTNERS!$B:$B, $C$1))</f>
        <v>0</v>
      </c>
      <c r="F116" s="39">
        <f>IF($C$1="Весь период", SUMIFS(SYS_DB_PARTNERS!$E:$E, SYS_DB_PARTNERS!$A:$A, "Сделка", SYS_DB_PARTNERS!$C:$C, $A116, SYS_DB_PARTNERS!$D:$D, F$3), SUMIFS(SYS_DB_PARTNERS!$E:$E, SYS_DB_PARTNERS!$A:$A, "Сделка", SYS_DB_PARTNERS!$C:$C, $A116, SYS_DB_PARTNERS!$D:$D, F$3, SYS_DB_PARTNERS!$B:$B, $C$1))</f>
        <v>0</v>
      </c>
      <c r="G116" s="39">
        <f>IF($C$1="Весь период", SUMIFS(SYS_DB_PARTNERS!$E:$E, SYS_DB_PARTNERS!$A:$A, "Сделка", SYS_DB_PARTNERS!$C:$C, $A116, SYS_DB_PARTNERS!$D:$D, G$3), SUMIFS(SYS_DB_PARTNERS!$E:$E, SYS_DB_PARTNERS!$A:$A, "Сделка", SYS_DB_PARTNERS!$C:$C, $A116, SYS_DB_PARTNERS!$D:$D, G$3, SYS_DB_PARTNERS!$B:$B, $C$1))</f>
        <v>0</v>
      </c>
      <c r="H116" s="39">
        <f>IF($C$1="Весь период", SUMIFS(SYS_DB_PARTNERS!$E:$E, SYS_DB_PARTNERS!$A:$A, "Сделка", SYS_DB_PARTNERS!$C:$C, $A116, SYS_DB_PARTNERS!$D:$D, H$3), SUMIFS(SYS_DB_PARTNERS!$E:$E, SYS_DB_PARTNERS!$A:$A, "Сделка", SYS_DB_PARTNERS!$C:$C, $A116, SYS_DB_PARTNERS!$D:$D, H$3, SYS_DB_PARTNERS!$B:$B, $C$1))</f>
        <v>0</v>
      </c>
      <c r="I116" s="39">
        <f>IF($C$1="Весь период", SUMIFS(SYS_DB_PARTNERS!$E:$E, SYS_DB_PARTNERS!$A:$A, "Сделка", SYS_DB_PARTNERS!$C:$C, $A116, SYS_DB_PARTNERS!$D:$D, I$3), SUMIFS(SYS_DB_PARTNERS!$E:$E, SYS_DB_PARTNERS!$A:$A, "Сделка", SYS_DB_PARTNERS!$C:$C, $A116, SYS_DB_PARTNERS!$D:$D, I$3, SYS_DB_PARTNERS!$B:$B, $C$1))</f>
        <v>0</v>
      </c>
      <c r="J116" s="39">
        <f>SUM(D116:I116)</f>
        <v>0</v>
      </c>
      <c r="K116" s="39">
        <f>IF($C$1="Весь период", SUMIFS(SYS_DB_PARTNERS!$E:$E, SYS_DB_PARTNERS!$A:$A, "Предоплата", SYS_DB_PARTNERS!$C:$C, $A116), SUMIFS(SYS_DB_PARTNERS!$E:$E, SYS_DB_PARTNERS!$A:$A, "Предоплата", SYS_DB_PARTNERS!$C:$C, $A116, SYS_DB_PARTNERS!$B:$B, $C$1))</f>
        <v>0</v>
      </c>
      <c r="L116" s="39">
        <f>SUMIFS(SYS_DB_PARTNERS!$E:$E, SYS_DB_PARTNERS!$A:$A, "Без сделки", SYS_DB_PARTNERS!$C:$C, $A116)</f>
        <v>0</v>
      </c>
      <c r="M116" s="39" t="str">
        <f ca="1">GetPartnerBrandSplit($A116, $C$1)</f>
        <v/>
      </c>
    </row>
    <row r="117" spans="1:13" x14ac:dyDescent="0.25">
      <c r="A117" s="39" t="s">
        <v>3621</v>
      </c>
      <c r="B117" s="39" t="s">
        <v>19918</v>
      </c>
      <c r="C117" s="39">
        <f>IF($C$1="Весь период", SUMIFS(SYS_DB_PARTNERS!$E:$E, SYS_DB_PARTNERS!$A:$A, "Лид", SYS_DB_PARTNERS!$C:$C, $A117), SUMIFS(SYS_DB_PARTNERS!$E:$E, SYS_DB_PARTNERS!$A:$A, "Лид", SYS_DB_PARTNERS!$C:$C, $A117, SYS_DB_PARTNERS!$B:$B, $C$1))</f>
        <v>0</v>
      </c>
      <c r="D117" s="39">
        <f>IF($C$1="Весь период", SUMIFS(SYS_DB_PARTNERS!$E:$E, SYS_DB_PARTNERS!$A:$A, "Сделка", SYS_DB_PARTNERS!$C:$C, $A117, SYS_DB_PARTNERS!$D:$D, D$3), SUMIFS(SYS_DB_PARTNERS!$E:$E, SYS_DB_PARTNERS!$A:$A, "Сделка", SYS_DB_PARTNERS!$C:$C, $A117, SYS_DB_PARTNERS!$D:$D, D$3, SYS_DB_PARTNERS!$B:$B, $C$1))</f>
        <v>0</v>
      </c>
      <c r="E117" s="39">
        <f>IF($C$1="Весь период", SUMIFS(SYS_DB_PARTNERS!$E:$E, SYS_DB_PARTNERS!$A:$A, "Сделка", SYS_DB_PARTNERS!$C:$C, $A117, SYS_DB_PARTNERS!$D:$D, E$3), SUMIFS(SYS_DB_PARTNERS!$E:$E, SYS_DB_PARTNERS!$A:$A, "Сделка", SYS_DB_PARTNERS!$C:$C, $A117, SYS_DB_PARTNERS!$D:$D, E$3, SYS_DB_PARTNERS!$B:$B, $C$1))</f>
        <v>0</v>
      </c>
      <c r="F117" s="39">
        <f>IF($C$1="Весь период", SUMIFS(SYS_DB_PARTNERS!$E:$E, SYS_DB_PARTNERS!$A:$A, "Сделка", SYS_DB_PARTNERS!$C:$C, $A117, SYS_DB_PARTNERS!$D:$D, F$3), SUMIFS(SYS_DB_PARTNERS!$E:$E, SYS_DB_PARTNERS!$A:$A, "Сделка", SYS_DB_PARTNERS!$C:$C, $A117, SYS_DB_PARTNERS!$D:$D, F$3, SYS_DB_PARTNERS!$B:$B, $C$1))</f>
        <v>0</v>
      </c>
      <c r="G117" s="39">
        <f>IF($C$1="Весь период", SUMIFS(SYS_DB_PARTNERS!$E:$E, SYS_DB_PARTNERS!$A:$A, "Сделка", SYS_DB_PARTNERS!$C:$C, $A117, SYS_DB_PARTNERS!$D:$D, G$3), SUMIFS(SYS_DB_PARTNERS!$E:$E, SYS_DB_PARTNERS!$A:$A, "Сделка", SYS_DB_PARTNERS!$C:$C, $A117, SYS_DB_PARTNERS!$D:$D, G$3, SYS_DB_PARTNERS!$B:$B, $C$1))</f>
        <v>0</v>
      </c>
      <c r="H117" s="39">
        <f>IF($C$1="Весь период", SUMIFS(SYS_DB_PARTNERS!$E:$E, SYS_DB_PARTNERS!$A:$A, "Сделка", SYS_DB_PARTNERS!$C:$C, $A117, SYS_DB_PARTNERS!$D:$D, H$3), SUMIFS(SYS_DB_PARTNERS!$E:$E, SYS_DB_PARTNERS!$A:$A, "Сделка", SYS_DB_PARTNERS!$C:$C, $A117, SYS_DB_PARTNERS!$D:$D, H$3, SYS_DB_PARTNERS!$B:$B, $C$1))</f>
        <v>0</v>
      </c>
      <c r="I117" s="39">
        <f>IF($C$1="Весь период", SUMIFS(SYS_DB_PARTNERS!$E:$E, SYS_DB_PARTNERS!$A:$A, "Сделка", SYS_DB_PARTNERS!$C:$C, $A117, SYS_DB_PARTNERS!$D:$D, I$3), SUMIFS(SYS_DB_PARTNERS!$E:$E, SYS_DB_PARTNERS!$A:$A, "Сделка", SYS_DB_PARTNERS!$C:$C, $A117, SYS_DB_PARTNERS!$D:$D, I$3, SYS_DB_PARTNERS!$B:$B, $C$1))</f>
        <v>0</v>
      </c>
      <c r="J117" s="39">
        <f>SUM(D117:I117)</f>
        <v>0</v>
      </c>
      <c r="K117" s="39">
        <f>IF($C$1="Весь период", SUMIFS(SYS_DB_PARTNERS!$E:$E, SYS_DB_PARTNERS!$A:$A, "Предоплата", SYS_DB_PARTNERS!$C:$C, $A117), SUMIFS(SYS_DB_PARTNERS!$E:$E, SYS_DB_PARTNERS!$A:$A, "Предоплата", SYS_DB_PARTNERS!$C:$C, $A117, SYS_DB_PARTNERS!$B:$B, $C$1))</f>
        <v>0</v>
      </c>
      <c r="L117" s="39">
        <f>SUMIFS(SYS_DB_PARTNERS!$E:$E, SYS_DB_PARTNERS!$A:$A, "Без сделки", SYS_DB_PARTNERS!$C:$C, $A117)</f>
        <v>0</v>
      </c>
      <c r="M117" s="39" t="str">
        <f ca="1">GetPartnerBrandSplit($A117, $C$1)</f>
        <v/>
      </c>
    </row>
    <row r="118" spans="1:13" x14ac:dyDescent="0.25">
      <c r="A118" s="39" t="s">
        <v>256</v>
      </c>
      <c r="B118" s="39" t="s">
        <v>19918</v>
      </c>
      <c r="C118" s="39">
        <f>IF($C$1="Весь период", SUMIFS(SYS_DB_PARTNERS!$E:$E, SYS_DB_PARTNERS!$A:$A, "Лид", SYS_DB_PARTNERS!$C:$C, $A118), SUMIFS(SYS_DB_PARTNERS!$E:$E, SYS_DB_PARTNERS!$A:$A, "Лид", SYS_DB_PARTNERS!$C:$C, $A118, SYS_DB_PARTNERS!$B:$B, $C$1))</f>
        <v>0</v>
      </c>
      <c r="D118" s="39">
        <f>IF($C$1="Весь период", SUMIFS(SYS_DB_PARTNERS!$E:$E, SYS_DB_PARTNERS!$A:$A, "Сделка", SYS_DB_PARTNERS!$C:$C, $A118, SYS_DB_PARTNERS!$D:$D, D$3), SUMIFS(SYS_DB_PARTNERS!$E:$E, SYS_DB_PARTNERS!$A:$A, "Сделка", SYS_DB_PARTNERS!$C:$C, $A118, SYS_DB_PARTNERS!$D:$D, D$3, SYS_DB_PARTNERS!$B:$B, $C$1))</f>
        <v>1</v>
      </c>
      <c r="E118" s="39">
        <f>IF($C$1="Весь период", SUMIFS(SYS_DB_PARTNERS!$E:$E, SYS_DB_PARTNERS!$A:$A, "Сделка", SYS_DB_PARTNERS!$C:$C, $A118, SYS_DB_PARTNERS!$D:$D, E$3), SUMIFS(SYS_DB_PARTNERS!$E:$E, SYS_DB_PARTNERS!$A:$A, "Сделка", SYS_DB_PARTNERS!$C:$C, $A118, SYS_DB_PARTNERS!$D:$D, E$3, SYS_DB_PARTNERS!$B:$B, $C$1))</f>
        <v>0</v>
      </c>
      <c r="F118" s="39">
        <f>IF($C$1="Весь период", SUMIFS(SYS_DB_PARTNERS!$E:$E, SYS_DB_PARTNERS!$A:$A, "Сделка", SYS_DB_PARTNERS!$C:$C, $A118, SYS_DB_PARTNERS!$D:$D, F$3), SUMIFS(SYS_DB_PARTNERS!$E:$E, SYS_DB_PARTNERS!$A:$A, "Сделка", SYS_DB_PARTNERS!$C:$C, $A118, SYS_DB_PARTNERS!$D:$D, F$3, SYS_DB_PARTNERS!$B:$B, $C$1))</f>
        <v>0</v>
      </c>
      <c r="G118" s="39">
        <f>IF($C$1="Весь период", SUMIFS(SYS_DB_PARTNERS!$E:$E, SYS_DB_PARTNERS!$A:$A, "Сделка", SYS_DB_PARTNERS!$C:$C, $A118, SYS_DB_PARTNERS!$D:$D, G$3), SUMIFS(SYS_DB_PARTNERS!$E:$E, SYS_DB_PARTNERS!$A:$A, "Сделка", SYS_DB_PARTNERS!$C:$C, $A118, SYS_DB_PARTNERS!$D:$D, G$3, SYS_DB_PARTNERS!$B:$B, $C$1))</f>
        <v>0</v>
      </c>
      <c r="H118" s="39">
        <f>IF($C$1="Весь период", SUMIFS(SYS_DB_PARTNERS!$E:$E, SYS_DB_PARTNERS!$A:$A, "Сделка", SYS_DB_PARTNERS!$C:$C, $A118, SYS_DB_PARTNERS!$D:$D, H$3), SUMIFS(SYS_DB_PARTNERS!$E:$E, SYS_DB_PARTNERS!$A:$A, "Сделка", SYS_DB_PARTNERS!$C:$C, $A118, SYS_DB_PARTNERS!$D:$D, H$3, SYS_DB_PARTNERS!$B:$B, $C$1))</f>
        <v>0</v>
      </c>
      <c r="I118" s="39">
        <f>IF($C$1="Весь период", SUMIFS(SYS_DB_PARTNERS!$E:$E, SYS_DB_PARTNERS!$A:$A, "Сделка", SYS_DB_PARTNERS!$C:$C, $A118, SYS_DB_PARTNERS!$D:$D, I$3), SUMIFS(SYS_DB_PARTNERS!$E:$E, SYS_DB_PARTNERS!$A:$A, "Сделка", SYS_DB_PARTNERS!$C:$C, $A118, SYS_DB_PARTNERS!$D:$D, I$3, SYS_DB_PARTNERS!$B:$B, $C$1))</f>
        <v>0</v>
      </c>
      <c r="J118" s="39">
        <f>SUM(D118:I118)</f>
        <v>1</v>
      </c>
      <c r="K118" s="39">
        <f>IF($C$1="Весь период", SUMIFS(SYS_DB_PARTNERS!$E:$E, SYS_DB_PARTNERS!$A:$A, "Предоплата", SYS_DB_PARTNERS!$C:$C, $A118), SUMIFS(SYS_DB_PARTNERS!$E:$E, SYS_DB_PARTNERS!$A:$A, "Предоплата", SYS_DB_PARTNERS!$C:$C, $A118, SYS_DB_PARTNERS!$B:$B, $C$1))</f>
        <v>0</v>
      </c>
      <c r="L118" s="39">
        <f>SUMIFS(SYS_DB_PARTNERS!$E:$E, SYS_DB_PARTNERS!$A:$A, "Без сделки", SYS_DB_PARTNERS!$C:$C, $A118)</f>
        <v>0</v>
      </c>
      <c r="M118" s="39" t="str">
        <f ca="1">GetPartnerBrandSplit($A118, $C$1)</f>
        <v>LADA (1 шт)</v>
      </c>
    </row>
    <row r="119" spans="1:13" x14ac:dyDescent="0.25">
      <c r="A119" s="39" t="s">
        <v>3741</v>
      </c>
      <c r="B119" s="39" t="s">
        <v>19918</v>
      </c>
      <c r="C119" s="39">
        <f>IF($C$1="Весь период", SUMIFS(SYS_DB_PARTNERS!$E:$E, SYS_DB_PARTNERS!$A:$A, "Лид", SYS_DB_PARTNERS!$C:$C, $A119), SUMIFS(SYS_DB_PARTNERS!$E:$E, SYS_DB_PARTNERS!$A:$A, "Лид", SYS_DB_PARTNERS!$C:$C, $A119, SYS_DB_PARTNERS!$B:$B, $C$1))</f>
        <v>0</v>
      </c>
      <c r="D119" s="39">
        <f>IF($C$1="Весь период", SUMIFS(SYS_DB_PARTNERS!$E:$E, SYS_DB_PARTNERS!$A:$A, "Сделка", SYS_DB_PARTNERS!$C:$C, $A119, SYS_DB_PARTNERS!$D:$D, D$3), SUMIFS(SYS_DB_PARTNERS!$E:$E, SYS_DB_PARTNERS!$A:$A, "Сделка", SYS_DB_PARTNERS!$C:$C, $A119, SYS_DB_PARTNERS!$D:$D, D$3, SYS_DB_PARTNERS!$B:$B, $C$1))</f>
        <v>0</v>
      </c>
      <c r="E119" s="39">
        <f>IF($C$1="Весь период", SUMIFS(SYS_DB_PARTNERS!$E:$E, SYS_DB_PARTNERS!$A:$A, "Сделка", SYS_DB_PARTNERS!$C:$C, $A119, SYS_DB_PARTNERS!$D:$D, E$3), SUMIFS(SYS_DB_PARTNERS!$E:$E, SYS_DB_PARTNERS!$A:$A, "Сделка", SYS_DB_PARTNERS!$C:$C, $A119, SYS_DB_PARTNERS!$D:$D, E$3, SYS_DB_PARTNERS!$B:$B, $C$1))</f>
        <v>0</v>
      </c>
      <c r="F119" s="39">
        <f>IF($C$1="Весь период", SUMIFS(SYS_DB_PARTNERS!$E:$E, SYS_DB_PARTNERS!$A:$A, "Сделка", SYS_DB_PARTNERS!$C:$C, $A119, SYS_DB_PARTNERS!$D:$D, F$3), SUMIFS(SYS_DB_PARTNERS!$E:$E, SYS_DB_PARTNERS!$A:$A, "Сделка", SYS_DB_PARTNERS!$C:$C, $A119, SYS_DB_PARTNERS!$D:$D, F$3, SYS_DB_PARTNERS!$B:$B, $C$1))</f>
        <v>0</v>
      </c>
      <c r="G119" s="39">
        <f>IF($C$1="Весь период", SUMIFS(SYS_DB_PARTNERS!$E:$E, SYS_DB_PARTNERS!$A:$A, "Сделка", SYS_DB_PARTNERS!$C:$C, $A119, SYS_DB_PARTNERS!$D:$D, G$3), SUMIFS(SYS_DB_PARTNERS!$E:$E, SYS_DB_PARTNERS!$A:$A, "Сделка", SYS_DB_PARTNERS!$C:$C, $A119, SYS_DB_PARTNERS!$D:$D, G$3, SYS_DB_PARTNERS!$B:$B, $C$1))</f>
        <v>0</v>
      </c>
      <c r="H119" s="39">
        <f>IF($C$1="Весь период", SUMIFS(SYS_DB_PARTNERS!$E:$E, SYS_DB_PARTNERS!$A:$A, "Сделка", SYS_DB_PARTNERS!$C:$C, $A119, SYS_DB_PARTNERS!$D:$D, H$3), SUMIFS(SYS_DB_PARTNERS!$E:$E, SYS_DB_PARTNERS!$A:$A, "Сделка", SYS_DB_PARTNERS!$C:$C, $A119, SYS_DB_PARTNERS!$D:$D, H$3, SYS_DB_PARTNERS!$B:$B, $C$1))</f>
        <v>0</v>
      </c>
      <c r="I119" s="39">
        <f>IF($C$1="Весь период", SUMIFS(SYS_DB_PARTNERS!$E:$E, SYS_DB_PARTNERS!$A:$A, "Сделка", SYS_DB_PARTNERS!$C:$C, $A119, SYS_DB_PARTNERS!$D:$D, I$3), SUMIFS(SYS_DB_PARTNERS!$E:$E, SYS_DB_PARTNERS!$A:$A, "Сделка", SYS_DB_PARTNERS!$C:$C, $A119, SYS_DB_PARTNERS!$D:$D, I$3, SYS_DB_PARTNERS!$B:$B, $C$1))</f>
        <v>0</v>
      </c>
      <c r="J119" s="39">
        <f>SUM(D119:I119)</f>
        <v>0</v>
      </c>
      <c r="K119" s="39">
        <f>IF($C$1="Весь период", SUMIFS(SYS_DB_PARTNERS!$E:$E, SYS_DB_PARTNERS!$A:$A, "Предоплата", SYS_DB_PARTNERS!$C:$C, $A119), SUMIFS(SYS_DB_PARTNERS!$E:$E, SYS_DB_PARTNERS!$A:$A, "Предоплата", SYS_DB_PARTNERS!$C:$C, $A119, SYS_DB_PARTNERS!$B:$B, $C$1))</f>
        <v>0</v>
      </c>
      <c r="L119" s="39">
        <f>SUMIFS(SYS_DB_PARTNERS!$E:$E, SYS_DB_PARTNERS!$A:$A, "Без сделки", SYS_DB_PARTNERS!$C:$C, $A119)</f>
        <v>0</v>
      </c>
      <c r="M119" s="39" t="str">
        <f ca="1">GetPartnerBrandSplit($A119, $C$1)</f>
        <v/>
      </c>
    </row>
    <row r="120" spans="1:13" x14ac:dyDescent="0.25">
      <c r="A120" s="39" t="s">
        <v>3766</v>
      </c>
      <c r="B120" s="39" t="s">
        <v>19918</v>
      </c>
      <c r="C120" s="39">
        <f>IF($C$1="Весь период", SUMIFS(SYS_DB_PARTNERS!$E:$E, SYS_DB_PARTNERS!$A:$A, "Лид", SYS_DB_PARTNERS!$C:$C, $A120), SUMIFS(SYS_DB_PARTNERS!$E:$E, SYS_DB_PARTNERS!$A:$A, "Лид", SYS_DB_PARTNERS!$C:$C, $A120, SYS_DB_PARTNERS!$B:$B, $C$1))</f>
        <v>0</v>
      </c>
      <c r="D120" s="39">
        <f>IF($C$1="Весь период", SUMIFS(SYS_DB_PARTNERS!$E:$E, SYS_DB_PARTNERS!$A:$A, "Сделка", SYS_DB_PARTNERS!$C:$C, $A120, SYS_DB_PARTNERS!$D:$D, D$3), SUMIFS(SYS_DB_PARTNERS!$E:$E, SYS_DB_PARTNERS!$A:$A, "Сделка", SYS_DB_PARTNERS!$C:$C, $A120, SYS_DB_PARTNERS!$D:$D, D$3, SYS_DB_PARTNERS!$B:$B, $C$1))</f>
        <v>0</v>
      </c>
      <c r="E120" s="39">
        <f>IF($C$1="Весь период", SUMIFS(SYS_DB_PARTNERS!$E:$E, SYS_DB_PARTNERS!$A:$A, "Сделка", SYS_DB_PARTNERS!$C:$C, $A120, SYS_DB_PARTNERS!$D:$D, E$3), SUMIFS(SYS_DB_PARTNERS!$E:$E, SYS_DB_PARTNERS!$A:$A, "Сделка", SYS_DB_PARTNERS!$C:$C, $A120, SYS_DB_PARTNERS!$D:$D, E$3, SYS_DB_PARTNERS!$B:$B, $C$1))</f>
        <v>0</v>
      </c>
      <c r="F120" s="39">
        <f>IF($C$1="Весь период", SUMIFS(SYS_DB_PARTNERS!$E:$E, SYS_DB_PARTNERS!$A:$A, "Сделка", SYS_DB_PARTNERS!$C:$C, $A120, SYS_DB_PARTNERS!$D:$D, F$3), SUMIFS(SYS_DB_PARTNERS!$E:$E, SYS_DB_PARTNERS!$A:$A, "Сделка", SYS_DB_PARTNERS!$C:$C, $A120, SYS_DB_PARTNERS!$D:$D, F$3, SYS_DB_PARTNERS!$B:$B, $C$1))</f>
        <v>0</v>
      </c>
      <c r="G120" s="39">
        <f>IF($C$1="Весь период", SUMIFS(SYS_DB_PARTNERS!$E:$E, SYS_DB_PARTNERS!$A:$A, "Сделка", SYS_DB_PARTNERS!$C:$C, $A120, SYS_DB_PARTNERS!$D:$D, G$3), SUMIFS(SYS_DB_PARTNERS!$E:$E, SYS_DB_PARTNERS!$A:$A, "Сделка", SYS_DB_PARTNERS!$C:$C, $A120, SYS_DB_PARTNERS!$D:$D, G$3, SYS_DB_PARTNERS!$B:$B, $C$1))</f>
        <v>0</v>
      </c>
      <c r="H120" s="39">
        <f>IF($C$1="Весь период", SUMIFS(SYS_DB_PARTNERS!$E:$E, SYS_DB_PARTNERS!$A:$A, "Сделка", SYS_DB_PARTNERS!$C:$C, $A120, SYS_DB_PARTNERS!$D:$D, H$3), SUMIFS(SYS_DB_PARTNERS!$E:$E, SYS_DB_PARTNERS!$A:$A, "Сделка", SYS_DB_PARTNERS!$C:$C, $A120, SYS_DB_PARTNERS!$D:$D, H$3, SYS_DB_PARTNERS!$B:$B, $C$1))</f>
        <v>0</v>
      </c>
      <c r="I120" s="39">
        <f>IF($C$1="Весь период", SUMIFS(SYS_DB_PARTNERS!$E:$E, SYS_DB_PARTNERS!$A:$A, "Сделка", SYS_DB_PARTNERS!$C:$C, $A120, SYS_DB_PARTNERS!$D:$D, I$3), SUMIFS(SYS_DB_PARTNERS!$E:$E, SYS_DB_PARTNERS!$A:$A, "Сделка", SYS_DB_PARTNERS!$C:$C, $A120, SYS_DB_PARTNERS!$D:$D, I$3, SYS_DB_PARTNERS!$B:$B, $C$1))</f>
        <v>0</v>
      </c>
      <c r="J120" s="39">
        <f>SUM(D120:I120)</f>
        <v>0</v>
      </c>
      <c r="K120" s="39">
        <f>IF($C$1="Весь период", SUMIFS(SYS_DB_PARTNERS!$E:$E, SYS_DB_PARTNERS!$A:$A, "Предоплата", SYS_DB_PARTNERS!$C:$C, $A120), SUMIFS(SYS_DB_PARTNERS!$E:$E, SYS_DB_PARTNERS!$A:$A, "Предоплата", SYS_DB_PARTNERS!$C:$C, $A120, SYS_DB_PARTNERS!$B:$B, $C$1))</f>
        <v>0</v>
      </c>
      <c r="L120" s="39">
        <f>SUMIFS(SYS_DB_PARTNERS!$E:$E, SYS_DB_PARTNERS!$A:$A, "Без сделки", SYS_DB_PARTNERS!$C:$C, $A120)</f>
        <v>0</v>
      </c>
      <c r="M120" s="39" t="str">
        <f ca="1">GetPartnerBrandSplit($A120, $C$1)</f>
        <v/>
      </c>
    </row>
    <row r="121" spans="1:13" x14ac:dyDescent="0.25">
      <c r="A121" s="39" t="s">
        <v>135</v>
      </c>
      <c r="B121" s="39" t="s">
        <v>19918</v>
      </c>
      <c r="C121" s="39">
        <f>IF($C$1="Весь период", SUMIFS(SYS_DB_PARTNERS!$E:$E, SYS_DB_PARTNERS!$A:$A, "Лид", SYS_DB_PARTNERS!$C:$C, $A121), SUMIFS(SYS_DB_PARTNERS!$E:$E, SYS_DB_PARTNERS!$A:$A, "Лид", SYS_DB_PARTNERS!$C:$C, $A121, SYS_DB_PARTNERS!$B:$B, $C$1))</f>
        <v>0</v>
      </c>
      <c r="D121" s="39">
        <f>IF($C$1="Весь период", SUMIFS(SYS_DB_PARTNERS!$E:$E, SYS_DB_PARTNERS!$A:$A, "Сделка", SYS_DB_PARTNERS!$C:$C, $A121, SYS_DB_PARTNERS!$D:$D, D$3), SUMIFS(SYS_DB_PARTNERS!$E:$E, SYS_DB_PARTNERS!$A:$A, "Сделка", SYS_DB_PARTNERS!$C:$C, $A121, SYS_DB_PARTNERS!$D:$D, D$3, SYS_DB_PARTNERS!$B:$B, $C$1))</f>
        <v>0</v>
      </c>
      <c r="E121" s="39">
        <f>IF($C$1="Весь период", SUMIFS(SYS_DB_PARTNERS!$E:$E, SYS_DB_PARTNERS!$A:$A, "Сделка", SYS_DB_PARTNERS!$C:$C, $A121, SYS_DB_PARTNERS!$D:$D, E$3), SUMIFS(SYS_DB_PARTNERS!$E:$E, SYS_DB_PARTNERS!$A:$A, "Сделка", SYS_DB_PARTNERS!$C:$C, $A121, SYS_DB_PARTNERS!$D:$D, E$3, SYS_DB_PARTNERS!$B:$B, $C$1))</f>
        <v>0</v>
      </c>
      <c r="F121" s="39">
        <f>IF($C$1="Весь период", SUMIFS(SYS_DB_PARTNERS!$E:$E, SYS_DB_PARTNERS!$A:$A, "Сделка", SYS_DB_PARTNERS!$C:$C, $A121, SYS_DB_PARTNERS!$D:$D, F$3), SUMIFS(SYS_DB_PARTNERS!$E:$E, SYS_DB_PARTNERS!$A:$A, "Сделка", SYS_DB_PARTNERS!$C:$C, $A121, SYS_DB_PARTNERS!$D:$D, F$3, SYS_DB_PARTNERS!$B:$B, $C$1))</f>
        <v>1</v>
      </c>
      <c r="G121" s="39">
        <f>IF($C$1="Весь период", SUMIFS(SYS_DB_PARTNERS!$E:$E, SYS_DB_PARTNERS!$A:$A, "Сделка", SYS_DB_PARTNERS!$C:$C, $A121, SYS_DB_PARTNERS!$D:$D, G$3), SUMIFS(SYS_DB_PARTNERS!$E:$E, SYS_DB_PARTNERS!$A:$A, "Сделка", SYS_DB_PARTNERS!$C:$C, $A121, SYS_DB_PARTNERS!$D:$D, G$3, SYS_DB_PARTNERS!$B:$B, $C$1))</f>
        <v>0</v>
      </c>
      <c r="H121" s="39">
        <f>IF($C$1="Весь период", SUMIFS(SYS_DB_PARTNERS!$E:$E, SYS_DB_PARTNERS!$A:$A, "Сделка", SYS_DB_PARTNERS!$C:$C, $A121, SYS_DB_PARTNERS!$D:$D, H$3), SUMIFS(SYS_DB_PARTNERS!$E:$E, SYS_DB_PARTNERS!$A:$A, "Сделка", SYS_DB_PARTNERS!$C:$C, $A121, SYS_DB_PARTNERS!$D:$D, H$3, SYS_DB_PARTNERS!$B:$B, $C$1))</f>
        <v>0</v>
      </c>
      <c r="I121" s="39">
        <f>IF($C$1="Весь период", SUMIFS(SYS_DB_PARTNERS!$E:$E, SYS_DB_PARTNERS!$A:$A, "Сделка", SYS_DB_PARTNERS!$C:$C, $A121, SYS_DB_PARTNERS!$D:$D, I$3), SUMIFS(SYS_DB_PARTNERS!$E:$E, SYS_DB_PARTNERS!$A:$A, "Сделка", SYS_DB_PARTNERS!$C:$C, $A121, SYS_DB_PARTNERS!$D:$D, I$3, SYS_DB_PARTNERS!$B:$B, $C$1))</f>
        <v>0</v>
      </c>
      <c r="J121" s="39">
        <f>SUM(D121:I121)</f>
        <v>1</v>
      </c>
      <c r="K121" s="39">
        <f>IF($C$1="Весь период", SUMIFS(SYS_DB_PARTNERS!$E:$E, SYS_DB_PARTNERS!$A:$A, "Предоплата", SYS_DB_PARTNERS!$C:$C, $A121), SUMIFS(SYS_DB_PARTNERS!$E:$E, SYS_DB_PARTNERS!$A:$A, "Предоплата", SYS_DB_PARTNERS!$C:$C, $A121, SYS_DB_PARTNERS!$B:$B, $C$1))</f>
        <v>0</v>
      </c>
      <c r="L121" s="39">
        <f>SUMIFS(SYS_DB_PARTNERS!$E:$E, SYS_DB_PARTNERS!$A:$A, "Без сделки", SYS_DB_PARTNERS!$C:$C, $A121)</f>
        <v>0</v>
      </c>
      <c r="M121" s="39" t="str">
        <f ca="1">GetPartnerBrandSplit($A121, $C$1)</f>
        <v>CHANGAN (1 шт)</v>
      </c>
    </row>
    <row r="122" spans="1:13" x14ac:dyDescent="0.25">
      <c r="A122" s="39" t="s">
        <v>1450</v>
      </c>
      <c r="B122" s="39" t="s">
        <v>19918</v>
      </c>
      <c r="C122" s="39">
        <f>IF($C$1="Весь период", SUMIFS(SYS_DB_PARTNERS!$E:$E, SYS_DB_PARTNERS!$A:$A, "Лид", SYS_DB_PARTNERS!$C:$C, $A122), SUMIFS(SYS_DB_PARTNERS!$E:$E, SYS_DB_PARTNERS!$A:$A, "Лид", SYS_DB_PARTNERS!$C:$C, $A122, SYS_DB_PARTNERS!$B:$B, $C$1))</f>
        <v>0</v>
      </c>
      <c r="D122" s="39">
        <f>IF($C$1="Весь период", SUMIFS(SYS_DB_PARTNERS!$E:$E, SYS_DB_PARTNERS!$A:$A, "Сделка", SYS_DB_PARTNERS!$C:$C, $A122, SYS_DB_PARTNERS!$D:$D, D$3), SUMIFS(SYS_DB_PARTNERS!$E:$E, SYS_DB_PARTNERS!$A:$A, "Сделка", SYS_DB_PARTNERS!$C:$C, $A122, SYS_DB_PARTNERS!$D:$D, D$3, SYS_DB_PARTNERS!$B:$B, $C$1))</f>
        <v>0</v>
      </c>
      <c r="E122" s="39">
        <f>IF($C$1="Весь период", SUMIFS(SYS_DB_PARTNERS!$E:$E, SYS_DB_PARTNERS!$A:$A, "Сделка", SYS_DB_PARTNERS!$C:$C, $A122, SYS_DB_PARTNERS!$D:$D, E$3), SUMIFS(SYS_DB_PARTNERS!$E:$E, SYS_DB_PARTNERS!$A:$A, "Сделка", SYS_DB_PARTNERS!$C:$C, $A122, SYS_DB_PARTNERS!$D:$D, E$3, SYS_DB_PARTNERS!$B:$B, $C$1))</f>
        <v>0</v>
      </c>
      <c r="F122" s="39">
        <f>IF($C$1="Весь период", SUMIFS(SYS_DB_PARTNERS!$E:$E, SYS_DB_PARTNERS!$A:$A, "Сделка", SYS_DB_PARTNERS!$C:$C, $A122, SYS_DB_PARTNERS!$D:$D, F$3), SUMIFS(SYS_DB_PARTNERS!$E:$E, SYS_DB_PARTNERS!$A:$A, "Сделка", SYS_DB_PARTNERS!$C:$C, $A122, SYS_DB_PARTNERS!$D:$D, F$3, SYS_DB_PARTNERS!$B:$B, $C$1))</f>
        <v>0</v>
      </c>
      <c r="G122" s="39">
        <f>IF($C$1="Весь период", SUMIFS(SYS_DB_PARTNERS!$E:$E, SYS_DB_PARTNERS!$A:$A, "Сделка", SYS_DB_PARTNERS!$C:$C, $A122, SYS_DB_PARTNERS!$D:$D, G$3), SUMIFS(SYS_DB_PARTNERS!$E:$E, SYS_DB_PARTNERS!$A:$A, "Сделка", SYS_DB_PARTNERS!$C:$C, $A122, SYS_DB_PARTNERS!$D:$D, G$3, SYS_DB_PARTNERS!$B:$B, $C$1))</f>
        <v>1</v>
      </c>
      <c r="H122" s="39">
        <f>IF($C$1="Весь период", SUMIFS(SYS_DB_PARTNERS!$E:$E, SYS_DB_PARTNERS!$A:$A, "Сделка", SYS_DB_PARTNERS!$C:$C, $A122, SYS_DB_PARTNERS!$D:$D, H$3), SUMIFS(SYS_DB_PARTNERS!$E:$E, SYS_DB_PARTNERS!$A:$A, "Сделка", SYS_DB_PARTNERS!$C:$C, $A122, SYS_DB_PARTNERS!$D:$D, H$3, SYS_DB_PARTNERS!$B:$B, $C$1))</f>
        <v>0</v>
      </c>
      <c r="I122" s="39">
        <f>IF($C$1="Весь период", SUMIFS(SYS_DB_PARTNERS!$E:$E, SYS_DB_PARTNERS!$A:$A, "Сделка", SYS_DB_PARTNERS!$C:$C, $A122, SYS_DB_PARTNERS!$D:$D, I$3), SUMIFS(SYS_DB_PARTNERS!$E:$E, SYS_DB_PARTNERS!$A:$A, "Сделка", SYS_DB_PARTNERS!$C:$C, $A122, SYS_DB_PARTNERS!$D:$D, I$3, SYS_DB_PARTNERS!$B:$B, $C$1))</f>
        <v>0</v>
      </c>
      <c r="J122" s="39">
        <f>SUM(D122:I122)</f>
        <v>1</v>
      </c>
      <c r="K122" s="39">
        <f>IF($C$1="Весь период", SUMIFS(SYS_DB_PARTNERS!$E:$E, SYS_DB_PARTNERS!$A:$A, "Предоплата", SYS_DB_PARTNERS!$C:$C, $A122), SUMIFS(SYS_DB_PARTNERS!$E:$E, SYS_DB_PARTNERS!$A:$A, "Предоплата", SYS_DB_PARTNERS!$C:$C, $A122, SYS_DB_PARTNERS!$B:$B, $C$1))</f>
        <v>0</v>
      </c>
      <c r="L122" s="39">
        <f>SUMIFS(SYS_DB_PARTNERS!$E:$E, SYS_DB_PARTNERS!$A:$A, "Без сделки", SYS_DB_PARTNERS!$C:$C, $A122)</f>
        <v>0</v>
      </c>
      <c r="M122" s="39" t="str">
        <f ca="1">GetPartnerBrandSplit($A122, $C$1)</f>
        <v>TENET (1 шт)</v>
      </c>
    </row>
    <row r="123" spans="1:13" x14ac:dyDescent="0.25">
      <c r="A123" s="39" t="s">
        <v>3829</v>
      </c>
      <c r="B123" s="39" t="s">
        <v>19918</v>
      </c>
      <c r="C123" s="39">
        <f>IF($C$1="Весь период", SUMIFS(SYS_DB_PARTNERS!$E:$E, SYS_DB_PARTNERS!$A:$A, "Лид", SYS_DB_PARTNERS!$C:$C, $A123), SUMIFS(SYS_DB_PARTNERS!$E:$E, SYS_DB_PARTNERS!$A:$A, "Лид", SYS_DB_PARTNERS!$C:$C, $A123, SYS_DB_PARTNERS!$B:$B, $C$1))</f>
        <v>0</v>
      </c>
      <c r="D123" s="39">
        <f>IF($C$1="Весь период", SUMIFS(SYS_DB_PARTNERS!$E:$E, SYS_DB_PARTNERS!$A:$A, "Сделка", SYS_DB_PARTNERS!$C:$C, $A123, SYS_DB_PARTNERS!$D:$D, D$3), SUMIFS(SYS_DB_PARTNERS!$E:$E, SYS_DB_PARTNERS!$A:$A, "Сделка", SYS_DB_PARTNERS!$C:$C, $A123, SYS_DB_PARTNERS!$D:$D, D$3, SYS_DB_PARTNERS!$B:$B, $C$1))</f>
        <v>0</v>
      </c>
      <c r="E123" s="39">
        <f>IF($C$1="Весь период", SUMIFS(SYS_DB_PARTNERS!$E:$E, SYS_DB_PARTNERS!$A:$A, "Сделка", SYS_DB_PARTNERS!$C:$C, $A123, SYS_DB_PARTNERS!$D:$D, E$3), SUMIFS(SYS_DB_PARTNERS!$E:$E, SYS_DB_PARTNERS!$A:$A, "Сделка", SYS_DB_PARTNERS!$C:$C, $A123, SYS_DB_PARTNERS!$D:$D, E$3, SYS_DB_PARTNERS!$B:$B, $C$1))</f>
        <v>0</v>
      </c>
      <c r="F123" s="39">
        <f>IF($C$1="Весь период", SUMIFS(SYS_DB_PARTNERS!$E:$E, SYS_DB_PARTNERS!$A:$A, "Сделка", SYS_DB_PARTNERS!$C:$C, $A123, SYS_DB_PARTNERS!$D:$D, F$3), SUMIFS(SYS_DB_PARTNERS!$E:$E, SYS_DB_PARTNERS!$A:$A, "Сделка", SYS_DB_PARTNERS!$C:$C, $A123, SYS_DB_PARTNERS!$D:$D, F$3, SYS_DB_PARTNERS!$B:$B, $C$1))</f>
        <v>0</v>
      </c>
      <c r="G123" s="39">
        <f>IF($C$1="Весь период", SUMIFS(SYS_DB_PARTNERS!$E:$E, SYS_DB_PARTNERS!$A:$A, "Сделка", SYS_DB_PARTNERS!$C:$C, $A123, SYS_DB_PARTNERS!$D:$D, G$3), SUMIFS(SYS_DB_PARTNERS!$E:$E, SYS_DB_PARTNERS!$A:$A, "Сделка", SYS_DB_PARTNERS!$C:$C, $A123, SYS_DB_PARTNERS!$D:$D, G$3, SYS_DB_PARTNERS!$B:$B, $C$1))</f>
        <v>0</v>
      </c>
      <c r="H123" s="39">
        <f>IF($C$1="Весь период", SUMIFS(SYS_DB_PARTNERS!$E:$E, SYS_DB_PARTNERS!$A:$A, "Сделка", SYS_DB_PARTNERS!$C:$C, $A123, SYS_DB_PARTNERS!$D:$D, H$3), SUMIFS(SYS_DB_PARTNERS!$E:$E, SYS_DB_PARTNERS!$A:$A, "Сделка", SYS_DB_PARTNERS!$C:$C, $A123, SYS_DB_PARTNERS!$D:$D, H$3, SYS_DB_PARTNERS!$B:$B, $C$1))</f>
        <v>0</v>
      </c>
      <c r="I123" s="39">
        <f>IF($C$1="Весь период", SUMIFS(SYS_DB_PARTNERS!$E:$E, SYS_DB_PARTNERS!$A:$A, "Сделка", SYS_DB_PARTNERS!$C:$C, $A123, SYS_DB_PARTNERS!$D:$D, I$3), SUMIFS(SYS_DB_PARTNERS!$E:$E, SYS_DB_PARTNERS!$A:$A, "Сделка", SYS_DB_PARTNERS!$C:$C, $A123, SYS_DB_PARTNERS!$D:$D, I$3, SYS_DB_PARTNERS!$B:$B, $C$1))</f>
        <v>0</v>
      </c>
      <c r="J123" s="39">
        <f>SUM(D123:I123)</f>
        <v>0</v>
      </c>
      <c r="K123" s="39">
        <f>IF($C$1="Весь период", SUMIFS(SYS_DB_PARTNERS!$E:$E, SYS_DB_PARTNERS!$A:$A, "Предоплата", SYS_DB_PARTNERS!$C:$C, $A123), SUMIFS(SYS_DB_PARTNERS!$E:$E, SYS_DB_PARTNERS!$A:$A, "Предоплата", SYS_DB_PARTNERS!$C:$C, $A123, SYS_DB_PARTNERS!$B:$B, $C$1))</f>
        <v>0</v>
      </c>
      <c r="L123" s="39">
        <f>SUMIFS(SYS_DB_PARTNERS!$E:$E, SYS_DB_PARTNERS!$A:$A, "Без сделки", SYS_DB_PARTNERS!$C:$C, $A123)</f>
        <v>0</v>
      </c>
      <c r="M123" s="39" t="str">
        <f ca="1">GetPartnerBrandSplit($A123, $C$1)</f>
        <v/>
      </c>
    </row>
    <row r="124" spans="1:13" x14ac:dyDescent="0.25">
      <c r="A124" s="39" t="s">
        <v>1955</v>
      </c>
      <c r="B124" s="39" t="s">
        <v>19918</v>
      </c>
      <c r="C124" s="39">
        <f>IF($C$1="Весь период", SUMIFS(SYS_DB_PARTNERS!$E:$E, SYS_DB_PARTNERS!$A:$A, "Лид", SYS_DB_PARTNERS!$C:$C, $A124), SUMIFS(SYS_DB_PARTNERS!$E:$E, SYS_DB_PARTNERS!$A:$A, "Лид", SYS_DB_PARTNERS!$C:$C, $A124, SYS_DB_PARTNERS!$B:$B, $C$1))</f>
        <v>0</v>
      </c>
      <c r="D124" s="39">
        <f>IF($C$1="Весь период", SUMIFS(SYS_DB_PARTNERS!$E:$E, SYS_DB_PARTNERS!$A:$A, "Сделка", SYS_DB_PARTNERS!$C:$C, $A124, SYS_DB_PARTNERS!$D:$D, D$3), SUMIFS(SYS_DB_PARTNERS!$E:$E, SYS_DB_PARTNERS!$A:$A, "Сделка", SYS_DB_PARTNERS!$C:$C, $A124, SYS_DB_PARTNERS!$D:$D, D$3, SYS_DB_PARTNERS!$B:$B, $C$1))</f>
        <v>0</v>
      </c>
      <c r="E124" s="39">
        <f>IF($C$1="Весь период", SUMIFS(SYS_DB_PARTNERS!$E:$E, SYS_DB_PARTNERS!$A:$A, "Сделка", SYS_DB_PARTNERS!$C:$C, $A124, SYS_DB_PARTNERS!$D:$D, E$3), SUMIFS(SYS_DB_PARTNERS!$E:$E, SYS_DB_PARTNERS!$A:$A, "Сделка", SYS_DB_PARTNERS!$C:$C, $A124, SYS_DB_PARTNERS!$D:$D, E$3, SYS_DB_PARTNERS!$B:$B, $C$1))</f>
        <v>0</v>
      </c>
      <c r="F124" s="39">
        <f>IF($C$1="Весь период", SUMIFS(SYS_DB_PARTNERS!$E:$E, SYS_DB_PARTNERS!$A:$A, "Сделка", SYS_DB_PARTNERS!$C:$C, $A124, SYS_DB_PARTNERS!$D:$D, F$3), SUMIFS(SYS_DB_PARTNERS!$E:$E, SYS_DB_PARTNERS!$A:$A, "Сделка", SYS_DB_PARTNERS!$C:$C, $A124, SYS_DB_PARTNERS!$D:$D, F$3, SYS_DB_PARTNERS!$B:$B, $C$1))</f>
        <v>0</v>
      </c>
      <c r="G124" s="39">
        <f>IF($C$1="Весь период", SUMIFS(SYS_DB_PARTNERS!$E:$E, SYS_DB_PARTNERS!$A:$A, "Сделка", SYS_DB_PARTNERS!$C:$C, $A124, SYS_DB_PARTNERS!$D:$D, G$3), SUMIFS(SYS_DB_PARTNERS!$E:$E, SYS_DB_PARTNERS!$A:$A, "Сделка", SYS_DB_PARTNERS!$C:$C, $A124, SYS_DB_PARTNERS!$D:$D, G$3, SYS_DB_PARTNERS!$B:$B, $C$1))</f>
        <v>0</v>
      </c>
      <c r="H124" s="39">
        <f>IF($C$1="Весь период", SUMIFS(SYS_DB_PARTNERS!$E:$E, SYS_DB_PARTNERS!$A:$A, "Сделка", SYS_DB_PARTNERS!$C:$C, $A124, SYS_DB_PARTNERS!$D:$D, H$3), SUMIFS(SYS_DB_PARTNERS!$E:$E, SYS_DB_PARTNERS!$A:$A, "Сделка", SYS_DB_PARTNERS!$C:$C, $A124, SYS_DB_PARTNERS!$D:$D, H$3, SYS_DB_PARTNERS!$B:$B, $C$1))</f>
        <v>0</v>
      </c>
      <c r="I124" s="39">
        <f>IF($C$1="Весь период", SUMIFS(SYS_DB_PARTNERS!$E:$E, SYS_DB_PARTNERS!$A:$A, "Сделка", SYS_DB_PARTNERS!$C:$C, $A124, SYS_DB_PARTNERS!$D:$D, I$3), SUMIFS(SYS_DB_PARTNERS!$E:$E, SYS_DB_PARTNERS!$A:$A, "Сделка", SYS_DB_PARTNERS!$C:$C, $A124, SYS_DB_PARTNERS!$D:$D, I$3, SYS_DB_PARTNERS!$B:$B, $C$1))</f>
        <v>0</v>
      </c>
      <c r="J124" s="39">
        <f>SUM(D124:I124)</f>
        <v>0</v>
      </c>
      <c r="K124" s="39">
        <f>IF($C$1="Весь период", SUMIFS(SYS_DB_PARTNERS!$E:$E, SYS_DB_PARTNERS!$A:$A, "Предоплата", SYS_DB_PARTNERS!$C:$C, $A124), SUMIFS(SYS_DB_PARTNERS!$E:$E, SYS_DB_PARTNERS!$A:$A, "Предоплата", SYS_DB_PARTNERS!$C:$C, $A124, SYS_DB_PARTNERS!$B:$B, $C$1))</f>
        <v>1</v>
      </c>
      <c r="L124" s="39">
        <f>SUMIFS(SYS_DB_PARTNERS!$E:$E, SYS_DB_PARTNERS!$A:$A, "Без сделки", SYS_DB_PARTNERS!$C:$C, $A124)</f>
        <v>1</v>
      </c>
      <c r="M124" s="39" t="str">
        <f ca="1">GetPartnerBrandSplit($A124, $C$1)</f>
        <v/>
      </c>
    </row>
    <row r="125" spans="1:13" x14ac:dyDescent="0.25">
      <c r="A125" s="39" t="s">
        <v>2538</v>
      </c>
      <c r="B125" s="39" t="s">
        <v>19918</v>
      </c>
      <c r="C125" s="39">
        <f>IF($C$1="Весь период", SUMIFS(SYS_DB_PARTNERS!$E:$E, SYS_DB_PARTNERS!$A:$A, "Лид", SYS_DB_PARTNERS!$C:$C, $A125), SUMIFS(SYS_DB_PARTNERS!$E:$E, SYS_DB_PARTNERS!$A:$A, "Лид", SYS_DB_PARTNERS!$C:$C, $A125, SYS_DB_PARTNERS!$B:$B, $C$1))</f>
        <v>0</v>
      </c>
      <c r="D125" s="39">
        <f>IF($C$1="Весь период", SUMIFS(SYS_DB_PARTNERS!$E:$E, SYS_DB_PARTNERS!$A:$A, "Сделка", SYS_DB_PARTNERS!$C:$C, $A125, SYS_DB_PARTNERS!$D:$D, D$3), SUMIFS(SYS_DB_PARTNERS!$E:$E, SYS_DB_PARTNERS!$A:$A, "Сделка", SYS_DB_PARTNERS!$C:$C, $A125, SYS_DB_PARTNERS!$D:$D, D$3, SYS_DB_PARTNERS!$B:$B, $C$1))</f>
        <v>0</v>
      </c>
      <c r="E125" s="39">
        <f>IF($C$1="Весь период", SUMIFS(SYS_DB_PARTNERS!$E:$E, SYS_DB_PARTNERS!$A:$A, "Сделка", SYS_DB_PARTNERS!$C:$C, $A125, SYS_DB_PARTNERS!$D:$D, E$3), SUMIFS(SYS_DB_PARTNERS!$E:$E, SYS_DB_PARTNERS!$A:$A, "Сделка", SYS_DB_PARTNERS!$C:$C, $A125, SYS_DB_PARTNERS!$D:$D, E$3, SYS_DB_PARTNERS!$B:$B, $C$1))</f>
        <v>0</v>
      </c>
      <c r="F125" s="39">
        <f>IF($C$1="Весь период", SUMIFS(SYS_DB_PARTNERS!$E:$E, SYS_DB_PARTNERS!$A:$A, "Сделка", SYS_DB_PARTNERS!$C:$C, $A125, SYS_DB_PARTNERS!$D:$D, F$3), SUMIFS(SYS_DB_PARTNERS!$E:$E, SYS_DB_PARTNERS!$A:$A, "Сделка", SYS_DB_PARTNERS!$C:$C, $A125, SYS_DB_PARTNERS!$D:$D, F$3, SYS_DB_PARTNERS!$B:$B, $C$1))</f>
        <v>0</v>
      </c>
      <c r="G125" s="39">
        <f>IF($C$1="Весь период", SUMIFS(SYS_DB_PARTNERS!$E:$E, SYS_DB_PARTNERS!$A:$A, "Сделка", SYS_DB_PARTNERS!$C:$C, $A125, SYS_DB_PARTNERS!$D:$D, G$3), SUMIFS(SYS_DB_PARTNERS!$E:$E, SYS_DB_PARTNERS!$A:$A, "Сделка", SYS_DB_PARTNERS!$C:$C, $A125, SYS_DB_PARTNERS!$D:$D, G$3, SYS_DB_PARTNERS!$B:$B, $C$1))</f>
        <v>0</v>
      </c>
      <c r="H125" s="39">
        <f>IF($C$1="Весь период", SUMIFS(SYS_DB_PARTNERS!$E:$E, SYS_DB_PARTNERS!$A:$A, "Сделка", SYS_DB_PARTNERS!$C:$C, $A125, SYS_DB_PARTNERS!$D:$D, H$3), SUMIFS(SYS_DB_PARTNERS!$E:$E, SYS_DB_PARTNERS!$A:$A, "Сделка", SYS_DB_PARTNERS!$C:$C, $A125, SYS_DB_PARTNERS!$D:$D, H$3, SYS_DB_PARTNERS!$B:$B, $C$1))</f>
        <v>0</v>
      </c>
      <c r="I125" s="39">
        <f>IF($C$1="Весь период", SUMIFS(SYS_DB_PARTNERS!$E:$E, SYS_DB_PARTNERS!$A:$A, "Сделка", SYS_DB_PARTNERS!$C:$C, $A125, SYS_DB_PARTNERS!$D:$D, I$3), SUMIFS(SYS_DB_PARTNERS!$E:$E, SYS_DB_PARTNERS!$A:$A, "Сделка", SYS_DB_PARTNERS!$C:$C, $A125, SYS_DB_PARTNERS!$D:$D, I$3, SYS_DB_PARTNERS!$B:$B, $C$1))</f>
        <v>0</v>
      </c>
      <c r="J125" s="39">
        <f>SUM(D125:I125)</f>
        <v>0</v>
      </c>
      <c r="K125" s="39">
        <f>IF($C$1="Весь период", SUMIFS(SYS_DB_PARTNERS!$E:$E, SYS_DB_PARTNERS!$A:$A, "Предоплата", SYS_DB_PARTNERS!$C:$C, $A125), SUMIFS(SYS_DB_PARTNERS!$E:$E, SYS_DB_PARTNERS!$A:$A, "Предоплата", SYS_DB_PARTNERS!$C:$C, $A125, SYS_DB_PARTNERS!$B:$B, $C$1))</f>
        <v>0</v>
      </c>
      <c r="L125" s="39">
        <f>SUMIFS(SYS_DB_PARTNERS!$E:$E, SYS_DB_PARTNERS!$A:$A, "Без сделки", SYS_DB_PARTNERS!$C:$C, $A125)</f>
        <v>0</v>
      </c>
      <c r="M125" s="39" t="str">
        <f ca="1">GetPartnerBrandSplit($A125, $C$1)</f>
        <v/>
      </c>
    </row>
    <row r="126" spans="1:13" x14ac:dyDescent="0.25">
      <c r="A126" s="39" t="s">
        <v>639</v>
      </c>
      <c r="B126" s="39" t="s">
        <v>6413</v>
      </c>
      <c r="C126" s="39">
        <f>IF($C$1="Весь период", SUMIFS(SYS_DB_PARTNERS!$E:$E, SYS_DB_PARTNERS!$A:$A, "Лид", SYS_DB_PARTNERS!$C:$C, $A126), SUMIFS(SYS_DB_PARTNERS!$E:$E, SYS_DB_PARTNERS!$A:$A, "Лид", SYS_DB_PARTNERS!$C:$C, $A126, SYS_DB_PARTNERS!$B:$B, $C$1))</f>
        <v>0</v>
      </c>
      <c r="D126" s="39">
        <f>IF($C$1="Весь период", SUMIFS(SYS_DB_PARTNERS!$E:$E, SYS_DB_PARTNERS!$A:$A, "Сделка", SYS_DB_PARTNERS!$C:$C, $A126, SYS_DB_PARTNERS!$D:$D, D$3), SUMIFS(SYS_DB_PARTNERS!$E:$E, SYS_DB_PARTNERS!$A:$A, "Сделка", SYS_DB_PARTNERS!$C:$C, $A126, SYS_DB_PARTNERS!$D:$D, D$3, SYS_DB_PARTNERS!$B:$B, $C$1))</f>
        <v>0</v>
      </c>
      <c r="E126" s="39">
        <f>IF($C$1="Весь период", SUMIFS(SYS_DB_PARTNERS!$E:$E, SYS_DB_PARTNERS!$A:$A, "Сделка", SYS_DB_PARTNERS!$C:$C, $A126, SYS_DB_PARTNERS!$D:$D, E$3), SUMIFS(SYS_DB_PARTNERS!$E:$E, SYS_DB_PARTNERS!$A:$A, "Сделка", SYS_DB_PARTNERS!$C:$C, $A126, SYS_DB_PARTNERS!$D:$D, E$3, SYS_DB_PARTNERS!$B:$B, $C$1))</f>
        <v>0</v>
      </c>
      <c r="F126" s="39">
        <f>IF($C$1="Весь период", SUMIFS(SYS_DB_PARTNERS!$E:$E, SYS_DB_PARTNERS!$A:$A, "Сделка", SYS_DB_PARTNERS!$C:$C, $A126, SYS_DB_PARTNERS!$D:$D, F$3), SUMIFS(SYS_DB_PARTNERS!$E:$E, SYS_DB_PARTNERS!$A:$A, "Сделка", SYS_DB_PARTNERS!$C:$C, $A126, SYS_DB_PARTNERS!$D:$D, F$3, SYS_DB_PARTNERS!$B:$B, $C$1))</f>
        <v>0</v>
      </c>
      <c r="G126" s="39">
        <f>IF($C$1="Весь период", SUMIFS(SYS_DB_PARTNERS!$E:$E, SYS_DB_PARTNERS!$A:$A, "Сделка", SYS_DB_PARTNERS!$C:$C, $A126, SYS_DB_PARTNERS!$D:$D, G$3), SUMIFS(SYS_DB_PARTNERS!$E:$E, SYS_DB_PARTNERS!$A:$A, "Сделка", SYS_DB_PARTNERS!$C:$C, $A126, SYS_DB_PARTNERS!$D:$D, G$3, SYS_DB_PARTNERS!$B:$B, $C$1))</f>
        <v>0</v>
      </c>
      <c r="H126" s="39">
        <f>IF($C$1="Весь период", SUMIFS(SYS_DB_PARTNERS!$E:$E, SYS_DB_PARTNERS!$A:$A, "Сделка", SYS_DB_PARTNERS!$C:$C, $A126, SYS_DB_PARTNERS!$D:$D, H$3), SUMIFS(SYS_DB_PARTNERS!$E:$E, SYS_DB_PARTNERS!$A:$A, "Сделка", SYS_DB_PARTNERS!$C:$C, $A126, SYS_DB_PARTNERS!$D:$D, H$3, SYS_DB_PARTNERS!$B:$B, $C$1))</f>
        <v>0</v>
      </c>
      <c r="I126" s="39">
        <f>IF($C$1="Весь период", SUMIFS(SYS_DB_PARTNERS!$E:$E, SYS_DB_PARTNERS!$A:$A, "Сделка", SYS_DB_PARTNERS!$C:$C, $A126, SYS_DB_PARTNERS!$D:$D, I$3), SUMIFS(SYS_DB_PARTNERS!$E:$E, SYS_DB_PARTNERS!$A:$A, "Сделка", SYS_DB_PARTNERS!$C:$C, $A126, SYS_DB_PARTNERS!$D:$D, I$3, SYS_DB_PARTNERS!$B:$B, $C$1))</f>
        <v>0</v>
      </c>
      <c r="J126" s="39">
        <f>SUM(D126:I126)</f>
        <v>0</v>
      </c>
      <c r="K126" s="39">
        <f>IF($C$1="Весь период", SUMIFS(SYS_DB_PARTNERS!$E:$E, SYS_DB_PARTNERS!$A:$A, "Предоплата", SYS_DB_PARTNERS!$C:$C, $A126), SUMIFS(SYS_DB_PARTNERS!$E:$E, SYS_DB_PARTNERS!$A:$A, "Предоплата", SYS_DB_PARTNERS!$C:$C, $A126, SYS_DB_PARTNERS!$B:$B, $C$1))</f>
        <v>1</v>
      </c>
      <c r="L126" s="39">
        <f>SUMIFS(SYS_DB_PARTNERS!$E:$E, SYS_DB_PARTNERS!$A:$A, "Без сделки", SYS_DB_PARTNERS!$C:$C, $A126)</f>
        <v>1</v>
      </c>
      <c r="M126" s="39" t="str">
        <f ca="1">GetPartnerBrandSplit($A126, $C$1)</f>
        <v/>
      </c>
    </row>
    <row r="127" spans="1:13" x14ac:dyDescent="0.25">
      <c r="A127" s="39" t="s">
        <v>4067</v>
      </c>
      <c r="B127" s="39" t="s">
        <v>19918</v>
      </c>
      <c r="C127" s="39">
        <f>IF($C$1="Весь период", SUMIFS(SYS_DB_PARTNERS!$E:$E, SYS_DB_PARTNERS!$A:$A, "Лид", SYS_DB_PARTNERS!$C:$C, $A127), SUMIFS(SYS_DB_PARTNERS!$E:$E, SYS_DB_PARTNERS!$A:$A, "Лид", SYS_DB_PARTNERS!$C:$C, $A127, SYS_DB_PARTNERS!$B:$B, $C$1))</f>
        <v>0</v>
      </c>
      <c r="D127" s="39">
        <f>IF($C$1="Весь период", SUMIFS(SYS_DB_PARTNERS!$E:$E, SYS_DB_PARTNERS!$A:$A, "Сделка", SYS_DB_PARTNERS!$C:$C, $A127, SYS_DB_PARTNERS!$D:$D, D$3), SUMIFS(SYS_DB_PARTNERS!$E:$E, SYS_DB_PARTNERS!$A:$A, "Сделка", SYS_DB_PARTNERS!$C:$C, $A127, SYS_DB_PARTNERS!$D:$D, D$3, SYS_DB_PARTNERS!$B:$B, $C$1))</f>
        <v>0</v>
      </c>
      <c r="E127" s="39">
        <f>IF($C$1="Весь период", SUMIFS(SYS_DB_PARTNERS!$E:$E, SYS_DB_PARTNERS!$A:$A, "Сделка", SYS_DB_PARTNERS!$C:$C, $A127, SYS_DB_PARTNERS!$D:$D, E$3), SUMIFS(SYS_DB_PARTNERS!$E:$E, SYS_DB_PARTNERS!$A:$A, "Сделка", SYS_DB_PARTNERS!$C:$C, $A127, SYS_DB_PARTNERS!$D:$D, E$3, SYS_DB_PARTNERS!$B:$B, $C$1))</f>
        <v>0</v>
      </c>
      <c r="F127" s="39">
        <f>IF($C$1="Весь период", SUMIFS(SYS_DB_PARTNERS!$E:$E, SYS_DB_PARTNERS!$A:$A, "Сделка", SYS_DB_PARTNERS!$C:$C, $A127, SYS_DB_PARTNERS!$D:$D, F$3), SUMIFS(SYS_DB_PARTNERS!$E:$E, SYS_DB_PARTNERS!$A:$A, "Сделка", SYS_DB_PARTNERS!$C:$C, $A127, SYS_DB_PARTNERS!$D:$D, F$3, SYS_DB_PARTNERS!$B:$B, $C$1))</f>
        <v>0</v>
      </c>
      <c r="G127" s="39">
        <f>IF($C$1="Весь период", SUMIFS(SYS_DB_PARTNERS!$E:$E, SYS_DB_PARTNERS!$A:$A, "Сделка", SYS_DB_PARTNERS!$C:$C, $A127, SYS_DB_PARTNERS!$D:$D, G$3), SUMIFS(SYS_DB_PARTNERS!$E:$E, SYS_DB_PARTNERS!$A:$A, "Сделка", SYS_DB_PARTNERS!$C:$C, $A127, SYS_DB_PARTNERS!$D:$D, G$3, SYS_DB_PARTNERS!$B:$B, $C$1))</f>
        <v>0</v>
      </c>
      <c r="H127" s="39">
        <f>IF($C$1="Весь период", SUMIFS(SYS_DB_PARTNERS!$E:$E, SYS_DB_PARTNERS!$A:$A, "Сделка", SYS_DB_PARTNERS!$C:$C, $A127, SYS_DB_PARTNERS!$D:$D, H$3), SUMIFS(SYS_DB_PARTNERS!$E:$E, SYS_DB_PARTNERS!$A:$A, "Сделка", SYS_DB_PARTNERS!$C:$C, $A127, SYS_DB_PARTNERS!$D:$D, H$3, SYS_DB_PARTNERS!$B:$B, $C$1))</f>
        <v>0</v>
      </c>
      <c r="I127" s="39">
        <f>IF($C$1="Весь период", SUMIFS(SYS_DB_PARTNERS!$E:$E, SYS_DB_PARTNERS!$A:$A, "Сделка", SYS_DB_PARTNERS!$C:$C, $A127, SYS_DB_PARTNERS!$D:$D, I$3), SUMIFS(SYS_DB_PARTNERS!$E:$E, SYS_DB_PARTNERS!$A:$A, "Сделка", SYS_DB_PARTNERS!$C:$C, $A127, SYS_DB_PARTNERS!$D:$D, I$3, SYS_DB_PARTNERS!$B:$B, $C$1))</f>
        <v>0</v>
      </c>
      <c r="J127" s="39">
        <f>SUM(D127:I127)</f>
        <v>0</v>
      </c>
      <c r="K127" s="39">
        <f>IF($C$1="Весь период", SUMIFS(SYS_DB_PARTNERS!$E:$E, SYS_DB_PARTNERS!$A:$A, "Предоплата", SYS_DB_PARTNERS!$C:$C, $A127), SUMIFS(SYS_DB_PARTNERS!$E:$E, SYS_DB_PARTNERS!$A:$A, "Предоплата", SYS_DB_PARTNERS!$C:$C, $A127, SYS_DB_PARTNERS!$B:$B, $C$1))</f>
        <v>0</v>
      </c>
      <c r="L127" s="39">
        <f>SUMIFS(SYS_DB_PARTNERS!$E:$E, SYS_DB_PARTNERS!$A:$A, "Без сделки", SYS_DB_PARTNERS!$C:$C, $A127)</f>
        <v>0</v>
      </c>
      <c r="M127" s="39" t="str">
        <f ca="1">GetPartnerBrandSplit($A127, $C$1)</f>
        <v/>
      </c>
    </row>
    <row r="128" spans="1:13" x14ac:dyDescent="0.25">
      <c r="A128" s="39" t="s">
        <v>451</v>
      </c>
      <c r="B128" s="39" t="s">
        <v>6353</v>
      </c>
      <c r="C128" s="39">
        <f>IF($C$1="Весь период", SUMIFS(SYS_DB_PARTNERS!$E:$E, SYS_DB_PARTNERS!$A:$A, "Лид", SYS_DB_PARTNERS!$C:$C, $A128), SUMIFS(SYS_DB_PARTNERS!$E:$E, SYS_DB_PARTNERS!$A:$A, "Лид", SYS_DB_PARTNERS!$C:$C, $A128, SYS_DB_PARTNERS!$B:$B, $C$1))</f>
        <v>0</v>
      </c>
      <c r="D128" s="39">
        <f>IF($C$1="Весь период", SUMIFS(SYS_DB_PARTNERS!$E:$E, SYS_DB_PARTNERS!$A:$A, "Сделка", SYS_DB_PARTNERS!$C:$C, $A128, SYS_DB_PARTNERS!$D:$D, D$3), SUMIFS(SYS_DB_PARTNERS!$E:$E, SYS_DB_PARTNERS!$A:$A, "Сделка", SYS_DB_PARTNERS!$C:$C, $A128, SYS_DB_PARTNERS!$D:$D, D$3, SYS_DB_PARTNERS!$B:$B, $C$1))</f>
        <v>0</v>
      </c>
      <c r="E128" s="39">
        <f>IF($C$1="Весь период", SUMIFS(SYS_DB_PARTNERS!$E:$E, SYS_DB_PARTNERS!$A:$A, "Сделка", SYS_DB_PARTNERS!$C:$C, $A128, SYS_DB_PARTNERS!$D:$D, E$3), SUMIFS(SYS_DB_PARTNERS!$E:$E, SYS_DB_PARTNERS!$A:$A, "Сделка", SYS_DB_PARTNERS!$C:$C, $A128, SYS_DB_PARTNERS!$D:$D, E$3, SYS_DB_PARTNERS!$B:$B, $C$1))</f>
        <v>0</v>
      </c>
      <c r="F128" s="39">
        <f>IF($C$1="Весь период", SUMIFS(SYS_DB_PARTNERS!$E:$E, SYS_DB_PARTNERS!$A:$A, "Сделка", SYS_DB_PARTNERS!$C:$C, $A128, SYS_DB_PARTNERS!$D:$D, F$3), SUMIFS(SYS_DB_PARTNERS!$E:$E, SYS_DB_PARTNERS!$A:$A, "Сделка", SYS_DB_PARTNERS!$C:$C, $A128, SYS_DB_PARTNERS!$D:$D, F$3, SYS_DB_PARTNERS!$B:$B, $C$1))</f>
        <v>1</v>
      </c>
      <c r="G128" s="39">
        <f>IF($C$1="Весь период", SUMIFS(SYS_DB_PARTNERS!$E:$E, SYS_DB_PARTNERS!$A:$A, "Сделка", SYS_DB_PARTNERS!$C:$C, $A128, SYS_DB_PARTNERS!$D:$D, G$3), SUMIFS(SYS_DB_PARTNERS!$E:$E, SYS_DB_PARTNERS!$A:$A, "Сделка", SYS_DB_PARTNERS!$C:$C, $A128, SYS_DB_PARTNERS!$D:$D, G$3, SYS_DB_PARTNERS!$B:$B, $C$1))</f>
        <v>0</v>
      </c>
      <c r="H128" s="39">
        <f>IF($C$1="Весь период", SUMIFS(SYS_DB_PARTNERS!$E:$E, SYS_DB_PARTNERS!$A:$A, "Сделка", SYS_DB_PARTNERS!$C:$C, $A128, SYS_DB_PARTNERS!$D:$D, H$3), SUMIFS(SYS_DB_PARTNERS!$E:$E, SYS_DB_PARTNERS!$A:$A, "Сделка", SYS_DB_PARTNERS!$C:$C, $A128, SYS_DB_PARTNERS!$D:$D, H$3, SYS_DB_PARTNERS!$B:$B, $C$1))</f>
        <v>0</v>
      </c>
      <c r="I128" s="39">
        <f>IF($C$1="Весь период", SUMIFS(SYS_DB_PARTNERS!$E:$E, SYS_DB_PARTNERS!$A:$A, "Сделка", SYS_DB_PARTNERS!$C:$C, $A128, SYS_DB_PARTNERS!$D:$D, I$3), SUMIFS(SYS_DB_PARTNERS!$E:$E, SYS_DB_PARTNERS!$A:$A, "Сделка", SYS_DB_PARTNERS!$C:$C, $A128, SYS_DB_PARTNERS!$D:$D, I$3, SYS_DB_PARTNERS!$B:$B, $C$1))</f>
        <v>0</v>
      </c>
      <c r="J128" s="39">
        <f>SUM(D128:I128)</f>
        <v>1</v>
      </c>
      <c r="K128" s="39">
        <f>IF($C$1="Весь период", SUMIFS(SYS_DB_PARTNERS!$E:$E, SYS_DB_PARTNERS!$A:$A, "Предоплата", SYS_DB_PARTNERS!$C:$C, $A128), SUMIFS(SYS_DB_PARTNERS!$E:$E, SYS_DB_PARTNERS!$A:$A, "Предоплата", SYS_DB_PARTNERS!$C:$C, $A128, SYS_DB_PARTNERS!$B:$B, $C$1))</f>
        <v>0</v>
      </c>
      <c r="L128" s="39">
        <f>SUMIFS(SYS_DB_PARTNERS!$E:$E, SYS_DB_PARTNERS!$A:$A, "Без сделки", SYS_DB_PARTNERS!$C:$C, $A128)</f>
        <v>0</v>
      </c>
      <c r="M128" s="39" t="str">
        <f ca="1">GetPartnerBrandSplit($A128, $C$1)</f>
        <v>МОСКВИЧ (1 шт)</v>
      </c>
    </row>
    <row r="129" spans="1:13" x14ac:dyDescent="0.25">
      <c r="A129" s="39" t="s">
        <v>4138</v>
      </c>
      <c r="B129" s="39" t="s">
        <v>19918</v>
      </c>
      <c r="C129" s="39">
        <f>IF($C$1="Весь период", SUMIFS(SYS_DB_PARTNERS!$E:$E, SYS_DB_PARTNERS!$A:$A, "Лид", SYS_DB_PARTNERS!$C:$C, $A129), SUMIFS(SYS_DB_PARTNERS!$E:$E, SYS_DB_PARTNERS!$A:$A, "Лид", SYS_DB_PARTNERS!$C:$C, $A129, SYS_DB_PARTNERS!$B:$B, $C$1))</f>
        <v>0</v>
      </c>
      <c r="D129" s="39">
        <f>IF($C$1="Весь период", SUMIFS(SYS_DB_PARTNERS!$E:$E, SYS_DB_PARTNERS!$A:$A, "Сделка", SYS_DB_PARTNERS!$C:$C, $A129, SYS_DB_PARTNERS!$D:$D, D$3), SUMIFS(SYS_DB_PARTNERS!$E:$E, SYS_DB_PARTNERS!$A:$A, "Сделка", SYS_DB_PARTNERS!$C:$C, $A129, SYS_DB_PARTNERS!$D:$D, D$3, SYS_DB_PARTNERS!$B:$B, $C$1))</f>
        <v>0</v>
      </c>
      <c r="E129" s="39">
        <f>IF($C$1="Весь период", SUMIFS(SYS_DB_PARTNERS!$E:$E, SYS_DB_PARTNERS!$A:$A, "Сделка", SYS_DB_PARTNERS!$C:$C, $A129, SYS_DB_PARTNERS!$D:$D, E$3), SUMIFS(SYS_DB_PARTNERS!$E:$E, SYS_DB_PARTNERS!$A:$A, "Сделка", SYS_DB_PARTNERS!$C:$C, $A129, SYS_DB_PARTNERS!$D:$D, E$3, SYS_DB_PARTNERS!$B:$B, $C$1))</f>
        <v>0</v>
      </c>
      <c r="F129" s="39">
        <f>IF($C$1="Весь период", SUMIFS(SYS_DB_PARTNERS!$E:$E, SYS_DB_PARTNERS!$A:$A, "Сделка", SYS_DB_PARTNERS!$C:$C, $A129, SYS_DB_PARTNERS!$D:$D, F$3), SUMIFS(SYS_DB_PARTNERS!$E:$E, SYS_DB_PARTNERS!$A:$A, "Сделка", SYS_DB_PARTNERS!$C:$C, $A129, SYS_DB_PARTNERS!$D:$D, F$3, SYS_DB_PARTNERS!$B:$B, $C$1))</f>
        <v>0</v>
      </c>
      <c r="G129" s="39">
        <f>IF($C$1="Весь период", SUMIFS(SYS_DB_PARTNERS!$E:$E, SYS_DB_PARTNERS!$A:$A, "Сделка", SYS_DB_PARTNERS!$C:$C, $A129, SYS_DB_PARTNERS!$D:$D, G$3), SUMIFS(SYS_DB_PARTNERS!$E:$E, SYS_DB_PARTNERS!$A:$A, "Сделка", SYS_DB_PARTNERS!$C:$C, $A129, SYS_DB_PARTNERS!$D:$D, G$3, SYS_DB_PARTNERS!$B:$B, $C$1))</f>
        <v>0</v>
      </c>
      <c r="H129" s="39">
        <f>IF($C$1="Весь период", SUMIFS(SYS_DB_PARTNERS!$E:$E, SYS_DB_PARTNERS!$A:$A, "Сделка", SYS_DB_PARTNERS!$C:$C, $A129, SYS_DB_PARTNERS!$D:$D, H$3), SUMIFS(SYS_DB_PARTNERS!$E:$E, SYS_DB_PARTNERS!$A:$A, "Сделка", SYS_DB_PARTNERS!$C:$C, $A129, SYS_DB_PARTNERS!$D:$D, H$3, SYS_DB_PARTNERS!$B:$B, $C$1))</f>
        <v>0</v>
      </c>
      <c r="I129" s="39">
        <f>IF($C$1="Весь период", SUMIFS(SYS_DB_PARTNERS!$E:$E, SYS_DB_PARTNERS!$A:$A, "Сделка", SYS_DB_PARTNERS!$C:$C, $A129, SYS_DB_PARTNERS!$D:$D, I$3), SUMIFS(SYS_DB_PARTNERS!$E:$E, SYS_DB_PARTNERS!$A:$A, "Сделка", SYS_DB_PARTNERS!$C:$C, $A129, SYS_DB_PARTNERS!$D:$D, I$3, SYS_DB_PARTNERS!$B:$B, $C$1))</f>
        <v>0</v>
      </c>
      <c r="J129" s="39">
        <f>SUM(D129:I129)</f>
        <v>0</v>
      </c>
      <c r="K129" s="39">
        <f>IF($C$1="Весь период", SUMIFS(SYS_DB_PARTNERS!$E:$E, SYS_DB_PARTNERS!$A:$A, "Предоплата", SYS_DB_PARTNERS!$C:$C, $A129), SUMIFS(SYS_DB_PARTNERS!$E:$E, SYS_DB_PARTNERS!$A:$A, "Предоплата", SYS_DB_PARTNERS!$C:$C, $A129, SYS_DB_PARTNERS!$B:$B, $C$1))</f>
        <v>0</v>
      </c>
      <c r="L129" s="39">
        <f>SUMIFS(SYS_DB_PARTNERS!$E:$E, SYS_DB_PARTNERS!$A:$A, "Без сделки", SYS_DB_PARTNERS!$C:$C, $A129)</f>
        <v>0</v>
      </c>
      <c r="M129" s="39" t="str">
        <f ca="1">GetPartnerBrandSplit($A129, $C$1)</f>
        <v/>
      </c>
    </row>
    <row r="130" spans="1:13" x14ac:dyDescent="0.25">
      <c r="A130" s="39" t="s">
        <v>1504</v>
      </c>
      <c r="B130" s="39" t="s">
        <v>19918</v>
      </c>
      <c r="C130" s="39">
        <f>IF($C$1="Весь период", SUMIFS(SYS_DB_PARTNERS!$E:$E, SYS_DB_PARTNERS!$A:$A, "Лид", SYS_DB_PARTNERS!$C:$C, $A130), SUMIFS(SYS_DB_PARTNERS!$E:$E, SYS_DB_PARTNERS!$A:$A, "Лид", SYS_DB_PARTNERS!$C:$C, $A130, SYS_DB_PARTNERS!$B:$B, $C$1))</f>
        <v>0</v>
      </c>
      <c r="D130" s="39">
        <f>IF($C$1="Весь период", SUMIFS(SYS_DB_PARTNERS!$E:$E, SYS_DB_PARTNERS!$A:$A, "Сделка", SYS_DB_PARTNERS!$C:$C, $A130, SYS_DB_PARTNERS!$D:$D, D$3), SUMIFS(SYS_DB_PARTNERS!$E:$E, SYS_DB_PARTNERS!$A:$A, "Сделка", SYS_DB_PARTNERS!$C:$C, $A130, SYS_DB_PARTNERS!$D:$D, D$3, SYS_DB_PARTNERS!$B:$B, $C$1))</f>
        <v>0</v>
      </c>
      <c r="E130" s="39">
        <f>IF($C$1="Весь период", SUMIFS(SYS_DB_PARTNERS!$E:$E, SYS_DB_PARTNERS!$A:$A, "Сделка", SYS_DB_PARTNERS!$C:$C, $A130, SYS_DB_PARTNERS!$D:$D, E$3), SUMIFS(SYS_DB_PARTNERS!$E:$E, SYS_DB_PARTNERS!$A:$A, "Сделка", SYS_DB_PARTNERS!$C:$C, $A130, SYS_DB_PARTNERS!$D:$D, E$3, SYS_DB_PARTNERS!$B:$B, $C$1))</f>
        <v>1</v>
      </c>
      <c r="F130" s="39">
        <f>IF($C$1="Весь период", SUMIFS(SYS_DB_PARTNERS!$E:$E, SYS_DB_PARTNERS!$A:$A, "Сделка", SYS_DB_PARTNERS!$C:$C, $A130, SYS_DB_PARTNERS!$D:$D, F$3), SUMIFS(SYS_DB_PARTNERS!$E:$E, SYS_DB_PARTNERS!$A:$A, "Сделка", SYS_DB_PARTNERS!$C:$C, $A130, SYS_DB_PARTNERS!$D:$D, F$3, SYS_DB_PARTNERS!$B:$B, $C$1))</f>
        <v>0</v>
      </c>
      <c r="G130" s="39">
        <f>IF($C$1="Весь период", SUMIFS(SYS_DB_PARTNERS!$E:$E, SYS_DB_PARTNERS!$A:$A, "Сделка", SYS_DB_PARTNERS!$C:$C, $A130, SYS_DB_PARTNERS!$D:$D, G$3), SUMIFS(SYS_DB_PARTNERS!$E:$E, SYS_DB_PARTNERS!$A:$A, "Сделка", SYS_DB_PARTNERS!$C:$C, $A130, SYS_DB_PARTNERS!$D:$D, G$3, SYS_DB_PARTNERS!$B:$B, $C$1))</f>
        <v>0</v>
      </c>
      <c r="H130" s="39">
        <f>IF($C$1="Весь период", SUMIFS(SYS_DB_PARTNERS!$E:$E, SYS_DB_PARTNERS!$A:$A, "Сделка", SYS_DB_PARTNERS!$C:$C, $A130, SYS_DB_PARTNERS!$D:$D, H$3), SUMIFS(SYS_DB_PARTNERS!$E:$E, SYS_DB_PARTNERS!$A:$A, "Сделка", SYS_DB_PARTNERS!$C:$C, $A130, SYS_DB_PARTNERS!$D:$D, H$3, SYS_DB_PARTNERS!$B:$B, $C$1))</f>
        <v>0</v>
      </c>
      <c r="I130" s="39">
        <f>IF($C$1="Весь период", SUMIFS(SYS_DB_PARTNERS!$E:$E, SYS_DB_PARTNERS!$A:$A, "Сделка", SYS_DB_PARTNERS!$C:$C, $A130, SYS_DB_PARTNERS!$D:$D, I$3), SUMIFS(SYS_DB_PARTNERS!$E:$E, SYS_DB_PARTNERS!$A:$A, "Сделка", SYS_DB_PARTNERS!$C:$C, $A130, SYS_DB_PARTNERS!$D:$D, I$3, SYS_DB_PARTNERS!$B:$B, $C$1))</f>
        <v>0</v>
      </c>
      <c r="J130" s="39">
        <f>SUM(D130:I130)</f>
        <v>1</v>
      </c>
      <c r="K130" s="39">
        <f>IF($C$1="Весь период", SUMIFS(SYS_DB_PARTNERS!$E:$E, SYS_DB_PARTNERS!$A:$A, "Предоплата", SYS_DB_PARTNERS!$C:$C, $A130), SUMIFS(SYS_DB_PARTNERS!$E:$E, SYS_DB_PARTNERS!$A:$A, "Предоплата", SYS_DB_PARTNERS!$C:$C, $A130, SYS_DB_PARTNERS!$B:$B, $C$1))</f>
        <v>1</v>
      </c>
      <c r="L130" s="39">
        <f>SUMIFS(SYS_DB_PARTNERS!$E:$E, SYS_DB_PARTNERS!$A:$A, "Без сделки", SYS_DB_PARTNERS!$C:$C, $A130)</f>
        <v>0</v>
      </c>
      <c r="M130" s="39" t="str">
        <f ca="1">GetPartnerBrandSplit($A130, $C$1)</f>
        <v>JETOUR (1 шт)</v>
      </c>
    </row>
    <row r="131" spans="1:13" x14ac:dyDescent="0.25">
      <c r="A131" s="39" t="s">
        <v>215</v>
      </c>
      <c r="B131" s="39" t="s">
        <v>6356</v>
      </c>
      <c r="C131" s="39">
        <f>IF($C$1="Весь период", SUMIFS(SYS_DB_PARTNERS!$E:$E, SYS_DB_PARTNERS!$A:$A, "Лид", SYS_DB_PARTNERS!$C:$C, $A131), SUMIFS(SYS_DB_PARTNERS!$E:$E, SYS_DB_PARTNERS!$A:$A, "Лид", SYS_DB_PARTNERS!$C:$C, $A131, SYS_DB_PARTNERS!$B:$B, $C$1))</f>
        <v>0</v>
      </c>
      <c r="D131" s="39">
        <f>IF($C$1="Весь период", SUMIFS(SYS_DB_PARTNERS!$E:$E, SYS_DB_PARTNERS!$A:$A, "Сделка", SYS_DB_PARTNERS!$C:$C, $A131, SYS_DB_PARTNERS!$D:$D, D$3), SUMIFS(SYS_DB_PARTNERS!$E:$E, SYS_DB_PARTNERS!$A:$A, "Сделка", SYS_DB_PARTNERS!$C:$C, $A131, SYS_DB_PARTNERS!$D:$D, D$3, SYS_DB_PARTNERS!$B:$B, $C$1))</f>
        <v>0</v>
      </c>
      <c r="E131" s="39">
        <f>IF($C$1="Весь период", SUMIFS(SYS_DB_PARTNERS!$E:$E, SYS_DB_PARTNERS!$A:$A, "Сделка", SYS_DB_PARTNERS!$C:$C, $A131, SYS_DB_PARTNERS!$D:$D, E$3), SUMIFS(SYS_DB_PARTNERS!$E:$E, SYS_DB_PARTNERS!$A:$A, "Сделка", SYS_DB_PARTNERS!$C:$C, $A131, SYS_DB_PARTNERS!$D:$D, E$3, SYS_DB_PARTNERS!$B:$B, $C$1))</f>
        <v>0</v>
      </c>
      <c r="F131" s="39">
        <f>IF($C$1="Весь период", SUMIFS(SYS_DB_PARTNERS!$E:$E, SYS_DB_PARTNERS!$A:$A, "Сделка", SYS_DB_PARTNERS!$C:$C, $A131, SYS_DB_PARTNERS!$D:$D, F$3), SUMIFS(SYS_DB_PARTNERS!$E:$E, SYS_DB_PARTNERS!$A:$A, "Сделка", SYS_DB_PARTNERS!$C:$C, $A131, SYS_DB_PARTNERS!$D:$D, F$3, SYS_DB_PARTNERS!$B:$B, $C$1))</f>
        <v>0</v>
      </c>
      <c r="G131" s="39">
        <f>IF($C$1="Весь период", SUMIFS(SYS_DB_PARTNERS!$E:$E, SYS_DB_PARTNERS!$A:$A, "Сделка", SYS_DB_PARTNERS!$C:$C, $A131, SYS_DB_PARTNERS!$D:$D, G$3), SUMIFS(SYS_DB_PARTNERS!$E:$E, SYS_DB_PARTNERS!$A:$A, "Сделка", SYS_DB_PARTNERS!$C:$C, $A131, SYS_DB_PARTNERS!$D:$D, G$3, SYS_DB_PARTNERS!$B:$B, $C$1))</f>
        <v>1</v>
      </c>
      <c r="H131" s="39">
        <f>IF($C$1="Весь период", SUMIFS(SYS_DB_PARTNERS!$E:$E, SYS_DB_PARTNERS!$A:$A, "Сделка", SYS_DB_PARTNERS!$C:$C, $A131, SYS_DB_PARTNERS!$D:$D, H$3), SUMIFS(SYS_DB_PARTNERS!$E:$E, SYS_DB_PARTNERS!$A:$A, "Сделка", SYS_DB_PARTNERS!$C:$C, $A131, SYS_DB_PARTNERS!$D:$D, H$3, SYS_DB_PARTNERS!$B:$B, $C$1))</f>
        <v>0</v>
      </c>
      <c r="I131" s="39">
        <f>IF($C$1="Весь период", SUMIFS(SYS_DB_PARTNERS!$E:$E, SYS_DB_PARTNERS!$A:$A, "Сделка", SYS_DB_PARTNERS!$C:$C, $A131, SYS_DB_PARTNERS!$D:$D, I$3), SUMIFS(SYS_DB_PARTNERS!$E:$E, SYS_DB_PARTNERS!$A:$A, "Сделка", SYS_DB_PARTNERS!$C:$C, $A131, SYS_DB_PARTNERS!$D:$D, I$3, SYS_DB_PARTNERS!$B:$B, $C$1))</f>
        <v>0</v>
      </c>
      <c r="J131" s="39">
        <f>SUM(D131:I131)</f>
        <v>1</v>
      </c>
      <c r="K131" s="39">
        <f>IF($C$1="Весь период", SUMIFS(SYS_DB_PARTNERS!$E:$E, SYS_DB_PARTNERS!$A:$A, "Предоплата", SYS_DB_PARTNERS!$C:$C, $A131), SUMIFS(SYS_DB_PARTNERS!$E:$E, SYS_DB_PARTNERS!$A:$A, "Предоплата", SYS_DB_PARTNERS!$C:$C, $A131, SYS_DB_PARTNERS!$B:$B, $C$1))</f>
        <v>1</v>
      </c>
      <c r="L131" s="39">
        <f>SUMIFS(SYS_DB_PARTNERS!$E:$E, SYS_DB_PARTNERS!$A:$A, "Без сделки", SYS_DB_PARTNERS!$C:$C, $A131)</f>
        <v>0</v>
      </c>
      <c r="M131" s="39" t="str">
        <f ca="1">GetPartnerBrandSplit($A131, $C$1)</f>
        <v>JETOUR (1 шт)</v>
      </c>
    </row>
    <row r="132" spans="1:13" x14ac:dyDescent="0.25">
      <c r="A132" s="39" t="s">
        <v>1318</v>
      </c>
      <c r="B132" s="39" t="s">
        <v>19918</v>
      </c>
      <c r="C132" s="39">
        <f>IF($C$1="Весь период", SUMIFS(SYS_DB_PARTNERS!$E:$E, SYS_DB_PARTNERS!$A:$A, "Лид", SYS_DB_PARTNERS!$C:$C, $A132), SUMIFS(SYS_DB_PARTNERS!$E:$E, SYS_DB_PARTNERS!$A:$A, "Лид", SYS_DB_PARTNERS!$C:$C, $A132, SYS_DB_PARTNERS!$B:$B, $C$1))</f>
        <v>0</v>
      </c>
      <c r="D132" s="39">
        <f>IF($C$1="Весь период", SUMIFS(SYS_DB_PARTNERS!$E:$E, SYS_DB_PARTNERS!$A:$A, "Сделка", SYS_DB_PARTNERS!$C:$C, $A132, SYS_DB_PARTNERS!$D:$D, D$3), SUMIFS(SYS_DB_PARTNERS!$E:$E, SYS_DB_PARTNERS!$A:$A, "Сделка", SYS_DB_PARTNERS!$C:$C, $A132, SYS_DB_PARTNERS!$D:$D, D$3, SYS_DB_PARTNERS!$B:$B, $C$1))</f>
        <v>0</v>
      </c>
      <c r="E132" s="39">
        <f>IF($C$1="Весь период", SUMIFS(SYS_DB_PARTNERS!$E:$E, SYS_DB_PARTNERS!$A:$A, "Сделка", SYS_DB_PARTNERS!$C:$C, $A132, SYS_DB_PARTNERS!$D:$D, E$3), SUMIFS(SYS_DB_PARTNERS!$E:$E, SYS_DB_PARTNERS!$A:$A, "Сделка", SYS_DB_PARTNERS!$C:$C, $A132, SYS_DB_PARTNERS!$D:$D, E$3, SYS_DB_PARTNERS!$B:$B, $C$1))</f>
        <v>0</v>
      </c>
      <c r="F132" s="39">
        <f>IF($C$1="Весь период", SUMIFS(SYS_DB_PARTNERS!$E:$E, SYS_DB_PARTNERS!$A:$A, "Сделка", SYS_DB_PARTNERS!$C:$C, $A132, SYS_DB_PARTNERS!$D:$D, F$3), SUMIFS(SYS_DB_PARTNERS!$E:$E, SYS_DB_PARTNERS!$A:$A, "Сделка", SYS_DB_PARTNERS!$C:$C, $A132, SYS_DB_PARTNERS!$D:$D, F$3, SYS_DB_PARTNERS!$B:$B, $C$1))</f>
        <v>1</v>
      </c>
      <c r="G132" s="39">
        <f>IF($C$1="Весь период", SUMIFS(SYS_DB_PARTNERS!$E:$E, SYS_DB_PARTNERS!$A:$A, "Сделка", SYS_DB_PARTNERS!$C:$C, $A132, SYS_DB_PARTNERS!$D:$D, G$3), SUMIFS(SYS_DB_PARTNERS!$E:$E, SYS_DB_PARTNERS!$A:$A, "Сделка", SYS_DB_PARTNERS!$C:$C, $A132, SYS_DB_PARTNERS!$D:$D, G$3, SYS_DB_PARTNERS!$B:$B, $C$1))</f>
        <v>0</v>
      </c>
      <c r="H132" s="39">
        <f>IF($C$1="Весь период", SUMIFS(SYS_DB_PARTNERS!$E:$E, SYS_DB_PARTNERS!$A:$A, "Сделка", SYS_DB_PARTNERS!$C:$C, $A132, SYS_DB_PARTNERS!$D:$D, H$3), SUMIFS(SYS_DB_PARTNERS!$E:$E, SYS_DB_PARTNERS!$A:$A, "Сделка", SYS_DB_PARTNERS!$C:$C, $A132, SYS_DB_PARTNERS!$D:$D, H$3, SYS_DB_PARTNERS!$B:$B, $C$1))</f>
        <v>0</v>
      </c>
      <c r="I132" s="39">
        <f>IF($C$1="Весь период", SUMIFS(SYS_DB_PARTNERS!$E:$E, SYS_DB_PARTNERS!$A:$A, "Сделка", SYS_DB_PARTNERS!$C:$C, $A132, SYS_DB_PARTNERS!$D:$D, I$3), SUMIFS(SYS_DB_PARTNERS!$E:$E, SYS_DB_PARTNERS!$A:$A, "Сделка", SYS_DB_PARTNERS!$C:$C, $A132, SYS_DB_PARTNERS!$D:$D, I$3, SYS_DB_PARTNERS!$B:$B, $C$1))</f>
        <v>0</v>
      </c>
      <c r="J132" s="39">
        <f>SUM(D132:I132)</f>
        <v>1</v>
      </c>
      <c r="K132" s="39">
        <f>IF($C$1="Весь период", SUMIFS(SYS_DB_PARTNERS!$E:$E, SYS_DB_PARTNERS!$A:$A, "Предоплата", SYS_DB_PARTNERS!$C:$C, $A132), SUMIFS(SYS_DB_PARTNERS!$E:$E, SYS_DB_PARTNERS!$A:$A, "Предоплата", SYS_DB_PARTNERS!$C:$C, $A132, SYS_DB_PARTNERS!$B:$B, $C$1))</f>
        <v>2</v>
      </c>
      <c r="L132" s="39">
        <f>SUMIFS(SYS_DB_PARTNERS!$E:$E, SYS_DB_PARTNERS!$A:$A, "Без сделки", SYS_DB_PARTNERS!$C:$C, $A132)</f>
        <v>3</v>
      </c>
      <c r="M132" s="39" t="str">
        <f ca="1">GetPartnerBrandSplit($A132, $C$1)</f>
        <v>JETOUR (1 шт)</v>
      </c>
    </row>
    <row r="133" spans="1:13" x14ac:dyDescent="0.25">
      <c r="A133" s="39" t="s">
        <v>2628</v>
      </c>
      <c r="B133" s="39" t="s">
        <v>19918</v>
      </c>
      <c r="C133" s="39">
        <f>IF($C$1="Весь период", SUMIFS(SYS_DB_PARTNERS!$E:$E, SYS_DB_PARTNERS!$A:$A, "Лид", SYS_DB_PARTNERS!$C:$C, $A133), SUMIFS(SYS_DB_PARTNERS!$E:$E, SYS_DB_PARTNERS!$A:$A, "Лид", SYS_DB_PARTNERS!$C:$C, $A133, SYS_DB_PARTNERS!$B:$B, $C$1))</f>
        <v>0</v>
      </c>
      <c r="D133" s="39">
        <f>IF($C$1="Весь период", SUMIFS(SYS_DB_PARTNERS!$E:$E, SYS_DB_PARTNERS!$A:$A, "Сделка", SYS_DB_PARTNERS!$C:$C, $A133, SYS_DB_PARTNERS!$D:$D, D$3), SUMIFS(SYS_DB_PARTNERS!$E:$E, SYS_DB_PARTNERS!$A:$A, "Сделка", SYS_DB_PARTNERS!$C:$C, $A133, SYS_DB_PARTNERS!$D:$D, D$3, SYS_DB_PARTNERS!$B:$B, $C$1))</f>
        <v>0</v>
      </c>
      <c r="E133" s="39">
        <f>IF($C$1="Весь период", SUMIFS(SYS_DB_PARTNERS!$E:$E, SYS_DB_PARTNERS!$A:$A, "Сделка", SYS_DB_PARTNERS!$C:$C, $A133, SYS_DB_PARTNERS!$D:$D, E$3), SUMIFS(SYS_DB_PARTNERS!$E:$E, SYS_DB_PARTNERS!$A:$A, "Сделка", SYS_DB_PARTNERS!$C:$C, $A133, SYS_DB_PARTNERS!$D:$D, E$3, SYS_DB_PARTNERS!$B:$B, $C$1))</f>
        <v>0</v>
      </c>
      <c r="F133" s="39">
        <f>IF($C$1="Весь период", SUMIFS(SYS_DB_PARTNERS!$E:$E, SYS_DB_PARTNERS!$A:$A, "Сделка", SYS_DB_PARTNERS!$C:$C, $A133, SYS_DB_PARTNERS!$D:$D, F$3), SUMIFS(SYS_DB_PARTNERS!$E:$E, SYS_DB_PARTNERS!$A:$A, "Сделка", SYS_DB_PARTNERS!$C:$C, $A133, SYS_DB_PARTNERS!$D:$D, F$3, SYS_DB_PARTNERS!$B:$B, $C$1))</f>
        <v>0</v>
      </c>
      <c r="G133" s="39">
        <f>IF($C$1="Весь период", SUMIFS(SYS_DB_PARTNERS!$E:$E, SYS_DB_PARTNERS!$A:$A, "Сделка", SYS_DB_PARTNERS!$C:$C, $A133, SYS_DB_PARTNERS!$D:$D, G$3), SUMIFS(SYS_DB_PARTNERS!$E:$E, SYS_DB_PARTNERS!$A:$A, "Сделка", SYS_DB_PARTNERS!$C:$C, $A133, SYS_DB_PARTNERS!$D:$D, G$3, SYS_DB_PARTNERS!$B:$B, $C$1))</f>
        <v>0</v>
      </c>
      <c r="H133" s="39">
        <f>IF($C$1="Весь период", SUMIFS(SYS_DB_PARTNERS!$E:$E, SYS_DB_PARTNERS!$A:$A, "Сделка", SYS_DB_PARTNERS!$C:$C, $A133, SYS_DB_PARTNERS!$D:$D, H$3), SUMIFS(SYS_DB_PARTNERS!$E:$E, SYS_DB_PARTNERS!$A:$A, "Сделка", SYS_DB_PARTNERS!$C:$C, $A133, SYS_DB_PARTNERS!$D:$D, H$3, SYS_DB_PARTNERS!$B:$B, $C$1))</f>
        <v>0</v>
      </c>
      <c r="I133" s="39">
        <f>IF($C$1="Весь период", SUMIFS(SYS_DB_PARTNERS!$E:$E, SYS_DB_PARTNERS!$A:$A, "Сделка", SYS_DB_PARTNERS!$C:$C, $A133, SYS_DB_PARTNERS!$D:$D, I$3), SUMIFS(SYS_DB_PARTNERS!$E:$E, SYS_DB_PARTNERS!$A:$A, "Сделка", SYS_DB_PARTNERS!$C:$C, $A133, SYS_DB_PARTNERS!$D:$D, I$3, SYS_DB_PARTNERS!$B:$B, $C$1))</f>
        <v>0</v>
      </c>
      <c r="J133" s="39">
        <f>SUM(D133:I133)</f>
        <v>0</v>
      </c>
      <c r="K133" s="39">
        <f>IF($C$1="Весь период", SUMIFS(SYS_DB_PARTNERS!$E:$E, SYS_DB_PARTNERS!$A:$A, "Предоплата", SYS_DB_PARTNERS!$C:$C, $A133), SUMIFS(SYS_DB_PARTNERS!$E:$E, SYS_DB_PARTNERS!$A:$A, "Предоплата", SYS_DB_PARTNERS!$C:$C, $A133, SYS_DB_PARTNERS!$B:$B, $C$1))</f>
        <v>0</v>
      </c>
      <c r="L133" s="39">
        <f>SUMIFS(SYS_DB_PARTNERS!$E:$E, SYS_DB_PARTNERS!$A:$A, "Без сделки", SYS_DB_PARTNERS!$C:$C, $A133)</f>
        <v>0</v>
      </c>
      <c r="M133" s="39" t="str">
        <f ca="1">GetPartnerBrandSplit($A133, $C$1)</f>
        <v/>
      </c>
    </row>
    <row r="134" spans="1:13" x14ac:dyDescent="0.25">
      <c r="A134" s="39" t="s">
        <v>4573</v>
      </c>
      <c r="B134" s="39" t="s">
        <v>6413</v>
      </c>
      <c r="C134" s="39">
        <f>IF($C$1="Весь период", SUMIFS(SYS_DB_PARTNERS!$E:$E, SYS_DB_PARTNERS!$A:$A, "Лид", SYS_DB_PARTNERS!$C:$C, $A134), SUMIFS(SYS_DB_PARTNERS!$E:$E, SYS_DB_PARTNERS!$A:$A, "Лид", SYS_DB_PARTNERS!$C:$C, $A134, SYS_DB_PARTNERS!$B:$B, $C$1))</f>
        <v>0</v>
      </c>
      <c r="D134" s="39">
        <f>IF($C$1="Весь период", SUMIFS(SYS_DB_PARTNERS!$E:$E, SYS_DB_PARTNERS!$A:$A, "Сделка", SYS_DB_PARTNERS!$C:$C, $A134, SYS_DB_PARTNERS!$D:$D, D$3), SUMIFS(SYS_DB_PARTNERS!$E:$E, SYS_DB_PARTNERS!$A:$A, "Сделка", SYS_DB_PARTNERS!$C:$C, $A134, SYS_DB_PARTNERS!$D:$D, D$3, SYS_DB_PARTNERS!$B:$B, $C$1))</f>
        <v>0</v>
      </c>
      <c r="E134" s="39">
        <f>IF($C$1="Весь период", SUMIFS(SYS_DB_PARTNERS!$E:$E, SYS_DB_PARTNERS!$A:$A, "Сделка", SYS_DB_PARTNERS!$C:$C, $A134, SYS_DB_PARTNERS!$D:$D, E$3), SUMIFS(SYS_DB_PARTNERS!$E:$E, SYS_DB_PARTNERS!$A:$A, "Сделка", SYS_DB_PARTNERS!$C:$C, $A134, SYS_DB_PARTNERS!$D:$D, E$3, SYS_DB_PARTNERS!$B:$B, $C$1))</f>
        <v>0</v>
      </c>
      <c r="F134" s="39">
        <f>IF($C$1="Весь период", SUMIFS(SYS_DB_PARTNERS!$E:$E, SYS_DB_PARTNERS!$A:$A, "Сделка", SYS_DB_PARTNERS!$C:$C, $A134, SYS_DB_PARTNERS!$D:$D, F$3), SUMIFS(SYS_DB_PARTNERS!$E:$E, SYS_DB_PARTNERS!$A:$A, "Сделка", SYS_DB_PARTNERS!$C:$C, $A134, SYS_DB_PARTNERS!$D:$D, F$3, SYS_DB_PARTNERS!$B:$B, $C$1))</f>
        <v>0</v>
      </c>
      <c r="G134" s="39">
        <f>IF($C$1="Весь период", SUMIFS(SYS_DB_PARTNERS!$E:$E, SYS_DB_PARTNERS!$A:$A, "Сделка", SYS_DB_PARTNERS!$C:$C, $A134, SYS_DB_PARTNERS!$D:$D, G$3), SUMIFS(SYS_DB_PARTNERS!$E:$E, SYS_DB_PARTNERS!$A:$A, "Сделка", SYS_DB_PARTNERS!$C:$C, $A134, SYS_DB_PARTNERS!$D:$D, G$3, SYS_DB_PARTNERS!$B:$B, $C$1))</f>
        <v>0</v>
      </c>
      <c r="H134" s="39">
        <f>IF($C$1="Весь период", SUMIFS(SYS_DB_PARTNERS!$E:$E, SYS_DB_PARTNERS!$A:$A, "Сделка", SYS_DB_PARTNERS!$C:$C, $A134, SYS_DB_PARTNERS!$D:$D, H$3), SUMIFS(SYS_DB_PARTNERS!$E:$E, SYS_DB_PARTNERS!$A:$A, "Сделка", SYS_DB_PARTNERS!$C:$C, $A134, SYS_DB_PARTNERS!$D:$D, H$3, SYS_DB_PARTNERS!$B:$B, $C$1))</f>
        <v>0</v>
      </c>
      <c r="I134" s="39">
        <f>IF($C$1="Весь период", SUMIFS(SYS_DB_PARTNERS!$E:$E, SYS_DB_PARTNERS!$A:$A, "Сделка", SYS_DB_PARTNERS!$C:$C, $A134, SYS_DB_PARTNERS!$D:$D, I$3), SUMIFS(SYS_DB_PARTNERS!$E:$E, SYS_DB_PARTNERS!$A:$A, "Сделка", SYS_DB_PARTNERS!$C:$C, $A134, SYS_DB_PARTNERS!$D:$D, I$3, SYS_DB_PARTNERS!$B:$B, $C$1))</f>
        <v>0</v>
      </c>
      <c r="J134" s="39">
        <f>SUM(D134:I134)</f>
        <v>0</v>
      </c>
      <c r="K134" s="39">
        <f>IF($C$1="Весь период", SUMIFS(SYS_DB_PARTNERS!$E:$E, SYS_DB_PARTNERS!$A:$A, "Предоплата", SYS_DB_PARTNERS!$C:$C, $A134), SUMIFS(SYS_DB_PARTNERS!$E:$E, SYS_DB_PARTNERS!$A:$A, "Предоплата", SYS_DB_PARTNERS!$C:$C, $A134, SYS_DB_PARTNERS!$B:$B, $C$1))</f>
        <v>0</v>
      </c>
      <c r="L134" s="39">
        <f>SUMIFS(SYS_DB_PARTNERS!$E:$E, SYS_DB_PARTNERS!$A:$A, "Без сделки", SYS_DB_PARTNERS!$C:$C, $A134)</f>
        <v>0</v>
      </c>
      <c r="M134" s="39" t="str">
        <f ca="1">GetPartnerBrandSplit($A134, $C$1)</f>
        <v/>
      </c>
    </row>
    <row r="135" spans="1:13" x14ac:dyDescent="0.25">
      <c r="A135" s="39" t="s">
        <v>4589</v>
      </c>
      <c r="B135" s="39" t="s">
        <v>19918</v>
      </c>
      <c r="C135" s="39">
        <f>IF($C$1="Весь период", SUMIFS(SYS_DB_PARTNERS!$E:$E, SYS_DB_PARTNERS!$A:$A, "Лид", SYS_DB_PARTNERS!$C:$C, $A135), SUMIFS(SYS_DB_PARTNERS!$E:$E, SYS_DB_PARTNERS!$A:$A, "Лид", SYS_DB_PARTNERS!$C:$C, $A135, SYS_DB_PARTNERS!$B:$B, $C$1))</f>
        <v>0</v>
      </c>
      <c r="D135" s="39">
        <f>IF($C$1="Весь период", SUMIFS(SYS_DB_PARTNERS!$E:$E, SYS_DB_PARTNERS!$A:$A, "Сделка", SYS_DB_PARTNERS!$C:$C, $A135, SYS_DB_PARTNERS!$D:$D, D$3), SUMIFS(SYS_DB_PARTNERS!$E:$E, SYS_DB_PARTNERS!$A:$A, "Сделка", SYS_DB_PARTNERS!$C:$C, $A135, SYS_DB_PARTNERS!$D:$D, D$3, SYS_DB_PARTNERS!$B:$B, $C$1))</f>
        <v>0</v>
      </c>
      <c r="E135" s="39">
        <f>IF($C$1="Весь период", SUMIFS(SYS_DB_PARTNERS!$E:$E, SYS_DB_PARTNERS!$A:$A, "Сделка", SYS_DB_PARTNERS!$C:$C, $A135, SYS_DB_PARTNERS!$D:$D, E$3), SUMIFS(SYS_DB_PARTNERS!$E:$E, SYS_DB_PARTNERS!$A:$A, "Сделка", SYS_DB_PARTNERS!$C:$C, $A135, SYS_DB_PARTNERS!$D:$D, E$3, SYS_DB_PARTNERS!$B:$B, $C$1))</f>
        <v>0</v>
      </c>
      <c r="F135" s="39">
        <f>IF($C$1="Весь период", SUMIFS(SYS_DB_PARTNERS!$E:$E, SYS_DB_PARTNERS!$A:$A, "Сделка", SYS_DB_PARTNERS!$C:$C, $A135, SYS_DB_PARTNERS!$D:$D, F$3), SUMIFS(SYS_DB_PARTNERS!$E:$E, SYS_DB_PARTNERS!$A:$A, "Сделка", SYS_DB_PARTNERS!$C:$C, $A135, SYS_DB_PARTNERS!$D:$D, F$3, SYS_DB_PARTNERS!$B:$B, $C$1))</f>
        <v>0</v>
      </c>
      <c r="G135" s="39">
        <f>IF($C$1="Весь период", SUMIFS(SYS_DB_PARTNERS!$E:$E, SYS_DB_PARTNERS!$A:$A, "Сделка", SYS_DB_PARTNERS!$C:$C, $A135, SYS_DB_PARTNERS!$D:$D, G$3), SUMIFS(SYS_DB_PARTNERS!$E:$E, SYS_DB_PARTNERS!$A:$A, "Сделка", SYS_DB_PARTNERS!$C:$C, $A135, SYS_DB_PARTNERS!$D:$D, G$3, SYS_DB_PARTNERS!$B:$B, $C$1))</f>
        <v>0</v>
      </c>
      <c r="H135" s="39">
        <f>IF($C$1="Весь период", SUMIFS(SYS_DB_PARTNERS!$E:$E, SYS_DB_PARTNERS!$A:$A, "Сделка", SYS_DB_PARTNERS!$C:$C, $A135, SYS_DB_PARTNERS!$D:$D, H$3), SUMIFS(SYS_DB_PARTNERS!$E:$E, SYS_DB_PARTNERS!$A:$A, "Сделка", SYS_DB_PARTNERS!$C:$C, $A135, SYS_DB_PARTNERS!$D:$D, H$3, SYS_DB_PARTNERS!$B:$B, $C$1))</f>
        <v>0</v>
      </c>
      <c r="I135" s="39">
        <f>IF($C$1="Весь период", SUMIFS(SYS_DB_PARTNERS!$E:$E, SYS_DB_PARTNERS!$A:$A, "Сделка", SYS_DB_PARTNERS!$C:$C, $A135, SYS_DB_PARTNERS!$D:$D, I$3), SUMIFS(SYS_DB_PARTNERS!$E:$E, SYS_DB_PARTNERS!$A:$A, "Сделка", SYS_DB_PARTNERS!$C:$C, $A135, SYS_DB_PARTNERS!$D:$D, I$3, SYS_DB_PARTNERS!$B:$B, $C$1))</f>
        <v>0</v>
      </c>
      <c r="J135" s="39">
        <f>SUM(D135:I135)</f>
        <v>0</v>
      </c>
      <c r="K135" s="39">
        <f>IF($C$1="Весь период", SUMIFS(SYS_DB_PARTNERS!$E:$E, SYS_DB_PARTNERS!$A:$A, "Предоплата", SYS_DB_PARTNERS!$C:$C, $A135), SUMIFS(SYS_DB_PARTNERS!$E:$E, SYS_DB_PARTNERS!$A:$A, "Предоплата", SYS_DB_PARTNERS!$C:$C, $A135, SYS_DB_PARTNERS!$B:$B, $C$1))</f>
        <v>0</v>
      </c>
      <c r="L135" s="39">
        <f>SUMIFS(SYS_DB_PARTNERS!$E:$E, SYS_DB_PARTNERS!$A:$A, "Без сделки", SYS_DB_PARTNERS!$C:$C, $A135)</f>
        <v>0</v>
      </c>
      <c r="M135" s="39" t="str">
        <f ca="1">GetPartnerBrandSplit($A135, $C$1)</f>
        <v/>
      </c>
    </row>
    <row r="136" spans="1:13" x14ac:dyDescent="0.25">
      <c r="A136" s="39" t="s">
        <v>1666</v>
      </c>
      <c r="B136" s="39" t="s">
        <v>6413</v>
      </c>
      <c r="C136" s="39">
        <f>IF($C$1="Весь период", SUMIFS(SYS_DB_PARTNERS!$E:$E, SYS_DB_PARTNERS!$A:$A, "Лид", SYS_DB_PARTNERS!$C:$C, $A136), SUMIFS(SYS_DB_PARTNERS!$E:$E, SYS_DB_PARTNERS!$A:$A, "Лид", SYS_DB_PARTNERS!$C:$C, $A136, SYS_DB_PARTNERS!$B:$B, $C$1))</f>
        <v>0</v>
      </c>
      <c r="D136" s="39">
        <f>IF($C$1="Весь период", SUMIFS(SYS_DB_PARTNERS!$E:$E, SYS_DB_PARTNERS!$A:$A, "Сделка", SYS_DB_PARTNERS!$C:$C, $A136, SYS_DB_PARTNERS!$D:$D, D$3), SUMIFS(SYS_DB_PARTNERS!$E:$E, SYS_DB_PARTNERS!$A:$A, "Сделка", SYS_DB_PARTNERS!$C:$C, $A136, SYS_DB_PARTNERS!$D:$D, D$3, SYS_DB_PARTNERS!$B:$B, $C$1))</f>
        <v>0</v>
      </c>
      <c r="E136" s="39">
        <f>IF($C$1="Весь период", SUMIFS(SYS_DB_PARTNERS!$E:$E, SYS_DB_PARTNERS!$A:$A, "Сделка", SYS_DB_PARTNERS!$C:$C, $A136, SYS_DB_PARTNERS!$D:$D, E$3), SUMIFS(SYS_DB_PARTNERS!$E:$E, SYS_DB_PARTNERS!$A:$A, "Сделка", SYS_DB_PARTNERS!$C:$C, $A136, SYS_DB_PARTNERS!$D:$D, E$3, SYS_DB_PARTNERS!$B:$B, $C$1))</f>
        <v>0</v>
      </c>
      <c r="F136" s="39">
        <f>IF($C$1="Весь период", SUMIFS(SYS_DB_PARTNERS!$E:$E, SYS_DB_PARTNERS!$A:$A, "Сделка", SYS_DB_PARTNERS!$C:$C, $A136, SYS_DB_PARTNERS!$D:$D, F$3), SUMIFS(SYS_DB_PARTNERS!$E:$E, SYS_DB_PARTNERS!$A:$A, "Сделка", SYS_DB_PARTNERS!$C:$C, $A136, SYS_DB_PARTNERS!$D:$D, F$3, SYS_DB_PARTNERS!$B:$B, $C$1))</f>
        <v>0</v>
      </c>
      <c r="G136" s="39">
        <f>IF($C$1="Весь период", SUMIFS(SYS_DB_PARTNERS!$E:$E, SYS_DB_PARTNERS!$A:$A, "Сделка", SYS_DB_PARTNERS!$C:$C, $A136, SYS_DB_PARTNERS!$D:$D, G$3), SUMIFS(SYS_DB_PARTNERS!$E:$E, SYS_DB_PARTNERS!$A:$A, "Сделка", SYS_DB_PARTNERS!$C:$C, $A136, SYS_DB_PARTNERS!$D:$D, G$3, SYS_DB_PARTNERS!$B:$B, $C$1))</f>
        <v>0</v>
      </c>
      <c r="H136" s="39">
        <f>IF($C$1="Весь период", SUMIFS(SYS_DB_PARTNERS!$E:$E, SYS_DB_PARTNERS!$A:$A, "Сделка", SYS_DB_PARTNERS!$C:$C, $A136, SYS_DB_PARTNERS!$D:$D, H$3), SUMIFS(SYS_DB_PARTNERS!$E:$E, SYS_DB_PARTNERS!$A:$A, "Сделка", SYS_DB_PARTNERS!$C:$C, $A136, SYS_DB_PARTNERS!$D:$D, H$3, SYS_DB_PARTNERS!$B:$B, $C$1))</f>
        <v>0</v>
      </c>
      <c r="I136" s="39">
        <f>IF($C$1="Весь период", SUMIFS(SYS_DB_PARTNERS!$E:$E, SYS_DB_PARTNERS!$A:$A, "Сделка", SYS_DB_PARTNERS!$C:$C, $A136, SYS_DB_PARTNERS!$D:$D, I$3), SUMIFS(SYS_DB_PARTNERS!$E:$E, SYS_DB_PARTNERS!$A:$A, "Сделка", SYS_DB_PARTNERS!$C:$C, $A136, SYS_DB_PARTNERS!$D:$D, I$3, SYS_DB_PARTNERS!$B:$B, $C$1))</f>
        <v>0</v>
      </c>
      <c r="J136" s="39">
        <f>SUM(D136:I136)</f>
        <v>0</v>
      </c>
      <c r="K136" s="39">
        <f>IF($C$1="Весь период", SUMIFS(SYS_DB_PARTNERS!$E:$E, SYS_DB_PARTNERS!$A:$A, "Предоплата", SYS_DB_PARTNERS!$C:$C, $A136), SUMIFS(SYS_DB_PARTNERS!$E:$E, SYS_DB_PARTNERS!$A:$A, "Предоплата", SYS_DB_PARTNERS!$C:$C, $A136, SYS_DB_PARTNERS!$B:$B, $C$1))</f>
        <v>1</v>
      </c>
      <c r="L136" s="39">
        <f>SUMIFS(SYS_DB_PARTNERS!$E:$E, SYS_DB_PARTNERS!$A:$A, "Без сделки", SYS_DB_PARTNERS!$C:$C, $A136)</f>
        <v>2</v>
      </c>
      <c r="M136" s="39" t="str">
        <f ca="1">GetPartnerBrandSplit($A136, $C$1)</f>
        <v/>
      </c>
    </row>
    <row r="137" spans="1:13" x14ac:dyDescent="0.25">
      <c r="A137" s="39" t="s">
        <v>4641</v>
      </c>
      <c r="B137" s="39" t="s">
        <v>6413</v>
      </c>
      <c r="C137" s="39">
        <f>IF($C$1="Весь период", SUMIFS(SYS_DB_PARTNERS!$E:$E, SYS_DB_PARTNERS!$A:$A, "Лид", SYS_DB_PARTNERS!$C:$C, $A137), SUMIFS(SYS_DB_PARTNERS!$E:$E, SYS_DB_PARTNERS!$A:$A, "Лид", SYS_DB_PARTNERS!$C:$C, $A137, SYS_DB_PARTNERS!$B:$B, $C$1))</f>
        <v>0</v>
      </c>
      <c r="D137" s="39">
        <f>IF($C$1="Весь период", SUMIFS(SYS_DB_PARTNERS!$E:$E, SYS_DB_PARTNERS!$A:$A, "Сделка", SYS_DB_PARTNERS!$C:$C, $A137, SYS_DB_PARTNERS!$D:$D, D$3), SUMIFS(SYS_DB_PARTNERS!$E:$E, SYS_DB_PARTNERS!$A:$A, "Сделка", SYS_DB_PARTNERS!$C:$C, $A137, SYS_DB_PARTNERS!$D:$D, D$3, SYS_DB_PARTNERS!$B:$B, $C$1))</f>
        <v>0</v>
      </c>
      <c r="E137" s="39">
        <f>IF($C$1="Весь период", SUMIFS(SYS_DB_PARTNERS!$E:$E, SYS_DB_PARTNERS!$A:$A, "Сделка", SYS_DB_PARTNERS!$C:$C, $A137, SYS_DB_PARTNERS!$D:$D, E$3), SUMIFS(SYS_DB_PARTNERS!$E:$E, SYS_DB_PARTNERS!$A:$A, "Сделка", SYS_DB_PARTNERS!$C:$C, $A137, SYS_DB_PARTNERS!$D:$D, E$3, SYS_DB_PARTNERS!$B:$B, $C$1))</f>
        <v>0</v>
      </c>
      <c r="F137" s="39">
        <f>IF($C$1="Весь период", SUMIFS(SYS_DB_PARTNERS!$E:$E, SYS_DB_PARTNERS!$A:$A, "Сделка", SYS_DB_PARTNERS!$C:$C, $A137, SYS_DB_PARTNERS!$D:$D, F$3), SUMIFS(SYS_DB_PARTNERS!$E:$E, SYS_DB_PARTNERS!$A:$A, "Сделка", SYS_DB_PARTNERS!$C:$C, $A137, SYS_DB_PARTNERS!$D:$D, F$3, SYS_DB_PARTNERS!$B:$B, $C$1))</f>
        <v>0</v>
      </c>
      <c r="G137" s="39">
        <f>IF($C$1="Весь период", SUMIFS(SYS_DB_PARTNERS!$E:$E, SYS_DB_PARTNERS!$A:$A, "Сделка", SYS_DB_PARTNERS!$C:$C, $A137, SYS_DB_PARTNERS!$D:$D, G$3), SUMIFS(SYS_DB_PARTNERS!$E:$E, SYS_DB_PARTNERS!$A:$A, "Сделка", SYS_DB_PARTNERS!$C:$C, $A137, SYS_DB_PARTNERS!$D:$D, G$3, SYS_DB_PARTNERS!$B:$B, $C$1))</f>
        <v>0</v>
      </c>
      <c r="H137" s="39">
        <f>IF($C$1="Весь период", SUMIFS(SYS_DB_PARTNERS!$E:$E, SYS_DB_PARTNERS!$A:$A, "Сделка", SYS_DB_PARTNERS!$C:$C, $A137, SYS_DB_PARTNERS!$D:$D, H$3), SUMIFS(SYS_DB_PARTNERS!$E:$E, SYS_DB_PARTNERS!$A:$A, "Сделка", SYS_DB_PARTNERS!$C:$C, $A137, SYS_DB_PARTNERS!$D:$D, H$3, SYS_DB_PARTNERS!$B:$B, $C$1))</f>
        <v>0</v>
      </c>
      <c r="I137" s="39">
        <f>IF($C$1="Весь период", SUMIFS(SYS_DB_PARTNERS!$E:$E, SYS_DB_PARTNERS!$A:$A, "Сделка", SYS_DB_PARTNERS!$C:$C, $A137, SYS_DB_PARTNERS!$D:$D, I$3), SUMIFS(SYS_DB_PARTNERS!$E:$E, SYS_DB_PARTNERS!$A:$A, "Сделка", SYS_DB_PARTNERS!$C:$C, $A137, SYS_DB_PARTNERS!$D:$D, I$3, SYS_DB_PARTNERS!$B:$B, $C$1))</f>
        <v>0</v>
      </c>
      <c r="J137" s="39">
        <f>SUM(D137:I137)</f>
        <v>0</v>
      </c>
      <c r="K137" s="39">
        <f>IF($C$1="Весь период", SUMIFS(SYS_DB_PARTNERS!$E:$E, SYS_DB_PARTNERS!$A:$A, "Предоплата", SYS_DB_PARTNERS!$C:$C, $A137), SUMIFS(SYS_DB_PARTNERS!$E:$E, SYS_DB_PARTNERS!$A:$A, "Предоплата", SYS_DB_PARTNERS!$C:$C, $A137, SYS_DB_PARTNERS!$B:$B, $C$1))</f>
        <v>0</v>
      </c>
      <c r="L137" s="39">
        <f>SUMIFS(SYS_DB_PARTNERS!$E:$E, SYS_DB_PARTNERS!$A:$A, "Без сделки", SYS_DB_PARTNERS!$C:$C, $A137)</f>
        <v>0</v>
      </c>
      <c r="M137" s="39" t="str">
        <f ca="1">GetPartnerBrandSplit($A137, $C$1)</f>
        <v/>
      </c>
    </row>
    <row r="138" spans="1:13" x14ac:dyDescent="0.25">
      <c r="A138" s="39" t="s">
        <v>4765</v>
      </c>
      <c r="B138" s="39" t="s">
        <v>6353</v>
      </c>
      <c r="C138" s="39">
        <f>IF($C$1="Весь период", SUMIFS(SYS_DB_PARTNERS!$E:$E, SYS_DB_PARTNERS!$A:$A, "Лид", SYS_DB_PARTNERS!$C:$C, $A138), SUMIFS(SYS_DB_PARTNERS!$E:$E, SYS_DB_PARTNERS!$A:$A, "Лид", SYS_DB_PARTNERS!$C:$C, $A138, SYS_DB_PARTNERS!$B:$B, $C$1))</f>
        <v>0</v>
      </c>
      <c r="D138" s="39">
        <f>IF($C$1="Весь период", SUMIFS(SYS_DB_PARTNERS!$E:$E, SYS_DB_PARTNERS!$A:$A, "Сделка", SYS_DB_PARTNERS!$C:$C, $A138, SYS_DB_PARTNERS!$D:$D, D$3), SUMIFS(SYS_DB_PARTNERS!$E:$E, SYS_DB_PARTNERS!$A:$A, "Сделка", SYS_DB_PARTNERS!$C:$C, $A138, SYS_DB_PARTNERS!$D:$D, D$3, SYS_DB_PARTNERS!$B:$B, $C$1))</f>
        <v>0</v>
      </c>
      <c r="E138" s="39">
        <f>IF($C$1="Весь период", SUMIFS(SYS_DB_PARTNERS!$E:$E, SYS_DB_PARTNERS!$A:$A, "Сделка", SYS_DB_PARTNERS!$C:$C, $A138, SYS_DB_PARTNERS!$D:$D, E$3), SUMIFS(SYS_DB_PARTNERS!$E:$E, SYS_DB_PARTNERS!$A:$A, "Сделка", SYS_DB_PARTNERS!$C:$C, $A138, SYS_DB_PARTNERS!$D:$D, E$3, SYS_DB_PARTNERS!$B:$B, $C$1))</f>
        <v>0</v>
      </c>
      <c r="F138" s="39">
        <f>IF($C$1="Весь период", SUMIFS(SYS_DB_PARTNERS!$E:$E, SYS_DB_PARTNERS!$A:$A, "Сделка", SYS_DB_PARTNERS!$C:$C, $A138, SYS_DB_PARTNERS!$D:$D, F$3), SUMIFS(SYS_DB_PARTNERS!$E:$E, SYS_DB_PARTNERS!$A:$A, "Сделка", SYS_DB_PARTNERS!$C:$C, $A138, SYS_DB_PARTNERS!$D:$D, F$3, SYS_DB_PARTNERS!$B:$B, $C$1))</f>
        <v>0</v>
      </c>
      <c r="G138" s="39">
        <f>IF($C$1="Весь период", SUMIFS(SYS_DB_PARTNERS!$E:$E, SYS_DB_PARTNERS!$A:$A, "Сделка", SYS_DB_PARTNERS!$C:$C, $A138, SYS_DB_PARTNERS!$D:$D, G$3), SUMIFS(SYS_DB_PARTNERS!$E:$E, SYS_DB_PARTNERS!$A:$A, "Сделка", SYS_DB_PARTNERS!$C:$C, $A138, SYS_DB_PARTNERS!$D:$D, G$3, SYS_DB_PARTNERS!$B:$B, $C$1))</f>
        <v>0</v>
      </c>
      <c r="H138" s="39">
        <f>IF($C$1="Весь период", SUMIFS(SYS_DB_PARTNERS!$E:$E, SYS_DB_PARTNERS!$A:$A, "Сделка", SYS_DB_PARTNERS!$C:$C, $A138, SYS_DB_PARTNERS!$D:$D, H$3), SUMIFS(SYS_DB_PARTNERS!$E:$E, SYS_DB_PARTNERS!$A:$A, "Сделка", SYS_DB_PARTNERS!$C:$C, $A138, SYS_DB_PARTNERS!$D:$D, H$3, SYS_DB_PARTNERS!$B:$B, $C$1))</f>
        <v>0</v>
      </c>
      <c r="I138" s="39">
        <f>IF($C$1="Весь период", SUMIFS(SYS_DB_PARTNERS!$E:$E, SYS_DB_PARTNERS!$A:$A, "Сделка", SYS_DB_PARTNERS!$C:$C, $A138, SYS_DB_PARTNERS!$D:$D, I$3), SUMIFS(SYS_DB_PARTNERS!$E:$E, SYS_DB_PARTNERS!$A:$A, "Сделка", SYS_DB_PARTNERS!$C:$C, $A138, SYS_DB_PARTNERS!$D:$D, I$3, SYS_DB_PARTNERS!$B:$B, $C$1))</f>
        <v>0</v>
      </c>
      <c r="J138" s="39">
        <f>SUM(D138:I138)</f>
        <v>0</v>
      </c>
      <c r="K138" s="39">
        <f>IF($C$1="Весь период", SUMIFS(SYS_DB_PARTNERS!$E:$E, SYS_DB_PARTNERS!$A:$A, "Предоплата", SYS_DB_PARTNERS!$C:$C, $A138), SUMIFS(SYS_DB_PARTNERS!$E:$E, SYS_DB_PARTNERS!$A:$A, "Предоплата", SYS_DB_PARTNERS!$C:$C, $A138, SYS_DB_PARTNERS!$B:$B, $C$1))</f>
        <v>0</v>
      </c>
      <c r="L138" s="39">
        <f>SUMIFS(SYS_DB_PARTNERS!$E:$E, SYS_DB_PARTNERS!$A:$A, "Без сделки", SYS_DB_PARTNERS!$C:$C, $A138)</f>
        <v>0</v>
      </c>
      <c r="M138" s="39" t="str">
        <f ca="1">GetPartnerBrandSplit($A138, $C$1)</f>
        <v/>
      </c>
    </row>
    <row r="139" spans="1:13" x14ac:dyDescent="0.25">
      <c r="A139" s="39" t="s">
        <v>179</v>
      </c>
      <c r="B139" s="39" t="s">
        <v>19918</v>
      </c>
      <c r="C139" s="39">
        <f>IF($C$1="Весь период", SUMIFS(SYS_DB_PARTNERS!$E:$E, SYS_DB_PARTNERS!$A:$A, "Лид", SYS_DB_PARTNERS!$C:$C, $A139), SUMIFS(SYS_DB_PARTNERS!$E:$E, SYS_DB_PARTNERS!$A:$A, "Лид", SYS_DB_PARTNERS!$C:$C, $A139, SYS_DB_PARTNERS!$B:$B, $C$1))</f>
        <v>0</v>
      </c>
      <c r="D139" s="39">
        <f>IF($C$1="Весь период", SUMIFS(SYS_DB_PARTNERS!$E:$E, SYS_DB_PARTNERS!$A:$A, "Сделка", SYS_DB_PARTNERS!$C:$C, $A139, SYS_DB_PARTNERS!$D:$D, D$3), SUMIFS(SYS_DB_PARTNERS!$E:$E, SYS_DB_PARTNERS!$A:$A, "Сделка", SYS_DB_PARTNERS!$C:$C, $A139, SYS_DB_PARTNERS!$D:$D, D$3, SYS_DB_PARTNERS!$B:$B, $C$1))</f>
        <v>0</v>
      </c>
      <c r="E139" s="39">
        <f>IF($C$1="Весь период", SUMIFS(SYS_DB_PARTNERS!$E:$E, SYS_DB_PARTNERS!$A:$A, "Сделка", SYS_DB_PARTNERS!$C:$C, $A139, SYS_DB_PARTNERS!$D:$D, E$3), SUMIFS(SYS_DB_PARTNERS!$E:$E, SYS_DB_PARTNERS!$A:$A, "Сделка", SYS_DB_PARTNERS!$C:$C, $A139, SYS_DB_PARTNERS!$D:$D, E$3, SYS_DB_PARTNERS!$B:$B, $C$1))</f>
        <v>0</v>
      </c>
      <c r="F139" s="39">
        <f>IF($C$1="Весь период", SUMIFS(SYS_DB_PARTNERS!$E:$E, SYS_DB_PARTNERS!$A:$A, "Сделка", SYS_DB_PARTNERS!$C:$C, $A139, SYS_DB_PARTNERS!$D:$D, F$3), SUMIFS(SYS_DB_PARTNERS!$E:$E, SYS_DB_PARTNERS!$A:$A, "Сделка", SYS_DB_PARTNERS!$C:$C, $A139, SYS_DB_PARTNERS!$D:$D, F$3, SYS_DB_PARTNERS!$B:$B, $C$1))</f>
        <v>0</v>
      </c>
      <c r="G139" s="39">
        <f>IF($C$1="Весь период", SUMIFS(SYS_DB_PARTNERS!$E:$E, SYS_DB_PARTNERS!$A:$A, "Сделка", SYS_DB_PARTNERS!$C:$C, $A139, SYS_DB_PARTNERS!$D:$D, G$3), SUMIFS(SYS_DB_PARTNERS!$E:$E, SYS_DB_PARTNERS!$A:$A, "Сделка", SYS_DB_PARTNERS!$C:$C, $A139, SYS_DB_PARTNERS!$D:$D, G$3, SYS_DB_PARTNERS!$B:$B, $C$1))</f>
        <v>1</v>
      </c>
      <c r="H139" s="39">
        <f>IF($C$1="Весь период", SUMIFS(SYS_DB_PARTNERS!$E:$E, SYS_DB_PARTNERS!$A:$A, "Сделка", SYS_DB_PARTNERS!$C:$C, $A139, SYS_DB_PARTNERS!$D:$D, H$3), SUMIFS(SYS_DB_PARTNERS!$E:$E, SYS_DB_PARTNERS!$A:$A, "Сделка", SYS_DB_PARTNERS!$C:$C, $A139, SYS_DB_PARTNERS!$D:$D, H$3, SYS_DB_PARTNERS!$B:$B, $C$1))</f>
        <v>0</v>
      </c>
      <c r="I139" s="39">
        <f>IF($C$1="Весь период", SUMIFS(SYS_DB_PARTNERS!$E:$E, SYS_DB_PARTNERS!$A:$A, "Сделка", SYS_DB_PARTNERS!$C:$C, $A139, SYS_DB_PARTNERS!$D:$D, I$3), SUMIFS(SYS_DB_PARTNERS!$E:$E, SYS_DB_PARTNERS!$A:$A, "Сделка", SYS_DB_PARTNERS!$C:$C, $A139, SYS_DB_PARTNERS!$D:$D, I$3, SYS_DB_PARTNERS!$B:$B, $C$1))</f>
        <v>0</v>
      </c>
      <c r="J139" s="39">
        <f>SUM(D139:I139)</f>
        <v>1</v>
      </c>
      <c r="K139" s="39">
        <f>IF($C$1="Весь период", SUMIFS(SYS_DB_PARTNERS!$E:$E, SYS_DB_PARTNERS!$A:$A, "Предоплата", SYS_DB_PARTNERS!$C:$C, $A139), SUMIFS(SYS_DB_PARTNERS!$E:$E, SYS_DB_PARTNERS!$A:$A, "Предоплата", SYS_DB_PARTNERS!$C:$C, $A139, SYS_DB_PARTNERS!$B:$B, $C$1))</f>
        <v>0</v>
      </c>
      <c r="L139" s="39">
        <f>SUMIFS(SYS_DB_PARTNERS!$E:$E, SYS_DB_PARTNERS!$A:$A, "Без сделки", SYS_DB_PARTNERS!$C:$C, $A139)</f>
        <v>0</v>
      </c>
      <c r="M139" s="39" t="str">
        <f ca="1">GetPartnerBrandSplit($A139, $C$1)</f>
        <v>HAVAL (1 шт)</v>
      </c>
    </row>
    <row r="140" spans="1:13" x14ac:dyDescent="0.25">
      <c r="A140" s="39" t="s">
        <v>4936</v>
      </c>
      <c r="B140" s="39" t="s">
        <v>19918</v>
      </c>
      <c r="C140" s="39">
        <f>IF($C$1="Весь период", SUMIFS(SYS_DB_PARTNERS!$E:$E, SYS_DB_PARTNERS!$A:$A, "Лид", SYS_DB_PARTNERS!$C:$C, $A140), SUMIFS(SYS_DB_PARTNERS!$E:$E, SYS_DB_PARTNERS!$A:$A, "Лид", SYS_DB_PARTNERS!$C:$C, $A140, SYS_DB_PARTNERS!$B:$B, $C$1))</f>
        <v>0</v>
      </c>
      <c r="D140" s="39">
        <f>IF($C$1="Весь период", SUMIFS(SYS_DB_PARTNERS!$E:$E, SYS_DB_PARTNERS!$A:$A, "Сделка", SYS_DB_PARTNERS!$C:$C, $A140, SYS_DB_PARTNERS!$D:$D, D$3), SUMIFS(SYS_DB_PARTNERS!$E:$E, SYS_DB_PARTNERS!$A:$A, "Сделка", SYS_DB_PARTNERS!$C:$C, $A140, SYS_DB_PARTNERS!$D:$D, D$3, SYS_DB_PARTNERS!$B:$B, $C$1))</f>
        <v>0</v>
      </c>
      <c r="E140" s="39">
        <f>IF($C$1="Весь период", SUMIFS(SYS_DB_PARTNERS!$E:$E, SYS_DB_PARTNERS!$A:$A, "Сделка", SYS_DB_PARTNERS!$C:$C, $A140, SYS_DB_PARTNERS!$D:$D, E$3), SUMIFS(SYS_DB_PARTNERS!$E:$E, SYS_DB_PARTNERS!$A:$A, "Сделка", SYS_DB_PARTNERS!$C:$C, $A140, SYS_DB_PARTNERS!$D:$D, E$3, SYS_DB_PARTNERS!$B:$B, $C$1))</f>
        <v>0</v>
      </c>
      <c r="F140" s="39">
        <f>IF($C$1="Весь период", SUMIFS(SYS_DB_PARTNERS!$E:$E, SYS_DB_PARTNERS!$A:$A, "Сделка", SYS_DB_PARTNERS!$C:$C, $A140, SYS_DB_PARTNERS!$D:$D, F$3), SUMIFS(SYS_DB_PARTNERS!$E:$E, SYS_DB_PARTNERS!$A:$A, "Сделка", SYS_DB_PARTNERS!$C:$C, $A140, SYS_DB_PARTNERS!$D:$D, F$3, SYS_DB_PARTNERS!$B:$B, $C$1))</f>
        <v>0</v>
      </c>
      <c r="G140" s="39">
        <f>IF($C$1="Весь период", SUMIFS(SYS_DB_PARTNERS!$E:$E, SYS_DB_PARTNERS!$A:$A, "Сделка", SYS_DB_PARTNERS!$C:$C, $A140, SYS_DB_PARTNERS!$D:$D, G$3), SUMIFS(SYS_DB_PARTNERS!$E:$E, SYS_DB_PARTNERS!$A:$A, "Сделка", SYS_DB_PARTNERS!$C:$C, $A140, SYS_DB_PARTNERS!$D:$D, G$3, SYS_DB_PARTNERS!$B:$B, $C$1))</f>
        <v>0</v>
      </c>
      <c r="H140" s="39">
        <f>IF($C$1="Весь период", SUMIFS(SYS_DB_PARTNERS!$E:$E, SYS_DB_PARTNERS!$A:$A, "Сделка", SYS_DB_PARTNERS!$C:$C, $A140, SYS_DB_PARTNERS!$D:$D, H$3), SUMIFS(SYS_DB_PARTNERS!$E:$E, SYS_DB_PARTNERS!$A:$A, "Сделка", SYS_DB_PARTNERS!$C:$C, $A140, SYS_DB_PARTNERS!$D:$D, H$3, SYS_DB_PARTNERS!$B:$B, $C$1))</f>
        <v>0</v>
      </c>
      <c r="I140" s="39">
        <f>IF($C$1="Весь период", SUMIFS(SYS_DB_PARTNERS!$E:$E, SYS_DB_PARTNERS!$A:$A, "Сделка", SYS_DB_PARTNERS!$C:$C, $A140, SYS_DB_PARTNERS!$D:$D, I$3), SUMIFS(SYS_DB_PARTNERS!$E:$E, SYS_DB_PARTNERS!$A:$A, "Сделка", SYS_DB_PARTNERS!$C:$C, $A140, SYS_DB_PARTNERS!$D:$D, I$3, SYS_DB_PARTNERS!$B:$B, $C$1))</f>
        <v>0</v>
      </c>
      <c r="J140" s="39">
        <f>SUM(D140:I140)</f>
        <v>0</v>
      </c>
      <c r="K140" s="39">
        <f>IF($C$1="Весь период", SUMIFS(SYS_DB_PARTNERS!$E:$E, SYS_DB_PARTNERS!$A:$A, "Предоплата", SYS_DB_PARTNERS!$C:$C, $A140), SUMIFS(SYS_DB_PARTNERS!$E:$E, SYS_DB_PARTNERS!$A:$A, "Предоплата", SYS_DB_PARTNERS!$C:$C, $A140, SYS_DB_PARTNERS!$B:$B, $C$1))</f>
        <v>0</v>
      </c>
      <c r="L140" s="39">
        <f>SUMIFS(SYS_DB_PARTNERS!$E:$E, SYS_DB_PARTNERS!$A:$A, "Без сделки", SYS_DB_PARTNERS!$C:$C, $A140)</f>
        <v>0</v>
      </c>
      <c r="M140" s="39" t="str">
        <f ca="1">GetPartnerBrandSplit($A140, $C$1)</f>
        <v/>
      </c>
    </row>
    <row r="141" spans="1:13" x14ac:dyDescent="0.25">
      <c r="A141" s="39" t="s">
        <v>4976</v>
      </c>
      <c r="B141" s="39" t="s">
        <v>19918</v>
      </c>
      <c r="C141" s="39">
        <f>IF($C$1="Весь период", SUMIFS(SYS_DB_PARTNERS!$E:$E, SYS_DB_PARTNERS!$A:$A, "Лид", SYS_DB_PARTNERS!$C:$C, $A141), SUMIFS(SYS_DB_PARTNERS!$E:$E, SYS_DB_PARTNERS!$A:$A, "Лид", SYS_DB_PARTNERS!$C:$C, $A141, SYS_DB_PARTNERS!$B:$B, $C$1))</f>
        <v>0</v>
      </c>
      <c r="D141" s="39">
        <f>IF($C$1="Весь период", SUMIFS(SYS_DB_PARTNERS!$E:$E, SYS_DB_PARTNERS!$A:$A, "Сделка", SYS_DB_PARTNERS!$C:$C, $A141, SYS_DB_PARTNERS!$D:$D, D$3), SUMIFS(SYS_DB_PARTNERS!$E:$E, SYS_DB_PARTNERS!$A:$A, "Сделка", SYS_DB_PARTNERS!$C:$C, $A141, SYS_DB_PARTNERS!$D:$D, D$3, SYS_DB_PARTNERS!$B:$B, $C$1))</f>
        <v>0</v>
      </c>
      <c r="E141" s="39">
        <f>IF($C$1="Весь период", SUMIFS(SYS_DB_PARTNERS!$E:$E, SYS_DB_PARTNERS!$A:$A, "Сделка", SYS_DB_PARTNERS!$C:$C, $A141, SYS_DB_PARTNERS!$D:$D, E$3), SUMIFS(SYS_DB_PARTNERS!$E:$E, SYS_DB_PARTNERS!$A:$A, "Сделка", SYS_DB_PARTNERS!$C:$C, $A141, SYS_DB_PARTNERS!$D:$D, E$3, SYS_DB_PARTNERS!$B:$B, $C$1))</f>
        <v>0</v>
      </c>
      <c r="F141" s="39">
        <f>IF($C$1="Весь период", SUMIFS(SYS_DB_PARTNERS!$E:$E, SYS_DB_PARTNERS!$A:$A, "Сделка", SYS_DB_PARTNERS!$C:$C, $A141, SYS_DB_PARTNERS!$D:$D, F$3), SUMIFS(SYS_DB_PARTNERS!$E:$E, SYS_DB_PARTNERS!$A:$A, "Сделка", SYS_DB_PARTNERS!$C:$C, $A141, SYS_DB_PARTNERS!$D:$D, F$3, SYS_DB_PARTNERS!$B:$B, $C$1))</f>
        <v>0</v>
      </c>
      <c r="G141" s="39">
        <f>IF($C$1="Весь период", SUMIFS(SYS_DB_PARTNERS!$E:$E, SYS_DB_PARTNERS!$A:$A, "Сделка", SYS_DB_PARTNERS!$C:$C, $A141, SYS_DB_PARTNERS!$D:$D, G$3), SUMIFS(SYS_DB_PARTNERS!$E:$E, SYS_DB_PARTNERS!$A:$A, "Сделка", SYS_DB_PARTNERS!$C:$C, $A141, SYS_DB_PARTNERS!$D:$D, G$3, SYS_DB_PARTNERS!$B:$B, $C$1))</f>
        <v>0</v>
      </c>
      <c r="H141" s="39">
        <f>IF($C$1="Весь период", SUMIFS(SYS_DB_PARTNERS!$E:$E, SYS_DB_PARTNERS!$A:$A, "Сделка", SYS_DB_PARTNERS!$C:$C, $A141, SYS_DB_PARTNERS!$D:$D, H$3), SUMIFS(SYS_DB_PARTNERS!$E:$E, SYS_DB_PARTNERS!$A:$A, "Сделка", SYS_DB_PARTNERS!$C:$C, $A141, SYS_DB_PARTNERS!$D:$D, H$3, SYS_DB_PARTNERS!$B:$B, $C$1))</f>
        <v>0</v>
      </c>
      <c r="I141" s="39">
        <f>IF($C$1="Весь период", SUMIFS(SYS_DB_PARTNERS!$E:$E, SYS_DB_PARTNERS!$A:$A, "Сделка", SYS_DB_PARTNERS!$C:$C, $A141, SYS_DB_PARTNERS!$D:$D, I$3), SUMIFS(SYS_DB_PARTNERS!$E:$E, SYS_DB_PARTNERS!$A:$A, "Сделка", SYS_DB_PARTNERS!$C:$C, $A141, SYS_DB_PARTNERS!$D:$D, I$3, SYS_DB_PARTNERS!$B:$B, $C$1))</f>
        <v>0</v>
      </c>
      <c r="J141" s="39">
        <f>SUM(D141:I141)</f>
        <v>0</v>
      </c>
      <c r="K141" s="39">
        <f>IF($C$1="Весь период", SUMIFS(SYS_DB_PARTNERS!$E:$E, SYS_DB_PARTNERS!$A:$A, "Предоплата", SYS_DB_PARTNERS!$C:$C, $A141), SUMIFS(SYS_DB_PARTNERS!$E:$E, SYS_DB_PARTNERS!$A:$A, "Предоплата", SYS_DB_PARTNERS!$C:$C, $A141, SYS_DB_PARTNERS!$B:$B, $C$1))</f>
        <v>0</v>
      </c>
      <c r="L141" s="39">
        <f>SUMIFS(SYS_DB_PARTNERS!$E:$E, SYS_DB_PARTNERS!$A:$A, "Без сделки", SYS_DB_PARTNERS!$C:$C, $A141)</f>
        <v>0</v>
      </c>
      <c r="M141" s="39" t="str">
        <f ca="1">GetPartnerBrandSplit($A141, $C$1)</f>
        <v/>
      </c>
    </row>
    <row r="142" spans="1:13" x14ac:dyDescent="0.25">
      <c r="A142" s="39" t="s">
        <v>5084</v>
      </c>
      <c r="B142" s="39" t="s">
        <v>19918</v>
      </c>
      <c r="C142" s="39">
        <f>IF($C$1="Весь период", SUMIFS(SYS_DB_PARTNERS!$E:$E, SYS_DB_PARTNERS!$A:$A, "Лид", SYS_DB_PARTNERS!$C:$C, $A142), SUMIFS(SYS_DB_PARTNERS!$E:$E, SYS_DB_PARTNERS!$A:$A, "Лид", SYS_DB_PARTNERS!$C:$C, $A142, SYS_DB_PARTNERS!$B:$B, $C$1))</f>
        <v>0</v>
      </c>
      <c r="D142" s="39">
        <f>IF($C$1="Весь период", SUMIFS(SYS_DB_PARTNERS!$E:$E, SYS_DB_PARTNERS!$A:$A, "Сделка", SYS_DB_PARTNERS!$C:$C, $A142, SYS_DB_PARTNERS!$D:$D, D$3), SUMIFS(SYS_DB_PARTNERS!$E:$E, SYS_DB_PARTNERS!$A:$A, "Сделка", SYS_DB_PARTNERS!$C:$C, $A142, SYS_DB_PARTNERS!$D:$D, D$3, SYS_DB_PARTNERS!$B:$B, $C$1))</f>
        <v>0</v>
      </c>
      <c r="E142" s="39">
        <f>IF($C$1="Весь период", SUMIFS(SYS_DB_PARTNERS!$E:$E, SYS_DB_PARTNERS!$A:$A, "Сделка", SYS_DB_PARTNERS!$C:$C, $A142, SYS_DB_PARTNERS!$D:$D, E$3), SUMIFS(SYS_DB_PARTNERS!$E:$E, SYS_DB_PARTNERS!$A:$A, "Сделка", SYS_DB_PARTNERS!$C:$C, $A142, SYS_DB_PARTNERS!$D:$D, E$3, SYS_DB_PARTNERS!$B:$B, $C$1))</f>
        <v>0</v>
      </c>
      <c r="F142" s="39">
        <f>IF($C$1="Весь период", SUMIFS(SYS_DB_PARTNERS!$E:$E, SYS_DB_PARTNERS!$A:$A, "Сделка", SYS_DB_PARTNERS!$C:$C, $A142, SYS_DB_PARTNERS!$D:$D, F$3), SUMIFS(SYS_DB_PARTNERS!$E:$E, SYS_DB_PARTNERS!$A:$A, "Сделка", SYS_DB_PARTNERS!$C:$C, $A142, SYS_DB_PARTNERS!$D:$D, F$3, SYS_DB_PARTNERS!$B:$B, $C$1))</f>
        <v>0</v>
      </c>
      <c r="G142" s="39">
        <f>IF($C$1="Весь период", SUMIFS(SYS_DB_PARTNERS!$E:$E, SYS_DB_PARTNERS!$A:$A, "Сделка", SYS_DB_PARTNERS!$C:$C, $A142, SYS_DB_PARTNERS!$D:$D, G$3), SUMIFS(SYS_DB_PARTNERS!$E:$E, SYS_DB_PARTNERS!$A:$A, "Сделка", SYS_DB_PARTNERS!$C:$C, $A142, SYS_DB_PARTNERS!$D:$D, G$3, SYS_DB_PARTNERS!$B:$B, $C$1))</f>
        <v>0</v>
      </c>
      <c r="H142" s="39">
        <f>IF($C$1="Весь период", SUMIFS(SYS_DB_PARTNERS!$E:$E, SYS_DB_PARTNERS!$A:$A, "Сделка", SYS_DB_PARTNERS!$C:$C, $A142, SYS_DB_PARTNERS!$D:$D, H$3), SUMIFS(SYS_DB_PARTNERS!$E:$E, SYS_DB_PARTNERS!$A:$A, "Сделка", SYS_DB_PARTNERS!$C:$C, $A142, SYS_DB_PARTNERS!$D:$D, H$3, SYS_DB_PARTNERS!$B:$B, $C$1))</f>
        <v>0</v>
      </c>
      <c r="I142" s="39">
        <f>IF($C$1="Весь период", SUMIFS(SYS_DB_PARTNERS!$E:$E, SYS_DB_PARTNERS!$A:$A, "Сделка", SYS_DB_PARTNERS!$C:$C, $A142, SYS_DB_PARTNERS!$D:$D, I$3), SUMIFS(SYS_DB_PARTNERS!$E:$E, SYS_DB_PARTNERS!$A:$A, "Сделка", SYS_DB_PARTNERS!$C:$C, $A142, SYS_DB_PARTNERS!$D:$D, I$3, SYS_DB_PARTNERS!$B:$B, $C$1))</f>
        <v>0</v>
      </c>
      <c r="J142" s="39">
        <f>SUM(D142:I142)</f>
        <v>0</v>
      </c>
      <c r="K142" s="39">
        <f>IF($C$1="Весь период", SUMIFS(SYS_DB_PARTNERS!$E:$E, SYS_DB_PARTNERS!$A:$A, "Предоплата", SYS_DB_PARTNERS!$C:$C, $A142), SUMIFS(SYS_DB_PARTNERS!$E:$E, SYS_DB_PARTNERS!$A:$A, "Предоплата", SYS_DB_PARTNERS!$C:$C, $A142, SYS_DB_PARTNERS!$B:$B, $C$1))</f>
        <v>0</v>
      </c>
      <c r="L142" s="39">
        <f>SUMIFS(SYS_DB_PARTNERS!$E:$E, SYS_DB_PARTNERS!$A:$A, "Без сделки", SYS_DB_PARTNERS!$C:$C, $A142)</f>
        <v>0</v>
      </c>
      <c r="M142" s="39" t="str">
        <f ca="1">GetPartnerBrandSplit($A142, $C$1)</f>
        <v/>
      </c>
    </row>
    <row r="143" spans="1:13" x14ac:dyDescent="0.25">
      <c r="A143" s="39" t="s">
        <v>368</v>
      </c>
      <c r="B143" s="39" t="s">
        <v>19918</v>
      </c>
      <c r="C143" s="39">
        <f>IF($C$1="Весь период", SUMIFS(SYS_DB_PARTNERS!$E:$E, SYS_DB_PARTNERS!$A:$A, "Лид", SYS_DB_PARTNERS!$C:$C, $A143), SUMIFS(SYS_DB_PARTNERS!$E:$E, SYS_DB_PARTNERS!$A:$A, "Лид", SYS_DB_PARTNERS!$C:$C, $A143, SYS_DB_PARTNERS!$B:$B, $C$1))</f>
        <v>0</v>
      </c>
      <c r="D143" s="39">
        <f>IF($C$1="Весь период", SUMIFS(SYS_DB_PARTNERS!$E:$E, SYS_DB_PARTNERS!$A:$A, "Сделка", SYS_DB_PARTNERS!$C:$C, $A143, SYS_DB_PARTNERS!$D:$D, D$3), SUMIFS(SYS_DB_PARTNERS!$E:$E, SYS_DB_PARTNERS!$A:$A, "Сделка", SYS_DB_PARTNERS!$C:$C, $A143, SYS_DB_PARTNERS!$D:$D, D$3, SYS_DB_PARTNERS!$B:$B, $C$1))</f>
        <v>0</v>
      </c>
      <c r="E143" s="39">
        <f>IF($C$1="Весь период", SUMIFS(SYS_DB_PARTNERS!$E:$E, SYS_DB_PARTNERS!$A:$A, "Сделка", SYS_DB_PARTNERS!$C:$C, $A143, SYS_DB_PARTNERS!$D:$D, E$3), SUMIFS(SYS_DB_PARTNERS!$E:$E, SYS_DB_PARTNERS!$A:$A, "Сделка", SYS_DB_PARTNERS!$C:$C, $A143, SYS_DB_PARTNERS!$D:$D, E$3, SYS_DB_PARTNERS!$B:$B, $C$1))</f>
        <v>0</v>
      </c>
      <c r="F143" s="39">
        <f>IF($C$1="Весь период", SUMIFS(SYS_DB_PARTNERS!$E:$E, SYS_DB_PARTNERS!$A:$A, "Сделка", SYS_DB_PARTNERS!$C:$C, $A143, SYS_DB_PARTNERS!$D:$D, F$3), SUMIFS(SYS_DB_PARTNERS!$E:$E, SYS_DB_PARTNERS!$A:$A, "Сделка", SYS_DB_PARTNERS!$C:$C, $A143, SYS_DB_PARTNERS!$D:$D, F$3, SYS_DB_PARTNERS!$B:$B, $C$1))</f>
        <v>0</v>
      </c>
      <c r="G143" s="39">
        <f>IF($C$1="Весь период", SUMIFS(SYS_DB_PARTNERS!$E:$E, SYS_DB_PARTNERS!$A:$A, "Сделка", SYS_DB_PARTNERS!$C:$C, $A143, SYS_DB_PARTNERS!$D:$D, G$3), SUMIFS(SYS_DB_PARTNERS!$E:$E, SYS_DB_PARTNERS!$A:$A, "Сделка", SYS_DB_PARTNERS!$C:$C, $A143, SYS_DB_PARTNERS!$D:$D, G$3, SYS_DB_PARTNERS!$B:$B, $C$1))</f>
        <v>0</v>
      </c>
      <c r="H143" s="39">
        <f>IF($C$1="Весь период", SUMIFS(SYS_DB_PARTNERS!$E:$E, SYS_DB_PARTNERS!$A:$A, "Сделка", SYS_DB_PARTNERS!$C:$C, $A143, SYS_DB_PARTNERS!$D:$D, H$3), SUMIFS(SYS_DB_PARTNERS!$E:$E, SYS_DB_PARTNERS!$A:$A, "Сделка", SYS_DB_PARTNERS!$C:$C, $A143, SYS_DB_PARTNERS!$D:$D, H$3, SYS_DB_PARTNERS!$B:$B, $C$1))</f>
        <v>0</v>
      </c>
      <c r="I143" s="39">
        <f>IF($C$1="Весь период", SUMIFS(SYS_DB_PARTNERS!$E:$E, SYS_DB_PARTNERS!$A:$A, "Сделка", SYS_DB_PARTNERS!$C:$C, $A143, SYS_DB_PARTNERS!$D:$D, I$3), SUMIFS(SYS_DB_PARTNERS!$E:$E, SYS_DB_PARTNERS!$A:$A, "Сделка", SYS_DB_PARTNERS!$C:$C, $A143, SYS_DB_PARTNERS!$D:$D, I$3, SYS_DB_PARTNERS!$B:$B, $C$1))</f>
        <v>1</v>
      </c>
      <c r="J143" s="39">
        <f>SUM(D143:I143)</f>
        <v>1</v>
      </c>
      <c r="K143" s="39">
        <f>IF($C$1="Весь период", SUMIFS(SYS_DB_PARTNERS!$E:$E, SYS_DB_PARTNERS!$A:$A, "Предоплата", SYS_DB_PARTNERS!$C:$C, $A143), SUMIFS(SYS_DB_PARTNERS!$E:$E, SYS_DB_PARTNERS!$A:$A, "Предоплата", SYS_DB_PARTNERS!$C:$C, $A143, SYS_DB_PARTNERS!$B:$B, $C$1))</f>
        <v>0</v>
      </c>
      <c r="L143" s="39">
        <f>SUMIFS(SYS_DB_PARTNERS!$E:$E, SYS_DB_PARTNERS!$A:$A, "Без сделки", SYS_DB_PARTNERS!$C:$C, $A143)</f>
        <v>0</v>
      </c>
      <c r="M143" s="39" t="str">
        <f ca="1">GetPartnerBrandSplit($A143, $C$1)</f>
        <v>LADA (1 шт)</v>
      </c>
    </row>
    <row r="144" spans="1:13" x14ac:dyDescent="0.25">
      <c r="A144" s="39" t="s">
        <v>5347</v>
      </c>
      <c r="B144" s="39" t="s">
        <v>6413</v>
      </c>
      <c r="C144" s="39">
        <f>IF($C$1="Весь период", SUMIFS(SYS_DB_PARTNERS!$E:$E, SYS_DB_PARTNERS!$A:$A, "Лид", SYS_DB_PARTNERS!$C:$C, $A144), SUMIFS(SYS_DB_PARTNERS!$E:$E, SYS_DB_PARTNERS!$A:$A, "Лид", SYS_DB_PARTNERS!$C:$C, $A144, SYS_DB_PARTNERS!$B:$B, $C$1))</f>
        <v>0</v>
      </c>
      <c r="D144" s="39">
        <f>IF($C$1="Весь период", SUMIFS(SYS_DB_PARTNERS!$E:$E, SYS_DB_PARTNERS!$A:$A, "Сделка", SYS_DB_PARTNERS!$C:$C, $A144, SYS_DB_PARTNERS!$D:$D, D$3), SUMIFS(SYS_DB_PARTNERS!$E:$E, SYS_DB_PARTNERS!$A:$A, "Сделка", SYS_DB_PARTNERS!$C:$C, $A144, SYS_DB_PARTNERS!$D:$D, D$3, SYS_DB_PARTNERS!$B:$B, $C$1))</f>
        <v>0</v>
      </c>
      <c r="E144" s="39">
        <f>IF($C$1="Весь период", SUMIFS(SYS_DB_PARTNERS!$E:$E, SYS_DB_PARTNERS!$A:$A, "Сделка", SYS_DB_PARTNERS!$C:$C, $A144, SYS_DB_PARTNERS!$D:$D, E$3), SUMIFS(SYS_DB_PARTNERS!$E:$E, SYS_DB_PARTNERS!$A:$A, "Сделка", SYS_DB_PARTNERS!$C:$C, $A144, SYS_DB_PARTNERS!$D:$D, E$3, SYS_DB_PARTNERS!$B:$B, $C$1))</f>
        <v>0</v>
      </c>
      <c r="F144" s="39">
        <f>IF($C$1="Весь период", SUMIFS(SYS_DB_PARTNERS!$E:$E, SYS_DB_PARTNERS!$A:$A, "Сделка", SYS_DB_PARTNERS!$C:$C, $A144, SYS_DB_PARTNERS!$D:$D, F$3), SUMIFS(SYS_DB_PARTNERS!$E:$E, SYS_DB_PARTNERS!$A:$A, "Сделка", SYS_DB_PARTNERS!$C:$C, $A144, SYS_DB_PARTNERS!$D:$D, F$3, SYS_DB_PARTNERS!$B:$B, $C$1))</f>
        <v>0</v>
      </c>
      <c r="G144" s="39">
        <f>IF($C$1="Весь период", SUMIFS(SYS_DB_PARTNERS!$E:$E, SYS_DB_PARTNERS!$A:$A, "Сделка", SYS_DB_PARTNERS!$C:$C, $A144, SYS_DB_PARTNERS!$D:$D, G$3), SUMIFS(SYS_DB_PARTNERS!$E:$E, SYS_DB_PARTNERS!$A:$A, "Сделка", SYS_DB_PARTNERS!$C:$C, $A144, SYS_DB_PARTNERS!$D:$D, G$3, SYS_DB_PARTNERS!$B:$B, $C$1))</f>
        <v>0</v>
      </c>
      <c r="H144" s="39">
        <f>IF($C$1="Весь период", SUMIFS(SYS_DB_PARTNERS!$E:$E, SYS_DB_PARTNERS!$A:$A, "Сделка", SYS_DB_PARTNERS!$C:$C, $A144, SYS_DB_PARTNERS!$D:$D, H$3), SUMIFS(SYS_DB_PARTNERS!$E:$E, SYS_DB_PARTNERS!$A:$A, "Сделка", SYS_DB_PARTNERS!$C:$C, $A144, SYS_DB_PARTNERS!$D:$D, H$3, SYS_DB_PARTNERS!$B:$B, $C$1))</f>
        <v>0</v>
      </c>
      <c r="I144" s="39">
        <f>IF($C$1="Весь период", SUMIFS(SYS_DB_PARTNERS!$E:$E, SYS_DB_PARTNERS!$A:$A, "Сделка", SYS_DB_PARTNERS!$C:$C, $A144, SYS_DB_PARTNERS!$D:$D, I$3), SUMIFS(SYS_DB_PARTNERS!$E:$E, SYS_DB_PARTNERS!$A:$A, "Сделка", SYS_DB_PARTNERS!$C:$C, $A144, SYS_DB_PARTNERS!$D:$D, I$3, SYS_DB_PARTNERS!$B:$B, $C$1))</f>
        <v>0</v>
      </c>
      <c r="J144" s="39">
        <f>SUM(D144:I144)</f>
        <v>0</v>
      </c>
      <c r="K144" s="39">
        <f>IF($C$1="Весь период", SUMIFS(SYS_DB_PARTNERS!$E:$E, SYS_DB_PARTNERS!$A:$A, "Предоплата", SYS_DB_PARTNERS!$C:$C, $A144), SUMIFS(SYS_DB_PARTNERS!$E:$E, SYS_DB_PARTNERS!$A:$A, "Предоплата", SYS_DB_PARTNERS!$C:$C, $A144, SYS_DB_PARTNERS!$B:$B, $C$1))</f>
        <v>0</v>
      </c>
      <c r="L144" s="39">
        <f>SUMIFS(SYS_DB_PARTNERS!$E:$E, SYS_DB_PARTNERS!$A:$A, "Без сделки", SYS_DB_PARTNERS!$C:$C, $A144)</f>
        <v>0</v>
      </c>
      <c r="M144" s="39" t="str">
        <f ca="1">GetPartnerBrandSplit($A144, $C$1)</f>
        <v/>
      </c>
    </row>
    <row r="145" spans="1:13" x14ac:dyDescent="0.25">
      <c r="A145" s="39" t="s">
        <v>5425</v>
      </c>
      <c r="B145" s="39" t="s">
        <v>19918</v>
      </c>
      <c r="C145" s="39">
        <f>IF($C$1="Весь период", SUMIFS(SYS_DB_PARTNERS!$E:$E, SYS_DB_PARTNERS!$A:$A, "Лид", SYS_DB_PARTNERS!$C:$C, $A145), SUMIFS(SYS_DB_PARTNERS!$E:$E, SYS_DB_PARTNERS!$A:$A, "Лид", SYS_DB_PARTNERS!$C:$C, $A145, SYS_DB_PARTNERS!$B:$B, $C$1))</f>
        <v>0</v>
      </c>
      <c r="D145" s="39">
        <f>IF($C$1="Весь период", SUMIFS(SYS_DB_PARTNERS!$E:$E, SYS_DB_PARTNERS!$A:$A, "Сделка", SYS_DB_PARTNERS!$C:$C, $A145, SYS_DB_PARTNERS!$D:$D, D$3), SUMIFS(SYS_DB_PARTNERS!$E:$E, SYS_DB_PARTNERS!$A:$A, "Сделка", SYS_DB_PARTNERS!$C:$C, $A145, SYS_DB_PARTNERS!$D:$D, D$3, SYS_DB_PARTNERS!$B:$B, $C$1))</f>
        <v>0</v>
      </c>
      <c r="E145" s="39">
        <f>IF($C$1="Весь период", SUMIFS(SYS_DB_PARTNERS!$E:$E, SYS_DB_PARTNERS!$A:$A, "Сделка", SYS_DB_PARTNERS!$C:$C, $A145, SYS_DB_PARTNERS!$D:$D, E$3), SUMIFS(SYS_DB_PARTNERS!$E:$E, SYS_DB_PARTNERS!$A:$A, "Сделка", SYS_DB_PARTNERS!$C:$C, $A145, SYS_DB_PARTNERS!$D:$D, E$3, SYS_DB_PARTNERS!$B:$B, $C$1))</f>
        <v>0</v>
      </c>
      <c r="F145" s="39">
        <f>IF($C$1="Весь период", SUMIFS(SYS_DB_PARTNERS!$E:$E, SYS_DB_PARTNERS!$A:$A, "Сделка", SYS_DB_PARTNERS!$C:$C, $A145, SYS_DB_PARTNERS!$D:$D, F$3), SUMIFS(SYS_DB_PARTNERS!$E:$E, SYS_DB_PARTNERS!$A:$A, "Сделка", SYS_DB_PARTNERS!$C:$C, $A145, SYS_DB_PARTNERS!$D:$D, F$3, SYS_DB_PARTNERS!$B:$B, $C$1))</f>
        <v>0</v>
      </c>
      <c r="G145" s="39">
        <f>IF($C$1="Весь период", SUMIFS(SYS_DB_PARTNERS!$E:$E, SYS_DB_PARTNERS!$A:$A, "Сделка", SYS_DB_PARTNERS!$C:$C, $A145, SYS_DB_PARTNERS!$D:$D, G$3), SUMIFS(SYS_DB_PARTNERS!$E:$E, SYS_DB_PARTNERS!$A:$A, "Сделка", SYS_DB_PARTNERS!$C:$C, $A145, SYS_DB_PARTNERS!$D:$D, G$3, SYS_DB_PARTNERS!$B:$B, $C$1))</f>
        <v>0</v>
      </c>
      <c r="H145" s="39">
        <f>IF($C$1="Весь период", SUMIFS(SYS_DB_PARTNERS!$E:$E, SYS_DB_PARTNERS!$A:$A, "Сделка", SYS_DB_PARTNERS!$C:$C, $A145, SYS_DB_PARTNERS!$D:$D, H$3), SUMIFS(SYS_DB_PARTNERS!$E:$E, SYS_DB_PARTNERS!$A:$A, "Сделка", SYS_DB_PARTNERS!$C:$C, $A145, SYS_DB_PARTNERS!$D:$D, H$3, SYS_DB_PARTNERS!$B:$B, $C$1))</f>
        <v>0</v>
      </c>
      <c r="I145" s="39">
        <f>IF($C$1="Весь период", SUMIFS(SYS_DB_PARTNERS!$E:$E, SYS_DB_PARTNERS!$A:$A, "Сделка", SYS_DB_PARTNERS!$C:$C, $A145, SYS_DB_PARTNERS!$D:$D, I$3), SUMIFS(SYS_DB_PARTNERS!$E:$E, SYS_DB_PARTNERS!$A:$A, "Сделка", SYS_DB_PARTNERS!$C:$C, $A145, SYS_DB_PARTNERS!$D:$D, I$3, SYS_DB_PARTNERS!$B:$B, $C$1))</f>
        <v>0</v>
      </c>
      <c r="J145" s="39">
        <f>SUM(D145:I145)</f>
        <v>0</v>
      </c>
      <c r="K145" s="39">
        <f>IF($C$1="Весь период", SUMIFS(SYS_DB_PARTNERS!$E:$E, SYS_DB_PARTNERS!$A:$A, "Предоплата", SYS_DB_PARTNERS!$C:$C, $A145), SUMIFS(SYS_DB_PARTNERS!$E:$E, SYS_DB_PARTNERS!$A:$A, "Предоплата", SYS_DB_PARTNERS!$C:$C, $A145, SYS_DB_PARTNERS!$B:$B, $C$1))</f>
        <v>0</v>
      </c>
      <c r="L145" s="39">
        <f>SUMIFS(SYS_DB_PARTNERS!$E:$E, SYS_DB_PARTNERS!$A:$A, "Без сделки", SYS_DB_PARTNERS!$C:$C, $A145)</f>
        <v>0</v>
      </c>
      <c r="M145" s="39" t="str">
        <f ca="1">GetPartnerBrandSplit($A145, $C$1)</f>
        <v/>
      </c>
    </row>
    <row r="146" spans="1:13" x14ac:dyDescent="0.25">
      <c r="A146" s="39" t="s">
        <v>1475</v>
      </c>
      <c r="B146" s="39" t="s">
        <v>6353</v>
      </c>
      <c r="C146" s="39">
        <f>IF($C$1="Весь период", SUMIFS(SYS_DB_PARTNERS!$E:$E, SYS_DB_PARTNERS!$A:$A, "Лид", SYS_DB_PARTNERS!$C:$C, $A146), SUMIFS(SYS_DB_PARTNERS!$E:$E, SYS_DB_PARTNERS!$A:$A, "Лид", SYS_DB_PARTNERS!$C:$C, $A146, SYS_DB_PARTNERS!$B:$B, $C$1))</f>
        <v>0</v>
      </c>
      <c r="D146" s="39">
        <f>IF($C$1="Весь период", SUMIFS(SYS_DB_PARTNERS!$E:$E, SYS_DB_PARTNERS!$A:$A, "Сделка", SYS_DB_PARTNERS!$C:$C, $A146, SYS_DB_PARTNERS!$D:$D, D$3), SUMIFS(SYS_DB_PARTNERS!$E:$E, SYS_DB_PARTNERS!$A:$A, "Сделка", SYS_DB_PARTNERS!$C:$C, $A146, SYS_DB_PARTNERS!$D:$D, D$3, SYS_DB_PARTNERS!$B:$B, $C$1))</f>
        <v>0</v>
      </c>
      <c r="E146" s="39">
        <f>IF($C$1="Весь период", SUMIFS(SYS_DB_PARTNERS!$E:$E, SYS_DB_PARTNERS!$A:$A, "Сделка", SYS_DB_PARTNERS!$C:$C, $A146, SYS_DB_PARTNERS!$D:$D, E$3), SUMIFS(SYS_DB_PARTNERS!$E:$E, SYS_DB_PARTNERS!$A:$A, "Сделка", SYS_DB_PARTNERS!$C:$C, $A146, SYS_DB_PARTNERS!$D:$D, E$3, SYS_DB_PARTNERS!$B:$B, $C$1))</f>
        <v>0</v>
      </c>
      <c r="F146" s="39">
        <f>IF($C$1="Весь период", SUMIFS(SYS_DB_PARTNERS!$E:$E, SYS_DB_PARTNERS!$A:$A, "Сделка", SYS_DB_PARTNERS!$C:$C, $A146, SYS_DB_PARTNERS!$D:$D, F$3), SUMIFS(SYS_DB_PARTNERS!$E:$E, SYS_DB_PARTNERS!$A:$A, "Сделка", SYS_DB_PARTNERS!$C:$C, $A146, SYS_DB_PARTNERS!$D:$D, F$3, SYS_DB_PARTNERS!$B:$B, $C$1))</f>
        <v>0</v>
      </c>
      <c r="G146" s="39">
        <f>IF($C$1="Весь период", SUMIFS(SYS_DB_PARTNERS!$E:$E, SYS_DB_PARTNERS!$A:$A, "Сделка", SYS_DB_PARTNERS!$C:$C, $A146, SYS_DB_PARTNERS!$D:$D, G$3), SUMIFS(SYS_DB_PARTNERS!$E:$E, SYS_DB_PARTNERS!$A:$A, "Сделка", SYS_DB_PARTNERS!$C:$C, $A146, SYS_DB_PARTNERS!$D:$D, G$3, SYS_DB_PARTNERS!$B:$B, $C$1))</f>
        <v>0</v>
      </c>
      <c r="H146" s="39">
        <f>IF($C$1="Весь период", SUMIFS(SYS_DB_PARTNERS!$E:$E, SYS_DB_PARTNERS!$A:$A, "Сделка", SYS_DB_PARTNERS!$C:$C, $A146, SYS_DB_PARTNERS!$D:$D, H$3), SUMIFS(SYS_DB_PARTNERS!$E:$E, SYS_DB_PARTNERS!$A:$A, "Сделка", SYS_DB_PARTNERS!$C:$C, $A146, SYS_DB_PARTNERS!$D:$D, H$3, SYS_DB_PARTNERS!$B:$B, $C$1))</f>
        <v>0</v>
      </c>
      <c r="I146" s="39">
        <f>IF($C$1="Весь период", SUMIFS(SYS_DB_PARTNERS!$E:$E, SYS_DB_PARTNERS!$A:$A, "Сделка", SYS_DB_PARTNERS!$C:$C, $A146, SYS_DB_PARTNERS!$D:$D, I$3), SUMIFS(SYS_DB_PARTNERS!$E:$E, SYS_DB_PARTNERS!$A:$A, "Сделка", SYS_DB_PARTNERS!$C:$C, $A146, SYS_DB_PARTNERS!$D:$D, I$3, SYS_DB_PARTNERS!$B:$B, $C$1))</f>
        <v>0</v>
      </c>
      <c r="J146" s="39">
        <f>SUM(D146:I146)</f>
        <v>0</v>
      </c>
      <c r="K146" s="39">
        <f>IF($C$1="Весь период", SUMIFS(SYS_DB_PARTNERS!$E:$E, SYS_DB_PARTNERS!$A:$A, "Предоплата", SYS_DB_PARTNERS!$C:$C, $A146), SUMIFS(SYS_DB_PARTNERS!$E:$E, SYS_DB_PARTNERS!$A:$A, "Предоплата", SYS_DB_PARTNERS!$C:$C, $A146, SYS_DB_PARTNERS!$B:$B, $C$1))</f>
        <v>2</v>
      </c>
      <c r="L146" s="39">
        <f>SUMIFS(SYS_DB_PARTNERS!$E:$E, SYS_DB_PARTNERS!$A:$A, "Без сделки", SYS_DB_PARTNERS!$C:$C, $A146)</f>
        <v>2</v>
      </c>
      <c r="M146" s="39" t="str">
        <f ca="1">GetPartnerBrandSplit($A146, $C$1)</f>
        <v/>
      </c>
    </row>
    <row r="147" spans="1:13" x14ac:dyDescent="0.25">
      <c r="A147" s="39" t="s">
        <v>5534</v>
      </c>
      <c r="B147" s="39" t="s">
        <v>19918</v>
      </c>
      <c r="C147" s="39">
        <f>IF($C$1="Весь период", SUMIFS(SYS_DB_PARTNERS!$E:$E, SYS_DB_PARTNERS!$A:$A, "Лид", SYS_DB_PARTNERS!$C:$C, $A147), SUMIFS(SYS_DB_PARTNERS!$E:$E, SYS_DB_PARTNERS!$A:$A, "Лид", SYS_DB_PARTNERS!$C:$C, $A147, SYS_DB_PARTNERS!$B:$B, $C$1))</f>
        <v>0</v>
      </c>
      <c r="D147" s="39">
        <f>IF($C$1="Весь период", SUMIFS(SYS_DB_PARTNERS!$E:$E, SYS_DB_PARTNERS!$A:$A, "Сделка", SYS_DB_PARTNERS!$C:$C, $A147, SYS_DB_PARTNERS!$D:$D, D$3), SUMIFS(SYS_DB_PARTNERS!$E:$E, SYS_DB_PARTNERS!$A:$A, "Сделка", SYS_DB_PARTNERS!$C:$C, $A147, SYS_DB_PARTNERS!$D:$D, D$3, SYS_DB_PARTNERS!$B:$B, $C$1))</f>
        <v>0</v>
      </c>
      <c r="E147" s="39">
        <f>IF($C$1="Весь период", SUMIFS(SYS_DB_PARTNERS!$E:$E, SYS_DB_PARTNERS!$A:$A, "Сделка", SYS_DB_PARTNERS!$C:$C, $A147, SYS_DB_PARTNERS!$D:$D, E$3), SUMIFS(SYS_DB_PARTNERS!$E:$E, SYS_DB_PARTNERS!$A:$A, "Сделка", SYS_DB_PARTNERS!$C:$C, $A147, SYS_DB_PARTNERS!$D:$D, E$3, SYS_DB_PARTNERS!$B:$B, $C$1))</f>
        <v>0</v>
      </c>
      <c r="F147" s="39">
        <f>IF($C$1="Весь период", SUMIFS(SYS_DB_PARTNERS!$E:$E, SYS_DB_PARTNERS!$A:$A, "Сделка", SYS_DB_PARTNERS!$C:$C, $A147, SYS_DB_PARTNERS!$D:$D, F$3), SUMIFS(SYS_DB_PARTNERS!$E:$E, SYS_DB_PARTNERS!$A:$A, "Сделка", SYS_DB_PARTNERS!$C:$C, $A147, SYS_DB_PARTNERS!$D:$D, F$3, SYS_DB_PARTNERS!$B:$B, $C$1))</f>
        <v>0</v>
      </c>
      <c r="G147" s="39">
        <f>IF($C$1="Весь период", SUMIFS(SYS_DB_PARTNERS!$E:$E, SYS_DB_PARTNERS!$A:$A, "Сделка", SYS_DB_PARTNERS!$C:$C, $A147, SYS_DB_PARTNERS!$D:$D, G$3), SUMIFS(SYS_DB_PARTNERS!$E:$E, SYS_DB_PARTNERS!$A:$A, "Сделка", SYS_DB_PARTNERS!$C:$C, $A147, SYS_DB_PARTNERS!$D:$D, G$3, SYS_DB_PARTNERS!$B:$B, $C$1))</f>
        <v>0</v>
      </c>
      <c r="H147" s="39">
        <f>IF($C$1="Весь период", SUMIFS(SYS_DB_PARTNERS!$E:$E, SYS_DB_PARTNERS!$A:$A, "Сделка", SYS_DB_PARTNERS!$C:$C, $A147, SYS_DB_PARTNERS!$D:$D, H$3), SUMIFS(SYS_DB_PARTNERS!$E:$E, SYS_DB_PARTNERS!$A:$A, "Сделка", SYS_DB_PARTNERS!$C:$C, $A147, SYS_DB_PARTNERS!$D:$D, H$3, SYS_DB_PARTNERS!$B:$B, $C$1))</f>
        <v>0</v>
      </c>
      <c r="I147" s="39">
        <f>IF($C$1="Весь период", SUMIFS(SYS_DB_PARTNERS!$E:$E, SYS_DB_PARTNERS!$A:$A, "Сделка", SYS_DB_PARTNERS!$C:$C, $A147, SYS_DB_PARTNERS!$D:$D, I$3), SUMIFS(SYS_DB_PARTNERS!$E:$E, SYS_DB_PARTNERS!$A:$A, "Сделка", SYS_DB_PARTNERS!$C:$C, $A147, SYS_DB_PARTNERS!$D:$D, I$3, SYS_DB_PARTNERS!$B:$B, $C$1))</f>
        <v>0</v>
      </c>
      <c r="J147" s="39">
        <f>SUM(D147:I147)</f>
        <v>0</v>
      </c>
      <c r="K147" s="39">
        <f>IF($C$1="Весь период", SUMIFS(SYS_DB_PARTNERS!$E:$E, SYS_DB_PARTNERS!$A:$A, "Предоплата", SYS_DB_PARTNERS!$C:$C, $A147), SUMIFS(SYS_DB_PARTNERS!$E:$E, SYS_DB_PARTNERS!$A:$A, "Предоплата", SYS_DB_PARTNERS!$C:$C, $A147, SYS_DB_PARTNERS!$B:$B, $C$1))</f>
        <v>0</v>
      </c>
      <c r="L147" s="39">
        <f>SUMIFS(SYS_DB_PARTNERS!$E:$E, SYS_DB_PARTNERS!$A:$A, "Без сделки", SYS_DB_PARTNERS!$C:$C, $A147)</f>
        <v>0</v>
      </c>
      <c r="M147" s="39" t="str">
        <f ca="1">GetPartnerBrandSplit($A147, $C$1)</f>
        <v/>
      </c>
    </row>
    <row r="148" spans="1:13" x14ac:dyDescent="0.25">
      <c r="A148" s="39" t="s">
        <v>5561</v>
      </c>
      <c r="B148" s="39" t="s">
        <v>19918</v>
      </c>
      <c r="C148" s="39">
        <f>IF($C$1="Весь период", SUMIFS(SYS_DB_PARTNERS!$E:$E, SYS_DB_PARTNERS!$A:$A, "Лид", SYS_DB_PARTNERS!$C:$C, $A148), SUMIFS(SYS_DB_PARTNERS!$E:$E, SYS_DB_PARTNERS!$A:$A, "Лид", SYS_DB_PARTNERS!$C:$C, $A148, SYS_DB_PARTNERS!$B:$B, $C$1))</f>
        <v>0</v>
      </c>
      <c r="D148" s="39">
        <f>IF($C$1="Весь период", SUMIFS(SYS_DB_PARTNERS!$E:$E, SYS_DB_PARTNERS!$A:$A, "Сделка", SYS_DB_PARTNERS!$C:$C, $A148, SYS_DB_PARTNERS!$D:$D, D$3), SUMIFS(SYS_DB_PARTNERS!$E:$E, SYS_DB_PARTNERS!$A:$A, "Сделка", SYS_DB_PARTNERS!$C:$C, $A148, SYS_DB_PARTNERS!$D:$D, D$3, SYS_DB_PARTNERS!$B:$B, $C$1))</f>
        <v>0</v>
      </c>
      <c r="E148" s="39">
        <f>IF($C$1="Весь период", SUMIFS(SYS_DB_PARTNERS!$E:$E, SYS_DB_PARTNERS!$A:$A, "Сделка", SYS_DB_PARTNERS!$C:$C, $A148, SYS_DB_PARTNERS!$D:$D, E$3), SUMIFS(SYS_DB_PARTNERS!$E:$E, SYS_DB_PARTNERS!$A:$A, "Сделка", SYS_DB_PARTNERS!$C:$C, $A148, SYS_DB_PARTNERS!$D:$D, E$3, SYS_DB_PARTNERS!$B:$B, $C$1))</f>
        <v>0</v>
      </c>
      <c r="F148" s="39">
        <f>IF($C$1="Весь период", SUMIFS(SYS_DB_PARTNERS!$E:$E, SYS_DB_PARTNERS!$A:$A, "Сделка", SYS_DB_PARTNERS!$C:$C, $A148, SYS_DB_PARTNERS!$D:$D, F$3), SUMIFS(SYS_DB_PARTNERS!$E:$E, SYS_DB_PARTNERS!$A:$A, "Сделка", SYS_DB_PARTNERS!$C:$C, $A148, SYS_DB_PARTNERS!$D:$D, F$3, SYS_DB_PARTNERS!$B:$B, $C$1))</f>
        <v>0</v>
      </c>
      <c r="G148" s="39">
        <f>IF($C$1="Весь период", SUMIFS(SYS_DB_PARTNERS!$E:$E, SYS_DB_PARTNERS!$A:$A, "Сделка", SYS_DB_PARTNERS!$C:$C, $A148, SYS_DB_PARTNERS!$D:$D, G$3), SUMIFS(SYS_DB_PARTNERS!$E:$E, SYS_DB_PARTNERS!$A:$A, "Сделка", SYS_DB_PARTNERS!$C:$C, $A148, SYS_DB_PARTNERS!$D:$D, G$3, SYS_DB_PARTNERS!$B:$B, $C$1))</f>
        <v>0</v>
      </c>
      <c r="H148" s="39">
        <f>IF($C$1="Весь период", SUMIFS(SYS_DB_PARTNERS!$E:$E, SYS_DB_PARTNERS!$A:$A, "Сделка", SYS_DB_PARTNERS!$C:$C, $A148, SYS_DB_PARTNERS!$D:$D, H$3), SUMIFS(SYS_DB_PARTNERS!$E:$E, SYS_DB_PARTNERS!$A:$A, "Сделка", SYS_DB_PARTNERS!$C:$C, $A148, SYS_DB_PARTNERS!$D:$D, H$3, SYS_DB_PARTNERS!$B:$B, $C$1))</f>
        <v>0</v>
      </c>
      <c r="I148" s="39">
        <f>IF($C$1="Весь период", SUMIFS(SYS_DB_PARTNERS!$E:$E, SYS_DB_PARTNERS!$A:$A, "Сделка", SYS_DB_PARTNERS!$C:$C, $A148, SYS_DB_PARTNERS!$D:$D, I$3), SUMIFS(SYS_DB_PARTNERS!$E:$E, SYS_DB_PARTNERS!$A:$A, "Сделка", SYS_DB_PARTNERS!$C:$C, $A148, SYS_DB_PARTNERS!$D:$D, I$3, SYS_DB_PARTNERS!$B:$B, $C$1))</f>
        <v>0</v>
      </c>
      <c r="J148" s="39">
        <f>SUM(D148:I148)</f>
        <v>0</v>
      </c>
      <c r="K148" s="39">
        <f>IF($C$1="Весь период", SUMIFS(SYS_DB_PARTNERS!$E:$E, SYS_DB_PARTNERS!$A:$A, "Предоплата", SYS_DB_PARTNERS!$C:$C, $A148), SUMIFS(SYS_DB_PARTNERS!$E:$E, SYS_DB_PARTNERS!$A:$A, "Предоплата", SYS_DB_PARTNERS!$C:$C, $A148, SYS_DB_PARTNERS!$B:$B, $C$1))</f>
        <v>0</v>
      </c>
      <c r="L148" s="39">
        <f>SUMIFS(SYS_DB_PARTNERS!$E:$E, SYS_DB_PARTNERS!$A:$A, "Без сделки", SYS_DB_PARTNERS!$C:$C, $A148)</f>
        <v>0</v>
      </c>
      <c r="M148" s="39" t="str">
        <f ca="1">GetPartnerBrandSplit($A148, $C$1)</f>
        <v/>
      </c>
    </row>
    <row r="149" spans="1:13" x14ac:dyDescent="0.25">
      <c r="A149" s="39" t="s">
        <v>5572</v>
      </c>
      <c r="B149" s="39" t="s">
        <v>19918</v>
      </c>
      <c r="C149" s="39">
        <f>IF($C$1="Весь период", SUMIFS(SYS_DB_PARTNERS!$E:$E, SYS_DB_PARTNERS!$A:$A, "Лид", SYS_DB_PARTNERS!$C:$C, $A149), SUMIFS(SYS_DB_PARTNERS!$E:$E, SYS_DB_PARTNERS!$A:$A, "Лид", SYS_DB_PARTNERS!$C:$C, $A149, SYS_DB_PARTNERS!$B:$B, $C$1))</f>
        <v>0</v>
      </c>
      <c r="D149" s="39">
        <f>IF($C$1="Весь период", SUMIFS(SYS_DB_PARTNERS!$E:$E, SYS_DB_PARTNERS!$A:$A, "Сделка", SYS_DB_PARTNERS!$C:$C, $A149, SYS_DB_PARTNERS!$D:$D, D$3), SUMIFS(SYS_DB_PARTNERS!$E:$E, SYS_DB_PARTNERS!$A:$A, "Сделка", SYS_DB_PARTNERS!$C:$C, $A149, SYS_DB_PARTNERS!$D:$D, D$3, SYS_DB_PARTNERS!$B:$B, $C$1))</f>
        <v>0</v>
      </c>
      <c r="E149" s="39">
        <f>IF($C$1="Весь период", SUMIFS(SYS_DB_PARTNERS!$E:$E, SYS_DB_PARTNERS!$A:$A, "Сделка", SYS_DB_PARTNERS!$C:$C, $A149, SYS_DB_PARTNERS!$D:$D, E$3), SUMIFS(SYS_DB_PARTNERS!$E:$E, SYS_DB_PARTNERS!$A:$A, "Сделка", SYS_DB_PARTNERS!$C:$C, $A149, SYS_DB_PARTNERS!$D:$D, E$3, SYS_DB_PARTNERS!$B:$B, $C$1))</f>
        <v>0</v>
      </c>
      <c r="F149" s="39">
        <f>IF($C$1="Весь период", SUMIFS(SYS_DB_PARTNERS!$E:$E, SYS_DB_PARTNERS!$A:$A, "Сделка", SYS_DB_PARTNERS!$C:$C, $A149, SYS_DB_PARTNERS!$D:$D, F$3), SUMIFS(SYS_DB_PARTNERS!$E:$E, SYS_DB_PARTNERS!$A:$A, "Сделка", SYS_DB_PARTNERS!$C:$C, $A149, SYS_DB_PARTNERS!$D:$D, F$3, SYS_DB_PARTNERS!$B:$B, $C$1))</f>
        <v>0</v>
      </c>
      <c r="G149" s="39">
        <f>IF($C$1="Весь период", SUMIFS(SYS_DB_PARTNERS!$E:$E, SYS_DB_PARTNERS!$A:$A, "Сделка", SYS_DB_PARTNERS!$C:$C, $A149, SYS_DB_PARTNERS!$D:$D, G$3), SUMIFS(SYS_DB_PARTNERS!$E:$E, SYS_DB_PARTNERS!$A:$A, "Сделка", SYS_DB_PARTNERS!$C:$C, $A149, SYS_DB_PARTNERS!$D:$D, G$3, SYS_DB_PARTNERS!$B:$B, $C$1))</f>
        <v>0</v>
      </c>
      <c r="H149" s="39">
        <f>IF($C$1="Весь период", SUMIFS(SYS_DB_PARTNERS!$E:$E, SYS_DB_PARTNERS!$A:$A, "Сделка", SYS_DB_PARTNERS!$C:$C, $A149, SYS_DB_PARTNERS!$D:$D, H$3), SUMIFS(SYS_DB_PARTNERS!$E:$E, SYS_DB_PARTNERS!$A:$A, "Сделка", SYS_DB_PARTNERS!$C:$C, $A149, SYS_DB_PARTNERS!$D:$D, H$3, SYS_DB_PARTNERS!$B:$B, $C$1))</f>
        <v>0</v>
      </c>
      <c r="I149" s="39">
        <f>IF($C$1="Весь период", SUMIFS(SYS_DB_PARTNERS!$E:$E, SYS_DB_PARTNERS!$A:$A, "Сделка", SYS_DB_PARTNERS!$C:$C, $A149, SYS_DB_PARTNERS!$D:$D, I$3), SUMIFS(SYS_DB_PARTNERS!$E:$E, SYS_DB_PARTNERS!$A:$A, "Сделка", SYS_DB_PARTNERS!$C:$C, $A149, SYS_DB_PARTNERS!$D:$D, I$3, SYS_DB_PARTNERS!$B:$B, $C$1))</f>
        <v>0</v>
      </c>
      <c r="J149" s="39">
        <f>SUM(D149:I149)</f>
        <v>0</v>
      </c>
      <c r="K149" s="39">
        <f>IF($C$1="Весь период", SUMIFS(SYS_DB_PARTNERS!$E:$E, SYS_DB_PARTNERS!$A:$A, "Предоплата", SYS_DB_PARTNERS!$C:$C, $A149), SUMIFS(SYS_DB_PARTNERS!$E:$E, SYS_DB_PARTNERS!$A:$A, "Предоплата", SYS_DB_PARTNERS!$C:$C, $A149, SYS_DB_PARTNERS!$B:$B, $C$1))</f>
        <v>0</v>
      </c>
      <c r="L149" s="39">
        <f>SUMIFS(SYS_DB_PARTNERS!$E:$E, SYS_DB_PARTNERS!$A:$A, "Без сделки", SYS_DB_PARTNERS!$C:$C, $A149)</f>
        <v>0</v>
      </c>
      <c r="M149" s="39" t="str">
        <f ca="1">GetPartnerBrandSplit($A149, $C$1)</f>
        <v/>
      </c>
    </row>
    <row r="150" spans="1:13" x14ac:dyDescent="0.25">
      <c r="A150" s="39" t="s">
        <v>2797</v>
      </c>
      <c r="B150" s="39" t="s">
        <v>19918</v>
      </c>
      <c r="C150" s="39">
        <f>IF($C$1="Весь период", SUMIFS(SYS_DB_PARTNERS!$E:$E, SYS_DB_PARTNERS!$A:$A, "Лид", SYS_DB_PARTNERS!$C:$C, $A150), SUMIFS(SYS_DB_PARTNERS!$E:$E, SYS_DB_PARTNERS!$A:$A, "Лид", SYS_DB_PARTNERS!$C:$C, $A150, SYS_DB_PARTNERS!$B:$B, $C$1))</f>
        <v>0</v>
      </c>
      <c r="D150" s="39">
        <f>IF($C$1="Весь период", SUMIFS(SYS_DB_PARTNERS!$E:$E, SYS_DB_PARTNERS!$A:$A, "Сделка", SYS_DB_PARTNERS!$C:$C, $A150, SYS_DB_PARTNERS!$D:$D, D$3), SUMIFS(SYS_DB_PARTNERS!$E:$E, SYS_DB_PARTNERS!$A:$A, "Сделка", SYS_DB_PARTNERS!$C:$C, $A150, SYS_DB_PARTNERS!$D:$D, D$3, SYS_DB_PARTNERS!$B:$B, $C$1))</f>
        <v>0</v>
      </c>
      <c r="E150" s="39">
        <f>IF($C$1="Весь период", SUMIFS(SYS_DB_PARTNERS!$E:$E, SYS_DB_PARTNERS!$A:$A, "Сделка", SYS_DB_PARTNERS!$C:$C, $A150, SYS_DB_PARTNERS!$D:$D, E$3), SUMIFS(SYS_DB_PARTNERS!$E:$E, SYS_DB_PARTNERS!$A:$A, "Сделка", SYS_DB_PARTNERS!$C:$C, $A150, SYS_DB_PARTNERS!$D:$D, E$3, SYS_DB_PARTNERS!$B:$B, $C$1))</f>
        <v>0</v>
      </c>
      <c r="F150" s="39">
        <f>IF($C$1="Весь период", SUMIFS(SYS_DB_PARTNERS!$E:$E, SYS_DB_PARTNERS!$A:$A, "Сделка", SYS_DB_PARTNERS!$C:$C, $A150, SYS_DB_PARTNERS!$D:$D, F$3), SUMIFS(SYS_DB_PARTNERS!$E:$E, SYS_DB_PARTNERS!$A:$A, "Сделка", SYS_DB_PARTNERS!$C:$C, $A150, SYS_DB_PARTNERS!$D:$D, F$3, SYS_DB_PARTNERS!$B:$B, $C$1))</f>
        <v>0</v>
      </c>
      <c r="G150" s="39">
        <f>IF($C$1="Весь период", SUMIFS(SYS_DB_PARTNERS!$E:$E, SYS_DB_PARTNERS!$A:$A, "Сделка", SYS_DB_PARTNERS!$C:$C, $A150, SYS_DB_PARTNERS!$D:$D, G$3), SUMIFS(SYS_DB_PARTNERS!$E:$E, SYS_DB_PARTNERS!$A:$A, "Сделка", SYS_DB_PARTNERS!$C:$C, $A150, SYS_DB_PARTNERS!$D:$D, G$3, SYS_DB_PARTNERS!$B:$B, $C$1))</f>
        <v>0</v>
      </c>
      <c r="H150" s="39">
        <f>IF($C$1="Весь период", SUMIFS(SYS_DB_PARTNERS!$E:$E, SYS_DB_PARTNERS!$A:$A, "Сделка", SYS_DB_PARTNERS!$C:$C, $A150, SYS_DB_PARTNERS!$D:$D, H$3), SUMIFS(SYS_DB_PARTNERS!$E:$E, SYS_DB_PARTNERS!$A:$A, "Сделка", SYS_DB_PARTNERS!$C:$C, $A150, SYS_DB_PARTNERS!$D:$D, H$3, SYS_DB_PARTNERS!$B:$B, $C$1))</f>
        <v>0</v>
      </c>
      <c r="I150" s="39">
        <f>IF($C$1="Весь период", SUMIFS(SYS_DB_PARTNERS!$E:$E, SYS_DB_PARTNERS!$A:$A, "Сделка", SYS_DB_PARTNERS!$C:$C, $A150, SYS_DB_PARTNERS!$D:$D, I$3), SUMIFS(SYS_DB_PARTNERS!$E:$E, SYS_DB_PARTNERS!$A:$A, "Сделка", SYS_DB_PARTNERS!$C:$C, $A150, SYS_DB_PARTNERS!$D:$D, I$3, SYS_DB_PARTNERS!$B:$B, $C$1))</f>
        <v>0</v>
      </c>
      <c r="J150" s="39">
        <f>SUM(D150:I150)</f>
        <v>0</v>
      </c>
      <c r="K150" s="39">
        <f>IF($C$1="Весь период", SUMIFS(SYS_DB_PARTNERS!$E:$E, SYS_DB_PARTNERS!$A:$A, "Предоплата", SYS_DB_PARTNERS!$C:$C, $A150), SUMIFS(SYS_DB_PARTNERS!$E:$E, SYS_DB_PARTNERS!$A:$A, "Предоплата", SYS_DB_PARTNERS!$C:$C, $A150, SYS_DB_PARTNERS!$B:$B, $C$1))</f>
        <v>0</v>
      </c>
      <c r="L150" s="39">
        <f>SUMIFS(SYS_DB_PARTNERS!$E:$E, SYS_DB_PARTNERS!$A:$A, "Без сделки", SYS_DB_PARTNERS!$C:$C, $A150)</f>
        <v>0</v>
      </c>
      <c r="M150" s="39" t="str">
        <f ca="1">GetPartnerBrandSplit($A150, $C$1)</f>
        <v/>
      </c>
    </row>
    <row r="151" spans="1:13" x14ac:dyDescent="0.25">
      <c r="A151" s="39" t="s">
        <v>5644</v>
      </c>
      <c r="B151" s="39" t="s">
        <v>19918</v>
      </c>
      <c r="C151" s="39">
        <f>IF($C$1="Весь период", SUMIFS(SYS_DB_PARTNERS!$E:$E, SYS_DB_PARTNERS!$A:$A, "Лид", SYS_DB_PARTNERS!$C:$C, $A151), SUMIFS(SYS_DB_PARTNERS!$E:$E, SYS_DB_PARTNERS!$A:$A, "Лид", SYS_DB_PARTNERS!$C:$C, $A151, SYS_DB_PARTNERS!$B:$B, $C$1))</f>
        <v>0</v>
      </c>
      <c r="D151" s="39">
        <f>IF($C$1="Весь период", SUMIFS(SYS_DB_PARTNERS!$E:$E, SYS_DB_PARTNERS!$A:$A, "Сделка", SYS_DB_PARTNERS!$C:$C, $A151, SYS_DB_PARTNERS!$D:$D, D$3), SUMIFS(SYS_DB_PARTNERS!$E:$E, SYS_DB_PARTNERS!$A:$A, "Сделка", SYS_DB_PARTNERS!$C:$C, $A151, SYS_DB_PARTNERS!$D:$D, D$3, SYS_DB_PARTNERS!$B:$B, $C$1))</f>
        <v>0</v>
      </c>
      <c r="E151" s="39">
        <f>IF($C$1="Весь период", SUMIFS(SYS_DB_PARTNERS!$E:$E, SYS_DB_PARTNERS!$A:$A, "Сделка", SYS_DB_PARTNERS!$C:$C, $A151, SYS_DB_PARTNERS!$D:$D, E$3), SUMIFS(SYS_DB_PARTNERS!$E:$E, SYS_DB_PARTNERS!$A:$A, "Сделка", SYS_DB_PARTNERS!$C:$C, $A151, SYS_DB_PARTNERS!$D:$D, E$3, SYS_DB_PARTNERS!$B:$B, $C$1))</f>
        <v>0</v>
      </c>
      <c r="F151" s="39">
        <f>IF($C$1="Весь период", SUMIFS(SYS_DB_PARTNERS!$E:$E, SYS_DB_PARTNERS!$A:$A, "Сделка", SYS_DB_PARTNERS!$C:$C, $A151, SYS_DB_PARTNERS!$D:$D, F$3), SUMIFS(SYS_DB_PARTNERS!$E:$E, SYS_DB_PARTNERS!$A:$A, "Сделка", SYS_DB_PARTNERS!$C:$C, $A151, SYS_DB_PARTNERS!$D:$D, F$3, SYS_DB_PARTNERS!$B:$B, $C$1))</f>
        <v>0</v>
      </c>
      <c r="G151" s="39">
        <f>IF($C$1="Весь период", SUMIFS(SYS_DB_PARTNERS!$E:$E, SYS_DB_PARTNERS!$A:$A, "Сделка", SYS_DB_PARTNERS!$C:$C, $A151, SYS_DB_PARTNERS!$D:$D, G$3), SUMIFS(SYS_DB_PARTNERS!$E:$E, SYS_DB_PARTNERS!$A:$A, "Сделка", SYS_DB_PARTNERS!$C:$C, $A151, SYS_DB_PARTNERS!$D:$D, G$3, SYS_DB_PARTNERS!$B:$B, $C$1))</f>
        <v>0</v>
      </c>
      <c r="H151" s="39">
        <f>IF($C$1="Весь период", SUMIFS(SYS_DB_PARTNERS!$E:$E, SYS_DB_PARTNERS!$A:$A, "Сделка", SYS_DB_PARTNERS!$C:$C, $A151, SYS_DB_PARTNERS!$D:$D, H$3), SUMIFS(SYS_DB_PARTNERS!$E:$E, SYS_DB_PARTNERS!$A:$A, "Сделка", SYS_DB_PARTNERS!$C:$C, $A151, SYS_DB_PARTNERS!$D:$D, H$3, SYS_DB_PARTNERS!$B:$B, $C$1))</f>
        <v>0</v>
      </c>
      <c r="I151" s="39">
        <f>IF($C$1="Весь период", SUMIFS(SYS_DB_PARTNERS!$E:$E, SYS_DB_PARTNERS!$A:$A, "Сделка", SYS_DB_PARTNERS!$C:$C, $A151, SYS_DB_PARTNERS!$D:$D, I$3), SUMIFS(SYS_DB_PARTNERS!$E:$E, SYS_DB_PARTNERS!$A:$A, "Сделка", SYS_DB_PARTNERS!$C:$C, $A151, SYS_DB_PARTNERS!$D:$D, I$3, SYS_DB_PARTNERS!$B:$B, $C$1))</f>
        <v>0</v>
      </c>
      <c r="J151" s="39">
        <f>SUM(D151:I151)</f>
        <v>0</v>
      </c>
      <c r="K151" s="39">
        <f>IF($C$1="Весь период", SUMIFS(SYS_DB_PARTNERS!$E:$E, SYS_DB_PARTNERS!$A:$A, "Предоплата", SYS_DB_PARTNERS!$C:$C, $A151), SUMIFS(SYS_DB_PARTNERS!$E:$E, SYS_DB_PARTNERS!$A:$A, "Предоплата", SYS_DB_PARTNERS!$C:$C, $A151, SYS_DB_PARTNERS!$B:$B, $C$1))</f>
        <v>0</v>
      </c>
      <c r="L151" s="39">
        <f>SUMIFS(SYS_DB_PARTNERS!$E:$E, SYS_DB_PARTNERS!$A:$A, "Без сделки", SYS_DB_PARTNERS!$C:$C, $A151)</f>
        <v>0</v>
      </c>
      <c r="M151" s="39" t="str">
        <f ca="1">GetPartnerBrandSplit($A151, $C$1)</f>
        <v/>
      </c>
    </row>
    <row r="152" spans="1:13" x14ac:dyDescent="0.25">
      <c r="A152" s="39" t="s">
        <v>5678</v>
      </c>
      <c r="B152" s="39" t="s">
        <v>19918</v>
      </c>
      <c r="C152" s="39">
        <f>IF($C$1="Весь период", SUMIFS(SYS_DB_PARTNERS!$E:$E, SYS_DB_PARTNERS!$A:$A, "Лид", SYS_DB_PARTNERS!$C:$C, $A152), SUMIFS(SYS_DB_PARTNERS!$E:$E, SYS_DB_PARTNERS!$A:$A, "Лид", SYS_DB_PARTNERS!$C:$C, $A152, SYS_DB_PARTNERS!$B:$B, $C$1))</f>
        <v>0</v>
      </c>
      <c r="D152" s="39">
        <f>IF($C$1="Весь период", SUMIFS(SYS_DB_PARTNERS!$E:$E, SYS_DB_PARTNERS!$A:$A, "Сделка", SYS_DB_PARTNERS!$C:$C, $A152, SYS_DB_PARTNERS!$D:$D, D$3), SUMIFS(SYS_DB_PARTNERS!$E:$E, SYS_DB_PARTNERS!$A:$A, "Сделка", SYS_DB_PARTNERS!$C:$C, $A152, SYS_DB_PARTNERS!$D:$D, D$3, SYS_DB_PARTNERS!$B:$B, $C$1))</f>
        <v>0</v>
      </c>
      <c r="E152" s="39">
        <f>IF($C$1="Весь период", SUMIFS(SYS_DB_PARTNERS!$E:$E, SYS_DB_PARTNERS!$A:$A, "Сделка", SYS_DB_PARTNERS!$C:$C, $A152, SYS_DB_PARTNERS!$D:$D, E$3), SUMIFS(SYS_DB_PARTNERS!$E:$E, SYS_DB_PARTNERS!$A:$A, "Сделка", SYS_DB_PARTNERS!$C:$C, $A152, SYS_DB_PARTNERS!$D:$D, E$3, SYS_DB_PARTNERS!$B:$B, $C$1))</f>
        <v>0</v>
      </c>
      <c r="F152" s="39">
        <f>IF($C$1="Весь период", SUMIFS(SYS_DB_PARTNERS!$E:$E, SYS_DB_PARTNERS!$A:$A, "Сделка", SYS_DB_PARTNERS!$C:$C, $A152, SYS_DB_PARTNERS!$D:$D, F$3), SUMIFS(SYS_DB_PARTNERS!$E:$E, SYS_DB_PARTNERS!$A:$A, "Сделка", SYS_DB_PARTNERS!$C:$C, $A152, SYS_DB_PARTNERS!$D:$D, F$3, SYS_DB_PARTNERS!$B:$B, $C$1))</f>
        <v>0</v>
      </c>
      <c r="G152" s="39">
        <f>IF($C$1="Весь период", SUMIFS(SYS_DB_PARTNERS!$E:$E, SYS_DB_PARTNERS!$A:$A, "Сделка", SYS_DB_PARTNERS!$C:$C, $A152, SYS_DB_PARTNERS!$D:$D, G$3), SUMIFS(SYS_DB_PARTNERS!$E:$E, SYS_DB_PARTNERS!$A:$A, "Сделка", SYS_DB_PARTNERS!$C:$C, $A152, SYS_DB_PARTNERS!$D:$D, G$3, SYS_DB_PARTNERS!$B:$B, $C$1))</f>
        <v>0</v>
      </c>
      <c r="H152" s="39">
        <f>IF($C$1="Весь период", SUMIFS(SYS_DB_PARTNERS!$E:$E, SYS_DB_PARTNERS!$A:$A, "Сделка", SYS_DB_PARTNERS!$C:$C, $A152, SYS_DB_PARTNERS!$D:$D, H$3), SUMIFS(SYS_DB_PARTNERS!$E:$E, SYS_DB_PARTNERS!$A:$A, "Сделка", SYS_DB_PARTNERS!$C:$C, $A152, SYS_DB_PARTNERS!$D:$D, H$3, SYS_DB_PARTNERS!$B:$B, $C$1))</f>
        <v>0</v>
      </c>
      <c r="I152" s="39">
        <f>IF($C$1="Весь период", SUMIFS(SYS_DB_PARTNERS!$E:$E, SYS_DB_PARTNERS!$A:$A, "Сделка", SYS_DB_PARTNERS!$C:$C, $A152, SYS_DB_PARTNERS!$D:$D, I$3), SUMIFS(SYS_DB_PARTNERS!$E:$E, SYS_DB_PARTNERS!$A:$A, "Сделка", SYS_DB_PARTNERS!$C:$C, $A152, SYS_DB_PARTNERS!$D:$D, I$3, SYS_DB_PARTNERS!$B:$B, $C$1))</f>
        <v>0</v>
      </c>
      <c r="J152" s="39">
        <f>SUM(D152:I152)</f>
        <v>0</v>
      </c>
      <c r="K152" s="39">
        <f>IF($C$1="Весь период", SUMIFS(SYS_DB_PARTNERS!$E:$E, SYS_DB_PARTNERS!$A:$A, "Предоплата", SYS_DB_PARTNERS!$C:$C, $A152), SUMIFS(SYS_DB_PARTNERS!$E:$E, SYS_DB_PARTNERS!$A:$A, "Предоплата", SYS_DB_PARTNERS!$C:$C, $A152, SYS_DB_PARTNERS!$B:$B, $C$1))</f>
        <v>0</v>
      </c>
      <c r="L152" s="39">
        <f>SUMIFS(SYS_DB_PARTNERS!$E:$E, SYS_DB_PARTNERS!$A:$A, "Без сделки", SYS_DB_PARTNERS!$C:$C, $A152)</f>
        <v>0</v>
      </c>
      <c r="M152" s="39" t="str">
        <f ca="1">GetPartnerBrandSplit($A152, $C$1)</f>
        <v/>
      </c>
    </row>
    <row r="153" spans="1:13" x14ac:dyDescent="0.25">
      <c r="A153" s="39" t="s">
        <v>5707</v>
      </c>
      <c r="B153" s="39" t="s">
        <v>19918</v>
      </c>
      <c r="C153" s="39">
        <f>IF($C$1="Весь период", SUMIFS(SYS_DB_PARTNERS!$E:$E, SYS_DB_PARTNERS!$A:$A, "Лид", SYS_DB_PARTNERS!$C:$C, $A153), SUMIFS(SYS_DB_PARTNERS!$E:$E, SYS_DB_PARTNERS!$A:$A, "Лид", SYS_DB_PARTNERS!$C:$C, $A153, SYS_DB_PARTNERS!$B:$B, $C$1))</f>
        <v>0</v>
      </c>
      <c r="D153" s="39">
        <f>IF($C$1="Весь период", SUMIFS(SYS_DB_PARTNERS!$E:$E, SYS_DB_PARTNERS!$A:$A, "Сделка", SYS_DB_PARTNERS!$C:$C, $A153, SYS_DB_PARTNERS!$D:$D, D$3), SUMIFS(SYS_DB_PARTNERS!$E:$E, SYS_DB_PARTNERS!$A:$A, "Сделка", SYS_DB_PARTNERS!$C:$C, $A153, SYS_DB_PARTNERS!$D:$D, D$3, SYS_DB_PARTNERS!$B:$B, $C$1))</f>
        <v>0</v>
      </c>
      <c r="E153" s="39">
        <f>IF($C$1="Весь период", SUMIFS(SYS_DB_PARTNERS!$E:$E, SYS_DB_PARTNERS!$A:$A, "Сделка", SYS_DB_PARTNERS!$C:$C, $A153, SYS_DB_PARTNERS!$D:$D, E$3), SUMIFS(SYS_DB_PARTNERS!$E:$E, SYS_DB_PARTNERS!$A:$A, "Сделка", SYS_DB_PARTNERS!$C:$C, $A153, SYS_DB_PARTNERS!$D:$D, E$3, SYS_DB_PARTNERS!$B:$B, $C$1))</f>
        <v>0</v>
      </c>
      <c r="F153" s="39">
        <f>IF($C$1="Весь период", SUMIFS(SYS_DB_PARTNERS!$E:$E, SYS_DB_PARTNERS!$A:$A, "Сделка", SYS_DB_PARTNERS!$C:$C, $A153, SYS_DB_PARTNERS!$D:$D, F$3), SUMIFS(SYS_DB_PARTNERS!$E:$E, SYS_DB_PARTNERS!$A:$A, "Сделка", SYS_DB_PARTNERS!$C:$C, $A153, SYS_DB_PARTNERS!$D:$D, F$3, SYS_DB_PARTNERS!$B:$B, $C$1))</f>
        <v>0</v>
      </c>
      <c r="G153" s="39">
        <f>IF($C$1="Весь период", SUMIFS(SYS_DB_PARTNERS!$E:$E, SYS_DB_PARTNERS!$A:$A, "Сделка", SYS_DB_PARTNERS!$C:$C, $A153, SYS_DB_PARTNERS!$D:$D, G$3), SUMIFS(SYS_DB_PARTNERS!$E:$E, SYS_DB_PARTNERS!$A:$A, "Сделка", SYS_DB_PARTNERS!$C:$C, $A153, SYS_DB_PARTNERS!$D:$D, G$3, SYS_DB_PARTNERS!$B:$B, $C$1))</f>
        <v>0</v>
      </c>
      <c r="H153" s="39">
        <f>IF($C$1="Весь период", SUMIFS(SYS_DB_PARTNERS!$E:$E, SYS_DB_PARTNERS!$A:$A, "Сделка", SYS_DB_PARTNERS!$C:$C, $A153, SYS_DB_PARTNERS!$D:$D, H$3), SUMIFS(SYS_DB_PARTNERS!$E:$E, SYS_DB_PARTNERS!$A:$A, "Сделка", SYS_DB_PARTNERS!$C:$C, $A153, SYS_DB_PARTNERS!$D:$D, H$3, SYS_DB_PARTNERS!$B:$B, $C$1))</f>
        <v>0</v>
      </c>
      <c r="I153" s="39">
        <f>IF($C$1="Весь период", SUMIFS(SYS_DB_PARTNERS!$E:$E, SYS_DB_PARTNERS!$A:$A, "Сделка", SYS_DB_PARTNERS!$C:$C, $A153, SYS_DB_PARTNERS!$D:$D, I$3), SUMIFS(SYS_DB_PARTNERS!$E:$E, SYS_DB_PARTNERS!$A:$A, "Сделка", SYS_DB_PARTNERS!$C:$C, $A153, SYS_DB_PARTNERS!$D:$D, I$3, SYS_DB_PARTNERS!$B:$B, $C$1))</f>
        <v>0</v>
      </c>
      <c r="J153" s="39">
        <f>SUM(D153:I153)</f>
        <v>0</v>
      </c>
      <c r="K153" s="39">
        <f>IF($C$1="Весь период", SUMIFS(SYS_DB_PARTNERS!$E:$E, SYS_DB_PARTNERS!$A:$A, "Предоплата", SYS_DB_PARTNERS!$C:$C, $A153), SUMIFS(SYS_DB_PARTNERS!$E:$E, SYS_DB_PARTNERS!$A:$A, "Предоплата", SYS_DB_PARTNERS!$C:$C, $A153, SYS_DB_PARTNERS!$B:$B, $C$1))</f>
        <v>0</v>
      </c>
      <c r="L153" s="39">
        <f>SUMIFS(SYS_DB_PARTNERS!$E:$E, SYS_DB_PARTNERS!$A:$A, "Без сделки", SYS_DB_PARTNERS!$C:$C, $A153)</f>
        <v>0</v>
      </c>
      <c r="M153" s="39" t="str">
        <f ca="1">GetPartnerBrandSplit($A153, $C$1)</f>
        <v/>
      </c>
    </row>
    <row r="154" spans="1:13" x14ac:dyDescent="0.25">
      <c r="A154" s="39" t="s">
        <v>487</v>
      </c>
      <c r="B154" s="39" t="s">
        <v>19918</v>
      </c>
      <c r="C154" s="39">
        <f>IF($C$1="Весь период", SUMIFS(SYS_DB_PARTNERS!$E:$E, SYS_DB_PARTNERS!$A:$A, "Лид", SYS_DB_PARTNERS!$C:$C, $A154), SUMIFS(SYS_DB_PARTNERS!$E:$E, SYS_DB_PARTNERS!$A:$A, "Лид", SYS_DB_PARTNERS!$C:$C, $A154, SYS_DB_PARTNERS!$B:$B, $C$1))</f>
        <v>0</v>
      </c>
      <c r="D154" s="39">
        <f>IF($C$1="Весь период", SUMIFS(SYS_DB_PARTNERS!$E:$E, SYS_DB_PARTNERS!$A:$A, "Сделка", SYS_DB_PARTNERS!$C:$C, $A154, SYS_DB_PARTNERS!$D:$D, D$3), SUMIFS(SYS_DB_PARTNERS!$E:$E, SYS_DB_PARTNERS!$A:$A, "Сделка", SYS_DB_PARTNERS!$C:$C, $A154, SYS_DB_PARTNERS!$D:$D, D$3, SYS_DB_PARTNERS!$B:$B, $C$1))</f>
        <v>0</v>
      </c>
      <c r="E154" s="39">
        <f>IF($C$1="Весь период", SUMIFS(SYS_DB_PARTNERS!$E:$E, SYS_DB_PARTNERS!$A:$A, "Сделка", SYS_DB_PARTNERS!$C:$C, $A154, SYS_DB_PARTNERS!$D:$D, E$3), SUMIFS(SYS_DB_PARTNERS!$E:$E, SYS_DB_PARTNERS!$A:$A, "Сделка", SYS_DB_PARTNERS!$C:$C, $A154, SYS_DB_PARTNERS!$D:$D, E$3, SYS_DB_PARTNERS!$B:$B, $C$1))</f>
        <v>1</v>
      </c>
      <c r="F154" s="39">
        <f>IF($C$1="Весь период", SUMIFS(SYS_DB_PARTNERS!$E:$E, SYS_DB_PARTNERS!$A:$A, "Сделка", SYS_DB_PARTNERS!$C:$C, $A154, SYS_DB_PARTNERS!$D:$D, F$3), SUMIFS(SYS_DB_PARTNERS!$E:$E, SYS_DB_PARTNERS!$A:$A, "Сделка", SYS_DB_PARTNERS!$C:$C, $A154, SYS_DB_PARTNERS!$D:$D, F$3, SYS_DB_PARTNERS!$B:$B, $C$1))</f>
        <v>0</v>
      </c>
      <c r="G154" s="39">
        <f>IF($C$1="Весь период", SUMIFS(SYS_DB_PARTNERS!$E:$E, SYS_DB_PARTNERS!$A:$A, "Сделка", SYS_DB_PARTNERS!$C:$C, $A154, SYS_DB_PARTNERS!$D:$D, G$3), SUMIFS(SYS_DB_PARTNERS!$E:$E, SYS_DB_PARTNERS!$A:$A, "Сделка", SYS_DB_PARTNERS!$C:$C, $A154, SYS_DB_PARTNERS!$D:$D, G$3, SYS_DB_PARTNERS!$B:$B, $C$1))</f>
        <v>0</v>
      </c>
      <c r="H154" s="39">
        <f>IF($C$1="Весь период", SUMIFS(SYS_DB_PARTNERS!$E:$E, SYS_DB_PARTNERS!$A:$A, "Сделка", SYS_DB_PARTNERS!$C:$C, $A154, SYS_DB_PARTNERS!$D:$D, H$3), SUMIFS(SYS_DB_PARTNERS!$E:$E, SYS_DB_PARTNERS!$A:$A, "Сделка", SYS_DB_PARTNERS!$C:$C, $A154, SYS_DB_PARTNERS!$D:$D, H$3, SYS_DB_PARTNERS!$B:$B, $C$1))</f>
        <v>0</v>
      </c>
      <c r="I154" s="39">
        <f>IF($C$1="Весь период", SUMIFS(SYS_DB_PARTNERS!$E:$E, SYS_DB_PARTNERS!$A:$A, "Сделка", SYS_DB_PARTNERS!$C:$C, $A154, SYS_DB_PARTNERS!$D:$D, I$3), SUMIFS(SYS_DB_PARTNERS!$E:$E, SYS_DB_PARTNERS!$A:$A, "Сделка", SYS_DB_PARTNERS!$C:$C, $A154, SYS_DB_PARTNERS!$D:$D, I$3, SYS_DB_PARTNERS!$B:$B, $C$1))</f>
        <v>0</v>
      </c>
      <c r="J154" s="39">
        <f>SUM(D154:I154)</f>
        <v>1</v>
      </c>
      <c r="K154" s="39">
        <f>IF($C$1="Весь период", SUMIFS(SYS_DB_PARTNERS!$E:$E, SYS_DB_PARTNERS!$A:$A, "Предоплата", SYS_DB_PARTNERS!$C:$C, $A154), SUMIFS(SYS_DB_PARTNERS!$E:$E, SYS_DB_PARTNERS!$A:$A, "Предоплата", SYS_DB_PARTNERS!$C:$C, $A154, SYS_DB_PARTNERS!$B:$B, $C$1))</f>
        <v>1</v>
      </c>
      <c r="L154" s="39">
        <f>SUMIFS(SYS_DB_PARTNERS!$E:$E, SYS_DB_PARTNERS!$A:$A, "Без сделки", SYS_DB_PARTNERS!$C:$C, $A154)</f>
        <v>0</v>
      </c>
      <c r="M154" s="39" t="str">
        <f ca="1">GetPartnerBrandSplit($A154, $C$1)</f>
        <v>JETOUR (1 шт)</v>
      </c>
    </row>
    <row r="155" spans="1:13" x14ac:dyDescent="0.25">
      <c r="A155" s="39" t="s">
        <v>5922</v>
      </c>
      <c r="B155" s="39" t="s">
        <v>19918</v>
      </c>
      <c r="C155" s="39">
        <f>IF($C$1="Весь период", SUMIFS(SYS_DB_PARTNERS!$E:$E, SYS_DB_PARTNERS!$A:$A, "Лид", SYS_DB_PARTNERS!$C:$C, $A155), SUMIFS(SYS_DB_PARTNERS!$E:$E, SYS_DB_PARTNERS!$A:$A, "Лид", SYS_DB_PARTNERS!$C:$C, $A155, SYS_DB_PARTNERS!$B:$B, $C$1))</f>
        <v>0</v>
      </c>
      <c r="D155" s="39">
        <f>IF($C$1="Весь период", SUMIFS(SYS_DB_PARTNERS!$E:$E, SYS_DB_PARTNERS!$A:$A, "Сделка", SYS_DB_PARTNERS!$C:$C, $A155, SYS_DB_PARTNERS!$D:$D, D$3), SUMIFS(SYS_DB_PARTNERS!$E:$E, SYS_DB_PARTNERS!$A:$A, "Сделка", SYS_DB_PARTNERS!$C:$C, $A155, SYS_DB_PARTNERS!$D:$D, D$3, SYS_DB_PARTNERS!$B:$B, $C$1))</f>
        <v>0</v>
      </c>
      <c r="E155" s="39">
        <f>IF($C$1="Весь период", SUMIFS(SYS_DB_PARTNERS!$E:$E, SYS_DB_PARTNERS!$A:$A, "Сделка", SYS_DB_PARTNERS!$C:$C, $A155, SYS_DB_PARTNERS!$D:$D, E$3), SUMIFS(SYS_DB_PARTNERS!$E:$E, SYS_DB_PARTNERS!$A:$A, "Сделка", SYS_DB_PARTNERS!$C:$C, $A155, SYS_DB_PARTNERS!$D:$D, E$3, SYS_DB_PARTNERS!$B:$B, $C$1))</f>
        <v>0</v>
      </c>
      <c r="F155" s="39">
        <f>IF($C$1="Весь период", SUMIFS(SYS_DB_PARTNERS!$E:$E, SYS_DB_PARTNERS!$A:$A, "Сделка", SYS_DB_PARTNERS!$C:$C, $A155, SYS_DB_PARTNERS!$D:$D, F$3), SUMIFS(SYS_DB_PARTNERS!$E:$E, SYS_DB_PARTNERS!$A:$A, "Сделка", SYS_DB_PARTNERS!$C:$C, $A155, SYS_DB_PARTNERS!$D:$D, F$3, SYS_DB_PARTNERS!$B:$B, $C$1))</f>
        <v>0</v>
      </c>
      <c r="G155" s="39">
        <f>IF($C$1="Весь период", SUMIFS(SYS_DB_PARTNERS!$E:$E, SYS_DB_PARTNERS!$A:$A, "Сделка", SYS_DB_PARTNERS!$C:$C, $A155, SYS_DB_PARTNERS!$D:$D, G$3), SUMIFS(SYS_DB_PARTNERS!$E:$E, SYS_DB_PARTNERS!$A:$A, "Сделка", SYS_DB_PARTNERS!$C:$C, $A155, SYS_DB_PARTNERS!$D:$D, G$3, SYS_DB_PARTNERS!$B:$B, $C$1))</f>
        <v>0</v>
      </c>
      <c r="H155" s="39">
        <f>IF($C$1="Весь период", SUMIFS(SYS_DB_PARTNERS!$E:$E, SYS_DB_PARTNERS!$A:$A, "Сделка", SYS_DB_PARTNERS!$C:$C, $A155, SYS_DB_PARTNERS!$D:$D, H$3), SUMIFS(SYS_DB_PARTNERS!$E:$E, SYS_DB_PARTNERS!$A:$A, "Сделка", SYS_DB_PARTNERS!$C:$C, $A155, SYS_DB_PARTNERS!$D:$D, H$3, SYS_DB_PARTNERS!$B:$B, $C$1))</f>
        <v>0</v>
      </c>
      <c r="I155" s="39">
        <f>IF($C$1="Весь период", SUMIFS(SYS_DB_PARTNERS!$E:$E, SYS_DB_PARTNERS!$A:$A, "Сделка", SYS_DB_PARTNERS!$C:$C, $A155, SYS_DB_PARTNERS!$D:$D, I$3), SUMIFS(SYS_DB_PARTNERS!$E:$E, SYS_DB_PARTNERS!$A:$A, "Сделка", SYS_DB_PARTNERS!$C:$C, $A155, SYS_DB_PARTNERS!$D:$D, I$3, SYS_DB_PARTNERS!$B:$B, $C$1))</f>
        <v>0</v>
      </c>
      <c r="J155" s="39">
        <f>SUM(D155:I155)</f>
        <v>0</v>
      </c>
      <c r="K155" s="39">
        <f>IF($C$1="Весь период", SUMIFS(SYS_DB_PARTNERS!$E:$E, SYS_DB_PARTNERS!$A:$A, "Предоплата", SYS_DB_PARTNERS!$C:$C, $A155), SUMIFS(SYS_DB_PARTNERS!$E:$E, SYS_DB_PARTNERS!$A:$A, "Предоплата", SYS_DB_PARTNERS!$C:$C, $A155, SYS_DB_PARTNERS!$B:$B, $C$1))</f>
        <v>0</v>
      </c>
      <c r="L155" s="39">
        <f>SUMIFS(SYS_DB_PARTNERS!$E:$E, SYS_DB_PARTNERS!$A:$A, "Без сделки", SYS_DB_PARTNERS!$C:$C, $A155)</f>
        <v>0</v>
      </c>
      <c r="M155" s="39" t="str">
        <f ca="1">GetPartnerBrandSplit($A155, $C$1)</f>
        <v/>
      </c>
    </row>
    <row r="156" spans="1:13" x14ac:dyDescent="0.25">
      <c r="A156" s="39" t="s">
        <v>3111</v>
      </c>
      <c r="B156" s="39" t="s">
        <v>19918</v>
      </c>
      <c r="C156" s="39">
        <f>IF($C$1="Весь период", SUMIFS(SYS_DB_PARTNERS!$E:$E, SYS_DB_PARTNERS!$A:$A, "Лид", SYS_DB_PARTNERS!$C:$C, $A156), SUMIFS(SYS_DB_PARTNERS!$E:$E, SYS_DB_PARTNERS!$A:$A, "Лид", SYS_DB_PARTNERS!$C:$C, $A156, SYS_DB_PARTNERS!$B:$B, $C$1))</f>
        <v>0</v>
      </c>
      <c r="D156" s="39">
        <f>IF($C$1="Весь период", SUMIFS(SYS_DB_PARTNERS!$E:$E, SYS_DB_PARTNERS!$A:$A, "Сделка", SYS_DB_PARTNERS!$C:$C, $A156, SYS_DB_PARTNERS!$D:$D, D$3), SUMIFS(SYS_DB_PARTNERS!$E:$E, SYS_DB_PARTNERS!$A:$A, "Сделка", SYS_DB_PARTNERS!$C:$C, $A156, SYS_DB_PARTNERS!$D:$D, D$3, SYS_DB_PARTNERS!$B:$B, $C$1))</f>
        <v>0</v>
      </c>
      <c r="E156" s="39">
        <f>IF($C$1="Весь период", SUMIFS(SYS_DB_PARTNERS!$E:$E, SYS_DB_PARTNERS!$A:$A, "Сделка", SYS_DB_PARTNERS!$C:$C, $A156, SYS_DB_PARTNERS!$D:$D, E$3), SUMIFS(SYS_DB_PARTNERS!$E:$E, SYS_DB_PARTNERS!$A:$A, "Сделка", SYS_DB_PARTNERS!$C:$C, $A156, SYS_DB_PARTNERS!$D:$D, E$3, SYS_DB_PARTNERS!$B:$B, $C$1))</f>
        <v>0</v>
      </c>
      <c r="F156" s="39">
        <f>IF($C$1="Весь период", SUMIFS(SYS_DB_PARTNERS!$E:$E, SYS_DB_PARTNERS!$A:$A, "Сделка", SYS_DB_PARTNERS!$C:$C, $A156, SYS_DB_PARTNERS!$D:$D, F$3), SUMIFS(SYS_DB_PARTNERS!$E:$E, SYS_DB_PARTNERS!$A:$A, "Сделка", SYS_DB_PARTNERS!$C:$C, $A156, SYS_DB_PARTNERS!$D:$D, F$3, SYS_DB_PARTNERS!$B:$B, $C$1))</f>
        <v>0</v>
      </c>
      <c r="G156" s="39">
        <f>IF($C$1="Весь период", SUMIFS(SYS_DB_PARTNERS!$E:$E, SYS_DB_PARTNERS!$A:$A, "Сделка", SYS_DB_PARTNERS!$C:$C, $A156, SYS_DB_PARTNERS!$D:$D, G$3), SUMIFS(SYS_DB_PARTNERS!$E:$E, SYS_DB_PARTNERS!$A:$A, "Сделка", SYS_DB_PARTNERS!$C:$C, $A156, SYS_DB_PARTNERS!$D:$D, G$3, SYS_DB_PARTNERS!$B:$B, $C$1))</f>
        <v>0</v>
      </c>
      <c r="H156" s="39">
        <f>IF($C$1="Весь период", SUMIFS(SYS_DB_PARTNERS!$E:$E, SYS_DB_PARTNERS!$A:$A, "Сделка", SYS_DB_PARTNERS!$C:$C, $A156, SYS_DB_PARTNERS!$D:$D, H$3), SUMIFS(SYS_DB_PARTNERS!$E:$E, SYS_DB_PARTNERS!$A:$A, "Сделка", SYS_DB_PARTNERS!$C:$C, $A156, SYS_DB_PARTNERS!$D:$D, H$3, SYS_DB_PARTNERS!$B:$B, $C$1))</f>
        <v>0</v>
      </c>
      <c r="I156" s="39">
        <f>IF($C$1="Весь период", SUMIFS(SYS_DB_PARTNERS!$E:$E, SYS_DB_PARTNERS!$A:$A, "Сделка", SYS_DB_PARTNERS!$C:$C, $A156, SYS_DB_PARTNERS!$D:$D, I$3), SUMIFS(SYS_DB_PARTNERS!$E:$E, SYS_DB_PARTNERS!$A:$A, "Сделка", SYS_DB_PARTNERS!$C:$C, $A156, SYS_DB_PARTNERS!$D:$D, I$3, SYS_DB_PARTNERS!$B:$B, $C$1))</f>
        <v>0</v>
      </c>
      <c r="J156" s="39">
        <f>SUM(D156:I156)</f>
        <v>0</v>
      </c>
      <c r="K156" s="39">
        <f>IF($C$1="Весь период", SUMIFS(SYS_DB_PARTNERS!$E:$E, SYS_DB_PARTNERS!$A:$A, "Предоплата", SYS_DB_PARTNERS!$C:$C, $A156), SUMIFS(SYS_DB_PARTNERS!$E:$E, SYS_DB_PARTNERS!$A:$A, "Предоплата", SYS_DB_PARTNERS!$C:$C, $A156, SYS_DB_PARTNERS!$B:$B, $C$1))</f>
        <v>0</v>
      </c>
      <c r="L156" s="39">
        <f>SUMIFS(SYS_DB_PARTNERS!$E:$E, SYS_DB_PARTNERS!$A:$A, "Без сделки", SYS_DB_PARTNERS!$C:$C, $A156)</f>
        <v>0</v>
      </c>
      <c r="M156" s="39" t="str">
        <f ca="1">GetPartnerBrandSplit($A156, $C$1)</f>
        <v/>
      </c>
    </row>
    <row r="157" spans="1:13" x14ac:dyDescent="0.25">
      <c r="A157" s="39" t="s">
        <v>2249</v>
      </c>
      <c r="B157" s="39" t="s">
        <v>19918</v>
      </c>
      <c r="C157" s="39">
        <f>IF($C$1="Весь период", SUMIFS(SYS_DB_PARTNERS!$E:$E, SYS_DB_PARTNERS!$A:$A, "Лид", SYS_DB_PARTNERS!$C:$C, $A157), SUMIFS(SYS_DB_PARTNERS!$E:$E, SYS_DB_PARTNERS!$A:$A, "Лид", SYS_DB_PARTNERS!$C:$C, $A157, SYS_DB_PARTNERS!$B:$B, $C$1))</f>
        <v>0</v>
      </c>
      <c r="D157" s="39">
        <f>IF($C$1="Весь период", SUMIFS(SYS_DB_PARTNERS!$E:$E, SYS_DB_PARTNERS!$A:$A, "Сделка", SYS_DB_PARTNERS!$C:$C, $A157, SYS_DB_PARTNERS!$D:$D, D$3), SUMIFS(SYS_DB_PARTNERS!$E:$E, SYS_DB_PARTNERS!$A:$A, "Сделка", SYS_DB_PARTNERS!$C:$C, $A157, SYS_DB_PARTNERS!$D:$D, D$3, SYS_DB_PARTNERS!$B:$B, $C$1))</f>
        <v>0</v>
      </c>
      <c r="E157" s="39">
        <f>IF($C$1="Весь период", SUMIFS(SYS_DB_PARTNERS!$E:$E, SYS_DB_PARTNERS!$A:$A, "Сделка", SYS_DB_PARTNERS!$C:$C, $A157, SYS_DB_PARTNERS!$D:$D, E$3), SUMIFS(SYS_DB_PARTNERS!$E:$E, SYS_DB_PARTNERS!$A:$A, "Сделка", SYS_DB_PARTNERS!$C:$C, $A157, SYS_DB_PARTNERS!$D:$D, E$3, SYS_DB_PARTNERS!$B:$B, $C$1))</f>
        <v>0</v>
      </c>
      <c r="F157" s="39">
        <f>IF($C$1="Весь период", SUMIFS(SYS_DB_PARTNERS!$E:$E, SYS_DB_PARTNERS!$A:$A, "Сделка", SYS_DB_PARTNERS!$C:$C, $A157, SYS_DB_PARTNERS!$D:$D, F$3), SUMIFS(SYS_DB_PARTNERS!$E:$E, SYS_DB_PARTNERS!$A:$A, "Сделка", SYS_DB_PARTNERS!$C:$C, $A157, SYS_DB_PARTNERS!$D:$D, F$3, SYS_DB_PARTNERS!$B:$B, $C$1))</f>
        <v>0</v>
      </c>
      <c r="G157" s="39">
        <f>IF($C$1="Весь период", SUMIFS(SYS_DB_PARTNERS!$E:$E, SYS_DB_PARTNERS!$A:$A, "Сделка", SYS_DB_PARTNERS!$C:$C, $A157, SYS_DB_PARTNERS!$D:$D, G$3), SUMIFS(SYS_DB_PARTNERS!$E:$E, SYS_DB_PARTNERS!$A:$A, "Сделка", SYS_DB_PARTNERS!$C:$C, $A157, SYS_DB_PARTNERS!$D:$D, G$3, SYS_DB_PARTNERS!$B:$B, $C$1))</f>
        <v>0</v>
      </c>
      <c r="H157" s="39">
        <f>IF($C$1="Весь период", SUMIFS(SYS_DB_PARTNERS!$E:$E, SYS_DB_PARTNERS!$A:$A, "Сделка", SYS_DB_PARTNERS!$C:$C, $A157, SYS_DB_PARTNERS!$D:$D, H$3), SUMIFS(SYS_DB_PARTNERS!$E:$E, SYS_DB_PARTNERS!$A:$A, "Сделка", SYS_DB_PARTNERS!$C:$C, $A157, SYS_DB_PARTNERS!$D:$D, H$3, SYS_DB_PARTNERS!$B:$B, $C$1))</f>
        <v>0</v>
      </c>
      <c r="I157" s="39">
        <f>IF($C$1="Весь период", SUMIFS(SYS_DB_PARTNERS!$E:$E, SYS_DB_PARTNERS!$A:$A, "Сделка", SYS_DB_PARTNERS!$C:$C, $A157, SYS_DB_PARTNERS!$D:$D, I$3), SUMIFS(SYS_DB_PARTNERS!$E:$E, SYS_DB_PARTNERS!$A:$A, "Сделка", SYS_DB_PARTNERS!$C:$C, $A157, SYS_DB_PARTNERS!$D:$D, I$3, SYS_DB_PARTNERS!$B:$B, $C$1))</f>
        <v>0</v>
      </c>
      <c r="J157" s="39">
        <f>SUM(D157:I157)</f>
        <v>0</v>
      </c>
      <c r="K157" s="39">
        <f>IF($C$1="Весь период", SUMIFS(SYS_DB_PARTNERS!$E:$E, SYS_DB_PARTNERS!$A:$A, "Предоплата", SYS_DB_PARTNERS!$C:$C, $A157), SUMIFS(SYS_DB_PARTNERS!$E:$E, SYS_DB_PARTNERS!$A:$A, "Предоплата", SYS_DB_PARTNERS!$C:$C, $A157, SYS_DB_PARTNERS!$B:$B, $C$1))</f>
        <v>1</v>
      </c>
      <c r="L157" s="39">
        <f>SUMIFS(SYS_DB_PARTNERS!$E:$E, SYS_DB_PARTNERS!$A:$A, "Без сделки", SYS_DB_PARTNERS!$C:$C, $A157)</f>
        <v>1</v>
      </c>
      <c r="M157" s="39" t="str">
        <f ca="1">GetPartnerBrandSplit($A157, $C$1)</f>
        <v/>
      </c>
    </row>
    <row r="158" spans="1:13" x14ac:dyDescent="0.25">
      <c r="A158" s="39" t="s">
        <v>6238</v>
      </c>
      <c r="B158" s="39" t="s">
        <v>19918</v>
      </c>
      <c r="C158" s="39">
        <f>IF($C$1="Весь период", SUMIFS(SYS_DB_PARTNERS!$E:$E, SYS_DB_PARTNERS!$A:$A, "Лид", SYS_DB_PARTNERS!$C:$C, $A158), SUMIFS(SYS_DB_PARTNERS!$E:$E, SYS_DB_PARTNERS!$A:$A, "Лид", SYS_DB_PARTNERS!$C:$C, $A158, SYS_DB_PARTNERS!$B:$B, $C$1))</f>
        <v>0</v>
      </c>
      <c r="D158" s="39">
        <f>IF($C$1="Весь период", SUMIFS(SYS_DB_PARTNERS!$E:$E, SYS_DB_PARTNERS!$A:$A, "Сделка", SYS_DB_PARTNERS!$C:$C, $A158, SYS_DB_PARTNERS!$D:$D, D$3), SUMIFS(SYS_DB_PARTNERS!$E:$E, SYS_DB_PARTNERS!$A:$A, "Сделка", SYS_DB_PARTNERS!$C:$C, $A158, SYS_DB_PARTNERS!$D:$D, D$3, SYS_DB_PARTNERS!$B:$B, $C$1))</f>
        <v>0</v>
      </c>
      <c r="E158" s="39">
        <f>IF($C$1="Весь период", SUMIFS(SYS_DB_PARTNERS!$E:$E, SYS_DB_PARTNERS!$A:$A, "Сделка", SYS_DB_PARTNERS!$C:$C, $A158, SYS_DB_PARTNERS!$D:$D, E$3), SUMIFS(SYS_DB_PARTNERS!$E:$E, SYS_DB_PARTNERS!$A:$A, "Сделка", SYS_DB_PARTNERS!$C:$C, $A158, SYS_DB_PARTNERS!$D:$D, E$3, SYS_DB_PARTNERS!$B:$B, $C$1))</f>
        <v>0</v>
      </c>
      <c r="F158" s="39">
        <f>IF($C$1="Весь период", SUMIFS(SYS_DB_PARTNERS!$E:$E, SYS_DB_PARTNERS!$A:$A, "Сделка", SYS_DB_PARTNERS!$C:$C, $A158, SYS_DB_PARTNERS!$D:$D, F$3), SUMIFS(SYS_DB_PARTNERS!$E:$E, SYS_DB_PARTNERS!$A:$A, "Сделка", SYS_DB_PARTNERS!$C:$C, $A158, SYS_DB_PARTNERS!$D:$D, F$3, SYS_DB_PARTNERS!$B:$B, $C$1))</f>
        <v>0</v>
      </c>
      <c r="G158" s="39">
        <f>IF($C$1="Весь период", SUMIFS(SYS_DB_PARTNERS!$E:$E, SYS_DB_PARTNERS!$A:$A, "Сделка", SYS_DB_PARTNERS!$C:$C, $A158, SYS_DB_PARTNERS!$D:$D, G$3), SUMIFS(SYS_DB_PARTNERS!$E:$E, SYS_DB_PARTNERS!$A:$A, "Сделка", SYS_DB_PARTNERS!$C:$C, $A158, SYS_DB_PARTNERS!$D:$D, G$3, SYS_DB_PARTNERS!$B:$B, $C$1))</f>
        <v>0</v>
      </c>
      <c r="H158" s="39">
        <f>IF($C$1="Весь период", SUMIFS(SYS_DB_PARTNERS!$E:$E, SYS_DB_PARTNERS!$A:$A, "Сделка", SYS_DB_PARTNERS!$C:$C, $A158, SYS_DB_PARTNERS!$D:$D, H$3), SUMIFS(SYS_DB_PARTNERS!$E:$E, SYS_DB_PARTNERS!$A:$A, "Сделка", SYS_DB_PARTNERS!$C:$C, $A158, SYS_DB_PARTNERS!$D:$D, H$3, SYS_DB_PARTNERS!$B:$B, $C$1))</f>
        <v>0</v>
      </c>
      <c r="I158" s="39">
        <f>IF($C$1="Весь период", SUMIFS(SYS_DB_PARTNERS!$E:$E, SYS_DB_PARTNERS!$A:$A, "Сделка", SYS_DB_PARTNERS!$C:$C, $A158, SYS_DB_PARTNERS!$D:$D, I$3), SUMIFS(SYS_DB_PARTNERS!$E:$E, SYS_DB_PARTNERS!$A:$A, "Сделка", SYS_DB_PARTNERS!$C:$C, $A158, SYS_DB_PARTNERS!$D:$D, I$3, SYS_DB_PARTNERS!$B:$B, $C$1))</f>
        <v>0</v>
      </c>
      <c r="J158" s="39">
        <f>SUM(D158:I158)</f>
        <v>0</v>
      </c>
      <c r="K158" s="39">
        <f>IF($C$1="Весь период", SUMIFS(SYS_DB_PARTNERS!$E:$E, SYS_DB_PARTNERS!$A:$A, "Предоплата", SYS_DB_PARTNERS!$C:$C, $A158), SUMIFS(SYS_DB_PARTNERS!$E:$E, SYS_DB_PARTNERS!$A:$A, "Предоплата", SYS_DB_PARTNERS!$C:$C, $A158, SYS_DB_PARTNERS!$B:$B, $C$1))</f>
        <v>0</v>
      </c>
      <c r="L158" s="39">
        <f>SUMIFS(SYS_DB_PARTNERS!$E:$E, SYS_DB_PARTNERS!$A:$A, "Без сделки", SYS_DB_PARTNERS!$C:$C, $A158)</f>
        <v>0</v>
      </c>
      <c r="M158" s="39" t="str">
        <f ca="1">GetPartnerBrandSplit($A158, $C$1)</f>
        <v/>
      </c>
    </row>
    <row r="159" spans="1:13" x14ac:dyDescent="0.25">
      <c r="A159" s="45" t="s">
        <v>19900</v>
      </c>
      <c r="B159" s="45"/>
      <c r="C159" s="45">
        <f>SUM(C4:C158)</f>
        <v>0</v>
      </c>
      <c r="D159" s="45">
        <f>SUM(D4:D158)</f>
        <v>57</v>
      </c>
      <c r="E159" s="45">
        <f>SUM(E4:E158)</f>
        <v>339</v>
      </c>
      <c r="F159" s="45">
        <f>SUM(F4:F158)</f>
        <v>16</v>
      </c>
      <c r="G159" s="45">
        <f>SUM(G4:G158)</f>
        <v>44</v>
      </c>
      <c r="H159" s="45">
        <f>SUM(H4:H158)</f>
        <v>13</v>
      </c>
      <c r="I159" s="45">
        <f>SUM(I4:I158)</f>
        <v>13</v>
      </c>
      <c r="J159" s="45">
        <f>SUM(J4:J158)</f>
        <v>482</v>
      </c>
      <c r="K159" s="45">
        <f>SUM(K4:K158)</f>
        <v>468</v>
      </c>
      <c r="L159" s="45">
        <f>SUM(L4:L158)</f>
        <v>106</v>
      </c>
      <c r="M159" s="45"/>
    </row>
    <row r="162" spans="1:3" ht="15.75" x14ac:dyDescent="0.25">
      <c r="A162" s="50" t="s">
        <v>19919</v>
      </c>
    </row>
    <row r="163" spans="1:3" x14ac:dyDescent="0.25">
      <c r="A163" s="51" t="s">
        <v>19920</v>
      </c>
      <c r="B163" s="51" t="s">
        <v>6350</v>
      </c>
      <c r="C163" s="51" t="s">
        <v>19921</v>
      </c>
    </row>
    <row r="164" spans="1:3" x14ac:dyDescent="0.25">
      <c r="A164" s="39" t="s">
        <v>6352</v>
      </c>
      <c r="B164" s="39" t="s">
        <v>6353</v>
      </c>
      <c r="C164" s="39">
        <f>IF($C$1="Весь период", SUMIFS(SYS_DB_PARTNERS!$E:$E, SYS_DB_PARTNERS!$A:$A, "Лид", SYS_DB_PARTNERS!$F:$F, $A164), SUMIFS(SYS_DB_PARTNERS!$E:$E, SYS_DB_PARTNERS!$A:$A, "Лид", SYS_DB_PARTNERS!$F:$F, $A164, SYS_DB_PARTNERS!$B:$B, $C$1))</f>
        <v>0</v>
      </c>
    </row>
    <row r="165" spans="1:3" x14ac:dyDescent="0.25">
      <c r="A165" s="39" t="s">
        <v>6354</v>
      </c>
      <c r="B165" s="39" t="s">
        <v>6353</v>
      </c>
      <c r="C165" s="39">
        <f>IF($C$1="Весь период", SUMIFS(SYS_DB_PARTNERS!$E:$E, SYS_DB_PARTNERS!$A:$A, "Лид", SYS_DB_PARTNERS!$F:$F, $A165), SUMIFS(SYS_DB_PARTNERS!$E:$E, SYS_DB_PARTNERS!$A:$A, "Лид", SYS_DB_PARTNERS!$F:$F, $A165, SYS_DB_PARTNERS!$B:$B, $C$1))</f>
        <v>0</v>
      </c>
    </row>
    <row r="166" spans="1:3" x14ac:dyDescent="0.25">
      <c r="A166" s="39" t="s">
        <v>6357</v>
      </c>
      <c r="B166" s="39" t="s">
        <v>6356</v>
      </c>
      <c r="C166" s="39">
        <f>IF($C$1="Весь период", SUMIFS(SYS_DB_PARTNERS!$E:$E, SYS_DB_PARTNERS!$A:$A, "Лид", SYS_DB_PARTNERS!$F:$F, $A166), SUMIFS(SYS_DB_PARTNERS!$E:$E, SYS_DB_PARTNERS!$A:$A, "Лид", SYS_DB_PARTNERS!$F:$F, $A166, SYS_DB_PARTNERS!$B:$B, $C$1))</f>
        <v>0</v>
      </c>
    </row>
    <row r="167" spans="1:3" x14ac:dyDescent="0.25">
      <c r="A167" s="39" t="s">
        <v>6359</v>
      </c>
      <c r="B167" s="39" t="s">
        <v>6356</v>
      </c>
      <c r="C167" s="39">
        <f>IF($C$1="Весь период", SUMIFS(SYS_DB_PARTNERS!$E:$E, SYS_DB_PARTNERS!$A:$A, "Лид", SYS_DB_PARTNERS!$F:$F, $A167), SUMIFS(SYS_DB_PARTNERS!$E:$E, SYS_DB_PARTNERS!$A:$A, "Лид", SYS_DB_PARTNERS!$F:$F, $A167, SYS_DB_PARTNERS!$B:$B, $C$1))</f>
        <v>0</v>
      </c>
    </row>
    <row r="168" spans="1:3" x14ac:dyDescent="0.25">
      <c r="A168" s="39" t="s">
        <v>6362</v>
      </c>
      <c r="B168" s="39" t="s">
        <v>6353</v>
      </c>
      <c r="C168" s="39">
        <f>IF($C$1="Весь период", SUMIFS(SYS_DB_PARTNERS!$E:$E, SYS_DB_PARTNERS!$A:$A, "Лид", SYS_DB_PARTNERS!$F:$F, $A168), SUMIFS(SYS_DB_PARTNERS!$E:$E, SYS_DB_PARTNERS!$A:$A, "Лид", SYS_DB_PARTNERS!$F:$F, $A168, SYS_DB_PARTNERS!$B:$B, $C$1))</f>
        <v>0</v>
      </c>
    </row>
    <row r="169" spans="1:3" x14ac:dyDescent="0.25">
      <c r="A169" s="39" t="s">
        <v>6366</v>
      </c>
      <c r="B169" s="39" t="s">
        <v>6353</v>
      </c>
      <c r="C169" s="39">
        <f>IF($C$1="Весь период", SUMIFS(SYS_DB_PARTNERS!$E:$E, SYS_DB_PARTNERS!$A:$A, "Лид", SYS_DB_PARTNERS!$F:$F, $A169), SUMIFS(SYS_DB_PARTNERS!$E:$E, SYS_DB_PARTNERS!$A:$A, "Лид", SYS_DB_PARTNERS!$F:$F, $A169, SYS_DB_PARTNERS!$B:$B, $C$1))</f>
        <v>0</v>
      </c>
    </row>
    <row r="170" spans="1:3" x14ac:dyDescent="0.25">
      <c r="A170" s="39" t="s">
        <v>6370</v>
      </c>
      <c r="B170" s="39" t="s">
        <v>6353</v>
      </c>
      <c r="C170" s="39">
        <f>IF($C$1="Весь период", SUMIFS(SYS_DB_PARTNERS!$E:$E, SYS_DB_PARTNERS!$A:$A, "Лид", SYS_DB_PARTNERS!$F:$F, $A170), SUMIFS(SYS_DB_PARTNERS!$E:$E, SYS_DB_PARTNERS!$A:$A, "Лид", SYS_DB_PARTNERS!$F:$F, $A170, SYS_DB_PARTNERS!$B:$B, $C$1))</f>
        <v>0</v>
      </c>
    </row>
    <row r="171" spans="1:3" x14ac:dyDescent="0.25">
      <c r="A171" s="39" t="s">
        <v>6373</v>
      </c>
      <c r="B171" s="39" t="s">
        <v>6356</v>
      </c>
      <c r="C171" s="39">
        <f>IF($C$1="Весь период", SUMIFS(SYS_DB_PARTNERS!$E:$E, SYS_DB_PARTNERS!$A:$A, "Лид", SYS_DB_PARTNERS!$F:$F, $A171), SUMIFS(SYS_DB_PARTNERS!$E:$E, SYS_DB_PARTNERS!$A:$A, "Лид", SYS_DB_PARTNERS!$F:$F, $A171, SYS_DB_PARTNERS!$B:$B, $C$1))</f>
        <v>0</v>
      </c>
    </row>
    <row r="172" spans="1:3" x14ac:dyDescent="0.25">
      <c r="A172" s="39" t="s">
        <v>6375</v>
      </c>
      <c r="B172" s="39" t="s">
        <v>6353</v>
      </c>
      <c r="C172" s="39">
        <f>IF($C$1="Весь период", SUMIFS(SYS_DB_PARTNERS!$E:$E, SYS_DB_PARTNERS!$A:$A, "Лид", SYS_DB_PARTNERS!$F:$F, $A172), SUMIFS(SYS_DB_PARTNERS!$E:$E, SYS_DB_PARTNERS!$A:$A, "Лид", SYS_DB_PARTNERS!$F:$F, $A172, SYS_DB_PARTNERS!$B:$B, $C$1))</f>
        <v>0</v>
      </c>
    </row>
    <row r="173" spans="1:3" x14ac:dyDescent="0.25">
      <c r="A173" s="39" t="s">
        <v>6376</v>
      </c>
      <c r="B173" s="39" t="s">
        <v>6353</v>
      </c>
      <c r="C173" s="39">
        <f>IF($C$1="Весь период", SUMIFS(SYS_DB_PARTNERS!$E:$E, SYS_DB_PARTNERS!$A:$A, "Лид", SYS_DB_PARTNERS!$F:$F, $A173), SUMIFS(SYS_DB_PARTNERS!$E:$E, SYS_DB_PARTNERS!$A:$A, "Лид", SYS_DB_PARTNERS!$F:$F, $A173, SYS_DB_PARTNERS!$B:$B, $C$1))</f>
        <v>0</v>
      </c>
    </row>
    <row r="174" spans="1:3" x14ac:dyDescent="0.25">
      <c r="A174" s="39" t="s">
        <v>6378</v>
      </c>
      <c r="B174" s="39" t="s">
        <v>6353</v>
      </c>
      <c r="C174" s="39">
        <f>IF($C$1="Весь период", SUMIFS(SYS_DB_PARTNERS!$E:$E, SYS_DB_PARTNERS!$A:$A, "Лид", SYS_DB_PARTNERS!$F:$F, $A174), SUMIFS(SYS_DB_PARTNERS!$E:$E, SYS_DB_PARTNERS!$A:$A, "Лид", SYS_DB_PARTNERS!$F:$F, $A174, SYS_DB_PARTNERS!$B:$B, $C$1))</f>
        <v>0</v>
      </c>
    </row>
    <row r="175" spans="1:3" x14ac:dyDescent="0.25">
      <c r="A175" s="39" t="s">
        <v>6380</v>
      </c>
      <c r="B175" s="39" t="s">
        <v>6356</v>
      </c>
      <c r="C175" s="39">
        <f>IF($C$1="Весь период", SUMIFS(SYS_DB_PARTNERS!$E:$E, SYS_DB_PARTNERS!$A:$A, "Лид", SYS_DB_PARTNERS!$F:$F, $A175), SUMIFS(SYS_DB_PARTNERS!$E:$E, SYS_DB_PARTNERS!$A:$A, "Лид", SYS_DB_PARTNERS!$F:$F, $A175, SYS_DB_PARTNERS!$B:$B, $C$1))</f>
        <v>0</v>
      </c>
    </row>
    <row r="176" spans="1:3" x14ac:dyDescent="0.25">
      <c r="A176" s="39" t="s">
        <v>6382</v>
      </c>
      <c r="B176" s="39" t="s">
        <v>6353</v>
      </c>
      <c r="C176" s="39">
        <f>IF($C$1="Весь период", SUMIFS(SYS_DB_PARTNERS!$E:$E, SYS_DB_PARTNERS!$A:$A, "Лид", SYS_DB_PARTNERS!$F:$F, $A176), SUMIFS(SYS_DB_PARTNERS!$E:$E, SYS_DB_PARTNERS!$A:$A, "Лид", SYS_DB_PARTNERS!$F:$F, $A176, SYS_DB_PARTNERS!$B:$B, $C$1))</f>
        <v>0</v>
      </c>
    </row>
    <row r="177" spans="1:3" x14ac:dyDescent="0.25">
      <c r="A177" s="39" t="s">
        <v>6384</v>
      </c>
      <c r="B177" s="39" t="s">
        <v>6353</v>
      </c>
      <c r="C177" s="39">
        <f>IF($C$1="Весь период", SUMIFS(SYS_DB_PARTNERS!$E:$E, SYS_DB_PARTNERS!$A:$A, "Лид", SYS_DB_PARTNERS!$F:$F, $A177), SUMIFS(SYS_DB_PARTNERS!$E:$E, SYS_DB_PARTNERS!$A:$A, "Лид", SYS_DB_PARTNERS!$F:$F, $A177, SYS_DB_PARTNERS!$B:$B, $C$1))</f>
        <v>0</v>
      </c>
    </row>
    <row r="178" spans="1:3" x14ac:dyDescent="0.25">
      <c r="A178" s="39" t="s">
        <v>6385</v>
      </c>
      <c r="B178" s="39" t="s">
        <v>6353</v>
      </c>
      <c r="C178" s="39">
        <f>IF($C$1="Весь период", SUMIFS(SYS_DB_PARTNERS!$E:$E, SYS_DB_PARTNERS!$A:$A, "Лид", SYS_DB_PARTNERS!$F:$F, $A178), SUMIFS(SYS_DB_PARTNERS!$E:$E, SYS_DB_PARTNERS!$A:$A, "Лид", SYS_DB_PARTNERS!$F:$F, $A178, SYS_DB_PARTNERS!$B:$B, $C$1))</f>
        <v>0</v>
      </c>
    </row>
    <row r="179" spans="1:3" x14ac:dyDescent="0.25">
      <c r="A179" s="39" t="s">
        <v>6394</v>
      </c>
      <c r="B179" s="39" t="s">
        <v>6356</v>
      </c>
      <c r="C179" s="39">
        <f>IF($C$1="Весь период", SUMIFS(SYS_DB_PARTNERS!$E:$E, SYS_DB_PARTNERS!$A:$A, "Лид", SYS_DB_PARTNERS!$F:$F, $A179), SUMIFS(SYS_DB_PARTNERS!$E:$E, SYS_DB_PARTNERS!$A:$A, "Лид", SYS_DB_PARTNERS!$F:$F, $A179, SYS_DB_PARTNERS!$B:$B, $C$1))</f>
        <v>0</v>
      </c>
    </row>
    <row r="180" spans="1:3" x14ac:dyDescent="0.25">
      <c r="A180" s="39" t="s">
        <v>6396</v>
      </c>
      <c r="B180" s="39" t="s">
        <v>6353</v>
      </c>
      <c r="C180" s="39">
        <f>IF($C$1="Весь период", SUMIFS(SYS_DB_PARTNERS!$E:$E, SYS_DB_PARTNERS!$A:$A, "Лид", SYS_DB_PARTNERS!$F:$F, $A180), SUMIFS(SYS_DB_PARTNERS!$E:$E, SYS_DB_PARTNERS!$A:$A, "Лид", SYS_DB_PARTNERS!$F:$F, $A180, SYS_DB_PARTNERS!$B:$B, $C$1))</f>
        <v>0</v>
      </c>
    </row>
    <row r="181" spans="1:3" x14ac:dyDescent="0.25">
      <c r="A181" s="39" t="s">
        <v>6399</v>
      </c>
      <c r="B181" s="39" t="s">
        <v>6353</v>
      </c>
      <c r="C181" s="39">
        <f>IF($C$1="Весь период", SUMIFS(SYS_DB_PARTNERS!$E:$E, SYS_DB_PARTNERS!$A:$A, "Лид", SYS_DB_PARTNERS!$F:$F, $A181), SUMIFS(SYS_DB_PARTNERS!$E:$E, SYS_DB_PARTNERS!$A:$A, "Лид", SYS_DB_PARTNERS!$F:$F, $A181, SYS_DB_PARTNERS!$B:$B, $C$1))</f>
        <v>0</v>
      </c>
    </row>
    <row r="182" spans="1:3" x14ac:dyDescent="0.25">
      <c r="A182" s="39" t="s">
        <v>6402</v>
      </c>
      <c r="B182" s="39" t="s">
        <v>6356</v>
      </c>
      <c r="C182" s="39">
        <f>IF($C$1="Весь период", SUMIFS(SYS_DB_PARTNERS!$E:$E, SYS_DB_PARTNERS!$A:$A, "Лид", SYS_DB_PARTNERS!$F:$F, $A182), SUMIFS(SYS_DB_PARTNERS!$E:$E, SYS_DB_PARTNERS!$A:$A, "Лид", SYS_DB_PARTNERS!$F:$F, $A182, SYS_DB_PARTNERS!$B:$B, $C$1))</f>
        <v>0</v>
      </c>
    </row>
    <row r="183" spans="1:3" x14ac:dyDescent="0.25">
      <c r="A183" s="39" t="s">
        <v>6403</v>
      </c>
      <c r="B183" s="39" t="s">
        <v>6356</v>
      </c>
      <c r="C183" s="39">
        <f>IF($C$1="Весь период", SUMIFS(SYS_DB_PARTNERS!$E:$E, SYS_DB_PARTNERS!$A:$A, "Лид", SYS_DB_PARTNERS!$F:$F, $A183), SUMIFS(SYS_DB_PARTNERS!$E:$E, SYS_DB_PARTNERS!$A:$A, "Лид", SYS_DB_PARTNERS!$F:$F, $A183, SYS_DB_PARTNERS!$B:$B, $C$1))</f>
        <v>0</v>
      </c>
    </row>
    <row r="184" spans="1:3" x14ac:dyDescent="0.25">
      <c r="A184" s="39" t="s">
        <v>6407</v>
      </c>
      <c r="B184" s="39" t="s">
        <v>6413</v>
      </c>
      <c r="C184" s="39">
        <f>IF($C$1="Весь период", SUMIFS(SYS_DB_PARTNERS!$E:$E, SYS_DB_PARTNERS!$A:$A, "Лид", SYS_DB_PARTNERS!$F:$F, $A184), SUMIFS(SYS_DB_PARTNERS!$E:$E, SYS_DB_PARTNERS!$A:$A, "Лид", SYS_DB_PARTNERS!$F:$F, $A184, SYS_DB_PARTNERS!$B:$B, $C$1))</f>
        <v>0</v>
      </c>
    </row>
    <row r="185" spans="1:3" x14ac:dyDescent="0.25">
      <c r="A185" s="39" t="s">
        <v>6409</v>
      </c>
      <c r="B185" s="39" t="s">
        <v>6353</v>
      </c>
      <c r="C185" s="39">
        <f>IF($C$1="Весь период", SUMIFS(SYS_DB_PARTNERS!$E:$E, SYS_DB_PARTNERS!$A:$A, "Лид", SYS_DB_PARTNERS!$F:$F, $A185), SUMIFS(SYS_DB_PARTNERS!$E:$E, SYS_DB_PARTNERS!$A:$A, "Лид", SYS_DB_PARTNERS!$F:$F, $A185, SYS_DB_PARTNERS!$B:$B, $C$1))</f>
        <v>0</v>
      </c>
    </row>
    <row r="186" spans="1:3" x14ac:dyDescent="0.25">
      <c r="A186" s="39" t="s">
        <v>6411</v>
      </c>
      <c r="B186" s="39" t="s">
        <v>6356</v>
      </c>
      <c r="C186" s="39">
        <f>IF($C$1="Весь период", SUMIFS(SYS_DB_PARTNERS!$E:$E, SYS_DB_PARTNERS!$A:$A, "Лид", SYS_DB_PARTNERS!$F:$F, $A186), SUMIFS(SYS_DB_PARTNERS!$E:$E, SYS_DB_PARTNERS!$A:$A, "Лид", SYS_DB_PARTNERS!$F:$F, $A186, SYS_DB_PARTNERS!$B:$B, $C$1))</f>
        <v>0</v>
      </c>
    </row>
    <row r="187" spans="1:3" x14ac:dyDescent="0.25">
      <c r="A187" s="39" t="s">
        <v>6412</v>
      </c>
      <c r="B187" s="39" t="s">
        <v>6413</v>
      </c>
      <c r="C187" s="39">
        <f>IF($C$1="Весь период", SUMIFS(SYS_DB_PARTNERS!$E:$E, SYS_DB_PARTNERS!$A:$A, "Лид", SYS_DB_PARTNERS!$F:$F, $A187), SUMIFS(SYS_DB_PARTNERS!$E:$E, SYS_DB_PARTNERS!$A:$A, "Лид", SYS_DB_PARTNERS!$F:$F, $A187, SYS_DB_PARTNERS!$B:$B, $C$1))</f>
        <v>0</v>
      </c>
    </row>
    <row r="188" spans="1:3" x14ac:dyDescent="0.25">
      <c r="A188" s="39" t="s">
        <v>6416</v>
      </c>
      <c r="B188" s="39" t="s">
        <v>6415</v>
      </c>
      <c r="C188" s="39">
        <f>IF($C$1="Весь период", SUMIFS(SYS_DB_PARTNERS!$E:$E, SYS_DB_PARTNERS!$A:$A, "Лид", SYS_DB_PARTNERS!$F:$F, $A188), SUMIFS(SYS_DB_PARTNERS!$E:$E, SYS_DB_PARTNERS!$A:$A, "Лид", SYS_DB_PARTNERS!$F:$F, $A188, SYS_DB_PARTNERS!$B:$B, $C$1))</f>
        <v>0</v>
      </c>
    </row>
    <row r="189" spans="1:3" x14ac:dyDescent="0.25">
      <c r="A189" s="39" t="s">
        <v>6417</v>
      </c>
      <c r="B189" s="39" t="s">
        <v>6415</v>
      </c>
      <c r="C189" s="39">
        <f>IF($C$1="Весь период", SUMIFS(SYS_DB_PARTNERS!$E:$E, SYS_DB_PARTNERS!$A:$A, "Лид", SYS_DB_PARTNERS!$F:$F, $A189), SUMIFS(SYS_DB_PARTNERS!$E:$E, SYS_DB_PARTNERS!$A:$A, "Лид", SYS_DB_PARTNERS!$F:$F, $A189, SYS_DB_PARTNERS!$B:$B, $C$1))</f>
        <v>0</v>
      </c>
    </row>
    <row r="190" spans="1:3" x14ac:dyDescent="0.25">
      <c r="A190" s="39" t="s">
        <v>6418</v>
      </c>
      <c r="B190" s="39" t="s">
        <v>6413</v>
      </c>
      <c r="C190" s="39">
        <f>IF($C$1="Весь период", SUMIFS(SYS_DB_PARTNERS!$E:$E, SYS_DB_PARTNERS!$A:$A, "Лид", SYS_DB_PARTNERS!$F:$F, $A190), SUMIFS(SYS_DB_PARTNERS!$E:$E, SYS_DB_PARTNERS!$A:$A, "Лид", SYS_DB_PARTNERS!$F:$F, $A190, SYS_DB_PARTNERS!$B:$B, $C$1))</f>
        <v>0</v>
      </c>
    </row>
    <row r="191" spans="1:3" x14ac:dyDescent="0.25">
      <c r="A191" s="39" t="s">
        <v>6420</v>
      </c>
      <c r="B191" s="39" t="s">
        <v>6415</v>
      </c>
      <c r="C191" s="39">
        <f>IF($C$1="Весь период", SUMIFS(SYS_DB_PARTNERS!$E:$E, SYS_DB_PARTNERS!$A:$A, "Лид", SYS_DB_PARTNERS!$F:$F, $A191), SUMIFS(SYS_DB_PARTNERS!$E:$E, SYS_DB_PARTNERS!$A:$A, "Лид", SYS_DB_PARTNERS!$F:$F, $A191, SYS_DB_PARTNERS!$B:$B, $C$1))</f>
        <v>0</v>
      </c>
    </row>
    <row r="192" spans="1:3" x14ac:dyDescent="0.25">
      <c r="A192" s="39" t="s">
        <v>897</v>
      </c>
      <c r="B192" s="39" t="s">
        <v>6356</v>
      </c>
      <c r="C192" s="39">
        <f>IF($C$1="Весь период", SUMIFS(SYS_DB_PARTNERS!$E:$E, SYS_DB_PARTNERS!$A:$A, "Лид", SYS_DB_PARTNERS!$F:$F, $A192), SUMIFS(SYS_DB_PARTNERS!$E:$E, SYS_DB_PARTNERS!$A:$A, "Лид", SYS_DB_PARTNERS!$F:$F, $A192, SYS_DB_PARTNERS!$B:$B, $C$1))</f>
        <v>0</v>
      </c>
    </row>
    <row r="193" spans="1:3" x14ac:dyDescent="0.25">
      <c r="A193" s="39" t="s">
        <v>6424</v>
      </c>
      <c r="B193" s="39" t="s">
        <v>6413</v>
      </c>
      <c r="C193" s="39">
        <f>IF($C$1="Весь период", SUMIFS(SYS_DB_PARTNERS!$E:$E, SYS_DB_PARTNERS!$A:$A, "Лид", SYS_DB_PARTNERS!$F:$F, $A193), SUMIFS(SYS_DB_PARTNERS!$E:$E, SYS_DB_PARTNERS!$A:$A, "Лид", SYS_DB_PARTNERS!$F:$F, $A193, SYS_DB_PARTNERS!$B:$B, $C$1))</f>
        <v>0</v>
      </c>
    </row>
    <row r="194" spans="1:3" x14ac:dyDescent="0.25">
      <c r="A194" s="39" t="s">
        <v>6425</v>
      </c>
      <c r="B194" s="39" t="s">
        <v>6415</v>
      </c>
      <c r="C194" s="39">
        <f>IF($C$1="Весь период", SUMIFS(SYS_DB_PARTNERS!$E:$E, SYS_DB_PARTNERS!$A:$A, "Лид", SYS_DB_PARTNERS!$F:$F, $A194), SUMIFS(SYS_DB_PARTNERS!$E:$E, SYS_DB_PARTNERS!$A:$A, "Лид", SYS_DB_PARTNERS!$F:$F, $A194, SYS_DB_PARTNERS!$B:$B, $C$1))</f>
        <v>0</v>
      </c>
    </row>
    <row r="195" spans="1:3" x14ac:dyDescent="0.25">
      <c r="A195" s="39" t="s">
        <v>6426</v>
      </c>
      <c r="B195" s="39" t="s">
        <v>6413</v>
      </c>
      <c r="C195" s="39">
        <f>IF($C$1="Весь период", SUMIFS(SYS_DB_PARTNERS!$E:$E, SYS_DB_PARTNERS!$A:$A, "Лид", SYS_DB_PARTNERS!$F:$F, $A195), SUMIFS(SYS_DB_PARTNERS!$E:$E, SYS_DB_PARTNERS!$A:$A, "Лид", SYS_DB_PARTNERS!$F:$F, $A195, SYS_DB_PARTNERS!$B:$B, $C$1))</f>
        <v>0</v>
      </c>
    </row>
    <row r="196" spans="1:3" x14ac:dyDescent="0.25">
      <c r="A196" s="39" t="s">
        <v>6427</v>
      </c>
      <c r="B196" s="39" t="s">
        <v>6415</v>
      </c>
      <c r="C196" s="39">
        <f>IF($C$1="Весь период", SUMIFS(SYS_DB_PARTNERS!$E:$E, SYS_DB_PARTNERS!$A:$A, "Лид", SYS_DB_PARTNERS!$F:$F, $A196), SUMIFS(SYS_DB_PARTNERS!$E:$E, SYS_DB_PARTNERS!$A:$A, "Лид", SYS_DB_PARTNERS!$F:$F, $A196, SYS_DB_PARTNERS!$B:$B, $C$1))</f>
        <v>0</v>
      </c>
    </row>
    <row r="197" spans="1:3" x14ac:dyDescent="0.25">
      <c r="A197" s="39" t="s">
        <v>6429</v>
      </c>
      <c r="B197" s="39" t="s">
        <v>6413</v>
      </c>
      <c r="C197" s="39">
        <f>IF($C$1="Весь период", SUMIFS(SYS_DB_PARTNERS!$E:$E, SYS_DB_PARTNERS!$A:$A, "Лид", SYS_DB_PARTNERS!$F:$F, $A197), SUMIFS(SYS_DB_PARTNERS!$E:$E, SYS_DB_PARTNERS!$A:$A, "Лид", SYS_DB_PARTNERS!$F:$F, $A197, SYS_DB_PARTNERS!$B:$B, $C$1))</f>
        <v>0</v>
      </c>
    </row>
    <row r="198" spans="1:3" x14ac:dyDescent="0.25">
      <c r="A198" s="39" t="s">
        <v>6431</v>
      </c>
      <c r="B198" s="39" t="s">
        <v>6413</v>
      </c>
      <c r="C198" s="39">
        <f>IF($C$1="Весь период", SUMIFS(SYS_DB_PARTNERS!$E:$E, SYS_DB_PARTNERS!$A:$A, "Лид", SYS_DB_PARTNERS!$F:$F, $A198), SUMIFS(SYS_DB_PARTNERS!$E:$E, SYS_DB_PARTNERS!$A:$A, "Лид", SYS_DB_PARTNERS!$F:$F, $A198, SYS_DB_PARTNERS!$B:$B, $C$1))</f>
        <v>0</v>
      </c>
    </row>
    <row r="199" spans="1:3" x14ac:dyDescent="0.25">
      <c r="A199" s="39" t="s">
        <v>6433</v>
      </c>
      <c r="B199" s="39" t="s">
        <v>6353</v>
      </c>
      <c r="C199" s="39">
        <f>IF($C$1="Весь период", SUMIFS(SYS_DB_PARTNERS!$E:$E, SYS_DB_PARTNERS!$A:$A, "Лид", SYS_DB_PARTNERS!$F:$F, $A199), SUMIFS(SYS_DB_PARTNERS!$E:$E, SYS_DB_PARTNERS!$A:$A, "Лид", SYS_DB_PARTNERS!$F:$F, $A199, SYS_DB_PARTNERS!$B:$B, $C$1))</f>
        <v>0</v>
      </c>
    </row>
    <row r="200" spans="1:3" x14ac:dyDescent="0.25">
      <c r="A200" s="39" t="s">
        <v>4138</v>
      </c>
      <c r="B200" s="39" t="s">
        <v>6353</v>
      </c>
      <c r="C200" s="39">
        <f>IF($C$1="Весь период", SUMIFS(SYS_DB_PARTNERS!$E:$E, SYS_DB_PARTNERS!$A:$A, "Лид", SYS_DB_PARTNERS!$F:$F, $A200), SUMIFS(SYS_DB_PARTNERS!$E:$E, SYS_DB_PARTNERS!$A:$A, "Лид", SYS_DB_PARTNERS!$F:$F, $A200, SYS_DB_PARTNERS!$B:$B, $C$1))</f>
        <v>0</v>
      </c>
    </row>
    <row r="201" spans="1:3" x14ac:dyDescent="0.25">
      <c r="A201" s="39" t="s">
        <v>6438</v>
      </c>
      <c r="B201" s="39" t="s">
        <v>6353</v>
      </c>
      <c r="C201" s="39">
        <f>IF($C$1="Весь период", SUMIFS(SYS_DB_PARTNERS!$E:$E, SYS_DB_PARTNERS!$A:$A, "Лид", SYS_DB_PARTNERS!$F:$F, $A201), SUMIFS(SYS_DB_PARTNERS!$E:$E, SYS_DB_PARTNERS!$A:$A, "Лид", SYS_DB_PARTNERS!$F:$F, $A201, SYS_DB_PARTNERS!$B:$B, $C$1))</f>
        <v>0</v>
      </c>
    </row>
    <row r="202" spans="1:3" x14ac:dyDescent="0.25">
      <c r="A202" s="39" t="s">
        <v>6441</v>
      </c>
      <c r="B202" s="39" t="s">
        <v>6415</v>
      </c>
      <c r="C202" s="39">
        <f>IF($C$1="Весь период", SUMIFS(SYS_DB_PARTNERS!$E:$E, SYS_DB_PARTNERS!$A:$A, "Лид", SYS_DB_PARTNERS!$F:$F, $A202), SUMIFS(SYS_DB_PARTNERS!$E:$E, SYS_DB_PARTNERS!$A:$A, "Лид", SYS_DB_PARTNERS!$F:$F, $A202, SYS_DB_PARTNERS!$B:$B, $C$1))</f>
        <v>0</v>
      </c>
    </row>
    <row r="203" spans="1:3" x14ac:dyDescent="0.25">
      <c r="A203" s="39" t="s">
        <v>6443</v>
      </c>
      <c r="B203" s="39" t="s">
        <v>6413</v>
      </c>
      <c r="C203" s="39">
        <f>IF($C$1="Весь период", SUMIFS(SYS_DB_PARTNERS!$E:$E, SYS_DB_PARTNERS!$A:$A, "Лид", SYS_DB_PARTNERS!$F:$F, $A203), SUMIFS(SYS_DB_PARTNERS!$E:$E, SYS_DB_PARTNERS!$A:$A, "Лид", SYS_DB_PARTNERS!$F:$F, $A203, SYS_DB_PARTNERS!$B:$B, $C$1))</f>
        <v>0</v>
      </c>
    </row>
    <row r="204" spans="1:3" x14ac:dyDescent="0.25">
      <c r="A204" s="39" t="s">
        <v>6446</v>
      </c>
      <c r="B204" s="39" t="s">
        <v>6415</v>
      </c>
      <c r="C204" s="39">
        <f>IF($C$1="Весь период", SUMIFS(SYS_DB_PARTNERS!$E:$E, SYS_DB_PARTNERS!$A:$A, "Лид", SYS_DB_PARTNERS!$F:$F, $A204), SUMIFS(SYS_DB_PARTNERS!$E:$E, SYS_DB_PARTNERS!$A:$A, "Лид", SYS_DB_PARTNERS!$F:$F, $A204, SYS_DB_PARTNERS!$B:$B, $C$1))</f>
        <v>0</v>
      </c>
    </row>
    <row r="205" spans="1:3" x14ac:dyDescent="0.25">
      <c r="A205" s="39" t="s">
        <v>6450</v>
      </c>
      <c r="B205" s="39" t="s">
        <v>6413</v>
      </c>
      <c r="C205" s="39">
        <f>IF($C$1="Весь период", SUMIFS(SYS_DB_PARTNERS!$E:$E, SYS_DB_PARTNERS!$A:$A, "Лид", SYS_DB_PARTNERS!$F:$F, $A205), SUMIFS(SYS_DB_PARTNERS!$E:$E, SYS_DB_PARTNERS!$A:$A, "Лид", SYS_DB_PARTNERS!$F:$F, $A205, SYS_DB_PARTNERS!$B:$B, $C$1))</f>
        <v>0</v>
      </c>
    </row>
    <row r="206" spans="1:3" x14ac:dyDescent="0.25">
      <c r="A206" s="39" t="s">
        <v>6454</v>
      </c>
      <c r="B206" s="39" t="s">
        <v>6413</v>
      </c>
      <c r="C206" s="39">
        <f>IF($C$1="Весь период", SUMIFS(SYS_DB_PARTNERS!$E:$E, SYS_DB_PARTNERS!$A:$A, "Лид", SYS_DB_PARTNERS!$F:$F, $A206), SUMIFS(SYS_DB_PARTNERS!$E:$E, SYS_DB_PARTNERS!$A:$A, "Лид", SYS_DB_PARTNERS!$F:$F, $A206, SYS_DB_PARTNERS!$B:$B, $C$1))</f>
        <v>0</v>
      </c>
    </row>
    <row r="207" spans="1:3" x14ac:dyDescent="0.25">
      <c r="A207" s="39" t="s">
        <v>6460</v>
      </c>
      <c r="B207" s="39" t="s">
        <v>6415</v>
      </c>
      <c r="C207" s="39">
        <f>IF($C$1="Весь период", SUMIFS(SYS_DB_PARTNERS!$E:$E, SYS_DB_PARTNERS!$A:$A, "Лид", SYS_DB_PARTNERS!$F:$F, $A207), SUMIFS(SYS_DB_PARTNERS!$E:$E, SYS_DB_PARTNERS!$A:$A, "Лид", SYS_DB_PARTNERS!$F:$F, $A207, SYS_DB_PARTNERS!$B:$B, $C$1))</f>
        <v>0</v>
      </c>
    </row>
    <row r="208" spans="1:3" x14ac:dyDescent="0.25">
      <c r="A208" s="39" t="s">
        <v>6461</v>
      </c>
      <c r="B208" s="39" t="s">
        <v>6413</v>
      </c>
      <c r="C208" s="39">
        <f>IF($C$1="Весь период", SUMIFS(SYS_DB_PARTNERS!$E:$E, SYS_DB_PARTNERS!$A:$A, "Лид", SYS_DB_PARTNERS!$F:$F, $A208), SUMIFS(SYS_DB_PARTNERS!$E:$E, SYS_DB_PARTNERS!$A:$A, "Лид", SYS_DB_PARTNERS!$F:$F, $A208, SYS_DB_PARTNERS!$B:$B, $C$1))</f>
        <v>0</v>
      </c>
    </row>
    <row r="209" spans="1:3" x14ac:dyDescent="0.25">
      <c r="A209" s="39" t="s">
        <v>6463</v>
      </c>
      <c r="B209" s="39" t="s">
        <v>6415</v>
      </c>
      <c r="C209" s="39">
        <f>IF($C$1="Весь период", SUMIFS(SYS_DB_PARTNERS!$E:$E, SYS_DB_PARTNERS!$A:$A, "Лид", SYS_DB_PARTNERS!$F:$F, $A209), SUMIFS(SYS_DB_PARTNERS!$E:$E, SYS_DB_PARTNERS!$A:$A, "Лид", SYS_DB_PARTNERS!$F:$F, $A209, SYS_DB_PARTNERS!$B:$B, $C$1))</f>
        <v>0</v>
      </c>
    </row>
    <row r="210" spans="1:3" x14ac:dyDescent="0.25">
      <c r="A210" s="39" t="s">
        <v>6465</v>
      </c>
      <c r="B210" s="39" t="s">
        <v>6415</v>
      </c>
      <c r="C210" s="39">
        <f>IF($C$1="Весь период", SUMIFS(SYS_DB_PARTNERS!$E:$E, SYS_DB_PARTNERS!$A:$A, "Лид", SYS_DB_PARTNERS!$F:$F, $A210), SUMIFS(SYS_DB_PARTNERS!$E:$E, SYS_DB_PARTNERS!$A:$A, "Лид", SYS_DB_PARTNERS!$F:$F, $A210, SYS_DB_PARTNERS!$B:$B, $C$1))</f>
        <v>0</v>
      </c>
    </row>
    <row r="211" spans="1:3" x14ac:dyDescent="0.25">
      <c r="A211" s="39" t="s">
        <v>6467</v>
      </c>
      <c r="B211" s="39" t="s">
        <v>6415</v>
      </c>
      <c r="C211" s="39">
        <f>IF($C$1="Весь период", SUMIFS(SYS_DB_PARTNERS!$E:$E, SYS_DB_PARTNERS!$A:$A, "Лид", SYS_DB_PARTNERS!$F:$F, $A211), SUMIFS(SYS_DB_PARTNERS!$E:$E, SYS_DB_PARTNERS!$A:$A, "Лид", SYS_DB_PARTNERS!$F:$F, $A211, SYS_DB_PARTNERS!$B:$B, $C$1))</f>
        <v>0</v>
      </c>
    </row>
    <row r="212" spans="1:3" x14ac:dyDescent="0.25">
      <c r="A212" s="39" t="s">
        <v>6468</v>
      </c>
      <c r="B212" s="39" t="s">
        <v>6413</v>
      </c>
      <c r="C212" s="39">
        <f>IF($C$1="Весь период", SUMIFS(SYS_DB_PARTNERS!$E:$E, SYS_DB_PARTNERS!$A:$A, "Лид", SYS_DB_PARTNERS!$F:$F, $A212), SUMIFS(SYS_DB_PARTNERS!$E:$E, SYS_DB_PARTNERS!$A:$A, "Лид", SYS_DB_PARTNERS!$F:$F, $A212, SYS_DB_PARTNERS!$B:$B, $C$1))</f>
        <v>0</v>
      </c>
    </row>
    <row r="213" spans="1:3" x14ac:dyDescent="0.25">
      <c r="A213" s="39" t="s">
        <v>6471</v>
      </c>
      <c r="B213" s="39" t="s">
        <v>6413</v>
      </c>
      <c r="C213" s="39">
        <f>IF($C$1="Весь период", SUMIFS(SYS_DB_PARTNERS!$E:$E, SYS_DB_PARTNERS!$A:$A, "Лид", SYS_DB_PARTNERS!$F:$F, $A213), SUMIFS(SYS_DB_PARTNERS!$E:$E, SYS_DB_PARTNERS!$A:$A, "Лид", SYS_DB_PARTNERS!$F:$F, $A213, SYS_DB_PARTNERS!$B:$B, $C$1))</f>
        <v>0</v>
      </c>
    </row>
    <row r="214" spans="1:3" x14ac:dyDescent="0.25">
      <c r="A214" s="39" t="s">
        <v>6474</v>
      </c>
      <c r="B214" s="39" t="s">
        <v>6415</v>
      </c>
      <c r="C214" s="39">
        <f>IF($C$1="Весь период", SUMIFS(SYS_DB_PARTNERS!$E:$E, SYS_DB_PARTNERS!$A:$A, "Лид", SYS_DB_PARTNERS!$F:$F, $A214), SUMIFS(SYS_DB_PARTNERS!$E:$E, SYS_DB_PARTNERS!$A:$A, "Лид", SYS_DB_PARTNERS!$F:$F, $A214, SYS_DB_PARTNERS!$B:$B, $C$1))</f>
        <v>0</v>
      </c>
    </row>
    <row r="215" spans="1:3" x14ac:dyDescent="0.25">
      <c r="A215" s="39" t="s">
        <v>6476</v>
      </c>
      <c r="B215" s="39" t="s">
        <v>6415</v>
      </c>
      <c r="C215" s="39">
        <f>IF($C$1="Весь период", SUMIFS(SYS_DB_PARTNERS!$E:$E, SYS_DB_PARTNERS!$A:$A, "Лид", SYS_DB_PARTNERS!$F:$F, $A215), SUMIFS(SYS_DB_PARTNERS!$E:$E, SYS_DB_PARTNERS!$A:$A, "Лид", SYS_DB_PARTNERS!$F:$F, $A215, SYS_DB_PARTNERS!$B:$B, $C$1))</f>
        <v>0</v>
      </c>
    </row>
    <row r="216" spans="1:3" x14ac:dyDescent="0.25">
      <c r="A216" s="39" t="s">
        <v>6484</v>
      </c>
      <c r="B216" s="39" t="s">
        <v>6413</v>
      </c>
      <c r="C216" s="39">
        <f>IF($C$1="Весь период", SUMIFS(SYS_DB_PARTNERS!$E:$E, SYS_DB_PARTNERS!$A:$A, "Лид", SYS_DB_PARTNERS!$F:$F, $A216), SUMIFS(SYS_DB_PARTNERS!$E:$E, SYS_DB_PARTNERS!$A:$A, "Лид", SYS_DB_PARTNERS!$F:$F, $A216, SYS_DB_PARTNERS!$B:$B, $C$1))</f>
        <v>0</v>
      </c>
    </row>
    <row r="217" spans="1:3" x14ac:dyDescent="0.25">
      <c r="A217" s="39" t="s">
        <v>6486</v>
      </c>
      <c r="B217" s="39" t="s">
        <v>6413</v>
      </c>
      <c r="C217" s="39">
        <f>IF($C$1="Весь период", SUMIFS(SYS_DB_PARTNERS!$E:$E, SYS_DB_PARTNERS!$A:$A, "Лид", SYS_DB_PARTNERS!$F:$F, $A217), SUMIFS(SYS_DB_PARTNERS!$E:$E, SYS_DB_PARTNERS!$A:$A, "Лид", SYS_DB_PARTNERS!$F:$F, $A217, SYS_DB_PARTNERS!$B:$B, $C$1))</f>
        <v>0</v>
      </c>
    </row>
    <row r="218" spans="1:3" x14ac:dyDescent="0.25">
      <c r="A218" s="39" t="s">
        <v>6488</v>
      </c>
      <c r="B218" s="39" t="s">
        <v>6415</v>
      </c>
      <c r="C218" s="39">
        <f>IF($C$1="Весь период", SUMIFS(SYS_DB_PARTNERS!$E:$E, SYS_DB_PARTNERS!$A:$A, "Лид", SYS_DB_PARTNERS!$F:$F, $A218), SUMIFS(SYS_DB_PARTNERS!$E:$E, SYS_DB_PARTNERS!$A:$A, "Лид", SYS_DB_PARTNERS!$F:$F, $A218, SYS_DB_PARTNERS!$B:$B, $C$1))</f>
        <v>0</v>
      </c>
    </row>
    <row r="219" spans="1:3" x14ac:dyDescent="0.25">
      <c r="A219" s="39" t="s">
        <v>6491</v>
      </c>
      <c r="B219" s="39" t="s">
        <v>6413</v>
      </c>
      <c r="C219" s="39">
        <f>IF($C$1="Весь период", SUMIFS(SYS_DB_PARTNERS!$E:$E, SYS_DB_PARTNERS!$A:$A, "Лид", SYS_DB_PARTNERS!$F:$F, $A219), SUMIFS(SYS_DB_PARTNERS!$E:$E, SYS_DB_PARTNERS!$A:$A, "Лид", SYS_DB_PARTNERS!$F:$F, $A219, SYS_DB_PARTNERS!$B:$B, $C$1))</f>
        <v>0</v>
      </c>
    </row>
    <row r="220" spans="1:3" x14ac:dyDescent="0.25">
      <c r="A220" s="39" t="s">
        <v>6500</v>
      </c>
      <c r="B220" s="39" t="s">
        <v>6413</v>
      </c>
      <c r="C220" s="39">
        <f>IF($C$1="Весь период", SUMIFS(SYS_DB_PARTNERS!$E:$E, SYS_DB_PARTNERS!$A:$A, "Лид", SYS_DB_PARTNERS!$F:$F, $A220), SUMIFS(SYS_DB_PARTNERS!$E:$E, SYS_DB_PARTNERS!$A:$A, "Лид", SYS_DB_PARTNERS!$F:$F, $A220, SYS_DB_PARTNERS!$B:$B, $C$1))</f>
        <v>0</v>
      </c>
    </row>
    <row r="221" spans="1:3" x14ac:dyDescent="0.25">
      <c r="A221" s="39" t="s">
        <v>6501</v>
      </c>
      <c r="B221" s="39" t="s">
        <v>6415</v>
      </c>
      <c r="C221" s="39">
        <f>IF($C$1="Весь период", SUMIFS(SYS_DB_PARTNERS!$E:$E, SYS_DB_PARTNERS!$A:$A, "Лид", SYS_DB_PARTNERS!$F:$F, $A221), SUMIFS(SYS_DB_PARTNERS!$E:$E, SYS_DB_PARTNERS!$A:$A, "Лид", SYS_DB_PARTNERS!$F:$F, $A221, SYS_DB_PARTNERS!$B:$B, $C$1))</f>
        <v>0</v>
      </c>
    </row>
    <row r="222" spans="1:3" x14ac:dyDescent="0.25">
      <c r="A222" s="39" t="s">
        <v>6502</v>
      </c>
      <c r="B222" s="39" t="s">
        <v>6413</v>
      </c>
      <c r="C222" s="39">
        <f>IF($C$1="Весь период", SUMIFS(SYS_DB_PARTNERS!$E:$E, SYS_DB_PARTNERS!$A:$A, "Лид", SYS_DB_PARTNERS!$F:$F, $A222), SUMIFS(SYS_DB_PARTNERS!$E:$E, SYS_DB_PARTNERS!$A:$A, "Лид", SYS_DB_PARTNERS!$F:$F, $A222, SYS_DB_PARTNERS!$B:$B, $C$1))</f>
        <v>0</v>
      </c>
    </row>
    <row r="223" spans="1:3" x14ac:dyDescent="0.25">
      <c r="A223" s="39" t="s">
        <v>6506</v>
      </c>
      <c r="B223" s="39" t="s">
        <v>6413</v>
      </c>
      <c r="C223" s="39">
        <f>IF($C$1="Весь период", SUMIFS(SYS_DB_PARTNERS!$E:$E, SYS_DB_PARTNERS!$A:$A, "Лид", SYS_DB_PARTNERS!$F:$F, $A223), SUMIFS(SYS_DB_PARTNERS!$E:$E, SYS_DB_PARTNERS!$A:$A, "Лид", SYS_DB_PARTNERS!$F:$F, $A223, SYS_DB_PARTNERS!$B:$B, $C$1))</f>
        <v>0</v>
      </c>
    </row>
    <row r="224" spans="1:3" x14ac:dyDescent="0.25">
      <c r="A224" s="39" t="s">
        <v>6507</v>
      </c>
      <c r="B224" s="39" t="s">
        <v>6415</v>
      </c>
      <c r="C224" s="39">
        <f>IF($C$1="Весь период", SUMIFS(SYS_DB_PARTNERS!$E:$E, SYS_DB_PARTNERS!$A:$A, "Лид", SYS_DB_PARTNERS!$F:$F, $A224), SUMIFS(SYS_DB_PARTNERS!$E:$E, SYS_DB_PARTNERS!$A:$A, "Лид", SYS_DB_PARTNERS!$F:$F, $A224, SYS_DB_PARTNERS!$B:$B, $C$1))</f>
        <v>0</v>
      </c>
    </row>
    <row r="225" spans="1:3" x14ac:dyDescent="0.25">
      <c r="A225" s="45" t="s">
        <v>19900</v>
      </c>
      <c r="B225" s="45"/>
      <c r="C225" s="45">
        <f>SUM(C164:C224)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DFA82C-9431-44D8-B681-E9B9ACC49F0E}">
          <x14:formula1>
            <xm:f>SYS_DB!$M$1:$M$2895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F8559-FC30-4881-9857-E5EBA87D6374}">
  <sheetPr codeName="Лист5"/>
  <dimension ref="A1:Y64"/>
  <sheetViews>
    <sheetView showGridLines="0" tabSelected="1" workbookViewId="0"/>
  </sheetViews>
  <sheetFormatPr defaultRowHeight="15" x14ac:dyDescent="0.25"/>
  <cols>
    <col min="1" max="2" width="16.7109375" style="16" customWidth="1"/>
    <col min="3" max="4" width="9.140625" style="16"/>
    <col min="5" max="8" width="13.7109375" style="16" customWidth="1"/>
    <col min="9" max="13" width="9.140625" style="16"/>
    <col min="14" max="28" width="0" style="16" hidden="1" customWidth="1"/>
    <col min="29" max="16384" width="9.140625" style="16"/>
  </cols>
  <sheetData>
    <row r="1" spans="1:25" x14ac:dyDescent="0.25">
      <c r="A1" s="19" t="s">
        <v>19843</v>
      </c>
      <c r="B1" s="18"/>
      <c r="C1" s="20" t="s">
        <v>19814</v>
      </c>
    </row>
    <row r="2" spans="1:25" x14ac:dyDescent="0.25">
      <c r="E2" s="22" t="s">
        <v>19844</v>
      </c>
      <c r="F2" s="23"/>
      <c r="G2" s="23"/>
      <c r="H2" s="23"/>
      <c r="N2" s="16" t="s">
        <v>19853</v>
      </c>
      <c r="O2" s="16" t="s">
        <v>19854</v>
      </c>
      <c r="P2" s="16" t="s">
        <v>19855</v>
      </c>
      <c r="Q2" s="16" t="s">
        <v>19856</v>
      </c>
      <c r="S2" s="16" t="s">
        <v>19853</v>
      </c>
      <c r="T2" s="16" t="s">
        <v>19854</v>
      </c>
      <c r="U2" s="16" t="s">
        <v>19855</v>
      </c>
      <c r="V2" s="16" t="s">
        <v>19856</v>
      </c>
    </row>
    <row r="3" spans="1:25" x14ac:dyDescent="0.25">
      <c r="E3" s="24" t="s">
        <v>19845</v>
      </c>
      <c r="F3" s="25">
        <v>46204</v>
      </c>
      <c r="G3" s="26">
        <f>EDATE(F3, -1)</f>
        <v>46174</v>
      </c>
      <c r="H3" s="27"/>
      <c r="N3" s="30">
        <f ca="1">IF($C$1="Весь период", IF(MONTH(DATE(YEAR(TODAY()), MONTH(TODAY()), 1))&lt;&gt;MONTH(TODAY()), "", DATE(YEAR(TODAY()), MONTH(TODAY()), 1)), IFERROR(IF(MONTH(DATE(VALUE(LEFT($C$1,4)), VALUE(RIGHT($C$1,2)), 1))&lt;&gt;VALUE(RIGHT($C$1,2)), "", DATE(VALUE(LEFT($C$1,4)), VALUE(RIGHT($C$1,2)), 1)), ""))</f>
        <v>46204</v>
      </c>
      <c r="O3" s="16">
        <f ca="1">IF(N3="","", SUMIFS(SYS_DB!$E:$E, SYS_DB!$K:$K, N3, SYS_DB!$S:$S, "Partners"))</f>
        <v>3</v>
      </c>
      <c r="P3" s="16">
        <f ca="1">IF(N3="","", SUMIFS(SYS_DB!$H:$H, SYS_DB!$P:$P, N3, SYS_DB!$S:$S, "Partners"))</f>
        <v>14</v>
      </c>
      <c r="Q3" s="16">
        <f ca="1">IF(N3="","", IF(WEEKDAY(N3, 2)&gt;5, MAX(O$3:P$33)*1.2, 0))</f>
        <v>0</v>
      </c>
      <c r="S3" s="30">
        <f ca="1">N3</f>
        <v>46204</v>
      </c>
      <c r="T3" s="16">
        <f ca="1">IF(S3="","", SUMIFS(SYS_DB!$E:$E, SYS_DB!$K:$K, S3, SYS_DB!$S:$S, "Новые авто"))</f>
        <v>0</v>
      </c>
      <c r="U3" s="16">
        <f ca="1">IF(S3="","", SUMIFS(SYS_DB!$H:$H, SYS_DB!$P:$P, S3, SYS_DB!$S:$S, "Новые авто"))</f>
        <v>4</v>
      </c>
      <c r="V3" s="16">
        <f ca="1">IF(S3="","", IF(WEEKDAY(S3, 2)&gt;5, MAX(T$3:U$33)*1.2, 0))</f>
        <v>0</v>
      </c>
    </row>
    <row r="4" spans="1:25" x14ac:dyDescent="0.25">
      <c r="E4" s="24" t="s">
        <v>19846</v>
      </c>
      <c r="F4" s="25">
        <v>46227</v>
      </c>
      <c r="G4" s="26">
        <f>EDATE(F4, -1)</f>
        <v>46197</v>
      </c>
      <c r="H4" s="27"/>
      <c r="N4" s="30">
        <f ca="1">IF($C$1="Весь период", IF(MONTH(DATE(YEAR(TODAY()), MONTH(TODAY()), 2))&lt;&gt;MONTH(TODAY()), "", DATE(YEAR(TODAY()), MONTH(TODAY()), 2)), IFERROR(IF(MONTH(DATE(VALUE(LEFT($C$1,4)), VALUE(RIGHT($C$1,2)), 2))&lt;&gt;VALUE(RIGHT($C$1,2)), "", DATE(VALUE(LEFT($C$1,4)), VALUE(RIGHT($C$1,2)), 2)), ""))</f>
        <v>46205</v>
      </c>
      <c r="O4" s="16">
        <f ca="1">IF(N4="","", SUMIFS(SYS_DB!$E:$E, SYS_DB!$K:$K, N4, SYS_DB!$S:$S, "Partners"))</f>
        <v>16</v>
      </c>
      <c r="P4" s="16">
        <f ca="1">IF(N4="","", SUMIFS(SYS_DB!$H:$H, SYS_DB!$P:$P, N4, SYS_DB!$S:$S, "Partners"))</f>
        <v>15</v>
      </c>
      <c r="Q4" s="16">
        <f ca="1">IF(N4="","", IF(WEEKDAY(N4, 2)&gt;5, MAX(O$3:P$33)*1.2, 0))</f>
        <v>0</v>
      </c>
      <c r="S4" s="30">
        <f ca="1">N4</f>
        <v>46205</v>
      </c>
      <c r="T4" s="16">
        <f ca="1">IF(S4="","", SUMIFS(SYS_DB!$E:$E, SYS_DB!$K:$K, S4, SYS_DB!$S:$S, "Новые авто"))</f>
        <v>4</v>
      </c>
      <c r="U4" s="16">
        <f ca="1">IF(S4="","", SUMIFS(SYS_DB!$H:$H, SYS_DB!$P:$P, S4, SYS_DB!$S:$S, "Новые авто"))</f>
        <v>6</v>
      </c>
      <c r="V4" s="16">
        <f ca="1">IF(S4="","", IF(WEEKDAY(S4, 2)&gt;5, MAX(T$3:U$33)*1.2, 0))</f>
        <v>0</v>
      </c>
    </row>
    <row r="5" spans="1:25" x14ac:dyDescent="0.25">
      <c r="E5" s="28" t="s">
        <v>19847</v>
      </c>
      <c r="F5" s="28" t="s">
        <v>19848</v>
      </c>
      <c r="G5" s="28" t="s">
        <v>19849</v>
      </c>
      <c r="H5" s="28" t="s">
        <v>19850</v>
      </c>
      <c r="N5" s="30">
        <f ca="1">IF($C$1="Весь период", IF(MONTH(DATE(YEAR(TODAY()), MONTH(TODAY()), 3))&lt;&gt;MONTH(TODAY()), "", DATE(YEAR(TODAY()), MONTH(TODAY()), 3)), IFERROR(IF(MONTH(DATE(VALUE(LEFT($C$1,4)), VALUE(RIGHT($C$1,2)), 3))&lt;&gt;VALUE(RIGHT($C$1,2)), "", DATE(VALUE(LEFT($C$1,4)), VALUE(RIGHT($C$1,2)), 3)), ""))</f>
        <v>46206</v>
      </c>
      <c r="O5" s="16">
        <f ca="1">IF(N5="","", SUMIFS(SYS_DB!$E:$E, SYS_DB!$K:$K, N5, SYS_DB!$S:$S, "Partners"))</f>
        <v>15</v>
      </c>
      <c r="P5" s="16">
        <f ca="1">IF(N5="","", SUMIFS(SYS_DB!$H:$H, SYS_DB!$P:$P, N5, SYS_DB!$S:$S, "Partners"))</f>
        <v>22</v>
      </c>
      <c r="Q5" s="16">
        <f ca="1">IF(N5="","", IF(WEEKDAY(N5, 2)&gt;5, MAX(O$3:P$33)*1.2, 0))</f>
        <v>0</v>
      </c>
      <c r="S5" s="30">
        <f ca="1">N5</f>
        <v>46206</v>
      </c>
      <c r="T5" s="16">
        <f ca="1">IF(S5="","", SUMIFS(SYS_DB!$E:$E, SYS_DB!$K:$K, S5, SYS_DB!$S:$S, "Новые авто"))</f>
        <v>1</v>
      </c>
      <c r="U5" s="16">
        <f ca="1">IF(S5="","", SUMIFS(SYS_DB!$H:$H, SYS_DB!$P:$P, S5, SYS_DB!$S:$S, "Новые авто"))</f>
        <v>10</v>
      </c>
      <c r="V5" s="16">
        <f ca="1">IF(S5="","", IF(WEEKDAY(S5, 2)&gt;5, MAX(T$3:U$33)*1.2, 0))</f>
        <v>0</v>
      </c>
    </row>
    <row r="6" spans="1:25" x14ac:dyDescent="0.25">
      <c r="E6" s="24" t="s">
        <v>19851</v>
      </c>
      <c r="F6" s="24">
        <f>SUMIFS(SYS_DB!$E:$E, SYS_DB!$K:$K, "&gt;="&amp;F3, SYS_DB!$K:$K, "&lt;="&amp;F4)</f>
        <v>482</v>
      </c>
      <c r="G6" s="24">
        <f>SUMIFS(SYS_DB!$E:$E, SYS_DB!$K:$K, "&gt;="&amp;G3, SYS_DB!$K:$K, "&lt;="&amp;G4)</f>
        <v>552</v>
      </c>
      <c r="H6" s="29">
        <f>IF(G6=0, 1, (F6/G6)-1)</f>
        <v>-0.12681159420289856</v>
      </c>
      <c r="N6" s="30">
        <f ca="1">IF($C$1="Весь период", IF(MONTH(DATE(YEAR(TODAY()), MONTH(TODAY()), 4))&lt;&gt;MONTH(TODAY()), "", DATE(YEAR(TODAY()), MONTH(TODAY()), 4)), IFERROR(IF(MONTH(DATE(VALUE(LEFT($C$1,4)), VALUE(RIGHT($C$1,2)), 4))&lt;&gt;VALUE(RIGHT($C$1,2)), "", DATE(VALUE(LEFT($C$1,4)), VALUE(RIGHT($C$1,2)), 4)), ""))</f>
        <v>46207</v>
      </c>
      <c r="O6" s="16">
        <f ca="1">IF(N6="","", SUMIFS(SYS_DB!$E:$E, SYS_DB!$K:$K, N6, SYS_DB!$S:$S, "Partners"))</f>
        <v>33</v>
      </c>
      <c r="P6" s="16">
        <f ca="1">IF(N6="","", SUMIFS(SYS_DB!$H:$H, SYS_DB!$P:$P, N6, SYS_DB!$S:$S, "Partners"))</f>
        <v>34</v>
      </c>
      <c r="Q6" s="16">
        <f ca="1">IF(N6="","", IF(WEEKDAY(N6, 2)&gt;5, MAX(O$3:P$33)*1.2, 0))</f>
        <v>48</v>
      </c>
      <c r="S6" s="30">
        <f ca="1">N6</f>
        <v>46207</v>
      </c>
      <c r="T6" s="16">
        <f ca="1">IF(S6="","", SUMIFS(SYS_DB!$E:$E, SYS_DB!$K:$K, S6, SYS_DB!$S:$S, "Новые авто"))</f>
        <v>6</v>
      </c>
      <c r="U6" s="16">
        <f ca="1">IF(S6="","", SUMIFS(SYS_DB!$H:$H, SYS_DB!$P:$P, S6, SYS_DB!$S:$S, "Новые авто"))</f>
        <v>8</v>
      </c>
      <c r="V6" s="16">
        <f ca="1">IF(S6="","", IF(WEEKDAY(S6, 2)&gt;5, MAX(T$3:U$33)*1.2, 0))</f>
        <v>20.399999999999999</v>
      </c>
    </row>
    <row r="7" spans="1:25" x14ac:dyDescent="0.25">
      <c r="E7" s="24" t="s">
        <v>19852</v>
      </c>
      <c r="F7" s="24">
        <f>SUMIFS(SYS_DB!$H:$H, SYS_DB!$P:$P, "&gt;="&amp;F3, SYS_DB!$P:$P, "&lt;="&amp;F4)</f>
        <v>471</v>
      </c>
      <c r="G7" s="24">
        <f>SUMIFS(SYS_DB!$H:$H, SYS_DB!$P:$P, "&gt;="&amp;G3, SYS_DB!$P:$P, "&lt;="&amp;G4)</f>
        <v>516</v>
      </c>
      <c r="H7" s="29">
        <f>IF(G7=0, 1, (F7/G7)-1)</f>
        <v>-8.7209302325581439E-2</v>
      </c>
      <c r="N7" s="30">
        <f ca="1">IF($C$1="Весь период", IF(MONTH(DATE(YEAR(TODAY()), MONTH(TODAY()), 5))&lt;&gt;MONTH(TODAY()), "", DATE(YEAR(TODAY()), MONTH(TODAY()), 5)), IFERROR(IF(MONTH(DATE(VALUE(LEFT($C$1,4)), VALUE(RIGHT($C$1,2)), 5))&lt;&gt;VALUE(RIGHT($C$1,2)), "", DATE(VALUE(LEFT($C$1,4)), VALUE(RIGHT($C$1,2)), 5)), ""))</f>
        <v>46208</v>
      </c>
      <c r="O7" s="16">
        <f ca="1">IF(N7="","", SUMIFS(SYS_DB!$E:$E, SYS_DB!$K:$K, N7, SYS_DB!$S:$S, "Partners"))</f>
        <v>6</v>
      </c>
      <c r="P7" s="16">
        <f ca="1">IF(N7="","", SUMIFS(SYS_DB!$H:$H, SYS_DB!$P:$P, N7, SYS_DB!$S:$S, "Partners"))</f>
        <v>20</v>
      </c>
      <c r="Q7" s="16">
        <f ca="1">IF(N7="","", IF(WEEKDAY(N7, 2)&gt;5, MAX(O$3:P$33)*1.2, 0))</f>
        <v>48</v>
      </c>
      <c r="S7" s="30">
        <f ca="1">N7</f>
        <v>46208</v>
      </c>
      <c r="T7" s="16">
        <f ca="1">IF(S7="","", SUMIFS(SYS_DB!$E:$E, SYS_DB!$K:$K, S7, SYS_DB!$S:$S, "Новые авто"))</f>
        <v>10</v>
      </c>
      <c r="U7" s="16">
        <f ca="1">IF(S7="","", SUMIFS(SYS_DB!$H:$H, SYS_DB!$P:$P, S7, SYS_DB!$S:$S, "Новые авто"))</f>
        <v>9</v>
      </c>
      <c r="V7" s="16">
        <f ca="1">IF(S7="","", IF(WEEKDAY(S7, 2)&gt;5, MAX(T$3:U$33)*1.2, 0))</f>
        <v>20.399999999999999</v>
      </c>
    </row>
    <row r="8" spans="1:25" x14ac:dyDescent="0.25">
      <c r="N8" s="30">
        <f ca="1">IF($C$1="Весь период", IF(MONTH(DATE(YEAR(TODAY()), MONTH(TODAY()), 6))&lt;&gt;MONTH(TODAY()), "", DATE(YEAR(TODAY()), MONTH(TODAY()), 6)), IFERROR(IF(MONTH(DATE(VALUE(LEFT($C$1,4)), VALUE(RIGHT($C$1,2)), 6))&lt;&gt;VALUE(RIGHT($C$1,2)), "", DATE(VALUE(LEFT($C$1,4)), VALUE(RIGHT($C$1,2)), 6)), ""))</f>
        <v>46209</v>
      </c>
      <c r="O8" s="16">
        <f ca="1">IF(N8="","", SUMIFS(SYS_DB!$E:$E, SYS_DB!$K:$K, N8, SYS_DB!$S:$S, "Partners"))</f>
        <v>30</v>
      </c>
      <c r="P8" s="16">
        <f ca="1">IF(N8="","", SUMIFS(SYS_DB!$H:$H, SYS_DB!$P:$P, N8, SYS_DB!$S:$S, "Partners"))</f>
        <v>14</v>
      </c>
      <c r="Q8" s="16">
        <f ca="1">IF(N8="","", IF(WEEKDAY(N8, 2)&gt;5, MAX(O$3:P$33)*1.2, 0))</f>
        <v>0</v>
      </c>
      <c r="S8" s="30">
        <f ca="1">N8</f>
        <v>46209</v>
      </c>
      <c r="T8" s="16">
        <f ca="1">IF(S8="","", SUMIFS(SYS_DB!$E:$E, SYS_DB!$K:$K, S8, SYS_DB!$S:$S, "Новые авто"))</f>
        <v>12</v>
      </c>
      <c r="U8" s="16">
        <f ca="1">IF(S8="","", SUMIFS(SYS_DB!$H:$H, SYS_DB!$P:$P, S8, SYS_DB!$S:$S, "Новые авто"))</f>
        <v>4</v>
      </c>
      <c r="V8" s="16">
        <f ca="1">IF(S8="","", IF(WEEKDAY(S8, 2)&gt;5, MAX(T$3:U$33)*1.2, 0))</f>
        <v>0</v>
      </c>
    </row>
    <row r="9" spans="1:25" x14ac:dyDescent="0.25">
      <c r="N9" s="30">
        <f ca="1">IF($C$1="Весь период", IF(MONTH(DATE(YEAR(TODAY()), MONTH(TODAY()), 7))&lt;&gt;MONTH(TODAY()), "", DATE(YEAR(TODAY()), MONTH(TODAY()), 7)), IFERROR(IF(MONTH(DATE(VALUE(LEFT($C$1,4)), VALUE(RIGHT($C$1,2)), 7))&lt;&gt;VALUE(RIGHT($C$1,2)), "", DATE(VALUE(LEFT($C$1,4)), VALUE(RIGHT($C$1,2)), 7)), ""))</f>
        <v>46210</v>
      </c>
      <c r="O9" s="16">
        <f ca="1">IF(N9="","", SUMIFS(SYS_DB!$E:$E, SYS_DB!$K:$K, N9, SYS_DB!$S:$S, "Partners"))</f>
        <v>37</v>
      </c>
      <c r="P9" s="16">
        <f ca="1">IF(N9="","", SUMIFS(SYS_DB!$H:$H, SYS_DB!$P:$P, N9, SYS_DB!$S:$S, "Partners"))</f>
        <v>40</v>
      </c>
      <c r="Q9" s="16">
        <f ca="1">IF(N9="","", IF(WEEKDAY(N9, 2)&gt;5, MAX(O$3:P$33)*1.2, 0))</f>
        <v>0</v>
      </c>
      <c r="S9" s="30">
        <f ca="1">N9</f>
        <v>46210</v>
      </c>
      <c r="T9" s="16">
        <f ca="1">IF(S9="","", SUMIFS(SYS_DB!$E:$E, SYS_DB!$K:$K, S9, SYS_DB!$S:$S, "Новые авто"))</f>
        <v>5</v>
      </c>
      <c r="U9" s="16">
        <f ca="1">IF(S9="","", SUMIFS(SYS_DB!$H:$H, SYS_DB!$P:$P, S9, SYS_DB!$S:$S, "Новые авто"))</f>
        <v>11</v>
      </c>
      <c r="V9" s="16">
        <f ca="1">IF(S9="","", IF(WEEKDAY(S9, 2)&gt;5, MAX(T$3:U$33)*1.2, 0))</f>
        <v>0</v>
      </c>
    </row>
    <row r="10" spans="1:25" x14ac:dyDescent="0.25">
      <c r="N10" s="30">
        <f ca="1">IF($C$1="Весь период", IF(MONTH(DATE(YEAR(TODAY()), MONTH(TODAY()), 8))&lt;&gt;MONTH(TODAY()), "", DATE(YEAR(TODAY()), MONTH(TODAY()), 8)), IFERROR(IF(MONTH(DATE(VALUE(LEFT($C$1,4)), VALUE(RIGHT($C$1,2)), 8))&lt;&gt;VALUE(RIGHT($C$1,2)), "", DATE(VALUE(LEFT($C$1,4)), VALUE(RIGHT($C$1,2)), 8)), ""))</f>
        <v>46211</v>
      </c>
      <c r="O10" s="16">
        <f ca="1">IF(N10="","", SUMIFS(SYS_DB!$E:$E, SYS_DB!$K:$K, N10, SYS_DB!$S:$S, "Partners"))</f>
        <v>2</v>
      </c>
      <c r="P10" s="16">
        <f ca="1">IF(N10="","", SUMIFS(SYS_DB!$H:$H, SYS_DB!$P:$P, N10, SYS_DB!$S:$S, "Partners"))</f>
        <v>26</v>
      </c>
      <c r="Q10" s="16">
        <f ca="1">IF(N10="","", IF(WEEKDAY(N10, 2)&gt;5, MAX(O$3:P$33)*1.2, 0))</f>
        <v>0</v>
      </c>
      <c r="S10" s="30">
        <f ca="1">N10</f>
        <v>46211</v>
      </c>
      <c r="T10" s="16">
        <f ca="1">IF(S10="","", SUMIFS(SYS_DB!$E:$E, SYS_DB!$K:$K, S10, SYS_DB!$S:$S, "Новые авто"))</f>
        <v>13</v>
      </c>
      <c r="U10" s="16">
        <f ca="1">IF(S10="","", SUMIFS(SYS_DB!$H:$H, SYS_DB!$P:$P, S10, SYS_DB!$S:$S, "Новые авто"))</f>
        <v>17</v>
      </c>
      <c r="V10" s="16">
        <f ca="1">IF(S10="","", IF(WEEKDAY(S10, 2)&gt;5, MAX(T$3:U$33)*1.2, 0))</f>
        <v>0</v>
      </c>
    </row>
    <row r="11" spans="1:25" x14ac:dyDescent="0.25">
      <c r="A11" s="31" t="s">
        <v>19857</v>
      </c>
      <c r="B11" s="31" t="s">
        <v>7</v>
      </c>
      <c r="N11" s="30">
        <f ca="1">IF($C$1="Весь период", IF(MONTH(DATE(YEAR(TODAY()), MONTH(TODAY()), 9))&lt;&gt;MONTH(TODAY()), "", DATE(YEAR(TODAY()), MONTH(TODAY()), 9)), IFERROR(IF(MONTH(DATE(VALUE(LEFT($C$1,4)), VALUE(RIGHT($C$1,2)), 9))&lt;&gt;VALUE(RIGHT($C$1,2)), "", DATE(VALUE(LEFT($C$1,4)), VALUE(RIGHT($C$1,2)), 9)), ""))</f>
        <v>46212</v>
      </c>
      <c r="O11" s="16">
        <f ca="1">IF(N11="","", SUMIFS(SYS_DB!$E:$E, SYS_DB!$K:$K, N11, SYS_DB!$S:$S, "Partners"))</f>
        <v>39</v>
      </c>
      <c r="P11" s="16">
        <f ca="1">IF(N11="","", SUMIFS(SYS_DB!$H:$H, SYS_DB!$P:$P, N11, SYS_DB!$S:$S, "Partners"))</f>
        <v>26</v>
      </c>
      <c r="Q11" s="16">
        <f ca="1">IF(N11="","", IF(WEEKDAY(N11, 2)&gt;5, MAX(O$3:P$33)*1.2, 0))</f>
        <v>0</v>
      </c>
      <c r="S11" s="30">
        <f ca="1">N11</f>
        <v>46212</v>
      </c>
      <c r="T11" s="16">
        <f ca="1">IF(S11="","", SUMIFS(SYS_DB!$E:$E, SYS_DB!$K:$K, S11, SYS_DB!$S:$S, "Новые авто"))</f>
        <v>11</v>
      </c>
      <c r="U11" s="16">
        <f ca="1">IF(S11="","", SUMIFS(SYS_DB!$H:$H, SYS_DB!$P:$P, S11, SYS_DB!$S:$S, "Новые авто"))</f>
        <v>9</v>
      </c>
      <c r="V11" s="16">
        <f ca="1">IF(S11="","", IF(WEEKDAY(S11, 2)&gt;5, MAX(T$3:U$33)*1.2, 0))</f>
        <v>0</v>
      </c>
      <c r="X11" s="16" t="s">
        <v>19859</v>
      </c>
      <c r="Y11" s="16" t="s">
        <v>19860</v>
      </c>
    </row>
    <row r="12" spans="1:25" x14ac:dyDescent="0.25">
      <c r="A12" s="18" t="s">
        <v>19817</v>
      </c>
      <c r="B12" s="18">
        <f>IF($C$1="Весь период", SUMIFS(SYS_DB!$E:$E, SYS_DB!$C:$C, $A12), SUMIFS(SYS_DB!$E:$E, SYS_DB!$C:$C, $A12, SYS_DB!$A:$A, $C$1))</f>
        <v>281</v>
      </c>
      <c r="N12" s="30">
        <f ca="1">IF($C$1="Весь период", IF(MONTH(DATE(YEAR(TODAY()), MONTH(TODAY()), 10))&lt;&gt;MONTH(TODAY()), "", DATE(YEAR(TODAY()), MONTH(TODAY()), 10)), IFERROR(IF(MONTH(DATE(VALUE(LEFT($C$1,4)), VALUE(RIGHT($C$1,2)), 10))&lt;&gt;VALUE(RIGHT($C$1,2)), "", DATE(VALUE(LEFT($C$1,4)), VALUE(RIGHT($C$1,2)), 10)), ""))</f>
        <v>46213</v>
      </c>
      <c r="O12" s="16">
        <f ca="1">IF(N12="","", SUMIFS(SYS_DB!$E:$E, SYS_DB!$K:$K, N12, SYS_DB!$S:$S, "Partners"))</f>
        <v>37</v>
      </c>
      <c r="P12" s="16">
        <f ca="1">IF(N12="","", SUMIFS(SYS_DB!$H:$H, SYS_DB!$P:$P, N12, SYS_DB!$S:$S, "Partners"))</f>
        <v>27</v>
      </c>
      <c r="Q12" s="16">
        <f ca="1">IF(N12="","", IF(WEEKDAY(N12, 2)&gt;5, MAX(O$3:P$33)*1.2, 0))</f>
        <v>0</v>
      </c>
      <c r="S12" s="30">
        <f ca="1">N12</f>
        <v>46213</v>
      </c>
      <c r="T12" s="16">
        <f ca="1">IF(S12="","", SUMIFS(SYS_DB!$E:$E, SYS_DB!$K:$K, S12, SYS_DB!$S:$S, "Новые авто"))</f>
        <v>12</v>
      </c>
      <c r="U12" s="16">
        <f ca="1">IF(S12="","", SUMIFS(SYS_DB!$H:$H, SYS_DB!$P:$P, S12, SYS_DB!$S:$S, "Новые авто"))</f>
        <v>9</v>
      </c>
      <c r="V12" s="16">
        <f ca="1">IF(S12="","", IF(WEEKDAY(S12, 2)&gt;5, MAX(T$3:U$33)*1.2, 0))</f>
        <v>0</v>
      </c>
      <c r="X12" s="16" t="str">
        <f>IF(ISNUMBER(B12), IF(B12&gt;0, A12, NA()), NA())</f>
        <v>JETOUR</v>
      </c>
      <c r="Y12" s="16">
        <f>IF(ISNUMBER(B12), IF(B12&gt;0, B12, NA()), NA())</f>
        <v>281</v>
      </c>
    </row>
    <row r="13" spans="1:25" x14ac:dyDescent="0.25">
      <c r="A13" s="18" t="s">
        <v>19813</v>
      </c>
      <c r="B13" s="18">
        <f>IF($C$1="Весь период", SUMIFS(SYS_DB!$E:$E, SYS_DB!$C:$C, $A13), SUMIFS(SYS_DB!$E:$E, SYS_DB!$C:$C, $A13, SYS_DB!$A:$A, $C$1))</f>
        <v>78</v>
      </c>
      <c r="N13" s="30">
        <f ca="1">IF($C$1="Весь период", IF(MONTH(DATE(YEAR(TODAY()), MONTH(TODAY()), 11))&lt;&gt;MONTH(TODAY()), "", DATE(YEAR(TODAY()), MONTH(TODAY()), 11)), IFERROR(IF(MONTH(DATE(VALUE(LEFT($C$1,4)), VALUE(RIGHT($C$1,2)), 11))&lt;&gt;VALUE(RIGHT($C$1,2)), "", DATE(VALUE(LEFT($C$1,4)), VALUE(RIGHT($C$1,2)), 11)), ""))</f>
        <v>46214</v>
      </c>
      <c r="O13" s="16">
        <f ca="1">IF(N13="","", SUMIFS(SYS_DB!$E:$E, SYS_DB!$K:$K, N13, SYS_DB!$S:$S, "Partners"))</f>
        <v>20</v>
      </c>
      <c r="P13" s="16">
        <f ca="1">IF(N13="","", SUMIFS(SYS_DB!$H:$H, SYS_DB!$P:$P, N13, SYS_DB!$S:$S, "Partners"))</f>
        <v>36</v>
      </c>
      <c r="Q13" s="16">
        <f ca="1">IF(N13="","", IF(WEEKDAY(N13, 2)&gt;5, MAX(O$3:P$33)*1.2, 0))</f>
        <v>48</v>
      </c>
      <c r="S13" s="30">
        <f ca="1">N13</f>
        <v>46214</v>
      </c>
      <c r="T13" s="16">
        <f ca="1">IF(S13="","", SUMIFS(SYS_DB!$E:$E, SYS_DB!$K:$K, S13, SYS_DB!$S:$S, "Новые авто"))</f>
        <v>9</v>
      </c>
      <c r="U13" s="16">
        <f ca="1">IF(S13="","", SUMIFS(SYS_DB!$H:$H, SYS_DB!$P:$P, S13, SYS_DB!$S:$S, "Новые авто"))</f>
        <v>5</v>
      </c>
      <c r="V13" s="16">
        <f ca="1">IF(S13="","", IF(WEEKDAY(S13, 2)&gt;5, MAX(T$3:U$33)*1.2, 0))</f>
        <v>20.399999999999999</v>
      </c>
      <c r="X13" s="16" t="str">
        <f>IF(ISNUMBER(B13), IF(B13&gt;0, A13, NA()), NA())</f>
        <v>LADA</v>
      </c>
      <c r="Y13" s="16">
        <f>IF(ISNUMBER(B13), IF(B13&gt;0, B13, NA()), NA())</f>
        <v>78</v>
      </c>
    </row>
    <row r="14" spans="1:25" x14ac:dyDescent="0.25">
      <c r="A14" s="18" t="s">
        <v>19821</v>
      </c>
      <c r="B14" s="18">
        <f>IF($C$1="Весь период", SUMIFS(SYS_DB!$E:$E, SYS_DB!$C:$C, $A14), SUMIFS(SYS_DB!$E:$E, SYS_DB!$C:$C, $A14, SYS_DB!$A:$A, $C$1))</f>
        <v>45</v>
      </c>
      <c r="N14" s="30">
        <f ca="1">IF($C$1="Весь период", IF(MONTH(DATE(YEAR(TODAY()), MONTH(TODAY()), 12))&lt;&gt;MONTH(TODAY()), "", DATE(YEAR(TODAY()), MONTH(TODAY()), 12)), IFERROR(IF(MONTH(DATE(VALUE(LEFT($C$1,4)), VALUE(RIGHT($C$1,2)), 12))&lt;&gt;VALUE(RIGHT($C$1,2)), "", DATE(VALUE(LEFT($C$1,4)), VALUE(RIGHT($C$1,2)), 12)), ""))</f>
        <v>46215</v>
      </c>
      <c r="O14" s="16">
        <f ca="1">IF(N14="","", SUMIFS(SYS_DB!$E:$E, SYS_DB!$K:$K, N14, SYS_DB!$S:$S, "Partners"))</f>
        <v>17</v>
      </c>
      <c r="P14" s="16">
        <f ca="1">IF(N14="","", SUMIFS(SYS_DB!$H:$H, SYS_DB!$P:$P, N14, SYS_DB!$S:$S, "Partners"))</f>
        <v>23</v>
      </c>
      <c r="Q14" s="16">
        <f ca="1">IF(N14="","", IF(WEEKDAY(N14, 2)&gt;5, MAX(O$3:P$33)*1.2, 0))</f>
        <v>48</v>
      </c>
      <c r="S14" s="30">
        <f ca="1">N14</f>
        <v>46215</v>
      </c>
      <c r="T14" s="16">
        <f ca="1">IF(S14="","", SUMIFS(SYS_DB!$E:$E, SYS_DB!$K:$K, S14, SYS_DB!$S:$S, "Новые авто"))</f>
        <v>5</v>
      </c>
      <c r="U14" s="16">
        <f ca="1">IF(S14="","", SUMIFS(SYS_DB!$H:$H, SYS_DB!$P:$P, S14, SYS_DB!$S:$S, "Новые авто"))</f>
        <v>1</v>
      </c>
      <c r="V14" s="16">
        <f ca="1">IF(S14="","", IF(WEEKDAY(S14, 2)&gt;5, MAX(T$3:U$33)*1.2, 0))</f>
        <v>20.399999999999999</v>
      </c>
      <c r="X14" s="16" t="str">
        <f>IF(ISNUMBER(B14), IF(B14&gt;0, A14, NA()), NA())</f>
        <v>SOLARIS</v>
      </c>
      <c r="Y14" s="16">
        <f>IF(ISNUMBER(B14), IF(B14&gt;0, B14, NA()), NA())</f>
        <v>45</v>
      </c>
    </row>
    <row r="15" spans="1:25" x14ac:dyDescent="0.25">
      <c r="A15" s="18" t="s">
        <v>19819</v>
      </c>
      <c r="B15" s="18">
        <f>IF($C$1="Весь период", SUMIFS(SYS_DB!$E:$E, SYS_DB!$C:$C, $A15), SUMIFS(SYS_DB!$E:$E, SYS_DB!$C:$C, $A15, SYS_DB!$A:$A, $C$1))</f>
        <v>42</v>
      </c>
      <c r="N15" s="30">
        <f ca="1">IF($C$1="Весь период", IF(MONTH(DATE(YEAR(TODAY()), MONTH(TODAY()), 13))&lt;&gt;MONTH(TODAY()), "", DATE(YEAR(TODAY()), MONTH(TODAY()), 13)), IFERROR(IF(MONTH(DATE(VALUE(LEFT($C$1,4)), VALUE(RIGHT($C$1,2)), 13))&lt;&gt;VALUE(RIGHT($C$1,2)), "", DATE(VALUE(LEFT($C$1,4)), VALUE(RIGHT($C$1,2)), 13)), ""))</f>
        <v>46216</v>
      </c>
      <c r="O15" s="16">
        <f ca="1">IF(N15="","", SUMIFS(SYS_DB!$E:$E, SYS_DB!$K:$K, N15, SYS_DB!$S:$S, "Partners"))</f>
        <v>1</v>
      </c>
      <c r="P15" s="16">
        <f ca="1">IF(N15="","", SUMIFS(SYS_DB!$H:$H, SYS_DB!$P:$P, N15, SYS_DB!$S:$S, "Partners"))</f>
        <v>11</v>
      </c>
      <c r="Q15" s="16">
        <f ca="1">IF(N15="","", IF(WEEKDAY(N15, 2)&gt;5, MAX(O$3:P$33)*1.2, 0))</f>
        <v>0</v>
      </c>
      <c r="S15" s="30">
        <f ca="1">N15</f>
        <v>46216</v>
      </c>
      <c r="T15" s="16">
        <f ca="1">IF(S15="","", SUMIFS(SYS_DB!$E:$E, SYS_DB!$K:$K, S15, SYS_DB!$S:$S, "Новые авто"))</f>
        <v>1</v>
      </c>
      <c r="U15" s="16">
        <f ca="1">IF(S15="","", SUMIFS(SYS_DB!$H:$H, SYS_DB!$P:$P, S15, SYS_DB!$S:$S, "Новые авто"))</f>
        <v>8</v>
      </c>
      <c r="V15" s="16">
        <f ca="1">IF(S15="","", IF(WEEKDAY(S15, 2)&gt;5, MAX(T$3:U$33)*1.2, 0))</f>
        <v>0</v>
      </c>
      <c r="X15" s="16" t="str">
        <f>IF(ISNUMBER(B15), IF(B15&gt;0, A15, NA()), NA())</f>
        <v>G B K</v>
      </c>
      <c r="Y15" s="16">
        <f>IF(ISNUMBER(B15), IF(B15&gt;0, B15, NA()), NA())</f>
        <v>42</v>
      </c>
    </row>
    <row r="16" spans="1:25" x14ac:dyDescent="0.25">
      <c r="A16" s="18" t="s">
        <v>19820</v>
      </c>
      <c r="B16" s="18">
        <f>IF($C$1="Весь период", SUMIFS(SYS_DB!$E:$E, SYS_DB!$C:$C, $A16), SUMIFS(SYS_DB!$E:$E, SYS_DB!$C:$C, $A16, SYS_DB!$A:$A, $C$1))</f>
        <v>12</v>
      </c>
      <c r="N16" s="30">
        <f ca="1">IF($C$1="Весь период", IF(MONTH(DATE(YEAR(TODAY()), MONTH(TODAY()), 14))&lt;&gt;MONTH(TODAY()), "", DATE(YEAR(TODAY()), MONTH(TODAY()), 14)), IFERROR(IF(MONTH(DATE(VALUE(LEFT($C$1,4)), VALUE(RIGHT($C$1,2)), 14))&lt;&gt;VALUE(RIGHT($C$1,2)), "", DATE(VALUE(LEFT($C$1,4)), VALUE(RIGHT($C$1,2)), 14)), ""))</f>
        <v>46217</v>
      </c>
      <c r="O16" s="16">
        <f ca="1">IF(N16="","", SUMIFS(SYS_DB!$E:$E, SYS_DB!$K:$K, N16, SYS_DB!$S:$S, "Partners"))</f>
        <v>38</v>
      </c>
      <c r="P16" s="16">
        <f ca="1">IF(N16="","", SUMIFS(SYS_DB!$H:$H, SYS_DB!$P:$P, N16, SYS_DB!$S:$S, "Partners"))</f>
        <v>24</v>
      </c>
      <c r="Q16" s="16">
        <f ca="1">IF(N16="","", IF(WEEKDAY(N16, 2)&gt;5, MAX(O$3:P$33)*1.2, 0))</f>
        <v>0</v>
      </c>
      <c r="S16" s="30">
        <f ca="1">N16</f>
        <v>46217</v>
      </c>
      <c r="T16" s="16">
        <f ca="1">IF(S16="","", SUMIFS(SYS_DB!$E:$E, SYS_DB!$K:$K, S16, SYS_DB!$S:$S, "Новые авто"))</f>
        <v>16</v>
      </c>
      <c r="U16" s="16">
        <f ca="1">IF(S16="","", SUMIFS(SYS_DB!$H:$H, SYS_DB!$P:$P, S16, SYS_DB!$S:$S, "Новые авто"))</f>
        <v>3</v>
      </c>
      <c r="V16" s="16">
        <f ca="1">IF(S16="","", IF(WEEKDAY(S16, 2)&gt;5, MAX(T$3:U$33)*1.2, 0))</f>
        <v>0</v>
      </c>
      <c r="X16" s="16" t="str">
        <f>IF(ISNUMBER(B16), IF(B16&gt;0, A16, NA()), NA())</f>
        <v>SOUEAST</v>
      </c>
      <c r="Y16" s="16">
        <f>IF(ISNUMBER(B16), IF(B16&gt;0, B16, NA()), NA())</f>
        <v>12</v>
      </c>
    </row>
    <row r="17" spans="1:25" x14ac:dyDescent="0.25">
      <c r="A17" s="18" t="s">
        <v>8878</v>
      </c>
      <c r="B17" s="18">
        <f>IF($C$1="Весь период", SUMIFS(SYS_DB!$E:$E, SYS_DB!$C:$C, $A17), SUMIFS(SYS_DB!$E:$E, SYS_DB!$C:$C, $A17, SYS_DB!$A:$A, $C$1))</f>
        <v>6</v>
      </c>
      <c r="N17" s="30">
        <f ca="1">IF($C$1="Весь период", IF(MONTH(DATE(YEAR(TODAY()), MONTH(TODAY()), 15))&lt;&gt;MONTH(TODAY()), "", DATE(YEAR(TODAY()), MONTH(TODAY()), 15)), IFERROR(IF(MONTH(DATE(VALUE(LEFT($C$1,4)), VALUE(RIGHT($C$1,2)), 15))&lt;&gt;VALUE(RIGHT($C$1,2)), "", DATE(VALUE(LEFT($C$1,4)), VALUE(RIGHT($C$1,2)), 15)), ""))</f>
        <v>46218</v>
      </c>
      <c r="O17" s="16">
        <f ca="1">IF(N17="","", SUMIFS(SYS_DB!$E:$E, SYS_DB!$K:$K, N17, SYS_DB!$S:$S, "Partners"))</f>
        <v>35</v>
      </c>
      <c r="P17" s="16">
        <f ca="1">IF(N17="","", SUMIFS(SYS_DB!$H:$H, SYS_DB!$P:$P, N17, SYS_DB!$S:$S, "Partners"))</f>
        <v>19</v>
      </c>
      <c r="Q17" s="16">
        <f ca="1">IF(N17="","", IF(WEEKDAY(N17, 2)&gt;5, MAX(O$3:P$33)*1.2, 0))</f>
        <v>0</v>
      </c>
      <c r="S17" s="30">
        <f ca="1">N17</f>
        <v>46218</v>
      </c>
      <c r="T17" s="16">
        <f ca="1">IF(S17="","", SUMIFS(SYS_DB!$E:$E, SYS_DB!$K:$K, S17, SYS_DB!$S:$S, "Новые авто"))</f>
        <v>15</v>
      </c>
      <c r="U17" s="16">
        <f ca="1">IF(S17="","", SUMIFS(SYS_DB!$H:$H, SYS_DB!$P:$P, S17, SYS_DB!$S:$S, "Новые авто"))</f>
        <v>3</v>
      </c>
      <c r="V17" s="16">
        <f ca="1">IF(S17="","", IF(WEEKDAY(S17, 2)&gt;5, MAX(T$3:U$33)*1.2, 0))</f>
        <v>0</v>
      </c>
      <c r="X17" s="16" t="str">
        <f>IF(ISNUMBER(B17), IF(B17&gt;0, A17, NA()), NA())</f>
        <v>GAC</v>
      </c>
      <c r="Y17" s="16">
        <f>IF(ISNUMBER(B17), IF(B17&gt;0, B17, NA()), NA())</f>
        <v>6</v>
      </c>
    </row>
    <row r="18" spans="1:25" x14ac:dyDescent="0.25">
      <c r="A18" s="18" t="s">
        <v>19822</v>
      </c>
      <c r="B18" s="18">
        <f>IF($C$1="Весь период", SUMIFS(SYS_DB!$E:$E, SYS_DB!$C:$C, $A18), SUMIFS(SYS_DB!$E:$E, SYS_DB!$C:$C, $A18, SYS_DB!$A:$A, $C$1))</f>
        <v>5</v>
      </c>
      <c r="N18" s="30">
        <f ca="1">IF($C$1="Весь период", IF(MONTH(DATE(YEAR(TODAY()), MONTH(TODAY()), 16))&lt;&gt;MONTH(TODAY()), "", DATE(YEAR(TODAY()), MONTH(TODAY()), 16)), IFERROR(IF(MONTH(DATE(VALUE(LEFT($C$1,4)), VALUE(RIGHT($C$1,2)), 16))&lt;&gt;VALUE(RIGHT($C$1,2)), "", DATE(VALUE(LEFT($C$1,4)), VALUE(RIGHT($C$1,2)), 16)), ""))</f>
        <v>46219</v>
      </c>
      <c r="O18" s="16">
        <f ca="1">IF(N18="","", SUMIFS(SYS_DB!$E:$E, SYS_DB!$K:$K, N18, SYS_DB!$S:$S, "Partners"))</f>
        <v>23</v>
      </c>
      <c r="P18" s="16">
        <f ca="1">IF(N18="","", SUMIFS(SYS_DB!$H:$H, SYS_DB!$P:$P, N18, SYS_DB!$S:$S, "Partners"))</f>
        <v>12</v>
      </c>
      <c r="Q18" s="16">
        <f ca="1">IF(N18="","", IF(WEEKDAY(N18, 2)&gt;5, MAX(O$3:P$33)*1.2, 0))</f>
        <v>0</v>
      </c>
      <c r="S18" s="30">
        <f ca="1">N18</f>
        <v>46219</v>
      </c>
      <c r="T18" s="16">
        <f ca="1">IF(S18="","", SUMIFS(SYS_DB!$E:$E, SYS_DB!$K:$K, S18, SYS_DB!$S:$S, "Новые авто"))</f>
        <v>9</v>
      </c>
      <c r="U18" s="16">
        <f ca="1">IF(S18="","", SUMIFS(SYS_DB!$H:$H, SYS_DB!$P:$P, S18, SYS_DB!$S:$S, "Новые авто"))</f>
        <v>0</v>
      </c>
      <c r="V18" s="16">
        <f ca="1">IF(S18="","", IF(WEEKDAY(S18, 2)&gt;5, MAX(T$3:U$33)*1.2, 0))</f>
        <v>0</v>
      </c>
      <c r="X18" s="16" t="str">
        <f>IF(ISNUMBER(B18), IF(B18&gt;0, A18, NA()), NA())</f>
        <v>CHANGAN</v>
      </c>
      <c r="Y18" s="16">
        <f>IF(ISNUMBER(B18), IF(B18&gt;0, B18, NA()), NA())</f>
        <v>5</v>
      </c>
    </row>
    <row r="19" spans="1:25" x14ac:dyDescent="0.25">
      <c r="A19" s="18" t="s">
        <v>19828</v>
      </c>
      <c r="B19" s="18">
        <f>IF($C$1="Весь период", SUMIFS(SYS_DB!$E:$E, SYS_DB!$C:$C, $A19), SUMIFS(SYS_DB!$E:$E, SYS_DB!$C:$C, $A19, SYS_DB!$A:$A, $C$1))</f>
        <v>5</v>
      </c>
      <c r="N19" s="30">
        <f ca="1">IF($C$1="Весь период", IF(MONTH(DATE(YEAR(TODAY()), MONTH(TODAY()), 17))&lt;&gt;MONTH(TODAY()), "", DATE(YEAR(TODAY()), MONTH(TODAY()), 17)), IFERROR(IF(MONTH(DATE(VALUE(LEFT($C$1,4)), VALUE(RIGHT($C$1,2)), 17))&lt;&gt;VALUE(RIGHT($C$1,2)), "", DATE(VALUE(LEFT($C$1,4)), VALUE(RIGHT($C$1,2)), 17)), ""))</f>
        <v>46220</v>
      </c>
      <c r="O19" s="16">
        <f ca="1">IF(N19="","", SUMIFS(SYS_DB!$E:$E, SYS_DB!$K:$K, N19, SYS_DB!$S:$S, "Partners"))</f>
        <v>0</v>
      </c>
      <c r="P19" s="16">
        <f ca="1">IF(N19="","", SUMIFS(SYS_DB!$H:$H, SYS_DB!$P:$P, N19, SYS_DB!$S:$S, "Partners"))</f>
        <v>1</v>
      </c>
      <c r="Q19" s="16">
        <f ca="1">IF(N19="","", IF(WEEKDAY(N19, 2)&gt;5, MAX(O$3:P$33)*1.2, 0))</f>
        <v>0</v>
      </c>
      <c r="S19" s="30">
        <f ca="1">N19</f>
        <v>46220</v>
      </c>
      <c r="T19" s="16">
        <f ca="1">IF(S19="","", SUMIFS(SYS_DB!$E:$E, SYS_DB!$K:$K, S19, SYS_DB!$S:$S, "Новые авто"))</f>
        <v>1</v>
      </c>
      <c r="U19" s="16">
        <f ca="1">IF(S19="","", SUMIFS(SYS_DB!$H:$H, SYS_DB!$P:$P, S19, SYS_DB!$S:$S, "Новые авто"))</f>
        <v>0</v>
      </c>
      <c r="V19" s="16">
        <f ca="1">IF(S19="","", IF(WEEKDAY(S19, 2)&gt;5, MAX(T$3:U$33)*1.2, 0))</f>
        <v>0</v>
      </c>
      <c r="X19" s="16" t="s">
        <v>19861</v>
      </c>
      <c r="Y19" s="16">
        <f>IF(SUM(B19:B32)&gt;0, SUM(B19:B32), NA())</f>
        <v>13</v>
      </c>
    </row>
    <row r="20" spans="1:25" x14ac:dyDescent="0.25">
      <c r="A20" s="18" t="s">
        <v>19823</v>
      </c>
      <c r="B20" s="18">
        <f>IF($C$1="Весь период", SUMIFS(SYS_DB!$E:$E, SYS_DB!$C:$C, $A20), SUMIFS(SYS_DB!$E:$E, SYS_DB!$C:$C, $A20, SYS_DB!$A:$A, $C$1))</f>
        <v>2</v>
      </c>
      <c r="N20" s="30">
        <f ca="1">IF($C$1="Весь период", IF(MONTH(DATE(YEAR(TODAY()), MONTH(TODAY()), 18))&lt;&gt;MONTH(TODAY()), "", DATE(YEAR(TODAY()), MONTH(TODAY()), 18)), IFERROR(IF(MONTH(DATE(VALUE(LEFT($C$1,4)), VALUE(RIGHT($C$1,2)), 18))&lt;&gt;VALUE(RIGHT($C$1,2)), "", DATE(VALUE(LEFT($C$1,4)), VALUE(RIGHT($C$1,2)), 18)), ""))</f>
        <v>46221</v>
      </c>
      <c r="O20" s="16">
        <f ca="1">IF(N20="","", SUMIFS(SYS_DB!$E:$E, SYS_DB!$K:$K, N20, SYS_DB!$S:$S, "Partners"))</f>
        <v>0</v>
      </c>
      <c r="P20" s="16">
        <f ca="1">IF(N20="","", SUMIFS(SYS_DB!$H:$H, SYS_DB!$P:$P, N20, SYS_DB!$S:$S, "Partners"))</f>
        <v>0</v>
      </c>
      <c r="Q20" s="16">
        <f ca="1">IF(N20="","", IF(WEEKDAY(N20, 2)&gt;5, MAX(O$3:P$33)*1.2, 0))</f>
        <v>48</v>
      </c>
      <c r="S20" s="30">
        <f ca="1">N20</f>
        <v>46221</v>
      </c>
      <c r="T20" s="16">
        <f ca="1">IF(S20="","", SUMIFS(SYS_DB!$E:$E, SYS_DB!$K:$K, S20, SYS_DB!$S:$S, "Новые авто"))</f>
        <v>0</v>
      </c>
      <c r="U20" s="16">
        <f ca="1">IF(S20="","", SUMIFS(SYS_DB!$H:$H, SYS_DB!$P:$P, S20, SYS_DB!$S:$S, "Новые авто"))</f>
        <v>0</v>
      </c>
      <c r="V20" s="16">
        <f ca="1">IF(S20="","", IF(WEEKDAY(S20, 2)&gt;5, MAX(T$3:U$33)*1.2, 0))</f>
        <v>20.399999999999999</v>
      </c>
    </row>
    <row r="21" spans="1:25" x14ac:dyDescent="0.25">
      <c r="A21" s="18" t="s">
        <v>19824</v>
      </c>
      <c r="B21" s="18">
        <f>IF($C$1="Весь период", SUMIFS(SYS_DB!$E:$E, SYS_DB!$C:$C, $A21), SUMIFS(SYS_DB!$E:$E, SYS_DB!$C:$C, $A21, SYS_DB!$A:$A, $C$1))</f>
        <v>2</v>
      </c>
      <c r="N21" s="30">
        <f ca="1">IF($C$1="Весь период", IF(MONTH(DATE(YEAR(TODAY()), MONTH(TODAY()), 19))&lt;&gt;MONTH(TODAY()), "", DATE(YEAR(TODAY()), MONTH(TODAY()), 19)), IFERROR(IF(MONTH(DATE(VALUE(LEFT($C$1,4)), VALUE(RIGHT($C$1,2)), 19))&lt;&gt;VALUE(RIGHT($C$1,2)), "", DATE(VALUE(LEFT($C$1,4)), VALUE(RIGHT($C$1,2)), 19)), ""))</f>
        <v>46222</v>
      </c>
      <c r="O21" s="16">
        <f ca="1">IF(N21="","", SUMIFS(SYS_DB!$E:$E, SYS_DB!$K:$K, N21, SYS_DB!$S:$S, "Partners"))</f>
        <v>0</v>
      </c>
      <c r="P21" s="16">
        <f ca="1">IF(N21="","", SUMIFS(SYS_DB!$H:$H, SYS_DB!$P:$P, N21, SYS_DB!$S:$S, "Partners"))</f>
        <v>0</v>
      </c>
      <c r="Q21" s="16">
        <f ca="1">IF(N21="","", IF(WEEKDAY(N21, 2)&gt;5, MAX(O$3:P$33)*1.2, 0))</f>
        <v>48</v>
      </c>
      <c r="S21" s="30">
        <f ca="1">N21</f>
        <v>46222</v>
      </c>
      <c r="T21" s="16">
        <f ca="1">IF(S21="","", SUMIFS(SYS_DB!$E:$E, SYS_DB!$K:$K, S21, SYS_DB!$S:$S, "Новые авто"))</f>
        <v>0</v>
      </c>
      <c r="U21" s="16">
        <f ca="1">IF(S21="","", SUMIFS(SYS_DB!$H:$H, SYS_DB!$P:$P, S21, SYS_DB!$S:$S, "Новые авто"))</f>
        <v>0</v>
      </c>
      <c r="V21" s="16">
        <f ca="1">IF(S21="","", IF(WEEKDAY(S21, 2)&gt;5, MAX(T$3:U$33)*1.2, 0))</f>
        <v>20.399999999999999</v>
      </c>
    </row>
    <row r="22" spans="1:25" x14ac:dyDescent="0.25">
      <c r="A22" s="18" t="s">
        <v>19825</v>
      </c>
      <c r="B22" s="18">
        <f>IF($C$1="Весь период", SUMIFS(SYS_DB!$E:$E, SYS_DB!$C:$C, $A22), SUMIFS(SYS_DB!$E:$E, SYS_DB!$C:$C, $A22, SYS_DB!$A:$A, $C$1))</f>
        <v>1</v>
      </c>
      <c r="N22" s="30">
        <f ca="1">IF($C$1="Весь период", IF(MONTH(DATE(YEAR(TODAY()), MONTH(TODAY()), 20))&lt;&gt;MONTH(TODAY()), "", DATE(YEAR(TODAY()), MONTH(TODAY()), 20)), IFERROR(IF(MONTH(DATE(VALUE(LEFT($C$1,4)), VALUE(RIGHT($C$1,2)), 20))&lt;&gt;VALUE(RIGHT($C$1,2)), "", DATE(VALUE(LEFT($C$1,4)), VALUE(RIGHT($C$1,2)), 20)), ""))</f>
        <v>46223</v>
      </c>
      <c r="O22" s="16">
        <f ca="1">IF(N22="","", SUMIFS(SYS_DB!$E:$E, SYS_DB!$K:$K, N22, SYS_DB!$S:$S, "Partners"))</f>
        <v>0</v>
      </c>
      <c r="P22" s="16">
        <f ca="1">IF(N22="","", SUMIFS(SYS_DB!$H:$H, SYS_DB!$P:$P, N22, SYS_DB!$S:$S, "Partners"))</f>
        <v>0</v>
      </c>
      <c r="Q22" s="16">
        <f ca="1">IF(N22="","", IF(WEEKDAY(N22, 2)&gt;5, MAX(O$3:P$33)*1.2, 0))</f>
        <v>0</v>
      </c>
      <c r="S22" s="30">
        <f ca="1">N22</f>
        <v>46223</v>
      </c>
      <c r="T22" s="16">
        <f ca="1">IF(S22="","", SUMIFS(SYS_DB!$E:$E, SYS_DB!$K:$K, S22, SYS_DB!$S:$S, "Новые авто"))</f>
        <v>0</v>
      </c>
      <c r="U22" s="16">
        <f ca="1">IF(S22="","", SUMIFS(SYS_DB!$H:$H, SYS_DB!$P:$P, S22, SYS_DB!$S:$S, "Новые авто"))</f>
        <v>0</v>
      </c>
      <c r="V22" s="16">
        <f ca="1">IF(S22="","", IF(WEEKDAY(S22, 2)&gt;5, MAX(T$3:U$33)*1.2, 0))</f>
        <v>0</v>
      </c>
    </row>
    <row r="23" spans="1:25" x14ac:dyDescent="0.25">
      <c r="A23" s="18" t="s">
        <v>19827</v>
      </c>
      <c r="B23" s="18">
        <f>IF($C$1="Весь период", SUMIFS(SYS_DB!$E:$E, SYS_DB!$C:$C, $A23), SUMIFS(SYS_DB!$E:$E, SYS_DB!$C:$C, $A23, SYS_DB!$A:$A, $C$1))</f>
        <v>1</v>
      </c>
      <c r="N23" s="30">
        <f ca="1">IF($C$1="Весь период", IF(MONTH(DATE(YEAR(TODAY()), MONTH(TODAY()), 21))&lt;&gt;MONTH(TODAY()), "", DATE(YEAR(TODAY()), MONTH(TODAY()), 21)), IFERROR(IF(MONTH(DATE(VALUE(LEFT($C$1,4)), VALUE(RIGHT($C$1,2)), 21))&lt;&gt;VALUE(RIGHT($C$1,2)), "", DATE(VALUE(LEFT($C$1,4)), VALUE(RIGHT($C$1,2)), 21)), ""))</f>
        <v>46224</v>
      </c>
      <c r="O23" s="16">
        <f ca="1">IF(N23="","", SUMIFS(SYS_DB!$E:$E, SYS_DB!$K:$K, N23, SYS_DB!$S:$S, "Partners"))</f>
        <v>0</v>
      </c>
      <c r="P23" s="16">
        <f ca="1">IF(N23="","", SUMIFS(SYS_DB!$H:$H, SYS_DB!$P:$P, N23, SYS_DB!$S:$S, "Partners"))</f>
        <v>0</v>
      </c>
      <c r="Q23" s="16">
        <f ca="1">IF(N23="","", IF(WEEKDAY(N23, 2)&gt;5, MAX(O$3:P$33)*1.2, 0))</f>
        <v>0</v>
      </c>
      <c r="S23" s="30">
        <f ca="1">N23</f>
        <v>46224</v>
      </c>
      <c r="T23" s="16">
        <f ca="1">IF(S23="","", SUMIFS(SYS_DB!$E:$E, SYS_DB!$K:$K, S23, SYS_DB!$S:$S, "Новые авто"))</f>
        <v>0</v>
      </c>
      <c r="U23" s="16">
        <f ca="1">IF(S23="","", SUMIFS(SYS_DB!$H:$H, SYS_DB!$P:$P, S23, SYS_DB!$S:$S, "Новые авто"))</f>
        <v>0</v>
      </c>
      <c r="V23" s="16">
        <f ca="1">IF(S23="","", IF(WEEKDAY(S23, 2)&gt;5, MAX(T$3:U$33)*1.2, 0))</f>
        <v>0</v>
      </c>
    </row>
    <row r="24" spans="1:25" x14ac:dyDescent="0.25">
      <c r="A24" s="18" t="s">
        <v>19829</v>
      </c>
      <c r="B24" s="18">
        <f>IF($C$1="Весь период", SUMIFS(SYS_DB!$E:$E, SYS_DB!$C:$C, $A24), SUMIFS(SYS_DB!$E:$E, SYS_DB!$C:$C, $A24, SYS_DB!$A:$A, $C$1))</f>
        <v>1</v>
      </c>
      <c r="N24" s="30">
        <f ca="1">IF($C$1="Весь период", IF(MONTH(DATE(YEAR(TODAY()), MONTH(TODAY()), 22))&lt;&gt;MONTH(TODAY()), "", DATE(YEAR(TODAY()), MONTH(TODAY()), 22)), IFERROR(IF(MONTH(DATE(VALUE(LEFT($C$1,4)), VALUE(RIGHT($C$1,2)), 22))&lt;&gt;VALUE(RIGHT($C$1,2)), "", DATE(VALUE(LEFT($C$1,4)), VALUE(RIGHT($C$1,2)), 22)), ""))</f>
        <v>46225</v>
      </c>
      <c r="O24" s="16">
        <f ca="1">IF(N24="","", SUMIFS(SYS_DB!$E:$E, SYS_DB!$K:$K, N24, SYS_DB!$S:$S, "Partners"))</f>
        <v>0</v>
      </c>
      <c r="P24" s="16">
        <f ca="1">IF(N24="","", SUMIFS(SYS_DB!$H:$H, SYS_DB!$P:$P, N24, SYS_DB!$S:$S, "Partners"))</f>
        <v>0</v>
      </c>
      <c r="Q24" s="16">
        <f ca="1">IF(N24="","", IF(WEEKDAY(N24, 2)&gt;5, MAX(O$3:P$33)*1.2, 0))</f>
        <v>0</v>
      </c>
      <c r="S24" s="30">
        <f ca="1">N24</f>
        <v>46225</v>
      </c>
      <c r="T24" s="16">
        <f ca="1">IF(S24="","", SUMIFS(SYS_DB!$E:$E, SYS_DB!$K:$K, S24, SYS_DB!$S:$S, "Новые авто"))</f>
        <v>0</v>
      </c>
      <c r="U24" s="16">
        <f ca="1">IF(S24="","", SUMIFS(SYS_DB!$H:$H, SYS_DB!$P:$P, S24, SYS_DB!$S:$S, "Новые авто"))</f>
        <v>0</v>
      </c>
      <c r="V24" s="16">
        <f ca="1">IF(S24="","", IF(WEEKDAY(S24, 2)&gt;5, MAX(T$3:U$33)*1.2, 0))</f>
        <v>0</v>
      </c>
    </row>
    <row r="25" spans="1:25" x14ac:dyDescent="0.25">
      <c r="A25" s="18" t="s">
        <v>19833</v>
      </c>
      <c r="B25" s="18">
        <f>IF($C$1="Весь период", SUMIFS(SYS_DB!$E:$E, SYS_DB!$C:$C, $A25), SUMIFS(SYS_DB!$E:$E, SYS_DB!$C:$C, $A25, SYS_DB!$A:$A, $C$1))</f>
        <v>1</v>
      </c>
      <c r="N25" s="30">
        <f ca="1">IF($C$1="Весь период", IF(MONTH(DATE(YEAR(TODAY()), MONTH(TODAY()), 23))&lt;&gt;MONTH(TODAY()), "", DATE(YEAR(TODAY()), MONTH(TODAY()), 23)), IFERROR(IF(MONTH(DATE(VALUE(LEFT($C$1,4)), VALUE(RIGHT($C$1,2)), 23))&lt;&gt;VALUE(RIGHT($C$1,2)), "", DATE(VALUE(LEFT($C$1,4)), VALUE(RIGHT($C$1,2)), 23)), ""))</f>
        <v>46226</v>
      </c>
      <c r="O25" s="16">
        <f ca="1">IF(N25="","", SUMIFS(SYS_DB!$E:$E, SYS_DB!$K:$K, N25, SYS_DB!$S:$S, "Partners"))</f>
        <v>0</v>
      </c>
      <c r="P25" s="16">
        <f ca="1">IF(N25="","", SUMIFS(SYS_DB!$H:$H, SYS_DB!$P:$P, N25, SYS_DB!$S:$S, "Partners"))</f>
        <v>0</v>
      </c>
      <c r="Q25" s="16">
        <f ca="1">IF(N25="","", IF(WEEKDAY(N25, 2)&gt;5, MAX(O$3:P$33)*1.2, 0))</f>
        <v>0</v>
      </c>
      <c r="S25" s="30">
        <f ca="1">N25</f>
        <v>46226</v>
      </c>
      <c r="T25" s="16">
        <f ca="1">IF(S25="","", SUMIFS(SYS_DB!$E:$E, SYS_DB!$K:$K, S25, SYS_DB!$S:$S, "Новые авто"))</f>
        <v>0</v>
      </c>
      <c r="U25" s="16">
        <f ca="1">IF(S25="","", SUMIFS(SYS_DB!$H:$H, SYS_DB!$P:$P, S25, SYS_DB!$S:$S, "Новые авто"))</f>
        <v>0</v>
      </c>
      <c r="V25" s="16">
        <f ca="1">IF(S25="","", IF(WEEKDAY(S25, 2)&gt;5, MAX(T$3:U$33)*1.2, 0))</f>
        <v>0</v>
      </c>
    </row>
    <row r="26" spans="1:25" x14ac:dyDescent="0.25">
      <c r="A26" s="18" t="s">
        <v>19830</v>
      </c>
      <c r="B26" s="18">
        <f>IF($C$1="Весь период", SUMIFS(SYS_DB!$E:$E, SYS_DB!$C:$C, $A26), SUMIFS(SYS_DB!$E:$E, SYS_DB!$C:$C, $A26, SYS_DB!$A:$A, $C$1))</f>
        <v>0</v>
      </c>
      <c r="N26" s="30">
        <f ca="1">IF($C$1="Весь период", IF(MONTH(DATE(YEAR(TODAY()), MONTH(TODAY()), 24))&lt;&gt;MONTH(TODAY()), "", DATE(YEAR(TODAY()), MONTH(TODAY()), 24)), IFERROR(IF(MONTH(DATE(VALUE(LEFT($C$1,4)), VALUE(RIGHT($C$1,2)), 24))&lt;&gt;VALUE(RIGHT($C$1,2)), "", DATE(VALUE(LEFT($C$1,4)), VALUE(RIGHT($C$1,2)), 24)), ""))</f>
        <v>46227</v>
      </c>
      <c r="O26" s="16">
        <f ca="1">IF(N26="","", SUMIFS(SYS_DB!$E:$E, SYS_DB!$K:$K, N26, SYS_DB!$S:$S, "Partners"))</f>
        <v>0</v>
      </c>
      <c r="P26" s="16">
        <f ca="1">IF(N26="","", SUMIFS(SYS_DB!$H:$H, SYS_DB!$P:$P, N26, SYS_DB!$S:$S, "Partners"))</f>
        <v>0</v>
      </c>
      <c r="Q26" s="16">
        <f ca="1">IF(N26="","", IF(WEEKDAY(N26, 2)&gt;5, MAX(O$3:P$33)*1.2, 0))</f>
        <v>0</v>
      </c>
      <c r="S26" s="30">
        <f ca="1">N26</f>
        <v>46227</v>
      </c>
      <c r="T26" s="16">
        <f ca="1">IF(S26="","", SUMIFS(SYS_DB!$E:$E, SYS_DB!$K:$K, S26, SYS_DB!$S:$S, "Новые авто"))</f>
        <v>0</v>
      </c>
      <c r="U26" s="16">
        <f ca="1">IF(S26="","", SUMIFS(SYS_DB!$H:$H, SYS_DB!$P:$P, S26, SYS_DB!$S:$S, "Новые авто"))</f>
        <v>0</v>
      </c>
      <c r="V26" s="16">
        <f ca="1">IF(S26="","", IF(WEEKDAY(S26, 2)&gt;5, MAX(T$3:U$33)*1.2, 0))</f>
        <v>0</v>
      </c>
    </row>
    <row r="27" spans="1:25" x14ac:dyDescent="0.25">
      <c r="A27" s="18" t="s">
        <v>19831</v>
      </c>
      <c r="B27" s="18">
        <f>IF($C$1="Весь период", SUMIFS(SYS_DB!$E:$E, SYS_DB!$C:$C, $A27), SUMIFS(SYS_DB!$E:$E, SYS_DB!$C:$C, $A27, SYS_DB!$A:$A, $C$1))</f>
        <v>0</v>
      </c>
      <c r="N27" s="30">
        <f ca="1">IF($C$1="Весь период", IF(MONTH(DATE(YEAR(TODAY()), MONTH(TODAY()), 25))&lt;&gt;MONTH(TODAY()), "", DATE(YEAR(TODAY()), MONTH(TODAY()), 25)), IFERROR(IF(MONTH(DATE(VALUE(LEFT($C$1,4)), VALUE(RIGHT($C$1,2)), 25))&lt;&gt;VALUE(RIGHT($C$1,2)), "", DATE(VALUE(LEFT($C$1,4)), VALUE(RIGHT($C$1,2)), 25)), ""))</f>
        <v>46228</v>
      </c>
      <c r="O27" s="16">
        <f ca="1">IF(N27="","", SUMIFS(SYS_DB!$E:$E, SYS_DB!$K:$K, N27, SYS_DB!$S:$S, "Partners"))</f>
        <v>0</v>
      </c>
      <c r="P27" s="16">
        <f ca="1">IF(N27="","", SUMIFS(SYS_DB!$H:$H, SYS_DB!$P:$P, N27, SYS_DB!$S:$S, "Partners"))</f>
        <v>0</v>
      </c>
      <c r="Q27" s="16">
        <f ca="1">IF(N27="","", IF(WEEKDAY(N27, 2)&gt;5, MAX(O$3:P$33)*1.2, 0))</f>
        <v>48</v>
      </c>
      <c r="S27" s="30">
        <f ca="1">N27</f>
        <v>46228</v>
      </c>
      <c r="T27" s="16">
        <f ca="1">IF(S27="","", SUMIFS(SYS_DB!$E:$E, SYS_DB!$K:$K, S27, SYS_DB!$S:$S, "Новые авто"))</f>
        <v>0</v>
      </c>
      <c r="U27" s="16">
        <f ca="1">IF(S27="","", SUMIFS(SYS_DB!$H:$H, SYS_DB!$P:$P, S27, SYS_DB!$S:$S, "Новые авто"))</f>
        <v>0</v>
      </c>
      <c r="V27" s="16">
        <f ca="1">IF(S27="","", IF(WEEKDAY(S27, 2)&gt;5, MAX(T$3:U$33)*1.2, 0))</f>
        <v>20.399999999999999</v>
      </c>
    </row>
    <row r="28" spans="1:25" x14ac:dyDescent="0.25">
      <c r="A28" s="18" t="s">
        <v>19832</v>
      </c>
      <c r="B28" s="18">
        <f>IF($C$1="Весь период", SUMIFS(SYS_DB!$E:$E, SYS_DB!$C:$C, $A28), SUMIFS(SYS_DB!$E:$E, SYS_DB!$C:$C, $A28, SYS_DB!$A:$A, $C$1))</f>
        <v>0</v>
      </c>
      <c r="N28" s="30">
        <f ca="1">IF($C$1="Весь период", IF(MONTH(DATE(YEAR(TODAY()), MONTH(TODAY()), 26))&lt;&gt;MONTH(TODAY()), "", DATE(YEAR(TODAY()), MONTH(TODAY()), 26)), IFERROR(IF(MONTH(DATE(VALUE(LEFT($C$1,4)), VALUE(RIGHT($C$1,2)), 26))&lt;&gt;VALUE(RIGHT($C$1,2)), "", DATE(VALUE(LEFT($C$1,4)), VALUE(RIGHT($C$1,2)), 26)), ""))</f>
        <v>46229</v>
      </c>
      <c r="O28" s="16">
        <f ca="1">IF(N28="","", SUMIFS(SYS_DB!$E:$E, SYS_DB!$K:$K, N28, SYS_DB!$S:$S, "Partners"))</f>
        <v>0</v>
      </c>
      <c r="P28" s="16">
        <f ca="1">IF(N28="","", SUMIFS(SYS_DB!$H:$H, SYS_DB!$P:$P, N28, SYS_DB!$S:$S, "Partners"))</f>
        <v>0</v>
      </c>
      <c r="Q28" s="16">
        <f ca="1">IF(N28="","", IF(WEEKDAY(N28, 2)&gt;5, MAX(O$3:P$33)*1.2, 0))</f>
        <v>48</v>
      </c>
      <c r="S28" s="30">
        <f ca="1">N28</f>
        <v>46229</v>
      </c>
      <c r="T28" s="16">
        <f ca="1">IF(S28="","", SUMIFS(SYS_DB!$E:$E, SYS_DB!$K:$K, S28, SYS_DB!$S:$S, "Новые авто"))</f>
        <v>0</v>
      </c>
      <c r="U28" s="16">
        <f ca="1">IF(S28="","", SUMIFS(SYS_DB!$H:$H, SYS_DB!$P:$P, S28, SYS_DB!$S:$S, "Новые авто"))</f>
        <v>0</v>
      </c>
      <c r="V28" s="16">
        <f ca="1">IF(S28="","", IF(WEEKDAY(S28, 2)&gt;5, MAX(T$3:U$33)*1.2, 0))</f>
        <v>20.399999999999999</v>
      </c>
    </row>
    <row r="29" spans="1:25" x14ac:dyDescent="0.25">
      <c r="A29" s="18" t="s">
        <v>19835</v>
      </c>
      <c r="B29" s="18">
        <f>IF($C$1="Весь период", SUMIFS(SYS_DB!$E:$E, SYS_DB!$C:$C, $A29), SUMIFS(SYS_DB!$E:$E, SYS_DB!$C:$C, $A29, SYS_DB!$A:$A, $C$1))</f>
        <v>0</v>
      </c>
      <c r="N29" s="30">
        <f ca="1">IF($C$1="Весь период", IF(MONTH(DATE(YEAR(TODAY()), MONTH(TODAY()), 27))&lt;&gt;MONTH(TODAY()), "", DATE(YEAR(TODAY()), MONTH(TODAY()), 27)), IFERROR(IF(MONTH(DATE(VALUE(LEFT($C$1,4)), VALUE(RIGHT($C$1,2)), 27))&lt;&gt;VALUE(RIGHT($C$1,2)), "", DATE(VALUE(LEFT($C$1,4)), VALUE(RIGHT($C$1,2)), 27)), ""))</f>
        <v>46230</v>
      </c>
      <c r="O29" s="16">
        <f ca="1">IF(N29="","", SUMIFS(SYS_DB!$E:$E, SYS_DB!$K:$K, N29, SYS_DB!$S:$S, "Partners"))</f>
        <v>0</v>
      </c>
      <c r="P29" s="16">
        <f ca="1">IF(N29="","", SUMIFS(SYS_DB!$H:$H, SYS_DB!$P:$P, N29, SYS_DB!$S:$S, "Partners"))</f>
        <v>0</v>
      </c>
      <c r="Q29" s="16">
        <f ca="1">IF(N29="","", IF(WEEKDAY(N29, 2)&gt;5, MAX(O$3:P$33)*1.2, 0))</f>
        <v>0</v>
      </c>
      <c r="S29" s="30">
        <f ca="1">N29</f>
        <v>46230</v>
      </c>
      <c r="T29" s="16">
        <f ca="1">IF(S29="","", SUMIFS(SYS_DB!$E:$E, SYS_DB!$K:$K, S29, SYS_DB!$S:$S, "Новые авто"))</f>
        <v>0</v>
      </c>
      <c r="U29" s="16">
        <f ca="1">IF(S29="","", SUMIFS(SYS_DB!$H:$H, SYS_DB!$P:$P, S29, SYS_DB!$S:$S, "Новые авто"))</f>
        <v>0</v>
      </c>
      <c r="V29" s="16">
        <f ca="1">IF(S29="","", IF(WEEKDAY(S29, 2)&gt;5, MAX(T$3:U$33)*1.2, 0))</f>
        <v>0</v>
      </c>
    </row>
    <row r="30" spans="1:25" x14ac:dyDescent="0.25">
      <c r="A30" s="18" t="s">
        <v>19836</v>
      </c>
      <c r="B30" s="18">
        <f>IF($C$1="Весь период", SUMIFS(SYS_DB!$E:$E, SYS_DB!$C:$C, $A30), SUMIFS(SYS_DB!$E:$E, SYS_DB!$C:$C, $A30, SYS_DB!$A:$A, $C$1))</f>
        <v>0</v>
      </c>
      <c r="N30" s="30">
        <f ca="1">IF($C$1="Весь период", IF(MONTH(DATE(YEAR(TODAY()), MONTH(TODAY()), 28))&lt;&gt;MONTH(TODAY()), "", DATE(YEAR(TODAY()), MONTH(TODAY()), 28)), IFERROR(IF(MONTH(DATE(VALUE(LEFT($C$1,4)), VALUE(RIGHT($C$1,2)), 28))&lt;&gt;VALUE(RIGHT($C$1,2)), "", DATE(VALUE(LEFT($C$1,4)), VALUE(RIGHT($C$1,2)), 28)), ""))</f>
        <v>46231</v>
      </c>
      <c r="O30" s="16">
        <f ca="1">IF(N30="","", SUMIFS(SYS_DB!$E:$E, SYS_DB!$K:$K, N30, SYS_DB!$S:$S, "Partners"))</f>
        <v>0</v>
      </c>
      <c r="P30" s="16">
        <f ca="1">IF(N30="","", SUMIFS(SYS_DB!$H:$H, SYS_DB!$P:$P, N30, SYS_DB!$S:$S, "Partners"))</f>
        <v>0</v>
      </c>
      <c r="Q30" s="16">
        <f ca="1">IF(N30="","", IF(WEEKDAY(N30, 2)&gt;5, MAX(O$3:P$33)*1.2, 0))</f>
        <v>0</v>
      </c>
      <c r="S30" s="30">
        <f ca="1">N30</f>
        <v>46231</v>
      </c>
      <c r="T30" s="16">
        <f ca="1">IF(S30="","", SUMIFS(SYS_DB!$E:$E, SYS_DB!$K:$K, S30, SYS_DB!$S:$S, "Новые авто"))</f>
        <v>0</v>
      </c>
      <c r="U30" s="16">
        <f ca="1">IF(S30="","", SUMIFS(SYS_DB!$H:$H, SYS_DB!$P:$P, S30, SYS_DB!$S:$S, "Новые авто"))</f>
        <v>0</v>
      </c>
      <c r="V30" s="16">
        <f ca="1">IF(S30="","", IF(WEEKDAY(S30, 2)&gt;5, MAX(T$3:U$33)*1.2, 0))</f>
        <v>0</v>
      </c>
    </row>
    <row r="31" spans="1:25" x14ac:dyDescent="0.25">
      <c r="A31" s="18" t="s">
        <v>9471</v>
      </c>
      <c r="B31" s="18">
        <f>IF($C$1="Весь период", SUMIFS(SYS_DB!$E:$E, SYS_DB!$C:$C, $A31), SUMIFS(SYS_DB!$E:$E, SYS_DB!$C:$C, $A31, SYS_DB!$A:$A, $C$1))</f>
        <v>0</v>
      </c>
      <c r="N31" s="30">
        <f ca="1">IF($C$1="Весь период", IF(MONTH(DATE(YEAR(TODAY()), MONTH(TODAY()), 29))&lt;&gt;MONTH(TODAY()), "", DATE(YEAR(TODAY()), MONTH(TODAY()), 29)), IFERROR(IF(MONTH(DATE(VALUE(LEFT($C$1,4)), VALUE(RIGHT($C$1,2)), 29))&lt;&gt;VALUE(RIGHT($C$1,2)), "", DATE(VALUE(LEFT($C$1,4)), VALUE(RIGHT($C$1,2)), 29)), ""))</f>
        <v>46232</v>
      </c>
      <c r="O31" s="16">
        <f ca="1">IF(N31="","", SUMIFS(SYS_DB!$E:$E, SYS_DB!$K:$K, N31, SYS_DB!$S:$S, "Partners"))</f>
        <v>0</v>
      </c>
      <c r="P31" s="16">
        <f ca="1">IF(N31="","", SUMIFS(SYS_DB!$H:$H, SYS_DB!$P:$P, N31, SYS_DB!$S:$S, "Partners"))</f>
        <v>0</v>
      </c>
      <c r="Q31" s="16">
        <f ca="1">IF(N31="","", IF(WEEKDAY(N31, 2)&gt;5, MAX(O$3:P$33)*1.2, 0))</f>
        <v>0</v>
      </c>
      <c r="S31" s="30">
        <f ca="1">N31</f>
        <v>46232</v>
      </c>
      <c r="T31" s="16">
        <f ca="1">IF(S31="","", SUMIFS(SYS_DB!$E:$E, SYS_DB!$K:$K, S31, SYS_DB!$S:$S, "Новые авто"))</f>
        <v>0</v>
      </c>
      <c r="U31" s="16">
        <f ca="1">IF(S31="","", SUMIFS(SYS_DB!$H:$H, SYS_DB!$P:$P, S31, SYS_DB!$S:$S, "Новые авто"))</f>
        <v>0</v>
      </c>
      <c r="V31" s="16">
        <f ca="1">IF(S31="","", IF(WEEKDAY(S31, 2)&gt;5, MAX(T$3:U$33)*1.2, 0))</f>
        <v>0</v>
      </c>
    </row>
    <row r="32" spans="1:25" x14ac:dyDescent="0.25">
      <c r="A32" s="18" t="s">
        <v>7654</v>
      </c>
      <c r="B32" s="18">
        <f>IF($C$1="Весь период", SUMIFS(SYS_DB!$E:$E, SYS_DB!$C:$C, $A32), SUMIFS(SYS_DB!$E:$E, SYS_DB!$C:$C, $A32, SYS_DB!$A:$A, $C$1))</f>
        <v>0</v>
      </c>
      <c r="N32" s="30">
        <f ca="1">IF($C$1="Весь период", IF(MONTH(DATE(YEAR(TODAY()), MONTH(TODAY()), 30))&lt;&gt;MONTH(TODAY()), "", DATE(YEAR(TODAY()), MONTH(TODAY()), 30)), IFERROR(IF(MONTH(DATE(VALUE(LEFT($C$1,4)), VALUE(RIGHT($C$1,2)), 30))&lt;&gt;VALUE(RIGHT($C$1,2)), "", DATE(VALUE(LEFT($C$1,4)), VALUE(RIGHT($C$1,2)), 30)), ""))</f>
        <v>46233</v>
      </c>
      <c r="O32" s="16">
        <f ca="1">IF(N32="","", SUMIFS(SYS_DB!$E:$E, SYS_DB!$K:$K, N32, SYS_DB!$S:$S, "Partners"))</f>
        <v>0</v>
      </c>
      <c r="P32" s="16">
        <f ca="1">IF(N32="","", SUMIFS(SYS_DB!$H:$H, SYS_DB!$P:$P, N32, SYS_DB!$S:$S, "Partners"))</f>
        <v>0</v>
      </c>
      <c r="Q32" s="16">
        <f ca="1">IF(N32="","", IF(WEEKDAY(N32, 2)&gt;5, MAX(O$3:P$33)*1.2, 0))</f>
        <v>0</v>
      </c>
      <c r="S32" s="30">
        <f ca="1">N32</f>
        <v>46233</v>
      </c>
      <c r="T32" s="16">
        <f ca="1">IF(S32="","", SUMIFS(SYS_DB!$E:$E, SYS_DB!$K:$K, S32, SYS_DB!$S:$S, "Новые авто"))</f>
        <v>0</v>
      </c>
      <c r="U32" s="16">
        <f ca="1">IF(S32="","", SUMIFS(SYS_DB!$H:$H, SYS_DB!$P:$P, S32, SYS_DB!$S:$S, "Новые авто"))</f>
        <v>0</v>
      </c>
      <c r="V32" s="16">
        <f ca="1">IF(S32="","", IF(WEEKDAY(S32, 2)&gt;5, MAX(T$3:U$33)*1.2, 0))</f>
        <v>0</v>
      </c>
    </row>
    <row r="33" spans="1:22" x14ac:dyDescent="0.25">
      <c r="A33" s="18" t="s">
        <v>19858</v>
      </c>
      <c r="B33" s="18">
        <f>IF($C$1="Весь период", SUM(SYS_DB!$E:$E), SUMIFS(SYS_DB!$E:$E, SYS_DB!$A:$A, $C$1))</f>
        <v>482</v>
      </c>
      <c r="N33" s="30">
        <f ca="1">IF($C$1="Весь период", IF(MONTH(DATE(YEAR(TODAY()), MONTH(TODAY()), 31))&lt;&gt;MONTH(TODAY()), "", DATE(YEAR(TODAY()), MONTH(TODAY()), 31)), IFERROR(IF(MONTH(DATE(VALUE(LEFT($C$1,4)), VALUE(RIGHT($C$1,2)), 31))&lt;&gt;VALUE(RIGHT($C$1,2)), "", DATE(VALUE(LEFT($C$1,4)), VALUE(RIGHT($C$1,2)), 31)), ""))</f>
        <v>46234</v>
      </c>
      <c r="O33" s="16">
        <f ca="1">IF(N33="","", SUMIFS(SYS_DB!$E:$E, SYS_DB!$K:$K, N33, SYS_DB!$S:$S, "Partners"))</f>
        <v>0</v>
      </c>
      <c r="P33" s="16">
        <f ca="1">IF(N33="","", SUMIFS(SYS_DB!$H:$H, SYS_DB!$P:$P, N33, SYS_DB!$S:$S, "Partners"))</f>
        <v>0</v>
      </c>
      <c r="Q33" s="16">
        <f ca="1">IF(N33="","", IF(WEEKDAY(N33, 2)&gt;5, MAX(O$3:P$33)*1.2, 0))</f>
        <v>0</v>
      </c>
      <c r="S33" s="30">
        <f ca="1">N33</f>
        <v>46234</v>
      </c>
      <c r="T33" s="16">
        <f ca="1">IF(S33="","", SUMIFS(SYS_DB!$E:$E, SYS_DB!$K:$K, S33, SYS_DB!$S:$S, "Новые авто"))</f>
        <v>0</v>
      </c>
      <c r="U33" s="16">
        <f ca="1">IF(S33="","", SUMIFS(SYS_DB!$H:$H, SYS_DB!$P:$P, S33, SYS_DB!$S:$S, "Новые авто"))</f>
        <v>0</v>
      </c>
      <c r="V33" s="16">
        <f ca="1">IF(S33="","", IF(WEEKDAY(S33, 2)&gt;5, MAX(T$3:U$33)*1.2, 0))</f>
        <v>0</v>
      </c>
    </row>
    <row r="35" spans="1:22" x14ac:dyDescent="0.25">
      <c r="A35" s="31" t="s">
        <v>19862</v>
      </c>
      <c r="B35" s="31" t="s">
        <v>7</v>
      </c>
    </row>
    <row r="36" spans="1:22" x14ac:dyDescent="0.25">
      <c r="A36" s="18" t="s">
        <v>36</v>
      </c>
      <c r="B36" s="18">
        <f>IF($C$1="Весь период", SUMIFS(SYS_DB!$E:$E, SYS_DB!$D:$D, $A36), SUMIFS(SYS_DB!$E:$E, SYS_DB!$D:$D, $A36, SYS_DB!$A:$A, $C$1))</f>
        <v>339</v>
      </c>
    </row>
    <row r="37" spans="1:22" x14ac:dyDescent="0.25">
      <c r="A37" s="18" t="s">
        <v>49</v>
      </c>
      <c r="B37" s="18">
        <f>IF($C$1="Весь период", SUMIFS(SYS_DB!$E:$E, SYS_DB!$D:$D, $A37), SUMIFS(SYS_DB!$E:$E, SYS_DB!$D:$D, $A37, SYS_DB!$A:$A, $C$1))</f>
        <v>57</v>
      </c>
    </row>
    <row r="38" spans="1:22" x14ac:dyDescent="0.25">
      <c r="A38" s="18" t="s">
        <v>181</v>
      </c>
      <c r="B38" s="18">
        <f>IF($C$1="Весь период", SUMIFS(SYS_DB!$E:$E, SYS_DB!$D:$D, $A38), SUMIFS(SYS_DB!$E:$E, SYS_DB!$D:$D, $A38, SYS_DB!$A:$A, $C$1))</f>
        <v>44</v>
      </c>
    </row>
    <row r="39" spans="1:22" x14ac:dyDescent="0.25">
      <c r="A39" s="18" t="s">
        <v>136</v>
      </c>
      <c r="B39" s="18">
        <f>IF($C$1="Весь период", SUMIFS(SYS_DB!$E:$E, SYS_DB!$D:$D, $A39), SUMIFS(SYS_DB!$E:$E, SYS_DB!$D:$D, $A39, SYS_DB!$A:$A, $C$1))</f>
        <v>16</v>
      </c>
    </row>
    <row r="40" spans="1:22" x14ac:dyDescent="0.25">
      <c r="A40" s="18" t="s">
        <v>189</v>
      </c>
      <c r="B40" s="18">
        <f>IF($C$1="Весь период", SUMIFS(SYS_DB!$E:$E, SYS_DB!$D:$D, $A40), SUMIFS(SYS_DB!$E:$E, SYS_DB!$D:$D, $A40, SYS_DB!$A:$A, $C$1))</f>
        <v>13</v>
      </c>
    </row>
    <row r="41" spans="1:22" x14ac:dyDescent="0.25">
      <c r="A41" s="18" t="s">
        <v>370</v>
      </c>
      <c r="B41" s="18">
        <f>IF($C$1="Весь период", SUMIFS(SYS_DB!$E:$E, SYS_DB!$D:$D, $A41), SUMIFS(SYS_DB!$E:$E, SYS_DB!$D:$D, $A41, SYS_DB!$A:$A, $C$1))</f>
        <v>13</v>
      </c>
    </row>
    <row r="43" spans="1:22" x14ac:dyDescent="0.25">
      <c r="A43" s="21" t="s">
        <v>19863</v>
      </c>
      <c r="B43" s="17"/>
    </row>
    <row r="44" spans="1:22" x14ac:dyDescent="0.25">
      <c r="A44" s="32" t="s">
        <v>19857</v>
      </c>
      <c r="B44" s="32" t="s">
        <v>19860</v>
      </c>
    </row>
    <row r="45" spans="1:22" x14ac:dyDescent="0.25">
      <c r="A45" s="18" t="s">
        <v>19813</v>
      </c>
      <c r="B45" s="18">
        <f>SUMIFS(SYS_DB!$I:$I, SYS_DB!$C:$C, $A45)</f>
        <v>10</v>
      </c>
    </row>
    <row r="46" spans="1:22" x14ac:dyDescent="0.25">
      <c r="A46" s="18" t="s">
        <v>19824</v>
      </c>
      <c r="B46" s="18">
        <f>SUMIFS(SYS_DB!$I:$I, SYS_DB!$C:$C, $A46)</f>
        <v>4</v>
      </c>
    </row>
    <row r="47" spans="1:22" x14ac:dyDescent="0.25">
      <c r="A47" s="18" t="s">
        <v>19817</v>
      </c>
      <c r="B47" s="18">
        <f>SUMIFS(SYS_DB!$I:$I, SYS_DB!$C:$C, $A47)</f>
        <v>53</v>
      </c>
    </row>
    <row r="48" spans="1:22" x14ac:dyDescent="0.25">
      <c r="A48" s="18" t="s">
        <v>19821</v>
      </c>
      <c r="B48" s="18">
        <f>SUMIFS(SYS_DB!$I:$I, SYS_DB!$C:$C, $A48)</f>
        <v>24</v>
      </c>
    </row>
    <row r="49" spans="1:8" x14ac:dyDescent="0.25">
      <c r="A49" s="18" t="s">
        <v>19819</v>
      </c>
      <c r="B49" s="18">
        <f>SUMIFS(SYS_DB!$I:$I, SYS_DB!$C:$C, $A49)</f>
        <v>9</v>
      </c>
    </row>
    <row r="50" spans="1:8" x14ac:dyDescent="0.25">
      <c r="A50" s="18" t="s">
        <v>19822</v>
      </c>
      <c r="B50" s="18">
        <f>SUMIFS(SYS_DB!$I:$I, SYS_DB!$C:$C, $A50)</f>
        <v>2</v>
      </c>
    </row>
    <row r="51" spans="1:8" x14ac:dyDescent="0.25">
      <c r="A51" s="18" t="s">
        <v>19820</v>
      </c>
      <c r="B51" s="18">
        <f>SUMIFS(SYS_DB!$I:$I, SYS_DB!$C:$C, $A51)</f>
        <v>1</v>
      </c>
    </row>
    <row r="52" spans="1:8" x14ac:dyDescent="0.25">
      <c r="A52" s="18" t="s">
        <v>8878</v>
      </c>
      <c r="B52" s="18">
        <f>SUMIFS(SYS_DB!$I:$I, SYS_DB!$C:$C, $A52)</f>
        <v>2</v>
      </c>
    </row>
    <row r="53" spans="1:8" x14ac:dyDescent="0.25">
      <c r="A53" s="18" t="s">
        <v>19828</v>
      </c>
      <c r="B53" s="18">
        <f>SUMIFS(SYS_DB!$I:$I, SYS_DB!$C:$C, $A53)</f>
        <v>5</v>
      </c>
    </row>
    <row r="54" spans="1:8" x14ac:dyDescent="0.25">
      <c r="A54" s="19" t="s">
        <v>19864</v>
      </c>
      <c r="B54" s="19">
        <f>SUM(SYS_DB!$I:$I)</f>
        <v>110</v>
      </c>
    </row>
    <row r="56" spans="1:8" x14ac:dyDescent="0.25">
      <c r="A56" s="19" t="s">
        <v>19865</v>
      </c>
      <c r="B56" s="33">
        <f>IFERROR(IF($C$1="Весь период", SUM(SYS_DB!$Q:$Q)/SUM(SYS_DB!$E:$E), SUMIFS(SYS_DB!$Q:$Q, SYS_DB!$A:$A, $C$1)/SUMIFS(SYS_DB!$E:$E, SYS_DB!$A:$A, $C$1)), 0)</f>
        <v>31798.687634854792</v>
      </c>
    </row>
    <row r="57" spans="1:8" x14ac:dyDescent="0.25">
      <c r="A57" s="19" t="s">
        <v>19866</v>
      </c>
      <c r="B57" s="33">
        <f>IFERROR(IF($C$1="Весь период", SUMIFS(SYS_DB!$Q:$Q, SYS_DB!$C:$C, "&lt;&gt;LADA")/SUMIFS(SYS_DB!$E:$E, SYS_DB!$C:$C, "&lt;&gt;LADA"), SUMIFS(SYS_DB!$Q:$Q, SYS_DB!$A:$A, $C$1, SYS_DB!$C:$C, "&lt;&gt;LADA")/SUMIFS(SYS_DB!$E:$E, SYS_DB!$A:$A, $C$1, SYS_DB!$C:$C, "&lt;&gt;LADA")), 0)</f>
        <v>35451.794306930693</v>
      </c>
    </row>
    <row r="58" spans="1:8" x14ac:dyDescent="0.25">
      <c r="A58" s="19" t="s">
        <v>19867</v>
      </c>
      <c r="B58" s="33">
        <f>IFERROR(IF($C$1="Весь период", SUMIFS(SYS_DB!$Q:$Q, SYS_DB!$C:$C, "LADA")/SUMIFS(SYS_DB!$E:$E, SYS_DB!$C:$C, "LADA"), SUMIFS(SYS_DB!$Q:$Q, SYS_DB!$A:$A, $C$1, SYS_DB!$C:$C, "LADA")/SUMIFS(SYS_DB!$E:$E, SYS_DB!$A:$A, $C$1, SYS_DB!$C:$C, "LADA")), 0)</f>
        <v>12877.468461538452</v>
      </c>
    </row>
    <row r="59" spans="1:8" x14ac:dyDescent="0.25">
      <c r="A59" s="19" t="s">
        <v>19868</v>
      </c>
      <c r="B59" s="33">
        <f>IFERROR(IF($C$1="Весь период", SUM(SYS_DB!$F:$F)/SUM(SYS_DB!$E:$E), SUMIFS(SYS_DB!$F:$F, SYS_DB!$A:$A, $C$1)/SUMIFS(SYS_DB!$E:$E, SYS_DB!$A:$A, $C$1)), 0)</f>
        <v>2427708.0850622407</v>
      </c>
    </row>
    <row r="60" spans="1:8" x14ac:dyDescent="0.25">
      <c r="A60" s="19" t="s">
        <v>19869</v>
      </c>
      <c r="B60" s="33">
        <f>IFERROR(IF($C$1="Весь период", SUMIFS(SYS_DB!$F:$F, SYS_DB!$C:$C, "&lt;&gt;LADA")/SUMIFS(SYS_DB!$E:$E, SYS_DB!$C:$C, "&lt;&gt;LADA"), SUMIFS(SYS_DB!$F:$F, SYS_DB!$A:$A, $C$1, SYS_DB!$C:$C, "&lt;&gt;LADA")/SUMIFS(SYS_DB!$E:$E, SYS_DB!$A:$A, $C$1, SYS_DB!$C:$C, "&lt;&gt;LADA")), 0)</f>
        <v>2644041.6336633665</v>
      </c>
    </row>
    <row r="61" spans="1:8" x14ac:dyDescent="0.25">
      <c r="A61" s="19" t="s">
        <v>19870</v>
      </c>
      <c r="B61" s="33">
        <f>IFERROR(IF($C$1="Весь период", SUMIFS(SYS_DB!$F:$F, SYS_DB!$C:$C, "LADA")/SUMIFS(SYS_DB!$E:$E, SYS_DB!$C:$C, "LADA"), SUMIFS(SYS_DB!$F:$F, SYS_DB!$A:$A, $C$1, SYS_DB!$C:$C, "LADA")/SUMIFS(SYS_DB!$E:$E, SYS_DB!$A:$A, $C$1, SYS_DB!$C:$C, "LADA")), 0)</f>
        <v>1307211.2435897435</v>
      </c>
    </row>
    <row r="63" spans="1:8" x14ac:dyDescent="0.25">
      <c r="A63" s="34" t="s">
        <v>19871</v>
      </c>
      <c r="B63" s="34"/>
      <c r="C63" s="34"/>
      <c r="D63" s="34"/>
      <c r="E63" s="34"/>
      <c r="F63" s="34"/>
      <c r="G63" s="34"/>
      <c r="H63" s="34"/>
    </row>
    <row r="64" spans="1:8" ht="39.950000000000003" customHeight="1" x14ac:dyDescent="0.25">
      <c r="A64" s="35" t="str">
        <f ca="1">GetTotalBrandSplit($C$1)</f>
        <v>JETOUR 281 шт. | G B K 42 шт. | LADA 78 шт. | SOUEAST 12 шт. | SOLARIS 45 шт. | CHANGAN 5 шт. | HAVAL 2 шт. | OMODA 2 шт. | GAC 6 шт. | МОСКВИЧ 1 шт. | HONGQI 1 шт. | TENET 5 шт. | XCITE 1 шт. | JAECOO 1 шт.</v>
      </c>
      <c r="B64" s="36"/>
      <c r="C64" s="36"/>
      <c r="D64" s="36"/>
      <c r="E64" s="36"/>
      <c r="F64" s="36"/>
      <c r="G64" s="36"/>
      <c r="H64" s="36"/>
    </row>
  </sheetData>
  <sortState xmlns:xlrd2="http://schemas.microsoft.com/office/spreadsheetml/2017/richdata2" ref="A36:B41">
    <sortCondition descending="1" ref="B36"/>
  </sortState>
  <mergeCells count="3">
    <mergeCell ref="E2:H2"/>
    <mergeCell ref="A63:H63"/>
    <mergeCell ref="A64:H64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0C9973D-900F-4988-8ABD-C26BEC5AC783}">
          <x14:formula1>
            <xm:f>SYS_DB!$M$1:$M$5</xm:f>
          </x14:formula1>
          <xm:sqref>C1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E76ED-AA98-4959-B15F-DBE973C2517D}">
  <sheetPr codeName="Лист6"/>
  <dimension ref="A1:Z59"/>
  <sheetViews>
    <sheetView workbookViewId="0"/>
  </sheetViews>
  <sheetFormatPr defaultRowHeight="15" x14ac:dyDescent="0.25"/>
  <cols>
    <col min="1" max="1" width="53.7109375" bestFit="1" customWidth="1"/>
    <col min="2" max="2" width="33.42578125" bestFit="1" customWidth="1"/>
    <col min="3" max="3" width="8.85546875" bestFit="1" customWidth="1"/>
    <col min="4" max="4" width="15.140625" bestFit="1" customWidth="1"/>
    <col min="5" max="6" width="8.85546875" bestFit="1" customWidth="1"/>
    <col min="8" max="8" width="14.140625" bestFit="1" customWidth="1"/>
    <col min="9" max="9" width="10.28515625" bestFit="1" customWidth="1"/>
    <col min="10" max="12" width="8.85546875" bestFit="1" customWidth="1"/>
    <col min="13" max="13" width="10.42578125" bestFit="1" customWidth="1"/>
    <col min="14" max="16" width="8.85546875" bestFit="1" customWidth="1"/>
    <col min="17" max="17" width="4" bestFit="1" customWidth="1"/>
    <col min="18" max="18" width="8.28515625" bestFit="1" customWidth="1"/>
    <col min="19" max="19" width="7.5703125" bestFit="1" customWidth="1"/>
    <col min="20" max="20" width="8.85546875" bestFit="1" customWidth="1"/>
    <col min="21" max="21" width="7.7109375" bestFit="1" customWidth="1"/>
    <col min="22" max="22" width="9.42578125" bestFit="1" customWidth="1"/>
    <col min="23" max="23" width="4.42578125" bestFit="1" customWidth="1"/>
    <col min="24" max="24" width="4.140625" bestFit="1" customWidth="1"/>
    <col min="26" max="26" width="12" bestFit="1" customWidth="1"/>
  </cols>
  <sheetData>
    <row r="1" spans="1:26" x14ac:dyDescent="0.25">
      <c r="A1" s="37" t="s">
        <v>19882</v>
      </c>
      <c r="C1" s="20" t="s">
        <v>19814</v>
      </c>
      <c r="Z1" s="49">
        <f ca="1">IF($C$1="Весь период", 1, IF(EOMONTH(DATE(VALUE(LEFT($C$1,4)), VALUE(RIGHT($C$1,2)), 1), 0) &lt;&gt; EOMONTH(TODAY(), 0), 1, (DAY(EOMONTH(TODAY(),0)) + 0.9) / IF(DAY(TODAY()) &lt;= DAY(EOMONTH(TODAY(),0)) - 3, DAY(TODAY()), (DAY(EOMONTH(TODAY(),0)) - 3) + (DAY(TODAY()) - (DAY(EOMONTH(TODAY(),0)) - 3)) * 1.3)))</f>
        <v>1.3291666666666666</v>
      </c>
    </row>
    <row r="3" spans="1:26" x14ac:dyDescent="0.25">
      <c r="A3" s="37" t="s">
        <v>19883</v>
      </c>
    </row>
    <row r="5" spans="1:26" x14ac:dyDescent="0.25">
      <c r="A5" s="42" t="s">
        <v>19884</v>
      </c>
      <c r="B5" s="42" t="s">
        <v>19885</v>
      </c>
      <c r="C5" s="42" t="s">
        <v>19886</v>
      </c>
      <c r="D5" s="42" t="s">
        <v>19817</v>
      </c>
      <c r="E5" s="42" t="s">
        <v>19819</v>
      </c>
      <c r="F5" s="42" t="s">
        <v>19813</v>
      </c>
      <c r="G5" s="42" t="s">
        <v>19820</v>
      </c>
      <c r="H5" s="42" t="s">
        <v>19821</v>
      </c>
      <c r="I5" s="42" t="s">
        <v>19822</v>
      </c>
      <c r="J5" s="42" t="s">
        <v>19823</v>
      </c>
      <c r="K5" s="42" t="s">
        <v>19824</v>
      </c>
      <c r="L5" s="42" t="s">
        <v>8878</v>
      </c>
      <c r="M5" s="42" t="s">
        <v>19825</v>
      </c>
      <c r="N5" s="42" t="s">
        <v>19827</v>
      </c>
      <c r="O5" s="42" t="s">
        <v>19828</v>
      </c>
      <c r="P5" s="42" t="s">
        <v>19829</v>
      </c>
      <c r="Q5" s="42" t="s">
        <v>19830</v>
      </c>
      <c r="R5" s="42" t="s">
        <v>19831</v>
      </c>
      <c r="S5" s="42" t="s">
        <v>19832</v>
      </c>
      <c r="T5" s="42" t="s">
        <v>19833</v>
      </c>
      <c r="U5" s="42" t="s">
        <v>19835</v>
      </c>
      <c r="V5" s="42" t="s">
        <v>19836</v>
      </c>
      <c r="W5" s="42" t="s">
        <v>9471</v>
      </c>
      <c r="X5" s="42" t="s">
        <v>7654</v>
      </c>
    </row>
    <row r="6" spans="1:26" x14ac:dyDescent="0.25">
      <c r="A6" s="39" t="s">
        <v>19887</v>
      </c>
      <c r="B6" s="39" t="s">
        <v>19888</v>
      </c>
      <c r="C6" s="40">
        <v>139</v>
      </c>
      <c r="D6" s="40">
        <v>83</v>
      </c>
      <c r="E6" s="40">
        <v>10</v>
      </c>
      <c r="F6" s="40">
        <v>16</v>
      </c>
      <c r="G6" s="40">
        <v>6</v>
      </c>
      <c r="H6" s="40">
        <v>15</v>
      </c>
      <c r="I6" s="40">
        <v>1</v>
      </c>
      <c r="J6" s="40">
        <v>1</v>
      </c>
      <c r="K6" s="40">
        <v>1</v>
      </c>
      <c r="L6" s="40">
        <v>2</v>
      </c>
      <c r="M6" s="40">
        <v>1</v>
      </c>
      <c r="N6" s="40"/>
      <c r="O6" s="40">
        <v>3</v>
      </c>
      <c r="P6" s="40"/>
      <c r="Q6" s="40"/>
      <c r="R6" s="40"/>
      <c r="S6" s="40"/>
      <c r="T6" s="40"/>
      <c r="U6" s="40"/>
      <c r="V6" s="40"/>
      <c r="W6" s="40"/>
      <c r="X6" s="40"/>
    </row>
    <row r="7" spans="1:26" x14ac:dyDescent="0.25">
      <c r="A7" s="39" t="s">
        <v>19887</v>
      </c>
      <c r="B7" s="39" t="s">
        <v>19889</v>
      </c>
      <c r="C7" s="40">
        <f>SUMIFS(SYS_DB!$E:$E, SYS_DB!$A:$A, $C$1)</f>
        <v>482</v>
      </c>
      <c r="D7" s="40">
        <f>SUMIFS(SYS_DB!$E:$E, SYS_DB!$C:$C, D$5, SYS_DB!$A:$A, $C$1)</f>
        <v>281</v>
      </c>
      <c r="E7" s="40">
        <f>SUMIFS(SYS_DB!$E:$E, SYS_DB!$C:$C, E$5, SYS_DB!$A:$A, $C$1)</f>
        <v>42</v>
      </c>
      <c r="F7" s="40">
        <f>SUMIFS(SYS_DB!$E:$E, SYS_DB!$C:$C, F$5, SYS_DB!$A:$A, $C$1)</f>
        <v>78</v>
      </c>
      <c r="G7" s="40">
        <f>SUMIFS(SYS_DB!$E:$E, SYS_DB!$C:$C, G$5, SYS_DB!$A:$A, $C$1)</f>
        <v>12</v>
      </c>
      <c r="H7" s="40">
        <f>SUMIFS(SYS_DB!$E:$E, SYS_DB!$C:$C, H$5, SYS_DB!$A:$A, $C$1)</f>
        <v>45</v>
      </c>
      <c r="I7" s="40">
        <f>SUMIFS(SYS_DB!$E:$E, SYS_DB!$C:$C, I$5, SYS_DB!$A:$A, $C$1)</f>
        <v>5</v>
      </c>
      <c r="J7" s="40">
        <f>SUMIFS(SYS_DB!$E:$E, SYS_DB!$C:$C, J$5, SYS_DB!$A:$A, $C$1)</f>
        <v>2</v>
      </c>
      <c r="K7" s="40">
        <f>SUMIFS(SYS_DB!$E:$E, SYS_DB!$C:$C, K$5, SYS_DB!$A:$A, $C$1)</f>
        <v>2</v>
      </c>
      <c r="L7" s="40">
        <f>SUMIFS(SYS_DB!$E:$E, SYS_DB!$C:$C, L$5, SYS_DB!$A:$A, $C$1)</f>
        <v>6</v>
      </c>
      <c r="M7" s="40">
        <f>SUMIFS(SYS_DB!$E:$E, SYS_DB!$C:$C, M$5, SYS_DB!$A:$A, $C$1)</f>
        <v>1</v>
      </c>
      <c r="N7" s="40">
        <f>SUMIFS(SYS_DB!$E:$E, SYS_DB!$C:$C, N$5, SYS_DB!$A:$A, $C$1)</f>
        <v>1</v>
      </c>
      <c r="O7" s="40">
        <f>SUMIFS(SYS_DB!$E:$E, SYS_DB!$C:$C, O$5, SYS_DB!$A:$A, $C$1)</f>
        <v>5</v>
      </c>
      <c r="P7" s="40">
        <f>SUMIFS(SYS_DB!$E:$E, SYS_DB!$C:$C, P$5, SYS_DB!$A:$A, $C$1)</f>
        <v>1</v>
      </c>
      <c r="Q7" s="40">
        <f>SUMIFS(SYS_DB!$E:$E, SYS_DB!$C:$C, Q$5, SYS_DB!$A:$A, $C$1)</f>
        <v>0</v>
      </c>
      <c r="R7" s="40">
        <f>SUMIFS(SYS_DB!$E:$E, SYS_DB!$C:$C, R$5, SYS_DB!$A:$A, $C$1)</f>
        <v>0</v>
      </c>
      <c r="S7" s="40">
        <f>SUMIFS(SYS_DB!$E:$E, SYS_DB!$C:$C, S$5, SYS_DB!$A:$A, $C$1)</f>
        <v>0</v>
      </c>
      <c r="T7" s="40">
        <f>SUMIFS(SYS_DB!$E:$E, SYS_DB!$C:$C, T$5, SYS_DB!$A:$A, $C$1)</f>
        <v>1</v>
      </c>
      <c r="U7" s="40">
        <f>SUMIFS(SYS_DB!$E:$E, SYS_DB!$C:$C, U$5, SYS_DB!$A:$A, $C$1)</f>
        <v>0</v>
      </c>
      <c r="V7" s="40">
        <f>SUMIFS(SYS_DB!$E:$E, SYS_DB!$C:$C, V$5, SYS_DB!$A:$A, $C$1)</f>
        <v>0</v>
      </c>
      <c r="W7" s="40">
        <f>SUMIFS(SYS_DB!$E:$E, SYS_DB!$C:$C, W$5, SYS_DB!$A:$A, $C$1)</f>
        <v>0</v>
      </c>
      <c r="X7" s="40">
        <f>SUMIFS(SYS_DB!$E:$E, SYS_DB!$C:$C, X$5, SYS_DB!$A:$A, $C$1)</f>
        <v>0</v>
      </c>
    </row>
    <row r="8" spans="1:26" x14ac:dyDescent="0.25">
      <c r="A8" s="39" t="s">
        <v>19890</v>
      </c>
      <c r="B8" s="39" t="s">
        <v>19888</v>
      </c>
      <c r="C8" s="40">
        <v>2491992</v>
      </c>
      <c r="D8" s="40">
        <v>2511017</v>
      </c>
      <c r="E8" s="40">
        <v>3292049</v>
      </c>
      <c r="F8" s="40">
        <v>1286250</v>
      </c>
      <c r="G8" s="40">
        <v>2613333</v>
      </c>
      <c r="H8" s="40">
        <v>2696630</v>
      </c>
      <c r="I8" s="40">
        <v>2434900</v>
      </c>
      <c r="J8" s="40">
        <v>1869000</v>
      </c>
      <c r="K8" s="40">
        <v>2934000</v>
      </c>
      <c r="L8" s="40">
        <v>4811000</v>
      </c>
      <c r="M8" s="40">
        <v>2600000</v>
      </c>
      <c r="N8" s="40">
        <v>0</v>
      </c>
      <c r="O8" s="40">
        <v>2960870</v>
      </c>
      <c r="P8" s="40">
        <v>0</v>
      </c>
      <c r="Q8" s="40">
        <v>0</v>
      </c>
      <c r="R8" s="40">
        <v>0</v>
      </c>
      <c r="S8" s="40">
        <v>0</v>
      </c>
      <c r="T8" s="40">
        <v>0</v>
      </c>
      <c r="U8" s="40">
        <v>0</v>
      </c>
      <c r="V8" s="40">
        <v>0</v>
      </c>
      <c r="W8" s="40">
        <v>0</v>
      </c>
      <c r="X8" s="40">
        <v>0</v>
      </c>
    </row>
    <row r="9" spans="1:26" x14ac:dyDescent="0.25">
      <c r="A9" s="39" t="s">
        <v>19890</v>
      </c>
      <c r="B9" s="39" t="s">
        <v>19889</v>
      </c>
      <c r="C9" s="40">
        <f>IFERROR(SUMIFS(SYS_DB!$F:$F, SYS_DB!$A:$A, $C$1) / SUMIFS(SYS_DB!$E:$E, SYS_DB!$A:$A, $C$1), 0)</f>
        <v>2427708.0850622407</v>
      </c>
      <c r="D9" s="40">
        <f>IFERROR(SUMIFS(SYS_DB!$F:$F, SYS_DB!$C:$C, D$5, SYS_DB!$A:$A, $C$1) / SUMIFS(SYS_DB!$E:$E, SYS_DB!$C:$C, D$5, SYS_DB!$A:$A, $C$1), 0)</f>
        <v>2467452.5978647685</v>
      </c>
      <c r="E9" s="40">
        <f>IFERROR(SUMIFS(SYS_DB!$F:$F, SYS_DB!$C:$C, E$5, SYS_DB!$A:$A, $C$1) / SUMIFS(SYS_DB!$E:$E, SYS_DB!$C:$C, E$5, SYS_DB!$A:$A, $C$1), 0)</f>
        <v>3251113.8095238097</v>
      </c>
      <c r="F9" s="40">
        <f>IFERROR(SUMIFS(SYS_DB!$F:$F, SYS_DB!$C:$C, F$5, SYS_DB!$A:$A, $C$1) / SUMIFS(SYS_DB!$E:$E, SYS_DB!$C:$C, F$5, SYS_DB!$A:$A, $C$1), 0)</f>
        <v>1307211.2435897435</v>
      </c>
      <c r="G9" s="40">
        <f>IFERROR(SUMIFS(SYS_DB!$F:$F, SYS_DB!$C:$C, G$5, SYS_DB!$A:$A, $C$1) / SUMIFS(SYS_DB!$E:$E, SYS_DB!$C:$C, G$5, SYS_DB!$A:$A, $C$1), 0)</f>
        <v>2592500</v>
      </c>
      <c r="H9" s="40">
        <f>IFERROR(SUMIFS(SYS_DB!$F:$F, SYS_DB!$C:$C, H$5, SYS_DB!$A:$A, $C$1) / SUMIFS(SYS_DB!$E:$E, SYS_DB!$C:$C, H$5, SYS_DB!$A:$A, $C$1), 0)</f>
        <v>2799918.888888889</v>
      </c>
      <c r="I9" s="40">
        <f>IFERROR(SUMIFS(SYS_DB!$F:$F, SYS_DB!$C:$C, I$5, SYS_DB!$A:$A, $C$1) / SUMIFS(SYS_DB!$E:$E, SYS_DB!$C:$C, I$5, SYS_DB!$A:$A, $C$1), 0)</f>
        <v>2796940</v>
      </c>
      <c r="J9" s="40">
        <f>IFERROR(SUMIFS(SYS_DB!$F:$F, SYS_DB!$C:$C, J$5, SYS_DB!$A:$A, $C$1) / SUMIFS(SYS_DB!$E:$E, SYS_DB!$C:$C, J$5, SYS_DB!$A:$A, $C$1), 0)</f>
        <v>2059500</v>
      </c>
      <c r="K9" s="40">
        <f>IFERROR(SUMIFS(SYS_DB!$F:$F, SYS_DB!$C:$C, K$5, SYS_DB!$A:$A, $C$1) / SUMIFS(SYS_DB!$E:$E, SYS_DB!$C:$C, K$5, SYS_DB!$A:$A, $C$1), 0)</f>
        <v>2618500</v>
      </c>
      <c r="L9" s="40">
        <f>IFERROR(SUMIFS(SYS_DB!$F:$F, SYS_DB!$C:$C, L$5, SYS_DB!$A:$A, $C$1) / SUMIFS(SYS_DB!$E:$E, SYS_DB!$C:$C, L$5, SYS_DB!$A:$A, $C$1), 0)</f>
        <v>5075366.666666667</v>
      </c>
      <c r="M9" s="40">
        <f>IFERROR(SUMIFS(SYS_DB!$F:$F, SYS_DB!$C:$C, M$5, SYS_DB!$A:$A, $C$1) / SUMIFS(SYS_DB!$E:$E, SYS_DB!$C:$C, M$5, SYS_DB!$A:$A, $C$1), 0)</f>
        <v>2600000</v>
      </c>
      <c r="N9" s="40">
        <f>IFERROR(SUMIFS(SYS_DB!$F:$F, SYS_DB!$C:$C, N$5, SYS_DB!$A:$A, $C$1) / SUMIFS(SYS_DB!$E:$E, SYS_DB!$C:$C, N$5, SYS_DB!$A:$A, $C$1), 0)</f>
        <v>3900000</v>
      </c>
      <c r="O9" s="40">
        <f>IFERROR(SUMIFS(SYS_DB!$F:$F, SYS_DB!$C:$C, O$5, SYS_DB!$A:$A, $C$1) / SUMIFS(SYS_DB!$E:$E, SYS_DB!$C:$C, O$5, SYS_DB!$A:$A, $C$1), 0)</f>
        <v>2788122</v>
      </c>
      <c r="P9" s="40">
        <f>IFERROR(SUMIFS(SYS_DB!$F:$F, SYS_DB!$C:$C, P$5, SYS_DB!$A:$A, $C$1) / SUMIFS(SYS_DB!$E:$E, SYS_DB!$C:$C, P$5, SYS_DB!$A:$A, $C$1), 0)</f>
        <v>2793000</v>
      </c>
      <c r="Q9" s="40">
        <f>IFERROR(SUMIFS(SYS_DB!$F:$F, SYS_DB!$C:$C, Q$5, SYS_DB!$A:$A, $C$1) / SUMIFS(SYS_DB!$E:$E, SYS_DB!$C:$C, Q$5, SYS_DB!$A:$A, $C$1), 0)</f>
        <v>0</v>
      </c>
      <c r="R9" s="40">
        <f>IFERROR(SUMIFS(SYS_DB!$F:$F, SYS_DB!$C:$C, R$5, SYS_DB!$A:$A, $C$1) / SUMIFS(SYS_DB!$E:$E, SYS_DB!$C:$C, R$5, SYS_DB!$A:$A, $C$1), 0)</f>
        <v>0</v>
      </c>
      <c r="S9" s="40">
        <f>IFERROR(SUMIFS(SYS_DB!$F:$F, SYS_DB!$C:$C, S$5, SYS_DB!$A:$A, $C$1) / SUMIFS(SYS_DB!$E:$E, SYS_DB!$C:$C, S$5, SYS_DB!$A:$A, $C$1), 0)</f>
        <v>0</v>
      </c>
      <c r="T9" s="40">
        <f>IFERROR(SUMIFS(SYS_DB!$F:$F, SYS_DB!$C:$C, T$5, SYS_DB!$A:$A, $C$1) / SUMIFS(SYS_DB!$E:$E, SYS_DB!$C:$C, T$5, SYS_DB!$A:$A, $C$1), 0)</f>
        <v>4159000</v>
      </c>
      <c r="U9" s="40">
        <f>IFERROR(SUMIFS(SYS_DB!$F:$F, SYS_DB!$C:$C, U$5, SYS_DB!$A:$A, $C$1) / SUMIFS(SYS_DB!$E:$E, SYS_DB!$C:$C, U$5, SYS_DB!$A:$A, $C$1), 0)</f>
        <v>0</v>
      </c>
      <c r="V9" s="40">
        <f>IFERROR(SUMIFS(SYS_DB!$F:$F, SYS_DB!$C:$C, V$5, SYS_DB!$A:$A, $C$1) / SUMIFS(SYS_DB!$E:$E, SYS_DB!$C:$C, V$5, SYS_DB!$A:$A, $C$1), 0)</f>
        <v>0</v>
      </c>
      <c r="W9" s="40">
        <f>IFERROR(SUMIFS(SYS_DB!$F:$F, SYS_DB!$C:$C, W$5, SYS_DB!$A:$A, $C$1) / SUMIFS(SYS_DB!$E:$E, SYS_DB!$C:$C, W$5, SYS_DB!$A:$A, $C$1), 0)</f>
        <v>0</v>
      </c>
      <c r="X9" s="40">
        <f>IFERROR(SUMIFS(SYS_DB!$F:$F, SYS_DB!$C:$C, X$5, SYS_DB!$A:$A, $C$1) / SUMIFS(SYS_DB!$E:$E, SYS_DB!$C:$C, X$5, SYS_DB!$A:$A, $C$1), 0)</f>
        <v>0</v>
      </c>
    </row>
    <row r="10" spans="1:26" x14ac:dyDescent="0.25">
      <c r="A10" s="39" t="s">
        <v>19891</v>
      </c>
      <c r="B10" s="39" t="s">
        <v>19888</v>
      </c>
      <c r="C10" s="40">
        <v>34205</v>
      </c>
      <c r="D10" s="40">
        <v>36361</v>
      </c>
      <c r="E10" s="40">
        <v>26508</v>
      </c>
      <c r="F10" s="40">
        <v>14783</v>
      </c>
      <c r="G10" s="40">
        <v>34836</v>
      </c>
      <c r="H10" s="40">
        <v>33636</v>
      </c>
      <c r="I10" s="40">
        <v>39916</v>
      </c>
      <c r="J10" s="40">
        <v>30639</v>
      </c>
      <c r="K10" s="40">
        <v>36074</v>
      </c>
      <c r="L10" s="40">
        <v>78869</v>
      </c>
      <c r="M10" s="40">
        <v>10656</v>
      </c>
      <c r="N10" s="40">
        <v>0</v>
      </c>
      <c r="O10" s="40">
        <v>82097</v>
      </c>
      <c r="P10" s="40">
        <v>0</v>
      </c>
      <c r="Q10" s="40">
        <v>0</v>
      </c>
      <c r="R10" s="40">
        <v>0</v>
      </c>
      <c r="S10" s="40">
        <v>0</v>
      </c>
      <c r="T10" s="40">
        <v>0</v>
      </c>
      <c r="U10" s="40">
        <v>0</v>
      </c>
      <c r="V10" s="40">
        <v>0</v>
      </c>
      <c r="W10" s="40">
        <v>0</v>
      </c>
      <c r="X10" s="40">
        <v>0</v>
      </c>
    </row>
    <row r="11" spans="1:26" x14ac:dyDescent="0.25">
      <c r="A11" s="39" t="s">
        <v>19891</v>
      </c>
      <c r="B11" s="39" t="s">
        <v>19889</v>
      </c>
      <c r="C11" s="40">
        <f>IFERROR(SUMIFS(SYS_DB!$Q:$Q, SYS_DB!$A:$A, $C$1) / SUMIFS(SYS_DB!$E:$E, SYS_DB!$A:$A, $C$1), 0)</f>
        <v>31798.687634854792</v>
      </c>
      <c r="D11" s="40">
        <f>IFERROR(SUMIFS(SYS_DB!$Q:$Q, SYS_DB!$C:$C, D$5, SYS_DB!$A:$A, $C$1) / SUMIFS(SYS_DB!$E:$E, SYS_DB!$C:$C, D$5, SYS_DB!$A:$A, $C$1), 0)</f>
        <v>36466.535266903935</v>
      </c>
      <c r="E11" s="40">
        <f>IFERROR(SUMIFS(SYS_DB!$Q:$Q, SYS_DB!$C:$C, E$5, SYS_DB!$A:$A, $C$1) / SUMIFS(SYS_DB!$E:$E, SYS_DB!$C:$C, E$5, SYS_DB!$A:$A, $C$1), 0)</f>
        <v>24424.860476190479</v>
      </c>
      <c r="F11" s="40">
        <f>IFERROR(SUMIFS(SYS_DB!$Q:$Q, SYS_DB!$C:$C, F$5, SYS_DB!$A:$A, $C$1) / SUMIFS(SYS_DB!$E:$E, SYS_DB!$C:$C, F$5, SYS_DB!$A:$A, $C$1), 0)</f>
        <v>12877.468461538452</v>
      </c>
      <c r="G11" s="40">
        <f>IFERROR(SUMIFS(SYS_DB!$Q:$Q, SYS_DB!$C:$C, G$5, SYS_DB!$A:$A, $C$1) / SUMIFS(SYS_DB!$E:$E, SYS_DB!$C:$C, G$5, SYS_DB!$A:$A, $C$1), 0)</f>
        <v>30546.446666666667</v>
      </c>
      <c r="H11" s="40">
        <f>IFERROR(SUMIFS(SYS_DB!$Q:$Q, SYS_DB!$C:$C, H$5, SYS_DB!$A:$A, $C$1) / SUMIFS(SYS_DB!$E:$E, SYS_DB!$C:$C, H$5, SYS_DB!$A:$A, $C$1), 0)</f>
        <v>29675.008222222208</v>
      </c>
      <c r="I11" s="40">
        <f>IFERROR(SUMIFS(SYS_DB!$Q:$Q, SYS_DB!$C:$C, I$5, SYS_DB!$A:$A, $C$1) / SUMIFS(SYS_DB!$E:$E, SYS_DB!$C:$C, I$5, SYS_DB!$A:$A, $C$1), 0)</f>
        <v>27655.405999999999</v>
      </c>
      <c r="J11" s="40">
        <f>IFERROR(SUMIFS(SYS_DB!$Q:$Q, SYS_DB!$C:$C, J$5, SYS_DB!$A:$A, $C$1) / SUMIFS(SYS_DB!$E:$E, SYS_DB!$C:$C, J$5, SYS_DB!$A:$A, $C$1), 0)</f>
        <v>26385.245000000003</v>
      </c>
      <c r="K11" s="40">
        <f>IFERROR(SUMIFS(SYS_DB!$Q:$Q, SYS_DB!$C:$C, K$5, SYS_DB!$A:$A, $C$1) / SUMIFS(SYS_DB!$E:$E, SYS_DB!$C:$C, K$5, SYS_DB!$A:$A, $C$1), 0)</f>
        <v>32194.67</v>
      </c>
      <c r="L11" s="40">
        <f>IFERROR(SUMIFS(SYS_DB!$Q:$Q, SYS_DB!$C:$C, L$5, SYS_DB!$A:$A, $C$1) / SUMIFS(SYS_DB!$E:$E, SYS_DB!$C:$C, L$5, SYS_DB!$A:$A, $C$1), 0)</f>
        <v>83202.731666666674</v>
      </c>
      <c r="M11" s="40">
        <f>IFERROR(SUMIFS(SYS_DB!$Q:$Q, SYS_DB!$C:$C, M$5, SYS_DB!$A:$A, $C$1) / SUMIFS(SYS_DB!$E:$E, SYS_DB!$C:$C, M$5, SYS_DB!$A:$A, $C$1), 0)</f>
        <v>10655.74</v>
      </c>
      <c r="N11" s="40">
        <f>IFERROR(SUMIFS(SYS_DB!$Q:$Q, SYS_DB!$C:$C, N$5, SYS_DB!$A:$A, $C$1) / SUMIFS(SYS_DB!$E:$E, SYS_DB!$C:$C, N$5, SYS_DB!$A:$A, $C$1), 0)</f>
        <v>47950.82</v>
      </c>
      <c r="O11" s="40">
        <f>IFERROR(SUMIFS(SYS_DB!$Q:$Q, SYS_DB!$C:$C, O$5, SYS_DB!$A:$A, $C$1) / SUMIFS(SYS_DB!$E:$E, SYS_DB!$C:$C, O$5, SYS_DB!$A:$A, $C$1), 0)</f>
        <v>78372.952000000005</v>
      </c>
      <c r="P11" s="40">
        <f>IFERROR(SUMIFS(SYS_DB!$Q:$Q, SYS_DB!$C:$C, P$5, SYS_DB!$A:$A, $C$1) / SUMIFS(SYS_DB!$E:$E, SYS_DB!$C:$C, P$5, SYS_DB!$A:$A, $C$1), 0)</f>
        <v>16393.439999999999</v>
      </c>
      <c r="Q11" s="40">
        <f>IFERROR(SUMIFS(SYS_DB!$Q:$Q, SYS_DB!$C:$C, Q$5, SYS_DB!$A:$A, $C$1) / SUMIFS(SYS_DB!$E:$E, SYS_DB!$C:$C, Q$5, SYS_DB!$A:$A, $C$1), 0)</f>
        <v>0</v>
      </c>
      <c r="R11" s="40">
        <f>IFERROR(SUMIFS(SYS_DB!$Q:$Q, SYS_DB!$C:$C, R$5, SYS_DB!$A:$A, $C$1) / SUMIFS(SYS_DB!$E:$E, SYS_DB!$C:$C, R$5, SYS_DB!$A:$A, $C$1), 0)</f>
        <v>0</v>
      </c>
      <c r="S11" s="40">
        <f>IFERROR(SUMIFS(SYS_DB!$Q:$Q, SYS_DB!$C:$C, S$5, SYS_DB!$A:$A, $C$1) / SUMIFS(SYS_DB!$E:$E, SYS_DB!$C:$C, S$5, SYS_DB!$A:$A, $C$1), 0)</f>
        <v>0</v>
      </c>
      <c r="T11" s="40">
        <f>IFERROR(SUMIFS(SYS_DB!$Q:$Q, SYS_DB!$C:$C, T$5, SYS_DB!$A:$A, $C$1) / SUMIFS(SYS_DB!$E:$E, SYS_DB!$C:$C, T$5, SYS_DB!$A:$A, $C$1), 0)</f>
        <v>126133.61</v>
      </c>
      <c r="U11" s="40">
        <f>IFERROR(SUMIFS(SYS_DB!$Q:$Q, SYS_DB!$C:$C, U$5, SYS_DB!$A:$A, $C$1) / SUMIFS(SYS_DB!$E:$E, SYS_DB!$C:$C, U$5, SYS_DB!$A:$A, $C$1), 0)</f>
        <v>0</v>
      </c>
      <c r="V11" s="40">
        <f>IFERROR(SUMIFS(SYS_DB!$Q:$Q, SYS_DB!$C:$C, V$5, SYS_DB!$A:$A, $C$1) / SUMIFS(SYS_DB!$E:$E, SYS_DB!$C:$C, V$5, SYS_DB!$A:$A, $C$1), 0)</f>
        <v>0</v>
      </c>
      <c r="W11" s="40">
        <f>IFERROR(SUMIFS(SYS_DB!$Q:$Q, SYS_DB!$C:$C, W$5, SYS_DB!$A:$A, $C$1) / SUMIFS(SYS_DB!$E:$E, SYS_DB!$C:$C, W$5, SYS_DB!$A:$A, $C$1), 0)</f>
        <v>0</v>
      </c>
      <c r="X11" s="40">
        <f>IFERROR(SUMIFS(SYS_DB!$Q:$Q, SYS_DB!$C:$C, X$5, SYS_DB!$A:$A, $C$1) / SUMIFS(SYS_DB!$E:$E, SYS_DB!$C:$C, X$5, SYS_DB!$A:$A, $C$1), 0)</f>
        <v>0</v>
      </c>
    </row>
    <row r="12" spans="1:26" x14ac:dyDescent="0.25">
      <c r="A12" s="39" t="s">
        <v>19892</v>
      </c>
      <c r="B12" s="39" t="s">
        <v>19888</v>
      </c>
      <c r="C12" s="40">
        <v>0</v>
      </c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</row>
    <row r="13" spans="1:26" x14ac:dyDescent="0.25">
      <c r="A13" s="39" t="s">
        <v>19892</v>
      </c>
      <c r="B13" s="39" t="s">
        <v>19889</v>
      </c>
      <c r="C13" s="40">
        <f>SUMIFS(SYS_DB!$H:$H, SYS_DB!$B:$B, $C$1)</f>
        <v>471</v>
      </c>
      <c r="D13" s="40">
        <f>SUMIFS(SYS_DB!$H:$H, SYS_DB!$C:$C, D$5, SYS_DB!$B:$B, $C$1)</f>
        <v>0</v>
      </c>
      <c r="E13" s="40">
        <f>SUMIFS(SYS_DB!$H:$H, SYS_DB!$C:$C, E$5, SYS_DB!$B:$B, $C$1)</f>
        <v>0</v>
      </c>
      <c r="F13" s="40">
        <f>SUMIFS(SYS_DB!$H:$H, SYS_DB!$C:$C, F$5, SYS_DB!$B:$B, $C$1)</f>
        <v>0</v>
      </c>
      <c r="G13" s="40">
        <f>SUMIFS(SYS_DB!$H:$H, SYS_DB!$C:$C, G$5, SYS_DB!$B:$B, $C$1)</f>
        <v>0</v>
      </c>
      <c r="H13" s="40">
        <f>SUMIFS(SYS_DB!$H:$H, SYS_DB!$C:$C, H$5, SYS_DB!$B:$B, $C$1)</f>
        <v>0</v>
      </c>
      <c r="I13" s="40">
        <f>SUMIFS(SYS_DB!$H:$H, SYS_DB!$C:$C, I$5, SYS_DB!$B:$B, $C$1)</f>
        <v>0</v>
      </c>
      <c r="J13" s="40">
        <f>SUMIFS(SYS_DB!$H:$H, SYS_DB!$C:$C, J$5, SYS_DB!$B:$B, $C$1)</f>
        <v>0</v>
      </c>
      <c r="K13" s="40">
        <f>SUMIFS(SYS_DB!$H:$H, SYS_DB!$C:$C, K$5, SYS_DB!$B:$B, $C$1)</f>
        <v>0</v>
      </c>
      <c r="L13" s="40">
        <f>SUMIFS(SYS_DB!$H:$H, SYS_DB!$C:$C, L$5, SYS_DB!$B:$B, $C$1)</f>
        <v>0</v>
      </c>
      <c r="M13" s="40">
        <f>SUMIFS(SYS_DB!$H:$H, SYS_DB!$C:$C, M$5, SYS_DB!$B:$B, $C$1)</f>
        <v>0</v>
      </c>
      <c r="N13" s="40">
        <f>SUMIFS(SYS_DB!$H:$H, SYS_DB!$C:$C, N$5, SYS_DB!$B:$B, $C$1)</f>
        <v>0</v>
      </c>
      <c r="O13" s="40">
        <f>SUMIFS(SYS_DB!$H:$H, SYS_DB!$C:$C, O$5, SYS_DB!$B:$B, $C$1)</f>
        <v>0</v>
      </c>
      <c r="P13" s="40">
        <f>SUMIFS(SYS_DB!$H:$H, SYS_DB!$C:$C, P$5, SYS_DB!$B:$B, $C$1)</f>
        <v>0</v>
      </c>
      <c r="Q13" s="40">
        <f>SUMIFS(SYS_DB!$H:$H, SYS_DB!$C:$C, Q$5, SYS_DB!$B:$B, $C$1)</f>
        <v>0</v>
      </c>
      <c r="R13" s="40">
        <f>SUMIFS(SYS_DB!$H:$H, SYS_DB!$C:$C, R$5, SYS_DB!$B:$B, $C$1)</f>
        <v>0</v>
      </c>
      <c r="S13" s="40">
        <f>SUMIFS(SYS_DB!$H:$H, SYS_DB!$C:$C, S$5, SYS_DB!$B:$B, $C$1)</f>
        <v>0</v>
      </c>
      <c r="T13" s="40">
        <f>SUMIFS(SYS_DB!$H:$H, SYS_DB!$C:$C, T$5, SYS_DB!$B:$B, $C$1)</f>
        <v>0</v>
      </c>
      <c r="U13" s="40">
        <f>SUMIFS(SYS_DB!$H:$H, SYS_DB!$C:$C, U$5, SYS_DB!$B:$B, $C$1)</f>
        <v>0</v>
      </c>
      <c r="V13" s="40">
        <f>SUMIFS(SYS_DB!$H:$H, SYS_DB!$C:$C, V$5, SYS_DB!$B:$B, $C$1)</f>
        <v>0</v>
      </c>
      <c r="W13" s="40">
        <f>SUMIFS(SYS_DB!$H:$H, SYS_DB!$C:$C, W$5, SYS_DB!$B:$B, $C$1)</f>
        <v>0</v>
      </c>
      <c r="X13" s="40">
        <f>SUMIFS(SYS_DB!$H:$H, SYS_DB!$C:$C, X$5, SYS_DB!$B:$B, $C$1)</f>
        <v>0</v>
      </c>
    </row>
    <row r="15" spans="1:26" x14ac:dyDescent="0.25">
      <c r="A15" s="37" t="s">
        <v>19893</v>
      </c>
    </row>
    <row r="16" spans="1:26" x14ac:dyDescent="0.25">
      <c r="A16" s="43" t="s">
        <v>19862</v>
      </c>
      <c r="B16" s="43"/>
      <c r="C16" s="43" t="s">
        <v>19886</v>
      </c>
      <c r="D16" s="43" t="s">
        <v>19817</v>
      </c>
      <c r="E16" s="43" t="s">
        <v>19819</v>
      </c>
      <c r="F16" s="43" t="s">
        <v>19813</v>
      </c>
      <c r="G16" s="43" t="s">
        <v>19820</v>
      </c>
      <c r="H16" s="43" t="s">
        <v>19821</v>
      </c>
      <c r="I16" s="43" t="s">
        <v>19822</v>
      </c>
      <c r="J16" s="43" t="s">
        <v>19823</v>
      </c>
      <c r="K16" s="43" t="s">
        <v>19824</v>
      </c>
      <c r="L16" s="43" t="s">
        <v>8878</v>
      </c>
      <c r="M16" s="43" t="s">
        <v>19825</v>
      </c>
      <c r="N16" s="43" t="s">
        <v>19827</v>
      </c>
      <c r="O16" s="43" t="s">
        <v>19828</v>
      </c>
      <c r="P16" s="43" t="s">
        <v>19829</v>
      </c>
      <c r="Q16" s="43" t="s">
        <v>19830</v>
      </c>
      <c r="R16" s="43" t="s">
        <v>19831</v>
      </c>
      <c r="S16" s="43" t="s">
        <v>19832</v>
      </c>
      <c r="T16" s="43" t="s">
        <v>19833</v>
      </c>
      <c r="U16" s="43" t="s">
        <v>19835</v>
      </c>
      <c r="V16" s="43" t="s">
        <v>19836</v>
      </c>
      <c r="W16" s="43" t="s">
        <v>9471</v>
      </c>
      <c r="X16" s="43" t="s">
        <v>7654</v>
      </c>
    </row>
    <row r="17" spans="1:24" x14ac:dyDescent="0.25">
      <c r="A17" s="39" t="s">
        <v>49</v>
      </c>
      <c r="B17" s="39"/>
      <c r="C17" s="40">
        <f>SUMIFS(SYS_DB!$E:$E, SYS_DB!$D:$D, $A17, SYS_DB!$A:$A, $C$1)</f>
        <v>57</v>
      </c>
      <c r="D17" s="40">
        <f>SUMIFS(SYS_DB!$E:$E, SYS_DB!$C:$C, D$16, SYS_DB!$D:$D, $A17, SYS_DB!$A:$A, $C$1)</f>
        <v>40</v>
      </c>
      <c r="E17" s="40">
        <f>SUMIFS(SYS_DB!$E:$E, SYS_DB!$C:$C, E$16, SYS_DB!$D:$D, $A17, SYS_DB!$A:$A, $C$1)</f>
        <v>0</v>
      </c>
      <c r="F17" s="40">
        <f>SUMIFS(SYS_DB!$E:$E, SYS_DB!$C:$C, F$16, SYS_DB!$D:$D, $A17, SYS_DB!$A:$A, $C$1)</f>
        <v>14</v>
      </c>
      <c r="G17" s="40">
        <f>SUMIFS(SYS_DB!$E:$E, SYS_DB!$C:$C, G$16, SYS_DB!$D:$D, $A17, SYS_DB!$A:$A, $C$1)</f>
        <v>0</v>
      </c>
      <c r="H17" s="40">
        <f>SUMIFS(SYS_DB!$E:$E, SYS_DB!$C:$C, H$16, SYS_DB!$D:$D, $A17, SYS_DB!$A:$A, $C$1)</f>
        <v>1</v>
      </c>
      <c r="I17" s="40">
        <f>SUMIFS(SYS_DB!$E:$E, SYS_DB!$C:$C, I$16, SYS_DB!$D:$D, $A17, SYS_DB!$A:$A, $C$1)</f>
        <v>0</v>
      </c>
      <c r="J17" s="40">
        <f>SUMIFS(SYS_DB!$E:$E, SYS_DB!$C:$C, J$16, SYS_DB!$D:$D, $A17, SYS_DB!$A:$A, $C$1)</f>
        <v>0</v>
      </c>
      <c r="K17" s="40">
        <f>SUMIFS(SYS_DB!$E:$E, SYS_DB!$C:$C, K$16, SYS_DB!$D:$D, $A17, SYS_DB!$A:$A, $C$1)</f>
        <v>1</v>
      </c>
      <c r="L17" s="40">
        <f>SUMIFS(SYS_DB!$E:$E, SYS_DB!$C:$C, L$16, SYS_DB!$D:$D, $A17, SYS_DB!$A:$A, $C$1)</f>
        <v>0</v>
      </c>
      <c r="M17" s="40">
        <f>SUMIFS(SYS_DB!$E:$E, SYS_DB!$C:$C, M$16, SYS_DB!$D:$D, $A17, SYS_DB!$A:$A, $C$1)</f>
        <v>0</v>
      </c>
      <c r="N17" s="40">
        <f>SUMIFS(SYS_DB!$E:$E, SYS_DB!$C:$C, N$16, SYS_DB!$D:$D, $A17, SYS_DB!$A:$A, $C$1)</f>
        <v>0</v>
      </c>
      <c r="O17" s="40">
        <f>SUMIFS(SYS_DB!$E:$E, SYS_DB!$C:$C, O$16, SYS_DB!$D:$D, $A17, SYS_DB!$A:$A, $C$1)</f>
        <v>1</v>
      </c>
      <c r="P17" s="40">
        <f>SUMIFS(SYS_DB!$E:$E, SYS_DB!$C:$C, P$16, SYS_DB!$D:$D, $A17, SYS_DB!$A:$A, $C$1)</f>
        <v>0</v>
      </c>
      <c r="Q17" s="40">
        <f>SUMIFS(SYS_DB!$E:$E, SYS_DB!$C:$C, Q$16, SYS_DB!$D:$D, $A17, SYS_DB!$A:$A, $C$1)</f>
        <v>0</v>
      </c>
      <c r="R17" s="40">
        <f>SUMIFS(SYS_DB!$E:$E, SYS_DB!$C:$C, R$16, SYS_DB!$D:$D, $A17, SYS_DB!$A:$A, $C$1)</f>
        <v>0</v>
      </c>
      <c r="S17" s="40">
        <f>SUMIFS(SYS_DB!$E:$E, SYS_DB!$C:$C, S$16, SYS_DB!$D:$D, $A17, SYS_DB!$A:$A, $C$1)</f>
        <v>0</v>
      </c>
      <c r="T17" s="40">
        <f>SUMIFS(SYS_DB!$E:$E, SYS_DB!$C:$C, T$16, SYS_DB!$D:$D, $A17, SYS_DB!$A:$A, $C$1)</f>
        <v>0</v>
      </c>
      <c r="U17" s="40">
        <f>SUMIFS(SYS_DB!$E:$E, SYS_DB!$C:$C, U$16, SYS_DB!$D:$D, $A17, SYS_DB!$A:$A, $C$1)</f>
        <v>0</v>
      </c>
      <c r="V17" s="40">
        <f>SUMIFS(SYS_DB!$E:$E, SYS_DB!$C:$C, V$16, SYS_DB!$D:$D, $A17, SYS_DB!$A:$A, $C$1)</f>
        <v>0</v>
      </c>
      <c r="W17" s="40">
        <f>SUMIFS(SYS_DB!$E:$E, SYS_DB!$C:$C, W$16, SYS_DB!$D:$D, $A17, SYS_DB!$A:$A, $C$1)</f>
        <v>0</v>
      </c>
      <c r="X17" s="40">
        <f>SUMIFS(SYS_DB!$E:$E, SYS_DB!$C:$C, X$16, SYS_DB!$D:$D, $A17, SYS_DB!$A:$A, $C$1)</f>
        <v>0</v>
      </c>
    </row>
    <row r="18" spans="1:24" x14ac:dyDescent="0.25">
      <c r="A18" s="39" t="s">
        <v>36</v>
      </c>
      <c r="B18" s="39"/>
      <c r="C18" s="40">
        <f>SUMIFS(SYS_DB!$E:$E, SYS_DB!$D:$D, $A18, SYS_DB!$A:$A, $C$1)</f>
        <v>339</v>
      </c>
      <c r="D18" s="40">
        <f>SUMIFS(SYS_DB!$E:$E, SYS_DB!$C:$C, D$16, SYS_DB!$D:$D, $A18, SYS_DB!$A:$A, $C$1)</f>
        <v>191</v>
      </c>
      <c r="E18" s="40">
        <f>SUMIFS(SYS_DB!$E:$E, SYS_DB!$C:$C, E$16, SYS_DB!$D:$D, $A18, SYS_DB!$A:$A, $C$1)</f>
        <v>41</v>
      </c>
      <c r="F18" s="40">
        <f>SUMIFS(SYS_DB!$E:$E, SYS_DB!$C:$C, F$16, SYS_DB!$D:$D, $A18, SYS_DB!$A:$A, $C$1)</f>
        <v>44</v>
      </c>
      <c r="G18" s="40">
        <f>SUMIFS(SYS_DB!$E:$E, SYS_DB!$C:$C, G$16, SYS_DB!$D:$D, $A18, SYS_DB!$A:$A, $C$1)</f>
        <v>11</v>
      </c>
      <c r="H18" s="40">
        <f>SUMIFS(SYS_DB!$E:$E, SYS_DB!$C:$C, H$16, SYS_DB!$D:$D, $A18, SYS_DB!$A:$A, $C$1)</f>
        <v>42</v>
      </c>
      <c r="I18" s="40">
        <f>SUMIFS(SYS_DB!$E:$E, SYS_DB!$C:$C, I$16, SYS_DB!$D:$D, $A18, SYS_DB!$A:$A, $C$1)</f>
        <v>4</v>
      </c>
      <c r="J18" s="40">
        <f>SUMIFS(SYS_DB!$E:$E, SYS_DB!$C:$C, J$16, SYS_DB!$D:$D, $A18, SYS_DB!$A:$A, $C$1)</f>
        <v>0</v>
      </c>
      <c r="K18" s="40">
        <f>SUMIFS(SYS_DB!$E:$E, SYS_DB!$C:$C, K$16, SYS_DB!$D:$D, $A18, SYS_DB!$A:$A, $C$1)</f>
        <v>0</v>
      </c>
      <c r="L18" s="40">
        <f>SUMIFS(SYS_DB!$E:$E, SYS_DB!$C:$C, L$16, SYS_DB!$D:$D, $A18, SYS_DB!$A:$A, $C$1)</f>
        <v>5</v>
      </c>
      <c r="M18" s="40">
        <f>SUMIFS(SYS_DB!$E:$E, SYS_DB!$C:$C, M$16, SYS_DB!$D:$D, $A18, SYS_DB!$A:$A, $C$1)</f>
        <v>0</v>
      </c>
      <c r="N18" s="40">
        <f>SUMIFS(SYS_DB!$E:$E, SYS_DB!$C:$C, N$16, SYS_DB!$D:$D, $A18, SYS_DB!$A:$A, $C$1)</f>
        <v>0</v>
      </c>
      <c r="O18" s="40">
        <f>SUMIFS(SYS_DB!$E:$E, SYS_DB!$C:$C, O$16, SYS_DB!$D:$D, $A18, SYS_DB!$A:$A, $C$1)</f>
        <v>0</v>
      </c>
      <c r="P18" s="40">
        <f>SUMIFS(SYS_DB!$E:$E, SYS_DB!$C:$C, P$16, SYS_DB!$D:$D, $A18, SYS_DB!$A:$A, $C$1)</f>
        <v>1</v>
      </c>
      <c r="Q18" s="40">
        <f>SUMIFS(SYS_DB!$E:$E, SYS_DB!$C:$C, Q$16, SYS_DB!$D:$D, $A18, SYS_DB!$A:$A, $C$1)</f>
        <v>0</v>
      </c>
      <c r="R18" s="40">
        <f>SUMIFS(SYS_DB!$E:$E, SYS_DB!$C:$C, R$16, SYS_DB!$D:$D, $A18, SYS_DB!$A:$A, $C$1)</f>
        <v>0</v>
      </c>
      <c r="S18" s="40">
        <f>SUMIFS(SYS_DB!$E:$E, SYS_DB!$C:$C, S$16, SYS_DB!$D:$D, $A18, SYS_DB!$A:$A, $C$1)</f>
        <v>0</v>
      </c>
      <c r="T18" s="40">
        <f>SUMIFS(SYS_DB!$E:$E, SYS_DB!$C:$C, T$16, SYS_DB!$D:$D, $A18, SYS_DB!$A:$A, $C$1)</f>
        <v>0</v>
      </c>
      <c r="U18" s="40">
        <f>SUMIFS(SYS_DB!$E:$E, SYS_DB!$C:$C, U$16, SYS_DB!$D:$D, $A18, SYS_DB!$A:$A, $C$1)</f>
        <v>0</v>
      </c>
      <c r="V18" s="40">
        <f>SUMIFS(SYS_DB!$E:$E, SYS_DB!$C:$C, V$16, SYS_DB!$D:$D, $A18, SYS_DB!$A:$A, $C$1)</f>
        <v>0</v>
      </c>
      <c r="W18" s="40">
        <f>SUMIFS(SYS_DB!$E:$E, SYS_DB!$C:$C, W$16, SYS_DB!$D:$D, $A18, SYS_DB!$A:$A, $C$1)</f>
        <v>0</v>
      </c>
      <c r="X18" s="40">
        <f>SUMIFS(SYS_DB!$E:$E, SYS_DB!$C:$C, X$16, SYS_DB!$D:$D, $A18, SYS_DB!$A:$A, $C$1)</f>
        <v>0</v>
      </c>
    </row>
    <row r="19" spans="1:24" x14ac:dyDescent="0.25">
      <c r="A19" s="39" t="s">
        <v>136</v>
      </c>
      <c r="B19" s="39"/>
      <c r="C19" s="40">
        <f>SUMIFS(SYS_DB!$E:$E, SYS_DB!$D:$D, $A19, SYS_DB!$A:$A, $C$1)</f>
        <v>16</v>
      </c>
      <c r="D19" s="40">
        <f>SUMIFS(SYS_DB!$E:$E, SYS_DB!$C:$C, D$16, SYS_DB!$D:$D, $A19, SYS_DB!$A:$A, $C$1)</f>
        <v>5</v>
      </c>
      <c r="E19" s="40">
        <f>SUMIFS(SYS_DB!$E:$E, SYS_DB!$C:$C, E$16, SYS_DB!$D:$D, $A19, SYS_DB!$A:$A, $C$1)</f>
        <v>1</v>
      </c>
      <c r="F19" s="40">
        <f>SUMIFS(SYS_DB!$E:$E, SYS_DB!$C:$C, F$16, SYS_DB!$D:$D, $A19, SYS_DB!$A:$A, $C$1)</f>
        <v>3</v>
      </c>
      <c r="G19" s="40">
        <f>SUMIFS(SYS_DB!$E:$E, SYS_DB!$C:$C, G$16, SYS_DB!$D:$D, $A19, SYS_DB!$A:$A, $C$1)</f>
        <v>0</v>
      </c>
      <c r="H19" s="40">
        <f>SUMIFS(SYS_DB!$E:$E, SYS_DB!$C:$C, H$16, SYS_DB!$D:$D, $A19, SYS_DB!$A:$A, $C$1)</f>
        <v>1</v>
      </c>
      <c r="I19" s="40">
        <f>SUMIFS(SYS_DB!$E:$E, SYS_DB!$C:$C, I$16, SYS_DB!$D:$D, $A19, SYS_DB!$A:$A, $C$1)</f>
        <v>1</v>
      </c>
      <c r="J19" s="40">
        <f>SUMIFS(SYS_DB!$E:$E, SYS_DB!$C:$C, J$16, SYS_DB!$D:$D, $A19, SYS_DB!$A:$A, $C$1)</f>
        <v>1</v>
      </c>
      <c r="K19" s="40">
        <f>SUMIFS(SYS_DB!$E:$E, SYS_DB!$C:$C, K$16, SYS_DB!$D:$D, $A19, SYS_DB!$A:$A, $C$1)</f>
        <v>1</v>
      </c>
      <c r="L19" s="40">
        <f>SUMIFS(SYS_DB!$E:$E, SYS_DB!$C:$C, L$16, SYS_DB!$D:$D, $A19, SYS_DB!$A:$A, $C$1)</f>
        <v>1</v>
      </c>
      <c r="M19" s="40">
        <f>SUMIFS(SYS_DB!$E:$E, SYS_DB!$C:$C, M$16, SYS_DB!$D:$D, $A19, SYS_DB!$A:$A, $C$1)</f>
        <v>1</v>
      </c>
      <c r="N19" s="40">
        <f>SUMIFS(SYS_DB!$E:$E, SYS_DB!$C:$C, N$16, SYS_DB!$D:$D, $A19, SYS_DB!$A:$A, $C$1)</f>
        <v>1</v>
      </c>
      <c r="O19" s="40">
        <f>SUMIFS(SYS_DB!$E:$E, SYS_DB!$C:$C, O$16, SYS_DB!$D:$D, $A19, SYS_DB!$A:$A, $C$1)</f>
        <v>0</v>
      </c>
      <c r="P19" s="40">
        <f>SUMIFS(SYS_DB!$E:$E, SYS_DB!$C:$C, P$16, SYS_DB!$D:$D, $A19, SYS_DB!$A:$A, $C$1)</f>
        <v>0</v>
      </c>
      <c r="Q19" s="40">
        <f>SUMIFS(SYS_DB!$E:$E, SYS_DB!$C:$C, Q$16, SYS_DB!$D:$D, $A19, SYS_DB!$A:$A, $C$1)</f>
        <v>0</v>
      </c>
      <c r="R19" s="40">
        <f>SUMIFS(SYS_DB!$E:$E, SYS_DB!$C:$C, R$16, SYS_DB!$D:$D, $A19, SYS_DB!$A:$A, $C$1)</f>
        <v>0</v>
      </c>
      <c r="S19" s="40">
        <f>SUMIFS(SYS_DB!$E:$E, SYS_DB!$C:$C, S$16, SYS_DB!$D:$D, $A19, SYS_DB!$A:$A, $C$1)</f>
        <v>0</v>
      </c>
      <c r="T19" s="40">
        <f>SUMIFS(SYS_DB!$E:$E, SYS_DB!$C:$C, T$16, SYS_DB!$D:$D, $A19, SYS_DB!$A:$A, $C$1)</f>
        <v>0</v>
      </c>
      <c r="U19" s="40">
        <f>SUMIFS(SYS_DB!$E:$E, SYS_DB!$C:$C, U$16, SYS_DB!$D:$D, $A19, SYS_DB!$A:$A, $C$1)</f>
        <v>0</v>
      </c>
      <c r="V19" s="40">
        <f>SUMIFS(SYS_DB!$E:$E, SYS_DB!$C:$C, V$16, SYS_DB!$D:$D, $A19, SYS_DB!$A:$A, $C$1)</f>
        <v>0</v>
      </c>
      <c r="W19" s="40">
        <f>SUMIFS(SYS_DB!$E:$E, SYS_DB!$C:$C, W$16, SYS_DB!$D:$D, $A19, SYS_DB!$A:$A, $C$1)</f>
        <v>0</v>
      </c>
      <c r="X19" s="40">
        <f>SUMIFS(SYS_DB!$E:$E, SYS_DB!$C:$C, X$16, SYS_DB!$D:$D, $A19, SYS_DB!$A:$A, $C$1)</f>
        <v>0</v>
      </c>
    </row>
    <row r="20" spans="1:24" x14ac:dyDescent="0.25">
      <c r="A20" s="39" t="s">
        <v>181</v>
      </c>
      <c r="B20" s="39"/>
      <c r="C20" s="40">
        <f>SUMIFS(SYS_DB!$E:$E, SYS_DB!$D:$D, $A20, SYS_DB!$A:$A, $C$1)</f>
        <v>44</v>
      </c>
      <c r="D20" s="40">
        <f>SUMIFS(SYS_DB!$E:$E, SYS_DB!$C:$C, D$16, SYS_DB!$D:$D, $A20, SYS_DB!$A:$A, $C$1)</f>
        <v>35</v>
      </c>
      <c r="E20" s="40">
        <f>SUMIFS(SYS_DB!$E:$E, SYS_DB!$C:$C, E$16, SYS_DB!$D:$D, $A20, SYS_DB!$A:$A, $C$1)</f>
        <v>0</v>
      </c>
      <c r="F20" s="40">
        <f>SUMIFS(SYS_DB!$E:$E, SYS_DB!$C:$C, F$16, SYS_DB!$D:$D, $A20, SYS_DB!$A:$A, $C$1)</f>
        <v>3</v>
      </c>
      <c r="G20" s="40">
        <f>SUMIFS(SYS_DB!$E:$E, SYS_DB!$C:$C, G$16, SYS_DB!$D:$D, $A20, SYS_DB!$A:$A, $C$1)</f>
        <v>0</v>
      </c>
      <c r="H20" s="40">
        <f>SUMIFS(SYS_DB!$E:$E, SYS_DB!$C:$C, H$16, SYS_DB!$D:$D, $A20, SYS_DB!$A:$A, $C$1)</f>
        <v>0</v>
      </c>
      <c r="I20" s="40">
        <f>SUMIFS(SYS_DB!$E:$E, SYS_DB!$C:$C, I$16, SYS_DB!$D:$D, $A20, SYS_DB!$A:$A, $C$1)</f>
        <v>0</v>
      </c>
      <c r="J20" s="40">
        <f>SUMIFS(SYS_DB!$E:$E, SYS_DB!$C:$C, J$16, SYS_DB!$D:$D, $A20, SYS_DB!$A:$A, $C$1)</f>
        <v>1</v>
      </c>
      <c r="K20" s="40">
        <f>SUMIFS(SYS_DB!$E:$E, SYS_DB!$C:$C, K$16, SYS_DB!$D:$D, $A20, SYS_DB!$A:$A, $C$1)</f>
        <v>0</v>
      </c>
      <c r="L20" s="40">
        <f>SUMIFS(SYS_DB!$E:$E, SYS_DB!$C:$C, L$16, SYS_DB!$D:$D, $A20, SYS_DB!$A:$A, $C$1)</f>
        <v>0</v>
      </c>
      <c r="M20" s="40">
        <f>SUMIFS(SYS_DB!$E:$E, SYS_DB!$C:$C, M$16, SYS_DB!$D:$D, $A20, SYS_DB!$A:$A, $C$1)</f>
        <v>0</v>
      </c>
      <c r="N20" s="40">
        <f>SUMIFS(SYS_DB!$E:$E, SYS_DB!$C:$C, N$16, SYS_DB!$D:$D, $A20, SYS_DB!$A:$A, $C$1)</f>
        <v>0</v>
      </c>
      <c r="O20" s="40">
        <f>SUMIFS(SYS_DB!$E:$E, SYS_DB!$C:$C, O$16, SYS_DB!$D:$D, $A20, SYS_DB!$A:$A, $C$1)</f>
        <v>4</v>
      </c>
      <c r="P20" s="40">
        <f>SUMIFS(SYS_DB!$E:$E, SYS_DB!$C:$C, P$16, SYS_DB!$D:$D, $A20, SYS_DB!$A:$A, $C$1)</f>
        <v>0</v>
      </c>
      <c r="Q20" s="40">
        <f>SUMIFS(SYS_DB!$E:$E, SYS_DB!$C:$C, Q$16, SYS_DB!$D:$D, $A20, SYS_DB!$A:$A, $C$1)</f>
        <v>0</v>
      </c>
      <c r="R20" s="40">
        <f>SUMIFS(SYS_DB!$E:$E, SYS_DB!$C:$C, R$16, SYS_DB!$D:$D, $A20, SYS_DB!$A:$A, $C$1)</f>
        <v>0</v>
      </c>
      <c r="S20" s="40">
        <f>SUMIFS(SYS_DB!$E:$E, SYS_DB!$C:$C, S$16, SYS_DB!$D:$D, $A20, SYS_DB!$A:$A, $C$1)</f>
        <v>0</v>
      </c>
      <c r="T20" s="40">
        <f>SUMIFS(SYS_DB!$E:$E, SYS_DB!$C:$C, T$16, SYS_DB!$D:$D, $A20, SYS_DB!$A:$A, $C$1)</f>
        <v>1</v>
      </c>
      <c r="U20" s="40">
        <f>SUMIFS(SYS_DB!$E:$E, SYS_DB!$C:$C, U$16, SYS_DB!$D:$D, $A20, SYS_DB!$A:$A, $C$1)</f>
        <v>0</v>
      </c>
      <c r="V20" s="40">
        <f>SUMIFS(SYS_DB!$E:$E, SYS_DB!$C:$C, V$16, SYS_DB!$D:$D, $A20, SYS_DB!$A:$A, $C$1)</f>
        <v>0</v>
      </c>
      <c r="W20" s="40">
        <f>SUMIFS(SYS_DB!$E:$E, SYS_DB!$C:$C, W$16, SYS_DB!$D:$D, $A20, SYS_DB!$A:$A, $C$1)</f>
        <v>0</v>
      </c>
      <c r="X20" s="40">
        <f>SUMIFS(SYS_DB!$E:$E, SYS_DB!$C:$C, X$16, SYS_DB!$D:$D, $A20, SYS_DB!$A:$A, $C$1)</f>
        <v>0</v>
      </c>
    </row>
    <row r="21" spans="1:24" x14ac:dyDescent="0.25">
      <c r="A21" s="39" t="s">
        <v>189</v>
      </c>
      <c r="B21" s="39"/>
      <c r="C21" s="40">
        <f>SUMIFS(SYS_DB!$E:$E, SYS_DB!$D:$D, $A21, SYS_DB!$A:$A, $C$1)</f>
        <v>13</v>
      </c>
      <c r="D21" s="40">
        <f>SUMIFS(SYS_DB!$E:$E, SYS_DB!$C:$C, D$16, SYS_DB!$D:$D, $A21, SYS_DB!$A:$A, $C$1)</f>
        <v>10</v>
      </c>
      <c r="E21" s="40">
        <f>SUMIFS(SYS_DB!$E:$E, SYS_DB!$C:$C, E$16, SYS_DB!$D:$D, $A21, SYS_DB!$A:$A, $C$1)</f>
        <v>0</v>
      </c>
      <c r="F21" s="40">
        <f>SUMIFS(SYS_DB!$E:$E, SYS_DB!$C:$C, F$16, SYS_DB!$D:$D, $A21, SYS_DB!$A:$A, $C$1)</f>
        <v>1</v>
      </c>
      <c r="G21" s="40">
        <f>SUMIFS(SYS_DB!$E:$E, SYS_DB!$C:$C, G$16, SYS_DB!$D:$D, $A21, SYS_DB!$A:$A, $C$1)</f>
        <v>1</v>
      </c>
      <c r="H21" s="40">
        <f>SUMIFS(SYS_DB!$E:$E, SYS_DB!$C:$C, H$16, SYS_DB!$D:$D, $A21, SYS_DB!$A:$A, $C$1)</f>
        <v>1</v>
      </c>
      <c r="I21" s="40">
        <f>SUMIFS(SYS_DB!$E:$E, SYS_DB!$C:$C, I$16, SYS_DB!$D:$D, $A21, SYS_DB!$A:$A, $C$1)</f>
        <v>0</v>
      </c>
      <c r="J21" s="40">
        <f>SUMIFS(SYS_DB!$E:$E, SYS_DB!$C:$C, J$16, SYS_DB!$D:$D, $A21, SYS_DB!$A:$A, $C$1)</f>
        <v>0</v>
      </c>
      <c r="K21" s="40">
        <f>SUMIFS(SYS_DB!$E:$E, SYS_DB!$C:$C, K$16, SYS_DB!$D:$D, $A21, SYS_DB!$A:$A, $C$1)</f>
        <v>0</v>
      </c>
      <c r="L21" s="40">
        <f>SUMIFS(SYS_DB!$E:$E, SYS_DB!$C:$C, L$16, SYS_DB!$D:$D, $A21, SYS_DB!$A:$A, $C$1)</f>
        <v>0</v>
      </c>
      <c r="M21" s="40">
        <f>SUMIFS(SYS_DB!$E:$E, SYS_DB!$C:$C, M$16, SYS_DB!$D:$D, $A21, SYS_DB!$A:$A, $C$1)</f>
        <v>0</v>
      </c>
      <c r="N21" s="40">
        <f>SUMIFS(SYS_DB!$E:$E, SYS_DB!$C:$C, N$16, SYS_DB!$D:$D, $A21, SYS_DB!$A:$A, $C$1)</f>
        <v>0</v>
      </c>
      <c r="O21" s="40">
        <f>SUMIFS(SYS_DB!$E:$E, SYS_DB!$C:$C, O$16, SYS_DB!$D:$D, $A21, SYS_DB!$A:$A, $C$1)</f>
        <v>0</v>
      </c>
      <c r="P21" s="40">
        <f>SUMIFS(SYS_DB!$E:$E, SYS_DB!$C:$C, P$16, SYS_DB!$D:$D, $A21, SYS_DB!$A:$A, $C$1)</f>
        <v>0</v>
      </c>
      <c r="Q21" s="40">
        <f>SUMIFS(SYS_DB!$E:$E, SYS_DB!$C:$C, Q$16, SYS_DB!$D:$D, $A21, SYS_DB!$A:$A, $C$1)</f>
        <v>0</v>
      </c>
      <c r="R21" s="40">
        <f>SUMIFS(SYS_DB!$E:$E, SYS_DB!$C:$C, R$16, SYS_DB!$D:$D, $A21, SYS_DB!$A:$A, $C$1)</f>
        <v>0</v>
      </c>
      <c r="S21" s="40">
        <f>SUMIFS(SYS_DB!$E:$E, SYS_DB!$C:$C, S$16, SYS_DB!$D:$D, $A21, SYS_DB!$A:$A, $C$1)</f>
        <v>0</v>
      </c>
      <c r="T21" s="40">
        <f>SUMIFS(SYS_DB!$E:$E, SYS_DB!$C:$C, T$16, SYS_DB!$D:$D, $A21, SYS_DB!$A:$A, $C$1)</f>
        <v>0</v>
      </c>
      <c r="U21" s="40">
        <f>SUMIFS(SYS_DB!$E:$E, SYS_DB!$C:$C, U$16, SYS_DB!$D:$D, $A21, SYS_DB!$A:$A, $C$1)</f>
        <v>0</v>
      </c>
      <c r="V21" s="40">
        <f>SUMIFS(SYS_DB!$E:$E, SYS_DB!$C:$C, V$16, SYS_DB!$D:$D, $A21, SYS_DB!$A:$A, $C$1)</f>
        <v>0</v>
      </c>
      <c r="W21" s="40">
        <f>SUMIFS(SYS_DB!$E:$E, SYS_DB!$C:$C, W$16, SYS_DB!$D:$D, $A21, SYS_DB!$A:$A, $C$1)</f>
        <v>0</v>
      </c>
      <c r="X21" s="40">
        <f>SUMIFS(SYS_DB!$E:$E, SYS_DB!$C:$C, X$16, SYS_DB!$D:$D, $A21, SYS_DB!$A:$A, $C$1)</f>
        <v>0</v>
      </c>
    </row>
    <row r="22" spans="1:24" x14ac:dyDescent="0.25">
      <c r="A22" s="39" t="s">
        <v>370</v>
      </c>
      <c r="B22" s="39"/>
      <c r="C22" s="40">
        <f>SUMIFS(SYS_DB!$E:$E, SYS_DB!$D:$D, $A22, SYS_DB!$A:$A, $C$1)</f>
        <v>13</v>
      </c>
      <c r="D22" s="40">
        <f>SUMIFS(SYS_DB!$E:$E, SYS_DB!$C:$C, D$16, SYS_DB!$D:$D, $A22, SYS_DB!$A:$A, $C$1)</f>
        <v>0</v>
      </c>
      <c r="E22" s="40">
        <f>SUMIFS(SYS_DB!$E:$E, SYS_DB!$C:$C, E$16, SYS_DB!$D:$D, $A22, SYS_DB!$A:$A, $C$1)</f>
        <v>0</v>
      </c>
      <c r="F22" s="40">
        <f>SUMIFS(SYS_DB!$E:$E, SYS_DB!$C:$C, F$16, SYS_DB!$D:$D, $A22, SYS_DB!$A:$A, $C$1)</f>
        <v>13</v>
      </c>
      <c r="G22" s="40">
        <f>SUMIFS(SYS_DB!$E:$E, SYS_DB!$C:$C, G$16, SYS_DB!$D:$D, $A22, SYS_DB!$A:$A, $C$1)</f>
        <v>0</v>
      </c>
      <c r="H22" s="40">
        <f>SUMIFS(SYS_DB!$E:$E, SYS_DB!$C:$C, H$16, SYS_DB!$D:$D, $A22, SYS_DB!$A:$A, $C$1)</f>
        <v>0</v>
      </c>
      <c r="I22" s="40">
        <f>SUMIFS(SYS_DB!$E:$E, SYS_DB!$C:$C, I$16, SYS_DB!$D:$D, $A22, SYS_DB!$A:$A, $C$1)</f>
        <v>0</v>
      </c>
      <c r="J22" s="40">
        <f>SUMIFS(SYS_DB!$E:$E, SYS_DB!$C:$C, J$16, SYS_DB!$D:$D, $A22, SYS_DB!$A:$A, $C$1)</f>
        <v>0</v>
      </c>
      <c r="K22" s="40">
        <f>SUMIFS(SYS_DB!$E:$E, SYS_DB!$C:$C, K$16, SYS_DB!$D:$D, $A22, SYS_DB!$A:$A, $C$1)</f>
        <v>0</v>
      </c>
      <c r="L22" s="40">
        <f>SUMIFS(SYS_DB!$E:$E, SYS_DB!$C:$C, L$16, SYS_DB!$D:$D, $A22, SYS_DB!$A:$A, $C$1)</f>
        <v>0</v>
      </c>
      <c r="M22" s="40">
        <f>SUMIFS(SYS_DB!$E:$E, SYS_DB!$C:$C, M$16, SYS_DB!$D:$D, $A22, SYS_DB!$A:$A, $C$1)</f>
        <v>0</v>
      </c>
      <c r="N22" s="40">
        <f>SUMIFS(SYS_DB!$E:$E, SYS_DB!$C:$C, N$16, SYS_DB!$D:$D, $A22, SYS_DB!$A:$A, $C$1)</f>
        <v>0</v>
      </c>
      <c r="O22" s="40">
        <f>SUMIFS(SYS_DB!$E:$E, SYS_DB!$C:$C, O$16, SYS_DB!$D:$D, $A22, SYS_DB!$A:$A, $C$1)</f>
        <v>0</v>
      </c>
      <c r="P22" s="40">
        <f>SUMIFS(SYS_DB!$E:$E, SYS_DB!$C:$C, P$16, SYS_DB!$D:$D, $A22, SYS_DB!$A:$A, $C$1)</f>
        <v>0</v>
      </c>
      <c r="Q22" s="40">
        <f>SUMIFS(SYS_DB!$E:$E, SYS_DB!$C:$C, Q$16, SYS_DB!$D:$D, $A22, SYS_DB!$A:$A, $C$1)</f>
        <v>0</v>
      </c>
      <c r="R22" s="40">
        <f>SUMIFS(SYS_DB!$E:$E, SYS_DB!$C:$C, R$16, SYS_DB!$D:$D, $A22, SYS_DB!$A:$A, $C$1)</f>
        <v>0</v>
      </c>
      <c r="S22" s="40">
        <f>SUMIFS(SYS_DB!$E:$E, SYS_DB!$C:$C, S$16, SYS_DB!$D:$D, $A22, SYS_DB!$A:$A, $C$1)</f>
        <v>0</v>
      </c>
      <c r="T22" s="40">
        <f>SUMIFS(SYS_DB!$E:$E, SYS_DB!$C:$C, T$16, SYS_DB!$D:$D, $A22, SYS_DB!$A:$A, $C$1)</f>
        <v>0</v>
      </c>
      <c r="U22" s="40">
        <f>SUMIFS(SYS_DB!$E:$E, SYS_DB!$C:$C, U$16, SYS_DB!$D:$D, $A22, SYS_DB!$A:$A, $C$1)</f>
        <v>0</v>
      </c>
      <c r="V22" s="40">
        <f>SUMIFS(SYS_DB!$E:$E, SYS_DB!$C:$C, V$16, SYS_DB!$D:$D, $A22, SYS_DB!$A:$A, $C$1)</f>
        <v>0</v>
      </c>
      <c r="W22" s="40">
        <f>SUMIFS(SYS_DB!$E:$E, SYS_DB!$C:$C, W$16, SYS_DB!$D:$D, $A22, SYS_DB!$A:$A, $C$1)</f>
        <v>0</v>
      </c>
      <c r="X22" s="40">
        <f>SUMIFS(SYS_DB!$E:$E, SYS_DB!$C:$C, X$16, SYS_DB!$D:$D, $A22, SYS_DB!$A:$A, $C$1)</f>
        <v>0</v>
      </c>
    </row>
    <row r="23" spans="1:24" x14ac:dyDescent="0.25">
      <c r="A23" s="45" t="s">
        <v>19894</v>
      </c>
      <c r="B23" s="45"/>
      <c r="C23" s="46">
        <f>SUM(C17:C22)</f>
        <v>482</v>
      </c>
      <c r="D23" s="46">
        <f>SUM(D17:D22)</f>
        <v>281</v>
      </c>
      <c r="E23" s="46">
        <f>SUM(E17:E22)</f>
        <v>42</v>
      </c>
      <c r="F23" s="46">
        <f>SUM(F17:F22)</f>
        <v>78</v>
      </c>
      <c r="G23" s="46">
        <f>SUM(G17:G22)</f>
        <v>12</v>
      </c>
      <c r="H23" s="46">
        <f>SUM(H17:H22)</f>
        <v>45</v>
      </c>
      <c r="I23" s="46">
        <f>SUM(I17:I22)</f>
        <v>5</v>
      </c>
      <c r="J23" s="46">
        <f>SUM(J17:J22)</f>
        <v>2</v>
      </c>
      <c r="K23" s="46">
        <f>SUM(K17:K22)</f>
        <v>2</v>
      </c>
      <c r="L23" s="46">
        <f>SUM(L17:L22)</f>
        <v>6</v>
      </c>
      <c r="M23" s="46">
        <f>SUM(M17:M22)</f>
        <v>1</v>
      </c>
      <c r="N23" s="46">
        <f>SUM(N17:N22)</f>
        <v>1</v>
      </c>
      <c r="O23" s="46">
        <f>SUM(O17:O22)</f>
        <v>5</v>
      </c>
      <c r="P23" s="46">
        <f>SUM(P17:P22)</f>
        <v>1</v>
      </c>
      <c r="Q23" s="46">
        <f>SUM(Q17:Q22)</f>
        <v>0</v>
      </c>
      <c r="R23" s="46">
        <f>SUM(R17:R22)</f>
        <v>0</v>
      </c>
      <c r="S23" s="46">
        <f>SUM(S17:S22)</f>
        <v>0</v>
      </c>
      <c r="T23" s="46">
        <f>SUM(T17:T22)</f>
        <v>1</v>
      </c>
      <c r="U23" s="46">
        <f>SUM(U17:U22)</f>
        <v>0</v>
      </c>
      <c r="V23" s="46">
        <f>SUM(V17:V22)</f>
        <v>0</v>
      </c>
      <c r="W23" s="46">
        <f>SUM(W17:W22)</f>
        <v>0</v>
      </c>
      <c r="X23" s="46">
        <f>SUM(X17:X22)</f>
        <v>0</v>
      </c>
    </row>
    <row r="24" spans="1:24" x14ac:dyDescent="0.25">
      <c r="A24" s="47" t="s">
        <v>19895</v>
      </c>
      <c r="B24" s="47"/>
      <c r="C24" s="48">
        <v>1</v>
      </c>
      <c r="D24" s="48">
        <f>IF($C$23=0, 0, D23 / $C$23)</f>
        <v>0.58298755186721996</v>
      </c>
      <c r="E24" s="48">
        <f>IF($C$23=0, 0, E23 / $C$23)</f>
        <v>8.7136929460580909E-2</v>
      </c>
      <c r="F24" s="48">
        <f>IF($C$23=0, 0, F23 / $C$23)</f>
        <v>0.16182572614107885</v>
      </c>
      <c r="G24" s="48">
        <f>IF($C$23=0, 0, G23 / $C$23)</f>
        <v>2.4896265560165973E-2</v>
      </c>
      <c r="H24" s="48">
        <f>IF($C$23=0, 0, H23 / $C$23)</f>
        <v>9.3360995850622408E-2</v>
      </c>
      <c r="I24" s="48">
        <f>IF($C$23=0, 0, I23 / $C$23)</f>
        <v>1.0373443983402489E-2</v>
      </c>
      <c r="J24" s="48">
        <f>IF($C$23=0, 0, J23 / $C$23)</f>
        <v>4.1493775933609959E-3</v>
      </c>
      <c r="K24" s="48">
        <f>IF($C$23=0, 0, K23 / $C$23)</f>
        <v>4.1493775933609959E-3</v>
      </c>
      <c r="L24" s="48">
        <f>IF($C$23=0, 0, L23 / $C$23)</f>
        <v>1.2448132780082987E-2</v>
      </c>
      <c r="M24" s="48">
        <f>IF($C$23=0, 0, M23 / $C$23)</f>
        <v>2.0746887966804979E-3</v>
      </c>
      <c r="N24" s="48">
        <f>IF($C$23=0, 0, N23 / $C$23)</f>
        <v>2.0746887966804979E-3</v>
      </c>
      <c r="O24" s="48">
        <f>IF($C$23=0, 0, O23 / $C$23)</f>
        <v>1.0373443983402489E-2</v>
      </c>
      <c r="P24" s="48">
        <f>IF($C$23=0, 0, P23 / $C$23)</f>
        <v>2.0746887966804979E-3</v>
      </c>
      <c r="Q24" s="48">
        <f>IF($C$23=0, 0, Q23 / $C$23)</f>
        <v>0</v>
      </c>
      <c r="R24" s="48">
        <f>IF($C$23=0, 0, R23 / $C$23)</f>
        <v>0</v>
      </c>
      <c r="S24" s="48">
        <f>IF($C$23=0, 0, S23 / $C$23)</f>
        <v>0</v>
      </c>
      <c r="T24" s="48">
        <f>IF($C$23=0, 0, T23 / $C$23)</f>
        <v>2.0746887966804979E-3</v>
      </c>
      <c r="U24" s="48">
        <f>IF($C$23=0, 0, U23 / $C$23)</f>
        <v>0</v>
      </c>
      <c r="V24" s="48">
        <f>IF($C$23=0, 0, V23 / $C$23)</f>
        <v>0</v>
      </c>
      <c r="W24" s="48">
        <f>IF($C$23=0, 0, W23 / $C$23)</f>
        <v>0</v>
      </c>
      <c r="X24" s="48">
        <f>IF($C$23=0, 0, X23 / $C$23)</f>
        <v>0</v>
      </c>
    </row>
    <row r="26" spans="1:24" x14ac:dyDescent="0.25">
      <c r="A26" s="37" t="s">
        <v>19896</v>
      </c>
    </row>
    <row r="27" spans="1:24" x14ac:dyDescent="0.25">
      <c r="A27" s="43" t="s">
        <v>19862</v>
      </c>
      <c r="B27" s="43"/>
      <c r="C27" s="43" t="s">
        <v>19886</v>
      </c>
      <c r="D27" s="43" t="s">
        <v>19817</v>
      </c>
      <c r="E27" s="43" t="s">
        <v>19819</v>
      </c>
      <c r="F27" s="43" t="s">
        <v>19813</v>
      </c>
      <c r="G27" s="43" t="s">
        <v>19820</v>
      </c>
      <c r="H27" s="43" t="s">
        <v>19821</v>
      </c>
      <c r="I27" s="43" t="s">
        <v>19822</v>
      </c>
      <c r="J27" s="43" t="s">
        <v>19823</v>
      </c>
      <c r="K27" s="43" t="s">
        <v>19824</v>
      </c>
      <c r="L27" s="43" t="s">
        <v>8878</v>
      </c>
      <c r="M27" s="43" t="s">
        <v>19825</v>
      </c>
      <c r="N27" s="43" t="s">
        <v>19827</v>
      </c>
      <c r="O27" s="43" t="s">
        <v>19828</v>
      </c>
      <c r="P27" s="43" t="s">
        <v>19829</v>
      </c>
      <c r="Q27" s="43" t="s">
        <v>19830</v>
      </c>
      <c r="R27" s="43" t="s">
        <v>19831</v>
      </c>
      <c r="S27" s="43" t="s">
        <v>19832</v>
      </c>
      <c r="T27" s="43" t="s">
        <v>19833</v>
      </c>
      <c r="U27" s="43" t="s">
        <v>19835</v>
      </c>
      <c r="V27" s="43" t="s">
        <v>19836</v>
      </c>
      <c r="W27" s="43" t="s">
        <v>9471</v>
      </c>
      <c r="X27" s="43" t="s">
        <v>7654</v>
      </c>
    </row>
    <row r="28" spans="1:24" x14ac:dyDescent="0.25">
      <c r="A28" s="39" t="s">
        <v>49</v>
      </c>
      <c r="B28" s="39"/>
      <c r="C28" s="44">
        <f>IF(C$23=0, 0, C17 / C$23)</f>
        <v>0.11825726141078838</v>
      </c>
      <c r="D28" s="44">
        <f>IF(D23=0, 0, D17 / D23)</f>
        <v>0.14234875444839859</v>
      </c>
      <c r="E28" s="44">
        <f>IF(E23=0, 0, E17 / E23)</f>
        <v>0</v>
      </c>
      <c r="F28" s="44">
        <f>IF(F23=0, 0, F17 / F23)</f>
        <v>0.17948717948717949</v>
      </c>
      <c r="G28" s="44">
        <f>IF(G23=0, 0, G17 / G23)</f>
        <v>0</v>
      </c>
      <c r="H28" s="44">
        <f>IF(H23=0, 0, H17 / H23)</f>
        <v>2.2222222222222223E-2</v>
      </c>
      <c r="I28" s="44">
        <f>IF(I23=0, 0, I17 / I23)</f>
        <v>0</v>
      </c>
      <c r="J28" s="44">
        <f>IF(J23=0, 0, J17 / J23)</f>
        <v>0</v>
      </c>
      <c r="K28" s="44">
        <f>IF(K23=0, 0, K17 / K23)</f>
        <v>0.5</v>
      </c>
      <c r="L28" s="44">
        <f>IF(L23=0, 0, L17 / L23)</f>
        <v>0</v>
      </c>
      <c r="M28" s="44">
        <f>IF(M23=0, 0, M17 / M23)</f>
        <v>0</v>
      </c>
      <c r="N28" s="44">
        <f>IF(N23=0, 0, N17 / N23)</f>
        <v>0</v>
      </c>
      <c r="O28" s="44">
        <f>IF(O23=0, 0, O17 / O23)</f>
        <v>0.2</v>
      </c>
      <c r="P28" s="44">
        <f>IF(P23=0, 0, P17 / P23)</f>
        <v>0</v>
      </c>
      <c r="Q28" s="44">
        <f>IF(Q23=0, 0, Q17 / Q23)</f>
        <v>0</v>
      </c>
      <c r="R28" s="44">
        <f>IF(R23=0, 0, R17 / R23)</f>
        <v>0</v>
      </c>
      <c r="S28" s="44">
        <f>IF(S23=0, 0, S17 / S23)</f>
        <v>0</v>
      </c>
      <c r="T28" s="44">
        <f>IF(T23=0, 0, T17 / T23)</f>
        <v>0</v>
      </c>
      <c r="U28" s="44">
        <f>IF(U23=0, 0, U17 / U23)</f>
        <v>0</v>
      </c>
      <c r="V28" s="44">
        <f>IF(V23=0, 0, V17 / V23)</f>
        <v>0</v>
      </c>
      <c r="W28" s="44">
        <f>IF(W23=0, 0, W17 / W23)</f>
        <v>0</v>
      </c>
      <c r="X28" s="44">
        <f>IF(X23=0, 0, X17 / X23)</f>
        <v>0</v>
      </c>
    </row>
    <row r="29" spans="1:24" x14ac:dyDescent="0.25">
      <c r="A29" s="39" t="s">
        <v>36</v>
      </c>
      <c r="B29" s="39"/>
      <c r="C29" s="44">
        <f>IF(C$23=0, 0, C18 / C$23)</f>
        <v>0.70331950207468885</v>
      </c>
      <c r="D29" s="44">
        <f>IF(D23=0, 0, D18 / D23)</f>
        <v>0.67971530249110323</v>
      </c>
      <c r="E29" s="44">
        <f>IF(E23=0, 0, E18 / E23)</f>
        <v>0.97619047619047616</v>
      </c>
      <c r="F29" s="44">
        <f>IF(F23=0, 0, F18 / F23)</f>
        <v>0.5641025641025641</v>
      </c>
      <c r="G29" s="44">
        <f>IF(G23=0, 0, G18 / G23)</f>
        <v>0.91666666666666663</v>
      </c>
      <c r="H29" s="44">
        <f>IF(H23=0, 0, H18 / H23)</f>
        <v>0.93333333333333335</v>
      </c>
      <c r="I29" s="44">
        <f>IF(I23=0, 0, I18 / I23)</f>
        <v>0.8</v>
      </c>
      <c r="J29" s="44">
        <f>IF(J23=0, 0, J18 / J23)</f>
        <v>0</v>
      </c>
      <c r="K29" s="44">
        <f>IF(K23=0, 0, K18 / K23)</f>
        <v>0</v>
      </c>
      <c r="L29" s="44">
        <f>IF(L23=0, 0, L18 / L23)</f>
        <v>0.83333333333333337</v>
      </c>
      <c r="M29" s="44">
        <f>IF(M23=0, 0, M18 / M23)</f>
        <v>0</v>
      </c>
      <c r="N29" s="44">
        <f>IF(N23=0, 0, N18 / N23)</f>
        <v>0</v>
      </c>
      <c r="O29" s="44">
        <f>IF(O23=0, 0, O18 / O23)</f>
        <v>0</v>
      </c>
      <c r="P29" s="44">
        <f>IF(P23=0, 0, P18 / P23)</f>
        <v>1</v>
      </c>
      <c r="Q29" s="44">
        <f>IF(Q23=0, 0, Q18 / Q23)</f>
        <v>0</v>
      </c>
      <c r="R29" s="44">
        <f>IF(R23=0, 0, R18 / R23)</f>
        <v>0</v>
      </c>
      <c r="S29" s="44">
        <f>IF(S23=0, 0, S18 / S23)</f>
        <v>0</v>
      </c>
      <c r="T29" s="44">
        <f>IF(T23=0, 0, T18 / T23)</f>
        <v>0</v>
      </c>
      <c r="U29" s="44">
        <f>IF(U23=0, 0, U18 / U23)</f>
        <v>0</v>
      </c>
      <c r="V29" s="44">
        <f>IF(V23=0, 0, V18 / V23)</f>
        <v>0</v>
      </c>
      <c r="W29" s="44">
        <f>IF(W23=0, 0, W18 / W23)</f>
        <v>0</v>
      </c>
      <c r="X29" s="44">
        <f>IF(X23=0, 0, X18 / X23)</f>
        <v>0</v>
      </c>
    </row>
    <row r="30" spans="1:24" x14ac:dyDescent="0.25">
      <c r="A30" s="39" t="s">
        <v>136</v>
      </c>
      <c r="B30" s="39"/>
      <c r="C30" s="44">
        <f>IF(C$23=0, 0, C19 / C$23)</f>
        <v>3.3195020746887967E-2</v>
      </c>
      <c r="D30" s="44">
        <f>IF(D23=0, 0, D19 / D23)</f>
        <v>1.7793594306049824E-2</v>
      </c>
      <c r="E30" s="44">
        <f>IF(E23=0, 0, E19 / E23)</f>
        <v>2.3809523809523808E-2</v>
      </c>
      <c r="F30" s="44">
        <f>IF(F23=0, 0, F19 / F23)</f>
        <v>3.8461538461538464E-2</v>
      </c>
      <c r="G30" s="44">
        <f>IF(G23=0, 0, G19 / G23)</f>
        <v>0</v>
      </c>
      <c r="H30" s="44">
        <f>IF(H23=0, 0, H19 / H23)</f>
        <v>2.2222222222222223E-2</v>
      </c>
      <c r="I30" s="44">
        <f>IF(I23=0, 0, I19 / I23)</f>
        <v>0.2</v>
      </c>
      <c r="J30" s="44">
        <f>IF(J23=0, 0, J19 / J23)</f>
        <v>0.5</v>
      </c>
      <c r="K30" s="44">
        <f>IF(K23=0, 0, K19 / K23)</f>
        <v>0.5</v>
      </c>
      <c r="L30" s="44">
        <f>IF(L23=0, 0, L19 / L23)</f>
        <v>0.16666666666666666</v>
      </c>
      <c r="M30" s="44">
        <f>IF(M23=0, 0, M19 / M23)</f>
        <v>1</v>
      </c>
      <c r="N30" s="44">
        <f>IF(N23=0, 0, N19 / N23)</f>
        <v>1</v>
      </c>
      <c r="O30" s="44">
        <f>IF(O23=0, 0, O19 / O23)</f>
        <v>0</v>
      </c>
      <c r="P30" s="44">
        <f>IF(P23=0, 0, P19 / P23)</f>
        <v>0</v>
      </c>
      <c r="Q30" s="44">
        <f>IF(Q23=0, 0, Q19 / Q23)</f>
        <v>0</v>
      </c>
      <c r="R30" s="44">
        <f>IF(R23=0, 0, R19 / R23)</f>
        <v>0</v>
      </c>
      <c r="S30" s="44">
        <f>IF(S23=0, 0, S19 / S23)</f>
        <v>0</v>
      </c>
      <c r="T30" s="44">
        <f>IF(T23=0, 0, T19 / T23)</f>
        <v>0</v>
      </c>
      <c r="U30" s="44">
        <f>IF(U23=0, 0, U19 / U23)</f>
        <v>0</v>
      </c>
      <c r="V30" s="44">
        <f>IF(V23=0, 0, V19 / V23)</f>
        <v>0</v>
      </c>
      <c r="W30" s="44">
        <f>IF(W23=0, 0, W19 / W23)</f>
        <v>0</v>
      </c>
      <c r="X30" s="44">
        <f>IF(X23=0, 0, X19 / X23)</f>
        <v>0</v>
      </c>
    </row>
    <row r="31" spans="1:24" x14ac:dyDescent="0.25">
      <c r="A31" s="39" t="s">
        <v>181</v>
      </c>
      <c r="B31" s="39"/>
      <c r="C31" s="44">
        <f>IF(C$23=0, 0, C20 / C$23)</f>
        <v>9.1286307053941904E-2</v>
      </c>
      <c r="D31" s="44">
        <f>IF(D23=0, 0, D20 / D23)</f>
        <v>0.12455516014234876</v>
      </c>
      <c r="E31" s="44">
        <f>IF(E23=0, 0, E20 / E23)</f>
        <v>0</v>
      </c>
      <c r="F31" s="44">
        <f>IF(F23=0, 0, F20 / F23)</f>
        <v>3.8461538461538464E-2</v>
      </c>
      <c r="G31" s="44">
        <f>IF(G23=0, 0, G20 / G23)</f>
        <v>0</v>
      </c>
      <c r="H31" s="44">
        <f>IF(H23=0, 0, H20 / H23)</f>
        <v>0</v>
      </c>
      <c r="I31" s="44">
        <f>IF(I23=0, 0, I20 / I23)</f>
        <v>0</v>
      </c>
      <c r="J31" s="44">
        <f>IF(J23=0, 0, J20 / J23)</f>
        <v>0.5</v>
      </c>
      <c r="K31" s="44">
        <f>IF(K23=0, 0, K20 / K23)</f>
        <v>0</v>
      </c>
      <c r="L31" s="44">
        <f>IF(L23=0, 0, L20 / L23)</f>
        <v>0</v>
      </c>
      <c r="M31" s="44">
        <f>IF(M23=0, 0, M20 / M23)</f>
        <v>0</v>
      </c>
      <c r="N31" s="44">
        <f>IF(N23=0, 0, N20 / N23)</f>
        <v>0</v>
      </c>
      <c r="O31" s="44">
        <f>IF(O23=0, 0, O20 / O23)</f>
        <v>0.8</v>
      </c>
      <c r="P31" s="44">
        <f>IF(P23=0, 0, P20 / P23)</f>
        <v>0</v>
      </c>
      <c r="Q31" s="44">
        <f>IF(Q23=0, 0, Q20 / Q23)</f>
        <v>0</v>
      </c>
      <c r="R31" s="44">
        <f>IF(R23=0, 0, R20 / R23)</f>
        <v>0</v>
      </c>
      <c r="S31" s="44">
        <f>IF(S23=0, 0, S20 / S23)</f>
        <v>0</v>
      </c>
      <c r="T31" s="44">
        <f>IF(T23=0, 0, T20 / T23)</f>
        <v>1</v>
      </c>
      <c r="U31" s="44">
        <f>IF(U23=0, 0, U20 / U23)</f>
        <v>0</v>
      </c>
      <c r="V31" s="44">
        <f>IF(V23=0, 0, V20 / V23)</f>
        <v>0</v>
      </c>
      <c r="W31" s="44">
        <f>IF(W23=0, 0, W20 / W23)</f>
        <v>0</v>
      </c>
      <c r="X31" s="44">
        <f>IF(X23=0, 0, X20 / X23)</f>
        <v>0</v>
      </c>
    </row>
    <row r="32" spans="1:24" x14ac:dyDescent="0.25">
      <c r="A32" s="39" t="s">
        <v>189</v>
      </c>
      <c r="B32" s="39"/>
      <c r="C32" s="44">
        <f>IF(C$23=0, 0, C21 / C$23)</f>
        <v>2.6970954356846474E-2</v>
      </c>
      <c r="D32" s="44">
        <f>IF(D23=0, 0, D21 / D23)</f>
        <v>3.5587188612099648E-2</v>
      </c>
      <c r="E32" s="44">
        <f>IF(E23=0, 0, E21 / E23)</f>
        <v>0</v>
      </c>
      <c r="F32" s="44">
        <f>IF(F23=0, 0, F21 / F23)</f>
        <v>1.282051282051282E-2</v>
      </c>
      <c r="G32" s="44">
        <f>IF(G23=0, 0, G21 / G23)</f>
        <v>8.3333333333333329E-2</v>
      </c>
      <c r="H32" s="44">
        <f>IF(H23=0, 0, H21 / H23)</f>
        <v>2.2222222222222223E-2</v>
      </c>
      <c r="I32" s="44">
        <f>IF(I23=0, 0, I21 / I23)</f>
        <v>0</v>
      </c>
      <c r="J32" s="44">
        <f>IF(J23=0, 0, J21 / J23)</f>
        <v>0</v>
      </c>
      <c r="K32" s="44">
        <f>IF(K23=0, 0, K21 / K23)</f>
        <v>0</v>
      </c>
      <c r="L32" s="44">
        <f>IF(L23=0, 0, L21 / L23)</f>
        <v>0</v>
      </c>
      <c r="M32" s="44">
        <f>IF(M23=0, 0, M21 / M23)</f>
        <v>0</v>
      </c>
      <c r="N32" s="44">
        <f>IF(N23=0, 0, N21 / N23)</f>
        <v>0</v>
      </c>
      <c r="O32" s="44">
        <f>IF(O23=0, 0, O21 / O23)</f>
        <v>0</v>
      </c>
      <c r="P32" s="44">
        <f>IF(P23=0, 0, P21 / P23)</f>
        <v>0</v>
      </c>
      <c r="Q32" s="44">
        <f>IF(Q23=0, 0, Q21 / Q23)</f>
        <v>0</v>
      </c>
      <c r="R32" s="44">
        <f>IF(R23=0, 0, R21 / R23)</f>
        <v>0</v>
      </c>
      <c r="S32" s="44">
        <f>IF(S23=0, 0, S21 / S23)</f>
        <v>0</v>
      </c>
      <c r="T32" s="44">
        <f>IF(T23=0, 0, T21 / T23)</f>
        <v>0</v>
      </c>
      <c r="U32" s="44">
        <f>IF(U23=0, 0, U21 / U23)</f>
        <v>0</v>
      </c>
      <c r="V32" s="44">
        <f>IF(V23=0, 0, V21 / V23)</f>
        <v>0</v>
      </c>
      <c r="W32" s="44">
        <f>IF(W23=0, 0, W21 / W23)</f>
        <v>0</v>
      </c>
      <c r="X32" s="44">
        <f>IF(X23=0, 0, X21 / X23)</f>
        <v>0</v>
      </c>
    </row>
    <row r="33" spans="1:24" x14ac:dyDescent="0.25">
      <c r="A33" s="39" t="s">
        <v>370</v>
      </c>
      <c r="B33" s="39"/>
      <c r="C33" s="44">
        <f>IF(C$23=0, 0, C22 / C$23)</f>
        <v>2.6970954356846474E-2</v>
      </c>
      <c r="D33" s="44">
        <f>IF(D23=0, 0, D22 / D23)</f>
        <v>0</v>
      </c>
      <c r="E33" s="44">
        <f>IF(E23=0, 0, E22 / E23)</f>
        <v>0</v>
      </c>
      <c r="F33" s="44">
        <f>IF(F23=0, 0, F22 / F23)</f>
        <v>0.16666666666666666</v>
      </c>
      <c r="G33" s="44">
        <f>IF(G23=0, 0, G22 / G23)</f>
        <v>0</v>
      </c>
      <c r="H33" s="44">
        <f>IF(H23=0, 0, H22 / H23)</f>
        <v>0</v>
      </c>
      <c r="I33" s="44">
        <f>IF(I23=0, 0, I22 / I23)</f>
        <v>0</v>
      </c>
      <c r="J33" s="44">
        <f>IF(J23=0, 0, J22 / J23)</f>
        <v>0</v>
      </c>
      <c r="K33" s="44">
        <f>IF(K23=0, 0, K22 / K23)</f>
        <v>0</v>
      </c>
      <c r="L33" s="44">
        <f>IF(L23=0, 0, L22 / L23)</f>
        <v>0</v>
      </c>
      <c r="M33" s="44">
        <f>IF(M23=0, 0, M22 / M23)</f>
        <v>0</v>
      </c>
      <c r="N33" s="44">
        <f>IF(N23=0, 0, N22 / N23)</f>
        <v>0</v>
      </c>
      <c r="O33" s="44">
        <f>IF(O23=0, 0, O22 / O23)</f>
        <v>0</v>
      </c>
      <c r="P33" s="44">
        <f>IF(P23=0, 0, P22 / P23)</f>
        <v>0</v>
      </c>
      <c r="Q33" s="44">
        <f>IF(Q23=0, 0, Q22 / Q23)</f>
        <v>0</v>
      </c>
      <c r="R33" s="44">
        <f>IF(R23=0, 0, R22 / R23)</f>
        <v>0</v>
      </c>
      <c r="S33" s="44">
        <f>IF(S23=0, 0, S22 / S23)</f>
        <v>0</v>
      </c>
      <c r="T33" s="44">
        <f>IF(T23=0, 0, T22 / T23)</f>
        <v>0</v>
      </c>
      <c r="U33" s="44">
        <f>IF(U23=0, 0, U22 / U23)</f>
        <v>0</v>
      </c>
      <c r="V33" s="44">
        <f>IF(V23=0, 0, V22 / V23)</f>
        <v>0</v>
      </c>
      <c r="W33" s="44">
        <f>IF(W23=0, 0, W22 / W23)</f>
        <v>0</v>
      </c>
      <c r="X33" s="44">
        <f>IF(X23=0, 0, X22 / X23)</f>
        <v>0</v>
      </c>
    </row>
    <row r="36" spans="1:24" x14ac:dyDescent="0.25">
      <c r="A36" s="37" t="s">
        <v>19897</v>
      </c>
    </row>
    <row r="37" spans="1:24" x14ac:dyDescent="0.25">
      <c r="A37" s="42" t="s">
        <v>19898</v>
      </c>
      <c r="B37" s="42" t="s">
        <v>49</v>
      </c>
      <c r="C37" s="42" t="s">
        <v>36</v>
      </c>
      <c r="D37" s="42" t="s">
        <v>136</v>
      </c>
      <c r="E37" s="42" t="s">
        <v>181</v>
      </c>
      <c r="F37" s="42" t="s">
        <v>189</v>
      </c>
      <c r="G37" s="42" t="s">
        <v>370</v>
      </c>
      <c r="H37" s="42" t="s">
        <v>19899</v>
      </c>
    </row>
    <row r="38" spans="1:24" x14ac:dyDescent="0.25">
      <c r="A38" s="39" t="s">
        <v>19817</v>
      </c>
      <c r="B38" s="40">
        <f ca="1">ROUND(IF($C$1="Весь период", SUMIFS(SYS_DB!$E:$E, SYS_DB!$C:$C, $A38, SYS_DB!$D:$D, B$37) * $Z$1, SUMIFS(SYS_DB!$E:$E, SYS_DB!$C:$C, $A38, SYS_DB!$D:$D, B$37, SYS_DB!$A:$A, $C$1) * $Z$1), 0)</f>
        <v>53</v>
      </c>
      <c r="C38" s="40">
        <f ca="1">ROUND(IF($C$1="Весь период", SUMIFS(SYS_DB!$E:$E, SYS_DB!$C:$C, $A38, SYS_DB!$D:$D, C$37) * $Z$1, SUMIFS(SYS_DB!$E:$E, SYS_DB!$C:$C, $A38, SYS_DB!$D:$D, C$37, SYS_DB!$A:$A, $C$1) * $Z$1), 0)</f>
        <v>254</v>
      </c>
      <c r="D38" s="40">
        <f ca="1">ROUND(IF($C$1="Весь период", SUMIFS(SYS_DB!$E:$E, SYS_DB!$C:$C, $A38, SYS_DB!$D:$D, D$37) * $Z$1, SUMIFS(SYS_DB!$E:$E, SYS_DB!$C:$C, $A38, SYS_DB!$D:$D, D$37, SYS_DB!$A:$A, $C$1) * $Z$1), 0)</f>
        <v>7</v>
      </c>
      <c r="E38" s="40">
        <f ca="1">ROUND(IF($C$1="Весь период", SUMIFS(SYS_DB!$E:$E, SYS_DB!$C:$C, $A38, SYS_DB!$D:$D, E$37) * $Z$1, SUMIFS(SYS_DB!$E:$E, SYS_DB!$C:$C, $A38, SYS_DB!$D:$D, E$37, SYS_DB!$A:$A, $C$1) * $Z$1), 0)</f>
        <v>47</v>
      </c>
      <c r="F38" s="40">
        <f ca="1">ROUND(IF($C$1="Весь период", SUMIFS(SYS_DB!$E:$E, SYS_DB!$C:$C, $A38, SYS_DB!$D:$D, F$37) * $Z$1, SUMIFS(SYS_DB!$E:$E, SYS_DB!$C:$C, $A38, SYS_DB!$D:$D, F$37, SYS_DB!$A:$A, $C$1) * $Z$1), 0)</f>
        <v>13</v>
      </c>
      <c r="G38" s="40">
        <f ca="1">ROUND(IF($C$1="Весь период", SUMIFS(SYS_DB!$E:$E, SYS_DB!$C:$C, $A38, SYS_DB!$D:$D, G$37) * $Z$1, SUMIFS(SYS_DB!$E:$E, SYS_DB!$C:$C, $A38, SYS_DB!$D:$D, G$37, SYS_DB!$A:$A, $C$1) * $Z$1), 0)</f>
        <v>0</v>
      </c>
      <c r="H38" s="40">
        <f ca="1">SUM(B38:G38)</f>
        <v>374</v>
      </c>
    </row>
    <row r="39" spans="1:24" x14ac:dyDescent="0.25">
      <c r="A39" s="39" t="s">
        <v>19819</v>
      </c>
      <c r="B39" s="40">
        <f ca="1">ROUND(IF($C$1="Весь период", SUMIFS(SYS_DB!$E:$E, SYS_DB!$C:$C, $A39, SYS_DB!$D:$D, B$37) * $Z$1, SUMIFS(SYS_DB!$E:$E, SYS_DB!$C:$C, $A39, SYS_DB!$D:$D, B$37, SYS_DB!$A:$A, $C$1) * $Z$1), 0)</f>
        <v>0</v>
      </c>
      <c r="C39" s="40">
        <f ca="1">ROUND(IF($C$1="Весь период", SUMIFS(SYS_DB!$E:$E, SYS_DB!$C:$C, $A39, SYS_DB!$D:$D, C$37) * $Z$1, SUMIFS(SYS_DB!$E:$E, SYS_DB!$C:$C, $A39, SYS_DB!$D:$D, C$37, SYS_DB!$A:$A, $C$1) * $Z$1), 0)</f>
        <v>54</v>
      </c>
      <c r="D39" s="40">
        <f ca="1">ROUND(IF($C$1="Весь период", SUMIFS(SYS_DB!$E:$E, SYS_DB!$C:$C, $A39, SYS_DB!$D:$D, D$37) * $Z$1, SUMIFS(SYS_DB!$E:$E, SYS_DB!$C:$C, $A39, SYS_DB!$D:$D, D$37, SYS_DB!$A:$A, $C$1) * $Z$1), 0)</f>
        <v>1</v>
      </c>
      <c r="E39" s="40">
        <f ca="1">ROUND(IF($C$1="Весь период", SUMIFS(SYS_DB!$E:$E, SYS_DB!$C:$C, $A39, SYS_DB!$D:$D, E$37) * $Z$1, SUMIFS(SYS_DB!$E:$E, SYS_DB!$C:$C, $A39, SYS_DB!$D:$D, E$37, SYS_DB!$A:$A, $C$1) * $Z$1), 0)</f>
        <v>0</v>
      </c>
      <c r="F39" s="40">
        <f ca="1">ROUND(IF($C$1="Весь период", SUMIFS(SYS_DB!$E:$E, SYS_DB!$C:$C, $A39, SYS_DB!$D:$D, F$37) * $Z$1, SUMIFS(SYS_DB!$E:$E, SYS_DB!$C:$C, $A39, SYS_DB!$D:$D, F$37, SYS_DB!$A:$A, $C$1) * $Z$1), 0)</f>
        <v>0</v>
      </c>
      <c r="G39" s="40">
        <f ca="1">ROUND(IF($C$1="Весь период", SUMIFS(SYS_DB!$E:$E, SYS_DB!$C:$C, $A39, SYS_DB!$D:$D, G$37) * $Z$1, SUMIFS(SYS_DB!$E:$E, SYS_DB!$C:$C, $A39, SYS_DB!$D:$D, G$37, SYS_DB!$A:$A, $C$1) * $Z$1), 0)</f>
        <v>0</v>
      </c>
      <c r="H39" s="40">
        <f ca="1">SUM(B39:G39)</f>
        <v>55</v>
      </c>
    </row>
    <row r="40" spans="1:24" x14ac:dyDescent="0.25">
      <c r="A40" s="39" t="s">
        <v>19813</v>
      </c>
      <c r="B40" s="40">
        <f ca="1">ROUND(IF($C$1="Весь период", SUMIFS(SYS_DB!$E:$E, SYS_DB!$C:$C, $A40, SYS_DB!$D:$D, B$37) * $Z$1, SUMIFS(SYS_DB!$E:$E, SYS_DB!$C:$C, $A40, SYS_DB!$D:$D, B$37, SYS_DB!$A:$A, $C$1) * $Z$1), 0)</f>
        <v>19</v>
      </c>
      <c r="C40" s="40">
        <f ca="1">ROUND(IF($C$1="Весь период", SUMIFS(SYS_DB!$E:$E, SYS_DB!$C:$C, $A40, SYS_DB!$D:$D, C$37) * $Z$1, SUMIFS(SYS_DB!$E:$E, SYS_DB!$C:$C, $A40, SYS_DB!$D:$D, C$37, SYS_DB!$A:$A, $C$1) * $Z$1), 0)</f>
        <v>58</v>
      </c>
      <c r="D40" s="40">
        <f ca="1">ROUND(IF($C$1="Весь период", SUMIFS(SYS_DB!$E:$E, SYS_DB!$C:$C, $A40, SYS_DB!$D:$D, D$37) * $Z$1, SUMIFS(SYS_DB!$E:$E, SYS_DB!$C:$C, $A40, SYS_DB!$D:$D, D$37, SYS_DB!$A:$A, $C$1) * $Z$1), 0)</f>
        <v>4</v>
      </c>
      <c r="E40" s="40">
        <f ca="1">ROUND(IF($C$1="Весь период", SUMIFS(SYS_DB!$E:$E, SYS_DB!$C:$C, $A40, SYS_DB!$D:$D, E$37) * $Z$1, SUMIFS(SYS_DB!$E:$E, SYS_DB!$C:$C, $A40, SYS_DB!$D:$D, E$37, SYS_DB!$A:$A, $C$1) * $Z$1), 0)</f>
        <v>4</v>
      </c>
      <c r="F40" s="40">
        <f ca="1">ROUND(IF($C$1="Весь период", SUMIFS(SYS_DB!$E:$E, SYS_DB!$C:$C, $A40, SYS_DB!$D:$D, F$37) * $Z$1, SUMIFS(SYS_DB!$E:$E, SYS_DB!$C:$C, $A40, SYS_DB!$D:$D, F$37, SYS_DB!$A:$A, $C$1) * $Z$1), 0)</f>
        <v>1</v>
      </c>
      <c r="G40" s="40">
        <f ca="1">ROUND(IF($C$1="Весь период", SUMIFS(SYS_DB!$E:$E, SYS_DB!$C:$C, $A40, SYS_DB!$D:$D, G$37) * $Z$1, SUMIFS(SYS_DB!$E:$E, SYS_DB!$C:$C, $A40, SYS_DB!$D:$D, G$37, SYS_DB!$A:$A, $C$1) * $Z$1), 0)</f>
        <v>17</v>
      </c>
      <c r="H40" s="40">
        <f ca="1">SUM(B40:G40)</f>
        <v>103</v>
      </c>
    </row>
    <row r="41" spans="1:24" x14ac:dyDescent="0.25">
      <c r="A41" s="39" t="s">
        <v>19820</v>
      </c>
      <c r="B41" s="40">
        <f ca="1">ROUND(IF($C$1="Весь период", SUMIFS(SYS_DB!$E:$E, SYS_DB!$C:$C, $A41, SYS_DB!$D:$D, B$37) * $Z$1, SUMIFS(SYS_DB!$E:$E, SYS_DB!$C:$C, $A41, SYS_DB!$D:$D, B$37, SYS_DB!$A:$A, $C$1) * $Z$1), 0)</f>
        <v>0</v>
      </c>
      <c r="C41" s="40">
        <f ca="1">ROUND(IF($C$1="Весь период", SUMIFS(SYS_DB!$E:$E, SYS_DB!$C:$C, $A41, SYS_DB!$D:$D, C$37) * $Z$1, SUMIFS(SYS_DB!$E:$E, SYS_DB!$C:$C, $A41, SYS_DB!$D:$D, C$37, SYS_DB!$A:$A, $C$1) * $Z$1), 0)</f>
        <v>15</v>
      </c>
      <c r="D41" s="40">
        <f ca="1">ROUND(IF($C$1="Весь период", SUMIFS(SYS_DB!$E:$E, SYS_DB!$C:$C, $A41, SYS_DB!$D:$D, D$37) * $Z$1, SUMIFS(SYS_DB!$E:$E, SYS_DB!$C:$C, $A41, SYS_DB!$D:$D, D$37, SYS_DB!$A:$A, $C$1) * $Z$1), 0)</f>
        <v>0</v>
      </c>
      <c r="E41" s="40">
        <f ca="1">ROUND(IF($C$1="Весь период", SUMIFS(SYS_DB!$E:$E, SYS_DB!$C:$C, $A41, SYS_DB!$D:$D, E$37) * $Z$1, SUMIFS(SYS_DB!$E:$E, SYS_DB!$C:$C, $A41, SYS_DB!$D:$D, E$37, SYS_DB!$A:$A, $C$1) * $Z$1), 0)</f>
        <v>0</v>
      </c>
      <c r="F41" s="40">
        <f ca="1">ROUND(IF($C$1="Весь период", SUMIFS(SYS_DB!$E:$E, SYS_DB!$C:$C, $A41, SYS_DB!$D:$D, F$37) * $Z$1, SUMIFS(SYS_DB!$E:$E, SYS_DB!$C:$C, $A41, SYS_DB!$D:$D, F$37, SYS_DB!$A:$A, $C$1) * $Z$1), 0)</f>
        <v>1</v>
      </c>
      <c r="G41" s="40">
        <f ca="1">ROUND(IF($C$1="Весь период", SUMIFS(SYS_DB!$E:$E, SYS_DB!$C:$C, $A41, SYS_DB!$D:$D, G$37) * $Z$1, SUMIFS(SYS_DB!$E:$E, SYS_DB!$C:$C, $A41, SYS_DB!$D:$D, G$37, SYS_DB!$A:$A, $C$1) * $Z$1), 0)</f>
        <v>0</v>
      </c>
      <c r="H41" s="40">
        <f ca="1">SUM(B41:G41)</f>
        <v>16</v>
      </c>
    </row>
    <row r="42" spans="1:24" x14ac:dyDescent="0.25">
      <c r="A42" s="39" t="s">
        <v>19821</v>
      </c>
      <c r="B42" s="40">
        <f ca="1">ROUND(IF($C$1="Весь период", SUMIFS(SYS_DB!$E:$E, SYS_DB!$C:$C, $A42, SYS_DB!$D:$D, B$37) * $Z$1, SUMIFS(SYS_DB!$E:$E, SYS_DB!$C:$C, $A42, SYS_DB!$D:$D, B$37, SYS_DB!$A:$A, $C$1) * $Z$1), 0)</f>
        <v>1</v>
      </c>
      <c r="C42" s="40">
        <f ca="1">ROUND(IF($C$1="Весь период", SUMIFS(SYS_DB!$E:$E, SYS_DB!$C:$C, $A42, SYS_DB!$D:$D, C$37) * $Z$1, SUMIFS(SYS_DB!$E:$E, SYS_DB!$C:$C, $A42, SYS_DB!$D:$D, C$37, SYS_DB!$A:$A, $C$1) * $Z$1), 0)</f>
        <v>56</v>
      </c>
      <c r="D42" s="40">
        <f ca="1">ROUND(IF($C$1="Весь период", SUMIFS(SYS_DB!$E:$E, SYS_DB!$C:$C, $A42, SYS_DB!$D:$D, D$37) * $Z$1, SUMIFS(SYS_DB!$E:$E, SYS_DB!$C:$C, $A42, SYS_DB!$D:$D, D$37, SYS_DB!$A:$A, $C$1) * $Z$1), 0)</f>
        <v>1</v>
      </c>
      <c r="E42" s="40">
        <f ca="1">ROUND(IF($C$1="Весь период", SUMIFS(SYS_DB!$E:$E, SYS_DB!$C:$C, $A42, SYS_DB!$D:$D, E$37) * $Z$1, SUMIFS(SYS_DB!$E:$E, SYS_DB!$C:$C, $A42, SYS_DB!$D:$D, E$37, SYS_DB!$A:$A, $C$1) * $Z$1), 0)</f>
        <v>0</v>
      </c>
      <c r="F42" s="40">
        <f ca="1">ROUND(IF($C$1="Весь период", SUMIFS(SYS_DB!$E:$E, SYS_DB!$C:$C, $A42, SYS_DB!$D:$D, F$37) * $Z$1, SUMIFS(SYS_DB!$E:$E, SYS_DB!$C:$C, $A42, SYS_DB!$D:$D, F$37, SYS_DB!$A:$A, $C$1) * $Z$1), 0)</f>
        <v>1</v>
      </c>
      <c r="G42" s="40">
        <f ca="1">ROUND(IF($C$1="Весь период", SUMIFS(SYS_DB!$E:$E, SYS_DB!$C:$C, $A42, SYS_DB!$D:$D, G$37) * $Z$1, SUMIFS(SYS_DB!$E:$E, SYS_DB!$C:$C, $A42, SYS_DB!$D:$D, G$37, SYS_DB!$A:$A, $C$1) * $Z$1), 0)</f>
        <v>0</v>
      </c>
      <c r="H42" s="40">
        <f ca="1">SUM(B42:G42)</f>
        <v>59</v>
      </c>
    </row>
    <row r="43" spans="1:24" x14ac:dyDescent="0.25">
      <c r="A43" s="39" t="s">
        <v>19822</v>
      </c>
      <c r="B43" s="40">
        <f ca="1">ROUND(IF($C$1="Весь период", SUMIFS(SYS_DB!$E:$E, SYS_DB!$C:$C, $A43, SYS_DB!$D:$D, B$37) * $Z$1, SUMIFS(SYS_DB!$E:$E, SYS_DB!$C:$C, $A43, SYS_DB!$D:$D, B$37, SYS_DB!$A:$A, $C$1) * $Z$1), 0)</f>
        <v>0</v>
      </c>
      <c r="C43" s="40">
        <f ca="1">ROUND(IF($C$1="Весь период", SUMIFS(SYS_DB!$E:$E, SYS_DB!$C:$C, $A43, SYS_DB!$D:$D, C$37) * $Z$1, SUMIFS(SYS_DB!$E:$E, SYS_DB!$C:$C, $A43, SYS_DB!$D:$D, C$37, SYS_DB!$A:$A, $C$1) * $Z$1), 0)</f>
        <v>5</v>
      </c>
      <c r="D43" s="40">
        <f ca="1">ROUND(IF($C$1="Весь период", SUMIFS(SYS_DB!$E:$E, SYS_DB!$C:$C, $A43, SYS_DB!$D:$D, D$37) * $Z$1, SUMIFS(SYS_DB!$E:$E, SYS_DB!$C:$C, $A43, SYS_DB!$D:$D, D$37, SYS_DB!$A:$A, $C$1) * $Z$1), 0)</f>
        <v>1</v>
      </c>
      <c r="E43" s="40">
        <f ca="1">ROUND(IF($C$1="Весь период", SUMIFS(SYS_DB!$E:$E, SYS_DB!$C:$C, $A43, SYS_DB!$D:$D, E$37) * $Z$1, SUMIFS(SYS_DB!$E:$E, SYS_DB!$C:$C, $A43, SYS_DB!$D:$D, E$37, SYS_DB!$A:$A, $C$1) * $Z$1), 0)</f>
        <v>0</v>
      </c>
      <c r="F43" s="40">
        <f ca="1">ROUND(IF($C$1="Весь период", SUMIFS(SYS_DB!$E:$E, SYS_DB!$C:$C, $A43, SYS_DB!$D:$D, F$37) * $Z$1, SUMIFS(SYS_DB!$E:$E, SYS_DB!$C:$C, $A43, SYS_DB!$D:$D, F$37, SYS_DB!$A:$A, $C$1) * $Z$1), 0)</f>
        <v>0</v>
      </c>
      <c r="G43" s="40">
        <f ca="1">ROUND(IF($C$1="Весь период", SUMIFS(SYS_DB!$E:$E, SYS_DB!$C:$C, $A43, SYS_DB!$D:$D, G$37) * $Z$1, SUMIFS(SYS_DB!$E:$E, SYS_DB!$C:$C, $A43, SYS_DB!$D:$D, G$37, SYS_DB!$A:$A, $C$1) * $Z$1), 0)</f>
        <v>0</v>
      </c>
      <c r="H43" s="40">
        <f ca="1">SUM(B43:G43)</f>
        <v>6</v>
      </c>
    </row>
    <row r="44" spans="1:24" x14ac:dyDescent="0.25">
      <c r="A44" s="39" t="s">
        <v>19823</v>
      </c>
      <c r="B44" s="40">
        <f ca="1">ROUND(IF($C$1="Весь период", SUMIFS(SYS_DB!$E:$E, SYS_DB!$C:$C, $A44, SYS_DB!$D:$D, B$37) * $Z$1, SUMIFS(SYS_DB!$E:$E, SYS_DB!$C:$C, $A44, SYS_DB!$D:$D, B$37, SYS_DB!$A:$A, $C$1) * $Z$1), 0)</f>
        <v>0</v>
      </c>
      <c r="C44" s="40">
        <f ca="1">ROUND(IF($C$1="Весь период", SUMIFS(SYS_DB!$E:$E, SYS_DB!$C:$C, $A44, SYS_DB!$D:$D, C$37) * $Z$1, SUMIFS(SYS_DB!$E:$E, SYS_DB!$C:$C, $A44, SYS_DB!$D:$D, C$37, SYS_DB!$A:$A, $C$1) * $Z$1), 0)</f>
        <v>0</v>
      </c>
      <c r="D44" s="40">
        <f ca="1">ROUND(IF($C$1="Весь период", SUMIFS(SYS_DB!$E:$E, SYS_DB!$C:$C, $A44, SYS_DB!$D:$D, D$37) * $Z$1, SUMIFS(SYS_DB!$E:$E, SYS_DB!$C:$C, $A44, SYS_DB!$D:$D, D$37, SYS_DB!$A:$A, $C$1) * $Z$1), 0)</f>
        <v>1</v>
      </c>
      <c r="E44" s="40">
        <f ca="1">ROUND(IF($C$1="Весь период", SUMIFS(SYS_DB!$E:$E, SYS_DB!$C:$C, $A44, SYS_DB!$D:$D, E$37) * $Z$1, SUMIFS(SYS_DB!$E:$E, SYS_DB!$C:$C, $A44, SYS_DB!$D:$D, E$37, SYS_DB!$A:$A, $C$1) * $Z$1), 0)</f>
        <v>1</v>
      </c>
      <c r="F44" s="40">
        <f ca="1">ROUND(IF($C$1="Весь период", SUMIFS(SYS_DB!$E:$E, SYS_DB!$C:$C, $A44, SYS_DB!$D:$D, F$37) * $Z$1, SUMIFS(SYS_DB!$E:$E, SYS_DB!$C:$C, $A44, SYS_DB!$D:$D, F$37, SYS_DB!$A:$A, $C$1) * $Z$1), 0)</f>
        <v>0</v>
      </c>
      <c r="G44" s="40">
        <f ca="1">ROUND(IF($C$1="Весь период", SUMIFS(SYS_DB!$E:$E, SYS_DB!$C:$C, $A44, SYS_DB!$D:$D, G$37) * $Z$1, SUMIFS(SYS_DB!$E:$E, SYS_DB!$C:$C, $A44, SYS_DB!$D:$D, G$37, SYS_DB!$A:$A, $C$1) * $Z$1), 0)</f>
        <v>0</v>
      </c>
      <c r="H44" s="40">
        <f ca="1">SUM(B44:G44)</f>
        <v>2</v>
      </c>
    </row>
    <row r="45" spans="1:24" x14ac:dyDescent="0.25">
      <c r="A45" s="39" t="s">
        <v>19824</v>
      </c>
      <c r="B45" s="40">
        <f ca="1">ROUND(IF($C$1="Весь период", SUMIFS(SYS_DB!$E:$E, SYS_DB!$C:$C, $A45, SYS_DB!$D:$D, B$37) * $Z$1, SUMIFS(SYS_DB!$E:$E, SYS_DB!$C:$C, $A45, SYS_DB!$D:$D, B$37, SYS_DB!$A:$A, $C$1) * $Z$1), 0)</f>
        <v>1</v>
      </c>
      <c r="C45" s="40">
        <f ca="1">ROUND(IF($C$1="Весь период", SUMIFS(SYS_DB!$E:$E, SYS_DB!$C:$C, $A45, SYS_DB!$D:$D, C$37) * $Z$1, SUMIFS(SYS_DB!$E:$E, SYS_DB!$C:$C, $A45, SYS_DB!$D:$D, C$37, SYS_DB!$A:$A, $C$1) * $Z$1), 0)</f>
        <v>0</v>
      </c>
      <c r="D45" s="40">
        <f ca="1">ROUND(IF($C$1="Весь период", SUMIFS(SYS_DB!$E:$E, SYS_DB!$C:$C, $A45, SYS_DB!$D:$D, D$37) * $Z$1, SUMIFS(SYS_DB!$E:$E, SYS_DB!$C:$C, $A45, SYS_DB!$D:$D, D$37, SYS_DB!$A:$A, $C$1) * $Z$1), 0)</f>
        <v>1</v>
      </c>
      <c r="E45" s="40">
        <f ca="1">ROUND(IF($C$1="Весь период", SUMIFS(SYS_DB!$E:$E, SYS_DB!$C:$C, $A45, SYS_DB!$D:$D, E$37) * $Z$1, SUMIFS(SYS_DB!$E:$E, SYS_DB!$C:$C, $A45, SYS_DB!$D:$D, E$37, SYS_DB!$A:$A, $C$1) * $Z$1), 0)</f>
        <v>0</v>
      </c>
      <c r="F45" s="40">
        <f ca="1">ROUND(IF($C$1="Весь период", SUMIFS(SYS_DB!$E:$E, SYS_DB!$C:$C, $A45, SYS_DB!$D:$D, F$37) * $Z$1, SUMIFS(SYS_DB!$E:$E, SYS_DB!$C:$C, $A45, SYS_DB!$D:$D, F$37, SYS_DB!$A:$A, $C$1) * $Z$1), 0)</f>
        <v>0</v>
      </c>
      <c r="G45" s="40">
        <f ca="1">ROUND(IF($C$1="Весь период", SUMIFS(SYS_DB!$E:$E, SYS_DB!$C:$C, $A45, SYS_DB!$D:$D, G$37) * $Z$1, SUMIFS(SYS_DB!$E:$E, SYS_DB!$C:$C, $A45, SYS_DB!$D:$D, G$37, SYS_DB!$A:$A, $C$1) * $Z$1), 0)</f>
        <v>0</v>
      </c>
      <c r="H45" s="40">
        <f ca="1">SUM(B45:G45)</f>
        <v>2</v>
      </c>
    </row>
    <row r="46" spans="1:24" x14ac:dyDescent="0.25">
      <c r="A46" s="39" t="s">
        <v>8878</v>
      </c>
      <c r="B46" s="40">
        <f ca="1">ROUND(IF($C$1="Весь период", SUMIFS(SYS_DB!$E:$E, SYS_DB!$C:$C, $A46, SYS_DB!$D:$D, B$37) * $Z$1, SUMIFS(SYS_DB!$E:$E, SYS_DB!$C:$C, $A46, SYS_DB!$D:$D, B$37, SYS_DB!$A:$A, $C$1) * $Z$1), 0)</f>
        <v>0</v>
      </c>
      <c r="C46" s="40">
        <f ca="1">ROUND(IF($C$1="Весь период", SUMIFS(SYS_DB!$E:$E, SYS_DB!$C:$C, $A46, SYS_DB!$D:$D, C$37) * $Z$1, SUMIFS(SYS_DB!$E:$E, SYS_DB!$C:$C, $A46, SYS_DB!$D:$D, C$37, SYS_DB!$A:$A, $C$1) * $Z$1), 0)</f>
        <v>7</v>
      </c>
      <c r="D46" s="40">
        <f ca="1">ROUND(IF($C$1="Весь период", SUMIFS(SYS_DB!$E:$E, SYS_DB!$C:$C, $A46, SYS_DB!$D:$D, D$37) * $Z$1, SUMIFS(SYS_DB!$E:$E, SYS_DB!$C:$C, $A46, SYS_DB!$D:$D, D$37, SYS_DB!$A:$A, $C$1) * $Z$1), 0)</f>
        <v>1</v>
      </c>
      <c r="E46" s="40">
        <f ca="1">ROUND(IF($C$1="Весь период", SUMIFS(SYS_DB!$E:$E, SYS_DB!$C:$C, $A46, SYS_DB!$D:$D, E$37) * $Z$1, SUMIFS(SYS_DB!$E:$E, SYS_DB!$C:$C, $A46, SYS_DB!$D:$D, E$37, SYS_DB!$A:$A, $C$1) * $Z$1), 0)</f>
        <v>0</v>
      </c>
      <c r="F46" s="40">
        <f ca="1">ROUND(IF($C$1="Весь период", SUMIFS(SYS_DB!$E:$E, SYS_DB!$C:$C, $A46, SYS_DB!$D:$D, F$37) * $Z$1, SUMIFS(SYS_DB!$E:$E, SYS_DB!$C:$C, $A46, SYS_DB!$D:$D, F$37, SYS_DB!$A:$A, $C$1) * $Z$1), 0)</f>
        <v>0</v>
      </c>
      <c r="G46" s="40">
        <f ca="1">ROUND(IF($C$1="Весь период", SUMIFS(SYS_DB!$E:$E, SYS_DB!$C:$C, $A46, SYS_DB!$D:$D, G$37) * $Z$1, SUMIFS(SYS_DB!$E:$E, SYS_DB!$C:$C, $A46, SYS_DB!$D:$D, G$37, SYS_DB!$A:$A, $C$1) * $Z$1), 0)</f>
        <v>0</v>
      </c>
      <c r="H46" s="40">
        <f ca="1">SUM(B46:G46)</f>
        <v>8</v>
      </c>
    </row>
    <row r="47" spans="1:24" x14ac:dyDescent="0.25">
      <c r="A47" s="39" t="s">
        <v>19825</v>
      </c>
      <c r="B47" s="40">
        <f ca="1">ROUND(IF($C$1="Весь период", SUMIFS(SYS_DB!$E:$E, SYS_DB!$C:$C, $A47, SYS_DB!$D:$D, B$37) * $Z$1, SUMIFS(SYS_DB!$E:$E, SYS_DB!$C:$C, $A47, SYS_DB!$D:$D, B$37, SYS_DB!$A:$A, $C$1) * $Z$1), 0)</f>
        <v>0</v>
      </c>
      <c r="C47" s="40">
        <f ca="1">ROUND(IF($C$1="Весь период", SUMIFS(SYS_DB!$E:$E, SYS_DB!$C:$C, $A47, SYS_DB!$D:$D, C$37) * $Z$1, SUMIFS(SYS_DB!$E:$E, SYS_DB!$C:$C, $A47, SYS_DB!$D:$D, C$37, SYS_DB!$A:$A, $C$1) * $Z$1), 0)</f>
        <v>0</v>
      </c>
      <c r="D47" s="40">
        <f ca="1">ROUND(IF($C$1="Весь период", SUMIFS(SYS_DB!$E:$E, SYS_DB!$C:$C, $A47, SYS_DB!$D:$D, D$37) * $Z$1, SUMIFS(SYS_DB!$E:$E, SYS_DB!$C:$C, $A47, SYS_DB!$D:$D, D$37, SYS_DB!$A:$A, $C$1) * $Z$1), 0)</f>
        <v>1</v>
      </c>
      <c r="E47" s="40">
        <f ca="1">ROUND(IF($C$1="Весь период", SUMIFS(SYS_DB!$E:$E, SYS_DB!$C:$C, $A47, SYS_DB!$D:$D, E$37) * $Z$1, SUMIFS(SYS_DB!$E:$E, SYS_DB!$C:$C, $A47, SYS_DB!$D:$D, E$37, SYS_DB!$A:$A, $C$1) * $Z$1), 0)</f>
        <v>0</v>
      </c>
      <c r="F47" s="40">
        <f ca="1">ROUND(IF($C$1="Весь период", SUMIFS(SYS_DB!$E:$E, SYS_DB!$C:$C, $A47, SYS_DB!$D:$D, F$37) * $Z$1, SUMIFS(SYS_DB!$E:$E, SYS_DB!$C:$C, $A47, SYS_DB!$D:$D, F$37, SYS_DB!$A:$A, $C$1) * $Z$1), 0)</f>
        <v>0</v>
      </c>
      <c r="G47" s="40">
        <f ca="1">ROUND(IF($C$1="Весь период", SUMIFS(SYS_DB!$E:$E, SYS_DB!$C:$C, $A47, SYS_DB!$D:$D, G$37) * $Z$1, SUMIFS(SYS_DB!$E:$E, SYS_DB!$C:$C, $A47, SYS_DB!$D:$D, G$37, SYS_DB!$A:$A, $C$1) * $Z$1), 0)</f>
        <v>0</v>
      </c>
      <c r="H47" s="40">
        <f ca="1">SUM(B47:G47)</f>
        <v>1</v>
      </c>
    </row>
    <row r="48" spans="1:24" x14ac:dyDescent="0.25">
      <c r="A48" s="39" t="s">
        <v>19827</v>
      </c>
      <c r="B48" s="40">
        <f ca="1">ROUND(IF($C$1="Весь период", SUMIFS(SYS_DB!$E:$E, SYS_DB!$C:$C, $A48, SYS_DB!$D:$D, B$37) * $Z$1, SUMIFS(SYS_DB!$E:$E, SYS_DB!$C:$C, $A48, SYS_DB!$D:$D, B$37, SYS_DB!$A:$A, $C$1) * $Z$1), 0)</f>
        <v>0</v>
      </c>
      <c r="C48" s="40">
        <f ca="1">ROUND(IF($C$1="Весь период", SUMIFS(SYS_DB!$E:$E, SYS_DB!$C:$C, $A48, SYS_DB!$D:$D, C$37) * $Z$1, SUMIFS(SYS_DB!$E:$E, SYS_DB!$C:$C, $A48, SYS_DB!$D:$D, C$37, SYS_DB!$A:$A, $C$1) * $Z$1), 0)</f>
        <v>0</v>
      </c>
      <c r="D48" s="40">
        <f ca="1">ROUND(IF($C$1="Весь период", SUMIFS(SYS_DB!$E:$E, SYS_DB!$C:$C, $A48, SYS_DB!$D:$D, D$37) * $Z$1, SUMIFS(SYS_DB!$E:$E, SYS_DB!$C:$C, $A48, SYS_DB!$D:$D, D$37, SYS_DB!$A:$A, $C$1) * $Z$1), 0)</f>
        <v>1</v>
      </c>
      <c r="E48" s="40">
        <f ca="1">ROUND(IF($C$1="Весь период", SUMIFS(SYS_DB!$E:$E, SYS_DB!$C:$C, $A48, SYS_DB!$D:$D, E$37) * $Z$1, SUMIFS(SYS_DB!$E:$E, SYS_DB!$C:$C, $A48, SYS_DB!$D:$D, E$37, SYS_DB!$A:$A, $C$1) * $Z$1), 0)</f>
        <v>0</v>
      </c>
      <c r="F48" s="40">
        <f ca="1">ROUND(IF($C$1="Весь период", SUMIFS(SYS_DB!$E:$E, SYS_DB!$C:$C, $A48, SYS_DB!$D:$D, F$37) * $Z$1, SUMIFS(SYS_DB!$E:$E, SYS_DB!$C:$C, $A48, SYS_DB!$D:$D, F$37, SYS_DB!$A:$A, $C$1) * $Z$1), 0)</f>
        <v>0</v>
      </c>
      <c r="G48" s="40">
        <f ca="1">ROUND(IF($C$1="Весь период", SUMIFS(SYS_DB!$E:$E, SYS_DB!$C:$C, $A48, SYS_DB!$D:$D, G$37) * $Z$1, SUMIFS(SYS_DB!$E:$E, SYS_DB!$C:$C, $A48, SYS_DB!$D:$D, G$37, SYS_DB!$A:$A, $C$1) * $Z$1), 0)</f>
        <v>0</v>
      </c>
      <c r="H48" s="40">
        <f ca="1">SUM(B48:G48)</f>
        <v>1</v>
      </c>
    </row>
    <row r="49" spans="1:8" x14ac:dyDescent="0.25">
      <c r="A49" s="39" t="s">
        <v>19828</v>
      </c>
      <c r="B49" s="40">
        <f ca="1">ROUND(IF($C$1="Весь период", SUMIFS(SYS_DB!$E:$E, SYS_DB!$C:$C, $A49, SYS_DB!$D:$D, B$37) * $Z$1, SUMIFS(SYS_DB!$E:$E, SYS_DB!$C:$C, $A49, SYS_DB!$D:$D, B$37, SYS_DB!$A:$A, $C$1) * $Z$1), 0)</f>
        <v>1</v>
      </c>
      <c r="C49" s="40">
        <f ca="1">ROUND(IF($C$1="Весь период", SUMIFS(SYS_DB!$E:$E, SYS_DB!$C:$C, $A49, SYS_DB!$D:$D, C$37) * $Z$1, SUMIFS(SYS_DB!$E:$E, SYS_DB!$C:$C, $A49, SYS_DB!$D:$D, C$37, SYS_DB!$A:$A, $C$1) * $Z$1), 0)</f>
        <v>0</v>
      </c>
      <c r="D49" s="40">
        <f ca="1">ROUND(IF($C$1="Весь период", SUMIFS(SYS_DB!$E:$E, SYS_DB!$C:$C, $A49, SYS_DB!$D:$D, D$37) * $Z$1, SUMIFS(SYS_DB!$E:$E, SYS_DB!$C:$C, $A49, SYS_DB!$D:$D, D$37, SYS_DB!$A:$A, $C$1) * $Z$1), 0)</f>
        <v>0</v>
      </c>
      <c r="E49" s="40">
        <f ca="1">ROUND(IF($C$1="Весь период", SUMIFS(SYS_DB!$E:$E, SYS_DB!$C:$C, $A49, SYS_DB!$D:$D, E$37) * $Z$1, SUMIFS(SYS_DB!$E:$E, SYS_DB!$C:$C, $A49, SYS_DB!$D:$D, E$37, SYS_DB!$A:$A, $C$1) * $Z$1), 0)</f>
        <v>5</v>
      </c>
      <c r="F49" s="40">
        <f ca="1">ROUND(IF($C$1="Весь период", SUMIFS(SYS_DB!$E:$E, SYS_DB!$C:$C, $A49, SYS_DB!$D:$D, F$37) * $Z$1, SUMIFS(SYS_DB!$E:$E, SYS_DB!$C:$C, $A49, SYS_DB!$D:$D, F$37, SYS_DB!$A:$A, $C$1) * $Z$1), 0)</f>
        <v>0</v>
      </c>
      <c r="G49" s="40">
        <f ca="1">ROUND(IF($C$1="Весь период", SUMIFS(SYS_DB!$E:$E, SYS_DB!$C:$C, $A49, SYS_DB!$D:$D, G$37) * $Z$1, SUMIFS(SYS_DB!$E:$E, SYS_DB!$C:$C, $A49, SYS_DB!$D:$D, G$37, SYS_DB!$A:$A, $C$1) * $Z$1), 0)</f>
        <v>0</v>
      </c>
      <c r="H49" s="40">
        <f ca="1">SUM(B49:G49)</f>
        <v>6</v>
      </c>
    </row>
    <row r="50" spans="1:8" x14ac:dyDescent="0.25">
      <c r="A50" s="39" t="s">
        <v>19829</v>
      </c>
      <c r="B50" s="40">
        <f ca="1">ROUND(IF($C$1="Весь период", SUMIFS(SYS_DB!$E:$E, SYS_DB!$C:$C, $A50, SYS_DB!$D:$D, B$37) * $Z$1, SUMIFS(SYS_DB!$E:$E, SYS_DB!$C:$C, $A50, SYS_DB!$D:$D, B$37, SYS_DB!$A:$A, $C$1) * $Z$1), 0)</f>
        <v>0</v>
      </c>
      <c r="C50" s="40">
        <f ca="1">ROUND(IF($C$1="Весь период", SUMIFS(SYS_DB!$E:$E, SYS_DB!$C:$C, $A50, SYS_DB!$D:$D, C$37) * $Z$1, SUMIFS(SYS_DB!$E:$E, SYS_DB!$C:$C, $A50, SYS_DB!$D:$D, C$37, SYS_DB!$A:$A, $C$1) * $Z$1), 0)</f>
        <v>1</v>
      </c>
      <c r="D50" s="40">
        <f ca="1">ROUND(IF($C$1="Весь период", SUMIFS(SYS_DB!$E:$E, SYS_DB!$C:$C, $A50, SYS_DB!$D:$D, D$37) * $Z$1, SUMIFS(SYS_DB!$E:$E, SYS_DB!$C:$C, $A50, SYS_DB!$D:$D, D$37, SYS_DB!$A:$A, $C$1) * $Z$1), 0)</f>
        <v>0</v>
      </c>
      <c r="E50" s="40">
        <f ca="1">ROUND(IF($C$1="Весь период", SUMIFS(SYS_DB!$E:$E, SYS_DB!$C:$C, $A50, SYS_DB!$D:$D, E$37) * $Z$1, SUMIFS(SYS_DB!$E:$E, SYS_DB!$C:$C, $A50, SYS_DB!$D:$D, E$37, SYS_DB!$A:$A, $C$1) * $Z$1), 0)</f>
        <v>0</v>
      </c>
      <c r="F50" s="40">
        <f ca="1">ROUND(IF($C$1="Весь период", SUMIFS(SYS_DB!$E:$E, SYS_DB!$C:$C, $A50, SYS_DB!$D:$D, F$37) * $Z$1, SUMIFS(SYS_DB!$E:$E, SYS_DB!$C:$C, $A50, SYS_DB!$D:$D, F$37, SYS_DB!$A:$A, $C$1) * $Z$1), 0)</f>
        <v>0</v>
      </c>
      <c r="G50" s="40">
        <f ca="1">ROUND(IF($C$1="Весь период", SUMIFS(SYS_DB!$E:$E, SYS_DB!$C:$C, $A50, SYS_DB!$D:$D, G$37) * $Z$1, SUMIFS(SYS_DB!$E:$E, SYS_DB!$C:$C, $A50, SYS_DB!$D:$D, G$37, SYS_DB!$A:$A, $C$1) * $Z$1), 0)</f>
        <v>0</v>
      </c>
      <c r="H50" s="40">
        <f ca="1">SUM(B50:G50)</f>
        <v>1</v>
      </c>
    </row>
    <row r="51" spans="1:8" x14ac:dyDescent="0.25">
      <c r="A51" s="39" t="s">
        <v>19830</v>
      </c>
      <c r="B51" s="40">
        <f ca="1">ROUND(IF($C$1="Весь период", SUMIFS(SYS_DB!$E:$E, SYS_DB!$C:$C, $A51, SYS_DB!$D:$D, B$37) * $Z$1, SUMIFS(SYS_DB!$E:$E, SYS_DB!$C:$C, $A51, SYS_DB!$D:$D, B$37, SYS_DB!$A:$A, $C$1) * $Z$1), 0)</f>
        <v>0</v>
      </c>
      <c r="C51" s="40">
        <f ca="1">ROUND(IF($C$1="Весь период", SUMIFS(SYS_DB!$E:$E, SYS_DB!$C:$C, $A51, SYS_DB!$D:$D, C$37) * $Z$1, SUMIFS(SYS_DB!$E:$E, SYS_DB!$C:$C, $A51, SYS_DB!$D:$D, C$37, SYS_DB!$A:$A, $C$1) * $Z$1), 0)</f>
        <v>0</v>
      </c>
      <c r="D51" s="40">
        <f ca="1">ROUND(IF($C$1="Весь период", SUMIFS(SYS_DB!$E:$E, SYS_DB!$C:$C, $A51, SYS_DB!$D:$D, D$37) * $Z$1, SUMIFS(SYS_DB!$E:$E, SYS_DB!$C:$C, $A51, SYS_DB!$D:$D, D$37, SYS_DB!$A:$A, $C$1) * $Z$1), 0)</f>
        <v>0</v>
      </c>
      <c r="E51" s="40">
        <f ca="1">ROUND(IF($C$1="Весь период", SUMIFS(SYS_DB!$E:$E, SYS_DB!$C:$C, $A51, SYS_DB!$D:$D, E$37) * $Z$1, SUMIFS(SYS_DB!$E:$E, SYS_DB!$C:$C, $A51, SYS_DB!$D:$D, E$37, SYS_DB!$A:$A, $C$1) * $Z$1), 0)</f>
        <v>0</v>
      </c>
      <c r="F51" s="40">
        <f ca="1">ROUND(IF($C$1="Весь период", SUMIFS(SYS_DB!$E:$E, SYS_DB!$C:$C, $A51, SYS_DB!$D:$D, F$37) * $Z$1, SUMIFS(SYS_DB!$E:$E, SYS_DB!$C:$C, $A51, SYS_DB!$D:$D, F$37, SYS_DB!$A:$A, $C$1) * $Z$1), 0)</f>
        <v>0</v>
      </c>
      <c r="G51" s="40">
        <f ca="1">ROUND(IF($C$1="Весь период", SUMIFS(SYS_DB!$E:$E, SYS_DB!$C:$C, $A51, SYS_DB!$D:$D, G$37) * $Z$1, SUMIFS(SYS_DB!$E:$E, SYS_DB!$C:$C, $A51, SYS_DB!$D:$D, G$37, SYS_DB!$A:$A, $C$1) * $Z$1), 0)</f>
        <v>0</v>
      </c>
      <c r="H51" s="40">
        <f ca="1">SUM(B51:G51)</f>
        <v>0</v>
      </c>
    </row>
    <row r="52" spans="1:8" x14ac:dyDescent="0.25">
      <c r="A52" s="39" t="s">
        <v>19831</v>
      </c>
      <c r="B52" s="40">
        <f ca="1">ROUND(IF($C$1="Весь период", SUMIFS(SYS_DB!$E:$E, SYS_DB!$C:$C, $A52, SYS_DB!$D:$D, B$37) * $Z$1, SUMIFS(SYS_DB!$E:$E, SYS_DB!$C:$C, $A52, SYS_DB!$D:$D, B$37, SYS_DB!$A:$A, $C$1) * $Z$1), 0)</f>
        <v>0</v>
      </c>
      <c r="C52" s="40">
        <f ca="1">ROUND(IF($C$1="Весь период", SUMIFS(SYS_DB!$E:$E, SYS_DB!$C:$C, $A52, SYS_DB!$D:$D, C$37) * $Z$1, SUMIFS(SYS_DB!$E:$E, SYS_DB!$C:$C, $A52, SYS_DB!$D:$D, C$37, SYS_DB!$A:$A, $C$1) * $Z$1), 0)</f>
        <v>0</v>
      </c>
      <c r="D52" s="40">
        <f ca="1">ROUND(IF($C$1="Весь период", SUMIFS(SYS_DB!$E:$E, SYS_DB!$C:$C, $A52, SYS_DB!$D:$D, D$37) * $Z$1, SUMIFS(SYS_DB!$E:$E, SYS_DB!$C:$C, $A52, SYS_DB!$D:$D, D$37, SYS_DB!$A:$A, $C$1) * $Z$1), 0)</f>
        <v>0</v>
      </c>
      <c r="E52" s="40">
        <f ca="1">ROUND(IF($C$1="Весь период", SUMIFS(SYS_DB!$E:$E, SYS_DB!$C:$C, $A52, SYS_DB!$D:$D, E$37) * $Z$1, SUMIFS(SYS_DB!$E:$E, SYS_DB!$C:$C, $A52, SYS_DB!$D:$D, E$37, SYS_DB!$A:$A, $C$1) * $Z$1), 0)</f>
        <v>0</v>
      </c>
      <c r="F52" s="40">
        <f ca="1">ROUND(IF($C$1="Весь период", SUMIFS(SYS_DB!$E:$E, SYS_DB!$C:$C, $A52, SYS_DB!$D:$D, F$37) * $Z$1, SUMIFS(SYS_DB!$E:$E, SYS_DB!$C:$C, $A52, SYS_DB!$D:$D, F$37, SYS_DB!$A:$A, $C$1) * $Z$1), 0)</f>
        <v>0</v>
      </c>
      <c r="G52" s="40">
        <f ca="1">ROUND(IF($C$1="Весь период", SUMIFS(SYS_DB!$E:$E, SYS_DB!$C:$C, $A52, SYS_DB!$D:$D, G$37) * $Z$1, SUMIFS(SYS_DB!$E:$E, SYS_DB!$C:$C, $A52, SYS_DB!$D:$D, G$37, SYS_DB!$A:$A, $C$1) * $Z$1), 0)</f>
        <v>0</v>
      </c>
      <c r="H52" s="40">
        <f ca="1">SUM(B52:G52)</f>
        <v>0</v>
      </c>
    </row>
    <row r="53" spans="1:8" x14ac:dyDescent="0.25">
      <c r="A53" s="39" t="s">
        <v>19832</v>
      </c>
      <c r="B53" s="40">
        <f ca="1">ROUND(IF($C$1="Весь период", SUMIFS(SYS_DB!$E:$E, SYS_DB!$C:$C, $A53, SYS_DB!$D:$D, B$37) * $Z$1, SUMIFS(SYS_DB!$E:$E, SYS_DB!$C:$C, $A53, SYS_DB!$D:$D, B$37, SYS_DB!$A:$A, $C$1) * $Z$1), 0)</f>
        <v>0</v>
      </c>
      <c r="C53" s="40">
        <f ca="1">ROUND(IF($C$1="Весь период", SUMIFS(SYS_DB!$E:$E, SYS_DB!$C:$C, $A53, SYS_DB!$D:$D, C$37) * $Z$1, SUMIFS(SYS_DB!$E:$E, SYS_DB!$C:$C, $A53, SYS_DB!$D:$D, C$37, SYS_DB!$A:$A, $C$1) * $Z$1), 0)</f>
        <v>0</v>
      </c>
      <c r="D53" s="40">
        <f ca="1">ROUND(IF($C$1="Весь период", SUMIFS(SYS_DB!$E:$E, SYS_DB!$C:$C, $A53, SYS_DB!$D:$D, D$37) * $Z$1, SUMIFS(SYS_DB!$E:$E, SYS_DB!$C:$C, $A53, SYS_DB!$D:$D, D$37, SYS_DB!$A:$A, $C$1) * $Z$1), 0)</f>
        <v>0</v>
      </c>
      <c r="E53" s="40">
        <f ca="1">ROUND(IF($C$1="Весь период", SUMIFS(SYS_DB!$E:$E, SYS_DB!$C:$C, $A53, SYS_DB!$D:$D, E$37) * $Z$1, SUMIFS(SYS_DB!$E:$E, SYS_DB!$C:$C, $A53, SYS_DB!$D:$D, E$37, SYS_DB!$A:$A, $C$1) * $Z$1), 0)</f>
        <v>0</v>
      </c>
      <c r="F53" s="40">
        <f ca="1">ROUND(IF($C$1="Весь период", SUMIFS(SYS_DB!$E:$E, SYS_DB!$C:$C, $A53, SYS_DB!$D:$D, F$37) * $Z$1, SUMIFS(SYS_DB!$E:$E, SYS_DB!$C:$C, $A53, SYS_DB!$D:$D, F$37, SYS_DB!$A:$A, $C$1) * $Z$1), 0)</f>
        <v>0</v>
      </c>
      <c r="G53" s="40">
        <f ca="1">ROUND(IF($C$1="Весь период", SUMIFS(SYS_DB!$E:$E, SYS_DB!$C:$C, $A53, SYS_DB!$D:$D, G$37) * $Z$1, SUMIFS(SYS_DB!$E:$E, SYS_DB!$C:$C, $A53, SYS_DB!$D:$D, G$37, SYS_DB!$A:$A, $C$1) * $Z$1), 0)</f>
        <v>0</v>
      </c>
      <c r="H53" s="40">
        <f ca="1">SUM(B53:G53)</f>
        <v>0</v>
      </c>
    </row>
    <row r="54" spans="1:8" x14ac:dyDescent="0.25">
      <c r="A54" s="39" t="s">
        <v>19833</v>
      </c>
      <c r="B54" s="40">
        <f ca="1">ROUND(IF($C$1="Весь период", SUMIFS(SYS_DB!$E:$E, SYS_DB!$C:$C, $A54, SYS_DB!$D:$D, B$37) * $Z$1, SUMIFS(SYS_DB!$E:$E, SYS_DB!$C:$C, $A54, SYS_DB!$D:$D, B$37, SYS_DB!$A:$A, $C$1) * $Z$1), 0)</f>
        <v>0</v>
      </c>
      <c r="C54" s="40">
        <f ca="1">ROUND(IF($C$1="Весь период", SUMIFS(SYS_DB!$E:$E, SYS_DB!$C:$C, $A54, SYS_DB!$D:$D, C$37) * $Z$1, SUMIFS(SYS_DB!$E:$E, SYS_DB!$C:$C, $A54, SYS_DB!$D:$D, C$37, SYS_DB!$A:$A, $C$1) * $Z$1), 0)</f>
        <v>0</v>
      </c>
      <c r="D54" s="40">
        <f ca="1">ROUND(IF($C$1="Весь период", SUMIFS(SYS_DB!$E:$E, SYS_DB!$C:$C, $A54, SYS_DB!$D:$D, D$37) * $Z$1, SUMIFS(SYS_DB!$E:$E, SYS_DB!$C:$C, $A54, SYS_DB!$D:$D, D$37, SYS_DB!$A:$A, $C$1) * $Z$1), 0)</f>
        <v>0</v>
      </c>
      <c r="E54" s="40">
        <f ca="1">ROUND(IF($C$1="Весь период", SUMIFS(SYS_DB!$E:$E, SYS_DB!$C:$C, $A54, SYS_DB!$D:$D, E$37) * $Z$1, SUMIFS(SYS_DB!$E:$E, SYS_DB!$C:$C, $A54, SYS_DB!$D:$D, E$37, SYS_DB!$A:$A, $C$1) * $Z$1), 0)</f>
        <v>1</v>
      </c>
      <c r="F54" s="40">
        <f ca="1">ROUND(IF($C$1="Весь период", SUMIFS(SYS_DB!$E:$E, SYS_DB!$C:$C, $A54, SYS_DB!$D:$D, F$37) * $Z$1, SUMIFS(SYS_DB!$E:$E, SYS_DB!$C:$C, $A54, SYS_DB!$D:$D, F$37, SYS_DB!$A:$A, $C$1) * $Z$1), 0)</f>
        <v>0</v>
      </c>
      <c r="G54" s="40">
        <f ca="1">ROUND(IF($C$1="Весь период", SUMIFS(SYS_DB!$E:$E, SYS_DB!$C:$C, $A54, SYS_DB!$D:$D, G$37) * $Z$1, SUMIFS(SYS_DB!$E:$E, SYS_DB!$C:$C, $A54, SYS_DB!$D:$D, G$37, SYS_DB!$A:$A, $C$1) * $Z$1), 0)</f>
        <v>0</v>
      </c>
      <c r="H54" s="40">
        <f ca="1">SUM(B54:G54)</f>
        <v>1</v>
      </c>
    </row>
    <row r="55" spans="1:8" x14ac:dyDescent="0.25">
      <c r="A55" s="39" t="s">
        <v>19835</v>
      </c>
      <c r="B55" s="40">
        <f ca="1">ROUND(IF($C$1="Весь период", SUMIFS(SYS_DB!$E:$E, SYS_DB!$C:$C, $A55, SYS_DB!$D:$D, B$37) * $Z$1, SUMIFS(SYS_DB!$E:$E, SYS_DB!$C:$C, $A55, SYS_DB!$D:$D, B$37, SYS_DB!$A:$A, $C$1) * $Z$1), 0)</f>
        <v>0</v>
      </c>
      <c r="C55" s="40">
        <f ca="1">ROUND(IF($C$1="Весь период", SUMIFS(SYS_DB!$E:$E, SYS_DB!$C:$C, $A55, SYS_DB!$D:$D, C$37) * $Z$1, SUMIFS(SYS_DB!$E:$E, SYS_DB!$C:$C, $A55, SYS_DB!$D:$D, C$37, SYS_DB!$A:$A, $C$1) * $Z$1), 0)</f>
        <v>0</v>
      </c>
      <c r="D55" s="40">
        <f ca="1">ROUND(IF($C$1="Весь период", SUMIFS(SYS_DB!$E:$E, SYS_DB!$C:$C, $A55, SYS_DB!$D:$D, D$37) * $Z$1, SUMIFS(SYS_DB!$E:$E, SYS_DB!$C:$C, $A55, SYS_DB!$D:$D, D$37, SYS_DB!$A:$A, $C$1) * $Z$1), 0)</f>
        <v>0</v>
      </c>
      <c r="E55" s="40">
        <f ca="1">ROUND(IF($C$1="Весь период", SUMIFS(SYS_DB!$E:$E, SYS_DB!$C:$C, $A55, SYS_DB!$D:$D, E$37) * $Z$1, SUMIFS(SYS_DB!$E:$E, SYS_DB!$C:$C, $A55, SYS_DB!$D:$D, E$37, SYS_DB!$A:$A, $C$1) * $Z$1), 0)</f>
        <v>0</v>
      </c>
      <c r="F55" s="40">
        <f ca="1">ROUND(IF($C$1="Весь период", SUMIFS(SYS_DB!$E:$E, SYS_DB!$C:$C, $A55, SYS_DB!$D:$D, F$37) * $Z$1, SUMIFS(SYS_DB!$E:$E, SYS_DB!$C:$C, $A55, SYS_DB!$D:$D, F$37, SYS_DB!$A:$A, $C$1) * $Z$1), 0)</f>
        <v>0</v>
      </c>
      <c r="G55" s="40">
        <f ca="1">ROUND(IF($C$1="Весь период", SUMIFS(SYS_DB!$E:$E, SYS_DB!$C:$C, $A55, SYS_DB!$D:$D, G$37) * $Z$1, SUMIFS(SYS_DB!$E:$E, SYS_DB!$C:$C, $A55, SYS_DB!$D:$D, G$37, SYS_DB!$A:$A, $C$1) * $Z$1), 0)</f>
        <v>0</v>
      </c>
      <c r="H55" s="40">
        <f ca="1">SUM(B55:G55)</f>
        <v>0</v>
      </c>
    </row>
    <row r="56" spans="1:8" x14ac:dyDescent="0.25">
      <c r="A56" s="39" t="s">
        <v>19836</v>
      </c>
      <c r="B56" s="40">
        <f ca="1">ROUND(IF($C$1="Весь период", SUMIFS(SYS_DB!$E:$E, SYS_DB!$C:$C, $A56, SYS_DB!$D:$D, B$37) * $Z$1, SUMIFS(SYS_DB!$E:$E, SYS_DB!$C:$C, $A56, SYS_DB!$D:$D, B$37, SYS_DB!$A:$A, $C$1) * $Z$1), 0)</f>
        <v>0</v>
      </c>
      <c r="C56" s="40">
        <f ca="1">ROUND(IF($C$1="Весь период", SUMIFS(SYS_DB!$E:$E, SYS_DB!$C:$C, $A56, SYS_DB!$D:$D, C$37) * $Z$1, SUMIFS(SYS_DB!$E:$E, SYS_DB!$C:$C, $A56, SYS_DB!$D:$D, C$37, SYS_DB!$A:$A, $C$1) * $Z$1), 0)</f>
        <v>0</v>
      </c>
      <c r="D56" s="40">
        <f ca="1">ROUND(IF($C$1="Весь период", SUMIFS(SYS_DB!$E:$E, SYS_DB!$C:$C, $A56, SYS_DB!$D:$D, D$37) * $Z$1, SUMIFS(SYS_DB!$E:$E, SYS_DB!$C:$C, $A56, SYS_DB!$D:$D, D$37, SYS_DB!$A:$A, $C$1) * $Z$1), 0)</f>
        <v>0</v>
      </c>
      <c r="E56" s="40">
        <f ca="1">ROUND(IF($C$1="Весь период", SUMIFS(SYS_DB!$E:$E, SYS_DB!$C:$C, $A56, SYS_DB!$D:$D, E$37) * $Z$1, SUMIFS(SYS_DB!$E:$E, SYS_DB!$C:$C, $A56, SYS_DB!$D:$D, E$37, SYS_DB!$A:$A, $C$1) * $Z$1), 0)</f>
        <v>0</v>
      </c>
      <c r="F56" s="40">
        <f ca="1">ROUND(IF($C$1="Весь период", SUMIFS(SYS_DB!$E:$E, SYS_DB!$C:$C, $A56, SYS_DB!$D:$D, F$37) * $Z$1, SUMIFS(SYS_DB!$E:$E, SYS_DB!$C:$C, $A56, SYS_DB!$D:$D, F$37, SYS_DB!$A:$A, $C$1) * $Z$1), 0)</f>
        <v>0</v>
      </c>
      <c r="G56" s="40">
        <f ca="1">ROUND(IF($C$1="Весь период", SUMIFS(SYS_DB!$E:$E, SYS_DB!$C:$C, $A56, SYS_DB!$D:$D, G$37) * $Z$1, SUMIFS(SYS_DB!$E:$E, SYS_DB!$C:$C, $A56, SYS_DB!$D:$D, G$37, SYS_DB!$A:$A, $C$1) * $Z$1), 0)</f>
        <v>0</v>
      </c>
      <c r="H56" s="40">
        <f ca="1">SUM(B56:G56)</f>
        <v>0</v>
      </c>
    </row>
    <row r="57" spans="1:8" x14ac:dyDescent="0.25">
      <c r="A57" s="39" t="s">
        <v>9471</v>
      </c>
      <c r="B57" s="40">
        <f ca="1">ROUND(IF($C$1="Весь период", SUMIFS(SYS_DB!$E:$E, SYS_DB!$C:$C, $A57, SYS_DB!$D:$D, B$37) * $Z$1, SUMIFS(SYS_DB!$E:$E, SYS_DB!$C:$C, $A57, SYS_DB!$D:$D, B$37, SYS_DB!$A:$A, $C$1) * $Z$1), 0)</f>
        <v>0</v>
      </c>
      <c r="C57" s="40">
        <f ca="1">ROUND(IF($C$1="Весь период", SUMIFS(SYS_DB!$E:$E, SYS_DB!$C:$C, $A57, SYS_DB!$D:$D, C$37) * $Z$1, SUMIFS(SYS_DB!$E:$E, SYS_DB!$C:$C, $A57, SYS_DB!$D:$D, C$37, SYS_DB!$A:$A, $C$1) * $Z$1), 0)</f>
        <v>0</v>
      </c>
      <c r="D57" s="40">
        <f ca="1">ROUND(IF($C$1="Весь период", SUMIFS(SYS_DB!$E:$E, SYS_DB!$C:$C, $A57, SYS_DB!$D:$D, D$37) * $Z$1, SUMIFS(SYS_DB!$E:$E, SYS_DB!$C:$C, $A57, SYS_DB!$D:$D, D$37, SYS_DB!$A:$A, $C$1) * $Z$1), 0)</f>
        <v>0</v>
      </c>
      <c r="E57" s="40">
        <f ca="1">ROUND(IF($C$1="Весь период", SUMIFS(SYS_DB!$E:$E, SYS_DB!$C:$C, $A57, SYS_DB!$D:$D, E$37) * $Z$1, SUMIFS(SYS_DB!$E:$E, SYS_DB!$C:$C, $A57, SYS_DB!$D:$D, E$37, SYS_DB!$A:$A, $C$1) * $Z$1), 0)</f>
        <v>0</v>
      </c>
      <c r="F57" s="40">
        <f ca="1">ROUND(IF($C$1="Весь период", SUMIFS(SYS_DB!$E:$E, SYS_DB!$C:$C, $A57, SYS_DB!$D:$D, F$37) * $Z$1, SUMIFS(SYS_DB!$E:$E, SYS_DB!$C:$C, $A57, SYS_DB!$D:$D, F$37, SYS_DB!$A:$A, $C$1) * $Z$1), 0)</f>
        <v>0</v>
      </c>
      <c r="G57" s="40">
        <f ca="1">ROUND(IF($C$1="Весь период", SUMIFS(SYS_DB!$E:$E, SYS_DB!$C:$C, $A57, SYS_DB!$D:$D, G$37) * $Z$1, SUMIFS(SYS_DB!$E:$E, SYS_DB!$C:$C, $A57, SYS_DB!$D:$D, G$37, SYS_DB!$A:$A, $C$1) * $Z$1), 0)</f>
        <v>0</v>
      </c>
      <c r="H57" s="40">
        <f ca="1">SUM(B57:G57)</f>
        <v>0</v>
      </c>
    </row>
    <row r="58" spans="1:8" x14ac:dyDescent="0.25">
      <c r="A58" s="39" t="s">
        <v>7654</v>
      </c>
      <c r="B58" s="40">
        <f ca="1">ROUND(IF($C$1="Весь период", SUMIFS(SYS_DB!$E:$E, SYS_DB!$C:$C, $A58, SYS_DB!$D:$D, B$37) * $Z$1, SUMIFS(SYS_DB!$E:$E, SYS_DB!$C:$C, $A58, SYS_DB!$D:$D, B$37, SYS_DB!$A:$A, $C$1) * $Z$1), 0)</f>
        <v>0</v>
      </c>
      <c r="C58" s="40">
        <f ca="1">ROUND(IF($C$1="Весь период", SUMIFS(SYS_DB!$E:$E, SYS_DB!$C:$C, $A58, SYS_DB!$D:$D, C$37) * $Z$1, SUMIFS(SYS_DB!$E:$E, SYS_DB!$C:$C, $A58, SYS_DB!$D:$D, C$37, SYS_DB!$A:$A, $C$1) * $Z$1), 0)</f>
        <v>0</v>
      </c>
      <c r="D58" s="40">
        <f ca="1">ROUND(IF($C$1="Весь период", SUMIFS(SYS_DB!$E:$E, SYS_DB!$C:$C, $A58, SYS_DB!$D:$D, D$37) * $Z$1, SUMIFS(SYS_DB!$E:$E, SYS_DB!$C:$C, $A58, SYS_DB!$D:$D, D$37, SYS_DB!$A:$A, $C$1) * $Z$1), 0)</f>
        <v>0</v>
      </c>
      <c r="E58" s="40">
        <f ca="1">ROUND(IF($C$1="Весь период", SUMIFS(SYS_DB!$E:$E, SYS_DB!$C:$C, $A58, SYS_DB!$D:$D, E$37) * $Z$1, SUMIFS(SYS_DB!$E:$E, SYS_DB!$C:$C, $A58, SYS_DB!$D:$D, E$37, SYS_DB!$A:$A, $C$1) * $Z$1), 0)</f>
        <v>0</v>
      </c>
      <c r="F58" s="40">
        <f ca="1">ROUND(IF($C$1="Весь период", SUMIFS(SYS_DB!$E:$E, SYS_DB!$C:$C, $A58, SYS_DB!$D:$D, F$37) * $Z$1, SUMIFS(SYS_DB!$E:$E, SYS_DB!$C:$C, $A58, SYS_DB!$D:$D, F$37, SYS_DB!$A:$A, $C$1) * $Z$1), 0)</f>
        <v>0</v>
      </c>
      <c r="G58" s="40">
        <f ca="1">ROUND(IF($C$1="Весь период", SUMIFS(SYS_DB!$E:$E, SYS_DB!$C:$C, $A58, SYS_DB!$D:$D, G$37) * $Z$1, SUMIFS(SYS_DB!$E:$E, SYS_DB!$C:$C, $A58, SYS_DB!$D:$D, G$37, SYS_DB!$A:$A, $C$1) * $Z$1), 0)</f>
        <v>0</v>
      </c>
      <c r="H58" s="40">
        <f ca="1">SUM(B58:G58)</f>
        <v>0</v>
      </c>
    </row>
    <row r="59" spans="1:8" x14ac:dyDescent="0.25">
      <c r="A59" s="45" t="s">
        <v>19900</v>
      </c>
      <c r="B59" s="46">
        <f ca="1">SUM(B38:B58)</f>
        <v>75</v>
      </c>
      <c r="C59" s="46">
        <f ca="1">SUM(C38:C58)</f>
        <v>450</v>
      </c>
      <c r="D59" s="46">
        <f ca="1">SUM(D38:D58)</f>
        <v>19</v>
      </c>
      <c r="E59" s="46">
        <f ca="1">SUM(E38:E58)</f>
        <v>58</v>
      </c>
      <c r="F59" s="46">
        <f ca="1">SUM(F38:F58)</f>
        <v>16</v>
      </c>
      <c r="G59" s="46">
        <f ca="1">SUM(G38:G58)</f>
        <v>17</v>
      </c>
      <c r="H59" s="46">
        <f ca="1">SUM(H38:H58)</f>
        <v>635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BC1A22-459E-4EB5-9461-F3D4134EB9F4}">
          <x14:formula1>
            <xm:f>SYS_DB!$M$1:$M$5</xm:f>
          </x14:formula1>
          <xm:sqref>C1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ED26C-9B15-44AD-9960-B03C3DCF4162}">
  <sheetPr codeName="Лист7"/>
  <dimension ref="A1:O113"/>
  <sheetViews>
    <sheetView workbookViewId="0"/>
  </sheetViews>
  <sheetFormatPr defaultRowHeight="15" x14ac:dyDescent="0.25"/>
  <cols>
    <col min="1" max="1" width="54.7109375" bestFit="1" customWidth="1"/>
    <col min="2" max="2" width="10.85546875" bestFit="1" customWidth="1"/>
    <col min="3" max="3" width="19.5703125" bestFit="1" customWidth="1"/>
    <col min="4" max="4" width="25.140625" bestFit="1" customWidth="1"/>
    <col min="5" max="5" width="15.42578125" bestFit="1" customWidth="1"/>
    <col min="6" max="6" width="23.85546875" bestFit="1" customWidth="1"/>
    <col min="7" max="10" width="2" hidden="1" customWidth="1"/>
  </cols>
  <sheetData>
    <row r="1" spans="1:15" x14ac:dyDescent="0.25">
      <c r="A1" s="37" t="s">
        <v>19872</v>
      </c>
      <c r="C1" s="20" t="s">
        <v>19814</v>
      </c>
      <c r="D1" s="38" t="s">
        <v>19873</v>
      </c>
      <c r="O1">
        <f ca="1">IF($C$1="Весь период", SYS_DB!$N$1, IFERROR(DATE(VALUE(LEFT($C$1,4)), VALUE(RIGHT($C$1,2)), 1), TODAY()))</f>
        <v>46204</v>
      </c>
    </row>
    <row r="2" spans="1:15" x14ac:dyDescent="0.25">
      <c r="O2">
        <f ca="1">IF($C$1="Весь период", SYS_DB!$N$2, DATE(YEAR($O$1), MONTH($O$1)+1, 0))</f>
        <v>46234</v>
      </c>
    </row>
    <row r="3" spans="1:15" x14ac:dyDescent="0.25">
      <c r="A3" s="37" t="s">
        <v>19874</v>
      </c>
    </row>
    <row r="5" spans="1:15" x14ac:dyDescent="0.25">
      <c r="A5" s="7" t="s">
        <v>19857</v>
      </c>
      <c r="B5" s="7" t="s">
        <v>19875</v>
      </c>
      <c r="C5" s="7" t="s">
        <v>19876</v>
      </c>
      <c r="D5" s="7" t="s">
        <v>19877</v>
      </c>
      <c r="E5" s="7" t="s">
        <v>19878</v>
      </c>
      <c r="F5" s="7" t="s">
        <v>19879</v>
      </c>
    </row>
    <row r="6" spans="1:15" x14ac:dyDescent="0.25">
      <c r="A6" s="39" t="s">
        <v>19817</v>
      </c>
      <c r="B6" s="39" t="s">
        <v>19838</v>
      </c>
      <c r="C6" s="40">
        <v>0</v>
      </c>
      <c r="D6" s="40">
        <v>0</v>
      </c>
      <c r="E6" s="40">
        <v>0</v>
      </c>
      <c r="F6" s="40"/>
    </row>
    <row r="7" spans="1:15" x14ac:dyDescent="0.25">
      <c r="A7" s="39" t="s">
        <v>19817</v>
      </c>
      <c r="B7" s="39" t="s">
        <v>19837</v>
      </c>
      <c r="C7" s="40">
        <v>0</v>
      </c>
      <c r="D7" s="40">
        <v>0</v>
      </c>
      <c r="E7" s="40">
        <v>0</v>
      </c>
      <c r="F7" s="40"/>
    </row>
    <row r="8" spans="1:15" x14ac:dyDescent="0.25">
      <c r="A8" s="39" t="s">
        <v>19817</v>
      </c>
      <c r="B8" s="39" t="s">
        <v>19826</v>
      </c>
      <c r="C8" s="40">
        <v>442</v>
      </c>
      <c r="D8" s="40">
        <v>2494844</v>
      </c>
      <c r="E8" s="40">
        <v>35403</v>
      </c>
      <c r="F8" s="40"/>
    </row>
    <row r="9" spans="1:15" x14ac:dyDescent="0.25">
      <c r="A9" s="39" t="s">
        <v>19817</v>
      </c>
      <c r="B9" s="39" t="s">
        <v>19814</v>
      </c>
      <c r="C9" s="40">
        <v>281</v>
      </c>
      <c r="D9" s="40">
        <v>2467453</v>
      </c>
      <c r="E9" s="40">
        <v>36467</v>
      </c>
      <c r="F9" s="40"/>
    </row>
    <row r="10" spans="1:15" x14ac:dyDescent="0.25">
      <c r="A10" s="39" t="s">
        <v>19819</v>
      </c>
      <c r="B10" s="39" t="s">
        <v>19838</v>
      </c>
      <c r="C10" s="40">
        <v>0</v>
      </c>
      <c r="D10" s="40">
        <v>0</v>
      </c>
      <c r="E10" s="40">
        <v>0</v>
      </c>
      <c r="F10" s="40"/>
    </row>
    <row r="11" spans="1:15" x14ac:dyDescent="0.25">
      <c r="A11" s="39" t="s">
        <v>19819</v>
      </c>
      <c r="B11" s="39" t="s">
        <v>19837</v>
      </c>
      <c r="C11" s="40">
        <v>0</v>
      </c>
      <c r="D11" s="40">
        <v>0</v>
      </c>
      <c r="E11" s="40">
        <v>0</v>
      </c>
      <c r="F11" s="40"/>
    </row>
    <row r="12" spans="1:15" x14ac:dyDescent="0.25">
      <c r="A12" s="39" t="s">
        <v>19819</v>
      </c>
      <c r="B12" s="39" t="s">
        <v>19826</v>
      </c>
      <c r="C12" s="40">
        <v>52</v>
      </c>
      <c r="D12" s="40">
        <v>2980036</v>
      </c>
      <c r="E12" s="40">
        <v>22864</v>
      </c>
      <c r="F12" s="40"/>
    </row>
    <row r="13" spans="1:15" x14ac:dyDescent="0.25">
      <c r="A13" s="39" t="s">
        <v>19819</v>
      </c>
      <c r="B13" s="39" t="s">
        <v>19814</v>
      </c>
      <c r="C13" s="40">
        <v>42</v>
      </c>
      <c r="D13" s="40">
        <v>3251114</v>
      </c>
      <c r="E13" s="40">
        <v>24425</v>
      </c>
      <c r="F13" s="40"/>
    </row>
    <row r="14" spans="1:15" x14ac:dyDescent="0.25">
      <c r="A14" s="39" t="s">
        <v>19813</v>
      </c>
      <c r="B14" s="39" t="s">
        <v>19838</v>
      </c>
      <c r="C14" s="40">
        <v>0</v>
      </c>
      <c r="D14" s="40">
        <v>0</v>
      </c>
      <c r="E14" s="40">
        <v>0</v>
      </c>
      <c r="F14" s="40"/>
    </row>
    <row r="15" spans="1:15" x14ac:dyDescent="0.25">
      <c r="A15" s="39" t="s">
        <v>19813</v>
      </c>
      <c r="B15" s="39" t="s">
        <v>19837</v>
      </c>
      <c r="C15" s="40">
        <v>0</v>
      </c>
      <c r="D15" s="40">
        <v>0</v>
      </c>
      <c r="E15" s="40">
        <v>0</v>
      </c>
      <c r="F15" s="40"/>
    </row>
    <row r="16" spans="1:15" x14ac:dyDescent="0.25">
      <c r="A16" s="39" t="s">
        <v>19813</v>
      </c>
      <c r="B16" s="39" t="s">
        <v>19826</v>
      </c>
      <c r="C16" s="40">
        <v>220</v>
      </c>
      <c r="D16" s="40">
        <v>1356025</v>
      </c>
      <c r="E16" s="40">
        <v>13242</v>
      </c>
      <c r="F16" s="40"/>
    </row>
    <row r="17" spans="1:6" x14ac:dyDescent="0.25">
      <c r="A17" s="39" t="s">
        <v>19813</v>
      </c>
      <c r="B17" s="39" t="s">
        <v>19814</v>
      </c>
      <c r="C17" s="40">
        <v>78</v>
      </c>
      <c r="D17" s="40">
        <v>1307211</v>
      </c>
      <c r="E17" s="40">
        <v>12877</v>
      </c>
      <c r="F17" s="40"/>
    </row>
    <row r="18" spans="1:6" x14ac:dyDescent="0.25">
      <c r="A18" s="39" t="s">
        <v>19820</v>
      </c>
      <c r="B18" s="39" t="s">
        <v>19838</v>
      </c>
      <c r="C18" s="40">
        <v>0</v>
      </c>
      <c r="D18" s="40">
        <v>0</v>
      </c>
      <c r="E18" s="40">
        <v>0</v>
      </c>
      <c r="F18" s="40"/>
    </row>
    <row r="19" spans="1:6" x14ac:dyDescent="0.25">
      <c r="A19" s="39" t="s">
        <v>19820</v>
      </c>
      <c r="B19" s="39" t="s">
        <v>19837</v>
      </c>
      <c r="C19" s="40">
        <v>0</v>
      </c>
      <c r="D19" s="40">
        <v>0</v>
      </c>
      <c r="E19" s="40">
        <v>0</v>
      </c>
      <c r="F19" s="40"/>
    </row>
    <row r="20" spans="1:6" x14ac:dyDescent="0.25">
      <c r="A20" s="39" t="s">
        <v>19820</v>
      </c>
      <c r="B20" s="39" t="s">
        <v>19826</v>
      </c>
      <c r="C20" s="40">
        <v>0</v>
      </c>
      <c r="D20" s="40">
        <v>0</v>
      </c>
      <c r="E20" s="40">
        <v>0</v>
      </c>
      <c r="F20" s="40"/>
    </row>
    <row r="21" spans="1:6" x14ac:dyDescent="0.25">
      <c r="A21" s="39" t="s">
        <v>19820</v>
      </c>
      <c r="B21" s="39" t="s">
        <v>19814</v>
      </c>
      <c r="C21" s="40">
        <v>12</v>
      </c>
      <c r="D21" s="40">
        <v>2592500</v>
      </c>
      <c r="E21" s="40">
        <v>30546</v>
      </c>
      <c r="F21" s="40"/>
    </row>
    <row r="22" spans="1:6" x14ac:dyDescent="0.25">
      <c r="A22" s="39" t="s">
        <v>19821</v>
      </c>
      <c r="B22" s="39" t="s">
        <v>19838</v>
      </c>
      <c r="C22" s="40">
        <v>0</v>
      </c>
      <c r="D22" s="40">
        <v>0</v>
      </c>
      <c r="E22" s="40">
        <v>0</v>
      </c>
      <c r="F22" s="40"/>
    </row>
    <row r="23" spans="1:6" x14ac:dyDescent="0.25">
      <c r="A23" s="39" t="s">
        <v>19821</v>
      </c>
      <c r="B23" s="39" t="s">
        <v>19837</v>
      </c>
      <c r="C23" s="40">
        <v>0</v>
      </c>
      <c r="D23" s="40">
        <v>0</v>
      </c>
      <c r="E23" s="40">
        <v>0</v>
      </c>
      <c r="F23" s="40"/>
    </row>
    <row r="24" spans="1:6" x14ac:dyDescent="0.25">
      <c r="A24" s="39" t="s">
        <v>19821</v>
      </c>
      <c r="B24" s="39" t="s">
        <v>19826</v>
      </c>
      <c r="C24" s="40">
        <v>131</v>
      </c>
      <c r="D24" s="40">
        <v>2849402</v>
      </c>
      <c r="E24" s="40">
        <v>29997</v>
      </c>
      <c r="F24" s="40"/>
    </row>
    <row r="25" spans="1:6" x14ac:dyDescent="0.25">
      <c r="A25" s="39" t="s">
        <v>19821</v>
      </c>
      <c r="B25" s="39" t="s">
        <v>19814</v>
      </c>
      <c r="C25" s="40">
        <v>45</v>
      </c>
      <c r="D25" s="40">
        <v>2799919</v>
      </c>
      <c r="E25" s="40">
        <v>29675</v>
      </c>
      <c r="F25" s="40"/>
    </row>
    <row r="26" spans="1:6" x14ac:dyDescent="0.25">
      <c r="A26" s="39" t="s">
        <v>19822</v>
      </c>
      <c r="B26" s="39" t="s">
        <v>19838</v>
      </c>
      <c r="C26" s="40">
        <v>0</v>
      </c>
      <c r="D26" s="40">
        <v>0</v>
      </c>
      <c r="E26" s="40">
        <v>0</v>
      </c>
      <c r="F26" s="40"/>
    </row>
    <row r="27" spans="1:6" x14ac:dyDescent="0.25">
      <c r="A27" s="39" t="s">
        <v>19822</v>
      </c>
      <c r="B27" s="39" t="s">
        <v>19837</v>
      </c>
      <c r="C27" s="40">
        <v>0</v>
      </c>
      <c r="D27" s="40">
        <v>0</v>
      </c>
      <c r="E27" s="40">
        <v>0</v>
      </c>
      <c r="F27" s="40"/>
    </row>
    <row r="28" spans="1:6" x14ac:dyDescent="0.25">
      <c r="A28" s="39" t="s">
        <v>19822</v>
      </c>
      <c r="B28" s="39" t="s">
        <v>19826</v>
      </c>
      <c r="C28" s="40">
        <v>29</v>
      </c>
      <c r="D28" s="40">
        <v>2735700</v>
      </c>
      <c r="E28" s="40">
        <v>30714</v>
      </c>
      <c r="F28" s="40"/>
    </row>
    <row r="29" spans="1:6" x14ac:dyDescent="0.25">
      <c r="A29" s="39" t="s">
        <v>19822</v>
      </c>
      <c r="B29" s="39" t="s">
        <v>19814</v>
      </c>
      <c r="C29" s="40">
        <v>5</v>
      </c>
      <c r="D29" s="40">
        <v>2796940</v>
      </c>
      <c r="E29" s="40">
        <v>27655</v>
      </c>
      <c r="F29" s="40"/>
    </row>
    <row r="30" spans="1:6" x14ac:dyDescent="0.25">
      <c r="A30" s="39" t="s">
        <v>19823</v>
      </c>
      <c r="B30" s="39" t="s">
        <v>19838</v>
      </c>
      <c r="C30" s="40">
        <v>0</v>
      </c>
      <c r="D30" s="40">
        <v>0</v>
      </c>
      <c r="E30" s="40">
        <v>0</v>
      </c>
      <c r="F30" s="40"/>
    </row>
    <row r="31" spans="1:6" x14ac:dyDescent="0.25">
      <c r="A31" s="39" t="s">
        <v>19823</v>
      </c>
      <c r="B31" s="39" t="s">
        <v>19837</v>
      </c>
      <c r="C31" s="40">
        <v>0</v>
      </c>
      <c r="D31" s="40">
        <v>0</v>
      </c>
      <c r="E31" s="40">
        <v>0</v>
      </c>
      <c r="F31" s="40"/>
    </row>
    <row r="32" spans="1:6" x14ac:dyDescent="0.25">
      <c r="A32" s="39" t="s">
        <v>19823</v>
      </c>
      <c r="B32" s="39" t="s">
        <v>19826</v>
      </c>
      <c r="C32" s="40">
        <v>10</v>
      </c>
      <c r="D32" s="40">
        <v>2523801</v>
      </c>
      <c r="E32" s="40">
        <v>34469</v>
      </c>
      <c r="F32" s="40"/>
    </row>
    <row r="33" spans="1:6" x14ac:dyDescent="0.25">
      <c r="A33" s="39" t="s">
        <v>19823</v>
      </c>
      <c r="B33" s="39" t="s">
        <v>19814</v>
      </c>
      <c r="C33" s="40">
        <v>2</v>
      </c>
      <c r="D33" s="40">
        <v>2059500</v>
      </c>
      <c r="E33" s="40">
        <v>26385</v>
      </c>
      <c r="F33" s="40"/>
    </row>
    <row r="34" spans="1:6" x14ac:dyDescent="0.25">
      <c r="A34" s="39" t="s">
        <v>19824</v>
      </c>
      <c r="B34" s="39" t="s">
        <v>19838</v>
      </c>
      <c r="C34" s="40">
        <v>0</v>
      </c>
      <c r="D34" s="40">
        <v>0</v>
      </c>
      <c r="E34" s="40">
        <v>0</v>
      </c>
      <c r="F34" s="40"/>
    </row>
    <row r="35" spans="1:6" x14ac:dyDescent="0.25">
      <c r="A35" s="39" t="s">
        <v>19824</v>
      </c>
      <c r="B35" s="39" t="s">
        <v>19837</v>
      </c>
      <c r="C35" s="40">
        <v>0</v>
      </c>
      <c r="D35" s="40">
        <v>0</v>
      </c>
      <c r="E35" s="40">
        <v>0</v>
      </c>
      <c r="F35" s="40"/>
    </row>
    <row r="36" spans="1:6" x14ac:dyDescent="0.25">
      <c r="A36" s="39" t="s">
        <v>19824</v>
      </c>
      <c r="B36" s="39" t="s">
        <v>19826</v>
      </c>
      <c r="C36" s="40">
        <v>6</v>
      </c>
      <c r="D36" s="40">
        <v>2738750</v>
      </c>
      <c r="E36" s="40">
        <v>62451</v>
      </c>
      <c r="F36" s="40"/>
    </row>
    <row r="37" spans="1:6" x14ac:dyDescent="0.25">
      <c r="A37" s="39" t="s">
        <v>19824</v>
      </c>
      <c r="B37" s="39" t="s">
        <v>19814</v>
      </c>
      <c r="C37" s="40">
        <v>2</v>
      </c>
      <c r="D37" s="40">
        <v>2618500</v>
      </c>
      <c r="E37" s="40">
        <v>32195</v>
      </c>
      <c r="F37" s="40"/>
    </row>
    <row r="38" spans="1:6" x14ac:dyDescent="0.25">
      <c r="A38" s="39" t="s">
        <v>8878</v>
      </c>
      <c r="B38" s="39" t="s">
        <v>19838</v>
      </c>
      <c r="C38" s="40">
        <v>0</v>
      </c>
      <c r="D38" s="40">
        <v>0</v>
      </c>
      <c r="E38" s="40">
        <v>0</v>
      </c>
      <c r="F38" s="40"/>
    </row>
    <row r="39" spans="1:6" x14ac:dyDescent="0.25">
      <c r="A39" s="39" t="s">
        <v>8878</v>
      </c>
      <c r="B39" s="39" t="s">
        <v>19837</v>
      </c>
      <c r="C39" s="40">
        <v>0</v>
      </c>
      <c r="D39" s="40">
        <v>0</v>
      </c>
      <c r="E39" s="40">
        <v>0</v>
      </c>
      <c r="F39" s="40"/>
    </row>
    <row r="40" spans="1:6" x14ac:dyDescent="0.25">
      <c r="A40" s="39" t="s">
        <v>8878</v>
      </c>
      <c r="B40" s="39" t="s">
        <v>19826</v>
      </c>
      <c r="C40" s="40">
        <v>0</v>
      </c>
      <c r="D40" s="40">
        <v>0</v>
      </c>
      <c r="E40" s="40">
        <v>0</v>
      </c>
      <c r="F40" s="40"/>
    </row>
    <row r="41" spans="1:6" x14ac:dyDescent="0.25">
      <c r="A41" s="39" t="s">
        <v>8878</v>
      </c>
      <c r="B41" s="39" t="s">
        <v>19814</v>
      </c>
      <c r="C41" s="40">
        <v>6</v>
      </c>
      <c r="D41" s="40">
        <v>5075367</v>
      </c>
      <c r="E41" s="40">
        <v>83203</v>
      </c>
      <c r="F41" s="40"/>
    </row>
    <row r="42" spans="1:6" x14ac:dyDescent="0.25">
      <c r="A42" s="39" t="s">
        <v>19825</v>
      </c>
      <c r="B42" s="39" t="s">
        <v>19838</v>
      </c>
      <c r="C42" s="40">
        <v>0</v>
      </c>
      <c r="D42" s="40">
        <v>0</v>
      </c>
      <c r="E42" s="40">
        <v>0</v>
      </c>
      <c r="F42" s="40"/>
    </row>
    <row r="43" spans="1:6" x14ac:dyDescent="0.25">
      <c r="A43" s="39" t="s">
        <v>19825</v>
      </c>
      <c r="B43" s="39" t="s">
        <v>19837</v>
      </c>
      <c r="C43" s="40">
        <v>0</v>
      </c>
      <c r="D43" s="40">
        <v>0</v>
      </c>
      <c r="E43" s="40">
        <v>0</v>
      </c>
      <c r="F43" s="40"/>
    </row>
    <row r="44" spans="1:6" x14ac:dyDescent="0.25">
      <c r="A44" s="39" t="s">
        <v>19825</v>
      </c>
      <c r="B44" s="39" t="s">
        <v>19826</v>
      </c>
      <c r="C44" s="40">
        <v>0</v>
      </c>
      <c r="D44" s="40">
        <v>0</v>
      </c>
      <c r="E44" s="40">
        <v>0</v>
      </c>
      <c r="F44" s="40"/>
    </row>
    <row r="45" spans="1:6" x14ac:dyDescent="0.25">
      <c r="A45" s="39" t="s">
        <v>19825</v>
      </c>
      <c r="B45" s="39" t="s">
        <v>19814</v>
      </c>
      <c r="C45" s="40">
        <v>1</v>
      </c>
      <c r="D45" s="40">
        <v>2600000</v>
      </c>
      <c r="E45" s="40">
        <v>10656</v>
      </c>
      <c r="F45" s="40"/>
    </row>
    <row r="46" spans="1:6" x14ac:dyDescent="0.25">
      <c r="A46" s="39" t="s">
        <v>19827</v>
      </c>
      <c r="B46" s="39" t="s">
        <v>19838</v>
      </c>
      <c r="C46" s="40">
        <v>0</v>
      </c>
      <c r="D46" s="40">
        <v>0</v>
      </c>
      <c r="E46" s="40">
        <v>0</v>
      </c>
      <c r="F46" s="40"/>
    </row>
    <row r="47" spans="1:6" x14ac:dyDescent="0.25">
      <c r="A47" s="39" t="s">
        <v>19827</v>
      </c>
      <c r="B47" s="39" t="s">
        <v>19837</v>
      </c>
      <c r="C47" s="40">
        <v>0</v>
      </c>
      <c r="D47" s="40">
        <v>0</v>
      </c>
      <c r="E47" s="40">
        <v>0</v>
      </c>
      <c r="F47" s="40"/>
    </row>
    <row r="48" spans="1:6" x14ac:dyDescent="0.25">
      <c r="A48" s="39" t="s">
        <v>19827</v>
      </c>
      <c r="B48" s="39" t="s">
        <v>19826</v>
      </c>
      <c r="C48" s="40">
        <v>1</v>
      </c>
      <c r="D48" s="40">
        <v>4030000</v>
      </c>
      <c r="E48" s="40">
        <v>49549</v>
      </c>
      <c r="F48" s="40"/>
    </row>
    <row r="49" spans="1:6" x14ac:dyDescent="0.25">
      <c r="A49" s="39" t="s">
        <v>19827</v>
      </c>
      <c r="B49" s="39" t="s">
        <v>19814</v>
      </c>
      <c r="C49" s="40">
        <v>1</v>
      </c>
      <c r="D49" s="40">
        <v>3900000</v>
      </c>
      <c r="E49" s="40">
        <v>47951</v>
      </c>
      <c r="F49" s="40"/>
    </row>
    <row r="50" spans="1:6" x14ac:dyDescent="0.25">
      <c r="A50" s="39" t="s">
        <v>19828</v>
      </c>
      <c r="B50" s="39" t="s">
        <v>19838</v>
      </c>
      <c r="C50" s="40">
        <v>0</v>
      </c>
      <c r="D50" s="40">
        <v>0</v>
      </c>
      <c r="E50" s="40">
        <v>0</v>
      </c>
      <c r="F50" s="40"/>
    </row>
    <row r="51" spans="1:6" x14ac:dyDescent="0.25">
      <c r="A51" s="39" t="s">
        <v>19828</v>
      </c>
      <c r="B51" s="39" t="s">
        <v>19837</v>
      </c>
      <c r="C51" s="40">
        <v>0</v>
      </c>
      <c r="D51" s="40">
        <v>0</v>
      </c>
      <c r="E51" s="40">
        <v>0</v>
      </c>
      <c r="F51" s="40"/>
    </row>
    <row r="52" spans="1:6" x14ac:dyDescent="0.25">
      <c r="A52" s="39" t="s">
        <v>19828</v>
      </c>
      <c r="B52" s="39" t="s">
        <v>19826</v>
      </c>
      <c r="C52" s="40">
        <v>35</v>
      </c>
      <c r="D52" s="40">
        <v>2505543</v>
      </c>
      <c r="E52" s="40">
        <v>49329</v>
      </c>
      <c r="F52" s="40"/>
    </row>
    <row r="53" spans="1:6" x14ac:dyDescent="0.25">
      <c r="A53" s="39" t="s">
        <v>19828</v>
      </c>
      <c r="B53" s="39" t="s">
        <v>19814</v>
      </c>
      <c r="C53" s="40">
        <v>5</v>
      </c>
      <c r="D53" s="40">
        <v>2788122</v>
      </c>
      <c r="E53" s="40">
        <v>78373</v>
      </c>
      <c r="F53" s="40"/>
    </row>
    <row r="54" spans="1:6" x14ac:dyDescent="0.25">
      <c r="A54" s="39" t="s">
        <v>19829</v>
      </c>
      <c r="B54" s="39" t="s">
        <v>19838</v>
      </c>
      <c r="C54" s="40">
        <v>0</v>
      </c>
      <c r="D54" s="40">
        <v>0</v>
      </c>
      <c r="E54" s="40">
        <v>0</v>
      </c>
      <c r="F54" s="40"/>
    </row>
    <row r="55" spans="1:6" x14ac:dyDescent="0.25">
      <c r="A55" s="39" t="s">
        <v>19829</v>
      </c>
      <c r="B55" s="39" t="s">
        <v>19837</v>
      </c>
      <c r="C55" s="40">
        <v>0</v>
      </c>
      <c r="D55" s="40">
        <v>0</v>
      </c>
      <c r="E55" s="40">
        <v>0</v>
      </c>
      <c r="F55" s="40"/>
    </row>
    <row r="56" spans="1:6" x14ac:dyDescent="0.25">
      <c r="A56" s="39" t="s">
        <v>19829</v>
      </c>
      <c r="B56" s="39" t="s">
        <v>19826</v>
      </c>
      <c r="C56" s="40">
        <v>0</v>
      </c>
      <c r="D56" s="40">
        <v>0</v>
      </c>
      <c r="E56" s="40">
        <v>0</v>
      </c>
      <c r="F56" s="40"/>
    </row>
    <row r="57" spans="1:6" x14ac:dyDescent="0.25">
      <c r="A57" s="39" t="s">
        <v>19829</v>
      </c>
      <c r="B57" s="39" t="s">
        <v>19814</v>
      </c>
      <c r="C57" s="40">
        <v>1</v>
      </c>
      <c r="D57" s="40">
        <v>2793000</v>
      </c>
      <c r="E57" s="40">
        <v>16393</v>
      </c>
      <c r="F57" s="40"/>
    </row>
    <row r="58" spans="1:6" x14ac:dyDescent="0.25">
      <c r="A58" s="39" t="s">
        <v>19830</v>
      </c>
      <c r="B58" s="39" t="s">
        <v>19838</v>
      </c>
      <c r="C58" s="40">
        <v>0</v>
      </c>
      <c r="D58" s="40">
        <v>0</v>
      </c>
      <c r="E58" s="40">
        <v>0</v>
      </c>
      <c r="F58" s="40"/>
    </row>
    <row r="59" spans="1:6" x14ac:dyDescent="0.25">
      <c r="A59" s="39" t="s">
        <v>19830</v>
      </c>
      <c r="B59" s="39" t="s">
        <v>19837</v>
      </c>
      <c r="C59" s="40">
        <v>0</v>
      </c>
      <c r="D59" s="40">
        <v>0</v>
      </c>
      <c r="E59" s="40">
        <v>0</v>
      </c>
      <c r="F59" s="40"/>
    </row>
    <row r="60" spans="1:6" x14ac:dyDescent="0.25">
      <c r="A60" s="39" t="s">
        <v>19830</v>
      </c>
      <c r="B60" s="39" t="s">
        <v>19826</v>
      </c>
      <c r="C60" s="40">
        <v>4</v>
      </c>
      <c r="D60" s="40">
        <v>1557250</v>
      </c>
      <c r="E60" s="40">
        <v>21041</v>
      </c>
      <c r="F60" s="40"/>
    </row>
    <row r="61" spans="1:6" x14ac:dyDescent="0.25">
      <c r="A61" s="39" t="s">
        <v>19830</v>
      </c>
      <c r="B61" s="39" t="s">
        <v>19814</v>
      </c>
      <c r="C61" s="40">
        <v>0</v>
      </c>
      <c r="D61" s="40">
        <v>0</v>
      </c>
      <c r="E61" s="40">
        <v>0</v>
      </c>
      <c r="F61" s="40"/>
    </row>
    <row r="62" spans="1:6" x14ac:dyDescent="0.25">
      <c r="A62" s="39" t="s">
        <v>19831</v>
      </c>
      <c r="B62" s="39" t="s">
        <v>19838</v>
      </c>
      <c r="C62" s="40">
        <v>0</v>
      </c>
      <c r="D62" s="40">
        <v>0</v>
      </c>
      <c r="E62" s="40">
        <v>0</v>
      </c>
      <c r="F62" s="40"/>
    </row>
    <row r="63" spans="1:6" x14ac:dyDescent="0.25">
      <c r="A63" s="39" t="s">
        <v>19831</v>
      </c>
      <c r="B63" s="39" t="s">
        <v>19837</v>
      </c>
      <c r="C63" s="40">
        <v>0</v>
      </c>
      <c r="D63" s="40">
        <v>0</v>
      </c>
      <c r="E63" s="40">
        <v>0</v>
      </c>
      <c r="F63" s="40"/>
    </row>
    <row r="64" spans="1:6" x14ac:dyDescent="0.25">
      <c r="A64" s="39" t="s">
        <v>19831</v>
      </c>
      <c r="B64" s="39" t="s">
        <v>19826</v>
      </c>
      <c r="C64" s="40">
        <v>3</v>
      </c>
      <c r="D64" s="40">
        <v>3319333</v>
      </c>
      <c r="E64" s="40">
        <v>67960</v>
      </c>
      <c r="F64" s="40"/>
    </row>
    <row r="65" spans="1:6" x14ac:dyDescent="0.25">
      <c r="A65" s="39" t="s">
        <v>19831</v>
      </c>
      <c r="B65" s="39" t="s">
        <v>19814</v>
      </c>
      <c r="C65" s="40">
        <v>0</v>
      </c>
      <c r="D65" s="40">
        <v>0</v>
      </c>
      <c r="E65" s="40">
        <v>0</v>
      </c>
      <c r="F65" s="40"/>
    </row>
    <row r="66" spans="1:6" x14ac:dyDescent="0.25">
      <c r="A66" s="39" t="s">
        <v>19832</v>
      </c>
      <c r="B66" s="39" t="s">
        <v>19838</v>
      </c>
      <c r="C66" s="40">
        <v>0</v>
      </c>
      <c r="D66" s="40">
        <v>0</v>
      </c>
      <c r="E66" s="40">
        <v>0</v>
      </c>
      <c r="F66" s="40"/>
    </row>
    <row r="67" spans="1:6" x14ac:dyDescent="0.25">
      <c r="A67" s="39" t="s">
        <v>19832</v>
      </c>
      <c r="B67" s="39" t="s">
        <v>19837</v>
      </c>
      <c r="C67" s="40">
        <v>0</v>
      </c>
      <c r="D67" s="40">
        <v>0</v>
      </c>
      <c r="E67" s="40">
        <v>0</v>
      </c>
      <c r="F67" s="40"/>
    </row>
    <row r="68" spans="1:6" x14ac:dyDescent="0.25">
      <c r="A68" s="39" t="s">
        <v>19832</v>
      </c>
      <c r="B68" s="39" t="s">
        <v>19826</v>
      </c>
      <c r="C68" s="40">
        <v>1</v>
      </c>
      <c r="D68" s="40">
        <v>2521000</v>
      </c>
      <c r="E68" s="40">
        <v>41328</v>
      </c>
      <c r="F68" s="40"/>
    </row>
    <row r="69" spans="1:6" x14ac:dyDescent="0.25">
      <c r="A69" s="39" t="s">
        <v>19832</v>
      </c>
      <c r="B69" s="39" t="s">
        <v>19814</v>
      </c>
      <c r="C69" s="40">
        <v>0</v>
      </c>
      <c r="D69" s="40">
        <v>0</v>
      </c>
      <c r="E69" s="40">
        <v>0</v>
      </c>
      <c r="F69" s="40"/>
    </row>
    <row r="70" spans="1:6" x14ac:dyDescent="0.25">
      <c r="A70" s="39" t="s">
        <v>19833</v>
      </c>
      <c r="B70" s="39" t="s">
        <v>19838</v>
      </c>
      <c r="C70" s="40">
        <v>0</v>
      </c>
      <c r="D70" s="40">
        <v>0</v>
      </c>
      <c r="E70" s="40">
        <v>0</v>
      </c>
      <c r="F70" s="40"/>
    </row>
    <row r="71" spans="1:6" x14ac:dyDescent="0.25">
      <c r="A71" s="39" t="s">
        <v>19833</v>
      </c>
      <c r="B71" s="39" t="s">
        <v>19837</v>
      </c>
      <c r="C71" s="40">
        <v>0</v>
      </c>
      <c r="D71" s="40">
        <v>0</v>
      </c>
      <c r="E71" s="40">
        <v>0</v>
      </c>
      <c r="F71" s="40"/>
    </row>
    <row r="72" spans="1:6" x14ac:dyDescent="0.25">
      <c r="A72" s="39" t="s">
        <v>19833</v>
      </c>
      <c r="B72" s="39" t="s">
        <v>19826</v>
      </c>
      <c r="C72" s="40">
        <v>4</v>
      </c>
      <c r="D72" s="40">
        <v>2679154</v>
      </c>
      <c r="E72" s="40">
        <v>69798</v>
      </c>
      <c r="F72" s="40"/>
    </row>
    <row r="73" spans="1:6" x14ac:dyDescent="0.25">
      <c r="A73" s="39" t="s">
        <v>19833</v>
      </c>
      <c r="B73" s="39" t="s">
        <v>19814</v>
      </c>
      <c r="C73" s="40">
        <v>1</v>
      </c>
      <c r="D73" s="40">
        <v>4159000</v>
      </c>
      <c r="E73" s="40">
        <v>126134</v>
      </c>
      <c r="F73" s="40"/>
    </row>
    <row r="74" spans="1:6" x14ac:dyDescent="0.25">
      <c r="A74" s="39" t="s">
        <v>19835</v>
      </c>
      <c r="B74" s="39" t="s">
        <v>19838</v>
      </c>
      <c r="C74" s="40">
        <v>0</v>
      </c>
      <c r="D74" s="40">
        <v>0</v>
      </c>
      <c r="E74" s="40">
        <v>0</v>
      </c>
      <c r="F74" s="40"/>
    </row>
    <row r="75" spans="1:6" x14ac:dyDescent="0.25">
      <c r="A75" s="39" t="s">
        <v>19835</v>
      </c>
      <c r="B75" s="39" t="s">
        <v>19837</v>
      </c>
      <c r="C75" s="40">
        <v>0</v>
      </c>
      <c r="D75" s="40">
        <v>0</v>
      </c>
      <c r="E75" s="40">
        <v>0</v>
      </c>
      <c r="F75" s="40"/>
    </row>
    <row r="76" spans="1:6" x14ac:dyDescent="0.25">
      <c r="A76" s="39" t="s">
        <v>19835</v>
      </c>
      <c r="B76" s="39" t="s">
        <v>19826</v>
      </c>
      <c r="C76" s="40">
        <v>1</v>
      </c>
      <c r="D76" s="40">
        <v>2100000</v>
      </c>
      <c r="E76" s="40">
        <v>51639</v>
      </c>
      <c r="F76" s="40"/>
    </row>
    <row r="77" spans="1:6" x14ac:dyDescent="0.25">
      <c r="A77" s="39" t="s">
        <v>19835</v>
      </c>
      <c r="B77" s="39" t="s">
        <v>19814</v>
      </c>
      <c r="C77" s="40">
        <v>0</v>
      </c>
      <c r="D77" s="40">
        <v>0</v>
      </c>
      <c r="E77" s="40">
        <v>0</v>
      </c>
      <c r="F77" s="40"/>
    </row>
    <row r="78" spans="1:6" x14ac:dyDescent="0.25">
      <c r="A78" s="39" t="s">
        <v>19836</v>
      </c>
      <c r="B78" s="39" t="s">
        <v>19838</v>
      </c>
      <c r="C78" s="40">
        <v>0</v>
      </c>
      <c r="D78" s="40">
        <v>0</v>
      </c>
      <c r="E78" s="40">
        <v>0</v>
      </c>
      <c r="F78" s="40"/>
    </row>
    <row r="79" spans="1:6" x14ac:dyDescent="0.25">
      <c r="A79" s="39" t="s">
        <v>19836</v>
      </c>
      <c r="B79" s="39" t="s">
        <v>19837</v>
      </c>
      <c r="C79" s="40">
        <v>0</v>
      </c>
      <c r="D79" s="40">
        <v>0</v>
      </c>
      <c r="E79" s="40">
        <v>0</v>
      </c>
      <c r="F79" s="40"/>
    </row>
    <row r="80" spans="1:6" x14ac:dyDescent="0.25">
      <c r="A80" s="39" t="s">
        <v>19836</v>
      </c>
      <c r="B80" s="39" t="s">
        <v>19826</v>
      </c>
      <c r="C80" s="40">
        <v>1</v>
      </c>
      <c r="D80" s="40">
        <v>2015000</v>
      </c>
      <c r="E80" s="40">
        <v>33033</v>
      </c>
      <c r="F80" s="40"/>
    </row>
    <row r="81" spans="1:10" x14ac:dyDescent="0.25">
      <c r="A81" s="39" t="s">
        <v>19836</v>
      </c>
      <c r="B81" s="39" t="s">
        <v>19814</v>
      </c>
      <c r="C81" s="40">
        <v>0</v>
      </c>
      <c r="D81" s="40">
        <v>0</v>
      </c>
      <c r="E81" s="40">
        <v>0</v>
      </c>
      <c r="F81" s="40"/>
    </row>
    <row r="82" spans="1:10" x14ac:dyDescent="0.25">
      <c r="A82" s="39" t="s">
        <v>9471</v>
      </c>
      <c r="B82" s="39" t="s">
        <v>19838</v>
      </c>
      <c r="C82" s="40">
        <v>0</v>
      </c>
      <c r="D82" s="40">
        <v>0</v>
      </c>
      <c r="E82" s="40">
        <v>0</v>
      </c>
      <c r="F82" s="40"/>
    </row>
    <row r="83" spans="1:10" x14ac:dyDescent="0.25">
      <c r="A83" s="39" t="s">
        <v>9471</v>
      </c>
      <c r="B83" s="39" t="s">
        <v>19837</v>
      </c>
      <c r="C83" s="40">
        <v>0</v>
      </c>
      <c r="D83" s="40">
        <v>0</v>
      </c>
      <c r="E83" s="40">
        <v>0</v>
      </c>
      <c r="F83" s="40"/>
    </row>
    <row r="84" spans="1:10" x14ac:dyDescent="0.25">
      <c r="A84" s="39" t="s">
        <v>9471</v>
      </c>
      <c r="B84" s="39" t="s">
        <v>19826</v>
      </c>
      <c r="C84" s="40">
        <v>1</v>
      </c>
      <c r="D84" s="40">
        <v>1060000</v>
      </c>
      <c r="E84" s="40">
        <v>17377</v>
      </c>
      <c r="F84" s="40"/>
    </row>
    <row r="85" spans="1:10" x14ac:dyDescent="0.25">
      <c r="A85" s="39" t="s">
        <v>9471</v>
      </c>
      <c r="B85" s="39" t="s">
        <v>19814</v>
      </c>
      <c r="C85" s="40">
        <v>0</v>
      </c>
      <c r="D85" s="40">
        <v>0</v>
      </c>
      <c r="E85" s="40">
        <v>0</v>
      </c>
      <c r="F85" s="40"/>
    </row>
    <row r="86" spans="1:10" x14ac:dyDescent="0.25">
      <c r="A86" s="39" t="s">
        <v>7654</v>
      </c>
      <c r="B86" s="39" t="s">
        <v>19838</v>
      </c>
      <c r="C86" s="40">
        <v>0</v>
      </c>
      <c r="D86" s="40">
        <v>0</v>
      </c>
      <c r="E86" s="40">
        <v>0</v>
      </c>
      <c r="F86" s="40"/>
    </row>
    <row r="87" spans="1:10" x14ac:dyDescent="0.25">
      <c r="A87" s="39" t="s">
        <v>7654</v>
      </c>
      <c r="B87" s="39" t="s">
        <v>19837</v>
      </c>
      <c r="C87" s="40">
        <v>0</v>
      </c>
      <c r="D87" s="40">
        <v>0</v>
      </c>
      <c r="E87" s="40">
        <v>0</v>
      </c>
      <c r="F87" s="40"/>
    </row>
    <row r="88" spans="1:10" x14ac:dyDescent="0.25">
      <c r="A88" s="39" t="s">
        <v>7654</v>
      </c>
      <c r="B88" s="39" t="s">
        <v>19826</v>
      </c>
      <c r="C88" s="40">
        <v>1</v>
      </c>
      <c r="D88" s="40">
        <v>3674000</v>
      </c>
      <c r="E88" s="40">
        <v>60230</v>
      </c>
      <c r="F88" s="40"/>
    </row>
    <row r="89" spans="1:10" x14ac:dyDescent="0.25">
      <c r="A89" s="39" t="s">
        <v>7654</v>
      </c>
      <c r="B89" s="39" t="s">
        <v>19814</v>
      </c>
      <c r="C89" s="40">
        <v>0</v>
      </c>
      <c r="D89" s="40">
        <v>0</v>
      </c>
      <c r="E89" s="40">
        <v>0</v>
      </c>
      <c r="F89" s="40"/>
    </row>
    <row r="92" spans="1:10" x14ac:dyDescent="0.25">
      <c r="A92" s="37" t="s">
        <v>19880</v>
      </c>
    </row>
    <row r="93" spans="1:10" x14ac:dyDescent="0.25">
      <c r="B93" s="39" t="str">
        <f ca="1">IF(B$102=0, "", "Неделя " &amp; 1)</f>
        <v>Неделя 1</v>
      </c>
      <c r="C93" s="39" t="str">
        <f ca="1">IF(C$102=0, "", "Неделя " &amp; 2)</f>
        <v>Неделя 2</v>
      </c>
      <c r="D93" s="39" t="str">
        <f ca="1">IF(D$102=0, "", "Неделя " &amp; 3)</f>
        <v>Неделя 3</v>
      </c>
      <c r="E93" s="39" t="str">
        <f ca="1">IF(E$102=0, "", "Неделя " &amp; 4)</f>
        <v>Неделя 4</v>
      </c>
      <c r="F93" s="39" t="str">
        <f ca="1">IF(F$102=0, "", "Неделя " &amp; 5)</f>
        <v>Неделя 5</v>
      </c>
      <c r="G93" s="39" t="str">
        <f ca="1">IF(G$102=0, "", "Неделя " &amp; 6)</f>
        <v/>
      </c>
      <c r="H93" s="39" t="str">
        <f ca="1">IF(H$102=0, "", "Неделя " &amp; 7)</f>
        <v/>
      </c>
      <c r="I93" s="39" t="str">
        <f ca="1">IF(I$102=0, "", "Неделя " &amp; 8)</f>
        <v/>
      </c>
      <c r="J93" s="39" t="str">
        <f ca="1">IF(J$102=0, "", "Неделя " &amp; 9)</f>
        <v/>
      </c>
    </row>
    <row r="94" spans="1:10" x14ac:dyDescent="0.25">
      <c r="B94" s="39" t="str">
        <f ca="1">IF(B$102=0, "", RIGHT("0" &amp; DAY(B$102), 2) &amp; "." &amp; RIGHT("0" &amp; MONTH(B$102), 2) &amp; "-" &amp; RIGHT("0" &amp; DAY(B$103), 2) &amp; "." &amp; RIGHT("0" &amp; MONTH(B$103), 2))</f>
        <v>01.07-05.07</v>
      </c>
      <c r="C94" s="39" t="str">
        <f ca="1">IF(C$102=0, "", RIGHT("0" &amp; DAY(C$102), 2) &amp; "." &amp; RIGHT("0" &amp; MONTH(C$102), 2) &amp; "-" &amp; RIGHT("0" &amp; DAY(C$103), 2) &amp; "." &amp; RIGHT("0" &amp; MONTH(C$103), 2))</f>
        <v>06.07-12.07</v>
      </c>
      <c r="D94" s="39" t="str">
        <f ca="1">IF(D$102=0, "", RIGHT("0" &amp; DAY(D$102), 2) &amp; "." &amp; RIGHT("0" &amp; MONTH(D$102), 2) &amp; "-" &amp; RIGHT("0" &amp; DAY(D$103), 2) &amp; "." &amp; RIGHT("0" &amp; MONTH(D$103), 2))</f>
        <v>13.07-19.07</v>
      </c>
      <c r="E94" s="39" t="str">
        <f ca="1">IF(E$102=0, "", RIGHT("0" &amp; DAY(E$102), 2) &amp; "." &amp; RIGHT("0" &amp; MONTH(E$102), 2) &amp; "-" &amp; RIGHT("0" &amp; DAY(E$103), 2) &amp; "." &amp; RIGHT("0" &amp; MONTH(E$103), 2))</f>
        <v>20.07-26.07</v>
      </c>
      <c r="F94" s="39" t="str">
        <f ca="1">IF(F$102=0, "", RIGHT("0" &amp; DAY(F$102), 2) &amp; "." &amp; RIGHT("0" &amp; MONTH(F$102), 2) &amp; "-" &amp; RIGHT("0" &amp; DAY(F$103), 2) &amp; "." &amp; RIGHT("0" &amp; MONTH(F$103), 2))</f>
        <v>27.07-31.07</v>
      </c>
      <c r="G94" s="39" t="str">
        <f ca="1">IF(G$102=0, "", RIGHT("0" &amp; DAY(G$102), 2) &amp; "." &amp; RIGHT("0" &amp; MONTH(G$102), 2) &amp; "-" &amp; RIGHT("0" &amp; DAY(G$103), 2) &amp; "." &amp; RIGHT("0" &amp; MONTH(G$103), 2))</f>
        <v/>
      </c>
      <c r="H94" s="39" t="str">
        <f ca="1">IF(H$102=0, "", RIGHT("0" &amp; DAY(H$102), 2) &amp; "." &amp; RIGHT("0" &amp; MONTH(H$102), 2) &amp; "-" &amp; RIGHT("0" &amp; DAY(H$103), 2) &amp; "." &amp; RIGHT("0" &amp; MONTH(H$103), 2))</f>
        <v/>
      </c>
      <c r="I94" s="39" t="str">
        <f ca="1">IF(I$102=0, "", RIGHT("0" &amp; DAY(I$102), 2) &amp; "." &amp; RIGHT("0" &amp; MONTH(I$102), 2) &amp; "-" &amp; RIGHT("0" &amp; DAY(I$103), 2) &amp; "." &amp; RIGHT("0" &amp; MONTH(I$103), 2))</f>
        <v/>
      </c>
      <c r="J94" s="39" t="str">
        <f ca="1">IF(J$102=0, "", RIGHT("0" &amp; DAY(J$102), 2) &amp; "." &amp; RIGHT("0" &amp; MONTH(J$102), 2) &amp; "-" &amp; RIGHT("0" &amp; DAY(J$103), 2) &amp; "." &amp; RIGHT("0" &amp; MONTH(J$103), 2))</f>
        <v/>
      </c>
    </row>
    <row r="95" spans="1:10" x14ac:dyDescent="0.25">
      <c r="A95" t="s">
        <v>19866</v>
      </c>
      <c r="B95" s="40">
        <f ca="1">IF(B$102=0, "", IFERROR(SUMIFS(SYS_DB!$Q:$Q, SYS_DB!$K:$K, "&gt;="&amp;B$102, SYS_DB!$K:$K, "&lt;="&amp;B$103, SYS_DB!$C:$C, "&lt;&gt;LADA") / SUMIFS(SYS_DB!$E:$E, SYS_DB!$K:$K, "&gt;="&amp;B$102, SYS_DB!$K:$K, "&lt;="&amp;B$103, SYS_DB!$C:$C, "&lt;&gt;LADA"), 0))</f>
        <v>35688.569027777768</v>
      </c>
      <c r="C95" s="40">
        <f ca="1">IF(C$102=0, "", IFERROR(SUMIFS(SYS_DB!$Q:$Q, SYS_DB!$K:$K, "&gt;="&amp;C$102, SYS_DB!$K:$K, "&lt;="&amp;C$103, SYS_DB!$C:$C, "&lt;&gt;LADA") / SUMIFS(SYS_DB!$E:$E, SYS_DB!$K:$K, "&gt;="&amp;C$102, SYS_DB!$K:$K, "&lt;="&amp;C$103, SYS_DB!$C:$C, "&lt;&gt;LADA"), 0))</f>
        <v>34617.270382775161</v>
      </c>
      <c r="D95" s="40">
        <f ca="1">IF(D$102=0, "", IFERROR(SUMIFS(SYS_DB!$Q:$Q, SYS_DB!$K:$K, "&gt;="&amp;D$102, SYS_DB!$K:$K, "&lt;="&amp;D$103, SYS_DB!$C:$C, "&lt;&gt;LADA") / SUMIFS(SYS_DB!$E:$E, SYS_DB!$K:$K, "&gt;="&amp;D$102, SYS_DB!$K:$K, "&lt;="&amp;D$103, SYS_DB!$C:$C, "&lt;&gt;LADA"), 0))</f>
        <v>36731.206666666672</v>
      </c>
      <c r="E95" s="40">
        <f ca="1">IF(E$102=0, "", IFERROR(SUMIFS(SYS_DB!$Q:$Q, SYS_DB!$K:$K, "&gt;="&amp;E$102, SYS_DB!$K:$K, "&lt;="&amp;E$103, SYS_DB!$C:$C, "&lt;&gt;LADA") / SUMIFS(SYS_DB!$E:$E, SYS_DB!$K:$K, "&gt;="&amp;E$102, SYS_DB!$K:$K, "&lt;="&amp;E$103, SYS_DB!$C:$C, "&lt;&gt;LADA"), 0))</f>
        <v>0</v>
      </c>
      <c r="F95" s="40">
        <f ca="1">IF(F$102=0, "", IFERROR(SUMIFS(SYS_DB!$Q:$Q, SYS_DB!$K:$K, "&gt;="&amp;F$102, SYS_DB!$K:$K, "&lt;="&amp;F$103, SYS_DB!$C:$C, "&lt;&gt;LADA") / SUMIFS(SYS_DB!$E:$E, SYS_DB!$K:$K, "&gt;="&amp;F$102, SYS_DB!$K:$K, "&lt;="&amp;F$103, SYS_DB!$C:$C, "&lt;&gt;LADA"), 0))</f>
        <v>0</v>
      </c>
      <c r="G95" s="40" t="str">
        <f ca="1">IF(G$102=0, "", IFERROR(SUMIFS(SYS_DB!$Q:$Q, SYS_DB!$K:$K, "&gt;="&amp;G$102, SYS_DB!$K:$K, "&lt;="&amp;G$103, SYS_DB!$C:$C, "&lt;&gt;LADA") / SUMIFS(SYS_DB!$E:$E, SYS_DB!$K:$K, "&gt;="&amp;G$102, SYS_DB!$K:$K, "&lt;="&amp;G$103, SYS_DB!$C:$C, "&lt;&gt;LADA"), 0))</f>
        <v/>
      </c>
      <c r="H95" s="40" t="str">
        <f ca="1">IF(H$102=0, "", IFERROR(SUMIFS(SYS_DB!$Q:$Q, SYS_DB!$K:$K, "&gt;="&amp;H$102, SYS_DB!$K:$K, "&lt;="&amp;H$103, SYS_DB!$C:$C, "&lt;&gt;LADA") / SUMIFS(SYS_DB!$E:$E, SYS_DB!$K:$K, "&gt;="&amp;H$102, SYS_DB!$K:$K, "&lt;="&amp;H$103, SYS_DB!$C:$C, "&lt;&gt;LADA"), 0))</f>
        <v/>
      </c>
      <c r="I95" s="40" t="str">
        <f ca="1">IF(I$102=0, "", IFERROR(SUMIFS(SYS_DB!$Q:$Q, SYS_DB!$K:$K, "&gt;="&amp;I$102, SYS_DB!$K:$K, "&lt;="&amp;I$103, SYS_DB!$C:$C, "&lt;&gt;LADA") / SUMIFS(SYS_DB!$E:$E, SYS_DB!$K:$K, "&gt;="&amp;I$102, SYS_DB!$K:$K, "&lt;="&amp;I$103, SYS_DB!$C:$C, "&lt;&gt;LADA"), 0))</f>
        <v/>
      </c>
      <c r="J95" s="40" t="str">
        <f ca="1">IF(J$102=0, "", IFERROR(SUMIFS(SYS_DB!$Q:$Q, SYS_DB!$K:$K, "&gt;="&amp;J$102, SYS_DB!$K:$K, "&lt;="&amp;J$103, SYS_DB!$C:$C, "&lt;&gt;LADA") / SUMIFS(SYS_DB!$E:$E, SYS_DB!$K:$K, "&gt;="&amp;J$102, SYS_DB!$K:$K, "&lt;="&amp;J$103, SYS_DB!$C:$C, "&lt;&gt;LADA"), 0))</f>
        <v/>
      </c>
    </row>
    <row r="96" spans="1:10" x14ac:dyDescent="0.25">
      <c r="A96" t="s">
        <v>19867</v>
      </c>
      <c r="B96" s="40">
        <f ca="1">IF(B$102=0, "", IFERROR(SUMIFS(SYS_DB!$Q:$Q, SYS_DB!$K:$K, "&gt;="&amp;B$102, SYS_DB!$K:$K, "&lt;="&amp;B$103, SYS_DB!$C:$C, "LADA") / SUMIFS(SYS_DB!$E:$E, SYS_DB!$K:$K, "&gt;="&amp;B$102, SYS_DB!$K:$K, "&lt;="&amp;B$103, SYS_DB!$C:$C, "LADA"), 0))</f>
        <v>12088.486363636364</v>
      </c>
      <c r="C96" s="40">
        <f ca="1">IF(C$102=0, "", IFERROR(SUMIFS(SYS_DB!$Q:$Q, SYS_DB!$K:$K, "&gt;="&amp;C$102, SYS_DB!$K:$K, "&lt;="&amp;C$103, SYS_DB!$C:$C, "LADA") / SUMIFS(SYS_DB!$E:$E, SYS_DB!$K:$K, "&gt;="&amp;C$102, SYS_DB!$K:$K, "&lt;="&amp;C$103, SYS_DB!$C:$C, "LADA"), 0))</f>
        <v>12549.281749999995</v>
      </c>
      <c r="D96" s="40">
        <f ca="1">IF(D$102=0, "", IFERROR(SUMIFS(SYS_DB!$Q:$Q, SYS_DB!$K:$K, "&gt;="&amp;D$102, SYS_DB!$K:$K, "&lt;="&amp;D$103, SYS_DB!$C:$C, "LADA") / SUMIFS(SYS_DB!$E:$E, SYS_DB!$K:$K, "&gt;="&amp;D$102, SYS_DB!$K:$K, "&lt;="&amp;D$103, SYS_DB!$C:$C, "LADA"), 0))</f>
        <v>14782.785625000002</v>
      </c>
      <c r="E96" s="40">
        <f ca="1">IF(E$102=0, "", IFERROR(SUMIFS(SYS_DB!$Q:$Q, SYS_DB!$K:$K, "&gt;="&amp;E$102, SYS_DB!$K:$K, "&lt;="&amp;E$103, SYS_DB!$C:$C, "LADA") / SUMIFS(SYS_DB!$E:$E, SYS_DB!$K:$K, "&gt;="&amp;E$102, SYS_DB!$K:$K, "&lt;="&amp;E$103, SYS_DB!$C:$C, "LADA"), 0))</f>
        <v>0</v>
      </c>
      <c r="F96" s="40">
        <f ca="1">IF(F$102=0, "", IFERROR(SUMIFS(SYS_DB!$Q:$Q, SYS_DB!$K:$K, "&gt;="&amp;F$102, SYS_DB!$K:$K, "&lt;="&amp;F$103, SYS_DB!$C:$C, "LADA") / SUMIFS(SYS_DB!$E:$E, SYS_DB!$K:$K, "&gt;="&amp;F$102, SYS_DB!$K:$K, "&lt;="&amp;F$103, SYS_DB!$C:$C, "LADA"), 0))</f>
        <v>0</v>
      </c>
      <c r="G96" s="40" t="str">
        <f ca="1">IF(G$102=0, "", IFERROR(SUMIFS(SYS_DB!$Q:$Q, SYS_DB!$K:$K, "&gt;="&amp;G$102, SYS_DB!$K:$K, "&lt;="&amp;G$103, SYS_DB!$C:$C, "LADA") / SUMIFS(SYS_DB!$E:$E, SYS_DB!$K:$K, "&gt;="&amp;G$102, SYS_DB!$K:$K, "&lt;="&amp;G$103, SYS_DB!$C:$C, "LADA"), 0))</f>
        <v/>
      </c>
      <c r="H96" s="40" t="str">
        <f ca="1">IF(H$102=0, "", IFERROR(SUMIFS(SYS_DB!$Q:$Q, SYS_DB!$K:$K, "&gt;="&amp;H$102, SYS_DB!$K:$K, "&lt;="&amp;H$103, SYS_DB!$C:$C, "LADA") / SUMIFS(SYS_DB!$E:$E, SYS_DB!$K:$K, "&gt;="&amp;H$102, SYS_DB!$K:$K, "&lt;="&amp;H$103, SYS_DB!$C:$C, "LADA"), 0))</f>
        <v/>
      </c>
      <c r="I96" s="40" t="str">
        <f ca="1">IF(I$102=0, "", IFERROR(SUMIFS(SYS_DB!$Q:$Q, SYS_DB!$K:$K, "&gt;="&amp;I$102, SYS_DB!$K:$K, "&lt;="&amp;I$103, SYS_DB!$C:$C, "LADA") / SUMIFS(SYS_DB!$E:$E, SYS_DB!$K:$K, "&gt;="&amp;I$102, SYS_DB!$K:$K, "&lt;="&amp;I$103, SYS_DB!$C:$C, "LADA"), 0))</f>
        <v/>
      </c>
      <c r="J96" s="40" t="str">
        <f ca="1">IF(J$102=0, "", IFERROR(SUMIFS(SYS_DB!$Q:$Q, SYS_DB!$K:$K, "&gt;="&amp;J$102, SYS_DB!$K:$K, "&lt;="&amp;J$103, SYS_DB!$C:$C, "LADA") / SUMIFS(SYS_DB!$E:$E, SYS_DB!$K:$K, "&gt;="&amp;J$102, SYS_DB!$K:$K, "&lt;="&amp;J$103, SYS_DB!$C:$C, "LADA"), 0))</f>
        <v/>
      </c>
    </row>
    <row r="97" spans="1:10" x14ac:dyDescent="0.25">
      <c r="A97" t="s">
        <v>19865</v>
      </c>
      <c r="B97" s="40">
        <f ca="1">IF(B$102=0, "", IFERROR(SUMIFS(SYS_DB!$Q:$Q, SYS_DB!$K:$K, "&gt;="&amp;B$102, SYS_DB!$K:$K, "&lt;="&amp;B$103) / SUMIFS(SYS_DB!$E:$E, SYS_DB!$K:$K, "&gt;="&amp;B$102, SYS_DB!$K:$K, "&lt;="&amp;B$103), 0))</f>
        <v>30165.145425531922</v>
      </c>
      <c r="C97" s="40">
        <f ca="1">IF(C$102=0, "", IFERROR(SUMIFS(SYS_DB!$Q:$Q, SYS_DB!$K:$K, "&gt;="&amp;C$102, SYS_DB!$K:$K, "&lt;="&amp;C$103) / SUMIFS(SYS_DB!$E:$E, SYS_DB!$K:$K, "&gt;="&amp;C$102, SYS_DB!$K:$K, "&lt;="&amp;C$103), 0))</f>
        <v>31072.211967871521</v>
      </c>
      <c r="D97" s="40">
        <f ca="1">IF(D$102=0, "", IFERROR(SUMIFS(SYS_DB!$Q:$Q, SYS_DB!$K:$K, "&gt;="&amp;D$102, SYS_DB!$K:$K, "&lt;="&amp;D$103) / SUMIFS(SYS_DB!$E:$E, SYS_DB!$K:$K, "&gt;="&amp;D$102, SYS_DB!$K:$K, "&lt;="&amp;D$103), 0))</f>
        <v>34204.769712230234</v>
      </c>
      <c r="E97" s="40">
        <f ca="1">IF(E$102=0, "", IFERROR(SUMIFS(SYS_DB!$Q:$Q, SYS_DB!$K:$K, "&gt;="&amp;E$102, SYS_DB!$K:$K, "&lt;="&amp;E$103) / SUMIFS(SYS_DB!$E:$E, SYS_DB!$K:$K, "&gt;="&amp;E$102, SYS_DB!$K:$K, "&lt;="&amp;E$103), 0))</f>
        <v>0</v>
      </c>
      <c r="F97" s="40">
        <f ca="1">IF(F$102=0, "", IFERROR(SUMIFS(SYS_DB!$Q:$Q, SYS_DB!$K:$K, "&gt;="&amp;F$102, SYS_DB!$K:$K, "&lt;="&amp;F$103) / SUMIFS(SYS_DB!$E:$E, SYS_DB!$K:$K, "&gt;="&amp;F$102, SYS_DB!$K:$K, "&lt;="&amp;F$103), 0))</f>
        <v>0</v>
      </c>
      <c r="G97" s="40" t="str">
        <f ca="1">IF(G$102=0, "", IFERROR(SUMIFS(SYS_DB!$Q:$Q, SYS_DB!$K:$K, "&gt;="&amp;G$102, SYS_DB!$K:$K, "&lt;="&amp;G$103) / SUMIFS(SYS_DB!$E:$E, SYS_DB!$K:$K, "&gt;="&amp;G$102, SYS_DB!$K:$K, "&lt;="&amp;G$103), 0))</f>
        <v/>
      </c>
      <c r="H97" s="40" t="str">
        <f ca="1">IF(H$102=0, "", IFERROR(SUMIFS(SYS_DB!$Q:$Q, SYS_DB!$K:$K, "&gt;="&amp;H$102, SYS_DB!$K:$K, "&lt;="&amp;H$103) / SUMIFS(SYS_DB!$E:$E, SYS_DB!$K:$K, "&gt;="&amp;H$102, SYS_DB!$K:$K, "&lt;="&amp;H$103), 0))</f>
        <v/>
      </c>
      <c r="I97" s="40" t="str">
        <f ca="1">IF(I$102=0, "", IFERROR(SUMIFS(SYS_DB!$Q:$Q, SYS_DB!$K:$K, "&gt;="&amp;I$102, SYS_DB!$K:$K, "&lt;="&amp;I$103) / SUMIFS(SYS_DB!$E:$E, SYS_DB!$K:$K, "&gt;="&amp;I$102, SYS_DB!$K:$K, "&lt;="&amp;I$103), 0))</f>
        <v/>
      </c>
      <c r="J97" s="40" t="str">
        <f ca="1">IF(J$102=0, "", IFERROR(SUMIFS(SYS_DB!$Q:$Q, SYS_DB!$K:$K, "&gt;="&amp;J$102, SYS_DB!$K:$K, "&lt;="&amp;J$103) / SUMIFS(SYS_DB!$E:$E, SYS_DB!$K:$K, "&gt;="&amp;J$102, SYS_DB!$K:$K, "&lt;="&amp;J$103), 0))</f>
        <v/>
      </c>
    </row>
    <row r="98" spans="1:10" x14ac:dyDescent="0.25">
      <c r="A98" t="s">
        <v>19869</v>
      </c>
      <c r="B98" s="40">
        <f ca="1">IF(B$102=0, "", IFERROR(SUMIFS(SYS_DB!$F:$F, SYS_DB!$K:$K, "&gt;="&amp;B$102, SYS_DB!$K:$K, "&lt;="&amp;B$103, SYS_DB!$C:$C, "&lt;&gt;LADA") / SUMIFS(SYS_DB!$E:$E, SYS_DB!$K:$K, "&gt;="&amp;B$102, SYS_DB!$K:$K, "&lt;="&amp;B$103, SYS_DB!$C:$C, "&lt;&gt;LADA"), 0))</f>
        <v>2789574.027777778</v>
      </c>
      <c r="C98" s="40">
        <f ca="1">IF(C$102=0, "", IFERROR(SUMIFS(SYS_DB!$F:$F, SYS_DB!$K:$K, "&gt;="&amp;C$102, SYS_DB!$K:$K, "&lt;="&amp;C$103, SYS_DB!$C:$C, "&lt;&gt;LADA") / SUMIFS(SYS_DB!$E:$E, SYS_DB!$K:$K, "&gt;="&amp;C$102, SYS_DB!$K:$K, "&lt;="&amp;C$103, SYS_DB!$C:$C, "&lt;&gt;LADA"), 0))</f>
        <v>2591084.1626794259</v>
      </c>
      <c r="D98" s="40">
        <f ca="1">IF(D$102=0, "", IFERROR(SUMIFS(SYS_DB!$F:$F, SYS_DB!$K:$K, "&gt;="&amp;D$102, SYS_DB!$K:$K, "&lt;="&amp;D$103, SYS_DB!$C:$C, "&lt;&gt;LADA") / SUMIFS(SYS_DB!$E:$E, SYS_DB!$K:$K, "&gt;="&amp;D$102, SYS_DB!$K:$K, "&lt;="&amp;D$103, SYS_DB!$C:$C, "&lt;&gt;LADA"), 0))</f>
        <v>2648836.5853658537</v>
      </c>
      <c r="E98" s="40">
        <f ca="1">IF(E$102=0, "", IFERROR(SUMIFS(SYS_DB!$F:$F, SYS_DB!$K:$K, "&gt;="&amp;E$102, SYS_DB!$K:$K, "&lt;="&amp;E$103, SYS_DB!$C:$C, "&lt;&gt;LADA") / SUMIFS(SYS_DB!$E:$E, SYS_DB!$K:$K, "&gt;="&amp;E$102, SYS_DB!$K:$K, "&lt;="&amp;E$103, SYS_DB!$C:$C, "&lt;&gt;LADA"), 0))</f>
        <v>0</v>
      </c>
      <c r="F98" s="40">
        <f ca="1">IF(F$102=0, "", IFERROR(SUMIFS(SYS_DB!$F:$F, SYS_DB!$K:$K, "&gt;="&amp;F$102, SYS_DB!$K:$K, "&lt;="&amp;F$103, SYS_DB!$C:$C, "&lt;&gt;LADA") / SUMIFS(SYS_DB!$E:$E, SYS_DB!$K:$K, "&gt;="&amp;F$102, SYS_DB!$K:$K, "&lt;="&amp;F$103, SYS_DB!$C:$C, "&lt;&gt;LADA"), 0))</f>
        <v>0</v>
      </c>
      <c r="G98" s="40" t="str">
        <f ca="1">IF(G$102=0, "", IFERROR(SUMIFS(SYS_DB!$F:$F, SYS_DB!$K:$K, "&gt;="&amp;G$102, SYS_DB!$K:$K, "&lt;="&amp;G$103, SYS_DB!$C:$C, "&lt;&gt;LADA") / SUMIFS(SYS_DB!$E:$E, SYS_DB!$K:$K, "&gt;="&amp;G$102, SYS_DB!$K:$K, "&lt;="&amp;G$103, SYS_DB!$C:$C, "&lt;&gt;LADA"), 0))</f>
        <v/>
      </c>
      <c r="H98" s="40" t="str">
        <f ca="1">IF(H$102=0, "", IFERROR(SUMIFS(SYS_DB!$F:$F, SYS_DB!$K:$K, "&gt;="&amp;H$102, SYS_DB!$K:$K, "&lt;="&amp;H$103, SYS_DB!$C:$C, "&lt;&gt;LADA") / SUMIFS(SYS_DB!$E:$E, SYS_DB!$K:$K, "&gt;="&amp;H$102, SYS_DB!$K:$K, "&lt;="&amp;H$103, SYS_DB!$C:$C, "&lt;&gt;LADA"), 0))</f>
        <v/>
      </c>
      <c r="I98" s="40" t="str">
        <f ca="1">IF(I$102=0, "", IFERROR(SUMIFS(SYS_DB!$F:$F, SYS_DB!$K:$K, "&gt;="&amp;I$102, SYS_DB!$K:$K, "&lt;="&amp;I$103, SYS_DB!$C:$C, "&lt;&gt;LADA") / SUMIFS(SYS_DB!$E:$E, SYS_DB!$K:$K, "&gt;="&amp;I$102, SYS_DB!$K:$K, "&lt;="&amp;I$103, SYS_DB!$C:$C, "&lt;&gt;LADA"), 0))</f>
        <v/>
      </c>
      <c r="J98" s="40" t="str">
        <f ca="1">IF(J$102=0, "", IFERROR(SUMIFS(SYS_DB!$F:$F, SYS_DB!$K:$K, "&gt;="&amp;J$102, SYS_DB!$K:$K, "&lt;="&amp;J$103, SYS_DB!$C:$C, "&lt;&gt;LADA") / SUMIFS(SYS_DB!$E:$E, SYS_DB!$K:$K, "&gt;="&amp;J$102, SYS_DB!$K:$K, "&lt;="&amp;J$103, SYS_DB!$C:$C, "&lt;&gt;LADA"), 0))</f>
        <v/>
      </c>
    </row>
    <row r="99" spans="1:10" x14ac:dyDescent="0.25">
      <c r="A99" t="s">
        <v>19870</v>
      </c>
      <c r="B99" s="40">
        <f ca="1">IF(B$102=0, "", IFERROR(SUMIFS(SYS_DB!$F:$F, SYS_DB!$K:$K, "&gt;="&amp;B$102, SYS_DB!$K:$K, "&lt;="&amp;B$103, SYS_DB!$C:$C, "LADA") / SUMIFS(SYS_DB!$E:$E, SYS_DB!$K:$K, "&gt;="&amp;B$102, SYS_DB!$K:$K, "&lt;="&amp;B$103, SYS_DB!$C:$C, "LADA"), 0))</f>
        <v>1397672.7272727273</v>
      </c>
      <c r="C99" s="40">
        <f ca="1">IF(C$102=0, "", IFERROR(SUMIFS(SYS_DB!$F:$F, SYS_DB!$K:$K, "&gt;="&amp;C$102, SYS_DB!$K:$K, "&lt;="&amp;C$103, SYS_DB!$C:$C, "LADA") / SUMIFS(SYS_DB!$E:$E, SYS_DB!$K:$K, "&gt;="&amp;C$102, SYS_DB!$K:$K, "&lt;="&amp;C$103, SYS_DB!$C:$C, "LADA"), 0))</f>
        <v>1265841.925</v>
      </c>
      <c r="D99" s="40">
        <f ca="1">IF(D$102=0, "", IFERROR(SUMIFS(SYS_DB!$F:$F, SYS_DB!$K:$K, "&gt;="&amp;D$102, SYS_DB!$K:$K, "&lt;="&amp;D$103, SYS_DB!$C:$C, "LADA") / SUMIFS(SYS_DB!$E:$E, SYS_DB!$K:$K, "&gt;="&amp;D$102, SYS_DB!$K:$K, "&lt;="&amp;D$103, SYS_DB!$C:$C, "LADA"), 0))</f>
        <v>1286250</v>
      </c>
      <c r="E99" s="40">
        <f ca="1">IF(E$102=0, "", IFERROR(SUMIFS(SYS_DB!$F:$F, SYS_DB!$K:$K, "&gt;="&amp;E$102, SYS_DB!$K:$K, "&lt;="&amp;E$103, SYS_DB!$C:$C, "LADA") / SUMIFS(SYS_DB!$E:$E, SYS_DB!$K:$K, "&gt;="&amp;E$102, SYS_DB!$K:$K, "&lt;="&amp;E$103, SYS_DB!$C:$C, "LADA"), 0))</f>
        <v>0</v>
      </c>
      <c r="F99" s="40">
        <f ca="1">IF(F$102=0, "", IFERROR(SUMIFS(SYS_DB!$F:$F, SYS_DB!$K:$K, "&gt;="&amp;F$102, SYS_DB!$K:$K, "&lt;="&amp;F$103, SYS_DB!$C:$C, "LADA") / SUMIFS(SYS_DB!$E:$E, SYS_DB!$K:$K, "&gt;="&amp;F$102, SYS_DB!$K:$K, "&lt;="&amp;F$103, SYS_DB!$C:$C, "LADA"), 0))</f>
        <v>0</v>
      </c>
      <c r="G99" s="40" t="str">
        <f ca="1">IF(G$102=0, "", IFERROR(SUMIFS(SYS_DB!$F:$F, SYS_DB!$K:$K, "&gt;="&amp;G$102, SYS_DB!$K:$K, "&lt;="&amp;G$103, SYS_DB!$C:$C, "LADA") / SUMIFS(SYS_DB!$E:$E, SYS_DB!$K:$K, "&gt;="&amp;G$102, SYS_DB!$K:$K, "&lt;="&amp;G$103, SYS_DB!$C:$C, "LADA"), 0))</f>
        <v/>
      </c>
      <c r="H99" s="40" t="str">
        <f ca="1">IF(H$102=0, "", IFERROR(SUMIFS(SYS_DB!$F:$F, SYS_DB!$K:$K, "&gt;="&amp;H$102, SYS_DB!$K:$K, "&lt;="&amp;H$103, SYS_DB!$C:$C, "LADA") / SUMIFS(SYS_DB!$E:$E, SYS_DB!$K:$K, "&gt;="&amp;H$102, SYS_DB!$K:$K, "&lt;="&amp;H$103, SYS_DB!$C:$C, "LADA"), 0))</f>
        <v/>
      </c>
      <c r="I99" s="40" t="str">
        <f ca="1">IF(I$102=0, "", IFERROR(SUMIFS(SYS_DB!$F:$F, SYS_DB!$K:$K, "&gt;="&amp;I$102, SYS_DB!$K:$K, "&lt;="&amp;I$103, SYS_DB!$C:$C, "LADA") / SUMIFS(SYS_DB!$E:$E, SYS_DB!$K:$K, "&gt;="&amp;I$102, SYS_DB!$K:$K, "&lt;="&amp;I$103, SYS_DB!$C:$C, "LADA"), 0))</f>
        <v/>
      </c>
      <c r="J99" s="40" t="str">
        <f ca="1">IF(J$102=0, "", IFERROR(SUMIFS(SYS_DB!$F:$F, SYS_DB!$K:$K, "&gt;="&amp;J$102, SYS_DB!$K:$K, "&lt;="&amp;J$103, SYS_DB!$C:$C, "LADA") / SUMIFS(SYS_DB!$E:$E, SYS_DB!$K:$K, "&gt;="&amp;J$102, SYS_DB!$K:$K, "&lt;="&amp;J$103, SYS_DB!$C:$C, "LADA"), 0))</f>
        <v/>
      </c>
    </row>
    <row r="100" spans="1:10" x14ac:dyDescent="0.25">
      <c r="A100" t="s">
        <v>19868</v>
      </c>
      <c r="B100" s="40">
        <f ca="1">IF(B$102=0, "", IFERROR(SUMIFS(SYS_DB!$F:$F, SYS_DB!$K:$K, "&gt;="&amp;B$102, SYS_DB!$K:$K, "&lt;="&amp;B$103) / SUMIFS(SYS_DB!$E:$E, SYS_DB!$K:$K, "&gt;="&amp;B$102, SYS_DB!$K:$K, "&lt;="&amp;B$103), 0))</f>
        <v>2463809.8936170214</v>
      </c>
      <c r="C100" s="40">
        <f ca="1">IF(C$102=0, "", IFERROR(SUMIFS(SYS_DB!$F:$F, SYS_DB!$K:$K, "&gt;="&amp;C$102, SYS_DB!$K:$K, "&lt;="&amp;C$103) / SUMIFS(SYS_DB!$E:$E, SYS_DB!$K:$K, "&gt;="&amp;C$102, SYS_DB!$K:$K, "&lt;="&amp;C$103), 0))</f>
        <v>2378193.8433734938</v>
      </c>
      <c r="D100" s="40">
        <f ca="1">IF(D$102=0, "", IFERROR(SUMIFS(SYS_DB!$F:$F, SYS_DB!$K:$K, "&gt;="&amp;D$102, SYS_DB!$K:$K, "&lt;="&amp;D$103) / SUMIFS(SYS_DB!$E:$E, SYS_DB!$K:$K, "&gt;="&amp;D$102, SYS_DB!$K:$K, "&lt;="&amp;D$103), 0))</f>
        <v>2491992.0863309354</v>
      </c>
      <c r="E100" s="40">
        <f ca="1">IF(E$102=0, "", IFERROR(SUMIFS(SYS_DB!$F:$F, SYS_DB!$K:$K, "&gt;="&amp;E$102, SYS_DB!$K:$K, "&lt;="&amp;E$103) / SUMIFS(SYS_DB!$E:$E, SYS_DB!$K:$K, "&gt;="&amp;E$102, SYS_DB!$K:$K, "&lt;="&amp;E$103), 0))</f>
        <v>0</v>
      </c>
      <c r="F100" s="40">
        <f ca="1">IF(F$102=0, "", IFERROR(SUMIFS(SYS_DB!$F:$F, SYS_DB!$K:$K, "&gt;="&amp;F$102, SYS_DB!$K:$K, "&lt;="&amp;F$103) / SUMIFS(SYS_DB!$E:$E, SYS_DB!$K:$K, "&gt;="&amp;F$102, SYS_DB!$K:$K, "&lt;="&amp;F$103), 0))</f>
        <v>0</v>
      </c>
      <c r="G100" s="40" t="str">
        <f ca="1">IF(G$102=0, "", IFERROR(SUMIFS(SYS_DB!$F:$F, SYS_DB!$K:$K, "&gt;="&amp;G$102, SYS_DB!$K:$K, "&lt;="&amp;G$103) / SUMIFS(SYS_DB!$E:$E, SYS_DB!$K:$K, "&gt;="&amp;G$102, SYS_DB!$K:$K, "&lt;="&amp;G$103), 0))</f>
        <v/>
      </c>
      <c r="H100" s="40" t="str">
        <f ca="1">IF(H$102=0, "", IFERROR(SUMIFS(SYS_DB!$F:$F, SYS_DB!$K:$K, "&gt;="&amp;H$102, SYS_DB!$K:$K, "&lt;="&amp;H$103) / SUMIFS(SYS_DB!$E:$E, SYS_DB!$K:$K, "&gt;="&amp;H$102, SYS_DB!$K:$K, "&lt;="&amp;H$103), 0))</f>
        <v/>
      </c>
      <c r="I100" s="40" t="str">
        <f ca="1">IF(I$102=0, "", IFERROR(SUMIFS(SYS_DB!$F:$F, SYS_DB!$K:$K, "&gt;="&amp;I$102, SYS_DB!$K:$K, "&lt;="&amp;I$103) / SUMIFS(SYS_DB!$E:$E, SYS_DB!$K:$K, "&gt;="&amp;I$102, SYS_DB!$K:$K, "&lt;="&amp;I$103), 0))</f>
        <v/>
      </c>
      <c r="J100" s="40" t="str">
        <f ca="1">IF(J$102=0, "", IFERROR(SUMIFS(SYS_DB!$F:$F, SYS_DB!$K:$K, "&gt;="&amp;J$102, SYS_DB!$K:$K, "&lt;="&amp;J$103) / SUMIFS(SYS_DB!$E:$E, SYS_DB!$K:$K, "&gt;="&amp;J$102, SYS_DB!$K:$K, "&lt;="&amp;J$103), 0))</f>
        <v/>
      </c>
    </row>
    <row r="102" spans="1:10" hidden="1" x14ac:dyDescent="0.25">
      <c r="B102">
        <f ca="1">$O$1</f>
        <v>46204</v>
      </c>
      <c r="C102">
        <f ca="1">IF(B$103=0, 0, IF(B$103&gt;=$O$2, 0, B$103 + 1))</f>
        <v>46209</v>
      </c>
      <c r="D102">
        <f ca="1">IF(C$103=0, 0, IF(C$103&gt;=$O$2, 0, C$103 + 1))</f>
        <v>46216</v>
      </c>
      <c r="E102">
        <f ca="1">IF(D$103=0, 0, IF(D$103&gt;=$O$2, 0, D$103 + 1))</f>
        <v>46223</v>
      </c>
      <c r="F102">
        <f ca="1">IF(E$103=0, 0, IF(E$103&gt;=$O$2, 0, E$103 + 1))</f>
        <v>46230</v>
      </c>
      <c r="G102">
        <f ca="1">IF(F$103=0, 0, IF(F$103&gt;=$O$2, 0, F$103 + 1))</f>
        <v>0</v>
      </c>
      <c r="H102">
        <f ca="1">IF(G$103=0, 0, IF(G$103&gt;=$O$2, 0, G$103 + 1))</f>
        <v>0</v>
      </c>
      <c r="I102">
        <f ca="1">IF(H$103=0, 0, IF(H$103&gt;=$O$2, 0, H$103 + 1))</f>
        <v>0</v>
      </c>
      <c r="J102">
        <f ca="1">IF(I$103=0, 0, IF(I$103&gt;=$O$2, 0, I$103 + 1))</f>
        <v>0</v>
      </c>
    </row>
    <row r="103" spans="1:10" hidden="1" x14ac:dyDescent="0.25">
      <c r="B103">
        <f ca="1">MIN($O$2, B$102 + 7 - WEEKDAY(B$102, 2))</f>
        <v>46208</v>
      </c>
      <c r="C103">
        <f ca="1">IF(C$102=0, 0, MIN(C$102 + 6, $O$2))</f>
        <v>46215</v>
      </c>
      <c r="D103">
        <f ca="1">IF(D$102=0, 0, MIN(D$102 + 6, $O$2))</f>
        <v>46222</v>
      </c>
      <c r="E103">
        <f ca="1">IF(E$102=0, 0, MIN(E$102 + 6, $O$2))</f>
        <v>46229</v>
      </c>
      <c r="F103">
        <f ca="1">IF(F$102=0, 0, MIN(F$102 + 6, $O$2))</f>
        <v>46234</v>
      </c>
      <c r="G103">
        <f ca="1">IF(G$102=0, 0, MIN(G$102 + 6, $O$2))</f>
        <v>0</v>
      </c>
      <c r="H103">
        <f ca="1">IF(H$102=0, 0, MIN(H$102 + 6, $O$2))</f>
        <v>0</v>
      </c>
      <c r="I103">
        <f ca="1">IF(I$102=0, 0, MIN(I$102 + 6, $O$2))</f>
        <v>0</v>
      </c>
      <c r="J103">
        <f ca="1">IF(J$102=0, 0, MIN(J$102 + 6, $O$2))</f>
        <v>0</v>
      </c>
    </row>
    <row r="105" spans="1:10" x14ac:dyDescent="0.25">
      <c r="A105" s="37" t="s">
        <v>19881</v>
      </c>
    </row>
    <row r="106" spans="1:10" x14ac:dyDescent="0.25">
      <c r="B106" s="41" t="str">
        <f ca="1">IF(B$102=0, "", "Неделя " &amp; 1)</f>
        <v>Неделя 1</v>
      </c>
      <c r="C106" s="41" t="str">
        <f ca="1">IF(C$102=0, "", "Неделя " &amp; 2)</f>
        <v>Неделя 2</v>
      </c>
      <c r="D106" s="41" t="str">
        <f ca="1">IF(D$102=0, "", "Неделя " &amp; 3)</f>
        <v>Неделя 3</v>
      </c>
      <c r="E106" s="41" t="str">
        <f ca="1">IF(E$102=0, "", "Неделя " &amp; 4)</f>
        <v>Неделя 4</v>
      </c>
      <c r="F106" s="41" t="str">
        <f ca="1">IF(F$102=0, "", "Неделя " &amp; 5)</f>
        <v>Неделя 5</v>
      </c>
      <c r="G106" s="41" t="str">
        <f ca="1">IF(G$102=0, "", "Неделя " &amp; 6)</f>
        <v/>
      </c>
      <c r="H106" s="41" t="str">
        <f ca="1">IF(H$102=0, "", "Неделя " &amp; 7)</f>
        <v/>
      </c>
      <c r="I106" s="41" t="str">
        <f ca="1">IF(I$102=0, "", "Неделя " &amp; 8)</f>
        <v/>
      </c>
      <c r="J106" s="41" t="str">
        <f ca="1">IF(J$102=0, "", "Неделя " &amp; 9)</f>
        <v/>
      </c>
    </row>
    <row r="107" spans="1:10" x14ac:dyDescent="0.25">
      <c r="B107" s="41" t="str">
        <f ca="1">IF(B$102=0, "", RIGHT("0" &amp; DAY(B$102), 2) &amp; "." &amp; RIGHT("0" &amp; MONTH(B$102), 2) &amp; "-" &amp; RIGHT("0" &amp; DAY(B$103), 2) &amp; "." &amp; RIGHT("0" &amp; MONTH(B$103), 2))</f>
        <v>01.07-05.07</v>
      </c>
      <c r="C107" s="41" t="str">
        <f ca="1">IF(C$102=0, "", RIGHT("0" &amp; DAY(C$102), 2) &amp; "." &amp; RIGHT("0" &amp; MONTH(C$102), 2) &amp; "-" &amp; RIGHT("0" &amp; DAY(C$103), 2) &amp; "." &amp; RIGHT("0" &amp; MONTH(C$103), 2))</f>
        <v>06.07-12.07</v>
      </c>
      <c r="D107" s="41" t="str">
        <f ca="1">IF(D$102=0, "", RIGHT("0" &amp; DAY(D$102), 2) &amp; "." &amp; RIGHT("0" &amp; MONTH(D$102), 2) &amp; "-" &amp; RIGHT("0" &amp; DAY(D$103), 2) &amp; "." &amp; RIGHT("0" &amp; MONTH(D$103), 2))</f>
        <v>13.07-19.07</v>
      </c>
      <c r="E107" s="41" t="str">
        <f ca="1">IF(E$102=0, "", RIGHT("0" &amp; DAY(E$102), 2) &amp; "." &amp; RIGHT("0" &amp; MONTH(E$102), 2) &amp; "-" &amp; RIGHT("0" &amp; DAY(E$103), 2) &amp; "." &amp; RIGHT("0" &amp; MONTH(E$103), 2))</f>
        <v>20.07-26.07</v>
      </c>
      <c r="F107" s="41" t="str">
        <f ca="1">IF(F$102=0, "", RIGHT("0" &amp; DAY(F$102), 2) &amp; "." &amp; RIGHT("0" &amp; MONTH(F$102), 2) &amp; "-" &amp; RIGHT("0" &amp; DAY(F$103), 2) &amp; "." &amp; RIGHT("0" &amp; MONTH(F$103), 2))</f>
        <v>27.07-31.07</v>
      </c>
      <c r="G107" s="41" t="str">
        <f ca="1">IF(G$102=0, "", RIGHT("0" &amp; DAY(G$102), 2) &amp; "." &amp; RIGHT("0" &amp; MONTH(G$102), 2) &amp; "-" &amp; RIGHT("0" &amp; DAY(G$103), 2) &amp; "." &amp; RIGHT("0" &amp; MONTH(G$103), 2))</f>
        <v/>
      </c>
      <c r="H107" s="41" t="str">
        <f ca="1">IF(H$102=0, "", RIGHT("0" &amp; DAY(H$102), 2) &amp; "." &amp; RIGHT("0" &amp; MONTH(H$102), 2) &amp; "-" &amp; RIGHT("0" &amp; DAY(H$103), 2) &amp; "." &amp; RIGHT("0" &amp; MONTH(H$103), 2))</f>
        <v/>
      </c>
      <c r="I107" s="41" t="str">
        <f ca="1">IF(I$102=0, "", RIGHT("0" &amp; DAY(I$102), 2) &amp; "." &amp; RIGHT("0" &amp; MONTH(I$102), 2) &amp; "-" &amp; RIGHT("0" &amp; DAY(I$103), 2) &amp; "." &amp; RIGHT("0" &amp; MONTH(I$103), 2))</f>
        <v/>
      </c>
      <c r="J107" s="41" t="str">
        <f ca="1">IF(J$102=0, "", RIGHT("0" &amp; DAY(J$102), 2) &amp; "." &amp; RIGHT("0" &amp; MONTH(J$102), 2) &amp; "-" &amp; RIGHT("0" &amp; DAY(J$103), 2) &amp; "." &amp; RIGHT("0" &amp; MONTH(J$103), 2))</f>
        <v/>
      </c>
    </row>
    <row r="108" spans="1:10" x14ac:dyDescent="0.25">
      <c r="A108" t="s">
        <v>49</v>
      </c>
      <c r="B108" s="40">
        <f ca="1">IF(B$102=0, "", SUMIFS(SYS_DB!$E:$E, SYS_DB!$D:$D, $A108, SYS_DB!$K:$K, "&gt;="&amp;B$102, SYS_DB!$K:$K, "&lt;="&amp;B$103))</f>
        <v>8</v>
      </c>
      <c r="C108" s="40">
        <f ca="1">IF(C$102=0, "", SUMIFS(SYS_DB!$E:$E, SYS_DB!$D:$D, $A108, SYS_DB!$K:$K, "&gt;="&amp;C$102, SYS_DB!$K:$K, "&lt;="&amp;C$103))</f>
        <v>28</v>
      </c>
      <c r="D108" s="40">
        <f ca="1">IF(D$102=0, "", SUMIFS(SYS_DB!$E:$E, SYS_DB!$D:$D, $A108, SYS_DB!$K:$K, "&gt;="&amp;D$102, SYS_DB!$K:$K, "&lt;="&amp;D$103))</f>
        <v>21</v>
      </c>
      <c r="E108" s="40">
        <f ca="1">IF(E$102=0, "", SUMIFS(SYS_DB!$E:$E, SYS_DB!$D:$D, $A108, SYS_DB!$K:$K, "&gt;="&amp;E$102, SYS_DB!$K:$K, "&lt;="&amp;E$103))</f>
        <v>0</v>
      </c>
      <c r="F108" s="40">
        <f ca="1">IF(F$102=0, "", SUMIFS(SYS_DB!$E:$E, SYS_DB!$D:$D, $A108, SYS_DB!$K:$K, "&gt;="&amp;F$102, SYS_DB!$K:$K, "&lt;="&amp;F$103))</f>
        <v>0</v>
      </c>
      <c r="G108" s="40" t="str">
        <f ca="1">IF(G$102=0, "", SUMIFS(SYS_DB!$E:$E, SYS_DB!$D:$D, $A108, SYS_DB!$K:$K, "&gt;="&amp;G$102, SYS_DB!$K:$K, "&lt;="&amp;G$103))</f>
        <v/>
      </c>
      <c r="H108" s="40" t="str">
        <f ca="1">IF(H$102=0, "", SUMIFS(SYS_DB!$E:$E, SYS_DB!$D:$D, $A108, SYS_DB!$K:$K, "&gt;="&amp;H$102, SYS_DB!$K:$K, "&lt;="&amp;H$103))</f>
        <v/>
      </c>
      <c r="I108" s="40" t="str">
        <f ca="1">IF(I$102=0, "", SUMIFS(SYS_DB!$E:$E, SYS_DB!$D:$D, $A108, SYS_DB!$K:$K, "&gt;="&amp;I$102, SYS_DB!$K:$K, "&lt;="&amp;I$103))</f>
        <v/>
      </c>
      <c r="J108" s="40" t="str">
        <f ca="1">IF(J$102=0, "", SUMIFS(SYS_DB!$E:$E, SYS_DB!$D:$D, $A108, SYS_DB!$K:$K, "&gt;="&amp;J$102, SYS_DB!$K:$K, "&lt;="&amp;J$103))</f>
        <v/>
      </c>
    </row>
    <row r="109" spans="1:10" x14ac:dyDescent="0.25">
      <c r="A109" t="s">
        <v>36</v>
      </c>
      <c r="B109" s="40">
        <f ca="1">IF(B$102=0, "", SUMIFS(SYS_DB!$E:$E, SYS_DB!$D:$D, $A109, SYS_DB!$K:$K, "&gt;="&amp;B$102, SYS_DB!$K:$K, "&lt;="&amp;B$103))</f>
        <v>72</v>
      </c>
      <c r="C109" s="40">
        <f ca="1">IF(C$102=0, "", SUMIFS(SYS_DB!$E:$E, SYS_DB!$D:$D, $A109, SYS_DB!$K:$K, "&gt;="&amp;C$102, SYS_DB!$K:$K, "&lt;="&amp;C$103))</f>
        <v>177</v>
      </c>
      <c r="D109" s="40">
        <f ca="1">IF(D$102=0, "", SUMIFS(SYS_DB!$E:$E, SYS_DB!$D:$D, $A109, SYS_DB!$K:$K, "&gt;="&amp;D$102, SYS_DB!$K:$K, "&lt;="&amp;D$103))</f>
        <v>90</v>
      </c>
      <c r="E109" s="40">
        <f ca="1">IF(E$102=0, "", SUMIFS(SYS_DB!$E:$E, SYS_DB!$D:$D, $A109, SYS_DB!$K:$K, "&gt;="&amp;E$102, SYS_DB!$K:$K, "&lt;="&amp;E$103))</f>
        <v>0</v>
      </c>
      <c r="F109" s="40">
        <f ca="1">IF(F$102=0, "", SUMIFS(SYS_DB!$E:$E, SYS_DB!$D:$D, $A109, SYS_DB!$K:$K, "&gt;="&amp;F$102, SYS_DB!$K:$K, "&lt;="&amp;F$103))</f>
        <v>0</v>
      </c>
      <c r="G109" s="40" t="str">
        <f ca="1">IF(G$102=0, "", SUMIFS(SYS_DB!$E:$E, SYS_DB!$D:$D, $A109, SYS_DB!$K:$K, "&gt;="&amp;G$102, SYS_DB!$K:$K, "&lt;="&amp;G$103))</f>
        <v/>
      </c>
      <c r="H109" s="40" t="str">
        <f ca="1">IF(H$102=0, "", SUMIFS(SYS_DB!$E:$E, SYS_DB!$D:$D, $A109, SYS_DB!$K:$K, "&gt;="&amp;H$102, SYS_DB!$K:$K, "&lt;="&amp;H$103))</f>
        <v/>
      </c>
      <c r="I109" s="40" t="str">
        <f ca="1">IF(I$102=0, "", SUMIFS(SYS_DB!$E:$E, SYS_DB!$D:$D, $A109, SYS_DB!$K:$K, "&gt;="&amp;I$102, SYS_DB!$K:$K, "&lt;="&amp;I$103))</f>
        <v/>
      </c>
      <c r="J109" s="40" t="str">
        <f ca="1">IF(J$102=0, "", SUMIFS(SYS_DB!$E:$E, SYS_DB!$D:$D, $A109, SYS_DB!$K:$K, "&gt;="&amp;J$102, SYS_DB!$K:$K, "&lt;="&amp;J$103))</f>
        <v/>
      </c>
    </row>
    <row r="110" spans="1:10" x14ac:dyDescent="0.25">
      <c r="A110" t="s">
        <v>136</v>
      </c>
      <c r="B110" s="40">
        <f ca="1">IF(B$102=0, "", SUMIFS(SYS_DB!$E:$E, SYS_DB!$D:$D, $A110, SYS_DB!$K:$K, "&gt;="&amp;B$102, SYS_DB!$K:$K, "&lt;="&amp;B$103))</f>
        <v>5</v>
      </c>
      <c r="C110" s="40">
        <f ca="1">IF(C$102=0, "", SUMIFS(SYS_DB!$E:$E, SYS_DB!$D:$D, $A110, SYS_DB!$K:$K, "&gt;="&amp;C$102, SYS_DB!$K:$K, "&lt;="&amp;C$103))</f>
        <v>5</v>
      </c>
      <c r="D110" s="40">
        <f ca="1">IF(D$102=0, "", SUMIFS(SYS_DB!$E:$E, SYS_DB!$D:$D, $A110, SYS_DB!$K:$K, "&gt;="&amp;D$102, SYS_DB!$K:$K, "&lt;="&amp;D$103))</f>
        <v>6</v>
      </c>
      <c r="E110" s="40">
        <f ca="1">IF(E$102=0, "", SUMIFS(SYS_DB!$E:$E, SYS_DB!$D:$D, $A110, SYS_DB!$K:$K, "&gt;="&amp;E$102, SYS_DB!$K:$K, "&lt;="&amp;E$103))</f>
        <v>0</v>
      </c>
      <c r="F110" s="40">
        <f ca="1">IF(F$102=0, "", SUMIFS(SYS_DB!$E:$E, SYS_DB!$D:$D, $A110, SYS_DB!$K:$K, "&gt;="&amp;F$102, SYS_DB!$K:$K, "&lt;="&amp;F$103))</f>
        <v>0</v>
      </c>
      <c r="G110" s="40" t="str">
        <f ca="1">IF(G$102=0, "", SUMIFS(SYS_DB!$E:$E, SYS_DB!$D:$D, $A110, SYS_DB!$K:$K, "&gt;="&amp;G$102, SYS_DB!$K:$K, "&lt;="&amp;G$103))</f>
        <v/>
      </c>
      <c r="H110" s="40" t="str">
        <f ca="1">IF(H$102=0, "", SUMIFS(SYS_DB!$E:$E, SYS_DB!$D:$D, $A110, SYS_DB!$K:$K, "&gt;="&amp;H$102, SYS_DB!$K:$K, "&lt;="&amp;H$103))</f>
        <v/>
      </c>
      <c r="I110" s="40" t="str">
        <f ca="1">IF(I$102=0, "", SUMIFS(SYS_DB!$E:$E, SYS_DB!$D:$D, $A110, SYS_DB!$K:$K, "&gt;="&amp;I$102, SYS_DB!$K:$K, "&lt;="&amp;I$103))</f>
        <v/>
      </c>
      <c r="J110" s="40" t="str">
        <f ca="1">IF(J$102=0, "", SUMIFS(SYS_DB!$E:$E, SYS_DB!$D:$D, $A110, SYS_DB!$K:$K, "&gt;="&amp;J$102, SYS_DB!$K:$K, "&lt;="&amp;J$103))</f>
        <v/>
      </c>
    </row>
    <row r="111" spans="1:10" x14ac:dyDescent="0.25">
      <c r="A111" t="s">
        <v>181</v>
      </c>
      <c r="B111" s="40">
        <f ca="1">IF(B$102=0, "", SUMIFS(SYS_DB!$E:$E, SYS_DB!$D:$D, $A111, SYS_DB!$K:$K, "&gt;="&amp;B$102, SYS_DB!$K:$K, "&lt;="&amp;B$103))</f>
        <v>4</v>
      </c>
      <c r="C111" s="40">
        <f ca="1">IF(C$102=0, "", SUMIFS(SYS_DB!$E:$E, SYS_DB!$D:$D, $A111, SYS_DB!$K:$K, "&gt;="&amp;C$102, SYS_DB!$K:$K, "&lt;="&amp;C$103))</f>
        <v>28</v>
      </c>
      <c r="D111" s="40">
        <f ca="1">IF(D$102=0, "", SUMIFS(SYS_DB!$E:$E, SYS_DB!$D:$D, $A111, SYS_DB!$K:$K, "&gt;="&amp;D$102, SYS_DB!$K:$K, "&lt;="&amp;D$103))</f>
        <v>12</v>
      </c>
      <c r="E111" s="40">
        <f ca="1">IF(E$102=0, "", SUMIFS(SYS_DB!$E:$E, SYS_DB!$D:$D, $A111, SYS_DB!$K:$K, "&gt;="&amp;E$102, SYS_DB!$K:$K, "&lt;="&amp;E$103))</f>
        <v>0</v>
      </c>
      <c r="F111" s="40">
        <f ca="1">IF(F$102=0, "", SUMIFS(SYS_DB!$E:$E, SYS_DB!$D:$D, $A111, SYS_DB!$K:$K, "&gt;="&amp;F$102, SYS_DB!$K:$K, "&lt;="&amp;F$103))</f>
        <v>0</v>
      </c>
      <c r="G111" s="40" t="str">
        <f ca="1">IF(G$102=0, "", SUMIFS(SYS_DB!$E:$E, SYS_DB!$D:$D, $A111, SYS_DB!$K:$K, "&gt;="&amp;G$102, SYS_DB!$K:$K, "&lt;="&amp;G$103))</f>
        <v/>
      </c>
      <c r="H111" s="40" t="str">
        <f ca="1">IF(H$102=0, "", SUMIFS(SYS_DB!$E:$E, SYS_DB!$D:$D, $A111, SYS_DB!$K:$K, "&gt;="&amp;H$102, SYS_DB!$K:$K, "&lt;="&amp;H$103))</f>
        <v/>
      </c>
      <c r="I111" s="40" t="str">
        <f ca="1">IF(I$102=0, "", SUMIFS(SYS_DB!$E:$E, SYS_DB!$D:$D, $A111, SYS_DB!$K:$K, "&gt;="&amp;I$102, SYS_DB!$K:$K, "&lt;="&amp;I$103))</f>
        <v/>
      </c>
      <c r="J111" s="40" t="str">
        <f ca="1">IF(J$102=0, "", SUMIFS(SYS_DB!$E:$E, SYS_DB!$D:$D, $A111, SYS_DB!$K:$K, "&gt;="&amp;J$102, SYS_DB!$K:$K, "&lt;="&amp;J$103))</f>
        <v/>
      </c>
    </row>
    <row r="112" spans="1:10" x14ac:dyDescent="0.25">
      <c r="A112" t="s">
        <v>189</v>
      </c>
      <c r="B112" s="40">
        <f ca="1">IF(B$102=0, "", SUMIFS(SYS_DB!$E:$E, SYS_DB!$D:$D, $A112, SYS_DB!$K:$K, "&gt;="&amp;B$102, SYS_DB!$K:$K, "&lt;="&amp;B$103))</f>
        <v>1</v>
      </c>
      <c r="C112" s="40">
        <f ca="1">IF(C$102=0, "", SUMIFS(SYS_DB!$E:$E, SYS_DB!$D:$D, $A112, SYS_DB!$K:$K, "&gt;="&amp;C$102, SYS_DB!$K:$K, "&lt;="&amp;C$103))</f>
        <v>5</v>
      </c>
      <c r="D112" s="40">
        <f ca="1">IF(D$102=0, "", SUMIFS(SYS_DB!$E:$E, SYS_DB!$D:$D, $A112, SYS_DB!$K:$K, "&gt;="&amp;D$102, SYS_DB!$K:$K, "&lt;="&amp;D$103))</f>
        <v>7</v>
      </c>
      <c r="E112" s="40">
        <f ca="1">IF(E$102=0, "", SUMIFS(SYS_DB!$E:$E, SYS_DB!$D:$D, $A112, SYS_DB!$K:$K, "&gt;="&amp;E$102, SYS_DB!$K:$K, "&lt;="&amp;E$103))</f>
        <v>0</v>
      </c>
      <c r="F112" s="40">
        <f ca="1">IF(F$102=0, "", SUMIFS(SYS_DB!$E:$E, SYS_DB!$D:$D, $A112, SYS_DB!$K:$K, "&gt;="&amp;F$102, SYS_DB!$K:$K, "&lt;="&amp;F$103))</f>
        <v>0</v>
      </c>
      <c r="G112" s="40" t="str">
        <f ca="1">IF(G$102=0, "", SUMIFS(SYS_DB!$E:$E, SYS_DB!$D:$D, $A112, SYS_DB!$K:$K, "&gt;="&amp;G$102, SYS_DB!$K:$K, "&lt;="&amp;G$103))</f>
        <v/>
      </c>
      <c r="H112" s="40" t="str">
        <f ca="1">IF(H$102=0, "", SUMIFS(SYS_DB!$E:$E, SYS_DB!$D:$D, $A112, SYS_DB!$K:$K, "&gt;="&amp;H$102, SYS_DB!$K:$K, "&lt;="&amp;H$103))</f>
        <v/>
      </c>
      <c r="I112" s="40" t="str">
        <f ca="1">IF(I$102=0, "", SUMIFS(SYS_DB!$E:$E, SYS_DB!$D:$D, $A112, SYS_DB!$K:$K, "&gt;="&amp;I$102, SYS_DB!$K:$K, "&lt;="&amp;I$103))</f>
        <v/>
      </c>
      <c r="J112" s="40" t="str">
        <f ca="1">IF(J$102=0, "", SUMIFS(SYS_DB!$E:$E, SYS_DB!$D:$D, $A112, SYS_DB!$K:$K, "&gt;="&amp;J$102, SYS_DB!$K:$K, "&lt;="&amp;J$103))</f>
        <v/>
      </c>
    </row>
    <row r="113" spans="1:10" x14ac:dyDescent="0.25">
      <c r="A113" t="s">
        <v>370</v>
      </c>
      <c r="B113" s="40">
        <f ca="1">IF(B$102=0, "", SUMIFS(SYS_DB!$E:$E, SYS_DB!$D:$D, $A113, SYS_DB!$K:$K, "&gt;="&amp;B$102, SYS_DB!$K:$K, "&lt;="&amp;B$103))</f>
        <v>4</v>
      </c>
      <c r="C113" s="40">
        <f ca="1">IF(C$102=0, "", SUMIFS(SYS_DB!$E:$E, SYS_DB!$D:$D, $A113, SYS_DB!$K:$K, "&gt;="&amp;C$102, SYS_DB!$K:$K, "&lt;="&amp;C$103))</f>
        <v>6</v>
      </c>
      <c r="D113" s="40">
        <f ca="1">IF(D$102=0, "", SUMIFS(SYS_DB!$E:$E, SYS_DB!$D:$D, $A113, SYS_DB!$K:$K, "&gt;="&amp;D$102, SYS_DB!$K:$K, "&lt;="&amp;D$103))</f>
        <v>3</v>
      </c>
      <c r="E113" s="40">
        <f ca="1">IF(E$102=0, "", SUMIFS(SYS_DB!$E:$E, SYS_DB!$D:$D, $A113, SYS_DB!$K:$K, "&gt;="&amp;E$102, SYS_DB!$K:$K, "&lt;="&amp;E$103))</f>
        <v>0</v>
      </c>
      <c r="F113" s="40">
        <f ca="1">IF(F$102=0, "", SUMIFS(SYS_DB!$E:$E, SYS_DB!$D:$D, $A113, SYS_DB!$K:$K, "&gt;="&amp;F$102, SYS_DB!$K:$K, "&lt;="&amp;F$103))</f>
        <v>0</v>
      </c>
      <c r="G113" s="40" t="str">
        <f ca="1">IF(G$102=0, "", SUMIFS(SYS_DB!$E:$E, SYS_DB!$D:$D, $A113, SYS_DB!$K:$K, "&gt;="&amp;G$102, SYS_DB!$K:$K, "&lt;="&amp;G$103))</f>
        <v/>
      </c>
      <c r="H113" s="40" t="str">
        <f ca="1">IF(H$102=0, "", SUMIFS(SYS_DB!$E:$E, SYS_DB!$D:$D, $A113, SYS_DB!$K:$K, "&gt;="&amp;H$102, SYS_DB!$K:$K, "&lt;="&amp;H$103))</f>
        <v/>
      </c>
      <c r="I113" s="40" t="str">
        <f ca="1">IF(I$102=0, "", SUMIFS(SYS_DB!$E:$E, SYS_DB!$D:$D, $A113, SYS_DB!$K:$K, "&gt;="&amp;I$102, SYS_DB!$K:$K, "&lt;="&amp;I$103))</f>
        <v/>
      </c>
      <c r="J113" s="40" t="str">
        <f ca="1">IF(J$102=0, "", SUMIFS(SYS_DB!$E:$E, SYS_DB!$D:$D, $A113, SYS_DB!$K:$K, "&gt;="&amp;J$102, SYS_DB!$K:$K, "&lt;="&amp;J$103))</f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2401C0-839E-465F-BF48-9A8DBA23AA9E}">
          <x14:formula1>
            <xm:f>SYS_DB!$M$1:$M$5</xm:f>
          </x14:formula1>
          <xm:sqref>C1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2F339-FBA0-4DBA-AF56-DB6BED45FD18}">
  <sheetPr codeName="Лист8"/>
  <dimension ref="A1:C41"/>
  <sheetViews>
    <sheetView workbookViewId="0"/>
  </sheetViews>
  <sheetFormatPr defaultRowHeight="15" x14ac:dyDescent="0.25"/>
  <cols>
    <col min="1" max="1" width="30" bestFit="1" customWidth="1"/>
    <col min="2" max="2" width="9.5703125" bestFit="1" customWidth="1"/>
    <col min="3" max="3" width="12.7109375" bestFit="1" customWidth="1"/>
  </cols>
  <sheetData>
    <row r="1" spans="1:3" x14ac:dyDescent="0.25">
      <c r="A1" s="37" t="s">
        <v>19843</v>
      </c>
      <c r="C1" s="20" t="s">
        <v>19814</v>
      </c>
    </row>
    <row r="4" spans="1:3" ht="15.75" x14ac:dyDescent="0.25">
      <c r="A4" s="50" t="s">
        <v>19901</v>
      </c>
    </row>
    <row r="5" spans="1:3" x14ac:dyDescent="0.25">
      <c r="A5" s="42" t="s">
        <v>6602</v>
      </c>
      <c r="B5" s="42" t="s">
        <v>19902</v>
      </c>
      <c r="C5" s="42" t="s">
        <v>19855</v>
      </c>
    </row>
    <row r="6" spans="1:3" x14ac:dyDescent="0.25">
      <c r="A6" s="39" t="s">
        <v>32</v>
      </c>
      <c r="B6" s="39">
        <f>IF($C$1="Весь период", SUMIFS(SYS_DB!$E:$E, SYS_DB!$L:$L, $A6), SUMIFS(SYS_DB!$E:$E, SYS_DB!$L:$L, $A6, SYS_DB!$A:$A, $C$1))</f>
        <v>336</v>
      </c>
      <c r="C6" s="39">
        <f>IF($C$1="Весь период", SUMIFS(SYS_DB!$H:$H, SYS_DB!$L:$L, $A6), SUMIFS(SYS_DB!$H:$H, SYS_DB!$L:$L, $A6, SYS_DB!$B:$B, $C$1))</f>
        <v>349</v>
      </c>
    </row>
    <row r="7" spans="1:3" x14ac:dyDescent="0.25">
      <c r="A7" s="39" t="s">
        <v>978</v>
      </c>
      <c r="B7" s="39">
        <f>IF($C$1="Весь период", SUMIFS(SYS_DB!$E:$E, SYS_DB!$L:$L, $A7), SUMIFS(SYS_DB!$E:$E, SYS_DB!$L:$L, $A7, SYS_DB!$A:$A, $C$1))</f>
        <v>1</v>
      </c>
      <c r="C7" s="39">
        <f>IF($C$1="Весь период", SUMIFS(SYS_DB!$H:$H, SYS_DB!$L:$L, $A7), SUMIFS(SYS_DB!$H:$H, SYS_DB!$L:$L, $A7, SYS_DB!$B:$B, $C$1))</f>
        <v>1</v>
      </c>
    </row>
    <row r="8" spans="1:3" x14ac:dyDescent="0.25">
      <c r="A8" s="45" t="s">
        <v>19903</v>
      </c>
      <c r="B8" s="45">
        <f>SUM(B6:B7)</f>
        <v>337</v>
      </c>
      <c r="C8" s="45">
        <f>SUM(C6:C7)</f>
        <v>350</v>
      </c>
    </row>
    <row r="10" spans="1:3" ht="15.75" x14ac:dyDescent="0.25">
      <c r="A10" s="50" t="s">
        <v>19904</v>
      </c>
    </row>
    <row r="11" spans="1:3" x14ac:dyDescent="0.25">
      <c r="A11" s="42" t="s">
        <v>6602</v>
      </c>
      <c r="B11" s="42" t="s">
        <v>19902</v>
      </c>
      <c r="C11" s="42" t="s">
        <v>19855</v>
      </c>
    </row>
    <row r="12" spans="1:3" x14ac:dyDescent="0.25">
      <c r="A12" s="39" t="s">
        <v>44</v>
      </c>
      <c r="B12" s="39">
        <f>IF($C$1="Весь период", SUMIFS(SYS_DB!$E:$E, SYS_DB!$L:$L, $A12), SUMIFS(SYS_DB!$E:$E, SYS_DB!$L:$L, $A12, SYS_DB!$A:$A, $C$1))</f>
        <v>21</v>
      </c>
      <c r="C12" s="39">
        <f>IF($C$1="Весь период", SUMIFS(SYS_DB!$H:$H, SYS_DB!$L:$L, $A12), SUMIFS(SYS_DB!$H:$H, SYS_DB!$L:$L, $A12, SYS_DB!$B:$B, $C$1))</f>
        <v>10</v>
      </c>
    </row>
    <row r="13" spans="1:3" x14ac:dyDescent="0.25">
      <c r="A13" s="39" t="s">
        <v>643</v>
      </c>
      <c r="B13" s="39">
        <f>IF($C$1="Весь период", SUMIFS(SYS_DB!$E:$E, SYS_DB!$L:$L, $A13), SUMIFS(SYS_DB!$E:$E, SYS_DB!$L:$L, $A13, SYS_DB!$A:$A, $C$1))</f>
        <v>12</v>
      </c>
      <c r="C13" s="39">
        <f>IF($C$1="Весь период", SUMIFS(SYS_DB!$H:$H, SYS_DB!$L:$L, $A13), SUMIFS(SYS_DB!$H:$H, SYS_DB!$L:$L, $A13, SYS_DB!$B:$B, $C$1))</f>
        <v>14</v>
      </c>
    </row>
    <row r="14" spans="1:3" x14ac:dyDescent="0.25">
      <c r="A14" s="39" t="s">
        <v>164</v>
      </c>
      <c r="B14" s="39">
        <f>IF($C$1="Весь период", SUMIFS(SYS_DB!$E:$E, SYS_DB!$L:$L, $A14), SUMIFS(SYS_DB!$E:$E, SYS_DB!$L:$L, $A14, SYS_DB!$A:$A, $C$1))</f>
        <v>18</v>
      </c>
      <c r="C14" s="39">
        <f>IF($C$1="Весь период", SUMIFS(SYS_DB!$H:$H, SYS_DB!$L:$L, $A14), SUMIFS(SYS_DB!$H:$H, SYS_DB!$L:$L, $A14, SYS_DB!$B:$B, $C$1))</f>
        <v>10</v>
      </c>
    </row>
    <row r="15" spans="1:3" x14ac:dyDescent="0.25">
      <c r="A15" s="39" t="s">
        <v>732</v>
      </c>
      <c r="B15" s="39">
        <f>IF($C$1="Весь период", SUMIFS(SYS_DB!$E:$E, SYS_DB!$L:$L, $A15), SUMIFS(SYS_DB!$E:$E, SYS_DB!$L:$L, $A15, SYS_DB!$A:$A, $C$1))</f>
        <v>8</v>
      </c>
      <c r="C15" s="39">
        <f>IF($C$1="Весь период", SUMIFS(SYS_DB!$H:$H, SYS_DB!$L:$L, $A15), SUMIFS(SYS_DB!$H:$H, SYS_DB!$L:$L, $A15, SYS_DB!$B:$B, $C$1))</f>
        <v>9</v>
      </c>
    </row>
    <row r="16" spans="1:3" x14ac:dyDescent="0.25">
      <c r="A16" s="39" t="s">
        <v>176</v>
      </c>
      <c r="B16" s="39">
        <f>IF($C$1="Весь период", SUMIFS(SYS_DB!$E:$E, SYS_DB!$L:$L, $A16), SUMIFS(SYS_DB!$E:$E, SYS_DB!$L:$L, $A16, SYS_DB!$A:$A, $C$1))</f>
        <v>11</v>
      </c>
      <c r="C16" s="39">
        <f>IF($C$1="Весь период", SUMIFS(SYS_DB!$H:$H, SYS_DB!$L:$L, $A16), SUMIFS(SYS_DB!$H:$H, SYS_DB!$L:$L, $A16, SYS_DB!$B:$B, $C$1))</f>
        <v>12</v>
      </c>
    </row>
    <row r="17" spans="1:3" x14ac:dyDescent="0.25">
      <c r="A17" s="39" t="s">
        <v>372</v>
      </c>
      <c r="B17" s="39">
        <f>IF($C$1="Весь период", SUMIFS(SYS_DB!$E:$E, SYS_DB!$L:$L, $A17), SUMIFS(SYS_DB!$E:$E, SYS_DB!$L:$L, $A17, SYS_DB!$A:$A, $C$1))</f>
        <v>11</v>
      </c>
      <c r="C17" s="39">
        <f>IF($C$1="Весь период", SUMIFS(SYS_DB!$H:$H, SYS_DB!$L:$L, $A17), SUMIFS(SYS_DB!$H:$H, SYS_DB!$L:$L, $A17, SYS_DB!$B:$B, $C$1))</f>
        <v>7</v>
      </c>
    </row>
    <row r="18" spans="1:3" x14ac:dyDescent="0.25">
      <c r="A18" s="39" t="s">
        <v>737</v>
      </c>
      <c r="B18" s="39">
        <f>IF($C$1="Весь период", SUMIFS(SYS_DB!$E:$E, SYS_DB!$L:$L, $A18), SUMIFS(SYS_DB!$E:$E, SYS_DB!$L:$L, $A18, SYS_DB!$A:$A, $C$1))</f>
        <v>7</v>
      </c>
      <c r="C18" s="39">
        <f>IF($C$1="Весь период", SUMIFS(SYS_DB!$H:$H, SYS_DB!$L:$L, $A18), SUMIFS(SYS_DB!$H:$H, SYS_DB!$L:$L, $A18, SYS_DB!$B:$B, $C$1))</f>
        <v>7</v>
      </c>
    </row>
    <row r="19" spans="1:3" x14ac:dyDescent="0.25">
      <c r="A19" s="39" t="s">
        <v>295</v>
      </c>
      <c r="B19" s="39">
        <f>IF($C$1="Весь период", SUMIFS(SYS_DB!$E:$E, SYS_DB!$L:$L, $A19), SUMIFS(SYS_DB!$E:$E, SYS_DB!$L:$L, $A19, SYS_DB!$A:$A, $C$1))</f>
        <v>1</v>
      </c>
      <c r="C19" s="39">
        <f>IF($C$1="Весь период", SUMIFS(SYS_DB!$H:$H, SYS_DB!$L:$L, $A19), SUMIFS(SYS_DB!$H:$H, SYS_DB!$L:$L, $A19, SYS_DB!$B:$B, $C$1))</f>
        <v>1</v>
      </c>
    </row>
    <row r="20" spans="1:3" x14ac:dyDescent="0.25">
      <c r="A20" s="45" t="s">
        <v>19905</v>
      </c>
      <c r="B20" s="45">
        <f>SUM(B12:B19)</f>
        <v>89</v>
      </c>
      <c r="C20" s="45">
        <f>SUM(C12:C19)</f>
        <v>70</v>
      </c>
    </row>
    <row r="22" spans="1:3" ht="15.75" x14ac:dyDescent="0.25">
      <c r="A22" s="50" t="s">
        <v>19906</v>
      </c>
    </row>
    <row r="23" spans="1:3" x14ac:dyDescent="0.25">
      <c r="A23" s="42" t="s">
        <v>6602</v>
      </c>
      <c r="B23" s="42" t="s">
        <v>19902</v>
      </c>
      <c r="C23" s="42" t="s">
        <v>19855</v>
      </c>
    </row>
    <row r="24" spans="1:3" x14ac:dyDescent="0.25">
      <c r="A24" s="39" t="s">
        <v>67</v>
      </c>
      <c r="B24" s="39">
        <f>IF($C$1="Весь период", SUMIFS(SYS_DB!$E:$E, SYS_DB!$L:$L, $A24), SUMIFS(SYS_DB!$E:$E, SYS_DB!$L:$L, $A24, SYS_DB!$A:$A, $C$1))</f>
        <v>14</v>
      </c>
      <c r="C24" s="39">
        <f>IF($C$1="Весь период", SUMIFS(SYS_DB!$H:$H, SYS_DB!$L:$L, $A24), SUMIFS(SYS_DB!$H:$H, SYS_DB!$L:$L, $A24, SYS_DB!$B:$B, $C$1))</f>
        <v>15</v>
      </c>
    </row>
    <row r="25" spans="1:3" x14ac:dyDescent="0.25">
      <c r="A25" s="39" t="s">
        <v>219</v>
      </c>
      <c r="B25" s="39">
        <f>IF($C$1="Весь период", SUMIFS(SYS_DB!$E:$E, SYS_DB!$L:$L, $A25), SUMIFS(SYS_DB!$E:$E, SYS_DB!$L:$L, $A25, SYS_DB!$A:$A, $C$1))</f>
        <v>8</v>
      </c>
      <c r="C25" s="39">
        <f>IF($C$1="Весь период", SUMIFS(SYS_DB!$H:$H, SYS_DB!$L:$L, $A25), SUMIFS(SYS_DB!$H:$H, SYS_DB!$L:$L, $A25, SYS_DB!$B:$B, $C$1))</f>
        <v>8</v>
      </c>
    </row>
    <row r="26" spans="1:3" x14ac:dyDescent="0.25">
      <c r="A26" s="39" t="s">
        <v>57</v>
      </c>
      <c r="B26" s="39">
        <f>IF($C$1="Весь период", SUMIFS(SYS_DB!$E:$E, SYS_DB!$L:$L, $A26), SUMIFS(SYS_DB!$E:$E, SYS_DB!$L:$L, $A26, SYS_DB!$A:$A, $C$1))</f>
        <v>12</v>
      </c>
      <c r="C26" s="39">
        <f>IF($C$1="Весь период", SUMIFS(SYS_DB!$H:$H, SYS_DB!$L:$L, $A26), SUMIFS(SYS_DB!$H:$H, SYS_DB!$L:$L, $A26, SYS_DB!$B:$B, $C$1))</f>
        <v>7</v>
      </c>
    </row>
    <row r="27" spans="1:3" x14ac:dyDescent="0.25">
      <c r="A27" s="39" t="s">
        <v>132</v>
      </c>
      <c r="B27" s="39">
        <f>IF($C$1="Весь период", SUMIFS(SYS_DB!$E:$E, SYS_DB!$L:$L, $A27), SUMIFS(SYS_DB!$E:$E, SYS_DB!$L:$L, $A27, SYS_DB!$A:$A, $C$1))</f>
        <v>8</v>
      </c>
      <c r="C27" s="39">
        <f>IF($C$1="Весь период", SUMIFS(SYS_DB!$H:$H, SYS_DB!$L:$L, $A27), SUMIFS(SYS_DB!$H:$H, SYS_DB!$L:$L, $A27, SYS_DB!$B:$B, $C$1))</f>
        <v>9</v>
      </c>
    </row>
    <row r="28" spans="1:3" x14ac:dyDescent="0.25">
      <c r="A28" s="39" t="s">
        <v>636</v>
      </c>
      <c r="B28" s="39">
        <f>IF($C$1="Весь период", SUMIFS(SYS_DB!$E:$E, SYS_DB!$L:$L, $A28), SUMIFS(SYS_DB!$E:$E, SYS_DB!$L:$L, $A28, SYS_DB!$A:$A, $C$1))</f>
        <v>12</v>
      </c>
      <c r="C28" s="39">
        <f>IF($C$1="Весь период", SUMIFS(SYS_DB!$H:$H, SYS_DB!$L:$L, $A28), SUMIFS(SYS_DB!$H:$H, SYS_DB!$L:$L, $A28, SYS_DB!$B:$B, $C$1))</f>
        <v>10</v>
      </c>
    </row>
    <row r="29" spans="1:3" x14ac:dyDescent="0.25">
      <c r="A29" s="39" t="s">
        <v>573</v>
      </c>
      <c r="B29" s="39">
        <f>IF($C$1="Весь период", SUMIFS(SYS_DB!$E:$E, SYS_DB!$L:$L, $A29), SUMIFS(SYS_DB!$E:$E, SYS_DB!$L:$L, $A29, SYS_DB!$A:$A, $C$1))</f>
        <v>1</v>
      </c>
      <c r="C29" s="39">
        <f>IF($C$1="Весь период", SUMIFS(SYS_DB!$H:$H, SYS_DB!$L:$L, $A29), SUMIFS(SYS_DB!$H:$H, SYS_DB!$L:$L, $A29, SYS_DB!$B:$B, $C$1))</f>
        <v>0</v>
      </c>
    </row>
    <row r="30" spans="1:3" x14ac:dyDescent="0.25">
      <c r="A30" s="39" t="s">
        <v>2226</v>
      </c>
      <c r="B30" s="39">
        <f>IF($C$1="Весь период", SUMIFS(SYS_DB!$E:$E, SYS_DB!$L:$L, $A30), SUMIFS(SYS_DB!$E:$E, SYS_DB!$L:$L, $A30, SYS_DB!$A:$A, $C$1))</f>
        <v>0</v>
      </c>
      <c r="C30" s="39">
        <f>IF($C$1="Весь период", SUMIFS(SYS_DB!$H:$H, SYS_DB!$L:$L, $A30), SUMIFS(SYS_DB!$H:$H, SYS_DB!$L:$L, $A30, SYS_DB!$B:$B, $C$1))</f>
        <v>1</v>
      </c>
    </row>
    <row r="31" spans="1:3" x14ac:dyDescent="0.25">
      <c r="A31" s="45" t="s">
        <v>19907</v>
      </c>
      <c r="B31" s="45">
        <f>SUM(B24:B30)</f>
        <v>55</v>
      </c>
      <c r="C31" s="45">
        <f>SUM(C24:C30)</f>
        <v>50</v>
      </c>
    </row>
    <row r="33" spans="1:3" ht="15.75" x14ac:dyDescent="0.25">
      <c r="A33" s="50" t="s">
        <v>19908</v>
      </c>
    </row>
    <row r="34" spans="1:3" x14ac:dyDescent="0.25">
      <c r="A34" s="42" t="s">
        <v>6602</v>
      </c>
      <c r="B34" s="42" t="s">
        <v>19902</v>
      </c>
      <c r="C34" s="42" t="s">
        <v>19855</v>
      </c>
    </row>
    <row r="35" spans="1:3" x14ac:dyDescent="0.25">
      <c r="A35" s="39" t="s">
        <v>55</v>
      </c>
      <c r="B35" s="39">
        <f>IF($C$1="Весь период", SUMIFS(SYS_DB!$E:$E, SYS_DB!$L:$L, $A35), SUMIFS(SYS_DB!$E:$E, SYS_DB!$L:$L, $A35, SYS_DB!$A:$A, $C$1))</f>
        <v>0</v>
      </c>
      <c r="C35" s="39">
        <f>IF($C$1="Весь период", SUMIFS(SYS_DB!$H:$H, SYS_DB!$L:$L, $A35), SUMIFS(SYS_DB!$H:$H, SYS_DB!$L:$L, $A35, SYS_DB!$B:$B, $C$1))</f>
        <v>0</v>
      </c>
    </row>
    <row r="36" spans="1:3" x14ac:dyDescent="0.25">
      <c r="A36" s="45" t="s">
        <v>19909</v>
      </c>
      <c r="B36" s="45">
        <f>SUM(B35:B35)</f>
        <v>0</v>
      </c>
      <c r="C36" s="45">
        <f>SUM(C35:C35)</f>
        <v>0</v>
      </c>
    </row>
    <row r="38" spans="1:3" ht="15.75" x14ac:dyDescent="0.25">
      <c r="A38" s="50" t="s">
        <v>19910</v>
      </c>
    </row>
    <row r="39" spans="1:3" x14ac:dyDescent="0.25">
      <c r="A39" s="42" t="s">
        <v>6602</v>
      </c>
      <c r="B39" s="42" t="s">
        <v>19902</v>
      </c>
      <c r="C39" s="42" t="s">
        <v>19855</v>
      </c>
    </row>
    <row r="40" spans="1:3" x14ac:dyDescent="0.25">
      <c r="A40" s="39" t="s">
        <v>3858</v>
      </c>
      <c r="B40" s="39">
        <f>IF($C$1="Весь период", SUMIFS(SYS_DB!$E:$E, SYS_DB!$L:$L, $A40), SUMIFS(SYS_DB!$E:$E, SYS_DB!$L:$L, $A40, SYS_DB!$A:$A, $C$1))</f>
        <v>1</v>
      </c>
      <c r="C40" s="39">
        <f>IF($C$1="Весь период", SUMIFS(SYS_DB!$H:$H, SYS_DB!$L:$L, $A40), SUMIFS(SYS_DB!$H:$H, SYS_DB!$L:$L, $A40, SYS_DB!$B:$B, $C$1))</f>
        <v>1</v>
      </c>
    </row>
    <row r="41" spans="1:3" x14ac:dyDescent="0.25">
      <c r="A41" s="45" t="s">
        <v>19911</v>
      </c>
      <c r="B41" s="45">
        <f>SUM(B40:B40)</f>
        <v>1</v>
      </c>
      <c r="C41" s="45">
        <f>SUM(C40:C40)</f>
        <v>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1470FA-C836-4E43-915A-F311E19E3A95}">
          <x14:formula1>
            <xm:f>SYS_DB!$M$1:$M$5</xm:f>
          </x14:formula1>
          <xm:sqref>C1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28D5E-5002-4695-8D8D-167F1A916A3D}">
  <sheetPr codeName="Лист9"/>
  <dimension ref="A1:S2895"/>
  <sheetViews>
    <sheetView workbookViewId="0"/>
  </sheetViews>
  <sheetFormatPr defaultRowHeight="15" x14ac:dyDescent="0.25"/>
  <sheetData>
    <row r="1" spans="1:19" x14ac:dyDescent="0.25">
      <c r="A1" t="s">
        <v>19791</v>
      </c>
      <c r="B1" t="s">
        <v>19792</v>
      </c>
      <c r="C1" t="s">
        <v>19793</v>
      </c>
      <c r="D1" t="s">
        <v>19794</v>
      </c>
      <c r="E1" t="s">
        <v>19795</v>
      </c>
      <c r="F1" t="s">
        <v>19796</v>
      </c>
      <c r="G1" t="s">
        <v>19797</v>
      </c>
      <c r="H1" t="s">
        <v>19798</v>
      </c>
      <c r="I1" t="s">
        <v>19799</v>
      </c>
      <c r="J1" t="s">
        <v>19800</v>
      </c>
      <c r="K1" t="s">
        <v>19801</v>
      </c>
      <c r="L1" t="s">
        <v>19802</v>
      </c>
      <c r="M1" t="s">
        <v>19842</v>
      </c>
      <c r="N1">
        <v>46174</v>
      </c>
      <c r="O1" t="s">
        <v>19803</v>
      </c>
      <c r="P1" t="s">
        <v>19804</v>
      </c>
      <c r="Q1" t="s">
        <v>19805</v>
      </c>
      <c r="R1" t="s">
        <v>19806</v>
      </c>
      <c r="S1" t="s">
        <v>19807</v>
      </c>
    </row>
    <row r="2" spans="1:19" x14ac:dyDescent="0.25">
      <c r="C2" t="s">
        <v>19813</v>
      </c>
      <c r="D2" t="s">
        <v>36</v>
      </c>
      <c r="I2">
        <v>1</v>
      </c>
      <c r="J2" s="15" t="s">
        <v>19814</v>
      </c>
      <c r="K2">
        <v>46220</v>
      </c>
      <c r="L2" t="s">
        <v>32</v>
      </c>
      <c r="M2" s="15" t="s">
        <v>19838</v>
      </c>
      <c r="N2">
        <v>46223</v>
      </c>
      <c r="P2">
        <v>46220</v>
      </c>
      <c r="S2" t="s">
        <v>19815</v>
      </c>
    </row>
    <row r="3" spans="1:19" x14ac:dyDescent="0.25">
      <c r="B3" s="15" t="s">
        <v>19814</v>
      </c>
      <c r="C3" t="s">
        <v>19816</v>
      </c>
      <c r="D3" t="s">
        <v>36</v>
      </c>
      <c r="H3">
        <v>1</v>
      </c>
      <c r="K3">
        <v>46220</v>
      </c>
      <c r="L3" t="s">
        <v>32</v>
      </c>
      <c r="M3" s="15" t="s">
        <v>19837</v>
      </c>
      <c r="P3">
        <v>46220</v>
      </c>
      <c r="S3" t="s">
        <v>19815</v>
      </c>
    </row>
    <row r="4" spans="1:19" x14ac:dyDescent="0.25">
      <c r="A4" s="15" t="s">
        <v>19814</v>
      </c>
      <c r="C4" t="s">
        <v>19817</v>
      </c>
      <c r="D4" t="s">
        <v>49</v>
      </c>
      <c r="E4">
        <v>1</v>
      </c>
      <c r="F4">
        <v>2240000</v>
      </c>
      <c r="G4">
        <v>44800</v>
      </c>
      <c r="K4">
        <v>46220</v>
      </c>
      <c r="L4" t="s">
        <v>44</v>
      </c>
      <c r="M4" s="15" t="s">
        <v>19826</v>
      </c>
      <c r="P4">
        <v>46220</v>
      </c>
      <c r="Q4">
        <v>36721.31</v>
      </c>
      <c r="S4" t="s">
        <v>19818</v>
      </c>
    </row>
    <row r="5" spans="1:19" x14ac:dyDescent="0.25">
      <c r="A5" s="15" t="s">
        <v>19814</v>
      </c>
      <c r="C5" t="s">
        <v>19817</v>
      </c>
      <c r="D5" t="s">
        <v>49</v>
      </c>
      <c r="E5">
        <v>1</v>
      </c>
      <c r="F5">
        <v>1970000</v>
      </c>
      <c r="G5">
        <v>39400</v>
      </c>
      <c r="K5">
        <v>46219</v>
      </c>
      <c r="L5" t="s">
        <v>57</v>
      </c>
      <c r="M5" s="15" t="s">
        <v>19814</v>
      </c>
      <c r="P5">
        <v>46213</v>
      </c>
      <c r="Q5">
        <v>32295.08</v>
      </c>
      <c r="S5" t="s">
        <v>19818</v>
      </c>
    </row>
    <row r="6" spans="1:19" x14ac:dyDescent="0.25">
      <c r="B6" s="15" t="s">
        <v>19814</v>
      </c>
      <c r="C6" t="s">
        <v>19816</v>
      </c>
      <c r="D6" t="s">
        <v>49</v>
      </c>
      <c r="H6">
        <v>1</v>
      </c>
      <c r="K6">
        <v>46219</v>
      </c>
      <c r="L6" t="s">
        <v>57</v>
      </c>
      <c r="M6" t="s">
        <v>65</v>
      </c>
      <c r="P6">
        <v>46213</v>
      </c>
      <c r="S6" t="s">
        <v>19818</v>
      </c>
    </row>
    <row r="7" spans="1:19" x14ac:dyDescent="0.25">
      <c r="A7" s="15" t="s">
        <v>19814</v>
      </c>
      <c r="C7" t="s">
        <v>19817</v>
      </c>
      <c r="D7" t="s">
        <v>49</v>
      </c>
      <c r="E7">
        <v>1</v>
      </c>
      <c r="F7">
        <v>2090000</v>
      </c>
      <c r="G7">
        <v>41800</v>
      </c>
      <c r="K7">
        <v>46219</v>
      </c>
      <c r="L7" t="s">
        <v>67</v>
      </c>
      <c r="M7" t="s">
        <v>65</v>
      </c>
      <c r="P7">
        <v>46212</v>
      </c>
      <c r="Q7">
        <v>34262.300000000003</v>
      </c>
      <c r="S7" t="s">
        <v>19818</v>
      </c>
    </row>
    <row r="8" spans="1:19" x14ac:dyDescent="0.25">
      <c r="B8" s="15" t="s">
        <v>19814</v>
      </c>
      <c r="C8" t="s">
        <v>19816</v>
      </c>
      <c r="D8" t="s">
        <v>49</v>
      </c>
      <c r="H8">
        <v>1</v>
      </c>
      <c r="K8">
        <v>46219</v>
      </c>
      <c r="L8" t="s">
        <v>67</v>
      </c>
      <c r="M8" t="s">
        <v>65</v>
      </c>
      <c r="P8">
        <v>46212</v>
      </c>
      <c r="S8" t="s">
        <v>19818</v>
      </c>
    </row>
    <row r="9" spans="1:19" x14ac:dyDescent="0.25">
      <c r="A9" s="15" t="s">
        <v>19814</v>
      </c>
      <c r="C9" t="s">
        <v>19819</v>
      </c>
      <c r="D9" t="s">
        <v>36</v>
      </c>
      <c r="E9">
        <v>1</v>
      </c>
      <c r="F9">
        <v>2970000</v>
      </c>
      <c r="G9">
        <v>59400</v>
      </c>
      <c r="K9">
        <v>46219</v>
      </c>
      <c r="L9" t="s">
        <v>32</v>
      </c>
      <c r="M9" t="s">
        <v>40</v>
      </c>
      <c r="P9">
        <v>46219</v>
      </c>
      <c r="Q9">
        <v>48688.52</v>
      </c>
      <c r="S9" t="s">
        <v>19815</v>
      </c>
    </row>
    <row r="10" spans="1:19" x14ac:dyDescent="0.25">
      <c r="B10" s="15" t="s">
        <v>19814</v>
      </c>
      <c r="C10" t="s">
        <v>19816</v>
      </c>
      <c r="D10" t="s">
        <v>36</v>
      </c>
      <c r="H10">
        <v>1</v>
      </c>
      <c r="K10">
        <v>46219</v>
      </c>
      <c r="L10" t="s">
        <v>32</v>
      </c>
      <c r="M10" t="s">
        <v>40</v>
      </c>
      <c r="P10">
        <v>46219</v>
      </c>
      <c r="S10" t="s">
        <v>19815</v>
      </c>
    </row>
    <row r="11" spans="1:19" x14ac:dyDescent="0.25">
      <c r="A11" s="15" t="s">
        <v>19814</v>
      </c>
      <c r="C11" t="s">
        <v>19813</v>
      </c>
      <c r="D11" t="s">
        <v>36</v>
      </c>
      <c r="E11">
        <v>1</v>
      </c>
      <c r="F11">
        <v>966000</v>
      </c>
      <c r="G11">
        <v>30000</v>
      </c>
      <c r="K11">
        <v>46219</v>
      </c>
      <c r="L11" t="s">
        <v>32</v>
      </c>
      <c r="M11" t="s">
        <v>40</v>
      </c>
      <c r="P11">
        <v>46219</v>
      </c>
      <c r="Q11">
        <v>24590.16</v>
      </c>
      <c r="S11" t="s">
        <v>19815</v>
      </c>
    </row>
    <row r="12" spans="1:19" x14ac:dyDescent="0.25">
      <c r="B12" s="15" t="s">
        <v>19814</v>
      </c>
      <c r="C12" t="s">
        <v>19816</v>
      </c>
      <c r="D12" t="s">
        <v>36</v>
      </c>
      <c r="H12">
        <v>1</v>
      </c>
      <c r="K12">
        <v>46219</v>
      </c>
      <c r="L12" t="s">
        <v>32</v>
      </c>
      <c r="M12" t="s">
        <v>40</v>
      </c>
      <c r="P12">
        <v>46219</v>
      </c>
      <c r="S12" t="s">
        <v>19815</v>
      </c>
    </row>
    <row r="13" spans="1:19" x14ac:dyDescent="0.25">
      <c r="A13" s="15" t="s">
        <v>19814</v>
      </c>
      <c r="C13" t="s">
        <v>19817</v>
      </c>
      <c r="D13" t="s">
        <v>36</v>
      </c>
      <c r="E13">
        <v>1</v>
      </c>
      <c r="F13">
        <v>2240000</v>
      </c>
      <c r="G13">
        <v>44800</v>
      </c>
      <c r="K13">
        <v>46219</v>
      </c>
      <c r="L13" t="s">
        <v>32</v>
      </c>
      <c r="M13" t="s">
        <v>40</v>
      </c>
      <c r="P13">
        <v>46219</v>
      </c>
      <c r="Q13">
        <v>36721.31</v>
      </c>
      <c r="S13" t="s">
        <v>19815</v>
      </c>
    </row>
    <row r="14" spans="1:19" x14ac:dyDescent="0.25">
      <c r="B14" s="15" t="s">
        <v>19814</v>
      </c>
      <c r="C14" t="s">
        <v>19816</v>
      </c>
      <c r="D14" t="s">
        <v>36</v>
      </c>
      <c r="H14">
        <v>1</v>
      </c>
      <c r="K14">
        <v>46219</v>
      </c>
      <c r="L14" t="s">
        <v>32</v>
      </c>
      <c r="M14" t="s">
        <v>40</v>
      </c>
      <c r="P14">
        <v>46219</v>
      </c>
      <c r="S14" t="s">
        <v>19815</v>
      </c>
    </row>
    <row r="15" spans="1:19" x14ac:dyDescent="0.25">
      <c r="A15" s="15" t="s">
        <v>19814</v>
      </c>
      <c r="C15" t="s">
        <v>19820</v>
      </c>
      <c r="D15" t="s">
        <v>36</v>
      </c>
      <c r="E15">
        <v>1</v>
      </c>
      <c r="F15">
        <v>2620000</v>
      </c>
      <c r="G15">
        <v>52400</v>
      </c>
      <c r="K15">
        <v>46219</v>
      </c>
      <c r="L15" t="s">
        <v>32</v>
      </c>
      <c r="M15" t="s">
        <v>40</v>
      </c>
      <c r="P15">
        <v>46219</v>
      </c>
      <c r="Q15">
        <v>42950.82</v>
      </c>
      <c r="S15" t="s">
        <v>19815</v>
      </c>
    </row>
    <row r="16" spans="1:19" x14ac:dyDescent="0.25">
      <c r="B16" s="15" t="s">
        <v>19814</v>
      </c>
      <c r="C16" t="s">
        <v>19816</v>
      </c>
      <c r="D16" t="s">
        <v>36</v>
      </c>
      <c r="H16">
        <v>1</v>
      </c>
      <c r="K16">
        <v>46219</v>
      </c>
      <c r="L16" t="s">
        <v>32</v>
      </c>
      <c r="M16" t="s">
        <v>40</v>
      </c>
      <c r="P16">
        <v>46219</v>
      </c>
      <c r="S16" t="s">
        <v>19815</v>
      </c>
    </row>
    <row r="17" spans="1:19" x14ac:dyDescent="0.25">
      <c r="A17" s="15" t="s">
        <v>19814</v>
      </c>
      <c r="C17" t="s">
        <v>19817</v>
      </c>
      <c r="D17" t="s">
        <v>36</v>
      </c>
      <c r="E17">
        <v>1</v>
      </c>
      <c r="F17">
        <v>2115000</v>
      </c>
      <c r="G17">
        <v>42300</v>
      </c>
      <c r="K17">
        <v>46219</v>
      </c>
      <c r="L17" t="s">
        <v>32</v>
      </c>
      <c r="M17" t="s">
        <v>40</v>
      </c>
      <c r="P17">
        <v>46219</v>
      </c>
      <c r="Q17">
        <v>34672.129999999997</v>
      </c>
      <c r="S17" t="s">
        <v>19815</v>
      </c>
    </row>
    <row r="18" spans="1:19" x14ac:dyDescent="0.25">
      <c r="B18" s="15" t="s">
        <v>19814</v>
      </c>
      <c r="C18" t="s">
        <v>19816</v>
      </c>
      <c r="D18" t="s">
        <v>36</v>
      </c>
      <c r="H18">
        <v>1</v>
      </c>
      <c r="K18">
        <v>46219</v>
      </c>
      <c r="L18" t="s">
        <v>32</v>
      </c>
      <c r="M18" t="s">
        <v>40</v>
      </c>
      <c r="P18">
        <v>46219</v>
      </c>
      <c r="S18" t="s">
        <v>19815</v>
      </c>
    </row>
    <row r="19" spans="1:19" x14ac:dyDescent="0.25">
      <c r="A19" s="15" t="s">
        <v>19814</v>
      </c>
      <c r="C19" t="s">
        <v>19813</v>
      </c>
      <c r="D19" t="s">
        <v>36</v>
      </c>
      <c r="E19">
        <v>1</v>
      </c>
      <c r="F19">
        <v>1230000</v>
      </c>
      <c r="G19">
        <v>18450</v>
      </c>
      <c r="K19">
        <v>46219</v>
      </c>
      <c r="L19" t="s">
        <v>32</v>
      </c>
      <c r="M19" t="s">
        <v>40</v>
      </c>
      <c r="P19">
        <v>46219</v>
      </c>
      <c r="Q19">
        <v>15122.95</v>
      </c>
      <c r="S19" t="s">
        <v>19815</v>
      </c>
    </row>
    <row r="20" spans="1:19" x14ac:dyDescent="0.25">
      <c r="B20" s="15" t="s">
        <v>19814</v>
      </c>
      <c r="C20" t="s">
        <v>19816</v>
      </c>
      <c r="D20" t="s">
        <v>36</v>
      </c>
      <c r="H20">
        <v>1</v>
      </c>
      <c r="K20">
        <v>46219</v>
      </c>
      <c r="L20" t="s">
        <v>32</v>
      </c>
      <c r="M20" t="s">
        <v>40</v>
      </c>
      <c r="P20">
        <v>46219</v>
      </c>
      <c r="S20" t="s">
        <v>19815</v>
      </c>
    </row>
    <row r="21" spans="1:19" x14ac:dyDescent="0.25">
      <c r="A21" s="15" t="s">
        <v>19814</v>
      </c>
      <c r="C21" t="s">
        <v>19820</v>
      </c>
      <c r="D21" t="s">
        <v>36</v>
      </c>
      <c r="E21">
        <v>1</v>
      </c>
      <c r="F21">
        <v>2590000</v>
      </c>
      <c r="G21">
        <v>51800</v>
      </c>
      <c r="K21">
        <v>46219</v>
      </c>
      <c r="L21" t="s">
        <v>32</v>
      </c>
      <c r="M21" t="s">
        <v>40</v>
      </c>
      <c r="P21">
        <v>46219</v>
      </c>
      <c r="Q21">
        <v>42459.02</v>
      </c>
      <c r="S21" t="s">
        <v>19815</v>
      </c>
    </row>
    <row r="22" spans="1:19" x14ac:dyDescent="0.25">
      <c r="B22" s="15" t="s">
        <v>19814</v>
      </c>
      <c r="C22" t="s">
        <v>19816</v>
      </c>
      <c r="D22" t="s">
        <v>36</v>
      </c>
      <c r="H22">
        <v>1</v>
      </c>
      <c r="K22">
        <v>46219</v>
      </c>
      <c r="L22" t="s">
        <v>32</v>
      </c>
      <c r="M22" t="s">
        <v>40</v>
      </c>
      <c r="P22">
        <v>46219</v>
      </c>
      <c r="S22" t="s">
        <v>19815</v>
      </c>
    </row>
    <row r="23" spans="1:19" x14ac:dyDescent="0.25">
      <c r="A23" s="15" t="s">
        <v>19814</v>
      </c>
      <c r="C23" t="s">
        <v>19821</v>
      </c>
      <c r="D23" t="s">
        <v>36</v>
      </c>
      <c r="E23">
        <v>1</v>
      </c>
      <c r="F23">
        <v>2750000</v>
      </c>
      <c r="G23">
        <v>30000</v>
      </c>
      <c r="K23">
        <v>46219</v>
      </c>
      <c r="L23" t="s">
        <v>32</v>
      </c>
      <c r="M23" t="s">
        <v>40</v>
      </c>
      <c r="P23">
        <v>46219</v>
      </c>
      <c r="Q23">
        <v>24590.16</v>
      </c>
      <c r="S23" t="s">
        <v>19815</v>
      </c>
    </row>
    <row r="24" spans="1:19" x14ac:dyDescent="0.25">
      <c r="B24" s="15" t="s">
        <v>19814</v>
      </c>
      <c r="C24" t="s">
        <v>19816</v>
      </c>
      <c r="D24" t="s">
        <v>36</v>
      </c>
      <c r="H24">
        <v>1</v>
      </c>
      <c r="K24">
        <v>46219</v>
      </c>
      <c r="L24" t="s">
        <v>32</v>
      </c>
      <c r="M24" t="s">
        <v>40</v>
      </c>
      <c r="P24">
        <v>46219</v>
      </c>
      <c r="S24" t="s">
        <v>19815</v>
      </c>
    </row>
    <row r="25" spans="1:19" x14ac:dyDescent="0.25">
      <c r="A25" s="15" t="s">
        <v>19814</v>
      </c>
      <c r="C25" t="s">
        <v>19822</v>
      </c>
      <c r="D25" t="s">
        <v>136</v>
      </c>
      <c r="E25">
        <v>1</v>
      </c>
      <c r="F25">
        <v>2434900</v>
      </c>
      <c r="G25">
        <v>48698</v>
      </c>
      <c r="K25">
        <v>46219</v>
      </c>
      <c r="L25" t="s">
        <v>132</v>
      </c>
      <c r="M25" t="s">
        <v>65</v>
      </c>
      <c r="P25">
        <v>46219</v>
      </c>
      <c r="Q25">
        <v>39916.39</v>
      </c>
      <c r="S25" t="s">
        <v>19818</v>
      </c>
    </row>
    <row r="26" spans="1:19" x14ac:dyDescent="0.25">
      <c r="A26" s="15" t="s">
        <v>19814</v>
      </c>
      <c r="C26" t="s">
        <v>19817</v>
      </c>
      <c r="D26" t="s">
        <v>36</v>
      </c>
      <c r="E26">
        <v>1</v>
      </c>
      <c r="F26">
        <v>1980000</v>
      </c>
      <c r="G26">
        <v>39600</v>
      </c>
      <c r="K26">
        <v>46219</v>
      </c>
      <c r="L26" t="s">
        <v>32</v>
      </c>
      <c r="M26" t="s">
        <v>40</v>
      </c>
      <c r="P26">
        <v>46219</v>
      </c>
      <c r="Q26">
        <v>32459.02</v>
      </c>
      <c r="S26" t="s">
        <v>19815</v>
      </c>
    </row>
    <row r="27" spans="1:19" x14ac:dyDescent="0.25">
      <c r="B27" s="15" t="s">
        <v>19814</v>
      </c>
      <c r="C27" t="s">
        <v>19816</v>
      </c>
      <c r="D27" t="s">
        <v>36</v>
      </c>
      <c r="H27">
        <v>1</v>
      </c>
      <c r="K27">
        <v>46219</v>
      </c>
      <c r="L27" t="s">
        <v>32</v>
      </c>
      <c r="M27" t="s">
        <v>40</v>
      </c>
      <c r="P27">
        <v>46219</v>
      </c>
      <c r="S27" t="s">
        <v>19815</v>
      </c>
    </row>
    <row r="28" spans="1:19" x14ac:dyDescent="0.25">
      <c r="A28" s="15" t="s">
        <v>19814</v>
      </c>
      <c r="C28" t="s">
        <v>19817</v>
      </c>
      <c r="D28" t="s">
        <v>36</v>
      </c>
      <c r="E28">
        <v>1</v>
      </c>
      <c r="F28">
        <v>2270000</v>
      </c>
      <c r="G28">
        <v>45400</v>
      </c>
      <c r="K28">
        <v>46219</v>
      </c>
      <c r="L28" t="s">
        <v>32</v>
      </c>
      <c r="M28" t="s">
        <v>40</v>
      </c>
      <c r="P28">
        <v>46219</v>
      </c>
      <c r="Q28">
        <v>37213.11</v>
      </c>
      <c r="S28" t="s">
        <v>19815</v>
      </c>
    </row>
    <row r="29" spans="1:19" x14ac:dyDescent="0.25">
      <c r="B29" s="15" t="s">
        <v>19814</v>
      </c>
      <c r="C29" t="s">
        <v>19816</v>
      </c>
      <c r="D29" t="s">
        <v>36</v>
      </c>
      <c r="H29">
        <v>1</v>
      </c>
      <c r="K29">
        <v>46219</v>
      </c>
      <c r="L29" t="s">
        <v>32</v>
      </c>
      <c r="M29" t="s">
        <v>40</v>
      </c>
      <c r="P29">
        <v>46219</v>
      </c>
      <c r="S29" t="s">
        <v>19815</v>
      </c>
    </row>
    <row r="30" spans="1:19" x14ac:dyDescent="0.25">
      <c r="A30" s="15" t="s">
        <v>19814</v>
      </c>
      <c r="C30" t="s">
        <v>19817</v>
      </c>
      <c r="D30" t="s">
        <v>36</v>
      </c>
      <c r="E30">
        <v>1</v>
      </c>
      <c r="F30">
        <v>3800000</v>
      </c>
      <c r="G30">
        <v>76000</v>
      </c>
      <c r="K30">
        <v>46219</v>
      </c>
      <c r="L30" t="s">
        <v>32</v>
      </c>
      <c r="M30" t="s">
        <v>40</v>
      </c>
      <c r="P30">
        <v>46219</v>
      </c>
      <c r="Q30">
        <v>62295.08</v>
      </c>
      <c r="S30" t="s">
        <v>19815</v>
      </c>
    </row>
    <row r="31" spans="1:19" x14ac:dyDescent="0.25">
      <c r="B31" s="15" t="s">
        <v>19814</v>
      </c>
      <c r="C31" t="s">
        <v>19816</v>
      </c>
      <c r="D31" t="s">
        <v>36</v>
      </c>
      <c r="H31">
        <v>1</v>
      </c>
      <c r="K31">
        <v>46219</v>
      </c>
      <c r="L31" t="s">
        <v>32</v>
      </c>
      <c r="M31" t="s">
        <v>40</v>
      </c>
      <c r="P31">
        <v>46219</v>
      </c>
      <c r="S31" t="s">
        <v>19815</v>
      </c>
    </row>
    <row r="32" spans="1:19" x14ac:dyDescent="0.25">
      <c r="A32" s="15" t="s">
        <v>19814</v>
      </c>
      <c r="C32" t="s">
        <v>19817</v>
      </c>
      <c r="D32" t="s">
        <v>49</v>
      </c>
      <c r="E32">
        <v>1</v>
      </c>
      <c r="F32">
        <v>2300000</v>
      </c>
      <c r="G32">
        <v>46000</v>
      </c>
      <c r="K32">
        <v>46219</v>
      </c>
      <c r="L32" t="s">
        <v>164</v>
      </c>
      <c r="M32" t="s">
        <v>55</v>
      </c>
      <c r="P32">
        <v>46216</v>
      </c>
      <c r="Q32">
        <v>37704.92</v>
      </c>
      <c r="S32" t="s">
        <v>19818</v>
      </c>
    </row>
    <row r="33" spans="1:19" x14ac:dyDescent="0.25">
      <c r="B33" s="15" t="s">
        <v>19814</v>
      </c>
      <c r="C33" t="s">
        <v>19816</v>
      </c>
      <c r="D33" t="s">
        <v>49</v>
      </c>
      <c r="H33">
        <v>1</v>
      </c>
      <c r="K33">
        <v>46219</v>
      </c>
      <c r="L33" t="s">
        <v>164</v>
      </c>
      <c r="M33" t="s">
        <v>55</v>
      </c>
      <c r="P33">
        <v>46216</v>
      </c>
      <c r="S33" t="s">
        <v>19818</v>
      </c>
    </row>
    <row r="34" spans="1:19" x14ac:dyDescent="0.25">
      <c r="A34" s="15" t="s">
        <v>19814</v>
      </c>
      <c r="C34" t="s">
        <v>19817</v>
      </c>
      <c r="D34" t="s">
        <v>49</v>
      </c>
      <c r="E34">
        <v>1</v>
      </c>
      <c r="F34">
        <v>1970000</v>
      </c>
      <c r="G34">
        <v>19400</v>
      </c>
      <c r="K34">
        <v>46219</v>
      </c>
      <c r="L34" t="s">
        <v>44</v>
      </c>
      <c r="M34" t="s">
        <v>55</v>
      </c>
      <c r="P34">
        <v>46219</v>
      </c>
      <c r="Q34">
        <v>15901.64</v>
      </c>
      <c r="S34" t="s">
        <v>19818</v>
      </c>
    </row>
    <row r="35" spans="1:19" x14ac:dyDescent="0.25">
      <c r="A35" s="15" t="s">
        <v>19814</v>
      </c>
      <c r="C35" t="s">
        <v>19823</v>
      </c>
      <c r="D35" t="s">
        <v>181</v>
      </c>
      <c r="E35">
        <v>1</v>
      </c>
      <c r="F35">
        <v>1869000</v>
      </c>
      <c r="G35">
        <v>37380</v>
      </c>
      <c r="K35">
        <v>46219</v>
      </c>
      <c r="L35" t="s">
        <v>176</v>
      </c>
      <c r="M35" t="s">
        <v>55</v>
      </c>
      <c r="P35">
        <v>46219</v>
      </c>
      <c r="Q35">
        <v>30639.34</v>
      </c>
      <c r="S35" t="s">
        <v>19818</v>
      </c>
    </row>
    <row r="36" spans="1:19" x14ac:dyDescent="0.25">
      <c r="A36" s="15" t="s">
        <v>19814</v>
      </c>
      <c r="C36" t="s">
        <v>19817</v>
      </c>
      <c r="D36" t="s">
        <v>189</v>
      </c>
      <c r="E36">
        <v>1</v>
      </c>
      <c r="F36">
        <v>2270000</v>
      </c>
      <c r="G36">
        <v>45400</v>
      </c>
      <c r="K36">
        <v>46219</v>
      </c>
      <c r="L36" t="s">
        <v>57</v>
      </c>
      <c r="M36" t="s">
        <v>65</v>
      </c>
      <c r="P36">
        <v>46219</v>
      </c>
      <c r="Q36">
        <v>37213.11</v>
      </c>
      <c r="S36" t="s">
        <v>19815</v>
      </c>
    </row>
    <row r="37" spans="1:19" x14ac:dyDescent="0.25">
      <c r="B37" s="15" t="s">
        <v>19814</v>
      </c>
      <c r="C37" t="s">
        <v>19816</v>
      </c>
      <c r="D37" t="s">
        <v>189</v>
      </c>
      <c r="H37">
        <v>1</v>
      </c>
      <c r="K37">
        <v>46219</v>
      </c>
      <c r="L37" t="s">
        <v>57</v>
      </c>
      <c r="M37" t="s">
        <v>65</v>
      </c>
      <c r="P37">
        <v>46219</v>
      </c>
      <c r="S37" t="s">
        <v>19815</v>
      </c>
    </row>
    <row r="38" spans="1:19" x14ac:dyDescent="0.25">
      <c r="A38" s="15" t="s">
        <v>19814</v>
      </c>
      <c r="C38" t="s">
        <v>19817</v>
      </c>
      <c r="D38" t="s">
        <v>189</v>
      </c>
      <c r="E38">
        <v>1</v>
      </c>
      <c r="F38">
        <v>2465000</v>
      </c>
      <c r="G38">
        <v>49300</v>
      </c>
      <c r="K38">
        <v>46218</v>
      </c>
      <c r="L38" t="s">
        <v>67</v>
      </c>
      <c r="M38" t="s">
        <v>65</v>
      </c>
      <c r="P38">
        <v>46214</v>
      </c>
      <c r="Q38">
        <v>40409.839999999997</v>
      </c>
      <c r="S38" t="s">
        <v>19815</v>
      </c>
    </row>
    <row r="39" spans="1:19" x14ac:dyDescent="0.25">
      <c r="B39" s="15" t="s">
        <v>19814</v>
      </c>
      <c r="C39" t="s">
        <v>19816</v>
      </c>
      <c r="D39" t="s">
        <v>189</v>
      </c>
      <c r="H39">
        <v>1</v>
      </c>
      <c r="K39">
        <v>46218</v>
      </c>
      <c r="L39" t="s">
        <v>67</v>
      </c>
      <c r="M39" t="s">
        <v>65</v>
      </c>
      <c r="P39">
        <v>46214</v>
      </c>
      <c r="S39" t="s">
        <v>19815</v>
      </c>
    </row>
    <row r="40" spans="1:19" x14ac:dyDescent="0.25">
      <c r="A40" s="15" t="s">
        <v>19814</v>
      </c>
      <c r="C40" t="s">
        <v>19817</v>
      </c>
      <c r="D40" t="s">
        <v>189</v>
      </c>
      <c r="E40">
        <v>1</v>
      </c>
      <c r="F40">
        <v>2316000</v>
      </c>
      <c r="G40">
        <v>46320</v>
      </c>
      <c r="K40">
        <v>46218</v>
      </c>
      <c r="L40" t="s">
        <v>132</v>
      </c>
      <c r="M40" t="s">
        <v>65</v>
      </c>
      <c r="P40">
        <v>46218</v>
      </c>
      <c r="Q40">
        <v>37967.21</v>
      </c>
      <c r="S40" t="s">
        <v>19815</v>
      </c>
    </row>
    <row r="41" spans="1:19" x14ac:dyDescent="0.25">
      <c r="A41" s="15" t="s">
        <v>19814</v>
      </c>
      <c r="C41" t="s">
        <v>19817</v>
      </c>
      <c r="D41" t="s">
        <v>36</v>
      </c>
      <c r="E41">
        <v>1</v>
      </c>
      <c r="F41">
        <v>3722000</v>
      </c>
      <c r="G41">
        <v>74440</v>
      </c>
      <c r="K41">
        <v>46219</v>
      </c>
      <c r="L41" t="s">
        <v>32</v>
      </c>
      <c r="M41" t="s">
        <v>40</v>
      </c>
      <c r="P41">
        <v>46218</v>
      </c>
      <c r="Q41">
        <v>61016.39</v>
      </c>
      <c r="S41" t="s">
        <v>19815</v>
      </c>
    </row>
    <row r="42" spans="1:19" x14ac:dyDescent="0.25">
      <c r="B42" s="15" t="s">
        <v>19814</v>
      </c>
      <c r="C42" t="s">
        <v>19816</v>
      </c>
      <c r="D42" t="s">
        <v>36</v>
      </c>
      <c r="H42">
        <v>1</v>
      </c>
      <c r="K42">
        <v>46219</v>
      </c>
      <c r="L42" t="s">
        <v>32</v>
      </c>
      <c r="M42" t="s">
        <v>40</v>
      </c>
      <c r="P42">
        <v>46218</v>
      </c>
      <c r="S42" t="s">
        <v>19815</v>
      </c>
    </row>
    <row r="43" spans="1:19" x14ac:dyDescent="0.25">
      <c r="A43" s="15" t="s">
        <v>19814</v>
      </c>
      <c r="C43" t="s">
        <v>19817</v>
      </c>
      <c r="D43" t="s">
        <v>181</v>
      </c>
      <c r="E43">
        <v>1</v>
      </c>
      <c r="F43">
        <v>3790000</v>
      </c>
      <c r="G43">
        <v>75800</v>
      </c>
      <c r="K43">
        <v>46219</v>
      </c>
      <c r="L43" t="s">
        <v>164</v>
      </c>
      <c r="M43" t="s">
        <v>55</v>
      </c>
      <c r="P43">
        <v>46218</v>
      </c>
      <c r="Q43">
        <v>62131.15</v>
      </c>
      <c r="S43" t="s">
        <v>19818</v>
      </c>
    </row>
    <row r="44" spans="1:19" x14ac:dyDescent="0.25">
      <c r="B44" s="15" t="s">
        <v>19814</v>
      </c>
      <c r="C44" t="s">
        <v>19816</v>
      </c>
      <c r="D44" t="s">
        <v>181</v>
      </c>
      <c r="H44">
        <v>1</v>
      </c>
      <c r="K44">
        <v>46219</v>
      </c>
      <c r="L44" t="s">
        <v>164</v>
      </c>
      <c r="M44" t="s">
        <v>55</v>
      </c>
      <c r="P44">
        <v>46218</v>
      </c>
      <c r="S44" t="s">
        <v>19818</v>
      </c>
    </row>
    <row r="45" spans="1:19" x14ac:dyDescent="0.25">
      <c r="A45" s="15" t="s">
        <v>19814</v>
      </c>
      <c r="C45" t="s">
        <v>19817</v>
      </c>
      <c r="D45" t="s">
        <v>189</v>
      </c>
      <c r="E45">
        <v>1</v>
      </c>
      <c r="F45">
        <v>3670000</v>
      </c>
      <c r="G45">
        <v>30000</v>
      </c>
      <c r="K45">
        <v>46219</v>
      </c>
      <c r="L45" t="s">
        <v>219</v>
      </c>
      <c r="M45" t="s">
        <v>65</v>
      </c>
      <c r="P45">
        <v>46218</v>
      </c>
      <c r="Q45">
        <v>24590.16</v>
      </c>
      <c r="S45" t="s">
        <v>19815</v>
      </c>
    </row>
    <row r="46" spans="1:19" x14ac:dyDescent="0.25">
      <c r="B46" s="15" t="s">
        <v>19814</v>
      </c>
      <c r="C46" t="s">
        <v>19816</v>
      </c>
      <c r="D46" t="s">
        <v>189</v>
      </c>
      <c r="H46">
        <v>1</v>
      </c>
      <c r="K46">
        <v>46219</v>
      </c>
      <c r="L46" t="s">
        <v>219</v>
      </c>
      <c r="M46" t="s">
        <v>65</v>
      </c>
      <c r="P46">
        <v>46218</v>
      </c>
      <c r="S46" t="s">
        <v>19815</v>
      </c>
    </row>
    <row r="47" spans="1:19" x14ac:dyDescent="0.25">
      <c r="A47" s="15" t="s">
        <v>19814</v>
      </c>
      <c r="C47" t="s">
        <v>19820</v>
      </c>
      <c r="D47" t="s">
        <v>189</v>
      </c>
      <c r="E47">
        <v>1</v>
      </c>
      <c r="F47">
        <v>2420000</v>
      </c>
      <c r="G47">
        <v>48400</v>
      </c>
      <c r="K47">
        <v>46218</v>
      </c>
      <c r="L47" t="s">
        <v>67</v>
      </c>
      <c r="M47" t="s">
        <v>65</v>
      </c>
      <c r="P47">
        <v>46218</v>
      </c>
      <c r="Q47">
        <v>39672.129999999997</v>
      </c>
      <c r="S47" t="s">
        <v>19815</v>
      </c>
    </row>
    <row r="48" spans="1:19" x14ac:dyDescent="0.25">
      <c r="B48" s="15" t="s">
        <v>19814</v>
      </c>
      <c r="C48" t="s">
        <v>19816</v>
      </c>
      <c r="D48" t="s">
        <v>189</v>
      </c>
      <c r="H48">
        <v>1</v>
      </c>
      <c r="K48">
        <v>46218</v>
      </c>
      <c r="L48" t="s">
        <v>67</v>
      </c>
      <c r="M48" t="s">
        <v>65</v>
      </c>
      <c r="P48">
        <v>46218</v>
      </c>
      <c r="S48" t="s">
        <v>19815</v>
      </c>
    </row>
    <row r="49" spans="1:19" x14ac:dyDescent="0.25">
      <c r="A49" s="15" t="s">
        <v>19814</v>
      </c>
      <c r="C49" t="s">
        <v>19819</v>
      </c>
      <c r="D49" t="s">
        <v>36</v>
      </c>
      <c r="E49">
        <v>1</v>
      </c>
      <c r="F49">
        <v>2320000</v>
      </c>
      <c r="G49">
        <v>30000</v>
      </c>
      <c r="K49">
        <v>46218</v>
      </c>
      <c r="L49" t="s">
        <v>32</v>
      </c>
      <c r="M49" t="s">
        <v>40</v>
      </c>
      <c r="P49">
        <v>46218</v>
      </c>
      <c r="Q49">
        <v>24590.16</v>
      </c>
      <c r="S49" t="s">
        <v>19815</v>
      </c>
    </row>
    <row r="50" spans="1:19" x14ac:dyDescent="0.25">
      <c r="B50" s="15" t="s">
        <v>19814</v>
      </c>
      <c r="C50" t="s">
        <v>19816</v>
      </c>
      <c r="D50" t="s">
        <v>36</v>
      </c>
      <c r="H50">
        <v>1</v>
      </c>
      <c r="K50">
        <v>46218</v>
      </c>
      <c r="L50" t="s">
        <v>32</v>
      </c>
      <c r="M50" t="s">
        <v>40</v>
      </c>
      <c r="P50">
        <v>46218</v>
      </c>
      <c r="S50" t="s">
        <v>19815</v>
      </c>
    </row>
    <row r="51" spans="1:19" x14ac:dyDescent="0.25">
      <c r="B51" s="15" t="s">
        <v>19814</v>
      </c>
      <c r="C51" t="s">
        <v>19816</v>
      </c>
      <c r="D51" t="s">
        <v>49</v>
      </c>
      <c r="H51">
        <v>1</v>
      </c>
      <c r="K51">
        <v>46218</v>
      </c>
      <c r="L51" t="s">
        <v>132</v>
      </c>
      <c r="M51" t="s">
        <v>65</v>
      </c>
      <c r="P51">
        <v>46216</v>
      </c>
      <c r="S51" t="s">
        <v>19818</v>
      </c>
    </row>
    <row r="52" spans="1:19" x14ac:dyDescent="0.25">
      <c r="A52" s="15" t="s">
        <v>19814</v>
      </c>
      <c r="C52" t="s">
        <v>19813</v>
      </c>
      <c r="D52" t="s">
        <v>49</v>
      </c>
      <c r="E52">
        <v>1</v>
      </c>
      <c r="F52">
        <v>1528000</v>
      </c>
      <c r="G52">
        <v>22920</v>
      </c>
      <c r="K52">
        <v>46218</v>
      </c>
      <c r="L52" t="s">
        <v>132</v>
      </c>
      <c r="M52" t="s">
        <v>65</v>
      </c>
      <c r="P52">
        <v>46216</v>
      </c>
      <c r="Q52">
        <v>18786.89</v>
      </c>
      <c r="S52" t="s">
        <v>19818</v>
      </c>
    </row>
    <row r="53" spans="1:19" x14ac:dyDescent="0.25">
      <c r="A53" s="15" t="s">
        <v>19814</v>
      </c>
      <c r="C53" t="s">
        <v>19817</v>
      </c>
      <c r="D53" t="s">
        <v>181</v>
      </c>
      <c r="E53">
        <v>1</v>
      </c>
      <c r="F53">
        <v>2170000</v>
      </c>
      <c r="G53">
        <v>43400</v>
      </c>
      <c r="K53">
        <v>46218</v>
      </c>
      <c r="L53" t="s">
        <v>219</v>
      </c>
      <c r="M53" t="s">
        <v>65</v>
      </c>
      <c r="P53">
        <v>46217</v>
      </c>
      <c r="Q53">
        <v>35573.769999999997</v>
      </c>
      <c r="S53" t="s">
        <v>19818</v>
      </c>
    </row>
    <row r="54" spans="1:19" x14ac:dyDescent="0.25">
      <c r="B54" s="15" t="s">
        <v>19814</v>
      </c>
      <c r="C54" t="s">
        <v>19816</v>
      </c>
      <c r="D54" t="s">
        <v>181</v>
      </c>
      <c r="H54">
        <v>1</v>
      </c>
      <c r="K54">
        <v>46218</v>
      </c>
      <c r="L54" t="s">
        <v>219</v>
      </c>
      <c r="M54" t="s">
        <v>65</v>
      </c>
      <c r="P54">
        <v>46217</v>
      </c>
      <c r="S54" t="s">
        <v>19818</v>
      </c>
    </row>
    <row r="55" spans="1:19" x14ac:dyDescent="0.25">
      <c r="A55" s="15" t="s">
        <v>19814</v>
      </c>
      <c r="C55" t="s">
        <v>19813</v>
      </c>
      <c r="D55" t="s">
        <v>49</v>
      </c>
      <c r="E55">
        <v>1</v>
      </c>
      <c r="F55">
        <v>1341000</v>
      </c>
      <c r="G55">
        <v>20115</v>
      </c>
      <c r="K55">
        <v>46218</v>
      </c>
      <c r="L55" t="s">
        <v>164</v>
      </c>
      <c r="M55" t="s">
        <v>55</v>
      </c>
      <c r="P55">
        <v>46218</v>
      </c>
      <c r="Q55">
        <v>16487.7</v>
      </c>
      <c r="S55" t="s">
        <v>19818</v>
      </c>
    </row>
    <row r="56" spans="1:19" x14ac:dyDescent="0.25">
      <c r="A56" s="15" t="s">
        <v>19814</v>
      </c>
      <c r="C56" t="s">
        <v>19813</v>
      </c>
      <c r="D56" t="s">
        <v>36</v>
      </c>
      <c r="E56">
        <v>1</v>
      </c>
      <c r="F56">
        <v>1155000</v>
      </c>
      <c r="G56">
        <v>10000</v>
      </c>
      <c r="K56">
        <v>46218</v>
      </c>
      <c r="L56" t="s">
        <v>32</v>
      </c>
      <c r="M56" t="s">
        <v>40</v>
      </c>
      <c r="P56">
        <v>46218</v>
      </c>
      <c r="Q56">
        <v>8196.7199999999993</v>
      </c>
      <c r="S56" t="s">
        <v>19815</v>
      </c>
    </row>
    <row r="57" spans="1:19" x14ac:dyDescent="0.25">
      <c r="B57" s="15" t="s">
        <v>19814</v>
      </c>
      <c r="C57" t="s">
        <v>19816</v>
      </c>
      <c r="D57" t="s">
        <v>36</v>
      </c>
      <c r="H57">
        <v>1</v>
      </c>
      <c r="K57">
        <v>46218</v>
      </c>
      <c r="L57" t="s">
        <v>32</v>
      </c>
      <c r="M57" t="s">
        <v>40</v>
      </c>
      <c r="P57">
        <v>46218</v>
      </c>
      <c r="S57" t="s">
        <v>19815</v>
      </c>
    </row>
    <row r="58" spans="1:19" x14ac:dyDescent="0.25">
      <c r="A58" s="15" t="s">
        <v>19814</v>
      </c>
      <c r="C58" t="s">
        <v>19817</v>
      </c>
      <c r="D58" t="s">
        <v>36</v>
      </c>
      <c r="E58">
        <v>1</v>
      </c>
      <c r="F58">
        <v>2320000</v>
      </c>
      <c r="G58">
        <v>46400</v>
      </c>
      <c r="K58">
        <v>46218</v>
      </c>
      <c r="L58" t="s">
        <v>32</v>
      </c>
      <c r="M58" t="s">
        <v>40</v>
      </c>
      <c r="P58">
        <v>46218</v>
      </c>
      <c r="Q58">
        <v>38032.79</v>
      </c>
      <c r="S58" t="s">
        <v>19815</v>
      </c>
    </row>
    <row r="59" spans="1:19" x14ac:dyDescent="0.25">
      <c r="B59" s="15" t="s">
        <v>19814</v>
      </c>
      <c r="C59" t="s">
        <v>19816</v>
      </c>
      <c r="D59" t="s">
        <v>36</v>
      </c>
      <c r="H59">
        <v>1</v>
      </c>
      <c r="K59">
        <v>46218</v>
      </c>
      <c r="L59" t="s">
        <v>32</v>
      </c>
      <c r="M59" t="s">
        <v>40</v>
      </c>
      <c r="P59">
        <v>46218</v>
      </c>
      <c r="S59" t="s">
        <v>19815</v>
      </c>
    </row>
    <row r="60" spans="1:19" x14ac:dyDescent="0.25">
      <c r="A60" s="15" t="s">
        <v>19814</v>
      </c>
      <c r="C60" t="s">
        <v>19817</v>
      </c>
      <c r="D60" t="s">
        <v>36</v>
      </c>
      <c r="E60">
        <v>1</v>
      </c>
      <c r="F60">
        <v>3830000</v>
      </c>
      <c r="G60">
        <v>76600</v>
      </c>
      <c r="K60">
        <v>46218</v>
      </c>
      <c r="L60" t="s">
        <v>32</v>
      </c>
      <c r="M60" t="s">
        <v>40</v>
      </c>
      <c r="P60">
        <v>46218</v>
      </c>
      <c r="Q60">
        <v>62786.89</v>
      </c>
      <c r="S60" t="s">
        <v>19815</v>
      </c>
    </row>
    <row r="61" spans="1:19" x14ac:dyDescent="0.25">
      <c r="B61" s="15" t="s">
        <v>19814</v>
      </c>
      <c r="C61" t="s">
        <v>19816</v>
      </c>
      <c r="D61" t="s">
        <v>36</v>
      </c>
      <c r="H61">
        <v>1</v>
      </c>
      <c r="K61">
        <v>46218</v>
      </c>
      <c r="L61" t="s">
        <v>32</v>
      </c>
      <c r="M61" t="s">
        <v>40</v>
      </c>
      <c r="P61">
        <v>46218</v>
      </c>
      <c r="S61" t="s">
        <v>19815</v>
      </c>
    </row>
    <row r="62" spans="1:19" x14ac:dyDescent="0.25">
      <c r="A62" s="15" t="s">
        <v>19814</v>
      </c>
      <c r="C62" t="s">
        <v>19817</v>
      </c>
      <c r="D62" t="s">
        <v>36</v>
      </c>
      <c r="E62">
        <v>1</v>
      </c>
      <c r="F62">
        <v>2350000</v>
      </c>
      <c r="G62">
        <v>47000</v>
      </c>
      <c r="K62">
        <v>46219</v>
      </c>
      <c r="L62" t="s">
        <v>32</v>
      </c>
      <c r="M62" t="s">
        <v>40</v>
      </c>
      <c r="P62">
        <v>46218</v>
      </c>
      <c r="Q62">
        <v>38524.589999999997</v>
      </c>
      <c r="S62" t="s">
        <v>19815</v>
      </c>
    </row>
    <row r="63" spans="1:19" x14ac:dyDescent="0.25">
      <c r="B63" s="15" t="s">
        <v>19814</v>
      </c>
      <c r="C63" t="s">
        <v>19816</v>
      </c>
      <c r="D63" t="s">
        <v>36</v>
      </c>
      <c r="H63">
        <v>1</v>
      </c>
      <c r="K63">
        <v>46219</v>
      </c>
      <c r="L63" t="s">
        <v>32</v>
      </c>
      <c r="M63" t="s">
        <v>40</v>
      </c>
      <c r="P63">
        <v>46218</v>
      </c>
      <c r="S63" t="s">
        <v>19815</v>
      </c>
    </row>
    <row r="64" spans="1:19" x14ac:dyDescent="0.25">
      <c r="A64" s="15" t="s">
        <v>19814</v>
      </c>
      <c r="C64" t="s">
        <v>19824</v>
      </c>
      <c r="D64" t="s">
        <v>136</v>
      </c>
      <c r="E64">
        <v>1</v>
      </c>
      <c r="F64">
        <v>2934000</v>
      </c>
      <c r="G64">
        <v>44010</v>
      </c>
      <c r="K64">
        <v>46218</v>
      </c>
      <c r="L64" t="s">
        <v>67</v>
      </c>
      <c r="M64" t="s">
        <v>65</v>
      </c>
      <c r="P64">
        <v>46218</v>
      </c>
      <c r="Q64">
        <v>36073.769999999997</v>
      </c>
      <c r="S64" t="s">
        <v>19818</v>
      </c>
    </row>
    <row r="65" spans="1:19" x14ac:dyDescent="0.25">
      <c r="A65" s="15" t="s">
        <v>19814</v>
      </c>
      <c r="C65" t="s">
        <v>19817</v>
      </c>
      <c r="D65" t="s">
        <v>36</v>
      </c>
      <c r="E65">
        <v>1</v>
      </c>
      <c r="F65">
        <v>2270000</v>
      </c>
      <c r="G65">
        <v>45400</v>
      </c>
      <c r="K65">
        <v>46218</v>
      </c>
      <c r="L65" t="s">
        <v>32</v>
      </c>
      <c r="M65" t="s">
        <v>40</v>
      </c>
      <c r="P65">
        <v>46218</v>
      </c>
      <c r="Q65">
        <v>37213.11</v>
      </c>
      <c r="S65" t="s">
        <v>19815</v>
      </c>
    </row>
    <row r="66" spans="1:19" x14ac:dyDescent="0.25">
      <c r="B66" s="15" t="s">
        <v>19814</v>
      </c>
      <c r="C66" t="s">
        <v>19816</v>
      </c>
      <c r="D66" t="s">
        <v>36</v>
      </c>
      <c r="H66">
        <v>1</v>
      </c>
      <c r="K66">
        <v>46218</v>
      </c>
      <c r="L66" t="s">
        <v>32</v>
      </c>
      <c r="M66" t="s">
        <v>40</v>
      </c>
      <c r="P66">
        <v>46218</v>
      </c>
      <c r="S66" t="s">
        <v>19815</v>
      </c>
    </row>
    <row r="67" spans="1:19" x14ac:dyDescent="0.25">
      <c r="A67" s="15" t="s">
        <v>19814</v>
      </c>
      <c r="C67" t="s">
        <v>19817</v>
      </c>
      <c r="D67" t="s">
        <v>36</v>
      </c>
      <c r="E67">
        <v>1</v>
      </c>
      <c r="F67">
        <v>2170000</v>
      </c>
      <c r="G67">
        <v>21700</v>
      </c>
      <c r="K67">
        <v>46218</v>
      </c>
      <c r="L67" t="s">
        <v>32</v>
      </c>
      <c r="M67" t="s">
        <v>40</v>
      </c>
      <c r="P67">
        <v>46218</v>
      </c>
      <c r="Q67">
        <v>17786.89</v>
      </c>
      <c r="S67" t="s">
        <v>19815</v>
      </c>
    </row>
    <row r="68" spans="1:19" x14ac:dyDescent="0.25">
      <c r="B68" s="15" t="s">
        <v>19814</v>
      </c>
      <c r="C68" t="s">
        <v>19816</v>
      </c>
      <c r="D68" t="s">
        <v>36</v>
      </c>
      <c r="H68">
        <v>1</v>
      </c>
      <c r="K68">
        <v>46218</v>
      </c>
      <c r="L68" t="s">
        <v>32</v>
      </c>
      <c r="M68" t="s">
        <v>40</v>
      </c>
      <c r="P68">
        <v>46218</v>
      </c>
      <c r="S68" t="s">
        <v>19815</v>
      </c>
    </row>
    <row r="69" spans="1:19" x14ac:dyDescent="0.25">
      <c r="B69" s="15" t="s">
        <v>19814</v>
      </c>
      <c r="C69" t="s">
        <v>19816</v>
      </c>
      <c r="D69" t="s">
        <v>49</v>
      </c>
      <c r="H69">
        <v>1</v>
      </c>
      <c r="K69">
        <v>46218</v>
      </c>
      <c r="L69" t="s">
        <v>295</v>
      </c>
      <c r="M69" t="s">
        <v>55</v>
      </c>
      <c r="P69">
        <v>46216</v>
      </c>
      <c r="S69" t="s">
        <v>19818</v>
      </c>
    </row>
    <row r="70" spans="1:19" x14ac:dyDescent="0.25">
      <c r="A70" s="15" t="s">
        <v>19814</v>
      </c>
      <c r="C70" t="s">
        <v>19817</v>
      </c>
      <c r="D70" t="s">
        <v>49</v>
      </c>
      <c r="E70">
        <v>1</v>
      </c>
      <c r="F70">
        <v>1970000</v>
      </c>
      <c r="G70">
        <v>39400</v>
      </c>
      <c r="K70">
        <v>46218</v>
      </c>
      <c r="L70" t="s">
        <v>295</v>
      </c>
      <c r="M70" t="s">
        <v>55</v>
      </c>
      <c r="P70">
        <v>46216</v>
      </c>
      <c r="Q70">
        <v>32295.08</v>
      </c>
      <c r="S70" t="s">
        <v>19818</v>
      </c>
    </row>
    <row r="71" spans="1:19" x14ac:dyDescent="0.25">
      <c r="A71" s="15" t="s">
        <v>19814</v>
      </c>
      <c r="C71" t="s">
        <v>8878</v>
      </c>
      <c r="D71" t="s">
        <v>36</v>
      </c>
      <c r="E71">
        <v>1</v>
      </c>
      <c r="F71">
        <v>3368000</v>
      </c>
      <c r="G71">
        <v>67360</v>
      </c>
      <c r="K71">
        <v>46219</v>
      </c>
      <c r="L71" t="s">
        <v>32</v>
      </c>
      <c r="M71" t="s">
        <v>40</v>
      </c>
      <c r="P71">
        <v>46218</v>
      </c>
      <c r="Q71">
        <v>55213.11</v>
      </c>
      <c r="S71" t="s">
        <v>19815</v>
      </c>
    </row>
    <row r="72" spans="1:19" x14ac:dyDescent="0.25">
      <c r="B72" s="15" t="s">
        <v>19814</v>
      </c>
      <c r="C72" t="s">
        <v>19816</v>
      </c>
      <c r="D72" t="s">
        <v>36</v>
      </c>
      <c r="H72">
        <v>1</v>
      </c>
      <c r="K72">
        <v>46219</v>
      </c>
      <c r="L72" t="s">
        <v>32</v>
      </c>
      <c r="M72" t="s">
        <v>40</v>
      </c>
      <c r="P72">
        <v>46218</v>
      </c>
      <c r="S72" t="s">
        <v>19815</v>
      </c>
    </row>
    <row r="73" spans="1:19" x14ac:dyDescent="0.25">
      <c r="A73" s="15" t="s">
        <v>19814</v>
      </c>
      <c r="C73" t="s">
        <v>19821</v>
      </c>
      <c r="D73" t="s">
        <v>36</v>
      </c>
      <c r="E73">
        <v>1</v>
      </c>
      <c r="F73">
        <v>2350000</v>
      </c>
      <c r="G73">
        <v>47000</v>
      </c>
      <c r="K73">
        <v>46218</v>
      </c>
      <c r="L73" t="s">
        <v>32</v>
      </c>
      <c r="M73" t="s">
        <v>40</v>
      </c>
      <c r="P73">
        <v>46218</v>
      </c>
      <c r="Q73">
        <v>38524.589999999997</v>
      </c>
      <c r="S73" t="s">
        <v>19815</v>
      </c>
    </row>
    <row r="74" spans="1:19" x14ac:dyDescent="0.25">
      <c r="B74" s="15" t="s">
        <v>19814</v>
      </c>
      <c r="C74" t="s">
        <v>19816</v>
      </c>
      <c r="D74" t="s">
        <v>36</v>
      </c>
      <c r="H74">
        <v>1</v>
      </c>
      <c r="K74">
        <v>46218</v>
      </c>
      <c r="L74" t="s">
        <v>32</v>
      </c>
      <c r="M74" t="s">
        <v>40</v>
      </c>
      <c r="P74">
        <v>46218</v>
      </c>
      <c r="S74" t="s">
        <v>19815</v>
      </c>
    </row>
    <row r="75" spans="1:19" x14ac:dyDescent="0.25">
      <c r="A75" s="15" t="s">
        <v>19814</v>
      </c>
      <c r="C75" t="s">
        <v>19817</v>
      </c>
      <c r="D75" t="s">
        <v>36</v>
      </c>
      <c r="E75">
        <v>1</v>
      </c>
      <c r="F75">
        <v>3800000</v>
      </c>
      <c r="G75">
        <v>76000</v>
      </c>
      <c r="K75">
        <v>46218</v>
      </c>
      <c r="L75" t="s">
        <v>32</v>
      </c>
      <c r="M75" t="s">
        <v>40</v>
      </c>
      <c r="P75">
        <v>46218</v>
      </c>
      <c r="Q75">
        <v>62295.08</v>
      </c>
      <c r="S75" t="s">
        <v>19815</v>
      </c>
    </row>
    <row r="76" spans="1:19" x14ac:dyDescent="0.25">
      <c r="B76" s="15" t="s">
        <v>19814</v>
      </c>
      <c r="C76" t="s">
        <v>19816</v>
      </c>
      <c r="D76" t="s">
        <v>36</v>
      </c>
      <c r="H76">
        <v>1</v>
      </c>
      <c r="K76">
        <v>46218</v>
      </c>
      <c r="L76" t="s">
        <v>32</v>
      </c>
      <c r="M76" t="s">
        <v>40</v>
      </c>
      <c r="P76">
        <v>46218</v>
      </c>
      <c r="S76" t="s">
        <v>19815</v>
      </c>
    </row>
    <row r="77" spans="1:19" x14ac:dyDescent="0.25">
      <c r="A77" s="15" t="s">
        <v>19814</v>
      </c>
      <c r="C77" t="s">
        <v>19817</v>
      </c>
      <c r="D77" t="s">
        <v>49</v>
      </c>
      <c r="E77">
        <v>1</v>
      </c>
      <c r="F77">
        <v>2130000</v>
      </c>
      <c r="G77">
        <v>42600</v>
      </c>
      <c r="K77">
        <v>46218</v>
      </c>
      <c r="L77" t="s">
        <v>57</v>
      </c>
      <c r="M77" t="s">
        <v>65</v>
      </c>
      <c r="P77">
        <v>46218</v>
      </c>
      <c r="Q77">
        <v>34918.03</v>
      </c>
      <c r="S77" t="s">
        <v>19818</v>
      </c>
    </row>
    <row r="78" spans="1:19" x14ac:dyDescent="0.25">
      <c r="A78" s="15" t="s">
        <v>19814</v>
      </c>
      <c r="C78" t="s">
        <v>19819</v>
      </c>
      <c r="D78" t="s">
        <v>36</v>
      </c>
      <c r="E78">
        <v>1</v>
      </c>
      <c r="F78">
        <v>2656000</v>
      </c>
      <c r="G78">
        <v>30000</v>
      </c>
      <c r="K78">
        <v>46218</v>
      </c>
      <c r="L78" t="s">
        <v>32</v>
      </c>
      <c r="M78" t="s">
        <v>40</v>
      </c>
      <c r="P78">
        <v>46218</v>
      </c>
      <c r="Q78">
        <v>24590.16</v>
      </c>
      <c r="S78" t="s">
        <v>19815</v>
      </c>
    </row>
    <row r="79" spans="1:19" x14ac:dyDescent="0.25">
      <c r="B79" s="15" t="s">
        <v>19814</v>
      </c>
      <c r="C79" t="s">
        <v>19816</v>
      </c>
      <c r="D79" t="s">
        <v>36</v>
      </c>
      <c r="H79">
        <v>1</v>
      </c>
      <c r="K79">
        <v>46218</v>
      </c>
      <c r="L79" t="s">
        <v>32</v>
      </c>
      <c r="M79" t="s">
        <v>40</v>
      </c>
      <c r="P79">
        <v>46218</v>
      </c>
      <c r="S79" t="s">
        <v>19815</v>
      </c>
    </row>
    <row r="80" spans="1:19" x14ac:dyDescent="0.25">
      <c r="A80" s="15" t="s">
        <v>19814</v>
      </c>
      <c r="C80" t="s">
        <v>19817</v>
      </c>
      <c r="D80" t="s">
        <v>36</v>
      </c>
      <c r="E80">
        <v>1</v>
      </c>
      <c r="F80">
        <v>2130000</v>
      </c>
      <c r="G80">
        <v>42600</v>
      </c>
      <c r="K80">
        <v>46218</v>
      </c>
      <c r="L80" t="s">
        <v>32</v>
      </c>
      <c r="M80" t="s">
        <v>40</v>
      </c>
      <c r="P80">
        <v>46218</v>
      </c>
      <c r="Q80">
        <v>34918.03</v>
      </c>
      <c r="S80" t="s">
        <v>19815</v>
      </c>
    </row>
    <row r="81" spans="1:19" x14ac:dyDescent="0.25">
      <c r="B81" s="15" t="s">
        <v>19814</v>
      </c>
      <c r="C81" t="s">
        <v>19816</v>
      </c>
      <c r="D81" t="s">
        <v>36</v>
      </c>
      <c r="H81">
        <v>1</v>
      </c>
      <c r="K81">
        <v>46218</v>
      </c>
      <c r="L81" t="s">
        <v>32</v>
      </c>
      <c r="M81" t="s">
        <v>40</v>
      </c>
      <c r="P81">
        <v>46218</v>
      </c>
      <c r="S81" t="s">
        <v>19815</v>
      </c>
    </row>
    <row r="82" spans="1:19" x14ac:dyDescent="0.25">
      <c r="A82" s="15" t="s">
        <v>19814</v>
      </c>
      <c r="C82" t="s">
        <v>19817</v>
      </c>
      <c r="D82" t="s">
        <v>36</v>
      </c>
      <c r="E82">
        <v>1</v>
      </c>
      <c r="F82">
        <v>2500000</v>
      </c>
      <c r="G82">
        <v>50000</v>
      </c>
      <c r="K82">
        <v>46218</v>
      </c>
      <c r="L82" t="s">
        <v>32</v>
      </c>
      <c r="M82" t="s">
        <v>40</v>
      </c>
      <c r="P82">
        <v>46218</v>
      </c>
      <c r="Q82">
        <v>40983.61</v>
      </c>
      <c r="S82" t="s">
        <v>19815</v>
      </c>
    </row>
    <row r="83" spans="1:19" x14ac:dyDescent="0.25">
      <c r="B83" s="15" t="s">
        <v>19814</v>
      </c>
      <c r="C83" t="s">
        <v>19816</v>
      </c>
      <c r="D83" t="s">
        <v>36</v>
      </c>
      <c r="H83">
        <v>1</v>
      </c>
      <c r="K83">
        <v>46218</v>
      </c>
      <c r="L83" t="s">
        <v>32</v>
      </c>
      <c r="M83" t="s">
        <v>40</v>
      </c>
      <c r="P83">
        <v>46218</v>
      </c>
      <c r="S83" t="s">
        <v>19815</v>
      </c>
    </row>
    <row r="84" spans="1:19" x14ac:dyDescent="0.25">
      <c r="A84" s="15" t="s">
        <v>19814</v>
      </c>
      <c r="C84" t="s">
        <v>19813</v>
      </c>
      <c r="D84" t="s">
        <v>49</v>
      </c>
      <c r="E84">
        <v>1</v>
      </c>
      <c r="F84">
        <v>820000</v>
      </c>
      <c r="G84">
        <v>8200</v>
      </c>
      <c r="K84">
        <v>46218</v>
      </c>
      <c r="L84" t="s">
        <v>67</v>
      </c>
      <c r="M84" t="s">
        <v>65</v>
      </c>
      <c r="P84">
        <v>46218</v>
      </c>
      <c r="Q84">
        <v>6721.31</v>
      </c>
      <c r="S84" t="s">
        <v>19818</v>
      </c>
    </row>
    <row r="85" spans="1:19" x14ac:dyDescent="0.25">
      <c r="B85" s="15" t="s">
        <v>19814</v>
      </c>
      <c r="C85" t="s">
        <v>19816</v>
      </c>
      <c r="D85" t="s">
        <v>49</v>
      </c>
      <c r="H85">
        <v>1</v>
      </c>
      <c r="K85">
        <v>46218</v>
      </c>
      <c r="L85" t="s">
        <v>67</v>
      </c>
      <c r="M85" t="s">
        <v>65</v>
      </c>
      <c r="P85">
        <v>46218</v>
      </c>
      <c r="S85" t="s">
        <v>19818</v>
      </c>
    </row>
    <row r="86" spans="1:19" x14ac:dyDescent="0.25">
      <c r="A86" s="15" t="s">
        <v>19814</v>
      </c>
      <c r="C86" t="s">
        <v>19813</v>
      </c>
      <c r="D86" t="s">
        <v>36</v>
      </c>
      <c r="E86">
        <v>1</v>
      </c>
      <c r="F86">
        <v>1076000</v>
      </c>
      <c r="G86">
        <v>16140</v>
      </c>
      <c r="K86">
        <v>46218</v>
      </c>
      <c r="L86" t="s">
        <v>32</v>
      </c>
      <c r="M86" t="s">
        <v>40</v>
      </c>
      <c r="P86">
        <v>46218</v>
      </c>
      <c r="Q86">
        <v>13229.51</v>
      </c>
      <c r="S86" t="s">
        <v>19815</v>
      </c>
    </row>
    <row r="87" spans="1:19" x14ac:dyDescent="0.25">
      <c r="B87" s="15" t="s">
        <v>19814</v>
      </c>
      <c r="C87" t="s">
        <v>19816</v>
      </c>
      <c r="D87" t="s">
        <v>36</v>
      </c>
      <c r="H87">
        <v>1</v>
      </c>
      <c r="K87">
        <v>46218</v>
      </c>
      <c r="L87" t="s">
        <v>32</v>
      </c>
      <c r="M87" t="s">
        <v>40</v>
      </c>
      <c r="P87">
        <v>46218</v>
      </c>
      <c r="S87" t="s">
        <v>19815</v>
      </c>
    </row>
    <row r="88" spans="1:19" x14ac:dyDescent="0.25">
      <c r="A88" s="15" t="s">
        <v>19814</v>
      </c>
      <c r="C88" t="s">
        <v>19817</v>
      </c>
      <c r="D88" t="s">
        <v>36</v>
      </c>
      <c r="E88">
        <v>1</v>
      </c>
      <c r="F88">
        <v>3670000</v>
      </c>
      <c r="G88">
        <v>36700</v>
      </c>
      <c r="K88">
        <v>46218</v>
      </c>
      <c r="L88" t="s">
        <v>32</v>
      </c>
      <c r="M88" t="s">
        <v>40</v>
      </c>
      <c r="P88">
        <v>46218</v>
      </c>
      <c r="Q88">
        <v>30081.97</v>
      </c>
      <c r="S88" t="s">
        <v>19815</v>
      </c>
    </row>
    <row r="89" spans="1:19" x14ac:dyDescent="0.25">
      <c r="B89" s="15" t="s">
        <v>19814</v>
      </c>
      <c r="C89" t="s">
        <v>19816</v>
      </c>
      <c r="D89" t="s">
        <v>36</v>
      </c>
      <c r="H89">
        <v>1</v>
      </c>
      <c r="K89">
        <v>46218</v>
      </c>
      <c r="L89" t="s">
        <v>32</v>
      </c>
      <c r="M89" t="s">
        <v>40</v>
      </c>
      <c r="P89">
        <v>46218</v>
      </c>
      <c r="S89" t="s">
        <v>19815</v>
      </c>
    </row>
    <row r="90" spans="1:19" x14ac:dyDescent="0.25">
      <c r="A90" s="15" t="s">
        <v>19814</v>
      </c>
      <c r="C90" t="s">
        <v>19817</v>
      </c>
      <c r="D90" t="s">
        <v>36</v>
      </c>
      <c r="E90">
        <v>1</v>
      </c>
      <c r="F90">
        <v>3970000</v>
      </c>
      <c r="G90">
        <v>30000</v>
      </c>
      <c r="K90">
        <v>46218</v>
      </c>
      <c r="L90" t="s">
        <v>32</v>
      </c>
      <c r="M90" t="s">
        <v>40</v>
      </c>
      <c r="P90">
        <v>46218</v>
      </c>
      <c r="Q90">
        <v>24590.16</v>
      </c>
      <c r="S90" t="s">
        <v>19815</v>
      </c>
    </row>
    <row r="91" spans="1:19" x14ac:dyDescent="0.25">
      <c r="B91" s="15" t="s">
        <v>19814</v>
      </c>
      <c r="C91" t="s">
        <v>19816</v>
      </c>
      <c r="D91" t="s">
        <v>36</v>
      </c>
      <c r="H91">
        <v>1</v>
      </c>
      <c r="K91">
        <v>46218</v>
      </c>
      <c r="L91" t="s">
        <v>32</v>
      </c>
      <c r="M91" t="s">
        <v>40</v>
      </c>
      <c r="P91">
        <v>46218</v>
      </c>
      <c r="S91" t="s">
        <v>19815</v>
      </c>
    </row>
    <row r="92" spans="1:19" x14ac:dyDescent="0.25">
      <c r="B92" s="15" t="s">
        <v>19814</v>
      </c>
      <c r="C92" t="s">
        <v>19816</v>
      </c>
      <c r="D92" t="s">
        <v>49</v>
      </c>
      <c r="H92">
        <v>1</v>
      </c>
      <c r="K92">
        <v>46218</v>
      </c>
      <c r="L92" t="s">
        <v>44</v>
      </c>
      <c r="M92" t="s">
        <v>55</v>
      </c>
      <c r="P92">
        <v>46216</v>
      </c>
      <c r="S92" t="s">
        <v>19818</v>
      </c>
    </row>
    <row r="93" spans="1:19" x14ac:dyDescent="0.25">
      <c r="A93" s="15" t="s">
        <v>19814</v>
      </c>
      <c r="C93" t="s">
        <v>19817</v>
      </c>
      <c r="D93" t="s">
        <v>49</v>
      </c>
      <c r="E93">
        <v>1</v>
      </c>
      <c r="F93">
        <v>2320000</v>
      </c>
      <c r="G93">
        <v>46400</v>
      </c>
      <c r="K93">
        <v>46218</v>
      </c>
      <c r="L93" t="s">
        <v>44</v>
      </c>
      <c r="M93" t="s">
        <v>55</v>
      </c>
      <c r="P93">
        <v>46216</v>
      </c>
      <c r="Q93">
        <v>38032.79</v>
      </c>
      <c r="S93" t="s">
        <v>19818</v>
      </c>
    </row>
    <row r="94" spans="1:19" x14ac:dyDescent="0.25">
      <c r="A94" s="15" t="s">
        <v>19814</v>
      </c>
      <c r="C94" t="s">
        <v>19813</v>
      </c>
      <c r="D94" t="s">
        <v>370</v>
      </c>
      <c r="E94">
        <v>1</v>
      </c>
      <c r="F94">
        <v>974000</v>
      </c>
      <c r="G94">
        <v>14610</v>
      </c>
      <c r="K94">
        <v>46218</v>
      </c>
      <c r="L94" t="s">
        <v>164</v>
      </c>
      <c r="M94" t="s">
        <v>55</v>
      </c>
      <c r="P94">
        <v>46218</v>
      </c>
      <c r="Q94">
        <v>11975.41</v>
      </c>
      <c r="S94" t="s">
        <v>19818</v>
      </c>
    </row>
    <row r="95" spans="1:19" x14ac:dyDescent="0.25">
      <c r="A95" s="15" t="s">
        <v>19814</v>
      </c>
      <c r="C95" t="s">
        <v>19813</v>
      </c>
      <c r="D95" t="s">
        <v>49</v>
      </c>
      <c r="E95">
        <v>1</v>
      </c>
      <c r="F95">
        <v>1827000</v>
      </c>
      <c r="G95">
        <v>27405</v>
      </c>
      <c r="K95">
        <v>46218</v>
      </c>
      <c r="L95" t="s">
        <v>372</v>
      </c>
      <c r="M95" t="s">
        <v>55</v>
      </c>
      <c r="P95">
        <v>46211</v>
      </c>
      <c r="Q95">
        <v>22463.11</v>
      </c>
      <c r="S95" t="s">
        <v>19818</v>
      </c>
    </row>
    <row r="96" spans="1:19" x14ac:dyDescent="0.25">
      <c r="B96" s="15" t="s">
        <v>19814</v>
      </c>
      <c r="C96" t="s">
        <v>19816</v>
      </c>
      <c r="D96" t="s">
        <v>49</v>
      </c>
      <c r="H96">
        <v>1</v>
      </c>
      <c r="K96">
        <v>46218</v>
      </c>
      <c r="L96" t="s">
        <v>372</v>
      </c>
      <c r="M96" t="s">
        <v>55</v>
      </c>
      <c r="P96">
        <v>46211</v>
      </c>
      <c r="S96" t="s">
        <v>19818</v>
      </c>
    </row>
    <row r="97" spans="1:19" x14ac:dyDescent="0.25">
      <c r="A97" s="15" t="s">
        <v>19814</v>
      </c>
      <c r="C97" t="s">
        <v>19813</v>
      </c>
      <c r="D97" t="s">
        <v>370</v>
      </c>
      <c r="E97">
        <v>1</v>
      </c>
      <c r="F97">
        <v>1822000</v>
      </c>
      <c r="G97">
        <v>27330</v>
      </c>
      <c r="K97">
        <v>46218</v>
      </c>
      <c r="L97" t="s">
        <v>67</v>
      </c>
      <c r="M97" t="s">
        <v>65</v>
      </c>
      <c r="P97">
        <v>46218</v>
      </c>
      <c r="Q97">
        <v>22401.64</v>
      </c>
      <c r="S97" t="s">
        <v>19818</v>
      </c>
    </row>
    <row r="98" spans="1:19" x14ac:dyDescent="0.25">
      <c r="A98" s="15" t="s">
        <v>19814</v>
      </c>
      <c r="C98" t="s">
        <v>19817</v>
      </c>
      <c r="D98" t="s">
        <v>49</v>
      </c>
      <c r="E98">
        <v>1</v>
      </c>
      <c r="F98">
        <v>1955000</v>
      </c>
      <c r="G98">
        <v>0</v>
      </c>
      <c r="K98">
        <v>46218</v>
      </c>
      <c r="L98" t="s">
        <v>132</v>
      </c>
      <c r="M98" t="s">
        <v>65</v>
      </c>
      <c r="P98">
        <v>46218</v>
      </c>
      <c r="Q98">
        <v>0</v>
      </c>
      <c r="S98" t="s">
        <v>19818</v>
      </c>
    </row>
    <row r="99" spans="1:19" x14ac:dyDescent="0.25">
      <c r="A99" s="15" t="s">
        <v>19814</v>
      </c>
      <c r="C99" t="s">
        <v>19819</v>
      </c>
      <c r="D99" t="s">
        <v>36</v>
      </c>
      <c r="E99">
        <v>1</v>
      </c>
      <c r="F99">
        <v>2700000</v>
      </c>
      <c r="G99">
        <v>54000</v>
      </c>
      <c r="K99">
        <v>46218</v>
      </c>
      <c r="L99" t="s">
        <v>32</v>
      </c>
      <c r="M99" t="s">
        <v>40</v>
      </c>
      <c r="P99">
        <v>46217</v>
      </c>
      <c r="Q99">
        <v>44262.3</v>
      </c>
      <c r="S99" t="s">
        <v>19815</v>
      </c>
    </row>
    <row r="100" spans="1:19" x14ac:dyDescent="0.25">
      <c r="B100" s="15" t="s">
        <v>19814</v>
      </c>
      <c r="C100" t="s">
        <v>19816</v>
      </c>
      <c r="D100" t="s">
        <v>36</v>
      </c>
      <c r="H100">
        <v>1</v>
      </c>
      <c r="K100">
        <v>46218</v>
      </c>
      <c r="L100" t="s">
        <v>32</v>
      </c>
      <c r="M100" t="s">
        <v>40</v>
      </c>
      <c r="P100">
        <v>46217</v>
      </c>
      <c r="S100" t="s">
        <v>19815</v>
      </c>
    </row>
    <row r="101" spans="1:19" x14ac:dyDescent="0.25">
      <c r="A101" s="15" t="s">
        <v>19814</v>
      </c>
      <c r="C101" t="s">
        <v>19817</v>
      </c>
      <c r="D101" t="s">
        <v>49</v>
      </c>
      <c r="E101">
        <v>1</v>
      </c>
      <c r="F101">
        <v>1970000</v>
      </c>
      <c r="G101">
        <v>39400</v>
      </c>
      <c r="K101">
        <v>46217</v>
      </c>
      <c r="L101" t="s">
        <v>57</v>
      </c>
      <c r="M101" t="s">
        <v>65</v>
      </c>
      <c r="P101">
        <v>46217</v>
      </c>
      <c r="Q101">
        <v>32295.08</v>
      </c>
      <c r="S101" t="s">
        <v>19818</v>
      </c>
    </row>
    <row r="102" spans="1:19" x14ac:dyDescent="0.25">
      <c r="A102" s="15" t="s">
        <v>19814</v>
      </c>
      <c r="C102" t="s">
        <v>19817</v>
      </c>
      <c r="D102" t="s">
        <v>49</v>
      </c>
      <c r="E102">
        <v>1</v>
      </c>
      <c r="F102">
        <v>2050000</v>
      </c>
      <c r="G102">
        <v>41000</v>
      </c>
      <c r="K102">
        <v>46217</v>
      </c>
      <c r="L102" t="s">
        <v>372</v>
      </c>
      <c r="M102" t="s">
        <v>55</v>
      </c>
      <c r="P102">
        <v>46208</v>
      </c>
      <c r="Q102">
        <v>33606.559999999998</v>
      </c>
      <c r="S102" t="s">
        <v>19818</v>
      </c>
    </row>
    <row r="103" spans="1:19" x14ac:dyDescent="0.25">
      <c r="B103" s="15" t="s">
        <v>19814</v>
      </c>
      <c r="C103" t="s">
        <v>19816</v>
      </c>
      <c r="D103" t="s">
        <v>49</v>
      </c>
      <c r="H103">
        <v>1</v>
      </c>
      <c r="K103">
        <v>46217</v>
      </c>
      <c r="L103" t="s">
        <v>372</v>
      </c>
      <c r="M103" t="s">
        <v>55</v>
      </c>
      <c r="P103">
        <v>46208</v>
      </c>
      <c r="S103" t="s">
        <v>19818</v>
      </c>
    </row>
    <row r="104" spans="1:19" x14ac:dyDescent="0.25">
      <c r="A104" s="15" t="s">
        <v>19814</v>
      </c>
      <c r="C104" t="s">
        <v>19819</v>
      </c>
      <c r="D104" t="s">
        <v>36</v>
      </c>
      <c r="E104">
        <v>1</v>
      </c>
      <c r="F104">
        <v>3626000</v>
      </c>
      <c r="G104">
        <v>30000</v>
      </c>
      <c r="K104">
        <v>46218</v>
      </c>
      <c r="L104" t="s">
        <v>32</v>
      </c>
      <c r="M104" t="s">
        <v>40</v>
      </c>
      <c r="P104">
        <v>46217</v>
      </c>
      <c r="Q104">
        <v>24590.16</v>
      </c>
      <c r="S104" t="s">
        <v>19815</v>
      </c>
    </row>
    <row r="105" spans="1:19" x14ac:dyDescent="0.25">
      <c r="B105" s="15" t="s">
        <v>19814</v>
      </c>
      <c r="C105" t="s">
        <v>19816</v>
      </c>
      <c r="D105" t="s">
        <v>36</v>
      </c>
      <c r="H105">
        <v>1</v>
      </c>
      <c r="K105">
        <v>46218</v>
      </c>
      <c r="L105" t="s">
        <v>32</v>
      </c>
      <c r="M105" t="s">
        <v>40</v>
      </c>
      <c r="P105">
        <v>46217</v>
      </c>
      <c r="S105" t="s">
        <v>19815</v>
      </c>
    </row>
    <row r="106" spans="1:19" x14ac:dyDescent="0.25">
      <c r="A106" s="15" t="s">
        <v>19814</v>
      </c>
      <c r="C106" t="s">
        <v>19817</v>
      </c>
      <c r="D106" t="s">
        <v>36</v>
      </c>
      <c r="E106">
        <v>1</v>
      </c>
      <c r="F106">
        <v>3700000</v>
      </c>
      <c r="G106">
        <v>74000</v>
      </c>
      <c r="K106">
        <v>46218</v>
      </c>
      <c r="L106" t="s">
        <v>32</v>
      </c>
      <c r="M106" t="s">
        <v>40</v>
      </c>
      <c r="P106">
        <v>46210</v>
      </c>
      <c r="Q106">
        <v>60655.74</v>
      </c>
      <c r="S106" t="s">
        <v>19815</v>
      </c>
    </row>
    <row r="107" spans="1:19" x14ac:dyDescent="0.25">
      <c r="B107" s="15" t="s">
        <v>19814</v>
      </c>
      <c r="C107" t="s">
        <v>19816</v>
      </c>
      <c r="D107" t="s">
        <v>36</v>
      </c>
      <c r="H107">
        <v>1</v>
      </c>
      <c r="K107">
        <v>46218</v>
      </c>
      <c r="L107" t="s">
        <v>32</v>
      </c>
      <c r="M107" t="s">
        <v>40</v>
      </c>
      <c r="P107">
        <v>46210</v>
      </c>
      <c r="S107" t="s">
        <v>19815</v>
      </c>
    </row>
    <row r="108" spans="1:19" x14ac:dyDescent="0.25">
      <c r="A108" s="15" t="s">
        <v>19814</v>
      </c>
      <c r="C108" t="s">
        <v>19813</v>
      </c>
      <c r="D108" t="s">
        <v>36</v>
      </c>
      <c r="E108">
        <v>1</v>
      </c>
      <c r="F108">
        <v>1142000</v>
      </c>
      <c r="G108">
        <v>10000</v>
      </c>
      <c r="K108">
        <v>46218</v>
      </c>
      <c r="L108" t="s">
        <v>32</v>
      </c>
      <c r="M108" t="s">
        <v>40</v>
      </c>
      <c r="P108">
        <v>46210</v>
      </c>
      <c r="Q108">
        <v>8196.7199999999993</v>
      </c>
      <c r="S108" t="s">
        <v>19815</v>
      </c>
    </row>
    <row r="109" spans="1:19" x14ac:dyDescent="0.25">
      <c r="B109" s="15" t="s">
        <v>19814</v>
      </c>
      <c r="C109" t="s">
        <v>19816</v>
      </c>
      <c r="D109" t="s">
        <v>36</v>
      </c>
      <c r="H109">
        <v>1</v>
      </c>
      <c r="K109">
        <v>46218</v>
      </c>
      <c r="L109" t="s">
        <v>32</v>
      </c>
      <c r="M109" t="s">
        <v>40</v>
      </c>
      <c r="P109">
        <v>46210</v>
      </c>
      <c r="S109" t="s">
        <v>19815</v>
      </c>
    </row>
    <row r="110" spans="1:19" x14ac:dyDescent="0.25">
      <c r="A110" s="15" t="s">
        <v>19814</v>
      </c>
      <c r="C110" t="s">
        <v>19813</v>
      </c>
      <c r="D110" t="s">
        <v>36</v>
      </c>
      <c r="E110">
        <v>1</v>
      </c>
      <c r="F110">
        <v>1250000</v>
      </c>
      <c r="G110">
        <v>10000</v>
      </c>
      <c r="K110">
        <v>46217</v>
      </c>
      <c r="L110" t="s">
        <v>32</v>
      </c>
      <c r="M110" t="s">
        <v>40</v>
      </c>
      <c r="P110">
        <v>46217</v>
      </c>
      <c r="Q110">
        <v>8196.7199999999993</v>
      </c>
      <c r="S110" t="s">
        <v>19815</v>
      </c>
    </row>
    <row r="111" spans="1:19" x14ac:dyDescent="0.25">
      <c r="B111" s="15" t="s">
        <v>19814</v>
      </c>
      <c r="C111" t="s">
        <v>19816</v>
      </c>
      <c r="D111" t="s">
        <v>36</v>
      </c>
      <c r="H111">
        <v>1</v>
      </c>
      <c r="K111">
        <v>46217</v>
      </c>
      <c r="L111" t="s">
        <v>32</v>
      </c>
      <c r="M111" t="s">
        <v>40</v>
      </c>
      <c r="P111">
        <v>46217</v>
      </c>
      <c r="S111" t="s">
        <v>19815</v>
      </c>
    </row>
    <row r="112" spans="1:19" x14ac:dyDescent="0.25">
      <c r="B112" s="15" t="s">
        <v>19814</v>
      </c>
      <c r="C112" t="s">
        <v>19816</v>
      </c>
      <c r="D112" t="s">
        <v>36</v>
      </c>
      <c r="H112">
        <v>1</v>
      </c>
      <c r="K112">
        <v>46217</v>
      </c>
      <c r="L112" t="s">
        <v>32</v>
      </c>
      <c r="M112" t="s">
        <v>40</v>
      </c>
      <c r="P112">
        <v>46217</v>
      </c>
      <c r="S112" t="s">
        <v>19815</v>
      </c>
    </row>
    <row r="113" spans="1:19" x14ac:dyDescent="0.25">
      <c r="A113" s="15" t="s">
        <v>19814</v>
      </c>
      <c r="C113" t="s">
        <v>19817</v>
      </c>
      <c r="D113" t="s">
        <v>36</v>
      </c>
      <c r="E113">
        <v>1</v>
      </c>
      <c r="F113">
        <v>2435000</v>
      </c>
      <c r="G113">
        <v>30000</v>
      </c>
      <c r="K113">
        <v>46217</v>
      </c>
      <c r="L113" t="s">
        <v>32</v>
      </c>
      <c r="M113" t="s">
        <v>40</v>
      </c>
      <c r="P113">
        <v>46217</v>
      </c>
      <c r="Q113">
        <v>24590.16</v>
      </c>
      <c r="S113" t="s">
        <v>19815</v>
      </c>
    </row>
    <row r="114" spans="1:19" x14ac:dyDescent="0.25">
      <c r="A114" s="15" t="s">
        <v>19814</v>
      </c>
      <c r="C114" t="s">
        <v>19820</v>
      </c>
      <c r="D114" t="s">
        <v>36</v>
      </c>
      <c r="E114">
        <v>1</v>
      </c>
      <c r="F114">
        <v>2700000</v>
      </c>
      <c r="G114">
        <v>20000</v>
      </c>
      <c r="K114">
        <v>46217</v>
      </c>
      <c r="L114" t="s">
        <v>32</v>
      </c>
      <c r="M114" t="s">
        <v>40</v>
      </c>
      <c r="P114">
        <v>46217</v>
      </c>
      <c r="Q114">
        <v>16393.439999999999</v>
      </c>
      <c r="S114" t="s">
        <v>19815</v>
      </c>
    </row>
    <row r="115" spans="1:19" x14ac:dyDescent="0.25">
      <c r="B115" s="15" t="s">
        <v>19814</v>
      </c>
      <c r="C115" t="s">
        <v>19816</v>
      </c>
      <c r="D115" t="s">
        <v>36</v>
      </c>
      <c r="H115">
        <v>1</v>
      </c>
      <c r="K115">
        <v>46217</v>
      </c>
      <c r="L115" t="s">
        <v>32</v>
      </c>
      <c r="M115" t="s">
        <v>40</v>
      </c>
      <c r="P115">
        <v>46217</v>
      </c>
      <c r="S115" t="s">
        <v>19815</v>
      </c>
    </row>
    <row r="116" spans="1:19" x14ac:dyDescent="0.25">
      <c r="A116" s="15" t="s">
        <v>19814</v>
      </c>
      <c r="C116" t="s">
        <v>19817</v>
      </c>
      <c r="D116" t="s">
        <v>36</v>
      </c>
      <c r="E116">
        <v>1</v>
      </c>
      <c r="F116">
        <v>2250000</v>
      </c>
      <c r="G116">
        <v>22500</v>
      </c>
      <c r="K116">
        <v>46217</v>
      </c>
      <c r="L116" t="s">
        <v>32</v>
      </c>
      <c r="M116" t="s">
        <v>40</v>
      </c>
      <c r="P116">
        <v>46217</v>
      </c>
      <c r="Q116">
        <v>18442.62</v>
      </c>
      <c r="S116" t="s">
        <v>19815</v>
      </c>
    </row>
    <row r="117" spans="1:19" x14ac:dyDescent="0.25">
      <c r="B117" s="15" t="s">
        <v>19814</v>
      </c>
      <c r="C117" t="s">
        <v>19816</v>
      </c>
      <c r="D117" t="s">
        <v>36</v>
      </c>
      <c r="H117">
        <v>1</v>
      </c>
      <c r="K117">
        <v>46217</v>
      </c>
      <c r="L117" t="s">
        <v>32</v>
      </c>
      <c r="M117" t="s">
        <v>40</v>
      </c>
      <c r="P117">
        <v>46217</v>
      </c>
      <c r="S117" t="s">
        <v>19815</v>
      </c>
    </row>
    <row r="118" spans="1:19" x14ac:dyDescent="0.25">
      <c r="A118" s="15" t="s">
        <v>19814</v>
      </c>
      <c r="C118" t="s">
        <v>19825</v>
      </c>
      <c r="D118" t="s">
        <v>136</v>
      </c>
      <c r="E118">
        <v>1</v>
      </c>
      <c r="F118">
        <v>2600000</v>
      </c>
      <c r="G118">
        <v>13000</v>
      </c>
      <c r="K118">
        <v>46217</v>
      </c>
      <c r="L118" t="s">
        <v>164</v>
      </c>
      <c r="M118" t="s">
        <v>55</v>
      </c>
      <c r="P118">
        <v>46217</v>
      </c>
      <c r="Q118">
        <v>10655.74</v>
      </c>
      <c r="S118" t="s">
        <v>19818</v>
      </c>
    </row>
    <row r="119" spans="1:19" x14ac:dyDescent="0.25">
      <c r="A119" s="15" t="s">
        <v>19814</v>
      </c>
      <c r="C119" t="s">
        <v>19820</v>
      </c>
      <c r="D119" t="s">
        <v>36</v>
      </c>
      <c r="E119">
        <v>1</v>
      </c>
      <c r="F119">
        <v>2620000</v>
      </c>
      <c r="G119">
        <v>52400</v>
      </c>
      <c r="K119">
        <v>46217</v>
      </c>
      <c r="L119" t="s">
        <v>32</v>
      </c>
      <c r="M119" t="s">
        <v>40</v>
      </c>
      <c r="P119">
        <v>46217</v>
      </c>
      <c r="Q119">
        <v>42950.82</v>
      </c>
      <c r="S119" t="s">
        <v>19815</v>
      </c>
    </row>
    <row r="120" spans="1:19" x14ac:dyDescent="0.25">
      <c r="B120" s="15" t="s">
        <v>19814</v>
      </c>
      <c r="C120" t="s">
        <v>19816</v>
      </c>
      <c r="D120" t="s">
        <v>36</v>
      </c>
      <c r="H120">
        <v>1</v>
      </c>
      <c r="K120">
        <v>46217</v>
      </c>
      <c r="L120" t="s">
        <v>32</v>
      </c>
      <c r="M120" t="s">
        <v>40</v>
      </c>
      <c r="P120">
        <v>46217</v>
      </c>
      <c r="S120" t="s">
        <v>19815</v>
      </c>
    </row>
    <row r="121" spans="1:19" x14ac:dyDescent="0.25">
      <c r="A121" s="15" t="s">
        <v>19814</v>
      </c>
      <c r="C121" t="s">
        <v>19817</v>
      </c>
      <c r="D121" t="s">
        <v>36</v>
      </c>
      <c r="E121">
        <v>1</v>
      </c>
      <c r="F121">
        <v>3740000</v>
      </c>
      <c r="G121">
        <v>74800</v>
      </c>
      <c r="K121">
        <v>46217</v>
      </c>
      <c r="L121" t="s">
        <v>32</v>
      </c>
      <c r="M121" t="s">
        <v>40</v>
      </c>
      <c r="P121">
        <v>46217</v>
      </c>
      <c r="Q121">
        <v>61311.48</v>
      </c>
      <c r="S121" t="s">
        <v>19815</v>
      </c>
    </row>
    <row r="122" spans="1:19" x14ac:dyDescent="0.25">
      <c r="B122" s="15" t="s">
        <v>19814</v>
      </c>
      <c r="C122" t="s">
        <v>19816</v>
      </c>
      <c r="D122" t="s">
        <v>36</v>
      </c>
      <c r="H122">
        <v>1</v>
      </c>
      <c r="K122">
        <v>46217</v>
      </c>
      <c r="L122" t="s">
        <v>32</v>
      </c>
      <c r="M122" t="s">
        <v>40</v>
      </c>
      <c r="P122">
        <v>46217</v>
      </c>
      <c r="S122" t="s">
        <v>19815</v>
      </c>
    </row>
    <row r="123" spans="1:19" x14ac:dyDescent="0.25">
      <c r="A123" s="15" t="s">
        <v>19814</v>
      </c>
      <c r="C123" t="s">
        <v>19817</v>
      </c>
      <c r="D123" t="s">
        <v>36</v>
      </c>
      <c r="E123">
        <v>1</v>
      </c>
      <c r="F123">
        <v>2130000</v>
      </c>
      <c r="G123">
        <v>21300</v>
      </c>
      <c r="K123">
        <v>46217</v>
      </c>
      <c r="L123" t="s">
        <v>32</v>
      </c>
      <c r="M123" t="s">
        <v>40</v>
      </c>
      <c r="P123">
        <v>46217</v>
      </c>
      <c r="Q123">
        <v>17459.02</v>
      </c>
      <c r="S123" t="s">
        <v>19815</v>
      </c>
    </row>
    <row r="124" spans="1:19" x14ac:dyDescent="0.25">
      <c r="B124" s="15" t="s">
        <v>19814</v>
      </c>
      <c r="C124" t="s">
        <v>19816</v>
      </c>
      <c r="D124" t="s">
        <v>36</v>
      </c>
      <c r="H124">
        <v>1</v>
      </c>
      <c r="K124">
        <v>46217</v>
      </c>
      <c r="L124" t="s">
        <v>32</v>
      </c>
      <c r="M124" t="s">
        <v>40</v>
      </c>
      <c r="P124">
        <v>46217</v>
      </c>
      <c r="S124" t="s">
        <v>19815</v>
      </c>
    </row>
    <row r="125" spans="1:19" x14ac:dyDescent="0.25">
      <c r="A125" s="15" t="s">
        <v>19814</v>
      </c>
      <c r="C125" t="s">
        <v>19817</v>
      </c>
      <c r="D125" t="s">
        <v>36</v>
      </c>
      <c r="E125">
        <v>1</v>
      </c>
      <c r="F125">
        <v>2270000</v>
      </c>
      <c r="G125">
        <v>45400</v>
      </c>
      <c r="K125">
        <v>46218</v>
      </c>
      <c r="L125" t="s">
        <v>32</v>
      </c>
      <c r="M125" t="s">
        <v>40</v>
      </c>
      <c r="P125">
        <v>46217</v>
      </c>
      <c r="Q125">
        <v>37213.11</v>
      </c>
      <c r="S125" t="s">
        <v>19815</v>
      </c>
    </row>
    <row r="126" spans="1:19" x14ac:dyDescent="0.25">
      <c r="B126" s="15" t="s">
        <v>19814</v>
      </c>
      <c r="C126" t="s">
        <v>19816</v>
      </c>
      <c r="D126" t="s">
        <v>36</v>
      </c>
      <c r="H126">
        <v>1</v>
      </c>
      <c r="K126">
        <v>46218</v>
      </c>
      <c r="L126" t="s">
        <v>32</v>
      </c>
      <c r="M126" t="s">
        <v>40</v>
      </c>
      <c r="P126">
        <v>46217</v>
      </c>
      <c r="S126" t="s">
        <v>19815</v>
      </c>
    </row>
    <row r="127" spans="1:19" x14ac:dyDescent="0.25">
      <c r="A127" s="15" t="s">
        <v>19814</v>
      </c>
      <c r="C127" t="s">
        <v>19817</v>
      </c>
      <c r="D127" t="s">
        <v>36</v>
      </c>
      <c r="E127">
        <v>1</v>
      </c>
      <c r="F127">
        <v>2120000</v>
      </c>
      <c r="G127">
        <v>42400</v>
      </c>
      <c r="K127">
        <v>46217</v>
      </c>
      <c r="L127" t="s">
        <v>32</v>
      </c>
      <c r="M127" t="s">
        <v>40</v>
      </c>
      <c r="P127">
        <v>46217</v>
      </c>
      <c r="Q127">
        <v>34754.1</v>
      </c>
      <c r="S127" t="s">
        <v>19815</v>
      </c>
    </row>
    <row r="128" spans="1:19" x14ac:dyDescent="0.25">
      <c r="B128" s="15" t="s">
        <v>19814</v>
      </c>
      <c r="C128" t="s">
        <v>19816</v>
      </c>
      <c r="D128" t="s">
        <v>36</v>
      </c>
      <c r="H128">
        <v>1</v>
      </c>
      <c r="K128">
        <v>46217</v>
      </c>
      <c r="L128" t="s">
        <v>32</v>
      </c>
      <c r="M128" t="s">
        <v>40</v>
      </c>
      <c r="P128">
        <v>46217</v>
      </c>
      <c r="S128" t="s">
        <v>19815</v>
      </c>
    </row>
    <row r="129" spans="1:19" x14ac:dyDescent="0.25">
      <c r="A129" s="15" t="s">
        <v>19814</v>
      </c>
      <c r="C129" t="s">
        <v>19817</v>
      </c>
      <c r="D129" t="s">
        <v>36</v>
      </c>
      <c r="E129">
        <v>1</v>
      </c>
      <c r="F129">
        <v>2070000</v>
      </c>
      <c r="G129">
        <v>41400</v>
      </c>
      <c r="K129">
        <v>46219</v>
      </c>
      <c r="L129" t="s">
        <v>32</v>
      </c>
      <c r="M129" t="s">
        <v>40</v>
      </c>
      <c r="P129">
        <v>46217</v>
      </c>
      <c r="Q129">
        <v>33934.43</v>
      </c>
      <c r="S129" t="s">
        <v>19815</v>
      </c>
    </row>
    <row r="130" spans="1:19" x14ac:dyDescent="0.25">
      <c r="B130" s="15" t="s">
        <v>19814</v>
      </c>
      <c r="C130" t="s">
        <v>19816</v>
      </c>
      <c r="D130" t="s">
        <v>36</v>
      </c>
      <c r="H130">
        <v>1</v>
      </c>
      <c r="K130">
        <v>46219</v>
      </c>
      <c r="L130" t="s">
        <v>32</v>
      </c>
      <c r="M130" t="s">
        <v>40</v>
      </c>
      <c r="P130">
        <v>46217</v>
      </c>
      <c r="S130" t="s">
        <v>19815</v>
      </c>
    </row>
    <row r="131" spans="1:19" x14ac:dyDescent="0.25">
      <c r="A131" s="15" t="s">
        <v>19814</v>
      </c>
      <c r="C131" t="s">
        <v>19817</v>
      </c>
      <c r="D131" t="s">
        <v>36</v>
      </c>
      <c r="E131">
        <v>1</v>
      </c>
      <c r="F131">
        <v>1970000</v>
      </c>
      <c r="G131">
        <v>29550</v>
      </c>
      <c r="K131">
        <v>46219</v>
      </c>
      <c r="L131" t="s">
        <v>32</v>
      </c>
      <c r="M131" t="s">
        <v>40</v>
      </c>
      <c r="P131">
        <v>46217</v>
      </c>
      <c r="Q131">
        <v>24221.31</v>
      </c>
      <c r="S131" t="s">
        <v>19815</v>
      </c>
    </row>
    <row r="132" spans="1:19" x14ac:dyDescent="0.25">
      <c r="B132" s="15" t="s">
        <v>19814</v>
      </c>
      <c r="C132" t="s">
        <v>19816</v>
      </c>
      <c r="D132" t="s">
        <v>36</v>
      </c>
      <c r="H132">
        <v>1</v>
      </c>
      <c r="K132">
        <v>46219</v>
      </c>
      <c r="L132" t="s">
        <v>32</v>
      </c>
      <c r="M132" t="s">
        <v>40</v>
      </c>
      <c r="P132">
        <v>46217</v>
      </c>
      <c r="S132" t="s">
        <v>19815</v>
      </c>
    </row>
    <row r="133" spans="1:19" x14ac:dyDescent="0.25">
      <c r="A133" s="15" t="s">
        <v>19814</v>
      </c>
      <c r="C133" t="s">
        <v>19821</v>
      </c>
      <c r="D133" t="s">
        <v>36</v>
      </c>
      <c r="E133">
        <v>1</v>
      </c>
      <c r="F133">
        <v>2973800</v>
      </c>
      <c r="G133">
        <v>20000</v>
      </c>
      <c r="K133">
        <v>46217</v>
      </c>
      <c r="L133" t="s">
        <v>32</v>
      </c>
      <c r="M133" t="s">
        <v>40</v>
      </c>
      <c r="P133">
        <v>46217</v>
      </c>
      <c r="Q133">
        <v>16393.439999999999</v>
      </c>
      <c r="S133" t="s">
        <v>19815</v>
      </c>
    </row>
    <row r="134" spans="1:19" x14ac:dyDescent="0.25">
      <c r="B134" s="15" t="s">
        <v>19814</v>
      </c>
      <c r="C134" t="s">
        <v>19816</v>
      </c>
      <c r="D134" t="s">
        <v>36</v>
      </c>
      <c r="H134">
        <v>1</v>
      </c>
      <c r="K134">
        <v>46217</v>
      </c>
      <c r="L134" t="s">
        <v>32</v>
      </c>
      <c r="M134" t="s">
        <v>40</v>
      </c>
      <c r="P134">
        <v>46217</v>
      </c>
      <c r="S134" t="s">
        <v>19815</v>
      </c>
    </row>
    <row r="135" spans="1:19" x14ac:dyDescent="0.25">
      <c r="A135" s="15" t="s">
        <v>19814</v>
      </c>
      <c r="C135" t="s">
        <v>19819</v>
      </c>
      <c r="D135" t="s">
        <v>36</v>
      </c>
      <c r="E135">
        <v>1</v>
      </c>
      <c r="F135">
        <v>3660000</v>
      </c>
      <c r="G135">
        <v>30000</v>
      </c>
      <c r="K135">
        <v>46217</v>
      </c>
      <c r="L135" t="s">
        <v>32</v>
      </c>
      <c r="M135" t="s">
        <v>40</v>
      </c>
      <c r="P135">
        <v>46217</v>
      </c>
      <c r="Q135">
        <v>24590.16</v>
      </c>
      <c r="S135" t="s">
        <v>19815</v>
      </c>
    </row>
    <row r="136" spans="1:19" x14ac:dyDescent="0.25">
      <c r="B136" s="15" t="s">
        <v>19814</v>
      </c>
      <c r="C136" t="s">
        <v>19816</v>
      </c>
      <c r="D136" t="s">
        <v>36</v>
      </c>
      <c r="H136">
        <v>1</v>
      </c>
      <c r="K136">
        <v>46217</v>
      </c>
      <c r="L136" t="s">
        <v>32</v>
      </c>
      <c r="M136" t="s">
        <v>40</v>
      </c>
      <c r="P136">
        <v>46217</v>
      </c>
      <c r="S136" t="s">
        <v>19815</v>
      </c>
    </row>
    <row r="137" spans="1:19" x14ac:dyDescent="0.25">
      <c r="A137" s="15" t="s">
        <v>19814</v>
      </c>
      <c r="C137" t="s">
        <v>19821</v>
      </c>
      <c r="D137" t="s">
        <v>36</v>
      </c>
      <c r="E137">
        <v>1</v>
      </c>
      <c r="F137">
        <v>3190000</v>
      </c>
      <c r="G137">
        <v>63800</v>
      </c>
      <c r="K137">
        <v>46219</v>
      </c>
      <c r="L137" t="s">
        <v>32</v>
      </c>
      <c r="M137" t="s">
        <v>40</v>
      </c>
      <c r="P137">
        <v>46217</v>
      </c>
      <c r="Q137">
        <v>52295.08</v>
      </c>
      <c r="S137" t="s">
        <v>19815</v>
      </c>
    </row>
    <row r="138" spans="1:19" x14ac:dyDescent="0.25">
      <c r="B138" s="15" t="s">
        <v>19814</v>
      </c>
      <c r="C138" t="s">
        <v>19816</v>
      </c>
      <c r="D138" t="s">
        <v>36</v>
      </c>
      <c r="H138">
        <v>1</v>
      </c>
      <c r="K138">
        <v>46219</v>
      </c>
      <c r="L138" t="s">
        <v>32</v>
      </c>
      <c r="M138" t="s">
        <v>40</v>
      </c>
      <c r="P138">
        <v>46217</v>
      </c>
      <c r="S138" t="s">
        <v>19815</v>
      </c>
    </row>
    <row r="139" spans="1:19" x14ac:dyDescent="0.25">
      <c r="A139" s="15" t="s">
        <v>19814</v>
      </c>
      <c r="C139" t="s">
        <v>19817</v>
      </c>
      <c r="D139" t="s">
        <v>36</v>
      </c>
      <c r="E139">
        <v>1</v>
      </c>
      <c r="F139">
        <v>2620000</v>
      </c>
      <c r="G139">
        <v>52400</v>
      </c>
      <c r="K139">
        <v>46217</v>
      </c>
      <c r="L139" t="s">
        <v>32</v>
      </c>
      <c r="M139" t="s">
        <v>40</v>
      </c>
      <c r="P139">
        <v>46217</v>
      </c>
      <c r="Q139">
        <v>42950.82</v>
      </c>
      <c r="S139" t="s">
        <v>19815</v>
      </c>
    </row>
    <row r="140" spans="1:19" x14ac:dyDescent="0.25">
      <c r="B140" s="15" t="s">
        <v>19814</v>
      </c>
      <c r="C140" t="s">
        <v>19816</v>
      </c>
      <c r="D140" t="s">
        <v>36</v>
      </c>
      <c r="H140">
        <v>1</v>
      </c>
      <c r="K140">
        <v>46217</v>
      </c>
      <c r="L140" t="s">
        <v>32</v>
      </c>
      <c r="M140" t="s">
        <v>40</v>
      </c>
      <c r="P140">
        <v>46217</v>
      </c>
      <c r="S140" t="s">
        <v>19815</v>
      </c>
    </row>
    <row r="141" spans="1:19" x14ac:dyDescent="0.25">
      <c r="A141" s="15" t="s">
        <v>19814</v>
      </c>
      <c r="C141" t="s">
        <v>19817</v>
      </c>
      <c r="D141" t="s">
        <v>36</v>
      </c>
      <c r="E141">
        <v>1</v>
      </c>
      <c r="F141">
        <v>3870000</v>
      </c>
      <c r="G141">
        <v>77400</v>
      </c>
      <c r="K141">
        <v>46217</v>
      </c>
      <c r="L141" t="s">
        <v>32</v>
      </c>
      <c r="M141" t="s">
        <v>40</v>
      </c>
      <c r="P141">
        <v>46217</v>
      </c>
      <c r="Q141">
        <v>63442.62</v>
      </c>
      <c r="S141" t="s">
        <v>19815</v>
      </c>
    </row>
    <row r="142" spans="1:19" x14ac:dyDescent="0.25">
      <c r="B142" s="15" t="s">
        <v>19814</v>
      </c>
      <c r="C142" t="s">
        <v>19816</v>
      </c>
      <c r="D142" t="s">
        <v>36</v>
      </c>
      <c r="H142">
        <v>1</v>
      </c>
      <c r="K142">
        <v>46217</v>
      </c>
      <c r="L142" t="s">
        <v>32</v>
      </c>
      <c r="M142" t="s">
        <v>40</v>
      </c>
      <c r="P142">
        <v>46217</v>
      </c>
      <c r="S142" t="s">
        <v>19815</v>
      </c>
    </row>
    <row r="143" spans="1:19" x14ac:dyDescent="0.25">
      <c r="A143" s="15" t="s">
        <v>19814</v>
      </c>
      <c r="C143" t="s">
        <v>19817</v>
      </c>
      <c r="D143" t="s">
        <v>36</v>
      </c>
      <c r="E143">
        <v>1</v>
      </c>
      <c r="F143">
        <v>2300000</v>
      </c>
      <c r="G143">
        <v>46000</v>
      </c>
      <c r="K143">
        <v>46218</v>
      </c>
      <c r="L143" t="s">
        <v>32</v>
      </c>
      <c r="M143" t="s">
        <v>40</v>
      </c>
      <c r="P143">
        <v>46217</v>
      </c>
      <c r="Q143">
        <v>37704.92</v>
      </c>
      <c r="S143" t="s">
        <v>19815</v>
      </c>
    </row>
    <row r="144" spans="1:19" x14ac:dyDescent="0.25">
      <c r="B144" s="15" t="s">
        <v>19814</v>
      </c>
      <c r="C144" t="s">
        <v>19816</v>
      </c>
      <c r="D144" t="s">
        <v>36</v>
      </c>
      <c r="H144">
        <v>1</v>
      </c>
      <c r="K144">
        <v>46218</v>
      </c>
      <c r="L144" t="s">
        <v>32</v>
      </c>
      <c r="M144" t="s">
        <v>40</v>
      </c>
      <c r="P144">
        <v>46217</v>
      </c>
      <c r="S144" t="s">
        <v>19815</v>
      </c>
    </row>
    <row r="145" spans="1:19" x14ac:dyDescent="0.25">
      <c r="A145" s="15" t="s">
        <v>19814</v>
      </c>
      <c r="C145" t="s">
        <v>19821</v>
      </c>
      <c r="D145" t="s">
        <v>36</v>
      </c>
      <c r="E145">
        <v>1</v>
      </c>
      <c r="F145">
        <v>2700000</v>
      </c>
      <c r="G145">
        <v>54000</v>
      </c>
      <c r="K145">
        <v>46218</v>
      </c>
      <c r="L145" t="s">
        <v>32</v>
      </c>
      <c r="M145" t="s">
        <v>40</v>
      </c>
      <c r="P145">
        <v>46217</v>
      </c>
      <c r="Q145">
        <v>44262.3</v>
      </c>
      <c r="S145" t="s">
        <v>19815</v>
      </c>
    </row>
    <row r="146" spans="1:19" x14ac:dyDescent="0.25">
      <c r="B146" s="15" t="s">
        <v>19814</v>
      </c>
      <c r="C146" t="s">
        <v>19816</v>
      </c>
      <c r="D146" t="s">
        <v>36</v>
      </c>
      <c r="H146">
        <v>1</v>
      </c>
      <c r="K146">
        <v>46218</v>
      </c>
      <c r="L146" t="s">
        <v>32</v>
      </c>
      <c r="M146" t="s">
        <v>40</v>
      </c>
      <c r="P146">
        <v>46217</v>
      </c>
      <c r="S146" t="s">
        <v>19815</v>
      </c>
    </row>
    <row r="147" spans="1:19" x14ac:dyDescent="0.25">
      <c r="A147" s="15" t="s">
        <v>19814</v>
      </c>
      <c r="C147" t="s">
        <v>19817</v>
      </c>
      <c r="D147" t="s">
        <v>36</v>
      </c>
      <c r="E147">
        <v>1</v>
      </c>
      <c r="F147">
        <v>2275000</v>
      </c>
      <c r="G147">
        <v>45500</v>
      </c>
      <c r="K147">
        <v>46217</v>
      </c>
      <c r="L147" t="s">
        <v>32</v>
      </c>
      <c r="M147" t="s">
        <v>40</v>
      </c>
      <c r="P147">
        <v>46217</v>
      </c>
      <c r="Q147">
        <v>37295.08</v>
      </c>
      <c r="S147" t="s">
        <v>19815</v>
      </c>
    </row>
    <row r="148" spans="1:19" x14ac:dyDescent="0.25">
      <c r="B148" s="15" t="s">
        <v>19814</v>
      </c>
      <c r="C148" t="s">
        <v>19816</v>
      </c>
      <c r="D148" t="s">
        <v>36</v>
      </c>
      <c r="H148">
        <v>1</v>
      </c>
      <c r="K148">
        <v>46217</v>
      </c>
      <c r="L148" t="s">
        <v>32</v>
      </c>
      <c r="M148" t="s">
        <v>40</v>
      </c>
      <c r="P148">
        <v>46217</v>
      </c>
      <c r="S148" t="s">
        <v>19815</v>
      </c>
    </row>
    <row r="149" spans="1:19" x14ac:dyDescent="0.25">
      <c r="A149" s="15" t="s">
        <v>19814</v>
      </c>
      <c r="C149" t="s">
        <v>19817</v>
      </c>
      <c r="D149" t="s">
        <v>36</v>
      </c>
      <c r="E149">
        <v>1</v>
      </c>
      <c r="F149">
        <v>2130000</v>
      </c>
      <c r="G149">
        <v>42600</v>
      </c>
      <c r="K149">
        <v>46218</v>
      </c>
      <c r="L149" t="s">
        <v>32</v>
      </c>
      <c r="M149" t="s">
        <v>40</v>
      </c>
      <c r="P149">
        <v>46217</v>
      </c>
      <c r="Q149">
        <v>34918.03</v>
      </c>
      <c r="S149" t="s">
        <v>19815</v>
      </c>
    </row>
    <row r="150" spans="1:19" x14ac:dyDescent="0.25">
      <c r="B150" s="15" t="s">
        <v>19814</v>
      </c>
      <c r="C150" t="s">
        <v>19816</v>
      </c>
      <c r="D150" t="s">
        <v>36</v>
      </c>
      <c r="H150">
        <v>1</v>
      </c>
      <c r="K150">
        <v>46218</v>
      </c>
      <c r="L150" t="s">
        <v>32</v>
      </c>
      <c r="M150" t="s">
        <v>40</v>
      </c>
      <c r="P150">
        <v>46217</v>
      </c>
      <c r="S150" t="s">
        <v>19815</v>
      </c>
    </row>
    <row r="151" spans="1:19" x14ac:dyDescent="0.25">
      <c r="A151" s="15" t="s">
        <v>19814</v>
      </c>
      <c r="C151" t="s">
        <v>19819</v>
      </c>
      <c r="D151" t="s">
        <v>36</v>
      </c>
      <c r="E151">
        <v>1</v>
      </c>
      <c r="F151">
        <v>3670000</v>
      </c>
      <c r="G151">
        <v>30000</v>
      </c>
      <c r="K151">
        <v>46217</v>
      </c>
      <c r="L151" t="s">
        <v>32</v>
      </c>
      <c r="M151" t="s">
        <v>40</v>
      </c>
      <c r="P151">
        <v>46217</v>
      </c>
      <c r="Q151">
        <v>24590.16</v>
      </c>
      <c r="S151" t="s">
        <v>19815</v>
      </c>
    </row>
    <row r="152" spans="1:19" x14ac:dyDescent="0.25">
      <c r="B152" s="15" t="s">
        <v>19814</v>
      </c>
      <c r="C152" t="s">
        <v>19816</v>
      </c>
      <c r="D152" t="s">
        <v>36</v>
      </c>
      <c r="H152">
        <v>1</v>
      </c>
      <c r="K152">
        <v>46217</v>
      </c>
      <c r="L152" t="s">
        <v>32</v>
      </c>
      <c r="M152" t="s">
        <v>40</v>
      </c>
      <c r="P152">
        <v>46217</v>
      </c>
      <c r="S152" t="s">
        <v>19815</v>
      </c>
    </row>
    <row r="153" spans="1:19" x14ac:dyDescent="0.25">
      <c r="A153" s="15" t="s">
        <v>19814</v>
      </c>
      <c r="C153" t="s">
        <v>19817</v>
      </c>
      <c r="D153" t="s">
        <v>181</v>
      </c>
      <c r="E153">
        <v>1</v>
      </c>
      <c r="F153">
        <v>3690000</v>
      </c>
      <c r="G153">
        <v>73800</v>
      </c>
      <c r="K153">
        <v>46217</v>
      </c>
      <c r="L153" t="s">
        <v>132</v>
      </c>
      <c r="M153" t="s">
        <v>65</v>
      </c>
      <c r="P153">
        <v>46217</v>
      </c>
      <c r="Q153">
        <v>60491.8</v>
      </c>
      <c r="S153" t="s">
        <v>19818</v>
      </c>
    </row>
    <row r="154" spans="1:19" x14ac:dyDescent="0.25">
      <c r="B154" s="15" t="s">
        <v>19814</v>
      </c>
      <c r="C154" t="s">
        <v>19816</v>
      </c>
      <c r="D154" t="s">
        <v>181</v>
      </c>
      <c r="H154">
        <v>1</v>
      </c>
      <c r="K154">
        <v>46217</v>
      </c>
      <c r="L154" t="s">
        <v>132</v>
      </c>
      <c r="M154" t="s">
        <v>65</v>
      </c>
      <c r="P154">
        <v>46217</v>
      </c>
      <c r="S154" t="s">
        <v>19818</v>
      </c>
    </row>
    <row r="155" spans="1:19" x14ac:dyDescent="0.25">
      <c r="A155" s="15" t="s">
        <v>19814</v>
      </c>
      <c r="C155" t="s">
        <v>19813</v>
      </c>
      <c r="D155" t="s">
        <v>36</v>
      </c>
      <c r="E155">
        <v>1</v>
      </c>
      <c r="F155">
        <v>1223000</v>
      </c>
      <c r="G155">
        <v>10000</v>
      </c>
      <c r="K155">
        <v>46217</v>
      </c>
      <c r="L155" t="s">
        <v>32</v>
      </c>
      <c r="M155" t="s">
        <v>40</v>
      </c>
      <c r="P155">
        <v>46217</v>
      </c>
      <c r="Q155">
        <v>8196.7199999999993</v>
      </c>
      <c r="S155" t="s">
        <v>19815</v>
      </c>
    </row>
    <row r="156" spans="1:19" x14ac:dyDescent="0.25">
      <c r="B156" s="15" t="s">
        <v>19814</v>
      </c>
      <c r="C156" t="s">
        <v>19816</v>
      </c>
      <c r="D156" t="s">
        <v>36</v>
      </c>
      <c r="H156">
        <v>1</v>
      </c>
      <c r="K156">
        <v>46217</v>
      </c>
      <c r="L156" t="s">
        <v>32</v>
      </c>
      <c r="M156" t="s">
        <v>40</v>
      </c>
      <c r="P156">
        <v>46217</v>
      </c>
      <c r="S156" t="s">
        <v>19815</v>
      </c>
    </row>
    <row r="157" spans="1:19" x14ac:dyDescent="0.25">
      <c r="A157" s="15" t="s">
        <v>19814</v>
      </c>
      <c r="C157" t="s">
        <v>19821</v>
      </c>
      <c r="D157" t="s">
        <v>36</v>
      </c>
      <c r="E157">
        <v>1</v>
      </c>
      <c r="F157">
        <v>2599750</v>
      </c>
      <c r="G157">
        <v>51995</v>
      </c>
      <c r="K157">
        <v>46217</v>
      </c>
      <c r="L157" t="s">
        <v>32</v>
      </c>
      <c r="M157" t="s">
        <v>40</v>
      </c>
      <c r="P157">
        <v>46216</v>
      </c>
      <c r="Q157">
        <v>42618.85</v>
      </c>
      <c r="S157" t="s">
        <v>19815</v>
      </c>
    </row>
    <row r="158" spans="1:19" x14ac:dyDescent="0.25">
      <c r="B158" s="15" t="s">
        <v>19814</v>
      </c>
      <c r="C158" t="s">
        <v>19816</v>
      </c>
      <c r="D158" t="s">
        <v>36</v>
      </c>
      <c r="H158">
        <v>1</v>
      </c>
      <c r="K158">
        <v>46217</v>
      </c>
      <c r="L158" t="s">
        <v>32</v>
      </c>
      <c r="M158" t="s">
        <v>40</v>
      </c>
      <c r="P158">
        <v>46216</v>
      </c>
      <c r="S158" t="s">
        <v>19815</v>
      </c>
    </row>
    <row r="159" spans="1:19" x14ac:dyDescent="0.25">
      <c r="A159" s="15" t="s">
        <v>19814</v>
      </c>
      <c r="C159" t="s">
        <v>19817</v>
      </c>
      <c r="D159" t="s">
        <v>36</v>
      </c>
      <c r="E159">
        <v>1</v>
      </c>
      <c r="F159">
        <v>1970000</v>
      </c>
      <c r="G159">
        <v>39400</v>
      </c>
      <c r="K159">
        <v>46218</v>
      </c>
      <c r="L159" t="s">
        <v>32</v>
      </c>
      <c r="M159" t="s">
        <v>40</v>
      </c>
      <c r="P159">
        <v>46216</v>
      </c>
      <c r="Q159">
        <v>32295.08</v>
      </c>
      <c r="S159" t="s">
        <v>19815</v>
      </c>
    </row>
    <row r="160" spans="1:19" x14ac:dyDescent="0.25">
      <c r="B160" s="15" t="s">
        <v>19814</v>
      </c>
      <c r="C160" t="s">
        <v>19816</v>
      </c>
      <c r="D160" t="s">
        <v>36</v>
      </c>
      <c r="H160">
        <v>1</v>
      </c>
      <c r="K160">
        <v>46218</v>
      </c>
      <c r="L160" t="s">
        <v>32</v>
      </c>
      <c r="M160" t="s">
        <v>40</v>
      </c>
      <c r="P160">
        <v>46216</v>
      </c>
      <c r="S160" t="s">
        <v>19815</v>
      </c>
    </row>
    <row r="161" spans="1:19" x14ac:dyDescent="0.25">
      <c r="A161" s="15" t="s">
        <v>19814</v>
      </c>
      <c r="C161" t="s">
        <v>19817</v>
      </c>
      <c r="D161" t="s">
        <v>36</v>
      </c>
      <c r="E161">
        <v>1</v>
      </c>
      <c r="F161">
        <v>1970000</v>
      </c>
      <c r="G161">
        <v>39400</v>
      </c>
      <c r="K161">
        <v>46217</v>
      </c>
      <c r="L161" t="s">
        <v>32</v>
      </c>
      <c r="M161" t="s">
        <v>40</v>
      </c>
      <c r="P161">
        <v>46216</v>
      </c>
      <c r="Q161">
        <v>32295.08</v>
      </c>
      <c r="S161" t="s">
        <v>19815</v>
      </c>
    </row>
    <row r="162" spans="1:19" x14ac:dyDescent="0.25">
      <c r="B162" s="15" t="s">
        <v>19814</v>
      </c>
      <c r="C162" t="s">
        <v>19816</v>
      </c>
      <c r="D162" t="s">
        <v>36</v>
      </c>
      <c r="H162">
        <v>1</v>
      </c>
      <c r="K162">
        <v>46217</v>
      </c>
      <c r="L162" t="s">
        <v>32</v>
      </c>
      <c r="M162" t="s">
        <v>40</v>
      </c>
      <c r="P162">
        <v>46216</v>
      </c>
      <c r="S162" t="s">
        <v>19815</v>
      </c>
    </row>
    <row r="163" spans="1:19" x14ac:dyDescent="0.25">
      <c r="A163" s="15" t="s">
        <v>19814</v>
      </c>
      <c r="C163" t="s">
        <v>19817</v>
      </c>
      <c r="D163" t="s">
        <v>36</v>
      </c>
      <c r="E163">
        <v>1</v>
      </c>
      <c r="F163">
        <v>2270000</v>
      </c>
      <c r="G163">
        <v>45400</v>
      </c>
      <c r="K163">
        <v>46217</v>
      </c>
      <c r="L163" t="s">
        <v>32</v>
      </c>
      <c r="M163" t="s">
        <v>40</v>
      </c>
      <c r="P163">
        <v>46216</v>
      </c>
      <c r="Q163">
        <v>37213.11</v>
      </c>
      <c r="S163" t="s">
        <v>19815</v>
      </c>
    </row>
    <row r="164" spans="1:19" x14ac:dyDescent="0.25">
      <c r="B164" s="15" t="s">
        <v>19814</v>
      </c>
      <c r="C164" t="s">
        <v>19816</v>
      </c>
      <c r="D164" t="s">
        <v>36</v>
      </c>
      <c r="H164">
        <v>1</v>
      </c>
      <c r="K164">
        <v>46217</v>
      </c>
      <c r="L164" t="s">
        <v>32</v>
      </c>
      <c r="M164" t="s">
        <v>40</v>
      </c>
      <c r="P164">
        <v>46216</v>
      </c>
      <c r="S164" t="s">
        <v>19815</v>
      </c>
    </row>
    <row r="165" spans="1:19" x14ac:dyDescent="0.25">
      <c r="A165" s="15" t="s">
        <v>19814</v>
      </c>
      <c r="C165" t="s">
        <v>19817</v>
      </c>
      <c r="D165" t="s">
        <v>136</v>
      </c>
      <c r="E165">
        <v>1</v>
      </c>
      <c r="F165">
        <v>2520000</v>
      </c>
      <c r="G165">
        <v>50400</v>
      </c>
      <c r="K165">
        <v>46217</v>
      </c>
      <c r="L165" t="s">
        <v>573</v>
      </c>
      <c r="M165" t="s">
        <v>65</v>
      </c>
      <c r="P165">
        <v>46217</v>
      </c>
      <c r="Q165">
        <v>41311.480000000003</v>
      </c>
      <c r="S165" t="s">
        <v>19818</v>
      </c>
    </row>
    <row r="166" spans="1:19" x14ac:dyDescent="0.25">
      <c r="A166" s="15" t="s">
        <v>19814</v>
      </c>
      <c r="C166" t="s">
        <v>19817</v>
      </c>
      <c r="D166" t="s">
        <v>36</v>
      </c>
      <c r="E166">
        <v>1</v>
      </c>
      <c r="F166">
        <v>2270000</v>
      </c>
      <c r="G166">
        <v>45400</v>
      </c>
      <c r="K166">
        <v>46217</v>
      </c>
      <c r="L166" t="s">
        <v>32</v>
      </c>
      <c r="M166" t="s">
        <v>40</v>
      </c>
      <c r="P166">
        <v>46216</v>
      </c>
      <c r="Q166">
        <v>37213.11</v>
      </c>
      <c r="S166" t="s">
        <v>19815</v>
      </c>
    </row>
    <row r="167" spans="1:19" x14ac:dyDescent="0.25">
      <c r="B167" s="15" t="s">
        <v>19814</v>
      </c>
      <c r="C167" t="s">
        <v>19816</v>
      </c>
      <c r="D167" t="s">
        <v>36</v>
      </c>
      <c r="H167">
        <v>1</v>
      </c>
      <c r="K167">
        <v>46217</v>
      </c>
      <c r="L167" t="s">
        <v>32</v>
      </c>
      <c r="M167" t="s">
        <v>40</v>
      </c>
      <c r="P167">
        <v>46216</v>
      </c>
      <c r="S167" t="s">
        <v>19815</v>
      </c>
    </row>
    <row r="168" spans="1:19" x14ac:dyDescent="0.25">
      <c r="A168" s="15" t="s">
        <v>19814</v>
      </c>
      <c r="C168" t="s">
        <v>19813</v>
      </c>
      <c r="D168" t="s">
        <v>136</v>
      </c>
      <c r="E168">
        <v>1</v>
      </c>
      <c r="F168">
        <v>1205000</v>
      </c>
      <c r="G168">
        <v>18075</v>
      </c>
      <c r="K168">
        <v>46217</v>
      </c>
      <c r="L168" t="s">
        <v>44</v>
      </c>
      <c r="M168" t="s">
        <v>55</v>
      </c>
      <c r="P168">
        <v>46217</v>
      </c>
      <c r="Q168">
        <v>14815.57</v>
      </c>
      <c r="S168" t="s">
        <v>19818</v>
      </c>
    </row>
    <row r="169" spans="1:19" x14ac:dyDescent="0.25">
      <c r="A169" s="15" t="s">
        <v>19814</v>
      </c>
      <c r="C169" t="s">
        <v>19817</v>
      </c>
      <c r="D169" t="s">
        <v>36</v>
      </c>
      <c r="E169">
        <v>1</v>
      </c>
      <c r="F169">
        <v>1970000</v>
      </c>
      <c r="G169">
        <v>39400</v>
      </c>
      <c r="K169">
        <v>46217</v>
      </c>
      <c r="L169" t="s">
        <v>32</v>
      </c>
      <c r="M169" t="s">
        <v>40</v>
      </c>
      <c r="P169">
        <v>46216</v>
      </c>
      <c r="Q169">
        <v>32295.08</v>
      </c>
      <c r="S169" t="s">
        <v>19815</v>
      </c>
    </row>
    <row r="170" spans="1:19" x14ac:dyDescent="0.25">
      <c r="B170" s="15" t="s">
        <v>19814</v>
      </c>
      <c r="C170" t="s">
        <v>19816</v>
      </c>
      <c r="D170" t="s">
        <v>36</v>
      </c>
      <c r="H170">
        <v>1</v>
      </c>
      <c r="K170">
        <v>46217</v>
      </c>
      <c r="L170" t="s">
        <v>32</v>
      </c>
      <c r="M170" t="s">
        <v>40</v>
      </c>
      <c r="P170">
        <v>46216</v>
      </c>
      <c r="S170" t="s">
        <v>19815</v>
      </c>
    </row>
    <row r="171" spans="1:19" x14ac:dyDescent="0.25">
      <c r="A171" s="15" t="s">
        <v>19814</v>
      </c>
      <c r="C171" t="s">
        <v>19821</v>
      </c>
      <c r="D171" t="s">
        <v>36</v>
      </c>
      <c r="E171">
        <v>1</v>
      </c>
      <c r="F171">
        <v>2560000</v>
      </c>
      <c r="G171">
        <v>20000</v>
      </c>
      <c r="K171">
        <v>46217</v>
      </c>
      <c r="L171" t="s">
        <v>32</v>
      </c>
      <c r="M171" t="s">
        <v>40</v>
      </c>
      <c r="P171">
        <v>46216</v>
      </c>
      <c r="Q171">
        <v>16393.439999999999</v>
      </c>
      <c r="S171" t="s">
        <v>19815</v>
      </c>
    </row>
    <row r="172" spans="1:19" x14ac:dyDescent="0.25">
      <c r="B172" s="15" t="s">
        <v>19814</v>
      </c>
      <c r="C172" t="s">
        <v>19816</v>
      </c>
      <c r="D172" t="s">
        <v>36</v>
      </c>
      <c r="H172">
        <v>1</v>
      </c>
      <c r="K172">
        <v>46217</v>
      </c>
      <c r="L172" t="s">
        <v>32</v>
      </c>
      <c r="M172" t="s">
        <v>40</v>
      </c>
      <c r="P172">
        <v>46216</v>
      </c>
      <c r="S172" t="s">
        <v>19815</v>
      </c>
    </row>
    <row r="173" spans="1:19" x14ac:dyDescent="0.25">
      <c r="A173" s="15" t="s">
        <v>19814</v>
      </c>
      <c r="C173" t="s">
        <v>19817</v>
      </c>
      <c r="D173" t="s">
        <v>49</v>
      </c>
      <c r="E173">
        <v>1</v>
      </c>
      <c r="F173">
        <v>2200000</v>
      </c>
      <c r="G173">
        <v>33000</v>
      </c>
      <c r="K173">
        <v>46217</v>
      </c>
      <c r="L173" t="s">
        <v>219</v>
      </c>
      <c r="M173" t="s">
        <v>65</v>
      </c>
      <c r="P173">
        <v>46213</v>
      </c>
      <c r="Q173">
        <v>27049.18</v>
      </c>
      <c r="S173" t="s">
        <v>19818</v>
      </c>
    </row>
    <row r="174" spans="1:19" x14ac:dyDescent="0.25">
      <c r="B174" s="15" t="s">
        <v>19814</v>
      </c>
      <c r="C174" t="s">
        <v>19816</v>
      </c>
      <c r="D174" t="s">
        <v>49</v>
      </c>
      <c r="H174">
        <v>1</v>
      </c>
      <c r="K174">
        <v>46217</v>
      </c>
      <c r="L174" t="s">
        <v>219</v>
      </c>
      <c r="M174" t="s">
        <v>65</v>
      </c>
      <c r="P174">
        <v>46213</v>
      </c>
      <c r="S174" t="s">
        <v>19818</v>
      </c>
    </row>
    <row r="175" spans="1:19" x14ac:dyDescent="0.25">
      <c r="A175" s="15" t="s">
        <v>19814</v>
      </c>
      <c r="C175" t="s">
        <v>19821</v>
      </c>
      <c r="D175" t="s">
        <v>36</v>
      </c>
      <c r="E175">
        <v>1</v>
      </c>
      <c r="F175">
        <v>3165000</v>
      </c>
      <c r="G175">
        <v>20000</v>
      </c>
      <c r="K175">
        <v>46217</v>
      </c>
      <c r="L175" t="s">
        <v>32</v>
      </c>
      <c r="M175" t="s">
        <v>40</v>
      </c>
      <c r="P175">
        <v>46216</v>
      </c>
      <c r="Q175">
        <v>16393.439999999999</v>
      </c>
      <c r="S175" t="s">
        <v>19815</v>
      </c>
    </row>
    <row r="176" spans="1:19" x14ac:dyDescent="0.25">
      <c r="B176" s="15" t="s">
        <v>19814</v>
      </c>
      <c r="C176" t="s">
        <v>19816</v>
      </c>
      <c r="D176" t="s">
        <v>36</v>
      </c>
      <c r="H176">
        <v>1</v>
      </c>
      <c r="K176">
        <v>46217</v>
      </c>
      <c r="L176" t="s">
        <v>32</v>
      </c>
      <c r="M176" t="s">
        <v>40</v>
      </c>
      <c r="P176">
        <v>46216</v>
      </c>
      <c r="S176" t="s">
        <v>19815</v>
      </c>
    </row>
    <row r="177" spans="1:19" x14ac:dyDescent="0.25">
      <c r="A177" s="15" t="s">
        <v>19814</v>
      </c>
      <c r="C177" t="s">
        <v>19817</v>
      </c>
      <c r="D177" t="s">
        <v>36</v>
      </c>
      <c r="E177">
        <v>1</v>
      </c>
      <c r="F177">
        <v>2130000</v>
      </c>
      <c r="G177">
        <v>21300</v>
      </c>
      <c r="K177">
        <v>46217</v>
      </c>
      <c r="L177" t="s">
        <v>32</v>
      </c>
      <c r="M177" t="s">
        <v>40</v>
      </c>
      <c r="P177">
        <v>46216</v>
      </c>
      <c r="Q177">
        <v>17459.02</v>
      </c>
      <c r="S177" t="s">
        <v>19815</v>
      </c>
    </row>
    <row r="178" spans="1:19" x14ac:dyDescent="0.25">
      <c r="B178" s="15" t="s">
        <v>19814</v>
      </c>
      <c r="C178" t="s">
        <v>19816</v>
      </c>
      <c r="D178" t="s">
        <v>36</v>
      </c>
      <c r="H178">
        <v>1</v>
      </c>
      <c r="K178">
        <v>46217</v>
      </c>
      <c r="L178" t="s">
        <v>32</v>
      </c>
      <c r="M178" t="s">
        <v>40</v>
      </c>
      <c r="P178">
        <v>46216</v>
      </c>
      <c r="S178" t="s">
        <v>19815</v>
      </c>
    </row>
    <row r="179" spans="1:19" x14ac:dyDescent="0.25">
      <c r="A179" s="15" t="s">
        <v>19814</v>
      </c>
      <c r="C179" t="s">
        <v>19817</v>
      </c>
      <c r="D179" t="s">
        <v>36</v>
      </c>
      <c r="E179">
        <v>1</v>
      </c>
      <c r="F179">
        <v>1970000</v>
      </c>
      <c r="G179">
        <v>39400</v>
      </c>
      <c r="K179">
        <v>46217</v>
      </c>
      <c r="L179" t="s">
        <v>32</v>
      </c>
      <c r="M179" t="s">
        <v>40</v>
      </c>
      <c r="P179">
        <v>46216</v>
      </c>
      <c r="Q179">
        <v>32295.08</v>
      </c>
      <c r="S179" t="s">
        <v>19815</v>
      </c>
    </row>
    <row r="180" spans="1:19" x14ac:dyDescent="0.25">
      <c r="B180" s="15" t="s">
        <v>19814</v>
      </c>
      <c r="C180" t="s">
        <v>19816</v>
      </c>
      <c r="D180" t="s">
        <v>36</v>
      </c>
      <c r="H180">
        <v>1</v>
      </c>
      <c r="K180">
        <v>46217</v>
      </c>
      <c r="L180" t="s">
        <v>32</v>
      </c>
      <c r="M180" t="s">
        <v>40</v>
      </c>
      <c r="P180">
        <v>46216</v>
      </c>
      <c r="S180" t="s">
        <v>19815</v>
      </c>
    </row>
    <row r="181" spans="1:19" x14ac:dyDescent="0.25">
      <c r="A181" s="15" t="s">
        <v>19814</v>
      </c>
      <c r="C181" t="s">
        <v>8878</v>
      </c>
      <c r="D181" t="s">
        <v>136</v>
      </c>
      <c r="E181">
        <v>1</v>
      </c>
      <c r="F181">
        <v>6254000</v>
      </c>
      <c r="G181">
        <v>125080</v>
      </c>
      <c r="K181">
        <v>46217</v>
      </c>
      <c r="L181" t="s">
        <v>57</v>
      </c>
      <c r="M181" t="s">
        <v>65</v>
      </c>
      <c r="P181">
        <v>46217</v>
      </c>
      <c r="Q181">
        <v>102524.59</v>
      </c>
      <c r="S181" t="s">
        <v>19818</v>
      </c>
    </row>
    <row r="182" spans="1:19" x14ac:dyDescent="0.25">
      <c r="A182" s="15" t="s">
        <v>19814</v>
      </c>
      <c r="C182" t="s">
        <v>19821</v>
      </c>
      <c r="D182" t="s">
        <v>49</v>
      </c>
      <c r="E182">
        <v>1</v>
      </c>
      <c r="F182">
        <v>2436000</v>
      </c>
      <c r="G182">
        <v>48720</v>
      </c>
      <c r="K182">
        <v>46219</v>
      </c>
      <c r="L182" t="s">
        <v>67</v>
      </c>
      <c r="M182" t="s">
        <v>65</v>
      </c>
      <c r="P182">
        <v>46217</v>
      </c>
      <c r="Q182">
        <v>39934.43</v>
      </c>
      <c r="S182" t="s">
        <v>19818</v>
      </c>
    </row>
    <row r="183" spans="1:19" x14ac:dyDescent="0.25">
      <c r="B183" s="15" t="s">
        <v>19814</v>
      </c>
      <c r="C183" t="s">
        <v>19816</v>
      </c>
      <c r="D183" t="s">
        <v>49</v>
      </c>
      <c r="H183">
        <v>1</v>
      </c>
      <c r="K183">
        <v>46219</v>
      </c>
      <c r="L183" t="s">
        <v>67</v>
      </c>
      <c r="M183" t="s">
        <v>65</v>
      </c>
      <c r="P183">
        <v>46217</v>
      </c>
      <c r="S183" t="s">
        <v>19818</v>
      </c>
    </row>
    <row r="184" spans="1:19" x14ac:dyDescent="0.25">
      <c r="A184" s="15" t="s">
        <v>19814</v>
      </c>
      <c r="C184" t="s">
        <v>19821</v>
      </c>
      <c r="D184" t="s">
        <v>36</v>
      </c>
      <c r="E184">
        <v>1</v>
      </c>
      <c r="F184">
        <v>2923500</v>
      </c>
      <c r="G184">
        <v>20000</v>
      </c>
      <c r="K184">
        <v>46217</v>
      </c>
      <c r="L184" t="s">
        <v>32</v>
      </c>
      <c r="M184" t="s">
        <v>40</v>
      </c>
      <c r="P184">
        <v>46216</v>
      </c>
      <c r="Q184">
        <v>16393.439999999999</v>
      </c>
      <c r="S184" t="s">
        <v>19815</v>
      </c>
    </row>
    <row r="185" spans="1:19" x14ac:dyDescent="0.25">
      <c r="B185" s="15" t="s">
        <v>19814</v>
      </c>
      <c r="C185" t="s">
        <v>19816</v>
      </c>
      <c r="D185" t="s">
        <v>36</v>
      </c>
      <c r="H185">
        <v>1</v>
      </c>
      <c r="K185">
        <v>46217</v>
      </c>
      <c r="L185" t="s">
        <v>32</v>
      </c>
      <c r="M185" t="s">
        <v>40</v>
      </c>
      <c r="P185">
        <v>46216</v>
      </c>
      <c r="S185" t="s">
        <v>19815</v>
      </c>
    </row>
    <row r="186" spans="1:19" x14ac:dyDescent="0.25">
      <c r="C186" t="s">
        <v>19824</v>
      </c>
      <c r="D186" t="s">
        <v>181</v>
      </c>
      <c r="I186">
        <v>1</v>
      </c>
      <c r="J186" s="15" t="s">
        <v>19814</v>
      </c>
      <c r="K186">
        <v>46223</v>
      </c>
      <c r="L186" t="s">
        <v>636</v>
      </c>
      <c r="M186" t="s">
        <v>65</v>
      </c>
      <c r="P186">
        <v>46216</v>
      </c>
      <c r="S186" t="s">
        <v>19818</v>
      </c>
    </row>
    <row r="187" spans="1:19" x14ac:dyDescent="0.25">
      <c r="B187" s="15" t="s">
        <v>19814</v>
      </c>
      <c r="C187" t="s">
        <v>19816</v>
      </c>
      <c r="D187" t="s">
        <v>181</v>
      </c>
      <c r="H187">
        <v>1</v>
      </c>
      <c r="K187">
        <v>46223</v>
      </c>
      <c r="L187" t="s">
        <v>636</v>
      </c>
      <c r="M187" t="s">
        <v>65</v>
      </c>
      <c r="P187">
        <v>46216</v>
      </c>
      <c r="S187" t="s">
        <v>19818</v>
      </c>
    </row>
    <row r="188" spans="1:19" x14ac:dyDescent="0.25">
      <c r="C188" t="s">
        <v>19817</v>
      </c>
      <c r="D188" t="s">
        <v>181</v>
      </c>
      <c r="I188">
        <v>1</v>
      </c>
      <c r="J188" s="15" t="s">
        <v>19814</v>
      </c>
      <c r="K188">
        <v>46223</v>
      </c>
      <c r="L188" t="s">
        <v>643</v>
      </c>
      <c r="M188" t="s">
        <v>55</v>
      </c>
      <c r="P188">
        <v>46216</v>
      </c>
      <c r="S188" t="s">
        <v>19818</v>
      </c>
    </row>
    <row r="189" spans="1:19" x14ac:dyDescent="0.25">
      <c r="B189" s="15" t="s">
        <v>19814</v>
      </c>
      <c r="C189" t="s">
        <v>19816</v>
      </c>
      <c r="D189" t="s">
        <v>181</v>
      </c>
      <c r="H189">
        <v>1</v>
      </c>
      <c r="K189">
        <v>46223</v>
      </c>
      <c r="L189" t="s">
        <v>643</v>
      </c>
      <c r="M189" t="s">
        <v>55</v>
      </c>
      <c r="P189">
        <v>46216</v>
      </c>
      <c r="S189" t="s">
        <v>19818</v>
      </c>
    </row>
    <row r="190" spans="1:19" x14ac:dyDescent="0.25">
      <c r="C190" t="s">
        <v>19817</v>
      </c>
      <c r="D190" t="s">
        <v>49</v>
      </c>
      <c r="I190">
        <v>1</v>
      </c>
      <c r="J190" s="15" t="s">
        <v>19814</v>
      </c>
      <c r="K190">
        <v>46223</v>
      </c>
      <c r="L190" t="s">
        <v>219</v>
      </c>
      <c r="M190" t="s">
        <v>65</v>
      </c>
      <c r="P190">
        <v>46216</v>
      </c>
      <c r="S190" t="s">
        <v>19818</v>
      </c>
    </row>
    <row r="191" spans="1:19" x14ac:dyDescent="0.25">
      <c r="B191" s="15" t="s">
        <v>19814</v>
      </c>
      <c r="C191" t="s">
        <v>19816</v>
      </c>
      <c r="D191" t="s">
        <v>49</v>
      </c>
      <c r="H191">
        <v>1</v>
      </c>
      <c r="K191">
        <v>46223</v>
      </c>
      <c r="L191" t="s">
        <v>219</v>
      </c>
      <c r="M191" t="s">
        <v>65</v>
      </c>
      <c r="P191">
        <v>46216</v>
      </c>
      <c r="S191" t="s">
        <v>19818</v>
      </c>
    </row>
    <row r="192" spans="1:19" x14ac:dyDescent="0.25">
      <c r="A192" s="15" t="s">
        <v>19814</v>
      </c>
      <c r="C192" t="s">
        <v>19813</v>
      </c>
      <c r="D192" t="s">
        <v>49</v>
      </c>
      <c r="E192">
        <v>1</v>
      </c>
      <c r="F192">
        <v>1126000</v>
      </c>
      <c r="G192">
        <v>16890</v>
      </c>
      <c r="K192">
        <v>46219</v>
      </c>
      <c r="L192" t="s">
        <v>176</v>
      </c>
      <c r="M192" t="s">
        <v>55</v>
      </c>
      <c r="P192">
        <v>46216</v>
      </c>
      <c r="Q192">
        <v>13844.26</v>
      </c>
      <c r="S192" t="s">
        <v>19818</v>
      </c>
    </row>
    <row r="193" spans="1:19" x14ac:dyDescent="0.25">
      <c r="B193" s="15" t="s">
        <v>19814</v>
      </c>
      <c r="C193" t="s">
        <v>19816</v>
      </c>
      <c r="D193" t="s">
        <v>49</v>
      </c>
      <c r="H193">
        <v>1</v>
      </c>
      <c r="K193">
        <v>46219</v>
      </c>
      <c r="L193" t="s">
        <v>176</v>
      </c>
      <c r="M193" t="s">
        <v>55</v>
      </c>
      <c r="P193">
        <v>46216</v>
      </c>
      <c r="S193" t="s">
        <v>19818</v>
      </c>
    </row>
    <row r="194" spans="1:19" x14ac:dyDescent="0.25">
      <c r="A194" s="15" t="s">
        <v>19814</v>
      </c>
      <c r="C194" t="s">
        <v>19817</v>
      </c>
      <c r="D194" t="s">
        <v>49</v>
      </c>
      <c r="E194">
        <v>1</v>
      </c>
      <c r="F194">
        <v>2244000</v>
      </c>
      <c r="G194">
        <v>44880</v>
      </c>
      <c r="K194">
        <v>46216</v>
      </c>
      <c r="L194" t="s">
        <v>372</v>
      </c>
      <c r="M194" t="s">
        <v>55</v>
      </c>
      <c r="P194">
        <v>46202</v>
      </c>
      <c r="Q194">
        <v>36786.89</v>
      </c>
      <c r="S194" t="s">
        <v>19818</v>
      </c>
    </row>
    <row r="195" spans="1:19" x14ac:dyDescent="0.25">
      <c r="B195" s="15" t="s">
        <v>19826</v>
      </c>
      <c r="C195" t="s">
        <v>19816</v>
      </c>
      <c r="D195" t="s">
        <v>49</v>
      </c>
      <c r="H195">
        <v>1</v>
      </c>
      <c r="K195">
        <v>46216</v>
      </c>
      <c r="L195" t="s">
        <v>372</v>
      </c>
      <c r="M195" t="s">
        <v>55</v>
      </c>
      <c r="P195">
        <v>46202</v>
      </c>
      <c r="S195" t="s">
        <v>19818</v>
      </c>
    </row>
    <row r="196" spans="1:19" x14ac:dyDescent="0.25">
      <c r="A196" s="15" t="s">
        <v>19814</v>
      </c>
      <c r="C196" t="s">
        <v>19820</v>
      </c>
      <c r="D196" t="s">
        <v>36</v>
      </c>
      <c r="E196">
        <v>1</v>
      </c>
      <c r="F196">
        <v>2730000</v>
      </c>
      <c r="G196">
        <v>30000</v>
      </c>
      <c r="K196">
        <v>46219</v>
      </c>
      <c r="L196" t="s">
        <v>32</v>
      </c>
      <c r="M196" t="s">
        <v>40</v>
      </c>
      <c r="P196">
        <v>46215</v>
      </c>
      <c r="Q196">
        <v>24590.16</v>
      </c>
      <c r="S196" t="s">
        <v>19815</v>
      </c>
    </row>
    <row r="197" spans="1:19" x14ac:dyDescent="0.25">
      <c r="B197" s="15" t="s">
        <v>19814</v>
      </c>
      <c r="C197" t="s">
        <v>19816</v>
      </c>
      <c r="D197" t="s">
        <v>36</v>
      </c>
      <c r="H197">
        <v>1</v>
      </c>
      <c r="K197">
        <v>46219</v>
      </c>
      <c r="L197" t="s">
        <v>32</v>
      </c>
      <c r="M197" t="s">
        <v>40</v>
      </c>
      <c r="P197">
        <v>46215</v>
      </c>
      <c r="S197" t="s">
        <v>19815</v>
      </c>
    </row>
    <row r="198" spans="1:19" x14ac:dyDescent="0.25">
      <c r="C198" t="s">
        <v>19817</v>
      </c>
      <c r="D198" t="s">
        <v>36</v>
      </c>
      <c r="I198">
        <v>1</v>
      </c>
      <c r="J198" s="15" t="s">
        <v>19814</v>
      </c>
      <c r="K198">
        <v>46222</v>
      </c>
      <c r="L198" t="s">
        <v>32</v>
      </c>
      <c r="M198" t="s">
        <v>40</v>
      </c>
      <c r="P198">
        <v>46215</v>
      </c>
      <c r="S198" t="s">
        <v>19815</v>
      </c>
    </row>
    <row r="199" spans="1:19" x14ac:dyDescent="0.25">
      <c r="B199" s="15" t="s">
        <v>19814</v>
      </c>
      <c r="C199" t="s">
        <v>19816</v>
      </c>
      <c r="D199" t="s">
        <v>36</v>
      </c>
      <c r="H199">
        <v>1</v>
      </c>
      <c r="K199">
        <v>46222</v>
      </c>
      <c r="L199" t="s">
        <v>32</v>
      </c>
      <c r="M199" t="s">
        <v>40</v>
      </c>
      <c r="P199">
        <v>46215</v>
      </c>
      <c r="S199" t="s">
        <v>19815</v>
      </c>
    </row>
    <row r="200" spans="1:19" x14ac:dyDescent="0.25">
      <c r="A200" s="15" t="s">
        <v>19814</v>
      </c>
      <c r="C200" t="s">
        <v>19821</v>
      </c>
      <c r="D200" t="s">
        <v>36</v>
      </c>
      <c r="E200">
        <v>1</v>
      </c>
      <c r="F200">
        <v>2300000</v>
      </c>
      <c r="G200">
        <v>30000</v>
      </c>
      <c r="K200">
        <v>46217</v>
      </c>
      <c r="L200" t="s">
        <v>32</v>
      </c>
      <c r="M200" t="s">
        <v>40</v>
      </c>
      <c r="P200">
        <v>46215</v>
      </c>
      <c r="Q200">
        <v>24590.16</v>
      </c>
      <c r="S200" t="s">
        <v>19815</v>
      </c>
    </row>
    <row r="201" spans="1:19" x14ac:dyDescent="0.25">
      <c r="B201" s="15" t="s">
        <v>19814</v>
      </c>
      <c r="C201" t="s">
        <v>19816</v>
      </c>
      <c r="D201" t="s">
        <v>36</v>
      </c>
      <c r="H201">
        <v>1</v>
      </c>
      <c r="K201">
        <v>46217</v>
      </c>
      <c r="L201" t="s">
        <v>32</v>
      </c>
      <c r="M201" t="s">
        <v>40</v>
      </c>
      <c r="P201">
        <v>46215</v>
      </c>
      <c r="S201" t="s">
        <v>19815</v>
      </c>
    </row>
    <row r="202" spans="1:19" x14ac:dyDescent="0.25">
      <c r="A202" s="15" t="s">
        <v>19814</v>
      </c>
      <c r="C202" t="s">
        <v>19817</v>
      </c>
      <c r="D202" t="s">
        <v>189</v>
      </c>
      <c r="E202">
        <v>1</v>
      </c>
      <c r="F202">
        <v>2159900</v>
      </c>
      <c r="G202">
        <v>43198</v>
      </c>
      <c r="K202">
        <v>46215</v>
      </c>
      <c r="L202" t="s">
        <v>636</v>
      </c>
      <c r="M202" t="s">
        <v>65</v>
      </c>
      <c r="P202">
        <v>46214</v>
      </c>
      <c r="Q202">
        <v>35408.199999999997</v>
      </c>
      <c r="S202" t="s">
        <v>19815</v>
      </c>
    </row>
    <row r="203" spans="1:19" x14ac:dyDescent="0.25">
      <c r="B203" s="15" t="s">
        <v>19814</v>
      </c>
      <c r="C203" t="s">
        <v>19816</v>
      </c>
      <c r="D203" t="s">
        <v>189</v>
      </c>
      <c r="H203">
        <v>1</v>
      </c>
      <c r="K203">
        <v>46215</v>
      </c>
      <c r="L203" t="s">
        <v>636</v>
      </c>
      <c r="M203" t="s">
        <v>65</v>
      </c>
      <c r="P203">
        <v>46214</v>
      </c>
      <c r="S203" t="s">
        <v>19815</v>
      </c>
    </row>
    <row r="204" spans="1:19" x14ac:dyDescent="0.25">
      <c r="A204" s="15" t="s">
        <v>19814</v>
      </c>
      <c r="C204" t="s">
        <v>19817</v>
      </c>
      <c r="D204" t="s">
        <v>36</v>
      </c>
      <c r="E204">
        <v>1</v>
      </c>
      <c r="F204">
        <v>2015000</v>
      </c>
      <c r="G204">
        <v>30000</v>
      </c>
      <c r="K204">
        <v>46215</v>
      </c>
      <c r="L204" t="s">
        <v>32</v>
      </c>
      <c r="M204" t="s">
        <v>40</v>
      </c>
      <c r="P204">
        <v>46215</v>
      </c>
      <c r="Q204">
        <v>24590.16</v>
      </c>
      <c r="S204" t="s">
        <v>19815</v>
      </c>
    </row>
    <row r="205" spans="1:19" x14ac:dyDescent="0.25">
      <c r="B205" s="15" t="s">
        <v>19814</v>
      </c>
      <c r="C205" t="s">
        <v>19816</v>
      </c>
      <c r="D205" t="s">
        <v>36</v>
      </c>
      <c r="H205">
        <v>1</v>
      </c>
      <c r="K205">
        <v>46215</v>
      </c>
      <c r="L205" t="s">
        <v>32</v>
      </c>
      <c r="M205" t="s">
        <v>40</v>
      </c>
      <c r="P205">
        <v>46215</v>
      </c>
      <c r="S205" t="s">
        <v>19815</v>
      </c>
    </row>
    <row r="206" spans="1:19" x14ac:dyDescent="0.25">
      <c r="A206" s="15" t="s">
        <v>19814</v>
      </c>
      <c r="C206" t="s">
        <v>19817</v>
      </c>
      <c r="D206" t="s">
        <v>36</v>
      </c>
      <c r="E206">
        <v>1</v>
      </c>
      <c r="F206">
        <v>2280000</v>
      </c>
      <c r="G206">
        <v>45600</v>
      </c>
      <c r="K206">
        <v>46215</v>
      </c>
      <c r="L206" t="s">
        <v>32</v>
      </c>
      <c r="M206" t="s">
        <v>40</v>
      </c>
      <c r="P206">
        <v>46215</v>
      </c>
      <c r="Q206">
        <v>37377.050000000003</v>
      </c>
      <c r="S206" t="s">
        <v>19815</v>
      </c>
    </row>
    <row r="207" spans="1:19" x14ac:dyDescent="0.25">
      <c r="B207" s="15" t="s">
        <v>19814</v>
      </c>
      <c r="C207" t="s">
        <v>19816</v>
      </c>
      <c r="D207" t="s">
        <v>36</v>
      </c>
      <c r="H207">
        <v>1</v>
      </c>
      <c r="K207">
        <v>46215</v>
      </c>
      <c r="L207" t="s">
        <v>32</v>
      </c>
      <c r="M207" t="s">
        <v>40</v>
      </c>
      <c r="P207">
        <v>46215</v>
      </c>
      <c r="S207" t="s">
        <v>19815</v>
      </c>
    </row>
    <row r="208" spans="1:19" x14ac:dyDescent="0.25">
      <c r="A208" s="15" t="s">
        <v>19814</v>
      </c>
      <c r="C208" t="s">
        <v>19817</v>
      </c>
      <c r="D208" t="s">
        <v>36</v>
      </c>
      <c r="E208">
        <v>1</v>
      </c>
      <c r="F208">
        <v>2270000</v>
      </c>
      <c r="G208">
        <v>45400</v>
      </c>
      <c r="K208">
        <v>46218</v>
      </c>
      <c r="L208" t="s">
        <v>32</v>
      </c>
      <c r="M208" t="s">
        <v>40</v>
      </c>
      <c r="P208">
        <v>46215</v>
      </c>
      <c r="Q208">
        <v>37213.11</v>
      </c>
      <c r="S208" t="s">
        <v>19815</v>
      </c>
    </row>
    <row r="209" spans="1:19" x14ac:dyDescent="0.25">
      <c r="B209" s="15" t="s">
        <v>19814</v>
      </c>
      <c r="C209" t="s">
        <v>19816</v>
      </c>
      <c r="D209" t="s">
        <v>36</v>
      </c>
      <c r="H209">
        <v>1</v>
      </c>
      <c r="K209">
        <v>46218</v>
      </c>
      <c r="L209" t="s">
        <v>32</v>
      </c>
      <c r="M209" t="s">
        <v>40</v>
      </c>
      <c r="P209">
        <v>46215</v>
      </c>
      <c r="S209" t="s">
        <v>19815</v>
      </c>
    </row>
    <row r="210" spans="1:19" x14ac:dyDescent="0.25">
      <c r="A210" s="15" t="s">
        <v>19814</v>
      </c>
      <c r="C210" t="s">
        <v>19817</v>
      </c>
      <c r="D210" t="s">
        <v>36</v>
      </c>
      <c r="E210">
        <v>1</v>
      </c>
      <c r="F210">
        <v>3950000</v>
      </c>
      <c r="G210">
        <v>30000</v>
      </c>
      <c r="K210">
        <v>46219</v>
      </c>
      <c r="L210" t="s">
        <v>32</v>
      </c>
      <c r="M210" t="s">
        <v>40</v>
      </c>
      <c r="P210">
        <v>46215</v>
      </c>
      <c r="Q210">
        <v>24590.16</v>
      </c>
      <c r="S210" t="s">
        <v>19815</v>
      </c>
    </row>
    <row r="211" spans="1:19" x14ac:dyDescent="0.25">
      <c r="B211" s="15" t="s">
        <v>19814</v>
      </c>
      <c r="C211" t="s">
        <v>19816</v>
      </c>
      <c r="D211" t="s">
        <v>36</v>
      </c>
      <c r="H211">
        <v>1</v>
      </c>
      <c r="K211">
        <v>46219</v>
      </c>
      <c r="L211" t="s">
        <v>32</v>
      </c>
      <c r="M211" t="s">
        <v>40</v>
      </c>
      <c r="P211">
        <v>46215</v>
      </c>
      <c r="S211" t="s">
        <v>19815</v>
      </c>
    </row>
    <row r="212" spans="1:19" x14ac:dyDescent="0.25">
      <c r="A212" s="15" t="s">
        <v>19814</v>
      </c>
      <c r="C212" t="s">
        <v>19813</v>
      </c>
      <c r="D212" t="s">
        <v>36</v>
      </c>
      <c r="E212">
        <v>1</v>
      </c>
      <c r="F212">
        <v>1773000</v>
      </c>
      <c r="G212">
        <v>10000</v>
      </c>
      <c r="K212">
        <v>46215</v>
      </c>
      <c r="L212" t="s">
        <v>32</v>
      </c>
      <c r="M212" t="s">
        <v>40</v>
      </c>
      <c r="P212">
        <v>46215</v>
      </c>
      <c r="Q212">
        <v>8196.7199999999993</v>
      </c>
      <c r="S212" t="s">
        <v>19815</v>
      </c>
    </row>
    <row r="213" spans="1:19" x14ac:dyDescent="0.25">
      <c r="B213" s="15" t="s">
        <v>19814</v>
      </c>
      <c r="C213" t="s">
        <v>19816</v>
      </c>
      <c r="D213" t="s">
        <v>36</v>
      </c>
      <c r="H213">
        <v>1</v>
      </c>
      <c r="K213">
        <v>46215</v>
      </c>
      <c r="L213" t="s">
        <v>32</v>
      </c>
      <c r="M213" t="s">
        <v>40</v>
      </c>
      <c r="P213">
        <v>46215</v>
      </c>
      <c r="S213" t="s">
        <v>19815</v>
      </c>
    </row>
    <row r="214" spans="1:19" x14ac:dyDescent="0.25">
      <c r="B214" s="15" t="s">
        <v>19814</v>
      </c>
      <c r="C214" t="s">
        <v>19816</v>
      </c>
      <c r="D214" t="s">
        <v>36</v>
      </c>
      <c r="H214">
        <v>1</v>
      </c>
      <c r="K214">
        <v>46222</v>
      </c>
      <c r="L214" t="s">
        <v>32</v>
      </c>
      <c r="M214" t="s">
        <v>40</v>
      </c>
      <c r="P214">
        <v>46215</v>
      </c>
      <c r="S214" t="s">
        <v>19815</v>
      </c>
    </row>
    <row r="215" spans="1:19" x14ac:dyDescent="0.25">
      <c r="C215" t="s">
        <v>19813</v>
      </c>
      <c r="D215" t="s">
        <v>36</v>
      </c>
      <c r="I215">
        <v>1</v>
      </c>
      <c r="J215" s="15" t="s">
        <v>19814</v>
      </c>
      <c r="K215">
        <v>46222</v>
      </c>
      <c r="L215" t="s">
        <v>32</v>
      </c>
      <c r="M215" t="s">
        <v>40</v>
      </c>
      <c r="P215">
        <v>46215</v>
      </c>
      <c r="S215" t="s">
        <v>19815</v>
      </c>
    </row>
    <row r="216" spans="1:19" x14ac:dyDescent="0.25">
      <c r="A216" s="15" t="s">
        <v>19814</v>
      </c>
      <c r="C216" t="s">
        <v>19822</v>
      </c>
      <c r="D216" t="s">
        <v>36</v>
      </c>
      <c r="E216">
        <v>1</v>
      </c>
      <c r="F216">
        <v>3059900</v>
      </c>
      <c r="G216">
        <v>30000</v>
      </c>
      <c r="K216">
        <v>46215</v>
      </c>
      <c r="L216" t="s">
        <v>32</v>
      </c>
      <c r="M216" t="s">
        <v>40</v>
      </c>
      <c r="P216">
        <v>46215</v>
      </c>
      <c r="Q216">
        <v>24590.16</v>
      </c>
      <c r="S216" t="s">
        <v>19815</v>
      </c>
    </row>
    <row r="217" spans="1:19" x14ac:dyDescent="0.25">
      <c r="B217" s="15" t="s">
        <v>19814</v>
      </c>
      <c r="C217" t="s">
        <v>19816</v>
      </c>
      <c r="D217" t="s">
        <v>36</v>
      </c>
      <c r="H217">
        <v>1</v>
      </c>
      <c r="K217">
        <v>46215</v>
      </c>
      <c r="L217" t="s">
        <v>32</v>
      </c>
      <c r="M217" t="s">
        <v>40</v>
      </c>
      <c r="P217">
        <v>46215</v>
      </c>
      <c r="S217" t="s">
        <v>19815</v>
      </c>
    </row>
    <row r="218" spans="1:19" x14ac:dyDescent="0.25">
      <c r="C218" t="s">
        <v>19821</v>
      </c>
      <c r="D218" t="s">
        <v>36</v>
      </c>
      <c r="I218">
        <v>1</v>
      </c>
      <c r="J218" s="15" t="s">
        <v>19814</v>
      </c>
      <c r="K218">
        <v>46222</v>
      </c>
      <c r="L218" t="s">
        <v>32</v>
      </c>
      <c r="M218" t="s">
        <v>40</v>
      </c>
      <c r="P218">
        <v>46215</v>
      </c>
      <c r="S218" t="s">
        <v>19815</v>
      </c>
    </row>
    <row r="219" spans="1:19" x14ac:dyDescent="0.25">
      <c r="B219" s="15" t="s">
        <v>19814</v>
      </c>
      <c r="C219" t="s">
        <v>19816</v>
      </c>
      <c r="D219" t="s">
        <v>36</v>
      </c>
      <c r="H219">
        <v>1</v>
      </c>
      <c r="K219">
        <v>46222</v>
      </c>
      <c r="L219" t="s">
        <v>32</v>
      </c>
      <c r="M219" t="s">
        <v>40</v>
      </c>
      <c r="P219">
        <v>46215</v>
      </c>
      <c r="S219" t="s">
        <v>19815</v>
      </c>
    </row>
    <row r="220" spans="1:19" x14ac:dyDescent="0.25">
      <c r="A220" s="15" t="s">
        <v>19814</v>
      </c>
      <c r="C220" t="s">
        <v>19817</v>
      </c>
      <c r="D220" t="s">
        <v>36</v>
      </c>
      <c r="E220">
        <v>1</v>
      </c>
      <c r="F220">
        <v>1970000</v>
      </c>
      <c r="G220">
        <v>39400</v>
      </c>
      <c r="K220">
        <v>46217</v>
      </c>
      <c r="L220" t="s">
        <v>32</v>
      </c>
      <c r="M220" t="s">
        <v>40</v>
      </c>
      <c r="P220">
        <v>46215</v>
      </c>
      <c r="Q220">
        <v>32295.08</v>
      </c>
      <c r="S220" t="s">
        <v>19815</v>
      </c>
    </row>
    <row r="221" spans="1:19" x14ac:dyDescent="0.25">
      <c r="B221" s="15" t="s">
        <v>19814</v>
      </c>
      <c r="C221" t="s">
        <v>19816</v>
      </c>
      <c r="D221" t="s">
        <v>36</v>
      </c>
      <c r="H221">
        <v>1</v>
      </c>
      <c r="K221">
        <v>46217</v>
      </c>
      <c r="L221" t="s">
        <v>32</v>
      </c>
      <c r="M221" t="s">
        <v>40</v>
      </c>
      <c r="P221">
        <v>46215</v>
      </c>
      <c r="S221" t="s">
        <v>19815</v>
      </c>
    </row>
    <row r="222" spans="1:19" x14ac:dyDescent="0.25">
      <c r="A222" s="15" t="s">
        <v>19814</v>
      </c>
      <c r="C222" t="s">
        <v>19819</v>
      </c>
      <c r="D222" t="s">
        <v>36</v>
      </c>
      <c r="E222">
        <v>1</v>
      </c>
      <c r="F222">
        <v>3774000</v>
      </c>
      <c r="G222">
        <v>20000</v>
      </c>
      <c r="K222">
        <v>46215</v>
      </c>
      <c r="L222" t="s">
        <v>32</v>
      </c>
      <c r="M222" t="s">
        <v>40</v>
      </c>
      <c r="P222">
        <v>46215</v>
      </c>
      <c r="Q222">
        <v>16393.439999999999</v>
      </c>
      <c r="S222" t="s">
        <v>19815</v>
      </c>
    </row>
    <row r="223" spans="1:19" x14ac:dyDescent="0.25">
      <c r="B223" s="15" t="s">
        <v>19814</v>
      </c>
      <c r="C223" t="s">
        <v>19816</v>
      </c>
      <c r="D223" t="s">
        <v>36</v>
      </c>
      <c r="H223">
        <v>1</v>
      </c>
      <c r="K223">
        <v>46215</v>
      </c>
      <c r="L223" t="s">
        <v>32</v>
      </c>
      <c r="M223" t="s">
        <v>40</v>
      </c>
      <c r="P223">
        <v>46215</v>
      </c>
      <c r="S223" t="s">
        <v>19815</v>
      </c>
    </row>
    <row r="224" spans="1:19" x14ac:dyDescent="0.25">
      <c r="A224" s="15" t="s">
        <v>19814</v>
      </c>
      <c r="C224" t="s">
        <v>19817</v>
      </c>
      <c r="D224" t="s">
        <v>36</v>
      </c>
      <c r="E224">
        <v>1</v>
      </c>
      <c r="F224">
        <v>1950000</v>
      </c>
      <c r="G224">
        <v>39000</v>
      </c>
      <c r="K224">
        <v>46215</v>
      </c>
      <c r="L224" t="s">
        <v>32</v>
      </c>
      <c r="M224" t="s">
        <v>40</v>
      </c>
      <c r="P224">
        <v>46215</v>
      </c>
      <c r="Q224">
        <v>31967.21</v>
      </c>
      <c r="S224" t="s">
        <v>19815</v>
      </c>
    </row>
    <row r="225" spans="1:19" x14ac:dyDescent="0.25">
      <c r="B225" s="15" t="s">
        <v>19814</v>
      </c>
      <c r="C225" t="s">
        <v>19816</v>
      </c>
      <c r="D225" t="s">
        <v>36</v>
      </c>
      <c r="H225">
        <v>1</v>
      </c>
      <c r="K225">
        <v>46215</v>
      </c>
      <c r="L225" t="s">
        <v>32</v>
      </c>
      <c r="M225" t="s">
        <v>40</v>
      </c>
      <c r="P225">
        <v>46215</v>
      </c>
      <c r="S225" t="s">
        <v>19815</v>
      </c>
    </row>
    <row r="226" spans="1:19" x14ac:dyDescent="0.25">
      <c r="C226" t="s">
        <v>19817</v>
      </c>
      <c r="D226" t="s">
        <v>36</v>
      </c>
      <c r="I226">
        <v>1</v>
      </c>
      <c r="J226" s="15" t="s">
        <v>19814</v>
      </c>
      <c r="K226">
        <v>46222</v>
      </c>
      <c r="L226" t="s">
        <v>32</v>
      </c>
      <c r="M226" t="s">
        <v>40</v>
      </c>
      <c r="P226">
        <v>46215</v>
      </c>
      <c r="S226" t="s">
        <v>19815</v>
      </c>
    </row>
    <row r="227" spans="1:19" x14ac:dyDescent="0.25">
      <c r="B227" s="15" t="s">
        <v>19814</v>
      </c>
      <c r="C227" t="s">
        <v>19816</v>
      </c>
      <c r="D227" t="s">
        <v>36</v>
      </c>
      <c r="H227">
        <v>1</v>
      </c>
      <c r="K227">
        <v>46222</v>
      </c>
      <c r="L227" t="s">
        <v>32</v>
      </c>
      <c r="M227" t="s">
        <v>40</v>
      </c>
      <c r="P227">
        <v>46215</v>
      </c>
      <c r="S227" t="s">
        <v>19815</v>
      </c>
    </row>
    <row r="228" spans="1:19" x14ac:dyDescent="0.25">
      <c r="A228" s="15" t="s">
        <v>19814</v>
      </c>
      <c r="C228" t="s">
        <v>19817</v>
      </c>
      <c r="D228" t="s">
        <v>181</v>
      </c>
      <c r="E228">
        <v>1</v>
      </c>
      <c r="F228">
        <v>2342000</v>
      </c>
      <c r="G228">
        <v>46840</v>
      </c>
      <c r="K228">
        <v>46215</v>
      </c>
      <c r="L228" t="s">
        <v>732</v>
      </c>
      <c r="M228" t="s">
        <v>55</v>
      </c>
      <c r="P228">
        <v>46215</v>
      </c>
      <c r="Q228">
        <v>38393.440000000002</v>
      </c>
      <c r="S228" t="s">
        <v>19818</v>
      </c>
    </row>
    <row r="229" spans="1:19" x14ac:dyDescent="0.25">
      <c r="B229" s="15" t="s">
        <v>19814</v>
      </c>
      <c r="C229" t="s">
        <v>19816</v>
      </c>
      <c r="D229" t="s">
        <v>181</v>
      </c>
      <c r="H229">
        <v>1</v>
      </c>
      <c r="K229">
        <v>46215</v>
      </c>
      <c r="L229" t="s">
        <v>732</v>
      </c>
      <c r="M229" t="s">
        <v>55</v>
      </c>
      <c r="P229">
        <v>46215</v>
      </c>
      <c r="S229" t="s">
        <v>19818</v>
      </c>
    </row>
    <row r="230" spans="1:19" x14ac:dyDescent="0.25">
      <c r="A230" s="15" t="s">
        <v>19814</v>
      </c>
      <c r="C230" t="s">
        <v>19817</v>
      </c>
      <c r="D230" t="s">
        <v>181</v>
      </c>
      <c r="E230">
        <v>1</v>
      </c>
      <c r="F230">
        <v>2220000</v>
      </c>
      <c r="G230">
        <v>44400</v>
      </c>
      <c r="K230">
        <v>46215</v>
      </c>
      <c r="L230" t="s">
        <v>737</v>
      </c>
      <c r="M230" t="s">
        <v>55</v>
      </c>
      <c r="P230">
        <v>46211</v>
      </c>
      <c r="Q230">
        <v>36393.440000000002</v>
      </c>
      <c r="S230" t="s">
        <v>19818</v>
      </c>
    </row>
    <row r="231" spans="1:19" x14ac:dyDescent="0.25">
      <c r="B231" s="15" t="s">
        <v>19814</v>
      </c>
      <c r="C231" t="s">
        <v>19816</v>
      </c>
      <c r="D231" t="s">
        <v>181</v>
      </c>
      <c r="H231">
        <v>1</v>
      </c>
      <c r="K231">
        <v>46215</v>
      </c>
      <c r="L231" t="s">
        <v>737</v>
      </c>
      <c r="M231" t="s">
        <v>55</v>
      </c>
      <c r="P231">
        <v>46211</v>
      </c>
      <c r="S231" t="s">
        <v>19818</v>
      </c>
    </row>
    <row r="232" spans="1:19" x14ac:dyDescent="0.25">
      <c r="A232" s="15" t="s">
        <v>19814</v>
      </c>
      <c r="C232" t="s">
        <v>19817</v>
      </c>
      <c r="D232" t="s">
        <v>36</v>
      </c>
      <c r="E232">
        <v>1</v>
      </c>
      <c r="F232">
        <v>3800000</v>
      </c>
      <c r="G232">
        <v>30000</v>
      </c>
      <c r="K232">
        <v>46217</v>
      </c>
      <c r="L232" t="s">
        <v>32</v>
      </c>
      <c r="M232" t="s">
        <v>40</v>
      </c>
      <c r="P232">
        <v>46215</v>
      </c>
      <c r="Q232">
        <v>24590.16</v>
      </c>
      <c r="S232" t="s">
        <v>19815</v>
      </c>
    </row>
    <row r="233" spans="1:19" x14ac:dyDescent="0.25">
      <c r="B233" s="15" t="s">
        <v>19814</v>
      </c>
      <c r="C233" t="s">
        <v>19816</v>
      </c>
      <c r="D233" t="s">
        <v>36</v>
      </c>
      <c r="H233">
        <v>1</v>
      </c>
      <c r="K233">
        <v>46217</v>
      </c>
      <c r="L233" t="s">
        <v>32</v>
      </c>
      <c r="M233" t="s">
        <v>40</v>
      </c>
      <c r="P233">
        <v>46215</v>
      </c>
      <c r="S233" t="s">
        <v>19815</v>
      </c>
    </row>
    <row r="234" spans="1:19" x14ac:dyDescent="0.25">
      <c r="A234" s="15" t="s">
        <v>19814</v>
      </c>
      <c r="C234" t="s">
        <v>19821</v>
      </c>
      <c r="D234" t="s">
        <v>36</v>
      </c>
      <c r="E234">
        <v>1</v>
      </c>
      <c r="F234">
        <v>2880000</v>
      </c>
      <c r="G234">
        <v>57600</v>
      </c>
      <c r="K234">
        <v>46218</v>
      </c>
      <c r="L234" t="s">
        <v>32</v>
      </c>
      <c r="M234" t="s">
        <v>40</v>
      </c>
      <c r="P234">
        <v>46215</v>
      </c>
      <c r="Q234">
        <v>47213.11</v>
      </c>
      <c r="S234" t="s">
        <v>19815</v>
      </c>
    </row>
    <row r="235" spans="1:19" x14ac:dyDescent="0.25">
      <c r="B235" s="15" t="s">
        <v>19814</v>
      </c>
      <c r="C235" t="s">
        <v>19816</v>
      </c>
      <c r="D235" t="s">
        <v>36</v>
      </c>
      <c r="H235">
        <v>1</v>
      </c>
      <c r="K235">
        <v>46218</v>
      </c>
      <c r="L235" t="s">
        <v>32</v>
      </c>
      <c r="M235" t="s">
        <v>40</v>
      </c>
      <c r="P235">
        <v>46215</v>
      </c>
      <c r="S235" t="s">
        <v>19815</v>
      </c>
    </row>
    <row r="236" spans="1:19" x14ac:dyDescent="0.25">
      <c r="A236" s="15" t="s">
        <v>19814</v>
      </c>
      <c r="C236" t="s">
        <v>19817</v>
      </c>
      <c r="D236" t="s">
        <v>36</v>
      </c>
      <c r="E236">
        <v>1</v>
      </c>
      <c r="F236">
        <v>2080000</v>
      </c>
      <c r="G236">
        <v>41600</v>
      </c>
      <c r="K236">
        <v>46215</v>
      </c>
      <c r="L236" t="s">
        <v>32</v>
      </c>
      <c r="M236" t="s">
        <v>40</v>
      </c>
      <c r="P236">
        <v>46215</v>
      </c>
      <c r="Q236">
        <v>34098.36</v>
      </c>
      <c r="S236" t="s">
        <v>19815</v>
      </c>
    </row>
    <row r="237" spans="1:19" x14ac:dyDescent="0.25">
      <c r="B237" s="15" t="s">
        <v>19814</v>
      </c>
      <c r="C237" t="s">
        <v>19816</v>
      </c>
      <c r="D237" t="s">
        <v>36</v>
      </c>
      <c r="H237">
        <v>1</v>
      </c>
      <c r="K237">
        <v>46215</v>
      </c>
      <c r="L237" t="s">
        <v>32</v>
      </c>
      <c r="M237" t="s">
        <v>40</v>
      </c>
      <c r="P237">
        <v>46215</v>
      </c>
      <c r="S237" t="s">
        <v>19815</v>
      </c>
    </row>
    <row r="238" spans="1:19" x14ac:dyDescent="0.25">
      <c r="A238" s="15" t="s">
        <v>19814</v>
      </c>
      <c r="C238" t="s">
        <v>19817</v>
      </c>
      <c r="D238" t="s">
        <v>36</v>
      </c>
      <c r="E238">
        <v>1</v>
      </c>
      <c r="F238">
        <v>2000000</v>
      </c>
      <c r="G238">
        <v>40000</v>
      </c>
      <c r="K238">
        <v>46215</v>
      </c>
      <c r="L238" t="s">
        <v>32</v>
      </c>
      <c r="M238" t="s">
        <v>40</v>
      </c>
      <c r="P238">
        <v>46215</v>
      </c>
      <c r="Q238">
        <v>32786.89</v>
      </c>
      <c r="S238" t="s">
        <v>19815</v>
      </c>
    </row>
    <row r="239" spans="1:19" x14ac:dyDescent="0.25">
      <c r="B239" s="15" t="s">
        <v>19814</v>
      </c>
      <c r="C239" t="s">
        <v>19816</v>
      </c>
      <c r="D239" t="s">
        <v>36</v>
      </c>
      <c r="H239">
        <v>1</v>
      </c>
      <c r="K239">
        <v>46215</v>
      </c>
      <c r="L239" t="s">
        <v>32</v>
      </c>
      <c r="M239" t="s">
        <v>40</v>
      </c>
      <c r="P239">
        <v>46215</v>
      </c>
      <c r="S239" t="s">
        <v>19815</v>
      </c>
    </row>
    <row r="240" spans="1:19" x14ac:dyDescent="0.25">
      <c r="A240" s="15" t="s">
        <v>19814</v>
      </c>
      <c r="C240" t="s">
        <v>19817</v>
      </c>
      <c r="D240" t="s">
        <v>36</v>
      </c>
      <c r="E240">
        <v>1</v>
      </c>
      <c r="F240">
        <v>1950000</v>
      </c>
      <c r="G240">
        <v>30000</v>
      </c>
      <c r="K240">
        <v>46215</v>
      </c>
      <c r="L240" t="s">
        <v>32</v>
      </c>
      <c r="M240" t="s">
        <v>40</v>
      </c>
      <c r="P240">
        <v>46215</v>
      </c>
      <c r="Q240">
        <v>24590.16</v>
      </c>
      <c r="S240" t="s">
        <v>19815</v>
      </c>
    </row>
    <row r="241" spans="1:19" x14ac:dyDescent="0.25">
      <c r="B241" s="15" t="s">
        <v>19814</v>
      </c>
      <c r="C241" t="s">
        <v>19816</v>
      </c>
      <c r="D241" t="s">
        <v>36</v>
      </c>
      <c r="H241">
        <v>1</v>
      </c>
      <c r="K241">
        <v>46215</v>
      </c>
      <c r="L241" t="s">
        <v>32</v>
      </c>
      <c r="M241" t="s">
        <v>40</v>
      </c>
      <c r="P241">
        <v>46215</v>
      </c>
      <c r="S241" t="s">
        <v>19815</v>
      </c>
    </row>
    <row r="242" spans="1:19" x14ac:dyDescent="0.25">
      <c r="A242" s="15" t="s">
        <v>19814</v>
      </c>
      <c r="C242" t="s">
        <v>19817</v>
      </c>
      <c r="D242" t="s">
        <v>36</v>
      </c>
      <c r="E242">
        <v>1</v>
      </c>
      <c r="F242">
        <v>2835000</v>
      </c>
      <c r="G242">
        <v>56700</v>
      </c>
      <c r="K242">
        <v>46217</v>
      </c>
      <c r="L242" t="s">
        <v>32</v>
      </c>
      <c r="M242" t="s">
        <v>40</v>
      </c>
      <c r="P242">
        <v>46215</v>
      </c>
      <c r="Q242">
        <v>46475.41</v>
      </c>
      <c r="S242" t="s">
        <v>19815</v>
      </c>
    </row>
    <row r="243" spans="1:19" x14ac:dyDescent="0.25">
      <c r="B243" s="15" t="s">
        <v>19814</v>
      </c>
      <c r="C243" t="s">
        <v>19816</v>
      </c>
      <c r="D243" t="s">
        <v>36</v>
      </c>
      <c r="H243">
        <v>1</v>
      </c>
      <c r="K243">
        <v>46217</v>
      </c>
      <c r="L243" t="s">
        <v>32</v>
      </c>
      <c r="M243" t="s">
        <v>40</v>
      </c>
      <c r="P243">
        <v>46215</v>
      </c>
      <c r="S243" t="s">
        <v>19815</v>
      </c>
    </row>
    <row r="244" spans="1:19" x14ac:dyDescent="0.25">
      <c r="A244" s="15" t="s">
        <v>19814</v>
      </c>
      <c r="C244" t="s">
        <v>19817</v>
      </c>
      <c r="D244" t="s">
        <v>36</v>
      </c>
      <c r="E244">
        <v>1</v>
      </c>
      <c r="F244">
        <v>1970000</v>
      </c>
      <c r="G244">
        <v>39400</v>
      </c>
      <c r="K244">
        <v>46217</v>
      </c>
      <c r="L244" t="s">
        <v>32</v>
      </c>
      <c r="M244" t="s">
        <v>40</v>
      </c>
      <c r="P244">
        <v>46215</v>
      </c>
      <c r="Q244">
        <v>32295.08</v>
      </c>
      <c r="S244" t="s">
        <v>19815</v>
      </c>
    </row>
    <row r="245" spans="1:19" x14ac:dyDescent="0.25">
      <c r="B245" s="15" t="s">
        <v>19814</v>
      </c>
      <c r="C245" t="s">
        <v>19816</v>
      </c>
      <c r="D245" t="s">
        <v>36</v>
      </c>
      <c r="H245">
        <v>1</v>
      </c>
      <c r="K245">
        <v>46217</v>
      </c>
      <c r="L245" t="s">
        <v>32</v>
      </c>
      <c r="M245" t="s">
        <v>40</v>
      </c>
      <c r="P245">
        <v>46215</v>
      </c>
      <c r="S245" t="s">
        <v>19815</v>
      </c>
    </row>
    <row r="246" spans="1:19" x14ac:dyDescent="0.25">
      <c r="A246" s="15" t="s">
        <v>19814</v>
      </c>
      <c r="C246" t="s">
        <v>19821</v>
      </c>
      <c r="D246" t="s">
        <v>36</v>
      </c>
      <c r="E246">
        <v>1</v>
      </c>
      <c r="F246">
        <v>3085000</v>
      </c>
      <c r="G246">
        <v>20000</v>
      </c>
      <c r="K246">
        <v>46215</v>
      </c>
      <c r="L246" t="s">
        <v>32</v>
      </c>
      <c r="M246" t="s">
        <v>40</v>
      </c>
      <c r="P246">
        <v>46215</v>
      </c>
      <c r="Q246">
        <v>16393.439999999999</v>
      </c>
      <c r="S246" t="s">
        <v>19815</v>
      </c>
    </row>
    <row r="247" spans="1:19" x14ac:dyDescent="0.25">
      <c r="B247" s="15" t="s">
        <v>19814</v>
      </c>
      <c r="C247" t="s">
        <v>19816</v>
      </c>
      <c r="D247" t="s">
        <v>36</v>
      </c>
      <c r="H247">
        <v>1</v>
      </c>
      <c r="K247">
        <v>46215</v>
      </c>
      <c r="L247" t="s">
        <v>32</v>
      </c>
      <c r="M247" t="s">
        <v>40</v>
      </c>
      <c r="P247">
        <v>46215</v>
      </c>
      <c r="S247" t="s">
        <v>19815</v>
      </c>
    </row>
    <row r="248" spans="1:19" x14ac:dyDescent="0.25">
      <c r="A248" s="15" t="s">
        <v>19814</v>
      </c>
      <c r="C248" t="s">
        <v>19813</v>
      </c>
      <c r="D248" t="s">
        <v>49</v>
      </c>
      <c r="E248">
        <v>1</v>
      </c>
      <c r="F248">
        <v>1582000</v>
      </c>
      <c r="G248">
        <v>23730</v>
      </c>
      <c r="K248">
        <v>46215</v>
      </c>
      <c r="L248" t="s">
        <v>67</v>
      </c>
      <c r="M248" t="s">
        <v>65</v>
      </c>
      <c r="P248">
        <v>46215</v>
      </c>
      <c r="Q248">
        <v>19450.82</v>
      </c>
      <c r="S248" t="s">
        <v>19818</v>
      </c>
    </row>
    <row r="249" spans="1:19" x14ac:dyDescent="0.25">
      <c r="A249" s="15" t="s">
        <v>19814</v>
      </c>
      <c r="C249" t="s">
        <v>19821</v>
      </c>
      <c r="D249" t="s">
        <v>189</v>
      </c>
      <c r="E249">
        <v>1</v>
      </c>
      <c r="F249">
        <v>2406400</v>
      </c>
      <c r="G249">
        <v>48128</v>
      </c>
      <c r="K249">
        <v>46219</v>
      </c>
      <c r="L249" t="s">
        <v>67</v>
      </c>
      <c r="M249" t="s">
        <v>65</v>
      </c>
      <c r="P249">
        <v>46214</v>
      </c>
      <c r="Q249">
        <v>39449.18</v>
      </c>
      <c r="S249" t="s">
        <v>19815</v>
      </c>
    </row>
    <row r="250" spans="1:19" x14ac:dyDescent="0.25">
      <c r="B250" s="15" t="s">
        <v>19814</v>
      </c>
      <c r="C250" t="s">
        <v>19816</v>
      </c>
      <c r="D250" t="s">
        <v>189</v>
      </c>
      <c r="H250">
        <v>1</v>
      </c>
      <c r="K250">
        <v>46219</v>
      </c>
      <c r="L250" t="s">
        <v>67</v>
      </c>
      <c r="M250" t="s">
        <v>65</v>
      </c>
      <c r="P250">
        <v>46214</v>
      </c>
      <c r="S250" t="s">
        <v>19815</v>
      </c>
    </row>
    <row r="251" spans="1:19" x14ac:dyDescent="0.25">
      <c r="A251" s="15" t="s">
        <v>19814</v>
      </c>
      <c r="C251" t="s">
        <v>19817</v>
      </c>
      <c r="D251" t="s">
        <v>36</v>
      </c>
      <c r="E251">
        <v>1</v>
      </c>
      <c r="F251">
        <v>1970000</v>
      </c>
      <c r="G251">
        <v>39400</v>
      </c>
      <c r="K251">
        <v>46215</v>
      </c>
      <c r="L251" t="s">
        <v>32</v>
      </c>
      <c r="M251" t="s">
        <v>40</v>
      </c>
      <c r="P251">
        <v>46214</v>
      </c>
      <c r="Q251">
        <v>32295.08</v>
      </c>
      <c r="S251" t="s">
        <v>19815</v>
      </c>
    </row>
    <row r="252" spans="1:19" x14ac:dyDescent="0.25">
      <c r="B252" s="15" t="s">
        <v>19814</v>
      </c>
      <c r="C252" t="s">
        <v>19816</v>
      </c>
      <c r="D252" t="s">
        <v>36</v>
      </c>
      <c r="H252">
        <v>1</v>
      </c>
      <c r="K252">
        <v>46215</v>
      </c>
      <c r="L252" t="s">
        <v>32</v>
      </c>
      <c r="M252" t="s">
        <v>40</v>
      </c>
      <c r="P252">
        <v>46214</v>
      </c>
      <c r="S252" t="s">
        <v>19815</v>
      </c>
    </row>
    <row r="253" spans="1:19" x14ac:dyDescent="0.25">
      <c r="A253" s="15" t="s">
        <v>19814</v>
      </c>
      <c r="C253" t="s">
        <v>19819</v>
      </c>
      <c r="D253" t="s">
        <v>36</v>
      </c>
      <c r="E253">
        <v>1</v>
      </c>
      <c r="F253">
        <v>3722000</v>
      </c>
      <c r="G253">
        <v>30000</v>
      </c>
      <c r="K253">
        <v>46217</v>
      </c>
      <c r="L253" t="s">
        <v>32</v>
      </c>
      <c r="M253" t="s">
        <v>40</v>
      </c>
      <c r="P253">
        <v>46214</v>
      </c>
      <c r="Q253">
        <v>24590.16</v>
      </c>
      <c r="S253" t="s">
        <v>19815</v>
      </c>
    </row>
    <row r="254" spans="1:19" x14ac:dyDescent="0.25">
      <c r="B254" s="15" t="s">
        <v>19814</v>
      </c>
      <c r="C254" t="s">
        <v>19816</v>
      </c>
      <c r="D254" t="s">
        <v>36</v>
      </c>
      <c r="H254">
        <v>1</v>
      </c>
      <c r="K254">
        <v>46217</v>
      </c>
      <c r="L254" t="s">
        <v>32</v>
      </c>
      <c r="M254" t="s">
        <v>40</v>
      </c>
      <c r="P254">
        <v>46214</v>
      </c>
      <c r="S254" t="s">
        <v>19815</v>
      </c>
    </row>
    <row r="255" spans="1:19" x14ac:dyDescent="0.25">
      <c r="C255" t="s">
        <v>19821</v>
      </c>
      <c r="D255" t="s">
        <v>36</v>
      </c>
      <c r="I255">
        <v>1</v>
      </c>
      <c r="J255" s="15" t="s">
        <v>19814</v>
      </c>
      <c r="K255">
        <v>46221</v>
      </c>
      <c r="L255" t="s">
        <v>32</v>
      </c>
      <c r="M255" t="s">
        <v>40</v>
      </c>
      <c r="P255">
        <v>46214</v>
      </c>
      <c r="S255" t="s">
        <v>19815</v>
      </c>
    </row>
    <row r="256" spans="1:19" x14ac:dyDescent="0.25">
      <c r="B256" s="15" t="s">
        <v>19814</v>
      </c>
      <c r="C256" t="s">
        <v>19816</v>
      </c>
      <c r="D256" t="s">
        <v>36</v>
      </c>
      <c r="H256">
        <v>1</v>
      </c>
      <c r="K256">
        <v>46221</v>
      </c>
      <c r="L256" t="s">
        <v>32</v>
      </c>
      <c r="M256" t="s">
        <v>40</v>
      </c>
      <c r="P256">
        <v>46214</v>
      </c>
      <c r="S256" t="s">
        <v>19815</v>
      </c>
    </row>
    <row r="257" spans="1:19" x14ac:dyDescent="0.25">
      <c r="A257" s="15" t="s">
        <v>19814</v>
      </c>
      <c r="C257" t="s">
        <v>19813</v>
      </c>
      <c r="D257" t="s">
        <v>370</v>
      </c>
      <c r="E257">
        <v>1</v>
      </c>
      <c r="F257">
        <v>1737000</v>
      </c>
      <c r="G257">
        <v>26055</v>
      </c>
      <c r="K257">
        <v>46214</v>
      </c>
      <c r="L257" t="s">
        <v>44</v>
      </c>
      <c r="M257" t="s">
        <v>55</v>
      </c>
      <c r="P257">
        <v>46214</v>
      </c>
      <c r="Q257">
        <v>21356.560000000001</v>
      </c>
      <c r="S257" t="s">
        <v>19818</v>
      </c>
    </row>
    <row r="258" spans="1:19" x14ac:dyDescent="0.25">
      <c r="B258" s="15" t="s">
        <v>19814</v>
      </c>
      <c r="C258" t="s">
        <v>19816</v>
      </c>
      <c r="D258" t="s">
        <v>181</v>
      </c>
      <c r="H258">
        <v>1</v>
      </c>
      <c r="K258">
        <v>46214</v>
      </c>
      <c r="L258" t="s">
        <v>44</v>
      </c>
      <c r="M258" t="s">
        <v>55</v>
      </c>
      <c r="P258">
        <v>46211</v>
      </c>
      <c r="S258" t="s">
        <v>19818</v>
      </c>
    </row>
    <row r="259" spans="1:19" x14ac:dyDescent="0.25">
      <c r="A259" s="15" t="s">
        <v>19814</v>
      </c>
      <c r="C259" t="s">
        <v>19817</v>
      </c>
      <c r="D259" t="s">
        <v>181</v>
      </c>
      <c r="E259">
        <v>1</v>
      </c>
      <c r="F259">
        <v>2020000</v>
      </c>
      <c r="G259">
        <v>40400</v>
      </c>
      <c r="K259">
        <v>46214</v>
      </c>
      <c r="L259" t="s">
        <v>44</v>
      </c>
      <c r="M259" t="s">
        <v>55</v>
      </c>
      <c r="P259">
        <v>46211</v>
      </c>
      <c r="Q259">
        <v>33114.75</v>
      </c>
      <c r="S259" t="s">
        <v>19818</v>
      </c>
    </row>
    <row r="260" spans="1:19" x14ac:dyDescent="0.25">
      <c r="C260" t="s">
        <v>19813</v>
      </c>
      <c r="D260" t="s">
        <v>181</v>
      </c>
      <c r="I260">
        <v>1</v>
      </c>
      <c r="J260" s="15" t="s">
        <v>19814</v>
      </c>
      <c r="K260">
        <v>46221</v>
      </c>
      <c r="L260" t="s">
        <v>67</v>
      </c>
      <c r="M260" t="s">
        <v>65</v>
      </c>
      <c r="P260">
        <v>46214</v>
      </c>
      <c r="S260" t="s">
        <v>19818</v>
      </c>
    </row>
    <row r="261" spans="1:19" x14ac:dyDescent="0.25">
      <c r="B261" s="15" t="s">
        <v>19814</v>
      </c>
      <c r="C261" t="s">
        <v>19816</v>
      </c>
      <c r="D261" t="s">
        <v>181</v>
      </c>
      <c r="H261">
        <v>1</v>
      </c>
      <c r="K261">
        <v>46221</v>
      </c>
      <c r="L261" t="s">
        <v>67</v>
      </c>
      <c r="M261" t="s">
        <v>65</v>
      </c>
      <c r="P261">
        <v>46214</v>
      </c>
      <c r="S261" t="s">
        <v>19818</v>
      </c>
    </row>
    <row r="262" spans="1:19" x14ac:dyDescent="0.25">
      <c r="A262" s="15" t="s">
        <v>19814</v>
      </c>
      <c r="C262" t="s">
        <v>19817</v>
      </c>
      <c r="D262" t="s">
        <v>36</v>
      </c>
      <c r="E262">
        <v>1</v>
      </c>
      <c r="F262">
        <v>2270000</v>
      </c>
      <c r="G262">
        <v>45400</v>
      </c>
      <c r="K262">
        <v>46218</v>
      </c>
      <c r="L262" t="s">
        <v>32</v>
      </c>
      <c r="M262" t="s">
        <v>40</v>
      </c>
      <c r="P262">
        <v>46214</v>
      </c>
      <c r="Q262">
        <v>37213.11</v>
      </c>
      <c r="S262" t="s">
        <v>19815</v>
      </c>
    </row>
    <row r="263" spans="1:19" x14ac:dyDescent="0.25">
      <c r="B263" s="15" t="s">
        <v>19814</v>
      </c>
      <c r="C263" t="s">
        <v>19816</v>
      </c>
      <c r="D263" t="s">
        <v>36</v>
      </c>
      <c r="H263">
        <v>1</v>
      </c>
      <c r="K263">
        <v>46218</v>
      </c>
      <c r="L263" t="s">
        <v>32</v>
      </c>
      <c r="M263" t="s">
        <v>40</v>
      </c>
      <c r="P263">
        <v>46214</v>
      </c>
      <c r="S263" t="s">
        <v>19815</v>
      </c>
    </row>
    <row r="264" spans="1:19" x14ac:dyDescent="0.25">
      <c r="C264" t="s">
        <v>19819</v>
      </c>
      <c r="D264" t="s">
        <v>36</v>
      </c>
      <c r="I264">
        <v>1</v>
      </c>
      <c r="J264" s="15" t="s">
        <v>19814</v>
      </c>
      <c r="K264">
        <v>46221</v>
      </c>
      <c r="L264" t="s">
        <v>32</v>
      </c>
      <c r="M264" t="s">
        <v>40</v>
      </c>
      <c r="P264">
        <v>46214</v>
      </c>
      <c r="S264" t="s">
        <v>19815</v>
      </c>
    </row>
    <row r="265" spans="1:19" x14ac:dyDescent="0.25">
      <c r="B265" s="15" t="s">
        <v>19814</v>
      </c>
      <c r="C265" t="s">
        <v>19816</v>
      </c>
      <c r="D265" t="s">
        <v>36</v>
      </c>
      <c r="H265">
        <v>1</v>
      </c>
      <c r="K265">
        <v>46221</v>
      </c>
      <c r="L265" t="s">
        <v>32</v>
      </c>
      <c r="M265" t="s">
        <v>40</v>
      </c>
      <c r="P265">
        <v>46214</v>
      </c>
      <c r="S265" t="s">
        <v>19815</v>
      </c>
    </row>
    <row r="266" spans="1:19" x14ac:dyDescent="0.25">
      <c r="A266" s="15" t="s">
        <v>19814</v>
      </c>
      <c r="C266" t="s">
        <v>19817</v>
      </c>
      <c r="D266" t="s">
        <v>36</v>
      </c>
      <c r="E266">
        <v>1</v>
      </c>
      <c r="F266">
        <v>1970000</v>
      </c>
      <c r="G266">
        <v>39400</v>
      </c>
      <c r="K266">
        <v>46217</v>
      </c>
      <c r="L266" t="s">
        <v>32</v>
      </c>
      <c r="M266" t="s">
        <v>40</v>
      </c>
      <c r="P266">
        <v>46214</v>
      </c>
      <c r="Q266">
        <v>32295.08</v>
      </c>
      <c r="S266" t="s">
        <v>19815</v>
      </c>
    </row>
    <row r="267" spans="1:19" x14ac:dyDescent="0.25">
      <c r="B267" s="15" t="s">
        <v>19814</v>
      </c>
      <c r="C267" t="s">
        <v>19816</v>
      </c>
      <c r="D267" t="s">
        <v>36</v>
      </c>
      <c r="H267">
        <v>1</v>
      </c>
      <c r="K267">
        <v>46217</v>
      </c>
      <c r="L267" t="s">
        <v>32</v>
      </c>
      <c r="M267" t="s">
        <v>40</v>
      </c>
      <c r="P267">
        <v>46214</v>
      </c>
      <c r="S267" t="s">
        <v>19815</v>
      </c>
    </row>
    <row r="268" spans="1:19" x14ac:dyDescent="0.25">
      <c r="A268" s="15" t="s">
        <v>19814</v>
      </c>
      <c r="C268" t="s">
        <v>19819</v>
      </c>
      <c r="D268" t="s">
        <v>36</v>
      </c>
      <c r="E268">
        <v>1</v>
      </c>
      <c r="F268">
        <v>2553000</v>
      </c>
      <c r="G268">
        <v>30000</v>
      </c>
      <c r="K268">
        <v>46214</v>
      </c>
      <c r="L268" t="s">
        <v>32</v>
      </c>
      <c r="M268" t="s">
        <v>40</v>
      </c>
      <c r="P268">
        <v>46214</v>
      </c>
      <c r="Q268">
        <v>24590.16</v>
      </c>
      <c r="S268" t="s">
        <v>19815</v>
      </c>
    </row>
    <row r="269" spans="1:19" x14ac:dyDescent="0.25">
      <c r="B269" s="15" t="s">
        <v>19814</v>
      </c>
      <c r="C269" t="s">
        <v>19816</v>
      </c>
      <c r="D269" t="s">
        <v>36</v>
      </c>
      <c r="H269">
        <v>1</v>
      </c>
      <c r="K269">
        <v>46214</v>
      </c>
      <c r="L269" t="s">
        <v>32</v>
      </c>
      <c r="M269" t="s">
        <v>40</v>
      </c>
      <c r="P269">
        <v>46214</v>
      </c>
      <c r="S269" t="s">
        <v>19815</v>
      </c>
    </row>
    <row r="270" spans="1:19" x14ac:dyDescent="0.25">
      <c r="C270" t="s">
        <v>19821</v>
      </c>
      <c r="D270" t="s">
        <v>36</v>
      </c>
      <c r="I270">
        <v>1</v>
      </c>
      <c r="J270" s="15" t="s">
        <v>19814</v>
      </c>
      <c r="K270">
        <v>46221</v>
      </c>
      <c r="L270" t="s">
        <v>32</v>
      </c>
      <c r="M270" t="s">
        <v>40</v>
      </c>
      <c r="P270">
        <v>46214</v>
      </c>
      <c r="S270" t="s">
        <v>19815</v>
      </c>
    </row>
    <row r="271" spans="1:19" x14ac:dyDescent="0.25">
      <c r="B271" s="15" t="s">
        <v>19814</v>
      </c>
      <c r="C271" t="s">
        <v>19816</v>
      </c>
      <c r="D271" t="s">
        <v>36</v>
      </c>
      <c r="H271">
        <v>1</v>
      </c>
      <c r="K271">
        <v>46221</v>
      </c>
      <c r="L271" t="s">
        <v>32</v>
      </c>
      <c r="M271" t="s">
        <v>40</v>
      </c>
      <c r="P271">
        <v>46214</v>
      </c>
      <c r="S271" t="s">
        <v>19815</v>
      </c>
    </row>
    <row r="272" spans="1:19" x14ac:dyDescent="0.25">
      <c r="A272" s="15" t="s">
        <v>19814</v>
      </c>
      <c r="C272" t="s">
        <v>19817</v>
      </c>
      <c r="D272" t="s">
        <v>36</v>
      </c>
      <c r="E272">
        <v>1</v>
      </c>
      <c r="F272">
        <v>2280000</v>
      </c>
      <c r="G272">
        <v>45600</v>
      </c>
      <c r="K272">
        <v>46214</v>
      </c>
      <c r="L272" t="s">
        <v>32</v>
      </c>
      <c r="M272" t="s">
        <v>40</v>
      </c>
      <c r="P272">
        <v>46214</v>
      </c>
      <c r="Q272">
        <v>37377.050000000003</v>
      </c>
      <c r="S272" t="s">
        <v>19815</v>
      </c>
    </row>
    <row r="273" spans="1:19" x14ac:dyDescent="0.25">
      <c r="B273" s="15" t="s">
        <v>19814</v>
      </c>
      <c r="C273" t="s">
        <v>19816</v>
      </c>
      <c r="D273" t="s">
        <v>36</v>
      </c>
      <c r="H273">
        <v>1</v>
      </c>
      <c r="K273">
        <v>46214</v>
      </c>
      <c r="L273" t="s">
        <v>32</v>
      </c>
      <c r="M273" t="s">
        <v>40</v>
      </c>
      <c r="P273">
        <v>46214</v>
      </c>
      <c r="S273" t="s">
        <v>19815</v>
      </c>
    </row>
    <row r="274" spans="1:19" x14ac:dyDescent="0.25">
      <c r="A274" s="15" t="s">
        <v>19814</v>
      </c>
      <c r="C274" t="s">
        <v>19817</v>
      </c>
      <c r="D274" t="s">
        <v>36</v>
      </c>
      <c r="E274">
        <v>1</v>
      </c>
      <c r="F274">
        <v>1970000</v>
      </c>
      <c r="G274">
        <v>30000</v>
      </c>
      <c r="K274">
        <v>46214</v>
      </c>
      <c r="L274" t="s">
        <v>32</v>
      </c>
      <c r="M274" t="s">
        <v>40</v>
      </c>
      <c r="P274">
        <v>46214</v>
      </c>
      <c r="Q274">
        <v>24590.16</v>
      </c>
      <c r="S274" t="s">
        <v>19815</v>
      </c>
    </row>
    <row r="275" spans="1:19" x14ac:dyDescent="0.25">
      <c r="B275" s="15" t="s">
        <v>19814</v>
      </c>
      <c r="C275" t="s">
        <v>19816</v>
      </c>
      <c r="D275" t="s">
        <v>36</v>
      </c>
      <c r="H275">
        <v>1</v>
      </c>
      <c r="K275">
        <v>46214</v>
      </c>
      <c r="L275" t="s">
        <v>32</v>
      </c>
      <c r="M275" t="s">
        <v>40</v>
      </c>
      <c r="P275">
        <v>46214</v>
      </c>
      <c r="S275" t="s">
        <v>19815</v>
      </c>
    </row>
    <row r="276" spans="1:19" x14ac:dyDescent="0.25">
      <c r="C276" t="s">
        <v>19817</v>
      </c>
      <c r="D276" t="s">
        <v>49</v>
      </c>
      <c r="I276">
        <v>1</v>
      </c>
      <c r="J276" s="15" t="s">
        <v>19814</v>
      </c>
      <c r="K276">
        <v>46221</v>
      </c>
      <c r="L276" t="s">
        <v>219</v>
      </c>
      <c r="M276" t="s">
        <v>65</v>
      </c>
      <c r="P276">
        <v>46214</v>
      </c>
      <c r="S276" t="s">
        <v>19818</v>
      </c>
    </row>
    <row r="277" spans="1:19" x14ac:dyDescent="0.25">
      <c r="B277" s="15" t="s">
        <v>19814</v>
      </c>
      <c r="C277" t="s">
        <v>19816</v>
      </c>
      <c r="D277" t="s">
        <v>49</v>
      </c>
      <c r="H277">
        <v>1</v>
      </c>
      <c r="K277">
        <v>46221</v>
      </c>
      <c r="L277" t="s">
        <v>219</v>
      </c>
      <c r="M277" t="s">
        <v>65</v>
      </c>
      <c r="P277">
        <v>46214</v>
      </c>
      <c r="S277" t="s">
        <v>19818</v>
      </c>
    </row>
    <row r="278" spans="1:19" x14ac:dyDescent="0.25">
      <c r="A278" s="15" t="s">
        <v>19814</v>
      </c>
      <c r="C278" t="s">
        <v>19817</v>
      </c>
      <c r="D278" t="s">
        <v>36</v>
      </c>
      <c r="E278">
        <v>1</v>
      </c>
      <c r="F278">
        <v>2008000</v>
      </c>
      <c r="G278">
        <v>30000</v>
      </c>
      <c r="K278">
        <v>46214</v>
      </c>
      <c r="L278" t="s">
        <v>32</v>
      </c>
      <c r="M278" t="s">
        <v>40</v>
      </c>
      <c r="P278">
        <v>46214</v>
      </c>
      <c r="Q278">
        <v>24590.16</v>
      </c>
      <c r="S278" t="s">
        <v>19815</v>
      </c>
    </row>
    <row r="279" spans="1:19" x14ac:dyDescent="0.25">
      <c r="B279" s="15" t="s">
        <v>19814</v>
      </c>
      <c r="C279" t="s">
        <v>19816</v>
      </c>
      <c r="D279" t="s">
        <v>36</v>
      </c>
      <c r="H279">
        <v>1</v>
      </c>
      <c r="K279">
        <v>46214</v>
      </c>
      <c r="L279" t="s">
        <v>32</v>
      </c>
      <c r="M279" t="s">
        <v>40</v>
      </c>
      <c r="P279">
        <v>46214</v>
      </c>
      <c r="S279" t="s">
        <v>19815</v>
      </c>
    </row>
    <row r="280" spans="1:19" x14ac:dyDescent="0.25">
      <c r="A280" s="15" t="s">
        <v>19814</v>
      </c>
      <c r="C280" t="s">
        <v>19817</v>
      </c>
      <c r="D280" t="s">
        <v>36</v>
      </c>
      <c r="E280">
        <v>1</v>
      </c>
      <c r="F280">
        <v>2300000</v>
      </c>
      <c r="G280">
        <v>46000</v>
      </c>
      <c r="K280">
        <v>46214</v>
      </c>
      <c r="L280" t="s">
        <v>32</v>
      </c>
      <c r="M280" t="s">
        <v>40</v>
      </c>
      <c r="P280">
        <v>46214</v>
      </c>
      <c r="Q280">
        <v>37704.92</v>
      </c>
      <c r="S280" t="s">
        <v>19815</v>
      </c>
    </row>
    <row r="281" spans="1:19" x14ac:dyDescent="0.25">
      <c r="B281" s="15" t="s">
        <v>19814</v>
      </c>
      <c r="C281" t="s">
        <v>19816</v>
      </c>
      <c r="D281" t="s">
        <v>36</v>
      </c>
      <c r="H281">
        <v>1</v>
      </c>
      <c r="K281">
        <v>46214</v>
      </c>
      <c r="L281" t="s">
        <v>32</v>
      </c>
      <c r="M281" t="s">
        <v>40</v>
      </c>
      <c r="P281">
        <v>46214</v>
      </c>
      <c r="S281" t="s">
        <v>19815</v>
      </c>
    </row>
    <row r="282" spans="1:19" x14ac:dyDescent="0.25">
      <c r="C282" t="s">
        <v>19817</v>
      </c>
      <c r="D282" t="s">
        <v>181</v>
      </c>
      <c r="I282">
        <v>1</v>
      </c>
      <c r="J282" s="15" t="s">
        <v>19814</v>
      </c>
      <c r="K282">
        <v>46221</v>
      </c>
      <c r="L282" t="s">
        <v>32</v>
      </c>
      <c r="M282" t="s">
        <v>40</v>
      </c>
      <c r="P282">
        <v>46214</v>
      </c>
      <c r="S282" t="s">
        <v>19818</v>
      </c>
    </row>
    <row r="283" spans="1:19" x14ac:dyDescent="0.25">
      <c r="B283" s="15" t="s">
        <v>19814</v>
      </c>
      <c r="C283" t="s">
        <v>19816</v>
      </c>
      <c r="D283" t="s">
        <v>181</v>
      </c>
      <c r="H283">
        <v>1</v>
      </c>
      <c r="K283">
        <v>46221</v>
      </c>
      <c r="L283" t="s">
        <v>32</v>
      </c>
      <c r="M283" t="s">
        <v>40</v>
      </c>
      <c r="P283">
        <v>46214</v>
      </c>
      <c r="S283" t="s">
        <v>19818</v>
      </c>
    </row>
    <row r="284" spans="1:19" x14ac:dyDescent="0.25">
      <c r="C284" t="s">
        <v>19817</v>
      </c>
      <c r="D284" t="s">
        <v>36</v>
      </c>
      <c r="I284">
        <v>1</v>
      </c>
      <c r="J284" s="15" t="s">
        <v>19814</v>
      </c>
      <c r="K284">
        <v>46221</v>
      </c>
      <c r="L284" t="s">
        <v>32</v>
      </c>
      <c r="M284" t="s">
        <v>40</v>
      </c>
      <c r="P284">
        <v>46214</v>
      </c>
      <c r="S284" t="s">
        <v>19815</v>
      </c>
    </row>
    <row r="285" spans="1:19" x14ac:dyDescent="0.25">
      <c r="B285" s="15" t="s">
        <v>19814</v>
      </c>
      <c r="C285" t="s">
        <v>19816</v>
      </c>
      <c r="D285" t="s">
        <v>36</v>
      </c>
      <c r="H285">
        <v>1</v>
      </c>
      <c r="K285">
        <v>46221</v>
      </c>
      <c r="L285" t="s">
        <v>32</v>
      </c>
      <c r="M285" t="s">
        <v>40</v>
      </c>
      <c r="P285">
        <v>46214</v>
      </c>
      <c r="S285" t="s">
        <v>19815</v>
      </c>
    </row>
    <row r="286" spans="1:19" x14ac:dyDescent="0.25">
      <c r="A286" s="15" t="s">
        <v>19814</v>
      </c>
      <c r="C286" t="s">
        <v>19817</v>
      </c>
      <c r="D286" t="s">
        <v>36</v>
      </c>
      <c r="E286">
        <v>1</v>
      </c>
      <c r="F286">
        <v>1970000</v>
      </c>
      <c r="G286">
        <v>39400</v>
      </c>
      <c r="K286">
        <v>46215</v>
      </c>
      <c r="L286" t="s">
        <v>32</v>
      </c>
      <c r="M286" t="s">
        <v>40</v>
      </c>
      <c r="P286">
        <v>46214</v>
      </c>
      <c r="Q286">
        <v>32295.08</v>
      </c>
      <c r="S286" t="s">
        <v>19815</v>
      </c>
    </row>
    <row r="287" spans="1:19" x14ac:dyDescent="0.25">
      <c r="B287" s="15" t="s">
        <v>19814</v>
      </c>
      <c r="C287" t="s">
        <v>19816</v>
      </c>
      <c r="D287" t="s">
        <v>36</v>
      </c>
      <c r="H287">
        <v>1</v>
      </c>
      <c r="K287">
        <v>46215</v>
      </c>
      <c r="L287" t="s">
        <v>32</v>
      </c>
      <c r="M287" t="s">
        <v>40</v>
      </c>
      <c r="P287">
        <v>46214</v>
      </c>
      <c r="S287" t="s">
        <v>19815</v>
      </c>
    </row>
    <row r="288" spans="1:19" x14ac:dyDescent="0.25">
      <c r="B288" s="15" t="s">
        <v>19814</v>
      </c>
      <c r="C288" t="s">
        <v>19816</v>
      </c>
      <c r="D288" t="s">
        <v>36</v>
      </c>
      <c r="H288">
        <v>1</v>
      </c>
      <c r="K288">
        <v>46215</v>
      </c>
      <c r="L288" t="s">
        <v>32</v>
      </c>
      <c r="M288" t="s">
        <v>40</v>
      </c>
      <c r="P288">
        <v>46214</v>
      </c>
      <c r="S288" t="s">
        <v>19815</v>
      </c>
    </row>
    <row r="289" spans="1:19" x14ac:dyDescent="0.25">
      <c r="A289" s="15" t="s">
        <v>19814</v>
      </c>
      <c r="C289" t="s">
        <v>19817</v>
      </c>
      <c r="D289" t="s">
        <v>36</v>
      </c>
      <c r="E289">
        <v>1</v>
      </c>
      <c r="F289">
        <v>1970000</v>
      </c>
      <c r="G289">
        <v>39400</v>
      </c>
      <c r="K289">
        <v>46215</v>
      </c>
      <c r="L289" t="s">
        <v>32</v>
      </c>
      <c r="M289" t="s">
        <v>40</v>
      </c>
      <c r="P289">
        <v>46214</v>
      </c>
      <c r="Q289">
        <v>32295.08</v>
      </c>
      <c r="S289" t="s">
        <v>19815</v>
      </c>
    </row>
    <row r="290" spans="1:19" x14ac:dyDescent="0.25">
      <c r="A290" s="15" t="s">
        <v>19814</v>
      </c>
      <c r="C290" t="s">
        <v>19821</v>
      </c>
      <c r="D290" t="s">
        <v>36</v>
      </c>
      <c r="E290">
        <v>1</v>
      </c>
      <c r="F290">
        <v>2840000</v>
      </c>
      <c r="G290">
        <v>20000</v>
      </c>
      <c r="K290">
        <v>46215</v>
      </c>
      <c r="L290" t="s">
        <v>32</v>
      </c>
      <c r="M290" t="s">
        <v>40</v>
      </c>
      <c r="P290">
        <v>46214</v>
      </c>
      <c r="Q290">
        <v>16393.439999999999</v>
      </c>
      <c r="S290" t="s">
        <v>19815</v>
      </c>
    </row>
    <row r="291" spans="1:19" x14ac:dyDescent="0.25">
      <c r="B291" s="15" t="s">
        <v>19814</v>
      </c>
      <c r="C291" t="s">
        <v>19816</v>
      </c>
      <c r="D291" t="s">
        <v>36</v>
      </c>
      <c r="H291">
        <v>1</v>
      </c>
      <c r="K291">
        <v>46215</v>
      </c>
      <c r="L291" t="s">
        <v>32</v>
      </c>
      <c r="M291" t="s">
        <v>40</v>
      </c>
      <c r="P291">
        <v>46214</v>
      </c>
      <c r="S291" t="s">
        <v>19815</v>
      </c>
    </row>
    <row r="292" spans="1:19" x14ac:dyDescent="0.25">
      <c r="A292" s="15" t="s">
        <v>19814</v>
      </c>
      <c r="C292" t="s">
        <v>19817</v>
      </c>
      <c r="D292" t="s">
        <v>36</v>
      </c>
      <c r="E292">
        <v>1</v>
      </c>
      <c r="F292">
        <v>2270000</v>
      </c>
      <c r="G292">
        <v>45400</v>
      </c>
      <c r="K292">
        <v>46214</v>
      </c>
      <c r="L292" t="s">
        <v>32</v>
      </c>
      <c r="M292" t="s">
        <v>40</v>
      </c>
      <c r="P292">
        <v>46214</v>
      </c>
      <c r="Q292">
        <v>37213.11</v>
      </c>
      <c r="S292" t="s">
        <v>19815</v>
      </c>
    </row>
    <row r="293" spans="1:19" x14ac:dyDescent="0.25">
      <c r="B293" s="15" t="s">
        <v>19814</v>
      </c>
      <c r="C293" t="s">
        <v>19816</v>
      </c>
      <c r="D293" t="s">
        <v>36</v>
      </c>
      <c r="H293">
        <v>1</v>
      </c>
      <c r="K293">
        <v>46214</v>
      </c>
      <c r="L293" t="s">
        <v>32</v>
      </c>
      <c r="M293" t="s">
        <v>40</v>
      </c>
      <c r="P293">
        <v>46214</v>
      </c>
      <c r="S293" t="s">
        <v>19815</v>
      </c>
    </row>
    <row r="294" spans="1:19" x14ac:dyDescent="0.25">
      <c r="A294" s="15" t="s">
        <v>19814</v>
      </c>
      <c r="C294" t="s">
        <v>19817</v>
      </c>
      <c r="D294" t="s">
        <v>36</v>
      </c>
      <c r="E294">
        <v>1</v>
      </c>
      <c r="F294">
        <v>2070000</v>
      </c>
      <c r="G294">
        <v>30000</v>
      </c>
      <c r="K294">
        <v>46214</v>
      </c>
      <c r="L294" t="s">
        <v>32</v>
      </c>
      <c r="M294" t="s">
        <v>40</v>
      </c>
      <c r="P294">
        <v>46214</v>
      </c>
      <c r="Q294">
        <v>24590.16</v>
      </c>
      <c r="S294" t="s">
        <v>19815</v>
      </c>
    </row>
    <row r="295" spans="1:19" x14ac:dyDescent="0.25">
      <c r="B295" s="15" t="s">
        <v>19814</v>
      </c>
      <c r="C295" t="s">
        <v>19816</v>
      </c>
      <c r="D295" t="s">
        <v>36</v>
      </c>
      <c r="H295">
        <v>1</v>
      </c>
      <c r="K295">
        <v>46214</v>
      </c>
      <c r="L295" t="s">
        <v>32</v>
      </c>
      <c r="M295" t="s">
        <v>40</v>
      </c>
      <c r="P295">
        <v>46214</v>
      </c>
      <c r="S295" t="s">
        <v>19815</v>
      </c>
    </row>
    <row r="296" spans="1:19" x14ac:dyDescent="0.25">
      <c r="A296" s="15" t="s">
        <v>19814</v>
      </c>
      <c r="C296" t="s">
        <v>19817</v>
      </c>
      <c r="D296" t="s">
        <v>36</v>
      </c>
      <c r="E296">
        <v>1</v>
      </c>
      <c r="F296">
        <v>3670000</v>
      </c>
      <c r="G296">
        <v>73400</v>
      </c>
      <c r="K296">
        <v>46216</v>
      </c>
      <c r="L296" t="s">
        <v>32</v>
      </c>
      <c r="M296" t="s">
        <v>40</v>
      </c>
      <c r="P296">
        <v>46214</v>
      </c>
      <c r="Q296">
        <v>60163.93</v>
      </c>
      <c r="S296" t="s">
        <v>19815</v>
      </c>
    </row>
    <row r="297" spans="1:19" x14ac:dyDescent="0.25">
      <c r="B297" s="15" t="s">
        <v>19814</v>
      </c>
      <c r="C297" t="s">
        <v>19816</v>
      </c>
      <c r="D297" t="s">
        <v>36</v>
      </c>
      <c r="H297">
        <v>1</v>
      </c>
      <c r="K297">
        <v>46216</v>
      </c>
      <c r="L297" t="s">
        <v>32</v>
      </c>
      <c r="M297" t="s">
        <v>40</v>
      </c>
      <c r="P297">
        <v>46214</v>
      </c>
      <c r="S297" t="s">
        <v>19815</v>
      </c>
    </row>
    <row r="298" spans="1:19" x14ac:dyDescent="0.25">
      <c r="A298" s="15" t="s">
        <v>19814</v>
      </c>
      <c r="C298" t="s">
        <v>19821</v>
      </c>
      <c r="D298" t="s">
        <v>36</v>
      </c>
      <c r="E298">
        <v>1</v>
      </c>
      <c r="F298">
        <v>2578000</v>
      </c>
      <c r="G298">
        <v>51560</v>
      </c>
      <c r="K298">
        <v>46218</v>
      </c>
      <c r="L298" t="s">
        <v>32</v>
      </c>
      <c r="M298" t="s">
        <v>40</v>
      </c>
      <c r="P298">
        <v>46214</v>
      </c>
      <c r="Q298">
        <v>42262.3</v>
      </c>
      <c r="S298" t="s">
        <v>19815</v>
      </c>
    </row>
    <row r="299" spans="1:19" x14ac:dyDescent="0.25">
      <c r="B299" s="15" t="s">
        <v>19814</v>
      </c>
      <c r="C299" t="s">
        <v>19816</v>
      </c>
      <c r="D299" t="s">
        <v>36</v>
      </c>
      <c r="H299">
        <v>1</v>
      </c>
      <c r="K299">
        <v>46218</v>
      </c>
      <c r="L299" t="s">
        <v>32</v>
      </c>
      <c r="M299" t="s">
        <v>40</v>
      </c>
      <c r="P299">
        <v>46214</v>
      </c>
      <c r="S299" t="s">
        <v>19815</v>
      </c>
    </row>
    <row r="300" spans="1:19" x14ac:dyDescent="0.25">
      <c r="A300" s="15" t="s">
        <v>19814</v>
      </c>
      <c r="C300" t="s">
        <v>19817</v>
      </c>
      <c r="D300" t="s">
        <v>36</v>
      </c>
      <c r="E300">
        <v>1</v>
      </c>
      <c r="F300">
        <v>2590000</v>
      </c>
      <c r="G300">
        <v>51800</v>
      </c>
      <c r="K300">
        <v>46214</v>
      </c>
      <c r="L300" t="s">
        <v>32</v>
      </c>
      <c r="M300" t="s">
        <v>40</v>
      </c>
      <c r="P300">
        <v>46214</v>
      </c>
      <c r="Q300">
        <v>42459.02</v>
      </c>
      <c r="S300" t="s">
        <v>19815</v>
      </c>
    </row>
    <row r="301" spans="1:19" x14ac:dyDescent="0.25">
      <c r="B301" s="15" t="s">
        <v>19814</v>
      </c>
      <c r="C301" t="s">
        <v>19816</v>
      </c>
      <c r="D301" t="s">
        <v>36</v>
      </c>
      <c r="H301">
        <v>1</v>
      </c>
      <c r="K301">
        <v>46214</v>
      </c>
      <c r="L301" t="s">
        <v>32</v>
      </c>
      <c r="M301" t="s">
        <v>40</v>
      </c>
      <c r="P301">
        <v>46214</v>
      </c>
      <c r="S301" t="s">
        <v>19815</v>
      </c>
    </row>
    <row r="302" spans="1:19" x14ac:dyDescent="0.25">
      <c r="A302" s="15" t="s">
        <v>19814</v>
      </c>
      <c r="C302" t="s">
        <v>19817</v>
      </c>
      <c r="D302" t="s">
        <v>36</v>
      </c>
      <c r="E302">
        <v>1</v>
      </c>
      <c r="F302">
        <v>2350000</v>
      </c>
      <c r="G302">
        <v>47000</v>
      </c>
      <c r="K302">
        <v>46217</v>
      </c>
      <c r="L302" t="s">
        <v>32</v>
      </c>
      <c r="M302" t="s">
        <v>40</v>
      </c>
      <c r="P302">
        <v>46214</v>
      </c>
      <c r="Q302">
        <v>38524.589999999997</v>
      </c>
      <c r="S302" t="s">
        <v>19815</v>
      </c>
    </row>
    <row r="303" spans="1:19" x14ac:dyDescent="0.25">
      <c r="B303" s="15" t="s">
        <v>19814</v>
      </c>
      <c r="C303" t="s">
        <v>19816</v>
      </c>
      <c r="D303" t="s">
        <v>36</v>
      </c>
      <c r="H303">
        <v>1</v>
      </c>
      <c r="K303">
        <v>46217</v>
      </c>
      <c r="L303" t="s">
        <v>32</v>
      </c>
      <c r="M303" t="s">
        <v>40</v>
      </c>
      <c r="P303">
        <v>46214</v>
      </c>
      <c r="S303" t="s">
        <v>19815</v>
      </c>
    </row>
    <row r="304" spans="1:19" x14ac:dyDescent="0.25">
      <c r="A304" s="15" t="s">
        <v>19814</v>
      </c>
      <c r="C304" t="s">
        <v>19817</v>
      </c>
      <c r="D304" t="s">
        <v>36</v>
      </c>
      <c r="E304">
        <v>1</v>
      </c>
      <c r="F304">
        <v>3650000</v>
      </c>
      <c r="G304">
        <v>73000</v>
      </c>
      <c r="K304">
        <v>46214</v>
      </c>
      <c r="L304" t="s">
        <v>32</v>
      </c>
      <c r="M304" t="s">
        <v>40</v>
      </c>
      <c r="P304">
        <v>46214</v>
      </c>
      <c r="Q304">
        <v>59836.07</v>
      </c>
      <c r="S304" t="s">
        <v>19815</v>
      </c>
    </row>
    <row r="305" spans="1:19" x14ac:dyDescent="0.25">
      <c r="B305" s="15" t="s">
        <v>19814</v>
      </c>
      <c r="C305" t="s">
        <v>19816</v>
      </c>
      <c r="D305" t="s">
        <v>36</v>
      </c>
      <c r="H305">
        <v>1</v>
      </c>
      <c r="K305">
        <v>46214</v>
      </c>
      <c r="L305" t="s">
        <v>32</v>
      </c>
      <c r="M305" t="s">
        <v>40</v>
      </c>
      <c r="P305">
        <v>46214</v>
      </c>
      <c r="S305" t="s">
        <v>19815</v>
      </c>
    </row>
    <row r="306" spans="1:19" x14ac:dyDescent="0.25">
      <c r="A306" s="15" t="s">
        <v>19814</v>
      </c>
      <c r="C306" t="s">
        <v>19817</v>
      </c>
      <c r="D306" t="s">
        <v>36</v>
      </c>
      <c r="E306">
        <v>1</v>
      </c>
      <c r="F306">
        <v>3670000</v>
      </c>
      <c r="G306">
        <v>73400</v>
      </c>
      <c r="K306">
        <v>46214</v>
      </c>
      <c r="L306" t="s">
        <v>32</v>
      </c>
      <c r="M306" t="s">
        <v>40</v>
      </c>
      <c r="P306">
        <v>46214</v>
      </c>
      <c r="Q306">
        <v>60163.93</v>
      </c>
      <c r="S306" t="s">
        <v>19815</v>
      </c>
    </row>
    <row r="307" spans="1:19" x14ac:dyDescent="0.25">
      <c r="B307" s="15" t="s">
        <v>19814</v>
      </c>
      <c r="C307" t="s">
        <v>19816</v>
      </c>
      <c r="D307" t="s">
        <v>36</v>
      </c>
      <c r="H307">
        <v>1</v>
      </c>
      <c r="K307">
        <v>46214</v>
      </c>
      <c r="L307" t="s">
        <v>32</v>
      </c>
      <c r="M307" t="s">
        <v>40</v>
      </c>
      <c r="P307">
        <v>46214</v>
      </c>
      <c r="S307" t="s">
        <v>19815</v>
      </c>
    </row>
    <row r="308" spans="1:19" x14ac:dyDescent="0.25">
      <c r="C308" t="s">
        <v>19821</v>
      </c>
      <c r="D308" t="s">
        <v>36</v>
      </c>
      <c r="I308">
        <v>1</v>
      </c>
      <c r="J308" s="15" t="s">
        <v>19814</v>
      </c>
      <c r="K308">
        <v>46221</v>
      </c>
      <c r="L308" t="s">
        <v>32</v>
      </c>
      <c r="M308" t="s">
        <v>40</v>
      </c>
      <c r="P308">
        <v>46214</v>
      </c>
      <c r="S308" t="s">
        <v>19815</v>
      </c>
    </row>
    <row r="309" spans="1:19" x14ac:dyDescent="0.25">
      <c r="B309" s="15" t="s">
        <v>19814</v>
      </c>
      <c r="C309" t="s">
        <v>19816</v>
      </c>
      <c r="D309" t="s">
        <v>36</v>
      </c>
      <c r="H309">
        <v>1</v>
      </c>
      <c r="K309">
        <v>46221</v>
      </c>
      <c r="L309" t="s">
        <v>32</v>
      </c>
      <c r="M309" t="s">
        <v>40</v>
      </c>
      <c r="P309">
        <v>46214</v>
      </c>
      <c r="S309" t="s">
        <v>19815</v>
      </c>
    </row>
    <row r="310" spans="1:19" x14ac:dyDescent="0.25">
      <c r="C310" t="s">
        <v>19813</v>
      </c>
      <c r="D310" t="s">
        <v>36</v>
      </c>
      <c r="I310">
        <v>1</v>
      </c>
      <c r="J310" s="15" t="s">
        <v>19814</v>
      </c>
      <c r="K310">
        <v>46221</v>
      </c>
      <c r="L310" t="s">
        <v>32</v>
      </c>
      <c r="M310" t="s">
        <v>40</v>
      </c>
      <c r="P310">
        <v>46214</v>
      </c>
      <c r="S310" t="s">
        <v>19815</v>
      </c>
    </row>
    <row r="311" spans="1:19" x14ac:dyDescent="0.25">
      <c r="B311" s="15" t="s">
        <v>19814</v>
      </c>
      <c r="C311" t="s">
        <v>19816</v>
      </c>
      <c r="D311" t="s">
        <v>36</v>
      </c>
      <c r="H311">
        <v>1</v>
      </c>
      <c r="K311">
        <v>46221</v>
      </c>
      <c r="L311" t="s">
        <v>32</v>
      </c>
      <c r="M311" t="s">
        <v>40</v>
      </c>
      <c r="P311">
        <v>46214</v>
      </c>
      <c r="S311" t="s">
        <v>19815</v>
      </c>
    </row>
    <row r="312" spans="1:19" x14ac:dyDescent="0.25">
      <c r="A312" s="15" t="s">
        <v>19814</v>
      </c>
      <c r="C312" t="s">
        <v>19817</v>
      </c>
      <c r="D312" t="s">
        <v>181</v>
      </c>
      <c r="E312">
        <v>1</v>
      </c>
      <c r="F312">
        <v>2188000</v>
      </c>
      <c r="G312">
        <v>43760</v>
      </c>
      <c r="K312">
        <v>46214</v>
      </c>
      <c r="L312" t="s">
        <v>164</v>
      </c>
      <c r="M312" t="s">
        <v>55</v>
      </c>
      <c r="P312">
        <v>46213</v>
      </c>
      <c r="Q312">
        <v>35868.85</v>
      </c>
      <c r="S312" t="s">
        <v>19818</v>
      </c>
    </row>
    <row r="313" spans="1:19" x14ac:dyDescent="0.25">
      <c r="B313" s="15" t="s">
        <v>19814</v>
      </c>
      <c r="C313" t="s">
        <v>19816</v>
      </c>
      <c r="D313" t="s">
        <v>181</v>
      </c>
      <c r="H313">
        <v>1</v>
      </c>
      <c r="K313">
        <v>46214</v>
      </c>
      <c r="L313" t="s">
        <v>164</v>
      </c>
      <c r="M313" t="s">
        <v>55</v>
      </c>
      <c r="P313">
        <v>46213</v>
      </c>
      <c r="S313" t="s">
        <v>19818</v>
      </c>
    </row>
    <row r="314" spans="1:19" x14ac:dyDescent="0.25">
      <c r="C314" t="s">
        <v>19822</v>
      </c>
      <c r="D314" t="s">
        <v>36</v>
      </c>
      <c r="I314">
        <v>1</v>
      </c>
      <c r="J314" s="15" t="s">
        <v>19814</v>
      </c>
      <c r="K314">
        <v>46221</v>
      </c>
      <c r="L314" t="s">
        <v>32</v>
      </c>
      <c r="M314" t="s">
        <v>40</v>
      </c>
      <c r="P314">
        <v>46214</v>
      </c>
      <c r="S314" t="s">
        <v>19815</v>
      </c>
    </row>
    <row r="315" spans="1:19" x14ac:dyDescent="0.25">
      <c r="B315" s="15" t="s">
        <v>19814</v>
      </c>
      <c r="C315" t="s">
        <v>19816</v>
      </c>
      <c r="D315" t="s">
        <v>36</v>
      </c>
      <c r="H315">
        <v>1</v>
      </c>
      <c r="K315">
        <v>46221</v>
      </c>
      <c r="L315" t="s">
        <v>32</v>
      </c>
      <c r="M315" t="s">
        <v>40</v>
      </c>
      <c r="P315">
        <v>46214</v>
      </c>
      <c r="S315" t="s">
        <v>19815</v>
      </c>
    </row>
    <row r="316" spans="1:19" x14ac:dyDescent="0.25">
      <c r="C316" t="s">
        <v>19817</v>
      </c>
      <c r="D316" t="s">
        <v>36</v>
      </c>
      <c r="I316">
        <v>1</v>
      </c>
      <c r="J316" s="15" t="s">
        <v>19814</v>
      </c>
      <c r="K316">
        <v>46221</v>
      </c>
      <c r="L316" t="s">
        <v>32</v>
      </c>
      <c r="M316" t="s">
        <v>40</v>
      </c>
      <c r="P316">
        <v>46214</v>
      </c>
      <c r="S316" t="s">
        <v>19815</v>
      </c>
    </row>
    <row r="317" spans="1:19" x14ac:dyDescent="0.25">
      <c r="B317" s="15" t="s">
        <v>19814</v>
      </c>
      <c r="C317" t="s">
        <v>19816</v>
      </c>
      <c r="D317" t="s">
        <v>36</v>
      </c>
      <c r="H317">
        <v>1</v>
      </c>
      <c r="K317">
        <v>46221</v>
      </c>
      <c r="L317" t="s">
        <v>32</v>
      </c>
      <c r="M317" t="s">
        <v>40</v>
      </c>
      <c r="P317">
        <v>46214</v>
      </c>
      <c r="S317" t="s">
        <v>19815</v>
      </c>
    </row>
    <row r="318" spans="1:19" x14ac:dyDescent="0.25">
      <c r="A318" s="15" t="s">
        <v>19814</v>
      </c>
      <c r="C318" t="s">
        <v>19817</v>
      </c>
      <c r="D318" t="s">
        <v>181</v>
      </c>
      <c r="E318">
        <v>1</v>
      </c>
      <c r="F318">
        <v>2270000</v>
      </c>
      <c r="G318">
        <v>45400</v>
      </c>
      <c r="K318">
        <v>46214</v>
      </c>
      <c r="L318" t="s">
        <v>737</v>
      </c>
      <c r="M318" t="s">
        <v>55</v>
      </c>
      <c r="P318">
        <v>46211</v>
      </c>
      <c r="Q318">
        <v>37213.11</v>
      </c>
      <c r="S318" t="s">
        <v>19818</v>
      </c>
    </row>
    <row r="319" spans="1:19" x14ac:dyDescent="0.25">
      <c r="B319" s="15" t="s">
        <v>19814</v>
      </c>
      <c r="C319" t="s">
        <v>19816</v>
      </c>
      <c r="D319" t="s">
        <v>181</v>
      </c>
      <c r="H319">
        <v>1</v>
      </c>
      <c r="K319">
        <v>46214</v>
      </c>
      <c r="L319" t="s">
        <v>737</v>
      </c>
      <c r="M319" t="s">
        <v>55</v>
      </c>
      <c r="P319">
        <v>46211</v>
      </c>
      <c r="S319" t="s">
        <v>19818</v>
      </c>
    </row>
    <row r="320" spans="1:19" x14ac:dyDescent="0.25">
      <c r="A320" s="15" t="s">
        <v>19814</v>
      </c>
      <c r="C320" t="s">
        <v>19819</v>
      </c>
      <c r="D320" t="s">
        <v>36</v>
      </c>
      <c r="E320">
        <v>1</v>
      </c>
      <c r="F320">
        <v>2800000</v>
      </c>
      <c r="G320">
        <v>20000</v>
      </c>
      <c r="K320">
        <v>46214</v>
      </c>
      <c r="L320" t="s">
        <v>32</v>
      </c>
      <c r="M320" t="s">
        <v>40</v>
      </c>
      <c r="P320">
        <v>46214</v>
      </c>
      <c r="Q320">
        <v>16393.439999999999</v>
      </c>
      <c r="S320" t="s">
        <v>19815</v>
      </c>
    </row>
    <row r="321" spans="1:19" x14ac:dyDescent="0.25">
      <c r="B321" s="15" t="s">
        <v>19814</v>
      </c>
      <c r="C321" t="s">
        <v>19816</v>
      </c>
      <c r="D321" t="s">
        <v>36</v>
      </c>
      <c r="H321">
        <v>1</v>
      </c>
      <c r="K321">
        <v>46214</v>
      </c>
      <c r="L321" t="s">
        <v>32</v>
      </c>
      <c r="M321" t="s">
        <v>40</v>
      </c>
      <c r="P321">
        <v>46214</v>
      </c>
      <c r="S321" t="s">
        <v>19815</v>
      </c>
    </row>
    <row r="322" spans="1:19" x14ac:dyDescent="0.25">
      <c r="A322" s="15" t="s">
        <v>19814</v>
      </c>
      <c r="C322" t="s">
        <v>19817</v>
      </c>
      <c r="D322" t="s">
        <v>181</v>
      </c>
      <c r="E322">
        <v>1</v>
      </c>
      <c r="F322">
        <v>1970000</v>
      </c>
      <c r="G322">
        <v>39400</v>
      </c>
      <c r="K322">
        <v>46215</v>
      </c>
      <c r="L322" t="s">
        <v>67</v>
      </c>
      <c r="M322" t="s">
        <v>65</v>
      </c>
      <c r="P322">
        <v>46214</v>
      </c>
      <c r="Q322">
        <v>32295.08</v>
      </c>
      <c r="S322" t="s">
        <v>19818</v>
      </c>
    </row>
    <row r="323" spans="1:19" x14ac:dyDescent="0.25">
      <c r="B323" s="15" t="s">
        <v>19814</v>
      </c>
      <c r="C323" t="s">
        <v>19816</v>
      </c>
      <c r="D323" t="s">
        <v>181</v>
      </c>
      <c r="H323">
        <v>1</v>
      </c>
      <c r="K323">
        <v>46215</v>
      </c>
      <c r="L323" t="s">
        <v>67</v>
      </c>
      <c r="M323" t="s">
        <v>65</v>
      </c>
      <c r="P323">
        <v>46214</v>
      </c>
      <c r="S323" t="s">
        <v>19818</v>
      </c>
    </row>
    <row r="324" spans="1:19" x14ac:dyDescent="0.25">
      <c r="A324" s="15" t="s">
        <v>19814</v>
      </c>
      <c r="C324" t="s">
        <v>19817</v>
      </c>
      <c r="D324" t="s">
        <v>181</v>
      </c>
      <c r="E324">
        <v>1</v>
      </c>
      <c r="F324">
        <v>3670000</v>
      </c>
      <c r="G324">
        <v>73400</v>
      </c>
      <c r="K324">
        <v>46214</v>
      </c>
      <c r="L324" t="s">
        <v>372</v>
      </c>
      <c r="M324" t="s">
        <v>55</v>
      </c>
      <c r="P324">
        <v>46214</v>
      </c>
      <c r="Q324">
        <v>60163.93</v>
      </c>
      <c r="S324" t="s">
        <v>19818</v>
      </c>
    </row>
    <row r="325" spans="1:19" x14ac:dyDescent="0.25">
      <c r="B325" s="15" t="s">
        <v>19814</v>
      </c>
      <c r="C325" t="s">
        <v>19816</v>
      </c>
      <c r="D325" t="s">
        <v>181</v>
      </c>
      <c r="H325">
        <v>1</v>
      </c>
      <c r="K325">
        <v>46214</v>
      </c>
      <c r="L325" t="s">
        <v>372</v>
      </c>
      <c r="M325" t="s">
        <v>55</v>
      </c>
      <c r="P325">
        <v>46214</v>
      </c>
      <c r="S325" t="s">
        <v>19818</v>
      </c>
    </row>
    <row r="326" spans="1:19" x14ac:dyDescent="0.25">
      <c r="C326" t="s">
        <v>19821</v>
      </c>
      <c r="D326" t="s">
        <v>36</v>
      </c>
      <c r="I326">
        <v>1</v>
      </c>
      <c r="J326" s="15" t="s">
        <v>19814</v>
      </c>
      <c r="K326">
        <v>46221</v>
      </c>
      <c r="L326" t="s">
        <v>32</v>
      </c>
      <c r="M326" t="s">
        <v>40</v>
      </c>
      <c r="P326">
        <v>46214</v>
      </c>
      <c r="S326" t="s">
        <v>19815</v>
      </c>
    </row>
    <row r="327" spans="1:19" x14ac:dyDescent="0.25">
      <c r="B327" s="15" t="s">
        <v>19814</v>
      </c>
      <c r="C327" t="s">
        <v>19816</v>
      </c>
      <c r="D327" t="s">
        <v>36</v>
      </c>
      <c r="H327">
        <v>1</v>
      </c>
      <c r="K327">
        <v>46221</v>
      </c>
      <c r="L327" t="s">
        <v>32</v>
      </c>
      <c r="M327" t="s">
        <v>40</v>
      </c>
      <c r="P327">
        <v>46214</v>
      </c>
      <c r="S327" t="s">
        <v>19815</v>
      </c>
    </row>
    <row r="328" spans="1:19" x14ac:dyDescent="0.25">
      <c r="C328" t="s">
        <v>19817</v>
      </c>
      <c r="D328" t="s">
        <v>36</v>
      </c>
      <c r="I328">
        <v>1</v>
      </c>
      <c r="J328" s="15" t="s">
        <v>19814</v>
      </c>
      <c r="K328">
        <v>46221</v>
      </c>
      <c r="L328" t="s">
        <v>32</v>
      </c>
      <c r="M328" t="s">
        <v>40</v>
      </c>
      <c r="P328">
        <v>46214</v>
      </c>
      <c r="S328" t="s">
        <v>19815</v>
      </c>
    </row>
    <row r="329" spans="1:19" x14ac:dyDescent="0.25">
      <c r="B329" s="15" t="s">
        <v>19814</v>
      </c>
      <c r="C329" t="s">
        <v>19816</v>
      </c>
      <c r="D329" t="s">
        <v>36</v>
      </c>
      <c r="H329">
        <v>1</v>
      </c>
      <c r="K329">
        <v>46221</v>
      </c>
      <c r="L329" t="s">
        <v>32</v>
      </c>
      <c r="M329" t="s">
        <v>40</v>
      </c>
      <c r="P329">
        <v>46214</v>
      </c>
      <c r="S329" t="s">
        <v>19815</v>
      </c>
    </row>
    <row r="330" spans="1:19" x14ac:dyDescent="0.25">
      <c r="A330" s="15" t="s">
        <v>19814</v>
      </c>
      <c r="C330" t="s">
        <v>19819</v>
      </c>
      <c r="D330" t="s">
        <v>36</v>
      </c>
      <c r="E330">
        <v>1</v>
      </c>
      <c r="F330">
        <v>2798990</v>
      </c>
      <c r="G330">
        <v>20000</v>
      </c>
      <c r="K330">
        <v>46214</v>
      </c>
      <c r="L330" t="s">
        <v>32</v>
      </c>
      <c r="M330" t="s">
        <v>40</v>
      </c>
      <c r="P330">
        <v>46214</v>
      </c>
      <c r="Q330">
        <v>16393.439999999999</v>
      </c>
      <c r="S330" t="s">
        <v>19815</v>
      </c>
    </row>
    <row r="331" spans="1:19" x14ac:dyDescent="0.25">
      <c r="B331" s="15" t="s">
        <v>19814</v>
      </c>
      <c r="C331" t="s">
        <v>19816</v>
      </c>
      <c r="D331" t="s">
        <v>36</v>
      </c>
      <c r="H331">
        <v>1</v>
      </c>
      <c r="K331">
        <v>46214</v>
      </c>
      <c r="L331" t="s">
        <v>32</v>
      </c>
      <c r="M331" t="s">
        <v>40</v>
      </c>
      <c r="P331">
        <v>46214</v>
      </c>
      <c r="S331" t="s">
        <v>19815</v>
      </c>
    </row>
    <row r="332" spans="1:19" x14ac:dyDescent="0.25">
      <c r="A332" s="15" t="s">
        <v>19814</v>
      </c>
      <c r="C332" t="s">
        <v>19813</v>
      </c>
      <c r="D332" t="s">
        <v>370</v>
      </c>
      <c r="E332">
        <v>1</v>
      </c>
      <c r="F332">
        <v>1100000</v>
      </c>
      <c r="G332">
        <v>16500</v>
      </c>
      <c r="K332">
        <v>46214</v>
      </c>
      <c r="L332" t="s">
        <v>219</v>
      </c>
      <c r="M332" t="s">
        <v>65</v>
      </c>
      <c r="P332">
        <v>46207</v>
      </c>
      <c r="Q332">
        <v>13524.59</v>
      </c>
      <c r="S332" t="s">
        <v>19818</v>
      </c>
    </row>
    <row r="333" spans="1:19" x14ac:dyDescent="0.25">
      <c r="B333" s="15" t="s">
        <v>19814</v>
      </c>
      <c r="C333" t="s">
        <v>19816</v>
      </c>
      <c r="D333" t="s">
        <v>370</v>
      </c>
      <c r="H333">
        <v>1</v>
      </c>
      <c r="K333">
        <v>46214</v>
      </c>
      <c r="L333" t="s">
        <v>219</v>
      </c>
      <c r="M333" t="s">
        <v>65</v>
      </c>
      <c r="P333">
        <v>46207</v>
      </c>
      <c r="S333" t="s">
        <v>19818</v>
      </c>
    </row>
    <row r="334" spans="1:19" x14ac:dyDescent="0.25">
      <c r="A334" s="15" t="s">
        <v>19814</v>
      </c>
      <c r="C334" t="s">
        <v>19817</v>
      </c>
      <c r="D334" t="s">
        <v>189</v>
      </c>
      <c r="E334">
        <v>1</v>
      </c>
      <c r="F334">
        <v>2280000</v>
      </c>
      <c r="G334">
        <v>45600</v>
      </c>
      <c r="K334">
        <v>46218</v>
      </c>
      <c r="L334" t="s">
        <v>732</v>
      </c>
      <c r="M334" t="s">
        <v>55</v>
      </c>
      <c r="P334">
        <v>46214</v>
      </c>
      <c r="Q334">
        <v>37377.050000000003</v>
      </c>
      <c r="S334" t="s">
        <v>19815</v>
      </c>
    </row>
    <row r="335" spans="1:19" x14ac:dyDescent="0.25">
      <c r="B335" s="15" t="s">
        <v>19814</v>
      </c>
      <c r="C335" t="s">
        <v>19816</v>
      </c>
      <c r="D335" t="s">
        <v>189</v>
      </c>
      <c r="H335">
        <v>1</v>
      </c>
      <c r="K335">
        <v>46218</v>
      </c>
      <c r="L335" t="s">
        <v>732</v>
      </c>
      <c r="M335" t="s">
        <v>55</v>
      </c>
      <c r="P335">
        <v>46214</v>
      </c>
      <c r="S335" t="s">
        <v>19815</v>
      </c>
    </row>
    <row r="336" spans="1:19" x14ac:dyDescent="0.25">
      <c r="C336" t="s">
        <v>19817</v>
      </c>
      <c r="D336" t="s">
        <v>181</v>
      </c>
      <c r="I336">
        <v>1</v>
      </c>
      <c r="J336" s="15" t="s">
        <v>19814</v>
      </c>
      <c r="K336">
        <v>46221</v>
      </c>
      <c r="L336" t="s">
        <v>636</v>
      </c>
      <c r="M336" t="s">
        <v>65</v>
      </c>
      <c r="P336">
        <v>46213</v>
      </c>
      <c r="S336" t="s">
        <v>19818</v>
      </c>
    </row>
    <row r="337" spans="1:19" x14ac:dyDescent="0.25">
      <c r="B337" s="15" t="s">
        <v>19814</v>
      </c>
      <c r="C337" t="s">
        <v>19816</v>
      </c>
      <c r="D337" t="s">
        <v>181</v>
      </c>
      <c r="H337">
        <v>1</v>
      </c>
      <c r="K337">
        <v>46221</v>
      </c>
      <c r="L337" t="s">
        <v>636</v>
      </c>
      <c r="M337" t="s">
        <v>65</v>
      </c>
      <c r="P337">
        <v>46213</v>
      </c>
      <c r="S337" t="s">
        <v>19818</v>
      </c>
    </row>
    <row r="338" spans="1:19" x14ac:dyDescent="0.25">
      <c r="A338" s="15" t="s">
        <v>19814</v>
      </c>
      <c r="C338" t="s">
        <v>19817</v>
      </c>
      <c r="D338" t="s">
        <v>36</v>
      </c>
      <c r="E338">
        <v>1</v>
      </c>
      <c r="F338">
        <v>2244000</v>
      </c>
      <c r="G338">
        <v>44880</v>
      </c>
      <c r="K338">
        <v>46214</v>
      </c>
      <c r="L338" t="s">
        <v>32</v>
      </c>
      <c r="M338" t="s">
        <v>40</v>
      </c>
      <c r="P338">
        <v>46214</v>
      </c>
      <c r="Q338">
        <v>36786.89</v>
      </c>
      <c r="S338" t="s">
        <v>19815</v>
      </c>
    </row>
    <row r="339" spans="1:19" x14ac:dyDescent="0.25">
      <c r="B339" s="15" t="s">
        <v>19814</v>
      </c>
      <c r="C339" t="s">
        <v>19816</v>
      </c>
      <c r="D339" t="s">
        <v>36</v>
      </c>
      <c r="H339">
        <v>1</v>
      </c>
      <c r="K339">
        <v>46213</v>
      </c>
      <c r="L339" t="s">
        <v>978</v>
      </c>
      <c r="M339" t="s">
        <v>40</v>
      </c>
      <c r="P339">
        <v>46213</v>
      </c>
      <c r="S339" t="s">
        <v>19815</v>
      </c>
    </row>
    <row r="340" spans="1:19" x14ac:dyDescent="0.25">
      <c r="A340" s="15" t="s">
        <v>19814</v>
      </c>
      <c r="C340" t="s">
        <v>19817</v>
      </c>
      <c r="D340" t="s">
        <v>36</v>
      </c>
      <c r="E340">
        <v>1</v>
      </c>
      <c r="F340">
        <v>2650000</v>
      </c>
      <c r="G340">
        <v>26500</v>
      </c>
      <c r="K340">
        <v>46213</v>
      </c>
      <c r="L340" t="s">
        <v>978</v>
      </c>
      <c r="M340" t="s">
        <v>40</v>
      </c>
      <c r="P340">
        <v>46213</v>
      </c>
      <c r="Q340">
        <v>21721.31</v>
      </c>
      <c r="S340" t="s">
        <v>19815</v>
      </c>
    </row>
    <row r="341" spans="1:19" x14ac:dyDescent="0.25">
      <c r="A341" s="15" t="s">
        <v>19814</v>
      </c>
      <c r="C341" t="s">
        <v>19817</v>
      </c>
      <c r="D341" t="s">
        <v>36</v>
      </c>
      <c r="E341">
        <v>1</v>
      </c>
      <c r="F341">
        <v>1970000</v>
      </c>
      <c r="G341">
        <v>39400</v>
      </c>
      <c r="K341">
        <v>46214</v>
      </c>
      <c r="L341" t="s">
        <v>32</v>
      </c>
      <c r="M341" t="s">
        <v>40</v>
      </c>
      <c r="P341">
        <v>46213</v>
      </c>
      <c r="Q341">
        <v>32295.08</v>
      </c>
      <c r="S341" t="s">
        <v>19815</v>
      </c>
    </row>
    <row r="342" spans="1:19" x14ac:dyDescent="0.25">
      <c r="B342" s="15" t="s">
        <v>19814</v>
      </c>
      <c r="C342" t="s">
        <v>19816</v>
      </c>
      <c r="D342" t="s">
        <v>36</v>
      </c>
      <c r="H342">
        <v>1</v>
      </c>
      <c r="K342">
        <v>46214</v>
      </c>
      <c r="L342" t="s">
        <v>32</v>
      </c>
      <c r="M342" t="s">
        <v>40</v>
      </c>
      <c r="P342">
        <v>46213</v>
      </c>
      <c r="S342" t="s">
        <v>19815</v>
      </c>
    </row>
    <row r="343" spans="1:19" x14ac:dyDescent="0.25">
      <c r="A343" s="15" t="s">
        <v>19814</v>
      </c>
      <c r="C343" t="s">
        <v>19817</v>
      </c>
      <c r="D343" t="s">
        <v>181</v>
      </c>
      <c r="E343">
        <v>1</v>
      </c>
      <c r="F343">
        <v>2350000</v>
      </c>
      <c r="G343">
        <v>47000</v>
      </c>
      <c r="K343">
        <v>46217</v>
      </c>
      <c r="L343" t="s">
        <v>164</v>
      </c>
      <c r="M343" t="s">
        <v>55</v>
      </c>
      <c r="P343">
        <v>46213</v>
      </c>
      <c r="Q343">
        <v>38524.589999999997</v>
      </c>
      <c r="S343" t="s">
        <v>19818</v>
      </c>
    </row>
    <row r="344" spans="1:19" x14ac:dyDescent="0.25">
      <c r="B344" s="15" t="s">
        <v>19814</v>
      </c>
      <c r="C344" t="s">
        <v>19816</v>
      </c>
      <c r="D344" t="s">
        <v>181</v>
      </c>
      <c r="H344">
        <v>1</v>
      </c>
      <c r="K344">
        <v>46217</v>
      </c>
      <c r="L344" t="s">
        <v>164</v>
      </c>
      <c r="M344" t="s">
        <v>55</v>
      </c>
      <c r="P344">
        <v>46213</v>
      </c>
      <c r="S344" t="s">
        <v>19818</v>
      </c>
    </row>
    <row r="345" spans="1:19" x14ac:dyDescent="0.25">
      <c r="C345" t="s">
        <v>19817</v>
      </c>
      <c r="D345" t="s">
        <v>36</v>
      </c>
      <c r="I345">
        <v>1</v>
      </c>
      <c r="J345" s="15" t="s">
        <v>19814</v>
      </c>
      <c r="K345">
        <v>46220</v>
      </c>
      <c r="L345" t="s">
        <v>32</v>
      </c>
      <c r="M345" t="s">
        <v>40</v>
      </c>
      <c r="P345">
        <v>46213</v>
      </c>
      <c r="S345" t="s">
        <v>19815</v>
      </c>
    </row>
    <row r="346" spans="1:19" x14ac:dyDescent="0.25">
      <c r="B346" s="15" t="s">
        <v>19814</v>
      </c>
      <c r="C346" t="s">
        <v>19816</v>
      </c>
      <c r="D346" t="s">
        <v>36</v>
      </c>
      <c r="H346">
        <v>1</v>
      </c>
      <c r="K346">
        <v>46220</v>
      </c>
      <c r="L346" t="s">
        <v>32</v>
      </c>
      <c r="M346" t="s">
        <v>40</v>
      </c>
      <c r="P346">
        <v>46213</v>
      </c>
      <c r="S346" t="s">
        <v>19815</v>
      </c>
    </row>
    <row r="347" spans="1:19" x14ac:dyDescent="0.25">
      <c r="C347" t="s">
        <v>19820</v>
      </c>
      <c r="D347" t="s">
        <v>36</v>
      </c>
      <c r="I347">
        <v>1</v>
      </c>
      <c r="J347" s="15" t="s">
        <v>19814</v>
      </c>
      <c r="K347">
        <v>46220</v>
      </c>
      <c r="L347" t="s">
        <v>32</v>
      </c>
      <c r="M347" t="s">
        <v>40</v>
      </c>
      <c r="P347">
        <v>46213</v>
      </c>
      <c r="S347" t="s">
        <v>19815</v>
      </c>
    </row>
    <row r="348" spans="1:19" x14ac:dyDescent="0.25">
      <c r="B348" s="15" t="s">
        <v>19814</v>
      </c>
      <c r="C348" t="s">
        <v>19816</v>
      </c>
      <c r="D348" t="s">
        <v>36</v>
      </c>
      <c r="H348">
        <v>1</v>
      </c>
      <c r="K348">
        <v>46220</v>
      </c>
      <c r="L348" t="s">
        <v>32</v>
      </c>
      <c r="M348" t="s">
        <v>40</v>
      </c>
      <c r="P348">
        <v>46213</v>
      </c>
      <c r="S348" t="s">
        <v>19815</v>
      </c>
    </row>
    <row r="349" spans="1:19" x14ac:dyDescent="0.25">
      <c r="A349" s="15" t="s">
        <v>19814</v>
      </c>
      <c r="C349" t="s">
        <v>19817</v>
      </c>
      <c r="D349" t="s">
        <v>36</v>
      </c>
      <c r="E349">
        <v>1</v>
      </c>
      <c r="F349">
        <v>1970000</v>
      </c>
      <c r="G349">
        <v>39400</v>
      </c>
      <c r="K349">
        <v>46213</v>
      </c>
      <c r="L349" t="s">
        <v>32</v>
      </c>
      <c r="M349" t="s">
        <v>40</v>
      </c>
      <c r="P349">
        <v>46213</v>
      </c>
      <c r="Q349">
        <v>32295.08</v>
      </c>
      <c r="S349" t="s">
        <v>19815</v>
      </c>
    </row>
    <row r="350" spans="1:19" x14ac:dyDescent="0.25">
      <c r="B350" s="15" t="s">
        <v>19814</v>
      </c>
      <c r="C350" t="s">
        <v>19816</v>
      </c>
      <c r="D350" t="s">
        <v>36</v>
      </c>
      <c r="H350">
        <v>1</v>
      </c>
      <c r="K350">
        <v>46213</v>
      </c>
      <c r="L350" t="s">
        <v>32</v>
      </c>
      <c r="M350" t="s">
        <v>40</v>
      </c>
      <c r="P350">
        <v>46213</v>
      </c>
      <c r="S350" t="s">
        <v>19815</v>
      </c>
    </row>
    <row r="351" spans="1:19" x14ac:dyDescent="0.25">
      <c r="A351" s="15" t="s">
        <v>19814</v>
      </c>
      <c r="C351" t="s">
        <v>19817</v>
      </c>
      <c r="D351" t="s">
        <v>36</v>
      </c>
      <c r="E351">
        <v>1</v>
      </c>
      <c r="F351">
        <v>1970000</v>
      </c>
      <c r="G351">
        <v>39400</v>
      </c>
      <c r="K351">
        <v>46213</v>
      </c>
      <c r="L351" t="s">
        <v>32</v>
      </c>
      <c r="M351" t="s">
        <v>40</v>
      </c>
      <c r="P351">
        <v>46213</v>
      </c>
      <c r="Q351">
        <v>32295.08</v>
      </c>
      <c r="S351" t="s">
        <v>19815</v>
      </c>
    </row>
    <row r="352" spans="1:19" x14ac:dyDescent="0.25">
      <c r="B352" s="15" t="s">
        <v>19814</v>
      </c>
      <c r="C352" t="s">
        <v>19816</v>
      </c>
      <c r="D352" t="s">
        <v>36</v>
      </c>
      <c r="H352">
        <v>1</v>
      </c>
      <c r="K352">
        <v>46213</v>
      </c>
      <c r="L352" t="s">
        <v>32</v>
      </c>
      <c r="M352" t="s">
        <v>40</v>
      </c>
      <c r="P352">
        <v>46213</v>
      </c>
      <c r="S352" t="s">
        <v>19815</v>
      </c>
    </row>
    <row r="353" spans="1:19" x14ac:dyDescent="0.25">
      <c r="A353" s="15" t="s">
        <v>19814</v>
      </c>
      <c r="C353" t="s">
        <v>19821</v>
      </c>
      <c r="D353" t="s">
        <v>36</v>
      </c>
      <c r="E353">
        <v>1</v>
      </c>
      <c r="F353">
        <v>3090000</v>
      </c>
      <c r="G353">
        <v>20000</v>
      </c>
      <c r="K353">
        <v>46213</v>
      </c>
      <c r="L353" t="s">
        <v>32</v>
      </c>
      <c r="M353" t="s">
        <v>40</v>
      </c>
      <c r="P353">
        <v>46213</v>
      </c>
      <c r="Q353">
        <v>16393.439999999999</v>
      </c>
      <c r="S353" t="s">
        <v>19815</v>
      </c>
    </row>
    <row r="354" spans="1:19" x14ac:dyDescent="0.25">
      <c r="B354" s="15" t="s">
        <v>19814</v>
      </c>
      <c r="C354" t="s">
        <v>19816</v>
      </c>
      <c r="D354" t="s">
        <v>36</v>
      </c>
      <c r="H354">
        <v>1</v>
      </c>
      <c r="K354">
        <v>46213</v>
      </c>
      <c r="L354" t="s">
        <v>32</v>
      </c>
      <c r="M354" t="s">
        <v>40</v>
      </c>
      <c r="P354">
        <v>46213</v>
      </c>
      <c r="S354" t="s">
        <v>19815</v>
      </c>
    </row>
    <row r="355" spans="1:19" x14ac:dyDescent="0.25">
      <c r="A355" s="15" t="s">
        <v>19814</v>
      </c>
      <c r="C355" t="s">
        <v>19817</v>
      </c>
      <c r="D355" t="s">
        <v>49</v>
      </c>
      <c r="E355">
        <v>1</v>
      </c>
      <c r="F355">
        <v>2270000</v>
      </c>
      <c r="G355">
        <v>45400</v>
      </c>
      <c r="K355">
        <v>46213</v>
      </c>
      <c r="L355" t="s">
        <v>636</v>
      </c>
      <c r="M355" t="s">
        <v>65</v>
      </c>
      <c r="P355">
        <v>46208</v>
      </c>
      <c r="Q355">
        <v>37213.11</v>
      </c>
      <c r="S355" t="s">
        <v>19818</v>
      </c>
    </row>
    <row r="356" spans="1:19" x14ac:dyDescent="0.25">
      <c r="B356" s="15" t="s">
        <v>19814</v>
      </c>
      <c r="C356" t="s">
        <v>19816</v>
      </c>
      <c r="D356" t="s">
        <v>49</v>
      </c>
      <c r="H356">
        <v>1</v>
      </c>
      <c r="K356">
        <v>46213</v>
      </c>
      <c r="L356" t="s">
        <v>636</v>
      </c>
      <c r="M356" t="s">
        <v>65</v>
      </c>
      <c r="P356">
        <v>46208</v>
      </c>
      <c r="S356" t="s">
        <v>19818</v>
      </c>
    </row>
    <row r="357" spans="1:19" x14ac:dyDescent="0.25">
      <c r="A357" s="15" t="s">
        <v>19814</v>
      </c>
      <c r="C357" t="s">
        <v>19817</v>
      </c>
      <c r="D357" t="s">
        <v>36</v>
      </c>
      <c r="E357">
        <v>1</v>
      </c>
      <c r="F357">
        <v>2270000</v>
      </c>
      <c r="G357">
        <v>45400</v>
      </c>
      <c r="K357">
        <v>46213</v>
      </c>
      <c r="L357" t="s">
        <v>32</v>
      </c>
      <c r="M357" t="s">
        <v>40</v>
      </c>
      <c r="P357">
        <v>46213</v>
      </c>
      <c r="Q357">
        <v>37213.11</v>
      </c>
      <c r="S357" t="s">
        <v>19815</v>
      </c>
    </row>
    <row r="358" spans="1:19" x14ac:dyDescent="0.25">
      <c r="B358" s="15" t="s">
        <v>19814</v>
      </c>
      <c r="C358" t="s">
        <v>19816</v>
      </c>
      <c r="D358" t="s">
        <v>36</v>
      </c>
      <c r="H358">
        <v>1</v>
      </c>
      <c r="K358">
        <v>46213</v>
      </c>
      <c r="L358" t="s">
        <v>32</v>
      </c>
      <c r="M358" t="s">
        <v>40</v>
      </c>
      <c r="P358">
        <v>46213</v>
      </c>
      <c r="S358" t="s">
        <v>19815</v>
      </c>
    </row>
    <row r="359" spans="1:19" x14ac:dyDescent="0.25">
      <c r="A359" s="15" t="s">
        <v>19814</v>
      </c>
      <c r="C359" t="s">
        <v>19817</v>
      </c>
      <c r="D359" t="s">
        <v>136</v>
      </c>
      <c r="E359">
        <v>1</v>
      </c>
      <c r="F359">
        <v>4300000</v>
      </c>
      <c r="G359">
        <v>86000</v>
      </c>
      <c r="K359">
        <v>46213</v>
      </c>
      <c r="L359" t="s">
        <v>219</v>
      </c>
      <c r="M359" t="s">
        <v>65</v>
      </c>
      <c r="P359">
        <v>46213</v>
      </c>
      <c r="Q359">
        <v>70491.8</v>
      </c>
      <c r="S359" t="s">
        <v>19818</v>
      </c>
    </row>
    <row r="360" spans="1:19" x14ac:dyDescent="0.25">
      <c r="A360" s="15" t="s">
        <v>19814</v>
      </c>
      <c r="C360" t="s">
        <v>19819</v>
      </c>
      <c r="D360" t="s">
        <v>36</v>
      </c>
      <c r="E360">
        <v>1</v>
      </c>
      <c r="F360">
        <v>2950000</v>
      </c>
      <c r="G360">
        <v>20000</v>
      </c>
      <c r="K360">
        <v>46213</v>
      </c>
      <c r="L360" t="s">
        <v>32</v>
      </c>
      <c r="M360" t="s">
        <v>40</v>
      </c>
      <c r="P360">
        <v>46213</v>
      </c>
      <c r="Q360">
        <v>16393.439999999999</v>
      </c>
      <c r="S360" t="s">
        <v>19815</v>
      </c>
    </row>
    <row r="361" spans="1:19" x14ac:dyDescent="0.25">
      <c r="B361" s="15" t="s">
        <v>19814</v>
      </c>
      <c r="C361" t="s">
        <v>19816</v>
      </c>
      <c r="D361" t="s">
        <v>36</v>
      </c>
      <c r="H361">
        <v>1</v>
      </c>
      <c r="K361">
        <v>46213</v>
      </c>
      <c r="L361" t="s">
        <v>32</v>
      </c>
      <c r="M361" t="s">
        <v>40</v>
      </c>
      <c r="P361">
        <v>46213</v>
      </c>
      <c r="S361" t="s">
        <v>19815</v>
      </c>
    </row>
    <row r="362" spans="1:19" x14ac:dyDescent="0.25">
      <c r="A362" s="15" t="s">
        <v>19814</v>
      </c>
      <c r="C362" t="s">
        <v>19817</v>
      </c>
      <c r="D362" t="s">
        <v>36</v>
      </c>
      <c r="E362">
        <v>1</v>
      </c>
      <c r="F362">
        <v>2350000</v>
      </c>
      <c r="G362">
        <v>30000</v>
      </c>
      <c r="K362">
        <v>46213</v>
      </c>
      <c r="L362" t="s">
        <v>32</v>
      </c>
      <c r="M362" t="s">
        <v>40</v>
      </c>
      <c r="P362">
        <v>46213</v>
      </c>
      <c r="Q362">
        <v>24590.16</v>
      </c>
      <c r="S362" t="s">
        <v>19815</v>
      </c>
    </row>
    <row r="363" spans="1:19" x14ac:dyDescent="0.25">
      <c r="B363" s="15" t="s">
        <v>19814</v>
      </c>
      <c r="C363" t="s">
        <v>19816</v>
      </c>
      <c r="D363" t="s">
        <v>36</v>
      </c>
      <c r="H363">
        <v>1</v>
      </c>
      <c r="K363">
        <v>46213</v>
      </c>
      <c r="L363" t="s">
        <v>32</v>
      </c>
      <c r="M363" t="s">
        <v>40</v>
      </c>
      <c r="P363">
        <v>46213</v>
      </c>
      <c r="S363" t="s">
        <v>19815</v>
      </c>
    </row>
    <row r="364" spans="1:19" x14ac:dyDescent="0.25">
      <c r="C364" t="s">
        <v>19821</v>
      </c>
      <c r="D364" t="s">
        <v>49</v>
      </c>
      <c r="I364">
        <v>1</v>
      </c>
      <c r="J364" s="15" t="s">
        <v>19814</v>
      </c>
      <c r="K364">
        <v>46220</v>
      </c>
      <c r="L364" t="s">
        <v>132</v>
      </c>
      <c r="M364" t="s">
        <v>65</v>
      </c>
      <c r="P364">
        <v>46213</v>
      </c>
      <c r="S364" t="s">
        <v>19818</v>
      </c>
    </row>
    <row r="365" spans="1:19" x14ac:dyDescent="0.25">
      <c r="B365" s="15" t="s">
        <v>19814</v>
      </c>
      <c r="C365" t="s">
        <v>19816</v>
      </c>
      <c r="D365" t="s">
        <v>49</v>
      </c>
      <c r="H365">
        <v>1</v>
      </c>
      <c r="K365">
        <v>46220</v>
      </c>
      <c r="L365" t="s">
        <v>132</v>
      </c>
      <c r="M365" t="s">
        <v>65</v>
      </c>
      <c r="P365">
        <v>46213</v>
      </c>
      <c r="S365" t="s">
        <v>19818</v>
      </c>
    </row>
    <row r="366" spans="1:19" x14ac:dyDescent="0.25">
      <c r="A366" s="15" t="s">
        <v>19814</v>
      </c>
      <c r="C366" t="s">
        <v>19813</v>
      </c>
      <c r="D366" t="s">
        <v>36</v>
      </c>
      <c r="E366">
        <v>1</v>
      </c>
      <c r="F366">
        <v>1119000</v>
      </c>
      <c r="G366">
        <v>10000</v>
      </c>
      <c r="K366">
        <v>46213</v>
      </c>
      <c r="L366" t="s">
        <v>32</v>
      </c>
      <c r="M366" t="s">
        <v>40</v>
      </c>
      <c r="P366">
        <v>46213</v>
      </c>
      <c r="Q366">
        <v>8196.7199999999993</v>
      </c>
      <c r="S366" t="s">
        <v>19815</v>
      </c>
    </row>
    <row r="367" spans="1:19" x14ac:dyDescent="0.25">
      <c r="B367" s="15" t="s">
        <v>19814</v>
      </c>
      <c r="C367" t="s">
        <v>19816</v>
      </c>
      <c r="D367" t="s">
        <v>36</v>
      </c>
      <c r="H367">
        <v>1</v>
      </c>
      <c r="K367">
        <v>46213</v>
      </c>
      <c r="L367" t="s">
        <v>32</v>
      </c>
      <c r="M367" t="s">
        <v>40</v>
      </c>
      <c r="P367">
        <v>46213</v>
      </c>
      <c r="S367" t="s">
        <v>19815</v>
      </c>
    </row>
    <row r="368" spans="1:19" x14ac:dyDescent="0.25">
      <c r="A368" s="15" t="s">
        <v>19814</v>
      </c>
      <c r="C368" t="s">
        <v>19817</v>
      </c>
      <c r="D368" t="s">
        <v>36</v>
      </c>
      <c r="E368">
        <v>1</v>
      </c>
      <c r="F368">
        <v>4500000</v>
      </c>
      <c r="G368">
        <v>90000</v>
      </c>
      <c r="K368">
        <v>46213</v>
      </c>
      <c r="L368" t="s">
        <v>32</v>
      </c>
      <c r="M368" t="s">
        <v>40</v>
      </c>
      <c r="P368">
        <v>46213</v>
      </c>
      <c r="Q368">
        <v>73770.490000000005</v>
      </c>
      <c r="S368" t="s">
        <v>19815</v>
      </c>
    </row>
    <row r="369" spans="1:19" x14ac:dyDescent="0.25">
      <c r="B369" s="15" t="s">
        <v>19814</v>
      </c>
      <c r="C369" t="s">
        <v>19816</v>
      </c>
      <c r="D369" t="s">
        <v>36</v>
      </c>
      <c r="H369">
        <v>1</v>
      </c>
      <c r="K369">
        <v>46213</v>
      </c>
      <c r="L369" t="s">
        <v>32</v>
      </c>
      <c r="M369" t="s">
        <v>40</v>
      </c>
      <c r="P369">
        <v>46213</v>
      </c>
      <c r="S369" t="s">
        <v>19815</v>
      </c>
    </row>
    <row r="370" spans="1:19" x14ac:dyDescent="0.25">
      <c r="A370" s="15" t="s">
        <v>19814</v>
      </c>
      <c r="C370" t="s">
        <v>19817</v>
      </c>
      <c r="D370" t="s">
        <v>36</v>
      </c>
      <c r="E370">
        <v>1</v>
      </c>
      <c r="F370">
        <v>2109900</v>
      </c>
      <c r="G370">
        <v>42198</v>
      </c>
      <c r="K370">
        <v>46214</v>
      </c>
      <c r="L370" t="s">
        <v>32</v>
      </c>
      <c r="M370" t="s">
        <v>40</v>
      </c>
      <c r="P370">
        <v>46213</v>
      </c>
      <c r="Q370">
        <v>34588.519999999997</v>
      </c>
      <c r="S370" t="s">
        <v>19815</v>
      </c>
    </row>
    <row r="371" spans="1:19" x14ac:dyDescent="0.25">
      <c r="B371" s="15" t="s">
        <v>19814</v>
      </c>
      <c r="C371" t="s">
        <v>19816</v>
      </c>
      <c r="D371" t="s">
        <v>36</v>
      </c>
      <c r="H371">
        <v>1</v>
      </c>
      <c r="K371">
        <v>46214</v>
      </c>
      <c r="L371" t="s">
        <v>32</v>
      </c>
      <c r="M371" t="s">
        <v>40</v>
      </c>
      <c r="P371">
        <v>46213</v>
      </c>
      <c r="S371" t="s">
        <v>19815</v>
      </c>
    </row>
    <row r="372" spans="1:19" x14ac:dyDescent="0.25">
      <c r="A372" s="15" t="s">
        <v>19814</v>
      </c>
      <c r="C372" t="s">
        <v>19817</v>
      </c>
      <c r="D372" t="s">
        <v>189</v>
      </c>
      <c r="E372">
        <v>1</v>
      </c>
      <c r="F372">
        <v>1970000</v>
      </c>
      <c r="G372">
        <v>39400</v>
      </c>
      <c r="K372">
        <v>46213</v>
      </c>
      <c r="L372" t="s">
        <v>636</v>
      </c>
      <c r="M372" t="s">
        <v>65</v>
      </c>
      <c r="P372">
        <v>46213</v>
      </c>
      <c r="Q372">
        <v>32295.08</v>
      </c>
      <c r="S372" t="s">
        <v>19815</v>
      </c>
    </row>
    <row r="373" spans="1:19" x14ac:dyDescent="0.25">
      <c r="B373" s="15" t="s">
        <v>19814</v>
      </c>
      <c r="C373" t="s">
        <v>19816</v>
      </c>
      <c r="D373" t="s">
        <v>189</v>
      </c>
      <c r="H373">
        <v>1</v>
      </c>
      <c r="K373">
        <v>46213</v>
      </c>
      <c r="L373" t="s">
        <v>636</v>
      </c>
      <c r="M373" t="s">
        <v>65</v>
      </c>
      <c r="P373">
        <v>46213</v>
      </c>
      <c r="S373" t="s">
        <v>19815</v>
      </c>
    </row>
    <row r="374" spans="1:19" x14ac:dyDescent="0.25">
      <c r="A374" s="15" t="s">
        <v>19814</v>
      </c>
      <c r="C374" t="s">
        <v>19817</v>
      </c>
      <c r="D374" t="s">
        <v>49</v>
      </c>
      <c r="E374">
        <v>1</v>
      </c>
      <c r="F374">
        <v>2240000</v>
      </c>
      <c r="G374">
        <v>44800</v>
      </c>
      <c r="K374">
        <v>46213</v>
      </c>
      <c r="L374" t="s">
        <v>44</v>
      </c>
      <c r="M374" t="s">
        <v>55</v>
      </c>
      <c r="P374">
        <v>46213</v>
      </c>
      <c r="Q374">
        <v>36721.31</v>
      </c>
      <c r="S374" t="s">
        <v>19818</v>
      </c>
    </row>
    <row r="375" spans="1:19" x14ac:dyDescent="0.25">
      <c r="A375" s="15" t="s">
        <v>19814</v>
      </c>
      <c r="C375" t="s">
        <v>19817</v>
      </c>
      <c r="D375" t="s">
        <v>181</v>
      </c>
      <c r="E375">
        <v>1</v>
      </c>
      <c r="F375">
        <v>1970000</v>
      </c>
      <c r="G375">
        <v>39400</v>
      </c>
      <c r="K375">
        <v>46218</v>
      </c>
      <c r="L375" t="s">
        <v>636</v>
      </c>
      <c r="M375" t="s">
        <v>65</v>
      </c>
      <c r="P375">
        <v>46213</v>
      </c>
      <c r="Q375">
        <v>32295.08</v>
      </c>
      <c r="S375" t="s">
        <v>19818</v>
      </c>
    </row>
    <row r="376" spans="1:19" x14ac:dyDescent="0.25">
      <c r="B376" s="15" t="s">
        <v>19814</v>
      </c>
      <c r="C376" t="s">
        <v>19816</v>
      </c>
      <c r="D376" t="s">
        <v>181</v>
      </c>
      <c r="H376">
        <v>1</v>
      </c>
      <c r="K376">
        <v>46218</v>
      </c>
      <c r="L376" t="s">
        <v>636</v>
      </c>
      <c r="M376" t="s">
        <v>65</v>
      </c>
      <c r="P376">
        <v>46213</v>
      </c>
      <c r="S376" t="s">
        <v>19818</v>
      </c>
    </row>
    <row r="377" spans="1:19" x14ac:dyDescent="0.25">
      <c r="A377" s="15" t="s">
        <v>19814</v>
      </c>
      <c r="C377" t="s">
        <v>19817</v>
      </c>
      <c r="D377" t="s">
        <v>36</v>
      </c>
      <c r="E377">
        <v>1</v>
      </c>
      <c r="F377">
        <v>2085000</v>
      </c>
      <c r="G377">
        <v>30000</v>
      </c>
      <c r="K377">
        <v>46214</v>
      </c>
      <c r="L377" t="s">
        <v>32</v>
      </c>
      <c r="M377" t="s">
        <v>40</v>
      </c>
      <c r="P377">
        <v>46213</v>
      </c>
      <c r="Q377">
        <v>24590.16</v>
      </c>
      <c r="S377" t="s">
        <v>19815</v>
      </c>
    </row>
    <row r="378" spans="1:19" x14ac:dyDescent="0.25">
      <c r="B378" s="15" t="s">
        <v>19814</v>
      </c>
      <c r="C378" t="s">
        <v>19816</v>
      </c>
      <c r="D378" t="s">
        <v>36</v>
      </c>
      <c r="H378">
        <v>1</v>
      </c>
      <c r="K378">
        <v>46214</v>
      </c>
      <c r="L378" t="s">
        <v>32</v>
      </c>
      <c r="M378" t="s">
        <v>40</v>
      </c>
      <c r="P378">
        <v>46213</v>
      </c>
      <c r="S378" t="s">
        <v>19815</v>
      </c>
    </row>
    <row r="379" spans="1:19" x14ac:dyDescent="0.25">
      <c r="C379" t="s">
        <v>8878</v>
      </c>
      <c r="D379" t="s">
        <v>36</v>
      </c>
      <c r="I379">
        <v>1</v>
      </c>
      <c r="J379" s="15" t="s">
        <v>19814</v>
      </c>
      <c r="K379">
        <v>46220</v>
      </c>
      <c r="L379" t="s">
        <v>32</v>
      </c>
      <c r="M379" t="s">
        <v>40</v>
      </c>
      <c r="P379">
        <v>46213</v>
      </c>
      <c r="S379" t="s">
        <v>19815</v>
      </c>
    </row>
    <row r="380" spans="1:19" x14ac:dyDescent="0.25">
      <c r="B380" s="15" t="s">
        <v>19814</v>
      </c>
      <c r="C380" t="s">
        <v>19816</v>
      </c>
      <c r="D380" t="s">
        <v>36</v>
      </c>
      <c r="H380">
        <v>1</v>
      </c>
      <c r="K380">
        <v>46220</v>
      </c>
      <c r="L380" t="s">
        <v>32</v>
      </c>
      <c r="M380" t="s">
        <v>40</v>
      </c>
      <c r="P380">
        <v>46213</v>
      </c>
      <c r="S380" t="s">
        <v>19815</v>
      </c>
    </row>
    <row r="381" spans="1:19" x14ac:dyDescent="0.25">
      <c r="A381" s="15" t="s">
        <v>19814</v>
      </c>
      <c r="C381" t="s">
        <v>19817</v>
      </c>
      <c r="D381" t="s">
        <v>36</v>
      </c>
      <c r="E381">
        <v>1</v>
      </c>
      <c r="F381">
        <v>3720000</v>
      </c>
      <c r="G381">
        <v>74400</v>
      </c>
      <c r="K381">
        <v>46213</v>
      </c>
      <c r="L381" t="s">
        <v>32</v>
      </c>
      <c r="M381" t="s">
        <v>40</v>
      </c>
      <c r="P381">
        <v>46213</v>
      </c>
      <c r="Q381">
        <v>60983.61</v>
      </c>
      <c r="S381" t="s">
        <v>19815</v>
      </c>
    </row>
    <row r="382" spans="1:19" x14ac:dyDescent="0.25">
      <c r="B382" s="15" t="s">
        <v>19814</v>
      </c>
      <c r="C382" t="s">
        <v>19816</v>
      </c>
      <c r="D382" t="s">
        <v>36</v>
      </c>
      <c r="H382">
        <v>1</v>
      </c>
      <c r="K382">
        <v>46213</v>
      </c>
      <c r="L382" t="s">
        <v>32</v>
      </c>
      <c r="M382" t="s">
        <v>40</v>
      </c>
      <c r="P382">
        <v>46213</v>
      </c>
      <c r="S382" t="s">
        <v>19815</v>
      </c>
    </row>
    <row r="383" spans="1:19" x14ac:dyDescent="0.25">
      <c r="A383" s="15" t="s">
        <v>19814</v>
      </c>
      <c r="C383" t="s">
        <v>19817</v>
      </c>
      <c r="D383" t="s">
        <v>49</v>
      </c>
      <c r="E383">
        <v>1</v>
      </c>
      <c r="F383">
        <v>2400000</v>
      </c>
      <c r="G383">
        <v>48000</v>
      </c>
      <c r="K383">
        <v>46213</v>
      </c>
      <c r="L383" t="s">
        <v>164</v>
      </c>
      <c r="M383" t="s">
        <v>55</v>
      </c>
      <c r="P383">
        <v>46212</v>
      </c>
      <c r="Q383">
        <v>39344.26</v>
      </c>
      <c r="S383" t="s">
        <v>19818</v>
      </c>
    </row>
    <row r="384" spans="1:19" x14ac:dyDescent="0.25">
      <c r="B384" s="15" t="s">
        <v>19814</v>
      </c>
      <c r="C384" t="s">
        <v>19816</v>
      </c>
      <c r="D384" t="s">
        <v>49</v>
      </c>
      <c r="H384">
        <v>1</v>
      </c>
      <c r="K384">
        <v>46213</v>
      </c>
      <c r="L384" t="s">
        <v>164</v>
      </c>
      <c r="M384" t="s">
        <v>55</v>
      </c>
      <c r="P384">
        <v>46212</v>
      </c>
      <c r="S384" t="s">
        <v>19818</v>
      </c>
    </row>
    <row r="385" spans="1:19" x14ac:dyDescent="0.25">
      <c r="A385" s="15" t="s">
        <v>19814</v>
      </c>
      <c r="C385" t="s">
        <v>19813</v>
      </c>
      <c r="D385" t="s">
        <v>36</v>
      </c>
      <c r="E385">
        <v>1</v>
      </c>
      <c r="F385">
        <v>850000</v>
      </c>
      <c r="G385">
        <v>10000</v>
      </c>
      <c r="K385">
        <v>46213</v>
      </c>
      <c r="L385" t="s">
        <v>32</v>
      </c>
      <c r="M385" t="s">
        <v>40</v>
      </c>
      <c r="P385">
        <v>46213</v>
      </c>
      <c r="Q385">
        <v>8196.7199999999993</v>
      </c>
      <c r="S385" t="s">
        <v>19815</v>
      </c>
    </row>
    <row r="386" spans="1:19" x14ac:dyDescent="0.25">
      <c r="B386" s="15" t="s">
        <v>19814</v>
      </c>
      <c r="C386" t="s">
        <v>19816</v>
      </c>
      <c r="D386" t="s">
        <v>36</v>
      </c>
      <c r="H386">
        <v>1</v>
      </c>
      <c r="K386">
        <v>46213</v>
      </c>
      <c r="L386" t="s">
        <v>32</v>
      </c>
      <c r="M386" t="s">
        <v>40</v>
      </c>
      <c r="P386">
        <v>46213</v>
      </c>
      <c r="S386" t="s">
        <v>19815</v>
      </c>
    </row>
    <row r="387" spans="1:19" x14ac:dyDescent="0.25">
      <c r="C387" t="s">
        <v>19821</v>
      </c>
      <c r="D387" t="s">
        <v>181</v>
      </c>
      <c r="I387">
        <v>1</v>
      </c>
      <c r="J387" s="15" t="s">
        <v>19814</v>
      </c>
      <c r="K387">
        <v>46220</v>
      </c>
      <c r="L387" t="s">
        <v>176</v>
      </c>
      <c r="M387" t="s">
        <v>55</v>
      </c>
      <c r="P387">
        <v>46212</v>
      </c>
      <c r="S387" t="s">
        <v>19818</v>
      </c>
    </row>
    <row r="388" spans="1:19" x14ac:dyDescent="0.25">
      <c r="B388" s="15" t="s">
        <v>19814</v>
      </c>
      <c r="C388" t="s">
        <v>19816</v>
      </c>
      <c r="D388" t="s">
        <v>181</v>
      </c>
      <c r="H388">
        <v>1</v>
      </c>
      <c r="K388">
        <v>46220</v>
      </c>
      <c r="L388" t="s">
        <v>176</v>
      </c>
      <c r="M388" t="s">
        <v>55</v>
      </c>
      <c r="P388">
        <v>46212</v>
      </c>
      <c r="S388" t="s">
        <v>19818</v>
      </c>
    </row>
    <row r="389" spans="1:19" x14ac:dyDescent="0.25">
      <c r="A389" s="15" t="s">
        <v>19814</v>
      </c>
      <c r="C389" t="s">
        <v>19817</v>
      </c>
      <c r="D389" t="s">
        <v>36</v>
      </c>
      <c r="E389">
        <v>1</v>
      </c>
      <c r="F389">
        <v>1970000</v>
      </c>
      <c r="G389">
        <v>39400</v>
      </c>
      <c r="K389">
        <v>46213</v>
      </c>
      <c r="L389" t="s">
        <v>32</v>
      </c>
      <c r="M389" t="s">
        <v>40</v>
      </c>
      <c r="P389">
        <v>46213</v>
      </c>
      <c r="Q389">
        <v>32295.08</v>
      </c>
      <c r="S389" t="s">
        <v>19815</v>
      </c>
    </row>
    <row r="390" spans="1:19" x14ac:dyDescent="0.25">
      <c r="B390" s="15" t="s">
        <v>19814</v>
      </c>
      <c r="C390" t="s">
        <v>19816</v>
      </c>
      <c r="D390" t="s">
        <v>36</v>
      </c>
      <c r="H390">
        <v>1</v>
      </c>
      <c r="K390">
        <v>46213</v>
      </c>
      <c r="L390" t="s">
        <v>32</v>
      </c>
      <c r="M390" t="s">
        <v>40</v>
      </c>
      <c r="P390">
        <v>46213</v>
      </c>
      <c r="S390" t="s">
        <v>19815</v>
      </c>
    </row>
    <row r="391" spans="1:19" x14ac:dyDescent="0.25">
      <c r="A391" s="15" t="s">
        <v>19814</v>
      </c>
      <c r="C391" t="s">
        <v>8878</v>
      </c>
      <c r="D391" t="s">
        <v>36</v>
      </c>
      <c r="E391">
        <v>1</v>
      </c>
      <c r="F391">
        <v>6119100</v>
      </c>
      <c r="G391">
        <v>122382</v>
      </c>
      <c r="K391">
        <v>46214</v>
      </c>
      <c r="L391" t="s">
        <v>32</v>
      </c>
      <c r="M391" t="s">
        <v>40</v>
      </c>
      <c r="P391">
        <v>46213</v>
      </c>
      <c r="Q391">
        <v>100313.11</v>
      </c>
      <c r="S391" t="s">
        <v>19815</v>
      </c>
    </row>
    <row r="392" spans="1:19" x14ac:dyDescent="0.25">
      <c r="B392" s="15" t="s">
        <v>19814</v>
      </c>
      <c r="C392" t="s">
        <v>19816</v>
      </c>
      <c r="D392" t="s">
        <v>36</v>
      </c>
      <c r="H392">
        <v>1</v>
      </c>
      <c r="K392">
        <v>46214</v>
      </c>
      <c r="L392" t="s">
        <v>32</v>
      </c>
      <c r="M392" t="s">
        <v>40</v>
      </c>
      <c r="P392">
        <v>46213</v>
      </c>
      <c r="S392" t="s">
        <v>19815</v>
      </c>
    </row>
    <row r="393" spans="1:19" x14ac:dyDescent="0.25">
      <c r="A393" s="15" t="s">
        <v>19814</v>
      </c>
      <c r="C393" t="s">
        <v>19819</v>
      </c>
      <c r="D393" t="s">
        <v>36</v>
      </c>
      <c r="E393">
        <v>1</v>
      </c>
      <c r="F393">
        <v>4036490</v>
      </c>
      <c r="G393">
        <v>0</v>
      </c>
      <c r="K393">
        <v>46218</v>
      </c>
      <c r="L393" t="s">
        <v>32</v>
      </c>
      <c r="M393" t="s">
        <v>40</v>
      </c>
      <c r="P393">
        <v>46213</v>
      </c>
      <c r="Q393">
        <v>0</v>
      </c>
      <c r="S393" t="s">
        <v>19815</v>
      </c>
    </row>
    <row r="394" spans="1:19" x14ac:dyDescent="0.25">
      <c r="B394" s="15" t="s">
        <v>19814</v>
      </c>
      <c r="C394" t="s">
        <v>19816</v>
      </c>
      <c r="D394" t="s">
        <v>36</v>
      </c>
      <c r="H394">
        <v>1</v>
      </c>
      <c r="K394">
        <v>46218</v>
      </c>
      <c r="L394" t="s">
        <v>32</v>
      </c>
      <c r="M394" t="s">
        <v>40</v>
      </c>
      <c r="P394">
        <v>46213</v>
      </c>
      <c r="S394" t="s">
        <v>19815</v>
      </c>
    </row>
    <row r="395" spans="1:19" x14ac:dyDescent="0.25">
      <c r="A395" s="15" t="s">
        <v>19814</v>
      </c>
      <c r="C395" t="s">
        <v>19817</v>
      </c>
      <c r="D395" t="s">
        <v>181</v>
      </c>
      <c r="E395">
        <v>1</v>
      </c>
      <c r="F395">
        <v>2220000</v>
      </c>
      <c r="G395">
        <v>44400</v>
      </c>
      <c r="K395">
        <v>46213</v>
      </c>
      <c r="L395" t="s">
        <v>57</v>
      </c>
      <c r="M395" t="s">
        <v>65</v>
      </c>
      <c r="P395">
        <v>46212</v>
      </c>
      <c r="Q395">
        <v>36393.440000000002</v>
      </c>
      <c r="S395" t="s">
        <v>19818</v>
      </c>
    </row>
    <row r="396" spans="1:19" x14ac:dyDescent="0.25">
      <c r="B396" s="15" t="s">
        <v>19814</v>
      </c>
      <c r="C396" t="s">
        <v>19816</v>
      </c>
      <c r="D396" t="s">
        <v>181</v>
      </c>
      <c r="H396">
        <v>1</v>
      </c>
      <c r="K396">
        <v>46213</v>
      </c>
      <c r="L396" t="s">
        <v>57</v>
      </c>
      <c r="M396" t="s">
        <v>65</v>
      </c>
      <c r="P396">
        <v>46212</v>
      </c>
      <c r="S396" t="s">
        <v>19818</v>
      </c>
    </row>
    <row r="397" spans="1:19" x14ac:dyDescent="0.25">
      <c r="A397" s="15" t="s">
        <v>19814</v>
      </c>
      <c r="C397" t="s">
        <v>19817</v>
      </c>
      <c r="D397" t="s">
        <v>36</v>
      </c>
      <c r="E397">
        <v>1</v>
      </c>
      <c r="F397">
        <v>2270000</v>
      </c>
      <c r="G397">
        <v>45400</v>
      </c>
      <c r="K397">
        <v>46213</v>
      </c>
      <c r="L397" t="s">
        <v>32</v>
      </c>
      <c r="M397" t="s">
        <v>40</v>
      </c>
      <c r="P397">
        <v>46213</v>
      </c>
      <c r="Q397">
        <v>37213.11</v>
      </c>
      <c r="S397" t="s">
        <v>19815</v>
      </c>
    </row>
    <row r="398" spans="1:19" x14ac:dyDescent="0.25">
      <c r="B398" s="15" t="s">
        <v>19814</v>
      </c>
      <c r="C398" t="s">
        <v>19816</v>
      </c>
      <c r="D398" t="s">
        <v>36</v>
      </c>
      <c r="H398">
        <v>1</v>
      </c>
      <c r="K398">
        <v>46213</v>
      </c>
      <c r="L398" t="s">
        <v>32</v>
      </c>
      <c r="M398" t="s">
        <v>40</v>
      </c>
      <c r="P398">
        <v>46213</v>
      </c>
      <c r="S398" t="s">
        <v>19815</v>
      </c>
    </row>
    <row r="399" spans="1:19" x14ac:dyDescent="0.25">
      <c r="A399" s="15" t="s">
        <v>19814</v>
      </c>
      <c r="C399" t="s">
        <v>19827</v>
      </c>
      <c r="D399" t="s">
        <v>136</v>
      </c>
      <c r="E399">
        <v>1</v>
      </c>
      <c r="F399">
        <v>3900000</v>
      </c>
      <c r="G399">
        <v>58500</v>
      </c>
      <c r="K399">
        <v>46213</v>
      </c>
      <c r="L399" t="s">
        <v>636</v>
      </c>
      <c r="M399" t="s">
        <v>65</v>
      </c>
      <c r="P399">
        <v>46213</v>
      </c>
      <c r="Q399">
        <v>47950.82</v>
      </c>
      <c r="S399" t="s">
        <v>19818</v>
      </c>
    </row>
    <row r="400" spans="1:19" x14ac:dyDescent="0.25">
      <c r="A400" s="15" t="s">
        <v>19814</v>
      </c>
      <c r="C400" t="s">
        <v>19813</v>
      </c>
      <c r="D400" t="s">
        <v>36</v>
      </c>
      <c r="E400">
        <v>1</v>
      </c>
      <c r="F400">
        <v>1638400</v>
      </c>
      <c r="G400">
        <v>10000</v>
      </c>
      <c r="K400">
        <v>46213</v>
      </c>
      <c r="L400" t="s">
        <v>32</v>
      </c>
      <c r="M400" t="s">
        <v>40</v>
      </c>
      <c r="P400">
        <v>46213</v>
      </c>
      <c r="Q400">
        <v>8196.7199999999993</v>
      </c>
      <c r="S400" t="s">
        <v>19815</v>
      </c>
    </row>
    <row r="401" spans="1:19" x14ac:dyDescent="0.25">
      <c r="B401" s="15" t="s">
        <v>19814</v>
      </c>
      <c r="C401" t="s">
        <v>19816</v>
      </c>
      <c r="D401" t="s">
        <v>36</v>
      </c>
      <c r="H401">
        <v>1</v>
      </c>
      <c r="K401">
        <v>46213</v>
      </c>
      <c r="L401" t="s">
        <v>32</v>
      </c>
      <c r="M401" t="s">
        <v>40</v>
      </c>
      <c r="P401">
        <v>46213</v>
      </c>
      <c r="S401" t="s">
        <v>19815</v>
      </c>
    </row>
    <row r="402" spans="1:19" x14ac:dyDescent="0.25">
      <c r="A402" s="15" t="s">
        <v>19814</v>
      </c>
      <c r="C402" t="s">
        <v>19817</v>
      </c>
      <c r="D402" t="s">
        <v>36</v>
      </c>
      <c r="E402">
        <v>1</v>
      </c>
      <c r="F402">
        <v>3550000</v>
      </c>
      <c r="G402">
        <v>71000</v>
      </c>
      <c r="K402">
        <v>46213</v>
      </c>
      <c r="L402" t="s">
        <v>32</v>
      </c>
      <c r="M402" t="s">
        <v>40</v>
      </c>
      <c r="P402">
        <v>46213</v>
      </c>
      <c r="Q402">
        <v>58196.72</v>
      </c>
      <c r="S402" t="s">
        <v>19815</v>
      </c>
    </row>
    <row r="403" spans="1:19" x14ac:dyDescent="0.25">
      <c r="B403" s="15" t="s">
        <v>19814</v>
      </c>
      <c r="C403" t="s">
        <v>19816</v>
      </c>
      <c r="D403" t="s">
        <v>36</v>
      </c>
      <c r="H403">
        <v>1</v>
      </c>
      <c r="K403">
        <v>46213</v>
      </c>
      <c r="L403" t="s">
        <v>32</v>
      </c>
      <c r="M403" t="s">
        <v>40</v>
      </c>
      <c r="P403">
        <v>46213</v>
      </c>
      <c r="S403" t="s">
        <v>19815</v>
      </c>
    </row>
    <row r="404" spans="1:19" x14ac:dyDescent="0.25">
      <c r="A404" s="15" t="s">
        <v>19814</v>
      </c>
      <c r="C404" t="s">
        <v>19813</v>
      </c>
      <c r="D404" t="s">
        <v>370</v>
      </c>
      <c r="E404">
        <v>1</v>
      </c>
      <c r="F404">
        <v>1895000</v>
      </c>
      <c r="G404">
        <v>28425</v>
      </c>
      <c r="K404">
        <v>46218</v>
      </c>
      <c r="L404" t="s">
        <v>164</v>
      </c>
      <c r="M404" t="s">
        <v>55</v>
      </c>
      <c r="P404">
        <v>46213</v>
      </c>
      <c r="Q404">
        <v>23299.18</v>
      </c>
      <c r="S404" t="s">
        <v>19818</v>
      </c>
    </row>
    <row r="405" spans="1:19" x14ac:dyDescent="0.25">
      <c r="B405" s="15" t="s">
        <v>19814</v>
      </c>
      <c r="C405" t="s">
        <v>19816</v>
      </c>
      <c r="D405" t="s">
        <v>370</v>
      </c>
      <c r="H405">
        <v>1</v>
      </c>
      <c r="K405">
        <v>46218</v>
      </c>
      <c r="L405" t="s">
        <v>164</v>
      </c>
      <c r="M405" t="s">
        <v>55</v>
      </c>
      <c r="P405">
        <v>46213</v>
      </c>
      <c r="S405" t="s">
        <v>19818</v>
      </c>
    </row>
    <row r="406" spans="1:19" x14ac:dyDescent="0.25">
      <c r="C406" t="s">
        <v>19819</v>
      </c>
      <c r="D406" t="s">
        <v>36</v>
      </c>
      <c r="I406">
        <v>1</v>
      </c>
      <c r="J406" s="15" t="s">
        <v>19814</v>
      </c>
      <c r="K406">
        <v>46220</v>
      </c>
      <c r="L406" t="s">
        <v>32</v>
      </c>
      <c r="M406" t="s">
        <v>40</v>
      </c>
      <c r="P406">
        <v>46213</v>
      </c>
      <c r="S406" t="s">
        <v>19815</v>
      </c>
    </row>
    <row r="407" spans="1:19" x14ac:dyDescent="0.25">
      <c r="B407" s="15" t="s">
        <v>19814</v>
      </c>
      <c r="C407" t="s">
        <v>19816</v>
      </c>
      <c r="D407" t="s">
        <v>36</v>
      </c>
      <c r="H407">
        <v>1</v>
      </c>
      <c r="K407">
        <v>46220</v>
      </c>
      <c r="L407" t="s">
        <v>32</v>
      </c>
      <c r="M407" t="s">
        <v>40</v>
      </c>
      <c r="P407">
        <v>46213</v>
      </c>
      <c r="S407" t="s">
        <v>19815</v>
      </c>
    </row>
    <row r="408" spans="1:19" x14ac:dyDescent="0.25">
      <c r="B408" s="15" t="s">
        <v>19814</v>
      </c>
      <c r="C408" t="s">
        <v>19816</v>
      </c>
      <c r="D408" t="s">
        <v>49</v>
      </c>
      <c r="H408">
        <v>1</v>
      </c>
      <c r="K408">
        <v>46214</v>
      </c>
      <c r="L408" t="s">
        <v>132</v>
      </c>
      <c r="M408" t="s">
        <v>65</v>
      </c>
      <c r="P408">
        <v>46213</v>
      </c>
      <c r="S408" t="s">
        <v>19818</v>
      </c>
    </row>
    <row r="409" spans="1:19" x14ac:dyDescent="0.25">
      <c r="A409" s="15" t="s">
        <v>19814</v>
      </c>
      <c r="C409" t="s">
        <v>19817</v>
      </c>
      <c r="D409" t="s">
        <v>49</v>
      </c>
      <c r="E409">
        <v>1</v>
      </c>
      <c r="F409">
        <v>2320000</v>
      </c>
      <c r="G409">
        <v>46400</v>
      </c>
      <c r="K409">
        <v>46214</v>
      </c>
      <c r="L409" t="s">
        <v>132</v>
      </c>
      <c r="M409" t="s">
        <v>65</v>
      </c>
      <c r="P409">
        <v>46213</v>
      </c>
      <c r="Q409">
        <v>38032.79</v>
      </c>
      <c r="S409" t="s">
        <v>19818</v>
      </c>
    </row>
    <row r="410" spans="1:19" x14ac:dyDescent="0.25">
      <c r="A410" s="15" t="s">
        <v>19814</v>
      </c>
      <c r="C410" t="s">
        <v>19819</v>
      </c>
      <c r="D410" t="s">
        <v>36</v>
      </c>
      <c r="E410">
        <v>1</v>
      </c>
      <c r="F410">
        <v>2737990</v>
      </c>
      <c r="G410">
        <v>20000</v>
      </c>
      <c r="K410">
        <v>46213</v>
      </c>
      <c r="L410" t="s">
        <v>32</v>
      </c>
      <c r="M410" t="s">
        <v>40</v>
      </c>
      <c r="P410">
        <v>46213</v>
      </c>
      <c r="Q410">
        <v>16393.439999999999</v>
      </c>
      <c r="S410" t="s">
        <v>19815</v>
      </c>
    </row>
    <row r="411" spans="1:19" x14ac:dyDescent="0.25">
      <c r="B411" s="15" t="s">
        <v>19814</v>
      </c>
      <c r="C411" t="s">
        <v>19816</v>
      </c>
      <c r="D411" t="s">
        <v>36</v>
      </c>
      <c r="H411">
        <v>1</v>
      </c>
      <c r="K411">
        <v>46213</v>
      </c>
      <c r="L411" t="s">
        <v>32</v>
      </c>
      <c r="M411" t="s">
        <v>40</v>
      </c>
      <c r="P411">
        <v>46213</v>
      </c>
      <c r="S411" t="s">
        <v>19815</v>
      </c>
    </row>
    <row r="412" spans="1:19" x14ac:dyDescent="0.25">
      <c r="A412" s="15" t="s">
        <v>19814</v>
      </c>
      <c r="C412" t="s">
        <v>19817</v>
      </c>
      <c r="D412" t="s">
        <v>36</v>
      </c>
      <c r="E412">
        <v>1</v>
      </c>
      <c r="F412">
        <v>3990000</v>
      </c>
      <c r="G412">
        <v>79800</v>
      </c>
      <c r="K412">
        <v>46213</v>
      </c>
      <c r="L412" t="s">
        <v>32</v>
      </c>
      <c r="M412" t="s">
        <v>40</v>
      </c>
      <c r="P412">
        <v>46213</v>
      </c>
      <c r="Q412">
        <v>65409.84</v>
      </c>
      <c r="S412" t="s">
        <v>19815</v>
      </c>
    </row>
    <row r="413" spans="1:19" x14ac:dyDescent="0.25">
      <c r="B413" s="15" t="s">
        <v>19814</v>
      </c>
      <c r="C413" t="s">
        <v>19816</v>
      </c>
      <c r="D413" t="s">
        <v>36</v>
      </c>
      <c r="H413">
        <v>1</v>
      </c>
      <c r="K413">
        <v>46213</v>
      </c>
      <c r="L413" t="s">
        <v>32</v>
      </c>
      <c r="M413" t="s">
        <v>40</v>
      </c>
      <c r="P413">
        <v>46213</v>
      </c>
      <c r="S413" t="s">
        <v>19815</v>
      </c>
    </row>
    <row r="414" spans="1:19" x14ac:dyDescent="0.25">
      <c r="A414" s="15" t="s">
        <v>19814</v>
      </c>
      <c r="C414" t="s">
        <v>19819</v>
      </c>
      <c r="D414" t="s">
        <v>36</v>
      </c>
      <c r="E414">
        <v>1</v>
      </c>
      <c r="F414">
        <v>2509990</v>
      </c>
      <c r="G414">
        <v>35250</v>
      </c>
      <c r="K414">
        <v>46213</v>
      </c>
      <c r="L414" t="s">
        <v>164</v>
      </c>
      <c r="M414" t="s">
        <v>55</v>
      </c>
      <c r="P414">
        <v>46213</v>
      </c>
      <c r="Q414">
        <v>28893.439999999999</v>
      </c>
      <c r="S414" t="s">
        <v>19815</v>
      </c>
    </row>
    <row r="415" spans="1:19" x14ac:dyDescent="0.25">
      <c r="A415" s="15" t="s">
        <v>19814</v>
      </c>
      <c r="C415" t="s">
        <v>19817</v>
      </c>
      <c r="D415" t="s">
        <v>49</v>
      </c>
      <c r="E415">
        <v>1</v>
      </c>
      <c r="F415">
        <v>2320400</v>
      </c>
      <c r="G415">
        <v>46408</v>
      </c>
      <c r="K415">
        <v>46213</v>
      </c>
      <c r="L415" t="s">
        <v>372</v>
      </c>
      <c r="M415" t="s">
        <v>55</v>
      </c>
      <c r="P415">
        <v>46207</v>
      </c>
      <c r="Q415">
        <v>38039.339999999997</v>
      </c>
      <c r="S415" t="s">
        <v>19818</v>
      </c>
    </row>
    <row r="416" spans="1:19" x14ac:dyDescent="0.25">
      <c r="B416" s="15" t="s">
        <v>19814</v>
      </c>
      <c r="C416" t="s">
        <v>19816</v>
      </c>
      <c r="D416" t="s">
        <v>49</v>
      </c>
      <c r="H416">
        <v>1</v>
      </c>
      <c r="K416">
        <v>46213</v>
      </c>
      <c r="L416" t="s">
        <v>372</v>
      </c>
      <c r="M416" t="s">
        <v>55</v>
      </c>
      <c r="P416">
        <v>46207</v>
      </c>
      <c r="S416" t="s">
        <v>19818</v>
      </c>
    </row>
    <row r="417" spans="1:19" x14ac:dyDescent="0.25">
      <c r="A417" s="15" t="s">
        <v>19814</v>
      </c>
      <c r="C417" t="s">
        <v>19813</v>
      </c>
      <c r="D417" t="s">
        <v>370</v>
      </c>
      <c r="E417">
        <v>1</v>
      </c>
      <c r="F417">
        <v>1246000</v>
      </c>
      <c r="G417">
        <v>18690</v>
      </c>
      <c r="K417">
        <v>46213</v>
      </c>
      <c r="L417" t="s">
        <v>737</v>
      </c>
      <c r="M417" t="s">
        <v>55</v>
      </c>
      <c r="P417">
        <v>46211</v>
      </c>
      <c r="Q417">
        <v>15319.67</v>
      </c>
      <c r="S417" t="s">
        <v>19818</v>
      </c>
    </row>
    <row r="418" spans="1:19" x14ac:dyDescent="0.25">
      <c r="B418" s="15" t="s">
        <v>19814</v>
      </c>
      <c r="C418" t="s">
        <v>19816</v>
      </c>
      <c r="D418" t="s">
        <v>370</v>
      </c>
      <c r="H418">
        <v>1</v>
      </c>
      <c r="K418">
        <v>46213</v>
      </c>
      <c r="L418" t="s">
        <v>737</v>
      </c>
      <c r="M418" t="s">
        <v>55</v>
      </c>
      <c r="P418">
        <v>46211</v>
      </c>
      <c r="S418" t="s">
        <v>19818</v>
      </c>
    </row>
    <row r="419" spans="1:19" x14ac:dyDescent="0.25">
      <c r="A419" s="15" t="s">
        <v>19814</v>
      </c>
      <c r="C419" t="s">
        <v>19817</v>
      </c>
      <c r="D419" t="s">
        <v>136</v>
      </c>
      <c r="E419">
        <v>1</v>
      </c>
      <c r="F419">
        <v>2210000</v>
      </c>
      <c r="G419">
        <v>44200</v>
      </c>
      <c r="K419">
        <v>46212</v>
      </c>
      <c r="L419" t="s">
        <v>164</v>
      </c>
      <c r="M419" t="s">
        <v>55</v>
      </c>
      <c r="P419">
        <v>46212</v>
      </c>
      <c r="Q419">
        <v>36229.51</v>
      </c>
      <c r="S419" t="s">
        <v>19818</v>
      </c>
    </row>
    <row r="420" spans="1:19" x14ac:dyDescent="0.25">
      <c r="C420" t="s">
        <v>19821</v>
      </c>
      <c r="D420" t="s">
        <v>36</v>
      </c>
      <c r="I420">
        <v>1</v>
      </c>
      <c r="J420" s="15" t="s">
        <v>19814</v>
      </c>
      <c r="K420">
        <v>46219</v>
      </c>
      <c r="L420" t="s">
        <v>32</v>
      </c>
      <c r="M420" t="s">
        <v>40</v>
      </c>
      <c r="P420">
        <v>46212</v>
      </c>
      <c r="S420" t="s">
        <v>19815</v>
      </c>
    </row>
    <row r="421" spans="1:19" x14ac:dyDescent="0.25">
      <c r="B421" s="15" t="s">
        <v>19814</v>
      </c>
      <c r="C421" t="s">
        <v>19816</v>
      </c>
      <c r="D421" t="s">
        <v>36</v>
      </c>
      <c r="H421">
        <v>1</v>
      </c>
      <c r="K421">
        <v>46219</v>
      </c>
      <c r="L421" t="s">
        <v>32</v>
      </c>
      <c r="M421" t="s">
        <v>40</v>
      </c>
      <c r="P421">
        <v>46212</v>
      </c>
      <c r="S421" t="s">
        <v>19815</v>
      </c>
    </row>
    <row r="422" spans="1:19" x14ac:dyDescent="0.25">
      <c r="A422" s="15" t="s">
        <v>19814</v>
      </c>
      <c r="C422" t="s">
        <v>19817</v>
      </c>
      <c r="D422" t="s">
        <v>36</v>
      </c>
      <c r="E422">
        <v>1</v>
      </c>
      <c r="F422">
        <v>3899000</v>
      </c>
      <c r="G422">
        <v>77980</v>
      </c>
      <c r="K422">
        <v>46212</v>
      </c>
      <c r="L422" t="s">
        <v>32</v>
      </c>
      <c r="M422" t="s">
        <v>40</v>
      </c>
      <c r="P422">
        <v>46206</v>
      </c>
      <c r="Q422">
        <v>63918.03</v>
      </c>
      <c r="S422" t="s">
        <v>19815</v>
      </c>
    </row>
    <row r="423" spans="1:19" x14ac:dyDescent="0.25">
      <c r="B423" s="15" t="s">
        <v>19814</v>
      </c>
      <c r="C423" t="s">
        <v>19816</v>
      </c>
      <c r="D423" t="s">
        <v>36</v>
      </c>
      <c r="H423">
        <v>1</v>
      </c>
      <c r="K423">
        <v>46212</v>
      </c>
      <c r="L423" t="s">
        <v>32</v>
      </c>
      <c r="M423" t="s">
        <v>40</v>
      </c>
      <c r="P423">
        <v>46206</v>
      </c>
      <c r="S423" t="s">
        <v>19815</v>
      </c>
    </row>
    <row r="424" spans="1:19" x14ac:dyDescent="0.25">
      <c r="A424" s="15" t="s">
        <v>19814</v>
      </c>
      <c r="C424" t="s">
        <v>19817</v>
      </c>
      <c r="D424" t="s">
        <v>36</v>
      </c>
      <c r="E424">
        <v>1</v>
      </c>
      <c r="F424">
        <v>3690000</v>
      </c>
      <c r="G424">
        <v>73800</v>
      </c>
      <c r="K424">
        <v>46213</v>
      </c>
      <c r="L424" t="s">
        <v>32</v>
      </c>
      <c r="M424" t="s">
        <v>40</v>
      </c>
      <c r="P424">
        <v>46212</v>
      </c>
      <c r="Q424">
        <v>60491.8</v>
      </c>
      <c r="S424" t="s">
        <v>19815</v>
      </c>
    </row>
    <row r="425" spans="1:19" x14ac:dyDescent="0.25">
      <c r="B425" s="15" t="s">
        <v>19814</v>
      </c>
      <c r="C425" t="s">
        <v>19816</v>
      </c>
      <c r="D425" t="s">
        <v>36</v>
      </c>
      <c r="H425">
        <v>1</v>
      </c>
      <c r="K425">
        <v>46213</v>
      </c>
      <c r="L425" t="s">
        <v>32</v>
      </c>
      <c r="M425" t="s">
        <v>40</v>
      </c>
      <c r="P425">
        <v>46212</v>
      </c>
      <c r="S425" t="s">
        <v>19815</v>
      </c>
    </row>
    <row r="426" spans="1:19" x14ac:dyDescent="0.25">
      <c r="A426" s="15" t="s">
        <v>19814</v>
      </c>
      <c r="C426" t="s">
        <v>19817</v>
      </c>
      <c r="D426" t="s">
        <v>36</v>
      </c>
      <c r="E426">
        <v>1</v>
      </c>
      <c r="F426">
        <v>4000000</v>
      </c>
      <c r="G426">
        <v>80000</v>
      </c>
      <c r="K426">
        <v>46213</v>
      </c>
      <c r="L426" t="s">
        <v>32</v>
      </c>
      <c r="M426" t="s">
        <v>40</v>
      </c>
      <c r="P426">
        <v>46212</v>
      </c>
      <c r="Q426">
        <v>65573.77</v>
      </c>
      <c r="S426" t="s">
        <v>19815</v>
      </c>
    </row>
    <row r="427" spans="1:19" x14ac:dyDescent="0.25">
      <c r="B427" s="15" t="s">
        <v>19814</v>
      </c>
      <c r="C427" t="s">
        <v>19816</v>
      </c>
      <c r="D427" t="s">
        <v>36</v>
      </c>
      <c r="H427">
        <v>1</v>
      </c>
      <c r="K427">
        <v>46213</v>
      </c>
      <c r="L427" t="s">
        <v>32</v>
      </c>
      <c r="M427" t="s">
        <v>40</v>
      </c>
      <c r="P427">
        <v>46212</v>
      </c>
      <c r="S427" t="s">
        <v>19815</v>
      </c>
    </row>
    <row r="428" spans="1:19" x14ac:dyDescent="0.25">
      <c r="A428" s="15" t="s">
        <v>19814</v>
      </c>
      <c r="C428" t="s">
        <v>19817</v>
      </c>
      <c r="D428" t="s">
        <v>36</v>
      </c>
      <c r="E428">
        <v>1</v>
      </c>
      <c r="F428">
        <v>2000000</v>
      </c>
      <c r="G428">
        <v>30000</v>
      </c>
      <c r="K428">
        <v>46213</v>
      </c>
      <c r="L428" t="s">
        <v>32</v>
      </c>
      <c r="M428" t="s">
        <v>40</v>
      </c>
      <c r="P428">
        <v>46212</v>
      </c>
      <c r="Q428">
        <v>24590.16</v>
      </c>
      <c r="S428" t="s">
        <v>19815</v>
      </c>
    </row>
    <row r="429" spans="1:19" x14ac:dyDescent="0.25">
      <c r="B429" s="15" t="s">
        <v>19814</v>
      </c>
      <c r="C429" t="s">
        <v>19816</v>
      </c>
      <c r="D429" t="s">
        <v>36</v>
      </c>
      <c r="H429">
        <v>1</v>
      </c>
      <c r="K429">
        <v>46213</v>
      </c>
      <c r="L429" t="s">
        <v>32</v>
      </c>
      <c r="M429" t="s">
        <v>40</v>
      </c>
      <c r="P429">
        <v>46212</v>
      </c>
      <c r="S429" t="s">
        <v>19815</v>
      </c>
    </row>
    <row r="430" spans="1:19" x14ac:dyDescent="0.25">
      <c r="A430" s="15" t="s">
        <v>19814</v>
      </c>
      <c r="C430" t="s">
        <v>8878</v>
      </c>
      <c r="D430" t="s">
        <v>36</v>
      </c>
      <c r="E430">
        <v>1</v>
      </c>
      <c r="F430">
        <v>5714100</v>
      </c>
      <c r="G430">
        <v>114282</v>
      </c>
      <c r="K430">
        <v>46213</v>
      </c>
      <c r="L430" t="s">
        <v>32</v>
      </c>
      <c r="M430" t="s">
        <v>40</v>
      </c>
      <c r="P430">
        <v>46212</v>
      </c>
      <c r="Q430">
        <v>93673.77</v>
      </c>
      <c r="S430" t="s">
        <v>19815</v>
      </c>
    </row>
    <row r="431" spans="1:19" x14ac:dyDescent="0.25">
      <c r="B431" s="15" t="s">
        <v>19814</v>
      </c>
      <c r="C431" t="s">
        <v>19816</v>
      </c>
      <c r="D431" t="s">
        <v>36</v>
      </c>
      <c r="H431">
        <v>1</v>
      </c>
      <c r="K431">
        <v>46213</v>
      </c>
      <c r="L431" t="s">
        <v>32</v>
      </c>
      <c r="M431" t="s">
        <v>40</v>
      </c>
      <c r="P431">
        <v>46212</v>
      </c>
      <c r="S431" t="s">
        <v>19815</v>
      </c>
    </row>
    <row r="432" spans="1:19" x14ac:dyDescent="0.25">
      <c r="A432" s="15" t="s">
        <v>19814</v>
      </c>
      <c r="C432" t="s">
        <v>19813</v>
      </c>
      <c r="D432" t="s">
        <v>36</v>
      </c>
      <c r="E432">
        <v>1</v>
      </c>
      <c r="F432">
        <v>1200000</v>
      </c>
      <c r="G432">
        <v>10000</v>
      </c>
      <c r="K432">
        <v>46212</v>
      </c>
      <c r="L432" t="s">
        <v>32</v>
      </c>
      <c r="M432" t="s">
        <v>40</v>
      </c>
      <c r="P432">
        <v>46212</v>
      </c>
      <c r="Q432">
        <v>8196.7199999999993</v>
      </c>
      <c r="S432" t="s">
        <v>19815</v>
      </c>
    </row>
    <row r="433" spans="1:19" x14ac:dyDescent="0.25">
      <c r="B433" s="15" t="s">
        <v>19814</v>
      </c>
      <c r="C433" t="s">
        <v>19816</v>
      </c>
      <c r="D433" t="s">
        <v>36</v>
      </c>
      <c r="H433">
        <v>1</v>
      </c>
      <c r="K433">
        <v>46212</v>
      </c>
      <c r="L433" t="s">
        <v>32</v>
      </c>
      <c r="M433" t="s">
        <v>40</v>
      </c>
      <c r="P433">
        <v>46212</v>
      </c>
      <c r="S433" t="s">
        <v>19815</v>
      </c>
    </row>
    <row r="434" spans="1:19" x14ac:dyDescent="0.25">
      <c r="A434" s="15" t="s">
        <v>19814</v>
      </c>
      <c r="C434" t="s">
        <v>19817</v>
      </c>
      <c r="D434" t="s">
        <v>36</v>
      </c>
      <c r="E434">
        <v>1</v>
      </c>
      <c r="F434">
        <v>3860000</v>
      </c>
      <c r="G434">
        <v>77200</v>
      </c>
      <c r="K434">
        <v>46219</v>
      </c>
      <c r="L434" t="s">
        <v>32</v>
      </c>
      <c r="M434" t="s">
        <v>40</v>
      </c>
      <c r="P434">
        <v>46212</v>
      </c>
      <c r="Q434">
        <v>63278.69</v>
      </c>
      <c r="S434" t="s">
        <v>19815</v>
      </c>
    </row>
    <row r="435" spans="1:19" x14ac:dyDescent="0.25">
      <c r="B435" s="15" t="s">
        <v>19814</v>
      </c>
      <c r="C435" t="s">
        <v>19816</v>
      </c>
      <c r="D435" t="s">
        <v>36</v>
      </c>
      <c r="H435">
        <v>1</v>
      </c>
      <c r="K435">
        <v>46219</v>
      </c>
      <c r="L435" t="s">
        <v>32</v>
      </c>
      <c r="M435" t="s">
        <v>40</v>
      </c>
      <c r="P435">
        <v>46212</v>
      </c>
      <c r="S435" t="s">
        <v>19815</v>
      </c>
    </row>
    <row r="436" spans="1:19" x14ac:dyDescent="0.25">
      <c r="A436" s="15" t="s">
        <v>19814</v>
      </c>
      <c r="C436" t="s">
        <v>19813</v>
      </c>
      <c r="D436" t="s">
        <v>36</v>
      </c>
      <c r="E436">
        <v>1</v>
      </c>
      <c r="F436">
        <v>1687000</v>
      </c>
      <c r="G436">
        <v>10000</v>
      </c>
      <c r="K436">
        <v>46212</v>
      </c>
      <c r="L436" t="s">
        <v>32</v>
      </c>
      <c r="M436" t="s">
        <v>40</v>
      </c>
      <c r="P436">
        <v>46212</v>
      </c>
      <c r="Q436">
        <v>8196.7199999999993</v>
      </c>
      <c r="S436" t="s">
        <v>19815</v>
      </c>
    </row>
    <row r="437" spans="1:19" x14ac:dyDescent="0.25">
      <c r="B437" s="15" t="s">
        <v>19814</v>
      </c>
      <c r="C437" t="s">
        <v>19816</v>
      </c>
      <c r="D437" t="s">
        <v>36</v>
      </c>
      <c r="H437">
        <v>1</v>
      </c>
      <c r="K437">
        <v>46212</v>
      </c>
      <c r="L437" t="s">
        <v>32</v>
      </c>
      <c r="M437" t="s">
        <v>40</v>
      </c>
      <c r="P437">
        <v>46212</v>
      </c>
      <c r="S437" t="s">
        <v>19815</v>
      </c>
    </row>
    <row r="438" spans="1:19" x14ac:dyDescent="0.25">
      <c r="A438" s="15" t="s">
        <v>19814</v>
      </c>
      <c r="C438" t="s">
        <v>19813</v>
      </c>
      <c r="D438" t="s">
        <v>36</v>
      </c>
      <c r="E438">
        <v>1</v>
      </c>
      <c r="F438">
        <v>1123000</v>
      </c>
      <c r="G438">
        <v>10000</v>
      </c>
      <c r="K438">
        <v>46212</v>
      </c>
      <c r="L438" t="s">
        <v>32</v>
      </c>
      <c r="M438" t="s">
        <v>40</v>
      </c>
      <c r="P438">
        <v>46212</v>
      </c>
      <c r="Q438">
        <v>8196.7199999999993</v>
      </c>
      <c r="S438" t="s">
        <v>19815</v>
      </c>
    </row>
    <row r="439" spans="1:19" x14ac:dyDescent="0.25">
      <c r="B439" s="15" t="s">
        <v>19814</v>
      </c>
      <c r="C439" t="s">
        <v>19816</v>
      </c>
      <c r="D439" t="s">
        <v>36</v>
      </c>
      <c r="H439">
        <v>1</v>
      </c>
      <c r="K439">
        <v>46212</v>
      </c>
      <c r="L439" t="s">
        <v>32</v>
      </c>
      <c r="M439" t="s">
        <v>40</v>
      </c>
      <c r="P439">
        <v>46212</v>
      </c>
      <c r="S439" t="s">
        <v>19815</v>
      </c>
    </row>
    <row r="440" spans="1:19" x14ac:dyDescent="0.25">
      <c r="C440" t="s">
        <v>19817</v>
      </c>
      <c r="D440" t="s">
        <v>36</v>
      </c>
      <c r="I440">
        <v>1</v>
      </c>
      <c r="J440" s="15" t="s">
        <v>19814</v>
      </c>
      <c r="K440">
        <v>46219</v>
      </c>
      <c r="L440" t="s">
        <v>32</v>
      </c>
      <c r="M440" t="s">
        <v>40</v>
      </c>
      <c r="P440">
        <v>46212</v>
      </c>
      <c r="S440" t="s">
        <v>19815</v>
      </c>
    </row>
    <row r="441" spans="1:19" x14ac:dyDescent="0.25">
      <c r="B441" s="15" t="s">
        <v>19814</v>
      </c>
      <c r="C441" t="s">
        <v>19816</v>
      </c>
      <c r="D441" t="s">
        <v>36</v>
      </c>
      <c r="H441">
        <v>1</v>
      </c>
      <c r="K441">
        <v>46219</v>
      </c>
      <c r="L441" t="s">
        <v>32</v>
      </c>
      <c r="M441" t="s">
        <v>40</v>
      </c>
      <c r="P441">
        <v>46212</v>
      </c>
      <c r="S441" t="s">
        <v>19815</v>
      </c>
    </row>
    <row r="442" spans="1:19" x14ac:dyDescent="0.25">
      <c r="C442" t="s">
        <v>19821</v>
      </c>
      <c r="D442" t="s">
        <v>36</v>
      </c>
      <c r="I442">
        <v>1</v>
      </c>
      <c r="J442" s="15" t="s">
        <v>19814</v>
      </c>
      <c r="K442">
        <v>46219</v>
      </c>
      <c r="L442" t="s">
        <v>32</v>
      </c>
      <c r="M442" t="s">
        <v>40</v>
      </c>
      <c r="P442">
        <v>46212</v>
      </c>
      <c r="S442" t="s">
        <v>19815</v>
      </c>
    </row>
    <row r="443" spans="1:19" x14ac:dyDescent="0.25">
      <c r="B443" s="15" t="s">
        <v>19814</v>
      </c>
      <c r="C443" t="s">
        <v>19816</v>
      </c>
      <c r="D443" t="s">
        <v>36</v>
      </c>
      <c r="H443">
        <v>1</v>
      </c>
      <c r="K443">
        <v>46219</v>
      </c>
      <c r="L443" t="s">
        <v>32</v>
      </c>
      <c r="M443" t="s">
        <v>40</v>
      </c>
      <c r="P443">
        <v>46212</v>
      </c>
      <c r="S443" t="s">
        <v>19815</v>
      </c>
    </row>
    <row r="444" spans="1:19" x14ac:dyDescent="0.25">
      <c r="A444" s="15" t="s">
        <v>19814</v>
      </c>
      <c r="C444" t="s">
        <v>19821</v>
      </c>
      <c r="D444" t="s">
        <v>36</v>
      </c>
      <c r="E444">
        <v>1</v>
      </c>
      <c r="F444">
        <v>2520000</v>
      </c>
      <c r="G444">
        <v>50400</v>
      </c>
      <c r="K444">
        <v>46212</v>
      </c>
      <c r="L444" t="s">
        <v>32</v>
      </c>
      <c r="M444" t="s">
        <v>40</v>
      </c>
      <c r="P444">
        <v>46212</v>
      </c>
      <c r="Q444">
        <v>41311.480000000003</v>
      </c>
      <c r="S444" t="s">
        <v>19815</v>
      </c>
    </row>
    <row r="445" spans="1:19" x14ac:dyDescent="0.25">
      <c r="B445" s="15" t="s">
        <v>19814</v>
      </c>
      <c r="C445" t="s">
        <v>19816</v>
      </c>
      <c r="D445" t="s">
        <v>36</v>
      </c>
      <c r="H445">
        <v>1</v>
      </c>
      <c r="K445">
        <v>46212</v>
      </c>
      <c r="L445" t="s">
        <v>32</v>
      </c>
      <c r="M445" t="s">
        <v>40</v>
      </c>
      <c r="P445">
        <v>46212</v>
      </c>
      <c r="S445" t="s">
        <v>19815</v>
      </c>
    </row>
    <row r="446" spans="1:19" x14ac:dyDescent="0.25">
      <c r="A446" s="15" t="s">
        <v>19814</v>
      </c>
      <c r="C446" t="s">
        <v>19821</v>
      </c>
      <c r="D446" t="s">
        <v>36</v>
      </c>
      <c r="E446">
        <v>1</v>
      </c>
      <c r="F446">
        <v>3458000</v>
      </c>
      <c r="G446">
        <v>69160</v>
      </c>
      <c r="K446">
        <v>46213</v>
      </c>
      <c r="L446" t="s">
        <v>32</v>
      </c>
      <c r="M446" t="s">
        <v>40</v>
      </c>
      <c r="P446">
        <v>46212</v>
      </c>
      <c r="Q446">
        <v>56688.52</v>
      </c>
      <c r="S446" t="s">
        <v>19815</v>
      </c>
    </row>
    <row r="447" spans="1:19" x14ac:dyDescent="0.25">
      <c r="B447" s="15" t="s">
        <v>19814</v>
      </c>
      <c r="C447" t="s">
        <v>19816</v>
      </c>
      <c r="D447" t="s">
        <v>36</v>
      </c>
      <c r="H447">
        <v>1</v>
      </c>
      <c r="K447">
        <v>46213</v>
      </c>
      <c r="L447" t="s">
        <v>32</v>
      </c>
      <c r="M447" t="s">
        <v>40</v>
      </c>
      <c r="P447">
        <v>46212</v>
      </c>
      <c r="S447" t="s">
        <v>19815</v>
      </c>
    </row>
    <row r="448" spans="1:19" x14ac:dyDescent="0.25">
      <c r="A448" s="15" t="s">
        <v>19814</v>
      </c>
      <c r="C448" t="s">
        <v>19817</v>
      </c>
      <c r="D448" t="s">
        <v>49</v>
      </c>
      <c r="E448">
        <v>1</v>
      </c>
      <c r="F448">
        <v>2320000</v>
      </c>
      <c r="G448">
        <v>46400</v>
      </c>
      <c r="K448">
        <v>46217</v>
      </c>
      <c r="L448" t="s">
        <v>643</v>
      </c>
      <c r="M448" t="s">
        <v>55</v>
      </c>
      <c r="P448">
        <v>46212</v>
      </c>
      <c r="Q448">
        <v>38032.79</v>
      </c>
      <c r="S448" t="s">
        <v>19818</v>
      </c>
    </row>
    <row r="449" spans="1:19" x14ac:dyDescent="0.25">
      <c r="B449" s="15" t="s">
        <v>19814</v>
      </c>
      <c r="C449" t="s">
        <v>19816</v>
      </c>
      <c r="D449" t="s">
        <v>49</v>
      </c>
      <c r="H449">
        <v>1</v>
      </c>
      <c r="K449">
        <v>46217</v>
      </c>
      <c r="L449" t="s">
        <v>643</v>
      </c>
      <c r="M449" t="s">
        <v>55</v>
      </c>
      <c r="P449">
        <v>46212</v>
      </c>
      <c r="S449" t="s">
        <v>19818</v>
      </c>
    </row>
    <row r="450" spans="1:19" x14ac:dyDescent="0.25">
      <c r="A450" s="15" t="s">
        <v>19814</v>
      </c>
      <c r="C450" t="s">
        <v>19817</v>
      </c>
      <c r="D450" t="s">
        <v>36</v>
      </c>
      <c r="E450">
        <v>1</v>
      </c>
      <c r="F450">
        <v>2320000</v>
      </c>
      <c r="G450">
        <v>23200</v>
      </c>
      <c r="K450">
        <v>46212</v>
      </c>
      <c r="L450" t="s">
        <v>32</v>
      </c>
      <c r="M450" t="s">
        <v>40</v>
      </c>
      <c r="P450">
        <v>46212</v>
      </c>
      <c r="Q450">
        <v>19016.39</v>
      </c>
      <c r="S450" t="s">
        <v>19815</v>
      </c>
    </row>
    <row r="451" spans="1:19" x14ac:dyDescent="0.25">
      <c r="B451" s="15" t="s">
        <v>19814</v>
      </c>
      <c r="C451" t="s">
        <v>19816</v>
      </c>
      <c r="D451" t="s">
        <v>36</v>
      </c>
      <c r="H451">
        <v>1</v>
      </c>
      <c r="K451">
        <v>46212</v>
      </c>
      <c r="L451" t="s">
        <v>32</v>
      </c>
      <c r="M451" t="s">
        <v>40</v>
      </c>
      <c r="P451">
        <v>46212</v>
      </c>
      <c r="S451" t="s">
        <v>19815</v>
      </c>
    </row>
    <row r="452" spans="1:19" x14ac:dyDescent="0.25">
      <c r="C452" t="s">
        <v>19824</v>
      </c>
      <c r="D452" t="s">
        <v>49</v>
      </c>
      <c r="I452">
        <v>1</v>
      </c>
      <c r="J452" s="15" t="s">
        <v>19814</v>
      </c>
      <c r="K452">
        <v>46219</v>
      </c>
      <c r="L452" t="s">
        <v>737</v>
      </c>
      <c r="M452" t="s">
        <v>55</v>
      </c>
      <c r="P452">
        <v>46212</v>
      </c>
      <c r="S452" t="s">
        <v>19818</v>
      </c>
    </row>
    <row r="453" spans="1:19" x14ac:dyDescent="0.25">
      <c r="B453" s="15" t="s">
        <v>19814</v>
      </c>
      <c r="C453" t="s">
        <v>19816</v>
      </c>
      <c r="D453" t="s">
        <v>49</v>
      </c>
      <c r="H453">
        <v>1</v>
      </c>
      <c r="K453">
        <v>46219</v>
      </c>
      <c r="L453" t="s">
        <v>737</v>
      </c>
      <c r="M453" t="s">
        <v>55</v>
      </c>
      <c r="P453">
        <v>46212</v>
      </c>
      <c r="S453" t="s">
        <v>19818</v>
      </c>
    </row>
    <row r="454" spans="1:19" x14ac:dyDescent="0.25">
      <c r="A454" s="15" t="s">
        <v>19814</v>
      </c>
      <c r="C454" t="s">
        <v>19817</v>
      </c>
      <c r="D454" t="s">
        <v>36</v>
      </c>
      <c r="E454">
        <v>1</v>
      </c>
      <c r="F454">
        <v>2100000</v>
      </c>
      <c r="G454">
        <v>30000</v>
      </c>
      <c r="K454">
        <v>46213</v>
      </c>
      <c r="L454" t="s">
        <v>32</v>
      </c>
      <c r="M454" t="s">
        <v>40</v>
      </c>
      <c r="P454">
        <v>46212</v>
      </c>
      <c r="Q454">
        <v>24590.16</v>
      </c>
      <c r="S454" t="s">
        <v>19815</v>
      </c>
    </row>
    <row r="455" spans="1:19" x14ac:dyDescent="0.25">
      <c r="B455" s="15" t="s">
        <v>19814</v>
      </c>
      <c r="C455" t="s">
        <v>19816</v>
      </c>
      <c r="D455" t="s">
        <v>36</v>
      </c>
      <c r="H455">
        <v>1</v>
      </c>
      <c r="K455">
        <v>46213</v>
      </c>
      <c r="L455" t="s">
        <v>32</v>
      </c>
      <c r="M455" t="s">
        <v>40</v>
      </c>
      <c r="P455">
        <v>46212</v>
      </c>
      <c r="S455" t="s">
        <v>19815</v>
      </c>
    </row>
    <row r="456" spans="1:19" x14ac:dyDescent="0.25">
      <c r="C456" t="s">
        <v>19821</v>
      </c>
      <c r="D456" t="s">
        <v>36</v>
      </c>
      <c r="I456">
        <v>1</v>
      </c>
      <c r="J456" s="15" t="s">
        <v>19814</v>
      </c>
      <c r="K456">
        <v>46219</v>
      </c>
      <c r="L456" t="s">
        <v>32</v>
      </c>
      <c r="M456" t="s">
        <v>40</v>
      </c>
      <c r="P456">
        <v>46212</v>
      </c>
      <c r="S456" t="s">
        <v>19815</v>
      </c>
    </row>
    <row r="457" spans="1:19" x14ac:dyDescent="0.25">
      <c r="B457" s="15" t="s">
        <v>19814</v>
      </c>
      <c r="C457" t="s">
        <v>19816</v>
      </c>
      <c r="D457" t="s">
        <v>36</v>
      </c>
      <c r="H457">
        <v>1</v>
      </c>
      <c r="K457">
        <v>46219</v>
      </c>
      <c r="L457" t="s">
        <v>32</v>
      </c>
      <c r="M457" t="s">
        <v>40</v>
      </c>
      <c r="P457">
        <v>46212</v>
      </c>
      <c r="S457" t="s">
        <v>19815</v>
      </c>
    </row>
    <row r="458" spans="1:19" x14ac:dyDescent="0.25">
      <c r="A458" s="15" t="s">
        <v>19814</v>
      </c>
      <c r="C458" t="s">
        <v>19817</v>
      </c>
      <c r="D458" t="s">
        <v>36</v>
      </c>
      <c r="E458">
        <v>1</v>
      </c>
      <c r="F458">
        <v>2270000</v>
      </c>
      <c r="G458">
        <v>45400</v>
      </c>
      <c r="K458">
        <v>46212</v>
      </c>
      <c r="L458" t="s">
        <v>32</v>
      </c>
      <c r="M458" t="s">
        <v>40</v>
      </c>
      <c r="P458">
        <v>46212</v>
      </c>
      <c r="Q458">
        <v>37213.11</v>
      </c>
      <c r="S458" t="s">
        <v>19815</v>
      </c>
    </row>
    <row r="459" spans="1:19" x14ac:dyDescent="0.25">
      <c r="B459" s="15" t="s">
        <v>19814</v>
      </c>
      <c r="C459" t="s">
        <v>19816</v>
      </c>
      <c r="D459" t="s">
        <v>36</v>
      </c>
      <c r="H459">
        <v>1</v>
      </c>
      <c r="K459">
        <v>46212</v>
      </c>
      <c r="L459" t="s">
        <v>32</v>
      </c>
      <c r="M459" t="s">
        <v>40</v>
      </c>
      <c r="P459">
        <v>46212</v>
      </c>
      <c r="S459" t="s">
        <v>19815</v>
      </c>
    </row>
    <row r="460" spans="1:19" x14ac:dyDescent="0.25">
      <c r="A460" s="15" t="s">
        <v>19814</v>
      </c>
      <c r="C460" t="s">
        <v>19813</v>
      </c>
      <c r="D460" t="s">
        <v>136</v>
      </c>
      <c r="E460">
        <v>1</v>
      </c>
      <c r="F460">
        <v>550000</v>
      </c>
      <c r="G460">
        <v>11000</v>
      </c>
      <c r="K460">
        <v>46212</v>
      </c>
      <c r="L460" t="s">
        <v>643</v>
      </c>
      <c r="M460" t="s">
        <v>55</v>
      </c>
      <c r="P460">
        <v>46212</v>
      </c>
      <c r="Q460">
        <v>9016.39</v>
      </c>
      <c r="S460" t="s">
        <v>19818</v>
      </c>
    </row>
    <row r="461" spans="1:19" x14ac:dyDescent="0.25">
      <c r="C461" t="s">
        <v>19813</v>
      </c>
      <c r="D461" t="s">
        <v>49</v>
      </c>
      <c r="I461">
        <v>1</v>
      </c>
      <c r="J461" s="15" t="s">
        <v>19814</v>
      </c>
      <c r="K461">
        <v>46219</v>
      </c>
      <c r="L461" t="s">
        <v>67</v>
      </c>
      <c r="M461" t="s">
        <v>65</v>
      </c>
      <c r="P461">
        <v>46212</v>
      </c>
      <c r="S461" t="s">
        <v>19818</v>
      </c>
    </row>
    <row r="462" spans="1:19" x14ac:dyDescent="0.25">
      <c r="B462" s="15" t="s">
        <v>19814</v>
      </c>
      <c r="C462" t="s">
        <v>19816</v>
      </c>
      <c r="D462" t="s">
        <v>49</v>
      </c>
      <c r="H462">
        <v>1</v>
      </c>
      <c r="K462">
        <v>46219</v>
      </c>
      <c r="L462" t="s">
        <v>67</v>
      </c>
      <c r="M462" t="s">
        <v>65</v>
      </c>
      <c r="P462">
        <v>46212</v>
      </c>
      <c r="S462" t="s">
        <v>19818</v>
      </c>
    </row>
    <row r="463" spans="1:19" x14ac:dyDescent="0.25">
      <c r="C463" t="s">
        <v>19817</v>
      </c>
      <c r="D463" t="s">
        <v>36</v>
      </c>
      <c r="I463">
        <v>1</v>
      </c>
      <c r="J463" s="15" t="s">
        <v>19814</v>
      </c>
      <c r="K463">
        <v>46219</v>
      </c>
      <c r="L463" t="s">
        <v>32</v>
      </c>
      <c r="M463" t="s">
        <v>40</v>
      </c>
      <c r="P463">
        <v>46212</v>
      </c>
      <c r="S463" t="s">
        <v>19815</v>
      </c>
    </row>
    <row r="464" spans="1:19" x14ac:dyDescent="0.25">
      <c r="B464" s="15" t="s">
        <v>19814</v>
      </c>
      <c r="C464" t="s">
        <v>19816</v>
      </c>
      <c r="D464" t="s">
        <v>36</v>
      </c>
      <c r="H464">
        <v>1</v>
      </c>
      <c r="K464">
        <v>46219</v>
      </c>
      <c r="L464" t="s">
        <v>32</v>
      </c>
      <c r="M464" t="s">
        <v>40</v>
      </c>
      <c r="P464">
        <v>46212</v>
      </c>
      <c r="S464" t="s">
        <v>19815</v>
      </c>
    </row>
    <row r="465" spans="1:19" x14ac:dyDescent="0.25">
      <c r="A465" s="15" t="s">
        <v>19814</v>
      </c>
      <c r="C465" t="s">
        <v>19817</v>
      </c>
      <c r="D465" t="s">
        <v>36</v>
      </c>
      <c r="E465">
        <v>1</v>
      </c>
      <c r="F465">
        <v>2275000</v>
      </c>
      <c r="G465">
        <v>30000</v>
      </c>
      <c r="K465">
        <v>46214</v>
      </c>
      <c r="L465" t="s">
        <v>32</v>
      </c>
      <c r="M465" t="s">
        <v>40</v>
      </c>
      <c r="P465">
        <v>46212</v>
      </c>
      <c r="Q465">
        <v>24590.16</v>
      </c>
      <c r="S465" t="s">
        <v>19815</v>
      </c>
    </row>
    <row r="466" spans="1:19" x14ac:dyDescent="0.25">
      <c r="B466" s="15" t="s">
        <v>19814</v>
      </c>
      <c r="C466" t="s">
        <v>19816</v>
      </c>
      <c r="D466" t="s">
        <v>36</v>
      </c>
      <c r="H466">
        <v>1</v>
      </c>
      <c r="K466">
        <v>46214</v>
      </c>
      <c r="L466" t="s">
        <v>32</v>
      </c>
      <c r="M466" t="s">
        <v>40</v>
      </c>
      <c r="P466">
        <v>46212</v>
      </c>
      <c r="S466" t="s">
        <v>19815</v>
      </c>
    </row>
    <row r="467" spans="1:19" x14ac:dyDescent="0.25">
      <c r="A467" s="15" t="s">
        <v>19814</v>
      </c>
      <c r="C467" t="s">
        <v>19817</v>
      </c>
      <c r="D467" t="s">
        <v>36</v>
      </c>
      <c r="E467">
        <v>1</v>
      </c>
      <c r="F467">
        <v>1950000</v>
      </c>
      <c r="G467">
        <v>39000</v>
      </c>
      <c r="K467">
        <v>46212</v>
      </c>
      <c r="L467" t="s">
        <v>32</v>
      </c>
      <c r="M467" t="s">
        <v>40</v>
      </c>
      <c r="P467">
        <v>46212</v>
      </c>
      <c r="Q467">
        <v>31967.21</v>
      </c>
      <c r="S467" t="s">
        <v>19815</v>
      </c>
    </row>
    <row r="468" spans="1:19" x14ac:dyDescent="0.25">
      <c r="B468" s="15" t="s">
        <v>19814</v>
      </c>
      <c r="C468" t="s">
        <v>19816</v>
      </c>
      <c r="D468" t="s">
        <v>36</v>
      </c>
      <c r="H468">
        <v>1</v>
      </c>
      <c r="K468">
        <v>46212</v>
      </c>
      <c r="L468" t="s">
        <v>32</v>
      </c>
      <c r="M468" t="s">
        <v>40</v>
      </c>
      <c r="P468">
        <v>46212</v>
      </c>
      <c r="S468" t="s">
        <v>19815</v>
      </c>
    </row>
    <row r="469" spans="1:19" x14ac:dyDescent="0.25">
      <c r="C469" t="s">
        <v>19821</v>
      </c>
      <c r="D469" t="s">
        <v>36</v>
      </c>
      <c r="I469">
        <v>1</v>
      </c>
      <c r="J469" s="15" t="s">
        <v>19814</v>
      </c>
      <c r="K469">
        <v>46219</v>
      </c>
      <c r="L469" t="s">
        <v>32</v>
      </c>
      <c r="M469" t="s">
        <v>40</v>
      </c>
      <c r="P469">
        <v>46212</v>
      </c>
      <c r="S469" t="s">
        <v>19815</v>
      </c>
    </row>
    <row r="470" spans="1:19" x14ac:dyDescent="0.25">
      <c r="B470" s="15" t="s">
        <v>19814</v>
      </c>
      <c r="C470" t="s">
        <v>19816</v>
      </c>
      <c r="D470" t="s">
        <v>36</v>
      </c>
      <c r="H470">
        <v>1</v>
      </c>
      <c r="K470">
        <v>46219</v>
      </c>
      <c r="L470" t="s">
        <v>32</v>
      </c>
      <c r="M470" t="s">
        <v>40</v>
      </c>
      <c r="P470">
        <v>46212</v>
      </c>
      <c r="S470" t="s">
        <v>19815</v>
      </c>
    </row>
    <row r="471" spans="1:19" x14ac:dyDescent="0.25">
      <c r="A471" s="15" t="s">
        <v>19814</v>
      </c>
      <c r="C471" t="s">
        <v>19817</v>
      </c>
      <c r="D471" t="s">
        <v>36</v>
      </c>
      <c r="E471">
        <v>1</v>
      </c>
      <c r="F471">
        <v>2450000</v>
      </c>
      <c r="G471">
        <v>30000</v>
      </c>
      <c r="K471">
        <v>46213</v>
      </c>
      <c r="L471" t="s">
        <v>32</v>
      </c>
      <c r="M471" t="s">
        <v>40</v>
      </c>
      <c r="P471">
        <v>46212</v>
      </c>
      <c r="Q471">
        <v>24590.16</v>
      </c>
      <c r="S471" t="s">
        <v>19815</v>
      </c>
    </row>
    <row r="472" spans="1:19" x14ac:dyDescent="0.25">
      <c r="B472" s="15" t="s">
        <v>19814</v>
      </c>
      <c r="C472" t="s">
        <v>19816</v>
      </c>
      <c r="D472" t="s">
        <v>36</v>
      </c>
      <c r="H472">
        <v>1</v>
      </c>
      <c r="K472">
        <v>46213</v>
      </c>
      <c r="L472" t="s">
        <v>32</v>
      </c>
      <c r="M472" t="s">
        <v>40</v>
      </c>
      <c r="P472">
        <v>46212</v>
      </c>
      <c r="S472" t="s">
        <v>19815</v>
      </c>
    </row>
    <row r="473" spans="1:19" x14ac:dyDescent="0.25">
      <c r="A473" s="15" t="s">
        <v>19814</v>
      </c>
      <c r="C473" t="s">
        <v>19817</v>
      </c>
      <c r="D473" t="s">
        <v>36</v>
      </c>
      <c r="E473">
        <v>1</v>
      </c>
      <c r="F473">
        <v>2270000</v>
      </c>
      <c r="G473">
        <v>45400</v>
      </c>
      <c r="K473">
        <v>46212</v>
      </c>
      <c r="L473" t="s">
        <v>32</v>
      </c>
      <c r="M473" t="s">
        <v>40</v>
      </c>
      <c r="P473">
        <v>46212</v>
      </c>
      <c r="Q473">
        <v>37213.11</v>
      </c>
      <c r="S473" t="s">
        <v>19815</v>
      </c>
    </row>
    <row r="474" spans="1:19" x14ac:dyDescent="0.25">
      <c r="B474" s="15" t="s">
        <v>19814</v>
      </c>
      <c r="C474" t="s">
        <v>19816</v>
      </c>
      <c r="D474" t="s">
        <v>36</v>
      </c>
      <c r="H474">
        <v>1</v>
      </c>
      <c r="K474">
        <v>46212</v>
      </c>
      <c r="L474" t="s">
        <v>32</v>
      </c>
      <c r="M474" t="s">
        <v>40</v>
      </c>
      <c r="P474">
        <v>46212</v>
      </c>
      <c r="S474" t="s">
        <v>19815</v>
      </c>
    </row>
    <row r="475" spans="1:19" x14ac:dyDescent="0.25">
      <c r="C475" t="s">
        <v>19821</v>
      </c>
      <c r="D475" t="s">
        <v>36</v>
      </c>
      <c r="I475">
        <v>1</v>
      </c>
      <c r="J475" s="15" t="s">
        <v>19814</v>
      </c>
      <c r="K475">
        <v>46219</v>
      </c>
      <c r="L475" t="s">
        <v>32</v>
      </c>
      <c r="M475" t="s">
        <v>40</v>
      </c>
      <c r="P475">
        <v>46212</v>
      </c>
      <c r="S475" t="s">
        <v>19815</v>
      </c>
    </row>
    <row r="476" spans="1:19" x14ac:dyDescent="0.25">
      <c r="B476" s="15" t="s">
        <v>19814</v>
      </c>
      <c r="C476" t="s">
        <v>19816</v>
      </c>
      <c r="D476" t="s">
        <v>36</v>
      </c>
      <c r="H476">
        <v>1</v>
      </c>
      <c r="K476">
        <v>46219</v>
      </c>
      <c r="L476" t="s">
        <v>32</v>
      </c>
      <c r="M476" t="s">
        <v>40</v>
      </c>
      <c r="P476">
        <v>46212</v>
      </c>
      <c r="S476" t="s">
        <v>19815</v>
      </c>
    </row>
    <row r="477" spans="1:19" x14ac:dyDescent="0.25">
      <c r="A477" s="15" t="s">
        <v>19814</v>
      </c>
      <c r="C477" t="s">
        <v>19817</v>
      </c>
      <c r="D477" t="s">
        <v>181</v>
      </c>
      <c r="E477">
        <v>1</v>
      </c>
      <c r="F477">
        <v>1970000</v>
      </c>
      <c r="G477">
        <v>39400</v>
      </c>
      <c r="K477">
        <v>46217</v>
      </c>
      <c r="L477" t="s">
        <v>176</v>
      </c>
      <c r="M477" t="s">
        <v>55</v>
      </c>
      <c r="P477">
        <v>46212</v>
      </c>
      <c r="Q477">
        <v>32295.08</v>
      </c>
      <c r="S477" t="s">
        <v>19818</v>
      </c>
    </row>
    <row r="478" spans="1:19" x14ac:dyDescent="0.25">
      <c r="B478" s="15" t="s">
        <v>19814</v>
      </c>
      <c r="C478" t="s">
        <v>19816</v>
      </c>
      <c r="D478" t="s">
        <v>181</v>
      </c>
      <c r="H478">
        <v>1</v>
      </c>
      <c r="K478">
        <v>46217</v>
      </c>
      <c r="L478" t="s">
        <v>176</v>
      </c>
      <c r="M478" t="s">
        <v>55</v>
      </c>
      <c r="P478">
        <v>46212</v>
      </c>
      <c r="S478" t="s">
        <v>19818</v>
      </c>
    </row>
    <row r="479" spans="1:19" x14ac:dyDescent="0.25">
      <c r="A479" s="15" t="s">
        <v>19814</v>
      </c>
      <c r="C479" t="s">
        <v>19817</v>
      </c>
      <c r="D479" t="s">
        <v>181</v>
      </c>
      <c r="E479">
        <v>1</v>
      </c>
      <c r="F479">
        <v>2257450</v>
      </c>
      <c r="G479">
        <v>45149</v>
      </c>
      <c r="K479">
        <v>46217</v>
      </c>
      <c r="L479" t="s">
        <v>643</v>
      </c>
      <c r="M479" t="s">
        <v>55</v>
      </c>
      <c r="P479">
        <v>46211</v>
      </c>
      <c r="Q479">
        <v>37007.379999999997</v>
      </c>
      <c r="S479" t="s">
        <v>19818</v>
      </c>
    </row>
    <row r="480" spans="1:19" x14ac:dyDescent="0.25">
      <c r="B480" s="15" t="s">
        <v>19814</v>
      </c>
      <c r="C480" t="s">
        <v>19816</v>
      </c>
      <c r="D480" t="s">
        <v>181</v>
      </c>
      <c r="H480">
        <v>1</v>
      </c>
      <c r="K480">
        <v>46217</v>
      </c>
      <c r="L480" t="s">
        <v>643</v>
      </c>
      <c r="M480" t="s">
        <v>55</v>
      </c>
      <c r="P480">
        <v>46211</v>
      </c>
      <c r="S480" t="s">
        <v>19818</v>
      </c>
    </row>
    <row r="481" spans="1:19" x14ac:dyDescent="0.25">
      <c r="A481" s="15" t="s">
        <v>19814</v>
      </c>
      <c r="C481" t="s">
        <v>19817</v>
      </c>
      <c r="D481" t="s">
        <v>36</v>
      </c>
      <c r="E481">
        <v>1</v>
      </c>
      <c r="F481">
        <v>2100000</v>
      </c>
      <c r="G481">
        <v>21000</v>
      </c>
      <c r="K481">
        <v>46212</v>
      </c>
      <c r="L481" t="s">
        <v>32</v>
      </c>
      <c r="M481" t="s">
        <v>40</v>
      </c>
      <c r="P481">
        <v>46212</v>
      </c>
      <c r="Q481">
        <v>17213.11</v>
      </c>
      <c r="S481" t="s">
        <v>19815</v>
      </c>
    </row>
    <row r="482" spans="1:19" x14ac:dyDescent="0.25">
      <c r="B482" s="15" t="s">
        <v>19814</v>
      </c>
      <c r="C482" t="s">
        <v>19816</v>
      </c>
      <c r="D482" t="s">
        <v>36</v>
      </c>
      <c r="H482">
        <v>1</v>
      </c>
      <c r="K482">
        <v>46212</v>
      </c>
      <c r="L482" t="s">
        <v>32</v>
      </c>
      <c r="M482" t="s">
        <v>40</v>
      </c>
      <c r="P482">
        <v>46212</v>
      </c>
      <c r="S482" t="s">
        <v>19815</v>
      </c>
    </row>
    <row r="483" spans="1:19" x14ac:dyDescent="0.25">
      <c r="A483" s="15" t="s">
        <v>19814</v>
      </c>
      <c r="C483" t="s">
        <v>19813</v>
      </c>
      <c r="D483" t="s">
        <v>36</v>
      </c>
      <c r="E483">
        <v>1</v>
      </c>
      <c r="F483">
        <v>1165000</v>
      </c>
      <c r="G483">
        <v>10000</v>
      </c>
      <c r="K483">
        <v>46212</v>
      </c>
      <c r="L483" t="s">
        <v>32</v>
      </c>
      <c r="M483" t="s">
        <v>40</v>
      </c>
      <c r="P483">
        <v>46212</v>
      </c>
      <c r="Q483">
        <v>8196.7199999999993</v>
      </c>
      <c r="S483" t="s">
        <v>19815</v>
      </c>
    </row>
    <row r="484" spans="1:19" x14ac:dyDescent="0.25">
      <c r="B484" s="15" t="s">
        <v>19814</v>
      </c>
      <c r="C484" t="s">
        <v>19816</v>
      </c>
      <c r="D484" t="s">
        <v>36</v>
      </c>
      <c r="H484">
        <v>1</v>
      </c>
      <c r="K484">
        <v>46212</v>
      </c>
      <c r="L484" t="s">
        <v>32</v>
      </c>
      <c r="M484" t="s">
        <v>40</v>
      </c>
      <c r="P484">
        <v>46212</v>
      </c>
      <c r="S484" t="s">
        <v>19815</v>
      </c>
    </row>
    <row r="485" spans="1:19" x14ac:dyDescent="0.25">
      <c r="A485" s="15" t="s">
        <v>19814</v>
      </c>
      <c r="C485" t="s">
        <v>19817</v>
      </c>
      <c r="D485" t="s">
        <v>49</v>
      </c>
      <c r="E485">
        <v>1</v>
      </c>
      <c r="F485">
        <v>2270000</v>
      </c>
      <c r="G485">
        <v>45400</v>
      </c>
      <c r="K485">
        <v>46214</v>
      </c>
      <c r="L485" t="s">
        <v>176</v>
      </c>
      <c r="M485" t="s">
        <v>55</v>
      </c>
      <c r="P485">
        <v>46212</v>
      </c>
      <c r="Q485">
        <v>37213.11</v>
      </c>
      <c r="S485" t="s">
        <v>19818</v>
      </c>
    </row>
    <row r="486" spans="1:19" x14ac:dyDescent="0.25">
      <c r="B486" s="15" t="s">
        <v>19814</v>
      </c>
      <c r="C486" t="s">
        <v>19816</v>
      </c>
      <c r="D486" t="s">
        <v>49</v>
      </c>
      <c r="H486">
        <v>1</v>
      </c>
      <c r="K486">
        <v>46214</v>
      </c>
      <c r="L486" t="s">
        <v>176</v>
      </c>
      <c r="M486" t="s">
        <v>55</v>
      </c>
      <c r="P486">
        <v>46212</v>
      </c>
      <c r="S486" t="s">
        <v>19818</v>
      </c>
    </row>
    <row r="487" spans="1:19" x14ac:dyDescent="0.25">
      <c r="A487" s="15" t="s">
        <v>19814</v>
      </c>
      <c r="C487" t="s">
        <v>19817</v>
      </c>
      <c r="D487" t="s">
        <v>181</v>
      </c>
      <c r="E487">
        <v>1</v>
      </c>
      <c r="F487">
        <v>1950000</v>
      </c>
      <c r="G487">
        <v>39000</v>
      </c>
      <c r="K487">
        <v>46212</v>
      </c>
      <c r="L487" t="s">
        <v>164</v>
      </c>
      <c r="M487" t="s">
        <v>55</v>
      </c>
      <c r="P487">
        <v>46206</v>
      </c>
      <c r="Q487">
        <v>31967.21</v>
      </c>
      <c r="S487" t="s">
        <v>19818</v>
      </c>
    </row>
    <row r="488" spans="1:19" x14ac:dyDescent="0.25">
      <c r="B488" s="15" t="s">
        <v>19814</v>
      </c>
      <c r="C488" t="s">
        <v>19816</v>
      </c>
      <c r="D488" t="s">
        <v>181</v>
      </c>
      <c r="H488">
        <v>1</v>
      </c>
      <c r="K488">
        <v>46212</v>
      </c>
      <c r="L488" t="s">
        <v>164</v>
      </c>
      <c r="M488" t="s">
        <v>55</v>
      </c>
      <c r="P488">
        <v>46206</v>
      </c>
      <c r="S488" t="s">
        <v>19818</v>
      </c>
    </row>
    <row r="489" spans="1:19" x14ac:dyDescent="0.25">
      <c r="A489" s="15" t="s">
        <v>19814</v>
      </c>
      <c r="C489" t="s">
        <v>19817</v>
      </c>
      <c r="D489" t="s">
        <v>181</v>
      </c>
      <c r="E489">
        <v>1</v>
      </c>
      <c r="F489">
        <v>2350000</v>
      </c>
      <c r="G489">
        <v>47000</v>
      </c>
      <c r="K489">
        <v>46212</v>
      </c>
      <c r="L489" t="s">
        <v>44</v>
      </c>
      <c r="M489" t="s">
        <v>55</v>
      </c>
      <c r="P489">
        <v>46206</v>
      </c>
      <c r="Q489">
        <v>38524.589999999997</v>
      </c>
      <c r="S489" t="s">
        <v>19818</v>
      </c>
    </row>
    <row r="490" spans="1:19" x14ac:dyDescent="0.25">
      <c r="B490" s="15" t="s">
        <v>19814</v>
      </c>
      <c r="C490" t="s">
        <v>19816</v>
      </c>
      <c r="D490" t="s">
        <v>181</v>
      </c>
      <c r="H490">
        <v>1</v>
      </c>
      <c r="K490">
        <v>46212</v>
      </c>
      <c r="L490" t="s">
        <v>44</v>
      </c>
      <c r="M490" t="s">
        <v>55</v>
      </c>
      <c r="P490">
        <v>46206</v>
      </c>
      <c r="S490" t="s">
        <v>19818</v>
      </c>
    </row>
    <row r="491" spans="1:19" x14ac:dyDescent="0.25">
      <c r="B491" s="15" t="s">
        <v>19814</v>
      </c>
      <c r="C491" t="s">
        <v>19816</v>
      </c>
      <c r="D491" t="s">
        <v>49</v>
      </c>
      <c r="H491">
        <v>1</v>
      </c>
      <c r="K491">
        <v>46212</v>
      </c>
      <c r="L491" t="s">
        <v>57</v>
      </c>
      <c r="M491" t="s">
        <v>65</v>
      </c>
      <c r="P491">
        <v>46205</v>
      </c>
      <c r="S491" t="s">
        <v>19818</v>
      </c>
    </row>
    <row r="492" spans="1:19" x14ac:dyDescent="0.25">
      <c r="A492" s="15" t="s">
        <v>19814</v>
      </c>
      <c r="C492" t="s">
        <v>19817</v>
      </c>
      <c r="D492" t="s">
        <v>49</v>
      </c>
      <c r="E492">
        <v>1</v>
      </c>
      <c r="F492">
        <v>1970000</v>
      </c>
      <c r="G492">
        <v>39400</v>
      </c>
      <c r="K492">
        <v>46212</v>
      </c>
      <c r="L492" t="s">
        <v>57</v>
      </c>
      <c r="M492" t="s">
        <v>65</v>
      </c>
      <c r="P492">
        <v>46205</v>
      </c>
      <c r="Q492">
        <v>32295.08</v>
      </c>
      <c r="S492" t="s">
        <v>19818</v>
      </c>
    </row>
    <row r="493" spans="1:19" x14ac:dyDescent="0.25">
      <c r="A493" s="15" t="s">
        <v>19814</v>
      </c>
      <c r="C493" t="s">
        <v>19817</v>
      </c>
      <c r="D493" t="s">
        <v>181</v>
      </c>
      <c r="E493">
        <v>1</v>
      </c>
      <c r="F493">
        <v>3716000</v>
      </c>
      <c r="G493">
        <v>74320</v>
      </c>
      <c r="K493">
        <v>46212</v>
      </c>
      <c r="L493" t="s">
        <v>57</v>
      </c>
      <c r="M493" t="s">
        <v>65</v>
      </c>
      <c r="P493">
        <v>46206</v>
      </c>
      <c r="Q493">
        <v>60918.03</v>
      </c>
      <c r="S493" t="s">
        <v>19818</v>
      </c>
    </row>
    <row r="494" spans="1:19" x14ac:dyDescent="0.25">
      <c r="B494" s="15" t="s">
        <v>19814</v>
      </c>
      <c r="C494" t="s">
        <v>19816</v>
      </c>
      <c r="D494" t="s">
        <v>181</v>
      </c>
      <c r="H494">
        <v>1</v>
      </c>
      <c r="K494">
        <v>46212</v>
      </c>
      <c r="L494" t="s">
        <v>57</v>
      </c>
      <c r="M494" t="s">
        <v>65</v>
      </c>
      <c r="P494">
        <v>46206</v>
      </c>
      <c r="S494" t="s">
        <v>19818</v>
      </c>
    </row>
    <row r="495" spans="1:19" x14ac:dyDescent="0.25">
      <c r="A495" s="15" t="s">
        <v>19814</v>
      </c>
      <c r="C495" t="s">
        <v>19817</v>
      </c>
      <c r="D495" t="s">
        <v>181</v>
      </c>
      <c r="E495">
        <v>1</v>
      </c>
      <c r="F495">
        <v>1970000</v>
      </c>
      <c r="G495">
        <v>39400</v>
      </c>
      <c r="K495">
        <v>46212</v>
      </c>
      <c r="L495" t="s">
        <v>44</v>
      </c>
      <c r="M495" t="s">
        <v>55</v>
      </c>
      <c r="P495">
        <v>46209</v>
      </c>
      <c r="Q495">
        <v>32295.08</v>
      </c>
      <c r="S495" t="s">
        <v>19818</v>
      </c>
    </row>
    <row r="496" spans="1:19" x14ac:dyDescent="0.25">
      <c r="B496" s="15" t="s">
        <v>19814</v>
      </c>
      <c r="C496" t="s">
        <v>19816</v>
      </c>
      <c r="D496" t="s">
        <v>181</v>
      </c>
      <c r="H496">
        <v>1</v>
      </c>
      <c r="K496">
        <v>46212</v>
      </c>
      <c r="L496" t="s">
        <v>44</v>
      </c>
      <c r="M496" t="s">
        <v>55</v>
      </c>
      <c r="P496">
        <v>46209</v>
      </c>
      <c r="S496" t="s">
        <v>19818</v>
      </c>
    </row>
    <row r="497" spans="1:19" x14ac:dyDescent="0.25">
      <c r="C497" t="s">
        <v>19817</v>
      </c>
      <c r="D497" t="s">
        <v>36</v>
      </c>
      <c r="I497">
        <v>1</v>
      </c>
      <c r="J497" s="15" t="s">
        <v>19814</v>
      </c>
      <c r="K497">
        <v>46219</v>
      </c>
      <c r="L497" t="s">
        <v>32</v>
      </c>
      <c r="M497" t="s">
        <v>40</v>
      </c>
      <c r="P497">
        <v>46211</v>
      </c>
      <c r="S497" t="s">
        <v>19815</v>
      </c>
    </row>
    <row r="498" spans="1:19" x14ac:dyDescent="0.25">
      <c r="B498" s="15" t="s">
        <v>19814</v>
      </c>
      <c r="C498" t="s">
        <v>19816</v>
      </c>
      <c r="D498" t="s">
        <v>36</v>
      </c>
      <c r="H498">
        <v>1</v>
      </c>
      <c r="K498">
        <v>46219</v>
      </c>
      <c r="L498" t="s">
        <v>32</v>
      </c>
      <c r="M498" t="s">
        <v>40</v>
      </c>
      <c r="P498">
        <v>46211</v>
      </c>
      <c r="S498" t="s">
        <v>19815</v>
      </c>
    </row>
    <row r="499" spans="1:19" x14ac:dyDescent="0.25">
      <c r="A499" s="15" t="s">
        <v>19814</v>
      </c>
      <c r="C499" t="s">
        <v>19817</v>
      </c>
      <c r="D499" t="s">
        <v>36</v>
      </c>
      <c r="E499">
        <v>1</v>
      </c>
      <c r="F499">
        <v>3670000</v>
      </c>
      <c r="G499">
        <v>73400</v>
      </c>
      <c r="K499">
        <v>46213</v>
      </c>
      <c r="L499" t="s">
        <v>32</v>
      </c>
      <c r="M499" t="s">
        <v>40</v>
      </c>
      <c r="P499">
        <v>46211</v>
      </c>
      <c r="Q499">
        <v>60163.93</v>
      </c>
      <c r="S499" t="s">
        <v>19815</v>
      </c>
    </row>
    <row r="500" spans="1:19" x14ac:dyDescent="0.25">
      <c r="B500" s="15" t="s">
        <v>19814</v>
      </c>
      <c r="C500" t="s">
        <v>19816</v>
      </c>
      <c r="D500" t="s">
        <v>36</v>
      </c>
      <c r="H500">
        <v>1</v>
      </c>
      <c r="K500">
        <v>46213</v>
      </c>
      <c r="L500" t="s">
        <v>32</v>
      </c>
      <c r="M500" t="s">
        <v>40</v>
      </c>
      <c r="P500">
        <v>46211</v>
      </c>
      <c r="S500" t="s">
        <v>19815</v>
      </c>
    </row>
    <row r="501" spans="1:19" x14ac:dyDescent="0.25">
      <c r="A501" s="15" t="s">
        <v>19814</v>
      </c>
      <c r="C501" t="s">
        <v>19817</v>
      </c>
      <c r="D501" t="s">
        <v>36</v>
      </c>
      <c r="E501">
        <v>1</v>
      </c>
      <c r="F501">
        <v>3435000</v>
      </c>
      <c r="G501">
        <v>34350</v>
      </c>
      <c r="K501">
        <v>46212</v>
      </c>
      <c r="L501" t="s">
        <v>32</v>
      </c>
      <c r="M501" t="s">
        <v>40</v>
      </c>
      <c r="P501">
        <v>46211</v>
      </c>
      <c r="Q501">
        <v>28155.74</v>
      </c>
      <c r="S501" t="s">
        <v>19815</v>
      </c>
    </row>
    <row r="502" spans="1:19" x14ac:dyDescent="0.25">
      <c r="B502" s="15" t="s">
        <v>19814</v>
      </c>
      <c r="C502" t="s">
        <v>19816</v>
      </c>
      <c r="D502" t="s">
        <v>36</v>
      </c>
      <c r="H502">
        <v>1</v>
      </c>
      <c r="K502">
        <v>46212</v>
      </c>
      <c r="L502" t="s">
        <v>32</v>
      </c>
      <c r="M502" t="s">
        <v>40</v>
      </c>
      <c r="P502">
        <v>46211</v>
      </c>
      <c r="S502" t="s">
        <v>19815</v>
      </c>
    </row>
    <row r="503" spans="1:19" x14ac:dyDescent="0.25">
      <c r="A503" s="15" t="s">
        <v>19814</v>
      </c>
      <c r="C503" t="s">
        <v>19817</v>
      </c>
      <c r="D503" t="s">
        <v>36</v>
      </c>
      <c r="E503">
        <v>1</v>
      </c>
      <c r="F503">
        <v>1970000</v>
      </c>
      <c r="G503">
        <v>39400</v>
      </c>
      <c r="K503">
        <v>46212</v>
      </c>
      <c r="L503" t="s">
        <v>32</v>
      </c>
      <c r="M503" t="s">
        <v>40</v>
      </c>
      <c r="P503">
        <v>46211</v>
      </c>
      <c r="Q503">
        <v>32295.08</v>
      </c>
      <c r="S503" t="s">
        <v>19815</v>
      </c>
    </row>
    <row r="504" spans="1:19" x14ac:dyDescent="0.25">
      <c r="B504" s="15" t="s">
        <v>19814</v>
      </c>
      <c r="C504" t="s">
        <v>19816</v>
      </c>
      <c r="D504" t="s">
        <v>36</v>
      </c>
      <c r="H504">
        <v>1</v>
      </c>
      <c r="K504">
        <v>46212</v>
      </c>
      <c r="L504" t="s">
        <v>32</v>
      </c>
      <c r="M504" t="s">
        <v>40</v>
      </c>
      <c r="P504">
        <v>46211</v>
      </c>
      <c r="S504" t="s">
        <v>19815</v>
      </c>
    </row>
    <row r="505" spans="1:19" x14ac:dyDescent="0.25">
      <c r="A505" s="15" t="s">
        <v>19814</v>
      </c>
      <c r="C505" t="s">
        <v>19817</v>
      </c>
      <c r="D505" t="s">
        <v>36</v>
      </c>
      <c r="E505">
        <v>1</v>
      </c>
      <c r="F505">
        <v>1995000</v>
      </c>
      <c r="G505">
        <v>39900</v>
      </c>
      <c r="K505">
        <v>46217</v>
      </c>
      <c r="L505" t="s">
        <v>32</v>
      </c>
      <c r="M505" t="s">
        <v>40</v>
      </c>
      <c r="P505">
        <v>46211</v>
      </c>
      <c r="Q505">
        <v>32704.92</v>
      </c>
      <c r="S505" t="s">
        <v>19815</v>
      </c>
    </row>
    <row r="506" spans="1:19" x14ac:dyDescent="0.25">
      <c r="B506" s="15" t="s">
        <v>19814</v>
      </c>
      <c r="C506" t="s">
        <v>19816</v>
      </c>
      <c r="D506" t="s">
        <v>36</v>
      </c>
      <c r="H506">
        <v>1</v>
      </c>
      <c r="K506">
        <v>46217</v>
      </c>
      <c r="L506" t="s">
        <v>32</v>
      </c>
      <c r="M506" t="s">
        <v>40</v>
      </c>
      <c r="P506">
        <v>46211</v>
      </c>
      <c r="S506" t="s">
        <v>19815</v>
      </c>
    </row>
    <row r="507" spans="1:19" x14ac:dyDescent="0.25">
      <c r="A507" s="15" t="s">
        <v>19814</v>
      </c>
      <c r="C507" t="s">
        <v>19819</v>
      </c>
      <c r="D507" t="s">
        <v>36</v>
      </c>
      <c r="E507">
        <v>1</v>
      </c>
      <c r="F507">
        <v>3554990</v>
      </c>
      <c r="G507">
        <v>20000</v>
      </c>
      <c r="K507">
        <v>46212</v>
      </c>
      <c r="L507" t="s">
        <v>32</v>
      </c>
      <c r="M507" t="s">
        <v>40</v>
      </c>
      <c r="P507">
        <v>46211</v>
      </c>
      <c r="Q507">
        <v>16393.439999999999</v>
      </c>
      <c r="S507" t="s">
        <v>19815</v>
      </c>
    </row>
    <row r="508" spans="1:19" x14ac:dyDescent="0.25">
      <c r="B508" s="15" t="s">
        <v>19814</v>
      </c>
      <c r="C508" t="s">
        <v>19816</v>
      </c>
      <c r="D508" t="s">
        <v>36</v>
      </c>
      <c r="H508">
        <v>1</v>
      </c>
      <c r="K508">
        <v>46212</v>
      </c>
      <c r="L508" t="s">
        <v>32</v>
      </c>
      <c r="M508" t="s">
        <v>40</v>
      </c>
      <c r="P508">
        <v>46211</v>
      </c>
      <c r="S508" t="s">
        <v>19815</v>
      </c>
    </row>
    <row r="509" spans="1:19" x14ac:dyDescent="0.25">
      <c r="A509" s="15" t="s">
        <v>19814</v>
      </c>
      <c r="C509" t="s">
        <v>19820</v>
      </c>
      <c r="D509" t="s">
        <v>36</v>
      </c>
      <c r="E509">
        <v>1</v>
      </c>
      <c r="F509">
        <v>2200000</v>
      </c>
      <c r="G509">
        <v>44000</v>
      </c>
      <c r="K509">
        <v>46212</v>
      </c>
      <c r="L509" t="s">
        <v>32</v>
      </c>
      <c r="M509" t="s">
        <v>40</v>
      </c>
      <c r="P509">
        <v>46211</v>
      </c>
      <c r="Q509">
        <v>36065.57</v>
      </c>
      <c r="S509" t="s">
        <v>19815</v>
      </c>
    </row>
    <row r="510" spans="1:19" x14ac:dyDescent="0.25">
      <c r="B510" s="15" t="s">
        <v>19814</v>
      </c>
      <c r="C510" t="s">
        <v>19816</v>
      </c>
      <c r="D510" t="s">
        <v>36</v>
      </c>
      <c r="H510">
        <v>1</v>
      </c>
      <c r="K510">
        <v>46212</v>
      </c>
      <c r="L510" t="s">
        <v>32</v>
      </c>
      <c r="M510" t="s">
        <v>40</v>
      </c>
      <c r="P510">
        <v>46211</v>
      </c>
      <c r="S510" t="s">
        <v>19815</v>
      </c>
    </row>
    <row r="511" spans="1:19" x14ac:dyDescent="0.25">
      <c r="A511" s="15" t="s">
        <v>19814</v>
      </c>
      <c r="C511" t="s">
        <v>19817</v>
      </c>
      <c r="D511" t="s">
        <v>36</v>
      </c>
      <c r="E511">
        <v>1</v>
      </c>
      <c r="F511">
        <v>2200000</v>
      </c>
      <c r="G511">
        <v>44000</v>
      </c>
      <c r="K511">
        <v>46212</v>
      </c>
      <c r="L511" t="s">
        <v>32</v>
      </c>
      <c r="M511" t="s">
        <v>40</v>
      </c>
      <c r="P511">
        <v>46211</v>
      </c>
      <c r="Q511">
        <v>36065.57</v>
      </c>
      <c r="S511" t="s">
        <v>19815</v>
      </c>
    </row>
    <row r="512" spans="1:19" x14ac:dyDescent="0.25">
      <c r="B512" s="15" t="s">
        <v>19814</v>
      </c>
      <c r="C512" t="s">
        <v>19816</v>
      </c>
      <c r="D512" t="s">
        <v>36</v>
      </c>
      <c r="H512">
        <v>1</v>
      </c>
      <c r="K512">
        <v>46212</v>
      </c>
      <c r="L512" t="s">
        <v>32</v>
      </c>
      <c r="M512" t="s">
        <v>40</v>
      </c>
      <c r="P512">
        <v>46211</v>
      </c>
      <c r="S512" t="s">
        <v>19815</v>
      </c>
    </row>
    <row r="513" spans="1:19" x14ac:dyDescent="0.25">
      <c r="A513" s="15" t="s">
        <v>19814</v>
      </c>
      <c r="C513" t="s">
        <v>19813</v>
      </c>
      <c r="D513" t="s">
        <v>36</v>
      </c>
      <c r="E513">
        <v>1</v>
      </c>
      <c r="F513">
        <v>885000</v>
      </c>
      <c r="G513">
        <v>10000</v>
      </c>
      <c r="K513">
        <v>46214</v>
      </c>
      <c r="L513" t="s">
        <v>32</v>
      </c>
      <c r="M513" t="s">
        <v>40</v>
      </c>
      <c r="P513">
        <v>46211</v>
      </c>
      <c r="Q513">
        <v>8196.7199999999993</v>
      </c>
      <c r="S513" t="s">
        <v>19815</v>
      </c>
    </row>
    <row r="514" spans="1:19" x14ac:dyDescent="0.25">
      <c r="B514" s="15" t="s">
        <v>19814</v>
      </c>
      <c r="C514" t="s">
        <v>19816</v>
      </c>
      <c r="D514" t="s">
        <v>36</v>
      </c>
      <c r="H514">
        <v>1</v>
      </c>
      <c r="K514">
        <v>46214</v>
      </c>
      <c r="L514" t="s">
        <v>32</v>
      </c>
      <c r="M514" t="s">
        <v>40</v>
      </c>
      <c r="P514">
        <v>46211</v>
      </c>
      <c r="S514" t="s">
        <v>19815</v>
      </c>
    </row>
    <row r="515" spans="1:19" x14ac:dyDescent="0.25">
      <c r="A515" s="15" t="s">
        <v>19814</v>
      </c>
      <c r="C515" t="s">
        <v>19817</v>
      </c>
      <c r="D515" t="s">
        <v>36</v>
      </c>
      <c r="E515">
        <v>1</v>
      </c>
      <c r="F515">
        <v>3800000</v>
      </c>
      <c r="G515">
        <v>76000</v>
      </c>
      <c r="K515">
        <v>46214</v>
      </c>
      <c r="L515" t="s">
        <v>32</v>
      </c>
      <c r="M515" t="s">
        <v>40</v>
      </c>
      <c r="P515">
        <v>46211</v>
      </c>
      <c r="Q515">
        <v>62295.08</v>
      </c>
      <c r="S515" t="s">
        <v>19815</v>
      </c>
    </row>
    <row r="516" spans="1:19" x14ac:dyDescent="0.25">
      <c r="B516" s="15" t="s">
        <v>19814</v>
      </c>
      <c r="C516" t="s">
        <v>19816</v>
      </c>
      <c r="D516" t="s">
        <v>36</v>
      </c>
      <c r="H516">
        <v>1</v>
      </c>
      <c r="K516">
        <v>46214</v>
      </c>
      <c r="L516" t="s">
        <v>32</v>
      </c>
      <c r="M516" t="s">
        <v>40</v>
      </c>
      <c r="P516">
        <v>46211</v>
      </c>
      <c r="S516" t="s">
        <v>19815</v>
      </c>
    </row>
    <row r="517" spans="1:19" x14ac:dyDescent="0.25">
      <c r="A517" s="15" t="s">
        <v>19814</v>
      </c>
      <c r="C517" t="s">
        <v>19817</v>
      </c>
      <c r="D517" t="s">
        <v>36</v>
      </c>
      <c r="E517">
        <v>1</v>
      </c>
      <c r="F517">
        <v>1970000</v>
      </c>
      <c r="G517">
        <v>39400</v>
      </c>
      <c r="K517">
        <v>46212</v>
      </c>
      <c r="L517" t="s">
        <v>32</v>
      </c>
      <c r="M517" t="s">
        <v>40</v>
      </c>
      <c r="P517">
        <v>46211</v>
      </c>
      <c r="Q517">
        <v>32295.08</v>
      </c>
      <c r="S517" t="s">
        <v>19815</v>
      </c>
    </row>
    <row r="518" spans="1:19" x14ac:dyDescent="0.25">
      <c r="B518" s="15" t="s">
        <v>19814</v>
      </c>
      <c r="C518" t="s">
        <v>19816</v>
      </c>
      <c r="D518" t="s">
        <v>36</v>
      </c>
      <c r="H518">
        <v>1</v>
      </c>
      <c r="K518">
        <v>46212</v>
      </c>
      <c r="L518" t="s">
        <v>32</v>
      </c>
      <c r="M518" t="s">
        <v>40</v>
      </c>
      <c r="P518">
        <v>46211</v>
      </c>
      <c r="S518" t="s">
        <v>19815</v>
      </c>
    </row>
    <row r="519" spans="1:19" x14ac:dyDescent="0.25">
      <c r="A519" s="15" t="s">
        <v>19814</v>
      </c>
      <c r="C519" t="s">
        <v>19813</v>
      </c>
      <c r="D519" t="s">
        <v>36</v>
      </c>
      <c r="E519">
        <v>1</v>
      </c>
      <c r="F519">
        <v>1890000</v>
      </c>
      <c r="G519">
        <v>10000</v>
      </c>
      <c r="K519">
        <v>46212</v>
      </c>
      <c r="L519" t="s">
        <v>32</v>
      </c>
      <c r="M519" t="s">
        <v>40</v>
      </c>
      <c r="P519">
        <v>46211</v>
      </c>
      <c r="Q519">
        <v>8196.7199999999993</v>
      </c>
      <c r="S519" t="s">
        <v>19815</v>
      </c>
    </row>
    <row r="520" spans="1:19" x14ac:dyDescent="0.25">
      <c r="B520" s="15" t="s">
        <v>19814</v>
      </c>
      <c r="C520" t="s">
        <v>19816</v>
      </c>
      <c r="D520" t="s">
        <v>36</v>
      </c>
      <c r="H520">
        <v>1</v>
      </c>
      <c r="K520">
        <v>46212</v>
      </c>
      <c r="L520" t="s">
        <v>32</v>
      </c>
      <c r="M520" t="s">
        <v>40</v>
      </c>
      <c r="P520">
        <v>46211</v>
      </c>
      <c r="S520" t="s">
        <v>19815</v>
      </c>
    </row>
    <row r="521" spans="1:19" x14ac:dyDescent="0.25">
      <c r="A521" s="15" t="s">
        <v>19814</v>
      </c>
      <c r="C521" t="s">
        <v>19817</v>
      </c>
      <c r="D521" t="s">
        <v>36</v>
      </c>
      <c r="E521">
        <v>1</v>
      </c>
      <c r="F521">
        <v>2005000</v>
      </c>
      <c r="G521">
        <v>40100</v>
      </c>
      <c r="K521">
        <v>46212</v>
      </c>
      <c r="L521" t="s">
        <v>32</v>
      </c>
      <c r="M521" t="s">
        <v>40</v>
      </c>
      <c r="P521">
        <v>46211</v>
      </c>
      <c r="Q521">
        <v>32868.85</v>
      </c>
      <c r="S521" t="s">
        <v>19815</v>
      </c>
    </row>
    <row r="522" spans="1:19" x14ac:dyDescent="0.25">
      <c r="B522" s="15" t="s">
        <v>19814</v>
      </c>
      <c r="C522" t="s">
        <v>19816</v>
      </c>
      <c r="D522" t="s">
        <v>36</v>
      </c>
      <c r="H522">
        <v>1</v>
      </c>
      <c r="K522">
        <v>46212</v>
      </c>
      <c r="L522" t="s">
        <v>32</v>
      </c>
      <c r="M522" t="s">
        <v>40</v>
      </c>
      <c r="P522">
        <v>46211</v>
      </c>
      <c r="S522" t="s">
        <v>19815</v>
      </c>
    </row>
    <row r="523" spans="1:19" x14ac:dyDescent="0.25">
      <c r="A523" s="15" t="s">
        <v>19814</v>
      </c>
      <c r="C523" t="s">
        <v>19817</v>
      </c>
      <c r="D523" t="s">
        <v>36</v>
      </c>
      <c r="E523">
        <v>1</v>
      </c>
      <c r="F523">
        <v>1970000</v>
      </c>
      <c r="G523">
        <v>39400</v>
      </c>
      <c r="K523">
        <v>46212</v>
      </c>
      <c r="L523" t="s">
        <v>32</v>
      </c>
      <c r="M523" t="s">
        <v>40</v>
      </c>
      <c r="P523">
        <v>46211</v>
      </c>
      <c r="Q523">
        <v>32295.08</v>
      </c>
      <c r="S523" t="s">
        <v>19815</v>
      </c>
    </row>
    <row r="524" spans="1:19" x14ac:dyDescent="0.25">
      <c r="B524" s="15" t="s">
        <v>19814</v>
      </c>
      <c r="C524" t="s">
        <v>19816</v>
      </c>
      <c r="D524" t="s">
        <v>36</v>
      </c>
      <c r="H524">
        <v>1</v>
      </c>
      <c r="K524">
        <v>46212</v>
      </c>
      <c r="L524" t="s">
        <v>32</v>
      </c>
      <c r="M524" t="s">
        <v>40</v>
      </c>
      <c r="P524">
        <v>46211</v>
      </c>
      <c r="S524" t="s">
        <v>19815</v>
      </c>
    </row>
    <row r="525" spans="1:19" x14ac:dyDescent="0.25">
      <c r="A525" s="15" t="s">
        <v>19814</v>
      </c>
      <c r="C525" t="s">
        <v>19817</v>
      </c>
      <c r="D525" t="s">
        <v>36</v>
      </c>
      <c r="E525">
        <v>1</v>
      </c>
      <c r="F525">
        <v>1970000</v>
      </c>
      <c r="G525">
        <v>39400</v>
      </c>
      <c r="K525">
        <v>46212</v>
      </c>
      <c r="L525" t="s">
        <v>32</v>
      </c>
      <c r="M525" t="s">
        <v>40</v>
      </c>
      <c r="P525">
        <v>46211</v>
      </c>
      <c r="Q525">
        <v>32295.08</v>
      </c>
      <c r="S525" t="s">
        <v>19815</v>
      </c>
    </row>
    <row r="526" spans="1:19" x14ac:dyDescent="0.25">
      <c r="B526" s="15" t="s">
        <v>19814</v>
      </c>
      <c r="C526" t="s">
        <v>19816</v>
      </c>
      <c r="D526" t="s">
        <v>36</v>
      </c>
      <c r="H526">
        <v>1</v>
      </c>
      <c r="K526">
        <v>46212</v>
      </c>
      <c r="L526" t="s">
        <v>32</v>
      </c>
      <c r="M526" t="s">
        <v>40</v>
      </c>
      <c r="P526">
        <v>46211</v>
      </c>
      <c r="S526" t="s">
        <v>19815</v>
      </c>
    </row>
    <row r="527" spans="1:19" x14ac:dyDescent="0.25">
      <c r="A527" s="15" t="s">
        <v>19814</v>
      </c>
      <c r="C527" t="s">
        <v>19821</v>
      </c>
      <c r="D527" t="s">
        <v>36</v>
      </c>
      <c r="E527">
        <v>1</v>
      </c>
      <c r="F527">
        <v>2700000</v>
      </c>
      <c r="G527">
        <v>20000</v>
      </c>
      <c r="K527">
        <v>46212</v>
      </c>
      <c r="L527" t="s">
        <v>32</v>
      </c>
      <c r="M527" t="s">
        <v>40</v>
      </c>
      <c r="P527">
        <v>46211</v>
      </c>
      <c r="Q527">
        <v>16393.439999999999</v>
      </c>
      <c r="S527" t="s">
        <v>19815</v>
      </c>
    </row>
    <row r="528" spans="1:19" x14ac:dyDescent="0.25">
      <c r="B528" s="15" t="s">
        <v>19814</v>
      </c>
      <c r="C528" t="s">
        <v>19816</v>
      </c>
      <c r="D528" t="s">
        <v>36</v>
      </c>
      <c r="H528">
        <v>1</v>
      </c>
      <c r="K528">
        <v>46212</v>
      </c>
      <c r="L528" t="s">
        <v>32</v>
      </c>
      <c r="M528" t="s">
        <v>40</v>
      </c>
      <c r="P528">
        <v>46211</v>
      </c>
      <c r="S528" t="s">
        <v>19815</v>
      </c>
    </row>
    <row r="529" spans="1:19" x14ac:dyDescent="0.25">
      <c r="A529" s="15" t="s">
        <v>19814</v>
      </c>
      <c r="C529" t="s">
        <v>19817</v>
      </c>
      <c r="D529" t="s">
        <v>36</v>
      </c>
      <c r="E529">
        <v>1</v>
      </c>
      <c r="F529">
        <v>2050000</v>
      </c>
      <c r="G529">
        <v>41000</v>
      </c>
      <c r="K529">
        <v>46212</v>
      </c>
      <c r="L529" t="s">
        <v>32</v>
      </c>
      <c r="M529" t="s">
        <v>40</v>
      </c>
      <c r="P529">
        <v>46211</v>
      </c>
      <c r="Q529">
        <v>33606.559999999998</v>
      </c>
      <c r="S529" t="s">
        <v>19815</v>
      </c>
    </row>
    <row r="530" spans="1:19" x14ac:dyDescent="0.25">
      <c r="B530" s="15" t="s">
        <v>19814</v>
      </c>
      <c r="C530" t="s">
        <v>19816</v>
      </c>
      <c r="D530" t="s">
        <v>36</v>
      </c>
      <c r="H530">
        <v>1</v>
      </c>
      <c r="K530">
        <v>46212</v>
      </c>
      <c r="L530" t="s">
        <v>32</v>
      </c>
      <c r="M530" t="s">
        <v>40</v>
      </c>
      <c r="P530">
        <v>46211</v>
      </c>
      <c r="S530" t="s">
        <v>19815</v>
      </c>
    </row>
    <row r="531" spans="1:19" x14ac:dyDescent="0.25">
      <c r="A531" s="15" t="s">
        <v>19814</v>
      </c>
      <c r="C531" t="s">
        <v>19828</v>
      </c>
      <c r="D531" t="s">
        <v>181</v>
      </c>
      <c r="E531">
        <v>1</v>
      </c>
      <c r="F531">
        <v>2549010</v>
      </c>
      <c r="G531">
        <v>88800</v>
      </c>
      <c r="K531">
        <v>46217</v>
      </c>
      <c r="L531" t="s">
        <v>164</v>
      </c>
      <c r="M531" t="s">
        <v>55</v>
      </c>
      <c r="P531">
        <v>46211</v>
      </c>
      <c r="Q531">
        <v>72786.89</v>
      </c>
      <c r="S531" t="s">
        <v>19818</v>
      </c>
    </row>
    <row r="532" spans="1:19" x14ac:dyDescent="0.25">
      <c r="B532" s="15" t="s">
        <v>19814</v>
      </c>
      <c r="C532" t="s">
        <v>19816</v>
      </c>
      <c r="D532" t="s">
        <v>181</v>
      </c>
      <c r="H532">
        <v>1</v>
      </c>
      <c r="K532">
        <v>46217</v>
      </c>
      <c r="L532" t="s">
        <v>164</v>
      </c>
      <c r="M532" t="s">
        <v>55</v>
      </c>
      <c r="P532">
        <v>46211</v>
      </c>
      <c r="S532" t="s">
        <v>19818</v>
      </c>
    </row>
    <row r="533" spans="1:19" x14ac:dyDescent="0.25">
      <c r="C533" t="s">
        <v>19817</v>
      </c>
      <c r="D533" t="s">
        <v>36</v>
      </c>
      <c r="I533">
        <v>1</v>
      </c>
      <c r="J533" s="15" t="s">
        <v>19814</v>
      </c>
      <c r="K533">
        <v>46218</v>
      </c>
      <c r="L533" t="s">
        <v>32</v>
      </c>
      <c r="M533" t="s">
        <v>40</v>
      </c>
      <c r="P533">
        <v>46211</v>
      </c>
      <c r="S533" t="s">
        <v>19815</v>
      </c>
    </row>
    <row r="534" spans="1:19" x14ac:dyDescent="0.25">
      <c r="B534" s="15" t="s">
        <v>19814</v>
      </c>
      <c r="C534" t="s">
        <v>19816</v>
      </c>
      <c r="D534" t="s">
        <v>36</v>
      </c>
      <c r="H534">
        <v>1</v>
      </c>
      <c r="K534">
        <v>46218</v>
      </c>
      <c r="L534" t="s">
        <v>32</v>
      </c>
      <c r="M534" t="s">
        <v>40</v>
      </c>
      <c r="P534">
        <v>46211</v>
      </c>
      <c r="S534" t="s">
        <v>19815</v>
      </c>
    </row>
    <row r="535" spans="1:19" x14ac:dyDescent="0.25">
      <c r="A535" s="15" t="s">
        <v>19814</v>
      </c>
      <c r="C535" t="s">
        <v>19817</v>
      </c>
      <c r="D535" t="s">
        <v>189</v>
      </c>
      <c r="E535">
        <v>1</v>
      </c>
      <c r="F535">
        <v>2000000</v>
      </c>
      <c r="G535">
        <v>40000</v>
      </c>
      <c r="K535">
        <v>46212</v>
      </c>
      <c r="L535" t="s">
        <v>643</v>
      </c>
      <c r="M535" t="s">
        <v>55</v>
      </c>
      <c r="P535">
        <v>46211</v>
      </c>
      <c r="Q535">
        <v>32786.89</v>
      </c>
      <c r="S535" t="s">
        <v>19815</v>
      </c>
    </row>
    <row r="536" spans="1:19" x14ac:dyDescent="0.25">
      <c r="B536" s="15" t="s">
        <v>19814</v>
      </c>
      <c r="C536" t="s">
        <v>19816</v>
      </c>
      <c r="D536" t="s">
        <v>189</v>
      </c>
      <c r="H536">
        <v>1</v>
      </c>
      <c r="K536">
        <v>46212</v>
      </c>
      <c r="L536" t="s">
        <v>643</v>
      </c>
      <c r="M536" t="s">
        <v>55</v>
      </c>
      <c r="P536">
        <v>46211</v>
      </c>
      <c r="S536" t="s">
        <v>19815</v>
      </c>
    </row>
    <row r="537" spans="1:19" x14ac:dyDescent="0.25">
      <c r="A537" s="15" t="s">
        <v>19814</v>
      </c>
      <c r="C537" t="s">
        <v>19813</v>
      </c>
      <c r="D537" t="s">
        <v>36</v>
      </c>
      <c r="E537">
        <v>1</v>
      </c>
      <c r="F537">
        <v>895000</v>
      </c>
      <c r="G537">
        <v>10000</v>
      </c>
      <c r="K537">
        <v>46212</v>
      </c>
      <c r="L537" t="s">
        <v>32</v>
      </c>
      <c r="M537" t="s">
        <v>40</v>
      </c>
      <c r="P537">
        <v>46211</v>
      </c>
      <c r="Q537">
        <v>8196.7199999999993</v>
      </c>
      <c r="S537" t="s">
        <v>19815</v>
      </c>
    </row>
    <row r="538" spans="1:19" x14ac:dyDescent="0.25">
      <c r="B538" s="15" t="s">
        <v>19814</v>
      </c>
      <c r="C538" t="s">
        <v>19816</v>
      </c>
      <c r="D538" t="s">
        <v>36</v>
      </c>
      <c r="H538">
        <v>1</v>
      </c>
      <c r="K538">
        <v>46212</v>
      </c>
      <c r="L538" t="s">
        <v>32</v>
      </c>
      <c r="M538" t="s">
        <v>40</v>
      </c>
      <c r="P538">
        <v>46211</v>
      </c>
      <c r="S538" t="s">
        <v>19815</v>
      </c>
    </row>
    <row r="539" spans="1:19" x14ac:dyDescent="0.25">
      <c r="A539" s="15" t="s">
        <v>19814</v>
      </c>
      <c r="C539" t="s">
        <v>19817</v>
      </c>
      <c r="D539" t="s">
        <v>36</v>
      </c>
      <c r="E539">
        <v>1</v>
      </c>
      <c r="F539">
        <v>1970000</v>
      </c>
      <c r="G539">
        <v>39400</v>
      </c>
      <c r="K539">
        <v>46212</v>
      </c>
      <c r="L539" t="s">
        <v>32</v>
      </c>
      <c r="M539" t="s">
        <v>40</v>
      </c>
      <c r="P539">
        <v>46211</v>
      </c>
      <c r="Q539">
        <v>32295.08</v>
      </c>
      <c r="S539" t="s">
        <v>19815</v>
      </c>
    </row>
    <row r="540" spans="1:19" x14ac:dyDescent="0.25">
      <c r="B540" s="15" t="s">
        <v>19814</v>
      </c>
      <c r="C540" t="s">
        <v>19816</v>
      </c>
      <c r="D540" t="s">
        <v>36</v>
      </c>
      <c r="H540">
        <v>1</v>
      </c>
      <c r="K540">
        <v>46212</v>
      </c>
      <c r="L540" t="s">
        <v>32</v>
      </c>
      <c r="M540" t="s">
        <v>40</v>
      </c>
      <c r="P540">
        <v>46211</v>
      </c>
      <c r="S540" t="s">
        <v>19815</v>
      </c>
    </row>
    <row r="541" spans="1:19" x14ac:dyDescent="0.25">
      <c r="A541" s="15" t="s">
        <v>19814</v>
      </c>
      <c r="C541" t="s">
        <v>19821</v>
      </c>
      <c r="D541" t="s">
        <v>36</v>
      </c>
      <c r="E541">
        <v>1</v>
      </c>
      <c r="F541">
        <v>2637000</v>
      </c>
      <c r="G541">
        <v>52740</v>
      </c>
      <c r="K541">
        <v>46218</v>
      </c>
      <c r="L541" t="s">
        <v>32</v>
      </c>
      <c r="M541" t="s">
        <v>40</v>
      </c>
      <c r="P541">
        <v>46211</v>
      </c>
      <c r="Q541">
        <v>43229.51</v>
      </c>
      <c r="S541" t="s">
        <v>19815</v>
      </c>
    </row>
    <row r="542" spans="1:19" x14ac:dyDescent="0.25">
      <c r="B542" s="15" t="s">
        <v>19814</v>
      </c>
      <c r="C542" t="s">
        <v>19816</v>
      </c>
      <c r="D542" t="s">
        <v>36</v>
      </c>
      <c r="H542">
        <v>1</v>
      </c>
      <c r="K542">
        <v>46218</v>
      </c>
      <c r="L542" t="s">
        <v>32</v>
      </c>
      <c r="M542" t="s">
        <v>40</v>
      </c>
      <c r="P542">
        <v>46211</v>
      </c>
      <c r="S542" t="s">
        <v>19815</v>
      </c>
    </row>
    <row r="543" spans="1:19" x14ac:dyDescent="0.25">
      <c r="C543" t="s">
        <v>19817</v>
      </c>
      <c r="D543" t="s">
        <v>36</v>
      </c>
      <c r="I543">
        <v>1</v>
      </c>
      <c r="J543" s="15" t="s">
        <v>19814</v>
      </c>
      <c r="K543">
        <v>46218</v>
      </c>
      <c r="L543" t="s">
        <v>32</v>
      </c>
      <c r="M543" t="s">
        <v>40</v>
      </c>
      <c r="P543">
        <v>46211</v>
      </c>
      <c r="S543" t="s">
        <v>19815</v>
      </c>
    </row>
    <row r="544" spans="1:19" x14ac:dyDescent="0.25">
      <c r="B544" s="15" t="s">
        <v>19814</v>
      </c>
      <c r="C544" t="s">
        <v>19816</v>
      </c>
      <c r="D544" t="s">
        <v>36</v>
      </c>
      <c r="H544">
        <v>1</v>
      </c>
      <c r="K544">
        <v>46218</v>
      </c>
      <c r="L544" t="s">
        <v>32</v>
      </c>
      <c r="M544" t="s">
        <v>40</v>
      </c>
      <c r="P544">
        <v>46211</v>
      </c>
      <c r="S544" t="s">
        <v>19815</v>
      </c>
    </row>
    <row r="545" spans="1:19" x14ac:dyDescent="0.25">
      <c r="A545" s="15" t="s">
        <v>19814</v>
      </c>
      <c r="C545" t="s">
        <v>19820</v>
      </c>
      <c r="D545" t="s">
        <v>36</v>
      </c>
      <c r="E545">
        <v>1</v>
      </c>
      <c r="F545">
        <v>2920000</v>
      </c>
      <c r="G545">
        <v>20000</v>
      </c>
      <c r="K545">
        <v>46212</v>
      </c>
      <c r="L545" t="s">
        <v>32</v>
      </c>
      <c r="M545" t="s">
        <v>40</v>
      </c>
      <c r="P545">
        <v>46211</v>
      </c>
      <c r="Q545">
        <v>16393.439999999999</v>
      </c>
      <c r="S545" t="s">
        <v>19815</v>
      </c>
    </row>
    <row r="546" spans="1:19" x14ac:dyDescent="0.25">
      <c r="B546" s="15" t="s">
        <v>19814</v>
      </c>
      <c r="C546" t="s">
        <v>19816</v>
      </c>
      <c r="D546" t="s">
        <v>36</v>
      </c>
      <c r="H546">
        <v>1</v>
      </c>
      <c r="K546">
        <v>46212</v>
      </c>
      <c r="L546" t="s">
        <v>32</v>
      </c>
      <c r="M546" t="s">
        <v>40</v>
      </c>
      <c r="P546">
        <v>46211</v>
      </c>
      <c r="S546" t="s">
        <v>19815</v>
      </c>
    </row>
    <row r="547" spans="1:19" x14ac:dyDescent="0.25">
      <c r="A547" s="15" t="s">
        <v>19814</v>
      </c>
      <c r="C547" t="s">
        <v>19813</v>
      </c>
      <c r="D547" t="s">
        <v>181</v>
      </c>
      <c r="E547">
        <v>1</v>
      </c>
      <c r="F547">
        <v>962027</v>
      </c>
      <c r="G547">
        <v>0</v>
      </c>
      <c r="K547">
        <v>46213</v>
      </c>
      <c r="L547" t="s">
        <v>176</v>
      </c>
      <c r="M547" t="s">
        <v>55</v>
      </c>
      <c r="P547">
        <v>46211</v>
      </c>
      <c r="Q547">
        <v>0</v>
      </c>
      <c r="S547" t="s">
        <v>19818</v>
      </c>
    </row>
    <row r="548" spans="1:19" x14ac:dyDescent="0.25">
      <c r="B548" s="15" t="s">
        <v>19814</v>
      </c>
      <c r="C548" t="s">
        <v>19816</v>
      </c>
      <c r="D548" t="s">
        <v>181</v>
      </c>
      <c r="H548">
        <v>1</v>
      </c>
      <c r="K548">
        <v>46213</v>
      </c>
      <c r="L548" t="s">
        <v>176</v>
      </c>
      <c r="M548" t="s">
        <v>55</v>
      </c>
      <c r="P548">
        <v>46211</v>
      </c>
      <c r="S548" t="s">
        <v>19818</v>
      </c>
    </row>
    <row r="549" spans="1:19" x14ac:dyDescent="0.25">
      <c r="A549" s="15" t="s">
        <v>19814</v>
      </c>
      <c r="C549" t="s">
        <v>19817</v>
      </c>
      <c r="D549" t="s">
        <v>181</v>
      </c>
      <c r="E549">
        <v>1</v>
      </c>
      <c r="F549">
        <v>2350000</v>
      </c>
      <c r="G549">
        <v>47000</v>
      </c>
      <c r="K549">
        <v>46211</v>
      </c>
      <c r="L549" t="s">
        <v>57</v>
      </c>
      <c r="M549" t="s">
        <v>65</v>
      </c>
      <c r="P549">
        <v>46206</v>
      </c>
      <c r="Q549">
        <v>38524.589999999997</v>
      </c>
      <c r="S549" t="s">
        <v>19818</v>
      </c>
    </row>
    <row r="550" spans="1:19" x14ac:dyDescent="0.25">
      <c r="B550" s="15" t="s">
        <v>19814</v>
      </c>
      <c r="C550" t="s">
        <v>19816</v>
      </c>
      <c r="D550" t="s">
        <v>181</v>
      </c>
      <c r="H550">
        <v>1</v>
      </c>
      <c r="K550">
        <v>46211</v>
      </c>
      <c r="L550" t="s">
        <v>57</v>
      </c>
      <c r="M550" t="s">
        <v>65</v>
      </c>
      <c r="P550">
        <v>46206</v>
      </c>
      <c r="S550" t="s">
        <v>19818</v>
      </c>
    </row>
    <row r="551" spans="1:19" x14ac:dyDescent="0.25">
      <c r="A551" s="15" t="s">
        <v>19814</v>
      </c>
      <c r="C551" t="s">
        <v>19817</v>
      </c>
      <c r="D551" t="s">
        <v>181</v>
      </c>
      <c r="E551">
        <v>1</v>
      </c>
      <c r="F551">
        <v>2270000</v>
      </c>
      <c r="G551">
        <v>45400</v>
      </c>
      <c r="K551">
        <v>46211</v>
      </c>
      <c r="L551" t="s">
        <v>57</v>
      </c>
      <c r="M551" t="s">
        <v>65</v>
      </c>
      <c r="P551">
        <v>46211</v>
      </c>
      <c r="Q551">
        <v>37213.11</v>
      </c>
      <c r="S551" t="s">
        <v>19818</v>
      </c>
    </row>
    <row r="552" spans="1:19" x14ac:dyDescent="0.25">
      <c r="B552" s="15" t="s">
        <v>19814</v>
      </c>
      <c r="C552" t="s">
        <v>19816</v>
      </c>
      <c r="D552" t="s">
        <v>181</v>
      </c>
      <c r="H552">
        <v>1</v>
      </c>
      <c r="K552">
        <v>46211</v>
      </c>
      <c r="L552" t="s">
        <v>57</v>
      </c>
      <c r="M552" t="s">
        <v>65</v>
      </c>
      <c r="P552">
        <v>46211</v>
      </c>
      <c r="S552" t="s">
        <v>19818</v>
      </c>
    </row>
    <row r="553" spans="1:19" x14ac:dyDescent="0.25">
      <c r="A553" s="15" t="s">
        <v>19814</v>
      </c>
      <c r="C553" t="s">
        <v>19817</v>
      </c>
      <c r="D553" t="s">
        <v>49</v>
      </c>
      <c r="E553">
        <v>1</v>
      </c>
      <c r="F553">
        <v>2220000</v>
      </c>
      <c r="G553">
        <v>44400</v>
      </c>
      <c r="K553">
        <v>46217</v>
      </c>
      <c r="L553" t="s">
        <v>67</v>
      </c>
      <c r="M553" t="s">
        <v>65</v>
      </c>
      <c r="P553">
        <v>46211</v>
      </c>
      <c r="Q553">
        <v>36393.440000000002</v>
      </c>
      <c r="S553" t="s">
        <v>19818</v>
      </c>
    </row>
    <row r="554" spans="1:19" x14ac:dyDescent="0.25">
      <c r="B554" s="15" t="s">
        <v>19814</v>
      </c>
      <c r="C554" t="s">
        <v>19816</v>
      </c>
      <c r="D554" t="s">
        <v>49</v>
      </c>
      <c r="H554">
        <v>1</v>
      </c>
      <c r="K554">
        <v>46217</v>
      </c>
      <c r="L554" t="s">
        <v>67</v>
      </c>
      <c r="M554" t="s">
        <v>65</v>
      </c>
      <c r="P554">
        <v>46211</v>
      </c>
      <c r="S554" t="s">
        <v>19818</v>
      </c>
    </row>
    <row r="555" spans="1:19" x14ac:dyDescent="0.25">
      <c r="A555" s="15" t="s">
        <v>19814</v>
      </c>
      <c r="C555" t="s">
        <v>19817</v>
      </c>
      <c r="D555" t="s">
        <v>49</v>
      </c>
      <c r="E555">
        <v>1</v>
      </c>
      <c r="F555">
        <v>1970000</v>
      </c>
      <c r="G555">
        <v>0</v>
      </c>
      <c r="K555">
        <v>46211</v>
      </c>
      <c r="L555" t="s">
        <v>737</v>
      </c>
      <c r="M555" t="s">
        <v>55</v>
      </c>
      <c r="P555">
        <v>46210</v>
      </c>
      <c r="Q555">
        <v>0</v>
      </c>
      <c r="S555" t="s">
        <v>19818</v>
      </c>
    </row>
    <row r="556" spans="1:19" x14ac:dyDescent="0.25">
      <c r="B556" s="15" t="s">
        <v>19814</v>
      </c>
      <c r="C556" t="s">
        <v>19816</v>
      </c>
      <c r="D556" t="s">
        <v>49</v>
      </c>
      <c r="H556">
        <v>1</v>
      </c>
      <c r="K556">
        <v>46211</v>
      </c>
      <c r="L556" t="s">
        <v>737</v>
      </c>
      <c r="M556" t="s">
        <v>55</v>
      </c>
      <c r="P556">
        <v>46210</v>
      </c>
      <c r="S556" t="s">
        <v>19818</v>
      </c>
    </row>
    <row r="557" spans="1:19" x14ac:dyDescent="0.25">
      <c r="A557" s="15" t="s">
        <v>19814</v>
      </c>
      <c r="C557" t="s">
        <v>19817</v>
      </c>
      <c r="D557" t="s">
        <v>49</v>
      </c>
      <c r="E557">
        <v>1</v>
      </c>
      <c r="F557">
        <v>2325000</v>
      </c>
      <c r="G557">
        <v>46500</v>
      </c>
      <c r="K557">
        <v>46211</v>
      </c>
      <c r="L557" t="s">
        <v>44</v>
      </c>
      <c r="M557" t="s">
        <v>55</v>
      </c>
      <c r="P557">
        <v>46207</v>
      </c>
      <c r="Q557">
        <v>38114.75</v>
      </c>
      <c r="S557" t="s">
        <v>19818</v>
      </c>
    </row>
    <row r="558" spans="1:19" x14ac:dyDescent="0.25">
      <c r="B558" s="15" t="s">
        <v>19814</v>
      </c>
      <c r="C558" t="s">
        <v>19816</v>
      </c>
      <c r="D558" t="s">
        <v>49</v>
      </c>
      <c r="H558">
        <v>1</v>
      </c>
      <c r="K558">
        <v>46211</v>
      </c>
      <c r="L558" t="s">
        <v>44</v>
      </c>
      <c r="M558" t="s">
        <v>55</v>
      </c>
      <c r="P558">
        <v>46207</v>
      </c>
      <c r="S558" t="s">
        <v>19818</v>
      </c>
    </row>
    <row r="559" spans="1:19" x14ac:dyDescent="0.25">
      <c r="A559" s="15" t="s">
        <v>19814</v>
      </c>
      <c r="C559" t="s">
        <v>19828</v>
      </c>
      <c r="D559" t="s">
        <v>181</v>
      </c>
      <c r="E559">
        <v>1</v>
      </c>
      <c r="F559">
        <v>2529000</v>
      </c>
      <c r="G559">
        <v>88800</v>
      </c>
      <c r="K559">
        <v>46213</v>
      </c>
      <c r="L559" t="s">
        <v>57</v>
      </c>
      <c r="M559" t="s">
        <v>65</v>
      </c>
      <c r="P559">
        <v>46197</v>
      </c>
      <c r="Q559">
        <v>72786.89</v>
      </c>
      <c r="S559" t="s">
        <v>19818</v>
      </c>
    </row>
    <row r="560" spans="1:19" x14ac:dyDescent="0.25">
      <c r="B560" s="15" t="s">
        <v>19826</v>
      </c>
      <c r="C560" t="s">
        <v>19816</v>
      </c>
      <c r="D560" t="s">
        <v>181</v>
      </c>
      <c r="H560">
        <v>1</v>
      </c>
      <c r="K560">
        <v>46213</v>
      </c>
      <c r="L560" t="s">
        <v>57</v>
      </c>
      <c r="M560" t="s">
        <v>65</v>
      </c>
      <c r="P560">
        <v>46197</v>
      </c>
      <c r="S560" t="s">
        <v>19818</v>
      </c>
    </row>
    <row r="561" spans="1:19" x14ac:dyDescent="0.25">
      <c r="A561" s="15" t="s">
        <v>19814</v>
      </c>
      <c r="C561" t="s">
        <v>19813</v>
      </c>
      <c r="D561" t="s">
        <v>49</v>
      </c>
      <c r="E561">
        <v>1</v>
      </c>
      <c r="F561">
        <v>1437000</v>
      </c>
      <c r="G561">
        <v>21555</v>
      </c>
      <c r="K561">
        <v>46211</v>
      </c>
      <c r="L561" t="s">
        <v>372</v>
      </c>
      <c r="M561" t="s">
        <v>55</v>
      </c>
      <c r="P561">
        <v>46211</v>
      </c>
      <c r="Q561">
        <v>17668.03</v>
      </c>
      <c r="S561" t="s">
        <v>19818</v>
      </c>
    </row>
    <row r="562" spans="1:19" x14ac:dyDescent="0.25">
      <c r="A562" s="15" t="s">
        <v>19814</v>
      </c>
      <c r="C562" t="s">
        <v>19817</v>
      </c>
      <c r="D562" t="s">
        <v>49</v>
      </c>
      <c r="E562">
        <v>1</v>
      </c>
      <c r="F562">
        <v>3590000</v>
      </c>
      <c r="G562">
        <v>71800</v>
      </c>
      <c r="K562">
        <v>46211</v>
      </c>
      <c r="L562" t="s">
        <v>44</v>
      </c>
      <c r="M562" t="s">
        <v>55</v>
      </c>
      <c r="P562">
        <v>46211</v>
      </c>
      <c r="Q562">
        <v>58852.46</v>
      </c>
      <c r="S562" t="s">
        <v>19818</v>
      </c>
    </row>
    <row r="563" spans="1:19" x14ac:dyDescent="0.25">
      <c r="C563" t="s">
        <v>19817</v>
      </c>
      <c r="D563" t="s">
        <v>181</v>
      </c>
      <c r="I563">
        <v>1</v>
      </c>
      <c r="J563" s="15" t="s">
        <v>19814</v>
      </c>
      <c r="K563">
        <v>46218</v>
      </c>
      <c r="L563" t="s">
        <v>636</v>
      </c>
      <c r="M563" t="s">
        <v>65</v>
      </c>
      <c r="P563">
        <v>46211</v>
      </c>
      <c r="S563" t="s">
        <v>19818</v>
      </c>
    </row>
    <row r="564" spans="1:19" x14ac:dyDescent="0.25">
      <c r="B564" s="15" t="s">
        <v>19814</v>
      </c>
      <c r="C564" t="s">
        <v>19816</v>
      </c>
      <c r="D564" t="s">
        <v>181</v>
      </c>
      <c r="H564">
        <v>1</v>
      </c>
      <c r="K564">
        <v>46218</v>
      </c>
      <c r="L564" t="s">
        <v>636</v>
      </c>
      <c r="M564" t="s">
        <v>65</v>
      </c>
      <c r="P564">
        <v>46211</v>
      </c>
      <c r="S564" t="s">
        <v>19818</v>
      </c>
    </row>
    <row r="565" spans="1:19" x14ac:dyDescent="0.25">
      <c r="A565" s="15" t="s">
        <v>19814</v>
      </c>
      <c r="C565" t="s">
        <v>19817</v>
      </c>
      <c r="D565" t="s">
        <v>181</v>
      </c>
      <c r="E565">
        <v>1</v>
      </c>
      <c r="F565">
        <v>2130000</v>
      </c>
      <c r="G565">
        <v>42600</v>
      </c>
      <c r="K565">
        <v>46213</v>
      </c>
      <c r="L565" t="s">
        <v>732</v>
      </c>
      <c r="M565" t="s">
        <v>55</v>
      </c>
      <c r="P565">
        <v>46211</v>
      </c>
      <c r="Q565">
        <v>34918.03</v>
      </c>
      <c r="S565" t="s">
        <v>19818</v>
      </c>
    </row>
    <row r="566" spans="1:19" x14ac:dyDescent="0.25">
      <c r="B566" s="15" t="s">
        <v>19814</v>
      </c>
      <c r="C566" t="s">
        <v>19816</v>
      </c>
      <c r="D566" t="s">
        <v>181</v>
      </c>
      <c r="H566">
        <v>1</v>
      </c>
      <c r="K566">
        <v>46213</v>
      </c>
      <c r="L566" t="s">
        <v>732</v>
      </c>
      <c r="M566" t="s">
        <v>55</v>
      </c>
      <c r="P566">
        <v>46211</v>
      </c>
      <c r="S566" t="s">
        <v>19818</v>
      </c>
    </row>
    <row r="567" spans="1:19" x14ac:dyDescent="0.25">
      <c r="A567" s="15" t="s">
        <v>19814</v>
      </c>
      <c r="C567" t="s">
        <v>19817</v>
      </c>
      <c r="D567" t="s">
        <v>49</v>
      </c>
      <c r="E567">
        <v>1</v>
      </c>
      <c r="F567">
        <v>2270000</v>
      </c>
      <c r="G567">
        <v>45400</v>
      </c>
      <c r="K567">
        <v>46211</v>
      </c>
      <c r="L567" t="s">
        <v>372</v>
      </c>
      <c r="M567" t="s">
        <v>55</v>
      </c>
      <c r="P567">
        <v>46208</v>
      </c>
      <c r="Q567">
        <v>37213.11</v>
      </c>
      <c r="S567" t="s">
        <v>19818</v>
      </c>
    </row>
    <row r="568" spans="1:19" x14ac:dyDescent="0.25">
      <c r="B568" s="15" t="s">
        <v>19814</v>
      </c>
      <c r="C568" t="s">
        <v>19816</v>
      </c>
      <c r="D568" t="s">
        <v>49</v>
      </c>
      <c r="H568">
        <v>1</v>
      </c>
      <c r="K568">
        <v>46211</v>
      </c>
      <c r="L568" t="s">
        <v>372</v>
      </c>
      <c r="M568" t="s">
        <v>55</v>
      </c>
      <c r="P568">
        <v>46208</v>
      </c>
      <c r="S568" t="s">
        <v>19818</v>
      </c>
    </row>
    <row r="569" spans="1:19" x14ac:dyDescent="0.25">
      <c r="C569" t="s">
        <v>19824</v>
      </c>
      <c r="D569" t="s">
        <v>181</v>
      </c>
      <c r="I569">
        <v>1</v>
      </c>
      <c r="J569" s="15" t="s">
        <v>19814</v>
      </c>
      <c r="K569">
        <v>46218</v>
      </c>
      <c r="L569" t="s">
        <v>164</v>
      </c>
      <c r="M569" t="s">
        <v>55</v>
      </c>
      <c r="P569">
        <v>46218</v>
      </c>
      <c r="S569" t="s">
        <v>19818</v>
      </c>
    </row>
    <row r="570" spans="1:19" x14ac:dyDescent="0.25">
      <c r="B570" s="15" t="s">
        <v>19814</v>
      </c>
      <c r="C570" t="s">
        <v>19816</v>
      </c>
      <c r="D570" t="s">
        <v>181</v>
      </c>
      <c r="H570">
        <v>1</v>
      </c>
      <c r="K570">
        <v>46218</v>
      </c>
      <c r="L570" t="s">
        <v>164</v>
      </c>
      <c r="M570" t="s">
        <v>55</v>
      </c>
      <c r="P570">
        <v>46218</v>
      </c>
      <c r="S570" t="s">
        <v>19818</v>
      </c>
    </row>
    <row r="571" spans="1:19" x14ac:dyDescent="0.25">
      <c r="A571" s="15" t="s">
        <v>19814</v>
      </c>
      <c r="C571" t="s">
        <v>19817</v>
      </c>
      <c r="D571" t="s">
        <v>181</v>
      </c>
      <c r="E571">
        <v>1</v>
      </c>
      <c r="F571">
        <v>2300500</v>
      </c>
      <c r="G571">
        <v>46010</v>
      </c>
      <c r="K571">
        <v>46215</v>
      </c>
      <c r="L571" t="s">
        <v>643</v>
      </c>
      <c r="M571" t="s">
        <v>55</v>
      </c>
      <c r="P571">
        <v>46211</v>
      </c>
      <c r="Q571">
        <v>37713.11</v>
      </c>
      <c r="S571" t="s">
        <v>19818</v>
      </c>
    </row>
    <row r="572" spans="1:19" x14ac:dyDescent="0.25">
      <c r="B572" s="15" t="s">
        <v>19814</v>
      </c>
      <c r="C572" t="s">
        <v>19816</v>
      </c>
      <c r="D572" t="s">
        <v>181</v>
      </c>
      <c r="H572">
        <v>1</v>
      </c>
      <c r="K572">
        <v>46215</v>
      </c>
      <c r="L572" t="s">
        <v>643</v>
      </c>
      <c r="M572" t="s">
        <v>55</v>
      </c>
      <c r="P572">
        <v>46211</v>
      </c>
      <c r="S572" t="s">
        <v>19818</v>
      </c>
    </row>
    <row r="573" spans="1:19" x14ac:dyDescent="0.25">
      <c r="C573" t="s">
        <v>19817</v>
      </c>
      <c r="D573" t="s">
        <v>181</v>
      </c>
      <c r="I573">
        <v>1</v>
      </c>
      <c r="J573" s="15" t="s">
        <v>19814</v>
      </c>
      <c r="K573">
        <v>46218</v>
      </c>
      <c r="L573" t="s">
        <v>643</v>
      </c>
      <c r="M573" t="s">
        <v>55</v>
      </c>
      <c r="P573">
        <v>46211</v>
      </c>
      <c r="S573" t="s">
        <v>19818</v>
      </c>
    </row>
    <row r="574" spans="1:19" x14ac:dyDescent="0.25">
      <c r="B574" s="15" t="s">
        <v>19814</v>
      </c>
      <c r="C574" t="s">
        <v>19816</v>
      </c>
      <c r="D574" t="s">
        <v>181</v>
      </c>
      <c r="H574">
        <v>1</v>
      </c>
      <c r="K574">
        <v>46218</v>
      </c>
      <c r="L574" t="s">
        <v>643</v>
      </c>
      <c r="M574" t="s">
        <v>55</v>
      </c>
      <c r="P574">
        <v>46211</v>
      </c>
      <c r="S574" t="s">
        <v>19818</v>
      </c>
    </row>
    <row r="575" spans="1:19" x14ac:dyDescent="0.25">
      <c r="A575" s="15" t="s">
        <v>19814</v>
      </c>
      <c r="C575" t="s">
        <v>19817</v>
      </c>
      <c r="D575" t="s">
        <v>49</v>
      </c>
      <c r="E575">
        <v>1</v>
      </c>
      <c r="F575">
        <v>1970000</v>
      </c>
      <c r="G575">
        <v>39400</v>
      </c>
      <c r="K575">
        <v>46211</v>
      </c>
      <c r="L575" t="s">
        <v>372</v>
      </c>
      <c r="M575" t="s">
        <v>55</v>
      </c>
      <c r="P575">
        <v>46208</v>
      </c>
      <c r="Q575">
        <v>32295.08</v>
      </c>
      <c r="S575" t="s">
        <v>19818</v>
      </c>
    </row>
    <row r="576" spans="1:19" x14ac:dyDescent="0.25">
      <c r="A576" s="15" t="s">
        <v>19814</v>
      </c>
      <c r="C576" t="s">
        <v>19817</v>
      </c>
      <c r="D576" t="s">
        <v>36</v>
      </c>
      <c r="E576">
        <v>1</v>
      </c>
      <c r="F576">
        <v>1990000</v>
      </c>
      <c r="G576">
        <v>19900</v>
      </c>
      <c r="K576">
        <v>46211</v>
      </c>
      <c r="L576" t="s">
        <v>32</v>
      </c>
      <c r="M576" t="s">
        <v>40</v>
      </c>
      <c r="P576">
        <v>46211</v>
      </c>
      <c r="Q576">
        <v>16311.48</v>
      </c>
      <c r="S576" t="s">
        <v>19815</v>
      </c>
    </row>
    <row r="577" spans="1:19" x14ac:dyDescent="0.25">
      <c r="B577" s="15" t="s">
        <v>19814</v>
      </c>
      <c r="C577" t="s">
        <v>19816</v>
      </c>
      <c r="D577" t="s">
        <v>36</v>
      </c>
      <c r="H577">
        <v>1</v>
      </c>
      <c r="K577">
        <v>46211</v>
      </c>
      <c r="L577" t="s">
        <v>32</v>
      </c>
      <c r="M577" t="s">
        <v>40</v>
      </c>
      <c r="P577">
        <v>46211</v>
      </c>
      <c r="S577" t="s">
        <v>19815</v>
      </c>
    </row>
    <row r="578" spans="1:19" x14ac:dyDescent="0.25">
      <c r="A578" s="15" t="s">
        <v>19814</v>
      </c>
      <c r="C578" t="s">
        <v>19817</v>
      </c>
      <c r="D578" t="s">
        <v>36</v>
      </c>
      <c r="E578">
        <v>1</v>
      </c>
      <c r="F578">
        <v>3963800</v>
      </c>
      <c r="G578">
        <v>79276</v>
      </c>
      <c r="K578">
        <v>46212</v>
      </c>
      <c r="L578" t="s">
        <v>32</v>
      </c>
      <c r="M578" t="s">
        <v>40</v>
      </c>
      <c r="P578">
        <v>46211</v>
      </c>
      <c r="Q578">
        <v>64980.33</v>
      </c>
      <c r="S578" t="s">
        <v>19815</v>
      </c>
    </row>
    <row r="579" spans="1:19" x14ac:dyDescent="0.25">
      <c r="B579" s="15" t="s">
        <v>19814</v>
      </c>
      <c r="C579" t="s">
        <v>19816</v>
      </c>
      <c r="D579" t="s">
        <v>36</v>
      </c>
      <c r="H579">
        <v>1</v>
      </c>
      <c r="K579">
        <v>46212</v>
      </c>
      <c r="L579" t="s">
        <v>32</v>
      </c>
      <c r="M579" t="s">
        <v>40</v>
      </c>
      <c r="P579">
        <v>46211</v>
      </c>
      <c r="S579" t="s">
        <v>19815</v>
      </c>
    </row>
    <row r="580" spans="1:19" x14ac:dyDescent="0.25">
      <c r="A580" s="15" t="s">
        <v>19814</v>
      </c>
      <c r="C580" t="s">
        <v>19817</v>
      </c>
      <c r="D580" t="s">
        <v>49</v>
      </c>
      <c r="E580">
        <v>1</v>
      </c>
      <c r="F580">
        <v>2350000</v>
      </c>
      <c r="G580">
        <v>58750</v>
      </c>
      <c r="K580">
        <v>46214</v>
      </c>
      <c r="L580" t="s">
        <v>219</v>
      </c>
      <c r="M580" t="s">
        <v>65</v>
      </c>
      <c r="P580">
        <v>46211</v>
      </c>
      <c r="Q580">
        <v>48155.74</v>
      </c>
      <c r="S580" t="s">
        <v>19818</v>
      </c>
    </row>
    <row r="581" spans="1:19" x14ac:dyDescent="0.25">
      <c r="B581" s="15" t="s">
        <v>19814</v>
      </c>
      <c r="C581" t="s">
        <v>19816</v>
      </c>
      <c r="D581" t="s">
        <v>49</v>
      </c>
      <c r="H581">
        <v>1</v>
      </c>
      <c r="K581">
        <v>46214</v>
      </c>
      <c r="L581" t="s">
        <v>219</v>
      </c>
      <c r="M581" t="s">
        <v>65</v>
      </c>
      <c r="P581">
        <v>46211</v>
      </c>
      <c r="S581" t="s">
        <v>19818</v>
      </c>
    </row>
    <row r="582" spans="1:19" x14ac:dyDescent="0.25">
      <c r="A582" s="15" t="s">
        <v>19814</v>
      </c>
      <c r="C582" t="s">
        <v>19817</v>
      </c>
      <c r="D582" t="s">
        <v>36</v>
      </c>
      <c r="E582">
        <v>1</v>
      </c>
      <c r="F582">
        <v>1970000</v>
      </c>
      <c r="G582">
        <v>39400</v>
      </c>
      <c r="K582">
        <v>46213</v>
      </c>
      <c r="L582" t="s">
        <v>32</v>
      </c>
      <c r="M582" t="s">
        <v>40</v>
      </c>
      <c r="P582">
        <v>46210</v>
      </c>
      <c r="Q582">
        <v>32295.08</v>
      </c>
      <c r="S582" t="s">
        <v>19815</v>
      </c>
    </row>
    <row r="583" spans="1:19" x14ac:dyDescent="0.25">
      <c r="B583" s="15" t="s">
        <v>19814</v>
      </c>
      <c r="C583" t="s">
        <v>19816</v>
      </c>
      <c r="D583" t="s">
        <v>36</v>
      </c>
      <c r="H583">
        <v>1</v>
      </c>
      <c r="K583">
        <v>46213</v>
      </c>
      <c r="L583" t="s">
        <v>32</v>
      </c>
      <c r="M583" t="s">
        <v>40</v>
      </c>
      <c r="P583">
        <v>46210</v>
      </c>
      <c r="S583" t="s">
        <v>19815</v>
      </c>
    </row>
    <row r="584" spans="1:19" x14ac:dyDescent="0.25">
      <c r="A584" s="15" t="s">
        <v>19814</v>
      </c>
      <c r="C584" t="s">
        <v>19817</v>
      </c>
      <c r="D584" t="s">
        <v>36</v>
      </c>
      <c r="E584">
        <v>1</v>
      </c>
      <c r="F584">
        <v>2270000</v>
      </c>
      <c r="G584">
        <v>45400</v>
      </c>
      <c r="K584">
        <v>46215</v>
      </c>
      <c r="L584" t="s">
        <v>636</v>
      </c>
      <c r="M584" t="s">
        <v>65</v>
      </c>
      <c r="P584">
        <v>46210</v>
      </c>
      <c r="Q584">
        <v>37213.11</v>
      </c>
      <c r="S584" t="s">
        <v>19815</v>
      </c>
    </row>
    <row r="585" spans="1:19" x14ac:dyDescent="0.25">
      <c r="B585" s="15" t="s">
        <v>19814</v>
      </c>
      <c r="C585" t="s">
        <v>19816</v>
      </c>
      <c r="D585" t="s">
        <v>36</v>
      </c>
      <c r="H585">
        <v>1</v>
      </c>
      <c r="K585">
        <v>46215</v>
      </c>
      <c r="L585" t="s">
        <v>636</v>
      </c>
      <c r="M585" t="s">
        <v>65</v>
      </c>
      <c r="P585">
        <v>46210</v>
      </c>
      <c r="S585" t="s">
        <v>19815</v>
      </c>
    </row>
    <row r="586" spans="1:19" x14ac:dyDescent="0.25">
      <c r="A586" s="15" t="s">
        <v>19814</v>
      </c>
      <c r="C586" t="s">
        <v>19822</v>
      </c>
      <c r="D586" t="s">
        <v>36</v>
      </c>
      <c r="E586">
        <v>1</v>
      </c>
      <c r="F586">
        <v>2910000</v>
      </c>
      <c r="G586">
        <v>30000</v>
      </c>
      <c r="K586">
        <v>46213</v>
      </c>
      <c r="L586" t="s">
        <v>32</v>
      </c>
      <c r="M586" t="s">
        <v>40</v>
      </c>
      <c r="P586">
        <v>46210</v>
      </c>
      <c r="Q586">
        <v>24590.16</v>
      </c>
      <c r="S586" t="s">
        <v>19815</v>
      </c>
    </row>
    <row r="587" spans="1:19" x14ac:dyDescent="0.25">
      <c r="B587" s="15" t="s">
        <v>19814</v>
      </c>
      <c r="C587" t="s">
        <v>19816</v>
      </c>
      <c r="D587" t="s">
        <v>36</v>
      </c>
      <c r="H587">
        <v>1</v>
      </c>
      <c r="K587">
        <v>46213</v>
      </c>
      <c r="L587" t="s">
        <v>32</v>
      </c>
      <c r="M587" t="s">
        <v>40</v>
      </c>
      <c r="P587">
        <v>46210</v>
      </c>
      <c r="S587" t="s">
        <v>19815</v>
      </c>
    </row>
    <row r="588" spans="1:19" x14ac:dyDescent="0.25">
      <c r="A588" s="15" t="s">
        <v>19814</v>
      </c>
      <c r="C588" t="s">
        <v>19817</v>
      </c>
      <c r="D588" t="s">
        <v>36</v>
      </c>
      <c r="E588">
        <v>1</v>
      </c>
      <c r="F588">
        <v>2350000</v>
      </c>
      <c r="G588">
        <v>47000</v>
      </c>
      <c r="K588">
        <v>46212</v>
      </c>
      <c r="L588" t="s">
        <v>32</v>
      </c>
      <c r="M588" t="s">
        <v>40</v>
      </c>
      <c r="P588">
        <v>46210</v>
      </c>
      <c r="Q588">
        <v>38524.589999999997</v>
      </c>
      <c r="S588" t="s">
        <v>19815</v>
      </c>
    </row>
    <row r="589" spans="1:19" x14ac:dyDescent="0.25">
      <c r="B589" s="15" t="s">
        <v>19814</v>
      </c>
      <c r="C589" t="s">
        <v>19816</v>
      </c>
      <c r="D589" t="s">
        <v>36</v>
      </c>
      <c r="H589">
        <v>1</v>
      </c>
      <c r="K589">
        <v>46212</v>
      </c>
      <c r="L589" t="s">
        <v>32</v>
      </c>
      <c r="M589" t="s">
        <v>40</v>
      </c>
      <c r="P589">
        <v>46210</v>
      </c>
      <c r="S589" t="s">
        <v>19815</v>
      </c>
    </row>
    <row r="590" spans="1:19" x14ac:dyDescent="0.25">
      <c r="C590" t="s">
        <v>19824</v>
      </c>
      <c r="D590" t="s">
        <v>181</v>
      </c>
      <c r="I590">
        <v>1</v>
      </c>
      <c r="J590" s="15" t="s">
        <v>19814</v>
      </c>
      <c r="K590">
        <v>46217</v>
      </c>
      <c r="L590" t="s">
        <v>176</v>
      </c>
      <c r="M590" t="s">
        <v>55</v>
      </c>
      <c r="P590">
        <v>46210</v>
      </c>
      <c r="S590" t="s">
        <v>19818</v>
      </c>
    </row>
    <row r="591" spans="1:19" x14ac:dyDescent="0.25">
      <c r="B591" s="15" t="s">
        <v>19814</v>
      </c>
      <c r="C591" t="s">
        <v>19816</v>
      </c>
      <c r="D591" t="s">
        <v>181</v>
      </c>
      <c r="H591">
        <v>1</v>
      </c>
      <c r="K591">
        <v>46217</v>
      </c>
      <c r="L591" t="s">
        <v>176</v>
      </c>
      <c r="M591" t="s">
        <v>55</v>
      </c>
      <c r="P591">
        <v>46210</v>
      </c>
      <c r="S591" t="s">
        <v>19818</v>
      </c>
    </row>
    <row r="592" spans="1:19" x14ac:dyDescent="0.25">
      <c r="A592" s="15" t="s">
        <v>19814</v>
      </c>
      <c r="C592" t="s">
        <v>19817</v>
      </c>
      <c r="D592" t="s">
        <v>49</v>
      </c>
      <c r="E592">
        <v>1</v>
      </c>
      <c r="F592">
        <v>2293730</v>
      </c>
      <c r="G592">
        <v>0</v>
      </c>
      <c r="K592">
        <v>46212</v>
      </c>
      <c r="L592" t="s">
        <v>636</v>
      </c>
      <c r="M592" t="s">
        <v>65</v>
      </c>
      <c r="P592">
        <v>46210</v>
      </c>
      <c r="Q592">
        <v>0</v>
      </c>
      <c r="S592" t="s">
        <v>19818</v>
      </c>
    </row>
    <row r="593" spans="1:19" x14ac:dyDescent="0.25">
      <c r="B593" s="15" t="s">
        <v>19814</v>
      </c>
      <c r="C593" t="s">
        <v>19816</v>
      </c>
      <c r="D593" t="s">
        <v>49</v>
      </c>
      <c r="H593">
        <v>1</v>
      </c>
      <c r="K593">
        <v>46212</v>
      </c>
      <c r="L593" t="s">
        <v>636</v>
      </c>
      <c r="M593" t="s">
        <v>65</v>
      </c>
      <c r="P593">
        <v>46210</v>
      </c>
      <c r="S593" t="s">
        <v>19818</v>
      </c>
    </row>
    <row r="594" spans="1:19" x14ac:dyDescent="0.25">
      <c r="A594" s="15" t="s">
        <v>19814</v>
      </c>
      <c r="C594" t="s">
        <v>19817</v>
      </c>
      <c r="D594" t="s">
        <v>36</v>
      </c>
      <c r="E594">
        <v>1</v>
      </c>
      <c r="F594">
        <v>4350000</v>
      </c>
      <c r="G594">
        <v>87000</v>
      </c>
      <c r="K594">
        <v>46210</v>
      </c>
      <c r="L594" t="s">
        <v>32</v>
      </c>
      <c r="M594" t="s">
        <v>40</v>
      </c>
      <c r="P594">
        <v>46210</v>
      </c>
      <c r="Q594">
        <v>71311.48</v>
      </c>
      <c r="S594" t="s">
        <v>19815</v>
      </c>
    </row>
    <row r="595" spans="1:19" x14ac:dyDescent="0.25">
      <c r="B595" s="15" t="s">
        <v>19814</v>
      </c>
      <c r="C595" t="s">
        <v>19816</v>
      </c>
      <c r="D595" t="s">
        <v>36</v>
      </c>
      <c r="H595">
        <v>1</v>
      </c>
      <c r="K595">
        <v>46210</v>
      </c>
      <c r="L595" t="s">
        <v>32</v>
      </c>
      <c r="M595" t="s">
        <v>40</v>
      </c>
      <c r="P595">
        <v>46210</v>
      </c>
      <c r="S595" t="s">
        <v>19815</v>
      </c>
    </row>
    <row r="596" spans="1:19" x14ac:dyDescent="0.25">
      <c r="A596" s="15" t="s">
        <v>19814</v>
      </c>
      <c r="C596" t="s">
        <v>8878</v>
      </c>
      <c r="D596" t="s">
        <v>36</v>
      </c>
      <c r="E596">
        <v>1</v>
      </c>
      <c r="F596">
        <v>3549000</v>
      </c>
      <c r="G596">
        <v>70980</v>
      </c>
      <c r="K596">
        <v>46212</v>
      </c>
      <c r="L596" t="s">
        <v>32</v>
      </c>
      <c r="M596" t="s">
        <v>40</v>
      </c>
      <c r="P596">
        <v>46210</v>
      </c>
      <c r="Q596">
        <v>58180.33</v>
      </c>
      <c r="S596" t="s">
        <v>19815</v>
      </c>
    </row>
    <row r="597" spans="1:19" x14ac:dyDescent="0.25">
      <c r="B597" s="15" t="s">
        <v>19814</v>
      </c>
      <c r="C597" t="s">
        <v>19816</v>
      </c>
      <c r="D597" t="s">
        <v>36</v>
      </c>
      <c r="H597">
        <v>1</v>
      </c>
      <c r="K597">
        <v>46212</v>
      </c>
      <c r="L597" t="s">
        <v>32</v>
      </c>
      <c r="M597" t="s">
        <v>40</v>
      </c>
      <c r="P597">
        <v>46210</v>
      </c>
      <c r="S597" t="s">
        <v>19815</v>
      </c>
    </row>
    <row r="598" spans="1:19" x14ac:dyDescent="0.25">
      <c r="C598" t="s">
        <v>19828</v>
      </c>
      <c r="D598" t="s">
        <v>181</v>
      </c>
      <c r="I598">
        <v>1</v>
      </c>
      <c r="J598" s="15" t="s">
        <v>19814</v>
      </c>
      <c r="K598">
        <v>46217</v>
      </c>
      <c r="L598" t="s">
        <v>219</v>
      </c>
      <c r="M598" t="s">
        <v>65</v>
      </c>
      <c r="P598">
        <v>46210</v>
      </c>
      <c r="S598" t="s">
        <v>19818</v>
      </c>
    </row>
    <row r="599" spans="1:19" x14ac:dyDescent="0.25">
      <c r="B599" s="15" t="s">
        <v>19814</v>
      </c>
      <c r="C599" t="s">
        <v>19816</v>
      </c>
      <c r="D599" t="s">
        <v>181</v>
      </c>
      <c r="H599">
        <v>1</v>
      </c>
      <c r="K599">
        <v>46217</v>
      </c>
      <c r="L599" t="s">
        <v>219</v>
      </c>
      <c r="M599" t="s">
        <v>65</v>
      </c>
      <c r="P599">
        <v>46210</v>
      </c>
      <c r="S599" t="s">
        <v>19818</v>
      </c>
    </row>
    <row r="600" spans="1:19" x14ac:dyDescent="0.25">
      <c r="A600" s="15" t="s">
        <v>19814</v>
      </c>
      <c r="C600" t="s">
        <v>19820</v>
      </c>
      <c r="D600" t="s">
        <v>36</v>
      </c>
      <c r="E600">
        <v>1</v>
      </c>
      <c r="F600">
        <v>2600000</v>
      </c>
      <c r="G600">
        <v>52000</v>
      </c>
      <c r="K600">
        <v>46210</v>
      </c>
      <c r="L600" t="s">
        <v>32</v>
      </c>
      <c r="M600" t="s">
        <v>40</v>
      </c>
      <c r="P600">
        <v>46210</v>
      </c>
      <c r="Q600">
        <v>42622.95</v>
      </c>
      <c r="S600" t="s">
        <v>19815</v>
      </c>
    </row>
    <row r="601" spans="1:19" x14ac:dyDescent="0.25">
      <c r="B601" s="15" t="s">
        <v>19814</v>
      </c>
      <c r="C601" t="s">
        <v>19816</v>
      </c>
      <c r="D601" t="s">
        <v>36</v>
      </c>
      <c r="H601">
        <v>1</v>
      </c>
      <c r="K601">
        <v>46210</v>
      </c>
      <c r="L601" t="s">
        <v>32</v>
      </c>
      <c r="M601" t="s">
        <v>40</v>
      </c>
      <c r="P601">
        <v>46210</v>
      </c>
      <c r="S601" t="s">
        <v>19815</v>
      </c>
    </row>
    <row r="602" spans="1:19" x14ac:dyDescent="0.25">
      <c r="A602" s="15" t="s">
        <v>19814</v>
      </c>
      <c r="C602" t="s">
        <v>19817</v>
      </c>
      <c r="D602" t="s">
        <v>49</v>
      </c>
      <c r="E602">
        <v>1</v>
      </c>
      <c r="F602">
        <v>2030000</v>
      </c>
      <c r="G602">
        <v>0</v>
      </c>
      <c r="K602">
        <v>46213</v>
      </c>
      <c r="L602" t="s">
        <v>67</v>
      </c>
      <c r="M602" t="s">
        <v>65</v>
      </c>
      <c r="P602">
        <v>46210</v>
      </c>
      <c r="Q602">
        <v>0</v>
      </c>
      <c r="S602" t="s">
        <v>19818</v>
      </c>
    </row>
    <row r="603" spans="1:19" x14ac:dyDescent="0.25">
      <c r="B603" s="15" t="s">
        <v>19814</v>
      </c>
      <c r="C603" t="s">
        <v>19816</v>
      </c>
      <c r="D603" t="s">
        <v>49</v>
      </c>
      <c r="H603">
        <v>1</v>
      </c>
      <c r="K603">
        <v>46213</v>
      </c>
      <c r="L603" t="s">
        <v>67</v>
      </c>
      <c r="M603" t="s">
        <v>65</v>
      </c>
      <c r="P603">
        <v>46210</v>
      </c>
      <c r="S603" t="s">
        <v>19818</v>
      </c>
    </row>
    <row r="604" spans="1:19" x14ac:dyDescent="0.25">
      <c r="A604" s="15" t="s">
        <v>19814</v>
      </c>
      <c r="C604" t="s">
        <v>19817</v>
      </c>
      <c r="D604" t="s">
        <v>36</v>
      </c>
      <c r="E604">
        <v>1</v>
      </c>
      <c r="F604">
        <v>2314000</v>
      </c>
      <c r="G604">
        <v>46280</v>
      </c>
      <c r="K604">
        <v>46210</v>
      </c>
      <c r="L604" t="s">
        <v>32</v>
      </c>
      <c r="M604" t="s">
        <v>40</v>
      </c>
      <c r="P604">
        <v>46210</v>
      </c>
      <c r="Q604">
        <v>37934.43</v>
      </c>
      <c r="S604" t="s">
        <v>19815</v>
      </c>
    </row>
    <row r="605" spans="1:19" x14ac:dyDescent="0.25">
      <c r="B605" s="15" t="s">
        <v>19814</v>
      </c>
      <c r="C605" t="s">
        <v>19816</v>
      </c>
      <c r="D605" t="s">
        <v>36</v>
      </c>
      <c r="H605">
        <v>1</v>
      </c>
      <c r="K605">
        <v>46210</v>
      </c>
      <c r="L605" t="s">
        <v>32</v>
      </c>
      <c r="M605" t="s">
        <v>40</v>
      </c>
      <c r="P605">
        <v>46210</v>
      </c>
      <c r="S605" t="s">
        <v>19815</v>
      </c>
    </row>
    <row r="606" spans="1:19" x14ac:dyDescent="0.25">
      <c r="A606" s="15" t="s">
        <v>19814</v>
      </c>
      <c r="C606" t="s">
        <v>19813</v>
      </c>
      <c r="D606" t="s">
        <v>36</v>
      </c>
      <c r="E606">
        <v>1</v>
      </c>
      <c r="F606">
        <v>1227800</v>
      </c>
      <c r="G606">
        <v>10000</v>
      </c>
      <c r="K606">
        <v>46210</v>
      </c>
      <c r="L606" t="s">
        <v>32</v>
      </c>
      <c r="M606" t="s">
        <v>40</v>
      </c>
      <c r="P606">
        <v>46210</v>
      </c>
      <c r="Q606">
        <v>8196.7199999999993</v>
      </c>
      <c r="S606" t="s">
        <v>19815</v>
      </c>
    </row>
    <row r="607" spans="1:19" x14ac:dyDescent="0.25">
      <c r="B607" s="15" t="s">
        <v>19814</v>
      </c>
      <c r="C607" t="s">
        <v>19816</v>
      </c>
      <c r="D607" t="s">
        <v>36</v>
      </c>
      <c r="H607">
        <v>1</v>
      </c>
      <c r="K607">
        <v>46210</v>
      </c>
      <c r="L607" t="s">
        <v>32</v>
      </c>
      <c r="M607" t="s">
        <v>40</v>
      </c>
      <c r="P607">
        <v>46210</v>
      </c>
      <c r="S607" t="s">
        <v>19815</v>
      </c>
    </row>
    <row r="608" spans="1:19" x14ac:dyDescent="0.25">
      <c r="A608" s="15" t="s">
        <v>19814</v>
      </c>
      <c r="C608" t="s">
        <v>19813</v>
      </c>
      <c r="D608" t="s">
        <v>36</v>
      </c>
      <c r="E608">
        <v>1</v>
      </c>
      <c r="F608">
        <v>937450</v>
      </c>
      <c r="G608">
        <v>30000</v>
      </c>
      <c r="K608">
        <v>46210</v>
      </c>
      <c r="L608" t="s">
        <v>32</v>
      </c>
      <c r="M608" t="s">
        <v>40</v>
      </c>
      <c r="P608">
        <v>46210</v>
      </c>
      <c r="Q608">
        <v>24590.16</v>
      </c>
      <c r="S608" t="s">
        <v>19815</v>
      </c>
    </row>
    <row r="609" spans="1:19" x14ac:dyDescent="0.25">
      <c r="B609" s="15" t="s">
        <v>19814</v>
      </c>
      <c r="C609" t="s">
        <v>19816</v>
      </c>
      <c r="D609" t="s">
        <v>36</v>
      </c>
      <c r="H609">
        <v>1</v>
      </c>
      <c r="K609">
        <v>46210</v>
      </c>
      <c r="L609" t="s">
        <v>32</v>
      </c>
      <c r="M609" t="s">
        <v>40</v>
      </c>
      <c r="P609">
        <v>46210</v>
      </c>
      <c r="S609" t="s">
        <v>19815</v>
      </c>
    </row>
    <row r="610" spans="1:19" x14ac:dyDescent="0.25">
      <c r="A610" s="15" t="s">
        <v>19814</v>
      </c>
      <c r="C610" t="s">
        <v>19819</v>
      </c>
      <c r="D610" t="s">
        <v>36</v>
      </c>
      <c r="E610">
        <v>1</v>
      </c>
      <c r="F610">
        <v>3095000</v>
      </c>
      <c r="G610">
        <v>30000</v>
      </c>
      <c r="K610">
        <v>46212</v>
      </c>
      <c r="L610" t="s">
        <v>32</v>
      </c>
      <c r="M610" t="s">
        <v>40</v>
      </c>
      <c r="P610">
        <v>46210</v>
      </c>
      <c r="Q610">
        <v>24590.16</v>
      </c>
      <c r="S610" t="s">
        <v>19815</v>
      </c>
    </row>
    <row r="611" spans="1:19" x14ac:dyDescent="0.25">
      <c r="B611" s="15" t="s">
        <v>19814</v>
      </c>
      <c r="C611" t="s">
        <v>19816</v>
      </c>
      <c r="D611" t="s">
        <v>36</v>
      </c>
      <c r="H611">
        <v>1</v>
      </c>
      <c r="K611">
        <v>46212</v>
      </c>
      <c r="L611" t="s">
        <v>32</v>
      </c>
      <c r="M611" t="s">
        <v>40</v>
      </c>
      <c r="P611">
        <v>46210</v>
      </c>
      <c r="S611" t="s">
        <v>19815</v>
      </c>
    </row>
    <row r="612" spans="1:19" x14ac:dyDescent="0.25">
      <c r="A612" s="15" t="s">
        <v>19814</v>
      </c>
      <c r="C612" t="s">
        <v>19817</v>
      </c>
      <c r="D612" t="s">
        <v>36</v>
      </c>
      <c r="E612">
        <v>1</v>
      </c>
      <c r="F612">
        <v>2270000</v>
      </c>
      <c r="G612">
        <v>45400</v>
      </c>
      <c r="K612">
        <v>46211</v>
      </c>
      <c r="L612" t="s">
        <v>32</v>
      </c>
      <c r="M612" t="s">
        <v>40</v>
      </c>
      <c r="P612">
        <v>46210</v>
      </c>
      <c r="Q612">
        <v>37213.11</v>
      </c>
      <c r="S612" t="s">
        <v>19815</v>
      </c>
    </row>
    <row r="613" spans="1:19" x14ac:dyDescent="0.25">
      <c r="B613" s="15" t="s">
        <v>19814</v>
      </c>
      <c r="C613" t="s">
        <v>19816</v>
      </c>
      <c r="D613" t="s">
        <v>36</v>
      </c>
      <c r="H613">
        <v>1</v>
      </c>
      <c r="K613">
        <v>46211</v>
      </c>
      <c r="L613" t="s">
        <v>32</v>
      </c>
      <c r="M613" t="s">
        <v>40</v>
      </c>
      <c r="P613">
        <v>46210</v>
      </c>
      <c r="S613" t="s">
        <v>19815</v>
      </c>
    </row>
    <row r="614" spans="1:19" x14ac:dyDescent="0.25">
      <c r="A614" s="15" t="s">
        <v>19814</v>
      </c>
      <c r="C614" t="s">
        <v>19817</v>
      </c>
      <c r="D614" t="s">
        <v>36</v>
      </c>
      <c r="E614">
        <v>1</v>
      </c>
      <c r="F614">
        <v>2280000</v>
      </c>
      <c r="G614">
        <v>45600</v>
      </c>
      <c r="K614">
        <v>46218</v>
      </c>
      <c r="L614" t="s">
        <v>32</v>
      </c>
      <c r="M614" t="s">
        <v>40</v>
      </c>
      <c r="P614">
        <v>46210</v>
      </c>
      <c r="Q614">
        <v>37377.050000000003</v>
      </c>
      <c r="S614" t="s">
        <v>19815</v>
      </c>
    </row>
    <row r="615" spans="1:19" x14ac:dyDescent="0.25">
      <c r="B615" s="15" t="s">
        <v>19814</v>
      </c>
      <c r="C615" t="s">
        <v>19816</v>
      </c>
      <c r="D615" t="s">
        <v>36</v>
      </c>
      <c r="H615">
        <v>1</v>
      </c>
      <c r="K615">
        <v>46218</v>
      </c>
      <c r="L615" t="s">
        <v>32</v>
      </c>
      <c r="M615" t="s">
        <v>40</v>
      </c>
      <c r="P615">
        <v>46210</v>
      </c>
      <c r="S615" t="s">
        <v>19815</v>
      </c>
    </row>
    <row r="616" spans="1:19" x14ac:dyDescent="0.25">
      <c r="A616" s="15" t="s">
        <v>19814</v>
      </c>
      <c r="C616" t="s">
        <v>19817</v>
      </c>
      <c r="D616" t="s">
        <v>36</v>
      </c>
      <c r="E616">
        <v>1</v>
      </c>
      <c r="F616">
        <v>4674000</v>
      </c>
      <c r="G616">
        <v>20000</v>
      </c>
      <c r="K616">
        <v>46212</v>
      </c>
      <c r="L616" t="s">
        <v>32</v>
      </c>
      <c r="M616" t="s">
        <v>40</v>
      </c>
      <c r="P616">
        <v>46210</v>
      </c>
      <c r="Q616">
        <v>16393.439999999999</v>
      </c>
      <c r="S616" t="s">
        <v>19815</v>
      </c>
    </row>
    <row r="617" spans="1:19" x14ac:dyDescent="0.25">
      <c r="B617" s="15" t="s">
        <v>19814</v>
      </c>
      <c r="C617" t="s">
        <v>19816</v>
      </c>
      <c r="D617" t="s">
        <v>36</v>
      </c>
      <c r="H617">
        <v>1</v>
      </c>
      <c r="K617">
        <v>46212</v>
      </c>
      <c r="L617" t="s">
        <v>32</v>
      </c>
      <c r="M617" t="s">
        <v>40</v>
      </c>
      <c r="P617">
        <v>46210</v>
      </c>
      <c r="S617" t="s">
        <v>19815</v>
      </c>
    </row>
    <row r="618" spans="1:19" x14ac:dyDescent="0.25">
      <c r="A618" s="15" t="s">
        <v>19814</v>
      </c>
      <c r="C618" t="s">
        <v>19817</v>
      </c>
      <c r="D618" t="s">
        <v>36</v>
      </c>
      <c r="E618">
        <v>1</v>
      </c>
      <c r="F618">
        <v>4080000</v>
      </c>
      <c r="G618">
        <v>30000</v>
      </c>
      <c r="K618">
        <v>46210</v>
      </c>
      <c r="L618" t="s">
        <v>32</v>
      </c>
      <c r="M618" t="s">
        <v>40</v>
      </c>
      <c r="P618">
        <v>46210</v>
      </c>
      <c r="Q618">
        <v>24590.16</v>
      </c>
      <c r="S618" t="s">
        <v>19815</v>
      </c>
    </row>
    <row r="619" spans="1:19" x14ac:dyDescent="0.25">
      <c r="B619" s="15" t="s">
        <v>19814</v>
      </c>
      <c r="C619" t="s">
        <v>19816</v>
      </c>
      <c r="D619" t="s">
        <v>36</v>
      </c>
      <c r="H619">
        <v>1</v>
      </c>
      <c r="K619">
        <v>46210</v>
      </c>
      <c r="L619" t="s">
        <v>32</v>
      </c>
      <c r="M619" t="s">
        <v>40</v>
      </c>
      <c r="P619">
        <v>46210</v>
      </c>
      <c r="S619" t="s">
        <v>19815</v>
      </c>
    </row>
    <row r="620" spans="1:19" x14ac:dyDescent="0.25">
      <c r="C620" t="s">
        <v>19817</v>
      </c>
      <c r="D620" t="s">
        <v>36</v>
      </c>
      <c r="I620">
        <v>1</v>
      </c>
      <c r="J620" s="15" t="s">
        <v>19814</v>
      </c>
      <c r="K620">
        <v>46217</v>
      </c>
      <c r="L620" t="s">
        <v>32</v>
      </c>
      <c r="M620" t="s">
        <v>40</v>
      </c>
      <c r="P620">
        <v>46210</v>
      </c>
      <c r="S620" t="s">
        <v>19815</v>
      </c>
    </row>
    <row r="621" spans="1:19" x14ac:dyDescent="0.25">
      <c r="B621" s="15" t="s">
        <v>19814</v>
      </c>
      <c r="C621" t="s">
        <v>19816</v>
      </c>
      <c r="D621" t="s">
        <v>36</v>
      </c>
      <c r="H621">
        <v>1</v>
      </c>
      <c r="K621">
        <v>46217</v>
      </c>
      <c r="L621" t="s">
        <v>32</v>
      </c>
      <c r="M621" t="s">
        <v>40</v>
      </c>
      <c r="P621">
        <v>46210</v>
      </c>
      <c r="S621" t="s">
        <v>19815</v>
      </c>
    </row>
    <row r="622" spans="1:19" x14ac:dyDescent="0.25">
      <c r="A622" s="15" t="s">
        <v>19814</v>
      </c>
      <c r="C622" t="s">
        <v>19820</v>
      </c>
      <c r="D622" t="s">
        <v>36</v>
      </c>
      <c r="E622">
        <v>1</v>
      </c>
      <c r="F622">
        <v>2620000</v>
      </c>
      <c r="G622">
        <v>26200</v>
      </c>
      <c r="K622">
        <v>46210</v>
      </c>
      <c r="L622" t="s">
        <v>32</v>
      </c>
      <c r="M622" t="s">
        <v>40</v>
      </c>
      <c r="P622">
        <v>46210</v>
      </c>
      <c r="Q622">
        <v>21475.41</v>
      </c>
      <c r="S622" t="s">
        <v>19815</v>
      </c>
    </row>
    <row r="623" spans="1:19" x14ac:dyDescent="0.25">
      <c r="B623" s="15" t="s">
        <v>19814</v>
      </c>
      <c r="C623" t="s">
        <v>19816</v>
      </c>
      <c r="D623" t="s">
        <v>36</v>
      </c>
      <c r="H623">
        <v>1</v>
      </c>
      <c r="K623">
        <v>46210</v>
      </c>
      <c r="L623" t="s">
        <v>32</v>
      </c>
      <c r="M623" t="s">
        <v>40</v>
      </c>
      <c r="P623">
        <v>46210</v>
      </c>
      <c r="S623" t="s">
        <v>19815</v>
      </c>
    </row>
    <row r="624" spans="1:19" x14ac:dyDescent="0.25">
      <c r="A624" s="15" t="s">
        <v>19814</v>
      </c>
      <c r="C624" t="s">
        <v>19817</v>
      </c>
      <c r="D624" t="s">
        <v>36</v>
      </c>
      <c r="E624">
        <v>1</v>
      </c>
      <c r="F624">
        <v>1970000</v>
      </c>
      <c r="G624">
        <v>39400</v>
      </c>
      <c r="K624">
        <v>46210</v>
      </c>
      <c r="L624" t="s">
        <v>32</v>
      </c>
      <c r="M624" t="s">
        <v>40</v>
      </c>
      <c r="P624">
        <v>46210</v>
      </c>
      <c r="Q624">
        <v>32295.08</v>
      </c>
      <c r="S624" t="s">
        <v>19815</v>
      </c>
    </row>
    <row r="625" spans="1:19" x14ac:dyDescent="0.25">
      <c r="B625" s="15" t="s">
        <v>19814</v>
      </c>
      <c r="C625" t="s">
        <v>19816</v>
      </c>
      <c r="D625" t="s">
        <v>36</v>
      </c>
      <c r="H625">
        <v>1</v>
      </c>
      <c r="K625">
        <v>46210</v>
      </c>
      <c r="L625" t="s">
        <v>32</v>
      </c>
      <c r="M625" t="s">
        <v>40</v>
      </c>
      <c r="P625">
        <v>46210</v>
      </c>
      <c r="S625" t="s">
        <v>19815</v>
      </c>
    </row>
    <row r="626" spans="1:19" x14ac:dyDescent="0.25">
      <c r="A626" s="15" t="s">
        <v>19814</v>
      </c>
      <c r="C626" t="s">
        <v>19817</v>
      </c>
      <c r="D626" t="s">
        <v>36</v>
      </c>
      <c r="E626">
        <v>1</v>
      </c>
      <c r="F626">
        <v>2270000</v>
      </c>
      <c r="G626">
        <v>45400</v>
      </c>
      <c r="K626">
        <v>46212</v>
      </c>
      <c r="L626" t="s">
        <v>32</v>
      </c>
      <c r="M626" t="s">
        <v>40</v>
      </c>
      <c r="P626">
        <v>46210</v>
      </c>
      <c r="Q626">
        <v>37213.11</v>
      </c>
      <c r="S626" t="s">
        <v>19815</v>
      </c>
    </row>
    <row r="627" spans="1:19" x14ac:dyDescent="0.25">
      <c r="B627" s="15" t="s">
        <v>19814</v>
      </c>
      <c r="C627" t="s">
        <v>19816</v>
      </c>
      <c r="D627" t="s">
        <v>36</v>
      </c>
      <c r="H627">
        <v>1</v>
      </c>
      <c r="K627">
        <v>46212</v>
      </c>
      <c r="L627" t="s">
        <v>32</v>
      </c>
      <c r="M627" t="s">
        <v>40</v>
      </c>
      <c r="P627">
        <v>46210</v>
      </c>
      <c r="S627" t="s">
        <v>19815</v>
      </c>
    </row>
    <row r="628" spans="1:19" x14ac:dyDescent="0.25">
      <c r="C628" t="s">
        <v>19819</v>
      </c>
      <c r="D628" t="s">
        <v>36</v>
      </c>
      <c r="I628">
        <v>1</v>
      </c>
      <c r="J628" s="15" t="s">
        <v>19814</v>
      </c>
      <c r="K628">
        <v>46217</v>
      </c>
      <c r="L628" t="s">
        <v>32</v>
      </c>
      <c r="M628" t="s">
        <v>40</v>
      </c>
      <c r="P628">
        <v>46210</v>
      </c>
      <c r="S628" t="s">
        <v>19815</v>
      </c>
    </row>
    <row r="629" spans="1:19" x14ac:dyDescent="0.25">
      <c r="B629" s="15" t="s">
        <v>19814</v>
      </c>
      <c r="C629" t="s">
        <v>19816</v>
      </c>
      <c r="D629" t="s">
        <v>36</v>
      </c>
      <c r="H629">
        <v>1</v>
      </c>
      <c r="K629">
        <v>46217</v>
      </c>
      <c r="L629" t="s">
        <v>32</v>
      </c>
      <c r="M629" t="s">
        <v>40</v>
      </c>
      <c r="P629">
        <v>46210</v>
      </c>
      <c r="S629" t="s">
        <v>19815</v>
      </c>
    </row>
    <row r="630" spans="1:19" x14ac:dyDescent="0.25">
      <c r="A630" s="15" t="s">
        <v>19814</v>
      </c>
      <c r="C630" t="s">
        <v>19817</v>
      </c>
      <c r="D630" t="s">
        <v>189</v>
      </c>
      <c r="E630">
        <v>1</v>
      </c>
      <c r="F630">
        <v>2270000</v>
      </c>
      <c r="G630">
        <v>45400</v>
      </c>
      <c r="K630">
        <v>46213</v>
      </c>
      <c r="L630" t="s">
        <v>176</v>
      </c>
      <c r="M630" t="s">
        <v>55</v>
      </c>
      <c r="P630">
        <v>46210</v>
      </c>
      <c r="Q630">
        <v>37213.11</v>
      </c>
      <c r="S630" t="s">
        <v>19815</v>
      </c>
    </row>
    <row r="631" spans="1:19" x14ac:dyDescent="0.25">
      <c r="B631" s="15" t="s">
        <v>19814</v>
      </c>
      <c r="C631" t="s">
        <v>19816</v>
      </c>
      <c r="D631" t="s">
        <v>189</v>
      </c>
      <c r="H631">
        <v>1</v>
      </c>
      <c r="K631">
        <v>46213</v>
      </c>
      <c r="L631" t="s">
        <v>176</v>
      </c>
      <c r="M631" t="s">
        <v>55</v>
      </c>
      <c r="P631">
        <v>46210</v>
      </c>
      <c r="S631" t="s">
        <v>19815</v>
      </c>
    </row>
    <row r="632" spans="1:19" x14ac:dyDescent="0.25">
      <c r="A632" s="15" t="s">
        <v>19814</v>
      </c>
      <c r="C632" t="s">
        <v>19821</v>
      </c>
      <c r="D632" t="s">
        <v>36</v>
      </c>
      <c r="E632">
        <v>1</v>
      </c>
      <c r="F632">
        <v>2260000</v>
      </c>
      <c r="G632">
        <v>33900</v>
      </c>
      <c r="K632">
        <v>46210</v>
      </c>
      <c r="L632" t="s">
        <v>32</v>
      </c>
      <c r="M632" t="s">
        <v>40</v>
      </c>
      <c r="P632">
        <v>46210</v>
      </c>
      <c r="Q632">
        <v>27786.89</v>
      </c>
      <c r="S632" t="s">
        <v>19815</v>
      </c>
    </row>
    <row r="633" spans="1:19" x14ac:dyDescent="0.25">
      <c r="B633" s="15" t="s">
        <v>19814</v>
      </c>
      <c r="C633" t="s">
        <v>19816</v>
      </c>
      <c r="D633" t="s">
        <v>36</v>
      </c>
      <c r="H633">
        <v>1</v>
      </c>
      <c r="K633">
        <v>46210</v>
      </c>
      <c r="L633" t="s">
        <v>32</v>
      </c>
      <c r="M633" t="s">
        <v>40</v>
      </c>
      <c r="P633">
        <v>46210</v>
      </c>
      <c r="S633" t="s">
        <v>19815</v>
      </c>
    </row>
    <row r="634" spans="1:19" x14ac:dyDescent="0.25">
      <c r="A634" s="15" t="s">
        <v>19814</v>
      </c>
      <c r="C634" t="s">
        <v>19817</v>
      </c>
      <c r="D634" t="s">
        <v>181</v>
      </c>
      <c r="E634">
        <v>1</v>
      </c>
      <c r="F634">
        <v>2270000</v>
      </c>
      <c r="G634">
        <v>45400</v>
      </c>
      <c r="K634">
        <v>46210</v>
      </c>
      <c r="L634" t="s">
        <v>44</v>
      </c>
      <c r="M634" t="s">
        <v>55</v>
      </c>
      <c r="P634">
        <v>46209</v>
      </c>
      <c r="Q634">
        <v>37213.11</v>
      </c>
      <c r="S634" t="s">
        <v>19818</v>
      </c>
    </row>
    <row r="635" spans="1:19" x14ac:dyDescent="0.25">
      <c r="B635" s="15" t="s">
        <v>19814</v>
      </c>
      <c r="C635" t="s">
        <v>19816</v>
      </c>
      <c r="D635" t="s">
        <v>181</v>
      </c>
      <c r="H635">
        <v>1</v>
      </c>
      <c r="K635">
        <v>46210</v>
      </c>
      <c r="L635" t="s">
        <v>44</v>
      </c>
      <c r="M635" t="s">
        <v>55</v>
      </c>
      <c r="P635">
        <v>46209</v>
      </c>
      <c r="S635" t="s">
        <v>19818</v>
      </c>
    </row>
    <row r="636" spans="1:19" x14ac:dyDescent="0.25">
      <c r="A636" s="15" t="s">
        <v>19814</v>
      </c>
      <c r="C636" t="s">
        <v>19821</v>
      </c>
      <c r="D636" t="s">
        <v>36</v>
      </c>
      <c r="E636">
        <v>1</v>
      </c>
      <c r="F636">
        <v>3390000</v>
      </c>
      <c r="G636">
        <v>20000</v>
      </c>
      <c r="K636">
        <v>46210</v>
      </c>
      <c r="L636" t="s">
        <v>32</v>
      </c>
      <c r="M636" t="s">
        <v>40</v>
      </c>
      <c r="P636">
        <v>46210</v>
      </c>
      <c r="Q636">
        <v>16393.439999999999</v>
      </c>
      <c r="S636" t="s">
        <v>19815</v>
      </c>
    </row>
    <row r="637" spans="1:19" x14ac:dyDescent="0.25">
      <c r="B637" s="15" t="s">
        <v>19814</v>
      </c>
      <c r="C637" t="s">
        <v>19816</v>
      </c>
      <c r="D637" t="s">
        <v>36</v>
      </c>
      <c r="H637">
        <v>1</v>
      </c>
      <c r="K637">
        <v>46210</v>
      </c>
      <c r="L637" t="s">
        <v>32</v>
      </c>
      <c r="M637" t="s">
        <v>40</v>
      </c>
      <c r="P637">
        <v>46210</v>
      </c>
      <c r="S637" t="s">
        <v>19815</v>
      </c>
    </row>
    <row r="638" spans="1:19" x14ac:dyDescent="0.25">
      <c r="C638" t="s">
        <v>19817</v>
      </c>
      <c r="D638" t="s">
        <v>36</v>
      </c>
      <c r="I638">
        <v>1</v>
      </c>
      <c r="J638" s="15" t="s">
        <v>19814</v>
      </c>
      <c r="K638">
        <v>46217</v>
      </c>
      <c r="L638" t="s">
        <v>32</v>
      </c>
      <c r="M638" t="s">
        <v>40</v>
      </c>
      <c r="P638">
        <v>46210</v>
      </c>
      <c r="S638" t="s">
        <v>19815</v>
      </c>
    </row>
    <row r="639" spans="1:19" x14ac:dyDescent="0.25">
      <c r="B639" s="15" t="s">
        <v>19814</v>
      </c>
      <c r="C639" t="s">
        <v>19816</v>
      </c>
      <c r="D639" t="s">
        <v>36</v>
      </c>
      <c r="H639">
        <v>1</v>
      </c>
      <c r="K639">
        <v>46217</v>
      </c>
      <c r="L639" t="s">
        <v>32</v>
      </c>
      <c r="M639" t="s">
        <v>40</v>
      </c>
      <c r="P639">
        <v>46210</v>
      </c>
      <c r="S639" t="s">
        <v>19815</v>
      </c>
    </row>
    <row r="640" spans="1:19" x14ac:dyDescent="0.25">
      <c r="A640" s="15" t="s">
        <v>19814</v>
      </c>
      <c r="C640" t="s">
        <v>19821</v>
      </c>
      <c r="D640" t="s">
        <v>36</v>
      </c>
      <c r="E640">
        <v>1</v>
      </c>
      <c r="F640">
        <v>2715000</v>
      </c>
      <c r="G640">
        <v>20000</v>
      </c>
      <c r="K640">
        <v>46212</v>
      </c>
      <c r="L640" t="s">
        <v>32</v>
      </c>
      <c r="M640" t="s">
        <v>40</v>
      </c>
      <c r="P640">
        <v>46210</v>
      </c>
      <c r="Q640">
        <v>16393.439999999999</v>
      </c>
      <c r="S640" t="s">
        <v>19815</v>
      </c>
    </row>
    <row r="641" spans="1:19" x14ac:dyDescent="0.25">
      <c r="B641" s="15" t="s">
        <v>19814</v>
      </c>
      <c r="C641" t="s">
        <v>19816</v>
      </c>
      <c r="D641" t="s">
        <v>36</v>
      </c>
      <c r="H641">
        <v>1</v>
      </c>
      <c r="K641">
        <v>46212</v>
      </c>
      <c r="L641" t="s">
        <v>32</v>
      </c>
      <c r="M641" t="s">
        <v>40</v>
      </c>
      <c r="P641">
        <v>46210</v>
      </c>
      <c r="S641" t="s">
        <v>19815</v>
      </c>
    </row>
    <row r="642" spans="1:19" x14ac:dyDescent="0.25">
      <c r="A642" s="15" t="s">
        <v>19814</v>
      </c>
      <c r="C642" t="s">
        <v>19817</v>
      </c>
      <c r="D642" t="s">
        <v>36</v>
      </c>
      <c r="E642">
        <v>1</v>
      </c>
      <c r="F642">
        <v>2270000</v>
      </c>
      <c r="G642">
        <v>45400</v>
      </c>
      <c r="K642">
        <v>46210</v>
      </c>
      <c r="L642" t="s">
        <v>32</v>
      </c>
      <c r="M642" t="s">
        <v>40</v>
      </c>
      <c r="P642">
        <v>46210</v>
      </c>
      <c r="Q642">
        <v>37213.11</v>
      </c>
      <c r="S642" t="s">
        <v>19815</v>
      </c>
    </row>
    <row r="643" spans="1:19" x14ac:dyDescent="0.25">
      <c r="B643" s="15" t="s">
        <v>19814</v>
      </c>
      <c r="C643" t="s">
        <v>19816</v>
      </c>
      <c r="D643" t="s">
        <v>36</v>
      </c>
      <c r="H643">
        <v>1</v>
      </c>
      <c r="K643">
        <v>46210</v>
      </c>
      <c r="L643" t="s">
        <v>32</v>
      </c>
      <c r="M643" t="s">
        <v>40</v>
      </c>
      <c r="P643">
        <v>46210</v>
      </c>
      <c r="S643" t="s">
        <v>19815</v>
      </c>
    </row>
    <row r="644" spans="1:19" x14ac:dyDescent="0.25">
      <c r="A644" s="15" t="s">
        <v>19814</v>
      </c>
      <c r="C644" t="s">
        <v>19820</v>
      </c>
      <c r="D644" t="s">
        <v>36</v>
      </c>
      <c r="E644">
        <v>1</v>
      </c>
      <c r="F644">
        <v>2920000</v>
      </c>
      <c r="G644">
        <v>30000</v>
      </c>
      <c r="K644">
        <v>46213</v>
      </c>
      <c r="L644" t="s">
        <v>32</v>
      </c>
      <c r="M644" t="s">
        <v>40</v>
      </c>
      <c r="P644">
        <v>46210</v>
      </c>
      <c r="Q644">
        <v>24590.16</v>
      </c>
      <c r="S644" t="s">
        <v>19815</v>
      </c>
    </row>
    <row r="645" spans="1:19" x14ac:dyDescent="0.25">
      <c r="B645" s="15" t="s">
        <v>19814</v>
      </c>
      <c r="C645" t="s">
        <v>19816</v>
      </c>
      <c r="D645" t="s">
        <v>36</v>
      </c>
      <c r="H645">
        <v>1</v>
      </c>
      <c r="K645">
        <v>46213</v>
      </c>
      <c r="L645" t="s">
        <v>32</v>
      </c>
      <c r="M645" t="s">
        <v>40</v>
      </c>
      <c r="P645">
        <v>46210</v>
      </c>
      <c r="S645" t="s">
        <v>19815</v>
      </c>
    </row>
    <row r="646" spans="1:19" x14ac:dyDescent="0.25">
      <c r="A646" s="15" t="s">
        <v>19814</v>
      </c>
      <c r="C646" t="s">
        <v>19813</v>
      </c>
      <c r="D646" t="s">
        <v>36</v>
      </c>
      <c r="E646">
        <v>1</v>
      </c>
      <c r="F646">
        <v>1043000</v>
      </c>
      <c r="G646">
        <v>10000</v>
      </c>
      <c r="K646">
        <v>46210</v>
      </c>
      <c r="L646" t="s">
        <v>32</v>
      </c>
      <c r="M646" t="s">
        <v>40</v>
      </c>
      <c r="P646">
        <v>46210</v>
      </c>
      <c r="Q646">
        <v>8196.7199999999993</v>
      </c>
      <c r="S646" t="s">
        <v>19815</v>
      </c>
    </row>
    <row r="647" spans="1:19" x14ac:dyDescent="0.25">
      <c r="B647" s="15" t="s">
        <v>19814</v>
      </c>
      <c r="C647" t="s">
        <v>19816</v>
      </c>
      <c r="D647" t="s">
        <v>36</v>
      </c>
      <c r="H647">
        <v>1</v>
      </c>
      <c r="K647">
        <v>46210</v>
      </c>
      <c r="L647" t="s">
        <v>32</v>
      </c>
      <c r="M647" t="s">
        <v>40</v>
      </c>
      <c r="P647">
        <v>46210</v>
      </c>
      <c r="S647" t="s">
        <v>19815</v>
      </c>
    </row>
    <row r="648" spans="1:19" x14ac:dyDescent="0.25">
      <c r="A648" s="15" t="s">
        <v>19814</v>
      </c>
      <c r="C648" t="s">
        <v>19819</v>
      </c>
      <c r="D648" t="s">
        <v>36</v>
      </c>
      <c r="E648">
        <v>1</v>
      </c>
      <c r="F648">
        <v>3600000</v>
      </c>
      <c r="G648">
        <v>20000</v>
      </c>
      <c r="K648">
        <v>46210</v>
      </c>
      <c r="L648" t="s">
        <v>32</v>
      </c>
      <c r="M648" t="s">
        <v>40</v>
      </c>
      <c r="P648">
        <v>46210</v>
      </c>
      <c r="Q648">
        <v>16393.439999999999</v>
      </c>
      <c r="S648" t="s">
        <v>19815</v>
      </c>
    </row>
    <row r="649" spans="1:19" x14ac:dyDescent="0.25">
      <c r="B649" s="15" t="s">
        <v>19814</v>
      </c>
      <c r="C649" t="s">
        <v>19816</v>
      </c>
      <c r="D649" t="s">
        <v>36</v>
      </c>
      <c r="H649">
        <v>1</v>
      </c>
      <c r="K649">
        <v>46210</v>
      </c>
      <c r="L649" t="s">
        <v>32</v>
      </c>
      <c r="M649" t="s">
        <v>40</v>
      </c>
      <c r="P649">
        <v>46210</v>
      </c>
      <c r="S649" t="s">
        <v>19815</v>
      </c>
    </row>
    <row r="650" spans="1:19" x14ac:dyDescent="0.25">
      <c r="C650" t="s">
        <v>19817</v>
      </c>
      <c r="D650" t="s">
        <v>36</v>
      </c>
      <c r="I650">
        <v>1</v>
      </c>
      <c r="J650" s="15" t="s">
        <v>19814</v>
      </c>
      <c r="K650">
        <v>46217</v>
      </c>
      <c r="L650" t="s">
        <v>32</v>
      </c>
      <c r="M650" t="s">
        <v>40</v>
      </c>
      <c r="P650">
        <v>46210</v>
      </c>
      <c r="S650" t="s">
        <v>19815</v>
      </c>
    </row>
    <row r="651" spans="1:19" x14ac:dyDescent="0.25">
      <c r="B651" s="15" t="s">
        <v>19814</v>
      </c>
      <c r="C651" t="s">
        <v>19816</v>
      </c>
      <c r="D651" t="s">
        <v>36</v>
      </c>
      <c r="H651">
        <v>1</v>
      </c>
      <c r="K651">
        <v>46217</v>
      </c>
      <c r="L651" t="s">
        <v>32</v>
      </c>
      <c r="M651" t="s">
        <v>40</v>
      </c>
      <c r="P651">
        <v>46210</v>
      </c>
      <c r="S651" t="s">
        <v>19815</v>
      </c>
    </row>
    <row r="652" spans="1:19" x14ac:dyDescent="0.25">
      <c r="A652" s="15" t="s">
        <v>19814</v>
      </c>
      <c r="C652" t="s">
        <v>19829</v>
      </c>
      <c r="D652" t="s">
        <v>36</v>
      </c>
      <c r="E652">
        <v>1</v>
      </c>
      <c r="F652">
        <v>2793000</v>
      </c>
      <c r="G652">
        <v>20000</v>
      </c>
      <c r="K652">
        <v>46210</v>
      </c>
      <c r="L652" t="s">
        <v>32</v>
      </c>
      <c r="M652" t="s">
        <v>40</v>
      </c>
      <c r="P652">
        <v>46210</v>
      </c>
      <c r="Q652">
        <v>16393.439999999999</v>
      </c>
      <c r="S652" t="s">
        <v>19815</v>
      </c>
    </row>
    <row r="653" spans="1:19" x14ac:dyDescent="0.25">
      <c r="B653" s="15" t="s">
        <v>19814</v>
      </c>
      <c r="C653" t="s">
        <v>19816</v>
      </c>
      <c r="D653" t="s">
        <v>36</v>
      </c>
      <c r="H653">
        <v>1</v>
      </c>
      <c r="K653">
        <v>46210</v>
      </c>
      <c r="L653" t="s">
        <v>32</v>
      </c>
      <c r="M653" t="s">
        <v>40</v>
      </c>
      <c r="P653">
        <v>46210</v>
      </c>
      <c r="S653" t="s">
        <v>19815</v>
      </c>
    </row>
    <row r="654" spans="1:19" x14ac:dyDescent="0.25">
      <c r="A654" s="15" t="s">
        <v>19814</v>
      </c>
      <c r="C654" t="s">
        <v>19817</v>
      </c>
      <c r="D654" t="s">
        <v>36</v>
      </c>
      <c r="E654">
        <v>1</v>
      </c>
      <c r="F654">
        <v>1970000</v>
      </c>
      <c r="G654">
        <v>39400</v>
      </c>
      <c r="K654">
        <v>46210</v>
      </c>
      <c r="L654" t="s">
        <v>32</v>
      </c>
      <c r="M654" t="s">
        <v>40</v>
      </c>
      <c r="P654">
        <v>46210</v>
      </c>
      <c r="Q654">
        <v>32295.08</v>
      </c>
      <c r="S654" t="s">
        <v>19815</v>
      </c>
    </row>
    <row r="655" spans="1:19" x14ac:dyDescent="0.25">
      <c r="B655" s="15" t="s">
        <v>19814</v>
      </c>
      <c r="C655" t="s">
        <v>19816</v>
      </c>
      <c r="D655" t="s">
        <v>36</v>
      </c>
      <c r="H655">
        <v>1</v>
      </c>
      <c r="K655">
        <v>46210</v>
      </c>
      <c r="L655" t="s">
        <v>32</v>
      </c>
      <c r="M655" t="s">
        <v>40</v>
      </c>
      <c r="P655">
        <v>46210</v>
      </c>
      <c r="S655" t="s">
        <v>19815</v>
      </c>
    </row>
    <row r="656" spans="1:19" x14ac:dyDescent="0.25">
      <c r="A656" s="15" t="s">
        <v>19814</v>
      </c>
      <c r="C656" t="s">
        <v>19817</v>
      </c>
      <c r="D656" t="s">
        <v>36</v>
      </c>
      <c r="E656">
        <v>1</v>
      </c>
      <c r="F656">
        <v>2150000</v>
      </c>
      <c r="G656">
        <v>30000</v>
      </c>
      <c r="K656">
        <v>46213</v>
      </c>
      <c r="L656" t="s">
        <v>32</v>
      </c>
      <c r="M656" t="s">
        <v>40</v>
      </c>
      <c r="P656">
        <v>46210</v>
      </c>
      <c r="Q656">
        <v>24590.16</v>
      </c>
      <c r="S656" t="s">
        <v>19815</v>
      </c>
    </row>
    <row r="657" spans="1:19" x14ac:dyDescent="0.25">
      <c r="B657" s="15" t="s">
        <v>19814</v>
      </c>
      <c r="C657" t="s">
        <v>19816</v>
      </c>
      <c r="D657" t="s">
        <v>36</v>
      </c>
      <c r="H657">
        <v>1</v>
      </c>
      <c r="K657">
        <v>46213</v>
      </c>
      <c r="L657" t="s">
        <v>32</v>
      </c>
      <c r="M657" t="s">
        <v>40</v>
      </c>
      <c r="P657">
        <v>46210</v>
      </c>
      <c r="S657" t="s">
        <v>19815</v>
      </c>
    </row>
    <row r="658" spans="1:19" x14ac:dyDescent="0.25">
      <c r="A658" s="15" t="s">
        <v>19814</v>
      </c>
      <c r="C658" t="s">
        <v>19817</v>
      </c>
      <c r="D658" t="s">
        <v>181</v>
      </c>
      <c r="E658">
        <v>1</v>
      </c>
      <c r="F658">
        <v>2220000</v>
      </c>
      <c r="G658">
        <v>44400</v>
      </c>
      <c r="K658">
        <v>46211</v>
      </c>
      <c r="L658" t="s">
        <v>67</v>
      </c>
      <c r="M658" t="s">
        <v>65</v>
      </c>
      <c r="P658">
        <v>46210</v>
      </c>
      <c r="Q658">
        <v>36393.440000000002</v>
      </c>
      <c r="S658" t="s">
        <v>19818</v>
      </c>
    </row>
    <row r="659" spans="1:19" x14ac:dyDescent="0.25">
      <c r="B659" s="15" t="s">
        <v>19814</v>
      </c>
      <c r="C659" t="s">
        <v>19816</v>
      </c>
      <c r="D659" t="s">
        <v>181</v>
      </c>
      <c r="H659">
        <v>1</v>
      </c>
      <c r="K659">
        <v>46211</v>
      </c>
      <c r="L659" t="s">
        <v>67</v>
      </c>
      <c r="M659" t="s">
        <v>65</v>
      </c>
      <c r="P659">
        <v>46210</v>
      </c>
      <c r="S659" t="s">
        <v>19818</v>
      </c>
    </row>
    <row r="660" spans="1:19" x14ac:dyDescent="0.25">
      <c r="A660" s="15" t="s">
        <v>19814</v>
      </c>
      <c r="C660" t="s">
        <v>19813</v>
      </c>
      <c r="D660" t="s">
        <v>36</v>
      </c>
      <c r="E660">
        <v>1</v>
      </c>
      <c r="F660">
        <v>1083000</v>
      </c>
      <c r="G660">
        <v>10000</v>
      </c>
      <c r="K660">
        <v>46210</v>
      </c>
      <c r="L660" t="s">
        <v>32</v>
      </c>
      <c r="M660" t="s">
        <v>40</v>
      </c>
      <c r="P660">
        <v>46210</v>
      </c>
      <c r="Q660">
        <v>8196.7199999999993</v>
      </c>
      <c r="S660" t="s">
        <v>19815</v>
      </c>
    </row>
    <row r="661" spans="1:19" x14ac:dyDescent="0.25">
      <c r="B661" s="15" t="s">
        <v>19814</v>
      </c>
      <c r="C661" t="s">
        <v>19816</v>
      </c>
      <c r="D661" t="s">
        <v>36</v>
      </c>
      <c r="H661">
        <v>1</v>
      </c>
      <c r="K661">
        <v>46210</v>
      </c>
      <c r="L661" t="s">
        <v>32</v>
      </c>
      <c r="M661" t="s">
        <v>40</v>
      </c>
      <c r="P661">
        <v>46210</v>
      </c>
      <c r="S661" t="s">
        <v>19815</v>
      </c>
    </row>
    <row r="662" spans="1:19" x14ac:dyDescent="0.25">
      <c r="A662" s="15" t="s">
        <v>19814</v>
      </c>
      <c r="C662" t="s">
        <v>19817</v>
      </c>
      <c r="D662" t="s">
        <v>36</v>
      </c>
      <c r="E662">
        <v>1</v>
      </c>
      <c r="F662">
        <v>3735000</v>
      </c>
      <c r="G662">
        <v>30000</v>
      </c>
      <c r="K662">
        <v>46217</v>
      </c>
      <c r="L662" t="s">
        <v>32</v>
      </c>
      <c r="M662" t="s">
        <v>40</v>
      </c>
      <c r="P662">
        <v>46210</v>
      </c>
      <c r="Q662">
        <v>24590.16</v>
      </c>
      <c r="S662" t="s">
        <v>19815</v>
      </c>
    </row>
    <row r="663" spans="1:19" x14ac:dyDescent="0.25">
      <c r="B663" s="15" t="s">
        <v>19814</v>
      </c>
      <c r="C663" t="s">
        <v>19816</v>
      </c>
      <c r="D663" t="s">
        <v>36</v>
      </c>
      <c r="H663">
        <v>1</v>
      </c>
      <c r="K663">
        <v>46217</v>
      </c>
      <c r="L663" t="s">
        <v>32</v>
      </c>
      <c r="M663" t="s">
        <v>40</v>
      </c>
      <c r="P663">
        <v>46210</v>
      </c>
      <c r="S663" t="s">
        <v>19815</v>
      </c>
    </row>
    <row r="664" spans="1:19" x14ac:dyDescent="0.25">
      <c r="C664" t="s">
        <v>19828</v>
      </c>
      <c r="D664" t="s">
        <v>49</v>
      </c>
      <c r="I664">
        <v>1</v>
      </c>
      <c r="J664" s="15" t="s">
        <v>19814</v>
      </c>
      <c r="K664">
        <v>46217</v>
      </c>
      <c r="L664" t="s">
        <v>643</v>
      </c>
      <c r="M664" t="s">
        <v>55</v>
      </c>
      <c r="P664">
        <v>46210</v>
      </c>
      <c r="S664" t="s">
        <v>19818</v>
      </c>
    </row>
    <row r="665" spans="1:19" x14ac:dyDescent="0.25">
      <c r="B665" s="15" t="s">
        <v>19814</v>
      </c>
      <c r="C665" t="s">
        <v>19816</v>
      </c>
      <c r="D665" t="s">
        <v>49</v>
      </c>
      <c r="H665">
        <v>1</v>
      </c>
      <c r="K665">
        <v>46217</v>
      </c>
      <c r="L665" t="s">
        <v>643</v>
      </c>
      <c r="M665" t="s">
        <v>55</v>
      </c>
      <c r="P665">
        <v>46210</v>
      </c>
      <c r="S665" t="s">
        <v>19818</v>
      </c>
    </row>
    <row r="666" spans="1:19" x14ac:dyDescent="0.25">
      <c r="A666" s="15" t="s">
        <v>19814</v>
      </c>
      <c r="C666" t="s">
        <v>19828</v>
      </c>
      <c r="D666" t="s">
        <v>181</v>
      </c>
      <c r="E666">
        <v>1</v>
      </c>
      <c r="F666">
        <v>3478000</v>
      </c>
      <c r="G666">
        <v>117475</v>
      </c>
      <c r="K666">
        <v>46218</v>
      </c>
      <c r="L666" t="s">
        <v>732</v>
      </c>
      <c r="M666" t="s">
        <v>55</v>
      </c>
      <c r="P666">
        <v>46210</v>
      </c>
      <c r="Q666">
        <v>96290.98</v>
      </c>
      <c r="S666" t="s">
        <v>19818</v>
      </c>
    </row>
    <row r="667" spans="1:19" x14ac:dyDescent="0.25">
      <c r="B667" s="15" t="s">
        <v>19814</v>
      </c>
      <c r="C667" t="s">
        <v>19816</v>
      </c>
      <c r="D667" t="s">
        <v>181</v>
      </c>
      <c r="H667">
        <v>1</v>
      </c>
      <c r="K667">
        <v>46218</v>
      </c>
      <c r="L667" t="s">
        <v>732</v>
      </c>
      <c r="M667" t="s">
        <v>55</v>
      </c>
      <c r="P667">
        <v>46210</v>
      </c>
      <c r="S667" t="s">
        <v>19818</v>
      </c>
    </row>
    <row r="668" spans="1:19" x14ac:dyDescent="0.25">
      <c r="A668" s="15" t="s">
        <v>19814</v>
      </c>
      <c r="C668" t="s">
        <v>19817</v>
      </c>
      <c r="D668" t="s">
        <v>49</v>
      </c>
      <c r="E668">
        <v>1</v>
      </c>
      <c r="F668">
        <v>2280000</v>
      </c>
      <c r="G668">
        <v>45600</v>
      </c>
      <c r="K668">
        <v>46210</v>
      </c>
      <c r="L668" t="s">
        <v>737</v>
      </c>
      <c r="M668" t="s">
        <v>55</v>
      </c>
      <c r="P668">
        <v>46206</v>
      </c>
      <c r="Q668">
        <v>37377.050000000003</v>
      </c>
      <c r="S668" t="s">
        <v>19818</v>
      </c>
    </row>
    <row r="669" spans="1:19" x14ac:dyDescent="0.25">
      <c r="B669" s="15" t="s">
        <v>19814</v>
      </c>
      <c r="C669" t="s">
        <v>19816</v>
      </c>
      <c r="D669" t="s">
        <v>49</v>
      </c>
      <c r="H669">
        <v>1</v>
      </c>
      <c r="K669">
        <v>46210</v>
      </c>
      <c r="L669" t="s">
        <v>737</v>
      </c>
      <c r="M669" t="s">
        <v>55</v>
      </c>
      <c r="P669">
        <v>46206</v>
      </c>
      <c r="S669" t="s">
        <v>19818</v>
      </c>
    </row>
    <row r="670" spans="1:19" x14ac:dyDescent="0.25">
      <c r="A670" s="15" t="s">
        <v>19814</v>
      </c>
      <c r="C670" t="s">
        <v>19821</v>
      </c>
      <c r="D670" t="s">
        <v>36</v>
      </c>
      <c r="E670">
        <v>1</v>
      </c>
      <c r="F670">
        <v>2380000</v>
      </c>
      <c r="G670">
        <v>20000</v>
      </c>
      <c r="K670">
        <v>46210</v>
      </c>
      <c r="L670" t="s">
        <v>32</v>
      </c>
      <c r="M670" t="s">
        <v>40</v>
      </c>
      <c r="P670">
        <v>46210</v>
      </c>
      <c r="Q670">
        <v>16393.439999999999</v>
      </c>
      <c r="S670" t="s">
        <v>19815</v>
      </c>
    </row>
    <row r="671" spans="1:19" x14ac:dyDescent="0.25">
      <c r="B671" s="15" t="s">
        <v>19814</v>
      </c>
      <c r="C671" t="s">
        <v>19816</v>
      </c>
      <c r="D671" t="s">
        <v>36</v>
      </c>
      <c r="H671">
        <v>1</v>
      </c>
      <c r="K671">
        <v>46210</v>
      </c>
      <c r="L671" t="s">
        <v>32</v>
      </c>
      <c r="M671" t="s">
        <v>40</v>
      </c>
      <c r="P671">
        <v>46210</v>
      </c>
      <c r="S671" t="s">
        <v>19815</v>
      </c>
    </row>
    <row r="672" spans="1:19" x14ac:dyDescent="0.25">
      <c r="A672" s="15" t="s">
        <v>19814</v>
      </c>
      <c r="C672" t="s">
        <v>19817</v>
      </c>
      <c r="D672" t="s">
        <v>49</v>
      </c>
      <c r="E672">
        <v>1</v>
      </c>
      <c r="F672">
        <v>2050000</v>
      </c>
      <c r="G672">
        <v>41000</v>
      </c>
      <c r="K672">
        <v>46212</v>
      </c>
      <c r="L672" t="s">
        <v>164</v>
      </c>
      <c r="M672" t="s">
        <v>55</v>
      </c>
      <c r="P672">
        <v>46210</v>
      </c>
      <c r="Q672">
        <v>33606.559999999998</v>
      </c>
      <c r="S672" t="s">
        <v>19818</v>
      </c>
    </row>
    <row r="673" spans="1:19" x14ac:dyDescent="0.25">
      <c r="B673" s="15" t="s">
        <v>19814</v>
      </c>
      <c r="C673" t="s">
        <v>19816</v>
      </c>
      <c r="D673" t="s">
        <v>49</v>
      </c>
      <c r="H673">
        <v>1</v>
      </c>
      <c r="K673">
        <v>46212</v>
      </c>
      <c r="L673" t="s">
        <v>164</v>
      </c>
      <c r="M673" t="s">
        <v>55</v>
      </c>
      <c r="P673">
        <v>46210</v>
      </c>
      <c r="S673" t="s">
        <v>19818</v>
      </c>
    </row>
    <row r="674" spans="1:19" x14ac:dyDescent="0.25">
      <c r="A674" s="15" t="s">
        <v>19814</v>
      </c>
      <c r="C674" t="s">
        <v>19817</v>
      </c>
      <c r="D674" t="s">
        <v>181</v>
      </c>
      <c r="E674">
        <v>1</v>
      </c>
      <c r="F674">
        <v>2095000</v>
      </c>
      <c r="G674">
        <v>41900</v>
      </c>
      <c r="K674">
        <v>46217</v>
      </c>
      <c r="L674" t="s">
        <v>176</v>
      </c>
      <c r="M674" t="s">
        <v>55</v>
      </c>
      <c r="P674">
        <v>46210</v>
      </c>
      <c r="Q674">
        <v>34344.26</v>
      </c>
      <c r="S674" t="s">
        <v>19818</v>
      </c>
    </row>
    <row r="675" spans="1:19" x14ac:dyDescent="0.25">
      <c r="B675" s="15" t="s">
        <v>19814</v>
      </c>
      <c r="C675" t="s">
        <v>19816</v>
      </c>
      <c r="D675" t="s">
        <v>181</v>
      </c>
      <c r="H675">
        <v>1</v>
      </c>
      <c r="K675">
        <v>46217</v>
      </c>
      <c r="L675" t="s">
        <v>176</v>
      </c>
      <c r="M675" t="s">
        <v>55</v>
      </c>
      <c r="P675">
        <v>46210</v>
      </c>
      <c r="S675" t="s">
        <v>19818</v>
      </c>
    </row>
    <row r="676" spans="1:19" x14ac:dyDescent="0.25">
      <c r="A676" s="15" t="s">
        <v>19814</v>
      </c>
      <c r="C676" t="s">
        <v>19817</v>
      </c>
      <c r="D676" t="s">
        <v>36</v>
      </c>
      <c r="E676">
        <v>1</v>
      </c>
      <c r="F676">
        <v>2180000</v>
      </c>
      <c r="G676">
        <v>21800</v>
      </c>
      <c r="K676">
        <v>46210</v>
      </c>
      <c r="L676" t="s">
        <v>32</v>
      </c>
      <c r="M676" t="s">
        <v>40</v>
      </c>
      <c r="P676">
        <v>46210</v>
      </c>
      <c r="Q676">
        <v>17868.849999999999</v>
      </c>
      <c r="S676" t="s">
        <v>19815</v>
      </c>
    </row>
    <row r="677" spans="1:19" x14ac:dyDescent="0.25">
      <c r="B677" s="15" t="s">
        <v>19814</v>
      </c>
      <c r="C677" t="s">
        <v>19816</v>
      </c>
      <c r="D677" t="s">
        <v>36</v>
      </c>
      <c r="H677">
        <v>1</v>
      </c>
      <c r="K677">
        <v>46210</v>
      </c>
      <c r="L677" t="s">
        <v>32</v>
      </c>
      <c r="M677" t="s">
        <v>40</v>
      </c>
      <c r="P677">
        <v>46210</v>
      </c>
      <c r="S677" t="s">
        <v>19815</v>
      </c>
    </row>
    <row r="678" spans="1:19" x14ac:dyDescent="0.25">
      <c r="C678" t="s">
        <v>19817</v>
      </c>
      <c r="D678" t="s">
        <v>49</v>
      </c>
      <c r="I678">
        <v>1</v>
      </c>
      <c r="J678" s="15" t="s">
        <v>19814</v>
      </c>
      <c r="K678">
        <v>46217</v>
      </c>
      <c r="L678" t="s">
        <v>67</v>
      </c>
      <c r="M678" t="s">
        <v>65</v>
      </c>
      <c r="P678">
        <v>46210</v>
      </c>
      <c r="S678" t="s">
        <v>19818</v>
      </c>
    </row>
    <row r="679" spans="1:19" x14ac:dyDescent="0.25">
      <c r="B679" s="15" t="s">
        <v>19814</v>
      </c>
      <c r="C679" t="s">
        <v>19816</v>
      </c>
      <c r="D679" t="s">
        <v>49</v>
      </c>
      <c r="H679">
        <v>1</v>
      </c>
      <c r="K679">
        <v>46217</v>
      </c>
      <c r="L679" t="s">
        <v>67</v>
      </c>
      <c r="M679" t="s">
        <v>65</v>
      </c>
      <c r="P679">
        <v>46210</v>
      </c>
      <c r="S679" t="s">
        <v>19818</v>
      </c>
    </row>
    <row r="680" spans="1:19" x14ac:dyDescent="0.25">
      <c r="A680" s="15" t="s">
        <v>19814</v>
      </c>
      <c r="C680" t="s">
        <v>19813</v>
      </c>
      <c r="D680" t="s">
        <v>36</v>
      </c>
      <c r="E680">
        <v>1</v>
      </c>
      <c r="F680">
        <v>1096000</v>
      </c>
      <c r="G680">
        <v>21920</v>
      </c>
      <c r="K680">
        <v>46210</v>
      </c>
      <c r="L680" t="s">
        <v>32</v>
      </c>
      <c r="M680" t="s">
        <v>40</v>
      </c>
      <c r="P680">
        <v>46210</v>
      </c>
      <c r="Q680">
        <v>17967.21</v>
      </c>
      <c r="S680" t="s">
        <v>19815</v>
      </c>
    </row>
    <row r="681" spans="1:19" x14ac:dyDescent="0.25">
      <c r="B681" s="15" t="s">
        <v>19814</v>
      </c>
      <c r="C681" t="s">
        <v>19816</v>
      </c>
      <c r="D681" t="s">
        <v>36</v>
      </c>
      <c r="H681">
        <v>1</v>
      </c>
      <c r="K681">
        <v>46210</v>
      </c>
      <c r="L681" t="s">
        <v>32</v>
      </c>
      <c r="M681" t="s">
        <v>40</v>
      </c>
      <c r="P681">
        <v>46210</v>
      </c>
      <c r="S681" t="s">
        <v>19815</v>
      </c>
    </row>
    <row r="682" spans="1:19" x14ac:dyDescent="0.25">
      <c r="A682" s="15" t="s">
        <v>19814</v>
      </c>
      <c r="C682" t="s">
        <v>19817</v>
      </c>
      <c r="D682" t="s">
        <v>36</v>
      </c>
      <c r="E682">
        <v>1</v>
      </c>
      <c r="F682">
        <v>1950000</v>
      </c>
      <c r="G682">
        <v>39000</v>
      </c>
      <c r="K682">
        <v>46210</v>
      </c>
      <c r="L682" t="s">
        <v>32</v>
      </c>
      <c r="M682" t="s">
        <v>40</v>
      </c>
      <c r="P682">
        <v>46209</v>
      </c>
      <c r="Q682">
        <v>31967.21</v>
      </c>
      <c r="S682" t="s">
        <v>19815</v>
      </c>
    </row>
    <row r="683" spans="1:19" x14ac:dyDescent="0.25">
      <c r="B683" s="15" t="s">
        <v>19814</v>
      </c>
      <c r="C683" t="s">
        <v>19816</v>
      </c>
      <c r="D683" t="s">
        <v>36</v>
      </c>
      <c r="H683">
        <v>1</v>
      </c>
      <c r="K683">
        <v>46210</v>
      </c>
      <c r="L683" t="s">
        <v>32</v>
      </c>
      <c r="M683" t="s">
        <v>40</v>
      </c>
      <c r="P683">
        <v>46209</v>
      </c>
      <c r="S683" t="s">
        <v>19815</v>
      </c>
    </row>
    <row r="684" spans="1:19" x14ac:dyDescent="0.25">
      <c r="A684" s="15" t="s">
        <v>19814</v>
      </c>
      <c r="C684" t="s">
        <v>19821</v>
      </c>
      <c r="D684" t="s">
        <v>36</v>
      </c>
      <c r="E684">
        <v>1</v>
      </c>
      <c r="F684">
        <v>3302250</v>
      </c>
      <c r="G684">
        <v>20000</v>
      </c>
      <c r="K684">
        <v>46210</v>
      </c>
      <c r="L684" t="s">
        <v>32</v>
      </c>
      <c r="M684" t="s">
        <v>40</v>
      </c>
      <c r="P684">
        <v>46209</v>
      </c>
      <c r="Q684">
        <v>16393.439999999999</v>
      </c>
      <c r="S684" t="s">
        <v>19815</v>
      </c>
    </row>
    <row r="685" spans="1:19" x14ac:dyDescent="0.25">
      <c r="B685" s="15" t="s">
        <v>19814</v>
      </c>
      <c r="C685" t="s">
        <v>19816</v>
      </c>
      <c r="D685" t="s">
        <v>36</v>
      </c>
      <c r="H685">
        <v>1</v>
      </c>
      <c r="K685">
        <v>46210</v>
      </c>
      <c r="L685" t="s">
        <v>32</v>
      </c>
      <c r="M685" t="s">
        <v>40</v>
      </c>
      <c r="P685">
        <v>46209</v>
      </c>
      <c r="S685" t="s">
        <v>19815</v>
      </c>
    </row>
    <row r="686" spans="1:19" x14ac:dyDescent="0.25">
      <c r="A686" s="15" t="s">
        <v>19814</v>
      </c>
      <c r="C686" t="s">
        <v>19817</v>
      </c>
      <c r="D686" t="s">
        <v>181</v>
      </c>
      <c r="E686">
        <v>1</v>
      </c>
      <c r="F686">
        <v>2080000</v>
      </c>
      <c r="G686">
        <v>41600</v>
      </c>
      <c r="K686">
        <v>46209</v>
      </c>
      <c r="L686" t="s">
        <v>372</v>
      </c>
      <c r="M686" t="s">
        <v>55</v>
      </c>
      <c r="P686">
        <v>46209</v>
      </c>
      <c r="Q686">
        <v>34098.36</v>
      </c>
      <c r="S686" t="s">
        <v>19818</v>
      </c>
    </row>
    <row r="687" spans="1:19" x14ac:dyDescent="0.25">
      <c r="B687" s="15" t="s">
        <v>19814</v>
      </c>
      <c r="C687" t="s">
        <v>19816</v>
      </c>
      <c r="D687" t="s">
        <v>181</v>
      </c>
      <c r="H687">
        <v>1</v>
      </c>
      <c r="K687">
        <v>46209</v>
      </c>
      <c r="L687" t="s">
        <v>372</v>
      </c>
      <c r="M687" t="s">
        <v>55</v>
      </c>
      <c r="P687">
        <v>46209</v>
      </c>
      <c r="S687" t="s">
        <v>19818</v>
      </c>
    </row>
    <row r="688" spans="1:19" x14ac:dyDescent="0.25">
      <c r="B688" s="15" t="s">
        <v>19814</v>
      </c>
      <c r="C688" t="s">
        <v>19816</v>
      </c>
      <c r="D688" t="s">
        <v>36</v>
      </c>
      <c r="H688">
        <v>1</v>
      </c>
      <c r="K688">
        <v>46213</v>
      </c>
      <c r="L688" t="s">
        <v>32</v>
      </c>
      <c r="M688" t="s">
        <v>40</v>
      </c>
      <c r="P688">
        <v>46209</v>
      </c>
      <c r="S688" t="s">
        <v>19815</v>
      </c>
    </row>
    <row r="689" spans="1:19" x14ac:dyDescent="0.25">
      <c r="A689" s="15" t="s">
        <v>19814</v>
      </c>
      <c r="C689" t="s">
        <v>19822</v>
      </c>
      <c r="D689" t="s">
        <v>36</v>
      </c>
      <c r="E689">
        <v>1</v>
      </c>
      <c r="F689">
        <v>3149900</v>
      </c>
      <c r="G689">
        <v>30000</v>
      </c>
      <c r="K689">
        <v>46213</v>
      </c>
      <c r="L689" t="s">
        <v>32</v>
      </c>
      <c r="M689" t="s">
        <v>40</v>
      </c>
      <c r="P689">
        <v>46209</v>
      </c>
      <c r="Q689">
        <v>24590.16</v>
      </c>
      <c r="S689" t="s">
        <v>19815</v>
      </c>
    </row>
    <row r="690" spans="1:19" x14ac:dyDescent="0.25">
      <c r="A690" s="15" t="s">
        <v>19814</v>
      </c>
      <c r="C690" t="s">
        <v>19819</v>
      </c>
      <c r="D690" t="s">
        <v>136</v>
      </c>
      <c r="E690">
        <v>1</v>
      </c>
      <c r="F690">
        <v>3120000</v>
      </c>
      <c r="G690">
        <v>62400</v>
      </c>
      <c r="K690">
        <v>46209</v>
      </c>
      <c r="L690" t="s">
        <v>737</v>
      </c>
      <c r="M690" t="s">
        <v>55</v>
      </c>
      <c r="P690">
        <v>46209</v>
      </c>
      <c r="Q690">
        <v>51147.54</v>
      </c>
      <c r="S690" t="s">
        <v>19818</v>
      </c>
    </row>
    <row r="691" spans="1:19" x14ac:dyDescent="0.25">
      <c r="A691" s="15" t="s">
        <v>19814</v>
      </c>
      <c r="C691" t="s">
        <v>19817</v>
      </c>
      <c r="D691" t="s">
        <v>36</v>
      </c>
      <c r="E691">
        <v>1</v>
      </c>
      <c r="F691">
        <v>2244000</v>
      </c>
      <c r="G691">
        <v>44880</v>
      </c>
      <c r="K691">
        <v>46210</v>
      </c>
      <c r="L691" t="s">
        <v>32</v>
      </c>
      <c r="M691" t="s">
        <v>40</v>
      </c>
      <c r="P691">
        <v>46209</v>
      </c>
      <c r="Q691">
        <v>36786.89</v>
      </c>
      <c r="S691" t="s">
        <v>19815</v>
      </c>
    </row>
    <row r="692" spans="1:19" x14ac:dyDescent="0.25">
      <c r="B692" s="15" t="s">
        <v>19814</v>
      </c>
      <c r="C692" t="s">
        <v>19816</v>
      </c>
      <c r="D692" t="s">
        <v>36</v>
      </c>
      <c r="H692">
        <v>1</v>
      </c>
      <c r="K692">
        <v>46210</v>
      </c>
      <c r="L692" t="s">
        <v>32</v>
      </c>
      <c r="M692" t="s">
        <v>40</v>
      </c>
      <c r="P692">
        <v>46209</v>
      </c>
      <c r="S692" t="s">
        <v>19815</v>
      </c>
    </row>
    <row r="693" spans="1:19" x14ac:dyDescent="0.25">
      <c r="A693" s="15" t="s">
        <v>19814</v>
      </c>
      <c r="C693" t="s">
        <v>19817</v>
      </c>
      <c r="D693" t="s">
        <v>181</v>
      </c>
      <c r="E693">
        <v>1</v>
      </c>
      <c r="F693">
        <v>3640000</v>
      </c>
      <c r="G693">
        <v>72800</v>
      </c>
      <c r="K693">
        <v>46211</v>
      </c>
      <c r="L693" t="s">
        <v>732</v>
      </c>
      <c r="M693" t="s">
        <v>55</v>
      </c>
      <c r="P693">
        <v>46209</v>
      </c>
      <c r="Q693">
        <v>59672.13</v>
      </c>
      <c r="S693" t="s">
        <v>19818</v>
      </c>
    </row>
    <row r="694" spans="1:19" x14ac:dyDescent="0.25">
      <c r="B694" s="15" t="s">
        <v>19814</v>
      </c>
      <c r="C694" t="s">
        <v>19816</v>
      </c>
      <c r="D694" t="s">
        <v>181</v>
      </c>
      <c r="H694">
        <v>1</v>
      </c>
      <c r="K694">
        <v>46211</v>
      </c>
      <c r="L694" t="s">
        <v>732</v>
      </c>
      <c r="M694" t="s">
        <v>55</v>
      </c>
      <c r="P694">
        <v>46209</v>
      </c>
      <c r="S694" t="s">
        <v>19818</v>
      </c>
    </row>
    <row r="695" spans="1:19" x14ac:dyDescent="0.25">
      <c r="A695" s="15" t="s">
        <v>19814</v>
      </c>
      <c r="C695" t="s">
        <v>19824</v>
      </c>
      <c r="D695" t="s">
        <v>49</v>
      </c>
      <c r="E695">
        <v>1</v>
      </c>
      <c r="F695">
        <v>2303000</v>
      </c>
      <c r="G695">
        <v>34545</v>
      </c>
      <c r="K695">
        <v>46209</v>
      </c>
      <c r="L695" t="s">
        <v>44</v>
      </c>
      <c r="M695" t="s">
        <v>55</v>
      </c>
      <c r="P695">
        <v>46195</v>
      </c>
      <c r="Q695">
        <v>28315.57</v>
      </c>
      <c r="S695" t="s">
        <v>19818</v>
      </c>
    </row>
    <row r="696" spans="1:19" x14ac:dyDescent="0.25">
      <c r="B696" s="15" t="s">
        <v>19826</v>
      </c>
      <c r="C696" t="s">
        <v>19816</v>
      </c>
      <c r="D696" t="s">
        <v>49</v>
      </c>
      <c r="H696">
        <v>1</v>
      </c>
      <c r="K696">
        <v>46209</v>
      </c>
      <c r="L696" t="s">
        <v>44</v>
      </c>
      <c r="M696" t="s">
        <v>55</v>
      </c>
      <c r="P696">
        <v>46195</v>
      </c>
      <c r="S696" t="s">
        <v>19818</v>
      </c>
    </row>
    <row r="697" spans="1:19" x14ac:dyDescent="0.25">
      <c r="A697" s="15" t="s">
        <v>19814</v>
      </c>
      <c r="C697" t="s">
        <v>19817</v>
      </c>
      <c r="D697" t="s">
        <v>36</v>
      </c>
      <c r="E697">
        <v>1</v>
      </c>
      <c r="F697">
        <v>2400000</v>
      </c>
      <c r="G697">
        <v>48000</v>
      </c>
      <c r="K697">
        <v>46209</v>
      </c>
      <c r="L697" t="s">
        <v>32</v>
      </c>
      <c r="M697" t="s">
        <v>40</v>
      </c>
      <c r="P697">
        <v>46209</v>
      </c>
      <c r="Q697">
        <v>39344.26</v>
      </c>
      <c r="S697" t="s">
        <v>19815</v>
      </c>
    </row>
    <row r="698" spans="1:19" x14ac:dyDescent="0.25">
      <c r="B698" s="15" t="s">
        <v>19814</v>
      </c>
      <c r="C698" t="s">
        <v>19816</v>
      </c>
      <c r="D698" t="s">
        <v>36</v>
      </c>
      <c r="H698">
        <v>1</v>
      </c>
      <c r="K698">
        <v>46209</v>
      </c>
      <c r="L698" t="s">
        <v>32</v>
      </c>
      <c r="M698" t="s">
        <v>40</v>
      </c>
      <c r="P698">
        <v>46209</v>
      </c>
      <c r="S698" t="s">
        <v>19815</v>
      </c>
    </row>
    <row r="699" spans="1:19" x14ac:dyDescent="0.25">
      <c r="A699" s="15" t="s">
        <v>19814</v>
      </c>
      <c r="C699" t="s">
        <v>19817</v>
      </c>
      <c r="D699" t="s">
        <v>36</v>
      </c>
      <c r="E699">
        <v>1</v>
      </c>
      <c r="F699">
        <v>2000000</v>
      </c>
      <c r="G699">
        <v>40000</v>
      </c>
      <c r="K699">
        <v>46209</v>
      </c>
      <c r="L699" t="s">
        <v>32</v>
      </c>
      <c r="M699" t="s">
        <v>40</v>
      </c>
      <c r="P699">
        <v>46209</v>
      </c>
      <c r="Q699">
        <v>32786.89</v>
      </c>
      <c r="S699" t="s">
        <v>19815</v>
      </c>
    </row>
    <row r="700" spans="1:19" x14ac:dyDescent="0.25">
      <c r="B700" s="15" t="s">
        <v>19814</v>
      </c>
      <c r="C700" t="s">
        <v>19816</v>
      </c>
      <c r="D700" t="s">
        <v>36</v>
      </c>
      <c r="H700">
        <v>1</v>
      </c>
      <c r="K700">
        <v>46209</v>
      </c>
      <c r="L700" t="s">
        <v>32</v>
      </c>
      <c r="M700" t="s">
        <v>40</v>
      </c>
      <c r="P700">
        <v>46209</v>
      </c>
      <c r="S700" t="s">
        <v>19815</v>
      </c>
    </row>
    <row r="701" spans="1:19" x14ac:dyDescent="0.25">
      <c r="A701" s="15" t="s">
        <v>19814</v>
      </c>
      <c r="C701" t="s">
        <v>19817</v>
      </c>
      <c r="D701" t="s">
        <v>36</v>
      </c>
      <c r="E701">
        <v>1</v>
      </c>
      <c r="F701">
        <v>2420000</v>
      </c>
      <c r="G701">
        <v>48400</v>
      </c>
      <c r="K701">
        <v>46210</v>
      </c>
      <c r="L701" t="s">
        <v>32</v>
      </c>
      <c r="M701" t="s">
        <v>40</v>
      </c>
      <c r="P701">
        <v>46209</v>
      </c>
      <c r="Q701">
        <v>39672.129999999997</v>
      </c>
      <c r="S701" t="s">
        <v>19815</v>
      </c>
    </row>
    <row r="702" spans="1:19" x14ac:dyDescent="0.25">
      <c r="B702" s="15" t="s">
        <v>19814</v>
      </c>
      <c r="C702" t="s">
        <v>19816</v>
      </c>
      <c r="D702" t="s">
        <v>36</v>
      </c>
      <c r="H702">
        <v>1</v>
      </c>
      <c r="K702">
        <v>46210</v>
      </c>
      <c r="L702" t="s">
        <v>32</v>
      </c>
      <c r="M702" t="s">
        <v>40</v>
      </c>
      <c r="P702">
        <v>46209</v>
      </c>
      <c r="S702" t="s">
        <v>19815</v>
      </c>
    </row>
    <row r="703" spans="1:19" x14ac:dyDescent="0.25">
      <c r="C703" t="s">
        <v>19821</v>
      </c>
      <c r="D703" t="s">
        <v>36</v>
      </c>
      <c r="I703">
        <v>1</v>
      </c>
      <c r="J703" s="15" t="s">
        <v>19814</v>
      </c>
      <c r="K703">
        <v>46216</v>
      </c>
      <c r="L703" t="s">
        <v>32</v>
      </c>
      <c r="M703" t="s">
        <v>40</v>
      </c>
      <c r="P703">
        <v>46209</v>
      </c>
      <c r="S703" t="s">
        <v>19815</v>
      </c>
    </row>
    <row r="704" spans="1:19" x14ac:dyDescent="0.25">
      <c r="B704" s="15" t="s">
        <v>19814</v>
      </c>
      <c r="C704" t="s">
        <v>19816</v>
      </c>
      <c r="D704" t="s">
        <v>36</v>
      </c>
      <c r="H704">
        <v>1</v>
      </c>
      <c r="K704">
        <v>46216</v>
      </c>
      <c r="L704" t="s">
        <v>32</v>
      </c>
      <c r="M704" t="s">
        <v>40</v>
      </c>
      <c r="P704">
        <v>46209</v>
      </c>
      <c r="S704" t="s">
        <v>19815</v>
      </c>
    </row>
    <row r="705" spans="1:19" x14ac:dyDescent="0.25">
      <c r="A705" s="15" t="s">
        <v>19814</v>
      </c>
      <c r="C705" t="s">
        <v>19817</v>
      </c>
      <c r="D705" t="s">
        <v>49</v>
      </c>
      <c r="E705">
        <v>1</v>
      </c>
      <c r="F705">
        <v>2050000</v>
      </c>
      <c r="G705">
        <v>41000</v>
      </c>
      <c r="K705">
        <v>46210</v>
      </c>
      <c r="L705" t="s">
        <v>164</v>
      </c>
      <c r="M705" t="s">
        <v>55</v>
      </c>
      <c r="P705">
        <v>46210</v>
      </c>
      <c r="Q705">
        <v>33606.559999999998</v>
      </c>
      <c r="S705" t="s">
        <v>19818</v>
      </c>
    </row>
    <row r="706" spans="1:19" x14ac:dyDescent="0.25">
      <c r="A706" s="15" t="s">
        <v>19814</v>
      </c>
      <c r="C706" t="s">
        <v>19817</v>
      </c>
      <c r="D706" t="s">
        <v>36</v>
      </c>
      <c r="E706">
        <v>1</v>
      </c>
      <c r="F706">
        <v>2270000</v>
      </c>
      <c r="G706">
        <v>45400</v>
      </c>
      <c r="K706">
        <v>46209</v>
      </c>
      <c r="L706" t="s">
        <v>32</v>
      </c>
      <c r="M706" t="s">
        <v>40</v>
      </c>
      <c r="P706">
        <v>46209</v>
      </c>
      <c r="Q706">
        <v>37213.11</v>
      </c>
      <c r="S706" t="s">
        <v>19815</v>
      </c>
    </row>
    <row r="707" spans="1:19" x14ac:dyDescent="0.25">
      <c r="B707" s="15" t="s">
        <v>19814</v>
      </c>
      <c r="C707" t="s">
        <v>19816</v>
      </c>
      <c r="D707" t="s">
        <v>36</v>
      </c>
      <c r="H707">
        <v>1</v>
      </c>
      <c r="K707">
        <v>46209</v>
      </c>
      <c r="L707" t="s">
        <v>32</v>
      </c>
      <c r="M707" t="s">
        <v>40</v>
      </c>
      <c r="P707">
        <v>46209</v>
      </c>
      <c r="S707" t="s">
        <v>19815</v>
      </c>
    </row>
    <row r="708" spans="1:19" x14ac:dyDescent="0.25">
      <c r="A708" s="15" t="s">
        <v>19814</v>
      </c>
      <c r="C708" t="s">
        <v>19817</v>
      </c>
      <c r="D708" t="s">
        <v>36</v>
      </c>
      <c r="E708">
        <v>1</v>
      </c>
      <c r="F708">
        <v>3670000</v>
      </c>
      <c r="G708">
        <v>73400</v>
      </c>
      <c r="K708">
        <v>46213</v>
      </c>
      <c r="L708" t="s">
        <v>32</v>
      </c>
      <c r="M708" t="s">
        <v>40</v>
      </c>
      <c r="P708">
        <v>46208</v>
      </c>
      <c r="Q708">
        <v>60163.93</v>
      </c>
      <c r="S708" t="s">
        <v>19815</v>
      </c>
    </row>
    <row r="709" spans="1:19" x14ac:dyDescent="0.25">
      <c r="B709" s="15" t="s">
        <v>19814</v>
      </c>
      <c r="C709" t="s">
        <v>19816</v>
      </c>
      <c r="D709" t="s">
        <v>36</v>
      </c>
      <c r="H709">
        <v>1</v>
      </c>
      <c r="K709">
        <v>46213</v>
      </c>
      <c r="L709" t="s">
        <v>32</v>
      </c>
      <c r="M709" t="s">
        <v>40</v>
      </c>
      <c r="P709">
        <v>46208</v>
      </c>
      <c r="S709" t="s">
        <v>19815</v>
      </c>
    </row>
    <row r="710" spans="1:19" x14ac:dyDescent="0.25">
      <c r="A710" s="15" t="s">
        <v>19814</v>
      </c>
      <c r="C710" t="s">
        <v>19817</v>
      </c>
      <c r="D710" t="s">
        <v>36</v>
      </c>
      <c r="E710">
        <v>1</v>
      </c>
      <c r="F710">
        <v>1970000</v>
      </c>
      <c r="G710">
        <v>39400</v>
      </c>
      <c r="K710">
        <v>46210</v>
      </c>
      <c r="L710" t="s">
        <v>32</v>
      </c>
      <c r="M710" t="s">
        <v>40</v>
      </c>
      <c r="P710">
        <v>46208</v>
      </c>
      <c r="Q710">
        <v>32295.08</v>
      </c>
      <c r="S710" t="s">
        <v>19815</v>
      </c>
    </row>
    <row r="711" spans="1:19" x14ac:dyDescent="0.25">
      <c r="B711" s="15" t="s">
        <v>19814</v>
      </c>
      <c r="C711" t="s">
        <v>19816</v>
      </c>
      <c r="D711" t="s">
        <v>36</v>
      </c>
      <c r="H711">
        <v>1</v>
      </c>
      <c r="K711">
        <v>46210</v>
      </c>
      <c r="L711" t="s">
        <v>32</v>
      </c>
      <c r="M711" t="s">
        <v>40</v>
      </c>
      <c r="P711">
        <v>46208</v>
      </c>
      <c r="S711" t="s">
        <v>19815</v>
      </c>
    </row>
    <row r="712" spans="1:19" x14ac:dyDescent="0.25">
      <c r="A712" s="15" t="s">
        <v>19814</v>
      </c>
      <c r="C712" t="s">
        <v>19821</v>
      </c>
      <c r="D712" t="s">
        <v>36</v>
      </c>
      <c r="E712">
        <v>1</v>
      </c>
      <c r="F712">
        <v>2649000</v>
      </c>
      <c r="G712">
        <v>52980</v>
      </c>
      <c r="K712">
        <v>46210</v>
      </c>
      <c r="L712" t="s">
        <v>32</v>
      </c>
      <c r="M712" t="s">
        <v>40</v>
      </c>
      <c r="P712">
        <v>46209</v>
      </c>
      <c r="Q712">
        <v>43426.23</v>
      </c>
      <c r="S712" t="s">
        <v>19815</v>
      </c>
    </row>
    <row r="713" spans="1:19" x14ac:dyDescent="0.25">
      <c r="B713" s="15" t="s">
        <v>19814</v>
      </c>
      <c r="C713" t="s">
        <v>19816</v>
      </c>
      <c r="D713" t="s">
        <v>36</v>
      </c>
      <c r="H713">
        <v>1</v>
      </c>
      <c r="K713">
        <v>46210</v>
      </c>
      <c r="L713" t="s">
        <v>32</v>
      </c>
      <c r="M713" t="s">
        <v>40</v>
      </c>
      <c r="P713">
        <v>46209</v>
      </c>
      <c r="S713" t="s">
        <v>19815</v>
      </c>
    </row>
    <row r="714" spans="1:19" x14ac:dyDescent="0.25">
      <c r="A714" s="15" t="s">
        <v>19814</v>
      </c>
      <c r="C714" t="s">
        <v>19817</v>
      </c>
      <c r="D714" t="s">
        <v>36</v>
      </c>
      <c r="E714">
        <v>1</v>
      </c>
      <c r="F714">
        <v>2250000</v>
      </c>
      <c r="G714">
        <v>45000</v>
      </c>
      <c r="K714">
        <v>46209</v>
      </c>
      <c r="L714" t="s">
        <v>32</v>
      </c>
      <c r="M714" t="s">
        <v>40</v>
      </c>
      <c r="P714">
        <v>46208</v>
      </c>
      <c r="Q714">
        <v>36885.25</v>
      </c>
      <c r="S714" t="s">
        <v>19815</v>
      </c>
    </row>
    <row r="715" spans="1:19" x14ac:dyDescent="0.25">
      <c r="B715" s="15" t="s">
        <v>19814</v>
      </c>
      <c r="C715" t="s">
        <v>19816</v>
      </c>
      <c r="D715" t="s">
        <v>36</v>
      </c>
      <c r="H715">
        <v>1</v>
      </c>
      <c r="K715">
        <v>46209</v>
      </c>
      <c r="L715" t="s">
        <v>32</v>
      </c>
      <c r="M715" t="s">
        <v>40</v>
      </c>
      <c r="P715">
        <v>46208</v>
      </c>
      <c r="S715" t="s">
        <v>19815</v>
      </c>
    </row>
    <row r="716" spans="1:19" x14ac:dyDescent="0.25">
      <c r="A716" s="15" t="s">
        <v>19814</v>
      </c>
      <c r="C716" t="s">
        <v>19821</v>
      </c>
      <c r="D716" t="s">
        <v>36</v>
      </c>
      <c r="E716">
        <v>1</v>
      </c>
      <c r="F716">
        <v>2680000</v>
      </c>
      <c r="G716">
        <v>53600</v>
      </c>
      <c r="K716">
        <v>46213</v>
      </c>
      <c r="L716" t="s">
        <v>32</v>
      </c>
      <c r="M716" t="s">
        <v>40</v>
      </c>
      <c r="P716">
        <v>46209</v>
      </c>
      <c r="Q716">
        <v>43934.43</v>
      </c>
      <c r="S716" t="s">
        <v>19815</v>
      </c>
    </row>
    <row r="717" spans="1:19" x14ac:dyDescent="0.25">
      <c r="B717" s="15" t="s">
        <v>19814</v>
      </c>
      <c r="C717" t="s">
        <v>19816</v>
      </c>
      <c r="D717" t="s">
        <v>36</v>
      </c>
      <c r="H717">
        <v>1</v>
      </c>
      <c r="K717">
        <v>46213</v>
      </c>
      <c r="L717" t="s">
        <v>32</v>
      </c>
      <c r="M717" t="s">
        <v>40</v>
      </c>
      <c r="P717">
        <v>46209</v>
      </c>
      <c r="S717" t="s">
        <v>19815</v>
      </c>
    </row>
    <row r="718" spans="1:19" x14ac:dyDescent="0.25">
      <c r="A718" s="15" t="s">
        <v>19814</v>
      </c>
      <c r="C718" t="s">
        <v>19817</v>
      </c>
      <c r="D718" t="s">
        <v>36</v>
      </c>
      <c r="E718">
        <v>1</v>
      </c>
      <c r="F718">
        <v>1990000</v>
      </c>
      <c r="G718">
        <v>39800</v>
      </c>
      <c r="K718">
        <v>46212</v>
      </c>
      <c r="L718" t="s">
        <v>32</v>
      </c>
      <c r="M718" t="s">
        <v>40</v>
      </c>
      <c r="P718">
        <v>46208</v>
      </c>
      <c r="Q718">
        <v>32622.95</v>
      </c>
      <c r="S718" t="s">
        <v>19815</v>
      </c>
    </row>
    <row r="719" spans="1:19" x14ac:dyDescent="0.25">
      <c r="B719" s="15" t="s">
        <v>19814</v>
      </c>
      <c r="C719" t="s">
        <v>19816</v>
      </c>
      <c r="D719" t="s">
        <v>36</v>
      </c>
      <c r="H719">
        <v>1</v>
      </c>
      <c r="K719">
        <v>46212</v>
      </c>
      <c r="L719" t="s">
        <v>32</v>
      </c>
      <c r="M719" t="s">
        <v>40</v>
      </c>
      <c r="P719">
        <v>46208</v>
      </c>
      <c r="S719" t="s">
        <v>19815</v>
      </c>
    </row>
    <row r="720" spans="1:19" x14ac:dyDescent="0.25">
      <c r="A720" s="15" t="s">
        <v>19814</v>
      </c>
      <c r="C720" t="s">
        <v>19817</v>
      </c>
      <c r="D720" t="s">
        <v>36</v>
      </c>
      <c r="E720">
        <v>1</v>
      </c>
      <c r="F720">
        <v>2300000</v>
      </c>
      <c r="G720">
        <v>46000</v>
      </c>
      <c r="K720">
        <v>46210</v>
      </c>
      <c r="L720" t="s">
        <v>32</v>
      </c>
      <c r="M720" t="s">
        <v>40</v>
      </c>
      <c r="P720">
        <v>46208</v>
      </c>
      <c r="Q720">
        <v>37704.92</v>
      </c>
      <c r="S720" t="s">
        <v>19815</v>
      </c>
    </row>
    <row r="721" spans="1:19" x14ac:dyDescent="0.25">
      <c r="B721" s="15" t="s">
        <v>19814</v>
      </c>
      <c r="C721" t="s">
        <v>19816</v>
      </c>
      <c r="D721" t="s">
        <v>36</v>
      </c>
      <c r="H721">
        <v>1</v>
      </c>
      <c r="K721">
        <v>46210</v>
      </c>
      <c r="L721" t="s">
        <v>32</v>
      </c>
      <c r="M721" t="s">
        <v>40</v>
      </c>
      <c r="P721">
        <v>46208</v>
      </c>
      <c r="S721" t="s">
        <v>19815</v>
      </c>
    </row>
    <row r="722" spans="1:19" x14ac:dyDescent="0.25">
      <c r="C722" t="s">
        <v>19819</v>
      </c>
      <c r="D722" t="s">
        <v>36</v>
      </c>
      <c r="I722">
        <v>1</v>
      </c>
      <c r="J722" s="15" t="s">
        <v>19814</v>
      </c>
      <c r="K722">
        <v>46216</v>
      </c>
      <c r="L722" t="s">
        <v>32</v>
      </c>
      <c r="M722" t="s">
        <v>40</v>
      </c>
      <c r="P722">
        <v>46208</v>
      </c>
      <c r="S722" t="s">
        <v>19815</v>
      </c>
    </row>
    <row r="723" spans="1:19" x14ac:dyDescent="0.25">
      <c r="B723" s="15" t="s">
        <v>19814</v>
      </c>
      <c r="C723" t="s">
        <v>19816</v>
      </c>
      <c r="D723" t="s">
        <v>36</v>
      </c>
      <c r="H723">
        <v>1</v>
      </c>
      <c r="K723">
        <v>46216</v>
      </c>
      <c r="L723" t="s">
        <v>32</v>
      </c>
      <c r="M723" t="s">
        <v>40</v>
      </c>
      <c r="P723">
        <v>46208</v>
      </c>
      <c r="S723" t="s">
        <v>19815</v>
      </c>
    </row>
    <row r="724" spans="1:19" x14ac:dyDescent="0.25">
      <c r="A724" s="15" t="s">
        <v>19814</v>
      </c>
      <c r="C724" t="s">
        <v>19819</v>
      </c>
      <c r="D724" t="s">
        <v>36</v>
      </c>
      <c r="E724">
        <v>1</v>
      </c>
      <c r="F724">
        <v>3020000</v>
      </c>
      <c r="G724">
        <v>20000</v>
      </c>
      <c r="K724">
        <v>46209</v>
      </c>
      <c r="L724" t="s">
        <v>32</v>
      </c>
      <c r="M724" t="s">
        <v>40</v>
      </c>
      <c r="P724">
        <v>46208</v>
      </c>
      <c r="Q724">
        <v>16393.439999999999</v>
      </c>
      <c r="S724" t="s">
        <v>19815</v>
      </c>
    </row>
    <row r="725" spans="1:19" x14ac:dyDescent="0.25">
      <c r="B725" s="15" t="s">
        <v>19814</v>
      </c>
      <c r="C725" t="s">
        <v>19816</v>
      </c>
      <c r="D725" t="s">
        <v>36</v>
      </c>
      <c r="H725">
        <v>1</v>
      </c>
      <c r="K725">
        <v>46209</v>
      </c>
      <c r="L725" t="s">
        <v>32</v>
      </c>
      <c r="M725" t="s">
        <v>40</v>
      </c>
      <c r="P725">
        <v>46208</v>
      </c>
      <c r="S725" t="s">
        <v>19815</v>
      </c>
    </row>
    <row r="726" spans="1:19" x14ac:dyDescent="0.25">
      <c r="A726" s="15" t="s">
        <v>19814</v>
      </c>
      <c r="C726" t="s">
        <v>19817</v>
      </c>
      <c r="D726" t="s">
        <v>36</v>
      </c>
      <c r="E726">
        <v>1</v>
      </c>
      <c r="F726">
        <v>2020000</v>
      </c>
      <c r="G726">
        <v>40400</v>
      </c>
      <c r="K726">
        <v>46210</v>
      </c>
      <c r="L726" t="s">
        <v>32</v>
      </c>
      <c r="M726" t="s">
        <v>40</v>
      </c>
      <c r="P726">
        <v>46209</v>
      </c>
      <c r="Q726">
        <v>33114.75</v>
      </c>
      <c r="S726" t="s">
        <v>19815</v>
      </c>
    </row>
    <row r="727" spans="1:19" x14ac:dyDescent="0.25">
      <c r="B727" s="15" t="s">
        <v>19814</v>
      </c>
      <c r="C727" t="s">
        <v>19816</v>
      </c>
      <c r="D727" t="s">
        <v>36</v>
      </c>
      <c r="H727">
        <v>1</v>
      </c>
      <c r="K727">
        <v>46210</v>
      </c>
      <c r="L727" t="s">
        <v>32</v>
      </c>
      <c r="M727" t="s">
        <v>40</v>
      </c>
      <c r="P727">
        <v>46209</v>
      </c>
      <c r="S727" t="s">
        <v>19815</v>
      </c>
    </row>
    <row r="728" spans="1:19" x14ac:dyDescent="0.25">
      <c r="A728" s="15" t="s">
        <v>19814</v>
      </c>
      <c r="C728" t="s">
        <v>19817</v>
      </c>
      <c r="D728" t="s">
        <v>36</v>
      </c>
      <c r="E728">
        <v>1</v>
      </c>
      <c r="F728">
        <v>3670000</v>
      </c>
      <c r="G728">
        <v>30000</v>
      </c>
      <c r="K728">
        <v>46209</v>
      </c>
      <c r="L728" t="s">
        <v>32</v>
      </c>
      <c r="M728" t="s">
        <v>40</v>
      </c>
      <c r="P728">
        <v>46208</v>
      </c>
      <c r="Q728">
        <v>24590.16</v>
      </c>
      <c r="S728" t="s">
        <v>19815</v>
      </c>
    </row>
    <row r="729" spans="1:19" x14ac:dyDescent="0.25">
      <c r="B729" s="15" t="s">
        <v>19814</v>
      </c>
      <c r="C729" t="s">
        <v>19816</v>
      </c>
      <c r="D729" t="s">
        <v>36</v>
      </c>
      <c r="H729">
        <v>1</v>
      </c>
      <c r="K729">
        <v>46209</v>
      </c>
      <c r="L729" t="s">
        <v>32</v>
      </c>
      <c r="M729" t="s">
        <v>40</v>
      </c>
      <c r="P729">
        <v>46208</v>
      </c>
      <c r="S729" t="s">
        <v>19815</v>
      </c>
    </row>
    <row r="730" spans="1:19" x14ac:dyDescent="0.25">
      <c r="A730" s="15" t="s">
        <v>19814</v>
      </c>
      <c r="C730" t="s">
        <v>19817</v>
      </c>
      <c r="D730" t="s">
        <v>36</v>
      </c>
      <c r="E730">
        <v>1</v>
      </c>
      <c r="F730">
        <v>3670000</v>
      </c>
      <c r="G730">
        <v>73400</v>
      </c>
      <c r="K730">
        <v>46209</v>
      </c>
      <c r="L730" t="s">
        <v>32</v>
      </c>
      <c r="M730" t="s">
        <v>40</v>
      </c>
      <c r="P730">
        <v>46209</v>
      </c>
      <c r="Q730">
        <v>60163.93</v>
      </c>
      <c r="S730" t="s">
        <v>19815</v>
      </c>
    </row>
    <row r="731" spans="1:19" x14ac:dyDescent="0.25">
      <c r="B731" s="15" t="s">
        <v>19814</v>
      </c>
      <c r="C731" t="s">
        <v>19816</v>
      </c>
      <c r="D731" t="s">
        <v>36</v>
      </c>
      <c r="H731">
        <v>1</v>
      </c>
      <c r="K731">
        <v>46209</v>
      </c>
      <c r="L731" t="s">
        <v>32</v>
      </c>
      <c r="M731" t="s">
        <v>40</v>
      </c>
      <c r="P731">
        <v>46209</v>
      </c>
      <c r="S731" t="s">
        <v>19815</v>
      </c>
    </row>
    <row r="732" spans="1:19" x14ac:dyDescent="0.25">
      <c r="A732" s="15" t="s">
        <v>19814</v>
      </c>
      <c r="C732" t="s">
        <v>19819</v>
      </c>
      <c r="D732" t="s">
        <v>36</v>
      </c>
      <c r="E732">
        <v>1</v>
      </c>
      <c r="F732">
        <v>2620000</v>
      </c>
      <c r="G732">
        <v>52400</v>
      </c>
      <c r="K732">
        <v>46210</v>
      </c>
      <c r="L732" t="s">
        <v>32</v>
      </c>
      <c r="M732" t="s">
        <v>40</v>
      </c>
      <c r="P732">
        <v>46209</v>
      </c>
      <c r="Q732">
        <v>42950.82</v>
      </c>
      <c r="S732" t="s">
        <v>19815</v>
      </c>
    </row>
    <row r="733" spans="1:19" x14ac:dyDescent="0.25">
      <c r="B733" s="15" t="s">
        <v>19814</v>
      </c>
      <c r="C733" t="s">
        <v>19816</v>
      </c>
      <c r="D733" t="s">
        <v>36</v>
      </c>
      <c r="H733">
        <v>1</v>
      </c>
      <c r="K733">
        <v>46210</v>
      </c>
      <c r="L733" t="s">
        <v>32</v>
      </c>
      <c r="M733" t="s">
        <v>40</v>
      </c>
      <c r="P733">
        <v>46209</v>
      </c>
      <c r="S733" t="s">
        <v>19815</v>
      </c>
    </row>
    <row r="734" spans="1:19" x14ac:dyDescent="0.25">
      <c r="A734" s="15" t="s">
        <v>19814</v>
      </c>
      <c r="C734" t="s">
        <v>19817</v>
      </c>
      <c r="D734" t="s">
        <v>49</v>
      </c>
      <c r="E734">
        <v>1</v>
      </c>
      <c r="F734">
        <v>1970000</v>
      </c>
      <c r="G734">
        <v>39400</v>
      </c>
      <c r="K734">
        <v>46209</v>
      </c>
      <c r="L734" t="s">
        <v>732</v>
      </c>
      <c r="M734" t="s">
        <v>55</v>
      </c>
      <c r="P734">
        <v>46209</v>
      </c>
      <c r="Q734">
        <v>32295.08</v>
      </c>
      <c r="S734" t="s">
        <v>19818</v>
      </c>
    </row>
    <row r="735" spans="1:19" x14ac:dyDescent="0.25">
      <c r="A735" s="15" t="s">
        <v>19814</v>
      </c>
      <c r="C735" t="s">
        <v>19817</v>
      </c>
      <c r="D735" t="s">
        <v>36</v>
      </c>
      <c r="E735">
        <v>1</v>
      </c>
      <c r="F735">
        <v>2280000</v>
      </c>
      <c r="G735">
        <v>45600</v>
      </c>
      <c r="K735">
        <v>46215</v>
      </c>
      <c r="L735" t="s">
        <v>32</v>
      </c>
      <c r="M735" t="s">
        <v>40</v>
      </c>
      <c r="P735">
        <v>46208</v>
      </c>
      <c r="Q735">
        <v>37377.050000000003</v>
      </c>
      <c r="S735" t="s">
        <v>19815</v>
      </c>
    </row>
    <row r="736" spans="1:19" x14ac:dyDescent="0.25">
      <c r="B736" s="15" t="s">
        <v>19814</v>
      </c>
      <c r="C736" t="s">
        <v>19816</v>
      </c>
      <c r="D736" t="s">
        <v>36</v>
      </c>
      <c r="H736">
        <v>1</v>
      </c>
      <c r="K736">
        <v>46215</v>
      </c>
      <c r="L736" t="s">
        <v>32</v>
      </c>
      <c r="M736" t="s">
        <v>40</v>
      </c>
      <c r="P736">
        <v>46208</v>
      </c>
      <c r="S736" t="s">
        <v>19815</v>
      </c>
    </row>
    <row r="737" spans="1:19" x14ac:dyDescent="0.25">
      <c r="A737" s="15" t="s">
        <v>19814</v>
      </c>
      <c r="C737" t="s">
        <v>19817</v>
      </c>
      <c r="D737" t="s">
        <v>136</v>
      </c>
      <c r="E737">
        <v>1</v>
      </c>
      <c r="F737">
        <v>3730000</v>
      </c>
      <c r="G737">
        <v>74600</v>
      </c>
      <c r="K737">
        <v>46208</v>
      </c>
      <c r="L737" t="s">
        <v>176</v>
      </c>
      <c r="M737" t="s">
        <v>55</v>
      </c>
      <c r="P737">
        <v>46208</v>
      </c>
      <c r="Q737">
        <v>61147.54</v>
      </c>
      <c r="S737" t="s">
        <v>19818</v>
      </c>
    </row>
    <row r="738" spans="1:19" x14ac:dyDescent="0.25">
      <c r="A738" s="15" t="s">
        <v>19814</v>
      </c>
      <c r="C738" t="s">
        <v>19817</v>
      </c>
      <c r="D738" t="s">
        <v>49</v>
      </c>
      <c r="E738">
        <v>1</v>
      </c>
      <c r="F738">
        <v>2170000</v>
      </c>
      <c r="G738">
        <v>21700</v>
      </c>
      <c r="K738">
        <v>46208</v>
      </c>
      <c r="L738" t="s">
        <v>44</v>
      </c>
      <c r="M738" t="s">
        <v>55</v>
      </c>
      <c r="P738">
        <v>46206</v>
      </c>
      <c r="Q738">
        <v>17786.89</v>
      </c>
      <c r="S738" t="s">
        <v>19818</v>
      </c>
    </row>
    <row r="739" spans="1:19" x14ac:dyDescent="0.25">
      <c r="B739" s="15" t="s">
        <v>19814</v>
      </c>
      <c r="C739" t="s">
        <v>19816</v>
      </c>
      <c r="D739" t="s">
        <v>49</v>
      </c>
      <c r="H739">
        <v>1</v>
      </c>
      <c r="K739">
        <v>46208</v>
      </c>
      <c r="L739" t="s">
        <v>44</v>
      </c>
      <c r="M739" t="s">
        <v>55</v>
      </c>
      <c r="P739">
        <v>46206</v>
      </c>
      <c r="S739" t="s">
        <v>19818</v>
      </c>
    </row>
    <row r="740" spans="1:19" x14ac:dyDescent="0.25">
      <c r="C740" t="s">
        <v>19828</v>
      </c>
      <c r="D740" t="s">
        <v>181</v>
      </c>
      <c r="I740">
        <v>1</v>
      </c>
      <c r="J740" s="15" t="s">
        <v>19814</v>
      </c>
      <c r="K740">
        <v>46215</v>
      </c>
      <c r="L740" t="s">
        <v>643</v>
      </c>
      <c r="M740" t="s">
        <v>55</v>
      </c>
      <c r="P740">
        <v>46208</v>
      </c>
      <c r="S740" t="s">
        <v>19818</v>
      </c>
    </row>
    <row r="741" spans="1:19" x14ac:dyDescent="0.25">
      <c r="B741" s="15" t="s">
        <v>19814</v>
      </c>
      <c r="C741" t="s">
        <v>19816</v>
      </c>
      <c r="D741" t="s">
        <v>181</v>
      </c>
      <c r="H741">
        <v>1</v>
      </c>
      <c r="K741">
        <v>46215</v>
      </c>
      <c r="L741" t="s">
        <v>643</v>
      </c>
      <c r="M741" t="s">
        <v>55</v>
      </c>
      <c r="P741">
        <v>46208</v>
      </c>
      <c r="S741" t="s">
        <v>19818</v>
      </c>
    </row>
    <row r="742" spans="1:19" x14ac:dyDescent="0.25">
      <c r="A742" s="15" t="s">
        <v>19814</v>
      </c>
      <c r="C742" t="s">
        <v>19813</v>
      </c>
      <c r="D742" t="s">
        <v>49</v>
      </c>
      <c r="E742">
        <v>1</v>
      </c>
      <c r="F742">
        <v>1190000</v>
      </c>
      <c r="G742">
        <v>17850</v>
      </c>
      <c r="K742">
        <v>46208</v>
      </c>
      <c r="L742" t="s">
        <v>44</v>
      </c>
      <c r="M742" t="s">
        <v>55</v>
      </c>
      <c r="P742">
        <v>46208</v>
      </c>
      <c r="Q742">
        <v>14631.15</v>
      </c>
      <c r="S742" t="s">
        <v>19818</v>
      </c>
    </row>
    <row r="743" spans="1:19" x14ac:dyDescent="0.25">
      <c r="A743" s="15" t="s">
        <v>19814</v>
      </c>
      <c r="C743" t="s">
        <v>19817</v>
      </c>
      <c r="D743" t="s">
        <v>181</v>
      </c>
      <c r="E743">
        <v>1</v>
      </c>
      <c r="F743">
        <v>2360000</v>
      </c>
      <c r="G743">
        <v>47200</v>
      </c>
      <c r="K743">
        <v>46208</v>
      </c>
      <c r="L743" t="s">
        <v>372</v>
      </c>
      <c r="M743" t="s">
        <v>55</v>
      </c>
      <c r="P743">
        <v>46208</v>
      </c>
      <c r="Q743">
        <v>38688.519999999997</v>
      </c>
      <c r="S743" t="s">
        <v>19818</v>
      </c>
    </row>
    <row r="744" spans="1:19" x14ac:dyDescent="0.25">
      <c r="B744" s="15" t="s">
        <v>19814</v>
      </c>
      <c r="C744" t="s">
        <v>19816</v>
      </c>
      <c r="D744" t="s">
        <v>181</v>
      </c>
      <c r="H744">
        <v>1</v>
      </c>
      <c r="K744">
        <v>46208</v>
      </c>
      <c r="L744" t="s">
        <v>372</v>
      </c>
      <c r="M744" t="s">
        <v>55</v>
      </c>
      <c r="P744">
        <v>46208</v>
      </c>
      <c r="S744" t="s">
        <v>19818</v>
      </c>
    </row>
    <row r="745" spans="1:19" x14ac:dyDescent="0.25">
      <c r="C745" t="s">
        <v>19817</v>
      </c>
      <c r="D745" t="s">
        <v>181</v>
      </c>
      <c r="I745">
        <v>1</v>
      </c>
      <c r="J745" s="15" t="s">
        <v>19814</v>
      </c>
      <c r="K745">
        <v>46215</v>
      </c>
      <c r="L745" t="s">
        <v>176</v>
      </c>
      <c r="M745" t="s">
        <v>55</v>
      </c>
      <c r="P745">
        <v>46208</v>
      </c>
      <c r="S745" t="s">
        <v>19818</v>
      </c>
    </row>
    <row r="746" spans="1:19" x14ac:dyDescent="0.25">
      <c r="B746" s="15" t="s">
        <v>19814</v>
      </c>
      <c r="C746" t="s">
        <v>19816</v>
      </c>
      <c r="D746" t="s">
        <v>181</v>
      </c>
      <c r="H746">
        <v>1</v>
      </c>
      <c r="K746">
        <v>46215</v>
      </c>
      <c r="L746" t="s">
        <v>176</v>
      </c>
      <c r="M746" t="s">
        <v>55</v>
      </c>
      <c r="P746">
        <v>46208</v>
      </c>
      <c r="S746" t="s">
        <v>19818</v>
      </c>
    </row>
    <row r="747" spans="1:19" x14ac:dyDescent="0.25">
      <c r="C747" t="s">
        <v>19817</v>
      </c>
      <c r="D747" t="s">
        <v>49</v>
      </c>
      <c r="I747">
        <v>1</v>
      </c>
      <c r="J747" s="15" t="s">
        <v>19814</v>
      </c>
      <c r="K747">
        <v>46215</v>
      </c>
      <c r="L747" t="s">
        <v>643</v>
      </c>
      <c r="M747" t="s">
        <v>55</v>
      </c>
      <c r="P747">
        <v>46208</v>
      </c>
      <c r="S747" t="s">
        <v>19818</v>
      </c>
    </row>
    <row r="748" spans="1:19" x14ac:dyDescent="0.25">
      <c r="B748" s="15" t="s">
        <v>19814</v>
      </c>
      <c r="C748" t="s">
        <v>19816</v>
      </c>
      <c r="D748" t="s">
        <v>49</v>
      </c>
      <c r="H748">
        <v>1</v>
      </c>
      <c r="K748">
        <v>46215</v>
      </c>
      <c r="L748" t="s">
        <v>643</v>
      </c>
      <c r="M748" t="s">
        <v>55</v>
      </c>
      <c r="P748">
        <v>46208</v>
      </c>
      <c r="S748" t="s">
        <v>19818</v>
      </c>
    </row>
    <row r="749" spans="1:19" x14ac:dyDescent="0.25">
      <c r="A749" s="15" t="s">
        <v>19814</v>
      </c>
      <c r="C749" t="s">
        <v>19817</v>
      </c>
      <c r="D749" t="s">
        <v>36</v>
      </c>
      <c r="E749">
        <v>1</v>
      </c>
      <c r="F749">
        <v>1960000</v>
      </c>
      <c r="G749">
        <v>30000</v>
      </c>
      <c r="K749">
        <v>46209</v>
      </c>
      <c r="L749" t="s">
        <v>32</v>
      </c>
      <c r="M749" t="s">
        <v>40</v>
      </c>
      <c r="P749">
        <v>46208</v>
      </c>
      <c r="Q749">
        <v>24590.16</v>
      </c>
      <c r="S749" t="s">
        <v>19815</v>
      </c>
    </row>
    <row r="750" spans="1:19" x14ac:dyDescent="0.25">
      <c r="B750" s="15" t="s">
        <v>19814</v>
      </c>
      <c r="C750" t="s">
        <v>19816</v>
      </c>
      <c r="D750" t="s">
        <v>36</v>
      </c>
      <c r="H750">
        <v>1</v>
      </c>
      <c r="K750">
        <v>46209</v>
      </c>
      <c r="L750" t="s">
        <v>32</v>
      </c>
      <c r="M750" t="s">
        <v>40</v>
      </c>
      <c r="P750">
        <v>46208</v>
      </c>
      <c r="S750" t="s">
        <v>19815</v>
      </c>
    </row>
    <row r="751" spans="1:19" x14ac:dyDescent="0.25">
      <c r="A751" s="15" t="s">
        <v>19814</v>
      </c>
      <c r="C751" t="s">
        <v>19819</v>
      </c>
      <c r="D751" t="s">
        <v>36</v>
      </c>
      <c r="E751">
        <v>1</v>
      </c>
      <c r="F751">
        <v>3205000</v>
      </c>
      <c r="G751">
        <v>20000</v>
      </c>
      <c r="K751">
        <v>46209</v>
      </c>
      <c r="L751" t="s">
        <v>32</v>
      </c>
      <c r="M751" t="s">
        <v>40</v>
      </c>
      <c r="P751">
        <v>46208</v>
      </c>
      <c r="Q751">
        <v>16393.439999999999</v>
      </c>
      <c r="S751" t="s">
        <v>19815</v>
      </c>
    </row>
    <row r="752" spans="1:19" x14ac:dyDescent="0.25">
      <c r="B752" s="15" t="s">
        <v>19814</v>
      </c>
      <c r="C752" t="s">
        <v>19816</v>
      </c>
      <c r="D752" t="s">
        <v>36</v>
      </c>
      <c r="H752">
        <v>1</v>
      </c>
      <c r="K752">
        <v>46209</v>
      </c>
      <c r="L752" t="s">
        <v>32</v>
      </c>
      <c r="M752" t="s">
        <v>40</v>
      </c>
      <c r="P752">
        <v>46208</v>
      </c>
      <c r="S752" t="s">
        <v>19815</v>
      </c>
    </row>
    <row r="753" spans="1:19" x14ac:dyDescent="0.25">
      <c r="A753" s="15" t="s">
        <v>19814</v>
      </c>
      <c r="C753" t="s">
        <v>19817</v>
      </c>
      <c r="D753" t="s">
        <v>36</v>
      </c>
      <c r="E753">
        <v>1</v>
      </c>
      <c r="F753">
        <v>1970000</v>
      </c>
      <c r="G753">
        <v>39400</v>
      </c>
      <c r="K753">
        <v>46209</v>
      </c>
      <c r="L753" t="s">
        <v>32</v>
      </c>
      <c r="M753" t="s">
        <v>40</v>
      </c>
      <c r="P753">
        <v>46208</v>
      </c>
      <c r="Q753">
        <v>32295.08</v>
      </c>
      <c r="S753" t="s">
        <v>19815</v>
      </c>
    </row>
    <row r="754" spans="1:19" x14ac:dyDescent="0.25">
      <c r="B754" s="15" t="s">
        <v>19814</v>
      </c>
      <c r="C754" t="s">
        <v>19816</v>
      </c>
      <c r="D754" t="s">
        <v>36</v>
      </c>
      <c r="H754">
        <v>1</v>
      </c>
      <c r="K754">
        <v>46209</v>
      </c>
      <c r="L754" t="s">
        <v>32</v>
      </c>
      <c r="M754" t="s">
        <v>40</v>
      </c>
      <c r="P754">
        <v>46208</v>
      </c>
      <c r="S754" t="s">
        <v>19815</v>
      </c>
    </row>
    <row r="755" spans="1:19" x14ac:dyDescent="0.25">
      <c r="A755" s="15" t="s">
        <v>19814</v>
      </c>
      <c r="C755" t="s">
        <v>19821</v>
      </c>
      <c r="D755" t="s">
        <v>36</v>
      </c>
      <c r="E755">
        <v>1</v>
      </c>
      <c r="F755">
        <v>3215000</v>
      </c>
      <c r="G755">
        <v>20000</v>
      </c>
      <c r="K755">
        <v>46209</v>
      </c>
      <c r="L755" t="s">
        <v>32</v>
      </c>
      <c r="M755" t="s">
        <v>40</v>
      </c>
      <c r="P755">
        <v>46208</v>
      </c>
      <c r="Q755">
        <v>16393.439999999999</v>
      </c>
      <c r="S755" t="s">
        <v>19815</v>
      </c>
    </row>
    <row r="756" spans="1:19" x14ac:dyDescent="0.25">
      <c r="B756" s="15" t="s">
        <v>19814</v>
      </c>
      <c r="C756" t="s">
        <v>19816</v>
      </c>
      <c r="D756" t="s">
        <v>36</v>
      </c>
      <c r="H756">
        <v>1</v>
      </c>
      <c r="K756">
        <v>46209</v>
      </c>
      <c r="L756" t="s">
        <v>32</v>
      </c>
      <c r="M756" t="s">
        <v>40</v>
      </c>
      <c r="P756">
        <v>46208</v>
      </c>
      <c r="S756" t="s">
        <v>19815</v>
      </c>
    </row>
    <row r="757" spans="1:19" x14ac:dyDescent="0.25">
      <c r="A757" s="15" t="s">
        <v>19814</v>
      </c>
      <c r="C757" t="s">
        <v>19828</v>
      </c>
      <c r="D757" t="s">
        <v>181</v>
      </c>
      <c r="E757">
        <v>1</v>
      </c>
      <c r="F757">
        <v>2855600</v>
      </c>
      <c r="G757">
        <v>94200</v>
      </c>
      <c r="K757">
        <v>46217</v>
      </c>
      <c r="L757" t="s">
        <v>737</v>
      </c>
      <c r="M757" t="s">
        <v>55</v>
      </c>
      <c r="P757">
        <v>46208</v>
      </c>
      <c r="Q757">
        <v>77213.11</v>
      </c>
      <c r="S757" t="s">
        <v>19818</v>
      </c>
    </row>
    <row r="758" spans="1:19" x14ac:dyDescent="0.25">
      <c r="B758" s="15" t="s">
        <v>19814</v>
      </c>
      <c r="C758" t="s">
        <v>19816</v>
      </c>
      <c r="D758" t="s">
        <v>181</v>
      </c>
      <c r="H758">
        <v>1</v>
      </c>
      <c r="K758">
        <v>46217</v>
      </c>
      <c r="L758" t="s">
        <v>737</v>
      </c>
      <c r="M758" t="s">
        <v>55</v>
      </c>
      <c r="P758">
        <v>46208</v>
      </c>
      <c r="S758" t="s">
        <v>19818</v>
      </c>
    </row>
    <row r="759" spans="1:19" x14ac:dyDescent="0.25">
      <c r="A759" s="15" t="s">
        <v>19814</v>
      </c>
      <c r="C759" t="s">
        <v>19817</v>
      </c>
      <c r="D759" t="s">
        <v>181</v>
      </c>
      <c r="E759">
        <v>1</v>
      </c>
      <c r="F759">
        <v>2300000</v>
      </c>
      <c r="G759">
        <v>46000</v>
      </c>
      <c r="K759">
        <v>46209</v>
      </c>
      <c r="L759" t="s">
        <v>643</v>
      </c>
      <c r="M759" t="s">
        <v>55</v>
      </c>
      <c r="P759">
        <v>46208</v>
      </c>
      <c r="Q759">
        <v>37704.92</v>
      </c>
      <c r="S759" t="s">
        <v>19818</v>
      </c>
    </row>
    <row r="760" spans="1:19" x14ac:dyDescent="0.25">
      <c r="B760" s="15" t="s">
        <v>19814</v>
      </c>
      <c r="C760" t="s">
        <v>19816</v>
      </c>
      <c r="D760" t="s">
        <v>181</v>
      </c>
      <c r="H760">
        <v>1</v>
      </c>
      <c r="K760">
        <v>46209</v>
      </c>
      <c r="L760" t="s">
        <v>643</v>
      </c>
      <c r="M760" t="s">
        <v>55</v>
      </c>
      <c r="P760">
        <v>46208</v>
      </c>
      <c r="S760" t="s">
        <v>19818</v>
      </c>
    </row>
    <row r="761" spans="1:19" x14ac:dyDescent="0.25">
      <c r="C761" t="s">
        <v>19817</v>
      </c>
      <c r="D761" t="s">
        <v>189</v>
      </c>
      <c r="I761">
        <v>1</v>
      </c>
      <c r="J761" s="15" t="s">
        <v>19814</v>
      </c>
      <c r="K761">
        <v>46215</v>
      </c>
      <c r="L761" t="s">
        <v>67</v>
      </c>
      <c r="M761" t="s">
        <v>65</v>
      </c>
      <c r="P761">
        <v>46205</v>
      </c>
      <c r="S761" t="s">
        <v>19815</v>
      </c>
    </row>
    <row r="762" spans="1:19" x14ac:dyDescent="0.25">
      <c r="B762" s="15" t="s">
        <v>19814</v>
      </c>
      <c r="C762" t="s">
        <v>19816</v>
      </c>
      <c r="D762" t="s">
        <v>189</v>
      </c>
      <c r="H762">
        <v>1</v>
      </c>
      <c r="K762">
        <v>46215</v>
      </c>
      <c r="L762" t="s">
        <v>67</v>
      </c>
      <c r="M762" t="s">
        <v>65</v>
      </c>
      <c r="P762">
        <v>46205</v>
      </c>
      <c r="S762" t="s">
        <v>19815</v>
      </c>
    </row>
    <row r="763" spans="1:19" x14ac:dyDescent="0.25">
      <c r="A763" s="15" t="s">
        <v>19814</v>
      </c>
      <c r="C763" t="s">
        <v>19821</v>
      </c>
      <c r="D763" t="s">
        <v>36</v>
      </c>
      <c r="E763">
        <v>1</v>
      </c>
      <c r="F763">
        <v>3078000</v>
      </c>
      <c r="G763">
        <v>20000</v>
      </c>
      <c r="K763">
        <v>46209</v>
      </c>
      <c r="L763" t="s">
        <v>32</v>
      </c>
      <c r="M763" t="s">
        <v>40</v>
      </c>
      <c r="P763">
        <v>46208</v>
      </c>
      <c r="Q763">
        <v>16393.439999999999</v>
      </c>
      <c r="S763" t="s">
        <v>19815</v>
      </c>
    </row>
    <row r="764" spans="1:19" x14ac:dyDescent="0.25">
      <c r="B764" s="15" t="s">
        <v>19814</v>
      </c>
      <c r="C764" t="s">
        <v>19816</v>
      </c>
      <c r="D764" t="s">
        <v>36</v>
      </c>
      <c r="H764">
        <v>1</v>
      </c>
      <c r="K764">
        <v>46209</v>
      </c>
      <c r="L764" t="s">
        <v>32</v>
      </c>
      <c r="M764" t="s">
        <v>40</v>
      </c>
      <c r="P764">
        <v>46208</v>
      </c>
      <c r="S764" t="s">
        <v>19815</v>
      </c>
    </row>
    <row r="765" spans="1:19" x14ac:dyDescent="0.25">
      <c r="A765" s="15" t="s">
        <v>19814</v>
      </c>
      <c r="C765" t="s">
        <v>19817</v>
      </c>
      <c r="D765" t="s">
        <v>36</v>
      </c>
      <c r="E765">
        <v>1</v>
      </c>
      <c r="F765">
        <v>2000000</v>
      </c>
      <c r="G765">
        <v>40000</v>
      </c>
      <c r="K765">
        <v>46208</v>
      </c>
      <c r="L765" t="s">
        <v>32</v>
      </c>
      <c r="M765" t="s">
        <v>40</v>
      </c>
      <c r="P765">
        <v>46208</v>
      </c>
      <c r="Q765">
        <v>32786.89</v>
      </c>
      <c r="S765" t="s">
        <v>19815</v>
      </c>
    </row>
    <row r="766" spans="1:19" x14ac:dyDescent="0.25">
      <c r="B766" s="15" t="s">
        <v>19814</v>
      </c>
      <c r="C766" t="s">
        <v>19816</v>
      </c>
      <c r="D766" t="s">
        <v>36</v>
      </c>
      <c r="H766">
        <v>1</v>
      </c>
      <c r="K766">
        <v>46208</v>
      </c>
      <c r="L766" t="s">
        <v>32</v>
      </c>
      <c r="M766" t="s">
        <v>40</v>
      </c>
      <c r="P766">
        <v>46208</v>
      </c>
      <c r="S766" t="s">
        <v>19815</v>
      </c>
    </row>
    <row r="767" spans="1:19" x14ac:dyDescent="0.25">
      <c r="A767" s="15" t="s">
        <v>19814</v>
      </c>
      <c r="C767" t="s">
        <v>19817</v>
      </c>
      <c r="D767" t="s">
        <v>36</v>
      </c>
      <c r="E767">
        <v>1</v>
      </c>
      <c r="F767">
        <v>2300000</v>
      </c>
      <c r="G767">
        <v>46000</v>
      </c>
      <c r="K767">
        <v>46209</v>
      </c>
      <c r="L767" t="s">
        <v>44</v>
      </c>
      <c r="M767" t="s">
        <v>55</v>
      </c>
      <c r="P767">
        <v>46208</v>
      </c>
      <c r="Q767">
        <v>37704.92</v>
      </c>
      <c r="S767" t="s">
        <v>19815</v>
      </c>
    </row>
    <row r="768" spans="1:19" x14ac:dyDescent="0.25">
      <c r="B768" s="15" t="s">
        <v>19814</v>
      </c>
      <c r="C768" t="s">
        <v>19816</v>
      </c>
      <c r="D768" t="s">
        <v>36</v>
      </c>
      <c r="H768">
        <v>1</v>
      </c>
      <c r="K768">
        <v>46209</v>
      </c>
      <c r="L768" t="s">
        <v>44</v>
      </c>
      <c r="M768" t="s">
        <v>55</v>
      </c>
      <c r="P768">
        <v>46208</v>
      </c>
      <c r="S768" t="s">
        <v>19815</v>
      </c>
    </row>
    <row r="769" spans="1:19" x14ac:dyDescent="0.25">
      <c r="A769" s="15" t="s">
        <v>19814</v>
      </c>
      <c r="C769" t="s">
        <v>19817</v>
      </c>
      <c r="D769" t="s">
        <v>36</v>
      </c>
      <c r="E769">
        <v>1</v>
      </c>
      <c r="F769">
        <v>3900000</v>
      </c>
      <c r="G769">
        <v>78000</v>
      </c>
      <c r="K769">
        <v>46208</v>
      </c>
      <c r="L769" t="s">
        <v>32</v>
      </c>
      <c r="M769" t="s">
        <v>40</v>
      </c>
      <c r="P769">
        <v>46208</v>
      </c>
      <c r="Q769">
        <v>63934.43</v>
      </c>
      <c r="S769" t="s">
        <v>19815</v>
      </c>
    </row>
    <row r="770" spans="1:19" x14ac:dyDescent="0.25">
      <c r="B770" s="15" t="s">
        <v>19814</v>
      </c>
      <c r="C770" t="s">
        <v>19816</v>
      </c>
      <c r="D770" t="s">
        <v>36</v>
      </c>
      <c r="H770">
        <v>1</v>
      </c>
      <c r="K770">
        <v>46208</v>
      </c>
      <c r="L770" t="s">
        <v>32</v>
      </c>
      <c r="M770" t="s">
        <v>40</v>
      </c>
      <c r="P770">
        <v>46208</v>
      </c>
      <c r="S770" t="s">
        <v>19815</v>
      </c>
    </row>
    <row r="771" spans="1:19" x14ac:dyDescent="0.25">
      <c r="A771" s="15" t="s">
        <v>19814</v>
      </c>
      <c r="C771" t="s">
        <v>19813</v>
      </c>
      <c r="D771" t="s">
        <v>136</v>
      </c>
      <c r="E771">
        <v>1</v>
      </c>
      <c r="F771">
        <v>1859000</v>
      </c>
      <c r="G771">
        <v>37180</v>
      </c>
      <c r="K771">
        <v>46208</v>
      </c>
      <c r="L771" t="s">
        <v>643</v>
      </c>
      <c r="M771" t="s">
        <v>55</v>
      </c>
      <c r="P771">
        <v>46208</v>
      </c>
      <c r="Q771">
        <v>30475.41</v>
      </c>
      <c r="S771" t="s">
        <v>19818</v>
      </c>
    </row>
    <row r="772" spans="1:19" x14ac:dyDescent="0.25">
      <c r="A772" s="15" t="s">
        <v>19814</v>
      </c>
      <c r="C772" t="s">
        <v>19813</v>
      </c>
      <c r="D772" t="s">
        <v>49</v>
      </c>
      <c r="E772">
        <v>1</v>
      </c>
      <c r="F772">
        <v>1265000</v>
      </c>
      <c r="G772">
        <v>25300</v>
      </c>
      <c r="K772">
        <v>46208</v>
      </c>
      <c r="L772" t="s">
        <v>164</v>
      </c>
      <c r="M772" t="s">
        <v>55</v>
      </c>
      <c r="P772">
        <v>46203</v>
      </c>
      <c r="Q772">
        <v>20737.7</v>
      </c>
      <c r="S772" t="s">
        <v>19818</v>
      </c>
    </row>
    <row r="773" spans="1:19" x14ac:dyDescent="0.25">
      <c r="B773" s="15" t="s">
        <v>19826</v>
      </c>
      <c r="C773" t="s">
        <v>19816</v>
      </c>
      <c r="D773" t="s">
        <v>49</v>
      </c>
      <c r="H773">
        <v>1</v>
      </c>
      <c r="K773">
        <v>46208</v>
      </c>
      <c r="L773" t="s">
        <v>164</v>
      </c>
      <c r="M773" t="s">
        <v>55</v>
      </c>
      <c r="P773">
        <v>46203</v>
      </c>
      <c r="S773" t="s">
        <v>19818</v>
      </c>
    </row>
    <row r="774" spans="1:19" x14ac:dyDescent="0.25">
      <c r="A774" s="15" t="s">
        <v>19814</v>
      </c>
      <c r="C774" t="s">
        <v>19817</v>
      </c>
      <c r="D774" t="s">
        <v>36</v>
      </c>
      <c r="E774">
        <v>1</v>
      </c>
      <c r="F774">
        <v>1870000</v>
      </c>
      <c r="G774">
        <v>18700</v>
      </c>
      <c r="K774">
        <v>46208</v>
      </c>
      <c r="L774" t="s">
        <v>32</v>
      </c>
      <c r="M774" t="s">
        <v>40</v>
      </c>
      <c r="P774">
        <v>46208</v>
      </c>
      <c r="Q774">
        <v>15327.87</v>
      </c>
      <c r="S774" t="s">
        <v>19815</v>
      </c>
    </row>
    <row r="775" spans="1:19" x14ac:dyDescent="0.25">
      <c r="B775" s="15" t="s">
        <v>19814</v>
      </c>
      <c r="C775" t="s">
        <v>19816</v>
      </c>
      <c r="D775" t="s">
        <v>36</v>
      </c>
      <c r="H775">
        <v>1</v>
      </c>
      <c r="K775">
        <v>46208</v>
      </c>
      <c r="L775" t="s">
        <v>32</v>
      </c>
      <c r="M775" t="s">
        <v>40</v>
      </c>
      <c r="P775">
        <v>46208</v>
      </c>
      <c r="S775" t="s">
        <v>19815</v>
      </c>
    </row>
    <row r="776" spans="1:19" x14ac:dyDescent="0.25">
      <c r="A776" s="15" t="s">
        <v>19814</v>
      </c>
      <c r="C776" t="s">
        <v>19823</v>
      </c>
      <c r="D776" t="s">
        <v>136</v>
      </c>
      <c r="E776">
        <v>1</v>
      </c>
      <c r="F776">
        <v>2250000</v>
      </c>
      <c r="G776">
        <v>27000</v>
      </c>
      <c r="K776">
        <v>46208</v>
      </c>
      <c r="L776" t="s">
        <v>164</v>
      </c>
      <c r="M776" t="s">
        <v>55</v>
      </c>
      <c r="P776">
        <v>46208</v>
      </c>
      <c r="Q776">
        <v>22131.15</v>
      </c>
      <c r="S776" t="s">
        <v>19818</v>
      </c>
    </row>
    <row r="777" spans="1:19" x14ac:dyDescent="0.25">
      <c r="B777" s="15" t="s">
        <v>19814</v>
      </c>
      <c r="C777" t="s">
        <v>19816</v>
      </c>
      <c r="D777" t="s">
        <v>36</v>
      </c>
      <c r="H777">
        <v>1</v>
      </c>
      <c r="K777">
        <v>46214</v>
      </c>
      <c r="L777" t="s">
        <v>32</v>
      </c>
      <c r="M777" t="s">
        <v>40</v>
      </c>
      <c r="P777">
        <v>46207</v>
      </c>
      <c r="S777" t="s">
        <v>19815</v>
      </c>
    </row>
    <row r="778" spans="1:19" x14ac:dyDescent="0.25">
      <c r="C778" t="s">
        <v>19821</v>
      </c>
      <c r="D778" t="s">
        <v>36</v>
      </c>
      <c r="I778">
        <v>1</v>
      </c>
      <c r="J778" s="15" t="s">
        <v>19814</v>
      </c>
      <c r="K778">
        <v>46214</v>
      </c>
      <c r="L778" t="s">
        <v>32</v>
      </c>
      <c r="M778" t="s">
        <v>40</v>
      </c>
      <c r="P778">
        <v>46207</v>
      </c>
      <c r="S778" t="s">
        <v>19815</v>
      </c>
    </row>
    <row r="779" spans="1:19" x14ac:dyDescent="0.25">
      <c r="A779" s="15" t="s">
        <v>19814</v>
      </c>
      <c r="C779" t="s">
        <v>19813</v>
      </c>
      <c r="D779" t="s">
        <v>36</v>
      </c>
      <c r="E779">
        <v>1</v>
      </c>
      <c r="F779">
        <v>2366000</v>
      </c>
      <c r="G779">
        <v>30000</v>
      </c>
      <c r="K779">
        <v>46207</v>
      </c>
      <c r="L779" t="s">
        <v>32</v>
      </c>
      <c r="M779" t="s">
        <v>40</v>
      </c>
      <c r="P779">
        <v>46207</v>
      </c>
      <c r="Q779">
        <v>24590.16</v>
      </c>
      <c r="S779" t="s">
        <v>19815</v>
      </c>
    </row>
    <row r="780" spans="1:19" x14ac:dyDescent="0.25">
      <c r="B780" s="15" t="s">
        <v>19814</v>
      </c>
      <c r="C780" t="s">
        <v>19816</v>
      </c>
      <c r="D780" t="s">
        <v>36</v>
      </c>
      <c r="H780">
        <v>1</v>
      </c>
      <c r="K780">
        <v>46207</v>
      </c>
      <c r="L780" t="s">
        <v>32</v>
      </c>
      <c r="M780" t="s">
        <v>40</v>
      </c>
      <c r="P780">
        <v>46207</v>
      </c>
      <c r="S780" t="s">
        <v>19815</v>
      </c>
    </row>
    <row r="781" spans="1:19" x14ac:dyDescent="0.25">
      <c r="A781" s="15" t="s">
        <v>19814</v>
      </c>
      <c r="C781" t="s">
        <v>19817</v>
      </c>
      <c r="D781" t="s">
        <v>36</v>
      </c>
      <c r="E781">
        <v>1</v>
      </c>
      <c r="F781">
        <v>3600000</v>
      </c>
      <c r="G781">
        <v>30000</v>
      </c>
      <c r="K781">
        <v>46207</v>
      </c>
      <c r="L781" t="s">
        <v>32</v>
      </c>
      <c r="M781" t="s">
        <v>40</v>
      </c>
      <c r="P781">
        <v>46207</v>
      </c>
      <c r="Q781">
        <v>24590.16</v>
      </c>
      <c r="S781" t="s">
        <v>19815</v>
      </c>
    </row>
    <row r="782" spans="1:19" x14ac:dyDescent="0.25">
      <c r="B782" s="15" t="s">
        <v>19814</v>
      </c>
      <c r="C782" t="s">
        <v>19816</v>
      </c>
      <c r="D782" t="s">
        <v>36</v>
      </c>
      <c r="H782">
        <v>1</v>
      </c>
      <c r="K782">
        <v>46207</v>
      </c>
      <c r="L782" t="s">
        <v>32</v>
      </c>
      <c r="M782" t="s">
        <v>40</v>
      </c>
      <c r="P782">
        <v>46207</v>
      </c>
      <c r="S782" t="s">
        <v>19815</v>
      </c>
    </row>
    <row r="783" spans="1:19" x14ac:dyDescent="0.25">
      <c r="A783" s="15" t="s">
        <v>19814</v>
      </c>
      <c r="C783" t="s">
        <v>19817</v>
      </c>
      <c r="D783" t="s">
        <v>36</v>
      </c>
      <c r="E783">
        <v>1</v>
      </c>
      <c r="F783">
        <v>2200000</v>
      </c>
      <c r="G783">
        <v>44000</v>
      </c>
      <c r="K783">
        <v>46207</v>
      </c>
      <c r="L783" t="s">
        <v>32</v>
      </c>
      <c r="M783" t="s">
        <v>40</v>
      </c>
      <c r="P783">
        <v>46207</v>
      </c>
      <c r="Q783">
        <v>36065.57</v>
      </c>
      <c r="S783" t="s">
        <v>19815</v>
      </c>
    </row>
    <row r="784" spans="1:19" x14ac:dyDescent="0.25">
      <c r="B784" s="15" t="s">
        <v>19814</v>
      </c>
      <c r="C784" t="s">
        <v>19816</v>
      </c>
      <c r="D784" t="s">
        <v>36</v>
      </c>
      <c r="H784">
        <v>1</v>
      </c>
      <c r="K784">
        <v>46207</v>
      </c>
      <c r="L784" t="s">
        <v>32</v>
      </c>
      <c r="M784" t="s">
        <v>40</v>
      </c>
      <c r="P784">
        <v>46207</v>
      </c>
      <c r="S784" t="s">
        <v>19815</v>
      </c>
    </row>
    <row r="785" spans="1:19" x14ac:dyDescent="0.25">
      <c r="C785" t="s">
        <v>19817</v>
      </c>
      <c r="D785" t="s">
        <v>36</v>
      </c>
      <c r="I785">
        <v>1</v>
      </c>
      <c r="J785" s="15" t="s">
        <v>19814</v>
      </c>
      <c r="K785">
        <v>46214</v>
      </c>
      <c r="L785" t="s">
        <v>32</v>
      </c>
      <c r="M785" t="s">
        <v>40</v>
      </c>
      <c r="P785">
        <v>46207</v>
      </c>
      <c r="S785" t="s">
        <v>19815</v>
      </c>
    </row>
    <row r="786" spans="1:19" x14ac:dyDescent="0.25">
      <c r="B786" s="15" t="s">
        <v>19814</v>
      </c>
      <c r="C786" t="s">
        <v>19816</v>
      </c>
      <c r="D786" t="s">
        <v>36</v>
      </c>
      <c r="H786">
        <v>1</v>
      </c>
      <c r="K786">
        <v>46214</v>
      </c>
      <c r="L786" t="s">
        <v>32</v>
      </c>
      <c r="M786" t="s">
        <v>40</v>
      </c>
      <c r="P786">
        <v>46207</v>
      </c>
      <c r="S786" t="s">
        <v>19815</v>
      </c>
    </row>
    <row r="787" spans="1:19" x14ac:dyDescent="0.25">
      <c r="C787" t="s">
        <v>19817</v>
      </c>
      <c r="D787" t="s">
        <v>36</v>
      </c>
      <c r="I787">
        <v>1</v>
      </c>
      <c r="J787" s="15" t="s">
        <v>19814</v>
      </c>
      <c r="K787">
        <v>46214</v>
      </c>
      <c r="L787" t="s">
        <v>32</v>
      </c>
      <c r="M787" t="s">
        <v>40</v>
      </c>
      <c r="P787">
        <v>46207</v>
      </c>
      <c r="S787" t="s">
        <v>19815</v>
      </c>
    </row>
    <row r="788" spans="1:19" x14ac:dyDescent="0.25">
      <c r="B788" s="15" t="s">
        <v>19814</v>
      </c>
      <c r="C788" t="s">
        <v>19816</v>
      </c>
      <c r="D788" t="s">
        <v>36</v>
      </c>
      <c r="H788">
        <v>1</v>
      </c>
      <c r="K788">
        <v>46214</v>
      </c>
      <c r="L788" t="s">
        <v>32</v>
      </c>
      <c r="M788" t="s">
        <v>40</v>
      </c>
      <c r="P788">
        <v>46207</v>
      </c>
      <c r="S788" t="s">
        <v>19815</v>
      </c>
    </row>
    <row r="789" spans="1:19" x14ac:dyDescent="0.25">
      <c r="A789" s="15" t="s">
        <v>19814</v>
      </c>
      <c r="C789" t="s">
        <v>19817</v>
      </c>
      <c r="D789" t="s">
        <v>36</v>
      </c>
      <c r="E789">
        <v>1</v>
      </c>
      <c r="F789">
        <v>2500000</v>
      </c>
      <c r="G789">
        <v>50000</v>
      </c>
      <c r="K789">
        <v>46209</v>
      </c>
      <c r="L789" t="s">
        <v>32</v>
      </c>
      <c r="M789" t="s">
        <v>40</v>
      </c>
      <c r="P789">
        <v>46207</v>
      </c>
      <c r="Q789">
        <v>40983.61</v>
      </c>
      <c r="S789" t="s">
        <v>19815</v>
      </c>
    </row>
    <row r="790" spans="1:19" x14ac:dyDescent="0.25">
      <c r="B790" s="15" t="s">
        <v>19814</v>
      </c>
      <c r="C790" t="s">
        <v>19816</v>
      </c>
      <c r="D790" t="s">
        <v>36</v>
      </c>
      <c r="H790">
        <v>1</v>
      </c>
      <c r="K790">
        <v>46209</v>
      </c>
      <c r="L790" t="s">
        <v>32</v>
      </c>
      <c r="M790" t="s">
        <v>40</v>
      </c>
      <c r="P790">
        <v>46207</v>
      </c>
      <c r="S790" t="s">
        <v>19815</v>
      </c>
    </row>
    <row r="791" spans="1:19" x14ac:dyDescent="0.25">
      <c r="A791" s="15" t="s">
        <v>19814</v>
      </c>
      <c r="C791" t="s">
        <v>19817</v>
      </c>
      <c r="D791" t="s">
        <v>36</v>
      </c>
      <c r="E791">
        <v>1</v>
      </c>
      <c r="F791">
        <v>1978600</v>
      </c>
      <c r="G791">
        <v>39572</v>
      </c>
      <c r="K791">
        <v>46207</v>
      </c>
      <c r="L791" t="s">
        <v>32</v>
      </c>
      <c r="M791" t="s">
        <v>40</v>
      </c>
      <c r="P791">
        <v>46207</v>
      </c>
      <c r="Q791">
        <v>32436.07</v>
      </c>
      <c r="S791" t="s">
        <v>19815</v>
      </c>
    </row>
    <row r="792" spans="1:19" x14ac:dyDescent="0.25">
      <c r="B792" s="15" t="s">
        <v>19814</v>
      </c>
      <c r="C792" t="s">
        <v>19816</v>
      </c>
      <c r="D792" t="s">
        <v>36</v>
      </c>
      <c r="H792">
        <v>1</v>
      </c>
      <c r="K792">
        <v>46207</v>
      </c>
      <c r="L792" t="s">
        <v>32</v>
      </c>
      <c r="M792" t="s">
        <v>40</v>
      </c>
      <c r="P792">
        <v>46207</v>
      </c>
      <c r="S792" t="s">
        <v>19815</v>
      </c>
    </row>
    <row r="793" spans="1:19" x14ac:dyDescent="0.25">
      <c r="A793" s="15" t="s">
        <v>19814</v>
      </c>
      <c r="C793" t="s">
        <v>19821</v>
      </c>
      <c r="D793" t="s">
        <v>36</v>
      </c>
      <c r="E793">
        <v>1</v>
      </c>
      <c r="F793">
        <v>2975000</v>
      </c>
      <c r="G793">
        <v>30000</v>
      </c>
      <c r="K793">
        <v>46209</v>
      </c>
      <c r="L793" t="s">
        <v>32</v>
      </c>
      <c r="M793" t="s">
        <v>40</v>
      </c>
      <c r="P793">
        <v>46207</v>
      </c>
      <c r="Q793">
        <v>24590.16</v>
      </c>
      <c r="S793" t="s">
        <v>19815</v>
      </c>
    </row>
    <row r="794" spans="1:19" x14ac:dyDescent="0.25">
      <c r="B794" s="15" t="s">
        <v>19814</v>
      </c>
      <c r="C794" t="s">
        <v>19816</v>
      </c>
      <c r="D794" t="s">
        <v>36</v>
      </c>
      <c r="H794">
        <v>1</v>
      </c>
      <c r="K794">
        <v>46209</v>
      </c>
      <c r="L794" t="s">
        <v>32</v>
      </c>
      <c r="M794" t="s">
        <v>40</v>
      </c>
      <c r="P794">
        <v>46207</v>
      </c>
      <c r="S794" t="s">
        <v>19815</v>
      </c>
    </row>
    <row r="795" spans="1:19" x14ac:dyDescent="0.25">
      <c r="A795" s="15" t="s">
        <v>19814</v>
      </c>
      <c r="C795" t="s">
        <v>19817</v>
      </c>
      <c r="D795" t="s">
        <v>36</v>
      </c>
      <c r="E795">
        <v>1</v>
      </c>
      <c r="F795">
        <v>2400000</v>
      </c>
      <c r="G795">
        <v>48000</v>
      </c>
      <c r="K795">
        <v>46208</v>
      </c>
      <c r="L795" t="s">
        <v>32</v>
      </c>
      <c r="M795" t="s">
        <v>40</v>
      </c>
      <c r="P795">
        <v>46207</v>
      </c>
      <c r="Q795">
        <v>39344.26</v>
      </c>
      <c r="S795" t="s">
        <v>19815</v>
      </c>
    </row>
    <row r="796" spans="1:19" x14ac:dyDescent="0.25">
      <c r="B796" s="15" t="s">
        <v>19814</v>
      </c>
      <c r="C796" t="s">
        <v>19816</v>
      </c>
      <c r="D796" t="s">
        <v>36</v>
      </c>
      <c r="H796">
        <v>1</v>
      </c>
      <c r="K796">
        <v>46208</v>
      </c>
      <c r="L796" t="s">
        <v>32</v>
      </c>
      <c r="M796" t="s">
        <v>40</v>
      </c>
      <c r="P796">
        <v>46207</v>
      </c>
      <c r="S796" t="s">
        <v>19815</v>
      </c>
    </row>
    <row r="797" spans="1:19" x14ac:dyDescent="0.25">
      <c r="A797" s="15" t="s">
        <v>19814</v>
      </c>
      <c r="C797" t="s">
        <v>19813</v>
      </c>
      <c r="D797" t="s">
        <v>370</v>
      </c>
      <c r="E797">
        <v>1</v>
      </c>
      <c r="F797">
        <v>850000</v>
      </c>
      <c r="G797">
        <v>12750</v>
      </c>
      <c r="K797">
        <v>46207</v>
      </c>
      <c r="L797" t="s">
        <v>44</v>
      </c>
      <c r="M797" t="s">
        <v>55</v>
      </c>
      <c r="P797">
        <v>46207</v>
      </c>
      <c r="Q797">
        <v>10450.82</v>
      </c>
      <c r="S797" t="s">
        <v>19818</v>
      </c>
    </row>
    <row r="798" spans="1:19" x14ac:dyDescent="0.25">
      <c r="C798" t="s">
        <v>19813</v>
      </c>
      <c r="D798" t="s">
        <v>49</v>
      </c>
      <c r="I798">
        <v>1</v>
      </c>
      <c r="J798" s="15" t="s">
        <v>19814</v>
      </c>
      <c r="K798">
        <v>46214</v>
      </c>
      <c r="L798" t="s">
        <v>732</v>
      </c>
      <c r="M798" t="s">
        <v>55</v>
      </c>
      <c r="P798">
        <v>46207</v>
      </c>
      <c r="S798" t="s">
        <v>19818</v>
      </c>
    </row>
    <row r="799" spans="1:19" x14ac:dyDescent="0.25">
      <c r="B799" s="15" t="s">
        <v>19814</v>
      </c>
      <c r="C799" t="s">
        <v>19816</v>
      </c>
      <c r="D799" t="s">
        <v>49</v>
      </c>
      <c r="H799">
        <v>1</v>
      </c>
      <c r="K799">
        <v>46214</v>
      </c>
      <c r="L799" t="s">
        <v>732</v>
      </c>
      <c r="M799" t="s">
        <v>55</v>
      </c>
      <c r="P799">
        <v>46207</v>
      </c>
      <c r="S799" t="s">
        <v>19818</v>
      </c>
    </row>
    <row r="800" spans="1:19" x14ac:dyDescent="0.25">
      <c r="A800" s="15" t="s">
        <v>19814</v>
      </c>
      <c r="C800" t="s">
        <v>8878</v>
      </c>
      <c r="D800" t="s">
        <v>36</v>
      </c>
      <c r="E800">
        <v>1</v>
      </c>
      <c r="F800">
        <v>5448000</v>
      </c>
      <c r="G800">
        <v>108960</v>
      </c>
      <c r="K800">
        <v>46207</v>
      </c>
      <c r="L800" t="s">
        <v>32</v>
      </c>
      <c r="M800" t="s">
        <v>40</v>
      </c>
      <c r="P800">
        <v>46207</v>
      </c>
      <c r="Q800">
        <v>89311.48</v>
      </c>
      <c r="S800" t="s">
        <v>19815</v>
      </c>
    </row>
    <row r="801" spans="1:19" x14ac:dyDescent="0.25">
      <c r="B801" s="15" t="s">
        <v>19814</v>
      </c>
      <c r="C801" t="s">
        <v>19816</v>
      </c>
      <c r="D801" t="s">
        <v>36</v>
      </c>
      <c r="H801">
        <v>1</v>
      </c>
      <c r="K801">
        <v>46207</v>
      </c>
      <c r="L801" t="s">
        <v>32</v>
      </c>
      <c r="M801" t="s">
        <v>40</v>
      </c>
      <c r="P801">
        <v>46207</v>
      </c>
      <c r="S801" t="s">
        <v>19815</v>
      </c>
    </row>
    <row r="802" spans="1:19" x14ac:dyDescent="0.25">
      <c r="A802" s="15" t="s">
        <v>19814</v>
      </c>
      <c r="C802" t="s">
        <v>19819</v>
      </c>
      <c r="D802" t="s">
        <v>36</v>
      </c>
      <c r="E802">
        <v>1</v>
      </c>
      <c r="F802">
        <v>4245000</v>
      </c>
      <c r="G802">
        <v>30000</v>
      </c>
      <c r="K802">
        <v>46208</v>
      </c>
      <c r="L802" t="s">
        <v>32</v>
      </c>
      <c r="M802" t="s">
        <v>40</v>
      </c>
      <c r="P802">
        <v>46207</v>
      </c>
      <c r="Q802">
        <v>24590.16</v>
      </c>
      <c r="S802" t="s">
        <v>19815</v>
      </c>
    </row>
    <row r="803" spans="1:19" x14ac:dyDescent="0.25">
      <c r="B803" s="15" t="s">
        <v>19814</v>
      </c>
      <c r="C803" t="s">
        <v>19816</v>
      </c>
      <c r="D803" t="s">
        <v>36</v>
      </c>
      <c r="H803">
        <v>1</v>
      </c>
      <c r="K803">
        <v>46208</v>
      </c>
      <c r="L803" t="s">
        <v>32</v>
      </c>
      <c r="M803" t="s">
        <v>40</v>
      </c>
      <c r="P803">
        <v>46207</v>
      </c>
      <c r="S803" t="s">
        <v>19815</v>
      </c>
    </row>
    <row r="804" spans="1:19" x14ac:dyDescent="0.25">
      <c r="C804" t="s">
        <v>19817</v>
      </c>
      <c r="D804" t="s">
        <v>36</v>
      </c>
      <c r="I804">
        <v>1</v>
      </c>
      <c r="J804" s="15" t="s">
        <v>19814</v>
      </c>
      <c r="K804">
        <v>46214</v>
      </c>
      <c r="L804" t="s">
        <v>32</v>
      </c>
      <c r="M804" t="s">
        <v>40</v>
      </c>
      <c r="P804">
        <v>46207</v>
      </c>
      <c r="S804" t="s">
        <v>19815</v>
      </c>
    </row>
    <row r="805" spans="1:19" x14ac:dyDescent="0.25">
      <c r="B805" s="15" t="s">
        <v>19814</v>
      </c>
      <c r="C805" t="s">
        <v>19816</v>
      </c>
      <c r="D805" t="s">
        <v>36</v>
      </c>
      <c r="H805">
        <v>1</v>
      </c>
      <c r="K805">
        <v>46214</v>
      </c>
      <c r="L805" t="s">
        <v>32</v>
      </c>
      <c r="M805" t="s">
        <v>40</v>
      </c>
      <c r="P805">
        <v>46207</v>
      </c>
      <c r="S805" t="s">
        <v>19815</v>
      </c>
    </row>
    <row r="806" spans="1:19" x14ac:dyDescent="0.25">
      <c r="A806" s="15" t="s">
        <v>19814</v>
      </c>
      <c r="C806" t="s">
        <v>19817</v>
      </c>
      <c r="D806" t="s">
        <v>181</v>
      </c>
      <c r="E806">
        <v>1</v>
      </c>
      <c r="F806">
        <v>2270000</v>
      </c>
      <c r="G806">
        <v>45400</v>
      </c>
      <c r="K806">
        <v>46212</v>
      </c>
      <c r="L806" t="s">
        <v>176</v>
      </c>
      <c r="M806" t="s">
        <v>55</v>
      </c>
      <c r="P806">
        <v>46207</v>
      </c>
      <c r="Q806">
        <v>37213.11</v>
      </c>
      <c r="S806" t="s">
        <v>19818</v>
      </c>
    </row>
    <row r="807" spans="1:19" x14ac:dyDescent="0.25">
      <c r="B807" s="15" t="s">
        <v>19814</v>
      </c>
      <c r="C807" t="s">
        <v>19816</v>
      </c>
      <c r="D807" t="s">
        <v>181</v>
      </c>
      <c r="H807">
        <v>1</v>
      </c>
      <c r="K807">
        <v>46212</v>
      </c>
      <c r="L807" t="s">
        <v>176</v>
      </c>
      <c r="M807" t="s">
        <v>55</v>
      </c>
      <c r="P807">
        <v>46207</v>
      </c>
      <c r="S807" t="s">
        <v>19818</v>
      </c>
    </row>
    <row r="808" spans="1:19" x14ac:dyDescent="0.25">
      <c r="A808" s="15" t="s">
        <v>19814</v>
      </c>
      <c r="C808" t="s">
        <v>19828</v>
      </c>
      <c r="D808" t="s">
        <v>49</v>
      </c>
      <c r="E808">
        <v>1</v>
      </c>
      <c r="F808">
        <v>2529000</v>
      </c>
      <c r="G808">
        <v>88800</v>
      </c>
      <c r="K808">
        <v>46208</v>
      </c>
      <c r="L808" t="s">
        <v>643</v>
      </c>
      <c r="M808" t="s">
        <v>55</v>
      </c>
      <c r="P808">
        <v>46207</v>
      </c>
      <c r="Q808">
        <v>72786.89</v>
      </c>
      <c r="S808" t="s">
        <v>19818</v>
      </c>
    </row>
    <row r="809" spans="1:19" x14ac:dyDescent="0.25">
      <c r="B809" s="15" t="s">
        <v>19814</v>
      </c>
      <c r="C809" t="s">
        <v>19816</v>
      </c>
      <c r="D809" t="s">
        <v>49</v>
      </c>
      <c r="H809">
        <v>1</v>
      </c>
      <c r="K809">
        <v>46208</v>
      </c>
      <c r="L809" t="s">
        <v>643</v>
      </c>
      <c r="M809" t="s">
        <v>55</v>
      </c>
      <c r="P809">
        <v>46207</v>
      </c>
      <c r="S809" t="s">
        <v>19818</v>
      </c>
    </row>
    <row r="810" spans="1:19" x14ac:dyDescent="0.25">
      <c r="C810" t="s">
        <v>19817</v>
      </c>
      <c r="D810" t="s">
        <v>36</v>
      </c>
      <c r="I810">
        <v>1</v>
      </c>
      <c r="J810" s="15" t="s">
        <v>19814</v>
      </c>
      <c r="K810">
        <v>46214</v>
      </c>
      <c r="L810" t="s">
        <v>32</v>
      </c>
      <c r="M810" t="s">
        <v>40</v>
      </c>
      <c r="P810">
        <v>46207</v>
      </c>
      <c r="S810" t="s">
        <v>19815</v>
      </c>
    </row>
    <row r="811" spans="1:19" x14ac:dyDescent="0.25">
      <c r="B811" s="15" t="s">
        <v>19814</v>
      </c>
      <c r="C811" t="s">
        <v>19816</v>
      </c>
      <c r="D811" t="s">
        <v>36</v>
      </c>
      <c r="H811">
        <v>1</v>
      </c>
      <c r="K811">
        <v>46214</v>
      </c>
      <c r="L811" t="s">
        <v>32</v>
      </c>
      <c r="M811" t="s">
        <v>40</v>
      </c>
      <c r="P811">
        <v>46207</v>
      </c>
      <c r="S811" t="s">
        <v>19815</v>
      </c>
    </row>
    <row r="812" spans="1:19" x14ac:dyDescent="0.25">
      <c r="C812" t="s">
        <v>19821</v>
      </c>
      <c r="D812" t="s">
        <v>36</v>
      </c>
      <c r="I812">
        <v>1</v>
      </c>
      <c r="J812" s="15" t="s">
        <v>19814</v>
      </c>
      <c r="K812">
        <v>46214</v>
      </c>
      <c r="L812" t="s">
        <v>32</v>
      </c>
      <c r="M812" t="s">
        <v>40</v>
      </c>
      <c r="P812">
        <v>46207</v>
      </c>
      <c r="S812" t="s">
        <v>19815</v>
      </c>
    </row>
    <row r="813" spans="1:19" x14ac:dyDescent="0.25">
      <c r="B813" s="15" t="s">
        <v>19814</v>
      </c>
      <c r="C813" t="s">
        <v>19816</v>
      </c>
      <c r="D813" t="s">
        <v>36</v>
      </c>
      <c r="H813">
        <v>1</v>
      </c>
      <c r="K813">
        <v>46214</v>
      </c>
      <c r="L813" t="s">
        <v>32</v>
      </c>
      <c r="M813" t="s">
        <v>40</v>
      </c>
      <c r="P813">
        <v>46207</v>
      </c>
      <c r="S813" t="s">
        <v>19815</v>
      </c>
    </row>
    <row r="814" spans="1:19" x14ac:dyDescent="0.25">
      <c r="A814" s="15" t="s">
        <v>19814</v>
      </c>
      <c r="C814" t="s">
        <v>19821</v>
      </c>
      <c r="D814" t="s">
        <v>36</v>
      </c>
      <c r="E814">
        <v>1</v>
      </c>
      <c r="F814">
        <v>2230000</v>
      </c>
      <c r="G814">
        <v>44600</v>
      </c>
      <c r="K814">
        <v>46209</v>
      </c>
      <c r="L814" t="s">
        <v>32</v>
      </c>
      <c r="M814" t="s">
        <v>40</v>
      </c>
      <c r="P814">
        <v>46207</v>
      </c>
      <c r="Q814">
        <v>36557.379999999997</v>
      </c>
      <c r="S814" t="s">
        <v>19815</v>
      </c>
    </row>
    <row r="815" spans="1:19" x14ac:dyDescent="0.25">
      <c r="B815" s="15" t="s">
        <v>19814</v>
      </c>
      <c r="C815" t="s">
        <v>19816</v>
      </c>
      <c r="D815" t="s">
        <v>36</v>
      </c>
      <c r="H815">
        <v>1</v>
      </c>
      <c r="K815">
        <v>46209</v>
      </c>
      <c r="L815" t="s">
        <v>32</v>
      </c>
      <c r="M815" t="s">
        <v>40</v>
      </c>
      <c r="P815">
        <v>46207</v>
      </c>
      <c r="S815" t="s">
        <v>19815</v>
      </c>
    </row>
    <row r="816" spans="1:19" x14ac:dyDescent="0.25">
      <c r="A816" s="15" t="s">
        <v>19814</v>
      </c>
      <c r="C816" t="s">
        <v>19820</v>
      </c>
      <c r="D816" t="s">
        <v>36</v>
      </c>
      <c r="E816">
        <v>1</v>
      </c>
      <c r="F816">
        <v>2170000</v>
      </c>
      <c r="G816">
        <v>20000</v>
      </c>
      <c r="K816">
        <v>46207</v>
      </c>
      <c r="L816" t="s">
        <v>32</v>
      </c>
      <c r="M816" t="s">
        <v>40</v>
      </c>
      <c r="P816">
        <v>46207</v>
      </c>
      <c r="Q816">
        <v>16393.439999999999</v>
      </c>
      <c r="S816" t="s">
        <v>19815</v>
      </c>
    </row>
    <row r="817" spans="1:19" x14ac:dyDescent="0.25">
      <c r="B817" s="15" t="s">
        <v>19814</v>
      </c>
      <c r="C817" t="s">
        <v>19816</v>
      </c>
      <c r="D817" t="s">
        <v>36</v>
      </c>
      <c r="H817">
        <v>1</v>
      </c>
      <c r="K817">
        <v>46207</v>
      </c>
      <c r="L817" t="s">
        <v>32</v>
      </c>
      <c r="M817" t="s">
        <v>40</v>
      </c>
      <c r="P817">
        <v>46207</v>
      </c>
      <c r="S817" t="s">
        <v>19815</v>
      </c>
    </row>
    <row r="818" spans="1:19" x14ac:dyDescent="0.25">
      <c r="A818" s="15" t="s">
        <v>19814</v>
      </c>
      <c r="C818" t="s">
        <v>19821</v>
      </c>
      <c r="D818" t="s">
        <v>36</v>
      </c>
      <c r="E818">
        <v>1</v>
      </c>
      <c r="F818">
        <v>2682000</v>
      </c>
      <c r="G818">
        <v>20000</v>
      </c>
      <c r="K818">
        <v>46207</v>
      </c>
      <c r="L818" t="s">
        <v>32</v>
      </c>
      <c r="M818" t="s">
        <v>40</v>
      </c>
      <c r="P818">
        <v>46207</v>
      </c>
      <c r="Q818">
        <v>16393.439999999999</v>
      </c>
      <c r="S818" t="s">
        <v>19815</v>
      </c>
    </row>
    <row r="819" spans="1:19" x14ac:dyDescent="0.25">
      <c r="B819" s="15" t="s">
        <v>19814</v>
      </c>
      <c r="C819" t="s">
        <v>19816</v>
      </c>
      <c r="D819" t="s">
        <v>36</v>
      </c>
      <c r="H819">
        <v>1</v>
      </c>
      <c r="K819">
        <v>46207</v>
      </c>
      <c r="L819" t="s">
        <v>32</v>
      </c>
      <c r="M819" t="s">
        <v>40</v>
      </c>
      <c r="P819">
        <v>46207</v>
      </c>
      <c r="S819" t="s">
        <v>19815</v>
      </c>
    </row>
    <row r="820" spans="1:19" x14ac:dyDescent="0.25">
      <c r="A820" s="15" t="s">
        <v>19814</v>
      </c>
      <c r="C820" t="s">
        <v>19819</v>
      </c>
      <c r="D820" t="s">
        <v>36</v>
      </c>
      <c r="E820">
        <v>1</v>
      </c>
      <c r="F820">
        <v>3590000</v>
      </c>
      <c r="G820">
        <v>30000</v>
      </c>
      <c r="K820">
        <v>46213</v>
      </c>
      <c r="L820" t="s">
        <v>32</v>
      </c>
      <c r="M820" t="s">
        <v>40</v>
      </c>
      <c r="P820">
        <v>46207</v>
      </c>
      <c r="Q820">
        <v>24590.16</v>
      </c>
      <c r="S820" t="s">
        <v>19815</v>
      </c>
    </row>
    <row r="821" spans="1:19" x14ac:dyDescent="0.25">
      <c r="B821" s="15" t="s">
        <v>19814</v>
      </c>
      <c r="C821" t="s">
        <v>19816</v>
      </c>
      <c r="D821" t="s">
        <v>36</v>
      </c>
      <c r="H821">
        <v>1</v>
      </c>
      <c r="K821">
        <v>46213</v>
      </c>
      <c r="L821" t="s">
        <v>32</v>
      </c>
      <c r="M821" t="s">
        <v>40</v>
      </c>
      <c r="P821">
        <v>46207</v>
      </c>
      <c r="S821" t="s">
        <v>19815</v>
      </c>
    </row>
    <row r="822" spans="1:19" x14ac:dyDescent="0.25">
      <c r="C822" t="s">
        <v>8878</v>
      </c>
      <c r="D822" t="s">
        <v>36</v>
      </c>
      <c r="I822">
        <v>1</v>
      </c>
      <c r="J822" s="15" t="s">
        <v>19814</v>
      </c>
      <c r="K822">
        <v>46214</v>
      </c>
      <c r="L822" t="s">
        <v>32</v>
      </c>
      <c r="M822" t="s">
        <v>40</v>
      </c>
      <c r="P822">
        <v>46207</v>
      </c>
      <c r="S822" t="s">
        <v>19815</v>
      </c>
    </row>
    <row r="823" spans="1:19" x14ac:dyDescent="0.25">
      <c r="B823" s="15" t="s">
        <v>19814</v>
      </c>
      <c r="C823" t="s">
        <v>19816</v>
      </c>
      <c r="D823" t="s">
        <v>36</v>
      </c>
      <c r="H823">
        <v>1</v>
      </c>
      <c r="K823">
        <v>46214</v>
      </c>
      <c r="L823" t="s">
        <v>32</v>
      </c>
      <c r="M823" t="s">
        <v>40</v>
      </c>
      <c r="P823">
        <v>46207</v>
      </c>
      <c r="S823" t="s">
        <v>19815</v>
      </c>
    </row>
    <row r="824" spans="1:19" x14ac:dyDescent="0.25">
      <c r="A824" s="15" t="s">
        <v>19814</v>
      </c>
      <c r="C824" t="s">
        <v>19813</v>
      </c>
      <c r="D824" t="s">
        <v>36</v>
      </c>
      <c r="E824">
        <v>1</v>
      </c>
      <c r="F824">
        <v>1313000</v>
      </c>
      <c r="G824">
        <v>10000</v>
      </c>
      <c r="K824">
        <v>46207</v>
      </c>
      <c r="L824" t="s">
        <v>32</v>
      </c>
      <c r="M824" t="s">
        <v>40</v>
      </c>
      <c r="P824">
        <v>46207</v>
      </c>
      <c r="Q824">
        <v>8196.7199999999993</v>
      </c>
      <c r="S824" t="s">
        <v>19815</v>
      </c>
    </row>
    <row r="825" spans="1:19" x14ac:dyDescent="0.25">
      <c r="B825" s="15" t="s">
        <v>19814</v>
      </c>
      <c r="C825" t="s">
        <v>19816</v>
      </c>
      <c r="D825" t="s">
        <v>36</v>
      </c>
      <c r="H825">
        <v>1</v>
      </c>
      <c r="K825">
        <v>46207</v>
      </c>
      <c r="L825" t="s">
        <v>32</v>
      </c>
      <c r="M825" t="s">
        <v>40</v>
      </c>
      <c r="P825">
        <v>46207</v>
      </c>
      <c r="S825" t="s">
        <v>19815</v>
      </c>
    </row>
    <row r="826" spans="1:19" x14ac:dyDescent="0.25">
      <c r="A826" s="15" t="s">
        <v>19814</v>
      </c>
      <c r="C826" t="s">
        <v>19817</v>
      </c>
      <c r="D826" t="s">
        <v>181</v>
      </c>
      <c r="E826">
        <v>1</v>
      </c>
      <c r="F826">
        <v>2130000</v>
      </c>
      <c r="G826">
        <v>42600</v>
      </c>
      <c r="K826">
        <v>46210</v>
      </c>
      <c r="L826" t="s">
        <v>732</v>
      </c>
      <c r="M826" t="s">
        <v>55</v>
      </c>
      <c r="P826">
        <v>46207</v>
      </c>
      <c r="Q826">
        <v>34918.03</v>
      </c>
      <c r="S826" t="s">
        <v>19818</v>
      </c>
    </row>
    <row r="827" spans="1:19" x14ac:dyDescent="0.25">
      <c r="B827" s="15" t="s">
        <v>19814</v>
      </c>
      <c r="C827" t="s">
        <v>19816</v>
      </c>
      <c r="D827" t="s">
        <v>181</v>
      </c>
      <c r="H827">
        <v>1</v>
      </c>
      <c r="K827">
        <v>46210</v>
      </c>
      <c r="L827" t="s">
        <v>732</v>
      </c>
      <c r="M827" t="s">
        <v>55</v>
      </c>
      <c r="P827">
        <v>46207</v>
      </c>
      <c r="S827" t="s">
        <v>19818</v>
      </c>
    </row>
    <row r="828" spans="1:19" x14ac:dyDescent="0.25">
      <c r="A828" s="15" t="s">
        <v>19814</v>
      </c>
      <c r="C828" t="s">
        <v>19821</v>
      </c>
      <c r="D828" t="s">
        <v>36</v>
      </c>
      <c r="E828">
        <v>1</v>
      </c>
      <c r="F828">
        <v>3290000</v>
      </c>
      <c r="G828">
        <v>30000</v>
      </c>
      <c r="K828">
        <v>46209</v>
      </c>
      <c r="L828" t="s">
        <v>32</v>
      </c>
      <c r="M828" t="s">
        <v>40</v>
      </c>
      <c r="P828">
        <v>46207</v>
      </c>
      <c r="Q828">
        <v>24590.16</v>
      </c>
      <c r="S828" t="s">
        <v>19815</v>
      </c>
    </row>
    <row r="829" spans="1:19" x14ac:dyDescent="0.25">
      <c r="B829" s="15" t="s">
        <v>19814</v>
      </c>
      <c r="C829" t="s">
        <v>19816</v>
      </c>
      <c r="D829" t="s">
        <v>36</v>
      </c>
      <c r="H829">
        <v>1</v>
      </c>
      <c r="K829">
        <v>46209</v>
      </c>
      <c r="L829" t="s">
        <v>32</v>
      </c>
      <c r="M829" t="s">
        <v>40</v>
      </c>
      <c r="P829">
        <v>46207</v>
      </c>
      <c r="S829" t="s">
        <v>19815</v>
      </c>
    </row>
    <row r="830" spans="1:19" x14ac:dyDescent="0.25">
      <c r="A830" s="15" t="s">
        <v>19814</v>
      </c>
      <c r="C830" t="s">
        <v>19817</v>
      </c>
      <c r="D830" t="s">
        <v>136</v>
      </c>
      <c r="E830">
        <v>1</v>
      </c>
      <c r="F830">
        <v>1970000</v>
      </c>
      <c r="G830">
        <v>39400</v>
      </c>
      <c r="K830">
        <v>46207</v>
      </c>
      <c r="L830" t="s">
        <v>164</v>
      </c>
      <c r="M830" t="s">
        <v>55</v>
      </c>
      <c r="P830">
        <v>46207</v>
      </c>
      <c r="Q830">
        <v>32295.08</v>
      </c>
      <c r="S830" t="s">
        <v>19818</v>
      </c>
    </row>
    <row r="831" spans="1:19" x14ac:dyDescent="0.25">
      <c r="A831" s="15" t="s">
        <v>19814</v>
      </c>
      <c r="C831" t="s">
        <v>19817</v>
      </c>
      <c r="D831" t="s">
        <v>36</v>
      </c>
      <c r="E831">
        <v>1</v>
      </c>
      <c r="F831">
        <v>1820000</v>
      </c>
      <c r="G831">
        <v>36400</v>
      </c>
      <c r="K831">
        <v>46207</v>
      </c>
      <c r="L831" t="s">
        <v>32</v>
      </c>
      <c r="M831" t="s">
        <v>40</v>
      </c>
      <c r="P831">
        <v>46207</v>
      </c>
      <c r="Q831">
        <v>29836.07</v>
      </c>
      <c r="S831" t="s">
        <v>19815</v>
      </c>
    </row>
    <row r="832" spans="1:19" x14ac:dyDescent="0.25">
      <c r="B832" s="15" t="s">
        <v>19814</v>
      </c>
      <c r="C832" t="s">
        <v>19816</v>
      </c>
      <c r="D832" t="s">
        <v>36</v>
      </c>
      <c r="H832">
        <v>1</v>
      </c>
      <c r="K832">
        <v>46207</v>
      </c>
      <c r="L832" t="s">
        <v>32</v>
      </c>
      <c r="M832" t="s">
        <v>40</v>
      </c>
      <c r="P832">
        <v>46207</v>
      </c>
      <c r="S832" t="s">
        <v>19815</v>
      </c>
    </row>
    <row r="833" spans="1:19" x14ac:dyDescent="0.25">
      <c r="A833" s="15" t="s">
        <v>19814</v>
      </c>
      <c r="C833" t="s">
        <v>19813</v>
      </c>
      <c r="D833" t="s">
        <v>36</v>
      </c>
      <c r="E833">
        <v>1</v>
      </c>
      <c r="F833">
        <v>1087000</v>
      </c>
      <c r="G833">
        <v>10870</v>
      </c>
      <c r="K833">
        <v>46207</v>
      </c>
      <c r="L833" t="s">
        <v>32</v>
      </c>
      <c r="M833" t="s">
        <v>40</v>
      </c>
      <c r="P833">
        <v>46207</v>
      </c>
      <c r="Q833">
        <v>8909.84</v>
      </c>
      <c r="S833" t="s">
        <v>19815</v>
      </c>
    </row>
    <row r="834" spans="1:19" x14ac:dyDescent="0.25">
      <c r="B834" s="15" t="s">
        <v>19814</v>
      </c>
      <c r="C834" t="s">
        <v>19816</v>
      </c>
      <c r="D834" t="s">
        <v>36</v>
      </c>
      <c r="H834">
        <v>1</v>
      </c>
      <c r="K834">
        <v>46207</v>
      </c>
      <c r="L834" t="s">
        <v>32</v>
      </c>
      <c r="M834" t="s">
        <v>40</v>
      </c>
      <c r="P834">
        <v>46207</v>
      </c>
      <c r="S834" t="s">
        <v>19815</v>
      </c>
    </row>
    <row r="835" spans="1:19" x14ac:dyDescent="0.25">
      <c r="A835" s="15" t="s">
        <v>19814</v>
      </c>
      <c r="C835" t="s">
        <v>19817</v>
      </c>
      <c r="D835" t="s">
        <v>49</v>
      </c>
      <c r="E835">
        <v>1</v>
      </c>
      <c r="F835">
        <v>2300000</v>
      </c>
      <c r="G835">
        <v>46000</v>
      </c>
      <c r="K835">
        <v>46207</v>
      </c>
      <c r="L835" t="s">
        <v>643</v>
      </c>
      <c r="M835" t="s">
        <v>55</v>
      </c>
      <c r="P835">
        <v>46207</v>
      </c>
      <c r="Q835">
        <v>37704.92</v>
      </c>
      <c r="S835" t="s">
        <v>19818</v>
      </c>
    </row>
    <row r="836" spans="1:19" x14ac:dyDescent="0.25">
      <c r="B836" s="15" t="s">
        <v>19814</v>
      </c>
      <c r="C836" t="s">
        <v>19816</v>
      </c>
      <c r="D836" t="s">
        <v>49</v>
      </c>
      <c r="H836">
        <v>1</v>
      </c>
      <c r="K836">
        <v>46207</v>
      </c>
      <c r="L836" t="s">
        <v>643</v>
      </c>
      <c r="M836" t="s">
        <v>55</v>
      </c>
      <c r="P836">
        <v>46207</v>
      </c>
      <c r="S836" t="s">
        <v>19818</v>
      </c>
    </row>
    <row r="837" spans="1:19" x14ac:dyDescent="0.25">
      <c r="A837" s="15" t="s">
        <v>19814</v>
      </c>
      <c r="C837" t="s">
        <v>19817</v>
      </c>
      <c r="D837" t="s">
        <v>36</v>
      </c>
      <c r="E837">
        <v>1</v>
      </c>
      <c r="F837">
        <v>2020000</v>
      </c>
      <c r="G837">
        <v>40400</v>
      </c>
      <c r="K837">
        <v>46207</v>
      </c>
      <c r="L837" t="s">
        <v>32</v>
      </c>
      <c r="M837" t="s">
        <v>40</v>
      </c>
      <c r="P837">
        <v>46207</v>
      </c>
      <c r="Q837">
        <v>33114.75</v>
      </c>
      <c r="S837" t="s">
        <v>19815</v>
      </c>
    </row>
    <row r="838" spans="1:19" x14ac:dyDescent="0.25">
      <c r="B838" s="15" t="s">
        <v>19814</v>
      </c>
      <c r="C838" t="s">
        <v>19816</v>
      </c>
      <c r="D838" t="s">
        <v>36</v>
      </c>
      <c r="H838">
        <v>1</v>
      </c>
      <c r="K838">
        <v>46207</v>
      </c>
      <c r="L838" t="s">
        <v>32</v>
      </c>
      <c r="M838" t="s">
        <v>40</v>
      </c>
      <c r="P838">
        <v>46207</v>
      </c>
      <c r="S838" t="s">
        <v>19815</v>
      </c>
    </row>
    <row r="839" spans="1:19" x14ac:dyDescent="0.25">
      <c r="C839" t="s">
        <v>19817</v>
      </c>
      <c r="D839" t="s">
        <v>36</v>
      </c>
      <c r="I839">
        <v>1</v>
      </c>
      <c r="J839" s="15" t="s">
        <v>19814</v>
      </c>
      <c r="K839">
        <v>46207</v>
      </c>
      <c r="L839" t="s">
        <v>32</v>
      </c>
      <c r="M839" t="s">
        <v>40</v>
      </c>
      <c r="P839">
        <v>46207</v>
      </c>
      <c r="S839" t="s">
        <v>19815</v>
      </c>
    </row>
    <row r="840" spans="1:19" x14ac:dyDescent="0.25">
      <c r="B840" s="15" t="s">
        <v>19814</v>
      </c>
      <c r="C840" t="s">
        <v>19816</v>
      </c>
      <c r="D840" t="s">
        <v>36</v>
      </c>
      <c r="H840">
        <v>1</v>
      </c>
      <c r="K840">
        <v>46207</v>
      </c>
      <c r="L840" t="s">
        <v>32</v>
      </c>
      <c r="M840" t="s">
        <v>40</v>
      </c>
      <c r="P840">
        <v>46207</v>
      </c>
      <c r="S840" t="s">
        <v>19815</v>
      </c>
    </row>
    <row r="841" spans="1:19" x14ac:dyDescent="0.25">
      <c r="A841" s="15" t="s">
        <v>19814</v>
      </c>
      <c r="C841" t="s">
        <v>19813</v>
      </c>
      <c r="D841" t="s">
        <v>36</v>
      </c>
      <c r="E841">
        <v>1</v>
      </c>
      <c r="F841">
        <v>2047800</v>
      </c>
      <c r="G841">
        <v>10000</v>
      </c>
      <c r="K841">
        <v>46207</v>
      </c>
      <c r="L841" t="s">
        <v>32</v>
      </c>
      <c r="M841" t="s">
        <v>40</v>
      </c>
      <c r="P841">
        <v>46207</v>
      </c>
      <c r="Q841">
        <v>8196.7199999999993</v>
      </c>
      <c r="S841" t="s">
        <v>19815</v>
      </c>
    </row>
    <row r="842" spans="1:19" x14ac:dyDescent="0.25">
      <c r="B842" s="15" t="s">
        <v>19814</v>
      </c>
      <c r="C842" t="s">
        <v>19816</v>
      </c>
      <c r="D842" t="s">
        <v>36</v>
      </c>
      <c r="H842">
        <v>1</v>
      </c>
      <c r="K842">
        <v>46207</v>
      </c>
      <c r="L842" t="s">
        <v>32</v>
      </c>
      <c r="M842" t="s">
        <v>40</v>
      </c>
      <c r="P842">
        <v>46207</v>
      </c>
      <c r="S842" t="s">
        <v>19815</v>
      </c>
    </row>
    <row r="843" spans="1:19" x14ac:dyDescent="0.25">
      <c r="C843" t="s">
        <v>19817</v>
      </c>
      <c r="D843" t="s">
        <v>36</v>
      </c>
      <c r="I843">
        <v>1</v>
      </c>
      <c r="J843" s="15" t="s">
        <v>19814</v>
      </c>
      <c r="K843">
        <v>46214</v>
      </c>
      <c r="L843" t="s">
        <v>32</v>
      </c>
      <c r="M843" t="s">
        <v>40</v>
      </c>
      <c r="P843">
        <v>46207</v>
      </c>
      <c r="S843" t="s">
        <v>19815</v>
      </c>
    </row>
    <row r="844" spans="1:19" x14ac:dyDescent="0.25">
      <c r="B844" s="15" t="s">
        <v>19814</v>
      </c>
      <c r="C844" t="s">
        <v>19816</v>
      </c>
      <c r="D844" t="s">
        <v>36</v>
      </c>
      <c r="H844">
        <v>1</v>
      </c>
      <c r="K844">
        <v>46214</v>
      </c>
      <c r="L844" t="s">
        <v>32</v>
      </c>
      <c r="M844" t="s">
        <v>40</v>
      </c>
      <c r="P844">
        <v>46207</v>
      </c>
      <c r="S844" t="s">
        <v>19815</v>
      </c>
    </row>
    <row r="845" spans="1:19" x14ac:dyDescent="0.25">
      <c r="A845" s="15" t="s">
        <v>19814</v>
      </c>
      <c r="C845" t="s">
        <v>19817</v>
      </c>
      <c r="D845" t="s">
        <v>36</v>
      </c>
      <c r="E845">
        <v>1</v>
      </c>
      <c r="F845">
        <v>1970000</v>
      </c>
      <c r="G845">
        <v>39400</v>
      </c>
      <c r="K845">
        <v>46210</v>
      </c>
      <c r="L845" t="s">
        <v>32</v>
      </c>
      <c r="M845" t="s">
        <v>40</v>
      </c>
      <c r="P845">
        <v>46207</v>
      </c>
      <c r="Q845">
        <v>32295.08</v>
      </c>
      <c r="S845" t="s">
        <v>19815</v>
      </c>
    </row>
    <row r="846" spans="1:19" x14ac:dyDescent="0.25">
      <c r="B846" s="15" t="s">
        <v>19814</v>
      </c>
      <c r="C846" t="s">
        <v>19816</v>
      </c>
      <c r="D846" t="s">
        <v>36</v>
      </c>
      <c r="H846">
        <v>1</v>
      </c>
      <c r="K846">
        <v>46210</v>
      </c>
      <c r="L846" t="s">
        <v>32</v>
      </c>
      <c r="M846" t="s">
        <v>40</v>
      </c>
      <c r="P846">
        <v>46207</v>
      </c>
      <c r="S846" t="s">
        <v>19815</v>
      </c>
    </row>
    <row r="847" spans="1:19" x14ac:dyDescent="0.25">
      <c r="A847" s="15" t="s">
        <v>19814</v>
      </c>
      <c r="C847" t="s">
        <v>19813</v>
      </c>
      <c r="D847" t="s">
        <v>36</v>
      </c>
      <c r="E847">
        <v>1</v>
      </c>
      <c r="F847">
        <v>1214000</v>
      </c>
      <c r="G847">
        <v>10000</v>
      </c>
      <c r="K847">
        <v>46207</v>
      </c>
      <c r="L847" t="s">
        <v>32</v>
      </c>
      <c r="M847" t="s">
        <v>40</v>
      </c>
      <c r="P847">
        <v>46207</v>
      </c>
      <c r="Q847">
        <v>8196.7199999999993</v>
      </c>
      <c r="S847" t="s">
        <v>19815</v>
      </c>
    </row>
    <row r="848" spans="1:19" x14ac:dyDescent="0.25">
      <c r="B848" s="15" t="s">
        <v>19814</v>
      </c>
      <c r="C848" t="s">
        <v>19816</v>
      </c>
      <c r="D848" t="s">
        <v>36</v>
      </c>
      <c r="H848">
        <v>1</v>
      </c>
      <c r="K848">
        <v>46207</v>
      </c>
      <c r="L848" t="s">
        <v>32</v>
      </c>
      <c r="M848" t="s">
        <v>40</v>
      </c>
      <c r="P848">
        <v>46207</v>
      </c>
      <c r="S848" t="s">
        <v>19815</v>
      </c>
    </row>
    <row r="849" spans="1:19" x14ac:dyDescent="0.25">
      <c r="C849" t="s">
        <v>19821</v>
      </c>
      <c r="D849" t="s">
        <v>36</v>
      </c>
      <c r="I849">
        <v>1</v>
      </c>
      <c r="J849" s="15" t="s">
        <v>19814</v>
      </c>
      <c r="K849">
        <v>46214</v>
      </c>
      <c r="L849" t="s">
        <v>32</v>
      </c>
      <c r="M849" t="s">
        <v>40</v>
      </c>
      <c r="P849">
        <v>46207</v>
      </c>
      <c r="S849" t="s">
        <v>19815</v>
      </c>
    </row>
    <row r="850" spans="1:19" x14ac:dyDescent="0.25">
      <c r="B850" s="15" t="s">
        <v>19814</v>
      </c>
      <c r="C850" t="s">
        <v>19816</v>
      </c>
      <c r="D850" t="s">
        <v>36</v>
      </c>
      <c r="H850">
        <v>1</v>
      </c>
      <c r="K850">
        <v>46214</v>
      </c>
      <c r="L850" t="s">
        <v>32</v>
      </c>
      <c r="M850" t="s">
        <v>40</v>
      </c>
      <c r="P850">
        <v>46207</v>
      </c>
      <c r="S850" t="s">
        <v>19815</v>
      </c>
    </row>
    <row r="851" spans="1:19" x14ac:dyDescent="0.25">
      <c r="A851" s="15" t="s">
        <v>19814</v>
      </c>
      <c r="C851" t="s">
        <v>19813</v>
      </c>
      <c r="D851" t="s">
        <v>36</v>
      </c>
      <c r="E851">
        <v>1</v>
      </c>
      <c r="F851">
        <v>1020000</v>
      </c>
      <c r="G851">
        <v>10000</v>
      </c>
      <c r="K851">
        <v>46207</v>
      </c>
      <c r="L851" t="s">
        <v>32</v>
      </c>
      <c r="M851" t="s">
        <v>40</v>
      </c>
      <c r="P851">
        <v>46207</v>
      </c>
      <c r="Q851">
        <v>8196.7199999999993</v>
      </c>
      <c r="S851" t="s">
        <v>19815</v>
      </c>
    </row>
    <row r="852" spans="1:19" x14ac:dyDescent="0.25">
      <c r="B852" s="15" t="s">
        <v>19814</v>
      </c>
      <c r="C852" t="s">
        <v>19816</v>
      </c>
      <c r="D852" t="s">
        <v>36</v>
      </c>
      <c r="H852">
        <v>1</v>
      </c>
      <c r="K852">
        <v>46207</v>
      </c>
      <c r="L852" t="s">
        <v>32</v>
      </c>
      <c r="M852" t="s">
        <v>40</v>
      </c>
      <c r="P852">
        <v>46207</v>
      </c>
      <c r="S852" t="s">
        <v>19815</v>
      </c>
    </row>
    <row r="853" spans="1:19" x14ac:dyDescent="0.25">
      <c r="A853" s="15" t="s">
        <v>19814</v>
      </c>
      <c r="C853" t="s">
        <v>19817</v>
      </c>
      <c r="D853" t="s">
        <v>36</v>
      </c>
      <c r="E853">
        <v>1</v>
      </c>
      <c r="F853">
        <v>2244000</v>
      </c>
      <c r="G853">
        <v>44880</v>
      </c>
      <c r="K853">
        <v>46212</v>
      </c>
      <c r="L853" t="s">
        <v>32</v>
      </c>
      <c r="M853" t="s">
        <v>40</v>
      </c>
      <c r="P853">
        <v>46207</v>
      </c>
      <c r="Q853">
        <v>36786.89</v>
      </c>
      <c r="S853" t="s">
        <v>19815</v>
      </c>
    </row>
    <row r="854" spans="1:19" x14ac:dyDescent="0.25">
      <c r="B854" s="15" t="s">
        <v>19814</v>
      </c>
      <c r="C854" t="s">
        <v>19816</v>
      </c>
      <c r="D854" t="s">
        <v>36</v>
      </c>
      <c r="H854">
        <v>1</v>
      </c>
      <c r="K854">
        <v>46212</v>
      </c>
      <c r="L854" t="s">
        <v>32</v>
      </c>
      <c r="M854" t="s">
        <v>40</v>
      </c>
      <c r="P854">
        <v>46207</v>
      </c>
      <c r="S854" t="s">
        <v>19815</v>
      </c>
    </row>
    <row r="855" spans="1:19" x14ac:dyDescent="0.25">
      <c r="A855" s="15" t="s">
        <v>19814</v>
      </c>
      <c r="C855" t="s">
        <v>19817</v>
      </c>
      <c r="D855" t="s">
        <v>36</v>
      </c>
      <c r="E855">
        <v>1</v>
      </c>
      <c r="F855">
        <v>1970000</v>
      </c>
      <c r="G855">
        <v>39400</v>
      </c>
      <c r="K855">
        <v>46207</v>
      </c>
      <c r="L855" t="s">
        <v>32</v>
      </c>
      <c r="M855" t="s">
        <v>40</v>
      </c>
      <c r="P855">
        <v>46207</v>
      </c>
      <c r="Q855">
        <v>32295.08</v>
      </c>
      <c r="S855" t="s">
        <v>19815</v>
      </c>
    </row>
    <row r="856" spans="1:19" x14ac:dyDescent="0.25">
      <c r="B856" s="15" t="s">
        <v>19814</v>
      </c>
      <c r="C856" t="s">
        <v>19816</v>
      </c>
      <c r="D856" t="s">
        <v>36</v>
      </c>
      <c r="H856">
        <v>1</v>
      </c>
      <c r="K856">
        <v>46207</v>
      </c>
      <c r="L856" t="s">
        <v>32</v>
      </c>
      <c r="M856" t="s">
        <v>40</v>
      </c>
      <c r="P856">
        <v>46207</v>
      </c>
      <c r="S856" t="s">
        <v>19815</v>
      </c>
    </row>
    <row r="857" spans="1:19" x14ac:dyDescent="0.25">
      <c r="A857" s="15" t="s">
        <v>19814</v>
      </c>
      <c r="C857" t="s">
        <v>19817</v>
      </c>
      <c r="D857" t="s">
        <v>181</v>
      </c>
      <c r="E857">
        <v>1</v>
      </c>
      <c r="F857">
        <v>2200000</v>
      </c>
      <c r="G857">
        <v>44000</v>
      </c>
      <c r="K857">
        <v>46206</v>
      </c>
      <c r="L857" t="s">
        <v>44</v>
      </c>
      <c r="M857" t="s">
        <v>55</v>
      </c>
      <c r="P857">
        <v>46206</v>
      </c>
      <c r="Q857">
        <v>36065.57</v>
      </c>
      <c r="S857" t="s">
        <v>19818</v>
      </c>
    </row>
    <row r="858" spans="1:19" x14ac:dyDescent="0.25">
      <c r="B858" s="15" t="s">
        <v>19814</v>
      </c>
      <c r="C858" t="s">
        <v>19816</v>
      </c>
      <c r="D858" t="s">
        <v>181</v>
      </c>
      <c r="H858">
        <v>1</v>
      </c>
      <c r="K858">
        <v>46206</v>
      </c>
      <c r="L858" t="s">
        <v>44</v>
      </c>
      <c r="M858" t="s">
        <v>55</v>
      </c>
      <c r="P858">
        <v>46206</v>
      </c>
      <c r="S858" t="s">
        <v>19818</v>
      </c>
    </row>
    <row r="859" spans="1:19" x14ac:dyDescent="0.25">
      <c r="A859" s="15" t="s">
        <v>19814</v>
      </c>
      <c r="C859" t="s">
        <v>19819</v>
      </c>
      <c r="D859" t="s">
        <v>36</v>
      </c>
      <c r="E859">
        <v>1</v>
      </c>
      <c r="F859">
        <v>3600000</v>
      </c>
      <c r="G859">
        <v>30000</v>
      </c>
      <c r="K859">
        <v>46207</v>
      </c>
      <c r="L859" t="s">
        <v>32</v>
      </c>
      <c r="M859" t="s">
        <v>40</v>
      </c>
      <c r="P859">
        <v>46206</v>
      </c>
      <c r="Q859">
        <v>24590.16</v>
      </c>
      <c r="S859" t="s">
        <v>19815</v>
      </c>
    </row>
    <row r="860" spans="1:19" x14ac:dyDescent="0.25">
      <c r="B860" s="15" t="s">
        <v>19814</v>
      </c>
      <c r="C860" t="s">
        <v>19816</v>
      </c>
      <c r="D860" t="s">
        <v>36</v>
      </c>
      <c r="H860">
        <v>1</v>
      </c>
      <c r="K860">
        <v>46207</v>
      </c>
      <c r="L860" t="s">
        <v>32</v>
      </c>
      <c r="M860" t="s">
        <v>40</v>
      </c>
      <c r="P860">
        <v>46206</v>
      </c>
      <c r="S860" t="s">
        <v>19815</v>
      </c>
    </row>
    <row r="861" spans="1:19" x14ac:dyDescent="0.25">
      <c r="A861" s="15" t="s">
        <v>19814</v>
      </c>
      <c r="C861" t="s">
        <v>19822</v>
      </c>
      <c r="D861" t="s">
        <v>36</v>
      </c>
      <c r="E861">
        <v>1</v>
      </c>
      <c r="F861">
        <v>2430000</v>
      </c>
      <c r="G861">
        <v>30000</v>
      </c>
      <c r="K861">
        <v>46207</v>
      </c>
      <c r="L861" t="s">
        <v>32</v>
      </c>
      <c r="M861" t="s">
        <v>40</v>
      </c>
      <c r="P861">
        <v>46206</v>
      </c>
      <c r="Q861">
        <v>24590.16</v>
      </c>
      <c r="S861" t="s">
        <v>19815</v>
      </c>
    </row>
    <row r="862" spans="1:19" x14ac:dyDescent="0.25">
      <c r="B862" s="15" t="s">
        <v>19814</v>
      </c>
      <c r="C862" t="s">
        <v>19816</v>
      </c>
      <c r="D862" t="s">
        <v>36</v>
      </c>
      <c r="H862">
        <v>1</v>
      </c>
      <c r="K862">
        <v>46207</v>
      </c>
      <c r="L862" t="s">
        <v>32</v>
      </c>
      <c r="M862" t="s">
        <v>40</v>
      </c>
      <c r="P862">
        <v>46206</v>
      </c>
      <c r="S862" t="s">
        <v>19815</v>
      </c>
    </row>
    <row r="863" spans="1:19" x14ac:dyDescent="0.25">
      <c r="C863" t="s">
        <v>19817</v>
      </c>
      <c r="D863" t="s">
        <v>36</v>
      </c>
      <c r="I863">
        <v>1</v>
      </c>
      <c r="J863" s="15" t="s">
        <v>19814</v>
      </c>
      <c r="K863">
        <v>46213</v>
      </c>
      <c r="L863" t="s">
        <v>32</v>
      </c>
      <c r="M863" t="s">
        <v>40</v>
      </c>
      <c r="P863">
        <v>46206</v>
      </c>
      <c r="S863" t="s">
        <v>19815</v>
      </c>
    </row>
    <row r="864" spans="1:19" x14ac:dyDescent="0.25">
      <c r="B864" s="15" t="s">
        <v>19814</v>
      </c>
      <c r="C864" t="s">
        <v>19816</v>
      </c>
      <c r="D864" t="s">
        <v>36</v>
      </c>
      <c r="H864">
        <v>1</v>
      </c>
      <c r="K864">
        <v>46213</v>
      </c>
      <c r="L864" t="s">
        <v>32</v>
      </c>
      <c r="M864" t="s">
        <v>40</v>
      </c>
      <c r="P864">
        <v>46206</v>
      </c>
      <c r="S864" t="s">
        <v>19815</v>
      </c>
    </row>
    <row r="865" spans="1:19" x14ac:dyDescent="0.25">
      <c r="A865" s="15" t="s">
        <v>19814</v>
      </c>
      <c r="C865" t="s">
        <v>19817</v>
      </c>
      <c r="D865" t="s">
        <v>36</v>
      </c>
      <c r="E865">
        <v>1</v>
      </c>
      <c r="F865">
        <v>2340000</v>
      </c>
      <c r="G865">
        <v>46800</v>
      </c>
      <c r="K865">
        <v>46209</v>
      </c>
      <c r="L865" t="s">
        <v>32</v>
      </c>
      <c r="M865" t="s">
        <v>40</v>
      </c>
      <c r="P865">
        <v>46206</v>
      </c>
      <c r="Q865">
        <v>38360.660000000003</v>
      </c>
      <c r="S865" t="s">
        <v>19815</v>
      </c>
    </row>
    <row r="866" spans="1:19" x14ac:dyDescent="0.25">
      <c r="B866" s="15" t="s">
        <v>19814</v>
      </c>
      <c r="C866" t="s">
        <v>19816</v>
      </c>
      <c r="D866" t="s">
        <v>36</v>
      </c>
      <c r="H866">
        <v>1</v>
      </c>
      <c r="K866">
        <v>46209</v>
      </c>
      <c r="L866" t="s">
        <v>32</v>
      </c>
      <c r="M866" t="s">
        <v>40</v>
      </c>
      <c r="P866">
        <v>46206</v>
      </c>
      <c r="S866" t="s">
        <v>19815</v>
      </c>
    </row>
    <row r="867" spans="1:19" x14ac:dyDescent="0.25">
      <c r="C867" t="s">
        <v>19821</v>
      </c>
      <c r="D867" t="s">
        <v>36</v>
      </c>
      <c r="I867">
        <v>1</v>
      </c>
      <c r="J867" s="15" t="s">
        <v>19814</v>
      </c>
      <c r="K867">
        <v>46213</v>
      </c>
      <c r="L867" t="s">
        <v>32</v>
      </c>
      <c r="M867" t="s">
        <v>40</v>
      </c>
      <c r="P867">
        <v>46206</v>
      </c>
      <c r="S867" t="s">
        <v>19815</v>
      </c>
    </row>
    <row r="868" spans="1:19" x14ac:dyDescent="0.25">
      <c r="B868" s="15" t="s">
        <v>19814</v>
      </c>
      <c r="C868" t="s">
        <v>19816</v>
      </c>
      <c r="D868" t="s">
        <v>36</v>
      </c>
      <c r="H868">
        <v>1</v>
      </c>
      <c r="K868">
        <v>46213</v>
      </c>
      <c r="L868" t="s">
        <v>32</v>
      </c>
      <c r="M868" t="s">
        <v>40</v>
      </c>
      <c r="P868">
        <v>46206</v>
      </c>
      <c r="S868" t="s">
        <v>19815</v>
      </c>
    </row>
    <row r="869" spans="1:19" x14ac:dyDescent="0.25">
      <c r="A869" s="15" t="s">
        <v>19814</v>
      </c>
      <c r="C869" t="s">
        <v>19821</v>
      </c>
      <c r="D869" t="s">
        <v>36</v>
      </c>
      <c r="E869">
        <v>1</v>
      </c>
      <c r="F869">
        <v>3235000</v>
      </c>
      <c r="G869">
        <v>64700</v>
      </c>
      <c r="K869">
        <v>46212</v>
      </c>
      <c r="L869" t="s">
        <v>32</v>
      </c>
      <c r="M869" t="s">
        <v>40</v>
      </c>
      <c r="P869">
        <v>46206</v>
      </c>
      <c r="Q869">
        <v>53032.79</v>
      </c>
      <c r="S869" t="s">
        <v>19815</v>
      </c>
    </row>
    <row r="870" spans="1:19" x14ac:dyDescent="0.25">
      <c r="B870" s="15" t="s">
        <v>19814</v>
      </c>
      <c r="C870" t="s">
        <v>19816</v>
      </c>
      <c r="D870" t="s">
        <v>36</v>
      </c>
      <c r="H870">
        <v>1</v>
      </c>
      <c r="K870">
        <v>46212</v>
      </c>
      <c r="L870" t="s">
        <v>32</v>
      </c>
      <c r="M870" t="s">
        <v>40</v>
      </c>
      <c r="P870">
        <v>46206</v>
      </c>
      <c r="S870" t="s">
        <v>19815</v>
      </c>
    </row>
    <row r="871" spans="1:19" x14ac:dyDescent="0.25">
      <c r="A871" s="15" t="s">
        <v>19814</v>
      </c>
      <c r="C871" t="s">
        <v>19819</v>
      </c>
      <c r="D871" t="s">
        <v>36</v>
      </c>
      <c r="E871">
        <v>1</v>
      </c>
      <c r="F871">
        <v>2390000</v>
      </c>
      <c r="G871">
        <v>30000</v>
      </c>
      <c r="K871">
        <v>46206</v>
      </c>
      <c r="L871" t="s">
        <v>32</v>
      </c>
      <c r="M871" t="s">
        <v>40</v>
      </c>
      <c r="P871">
        <v>46206</v>
      </c>
      <c r="Q871">
        <v>24590.16</v>
      </c>
      <c r="S871" t="s">
        <v>19815</v>
      </c>
    </row>
    <row r="872" spans="1:19" x14ac:dyDescent="0.25">
      <c r="B872" s="15" t="s">
        <v>19814</v>
      </c>
      <c r="C872" t="s">
        <v>19816</v>
      </c>
      <c r="D872" t="s">
        <v>36</v>
      </c>
      <c r="H872">
        <v>1</v>
      </c>
      <c r="K872">
        <v>46206</v>
      </c>
      <c r="L872" t="s">
        <v>32</v>
      </c>
      <c r="M872" t="s">
        <v>40</v>
      </c>
      <c r="P872">
        <v>46206</v>
      </c>
      <c r="S872" t="s">
        <v>19815</v>
      </c>
    </row>
    <row r="873" spans="1:19" x14ac:dyDescent="0.25">
      <c r="A873" s="15" t="s">
        <v>19814</v>
      </c>
      <c r="C873" t="s">
        <v>19817</v>
      </c>
      <c r="D873" t="s">
        <v>36</v>
      </c>
      <c r="E873">
        <v>1</v>
      </c>
      <c r="F873">
        <v>2000000</v>
      </c>
      <c r="G873">
        <v>40000</v>
      </c>
      <c r="K873">
        <v>46206</v>
      </c>
      <c r="L873" t="s">
        <v>32</v>
      </c>
      <c r="M873" t="s">
        <v>40</v>
      </c>
      <c r="P873">
        <v>46206</v>
      </c>
      <c r="Q873">
        <v>32786.89</v>
      </c>
      <c r="S873" t="s">
        <v>19815</v>
      </c>
    </row>
    <row r="874" spans="1:19" x14ac:dyDescent="0.25">
      <c r="B874" s="15" t="s">
        <v>19814</v>
      </c>
      <c r="C874" t="s">
        <v>19816</v>
      </c>
      <c r="D874" t="s">
        <v>36</v>
      </c>
      <c r="H874">
        <v>1</v>
      </c>
      <c r="K874">
        <v>46206</v>
      </c>
      <c r="L874" t="s">
        <v>32</v>
      </c>
      <c r="M874" t="s">
        <v>40</v>
      </c>
      <c r="P874">
        <v>46206</v>
      </c>
      <c r="S874" t="s">
        <v>19815</v>
      </c>
    </row>
    <row r="875" spans="1:19" x14ac:dyDescent="0.25">
      <c r="C875" t="s">
        <v>19817</v>
      </c>
      <c r="D875" t="s">
        <v>36</v>
      </c>
      <c r="I875">
        <v>1</v>
      </c>
      <c r="J875" s="15" t="s">
        <v>19814</v>
      </c>
      <c r="K875">
        <v>46213</v>
      </c>
      <c r="L875" t="s">
        <v>32</v>
      </c>
      <c r="M875" t="s">
        <v>40</v>
      </c>
      <c r="P875">
        <v>46206</v>
      </c>
      <c r="S875" t="s">
        <v>19815</v>
      </c>
    </row>
    <row r="876" spans="1:19" x14ac:dyDescent="0.25">
      <c r="B876" s="15" t="s">
        <v>19814</v>
      </c>
      <c r="C876" t="s">
        <v>19816</v>
      </c>
      <c r="D876" t="s">
        <v>36</v>
      </c>
      <c r="H876">
        <v>1</v>
      </c>
      <c r="K876">
        <v>46213</v>
      </c>
      <c r="L876" t="s">
        <v>32</v>
      </c>
      <c r="M876" t="s">
        <v>40</v>
      </c>
      <c r="P876">
        <v>46206</v>
      </c>
      <c r="S876" t="s">
        <v>19815</v>
      </c>
    </row>
    <row r="877" spans="1:19" x14ac:dyDescent="0.25">
      <c r="A877" s="15" t="s">
        <v>19814</v>
      </c>
      <c r="C877" t="s">
        <v>19817</v>
      </c>
      <c r="D877" t="s">
        <v>36</v>
      </c>
      <c r="E877">
        <v>1</v>
      </c>
      <c r="F877">
        <v>2270000</v>
      </c>
      <c r="G877">
        <v>45400</v>
      </c>
      <c r="K877">
        <v>46209</v>
      </c>
      <c r="L877" t="s">
        <v>32</v>
      </c>
      <c r="M877" t="s">
        <v>40</v>
      </c>
      <c r="P877">
        <v>46206</v>
      </c>
      <c r="Q877">
        <v>37213.11</v>
      </c>
      <c r="S877" t="s">
        <v>19815</v>
      </c>
    </row>
    <row r="878" spans="1:19" x14ac:dyDescent="0.25">
      <c r="B878" s="15" t="s">
        <v>19814</v>
      </c>
      <c r="C878" t="s">
        <v>19816</v>
      </c>
      <c r="D878" t="s">
        <v>36</v>
      </c>
      <c r="H878">
        <v>1</v>
      </c>
      <c r="K878">
        <v>46209</v>
      </c>
      <c r="L878" t="s">
        <v>32</v>
      </c>
      <c r="M878" t="s">
        <v>40</v>
      </c>
      <c r="P878">
        <v>46206</v>
      </c>
      <c r="S878" t="s">
        <v>19815</v>
      </c>
    </row>
    <row r="879" spans="1:19" x14ac:dyDescent="0.25">
      <c r="A879" s="15" t="s">
        <v>19814</v>
      </c>
      <c r="C879" t="s">
        <v>19817</v>
      </c>
      <c r="D879" t="s">
        <v>49</v>
      </c>
      <c r="E879">
        <v>1</v>
      </c>
      <c r="F879">
        <v>1967000</v>
      </c>
      <c r="G879">
        <v>19670</v>
      </c>
      <c r="K879">
        <v>46208</v>
      </c>
      <c r="L879" t="s">
        <v>643</v>
      </c>
      <c r="M879" t="s">
        <v>55</v>
      </c>
      <c r="P879">
        <v>46206</v>
      </c>
      <c r="Q879">
        <v>16122.95</v>
      </c>
      <c r="S879" t="s">
        <v>19818</v>
      </c>
    </row>
    <row r="880" spans="1:19" x14ac:dyDescent="0.25">
      <c r="B880" s="15" t="s">
        <v>19814</v>
      </c>
      <c r="C880" t="s">
        <v>19816</v>
      </c>
      <c r="D880" t="s">
        <v>49</v>
      </c>
      <c r="H880">
        <v>1</v>
      </c>
      <c r="K880">
        <v>46208</v>
      </c>
      <c r="L880" t="s">
        <v>643</v>
      </c>
      <c r="M880" t="s">
        <v>55</v>
      </c>
      <c r="P880">
        <v>46206</v>
      </c>
      <c r="S880" t="s">
        <v>19818</v>
      </c>
    </row>
    <row r="881" spans="1:19" x14ac:dyDescent="0.25">
      <c r="A881" s="15" t="s">
        <v>19814</v>
      </c>
      <c r="C881" t="s">
        <v>19821</v>
      </c>
      <c r="D881" t="s">
        <v>36</v>
      </c>
      <c r="E881">
        <v>1</v>
      </c>
      <c r="F881">
        <v>3396250</v>
      </c>
      <c r="G881">
        <v>67925</v>
      </c>
      <c r="K881">
        <v>46210</v>
      </c>
      <c r="L881" t="s">
        <v>32</v>
      </c>
      <c r="M881" t="s">
        <v>40</v>
      </c>
      <c r="P881">
        <v>46206</v>
      </c>
      <c r="Q881">
        <v>55676.23</v>
      </c>
      <c r="S881" t="s">
        <v>19815</v>
      </c>
    </row>
    <row r="882" spans="1:19" x14ac:dyDescent="0.25">
      <c r="B882" s="15" t="s">
        <v>19814</v>
      </c>
      <c r="C882" t="s">
        <v>19816</v>
      </c>
      <c r="D882" t="s">
        <v>36</v>
      </c>
      <c r="H882">
        <v>1</v>
      </c>
      <c r="K882">
        <v>46210</v>
      </c>
      <c r="L882" t="s">
        <v>32</v>
      </c>
      <c r="M882" t="s">
        <v>40</v>
      </c>
      <c r="P882">
        <v>46206</v>
      </c>
      <c r="S882" t="s">
        <v>19815</v>
      </c>
    </row>
    <row r="883" spans="1:19" x14ac:dyDescent="0.25">
      <c r="A883" s="15" t="s">
        <v>19814</v>
      </c>
      <c r="C883" t="s">
        <v>19817</v>
      </c>
      <c r="D883" t="s">
        <v>36</v>
      </c>
      <c r="E883">
        <v>1</v>
      </c>
      <c r="F883">
        <v>2069000</v>
      </c>
      <c r="G883">
        <v>20690</v>
      </c>
      <c r="K883">
        <v>46206</v>
      </c>
      <c r="L883" t="s">
        <v>32</v>
      </c>
      <c r="M883" t="s">
        <v>40</v>
      </c>
      <c r="P883">
        <v>46206</v>
      </c>
      <c r="Q883">
        <v>16959.02</v>
      </c>
      <c r="S883" t="s">
        <v>19815</v>
      </c>
    </row>
    <row r="884" spans="1:19" x14ac:dyDescent="0.25">
      <c r="B884" s="15" t="s">
        <v>19814</v>
      </c>
      <c r="C884" t="s">
        <v>19816</v>
      </c>
      <c r="D884" t="s">
        <v>36</v>
      </c>
      <c r="H884">
        <v>1</v>
      </c>
      <c r="K884">
        <v>46206</v>
      </c>
      <c r="L884" t="s">
        <v>32</v>
      </c>
      <c r="M884" t="s">
        <v>40</v>
      </c>
      <c r="P884">
        <v>46206</v>
      </c>
      <c r="S884" t="s">
        <v>19815</v>
      </c>
    </row>
    <row r="885" spans="1:19" x14ac:dyDescent="0.25">
      <c r="A885" s="15" t="s">
        <v>19814</v>
      </c>
      <c r="C885" t="s">
        <v>19817</v>
      </c>
      <c r="D885" t="s">
        <v>36</v>
      </c>
      <c r="E885">
        <v>1</v>
      </c>
      <c r="F885">
        <v>2270000</v>
      </c>
      <c r="G885">
        <v>45400</v>
      </c>
      <c r="K885">
        <v>46206</v>
      </c>
      <c r="L885" t="s">
        <v>32</v>
      </c>
      <c r="M885" t="s">
        <v>40</v>
      </c>
      <c r="P885">
        <v>46206</v>
      </c>
      <c r="Q885">
        <v>37213.11</v>
      </c>
      <c r="S885" t="s">
        <v>19815</v>
      </c>
    </row>
    <row r="886" spans="1:19" x14ac:dyDescent="0.25">
      <c r="B886" s="15" t="s">
        <v>19814</v>
      </c>
      <c r="C886" t="s">
        <v>19816</v>
      </c>
      <c r="D886" t="s">
        <v>36</v>
      </c>
      <c r="H886">
        <v>1</v>
      </c>
      <c r="K886">
        <v>46206</v>
      </c>
      <c r="L886" t="s">
        <v>32</v>
      </c>
      <c r="M886" t="s">
        <v>40</v>
      </c>
      <c r="P886">
        <v>46206</v>
      </c>
      <c r="S886" t="s">
        <v>19815</v>
      </c>
    </row>
    <row r="887" spans="1:19" x14ac:dyDescent="0.25">
      <c r="C887" t="s">
        <v>19817</v>
      </c>
      <c r="D887" t="s">
        <v>36</v>
      </c>
      <c r="I887">
        <v>1</v>
      </c>
      <c r="J887" s="15" t="s">
        <v>19814</v>
      </c>
      <c r="K887">
        <v>46213</v>
      </c>
      <c r="L887" t="s">
        <v>32</v>
      </c>
      <c r="M887" t="s">
        <v>40</v>
      </c>
      <c r="P887">
        <v>46206</v>
      </c>
      <c r="S887" t="s">
        <v>19815</v>
      </c>
    </row>
    <row r="888" spans="1:19" x14ac:dyDescent="0.25">
      <c r="B888" s="15" t="s">
        <v>19814</v>
      </c>
      <c r="C888" t="s">
        <v>19816</v>
      </c>
      <c r="D888" t="s">
        <v>36</v>
      </c>
      <c r="H888">
        <v>1</v>
      </c>
      <c r="K888">
        <v>46213</v>
      </c>
      <c r="L888" t="s">
        <v>32</v>
      </c>
      <c r="M888" t="s">
        <v>40</v>
      </c>
      <c r="P888">
        <v>46206</v>
      </c>
      <c r="S888" t="s">
        <v>19815</v>
      </c>
    </row>
    <row r="889" spans="1:19" x14ac:dyDescent="0.25">
      <c r="A889" s="15" t="s">
        <v>19814</v>
      </c>
      <c r="C889" t="s">
        <v>19813</v>
      </c>
      <c r="D889" t="s">
        <v>36</v>
      </c>
      <c r="E889">
        <v>1</v>
      </c>
      <c r="F889">
        <v>1181000</v>
      </c>
      <c r="G889">
        <v>10000</v>
      </c>
      <c r="K889">
        <v>46207</v>
      </c>
      <c r="L889" t="s">
        <v>32</v>
      </c>
      <c r="M889" t="s">
        <v>40</v>
      </c>
      <c r="P889">
        <v>46206</v>
      </c>
      <c r="Q889">
        <v>8196.7199999999993</v>
      </c>
      <c r="S889" t="s">
        <v>19815</v>
      </c>
    </row>
    <row r="890" spans="1:19" x14ac:dyDescent="0.25">
      <c r="B890" s="15" t="s">
        <v>19814</v>
      </c>
      <c r="C890" t="s">
        <v>19816</v>
      </c>
      <c r="D890" t="s">
        <v>36</v>
      </c>
      <c r="H890">
        <v>1</v>
      </c>
      <c r="K890">
        <v>46207</v>
      </c>
      <c r="L890" t="s">
        <v>32</v>
      </c>
      <c r="M890" t="s">
        <v>40</v>
      </c>
      <c r="P890">
        <v>46206</v>
      </c>
      <c r="S890" t="s">
        <v>19815</v>
      </c>
    </row>
    <row r="891" spans="1:19" x14ac:dyDescent="0.25">
      <c r="A891" s="15" t="s">
        <v>19814</v>
      </c>
      <c r="C891" t="s">
        <v>19817</v>
      </c>
      <c r="D891" t="s">
        <v>36</v>
      </c>
      <c r="E891">
        <v>1</v>
      </c>
      <c r="F891">
        <v>2180000</v>
      </c>
      <c r="G891">
        <v>43600</v>
      </c>
      <c r="K891">
        <v>46207</v>
      </c>
      <c r="L891" t="s">
        <v>32</v>
      </c>
      <c r="M891" t="s">
        <v>40</v>
      </c>
      <c r="P891">
        <v>46206</v>
      </c>
      <c r="Q891">
        <v>35737.699999999997</v>
      </c>
      <c r="S891" t="s">
        <v>19815</v>
      </c>
    </row>
    <row r="892" spans="1:19" x14ac:dyDescent="0.25">
      <c r="B892" s="15" t="s">
        <v>19814</v>
      </c>
      <c r="C892" t="s">
        <v>19816</v>
      </c>
      <c r="D892" t="s">
        <v>36</v>
      </c>
      <c r="H892">
        <v>1</v>
      </c>
      <c r="K892">
        <v>46207</v>
      </c>
      <c r="L892" t="s">
        <v>32</v>
      </c>
      <c r="M892" t="s">
        <v>40</v>
      </c>
      <c r="P892">
        <v>46206</v>
      </c>
      <c r="S892" t="s">
        <v>19815</v>
      </c>
    </row>
    <row r="893" spans="1:19" x14ac:dyDescent="0.25">
      <c r="A893" s="15" t="s">
        <v>19814</v>
      </c>
      <c r="C893" t="s">
        <v>19813</v>
      </c>
      <c r="D893" t="s">
        <v>370</v>
      </c>
      <c r="E893">
        <v>1</v>
      </c>
      <c r="F893">
        <v>1627000</v>
      </c>
      <c r="G893">
        <v>24405</v>
      </c>
      <c r="K893">
        <v>46211</v>
      </c>
      <c r="L893" t="s">
        <v>643</v>
      </c>
      <c r="M893" t="s">
        <v>55</v>
      </c>
      <c r="P893">
        <v>46205</v>
      </c>
      <c r="Q893">
        <v>20004.099999999999</v>
      </c>
      <c r="S893" t="s">
        <v>19818</v>
      </c>
    </row>
    <row r="894" spans="1:19" x14ac:dyDescent="0.25">
      <c r="B894" s="15" t="s">
        <v>19814</v>
      </c>
      <c r="C894" t="s">
        <v>19816</v>
      </c>
      <c r="D894" t="s">
        <v>370</v>
      </c>
      <c r="H894">
        <v>1</v>
      </c>
      <c r="K894">
        <v>46211</v>
      </c>
      <c r="L894" t="s">
        <v>643</v>
      </c>
      <c r="M894" t="s">
        <v>55</v>
      </c>
      <c r="P894">
        <v>46205</v>
      </c>
      <c r="S894" t="s">
        <v>19818</v>
      </c>
    </row>
    <row r="895" spans="1:19" x14ac:dyDescent="0.25">
      <c r="A895" s="15" t="s">
        <v>19814</v>
      </c>
      <c r="C895" t="s">
        <v>19819</v>
      </c>
      <c r="D895" t="s">
        <v>36</v>
      </c>
      <c r="E895">
        <v>1</v>
      </c>
      <c r="F895">
        <v>2955000</v>
      </c>
      <c r="G895">
        <v>30000</v>
      </c>
      <c r="K895">
        <v>46206</v>
      </c>
      <c r="L895" t="s">
        <v>32</v>
      </c>
      <c r="M895" t="s">
        <v>40</v>
      </c>
      <c r="P895">
        <v>46206</v>
      </c>
      <c r="Q895">
        <v>24590.16</v>
      </c>
      <c r="S895" t="s">
        <v>19815</v>
      </c>
    </row>
    <row r="896" spans="1:19" x14ac:dyDescent="0.25">
      <c r="B896" s="15" t="s">
        <v>19814</v>
      </c>
      <c r="C896" t="s">
        <v>19816</v>
      </c>
      <c r="D896" t="s">
        <v>36</v>
      </c>
      <c r="H896">
        <v>1</v>
      </c>
      <c r="K896">
        <v>46206</v>
      </c>
      <c r="L896" t="s">
        <v>32</v>
      </c>
      <c r="M896" t="s">
        <v>40</v>
      </c>
      <c r="P896">
        <v>46206</v>
      </c>
      <c r="S896" t="s">
        <v>19815</v>
      </c>
    </row>
    <row r="897" spans="1:19" x14ac:dyDescent="0.25">
      <c r="C897" t="s">
        <v>19821</v>
      </c>
      <c r="D897" t="s">
        <v>181</v>
      </c>
      <c r="I897">
        <v>1</v>
      </c>
      <c r="J897" s="15" t="s">
        <v>19814</v>
      </c>
      <c r="K897">
        <v>46213</v>
      </c>
      <c r="L897" t="s">
        <v>132</v>
      </c>
      <c r="M897" t="s">
        <v>65</v>
      </c>
      <c r="P897">
        <v>46206</v>
      </c>
      <c r="S897" t="s">
        <v>19818</v>
      </c>
    </row>
    <row r="898" spans="1:19" x14ac:dyDescent="0.25">
      <c r="B898" s="15" t="s">
        <v>19814</v>
      </c>
      <c r="C898" t="s">
        <v>19816</v>
      </c>
      <c r="D898" t="s">
        <v>181</v>
      </c>
      <c r="H898">
        <v>1</v>
      </c>
      <c r="K898">
        <v>46213</v>
      </c>
      <c r="L898" t="s">
        <v>132</v>
      </c>
      <c r="M898" t="s">
        <v>65</v>
      </c>
      <c r="P898">
        <v>46206</v>
      </c>
      <c r="S898" t="s">
        <v>19818</v>
      </c>
    </row>
    <row r="899" spans="1:19" x14ac:dyDescent="0.25">
      <c r="A899" s="15" t="s">
        <v>19814</v>
      </c>
      <c r="C899" t="s">
        <v>19819</v>
      </c>
      <c r="D899" t="s">
        <v>36</v>
      </c>
      <c r="E899">
        <v>1</v>
      </c>
      <c r="F899">
        <v>4779990</v>
      </c>
      <c r="G899">
        <v>20000</v>
      </c>
      <c r="K899">
        <v>46206</v>
      </c>
      <c r="L899" t="s">
        <v>32</v>
      </c>
      <c r="M899" t="s">
        <v>40</v>
      </c>
      <c r="P899">
        <v>46206</v>
      </c>
      <c r="Q899">
        <v>16393.439999999999</v>
      </c>
      <c r="S899" t="s">
        <v>19815</v>
      </c>
    </row>
    <row r="900" spans="1:19" x14ac:dyDescent="0.25">
      <c r="B900" s="15" t="s">
        <v>19814</v>
      </c>
      <c r="C900" t="s">
        <v>19816</v>
      </c>
      <c r="D900" t="s">
        <v>36</v>
      </c>
      <c r="H900">
        <v>1</v>
      </c>
      <c r="K900">
        <v>46206</v>
      </c>
      <c r="L900" t="s">
        <v>32</v>
      </c>
      <c r="M900" t="s">
        <v>40</v>
      </c>
      <c r="P900">
        <v>46206</v>
      </c>
      <c r="S900" t="s">
        <v>19815</v>
      </c>
    </row>
    <row r="901" spans="1:19" x14ac:dyDescent="0.25">
      <c r="C901" t="s">
        <v>19821</v>
      </c>
      <c r="D901" t="s">
        <v>49</v>
      </c>
      <c r="I901">
        <v>1</v>
      </c>
      <c r="J901" s="15" t="s">
        <v>19814</v>
      </c>
      <c r="K901">
        <v>46213</v>
      </c>
      <c r="L901" t="s">
        <v>132</v>
      </c>
      <c r="M901" t="s">
        <v>65</v>
      </c>
      <c r="P901">
        <v>46206</v>
      </c>
      <c r="S901" t="s">
        <v>19818</v>
      </c>
    </row>
    <row r="902" spans="1:19" x14ac:dyDescent="0.25">
      <c r="B902" s="15" t="s">
        <v>19814</v>
      </c>
      <c r="C902" t="s">
        <v>19816</v>
      </c>
      <c r="D902" t="s">
        <v>49</v>
      </c>
      <c r="H902">
        <v>1</v>
      </c>
      <c r="K902">
        <v>46213</v>
      </c>
      <c r="L902" t="s">
        <v>132</v>
      </c>
      <c r="M902" t="s">
        <v>65</v>
      </c>
      <c r="P902">
        <v>46206</v>
      </c>
      <c r="S902" t="s">
        <v>19818</v>
      </c>
    </row>
    <row r="903" spans="1:19" x14ac:dyDescent="0.25">
      <c r="A903" s="15" t="s">
        <v>19814</v>
      </c>
      <c r="C903" t="s">
        <v>19817</v>
      </c>
      <c r="D903" t="s">
        <v>36</v>
      </c>
      <c r="E903">
        <v>1</v>
      </c>
      <c r="F903">
        <v>1970000</v>
      </c>
      <c r="G903">
        <v>39400</v>
      </c>
      <c r="K903">
        <v>46206</v>
      </c>
      <c r="L903" t="s">
        <v>32</v>
      </c>
      <c r="M903" t="s">
        <v>40</v>
      </c>
      <c r="P903">
        <v>46206</v>
      </c>
      <c r="Q903">
        <v>32295.08</v>
      </c>
      <c r="S903" t="s">
        <v>19815</v>
      </c>
    </row>
    <row r="904" spans="1:19" x14ac:dyDescent="0.25">
      <c r="B904" s="15" t="s">
        <v>19814</v>
      </c>
      <c r="C904" t="s">
        <v>19816</v>
      </c>
      <c r="D904" t="s">
        <v>36</v>
      </c>
      <c r="H904">
        <v>1</v>
      </c>
      <c r="K904">
        <v>46206</v>
      </c>
      <c r="L904" t="s">
        <v>32</v>
      </c>
      <c r="M904" t="s">
        <v>40</v>
      </c>
      <c r="P904">
        <v>46206</v>
      </c>
      <c r="S904" t="s">
        <v>19815</v>
      </c>
    </row>
    <row r="905" spans="1:19" x14ac:dyDescent="0.25">
      <c r="A905" s="15" t="s">
        <v>19814</v>
      </c>
      <c r="C905" t="s">
        <v>19813</v>
      </c>
      <c r="D905" t="s">
        <v>36</v>
      </c>
      <c r="E905">
        <v>1</v>
      </c>
      <c r="F905">
        <v>849000</v>
      </c>
      <c r="G905">
        <v>10000</v>
      </c>
      <c r="K905">
        <v>46206</v>
      </c>
      <c r="L905" t="s">
        <v>32</v>
      </c>
      <c r="M905" t="s">
        <v>40</v>
      </c>
      <c r="P905">
        <v>46206</v>
      </c>
      <c r="Q905">
        <v>8196.7199999999993</v>
      </c>
      <c r="S905" t="s">
        <v>19815</v>
      </c>
    </row>
    <row r="906" spans="1:19" x14ac:dyDescent="0.25">
      <c r="B906" s="15" t="s">
        <v>19814</v>
      </c>
      <c r="C906" t="s">
        <v>19816</v>
      </c>
      <c r="D906" t="s">
        <v>36</v>
      </c>
      <c r="H906">
        <v>1</v>
      </c>
      <c r="K906">
        <v>46206</v>
      </c>
      <c r="L906" t="s">
        <v>32</v>
      </c>
      <c r="M906" t="s">
        <v>40</v>
      </c>
      <c r="P906">
        <v>46206</v>
      </c>
      <c r="S906" t="s">
        <v>19815</v>
      </c>
    </row>
    <row r="907" spans="1:19" x14ac:dyDescent="0.25">
      <c r="A907" s="15" t="s">
        <v>19814</v>
      </c>
      <c r="C907" t="s">
        <v>19821</v>
      </c>
      <c r="D907" t="s">
        <v>36</v>
      </c>
      <c r="E907">
        <v>1</v>
      </c>
      <c r="F907">
        <v>2645750</v>
      </c>
      <c r="G907">
        <v>20000</v>
      </c>
      <c r="K907">
        <v>46206</v>
      </c>
      <c r="L907" t="s">
        <v>32</v>
      </c>
      <c r="M907" t="s">
        <v>40</v>
      </c>
      <c r="P907">
        <v>46206</v>
      </c>
      <c r="Q907">
        <v>16393.439999999999</v>
      </c>
      <c r="S907" t="s">
        <v>19815</v>
      </c>
    </row>
    <row r="908" spans="1:19" x14ac:dyDescent="0.25">
      <c r="B908" s="15" t="s">
        <v>19814</v>
      </c>
      <c r="C908" t="s">
        <v>19816</v>
      </c>
      <c r="D908" t="s">
        <v>36</v>
      </c>
      <c r="H908">
        <v>1</v>
      </c>
      <c r="K908">
        <v>46206</v>
      </c>
      <c r="L908" t="s">
        <v>32</v>
      </c>
      <c r="M908" t="s">
        <v>40</v>
      </c>
      <c r="P908">
        <v>46206</v>
      </c>
      <c r="S908" t="s">
        <v>19815</v>
      </c>
    </row>
    <row r="909" spans="1:19" x14ac:dyDescent="0.25">
      <c r="A909" s="15" t="s">
        <v>19814</v>
      </c>
      <c r="C909" t="s">
        <v>19819</v>
      </c>
      <c r="D909" t="s">
        <v>36</v>
      </c>
      <c r="E909">
        <v>1</v>
      </c>
      <c r="F909">
        <v>4500000</v>
      </c>
      <c r="G909">
        <v>20000</v>
      </c>
      <c r="K909">
        <v>46205</v>
      </c>
      <c r="L909" t="s">
        <v>32</v>
      </c>
      <c r="M909" t="s">
        <v>40</v>
      </c>
      <c r="P909">
        <v>46205</v>
      </c>
      <c r="Q909">
        <v>16393.439999999999</v>
      </c>
      <c r="S909" t="s">
        <v>19815</v>
      </c>
    </row>
    <row r="910" spans="1:19" x14ac:dyDescent="0.25">
      <c r="B910" s="15" t="s">
        <v>19814</v>
      </c>
      <c r="C910" t="s">
        <v>19816</v>
      </c>
      <c r="D910" t="s">
        <v>36</v>
      </c>
      <c r="H910">
        <v>1</v>
      </c>
      <c r="K910">
        <v>46205</v>
      </c>
      <c r="L910" t="s">
        <v>32</v>
      </c>
      <c r="M910" t="s">
        <v>40</v>
      </c>
      <c r="P910">
        <v>46205</v>
      </c>
      <c r="S910" t="s">
        <v>19815</v>
      </c>
    </row>
    <row r="911" spans="1:19" x14ac:dyDescent="0.25">
      <c r="A911" s="15" t="s">
        <v>19814</v>
      </c>
      <c r="C911" t="s">
        <v>19817</v>
      </c>
      <c r="D911" t="s">
        <v>36</v>
      </c>
      <c r="E911">
        <v>1</v>
      </c>
      <c r="F911">
        <v>2250000</v>
      </c>
      <c r="G911">
        <v>30000</v>
      </c>
      <c r="K911">
        <v>46207</v>
      </c>
      <c r="L911" t="s">
        <v>32</v>
      </c>
      <c r="M911" t="s">
        <v>40</v>
      </c>
      <c r="P911">
        <v>46205</v>
      </c>
      <c r="Q911">
        <v>24590.16</v>
      </c>
      <c r="S911" t="s">
        <v>19815</v>
      </c>
    </row>
    <row r="912" spans="1:19" x14ac:dyDescent="0.25">
      <c r="B912" s="15" t="s">
        <v>19814</v>
      </c>
      <c r="C912" t="s">
        <v>19816</v>
      </c>
      <c r="D912" t="s">
        <v>36</v>
      </c>
      <c r="H912">
        <v>1</v>
      </c>
      <c r="K912">
        <v>46207</v>
      </c>
      <c r="L912" t="s">
        <v>32</v>
      </c>
      <c r="M912" t="s">
        <v>40</v>
      </c>
      <c r="P912">
        <v>46205</v>
      </c>
      <c r="S912" t="s">
        <v>19815</v>
      </c>
    </row>
    <row r="913" spans="1:19" x14ac:dyDescent="0.25">
      <c r="A913" s="15" t="s">
        <v>19814</v>
      </c>
      <c r="C913" t="s">
        <v>19821</v>
      </c>
      <c r="D913" t="s">
        <v>136</v>
      </c>
      <c r="E913">
        <v>1</v>
      </c>
      <c r="F913">
        <v>2528000</v>
      </c>
      <c r="G913">
        <v>37920</v>
      </c>
      <c r="K913">
        <v>46205</v>
      </c>
      <c r="L913" t="s">
        <v>57</v>
      </c>
      <c r="M913" t="s">
        <v>65</v>
      </c>
      <c r="P913">
        <v>46205</v>
      </c>
      <c r="Q913">
        <v>31081.97</v>
      </c>
      <c r="S913" t="s">
        <v>19818</v>
      </c>
    </row>
    <row r="914" spans="1:19" x14ac:dyDescent="0.25">
      <c r="A914" s="15" t="s">
        <v>19814</v>
      </c>
      <c r="C914" t="s">
        <v>19817</v>
      </c>
      <c r="D914" t="s">
        <v>36</v>
      </c>
      <c r="E914">
        <v>1</v>
      </c>
      <c r="F914">
        <v>2300000</v>
      </c>
      <c r="G914">
        <v>46000</v>
      </c>
      <c r="K914">
        <v>46209</v>
      </c>
      <c r="L914" t="s">
        <v>32</v>
      </c>
      <c r="M914" t="s">
        <v>40</v>
      </c>
      <c r="P914">
        <v>46205</v>
      </c>
      <c r="Q914">
        <v>37704.92</v>
      </c>
      <c r="S914" t="s">
        <v>19815</v>
      </c>
    </row>
    <row r="915" spans="1:19" x14ac:dyDescent="0.25">
      <c r="B915" s="15" t="s">
        <v>19814</v>
      </c>
      <c r="C915" t="s">
        <v>19816</v>
      </c>
      <c r="D915" t="s">
        <v>36</v>
      </c>
      <c r="H915">
        <v>1</v>
      </c>
      <c r="K915">
        <v>46209</v>
      </c>
      <c r="L915" t="s">
        <v>32</v>
      </c>
      <c r="M915" t="s">
        <v>40</v>
      </c>
      <c r="P915">
        <v>46205</v>
      </c>
      <c r="S915" t="s">
        <v>19815</v>
      </c>
    </row>
    <row r="916" spans="1:19" x14ac:dyDescent="0.25">
      <c r="A916" s="15" t="s">
        <v>19814</v>
      </c>
      <c r="C916" t="s">
        <v>19819</v>
      </c>
      <c r="D916" t="s">
        <v>36</v>
      </c>
      <c r="E916">
        <v>1</v>
      </c>
      <c r="F916">
        <v>4507340</v>
      </c>
      <c r="G916">
        <v>20000</v>
      </c>
      <c r="K916">
        <v>46205</v>
      </c>
      <c r="L916" t="s">
        <v>32</v>
      </c>
      <c r="M916" t="s">
        <v>40</v>
      </c>
      <c r="P916">
        <v>46205</v>
      </c>
      <c r="Q916">
        <v>16393.439999999999</v>
      </c>
      <c r="S916" t="s">
        <v>19815</v>
      </c>
    </row>
    <row r="917" spans="1:19" x14ac:dyDescent="0.25">
      <c r="B917" s="15" t="s">
        <v>19814</v>
      </c>
      <c r="C917" t="s">
        <v>19816</v>
      </c>
      <c r="D917" t="s">
        <v>36</v>
      </c>
      <c r="H917">
        <v>1</v>
      </c>
      <c r="K917">
        <v>46205</v>
      </c>
      <c r="L917" t="s">
        <v>32</v>
      </c>
      <c r="M917" t="s">
        <v>40</v>
      </c>
      <c r="P917">
        <v>46205</v>
      </c>
      <c r="S917" t="s">
        <v>19815</v>
      </c>
    </row>
    <row r="918" spans="1:19" x14ac:dyDescent="0.25">
      <c r="B918" s="15" t="s">
        <v>19814</v>
      </c>
      <c r="C918" t="s">
        <v>19816</v>
      </c>
      <c r="D918" t="s">
        <v>181</v>
      </c>
      <c r="H918">
        <v>1</v>
      </c>
      <c r="K918">
        <v>46209</v>
      </c>
      <c r="L918" t="s">
        <v>636</v>
      </c>
      <c r="M918" t="s">
        <v>65</v>
      </c>
      <c r="P918">
        <v>46205</v>
      </c>
      <c r="S918" t="s">
        <v>19818</v>
      </c>
    </row>
    <row r="919" spans="1:19" x14ac:dyDescent="0.25">
      <c r="A919" s="15" t="s">
        <v>19814</v>
      </c>
      <c r="C919" t="s">
        <v>19817</v>
      </c>
      <c r="D919" t="s">
        <v>181</v>
      </c>
      <c r="E919">
        <v>1</v>
      </c>
      <c r="F919">
        <v>2120000</v>
      </c>
      <c r="G919">
        <v>42400</v>
      </c>
      <c r="K919">
        <v>46209</v>
      </c>
      <c r="L919" t="s">
        <v>636</v>
      </c>
      <c r="M919" t="s">
        <v>65</v>
      </c>
      <c r="P919">
        <v>46205</v>
      </c>
      <c r="Q919">
        <v>34754.1</v>
      </c>
      <c r="S919" t="s">
        <v>19818</v>
      </c>
    </row>
    <row r="920" spans="1:19" x14ac:dyDescent="0.25">
      <c r="A920" s="15" t="s">
        <v>19814</v>
      </c>
      <c r="C920" t="s">
        <v>19813</v>
      </c>
      <c r="D920" t="s">
        <v>181</v>
      </c>
      <c r="E920">
        <v>1</v>
      </c>
      <c r="F920">
        <v>1677000</v>
      </c>
      <c r="G920">
        <v>25155</v>
      </c>
      <c r="K920">
        <v>46209</v>
      </c>
      <c r="L920" t="s">
        <v>132</v>
      </c>
      <c r="M920" t="s">
        <v>65</v>
      </c>
      <c r="P920">
        <v>46205</v>
      </c>
      <c r="Q920">
        <v>20618.849999999999</v>
      </c>
      <c r="S920" t="s">
        <v>19818</v>
      </c>
    </row>
    <row r="921" spans="1:19" x14ac:dyDescent="0.25">
      <c r="B921" s="15" t="s">
        <v>19814</v>
      </c>
      <c r="C921" t="s">
        <v>19816</v>
      </c>
      <c r="D921" t="s">
        <v>181</v>
      </c>
      <c r="H921">
        <v>1</v>
      </c>
      <c r="K921">
        <v>46209</v>
      </c>
      <c r="L921" t="s">
        <v>132</v>
      </c>
      <c r="M921" t="s">
        <v>65</v>
      </c>
      <c r="P921">
        <v>46205</v>
      </c>
      <c r="S921" t="s">
        <v>19818</v>
      </c>
    </row>
    <row r="922" spans="1:19" x14ac:dyDescent="0.25">
      <c r="A922" s="15" t="s">
        <v>19814</v>
      </c>
      <c r="C922" t="s">
        <v>19821</v>
      </c>
      <c r="D922" t="s">
        <v>36</v>
      </c>
      <c r="E922">
        <v>1</v>
      </c>
      <c r="F922">
        <v>2655250</v>
      </c>
      <c r="G922">
        <v>53105</v>
      </c>
      <c r="K922">
        <v>46206</v>
      </c>
      <c r="L922" t="s">
        <v>32</v>
      </c>
      <c r="M922" t="s">
        <v>40</v>
      </c>
      <c r="P922">
        <v>46205</v>
      </c>
      <c r="Q922">
        <v>43528.69</v>
      </c>
      <c r="S922" t="s">
        <v>19815</v>
      </c>
    </row>
    <row r="923" spans="1:19" x14ac:dyDescent="0.25">
      <c r="B923" s="15" t="s">
        <v>19814</v>
      </c>
      <c r="C923" t="s">
        <v>19816</v>
      </c>
      <c r="D923" t="s">
        <v>36</v>
      </c>
      <c r="H923">
        <v>1</v>
      </c>
      <c r="K923">
        <v>46206</v>
      </c>
      <c r="L923" t="s">
        <v>32</v>
      </c>
      <c r="M923" t="s">
        <v>40</v>
      </c>
      <c r="P923">
        <v>46205</v>
      </c>
      <c r="S923" t="s">
        <v>19815</v>
      </c>
    </row>
    <row r="924" spans="1:19" x14ac:dyDescent="0.25">
      <c r="A924" s="15" t="s">
        <v>19814</v>
      </c>
      <c r="C924" t="s">
        <v>19817</v>
      </c>
      <c r="D924" t="s">
        <v>49</v>
      </c>
      <c r="E924">
        <v>1</v>
      </c>
      <c r="F924">
        <v>2326000</v>
      </c>
      <c r="G924">
        <v>0</v>
      </c>
      <c r="K924">
        <v>46209</v>
      </c>
      <c r="L924" t="s">
        <v>67</v>
      </c>
      <c r="M924" t="s">
        <v>65</v>
      </c>
      <c r="P924">
        <v>46205</v>
      </c>
      <c r="Q924">
        <v>0</v>
      </c>
      <c r="S924" t="s">
        <v>19818</v>
      </c>
    </row>
    <row r="925" spans="1:19" x14ac:dyDescent="0.25">
      <c r="B925" s="15" t="s">
        <v>19814</v>
      </c>
      <c r="C925" t="s">
        <v>19816</v>
      </c>
      <c r="D925" t="s">
        <v>49</v>
      </c>
      <c r="H925">
        <v>1</v>
      </c>
      <c r="K925">
        <v>46209</v>
      </c>
      <c r="L925" t="s">
        <v>67</v>
      </c>
      <c r="M925" t="s">
        <v>65</v>
      </c>
      <c r="P925">
        <v>46205</v>
      </c>
      <c r="S925" t="s">
        <v>19818</v>
      </c>
    </row>
    <row r="926" spans="1:19" x14ac:dyDescent="0.25">
      <c r="A926" s="15" t="s">
        <v>19814</v>
      </c>
      <c r="C926" t="s">
        <v>19817</v>
      </c>
      <c r="D926" t="s">
        <v>36</v>
      </c>
      <c r="E926">
        <v>1</v>
      </c>
      <c r="F926">
        <v>2380000</v>
      </c>
      <c r="G926">
        <v>47600</v>
      </c>
      <c r="K926">
        <v>46213</v>
      </c>
      <c r="L926" t="s">
        <v>32</v>
      </c>
      <c r="M926" t="s">
        <v>40</v>
      </c>
      <c r="P926">
        <v>46205</v>
      </c>
      <c r="Q926">
        <v>39016.39</v>
      </c>
      <c r="S926" t="s">
        <v>19815</v>
      </c>
    </row>
    <row r="927" spans="1:19" x14ac:dyDescent="0.25">
      <c r="B927" s="15" t="s">
        <v>19814</v>
      </c>
      <c r="C927" t="s">
        <v>19816</v>
      </c>
      <c r="D927" t="s">
        <v>36</v>
      </c>
      <c r="H927">
        <v>1</v>
      </c>
      <c r="K927">
        <v>46213</v>
      </c>
      <c r="L927" t="s">
        <v>32</v>
      </c>
      <c r="M927" t="s">
        <v>40</v>
      </c>
      <c r="P927">
        <v>46205</v>
      </c>
      <c r="S927" t="s">
        <v>19815</v>
      </c>
    </row>
    <row r="928" spans="1:19" x14ac:dyDescent="0.25">
      <c r="C928" t="s">
        <v>19813</v>
      </c>
      <c r="D928" t="s">
        <v>36</v>
      </c>
      <c r="I928">
        <v>1</v>
      </c>
      <c r="J928" s="15" t="s">
        <v>19814</v>
      </c>
      <c r="K928">
        <v>46212</v>
      </c>
      <c r="L928" t="s">
        <v>32</v>
      </c>
      <c r="M928" t="s">
        <v>40</v>
      </c>
      <c r="P928">
        <v>46205</v>
      </c>
      <c r="S928" t="s">
        <v>19815</v>
      </c>
    </row>
    <row r="929" spans="1:19" x14ac:dyDescent="0.25">
      <c r="B929" s="15" t="s">
        <v>19814</v>
      </c>
      <c r="C929" t="s">
        <v>19816</v>
      </c>
      <c r="D929" t="s">
        <v>36</v>
      </c>
      <c r="H929">
        <v>1</v>
      </c>
      <c r="K929">
        <v>46212</v>
      </c>
      <c r="L929" t="s">
        <v>32</v>
      </c>
      <c r="M929" t="s">
        <v>40</v>
      </c>
      <c r="P929">
        <v>46205</v>
      </c>
      <c r="S929" t="s">
        <v>19815</v>
      </c>
    </row>
    <row r="930" spans="1:19" x14ac:dyDescent="0.25">
      <c r="A930" s="15" t="s">
        <v>19814</v>
      </c>
      <c r="C930" t="s">
        <v>19817</v>
      </c>
      <c r="D930" t="s">
        <v>36</v>
      </c>
      <c r="E930">
        <v>1</v>
      </c>
      <c r="F930">
        <v>1970000</v>
      </c>
      <c r="G930">
        <v>39400</v>
      </c>
      <c r="K930">
        <v>46212</v>
      </c>
      <c r="L930" t="s">
        <v>32</v>
      </c>
      <c r="M930" t="s">
        <v>40</v>
      </c>
      <c r="P930">
        <v>46205</v>
      </c>
      <c r="Q930">
        <v>32295.08</v>
      </c>
      <c r="S930" t="s">
        <v>19815</v>
      </c>
    </row>
    <row r="931" spans="1:19" x14ac:dyDescent="0.25">
      <c r="B931" s="15" t="s">
        <v>19814</v>
      </c>
      <c r="C931" t="s">
        <v>19816</v>
      </c>
      <c r="D931" t="s">
        <v>36</v>
      </c>
      <c r="H931">
        <v>1</v>
      </c>
      <c r="K931">
        <v>46212</v>
      </c>
      <c r="L931" t="s">
        <v>32</v>
      </c>
      <c r="M931" t="s">
        <v>40</v>
      </c>
      <c r="P931">
        <v>46205</v>
      </c>
      <c r="S931" t="s">
        <v>19815</v>
      </c>
    </row>
    <row r="932" spans="1:19" x14ac:dyDescent="0.25">
      <c r="B932" s="15" t="s">
        <v>19814</v>
      </c>
      <c r="C932" t="s">
        <v>19816</v>
      </c>
      <c r="D932" t="s">
        <v>36</v>
      </c>
      <c r="H932">
        <v>1</v>
      </c>
      <c r="K932">
        <v>46205</v>
      </c>
      <c r="L932" t="s">
        <v>32</v>
      </c>
      <c r="M932" t="s">
        <v>40</v>
      </c>
      <c r="P932">
        <v>46205</v>
      </c>
      <c r="S932" t="s">
        <v>19815</v>
      </c>
    </row>
    <row r="933" spans="1:19" x14ac:dyDescent="0.25">
      <c r="A933" s="15" t="s">
        <v>19814</v>
      </c>
      <c r="C933" t="s">
        <v>19817</v>
      </c>
      <c r="D933" t="s">
        <v>36</v>
      </c>
      <c r="E933">
        <v>1</v>
      </c>
      <c r="F933">
        <v>2050000</v>
      </c>
      <c r="G933">
        <v>41000</v>
      </c>
      <c r="K933">
        <v>46205</v>
      </c>
      <c r="L933" t="s">
        <v>32</v>
      </c>
      <c r="M933" t="s">
        <v>40</v>
      </c>
      <c r="P933">
        <v>46205</v>
      </c>
      <c r="Q933">
        <v>33606.559999999998</v>
      </c>
      <c r="S933" t="s">
        <v>19815</v>
      </c>
    </row>
    <row r="934" spans="1:19" x14ac:dyDescent="0.25">
      <c r="C934" t="s">
        <v>19817</v>
      </c>
      <c r="D934" t="s">
        <v>36</v>
      </c>
      <c r="I934">
        <v>1</v>
      </c>
      <c r="J934" s="15" t="s">
        <v>19814</v>
      </c>
      <c r="K934">
        <v>46212</v>
      </c>
      <c r="L934" t="s">
        <v>32</v>
      </c>
      <c r="M934" t="s">
        <v>40</v>
      </c>
      <c r="P934">
        <v>46205</v>
      </c>
      <c r="S934" t="s">
        <v>19815</v>
      </c>
    </row>
    <row r="935" spans="1:19" x14ac:dyDescent="0.25">
      <c r="B935" s="15" t="s">
        <v>19814</v>
      </c>
      <c r="C935" t="s">
        <v>19816</v>
      </c>
      <c r="D935" t="s">
        <v>36</v>
      </c>
      <c r="H935">
        <v>1</v>
      </c>
      <c r="K935">
        <v>46212</v>
      </c>
      <c r="L935" t="s">
        <v>32</v>
      </c>
      <c r="M935" t="s">
        <v>40</v>
      </c>
      <c r="P935">
        <v>46205</v>
      </c>
      <c r="S935" t="s">
        <v>19815</v>
      </c>
    </row>
    <row r="936" spans="1:19" x14ac:dyDescent="0.25">
      <c r="C936" t="s">
        <v>19817</v>
      </c>
      <c r="D936" t="s">
        <v>181</v>
      </c>
      <c r="K936">
        <v>46212</v>
      </c>
      <c r="L936" t="s">
        <v>2226</v>
      </c>
      <c r="M936" t="s">
        <v>65</v>
      </c>
      <c r="P936">
        <v>46212</v>
      </c>
      <c r="S936" t="s">
        <v>19818</v>
      </c>
    </row>
    <row r="937" spans="1:19" x14ac:dyDescent="0.25">
      <c r="A937" s="15" t="s">
        <v>19814</v>
      </c>
      <c r="C937" t="s">
        <v>19817</v>
      </c>
      <c r="D937" t="s">
        <v>36</v>
      </c>
      <c r="E937">
        <v>1</v>
      </c>
      <c r="F937">
        <v>2259900</v>
      </c>
      <c r="G937">
        <v>45198</v>
      </c>
      <c r="K937">
        <v>46212</v>
      </c>
      <c r="L937" t="s">
        <v>32</v>
      </c>
      <c r="M937" t="s">
        <v>40</v>
      </c>
      <c r="P937">
        <v>46212</v>
      </c>
      <c r="Q937">
        <v>37047.54</v>
      </c>
      <c r="S937" t="s">
        <v>19815</v>
      </c>
    </row>
    <row r="938" spans="1:19" x14ac:dyDescent="0.25">
      <c r="A938" s="15" t="s">
        <v>19814</v>
      </c>
      <c r="C938" t="s">
        <v>19817</v>
      </c>
      <c r="D938" t="s">
        <v>36</v>
      </c>
      <c r="E938">
        <v>1</v>
      </c>
      <c r="F938">
        <v>2200000</v>
      </c>
      <c r="G938">
        <v>30000</v>
      </c>
      <c r="K938">
        <v>46205</v>
      </c>
      <c r="L938" t="s">
        <v>32</v>
      </c>
      <c r="M938" t="s">
        <v>40</v>
      </c>
      <c r="P938">
        <v>46204</v>
      </c>
      <c r="Q938">
        <v>24590.16</v>
      </c>
      <c r="S938" t="s">
        <v>19815</v>
      </c>
    </row>
    <row r="939" spans="1:19" x14ac:dyDescent="0.25">
      <c r="B939" s="15" t="s">
        <v>19814</v>
      </c>
      <c r="C939" t="s">
        <v>19816</v>
      </c>
      <c r="D939" t="s">
        <v>36</v>
      </c>
      <c r="H939">
        <v>1</v>
      </c>
      <c r="K939">
        <v>46205</v>
      </c>
      <c r="L939" t="s">
        <v>32</v>
      </c>
      <c r="M939" t="s">
        <v>40</v>
      </c>
      <c r="P939">
        <v>46204</v>
      </c>
      <c r="S939" t="s">
        <v>19815</v>
      </c>
    </row>
    <row r="940" spans="1:19" x14ac:dyDescent="0.25">
      <c r="A940" s="15" t="s">
        <v>19826</v>
      </c>
      <c r="C940" t="s">
        <v>19827</v>
      </c>
      <c r="D940" t="s">
        <v>136</v>
      </c>
      <c r="E940">
        <v>1</v>
      </c>
      <c r="F940">
        <v>4030000</v>
      </c>
      <c r="G940">
        <v>60450</v>
      </c>
      <c r="K940">
        <v>46203</v>
      </c>
      <c r="L940" t="s">
        <v>57</v>
      </c>
      <c r="M940" t="s">
        <v>65</v>
      </c>
      <c r="P940">
        <v>46203</v>
      </c>
      <c r="Q940">
        <v>49549.18</v>
      </c>
      <c r="S940" t="s">
        <v>19818</v>
      </c>
    </row>
    <row r="941" spans="1:19" x14ac:dyDescent="0.25">
      <c r="A941" s="15" t="s">
        <v>19814</v>
      </c>
      <c r="C941" t="s">
        <v>19817</v>
      </c>
      <c r="D941" t="s">
        <v>36</v>
      </c>
      <c r="E941">
        <v>1</v>
      </c>
      <c r="F941">
        <v>2350000</v>
      </c>
      <c r="G941">
        <v>47000</v>
      </c>
      <c r="K941">
        <v>46207</v>
      </c>
      <c r="L941" t="s">
        <v>32</v>
      </c>
      <c r="M941" t="s">
        <v>40</v>
      </c>
      <c r="P941">
        <v>46205</v>
      </c>
      <c r="Q941">
        <v>38524.589999999997</v>
      </c>
      <c r="S941" t="s">
        <v>19815</v>
      </c>
    </row>
    <row r="942" spans="1:19" x14ac:dyDescent="0.25">
      <c r="B942" s="15" t="s">
        <v>19814</v>
      </c>
      <c r="C942" t="s">
        <v>19816</v>
      </c>
      <c r="D942" t="s">
        <v>36</v>
      </c>
      <c r="H942">
        <v>1</v>
      </c>
      <c r="K942">
        <v>46207</v>
      </c>
      <c r="L942" t="s">
        <v>32</v>
      </c>
      <c r="M942" t="s">
        <v>40</v>
      </c>
      <c r="P942">
        <v>46205</v>
      </c>
      <c r="S942" t="s">
        <v>19815</v>
      </c>
    </row>
    <row r="943" spans="1:19" x14ac:dyDescent="0.25">
      <c r="A943" s="15" t="s">
        <v>19826</v>
      </c>
      <c r="C943" t="s">
        <v>19813</v>
      </c>
      <c r="D943" t="s">
        <v>136</v>
      </c>
      <c r="E943">
        <v>1</v>
      </c>
      <c r="F943">
        <v>1732000</v>
      </c>
      <c r="G943">
        <v>25980</v>
      </c>
      <c r="K943">
        <v>46203</v>
      </c>
      <c r="L943" t="s">
        <v>219</v>
      </c>
      <c r="M943" t="s">
        <v>65</v>
      </c>
      <c r="P943">
        <v>46203</v>
      </c>
      <c r="Q943">
        <v>21295.08</v>
      </c>
      <c r="S943" t="s">
        <v>19818</v>
      </c>
    </row>
    <row r="944" spans="1:19" x14ac:dyDescent="0.25">
      <c r="B944" s="15" t="s">
        <v>19814</v>
      </c>
      <c r="C944" t="s">
        <v>19816</v>
      </c>
      <c r="D944" t="s">
        <v>49</v>
      </c>
      <c r="H944">
        <v>1</v>
      </c>
      <c r="K944">
        <v>46212</v>
      </c>
      <c r="L944" t="s">
        <v>132</v>
      </c>
      <c r="M944" t="s">
        <v>65</v>
      </c>
      <c r="P944">
        <v>46205</v>
      </c>
      <c r="S944" t="s">
        <v>19818</v>
      </c>
    </row>
    <row r="945" spans="1:19" x14ac:dyDescent="0.25">
      <c r="C945" t="s">
        <v>19828</v>
      </c>
      <c r="D945" t="s">
        <v>49</v>
      </c>
      <c r="I945">
        <v>1</v>
      </c>
      <c r="J945" s="15" t="s">
        <v>19814</v>
      </c>
      <c r="K945">
        <v>46212</v>
      </c>
      <c r="L945" t="s">
        <v>132</v>
      </c>
      <c r="M945" t="s">
        <v>65</v>
      </c>
      <c r="P945">
        <v>46205</v>
      </c>
      <c r="S945" t="s">
        <v>19818</v>
      </c>
    </row>
    <row r="946" spans="1:19" x14ac:dyDescent="0.25">
      <c r="A946" s="15" t="s">
        <v>19814</v>
      </c>
      <c r="C946" t="s">
        <v>19813</v>
      </c>
      <c r="D946" t="s">
        <v>370</v>
      </c>
      <c r="E946">
        <v>1</v>
      </c>
      <c r="F946">
        <v>1270000</v>
      </c>
      <c r="G946">
        <v>19050</v>
      </c>
      <c r="K946">
        <v>46205</v>
      </c>
      <c r="L946" t="s">
        <v>44</v>
      </c>
      <c r="M946" t="s">
        <v>55</v>
      </c>
      <c r="P946">
        <v>46205</v>
      </c>
      <c r="Q946">
        <v>15614.75</v>
      </c>
      <c r="S946" t="s">
        <v>19818</v>
      </c>
    </row>
    <row r="947" spans="1:19" x14ac:dyDescent="0.25">
      <c r="A947" s="15" t="s">
        <v>19814</v>
      </c>
      <c r="C947" t="s">
        <v>19813</v>
      </c>
      <c r="D947" t="s">
        <v>49</v>
      </c>
      <c r="E947">
        <v>1</v>
      </c>
      <c r="F947">
        <v>1347000</v>
      </c>
      <c r="G947">
        <v>20205</v>
      </c>
      <c r="K947">
        <v>46205</v>
      </c>
      <c r="L947" t="s">
        <v>372</v>
      </c>
      <c r="M947" t="s">
        <v>55</v>
      </c>
      <c r="P947">
        <v>46205</v>
      </c>
      <c r="Q947">
        <v>16561.48</v>
      </c>
      <c r="S947" t="s">
        <v>19818</v>
      </c>
    </row>
    <row r="948" spans="1:19" x14ac:dyDescent="0.25">
      <c r="A948" s="15" t="s">
        <v>19814</v>
      </c>
      <c r="C948" t="s">
        <v>19821</v>
      </c>
      <c r="D948" t="s">
        <v>36</v>
      </c>
      <c r="E948">
        <v>1</v>
      </c>
      <c r="F948">
        <v>2332900</v>
      </c>
      <c r="G948">
        <v>10000</v>
      </c>
      <c r="K948">
        <v>46205</v>
      </c>
      <c r="L948" t="s">
        <v>32</v>
      </c>
      <c r="M948" t="s">
        <v>40</v>
      </c>
      <c r="P948">
        <v>46205</v>
      </c>
      <c r="Q948">
        <v>8196.7199999999993</v>
      </c>
      <c r="S948" t="s">
        <v>19815</v>
      </c>
    </row>
    <row r="949" spans="1:19" x14ac:dyDescent="0.25">
      <c r="B949" s="15" t="s">
        <v>19814</v>
      </c>
      <c r="C949" t="s">
        <v>19816</v>
      </c>
      <c r="D949" t="s">
        <v>36</v>
      </c>
      <c r="H949">
        <v>1</v>
      </c>
      <c r="K949">
        <v>46205</v>
      </c>
      <c r="L949" t="s">
        <v>32</v>
      </c>
      <c r="M949" t="s">
        <v>40</v>
      </c>
      <c r="P949">
        <v>46205</v>
      </c>
      <c r="S949" t="s">
        <v>19815</v>
      </c>
    </row>
    <row r="950" spans="1:19" x14ac:dyDescent="0.25">
      <c r="C950" t="s">
        <v>19817</v>
      </c>
      <c r="D950" t="s">
        <v>36</v>
      </c>
      <c r="I950">
        <v>1</v>
      </c>
      <c r="J950" s="15" t="s">
        <v>19814</v>
      </c>
      <c r="K950">
        <v>46212</v>
      </c>
      <c r="L950" t="s">
        <v>32</v>
      </c>
      <c r="M950" t="s">
        <v>40</v>
      </c>
      <c r="P950">
        <v>46205</v>
      </c>
      <c r="S950" t="s">
        <v>19815</v>
      </c>
    </row>
    <row r="951" spans="1:19" x14ac:dyDescent="0.25">
      <c r="B951" s="15" t="s">
        <v>19814</v>
      </c>
      <c r="C951" t="s">
        <v>19816</v>
      </c>
      <c r="D951" t="s">
        <v>36</v>
      </c>
      <c r="H951">
        <v>1</v>
      </c>
      <c r="K951">
        <v>46212</v>
      </c>
      <c r="L951" t="s">
        <v>32</v>
      </c>
      <c r="M951" t="s">
        <v>40</v>
      </c>
      <c r="P951">
        <v>46205</v>
      </c>
      <c r="S951" t="s">
        <v>19815</v>
      </c>
    </row>
    <row r="952" spans="1:19" x14ac:dyDescent="0.25">
      <c r="A952" s="15" t="s">
        <v>19826</v>
      </c>
      <c r="C952" t="s">
        <v>19813</v>
      </c>
      <c r="D952" t="s">
        <v>136</v>
      </c>
      <c r="E952">
        <v>1</v>
      </c>
      <c r="F952">
        <v>1226000</v>
      </c>
      <c r="G952">
        <v>12260</v>
      </c>
      <c r="K952">
        <v>46203</v>
      </c>
      <c r="L952" t="s">
        <v>132</v>
      </c>
      <c r="M952" t="s">
        <v>65</v>
      </c>
      <c r="P952">
        <v>46203</v>
      </c>
      <c r="Q952">
        <v>10049.18</v>
      </c>
      <c r="S952" t="s">
        <v>19818</v>
      </c>
    </row>
    <row r="953" spans="1:19" x14ac:dyDescent="0.25">
      <c r="A953" s="15" t="s">
        <v>19814</v>
      </c>
      <c r="C953" t="s">
        <v>19821</v>
      </c>
      <c r="D953" t="s">
        <v>36</v>
      </c>
      <c r="E953">
        <v>1</v>
      </c>
      <c r="F953">
        <v>3195000</v>
      </c>
      <c r="G953">
        <v>47925</v>
      </c>
      <c r="K953">
        <v>46205</v>
      </c>
      <c r="L953" t="s">
        <v>32</v>
      </c>
      <c r="M953" t="s">
        <v>40</v>
      </c>
      <c r="P953">
        <v>46205</v>
      </c>
      <c r="Q953">
        <v>39282.79</v>
      </c>
      <c r="S953" t="s">
        <v>19815</v>
      </c>
    </row>
    <row r="954" spans="1:19" x14ac:dyDescent="0.25">
      <c r="B954" s="15" t="s">
        <v>19814</v>
      </c>
      <c r="C954" t="s">
        <v>19816</v>
      </c>
      <c r="D954" t="s">
        <v>36</v>
      </c>
      <c r="H954">
        <v>1</v>
      </c>
      <c r="K954">
        <v>46205</v>
      </c>
      <c r="L954" t="s">
        <v>32</v>
      </c>
      <c r="M954" t="s">
        <v>40</v>
      </c>
      <c r="P954">
        <v>46205</v>
      </c>
      <c r="S954" t="s">
        <v>19815</v>
      </c>
    </row>
    <row r="955" spans="1:19" x14ac:dyDescent="0.25">
      <c r="B955" s="15" t="s">
        <v>19826</v>
      </c>
      <c r="C955" t="s">
        <v>19816</v>
      </c>
      <c r="D955" t="s">
        <v>181</v>
      </c>
      <c r="H955">
        <v>1</v>
      </c>
      <c r="K955">
        <v>46205</v>
      </c>
      <c r="L955" t="s">
        <v>643</v>
      </c>
      <c r="M955" t="s">
        <v>55</v>
      </c>
      <c r="P955">
        <v>46203</v>
      </c>
      <c r="S955" t="s">
        <v>19818</v>
      </c>
    </row>
    <row r="956" spans="1:19" x14ac:dyDescent="0.25">
      <c r="A956" s="15" t="s">
        <v>19814</v>
      </c>
      <c r="C956" t="s">
        <v>19817</v>
      </c>
      <c r="D956" t="s">
        <v>181</v>
      </c>
      <c r="E956">
        <v>1</v>
      </c>
      <c r="F956">
        <v>3800000</v>
      </c>
      <c r="G956">
        <v>76000</v>
      </c>
      <c r="K956">
        <v>46205</v>
      </c>
      <c r="L956" t="s">
        <v>643</v>
      </c>
      <c r="M956" t="s">
        <v>55</v>
      </c>
      <c r="P956">
        <v>46203</v>
      </c>
      <c r="Q956">
        <v>62295.08</v>
      </c>
      <c r="S956" t="s">
        <v>19818</v>
      </c>
    </row>
    <row r="957" spans="1:19" x14ac:dyDescent="0.25">
      <c r="A957" s="15" t="s">
        <v>19826</v>
      </c>
      <c r="C957" t="s">
        <v>19817</v>
      </c>
      <c r="D957" t="s">
        <v>36</v>
      </c>
      <c r="E957">
        <v>1</v>
      </c>
      <c r="F957">
        <v>3850000</v>
      </c>
      <c r="G957">
        <v>77000</v>
      </c>
      <c r="K957">
        <v>46203</v>
      </c>
      <c r="L957" t="s">
        <v>32</v>
      </c>
      <c r="M957" t="s">
        <v>40</v>
      </c>
      <c r="P957">
        <v>46203</v>
      </c>
      <c r="Q957">
        <v>63114.75</v>
      </c>
      <c r="S957" t="s">
        <v>19815</v>
      </c>
    </row>
    <row r="958" spans="1:19" x14ac:dyDescent="0.25">
      <c r="A958" s="15" t="s">
        <v>19814</v>
      </c>
      <c r="C958" t="s">
        <v>19817</v>
      </c>
      <c r="D958" t="s">
        <v>36</v>
      </c>
      <c r="E958">
        <v>1</v>
      </c>
      <c r="F958">
        <v>2070000</v>
      </c>
      <c r="G958">
        <v>41400</v>
      </c>
      <c r="K958">
        <v>46210</v>
      </c>
      <c r="L958" t="s">
        <v>32</v>
      </c>
      <c r="M958" t="s">
        <v>40</v>
      </c>
      <c r="P958">
        <v>46210</v>
      </c>
      <c r="Q958">
        <v>33934.43</v>
      </c>
      <c r="S958" t="s">
        <v>19815</v>
      </c>
    </row>
    <row r="959" spans="1:19" x14ac:dyDescent="0.25">
      <c r="A959" s="15" t="s">
        <v>19814</v>
      </c>
      <c r="C959" t="s">
        <v>19817</v>
      </c>
      <c r="D959" t="s">
        <v>36</v>
      </c>
      <c r="E959">
        <v>1</v>
      </c>
      <c r="F959">
        <v>1970000</v>
      </c>
      <c r="G959">
        <v>39400</v>
      </c>
      <c r="K959">
        <v>46217</v>
      </c>
      <c r="L959" t="s">
        <v>32</v>
      </c>
      <c r="M959" t="s">
        <v>40</v>
      </c>
      <c r="P959">
        <v>46203</v>
      </c>
      <c r="Q959">
        <v>32295.08</v>
      </c>
      <c r="S959" t="s">
        <v>19815</v>
      </c>
    </row>
    <row r="960" spans="1:19" x14ac:dyDescent="0.25">
      <c r="B960" s="15" t="s">
        <v>19826</v>
      </c>
      <c r="C960" t="s">
        <v>19816</v>
      </c>
      <c r="D960" t="s">
        <v>36</v>
      </c>
      <c r="H960">
        <v>1</v>
      </c>
      <c r="K960">
        <v>46217</v>
      </c>
      <c r="L960" t="s">
        <v>32</v>
      </c>
      <c r="M960" t="s">
        <v>40</v>
      </c>
      <c r="P960">
        <v>46203</v>
      </c>
      <c r="S960" t="s">
        <v>19815</v>
      </c>
    </row>
    <row r="961" spans="1:19" x14ac:dyDescent="0.25">
      <c r="C961" t="s">
        <v>19821</v>
      </c>
      <c r="D961" t="s">
        <v>36</v>
      </c>
      <c r="I961">
        <v>1</v>
      </c>
      <c r="J961" s="15" t="s">
        <v>19826</v>
      </c>
      <c r="K961">
        <v>46211</v>
      </c>
      <c r="L961" t="s">
        <v>32</v>
      </c>
      <c r="M961" t="s">
        <v>40</v>
      </c>
      <c r="P961">
        <v>46203</v>
      </c>
      <c r="S961" t="s">
        <v>19815</v>
      </c>
    </row>
    <row r="962" spans="1:19" x14ac:dyDescent="0.25">
      <c r="B962" s="15" t="s">
        <v>19826</v>
      </c>
      <c r="C962" t="s">
        <v>19816</v>
      </c>
      <c r="D962" t="s">
        <v>36</v>
      </c>
      <c r="H962">
        <v>1</v>
      </c>
      <c r="K962">
        <v>46211</v>
      </c>
      <c r="L962" t="s">
        <v>32</v>
      </c>
      <c r="M962" t="s">
        <v>40</v>
      </c>
      <c r="P962">
        <v>46203</v>
      </c>
      <c r="S962" t="s">
        <v>19815</v>
      </c>
    </row>
    <row r="963" spans="1:19" x14ac:dyDescent="0.25">
      <c r="A963" s="15" t="s">
        <v>19814</v>
      </c>
      <c r="C963" t="s">
        <v>19819</v>
      </c>
      <c r="D963" t="s">
        <v>36</v>
      </c>
      <c r="E963">
        <v>1</v>
      </c>
      <c r="F963">
        <v>2610000</v>
      </c>
      <c r="G963">
        <v>30000</v>
      </c>
      <c r="K963">
        <v>46210</v>
      </c>
      <c r="L963" t="s">
        <v>32</v>
      </c>
      <c r="M963" t="s">
        <v>40</v>
      </c>
      <c r="P963">
        <v>46203</v>
      </c>
      <c r="Q963">
        <v>24590.16</v>
      </c>
      <c r="S963" t="s">
        <v>19815</v>
      </c>
    </row>
    <row r="964" spans="1:19" x14ac:dyDescent="0.25">
      <c r="B964" s="15" t="s">
        <v>19826</v>
      </c>
      <c r="C964" t="s">
        <v>19816</v>
      </c>
      <c r="D964" t="s">
        <v>36</v>
      </c>
      <c r="H964">
        <v>1</v>
      </c>
      <c r="K964">
        <v>46210</v>
      </c>
      <c r="L964" t="s">
        <v>32</v>
      </c>
      <c r="M964" t="s">
        <v>40</v>
      </c>
      <c r="P964">
        <v>46203</v>
      </c>
      <c r="S964" t="s">
        <v>19815</v>
      </c>
    </row>
    <row r="965" spans="1:19" x14ac:dyDescent="0.25">
      <c r="C965" t="s">
        <v>19817</v>
      </c>
      <c r="D965" t="s">
        <v>36</v>
      </c>
      <c r="I965">
        <v>1</v>
      </c>
      <c r="J965" s="15" t="s">
        <v>19826</v>
      </c>
      <c r="K965">
        <v>46211</v>
      </c>
      <c r="L965" t="s">
        <v>32</v>
      </c>
      <c r="M965" t="s">
        <v>40</v>
      </c>
      <c r="P965">
        <v>46203</v>
      </c>
      <c r="S965" t="s">
        <v>19815</v>
      </c>
    </row>
    <row r="966" spans="1:19" x14ac:dyDescent="0.25">
      <c r="B966" s="15" t="s">
        <v>19826</v>
      </c>
      <c r="C966" t="s">
        <v>19816</v>
      </c>
      <c r="D966" t="s">
        <v>36</v>
      </c>
      <c r="H966">
        <v>1</v>
      </c>
      <c r="K966">
        <v>46211</v>
      </c>
      <c r="L966" t="s">
        <v>32</v>
      </c>
      <c r="M966" t="s">
        <v>40</v>
      </c>
      <c r="P966">
        <v>46203</v>
      </c>
      <c r="S966" t="s">
        <v>19815</v>
      </c>
    </row>
    <row r="967" spans="1:19" x14ac:dyDescent="0.25">
      <c r="A967" s="15" t="s">
        <v>19814</v>
      </c>
      <c r="C967" t="s">
        <v>19813</v>
      </c>
      <c r="D967" t="s">
        <v>36</v>
      </c>
      <c r="E967">
        <v>1</v>
      </c>
      <c r="F967">
        <v>1216000</v>
      </c>
      <c r="G967">
        <v>10000</v>
      </c>
      <c r="K967">
        <v>46210</v>
      </c>
      <c r="L967" t="s">
        <v>32</v>
      </c>
      <c r="M967" t="s">
        <v>40</v>
      </c>
      <c r="P967">
        <v>46203</v>
      </c>
      <c r="Q967">
        <v>8196.7199999999993</v>
      </c>
      <c r="S967" t="s">
        <v>19815</v>
      </c>
    </row>
    <row r="968" spans="1:19" x14ac:dyDescent="0.25">
      <c r="B968" s="15" t="s">
        <v>19826</v>
      </c>
      <c r="C968" t="s">
        <v>19816</v>
      </c>
      <c r="D968" t="s">
        <v>36</v>
      </c>
      <c r="H968">
        <v>1</v>
      </c>
      <c r="K968">
        <v>46210</v>
      </c>
      <c r="L968" t="s">
        <v>32</v>
      </c>
      <c r="M968" t="s">
        <v>40</v>
      </c>
      <c r="P968">
        <v>46203</v>
      </c>
      <c r="S968" t="s">
        <v>19815</v>
      </c>
    </row>
    <row r="969" spans="1:19" x14ac:dyDescent="0.25">
      <c r="A969" s="15" t="s">
        <v>19826</v>
      </c>
      <c r="C969" t="s">
        <v>19819</v>
      </c>
      <c r="D969" t="s">
        <v>36</v>
      </c>
      <c r="E969">
        <v>1</v>
      </c>
      <c r="F969">
        <v>2545000</v>
      </c>
      <c r="G969">
        <v>50900</v>
      </c>
      <c r="K969">
        <v>46203</v>
      </c>
      <c r="L969" t="s">
        <v>32</v>
      </c>
      <c r="M969" t="s">
        <v>40</v>
      </c>
      <c r="P969">
        <v>46203</v>
      </c>
      <c r="Q969">
        <v>41721.31</v>
      </c>
      <c r="S969" t="s">
        <v>19815</v>
      </c>
    </row>
    <row r="970" spans="1:19" x14ac:dyDescent="0.25">
      <c r="B970" s="15" t="s">
        <v>19826</v>
      </c>
      <c r="C970" t="s">
        <v>19816</v>
      </c>
      <c r="D970" t="s">
        <v>36</v>
      </c>
      <c r="H970">
        <v>1</v>
      </c>
      <c r="K970">
        <v>46203</v>
      </c>
      <c r="L970" t="s">
        <v>32</v>
      </c>
      <c r="M970" t="s">
        <v>40</v>
      </c>
      <c r="P970">
        <v>46203</v>
      </c>
      <c r="S970" t="s">
        <v>19815</v>
      </c>
    </row>
    <row r="971" spans="1:19" x14ac:dyDescent="0.25">
      <c r="C971" t="s">
        <v>19821</v>
      </c>
      <c r="D971" t="s">
        <v>36</v>
      </c>
      <c r="K971">
        <v>46211</v>
      </c>
      <c r="L971" t="s">
        <v>32</v>
      </c>
      <c r="M971" t="s">
        <v>40</v>
      </c>
      <c r="P971">
        <v>46211</v>
      </c>
      <c r="S971" t="s">
        <v>19815</v>
      </c>
    </row>
    <row r="972" spans="1:19" x14ac:dyDescent="0.25">
      <c r="C972" t="s">
        <v>19817</v>
      </c>
      <c r="D972" t="s">
        <v>36</v>
      </c>
      <c r="I972">
        <v>1</v>
      </c>
      <c r="J972" s="15" t="s">
        <v>19826</v>
      </c>
      <c r="K972">
        <v>46211</v>
      </c>
      <c r="L972" t="s">
        <v>32</v>
      </c>
      <c r="M972" t="s">
        <v>40</v>
      </c>
      <c r="P972">
        <v>46203</v>
      </c>
      <c r="S972" t="s">
        <v>19815</v>
      </c>
    </row>
    <row r="973" spans="1:19" x14ac:dyDescent="0.25">
      <c r="B973" s="15" t="s">
        <v>19826</v>
      </c>
      <c r="C973" t="s">
        <v>19816</v>
      </c>
      <c r="D973" t="s">
        <v>36</v>
      </c>
      <c r="H973">
        <v>1</v>
      </c>
      <c r="K973">
        <v>46211</v>
      </c>
      <c r="L973" t="s">
        <v>32</v>
      </c>
      <c r="M973" t="s">
        <v>40</v>
      </c>
      <c r="P973">
        <v>46203</v>
      </c>
      <c r="S973" t="s">
        <v>19815</v>
      </c>
    </row>
    <row r="974" spans="1:19" x14ac:dyDescent="0.25">
      <c r="C974" t="s">
        <v>19817</v>
      </c>
      <c r="D974" t="s">
        <v>36</v>
      </c>
      <c r="I974">
        <v>1</v>
      </c>
      <c r="J974" s="15" t="s">
        <v>19814</v>
      </c>
      <c r="K974">
        <v>46211</v>
      </c>
      <c r="L974" t="s">
        <v>32</v>
      </c>
      <c r="M974" t="s">
        <v>40</v>
      </c>
      <c r="P974">
        <v>46204</v>
      </c>
      <c r="S974" t="s">
        <v>19815</v>
      </c>
    </row>
    <row r="975" spans="1:19" x14ac:dyDescent="0.25">
      <c r="B975" s="15" t="s">
        <v>19814</v>
      </c>
      <c r="C975" t="s">
        <v>19816</v>
      </c>
      <c r="D975" t="s">
        <v>36</v>
      </c>
      <c r="H975">
        <v>1</v>
      </c>
      <c r="K975">
        <v>46211</v>
      </c>
      <c r="L975" t="s">
        <v>32</v>
      </c>
      <c r="M975" t="s">
        <v>40</v>
      </c>
      <c r="P975">
        <v>46204</v>
      </c>
      <c r="S975" t="s">
        <v>19815</v>
      </c>
    </row>
    <row r="976" spans="1:19" x14ac:dyDescent="0.25">
      <c r="A976" s="15" t="s">
        <v>19814</v>
      </c>
      <c r="C976" t="s">
        <v>19813</v>
      </c>
      <c r="D976" t="s">
        <v>370</v>
      </c>
      <c r="E976">
        <v>1</v>
      </c>
      <c r="F976">
        <v>1258000</v>
      </c>
      <c r="G976">
        <v>18870</v>
      </c>
      <c r="K976">
        <v>46207</v>
      </c>
      <c r="L976" t="s">
        <v>176</v>
      </c>
      <c r="M976" t="s">
        <v>55</v>
      </c>
      <c r="P976">
        <v>46204</v>
      </c>
      <c r="Q976">
        <v>15467.21</v>
      </c>
      <c r="S976" t="s">
        <v>19818</v>
      </c>
    </row>
    <row r="977" spans="1:19" x14ac:dyDescent="0.25">
      <c r="B977" s="15" t="s">
        <v>19814</v>
      </c>
      <c r="C977" t="s">
        <v>19816</v>
      </c>
      <c r="D977" t="s">
        <v>370</v>
      </c>
      <c r="H977">
        <v>1</v>
      </c>
      <c r="K977">
        <v>46207</v>
      </c>
      <c r="L977" t="s">
        <v>176</v>
      </c>
      <c r="M977" t="s">
        <v>55</v>
      </c>
      <c r="P977">
        <v>46204</v>
      </c>
      <c r="S977" t="s">
        <v>19818</v>
      </c>
    </row>
    <row r="978" spans="1:19" x14ac:dyDescent="0.25">
      <c r="A978" s="15" t="s">
        <v>19826</v>
      </c>
      <c r="C978" t="s">
        <v>19822</v>
      </c>
      <c r="D978" t="s">
        <v>136</v>
      </c>
      <c r="E978">
        <v>1</v>
      </c>
      <c r="F978">
        <v>3409900</v>
      </c>
      <c r="G978">
        <v>30000</v>
      </c>
      <c r="K978">
        <v>46203</v>
      </c>
      <c r="L978" t="s">
        <v>32</v>
      </c>
      <c r="M978" t="s">
        <v>40</v>
      </c>
      <c r="P978">
        <v>46203</v>
      </c>
      <c r="Q978">
        <v>24590.16</v>
      </c>
      <c r="S978" t="s">
        <v>19818</v>
      </c>
    </row>
    <row r="979" spans="1:19" x14ac:dyDescent="0.25">
      <c r="A979" s="15" t="s">
        <v>19814</v>
      </c>
      <c r="C979" t="s">
        <v>19821</v>
      </c>
      <c r="D979" t="s">
        <v>36</v>
      </c>
      <c r="E979">
        <v>1</v>
      </c>
      <c r="F979">
        <v>2821500</v>
      </c>
      <c r="G979">
        <v>30000</v>
      </c>
      <c r="K979">
        <v>46207</v>
      </c>
      <c r="L979" t="s">
        <v>32</v>
      </c>
      <c r="M979" t="s">
        <v>40</v>
      </c>
      <c r="P979">
        <v>46204</v>
      </c>
      <c r="Q979">
        <v>24590.16</v>
      </c>
      <c r="S979" t="s">
        <v>19815</v>
      </c>
    </row>
    <row r="980" spans="1:19" x14ac:dyDescent="0.25">
      <c r="B980" s="15" t="s">
        <v>19814</v>
      </c>
      <c r="C980" t="s">
        <v>19816</v>
      </c>
      <c r="D980" t="s">
        <v>36</v>
      </c>
      <c r="H980">
        <v>1</v>
      </c>
      <c r="K980">
        <v>46207</v>
      </c>
      <c r="L980" t="s">
        <v>32</v>
      </c>
      <c r="M980" t="s">
        <v>40</v>
      </c>
      <c r="P980">
        <v>46204</v>
      </c>
      <c r="S980" t="s">
        <v>19815</v>
      </c>
    </row>
    <row r="981" spans="1:19" x14ac:dyDescent="0.25">
      <c r="A981" s="15" t="s">
        <v>19814</v>
      </c>
      <c r="C981" t="s">
        <v>19819</v>
      </c>
      <c r="D981" t="s">
        <v>36</v>
      </c>
      <c r="E981">
        <v>1</v>
      </c>
      <c r="F981">
        <v>4520000</v>
      </c>
      <c r="G981">
        <v>30000</v>
      </c>
      <c r="K981">
        <v>46205</v>
      </c>
      <c r="L981" t="s">
        <v>32</v>
      </c>
      <c r="M981" t="s">
        <v>40</v>
      </c>
      <c r="P981">
        <v>46203</v>
      </c>
      <c r="Q981">
        <v>24590.16</v>
      </c>
      <c r="S981" t="s">
        <v>19815</v>
      </c>
    </row>
    <row r="982" spans="1:19" x14ac:dyDescent="0.25">
      <c r="B982" s="15" t="s">
        <v>19826</v>
      </c>
      <c r="C982" t="s">
        <v>19816</v>
      </c>
      <c r="D982" t="s">
        <v>36</v>
      </c>
      <c r="H982">
        <v>1</v>
      </c>
      <c r="K982">
        <v>46205</v>
      </c>
      <c r="L982" t="s">
        <v>32</v>
      </c>
      <c r="M982" t="s">
        <v>40</v>
      </c>
      <c r="P982">
        <v>46203</v>
      </c>
      <c r="S982" t="s">
        <v>19815</v>
      </c>
    </row>
    <row r="983" spans="1:19" x14ac:dyDescent="0.25">
      <c r="C983" t="s">
        <v>19817</v>
      </c>
      <c r="D983" t="s">
        <v>36</v>
      </c>
      <c r="K983">
        <v>46211</v>
      </c>
      <c r="L983" t="s">
        <v>32</v>
      </c>
      <c r="M983" t="s">
        <v>40</v>
      </c>
      <c r="P983">
        <v>46211</v>
      </c>
      <c r="S983" t="s">
        <v>19815</v>
      </c>
    </row>
    <row r="984" spans="1:19" x14ac:dyDescent="0.25">
      <c r="A984" s="15" t="s">
        <v>19814</v>
      </c>
      <c r="C984" t="s">
        <v>19813</v>
      </c>
      <c r="D984" t="s">
        <v>49</v>
      </c>
      <c r="E984">
        <v>1</v>
      </c>
      <c r="F984">
        <v>1181000</v>
      </c>
      <c r="G984">
        <v>17715</v>
      </c>
      <c r="K984">
        <v>46211</v>
      </c>
      <c r="L984" t="s">
        <v>44</v>
      </c>
      <c r="M984" t="s">
        <v>55</v>
      </c>
      <c r="P984">
        <v>46211</v>
      </c>
      <c r="Q984">
        <v>14520.49</v>
      </c>
      <c r="S984" t="s">
        <v>19818</v>
      </c>
    </row>
    <row r="985" spans="1:19" x14ac:dyDescent="0.25">
      <c r="B985" s="15" t="s">
        <v>19814</v>
      </c>
      <c r="C985" t="s">
        <v>19816</v>
      </c>
      <c r="D985" t="s">
        <v>49</v>
      </c>
      <c r="H985">
        <v>1</v>
      </c>
      <c r="K985">
        <v>46211</v>
      </c>
      <c r="L985" t="s">
        <v>44</v>
      </c>
      <c r="M985" t="s">
        <v>55</v>
      </c>
      <c r="P985">
        <v>46211</v>
      </c>
      <c r="S985" t="s">
        <v>19818</v>
      </c>
    </row>
    <row r="986" spans="1:19" x14ac:dyDescent="0.25">
      <c r="A986" s="15" t="s">
        <v>19814</v>
      </c>
      <c r="C986" t="s">
        <v>19813</v>
      </c>
      <c r="D986" t="s">
        <v>189</v>
      </c>
      <c r="E986">
        <v>1</v>
      </c>
      <c r="F986">
        <v>800000</v>
      </c>
      <c r="G986">
        <v>10000</v>
      </c>
      <c r="K986">
        <v>46210</v>
      </c>
      <c r="L986" t="s">
        <v>32</v>
      </c>
      <c r="M986" t="s">
        <v>40</v>
      </c>
      <c r="P986">
        <v>46203</v>
      </c>
      <c r="Q986">
        <v>8196.7199999999993</v>
      </c>
      <c r="S986" t="s">
        <v>19815</v>
      </c>
    </row>
    <row r="987" spans="1:19" x14ac:dyDescent="0.25">
      <c r="B987" s="15" t="s">
        <v>19826</v>
      </c>
      <c r="C987" t="s">
        <v>19816</v>
      </c>
      <c r="D987" t="s">
        <v>189</v>
      </c>
      <c r="H987">
        <v>1</v>
      </c>
      <c r="K987">
        <v>46210</v>
      </c>
      <c r="L987" t="s">
        <v>32</v>
      </c>
      <c r="M987" t="s">
        <v>40</v>
      </c>
      <c r="P987">
        <v>46203</v>
      </c>
      <c r="S987" t="s">
        <v>19815</v>
      </c>
    </row>
    <row r="988" spans="1:19" x14ac:dyDescent="0.25">
      <c r="A988" s="15" t="s">
        <v>19826</v>
      </c>
      <c r="C988" t="s">
        <v>19817</v>
      </c>
      <c r="D988" t="s">
        <v>36</v>
      </c>
      <c r="E988">
        <v>1</v>
      </c>
      <c r="F988">
        <v>1770000</v>
      </c>
      <c r="G988">
        <v>17700</v>
      </c>
      <c r="K988">
        <v>46203</v>
      </c>
      <c r="L988" t="s">
        <v>32</v>
      </c>
      <c r="M988" t="s">
        <v>40</v>
      </c>
      <c r="P988">
        <v>46203</v>
      </c>
      <c r="Q988">
        <v>14508.2</v>
      </c>
      <c r="S988" t="s">
        <v>19815</v>
      </c>
    </row>
    <row r="989" spans="1:19" x14ac:dyDescent="0.25">
      <c r="B989" s="15" t="s">
        <v>19826</v>
      </c>
      <c r="C989" t="s">
        <v>19816</v>
      </c>
      <c r="D989" t="s">
        <v>36</v>
      </c>
      <c r="H989">
        <v>1</v>
      </c>
      <c r="K989">
        <v>46203</v>
      </c>
      <c r="L989" t="s">
        <v>32</v>
      </c>
      <c r="M989" t="s">
        <v>40</v>
      </c>
      <c r="P989">
        <v>46203</v>
      </c>
      <c r="S989" t="s">
        <v>19815</v>
      </c>
    </row>
    <row r="990" spans="1:19" x14ac:dyDescent="0.25">
      <c r="A990" s="15" t="s">
        <v>19814</v>
      </c>
      <c r="C990" t="s">
        <v>19817</v>
      </c>
      <c r="D990" t="s">
        <v>36</v>
      </c>
      <c r="E990">
        <v>1</v>
      </c>
      <c r="F990">
        <v>3665000</v>
      </c>
      <c r="G990">
        <v>73300</v>
      </c>
      <c r="K990">
        <v>46206</v>
      </c>
      <c r="L990" t="s">
        <v>32</v>
      </c>
      <c r="M990" t="s">
        <v>40</v>
      </c>
      <c r="P990">
        <v>46204</v>
      </c>
      <c r="Q990">
        <v>60081.97</v>
      </c>
      <c r="S990" t="s">
        <v>19815</v>
      </c>
    </row>
    <row r="991" spans="1:19" x14ac:dyDescent="0.25">
      <c r="B991" s="15" t="s">
        <v>19814</v>
      </c>
      <c r="C991" t="s">
        <v>19816</v>
      </c>
      <c r="D991" t="s">
        <v>36</v>
      </c>
      <c r="H991">
        <v>1</v>
      </c>
      <c r="K991">
        <v>46206</v>
      </c>
      <c r="L991" t="s">
        <v>32</v>
      </c>
      <c r="M991" t="s">
        <v>40</v>
      </c>
      <c r="P991">
        <v>46204</v>
      </c>
      <c r="S991" t="s">
        <v>19815</v>
      </c>
    </row>
    <row r="992" spans="1:19" x14ac:dyDescent="0.25">
      <c r="A992" s="15" t="s">
        <v>19814</v>
      </c>
      <c r="C992" t="s">
        <v>19817</v>
      </c>
      <c r="D992" t="s">
        <v>36</v>
      </c>
      <c r="E992">
        <v>1</v>
      </c>
      <c r="F992">
        <v>2200000</v>
      </c>
      <c r="G992">
        <v>44000</v>
      </c>
      <c r="K992">
        <v>46205</v>
      </c>
      <c r="L992" t="s">
        <v>32</v>
      </c>
      <c r="M992" t="s">
        <v>40</v>
      </c>
      <c r="P992">
        <v>46205</v>
      </c>
      <c r="Q992">
        <v>36065.57</v>
      </c>
      <c r="S992" t="s">
        <v>19815</v>
      </c>
    </row>
    <row r="993" spans="1:19" x14ac:dyDescent="0.25">
      <c r="A993" s="15" t="s">
        <v>19826</v>
      </c>
      <c r="C993" t="s">
        <v>19813</v>
      </c>
      <c r="D993" t="s">
        <v>36</v>
      </c>
      <c r="E993">
        <v>1</v>
      </c>
      <c r="F993">
        <v>1196000</v>
      </c>
      <c r="G993">
        <v>10000</v>
      </c>
      <c r="K993">
        <v>46203</v>
      </c>
      <c r="L993" t="s">
        <v>32</v>
      </c>
      <c r="M993" t="s">
        <v>40</v>
      </c>
      <c r="P993">
        <v>46203</v>
      </c>
      <c r="Q993">
        <v>8196.7199999999993</v>
      </c>
      <c r="S993" t="s">
        <v>19815</v>
      </c>
    </row>
    <row r="994" spans="1:19" x14ac:dyDescent="0.25">
      <c r="B994" s="15" t="s">
        <v>19826</v>
      </c>
      <c r="C994" t="s">
        <v>19816</v>
      </c>
      <c r="D994" t="s">
        <v>36</v>
      </c>
      <c r="H994">
        <v>1</v>
      </c>
      <c r="K994">
        <v>46203</v>
      </c>
      <c r="L994" t="s">
        <v>32</v>
      </c>
      <c r="M994" t="s">
        <v>40</v>
      </c>
      <c r="P994">
        <v>46203</v>
      </c>
      <c r="S994" t="s">
        <v>19815</v>
      </c>
    </row>
    <row r="995" spans="1:19" x14ac:dyDescent="0.25">
      <c r="B995" s="15" t="s">
        <v>19814</v>
      </c>
      <c r="C995" t="s">
        <v>19816</v>
      </c>
      <c r="D995" t="s">
        <v>36</v>
      </c>
      <c r="H995">
        <v>1</v>
      </c>
      <c r="K995">
        <v>46203</v>
      </c>
      <c r="L995" t="s">
        <v>32</v>
      </c>
      <c r="M995" t="s">
        <v>40</v>
      </c>
      <c r="P995">
        <v>46204</v>
      </c>
      <c r="S995" t="s">
        <v>19815</v>
      </c>
    </row>
    <row r="996" spans="1:19" x14ac:dyDescent="0.25">
      <c r="A996" s="15" t="s">
        <v>19826</v>
      </c>
      <c r="C996" t="s">
        <v>19822</v>
      </c>
      <c r="D996" t="s">
        <v>36</v>
      </c>
      <c r="E996">
        <v>1</v>
      </c>
      <c r="F996">
        <v>3055000</v>
      </c>
      <c r="G996">
        <v>30000</v>
      </c>
      <c r="K996">
        <v>46203</v>
      </c>
      <c r="L996" t="s">
        <v>32</v>
      </c>
      <c r="M996" t="s">
        <v>40</v>
      </c>
      <c r="P996">
        <v>46204</v>
      </c>
      <c r="Q996">
        <v>24590.16</v>
      </c>
      <c r="S996" t="s">
        <v>19815</v>
      </c>
    </row>
    <row r="997" spans="1:19" x14ac:dyDescent="0.25">
      <c r="A997" s="15" t="s">
        <v>19826</v>
      </c>
      <c r="C997" t="s">
        <v>19817</v>
      </c>
      <c r="D997" t="s">
        <v>36</v>
      </c>
      <c r="E997">
        <v>1</v>
      </c>
      <c r="F997">
        <v>1970000</v>
      </c>
      <c r="G997">
        <v>39400</v>
      </c>
      <c r="K997">
        <v>46203</v>
      </c>
      <c r="L997" t="s">
        <v>32</v>
      </c>
      <c r="M997" t="s">
        <v>40</v>
      </c>
      <c r="P997">
        <v>46204</v>
      </c>
      <c r="Q997">
        <v>32295.08</v>
      </c>
      <c r="S997" t="s">
        <v>19815</v>
      </c>
    </row>
    <row r="998" spans="1:19" x14ac:dyDescent="0.25">
      <c r="B998" s="15" t="s">
        <v>19814</v>
      </c>
      <c r="C998" t="s">
        <v>19816</v>
      </c>
      <c r="D998" t="s">
        <v>36</v>
      </c>
      <c r="H998">
        <v>1</v>
      </c>
      <c r="K998">
        <v>46203</v>
      </c>
      <c r="L998" t="s">
        <v>32</v>
      </c>
      <c r="M998" t="s">
        <v>40</v>
      </c>
      <c r="P998">
        <v>46204</v>
      </c>
      <c r="S998" t="s">
        <v>19815</v>
      </c>
    </row>
    <row r="999" spans="1:19" x14ac:dyDescent="0.25">
      <c r="A999" s="15" t="s">
        <v>19814</v>
      </c>
      <c r="C999" t="s">
        <v>19817</v>
      </c>
      <c r="D999" t="s">
        <v>36</v>
      </c>
      <c r="E999">
        <v>1</v>
      </c>
      <c r="F999">
        <v>3700000</v>
      </c>
      <c r="G999">
        <v>74000</v>
      </c>
      <c r="K999">
        <v>46207</v>
      </c>
      <c r="L999" t="s">
        <v>32</v>
      </c>
      <c r="M999" t="s">
        <v>40</v>
      </c>
      <c r="P999">
        <v>46204</v>
      </c>
      <c r="Q999">
        <v>60655.74</v>
      </c>
      <c r="S999" t="s">
        <v>19815</v>
      </c>
    </row>
    <row r="1000" spans="1:19" x14ac:dyDescent="0.25">
      <c r="B1000" s="15" t="s">
        <v>19814</v>
      </c>
      <c r="C1000" t="s">
        <v>19816</v>
      </c>
      <c r="D1000" t="s">
        <v>36</v>
      </c>
      <c r="H1000">
        <v>1</v>
      </c>
      <c r="K1000">
        <v>46207</v>
      </c>
      <c r="L1000" t="s">
        <v>32</v>
      </c>
      <c r="M1000" t="s">
        <v>40</v>
      </c>
      <c r="P1000">
        <v>46204</v>
      </c>
      <c r="S1000" t="s">
        <v>19815</v>
      </c>
    </row>
    <row r="1001" spans="1:19" x14ac:dyDescent="0.25">
      <c r="A1001" s="15" t="s">
        <v>19814</v>
      </c>
      <c r="C1001" t="s">
        <v>19819</v>
      </c>
      <c r="D1001" t="s">
        <v>36</v>
      </c>
      <c r="E1001">
        <v>1</v>
      </c>
      <c r="F1001">
        <v>3560000</v>
      </c>
      <c r="G1001">
        <v>30000</v>
      </c>
      <c r="K1001">
        <v>46217</v>
      </c>
      <c r="L1001" t="s">
        <v>32</v>
      </c>
      <c r="M1001" t="s">
        <v>40</v>
      </c>
      <c r="P1001">
        <v>46204</v>
      </c>
      <c r="Q1001">
        <v>24590.16</v>
      </c>
      <c r="S1001" t="s">
        <v>19815</v>
      </c>
    </row>
    <row r="1002" spans="1:19" x14ac:dyDescent="0.25">
      <c r="B1002" s="15" t="s">
        <v>19814</v>
      </c>
      <c r="C1002" t="s">
        <v>19816</v>
      </c>
      <c r="D1002" t="s">
        <v>36</v>
      </c>
      <c r="H1002">
        <v>1</v>
      </c>
      <c r="K1002">
        <v>46217</v>
      </c>
      <c r="L1002" t="s">
        <v>32</v>
      </c>
      <c r="M1002" t="s">
        <v>40</v>
      </c>
      <c r="P1002">
        <v>46204</v>
      </c>
      <c r="S1002" t="s">
        <v>19815</v>
      </c>
    </row>
    <row r="1003" spans="1:19" x14ac:dyDescent="0.25">
      <c r="A1003" s="15" t="s">
        <v>19814</v>
      </c>
      <c r="C1003" t="s">
        <v>19817</v>
      </c>
      <c r="D1003" t="s">
        <v>36</v>
      </c>
      <c r="E1003">
        <v>1</v>
      </c>
      <c r="F1003">
        <v>2200000</v>
      </c>
      <c r="G1003">
        <v>44000</v>
      </c>
      <c r="K1003">
        <v>46205</v>
      </c>
      <c r="L1003" t="s">
        <v>32</v>
      </c>
      <c r="M1003" t="s">
        <v>40</v>
      </c>
      <c r="P1003">
        <v>46204</v>
      </c>
      <c r="Q1003">
        <v>36065.57</v>
      </c>
      <c r="S1003" t="s">
        <v>19815</v>
      </c>
    </row>
    <row r="1004" spans="1:19" x14ac:dyDescent="0.25">
      <c r="B1004" s="15" t="s">
        <v>19814</v>
      </c>
      <c r="C1004" t="s">
        <v>19816</v>
      </c>
      <c r="D1004" t="s">
        <v>36</v>
      </c>
      <c r="H1004">
        <v>1</v>
      </c>
      <c r="K1004">
        <v>46205</v>
      </c>
      <c r="L1004" t="s">
        <v>32</v>
      </c>
      <c r="M1004" t="s">
        <v>40</v>
      </c>
      <c r="P1004">
        <v>46204</v>
      </c>
      <c r="S1004" t="s">
        <v>19815</v>
      </c>
    </row>
    <row r="1005" spans="1:19" x14ac:dyDescent="0.25">
      <c r="A1005" s="15" t="s">
        <v>19814</v>
      </c>
      <c r="C1005" t="s">
        <v>19813</v>
      </c>
      <c r="D1005" t="s">
        <v>36</v>
      </c>
      <c r="E1005">
        <v>1</v>
      </c>
      <c r="F1005">
        <v>1168000</v>
      </c>
      <c r="G1005">
        <v>10000</v>
      </c>
      <c r="K1005">
        <v>46204</v>
      </c>
      <c r="L1005" t="s">
        <v>32</v>
      </c>
      <c r="M1005" t="s">
        <v>40</v>
      </c>
      <c r="P1005">
        <v>46204</v>
      </c>
      <c r="Q1005">
        <v>8196.7199999999993</v>
      </c>
      <c r="S1005" t="s">
        <v>19815</v>
      </c>
    </row>
    <row r="1006" spans="1:19" x14ac:dyDescent="0.25">
      <c r="B1006" s="15" t="s">
        <v>19814</v>
      </c>
      <c r="C1006" t="s">
        <v>19816</v>
      </c>
      <c r="D1006" t="s">
        <v>36</v>
      </c>
      <c r="H1006">
        <v>1</v>
      </c>
      <c r="K1006">
        <v>46204</v>
      </c>
      <c r="L1006" t="s">
        <v>32</v>
      </c>
      <c r="M1006" t="s">
        <v>40</v>
      </c>
      <c r="P1006">
        <v>46204</v>
      </c>
      <c r="S1006" t="s">
        <v>19815</v>
      </c>
    </row>
    <row r="1007" spans="1:19" x14ac:dyDescent="0.25">
      <c r="A1007" s="15" t="s">
        <v>19826</v>
      </c>
      <c r="C1007" t="s">
        <v>19817</v>
      </c>
      <c r="D1007" t="s">
        <v>36</v>
      </c>
      <c r="E1007">
        <v>1</v>
      </c>
      <c r="F1007">
        <v>1970000</v>
      </c>
      <c r="G1007">
        <v>39400</v>
      </c>
      <c r="K1007">
        <v>46203</v>
      </c>
      <c r="L1007" t="s">
        <v>32</v>
      </c>
      <c r="M1007" t="s">
        <v>40</v>
      </c>
      <c r="P1007">
        <v>46203</v>
      </c>
      <c r="Q1007">
        <v>32295.08</v>
      </c>
      <c r="S1007" t="s">
        <v>19815</v>
      </c>
    </row>
    <row r="1008" spans="1:19" x14ac:dyDescent="0.25">
      <c r="B1008" s="15" t="s">
        <v>19826</v>
      </c>
      <c r="C1008" t="s">
        <v>19816</v>
      </c>
      <c r="D1008" t="s">
        <v>36</v>
      </c>
      <c r="H1008">
        <v>1</v>
      </c>
      <c r="K1008">
        <v>46203</v>
      </c>
      <c r="L1008" t="s">
        <v>32</v>
      </c>
      <c r="M1008" t="s">
        <v>40</v>
      </c>
      <c r="P1008">
        <v>46203</v>
      </c>
      <c r="S1008" t="s">
        <v>19815</v>
      </c>
    </row>
    <row r="1009" spans="1:19" x14ac:dyDescent="0.25">
      <c r="C1009" t="s">
        <v>19819</v>
      </c>
      <c r="D1009" t="s">
        <v>36</v>
      </c>
      <c r="I1009">
        <v>1</v>
      </c>
      <c r="J1009" s="15" t="s">
        <v>19826</v>
      </c>
      <c r="K1009">
        <v>46211</v>
      </c>
      <c r="L1009" t="s">
        <v>32</v>
      </c>
      <c r="M1009" t="s">
        <v>40</v>
      </c>
      <c r="P1009">
        <v>46203</v>
      </c>
      <c r="S1009" t="s">
        <v>19815</v>
      </c>
    </row>
    <row r="1010" spans="1:19" x14ac:dyDescent="0.25">
      <c r="B1010" s="15" t="s">
        <v>19826</v>
      </c>
      <c r="C1010" t="s">
        <v>19816</v>
      </c>
      <c r="D1010" t="s">
        <v>36</v>
      </c>
      <c r="H1010">
        <v>1</v>
      </c>
      <c r="K1010">
        <v>46211</v>
      </c>
      <c r="L1010" t="s">
        <v>32</v>
      </c>
      <c r="M1010" t="s">
        <v>40</v>
      </c>
      <c r="P1010">
        <v>46203</v>
      </c>
      <c r="S1010" t="s">
        <v>19815</v>
      </c>
    </row>
    <row r="1011" spans="1:19" x14ac:dyDescent="0.25">
      <c r="A1011" s="15" t="s">
        <v>19826</v>
      </c>
      <c r="C1011" t="s">
        <v>19817</v>
      </c>
      <c r="D1011" t="s">
        <v>36</v>
      </c>
      <c r="E1011">
        <v>1</v>
      </c>
      <c r="F1011">
        <v>4300000</v>
      </c>
      <c r="G1011">
        <v>86000</v>
      </c>
      <c r="K1011">
        <v>46203</v>
      </c>
      <c r="L1011" t="s">
        <v>32</v>
      </c>
      <c r="M1011" t="s">
        <v>40</v>
      </c>
      <c r="P1011">
        <v>46203</v>
      </c>
      <c r="Q1011">
        <v>70491.8</v>
      </c>
      <c r="S1011" t="s">
        <v>19815</v>
      </c>
    </row>
    <row r="1012" spans="1:19" x14ac:dyDescent="0.25">
      <c r="A1012" s="15" t="s">
        <v>19826</v>
      </c>
      <c r="C1012" t="s">
        <v>19817</v>
      </c>
      <c r="D1012" t="s">
        <v>36</v>
      </c>
      <c r="E1012">
        <v>1</v>
      </c>
      <c r="F1012">
        <v>1970000</v>
      </c>
      <c r="G1012">
        <v>39400</v>
      </c>
      <c r="K1012">
        <v>46203</v>
      </c>
      <c r="L1012" t="s">
        <v>32</v>
      </c>
      <c r="M1012" t="s">
        <v>40</v>
      </c>
      <c r="P1012">
        <v>46203</v>
      </c>
      <c r="Q1012">
        <v>32295.08</v>
      </c>
      <c r="S1012" t="s">
        <v>19815</v>
      </c>
    </row>
    <row r="1013" spans="1:19" x14ac:dyDescent="0.25">
      <c r="B1013" s="15" t="s">
        <v>19826</v>
      </c>
      <c r="C1013" t="s">
        <v>19816</v>
      </c>
      <c r="D1013" t="s">
        <v>36</v>
      </c>
      <c r="H1013">
        <v>1</v>
      </c>
      <c r="K1013">
        <v>46203</v>
      </c>
      <c r="L1013" t="s">
        <v>32</v>
      </c>
      <c r="M1013" t="s">
        <v>40</v>
      </c>
      <c r="P1013">
        <v>46203</v>
      </c>
      <c r="S1013" t="s">
        <v>19815</v>
      </c>
    </row>
    <row r="1014" spans="1:19" x14ac:dyDescent="0.25">
      <c r="C1014" t="s">
        <v>19817</v>
      </c>
      <c r="D1014" t="s">
        <v>36</v>
      </c>
      <c r="K1014">
        <v>46211</v>
      </c>
      <c r="L1014" t="s">
        <v>32</v>
      </c>
      <c r="M1014" t="s">
        <v>40</v>
      </c>
      <c r="P1014">
        <v>46211</v>
      </c>
      <c r="S1014" t="s">
        <v>19815</v>
      </c>
    </row>
    <row r="1015" spans="1:19" x14ac:dyDescent="0.25">
      <c r="A1015" s="15" t="s">
        <v>19826</v>
      </c>
      <c r="C1015" t="s">
        <v>19817</v>
      </c>
      <c r="D1015" t="s">
        <v>36</v>
      </c>
      <c r="E1015">
        <v>1</v>
      </c>
      <c r="F1015">
        <v>1970000</v>
      </c>
      <c r="G1015">
        <v>39400</v>
      </c>
      <c r="K1015">
        <v>46203</v>
      </c>
      <c r="L1015" t="s">
        <v>32</v>
      </c>
      <c r="M1015" t="s">
        <v>40</v>
      </c>
      <c r="P1015">
        <v>46203</v>
      </c>
      <c r="Q1015">
        <v>32295.08</v>
      </c>
      <c r="S1015" t="s">
        <v>19815</v>
      </c>
    </row>
    <row r="1016" spans="1:19" x14ac:dyDescent="0.25">
      <c r="B1016" s="15" t="s">
        <v>19826</v>
      </c>
      <c r="C1016" t="s">
        <v>19816</v>
      </c>
      <c r="D1016" t="s">
        <v>36</v>
      </c>
      <c r="H1016">
        <v>1</v>
      </c>
      <c r="K1016">
        <v>46203</v>
      </c>
      <c r="L1016" t="s">
        <v>32</v>
      </c>
      <c r="M1016" t="s">
        <v>40</v>
      </c>
      <c r="P1016">
        <v>46203</v>
      </c>
      <c r="S1016" t="s">
        <v>19815</v>
      </c>
    </row>
    <row r="1017" spans="1:19" x14ac:dyDescent="0.25">
      <c r="A1017" s="15" t="s">
        <v>19826</v>
      </c>
      <c r="C1017" t="s">
        <v>19819</v>
      </c>
      <c r="D1017" t="s">
        <v>181</v>
      </c>
      <c r="E1017">
        <v>1</v>
      </c>
      <c r="F1017">
        <v>2185000</v>
      </c>
      <c r="G1017">
        <v>32775</v>
      </c>
      <c r="K1017">
        <v>46203</v>
      </c>
      <c r="L1017" t="s">
        <v>57</v>
      </c>
      <c r="M1017" t="s">
        <v>65</v>
      </c>
      <c r="P1017">
        <v>46203</v>
      </c>
      <c r="Q1017">
        <v>26864.75</v>
      </c>
      <c r="S1017" t="s">
        <v>19818</v>
      </c>
    </row>
    <row r="1018" spans="1:19" x14ac:dyDescent="0.25">
      <c r="A1018" s="15" t="s">
        <v>19826</v>
      </c>
      <c r="C1018" t="s">
        <v>19819</v>
      </c>
      <c r="D1018" t="s">
        <v>36</v>
      </c>
      <c r="E1018">
        <v>1</v>
      </c>
      <c r="F1018">
        <v>2269990</v>
      </c>
      <c r="G1018">
        <v>20000</v>
      </c>
      <c r="K1018">
        <v>46203</v>
      </c>
      <c r="L1018" t="s">
        <v>32</v>
      </c>
      <c r="M1018" t="s">
        <v>40</v>
      </c>
      <c r="P1018">
        <v>46203</v>
      </c>
      <c r="Q1018">
        <v>16393.439999999999</v>
      </c>
      <c r="S1018" t="s">
        <v>19815</v>
      </c>
    </row>
    <row r="1019" spans="1:19" x14ac:dyDescent="0.25">
      <c r="B1019" s="15" t="s">
        <v>19826</v>
      </c>
      <c r="C1019" t="s">
        <v>19816</v>
      </c>
      <c r="D1019" t="s">
        <v>36</v>
      </c>
      <c r="H1019">
        <v>1</v>
      </c>
      <c r="K1019">
        <v>46203</v>
      </c>
      <c r="L1019" t="s">
        <v>32</v>
      </c>
      <c r="M1019" t="s">
        <v>40</v>
      </c>
      <c r="P1019">
        <v>46203</v>
      </c>
      <c r="S1019" t="s">
        <v>19815</v>
      </c>
    </row>
    <row r="1020" spans="1:19" x14ac:dyDescent="0.25">
      <c r="A1020" s="15" t="s">
        <v>19826</v>
      </c>
      <c r="C1020" t="s">
        <v>19817</v>
      </c>
      <c r="D1020" t="s">
        <v>36</v>
      </c>
      <c r="E1020">
        <v>1</v>
      </c>
      <c r="F1020">
        <v>1970000</v>
      </c>
      <c r="G1020">
        <v>39400</v>
      </c>
      <c r="K1020">
        <v>46203</v>
      </c>
      <c r="L1020" t="s">
        <v>32</v>
      </c>
      <c r="M1020" t="s">
        <v>40</v>
      </c>
      <c r="P1020">
        <v>46203</v>
      </c>
      <c r="Q1020">
        <v>32295.08</v>
      </c>
      <c r="S1020" t="s">
        <v>19815</v>
      </c>
    </row>
    <row r="1021" spans="1:19" x14ac:dyDescent="0.25">
      <c r="B1021" s="15" t="s">
        <v>19826</v>
      </c>
      <c r="C1021" t="s">
        <v>19816</v>
      </c>
      <c r="D1021" t="s">
        <v>36</v>
      </c>
      <c r="H1021">
        <v>1</v>
      </c>
      <c r="K1021">
        <v>46203</v>
      </c>
      <c r="L1021" t="s">
        <v>32</v>
      </c>
      <c r="M1021" t="s">
        <v>40</v>
      </c>
      <c r="P1021">
        <v>46203</v>
      </c>
      <c r="S1021" t="s">
        <v>19815</v>
      </c>
    </row>
    <row r="1022" spans="1:19" x14ac:dyDescent="0.25">
      <c r="A1022" s="15" t="s">
        <v>19814</v>
      </c>
      <c r="C1022" t="s">
        <v>19817</v>
      </c>
      <c r="D1022" t="s">
        <v>36</v>
      </c>
      <c r="E1022">
        <v>1</v>
      </c>
      <c r="F1022">
        <v>2150000</v>
      </c>
      <c r="G1022">
        <v>21500</v>
      </c>
      <c r="K1022">
        <v>46217</v>
      </c>
      <c r="L1022" t="s">
        <v>32</v>
      </c>
      <c r="M1022" t="s">
        <v>40</v>
      </c>
      <c r="P1022">
        <v>46203</v>
      </c>
      <c r="Q1022">
        <v>17622.95</v>
      </c>
      <c r="S1022" t="s">
        <v>19815</v>
      </c>
    </row>
    <row r="1023" spans="1:19" x14ac:dyDescent="0.25">
      <c r="B1023" s="15" t="s">
        <v>19826</v>
      </c>
      <c r="C1023" t="s">
        <v>19816</v>
      </c>
      <c r="D1023" t="s">
        <v>36</v>
      </c>
      <c r="H1023">
        <v>1</v>
      </c>
      <c r="K1023">
        <v>46217</v>
      </c>
      <c r="L1023" t="s">
        <v>32</v>
      </c>
      <c r="M1023" t="s">
        <v>40</v>
      </c>
      <c r="P1023">
        <v>46203</v>
      </c>
      <c r="S1023" t="s">
        <v>19815</v>
      </c>
    </row>
    <row r="1024" spans="1:19" x14ac:dyDescent="0.25">
      <c r="A1024" s="15" t="s">
        <v>19814</v>
      </c>
      <c r="C1024" t="s">
        <v>19819</v>
      </c>
      <c r="D1024" t="s">
        <v>36</v>
      </c>
      <c r="E1024">
        <v>1</v>
      </c>
      <c r="F1024">
        <v>3270000</v>
      </c>
      <c r="G1024">
        <v>30000</v>
      </c>
      <c r="K1024">
        <v>46206</v>
      </c>
      <c r="L1024" t="s">
        <v>32</v>
      </c>
      <c r="M1024" t="s">
        <v>40</v>
      </c>
      <c r="P1024">
        <v>46203</v>
      </c>
      <c r="Q1024">
        <v>24590.16</v>
      </c>
      <c r="S1024" t="s">
        <v>19815</v>
      </c>
    </row>
    <row r="1025" spans="1:19" x14ac:dyDescent="0.25">
      <c r="B1025" s="15" t="s">
        <v>19826</v>
      </c>
      <c r="C1025" t="s">
        <v>19816</v>
      </c>
      <c r="D1025" t="s">
        <v>36</v>
      </c>
      <c r="H1025">
        <v>1</v>
      </c>
      <c r="K1025">
        <v>46206</v>
      </c>
      <c r="L1025" t="s">
        <v>32</v>
      </c>
      <c r="M1025" t="s">
        <v>40</v>
      </c>
      <c r="P1025">
        <v>46203</v>
      </c>
      <c r="S1025" t="s">
        <v>19815</v>
      </c>
    </row>
    <row r="1026" spans="1:19" x14ac:dyDescent="0.25">
      <c r="A1026" s="15" t="s">
        <v>19826</v>
      </c>
      <c r="C1026" t="s">
        <v>19817</v>
      </c>
      <c r="D1026" t="s">
        <v>36</v>
      </c>
      <c r="E1026">
        <v>1</v>
      </c>
      <c r="F1026">
        <v>1970000</v>
      </c>
      <c r="G1026">
        <v>39400</v>
      </c>
      <c r="K1026">
        <v>46203</v>
      </c>
      <c r="L1026" t="s">
        <v>32</v>
      </c>
      <c r="M1026" t="s">
        <v>40</v>
      </c>
      <c r="P1026">
        <v>46203</v>
      </c>
      <c r="Q1026">
        <v>32295.08</v>
      </c>
      <c r="S1026" t="s">
        <v>19815</v>
      </c>
    </row>
    <row r="1027" spans="1:19" x14ac:dyDescent="0.25">
      <c r="B1027" s="15" t="s">
        <v>19826</v>
      </c>
      <c r="C1027" t="s">
        <v>19816</v>
      </c>
      <c r="D1027" t="s">
        <v>36</v>
      </c>
      <c r="H1027">
        <v>1</v>
      </c>
      <c r="K1027">
        <v>46203</v>
      </c>
      <c r="L1027" t="s">
        <v>32</v>
      </c>
      <c r="M1027" t="s">
        <v>40</v>
      </c>
      <c r="P1027">
        <v>46203</v>
      </c>
      <c r="S1027" t="s">
        <v>19815</v>
      </c>
    </row>
    <row r="1028" spans="1:19" x14ac:dyDescent="0.25">
      <c r="A1028" s="15" t="s">
        <v>19814</v>
      </c>
      <c r="C1028" t="s">
        <v>19821</v>
      </c>
      <c r="D1028" t="s">
        <v>36</v>
      </c>
      <c r="E1028">
        <v>1</v>
      </c>
      <c r="F1028">
        <v>2870000</v>
      </c>
      <c r="G1028">
        <v>57400</v>
      </c>
      <c r="K1028">
        <v>46205</v>
      </c>
      <c r="L1028" t="s">
        <v>32</v>
      </c>
      <c r="M1028" t="s">
        <v>40</v>
      </c>
      <c r="P1028">
        <v>46203</v>
      </c>
      <c r="Q1028">
        <v>47049.18</v>
      </c>
      <c r="S1028" t="s">
        <v>19815</v>
      </c>
    </row>
    <row r="1029" spans="1:19" x14ac:dyDescent="0.25">
      <c r="B1029" s="15" t="s">
        <v>19826</v>
      </c>
      <c r="C1029" t="s">
        <v>19816</v>
      </c>
      <c r="D1029" t="s">
        <v>36</v>
      </c>
      <c r="H1029">
        <v>1</v>
      </c>
      <c r="K1029">
        <v>46205</v>
      </c>
      <c r="L1029" t="s">
        <v>32</v>
      </c>
      <c r="M1029" t="s">
        <v>40</v>
      </c>
      <c r="P1029">
        <v>46203</v>
      </c>
      <c r="S1029" t="s">
        <v>19815</v>
      </c>
    </row>
    <row r="1030" spans="1:19" x14ac:dyDescent="0.25">
      <c r="A1030" s="15" t="s">
        <v>19826</v>
      </c>
      <c r="C1030" t="s">
        <v>19817</v>
      </c>
      <c r="D1030" t="s">
        <v>36</v>
      </c>
      <c r="E1030">
        <v>1</v>
      </c>
      <c r="F1030">
        <v>3660000</v>
      </c>
      <c r="G1030">
        <v>73200</v>
      </c>
      <c r="K1030">
        <v>46203</v>
      </c>
      <c r="L1030" t="s">
        <v>32</v>
      </c>
      <c r="M1030" t="s">
        <v>40</v>
      </c>
      <c r="P1030">
        <v>46203</v>
      </c>
      <c r="Q1030">
        <v>60000</v>
      </c>
      <c r="S1030" t="s">
        <v>19815</v>
      </c>
    </row>
    <row r="1031" spans="1:19" x14ac:dyDescent="0.25">
      <c r="B1031" s="15" t="s">
        <v>19826</v>
      </c>
      <c r="C1031" t="s">
        <v>19816</v>
      </c>
      <c r="D1031" t="s">
        <v>36</v>
      </c>
      <c r="H1031">
        <v>1</v>
      </c>
      <c r="K1031">
        <v>46203</v>
      </c>
      <c r="L1031" t="s">
        <v>32</v>
      </c>
      <c r="M1031" t="s">
        <v>40</v>
      </c>
      <c r="P1031">
        <v>46203</v>
      </c>
      <c r="S1031" t="s">
        <v>19815</v>
      </c>
    </row>
    <row r="1032" spans="1:19" x14ac:dyDescent="0.25">
      <c r="A1032" s="15" t="s">
        <v>19826</v>
      </c>
      <c r="C1032" t="s">
        <v>19817</v>
      </c>
      <c r="D1032" t="s">
        <v>36</v>
      </c>
      <c r="E1032">
        <v>1</v>
      </c>
      <c r="F1032">
        <v>2470000</v>
      </c>
      <c r="G1032">
        <v>30000</v>
      </c>
      <c r="K1032">
        <v>46203</v>
      </c>
      <c r="L1032" t="s">
        <v>32</v>
      </c>
      <c r="M1032" t="s">
        <v>40</v>
      </c>
      <c r="P1032">
        <v>46203</v>
      </c>
      <c r="Q1032">
        <v>24590.16</v>
      </c>
      <c r="S1032" t="s">
        <v>19815</v>
      </c>
    </row>
    <row r="1033" spans="1:19" x14ac:dyDescent="0.25">
      <c r="B1033" s="15" t="s">
        <v>19826</v>
      </c>
      <c r="C1033" t="s">
        <v>19816</v>
      </c>
      <c r="D1033" t="s">
        <v>36</v>
      </c>
      <c r="H1033">
        <v>1</v>
      </c>
      <c r="K1033">
        <v>46203</v>
      </c>
      <c r="L1033" t="s">
        <v>32</v>
      </c>
      <c r="M1033" t="s">
        <v>40</v>
      </c>
      <c r="P1033">
        <v>46203</v>
      </c>
      <c r="S1033" t="s">
        <v>19815</v>
      </c>
    </row>
    <row r="1034" spans="1:19" x14ac:dyDescent="0.25">
      <c r="C1034" t="s">
        <v>19817</v>
      </c>
      <c r="D1034" t="s">
        <v>36</v>
      </c>
      <c r="I1034">
        <v>1</v>
      </c>
      <c r="J1034" s="15" t="s">
        <v>19826</v>
      </c>
      <c r="K1034">
        <v>46211</v>
      </c>
      <c r="L1034" t="s">
        <v>32</v>
      </c>
      <c r="M1034" t="s">
        <v>40</v>
      </c>
      <c r="P1034">
        <v>46203</v>
      </c>
      <c r="S1034" t="s">
        <v>19815</v>
      </c>
    </row>
    <row r="1035" spans="1:19" x14ac:dyDescent="0.25">
      <c r="B1035" s="15" t="s">
        <v>19826</v>
      </c>
      <c r="C1035" t="s">
        <v>19816</v>
      </c>
      <c r="D1035" t="s">
        <v>36</v>
      </c>
      <c r="H1035">
        <v>1</v>
      </c>
      <c r="K1035">
        <v>46211</v>
      </c>
      <c r="L1035" t="s">
        <v>32</v>
      </c>
      <c r="M1035" t="s">
        <v>40</v>
      </c>
      <c r="P1035">
        <v>46203</v>
      </c>
      <c r="S1035" t="s">
        <v>19815</v>
      </c>
    </row>
    <row r="1036" spans="1:19" x14ac:dyDescent="0.25">
      <c r="A1036" s="15" t="s">
        <v>19826</v>
      </c>
      <c r="C1036" t="s">
        <v>19817</v>
      </c>
      <c r="D1036" t="s">
        <v>36</v>
      </c>
      <c r="E1036">
        <v>1</v>
      </c>
      <c r="F1036">
        <v>2520000</v>
      </c>
      <c r="G1036">
        <v>50400</v>
      </c>
      <c r="K1036">
        <v>46203</v>
      </c>
      <c r="L1036" t="s">
        <v>32</v>
      </c>
      <c r="M1036" t="s">
        <v>40</v>
      </c>
      <c r="P1036">
        <v>46203</v>
      </c>
      <c r="Q1036">
        <v>41311.480000000003</v>
      </c>
      <c r="S1036" t="s">
        <v>19815</v>
      </c>
    </row>
    <row r="1037" spans="1:19" x14ac:dyDescent="0.25">
      <c r="B1037" s="15" t="s">
        <v>19826</v>
      </c>
      <c r="C1037" t="s">
        <v>19816</v>
      </c>
      <c r="D1037" t="s">
        <v>36</v>
      </c>
      <c r="H1037">
        <v>1</v>
      </c>
      <c r="K1037">
        <v>46203</v>
      </c>
      <c r="L1037" t="s">
        <v>32</v>
      </c>
      <c r="M1037" t="s">
        <v>40</v>
      </c>
      <c r="P1037">
        <v>46203</v>
      </c>
      <c r="S1037" t="s">
        <v>19815</v>
      </c>
    </row>
    <row r="1038" spans="1:19" x14ac:dyDescent="0.25">
      <c r="A1038" s="15" t="s">
        <v>19826</v>
      </c>
      <c r="C1038" t="s">
        <v>19817</v>
      </c>
      <c r="D1038" t="s">
        <v>189</v>
      </c>
      <c r="E1038">
        <v>1</v>
      </c>
      <c r="F1038">
        <v>1970000</v>
      </c>
      <c r="G1038">
        <v>39400</v>
      </c>
      <c r="K1038">
        <v>46203</v>
      </c>
      <c r="L1038" t="s">
        <v>44</v>
      </c>
      <c r="M1038" t="s">
        <v>55</v>
      </c>
      <c r="P1038">
        <v>46203</v>
      </c>
      <c r="Q1038">
        <v>32295.08</v>
      </c>
      <c r="S1038" t="s">
        <v>19815</v>
      </c>
    </row>
    <row r="1039" spans="1:19" x14ac:dyDescent="0.25">
      <c r="B1039" s="15" t="s">
        <v>19826</v>
      </c>
      <c r="C1039" t="s">
        <v>19816</v>
      </c>
      <c r="D1039" t="s">
        <v>189</v>
      </c>
      <c r="H1039">
        <v>1</v>
      </c>
      <c r="K1039">
        <v>46203</v>
      </c>
      <c r="L1039" t="s">
        <v>44</v>
      </c>
      <c r="M1039" t="s">
        <v>55</v>
      </c>
      <c r="P1039">
        <v>46203</v>
      </c>
      <c r="S1039" t="s">
        <v>19815</v>
      </c>
    </row>
    <row r="1040" spans="1:19" x14ac:dyDescent="0.25">
      <c r="A1040" s="15" t="s">
        <v>19826</v>
      </c>
      <c r="C1040" t="s">
        <v>19817</v>
      </c>
      <c r="D1040" t="s">
        <v>36</v>
      </c>
      <c r="E1040">
        <v>1</v>
      </c>
      <c r="F1040">
        <v>2299000</v>
      </c>
      <c r="G1040">
        <v>22990</v>
      </c>
      <c r="K1040">
        <v>46203</v>
      </c>
      <c r="L1040" t="s">
        <v>32</v>
      </c>
      <c r="M1040" t="s">
        <v>40</v>
      </c>
      <c r="P1040">
        <v>46203</v>
      </c>
      <c r="Q1040">
        <v>18844.259999999998</v>
      </c>
      <c r="S1040" t="s">
        <v>19815</v>
      </c>
    </row>
    <row r="1041" spans="1:19" x14ac:dyDescent="0.25">
      <c r="B1041" s="15" t="s">
        <v>19826</v>
      </c>
      <c r="C1041" t="s">
        <v>19816</v>
      </c>
      <c r="D1041" t="s">
        <v>36</v>
      </c>
      <c r="H1041">
        <v>1</v>
      </c>
      <c r="K1041">
        <v>46203</v>
      </c>
      <c r="L1041" t="s">
        <v>32</v>
      </c>
      <c r="M1041" t="s">
        <v>40</v>
      </c>
      <c r="P1041">
        <v>46203</v>
      </c>
      <c r="S1041" t="s">
        <v>19815</v>
      </c>
    </row>
    <row r="1042" spans="1:19" x14ac:dyDescent="0.25">
      <c r="A1042" s="15" t="s">
        <v>19826</v>
      </c>
      <c r="C1042" t="s">
        <v>19824</v>
      </c>
      <c r="D1042" t="s">
        <v>181</v>
      </c>
      <c r="E1042">
        <v>1</v>
      </c>
      <c r="F1042">
        <v>2491000</v>
      </c>
      <c r="G1042">
        <v>49820</v>
      </c>
      <c r="K1042">
        <v>46203</v>
      </c>
      <c r="L1042" t="s">
        <v>67</v>
      </c>
      <c r="M1042" t="s">
        <v>65</v>
      </c>
      <c r="P1042">
        <v>46203</v>
      </c>
      <c r="Q1042">
        <v>40836.07</v>
      </c>
      <c r="S1042" t="s">
        <v>19818</v>
      </c>
    </row>
    <row r="1043" spans="1:19" x14ac:dyDescent="0.25">
      <c r="C1043" t="s">
        <v>19817</v>
      </c>
      <c r="D1043" t="s">
        <v>36</v>
      </c>
      <c r="I1043">
        <v>1</v>
      </c>
      <c r="J1043" s="15" t="s">
        <v>19814</v>
      </c>
      <c r="K1043">
        <v>46211</v>
      </c>
      <c r="L1043" t="s">
        <v>32</v>
      </c>
      <c r="M1043" t="s">
        <v>40</v>
      </c>
      <c r="P1043">
        <v>46204</v>
      </c>
      <c r="S1043" t="s">
        <v>19815</v>
      </c>
    </row>
    <row r="1044" spans="1:19" x14ac:dyDescent="0.25">
      <c r="B1044" s="15" t="s">
        <v>19814</v>
      </c>
      <c r="C1044" t="s">
        <v>19816</v>
      </c>
      <c r="D1044" t="s">
        <v>36</v>
      </c>
      <c r="H1044">
        <v>1</v>
      </c>
      <c r="K1044">
        <v>46211</v>
      </c>
      <c r="L1044" t="s">
        <v>32</v>
      </c>
      <c r="M1044" t="s">
        <v>40</v>
      </c>
      <c r="P1044">
        <v>46204</v>
      </c>
      <c r="S1044" t="s">
        <v>19815</v>
      </c>
    </row>
    <row r="1045" spans="1:19" x14ac:dyDescent="0.25">
      <c r="A1045" s="15" t="s">
        <v>19814</v>
      </c>
      <c r="C1045" t="s">
        <v>19821</v>
      </c>
      <c r="D1045" t="s">
        <v>36</v>
      </c>
      <c r="E1045">
        <v>1</v>
      </c>
      <c r="F1045">
        <v>2343000</v>
      </c>
      <c r="G1045">
        <v>20000</v>
      </c>
      <c r="K1045">
        <v>46205</v>
      </c>
      <c r="L1045" t="s">
        <v>32</v>
      </c>
      <c r="M1045" t="s">
        <v>40</v>
      </c>
      <c r="P1045">
        <v>46203</v>
      </c>
      <c r="Q1045">
        <v>16393.439999999999</v>
      </c>
      <c r="S1045" t="s">
        <v>19815</v>
      </c>
    </row>
    <row r="1046" spans="1:19" x14ac:dyDescent="0.25">
      <c r="B1046" s="15" t="s">
        <v>19826</v>
      </c>
      <c r="C1046" t="s">
        <v>19816</v>
      </c>
      <c r="D1046" t="s">
        <v>36</v>
      </c>
      <c r="H1046">
        <v>1</v>
      </c>
      <c r="K1046">
        <v>46205</v>
      </c>
      <c r="L1046" t="s">
        <v>32</v>
      </c>
      <c r="M1046" t="s">
        <v>40</v>
      </c>
      <c r="P1046">
        <v>46203</v>
      </c>
      <c r="S1046" t="s">
        <v>19815</v>
      </c>
    </row>
    <row r="1047" spans="1:19" x14ac:dyDescent="0.25">
      <c r="C1047" t="s">
        <v>19813</v>
      </c>
      <c r="D1047" t="s">
        <v>49</v>
      </c>
      <c r="K1047">
        <v>46211</v>
      </c>
      <c r="L1047" t="s">
        <v>219</v>
      </c>
      <c r="M1047" t="s">
        <v>65</v>
      </c>
      <c r="P1047">
        <v>46211</v>
      </c>
      <c r="S1047" t="s">
        <v>19818</v>
      </c>
    </row>
    <row r="1048" spans="1:19" x14ac:dyDescent="0.25">
      <c r="A1048" s="15" t="s">
        <v>19814</v>
      </c>
      <c r="C1048" t="s">
        <v>19817</v>
      </c>
      <c r="D1048" t="s">
        <v>36</v>
      </c>
      <c r="E1048">
        <v>1</v>
      </c>
      <c r="F1048">
        <v>2100000</v>
      </c>
      <c r="G1048">
        <v>21000</v>
      </c>
      <c r="K1048">
        <v>46209</v>
      </c>
      <c r="L1048" t="s">
        <v>32</v>
      </c>
      <c r="M1048" t="s">
        <v>40</v>
      </c>
      <c r="P1048">
        <v>46203</v>
      </c>
      <c r="Q1048">
        <v>17213.11</v>
      </c>
      <c r="S1048" t="s">
        <v>19815</v>
      </c>
    </row>
    <row r="1049" spans="1:19" x14ac:dyDescent="0.25">
      <c r="B1049" s="15" t="s">
        <v>19826</v>
      </c>
      <c r="C1049" t="s">
        <v>19816</v>
      </c>
      <c r="D1049" t="s">
        <v>36</v>
      </c>
      <c r="H1049">
        <v>1</v>
      </c>
      <c r="K1049">
        <v>46209</v>
      </c>
      <c r="L1049" t="s">
        <v>32</v>
      </c>
      <c r="M1049" t="s">
        <v>40</v>
      </c>
      <c r="P1049">
        <v>46203</v>
      </c>
      <c r="S1049" t="s">
        <v>19815</v>
      </c>
    </row>
    <row r="1050" spans="1:19" x14ac:dyDescent="0.25">
      <c r="B1050" s="15" t="s">
        <v>19826</v>
      </c>
      <c r="C1050" t="s">
        <v>19816</v>
      </c>
      <c r="D1050" t="s">
        <v>36</v>
      </c>
      <c r="H1050">
        <v>1</v>
      </c>
      <c r="K1050">
        <v>46203</v>
      </c>
      <c r="L1050" t="s">
        <v>32</v>
      </c>
      <c r="M1050" t="s">
        <v>40</v>
      </c>
      <c r="P1050">
        <v>46203</v>
      </c>
      <c r="S1050" t="s">
        <v>19815</v>
      </c>
    </row>
    <row r="1051" spans="1:19" x14ac:dyDescent="0.25">
      <c r="A1051" s="15" t="s">
        <v>19826</v>
      </c>
      <c r="C1051" t="s">
        <v>19821</v>
      </c>
      <c r="D1051" t="s">
        <v>36</v>
      </c>
      <c r="E1051">
        <v>1</v>
      </c>
      <c r="F1051">
        <v>3310000</v>
      </c>
      <c r="G1051">
        <v>20000</v>
      </c>
      <c r="K1051">
        <v>46203</v>
      </c>
      <c r="L1051" t="s">
        <v>32</v>
      </c>
      <c r="M1051" t="s">
        <v>40</v>
      </c>
      <c r="P1051">
        <v>46203</v>
      </c>
      <c r="Q1051">
        <v>16393.439999999999</v>
      </c>
      <c r="S1051" t="s">
        <v>19815</v>
      </c>
    </row>
    <row r="1052" spans="1:19" x14ac:dyDescent="0.25">
      <c r="A1052" s="15" t="s">
        <v>19826</v>
      </c>
      <c r="C1052" t="s">
        <v>19817</v>
      </c>
      <c r="D1052" t="s">
        <v>36</v>
      </c>
      <c r="E1052">
        <v>1</v>
      </c>
      <c r="F1052">
        <v>3600000</v>
      </c>
      <c r="G1052">
        <v>30000</v>
      </c>
      <c r="K1052">
        <v>46203</v>
      </c>
      <c r="L1052" t="s">
        <v>32</v>
      </c>
      <c r="M1052" t="s">
        <v>40</v>
      </c>
      <c r="P1052">
        <v>46203</v>
      </c>
      <c r="Q1052">
        <v>24590.16</v>
      </c>
      <c r="S1052" t="s">
        <v>19815</v>
      </c>
    </row>
    <row r="1053" spans="1:19" x14ac:dyDescent="0.25">
      <c r="B1053" s="15" t="s">
        <v>19826</v>
      </c>
      <c r="C1053" t="s">
        <v>19816</v>
      </c>
      <c r="D1053" t="s">
        <v>36</v>
      </c>
      <c r="H1053">
        <v>1</v>
      </c>
      <c r="K1053">
        <v>46203</v>
      </c>
      <c r="L1053" t="s">
        <v>32</v>
      </c>
      <c r="M1053" t="s">
        <v>40</v>
      </c>
      <c r="P1053">
        <v>46203</v>
      </c>
      <c r="S1053" t="s">
        <v>19815</v>
      </c>
    </row>
    <row r="1054" spans="1:19" x14ac:dyDescent="0.25">
      <c r="A1054" s="15" t="s">
        <v>19826</v>
      </c>
      <c r="C1054" t="s">
        <v>19821</v>
      </c>
      <c r="D1054" t="s">
        <v>36</v>
      </c>
      <c r="E1054">
        <v>1</v>
      </c>
      <c r="F1054">
        <v>2496700</v>
      </c>
      <c r="G1054">
        <v>20000</v>
      </c>
      <c r="K1054">
        <v>46203</v>
      </c>
      <c r="L1054" t="s">
        <v>32</v>
      </c>
      <c r="M1054" t="s">
        <v>40</v>
      </c>
      <c r="P1054">
        <v>46203</v>
      </c>
      <c r="Q1054">
        <v>16393.439999999999</v>
      </c>
      <c r="S1054" t="s">
        <v>19815</v>
      </c>
    </row>
    <row r="1055" spans="1:19" x14ac:dyDescent="0.25">
      <c r="B1055" s="15" t="s">
        <v>19826</v>
      </c>
      <c r="C1055" t="s">
        <v>19816</v>
      </c>
      <c r="D1055" t="s">
        <v>36</v>
      </c>
      <c r="H1055">
        <v>1</v>
      </c>
      <c r="K1055">
        <v>46203</v>
      </c>
      <c r="L1055" t="s">
        <v>32</v>
      </c>
      <c r="M1055" t="s">
        <v>40</v>
      </c>
      <c r="P1055">
        <v>46203</v>
      </c>
      <c r="S1055" t="s">
        <v>19815</v>
      </c>
    </row>
    <row r="1056" spans="1:19" x14ac:dyDescent="0.25">
      <c r="A1056" s="15" t="s">
        <v>19826</v>
      </c>
      <c r="C1056" t="s">
        <v>19817</v>
      </c>
      <c r="D1056" t="s">
        <v>36</v>
      </c>
      <c r="E1056">
        <v>1</v>
      </c>
      <c r="F1056">
        <v>2000000</v>
      </c>
      <c r="G1056">
        <v>30000</v>
      </c>
      <c r="K1056">
        <v>46203</v>
      </c>
      <c r="L1056" t="s">
        <v>32</v>
      </c>
      <c r="M1056" t="s">
        <v>40</v>
      </c>
      <c r="P1056">
        <v>46203</v>
      </c>
      <c r="Q1056">
        <v>24590.16</v>
      </c>
      <c r="S1056" t="s">
        <v>19815</v>
      </c>
    </row>
    <row r="1057" spans="1:19" x14ac:dyDescent="0.25">
      <c r="B1057" s="15" t="s">
        <v>19826</v>
      </c>
      <c r="C1057" t="s">
        <v>19816</v>
      </c>
      <c r="D1057" t="s">
        <v>36</v>
      </c>
      <c r="H1057">
        <v>1</v>
      </c>
      <c r="K1057">
        <v>46203</v>
      </c>
      <c r="L1057" t="s">
        <v>32</v>
      </c>
      <c r="M1057" t="s">
        <v>40</v>
      </c>
      <c r="P1057">
        <v>46203</v>
      </c>
      <c r="S1057" t="s">
        <v>19815</v>
      </c>
    </row>
    <row r="1058" spans="1:19" x14ac:dyDescent="0.25">
      <c r="A1058" s="15" t="s">
        <v>19814</v>
      </c>
      <c r="C1058" t="s">
        <v>19817</v>
      </c>
      <c r="D1058" t="s">
        <v>36</v>
      </c>
      <c r="E1058">
        <v>1</v>
      </c>
      <c r="F1058">
        <v>2300000</v>
      </c>
      <c r="G1058">
        <v>46000</v>
      </c>
      <c r="K1058">
        <v>46205</v>
      </c>
      <c r="L1058" t="s">
        <v>32</v>
      </c>
      <c r="M1058" t="s">
        <v>40</v>
      </c>
      <c r="P1058">
        <v>46203</v>
      </c>
      <c r="Q1058">
        <v>37704.92</v>
      </c>
      <c r="S1058" t="s">
        <v>19815</v>
      </c>
    </row>
    <row r="1059" spans="1:19" x14ac:dyDescent="0.25">
      <c r="B1059" s="15" t="s">
        <v>19826</v>
      </c>
      <c r="C1059" t="s">
        <v>19816</v>
      </c>
      <c r="D1059" t="s">
        <v>36</v>
      </c>
      <c r="H1059">
        <v>1</v>
      </c>
      <c r="K1059">
        <v>46205</v>
      </c>
      <c r="L1059" t="s">
        <v>32</v>
      </c>
      <c r="M1059" t="s">
        <v>40</v>
      </c>
      <c r="P1059">
        <v>46203</v>
      </c>
      <c r="S1059" t="s">
        <v>19815</v>
      </c>
    </row>
    <row r="1060" spans="1:19" x14ac:dyDescent="0.25">
      <c r="A1060" s="15" t="s">
        <v>19826</v>
      </c>
      <c r="C1060" t="s">
        <v>19821</v>
      </c>
      <c r="D1060" t="s">
        <v>36</v>
      </c>
      <c r="E1060">
        <v>1</v>
      </c>
      <c r="F1060">
        <v>2500000</v>
      </c>
      <c r="G1060">
        <v>50000</v>
      </c>
      <c r="K1060">
        <v>46203</v>
      </c>
      <c r="L1060" t="s">
        <v>32</v>
      </c>
      <c r="M1060" t="s">
        <v>40</v>
      </c>
      <c r="P1060">
        <v>46203</v>
      </c>
      <c r="Q1060">
        <v>40983.61</v>
      </c>
      <c r="S1060" t="s">
        <v>19815</v>
      </c>
    </row>
    <row r="1061" spans="1:19" x14ac:dyDescent="0.25">
      <c r="B1061" s="15" t="s">
        <v>19826</v>
      </c>
      <c r="C1061" t="s">
        <v>19816</v>
      </c>
      <c r="D1061" t="s">
        <v>36</v>
      </c>
      <c r="H1061">
        <v>1</v>
      </c>
      <c r="K1061">
        <v>46203</v>
      </c>
      <c r="L1061" t="s">
        <v>32</v>
      </c>
      <c r="M1061" t="s">
        <v>40</v>
      </c>
      <c r="P1061">
        <v>46203</v>
      </c>
      <c r="S1061" t="s">
        <v>19815</v>
      </c>
    </row>
    <row r="1062" spans="1:19" x14ac:dyDescent="0.25">
      <c r="A1062" s="15" t="s">
        <v>19826</v>
      </c>
      <c r="C1062" t="s">
        <v>19817</v>
      </c>
      <c r="D1062" t="s">
        <v>36</v>
      </c>
      <c r="E1062">
        <v>1</v>
      </c>
      <c r="F1062">
        <v>1970000</v>
      </c>
      <c r="G1062">
        <v>39400</v>
      </c>
      <c r="K1062">
        <v>46203</v>
      </c>
      <c r="L1062" t="s">
        <v>32</v>
      </c>
      <c r="M1062" t="s">
        <v>40</v>
      </c>
      <c r="P1062">
        <v>46203</v>
      </c>
      <c r="Q1062">
        <v>32295.08</v>
      </c>
      <c r="S1062" t="s">
        <v>19815</v>
      </c>
    </row>
    <row r="1063" spans="1:19" x14ac:dyDescent="0.25">
      <c r="B1063" s="15" t="s">
        <v>19826</v>
      </c>
      <c r="C1063" t="s">
        <v>19816</v>
      </c>
      <c r="D1063" t="s">
        <v>36</v>
      </c>
      <c r="H1063">
        <v>1</v>
      </c>
      <c r="K1063">
        <v>46203</v>
      </c>
      <c r="L1063" t="s">
        <v>32</v>
      </c>
      <c r="M1063" t="s">
        <v>40</v>
      </c>
      <c r="P1063">
        <v>46203</v>
      </c>
      <c r="S1063" t="s">
        <v>19815</v>
      </c>
    </row>
    <row r="1064" spans="1:19" x14ac:dyDescent="0.25">
      <c r="A1064" s="15" t="s">
        <v>19826</v>
      </c>
      <c r="C1064" t="s">
        <v>19817</v>
      </c>
      <c r="D1064" t="s">
        <v>189</v>
      </c>
      <c r="E1064">
        <v>1</v>
      </c>
      <c r="F1064">
        <v>1967000</v>
      </c>
      <c r="G1064">
        <v>30000</v>
      </c>
      <c r="K1064">
        <v>46203</v>
      </c>
      <c r="L1064" t="s">
        <v>219</v>
      </c>
      <c r="M1064" t="s">
        <v>65</v>
      </c>
      <c r="P1064">
        <v>46203</v>
      </c>
      <c r="Q1064">
        <v>24590.16</v>
      </c>
      <c r="S1064" t="s">
        <v>19815</v>
      </c>
    </row>
    <row r="1065" spans="1:19" x14ac:dyDescent="0.25">
      <c r="B1065" s="15" t="s">
        <v>19826</v>
      </c>
      <c r="C1065" t="s">
        <v>19816</v>
      </c>
      <c r="D1065" t="s">
        <v>189</v>
      </c>
      <c r="H1065">
        <v>1</v>
      </c>
      <c r="K1065">
        <v>46203</v>
      </c>
      <c r="L1065" t="s">
        <v>219</v>
      </c>
      <c r="M1065" t="s">
        <v>65</v>
      </c>
      <c r="P1065">
        <v>46203</v>
      </c>
      <c r="S1065" t="s">
        <v>19815</v>
      </c>
    </row>
    <row r="1066" spans="1:19" x14ac:dyDescent="0.25">
      <c r="A1066" s="15" t="s">
        <v>19826</v>
      </c>
      <c r="C1066" t="s">
        <v>19817</v>
      </c>
      <c r="D1066" t="s">
        <v>36</v>
      </c>
      <c r="E1066">
        <v>1</v>
      </c>
      <c r="F1066">
        <v>2250000</v>
      </c>
      <c r="G1066">
        <v>45000</v>
      </c>
      <c r="K1066">
        <v>46203</v>
      </c>
      <c r="L1066" t="s">
        <v>32</v>
      </c>
      <c r="M1066" t="s">
        <v>40</v>
      </c>
      <c r="P1066">
        <v>46203</v>
      </c>
      <c r="Q1066">
        <v>36885.25</v>
      </c>
      <c r="S1066" t="s">
        <v>19815</v>
      </c>
    </row>
    <row r="1067" spans="1:19" x14ac:dyDescent="0.25">
      <c r="B1067" s="15" t="s">
        <v>19826</v>
      </c>
      <c r="C1067" t="s">
        <v>19816</v>
      </c>
      <c r="D1067" t="s">
        <v>36</v>
      </c>
      <c r="H1067">
        <v>1</v>
      </c>
      <c r="K1067">
        <v>46203</v>
      </c>
      <c r="L1067" t="s">
        <v>32</v>
      </c>
      <c r="M1067" t="s">
        <v>40</v>
      </c>
      <c r="P1067">
        <v>46203</v>
      </c>
      <c r="S1067" t="s">
        <v>19815</v>
      </c>
    </row>
    <row r="1068" spans="1:19" x14ac:dyDescent="0.25">
      <c r="A1068" s="15" t="s">
        <v>19814</v>
      </c>
      <c r="C1068" t="s">
        <v>19813</v>
      </c>
      <c r="D1068" t="s">
        <v>36</v>
      </c>
      <c r="E1068">
        <v>1</v>
      </c>
      <c r="F1068">
        <v>1161000</v>
      </c>
      <c r="G1068">
        <v>10000</v>
      </c>
      <c r="K1068">
        <v>46204</v>
      </c>
      <c r="L1068" t="s">
        <v>32</v>
      </c>
      <c r="M1068" t="s">
        <v>40</v>
      </c>
      <c r="P1068">
        <v>46204</v>
      </c>
      <c r="Q1068">
        <v>8196.7199999999993</v>
      </c>
      <c r="S1068" t="s">
        <v>19815</v>
      </c>
    </row>
    <row r="1069" spans="1:19" x14ac:dyDescent="0.25">
      <c r="B1069" s="15" t="s">
        <v>19814</v>
      </c>
      <c r="C1069" t="s">
        <v>19816</v>
      </c>
      <c r="D1069" t="s">
        <v>36</v>
      </c>
      <c r="H1069">
        <v>1</v>
      </c>
      <c r="K1069">
        <v>46204</v>
      </c>
      <c r="L1069" t="s">
        <v>32</v>
      </c>
      <c r="M1069" t="s">
        <v>40</v>
      </c>
      <c r="P1069">
        <v>46204</v>
      </c>
      <c r="S1069" t="s">
        <v>19815</v>
      </c>
    </row>
    <row r="1070" spans="1:19" x14ac:dyDescent="0.25">
      <c r="A1070" s="15" t="s">
        <v>19826</v>
      </c>
      <c r="C1070" t="s">
        <v>19817</v>
      </c>
      <c r="D1070" t="s">
        <v>36</v>
      </c>
      <c r="E1070">
        <v>1</v>
      </c>
      <c r="F1070">
        <v>2050000</v>
      </c>
      <c r="G1070">
        <v>30000</v>
      </c>
      <c r="K1070">
        <v>46203</v>
      </c>
      <c r="L1070" t="s">
        <v>32</v>
      </c>
      <c r="M1070" t="s">
        <v>40</v>
      </c>
      <c r="P1070">
        <v>46203</v>
      </c>
      <c r="Q1070">
        <v>24590.16</v>
      </c>
      <c r="S1070" t="s">
        <v>19815</v>
      </c>
    </row>
    <row r="1071" spans="1:19" x14ac:dyDescent="0.25">
      <c r="B1071" s="15" t="s">
        <v>19826</v>
      </c>
      <c r="C1071" t="s">
        <v>19816</v>
      </c>
      <c r="D1071" t="s">
        <v>36</v>
      </c>
      <c r="H1071">
        <v>1</v>
      </c>
      <c r="K1071">
        <v>46203</v>
      </c>
      <c r="L1071" t="s">
        <v>32</v>
      </c>
      <c r="M1071" t="s">
        <v>40</v>
      </c>
      <c r="P1071">
        <v>46203</v>
      </c>
      <c r="S1071" t="s">
        <v>19815</v>
      </c>
    </row>
    <row r="1072" spans="1:19" x14ac:dyDescent="0.25">
      <c r="A1072" s="15" t="s">
        <v>19826</v>
      </c>
      <c r="C1072" t="s">
        <v>19813</v>
      </c>
      <c r="D1072" t="s">
        <v>181</v>
      </c>
      <c r="E1072">
        <v>1</v>
      </c>
      <c r="F1072">
        <v>1235000</v>
      </c>
      <c r="G1072">
        <v>18525</v>
      </c>
      <c r="K1072">
        <v>46203</v>
      </c>
      <c r="L1072" t="s">
        <v>219</v>
      </c>
      <c r="M1072" t="s">
        <v>65</v>
      </c>
      <c r="P1072">
        <v>46203</v>
      </c>
      <c r="Q1072">
        <v>15184.43</v>
      </c>
      <c r="S1072" t="s">
        <v>19818</v>
      </c>
    </row>
    <row r="1073" spans="1:19" x14ac:dyDescent="0.25">
      <c r="A1073" s="15" t="s">
        <v>19826</v>
      </c>
      <c r="C1073" t="s">
        <v>19817</v>
      </c>
      <c r="D1073" t="s">
        <v>36</v>
      </c>
      <c r="E1073">
        <v>1</v>
      </c>
      <c r="F1073">
        <v>1970000</v>
      </c>
      <c r="G1073">
        <v>39400</v>
      </c>
      <c r="K1073">
        <v>46203</v>
      </c>
      <c r="L1073" t="s">
        <v>32</v>
      </c>
      <c r="M1073" t="s">
        <v>40</v>
      </c>
      <c r="P1073">
        <v>46203</v>
      </c>
      <c r="Q1073">
        <v>32295.08</v>
      </c>
      <c r="S1073" t="s">
        <v>19815</v>
      </c>
    </row>
    <row r="1074" spans="1:19" x14ac:dyDescent="0.25">
      <c r="B1074" s="15" t="s">
        <v>19826</v>
      </c>
      <c r="C1074" t="s">
        <v>19816</v>
      </c>
      <c r="D1074" t="s">
        <v>36</v>
      </c>
      <c r="H1074">
        <v>1</v>
      </c>
      <c r="K1074">
        <v>46203</v>
      </c>
      <c r="L1074" t="s">
        <v>32</v>
      </c>
      <c r="M1074" t="s">
        <v>40</v>
      </c>
      <c r="P1074">
        <v>46203</v>
      </c>
      <c r="S1074" t="s">
        <v>19815</v>
      </c>
    </row>
    <row r="1075" spans="1:19" x14ac:dyDescent="0.25">
      <c r="A1075" s="15" t="s">
        <v>19826</v>
      </c>
      <c r="C1075" t="s">
        <v>19817</v>
      </c>
      <c r="D1075" t="s">
        <v>36</v>
      </c>
      <c r="E1075">
        <v>1</v>
      </c>
      <c r="F1075">
        <v>3670000</v>
      </c>
      <c r="G1075">
        <v>73400</v>
      </c>
      <c r="K1075">
        <v>46203</v>
      </c>
      <c r="L1075" t="s">
        <v>32</v>
      </c>
      <c r="M1075" t="s">
        <v>40</v>
      </c>
      <c r="P1075">
        <v>46203</v>
      </c>
      <c r="Q1075">
        <v>60163.93</v>
      </c>
      <c r="S1075" t="s">
        <v>19815</v>
      </c>
    </row>
    <row r="1076" spans="1:19" x14ac:dyDescent="0.25">
      <c r="B1076" s="15" t="s">
        <v>19826</v>
      </c>
      <c r="C1076" t="s">
        <v>19816</v>
      </c>
      <c r="D1076" t="s">
        <v>36</v>
      </c>
      <c r="H1076">
        <v>1</v>
      </c>
      <c r="K1076">
        <v>46203</v>
      </c>
      <c r="L1076" t="s">
        <v>32</v>
      </c>
      <c r="M1076" t="s">
        <v>40</v>
      </c>
      <c r="P1076">
        <v>46203</v>
      </c>
      <c r="S1076" t="s">
        <v>19815</v>
      </c>
    </row>
    <row r="1077" spans="1:19" x14ac:dyDescent="0.25">
      <c r="A1077" s="15" t="s">
        <v>19826</v>
      </c>
      <c r="C1077" t="s">
        <v>19817</v>
      </c>
      <c r="D1077" t="s">
        <v>36</v>
      </c>
      <c r="E1077">
        <v>1</v>
      </c>
      <c r="F1077">
        <v>3800000</v>
      </c>
      <c r="G1077">
        <v>30000</v>
      </c>
      <c r="K1077">
        <v>46203</v>
      </c>
      <c r="L1077" t="s">
        <v>32</v>
      </c>
      <c r="M1077" t="s">
        <v>40</v>
      </c>
      <c r="P1077">
        <v>46203</v>
      </c>
      <c r="Q1077">
        <v>24590.16</v>
      </c>
      <c r="S1077" t="s">
        <v>19815</v>
      </c>
    </row>
    <row r="1078" spans="1:19" x14ac:dyDescent="0.25">
      <c r="B1078" s="15" t="s">
        <v>19826</v>
      </c>
      <c r="C1078" t="s">
        <v>19816</v>
      </c>
      <c r="D1078" t="s">
        <v>36</v>
      </c>
      <c r="H1078">
        <v>1</v>
      </c>
      <c r="K1078">
        <v>46203</v>
      </c>
      <c r="L1078" t="s">
        <v>32</v>
      </c>
      <c r="M1078" t="s">
        <v>40</v>
      </c>
      <c r="P1078">
        <v>46203</v>
      </c>
      <c r="S1078" t="s">
        <v>19815</v>
      </c>
    </row>
    <row r="1079" spans="1:19" x14ac:dyDescent="0.25">
      <c r="A1079" s="15" t="s">
        <v>19826</v>
      </c>
      <c r="C1079" t="s">
        <v>19817</v>
      </c>
      <c r="D1079" t="s">
        <v>36</v>
      </c>
      <c r="E1079">
        <v>1</v>
      </c>
      <c r="F1079">
        <v>3690000</v>
      </c>
      <c r="G1079">
        <v>73800</v>
      </c>
      <c r="K1079">
        <v>46203</v>
      </c>
      <c r="L1079" t="s">
        <v>32</v>
      </c>
      <c r="M1079" t="s">
        <v>40</v>
      </c>
      <c r="P1079">
        <v>46203</v>
      </c>
      <c r="Q1079">
        <v>60491.8</v>
      </c>
      <c r="S1079" t="s">
        <v>19815</v>
      </c>
    </row>
    <row r="1080" spans="1:19" x14ac:dyDescent="0.25">
      <c r="B1080" s="15" t="s">
        <v>19826</v>
      </c>
      <c r="C1080" t="s">
        <v>19816</v>
      </c>
      <c r="D1080" t="s">
        <v>36</v>
      </c>
      <c r="H1080">
        <v>1</v>
      </c>
      <c r="K1080">
        <v>46203</v>
      </c>
      <c r="L1080" t="s">
        <v>32</v>
      </c>
      <c r="M1080" t="s">
        <v>40</v>
      </c>
      <c r="P1080">
        <v>46203</v>
      </c>
      <c r="S1080" t="s">
        <v>19815</v>
      </c>
    </row>
    <row r="1081" spans="1:19" x14ac:dyDescent="0.25">
      <c r="B1081" s="15" t="s">
        <v>19826</v>
      </c>
      <c r="C1081" t="s">
        <v>19816</v>
      </c>
      <c r="D1081" t="s">
        <v>181</v>
      </c>
      <c r="H1081">
        <v>1</v>
      </c>
      <c r="K1081">
        <v>46203</v>
      </c>
      <c r="L1081" t="s">
        <v>219</v>
      </c>
      <c r="M1081" t="s">
        <v>65</v>
      </c>
      <c r="P1081">
        <v>46203</v>
      </c>
      <c r="S1081" t="s">
        <v>19818</v>
      </c>
    </row>
    <row r="1082" spans="1:19" x14ac:dyDescent="0.25">
      <c r="A1082" s="15" t="s">
        <v>19826</v>
      </c>
      <c r="C1082" t="s">
        <v>19817</v>
      </c>
      <c r="D1082" t="s">
        <v>181</v>
      </c>
      <c r="E1082">
        <v>1</v>
      </c>
      <c r="F1082">
        <v>1870000</v>
      </c>
      <c r="G1082">
        <v>37400</v>
      </c>
      <c r="K1082">
        <v>46203</v>
      </c>
      <c r="L1082" t="s">
        <v>219</v>
      </c>
      <c r="M1082" t="s">
        <v>65</v>
      </c>
      <c r="P1082">
        <v>46203</v>
      </c>
      <c r="Q1082">
        <v>30655.74</v>
      </c>
      <c r="S1082" t="s">
        <v>19818</v>
      </c>
    </row>
    <row r="1083" spans="1:19" x14ac:dyDescent="0.25">
      <c r="A1083" s="15" t="s">
        <v>19826</v>
      </c>
      <c r="C1083" t="s">
        <v>19817</v>
      </c>
      <c r="D1083" t="s">
        <v>36</v>
      </c>
      <c r="E1083">
        <v>1</v>
      </c>
      <c r="F1083">
        <v>3730000</v>
      </c>
      <c r="G1083">
        <v>30000</v>
      </c>
      <c r="K1083">
        <v>46203</v>
      </c>
      <c r="L1083" t="s">
        <v>32</v>
      </c>
      <c r="M1083" t="s">
        <v>40</v>
      </c>
      <c r="P1083">
        <v>46203</v>
      </c>
      <c r="Q1083">
        <v>24590.16</v>
      </c>
      <c r="S1083" t="s">
        <v>19815</v>
      </c>
    </row>
    <row r="1084" spans="1:19" x14ac:dyDescent="0.25">
      <c r="B1084" s="15" t="s">
        <v>19826</v>
      </c>
      <c r="C1084" t="s">
        <v>19816</v>
      </c>
      <c r="D1084" t="s">
        <v>36</v>
      </c>
      <c r="H1084">
        <v>1</v>
      </c>
      <c r="K1084">
        <v>46203</v>
      </c>
      <c r="L1084" t="s">
        <v>32</v>
      </c>
      <c r="M1084" t="s">
        <v>40</v>
      </c>
      <c r="P1084">
        <v>46203</v>
      </c>
      <c r="S1084" t="s">
        <v>19815</v>
      </c>
    </row>
    <row r="1085" spans="1:19" x14ac:dyDescent="0.25">
      <c r="A1085" s="15" t="s">
        <v>19826</v>
      </c>
      <c r="C1085" t="s">
        <v>19813</v>
      </c>
      <c r="D1085" t="s">
        <v>36</v>
      </c>
      <c r="E1085">
        <v>1</v>
      </c>
      <c r="F1085">
        <v>1247000</v>
      </c>
      <c r="G1085">
        <v>10000</v>
      </c>
      <c r="K1085">
        <v>46203</v>
      </c>
      <c r="L1085" t="s">
        <v>32</v>
      </c>
      <c r="M1085" t="s">
        <v>40</v>
      </c>
      <c r="P1085">
        <v>46203</v>
      </c>
      <c r="Q1085">
        <v>8196.7199999999993</v>
      </c>
      <c r="S1085" t="s">
        <v>19815</v>
      </c>
    </row>
    <row r="1086" spans="1:19" x14ac:dyDescent="0.25">
      <c r="B1086" s="15" t="s">
        <v>19826</v>
      </c>
      <c r="C1086" t="s">
        <v>19816</v>
      </c>
      <c r="D1086" t="s">
        <v>36</v>
      </c>
      <c r="H1086">
        <v>1</v>
      </c>
      <c r="K1086">
        <v>46203</v>
      </c>
      <c r="L1086" t="s">
        <v>32</v>
      </c>
      <c r="M1086" t="s">
        <v>40</v>
      </c>
      <c r="P1086">
        <v>46203</v>
      </c>
      <c r="S1086" t="s">
        <v>19815</v>
      </c>
    </row>
    <row r="1087" spans="1:19" x14ac:dyDescent="0.25">
      <c r="A1087" s="15" t="s">
        <v>19826</v>
      </c>
      <c r="C1087" t="s">
        <v>19817</v>
      </c>
      <c r="D1087" t="s">
        <v>36</v>
      </c>
      <c r="E1087">
        <v>1</v>
      </c>
      <c r="F1087">
        <v>2030000</v>
      </c>
      <c r="G1087">
        <v>30000</v>
      </c>
      <c r="K1087">
        <v>46203</v>
      </c>
      <c r="L1087" t="s">
        <v>32</v>
      </c>
      <c r="M1087" t="s">
        <v>40</v>
      </c>
      <c r="P1087">
        <v>46203</v>
      </c>
      <c r="Q1087">
        <v>24590.16</v>
      </c>
      <c r="S1087" t="s">
        <v>19815</v>
      </c>
    </row>
    <row r="1088" spans="1:19" x14ac:dyDescent="0.25">
      <c r="B1088" s="15" t="s">
        <v>19826</v>
      </c>
      <c r="C1088" t="s">
        <v>19816</v>
      </c>
      <c r="D1088" t="s">
        <v>36</v>
      </c>
      <c r="H1088">
        <v>1</v>
      </c>
      <c r="K1088">
        <v>46203</v>
      </c>
      <c r="L1088" t="s">
        <v>32</v>
      </c>
      <c r="M1088" t="s">
        <v>40</v>
      </c>
      <c r="P1088">
        <v>46203</v>
      </c>
      <c r="S1088" t="s">
        <v>19815</v>
      </c>
    </row>
    <row r="1089" spans="1:19" x14ac:dyDescent="0.25">
      <c r="A1089" s="15" t="s">
        <v>19826</v>
      </c>
      <c r="C1089" t="s">
        <v>19817</v>
      </c>
      <c r="D1089" t="s">
        <v>36</v>
      </c>
      <c r="E1089">
        <v>1</v>
      </c>
      <c r="F1089">
        <v>1950000</v>
      </c>
      <c r="G1089">
        <v>39000</v>
      </c>
      <c r="K1089">
        <v>46203</v>
      </c>
      <c r="L1089" t="s">
        <v>32</v>
      </c>
      <c r="M1089" t="s">
        <v>40</v>
      </c>
      <c r="P1089">
        <v>46203</v>
      </c>
      <c r="Q1089">
        <v>31967.21</v>
      </c>
      <c r="S1089" t="s">
        <v>19815</v>
      </c>
    </row>
    <row r="1090" spans="1:19" x14ac:dyDescent="0.25">
      <c r="B1090" s="15" t="s">
        <v>19826</v>
      </c>
      <c r="C1090" t="s">
        <v>19816</v>
      </c>
      <c r="D1090" t="s">
        <v>36</v>
      </c>
      <c r="H1090">
        <v>1</v>
      </c>
      <c r="K1090">
        <v>46203</v>
      </c>
      <c r="L1090" t="s">
        <v>32</v>
      </c>
      <c r="M1090" t="s">
        <v>40</v>
      </c>
      <c r="P1090">
        <v>46203</v>
      </c>
      <c r="S1090" t="s">
        <v>19815</v>
      </c>
    </row>
    <row r="1091" spans="1:19" x14ac:dyDescent="0.25">
      <c r="A1091" s="15" t="s">
        <v>19814</v>
      </c>
      <c r="C1091" t="s">
        <v>19813</v>
      </c>
      <c r="D1091" t="s">
        <v>370</v>
      </c>
      <c r="E1091">
        <v>1</v>
      </c>
      <c r="F1091">
        <v>1238000</v>
      </c>
      <c r="G1091">
        <v>12380</v>
      </c>
      <c r="K1091">
        <v>46208</v>
      </c>
      <c r="L1091" t="s">
        <v>732</v>
      </c>
      <c r="M1091" t="s">
        <v>55</v>
      </c>
      <c r="P1091">
        <v>46204</v>
      </c>
      <c r="Q1091">
        <v>10147.540000000001</v>
      </c>
      <c r="S1091" t="s">
        <v>19818</v>
      </c>
    </row>
    <row r="1092" spans="1:19" x14ac:dyDescent="0.25">
      <c r="B1092" s="15" t="s">
        <v>19814</v>
      </c>
      <c r="C1092" t="s">
        <v>19816</v>
      </c>
      <c r="D1092" t="s">
        <v>370</v>
      </c>
      <c r="H1092">
        <v>1</v>
      </c>
      <c r="K1092">
        <v>46208</v>
      </c>
      <c r="L1092" t="s">
        <v>732</v>
      </c>
      <c r="M1092" t="s">
        <v>55</v>
      </c>
      <c r="P1092">
        <v>46204</v>
      </c>
      <c r="S1092" t="s">
        <v>19818</v>
      </c>
    </row>
    <row r="1093" spans="1:19" x14ac:dyDescent="0.25">
      <c r="A1093" s="15" t="s">
        <v>19826</v>
      </c>
      <c r="C1093" t="s">
        <v>19819</v>
      </c>
      <c r="D1093" t="s">
        <v>181</v>
      </c>
      <c r="E1093">
        <v>1</v>
      </c>
      <c r="F1093">
        <v>3100000</v>
      </c>
      <c r="G1093">
        <v>46500</v>
      </c>
      <c r="K1093">
        <v>46203</v>
      </c>
      <c r="L1093" t="s">
        <v>737</v>
      </c>
      <c r="M1093" t="s">
        <v>55</v>
      </c>
      <c r="P1093">
        <v>46203</v>
      </c>
      <c r="Q1093">
        <v>38114.75</v>
      </c>
      <c r="S1093" t="s">
        <v>19818</v>
      </c>
    </row>
    <row r="1094" spans="1:19" x14ac:dyDescent="0.25">
      <c r="A1094" s="15" t="s">
        <v>19826</v>
      </c>
      <c r="C1094" t="s">
        <v>19817</v>
      </c>
      <c r="D1094" t="s">
        <v>181</v>
      </c>
      <c r="E1094">
        <v>1</v>
      </c>
      <c r="F1094">
        <v>1900000</v>
      </c>
      <c r="G1094">
        <v>19000</v>
      </c>
      <c r="K1094">
        <v>46203</v>
      </c>
      <c r="L1094" t="s">
        <v>67</v>
      </c>
      <c r="M1094" t="s">
        <v>65</v>
      </c>
      <c r="P1094">
        <v>46203</v>
      </c>
      <c r="Q1094">
        <v>15573.77</v>
      </c>
      <c r="S1094" t="s">
        <v>19818</v>
      </c>
    </row>
    <row r="1095" spans="1:19" x14ac:dyDescent="0.25">
      <c r="B1095" s="15" t="s">
        <v>19826</v>
      </c>
      <c r="C1095" t="s">
        <v>19816</v>
      </c>
      <c r="D1095" t="s">
        <v>181</v>
      </c>
      <c r="H1095">
        <v>1</v>
      </c>
      <c r="K1095">
        <v>46203</v>
      </c>
      <c r="L1095" t="s">
        <v>67</v>
      </c>
      <c r="M1095" t="s">
        <v>65</v>
      </c>
      <c r="P1095">
        <v>46203</v>
      </c>
      <c r="S1095" t="s">
        <v>19818</v>
      </c>
    </row>
    <row r="1096" spans="1:19" x14ac:dyDescent="0.25">
      <c r="A1096" s="15" t="s">
        <v>19826</v>
      </c>
      <c r="C1096" t="s">
        <v>19817</v>
      </c>
      <c r="D1096" t="s">
        <v>181</v>
      </c>
      <c r="E1096">
        <v>1</v>
      </c>
      <c r="F1096">
        <v>1970000</v>
      </c>
      <c r="G1096">
        <v>9850</v>
      </c>
      <c r="K1096">
        <v>46203</v>
      </c>
      <c r="L1096" t="s">
        <v>57</v>
      </c>
      <c r="M1096" t="s">
        <v>65</v>
      </c>
      <c r="P1096">
        <v>46201</v>
      </c>
      <c r="Q1096">
        <v>8073.77</v>
      </c>
      <c r="S1096" t="s">
        <v>19818</v>
      </c>
    </row>
    <row r="1097" spans="1:19" x14ac:dyDescent="0.25">
      <c r="B1097" s="15" t="s">
        <v>19826</v>
      </c>
      <c r="C1097" t="s">
        <v>19816</v>
      </c>
      <c r="D1097" t="s">
        <v>181</v>
      </c>
      <c r="H1097">
        <v>1</v>
      </c>
      <c r="K1097">
        <v>46203</v>
      </c>
      <c r="L1097" t="s">
        <v>57</v>
      </c>
      <c r="M1097" t="s">
        <v>65</v>
      </c>
      <c r="P1097">
        <v>46201</v>
      </c>
      <c r="S1097" t="s">
        <v>19818</v>
      </c>
    </row>
    <row r="1098" spans="1:19" x14ac:dyDescent="0.25">
      <c r="A1098" s="15" t="s">
        <v>19826</v>
      </c>
      <c r="C1098" t="s">
        <v>19817</v>
      </c>
      <c r="D1098" t="s">
        <v>49</v>
      </c>
      <c r="E1098">
        <v>1</v>
      </c>
      <c r="F1098">
        <v>2000000</v>
      </c>
      <c r="G1098">
        <v>40000</v>
      </c>
      <c r="K1098">
        <v>46203</v>
      </c>
      <c r="L1098" t="s">
        <v>164</v>
      </c>
      <c r="M1098" t="s">
        <v>55</v>
      </c>
      <c r="P1098">
        <v>46203</v>
      </c>
      <c r="Q1098">
        <v>32786.89</v>
      </c>
      <c r="S1098" t="s">
        <v>19818</v>
      </c>
    </row>
    <row r="1099" spans="1:19" x14ac:dyDescent="0.25">
      <c r="A1099" s="15" t="s">
        <v>19826</v>
      </c>
      <c r="C1099" t="s">
        <v>19813</v>
      </c>
      <c r="D1099" t="s">
        <v>370</v>
      </c>
      <c r="E1099">
        <v>1</v>
      </c>
      <c r="F1099">
        <v>1258000</v>
      </c>
      <c r="G1099">
        <v>18870</v>
      </c>
      <c r="K1099">
        <v>46203</v>
      </c>
      <c r="L1099" t="s">
        <v>164</v>
      </c>
      <c r="M1099" t="s">
        <v>55</v>
      </c>
      <c r="P1099">
        <v>46203</v>
      </c>
      <c r="Q1099">
        <v>15467.21</v>
      </c>
      <c r="S1099" t="s">
        <v>19818</v>
      </c>
    </row>
    <row r="1100" spans="1:19" x14ac:dyDescent="0.25">
      <c r="A1100" s="15" t="s">
        <v>19826</v>
      </c>
      <c r="C1100" t="s">
        <v>19823</v>
      </c>
      <c r="D1100" t="s">
        <v>181</v>
      </c>
      <c r="E1100">
        <v>1</v>
      </c>
      <c r="F1100">
        <v>2049000</v>
      </c>
      <c r="G1100">
        <v>30735</v>
      </c>
      <c r="K1100">
        <v>46203</v>
      </c>
      <c r="L1100" t="s">
        <v>372</v>
      </c>
      <c r="M1100" t="s">
        <v>55</v>
      </c>
      <c r="P1100">
        <v>46203</v>
      </c>
      <c r="Q1100">
        <v>25192.62</v>
      </c>
      <c r="S1100" t="s">
        <v>19818</v>
      </c>
    </row>
    <row r="1101" spans="1:19" x14ac:dyDescent="0.25">
      <c r="A1101" s="15" t="s">
        <v>19814</v>
      </c>
      <c r="C1101" t="s">
        <v>19813</v>
      </c>
      <c r="D1101" t="s">
        <v>370</v>
      </c>
      <c r="E1101">
        <v>1</v>
      </c>
      <c r="F1101">
        <v>1068000</v>
      </c>
      <c r="G1101">
        <v>16020</v>
      </c>
      <c r="K1101">
        <v>46210</v>
      </c>
      <c r="L1101" t="s">
        <v>636</v>
      </c>
      <c r="M1101" t="s">
        <v>65</v>
      </c>
      <c r="P1101">
        <v>46203</v>
      </c>
      <c r="Q1101">
        <v>13131.15</v>
      </c>
      <c r="S1101" t="s">
        <v>19818</v>
      </c>
    </row>
    <row r="1102" spans="1:19" x14ac:dyDescent="0.25">
      <c r="B1102" s="15" t="s">
        <v>19826</v>
      </c>
      <c r="C1102" t="s">
        <v>19816</v>
      </c>
      <c r="D1102" t="s">
        <v>370</v>
      </c>
      <c r="H1102">
        <v>1</v>
      </c>
      <c r="K1102">
        <v>46210</v>
      </c>
      <c r="L1102" t="s">
        <v>636</v>
      </c>
      <c r="M1102" t="s">
        <v>65</v>
      </c>
      <c r="P1102">
        <v>46203</v>
      </c>
      <c r="S1102" t="s">
        <v>19818</v>
      </c>
    </row>
    <row r="1103" spans="1:19" x14ac:dyDescent="0.25">
      <c r="A1103" s="15" t="s">
        <v>19826</v>
      </c>
      <c r="C1103" t="s">
        <v>19813</v>
      </c>
      <c r="D1103" t="s">
        <v>370</v>
      </c>
      <c r="E1103">
        <v>1</v>
      </c>
      <c r="F1103">
        <v>1146000</v>
      </c>
      <c r="G1103">
        <v>17190</v>
      </c>
      <c r="K1103">
        <v>46203</v>
      </c>
      <c r="L1103" t="s">
        <v>164</v>
      </c>
      <c r="M1103" t="s">
        <v>55</v>
      </c>
      <c r="P1103">
        <v>46203</v>
      </c>
      <c r="Q1103">
        <v>14090.16</v>
      </c>
      <c r="S1103" t="s">
        <v>19818</v>
      </c>
    </row>
    <row r="1104" spans="1:19" x14ac:dyDescent="0.25">
      <c r="A1104" s="15" t="s">
        <v>19826</v>
      </c>
      <c r="C1104" t="s">
        <v>19817</v>
      </c>
      <c r="D1104" t="s">
        <v>189</v>
      </c>
      <c r="E1104">
        <v>1</v>
      </c>
      <c r="F1104">
        <v>1940000</v>
      </c>
      <c r="G1104">
        <v>38800</v>
      </c>
      <c r="K1104">
        <v>46203</v>
      </c>
      <c r="L1104" t="s">
        <v>164</v>
      </c>
      <c r="M1104" t="s">
        <v>55</v>
      </c>
      <c r="P1104">
        <v>46202</v>
      </c>
      <c r="Q1104">
        <v>31803.279999999999</v>
      </c>
      <c r="S1104" t="s">
        <v>19815</v>
      </c>
    </row>
    <row r="1105" spans="1:19" x14ac:dyDescent="0.25">
      <c r="B1105" s="15" t="s">
        <v>19826</v>
      </c>
      <c r="C1105" t="s">
        <v>19816</v>
      </c>
      <c r="D1105" t="s">
        <v>189</v>
      </c>
      <c r="H1105">
        <v>1</v>
      </c>
      <c r="K1105">
        <v>46203</v>
      </c>
      <c r="L1105" t="s">
        <v>164</v>
      </c>
      <c r="M1105" t="s">
        <v>55</v>
      </c>
      <c r="P1105">
        <v>46202</v>
      </c>
      <c r="S1105" t="s">
        <v>19815</v>
      </c>
    </row>
    <row r="1106" spans="1:19" x14ac:dyDescent="0.25">
      <c r="A1106" s="15" t="s">
        <v>19826</v>
      </c>
      <c r="C1106" t="s">
        <v>19830</v>
      </c>
      <c r="D1106" t="s">
        <v>181</v>
      </c>
      <c r="E1106">
        <v>1</v>
      </c>
      <c r="F1106">
        <v>1780000</v>
      </c>
      <c r="G1106">
        <v>26700</v>
      </c>
      <c r="K1106">
        <v>46203</v>
      </c>
      <c r="L1106" t="s">
        <v>2226</v>
      </c>
      <c r="M1106" t="s">
        <v>65</v>
      </c>
      <c r="P1106">
        <v>46203</v>
      </c>
      <c r="Q1106">
        <v>21885.25</v>
      </c>
      <c r="S1106" t="s">
        <v>19818</v>
      </c>
    </row>
    <row r="1107" spans="1:19" x14ac:dyDescent="0.25">
      <c r="A1107" s="15" t="s">
        <v>19826</v>
      </c>
      <c r="C1107" t="s">
        <v>19821</v>
      </c>
      <c r="D1107" t="s">
        <v>36</v>
      </c>
      <c r="E1107">
        <v>1</v>
      </c>
      <c r="F1107">
        <v>2949750</v>
      </c>
      <c r="G1107">
        <v>58995</v>
      </c>
      <c r="K1107">
        <v>46203</v>
      </c>
      <c r="L1107" t="s">
        <v>32</v>
      </c>
      <c r="M1107" t="s">
        <v>40</v>
      </c>
      <c r="P1107">
        <v>46203</v>
      </c>
      <c r="Q1107">
        <v>48356.56</v>
      </c>
      <c r="S1107" t="s">
        <v>19815</v>
      </c>
    </row>
    <row r="1108" spans="1:19" x14ac:dyDescent="0.25">
      <c r="B1108" s="15" t="s">
        <v>19826</v>
      </c>
      <c r="C1108" t="s">
        <v>19816</v>
      </c>
      <c r="D1108" t="s">
        <v>36</v>
      </c>
      <c r="H1108">
        <v>1</v>
      </c>
      <c r="K1108">
        <v>46203</v>
      </c>
      <c r="L1108" t="s">
        <v>32</v>
      </c>
      <c r="M1108" t="s">
        <v>40</v>
      </c>
      <c r="P1108">
        <v>46203</v>
      </c>
      <c r="S1108" t="s">
        <v>19815</v>
      </c>
    </row>
    <row r="1109" spans="1:19" x14ac:dyDescent="0.25">
      <c r="A1109" s="15" t="s">
        <v>19826</v>
      </c>
      <c r="C1109" t="s">
        <v>19813</v>
      </c>
      <c r="D1109" t="s">
        <v>370</v>
      </c>
      <c r="E1109">
        <v>1</v>
      </c>
      <c r="F1109">
        <v>1737000</v>
      </c>
      <c r="G1109">
        <v>26055</v>
      </c>
      <c r="K1109">
        <v>46203</v>
      </c>
      <c r="L1109" t="s">
        <v>732</v>
      </c>
      <c r="M1109" t="s">
        <v>55</v>
      </c>
      <c r="P1109">
        <v>46203</v>
      </c>
      <c r="Q1109">
        <v>21356.560000000001</v>
      </c>
      <c r="S1109" t="s">
        <v>19818</v>
      </c>
    </row>
    <row r="1110" spans="1:19" x14ac:dyDescent="0.25">
      <c r="A1110" s="15" t="s">
        <v>19826</v>
      </c>
      <c r="C1110" t="s">
        <v>19817</v>
      </c>
      <c r="D1110" t="s">
        <v>49</v>
      </c>
      <c r="E1110">
        <v>1</v>
      </c>
      <c r="F1110">
        <v>3710000</v>
      </c>
      <c r="G1110">
        <v>18550</v>
      </c>
      <c r="K1110">
        <v>46203</v>
      </c>
      <c r="L1110" t="s">
        <v>57</v>
      </c>
      <c r="M1110" t="s">
        <v>65</v>
      </c>
      <c r="P1110">
        <v>46203</v>
      </c>
      <c r="Q1110">
        <v>15204.92</v>
      </c>
      <c r="S1110" t="s">
        <v>19818</v>
      </c>
    </row>
    <row r="1111" spans="1:19" x14ac:dyDescent="0.25">
      <c r="A1111" s="15" t="s">
        <v>19826</v>
      </c>
      <c r="C1111" t="s">
        <v>19817</v>
      </c>
      <c r="D1111" t="s">
        <v>36</v>
      </c>
      <c r="E1111">
        <v>1</v>
      </c>
      <c r="F1111">
        <v>2280000</v>
      </c>
      <c r="G1111">
        <v>30000</v>
      </c>
      <c r="K1111">
        <v>46203</v>
      </c>
      <c r="L1111" t="s">
        <v>32</v>
      </c>
      <c r="M1111" t="s">
        <v>40</v>
      </c>
      <c r="P1111">
        <v>46204</v>
      </c>
      <c r="Q1111">
        <v>24590.16</v>
      </c>
      <c r="S1111" t="s">
        <v>19815</v>
      </c>
    </row>
    <row r="1112" spans="1:19" x14ac:dyDescent="0.25">
      <c r="B1112" s="15" t="s">
        <v>19814</v>
      </c>
      <c r="C1112" t="s">
        <v>19816</v>
      </c>
      <c r="D1112" t="s">
        <v>36</v>
      </c>
      <c r="H1112">
        <v>1</v>
      </c>
      <c r="K1112">
        <v>46203</v>
      </c>
      <c r="L1112" t="s">
        <v>32</v>
      </c>
      <c r="M1112" t="s">
        <v>40</v>
      </c>
      <c r="P1112">
        <v>46204</v>
      </c>
      <c r="S1112" t="s">
        <v>19815</v>
      </c>
    </row>
    <row r="1113" spans="1:19" x14ac:dyDescent="0.25">
      <c r="A1113" s="15" t="s">
        <v>19826</v>
      </c>
      <c r="C1113" t="s">
        <v>19817</v>
      </c>
      <c r="D1113" t="s">
        <v>36</v>
      </c>
      <c r="E1113">
        <v>1</v>
      </c>
      <c r="F1113">
        <v>1970000</v>
      </c>
      <c r="G1113">
        <v>39400</v>
      </c>
      <c r="K1113">
        <v>46203</v>
      </c>
      <c r="L1113" t="s">
        <v>32</v>
      </c>
      <c r="M1113" t="s">
        <v>40</v>
      </c>
      <c r="P1113">
        <v>46203</v>
      </c>
      <c r="Q1113">
        <v>32295.08</v>
      </c>
      <c r="S1113" t="s">
        <v>19815</v>
      </c>
    </row>
    <row r="1114" spans="1:19" x14ac:dyDescent="0.25">
      <c r="B1114" s="15" t="s">
        <v>19826</v>
      </c>
      <c r="C1114" t="s">
        <v>19816</v>
      </c>
      <c r="D1114" t="s">
        <v>36</v>
      </c>
      <c r="H1114">
        <v>1</v>
      </c>
      <c r="K1114">
        <v>46203</v>
      </c>
      <c r="L1114" t="s">
        <v>32</v>
      </c>
      <c r="M1114" t="s">
        <v>40</v>
      </c>
      <c r="P1114">
        <v>46203</v>
      </c>
      <c r="S1114" t="s">
        <v>19815</v>
      </c>
    </row>
    <row r="1115" spans="1:19" x14ac:dyDescent="0.25">
      <c r="A1115" s="15" t="s">
        <v>19826</v>
      </c>
      <c r="C1115" t="s">
        <v>19828</v>
      </c>
      <c r="D1115" t="s">
        <v>49</v>
      </c>
      <c r="E1115">
        <v>1</v>
      </c>
      <c r="F1115">
        <v>2499000</v>
      </c>
      <c r="G1115">
        <v>88200</v>
      </c>
      <c r="K1115">
        <v>46203</v>
      </c>
      <c r="L1115" t="s">
        <v>737</v>
      </c>
      <c r="M1115" t="s">
        <v>55</v>
      </c>
      <c r="P1115">
        <v>46203</v>
      </c>
      <c r="Q1115">
        <v>72295.08</v>
      </c>
      <c r="S1115" t="s">
        <v>19818</v>
      </c>
    </row>
    <row r="1116" spans="1:19" x14ac:dyDescent="0.25">
      <c r="B1116" s="15" t="s">
        <v>19826</v>
      </c>
      <c r="C1116" t="s">
        <v>19816</v>
      </c>
      <c r="D1116" t="s">
        <v>49</v>
      </c>
      <c r="H1116">
        <v>1</v>
      </c>
      <c r="K1116">
        <v>46203</v>
      </c>
      <c r="L1116" t="s">
        <v>737</v>
      </c>
      <c r="M1116" t="s">
        <v>55</v>
      </c>
      <c r="P1116">
        <v>46203</v>
      </c>
      <c r="S1116" t="s">
        <v>19818</v>
      </c>
    </row>
    <row r="1117" spans="1:19" x14ac:dyDescent="0.25">
      <c r="A1117" s="15" t="s">
        <v>19826</v>
      </c>
      <c r="C1117" t="s">
        <v>19813</v>
      </c>
      <c r="D1117" t="s">
        <v>136</v>
      </c>
      <c r="E1117">
        <v>1</v>
      </c>
      <c r="F1117">
        <v>0</v>
      </c>
      <c r="G1117">
        <v>0</v>
      </c>
      <c r="K1117">
        <v>46203</v>
      </c>
      <c r="L1117" t="s">
        <v>643</v>
      </c>
      <c r="M1117" t="s">
        <v>55</v>
      </c>
      <c r="P1117">
        <v>46203</v>
      </c>
      <c r="Q1117">
        <v>0</v>
      </c>
      <c r="S1117" t="s">
        <v>19818</v>
      </c>
    </row>
    <row r="1118" spans="1:19" x14ac:dyDescent="0.25">
      <c r="A1118" s="15" t="s">
        <v>19826</v>
      </c>
      <c r="C1118" t="s">
        <v>19813</v>
      </c>
      <c r="D1118" t="s">
        <v>136</v>
      </c>
      <c r="E1118">
        <v>1</v>
      </c>
      <c r="F1118">
        <v>0</v>
      </c>
      <c r="G1118">
        <v>0</v>
      </c>
      <c r="K1118">
        <v>46203</v>
      </c>
      <c r="L1118" t="s">
        <v>737</v>
      </c>
      <c r="M1118" t="s">
        <v>55</v>
      </c>
      <c r="P1118">
        <v>46203</v>
      </c>
      <c r="Q1118">
        <v>0</v>
      </c>
      <c r="S1118" t="s">
        <v>19818</v>
      </c>
    </row>
    <row r="1119" spans="1:19" x14ac:dyDescent="0.25">
      <c r="A1119" s="15" t="s">
        <v>19826</v>
      </c>
      <c r="C1119" t="s">
        <v>19822</v>
      </c>
      <c r="D1119" t="s">
        <v>136</v>
      </c>
      <c r="E1119">
        <v>1</v>
      </c>
      <c r="F1119">
        <v>0</v>
      </c>
      <c r="G1119">
        <v>0</v>
      </c>
      <c r="K1119">
        <v>46203</v>
      </c>
      <c r="L1119" t="s">
        <v>44</v>
      </c>
      <c r="M1119" t="s">
        <v>55</v>
      </c>
      <c r="P1119">
        <v>46203</v>
      </c>
      <c r="Q1119">
        <v>0</v>
      </c>
      <c r="S1119" t="s">
        <v>19818</v>
      </c>
    </row>
    <row r="1120" spans="1:19" x14ac:dyDescent="0.25">
      <c r="A1120" s="15" t="s">
        <v>19826</v>
      </c>
      <c r="C1120" t="s">
        <v>19821</v>
      </c>
      <c r="D1120" t="s">
        <v>181</v>
      </c>
      <c r="E1120">
        <v>1</v>
      </c>
      <c r="F1120">
        <v>2584000</v>
      </c>
      <c r="G1120">
        <v>51680</v>
      </c>
      <c r="K1120">
        <v>46203</v>
      </c>
      <c r="L1120" t="s">
        <v>44</v>
      </c>
      <c r="M1120" t="s">
        <v>55</v>
      </c>
      <c r="P1120">
        <v>46203</v>
      </c>
      <c r="Q1120">
        <v>42360.66</v>
      </c>
      <c r="S1120" t="s">
        <v>19818</v>
      </c>
    </row>
    <row r="1121" spans="1:19" x14ac:dyDescent="0.25">
      <c r="B1121" s="15" t="s">
        <v>19826</v>
      </c>
      <c r="C1121" t="s">
        <v>19816</v>
      </c>
      <c r="D1121" t="s">
        <v>181</v>
      </c>
      <c r="H1121">
        <v>1</v>
      </c>
      <c r="K1121">
        <v>46203</v>
      </c>
      <c r="L1121" t="s">
        <v>44</v>
      </c>
      <c r="M1121" t="s">
        <v>55</v>
      </c>
      <c r="P1121">
        <v>46203</v>
      </c>
      <c r="S1121" t="s">
        <v>19818</v>
      </c>
    </row>
    <row r="1122" spans="1:19" x14ac:dyDescent="0.25">
      <c r="C1122" t="s">
        <v>19813</v>
      </c>
      <c r="D1122" t="s">
        <v>181</v>
      </c>
      <c r="I1122">
        <v>1</v>
      </c>
      <c r="J1122" s="15" t="s">
        <v>19814</v>
      </c>
      <c r="K1122">
        <v>46211</v>
      </c>
      <c r="L1122" t="s">
        <v>176</v>
      </c>
      <c r="M1122" t="s">
        <v>55</v>
      </c>
      <c r="P1122">
        <v>46211</v>
      </c>
      <c r="S1122" t="s">
        <v>19818</v>
      </c>
    </row>
    <row r="1123" spans="1:19" x14ac:dyDescent="0.25">
      <c r="B1123" s="15" t="s">
        <v>19814</v>
      </c>
      <c r="C1123" t="s">
        <v>19816</v>
      </c>
      <c r="D1123" t="s">
        <v>181</v>
      </c>
      <c r="H1123">
        <v>1</v>
      </c>
      <c r="K1123">
        <v>46211</v>
      </c>
      <c r="L1123" t="s">
        <v>176</v>
      </c>
      <c r="M1123" t="s">
        <v>55</v>
      </c>
      <c r="P1123">
        <v>46211</v>
      </c>
      <c r="S1123" t="s">
        <v>19818</v>
      </c>
    </row>
    <row r="1124" spans="1:19" x14ac:dyDescent="0.25">
      <c r="A1124" s="15" t="s">
        <v>19826</v>
      </c>
      <c r="C1124" t="s">
        <v>19817</v>
      </c>
      <c r="D1124" t="s">
        <v>181</v>
      </c>
      <c r="E1124">
        <v>1</v>
      </c>
      <c r="F1124">
        <v>4540000</v>
      </c>
      <c r="G1124">
        <v>90800</v>
      </c>
      <c r="K1124">
        <v>46203</v>
      </c>
      <c r="L1124" t="s">
        <v>732</v>
      </c>
      <c r="M1124" t="s">
        <v>55</v>
      </c>
      <c r="P1124">
        <v>46204</v>
      </c>
      <c r="Q1124">
        <v>74426.23</v>
      </c>
      <c r="S1124" t="s">
        <v>19818</v>
      </c>
    </row>
    <row r="1125" spans="1:19" x14ac:dyDescent="0.25">
      <c r="B1125" s="15" t="s">
        <v>19814</v>
      </c>
      <c r="C1125" t="s">
        <v>19816</v>
      </c>
      <c r="D1125" t="s">
        <v>181</v>
      </c>
      <c r="H1125">
        <v>1</v>
      </c>
      <c r="K1125">
        <v>46203</v>
      </c>
      <c r="L1125" t="s">
        <v>732</v>
      </c>
      <c r="M1125" t="s">
        <v>55</v>
      </c>
      <c r="P1125">
        <v>46204</v>
      </c>
      <c r="S1125" t="s">
        <v>19818</v>
      </c>
    </row>
    <row r="1126" spans="1:19" x14ac:dyDescent="0.25">
      <c r="C1126" t="s">
        <v>19817</v>
      </c>
      <c r="D1126" t="s">
        <v>181</v>
      </c>
      <c r="I1126">
        <v>1</v>
      </c>
      <c r="J1126" s="15" t="s">
        <v>19814</v>
      </c>
      <c r="K1126">
        <v>46211</v>
      </c>
      <c r="L1126" t="s">
        <v>2226</v>
      </c>
      <c r="M1126" t="s">
        <v>65</v>
      </c>
      <c r="P1126">
        <v>46204</v>
      </c>
      <c r="S1126" t="s">
        <v>19818</v>
      </c>
    </row>
    <row r="1127" spans="1:19" x14ac:dyDescent="0.25">
      <c r="B1127" s="15" t="s">
        <v>19814</v>
      </c>
      <c r="C1127" t="s">
        <v>19816</v>
      </c>
      <c r="D1127" t="s">
        <v>181</v>
      </c>
      <c r="H1127">
        <v>1</v>
      </c>
      <c r="K1127">
        <v>46211</v>
      </c>
      <c r="L1127" t="s">
        <v>2226</v>
      </c>
      <c r="M1127" t="s">
        <v>65</v>
      </c>
      <c r="P1127">
        <v>46204</v>
      </c>
      <c r="S1127" t="s">
        <v>19818</v>
      </c>
    </row>
    <row r="1128" spans="1:19" x14ac:dyDescent="0.25">
      <c r="A1128" s="15" t="s">
        <v>19826</v>
      </c>
      <c r="C1128" t="s">
        <v>19828</v>
      </c>
      <c r="D1128" t="s">
        <v>136</v>
      </c>
      <c r="E1128">
        <v>1</v>
      </c>
      <c r="F1128">
        <v>0</v>
      </c>
      <c r="G1128">
        <v>0</v>
      </c>
      <c r="K1128">
        <v>46203</v>
      </c>
      <c r="L1128" t="s">
        <v>32</v>
      </c>
      <c r="M1128" t="s">
        <v>40</v>
      </c>
      <c r="P1128">
        <v>46203</v>
      </c>
      <c r="Q1128">
        <v>0</v>
      </c>
      <c r="S1128" t="s">
        <v>19818</v>
      </c>
    </row>
    <row r="1129" spans="1:19" x14ac:dyDescent="0.25">
      <c r="A1129" s="15" t="s">
        <v>19826</v>
      </c>
      <c r="C1129" t="s">
        <v>19828</v>
      </c>
      <c r="D1129" t="s">
        <v>136</v>
      </c>
      <c r="E1129">
        <v>1</v>
      </c>
      <c r="F1129">
        <v>0</v>
      </c>
      <c r="G1129">
        <v>0</v>
      </c>
      <c r="K1129">
        <v>46203</v>
      </c>
      <c r="L1129" t="s">
        <v>219</v>
      </c>
      <c r="M1129" t="s">
        <v>65</v>
      </c>
      <c r="P1129">
        <v>46203</v>
      </c>
      <c r="Q1129">
        <v>0</v>
      </c>
      <c r="S1129" t="s">
        <v>19818</v>
      </c>
    </row>
    <row r="1130" spans="1:19" x14ac:dyDescent="0.25">
      <c r="A1130" s="15" t="s">
        <v>19826</v>
      </c>
      <c r="C1130" t="s">
        <v>19817</v>
      </c>
      <c r="D1130" t="s">
        <v>36</v>
      </c>
      <c r="E1130">
        <v>1</v>
      </c>
      <c r="F1130">
        <v>2628000</v>
      </c>
      <c r="G1130">
        <v>30000</v>
      </c>
      <c r="K1130">
        <v>46203</v>
      </c>
      <c r="L1130" t="s">
        <v>32</v>
      </c>
      <c r="M1130" t="s">
        <v>40</v>
      </c>
      <c r="P1130">
        <v>46203</v>
      </c>
      <c r="Q1130">
        <v>24590.16</v>
      </c>
      <c r="S1130" t="s">
        <v>19815</v>
      </c>
    </row>
    <row r="1131" spans="1:19" x14ac:dyDescent="0.25">
      <c r="B1131" s="15" t="s">
        <v>19826</v>
      </c>
      <c r="C1131" t="s">
        <v>19816</v>
      </c>
      <c r="D1131" t="s">
        <v>36</v>
      </c>
      <c r="H1131">
        <v>1</v>
      </c>
      <c r="K1131">
        <v>46203</v>
      </c>
      <c r="L1131" t="s">
        <v>32</v>
      </c>
      <c r="M1131" t="s">
        <v>40</v>
      </c>
      <c r="P1131">
        <v>46203</v>
      </c>
      <c r="S1131" t="s">
        <v>19815</v>
      </c>
    </row>
    <row r="1132" spans="1:19" x14ac:dyDescent="0.25">
      <c r="A1132" s="15" t="s">
        <v>19826</v>
      </c>
      <c r="C1132" t="s">
        <v>19817</v>
      </c>
      <c r="D1132" t="s">
        <v>136</v>
      </c>
      <c r="E1132">
        <v>1</v>
      </c>
      <c r="F1132">
        <v>2200000</v>
      </c>
      <c r="G1132">
        <v>44000</v>
      </c>
      <c r="K1132">
        <v>46203</v>
      </c>
      <c r="L1132" t="s">
        <v>573</v>
      </c>
      <c r="M1132" t="s">
        <v>65</v>
      </c>
      <c r="P1132">
        <v>46203</v>
      </c>
      <c r="Q1132">
        <v>36065.57</v>
      </c>
      <c r="S1132" t="s">
        <v>19818</v>
      </c>
    </row>
    <row r="1133" spans="1:19" x14ac:dyDescent="0.25">
      <c r="A1133" s="15" t="s">
        <v>19826</v>
      </c>
      <c r="C1133" t="s">
        <v>19817</v>
      </c>
      <c r="D1133" t="s">
        <v>49</v>
      </c>
      <c r="E1133">
        <v>1</v>
      </c>
      <c r="F1133">
        <v>1840000</v>
      </c>
      <c r="G1133">
        <v>36800</v>
      </c>
      <c r="K1133">
        <v>46203</v>
      </c>
      <c r="L1133" t="s">
        <v>219</v>
      </c>
      <c r="M1133" t="s">
        <v>65</v>
      </c>
      <c r="P1133">
        <v>46200</v>
      </c>
      <c r="Q1133">
        <v>30163.93</v>
      </c>
      <c r="S1133" t="s">
        <v>19818</v>
      </c>
    </row>
    <row r="1134" spans="1:19" x14ac:dyDescent="0.25">
      <c r="B1134" s="15" t="s">
        <v>19826</v>
      </c>
      <c r="C1134" t="s">
        <v>19816</v>
      </c>
      <c r="D1134" t="s">
        <v>49</v>
      </c>
      <c r="H1134">
        <v>1</v>
      </c>
      <c r="K1134">
        <v>46203</v>
      </c>
      <c r="L1134" t="s">
        <v>219</v>
      </c>
      <c r="M1134" t="s">
        <v>65</v>
      </c>
      <c r="P1134">
        <v>46200</v>
      </c>
      <c r="S1134" t="s">
        <v>19818</v>
      </c>
    </row>
    <row r="1135" spans="1:19" x14ac:dyDescent="0.25">
      <c r="A1135" s="15" t="s">
        <v>19826</v>
      </c>
      <c r="C1135" t="s">
        <v>19817</v>
      </c>
      <c r="D1135" t="s">
        <v>181</v>
      </c>
      <c r="E1135">
        <v>1</v>
      </c>
      <c r="F1135">
        <v>2280000</v>
      </c>
      <c r="G1135">
        <v>45600</v>
      </c>
      <c r="K1135">
        <v>46203</v>
      </c>
      <c r="L1135" t="s">
        <v>643</v>
      </c>
      <c r="M1135" t="s">
        <v>55</v>
      </c>
      <c r="P1135">
        <v>46203</v>
      </c>
      <c r="Q1135">
        <v>37377.050000000003</v>
      </c>
      <c r="S1135" t="s">
        <v>19818</v>
      </c>
    </row>
    <row r="1136" spans="1:19" x14ac:dyDescent="0.25">
      <c r="B1136" s="15" t="s">
        <v>19826</v>
      </c>
      <c r="C1136" t="s">
        <v>19816</v>
      </c>
      <c r="D1136" t="s">
        <v>181</v>
      </c>
      <c r="H1136">
        <v>1</v>
      </c>
      <c r="K1136">
        <v>46203</v>
      </c>
      <c r="L1136" t="s">
        <v>643</v>
      </c>
      <c r="M1136" t="s">
        <v>55</v>
      </c>
      <c r="P1136">
        <v>46203</v>
      </c>
      <c r="S1136" t="s">
        <v>19818</v>
      </c>
    </row>
    <row r="1137" spans="1:19" x14ac:dyDescent="0.25">
      <c r="A1137" s="15" t="s">
        <v>19826</v>
      </c>
      <c r="C1137" t="s">
        <v>19817</v>
      </c>
      <c r="D1137" t="s">
        <v>36</v>
      </c>
      <c r="E1137">
        <v>1</v>
      </c>
      <c r="F1137">
        <v>1970000</v>
      </c>
      <c r="G1137">
        <v>39400</v>
      </c>
      <c r="K1137">
        <v>46203</v>
      </c>
      <c r="L1137" t="s">
        <v>32</v>
      </c>
      <c r="M1137" t="s">
        <v>40</v>
      </c>
      <c r="P1137">
        <v>46202</v>
      </c>
      <c r="Q1137">
        <v>32295.08</v>
      </c>
      <c r="S1137" t="s">
        <v>19815</v>
      </c>
    </row>
    <row r="1138" spans="1:19" x14ac:dyDescent="0.25">
      <c r="B1138" s="15" t="s">
        <v>19826</v>
      </c>
      <c r="C1138" t="s">
        <v>19816</v>
      </c>
      <c r="D1138" t="s">
        <v>36</v>
      </c>
      <c r="H1138">
        <v>1</v>
      </c>
      <c r="K1138">
        <v>46203</v>
      </c>
      <c r="L1138" t="s">
        <v>32</v>
      </c>
      <c r="M1138" t="s">
        <v>40</v>
      </c>
      <c r="P1138">
        <v>46202</v>
      </c>
      <c r="S1138" t="s">
        <v>19815</v>
      </c>
    </row>
    <row r="1139" spans="1:19" x14ac:dyDescent="0.25">
      <c r="A1139" s="15" t="s">
        <v>19826</v>
      </c>
      <c r="C1139" t="s">
        <v>19821</v>
      </c>
      <c r="D1139" t="s">
        <v>189</v>
      </c>
      <c r="E1139">
        <v>1</v>
      </c>
      <c r="F1139">
        <v>3395000</v>
      </c>
      <c r="G1139">
        <v>30000</v>
      </c>
      <c r="K1139">
        <v>46203</v>
      </c>
      <c r="L1139" t="s">
        <v>176</v>
      </c>
      <c r="M1139" t="s">
        <v>55</v>
      </c>
      <c r="P1139">
        <v>46202</v>
      </c>
      <c r="Q1139">
        <v>24590.16</v>
      </c>
      <c r="S1139" t="s">
        <v>19815</v>
      </c>
    </row>
    <row r="1140" spans="1:19" x14ac:dyDescent="0.25">
      <c r="B1140" s="15" t="s">
        <v>19826</v>
      </c>
      <c r="C1140" t="s">
        <v>19816</v>
      </c>
      <c r="D1140" t="s">
        <v>189</v>
      </c>
      <c r="H1140">
        <v>1</v>
      </c>
      <c r="K1140">
        <v>46203</v>
      </c>
      <c r="L1140" t="s">
        <v>176</v>
      </c>
      <c r="M1140" t="s">
        <v>55</v>
      </c>
      <c r="P1140">
        <v>46202</v>
      </c>
      <c r="S1140" t="s">
        <v>19815</v>
      </c>
    </row>
    <row r="1141" spans="1:19" x14ac:dyDescent="0.25">
      <c r="A1141" s="15" t="s">
        <v>19826</v>
      </c>
      <c r="C1141" t="s">
        <v>19819</v>
      </c>
      <c r="D1141" t="s">
        <v>36</v>
      </c>
      <c r="E1141">
        <v>1</v>
      </c>
      <c r="F1141">
        <v>3060000</v>
      </c>
      <c r="G1141">
        <v>30000</v>
      </c>
      <c r="K1141">
        <v>46203</v>
      </c>
      <c r="L1141" t="s">
        <v>32</v>
      </c>
      <c r="M1141" t="s">
        <v>40</v>
      </c>
      <c r="P1141">
        <v>46202</v>
      </c>
      <c r="Q1141">
        <v>24590.16</v>
      </c>
      <c r="S1141" t="s">
        <v>19815</v>
      </c>
    </row>
    <row r="1142" spans="1:19" x14ac:dyDescent="0.25">
      <c r="B1142" s="15" t="s">
        <v>19826</v>
      </c>
      <c r="C1142" t="s">
        <v>19816</v>
      </c>
      <c r="D1142" t="s">
        <v>36</v>
      </c>
      <c r="H1142">
        <v>1</v>
      </c>
      <c r="K1142">
        <v>46203</v>
      </c>
      <c r="L1142" t="s">
        <v>32</v>
      </c>
      <c r="M1142" t="s">
        <v>40</v>
      </c>
      <c r="P1142">
        <v>46202</v>
      </c>
      <c r="S1142" t="s">
        <v>19815</v>
      </c>
    </row>
    <row r="1143" spans="1:19" x14ac:dyDescent="0.25">
      <c r="A1143" s="15" t="s">
        <v>19826</v>
      </c>
      <c r="C1143" t="s">
        <v>19817</v>
      </c>
      <c r="D1143" t="s">
        <v>36</v>
      </c>
      <c r="E1143">
        <v>1</v>
      </c>
      <c r="F1143">
        <v>1800000</v>
      </c>
      <c r="G1143">
        <v>36000</v>
      </c>
      <c r="K1143">
        <v>46203</v>
      </c>
      <c r="L1143" t="s">
        <v>32</v>
      </c>
      <c r="M1143" t="s">
        <v>40</v>
      </c>
      <c r="P1143">
        <v>46202</v>
      </c>
      <c r="Q1143">
        <v>29508.2</v>
      </c>
      <c r="S1143" t="s">
        <v>19815</v>
      </c>
    </row>
    <row r="1144" spans="1:19" x14ac:dyDescent="0.25">
      <c r="B1144" s="15" t="s">
        <v>19826</v>
      </c>
      <c r="C1144" t="s">
        <v>19816</v>
      </c>
      <c r="D1144" t="s">
        <v>36</v>
      </c>
      <c r="H1144">
        <v>1</v>
      </c>
      <c r="K1144">
        <v>46203</v>
      </c>
      <c r="L1144" t="s">
        <v>32</v>
      </c>
      <c r="M1144" t="s">
        <v>40</v>
      </c>
      <c r="P1144">
        <v>46202</v>
      </c>
      <c r="S1144" t="s">
        <v>19815</v>
      </c>
    </row>
    <row r="1145" spans="1:19" x14ac:dyDescent="0.25">
      <c r="A1145" s="15" t="s">
        <v>19814</v>
      </c>
      <c r="C1145" t="s">
        <v>19813</v>
      </c>
      <c r="D1145" t="s">
        <v>36</v>
      </c>
      <c r="E1145">
        <v>1</v>
      </c>
      <c r="F1145">
        <v>994000</v>
      </c>
      <c r="G1145">
        <v>10000</v>
      </c>
      <c r="K1145">
        <v>46209</v>
      </c>
      <c r="L1145" t="s">
        <v>32</v>
      </c>
      <c r="M1145" t="s">
        <v>40</v>
      </c>
      <c r="P1145">
        <v>46202</v>
      </c>
      <c r="Q1145">
        <v>8196.7199999999993</v>
      </c>
      <c r="S1145" t="s">
        <v>19815</v>
      </c>
    </row>
    <row r="1146" spans="1:19" x14ac:dyDescent="0.25">
      <c r="B1146" s="15" t="s">
        <v>19826</v>
      </c>
      <c r="C1146" t="s">
        <v>19816</v>
      </c>
      <c r="D1146" t="s">
        <v>36</v>
      </c>
      <c r="H1146">
        <v>1</v>
      </c>
      <c r="K1146">
        <v>46209</v>
      </c>
      <c r="L1146" t="s">
        <v>32</v>
      </c>
      <c r="M1146" t="s">
        <v>40</v>
      </c>
      <c r="P1146">
        <v>46202</v>
      </c>
      <c r="S1146" t="s">
        <v>19815</v>
      </c>
    </row>
    <row r="1147" spans="1:19" x14ac:dyDescent="0.25">
      <c r="C1147" t="s">
        <v>19822</v>
      </c>
      <c r="D1147" t="s">
        <v>36</v>
      </c>
      <c r="I1147">
        <v>1</v>
      </c>
      <c r="J1147" s="15" t="s">
        <v>19826</v>
      </c>
      <c r="K1147">
        <v>46209</v>
      </c>
      <c r="L1147" t="s">
        <v>32</v>
      </c>
      <c r="M1147" t="s">
        <v>40</v>
      </c>
      <c r="P1147">
        <v>46202</v>
      </c>
      <c r="S1147" t="s">
        <v>19815</v>
      </c>
    </row>
    <row r="1148" spans="1:19" x14ac:dyDescent="0.25">
      <c r="B1148" s="15" t="s">
        <v>19826</v>
      </c>
      <c r="C1148" t="s">
        <v>19816</v>
      </c>
      <c r="D1148" t="s">
        <v>36</v>
      </c>
      <c r="H1148">
        <v>1</v>
      </c>
      <c r="K1148">
        <v>46209</v>
      </c>
      <c r="L1148" t="s">
        <v>32</v>
      </c>
      <c r="M1148" t="s">
        <v>40</v>
      </c>
      <c r="P1148">
        <v>46202</v>
      </c>
      <c r="S1148" t="s">
        <v>19815</v>
      </c>
    </row>
    <row r="1149" spans="1:19" x14ac:dyDescent="0.25">
      <c r="A1149" s="15" t="s">
        <v>19814</v>
      </c>
      <c r="C1149" t="s">
        <v>19817</v>
      </c>
      <c r="D1149" t="s">
        <v>36</v>
      </c>
      <c r="E1149">
        <v>1</v>
      </c>
      <c r="F1149">
        <v>2000000</v>
      </c>
      <c r="G1149">
        <v>20000</v>
      </c>
      <c r="K1149">
        <v>46209</v>
      </c>
      <c r="L1149" t="s">
        <v>32</v>
      </c>
      <c r="M1149" t="s">
        <v>40</v>
      </c>
      <c r="P1149">
        <v>46202</v>
      </c>
      <c r="Q1149">
        <v>16393.439999999999</v>
      </c>
      <c r="S1149" t="s">
        <v>19815</v>
      </c>
    </row>
    <row r="1150" spans="1:19" x14ac:dyDescent="0.25">
      <c r="B1150" s="15" t="s">
        <v>19826</v>
      </c>
      <c r="C1150" t="s">
        <v>19816</v>
      </c>
      <c r="D1150" t="s">
        <v>36</v>
      </c>
      <c r="H1150">
        <v>1</v>
      </c>
      <c r="K1150">
        <v>46209</v>
      </c>
      <c r="L1150" t="s">
        <v>32</v>
      </c>
      <c r="M1150" t="s">
        <v>40</v>
      </c>
      <c r="P1150">
        <v>46202</v>
      </c>
      <c r="S1150" t="s">
        <v>19815</v>
      </c>
    </row>
    <row r="1151" spans="1:19" x14ac:dyDescent="0.25">
      <c r="A1151" s="15" t="s">
        <v>19826</v>
      </c>
      <c r="C1151" t="s">
        <v>19817</v>
      </c>
      <c r="D1151" t="s">
        <v>181</v>
      </c>
      <c r="E1151">
        <v>1</v>
      </c>
      <c r="F1151">
        <v>2350000</v>
      </c>
      <c r="G1151">
        <v>47000</v>
      </c>
      <c r="K1151">
        <v>46203</v>
      </c>
      <c r="L1151" t="s">
        <v>176</v>
      </c>
      <c r="M1151" t="s">
        <v>55</v>
      </c>
      <c r="P1151">
        <v>46202</v>
      </c>
      <c r="Q1151">
        <v>38524.589999999997</v>
      </c>
      <c r="S1151" t="s">
        <v>19818</v>
      </c>
    </row>
    <row r="1152" spans="1:19" x14ac:dyDescent="0.25">
      <c r="B1152" s="15" t="s">
        <v>19826</v>
      </c>
      <c r="C1152" t="s">
        <v>19816</v>
      </c>
      <c r="D1152" t="s">
        <v>181</v>
      </c>
      <c r="H1152">
        <v>1</v>
      </c>
      <c r="K1152">
        <v>46203</v>
      </c>
      <c r="L1152" t="s">
        <v>176</v>
      </c>
      <c r="M1152" t="s">
        <v>55</v>
      </c>
      <c r="P1152">
        <v>46202</v>
      </c>
      <c r="S1152" t="s">
        <v>19818</v>
      </c>
    </row>
    <row r="1153" spans="1:19" x14ac:dyDescent="0.25">
      <c r="A1153" s="15" t="s">
        <v>19826</v>
      </c>
      <c r="C1153" t="s">
        <v>19821</v>
      </c>
      <c r="D1153" t="s">
        <v>36</v>
      </c>
      <c r="E1153">
        <v>1</v>
      </c>
      <c r="F1153">
        <v>2465000</v>
      </c>
      <c r="G1153">
        <v>20000</v>
      </c>
      <c r="K1153">
        <v>46203</v>
      </c>
      <c r="L1153" t="s">
        <v>32</v>
      </c>
      <c r="M1153" t="s">
        <v>40</v>
      </c>
      <c r="P1153">
        <v>46202</v>
      </c>
      <c r="Q1153">
        <v>16393.439999999999</v>
      </c>
      <c r="S1153" t="s">
        <v>19815</v>
      </c>
    </row>
    <row r="1154" spans="1:19" x14ac:dyDescent="0.25">
      <c r="B1154" s="15" t="s">
        <v>19826</v>
      </c>
      <c r="C1154" t="s">
        <v>19816</v>
      </c>
      <c r="D1154" t="s">
        <v>36</v>
      </c>
      <c r="H1154">
        <v>1</v>
      </c>
      <c r="K1154">
        <v>46203</v>
      </c>
      <c r="L1154" t="s">
        <v>32</v>
      </c>
      <c r="M1154" t="s">
        <v>40</v>
      </c>
      <c r="P1154">
        <v>46202</v>
      </c>
      <c r="S1154" t="s">
        <v>19815</v>
      </c>
    </row>
    <row r="1155" spans="1:19" x14ac:dyDescent="0.25">
      <c r="A1155" s="15" t="s">
        <v>19826</v>
      </c>
      <c r="C1155" t="s">
        <v>19822</v>
      </c>
      <c r="D1155" t="s">
        <v>36</v>
      </c>
      <c r="E1155">
        <v>1</v>
      </c>
      <c r="F1155">
        <v>2230000</v>
      </c>
      <c r="G1155">
        <v>20000</v>
      </c>
      <c r="K1155">
        <v>46202</v>
      </c>
      <c r="L1155" t="s">
        <v>32</v>
      </c>
      <c r="M1155" t="s">
        <v>40</v>
      </c>
      <c r="P1155">
        <v>46202</v>
      </c>
      <c r="Q1155">
        <v>16393.439999999999</v>
      </c>
      <c r="S1155" t="s">
        <v>19815</v>
      </c>
    </row>
    <row r="1156" spans="1:19" x14ac:dyDescent="0.25">
      <c r="B1156" s="15" t="s">
        <v>19826</v>
      </c>
      <c r="C1156" t="s">
        <v>19816</v>
      </c>
      <c r="D1156" t="s">
        <v>36</v>
      </c>
      <c r="H1156">
        <v>1</v>
      </c>
      <c r="K1156">
        <v>46202</v>
      </c>
      <c r="L1156" t="s">
        <v>32</v>
      </c>
      <c r="M1156" t="s">
        <v>40</v>
      </c>
      <c r="P1156">
        <v>46202</v>
      </c>
      <c r="S1156" t="s">
        <v>19815</v>
      </c>
    </row>
    <row r="1157" spans="1:19" x14ac:dyDescent="0.25">
      <c r="A1157" s="15" t="s">
        <v>19826</v>
      </c>
      <c r="C1157" t="s">
        <v>19817</v>
      </c>
      <c r="D1157" t="s">
        <v>36</v>
      </c>
      <c r="E1157">
        <v>1</v>
      </c>
      <c r="F1157">
        <v>1970000</v>
      </c>
      <c r="G1157">
        <v>39400</v>
      </c>
      <c r="K1157">
        <v>46202</v>
      </c>
      <c r="L1157" t="s">
        <v>32</v>
      </c>
      <c r="M1157" t="s">
        <v>40</v>
      </c>
      <c r="P1157">
        <v>46202</v>
      </c>
      <c r="Q1157">
        <v>32295.08</v>
      </c>
      <c r="S1157" t="s">
        <v>19815</v>
      </c>
    </row>
    <row r="1158" spans="1:19" x14ac:dyDescent="0.25">
      <c r="B1158" s="15" t="s">
        <v>19826</v>
      </c>
      <c r="C1158" t="s">
        <v>19816</v>
      </c>
      <c r="D1158" t="s">
        <v>36</v>
      </c>
      <c r="H1158">
        <v>1</v>
      </c>
      <c r="K1158">
        <v>46202</v>
      </c>
      <c r="L1158" t="s">
        <v>32</v>
      </c>
      <c r="M1158" t="s">
        <v>40</v>
      </c>
      <c r="P1158">
        <v>46202</v>
      </c>
      <c r="S1158" t="s">
        <v>19815</v>
      </c>
    </row>
    <row r="1159" spans="1:19" x14ac:dyDescent="0.25">
      <c r="A1159" s="15" t="s">
        <v>19826</v>
      </c>
      <c r="C1159" t="s">
        <v>19822</v>
      </c>
      <c r="D1159" t="s">
        <v>36</v>
      </c>
      <c r="E1159">
        <v>1</v>
      </c>
      <c r="F1159">
        <v>2800000</v>
      </c>
      <c r="G1159">
        <v>56000</v>
      </c>
      <c r="K1159">
        <v>46203</v>
      </c>
      <c r="L1159" t="s">
        <v>32</v>
      </c>
      <c r="M1159" t="s">
        <v>40</v>
      </c>
      <c r="P1159">
        <v>46202</v>
      </c>
      <c r="Q1159">
        <v>45901.64</v>
      </c>
      <c r="S1159" t="s">
        <v>19815</v>
      </c>
    </row>
    <row r="1160" spans="1:19" x14ac:dyDescent="0.25">
      <c r="B1160" s="15" t="s">
        <v>19826</v>
      </c>
      <c r="C1160" t="s">
        <v>19816</v>
      </c>
      <c r="D1160" t="s">
        <v>36</v>
      </c>
      <c r="H1160">
        <v>1</v>
      </c>
      <c r="K1160">
        <v>46203</v>
      </c>
      <c r="L1160" t="s">
        <v>32</v>
      </c>
      <c r="M1160" t="s">
        <v>40</v>
      </c>
      <c r="P1160">
        <v>46202</v>
      </c>
      <c r="S1160" t="s">
        <v>19815</v>
      </c>
    </row>
    <row r="1161" spans="1:19" x14ac:dyDescent="0.25">
      <c r="A1161" s="15" t="s">
        <v>19826</v>
      </c>
      <c r="C1161" t="s">
        <v>19817</v>
      </c>
      <c r="D1161" t="s">
        <v>36</v>
      </c>
      <c r="E1161">
        <v>1</v>
      </c>
      <c r="F1161">
        <v>2759900</v>
      </c>
      <c r="G1161">
        <v>39400</v>
      </c>
      <c r="K1161">
        <v>46202</v>
      </c>
      <c r="L1161" t="s">
        <v>32</v>
      </c>
      <c r="M1161" t="s">
        <v>40</v>
      </c>
      <c r="P1161">
        <v>46202</v>
      </c>
      <c r="Q1161">
        <v>32295.08</v>
      </c>
      <c r="S1161" t="s">
        <v>19815</v>
      </c>
    </row>
    <row r="1162" spans="1:19" x14ac:dyDescent="0.25">
      <c r="B1162" s="15" t="s">
        <v>19826</v>
      </c>
      <c r="C1162" t="s">
        <v>19816</v>
      </c>
      <c r="D1162" t="s">
        <v>36</v>
      </c>
      <c r="H1162">
        <v>1</v>
      </c>
      <c r="K1162">
        <v>46202</v>
      </c>
      <c r="L1162" t="s">
        <v>32</v>
      </c>
      <c r="M1162" t="s">
        <v>40</v>
      </c>
      <c r="P1162">
        <v>46202</v>
      </c>
      <c r="S1162" t="s">
        <v>19815</v>
      </c>
    </row>
    <row r="1163" spans="1:19" x14ac:dyDescent="0.25">
      <c r="A1163" s="15" t="s">
        <v>19826</v>
      </c>
      <c r="C1163" t="s">
        <v>19817</v>
      </c>
      <c r="D1163" t="s">
        <v>36</v>
      </c>
      <c r="E1163">
        <v>1</v>
      </c>
      <c r="F1163">
        <v>1970000</v>
      </c>
      <c r="G1163">
        <v>39400</v>
      </c>
      <c r="K1163">
        <v>46203</v>
      </c>
      <c r="L1163" t="s">
        <v>32</v>
      </c>
      <c r="M1163" t="s">
        <v>40</v>
      </c>
      <c r="P1163">
        <v>46202</v>
      </c>
      <c r="Q1163">
        <v>32295.08</v>
      </c>
      <c r="S1163" t="s">
        <v>19815</v>
      </c>
    </row>
    <row r="1164" spans="1:19" x14ac:dyDescent="0.25">
      <c r="B1164" s="15" t="s">
        <v>19826</v>
      </c>
      <c r="C1164" t="s">
        <v>19816</v>
      </c>
      <c r="D1164" t="s">
        <v>36</v>
      </c>
      <c r="H1164">
        <v>1</v>
      </c>
      <c r="K1164">
        <v>46203</v>
      </c>
      <c r="L1164" t="s">
        <v>32</v>
      </c>
      <c r="M1164" t="s">
        <v>40</v>
      </c>
      <c r="P1164">
        <v>46202</v>
      </c>
      <c r="S1164" t="s">
        <v>19815</v>
      </c>
    </row>
    <row r="1165" spans="1:19" x14ac:dyDescent="0.25">
      <c r="A1165" s="15" t="s">
        <v>19826</v>
      </c>
      <c r="C1165" t="s">
        <v>19817</v>
      </c>
      <c r="D1165" t="s">
        <v>49</v>
      </c>
      <c r="E1165">
        <v>1</v>
      </c>
      <c r="F1165">
        <v>2150000</v>
      </c>
      <c r="G1165">
        <v>43000</v>
      </c>
      <c r="K1165">
        <v>46203</v>
      </c>
      <c r="L1165" t="s">
        <v>219</v>
      </c>
      <c r="M1165" t="s">
        <v>65</v>
      </c>
      <c r="P1165">
        <v>46202</v>
      </c>
      <c r="Q1165">
        <v>35245.9</v>
      </c>
      <c r="S1165" t="s">
        <v>19818</v>
      </c>
    </row>
    <row r="1166" spans="1:19" x14ac:dyDescent="0.25">
      <c r="B1166" s="15" t="s">
        <v>19826</v>
      </c>
      <c r="C1166" t="s">
        <v>19816</v>
      </c>
      <c r="D1166" t="s">
        <v>49</v>
      </c>
      <c r="H1166">
        <v>1</v>
      </c>
      <c r="K1166">
        <v>46203</v>
      </c>
      <c r="L1166" t="s">
        <v>219</v>
      </c>
      <c r="M1166" t="s">
        <v>65</v>
      </c>
      <c r="P1166">
        <v>46202</v>
      </c>
      <c r="S1166" t="s">
        <v>19818</v>
      </c>
    </row>
    <row r="1167" spans="1:19" x14ac:dyDescent="0.25">
      <c r="A1167" s="15" t="s">
        <v>19826</v>
      </c>
      <c r="C1167" t="s">
        <v>19817</v>
      </c>
      <c r="D1167" t="s">
        <v>36</v>
      </c>
      <c r="E1167">
        <v>1</v>
      </c>
      <c r="F1167">
        <v>1970000</v>
      </c>
      <c r="G1167">
        <v>39400</v>
      </c>
      <c r="K1167">
        <v>46202</v>
      </c>
      <c r="L1167" t="s">
        <v>32</v>
      </c>
      <c r="M1167" t="s">
        <v>40</v>
      </c>
      <c r="P1167">
        <v>46202</v>
      </c>
      <c r="Q1167">
        <v>32295.08</v>
      </c>
      <c r="S1167" t="s">
        <v>19815</v>
      </c>
    </row>
    <row r="1168" spans="1:19" x14ac:dyDescent="0.25">
      <c r="B1168" s="15" t="s">
        <v>19826</v>
      </c>
      <c r="C1168" t="s">
        <v>19816</v>
      </c>
      <c r="D1168" t="s">
        <v>36</v>
      </c>
      <c r="H1168">
        <v>1</v>
      </c>
      <c r="K1168">
        <v>46202</v>
      </c>
      <c r="L1168" t="s">
        <v>32</v>
      </c>
      <c r="M1168" t="s">
        <v>40</v>
      </c>
      <c r="P1168">
        <v>46202</v>
      </c>
      <c r="S1168" t="s">
        <v>19815</v>
      </c>
    </row>
    <row r="1169" spans="1:19" x14ac:dyDescent="0.25">
      <c r="A1169" s="15" t="s">
        <v>19826</v>
      </c>
      <c r="C1169" t="s">
        <v>19817</v>
      </c>
      <c r="D1169" t="s">
        <v>36</v>
      </c>
      <c r="E1169">
        <v>1</v>
      </c>
      <c r="F1169">
        <v>2050000</v>
      </c>
      <c r="G1169">
        <v>41000</v>
      </c>
      <c r="K1169">
        <v>46202</v>
      </c>
      <c r="L1169" t="s">
        <v>32</v>
      </c>
      <c r="M1169" t="s">
        <v>40</v>
      </c>
      <c r="P1169">
        <v>46202</v>
      </c>
      <c r="Q1169">
        <v>33606.559999999998</v>
      </c>
      <c r="S1169" t="s">
        <v>19815</v>
      </c>
    </row>
    <row r="1170" spans="1:19" x14ac:dyDescent="0.25">
      <c r="B1170" s="15" t="s">
        <v>19826</v>
      </c>
      <c r="C1170" t="s">
        <v>19816</v>
      </c>
      <c r="D1170" t="s">
        <v>36</v>
      </c>
      <c r="H1170">
        <v>1</v>
      </c>
      <c r="K1170">
        <v>46202</v>
      </c>
      <c r="L1170" t="s">
        <v>32</v>
      </c>
      <c r="M1170" t="s">
        <v>40</v>
      </c>
      <c r="P1170">
        <v>46202</v>
      </c>
      <c r="S1170" t="s">
        <v>19815</v>
      </c>
    </row>
    <row r="1171" spans="1:19" x14ac:dyDescent="0.25">
      <c r="A1171" s="15" t="s">
        <v>19826</v>
      </c>
      <c r="C1171" t="s">
        <v>19817</v>
      </c>
      <c r="D1171" t="s">
        <v>36</v>
      </c>
      <c r="E1171">
        <v>1</v>
      </c>
      <c r="F1171">
        <v>2100000</v>
      </c>
      <c r="G1171">
        <v>30000</v>
      </c>
      <c r="K1171">
        <v>46203</v>
      </c>
      <c r="L1171" t="s">
        <v>32</v>
      </c>
      <c r="M1171" t="s">
        <v>40</v>
      </c>
      <c r="P1171">
        <v>46202</v>
      </c>
      <c r="Q1171">
        <v>24590.16</v>
      </c>
      <c r="S1171" t="s">
        <v>19815</v>
      </c>
    </row>
    <row r="1172" spans="1:19" x14ac:dyDescent="0.25">
      <c r="B1172" s="15" t="s">
        <v>19826</v>
      </c>
      <c r="C1172" t="s">
        <v>19816</v>
      </c>
      <c r="D1172" t="s">
        <v>36</v>
      </c>
      <c r="H1172">
        <v>1</v>
      </c>
      <c r="K1172">
        <v>46203</v>
      </c>
      <c r="L1172" t="s">
        <v>32</v>
      </c>
      <c r="M1172" t="s">
        <v>40</v>
      </c>
      <c r="P1172">
        <v>46202</v>
      </c>
      <c r="S1172" t="s">
        <v>19815</v>
      </c>
    </row>
    <row r="1173" spans="1:19" x14ac:dyDescent="0.25">
      <c r="A1173" s="15" t="s">
        <v>19826</v>
      </c>
      <c r="C1173" t="s">
        <v>19819</v>
      </c>
      <c r="D1173" t="s">
        <v>36</v>
      </c>
      <c r="E1173">
        <v>1</v>
      </c>
      <c r="F1173">
        <v>2855000</v>
      </c>
      <c r="G1173">
        <v>20000</v>
      </c>
      <c r="K1173">
        <v>46202</v>
      </c>
      <c r="L1173" t="s">
        <v>32</v>
      </c>
      <c r="M1173" t="s">
        <v>40</v>
      </c>
      <c r="P1173">
        <v>46202</v>
      </c>
      <c r="Q1173">
        <v>16393.439999999999</v>
      </c>
      <c r="S1173" t="s">
        <v>19815</v>
      </c>
    </row>
    <row r="1174" spans="1:19" x14ac:dyDescent="0.25">
      <c r="B1174" s="15" t="s">
        <v>19826</v>
      </c>
      <c r="C1174" t="s">
        <v>19816</v>
      </c>
      <c r="D1174" t="s">
        <v>36</v>
      </c>
      <c r="H1174">
        <v>1</v>
      </c>
      <c r="K1174">
        <v>46202</v>
      </c>
      <c r="L1174" t="s">
        <v>32</v>
      </c>
      <c r="M1174" t="s">
        <v>40</v>
      </c>
      <c r="P1174">
        <v>46202</v>
      </c>
      <c r="S1174" t="s">
        <v>19815</v>
      </c>
    </row>
    <row r="1175" spans="1:19" x14ac:dyDescent="0.25">
      <c r="A1175" s="15" t="s">
        <v>19826</v>
      </c>
      <c r="C1175" t="s">
        <v>19817</v>
      </c>
      <c r="D1175" t="s">
        <v>36</v>
      </c>
      <c r="E1175">
        <v>1</v>
      </c>
      <c r="F1175">
        <v>2070000</v>
      </c>
      <c r="G1175">
        <v>41400</v>
      </c>
      <c r="K1175">
        <v>46203</v>
      </c>
      <c r="L1175" t="s">
        <v>32</v>
      </c>
      <c r="M1175" t="s">
        <v>40</v>
      </c>
      <c r="P1175">
        <v>46202</v>
      </c>
      <c r="Q1175">
        <v>33934.43</v>
      </c>
      <c r="S1175" t="s">
        <v>19815</v>
      </c>
    </row>
    <row r="1176" spans="1:19" x14ac:dyDescent="0.25">
      <c r="B1176" s="15" t="s">
        <v>19826</v>
      </c>
      <c r="C1176" t="s">
        <v>19816</v>
      </c>
      <c r="D1176" t="s">
        <v>36</v>
      </c>
      <c r="H1176">
        <v>1</v>
      </c>
      <c r="K1176">
        <v>46203</v>
      </c>
      <c r="L1176" t="s">
        <v>32</v>
      </c>
      <c r="M1176" t="s">
        <v>40</v>
      </c>
      <c r="P1176">
        <v>46202</v>
      </c>
      <c r="S1176" t="s">
        <v>19815</v>
      </c>
    </row>
    <row r="1177" spans="1:19" x14ac:dyDescent="0.25">
      <c r="A1177" s="15" t="s">
        <v>19826</v>
      </c>
      <c r="C1177" t="s">
        <v>19813</v>
      </c>
      <c r="D1177" t="s">
        <v>36</v>
      </c>
      <c r="E1177">
        <v>1</v>
      </c>
      <c r="F1177">
        <v>2350000</v>
      </c>
      <c r="G1177">
        <v>10000</v>
      </c>
      <c r="K1177">
        <v>46202</v>
      </c>
      <c r="L1177" t="s">
        <v>32</v>
      </c>
      <c r="M1177" t="s">
        <v>40</v>
      </c>
      <c r="P1177">
        <v>46202</v>
      </c>
      <c r="Q1177">
        <v>8196.7199999999993</v>
      </c>
      <c r="S1177" t="s">
        <v>19815</v>
      </c>
    </row>
    <row r="1178" spans="1:19" x14ac:dyDescent="0.25">
      <c r="B1178" s="15" t="s">
        <v>19826</v>
      </c>
      <c r="C1178" t="s">
        <v>19816</v>
      </c>
      <c r="D1178" t="s">
        <v>36</v>
      </c>
      <c r="H1178">
        <v>1</v>
      </c>
      <c r="K1178">
        <v>46202</v>
      </c>
      <c r="L1178" t="s">
        <v>32</v>
      </c>
      <c r="M1178" t="s">
        <v>40</v>
      </c>
      <c r="P1178">
        <v>46202</v>
      </c>
      <c r="S1178" t="s">
        <v>19815</v>
      </c>
    </row>
    <row r="1179" spans="1:19" x14ac:dyDescent="0.25">
      <c r="A1179" s="15" t="s">
        <v>19826</v>
      </c>
      <c r="C1179" t="s">
        <v>19817</v>
      </c>
      <c r="D1179" t="s">
        <v>36</v>
      </c>
      <c r="E1179">
        <v>1</v>
      </c>
      <c r="F1179">
        <v>1880000</v>
      </c>
      <c r="G1179">
        <v>37600</v>
      </c>
      <c r="K1179">
        <v>46203</v>
      </c>
      <c r="L1179" t="s">
        <v>32</v>
      </c>
      <c r="M1179" t="s">
        <v>40</v>
      </c>
      <c r="P1179">
        <v>46202</v>
      </c>
      <c r="Q1179">
        <v>30819.67</v>
      </c>
      <c r="S1179" t="s">
        <v>19815</v>
      </c>
    </row>
    <row r="1180" spans="1:19" x14ac:dyDescent="0.25">
      <c r="B1180" s="15" t="s">
        <v>19826</v>
      </c>
      <c r="C1180" t="s">
        <v>19816</v>
      </c>
      <c r="D1180" t="s">
        <v>36</v>
      </c>
      <c r="H1180">
        <v>1</v>
      </c>
      <c r="K1180">
        <v>46203</v>
      </c>
      <c r="L1180" t="s">
        <v>32</v>
      </c>
      <c r="M1180" t="s">
        <v>40</v>
      </c>
      <c r="P1180">
        <v>46202</v>
      </c>
      <c r="S1180" t="s">
        <v>19815</v>
      </c>
    </row>
    <row r="1181" spans="1:19" x14ac:dyDescent="0.25">
      <c r="C1181" t="s">
        <v>19817</v>
      </c>
      <c r="D1181" t="s">
        <v>36</v>
      </c>
      <c r="I1181">
        <v>1</v>
      </c>
      <c r="J1181" s="15" t="s">
        <v>19826</v>
      </c>
      <c r="K1181">
        <v>46209</v>
      </c>
      <c r="L1181" t="s">
        <v>32</v>
      </c>
      <c r="M1181" t="s">
        <v>40</v>
      </c>
      <c r="P1181">
        <v>46202</v>
      </c>
      <c r="S1181" t="s">
        <v>19815</v>
      </c>
    </row>
    <row r="1182" spans="1:19" x14ac:dyDescent="0.25">
      <c r="B1182" s="15" t="s">
        <v>19826</v>
      </c>
      <c r="C1182" t="s">
        <v>19816</v>
      </c>
      <c r="D1182" t="s">
        <v>36</v>
      </c>
      <c r="H1182">
        <v>1</v>
      </c>
      <c r="K1182">
        <v>46209</v>
      </c>
      <c r="L1182" t="s">
        <v>32</v>
      </c>
      <c r="M1182" t="s">
        <v>40</v>
      </c>
      <c r="P1182">
        <v>46202</v>
      </c>
      <c r="S1182" t="s">
        <v>19815</v>
      </c>
    </row>
    <row r="1183" spans="1:19" x14ac:dyDescent="0.25">
      <c r="C1183" t="s">
        <v>19819</v>
      </c>
      <c r="D1183" t="s">
        <v>36</v>
      </c>
      <c r="I1183">
        <v>1</v>
      </c>
      <c r="J1183" s="15" t="s">
        <v>19826</v>
      </c>
      <c r="K1183">
        <v>46209</v>
      </c>
      <c r="L1183" t="s">
        <v>32</v>
      </c>
      <c r="M1183" t="s">
        <v>40</v>
      </c>
      <c r="P1183">
        <v>46202</v>
      </c>
      <c r="S1183" t="s">
        <v>19815</v>
      </c>
    </row>
    <row r="1184" spans="1:19" x14ac:dyDescent="0.25">
      <c r="B1184" s="15" t="s">
        <v>19826</v>
      </c>
      <c r="C1184" t="s">
        <v>19816</v>
      </c>
      <c r="D1184" t="s">
        <v>36</v>
      </c>
      <c r="H1184">
        <v>1</v>
      </c>
      <c r="K1184">
        <v>46209</v>
      </c>
      <c r="L1184" t="s">
        <v>32</v>
      </c>
      <c r="M1184" t="s">
        <v>40</v>
      </c>
      <c r="P1184">
        <v>46202</v>
      </c>
      <c r="S1184" t="s">
        <v>19815</v>
      </c>
    </row>
    <row r="1185" spans="1:19" x14ac:dyDescent="0.25">
      <c r="A1185" s="15" t="s">
        <v>19826</v>
      </c>
      <c r="C1185" t="s">
        <v>19819</v>
      </c>
      <c r="D1185" t="s">
        <v>36</v>
      </c>
      <c r="E1185">
        <v>1</v>
      </c>
      <c r="F1185">
        <v>2370000</v>
      </c>
      <c r="G1185">
        <v>20000</v>
      </c>
      <c r="K1185">
        <v>46202</v>
      </c>
      <c r="L1185" t="s">
        <v>32</v>
      </c>
      <c r="M1185" t="s">
        <v>40</v>
      </c>
      <c r="P1185">
        <v>46202</v>
      </c>
      <c r="Q1185">
        <v>16393.439999999999</v>
      </c>
      <c r="S1185" t="s">
        <v>19815</v>
      </c>
    </row>
    <row r="1186" spans="1:19" x14ac:dyDescent="0.25">
      <c r="B1186" s="15" t="s">
        <v>19826</v>
      </c>
      <c r="C1186" t="s">
        <v>19816</v>
      </c>
      <c r="D1186" t="s">
        <v>36</v>
      </c>
      <c r="H1186">
        <v>1</v>
      </c>
      <c r="K1186">
        <v>46202</v>
      </c>
      <c r="L1186" t="s">
        <v>32</v>
      </c>
      <c r="M1186" t="s">
        <v>40</v>
      </c>
      <c r="P1186">
        <v>46202</v>
      </c>
      <c r="S1186" t="s">
        <v>19815</v>
      </c>
    </row>
    <row r="1187" spans="1:19" x14ac:dyDescent="0.25">
      <c r="A1187" s="15" t="s">
        <v>19826</v>
      </c>
      <c r="C1187" t="s">
        <v>19817</v>
      </c>
      <c r="D1187" t="s">
        <v>36</v>
      </c>
      <c r="E1187">
        <v>1</v>
      </c>
      <c r="F1187">
        <v>1970000</v>
      </c>
      <c r="G1187">
        <v>39400</v>
      </c>
      <c r="K1187">
        <v>46202</v>
      </c>
      <c r="L1187" t="s">
        <v>32</v>
      </c>
      <c r="M1187" t="s">
        <v>40</v>
      </c>
      <c r="P1187">
        <v>46202</v>
      </c>
      <c r="Q1187">
        <v>32295.08</v>
      </c>
      <c r="S1187" t="s">
        <v>19815</v>
      </c>
    </row>
    <row r="1188" spans="1:19" x14ac:dyDescent="0.25">
      <c r="B1188" s="15" t="s">
        <v>19826</v>
      </c>
      <c r="C1188" t="s">
        <v>19816</v>
      </c>
      <c r="D1188" t="s">
        <v>36</v>
      </c>
      <c r="H1188">
        <v>1</v>
      </c>
      <c r="K1188">
        <v>46202</v>
      </c>
      <c r="L1188" t="s">
        <v>32</v>
      </c>
      <c r="M1188" t="s">
        <v>40</v>
      </c>
      <c r="P1188">
        <v>46202</v>
      </c>
      <c r="S1188" t="s">
        <v>19815</v>
      </c>
    </row>
    <row r="1189" spans="1:19" x14ac:dyDescent="0.25">
      <c r="A1189" s="15" t="s">
        <v>19826</v>
      </c>
      <c r="C1189" t="s">
        <v>19817</v>
      </c>
      <c r="D1189" t="s">
        <v>36</v>
      </c>
      <c r="E1189">
        <v>1</v>
      </c>
      <c r="F1189">
        <v>2640000</v>
      </c>
      <c r="G1189">
        <v>52800</v>
      </c>
      <c r="K1189">
        <v>46202</v>
      </c>
      <c r="L1189" t="s">
        <v>32</v>
      </c>
      <c r="M1189" t="s">
        <v>40</v>
      </c>
      <c r="P1189">
        <v>46202</v>
      </c>
      <c r="Q1189">
        <v>43278.69</v>
      </c>
      <c r="S1189" t="s">
        <v>19815</v>
      </c>
    </row>
    <row r="1190" spans="1:19" x14ac:dyDescent="0.25">
      <c r="B1190" s="15" t="s">
        <v>19826</v>
      </c>
      <c r="C1190" t="s">
        <v>19816</v>
      </c>
      <c r="D1190" t="s">
        <v>36</v>
      </c>
      <c r="H1190">
        <v>1</v>
      </c>
      <c r="K1190">
        <v>46202</v>
      </c>
      <c r="L1190" t="s">
        <v>32</v>
      </c>
      <c r="M1190" t="s">
        <v>40</v>
      </c>
      <c r="P1190">
        <v>46202</v>
      </c>
      <c r="S1190" t="s">
        <v>19815</v>
      </c>
    </row>
    <row r="1191" spans="1:19" x14ac:dyDescent="0.25">
      <c r="A1191" s="15" t="s">
        <v>19826</v>
      </c>
      <c r="C1191" t="s">
        <v>19817</v>
      </c>
      <c r="D1191" t="s">
        <v>36</v>
      </c>
      <c r="E1191">
        <v>1</v>
      </c>
      <c r="F1191">
        <v>2600000</v>
      </c>
      <c r="G1191">
        <v>26000</v>
      </c>
      <c r="K1191">
        <v>46202</v>
      </c>
      <c r="L1191" t="s">
        <v>32</v>
      </c>
      <c r="M1191" t="s">
        <v>40</v>
      </c>
      <c r="P1191">
        <v>46202</v>
      </c>
      <c r="Q1191">
        <v>21311.48</v>
      </c>
      <c r="S1191" t="s">
        <v>19815</v>
      </c>
    </row>
    <row r="1192" spans="1:19" x14ac:dyDescent="0.25">
      <c r="B1192" s="15" t="s">
        <v>19826</v>
      </c>
      <c r="C1192" t="s">
        <v>19816</v>
      </c>
      <c r="D1192" t="s">
        <v>36</v>
      </c>
      <c r="H1192">
        <v>1</v>
      </c>
      <c r="K1192">
        <v>46202</v>
      </c>
      <c r="L1192" t="s">
        <v>32</v>
      </c>
      <c r="M1192" t="s">
        <v>40</v>
      </c>
      <c r="P1192">
        <v>46202</v>
      </c>
      <c r="S1192" t="s">
        <v>19815</v>
      </c>
    </row>
    <row r="1193" spans="1:19" x14ac:dyDescent="0.25">
      <c r="A1193" s="15" t="s">
        <v>19814</v>
      </c>
      <c r="C1193" t="s">
        <v>19813</v>
      </c>
      <c r="D1193" t="s">
        <v>36</v>
      </c>
      <c r="E1193">
        <v>1</v>
      </c>
      <c r="F1193">
        <v>1035000</v>
      </c>
      <c r="G1193">
        <v>10000</v>
      </c>
      <c r="K1193">
        <v>46209</v>
      </c>
      <c r="L1193" t="s">
        <v>32</v>
      </c>
      <c r="M1193" t="s">
        <v>40</v>
      </c>
      <c r="P1193">
        <v>46202</v>
      </c>
      <c r="Q1193">
        <v>8196.7199999999993</v>
      </c>
      <c r="S1193" t="s">
        <v>19815</v>
      </c>
    </row>
    <row r="1194" spans="1:19" x14ac:dyDescent="0.25">
      <c r="B1194" s="15" t="s">
        <v>19826</v>
      </c>
      <c r="C1194" t="s">
        <v>19816</v>
      </c>
      <c r="D1194" t="s">
        <v>36</v>
      </c>
      <c r="H1194">
        <v>1</v>
      </c>
      <c r="K1194">
        <v>46209</v>
      </c>
      <c r="L1194" t="s">
        <v>32</v>
      </c>
      <c r="M1194" t="s">
        <v>40</v>
      </c>
      <c r="P1194">
        <v>46202</v>
      </c>
      <c r="S1194" t="s">
        <v>19815</v>
      </c>
    </row>
    <row r="1195" spans="1:19" x14ac:dyDescent="0.25">
      <c r="A1195" s="15" t="s">
        <v>19826</v>
      </c>
      <c r="C1195" t="s">
        <v>19821</v>
      </c>
      <c r="D1195" t="s">
        <v>36</v>
      </c>
      <c r="E1195">
        <v>1</v>
      </c>
      <c r="F1195">
        <v>3805000</v>
      </c>
      <c r="G1195">
        <v>20000</v>
      </c>
      <c r="K1195">
        <v>46202</v>
      </c>
      <c r="L1195" t="s">
        <v>32</v>
      </c>
      <c r="M1195" t="s">
        <v>40</v>
      </c>
      <c r="P1195">
        <v>46202</v>
      </c>
      <c r="Q1195">
        <v>16393.439999999999</v>
      </c>
      <c r="S1195" t="s">
        <v>19815</v>
      </c>
    </row>
    <row r="1196" spans="1:19" x14ac:dyDescent="0.25">
      <c r="B1196" s="15" t="s">
        <v>19826</v>
      </c>
      <c r="C1196" t="s">
        <v>19816</v>
      </c>
      <c r="D1196" t="s">
        <v>36</v>
      </c>
      <c r="H1196">
        <v>1</v>
      </c>
      <c r="K1196">
        <v>46202</v>
      </c>
      <c r="L1196" t="s">
        <v>32</v>
      </c>
      <c r="M1196" t="s">
        <v>40</v>
      </c>
      <c r="P1196">
        <v>46202</v>
      </c>
      <c r="S1196" t="s">
        <v>19815</v>
      </c>
    </row>
    <row r="1197" spans="1:19" x14ac:dyDescent="0.25">
      <c r="A1197" s="15" t="s">
        <v>19826</v>
      </c>
      <c r="C1197" t="s">
        <v>19817</v>
      </c>
      <c r="D1197" t="s">
        <v>36</v>
      </c>
      <c r="E1197">
        <v>1</v>
      </c>
      <c r="F1197">
        <v>1970000</v>
      </c>
      <c r="G1197">
        <v>39400</v>
      </c>
      <c r="K1197">
        <v>46203</v>
      </c>
      <c r="L1197" t="s">
        <v>32</v>
      </c>
      <c r="M1197" t="s">
        <v>40</v>
      </c>
      <c r="P1197">
        <v>46202</v>
      </c>
      <c r="Q1197">
        <v>32295.08</v>
      </c>
      <c r="S1197" t="s">
        <v>19815</v>
      </c>
    </row>
    <row r="1198" spans="1:19" x14ac:dyDescent="0.25">
      <c r="B1198" s="15" t="s">
        <v>19826</v>
      </c>
      <c r="C1198" t="s">
        <v>19816</v>
      </c>
      <c r="D1198" t="s">
        <v>36</v>
      </c>
      <c r="H1198">
        <v>1</v>
      </c>
      <c r="K1198">
        <v>46203</v>
      </c>
      <c r="L1198" t="s">
        <v>32</v>
      </c>
      <c r="M1198" t="s">
        <v>40</v>
      </c>
      <c r="P1198">
        <v>46202</v>
      </c>
      <c r="S1198" t="s">
        <v>19815</v>
      </c>
    </row>
    <row r="1199" spans="1:19" x14ac:dyDescent="0.25">
      <c r="A1199" s="15" t="s">
        <v>19826</v>
      </c>
      <c r="C1199" t="s">
        <v>19817</v>
      </c>
      <c r="D1199" t="s">
        <v>36</v>
      </c>
      <c r="E1199">
        <v>1</v>
      </c>
      <c r="F1199">
        <v>1970000</v>
      </c>
      <c r="G1199">
        <v>39400</v>
      </c>
      <c r="K1199">
        <v>46202</v>
      </c>
      <c r="L1199" t="s">
        <v>32</v>
      </c>
      <c r="M1199" t="s">
        <v>40</v>
      </c>
      <c r="P1199">
        <v>46202</v>
      </c>
      <c r="Q1199">
        <v>32295.08</v>
      </c>
      <c r="S1199" t="s">
        <v>19815</v>
      </c>
    </row>
    <row r="1200" spans="1:19" x14ac:dyDescent="0.25">
      <c r="B1200" s="15" t="s">
        <v>19826</v>
      </c>
      <c r="C1200" t="s">
        <v>19816</v>
      </c>
      <c r="D1200" t="s">
        <v>36</v>
      </c>
      <c r="H1200">
        <v>1</v>
      </c>
      <c r="K1200">
        <v>46202</v>
      </c>
      <c r="L1200" t="s">
        <v>32</v>
      </c>
      <c r="M1200" t="s">
        <v>40</v>
      </c>
      <c r="P1200">
        <v>46202</v>
      </c>
      <c r="S1200" t="s">
        <v>19815</v>
      </c>
    </row>
    <row r="1201" spans="1:19" x14ac:dyDescent="0.25">
      <c r="A1201" s="15" t="s">
        <v>19814</v>
      </c>
      <c r="C1201" t="s">
        <v>19819</v>
      </c>
      <c r="D1201" t="s">
        <v>36</v>
      </c>
      <c r="E1201">
        <v>1</v>
      </c>
      <c r="F1201">
        <v>2900000</v>
      </c>
      <c r="G1201">
        <v>30000</v>
      </c>
      <c r="K1201">
        <v>46206</v>
      </c>
      <c r="L1201" t="s">
        <v>32</v>
      </c>
      <c r="M1201" t="s">
        <v>40</v>
      </c>
      <c r="P1201">
        <v>46202</v>
      </c>
      <c r="Q1201">
        <v>24590.16</v>
      </c>
      <c r="S1201" t="s">
        <v>19815</v>
      </c>
    </row>
    <row r="1202" spans="1:19" x14ac:dyDescent="0.25">
      <c r="B1202" s="15" t="s">
        <v>19826</v>
      </c>
      <c r="C1202" t="s">
        <v>19816</v>
      </c>
      <c r="D1202" t="s">
        <v>36</v>
      </c>
      <c r="H1202">
        <v>1</v>
      </c>
      <c r="K1202">
        <v>46206</v>
      </c>
      <c r="L1202" t="s">
        <v>32</v>
      </c>
      <c r="M1202" t="s">
        <v>40</v>
      </c>
      <c r="P1202">
        <v>46202</v>
      </c>
      <c r="S1202" t="s">
        <v>19815</v>
      </c>
    </row>
    <row r="1203" spans="1:19" x14ac:dyDescent="0.25">
      <c r="A1203" s="15" t="s">
        <v>19826</v>
      </c>
      <c r="C1203" t="s">
        <v>19817</v>
      </c>
      <c r="D1203" t="s">
        <v>36</v>
      </c>
      <c r="E1203">
        <v>1</v>
      </c>
      <c r="F1203">
        <v>1970000</v>
      </c>
      <c r="G1203">
        <v>39400</v>
      </c>
      <c r="K1203">
        <v>46203</v>
      </c>
      <c r="L1203" t="s">
        <v>32</v>
      </c>
      <c r="M1203" t="s">
        <v>40</v>
      </c>
      <c r="P1203">
        <v>46202</v>
      </c>
      <c r="Q1203">
        <v>32295.08</v>
      </c>
      <c r="S1203" t="s">
        <v>19815</v>
      </c>
    </row>
    <row r="1204" spans="1:19" x14ac:dyDescent="0.25">
      <c r="B1204" s="15" t="s">
        <v>19826</v>
      </c>
      <c r="C1204" t="s">
        <v>19816</v>
      </c>
      <c r="D1204" t="s">
        <v>36</v>
      </c>
      <c r="H1204">
        <v>1</v>
      </c>
      <c r="K1204">
        <v>46203</v>
      </c>
      <c r="L1204" t="s">
        <v>32</v>
      </c>
      <c r="M1204" t="s">
        <v>40</v>
      </c>
      <c r="P1204">
        <v>46202</v>
      </c>
      <c r="S1204" t="s">
        <v>19815</v>
      </c>
    </row>
    <row r="1205" spans="1:19" x14ac:dyDescent="0.25">
      <c r="A1205" s="15" t="s">
        <v>19826</v>
      </c>
      <c r="C1205" t="s">
        <v>19817</v>
      </c>
      <c r="D1205" t="s">
        <v>36</v>
      </c>
      <c r="E1205">
        <v>1</v>
      </c>
      <c r="F1205">
        <v>1970000</v>
      </c>
      <c r="G1205">
        <v>39400</v>
      </c>
      <c r="K1205">
        <v>46203</v>
      </c>
      <c r="L1205" t="s">
        <v>32</v>
      </c>
      <c r="M1205" t="s">
        <v>40</v>
      </c>
      <c r="P1205">
        <v>46202</v>
      </c>
      <c r="Q1205">
        <v>32295.08</v>
      </c>
      <c r="S1205" t="s">
        <v>19815</v>
      </c>
    </row>
    <row r="1206" spans="1:19" x14ac:dyDescent="0.25">
      <c r="B1206" s="15" t="s">
        <v>19826</v>
      </c>
      <c r="C1206" t="s">
        <v>19816</v>
      </c>
      <c r="D1206" t="s">
        <v>36</v>
      </c>
      <c r="H1206">
        <v>1</v>
      </c>
      <c r="K1206">
        <v>46203</v>
      </c>
      <c r="L1206" t="s">
        <v>32</v>
      </c>
      <c r="M1206" t="s">
        <v>40</v>
      </c>
      <c r="P1206">
        <v>46202</v>
      </c>
      <c r="S1206" t="s">
        <v>19815</v>
      </c>
    </row>
    <row r="1207" spans="1:19" x14ac:dyDescent="0.25">
      <c r="A1207" s="15" t="s">
        <v>19826</v>
      </c>
      <c r="C1207" t="s">
        <v>19813</v>
      </c>
      <c r="D1207" t="s">
        <v>370</v>
      </c>
      <c r="E1207">
        <v>1</v>
      </c>
      <c r="F1207">
        <v>1068000</v>
      </c>
      <c r="G1207">
        <v>16020</v>
      </c>
      <c r="K1207">
        <v>46203</v>
      </c>
      <c r="L1207" t="s">
        <v>636</v>
      </c>
      <c r="M1207" t="s">
        <v>65</v>
      </c>
      <c r="P1207">
        <v>46202</v>
      </c>
      <c r="Q1207">
        <v>13131.15</v>
      </c>
      <c r="S1207" t="s">
        <v>19818</v>
      </c>
    </row>
    <row r="1208" spans="1:19" x14ac:dyDescent="0.25">
      <c r="B1208" s="15" t="s">
        <v>19826</v>
      </c>
      <c r="C1208" t="s">
        <v>19816</v>
      </c>
      <c r="D1208" t="s">
        <v>370</v>
      </c>
      <c r="H1208">
        <v>1</v>
      </c>
      <c r="K1208">
        <v>46203</v>
      </c>
      <c r="L1208" t="s">
        <v>636</v>
      </c>
      <c r="M1208" t="s">
        <v>65</v>
      </c>
      <c r="P1208">
        <v>46202</v>
      </c>
      <c r="S1208" t="s">
        <v>19818</v>
      </c>
    </row>
    <row r="1209" spans="1:19" x14ac:dyDescent="0.25">
      <c r="C1209" t="s">
        <v>19817</v>
      </c>
      <c r="D1209" t="s">
        <v>36</v>
      </c>
      <c r="I1209">
        <v>1</v>
      </c>
      <c r="J1209" s="15" t="s">
        <v>19826</v>
      </c>
      <c r="K1209">
        <v>46209</v>
      </c>
      <c r="L1209" t="s">
        <v>32</v>
      </c>
      <c r="M1209" t="s">
        <v>40</v>
      </c>
      <c r="P1209">
        <v>46202</v>
      </c>
      <c r="S1209" t="s">
        <v>19815</v>
      </c>
    </row>
    <row r="1210" spans="1:19" x14ac:dyDescent="0.25">
      <c r="B1210" s="15" t="s">
        <v>19826</v>
      </c>
      <c r="C1210" t="s">
        <v>19816</v>
      </c>
      <c r="D1210" t="s">
        <v>36</v>
      </c>
      <c r="H1210">
        <v>1</v>
      </c>
      <c r="K1210">
        <v>46209</v>
      </c>
      <c r="L1210" t="s">
        <v>32</v>
      </c>
      <c r="M1210" t="s">
        <v>40</v>
      </c>
      <c r="P1210">
        <v>46202</v>
      </c>
      <c r="S1210" t="s">
        <v>19815</v>
      </c>
    </row>
    <row r="1211" spans="1:19" x14ac:dyDescent="0.25">
      <c r="A1211" s="15" t="s">
        <v>19826</v>
      </c>
      <c r="C1211" t="s">
        <v>19817</v>
      </c>
      <c r="D1211" t="s">
        <v>36</v>
      </c>
      <c r="E1211">
        <v>1</v>
      </c>
      <c r="F1211">
        <v>2360000</v>
      </c>
      <c r="G1211">
        <v>11800</v>
      </c>
      <c r="K1211">
        <v>46203</v>
      </c>
      <c r="L1211" t="s">
        <v>32</v>
      </c>
      <c r="M1211" t="s">
        <v>40</v>
      </c>
      <c r="P1211">
        <v>46202</v>
      </c>
      <c r="Q1211">
        <v>9672.1299999999992</v>
      </c>
      <c r="S1211" t="s">
        <v>19815</v>
      </c>
    </row>
    <row r="1212" spans="1:19" x14ac:dyDescent="0.25">
      <c r="B1212" s="15" t="s">
        <v>19826</v>
      </c>
      <c r="C1212" t="s">
        <v>19816</v>
      </c>
      <c r="D1212" t="s">
        <v>36</v>
      </c>
      <c r="H1212">
        <v>1</v>
      </c>
      <c r="K1212">
        <v>46203</v>
      </c>
      <c r="L1212" t="s">
        <v>32</v>
      </c>
      <c r="M1212" t="s">
        <v>40</v>
      </c>
      <c r="P1212">
        <v>46202</v>
      </c>
      <c r="S1212" t="s">
        <v>19815</v>
      </c>
    </row>
    <row r="1213" spans="1:19" x14ac:dyDescent="0.25">
      <c r="A1213" s="15" t="s">
        <v>19826</v>
      </c>
      <c r="C1213" t="s">
        <v>19823</v>
      </c>
      <c r="D1213" t="s">
        <v>136</v>
      </c>
      <c r="E1213">
        <v>1</v>
      </c>
      <c r="F1213">
        <v>2469000</v>
      </c>
      <c r="G1213">
        <v>37035</v>
      </c>
      <c r="K1213">
        <v>46202</v>
      </c>
      <c r="L1213" t="s">
        <v>643</v>
      </c>
      <c r="M1213" t="s">
        <v>55</v>
      </c>
      <c r="P1213">
        <v>46202</v>
      </c>
      <c r="Q1213">
        <v>30356.560000000001</v>
      </c>
      <c r="S1213" t="s">
        <v>19818</v>
      </c>
    </row>
    <row r="1214" spans="1:19" x14ac:dyDescent="0.25">
      <c r="A1214" s="15" t="s">
        <v>19826</v>
      </c>
      <c r="C1214" t="s">
        <v>19817</v>
      </c>
      <c r="D1214" t="s">
        <v>36</v>
      </c>
      <c r="E1214">
        <v>1</v>
      </c>
      <c r="F1214">
        <v>4170000</v>
      </c>
      <c r="G1214">
        <v>83400</v>
      </c>
      <c r="K1214">
        <v>46203</v>
      </c>
      <c r="L1214" t="s">
        <v>32</v>
      </c>
      <c r="M1214" t="s">
        <v>40</v>
      </c>
      <c r="P1214">
        <v>46202</v>
      </c>
      <c r="Q1214">
        <v>68360.66</v>
      </c>
      <c r="S1214" t="s">
        <v>19815</v>
      </c>
    </row>
    <row r="1215" spans="1:19" x14ac:dyDescent="0.25">
      <c r="B1215" s="15" t="s">
        <v>19826</v>
      </c>
      <c r="C1215" t="s">
        <v>19816</v>
      </c>
      <c r="D1215" t="s">
        <v>36</v>
      </c>
      <c r="H1215">
        <v>1</v>
      </c>
      <c r="K1215">
        <v>46203</v>
      </c>
      <c r="L1215" t="s">
        <v>32</v>
      </c>
      <c r="M1215" t="s">
        <v>40</v>
      </c>
      <c r="P1215">
        <v>46202</v>
      </c>
      <c r="S1215" t="s">
        <v>19815</v>
      </c>
    </row>
    <row r="1216" spans="1:19" x14ac:dyDescent="0.25">
      <c r="A1216" s="15" t="s">
        <v>19826</v>
      </c>
      <c r="C1216" t="s">
        <v>19817</v>
      </c>
      <c r="D1216" t="s">
        <v>36</v>
      </c>
      <c r="E1216">
        <v>1</v>
      </c>
      <c r="F1216">
        <v>2520000</v>
      </c>
      <c r="G1216">
        <v>50400</v>
      </c>
      <c r="K1216">
        <v>46202</v>
      </c>
      <c r="L1216" t="s">
        <v>32</v>
      </c>
      <c r="M1216" t="s">
        <v>40</v>
      </c>
      <c r="P1216">
        <v>46202</v>
      </c>
      <c r="Q1216">
        <v>41311.480000000003</v>
      </c>
      <c r="S1216" t="s">
        <v>19815</v>
      </c>
    </row>
    <row r="1217" spans="1:19" x14ac:dyDescent="0.25">
      <c r="B1217" s="15" t="s">
        <v>19826</v>
      </c>
      <c r="C1217" t="s">
        <v>19816</v>
      </c>
      <c r="D1217" t="s">
        <v>36</v>
      </c>
      <c r="H1217">
        <v>1</v>
      </c>
      <c r="K1217">
        <v>46202</v>
      </c>
      <c r="L1217" t="s">
        <v>32</v>
      </c>
      <c r="M1217" t="s">
        <v>40</v>
      </c>
      <c r="P1217">
        <v>46202</v>
      </c>
      <c r="S1217" t="s">
        <v>19815</v>
      </c>
    </row>
    <row r="1218" spans="1:19" x14ac:dyDescent="0.25">
      <c r="A1218" s="15" t="s">
        <v>19826</v>
      </c>
      <c r="C1218" t="s">
        <v>19821</v>
      </c>
      <c r="D1218" t="s">
        <v>36</v>
      </c>
      <c r="E1218">
        <v>1</v>
      </c>
      <c r="F1218">
        <v>2821500</v>
      </c>
      <c r="G1218">
        <v>56430</v>
      </c>
      <c r="K1218">
        <v>46202</v>
      </c>
      <c r="L1218" t="s">
        <v>32</v>
      </c>
      <c r="M1218" t="s">
        <v>40</v>
      </c>
      <c r="P1218">
        <v>46202</v>
      </c>
      <c r="Q1218">
        <v>46254.1</v>
      </c>
      <c r="S1218" t="s">
        <v>19815</v>
      </c>
    </row>
    <row r="1219" spans="1:19" x14ac:dyDescent="0.25">
      <c r="B1219" s="15" t="s">
        <v>19826</v>
      </c>
      <c r="C1219" t="s">
        <v>19816</v>
      </c>
      <c r="D1219" t="s">
        <v>36</v>
      </c>
      <c r="H1219">
        <v>1</v>
      </c>
      <c r="K1219">
        <v>46202</v>
      </c>
      <c r="L1219" t="s">
        <v>32</v>
      </c>
      <c r="M1219" t="s">
        <v>40</v>
      </c>
      <c r="P1219">
        <v>46202</v>
      </c>
      <c r="S1219" t="s">
        <v>19815</v>
      </c>
    </row>
    <row r="1220" spans="1:19" x14ac:dyDescent="0.25">
      <c r="A1220" s="15" t="s">
        <v>19826</v>
      </c>
      <c r="C1220" t="s">
        <v>19817</v>
      </c>
      <c r="D1220" t="s">
        <v>36</v>
      </c>
      <c r="E1220">
        <v>1</v>
      </c>
      <c r="F1220">
        <v>3350000</v>
      </c>
      <c r="G1220">
        <v>33500</v>
      </c>
      <c r="K1220">
        <v>46202</v>
      </c>
      <c r="L1220" t="s">
        <v>32</v>
      </c>
      <c r="M1220" t="s">
        <v>40</v>
      </c>
      <c r="P1220">
        <v>46202</v>
      </c>
      <c r="Q1220">
        <v>27459.02</v>
      </c>
      <c r="S1220" t="s">
        <v>19815</v>
      </c>
    </row>
    <row r="1221" spans="1:19" x14ac:dyDescent="0.25">
      <c r="B1221" s="15" t="s">
        <v>19826</v>
      </c>
      <c r="C1221" t="s">
        <v>19816</v>
      </c>
      <c r="D1221" t="s">
        <v>36</v>
      </c>
      <c r="H1221">
        <v>1</v>
      </c>
      <c r="K1221">
        <v>46202</v>
      </c>
      <c r="L1221" t="s">
        <v>32</v>
      </c>
      <c r="M1221" t="s">
        <v>40</v>
      </c>
      <c r="P1221">
        <v>46202</v>
      </c>
      <c r="S1221" t="s">
        <v>19815</v>
      </c>
    </row>
    <row r="1222" spans="1:19" x14ac:dyDescent="0.25">
      <c r="A1222" s="15" t="s">
        <v>19814</v>
      </c>
      <c r="C1222" t="s">
        <v>19817</v>
      </c>
      <c r="D1222" t="s">
        <v>36</v>
      </c>
      <c r="E1222">
        <v>1</v>
      </c>
      <c r="F1222">
        <v>2490000</v>
      </c>
      <c r="G1222">
        <v>49800</v>
      </c>
      <c r="K1222">
        <v>46205</v>
      </c>
      <c r="L1222" t="s">
        <v>32</v>
      </c>
      <c r="M1222" t="s">
        <v>40</v>
      </c>
      <c r="P1222">
        <v>46202</v>
      </c>
      <c r="Q1222">
        <v>40819.67</v>
      </c>
      <c r="S1222" t="s">
        <v>19815</v>
      </c>
    </row>
    <row r="1223" spans="1:19" x14ac:dyDescent="0.25">
      <c r="B1223" s="15" t="s">
        <v>19826</v>
      </c>
      <c r="C1223" t="s">
        <v>19816</v>
      </c>
      <c r="D1223" t="s">
        <v>36</v>
      </c>
      <c r="H1223">
        <v>1</v>
      </c>
      <c r="K1223">
        <v>46205</v>
      </c>
      <c r="L1223" t="s">
        <v>32</v>
      </c>
      <c r="M1223" t="s">
        <v>40</v>
      </c>
      <c r="P1223">
        <v>46202</v>
      </c>
      <c r="S1223" t="s">
        <v>19815</v>
      </c>
    </row>
    <row r="1224" spans="1:19" x14ac:dyDescent="0.25">
      <c r="A1224" s="15" t="s">
        <v>19826</v>
      </c>
      <c r="C1224" t="s">
        <v>19821</v>
      </c>
      <c r="D1224" t="s">
        <v>36</v>
      </c>
      <c r="E1224">
        <v>1</v>
      </c>
      <c r="F1224">
        <v>2638000</v>
      </c>
      <c r="G1224">
        <v>20000</v>
      </c>
      <c r="K1224">
        <v>46203</v>
      </c>
      <c r="L1224" t="s">
        <v>32</v>
      </c>
      <c r="M1224" t="s">
        <v>40</v>
      </c>
      <c r="P1224">
        <v>46202</v>
      </c>
      <c r="Q1224">
        <v>16393.439999999999</v>
      </c>
      <c r="S1224" t="s">
        <v>19815</v>
      </c>
    </row>
    <row r="1225" spans="1:19" x14ac:dyDescent="0.25">
      <c r="B1225" s="15" t="s">
        <v>19826</v>
      </c>
      <c r="C1225" t="s">
        <v>19816</v>
      </c>
      <c r="D1225" t="s">
        <v>36</v>
      </c>
      <c r="H1225">
        <v>1</v>
      </c>
      <c r="K1225">
        <v>46203</v>
      </c>
      <c r="L1225" t="s">
        <v>32</v>
      </c>
      <c r="M1225" t="s">
        <v>40</v>
      </c>
      <c r="P1225">
        <v>46202</v>
      </c>
      <c r="S1225" t="s">
        <v>19815</v>
      </c>
    </row>
    <row r="1226" spans="1:19" x14ac:dyDescent="0.25">
      <c r="A1226" s="15" t="s">
        <v>19826</v>
      </c>
      <c r="C1226" t="s">
        <v>19821</v>
      </c>
      <c r="D1226" t="s">
        <v>36</v>
      </c>
      <c r="E1226">
        <v>1</v>
      </c>
      <c r="F1226">
        <v>2550000</v>
      </c>
      <c r="G1226">
        <v>51000</v>
      </c>
      <c r="K1226">
        <v>46203</v>
      </c>
      <c r="L1226" t="s">
        <v>32</v>
      </c>
      <c r="M1226" t="s">
        <v>40</v>
      </c>
      <c r="P1226">
        <v>46202</v>
      </c>
      <c r="Q1226">
        <v>41803.279999999999</v>
      </c>
      <c r="S1226" t="s">
        <v>19815</v>
      </c>
    </row>
    <row r="1227" spans="1:19" x14ac:dyDescent="0.25">
      <c r="B1227" s="15" t="s">
        <v>19826</v>
      </c>
      <c r="C1227" t="s">
        <v>19816</v>
      </c>
      <c r="D1227" t="s">
        <v>36</v>
      </c>
      <c r="H1227">
        <v>1</v>
      </c>
      <c r="K1227">
        <v>46203</v>
      </c>
      <c r="L1227" t="s">
        <v>32</v>
      </c>
      <c r="M1227" t="s">
        <v>40</v>
      </c>
      <c r="P1227">
        <v>46202</v>
      </c>
      <c r="S1227" t="s">
        <v>19815</v>
      </c>
    </row>
    <row r="1228" spans="1:19" x14ac:dyDescent="0.25">
      <c r="A1228" s="15" t="s">
        <v>19826</v>
      </c>
      <c r="C1228" t="s">
        <v>19817</v>
      </c>
      <c r="D1228" t="s">
        <v>36</v>
      </c>
      <c r="E1228">
        <v>1</v>
      </c>
      <c r="F1228">
        <v>3690000</v>
      </c>
      <c r="G1228">
        <v>73800</v>
      </c>
      <c r="K1228">
        <v>46202</v>
      </c>
      <c r="L1228" t="s">
        <v>32</v>
      </c>
      <c r="M1228" t="s">
        <v>40</v>
      </c>
      <c r="P1228">
        <v>46202</v>
      </c>
      <c r="Q1228">
        <v>60491.8</v>
      </c>
      <c r="S1228" t="s">
        <v>19815</v>
      </c>
    </row>
    <row r="1229" spans="1:19" x14ac:dyDescent="0.25">
      <c r="B1229" s="15" t="s">
        <v>19826</v>
      </c>
      <c r="C1229" t="s">
        <v>19816</v>
      </c>
      <c r="D1229" t="s">
        <v>36</v>
      </c>
      <c r="H1229">
        <v>1</v>
      </c>
      <c r="K1229">
        <v>46202</v>
      </c>
      <c r="L1229" t="s">
        <v>32</v>
      </c>
      <c r="M1229" t="s">
        <v>40</v>
      </c>
      <c r="P1229">
        <v>46202</v>
      </c>
      <c r="S1229" t="s">
        <v>19815</v>
      </c>
    </row>
    <row r="1230" spans="1:19" x14ac:dyDescent="0.25">
      <c r="A1230" s="15" t="s">
        <v>19826</v>
      </c>
      <c r="C1230" t="s">
        <v>19817</v>
      </c>
      <c r="D1230" t="s">
        <v>36</v>
      </c>
      <c r="E1230">
        <v>1</v>
      </c>
      <c r="F1230">
        <v>1970000</v>
      </c>
      <c r="G1230">
        <v>39400</v>
      </c>
      <c r="K1230">
        <v>46203</v>
      </c>
      <c r="L1230" t="s">
        <v>32</v>
      </c>
      <c r="M1230" t="s">
        <v>40</v>
      </c>
      <c r="P1230">
        <v>46202</v>
      </c>
      <c r="Q1230">
        <v>32295.08</v>
      </c>
      <c r="S1230" t="s">
        <v>19815</v>
      </c>
    </row>
    <row r="1231" spans="1:19" x14ac:dyDescent="0.25">
      <c r="B1231" s="15" t="s">
        <v>19826</v>
      </c>
      <c r="C1231" t="s">
        <v>19816</v>
      </c>
      <c r="D1231" t="s">
        <v>36</v>
      </c>
      <c r="H1231">
        <v>1</v>
      </c>
      <c r="K1231">
        <v>46203</v>
      </c>
      <c r="L1231" t="s">
        <v>32</v>
      </c>
      <c r="M1231" t="s">
        <v>40</v>
      </c>
      <c r="P1231">
        <v>46202</v>
      </c>
      <c r="S1231" t="s">
        <v>19815</v>
      </c>
    </row>
    <row r="1232" spans="1:19" x14ac:dyDescent="0.25">
      <c r="A1232" s="15" t="s">
        <v>19826</v>
      </c>
      <c r="C1232" t="s">
        <v>19817</v>
      </c>
      <c r="D1232" t="s">
        <v>36</v>
      </c>
      <c r="E1232">
        <v>1</v>
      </c>
      <c r="F1232">
        <v>2040000</v>
      </c>
      <c r="G1232">
        <v>40800</v>
      </c>
      <c r="K1232">
        <v>46202</v>
      </c>
      <c r="L1232" t="s">
        <v>32</v>
      </c>
      <c r="M1232" t="s">
        <v>40</v>
      </c>
      <c r="P1232">
        <v>46202</v>
      </c>
      <c r="Q1232">
        <v>33442.620000000003</v>
      </c>
      <c r="S1232" t="s">
        <v>19815</v>
      </c>
    </row>
    <row r="1233" spans="1:19" x14ac:dyDescent="0.25">
      <c r="B1233" s="15" t="s">
        <v>19826</v>
      </c>
      <c r="C1233" t="s">
        <v>19816</v>
      </c>
      <c r="D1233" t="s">
        <v>36</v>
      </c>
      <c r="H1233">
        <v>1</v>
      </c>
      <c r="K1233">
        <v>46202</v>
      </c>
      <c r="L1233" t="s">
        <v>32</v>
      </c>
      <c r="M1233" t="s">
        <v>40</v>
      </c>
      <c r="P1233">
        <v>46202</v>
      </c>
      <c r="S1233" t="s">
        <v>19815</v>
      </c>
    </row>
    <row r="1234" spans="1:19" x14ac:dyDescent="0.25">
      <c r="A1234" s="15" t="s">
        <v>19814</v>
      </c>
      <c r="C1234" t="s">
        <v>19817</v>
      </c>
      <c r="D1234" t="s">
        <v>36</v>
      </c>
      <c r="E1234">
        <v>1</v>
      </c>
      <c r="F1234">
        <v>2020000</v>
      </c>
      <c r="G1234">
        <v>40400</v>
      </c>
      <c r="K1234">
        <v>46207</v>
      </c>
      <c r="L1234" t="s">
        <v>32</v>
      </c>
      <c r="M1234" t="s">
        <v>40</v>
      </c>
      <c r="P1234">
        <v>46202</v>
      </c>
      <c r="Q1234">
        <v>33114.75</v>
      </c>
      <c r="S1234" t="s">
        <v>19815</v>
      </c>
    </row>
    <row r="1235" spans="1:19" x14ac:dyDescent="0.25">
      <c r="B1235" s="15" t="s">
        <v>19826</v>
      </c>
      <c r="C1235" t="s">
        <v>19816</v>
      </c>
      <c r="D1235" t="s">
        <v>36</v>
      </c>
      <c r="H1235">
        <v>1</v>
      </c>
      <c r="K1235">
        <v>46207</v>
      </c>
      <c r="L1235" t="s">
        <v>32</v>
      </c>
      <c r="M1235" t="s">
        <v>40</v>
      </c>
      <c r="P1235">
        <v>46202</v>
      </c>
      <c r="S1235" t="s">
        <v>19815</v>
      </c>
    </row>
    <row r="1236" spans="1:19" x14ac:dyDescent="0.25">
      <c r="A1236" s="15" t="s">
        <v>19826</v>
      </c>
      <c r="C1236" t="s">
        <v>19817</v>
      </c>
      <c r="D1236" t="s">
        <v>36</v>
      </c>
      <c r="E1236">
        <v>1</v>
      </c>
      <c r="F1236">
        <v>2150000</v>
      </c>
      <c r="G1236">
        <v>21500</v>
      </c>
      <c r="K1236">
        <v>46202</v>
      </c>
      <c r="L1236" t="s">
        <v>32</v>
      </c>
      <c r="M1236" t="s">
        <v>40</v>
      </c>
      <c r="P1236">
        <v>46202</v>
      </c>
      <c r="Q1236">
        <v>17622.95</v>
      </c>
      <c r="S1236" t="s">
        <v>19815</v>
      </c>
    </row>
    <row r="1237" spans="1:19" x14ac:dyDescent="0.25">
      <c r="B1237" s="15" t="s">
        <v>19826</v>
      </c>
      <c r="C1237" t="s">
        <v>19816</v>
      </c>
      <c r="D1237" t="s">
        <v>36</v>
      </c>
      <c r="H1237">
        <v>1</v>
      </c>
      <c r="K1237">
        <v>46202</v>
      </c>
      <c r="L1237" t="s">
        <v>32</v>
      </c>
      <c r="M1237" t="s">
        <v>40</v>
      </c>
      <c r="P1237">
        <v>46202</v>
      </c>
      <c r="S1237" t="s">
        <v>19815</v>
      </c>
    </row>
    <row r="1238" spans="1:19" x14ac:dyDescent="0.25">
      <c r="A1238" s="15" t="s">
        <v>19826</v>
      </c>
      <c r="C1238" t="s">
        <v>19817</v>
      </c>
      <c r="D1238" t="s">
        <v>36</v>
      </c>
      <c r="E1238">
        <v>1</v>
      </c>
      <c r="F1238">
        <v>1970000</v>
      </c>
      <c r="G1238">
        <v>39400</v>
      </c>
      <c r="K1238">
        <v>46202</v>
      </c>
      <c r="L1238" t="s">
        <v>32</v>
      </c>
      <c r="M1238" t="s">
        <v>40</v>
      </c>
      <c r="P1238">
        <v>46202</v>
      </c>
      <c r="Q1238">
        <v>32295.08</v>
      </c>
      <c r="S1238" t="s">
        <v>19815</v>
      </c>
    </row>
    <row r="1239" spans="1:19" x14ac:dyDescent="0.25">
      <c r="A1239" s="15" t="s">
        <v>19826</v>
      </c>
      <c r="C1239" t="s">
        <v>19817</v>
      </c>
      <c r="D1239" t="s">
        <v>36</v>
      </c>
      <c r="E1239">
        <v>1</v>
      </c>
      <c r="F1239">
        <v>1970000</v>
      </c>
      <c r="G1239">
        <v>39400</v>
      </c>
      <c r="K1239">
        <v>46202</v>
      </c>
      <c r="L1239" t="s">
        <v>32</v>
      </c>
      <c r="M1239" t="s">
        <v>40</v>
      </c>
      <c r="P1239">
        <v>46202</v>
      </c>
      <c r="Q1239">
        <v>32295.08</v>
      </c>
      <c r="S1239" t="s">
        <v>19815</v>
      </c>
    </row>
    <row r="1240" spans="1:19" x14ac:dyDescent="0.25">
      <c r="B1240" s="15" t="s">
        <v>19826</v>
      </c>
      <c r="C1240" t="s">
        <v>19816</v>
      </c>
      <c r="D1240" t="s">
        <v>36</v>
      </c>
      <c r="H1240">
        <v>1</v>
      </c>
      <c r="K1240">
        <v>46202</v>
      </c>
      <c r="L1240" t="s">
        <v>32</v>
      </c>
      <c r="M1240" t="s">
        <v>40</v>
      </c>
      <c r="P1240">
        <v>46202</v>
      </c>
      <c r="S1240" t="s">
        <v>19815</v>
      </c>
    </row>
    <row r="1241" spans="1:19" x14ac:dyDescent="0.25">
      <c r="C1241" t="s">
        <v>19817</v>
      </c>
      <c r="D1241" t="s">
        <v>36</v>
      </c>
      <c r="I1241">
        <v>1</v>
      </c>
      <c r="J1241" s="15" t="s">
        <v>19826</v>
      </c>
      <c r="K1241">
        <v>46209</v>
      </c>
      <c r="L1241" t="s">
        <v>32</v>
      </c>
      <c r="M1241" t="s">
        <v>40</v>
      </c>
      <c r="P1241">
        <v>46202</v>
      </c>
      <c r="S1241" t="s">
        <v>19815</v>
      </c>
    </row>
    <row r="1242" spans="1:19" x14ac:dyDescent="0.25">
      <c r="B1242" s="15" t="s">
        <v>19826</v>
      </c>
      <c r="C1242" t="s">
        <v>19816</v>
      </c>
      <c r="D1242" t="s">
        <v>36</v>
      </c>
      <c r="H1242">
        <v>1</v>
      </c>
      <c r="K1242">
        <v>46209</v>
      </c>
      <c r="L1242" t="s">
        <v>32</v>
      </c>
      <c r="M1242" t="s">
        <v>40</v>
      </c>
      <c r="P1242">
        <v>46202</v>
      </c>
      <c r="S1242" t="s">
        <v>19815</v>
      </c>
    </row>
    <row r="1243" spans="1:19" x14ac:dyDescent="0.25">
      <c r="A1243" s="15" t="s">
        <v>19826</v>
      </c>
      <c r="C1243" t="s">
        <v>19817</v>
      </c>
      <c r="D1243" t="s">
        <v>181</v>
      </c>
      <c r="E1243">
        <v>1</v>
      </c>
      <c r="F1243">
        <v>2060000</v>
      </c>
      <c r="G1243">
        <v>41200</v>
      </c>
      <c r="K1243">
        <v>46202</v>
      </c>
      <c r="L1243" t="s">
        <v>55</v>
      </c>
      <c r="M1243" t="s">
        <v>2899</v>
      </c>
      <c r="P1243">
        <v>46190</v>
      </c>
      <c r="Q1243">
        <v>33770.49</v>
      </c>
      <c r="S1243" t="s">
        <v>19818</v>
      </c>
    </row>
    <row r="1244" spans="1:19" x14ac:dyDescent="0.25">
      <c r="A1244" s="15" t="s">
        <v>19826</v>
      </c>
      <c r="C1244" t="s">
        <v>19817</v>
      </c>
      <c r="D1244" t="s">
        <v>49</v>
      </c>
      <c r="E1244">
        <v>1</v>
      </c>
      <c r="F1244">
        <v>1900000</v>
      </c>
      <c r="G1244">
        <v>38000</v>
      </c>
      <c r="K1244">
        <v>46202</v>
      </c>
      <c r="L1244" t="s">
        <v>164</v>
      </c>
      <c r="M1244" t="s">
        <v>55</v>
      </c>
      <c r="P1244">
        <v>46201</v>
      </c>
      <c r="Q1244">
        <v>31147.54</v>
      </c>
      <c r="S1244" t="s">
        <v>19818</v>
      </c>
    </row>
    <row r="1245" spans="1:19" x14ac:dyDescent="0.25">
      <c r="B1245" s="15" t="s">
        <v>19826</v>
      </c>
      <c r="C1245" t="s">
        <v>19816</v>
      </c>
      <c r="D1245" t="s">
        <v>49</v>
      </c>
      <c r="H1245">
        <v>1</v>
      </c>
      <c r="K1245">
        <v>46202</v>
      </c>
      <c r="L1245" t="s">
        <v>164</v>
      </c>
      <c r="M1245" t="s">
        <v>55</v>
      </c>
      <c r="P1245">
        <v>46201</v>
      </c>
      <c r="S1245" t="s">
        <v>19818</v>
      </c>
    </row>
    <row r="1246" spans="1:19" x14ac:dyDescent="0.25">
      <c r="B1246" s="15" t="s">
        <v>19826</v>
      </c>
      <c r="C1246" t="s">
        <v>19816</v>
      </c>
      <c r="D1246" t="s">
        <v>49</v>
      </c>
      <c r="H1246">
        <v>1</v>
      </c>
      <c r="K1246">
        <v>46201</v>
      </c>
      <c r="L1246" t="s">
        <v>219</v>
      </c>
      <c r="M1246" t="s">
        <v>65</v>
      </c>
      <c r="P1246">
        <v>46199</v>
      </c>
      <c r="S1246" t="s">
        <v>19818</v>
      </c>
    </row>
    <row r="1247" spans="1:19" x14ac:dyDescent="0.25">
      <c r="A1247" s="15" t="s">
        <v>19826</v>
      </c>
      <c r="C1247" t="s">
        <v>19817</v>
      </c>
      <c r="D1247" t="s">
        <v>49</v>
      </c>
      <c r="E1247">
        <v>1</v>
      </c>
      <c r="F1247">
        <v>2280000</v>
      </c>
      <c r="G1247">
        <v>45600</v>
      </c>
      <c r="K1247">
        <v>46201</v>
      </c>
      <c r="L1247" t="s">
        <v>219</v>
      </c>
      <c r="M1247" t="s">
        <v>65</v>
      </c>
      <c r="P1247">
        <v>46199</v>
      </c>
      <c r="Q1247">
        <v>37377.050000000003</v>
      </c>
      <c r="S1247" t="s">
        <v>19818</v>
      </c>
    </row>
    <row r="1248" spans="1:19" x14ac:dyDescent="0.25">
      <c r="A1248" s="15" t="s">
        <v>19826</v>
      </c>
      <c r="C1248" t="s">
        <v>19817</v>
      </c>
      <c r="D1248" t="s">
        <v>181</v>
      </c>
      <c r="E1248">
        <v>1</v>
      </c>
      <c r="F1248">
        <v>1970000</v>
      </c>
      <c r="G1248">
        <v>39400</v>
      </c>
      <c r="K1248">
        <v>46203</v>
      </c>
      <c r="L1248" t="s">
        <v>643</v>
      </c>
      <c r="M1248" t="s">
        <v>55</v>
      </c>
      <c r="P1248">
        <v>46201</v>
      </c>
      <c r="Q1248">
        <v>32295.08</v>
      </c>
      <c r="S1248" t="s">
        <v>19818</v>
      </c>
    </row>
    <row r="1249" spans="1:19" x14ac:dyDescent="0.25">
      <c r="B1249" s="15" t="s">
        <v>19826</v>
      </c>
      <c r="C1249" t="s">
        <v>19816</v>
      </c>
      <c r="D1249" t="s">
        <v>181</v>
      </c>
      <c r="H1249">
        <v>1</v>
      </c>
      <c r="K1249">
        <v>46203</v>
      </c>
      <c r="L1249" t="s">
        <v>643</v>
      </c>
      <c r="M1249" t="s">
        <v>55</v>
      </c>
      <c r="P1249">
        <v>46201</v>
      </c>
      <c r="S1249" t="s">
        <v>19818</v>
      </c>
    </row>
    <row r="1250" spans="1:19" x14ac:dyDescent="0.25">
      <c r="A1250" s="15" t="s">
        <v>19826</v>
      </c>
      <c r="C1250" t="s">
        <v>19817</v>
      </c>
      <c r="D1250" t="s">
        <v>36</v>
      </c>
      <c r="E1250">
        <v>1</v>
      </c>
      <c r="F1250">
        <v>3720000</v>
      </c>
      <c r="G1250">
        <v>74400</v>
      </c>
      <c r="K1250">
        <v>46203</v>
      </c>
      <c r="L1250" t="s">
        <v>32</v>
      </c>
      <c r="M1250" t="s">
        <v>40</v>
      </c>
      <c r="P1250">
        <v>46201</v>
      </c>
      <c r="Q1250">
        <v>60983.61</v>
      </c>
      <c r="S1250" t="s">
        <v>19815</v>
      </c>
    </row>
    <row r="1251" spans="1:19" x14ac:dyDescent="0.25">
      <c r="B1251" s="15" t="s">
        <v>19826</v>
      </c>
      <c r="C1251" t="s">
        <v>19816</v>
      </c>
      <c r="D1251" t="s">
        <v>36</v>
      </c>
      <c r="H1251">
        <v>1</v>
      </c>
      <c r="K1251">
        <v>46203</v>
      </c>
      <c r="L1251" t="s">
        <v>32</v>
      </c>
      <c r="M1251" t="s">
        <v>40</v>
      </c>
      <c r="P1251">
        <v>46201</v>
      </c>
      <c r="S1251" t="s">
        <v>19815</v>
      </c>
    </row>
    <row r="1252" spans="1:19" x14ac:dyDescent="0.25">
      <c r="A1252" s="15" t="s">
        <v>19826</v>
      </c>
      <c r="C1252" t="s">
        <v>19817</v>
      </c>
      <c r="D1252" t="s">
        <v>36</v>
      </c>
      <c r="E1252">
        <v>1</v>
      </c>
      <c r="F1252">
        <v>3790000</v>
      </c>
      <c r="G1252">
        <v>75800</v>
      </c>
      <c r="K1252">
        <v>46202</v>
      </c>
      <c r="L1252" t="s">
        <v>32</v>
      </c>
      <c r="M1252" t="s">
        <v>40</v>
      </c>
      <c r="P1252">
        <v>46201</v>
      </c>
      <c r="Q1252">
        <v>62131.15</v>
      </c>
      <c r="S1252" t="s">
        <v>19815</v>
      </c>
    </row>
    <row r="1253" spans="1:19" x14ac:dyDescent="0.25">
      <c r="B1253" s="15" t="s">
        <v>19826</v>
      </c>
      <c r="C1253" t="s">
        <v>19816</v>
      </c>
      <c r="D1253" t="s">
        <v>36</v>
      </c>
      <c r="H1253">
        <v>1</v>
      </c>
      <c r="K1253">
        <v>46202</v>
      </c>
      <c r="L1253" t="s">
        <v>32</v>
      </c>
      <c r="M1253" t="s">
        <v>40</v>
      </c>
      <c r="P1253">
        <v>46201</v>
      </c>
      <c r="S1253" t="s">
        <v>19815</v>
      </c>
    </row>
    <row r="1254" spans="1:19" x14ac:dyDescent="0.25">
      <c r="A1254" s="15" t="s">
        <v>19826</v>
      </c>
      <c r="C1254" t="s">
        <v>19817</v>
      </c>
      <c r="D1254" t="s">
        <v>36</v>
      </c>
      <c r="E1254">
        <v>1</v>
      </c>
      <c r="F1254">
        <v>1970000</v>
      </c>
      <c r="G1254">
        <v>39400</v>
      </c>
      <c r="K1254">
        <v>46201</v>
      </c>
      <c r="L1254" t="s">
        <v>32</v>
      </c>
      <c r="M1254" t="s">
        <v>40</v>
      </c>
      <c r="P1254">
        <v>46201</v>
      </c>
      <c r="Q1254">
        <v>32295.08</v>
      </c>
      <c r="S1254" t="s">
        <v>19815</v>
      </c>
    </row>
    <row r="1255" spans="1:19" x14ac:dyDescent="0.25">
      <c r="B1255" s="15" t="s">
        <v>19826</v>
      </c>
      <c r="C1255" t="s">
        <v>19816</v>
      </c>
      <c r="D1255" t="s">
        <v>36</v>
      </c>
      <c r="H1255">
        <v>1</v>
      </c>
      <c r="K1255">
        <v>46201</v>
      </c>
      <c r="L1255" t="s">
        <v>32</v>
      </c>
      <c r="M1255" t="s">
        <v>40</v>
      </c>
      <c r="P1255">
        <v>46201</v>
      </c>
      <c r="S1255" t="s">
        <v>19815</v>
      </c>
    </row>
    <row r="1256" spans="1:19" x14ac:dyDescent="0.25">
      <c r="A1256" s="15" t="s">
        <v>19814</v>
      </c>
      <c r="C1256" t="s">
        <v>19813</v>
      </c>
      <c r="D1256" t="s">
        <v>49</v>
      </c>
      <c r="E1256">
        <v>1</v>
      </c>
      <c r="F1256">
        <v>1367000</v>
      </c>
      <c r="G1256">
        <v>20505</v>
      </c>
      <c r="K1256">
        <v>46209</v>
      </c>
      <c r="L1256" t="s">
        <v>636</v>
      </c>
      <c r="M1256" t="s">
        <v>65</v>
      </c>
      <c r="P1256">
        <v>46201</v>
      </c>
      <c r="Q1256">
        <v>16807.38</v>
      </c>
      <c r="S1256" t="s">
        <v>19818</v>
      </c>
    </row>
    <row r="1257" spans="1:19" x14ac:dyDescent="0.25">
      <c r="B1257" s="15" t="s">
        <v>19826</v>
      </c>
      <c r="C1257" t="s">
        <v>19816</v>
      </c>
      <c r="D1257" t="s">
        <v>49</v>
      </c>
      <c r="H1257">
        <v>1</v>
      </c>
      <c r="K1257">
        <v>46209</v>
      </c>
      <c r="L1257" t="s">
        <v>636</v>
      </c>
      <c r="M1257" t="s">
        <v>65</v>
      </c>
      <c r="P1257">
        <v>46201</v>
      </c>
      <c r="S1257" t="s">
        <v>19818</v>
      </c>
    </row>
    <row r="1258" spans="1:19" x14ac:dyDescent="0.25">
      <c r="C1258" t="s">
        <v>19817</v>
      </c>
      <c r="D1258" t="s">
        <v>36</v>
      </c>
      <c r="I1258">
        <v>1</v>
      </c>
      <c r="J1258" s="15" t="s">
        <v>19826</v>
      </c>
      <c r="K1258">
        <v>46208</v>
      </c>
      <c r="L1258" t="s">
        <v>32</v>
      </c>
      <c r="M1258" t="s">
        <v>40</v>
      </c>
      <c r="P1258">
        <v>46201</v>
      </c>
      <c r="S1258" t="s">
        <v>19815</v>
      </c>
    </row>
    <row r="1259" spans="1:19" x14ac:dyDescent="0.25">
      <c r="B1259" s="15" t="s">
        <v>19826</v>
      </c>
      <c r="C1259" t="s">
        <v>19816</v>
      </c>
      <c r="D1259" t="s">
        <v>36</v>
      </c>
      <c r="H1259">
        <v>1</v>
      </c>
      <c r="K1259">
        <v>46208</v>
      </c>
      <c r="L1259" t="s">
        <v>32</v>
      </c>
      <c r="M1259" t="s">
        <v>40</v>
      </c>
      <c r="P1259">
        <v>46201</v>
      </c>
      <c r="S1259" t="s">
        <v>19815</v>
      </c>
    </row>
    <row r="1260" spans="1:19" x14ac:dyDescent="0.25">
      <c r="A1260" s="15" t="s">
        <v>19826</v>
      </c>
      <c r="C1260" t="s">
        <v>19813</v>
      </c>
      <c r="D1260" t="s">
        <v>36</v>
      </c>
      <c r="E1260">
        <v>1</v>
      </c>
      <c r="F1260">
        <v>1637000</v>
      </c>
      <c r="G1260">
        <v>10000</v>
      </c>
      <c r="K1260">
        <v>46202</v>
      </c>
      <c r="L1260" t="s">
        <v>32</v>
      </c>
      <c r="M1260" t="s">
        <v>40</v>
      </c>
      <c r="P1260">
        <v>46201</v>
      </c>
      <c r="Q1260">
        <v>8196.7199999999993</v>
      </c>
      <c r="S1260" t="s">
        <v>19815</v>
      </c>
    </row>
    <row r="1261" spans="1:19" x14ac:dyDescent="0.25">
      <c r="B1261" s="15" t="s">
        <v>19826</v>
      </c>
      <c r="C1261" t="s">
        <v>19816</v>
      </c>
      <c r="D1261" t="s">
        <v>36</v>
      </c>
      <c r="H1261">
        <v>1</v>
      </c>
      <c r="K1261">
        <v>46202</v>
      </c>
      <c r="L1261" t="s">
        <v>32</v>
      </c>
      <c r="M1261" t="s">
        <v>40</v>
      </c>
      <c r="P1261">
        <v>46201</v>
      </c>
      <c r="S1261" t="s">
        <v>19815</v>
      </c>
    </row>
    <row r="1262" spans="1:19" x14ac:dyDescent="0.25">
      <c r="A1262" s="15" t="s">
        <v>19826</v>
      </c>
      <c r="C1262" t="s">
        <v>19817</v>
      </c>
      <c r="D1262" t="s">
        <v>36</v>
      </c>
      <c r="E1262">
        <v>1</v>
      </c>
      <c r="F1262">
        <v>1990000</v>
      </c>
      <c r="G1262">
        <v>39800</v>
      </c>
      <c r="K1262">
        <v>46202</v>
      </c>
      <c r="L1262" t="s">
        <v>32</v>
      </c>
      <c r="M1262" t="s">
        <v>40</v>
      </c>
      <c r="P1262">
        <v>46201</v>
      </c>
      <c r="Q1262">
        <v>32622.95</v>
      </c>
      <c r="S1262" t="s">
        <v>19815</v>
      </c>
    </row>
    <row r="1263" spans="1:19" x14ac:dyDescent="0.25">
      <c r="B1263" s="15" t="s">
        <v>19826</v>
      </c>
      <c r="C1263" t="s">
        <v>19816</v>
      </c>
      <c r="D1263" t="s">
        <v>36</v>
      </c>
      <c r="H1263">
        <v>1</v>
      </c>
      <c r="K1263">
        <v>46202</v>
      </c>
      <c r="L1263" t="s">
        <v>32</v>
      </c>
      <c r="M1263" t="s">
        <v>40</v>
      </c>
      <c r="P1263">
        <v>46201</v>
      </c>
      <c r="S1263" t="s">
        <v>19815</v>
      </c>
    </row>
    <row r="1264" spans="1:19" x14ac:dyDescent="0.25">
      <c r="A1264" s="15" t="s">
        <v>19826</v>
      </c>
      <c r="C1264" t="s">
        <v>19817</v>
      </c>
      <c r="D1264" t="s">
        <v>36</v>
      </c>
      <c r="E1264">
        <v>1</v>
      </c>
      <c r="F1264">
        <v>3800000</v>
      </c>
      <c r="G1264">
        <v>19000</v>
      </c>
      <c r="K1264">
        <v>46202</v>
      </c>
      <c r="L1264" t="s">
        <v>32</v>
      </c>
      <c r="M1264" t="s">
        <v>40</v>
      </c>
      <c r="P1264">
        <v>46201</v>
      </c>
      <c r="Q1264">
        <v>15573.77</v>
      </c>
      <c r="S1264" t="s">
        <v>19815</v>
      </c>
    </row>
    <row r="1265" spans="1:19" x14ac:dyDescent="0.25">
      <c r="B1265" s="15" t="s">
        <v>19826</v>
      </c>
      <c r="C1265" t="s">
        <v>19816</v>
      </c>
      <c r="D1265" t="s">
        <v>36</v>
      </c>
      <c r="H1265">
        <v>1</v>
      </c>
      <c r="K1265">
        <v>46202</v>
      </c>
      <c r="L1265" t="s">
        <v>32</v>
      </c>
      <c r="M1265" t="s">
        <v>40</v>
      </c>
      <c r="P1265">
        <v>46201</v>
      </c>
      <c r="S1265" t="s">
        <v>19815</v>
      </c>
    </row>
    <row r="1266" spans="1:19" x14ac:dyDescent="0.25">
      <c r="A1266" s="15" t="s">
        <v>19826</v>
      </c>
      <c r="C1266" t="s">
        <v>19817</v>
      </c>
      <c r="D1266" t="s">
        <v>36</v>
      </c>
      <c r="E1266">
        <v>1</v>
      </c>
      <c r="F1266">
        <v>3600000</v>
      </c>
      <c r="G1266">
        <v>30000</v>
      </c>
      <c r="K1266">
        <v>46203</v>
      </c>
      <c r="L1266" t="s">
        <v>32</v>
      </c>
      <c r="M1266" t="s">
        <v>40</v>
      </c>
      <c r="P1266">
        <v>46201</v>
      </c>
      <c r="Q1266">
        <v>24590.16</v>
      </c>
      <c r="S1266" t="s">
        <v>19815</v>
      </c>
    </row>
    <row r="1267" spans="1:19" x14ac:dyDescent="0.25">
      <c r="B1267" s="15" t="s">
        <v>19826</v>
      </c>
      <c r="C1267" t="s">
        <v>19816</v>
      </c>
      <c r="D1267" t="s">
        <v>36</v>
      </c>
      <c r="H1267">
        <v>1</v>
      </c>
      <c r="K1267">
        <v>46203</v>
      </c>
      <c r="L1267" t="s">
        <v>32</v>
      </c>
      <c r="M1267" t="s">
        <v>40</v>
      </c>
      <c r="P1267">
        <v>46201</v>
      </c>
      <c r="S1267" t="s">
        <v>19815</v>
      </c>
    </row>
    <row r="1268" spans="1:19" x14ac:dyDescent="0.25">
      <c r="B1268" s="15" t="s">
        <v>19814</v>
      </c>
      <c r="C1268" t="s">
        <v>19816</v>
      </c>
      <c r="D1268" t="s">
        <v>36</v>
      </c>
      <c r="H1268">
        <v>1</v>
      </c>
      <c r="K1268">
        <v>46208</v>
      </c>
      <c r="L1268" t="s">
        <v>32</v>
      </c>
      <c r="M1268" t="s">
        <v>40</v>
      </c>
      <c r="P1268">
        <v>46208</v>
      </c>
      <c r="S1268" t="s">
        <v>19815</v>
      </c>
    </row>
    <row r="1269" spans="1:19" x14ac:dyDescent="0.25">
      <c r="C1269" t="s">
        <v>19817</v>
      </c>
      <c r="D1269" t="s">
        <v>36</v>
      </c>
      <c r="I1269">
        <v>1</v>
      </c>
      <c r="J1269" s="15" t="s">
        <v>19814</v>
      </c>
      <c r="K1269">
        <v>46208</v>
      </c>
      <c r="L1269" t="s">
        <v>32</v>
      </c>
      <c r="M1269" t="s">
        <v>40</v>
      </c>
      <c r="P1269">
        <v>46208</v>
      </c>
      <c r="S1269" t="s">
        <v>19815</v>
      </c>
    </row>
    <row r="1270" spans="1:19" x14ac:dyDescent="0.25">
      <c r="C1270" t="s">
        <v>19817</v>
      </c>
      <c r="D1270" t="s">
        <v>189</v>
      </c>
      <c r="K1270">
        <v>46208</v>
      </c>
      <c r="L1270" t="s">
        <v>573</v>
      </c>
      <c r="M1270" t="s">
        <v>65</v>
      </c>
      <c r="P1270">
        <v>46208</v>
      </c>
      <c r="S1270" t="s">
        <v>19815</v>
      </c>
    </row>
    <row r="1271" spans="1:19" x14ac:dyDescent="0.25">
      <c r="A1271" s="15" t="s">
        <v>19826</v>
      </c>
      <c r="C1271" t="s">
        <v>19817</v>
      </c>
      <c r="D1271" t="s">
        <v>36</v>
      </c>
      <c r="E1271">
        <v>1</v>
      </c>
      <c r="F1271">
        <v>3700000</v>
      </c>
      <c r="G1271">
        <v>74000</v>
      </c>
      <c r="K1271">
        <v>46201</v>
      </c>
      <c r="L1271" t="s">
        <v>32</v>
      </c>
      <c r="M1271" t="s">
        <v>40</v>
      </c>
      <c r="P1271">
        <v>46201</v>
      </c>
      <c r="Q1271">
        <v>60655.74</v>
      </c>
      <c r="S1271" t="s">
        <v>19815</v>
      </c>
    </row>
    <row r="1272" spans="1:19" x14ac:dyDescent="0.25">
      <c r="B1272" s="15" t="s">
        <v>19826</v>
      </c>
      <c r="C1272" t="s">
        <v>19816</v>
      </c>
      <c r="D1272" t="s">
        <v>36</v>
      </c>
      <c r="H1272">
        <v>1</v>
      </c>
      <c r="K1272">
        <v>46201</v>
      </c>
      <c r="L1272" t="s">
        <v>32</v>
      </c>
      <c r="M1272" t="s">
        <v>40</v>
      </c>
      <c r="P1272">
        <v>46201</v>
      </c>
      <c r="S1272" t="s">
        <v>19815</v>
      </c>
    </row>
    <row r="1273" spans="1:19" x14ac:dyDescent="0.25">
      <c r="A1273" s="15" t="s">
        <v>19826</v>
      </c>
      <c r="C1273" t="s">
        <v>19821</v>
      </c>
      <c r="D1273" t="s">
        <v>36</v>
      </c>
      <c r="E1273">
        <v>1</v>
      </c>
      <c r="F1273">
        <v>2736000</v>
      </c>
      <c r="G1273">
        <v>54720</v>
      </c>
      <c r="K1273">
        <v>46202</v>
      </c>
      <c r="L1273" t="s">
        <v>32</v>
      </c>
      <c r="M1273" t="s">
        <v>40</v>
      </c>
      <c r="P1273">
        <v>46201</v>
      </c>
      <c r="Q1273">
        <v>44852.46</v>
      </c>
      <c r="S1273" t="s">
        <v>19815</v>
      </c>
    </row>
    <row r="1274" spans="1:19" x14ac:dyDescent="0.25">
      <c r="B1274" s="15" t="s">
        <v>19826</v>
      </c>
      <c r="C1274" t="s">
        <v>19816</v>
      </c>
      <c r="D1274" t="s">
        <v>36</v>
      </c>
      <c r="H1274">
        <v>1</v>
      </c>
      <c r="K1274">
        <v>46202</v>
      </c>
      <c r="L1274" t="s">
        <v>32</v>
      </c>
      <c r="M1274" t="s">
        <v>40</v>
      </c>
      <c r="P1274">
        <v>46201</v>
      </c>
      <c r="S1274" t="s">
        <v>19815</v>
      </c>
    </row>
    <row r="1275" spans="1:19" x14ac:dyDescent="0.25">
      <c r="A1275" s="15" t="s">
        <v>19826</v>
      </c>
      <c r="C1275" t="s">
        <v>19813</v>
      </c>
      <c r="D1275" t="s">
        <v>36</v>
      </c>
      <c r="E1275">
        <v>1</v>
      </c>
      <c r="F1275">
        <v>875000</v>
      </c>
      <c r="G1275">
        <v>13125</v>
      </c>
      <c r="K1275">
        <v>46202</v>
      </c>
      <c r="L1275" t="s">
        <v>32</v>
      </c>
      <c r="M1275" t="s">
        <v>40</v>
      </c>
      <c r="P1275">
        <v>46201</v>
      </c>
      <c r="Q1275">
        <v>10758.2</v>
      </c>
      <c r="S1275" t="s">
        <v>19815</v>
      </c>
    </row>
    <row r="1276" spans="1:19" x14ac:dyDescent="0.25">
      <c r="B1276" s="15" t="s">
        <v>19826</v>
      </c>
      <c r="C1276" t="s">
        <v>19816</v>
      </c>
      <c r="D1276" t="s">
        <v>36</v>
      </c>
      <c r="H1276">
        <v>1</v>
      </c>
      <c r="K1276">
        <v>46202</v>
      </c>
      <c r="L1276" t="s">
        <v>32</v>
      </c>
      <c r="M1276" t="s">
        <v>40</v>
      </c>
      <c r="P1276">
        <v>46201</v>
      </c>
      <c r="S1276" t="s">
        <v>19815</v>
      </c>
    </row>
    <row r="1277" spans="1:19" x14ac:dyDescent="0.25">
      <c r="A1277" s="15" t="s">
        <v>19826</v>
      </c>
      <c r="C1277" t="s">
        <v>19817</v>
      </c>
      <c r="D1277" t="s">
        <v>189</v>
      </c>
      <c r="E1277">
        <v>1</v>
      </c>
      <c r="F1277">
        <v>3799900</v>
      </c>
      <c r="G1277">
        <v>75998</v>
      </c>
      <c r="K1277">
        <v>46202</v>
      </c>
      <c r="L1277" t="s">
        <v>2226</v>
      </c>
      <c r="M1277" t="s">
        <v>65</v>
      </c>
      <c r="P1277">
        <v>46201</v>
      </c>
      <c r="Q1277">
        <v>62293.440000000002</v>
      </c>
      <c r="S1277" t="s">
        <v>19815</v>
      </c>
    </row>
    <row r="1278" spans="1:19" x14ac:dyDescent="0.25">
      <c r="B1278" s="15" t="s">
        <v>19826</v>
      </c>
      <c r="C1278" t="s">
        <v>19816</v>
      </c>
      <c r="D1278" t="s">
        <v>189</v>
      </c>
      <c r="H1278">
        <v>1</v>
      </c>
      <c r="K1278">
        <v>46202</v>
      </c>
      <c r="L1278" t="s">
        <v>2226</v>
      </c>
      <c r="M1278" t="s">
        <v>65</v>
      </c>
      <c r="P1278">
        <v>46201</v>
      </c>
      <c r="S1278" t="s">
        <v>19815</v>
      </c>
    </row>
    <row r="1279" spans="1:19" x14ac:dyDescent="0.25">
      <c r="A1279" s="15" t="s">
        <v>19826</v>
      </c>
      <c r="C1279" t="s">
        <v>19817</v>
      </c>
      <c r="D1279" t="s">
        <v>36</v>
      </c>
      <c r="E1279">
        <v>1</v>
      </c>
      <c r="F1279">
        <v>2400000</v>
      </c>
      <c r="G1279">
        <v>48000</v>
      </c>
      <c r="K1279">
        <v>46202</v>
      </c>
      <c r="L1279" t="s">
        <v>132</v>
      </c>
      <c r="M1279" t="s">
        <v>65</v>
      </c>
      <c r="P1279">
        <v>46201</v>
      </c>
      <c r="Q1279">
        <v>39344.26</v>
      </c>
      <c r="S1279" t="s">
        <v>19815</v>
      </c>
    </row>
    <row r="1280" spans="1:19" x14ac:dyDescent="0.25">
      <c r="B1280" s="15" t="s">
        <v>19826</v>
      </c>
      <c r="C1280" t="s">
        <v>19816</v>
      </c>
      <c r="D1280" t="s">
        <v>36</v>
      </c>
      <c r="H1280">
        <v>1</v>
      </c>
      <c r="K1280">
        <v>46202</v>
      </c>
      <c r="L1280" t="s">
        <v>132</v>
      </c>
      <c r="M1280" t="s">
        <v>65</v>
      </c>
      <c r="P1280">
        <v>46201</v>
      </c>
      <c r="S1280" t="s">
        <v>19815</v>
      </c>
    </row>
    <row r="1281" spans="1:19" x14ac:dyDescent="0.25">
      <c r="A1281" s="15" t="s">
        <v>19826</v>
      </c>
      <c r="C1281" t="s">
        <v>19821</v>
      </c>
      <c r="D1281" t="s">
        <v>36</v>
      </c>
      <c r="E1281">
        <v>1</v>
      </c>
      <c r="F1281">
        <v>2673000</v>
      </c>
      <c r="G1281">
        <v>20000</v>
      </c>
      <c r="K1281">
        <v>46201</v>
      </c>
      <c r="L1281" t="s">
        <v>32</v>
      </c>
      <c r="M1281" t="s">
        <v>40</v>
      </c>
      <c r="P1281">
        <v>46201</v>
      </c>
      <c r="Q1281">
        <v>16393.439999999999</v>
      </c>
      <c r="S1281" t="s">
        <v>19815</v>
      </c>
    </row>
    <row r="1282" spans="1:19" x14ac:dyDescent="0.25">
      <c r="B1282" s="15" t="s">
        <v>19826</v>
      </c>
      <c r="C1282" t="s">
        <v>19816</v>
      </c>
      <c r="D1282" t="s">
        <v>36</v>
      </c>
      <c r="H1282">
        <v>1</v>
      </c>
      <c r="K1282">
        <v>46201</v>
      </c>
      <c r="L1282" t="s">
        <v>32</v>
      </c>
      <c r="M1282" t="s">
        <v>40</v>
      </c>
      <c r="P1282">
        <v>46201</v>
      </c>
      <c r="S1282" t="s">
        <v>19815</v>
      </c>
    </row>
    <row r="1283" spans="1:19" x14ac:dyDescent="0.25">
      <c r="A1283" s="15" t="s">
        <v>19826</v>
      </c>
      <c r="C1283" t="s">
        <v>19817</v>
      </c>
      <c r="D1283" t="s">
        <v>181</v>
      </c>
      <c r="E1283">
        <v>1</v>
      </c>
      <c r="F1283">
        <v>2280000</v>
      </c>
      <c r="G1283">
        <v>45600</v>
      </c>
      <c r="K1283">
        <v>46202</v>
      </c>
      <c r="L1283" t="s">
        <v>573</v>
      </c>
      <c r="M1283" t="s">
        <v>65</v>
      </c>
      <c r="P1283">
        <v>46201</v>
      </c>
      <c r="Q1283">
        <v>37377.050000000003</v>
      </c>
      <c r="S1283" t="s">
        <v>19818</v>
      </c>
    </row>
    <row r="1284" spans="1:19" x14ac:dyDescent="0.25">
      <c r="B1284" s="15" t="s">
        <v>19826</v>
      </c>
      <c r="C1284" t="s">
        <v>19816</v>
      </c>
      <c r="D1284" t="s">
        <v>181</v>
      </c>
      <c r="H1284">
        <v>1</v>
      </c>
      <c r="K1284">
        <v>46202</v>
      </c>
      <c r="L1284" t="s">
        <v>573</v>
      </c>
      <c r="M1284" t="s">
        <v>65</v>
      </c>
      <c r="P1284">
        <v>46201</v>
      </c>
      <c r="S1284" t="s">
        <v>19818</v>
      </c>
    </row>
    <row r="1285" spans="1:19" x14ac:dyDescent="0.25">
      <c r="A1285" s="15" t="s">
        <v>19826</v>
      </c>
      <c r="C1285" t="s">
        <v>19817</v>
      </c>
      <c r="D1285" t="s">
        <v>181</v>
      </c>
      <c r="E1285">
        <v>1</v>
      </c>
      <c r="F1285">
        <v>3375000</v>
      </c>
      <c r="G1285">
        <v>67500</v>
      </c>
      <c r="K1285">
        <v>46202</v>
      </c>
      <c r="L1285" t="s">
        <v>732</v>
      </c>
      <c r="M1285" t="s">
        <v>55</v>
      </c>
      <c r="P1285">
        <v>46201</v>
      </c>
      <c r="Q1285">
        <v>55327.87</v>
      </c>
      <c r="S1285" t="s">
        <v>19818</v>
      </c>
    </row>
    <row r="1286" spans="1:19" x14ac:dyDescent="0.25">
      <c r="B1286" s="15" t="s">
        <v>19826</v>
      </c>
      <c r="C1286" t="s">
        <v>19816</v>
      </c>
      <c r="D1286" t="s">
        <v>181</v>
      </c>
      <c r="H1286">
        <v>1</v>
      </c>
      <c r="K1286">
        <v>46202</v>
      </c>
      <c r="L1286" t="s">
        <v>732</v>
      </c>
      <c r="M1286" t="s">
        <v>55</v>
      </c>
      <c r="P1286">
        <v>46201</v>
      </c>
      <c r="S1286" t="s">
        <v>19818</v>
      </c>
    </row>
    <row r="1287" spans="1:19" x14ac:dyDescent="0.25">
      <c r="A1287" s="15" t="s">
        <v>19826</v>
      </c>
      <c r="C1287" t="s">
        <v>19817</v>
      </c>
      <c r="D1287" t="s">
        <v>36</v>
      </c>
      <c r="E1287">
        <v>1</v>
      </c>
      <c r="F1287">
        <v>2330000</v>
      </c>
      <c r="G1287">
        <v>46600</v>
      </c>
      <c r="K1287">
        <v>46201</v>
      </c>
      <c r="L1287" t="s">
        <v>32</v>
      </c>
      <c r="M1287" t="s">
        <v>40</v>
      </c>
      <c r="P1287">
        <v>46201</v>
      </c>
      <c r="Q1287">
        <v>38196.720000000001</v>
      </c>
      <c r="S1287" t="s">
        <v>19815</v>
      </c>
    </row>
    <row r="1288" spans="1:19" x14ac:dyDescent="0.25">
      <c r="B1288" s="15" t="s">
        <v>19826</v>
      </c>
      <c r="C1288" t="s">
        <v>19816</v>
      </c>
      <c r="D1288" t="s">
        <v>36</v>
      </c>
      <c r="H1288">
        <v>1</v>
      </c>
      <c r="K1288">
        <v>46201</v>
      </c>
      <c r="L1288" t="s">
        <v>32</v>
      </c>
      <c r="M1288" t="s">
        <v>40</v>
      </c>
      <c r="P1288">
        <v>46201</v>
      </c>
      <c r="S1288" t="s">
        <v>19815</v>
      </c>
    </row>
    <row r="1289" spans="1:19" x14ac:dyDescent="0.25">
      <c r="A1289" s="15" t="s">
        <v>19826</v>
      </c>
      <c r="C1289" t="s">
        <v>19822</v>
      </c>
      <c r="D1289" t="s">
        <v>36</v>
      </c>
      <c r="E1289">
        <v>1</v>
      </c>
      <c r="F1289">
        <v>4114900</v>
      </c>
      <c r="G1289">
        <v>20000</v>
      </c>
      <c r="K1289">
        <v>46201</v>
      </c>
      <c r="L1289" t="s">
        <v>32</v>
      </c>
      <c r="M1289" t="s">
        <v>40</v>
      </c>
      <c r="P1289">
        <v>46201</v>
      </c>
      <c r="Q1289">
        <v>16393.439999999999</v>
      </c>
      <c r="S1289" t="s">
        <v>19815</v>
      </c>
    </row>
    <row r="1290" spans="1:19" x14ac:dyDescent="0.25">
      <c r="B1290" s="15" t="s">
        <v>19826</v>
      </c>
      <c r="C1290" t="s">
        <v>19816</v>
      </c>
      <c r="D1290" t="s">
        <v>36</v>
      </c>
      <c r="H1290">
        <v>1</v>
      </c>
      <c r="K1290">
        <v>46201</v>
      </c>
      <c r="L1290" t="s">
        <v>32</v>
      </c>
      <c r="M1290" t="s">
        <v>40</v>
      </c>
      <c r="P1290">
        <v>46201</v>
      </c>
      <c r="S1290" t="s">
        <v>19815</v>
      </c>
    </row>
    <row r="1291" spans="1:19" x14ac:dyDescent="0.25">
      <c r="A1291" s="15" t="s">
        <v>19826</v>
      </c>
      <c r="C1291" t="s">
        <v>19817</v>
      </c>
      <c r="D1291" t="s">
        <v>36</v>
      </c>
      <c r="E1291">
        <v>1</v>
      </c>
      <c r="F1291">
        <v>2700000</v>
      </c>
      <c r="G1291">
        <v>54000</v>
      </c>
      <c r="K1291">
        <v>46202</v>
      </c>
      <c r="L1291" t="s">
        <v>32</v>
      </c>
      <c r="M1291" t="s">
        <v>40</v>
      </c>
      <c r="P1291">
        <v>46201</v>
      </c>
      <c r="Q1291">
        <v>44262.3</v>
      </c>
      <c r="S1291" t="s">
        <v>19815</v>
      </c>
    </row>
    <row r="1292" spans="1:19" x14ac:dyDescent="0.25">
      <c r="B1292" s="15" t="s">
        <v>19826</v>
      </c>
      <c r="C1292" t="s">
        <v>19816</v>
      </c>
      <c r="D1292" t="s">
        <v>36</v>
      </c>
      <c r="H1292">
        <v>1</v>
      </c>
      <c r="K1292">
        <v>46202</v>
      </c>
      <c r="L1292" t="s">
        <v>32</v>
      </c>
      <c r="M1292" t="s">
        <v>40</v>
      </c>
      <c r="P1292">
        <v>46201</v>
      </c>
      <c r="S1292" t="s">
        <v>19815</v>
      </c>
    </row>
    <row r="1293" spans="1:19" x14ac:dyDescent="0.25">
      <c r="A1293" s="15" t="s">
        <v>19826</v>
      </c>
      <c r="C1293" t="s">
        <v>19817</v>
      </c>
      <c r="D1293" t="s">
        <v>36</v>
      </c>
      <c r="E1293">
        <v>1</v>
      </c>
      <c r="F1293">
        <v>2494000</v>
      </c>
      <c r="G1293">
        <v>49880</v>
      </c>
      <c r="K1293">
        <v>46202</v>
      </c>
      <c r="L1293" t="s">
        <v>32</v>
      </c>
      <c r="M1293" t="s">
        <v>40</v>
      </c>
      <c r="P1293">
        <v>46201</v>
      </c>
      <c r="Q1293">
        <v>40885.25</v>
      </c>
      <c r="S1293" t="s">
        <v>19815</v>
      </c>
    </row>
    <row r="1294" spans="1:19" x14ac:dyDescent="0.25">
      <c r="B1294" s="15" t="s">
        <v>19826</v>
      </c>
      <c r="C1294" t="s">
        <v>19816</v>
      </c>
      <c r="D1294" t="s">
        <v>36</v>
      </c>
      <c r="H1294">
        <v>1</v>
      </c>
      <c r="K1294">
        <v>46202</v>
      </c>
      <c r="L1294" t="s">
        <v>32</v>
      </c>
      <c r="M1294" t="s">
        <v>40</v>
      </c>
      <c r="P1294">
        <v>46201</v>
      </c>
      <c r="S1294" t="s">
        <v>19815</v>
      </c>
    </row>
    <row r="1295" spans="1:19" x14ac:dyDescent="0.25">
      <c r="A1295" s="15" t="s">
        <v>19826</v>
      </c>
      <c r="C1295" t="s">
        <v>19821</v>
      </c>
      <c r="D1295" t="s">
        <v>36</v>
      </c>
      <c r="E1295">
        <v>1</v>
      </c>
      <c r="F1295">
        <v>3253750</v>
      </c>
      <c r="G1295">
        <v>65075</v>
      </c>
      <c r="K1295">
        <v>46201</v>
      </c>
      <c r="L1295" t="s">
        <v>32</v>
      </c>
      <c r="M1295" t="s">
        <v>40</v>
      </c>
      <c r="P1295">
        <v>46201</v>
      </c>
      <c r="Q1295">
        <v>53340.160000000003</v>
      </c>
      <c r="S1295" t="s">
        <v>19815</v>
      </c>
    </row>
    <row r="1296" spans="1:19" x14ac:dyDescent="0.25">
      <c r="B1296" s="15" t="s">
        <v>19826</v>
      </c>
      <c r="C1296" t="s">
        <v>19816</v>
      </c>
      <c r="D1296" t="s">
        <v>36</v>
      </c>
      <c r="H1296">
        <v>1</v>
      </c>
      <c r="K1296">
        <v>46201</v>
      </c>
      <c r="L1296" t="s">
        <v>32</v>
      </c>
      <c r="M1296" t="s">
        <v>40</v>
      </c>
      <c r="P1296">
        <v>46201</v>
      </c>
      <c r="S1296" t="s">
        <v>19815</v>
      </c>
    </row>
    <row r="1297" spans="1:19" x14ac:dyDescent="0.25">
      <c r="A1297" s="15" t="s">
        <v>19826</v>
      </c>
      <c r="C1297" t="s">
        <v>19817</v>
      </c>
      <c r="D1297" t="s">
        <v>36</v>
      </c>
      <c r="E1297">
        <v>1</v>
      </c>
      <c r="F1297">
        <v>3600000</v>
      </c>
      <c r="G1297">
        <v>36000</v>
      </c>
      <c r="K1297">
        <v>46201</v>
      </c>
      <c r="L1297" t="s">
        <v>32</v>
      </c>
      <c r="M1297" t="s">
        <v>40</v>
      </c>
      <c r="P1297">
        <v>46201</v>
      </c>
      <c r="Q1297">
        <v>29508.2</v>
      </c>
      <c r="S1297" t="s">
        <v>19815</v>
      </c>
    </row>
    <row r="1298" spans="1:19" x14ac:dyDescent="0.25">
      <c r="B1298" s="15" t="s">
        <v>19826</v>
      </c>
      <c r="C1298" t="s">
        <v>19816</v>
      </c>
      <c r="D1298" t="s">
        <v>36</v>
      </c>
      <c r="H1298">
        <v>1</v>
      </c>
      <c r="K1298">
        <v>46201</v>
      </c>
      <c r="L1298" t="s">
        <v>32</v>
      </c>
      <c r="M1298" t="s">
        <v>40</v>
      </c>
      <c r="P1298">
        <v>46201</v>
      </c>
      <c r="S1298" t="s">
        <v>19815</v>
      </c>
    </row>
    <row r="1299" spans="1:19" x14ac:dyDescent="0.25">
      <c r="A1299" s="15" t="s">
        <v>19814</v>
      </c>
      <c r="C1299" t="s">
        <v>19813</v>
      </c>
      <c r="D1299" t="s">
        <v>181</v>
      </c>
      <c r="E1299">
        <v>1</v>
      </c>
      <c r="F1299">
        <v>1181000</v>
      </c>
      <c r="G1299">
        <v>17715</v>
      </c>
      <c r="K1299">
        <v>46211</v>
      </c>
      <c r="L1299" t="s">
        <v>636</v>
      </c>
      <c r="M1299" t="s">
        <v>65</v>
      </c>
      <c r="P1299">
        <v>46201</v>
      </c>
      <c r="Q1299">
        <v>14520.49</v>
      </c>
      <c r="S1299" t="s">
        <v>19818</v>
      </c>
    </row>
    <row r="1300" spans="1:19" x14ac:dyDescent="0.25">
      <c r="B1300" s="15" t="s">
        <v>19826</v>
      </c>
      <c r="C1300" t="s">
        <v>19816</v>
      </c>
      <c r="D1300" t="s">
        <v>181</v>
      </c>
      <c r="H1300">
        <v>1</v>
      </c>
      <c r="K1300">
        <v>46211</v>
      </c>
      <c r="L1300" t="s">
        <v>636</v>
      </c>
      <c r="M1300" t="s">
        <v>65</v>
      </c>
      <c r="P1300">
        <v>46201</v>
      </c>
      <c r="S1300" t="s">
        <v>19818</v>
      </c>
    </row>
    <row r="1301" spans="1:19" x14ac:dyDescent="0.25">
      <c r="C1301" t="s">
        <v>19819</v>
      </c>
      <c r="D1301" t="s">
        <v>36</v>
      </c>
      <c r="I1301">
        <v>1</v>
      </c>
      <c r="J1301" s="15" t="s">
        <v>19826</v>
      </c>
      <c r="K1301">
        <v>46208</v>
      </c>
      <c r="L1301" t="s">
        <v>32</v>
      </c>
      <c r="M1301" t="s">
        <v>40</v>
      </c>
      <c r="P1301">
        <v>46201</v>
      </c>
      <c r="S1301" t="s">
        <v>19815</v>
      </c>
    </row>
    <row r="1302" spans="1:19" x14ac:dyDescent="0.25">
      <c r="B1302" s="15" t="s">
        <v>19826</v>
      </c>
      <c r="C1302" t="s">
        <v>19816</v>
      </c>
      <c r="D1302" t="s">
        <v>36</v>
      </c>
      <c r="H1302">
        <v>1</v>
      </c>
      <c r="K1302">
        <v>46208</v>
      </c>
      <c r="L1302" t="s">
        <v>32</v>
      </c>
      <c r="M1302" t="s">
        <v>40</v>
      </c>
      <c r="P1302">
        <v>46201</v>
      </c>
      <c r="S1302" t="s">
        <v>19815</v>
      </c>
    </row>
    <row r="1303" spans="1:19" x14ac:dyDescent="0.25">
      <c r="A1303" s="15" t="s">
        <v>19826</v>
      </c>
      <c r="C1303" t="s">
        <v>19819</v>
      </c>
      <c r="D1303" t="s">
        <v>36</v>
      </c>
      <c r="E1303">
        <v>1</v>
      </c>
      <c r="F1303">
        <v>2507000</v>
      </c>
      <c r="G1303">
        <v>20000</v>
      </c>
      <c r="K1303">
        <v>46201</v>
      </c>
      <c r="L1303" t="s">
        <v>32</v>
      </c>
      <c r="M1303" t="s">
        <v>40</v>
      </c>
      <c r="P1303">
        <v>46201</v>
      </c>
      <c r="Q1303">
        <v>16393.439999999999</v>
      </c>
      <c r="S1303" t="s">
        <v>19815</v>
      </c>
    </row>
    <row r="1304" spans="1:19" x14ac:dyDescent="0.25">
      <c r="B1304" s="15" t="s">
        <v>19826</v>
      </c>
      <c r="C1304" t="s">
        <v>19816</v>
      </c>
      <c r="D1304" t="s">
        <v>36</v>
      </c>
      <c r="H1304">
        <v>1</v>
      </c>
      <c r="K1304">
        <v>46201</v>
      </c>
      <c r="L1304" t="s">
        <v>32</v>
      </c>
      <c r="M1304" t="s">
        <v>40</v>
      </c>
      <c r="P1304">
        <v>46201</v>
      </c>
      <c r="S1304" t="s">
        <v>19815</v>
      </c>
    </row>
    <row r="1305" spans="1:19" x14ac:dyDescent="0.25">
      <c r="A1305" s="15" t="s">
        <v>19826</v>
      </c>
      <c r="C1305" t="s">
        <v>19813</v>
      </c>
      <c r="D1305" t="s">
        <v>36</v>
      </c>
      <c r="E1305">
        <v>1</v>
      </c>
      <c r="F1305">
        <v>1850000</v>
      </c>
      <c r="G1305">
        <v>10000</v>
      </c>
      <c r="K1305">
        <v>46201</v>
      </c>
      <c r="L1305" t="s">
        <v>32</v>
      </c>
      <c r="M1305" t="s">
        <v>40</v>
      </c>
      <c r="P1305">
        <v>46201</v>
      </c>
      <c r="Q1305">
        <v>8196.7199999999993</v>
      </c>
      <c r="S1305" t="s">
        <v>19815</v>
      </c>
    </row>
    <row r="1306" spans="1:19" x14ac:dyDescent="0.25">
      <c r="B1306" s="15" t="s">
        <v>19826</v>
      </c>
      <c r="C1306" t="s">
        <v>19816</v>
      </c>
      <c r="D1306" t="s">
        <v>36</v>
      </c>
      <c r="H1306">
        <v>1</v>
      </c>
      <c r="K1306">
        <v>46201</v>
      </c>
      <c r="L1306" t="s">
        <v>32</v>
      </c>
      <c r="M1306" t="s">
        <v>40</v>
      </c>
      <c r="P1306">
        <v>46201</v>
      </c>
      <c r="S1306" t="s">
        <v>19815</v>
      </c>
    </row>
    <row r="1307" spans="1:19" x14ac:dyDescent="0.25">
      <c r="A1307" s="15" t="s">
        <v>19826</v>
      </c>
      <c r="C1307" t="s">
        <v>19817</v>
      </c>
      <c r="D1307" t="s">
        <v>36</v>
      </c>
      <c r="E1307">
        <v>1</v>
      </c>
      <c r="F1307">
        <v>2380000</v>
      </c>
      <c r="G1307">
        <v>47600</v>
      </c>
      <c r="K1307">
        <v>46201</v>
      </c>
      <c r="L1307" t="s">
        <v>32</v>
      </c>
      <c r="M1307" t="s">
        <v>40</v>
      </c>
      <c r="P1307">
        <v>46201</v>
      </c>
      <c r="Q1307">
        <v>39016.39</v>
      </c>
      <c r="S1307" t="s">
        <v>19815</v>
      </c>
    </row>
    <row r="1308" spans="1:19" x14ac:dyDescent="0.25">
      <c r="B1308" s="15" t="s">
        <v>19826</v>
      </c>
      <c r="C1308" t="s">
        <v>19816</v>
      </c>
      <c r="D1308" t="s">
        <v>36</v>
      </c>
      <c r="H1308">
        <v>1</v>
      </c>
      <c r="K1308">
        <v>46201</v>
      </c>
      <c r="L1308" t="s">
        <v>32</v>
      </c>
      <c r="M1308" t="s">
        <v>40</v>
      </c>
      <c r="P1308">
        <v>46201</v>
      </c>
      <c r="S1308" t="s">
        <v>19815</v>
      </c>
    </row>
    <row r="1309" spans="1:19" x14ac:dyDescent="0.25">
      <c r="A1309" s="15" t="s">
        <v>19826</v>
      </c>
      <c r="C1309" t="s">
        <v>19817</v>
      </c>
      <c r="D1309" t="s">
        <v>36</v>
      </c>
      <c r="E1309">
        <v>1</v>
      </c>
      <c r="F1309">
        <v>1910000</v>
      </c>
      <c r="G1309">
        <v>38200</v>
      </c>
      <c r="K1309">
        <v>46203</v>
      </c>
      <c r="L1309" t="s">
        <v>32</v>
      </c>
      <c r="M1309" t="s">
        <v>40</v>
      </c>
      <c r="P1309">
        <v>46201</v>
      </c>
      <c r="Q1309">
        <v>31311.48</v>
      </c>
      <c r="S1309" t="s">
        <v>19815</v>
      </c>
    </row>
    <row r="1310" spans="1:19" x14ac:dyDescent="0.25">
      <c r="B1310" s="15" t="s">
        <v>19826</v>
      </c>
      <c r="C1310" t="s">
        <v>19816</v>
      </c>
      <c r="D1310" t="s">
        <v>36</v>
      </c>
      <c r="H1310">
        <v>1</v>
      </c>
      <c r="K1310">
        <v>46203</v>
      </c>
      <c r="L1310" t="s">
        <v>32</v>
      </c>
      <c r="M1310" t="s">
        <v>40</v>
      </c>
      <c r="P1310">
        <v>46201</v>
      </c>
      <c r="S1310" t="s">
        <v>19815</v>
      </c>
    </row>
    <row r="1311" spans="1:19" x14ac:dyDescent="0.25">
      <c r="A1311" s="15" t="s">
        <v>19826</v>
      </c>
      <c r="C1311" t="s">
        <v>19817</v>
      </c>
      <c r="D1311" t="s">
        <v>36</v>
      </c>
      <c r="E1311">
        <v>1</v>
      </c>
      <c r="F1311">
        <v>1965000</v>
      </c>
      <c r="G1311">
        <v>30000</v>
      </c>
      <c r="K1311">
        <v>46201</v>
      </c>
      <c r="L1311" t="s">
        <v>32</v>
      </c>
      <c r="M1311" t="s">
        <v>40</v>
      </c>
      <c r="P1311">
        <v>46201</v>
      </c>
      <c r="Q1311">
        <v>24590.16</v>
      </c>
      <c r="S1311" t="s">
        <v>19815</v>
      </c>
    </row>
    <row r="1312" spans="1:19" x14ac:dyDescent="0.25">
      <c r="B1312" s="15" t="s">
        <v>19826</v>
      </c>
      <c r="C1312" t="s">
        <v>19816</v>
      </c>
      <c r="D1312" t="s">
        <v>36</v>
      </c>
      <c r="H1312">
        <v>1</v>
      </c>
      <c r="K1312">
        <v>46201</v>
      </c>
      <c r="L1312" t="s">
        <v>32</v>
      </c>
      <c r="M1312" t="s">
        <v>40</v>
      </c>
      <c r="P1312">
        <v>46201</v>
      </c>
      <c r="S1312" t="s">
        <v>19815</v>
      </c>
    </row>
    <row r="1313" spans="1:19" x14ac:dyDescent="0.25">
      <c r="A1313" s="15" t="s">
        <v>19826</v>
      </c>
      <c r="C1313" t="s">
        <v>19817</v>
      </c>
      <c r="D1313" t="s">
        <v>36</v>
      </c>
      <c r="E1313">
        <v>1</v>
      </c>
      <c r="F1313">
        <v>2300000</v>
      </c>
      <c r="G1313">
        <v>30000</v>
      </c>
      <c r="K1313">
        <v>46201</v>
      </c>
      <c r="L1313" t="s">
        <v>32</v>
      </c>
      <c r="M1313" t="s">
        <v>40</v>
      </c>
      <c r="P1313">
        <v>46201</v>
      </c>
      <c r="Q1313">
        <v>24590.16</v>
      </c>
      <c r="S1313" t="s">
        <v>19815</v>
      </c>
    </row>
    <row r="1314" spans="1:19" x14ac:dyDescent="0.25">
      <c r="B1314" s="15" t="s">
        <v>19826</v>
      </c>
      <c r="C1314" t="s">
        <v>19816</v>
      </c>
      <c r="D1314" t="s">
        <v>36</v>
      </c>
      <c r="H1314">
        <v>1</v>
      </c>
      <c r="K1314">
        <v>46201</v>
      </c>
      <c r="L1314" t="s">
        <v>32</v>
      </c>
      <c r="M1314" t="s">
        <v>40</v>
      </c>
      <c r="P1314">
        <v>46201</v>
      </c>
      <c r="S1314" t="s">
        <v>19815</v>
      </c>
    </row>
    <row r="1315" spans="1:19" x14ac:dyDescent="0.25">
      <c r="A1315" s="15" t="s">
        <v>19826</v>
      </c>
      <c r="C1315" t="s">
        <v>19821</v>
      </c>
      <c r="D1315" t="s">
        <v>36</v>
      </c>
      <c r="E1315">
        <v>1</v>
      </c>
      <c r="F1315">
        <v>3320000</v>
      </c>
      <c r="G1315">
        <v>20000</v>
      </c>
      <c r="K1315">
        <v>46201</v>
      </c>
      <c r="L1315" t="s">
        <v>32</v>
      </c>
      <c r="M1315" t="s">
        <v>40</v>
      </c>
      <c r="P1315">
        <v>46201</v>
      </c>
      <c r="Q1315">
        <v>16393.439999999999</v>
      </c>
      <c r="S1315" t="s">
        <v>19815</v>
      </c>
    </row>
    <row r="1316" spans="1:19" x14ac:dyDescent="0.25">
      <c r="B1316" s="15" t="s">
        <v>19826</v>
      </c>
      <c r="C1316" t="s">
        <v>19816</v>
      </c>
      <c r="D1316" t="s">
        <v>36</v>
      </c>
      <c r="H1316">
        <v>1</v>
      </c>
      <c r="K1316">
        <v>46201</v>
      </c>
      <c r="L1316" t="s">
        <v>32</v>
      </c>
      <c r="M1316" t="s">
        <v>40</v>
      </c>
      <c r="P1316">
        <v>46201</v>
      </c>
      <c r="S1316" t="s">
        <v>19815</v>
      </c>
    </row>
    <row r="1317" spans="1:19" x14ac:dyDescent="0.25">
      <c r="A1317" s="15" t="s">
        <v>19826</v>
      </c>
      <c r="C1317" t="s">
        <v>19817</v>
      </c>
      <c r="D1317" t="s">
        <v>36</v>
      </c>
      <c r="E1317">
        <v>1</v>
      </c>
      <c r="F1317">
        <v>3805000</v>
      </c>
      <c r="G1317">
        <v>76100</v>
      </c>
      <c r="K1317">
        <v>46202</v>
      </c>
      <c r="L1317" t="s">
        <v>32</v>
      </c>
      <c r="M1317" t="s">
        <v>40</v>
      </c>
      <c r="P1317">
        <v>46201</v>
      </c>
      <c r="Q1317">
        <v>62377.05</v>
      </c>
      <c r="S1317" t="s">
        <v>19815</v>
      </c>
    </row>
    <row r="1318" spans="1:19" x14ac:dyDescent="0.25">
      <c r="B1318" s="15" t="s">
        <v>19826</v>
      </c>
      <c r="C1318" t="s">
        <v>19816</v>
      </c>
      <c r="D1318" t="s">
        <v>36</v>
      </c>
      <c r="H1318">
        <v>1</v>
      </c>
      <c r="K1318">
        <v>46202</v>
      </c>
      <c r="L1318" t="s">
        <v>32</v>
      </c>
      <c r="M1318" t="s">
        <v>40</v>
      </c>
      <c r="P1318">
        <v>46201</v>
      </c>
      <c r="S1318" t="s">
        <v>19815</v>
      </c>
    </row>
    <row r="1319" spans="1:19" x14ac:dyDescent="0.25">
      <c r="A1319" s="15" t="s">
        <v>19826</v>
      </c>
      <c r="C1319" t="s">
        <v>19817</v>
      </c>
      <c r="D1319" t="s">
        <v>49</v>
      </c>
      <c r="E1319">
        <v>1</v>
      </c>
      <c r="F1319">
        <v>1970000</v>
      </c>
      <c r="G1319">
        <v>9850</v>
      </c>
      <c r="K1319">
        <v>46201</v>
      </c>
      <c r="L1319" t="s">
        <v>57</v>
      </c>
      <c r="M1319" t="s">
        <v>65</v>
      </c>
      <c r="P1319">
        <v>46198</v>
      </c>
      <c r="Q1319">
        <v>8073.77</v>
      </c>
      <c r="S1319" t="s">
        <v>19818</v>
      </c>
    </row>
    <row r="1320" spans="1:19" x14ac:dyDescent="0.25">
      <c r="B1320" s="15" t="s">
        <v>19826</v>
      </c>
      <c r="C1320" t="s">
        <v>19816</v>
      </c>
      <c r="D1320" t="s">
        <v>49</v>
      </c>
      <c r="H1320">
        <v>1</v>
      </c>
      <c r="K1320">
        <v>46201</v>
      </c>
      <c r="L1320" t="s">
        <v>57</v>
      </c>
      <c r="M1320" t="s">
        <v>65</v>
      </c>
      <c r="P1320">
        <v>46198</v>
      </c>
      <c r="S1320" t="s">
        <v>19818</v>
      </c>
    </row>
    <row r="1321" spans="1:19" x14ac:dyDescent="0.25">
      <c r="A1321" s="15" t="s">
        <v>19826</v>
      </c>
      <c r="C1321" t="s">
        <v>19817</v>
      </c>
      <c r="D1321" t="s">
        <v>36</v>
      </c>
      <c r="E1321">
        <v>1</v>
      </c>
      <c r="F1321">
        <v>2050000</v>
      </c>
      <c r="G1321">
        <v>30000</v>
      </c>
      <c r="K1321">
        <v>46201</v>
      </c>
      <c r="L1321" t="s">
        <v>32</v>
      </c>
      <c r="M1321" t="s">
        <v>40</v>
      </c>
      <c r="P1321">
        <v>46201</v>
      </c>
      <c r="Q1321">
        <v>24590.16</v>
      </c>
      <c r="S1321" t="s">
        <v>19815</v>
      </c>
    </row>
    <row r="1322" spans="1:19" x14ac:dyDescent="0.25">
      <c r="B1322" s="15" t="s">
        <v>19826</v>
      </c>
      <c r="C1322" t="s">
        <v>19816</v>
      </c>
      <c r="D1322" t="s">
        <v>36</v>
      </c>
      <c r="H1322">
        <v>1</v>
      </c>
      <c r="K1322">
        <v>46201</v>
      </c>
      <c r="L1322" t="s">
        <v>32</v>
      </c>
      <c r="M1322" t="s">
        <v>40</v>
      </c>
      <c r="P1322">
        <v>46201</v>
      </c>
      <c r="S1322" t="s">
        <v>19815</v>
      </c>
    </row>
    <row r="1323" spans="1:19" x14ac:dyDescent="0.25">
      <c r="A1323" s="15" t="s">
        <v>19826</v>
      </c>
      <c r="C1323" t="s">
        <v>19821</v>
      </c>
      <c r="D1323" t="s">
        <v>36</v>
      </c>
      <c r="E1323">
        <v>1</v>
      </c>
      <c r="F1323">
        <v>2410000</v>
      </c>
      <c r="G1323">
        <v>20000</v>
      </c>
      <c r="K1323">
        <v>46201</v>
      </c>
      <c r="L1323" t="s">
        <v>32</v>
      </c>
      <c r="M1323" t="s">
        <v>40</v>
      </c>
      <c r="P1323">
        <v>46201</v>
      </c>
      <c r="Q1323">
        <v>16393.439999999999</v>
      </c>
      <c r="S1323" t="s">
        <v>19815</v>
      </c>
    </row>
    <row r="1324" spans="1:19" x14ac:dyDescent="0.25">
      <c r="B1324" s="15" t="s">
        <v>19826</v>
      </c>
      <c r="C1324" t="s">
        <v>19816</v>
      </c>
      <c r="D1324" t="s">
        <v>36</v>
      </c>
      <c r="H1324">
        <v>1</v>
      </c>
      <c r="K1324">
        <v>46201</v>
      </c>
      <c r="L1324" t="s">
        <v>32</v>
      </c>
      <c r="M1324" t="s">
        <v>40</v>
      </c>
      <c r="P1324">
        <v>46201</v>
      </c>
      <c r="S1324" t="s">
        <v>19815</v>
      </c>
    </row>
    <row r="1325" spans="1:19" x14ac:dyDescent="0.25">
      <c r="A1325" s="15" t="s">
        <v>19826</v>
      </c>
      <c r="C1325" t="s">
        <v>19817</v>
      </c>
      <c r="D1325" t="s">
        <v>49</v>
      </c>
      <c r="E1325">
        <v>1</v>
      </c>
      <c r="F1325">
        <v>3720000</v>
      </c>
      <c r="G1325">
        <v>18600</v>
      </c>
      <c r="K1325">
        <v>46201</v>
      </c>
      <c r="L1325" t="s">
        <v>57</v>
      </c>
      <c r="M1325" t="s">
        <v>65</v>
      </c>
      <c r="P1325">
        <v>46201</v>
      </c>
      <c r="Q1325">
        <v>15245.9</v>
      </c>
      <c r="S1325" t="s">
        <v>19818</v>
      </c>
    </row>
    <row r="1326" spans="1:19" x14ac:dyDescent="0.25">
      <c r="A1326" s="15" t="s">
        <v>19826</v>
      </c>
      <c r="C1326" t="s">
        <v>19817</v>
      </c>
      <c r="D1326" t="s">
        <v>36</v>
      </c>
      <c r="E1326">
        <v>1</v>
      </c>
      <c r="F1326">
        <v>2050000</v>
      </c>
      <c r="G1326">
        <v>41000</v>
      </c>
      <c r="K1326">
        <v>46201</v>
      </c>
      <c r="L1326" t="s">
        <v>32</v>
      </c>
      <c r="M1326" t="s">
        <v>40</v>
      </c>
      <c r="P1326">
        <v>46201</v>
      </c>
      <c r="Q1326">
        <v>33606.559999999998</v>
      </c>
      <c r="S1326" t="s">
        <v>19815</v>
      </c>
    </row>
    <row r="1327" spans="1:19" x14ac:dyDescent="0.25">
      <c r="B1327" s="15" t="s">
        <v>19826</v>
      </c>
      <c r="C1327" t="s">
        <v>19816</v>
      </c>
      <c r="D1327" t="s">
        <v>36</v>
      </c>
      <c r="H1327">
        <v>1</v>
      </c>
      <c r="K1327">
        <v>46201</v>
      </c>
      <c r="L1327" t="s">
        <v>32</v>
      </c>
      <c r="M1327" t="s">
        <v>40</v>
      </c>
      <c r="P1327">
        <v>46201</v>
      </c>
      <c r="S1327" t="s">
        <v>19815</v>
      </c>
    </row>
    <row r="1328" spans="1:19" x14ac:dyDescent="0.25">
      <c r="A1328" s="15" t="s">
        <v>19826</v>
      </c>
      <c r="C1328" t="s">
        <v>19821</v>
      </c>
      <c r="D1328" t="s">
        <v>181</v>
      </c>
      <c r="E1328">
        <v>1</v>
      </c>
      <c r="F1328">
        <v>2962250</v>
      </c>
      <c r="G1328">
        <v>59245</v>
      </c>
      <c r="K1328">
        <v>46201</v>
      </c>
      <c r="L1328" t="s">
        <v>57</v>
      </c>
      <c r="M1328" t="s">
        <v>65</v>
      </c>
      <c r="P1328">
        <v>46199</v>
      </c>
      <c r="Q1328">
        <v>48561.48</v>
      </c>
      <c r="S1328" t="s">
        <v>19818</v>
      </c>
    </row>
    <row r="1329" spans="1:19" x14ac:dyDescent="0.25">
      <c r="B1329" s="15" t="s">
        <v>19826</v>
      </c>
      <c r="C1329" t="s">
        <v>19816</v>
      </c>
      <c r="D1329" t="s">
        <v>181</v>
      </c>
      <c r="H1329">
        <v>1</v>
      </c>
      <c r="K1329">
        <v>46201</v>
      </c>
      <c r="L1329" t="s">
        <v>57</v>
      </c>
      <c r="M1329" t="s">
        <v>65</v>
      </c>
      <c r="P1329">
        <v>46199</v>
      </c>
      <c r="S1329" t="s">
        <v>19818</v>
      </c>
    </row>
    <row r="1330" spans="1:19" x14ac:dyDescent="0.25">
      <c r="A1330" s="15" t="s">
        <v>19826</v>
      </c>
      <c r="C1330" t="s">
        <v>19817</v>
      </c>
      <c r="D1330" t="s">
        <v>36</v>
      </c>
      <c r="E1330">
        <v>1</v>
      </c>
      <c r="F1330">
        <v>3399000</v>
      </c>
      <c r="G1330">
        <v>30000</v>
      </c>
      <c r="K1330">
        <v>46202</v>
      </c>
      <c r="L1330" t="s">
        <v>32</v>
      </c>
      <c r="M1330" t="s">
        <v>40</v>
      </c>
      <c r="P1330">
        <v>46201</v>
      </c>
      <c r="Q1330">
        <v>24590.16</v>
      </c>
      <c r="S1330" t="s">
        <v>19815</v>
      </c>
    </row>
    <row r="1331" spans="1:19" x14ac:dyDescent="0.25">
      <c r="B1331" s="15" t="s">
        <v>19826</v>
      </c>
      <c r="C1331" t="s">
        <v>19816</v>
      </c>
      <c r="D1331" t="s">
        <v>36</v>
      </c>
      <c r="H1331">
        <v>1</v>
      </c>
      <c r="K1331">
        <v>46202</v>
      </c>
      <c r="L1331" t="s">
        <v>32</v>
      </c>
      <c r="M1331" t="s">
        <v>40</v>
      </c>
      <c r="P1331">
        <v>46201</v>
      </c>
      <c r="S1331" t="s">
        <v>19815</v>
      </c>
    </row>
    <row r="1332" spans="1:19" x14ac:dyDescent="0.25">
      <c r="A1332" s="15" t="s">
        <v>19826</v>
      </c>
      <c r="C1332" t="s">
        <v>19821</v>
      </c>
      <c r="D1332" t="s">
        <v>36</v>
      </c>
      <c r="E1332">
        <v>1</v>
      </c>
      <c r="F1332">
        <v>3742250</v>
      </c>
      <c r="G1332">
        <v>20000</v>
      </c>
      <c r="K1332">
        <v>46201</v>
      </c>
      <c r="L1332" t="s">
        <v>32</v>
      </c>
      <c r="M1332" t="s">
        <v>40</v>
      </c>
      <c r="P1332">
        <v>46201</v>
      </c>
      <c r="Q1332">
        <v>16393.439999999999</v>
      </c>
      <c r="S1332" t="s">
        <v>19815</v>
      </c>
    </row>
    <row r="1333" spans="1:19" x14ac:dyDescent="0.25">
      <c r="B1333" s="15" t="s">
        <v>19826</v>
      </c>
      <c r="C1333" t="s">
        <v>19816</v>
      </c>
      <c r="D1333" t="s">
        <v>36</v>
      </c>
      <c r="H1333">
        <v>1</v>
      </c>
      <c r="K1333">
        <v>46201</v>
      </c>
      <c r="L1333" t="s">
        <v>32</v>
      </c>
      <c r="M1333" t="s">
        <v>40</v>
      </c>
      <c r="P1333">
        <v>46201</v>
      </c>
      <c r="S1333" t="s">
        <v>19815</v>
      </c>
    </row>
    <row r="1334" spans="1:19" x14ac:dyDescent="0.25">
      <c r="A1334" s="15" t="s">
        <v>19826</v>
      </c>
      <c r="C1334" t="s">
        <v>19817</v>
      </c>
      <c r="D1334" t="s">
        <v>36</v>
      </c>
      <c r="E1334">
        <v>1</v>
      </c>
      <c r="F1334">
        <v>3805000</v>
      </c>
      <c r="G1334">
        <v>30000</v>
      </c>
      <c r="K1334">
        <v>46201</v>
      </c>
      <c r="L1334" t="s">
        <v>32</v>
      </c>
      <c r="M1334" t="s">
        <v>40</v>
      </c>
      <c r="P1334">
        <v>46201</v>
      </c>
      <c r="Q1334">
        <v>24590.16</v>
      </c>
      <c r="S1334" t="s">
        <v>19815</v>
      </c>
    </row>
    <row r="1335" spans="1:19" x14ac:dyDescent="0.25">
      <c r="B1335" s="15" t="s">
        <v>19826</v>
      </c>
      <c r="C1335" t="s">
        <v>19816</v>
      </c>
      <c r="D1335" t="s">
        <v>36</v>
      </c>
      <c r="H1335">
        <v>1</v>
      </c>
      <c r="K1335">
        <v>46201</v>
      </c>
      <c r="L1335" t="s">
        <v>32</v>
      </c>
      <c r="M1335" t="s">
        <v>40</v>
      </c>
      <c r="P1335">
        <v>46201</v>
      </c>
      <c r="S1335" t="s">
        <v>19815</v>
      </c>
    </row>
    <row r="1336" spans="1:19" x14ac:dyDescent="0.25">
      <c r="A1336" s="15" t="s">
        <v>19826</v>
      </c>
      <c r="C1336" t="s">
        <v>19821</v>
      </c>
      <c r="D1336" t="s">
        <v>36</v>
      </c>
      <c r="E1336">
        <v>1</v>
      </c>
      <c r="F1336">
        <v>2821500</v>
      </c>
      <c r="G1336">
        <v>56430</v>
      </c>
      <c r="K1336">
        <v>46203</v>
      </c>
      <c r="L1336" t="s">
        <v>32</v>
      </c>
      <c r="M1336" t="s">
        <v>40</v>
      </c>
      <c r="P1336">
        <v>46201</v>
      </c>
      <c r="Q1336">
        <v>46254.1</v>
      </c>
      <c r="S1336" t="s">
        <v>19815</v>
      </c>
    </row>
    <row r="1337" spans="1:19" x14ac:dyDescent="0.25">
      <c r="B1337" s="15" t="s">
        <v>19826</v>
      </c>
      <c r="C1337" t="s">
        <v>19816</v>
      </c>
      <c r="D1337" t="s">
        <v>36</v>
      </c>
      <c r="H1337">
        <v>1</v>
      </c>
      <c r="K1337">
        <v>46203</v>
      </c>
      <c r="L1337" t="s">
        <v>32</v>
      </c>
      <c r="M1337" t="s">
        <v>40</v>
      </c>
      <c r="P1337">
        <v>46201</v>
      </c>
      <c r="S1337" t="s">
        <v>19815</v>
      </c>
    </row>
    <row r="1338" spans="1:19" x14ac:dyDescent="0.25">
      <c r="C1338" t="s">
        <v>19813</v>
      </c>
      <c r="D1338" t="s">
        <v>189</v>
      </c>
      <c r="I1338">
        <v>1</v>
      </c>
      <c r="J1338" s="15" t="s">
        <v>19814</v>
      </c>
      <c r="K1338">
        <v>46208</v>
      </c>
      <c r="L1338" t="s">
        <v>132</v>
      </c>
      <c r="M1338" t="s">
        <v>65</v>
      </c>
      <c r="P1338">
        <v>46208</v>
      </c>
      <c r="S1338" t="s">
        <v>19815</v>
      </c>
    </row>
    <row r="1339" spans="1:19" x14ac:dyDescent="0.25">
      <c r="B1339" s="15" t="s">
        <v>19814</v>
      </c>
      <c r="C1339" t="s">
        <v>19816</v>
      </c>
      <c r="D1339" t="s">
        <v>189</v>
      </c>
      <c r="H1339">
        <v>1</v>
      </c>
      <c r="K1339">
        <v>46208</v>
      </c>
      <c r="L1339" t="s">
        <v>132</v>
      </c>
      <c r="M1339" t="s">
        <v>65</v>
      </c>
      <c r="P1339">
        <v>46208</v>
      </c>
      <c r="S1339" t="s">
        <v>19815</v>
      </c>
    </row>
    <row r="1340" spans="1:19" x14ac:dyDescent="0.25">
      <c r="A1340" s="15" t="s">
        <v>19826</v>
      </c>
      <c r="C1340" t="s">
        <v>19817</v>
      </c>
      <c r="D1340" t="s">
        <v>36</v>
      </c>
      <c r="E1340">
        <v>1</v>
      </c>
      <c r="F1340">
        <v>2000000</v>
      </c>
      <c r="G1340">
        <v>40000</v>
      </c>
      <c r="K1340">
        <v>46202</v>
      </c>
      <c r="L1340" t="s">
        <v>32</v>
      </c>
      <c r="M1340" t="s">
        <v>40</v>
      </c>
      <c r="P1340">
        <v>46201</v>
      </c>
      <c r="Q1340">
        <v>32786.89</v>
      </c>
      <c r="S1340" t="s">
        <v>19815</v>
      </c>
    </row>
    <row r="1341" spans="1:19" x14ac:dyDescent="0.25">
      <c r="B1341" s="15" t="s">
        <v>19826</v>
      </c>
      <c r="C1341" t="s">
        <v>19816</v>
      </c>
      <c r="D1341" t="s">
        <v>36</v>
      </c>
      <c r="H1341">
        <v>1</v>
      </c>
      <c r="K1341">
        <v>46202</v>
      </c>
      <c r="L1341" t="s">
        <v>32</v>
      </c>
      <c r="M1341" t="s">
        <v>40</v>
      </c>
      <c r="P1341">
        <v>46201</v>
      </c>
      <c r="S1341" t="s">
        <v>19815</v>
      </c>
    </row>
    <row r="1342" spans="1:19" x14ac:dyDescent="0.25">
      <c r="A1342" s="15" t="s">
        <v>19826</v>
      </c>
      <c r="C1342" t="s">
        <v>19817</v>
      </c>
      <c r="D1342" t="s">
        <v>36</v>
      </c>
      <c r="E1342">
        <v>1</v>
      </c>
      <c r="F1342">
        <v>2100000</v>
      </c>
      <c r="G1342">
        <v>42000</v>
      </c>
      <c r="K1342">
        <v>46201</v>
      </c>
      <c r="L1342" t="s">
        <v>32</v>
      </c>
      <c r="M1342" t="s">
        <v>40</v>
      </c>
      <c r="P1342">
        <v>46201</v>
      </c>
      <c r="Q1342">
        <v>34426.230000000003</v>
      </c>
      <c r="S1342" t="s">
        <v>19815</v>
      </c>
    </row>
    <row r="1343" spans="1:19" x14ac:dyDescent="0.25">
      <c r="B1343" s="15" t="s">
        <v>19826</v>
      </c>
      <c r="C1343" t="s">
        <v>19816</v>
      </c>
      <c r="D1343" t="s">
        <v>36</v>
      </c>
      <c r="H1343">
        <v>1</v>
      </c>
      <c r="K1343">
        <v>46201</v>
      </c>
      <c r="L1343" t="s">
        <v>32</v>
      </c>
      <c r="M1343" t="s">
        <v>40</v>
      </c>
      <c r="P1343">
        <v>46201</v>
      </c>
      <c r="S1343" t="s">
        <v>19815</v>
      </c>
    </row>
    <row r="1344" spans="1:19" x14ac:dyDescent="0.25">
      <c r="A1344" s="15" t="s">
        <v>19826</v>
      </c>
      <c r="C1344" t="s">
        <v>19819</v>
      </c>
      <c r="D1344" t="s">
        <v>36</v>
      </c>
      <c r="E1344">
        <v>1</v>
      </c>
      <c r="F1344">
        <v>3000000</v>
      </c>
      <c r="G1344">
        <v>20000</v>
      </c>
      <c r="K1344">
        <v>46200</v>
      </c>
      <c r="L1344" t="s">
        <v>32</v>
      </c>
      <c r="M1344" t="s">
        <v>40</v>
      </c>
      <c r="P1344">
        <v>46199</v>
      </c>
      <c r="Q1344">
        <v>16393.439999999999</v>
      </c>
      <c r="S1344" t="s">
        <v>19815</v>
      </c>
    </row>
    <row r="1345" spans="1:19" x14ac:dyDescent="0.25">
      <c r="B1345" s="15" t="s">
        <v>19826</v>
      </c>
      <c r="C1345" t="s">
        <v>19816</v>
      </c>
      <c r="D1345" t="s">
        <v>36</v>
      </c>
      <c r="H1345">
        <v>1</v>
      </c>
      <c r="K1345">
        <v>46200</v>
      </c>
      <c r="L1345" t="s">
        <v>32</v>
      </c>
      <c r="M1345" t="s">
        <v>40</v>
      </c>
      <c r="P1345">
        <v>46199</v>
      </c>
      <c r="S1345" t="s">
        <v>19815</v>
      </c>
    </row>
    <row r="1346" spans="1:19" x14ac:dyDescent="0.25">
      <c r="A1346" s="15" t="s">
        <v>19826</v>
      </c>
      <c r="C1346" t="s">
        <v>19817</v>
      </c>
      <c r="D1346" t="s">
        <v>36</v>
      </c>
      <c r="E1346">
        <v>1</v>
      </c>
      <c r="F1346">
        <v>2030000</v>
      </c>
      <c r="G1346">
        <v>40600</v>
      </c>
      <c r="K1346">
        <v>46203</v>
      </c>
      <c r="L1346" t="s">
        <v>32</v>
      </c>
      <c r="M1346" t="s">
        <v>40</v>
      </c>
      <c r="P1346">
        <v>46199</v>
      </c>
      <c r="Q1346">
        <v>33278.69</v>
      </c>
      <c r="S1346" t="s">
        <v>19815</v>
      </c>
    </row>
    <row r="1347" spans="1:19" x14ac:dyDescent="0.25">
      <c r="B1347" s="15" t="s">
        <v>19826</v>
      </c>
      <c r="C1347" t="s">
        <v>19816</v>
      </c>
      <c r="D1347" t="s">
        <v>36</v>
      </c>
      <c r="H1347">
        <v>1</v>
      </c>
      <c r="K1347">
        <v>46203</v>
      </c>
      <c r="L1347" t="s">
        <v>32</v>
      </c>
      <c r="M1347" t="s">
        <v>40</v>
      </c>
      <c r="P1347">
        <v>46199</v>
      </c>
      <c r="S1347" t="s">
        <v>19815</v>
      </c>
    </row>
    <row r="1348" spans="1:19" x14ac:dyDescent="0.25">
      <c r="A1348" s="15" t="s">
        <v>19826</v>
      </c>
      <c r="C1348" t="s">
        <v>19817</v>
      </c>
      <c r="D1348" t="s">
        <v>36</v>
      </c>
      <c r="E1348">
        <v>1</v>
      </c>
      <c r="F1348">
        <v>3879200</v>
      </c>
      <c r="G1348">
        <v>30000</v>
      </c>
      <c r="K1348">
        <v>46203</v>
      </c>
      <c r="L1348" t="s">
        <v>32</v>
      </c>
      <c r="M1348" t="s">
        <v>40</v>
      </c>
      <c r="P1348">
        <v>46199</v>
      </c>
      <c r="Q1348">
        <v>24590.16</v>
      </c>
      <c r="S1348" t="s">
        <v>19815</v>
      </c>
    </row>
    <row r="1349" spans="1:19" x14ac:dyDescent="0.25">
      <c r="B1349" s="15" t="s">
        <v>19826</v>
      </c>
      <c r="C1349" t="s">
        <v>19816</v>
      </c>
      <c r="D1349" t="s">
        <v>36</v>
      </c>
      <c r="H1349">
        <v>1</v>
      </c>
      <c r="K1349">
        <v>46203</v>
      </c>
      <c r="L1349" t="s">
        <v>32</v>
      </c>
      <c r="M1349" t="s">
        <v>40</v>
      </c>
      <c r="P1349">
        <v>46199</v>
      </c>
      <c r="S1349" t="s">
        <v>19815</v>
      </c>
    </row>
    <row r="1350" spans="1:19" x14ac:dyDescent="0.25">
      <c r="A1350" s="15" t="s">
        <v>19814</v>
      </c>
      <c r="C1350" t="s">
        <v>19817</v>
      </c>
      <c r="D1350" t="s">
        <v>36</v>
      </c>
      <c r="E1350">
        <v>1</v>
      </c>
      <c r="F1350">
        <v>3700000</v>
      </c>
      <c r="G1350">
        <v>37000</v>
      </c>
      <c r="K1350">
        <v>46209</v>
      </c>
      <c r="L1350" t="s">
        <v>32</v>
      </c>
      <c r="M1350" t="s">
        <v>40</v>
      </c>
      <c r="P1350">
        <v>46199</v>
      </c>
      <c r="Q1350">
        <v>30327.87</v>
      </c>
      <c r="S1350" t="s">
        <v>19815</v>
      </c>
    </row>
    <row r="1351" spans="1:19" x14ac:dyDescent="0.25">
      <c r="B1351" s="15" t="s">
        <v>19826</v>
      </c>
      <c r="C1351" t="s">
        <v>19816</v>
      </c>
      <c r="D1351" t="s">
        <v>36</v>
      </c>
      <c r="H1351">
        <v>1</v>
      </c>
      <c r="K1351">
        <v>46209</v>
      </c>
      <c r="L1351" t="s">
        <v>32</v>
      </c>
      <c r="M1351" t="s">
        <v>40</v>
      </c>
      <c r="P1351">
        <v>46199</v>
      </c>
      <c r="S1351" t="s">
        <v>19815</v>
      </c>
    </row>
    <row r="1352" spans="1:19" x14ac:dyDescent="0.25">
      <c r="A1352" s="15" t="s">
        <v>19814</v>
      </c>
      <c r="C1352" t="s">
        <v>19819</v>
      </c>
      <c r="D1352" t="s">
        <v>36</v>
      </c>
      <c r="E1352">
        <v>1</v>
      </c>
      <c r="F1352">
        <v>3625000</v>
      </c>
      <c r="G1352">
        <v>30000</v>
      </c>
      <c r="K1352">
        <v>46205</v>
      </c>
      <c r="L1352" t="s">
        <v>32</v>
      </c>
      <c r="M1352" t="s">
        <v>40</v>
      </c>
      <c r="P1352">
        <v>46198</v>
      </c>
      <c r="Q1352">
        <v>24590.16</v>
      </c>
      <c r="S1352" t="s">
        <v>19815</v>
      </c>
    </row>
    <row r="1353" spans="1:19" x14ac:dyDescent="0.25">
      <c r="B1353" s="15" t="s">
        <v>19826</v>
      </c>
      <c r="C1353" t="s">
        <v>19816</v>
      </c>
      <c r="D1353" t="s">
        <v>36</v>
      </c>
      <c r="H1353">
        <v>1</v>
      </c>
      <c r="K1353">
        <v>46205</v>
      </c>
      <c r="L1353" t="s">
        <v>32</v>
      </c>
      <c r="M1353" t="s">
        <v>40</v>
      </c>
      <c r="P1353">
        <v>46198</v>
      </c>
      <c r="S1353" t="s">
        <v>19815</v>
      </c>
    </row>
    <row r="1354" spans="1:19" x14ac:dyDescent="0.25">
      <c r="A1354" s="15" t="s">
        <v>19814</v>
      </c>
      <c r="C1354" t="s">
        <v>19819</v>
      </c>
      <c r="D1354" t="s">
        <v>36</v>
      </c>
      <c r="E1354">
        <v>1</v>
      </c>
      <c r="F1354">
        <v>3331000</v>
      </c>
      <c r="G1354">
        <v>30000</v>
      </c>
      <c r="K1354">
        <v>46208</v>
      </c>
      <c r="L1354" t="s">
        <v>32</v>
      </c>
      <c r="M1354" t="s">
        <v>40</v>
      </c>
      <c r="P1354">
        <v>46198</v>
      </c>
      <c r="Q1354">
        <v>24590.16</v>
      </c>
      <c r="S1354" t="s">
        <v>19815</v>
      </c>
    </row>
    <row r="1355" spans="1:19" x14ac:dyDescent="0.25">
      <c r="B1355" s="15" t="s">
        <v>19826</v>
      </c>
      <c r="C1355" t="s">
        <v>19816</v>
      </c>
      <c r="D1355" t="s">
        <v>36</v>
      </c>
      <c r="H1355">
        <v>1</v>
      </c>
      <c r="K1355">
        <v>46208</v>
      </c>
      <c r="L1355" t="s">
        <v>32</v>
      </c>
      <c r="M1355" t="s">
        <v>40</v>
      </c>
      <c r="P1355">
        <v>46198</v>
      </c>
      <c r="S1355" t="s">
        <v>19815</v>
      </c>
    </row>
    <row r="1356" spans="1:19" x14ac:dyDescent="0.25">
      <c r="A1356" s="15" t="s">
        <v>19826</v>
      </c>
      <c r="C1356" t="s">
        <v>19817</v>
      </c>
      <c r="D1356" t="s">
        <v>36</v>
      </c>
      <c r="E1356">
        <v>1</v>
      </c>
      <c r="F1356">
        <v>1850000</v>
      </c>
      <c r="G1356">
        <v>30000</v>
      </c>
      <c r="K1356">
        <v>46202</v>
      </c>
      <c r="L1356" t="s">
        <v>32</v>
      </c>
      <c r="M1356" t="s">
        <v>40</v>
      </c>
      <c r="P1356">
        <v>46198</v>
      </c>
      <c r="Q1356">
        <v>24590.16</v>
      </c>
      <c r="S1356" t="s">
        <v>19815</v>
      </c>
    </row>
    <row r="1357" spans="1:19" x14ac:dyDescent="0.25">
      <c r="B1357" s="15" t="s">
        <v>19826</v>
      </c>
      <c r="C1357" t="s">
        <v>19816</v>
      </c>
      <c r="D1357" t="s">
        <v>36</v>
      </c>
      <c r="H1357">
        <v>1</v>
      </c>
      <c r="K1357">
        <v>46202</v>
      </c>
      <c r="L1357" t="s">
        <v>32</v>
      </c>
      <c r="M1357" t="s">
        <v>40</v>
      </c>
      <c r="P1357">
        <v>46198</v>
      </c>
      <c r="S1357" t="s">
        <v>19815</v>
      </c>
    </row>
    <row r="1358" spans="1:19" x14ac:dyDescent="0.25">
      <c r="A1358" s="15" t="s">
        <v>19826</v>
      </c>
      <c r="C1358" t="s">
        <v>19813</v>
      </c>
      <c r="D1358" t="s">
        <v>49</v>
      </c>
      <c r="E1358">
        <v>1</v>
      </c>
      <c r="F1358">
        <v>1185000</v>
      </c>
      <c r="G1358">
        <v>17775</v>
      </c>
      <c r="K1358">
        <v>46200</v>
      </c>
      <c r="L1358" t="s">
        <v>44</v>
      </c>
      <c r="M1358" t="s">
        <v>55</v>
      </c>
      <c r="P1358">
        <v>46200</v>
      </c>
      <c r="Q1358">
        <v>14569.67</v>
      </c>
      <c r="S1358" t="s">
        <v>19818</v>
      </c>
    </row>
    <row r="1359" spans="1:19" x14ac:dyDescent="0.25">
      <c r="A1359" s="15" t="s">
        <v>19826</v>
      </c>
      <c r="C1359" t="s">
        <v>19813</v>
      </c>
      <c r="D1359" t="s">
        <v>370</v>
      </c>
      <c r="E1359">
        <v>1</v>
      </c>
      <c r="F1359">
        <v>1106000</v>
      </c>
      <c r="G1359">
        <v>16590</v>
      </c>
      <c r="K1359">
        <v>46200</v>
      </c>
      <c r="L1359" t="s">
        <v>737</v>
      </c>
      <c r="M1359" t="s">
        <v>55</v>
      </c>
      <c r="P1359">
        <v>46199</v>
      </c>
      <c r="Q1359">
        <v>13598.36</v>
      </c>
      <c r="S1359" t="s">
        <v>19818</v>
      </c>
    </row>
    <row r="1360" spans="1:19" x14ac:dyDescent="0.25">
      <c r="B1360" s="15" t="s">
        <v>19826</v>
      </c>
      <c r="C1360" t="s">
        <v>19816</v>
      </c>
      <c r="D1360" t="s">
        <v>370</v>
      </c>
      <c r="H1360">
        <v>1</v>
      </c>
      <c r="K1360">
        <v>46200</v>
      </c>
      <c r="L1360" t="s">
        <v>737</v>
      </c>
      <c r="M1360" t="s">
        <v>55</v>
      </c>
      <c r="P1360">
        <v>46199</v>
      </c>
      <c r="S1360" t="s">
        <v>19818</v>
      </c>
    </row>
    <row r="1361" spans="1:19" x14ac:dyDescent="0.25">
      <c r="A1361" s="15" t="s">
        <v>19826</v>
      </c>
      <c r="C1361" t="s">
        <v>19817</v>
      </c>
      <c r="D1361" t="s">
        <v>36</v>
      </c>
      <c r="E1361">
        <v>1</v>
      </c>
      <c r="F1361">
        <v>3740000</v>
      </c>
      <c r="G1361">
        <v>74800</v>
      </c>
      <c r="K1361">
        <v>46201</v>
      </c>
      <c r="L1361" t="s">
        <v>32</v>
      </c>
      <c r="M1361" t="s">
        <v>40</v>
      </c>
      <c r="P1361">
        <v>46200</v>
      </c>
      <c r="Q1361">
        <v>61311.48</v>
      </c>
      <c r="S1361" t="s">
        <v>19815</v>
      </c>
    </row>
    <row r="1362" spans="1:19" x14ac:dyDescent="0.25">
      <c r="B1362" s="15" t="s">
        <v>19826</v>
      </c>
      <c r="C1362" t="s">
        <v>19816</v>
      </c>
      <c r="D1362" t="s">
        <v>36</v>
      </c>
      <c r="H1362">
        <v>1</v>
      </c>
      <c r="K1362">
        <v>46201</v>
      </c>
      <c r="L1362" t="s">
        <v>32</v>
      </c>
      <c r="M1362" t="s">
        <v>40</v>
      </c>
      <c r="P1362">
        <v>46200</v>
      </c>
      <c r="S1362" t="s">
        <v>19815</v>
      </c>
    </row>
    <row r="1363" spans="1:19" x14ac:dyDescent="0.25">
      <c r="A1363" s="15" t="s">
        <v>19826</v>
      </c>
      <c r="C1363" t="s">
        <v>19817</v>
      </c>
      <c r="D1363" t="s">
        <v>189</v>
      </c>
      <c r="E1363">
        <v>1</v>
      </c>
      <c r="F1363">
        <v>2340000</v>
      </c>
      <c r="G1363">
        <v>46800</v>
      </c>
      <c r="K1363">
        <v>46201</v>
      </c>
      <c r="L1363" t="s">
        <v>636</v>
      </c>
      <c r="M1363" t="s">
        <v>65</v>
      </c>
      <c r="P1363">
        <v>46200</v>
      </c>
      <c r="Q1363">
        <v>38360.660000000003</v>
      </c>
      <c r="S1363" t="s">
        <v>19815</v>
      </c>
    </row>
    <row r="1364" spans="1:19" x14ac:dyDescent="0.25">
      <c r="B1364" s="15" t="s">
        <v>19826</v>
      </c>
      <c r="C1364" t="s">
        <v>19816</v>
      </c>
      <c r="D1364" t="s">
        <v>189</v>
      </c>
      <c r="H1364">
        <v>1</v>
      </c>
      <c r="K1364">
        <v>46201</v>
      </c>
      <c r="L1364" t="s">
        <v>636</v>
      </c>
      <c r="M1364" t="s">
        <v>65</v>
      </c>
      <c r="P1364">
        <v>46200</v>
      </c>
      <c r="S1364" t="s">
        <v>19815</v>
      </c>
    </row>
    <row r="1365" spans="1:19" x14ac:dyDescent="0.25">
      <c r="B1365" s="15" t="s">
        <v>19826</v>
      </c>
      <c r="C1365" t="s">
        <v>19816</v>
      </c>
      <c r="D1365" t="s">
        <v>36</v>
      </c>
      <c r="H1365">
        <v>1</v>
      </c>
      <c r="K1365">
        <v>46200</v>
      </c>
      <c r="L1365" t="s">
        <v>32</v>
      </c>
      <c r="M1365" t="s">
        <v>40</v>
      </c>
      <c r="P1365">
        <v>46198</v>
      </c>
      <c r="S1365" t="s">
        <v>19815</v>
      </c>
    </row>
    <row r="1366" spans="1:19" x14ac:dyDescent="0.25">
      <c r="A1366" s="15" t="s">
        <v>19826</v>
      </c>
      <c r="C1366" t="s">
        <v>19817</v>
      </c>
      <c r="D1366" t="s">
        <v>36</v>
      </c>
      <c r="E1366">
        <v>1</v>
      </c>
      <c r="F1366">
        <v>1990000</v>
      </c>
      <c r="G1366">
        <v>19900</v>
      </c>
      <c r="K1366">
        <v>46200</v>
      </c>
      <c r="L1366" t="s">
        <v>32</v>
      </c>
      <c r="M1366" t="s">
        <v>40</v>
      </c>
      <c r="P1366">
        <v>46198</v>
      </c>
      <c r="Q1366">
        <v>16311.48</v>
      </c>
      <c r="S1366" t="s">
        <v>19815</v>
      </c>
    </row>
    <row r="1367" spans="1:19" x14ac:dyDescent="0.25">
      <c r="A1367" s="15" t="s">
        <v>19814</v>
      </c>
      <c r="C1367" t="s">
        <v>19817</v>
      </c>
      <c r="D1367" t="s">
        <v>49</v>
      </c>
      <c r="E1367">
        <v>1</v>
      </c>
      <c r="F1367">
        <v>1925000</v>
      </c>
      <c r="G1367">
        <v>38500</v>
      </c>
      <c r="K1367">
        <v>46209</v>
      </c>
      <c r="L1367" t="s">
        <v>636</v>
      </c>
      <c r="M1367" t="s">
        <v>65</v>
      </c>
      <c r="P1367">
        <v>46200</v>
      </c>
      <c r="Q1367">
        <v>31557.38</v>
      </c>
      <c r="S1367" t="s">
        <v>19818</v>
      </c>
    </row>
    <row r="1368" spans="1:19" x14ac:dyDescent="0.25">
      <c r="B1368" s="15" t="s">
        <v>19826</v>
      </c>
      <c r="C1368" t="s">
        <v>19816</v>
      </c>
      <c r="D1368" t="s">
        <v>49</v>
      </c>
      <c r="H1368">
        <v>1</v>
      </c>
      <c r="K1368">
        <v>46209</v>
      </c>
      <c r="L1368" t="s">
        <v>636</v>
      </c>
      <c r="M1368" t="s">
        <v>65</v>
      </c>
      <c r="P1368">
        <v>46200</v>
      </c>
      <c r="S1368" t="s">
        <v>19818</v>
      </c>
    </row>
    <row r="1369" spans="1:19" x14ac:dyDescent="0.25">
      <c r="A1369" s="15" t="s">
        <v>19826</v>
      </c>
      <c r="C1369" t="s">
        <v>19817</v>
      </c>
      <c r="D1369" t="s">
        <v>36</v>
      </c>
      <c r="E1369">
        <v>1</v>
      </c>
      <c r="F1369">
        <v>2380000</v>
      </c>
      <c r="G1369">
        <v>30000</v>
      </c>
      <c r="K1369">
        <v>46201</v>
      </c>
      <c r="L1369" t="s">
        <v>32</v>
      </c>
      <c r="M1369" t="s">
        <v>40</v>
      </c>
      <c r="P1369">
        <v>46200</v>
      </c>
      <c r="Q1369">
        <v>24590.16</v>
      </c>
      <c r="S1369" t="s">
        <v>19815</v>
      </c>
    </row>
    <row r="1370" spans="1:19" x14ac:dyDescent="0.25">
      <c r="B1370" s="15" t="s">
        <v>19826</v>
      </c>
      <c r="C1370" t="s">
        <v>19816</v>
      </c>
      <c r="D1370" t="s">
        <v>36</v>
      </c>
      <c r="H1370">
        <v>1</v>
      </c>
      <c r="K1370">
        <v>46201</v>
      </c>
      <c r="L1370" t="s">
        <v>32</v>
      </c>
      <c r="M1370" t="s">
        <v>40</v>
      </c>
      <c r="P1370">
        <v>46200</v>
      </c>
      <c r="S1370" t="s">
        <v>19815</v>
      </c>
    </row>
    <row r="1371" spans="1:19" x14ac:dyDescent="0.25">
      <c r="A1371" s="15" t="s">
        <v>19826</v>
      </c>
      <c r="C1371" t="s">
        <v>19817</v>
      </c>
      <c r="D1371" t="s">
        <v>181</v>
      </c>
      <c r="E1371">
        <v>1</v>
      </c>
      <c r="F1371">
        <v>2520000</v>
      </c>
      <c r="G1371">
        <v>72720</v>
      </c>
      <c r="K1371">
        <v>46203</v>
      </c>
      <c r="L1371" t="s">
        <v>372</v>
      </c>
      <c r="M1371" t="s">
        <v>55</v>
      </c>
      <c r="P1371">
        <v>46198</v>
      </c>
      <c r="Q1371">
        <v>59606.559999999998</v>
      </c>
      <c r="S1371" t="s">
        <v>19818</v>
      </c>
    </row>
    <row r="1372" spans="1:19" x14ac:dyDescent="0.25">
      <c r="B1372" s="15" t="s">
        <v>19826</v>
      </c>
      <c r="C1372" t="s">
        <v>19816</v>
      </c>
      <c r="D1372" t="s">
        <v>181</v>
      </c>
      <c r="H1372">
        <v>1</v>
      </c>
      <c r="K1372">
        <v>46203</v>
      </c>
      <c r="L1372" t="s">
        <v>372</v>
      </c>
      <c r="M1372" t="s">
        <v>55</v>
      </c>
      <c r="P1372">
        <v>46198</v>
      </c>
      <c r="S1372" t="s">
        <v>19818</v>
      </c>
    </row>
    <row r="1373" spans="1:19" x14ac:dyDescent="0.25">
      <c r="A1373" s="15" t="s">
        <v>19826</v>
      </c>
      <c r="C1373" t="s">
        <v>19821</v>
      </c>
      <c r="D1373" t="s">
        <v>36</v>
      </c>
      <c r="E1373">
        <v>1</v>
      </c>
      <c r="F1373">
        <v>2655250</v>
      </c>
      <c r="G1373">
        <v>53105</v>
      </c>
      <c r="K1373">
        <v>46200</v>
      </c>
      <c r="L1373" t="s">
        <v>32</v>
      </c>
      <c r="M1373" t="s">
        <v>40</v>
      </c>
      <c r="P1373">
        <v>46200</v>
      </c>
      <c r="Q1373">
        <v>43528.69</v>
      </c>
      <c r="S1373" t="s">
        <v>19815</v>
      </c>
    </row>
    <row r="1374" spans="1:19" x14ac:dyDescent="0.25">
      <c r="B1374" s="15" t="s">
        <v>19826</v>
      </c>
      <c r="C1374" t="s">
        <v>19816</v>
      </c>
      <c r="D1374" t="s">
        <v>36</v>
      </c>
      <c r="H1374">
        <v>1</v>
      </c>
      <c r="K1374">
        <v>46200</v>
      </c>
      <c r="L1374" t="s">
        <v>32</v>
      </c>
      <c r="M1374" t="s">
        <v>40</v>
      </c>
      <c r="P1374">
        <v>46200</v>
      </c>
      <c r="S1374" t="s">
        <v>19815</v>
      </c>
    </row>
    <row r="1375" spans="1:19" x14ac:dyDescent="0.25">
      <c r="B1375" s="15" t="s">
        <v>19826</v>
      </c>
      <c r="C1375" t="s">
        <v>19816</v>
      </c>
      <c r="D1375" t="s">
        <v>36</v>
      </c>
      <c r="H1375">
        <v>1</v>
      </c>
      <c r="K1375">
        <v>46200</v>
      </c>
      <c r="L1375" t="s">
        <v>32</v>
      </c>
      <c r="M1375" t="s">
        <v>40</v>
      </c>
      <c r="P1375">
        <v>46193</v>
      </c>
      <c r="S1375" t="s">
        <v>19815</v>
      </c>
    </row>
    <row r="1376" spans="1:19" x14ac:dyDescent="0.25">
      <c r="A1376" s="15" t="s">
        <v>19826</v>
      </c>
      <c r="C1376" t="s">
        <v>19817</v>
      </c>
      <c r="D1376" t="s">
        <v>36</v>
      </c>
      <c r="E1376">
        <v>1</v>
      </c>
      <c r="F1376">
        <v>1970000</v>
      </c>
      <c r="G1376">
        <v>39400</v>
      </c>
      <c r="K1376">
        <v>46200</v>
      </c>
      <c r="L1376" t="s">
        <v>32</v>
      </c>
      <c r="M1376" t="s">
        <v>40</v>
      </c>
      <c r="P1376">
        <v>46193</v>
      </c>
      <c r="Q1376">
        <v>32295.08</v>
      </c>
      <c r="S1376" t="s">
        <v>19815</v>
      </c>
    </row>
    <row r="1377" spans="1:19" x14ac:dyDescent="0.25">
      <c r="A1377" s="15" t="s">
        <v>19826</v>
      </c>
      <c r="C1377" t="s">
        <v>19817</v>
      </c>
      <c r="D1377" t="s">
        <v>136</v>
      </c>
      <c r="E1377">
        <v>1</v>
      </c>
      <c r="F1377">
        <v>2565000</v>
      </c>
      <c r="G1377">
        <v>12825</v>
      </c>
      <c r="K1377">
        <v>46200</v>
      </c>
      <c r="L1377" t="s">
        <v>57</v>
      </c>
      <c r="M1377" t="s">
        <v>65</v>
      </c>
      <c r="P1377">
        <v>46200</v>
      </c>
      <c r="Q1377">
        <v>10512.3</v>
      </c>
      <c r="S1377" t="s">
        <v>19818</v>
      </c>
    </row>
    <row r="1378" spans="1:19" x14ac:dyDescent="0.25">
      <c r="B1378" s="15" t="s">
        <v>19826</v>
      </c>
      <c r="C1378" t="s">
        <v>19816</v>
      </c>
      <c r="D1378" t="s">
        <v>136</v>
      </c>
      <c r="H1378">
        <v>1</v>
      </c>
      <c r="K1378">
        <v>46200</v>
      </c>
      <c r="L1378" t="s">
        <v>57</v>
      </c>
      <c r="M1378" t="s">
        <v>65</v>
      </c>
      <c r="P1378">
        <v>46200</v>
      </c>
      <c r="S1378" t="s">
        <v>19818</v>
      </c>
    </row>
    <row r="1379" spans="1:19" x14ac:dyDescent="0.25">
      <c r="A1379" s="15" t="s">
        <v>19826</v>
      </c>
      <c r="C1379" t="s">
        <v>19819</v>
      </c>
      <c r="D1379" t="s">
        <v>36</v>
      </c>
      <c r="E1379">
        <v>1</v>
      </c>
      <c r="F1379">
        <v>2655990</v>
      </c>
      <c r="G1379">
        <v>20000</v>
      </c>
      <c r="K1379">
        <v>46200</v>
      </c>
      <c r="L1379" t="s">
        <v>32</v>
      </c>
      <c r="M1379" t="s">
        <v>40</v>
      </c>
      <c r="P1379">
        <v>46200</v>
      </c>
      <c r="Q1379">
        <v>16393.439999999999</v>
      </c>
      <c r="S1379" t="s">
        <v>19815</v>
      </c>
    </row>
    <row r="1380" spans="1:19" x14ac:dyDescent="0.25">
      <c r="B1380" s="15" t="s">
        <v>19826</v>
      </c>
      <c r="C1380" t="s">
        <v>19816</v>
      </c>
      <c r="D1380" t="s">
        <v>36</v>
      </c>
      <c r="H1380">
        <v>1</v>
      </c>
      <c r="K1380">
        <v>46200</v>
      </c>
      <c r="L1380" t="s">
        <v>32</v>
      </c>
      <c r="M1380" t="s">
        <v>40</v>
      </c>
      <c r="P1380">
        <v>46200</v>
      </c>
      <c r="S1380" t="s">
        <v>19815</v>
      </c>
    </row>
    <row r="1381" spans="1:19" x14ac:dyDescent="0.25">
      <c r="A1381" s="15" t="s">
        <v>19826</v>
      </c>
      <c r="C1381" t="s">
        <v>19817</v>
      </c>
      <c r="D1381" t="s">
        <v>49</v>
      </c>
      <c r="E1381">
        <v>1</v>
      </c>
      <c r="F1381">
        <v>3720000</v>
      </c>
      <c r="G1381">
        <v>26040</v>
      </c>
      <c r="K1381">
        <v>46200</v>
      </c>
      <c r="L1381" t="s">
        <v>737</v>
      </c>
      <c r="M1381" t="s">
        <v>55</v>
      </c>
      <c r="P1381">
        <v>46200</v>
      </c>
      <c r="Q1381">
        <v>21344.26</v>
      </c>
      <c r="S1381" t="s">
        <v>19818</v>
      </c>
    </row>
    <row r="1382" spans="1:19" x14ac:dyDescent="0.25">
      <c r="A1382" s="15" t="s">
        <v>19826</v>
      </c>
      <c r="C1382" t="s">
        <v>19817</v>
      </c>
      <c r="D1382" t="s">
        <v>49</v>
      </c>
      <c r="E1382">
        <v>1</v>
      </c>
      <c r="F1382">
        <v>2020000</v>
      </c>
      <c r="G1382">
        <v>40400</v>
      </c>
      <c r="K1382">
        <v>46201</v>
      </c>
      <c r="L1382" t="s">
        <v>67</v>
      </c>
      <c r="M1382" t="s">
        <v>65</v>
      </c>
      <c r="P1382">
        <v>46200</v>
      </c>
      <c r="Q1382">
        <v>33114.75</v>
      </c>
      <c r="S1382" t="s">
        <v>19818</v>
      </c>
    </row>
    <row r="1383" spans="1:19" x14ac:dyDescent="0.25">
      <c r="B1383" s="15" t="s">
        <v>19826</v>
      </c>
      <c r="C1383" t="s">
        <v>19816</v>
      </c>
      <c r="D1383" t="s">
        <v>49</v>
      </c>
      <c r="H1383">
        <v>1</v>
      </c>
      <c r="K1383">
        <v>46201</v>
      </c>
      <c r="L1383" t="s">
        <v>67</v>
      </c>
      <c r="M1383" t="s">
        <v>65</v>
      </c>
      <c r="P1383">
        <v>46200</v>
      </c>
      <c r="S1383" t="s">
        <v>19818</v>
      </c>
    </row>
    <row r="1384" spans="1:19" x14ac:dyDescent="0.25">
      <c r="A1384" s="15" t="s">
        <v>19826</v>
      </c>
      <c r="C1384" t="s">
        <v>19817</v>
      </c>
      <c r="D1384" t="s">
        <v>36</v>
      </c>
      <c r="E1384">
        <v>1</v>
      </c>
      <c r="F1384">
        <v>2280000</v>
      </c>
      <c r="G1384">
        <v>45600</v>
      </c>
      <c r="K1384">
        <v>46200</v>
      </c>
      <c r="L1384" t="s">
        <v>32</v>
      </c>
      <c r="M1384" t="s">
        <v>40</v>
      </c>
      <c r="P1384">
        <v>46198</v>
      </c>
      <c r="Q1384">
        <v>37377.050000000003</v>
      </c>
      <c r="S1384" t="s">
        <v>19815</v>
      </c>
    </row>
    <row r="1385" spans="1:19" x14ac:dyDescent="0.25">
      <c r="B1385" s="15" t="s">
        <v>19826</v>
      </c>
      <c r="C1385" t="s">
        <v>19816</v>
      </c>
      <c r="D1385" t="s">
        <v>36</v>
      </c>
      <c r="H1385">
        <v>1</v>
      </c>
      <c r="K1385">
        <v>46200</v>
      </c>
      <c r="L1385" t="s">
        <v>32</v>
      </c>
      <c r="M1385" t="s">
        <v>40</v>
      </c>
      <c r="P1385">
        <v>46198</v>
      </c>
      <c r="S1385" t="s">
        <v>19815</v>
      </c>
    </row>
    <row r="1386" spans="1:19" x14ac:dyDescent="0.25">
      <c r="A1386" s="15" t="s">
        <v>19826</v>
      </c>
      <c r="C1386" t="s">
        <v>19813</v>
      </c>
      <c r="D1386" t="s">
        <v>136</v>
      </c>
      <c r="E1386">
        <v>1</v>
      </c>
      <c r="F1386">
        <v>1585000</v>
      </c>
      <c r="G1386">
        <v>23775</v>
      </c>
      <c r="K1386">
        <v>46200</v>
      </c>
      <c r="L1386" t="s">
        <v>2226</v>
      </c>
      <c r="M1386" t="s">
        <v>65</v>
      </c>
      <c r="P1386">
        <v>46200</v>
      </c>
      <c r="Q1386">
        <v>19487.7</v>
      </c>
      <c r="S1386" t="s">
        <v>19818</v>
      </c>
    </row>
    <row r="1387" spans="1:19" x14ac:dyDescent="0.25">
      <c r="A1387" s="15" t="s">
        <v>19826</v>
      </c>
      <c r="C1387" t="s">
        <v>19817</v>
      </c>
      <c r="D1387" t="s">
        <v>36</v>
      </c>
      <c r="E1387">
        <v>1</v>
      </c>
      <c r="F1387">
        <v>0</v>
      </c>
      <c r="G1387">
        <v>30000</v>
      </c>
      <c r="K1387">
        <v>46203</v>
      </c>
      <c r="L1387" t="s">
        <v>32</v>
      </c>
      <c r="M1387" t="s">
        <v>40</v>
      </c>
      <c r="P1387">
        <v>46200</v>
      </c>
      <c r="Q1387">
        <v>24590.16</v>
      </c>
      <c r="S1387" t="s">
        <v>19815</v>
      </c>
    </row>
    <row r="1388" spans="1:19" x14ac:dyDescent="0.25">
      <c r="B1388" s="15" t="s">
        <v>19826</v>
      </c>
      <c r="C1388" t="s">
        <v>19816</v>
      </c>
      <c r="D1388" t="s">
        <v>36</v>
      </c>
      <c r="H1388">
        <v>1</v>
      </c>
      <c r="K1388">
        <v>46203</v>
      </c>
      <c r="L1388" t="s">
        <v>32</v>
      </c>
      <c r="M1388" t="s">
        <v>40</v>
      </c>
      <c r="P1388">
        <v>46200</v>
      </c>
      <c r="S1388" t="s">
        <v>19815</v>
      </c>
    </row>
    <row r="1389" spans="1:19" x14ac:dyDescent="0.25">
      <c r="A1389" s="15" t="s">
        <v>19826</v>
      </c>
      <c r="C1389" t="s">
        <v>19817</v>
      </c>
      <c r="D1389" t="s">
        <v>36</v>
      </c>
      <c r="E1389">
        <v>1</v>
      </c>
      <c r="F1389">
        <v>2050000</v>
      </c>
      <c r="G1389">
        <v>41000</v>
      </c>
      <c r="K1389">
        <v>46203</v>
      </c>
      <c r="L1389" t="s">
        <v>32</v>
      </c>
      <c r="M1389" t="s">
        <v>40</v>
      </c>
      <c r="P1389">
        <v>46200</v>
      </c>
      <c r="Q1389">
        <v>33606.559999999998</v>
      </c>
      <c r="S1389" t="s">
        <v>19815</v>
      </c>
    </row>
    <row r="1390" spans="1:19" x14ac:dyDescent="0.25">
      <c r="B1390" s="15" t="s">
        <v>19826</v>
      </c>
      <c r="C1390" t="s">
        <v>19816</v>
      </c>
      <c r="D1390" t="s">
        <v>36</v>
      </c>
      <c r="H1390">
        <v>1</v>
      </c>
      <c r="K1390">
        <v>46203</v>
      </c>
      <c r="L1390" t="s">
        <v>32</v>
      </c>
      <c r="M1390" t="s">
        <v>40</v>
      </c>
      <c r="P1390">
        <v>46200</v>
      </c>
      <c r="S1390" t="s">
        <v>19815</v>
      </c>
    </row>
    <row r="1391" spans="1:19" x14ac:dyDescent="0.25">
      <c r="C1391" t="s">
        <v>19821</v>
      </c>
      <c r="D1391" t="s">
        <v>36</v>
      </c>
      <c r="I1391">
        <v>1</v>
      </c>
      <c r="J1391" s="15" t="s">
        <v>19826</v>
      </c>
      <c r="K1391">
        <v>46207</v>
      </c>
      <c r="L1391" t="s">
        <v>32</v>
      </c>
      <c r="M1391" t="s">
        <v>40</v>
      </c>
      <c r="P1391">
        <v>46200</v>
      </c>
      <c r="S1391" t="s">
        <v>19815</v>
      </c>
    </row>
    <row r="1392" spans="1:19" x14ac:dyDescent="0.25">
      <c r="B1392" s="15" t="s">
        <v>19826</v>
      </c>
      <c r="C1392" t="s">
        <v>19816</v>
      </c>
      <c r="D1392" t="s">
        <v>36</v>
      </c>
      <c r="H1392">
        <v>1</v>
      </c>
      <c r="K1392">
        <v>46207</v>
      </c>
      <c r="L1392" t="s">
        <v>32</v>
      </c>
      <c r="M1392" t="s">
        <v>40</v>
      </c>
      <c r="P1392">
        <v>46200</v>
      </c>
      <c r="S1392" t="s">
        <v>19815</v>
      </c>
    </row>
    <row r="1393" spans="1:19" x14ac:dyDescent="0.25">
      <c r="A1393" s="15" t="s">
        <v>19826</v>
      </c>
      <c r="C1393" t="s">
        <v>19822</v>
      </c>
      <c r="D1393" t="s">
        <v>36</v>
      </c>
      <c r="E1393">
        <v>1</v>
      </c>
      <c r="F1393">
        <v>2640000</v>
      </c>
      <c r="G1393">
        <v>20000</v>
      </c>
      <c r="K1393">
        <v>46200</v>
      </c>
      <c r="L1393" t="s">
        <v>32</v>
      </c>
      <c r="M1393" t="s">
        <v>40</v>
      </c>
      <c r="P1393">
        <v>46200</v>
      </c>
      <c r="Q1393">
        <v>16393.439999999999</v>
      </c>
      <c r="S1393" t="s">
        <v>19815</v>
      </c>
    </row>
    <row r="1394" spans="1:19" x14ac:dyDescent="0.25">
      <c r="B1394" s="15" t="s">
        <v>19826</v>
      </c>
      <c r="C1394" t="s">
        <v>19816</v>
      </c>
      <c r="D1394" t="s">
        <v>36</v>
      </c>
      <c r="H1394">
        <v>1</v>
      </c>
      <c r="K1394">
        <v>46200</v>
      </c>
      <c r="L1394" t="s">
        <v>32</v>
      </c>
      <c r="M1394" t="s">
        <v>40</v>
      </c>
      <c r="P1394">
        <v>46200</v>
      </c>
      <c r="S1394" t="s">
        <v>19815</v>
      </c>
    </row>
    <row r="1395" spans="1:19" x14ac:dyDescent="0.25">
      <c r="A1395" s="15" t="s">
        <v>19826</v>
      </c>
      <c r="C1395" t="s">
        <v>19817</v>
      </c>
      <c r="D1395" t="s">
        <v>36</v>
      </c>
      <c r="E1395">
        <v>1</v>
      </c>
      <c r="F1395">
        <v>2250000</v>
      </c>
      <c r="G1395">
        <v>45000</v>
      </c>
      <c r="K1395">
        <v>46200</v>
      </c>
      <c r="L1395" t="s">
        <v>32</v>
      </c>
      <c r="M1395" t="s">
        <v>40</v>
      </c>
      <c r="P1395">
        <v>46200</v>
      </c>
      <c r="Q1395">
        <v>36885.25</v>
      </c>
      <c r="S1395" t="s">
        <v>19815</v>
      </c>
    </row>
    <row r="1396" spans="1:19" x14ac:dyDescent="0.25">
      <c r="B1396" s="15" t="s">
        <v>19826</v>
      </c>
      <c r="C1396" t="s">
        <v>19816</v>
      </c>
      <c r="D1396" t="s">
        <v>36</v>
      </c>
      <c r="H1396">
        <v>1</v>
      </c>
      <c r="K1396">
        <v>46200</v>
      </c>
      <c r="L1396" t="s">
        <v>32</v>
      </c>
      <c r="M1396" t="s">
        <v>40</v>
      </c>
      <c r="P1396">
        <v>46200</v>
      </c>
      <c r="S1396" t="s">
        <v>19815</v>
      </c>
    </row>
    <row r="1397" spans="1:19" x14ac:dyDescent="0.25">
      <c r="A1397" s="15" t="s">
        <v>19826</v>
      </c>
      <c r="C1397" t="s">
        <v>19817</v>
      </c>
      <c r="D1397" t="s">
        <v>36</v>
      </c>
      <c r="E1397">
        <v>1</v>
      </c>
      <c r="F1397">
        <v>3620000</v>
      </c>
      <c r="G1397">
        <v>30000</v>
      </c>
      <c r="K1397">
        <v>46203</v>
      </c>
      <c r="L1397" t="s">
        <v>32</v>
      </c>
      <c r="M1397" t="s">
        <v>40</v>
      </c>
      <c r="P1397">
        <v>46200</v>
      </c>
      <c r="Q1397">
        <v>24590.16</v>
      </c>
      <c r="S1397" t="s">
        <v>19815</v>
      </c>
    </row>
    <row r="1398" spans="1:19" x14ac:dyDescent="0.25">
      <c r="B1398" s="15" t="s">
        <v>19826</v>
      </c>
      <c r="C1398" t="s">
        <v>19816</v>
      </c>
      <c r="D1398" t="s">
        <v>36</v>
      </c>
      <c r="H1398">
        <v>1</v>
      </c>
      <c r="K1398">
        <v>46203</v>
      </c>
      <c r="L1398" t="s">
        <v>32</v>
      </c>
      <c r="M1398" t="s">
        <v>40</v>
      </c>
      <c r="P1398">
        <v>46200</v>
      </c>
      <c r="S1398" t="s">
        <v>19815</v>
      </c>
    </row>
    <row r="1399" spans="1:19" x14ac:dyDescent="0.25">
      <c r="A1399" s="15" t="s">
        <v>19826</v>
      </c>
      <c r="C1399" t="s">
        <v>19817</v>
      </c>
      <c r="D1399" t="s">
        <v>36</v>
      </c>
      <c r="E1399">
        <v>1</v>
      </c>
      <c r="F1399">
        <v>2200000</v>
      </c>
      <c r="G1399">
        <v>44000</v>
      </c>
      <c r="K1399">
        <v>46200</v>
      </c>
      <c r="L1399" t="s">
        <v>32</v>
      </c>
      <c r="M1399" t="s">
        <v>40</v>
      </c>
      <c r="P1399">
        <v>46198</v>
      </c>
      <c r="Q1399">
        <v>36065.57</v>
      </c>
      <c r="S1399" t="s">
        <v>19815</v>
      </c>
    </row>
    <row r="1400" spans="1:19" x14ac:dyDescent="0.25">
      <c r="B1400" s="15" t="s">
        <v>19826</v>
      </c>
      <c r="C1400" t="s">
        <v>19816</v>
      </c>
      <c r="D1400" t="s">
        <v>36</v>
      </c>
      <c r="H1400">
        <v>1</v>
      </c>
      <c r="K1400">
        <v>46200</v>
      </c>
      <c r="L1400" t="s">
        <v>32</v>
      </c>
      <c r="M1400" t="s">
        <v>40</v>
      </c>
      <c r="P1400">
        <v>46198</v>
      </c>
      <c r="S1400" t="s">
        <v>19815</v>
      </c>
    </row>
    <row r="1401" spans="1:19" x14ac:dyDescent="0.25">
      <c r="A1401" s="15" t="s">
        <v>19826</v>
      </c>
      <c r="C1401" t="s">
        <v>19817</v>
      </c>
      <c r="D1401" t="s">
        <v>36</v>
      </c>
      <c r="E1401">
        <v>1</v>
      </c>
      <c r="F1401">
        <v>2700000</v>
      </c>
      <c r="G1401">
        <v>54000</v>
      </c>
      <c r="K1401">
        <v>46200</v>
      </c>
      <c r="L1401" t="s">
        <v>32</v>
      </c>
      <c r="M1401" t="s">
        <v>40</v>
      </c>
      <c r="P1401">
        <v>46200</v>
      </c>
      <c r="Q1401">
        <v>44262.3</v>
      </c>
      <c r="S1401" t="s">
        <v>19815</v>
      </c>
    </row>
    <row r="1402" spans="1:19" x14ac:dyDescent="0.25">
      <c r="B1402" s="15" t="s">
        <v>19826</v>
      </c>
      <c r="C1402" t="s">
        <v>19816</v>
      </c>
      <c r="D1402" t="s">
        <v>36</v>
      </c>
      <c r="H1402">
        <v>1</v>
      </c>
      <c r="K1402">
        <v>46200</v>
      </c>
      <c r="L1402" t="s">
        <v>32</v>
      </c>
      <c r="M1402" t="s">
        <v>40</v>
      </c>
      <c r="P1402">
        <v>46200</v>
      </c>
      <c r="S1402" t="s">
        <v>19815</v>
      </c>
    </row>
    <row r="1403" spans="1:19" x14ac:dyDescent="0.25">
      <c r="A1403" s="15" t="s">
        <v>19826</v>
      </c>
      <c r="C1403" t="s">
        <v>19819</v>
      </c>
      <c r="D1403" t="s">
        <v>36</v>
      </c>
      <c r="E1403">
        <v>1</v>
      </c>
      <c r="F1403">
        <v>2575000</v>
      </c>
      <c r="G1403">
        <v>20000</v>
      </c>
      <c r="K1403">
        <v>46200</v>
      </c>
      <c r="L1403" t="s">
        <v>32</v>
      </c>
      <c r="M1403" t="s">
        <v>40</v>
      </c>
      <c r="P1403">
        <v>46198</v>
      </c>
      <c r="Q1403">
        <v>16393.439999999999</v>
      </c>
      <c r="S1403" t="s">
        <v>19815</v>
      </c>
    </row>
    <row r="1404" spans="1:19" x14ac:dyDescent="0.25">
      <c r="B1404" s="15" t="s">
        <v>19826</v>
      </c>
      <c r="C1404" t="s">
        <v>19816</v>
      </c>
      <c r="D1404" t="s">
        <v>36</v>
      </c>
      <c r="H1404">
        <v>1</v>
      </c>
      <c r="K1404">
        <v>46200</v>
      </c>
      <c r="L1404" t="s">
        <v>32</v>
      </c>
      <c r="M1404" t="s">
        <v>40</v>
      </c>
      <c r="P1404">
        <v>46198</v>
      </c>
      <c r="S1404" t="s">
        <v>19815</v>
      </c>
    </row>
    <row r="1405" spans="1:19" x14ac:dyDescent="0.25">
      <c r="B1405" s="15" t="s">
        <v>19826</v>
      </c>
      <c r="C1405" t="s">
        <v>19816</v>
      </c>
      <c r="D1405" t="s">
        <v>189</v>
      </c>
      <c r="H1405">
        <v>1</v>
      </c>
      <c r="K1405">
        <v>46201</v>
      </c>
      <c r="L1405" t="s">
        <v>643</v>
      </c>
      <c r="M1405" t="s">
        <v>55</v>
      </c>
      <c r="P1405">
        <v>46201</v>
      </c>
      <c r="S1405" t="s">
        <v>19815</v>
      </c>
    </row>
    <row r="1406" spans="1:19" x14ac:dyDescent="0.25">
      <c r="A1406" s="15" t="s">
        <v>19826</v>
      </c>
      <c r="C1406" t="s">
        <v>19819</v>
      </c>
      <c r="D1406" t="s">
        <v>189</v>
      </c>
      <c r="E1406">
        <v>1</v>
      </c>
      <c r="F1406">
        <v>2736000</v>
      </c>
      <c r="G1406">
        <v>54980</v>
      </c>
      <c r="K1406">
        <v>46201</v>
      </c>
      <c r="L1406" t="s">
        <v>643</v>
      </c>
      <c r="M1406" t="s">
        <v>55</v>
      </c>
      <c r="P1406">
        <v>46201</v>
      </c>
      <c r="Q1406">
        <v>45065.57</v>
      </c>
      <c r="S1406" t="s">
        <v>19815</v>
      </c>
    </row>
    <row r="1407" spans="1:19" x14ac:dyDescent="0.25">
      <c r="A1407" s="15" t="s">
        <v>19826</v>
      </c>
      <c r="C1407" t="s">
        <v>19817</v>
      </c>
      <c r="D1407" t="s">
        <v>49</v>
      </c>
      <c r="E1407">
        <v>1</v>
      </c>
      <c r="F1407">
        <v>1920000</v>
      </c>
      <c r="G1407">
        <v>38400</v>
      </c>
      <c r="K1407">
        <v>46201</v>
      </c>
      <c r="L1407" t="s">
        <v>164</v>
      </c>
      <c r="M1407" t="s">
        <v>55</v>
      </c>
      <c r="P1407">
        <v>46200</v>
      </c>
      <c r="Q1407">
        <v>31475.41</v>
      </c>
      <c r="S1407" t="s">
        <v>19818</v>
      </c>
    </row>
    <row r="1408" spans="1:19" x14ac:dyDescent="0.25">
      <c r="B1408" s="15" t="s">
        <v>19826</v>
      </c>
      <c r="C1408" t="s">
        <v>19816</v>
      </c>
      <c r="D1408" t="s">
        <v>49</v>
      </c>
      <c r="H1408">
        <v>1</v>
      </c>
      <c r="K1408">
        <v>46201</v>
      </c>
      <c r="L1408" t="s">
        <v>164</v>
      </c>
      <c r="M1408" t="s">
        <v>55</v>
      </c>
      <c r="P1408">
        <v>46200</v>
      </c>
      <c r="S1408" t="s">
        <v>19818</v>
      </c>
    </row>
    <row r="1409" spans="1:19" x14ac:dyDescent="0.25">
      <c r="A1409" s="15" t="s">
        <v>19826</v>
      </c>
      <c r="C1409" t="s">
        <v>19817</v>
      </c>
      <c r="D1409" t="s">
        <v>36</v>
      </c>
      <c r="E1409">
        <v>1</v>
      </c>
      <c r="F1409">
        <v>2100000</v>
      </c>
      <c r="G1409">
        <v>42000</v>
      </c>
      <c r="K1409">
        <v>46200</v>
      </c>
      <c r="L1409" t="s">
        <v>32</v>
      </c>
      <c r="M1409" t="s">
        <v>40</v>
      </c>
      <c r="P1409">
        <v>46200</v>
      </c>
      <c r="Q1409">
        <v>34426.230000000003</v>
      </c>
      <c r="S1409" t="s">
        <v>19815</v>
      </c>
    </row>
    <row r="1410" spans="1:19" x14ac:dyDescent="0.25">
      <c r="B1410" s="15" t="s">
        <v>19826</v>
      </c>
      <c r="C1410" t="s">
        <v>19816</v>
      </c>
      <c r="D1410" t="s">
        <v>36</v>
      </c>
      <c r="H1410">
        <v>1</v>
      </c>
      <c r="K1410">
        <v>46200</v>
      </c>
      <c r="L1410" t="s">
        <v>32</v>
      </c>
      <c r="M1410" t="s">
        <v>40</v>
      </c>
      <c r="P1410">
        <v>46200</v>
      </c>
      <c r="S1410" t="s">
        <v>19815</v>
      </c>
    </row>
    <row r="1411" spans="1:19" x14ac:dyDescent="0.25">
      <c r="A1411" s="15" t="s">
        <v>19826</v>
      </c>
      <c r="C1411" t="s">
        <v>19817</v>
      </c>
      <c r="D1411" t="s">
        <v>36</v>
      </c>
      <c r="E1411">
        <v>1</v>
      </c>
      <c r="F1411">
        <v>2130000</v>
      </c>
      <c r="G1411">
        <v>30000</v>
      </c>
      <c r="K1411">
        <v>46200</v>
      </c>
      <c r="L1411" t="s">
        <v>32</v>
      </c>
      <c r="M1411" t="s">
        <v>40</v>
      </c>
      <c r="P1411">
        <v>46200</v>
      </c>
      <c r="Q1411">
        <v>24590.16</v>
      </c>
      <c r="S1411" t="s">
        <v>19815</v>
      </c>
    </row>
    <row r="1412" spans="1:19" x14ac:dyDescent="0.25">
      <c r="B1412" s="15" t="s">
        <v>19826</v>
      </c>
      <c r="C1412" t="s">
        <v>19816</v>
      </c>
      <c r="D1412" t="s">
        <v>36</v>
      </c>
      <c r="H1412">
        <v>1</v>
      </c>
      <c r="K1412">
        <v>46200</v>
      </c>
      <c r="L1412" t="s">
        <v>32</v>
      </c>
      <c r="M1412" t="s">
        <v>40</v>
      </c>
      <c r="P1412">
        <v>46200</v>
      </c>
      <c r="S1412" t="s">
        <v>19815</v>
      </c>
    </row>
    <row r="1413" spans="1:19" x14ac:dyDescent="0.25">
      <c r="A1413" s="15" t="s">
        <v>19826</v>
      </c>
      <c r="C1413" t="s">
        <v>19821</v>
      </c>
      <c r="D1413" t="s">
        <v>36</v>
      </c>
      <c r="E1413">
        <v>1</v>
      </c>
      <c r="F1413">
        <v>2790000</v>
      </c>
      <c r="G1413">
        <v>30000</v>
      </c>
      <c r="K1413">
        <v>46203</v>
      </c>
      <c r="L1413" t="s">
        <v>32</v>
      </c>
      <c r="M1413" t="s">
        <v>40</v>
      </c>
      <c r="P1413">
        <v>46200</v>
      </c>
      <c r="Q1413">
        <v>24590.16</v>
      </c>
      <c r="S1413" t="s">
        <v>19815</v>
      </c>
    </row>
    <row r="1414" spans="1:19" x14ac:dyDescent="0.25">
      <c r="B1414" s="15" t="s">
        <v>19826</v>
      </c>
      <c r="C1414" t="s">
        <v>19816</v>
      </c>
      <c r="D1414" t="s">
        <v>36</v>
      </c>
      <c r="H1414">
        <v>1</v>
      </c>
      <c r="K1414">
        <v>46203</v>
      </c>
      <c r="L1414" t="s">
        <v>32</v>
      </c>
      <c r="M1414" t="s">
        <v>40</v>
      </c>
      <c r="P1414">
        <v>46200</v>
      </c>
      <c r="S1414" t="s">
        <v>19815</v>
      </c>
    </row>
    <row r="1415" spans="1:19" x14ac:dyDescent="0.25">
      <c r="A1415" s="15" t="s">
        <v>19826</v>
      </c>
      <c r="C1415" t="s">
        <v>19813</v>
      </c>
      <c r="D1415" t="s">
        <v>36</v>
      </c>
      <c r="E1415">
        <v>1</v>
      </c>
      <c r="F1415">
        <v>1141800</v>
      </c>
      <c r="G1415">
        <v>10000</v>
      </c>
      <c r="K1415">
        <v>46200</v>
      </c>
      <c r="L1415" t="s">
        <v>32</v>
      </c>
      <c r="M1415" t="s">
        <v>40</v>
      </c>
      <c r="P1415">
        <v>46200</v>
      </c>
      <c r="Q1415">
        <v>8196.7199999999993</v>
      </c>
      <c r="S1415" t="s">
        <v>19815</v>
      </c>
    </row>
    <row r="1416" spans="1:19" x14ac:dyDescent="0.25">
      <c r="B1416" s="15" t="s">
        <v>19826</v>
      </c>
      <c r="C1416" t="s">
        <v>19816</v>
      </c>
      <c r="D1416" t="s">
        <v>36</v>
      </c>
      <c r="H1416">
        <v>1</v>
      </c>
      <c r="K1416">
        <v>46200</v>
      </c>
      <c r="L1416" t="s">
        <v>32</v>
      </c>
      <c r="M1416" t="s">
        <v>40</v>
      </c>
      <c r="P1416">
        <v>46200</v>
      </c>
      <c r="S1416" t="s">
        <v>19815</v>
      </c>
    </row>
    <row r="1417" spans="1:19" x14ac:dyDescent="0.25">
      <c r="A1417" s="15" t="s">
        <v>19826</v>
      </c>
      <c r="C1417" t="s">
        <v>19817</v>
      </c>
      <c r="D1417" t="s">
        <v>36</v>
      </c>
      <c r="E1417">
        <v>1</v>
      </c>
      <c r="F1417">
        <v>2400000</v>
      </c>
      <c r="G1417">
        <v>36000</v>
      </c>
      <c r="K1417">
        <v>46200</v>
      </c>
      <c r="L1417" t="s">
        <v>32</v>
      </c>
      <c r="M1417" t="s">
        <v>40</v>
      </c>
      <c r="P1417">
        <v>46199</v>
      </c>
      <c r="Q1417">
        <v>29508.2</v>
      </c>
      <c r="S1417" t="s">
        <v>19815</v>
      </c>
    </row>
    <row r="1418" spans="1:19" x14ac:dyDescent="0.25">
      <c r="B1418" s="15" t="s">
        <v>19826</v>
      </c>
      <c r="C1418" t="s">
        <v>19816</v>
      </c>
      <c r="D1418" t="s">
        <v>36</v>
      </c>
      <c r="H1418">
        <v>1</v>
      </c>
      <c r="K1418">
        <v>46200</v>
      </c>
      <c r="L1418" t="s">
        <v>32</v>
      </c>
      <c r="M1418" t="s">
        <v>40</v>
      </c>
      <c r="P1418">
        <v>46199</v>
      </c>
      <c r="S1418" t="s">
        <v>19815</v>
      </c>
    </row>
    <row r="1419" spans="1:19" x14ac:dyDescent="0.25">
      <c r="B1419" s="15" t="s">
        <v>19826</v>
      </c>
      <c r="C1419" t="s">
        <v>19816</v>
      </c>
      <c r="D1419" t="s">
        <v>36</v>
      </c>
      <c r="H1419">
        <v>1</v>
      </c>
      <c r="K1419">
        <v>46200</v>
      </c>
      <c r="L1419" t="s">
        <v>32</v>
      </c>
      <c r="M1419" t="s">
        <v>40</v>
      </c>
      <c r="P1419">
        <v>46200</v>
      </c>
      <c r="S1419" t="s">
        <v>19815</v>
      </c>
    </row>
    <row r="1420" spans="1:19" x14ac:dyDescent="0.25">
      <c r="A1420" s="15" t="s">
        <v>19826</v>
      </c>
      <c r="C1420" t="s">
        <v>19817</v>
      </c>
      <c r="D1420" t="s">
        <v>36</v>
      </c>
      <c r="E1420">
        <v>1</v>
      </c>
      <c r="F1420">
        <v>1970000</v>
      </c>
      <c r="G1420">
        <v>39400</v>
      </c>
      <c r="K1420">
        <v>46200</v>
      </c>
      <c r="L1420" t="s">
        <v>32</v>
      </c>
      <c r="M1420" t="s">
        <v>40</v>
      </c>
      <c r="P1420">
        <v>46200</v>
      </c>
      <c r="Q1420">
        <v>32295.08</v>
      </c>
      <c r="S1420" t="s">
        <v>19815</v>
      </c>
    </row>
    <row r="1421" spans="1:19" x14ac:dyDescent="0.25">
      <c r="B1421" s="15" t="s">
        <v>19826</v>
      </c>
      <c r="C1421" t="s">
        <v>19816</v>
      </c>
      <c r="D1421" t="s">
        <v>181</v>
      </c>
      <c r="H1421">
        <v>1</v>
      </c>
      <c r="K1421">
        <v>46200</v>
      </c>
      <c r="L1421" t="s">
        <v>219</v>
      </c>
      <c r="M1421" t="s">
        <v>65</v>
      </c>
      <c r="P1421">
        <v>46200</v>
      </c>
      <c r="S1421" t="s">
        <v>19818</v>
      </c>
    </row>
    <row r="1422" spans="1:19" x14ac:dyDescent="0.25">
      <c r="A1422" s="15" t="s">
        <v>19826</v>
      </c>
      <c r="C1422" t="s">
        <v>19813</v>
      </c>
      <c r="D1422" t="s">
        <v>181</v>
      </c>
      <c r="E1422">
        <v>1</v>
      </c>
      <c r="F1422">
        <v>1161000</v>
      </c>
      <c r="G1422">
        <v>17415</v>
      </c>
      <c r="K1422">
        <v>46200</v>
      </c>
      <c r="L1422" t="s">
        <v>219</v>
      </c>
      <c r="M1422" t="s">
        <v>65</v>
      </c>
      <c r="P1422">
        <v>46200</v>
      </c>
      <c r="Q1422">
        <v>14274.59</v>
      </c>
      <c r="S1422" t="s">
        <v>19818</v>
      </c>
    </row>
    <row r="1423" spans="1:19" x14ac:dyDescent="0.25">
      <c r="A1423" s="15" t="s">
        <v>19826</v>
      </c>
      <c r="C1423" t="s">
        <v>19817</v>
      </c>
      <c r="D1423" t="s">
        <v>36</v>
      </c>
      <c r="E1423">
        <v>1</v>
      </c>
      <c r="F1423">
        <v>2000000</v>
      </c>
      <c r="G1423">
        <v>40000</v>
      </c>
      <c r="K1423">
        <v>46200</v>
      </c>
      <c r="L1423" t="s">
        <v>32</v>
      </c>
      <c r="M1423" t="s">
        <v>40</v>
      </c>
      <c r="P1423">
        <v>46198</v>
      </c>
      <c r="Q1423">
        <v>32786.89</v>
      </c>
      <c r="S1423" t="s">
        <v>19815</v>
      </c>
    </row>
    <row r="1424" spans="1:19" x14ac:dyDescent="0.25">
      <c r="B1424" s="15" t="s">
        <v>19826</v>
      </c>
      <c r="C1424" t="s">
        <v>19816</v>
      </c>
      <c r="D1424" t="s">
        <v>36</v>
      </c>
      <c r="H1424">
        <v>1</v>
      </c>
      <c r="K1424">
        <v>46200</v>
      </c>
      <c r="L1424" t="s">
        <v>32</v>
      </c>
      <c r="M1424" t="s">
        <v>40</v>
      </c>
      <c r="P1424">
        <v>46198</v>
      </c>
      <c r="S1424" t="s">
        <v>19815</v>
      </c>
    </row>
    <row r="1425" spans="1:19" x14ac:dyDescent="0.25">
      <c r="A1425" s="15" t="s">
        <v>19826</v>
      </c>
      <c r="C1425" t="s">
        <v>19813</v>
      </c>
      <c r="D1425" t="s">
        <v>136</v>
      </c>
      <c r="E1425">
        <v>1</v>
      </c>
      <c r="F1425">
        <v>1507000</v>
      </c>
      <c r="G1425">
        <v>22605</v>
      </c>
      <c r="K1425">
        <v>46200</v>
      </c>
      <c r="L1425" t="s">
        <v>132</v>
      </c>
      <c r="M1425" t="s">
        <v>65</v>
      </c>
      <c r="P1425">
        <v>46200</v>
      </c>
      <c r="Q1425">
        <v>18528.689999999999</v>
      </c>
      <c r="S1425" t="s">
        <v>19818</v>
      </c>
    </row>
    <row r="1426" spans="1:19" x14ac:dyDescent="0.25">
      <c r="A1426" s="15" t="s">
        <v>19826</v>
      </c>
      <c r="C1426" t="s">
        <v>19817</v>
      </c>
      <c r="D1426" t="s">
        <v>36</v>
      </c>
      <c r="E1426">
        <v>1</v>
      </c>
      <c r="F1426">
        <v>2000000</v>
      </c>
      <c r="G1426">
        <v>30000</v>
      </c>
      <c r="K1426">
        <v>46202</v>
      </c>
      <c r="L1426" t="s">
        <v>32</v>
      </c>
      <c r="M1426" t="s">
        <v>40</v>
      </c>
      <c r="P1426">
        <v>46200</v>
      </c>
      <c r="Q1426">
        <v>24590.16</v>
      </c>
      <c r="S1426" t="s">
        <v>19815</v>
      </c>
    </row>
    <row r="1427" spans="1:19" x14ac:dyDescent="0.25">
      <c r="B1427" s="15" t="s">
        <v>19826</v>
      </c>
      <c r="C1427" t="s">
        <v>19816</v>
      </c>
      <c r="D1427" t="s">
        <v>36</v>
      </c>
      <c r="H1427">
        <v>1</v>
      </c>
      <c r="K1427">
        <v>46202</v>
      </c>
      <c r="L1427" t="s">
        <v>32</v>
      </c>
      <c r="M1427" t="s">
        <v>40</v>
      </c>
      <c r="P1427">
        <v>46200</v>
      </c>
      <c r="S1427" t="s">
        <v>19815</v>
      </c>
    </row>
    <row r="1428" spans="1:19" x14ac:dyDescent="0.25">
      <c r="A1428" s="15" t="s">
        <v>19826</v>
      </c>
      <c r="C1428" t="s">
        <v>19817</v>
      </c>
      <c r="D1428" t="s">
        <v>36</v>
      </c>
      <c r="E1428">
        <v>1</v>
      </c>
      <c r="F1428">
        <v>1990000</v>
      </c>
      <c r="G1428">
        <v>19900</v>
      </c>
      <c r="K1428">
        <v>46200</v>
      </c>
      <c r="L1428" t="s">
        <v>32</v>
      </c>
      <c r="M1428" t="s">
        <v>40</v>
      </c>
      <c r="P1428">
        <v>46199</v>
      </c>
      <c r="Q1428">
        <v>16311.48</v>
      </c>
      <c r="S1428" t="s">
        <v>19815</v>
      </c>
    </row>
    <row r="1429" spans="1:19" x14ac:dyDescent="0.25">
      <c r="B1429" s="15" t="s">
        <v>19826</v>
      </c>
      <c r="C1429" t="s">
        <v>19816</v>
      </c>
      <c r="D1429" t="s">
        <v>36</v>
      </c>
      <c r="H1429">
        <v>1</v>
      </c>
      <c r="K1429">
        <v>46200</v>
      </c>
      <c r="L1429" t="s">
        <v>32</v>
      </c>
      <c r="M1429" t="s">
        <v>40</v>
      </c>
      <c r="P1429">
        <v>46199</v>
      </c>
      <c r="S1429" t="s">
        <v>19815</v>
      </c>
    </row>
    <row r="1430" spans="1:19" x14ac:dyDescent="0.25">
      <c r="A1430" s="15" t="s">
        <v>19826</v>
      </c>
      <c r="C1430" t="s">
        <v>19822</v>
      </c>
      <c r="D1430" t="s">
        <v>36</v>
      </c>
      <c r="E1430">
        <v>1</v>
      </c>
      <c r="F1430">
        <v>2480000</v>
      </c>
      <c r="G1430">
        <v>49600</v>
      </c>
      <c r="K1430">
        <v>46200</v>
      </c>
      <c r="L1430" t="s">
        <v>32</v>
      </c>
      <c r="M1430" t="s">
        <v>40</v>
      </c>
      <c r="P1430">
        <v>46200</v>
      </c>
      <c r="Q1430">
        <v>40655.74</v>
      </c>
      <c r="S1430" t="s">
        <v>19815</v>
      </c>
    </row>
    <row r="1431" spans="1:19" x14ac:dyDescent="0.25">
      <c r="B1431" s="15" t="s">
        <v>19826</v>
      </c>
      <c r="C1431" t="s">
        <v>19816</v>
      </c>
      <c r="D1431" t="s">
        <v>36</v>
      </c>
      <c r="H1431">
        <v>1</v>
      </c>
      <c r="K1431">
        <v>46200</v>
      </c>
      <c r="L1431" t="s">
        <v>32</v>
      </c>
      <c r="M1431" t="s">
        <v>40</v>
      </c>
      <c r="P1431">
        <v>46200</v>
      </c>
      <c r="S1431" t="s">
        <v>19815</v>
      </c>
    </row>
    <row r="1432" spans="1:19" x14ac:dyDescent="0.25">
      <c r="A1432" s="15" t="s">
        <v>19826</v>
      </c>
      <c r="C1432" t="s">
        <v>19817</v>
      </c>
      <c r="D1432" t="s">
        <v>36</v>
      </c>
      <c r="E1432">
        <v>1</v>
      </c>
      <c r="F1432">
        <v>2350000</v>
      </c>
      <c r="G1432">
        <v>47000</v>
      </c>
      <c r="K1432">
        <v>46200</v>
      </c>
      <c r="L1432" t="s">
        <v>32</v>
      </c>
      <c r="M1432" t="s">
        <v>40</v>
      </c>
      <c r="P1432">
        <v>46200</v>
      </c>
      <c r="Q1432">
        <v>38524.589999999997</v>
      </c>
      <c r="S1432" t="s">
        <v>19815</v>
      </c>
    </row>
    <row r="1433" spans="1:19" x14ac:dyDescent="0.25">
      <c r="B1433" s="15" t="s">
        <v>19826</v>
      </c>
      <c r="C1433" t="s">
        <v>19816</v>
      </c>
      <c r="D1433" t="s">
        <v>36</v>
      </c>
      <c r="H1433">
        <v>1</v>
      </c>
      <c r="K1433">
        <v>46200</v>
      </c>
      <c r="L1433" t="s">
        <v>32</v>
      </c>
      <c r="M1433" t="s">
        <v>40</v>
      </c>
      <c r="P1433">
        <v>46200</v>
      </c>
      <c r="S1433" t="s">
        <v>19815</v>
      </c>
    </row>
    <row r="1434" spans="1:19" x14ac:dyDescent="0.25">
      <c r="A1434" s="15" t="s">
        <v>19826</v>
      </c>
      <c r="C1434" t="s">
        <v>19817</v>
      </c>
      <c r="D1434" t="s">
        <v>49</v>
      </c>
      <c r="E1434">
        <v>1</v>
      </c>
      <c r="F1434">
        <v>1970000</v>
      </c>
      <c r="G1434">
        <v>39400</v>
      </c>
      <c r="K1434">
        <v>46203</v>
      </c>
      <c r="L1434" t="s">
        <v>732</v>
      </c>
      <c r="M1434" t="s">
        <v>55</v>
      </c>
      <c r="P1434">
        <v>46200</v>
      </c>
      <c r="Q1434">
        <v>32295.08</v>
      </c>
      <c r="S1434" t="s">
        <v>19818</v>
      </c>
    </row>
    <row r="1435" spans="1:19" x14ac:dyDescent="0.25">
      <c r="B1435" s="15" t="s">
        <v>19826</v>
      </c>
      <c r="C1435" t="s">
        <v>19816</v>
      </c>
      <c r="D1435" t="s">
        <v>49</v>
      </c>
      <c r="H1435">
        <v>1</v>
      </c>
      <c r="K1435">
        <v>46203</v>
      </c>
      <c r="L1435" t="s">
        <v>732</v>
      </c>
      <c r="M1435" t="s">
        <v>55</v>
      </c>
      <c r="P1435">
        <v>46200</v>
      </c>
      <c r="S1435" t="s">
        <v>19818</v>
      </c>
    </row>
    <row r="1436" spans="1:19" x14ac:dyDescent="0.25">
      <c r="A1436" s="15" t="s">
        <v>19826</v>
      </c>
      <c r="C1436" t="s">
        <v>19821</v>
      </c>
      <c r="D1436" t="s">
        <v>36</v>
      </c>
      <c r="E1436">
        <v>1</v>
      </c>
      <c r="F1436">
        <v>2550000</v>
      </c>
      <c r="G1436">
        <v>38250</v>
      </c>
      <c r="K1436">
        <v>46201</v>
      </c>
      <c r="L1436" t="s">
        <v>32</v>
      </c>
      <c r="M1436" t="s">
        <v>40</v>
      </c>
      <c r="P1436">
        <v>46200</v>
      </c>
      <c r="Q1436">
        <v>31352.46</v>
      </c>
      <c r="S1436" t="s">
        <v>19815</v>
      </c>
    </row>
    <row r="1437" spans="1:19" x14ac:dyDescent="0.25">
      <c r="B1437" s="15" t="s">
        <v>19826</v>
      </c>
      <c r="C1437" t="s">
        <v>19816</v>
      </c>
      <c r="D1437" t="s">
        <v>36</v>
      </c>
      <c r="H1437">
        <v>1</v>
      </c>
      <c r="K1437">
        <v>46201</v>
      </c>
      <c r="L1437" t="s">
        <v>32</v>
      </c>
      <c r="M1437" t="s">
        <v>40</v>
      </c>
      <c r="P1437">
        <v>46200</v>
      </c>
      <c r="S1437" t="s">
        <v>19815</v>
      </c>
    </row>
    <row r="1438" spans="1:19" x14ac:dyDescent="0.25">
      <c r="A1438" s="15" t="s">
        <v>19826</v>
      </c>
      <c r="C1438" t="s">
        <v>19817</v>
      </c>
      <c r="D1438" t="s">
        <v>36</v>
      </c>
      <c r="E1438">
        <v>1</v>
      </c>
      <c r="F1438">
        <v>1940000</v>
      </c>
      <c r="G1438">
        <v>38800</v>
      </c>
      <c r="K1438">
        <v>46200</v>
      </c>
      <c r="L1438" t="s">
        <v>32</v>
      </c>
      <c r="M1438" t="s">
        <v>40</v>
      </c>
      <c r="P1438">
        <v>46198</v>
      </c>
      <c r="Q1438">
        <v>31803.279999999999</v>
      </c>
      <c r="S1438" t="s">
        <v>19815</v>
      </c>
    </row>
    <row r="1439" spans="1:19" x14ac:dyDescent="0.25">
      <c r="B1439" s="15" t="s">
        <v>19826</v>
      </c>
      <c r="C1439" t="s">
        <v>19816</v>
      </c>
      <c r="D1439" t="s">
        <v>36</v>
      </c>
      <c r="H1439">
        <v>1</v>
      </c>
      <c r="K1439">
        <v>46200</v>
      </c>
      <c r="L1439" t="s">
        <v>32</v>
      </c>
      <c r="M1439" t="s">
        <v>40</v>
      </c>
      <c r="P1439">
        <v>46198</v>
      </c>
      <c r="S1439" t="s">
        <v>19815</v>
      </c>
    </row>
    <row r="1440" spans="1:19" x14ac:dyDescent="0.25">
      <c r="A1440" s="15" t="s">
        <v>19826</v>
      </c>
      <c r="C1440" t="s">
        <v>19821</v>
      </c>
      <c r="D1440" t="s">
        <v>36</v>
      </c>
      <c r="E1440">
        <v>1</v>
      </c>
      <c r="F1440">
        <v>2561500</v>
      </c>
      <c r="G1440">
        <v>20000</v>
      </c>
      <c r="K1440">
        <v>46200</v>
      </c>
      <c r="L1440" t="s">
        <v>32</v>
      </c>
      <c r="M1440" t="s">
        <v>40</v>
      </c>
      <c r="P1440">
        <v>46200</v>
      </c>
      <c r="Q1440">
        <v>16393.439999999999</v>
      </c>
      <c r="S1440" t="s">
        <v>19815</v>
      </c>
    </row>
    <row r="1441" spans="1:19" x14ac:dyDescent="0.25">
      <c r="B1441" s="15" t="s">
        <v>19826</v>
      </c>
      <c r="C1441" t="s">
        <v>19816</v>
      </c>
      <c r="D1441" t="s">
        <v>36</v>
      </c>
      <c r="H1441">
        <v>1</v>
      </c>
      <c r="K1441">
        <v>46200</v>
      </c>
      <c r="L1441" t="s">
        <v>32</v>
      </c>
      <c r="M1441" t="s">
        <v>40</v>
      </c>
      <c r="P1441">
        <v>46200</v>
      </c>
      <c r="S1441" t="s">
        <v>19815</v>
      </c>
    </row>
    <row r="1442" spans="1:19" x14ac:dyDescent="0.25">
      <c r="A1442" s="15" t="s">
        <v>19826</v>
      </c>
      <c r="C1442" t="s">
        <v>19821</v>
      </c>
      <c r="D1442" t="s">
        <v>36</v>
      </c>
      <c r="E1442">
        <v>1</v>
      </c>
      <c r="F1442">
        <v>2500000</v>
      </c>
      <c r="G1442">
        <v>30000</v>
      </c>
      <c r="K1442">
        <v>46200</v>
      </c>
      <c r="L1442" t="s">
        <v>32</v>
      </c>
      <c r="M1442" t="s">
        <v>40</v>
      </c>
      <c r="P1442">
        <v>46199</v>
      </c>
      <c r="Q1442">
        <v>24590.16</v>
      </c>
      <c r="S1442" t="s">
        <v>19815</v>
      </c>
    </row>
    <row r="1443" spans="1:19" x14ac:dyDescent="0.25">
      <c r="B1443" s="15" t="s">
        <v>19826</v>
      </c>
      <c r="C1443" t="s">
        <v>19816</v>
      </c>
      <c r="D1443" t="s">
        <v>36</v>
      </c>
      <c r="H1443">
        <v>1</v>
      </c>
      <c r="K1443">
        <v>46200</v>
      </c>
      <c r="L1443" t="s">
        <v>32</v>
      </c>
      <c r="M1443" t="s">
        <v>40</v>
      </c>
      <c r="P1443">
        <v>46199</v>
      </c>
      <c r="S1443" t="s">
        <v>19815</v>
      </c>
    </row>
    <row r="1444" spans="1:19" x14ac:dyDescent="0.25">
      <c r="A1444" s="15" t="s">
        <v>19826</v>
      </c>
      <c r="C1444" t="s">
        <v>19817</v>
      </c>
      <c r="D1444" t="s">
        <v>36</v>
      </c>
      <c r="E1444">
        <v>1</v>
      </c>
      <c r="F1444">
        <v>2300000</v>
      </c>
      <c r="G1444">
        <v>46000</v>
      </c>
      <c r="K1444">
        <v>46200</v>
      </c>
      <c r="L1444" t="s">
        <v>32</v>
      </c>
      <c r="M1444" t="s">
        <v>40</v>
      </c>
      <c r="P1444">
        <v>46200</v>
      </c>
      <c r="Q1444">
        <v>37704.92</v>
      </c>
      <c r="S1444" t="s">
        <v>19815</v>
      </c>
    </row>
    <row r="1445" spans="1:19" x14ac:dyDescent="0.25">
      <c r="B1445" s="15" t="s">
        <v>19826</v>
      </c>
      <c r="C1445" t="s">
        <v>19816</v>
      </c>
      <c r="D1445" t="s">
        <v>36</v>
      </c>
      <c r="H1445">
        <v>1</v>
      </c>
      <c r="K1445">
        <v>46200</v>
      </c>
      <c r="L1445" t="s">
        <v>32</v>
      </c>
      <c r="M1445" t="s">
        <v>40</v>
      </c>
      <c r="P1445">
        <v>46200</v>
      </c>
      <c r="S1445" t="s">
        <v>19815</v>
      </c>
    </row>
    <row r="1446" spans="1:19" x14ac:dyDescent="0.25">
      <c r="A1446" s="15" t="s">
        <v>19814</v>
      </c>
      <c r="C1446" t="s">
        <v>19813</v>
      </c>
      <c r="D1446" t="s">
        <v>36</v>
      </c>
      <c r="E1446">
        <v>1</v>
      </c>
      <c r="F1446">
        <v>1902000</v>
      </c>
      <c r="G1446">
        <v>10000</v>
      </c>
      <c r="K1446">
        <v>46210</v>
      </c>
      <c r="L1446" t="s">
        <v>32</v>
      </c>
      <c r="M1446" t="s">
        <v>40</v>
      </c>
      <c r="P1446">
        <v>46200</v>
      </c>
      <c r="Q1446">
        <v>8196.7199999999993</v>
      </c>
      <c r="S1446" t="s">
        <v>19815</v>
      </c>
    </row>
    <row r="1447" spans="1:19" x14ac:dyDescent="0.25">
      <c r="B1447" s="15" t="s">
        <v>19826</v>
      </c>
      <c r="C1447" t="s">
        <v>19816</v>
      </c>
      <c r="D1447" t="s">
        <v>36</v>
      </c>
      <c r="H1447">
        <v>1</v>
      </c>
      <c r="K1447">
        <v>46210</v>
      </c>
      <c r="L1447" t="s">
        <v>32</v>
      </c>
      <c r="M1447" t="s">
        <v>40</v>
      </c>
      <c r="P1447">
        <v>46200</v>
      </c>
      <c r="S1447" t="s">
        <v>19815</v>
      </c>
    </row>
    <row r="1448" spans="1:19" x14ac:dyDescent="0.25">
      <c r="C1448" t="s">
        <v>19819</v>
      </c>
      <c r="D1448" t="s">
        <v>36</v>
      </c>
      <c r="I1448">
        <v>1</v>
      </c>
      <c r="J1448" s="15" t="s">
        <v>19826</v>
      </c>
      <c r="K1448">
        <v>46207</v>
      </c>
      <c r="L1448" t="s">
        <v>32</v>
      </c>
      <c r="M1448" t="s">
        <v>40</v>
      </c>
      <c r="P1448">
        <v>46199</v>
      </c>
      <c r="S1448" t="s">
        <v>19815</v>
      </c>
    </row>
    <row r="1449" spans="1:19" x14ac:dyDescent="0.25">
      <c r="B1449" s="15" t="s">
        <v>19826</v>
      </c>
      <c r="C1449" t="s">
        <v>19816</v>
      </c>
      <c r="D1449" t="s">
        <v>36</v>
      </c>
      <c r="H1449">
        <v>1</v>
      </c>
      <c r="K1449">
        <v>46207</v>
      </c>
      <c r="L1449" t="s">
        <v>32</v>
      </c>
      <c r="M1449" t="s">
        <v>40</v>
      </c>
      <c r="P1449">
        <v>46199</v>
      </c>
      <c r="S1449" t="s">
        <v>19815</v>
      </c>
    </row>
    <row r="1450" spans="1:19" x14ac:dyDescent="0.25">
      <c r="C1450" t="s">
        <v>19817</v>
      </c>
      <c r="D1450" t="s">
        <v>189</v>
      </c>
      <c r="K1450">
        <v>46207</v>
      </c>
      <c r="L1450" t="s">
        <v>219</v>
      </c>
      <c r="M1450" t="s">
        <v>65</v>
      </c>
      <c r="P1450">
        <v>46207</v>
      </c>
      <c r="S1450" t="s">
        <v>19815</v>
      </c>
    </row>
    <row r="1451" spans="1:19" x14ac:dyDescent="0.25">
      <c r="C1451" t="s">
        <v>19817</v>
      </c>
      <c r="D1451" t="s">
        <v>189</v>
      </c>
      <c r="K1451">
        <v>46207</v>
      </c>
      <c r="L1451" t="s">
        <v>573</v>
      </c>
      <c r="M1451" t="s">
        <v>65</v>
      </c>
      <c r="P1451">
        <v>46207</v>
      </c>
      <c r="S1451" t="s">
        <v>19815</v>
      </c>
    </row>
    <row r="1452" spans="1:19" x14ac:dyDescent="0.25">
      <c r="A1452" s="15" t="s">
        <v>19826</v>
      </c>
      <c r="C1452" t="s">
        <v>19821</v>
      </c>
      <c r="D1452" t="s">
        <v>36</v>
      </c>
      <c r="E1452">
        <v>1</v>
      </c>
      <c r="F1452">
        <v>3055500</v>
      </c>
      <c r="G1452">
        <v>20000</v>
      </c>
      <c r="K1452">
        <v>46200</v>
      </c>
      <c r="L1452" t="s">
        <v>32</v>
      </c>
      <c r="M1452" t="s">
        <v>40</v>
      </c>
      <c r="P1452">
        <v>46199</v>
      </c>
      <c r="Q1452">
        <v>16393.439999999999</v>
      </c>
      <c r="S1452" t="s">
        <v>19815</v>
      </c>
    </row>
    <row r="1453" spans="1:19" x14ac:dyDescent="0.25">
      <c r="B1453" s="15" t="s">
        <v>19826</v>
      </c>
      <c r="C1453" t="s">
        <v>19816</v>
      </c>
      <c r="D1453" t="s">
        <v>36</v>
      </c>
      <c r="H1453">
        <v>1</v>
      </c>
      <c r="K1453">
        <v>46200</v>
      </c>
      <c r="L1453" t="s">
        <v>32</v>
      </c>
      <c r="M1453" t="s">
        <v>40</v>
      </c>
      <c r="P1453">
        <v>46199</v>
      </c>
      <c r="S1453" t="s">
        <v>19815</v>
      </c>
    </row>
    <row r="1454" spans="1:19" x14ac:dyDescent="0.25">
      <c r="B1454" s="15" t="s">
        <v>19826</v>
      </c>
      <c r="C1454" t="s">
        <v>19816</v>
      </c>
      <c r="D1454" t="s">
        <v>36</v>
      </c>
      <c r="H1454">
        <v>1</v>
      </c>
      <c r="K1454">
        <v>46200</v>
      </c>
      <c r="L1454" t="s">
        <v>32</v>
      </c>
      <c r="M1454" t="s">
        <v>40</v>
      </c>
      <c r="P1454">
        <v>46194</v>
      </c>
      <c r="S1454" t="s">
        <v>19815</v>
      </c>
    </row>
    <row r="1455" spans="1:19" x14ac:dyDescent="0.25">
      <c r="A1455" s="15" t="s">
        <v>19826</v>
      </c>
      <c r="C1455" t="s">
        <v>19817</v>
      </c>
      <c r="D1455" t="s">
        <v>36</v>
      </c>
      <c r="E1455">
        <v>1</v>
      </c>
      <c r="F1455">
        <v>2520000</v>
      </c>
      <c r="G1455">
        <v>50400</v>
      </c>
      <c r="K1455">
        <v>46200</v>
      </c>
      <c r="L1455" t="s">
        <v>32</v>
      </c>
      <c r="M1455" t="s">
        <v>40</v>
      </c>
      <c r="P1455">
        <v>46194</v>
      </c>
      <c r="Q1455">
        <v>41311.480000000003</v>
      </c>
      <c r="S1455" t="s">
        <v>19815</v>
      </c>
    </row>
    <row r="1456" spans="1:19" x14ac:dyDescent="0.25">
      <c r="A1456" s="15" t="s">
        <v>19826</v>
      </c>
      <c r="C1456" t="s">
        <v>19817</v>
      </c>
      <c r="D1456" t="s">
        <v>36</v>
      </c>
      <c r="E1456">
        <v>1</v>
      </c>
      <c r="F1456">
        <v>3730000</v>
      </c>
      <c r="G1456">
        <v>74600</v>
      </c>
      <c r="K1456">
        <v>46200</v>
      </c>
      <c r="L1456" t="s">
        <v>32</v>
      </c>
      <c r="M1456" t="s">
        <v>40</v>
      </c>
      <c r="P1456">
        <v>46200</v>
      </c>
      <c r="Q1456">
        <v>61147.54</v>
      </c>
      <c r="S1456" t="s">
        <v>19815</v>
      </c>
    </row>
    <row r="1457" spans="1:19" x14ac:dyDescent="0.25">
      <c r="B1457" s="15" t="s">
        <v>19826</v>
      </c>
      <c r="C1457" t="s">
        <v>19816</v>
      </c>
      <c r="D1457" t="s">
        <v>36</v>
      </c>
      <c r="H1457">
        <v>1</v>
      </c>
      <c r="K1457">
        <v>46200</v>
      </c>
      <c r="L1457" t="s">
        <v>32</v>
      </c>
      <c r="M1457" t="s">
        <v>40</v>
      </c>
      <c r="P1457">
        <v>46200</v>
      </c>
      <c r="S1457" t="s">
        <v>19815</v>
      </c>
    </row>
    <row r="1458" spans="1:19" x14ac:dyDescent="0.25">
      <c r="A1458" s="15" t="s">
        <v>19826</v>
      </c>
      <c r="C1458" t="s">
        <v>19822</v>
      </c>
      <c r="D1458" t="s">
        <v>36</v>
      </c>
      <c r="E1458">
        <v>1</v>
      </c>
      <c r="F1458">
        <v>2714000</v>
      </c>
      <c r="G1458">
        <v>54280</v>
      </c>
      <c r="K1458">
        <v>46200</v>
      </c>
      <c r="L1458" t="s">
        <v>32</v>
      </c>
      <c r="M1458" t="s">
        <v>40</v>
      </c>
      <c r="P1458">
        <v>46200</v>
      </c>
      <c r="Q1458">
        <v>44491.8</v>
      </c>
      <c r="S1458" t="s">
        <v>19815</v>
      </c>
    </row>
    <row r="1459" spans="1:19" x14ac:dyDescent="0.25">
      <c r="B1459" s="15" t="s">
        <v>19826</v>
      </c>
      <c r="C1459" t="s">
        <v>19816</v>
      </c>
      <c r="D1459" t="s">
        <v>36</v>
      </c>
      <c r="H1459">
        <v>1</v>
      </c>
      <c r="K1459">
        <v>46200</v>
      </c>
      <c r="L1459" t="s">
        <v>32</v>
      </c>
      <c r="M1459" t="s">
        <v>40</v>
      </c>
      <c r="P1459">
        <v>46200</v>
      </c>
      <c r="S1459" t="s">
        <v>19815</v>
      </c>
    </row>
    <row r="1460" spans="1:19" x14ac:dyDescent="0.25">
      <c r="A1460" s="15" t="s">
        <v>19826</v>
      </c>
      <c r="C1460" t="s">
        <v>19817</v>
      </c>
      <c r="D1460" t="s">
        <v>36</v>
      </c>
      <c r="E1460">
        <v>1</v>
      </c>
      <c r="F1460">
        <v>2470000</v>
      </c>
      <c r="G1460">
        <v>49400</v>
      </c>
      <c r="K1460">
        <v>46200</v>
      </c>
      <c r="L1460" t="s">
        <v>32</v>
      </c>
      <c r="M1460" t="s">
        <v>40</v>
      </c>
      <c r="P1460">
        <v>46200</v>
      </c>
      <c r="Q1460">
        <v>40491.800000000003</v>
      </c>
      <c r="S1460" t="s">
        <v>19815</v>
      </c>
    </row>
    <row r="1461" spans="1:19" x14ac:dyDescent="0.25">
      <c r="B1461" s="15" t="s">
        <v>19826</v>
      </c>
      <c r="C1461" t="s">
        <v>19816</v>
      </c>
      <c r="D1461" t="s">
        <v>36</v>
      </c>
      <c r="H1461">
        <v>1</v>
      </c>
      <c r="K1461">
        <v>46200</v>
      </c>
      <c r="L1461" t="s">
        <v>32</v>
      </c>
      <c r="M1461" t="s">
        <v>40</v>
      </c>
      <c r="P1461">
        <v>46200</v>
      </c>
      <c r="S1461" t="s">
        <v>19815</v>
      </c>
    </row>
    <row r="1462" spans="1:19" x14ac:dyDescent="0.25">
      <c r="A1462" s="15" t="s">
        <v>19826</v>
      </c>
      <c r="C1462" t="s">
        <v>19813</v>
      </c>
      <c r="D1462" t="s">
        <v>36</v>
      </c>
      <c r="E1462">
        <v>1</v>
      </c>
      <c r="F1462">
        <v>1425500</v>
      </c>
      <c r="G1462">
        <v>10000</v>
      </c>
      <c r="K1462">
        <v>46200</v>
      </c>
      <c r="L1462" t="s">
        <v>32</v>
      </c>
      <c r="M1462" t="s">
        <v>40</v>
      </c>
      <c r="P1462">
        <v>46200</v>
      </c>
      <c r="Q1462">
        <v>8196.7199999999993</v>
      </c>
      <c r="S1462" t="s">
        <v>19815</v>
      </c>
    </row>
    <row r="1463" spans="1:19" x14ac:dyDescent="0.25">
      <c r="B1463" s="15" t="s">
        <v>19826</v>
      </c>
      <c r="C1463" t="s">
        <v>19816</v>
      </c>
      <c r="D1463" t="s">
        <v>36</v>
      </c>
      <c r="H1463">
        <v>1</v>
      </c>
      <c r="K1463">
        <v>46200</v>
      </c>
      <c r="L1463" t="s">
        <v>32</v>
      </c>
      <c r="M1463" t="s">
        <v>40</v>
      </c>
      <c r="P1463">
        <v>46200</v>
      </c>
      <c r="S1463" t="s">
        <v>19815</v>
      </c>
    </row>
    <row r="1464" spans="1:19" x14ac:dyDescent="0.25">
      <c r="A1464" s="15" t="s">
        <v>19826</v>
      </c>
      <c r="C1464" t="s">
        <v>19821</v>
      </c>
      <c r="D1464" t="s">
        <v>36</v>
      </c>
      <c r="E1464">
        <v>1</v>
      </c>
      <c r="F1464">
        <v>3020000</v>
      </c>
      <c r="G1464">
        <v>45300</v>
      </c>
      <c r="K1464">
        <v>46201</v>
      </c>
      <c r="L1464" t="s">
        <v>32</v>
      </c>
      <c r="M1464" t="s">
        <v>40</v>
      </c>
      <c r="P1464">
        <v>46200</v>
      </c>
      <c r="Q1464">
        <v>37131.15</v>
      </c>
      <c r="S1464" t="s">
        <v>19815</v>
      </c>
    </row>
    <row r="1465" spans="1:19" x14ac:dyDescent="0.25">
      <c r="B1465" s="15" t="s">
        <v>19826</v>
      </c>
      <c r="C1465" t="s">
        <v>19816</v>
      </c>
      <c r="D1465" t="s">
        <v>36</v>
      </c>
      <c r="H1465">
        <v>1</v>
      </c>
      <c r="K1465">
        <v>46201</v>
      </c>
      <c r="L1465" t="s">
        <v>32</v>
      </c>
      <c r="M1465" t="s">
        <v>40</v>
      </c>
      <c r="P1465">
        <v>46200</v>
      </c>
      <c r="S1465" t="s">
        <v>19815</v>
      </c>
    </row>
    <row r="1466" spans="1:19" x14ac:dyDescent="0.25">
      <c r="A1466" s="15" t="s">
        <v>19826</v>
      </c>
      <c r="C1466" t="s">
        <v>19819</v>
      </c>
      <c r="D1466" t="s">
        <v>36</v>
      </c>
      <c r="E1466">
        <v>1</v>
      </c>
      <c r="F1466">
        <v>2485990</v>
      </c>
      <c r="G1466">
        <v>20000</v>
      </c>
      <c r="K1466">
        <v>46200</v>
      </c>
      <c r="L1466" t="s">
        <v>32</v>
      </c>
      <c r="M1466" t="s">
        <v>40</v>
      </c>
      <c r="P1466">
        <v>46200</v>
      </c>
      <c r="Q1466">
        <v>16393.439999999999</v>
      </c>
      <c r="S1466" t="s">
        <v>19815</v>
      </c>
    </row>
    <row r="1467" spans="1:19" x14ac:dyDescent="0.25">
      <c r="B1467" s="15" t="s">
        <v>19826</v>
      </c>
      <c r="C1467" t="s">
        <v>19816</v>
      </c>
      <c r="D1467" t="s">
        <v>36</v>
      </c>
      <c r="H1467">
        <v>1</v>
      </c>
      <c r="K1467">
        <v>46200</v>
      </c>
      <c r="L1467" t="s">
        <v>32</v>
      </c>
      <c r="M1467" t="s">
        <v>40</v>
      </c>
      <c r="P1467">
        <v>46200</v>
      </c>
      <c r="S1467" t="s">
        <v>19815</v>
      </c>
    </row>
    <row r="1468" spans="1:19" x14ac:dyDescent="0.25">
      <c r="A1468" s="15" t="s">
        <v>19814</v>
      </c>
      <c r="C1468" t="s">
        <v>19817</v>
      </c>
      <c r="D1468" t="s">
        <v>36</v>
      </c>
      <c r="E1468">
        <v>1</v>
      </c>
      <c r="F1468">
        <v>3550000</v>
      </c>
      <c r="G1468">
        <v>71000</v>
      </c>
      <c r="K1468">
        <v>46206</v>
      </c>
      <c r="L1468" t="s">
        <v>32</v>
      </c>
      <c r="M1468" t="s">
        <v>40</v>
      </c>
      <c r="P1468">
        <v>46200</v>
      </c>
      <c r="Q1468">
        <v>58196.72</v>
      </c>
      <c r="S1468" t="s">
        <v>19815</v>
      </c>
    </row>
    <row r="1469" spans="1:19" x14ac:dyDescent="0.25">
      <c r="B1469" s="15" t="s">
        <v>19826</v>
      </c>
      <c r="C1469" t="s">
        <v>19816</v>
      </c>
      <c r="D1469" t="s">
        <v>36</v>
      </c>
      <c r="H1469">
        <v>1</v>
      </c>
      <c r="K1469">
        <v>46206</v>
      </c>
      <c r="L1469" t="s">
        <v>32</v>
      </c>
      <c r="M1469" t="s">
        <v>40</v>
      </c>
      <c r="P1469">
        <v>46200</v>
      </c>
      <c r="S1469" t="s">
        <v>19815</v>
      </c>
    </row>
    <row r="1470" spans="1:19" x14ac:dyDescent="0.25">
      <c r="A1470" s="15" t="s">
        <v>19826</v>
      </c>
      <c r="C1470" t="s">
        <v>19813</v>
      </c>
      <c r="D1470" t="s">
        <v>36</v>
      </c>
      <c r="E1470">
        <v>1</v>
      </c>
      <c r="F1470">
        <v>1790000</v>
      </c>
      <c r="G1470">
        <v>10000</v>
      </c>
      <c r="K1470">
        <v>46200</v>
      </c>
      <c r="L1470" t="s">
        <v>32</v>
      </c>
      <c r="M1470" t="s">
        <v>40</v>
      </c>
      <c r="P1470">
        <v>46200</v>
      </c>
      <c r="Q1470">
        <v>8196.7199999999993</v>
      </c>
      <c r="S1470" t="s">
        <v>19815</v>
      </c>
    </row>
    <row r="1471" spans="1:19" x14ac:dyDescent="0.25">
      <c r="B1471" s="15" t="s">
        <v>19826</v>
      </c>
      <c r="C1471" t="s">
        <v>19816</v>
      </c>
      <c r="D1471" t="s">
        <v>36</v>
      </c>
      <c r="H1471">
        <v>1</v>
      </c>
      <c r="K1471">
        <v>46200</v>
      </c>
      <c r="L1471" t="s">
        <v>32</v>
      </c>
      <c r="M1471" t="s">
        <v>40</v>
      </c>
      <c r="P1471">
        <v>46200</v>
      </c>
      <c r="S1471" t="s">
        <v>19815</v>
      </c>
    </row>
    <row r="1472" spans="1:19" x14ac:dyDescent="0.25">
      <c r="A1472" s="15" t="s">
        <v>19826</v>
      </c>
      <c r="C1472" t="s">
        <v>19828</v>
      </c>
      <c r="D1472" t="s">
        <v>49</v>
      </c>
      <c r="E1472">
        <v>1</v>
      </c>
      <c r="F1472">
        <v>2308000</v>
      </c>
      <c r="G1472">
        <v>73320</v>
      </c>
      <c r="K1472">
        <v>46200</v>
      </c>
      <c r="L1472" t="s">
        <v>67</v>
      </c>
      <c r="M1472" t="s">
        <v>65</v>
      </c>
      <c r="P1472">
        <v>46199</v>
      </c>
      <c r="Q1472">
        <v>60098.36</v>
      </c>
      <c r="S1472" t="s">
        <v>19818</v>
      </c>
    </row>
    <row r="1473" spans="1:19" x14ac:dyDescent="0.25">
      <c r="B1473" s="15" t="s">
        <v>19826</v>
      </c>
      <c r="C1473" t="s">
        <v>19816</v>
      </c>
      <c r="D1473" t="s">
        <v>49</v>
      </c>
      <c r="H1473">
        <v>1</v>
      </c>
      <c r="K1473">
        <v>46200</v>
      </c>
      <c r="L1473" t="s">
        <v>67</v>
      </c>
      <c r="M1473" t="s">
        <v>65</v>
      </c>
      <c r="P1473">
        <v>46199</v>
      </c>
      <c r="S1473" t="s">
        <v>19818</v>
      </c>
    </row>
    <row r="1474" spans="1:19" x14ac:dyDescent="0.25">
      <c r="A1474" s="15" t="s">
        <v>19826</v>
      </c>
      <c r="C1474" t="s">
        <v>19817</v>
      </c>
      <c r="D1474" t="s">
        <v>36</v>
      </c>
      <c r="E1474">
        <v>1</v>
      </c>
      <c r="F1474">
        <v>2100000</v>
      </c>
      <c r="G1474">
        <v>30000</v>
      </c>
      <c r="K1474">
        <v>46200</v>
      </c>
      <c r="L1474" t="s">
        <v>32</v>
      </c>
      <c r="M1474" t="s">
        <v>40</v>
      </c>
      <c r="P1474">
        <v>46200</v>
      </c>
      <c r="Q1474">
        <v>24590.16</v>
      </c>
      <c r="S1474" t="s">
        <v>19815</v>
      </c>
    </row>
    <row r="1475" spans="1:19" x14ac:dyDescent="0.25">
      <c r="B1475" s="15" t="s">
        <v>19826</v>
      </c>
      <c r="C1475" t="s">
        <v>19816</v>
      </c>
      <c r="D1475" t="s">
        <v>36</v>
      </c>
      <c r="H1475">
        <v>1</v>
      </c>
      <c r="K1475">
        <v>46200</v>
      </c>
      <c r="L1475" t="s">
        <v>32</v>
      </c>
      <c r="M1475" t="s">
        <v>40</v>
      </c>
      <c r="P1475">
        <v>46200</v>
      </c>
      <c r="S1475" t="s">
        <v>19815</v>
      </c>
    </row>
    <row r="1476" spans="1:19" x14ac:dyDescent="0.25">
      <c r="A1476" s="15" t="s">
        <v>19826</v>
      </c>
      <c r="C1476" t="s">
        <v>19821</v>
      </c>
      <c r="D1476" t="s">
        <v>36</v>
      </c>
      <c r="E1476">
        <v>1</v>
      </c>
      <c r="F1476">
        <v>2462000</v>
      </c>
      <c r="G1476">
        <v>20000</v>
      </c>
      <c r="K1476">
        <v>46200</v>
      </c>
      <c r="L1476" t="s">
        <v>32</v>
      </c>
      <c r="M1476" t="s">
        <v>40</v>
      </c>
      <c r="P1476">
        <v>46200</v>
      </c>
      <c r="Q1476">
        <v>16393.439999999999</v>
      </c>
      <c r="S1476" t="s">
        <v>19815</v>
      </c>
    </row>
    <row r="1477" spans="1:19" x14ac:dyDescent="0.25">
      <c r="B1477" s="15" t="s">
        <v>19826</v>
      </c>
      <c r="C1477" t="s">
        <v>19816</v>
      </c>
      <c r="D1477" t="s">
        <v>36</v>
      </c>
      <c r="H1477">
        <v>1</v>
      </c>
      <c r="K1477">
        <v>46200</v>
      </c>
      <c r="L1477" t="s">
        <v>32</v>
      </c>
      <c r="M1477" t="s">
        <v>40</v>
      </c>
      <c r="P1477">
        <v>46200</v>
      </c>
      <c r="S1477" t="s">
        <v>19815</v>
      </c>
    </row>
    <row r="1478" spans="1:19" x14ac:dyDescent="0.25">
      <c r="A1478" s="15" t="s">
        <v>19814</v>
      </c>
      <c r="C1478" t="s">
        <v>19819</v>
      </c>
      <c r="D1478" t="s">
        <v>36</v>
      </c>
      <c r="E1478">
        <v>1</v>
      </c>
      <c r="F1478">
        <v>2530000</v>
      </c>
      <c r="G1478">
        <v>30000</v>
      </c>
      <c r="K1478">
        <v>46207</v>
      </c>
      <c r="L1478" t="s">
        <v>32</v>
      </c>
      <c r="M1478" t="s">
        <v>40</v>
      </c>
      <c r="P1478">
        <v>46200</v>
      </c>
      <c r="Q1478">
        <v>24590.16</v>
      </c>
      <c r="S1478" t="s">
        <v>19815</v>
      </c>
    </row>
    <row r="1479" spans="1:19" x14ac:dyDescent="0.25">
      <c r="B1479" s="15" t="s">
        <v>19826</v>
      </c>
      <c r="C1479" t="s">
        <v>19816</v>
      </c>
      <c r="D1479" t="s">
        <v>36</v>
      </c>
      <c r="H1479">
        <v>1</v>
      </c>
      <c r="K1479">
        <v>46207</v>
      </c>
      <c r="L1479" t="s">
        <v>32</v>
      </c>
      <c r="M1479" t="s">
        <v>40</v>
      </c>
      <c r="P1479">
        <v>46200</v>
      </c>
      <c r="S1479" t="s">
        <v>19815</v>
      </c>
    </row>
    <row r="1480" spans="1:19" x14ac:dyDescent="0.25">
      <c r="A1480" s="15" t="s">
        <v>19826</v>
      </c>
      <c r="C1480" t="s">
        <v>19819</v>
      </c>
      <c r="D1480" t="s">
        <v>36</v>
      </c>
      <c r="E1480">
        <v>1</v>
      </c>
      <c r="F1480">
        <v>4475000</v>
      </c>
      <c r="G1480">
        <v>20000</v>
      </c>
      <c r="K1480">
        <v>46200</v>
      </c>
      <c r="L1480" t="s">
        <v>32</v>
      </c>
      <c r="M1480" t="s">
        <v>40</v>
      </c>
      <c r="P1480">
        <v>46200</v>
      </c>
      <c r="Q1480">
        <v>16393.439999999999</v>
      </c>
      <c r="S1480" t="s">
        <v>19815</v>
      </c>
    </row>
    <row r="1481" spans="1:19" x14ac:dyDescent="0.25">
      <c r="B1481" s="15" t="s">
        <v>19826</v>
      </c>
      <c r="C1481" t="s">
        <v>19816</v>
      </c>
      <c r="D1481" t="s">
        <v>36</v>
      </c>
      <c r="H1481">
        <v>1</v>
      </c>
      <c r="K1481">
        <v>46200</v>
      </c>
      <c r="L1481" t="s">
        <v>32</v>
      </c>
      <c r="M1481" t="s">
        <v>40</v>
      </c>
      <c r="P1481">
        <v>46200</v>
      </c>
      <c r="S1481" t="s">
        <v>19815</v>
      </c>
    </row>
    <row r="1482" spans="1:19" x14ac:dyDescent="0.25">
      <c r="A1482" s="15" t="s">
        <v>19826</v>
      </c>
      <c r="C1482" t="s">
        <v>19813</v>
      </c>
      <c r="D1482" t="s">
        <v>36</v>
      </c>
      <c r="E1482">
        <v>1</v>
      </c>
      <c r="F1482">
        <v>1165000</v>
      </c>
      <c r="G1482">
        <v>17475</v>
      </c>
      <c r="K1482">
        <v>46200</v>
      </c>
      <c r="L1482" t="s">
        <v>32</v>
      </c>
      <c r="M1482" t="s">
        <v>40</v>
      </c>
      <c r="P1482">
        <v>46200</v>
      </c>
      <c r="Q1482">
        <v>14323.77</v>
      </c>
      <c r="S1482" t="s">
        <v>19815</v>
      </c>
    </row>
    <row r="1483" spans="1:19" x14ac:dyDescent="0.25">
      <c r="B1483" s="15" t="s">
        <v>19826</v>
      </c>
      <c r="C1483" t="s">
        <v>19816</v>
      </c>
      <c r="D1483" t="s">
        <v>36</v>
      </c>
      <c r="H1483">
        <v>1</v>
      </c>
      <c r="K1483">
        <v>46200</v>
      </c>
      <c r="L1483" t="s">
        <v>32</v>
      </c>
      <c r="M1483" t="s">
        <v>40</v>
      </c>
      <c r="P1483">
        <v>46200</v>
      </c>
      <c r="S1483" t="s">
        <v>19815</v>
      </c>
    </row>
    <row r="1484" spans="1:19" x14ac:dyDescent="0.25">
      <c r="A1484" s="15" t="s">
        <v>19826</v>
      </c>
      <c r="C1484" t="s">
        <v>19817</v>
      </c>
      <c r="D1484" t="s">
        <v>36</v>
      </c>
      <c r="E1484">
        <v>1</v>
      </c>
      <c r="F1484">
        <v>3670000</v>
      </c>
      <c r="G1484">
        <v>73400</v>
      </c>
      <c r="K1484">
        <v>46200</v>
      </c>
      <c r="L1484" t="s">
        <v>32</v>
      </c>
      <c r="M1484" t="s">
        <v>40</v>
      </c>
      <c r="P1484">
        <v>46198</v>
      </c>
      <c r="Q1484">
        <v>60163.93</v>
      </c>
      <c r="S1484" t="s">
        <v>19815</v>
      </c>
    </row>
    <row r="1485" spans="1:19" x14ac:dyDescent="0.25">
      <c r="B1485" s="15" t="s">
        <v>19826</v>
      </c>
      <c r="C1485" t="s">
        <v>19816</v>
      </c>
      <c r="D1485" t="s">
        <v>36</v>
      </c>
      <c r="H1485">
        <v>1</v>
      </c>
      <c r="K1485">
        <v>46200</v>
      </c>
      <c r="L1485" t="s">
        <v>32</v>
      </c>
      <c r="M1485" t="s">
        <v>40</v>
      </c>
      <c r="P1485">
        <v>46198</v>
      </c>
      <c r="S1485" t="s">
        <v>19815</v>
      </c>
    </row>
    <row r="1486" spans="1:19" x14ac:dyDescent="0.25">
      <c r="A1486" s="15" t="s">
        <v>19826</v>
      </c>
      <c r="C1486" t="s">
        <v>19817</v>
      </c>
      <c r="D1486" t="s">
        <v>36</v>
      </c>
      <c r="E1486">
        <v>1</v>
      </c>
      <c r="F1486">
        <v>1970000</v>
      </c>
      <c r="G1486">
        <v>39400</v>
      </c>
      <c r="K1486">
        <v>46200</v>
      </c>
      <c r="L1486" t="s">
        <v>32</v>
      </c>
      <c r="M1486" t="s">
        <v>40</v>
      </c>
      <c r="P1486">
        <v>46199</v>
      </c>
      <c r="Q1486">
        <v>32295.08</v>
      </c>
      <c r="S1486" t="s">
        <v>19815</v>
      </c>
    </row>
    <row r="1487" spans="1:19" x14ac:dyDescent="0.25">
      <c r="B1487" s="15" t="s">
        <v>19826</v>
      </c>
      <c r="C1487" t="s">
        <v>19816</v>
      </c>
      <c r="D1487" t="s">
        <v>36</v>
      </c>
      <c r="H1487">
        <v>1</v>
      </c>
      <c r="K1487">
        <v>46200</v>
      </c>
      <c r="L1487" t="s">
        <v>32</v>
      </c>
      <c r="M1487" t="s">
        <v>40</v>
      </c>
      <c r="P1487">
        <v>46199</v>
      </c>
      <c r="S1487" t="s">
        <v>19815</v>
      </c>
    </row>
    <row r="1488" spans="1:19" x14ac:dyDescent="0.25">
      <c r="A1488" s="15" t="s">
        <v>19826</v>
      </c>
      <c r="C1488" t="s">
        <v>19813</v>
      </c>
      <c r="D1488" t="s">
        <v>36</v>
      </c>
      <c r="E1488">
        <v>1</v>
      </c>
      <c r="F1488">
        <v>1170000</v>
      </c>
      <c r="G1488">
        <v>23400</v>
      </c>
      <c r="K1488">
        <v>46200</v>
      </c>
      <c r="L1488" t="s">
        <v>32</v>
      </c>
      <c r="M1488" t="s">
        <v>40</v>
      </c>
      <c r="P1488">
        <v>46198</v>
      </c>
      <c r="Q1488">
        <v>19180.330000000002</v>
      </c>
      <c r="S1488" t="s">
        <v>19815</v>
      </c>
    </row>
    <row r="1489" spans="1:19" x14ac:dyDescent="0.25">
      <c r="B1489" s="15" t="s">
        <v>19826</v>
      </c>
      <c r="C1489" t="s">
        <v>19816</v>
      </c>
      <c r="D1489" t="s">
        <v>36</v>
      </c>
      <c r="H1489">
        <v>1</v>
      </c>
      <c r="K1489">
        <v>46200</v>
      </c>
      <c r="L1489" t="s">
        <v>32</v>
      </c>
      <c r="M1489" t="s">
        <v>40</v>
      </c>
      <c r="P1489">
        <v>46198</v>
      </c>
      <c r="S1489" t="s">
        <v>19815</v>
      </c>
    </row>
    <row r="1490" spans="1:19" x14ac:dyDescent="0.25">
      <c r="A1490" s="15" t="s">
        <v>19826</v>
      </c>
      <c r="C1490" t="s">
        <v>19817</v>
      </c>
      <c r="D1490" t="s">
        <v>36</v>
      </c>
      <c r="E1490">
        <v>1</v>
      </c>
      <c r="F1490">
        <v>3650000</v>
      </c>
      <c r="G1490">
        <v>30000</v>
      </c>
      <c r="K1490">
        <v>46203</v>
      </c>
      <c r="L1490" t="s">
        <v>32</v>
      </c>
      <c r="M1490" t="s">
        <v>40</v>
      </c>
      <c r="P1490">
        <v>46200</v>
      </c>
      <c r="Q1490">
        <v>24590.16</v>
      </c>
      <c r="S1490" t="s">
        <v>19815</v>
      </c>
    </row>
    <row r="1491" spans="1:19" x14ac:dyDescent="0.25">
      <c r="B1491" s="15" t="s">
        <v>19826</v>
      </c>
      <c r="C1491" t="s">
        <v>19816</v>
      </c>
      <c r="D1491" t="s">
        <v>36</v>
      </c>
      <c r="H1491">
        <v>1</v>
      </c>
      <c r="K1491">
        <v>46203</v>
      </c>
      <c r="L1491" t="s">
        <v>32</v>
      </c>
      <c r="M1491" t="s">
        <v>40</v>
      </c>
      <c r="P1491">
        <v>46200</v>
      </c>
      <c r="S1491" t="s">
        <v>19815</v>
      </c>
    </row>
    <row r="1492" spans="1:19" x14ac:dyDescent="0.25">
      <c r="A1492" s="15" t="s">
        <v>19826</v>
      </c>
      <c r="C1492" t="s">
        <v>19821</v>
      </c>
      <c r="D1492" t="s">
        <v>36</v>
      </c>
      <c r="E1492">
        <v>1</v>
      </c>
      <c r="F1492">
        <v>3015000</v>
      </c>
      <c r="G1492">
        <v>20000</v>
      </c>
      <c r="K1492">
        <v>46200</v>
      </c>
      <c r="L1492" t="s">
        <v>32</v>
      </c>
      <c r="M1492" t="s">
        <v>40</v>
      </c>
      <c r="P1492">
        <v>46200</v>
      </c>
      <c r="Q1492">
        <v>16393.439999999999</v>
      </c>
      <c r="S1492" t="s">
        <v>19815</v>
      </c>
    </row>
    <row r="1493" spans="1:19" x14ac:dyDescent="0.25">
      <c r="B1493" s="15" t="s">
        <v>19826</v>
      </c>
      <c r="C1493" t="s">
        <v>19816</v>
      </c>
      <c r="D1493" t="s">
        <v>36</v>
      </c>
      <c r="H1493">
        <v>1</v>
      </c>
      <c r="K1493">
        <v>46200</v>
      </c>
      <c r="L1493" t="s">
        <v>32</v>
      </c>
      <c r="M1493" t="s">
        <v>40</v>
      </c>
      <c r="P1493">
        <v>46200</v>
      </c>
      <c r="S1493" t="s">
        <v>19815</v>
      </c>
    </row>
    <row r="1494" spans="1:19" x14ac:dyDescent="0.25">
      <c r="A1494" s="15" t="s">
        <v>19826</v>
      </c>
      <c r="C1494" t="s">
        <v>19817</v>
      </c>
      <c r="D1494" t="s">
        <v>36</v>
      </c>
      <c r="E1494">
        <v>1</v>
      </c>
      <c r="F1494">
        <v>1970000</v>
      </c>
      <c r="G1494">
        <v>39400</v>
      </c>
      <c r="K1494">
        <v>46202</v>
      </c>
      <c r="L1494" t="s">
        <v>32</v>
      </c>
      <c r="M1494" t="s">
        <v>40</v>
      </c>
      <c r="P1494">
        <v>46199</v>
      </c>
      <c r="Q1494">
        <v>32295.08</v>
      </c>
      <c r="S1494" t="s">
        <v>19815</v>
      </c>
    </row>
    <row r="1495" spans="1:19" x14ac:dyDescent="0.25">
      <c r="B1495" s="15" t="s">
        <v>19826</v>
      </c>
      <c r="C1495" t="s">
        <v>19816</v>
      </c>
      <c r="D1495" t="s">
        <v>36</v>
      </c>
      <c r="H1495">
        <v>1</v>
      </c>
      <c r="K1495">
        <v>46202</v>
      </c>
      <c r="L1495" t="s">
        <v>32</v>
      </c>
      <c r="M1495" t="s">
        <v>40</v>
      </c>
      <c r="P1495">
        <v>46199</v>
      </c>
      <c r="S1495" t="s">
        <v>19815</v>
      </c>
    </row>
    <row r="1496" spans="1:19" x14ac:dyDescent="0.25">
      <c r="A1496" s="15" t="s">
        <v>19826</v>
      </c>
      <c r="C1496" t="s">
        <v>19813</v>
      </c>
      <c r="D1496" t="s">
        <v>36</v>
      </c>
      <c r="E1496">
        <v>1</v>
      </c>
      <c r="F1496">
        <v>1121000</v>
      </c>
      <c r="G1496">
        <v>10000</v>
      </c>
      <c r="K1496">
        <v>46200</v>
      </c>
      <c r="L1496" t="s">
        <v>32</v>
      </c>
      <c r="M1496" t="s">
        <v>40</v>
      </c>
      <c r="P1496">
        <v>46200</v>
      </c>
      <c r="Q1496">
        <v>8196.7199999999993</v>
      </c>
      <c r="S1496" t="s">
        <v>19815</v>
      </c>
    </row>
    <row r="1497" spans="1:19" x14ac:dyDescent="0.25">
      <c r="B1497" s="15" t="s">
        <v>19826</v>
      </c>
      <c r="C1497" t="s">
        <v>19816</v>
      </c>
      <c r="D1497" t="s">
        <v>36</v>
      </c>
      <c r="H1497">
        <v>1</v>
      </c>
      <c r="K1497">
        <v>46200</v>
      </c>
      <c r="L1497" t="s">
        <v>32</v>
      </c>
      <c r="M1497" t="s">
        <v>40</v>
      </c>
      <c r="P1497">
        <v>46200</v>
      </c>
      <c r="S1497" t="s">
        <v>19815</v>
      </c>
    </row>
    <row r="1498" spans="1:19" x14ac:dyDescent="0.25">
      <c r="A1498" s="15" t="s">
        <v>19826</v>
      </c>
      <c r="C1498" t="s">
        <v>19817</v>
      </c>
      <c r="D1498" t="s">
        <v>36</v>
      </c>
      <c r="E1498">
        <v>1</v>
      </c>
      <c r="F1498">
        <v>3099000</v>
      </c>
      <c r="G1498">
        <v>30000</v>
      </c>
      <c r="K1498">
        <v>46200</v>
      </c>
      <c r="L1498" t="s">
        <v>32</v>
      </c>
      <c r="M1498" t="s">
        <v>40</v>
      </c>
      <c r="P1498">
        <v>46198</v>
      </c>
      <c r="Q1498">
        <v>24590.16</v>
      </c>
      <c r="S1498" t="s">
        <v>19815</v>
      </c>
    </row>
    <row r="1499" spans="1:19" x14ac:dyDescent="0.25">
      <c r="B1499" s="15" t="s">
        <v>19826</v>
      </c>
      <c r="C1499" t="s">
        <v>19816</v>
      </c>
      <c r="D1499" t="s">
        <v>36</v>
      </c>
      <c r="H1499">
        <v>1</v>
      </c>
      <c r="K1499">
        <v>46200</v>
      </c>
      <c r="L1499" t="s">
        <v>32</v>
      </c>
      <c r="M1499" t="s">
        <v>40</v>
      </c>
      <c r="P1499">
        <v>46198</v>
      </c>
      <c r="S1499" t="s">
        <v>19815</v>
      </c>
    </row>
    <row r="1500" spans="1:19" x14ac:dyDescent="0.25">
      <c r="B1500" s="15" t="s">
        <v>19826</v>
      </c>
      <c r="C1500" t="s">
        <v>19816</v>
      </c>
      <c r="D1500" t="s">
        <v>36</v>
      </c>
      <c r="H1500">
        <v>1</v>
      </c>
      <c r="K1500">
        <v>46207</v>
      </c>
      <c r="L1500" t="s">
        <v>32</v>
      </c>
      <c r="M1500" t="s">
        <v>40</v>
      </c>
      <c r="P1500">
        <v>46198</v>
      </c>
      <c r="S1500" t="s">
        <v>19815</v>
      </c>
    </row>
    <row r="1501" spans="1:19" x14ac:dyDescent="0.25">
      <c r="C1501" t="s">
        <v>19817</v>
      </c>
      <c r="D1501" t="s">
        <v>36</v>
      </c>
      <c r="I1501">
        <v>1</v>
      </c>
      <c r="J1501" s="15" t="s">
        <v>19826</v>
      </c>
      <c r="K1501">
        <v>46207</v>
      </c>
      <c r="L1501" t="s">
        <v>32</v>
      </c>
      <c r="M1501" t="s">
        <v>40</v>
      </c>
      <c r="P1501">
        <v>46198</v>
      </c>
      <c r="S1501" t="s">
        <v>19815</v>
      </c>
    </row>
    <row r="1502" spans="1:19" x14ac:dyDescent="0.25">
      <c r="A1502" s="15" t="s">
        <v>19826</v>
      </c>
      <c r="C1502" t="s">
        <v>19813</v>
      </c>
      <c r="D1502" t="s">
        <v>36</v>
      </c>
      <c r="E1502">
        <v>1</v>
      </c>
      <c r="F1502">
        <v>1262000</v>
      </c>
      <c r="G1502">
        <v>10000</v>
      </c>
      <c r="K1502">
        <v>46200</v>
      </c>
      <c r="L1502" t="s">
        <v>32</v>
      </c>
      <c r="M1502" t="s">
        <v>40</v>
      </c>
      <c r="P1502">
        <v>46200</v>
      </c>
      <c r="Q1502">
        <v>8196.7199999999993</v>
      </c>
      <c r="S1502" t="s">
        <v>19815</v>
      </c>
    </row>
    <row r="1503" spans="1:19" x14ac:dyDescent="0.25">
      <c r="B1503" s="15" t="s">
        <v>19826</v>
      </c>
      <c r="C1503" t="s">
        <v>19816</v>
      </c>
      <c r="D1503" t="s">
        <v>36</v>
      </c>
      <c r="H1503">
        <v>1</v>
      </c>
      <c r="K1503">
        <v>46200</v>
      </c>
      <c r="L1503" t="s">
        <v>32</v>
      </c>
      <c r="M1503" t="s">
        <v>40</v>
      </c>
      <c r="P1503">
        <v>46200</v>
      </c>
      <c r="S1503" t="s">
        <v>19815</v>
      </c>
    </row>
    <row r="1504" spans="1:19" x14ac:dyDescent="0.25">
      <c r="A1504" s="15" t="s">
        <v>19826</v>
      </c>
      <c r="C1504" t="s">
        <v>19821</v>
      </c>
      <c r="D1504" t="s">
        <v>36</v>
      </c>
      <c r="E1504">
        <v>1</v>
      </c>
      <c r="F1504">
        <v>3125000</v>
      </c>
      <c r="G1504">
        <v>20000</v>
      </c>
      <c r="K1504">
        <v>46200</v>
      </c>
      <c r="L1504" t="s">
        <v>32</v>
      </c>
      <c r="M1504" t="s">
        <v>40</v>
      </c>
      <c r="P1504">
        <v>46200</v>
      </c>
      <c r="Q1504">
        <v>16393.439999999999</v>
      </c>
      <c r="S1504" t="s">
        <v>19815</v>
      </c>
    </row>
    <row r="1505" spans="1:19" x14ac:dyDescent="0.25">
      <c r="B1505" s="15" t="s">
        <v>19826</v>
      </c>
      <c r="C1505" t="s">
        <v>19816</v>
      </c>
      <c r="D1505" t="s">
        <v>36</v>
      </c>
      <c r="H1505">
        <v>1</v>
      </c>
      <c r="K1505">
        <v>46200</v>
      </c>
      <c r="L1505" t="s">
        <v>32</v>
      </c>
      <c r="M1505" t="s">
        <v>40</v>
      </c>
      <c r="P1505">
        <v>46200</v>
      </c>
      <c r="S1505" t="s">
        <v>19815</v>
      </c>
    </row>
    <row r="1506" spans="1:19" x14ac:dyDescent="0.25">
      <c r="A1506" s="15" t="s">
        <v>19826</v>
      </c>
      <c r="C1506" t="s">
        <v>19817</v>
      </c>
      <c r="D1506" t="s">
        <v>189</v>
      </c>
      <c r="E1506">
        <v>1</v>
      </c>
      <c r="F1506">
        <v>2050000</v>
      </c>
      <c r="G1506">
        <v>41000</v>
      </c>
      <c r="K1506">
        <v>46200</v>
      </c>
      <c r="L1506" t="s">
        <v>737</v>
      </c>
      <c r="M1506" t="s">
        <v>55</v>
      </c>
      <c r="P1506">
        <v>46198</v>
      </c>
      <c r="Q1506">
        <v>33606.559999999998</v>
      </c>
      <c r="S1506" t="s">
        <v>19815</v>
      </c>
    </row>
    <row r="1507" spans="1:19" x14ac:dyDescent="0.25">
      <c r="B1507" s="15" t="s">
        <v>19826</v>
      </c>
      <c r="C1507" t="s">
        <v>19816</v>
      </c>
      <c r="D1507" t="s">
        <v>189</v>
      </c>
      <c r="H1507">
        <v>1</v>
      </c>
      <c r="K1507">
        <v>46200</v>
      </c>
      <c r="L1507" t="s">
        <v>737</v>
      </c>
      <c r="M1507" t="s">
        <v>55</v>
      </c>
      <c r="P1507">
        <v>46198</v>
      </c>
      <c r="S1507" t="s">
        <v>19815</v>
      </c>
    </row>
    <row r="1508" spans="1:19" x14ac:dyDescent="0.25">
      <c r="A1508" s="15" t="s">
        <v>19826</v>
      </c>
      <c r="C1508" t="s">
        <v>19813</v>
      </c>
      <c r="D1508" t="s">
        <v>36</v>
      </c>
      <c r="E1508">
        <v>1</v>
      </c>
      <c r="F1508">
        <v>1273000</v>
      </c>
      <c r="G1508">
        <v>10000</v>
      </c>
      <c r="K1508">
        <v>46200</v>
      </c>
      <c r="L1508" t="s">
        <v>32</v>
      </c>
      <c r="M1508" t="s">
        <v>40</v>
      </c>
      <c r="P1508">
        <v>46198</v>
      </c>
      <c r="Q1508">
        <v>8196.7199999999993</v>
      </c>
      <c r="S1508" t="s">
        <v>19815</v>
      </c>
    </row>
    <row r="1509" spans="1:19" x14ac:dyDescent="0.25">
      <c r="B1509" s="15" t="s">
        <v>19826</v>
      </c>
      <c r="C1509" t="s">
        <v>19816</v>
      </c>
      <c r="D1509" t="s">
        <v>36</v>
      </c>
      <c r="H1509">
        <v>1</v>
      </c>
      <c r="K1509">
        <v>46200</v>
      </c>
      <c r="L1509" t="s">
        <v>32</v>
      </c>
      <c r="M1509" t="s">
        <v>40</v>
      </c>
      <c r="P1509">
        <v>46198</v>
      </c>
      <c r="S1509" t="s">
        <v>19815</v>
      </c>
    </row>
    <row r="1510" spans="1:19" x14ac:dyDescent="0.25">
      <c r="A1510" s="15" t="s">
        <v>19826</v>
      </c>
      <c r="C1510" t="s">
        <v>19817</v>
      </c>
      <c r="D1510" t="s">
        <v>36</v>
      </c>
      <c r="E1510">
        <v>1</v>
      </c>
      <c r="F1510">
        <v>2100000</v>
      </c>
      <c r="G1510">
        <v>30000</v>
      </c>
      <c r="K1510">
        <v>46200</v>
      </c>
      <c r="L1510" t="s">
        <v>32</v>
      </c>
      <c r="M1510" t="s">
        <v>40</v>
      </c>
      <c r="P1510">
        <v>46200</v>
      </c>
      <c r="Q1510">
        <v>24590.16</v>
      </c>
      <c r="S1510" t="s">
        <v>19815</v>
      </c>
    </row>
    <row r="1511" spans="1:19" x14ac:dyDescent="0.25">
      <c r="B1511" s="15" t="s">
        <v>19826</v>
      </c>
      <c r="C1511" t="s">
        <v>19816</v>
      </c>
      <c r="D1511" t="s">
        <v>36</v>
      </c>
      <c r="H1511">
        <v>1</v>
      </c>
      <c r="K1511">
        <v>46200</v>
      </c>
      <c r="L1511" t="s">
        <v>32</v>
      </c>
      <c r="M1511" t="s">
        <v>40</v>
      </c>
      <c r="P1511">
        <v>46200</v>
      </c>
      <c r="S1511" t="s">
        <v>19815</v>
      </c>
    </row>
    <row r="1512" spans="1:19" x14ac:dyDescent="0.25">
      <c r="C1512" t="s">
        <v>19819</v>
      </c>
      <c r="D1512" t="s">
        <v>36</v>
      </c>
      <c r="I1512">
        <v>1</v>
      </c>
      <c r="J1512" s="15" t="s">
        <v>19826</v>
      </c>
      <c r="K1512">
        <v>46207</v>
      </c>
      <c r="L1512" t="s">
        <v>32</v>
      </c>
      <c r="M1512" t="s">
        <v>40</v>
      </c>
      <c r="P1512">
        <v>46200</v>
      </c>
      <c r="S1512" t="s">
        <v>19815</v>
      </c>
    </row>
    <row r="1513" spans="1:19" x14ac:dyDescent="0.25">
      <c r="B1513" s="15" t="s">
        <v>19826</v>
      </c>
      <c r="C1513" t="s">
        <v>19816</v>
      </c>
      <c r="D1513" t="s">
        <v>36</v>
      </c>
      <c r="H1513">
        <v>1</v>
      </c>
      <c r="K1513">
        <v>46207</v>
      </c>
      <c r="L1513" t="s">
        <v>32</v>
      </c>
      <c r="M1513" t="s">
        <v>40</v>
      </c>
      <c r="P1513">
        <v>46200</v>
      </c>
      <c r="S1513" t="s">
        <v>19815</v>
      </c>
    </row>
    <row r="1514" spans="1:19" x14ac:dyDescent="0.25">
      <c r="A1514" s="15" t="s">
        <v>19826</v>
      </c>
      <c r="C1514" t="s">
        <v>19817</v>
      </c>
      <c r="D1514" t="s">
        <v>36</v>
      </c>
      <c r="E1514">
        <v>1</v>
      </c>
      <c r="F1514">
        <v>1970000</v>
      </c>
      <c r="G1514">
        <v>39400</v>
      </c>
      <c r="K1514">
        <v>46200</v>
      </c>
      <c r="L1514" t="s">
        <v>32</v>
      </c>
      <c r="M1514" t="s">
        <v>40</v>
      </c>
      <c r="P1514">
        <v>46200</v>
      </c>
      <c r="Q1514">
        <v>32295.08</v>
      </c>
      <c r="S1514" t="s">
        <v>19815</v>
      </c>
    </row>
    <row r="1515" spans="1:19" x14ac:dyDescent="0.25">
      <c r="B1515" s="15" t="s">
        <v>19826</v>
      </c>
      <c r="C1515" t="s">
        <v>19816</v>
      </c>
      <c r="D1515" t="s">
        <v>36</v>
      </c>
      <c r="H1515">
        <v>1</v>
      </c>
      <c r="K1515">
        <v>46200</v>
      </c>
      <c r="L1515" t="s">
        <v>32</v>
      </c>
      <c r="M1515" t="s">
        <v>40</v>
      </c>
      <c r="P1515">
        <v>46200</v>
      </c>
      <c r="S1515" t="s">
        <v>19815</v>
      </c>
    </row>
    <row r="1516" spans="1:19" x14ac:dyDescent="0.25">
      <c r="A1516" s="15" t="s">
        <v>19826</v>
      </c>
      <c r="C1516" t="s">
        <v>19813</v>
      </c>
      <c r="D1516" t="s">
        <v>181</v>
      </c>
      <c r="E1516">
        <v>1</v>
      </c>
      <c r="F1516">
        <v>1938000</v>
      </c>
      <c r="G1516">
        <v>29070</v>
      </c>
      <c r="K1516">
        <v>46199</v>
      </c>
      <c r="L1516" t="s">
        <v>164</v>
      </c>
      <c r="M1516" t="s">
        <v>55</v>
      </c>
      <c r="P1516">
        <v>46195</v>
      </c>
      <c r="Q1516">
        <v>23827.87</v>
      </c>
      <c r="S1516" t="s">
        <v>19818</v>
      </c>
    </row>
    <row r="1517" spans="1:19" x14ac:dyDescent="0.25">
      <c r="B1517" s="15" t="s">
        <v>19826</v>
      </c>
      <c r="C1517" t="s">
        <v>19816</v>
      </c>
      <c r="D1517" t="s">
        <v>181</v>
      </c>
      <c r="H1517">
        <v>1</v>
      </c>
      <c r="K1517">
        <v>46199</v>
      </c>
      <c r="L1517" t="s">
        <v>372</v>
      </c>
      <c r="M1517" t="s">
        <v>55</v>
      </c>
      <c r="P1517">
        <v>46195</v>
      </c>
      <c r="S1517" t="s">
        <v>19818</v>
      </c>
    </row>
    <row r="1518" spans="1:19" x14ac:dyDescent="0.25">
      <c r="A1518" s="15" t="s">
        <v>19826</v>
      </c>
      <c r="C1518" t="s">
        <v>19817</v>
      </c>
      <c r="D1518" t="s">
        <v>181</v>
      </c>
      <c r="E1518">
        <v>1</v>
      </c>
      <c r="F1518">
        <v>2520000</v>
      </c>
      <c r="G1518">
        <v>50400</v>
      </c>
      <c r="K1518">
        <v>46199</v>
      </c>
      <c r="L1518" t="s">
        <v>372</v>
      </c>
      <c r="M1518" t="s">
        <v>55</v>
      </c>
      <c r="P1518">
        <v>46195</v>
      </c>
      <c r="Q1518">
        <v>41311.480000000003</v>
      </c>
      <c r="S1518" t="s">
        <v>19818</v>
      </c>
    </row>
    <row r="1519" spans="1:19" x14ac:dyDescent="0.25">
      <c r="A1519" s="15" t="s">
        <v>19826</v>
      </c>
      <c r="C1519" t="s">
        <v>19823</v>
      </c>
      <c r="D1519" t="s">
        <v>136</v>
      </c>
      <c r="E1519">
        <v>1</v>
      </c>
      <c r="F1519">
        <v>2409010</v>
      </c>
      <c r="G1519">
        <v>0</v>
      </c>
      <c r="K1519">
        <v>46199</v>
      </c>
      <c r="L1519" t="s">
        <v>164</v>
      </c>
      <c r="M1519" t="s">
        <v>55</v>
      </c>
      <c r="P1519">
        <v>46199</v>
      </c>
      <c r="Q1519">
        <v>0</v>
      </c>
      <c r="S1519" t="s">
        <v>19818</v>
      </c>
    </row>
    <row r="1520" spans="1:19" x14ac:dyDescent="0.25">
      <c r="A1520" s="15" t="s">
        <v>19826</v>
      </c>
      <c r="C1520" t="s">
        <v>19813</v>
      </c>
      <c r="D1520" t="s">
        <v>370</v>
      </c>
      <c r="E1520">
        <v>1</v>
      </c>
      <c r="F1520">
        <v>1241000</v>
      </c>
      <c r="G1520">
        <v>18615</v>
      </c>
      <c r="K1520">
        <v>46199</v>
      </c>
      <c r="L1520" t="s">
        <v>44</v>
      </c>
      <c r="M1520" t="s">
        <v>55</v>
      </c>
      <c r="P1520">
        <v>46199</v>
      </c>
      <c r="Q1520">
        <v>15258.2</v>
      </c>
      <c r="S1520" t="s">
        <v>19818</v>
      </c>
    </row>
    <row r="1521" spans="1:19" x14ac:dyDescent="0.25">
      <c r="A1521" s="15" t="s">
        <v>19826</v>
      </c>
      <c r="C1521" t="s">
        <v>19817</v>
      </c>
      <c r="D1521" t="s">
        <v>181</v>
      </c>
      <c r="E1521">
        <v>1</v>
      </c>
      <c r="F1521">
        <v>2300000</v>
      </c>
      <c r="G1521">
        <v>46000</v>
      </c>
      <c r="K1521">
        <v>46199</v>
      </c>
      <c r="L1521" t="s">
        <v>67</v>
      </c>
      <c r="M1521" t="s">
        <v>65</v>
      </c>
      <c r="P1521">
        <v>46198</v>
      </c>
      <c r="Q1521">
        <v>37704.92</v>
      </c>
      <c r="S1521" t="s">
        <v>19818</v>
      </c>
    </row>
    <row r="1522" spans="1:19" x14ac:dyDescent="0.25">
      <c r="B1522" s="15" t="s">
        <v>19826</v>
      </c>
      <c r="C1522" t="s">
        <v>19816</v>
      </c>
      <c r="D1522" t="s">
        <v>181</v>
      </c>
      <c r="H1522">
        <v>1</v>
      </c>
      <c r="K1522">
        <v>46199</v>
      </c>
      <c r="L1522" t="s">
        <v>67</v>
      </c>
      <c r="M1522" t="s">
        <v>65</v>
      </c>
      <c r="P1522">
        <v>46198</v>
      </c>
      <c r="S1522" t="s">
        <v>19818</v>
      </c>
    </row>
    <row r="1523" spans="1:19" x14ac:dyDescent="0.25">
      <c r="A1523" s="15" t="s">
        <v>19826</v>
      </c>
      <c r="C1523" t="s">
        <v>19830</v>
      </c>
      <c r="D1523" t="s">
        <v>136</v>
      </c>
      <c r="E1523">
        <v>1</v>
      </c>
      <c r="F1523">
        <v>1600000</v>
      </c>
      <c r="G1523">
        <v>32000</v>
      </c>
      <c r="K1523">
        <v>46199</v>
      </c>
      <c r="L1523" t="s">
        <v>732</v>
      </c>
      <c r="M1523" t="s">
        <v>55</v>
      </c>
      <c r="P1523">
        <v>46199</v>
      </c>
      <c r="Q1523">
        <v>26229.51</v>
      </c>
      <c r="S1523" t="s">
        <v>19818</v>
      </c>
    </row>
    <row r="1524" spans="1:19" x14ac:dyDescent="0.25">
      <c r="A1524" s="15" t="s">
        <v>19826</v>
      </c>
      <c r="C1524" t="s">
        <v>19813</v>
      </c>
      <c r="D1524" t="s">
        <v>136</v>
      </c>
      <c r="E1524">
        <v>1</v>
      </c>
      <c r="F1524">
        <v>1854000</v>
      </c>
      <c r="G1524">
        <v>18540</v>
      </c>
      <c r="K1524">
        <v>46199</v>
      </c>
      <c r="L1524" t="s">
        <v>737</v>
      </c>
      <c r="M1524" t="s">
        <v>55</v>
      </c>
      <c r="P1524">
        <v>46199</v>
      </c>
      <c r="Q1524">
        <v>15196.72</v>
      </c>
      <c r="S1524" t="s">
        <v>19818</v>
      </c>
    </row>
    <row r="1525" spans="1:19" x14ac:dyDescent="0.25">
      <c r="A1525" s="15" t="s">
        <v>19814</v>
      </c>
      <c r="C1525" t="s">
        <v>19813</v>
      </c>
      <c r="D1525" t="s">
        <v>49</v>
      </c>
      <c r="E1525">
        <v>1</v>
      </c>
      <c r="F1525">
        <v>1587000</v>
      </c>
      <c r="G1525">
        <v>23805</v>
      </c>
      <c r="K1525">
        <v>46209</v>
      </c>
      <c r="L1525" t="s">
        <v>132</v>
      </c>
      <c r="M1525" t="s">
        <v>65</v>
      </c>
      <c r="P1525">
        <v>46199</v>
      </c>
      <c r="Q1525">
        <v>19512.3</v>
      </c>
      <c r="S1525" t="s">
        <v>19818</v>
      </c>
    </row>
    <row r="1526" spans="1:19" x14ac:dyDescent="0.25">
      <c r="B1526" s="15" t="s">
        <v>19826</v>
      </c>
      <c r="C1526" t="s">
        <v>19816</v>
      </c>
      <c r="D1526" t="s">
        <v>49</v>
      </c>
      <c r="H1526">
        <v>1</v>
      </c>
      <c r="K1526">
        <v>46209</v>
      </c>
      <c r="L1526" t="s">
        <v>132</v>
      </c>
      <c r="M1526" t="s">
        <v>65</v>
      </c>
      <c r="P1526">
        <v>46199</v>
      </c>
      <c r="S1526" t="s">
        <v>19818</v>
      </c>
    </row>
    <row r="1527" spans="1:19" x14ac:dyDescent="0.25">
      <c r="A1527" s="15" t="s">
        <v>19826</v>
      </c>
      <c r="C1527" t="s">
        <v>19817</v>
      </c>
      <c r="D1527" t="s">
        <v>36</v>
      </c>
      <c r="E1527">
        <v>1</v>
      </c>
      <c r="F1527">
        <v>3690000</v>
      </c>
      <c r="G1527">
        <v>73800</v>
      </c>
      <c r="K1527">
        <v>46199</v>
      </c>
      <c r="L1527" t="s">
        <v>32</v>
      </c>
      <c r="M1527" t="s">
        <v>40</v>
      </c>
      <c r="P1527">
        <v>46199</v>
      </c>
      <c r="Q1527">
        <v>60491.8</v>
      </c>
      <c r="S1527" t="s">
        <v>19815</v>
      </c>
    </row>
    <row r="1528" spans="1:19" x14ac:dyDescent="0.25">
      <c r="B1528" s="15" t="s">
        <v>19826</v>
      </c>
      <c r="C1528" t="s">
        <v>19816</v>
      </c>
      <c r="D1528" t="s">
        <v>36</v>
      </c>
      <c r="H1528">
        <v>1</v>
      </c>
      <c r="K1528">
        <v>46199</v>
      </c>
      <c r="L1528" t="s">
        <v>32</v>
      </c>
      <c r="M1528" t="s">
        <v>40</v>
      </c>
      <c r="P1528">
        <v>46199</v>
      </c>
      <c r="S1528" t="s">
        <v>19815</v>
      </c>
    </row>
    <row r="1529" spans="1:19" x14ac:dyDescent="0.25">
      <c r="A1529" s="15" t="s">
        <v>19826</v>
      </c>
      <c r="C1529" t="s">
        <v>19813</v>
      </c>
      <c r="D1529" t="s">
        <v>36</v>
      </c>
      <c r="E1529">
        <v>1</v>
      </c>
      <c r="F1529">
        <v>850000</v>
      </c>
      <c r="G1529">
        <v>10000</v>
      </c>
      <c r="K1529">
        <v>46199</v>
      </c>
      <c r="L1529" t="s">
        <v>32</v>
      </c>
      <c r="M1529" t="s">
        <v>40</v>
      </c>
      <c r="P1529">
        <v>46199</v>
      </c>
      <c r="Q1529">
        <v>8196.7199999999993</v>
      </c>
      <c r="S1529" t="s">
        <v>19815</v>
      </c>
    </row>
    <row r="1530" spans="1:19" x14ac:dyDescent="0.25">
      <c r="B1530" s="15" t="s">
        <v>19826</v>
      </c>
      <c r="C1530" t="s">
        <v>19816</v>
      </c>
      <c r="D1530" t="s">
        <v>36</v>
      </c>
      <c r="H1530">
        <v>1</v>
      </c>
      <c r="K1530">
        <v>46199</v>
      </c>
      <c r="L1530" t="s">
        <v>32</v>
      </c>
      <c r="M1530" t="s">
        <v>40</v>
      </c>
      <c r="P1530">
        <v>46199</v>
      </c>
      <c r="S1530" t="s">
        <v>19815</v>
      </c>
    </row>
    <row r="1531" spans="1:19" x14ac:dyDescent="0.25">
      <c r="A1531" s="15" t="s">
        <v>19826</v>
      </c>
      <c r="C1531" t="s">
        <v>19813</v>
      </c>
      <c r="D1531" t="s">
        <v>36</v>
      </c>
      <c r="E1531">
        <v>1</v>
      </c>
      <c r="F1531">
        <v>1048000</v>
      </c>
      <c r="G1531">
        <v>10000</v>
      </c>
      <c r="K1531">
        <v>46199</v>
      </c>
      <c r="L1531" t="s">
        <v>32</v>
      </c>
      <c r="M1531" t="s">
        <v>40</v>
      </c>
      <c r="P1531">
        <v>46199</v>
      </c>
      <c r="Q1531">
        <v>8196.7199999999993</v>
      </c>
      <c r="S1531" t="s">
        <v>19815</v>
      </c>
    </row>
    <row r="1532" spans="1:19" x14ac:dyDescent="0.25">
      <c r="B1532" s="15" t="s">
        <v>19826</v>
      </c>
      <c r="C1532" t="s">
        <v>19816</v>
      </c>
      <c r="D1532" t="s">
        <v>36</v>
      </c>
      <c r="H1532">
        <v>1</v>
      </c>
      <c r="K1532">
        <v>46199</v>
      </c>
      <c r="L1532" t="s">
        <v>32</v>
      </c>
      <c r="M1532" t="s">
        <v>40</v>
      </c>
      <c r="P1532">
        <v>46199</v>
      </c>
      <c r="S1532" t="s">
        <v>19815</v>
      </c>
    </row>
    <row r="1533" spans="1:19" x14ac:dyDescent="0.25">
      <c r="A1533" s="15" t="s">
        <v>19826</v>
      </c>
      <c r="C1533" t="s">
        <v>19819</v>
      </c>
      <c r="D1533" t="s">
        <v>36</v>
      </c>
      <c r="E1533">
        <v>1</v>
      </c>
      <c r="F1533">
        <v>2841990</v>
      </c>
      <c r="G1533">
        <v>0</v>
      </c>
      <c r="K1533">
        <v>46203</v>
      </c>
      <c r="L1533" t="s">
        <v>32</v>
      </c>
      <c r="M1533" t="s">
        <v>40</v>
      </c>
      <c r="P1533">
        <v>46199</v>
      </c>
      <c r="Q1533">
        <v>0</v>
      </c>
      <c r="S1533" t="s">
        <v>19815</v>
      </c>
    </row>
    <row r="1534" spans="1:19" x14ac:dyDescent="0.25">
      <c r="B1534" s="15" t="s">
        <v>19826</v>
      </c>
      <c r="C1534" t="s">
        <v>19816</v>
      </c>
      <c r="D1534" t="s">
        <v>36</v>
      </c>
      <c r="H1534">
        <v>1</v>
      </c>
      <c r="K1534">
        <v>46203</v>
      </c>
      <c r="L1534" t="s">
        <v>32</v>
      </c>
      <c r="M1534" t="s">
        <v>40</v>
      </c>
      <c r="P1534">
        <v>46199</v>
      </c>
      <c r="S1534" t="s">
        <v>19815</v>
      </c>
    </row>
    <row r="1535" spans="1:19" x14ac:dyDescent="0.25">
      <c r="A1535" s="15" t="s">
        <v>19826</v>
      </c>
      <c r="C1535" t="s">
        <v>19817</v>
      </c>
      <c r="D1535" t="s">
        <v>36</v>
      </c>
      <c r="E1535">
        <v>1</v>
      </c>
      <c r="F1535">
        <v>4441000</v>
      </c>
      <c r="G1535">
        <v>88820</v>
      </c>
      <c r="K1535">
        <v>46199</v>
      </c>
      <c r="L1535" t="s">
        <v>32</v>
      </c>
      <c r="M1535" t="s">
        <v>40</v>
      </c>
      <c r="P1535">
        <v>46199</v>
      </c>
      <c r="Q1535">
        <v>72803.28</v>
      </c>
      <c r="S1535" t="s">
        <v>19815</v>
      </c>
    </row>
    <row r="1536" spans="1:19" x14ac:dyDescent="0.25">
      <c r="B1536" s="15" t="s">
        <v>19826</v>
      </c>
      <c r="C1536" t="s">
        <v>19816</v>
      </c>
      <c r="D1536" t="s">
        <v>36</v>
      </c>
      <c r="H1536">
        <v>1</v>
      </c>
      <c r="K1536">
        <v>46199</v>
      </c>
      <c r="L1536" t="s">
        <v>32</v>
      </c>
      <c r="M1536" t="s">
        <v>40</v>
      </c>
      <c r="P1536">
        <v>46199</v>
      </c>
      <c r="S1536" t="s">
        <v>19815</v>
      </c>
    </row>
    <row r="1537" spans="1:19" x14ac:dyDescent="0.25">
      <c r="A1537" s="15" t="s">
        <v>19814</v>
      </c>
      <c r="C1537" t="s">
        <v>19819</v>
      </c>
      <c r="D1537" t="s">
        <v>36</v>
      </c>
      <c r="E1537">
        <v>1</v>
      </c>
      <c r="F1537">
        <v>2550000</v>
      </c>
      <c r="G1537">
        <v>30000</v>
      </c>
      <c r="K1537">
        <v>46209</v>
      </c>
      <c r="L1537" t="s">
        <v>32</v>
      </c>
      <c r="M1537" t="s">
        <v>40</v>
      </c>
      <c r="P1537">
        <v>46199</v>
      </c>
      <c r="Q1537">
        <v>24590.16</v>
      </c>
      <c r="S1537" t="s">
        <v>19815</v>
      </c>
    </row>
    <row r="1538" spans="1:19" x14ac:dyDescent="0.25">
      <c r="B1538" s="15" t="s">
        <v>19826</v>
      </c>
      <c r="C1538" t="s">
        <v>19816</v>
      </c>
      <c r="D1538" t="s">
        <v>36</v>
      </c>
      <c r="H1538">
        <v>1</v>
      </c>
      <c r="K1538">
        <v>46209</v>
      </c>
      <c r="L1538" t="s">
        <v>32</v>
      </c>
      <c r="M1538" t="s">
        <v>40</v>
      </c>
      <c r="P1538">
        <v>46199</v>
      </c>
      <c r="S1538" t="s">
        <v>19815</v>
      </c>
    </row>
    <row r="1539" spans="1:19" x14ac:dyDescent="0.25">
      <c r="B1539" s="15" t="s">
        <v>19826</v>
      </c>
      <c r="C1539" t="s">
        <v>19816</v>
      </c>
      <c r="D1539" t="s">
        <v>36</v>
      </c>
      <c r="H1539">
        <v>1</v>
      </c>
      <c r="K1539">
        <v>46199</v>
      </c>
      <c r="L1539" t="s">
        <v>32</v>
      </c>
      <c r="M1539" t="s">
        <v>40</v>
      </c>
      <c r="P1539">
        <v>46199</v>
      </c>
      <c r="S1539" t="s">
        <v>19815</v>
      </c>
    </row>
    <row r="1540" spans="1:19" x14ac:dyDescent="0.25">
      <c r="A1540" s="15" t="s">
        <v>19826</v>
      </c>
      <c r="C1540" t="s">
        <v>19817</v>
      </c>
      <c r="D1540" t="s">
        <v>36</v>
      </c>
      <c r="E1540">
        <v>1</v>
      </c>
      <c r="F1540">
        <v>2230000</v>
      </c>
      <c r="G1540">
        <v>44600</v>
      </c>
      <c r="K1540">
        <v>46199</v>
      </c>
      <c r="L1540" t="s">
        <v>32</v>
      </c>
      <c r="M1540" t="s">
        <v>40</v>
      </c>
      <c r="P1540">
        <v>46199</v>
      </c>
      <c r="Q1540">
        <v>36557.379999999997</v>
      </c>
      <c r="S1540" t="s">
        <v>19815</v>
      </c>
    </row>
    <row r="1541" spans="1:19" x14ac:dyDescent="0.25">
      <c r="A1541" s="15" t="s">
        <v>19826</v>
      </c>
      <c r="C1541" t="s">
        <v>19817</v>
      </c>
      <c r="D1541" t="s">
        <v>36</v>
      </c>
      <c r="E1541">
        <v>1</v>
      </c>
      <c r="F1541">
        <v>2520000</v>
      </c>
      <c r="G1541">
        <v>30000</v>
      </c>
      <c r="K1541">
        <v>46199</v>
      </c>
      <c r="L1541" t="s">
        <v>32</v>
      </c>
      <c r="M1541" t="s">
        <v>40</v>
      </c>
      <c r="P1541">
        <v>46199</v>
      </c>
      <c r="Q1541">
        <v>24590.16</v>
      </c>
      <c r="S1541" t="s">
        <v>19815</v>
      </c>
    </row>
    <row r="1542" spans="1:19" x14ac:dyDescent="0.25">
      <c r="B1542" s="15" t="s">
        <v>19826</v>
      </c>
      <c r="C1542" t="s">
        <v>19816</v>
      </c>
      <c r="D1542" t="s">
        <v>36</v>
      </c>
      <c r="H1542">
        <v>1</v>
      </c>
      <c r="K1542">
        <v>46199</v>
      </c>
      <c r="L1542" t="s">
        <v>32</v>
      </c>
      <c r="M1542" t="s">
        <v>40</v>
      </c>
      <c r="P1542">
        <v>46199</v>
      </c>
      <c r="S1542" t="s">
        <v>19815</v>
      </c>
    </row>
    <row r="1543" spans="1:19" x14ac:dyDescent="0.25">
      <c r="A1543" s="15" t="s">
        <v>19826</v>
      </c>
      <c r="C1543" t="s">
        <v>19817</v>
      </c>
      <c r="D1543" t="s">
        <v>36</v>
      </c>
      <c r="E1543">
        <v>1</v>
      </c>
      <c r="F1543">
        <v>2280000</v>
      </c>
      <c r="G1543">
        <v>45600</v>
      </c>
      <c r="K1543">
        <v>46199</v>
      </c>
      <c r="L1543" t="s">
        <v>32</v>
      </c>
      <c r="M1543" t="s">
        <v>40</v>
      </c>
      <c r="P1543">
        <v>46199</v>
      </c>
      <c r="Q1543">
        <v>37377.050000000003</v>
      </c>
      <c r="S1543" t="s">
        <v>19815</v>
      </c>
    </row>
    <row r="1544" spans="1:19" x14ac:dyDescent="0.25">
      <c r="B1544" s="15" t="s">
        <v>19826</v>
      </c>
      <c r="C1544" t="s">
        <v>19816</v>
      </c>
      <c r="D1544" t="s">
        <v>36</v>
      </c>
      <c r="H1544">
        <v>1</v>
      </c>
      <c r="K1544">
        <v>46199</v>
      </c>
      <c r="L1544" t="s">
        <v>32</v>
      </c>
      <c r="M1544" t="s">
        <v>40</v>
      </c>
      <c r="P1544">
        <v>46199</v>
      </c>
      <c r="S1544" t="s">
        <v>19815</v>
      </c>
    </row>
    <row r="1545" spans="1:19" x14ac:dyDescent="0.25">
      <c r="A1545" s="15" t="s">
        <v>19826</v>
      </c>
      <c r="C1545" t="s">
        <v>19817</v>
      </c>
      <c r="D1545" t="s">
        <v>36</v>
      </c>
      <c r="E1545">
        <v>1</v>
      </c>
      <c r="F1545">
        <v>1970000</v>
      </c>
      <c r="G1545">
        <v>39400</v>
      </c>
      <c r="K1545">
        <v>46203</v>
      </c>
      <c r="L1545" t="s">
        <v>32</v>
      </c>
      <c r="M1545" t="s">
        <v>40</v>
      </c>
      <c r="P1545">
        <v>46199</v>
      </c>
      <c r="Q1545">
        <v>32295.08</v>
      </c>
      <c r="S1545" t="s">
        <v>19815</v>
      </c>
    </row>
    <row r="1546" spans="1:19" x14ac:dyDescent="0.25">
      <c r="B1546" s="15" t="s">
        <v>19826</v>
      </c>
      <c r="C1546" t="s">
        <v>19816</v>
      </c>
      <c r="D1546" t="s">
        <v>36</v>
      </c>
      <c r="H1546">
        <v>1</v>
      </c>
      <c r="K1546">
        <v>46203</v>
      </c>
      <c r="L1546" t="s">
        <v>32</v>
      </c>
      <c r="M1546" t="s">
        <v>40</v>
      </c>
      <c r="P1546">
        <v>46199</v>
      </c>
      <c r="S1546" t="s">
        <v>19815</v>
      </c>
    </row>
    <row r="1547" spans="1:19" x14ac:dyDescent="0.25">
      <c r="A1547" s="15" t="s">
        <v>19826</v>
      </c>
      <c r="C1547" t="s">
        <v>19813</v>
      </c>
      <c r="D1547" t="s">
        <v>36</v>
      </c>
      <c r="E1547">
        <v>1</v>
      </c>
      <c r="F1547">
        <v>2485000</v>
      </c>
      <c r="G1547">
        <v>10000</v>
      </c>
      <c r="K1547">
        <v>46200</v>
      </c>
      <c r="L1547" t="s">
        <v>32</v>
      </c>
      <c r="M1547" t="s">
        <v>40</v>
      </c>
      <c r="P1547">
        <v>46199</v>
      </c>
      <c r="Q1547">
        <v>8196.7199999999993</v>
      </c>
      <c r="S1547" t="s">
        <v>19815</v>
      </c>
    </row>
    <row r="1548" spans="1:19" x14ac:dyDescent="0.25">
      <c r="B1548" s="15" t="s">
        <v>19826</v>
      </c>
      <c r="C1548" t="s">
        <v>19816</v>
      </c>
      <c r="D1548" t="s">
        <v>36</v>
      </c>
      <c r="H1548">
        <v>1</v>
      </c>
      <c r="K1548">
        <v>46200</v>
      </c>
      <c r="L1548" t="s">
        <v>32</v>
      </c>
      <c r="M1548" t="s">
        <v>40</v>
      </c>
      <c r="P1548">
        <v>46199</v>
      </c>
      <c r="S1548" t="s">
        <v>19815</v>
      </c>
    </row>
    <row r="1549" spans="1:19" x14ac:dyDescent="0.25">
      <c r="A1549" s="15" t="s">
        <v>19826</v>
      </c>
      <c r="C1549" t="s">
        <v>19817</v>
      </c>
      <c r="D1549" t="s">
        <v>36</v>
      </c>
      <c r="E1549">
        <v>1</v>
      </c>
      <c r="F1549">
        <v>2150000</v>
      </c>
      <c r="G1549">
        <v>43000</v>
      </c>
      <c r="K1549">
        <v>46199</v>
      </c>
      <c r="L1549" t="s">
        <v>32</v>
      </c>
      <c r="M1549" t="s">
        <v>40</v>
      </c>
      <c r="P1549">
        <v>46199</v>
      </c>
      <c r="Q1549">
        <v>35245.9</v>
      </c>
      <c r="S1549" t="s">
        <v>19815</v>
      </c>
    </row>
    <row r="1550" spans="1:19" x14ac:dyDescent="0.25">
      <c r="B1550" s="15" t="s">
        <v>19826</v>
      </c>
      <c r="C1550" t="s">
        <v>19816</v>
      </c>
      <c r="D1550" t="s">
        <v>36</v>
      </c>
      <c r="H1550">
        <v>1</v>
      </c>
      <c r="K1550">
        <v>46199</v>
      </c>
      <c r="L1550" t="s">
        <v>32</v>
      </c>
      <c r="M1550" t="s">
        <v>40</v>
      </c>
      <c r="P1550">
        <v>46199</v>
      </c>
      <c r="S1550" t="s">
        <v>19815</v>
      </c>
    </row>
    <row r="1551" spans="1:19" x14ac:dyDescent="0.25">
      <c r="A1551" s="15" t="s">
        <v>19826</v>
      </c>
      <c r="C1551" t="s">
        <v>19817</v>
      </c>
      <c r="D1551" t="s">
        <v>36</v>
      </c>
      <c r="E1551">
        <v>1</v>
      </c>
      <c r="F1551">
        <v>2580000</v>
      </c>
      <c r="G1551">
        <v>30000</v>
      </c>
      <c r="K1551">
        <v>46203</v>
      </c>
      <c r="L1551" t="s">
        <v>32</v>
      </c>
      <c r="M1551" t="s">
        <v>40</v>
      </c>
      <c r="P1551">
        <v>46199</v>
      </c>
      <c r="Q1551">
        <v>24590.16</v>
      </c>
      <c r="S1551" t="s">
        <v>19815</v>
      </c>
    </row>
    <row r="1552" spans="1:19" x14ac:dyDescent="0.25">
      <c r="B1552" s="15" t="s">
        <v>19826</v>
      </c>
      <c r="C1552" t="s">
        <v>19816</v>
      </c>
      <c r="D1552" t="s">
        <v>36</v>
      </c>
      <c r="H1552">
        <v>1</v>
      </c>
      <c r="K1552">
        <v>46203</v>
      </c>
      <c r="L1552" t="s">
        <v>32</v>
      </c>
      <c r="M1552" t="s">
        <v>40</v>
      </c>
      <c r="P1552">
        <v>46199</v>
      </c>
      <c r="S1552" t="s">
        <v>19815</v>
      </c>
    </row>
    <row r="1553" spans="1:19" x14ac:dyDescent="0.25">
      <c r="A1553" s="15" t="s">
        <v>19826</v>
      </c>
      <c r="C1553" t="s">
        <v>19817</v>
      </c>
      <c r="D1553" t="s">
        <v>36</v>
      </c>
      <c r="E1553">
        <v>1</v>
      </c>
      <c r="F1553">
        <v>2520000</v>
      </c>
      <c r="G1553">
        <v>50400</v>
      </c>
      <c r="K1553">
        <v>46202</v>
      </c>
      <c r="L1553" t="s">
        <v>32</v>
      </c>
      <c r="M1553" t="s">
        <v>40</v>
      </c>
      <c r="P1553">
        <v>46199</v>
      </c>
      <c r="Q1553">
        <v>41311.480000000003</v>
      </c>
      <c r="S1553" t="s">
        <v>19815</v>
      </c>
    </row>
    <row r="1554" spans="1:19" x14ac:dyDescent="0.25">
      <c r="B1554" s="15" t="s">
        <v>19826</v>
      </c>
      <c r="C1554" t="s">
        <v>19816</v>
      </c>
      <c r="D1554" t="s">
        <v>36</v>
      </c>
      <c r="H1554">
        <v>1</v>
      </c>
      <c r="K1554">
        <v>46202</v>
      </c>
      <c r="L1554" t="s">
        <v>32</v>
      </c>
      <c r="M1554" t="s">
        <v>40</v>
      </c>
      <c r="P1554">
        <v>46199</v>
      </c>
      <c r="S1554" t="s">
        <v>19815</v>
      </c>
    </row>
    <row r="1555" spans="1:19" x14ac:dyDescent="0.25">
      <c r="A1555" s="15" t="s">
        <v>19826</v>
      </c>
      <c r="C1555" t="s">
        <v>19817</v>
      </c>
      <c r="D1555" t="s">
        <v>36</v>
      </c>
      <c r="E1555">
        <v>1</v>
      </c>
      <c r="F1555">
        <v>3720000</v>
      </c>
      <c r="G1555">
        <v>74400</v>
      </c>
      <c r="K1555">
        <v>46199</v>
      </c>
      <c r="L1555" t="s">
        <v>32</v>
      </c>
      <c r="M1555" t="s">
        <v>40</v>
      </c>
      <c r="P1555">
        <v>46199</v>
      </c>
      <c r="Q1555">
        <v>60983.61</v>
      </c>
      <c r="S1555" t="s">
        <v>19815</v>
      </c>
    </row>
    <row r="1556" spans="1:19" x14ac:dyDescent="0.25">
      <c r="A1556" s="15" t="s">
        <v>19826</v>
      </c>
      <c r="C1556" t="s">
        <v>19817</v>
      </c>
      <c r="D1556" t="s">
        <v>181</v>
      </c>
      <c r="E1556">
        <v>1</v>
      </c>
      <c r="F1556">
        <v>2280000</v>
      </c>
      <c r="G1556">
        <v>45600</v>
      </c>
      <c r="K1556">
        <v>46203</v>
      </c>
      <c r="L1556" t="s">
        <v>573</v>
      </c>
      <c r="M1556" t="s">
        <v>65</v>
      </c>
      <c r="P1556">
        <v>46199</v>
      </c>
      <c r="Q1556">
        <v>37377.050000000003</v>
      </c>
      <c r="S1556" t="s">
        <v>19818</v>
      </c>
    </row>
    <row r="1557" spans="1:19" x14ac:dyDescent="0.25">
      <c r="B1557" s="15" t="s">
        <v>19826</v>
      </c>
      <c r="C1557" t="s">
        <v>19816</v>
      </c>
      <c r="D1557" t="s">
        <v>181</v>
      </c>
      <c r="H1557">
        <v>1</v>
      </c>
      <c r="K1557">
        <v>46203</v>
      </c>
      <c r="L1557" t="s">
        <v>573</v>
      </c>
      <c r="M1557" t="s">
        <v>65</v>
      </c>
      <c r="P1557">
        <v>46199</v>
      </c>
      <c r="S1557" t="s">
        <v>19818</v>
      </c>
    </row>
    <row r="1558" spans="1:19" x14ac:dyDescent="0.25">
      <c r="A1558" s="15" t="s">
        <v>19826</v>
      </c>
      <c r="C1558" t="s">
        <v>19817</v>
      </c>
      <c r="D1558" t="s">
        <v>36</v>
      </c>
      <c r="E1558">
        <v>1</v>
      </c>
      <c r="F1558">
        <v>1900000</v>
      </c>
      <c r="G1558">
        <v>38000</v>
      </c>
      <c r="K1558">
        <v>46199</v>
      </c>
      <c r="L1558" t="s">
        <v>32</v>
      </c>
      <c r="M1558" t="s">
        <v>40</v>
      </c>
      <c r="P1558">
        <v>46198</v>
      </c>
      <c r="Q1558">
        <v>31147.54</v>
      </c>
      <c r="S1558" t="s">
        <v>19815</v>
      </c>
    </row>
    <row r="1559" spans="1:19" x14ac:dyDescent="0.25">
      <c r="B1559" s="15" t="s">
        <v>19826</v>
      </c>
      <c r="C1559" t="s">
        <v>19816</v>
      </c>
      <c r="D1559" t="s">
        <v>36</v>
      </c>
      <c r="H1559">
        <v>1</v>
      </c>
      <c r="K1559">
        <v>46199</v>
      </c>
      <c r="L1559" t="s">
        <v>32</v>
      </c>
      <c r="M1559" t="s">
        <v>40</v>
      </c>
      <c r="P1559">
        <v>46198</v>
      </c>
      <c r="S1559" t="s">
        <v>19815</v>
      </c>
    </row>
    <row r="1560" spans="1:19" x14ac:dyDescent="0.25">
      <c r="A1560" s="15" t="s">
        <v>19826</v>
      </c>
      <c r="C1560" t="s">
        <v>19817</v>
      </c>
      <c r="D1560" t="s">
        <v>181</v>
      </c>
      <c r="E1560">
        <v>1</v>
      </c>
      <c r="F1560">
        <v>2350000</v>
      </c>
      <c r="G1560">
        <v>47000</v>
      </c>
      <c r="K1560">
        <v>46199</v>
      </c>
      <c r="L1560" t="s">
        <v>732</v>
      </c>
      <c r="M1560" t="s">
        <v>55</v>
      </c>
      <c r="P1560">
        <v>46199</v>
      </c>
      <c r="Q1560">
        <v>38524.589999999997</v>
      </c>
      <c r="S1560" t="s">
        <v>19818</v>
      </c>
    </row>
    <row r="1561" spans="1:19" x14ac:dyDescent="0.25">
      <c r="B1561" s="15" t="s">
        <v>19826</v>
      </c>
      <c r="C1561" t="s">
        <v>19816</v>
      </c>
      <c r="D1561" t="s">
        <v>181</v>
      </c>
      <c r="H1561">
        <v>1</v>
      </c>
      <c r="K1561">
        <v>46199</v>
      </c>
      <c r="L1561" t="s">
        <v>732</v>
      </c>
      <c r="M1561" t="s">
        <v>55</v>
      </c>
      <c r="P1561">
        <v>46199</v>
      </c>
      <c r="S1561" t="s">
        <v>19818</v>
      </c>
    </row>
    <row r="1562" spans="1:19" x14ac:dyDescent="0.25">
      <c r="A1562" s="15" t="s">
        <v>19826</v>
      </c>
      <c r="C1562" t="s">
        <v>19817</v>
      </c>
      <c r="D1562" t="s">
        <v>36</v>
      </c>
      <c r="E1562">
        <v>1</v>
      </c>
      <c r="F1562">
        <v>3431491</v>
      </c>
      <c r="G1562">
        <v>30000</v>
      </c>
      <c r="K1562">
        <v>46199</v>
      </c>
      <c r="L1562" t="s">
        <v>32</v>
      </c>
      <c r="M1562" t="s">
        <v>40</v>
      </c>
      <c r="P1562">
        <v>46199</v>
      </c>
      <c r="Q1562">
        <v>24590.16</v>
      </c>
      <c r="S1562" t="s">
        <v>19815</v>
      </c>
    </row>
    <row r="1563" spans="1:19" x14ac:dyDescent="0.25">
      <c r="A1563" s="15" t="s">
        <v>19814</v>
      </c>
      <c r="C1563" t="s">
        <v>19813</v>
      </c>
      <c r="D1563" t="s">
        <v>36</v>
      </c>
      <c r="E1563">
        <v>1</v>
      </c>
      <c r="F1563">
        <v>1694000</v>
      </c>
      <c r="G1563">
        <v>10000</v>
      </c>
      <c r="K1563">
        <v>46207</v>
      </c>
      <c r="L1563" t="s">
        <v>32</v>
      </c>
      <c r="M1563" t="s">
        <v>40</v>
      </c>
      <c r="P1563">
        <v>46198</v>
      </c>
      <c r="Q1563">
        <v>8196.7199999999993</v>
      </c>
      <c r="S1563" t="s">
        <v>19815</v>
      </c>
    </row>
    <row r="1564" spans="1:19" x14ac:dyDescent="0.25">
      <c r="B1564" s="15" t="s">
        <v>19826</v>
      </c>
      <c r="C1564" t="s">
        <v>19816</v>
      </c>
      <c r="D1564" t="s">
        <v>36</v>
      </c>
      <c r="H1564">
        <v>1</v>
      </c>
      <c r="K1564">
        <v>46207</v>
      </c>
      <c r="L1564" t="s">
        <v>32</v>
      </c>
      <c r="M1564" t="s">
        <v>40</v>
      </c>
      <c r="P1564">
        <v>46198</v>
      </c>
      <c r="S1564" t="s">
        <v>19815</v>
      </c>
    </row>
    <row r="1565" spans="1:19" x14ac:dyDescent="0.25">
      <c r="A1565" s="15" t="s">
        <v>19826</v>
      </c>
      <c r="C1565" t="s">
        <v>19817</v>
      </c>
      <c r="D1565" t="s">
        <v>36</v>
      </c>
      <c r="E1565">
        <v>1</v>
      </c>
      <c r="F1565">
        <v>1970000</v>
      </c>
      <c r="G1565">
        <v>39400</v>
      </c>
      <c r="K1565">
        <v>46201</v>
      </c>
      <c r="L1565" t="s">
        <v>32</v>
      </c>
      <c r="M1565" t="s">
        <v>40</v>
      </c>
      <c r="P1565">
        <v>46199</v>
      </c>
      <c r="Q1565">
        <v>32295.08</v>
      </c>
      <c r="S1565" t="s">
        <v>19815</v>
      </c>
    </row>
    <row r="1566" spans="1:19" x14ac:dyDescent="0.25">
      <c r="B1566" s="15" t="s">
        <v>19826</v>
      </c>
      <c r="C1566" t="s">
        <v>19816</v>
      </c>
      <c r="D1566" t="s">
        <v>36</v>
      </c>
      <c r="H1566">
        <v>1</v>
      </c>
      <c r="K1566">
        <v>46201</v>
      </c>
      <c r="L1566" t="s">
        <v>32</v>
      </c>
      <c r="M1566" t="s">
        <v>40</v>
      </c>
      <c r="P1566">
        <v>46199</v>
      </c>
      <c r="S1566" t="s">
        <v>19815</v>
      </c>
    </row>
    <row r="1567" spans="1:19" x14ac:dyDescent="0.25">
      <c r="A1567" s="15" t="s">
        <v>19826</v>
      </c>
      <c r="C1567" t="s">
        <v>19817</v>
      </c>
      <c r="D1567" t="s">
        <v>36</v>
      </c>
      <c r="E1567">
        <v>1</v>
      </c>
      <c r="F1567">
        <v>3670000</v>
      </c>
      <c r="G1567">
        <v>73400</v>
      </c>
      <c r="K1567">
        <v>46199</v>
      </c>
      <c r="L1567" t="s">
        <v>32</v>
      </c>
      <c r="M1567" t="s">
        <v>40</v>
      </c>
      <c r="P1567">
        <v>46197</v>
      </c>
      <c r="Q1567">
        <v>60163.93</v>
      </c>
      <c r="S1567" t="s">
        <v>19815</v>
      </c>
    </row>
    <row r="1568" spans="1:19" x14ac:dyDescent="0.25">
      <c r="B1568" s="15" t="s">
        <v>19826</v>
      </c>
      <c r="C1568" t="s">
        <v>19816</v>
      </c>
      <c r="D1568" t="s">
        <v>36</v>
      </c>
      <c r="H1568">
        <v>1</v>
      </c>
      <c r="K1568">
        <v>46199</v>
      </c>
      <c r="L1568" t="s">
        <v>32</v>
      </c>
      <c r="M1568" t="s">
        <v>40</v>
      </c>
      <c r="P1568">
        <v>46197</v>
      </c>
      <c r="S1568" t="s">
        <v>19815</v>
      </c>
    </row>
    <row r="1569" spans="1:19" x14ac:dyDescent="0.25">
      <c r="A1569" s="15" t="s">
        <v>19826</v>
      </c>
      <c r="C1569" t="s">
        <v>19819</v>
      </c>
      <c r="D1569" t="s">
        <v>36</v>
      </c>
      <c r="E1569">
        <v>1</v>
      </c>
      <c r="F1569">
        <v>4450000</v>
      </c>
      <c r="G1569">
        <v>30000</v>
      </c>
      <c r="K1569">
        <v>46199</v>
      </c>
      <c r="L1569" t="s">
        <v>32</v>
      </c>
      <c r="M1569" t="s">
        <v>40</v>
      </c>
      <c r="P1569">
        <v>46199</v>
      </c>
      <c r="Q1569">
        <v>24590.16</v>
      </c>
      <c r="S1569" t="s">
        <v>19815</v>
      </c>
    </row>
    <row r="1570" spans="1:19" x14ac:dyDescent="0.25">
      <c r="B1570" s="15" t="s">
        <v>19826</v>
      </c>
      <c r="C1570" t="s">
        <v>19816</v>
      </c>
      <c r="D1570" t="s">
        <v>36</v>
      </c>
      <c r="H1570">
        <v>1</v>
      </c>
      <c r="K1570">
        <v>46199</v>
      </c>
      <c r="L1570" t="s">
        <v>32</v>
      </c>
      <c r="M1570" t="s">
        <v>40</v>
      </c>
      <c r="P1570">
        <v>46199</v>
      </c>
      <c r="S1570" t="s">
        <v>19815</v>
      </c>
    </row>
    <row r="1571" spans="1:19" x14ac:dyDescent="0.25">
      <c r="A1571" s="15" t="s">
        <v>19826</v>
      </c>
      <c r="C1571" t="s">
        <v>19817</v>
      </c>
      <c r="D1571" t="s">
        <v>36</v>
      </c>
      <c r="E1571">
        <v>1</v>
      </c>
      <c r="F1571">
        <v>1900000</v>
      </c>
      <c r="G1571">
        <v>38000</v>
      </c>
      <c r="K1571">
        <v>46199</v>
      </c>
      <c r="L1571" t="s">
        <v>32</v>
      </c>
      <c r="M1571" t="s">
        <v>40</v>
      </c>
      <c r="P1571">
        <v>46199</v>
      </c>
      <c r="Q1571">
        <v>31147.54</v>
      </c>
      <c r="S1571" t="s">
        <v>19815</v>
      </c>
    </row>
    <row r="1572" spans="1:19" x14ac:dyDescent="0.25">
      <c r="B1572" s="15" t="s">
        <v>19826</v>
      </c>
      <c r="C1572" t="s">
        <v>19816</v>
      </c>
      <c r="D1572" t="s">
        <v>36</v>
      </c>
      <c r="H1572">
        <v>1</v>
      </c>
      <c r="K1572">
        <v>46199</v>
      </c>
      <c r="L1572" t="s">
        <v>32</v>
      </c>
      <c r="M1572" t="s">
        <v>40</v>
      </c>
      <c r="P1572">
        <v>46199</v>
      </c>
      <c r="S1572" t="s">
        <v>19815</v>
      </c>
    </row>
    <row r="1573" spans="1:19" x14ac:dyDescent="0.25">
      <c r="C1573" t="s">
        <v>19817</v>
      </c>
      <c r="D1573" t="s">
        <v>36</v>
      </c>
      <c r="I1573">
        <v>1</v>
      </c>
      <c r="J1573" s="15" t="s">
        <v>19826</v>
      </c>
      <c r="K1573">
        <v>46206</v>
      </c>
      <c r="L1573" t="s">
        <v>32</v>
      </c>
      <c r="M1573" t="s">
        <v>40</v>
      </c>
      <c r="P1573">
        <v>46197</v>
      </c>
      <c r="S1573" t="s">
        <v>19815</v>
      </c>
    </row>
    <row r="1574" spans="1:19" x14ac:dyDescent="0.25">
      <c r="B1574" s="15" t="s">
        <v>19826</v>
      </c>
      <c r="C1574" t="s">
        <v>19816</v>
      </c>
      <c r="D1574" t="s">
        <v>36</v>
      </c>
      <c r="H1574">
        <v>1</v>
      </c>
      <c r="K1574">
        <v>46206</v>
      </c>
      <c r="L1574" t="s">
        <v>32</v>
      </c>
      <c r="M1574" t="s">
        <v>40</v>
      </c>
      <c r="P1574">
        <v>46197</v>
      </c>
      <c r="S1574" t="s">
        <v>19815</v>
      </c>
    </row>
    <row r="1575" spans="1:19" x14ac:dyDescent="0.25">
      <c r="A1575" s="15" t="s">
        <v>19814</v>
      </c>
      <c r="C1575" t="s">
        <v>19813</v>
      </c>
      <c r="D1575" t="s">
        <v>36</v>
      </c>
      <c r="E1575">
        <v>1</v>
      </c>
      <c r="F1575">
        <v>1221000</v>
      </c>
      <c r="G1575">
        <v>10000</v>
      </c>
      <c r="K1575">
        <v>46207</v>
      </c>
      <c r="L1575" t="s">
        <v>32</v>
      </c>
      <c r="M1575" t="s">
        <v>40</v>
      </c>
      <c r="P1575">
        <v>46199</v>
      </c>
      <c r="Q1575">
        <v>8196.7199999999993</v>
      </c>
      <c r="S1575" t="s">
        <v>19815</v>
      </c>
    </row>
    <row r="1576" spans="1:19" x14ac:dyDescent="0.25">
      <c r="B1576" s="15" t="s">
        <v>19826</v>
      </c>
      <c r="C1576" t="s">
        <v>19816</v>
      </c>
      <c r="D1576" t="s">
        <v>36</v>
      </c>
      <c r="H1576">
        <v>1</v>
      </c>
      <c r="K1576">
        <v>46207</v>
      </c>
      <c r="L1576" t="s">
        <v>32</v>
      </c>
      <c r="M1576" t="s">
        <v>40</v>
      </c>
      <c r="P1576">
        <v>46199</v>
      </c>
      <c r="S1576" t="s">
        <v>19815</v>
      </c>
    </row>
    <row r="1577" spans="1:19" x14ac:dyDescent="0.25">
      <c r="A1577" s="15" t="s">
        <v>19826</v>
      </c>
      <c r="C1577" t="s">
        <v>19817</v>
      </c>
      <c r="D1577" t="s">
        <v>36</v>
      </c>
      <c r="E1577">
        <v>1</v>
      </c>
      <c r="F1577">
        <v>4242500</v>
      </c>
      <c r="G1577">
        <v>84850</v>
      </c>
      <c r="K1577">
        <v>46199</v>
      </c>
      <c r="L1577" t="s">
        <v>32</v>
      </c>
      <c r="M1577" t="s">
        <v>40</v>
      </c>
      <c r="P1577">
        <v>46198</v>
      </c>
      <c r="Q1577">
        <v>69549.179999999993</v>
      </c>
      <c r="S1577" t="s">
        <v>19815</v>
      </c>
    </row>
    <row r="1578" spans="1:19" x14ac:dyDescent="0.25">
      <c r="B1578" s="15" t="s">
        <v>19826</v>
      </c>
      <c r="C1578" t="s">
        <v>19816</v>
      </c>
      <c r="D1578" t="s">
        <v>36</v>
      </c>
      <c r="H1578">
        <v>1</v>
      </c>
      <c r="K1578">
        <v>46199</v>
      </c>
      <c r="L1578" t="s">
        <v>32</v>
      </c>
      <c r="M1578" t="s">
        <v>40</v>
      </c>
      <c r="P1578">
        <v>46198</v>
      </c>
      <c r="S1578" t="s">
        <v>19815</v>
      </c>
    </row>
    <row r="1579" spans="1:19" x14ac:dyDescent="0.25">
      <c r="A1579" s="15" t="s">
        <v>19826</v>
      </c>
      <c r="C1579" t="s">
        <v>19817</v>
      </c>
      <c r="D1579" t="s">
        <v>36</v>
      </c>
      <c r="E1579">
        <v>1</v>
      </c>
      <c r="F1579">
        <v>2030000</v>
      </c>
      <c r="G1579">
        <v>40600</v>
      </c>
      <c r="K1579">
        <v>46199</v>
      </c>
      <c r="L1579" t="s">
        <v>32</v>
      </c>
      <c r="M1579" t="s">
        <v>40</v>
      </c>
      <c r="P1579">
        <v>46193</v>
      </c>
      <c r="Q1579">
        <v>33278.69</v>
      </c>
      <c r="S1579" t="s">
        <v>19815</v>
      </c>
    </row>
    <row r="1580" spans="1:19" x14ac:dyDescent="0.25">
      <c r="B1580" s="15" t="s">
        <v>19826</v>
      </c>
      <c r="C1580" t="s">
        <v>19816</v>
      </c>
      <c r="D1580" t="s">
        <v>36</v>
      </c>
      <c r="H1580">
        <v>1</v>
      </c>
      <c r="K1580">
        <v>46199</v>
      </c>
      <c r="L1580" t="s">
        <v>32</v>
      </c>
      <c r="M1580" t="s">
        <v>40</v>
      </c>
      <c r="P1580">
        <v>46193</v>
      </c>
      <c r="S1580" t="s">
        <v>19815</v>
      </c>
    </row>
    <row r="1581" spans="1:19" x14ac:dyDescent="0.25">
      <c r="A1581" s="15" t="s">
        <v>19826</v>
      </c>
      <c r="C1581" t="s">
        <v>19817</v>
      </c>
      <c r="D1581" t="s">
        <v>36</v>
      </c>
      <c r="E1581">
        <v>1</v>
      </c>
      <c r="F1581">
        <v>2120000</v>
      </c>
      <c r="G1581">
        <v>42400</v>
      </c>
      <c r="K1581">
        <v>46199</v>
      </c>
      <c r="L1581" t="s">
        <v>32</v>
      </c>
      <c r="M1581" t="s">
        <v>40</v>
      </c>
      <c r="P1581">
        <v>46198</v>
      </c>
      <c r="Q1581">
        <v>34754.1</v>
      </c>
      <c r="S1581" t="s">
        <v>19815</v>
      </c>
    </row>
    <row r="1582" spans="1:19" x14ac:dyDescent="0.25">
      <c r="B1582" s="15" t="s">
        <v>19826</v>
      </c>
      <c r="C1582" t="s">
        <v>19816</v>
      </c>
      <c r="D1582" t="s">
        <v>36</v>
      </c>
      <c r="H1582">
        <v>1</v>
      </c>
      <c r="K1582">
        <v>46199</v>
      </c>
      <c r="L1582" t="s">
        <v>32</v>
      </c>
      <c r="M1582" t="s">
        <v>40</v>
      </c>
      <c r="P1582">
        <v>46198</v>
      </c>
      <c r="S1582" t="s">
        <v>19815</v>
      </c>
    </row>
    <row r="1583" spans="1:19" x14ac:dyDescent="0.25">
      <c r="A1583" s="15" t="s">
        <v>19826</v>
      </c>
      <c r="C1583" t="s">
        <v>19813</v>
      </c>
      <c r="D1583" t="s">
        <v>181</v>
      </c>
      <c r="E1583">
        <v>1</v>
      </c>
      <c r="F1583">
        <v>977000</v>
      </c>
      <c r="G1583">
        <v>14655</v>
      </c>
      <c r="K1583">
        <v>46203</v>
      </c>
      <c r="L1583" t="s">
        <v>643</v>
      </c>
      <c r="M1583" t="s">
        <v>55</v>
      </c>
      <c r="P1583">
        <v>46199</v>
      </c>
      <c r="Q1583">
        <v>12012.3</v>
      </c>
      <c r="S1583" t="s">
        <v>19818</v>
      </c>
    </row>
    <row r="1584" spans="1:19" x14ac:dyDescent="0.25">
      <c r="B1584" s="15" t="s">
        <v>19826</v>
      </c>
      <c r="C1584" t="s">
        <v>19816</v>
      </c>
      <c r="D1584" t="s">
        <v>181</v>
      </c>
      <c r="H1584">
        <v>1</v>
      </c>
      <c r="K1584">
        <v>46203</v>
      </c>
      <c r="L1584" t="s">
        <v>643</v>
      </c>
      <c r="M1584" t="s">
        <v>55</v>
      </c>
      <c r="P1584">
        <v>46199</v>
      </c>
      <c r="S1584" t="s">
        <v>19818</v>
      </c>
    </row>
    <row r="1585" spans="1:19" x14ac:dyDescent="0.25">
      <c r="A1585" s="15" t="s">
        <v>19826</v>
      </c>
      <c r="C1585" t="s">
        <v>19821</v>
      </c>
      <c r="D1585" t="s">
        <v>181</v>
      </c>
      <c r="E1585">
        <v>1</v>
      </c>
      <c r="F1585">
        <v>3075000</v>
      </c>
      <c r="G1585">
        <v>61500</v>
      </c>
      <c r="K1585">
        <v>46201</v>
      </c>
      <c r="L1585" t="s">
        <v>164</v>
      </c>
      <c r="M1585" t="s">
        <v>55</v>
      </c>
      <c r="P1585">
        <v>46199</v>
      </c>
      <c r="Q1585">
        <v>50409.84</v>
      </c>
      <c r="S1585" t="s">
        <v>19818</v>
      </c>
    </row>
    <row r="1586" spans="1:19" x14ac:dyDescent="0.25">
      <c r="B1586" s="15" t="s">
        <v>19826</v>
      </c>
      <c r="C1586" t="s">
        <v>19816</v>
      </c>
      <c r="D1586" t="s">
        <v>181</v>
      </c>
      <c r="H1586">
        <v>1</v>
      </c>
      <c r="K1586">
        <v>46201</v>
      </c>
      <c r="L1586" t="s">
        <v>164</v>
      </c>
      <c r="M1586" t="s">
        <v>55</v>
      </c>
      <c r="P1586">
        <v>46199</v>
      </c>
      <c r="S1586" t="s">
        <v>19818</v>
      </c>
    </row>
    <row r="1587" spans="1:19" x14ac:dyDescent="0.25">
      <c r="A1587" s="15" t="s">
        <v>19826</v>
      </c>
      <c r="C1587" t="s">
        <v>19817</v>
      </c>
      <c r="D1587" t="s">
        <v>181</v>
      </c>
      <c r="E1587">
        <v>1</v>
      </c>
      <c r="F1587">
        <v>2587500</v>
      </c>
      <c r="G1587">
        <v>0</v>
      </c>
      <c r="K1587">
        <v>46202</v>
      </c>
      <c r="L1587" t="s">
        <v>67</v>
      </c>
      <c r="M1587" t="s">
        <v>65</v>
      </c>
      <c r="P1587">
        <v>46199</v>
      </c>
      <c r="Q1587">
        <v>0</v>
      </c>
      <c r="S1587" t="s">
        <v>19818</v>
      </c>
    </row>
    <row r="1588" spans="1:19" x14ac:dyDescent="0.25">
      <c r="B1588" s="15" t="s">
        <v>19826</v>
      </c>
      <c r="C1588" t="s">
        <v>19816</v>
      </c>
      <c r="D1588" t="s">
        <v>181</v>
      </c>
      <c r="H1588">
        <v>1</v>
      </c>
      <c r="K1588">
        <v>46202</v>
      </c>
      <c r="L1588" t="s">
        <v>67</v>
      </c>
      <c r="M1588" t="s">
        <v>65</v>
      </c>
      <c r="P1588">
        <v>46199</v>
      </c>
      <c r="S1588" t="s">
        <v>19818</v>
      </c>
    </row>
    <row r="1589" spans="1:19" x14ac:dyDescent="0.25">
      <c r="A1589" s="15" t="s">
        <v>19826</v>
      </c>
      <c r="C1589" t="s">
        <v>19817</v>
      </c>
      <c r="D1589" t="s">
        <v>181</v>
      </c>
      <c r="E1589">
        <v>1</v>
      </c>
      <c r="F1589">
        <v>2030000</v>
      </c>
      <c r="G1589">
        <v>40600</v>
      </c>
      <c r="K1589">
        <v>46202</v>
      </c>
      <c r="L1589" t="s">
        <v>67</v>
      </c>
      <c r="M1589" t="s">
        <v>65</v>
      </c>
      <c r="P1589">
        <v>46199</v>
      </c>
      <c r="Q1589">
        <v>33278.69</v>
      </c>
      <c r="S1589" t="s">
        <v>19818</v>
      </c>
    </row>
    <row r="1590" spans="1:19" x14ac:dyDescent="0.25">
      <c r="B1590" s="15" t="s">
        <v>19826</v>
      </c>
      <c r="C1590" t="s">
        <v>19816</v>
      </c>
      <c r="D1590" t="s">
        <v>181</v>
      </c>
      <c r="H1590">
        <v>1</v>
      </c>
      <c r="K1590">
        <v>46202</v>
      </c>
      <c r="L1590" t="s">
        <v>67</v>
      </c>
      <c r="M1590" t="s">
        <v>65</v>
      </c>
      <c r="P1590">
        <v>46199</v>
      </c>
      <c r="S1590" t="s">
        <v>19818</v>
      </c>
    </row>
    <row r="1591" spans="1:19" x14ac:dyDescent="0.25">
      <c r="A1591" s="15" t="s">
        <v>19814</v>
      </c>
      <c r="C1591" t="s">
        <v>19817</v>
      </c>
      <c r="D1591" t="s">
        <v>36</v>
      </c>
      <c r="E1591">
        <v>1</v>
      </c>
      <c r="F1591">
        <v>2040000</v>
      </c>
      <c r="G1591">
        <v>30600</v>
      </c>
      <c r="K1591">
        <v>46218</v>
      </c>
      <c r="L1591" t="s">
        <v>32</v>
      </c>
      <c r="M1591" t="s">
        <v>40</v>
      </c>
      <c r="P1591">
        <v>46199</v>
      </c>
      <c r="Q1591">
        <v>25081.97</v>
      </c>
      <c r="S1591" t="s">
        <v>19815</v>
      </c>
    </row>
    <row r="1592" spans="1:19" x14ac:dyDescent="0.25">
      <c r="B1592" s="15" t="s">
        <v>19826</v>
      </c>
      <c r="C1592" t="s">
        <v>19816</v>
      </c>
      <c r="D1592" t="s">
        <v>36</v>
      </c>
      <c r="H1592">
        <v>1</v>
      </c>
      <c r="K1592">
        <v>46218</v>
      </c>
      <c r="L1592" t="s">
        <v>32</v>
      </c>
      <c r="M1592" t="s">
        <v>40</v>
      </c>
      <c r="P1592">
        <v>46199</v>
      </c>
      <c r="S1592" t="s">
        <v>19815</v>
      </c>
    </row>
    <row r="1593" spans="1:19" x14ac:dyDescent="0.25">
      <c r="B1593" s="15" t="s">
        <v>19826</v>
      </c>
      <c r="C1593" t="s">
        <v>19816</v>
      </c>
      <c r="D1593" t="s">
        <v>36</v>
      </c>
      <c r="H1593">
        <v>1</v>
      </c>
      <c r="K1593">
        <v>46200</v>
      </c>
      <c r="L1593" t="s">
        <v>32</v>
      </c>
      <c r="M1593" t="s">
        <v>40</v>
      </c>
      <c r="P1593">
        <v>46199</v>
      </c>
      <c r="S1593" t="s">
        <v>19815</v>
      </c>
    </row>
    <row r="1594" spans="1:19" x14ac:dyDescent="0.25">
      <c r="A1594" s="15" t="s">
        <v>19826</v>
      </c>
      <c r="C1594" t="s">
        <v>19821</v>
      </c>
      <c r="D1594" t="s">
        <v>36</v>
      </c>
      <c r="E1594">
        <v>1</v>
      </c>
      <c r="F1594">
        <v>2900000</v>
      </c>
      <c r="G1594">
        <v>20000</v>
      </c>
      <c r="K1594">
        <v>46200</v>
      </c>
      <c r="L1594" t="s">
        <v>32</v>
      </c>
      <c r="M1594" t="s">
        <v>40</v>
      </c>
      <c r="P1594">
        <v>46199</v>
      </c>
      <c r="Q1594">
        <v>16393.439999999999</v>
      </c>
      <c r="S1594" t="s">
        <v>19815</v>
      </c>
    </row>
    <row r="1595" spans="1:19" x14ac:dyDescent="0.25">
      <c r="A1595" s="15" t="s">
        <v>19826</v>
      </c>
      <c r="C1595" t="s">
        <v>19817</v>
      </c>
      <c r="D1595" t="s">
        <v>36</v>
      </c>
      <c r="E1595">
        <v>1</v>
      </c>
      <c r="F1595">
        <v>2000000</v>
      </c>
      <c r="G1595">
        <v>40000</v>
      </c>
      <c r="K1595">
        <v>46199</v>
      </c>
      <c r="L1595" t="s">
        <v>32</v>
      </c>
      <c r="M1595" t="s">
        <v>40</v>
      </c>
      <c r="P1595">
        <v>46199</v>
      </c>
      <c r="Q1595">
        <v>32786.89</v>
      </c>
      <c r="S1595" t="s">
        <v>19815</v>
      </c>
    </row>
    <row r="1596" spans="1:19" x14ac:dyDescent="0.25">
      <c r="B1596" s="15" t="s">
        <v>19826</v>
      </c>
      <c r="C1596" t="s">
        <v>19816</v>
      </c>
      <c r="D1596" t="s">
        <v>36</v>
      </c>
      <c r="H1596">
        <v>1</v>
      </c>
      <c r="K1596">
        <v>46199</v>
      </c>
      <c r="L1596" t="s">
        <v>32</v>
      </c>
      <c r="M1596" t="s">
        <v>40</v>
      </c>
      <c r="P1596">
        <v>46199</v>
      </c>
      <c r="S1596" t="s">
        <v>19815</v>
      </c>
    </row>
    <row r="1597" spans="1:19" x14ac:dyDescent="0.25">
      <c r="C1597" t="s">
        <v>19821</v>
      </c>
      <c r="D1597" t="s">
        <v>36</v>
      </c>
      <c r="I1597">
        <v>1</v>
      </c>
      <c r="J1597" s="15" t="s">
        <v>19826</v>
      </c>
      <c r="K1597">
        <v>46206</v>
      </c>
      <c r="L1597" t="s">
        <v>32</v>
      </c>
      <c r="M1597" t="s">
        <v>40</v>
      </c>
      <c r="P1597">
        <v>46199</v>
      </c>
      <c r="S1597" t="s">
        <v>19815</v>
      </c>
    </row>
    <row r="1598" spans="1:19" x14ac:dyDescent="0.25">
      <c r="B1598" s="15" t="s">
        <v>19826</v>
      </c>
      <c r="C1598" t="s">
        <v>19816</v>
      </c>
      <c r="D1598" t="s">
        <v>36</v>
      </c>
      <c r="H1598">
        <v>1</v>
      </c>
      <c r="K1598">
        <v>46206</v>
      </c>
      <c r="L1598" t="s">
        <v>32</v>
      </c>
      <c r="M1598" t="s">
        <v>40</v>
      </c>
      <c r="P1598">
        <v>46199</v>
      </c>
      <c r="S1598" t="s">
        <v>19815</v>
      </c>
    </row>
    <row r="1599" spans="1:19" x14ac:dyDescent="0.25">
      <c r="A1599" s="15" t="s">
        <v>19826</v>
      </c>
      <c r="C1599" t="s">
        <v>19817</v>
      </c>
      <c r="D1599" t="s">
        <v>36</v>
      </c>
      <c r="E1599">
        <v>1</v>
      </c>
      <c r="F1599">
        <v>2450000</v>
      </c>
      <c r="G1599">
        <v>30000</v>
      </c>
      <c r="K1599">
        <v>46199</v>
      </c>
      <c r="L1599" t="s">
        <v>32</v>
      </c>
      <c r="M1599" t="s">
        <v>40</v>
      </c>
      <c r="P1599">
        <v>46199</v>
      </c>
      <c r="Q1599">
        <v>24590.16</v>
      </c>
      <c r="S1599" t="s">
        <v>19815</v>
      </c>
    </row>
    <row r="1600" spans="1:19" x14ac:dyDescent="0.25">
      <c r="B1600" s="15" t="s">
        <v>19826</v>
      </c>
      <c r="C1600" t="s">
        <v>19816</v>
      </c>
      <c r="D1600" t="s">
        <v>36</v>
      </c>
      <c r="H1600">
        <v>1</v>
      </c>
      <c r="K1600">
        <v>46199</v>
      </c>
      <c r="L1600" t="s">
        <v>32</v>
      </c>
      <c r="M1600" t="s">
        <v>40</v>
      </c>
      <c r="P1600">
        <v>46199</v>
      </c>
      <c r="S1600" t="s">
        <v>19815</v>
      </c>
    </row>
    <row r="1601" spans="1:19" x14ac:dyDescent="0.25">
      <c r="A1601" s="15" t="s">
        <v>19826</v>
      </c>
      <c r="C1601" t="s">
        <v>19817</v>
      </c>
      <c r="D1601" t="s">
        <v>36</v>
      </c>
      <c r="E1601">
        <v>1</v>
      </c>
      <c r="F1601">
        <v>1970000</v>
      </c>
      <c r="G1601">
        <v>39400</v>
      </c>
      <c r="K1601">
        <v>46199</v>
      </c>
      <c r="L1601" t="s">
        <v>32</v>
      </c>
      <c r="M1601" t="s">
        <v>40</v>
      </c>
      <c r="P1601">
        <v>46199</v>
      </c>
      <c r="Q1601">
        <v>32295.08</v>
      </c>
      <c r="S1601" t="s">
        <v>19815</v>
      </c>
    </row>
    <row r="1602" spans="1:19" x14ac:dyDescent="0.25">
      <c r="B1602" s="15" t="s">
        <v>19826</v>
      </c>
      <c r="C1602" t="s">
        <v>19816</v>
      </c>
      <c r="D1602" t="s">
        <v>36</v>
      </c>
      <c r="H1602">
        <v>1</v>
      </c>
      <c r="K1602">
        <v>46199</v>
      </c>
      <c r="L1602" t="s">
        <v>32</v>
      </c>
      <c r="M1602" t="s">
        <v>40</v>
      </c>
      <c r="P1602">
        <v>46199</v>
      </c>
      <c r="S1602" t="s">
        <v>19815</v>
      </c>
    </row>
    <row r="1603" spans="1:19" x14ac:dyDescent="0.25">
      <c r="A1603" s="15" t="s">
        <v>19814</v>
      </c>
      <c r="C1603" t="s">
        <v>19813</v>
      </c>
      <c r="D1603" t="s">
        <v>36</v>
      </c>
      <c r="E1603">
        <v>1</v>
      </c>
      <c r="F1603">
        <v>1842000</v>
      </c>
      <c r="G1603">
        <v>10000</v>
      </c>
      <c r="K1603">
        <v>46205</v>
      </c>
      <c r="L1603" t="s">
        <v>32</v>
      </c>
      <c r="M1603" t="s">
        <v>40</v>
      </c>
      <c r="P1603">
        <v>46197</v>
      </c>
      <c r="Q1603">
        <v>8196.7199999999993</v>
      </c>
      <c r="S1603" t="s">
        <v>19815</v>
      </c>
    </row>
    <row r="1604" spans="1:19" x14ac:dyDescent="0.25">
      <c r="B1604" s="15" t="s">
        <v>19826</v>
      </c>
      <c r="C1604" t="s">
        <v>19816</v>
      </c>
      <c r="D1604" t="s">
        <v>36</v>
      </c>
      <c r="H1604">
        <v>1</v>
      </c>
      <c r="K1604">
        <v>46205</v>
      </c>
      <c r="L1604" t="s">
        <v>32</v>
      </c>
      <c r="M1604" t="s">
        <v>40</v>
      </c>
      <c r="P1604">
        <v>46197</v>
      </c>
      <c r="S1604" t="s">
        <v>19815</v>
      </c>
    </row>
    <row r="1605" spans="1:19" x14ac:dyDescent="0.25">
      <c r="A1605" s="15" t="s">
        <v>19826</v>
      </c>
      <c r="C1605" t="s">
        <v>19817</v>
      </c>
      <c r="D1605" t="s">
        <v>49</v>
      </c>
      <c r="E1605">
        <v>1</v>
      </c>
      <c r="F1605">
        <v>3740000</v>
      </c>
      <c r="G1605">
        <v>18700</v>
      </c>
      <c r="K1605">
        <v>46203</v>
      </c>
      <c r="L1605" t="s">
        <v>219</v>
      </c>
      <c r="M1605" t="s">
        <v>65</v>
      </c>
      <c r="P1605">
        <v>46199</v>
      </c>
      <c r="Q1605">
        <v>15327.87</v>
      </c>
      <c r="S1605" t="s">
        <v>19818</v>
      </c>
    </row>
    <row r="1606" spans="1:19" x14ac:dyDescent="0.25">
      <c r="B1606" s="15" t="s">
        <v>19826</v>
      </c>
      <c r="C1606" t="s">
        <v>19816</v>
      </c>
      <c r="D1606" t="s">
        <v>49</v>
      </c>
      <c r="H1606">
        <v>1</v>
      </c>
      <c r="K1606">
        <v>46203</v>
      </c>
      <c r="L1606" t="s">
        <v>219</v>
      </c>
      <c r="M1606" t="s">
        <v>65</v>
      </c>
      <c r="P1606">
        <v>46199</v>
      </c>
      <c r="S1606" t="s">
        <v>19818</v>
      </c>
    </row>
    <row r="1607" spans="1:19" x14ac:dyDescent="0.25">
      <c r="A1607" s="15" t="s">
        <v>19826</v>
      </c>
      <c r="C1607" t="s">
        <v>19817</v>
      </c>
      <c r="D1607" t="s">
        <v>36</v>
      </c>
      <c r="E1607">
        <v>1</v>
      </c>
      <c r="F1607">
        <v>1970000</v>
      </c>
      <c r="G1607">
        <v>30000</v>
      </c>
      <c r="K1607">
        <v>46203</v>
      </c>
      <c r="L1607" t="s">
        <v>32</v>
      </c>
      <c r="M1607" t="s">
        <v>40</v>
      </c>
      <c r="P1607">
        <v>46199</v>
      </c>
      <c r="Q1607">
        <v>24590.16</v>
      </c>
      <c r="S1607" t="s">
        <v>19815</v>
      </c>
    </row>
    <row r="1608" spans="1:19" x14ac:dyDescent="0.25">
      <c r="B1608" s="15" t="s">
        <v>19826</v>
      </c>
      <c r="C1608" t="s">
        <v>19816</v>
      </c>
      <c r="D1608" t="s">
        <v>36</v>
      </c>
      <c r="H1608">
        <v>1</v>
      </c>
      <c r="K1608">
        <v>46203</v>
      </c>
      <c r="L1608" t="s">
        <v>32</v>
      </c>
      <c r="M1608" t="s">
        <v>40</v>
      </c>
      <c r="P1608">
        <v>46199</v>
      </c>
      <c r="S1608" t="s">
        <v>19815</v>
      </c>
    </row>
    <row r="1609" spans="1:19" x14ac:dyDescent="0.25">
      <c r="A1609" s="15" t="s">
        <v>19826</v>
      </c>
      <c r="C1609" t="s">
        <v>19817</v>
      </c>
      <c r="D1609" t="s">
        <v>36</v>
      </c>
      <c r="E1609">
        <v>1</v>
      </c>
      <c r="F1609">
        <v>1950000</v>
      </c>
      <c r="G1609">
        <v>39000</v>
      </c>
      <c r="K1609">
        <v>46200</v>
      </c>
      <c r="L1609" t="s">
        <v>32</v>
      </c>
      <c r="M1609" t="s">
        <v>40</v>
      </c>
      <c r="P1609">
        <v>46199</v>
      </c>
      <c r="Q1609">
        <v>31967.21</v>
      </c>
      <c r="S1609" t="s">
        <v>19815</v>
      </c>
    </row>
    <row r="1610" spans="1:19" x14ac:dyDescent="0.25">
      <c r="B1610" s="15" t="s">
        <v>19826</v>
      </c>
      <c r="C1610" t="s">
        <v>19816</v>
      </c>
      <c r="D1610" t="s">
        <v>36</v>
      </c>
      <c r="H1610">
        <v>1</v>
      </c>
      <c r="K1610">
        <v>46200</v>
      </c>
      <c r="L1610" t="s">
        <v>32</v>
      </c>
      <c r="M1610" t="s">
        <v>40</v>
      </c>
      <c r="P1610">
        <v>46199</v>
      </c>
      <c r="S1610" t="s">
        <v>19815</v>
      </c>
    </row>
    <row r="1611" spans="1:19" x14ac:dyDescent="0.25">
      <c r="A1611" s="15" t="s">
        <v>19826</v>
      </c>
      <c r="C1611" t="s">
        <v>19817</v>
      </c>
      <c r="D1611" t="s">
        <v>36</v>
      </c>
      <c r="E1611">
        <v>1</v>
      </c>
      <c r="F1611">
        <v>3600000</v>
      </c>
      <c r="G1611">
        <v>30000</v>
      </c>
      <c r="K1611">
        <v>46199</v>
      </c>
      <c r="L1611" t="s">
        <v>32</v>
      </c>
      <c r="M1611" t="s">
        <v>40</v>
      </c>
      <c r="P1611">
        <v>46197</v>
      </c>
      <c r="Q1611">
        <v>24590.16</v>
      </c>
      <c r="S1611" t="s">
        <v>19815</v>
      </c>
    </row>
    <row r="1612" spans="1:19" x14ac:dyDescent="0.25">
      <c r="B1612" s="15" t="s">
        <v>19826</v>
      </c>
      <c r="C1612" t="s">
        <v>19816</v>
      </c>
      <c r="D1612" t="s">
        <v>36</v>
      </c>
      <c r="H1612">
        <v>1</v>
      </c>
      <c r="K1612">
        <v>46199</v>
      </c>
      <c r="L1612" t="s">
        <v>32</v>
      </c>
      <c r="M1612" t="s">
        <v>40</v>
      </c>
      <c r="P1612">
        <v>46197</v>
      </c>
      <c r="S1612" t="s">
        <v>19815</v>
      </c>
    </row>
    <row r="1613" spans="1:19" x14ac:dyDescent="0.25">
      <c r="A1613" s="15" t="s">
        <v>19826</v>
      </c>
      <c r="C1613" t="s">
        <v>19813</v>
      </c>
      <c r="D1613" t="s">
        <v>36</v>
      </c>
      <c r="E1613">
        <v>1</v>
      </c>
      <c r="F1613">
        <v>1636000</v>
      </c>
      <c r="G1613">
        <v>10000</v>
      </c>
      <c r="K1613">
        <v>46199</v>
      </c>
      <c r="L1613" t="s">
        <v>32</v>
      </c>
      <c r="M1613" t="s">
        <v>40</v>
      </c>
      <c r="P1613">
        <v>46199</v>
      </c>
      <c r="Q1613">
        <v>8196.7199999999993</v>
      </c>
      <c r="S1613" t="s">
        <v>19815</v>
      </c>
    </row>
    <row r="1614" spans="1:19" x14ac:dyDescent="0.25">
      <c r="B1614" s="15" t="s">
        <v>19826</v>
      </c>
      <c r="C1614" t="s">
        <v>19816</v>
      </c>
      <c r="D1614" t="s">
        <v>36</v>
      </c>
      <c r="H1614">
        <v>1</v>
      </c>
      <c r="K1614">
        <v>46199</v>
      </c>
      <c r="L1614" t="s">
        <v>32</v>
      </c>
      <c r="M1614" t="s">
        <v>40</v>
      </c>
      <c r="P1614">
        <v>46199</v>
      </c>
      <c r="S1614" t="s">
        <v>19815</v>
      </c>
    </row>
    <row r="1615" spans="1:19" x14ac:dyDescent="0.25">
      <c r="A1615" s="15" t="s">
        <v>19826</v>
      </c>
      <c r="C1615" t="s">
        <v>19817</v>
      </c>
      <c r="D1615" t="s">
        <v>36</v>
      </c>
      <c r="E1615">
        <v>1</v>
      </c>
      <c r="F1615">
        <v>4350000</v>
      </c>
      <c r="G1615">
        <v>87000</v>
      </c>
      <c r="K1615">
        <v>46199</v>
      </c>
      <c r="L1615" t="s">
        <v>32</v>
      </c>
      <c r="M1615" t="s">
        <v>40</v>
      </c>
      <c r="P1615">
        <v>46199</v>
      </c>
      <c r="Q1615">
        <v>71311.48</v>
      </c>
      <c r="S1615" t="s">
        <v>19815</v>
      </c>
    </row>
    <row r="1616" spans="1:19" x14ac:dyDescent="0.25">
      <c r="B1616" s="15" t="s">
        <v>19826</v>
      </c>
      <c r="C1616" t="s">
        <v>19816</v>
      </c>
      <c r="D1616" t="s">
        <v>36</v>
      </c>
      <c r="H1616">
        <v>1</v>
      </c>
      <c r="K1616">
        <v>46199</v>
      </c>
      <c r="L1616" t="s">
        <v>32</v>
      </c>
      <c r="M1616" t="s">
        <v>40</v>
      </c>
      <c r="P1616">
        <v>46199</v>
      </c>
      <c r="S1616" t="s">
        <v>19815</v>
      </c>
    </row>
    <row r="1617" spans="1:19" x14ac:dyDescent="0.25">
      <c r="A1617" s="15" t="s">
        <v>19826</v>
      </c>
      <c r="C1617" t="s">
        <v>19819</v>
      </c>
      <c r="D1617" t="s">
        <v>36</v>
      </c>
      <c r="E1617">
        <v>1</v>
      </c>
      <c r="F1617">
        <v>3165990</v>
      </c>
      <c r="G1617">
        <v>20000</v>
      </c>
      <c r="K1617">
        <v>46199</v>
      </c>
      <c r="L1617" t="s">
        <v>32</v>
      </c>
      <c r="M1617" t="s">
        <v>40</v>
      </c>
      <c r="P1617">
        <v>46197</v>
      </c>
      <c r="Q1617">
        <v>16393.439999999999</v>
      </c>
      <c r="S1617" t="s">
        <v>19815</v>
      </c>
    </row>
    <row r="1618" spans="1:19" x14ac:dyDescent="0.25">
      <c r="B1618" s="15" t="s">
        <v>19826</v>
      </c>
      <c r="C1618" t="s">
        <v>19816</v>
      </c>
      <c r="D1618" t="s">
        <v>36</v>
      </c>
      <c r="H1618">
        <v>1</v>
      </c>
      <c r="K1618">
        <v>46199</v>
      </c>
      <c r="L1618" t="s">
        <v>32</v>
      </c>
      <c r="M1618" t="s">
        <v>40</v>
      </c>
      <c r="P1618">
        <v>46197</v>
      </c>
      <c r="S1618" t="s">
        <v>19815</v>
      </c>
    </row>
    <row r="1619" spans="1:19" x14ac:dyDescent="0.25">
      <c r="A1619" s="15" t="s">
        <v>19814</v>
      </c>
      <c r="C1619" t="s">
        <v>19817</v>
      </c>
      <c r="D1619" t="s">
        <v>36</v>
      </c>
      <c r="E1619">
        <v>1</v>
      </c>
      <c r="F1619">
        <v>4310000</v>
      </c>
      <c r="G1619">
        <v>86200</v>
      </c>
      <c r="K1619">
        <v>46207</v>
      </c>
      <c r="L1619" t="s">
        <v>32</v>
      </c>
      <c r="M1619" t="s">
        <v>40</v>
      </c>
      <c r="P1619">
        <v>46198</v>
      </c>
      <c r="Q1619">
        <v>70655.740000000005</v>
      </c>
      <c r="S1619" t="s">
        <v>19815</v>
      </c>
    </row>
    <row r="1620" spans="1:19" x14ac:dyDescent="0.25">
      <c r="B1620" s="15" t="s">
        <v>19826</v>
      </c>
      <c r="C1620" t="s">
        <v>19816</v>
      </c>
      <c r="D1620" t="s">
        <v>36</v>
      </c>
      <c r="H1620">
        <v>1</v>
      </c>
      <c r="K1620">
        <v>46207</v>
      </c>
      <c r="L1620" t="s">
        <v>32</v>
      </c>
      <c r="M1620" t="s">
        <v>40</v>
      </c>
      <c r="P1620">
        <v>46198</v>
      </c>
      <c r="S1620" t="s">
        <v>19815</v>
      </c>
    </row>
    <row r="1621" spans="1:19" x14ac:dyDescent="0.25">
      <c r="A1621" s="15" t="s">
        <v>19826</v>
      </c>
      <c r="C1621" t="s">
        <v>19813</v>
      </c>
      <c r="D1621" t="s">
        <v>36</v>
      </c>
      <c r="E1621">
        <v>1</v>
      </c>
      <c r="F1621">
        <v>1098000</v>
      </c>
      <c r="G1621">
        <v>10000</v>
      </c>
      <c r="K1621">
        <v>46199</v>
      </c>
      <c r="L1621" t="s">
        <v>32</v>
      </c>
      <c r="M1621" t="s">
        <v>40</v>
      </c>
      <c r="P1621">
        <v>46198</v>
      </c>
      <c r="Q1621">
        <v>8196.7199999999993</v>
      </c>
      <c r="S1621" t="s">
        <v>19815</v>
      </c>
    </row>
    <row r="1622" spans="1:19" x14ac:dyDescent="0.25">
      <c r="B1622" s="15" t="s">
        <v>19826</v>
      </c>
      <c r="C1622" t="s">
        <v>19816</v>
      </c>
      <c r="D1622" t="s">
        <v>36</v>
      </c>
      <c r="H1622">
        <v>1</v>
      </c>
      <c r="K1622">
        <v>46199</v>
      </c>
      <c r="L1622" t="s">
        <v>32</v>
      </c>
      <c r="M1622" t="s">
        <v>40</v>
      </c>
      <c r="P1622">
        <v>46198</v>
      </c>
      <c r="S1622" t="s">
        <v>19815</v>
      </c>
    </row>
    <row r="1623" spans="1:19" x14ac:dyDescent="0.25">
      <c r="A1623" s="15" t="s">
        <v>19826</v>
      </c>
      <c r="C1623" t="s">
        <v>19821</v>
      </c>
      <c r="D1623" t="s">
        <v>36</v>
      </c>
      <c r="E1623">
        <v>1</v>
      </c>
      <c r="F1623">
        <v>2502500</v>
      </c>
      <c r="G1623">
        <v>20000</v>
      </c>
      <c r="K1623">
        <v>46199</v>
      </c>
      <c r="L1623" t="s">
        <v>32</v>
      </c>
      <c r="M1623" t="s">
        <v>40</v>
      </c>
      <c r="P1623">
        <v>46198</v>
      </c>
      <c r="Q1623">
        <v>16393.439999999999</v>
      </c>
      <c r="S1623" t="s">
        <v>19815</v>
      </c>
    </row>
    <row r="1624" spans="1:19" x14ac:dyDescent="0.25">
      <c r="B1624" s="15" t="s">
        <v>19826</v>
      </c>
      <c r="C1624" t="s">
        <v>19816</v>
      </c>
      <c r="D1624" t="s">
        <v>36</v>
      </c>
      <c r="H1624">
        <v>1</v>
      </c>
      <c r="K1624">
        <v>46199</v>
      </c>
      <c r="L1624" t="s">
        <v>32</v>
      </c>
      <c r="M1624" t="s">
        <v>40</v>
      </c>
      <c r="P1624">
        <v>46198</v>
      </c>
      <c r="S1624" t="s">
        <v>19815</v>
      </c>
    </row>
    <row r="1625" spans="1:19" x14ac:dyDescent="0.25">
      <c r="A1625" s="15" t="s">
        <v>19826</v>
      </c>
      <c r="C1625" t="s">
        <v>19817</v>
      </c>
      <c r="D1625" t="s">
        <v>36</v>
      </c>
      <c r="E1625">
        <v>1</v>
      </c>
      <c r="F1625">
        <v>2120000</v>
      </c>
      <c r="G1625">
        <v>31800</v>
      </c>
      <c r="K1625">
        <v>46199</v>
      </c>
      <c r="L1625" t="s">
        <v>32</v>
      </c>
      <c r="M1625" t="s">
        <v>40</v>
      </c>
      <c r="P1625">
        <v>46197</v>
      </c>
      <c r="Q1625">
        <v>26065.57</v>
      </c>
      <c r="S1625" t="s">
        <v>19815</v>
      </c>
    </row>
    <row r="1626" spans="1:19" x14ac:dyDescent="0.25">
      <c r="B1626" s="15" t="s">
        <v>19826</v>
      </c>
      <c r="C1626" t="s">
        <v>19816</v>
      </c>
      <c r="D1626" t="s">
        <v>36</v>
      </c>
      <c r="H1626">
        <v>1</v>
      </c>
      <c r="K1626">
        <v>46199</v>
      </c>
      <c r="L1626" t="s">
        <v>32</v>
      </c>
      <c r="M1626" t="s">
        <v>40</v>
      </c>
      <c r="P1626">
        <v>46197</v>
      </c>
      <c r="S1626" t="s">
        <v>19815</v>
      </c>
    </row>
    <row r="1627" spans="1:19" x14ac:dyDescent="0.25">
      <c r="A1627" s="15" t="s">
        <v>19826</v>
      </c>
      <c r="C1627" t="s">
        <v>19819</v>
      </c>
      <c r="D1627" t="s">
        <v>36</v>
      </c>
      <c r="E1627">
        <v>1</v>
      </c>
      <c r="F1627">
        <v>2625990</v>
      </c>
      <c r="G1627">
        <v>30000</v>
      </c>
      <c r="K1627">
        <v>46199</v>
      </c>
      <c r="L1627" t="s">
        <v>32</v>
      </c>
      <c r="M1627" t="s">
        <v>40</v>
      </c>
      <c r="P1627">
        <v>46197</v>
      </c>
      <c r="Q1627">
        <v>24590.16</v>
      </c>
      <c r="S1627" t="s">
        <v>19815</v>
      </c>
    </row>
    <row r="1628" spans="1:19" x14ac:dyDescent="0.25">
      <c r="B1628" s="15" t="s">
        <v>19826</v>
      </c>
      <c r="C1628" t="s">
        <v>19816</v>
      </c>
      <c r="D1628" t="s">
        <v>36</v>
      </c>
      <c r="H1628">
        <v>1</v>
      </c>
      <c r="K1628">
        <v>46199</v>
      </c>
      <c r="L1628" t="s">
        <v>32</v>
      </c>
      <c r="M1628" t="s">
        <v>40</v>
      </c>
      <c r="P1628">
        <v>46197</v>
      </c>
      <c r="S1628" t="s">
        <v>19815</v>
      </c>
    </row>
    <row r="1629" spans="1:19" x14ac:dyDescent="0.25">
      <c r="A1629" s="15" t="s">
        <v>19826</v>
      </c>
      <c r="C1629" t="s">
        <v>19817</v>
      </c>
      <c r="D1629" t="s">
        <v>36</v>
      </c>
      <c r="E1629">
        <v>1</v>
      </c>
      <c r="F1629">
        <v>1970000</v>
      </c>
      <c r="G1629">
        <v>39400</v>
      </c>
      <c r="K1629">
        <v>46200</v>
      </c>
      <c r="L1629" t="s">
        <v>32</v>
      </c>
      <c r="M1629" t="s">
        <v>40</v>
      </c>
      <c r="P1629">
        <v>46197</v>
      </c>
      <c r="Q1629">
        <v>32295.08</v>
      </c>
      <c r="S1629" t="s">
        <v>19815</v>
      </c>
    </row>
    <row r="1630" spans="1:19" x14ac:dyDescent="0.25">
      <c r="B1630" s="15" t="s">
        <v>19826</v>
      </c>
      <c r="C1630" t="s">
        <v>19816</v>
      </c>
      <c r="D1630" t="s">
        <v>36</v>
      </c>
      <c r="H1630">
        <v>1</v>
      </c>
      <c r="K1630">
        <v>46200</v>
      </c>
      <c r="L1630" t="s">
        <v>32</v>
      </c>
      <c r="M1630" t="s">
        <v>40</v>
      </c>
      <c r="P1630">
        <v>46197</v>
      </c>
      <c r="S1630" t="s">
        <v>19815</v>
      </c>
    </row>
    <row r="1631" spans="1:19" x14ac:dyDescent="0.25">
      <c r="A1631" s="15" t="s">
        <v>19826</v>
      </c>
      <c r="C1631" t="s">
        <v>19817</v>
      </c>
      <c r="D1631" t="s">
        <v>36</v>
      </c>
      <c r="E1631">
        <v>1</v>
      </c>
      <c r="F1631">
        <v>3850000</v>
      </c>
      <c r="G1631">
        <v>77000</v>
      </c>
      <c r="K1631">
        <v>46199</v>
      </c>
      <c r="L1631" t="s">
        <v>32</v>
      </c>
      <c r="M1631" t="s">
        <v>40</v>
      </c>
      <c r="P1631">
        <v>46199</v>
      </c>
      <c r="Q1631">
        <v>63114.75</v>
      </c>
      <c r="S1631" t="s">
        <v>19815</v>
      </c>
    </row>
    <row r="1632" spans="1:19" x14ac:dyDescent="0.25">
      <c r="B1632" s="15" t="s">
        <v>19826</v>
      </c>
      <c r="C1632" t="s">
        <v>19816</v>
      </c>
      <c r="D1632" t="s">
        <v>36</v>
      </c>
      <c r="H1632">
        <v>1</v>
      </c>
      <c r="K1632">
        <v>46199</v>
      </c>
      <c r="L1632" t="s">
        <v>32</v>
      </c>
      <c r="M1632" t="s">
        <v>40</v>
      </c>
      <c r="P1632">
        <v>46199</v>
      </c>
      <c r="S1632" t="s">
        <v>19815</v>
      </c>
    </row>
    <row r="1633" spans="1:19" x14ac:dyDescent="0.25">
      <c r="A1633" s="15" t="s">
        <v>19826</v>
      </c>
      <c r="C1633" t="s">
        <v>19821</v>
      </c>
      <c r="D1633" t="s">
        <v>36</v>
      </c>
      <c r="E1633">
        <v>1</v>
      </c>
      <c r="F1633">
        <v>3069800</v>
      </c>
      <c r="G1633">
        <v>20000</v>
      </c>
      <c r="K1633">
        <v>46200</v>
      </c>
      <c r="L1633" t="s">
        <v>32</v>
      </c>
      <c r="M1633" t="s">
        <v>40</v>
      </c>
      <c r="P1633">
        <v>46199</v>
      </c>
      <c r="Q1633">
        <v>16393.439999999999</v>
      </c>
      <c r="S1633" t="s">
        <v>19815</v>
      </c>
    </row>
    <row r="1634" spans="1:19" x14ac:dyDescent="0.25">
      <c r="B1634" s="15" t="s">
        <v>19826</v>
      </c>
      <c r="C1634" t="s">
        <v>19816</v>
      </c>
      <c r="D1634" t="s">
        <v>36</v>
      </c>
      <c r="H1634">
        <v>1</v>
      </c>
      <c r="K1634">
        <v>46200</v>
      </c>
      <c r="L1634" t="s">
        <v>32</v>
      </c>
      <c r="M1634" t="s">
        <v>40</v>
      </c>
      <c r="P1634">
        <v>46199</v>
      </c>
      <c r="S1634" t="s">
        <v>19815</v>
      </c>
    </row>
    <row r="1635" spans="1:19" x14ac:dyDescent="0.25">
      <c r="A1635" s="15" t="s">
        <v>19826</v>
      </c>
      <c r="C1635" t="s">
        <v>19817</v>
      </c>
      <c r="D1635" t="s">
        <v>49</v>
      </c>
      <c r="E1635">
        <v>1</v>
      </c>
      <c r="F1635">
        <v>1920000</v>
      </c>
      <c r="G1635">
        <v>38400</v>
      </c>
      <c r="K1635">
        <v>46199</v>
      </c>
      <c r="L1635" t="s">
        <v>219</v>
      </c>
      <c r="M1635" t="s">
        <v>65</v>
      </c>
      <c r="P1635">
        <v>46199</v>
      </c>
      <c r="Q1635">
        <v>31475.41</v>
      </c>
      <c r="S1635" t="s">
        <v>19818</v>
      </c>
    </row>
    <row r="1636" spans="1:19" x14ac:dyDescent="0.25">
      <c r="B1636" s="15" t="s">
        <v>19826</v>
      </c>
      <c r="C1636" t="s">
        <v>19816</v>
      </c>
      <c r="D1636" t="s">
        <v>49</v>
      </c>
      <c r="H1636">
        <v>1</v>
      </c>
      <c r="K1636">
        <v>46199</v>
      </c>
      <c r="L1636" t="s">
        <v>219</v>
      </c>
      <c r="M1636" t="s">
        <v>65</v>
      </c>
      <c r="P1636">
        <v>46199</v>
      </c>
      <c r="S1636" t="s">
        <v>19818</v>
      </c>
    </row>
    <row r="1637" spans="1:19" x14ac:dyDescent="0.25">
      <c r="A1637" s="15" t="s">
        <v>19814</v>
      </c>
      <c r="C1637" t="s">
        <v>19817</v>
      </c>
      <c r="D1637" t="s">
        <v>36</v>
      </c>
      <c r="E1637">
        <v>1</v>
      </c>
      <c r="F1637">
        <v>3730000</v>
      </c>
      <c r="G1637">
        <v>30000</v>
      </c>
      <c r="K1637">
        <v>46210</v>
      </c>
      <c r="L1637" t="s">
        <v>32</v>
      </c>
      <c r="M1637" t="s">
        <v>40</v>
      </c>
      <c r="P1637">
        <v>46199</v>
      </c>
      <c r="Q1637">
        <v>24590.16</v>
      </c>
      <c r="S1637" t="s">
        <v>19815</v>
      </c>
    </row>
    <row r="1638" spans="1:19" x14ac:dyDescent="0.25">
      <c r="B1638" s="15" t="s">
        <v>19826</v>
      </c>
      <c r="C1638" t="s">
        <v>19816</v>
      </c>
      <c r="D1638" t="s">
        <v>36</v>
      </c>
      <c r="H1638">
        <v>1</v>
      </c>
      <c r="K1638">
        <v>46210</v>
      </c>
      <c r="L1638" t="s">
        <v>32</v>
      </c>
      <c r="M1638" t="s">
        <v>40</v>
      </c>
      <c r="P1638">
        <v>46199</v>
      </c>
      <c r="S1638" t="s">
        <v>19815</v>
      </c>
    </row>
    <row r="1639" spans="1:19" x14ac:dyDescent="0.25">
      <c r="A1639" s="15" t="s">
        <v>19826</v>
      </c>
      <c r="C1639" t="s">
        <v>19828</v>
      </c>
      <c r="D1639" t="s">
        <v>136</v>
      </c>
      <c r="E1639">
        <v>1</v>
      </c>
      <c r="F1639">
        <v>2535000</v>
      </c>
      <c r="G1639">
        <v>38025</v>
      </c>
      <c r="K1639">
        <v>46199</v>
      </c>
      <c r="L1639" t="s">
        <v>132</v>
      </c>
      <c r="M1639" t="s">
        <v>65</v>
      </c>
      <c r="P1639">
        <v>46199</v>
      </c>
      <c r="Q1639">
        <v>31168.03</v>
      </c>
      <c r="S1639" t="s">
        <v>19818</v>
      </c>
    </row>
    <row r="1640" spans="1:19" x14ac:dyDescent="0.25">
      <c r="A1640" s="15" t="s">
        <v>19826</v>
      </c>
      <c r="C1640" t="s">
        <v>19817</v>
      </c>
      <c r="D1640" t="s">
        <v>36</v>
      </c>
      <c r="E1640">
        <v>1</v>
      </c>
      <c r="F1640">
        <v>2250000</v>
      </c>
      <c r="G1640">
        <v>30000</v>
      </c>
      <c r="K1640">
        <v>46199</v>
      </c>
      <c r="L1640" t="s">
        <v>32</v>
      </c>
      <c r="M1640" t="s">
        <v>40</v>
      </c>
      <c r="P1640">
        <v>46199</v>
      </c>
      <c r="Q1640">
        <v>24590.16</v>
      </c>
      <c r="S1640" t="s">
        <v>19815</v>
      </c>
    </row>
    <row r="1641" spans="1:19" x14ac:dyDescent="0.25">
      <c r="B1641" s="15" t="s">
        <v>19826</v>
      </c>
      <c r="C1641" t="s">
        <v>19816</v>
      </c>
      <c r="D1641" t="s">
        <v>36</v>
      </c>
      <c r="H1641">
        <v>1</v>
      </c>
      <c r="K1641">
        <v>46199</v>
      </c>
      <c r="L1641" t="s">
        <v>32</v>
      </c>
      <c r="M1641" t="s">
        <v>40</v>
      </c>
      <c r="P1641">
        <v>46199</v>
      </c>
      <c r="S1641" t="s">
        <v>19815</v>
      </c>
    </row>
    <row r="1642" spans="1:19" x14ac:dyDescent="0.25">
      <c r="A1642" s="15" t="s">
        <v>19826</v>
      </c>
      <c r="C1642" t="s">
        <v>19813</v>
      </c>
      <c r="D1642" t="s">
        <v>136</v>
      </c>
      <c r="E1642">
        <v>1</v>
      </c>
      <c r="F1642">
        <v>1181900</v>
      </c>
      <c r="G1642">
        <v>0</v>
      </c>
      <c r="K1642">
        <v>46198</v>
      </c>
      <c r="L1642" t="s">
        <v>732</v>
      </c>
      <c r="M1642" t="s">
        <v>55</v>
      </c>
      <c r="P1642">
        <v>46198</v>
      </c>
      <c r="Q1642">
        <v>0</v>
      </c>
      <c r="S1642" t="s">
        <v>19818</v>
      </c>
    </row>
    <row r="1643" spans="1:19" x14ac:dyDescent="0.25">
      <c r="A1643" s="15" t="s">
        <v>19826</v>
      </c>
      <c r="C1643" t="s">
        <v>19828</v>
      </c>
      <c r="D1643" t="s">
        <v>136</v>
      </c>
      <c r="E1643">
        <v>1</v>
      </c>
      <c r="F1643">
        <v>3640000</v>
      </c>
      <c r="G1643">
        <v>36400</v>
      </c>
      <c r="K1643">
        <v>46198</v>
      </c>
      <c r="L1643" t="s">
        <v>67</v>
      </c>
      <c r="M1643" t="s">
        <v>65</v>
      </c>
      <c r="P1643">
        <v>46198</v>
      </c>
      <c r="Q1643">
        <v>29836.07</v>
      </c>
      <c r="S1643" t="s">
        <v>19818</v>
      </c>
    </row>
    <row r="1644" spans="1:19" x14ac:dyDescent="0.25">
      <c r="A1644" s="15" t="s">
        <v>19826</v>
      </c>
      <c r="C1644" t="s">
        <v>19817</v>
      </c>
      <c r="D1644" t="s">
        <v>49</v>
      </c>
      <c r="E1644">
        <v>1</v>
      </c>
      <c r="F1644">
        <v>3887000</v>
      </c>
      <c r="G1644">
        <v>77740</v>
      </c>
      <c r="K1644">
        <v>46202</v>
      </c>
      <c r="L1644" t="s">
        <v>176</v>
      </c>
      <c r="M1644" t="s">
        <v>55</v>
      </c>
      <c r="P1644">
        <v>46198</v>
      </c>
      <c r="Q1644">
        <v>63721.31</v>
      </c>
      <c r="S1644" t="s">
        <v>19818</v>
      </c>
    </row>
    <row r="1645" spans="1:19" x14ac:dyDescent="0.25">
      <c r="B1645" s="15" t="s">
        <v>19826</v>
      </c>
      <c r="C1645" t="s">
        <v>19816</v>
      </c>
      <c r="D1645" t="s">
        <v>49</v>
      </c>
      <c r="H1645">
        <v>1</v>
      </c>
      <c r="K1645">
        <v>46202</v>
      </c>
      <c r="L1645" t="s">
        <v>176</v>
      </c>
      <c r="M1645" t="s">
        <v>55</v>
      </c>
      <c r="P1645">
        <v>46198</v>
      </c>
      <c r="S1645" t="s">
        <v>19818</v>
      </c>
    </row>
    <row r="1646" spans="1:19" x14ac:dyDescent="0.25">
      <c r="A1646" s="15" t="s">
        <v>19826</v>
      </c>
      <c r="C1646" t="s">
        <v>19817</v>
      </c>
      <c r="D1646" t="s">
        <v>49</v>
      </c>
      <c r="E1646">
        <v>1</v>
      </c>
      <c r="F1646">
        <v>3670000</v>
      </c>
      <c r="G1646">
        <v>73400</v>
      </c>
      <c r="K1646">
        <v>46200</v>
      </c>
      <c r="L1646" t="s">
        <v>643</v>
      </c>
      <c r="M1646" t="s">
        <v>55</v>
      </c>
      <c r="P1646">
        <v>46198</v>
      </c>
      <c r="Q1646">
        <v>60163.93</v>
      </c>
      <c r="S1646" t="s">
        <v>19818</v>
      </c>
    </row>
    <row r="1647" spans="1:19" x14ac:dyDescent="0.25">
      <c r="B1647" s="15" t="s">
        <v>19826</v>
      </c>
      <c r="C1647" t="s">
        <v>19816</v>
      </c>
      <c r="D1647" t="s">
        <v>49</v>
      </c>
      <c r="H1647">
        <v>1</v>
      </c>
      <c r="K1647">
        <v>46200</v>
      </c>
      <c r="L1647" t="s">
        <v>643</v>
      </c>
      <c r="M1647" t="s">
        <v>55</v>
      </c>
      <c r="P1647">
        <v>46198</v>
      </c>
      <c r="S1647" t="s">
        <v>19818</v>
      </c>
    </row>
    <row r="1648" spans="1:19" x14ac:dyDescent="0.25">
      <c r="A1648" s="15" t="s">
        <v>19826</v>
      </c>
      <c r="C1648" t="s">
        <v>19817</v>
      </c>
      <c r="D1648" t="s">
        <v>181</v>
      </c>
      <c r="E1648">
        <v>1</v>
      </c>
      <c r="F1648">
        <v>2580000</v>
      </c>
      <c r="G1648">
        <v>51600</v>
      </c>
      <c r="K1648">
        <v>46198</v>
      </c>
      <c r="L1648" t="s">
        <v>57</v>
      </c>
      <c r="M1648" t="s">
        <v>65</v>
      </c>
      <c r="P1648">
        <v>46190</v>
      </c>
      <c r="Q1648">
        <v>42295.08</v>
      </c>
      <c r="S1648" t="s">
        <v>19818</v>
      </c>
    </row>
    <row r="1649" spans="1:19" x14ac:dyDescent="0.25">
      <c r="B1649" s="15" t="s">
        <v>19826</v>
      </c>
      <c r="C1649" t="s">
        <v>19816</v>
      </c>
      <c r="D1649" t="s">
        <v>181</v>
      </c>
      <c r="H1649">
        <v>1</v>
      </c>
      <c r="K1649">
        <v>46198</v>
      </c>
      <c r="L1649" t="s">
        <v>57</v>
      </c>
      <c r="M1649" t="s">
        <v>65</v>
      </c>
      <c r="P1649">
        <v>46190</v>
      </c>
      <c r="S1649" t="s">
        <v>19818</v>
      </c>
    </row>
    <row r="1650" spans="1:19" x14ac:dyDescent="0.25">
      <c r="A1650" s="15" t="s">
        <v>19826</v>
      </c>
      <c r="C1650" t="s">
        <v>19817</v>
      </c>
      <c r="D1650" t="s">
        <v>181</v>
      </c>
      <c r="E1650">
        <v>1</v>
      </c>
      <c r="F1650">
        <v>2399900</v>
      </c>
      <c r="G1650">
        <v>47998</v>
      </c>
      <c r="K1650">
        <v>46198</v>
      </c>
      <c r="L1650" t="s">
        <v>372</v>
      </c>
      <c r="M1650" t="s">
        <v>55</v>
      </c>
      <c r="P1650">
        <v>46195</v>
      </c>
      <c r="Q1650">
        <v>39342.620000000003</v>
      </c>
      <c r="S1650" t="s">
        <v>19818</v>
      </c>
    </row>
    <row r="1651" spans="1:19" x14ac:dyDescent="0.25">
      <c r="B1651" s="15" t="s">
        <v>19826</v>
      </c>
      <c r="C1651" t="s">
        <v>19816</v>
      </c>
      <c r="D1651" t="s">
        <v>181</v>
      </c>
      <c r="H1651">
        <v>1</v>
      </c>
      <c r="K1651">
        <v>46198</v>
      </c>
      <c r="L1651" t="s">
        <v>372</v>
      </c>
      <c r="M1651" t="s">
        <v>55</v>
      </c>
      <c r="P1651">
        <v>46195</v>
      </c>
      <c r="S1651" t="s">
        <v>19818</v>
      </c>
    </row>
    <row r="1652" spans="1:19" x14ac:dyDescent="0.25">
      <c r="A1652" s="15" t="s">
        <v>19826</v>
      </c>
      <c r="C1652" t="s">
        <v>19817</v>
      </c>
      <c r="D1652" t="s">
        <v>49</v>
      </c>
      <c r="E1652">
        <v>1</v>
      </c>
      <c r="F1652">
        <v>1970000</v>
      </c>
      <c r="G1652">
        <v>39400</v>
      </c>
      <c r="K1652">
        <v>46200</v>
      </c>
      <c r="L1652" t="s">
        <v>132</v>
      </c>
      <c r="M1652" t="s">
        <v>65</v>
      </c>
      <c r="P1652">
        <v>46198</v>
      </c>
      <c r="Q1652">
        <v>32295.08</v>
      </c>
      <c r="S1652" t="s">
        <v>19818</v>
      </c>
    </row>
    <row r="1653" spans="1:19" x14ac:dyDescent="0.25">
      <c r="B1653" s="15" t="s">
        <v>19826</v>
      </c>
      <c r="C1653" t="s">
        <v>19816</v>
      </c>
      <c r="D1653" t="s">
        <v>49</v>
      </c>
      <c r="H1653">
        <v>1</v>
      </c>
      <c r="K1653">
        <v>46200</v>
      </c>
      <c r="L1653" t="s">
        <v>132</v>
      </c>
      <c r="M1653" t="s">
        <v>65</v>
      </c>
      <c r="P1653">
        <v>46198</v>
      </c>
      <c r="S1653" t="s">
        <v>19818</v>
      </c>
    </row>
    <row r="1654" spans="1:19" x14ac:dyDescent="0.25">
      <c r="A1654" s="15" t="s">
        <v>19826</v>
      </c>
      <c r="C1654" t="s">
        <v>19813</v>
      </c>
      <c r="D1654" t="s">
        <v>370</v>
      </c>
      <c r="E1654">
        <v>1</v>
      </c>
      <c r="F1654">
        <v>1804000</v>
      </c>
      <c r="G1654">
        <v>18040</v>
      </c>
      <c r="K1654">
        <v>46203</v>
      </c>
      <c r="L1654" t="s">
        <v>732</v>
      </c>
      <c r="M1654" t="s">
        <v>55</v>
      </c>
      <c r="P1654">
        <v>46198</v>
      </c>
      <c r="Q1654">
        <v>14786.89</v>
      </c>
      <c r="S1654" t="s">
        <v>19818</v>
      </c>
    </row>
    <row r="1655" spans="1:19" x14ac:dyDescent="0.25">
      <c r="B1655" s="15" t="s">
        <v>19826</v>
      </c>
      <c r="C1655" t="s">
        <v>19816</v>
      </c>
      <c r="D1655" t="s">
        <v>370</v>
      </c>
      <c r="H1655">
        <v>1</v>
      </c>
      <c r="K1655">
        <v>46203</v>
      </c>
      <c r="L1655" t="s">
        <v>732</v>
      </c>
      <c r="M1655" t="s">
        <v>55</v>
      </c>
      <c r="P1655">
        <v>46198</v>
      </c>
      <c r="S1655" t="s">
        <v>19818</v>
      </c>
    </row>
    <row r="1656" spans="1:19" x14ac:dyDescent="0.25">
      <c r="A1656" s="15" t="s">
        <v>19814</v>
      </c>
      <c r="C1656" t="s">
        <v>19817</v>
      </c>
      <c r="D1656" t="s">
        <v>36</v>
      </c>
      <c r="E1656">
        <v>1</v>
      </c>
      <c r="F1656">
        <v>1999000</v>
      </c>
      <c r="G1656">
        <v>30000</v>
      </c>
      <c r="K1656">
        <v>46207</v>
      </c>
      <c r="L1656" t="s">
        <v>32</v>
      </c>
      <c r="M1656" t="s">
        <v>40</v>
      </c>
      <c r="P1656">
        <v>46198</v>
      </c>
      <c r="Q1656">
        <v>24590.16</v>
      </c>
      <c r="S1656" t="s">
        <v>19815</v>
      </c>
    </row>
    <row r="1657" spans="1:19" x14ac:dyDescent="0.25">
      <c r="B1657" s="15" t="s">
        <v>19826</v>
      </c>
      <c r="C1657" t="s">
        <v>19816</v>
      </c>
      <c r="D1657" t="s">
        <v>36</v>
      </c>
      <c r="H1657">
        <v>1</v>
      </c>
      <c r="K1657">
        <v>46207</v>
      </c>
      <c r="L1657" t="s">
        <v>32</v>
      </c>
      <c r="M1657" t="s">
        <v>40</v>
      </c>
      <c r="P1657">
        <v>46198</v>
      </c>
      <c r="S1657" t="s">
        <v>19815</v>
      </c>
    </row>
    <row r="1658" spans="1:19" x14ac:dyDescent="0.25">
      <c r="A1658" s="15" t="s">
        <v>19826</v>
      </c>
      <c r="C1658" t="s">
        <v>19819</v>
      </c>
      <c r="D1658" t="s">
        <v>36</v>
      </c>
      <c r="E1658">
        <v>1</v>
      </c>
      <c r="F1658">
        <v>2738990</v>
      </c>
      <c r="G1658">
        <v>20000</v>
      </c>
      <c r="K1658">
        <v>46198</v>
      </c>
      <c r="L1658" t="s">
        <v>32</v>
      </c>
      <c r="M1658" t="s">
        <v>40</v>
      </c>
      <c r="P1658">
        <v>46197</v>
      </c>
      <c r="Q1658">
        <v>16393.439999999999</v>
      </c>
      <c r="S1658" t="s">
        <v>19815</v>
      </c>
    </row>
    <row r="1659" spans="1:19" x14ac:dyDescent="0.25">
      <c r="B1659" s="15" t="s">
        <v>19826</v>
      </c>
      <c r="C1659" t="s">
        <v>19816</v>
      </c>
      <c r="D1659" t="s">
        <v>36</v>
      </c>
      <c r="H1659">
        <v>1</v>
      </c>
      <c r="K1659">
        <v>46198</v>
      </c>
      <c r="L1659" t="s">
        <v>32</v>
      </c>
      <c r="M1659" t="s">
        <v>40</v>
      </c>
      <c r="P1659">
        <v>46197</v>
      </c>
      <c r="S1659" t="s">
        <v>19815</v>
      </c>
    </row>
    <row r="1660" spans="1:19" x14ac:dyDescent="0.25">
      <c r="A1660" s="15" t="s">
        <v>19826</v>
      </c>
      <c r="C1660" t="s">
        <v>19817</v>
      </c>
      <c r="D1660" t="s">
        <v>181</v>
      </c>
      <c r="E1660">
        <v>1</v>
      </c>
      <c r="F1660">
        <v>3790000</v>
      </c>
      <c r="G1660">
        <v>37900</v>
      </c>
      <c r="K1660">
        <v>46202</v>
      </c>
      <c r="L1660" t="s">
        <v>176</v>
      </c>
      <c r="M1660" t="s">
        <v>55</v>
      </c>
      <c r="P1660">
        <v>46198</v>
      </c>
      <c r="Q1660">
        <v>31065.57</v>
      </c>
      <c r="S1660" t="s">
        <v>19818</v>
      </c>
    </row>
    <row r="1661" spans="1:19" x14ac:dyDescent="0.25">
      <c r="B1661" s="15" t="s">
        <v>19826</v>
      </c>
      <c r="C1661" t="s">
        <v>19816</v>
      </c>
      <c r="D1661" t="s">
        <v>181</v>
      </c>
      <c r="H1661">
        <v>1</v>
      </c>
      <c r="K1661">
        <v>46202</v>
      </c>
      <c r="L1661" t="s">
        <v>176</v>
      </c>
      <c r="M1661" t="s">
        <v>55</v>
      </c>
      <c r="P1661">
        <v>46198</v>
      </c>
      <c r="S1661" t="s">
        <v>19818</v>
      </c>
    </row>
    <row r="1662" spans="1:19" x14ac:dyDescent="0.25">
      <c r="A1662" s="15" t="s">
        <v>19826</v>
      </c>
      <c r="C1662" t="s">
        <v>19813</v>
      </c>
      <c r="D1662" t="s">
        <v>36</v>
      </c>
      <c r="E1662">
        <v>1</v>
      </c>
      <c r="F1662">
        <v>1947000</v>
      </c>
      <c r="G1662">
        <v>10000</v>
      </c>
      <c r="K1662">
        <v>46198</v>
      </c>
      <c r="L1662" t="s">
        <v>32</v>
      </c>
      <c r="M1662" t="s">
        <v>40</v>
      </c>
      <c r="P1662">
        <v>46198</v>
      </c>
      <c r="Q1662">
        <v>8196.7199999999993</v>
      </c>
      <c r="S1662" t="s">
        <v>19815</v>
      </c>
    </row>
    <row r="1663" spans="1:19" x14ac:dyDescent="0.25">
      <c r="B1663" s="15" t="s">
        <v>19826</v>
      </c>
      <c r="C1663" t="s">
        <v>19816</v>
      </c>
      <c r="D1663" t="s">
        <v>36</v>
      </c>
      <c r="H1663">
        <v>1</v>
      </c>
      <c r="K1663">
        <v>46198</v>
      </c>
      <c r="L1663" t="s">
        <v>32</v>
      </c>
      <c r="M1663" t="s">
        <v>40</v>
      </c>
      <c r="P1663">
        <v>46198</v>
      </c>
      <c r="S1663" t="s">
        <v>19815</v>
      </c>
    </row>
    <row r="1664" spans="1:19" x14ac:dyDescent="0.25">
      <c r="A1664" s="15" t="s">
        <v>19826</v>
      </c>
      <c r="C1664" t="s">
        <v>19817</v>
      </c>
      <c r="D1664" t="s">
        <v>36</v>
      </c>
      <c r="E1664">
        <v>1</v>
      </c>
      <c r="F1664">
        <v>1970000</v>
      </c>
      <c r="G1664">
        <v>39400</v>
      </c>
      <c r="K1664">
        <v>46200</v>
      </c>
      <c r="L1664" t="s">
        <v>32</v>
      </c>
      <c r="M1664" t="s">
        <v>40</v>
      </c>
      <c r="P1664">
        <v>46197</v>
      </c>
      <c r="Q1664">
        <v>32295.08</v>
      </c>
      <c r="S1664" t="s">
        <v>19815</v>
      </c>
    </row>
    <row r="1665" spans="1:19" x14ac:dyDescent="0.25">
      <c r="B1665" s="15" t="s">
        <v>19826</v>
      </c>
      <c r="C1665" t="s">
        <v>19816</v>
      </c>
      <c r="D1665" t="s">
        <v>36</v>
      </c>
      <c r="H1665">
        <v>1</v>
      </c>
      <c r="K1665">
        <v>46200</v>
      </c>
      <c r="L1665" t="s">
        <v>32</v>
      </c>
      <c r="M1665" t="s">
        <v>40</v>
      </c>
      <c r="P1665">
        <v>46197</v>
      </c>
      <c r="S1665" t="s">
        <v>19815</v>
      </c>
    </row>
    <row r="1666" spans="1:19" x14ac:dyDescent="0.25">
      <c r="A1666" s="15" t="s">
        <v>19826</v>
      </c>
      <c r="C1666" t="s">
        <v>19821</v>
      </c>
      <c r="D1666" t="s">
        <v>36</v>
      </c>
      <c r="E1666">
        <v>1</v>
      </c>
      <c r="F1666">
        <v>2500000</v>
      </c>
      <c r="G1666">
        <v>20000</v>
      </c>
      <c r="K1666">
        <v>46200</v>
      </c>
      <c r="L1666" t="s">
        <v>32</v>
      </c>
      <c r="M1666" t="s">
        <v>40</v>
      </c>
      <c r="P1666">
        <v>46197</v>
      </c>
      <c r="Q1666">
        <v>16393.439999999999</v>
      </c>
      <c r="S1666" t="s">
        <v>19815</v>
      </c>
    </row>
    <row r="1667" spans="1:19" x14ac:dyDescent="0.25">
      <c r="B1667" s="15" t="s">
        <v>19826</v>
      </c>
      <c r="C1667" t="s">
        <v>19816</v>
      </c>
      <c r="D1667" t="s">
        <v>36</v>
      </c>
      <c r="H1667">
        <v>1</v>
      </c>
      <c r="K1667">
        <v>46200</v>
      </c>
      <c r="L1667" t="s">
        <v>32</v>
      </c>
      <c r="M1667" t="s">
        <v>40</v>
      </c>
      <c r="P1667">
        <v>46197</v>
      </c>
      <c r="S1667" t="s">
        <v>19815</v>
      </c>
    </row>
    <row r="1668" spans="1:19" x14ac:dyDescent="0.25">
      <c r="A1668" s="15" t="s">
        <v>19826</v>
      </c>
      <c r="C1668" t="s">
        <v>19831</v>
      </c>
      <c r="D1668" t="s">
        <v>136</v>
      </c>
      <c r="E1668">
        <v>1</v>
      </c>
      <c r="F1668">
        <v>3315000</v>
      </c>
      <c r="G1668">
        <v>49725</v>
      </c>
      <c r="K1668">
        <v>46198</v>
      </c>
      <c r="L1668" t="s">
        <v>643</v>
      </c>
      <c r="M1668" t="s">
        <v>55</v>
      </c>
      <c r="P1668">
        <v>46198</v>
      </c>
      <c r="Q1668">
        <v>40758.199999999997</v>
      </c>
      <c r="S1668" t="s">
        <v>19818</v>
      </c>
    </row>
    <row r="1669" spans="1:19" x14ac:dyDescent="0.25">
      <c r="A1669" s="15" t="s">
        <v>19826</v>
      </c>
      <c r="C1669" t="s">
        <v>19813</v>
      </c>
      <c r="D1669" t="s">
        <v>36</v>
      </c>
      <c r="E1669">
        <v>1</v>
      </c>
      <c r="F1669">
        <v>1261000</v>
      </c>
      <c r="G1669">
        <v>10000</v>
      </c>
      <c r="K1669">
        <v>46198</v>
      </c>
      <c r="L1669" t="s">
        <v>32</v>
      </c>
      <c r="M1669" t="s">
        <v>40</v>
      </c>
      <c r="P1669">
        <v>46197</v>
      </c>
      <c r="Q1669">
        <v>8196.7199999999993</v>
      </c>
      <c r="S1669" t="s">
        <v>19815</v>
      </c>
    </row>
    <row r="1670" spans="1:19" x14ac:dyDescent="0.25">
      <c r="B1670" s="15" t="s">
        <v>19826</v>
      </c>
      <c r="C1670" t="s">
        <v>19816</v>
      </c>
      <c r="D1670" t="s">
        <v>36</v>
      </c>
      <c r="H1670">
        <v>1</v>
      </c>
      <c r="K1670">
        <v>46198</v>
      </c>
      <c r="L1670" t="s">
        <v>32</v>
      </c>
      <c r="M1670" t="s">
        <v>40</v>
      </c>
      <c r="P1670">
        <v>46197</v>
      </c>
      <c r="S1670" t="s">
        <v>19815</v>
      </c>
    </row>
    <row r="1671" spans="1:19" x14ac:dyDescent="0.25">
      <c r="A1671" s="15" t="s">
        <v>19826</v>
      </c>
      <c r="C1671" t="s">
        <v>19817</v>
      </c>
      <c r="D1671" t="s">
        <v>36</v>
      </c>
      <c r="E1671">
        <v>1</v>
      </c>
      <c r="F1671">
        <v>1920000</v>
      </c>
      <c r="G1671">
        <v>38400</v>
      </c>
      <c r="K1671">
        <v>46198</v>
      </c>
      <c r="L1671" t="s">
        <v>32</v>
      </c>
      <c r="M1671" t="s">
        <v>40</v>
      </c>
      <c r="P1671">
        <v>46197</v>
      </c>
      <c r="Q1671">
        <v>31475.41</v>
      </c>
      <c r="S1671" t="s">
        <v>19815</v>
      </c>
    </row>
    <row r="1672" spans="1:19" x14ac:dyDescent="0.25">
      <c r="B1672" s="15" t="s">
        <v>19826</v>
      </c>
      <c r="C1672" t="s">
        <v>19816</v>
      </c>
      <c r="D1672" t="s">
        <v>36</v>
      </c>
      <c r="H1672">
        <v>1</v>
      </c>
      <c r="K1672">
        <v>46198</v>
      </c>
      <c r="L1672" t="s">
        <v>32</v>
      </c>
      <c r="M1672" t="s">
        <v>40</v>
      </c>
      <c r="P1672">
        <v>46197</v>
      </c>
      <c r="S1672" t="s">
        <v>19815</v>
      </c>
    </row>
    <row r="1673" spans="1:19" x14ac:dyDescent="0.25">
      <c r="A1673" s="15" t="s">
        <v>19814</v>
      </c>
      <c r="C1673" t="s">
        <v>19819</v>
      </c>
      <c r="D1673" t="s">
        <v>36</v>
      </c>
      <c r="E1673">
        <v>1</v>
      </c>
      <c r="F1673">
        <v>2480000</v>
      </c>
      <c r="G1673">
        <v>30000</v>
      </c>
      <c r="K1673">
        <v>46210</v>
      </c>
      <c r="L1673" t="s">
        <v>32</v>
      </c>
      <c r="M1673" t="s">
        <v>40</v>
      </c>
      <c r="P1673">
        <v>46197</v>
      </c>
      <c r="Q1673">
        <v>24590.16</v>
      </c>
      <c r="S1673" t="s">
        <v>19815</v>
      </c>
    </row>
    <row r="1674" spans="1:19" x14ac:dyDescent="0.25">
      <c r="B1674" s="15" t="s">
        <v>19826</v>
      </c>
      <c r="C1674" t="s">
        <v>19816</v>
      </c>
      <c r="D1674" t="s">
        <v>36</v>
      </c>
      <c r="H1674">
        <v>1</v>
      </c>
      <c r="K1674">
        <v>46210</v>
      </c>
      <c r="L1674" t="s">
        <v>32</v>
      </c>
      <c r="M1674" t="s">
        <v>40</v>
      </c>
      <c r="P1674">
        <v>46197</v>
      </c>
      <c r="S1674" t="s">
        <v>19815</v>
      </c>
    </row>
    <row r="1675" spans="1:19" x14ac:dyDescent="0.25">
      <c r="A1675" s="15" t="s">
        <v>19826</v>
      </c>
      <c r="C1675" t="s">
        <v>19821</v>
      </c>
      <c r="D1675" t="s">
        <v>36</v>
      </c>
      <c r="E1675">
        <v>1</v>
      </c>
      <c r="F1675">
        <v>2821500</v>
      </c>
      <c r="G1675">
        <v>56430</v>
      </c>
      <c r="K1675">
        <v>46198</v>
      </c>
      <c r="L1675" t="s">
        <v>32</v>
      </c>
      <c r="M1675" t="s">
        <v>40</v>
      </c>
      <c r="P1675">
        <v>46197</v>
      </c>
      <c r="Q1675">
        <v>46254.1</v>
      </c>
      <c r="S1675" t="s">
        <v>19815</v>
      </c>
    </row>
    <row r="1676" spans="1:19" x14ac:dyDescent="0.25">
      <c r="B1676" s="15" t="s">
        <v>19826</v>
      </c>
      <c r="C1676" t="s">
        <v>19816</v>
      </c>
      <c r="D1676" t="s">
        <v>36</v>
      </c>
      <c r="H1676">
        <v>1</v>
      </c>
      <c r="K1676">
        <v>46198</v>
      </c>
      <c r="L1676" t="s">
        <v>32</v>
      </c>
      <c r="M1676" t="s">
        <v>40</v>
      </c>
      <c r="P1676">
        <v>46197</v>
      </c>
      <c r="S1676" t="s">
        <v>19815</v>
      </c>
    </row>
    <row r="1677" spans="1:19" x14ac:dyDescent="0.25">
      <c r="A1677" s="15" t="s">
        <v>19826</v>
      </c>
      <c r="C1677" t="s">
        <v>19813</v>
      </c>
      <c r="D1677" t="s">
        <v>36</v>
      </c>
      <c r="E1677">
        <v>1</v>
      </c>
      <c r="F1677">
        <v>1195000</v>
      </c>
      <c r="G1677">
        <v>10000</v>
      </c>
      <c r="K1677">
        <v>46199</v>
      </c>
      <c r="L1677" t="s">
        <v>32</v>
      </c>
      <c r="M1677" t="s">
        <v>40</v>
      </c>
      <c r="P1677">
        <v>46197</v>
      </c>
      <c r="Q1677">
        <v>8196.7199999999993</v>
      </c>
      <c r="S1677" t="s">
        <v>19815</v>
      </c>
    </row>
    <row r="1678" spans="1:19" x14ac:dyDescent="0.25">
      <c r="B1678" s="15" t="s">
        <v>19826</v>
      </c>
      <c r="C1678" t="s">
        <v>19816</v>
      </c>
      <c r="D1678" t="s">
        <v>36</v>
      </c>
      <c r="H1678">
        <v>1</v>
      </c>
      <c r="K1678">
        <v>46199</v>
      </c>
      <c r="L1678" t="s">
        <v>32</v>
      </c>
      <c r="M1678" t="s">
        <v>40</v>
      </c>
      <c r="P1678">
        <v>46197</v>
      </c>
      <c r="S1678" t="s">
        <v>19815</v>
      </c>
    </row>
    <row r="1679" spans="1:19" x14ac:dyDescent="0.25">
      <c r="A1679" s="15" t="s">
        <v>19826</v>
      </c>
      <c r="C1679" t="s">
        <v>19813</v>
      </c>
      <c r="D1679" t="s">
        <v>370</v>
      </c>
      <c r="E1679">
        <v>1</v>
      </c>
      <c r="F1679">
        <v>1815000</v>
      </c>
      <c r="G1679">
        <v>27225</v>
      </c>
      <c r="K1679">
        <v>46203</v>
      </c>
      <c r="L1679" t="s">
        <v>132</v>
      </c>
      <c r="M1679" t="s">
        <v>65</v>
      </c>
      <c r="P1679">
        <v>46196</v>
      </c>
      <c r="Q1679">
        <v>22315.57</v>
      </c>
      <c r="S1679" t="s">
        <v>19818</v>
      </c>
    </row>
    <row r="1680" spans="1:19" x14ac:dyDescent="0.25">
      <c r="B1680" s="15" t="s">
        <v>19826</v>
      </c>
      <c r="C1680" t="s">
        <v>19816</v>
      </c>
      <c r="D1680" t="s">
        <v>370</v>
      </c>
      <c r="H1680">
        <v>1</v>
      </c>
      <c r="K1680">
        <v>46203</v>
      </c>
      <c r="L1680" t="s">
        <v>132</v>
      </c>
      <c r="M1680" t="s">
        <v>65</v>
      </c>
      <c r="P1680">
        <v>46196</v>
      </c>
      <c r="S1680" t="s">
        <v>19818</v>
      </c>
    </row>
    <row r="1681" spans="1:19" x14ac:dyDescent="0.25">
      <c r="A1681" s="15" t="s">
        <v>19826</v>
      </c>
      <c r="C1681" t="s">
        <v>19828</v>
      </c>
      <c r="D1681" t="s">
        <v>136</v>
      </c>
      <c r="E1681">
        <v>1</v>
      </c>
      <c r="F1681">
        <v>2885010</v>
      </c>
      <c r="G1681">
        <v>0</v>
      </c>
      <c r="K1681">
        <v>46198</v>
      </c>
      <c r="L1681" t="s">
        <v>737</v>
      </c>
      <c r="M1681" t="s">
        <v>55</v>
      </c>
      <c r="P1681">
        <v>46198</v>
      </c>
      <c r="Q1681">
        <v>0</v>
      </c>
      <c r="S1681" t="s">
        <v>19818</v>
      </c>
    </row>
    <row r="1682" spans="1:19" x14ac:dyDescent="0.25">
      <c r="A1682" s="15" t="s">
        <v>19826</v>
      </c>
      <c r="C1682" t="s">
        <v>19813</v>
      </c>
      <c r="D1682" t="s">
        <v>36</v>
      </c>
      <c r="E1682">
        <v>1</v>
      </c>
      <c r="F1682">
        <v>1300000</v>
      </c>
      <c r="G1682">
        <v>30000</v>
      </c>
      <c r="K1682">
        <v>46198</v>
      </c>
      <c r="L1682" t="s">
        <v>32</v>
      </c>
      <c r="M1682" t="s">
        <v>40</v>
      </c>
      <c r="P1682">
        <v>46198</v>
      </c>
      <c r="Q1682">
        <v>24590.16</v>
      </c>
      <c r="S1682" t="s">
        <v>19815</v>
      </c>
    </row>
    <row r="1683" spans="1:19" x14ac:dyDescent="0.25">
      <c r="A1683" s="15" t="s">
        <v>19826</v>
      </c>
      <c r="C1683" t="s">
        <v>19823</v>
      </c>
      <c r="D1683" t="s">
        <v>136</v>
      </c>
      <c r="E1683">
        <v>1</v>
      </c>
      <c r="F1683">
        <v>3350000</v>
      </c>
      <c r="G1683">
        <v>33500</v>
      </c>
      <c r="K1683">
        <v>46198</v>
      </c>
      <c r="L1683" t="s">
        <v>57</v>
      </c>
      <c r="M1683" t="s">
        <v>65</v>
      </c>
      <c r="P1683">
        <v>46198</v>
      </c>
      <c r="Q1683">
        <v>27459.02</v>
      </c>
      <c r="S1683" t="s">
        <v>19818</v>
      </c>
    </row>
    <row r="1684" spans="1:19" x14ac:dyDescent="0.25">
      <c r="A1684" s="15" t="s">
        <v>19826</v>
      </c>
      <c r="C1684" t="s">
        <v>19821</v>
      </c>
      <c r="D1684" t="s">
        <v>181</v>
      </c>
      <c r="E1684">
        <v>1</v>
      </c>
      <c r="F1684">
        <v>2949000</v>
      </c>
      <c r="G1684">
        <v>58980</v>
      </c>
      <c r="K1684">
        <v>46199</v>
      </c>
      <c r="L1684" t="s">
        <v>164</v>
      </c>
      <c r="M1684" t="s">
        <v>55</v>
      </c>
      <c r="P1684">
        <v>46198</v>
      </c>
      <c r="Q1684">
        <v>48344.26</v>
      </c>
      <c r="S1684" t="s">
        <v>19818</v>
      </c>
    </row>
    <row r="1685" spans="1:19" x14ac:dyDescent="0.25">
      <c r="B1685" s="15" t="s">
        <v>19826</v>
      </c>
      <c r="C1685" t="s">
        <v>19816</v>
      </c>
      <c r="D1685" t="s">
        <v>181</v>
      </c>
      <c r="H1685">
        <v>1</v>
      </c>
      <c r="K1685">
        <v>46199</v>
      </c>
      <c r="L1685" t="s">
        <v>164</v>
      </c>
      <c r="M1685" t="s">
        <v>55</v>
      </c>
      <c r="P1685">
        <v>46198</v>
      </c>
      <c r="S1685" t="s">
        <v>19818</v>
      </c>
    </row>
    <row r="1686" spans="1:19" x14ac:dyDescent="0.25">
      <c r="A1686" s="15" t="s">
        <v>19826</v>
      </c>
      <c r="C1686" t="s">
        <v>19817</v>
      </c>
      <c r="D1686" t="s">
        <v>49</v>
      </c>
      <c r="E1686">
        <v>1</v>
      </c>
      <c r="F1686">
        <v>2280000</v>
      </c>
      <c r="G1686">
        <v>45600</v>
      </c>
      <c r="K1686">
        <v>46198</v>
      </c>
      <c r="L1686" t="s">
        <v>57</v>
      </c>
      <c r="M1686" t="s">
        <v>65</v>
      </c>
      <c r="P1686">
        <v>46198</v>
      </c>
      <c r="Q1686">
        <v>37377.050000000003</v>
      </c>
      <c r="S1686" t="s">
        <v>19818</v>
      </c>
    </row>
    <row r="1687" spans="1:19" x14ac:dyDescent="0.25">
      <c r="A1687" s="15" t="s">
        <v>19826</v>
      </c>
      <c r="C1687" t="s">
        <v>19813</v>
      </c>
      <c r="D1687" t="s">
        <v>370</v>
      </c>
      <c r="E1687">
        <v>1</v>
      </c>
      <c r="F1687">
        <v>850000</v>
      </c>
      <c r="G1687">
        <v>12750</v>
      </c>
      <c r="K1687">
        <v>46198</v>
      </c>
      <c r="L1687" t="s">
        <v>737</v>
      </c>
      <c r="M1687" t="s">
        <v>55</v>
      </c>
      <c r="P1687">
        <v>46194</v>
      </c>
      <c r="Q1687">
        <v>10450.82</v>
      </c>
      <c r="S1687" t="s">
        <v>19818</v>
      </c>
    </row>
    <row r="1688" spans="1:19" x14ac:dyDescent="0.25">
      <c r="B1688" s="15" t="s">
        <v>19826</v>
      </c>
      <c r="C1688" t="s">
        <v>19816</v>
      </c>
      <c r="D1688" t="s">
        <v>370</v>
      </c>
      <c r="H1688">
        <v>1</v>
      </c>
      <c r="K1688">
        <v>46198</v>
      </c>
      <c r="L1688" t="s">
        <v>737</v>
      </c>
      <c r="M1688" t="s">
        <v>55</v>
      </c>
      <c r="P1688">
        <v>46194</v>
      </c>
      <c r="S1688" t="s">
        <v>19818</v>
      </c>
    </row>
    <row r="1689" spans="1:19" x14ac:dyDescent="0.25">
      <c r="A1689" s="15" t="s">
        <v>19826</v>
      </c>
      <c r="C1689" t="s">
        <v>19821</v>
      </c>
      <c r="D1689" t="s">
        <v>181</v>
      </c>
      <c r="E1689">
        <v>1</v>
      </c>
      <c r="F1689">
        <v>2721750</v>
      </c>
      <c r="G1689">
        <v>54435</v>
      </c>
      <c r="K1689">
        <v>46198</v>
      </c>
      <c r="L1689" t="s">
        <v>737</v>
      </c>
      <c r="M1689" t="s">
        <v>55</v>
      </c>
      <c r="P1689">
        <v>46188</v>
      </c>
      <c r="Q1689">
        <v>44618.85</v>
      </c>
      <c r="S1689" t="s">
        <v>19818</v>
      </c>
    </row>
    <row r="1690" spans="1:19" x14ac:dyDescent="0.25">
      <c r="B1690" s="15" t="s">
        <v>19826</v>
      </c>
      <c r="C1690" t="s">
        <v>19816</v>
      </c>
      <c r="D1690" t="s">
        <v>181</v>
      </c>
      <c r="H1690">
        <v>1</v>
      </c>
      <c r="K1690">
        <v>46198</v>
      </c>
      <c r="L1690" t="s">
        <v>737</v>
      </c>
      <c r="M1690" t="s">
        <v>55</v>
      </c>
      <c r="P1690">
        <v>46188</v>
      </c>
      <c r="S1690" t="s">
        <v>19818</v>
      </c>
    </row>
    <row r="1691" spans="1:19" x14ac:dyDescent="0.25">
      <c r="A1691" s="15" t="s">
        <v>19826</v>
      </c>
      <c r="C1691" t="s">
        <v>19813</v>
      </c>
      <c r="D1691" t="s">
        <v>136</v>
      </c>
      <c r="E1691">
        <v>1</v>
      </c>
      <c r="F1691">
        <v>1238000</v>
      </c>
      <c r="G1691">
        <v>18570</v>
      </c>
      <c r="K1691">
        <v>46198</v>
      </c>
      <c r="L1691" t="s">
        <v>372</v>
      </c>
      <c r="M1691" t="s">
        <v>55</v>
      </c>
      <c r="P1691">
        <v>46198</v>
      </c>
      <c r="Q1691">
        <v>15221.31</v>
      </c>
      <c r="S1691" t="s">
        <v>19818</v>
      </c>
    </row>
    <row r="1692" spans="1:19" x14ac:dyDescent="0.25">
      <c r="A1692" s="15" t="s">
        <v>19826</v>
      </c>
      <c r="C1692" t="s">
        <v>19817</v>
      </c>
      <c r="D1692" t="s">
        <v>181</v>
      </c>
      <c r="E1692">
        <v>1</v>
      </c>
      <c r="F1692">
        <v>2380000</v>
      </c>
      <c r="G1692">
        <v>47600</v>
      </c>
      <c r="K1692">
        <v>46198</v>
      </c>
      <c r="L1692" t="s">
        <v>737</v>
      </c>
      <c r="M1692" t="s">
        <v>55</v>
      </c>
      <c r="P1692">
        <v>46194</v>
      </c>
      <c r="Q1692">
        <v>39016.39</v>
      </c>
      <c r="S1692" t="s">
        <v>19818</v>
      </c>
    </row>
    <row r="1693" spans="1:19" x14ac:dyDescent="0.25">
      <c r="B1693" s="15" t="s">
        <v>19826</v>
      </c>
      <c r="C1693" t="s">
        <v>19816</v>
      </c>
      <c r="D1693" t="s">
        <v>181</v>
      </c>
      <c r="H1693">
        <v>1</v>
      </c>
      <c r="K1693">
        <v>46198</v>
      </c>
      <c r="L1693" t="s">
        <v>737</v>
      </c>
      <c r="M1693" t="s">
        <v>55</v>
      </c>
      <c r="P1693">
        <v>46194</v>
      </c>
      <c r="S1693" t="s">
        <v>19818</v>
      </c>
    </row>
    <row r="1694" spans="1:19" x14ac:dyDescent="0.25">
      <c r="B1694" s="15" t="s">
        <v>19826</v>
      </c>
      <c r="C1694" t="s">
        <v>19816</v>
      </c>
      <c r="D1694" t="s">
        <v>181</v>
      </c>
      <c r="H1694">
        <v>1</v>
      </c>
      <c r="K1694">
        <v>46198</v>
      </c>
      <c r="L1694" t="s">
        <v>57</v>
      </c>
      <c r="M1694" t="s">
        <v>65</v>
      </c>
      <c r="P1694">
        <v>46189</v>
      </c>
      <c r="S1694" t="s">
        <v>19818</v>
      </c>
    </row>
    <row r="1695" spans="1:19" x14ac:dyDescent="0.25">
      <c r="A1695" s="15" t="s">
        <v>19826</v>
      </c>
      <c r="C1695" t="s">
        <v>19813</v>
      </c>
      <c r="D1695" t="s">
        <v>181</v>
      </c>
      <c r="E1695">
        <v>1</v>
      </c>
      <c r="F1695">
        <v>820000</v>
      </c>
      <c r="G1695">
        <v>12300</v>
      </c>
      <c r="K1695">
        <v>46198</v>
      </c>
      <c r="L1695" t="s">
        <v>57</v>
      </c>
      <c r="M1695" t="s">
        <v>65</v>
      </c>
      <c r="P1695">
        <v>46189</v>
      </c>
      <c r="Q1695">
        <v>10081.969999999999</v>
      </c>
      <c r="S1695" t="s">
        <v>19818</v>
      </c>
    </row>
    <row r="1696" spans="1:19" x14ac:dyDescent="0.25">
      <c r="A1696" s="15" t="s">
        <v>19826</v>
      </c>
      <c r="C1696" t="s">
        <v>19817</v>
      </c>
      <c r="D1696" t="s">
        <v>181</v>
      </c>
      <c r="E1696">
        <v>1</v>
      </c>
      <c r="F1696">
        <v>2520000</v>
      </c>
      <c r="G1696">
        <v>50400</v>
      </c>
      <c r="K1696">
        <v>46203</v>
      </c>
      <c r="L1696" t="s">
        <v>2226</v>
      </c>
      <c r="M1696" t="s">
        <v>65</v>
      </c>
      <c r="P1696">
        <v>46197</v>
      </c>
      <c r="Q1696">
        <v>41311.480000000003</v>
      </c>
      <c r="S1696" t="s">
        <v>19818</v>
      </c>
    </row>
    <row r="1697" spans="1:19" x14ac:dyDescent="0.25">
      <c r="B1697" s="15" t="s">
        <v>19826</v>
      </c>
      <c r="C1697" t="s">
        <v>19816</v>
      </c>
      <c r="D1697" t="s">
        <v>181</v>
      </c>
      <c r="H1697">
        <v>1</v>
      </c>
      <c r="K1697">
        <v>46203</v>
      </c>
      <c r="L1697" t="s">
        <v>2226</v>
      </c>
      <c r="M1697" t="s">
        <v>65</v>
      </c>
      <c r="P1697">
        <v>46197</v>
      </c>
      <c r="S1697" t="s">
        <v>19818</v>
      </c>
    </row>
    <row r="1698" spans="1:19" x14ac:dyDescent="0.25">
      <c r="A1698" s="15" t="s">
        <v>19814</v>
      </c>
      <c r="C1698" t="s">
        <v>19817</v>
      </c>
      <c r="D1698" t="s">
        <v>189</v>
      </c>
      <c r="E1698">
        <v>1</v>
      </c>
      <c r="F1698">
        <v>2070000</v>
      </c>
      <c r="G1698">
        <v>93199</v>
      </c>
      <c r="K1698">
        <v>46204</v>
      </c>
      <c r="L1698" t="s">
        <v>3858</v>
      </c>
      <c r="M1698" t="s">
        <v>3863</v>
      </c>
      <c r="P1698">
        <v>46204</v>
      </c>
      <c r="Q1698">
        <v>76392.62</v>
      </c>
      <c r="S1698" t="s">
        <v>19815</v>
      </c>
    </row>
    <row r="1699" spans="1:19" x14ac:dyDescent="0.25">
      <c r="B1699" s="15" t="s">
        <v>19814</v>
      </c>
      <c r="C1699" t="s">
        <v>19816</v>
      </c>
      <c r="D1699" t="s">
        <v>189</v>
      </c>
      <c r="H1699">
        <v>1</v>
      </c>
      <c r="K1699">
        <v>46204</v>
      </c>
      <c r="L1699" t="s">
        <v>3858</v>
      </c>
      <c r="M1699" t="s">
        <v>3863</v>
      </c>
      <c r="P1699">
        <v>46204</v>
      </c>
      <c r="S1699" t="s">
        <v>19815</v>
      </c>
    </row>
    <row r="1700" spans="1:19" x14ac:dyDescent="0.25">
      <c r="A1700" s="15" t="s">
        <v>19826</v>
      </c>
      <c r="C1700" t="s">
        <v>19817</v>
      </c>
      <c r="D1700" t="s">
        <v>49</v>
      </c>
      <c r="E1700">
        <v>1</v>
      </c>
      <c r="F1700">
        <v>1900000</v>
      </c>
      <c r="G1700">
        <v>38000</v>
      </c>
      <c r="K1700">
        <v>46203</v>
      </c>
      <c r="L1700" t="s">
        <v>176</v>
      </c>
      <c r="M1700" t="s">
        <v>55</v>
      </c>
      <c r="P1700">
        <v>46197</v>
      </c>
      <c r="Q1700">
        <v>31147.54</v>
      </c>
      <c r="S1700" t="s">
        <v>19818</v>
      </c>
    </row>
    <row r="1701" spans="1:19" x14ac:dyDescent="0.25">
      <c r="B1701" s="15" t="s">
        <v>19826</v>
      </c>
      <c r="C1701" t="s">
        <v>19816</v>
      </c>
      <c r="D1701" t="s">
        <v>49</v>
      </c>
      <c r="H1701">
        <v>1</v>
      </c>
      <c r="K1701">
        <v>46203</v>
      </c>
      <c r="L1701" t="s">
        <v>176</v>
      </c>
      <c r="M1701" t="s">
        <v>55</v>
      </c>
      <c r="P1701">
        <v>46197</v>
      </c>
      <c r="S1701" t="s">
        <v>19818</v>
      </c>
    </row>
    <row r="1702" spans="1:19" x14ac:dyDescent="0.25">
      <c r="A1702" s="15" t="s">
        <v>19826</v>
      </c>
      <c r="C1702" t="s">
        <v>19813</v>
      </c>
      <c r="D1702" t="s">
        <v>49</v>
      </c>
      <c r="E1702">
        <v>1</v>
      </c>
      <c r="F1702">
        <v>1874000</v>
      </c>
      <c r="G1702">
        <v>28110</v>
      </c>
      <c r="K1702">
        <v>46200</v>
      </c>
      <c r="L1702" t="s">
        <v>643</v>
      </c>
      <c r="M1702" t="s">
        <v>55</v>
      </c>
      <c r="P1702">
        <v>46197</v>
      </c>
      <c r="Q1702">
        <v>23040.98</v>
      </c>
      <c r="S1702" t="s">
        <v>19818</v>
      </c>
    </row>
    <row r="1703" spans="1:19" x14ac:dyDescent="0.25">
      <c r="B1703" s="15" t="s">
        <v>19826</v>
      </c>
      <c r="C1703" t="s">
        <v>19816</v>
      </c>
      <c r="D1703" t="s">
        <v>49</v>
      </c>
      <c r="H1703">
        <v>1</v>
      </c>
      <c r="K1703">
        <v>46200</v>
      </c>
      <c r="L1703" t="s">
        <v>643</v>
      </c>
      <c r="M1703" t="s">
        <v>55</v>
      </c>
      <c r="P1703">
        <v>46197</v>
      </c>
      <c r="S1703" t="s">
        <v>19818</v>
      </c>
    </row>
    <row r="1704" spans="1:19" x14ac:dyDescent="0.25">
      <c r="A1704" s="15" t="s">
        <v>19826</v>
      </c>
      <c r="C1704" t="s">
        <v>19817</v>
      </c>
      <c r="D1704" t="s">
        <v>49</v>
      </c>
      <c r="E1704">
        <v>1</v>
      </c>
      <c r="F1704">
        <v>2520000</v>
      </c>
      <c r="G1704">
        <v>50400</v>
      </c>
      <c r="K1704">
        <v>46202</v>
      </c>
      <c r="L1704" t="s">
        <v>164</v>
      </c>
      <c r="M1704" t="s">
        <v>55</v>
      </c>
      <c r="P1704">
        <v>46197</v>
      </c>
      <c r="Q1704">
        <v>41311.480000000003</v>
      </c>
      <c r="S1704" t="s">
        <v>19818</v>
      </c>
    </row>
    <row r="1705" spans="1:19" x14ac:dyDescent="0.25">
      <c r="B1705" s="15" t="s">
        <v>19826</v>
      </c>
      <c r="C1705" t="s">
        <v>19816</v>
      </c>
      <c r="D1705" t="s">
        <v>49</v>
      </c>
      <c r="H1705">
        <v>1</v>
      </c>
      <c r="K1705">
        <v>46202</v>
      </c>
      <c r="L1705" t="s">
        <v>164</v>
      </c>
      <c r="M1705" t="s">
        <v>55</v>
      </c>
      <c r="P1705">
        <v>46197</v>
      </c>
      <c r="S1705" t="s">
        <v>19818</v>
      </c>
    </row>
    <row r="1706" spans="1:19" x14ac:dyDescent="0.25">
      <c r="A1706" s="15" t="s">
        <v>19826</v>
      </c>
      <c r="C1706" t="s">
        <v>19817</v>
      </c>
      <c r="D1706" t="s">
        <v>181</v>
      </c>
      <c r="E1706">
        <v>1</v>
      </c>
      <c r="F1706">
        <v>1970000</v>
      </c>
      <c r="G1706">
        <v>9850</v>
      </c>
      <c r="K1706">
        <v>46200</v>
      </c>
      <c r="L1706" t="s">
        <v>44</v>
      </c>
      <c r="M1706" t="s">
        <v>55</v>
      </c>
      <c r="P1706">
        <v>46197</v>
      </c>
      <c r="Q1706">
        <v>8073.77</v>
      </c>
      <c r="S1706" t="s">
        <v>19818</v>
      </c>
    </row>
    <row r="1707" spans="1:19" x14ac:dyDescent="0.25">
      <c r="B1707" s="15" t="s">
        <v>19826</v>
      </c>
      <c r="C1707" t="s">
        <v>19816</v>
      </c>
      <c r="D1707" t="s">
        <v>181</v>
      </c>
      <c r="H1707">
        <v>1</v>
      </c>
      <c r="K1707">
        <v>46200</v>
      </c>
      <c r="L1707" t="s">
        <v>44</v>
      </c>
      <c r="M1707" t="s">
        <v>55</v>
      </c>
      <c r="P1707">
        <v>46197</v>
      </c>
      <c r="S1707" t="s">
        <v>19818</v>
      </c>
    </row>
    <row r="1708" spans="1:19" x14ac:dyDescent="0.25">
      <c r="A1708" s="15" t="s">
        <v>19826</v>
      </c>
      <c r="C1708" t="s">
        <v>19817</v>
      </c>
      <c r="D1708" t="s">
        <v>181</v>
      </c>
      <c r="E1708">
        <v>1</v>
      </c>
      <c r="F1708">
        <v>3850000</v>
      </c>
      <c r="G1708">
        <v>77000</v>
      </c>
      <c r="K1708">
        <v>46198</v>
      </c>
      <c r="L1708" t="s">
        <v>732</v>
      </c>
      <c r="M1708" t="s">
        <v>55</v>
      </c>
      <c r="P1708">
        <v>46197</v>
      </c>
      <c r="Q1708">
        <v>63114.75</v>
      </c>
      <c r="S1708" t="s">
        <v>19818</v>
      </c>
    </row>
    <row r="1709" spans="1:19" x14ac:dyDescent="0.25">
      <c r="B1709" s="15" t="s">
        <v>19826</v>
      </c>
      <c r="C1709" t="s">
        <v>19816</v>
      </c>
      <c r="D1709" t="s">
        <v>181</v>
      </c>
      <c r="H1709">
        <v>1</v>
      </c>
      <c r="K1709">
        <v>46198</v>
      </c>
      <c r="L1709" t="s">
        <v>732</v>
      </c>
      <c r="M1709" t="s">
        <v>55</v>
      </c>
      <c r="P1709">
        <v>46197</v>
      </c>
      <c r="S1709" t="s">
        <v>19818</v>
      </c>
    </row>
    <row r="1710" spans="1:19" x14ac:dyDescent="0.25">
      <c r="A1710" s="15" t="s">
        <v>19814</v>
      </c>
      <c r="C1710" t="s">
        <v>19817</v>
      </c>
      <c r="D1710" t="s">
        <v>49</v>
      </c>
      <c r="E1710">
        <v>1</v>
      </c>
      <c r="F1710">
        <v>2020000</v>
      </c>
      <c r="G1710">
        <v>40400</v>
      </c>
      <c r="K1710">
        <v>46207</v>
      </c>
      <c r="L1710" t="s">
        <v>176</v>
      </c>
      <c r="M1710" t="s">
        <v>55</v>
      </c>
      <c r="P1710">
        <v>46197</v>
      </c>
      <c r="Q1710">
        <v>33114.75</v>
      </c>
      <c r="S1710" t="s">
        <v>19818</v>
      </c>
    </row>
    <row r="1711" spans="1:19" x14ac:dyDescent="0.25">
      <c r="B1711" s="15" t="s">
        <v>19826</v>
      </c>
      <c r="C1711" t="s">
        <v>19816</v>
      </c>
      <c r="D1711" t="s">
        <v>49</v>
      </c>
      <c r="H1711">
        <v>1</v>
      </c>
      <c r="K1711">
        <v>46207</v>
      </c>
      <c r="L1711" t="s">
        <v>176</v>
      </c>
      <c r="M1711" t="s">
        <v>55</v>
      </c>
      <c r="P1711">
        <v>46197</v>
      </c>
      <c r="S1711" t="s">
        <v>19818</v>
      </c>
    </row>
    <row r="1712" spans="1:19" x14ac:dyDescent="0.25">
      <c r="A1712" s="15" t="s">
        <v>19826</v>
      </c>
      <c r="C1712" t="s">
        <v>19828</v>
      </c>
      <c r="D1712" t="s">
        <v>181</v>
      </c>
      <c r="E1712">
        <v>1</v>
      </c>
      <c r="F1712">
        <v>2499000</v>
      </c>
      <c r="G1712">
        <v>88200</v>
      </c>
      <c r="K1712">
        <v>46197</v>
      </c>
      <c r="L1712" t="s">
        <v>219</v>
      </c>
      <c r="M1712" t="s">
        <v>65</v>
      </c>
      <c r="P1712">
        <v>46195</v>
      </c>
      <c r="Q1712">
        <v>72295.08</v>
      </c>
      <c r="S1712" t="s">
        <v>19818</v>
      </c>
    </row>
    <row r="1713" spans="1:19" x14ac:dyDescent="0.25">
      <c r="B1713" s="15" t="s">
        <v>19826</v>
      </c>
      <c r="C1713" t="s">
        <v>19816</v>
      </c>
      <c r="D1713" t="s">
        <v>181</v>
      </c>
      <c r="H1713">
        <v>1</v>
      </c>
      <c r="K1713">
        <v>46197</v>
      </c>
      <c r="L1713" t="s">
        <v>219</v>
      </c>
      <c r="M1713" t="s">
        <v>65</v>
      </c>
      <c r="P1713">
        <v>46195</v>
      </c>
      <c r="S1713" t="s">
        <v>19818</v>
      </c>
    </row>
    <row r="1714" spans="1:19" x14ac:dyDescent="0.25">
      <c r="A1714" s="15" t="s">
        <v>19826</v>
      </c>
      <c r="C1714" t="s">
        <v>19832</v>
      </c>
      <c r="D1714" t="s">
        <v>49</v>
      </c>
      <c r="E1714">
        <v>1</v>
      </c>
      <c r="F1714">
        <v>2521000</v>
      </c>
      <c r="G1714">
        <v>50420</v>
      </c>
      <c r="K1714">
        <v>46200</v>
      </c>
      <c r="L1714" t="s">
        <v>643</v>
      </c>
      <c r="M1714" t="s">
        <v>55</v>
      </c>
      <c r="P1714">
        <v>46197</v>
      </c>
      <c r="Q1714">
        <v>41327.870000000003</v>
      </c>
      <c r="S1714" t="s">
        <v>19818</v>
      </c>
    </row>
    <row r="1715" spans="1:19" x14ac:dyDescent="0.25">
      <c r="B1715" s="15" t="s">
        <v>19826</v>
      </c>
      <c r="C1715" t="s">
        <v>19816</v>
      </c>
      <c r="D1715" t="s">
        <v>49</v>
      </c>
      <c r="H1715">
        <v>1</v>
      </c>
      <c r="K1715">
        <v>46200</v>
      </c>
      <c r="L1715" t="s">
        <v>643</v>
      </c>
      <c r="M1715" t="s">
        <v>55</v>
      </c>
      <c r="P1715">
        <v>46197</v>
      </c>
      <c r="S1715" t="s">
        <v>19818</v>
      </c>
    </row>
    <row r="1716" spans="1:19" x14ac:dyDescent="0.25">
      <c r="A1716" s="15" t="s">
        <v>19826</v>
      </c>
      <c r="C1716" t="s">
        <v>19817</v>
      </c>
      <c r="D1716" t="s">
        <v>49</v>
      </c>
      <c r="E1716">
        <v>1</v>
      </c>
      <c r="F1716">
        <v>2470000</v>
      </c>
      <c r="G1716">
        <v>49400</v>
      </c>
      <c r="K1716">
        <v>46201</v>
      </c>
      <c r="L1716" t="s">
        <v>573</v>
      </c>
      <c r="M1716" t="s">
        <v>65</v>
      </c>
      <c r="P1716">
        <v>46197</v>
      </c>
      <c r="Q1716">
        <v>40491.800000000003</v>
      </c>
      <c r="S1716" t="s">
        <v>19818</v>
      </c>
    </row>
    <row r="1717" spans="1:19" x14ac:dyDescent="0.25">
      <c r="B1717" s="15" t="s">
        <v>19826</v>
      </c>
      <c r="C1717" t="s">
        <v>19816</v>
      </c>
      <c r="D1717" t="s">
        <v>49</v>
      </c>
      <c r="H1717">
        <v>1</v>
      </c>
      <c r="K1717">
        <v>46201</v>
      </c>
      <c r="L1717" t="s">
        <v>573</v>
      </c>
      <c r="M1717" t="s">
        <v>65</v>
      </c>
      <c r="P1717">
        <v>46197</v>
      </c>
      <c r="S1717" t="s">
        <v>19818</v>
      </c>
    </row>
    <row r="1718" spans="1:19" x14ac:dyDescent="0.25">
      <c r="A1718" s="15" t="s">
        <v>19826</v>
      </c>
      <c r="C1718" t="s">
        <v>19833</v>
      </c>
      <c r="D1718" t="s">
        <v>181</v>
      </c>
      <c r="E1718">
        <v>1</v>
      </c>
      <c r="F1718">
        <v>2097616</v>
      </c>
      <c r="G1718">
        <v>46616</v>
      </c>
      <c r="K1718">
        <v>46199</v>
      </c>
      <c r="L1718" t="s">
        <v>372</v>
      </c>
      <c r="M1718" t="s">
        <v>55</v>
      </c>
      <c r="P1718">
        <v>46185</v>
      </c>
      <c r="Q1718">
        <v>38209.839999999997</v>
      </c>
      <c r="S1718" t="s">
        <v>19818</v>
      </c>
    </row>
    <row r="1719" spans="1:19" x14ac:dyDescent="0.25">
      <c r="B1719" s="15" t="s">
        <v>19826</v>
      </c>
      <c r="C1719" t="s">
        <v>19816</v>
      </c>
      <c r="D1719" t="s">
        <v>181</v>
      </c>
      <c r="H1719">
        <v>1</v>
      </c>
      <c r="K1719">
        <v>46199</v>
      </c>
      <c r="L1719" t="s">
        <v>372</v>
      </c>
      <c r="M1719" t="s">
        <v>55</v>
      </c>
      <c r="P1719">
        <v>46185</v>
      </c>
      <c r="S1719" t="s">
        <v>19818</v>
      </c>
    </row>
    <row r="1720" spans="1:19" x14ac:dyDescent="0.25">
      <c r="A1720" s="15" t="s">
        <v>19826</v>
      </c>
      <c r="C1720" t="s">
        <v>19833</v>
      </c>
      <c r="D1720" t="s">
        <v>181</v>
      </c>
      <c r="E1720">
        <v>1</v>
      </c>
      <c r="F1720">
        <v>2675000</v>
      </c>
      <c r="G1720">
        <v>92000</v>
      </c>
      <c r="K1720">
        <v>46198</v>
      </c>
      <c r="L1720" t="s">
        <v>372</v>
      </c>
      <c r="M1720" t="s">
        <v>55</v>
      </c>
      <c r="P1720">
        <v>46198</v>
      </c>
      <c r="Q1720">
        <v>75409.84</v>
      </c>
      <c r="S1720" t="s">
        <v>19818</v>
      </c>
    </row>
    <row r="1721" spans="1:19" x14ac:dyDescent="0.25">
      <c r="A1721" s="15" t="s">
        <v>19826</v>
      </c>
      <c r="C1721" t="s">
        <v>19817</v>
      </c>
      <c r="D1721" t="s">
        <v>181</v>
      </c>
      <c r="E1721">
        <v>1</v>
      </c>
      <c r="F1721">
        <v>2200000</v>
      </c>
      <c r="G1721">
        <v>44000</v>
      </c>
      <c r="K1721">
        <v>46200</v>
      </c>
      <c r="L1721" t="s">
        <v>67</v>
      </c>
      <c r="M1721" t="s">
        <v>65</v>
      </c>
      <c r="P1721">
        <v>46196</v>
      </c>
      <c r="Q1721">
        <v>36065.57</v>
      </c>
      <c r="S1721" t="s">
        <v>19818</v>
      </c>
    </row>
    <row r="1722" spans="1:19" x14ac:dyDescent="0.25">
      <c r="B1722" s="15" t="s">
        <v>19826</v>
      </c>
      <c r="C1722" t="s">
        <v>19816</v>
      </c>
      <c r="D1722" t="s">
        <v>181</v>
      </c>
      <c r="H1722">
        <v>1</v>
      </c>
      <c r="K1722">
        <v>46200</v>
      </c>
      <c r="L1722" t="s">
        <v>67</v>
      </c>
      <c r="M1722" t="s">
        <v>65</v>
      </c>
      <c r="P1722">
        <v>46196</v>
      </c>
      <c r="S1722" t="s">
        <v>19818</v>
      </c>
    </row>
    <row r="1723" spans="1:19" x14ac:dyDescent="0.25">
      <c r="A1723" s="15" t="s">
        <v>19826</v>
      </c>
      <c r="C1723" t="s">
        <v>19817</v>
      </c>
      <c r="D1723" t="s">
        <v>49</v>
      </c>
      <c r="E1723">
        <v>1</v>
      </c>
      <c r="F1723">
        <v>2280000</v>
      </c>
      <c r="G1723">
        <v>45600</v>
      </c>
      <c r="K1723">
        <v>46199</v>
      </c>
      <c r="L1723" t="s">
        <v>573</v>
      </c>
      <c r="M1723" t="s">
        <v>65</v>
      </c>
      <c r="P1723">
        <v>46196</v>
      </c>
      <c r="Q1723">
        <v>37377.050000000003</v>
      </c>
      <c r="S1723" t="s">
        <v>19818</v>
      </c>
    </row>
    <row r="1724" spans="1:19" x14ac:dyDescent="0.25">
      <c r="B1724" s="15" t="s">
        <v>19826</v>
      </c>
      <c r="C1724" t="s">
        <v>19816</v>
      </c>
      <c r="D1724" t="s">
        <v>49</v>
      </c>
      <c r="H1724">
        <v>1</v>
      </c>
      <c r="K1724">
        <v>46199</v>
      </c>
      <c r="L1724" t="s">
        <v>573</v>
      </c>
      <c r="M1724" t="s">
        <v>65</v>
      </c>
      <c r="P1724">
        <v>46196</v>
      </c>
      <c r="S1724" t="s">
        <v>19818</v>
      </c>
    </row>
    <row r="1725" spans="1:19" x14ac:dyDescent="0.25">
      <c r="A1725" s="15" t="s">
        <v>19826</v>
      </c>
      <c r="C1725" t="s">
        <v>19813</v>
      </c>
      <c r="D1725" t="s">
        <v>181</v>
      </c>
      <c r="E1725">
        <v>1</v>
      </c>
      <c r="F1725">
        <v>858000</v>
      </c>
      <c r="G1725">
        <v>12870</v>
      </c>
      <c r="K1725">
        <v>46200</v>
      </c>
      <c r="L1725" t="s">
        <v>132</v>
      </c>
      <c r="M1725" t="s">
        <v>65</v>
      </c>
      <c r="P1725">
        <v>46196</v>
      </c>
      <c r="Q1725">
        <v>10549.18</v>
      </c>
      <c r="S1725" t="s">
        <v>19818</v>
      </c>
    </row>
    <row r="1726" spans="1:19" x14ac:dyDescent="0.25">
      <c r="B1726" s="15" t="s">
        <v>19826</v>
      </c>
      <c r="C1726" t="s">
        <v>19816</v>
      </c>
      <c r="D1726" t="s">
        <v>181</v>
      </c>
      <c r="H1726">
        <v>1</v>
      </c>
      <c r="K1726">
        <v>46200</v>
      </c>
      <c r="L1726" t="s">
        <v>132</v>
      </c>
      <c r="M1726" t="s">
        <v>65</v>
      </c>
      <c r="P1726">
        <v>46196</v>
      </c>
      <c r="S1726" t="s">
        <v>19818</v>
      </c>
    </row>
    <row r="1727" spans="1:19" x14ac:dyDescent="0.25">
      <c r="B1727" s="15" t="s">
        <v>19826</v>
      </c>
      <c r="C1727" t="s">
        <v>19816</v>
      </c>
      <c r="D1727" t="s">
        <v>36</v>
      </c>
      <c r="H1727">
        <v>1</v>
      </c>
      <c r="K1727">
        <v>46198</v>
      </c>
      <c r="L1727" t="s">
        <v>32</v>
      </c>
      <c r="M1727" t="s">
        <v>40</v>
      </c>
      <c r="P1727">
        <v>46196</v>
      </c>
      <c r="S1727" t="s">
        <v>19815</v>
      </c>
    </row>
    <row r="1728" spans="1:19" x14ac:dyDescent="0.25">
      <c r="A1728" s="15" t="s">
        <v>19826</v>
      </c>
      <c r="C1728" t="s">
        <v>19817</v>
      </c>
      <c r="D1728" t="s">
        <v>36</v>
      </c>
      <c r="E1728">
        <v>1</v>
      </c>
      <c r="F1728">
        <v>2470000</v>
      </c>
      <c r="G1728">
        <v>30000</v>
      </c>
      <c r="K1728">
        <v>46198</v>
      </c>
      <c r="L1728" t="s">
        <v>32</v>
      </c>
      <c r="M1728" t="s">
        <v>40</v>
      </c>
      <c r="P1728">
        <v>46196</v>
      </c>
      <c r="Q1728">
        <v>24590.16</v>
      </c>
      <c r="S1728" t="s">
        <v>19815</v>
      </c>
    </row>
    <row r="1729" spans="1:19" x14ac:dyDescent="0.25">
      <c r="A1729" s="15" t="s">
        <v>19826</v>
      </c>
      <c r="C1729" t="s">
        <v>19817</v>
      </c>
      <c r="D1729" t="s">
        <v>36</v>
      </c>
      <c r="E1729">
        <v>1</v>
      </c>
      <c r="F1729">
        <v>4500000</v>
      </c>
      <c r="G1729">
        <v>30000</v>
      </c>
      <c r="K1729">
        <v>46198</v>
      </c>
      <c r="L1729" t="s">
        <v>32</v>
      </c>
      <c r="M1729" t="s">
        <v>40</v>
      </c>
      <c r="P1729">
        <v>46196</v>
      </c>
      <c r="Q1729">
        <v>24590.16</v>
      </c>
      <c r="S1729" t="s">
        <v>19815</v>
      </c>
    </row>
    <row r="1730" spans="1:19" x14ac:dyDescent="0.25">
      <c r="B1730" s="15" t="s">
        <v>19826</v>
      </c>
      <c r="C1730" t="s">
        <v>19816</v>
      </c>
      <c r="D1730" t="s">
        <v>36</v>
      </c>
      <c r="H1730">
        <v>1</v>
      </c>
      <c r="K1730">
        <v>46198</v>
      </c>
      <c r="L1730" t="s">
        <v>32</v>
      </c>
      <c r="M1730" t="s">
        <v>40</v>
      </c>
      <c r="P1730">
        <v>46196</v>
      </c>
      <c r="S1730" t="s">
        <v>19815</v>
      </c>
    </row>
    <row r="1731" spans="1:19" x14ac:dyDescent="0.25">
      <c r="A1731" s="15" t="s">
        <v>19826</v>
      </c>
      <c r="C1731" t="s">
        <v>19824</v>
      </c>
      <c r="D1731" t="s">
        <v>181</v>
      </c>
      <c r="E1731">
        <v>1</v>
      </c>
      <c r="F1731">
        <v>2272000</v>
      </c>
      <c r="G1731">
        <v>135200</v>
      </c>
      <c r="K1731">
        <v>46202</v>
      </c>
      <c r="L1731" t="s">
        <v>132</v>
      </c>
      <c r="M1731" t="s">
        <v>65</v>
      </c>
      <c r="P1731">
        <v>46196</v>
      </c>
      <c r="Q1731">
        <v>110819.67</v>
      </c>
      <c r="S1731" t="s">
        <v>19818</v>
      </c>
    </row>
    <row r="1732" spans="1:19" x14ac:dyDescent="0.25">
      <c r="B1732" s="15" t="s">
        <v>19826</v>
      </c>
      <c r="C1732" t="s">
        <v>19816</v>
      </c>
      <c r="D1732" t="s">
        <v>181</v>
      </c>
      <c r="H1732">
        <v>1</v>
      </c>
      <c r="K1732">
        <v>46202</v>
      </c>
      <c r="L1732" t="s">
        <v>132</v>
      </c>
      <c r="M1732" t="s">
        <v>65</v>
      </c>
      <c r="P1732">
        <v>46196</v>
      </c>
      <c r="S1732" t="s">
        <v>19818</v>
      </c>
    </row>
    <row r="1733" spans="1:19" x14ac:dyDescent="0.25">
      <c r="A1733" s="15" t="s">
        <v>19826</v>
      </c>
      <c r="C1733" t="s">
        <v>19817</v>
      </c>
      <c r="D1733" t="s">
        <v>36</v>
      </c>
      <c r="E1733">
        <v>1</v>
      </c>
      <c r="F1733">
        <v>2630000</v>
      </c>
      <c r="G1733">
        <v>52600</v>
      </c>
      <c r="K1733">
        <v>46198</v>
      </c>
      <c r="L1733" t="s">
        <v>32</v>
      </c>
      <c r="M1733" t="s">
        <v>40</v>
      </c>
      <c r="P1733">
        <v>46196</v>
      </c>
      <c r="Q1733">
        <v>43114.75</v>
      </c>
      <c r="S1733" t="s">
        <v>19815</v>
      </c>
    </row>
    <row r="1734" spans="1:19" x14ac:dyDescent="0.25">
      <c r="B1734" s="15" t="s">
        <v>19826</v>
      </c>
      <c r="C1734" t="s">
        <v>19816</v>
      </c>
      <c r="D1734" t="s">
        <v>36</v>
      </c>
      <c r="H1734">
        <v>1</v>
      </c>
      <c r="K1734">
        <v>46198</v>
      </c>
      <c r="L1734" t="s">
        <v>32</v>
      </c>
      <c r="M1734" t="s">
        <v>40</v>
      </c>
      <c r="P1734">
        <v>46196</v>
      </c>
      <c r="S1734" t="s">
        <v>19815</v>
      </c>
    </row>
    <row r="1735" spans="1:19" x14ac:dyDescent="0.25">
      <c r="A1735" s="15" t="s">
        <v>19826</v>
      </c>
      <c r="C1735" t="s">
        <v>19817</v>
      </c>
      <c r="D1735" t="s">
        <v>36</v>
      </c>
      <c r="E1735">
        <v>1</v>
      </c>
      <c r="F1735">
        <v>2451000</v>
      </c>
      <c r="G1735">
        <v>30000</v>
      </c>
      <c r="K1735">
        <v>46199</v>
      </c>
      <c r="L1735" t="s">
        <v>32</v>
      </c>
      <c r="M1735" t="s">
        <v>40</v>
      </c>
      <c r="P1735">
        <v>46196</v>
      </c>
      <c r="Q1735">
        <v>24590.16</v>
      </c>
      <c r="S1735" t="s">
        <v>19815</v>
      </c>
    </row>
    <row r="1736" spans="1:19" x14ac:dyDescent="0.25">
      <c r="B1736" s="15" t="s">
        <v>19826</v>
      </c>
      <c r="C1736" t="s">
        <v>19816</v>
      </c>
      <c r="D1736" t="s">
        <v>36</v>
      </c>
      <c r="H1736">
        <v>1</v>
      </c>
      <c r="K1736">
        <v>46199</v>
      </c>
      <c r="L1736" t="s">
        <v>32</v>
      </c>
      <c r="M1736" t="s">
        <v>40</v>
      </c>
      <c r="P1736">
        <v>46196</v>
      </c>
      <c r="S1736" t="s">
        <v>19815</v>
      </c>
    </row>
    <row r="1737" spans="1:19" x14ac:dyDescent="0.25">
      <c r="A1737" s="15" t="s">
        <v>19826</v>
      </c>
      <c r="C1737" t="s">
        <v>19817</v>
      </c>
      <c r="D1737" t="s">
        <v>189</v>
      </c>
      <c r="E1737">
        <v>1</v>
      </c>
      <c r="F1737">
        <v>2510000</v>
      </c>
      <c r="G1737">
        <v>50200</v>
      </c>
      <c r="K1737">
        <v>46196</v>
      </c>
      <c r="L1737" t="s">
        <v>573</v>
      </c>
      <c r="M1737" t="s">
        <v>65</v>
      </c>
      <c r="P1737">
        <v>46196</v>
      </c>
      <c r="Q1737">
        <v>41147.54</v>
      </c>
      <c r="S1737" t="s">
        <v>19815</v>
      </c>
    </row>
    <row r="1738" spans="1:19" x14ac:dyDescent="0.25">
      <c r="A1738" s="15" t="s">
        <v>19814</v>
      </c>
      <c r="C1738" t="s">
        <v>19817</v>
      </c>
      <c r="D1738" t="s">
        <v>36</v>
      </c>
      <c r="E1738">
        <v>1</v>
      </c>
      <c r="F1738">
        <v>1970000</v>
      </c>
      <c r="G1738">
        <v>39400</v>
      </c>
      <c r="K1738">
        <v>46209</v>
      </c>
      <c r="L1738" t="s">
        <v>32</v>
      </c>
      <c r="M1738" t="s">
        <v>40</v>
      </c>
      <c r="P1738">
        <v>46196</v>
      </c>
      <c r="Q1738">
        <v>32295.08</v>
      </c>
      <c r="S1738" t="s">
        <v>19815</v>
      </c>
    </row>
    <row r="1739" spans="1:19" x14ac:dyDescent="0.25">
      <c r="B1739" s="15" t="s">
        <v>19826</v>
      </c>
      <c r="C1739" t="s">
        <v>19816</v>
      </c>
      <c r="D1739" t="s">
        <v>36</v>
      </c>
      <c r="H1739">
        <v>1</v>
      </c>
      <c r="K1739">
        <v>46209</v>
      </c>
      <c r="L1739" t="s">
        <v>32</v>
      </c>
      <c r="M1739" t="s">
        <v>40</v>
      </c>
      <c r="P1739">
        <v>46196</v>
      </c>
      <c r="S1739" t="s">
        <v>19815</v>
      </c>
    </row>
    <row r="1740" spans="1:19" x14ac:dyDescent="0.25">
      <c r="A1740" s="15" t="s">
        <v>19826</v>
      </c>
      <c r="C1740" t="s">
        <v>19817</v>
      </c>
      <c r="D1740" t="s">
        <v>136</v>
      </c>
      <c r="E1740">
        <v>1</v>
      </c>
      <c r="F1740">
        <v>2800000</v>
      </c>
      <c r="G1740">
        <v>56000</v>
      </c>
      <c r="K1740">
        <v>46196</v>
      </c>
      <c r="L1740" t="s">
        <v>573</v>
      </c>
      <c r="M1740" t="s">
        <v>65</v>
      </c>
      <c r="P1740">
        <v>46196</v>
      </c>
      <c r="Q1740">
        <v>45901.64</v>
      </c>
      <c r="S1740" t="s">
        <v>19818</v>
      </c>
    </row>
    <row r="1741" spans="1:19" x14ac:dyDescent="0.25">
      <c r="A1741" s="15" t="s">
        <v>19826</v>
      </c>
      <c r="C1741" t="s">
        <v>19817</v>
      </c>
      <c r="D1741" t="s">
        <v>181</v>
      </c>
      <c r="E1741">
        <v>1</v>
      </c>
      <c r="F1741">
        <v>2520000</v>
      </c>
      <c r="G1741">
        <v>50400</v>
      </c>
      <c r="K1741">
        <v>46198</v>
      </c>
      <c r="L1741" t="s">
        <v>732</v>
      </c>
      <c r="M1741" t="s">
        <v>55</v>
      </c>
      <c r="P1741">
        <v>46196</v>
      </c>
      <c r="Q1741">
        <v>41311.480000000003</v>
      </c>
      <c r="S1741" t="s">
        <v>19818</v>
      </c>
    </row>
    <row r="1742" spans="1:19" x14ac:dyDescent="0.25">
      <c r="B1742" s="15" t="s">
        <v>19826</v>
      </c>
      <c r="C1742" t="s">
        <v>19816</v>
      </c>
      <c r="D1742" t="s">
        <v>181</v>
      </c>
      <c r="H1742">
        <v>1</v>
      </c>
      <c r="K1742">
        <v>46198</v>
      </c>
      <c r="L1742" t="s">
        <v>732</v>
      </c>
      <c r="M1742" t="s">
        <v>55</v>
      </c>
      <c r="P1742">
        <v>46196</v>
      </c>
      <c r="S1742" t="s">
        <v>19818</v>
      </c>
    </row>
    <row r="1743" spans="1:19" x14ac:dyDescent="0.25">
      <c r="A1743" s="15" t="s">
        <v>19814</v>
      </c>
      <c r="C1743" t="s">
        <v>19817</v>
      </c>
      <c r="D1743" t="s">
        <v>36</v>
      </c>
      <c r="E1743">
        <v>1</v>
      </c>
      <c r="F1743">
        <v>4449000</v>
      </c>
      <c r="G1743">
        <v>88980</v>
      </c>
      <c r="K1743">
        <v>46205</v>
      </c>
      <c r="L1743" t="s">
        <v>32</v>
      </c>
      <c r="M1743" t="s">
        <v>40</v>
      </c>
      <c r="P1743">
        <v>46196</v>
      </c>
      <c r="Q1743">
        <v>72934.429999999993</v>
      </c>
      <c r="S1743" t="s">
        <v>19815</v>
      </c>
    </row>
    <row r="1744" spans="1:19" x14ac:dyDescent="0.25">
      <c r="B1744" s="15" t="s">
        <v>19826</v>
      </c>
      <c r="C1744" t="s">
        <v>19816</v>
      </c>
      <c r="D1744" t="s">
        <v>36</v>
      </c>
      <c r="H1744">
        <v>1</v>
      </c>
      <c r="K1744">
        <v>46205</v>
      </c>
      <c r="L1744" t="s">
        <v>32</v>
      </c>
      <c r="M1744" t="s">
        <v>40</v>
      </c>
      <c r="P1744">
        <v>46196</v>
      </c>
      <c r="S1744" t="s">
        <v>19815</v>
      </c>
    </row>
    <row r="1745" spans="1:19" x14ac:dyDescent="0.25">
      <c r="A1745" s="15" t="s">
        <v>19826</v>
      </c>
      <c r="C1745" t="s">
        <v>19817</v>
      </c>
      <c r="D1745" t="s">
        <v>181</v>
      </c>
      <c r="E1745">
        <v>1</v>
      </c>
      <c r="F1745">
        <v>1970000</v>
      </c>
      <c r="G1745">
        <v>39540</v>
      </c>
      <c r="K1745">
        <v>46203</v>
      </c>
      <c r="L1745" t="s">
        <v>67</v>
      </c>
      <c r="M1745" t="s">
        <v>65</v>
      </c>
      <c r="P1745">
        <v>46196</v>
      </c>
      <c r="Q1745">
        <v>32409.84</v>
      </c>
      <c r="S1745" t="s">
        <v>19818</v>
      </c>
    </row>
    <row r="1746" spans="1:19" x14ac:dyDescent="0.25">
      <c r="B1746" s="15" t="s">
        <v>19826</v>
      </c>
      <c r="C1746" t="s">
        <v>19816</v>
      </c>
      <c r="D1746" t="s">
        <v>181</v>
      </c>
      <c r="H1746">
        <v>1</v>
      </c>
      <c r="K1746">
        <v>46203</v>
      </c>
      <c r="L1746" t="s">
        <v>67</v>
      </c>
      <c r="M1746" t="s">
        <v>65</v>
      </c>
      <c r="P1746">
        <v>46196</v>
      </c>
      <c r="S1746" t="s">
        <v>19818</v>
      </c>
    </row>
    <row r="1747" spans="1:19" x14ac:dyDescent="0.25">
      <c r="A1747" s="15" t="s">
        <v>19826</v>
      </c>
      <c r="C1747" t="s">
        <v>19817</v>
      </c>
      <c r="D1747" t="s">
        <v>36</v>
      </c>
      <c r="E1747">
        <v>1</v>
      </c>
      <c r="F1747">
        <v>1970000</v>
      </c>
      <c r="G1747">
        <v>39400</v>
      </c>
      <c r="K1747">
        <v>46196</v>
      </c>
      <c r="L1747" t="s">
        <v>32</v>
      </c>
      <c r="M1747" t="s">
        <v>40</v>
      </c>
      <c r="P1747">
        <v>46196</v>
      </c>
      <c r="Q1747">
        <v>32295.08</v>
      </c>
      <c r="S1747" t="s">
        <v>19815</v>
      </c>
    </row>
    <row r="1748" spans="1:19" x14ac:dyDescent="0.25">
      <c r="B1748" s="15" t="s">
        <v>19826</v>
      </c>
      <c r="C1748" t="s">
        <v>19816</v>
      </c>
      <c r="D1748" t="s">
        <v>36</v>
      </c>
      <c r="H1748">
        <v>1</v>
      </c>
      <c r="K1748">
        <v>46196</v>
      </c>
      <c r="L1748" t="s">
        <v>32</v>
      </c>
      <c r="M1748" t="s">
        <v>40</v>
      </c>
      <c r="P1748">
        <v>46196</v>
      </c>
      <c r="S1748" t="s">
        <v>19815</v>
      </c>
    </row>
    <row r="1749" spans="1:19" x14ac:dyDescent="0.25">
      <c r="A1749" s="15" t="s">
        <v>19826</v>
      </c>
      <c r="C1749" t="s">
        <v>19819</v>
      </c>
      <c r="D1749" t="s">
        <v>36</v>
      </c>
      <c r="E1749">
        <v>1</v>
      </c>
      <c r="F1749">
        <v>2900000</v>
      </c>
      <c r="G1749">
        <v>20000</v>
      </c>
      <c r="K1749">
        <v>46196</v>
      </c>
      <c r="L1749" t="s">
        <v>32</v>
      </c>
      <c r="M1749" t="s">
        <v>40</v>
      </c>
      <c r="P1749">
        <v>46196</v>
      </c>
      <c r="Q1749">
        <v>16393.439999999999</v>
      </c>
      <c r="S1749" t="s">
        <v>19815</v>
      </c>
    </row>
    <row r="1750" spans="1:19" x14ac:dyDescent="0.25">
      <c r="B1750" s="15" t="s">
        <v>19826</v>
      </c>
      <c r="C1750" t="s">
        <v>19816</v>
      </c>
      <c r="D1750" t="s">
        <v>36</v>
      </c>
      <c r="H1750">
        <v>1</v>
      </c>
      <c r="K1750">
        <v>46196</v>
      </c>
      <c r="L1750" t="s">
        <v>32</v>
      </c>
      <c r="M1750" t="s">
        <v>40</v>
      </c>
      <c r="P1750">
        <v>46196</v>
      </c>
      <c r="S1750" t="s">
        <v>19815</v>
      </c>
    </row>
    <row r="1751" spans="1:19" x14ac:dyDescent="0.25">
      <c r="A1751" s="15" t="s">
        <v>19826</v>
      </c>
      <c r="C1751" t="s">
        <v>19821</v>
      </c>
      <c r="D1751" t="s">
        <v>181</v>
      </c>
      <c r="E1751">
        <v>1</v>
      </c>
      <c r="F1751">
        <v>3300000</v>
      </c>
      <c r="G1751">
        <v>66000</v>
      </c>
      <c r="K1751">
        <v>46196</v>
      </c>
      <c r="L1751" t="s">
        <v>44</v>
      </c>
      <c r="M1751" t="s">
        <v>55</v>
      </c>
      <c r="P1751">
        <v>46194</v>
      </c>
      <c r="Q1751">
        <v>54098.36</v>
      </c>
      <c r="S1751" t="s">
        <v>19818</v>
      </c>
    </row>
    <row r="1752" spans="1:19" x14ac:dyDescent="0.25">
      <c r="B1752" s="15" t="s">
        <v>19826</v>
      </c>
      <c r="C1752" t="s">
        <v>19816</v>
      </c>
      <c r="D1752" t="s">
        <v>181</v>
      </c>
      <c r="H1752">
        <v>1</v>
      </c>
      <c r="K1752">
        <v>46196</v>
      </c>
      <c r="L1752" t="s">
        <v>44</v>
      </c>
      <c r="M1752" t="s">
        <v>55</v>
      </c>
      <c r="P1752">
        <v>46194</v>
      </c>
      <c r="S1752" t="s">
        <v>19818</v>
      </c>
    </row>
    <row r="1753" spans="1:19" x14ac:dyDescent="0.25">
      <c r="B1753" s="15" t="s">
        <v>19826</v>
      </c>
      <c r="C1753" t="s">
        <v>19816</v>
      </c>
      <c r="D1753" t="s">
        <v>189</v>
      </c>
      <c r="H1753">
        <v>1</v>
      </c>
      <c r="K1753">
        <v>46203</v>
      </c>
      <c r="L1753" t="s">
        <v>219</v>
      </c>
      <c r="M1753" t="s">
        <v>65</v>
      </c>
      <c r="P1753">
        <v>46196</v>
      </c>
      <c r="S1753" t="s">
        <v>19815</v>
      </c>
    </row>
    <row r="1754" spans="1:19" x14ac:dyDescent="0.25">
      <c r="C1754" t="s">
        <v>19817</v>
      </c>
      <c r="D1754" t="s">
        <v>189</v>
      </c>
      <c r="I1754">
        <v>1</v>
      </c>
      <c r="J1754" s="15" t="s">
        <v>19826</v>
      </c>
      <c r="K1754">
        <v>46203</v>
      </c>
      <c r="L1754" t="s">
        <v>219</v>
      </c>
      <c r="M1754" t="s">
        <v>65</v>
      </c>
      <c r="P1754">
        <v>46196</v>
      </c>
      <c r="S1754" t="s">
        <v>19815</v>
      </c>
    </row>
    <row r="1755" spans="1:19" x14ac:dyDescent="0.25">
      <c r="A1755" s="15" t="s">
        <v>19826</v>
      </c>
      <c r="C1755" t="s">
        <v>19821</v>
      </c>
      <c r="D1755" t="s">
        <v>189</v>
      </c>
      <c r="E1755">
        <v>1</v>
      </c>
      <c r="F1755">
        <v>2821500</v>
      </c>
      <c r="G1755">
        <v>30000</v>
      </c>
      <c r="K1755">
        <v>46196</v>
      </c>
      <c r="L1755" t="s">
        <v>636</v>
      </c>
      <c r="M1755" t="s">
        <v>65</v>
      </c>
      <c r="P1755">
        <v>46182</v>
      </c>
      <c r="Q1755">
        <v>24590.16</v>
      </c>
      <c r="S1755" t="s">
        <v>19815</v>
      </c>
    </row>
    <row r="1756" spans="1:19" x14ac:dyDescent="0.25">
      <c r="B1756" s="15" t="s">
        <v>19826</v>
      </c>
      <c r="C1756" t="s">
        <v>19816</v>
      </c>
      <c r="D1756" t="s">
        <v>189</v>
      </c>
      <c r="H1756">
        <v>1</v>
      </c>
      <c r="K1756">
        <v>46196</v>
      </c>
      <c r="L1756" t="s">
        <v>636</v>
      </c>
      <c r="M1756" t="s">
        <v>65</v>
      </c>
      <c r="P1756">
        <v>46182</v>
      </c>
      <c r="S1756" t="s">
        <v>19815</v>
      </c>
    </row>
    <row r="1757" spans="1:19" x14ac:dyDescent="0.25">
      <c r="A1757" s="15" t="s">
        <v>19826</v>
      </c>
      <c r="C1757" t="s">
        <v>19817</v>
      </c>
      <c r="D1757" t="s">
        <v>36</v>
      </c>
      <c r="E1757">
        <v>1</v>
      </c>
      <c r="F1757">
        <v>3830000</v>
      </c>
      <c r="G1757">
        <v>76600</v>
      </c>
      <c r="K1757">
        <v>46196</v>
      </c>
      <c r="L1757" t="s">
        <v>32</v>
      </c>
      <c r="M1757" t="s">
        <v>40</v>
      </c>
      <c r="P1757">
        <v>46196</v>
      </c>
      <c r="Q1757">
        <v>62786.89</v>
      </c>
      <c r="S1757" t="s">
        <v>19815</v>
      </c>
    </row>
    <row r="1758" spans="1:19" x14ac:dyDescent="0.25">
      <c r="B1758" s="15" t="s">
        <v>19826</v>
      </c>
      <c r="C1758" t="s">
        <v>19816</v>
      </c>
      <c r="D1758" t="s">
        <v>36</v>
      </c>
      <c r="H1758">
        <v>1</v>
      </c>
      <c r="K1758">
        <v>46196</v>
      </c>
      <c r="L1758" t="s">
        <v>32</v>
      </c>
      <c r="M1758" t="s">
        <v>40</v>
      </c>
      <c r="P1758">
        <v>46196</v>
      </c>
      <c r="S1758" t="s">
        <v>19815</v>
      </c>
    </row>
    <row r="1759" spans="1:19" x14ac:dyDescent="0.25">
      <c r="A1759" s="15" t="s">
        <v>19814</v>
      </c>
      <c r="C1759" t="s">
        <v>19817</v>
      </c>
      <c r="D1759" t="s">
        <v>36</v>
      </c>
      <c r="E1759">
        <v>1</v>
      </c>
      <c r="F1759">
        <v>2020000</v>
      </c>
      <c r="G1759">
        <v>40400</v>
      </c>
      <c r="K1759">
        <v>46207</v>
      </c>
      <c r="L1759" t="s">
        <v>32</v>
      </c>
      <c r="M1759" t="s">
        <v>40</v>
      </c>
      <c r="P1759">
        <v>46196</v>
      </c>
      <c r="Q1759">
        <v>33114.75</v>
      </c>
      <c r="S1759" t="s">
        <v>19815</v>
      </c>
    </row>
    <row r="1760" spans="1:19" x14ac:dyDescent="0.25">
      <c r="B1760" s="15" t="s">
        <v>19826</v>
      </c>
      <c r="C1760" t="s">
        <v>19816</v>
      </c>
      <c r="D1760" t="s">
        <v>36</v>
      </c>
      <c r="H1760">
        <v>1</v>
      </c>
      <c r="K1760">
        <v>46207</v>
      </c>
      <c r="L1760" t="s">
        <v>32</v>
      </c>
      <c r="M1760" t="s">
        <v>40</v>
      </c>
      <c r="P1760">
        <v>46196</v>
      </c>
      <c r="S1760" t="s">
        <v>19815</v>
      </c>
    </row>
    <row r="1761" spans="1:19" x14ac:dyDescent="0.25">
      <c r="A1761" s="15" t="s">
        <v>19826</v>
      </c>
      <c r="C1761" t="s">
        <v>19817</v>
      </c>
      <c r="D1761" t="s">
        <v>49</v>
      </c>
      <c r="E1761">
        <v>1</v>
      </c>
      <c r="F1761">
        <v>2150000</v>
      </c>
      <c r="G1761">
        <v>43000</v>
      </c>
      <c r="K1761">
        <v>46196</v>
      </c>
      <c r="L1761" t="s">
        <v>2226</v>
      </c>
      <c r="M1761" t="s">
        <v>65</v>
      </c>
      <c r="P1761">
        <v>46196</v>
      </c>
      <c r="Q1761">
        <v>35245.9</v>
      </c>
      <c r="S1761" t="s">
        <v>19818</v>
      </c>
    </row>
    <row r="1762" spans="1:19" x14ac:dyDescent="0.25">
      <c r="B1762" s="15" t="s">
        <v>19826</v>
      </c>
      <c r="C1762" t="s">
        <v>19816</v>
      </c>
      <c r="D1762" t="s">
        <v>49</v>
      </c>
      <c r="H1762">
        <v>1</v>
      </c>
      <c r="K1762">
        <v>46196</v>
      </c>
      <c r="L1762" t="s">
        <v>2226</v>
      </c>
      <c r="M1762" t="s">
        <v>65</v>
      </c>
      <c r="P1762">
        <v>46196</v>
      </c>
      <c r="S1762" t="s">
        <v>19818</v>
      </c>
    </row>
    <row r="1763" spans="1:19" x14ac:dyDescent="0.25">
      <c r="A1763" s="15" t="s">
        <v>19826</v>
      </c>
      <c r="C1763" t="s">
        <v>19817</v>
      </c>
      <c r="D1763" t="s">
        <v>36</v>
      </c>
      <c r="E1763">
        <v>1</v>
      </c>
      <c r="F1763">
        <v>1970000</v>
      </c>
      <c r="G1763">
        <v>39400</v>
      </c>
      <c r="K1763">
        <v>46196</v>
      </c>
      <c r="L1763" t="s">
        <v>32</v>
      </c>
      <c r="M1763" t="s">
        <v>40</v>
      </c>
      <c r="P1763">
        <v>46196</v>
      </c>
      <c r="Q1763">
        <v>32295.08</v>
      </c>
      <c r="S1763" t="s">
        <v>19815</v>
      </c>
    </row>
    <row r="1764" spans="1:19" x14ac:dyDescent="0.25">
      <c r="B1764" s="15" t="s">
        <v>19826</v>
      </c>
      <c r="C1764" t="s">
        <v>19816</v>
      </c>
      <c r="D1764" t="s">
        <v>36</v>
      </c>
      <c r="H1764">
        <v>1</v>
      </c>
      <c r="K1764">
        <v>46196</v>
      </c>
      <c r="L1764" t="s">
        <v>32</v>
      </c>
      <c r="M1764" t="s">
        <v>40</v>
      </c>
      <c r="P1764">
        <v>46196</v>
      </c>
      <c r="S1764" t="s">
        <v>19815</v>
      </c>
    </row>
    <row r="1765" spans="1:19" x14ac:dyDescent="0.25">
      <c r="A1765" s="15" t="s">
        <v>19826</v>
      </c>
      <c r="C1765" t="s">
        <v>19817</v>
      </c>
      <c r="D1765" t="s">
        <v>36</v>
      </c>
      <c r="E1765">
        <v>1</v>
      </c>
      <c r="F1765">
        <v>3850000</v>
      </c>
      <c r="G1765">
        <v>30000</v>
      </c>
      <c r="K1765">
        <v>46198</v>
      </c>
      <c r="L1765" t="s">
        <v>32</v>
      </c>
      <c r="M1765" t="s">
        <v>40</v>
      </c>
      <c r="P1765">
        <v>46198</v>
      </c>
      <c r="Q1765">
        <v>24590.16</v>
      </c>
      <c r="S1765" t="s">
        <v>19815</v>
      </c>
    </row>
    <row r="1766" spans="1:19" x14ac:dyDescent="0.25">
      <c r="A1766" s="15" t="s">
        <v>19826</v>
      </c>
      <c r="C1766" t="s">
        <v>19817</v>
      </c>
      <c r="D1766" t="s">
        <v>181</v>
      </c>
      <c r="E1766">
        <v>1</v>
      </c>
      <c r="F1766">
        <v>1970000</v>
      </c>
      <c r="G1766">
        <v>39400</v>
      </c>
      <c r="K1766">
        <v>46199</v>
      </c>
      <c r="L1766" t="s">
        <v>164</v>
      </c>
      <c r="M1766" t="s">
        <v>55</v>
      </c>
      <c r="P1766">
        <v>46196</v>
      </c>
      <c r="Q1766">
        <v>32295.08</v>
      </c>
      <c r="S1766" t="s">
        <v>19818</v>
      </c>
    </row>
    <row r="1767" spans="1:19" x14ac:dyDescent="0.25">
      <c r="B1767" s="15" t="s">
        <v>19826</v>
      </c>
      <c r="C1767" t="s">
        <v>19816</v>
      </c>
      <c r="D1767" t="s">
        <v>181</v>
      </c>
      <c r="H1767">
        <v>1</v>
      </c>
      <c r="K1767">
        <v>46199</v>
      </c>
      <c r="L1767" t="s">
        <v>164</v>
      </c>
      <c r="M1767" t="s">
        <v>55</v>
      </c>
      <c r="P1767">
        <v>46196</v>
      </c>
      <c r="S1767" t="s">
        <v>19818</v>
      </c>
    </row>
    <row r="1768" spans="1:19" x14ac:dyDescent="0.25">
      <c r="A1768" s="15" t="s">
        <v>19826</v>
      </c>
      <c r="C1768" t="s">
        <v>19813</v>
      </c>
      <c r="D1768" t="s">
        <v>36</v>
      </c>
      <c r="E1768">
        <v>1</v>
      </c>
      <c r="F1768">
        <v>849000</v>
      </c>
      <c r="G1768">
        <v>10000</v>
      </c>
      <c r="K1768">
        <v>46198</v>
      </c>
      <c r="L1768" t="s">
        <v>32</v>
      </c>
      <c r="M1768" t="s">
        <v>40</v>
      </c>
      <c r="P1768">
        <v>46196</v>
      </c>
      <c r="Q1768">
        <v>8196.7199999999993</v>
      </c>
      <c r="S1768" t="s">
        <v>19815</v>
      </c>
    </row>
    <row r="1769" spans="1:19" x14ac:dyDescent="0.25">
      <c r="B1769" s="15" t="s">
        <v>19826</v>
      </c>
      <c r="C1769" t="s">
        <v>19816</v>
      </c>
      <c r="D1769" t="s">
        <v>36</v>
      </c>
      <c r="H1769">
        <v>1</v>
      </c>
      <c r="K1769">
        <v>46198</v>
      </c>
      <c r="L1769" t="s">
        <v>32</v>
      </c>
      <c r="M1769" t="s">
        <v>40</v>
      </c>
      <c r="P1769">
        <v>46196</v>
      </c>
      <c r="S1769" t="s">
        <v>19815</v>
      </c>
    </row>
    <row r="1770" spans="1:19" x14ac:dyDescent="0.25">
      <c r="A1770" s="15" t="s">
        <v>19826</v>
      </c>
      <c r="C1770" t="s">
        <v>19817</v>
      </c>
      <c r="D1770" t="s">
        <v>36</v>
      </c>
      <c r="E1770">
        <v>1</v>
      </c>
      <c r="F1770">
        <v>2000000</v>
      </c>
      <c r="G1770">
        <v>40000</v>
      </c>
      <c r="K1770">
        <v>46196</v>
      </c>
      <c r="L1770" t="s">
        <v>32</v>
      </c>
      <c r="M1770" t="s">
        <v>40</v>
      </c>
      <c r="P1770">
        <v>46196</v>
      </c>
      <c r="Q1770">
        <v>32786.89</v>
      </c>
      <c r="S1770" t="s">
        <v>19815</v>
      </c>
    </row>
    <row r="1771" spans="1:19" x14ac:dyDescent="0.25">
      <c r="B1771" s="15" t="s">
        <v>19826</v>
      </c>
      <c r="C1771" t="s">
        <v>19816</v>
      </c>
      <c r="D1771" t="s">
        <v>36</v>
      </c>
      <c r="H1771">
        <v>1</v>
      </c>
      <c r="K1771">
        <v>46196</v>
      </c>
      <c r="L1771" t="s">
        <v>32</v>
      </c>
      <c r="M1771" t="s">
        <v>40</v>
      </c>
      <c r="P1771">
        <v>46196</v>
      </c>
      <c r="S1771" t="s">
        <v>19815</v>
      </c>
    </row>
    <row r="1772" spans="1:19" x14ac:dyDescent="0.25">
      <c r="A1772" s="15" t="s">
        <v>19826</v>
      </c>
      <c r="C1772" t="s">
        <v>19817</v>
      </c>
      <c r="D1772" t="s">
        <v>181</v>
      </c>
      <c r="E1772">
        <v>1</v>
      </c>
      <c r="F1772">
        <v>2380000</v>
      </c>
      <c r="G1772">
        <v>47600</v>
      </c>
      <c r="K1772">
        <v>46199</v>
      </c>
      <c r="L1772" t="s">
        <v>737</v>
      </c>
      <c r="M1772" t="s">
        <v>55</v>
      </c>
      <c r="P1772">
        <v>46196</v>
      </c>
      <c r="Q1772">
        <v>39016.39</v>
      </c>
      <c r="S1772" t="s">
        <v>19818</v>
      </c>
    </row>
    <row r="1773" spans="1:19" x14ac:dyDescent="0.25">
      <c r="B1773" s="15" t="s">
        <v>19826</v>
      </c>
      <c r="C1773" t="s">
        <v>19816</v>
      </c>
      <c r="D1773" t="s">
        <v>181</v>
      </c>
      <c r="H1773">
        <v>1</v>
      </c>
      <c r="K1773">
        <v>46199</v>
      </c>
      <c r="L1773" t="s">
        <v>737</v>
      </c>
      <c r="M1773" t="s">
        <v>55</v>
      </c>
      <c r="P1773">
        <v>46196</v>
      </c>
      <c r="S1773" t="s">
        <v>19818</v>
      </c>
    </row>
    <row r="1774" spans="1:19" x14ac:dyDescent="0.25">
      <c r="A1774" s="15" t="s">
        <v>19826</v>
      </c>
      <c r="C1774" t="s">
        <v>19821</v>
      </c>
      <c r="D1774" t="s">
        <v>36</v>
      </c>
      <c r="E1774">
        <v>1</v>
      </c>
      <c r="F1774">
        <v>3170000</v>
      </c>
      <c r="G1774">
        <v>63400</v>
      </c>
      <c r="K1774">
        <v>46196</v>
      </c>
      <c r="L1774" t="s">
        <v>32</v>
      </c>
      <c r="M1774" t="s">
        <v>40</v>
      </c>
      <c r="P1774">
        <v>46194</v>
      </c>
      <c r="Q1774">
        <v>51967.21</v>
      </c>
      <c r="S1774" t="s">
        <v>19815</v>
      </c>
    </row>
    <row r="1775" spans="1:19" x14ac:dyDescent="0.25">
      <c r="A1775" s="15" t="s">
        <v>19826</v>
      </c>
      <c r="C1775" t="s">
        <v>19821</v>
      </c>
      <c r="D1775" t="s">
        <v>36</v>
      </c>
      <c r="E1775">
        <v>1</v>
      </c>
      <c r="F1775">
        <v>2736000</v>
      </c>
      <c r="G1775">
        <v>20000</v>
      </c>
      <c r="K1775">
        <v>46196</v>
      </c>
      <c r="L1775" t="s">
        <v>32</v>
      </c>
      <c r="M1775" t="s">
        <v>40</v>
      </c>
      <c r="P1775">
        <v>46196</v>
      </c>
      <c r="Q1775">
        <v>16393.439999999999</v>
      </c>
      <c r="S1775" t="s">
        <v>19815</v>
      </c>
    </row>
    <row r="1776" spans="1:19" x14ac:dyDescent="0.25">
      <c r="B1776" s="15" t="s">
        <v>19826</v>
      </c>
      <c r="C1776" t="s">
        <v>19816</v>
      </c>
      <c r="D1776" t="s">
        <v>36</v>
      </c>
      <c r="H1776">
        <v>1</v>
      </c>
      <c r="K1776">
        <v>46196</v>
      </c>
      <c r="L1776" t="s">
        <v>32</v>
      </c>
      <c r="M1776" t="s">
        <v>40</v>
      </c>
      <c r="P1776">
        <v>46196</v>
      </c>
      <c r="S1776" t="s">
        <v>19815</v>
      </c>
    </row>
    <row r="1777" spans="1:19" x14ac:dyDescent="0.25">
      <c r="A1777" s="15" t="s">
        <v>19826</v>
      </c>
      <c r="C1777" t="s">
        <v>19828</v>
      </c>
      <c r="D1777" t="s">
        <v>136</v>
      </c>
      <c r="E1777">
        <v>1</v>
      </c>
      <c r="F1777">
        <v>2425000</v>
      </c>
      <c r="G1777">
        <v>36375</v>
      </c>
      <c r="K1777">
        <v>46196</v>
      </c>
      <c r="L1777" t="s">
        <v>643</v>
      </c>
      <c r="M1777" t="s">
        <v>55</v>
      </c>
      <c r="P1777">
        <v>46196</v>
      </c>
      <c r="Q1777">
        <v>29815.57</v>
      </c>
      <c r="S1777" t="s">
        <v>19818</v>
      </c>
    </row>
    <row r="1778" spans="1:19" x14ac:dyDescent="0.25">
      <c r="A1778" s="15" t="s">
        <v>19826</v>
      </c>
      <c r="C1778" t="s">
        <v>19817</v>
      </c>
      <c r="D1778" t="s">
        <v>181</v>
      </c>
      <c r="E1778">
        <v>1</v>
      </c>
      <c r="F1778">
        <v>4050000</v>
      </c>
      <c r="G1778">
        <v>81000</v>
      </c>
      <c r="K1778">
        <v>46196</v>
      </c>
      <c r="L1778" t="s">
        <v>44</v>
      </c>
      <c r="M1778" t="s">
        <v>55</v>
      </c>
      <c r="P1778">
        <v>46191</v>
      </c>
      <c r="Q1778">
        <v>66393.440000000002</v>
      </c>
      <c r="S1778" t="s">
        <v>19818</v>
      </c>
    </row>
    <row r="1779" spans="1:19" x14ac:dyDescent="0.25">
      <c r="B1779" s="15" t="s">
        <v>19826</v>
      </c>
      <c r="C1779" t="s">
        <v>19816</v>
      </c>
      <c r="D1779" t="s">
        <v>181</v>
      </c>
      <c r="H1779">
        <v>1</v>
      </c>
      <c r="K1779">
        <v>46196</v>
      </c>
      <c r="L1779" t="s">
        <v>44</v>
      </c>
      <c r="M1779" t="s">
        <v>55</v>
      </c>
      <c r="P1779">
        <v>46191</v>
      </c>
      <c r="S1779" t="s">
        <v>19818</v>
      </c>
    </row>
    <row r="1780" spans="1:19" x14ac:dyDescent="0.25">
      <c r="A1780" s="15" t="s">
        <v>19826</v>
      </c>
      <c r="C1780" t="s">
        <v>19817</v>
      </c>
      <c r="D1780" t="s">
        <v>49</v>
      </c>
      <c r="E1780">
        <v>1</v>
      </c>
      <c r="F1780">
        <v>2030000</v>
      </c>
      <c r="G1780">
        <v>40600</v>
      </c>
      <c r="K1780">
        <v>46201</v>
      </c>
      <c r="L1780" t="s">
        <v>573</v>
      </c>
      <c r="M1780" t="s">
        <v>65</v>
      </c>
      <c r="P1780">
        <v>46196</v>
      </c>
      <c r="Q1780">
        <v>33278.69</v>
      </c>
      <c r="S1780" t="s">
        <v>19818</v>
      </c>
    </row>
    <row r="1781" spans="1:19" x14ac:dyDescent="0.25">
      <c r="B1781" s="15" t="s">
        <v>19826</v>
      </c>
      <c r="C1781" t="s">
        <v>19816</v>
      </c>
      <c r="D1781" t="s">
        <v>49</v>
      </c>
      <c r="H1781">
        <v>1</v>
      </c>
      <c r="K1781">
        <v>46201</v>
      </c>
      <c r="L1781" t="s">
        <v>573</v>
      </c>
      <c r="M1781" t="s">
        <v>65</v>
      </c>
      <c r="P1781">
        <v>46196</v>
      </c>
      <c r="S1781" t="s">
        <v>19818</v>
      </c>
    </row>
    <row r="1782" spans="1:19" x14ac:dyDescent="0.25">
      <c r="A1782" s="15" t="s">
        <v>19826</v>
      </c>
      <c r="C1782" t="s">
        <v>19817</v>
      </c>
      <c r="D1782" t="s">
        <v>189</v>
      </c>
      <c r="E1782">
        <v>1</v>
      </c>
      <c r="F1782">
        <v>2520000</v>
      </c>
      <c r="G1782">
        <v>51000</v>
      </c>
      <c r="K1782">
        <v>46195</v>
      </c>
      <c r="L1782" t="s">
        <v>44</v>
      </c>
      <c r="M1782" t="s">
        <v>55</v>
      </c>
      <c r="P1782">
        <v>46193</v>
      </c>
      <c r="Q1782">
        <v>41803.279999999999</v>
      </c>
      <c r="S1782" t="s">
        <v>19815</v>
      </c>
    </row>
    <row r="1783" spans="1:19" x14ac:dyDescent="0.25">
      <c r="B1783" s="15" t="s">
        <v>19826</v>
      </c>
      <c r="C1783" t="s">
        <v>19816</v>
      </c>
      <c r="D1783" t="s">
        <v>189</v>
      </c>
      <c r="H1783">
        <v>1</v>
      </c>
      <c r="K1783">
        <v>46195</v>
      </c>
      <c r="L1783" t="s">
        <v>44</v>
      </c>
      <c r="M1783" t="s">
        <v>55</v>
      </c>
      <c r="P1783">
        <v>46193</v>
      </c>
      <c r="S1783" t="s">
        <v>19815</v>
      </c>
    </row>
    <row r="1784" spans="1:19" x14ac:dyDescent="0.25">
      <c r="A1784" s="15" t="s">
        <v>19826</v>
      </c>
      <c r="C1784" t="s">
        <v>19821</v>
      </c>
      <c r="D1784" t="s">
        <v>189</v>
      </c>
      <c r="E1784">
        <v>1</v>
      </c>
      <c r="F1784">
        <v>2670000</v>
      </c>
      <c r="G1784">
        <v>30000</v>
      </c>
      <c r="K1784">
        <v>46195</v>
      </c>
      <c r="L1784" t="s">
        <v>132</v>
      </c>
      <c r="M1784" t="s">
        <v>65</v>
      </c>
      <c r="P1784">
        <v>46181</v>
      </c>
      <c r="Q1784">
        <v>24590.16</v>
      </c>
      <c r="S1784" t="s">
        <v>19815</v>
      </c>
    </row>
    <row r="1785" spans="1:19" x14ac:dyDescent="0.25">
      <c r="B1785" s="15" t="s">
        <v>19826</v>
      </c>
      <c r="C1785" t="s">
        <v>19816</v>
      </c>
      <c r="D1785" t="s">
        <v>189</v>
      </c>
      <c r="H1785">
        <v>1</v>
      </c>
      <c r="K1785">
        <v>46195</v>
      </c>
      <c r="L1785" t="s">
        <v>132</v>
      </c>
      <c r="M1785" t="s">
        <v>65</v>
      </c>
      <c r="P1785">
        <v>46181</v>
      </c>
      <c r="S1785" t="s">
        <v>19815</v>
      </c>
    </row>
    <row r="1786" spans="1:19" x14ac:dyDescent="0.25">
      <c r="A1786" s="15" t="s">
        <v>19826</v>
      </c>
      <c r="C1786" t="s">
        <v>19817</v>
      </c>
      <c r="D1786" t="s">
        <v>49</v>
      </c>
      <c r="E1786">
        <v>1</v>
      </c>
      <c r="F1786">
        <v>1970000</v>
      </c>
      <c r="G1786">
        <v>39400</v>
      </c>
      <c r="K1786">
        <v>46196</v>
      </c>
      <c r="L1786" t="s">
        <v>2226</v>
      </c>
      <c r="M1786" t="s">
        <v>65</v>
      </c>
      <c r="P1786">
        <v>46195</v>
      </c>
      <c r="Q1786">
        <v>32295.08</v>
      </c>
      <c r="S1786" t="s">
        <v>19818</v>
      </c>
    </row>
    <row r="1787" spans="1:19" x14ac:dyDescent="0.25">
      <c r="B1787" s="15" t="s">
        <v>19826</v>
      </c>
      <c r="C1787" t="s">
        <v>19816</v>
      </c>
      <c r="D1787" t="s">
        <v>49</v>
      </c>
      <c r="H1787">
        <v>1</v>
      </c>
      <c r="K1787">
        <v>46196</v>
      </c>
      <c r="L1787" t="s">
        <v>2226</v>
      </c>
      <c r="M1787" t="s">
        <v>65</v>
      </c>
      <c r="P1787">
        <v>46195</v>
      </c>
      <c r="S1787" t="s">
        <v>19818</v>
      </c>
    </row>
    <row r="1788" spans="1:19" x14ac:dyDescent="0.25">
      <c r="A1788" s="15" t="s">
        <v>19826</v>
      </c>
      <c r="C1788" t="s">
        <v>19817</v>
      </c>
      <c r="D1788" t="s">
        <v>36</v>
      </c>
      <c r="E1788">
        <v>1</v>
      </c>
      <c r="F1788">
        <v>1970000</v>
      </c>
      <c r="G1788">
        <v>39400</v>
      </c>
      <c r="K1788">
        <v>46195</v>
      </c>
      <c r="L1788" t="s">
        <v>32</v>
      </c>
      <c r="M1788" t="s">
        <v>40</v>
      </c>
      <c r="P1788">
        <v>46195</v>
      </c>
      <c r="Q1788">
        <v>32295.08</v>
      </c>
      <c r="S1788" t="s">
        <v>19815</v>
      </c>
    </row>
    <row r="1789" spans="1:19" x14ac:dyDescent="0.25">
      <c r="B1789" s="15" t="s">
        <v>19826</v>
      </c>
      <c r="C1789" t="s">
        <v>19816</v>
      </c>
      <c r="D1789" t="s">
        <v>36</v>
      </c>
      <c r="H1789">
        <v>1</v>
      </c>
      <c r="K1789">
        <v>46195</v>
      </c>
      <c r="L1789" t="s">
        <v>32</v>
      </c>
      <c r="M1789" t="s">
        <v>40</v>
      </c>
      <c r="P1789">
        <v>46195</v>
      </c>
      <c r="S1789" t="s">
        <v>19815</v>
      </c>
    </row>
    <row r="1790" spans="1:19" x14ac:dyDescent="0.25">
      <c r="A1790" s="15" t="s">
        <v>19826</v>
      </c>
      <c r="C1790" t="s">
        <v>19817</v>
      </c>
      <c r="D1790" t="s">
        <v>36</v>
      </c>
      <c r="E1790">
        <v>1</v>
      </c>
      <c r="F1790">
        <v>2520000</v>
      </c>
      <c r="G1790">
        <v>50400</v>
      </c>
      <c r="K1790">
        <v>46199</v>
      </c>
      <c r="L1790" t="s">
        <v>32</v>
      </c>
      <c r="M1790" t="s">
        <v>40</v>
      </c>
      <c r="P1790">
        <v>46195</v>
      </c>
      <c r="Q1790">
        <v>41311.480000000003</v>
      </c>
      <c r="S1790" t="s">
        <v>19815</v>
      </c>
    </row>
    <row r="1791" spans="1:19" x14ac:dyDescent="0.25">
      <c r="B1791" s="15" t="s">
        <v>19826</v>
      </c>
      <c r="C1791" t="s">
        <v>19816</v>
      </c>
      <c r="D1791" t="s">
        <v>36</v>
      </c>
      <c r="H1791">
        <v>1</v>
      </c>
      <c r="K1791">
        <v>46199</v>
      </c>
      <c r="L1791" t="s">
        <v>32</v>
      </c>
      <c r="M1791" t="s">
        <v>40</v>
      </c>
      <c r="P1791">
        <v>46195</v>
      </c>
      <c r="S1791" t="s">
        <v>19815</v>
      </c>
    </row>
    <row r="1792" spans="1:19" x14ac:dyDescent="0.25">
      <c r="B1792" s="15" t="s">
        <v>19826</v>
      </c>
      <c r="C1792" t="s">
        <v>19816</v>
      </c>
      <c r="D1792" t="s">
        <v>36</v>
      </c>
      <c r="H1792">
        <v>1</v>
      </c>
      <c r="K1792">
        <v>46199</v>
      </c>
      <c r="L1792" t="s">
        <v>32</v>
      </c>
      <c r="M1792" t="s">
        <v>40</v>
      </c>
      <c r="P1792">
        <v>46195</v>
      </c>
      <c r="S1792" t="s">
        <v>19815</v>
      </c>
    </row>
    <row r="1793" spans="1:19" x14ac:dyDescent="0.25">
      <c r="A1793" s="15" t="s">
        <v>19826</v>
      </c>
      <c r="C1793" t="s">
        <v>19822</v>
      </c>
      <c r="D1793" t="s">
        <v>36</v>
      </c>
      <c r="E1793">
        <v>1</v>
      </c>
      <c r="F1793">
        <v>2590000</v>
      </c>
      <c r="G1793">
        <v>51800</v>
      </c>
      <c r="K1793">
        <v>46199</v>
      </c>
      <c r="L1793" t="s">
        <v>32</v>
      </c>
      <c r="M1793" t="s">
        <v>40</v>
      </c>
      <c r="P1793">
        <v>46195</v>
      </c>
      <c r="Q1793">
        <v>42459.02</v>
      </c>
      <c r="S1793" t="s">
        <v>19815</v>
      </c>
    </row>
    <row r="1794" spans="1:19" x14ac:dyDescent="0.25">
      <c r="A1794" s="15" t="s">
        <v>19826</v>
      </c>
      <c r="C1794" t="s">
        <v>19817</v>
      </c>
      <c r="D1794" t="s">
        <v>36</v>
      </c>
      <c r="E1794">
        <v>1</v>
      </c>
      <c r="F1794">
        <v>4170000</v>
      </c>
      <c r="G1794">
        <v>83400</v>
      </c>
      <c r="K1794">
        <v>46196</v>
      </c>
      <c r="L1794" t="s">
        <v>32</v>
      </c>
      <c r="M1794" t="s">
        <v>40</v>
      </c>
      <c r="P1794">
        <v>46195</v>
      </c>
      <c r="Q1794">
        <v>68360.66</v>
      </c>
      <c r="S1794" t="s">
        <v>19815</v>
      </c>
    </row>
    <row r="1795" spans="1:19" x14ac:dyDescent="0.25">
      <c r="B1795" s="15" t="s">
        <v>19826</v>
      </c>
      <c r="C1795" t="s">
        <v>19816</v>
      </c>
      <c r="D1795" t="s">
        <v>36</v>
      </c>
      <c r="H1795">
        <v>1</v>
      </c>
      <c r="K1795">
        <v>46196</v>
      </c>
      <c r="L1795" t="s">
        <v>32</v>
      </c>
      <c r="M1795" t="s">
        <v>40</v>
      </c>
      <c r="P1795">
        <v>46195</v>
      </c>
      <c r="S1795" t="s">
        <v>19815</v>
      </c>
    </row>
    <row r="1796" spans="1:19" x14ac:dyDescent="0.25">
      <c r="A1796" s="15" t="s">
        <v>19826</v>
      </c>
      <c r="C1796" t="s">
        <v>19813</v>
      </c>
      <c r="D1796" t="s">
        <v>36</v>
      </c>
      <c r="E1796">
        <v>1</v>
      </c>
      <c r="F1796">
        <v>1070000</v>
      </c>
      <c r="G1796">
        <v>16050</v>
      </c>
      <c r="K1796">
        <v>46195</v>
      </c>
      <c r="L1796" t="s">
        <v>32</v>
      </c>
      <c r="M1796" t="s">
        <v>40</v>
      </c>
      <c r="P1796">
        <v>46195</v>
      </c>
      <c r="Q1796">
        <v>13155.74</v>
      </c>
      <c r="S1796" t="s">
        <v>19815</v>
      </c>
    </row>
    <row r="1797" spans="1:19" x14ac:dyDescent="0.25">
      <c r="B1797" s="15" t="s">
        <v>19826</v>
      </c>
      <c r="C1797" t="s">
        <v>19816</v>
      </c>
      <c r="D1797" t="s">
        <v>36</v>
      </c>
      <c r="H1797">
        <v>1</v>
      </c>
      <c r="K1797">
        <v>46195</v>
      </c>
      <c r="L1797" t="s">
        <v>32</v>
      </c>
      <c r="M1797" t="s">
        <v>40</v>
      </c>
      <c r="P1797">
        <v>46195</v>
      </c>
      <c r="S1797" t="s">
        <v>19815</v>
      </c>
    </row>
    <row r="1798" spans="1:19" x14ac:dyDescent="0.25">
      <c r="B1798" s="15" t="s">
        <v>19826</v>
      </c>
      <c r="C1798" t="s">
        <v>19816</v>
      </c>
      <c r="D1798" t="s">
        <v>36</v>
      </c>
      <c r="H1798">
        <v>1</v>
      </c>
      <c r="K1798">
        <v>46199</v>
      </c>
      <c r="L1798" t="s">
        <v>32</v>
      </c>
      <c r="M1798" t="s">
        <v>40</v>
      </c>
      <c r="P1798">
        <v>46195</v>
      </c>
      <c r="S1798" t="s">
        <v>19815</v>
      </c>
    </row>
    <row r="1799" spans="1:19" x14ac:dyDescent="0.25">
      <c r="A1799" s="15" t="s">
        <v>19826</v>
      </c>
      <c r="C1799" t="s">
        <v>19821</v>
      </c>
      <c r="D1799" t="s">
        <v>36</v>
      </c>
      <c r="E1799">
        <v>1</v>
      </c>
      <c r="F1799">
        <v>3020000</v>
      </c>
      <c r="G1799">
        <v>60400</v>
      </c>
      <c r="K1799">
        <v>46199</v>
      </c>
      <c r="L1799" t="s">
        <v>32</v>
      </c>
      <c r="M1799" t="s">
        <v>40</v>
      </c>
      <c r="P1799">
        <v>46195</v>
      </c>
      <c r="Q1799">
        <v>49508.2</v>
      </c>
      <c r="S1799" t="s">
        <v>19815</v>
      </c>
    </row>
    <row r="1800" spans="1:19" x14ac:dyDescent="0.25">
      <c r="A1800" s="15" t="s">
        <v>19826</v>
      </c>
      <c r="C1800" t="s">
        <v>19813</v>
      </c>
      <c r="D1800" t="s">
        <v>136</v>
      </c>
      <c r="E1800">
        <v>1</v>
      </c>
      <c r="F1800">
        <v>1757000</v>
      </c>
      <c r="G1800">
        <v>26355</v>
      </c>
      <c r="K1800">
        <v>46195</v>
      </c>
      <c r="L1800" t="s">
        <v>44</v>
      </c>
      <c r="M1800" t="s">
        <v>55</v>
      </c>
      <c r="P1800">
        <v>46195</v>
      </c>
      <c r="Q1800">
        <v>21602.46</v>
      </c>
      <c r="S1800" t="s">
        <v>19818</v>
      </c>
    </row>
    <row r="1801" spans="1:19" x14ac:dyDescent="0.25">
      <c r="A1801" s="15" t="s">
        <v>19826</v>
      </c>
      <c r="C1801" t="s">
        <v>19817</v>
      </c>
      <c r="D1801" t="s">
        <v>181</v>
      </c>
      <c r="E1801">
        <v>1</v>
      </c>
      <c r="F1801">
        <v>2012000</v>
      </c>
      <c r="G1801">
        <v>40240</v>
      </c>
      <c r="K1801">
        <v>46198</v>
      </c>
      <c r="L1801" t="s">
        <v>2226</v>
      </c>
      <c r="M1801" t="s">
        <v>65</v>
      </c>
      <c r="P1801">
        <v>46195</v>
      </c>
      <c r="Q1801">
        <v>32983.61</v>
      </c>
      <c r="S1801" t="s">
        <v>19818</v>
      </c>
    </row>
    <row r="1802" spans="1:19" x14ac:dyDescent="0.25">
      <c r="B1802" s="15" t="s">
        <v>19826</v>
      </c>
      <c r="C1802" t="s">
        <v>19816</v>
      </c>
      <c r="D1802" t="s">
        <v>181</v>
      </c>
      <c r="H1802">
        <v>1</v>
      </c>
      <c r="K1802">
        <v>46198</v>
      </c>
      <c r="L1802" t="s">
        <v>2226</v>
      </c>
      <c r="M1802" t="s">
        <v>65</v>
      </c>
      <c r="P1802">
        <v>46195</v>
      </c>
      <c r="S1802" t="s">
        <v>19818</v>
      </c>
    </row>
    <row r="1803" spans="1:19" x14ac:dyDescent="0.25">
      <c r="A1803" s="15" t="s">
        <v>19826</v>
      </c>
      <c r="C1803" t="s">
        <v>19813</v>
      </c>
      <c r="D1803" t="s">
        <v>49</v>
      </c>
      <c r="E1803">
        <v>1</v>
      </c>
      <c r="F1803">
        <v>1890000</v>
      </c>
      <c r="G1803">
        <v>18900</v>
      </c>
      <c r="K1803">
        <v>46199</v>
      </c>
      <c r="L1803" t="s">
        <v>176</v>
      </c>
      <c r="M1803" t="s">
        <v>55</v>
      </c>
      <c r="P1803">
        <v>46195</v>
      </c>
      <c r="Q1803">
        <v>15491.8</v>
      </c>
      <c r="S1803" t="s">
        <v>19818</v>
      </c>
    </row>
    <row r="1804" spans="1:19" x14ac:dyDescent="0.25">
      <c r="B1804" s="15" t="s">
        <v>19826</v>
      </c>
      <c r="C1804" t="s">
        <v>19816</v>
      </c>
      <c r="D1804" t="s">
        <v>49</v>
      </c>
      <c r="H1804">
        <v>1</v>
      </c>
      <c r="K1804">
        <v>46199</v>
      </c>
      <c r="L1804" t="s">
        <v>176</v>
      </c>
      <c r="M1804" t="s">
        <v>55</v>
      </c>
      <c r="P1804">
        <v>46195</v>
      </c>
      <c r="S1804" t="s">
        <v>19818</v>
      </c>
    </row>
    <row r="1805" spans="1:19" x14ac:dyDescent="0.25">
      <c r="A1805" s="15" t="s">
        <v>19826</v>
      </c>
      <c r="C1805" t="s">
        <v>19817</v>
      </c>
      <c r="D1805" t="s">
        <v>36</v>
      </c>
      <c r="E1805">
        <v>1</v>
      </c>
      <c r="F1805">
        <v>2000000</v>
      </c>
      <c r="G1805">
        <v>40000</v>
      </c>
      <c r="K1805">
        <v>46195</v>
      </c>
      <c r="L1805" t="s">
        <v>32</v>
      </c>
      <c r="M1805" t="s">
        <v>40</v>
      </c>
      <c r="P1805">
        <v>46195</v>
      </c>
      <c r="Q1805">
        <v>32786.89</v>
      </c>
      <c r="S1805" t="s">
        <v>19815</v>
      </c>
    </row>
    <row r="1806" spans="1:19" x14ac:dyDescent="0.25">
      <c r="B1806" s="15" t="s">
        <v>19826</v>
      </c>
      <c r="C1806" t="s">
        <v>19816</v>
      </c>
      <c r="D1806" t="s">
        <v>36</v>
      </c>
      <c r="H1806">
        <v>1</v>
      </c>
      <c r="K1806">
        <v>46195</v>
      </c>
      <c r="L1806" t="s">
        <v>32</v>
      </c>
      <c r="M1806" t="s">
        <v>40</v>
      </c>
      <c r="P1806">
        <v>46195</v>
      </c>
      <c r="S1806" t="s">
        <v>19815</v>
      </c>
    </row>
    <row r="1807" spans="1:19" x14ac:dyDescent="0.25">
      <c r="A1807" s="15" t="s">
        <v>19826</v>
      </c>
      <c r="C1807" t="s">
        <v>19828</v>
      </c>
      <c r="D1807" t="s">
        <v>49</v>
      </c>
      <c r="E1807">
        <v>1</v>
      </c>
      <c r="F1807">
        <v>2394000</v>
      </c>
      <c r="G1807">
        <v>47880</v>
      </c>
      <c r="K1807">
        <v>46195</v>
      </c>
      <c r="L1807" t="s">
        <v>57</v>
      </c>
      <c r="M1807" t="s">
        <v>65</v>
      </c>
      <c r="P1807">
        <v>46182</v>
      </c>
      <c r="Q1807">
        <v>39245.9</v>
      </c>
      <c r="S1807" t="s">
        <v>19818</v>
      </c>
    </row>
    <row r="1808" spans="1:19" x14ac:dyDescent="0.25">
      <c r="B1808" s="15" t="s">
        <v>19826</v>
      </c>
      <c r="C1808" t="s">
        <v>19816</v>
      </c>
      <c r="D1808" t="s">
        <v>49</v>
      </c>
      <c r="H1808">
        <v>1</v>
      </c>
      <c r="K1808">
        <v>46195</v>
      </c>
      <c r="L1808" t="s">
        <v>57</v>
      </c>
      <c r="M1808" t="s">
        <v>65</v>
      </c>
      <c r="P1808">
        <v>46182</v>
      </c>
      <c r="S1808" t="s">
        <v>19818</v>
      </c>
    </row>
    <row r="1809" spans="1:19" x14ac:dyDescent="0.25">
      <c r="A1809" s="15" t="s">
        <v>19826</v>
      </c>
      <c r="C1809" t="s">
        <v>19817</v>
      </c>
      <c r="D1809" t="s">
        <v>36</v>
      </c>
      <c r="E1809">
        <v>1</v>
      </c>
      <c r="F1809">
        <v>2520000</v>
      </c>
      <c r="G1809">
        <v>50400</v>
      </c>
      <c r="K1809">
        <v>46196</v>
      </c>
      <c r="L1809" t="s">
        <v>32</v>
      </c>
      <c r="M1809" t="s">
        <v>40</v>
      </c>
      <c r="P1809">
        <v>46195</v>
      </c>
      <c r="Q1809">
        <v>41311.480000000003</v>
      </c>
      <c r="S1809" t="s">
        <v>19815</v>
      </c>
    </row>
    <row r="1810" spans="1:19" x14ac:dyDescent="0.25">
      <c r="B1810" s="15" t="s">
        <v>19826</v>
      </c>
      <c r="C1810" t="s">
        <v>19816</v>
      </c>
      <c r="D1810" t="s">
        <v>36</v>
      </c>
      <c r="H1810">
        <v>1</v>
      </c>
      <c r="K1810">
        <v>46196</v>
      </c>
      <c r="L1810" t="s">
        <v>32</v>
      </c>
      <c r="M1810" t="s">
        <v>40</v>
      </c>
      <c r="P1810">
        <v>46195</v>
      </c>
      <c r="S1810" t="s">
        <v>19815</v>
      </c>
    </row>
    <row r="1811" spans="1:19" x14ac:dyDescent="0.25">
      <c r="A1811" s="15" t="s">
        <v>19814</v>
      </c>
      <c r="C1811" t="s">
        <v>19817</v>
      </c>
      <c r="D1811" t="s">
        <v>36</v>
      </c>
      <c r="E1811">
        <v>1</v>
      </c>
      <c r="F1811">
        <v>2160000</v>
      </c>
      <c r="G1811">
        <v>30000</v>
      </c>
      <c r="K1811">
        <v>46207</v>
      </c>
      <c r="L1811" t="s">
        <v>32</v>
      </c>
      <c r="M1811" t="s">
        <v>40</v>
      </c>
      <c r="P1811">
        <v>46195</v>
      </c>
      <c r="Q1811">
        <v>24590.16</v>
      </c>
      <c r="S1811" t="s">
        <v>19815</v>
      </c>
    </row>
    <row r="1812" spans="1:19" x14ac:dyDescent="0.25">
      <c r="B1812" s="15" t="s">
        <v>19826</v>
      </c>
      <c r="C1812" t="s">
        <v>19816</v>
      </c>
      <c r="D1812" t="s">
        <v>36</v>
      </c>
      <c r="H1812">
        <v>1</v>
      </c>
      <c r="K1812">
        <v>46207</v>
      </c>
      <c r="L1812" t="s">
        <v>32</v>
      </c>
      <c r="M1812" t="s">
        <v>40</v>
      </c>
      <c r="P1812">
        <v>46195</v>
      </c>
      <c r="S1812" t="s">
        <v>19815</v>
      </c>
    </row>
    <row r="1813" spans="1:19" x14ac:dyDescent="0.25">
      <c r="B1813" s="15" t="s">
        <v>19826</v>
      </c>
      <c r="C1813" t="s">
        <v>19816</v>
      </c>
      <c r="D1813" t="s">
        <v>189</v>
      </c>
      <c r="H1813">
        <v>1</v>
      </c>
      <c r="K1813">
        <v>46200</v>
      </c>
      <c r="L1813" t="s">
        <v>2226</v>
      </c>
      <c r="M1813" t="s">
        <v>65</v>
      </c>
      <c r="P1813">
        <v>46197</v>
      </c>
      <c r="S1813" t="s">
        <v>19815</v>
      </c>
    </row>
    <row r="1814" spans="1:19" x14ac:dyDescent="0.25">
      <c r="A1814" s="15" t="s">
        <v>19826</v>
      </c>
      <c r="C1814" t="s">
        <v>19817</v>
      </c>
      <c r="D1814" t="s">
        <v>189</v>
      </c>
      <c r="E1814">
        <v>1</v>
      </c>
      <c r="F1814">
        <v>1999000</v>
      </c>
      <c r="G1814">
        <v>39980</v>
      </c>
      <c r="K1814">
        <v>46200</v>
      </c>
      <c r="L1814" t="s">
        <v>2226</v>
      </c>
      <c r="M1814" t="s">
        <v>65</v>
      </c>
      <c r="P1814">
        <v>46197</v>
      </c>
      <c r="Q1814">
        <v>32770.49</v>
      </c>
      <c r="S1814" t="s">
        <v>19815</v>
      </c>
    </row>
    <row r="1815" spans="1:19" x14ac:dyDescent="0.25">
      <c r="A1815" s="15" t="s">
        <v>19826</v>
      </c>
      <c r="C1815" t="s">
        <v>19817</v>
      </c>
      <c r="D1815" t="s">
        <v>181</v>
      </c>
      <c r="E1815">
        <v>1</v>
      </c>
      <c r="F1815">
        <v>2520000</v>
      </c>
      <c r="G1815">
        <v>50400</v>
      </c>
      <c r="K1815">
        <v>46199</v>
      </c>
      <c r="L1815" t="s">
        <v>573</v>
      </c>
      <c r="M1815" t="s">
        <v>65</v>
      </c>
      <c r="P1815">
        <v>46195</v>
      </c>
      <c r="Q1815">
        <v>41311.480000000003</v>
      </c>
      <c r="S1815" t="s">
        <v>19818</v>
      </c>
    </row>
    <row r="1816" spans="1:19" x14ac:dyDescent="0.25">
      <c r="B1816" s="15" t="s">
        <v>19826</v>
      </c>
      <c r="C1816" t="s">
        <v>19816</v>
      </c>
      <c r="D1816" t="s">
        <v>181</v>
      </c>
      <c r="H1816">
        <v>1</v>
      </c>
      <c r="K1816">
        <v>46199</v>
      </c>
      <c r="L1816" t="s">
        <v>573</v>
      </c>
      <c r="M1816" t="s">
        <v>65</v>
      </c>
      <c r="P1816">
        <v>46195</v>
      </c>
      <c r="S1816" t="s">
        <v>19818</v>
      </c>
    </row>
    <row r="1817" spans="1:19" x14ac:dyDescent="0.25">
      <c r="A1817" s="15" t="s">
        <v>19826</v>
      </c>
      <c r="C1817" t="s">
        <v>19813</v>
      </c>
      <c r="D1817" t="s">
        <v>36</v>
      </c>
      <c r="E1817">
        <v>1</v>
      </c>
      <c r="F1817">
        <v>1066000</v>
      </c>
      <c r="G1817">
        <v>10000</v>
      </c>
      <c r="K1817">
        <v>46195</v>
      </c>
      <c r="L1817" t="s">
        <v>32</v>
      </c>
      <c r="M1817" t="s">
        <v>40</v>
      </c>
      <c r="P1817">
        <v>46195</v>
      </c>
      <c r="Q1817">
        <v>8196.7199999999993</v>
      </c>
      <c r="S1817" t="s">
        <v>19815</v>
      </c>
    </row>
    <row r="1818" spans="1:19" x14ac:dyDescent="0.25">
      <c r="B1818" s="15" t="s">
        <v>19826</v>
      </c>
      <c r="C1818" t="s">
        <v>19816</v>
      </c>
      <c r="D1818" t="s">
        <v>36</v>
      </c>
      <c r="H1818">
        <v>1</v>
      </c>
      <c r="K1818">
        <v>46195</v>
      </c>
      <c r="L1818" t="s">
        <v>32</v>
      </c>
      <c r="M1818" t="s">
        <v>40</v>
      </c>
      <c r="P1818">
        <v>46195</v>
      </c>
      <c r="S1818" t="s">
        <v>19815</v>
      </c>
    </row>
    <row r="1819" spans="1:19" x14ac:dyDescent="0.25">
      <c r="A1819" s="15" t="s">
        <v>19826</v>
      </c>
      <c r="C1819" t="s">
        <v>19813</v>
      </c>
      <c r="D1819" t="s">
        <v>36</v>
      </c>
      <c r="E1819">
        <v>1</v>
      </c>
      <c r="F1819">
        <v>1234000</v>
      </c>
      <c r="G1819">
        <v>30000</v>
      </c>
      <c r="K1819">
        <v>46195</v>
      </c>
      <c r="L1819" t="s">
        <v>32</v>
      </c>
      <c r="M1819" t="s">
        <v>40</v>
      </c>
      <c r="P1819">
        <v>46195</v>
      </c>
      <c r="Q1819">
        <v>24590.16</v>
      </c>
      <c r="S1819" t="s">
        <v>19815</v>
      </c>
    </row>
    <row r="1820" spans="1:19" x14ac:dyDescent="0.25">
      <c r="B1820" s="15" t="s">
        <v>19826</v>
      </c>
      <c r="C1820" t="s">
        <v>19816</v>
      </c>
      <c r="D1820" t="s">
        <v>36</v>
      </c>
      <c r="H1820">
        <v>1</v>
      </c>
      <c r="K1820">
        <v>46195</v>
      </c>
      <c r="L1820" t="s">
        <v>32</v>
      </c>
      <c r="M1820" t="s">
        <v>40</v>
      </c>
      <c r="P1820">
        <v>46195</v>
      </c>
      <c r="S1820" t="s">
        <v>19815</v>
      </c>
    </row>
    <row r="1821" spans="1:19" x14ac:dyDescent="0.25">
      <c r="A1821" s="15" t="s">
        <v>19826</v>
      </c>
      <c r="C1821" t="s">
        <v>19828</v>
      </c>
      <c r="D1821" t="s">
        <v>49</v>
      </c>
      <c r="E1821">
        <v>1</v>
      </c>
      <c r="F1821">
        <v>2308000</v>
      </c>
      <c r="G1821">
        <v>34620</v>
      </c>
      <c r="K1821">
        <v>46195</v>
      </c>
      <c r="L1821" t="s">
        <v>732</v>
      </c>
      <c r="M1821" t="s">
        <v>55</v>
      </c>
      <c r="P1821">
        <v>46195</v>
      </c>
      <c r="Q1821">
        <v>28377.05</v>
      </c>
      <c r="S1821" t="s">
        <v>19818</v>
      </c>
    </row>
    <row r="1822" spans="1:19" x14ac:dyDescent="0.25">
      <c r="A1822" s="15" t="s">
        <v>19826</v>
      </c>
      <c r="C1822" t="s">
        <v>19817</v>
      </c>
      <c r="D1822" t="s">
        <v>36</v>
      </c>
      <c r="E1822">
        <v>1</v>
      </c>
      <c r="F1822">
        <v>3840000</v>
      </c>
      <c r="G1822">
        <v>76800</v>
      </c>
      <c r="K1822">
        <v>46195</v>
      </c>
      <c r="L1822" t="s">
        <v>32</v>
      </c>
      <c r="M1822" t="s">
        <v>40</v>
      </c>
      <c r="P1822">
        <v>46195</v>
      </c>
      <c r="Q1822">
        <v>62950.82</v>
      </c>
      <c r="S1822" t="s">
        <v>19815</v>
      </c>
    </row>
    <row r="1823" spans="1:19" x14ac:dyDescent="0.25">
      <c r="B1823" s="15" t="s">
        <v>19826</v>
      </c>
      <c r="C1823" t="s">
        <v>19816</v>
      </c>
      <c r="D1823" t="s">
        <v>36</v>
      </c>
      <c r="H1823">
        <v>1</v>
      </c>
      <c r="K1823">
        <v>46195</v>
      </c>
      <c r="L1823" t="s">
        <v>32</v>
      </c>
      <c r="M1823" t="s">
        <v>40</v>
      </c>
      <c r="P1823">
        <v>46195</v>
      </c>
      <c r="S1823" t="s">
        <v>19815</v>
      </c>
    </row>
    <row r="1824" spans="1:19" x14ac:dyDescent="0.25">
      <c r="A1824" s="15" t="s">
        <v>19826</v>
      </c>
      <c r="C1824" t="s">
        <v>19817</v>
      </c>
      <c r="D1824" t="s">
        <v>49</v>
      </c>
      <c r="E1824">
        <v>1</v>
      </c>
      <c r="F1824">
        <v>2570000</v>
      </c>
      <c r="G1824">
        <v>51400</v>
      </c>
      <c r="K1824">
        <v>46195</v>
      </c>
      <c r="L1824" t="s">
        <v>737</v>
      </c>
      <c r="M1824" t="s">
        <v>55</v>
      </c>
      <c r="P1824">
        <v>46194</v>
      </c>
      <c r="Q1824">
        <v>42131.15</v>
      </c>
      <c r="S1824" t="s">
        <v>19818</v>
      </c>
    </row>
    <row r="1825" spans="1:19" x14ac:dyDescent="0.25">
      <c r="B1825" s="15" t="s">
        <v>19826</v>
      </c>
      <c r="C1825" t="s">
        <v>19816</v>
      </c>
      <c r="D1825" t="s">
        <v>49</v>
      </c>
      <c r="H1825">
        <v>1</v>
      </c>
      <c r="K1825">
        <v>46195</v>
      </c>
      <c r="L1825" t="s">
        <v>737</v>
      </c>
      <c r="M1825" t="s">
        <v>55</v>
      </c>
      <c r="P1825">
        <v>46194</v>
      </c>
      <c r="S1825" t="s">
        <v>19818</v>
      </c>
    </row>
    <row r="1826" spans="1:19" x14ac:dyDescent="0.25">
      <c r="A1826" s="15" t="s">
        <v>19826</v>
      </c>
      <c r="C1826" t="s">
        <v>19817</v>
      </c>
      <c r="D1826" t="s">
        <v>36</v>
      </c>
      <c r="E1826">
        <v>1</v>
      </c>
      <c r="F1826">
        <v>2550000</v>
      </c>
      <c r="G1826">
        <v>51000</v>
      </c>
      <c r="K1826">
        <v>46199</v>
      </c>
      <c r="L1826" t="s">
        <v>32</v>
      </c>
      <c r="M1826" t="s">
        <v>40</v>
      </c>
      <c r="P1826">
        <v>46195</v>
      </c>
      <c r="Q1826">
        <v>41803.279999999999</v>
      </c>
      <c r="S1826" t="s">
        <v>19815</v>
      </c>
    </row>
    <row r="1827" spans="1:19" x14ac:dyDescent="0.25">
      <c r="B1827" s="15" t="s">
        <v>19826</v>
      </c>
      <c r="C1827" t="s">
        <v>19816</v>
      </c>
      <c r="D1827" t="s">
        <v>36</v>
      </c>
      <c r="H1827">
        <v>1</v>
      </c>
      <c r="K1827">
        <v>46199</v>
      </c>
      <c r="L1827" t="s">
        <v>32</v>
      </c>
      <c r="M1827" t="s">
        <v>40</v>
      </c>
      <c r="P1827">
        <v>46195</v>
      </c>
      <c r="S1827" t="s">
        <v>19815</v>
      </c>
    </row>
    <row r="1828" spans="1:19" x14ac:dyDescent="0.25">
      <c r="A1828" s="15" t="s">
        <v>19826</v>
      </c>
      <c r="C1828" t="s">
        <v>19817</v>
      </c>
      <c r="D1828" t="s">
        <v>36</v>
      </c>
      <c r="E1828">
        <v>1</v>
      </c>
      <c r="F1828">
        <v>3800000</v>
      </c>
      <c r="G1828">
        <v>30000</v>
      </c>
      <c r="K1828">
        <v>46195</v>
      </c>
      <c r="L1828" t="s">
        <v>32</v>
      </c>
      <c r="M1828" t="s">
        <v>40</v>
      </c>
      <c r="P1828">
        <v>46193</v>
      </c>
      <c r="Q1828">
        <v>24590.16</v>
      </c>
      <c r="S1828" t="s">
        <v>19815</v>
      </c>
    </row>
    <row r="1829" spans="1:19" x14ac:dyDescent="0.25">
      <c r="B1829" s="15" t="s">
        <v>19826</v>
      </c>
      <c r="C1829" t="s">
        <v>19816</v>
      </c>
      <c r="D1829" t="s">
        <v>36</v>
      </c>
      <c r="H1829">
        <v>1</v>
      </c>
      <c r="K1829">
        <v>46195</v>
      </c>
      <c r="L1829" t="s">
        <v>32</v>
      </c>
      <c r="M1829" t="s">
        <v>40</v>
      </c>
      <c r="P1829">
        <v>46193</v>
      </c>
      <c r="S1829" t="s">
        <v>19815</v>
      </c>
    </row>
    <row r="1830" spans="1:19" x14ac:dyDescent="0.25">
      <c r="A1830" s="15" t="s">
        <v>19826</v>
      </c>
      <c r="C1830" t="s">
        <v>19821</v>
      </c>
      <c r="D1830" t="s">
        <v>36</v>
      </c>
      <c r="E1830">
        <v>1</v>
      </c>
      <c r="F1830">
        <v>2450000</v>
      </c>
      <c r="G1830">
        <v>20000</v>
      </c>
      <c r="K1830">
        <v>46195</v>
      </c>
      <c r="L1830" t="s">
        <v>32</v>
      </c>
      <c r="M1830" t="s">
        <v>40</v>
      </c>
      <c r="P1830">
        <v>46195</v>
      </c>
      <c r="Q1830">
        <v>16393.439999999999</v>
      </c>
      <c r="S1830" t="s">
        <v>19815</v>
      </c>
    </row>
    <row r="1831" spans="1:19" x14ac:dyDescent="0.25">
      <c r="B1831" s="15" t="s">
        <v>19826</v>
      </c>
      <c r="C1831" t="s">
        <v>19816</v>
      </c>
      <c r="D1831" t="s">
        <v>36</v>
      </c>
      <c r="H1831">
        <v>1</v>
      </c>
      <c r="K1831">
        <v>46195</v>
      </c>
      <c r="L1831" t="s">
        <v>32</v>
      </c>
      <c r="M1831" t="s">
        <v>40</v>
      </c>
      <c r="P1831">
        <v>46195</v>
      </c>
      <c r="S1831" t="s">
        <v>19815</v>
      </c>
    </row>
    <row r="1832" spans="1:19" x14ac:dyDescent="0.25">
      <c r="A1832" s="15" t="s">
        <v>19826</v>
      </c>
      <c r="C1832" t="s">
        <v>19817</v>
      </c>
      <c r="D1832" t="s">
        <v>36</v>
      </c>
      <c r="E1832">
        <v>1</v>
      </c>
      <c r="F1832">
        <v>2720000</v>
      </c>
      <c r="G1832">
        <v>20000</v>
      </c>
      <c r="K1832">
        <v>46195</v>
      </c>
      <c r="L1832" t="s">
        <v>32</v>
      </c>
      <c r="M1832" t="s">
        <v>40</v>
      </c>
      <c r="P1832">
        <v>46193</v>
      </c>
      <c r="Q1832">
        <v>16393.439999999999</v>
      </c>
      <c r="S1832" t="s">
        <v>19815</v>
      </c>
    </row>
    <row r="1833" spans="1:19" x14ac:dyDescent="0.25">
      <c r="B1833" s="15" t="s">
        <v>19826</v>
      </c>
      <c r="C1833" t="s">
        <v>19816</v>
      </c>
      <c r="D1833" t="s">
        <v>36</v>
      </c>
      <c r="H1833">
        <v>1</v>
      </c>
      <c r="K1833">
        <v>46195</v>
      </c>
      <c r="L1833" t="s">
        <v>32</v>
      </c>
      <c r="M1833" t="s">
        <v>40</v>
      </c>
      <c r="P1833">
        <v>46193</v>
      </c>
      <c r="S1833" t="s">
        <v>19815</v>
      </c>
    </row>
    <row r="1834" spans="1:19" x14ac:dyDescent="0.25">
      <c r="A1834" s="15" t="s">
        <v>19826</v>
      </c>
      <c r="C1834" t="s">
        <v>19817</v>
      </c>
      <c r="D1834" t="s">
        <v>49</v>
      </c>
      <c r="E1834">
        <v>1</v>
      </c>
      <c r="F1834">
        <v>2020000</v>
      </c>
      <c r="G1834">
        <v>40400</v>
      </c>
      <c r="K1834">
        <v>46195</v>
      </c>
      <c r="L1834" t="s">
        <v>372</v>
      </c>
      <c r="M1834" t="s">
        <v>55</v>
      </c>
      <c r="P1834">
        <v>46195</v>
      </c>
      <c r="Q1834">
        <v>33114.75</v>
      </c>
      <c r="S1834" t="s">
        <v>19818</v>
      </c>
    </row>
    <row r="1835" spans="1:19" x14ac:dyDescent="0.25">
      <c r="A1835" s="15" t="s">
        <v>19826</v>
      </c>
      <c r="C1835" t="s">
        <v>19817</v>
      </c>
      <c r="D1835" t="s">
        <v>181</v>
      </c>
      <c r="E1835">
        <v>1</v>
      </c>
      <c r="F1835">
        <v>1970000</v>
      </c>
      <c r="G1835">
        <v>85600</v>
      </c>
      <c r="K1835">
        <v>46199</v>
      </c>
      <c r="L1835" t="s">
        <v>643</v>
      </c>
      <c r="M1835" t="s">
        <v>55</v>
      </c>
      <c r="P1835">
        <v>46195</v>
      </c>
      <c r="Q1835">
        <v>70163.929999999993</v>
      </c>
      <c r="S1835" t="s">
        <v>19818</v>
      </c>
    </row>
    <row r="1836" spans="1:19" x14ac:dyDescent="0.25">
      <c r="B1836" s="15" t="s">
        <v>19826</v>
      </c>
      <c r="C1836" t="s">
        <v>19816</v>
      </c>
      <c r="D1836" t="s">
        <v>181</v>
      </c>
      <c r="H1836">
        <v>1</v>
      </c>
      <c r="K1836">
        <v>46199</v>
      </c>
      <c r="L1836" t="s">
        <v>643</v>
      </c>
      <c r="M1836" t="s">
        <v>55</v>
      </c>
      <c r="P1836">
        <v>46195</v>
      </c>
      <c r="S1836" t="s">
        <v>19818</v>
      </c>
    </row>
    <row r="1837" spans="1:19" x14ac:dyDescent="0.25">
      <c r="A1837" s="15" t="s">
        <v>19826</v>
      </c>
      <c r="C1837" t="s">
        <v>19813</v>
      </c>
      <c r="D1837" t="s">
        <v>49</v>
      </c>
      <c r="E1837">
        <v>1</v>
      </c>
      <c r="F1837">
        <v>1627000</v>
      </c>
      <c r="G1837">
        <v>32540</v>
      </c>
      <c r="K1837">
        <v>46195</v>
      </c>
      <c r="L1837" t="s">
        <v>372</v>
      </c>
      <c r="M1837" t="s">
        <v>55</v>
      </c>
      <c r="P1837">
        <v>46188</v>
      </c>
      <c r="Q1837">
        <v>26672.13</v>
      </c>
      <c r="S1837" t="s">
        <v>19818</v>
      </c>
    </row>
    <row r="1838" spans="1:19" x14ac:dyDescent="0.25">
      <c r="B1838" s="15" t="s">
        <v>19826</v>
      </c>
      <c r="C1838" t="s">
        <v>19816</v>
      </c>
      <c r="D1838" t="s">
        <v>49</v>
      </c>
      <c r="H1838">
        <v>1</v>
      </c>
      <c r="K1838">
        <v>46195</v>
      </c>
      <c r="L1838" t="s">
        <v>372</v>
      </c>
      <c r="M1838" t="s">
        <v>55</v>
      </c>
      <c r="P1838">
        <v>46188</v>
      </c>
      <c r="S1838" t="s">
        <v>19818</v>
      </c>
    </row>
    <row r="1839" spans="1:19" x14ac:dyDescent="0.25">
      <c r="A1839" s="15" t="s">
        <v>19826</v>
      </c>
      <c r="C1839" t="s">
        <v>19817</v>
      </c>
      <c r="D1839" t="s">
        <v>181</v>
      </c>
      <c r="E1839">
        <v>1</v>
      </c>
      <c r="F1839">
        <v>2000000</v>
      </c>
      <c r="G1839">
        <v>40000</v>
      </c>
      <c r="K1839">
        <v>46195</v>
      </c>
      <c r="L1839" t="s">
        <v>372</v>
      </c>
      <c r="M1839" t="s">
        <v>55</v>
      </c>
      <c r="P1839">
        <v>46185</v>
      </c>
      <c r="Q1839">
        <v>32786.89</v>
      </c>
      <c r="S1839" t="s">
        <v>19818</v>
      </c>
    </row>
    <row r="1840" spans="1:19" x14ac:dyDescent="0.25">
      <c r="B1840" s="15" t="s">
        <v>19826</v>
      </c>
      <c r="C1840" t="s">
        <v>19816</v>
      </c>
      <c r="D1840" t="s">
        <v>181</v>
      </c>
      <c r="H1840">
        <v>1</v>
      </c>
      <c r="K1840">
        <v>46195</v>
      </c>
      <c r="L1840" t="s">
        <v>372</v>
      </c>
      <c r="M1840" t="s">
        <v>55</v>
      </c>
      <c r="P1840">
        <v>46185</v>
      </c>
      <c r="S1840" t="s">
        <v>19818</v>
      </c>
    </row>
    <row r="1841" spans="1:19" x14ac:dyDescent="0.25">
      <c r="A1841" s="15" t="s">
        <v>19826</v>
      </c>
      <c r="C1841" t="s">
        <v>19813</v>
      </c>
      <c r="D1841" t="s">
        <v>136</v>
      </c>
      <c r="E1841">
        <v>1</v>
      </c>
      <c r="F1841">
        <v>1048000</v>
      </c>
      <c r="G1841">
        <v>15720</v>
      </c>
      <c r="K1841">
        <v>46195</v>
      </c>
      <c r="L1841" t="s">
        <v>643</v>
      </c>
      <c r="M1841" t="s">
        <v>55</v>
      </c>
      <c r="P1841">
        <v>46195</v>
      </c>
      <c r="Q1841">
        <v>12885.25</v>
      </c>
      <c r="S1841" t="s">
        <v>19818</v>
      </c>
    </row>
    <row r="1842" spans="1:19" x14ac:dyDescent="0.25">
      <c r="A1842" s="15" t="s">
        <v>19826</v>
      </c>
      <c r="C1842" t="s">
        <v>19817</v>
      </c>
      <c r="D1842" t="s">
        <v>36</v>
      </c>
      <c r="E1842">
        <v>1</v>
      </c>
      <c r="F1842">
        <v>2050000</v>
      </c>
      <c r="G1842">
        <v>30000</v>
      </c>
      <c r="K1842">
        <v>46199</v>
      </c>
      <c r="L1842" t="s">
        <v>32</v>
      </c>
      <c r="M1842" t="s">
        <v>40</v>
      </c>
      <c r="P1842">
        <v>46194</v>
      </c>
      <c r="Q1842">
        <v>24590.16</v>
      </c>
      <c r="S1842" t="s">
        <v>19815</v>
      </c>
    </row>
    <row r="1843" spans="1:19" x14ac:dyDescent="0.25">
      <c r="B1843" s="15" t="s">
        <v>19826</v>
      </c>
      <c r="C1843" t="s">
        <v>19816</v>
      </c>
      <c r="D1843" t="s">
        <v>36</v>
      </c>
      <c r="H1843">
        <v>1</v>
      </c>
      <c r="K1843">
        <v>46199</v>
      </c>
      <c r="L1843" t="s">
        <v>32</v>
      </c>
      <c r="M1843" t="s">
        <v>40</v>
      </c>
      <c r="P1843">
        <v>46194</v>
      </c>
      <c r="S1843" t="s">
        <v>19815</v>
      </c>
    </row>
    <row r="1844" spans="1:19" x14ac:dyDescent="0.25">
      <c r="A1844" s="15" t="s">
        <v>19826</v>
      </c>
      <c r="C1844" t="s">
        <v>19817</v>
      </c>
      <c r="D1844" t="s">
        <v>36</v>
      </c>
      <c r="E1844">
        <v>1</v>
      </c>
      <c r="F1844">
        <v>2100000</v>
      </c>
      <c r="G1844">
        <v>30000</v>
      </c>
      <c r="K1844">
        <v>46195</v>
      </c>
      <c r="L1844" t="s">
        <v>32</v>
      </c>
      <c r="M1844" t="s">
        <v>40</v>
      </c>
      <c r="P1844">
        <v>46194</v>
      </c>
      <c r="Q1844">
        <v>24590.16</v>
      </c>
      <c r="S1844" t="s">
        <v>19815</v>
      </c>
    </row>
    <row r="1845" spans="1:19" x14ac:dyDescent="0.25">
      <c r="B1845" s="15" t="s">
        <v>19826</v>
      </c>
      <c r="C1845" t="s">
        <v>19816</v>
      </c>
      <c r="D1845" t="s">
        <v>36</v>
      </c>
      <c r="H1845">
        <v>1</v>
      </c>
      <c r="K1845">
        <v>46195</v>
      </c>
      <c r="L1845" t="s">
        <v>32</v>
      </c>
      <c r="M1845" t="s">
        <v>40</v>
      </c>
      <c r="P1845">
        <v>46194</v>
      </c>
      <c r="S1845" t="s">
        <v>19815</v>
      </c>
    </row>
    <row r="1846" spans="1:19" x14ac:dyDescent="0.25">
      <c r="A1846" s="15" t="s">
        <v>19826</v>
      </c>
      <c r="C1846" t="s">
        <v>19817</v>
      </c>
      <c r="D1846" t="s">
        <v>36</v>
      </c>
      <c r="E1846">
        <v>1</v>
      </c>
      <c r="F1846">
        <v>2050000</v>
      </c>
      <c r="G1846">
        <v>30000</v>
      </c>
      <c r="K1846">
        <v>46200</v>
      </c>
      <c r="L1846" t="s">
        <v>32</v>
      </c>
      <c r="M1846" t="s">
        <v>40</v>
      </c>
      <c r="P1846">
        <v>46194</v>
      </c>
      <c r="Q1846">
        <v>24590.16</v>
      </c>
      <c r="S1846" t="s">
        <v>19815</v>
      </c>
    </row>
    <row r="1847" spans="1:19" x14ac:dyDescent="0.25">
      <c r="B1847" s="15" t="s">
        <v>19826</v>
      </c>
      <c r="C1847" t="s">
        <v>19816</v>
      </c>
      <c r="D1847" t="s">
        <v>36</v>
      </c>
      <c r="H1847">
        <v>1</v>
      </c>
      <c r="K1847">
        <v>46200</v>
      </c>
      <c r="L1847" t="s">
        <v>32</v>
      </c>
      <c r="M1847" t="s">
        <v>40</v>
      </c>
      <c r="P1847">
        <v>46194</v>
      </c>
      <c r="S1847" t="s">
        <v>19815</v>
      </c>
    </row>
    <row r="1848" spans="1:19" x14ac:dyDescent="0.25">
      <c r="A1848" s="15" t="s">
        <v>19826</v>
      </c>
      <c r="C1848" t="s">
        <v>19813</v>
      </c>
      <c r="D1848" t="s">
        <v>181</v>
      </c>
      <c r="E1848">
        <v>1</v>
      </c>
      <c r="F1848">
        <v>1311000</v>
      </c>
      <c r="G1848">
        <v>19665</v>
      </c>
      <c r="K1848">
        <v>46194</v>
      </c>
      <c r="L1848" t="s">
        <v>44</v>
      </c>
      <c r="M1848" t="s">
        <v>55</v>
      </c>
      <c r="P1848">
        <v>46184</v>
      </c>
      <c r="Q1848">
        <v>16118.85</v>
      </c>
      <c r="S1848" t="s">
        <v>19818</v>
      </c>
    </row>
    <row r="1849" spans="1:19" x14ac:dyDescent="0.25">
      <c r="B1849" s="15" t="s">
        <v>19826</v>
      </c>
      <c r="C1849" t="s">
        <v>19816</v>
      </c>
      <c r="D1849" t="s">
        <v>181</v>
      </c>
      <c r="H1849">
        <v>1</v>
      </c>
      <c r="K1849">
        <v>46194</v>
      </c>
      <c r="L1849" t="s">
        <v>44</v>
      </c>
      <c r="M1849" t="s">
        <v>55</v>
      </c>
      <c r="P1849">
        <v>46184</v>
      </c>
      <c r="S1849" t="s">
        <v>19818</v>
      </c>
    </row>
    <row r="1850" spans="1:19" x14ac:dyDescent="0.25">
      <c r="A1850" s="15" t="s">
        <v>19826</v>
      </c>
      <c r="C1850" t="s">
        <v>19817</v>
      </c>
      <c r="D1850" t="s">
        <v>49</v>
      </c>
      <c r="E1850">
        <v>1</v>
      </c>
      <c r="F1850">
        <v>1995000</v>
      </c>
      <c r="G1850">
        <v>39900</v>
      </c>
      <c r="K1850">
        <v>46194</v>
      </c>
      <c r="L1850" t="s">
        <v>44</v>
      </c>
      <c r="M1850" t="s">
        <v>55</v>
      </c>
      <c r="P1850">
        <v>46190</v>
      </c>
      <c r="Q1850">
        <v>32704.92</v>
      </c>
      <c r="S1850" t="s">
        <v>19818</v>
      </c>
    </row>
    <row r="1851" spans="1:19" x14ac:dyDescent="0.25">
      <c r="B1851" s="15" t="s">
        <v>19826</v>
      </c>
      <c r="C1851" t="s">
        <v>19816</v>
      </c>
      <c r="D1851" t="s">
        <v>49</v>
      </c>
      <c r="H1851">
        <v>1</v>
      </c>
      <c r="K1851">
        <v>46194</v>
      </c>
      <c r="L1851" t="s">
        <v>44</v>
      </c>
      <c r="M1851" t="s">
        <v>55</v>
      </c>
      <c r="P1851">
        <v>46190</v>
      </c>
      <c r="S1851" t="s">
        <v>19818</v>
      </c>
    </row>
    <row r="1852" spans="1:19" x14ac:dyDescent="0.25">
      <c r="A1852" s="15" t="s">
        <v>19826</v>
      </c>
      <c r="C1852" t="s">
        <v>19817</v>
      </c>
      <c r="D1852" t="s">
        <v>36</v>
      </c>
      <c r="E1852">
        <v>1</v>
      </c>
      <c r="F1852">
        <v>4000000</v>
      </c>
      <c r="G1852">
        <v>30000</v>
      </c>
      <c r="K1852">
        <v>46195</v>
      </c>
      <c r="L1852" t="s">
        <v>32</v>
      </c>
      <c r="M1852" t="s">
        <v>40</v>
      </c>
      <c r="P1852">
        <v>46194</v>
      </c>
      <c r="Q1852">
        <v>24590.16</v>
      </c>
      <c r="S1852" t="s">
        <v>19815</v>
      </c>
    </row>
    <row r="1853" spans="1:19" x14ac:dyDescent="0.25">
      <c r="B1853" s="15" t="s">
        <v>19826</v>
      </c>
      <c r="C1853" t="s">
        <v>19816</v>
      </c>
      <c r="D1853" t="s">
        <v>36</v>
      </c>
      <c r="H1853">
        <v>1</v>
      </c>
      <c r="K1853">
        <v>46195</v>
      </c>
      <c r="L1853" t="s">
        <v>32</v>
      </c>
      <c r="M1853" t="s">
        <v>40</v>
      </c>
      <c r="P1853">
        <v>46194</v>
      </c>
      <c r="S1853" t="s">
        <v>19815</v>
      </c>
    </row>
    <row r="1854" spans="1:19" x14ac:dyDescent="0.25">
      <c r="A1854" s="15" t="s">
        <v>19826</v>
      </c>
      <c r="C1854" t="s">
        <v>19813</v>
      </c>
      <c r="D1854" t="s">
        <v>181</v>
      </c>
      <c r="E1854">
        <v>1</v>
      </c>
      <c r="F1854">
        <v>1073500</v>
      </c>
      <c r="G1854">
        <v>0</v>
      </c>
      <c r="K1854">
        <v>46194</v>
      </c>
      <c r="L1854" t="s">
        <v>732</v>
      </c>
      <c r="M1854" t="s">
        <v>55</v>
      </c>
      <c r="P1854">
        <v>46193</v>
      </c>
      <c r="Q1854">
        <v>0</v>
      </c>
      <c r="S1854" t="s">
        <v>19818</v>
      </c>
    </row>
    <row r="1855" spans="1:19" x14ac:dyDescent="0.25">
      <c r="B1855" s="15" t="s">
        <v>19826</v>
      </c>
      <c r="C1855" t="s">
        <v>19816</v>
      </c>
      <c r="D1855" t="s">
        <v>181</v>
      </c>
      <c r="H1855">
        <v>1</v>
      </c>
      <c r="K1855">
        <v>46194</v>
      </c>
      <c r="L1855" t="s">
        <v>732</v>
      </c>
      <c r="M1855" t="s">
        <v>55</v>
      </c>
      <c r="P1855">
        <v>46193</v>
      </c>
      <c r="S1855" t="s">
        <v>19818</v>
      </c>
    </row>
    <row r="1856" spans="1:19" x14ac:dyDescent="0.25">
      <c r="C1856" t="s">
        <v>19813</v>
      </c>
      <c r="D1856" t="s">
        <v>36</v>
      </c>
      <c r="I1856">
        <v>1</v>
      </c>
      <c r="J1856" s="15" t="s">
        <v>19826</v>
      </c>
      <c r="K1856">
        <v>46201</v>
      </c>
      <c r="L1856" t="s">
        <v>32</v>
      </c>
      <c r="M1856" t="s">
        <v>40</v>
      </c>
      <c r="P1856">
        <v>46194</v>
      </c>
      <c r="S1856" t="s">
        <v>19815</v>
      </c>
    </row>
    <row r="1857" spans="1:19" x14ac:dyDescent="0.25">
      <c r="B1857" s="15" t="s">
        <v>19826</v>
      </c>
      <c r="C1857" t="s">
        <v>19816</v>
      </c>
      <c r="D1857" t="s">
        <v>36</v>
      </c>
      <c r="H1857">
        <v>1</v>
      </c>
      <c r="K1857">
        <v>46201</v>
      </c>
      <c r="L1857" t="s">
        <v>32</v>
      </c>
      <c r="M1857" t="s">
        <v>40</v>
      </c>
      <c r="P1857">
        <v>46194</v>
      </c>
      <c r="S1857" t="s">
        <v>19815</v>
      </c>
    </row>
    <row r="1858" spans="1:19" x14ac:dyDescent="0.25">
      <c r="A1858" s="15" t="s">
        <v>19826</v>
      </c>
      <c r="C1858" t="s">
        <v>19817</v>
      </c>
      <c r="D1858" t="s">
        <v>36</v>
      </c>
      <c r="E1858">
        <v>1</v>
      </c>
      <c r="F1858">
        <v>2280000</v>
      </c>
      <c r="G1858">
        <v>45600</v>
      </c>
      <c r="K1858">
        <v>46199</v>
      </c>
      <c r="L1858" t="s">
        <v>32</v>
      </c>
      <c r="M1858" t="s">
        <v>40</v>
      </c>
      <c r="P1858">
        <v>46194</v>
      </c>
      <c r="Q1858">
        <v>37377.050000000003</v>
      </c>
      <c r="S1858" t="s">
        <v>19815</v>
      </c>
    </row>
    <row r="1859" spans="1:19" x14ac:dyDescent="0.25">
      <c r="B1859" s="15" t="s">
        <v>19826</v>
      </c>
      <c r="C1859" t="s">
        <v>19816</v>
      </c>
      <c r="D1859" t="s">
        <v>36</v>
      </c>
      <c r="H1859">
        <v>1</v>
      </c>
      <c r="K1859">
        <v>46199</v>
      </c>
      <c r="L1859" t="s">
        <v>32</v>
      </c>
      <c r="M1859" t="s">
        <v>40</v>
      </c>
      <c r="P1859">
        <v>46194</v>
      </c>
      <c r="S1859" t="s">
        <v>19815</v>
      </c>
    </row>
    <row r="1860" spans="1:19" x14ac:dyDescent="0.25">
      <c r="B1860" s="15" t="s">
        <v>19826</v>
      </c>
      <c r="C1860" t="s">
        <v>19816</v>
      </c>
      <c r="D1860" t="s">
        <v>181</v>
      </c>
      <c r="H1860">
        <v>1</v>
      </c>
      <c r="K1860">
        <v>46194</v>
      </c>
      <c r="L1860" t="s">
        <v>164</v>
      </c>
      <c r="M1860" t="s">
        <v>55</v>
      </c>
      <c r="P1860">
        <v>46193</v>
      </c>
      <c r="S1860" t="s">
        <v>19818</v>
      </c>
    </row>
    <row r="1861" spans="1:19" x14ac:dyDescent="0.25">
      <c r="A1861" s="15" t="s">
        <v>19826</v>
      </c>
      <c r="C1861" t="s">
        <v>19821</v>
      </c>
      <c r="D1861" t="s">
        <v>181</v>
      </c>
      <c r="E1861">
        <v>1</v>
      </c>
      <c r="F1861">
        <v>2800000</v>
      </c>
      <c r="G1861">
        <v>56000</v>
      </c>
      <c r="K1861">
        <v>46194</v>
      </c>
      <c r="L1861" t="s">
        <v>164</v>
      </c>
      <c r="M1861" t="s">
        <v>55</v>
      </c>
      <c r="P1861">
        <v>46193</v>
      </c>
      <c r="Q1861">
        <v>45901.64</v>
      </c>
      <c r="S1861" t="s">
        <v>19818</v>
      </c>
    </row>
    <row r="1862" spans="1:19" x14ac:dyDescent="0.25">
      <c r="A1862" s="15" t="s">
        <v>19826</v>
      </c>
      <c r="C1862" t="s">
        <v>19817</v>
      </c>
      <c r="D1862" t="s">
        <v>181</v>
      </c>
      <c r="E1862">
        <v>1</v>
      </c>
      <c r="F1862">
        <v>2010000</v>
      </c>
      <c r="G1862">
        <v>40200</v>
      </c>
      <c r="K1862">
        <v>46194</v>
      </c>
      <c r="L1862" t="s">
        <v>132</v>
      </c>
      <c r="M1862" t="s">
        <v>65</v>
      </c>
      <c r="P1862">
        <v>46193</v>
      </c>
      <c r="Q1862">
        <v>32950.82</v>
      </c>
      <c r="S1862" t="s">
        <v>19818</v>
      </c>
    </row>
    <row r="1863" spans="1:19" x14ac:dyDescent="0.25">
      <c r="B1863" s="15" t="s">
        <v>19826</v>
      </c>
      <c r="C1863" t="s">
        <v>19816</v>
      </c>
      <c r="D1863" t="s">
        <v>181</v>
      </c>
      <c r="H1863">
        <v>1</v>
      </c>
      <c r="K1863">
        <v>46194</v>
      </c>
      <c r="L1863" t="s">
        <v>132</v>
      </c>
      <c r="M1863" t="s">
        <v>65</v>
      </c>
      <c r="P1863">
        <v>46193</v>
      </c>
      <c r="S1863" t="s">
        <v>19818</v>
      </c>
    </row>
    <row r="1864" spans="1:19" x14ac:dyDescent="0.25">
      <c r="A1864" s="15" t="s">
        <v>19826</v>
      </c>
      <c r="C1864" t="s">
        <v>19819</v>
      </c>
      <c r="D1864" t="s">
        <v>49</v>
      </c>
      <c r="E1864">
        <v>1</v>
      </c>
      <c r="F1864">
        <v>2585990</v>
      </c>
      <c r="G1864">
        <v>0</v>
      </c>
      <c r="K1864">
        <v>46198</v>
      </c>
      <c r="L1864" t="s">
        <v>732</v>
      </c>
      <c r="M1864" t="s">
        <v>55</v>
      </c>
      <c r="P1864">
        <v>46194</v>
      </c>
      <c r="Q1864">
        <v>0</v>
      </c>
      <c r="S1864" t="s">
        <v>19818</v>
      </c>
    </row>
    <row r="1865" spans="1:19" x14ac:dyDescent="0.25">
      <c r="B1865" s="15" t="s">
        <v>19826</v>
      </c>
      <c r="C1865" t="s">
        <v>19816</v>
      </c>
      <c r="D1865" t="s">
        <v>49</v>
      </c>
      <c r="H1865">
        <v>1</v>
      </c>
      <c r="K1865">
        <v>46198</v>
      </c>
      <c r="L1865" t="s">
        <v>732</v>
      </c>
      <c r="M1865" t="s">
        <v>55</v>
      </c>
      <c r="P1865">
        <v>46194</v>
      </c>
      <c r="S1865" t="s">
        <v>19818</v>
      </c>
    </row>
    <row r="1866" spans="1:19" x14ac:dyDescent="0.25">
      <c r="A1866" s="15" t="s">
        <v>19826</v>
      </c>
      <c r="C1866" t="s">
        <v>19817</v>
      </c>
      <c r="D1866" t="s">
        <v>36</v>
      </c>
      <c r="E1866">
        <v>1</v>
      </c>
      <c r="F1866">
        <v>2200000</v>
      </c>
      <c r="G1866">
        <v>30000</v>
      </c>
      <c r="K1866">
        <v>46194</v>
      </c>
      <c r="L1866" t="s">
        <v>32</v>
      </c>
      <c r="M1866" t="s">
        <v>40</v>
      </c>
      <c r="P1866">
        <v>46194</v>
      </c>
      <c r="Q1866">
        <v>24590.16</v>
      </c>
      <c r="S1866" t="s">
        <v>19815</v>
      </c>
    </row>
    <row r="1867" spans="1:19" x14ac:dyDescent="0.25">
      <c r="B1867" s="15" t="s">
        <v>19826</v>
      </c>
      <c r="C1867" t="s">
        <v>19816</v>
      </c>
      <c r="D1867" t="s">
        <v>36</v>
      </c>
      <c r="H1867">
        <v>1</v>
      </c>
      <c r="K1867">
        <v>46194</v>
      </c>
      <c r="L1867" t="s">
        <v>32</v>
      </c>
      <c r="M1867" t="s">
        <v>40</v>
      </c>
      <c r="P1867">
        <v>46194</v>
      </c>
      <c r="S1867" t="s">
        <v>19815</v>
      </c>
    </row>
    <row r="1868" spans="1:19" x14ac:dyDescent="0.25">
      <c r="A1868" s="15" t="s">
        <v>19826</v>
      </c>
      <c r="C1868" t="s">
        <v>19819</v>
      </c>
      <c r="D1868" t="s">
        <v>36</v>
      </c>
      <c r="E1868">
        <v>1</v>
      </c>
      <c r="F1868">
        <v>2660000</v>
      </c>
      <c r="G1868">
        <v>30000</v>
      </c>
      <c r="K1868">
        <v>46200</v>
      </c>
      <c r="L1868" t="s">
        <v>32</v>
      </c>
      <c r="M1868" t="s">
        <v>40</v>
      </c>
      <c r="P1868">
        <v>46194</v>
      </c>
      <c r="Q1868">
        <v>24590.16</v>
      </c>
      <c r="S1868" t="s">
        <v>19815</v>
      </c>
    </row>
    <row r="1869" spans="1:19" x14ac:dyDescent="0.25">
      <c r="B1869" s="15" t="s">
        <v>19826</v>
      </c>
      <c r="C1869" t="s">
        <v>19816</v>
      </c>
      <c r="D1869" t="s">
        <v>36</v>
      </c>
      <c r="H1869">
        <v>1</v>
      </c>
      <c r="K1869">
        <v>46200</v>
      </c>
      <c r="L1869" t="s">
        <v>32</v>
      </c>
      <c r="M1869" t="s">
        <v>40</v>
      </c>
      <c r="P1869">
        <v>46194</v>
      </c>
      <c r="S1869" t="s">
        <v>19815</v>
      </c>
    </row>
    <row r="1870" spans="1:19" x14ac:dyDescent="0.25">
      <c r="A1870" s="15" t="s">
        <v>19826</v>
      </c>
      <c r="C1870" t="s">
        <v>19819</v>
      </c>
      <c r="D1870" t="s">
        <v>36</v>
      </c>
      <c r="E1870">
        <v>1</v>
      </c>
      <c r="F1870">
        <v>2640000</v>
      </c>
      <c r="G1870">
        <v>30000</v>
      </c>
      <c r="K1870">
        <v>46194</v>
      </c>
      <c r="L1870" t="s">
        <v>32</v>
      </c>
      <c r="M1870" t="s">
        <v>40</v>
      </c>
      <c r="P1870">
        <v>46194</v>
      </c>
      <c r="Q1870">
        <v>24590.16</v>
      </c>
      <c r="S1870" t="s">
        <v>19815</v>
      </c>
    </row>
    <row r="1871" spans="1:19" x14ac:dyDescent="0.25">
      <c r="B1871" s="15" t="s">
        <v>19826</v>
      </c>
      <c r="C1871" t="s">
        <v>19816</v>
      </c>
      <c r="D1871" t="s">
        <v>36</v>
      </c>
      <c r="H1871">
        <v>1</v>
      </c>
      <c r="K1871">
        <v>46194</v>
      </c>
      <c r="L1871" t="s">
        <v>32</v>
      </c>
      <c r="M1871" t="s">
        <v>40</v>
      </c>
      <c r="P1871">
        <v>46194</v>
      </c>
      <c r="S1871" t="s">
        <v>19815</v>
      </c>
    </row>
    <row r="1872" spans="1:19" x14ac:dyDescent="0.25">
      <c r="A1872" s="15" t="s">
        <v>19826</v>
      </c>
      <c r="C1872" t="s">
        <v>19817</v>
      </c>
      <c r="D1872" t="s">
        <v>181</v>
      </c>
      <c r="E1872">
        <v>1</v>
      </c>
      <c r="F1872">
        <v>1970000</v>
      </c>
      <c r="G1872">
        <v>39400</v>
      </c>
      <c r="K1872">
        <v>46194</v>
      </c>
      <c r="L1872" t="s">
        <v>737</v>
      </c>
      <c r="M1872" t="s">
        <v>55</v>
      </c>
      <c r="P1872">
        <v>46192</v>
      </c>
      <c r="Q1872">
        <v>32295.08</v>
      </c>
      <c r="S1872" t="s">
        <v>19818</v>
      </c>
    </row>
    <row r="1873" spans="1:19" x14ac:dyDescent="0.25">
      <c r="B1873" s="15" t="s">
        <v>19826</v>
      </c>
      <c r="C1873" t="s">
        <v>19816</v>
      </c>
      <c r="D1873" t="s">
        <v>181</v>
      </c>
      <c r="H1873">
        <v>1</v>
      </c>
      <c r="K1873">
        <v>46194</v>
      </c>
      <c r="L1873" t="s">
        <v>737</v>
      </c>
      <c r="M1873" t="s">
        <v>55</v>
      </c>
      <c r="P1873">
        <v>46192</v>
      </c>
      <c r="S1873" t="s">
        <v>19818</v>
      </c>
    </row>
    <row r="1874" spans="1:19" x14ac:dyDescent="0.25">
      <c r="B1874" s="15" t="s">
        <v>19826</v>
      </c>
      <c r="C1874" t="s">
        <v>19816</v>
      </c>
      <c r="D1874" t="s">
        <v>49</v>
      </c>
      <c r="H1874">
        <v>1</v>
      </c>
      <c r="K1874">
        <v>46194</v>
      </c>
      <c r="L1874" t="s">
        <v>219</v>
      </c>
      <c r="M1874" t="s">
        <v>65</v>
      </c>
      <c r="P1874">
        <v>46189</v>
      </c>
      <c r="S1874" t="s">
        <v>19818</v>
      </c>
    </row>
    <row r="1875" spans="1:19" x14ac:dyDescent="0.25">
      <c r="A1875" s="15" t="s">
        <v>19826</v>
      </c>
      <c r="C1875" t="s">
        <v>19813</v>
      </c>
      <c r="D1875" t="s">
        <v>49</v>
      </c>
      <c r="E1875">
        <v>1</v>
      </c>
      <c r="F1875">
        <v>1336000</v>
      </c>
      <c r="G1875">
        <v>20040</v>
      </c>
      <c r="K1875">
        <v>46194</v>
      </c>
      <c r="L1875" t="s">
        <v>219</v>
      </c>
      <c r="M1875" t="s">
        <v>65</v>
      </c>
      <c r="P1875">
        <v>46189</v>
      </c>
      <c r="Q1875">
        <v>16426.23</v>
      </c>
      <c r="S1875" t="s">
        <v>19818</v>
      </c>
    </row>
    <row r="1876" spans="1:19" x14ac:dyDescent="0.25">
      <c r="A1876" s="15" t="s">
        <v>19826</v>
      </c>
      <c r="C1876" t="s">
        <v>19817</v>
      </c>
      <c r="D1876" t="s">
        <v>36</v>
      </c>
      <c r="E1876">
        <v>1</v>
      </c>
      <c r="F1876">
        <v>2480000</v>
      </c>
      <c r="G1876">
        <v>49600</v>
      </c>
      <c r="K1876">
        <v>46194</v>
      </c>
      <c r="L1876" t="s">
        <v>32</v>
      </c>
      <c r="M1876" t="s">
        <v>40</v>
      </c>
      <c r="P1876">
        <v>46194</v>
      </c>
      <c r="Q1876">
        <v>40655.74</v>
      </c>
      <c r="S1876" t="s">
        <v>19815</v>
      </c>
    </row>
    <row r="1877" spans="1:19" x14ac:dyDescent="0.25">
      <c r="B1877" s="15" t="s">
        <v>19826</v>
      </c>
      <c r="C1877" t="s">
        <v>19816</v>
      </c>
      <c r="D1877" t="s">
        <v>36</v>
      </c>
      <c r="H1877">
        <v>1</v>
      </c>
      <c r="K1877">
        <v>46194</v>
      </c>
      <c r="L1877" t="s">
        <v>32</v>
      </c>
      <c r="M1877" t="s">
        <v>40</v>
      </c>
      <c r="P1877">
        <v>46194</v>
      </c>
      <c r="S1877" t="s">
        <v>19815</v>
      </c>
    </row>
    <row r="1878" spans="1:19" x14ac:dyDescent="0.25">
      <c r="A1878" s="15" t="s">
        <v>19826</v>
      </c>
      <c r="C1878" t="s">
        <v>19828</v>
      </c>
      <c r="D1878" t="s">
        <v>136</v>
      </c>
      <c r="E1878">
        <v>1</v>
      </c>
      <c r="F1878">
        <v>2360000</v>
      </c>
      <c r="G1878">
        <v>35400</v>
      </c>
      <c r="K1878">
        <v>46194</v>
      </c>
      <c r="L1878" t="s">
        <v>44</v>
      </c>
      <c r="M1878" t="s">
        <v>55</v>
      </c>
      <c r="P1878">
        <v>46194</v>
      </c>
      <c r="Q1878">
        <v>29016.39</v>
      </c>
      <c r="S1878" t="s">
        <v>19818</v>
      </c>
    </row>
    <row r="1879" spans="1:19" x14ac:dyDescent="0.25">
      <c r="A1879" s="15" t="s">
        <v>19826</v>
      </c>
      <c r="C1879" t="s">
        <v>19817</v>
      </c>
      <c r="D1879" t="s">
        <v>181</v>
      </c>
      <c r="E1879">
        <v>1</v>
      </c>
      <c r="F1879">
        <v>2380000</v>
      </c>
      <c r="G1879">
        <v>47600</v>
      </c>
      <c r="K1879">
        <v>46202</v>
      </c>
      <c r="L1879" t="s">
        <v>176</v>
      </c>
      <c r="M1879" t="s">
        <v>55</v>
      </c>
      <c r="P1879">
        <v>46194</v>
      </c>
      <c r="Q1879">
        <v>39016.39</v>
      </c>
      <c r="S1879" t="s">
        <v>19818</v>
      </c>
    </row>
    <row r="1880" spans="1:19" x14ac:dyDescent="0.25">
      <c r="B1880" s="15" t="s">
        <v>19826</v>
      </c>
      <c r="C1880" t="s">
        <v>19816</v>
      </c>
      <c r="D1880" t="s">
        <v>181</v>
      </c>
      <c r="H1880">
        <v>1</v>
      </c>
      <c r="K1880">
        <v>46202</v>
      </c>
      <c r="L1880" t="s">
        <v>176</v>
      </c>
      <c r="M1880" t="s">
        <v>55</v>
      </c>
      <c r="P1880">
        <v>46194</v>
      </c>
      <c r="S1880" t="s">
        <v>19818</v>
      </c>
    </row>
    <row r="1881" spans="1:19" x14ac:dyDescent="0.25">
      <c r="A1881" s="15" t="s">
        <v>19826</v>
      </c>
      <c r="C1881" t="s">
        <v>19813</v>
      </c>
      <c r="D1881" t="s">
        <v>36</v>
      </c>
      <c r="E1881">
        <v>1</v>
      </c>
      <c r="F1881">
        <v>1215000</v>
      </c>
      <c r="G1881">
        <v>10000</v>
      </c>
      <c r="K1881">
        <v>46199</v>
      </c>
      <c r="L1881" t="s">
        <v>32</v>
      </c>
      <c r="M1881" t="s">
        <v>40</v>
      </c>
      <c r="P1881">
        <v>46194</v>
      </c>
      <c r="Q1881">
        <v>8196.7199999999993</v>
      </c>
      <c r="S1881" t="s">
        <v>19815</v>
      </c>
    </row>
    <row r="1882" spans="1:19" x14ac:dyDescent="0.25">
      <c r="B1882" s="15" t="s">
        <v>19826</v>
      </c>
      <c r="C1882" t="s">
        <v>19816</v>
      </c>
      <c r="D1882" t="s">
        <v>36</v>
      </c>
      <c r="H1882">
        <v>1</v>
      </c>
      <c r="K1882">
        <v>46199</v>
      </c>
      <c r="L1882" t="s">
        <v>32</v>
      </c>
      <c r="M1882" t="s">
        <v>40</v>
      </c>
      <c r="P1882">
        <v>46194</v>
      </c>
      <c r="S1882" t="s">
        <v>19815</v>
      </c>
    </row>
    <row r="1883" spans="1:19" x14ac:dyDescent="0.25">
      <c r="A1883" s="15" t="s">
        <v>19826</v>
      </c>
      <c r="C1883" t="s">
        <v>19821</v>
      </c>
      <c r="D1883" t="s">
        <v>36</v>
      </c>
      <c r="E1883">
        <v>1</v>
      </c>
      <c r="F1883">
        <v>2500000</v>
      </c>
      <c r="G1883">
        <v>30000</v>
      </c>
      <c r="K1883">
        <v>46203</v>
      </c>
      <c r="L1883" t="s">
        <v>32</v>
      </c>
      <c r="M1883" t="s">
        <v>40</v>
      </c>
      <c r="P1883">
        <v>46194</v>
      </c>
      <c r="Q1883">
        <v>24590.16</v>
      </c>
      <c r="S1883" t="s">
        <v>19815</v>
      </c>
    </row>
    <row r="1884" spans="1:19" x14ac:dyDescent="0.25">
      <c r="B1884" s="15" t="s">
        <v>19826</v>
      </c>
      <c r="C1884" t="s">
        <v>19816</v>
      </c>
      <c r="D1884" t="s">
        <v>36</v>
      </c>
      <c r="H1884">
        <v>1</v>
      </c>
      <c r="K1884">
        <v>46203</v>
      </c>
      <c r="L1884" t="s">
        <v>32</v>
      </c>
      <c r="M1884" t="s">
        <v>40</v>
      </c>
      <c r="P1884">
        <v>46194</v>
      </c>
      <c r="S1884" t="s">
        <v>19815</v>
      </c>
    </row>
    <row r="1885" spans="1:19" x14ac:dyDescent="0.25">
      <c r="A1885" s="15" t="s">
        <v>19826</v>
      </c>
      <c r="C1885" t="s">
        <v>19821</v>
      </c>
      <c r="D1885" t="s">
        <v>36</v>
      </c>
      <c r="E1885">
        <v>1</v>
      </c>
      <c r="F1885">
        <v>2255000</v>
      </c>
      <c r="G1885">
        <v>20000</v>
      </c>
      <c r="K1885">
        <v>46194</v>
      </c>
      <c r="L1885" t="s">
        <v>32</v>
      </c>
      <c r="M1885" t="s">
        <v>40</v>
      </c>
      <c r="P1885">
        <v>46194</v>
      </c>
      <c r="Q1885">
        <v>16393.439999999999</v>
      </c>
      <c r="S1885" t="s">
        <v>19815</v>
      </c>
    </row>
    <row r="1886" spans="1:19" x14ac:dyDescent="0.25">
      <c r="B1886" s="15" t="s">
        <v>19826</v>
      </c>
      <c r="C1886" t="s">
        <v>19816</v>
      </c>
      <c r="D1886" t="s">
        <v>36</v>
      </c>
      <c r="H1886">
        <v>1</v>
      </c>
      <c r="K1886">
        <v>46194</v>
      </c>
      <c r="L1886" t="s">
        <v>32</v>
      </c>
      <c r="M1886" t="s">
        <v>40</v>
      </c>
      <c r="P1886">
        <v>46194</v>
      </c>
      <c r="S1886" t="s">
        <v>19815</v>
      </c>
    </row>
    <row r="1887" spans="1:19" x14ac:dyDescent="0.25">
      <c r="A1887" s="15" t="s">
        <v>19826</v>
      </c>
      <c r="C1887" t="s">
        <v>19813</v>
      </c>
      <c r="D1887" t="s">
        <v>36</v>
      </c>
      <c r="E1887">
        <v>1</v>
      </c>
      <c r="F1887">
        <v>2151000</v>
      </c>
      <c r="G1887">
        <v>10000</v>
      </c>
      <c r="K1887">
        <v>46199</v>
      </c>
      <c r="L1887" t="s">
        <v>32</v>
      </c>
      <c r="M1887" t="s">
        <v>40</v>
      </c>
      <c r="P1887">
        <v>46194</v>
      </c>
      <c r="Q1887">
        <v>8196.7199999999993</v>
      </c>
      <c r="S1887" t="s">
        <v>19815</v>
      </c>
    </row>
    <row r="1888" spans="1:19" x14ac:dyDescent="0.25">
      <c r="B1888" s="15" t="s">
        <v>19826</v>
      </c>
      <c r="C1888" t="s">
        <v>19816</v>
      </c>
      <c r="D1888" t="s">
        <v>36</v>
      </c>
      <c r="H1888">
        <v>1</v>
      </c>
      <c r="K1888">
        <v>46199</v>
      </c>
      <c r="L1888" t="s">
        <v>32</v>
      </c>
      <c r="M1888" t="s">
        <v>40</v>
      </c>
      <c r="P1888">
        <v>46194</v>
      </c>
      <c r="S1888" t="s">
        <v>19815</v>
      </c>
    </row>
    <row r="1889" spans="1:19" x14ac:dyDescent="0.25">
      <c r="A1889" s="15" t="s">
        <v>19826</v>
      </c>
      <c r="C1889" t="s">
        <v>19813</v>
      </c>
      <c r="D1889" t="s">
        <v>36</v>
      </c>
      <c r="E1889">
        <v>1</v>
      </c>
      <c r="F1889">
        <v>1632000</v>
      </c>
      <c r="G1889">
        <v>10000</v>
      </c>
      <c r="K1889">
        <v>46194</v>
      </c>
      <c r="L1889" t="s">
        <v>32</v>
      </c>
      <c r="M1889" t="s">
        <v>40</v>
      </c>
      <c r="P1889">
        <v>46194</v>
      </c>
      <c r="Q1889">
        <v>8196.7199999999993</v>
      </c>
      <c r="S1889" t="s">
        <v>19815</v>
      </c>
    </row>
    <row r="1890" spans="1:19" x14ac:dyDescent="0.25">
      <c r="B1890" s="15" t="s">
        <v>19826</v>
      </c>
      <c r="C1890" t="s">
        <v>19816</v>
      </c>
      <c r="D1890" t="s">
        <v>36</v>
      </c>
      <c r="H1890">
        <v>1</v>
      </c>
      <c r="K1890">
        <v>46194</v>
      </c>
      <c r="L1890" t="s">
        <v>32</v>
      </c>
      <c r="M1890" t="s">
        <v>40</v>
      </c>
      <c r="P1890">
        <v>46194</v>
      </c>
      <c r="S1890" t="s">
        <v>19815</v>
      </c>
    </row>
    <row r="1891" spans="1:19" x14ac:dyDescent="0.25">
      <c r="A1891" s="15" t="s">
        <v>19826</v>
      </c>
      <c r="C1891" t="s">
        <v>19821</v>
      </c>
      <c r="D1891" t="s">
        <v>36</v>
      </c>
      <c r="E1891">
        <v>1</v>
      </c>
      <c r="F1891">
        <v>2990000</v>
      </c>
      <c r="G1891">
        <v>20000</v>
      </c>
      <c r="K1891">
        <v>46194</v>
      </c>
      <c r="L1891" t="s">
        <v>32</v>
      </c>
      <c r="M1891" t="s">
        <v>40</v>
      </c>
      <c r="P1891">
        <v>46194</v>
      </c>
      <c r="Q1891">
        <v>16393.439999999999</v>
      </c>
      <c r="S1891" t="s">
        <v>19815</v>
      </c>
    </row>
    <row r="1892" spans="1:19" x14ac:dyDescent="0.25">
      <c r="B1892" s="15" t="s">
        <v>19826</v>
      </c>
      <c r="C1892" t="s">
        <v>19816</v>
      </c>
      <c r="D1892" t="s">
        <v>36</v>
      </c>
      <c r="H1892">
        <v>1</v>
      </c>
      <c r="K1892">
        <v>46194</v>
      </c>
      <c r="L1892" t="s">
        <v>32</v>
      </c>
      <c r="M1892" t="s">
        <v>40</v>
      </c>
      <c r="P1892">
        <v>46194</v>
      </c>
      <c r="S1892" t="s">
        <v>19815</v>
      </c>
    </row>
    <row r="1893" spans="1:19" x14ac:dyDescent="0.25">
      <c r="A1893" s="15" t="s">
        <v>19826</v>
      </c>
      <c r="C1893" t="s">
        <v>19817</v>
      </c>
      <c r="D1893" t="s">
        <v>49</v>
      </c>
      <c r="E1893">
        <v>1</v>
      </c>
      <c r="F1893">
        <v>4563000</v>
      </c>
      <c r="G1893">
        <v>91260</v>
      </c>
      <c r="K1893">
        <v>46194</v>
      </c>
      <c r="L1893" t="s">
        <v>44</v>
      </c>
      <c r="M1893" t="s">
        <v>55</v>
      </c>
      <c r="P1893">
        <v>46194</v>
      </c>
      <c r="Q1893">
        <v>74803.28</v>
      </c>
      <c r="S1893" t="s">
        <v>19818</v>
      </c>
    </row>
    <row r="1894" spans="1:19" x14ac:dyDescent="0.25">
      <c r="A1894" s="15" t="s">
        <v>19826</v>
      </c>
      <c r="C1894" t="s">
        <v>19817</v>
      </c>
      <c r="D1894" t="s">
        <v>36</v>
      </c>
      <c r="E1894">
        <v>1</v>
      </c>
      <c r="F1894">
        <v>2170000</v>
      </c>
      <c r="G1894">
        <v>30000</v>
      </c>
      <c r="K1894">
        <v>46194</v>
      </c>
      <c r="L1894" t="s">
        <v>32</v>
      </c>
      <c r="M1894" t="s">
        <v>40</v>
      </c>
      <c r="P1894">
        <v>46193</v>
      </c>
      <c r="Q1894">
        <v>24590.16</v>
      </c>
      <c r="S1894" t="s">
        <v>19815</v>
      </c>
    </row>
    <row r="1895" spans="1:19" x14ac:dyDescent="0.25">
      <c r="B1895" s="15" t="s">
        <v>19826</v>
      </c>
      <c r="C1895" t="s">
        <v>19816</v>
      </c>
      <c r="D1895" t="s">
        <v>36</v>
      </c>
      <c r="H1895">
        <v>1</v>
      </c>
      <c r="K1895">
        <v>46194</v>
      </c>
      <c r="L1895" t="s">
        <v>32</v>
      </c>
      <c r="M1895" t="s">
        <v>40</v>
      </c>
      <c r="P1895">
        <v>46193</v>
      </c>
      <c r="S1895" t="s">
        <v>19815</v>
      </c>
    </row>
    <row r="1896" spans="1:19" x14ac:dyDescent="0.25">
      <c r="A1896" s="15" t="s">
        <v>19826</v>
      </c>
      <c r="C1896" t="s">
        <v>19817</v>
      </c>
      <c r="D1896" t="s">
        <v>181</v>
      </c>
      <c r="E1896">
        <v>1</v>
      </c>
      <c r="F1896">
        <v>1995000</v>
      </c>
      <c r="G1896">
        <v>39900</v>
      </c>
      <c r="K1896">
        <v>46199</v>
      </c>
      <c r="L1896" t="s">
        <v>55</v>
      </c>
      <c r="M1896" t="s">
        <v>2899</v>
      </c>
      <c r="P1896">
        <v>46194</v>
      </c>
      <c r="Q1896">
        <v>32704.92</v>
      </c>
      <c r="S1896" t="s">
        <v>19818</v>
      </c>
    </row>
    <row r="1897" spans="1:19" x14ac:dyDescent="0.25">
      <c r="B1897" s="15" t="s">
        <v>19826</v>
      </c>
      <c r="C1897" t="s">
        <v>19816</v>
      </c>
      <c r="D1897" t="s">
        <v>181</v>
      </c>
      <c r="H1897">
        <v>1</v>
      </c>
      <c r="K1897">
        <v>46199</v>
      </c>
      <c r="L1897" t="s">
        <v>55</v>
      </c>
      <c r="M1897" t="s">
        <v>2899</v>
      </c>
      <c r="P1897">
        <v>46194</v>
      </c>
      <c r="S1897" t="s">
        <v>19818</v>
      </c>
    </row>
    <row r="1898" spans="1:19" x14ac:dyDescent="0.25">
      <c r="A1898" s="15" t="s">
        <v>19826</v>
      </c>
      <c r="C1898" t="s">
        <v>19817</v>
      </c>
      <c r="D1898" t="s">
        <v>36</v>
      </c>
      <c r="E1898">
        <v>1</v>
      </c>
      <c r="F1898">
        <v>2720000</v>
      </c>
      <c r="G1898">
        <v>30000</v>
      </c>
      <c r="K1898">
        <v>46194</v>
      </c>
      <c r="L1898" t="s">
        <v>32</v>
      </c>
      <c r="M1898" t="s">
        <v>40</v>
      </c>
      <c r="P1898">
        <v>46193</v>
      </c>
      <c r="Q1898">
        <v>24590.16</v>
      </c>
      <c r="S1898" t="s">
        <v>19815</v>
      </c>
    </row>
    <row r="1899" spans="1:19" x14ac:dyDescent="0.25">
      <c r="B1899" s="15" t="s">
        <v>19826</v>
      </c>
      <c r="C1899" t="s">
        <v>19816</v>
      </c>
      <c r="D1899" t="s">
        <v>36</v>
      </c>
      <c r="H1899">
        <v>1</v>
      </c>
      <c r="K1899">
        <v>46194</v>
      </c>
      <c r="L1899" t="s">
        <v>32</v>
      </c>
      <c r="M1899" t="s">
        <v>40</v>
      </c>
      <c r="P1899">
        <v>46193</v>
      </c>
      <c r="S1899" t="s">
        <v>19815</v>
      </c>
    </row>
    <row r="1900" spans="1:19" x14ac:dyDescent="0.25">
      <c r="A1900" s="15" t="s">
        <v>19826</v>
      </c>
      <c r="C1900" t="s">
        <v>19821</v>
      </c>
      <c r="D1900" t="s">
        <v>189</v>
      </c>
      <c r="E1900">
        <v>1</v>
      </c>
      <c r="F1900">
        <v>2990000</v>
      </c>
      <c r="G1900">
        <v>30000</v>
      </c>
      <c r="K1900">
        <v>46194</v>
      </c>
      <c r="L1900" t="s">
        <v>132</v>
      </c>
      <c r="M1900" t="s">
        <v>65</v>
      </c>
      <c r="P1900">
        <v>46182</v>
      </c>
      <c r="Q1900">
        <v>24590.16</v>
      </c>
      <c r="S1900" t="s">
        <v>19815</v>
      </c>
    </row>
    <row r="1901" spans="1:19" x14ac:dyDescent="0.25">
      <c r="B1901" s="15" t="s">
        <v>19826</v>
      </c>
      <c r="C1901" t="s">
        <v>19816</v>
      </c>
      <c r="D1901" t="s">
        <v>189</v>
      </c>
      <c r="H1901">
        <v>1</v>
      </c>
      <c r="K1901">
        <v>46194</v>
      </c>
      <c r="L1901" t="s">
        <v>132</v>
      </c>
      <c r="M1901" t="s">
        <v>65</v>
      </c>
      <c r="P1901">
        <v>46182</v>
      </c>
      <c r="S1901" t="s">
        <v>19815</v>
      </c>
    </row>
    <row r="1902" spans="1:19" x14ac:dyDescent="0.25">
      <c r="A1902" s="15" t="s">
        <v>19826</v>
      </c>
      <c r="C1902" t="s">
        <v>19822</v>
      </c>
      <c r="D1902" t="s">
        <v>36</v>
      </c>
      <c r="E1902">
        <v>1</v>
      </c>
      <c r="F1902">
        <v>2950000</v>
      </c>
      <c r="G1902">
        <v>20000</v>
      </c>
      <c r="K1902">
        <v>46194</v>
      </c>
      <c r="L1902" t="s">
        <v>32</v>
      </c>
      <c r="M1902" t="s">
        <v>40</v>
      </c>
      <c r="P1902">
        <v>46194</v>
      </c>
      <c r="Q1902">
        <v>16393.439999999999</v>
      </c>
      <c r="S1902" t="s">
        <v>19815</v>
      </c>
    </row>
    <row r="1903" spans="1:19" x14ac:dyDescent="0.25">
      <c r="B1903" s="15" t="s">
        <v>19826</v>
      </c>
      <c r="C1903" t="s">
        <v>19816</v>
      </c>
      <c r="D1903" t="s">
        <v>36</v>
      </c>
      <c r="H1903">
        <v>1</v>
      </c>
      <c r="K1903">
        <v>46194</v>
      </c>
      <c r="L1903" t="s">
        <v>32</v>
      </c>
      <c r="M1903" t="s">
        <v>40</v>
      </c>
      <c r="P1903">
        <v>46194</v>
      </c>
      <c r="S1903" t="s">
        <v>19815</v>
      </c>
    </row>
    <row r="1904" spans="1:19" x14ac:dyDescent="0.25">
      <c r="A1904" s="15" t="s">
        <v>19826</v>
      </c>
      <c r="C1904" t="s">
        <v>19821</v>
      </c>
      <c r="D1904" t="s">
        <v>36</v>
      </c>
      <c r="E1904">
        <v>1</v>
      </c>
      <c r="F1904">
        <v>2683000</v>
      </c>
      <c r="G1904">
        <v>20000</v>
      </c>
      <c r="K1904">
        <v>46194</v>
      </c>
      <c r="L1904" t="s">
        <v>32</v>
      </c>
      <c r="M1904" t="s">
        <v>40</v>
      </c>
      <c r="P1904">
        <v>46193</v>
      </c>
      <c r="Q1904">
        <v>16393.439999999999</v>
      </c>
      <c r="S1904" t="s">
        <v>19815</v>
      </c>
    </row>
    <row r="1905" spans="1:19" x14ac:dyDescent="0.25">
      <c r="B1905" s="15" t="s">
        <v>19826</v>
      </c>
      <c r="C1905" t="s">
        <v>19816</v>
      </c>
      <c r="D1905" t="s">
        <v>36</v>
      </c>
      <c r="H1905">
        <v>1</v>
      </c>
      <c r="K1905">
        <v>46194</v>
      </c>
      <c r="L1905" t="s">
        <v>32</v>
      </c>
      <c r="M1905" t="s">
        <v>40</v>
      </c>
      <c r="P1905">
        <v>46193</v>
      </c>
      <c r="S1905" t="s">
        <v>19815</v>
      </c>
    </row>
    <row r="1906" spans="1:19" x14ac:dyDescent="0.25">
      <c r="A1906" s="15" t="s">
        <v>19826</v>
      </c>
      <c r="C1906" t="s">
        <v>19819</v>
      </c>
      <c r="D1906" t="s">
        <v>36</v>
      </c>
      <c r="E1906">
        <v>1</v>
      </c>
      <c r="F1906">
        <v>4530000</v>
      </c>
      <c r="G1906">
        <v>30000</v>
      </c>
      <c r="K1906">
        <v>46194</v>
      </c>
      <c r="L1906" t="s">
        <v>32</v>
      </c>
      <c r="M1906" t="s">
        <v>40</v>
      </c>
      <c r="P1906">
        <v>46194</v>
      </c>
      <c r="Q1906">
        <v>24590.16</v>
      </c>
      <c r="S1906" t="s">
        <v>19815</v>
      </c>
    </row>
    <row r="1907" spans="1:19" x14ac:dyDescent="0.25">
      <c r="B1907" s="15" t="s">
        <v>19826</v>
      </c>
      <c r="C1907" t="s">
        <v>19816</v>
      </c>
      <c r="D1907" t="s">
        <v>36</v>
      </c>
      <c r="H1907">
        <v>1</v>
      </c>
      <c r="K1907">
        <v>46194</v>
      </c>
      <c r="L1907" t="s">
        <v>32</v>
      </c>
      <c r="M1907" t="s">
        <v>40</v>
      </c>
      <c r="P1907">
        <v>46194</v>
      </c>
      <c r="S1907" t="s">
        <v>19815</v>
      </c>
    </row>
    <row r="1908" spans="1:19" x14ac:dyDescent="0.25">
      <c r="A1908" s="15" t="s">
        <v>19826</v>
      </c>
      <c r="C1908" t="s">
        <v>19817</v>
      </c>
      <c r="D1908" t="s">
        <v>36</v>
      </c>
      <c r="E1908">
        <v>1</v>
      </c>
      <c r="F1908">
        <v>3750000</v>
      </c>
      <c r="G1908">
        <v>30000</v>
      </c>
      <c r="K1908">
        <v>46195</v>
      </c>
      <c r="L1908" t="s">
        <v>32</v>
      </c>
      <c r="M1908" t="s">
        <v>40</v>
      </c>
      <c r="P1908">
        <v>46193</v>
      </c>
      <c r="Q1908">
        <v>24590.16</v>
      </c>
      <c r="S1908" t="s">
        <v>19815</v>
      </c>
    </row>
    <row r="1909" spans="1:19" x14ac:dyDescent="0.25">
      <c r="B1909" s="15" t="s">
        <v>19826</v>
      </c>
      <c r="C1909" t="s">
        <v>19816</v>
      </c>
      <c r="D1909" t="s">
        <v>36</v>
      </c>
      <c r="H1909">
        <v>1</v>
      </c>
      <c r="K1909">
        <v>46195</v>
      </c>
      <c r="L1909" t="s">
        <v>32</v>
      </c>
      <c r="M1909" t="s">
        <v>40</v>
      </c>
      <c r="P1909">
        <v>46193</v>
      </c>
      <c r="S1909" t="s">
        <v>19815</v>
      </c>
    </row>
    <row r="1910" spans="1:19" x14ac:dyDescent="0.25">
      <c r="A1910" s="15" t="s">
        <v>19826</v>
      </c>
      <c r="C1910" t="s">
        <v>19817</v>
      </c>
      <c r="D1910" t="s">
        <v>49</v>
      </c>
      <c r="E1910">
        <v>1</v>
      </c>
      <c r="F1910">
        <v>1860000</v>
      </c>
      <c r="G1910">
        <v>37200</v>
      </c>
      <c r="K1910">
        <v>46194</v>
      </c>
      <c r="L1910" t="s">
        <v>732</v>
      </c>
      <c r="M1910" t="s">
        <v>55</v>
      </c>
      <c r="P1910">
        <v>46184</v>
      </c>
      <c r="Q1910">
        <v>30491.8</v>
      </c>
      <c r="S1910" t="s">
        <v>19818</v>
      </c>
    </row>
    <row r="1911" spans="1:19" x14ac:dyDescent="0.25">
      <c r="B1911" s="15" t="s">
        <v>19826</v>
      </c>
      <c r="C1911" t="s">
        <v>19816</v>
      </c>
      <c r="D1911" t="s">
        <v>49</v>
      </c>
      <c r="H1911">
        <v>1</v>
      </c>
      <c r="K1911">
        <v>46194</v>
      </c>
      <c r="L1911" t="s">
        <v>732</v>
      </c>
      <c r="M1911" t="s">
        <v>55</v>
      </c>
      <c r="P1911">
        <v>46184</v>
      </c>
      <c r="S1911" t="s">
        <v>19818</v>
      </c>
    </row>
    <row r="1912" spans="1:19" x14ac:dyDescent="0.25">
      <c r="A1912" s="15" t="s">
        <v>19826</v>
      </c>
      <c r="C1912" t="s">
        <v>19817</v>
      </c>
      <c r="D1912" t="s">
        <v>36</v>
      </c>
      <c r="E1912">
        <v>1</v>
      </c>
      <c r="F1912">
        <v>3700000</v>
      </c>
      <c r="G1912">
        <v>30000</v>
      </c>
      <c r="K1912">
        <v>46203</v>
      </c>
      <c r="L1912" t="s">
        <v>32</v>
      </c>
      <c r="M1912" t="s">
        <v>40</v>
      </c>
      <c r="P1912">
        <v>46194</v>
      </c>
      <c r="Q1912">
        <v>24590.16</v>
      </c>
      <c r="S1912" t="s">
        <v>19815</v>
      </c>
    </row>
    <row r="1913" spans="1:19" x14ac:dyDescent="0.25">
      <c r="B1913" s="15" t="s">
        <v>19826</v>
      </c>
      <c r="C1913" t="s">
        <v>19816</v>
      </c>
      <c r="D1913" t="s">
        <v>36</v>
      </c>
      <c r="H1913">
        <v>1</v>
      </c>
      <c r="K1913">
        <v>46203</v>
      </c>
      <c r="L1913" t="s">
        <v>32</v>
      </c>
      <c r="M1913" t="s">
        <v>40</v>
      </c>
      <c r="P1913">
        <v>46194</v>
      </c>
      <c r="S1913" t="s">
        <v>19815</v>
      </c>
    </row>
    <row r="1914" spans="1:19" x14ac:dyDescent="0.25">
      <c r="A1914" s="15" t="s">
        <v>19826</v>
      </c>
      <c r="C1914" t="s">
        <v>19817</v>
      </c>
      <c r="D1914" t="s">
        <v>36</v>
      </c>
      <c r="E1914">
        <v>1</v>
      </c>
      <c r="F1914">
        <v>2030000</v>
      </c>
      <c r="G1914">
        <v>40600</v>
      </c>
      <c r="K1914">
        <v>46194</v>
      </c>
      <c r="L1914" t="s">
        <v>32</v>
      </c>
      <c r="M1914" t="s">
        <v>40</v>
      </c>
      <c r="P1914">
        <v>46194</v>
      </c>
      <c r="Q1914">
        <v>33278.69</v>
      </c>
      <c r="S1914" t="s">
        <v>19815</v>
      </c>
    </row>
    <row r="1915" spans="1:19" x14ac:dyDescent="0.25">
      <c r="B1915" s="15" t="s">
        <v>19826</v>
      </c>
      <c r="C1915" t="s">
        <v>19816</v>
      </c>
      <c r="D1915" t="s">
        <v>36</v>
      </c>
      <c r="H1915">
        <v>1</v>
      </c>
      <c r="K1915">
        <v>46194</v>
      </c>
      <c r="L1915" t="s">
        <v>32</v>
      </c>
      <c r="M1915" t="s">
        <v>40</v>
      </c>
      <c r="P1915">
        <v>46194</v>
      </c>
      <c r="S1915" t="s">
        <v>19815</v>
      </c>
    </row>
    <row r="1916" spans="1:19" x14ac:dyDescent="0.25">
      <c r="A1916" s="15" t="s">
        <v>19826</v>
      </c>
      <c r="C1916" t="s">
        <v>19817</v>
      </c>
      <c r="D1916" t="s">
        <v>36</v>
      </c>
      <c r="E1916">
        <v>1</v>
      </c>
      <c r="F1916">
        <v>2140000</v>
      </c>
      <c r="G1916">
        <v>42800</v>
      </c>
      <c r="K1916">
        <v>46196</v>
      </c>
      <c r="L1916" t="s">
        <v>32</v>
      </c>
      <c r="M1916" t="s">
        <v>40</v>
      </c>
      <c r="P1916">
        <v>46196</v>
      </c>
      <c r="Q1916">
        <v>35081.97</v>
      </c>
      <c r="S1916" t="s">
        <v>19815</v>
      </c>
    </row>
    <row r="1917" spans="1:19" x14ac:dyDescent="0.25">
      <c r="B1917" s="15" t="s">
        <v>19826</v>
      </c>
      <c r="C1917" t="s">
        <v>19816</v>
      </c>
      <c r="D1917" t="s">
        <v>36</v>
      </c>
      <c r="H1917">
        <v>1</v>
      </c>
      <c r="K1917">
        <v>46196</v>
      </c>
      <c r="L1917" t="s">
        <v>32</v>
      </c>
      <c r="M1917" t="s">
        <v>40</v>
      </c>
      <c r="P1917">
        <v>46196</v>
      </c>
      <c r="S1917" t="s">
        <v>19815</v>
      </c>
    </row>
    <row r="1918" spans="1:19" x14ac:dyDescent="0.25">
      <c r="C1918" t="s">
        <v>19817</v>
      </c>
      <c r="D1918" t="s">
        <v>36</v>
      </c>
      <c r="I1918">
        <v>1</v>
      </c>
      <c r="J1918" s="15" t="s">
        <v>19826</v>
      </c>
      <c r="K1918">
        <v>46201</v>
      </c>
      <c r="L1918" t="s">
        <v>32</v>
      </c>
      <c r="M1918" t="s">
        <v>40</v>
      </c>
      <c r="P1918">
        <v>46201</v>
      </c>
      <c r="S1918" t="s">
        <v>19815</v>
      </c>
    </row>
    <row r="1919" spans="1:19" x14ac:dyDescent="0.25">
      <c r="B1919" s="15" t="s">
        <v>19826</v>
      </c>
      <c r="C1919" t="s">
        <v>19816</v>
      </c>
      <c r="D1919" t="s">
        <v>36</v>
      </c>
      <c r="H1919">
        <v>1</v>
      </c>
      <c r="K1919">
        <v>46201</v>
      </c>
      <c r="L1919" t="s">
        <v>32</v>
      </c>
      <c r="M1919" t="s">
        <v>40</v>
      </c>
      <c r="P1919">
        <v>46201</v>
      </c>
      <c r="S1919" t="s">
        <v>19815</v>
      </c>
    </row>
    <row r="1920" spans="1:19" x14ac:dyDescent="0.25">
      <c r="A1920" s="15" t="s">
        <v>19826</v>
      </c>
      <c r="C1920" t="s">
        <v>19817</v>
      </c>
      <c r="D1920" t="s">
        <v>36</v>
      </c>
      <c r="E1920">
        <v>1</v>
      </c>
      <c r="F1920">
        <v>3820000</v>
      </c>
      <c r="G1920">
        <v>30000</v>
      </c>
      <c r="K1920">
        <v>46194</v>
      </c>
      <c r="L1920" t="s">
        <v>32</v>
      </c>
      <c r="M1920" t="s">
        <v>40</v>
      </c>
      <c r="P1920">
        <v>46193</v>
      </c>
      <c r="Q1920">
        <v>24590.16</v>
      </c>
      <c r="S1920" t="s">
        <v>19815</v>
      </c>
    </row>
    <row r="1921" spans="1:19" x14ac:dyDescent="0.25">
      <c r="B1921" s="15" t="s">
        <v>19826</v>
      </c>
      <c r="C1921" t="s">
        <v>19816</v>
      </c>
      <c r="D1921" t="s">
        <v>36</v>
      </c>
      <c r="H1921">
        <v>1</v>
      </c>
      <c r="K1921">
        <v>46194</v>
      </c>
      <c r="L1921" t="s">
        <v>32</v>
      </c>
      <c r="M1921" t="s">
        <v>40</v>
      </c>
      <c r="P1921">
        <v>46193</v>
      </c>
      <c r="S1921" t="s">
        <v>19815</v>
      </c>
    </row>
    <row r="1922" spans="1:19" x14ac:dyDescent="0.25">
      <c r="A1922" s="15" t="s">
        <v>19826</v>
      </c>
      <c r="C1922" t="s">
        <v>19821</v>
      </c>
      <c r="D1922" t="s">
        <v>36</v>
      </c>
      <c r="E1922">
        <v>1</v>
      </c>
      <c r="F1922">
        <v>2783500</v>
      </c>
      <c r="G1922">
        <v>20000</v>
      </c>
      <c r="K1922">
        <v>46194</v>
      </c>
      <c r="L1922" t="s">
        <v>32</v>
      </c>
      <c r="M1922" t="s">
        <v>40</v>
      </c>
      <c r="P1922">
        <v>46193</v>
      </c>
      <c r="Q1922">
        <v>16393.439999999999</v>
      </c>
      <c r="S1922" t="s">
        <v>19815</v>
      </c>
    </row>
    <row r="1923" spans="1:19" x14ac:dyDescent="0.25">
      <c r="B1923" s="15" t="s">
        <v>19826</v>
      </c>
      <c r="C1923" t="s">
        <v>19816</v>
      </c>
      <c r="D1923" t="s">
        <v>36</v>
      </c>
      <c r="H1923">
        <v>1</v>
      </c>
      <c r="K1923">
        <v>46194</v>
      </c>
      <c r="L1923" t="s">
        <v>32</v>
      </c>
      <c r="M1923" t="s">
        <v>40</v>
      </c>
      <c r="P1923">
        <v>46193</v>
      </c>
      <c r="S1923" t="s">
        <v>19815</v>
      </c>
    </row>
    <row r="1924" spans="1:19" x14ac:dyDescent="0.25">
      <c r="B1924" s="15" t="s">
        <v>19826</v>
      </c>
      <c r="C1924" t="s">
        <v>19816</v>
      </c>
      <c r="D1924" t="s">
        <v>181</v>
      </c>
      <c r="H1924">
        <v>1</v>
      </c>
      <c r="K1924">
        <v>46194</v>
      </c>
      <c r="L1924" t="s">
        <v>737</v>
      </c>
      <c r="M1924" t="s">
        <v>55</v>
      </c>
      <c r="P1924">
        <v>46193</v>
      </c>
      <c r="S1924" t="s">
        <v>19818</v>
      </c>
    </row>
    <row r="1925" spans="1:19" x14ac:dyDescent="0.25">
      <c r="A1925" s="15" t="s">
        <v>19826</v>
      </c>
      <c r="C1925" t="s">
        <v>19817</v>
      </c>
      <c r="D1925" t="s">
        <v>181</v>
      </c>
      <c r="E1925">
        <v>1</v>
      </c>
      <c r="F1925">
        <v>2490000</v>
      </c>
      <c r="G1925">
        <v>49800</v>
      </c>
      <c r="K1925">
        <v>46194</v>
      </c>
      <c r="L1925" t="s">
        <v>737</v>
      </c>
      <c r="M1925" t="s">
        <v>55</v>
      </c>
      <c r="P1925">
        <v>46193</v>
      </c>
      <c r="Q1925">
        <v>40819.67</v>
      </c>
      <c r="S1925" t="s">
        <v>19818</v>
      </c>
    </row>
    <row r="1926" spans="1:19" x14ac:dyDescent="0.25">
      <c r="A1926" s="15" t="s">
        <v>19826</v>
      </c>
      <c r="C1926" t="s">
        <v>19817</v>
      </c>
      <c r="D1926" t="s">
        <v>36</v>
      </c>
      <c r="E1926">
        <v>1</v>
      </c>
      <c r="F1926">
        <v>1870000</v>
      </c>
      <c r="G1926">
        <v>18700</v>
      </c>
      <c r="K1926">
        <v>46194</v>
      </c>
      <c r="L1926" t="s">
        <v>32</v>
      </c>
      <c r="M1926" t="s">
        <v>40</v>
      </c>
      <c r="P1926">
        <v>46194</v>
      </c>
      <c r="Q1926">
        <v>15327.87</v>
      </c>
      <c r="S1926" t="s">
        <v>19815</v>
      </c>
    </row>
    <row r="1927" spans="1:19" x14ac:dyDescent="0.25">
      <c r="B1927" s="15" t="s">
        <v>19826</v>
      </c>
      <c r="C1927" t="s">
        <v>19816</v>
      </c>
      <c r="D1927" t="s">
        <v>36</v>
      </c>
      <c r="H1927">
        <v>1</v>
      </c>
      <c r="K1927">
        <v>46194</v>
      </c>
      <c r="L1927" t="s">
        <v>32</v>
      </c>
      <c r="M1927" t="s">
        <v>40</v>
      </c>
      <c r="P1927">
        <v>46194</v>
      </c>
      <c r="S1927" t="s">
        <v>19815</v>
      </c>
    </row>
    <row r="1928" spans="1:19" x14ac:dyDescent="0.25">
      <c r="A1928" s="15" t="s">
        <v>19826</v>
      </c>
      <c r="C1928" t="s">
        <v>19813</v>
      </c>
      <c r="D1928" t="s">
        <v>370</v>
      </c>
      <c r="E1928">
        <v>1</v>
      </c>
      <c r="F1928">
        <v>1657000</v>
      </c>
      <c r="G1928">
        <v>24855</v>
      </c>
      <c r="K1928">
        <v>46194</v>
      </c>
      <c r="L1928" t="s">
        <v>737</v>
      </c>
      <c r="M1928" t="s">
        <v>55</v>
      </c>
      <c r="P1928">
        <v>46194</v>
      </c>
      <c r="Q1928">
        <v>20372.95</v>
      </c>
      <c r="S1928" t="s">
        <v>19818</v>
      </c>
    </row>
    <row r="1929" spans="1:19" x14ac:dyDescent="0.25">
      <c r="A1929" s="15" t="s">
        <v>19814</v>
      </c>
      <c r="C1929" t="s">
        <v>19813</v>
      </c>
      <c r="D1929" t="s">
        <v>36</v>
      </c>
      <c r="E1929">
        <v>1</v>
      </c>
      <c r="F1929">
        <v>2308000</v>
      </c>
      <c r="G1929">
        <v>10000</v>
      </c>
      <c r="K1929">
        <v>46207</v>
      </c>
      <c r="L1929" t="s">
        <v>32</v>
      </c>
      <c r="M1929" t="s">
        <v>40</v>
      </c>
      <c r="P1929">
        <v>46193</v>
      </c>
      <c r="Q1929">
        <v>8196.7199999999993</v>
      </c>
      <c r="S1929" t="s">
        <v>19815</v>
      </c>
    </row>
    <row r="1930" spans="1:19" x14ac:dyDescent="0.25">
      <c r="B1930" s="15" t="s">
        <v>19826</v>
      </c>
      <c r="C1930" t="s">
        <v>19816</v>
      </c>
      <c r="D1930" t="s">
        <v>36</v>
      </c>
      <c r="H1930">
        <v>1</v>
      </c>
      <c r="K1930">
        <v>46207</v>
      </c>
      <c r="L1930" t="s">
        <v>32</v>
      </c>
      <c r="M1930" t="s">
        <v>40</v>
      </c>
      <c r="P1930">
        <v>46193</v>
      </c>
      <c r="S1930" t="s">
        <v>19815</v>
      </c>
    </row>
    <row r="1931" spans="1:19" x14ac:dyDescent="0.25">
      <c r="A1931" s="15" t="s">
        <v>19826</v>
      </c>
      <c r="C1931" t="s">
        <v>19822</v>
      </c>
      <c r="D1931" t="s">
        <v>136</v>
      </c>
      <c r="E1931">
        <v>1</v>
      </c>
      <c r="F1931">
        <v>2300000</v>
      </c>
      <c r="G1931">
        <v>46000</v>
      </c>
      <c r="K1931">
        <v>46194</v>
      </c>
      <c r="L1931" t="s">
        <v>44</v>
      </c>
      <c r="M1931" t="s">
        <v>55</v>
      </c>
      <c r="P1931">
        <v>46194</v>
      </c>
      <c r="Q1931">
        <v>37704.92</v>
      </c>
      <c r="S1931" t="s">
        <v>19818</v>
      </c>
    </row>
    <row r="1932" spans="1:19" x14ac:dyDescent="0.25">
      <c r="A1932" s="15" t="s">
        <v>19826</v>
      </c>
      <c r="C1932" t="s">
        <v>19817</v>
      </c>
      <c r="D1932" t="s">
        <v>36</v>
      </c>
      <c r="E1932">
        <v>1</v>
      </c>
      <c r="F1932">
        <v>2450000</v>
      </c>
      <c r="G1932">
        <v>49000</v>
      </c>
      <c r="K1932">
        <v>46194</v>
      </c>
      <c r="L1932" t="s">
        <v>32</v>
      </c>
      <c r="M1932" t="s">
        <v>40</v>
      </c>
      <c r="P1932">
        <v>46193</v>
      </c>
      <c r="Q1932">
        <v>40163.93</v>
      </c>
      <c r="S1932" t="s">
        <v>19815</v>
      </c>
    </row>
    <row r="1933" spans="1:19" x14ac:dyDescent="0.25">
      <c r="B1933" s="15" t="s">
        <v>19826</v>
      </c>
      <c r="C1933" t="s">
        <v>19816</v>
      </c>
      <c r="D1933" t="s">
        <v>36</v>
      </c>
      <c r="H1933">
        <v>1</v>
      </c>
      <c r="K1933">
        <v>46194</v>
      </c>
      <c r="L1933" t="s">
        <v>32</v>
      </c>
      <c r="M1933" t="s">
        <v>40</v>
      </c>
      <c r="P1933">
        <v>46193</v>
      </c>
      <c r="S1933" t="s">
        <v>19815</v>
      </c>
    </row>
    <row r="1934" spans="1:19" x14ac:dyDescent="0.25">
      <c r="A1934" s="15" t="s">
        <v>19826</v>
      </c>
      <c r="C1934" t="s">
        <v>19819</v>
      </c>
      <c r="D1934" t="s">
        <v>36</v>
      </c>
      <c r="E1934">
        <v>1</v>
      </c>
      <c r="F1934">
        <v>3725000</v>
      </c>
      <c r="G1934">
        <v>30000</v>
      </c>
      <c r="K1934">
        <v>46194</v>
      </c>
      <c r="L1934" t="s">
        <v>32</v>
      </c>
      <c r="M1934" t="s">
        <v>40</v>
      </c>
      <c r="P1934">
        <v>46193</v>
      </c>
      <c r="Q1934">
        <v>24590.16</v>
      </c>
      <c r="S1934" t="s">
        <v>19815</v>
      </c>
    </row>
    <row r="1935" spans="1:19" x14ac:dyDescent="0.25">
      <c r="B1935" s="15" t="s">
        <v>19826</v>
      </c>
      <c r="C1935" t="s">
        <v>19816</v>
      </c>
      <c r="D1935" t="s">
        <v>36</v>
      </c>
      <c r="H1935">
        <v>1</v>
      </c>
      <c r="K1935">
        <v>46194</v>
      </c>
      <c r="L1935" t="s">
        <v>32</v>
      </c>
      <c r="M1935" t="s">
        <v>40</v>
      </c>
      <c r="P1935">
        <v>46193</v>
      </c>
      <c r="S1935" t="s">
        <v>19815</v>
      </c>
    </row>
    <row r="1936" spans="1:19" x14ac:dyDescent="0.25">
      <c r="A1936" s="15" t="s">
        <v>19826</v>
      </c>
      <c r="C1936" t="s">
        <v>19817</v>
      </c>
      <c r="D1936" t="s">
        <v>49</v>
      </c>
      <c r="E1936">
        <v>1</v>
      </c>
      <c r="F1936">
        <v>2000000</v>
      </c>
      <c r="G1936">
        <v>40000</v>
      </c>
      <c r="K1936">
        <v>46198</v>
      </c>
      <c r="L1936" t="s">
        <v>176</v>
      </c>
      <c r="M1936" t="s">
        <v>55</v>
      </c>
      <c r="P1936">
        <v>46194</v>
      </c>
      <c r="Q1936">
        <v>32786.89</v>
      </c>
      <c r="S1936" t="s">
        <v>19818</v>
      </c>
    </row>
    <row r="1937" spans="1:19" x14ac:dyDescent="0.25">
      <c r="B1937" s="15" t="s">
        <v>19826</v>
      </c>
      <c r="C1937" t="s">
        <v>19816</v>
      </c>
      <c r="D1937" t="s">
        <v>49</v>
      </c>
      <c r="H1937">
        <v>1</v>
      </c>
      <c r="K1937">
        <v>46198</v>
      </c>
      <c r="L1937" t="s">
        <v>176</v>
      </c>
      <c r="M1937" t="s">
        <v>55</v>
      </c>
      <c r="P1937">
        <v>46194</v>
      </c>
      <c r="S1937" t="s">
        <v>19818</v>
      </c>
    </row>
    <row r="1938" spans="1:19" x14ac:dyDescent="0.25">
      <c r="A1938" s="15" t="s">
        <v>19826</v>
      </c>
      <c r="C1938" t="s">
        <v>19813</v>
      </c>
      <c r="D1938" t="s">
        <v>370</v>
      </c>
      <c r="E1938">
        <v>1</v>
      </c>
      <c r="F1938">
        <v>1923000</v>
      </c>
      <c r="G1938">
        <v>28845</v>
      </c>
      <c r="K1938">
        <v>46198</v>
      </c>
      <c r="L1938" t="s">
        <v>219</v>
      </c>
      <c r="M1938" t="s">
        <v>65</v>
      </c>
      <c r="P1938">
        <v>46187</v>
      </c>
      <c r="Q1938">
        <v>23643.439999999999</v>
      </c>
      <c r="S1938" t="s">
        <v>19818</v>
      </c>
    </row>
    <row r="1939" spans="1:19" x14ac:dyDescent="0.25">
      <c r="B1939" s="15" t="s">
        <v>19826</v>
      </c>
      <c r="C1939" t="s">
        <v>19816</v>
      </c>
      <c r="D1939" t="s">
        <v>370</v>
      </c>
      <c r="H1939">
        <v>1</v>
      </c>
      <c r="K1939">
        <v>46198</v>
      </c>
      <c r="L1939" t="s">
        <v>219</v>
      </c>
      <c r="M1939" t="s">
        <v>65</v>
      </c>
      <c r="P1939">
        <v>46187</v>
      </c>
      <c r="S1939" t="s">
        <v>19818</v>
      </c>
    </row>
    <row r="1940" spans="1:19" x14ac:dyDescent="0.25">
      <c r="A1940" s="15" t="s">
        <v>19814</v>
      </c>
      <c r="C1940" t="s">
        <v>19819</v>
      </c>
      <c r="D1940" t="s">
        <v>36</v>
      </c>
      <c r="E1940">
        <v>1</v>
      </c>
      <c r="F1940">
        <v>2904000</v>
      </c>
      <c r="G1940">
        <v>58080</v>
      </c>
      <c r="K1940">
        <v>46207</v>
      </c>
      <c r="L1940" t="s">
        <v>32</v>
      </c>
      <c r="M1940" t="s">
        <v>40</v>
      </c>
      <c r="P1940">
        <v>46193</v>
      </c>
      <c r="Q1940">
        <v>47606.559999999998</v>
      </c>
      <c r="S1940" t="s">
        <v>19815</v>
      </c>
    </row>
    <row r="1941" spans="1:19" x14ac:dyDescent="0.25">
      <c r="B1941" s="15" t="s">
        <v>19826</v>
      </c>
      <c r="C1941" t="s">
        <v>19816</v>
      </c>
      <c r="D1941" t="s">
        <v>36</v>
      </c>
      <c r="H1941">
        <v>1</v>
      </c>
      <c r="K1941">
        <v>46207</v>
      </c>
      <c r="L1941" t="s">
        <v>32</v>
      </c>
      <c r="M1941" t="s">
        <v>40</v>
      </c>
      <c r="P1941">
        <v>46193</v>
      </c>
      <c r="S1941" t="s">
        <v>19815</v>
      </c>
    </row>
    <row r="1942" spans="1:19" x14ac:dyDescent="0.25">
      <c r="A1942" s="15" t="s">
        <v>19826</v>
      </c>
      <c r="C1942" t="s">
        <v>19813</v>
      </c>
      <c r="D1942" t="s">
        <v>36</v>
      </c>
      <c r="E1942">
        <v>1</v>
      </c>
      <c r="F1942">
        <v>1477000</v>
      </c>
      <c r="G1942">
        <v>10000</v>
      </c>
      <c r="K1942">
        <v>46194</v>
      </c>
      <c r="L1942" t="s">
        <v>32</v>
      </c>
      <c r="M1942" t="s">
        <v>40</v>
      </c>
      <c r="P1942">
        <v>46193</v>
      </c>
      <c r="Q1942">
        <v>8196.7199999999993</v>
      </c>
      <c r="S1942" t="s">
        <v>19815</v>
      </c>
    </row>
    <row r="1943" spans="1:19" x14ac:dyDescent="0.25">
      <c r="B1943" s="15" t="s">
        <v>19826</v>
      </c>
      <c r="C1943" t="s">
        <v>19816</v>
      </c>
      <c r="D1943" t="s">
        <v>36</v>
      </c>
      <c r="H1943">
        <v>1</v>
      </c>
      <c r="K1943">
        <v>46194</v>
      </c>
      <c r="L1943" t="s">
        <v>32</v>
      </c>
      <c r="M1943" t="s">
        <v>40</v>
      </c>
      <c r="P1943">
        <v>46193</v>
      </c>
      <c r="S1943" t="s">
        <v>19815</v>
      </c>
    </row>
    <row r="1944" spans="1:19" x14ac:dyDescent="0.25">
      <c r="A1944" s="15" t="s">
        <v>19826</v>
      </c>
      <c r="C1944" t="s">
        <v>19817</v>
      </c>
      <c r="D1944" t="s">
        <v>36</v>
      </c>
      <c r="E1944">
        <v>1</v>
      </c>
      <c r="F1944">
        <v>4560000</v>
      </c>
      <c r="G1944">
        <v>91200</v>
      </c>
      <c r="K1944">
        <v>46194</v>
      </c>
      <c r="L1944" t="s">
        <v>32</v>
      </c>
      <c r="M1944" t="s">
        <v>40</v>
      </c>
      <c r="P1944">
        <v>46194</v>
      </c>
      <c r="Q1944">
        <v>74754.100000000006</v>
      </c>
      <c r="S1944" t="s">
        <v>19815</v>
      </c>
    </row>
    <row r="1945" spans="1:19" x14ac:dyDescent="0.25">
      <c r="B1945" s="15" t="s">
        <v>19826</v>
      </c>
      <c r="C1945" t="s">
        <v>19816</v>
      </c>
      <c r="D1945" t="s">
        <v>36</v>
      </c>
      <c r="H1945">
        <v>1</v>
      </c>
      <c r="K1945">
        <v>46194</v>
      </c>
      <c r="L1945" t="s">
        <v>32</v>
      </c>
      <c r="M1945" t="s">
        <v>40</v>
      </c>
      <c r="P1945">
        <v>46194</v>
      </c>
      <c r="S1945" t="s">
        <v>19815</v>
      </c>
    </row>
    <row r="1946" spans="1:19" x14ac:dyDescent="0.25">
      <c r="A1946" s="15" t="s">
        <v>19826</v>
      </c>
      <c r="C1946" t="s">
        <v>19821</v>
      </c>
      <c r="D1946" t="s">
        <v>36</v>
      </c>
      <c r="E1946">
        <v>1</v>
      </c>
      <c r="F1946">
        <v>3050000</v>
      </c>
      <c r="G1946">
        <v>30000</v>
      </c>
      <c r="K1946">
        <v>46199</v>
      </c>
      <c r="L1946" t="s">
        <v>32</v>
      </c>
      <c r="M1946" t="s">
        <v>40</v>
      </c>
      <c r="P1946">
        <v>46193</v>
      </c>
      <c r="Q1946">
        <v>24590.16</v>
      </c>
      <c r="S1946" t="s">
        <v>19815</v>
      </c>
    </row>
    <row r="1947" spans="1:19" x14ac:dyDescent="0.25">
      <c r="B1947" s="15" t="s">
        <v>19826</v>
      </c>
      <c r="C1947" t="s">
        <v>19816</v>
      </c>
      <c r="D1947" t="s">
        <v>36</v>
      </c>
      <c r="H1947">
        <v>1</v>
      </c>
      <c r="K1947">
        <v>46199</v>
      </c>
      <c r="L1947" t="s">
        <v>32</v>
      </c>
      <c r="M1947" t="s">
        <v>40</v>
      </c>
      <c r="P1947">
        <v>46193</v>
      </c>
      <c r="S1947" t="s">
        <v>19815</v>
      </c>
    </row>
    <row r="1948" spans="1:19" x14ac:dyDescent="0.25">
      <c r="A1948" s="15" t="s">
        <v>19826</v>
      </c>
      <c r="C1948" t="s">
        <v>19828</v>
      </c>
      <c r="D1948" t="s">
        <v>136</v>
      </c>
      <c r="E1948">
        <v>1</v>
      </c>
      <c r="F1948">
        <v>2435000</v>
      </c>
      <c r="G1948">
        <v>36525</v>
      </c>
      <c r="K1948">
        <v>46194</v>
      </c>
      <c r="L1948" t="s">
        <v>573</v>
      </c>
      <c r="M1948" t="s">
        <v>65</v>
      </c>
      <c r="P1948">
        <v>46194</v>
      </c>
      <c r="Q1948">
        <v>29938.52</v>
      </c>
      <c r="S1948" t="s">
        <v>19818</v>
      </c>
    </row>
    <row r="1949" spans="1:19" x14ac:dyDescent="0.25">
      <c r="A1949" s="15" t="s">
        <v>19826</v>
      </c>
      <c r="C1949" t="s">
        <v>19828</v>
      </c>
      <c r="D1949" t="s">
        <v>49</v>
      </c>
      <c r="E1949">
        <v>1</v>
      </c>
      <c r="F1949">
        <v>2214000</v>
      </c>
      <c r="G1949">
        <v>44280</v>
      </c>
      <c r="K1949">
        <v>46194</v>
      </c>
      <c r="L1949" t="s">
        <v>44</v>
      </c>
      <c r="M1949" t="s">
        <v>55</v>
      </c>
      <c r="P1949">
        <v>46194</v>
      </c>
      <c r="Q1949">
        <v>36295.08</v>
      </c>
      <c r="S1949" t="s">
        <v>19818</v>
      </c>
    </row>
    <row r="1950" spans="1:19" x14ac:dyDescent="0.25">
      <c r="A1950" s="15" t="s">
        <v>19826</v>
      </c>
      <c r="C1950" t="s">
        <v>19821</v>
      </c>
      <c r="D1950" t="s">
        <v>181</v>
      </c>
      <c r="E1950">
        <v>1</v>
      </c>
      <c r="F1950">
        <v>2997250</v>
      </c>
      <c r="G1950">
        <v>59945</v>
      </c>
      <c r="K1950">
        <v>46194</v>
      </c>
      <c r="L1950" t="s">
        <v>44</v>
      </c>
      <c r="M1950" t="s">
        <v>55</v>
      </c>
      <c r="P1950">
        <v>46178</v>
      </c>
      <c r="Q1950">
        <v>49135.25</v>
      </c>
      <c r="S1950" t="s">
        <v>19818</v>
      </c>
    </row>
    <row r="1951" spans="1:19" x14ac:dyDescent="0.25">
      <c r="B1951" s="15" t="s">
        <v>19826</v>
      </c>
      <c r="C1951" t="s">
        <v>19816</v>
      </c>
      <c r="D1951" t="s">
        <v>181</v>
      </c>
      <c r="H1951">
        <v>1</v>
      </c>
      <c r="K1951">
        <v>46194</v>
      </c>
      <c r="L1951" t="s">
        <v>44</v>
      </c>
      <c r="M1951" t="s">
        <v>55</v>
      </c>
      <c r="P1951">
        <v>46178</v>
      </c>
      <c r="S1951" t="s">
        <v>19818</v>
      </c>
    </row>
    <row r="1952" spans="1:19" x14ac:dyDescent="0.25">
      <c r="A1952" s="15" t="s">
        <v>19826</v>
      </c>
      <c r="C1952" t="s">
        <v>19813</v>
      </c>
      <c r="D1952" t="s">
        <v>36</v>
      </c>
      <c r="E1952">
        <v>1</v>
      </c>
      <c r="F1952">
        <v>1179000</v>
      </c>
      <c r="G1952">
        <v>10000</v>
      </c>
      <c r="K1952">
        <v>46195</v>
      </c>
      <c r="L1952" t="s">
        <v>32</v>
      </c>
      <c r="M1952" t="s">
        <v>40</v>
      </c>
      <c r="P1952">
        <v>46193</v>
      </c>
      <c r="Q1952">
        <v>8196.7199999999993</v>
      </c>
      <c r="S1952" t="s">
        <v>19815</v>
      </c>
    </row>
    <row r="1953" spans="1:19" x14ac:dyDescent="0.25">
      <c r="B1953" s="15" t="s">
        <v>19826</v>
      </c>
      <c r="C1953" t="s">
        <v>19816</v>
      </c>
      <c r="D1953" t="s">
        <v>36</v>
      </c>
      <c r="H1953">
        <v>1</v>
      </c>
      <c r="K1953">
        <v>46195</v>
      </c>
      <c r="L1953" t="s">
        <v>32</v>
      </c>
      <c r="M1953" t="s">
        <v>40</v>
      </c>
      <c r="P1953">
        <v>46193</v>
      </c>
      <c r="S1953" t="s">
        <v>19815</v>
      </c>
    </row>
    <row r="1954" spans="1:19" x14ac:dyDescent="0.25">
      <c r="A1954" s="15" t="s">
        <v>19826</v>
      </c>
      <c r="C1954" t="s">
        <v>19821</v>
      </c>
      <c r="D1954" t="s">
        <v>36</v>
      </c>
      <c r="E1954">
        <v>1</v>
      </c>
      <c r="F1954">
        <v>2950000</v>
      </c>
      <c r="G1954">
        <v>20000</v>
      </c>
      <c r="K1954">
        <v>46194</v>
      </c>
      <c r="L1954" t="s">
        <v>32</v>
      </c>
      <c r="M1954" t="s">
        <v>40</v>
      </c>
      <c r="P1954">
        <v>46193</v>
      </c>
      <c r="Q1954">
        <v>16393.439999999999</v>
      </c>
      <c r="S1954" t="s">
        <v>19815</v>
      </c>
    </row>
    <row r="1955" spans="1:19" x14ac:dyDescent="0.25">
      <c r="B1955" s="15" t="s">
        <v>19826</v>
      </c>
      <c r="C1955" t="s">
        <v>19816</v>
      </c>
      <c r="D1955" t="s">
        <v>36</v>
      </c>
      <c r="H1955">
        <v>1</v>
      </c>
      <c r="K1955">
        <v>46194</v>
      </c>
      <c r="L1955" t="s">
        <v>32</v>
      </c>
      <c r="M1955" t="s">
        <v>40</v>
      </c>
      <c r="P1955">
        <v>46193</v>
      </c>
      <c r="S1955" t="s">
        <v>19815</v>
      </c>
    </row>
    <row r="1956" spans="1:19" x14ac:dyDescent="0.25">
      <c r="A1956" s="15" t="s">
        <v>19826</v>
      </c>
      <c r="C1956" t="s">
        <v>19821</v>
      </c>
      <c r="D1956" t="s">
        <v>36</v>
      </c>
      <c r="E1956">
        <v>1</v>
      </c>
      <c r="F1956">
        <v>3253750</v>
      </c>
      <c r="G1956">
        <v>20000</v>
      </c>
      <c r="K1956">
        <v>46194</v>
      </c>
      <c r="L1956" t="s">
        <v>32</v>
      </c>
      <c r="M1956" t="s">
        <v>40</v>
      </c>
      <c r="P1956">
        <v>46193</v>
      </c>
      <c r="Q1956">
        <v>16393.439999999999</v>
      </c>
      <c r="S1956" t="s">
        <v>19815</v>
      </c>
    </row>
    <row r="1957" spans="1:19" x14ac:dyDescent="0.25">
      <c r="B1957" s="15" t="s">
        <v>19826</v>
      </c>
      <c r="C1957" t="s">
        <v>19816</v>
      </c>
      <c r="D1957" t="s">
        <v>36</v>
      </c>
      <c r="H1957">
        <v>1</v>
      </c>
      <c r="K1957">
        <v>46194</v>
      </c>
      <c r="L1957" t="s">
        <v>32</v>
      </c>
      <c r="M1957" t="s">
        <v>40</v>
      </c>
      <c r="P1957">
        <v>46193</v>
      </c>
      <c r="S1957" t="s">
        <v>19815</v>
      </c>
    </row>
    <row r="1958" spans="1:19" x14ac:dyDescent="0.25">
      <c r="A1958" s="15" t="s">
        <v>19826</v>
      </c>
      <c r="C1958" t="s">
        <v>19817</v>
      </c>
      <c r="D1958" t="s">
        <v>36</v>
      </c>
      <c r="E1958">
        <v>1</v>
      </c>
      <c r="F1958">
        <v>1970000</v>
      </c>
      <c r="G1958">
        <v>30000</v>
      </c>
      <c r="K1958">
        <v>46194</v>
      </c>
      <c r="L1958" t="s">
        <v>32</v>
      </c>
      <c r="M1958" t="s">
        <v>40</v>
      </c>
      <c r="P1958">
        <v>46193</v>
      </c>
      <c r="Q1958">
        <v>24590.16</v>
      </c>
      <c r="S1958" t="s">
        <v>19815</v>
      </c>
    </row>
    <row r="1959" spans="1:19" x14ac:dyDescent="0.25">
      <c r="B1959" s="15" t="s">
        <v>19826</v>
      </c>
      <c r="C1959" t="s">
        <v>19816</v>
      </c>
      <c r="D1959" t="s">
        <v>36</v>
      </c>
      <c r="H1959">
        <v>1</v>
      </c>
      <c r="K1959">
        <v>46194</v>
      </c>
      <c r="L1959" t="s">
        <v>32</v>
      </c>
      <c r="M1959" t="s">
        <v>40</v>
      </c>
      <c r="P1959">
        <v>46193</v>
      </c>
      <c r="S1959" t="s">
        <v>19815</v>
      </c>
    </row>
    <row r="1960" spans="1:19" x14ac:dyDescent="0.25">
      <c r="A1960" s="15" t="s">
        <v>19826</v>
      </c>
      <c r="C1960" t="s">
        <v>19817</v>
      </c>
      <c r="D1960" t="s">
        <v>36</v>
      </c>
      <c r="E1960">
        <v>1</v>
      </c>
      <c r="F1960">
        <v>3860000</v>
      </c>
      <c r="G1960">
        <v>20000</v>
      </c>
      <c r="K1960">
        <v>46194</v>
      </c>
      <c r="L1960" t="s">
        <v>32</v>
      </c>
      <c r="M1960" t="s">
        <v>40</v>
      </c>
      <c r="P1960">
        <v>46193</v>
      </c>
      <c r="Q1960">
        <v>16393.439999999999</v>
      </c>
      <c r="S1960" t="s">
        <v>19815</v>
      </c>
    </row>
    <row r="1961" spans="1:19" x14ac:dyDescent="0.25">
      <c r="B1961" s="15" t="s">
        <v>19826</v>
      </c>
      <c r="C1961" t="s">
        <v>19816</v>
      </c>
      <c r="D1961" t="s">
        <v>36</v>
      </c>
      <c r="H1961">
        <v>1</v>
      </c>
      <c r="K1961">
        <v>46194</v>
      </c>
      <c r="L1961" t="s">
        <v>32</v>
      </c>
      <c r="M1961" t="s">
        <v>40</v>
      </c>
      <c r="P1961">
        <v>46193</v>
      </c>
      <c r="S1961" t="s">
        <v>19815</v>
      </c>
    </row>
    <row r="1962" spans="1:19" x14ac:dyDescent="0.25">
      <c r="A1962" s="15" t="s">
        <v>19826</v>
      </c>
      <c r="C1962" t="s">
        <v>19817</v>
      </c>
      <c r="D1962" t="s">
        <v>36</v>
      </c>
      <c r="E1962">
        <v>1</v>
      </c>
      <c r="F1962">
        <v>2520000</v>
      </c>
      <c r="G1962">
        <v>50400</v>
      </c>
      <c r="K1962">
        <v>46194</v>
      </c>
      <c r="L1962" t="s">
        <v>32</v>
      </c>
      <c r="M1962" t="s">
        <v>40</v>
      </c>
      <c r="P1962">
        <v>46193</v>
      </c>
      <c r="Q1962">
        <v>41311.480000000003</v>
      </c>
      <c r="S1962" t="s">
        <v>19815</v>
      </c>
    </row>
    <row r="1963" spans="1:19" x14ac:dyDescent="0.25">
      <c r="B1963" s="15" t="s">
        <v>19826</v>
      </c>
      <c r="C1963" t="s">
        <v>19816</v>
      </c>
      <c r="D1963" t="s">
        <v>36</v>
      </c>
      <c r="H1963">
        <v>1</v>
      </c>
      <c r="K1963">
        <v>46194</v>
      </c>
      <c r="L1963" t="s">
        <v>32</v>
      </c>
      <c r="M1963" t="s">
        <v>40</v>
      </c>
      <c r="P1963">
        <v>46193</v>
      </c>
      <c r="S1963" t="s">
        <v>19815</v>
      </c>
    </row>
    <row r="1964" spans="1:19" x14ac:dyDescent="0.25">
      <c r="A1964" s="15" t="s">
        <v>19826</v>
      </c>
      <c r="C1964" t="s">
        <v>19817</v>
      </c>
      <c r="D1964" t="s">
        <v>181</v>
      </c>
      <c r="E1964">
        <v>1</v>
      </c>
      <c r="F1964">
        <v>1910000</v>
      </c>
      <c r="G1964">
        <v>38200</v>
      </c>
      <c r="K1964">
        <v>46203</v>
      </c>
      <c r="L1964" t="s">
        <v>573</v>
      </c>
      <c r="M1964" t="s">
        <v>65</v>
      </c>
      <c r="P1964">
        <v>46193</v>
      </c>
      <c r="Q1964">
        <v>31311.48</v>
      </c>
      <c r="S1964" t="s">
        <v>19818</v>
      </c>
    </row>
    <row r="1965" spans="1:19" x14ac:dyDescent="0.25">
      <c r="B1965" s="15" t="s">
        <v>19826</v>
      </c>
      <c r="C1965" t="s">
        <v>19816</v>
      </c>
      <c r="D1965" t="s">
        <v>181</v>
      </c>
      <c r="H1965">
        <v>1</v>
      </c>
      <c r="K1965">
        <v>46203</v>
      </c>
      <c r="L1965" t="s">
        <v>573</v>
      </c>
      <c r="M1965" t="s">
        <v>65</v>
      </c>
      <c r="P1965">
        <v>46193</v>
      </c>
      <c r="S1965" t="s">
        <v>19818</v>
      </c>
    </row>
    <row r="1966" spans="1:19" x14ac:dyDescent="0.25">
      <c r="A1966" s="15" t="s">
        <v>19826</v>
      </c>
      <c r="C1966" t="s">
        <v>19833</v>
      </c>
      <c r="D1966" t="s">
        <v>49</v>
      </c>
      <c r="E1966">
        <v>1</v>
      </c>
      <c r="F1966">
        <v>2972000</v>
      </c>
      <c r="G1966">
        <v>101000</v>
      </c>
      <c r="K1966">
        <v>46202</v>
      </c>
      <c r="L1966" t="s">
        <v>219</v>
      </c>
      <c r="M1966" t="s">
        <v>65</v>
      </c>
      <c r="P1966">
        <v>46193</v>
      </c>
      <c r="Q1966">
        <v>82786.89</v>
      </c>
      <c r="S1966" t="s">
        <v>19818</v>
      </c>
    </row>
    <row r="1967" spans="1:19" x14ac:dyDescent="0.25">
      <c r="B1967" s="15" t="s">
        <v>19826</v>
      </c>
      <c r="C1967" t="s">
        <v>19816</v>
      </c>
      <c r="D1967" t="s">
        <v>49</v>
      </c>
      <c r="H1967">
        <v>1</v>
      </c>
      <c r="K1967">
        <v>46202</v>
      </c>
      <c r="L1967" t="s">
        <v>219</v>
      </c>
      <c r="M1967" t="s">
        <v>65</v>
      </c>
      <c r="P1967">
        <v>46193</v>
      </c>
      <c r="S1967" t="s">
        <v>19818</v>
      </c>
    </row>
    <row r="1968" spans="1:19" x14ac:dyDescent="0.25">
      <c r="A1968" s="15" t="s">
        <v>19826</v>
      </c>
      <c r="C1968" t="s">
        <v>19817</v>
      </c>
      <c r="D1968" t="s">
        <v>181</v>
      </c>
      <c r="E1968">
        <v>1</v>
      </c>
      <c r="F1968">
        <v>1950000</v>
      </c>
      <c r="G1968">
        <v>39000</v>
      </c>
      <c r="K1968">
        <v>46198</v>
      </c>
      <c r="L1968" t="s">
        <v>732</v>
      </c>
      <c r="M1968" t="s">
        <v>55</v>
      </c>
      <c r="P1968">
        <v>46193</v>
      </c>
      <c r="Q1968">
        <v>31967.21</v>
      </c>
      <c r="S1968" t="s">
        <v>19818</v>
      </c>
    </row>
    <row r="1969" spans="1:19" x14ac:dyDescent="0.25">
      <c r="B1969" s="15" t="s">
        <v>19826</v>
      </c>
      <c r="C1969" t="s">
        <v>19816</v>
      </c>
      <c r="D1969" t="s">
        <v>181</v>
      </c>
      <c r="H1969">
        <v>1</v>
      </c>
      <c r="K1969">
        <v>46198</v>
      </c>
      <c r="L1969" t="s">
        <v>732</v>
      </c>
      <c r="M1969" t="s">
        <v>55</v>
      </c>
      <c r="P1969">
        <v>46193</v>
      </c>
      <c r="S1969" t="s">
        <v>19818</v>
      </c>
    </row>
    <row r="1970" spans="1:19" x14ac:dyDescent="0.25">
      <c r="A1970" s="15" t="s">
        <v>19826</v>
      </c>
      <c r="C1970" t="s">
        <v>19813</v>
      </c>
      <c r="D1970" t="s">
        <v>36</v>
      </c>
      <c r="E1970">
        <v>1</v>
      </c>
      <c r="F1970">
        <v>1170000</v>
      </c>
      <c r="G1970">
        <v>10000</v>
      </c>
      <c r="K1970">
        <v>46195</v>
      </c>
      <c r="L1970" t="s">
        <v>32</v>
      </c>
      <c r="M1970" t="s">
        <v>40</v>
      </c>
      <c r="P1970">
        <v>46193</v>
      </c>
      <c r="Q1970">
        <v>8196.7199999999993</v>
      </c>
      <c r="S1970" t="s">
        <v>19815</v>
      </c>
    </row>
    <row r="1971" spans="1:19" x14ac:dyDescent="0.25">
      <c r="B1971" s="15" t="s">
        <v>19826</v>
      </c>
      <c r="C1971" t="s">
        <v>19816</v>
      </c>
      <c r="D1971" t="s">
        <v>36</v>
      </c>
      <c r="H1971">
        <v>1</v>
      </c>
      <c r="K1971">
        <v>46195</v>
      </c>
      <c r="L1971" t="s">
        <v>32</v>
      </c>
      <c r="M1971" t="s">
        <v>40</v>
      </c>
      <c r="P1971">
        <v>46193</v>
      </c>
      <c r="S1971" t="s">
        <v>19815</v>
      </c>
    </row>
    <row r="1972" spans="1:19" x14ac:dyDescent="0.25">
      <c r="A1972" s="15" t="s">
        <v>19814</v>
      </c>
      <c r="C1972" t="s">
        <v>19833</v>
      </c>
      <c r="D1972" t="s">
        <v>181</v>
      </c>
      <c r="E1972">
        <v>1</v>
      </c>
      <c r="F1972">
        <v>4159000</v>
      </c>
      <c r="G1972">
        <v>153883</v>
      </c>
      <c r="K1972">
        <v>46207</v>
      </c>
      <c r="L1972" t="s">
        <v>44</v>
      </c>
      <c r="M1972" t="s">
        <v>55</v>
      </c>
      <c r="P1972">
        <v>46195</v>
      </c>
      <c r="Q1972">
        <v>126133.61</v>
      </c>
      <c r="S1972" t="s">
        <v>19818</v>
      </c>
    </row>
    <row r="1973" spans="1:19" x14ac:dyDescent="0.25">
      <c r="B1973" s="15" t="s">
        <v>19826</v>
      </c>
      <c r="C1973" t="s">
        <v>19816</v>
      </c>
      <c r="D1973" t="s">
        <v>181</v>
      </c>
      <c r="H1973">
        <v>1</v>
      </c>
      <c r="K1973">
        <v>46207</v>
      </c>
      <c r="L1973" t="s">
        <v>44</v>
      </c>
      <c r="M1973" t="s">
        <v>55</v>
      </c>
      <c r="P1973">
        <v>46195</v>
      </c>
      <c r="S1973" t="s">
        <v>19818</v>
      </c>
    </row>
    <row r="1974" spans="1:19" x14ac:dyDescent="0.25">
      <c r="A1974" s="15" t="s">
        <v>19826</v>
      </c>
      <c r="C1974" t="s">
        <v>19817</v>
      </c>
      <c r="D1974" t="s">
        <v>36</v>
      </c>
      <c r="E1974">
        <v>1</v>
      </c>
      <c r="F1974">
        <v>2620000</v>
      </c>
      <c r="G1974">
        <v>52400</v>
      </c>
      <c r="K1974">
        <v>46193</v>
      </c>
      <c r="L1974" t="s">
        <v>32</v>
      </c>
      <c r="M1974" t="s">
        <v>40</v>
      </c>
      <c r="P1974">
        <v>46193</v>
      </c>
      <c r="Q1974">
        <v>42950.82</v>
      </c>
      <c r="S1974" t="s">
        <v>19815</v>
      </c>
    </row>
    <row r="1975" spans="1:19" x14ac:dyDescent="0.25">
      <c r="B1975" s="15" t="s">
        <v>19826</v>
      </c>
      <c r="C1975" t="s">
        <v>19816</v>
      </c>
      <c r="D1975" t="s">
        <v>36</v>
      </c>
      <c r="H1975">
        <v>1</v>
      </c>
      <c r="K1975">
        <v>46193</v>
      </c>
      <c r="L1975" t="s">
        <v>32</v>
      </c>
      <c r="M1975" t="s">
        <v>40</v>
      </c>
      <c r="P1975">
        <v>46193</v>
      </c>
      <c r="S1975" t="s">
        <v>19815</v>
      </c>
    </row>
    <row r="1976" spans="1:19" x14ac:dyDescent="0.25">
      <c r="A1976" s="15" t="s">
        <v>19814</v>
      </c>
      <c r="C1976" t="s">
        <v>19821</v>
      </c>
      <c r="D1976" t="s">
        <v>36</v>
      </c>
      <c r="E1976">
        <v>1</v>
      </c>
      <c r="F1976">
        <v>2985000</v>
      </c>
      <c r="G1976">
        <v>20000</v>
      </c>
      <c r="K1976">
        <v>46206</v>
      </c>
      <c r="L1976" t="s">
        <v>32</v>
      </c>
      <c r="M1976" t="s">
        <v>40</v>
      </c>
      <c r="P1976">
        <v>46193</v>
      </c>
      <c r="Q1976">
        <v>16393.439999999999</v>
      </c>
      <c r="S1976" t="s">
        <v>19815</v>
      </c>
    </row>
    <row r="1977" spans="1:19" x14ac:dyDescent="0.25">
      <c r="B1977" s="15" t="s">
        <v>19826</v>
      </c>
      <c r="C1977" t="s">
        <v>19816</v>
      </c>
      <c r="D1977" t="s">
        <v>36</v>
      </c>
      <c r="H1977">
        <v>1</v>
      </c>
      <c r="K1977">
        <v>46206</v>
      </c>
      <c r="L1977" t="s">
        <v>32</v>
      </c>
      <c r="M1977" t="s">
        <v>40</v>
      </c>
      <c r="P1977">
        <v>46193</v>
      </c>
      <c r="S1977" t="s">
        <v>19815</v>
      </c>
    </row>
    <row r="1978" spans="1:19" x14ac:dyDescent="0.25">
      <c r="A1978" s="15" t="s">
        <v>19826</v>
      </c>
      <c r="C1978" t="s">
        <v>19819</v>
      </c>
      <c r="D1978" t="s">
        <v>36</v>
      </c>
      <c r="E1978">
        <v>1</v>
      </c>
      <c r="F1978">
        <v>2410000</v>
      </c>
      <c r="G1978">
        <v>20000</v>
      </c>
      <c r="K1978">
        <v>46194</v>
      </c>
      <c r="L1978" t="s">
        <v>32</v>
      </c>
      <c r="M1978" t="s">
        <v>40</v>
      </c>
      <c r="P1978">
        <v>46193</v>
      </c>
      <c r="Q1978">
        <v>16393.439999999999</v>
      </c>
      <c r="S1978" t="s">
        <v>19815</v>
      </c>
    </row>
    <row r="1979" spans="1:19" x14ac:dyDescent="0.25">
      <c r="B1979" s="15" t="s">
        <v>19826</v>
      </c>
      <c r="C1979" t="s">
        <v>19816</v>
      </c>
      <c r="D1979" t="s">
        <v>36</v>
      </c>
      <c r="H1979">
        <v>1</v>
      </c>
      <c r="K1979">
        <v>46194</v>
      </c>
      <c r="L1979" t="s">
        <v>32</v>
      </c>
      <c r="M1979" t="s">
        <v>40</v>
      </c>
      <c r="P1979">
        <v>46193</v>
      </c>
      <c r="S1979" t="s">
        <v>19815</v>
      </c>
    </row>
    <row r="1980" spans="1:19" x14ac:dyDescent="0.25">
      <c r="A1980" s="15" t="s">
        <v>19826</v>
      </c>
      <c r="C1980" t="s">
        <v>19821</v>
      </c>
      <c r="D1980" t="s">
        <v>36</v>
      </c>
      <c r="E1980">
        <v>1</v>
      </c>
      <c r="F1980">
        <v>2560000</v>
      </c>
      <c r="G1980">
        <v>20000</v>
      </c>
      <c r="K1980">
        <v>46195</v>
      </c>
      <c r="L1980" t="s">
        <v>32</v>
      </c>
      <c r="M1980" t="s">
        <v>40</v>
      </c>
      <c r="P1980">
        <v>46193</v>
      </c>
      <c r="Q1980">
        <v>16393.439999999999</v>
      </c>
      <c r="S1980" t="s">
        <v>19815</v>
      </c>
    </row>
    <row r="1981" spans="1:19" x14ac:dyDescent="0.25">
      <c r="B1981" s="15" t="s">
        <v>19826</v>
      </c>
      <c r="C1981" t="s">
        <v>19816</v>
      </c>
      <c r="D1981" t="s">
        <v>36</v>
      </c>
      <c r="H1981">
        <v>1</v>
      </c>
      <c r="K1981">
        <v>46195</v>
      </c>
      <c r="L1981" t="s">
        <v>32</v>
      </c>
      <c r="M1981" t="s">
        <v>40</v>
      </c>
      <c r="P1981">
        <v>46193</v>
      </c>
      <c r="S1981" t="s">
        <v>19815</v>
      </c>
    </row>
    <row r="1982" spans="1:19" x14ac:dyDescent="0.25">
      <c r="A1982" s="15" t="s">
        <v>19826</v>
      </c>
      <c r="C1982" t="s">
        <v>19821</v>
      </c>
      <c r="D1982" t="s">
        <v>36</v>
      </c>
      <c r="E1982">
        <v>1</v>
      </c>
      <c r="F1982">
        <v>2488000</v>
      </c>
      <c r="G1982">
        <v>20000</v>
      </c>
      <c r="K1982">
        <v>46194</v>
      </c>
      <c r="L1982" t="s">
        <v>32</v>
      </c>
      <c r="M1982" t="s">
        <v>40</v>
      </c>
      <c r="P1982">
        <v>46193</v>
      </c>
      <c r="Q1982">
        <v>16393.439999999999</v>
      </c>
      <c r="S1982" t="s">
        <v>19815</v>
      </c>
    </row>
    <row r="1983" spans="1:19" x14ac:dyDescent="0.25">
      <c r="B1983" s="15" t="s">
        <v>19826</v>
      </c>
      <c r="C1983" t="s">
        <v>19816</v>
      </c>
      <c r="D1983" t="s">
        <v>36</v>
      </c>
      <c r="H1983">
        <v>1</v>
      </c>
      <c r="K1983">
        <v>46194</v>
      </c>
      <c r="L1983" t="s">
        <v>32</v>
      </c>
      <c r="M1983" t="s">
        <v>40</v>
      </c>
      <c r="P1983">
        <v>46193</v>
      </c>
      <c r="S1983" t="s">
        <v>19815</v>
      </c>
    </row>
    <row r="1984" spans="1:19" x14ac:dyDescent="0.25">
      <c r="A1984" s="15" t="s">
        <v>19826</v>
      </c>
      <c r="C1984" t="s">
        <v>19813</v>
      </c>
      <c r="D1984" t="s">
        <v>36</v>
      </c>
      <c r="E1984">
        <v>1</v>
      </c>
      <c r="F1984">
        <v>1189000</v>
      </c>
      <c r="G1984">
        <v>10000</v>
      </c>
      <c r="K1984">
        <v>46193</v>
      </c>
      <c r="L1984" t="s">
        <v>32</v>
      </c>
      <c r="M1984" t="s">
        <v>40</v>
      </c>
      <c r="P1984">
        <v>46192</v>
      </c>
      <c r="Q1984">
        <v>8196.7199999999993</v>
      </c>
      <c r="S1984" t="s">
        <v>19815</v>
      </c>
    </row>
    <row r="1985" spans="1:19" x14ac:dyDescent="0.25">
      <c r="B1985" s="15" t="s">
        <v>19826</v>
      </c>
      <c r="C1985" t="s">
        <v>19816</v>
      </c>
      <c r="D1985" t="s">
        <v>36</v>
      </c>
      <c r="H1985">
        <v>1</v>
      </c>
      <c r="K1985">
        <v>46193</v>
      </c>
      <c r="L1985" t="s">
        <v>32</v>
      </c>
      <c r="M1985" t="s">
        <v>40</v>
      </c>
      <c r="P1985">
        <v>46192</v>
      </c>
      <c r="S1985" t="s">
        <v>19815</v>
      </c>
    </row>
    <row r="1986" spans="1:19" x14ac:dyDescent="0.25">
      <c r="A1986" s="15" t="s">
        <v>19826</v>
      </c>
      <c r="C1986" t="s">
        <v>19821</v>
      </c>
      <c r="D1986" t="s">
        <v>181</v>
      </c>
      <c r="E1986">
        <v>1</v>
      </c>
      <c r="F1986">
        <v>2749500</v>
      </c>
      <c r="G1986">
        <v>54990</v>
      </c>
      <c r="K1986">
        <v>46193</v>
      </c>
      <c r="L1986" t="s">
        <v>737</v>
      </c>
      <c r="M1986" t="s">
        <v>55</v>
      </c>
      <c r="P1986">
        <v>46175</v>
      </c>
      <c r="Q1986">
        <v>45073.77</v>
      </c>
      <c r="S1986" t="s">
        <v>19818</v>
      </c>
    </row>
    <row r="1987" spans="1:19" x14ac:dyDescent="0.25">
      <c r="B1987" s="15" t="s">
        <v>19826</v>
      </c>
      <c r="C1987" t="s">
        <v>19816</v>
      </c>
      <c r="D1987" t="s">
        <v>181</v>
      </c>
      <c r="H1987">
        <v>1</v>
      </c>
      <c r="K1987">
        <v>46193</v>
      </c>
      <c r="L1987" t="s">
        <v>737</v>
      </c>
      <c r="M1987" t="s">
        <v>55</v>
      </c>
      <c r="P1987">
        <v>46175</v>
      </c>
      <c r="S1987" t="s">
        <v>19818</v>
      </c>
    </row>
    <row r="1988" spans="1:19" x14ac:dyDescent="0.25">
      <c r="A1988" s="15" t="s">
        <v>19826</v>
      </c>
      <c r="C1988" t="s">
        <v>19813</v>
      </c>
      <c r="D1988" t="s">
        <v>36</v>
      </c>
      <c r="E1988">
        <v>1</v>
      </c>
      <c r="F1988">
        <v>1618000</v>
      </c>
      <c r="G1988">
        <v>10000</v>
      </c>
      <c r="K1988">
        <v>46194</v>
      </c>
      <c r="L1988" t="s">
        <v>32</v>
      </c>
      <c r="M1988" t="s">
        <v>40</v>
      </c>
      <c r="P1988">
        <v>46193</v>
      </c>
      <c r="Q1988">
        <v>8196.7199999999993</v>
      </c>
      <c r="S1988" t="s">
        <v>19815</v>
      </c>
    </row>
    <row r="1989" spans="1:19" x14ac:dyDescent="0.25">
      <c r="B1989" s="15" t="s">
        <v>19826</v>
      </c>
      <c r="C1989" t="s">
        <v>19816</v>
      </c>
      <c r="D1989" t="s">
        <v>36</v>
      </c>
      <c r="H1989">
        <v>1</v>
      </c>
      <c r="K1989">
        <v>46194</v>
      </c>
      <c r="L1989" t="s">
        <v>32</v>
      </c>
      <c r="M1989" t="s">
        <v>40</v>
      </c>
      <c r="P1989">
        <v>46193</v>
      </c>
      <c r="S1989" t="s">
        <v>19815</v>
      </c>
    </row>
    <row r="1990" spans="1:19" x14ac:dyDescent="0.25">
      <c r="A1990" s="15" t="s">
        <v>19826</v>
      </c>
      <c r="C1990" t="s">
        <v>19817</v>
      </c>
      <c r="D1990" t="s">
        <v>36</v>
      </c>
      <c r="E1990">
        <v>1</v>
      </c>
      <c r="F1990">
        <v>2200000</v>
      </c>
      <c r="G1990">
        <v>44000</v>
      </c>
      <c r="K1990">
        <v>46195</v>
      </c>
      <c r="L1990" t="s">
        <v>32</v>
      </c>
      <c r="M1990" t="s">
        <v>40</v>
      </c>
      <c r="P1990">
        <v>46193</v>
      </c>
      <c r="Q1990">
        <v>36065.57</v>
      </c>
      <c r="S1990" t="s">
        <v>19815</v>
      </c>
    </row>
    <row r="1991" spans="1:19" x14ac:dyDescent="0.25">
      <c r="B1991" s="15" t="s">
        <v>19826</v>
      </c>
      <c r="C1991" t="s">
        <v>19816</v>
      </c>
      <c r="D1991" t="s">
        <v>36</v>
      </c>
      <c r="H1991">
        <v>1</v>
      </c>
      <c r="K1991">
        <v>46195</v>
      </c>
      <c r="L1991" t="s">
        <v>32</v>
      </c>
      <c r="M1991" t="s">
        <v>40</v>
      </c>
      <c r="P1991">
        <v>46193</v>
      </c>
      <c r="S1991" t="s">
        <v>19815</v>
      </c>
    </row>
    <row r="1992" spans="1:19" x14ac:dyDescent="0.25">
      <c r="A1992" s="15" t="s">
        <v>19826</v>
      </c>
      <c r="C1992" t="s">
        <v>19813</v>
      </c>
      <c r="D1992" t="s">
        <v>36</v>
      </c>
      <c r="E1992">
        <v>1</v>
      </c>
      <c r="F1992">
        <v>1676000</v>
      </c>
      <c r="G1992">
        <v>10000</v>
      </c>
      <c r="K1992">
        <v>46193</v>
      </c>
      <c r="L1992" t="s">
        <v>32</v>
      </c>
      <c r="M1992" t="s">
        <v>40</v>
      </c>
      <c r="P1992">
        <v>46193</v>
      </c>
      <c r="Q1992">
        <v>8196.7199999999993</v>
      </c>
      <c r="S1992" t="s">
        <v>19815</v>
      </c>
    </row>
    <row r="1993" spans="1:19" x14ac:dyDescent="0.25">
      <c r="B1993" s="15" t="s">
        <v>19826</v>
      </c>
      <c r="C1993" t="s">
        <v>19816</v>
      </c>
      <c r="D1993" t="s">
        <v>36</v>
      </c>
      <c r="H1993">
        <v>1</v>
      </c>
      <c r="K1993">
        <v>46193</v>
      </c>
      <c r="L1993" t="s">
        <v>32</v>
      </c>
      <c r="M1993" t="s">
        <v>40</v>
      </c>
      <c r="P1993">
        <v>46193</v>
      </c>
      <c r="S1993" t="s">
        <v>19815</v>
      </c>
    </row>
    <row r="1994" spans="1:19" x14ac:dyDescent="0.25">
      <c r="A1994" s="15" t="s">
        <v>19826</v>
      </c>
      <c r="C1994" t="s">
        <v>19817</v>
      </c>
      <c r="D1994" t="s">
        <v>36</v>
      </c>
      <c r="E1994">
        <v>1</v>
      </c>
      <c r="F1994">
        <v>2100000</v>
      </c>
      <c r="G1994">
        <v>30000</v>
      </c>
      <c r="K1994">
        <v>46193</v>
      </c>
      <c r="L1994" t="s">
        <v>32</v>
      </c>
      <c r="M1994" t="s">
        <v>40</v>
      </c>
      <c r="P1994">
        <v>46193</v>
      </c>
      <c r="Q1994">
        <v>24590.16</v>
      </c>
      <c r="S1994" t="s">
        <v>19815</v>
      </c>
    </row>
    <row r="1995" spans="1:19" x14ac:dyDescent="0.25">
      <c r="B1995" s="15" t="s">
        <v>19826</v>
      </c>
      <c r="C1995" t="s">
        <v>19816</v>
      </c>
      <c r="D1995" t="s">
        <v>36</v>
      </c>
      <c r="H1995">
        <v>1</v>
      </c>
      <c r="K1995">
        <v>46193</v>
      </c>
      <c r="L1995" t="s">
        <v>32</v>
      </c>
      <c r="M1995" t="s">
        <v>40</v>
      </c>
      <c r="P1995">
        <v>46193</v>
      </c>
      <c r="S1995" t="s">
        <v>19815</v>
      </c>
    </row>
    <row r="1996" spans="1:19" x14ac:dyDescent="0.25">
      <c r="A1996" s="15" t="s">
        <v>19826</v>
      </c>
      <c r="C1996" t="s">
        <v>19817</v>
      </c>
      <c r="D1996" t="s">
        <v>36</v>
      </c>
      <c r="E1996">
        <v>1</v>
      </c>
      <c r="F1996">
        <v>2380000</v>
      </c>
      <c r="G1996">
        <v>30000</v>
      </c>
      <c r="K1996">
        <v>46193</v>
      </c>
      <c r="L1996" t="s">
        <v>32</v>
      </c>
      <c r="M1996" t="s">
        <v>40</v>
      </c>
      <c r="P1996">
        <v>46193</v>
      </c>
      <c r="Q1996">
        <v>24590.16</v>
      </c>
      <c r="S1996" t="s">
        <v>19815</v>
      </c>
    </row>
    <row r="1997" spans="1:19" x14ac:dyDescent="0.25">
      <c r="B1997" s="15" t="s">
        <v>19826</v>
      </c>
      <c r="C1997" t="s">
        <v>19816</v>
      </c>
      <c r="D1997" t="s">
        <v>36</v>
      </c>
      <c r="H1997">
        <v>1</v>
      </c>
      <c r="K1997">
        <v>46193</v>
      </c>
      <c r="L1997" t="s">
        <v>32</v>
      </c>
      <c r="M1997" t="s">
        <v>40</v>
      </c>
      <c r="P1997">
        <v>46193</v>
      </c>
      <c r="S1997" t="s">
        <v>19815</v>
      </c>
    </row>
    <row r="1998" spans="1:19" x14ac:dyDescent="0.25">
      <c r="A1998" s="15" t="s">
        <v>19826</v>
      </c>
      <c r="C1998" t="s">
        <v>19813</v>
      </c>
      <c r="D1998" t="s">
        <v>36</v>
      </c>
      <c r="E1998">
        <v>1</v>
      </c>
      <c r="F1998">
        <v>1139000</v>
      </c>
      <c r="G1998">
        <v>10000</v>
      </c>
      <c r="K1998">
        <v>46193</v>
      </c>
      <c r="L1998" t="s">
        <v>32</v>
      </c>
      <c r="M1998" t="s">
        <v>40</v>
      </c>
      <c r="P1998">
        <v>46193</v>
      </c>
      <c r="Q1998">
        <v>8196.7199999999993</v>
      </c>
      <c r="S1998" t="s">
        <v>19815</v>
      </c>
    </row>
    <row r="1999" spans="1:19" x14ac:dyDescent="0.25">
      <c r="B1999" s="15" t="s">
        <v>19826</v>
      </c>
      <c r="C1999" t="s">
        <v>19816</v>
      </c>
      <c r="D1999" t="s">
        <v>36</v>
      </c>
      <c r="H1999">
        <v>1</v>
      </c>
      <c r="K1999">
        <v>46193</v>
      </c>
      <c r="L1999" t="s">
        <v>32</v>
      </c>
      <c r="M1999" t="s">
        <v>40</v>
      </c>
      <c r="P1999">
        <v>46193</v>
      </c>
      <c r="S1999" t="s">
        <v>19815</v>
      </c>
    </row>
    <row r="2000" spans="1:19" x14ac:dyDescent="0.25">
      <c r="A2000" s="15" t="s">
        <v>19826</v>
      </c>
      <c r="C2000" t="s">
        <v>19813</v>
      </c>
      <c r="D2000" t="s">
        <v>36</v>
      </c>
      <c r="E2000">
        <v>1</v>
      </c>
      <c r="F2000">
        <v>1219000</v>
      </c>
      <c r="G2000">
        <v>10000</v>
      </c>
      <c r="K2000">
        <v>46193</v>
      </c>
      <c r="L2000" t="s">
        <v>32</v>
      </c>
      <c r="M2000" t="s">
        <v>40</v>
      </c>
      <c r="P2000">
        <v>46193</v>
      </c>
      <c r="Q2000">
        <v>8196.7199999999993</v>
      </c>
      <c r="S2000" t="s">
        <v>19815</v>
      </c>
    </row>
    <row r="2001" spans="1:19" x14ac:dyDescent="0.25">
      <c r="B2001" s="15" t="s">
        <v>19826</v>
      </c>
      <c r="C2001" t="s">
        <v>19816</v>
      </c>
      <c r="D2001" t="s">
        <v>36</v>
      </c>
      <c r="H2001">
        <v>1</v>
      </c>
      <c r="K2001">
        <v>46193</v>
      </c>
      <c r="L2001" t="s">
        <v>32</v>
      </c>
      <c r="M2001" t="s">
        <v>40</v>
      </c>
      <c r="P2001">
        <v>46193</v>
      </c>
      <c r="S2001" t="s">
        <v>19815</v>
      </c>
    </row>
    <row r="2002" spans="1:19" x14ac:dyDescent="0.25">
      <c r="A2002" s="15" t="s">
        <v>19826</v>
      </c>
      <c r="C2002" t="s">
        <v>19817</v>
      </c>
      <c r="D2002" t="s">
        <v>36</v>
      </c>
      <c r="E2002">
        <v>1</v>
      </c>
      <c r="F2002">
        <v>1970000</v>
      </c>
      <c r="G2002">
        <v>39400</v>
      </c>
      <c r="K2002">
        <v>46193</v>
      </c>
      <c r="L2002" t="s">
        <v>32</v>
      </c>
      <c r="M2002" t="s">
        <v>40</v>
      </c>
      <c r="P2002">
        <v>46192</v>
      </c>
      <c r="Q2002">
        <v>32295.08</v>
      </c>
      <c r="S2002" t="s">
        <v>19815</v>
      </c>
    </row>
    <row r="2003" spans="1:19" x14ac:dyDescent="0.25">
      <c r="B2003" s="15" t="s">
        <v>19826</v>
      </c>
      <c r="C2003" t="s">
        <v>19816</v>
      </c>
      <c r="D2003" t="s">
        <v>36</v>
      </c>
      <c r="H2003">
        <v>1</v>
      </c>
      <c r="K2003">
        <v>46193</v>
      </c>
      <c r="L2003" t="s">
        <v>32</v>
      </c>
      <c r="M2003" t="s">
        <v>40</v>
      </c>
      <c r="P2003">
        <v>46192</v>
      </c>
      <c r="S2003" t="s">
        <v>19815</v>
      </c>
    </row>
    <row r="2004" spans="1:19" x14ac:dyDescent="0.25">
      <c r="A2004" s="15" t="s">
        <v>19826</v>
      </c>
      <c r="C2004" t="s">
        <v>19813</v>
      </c>
      <c r="D2004" t="s">
        <v>36</v>
      </c>
      <c r="E2004">
        <v>1</v>
      </c>
      <c r="F2004">
        <v>1207000</v>
      </c>
      <c r="G2004">
        <v>10000</v>
      </c>
      <c r="K2004">
        <v>46193</v>
      </c>
      <c r="L2004" t="s">
        <v>32</v>
      </c>
      <c r="M2004" t="s">
        <v>40</v>
      </c>
      <c r="P2004">
        <v>46193</v>
      </c>
      <c r="Q2004">
        <v>8196.7199999999993</v>
      </c>
      <c r="S2004" t="s">
        <v>19815</v>
      </c>
    </row>
    <row r="2005" spans="1:19" x14ac:dyDescent="0.25">
      <c r="B2005" s="15" t="s">
        <v>19826</v>
      </c>
      <c r="C2005" t="s">
        <v>19816</v>
      </c>
      <c r="D2005" t="s">
        <v>36</v>
      </c>
      <c r="H2005">
        <v>1</v>
      </c>
      <c r="K2005">
        <v>46193</v>
      </c>
      <c r="L2005" t="s">
        <v>32</v>
      </c>
      <c r="M2005" t="s">
        <v>40</v>
      </c>
      <c r="P2005">
        <v>46193</v>
      </c>
      <c r="S2005" t="s">
        <v>19815</v>
      </c>
    </row>
    <row r="2006" spans="1:19" x14ac:dyDescent="0.25">
      <c r="A2006" s="15" t="s">
        <v>19826</v>
      </c>
      <c r="C2006" t="s">
        <v>19817</v>
      </c>
      <c r="D2006" t="s">
        <v>36</v>
      </c>
      <c r="E2006">
        <v>1</v>
      </c>
      <c r="F2006">
        <v>4650000</v>
      </c>
      <c r="G2006">
        <v>93000</v>
      </c>
      <c r="K2006">
        <v>46193</v>
      </c>
      <c r="L2006" t="s">
        <v>32</v>
      </c>
      <c r="M2006" t="s">
        <v>40</v>
      </c>
      <c r="P2006">
        <v>46193</v>
      </c>
      <c r="Q2006">
        <v>76229.509999999995</v>
      </c>
      <c r="S2006" t="s">
        <v>19815</v>
      </c>
    </row>
    <row r="2007" spans="1:19" x14ac:dyDescent="0.25">
      <c r="B2007" s="15" t="s">
        <v>19826</v>
      </c>
      <c r="C2007" t="s">
        <v>19816</v>
      </c>
      <c r="D2007" t="s">
        <v>36</v>
      </c>
      <c r="H2007">
        <v>1</v>
      </c>
      <c r="K2007">
        <v>46193</v>
      </c>
      <c r="L2007" t="s">
        <v>32</v>
      </c>
      <c r="M2007" t="s">
        <v>40</v>
      </c>
      <c r="P2007">
        <v>46193</v>
      </c>
      <c r="S2007" t="s">
        <v>19815</v>
      </c>
    </row>
    <row r="2008" spans="1:19" x14ac:dyDescent="0.25">
      <c r="A2008" s="15" t="s">
        <v>19826</v>
      </c>
      <c r="C2008" t="s">
        <v>19813</v>
      </c>
      <c r="D2008" t="s">
        <v>36</v>
      </c>
      <c r="E2008">
        <v>1</v>
      </c>
      <c r="F2008">
        <v>961600</v>
      </c>
      <c r="G2008">
        <v>30000</v>
      </c>
      <c r="K2008">
        <v>46193</v>
      </c>
      <c r="L2008" t="s">
        <v>32</v>
      </c>
      <c r="M2008" t="s">
        <v>40</v>
      </c>
      <c r="P2008">
        <v>46192</v>
      </c>
      <c r="Q2008">
        <v>24590.16</v>
      </c>
      <c r="S2008" t="s">
        <v>19815</v>
      </c>
    </row>
    <row r="2009" spans="1:19" x14ac:dyDescent="0.25">
      <c r="B2009" s="15" t="s">
        <v>19826</v>
      </c>
      <c r="C2009" t="s">
        <v>19816</v>
      </c>
      <c r="D2009" t="s">
        <v>36</v>
      </c>
      <c r="H2009">
        <v>1</v>
      </c>
      <c r="K2009">
        <v>46193</v>
      </c>
      <c r="L2009" t="s">
        <v>32</v>
      </c>
      <c r="M2009" t="s">
        <v>40</v>
      </c>
      <c r="P2009">
        <v>46192</v>
      </c>
      <c r="S2009" t="s">
        <v>19815</v>
      </c>
    </row>
    <row r="2010" spans="1:19" x14ac:dyDescent="0.25">
      <c r="A2010" s="15" t="s">
        <v>19826</v>
      </c>
      <c r="C2010" t="s">
        <v>19821</v>
      </c>
      <c r="D2010" t="s">
        <v>181</v>
      </c>
      <c r="E2010">
        <v>1</v>
      </c>
      <c r="F2010">
        <v>2491000</v>
      </c>
      <c r="G2010">
        <v>49820</v>
      </c>
      <c r="K2010">
        <v>46194</v>
      </c>
      <c r="L2010" t="s">
        <v>732</v>
      </c>
      <c r="M2010" t="s">
        <v>55</v>
      </c>
      <c r="P2010">
        <v>46193</v>
      </c>
      <c r="Q2010">
        <v>40836.07</v>
      </c>
      <c r="S2010" t="s">
        <v>19818</v>
      </c>
    </row>
    <row r="2011" spans="1:19" x14ac:dyDescent="0.25">
      <c r="B2011" s="15" t="s">
        <v>19826</v>
      </c>
      <c r="C2011" t="s">
        <v>19816</v>
      </c>
      <c r="D2011" t="s">
        <v>181</v>
      </c>
      <c r="H2011">
        <v>1</v>
      </c>
      <c r="K2011">
        <v>46194</v>
      </c>
      <c r="L2011" t="s">
        <v>732</v>
      </c>
      <c r="M2011" t="s">
        <v>55</v>
      </c>
      <c r="P2011">
        <v>46193</v>
      </c>
      <c r="S2011" t="s">
        <v>19818</v>
      </c>
    </row>
    <row r="2012" spans="1:19" x14ac:dyDescent="0.25">
      <c r="A2012" s="15" t="s">
        <v>19826</v>
      </c>
      <c r="C2012" t="s">
        <v>19817</v>
      </c>
      <c r="D2012" t="s">
        <v>36</v>
      </c>
      <c r="E2012">
        <v>1</v>
      </c>
      <c r="F2012">
        <v>4000000</v>
      </c>
      <c r="G2012">
        <v>80000</v>
      </c>
      <c r="K2012">
        <v>46193</v>
      </c>
      <c r="L2012" t="s">
        <v>32</v>
      </c>
      <c r="M2012" t="s">
        <v>40</v>
      </c>
      <c r="P2012">
        <v>46192</v>
      </c>
      <c r="Q2012">
        <v>65573.77</v>
      </c>
      <c r="S2012" t="s">
        <v>19815</v>
      </c>
    </row>
    <row r="2013" spans="1:19" x14ac:dyDescent="0.25">
      <c r="B2013" s="15" t="s">
        <v>19826</v>
      </c>
      <c r="C2013" t="s">
        <v>19816</v>
      </c>
      <c r="D2013" t="s">
        <v>36</v>
      </c>
      <c r="H2013">
        <v>1</v>
      </c>
      <c r="K2013">
        <v>46193</v>
      </c>
      <c r="L2013" t="s">
        <v>32</v>
      </c>
      <c r="M2013" t="s">
        <v>40</v>
      </c>
      <c r="P2013">
        <v>46192</v>
      </c>
      <c r="S2013" t="s">
        <v>19815</v>
      </c>
    </row>
    <row r="2014" spans="1:19" x14ac:dyDescent="0.25">
      <c r="A2014" s="15" t="s">
        <v>19826</v>
      </c>
      <c r="C2014" t="s">
        <v>19813</v>
      </c>
      <c r="D2014" t="s">
        <v>36</v>
      </c>
      <c r="E2014">
        <v>1</v>
      </c>
      <c r="F2014">
        <v>1264100</v>
      </c>
      <c r="G2014">
        <v>10000</v>
      </c>
      <c r="K2014">
        <v>46193</v>
      </c>
      <c r="L2014" t="s">
        <v>32</v>
      </c>
      <c r="M2014" t="s">
        <v>40</v>
      </c>
      <c r="P2014">
        <v>46193</v>
      </c>
      <c r="Q2014">
        <v>8196.7199999999993</v>
      </c>
      <c r="S2014" t="s">
        <v>19815</v>
      </c>
    </row>
    <row r="2015" spans="1:19" x14ac:dyDescent="0.25">
      <c r="B2015" s="15" t="s">
        <v>19826</v>
      </c>
      <c r="C2015" t="s">
        <v>19816</v>
      </c>
      <c r="D2015" t="s">
        <v>36</v>
      </c>
      <c r="H2015">
        <v>1</v>
      </c>
      <c r="K2015">
        <v>46193</v>
      </c>
      <c r="L2015" t="s">
        <v>32</v>
      </c>
      <c r="M2015" t="s">
        <v>40</v>
      </c>
      <c r="P2015">
        <v>46193</v>
      </c>
      <c r="S2015" t="s">
        <v>19815</v>
      </c>
    </row>
    <row r="2016" spans="1:19" x14ac:dyDescent="0.25">
      <c r="A2016" s="15" t="s">
        <v>19826</v>
      </c>
      <c r="C2016" t="s">
        <v>19821</v>
      </c>
      <c r="D2016" t="s">
        <v>36</v>
      </c>
      <c r="E2016">
        <v>1</v>
      </c>
      <c r="F2016">
        <v>3068000</v>
      </c>
      <c r="G2016">
        <v>30000</v>
      </c>
      <c r="K2016">
        <v>46196</v>
      </c>
      <c r="L2016" t="s">
        <v>32</v>
      </c>
      <c r="M2016" t="s">
        <v>40</v>
      </c>
      <c r="P2016">
        <v>46193</v>
      </c>
      <c r="Q2016">
        <v>24590.16</v>
      </c>
      <c r="S2016" t="s">
        <v>19815</v>
      </c>
    </row>
    <row r="2017" spans="1:19" x14ac:dyDescent="0.25">
      <c r="B2017" s="15" t="s">
        <v>19826</v>
      </c>
      <c r="C2017" t="s">
        <v>19816</v>
      </c>
      <c r="D2017" t="s">
        <v>36</v>
      </c>
      <c r="H2017">
        <v>1</v>
      </c>
      <c r="K2017">
        <v>46196</v>
      </c>
      <c r="L2017" t="s">
        <v>32</v>
      </c>
      <c r="M2017" t="s">
        <v>40</v>
      </c>
      <c r="P2017">
        <v>46193</v>
      </c>
      <c r="S2017" t="s">
        <v>19815</v>
      </c>
    </row>
    <row r="2018" spans="1:19" x14ac:dyDescent="0.25">
      <c r="A2018" s="15" t="s">
        <v>19826</v>
      </c>
      <c r="C2018" t="s">
        <v>19813</v>
      </c>
      <c r="D2018" t="s">
        <v>36</v>
      </c>
      <c r="E2018">
        <v>1</v>
      </c>
      <c r="F2018">
        <v>1272000</v>
      </c>
      <c r="G2018">
        <v>10000</v>
      </c>
      <c r="K2018">
        <v>46193</v>
      </c>
      <c r="L2018" t="s">
        <v>32</v>
      </c>
      <c r="M2018" t="s">
        <v>40</v>
      </c>
      <c r="P2018">
        <v>46193</v>
      </c>
      <c r="Q2018">
        <v>8196.7199999999993</v>
      </c>
      <c r="S2018" t="s">
        <v>19815</v>
      </c>
    </row>
    <row r="2019" spans="1:19" x14ac:dyDescent="0.25">
      <c r="B2019" s="15" t="s">
        <v>19826</v>
      </c>
      <c r="C2019" t="s">
        <v>19816</v>
      </c>
      <c r="D2019" t="s">
        <v>36</v>
      </c>
      <c r="H2019">
        <v>1</v>
      </c>
      <c r="K2019">
        <v>46193</v>
      </c>
      <c r="L2019" t="s">
        <v>32</v>
      </c>
      <c r="M2019" t="s">
        <v>40</v>
      </c>
      <c r="P2019">
        <v>46193</v>
      </c>
      <c r="S2019" t="s">
        <v>19815</v>
      </c>
    </row>
    <row r="2020" spans="1:19" x14ac:dyDescent="0.25">
      <c r="A2020" s="15" t="s">
        <v>19826</v>
      </c>
      <c r="C2020" t="s">
        <v>19821</v>
      </c>
      <c r="D2020" t="s">
        <v>181</v>
      </c>
      <c r="E2020">
        <v>1</v>
      </c>
      <c r="F2020">
        <v>2600000</v>
      </c>
      <c r="G2020">
        <v>52000</v>
      </c>
      <c r="K2020">
        <v>46192</v>
      </c>
      <c r="L2020" t="s">
        <v>44</v>
      </c>
      <c r="M2020" t="s">
        <v>55</v>
      </c>
      <c r="P2020">
        <v>46191</v>
      </c>
      <c r="Q2020">
        <v>42622.95</v>
      </c>
      <c r="S2020" t="s">
        <v>19818</v>
      </c>
    </row>
    <row r="2021" spans="1:19" x14ac:dyDescent="0.25">
      <c r="B2021" s="15" t="s">
        <v>19826</v>
      </c>
      <c r="C2021" t="s">
        <v>19816</v>
      </c>
      <c r="D2021" t="s">
        <v>181</v>
      </c>
      <c r="H2021">
        <v>1</v>
      </c>
      <c r="K2021">
        <v>46192</v>
      </c>
      <c r="L2021" t="s">
        <v>44</v>
      </c>
      <c r="M2021" t="s">
        <v>55</v>
      </c>
      <c r="P2021">
        <v>46191</v>
      </c>
      <c r="S2021" t="s">
        <v>19818</v>
      </c>
    </row>
    <row r="2022" spans="1:19" x14ac:dyDescent="0.25">
      <c r="A2022" s="15" t="s">
        <v>19826</v>
      </c>
      <c r="C2022" t="s">
        <v>19821</v>
      </c>
      <c r="D2022" t="s">
        <v>136</v>
      </c>
      <c r="E2022">
        <v>1</v>
      </c>
      <c r="F2022">
        <v>2959250</v>
      </c>
      <c r="G2022">
        <v>59185</v>
      </c>
      <c r="K2022">
        <v>46192</v>
      </c>
      <c r="L2022" t="s">
        <v>372</v>
      </c>
      <c r="M2022" t="s">
        <v>55</v>
      </c>
      <c r="P2022">
        <v>46192</v>
      </c>
      <c r="Q2022">
        <v>48512.3</v>
      </c>
      <c r="S2022" t="s">
        <v>19818</v>
      </c>
    </row>
    <row r="2023" spans="1:19" x14ac:dyDescent="0.25">
      <c r="A2023" s="15" t="s">
        <v>19826</v>
      </c>
      <c r="C2023" t="s">
        <v>19813</v>
      </c>
      <c r="D2023" t="s">
        <v>49</v>
      </c>
      <c r="E2023">
        <v>1</v>
      </c>
      <c r="F2023">
        <v>1280000</v>
      </c>
      <c r="G2023">
        <v>19200</v>
      </c>
      <c r="K2023">
        <v>46192</v>
      </c>
      <c r="L2023" t="s">
        <v>737</v>
      </c>
      <c r="M2023" t="s">
        <v>55</v>
      </c>
      <c r="P2023">
        <v>46190</v>
      </c>
      <c r="Q2023">
        <v>15737.7</v>
      </c>
      <c r="S2023" t="s">
        <v>19818</v>
      </c>
    </row>
    <row r="2024" spans="1:19" x14ac:dyDescent="0.25">
      <c r="B2024" s="15" t="s">
        <v>19826</v>
      </c>
      <c r="C2024" t="s">
        <v>19816</v>
      </c>
      <c r="D2024" t="s">
        <v>49</v>
      </c>
      <c r="H2024">
        <v>1</v>
      </c>
      <c r="K2024">
        <v>46192</v>
      </c>
      <c r="L2024" t="s">
        <v>737</v>
      </c>
      <c r="M2024" t="s">
        <v>55</v>
      </c>
      <c r="P2024">
        <v>46190</v>
      </c>
      <c r="S2024" t="s">
        <v>19818</v>
      </c>
    </row>
    <row r="2025" spans="1:19" x14ac:dyDescent="0.25">
      <c r="A2025" s="15" t="s">
        <v>19826</v>
      </c>
      <c r="C2025" t="s">
        <v>19828</v>
      </c>
      <c r="D2025" t="s">
        <v>49</v>
      </c>
      <c r="E2025">
        <v>1</v>
      </c>
      <c r="F2025">
        <v>2214000</v>
      </c>
      <c r="G2025">
        <v>67950</v>
      </c>
      <c r="K2025">
        <v>46192</v>
      </c>
      <c r="L2025" t="s">
        <v>2226</v>
      </c>
      <c r="M2025" t="s">
        <v>65</v>
      </c>
      <c r="P2025">
        <v>46191</v>
      </c>
      <c r="Q2025">
        <v>55696.72</v>
      </c>
      <c r="S2025" t="s">
        <v>19818</v>
      </c>
    </row>
    <row r="2026" spans="1:19" x14ac:dyDescent="0.25">
      <c r="B2026" s="15" t="s">
        <v>19826</v>
      </c>
      <c r="C2026" t="s">
        <v>19816</v>
      </c>
      <c r="D2026" t="s">
        <v>49</v>
      </c>
      <c r="H2026">
        <v>1</v>
      </c>
      <c r="K2026">
        <v>46192</v>
      </c>
      <c r="L2026" t="s">
        <v>2226</v>
      </c>
      <c r="M2026" t="s">
        <v>65</v>
      </c>
      <c r="P2026">
        <v>46191</v>
      </c>
      <c r="S2026" t="s">
        <v>19818</v>
      </c>
    </row>
    <row r="2027" spans="1:19" x14ac:dyDescent="0.25">
      <c r="A2027" s="15" t="s">
        <v>19826</v>
      </c>
      <c r="C2027" t="s">
        <v>19817</v>
      </c>
      <c r="D2027" t="s">
        <v>49</v>
      </c>
      <c r="E2027">
        <v>1</v>
      </c>
      <c r="F2027">
        <v>2000000</v>
      </c>
      <c r="G2027">
        <v>40000</v>
      </c>
      <c r="K2027">
        <v>46194</v>
      </c>
      <c r="L2027" t="s">
        <v>67</v>
      </c>
      <c r="M2027" t="s">
        <v>65</v>
      </c>
      <c r="P2027">
        <v>46192</v>
      </c>
      <c r="Q2027">
        <v>32786.89</v>
      </c>
      <c r="S2027" t="s">
        <v>19818</v>
      </c>
    </row>
    <row r="2028" spans="1:19" x14ac:dyDescent="0.25">
      <c r="B2028" s="15" t="s">
        <v>19826</v>
      </c>
      <c r="C2028" t="s">
        <v>19816</v>
      </c>
      <c r="D2028" t="s">
        <v>49</v>
      </c>
      <c r="H2028">
        <v>1</v>
      </c>
      <c r="K2028">
        <v>46194</v>
      </c>
      <c r="L2028" t="s">
        <v>67</v>
      </c>
      <c r="M2028" t="s">
        <v>65</v>
      </c>
      <c r="P2028">
        <v>46192</v>
      </c>
      <c r="S2028" t="s">
        <v>19818</v>
      </c>
    </row>
    <row r="2029" spans="1:19" x14ac:dyDescent="0.25">
      <c r="A2029" s="15" t="s">
        <v>19826</v>
      </c>
      <c r="C2029" t="s">
        <v>19817</v>
      </c>
      <c r="D2029" t="s">
        <v>36</v>
      </c>
      <c r="E2029">
        <v>1</v>
      </c>
      <c r="F2029">
        <v>1970000</v>
      </c>
      <c r="G2029">
        <v>39400</v>
      </c>
      <c r="K2029">
        <v>46194</v>
      </c>
      <c r="L2029" t="s">
        <v>32</v>
      </c>
      <c r="M2029" t="s">
        <v>40</v>
      </c>
      <c r="P2029">
        <v>46191</v>
      </c>
      <c r="Q2029">
        <v>32295.08</v>
      </c>
      <c r="S2029" t="s">
        <v>19815</v>
      </c>
    </row>
    <row r="2030" spans="1:19" x14ac:dyDescent="0.25">
      <c r="B2030" s="15" t="s">
        <v>19826</v>
      </c>
      <c r="C2030" t="s">
        <v>19816</v>
      </c>
      <c r="D2030" t="s">
        <v>36</v>
      </c>
      <c r="H2030">
        <v>1</v>
      </c>
      <c r="K2030">
        <v>46194</v>
      </c>
      <c r="L2030" t="s">
        <v>32</v>
      </c>
      <c r="M2030" t="s">
        <v>40</v>
      </c>
      <c r="P2030">
        <v>46191</v>
      </c>
      <c r="S2030" t="s">
        <v>19815</v>
      </c>
    </row>
    <row r="2031" spans="1:19" x14ac:dyDescent="0.25">
      <c r="A2031" s="15" t="s">
        <v>19826</v>
      </c>
      <c r="C2031" t="s">
        <v>19817</v>
      </c>
      <c r="D2031" t="s">
        <v>36</v>
      </c>
      <c r="E2031">
        <v>1</v>
      </c>
      <c r="F2031">
        <v>2050000</v>
      </c>
      <c r="G2031">
        <v>41000</v>
      </c>
      <c r="K2031">
        <v>46192</v>
      </c>
      <c r="L2031" t="s">
        <v>32</v>
      </c>
      <c r="M2031" t="s">
        <v>40</v>
      </c>
      <c r="P2031">
        <v>46191</v>
      </c>
      <c r="Q2031">
        <v>33606.559999999998</v>
      </c>
      <c r="S2031" t="s">
        <v>19815</v>
      </c>
    </row>
    <row r="2032" spans="1:19" x14ac:dyDescent="0.25">
      <c r="B2032" s="15" t="s">
        <v>19826</v>
      </c>
      <c r="C2032" t="s">
        <v>19816</v>
      </c>
      <c r="D2032" t="s">
        <v>36</v>
      </c>
      <c r="H2032">
        <v>1</v>
      </c>
      <c r="K2032">
        <v>46192</v>
      </c>
      <c r="L2032" t="s">
        <v>32</v>
      </c>
      <c r="M2032" t="s">
        <v>40</v>
      </c>
      <c r="P2032">
        <v>46191</v>
      </c>
      <c r="S2032" t="s">
        <v>19815</v>
      </c>
    </row>
    <row r="2033" spans="1:19" x14ac:dyDescent="0.25">
      <c r="A2033" s="15" t="s">
        <v>19826</v>
      </c>
      <c r="C2033" t="s">
        <v>19817</v>
      </c>
      <c r="D2033" t="s">
        <v>189</v>
      </c>
      <c r="E2033">
        <v>1</v>
      </c>
      <c r="F2033">
        <v>2020000</v>
      </c>
      <c r="G2033">
        <v>40400</v>
      </c>
      <c r="K2033">
        <v>46192</v>
      </c>
      <c r="L2033" t="s">
        <v>176</v>
      </c>
      <c r="M2033" t="s">
        <v>55</v>
      </c>
      <c r="P2033">
        <v>46192</v>
      </c>
      <c r="Q2033">
        <v>33114.75</v>
      </c>
      <c r="S2033" t="s">
        <v>19815</v>
      </c>
    </row>
    <row r="2034" spans="1:19" x14ac:dyDescent="0.25">
      <c r="B2034" s="15" t="s">
        <v>19826</v>
      </c>
      <c r="C2034" t="s">
        <v>19816</v>
      </c>
      <c r="D2034" t="s">
        <v>189</v>
      </c>
      <c r="H2034">
        <v>1</v>
      </c>
      <c r="K2034">
        <v>46192</v>
      </c>
      <c r="L2034" t="s">
        <v>176</v>
      </c>
      <c r="M2034" t="s">
        <v>55</v>
      </c>
      <c r="P2034">
        <v>46192</v>
      </c>
      <c r="S2034" t="s">
        <v>19815</v>
      </c>
    </row>
    <row r="2035" spans="1:19" x14ac:dyDescent="0.25">
      <c r="A2035" s="15" t="s">
        <v>19826</v>
      </c>
      <c r="C2035" t="s">
        <v>19817</v>
      </c>
      <c r="D2035" t="s">
        <v>36</v>
      </c>
      <c r="E2035">
        <v>1</v>
      </c>
      <c r="F2035">
        <v>2645000</v>
      </c>
      <c r="G2035">
        <v>52900</v>
      </c>
      <c r="K2035">
        <v>46192</v>
      </c>
      <c r="L2035" t="s">
        <v>32</v>
      </c>
      <c r="M2035" t="s">
        <v>40</v>
      </c>
      <c r="P2035">
        <v>46191</v>
      </c>
      <c r="Q2035">
        <v>43360.66</v>
      </c>
      <c r="S2035" t="s">
        <v>19815</v>
      </c>
    </row>
    <row r="2036" spans="1:19" x14ac:dyDescent="0.25">
      <c r="B2036" s="15" t="s">
        <v>19826</v>
      </c>
      <c r="C2036" t="s">
        <v>19816</v>
      </c>
      <c r="D2036" t="s">
        <v>36</v>
      </c>
      <c r="H2036">
        <v>1</v>
      </c>
      <c r="K2036">
        <v>46192</v>
      </c>
      <c r="L2036" t="s">
        <v>32</v>
      </c>
      <c r="M2036" t="s">
        <v>40</v>
      </c>
      <c r="P2036">
        <v>46191</v>
      </c>
      <c r="S2036" t="s">
        <v>19815</v>
      </c>
    </row>
    <row r="2037" spans="1:19" x14ac:dyDescent="0.25">
      <c r="A2037" s="15" t="s">
        <v>19826</v>
      </c>
      <c r="C2037" t="s">
        <v>19817</v>
      </c>
      <c r="D2037" t="s">
        <v>36</v>
      </c>
      <c r="E2037">
        <v>1</v>
      </c>
      <c r="F2037">
        <v>2094000</v>
      </c>
      <c r="G2037">
        <v>41880</v>
      </c>
      <c r="K2037">
        <v>46194</v>
      </c>
      <c r="L2037" t="s">
        <v>32</v>
      </c>
      <c r="M2037" t="s">
        <v>40</v>
      </c>
      <c r="P2037">
        <v>46191</v>
      </c>
      <c r="Q2037">
        <v>34327.870000000003</v>
      </c>
      <c r="S2037" t="s">
        <v>19815</v>
      </c>
    </row>
    <row r="2038" spans="1:19" x14ac:dyDescent="0.25">
      <c r="B2038" s="15" t="s">
        <v>19826</v>
      </c>
      <c r="C2038" t="s">
        <v>19816</v>
      </c>
      <c r="D2038" t="s">
        <v>36</v>
      </c>
      <c r="H2038">
        <v>1</v>
      </c>
      <c r="K2038">
        <v>46194</v>
      </c>
      <c r="L2038" t="s">
        <v>32</v>
      </c>
      <c r="M2038" t="s">
        <v>40</v>
      </c>
      <c r="P2038">
        <v>46191</v>
      </c>
      <c r="S2038" t="s">
        <v>19815</v>
      </c>
    </row>
    <row r="2039" spans="1:19" x14ac:dyDescent="0.25">
      <c r="C2039" t="s">
        <v>19821</v>
      </c>
      <c r="D2039" t="s">
        <v>19834</v>
      </c>
      <c r="I2039">
        <v>1</v>
      </c>
      <c r="J2039" s="15" t="s">
        <v>19826</v>
      </c>
      <c r="K2039">
        <v>46199</v>
      </c>
      <c r="L2039" t="s">
        <v>32</v>
      </c>
      <c r="M2039" t="s">
        <v>40</v>
      </c>
      <c r="P2039">
        <v>46191</v>
      </c>
      <c r="S2039" t="s">
        <v>19818</v>
      </c>
    </row>
    <row r="2040" spans="1:19" x14ac:dyDescent="0.25">
      <c r="B2040" s="15" t="s">
        <v>19826</v>
      </c>
      <c r="C2040" t="s">
        <v>19816</v>
      </c>
      <c r="D2040" t="s">
        <v>19834</v>
      </c>
      <c r="H2040">
        <v>1</v>
      </c>
      <c r="K2040">
        <v>46199</v>
      </c>
      <c r="L2040" t="s">
        <v>32</v>
      </c>
      <c r="M2040" t="s">
        <v>40</v>
      </c>
      <c r="P2040">
        <v>46191</v>
      </c>
      <c r="S2040" t="s">
        <v>19818</v>
      </c>
    </row>
    <row r="2041" spans="1:19" x14ac:dyDescent="0.25">
      <c r="A2041" s="15" t="s">
        <v>19826</v>
      </c>
      <c r="C2041" t="s">
        <v>19817</v>
      </c>
      <c r="D2041" t="s">
        <v>36</v>
      </c>
      <c r="E2041">
        <v>1</v>
      </c>
      <c r="F2041">
        <v>2520000</v>
      </c>
      <c r="G2041">
        <v>50400</v>
      </c>
      <c r="K2041">
        <v>46192</v>
      </c>
      <c r="L2041" t="s">
        <v>32</v>
      </c>
      <c r="M2041" t="s">
        <v>40</v>
      </c>
      <c r="P2041">
        <v>46191</v>
      </c>
      <c r="Q2041">
        <v>41311.480000000003</v>
      </c>
      <c r="S2041" t="s">
        <v>19815</v>
      </c>
    </row>
    <row r="2042" spans="1:19" x14ac:dyDescent="0.25">
      <c r="B2042" s="15" t="s">
        <v>19826</v>
      </c>
      <c r="C2042" t="s">
        <v>19816</v>
      </c>
      <c r="D2042" t="s">
        <v>36</v>
      </c>
      <c r="H2042">
        <v>1</v>
      </c>
      <c r="K2042">
        <v>46192</v>
      </c>
      <c r="L2042" t="s">
        <v>32</v>
      </c>
      <c r="M2042" t="s">
        <v>40</v>
      </c>
      <c r="P2042">
        <v>46191</v>
      </c>
      <c r="S2042" t="s">
        <v>19815</v>
      </c>
    </row>
    <row r="2043" spans="1:19" x14ac:dyDescent="0.25">
      <c r="A2043" s="15" t="s">
        <v>19826</v>
      </c>
      <c r="C2043" t="s">
        <v>19835</v>
      </c>
      <c r="D2043" t="s">
        <v>136</v>
      </c>
      <c r="E2043">
        <v>1</v>
      </c>
      <c r="F2043">
        <v>2100000</v>
      </c>
      <c r="G2043">
        <v>63000</v>
      </c>
      <c r="K2043">
        <v>46192</v>
      </c>
      <c r="L2043" t="s">
        <v>176</v>
      </c>
      <c r="M2043" t="s">
        <v>55</v>
      </c>
      <c r="P2043">
        <v>46192</v>
      </c>
      <c r="Q2043">
        <v>51639.34</v>
      </c>
      <c r="S2043" t="s">
        <v>19818</v>
      </c>
    </row>
    <row r="2044" spans="1:19" x14ac:dyDescent="0.25">
      <c r="A2044" s="15" t="s">
        <v>19826</v>
      </c>
      <c r="C2044" t="s">
        <v>19817</v>
      </c>
      <c r="D2044" t="s">
        <v>36</v>
      </c>
      <c r="E2044">
        <v>1</v>
      </c>
      <c r="F2044">
        <v>2700000</v>
      </c>
      <c r="G2044">
        <v>30000</v>
      </c>
      <c r="K2044">
        <v>46192</v>
      </c>
      <c r="L2044" t="s">
        <v>32</v>
      </c>
      <c r="M2044" t="s">
        <v>40</v>
      </c>
      <c r="P2044">
        <v>46191</v>
      </c>
      <c r="Q2044">
        <v>24590.16</v>
      </c>
      <c r="S2044" t="s">
        <v>19815</v>
      </c>
    </row>
    <row r="2045" spans="1:19" x14ac:dyDescent="0.25">
      <c r="B2045" s="15" t="s">
        <v>19826</v>
      </c>
      <c r="C2045" t="s">
        <v>19816</v>
      </c>
      <c r="D2045" t="s">
        <v>36</v>
      </c>
      <c r="H2045">
        <v>1</v>
      </c>
      <c r="K2045">
        <v>46192</v>
      </c>
      <c r="L2045" t="s">
        <v>32</v>
      </c>
      <c r="M2045" t="s">
        <v>40</v>
      </c>
      <c r="P2045">
        <v>46191</v>
      </c>
      <c r="S2045" t="s">
        <v>19815</v>
      </c>
    </row>
    <row r="2046" spans="1:19" x14ac:dyDescent="0.25">
      <c r="A2046" s="15" t="s">
        <v>19826</v>
      </c>
      <c r="C2046" t="s">
        <v>19821</v>
      </c>
      <c r="D2046" t="s">
        <v>36</v>
      </c>
      <c r="E2046">
        <v>1</v>
      </c>
      <c r="F2046">
        <v>2750250</v>
      </c>
      <c r="G2046">
        <v>55005</v>
      </c>
      <c r="K2046">
        <v>46192</v>
      </c>
      <c r="L2046" t="s">
        <v>32</v>
      </c>
      <c r="M2046" t="s">
        <v>40</v>
      </c>
      <c r="P2046">
        <v>46191</v>
      </c>
      <c r="Q2046">
        <v>45086.07</v>
      </c>
      <c r="S2046" t="s">
        <v>19815</v>
      </c>
    </row>
    <row r="2047" spans="1:19" x14ac:dyDescent="0.25">
      <c r="B2047" s="15" t="s">
        <v>19826</v>
      </c>
      <c r="C2047" t="s">
        <v>19816</v>
      </c>
      <c r="D2047" t="s">
        <v>36</v>
      </c>
      <c r="H2047">
        <v>1</v>
      </c>
      <c r="K2047">
        <v>46192</v>
      </c>
      <c r="L2047" t="s">
        <v>32</v>
      </c>
      <c r="M2047" t="s">
        <v>40</v>
      </c>
      <c r="P2047">
        <v>46191</v>
      </c>
      <c r="S2047" t="s">
        <v>19815</v>
      </c>
    </row>
    <row r="2048" spans="1:19" x14ac:dyDescent="0.25">
      <c r="A2048" s="15" t="s">
        <v>19826</v>
      </c>
      <c r="C2048" t="s">
        <v>19821</v>
      </c>
      <c r="D2048" t="s">
        <v>181</v>
      </c>
      <c r="E2048">
        <v>1</v>
      </c>
      <c r="F2048">
        <v>2802750</v>
      </c>
      <c r="G2048">
        <v>56055</v>
      </c>
      <c r="K2048">
        <v>46192</v>
      </c>
      <c r="L2048" t="s">
        <v>176</v>
      </c>
      <c r="M2048" t="s">
        <v>55</v>
      </c>
      <c r="P2048">
        <v>46175</v>
      </c>
      <c r="Q2048">
        <v>45946.720000000001</v>
      </c>
      <c r="S2048" t="s">
        <v>19818</v>
      </c>
    </row>
    <row r="2049" spans="1:19" x14ac:dyDescent="0.25">
      <c r="B2049" s="15" t="s">
        <v>19826</v>
      </c>
      <c r="C2049" t="s">
        <v>19816</v>
      </c>
      <c r="D2049" t="s">
        <v>181</v>
      </c>
      <c r="H2049">
        <v>1</v>
      </c>
      <c r="K2049">
        <v>46192</v>
      </c>
      <c r="L2049" t="s">
        <v>176</v>
      </c>
      <c r="M2049" t="s">
        <v>55</v>
      </c>
      <c r="P2049">
        <v>46175</v>
      </c>
      <c r="S2049" t="s">
        <v>19818</v>
      </c>
    </row>
    <row r="2050" spans="1:19" x14ac:dyDescent="0.25">
      <c r="A2050" s="15" t="s">
        <v>19826</v>
      </c>
      <c r="C2050" t="s">
        <v>19821</v>
      </c>
      <c r="D2050" t="s">
        <v>181</v>
      </c>
      <c r="E2050">
        <v>1</v>
      </c>
      <c r="F2050">
        <v>2685250</v>
      </c>
      <c r="G2050">
        <v>53705</v>
      </c>
      <c r="K2050">
        <v>46198</v>
      </c>
      <c r="L2050" t="s">
        <v>2226</v>
      </c>
      <c r="M2050" t="s">
        <v>65</v>
      </c>
      <c r="P2050">
        <v>46192</v>
      </c>
      <c r="Q2050">
        <v>44020.49</v>
      </c>
      <c r="S2050" t="s">
        <v>19818</v>
      </c>
    </row>
    <row r="2051" spans="1:19" x14ac:dyDescent="0.25">
      <c r="B2051" s="15" t="s">
        <v>19826</v>
      </c>
      <c r="C2051" t="s">
        <v>19816</v>
      </c>
      <c r="D2051" t="s">
        <v>181</v>
      </c>
      <c r="H2051">
        <v>1</v>
      </c>
      <c r="K2051">
        <v>46198</v>
      </c>
      <c r="L2051" t="s">
        <v>2226</v>
      </c>
      <c r="M2051" t="s">
        <v>65</v>
      </c>
      <c r="P2051">
        <v>46192</v>
      </c>
      <c r="S2051" t="s">
        <v>19818</v>
      </c>
    </row>
    <row r="2052" spans="1:19" x14ac:dyDescent="0.25">
      <c r="A2052" s="15" t="s">
        <v>19826</v>
      </c>
      <c r="C2052" t="s">
        <v>19817</v>
      </c>
      <c r="D2052" t="s">
        <v>181</v>
      </c>
      <c r="E2052">
        <v>1</v>
      </c>
      <c r="F2052">
        <v>2000000</v>
      </c>
      <c r="G2052">
        <v>75860</v>
      </c>
      <c r="K2052">
        <v>46194</v>
      </c>
      <c r="L2052" t="s">
        <v>219</v>
      </c>
      <c r="M2052" t="s">
        <v>65</v>
      </c>
      <c r="P2052">
        <v>46192</v>
      </c>
      <c r="Q2052">
        <v>62180.33</v>
      </c>
      <c r="S2052" t="s">
        <v>19818</v>
      </c>
    </row>
    <row r="2053" spans="1:19" x14ac:dyDescent="0.25">
      <c r="B2053" s="15" t="s">
        <v>19826</v>
      </c>
      <c r="C2053" t="s">
        <v>19816</v>
      </c>
      <c r="D2053" t="s">
        <v>181</v>
      </c>
      <c r="H2053">
        <v>1</v>
      </c>
      <c r="K2053">
        <v>46194</v>
      </c>
      <c r="L2053" t="s">
        <v>219</v>
      </c>
      <c r="M2053" t="s">
        <v>65</v>
      </c>
      <c r="P2053">
        <v>46192</v>
      </c>
      <c r="S2053" t="s">
        <v>19818</v>
      </c>
    </row>
    <row r="2054" spans="1:19" x14ac:dyDescent="0.25">
      <c r="A2054" s="15" t="s">
        <v>19826</v>
      </c>
      <c r="C2054" t="s">
        <v>19817</v>
      </c>
      <c r="D2054" t="s">
        <v>36</v>
      </c>
      <c r="E2054">
        <v>1</v>
      </c>
      <c r="F2054">
        <v>2410000</v>
      </c>
      <c r="G2054">
        <v>30000</v>
      </c>
      <c r="K2054">
        <v>46192</v>
      </c>
      <c r="L2054" t="s">
        <v>32</v>
      </c>
      <c r="M2054" t="s">
        <v>40</v>
      </c>
      <c r="P2054">
        <v>46191</v>
      </c>
      <c r="Q2054">
        <v>24590.16</v>
      </c>
      <c r="S2054" t="s">
        <v>19815</v>
      </c>
    </row>
    <row r="2055" spans="1:19" x14ac:dyDescent="0.25">
      <c r="B2055" s="15" t="s">
        <v>19826</v>
      </c>
      <c r="C2055" t="s">
        <v>19816</v>
      </c>
      <c r="D2055" t="s">
        <v>36</v>
      </c>
      <c r="H2055">
        <v>1</v>
      </c>
      <c r="K2055">
        <v>46192</v>
      </c>
      <c r="L2055" t="s">
        <v>32</v>
      </c>
      <c r="M2055" t="s">
        <v>40</v>
      </c>
      <c r="P2055">
        <v>46191</v>
      </c>
      <c r="S2055" t="s">
        <v>19815</v>
      </c>
    </row>
    <row r="2056" spans="1:19" x14ac:dyDescent="0.25">
      <c r="A2056" s="15" t="s">
        <v>19826</v>
      </c>
      <c r="C2056" t="s">
        <v>19821</v>
      </c>
      <c r="D2056" t="s">
        <v>49</v>
      </c>
      <c r="E2056">
        <v>1</v>
      </c>
      <c r="F2056">
        <v>2382900</v>
      </c>
      <c r="G2056">
        <v>41098</v>
      </c>
      <c r="K2056">
        <v>46196</v>
      </c>
      <c r="L2056" t="s">
        <v>732</v>
      </c>
      <c r="M2056" t="s">
        <v>55</v>
      </c>
      <c r="P2056">
        <v>46192</v>
      </c>
      <c r="Q2056">
        <v>33686.89</v>
      </c>
      <c r="S2056" t="s">
        <v>19818</v>
      </c>
    </row>
    <row r="2057" spans="1:19" x14ac:dyDescent="0.25">
      <c r="B2057" s="15" t="s">
        <v>19826</v>
      </c>
      <c r="C2057" t="s">
        <v>19816</v>
      </c>
      <c r="D2057" t="s">
        <v>49</v>
      </c>
      <c r="H2057">
        <v>1</v>
      </c>
      <c r="K2057">
        <v>46196</v>
      </c>
      <c r="L2057" t="s">
        <v>732</v>
      </c>
      <c r="M2057" t="s">
        <v>55</v>
      </c>
      <c r="P2057">
        <v>46192</v>
      </c>
      <c r="S2057" t="s">
        <v>19818</v>
      </c>
    </row>
    <row r="2058" spans="1:19" x14ac:dyDescent="0.25">
      <c r="A2058" s="15" t="s">
        <v>19826</v>
      </c>
      <c r="C2058" t="s">
        <v>19817</v>
      </c>
      <c r="D2058" t="s">
        <v>36</v>
      </c>
      <c r="E2058">
        <v>1</v>
      </c>
      <c r="F2058">
        <v>2030000</v>
      </c>
      <c r="G2058">
        <v>30000</v>
      </c>
      <c r="K2058">
        <v>46192</v>
      </c>
      <c r="L2058" t="s">
        <v>32</v>
      </c>
      <c r="M2058" t="s">
        <v>40</v>
      </c>
      <c r="P2058">
        <v>46191</v>
      </c>
      <c r="Q2058">
        <v>24590.16</v>
      </c>
      <c r="S2058" t="s">
        <v>19815</v>
      </c>
    </row>
    <row r="2059" spans="1:19" x14ac:dyDescent="0.25">
      <c r="B2059" s="15" t="s">
        <v>19826</v>
      </c>
      <c r="C2059" t="s">
        <v>19816</v>
      </c>
      <c r="D2059" t="s">
        <v>36</v>
      </c>
      <c r="H2059">
        <v>1</v>
      </c>
      <c r="K2059">
        <v>46192</v>
      </c>
      <c r="L2059" t="s">
        <v>32</v>
      </c>
      <c r="M2059" t="s">
        <v>40</v>
      </c>
      <c r="P2059">
        <v>46191</v>
      </c>
      <c r="S2059" t="s">
        <v>19815</v>
      </c>
    </row>
    <row r="2060" spans="1:19" x14ac:dyDescent="0.25">
      <c r="A2060" s="15" t="s">
        <v>19826</v>
      </c>
      <c r="C2060" t="s">
        <v>19828</v>
      </c>
      <c r="D2060" t="s">
        <v>49</v>
      </c>
      <c r="E2060">
        <v>1</v>
      </c>
      <c r="F2060">
        <v>3968000</v>
      </c>
      <c r="G2060">
        <v>140000</v>
      </c>
      <c r="K2060">
        <v>46201</v>
      </c>
      <c r="L2060" t="s">
        <v>372</v>
      </c>
      <c r="M2060" t="s">
        <v>55</v>
      </c>
      <c r="P2060">
        <v>46192</v>
      </c>
      <c r="Q2060">
        <v>114754.1</v>
      </c>
      <c r="S2060" t="s">
        <v>19818</v>
      </c>
    </row>
    <row r="2061" spans="1:19" x14ac:dyDescent="0.25">
      <c r="B2061" s="15" t="s">
        <v>19826</v>
      </c>
      <c r="C2061" t="s">
        <v>19816</v>
      </c>
      <c r="D2061" t="s">
        <v>49</v>
      </c>
      <c r="H2061">
        <v>1</v>
      </c>
      <c r="K2061">
        <v>46201</v>
      </c>
      <c r="L2061" t="s">
        <v>372</v>
      </c>
      <c r="M2061" t="s">
        <v>55</v>
      </c>
      <c r="P2061">
        <v>46192</v>
      </c>
      <c r="S2061" t="s">
        <v>19818</v>
      </c>
    </row>
    <row r="2062" spans="1:19" x14ac:dyDescent="0.25">
      <c r="A2062" s="15" t="s">
        <v>19826</v>
      </c>
      <c r="C2062" t="s">
        <v>19817</v>
      </c>
      <c r="D2062" t="s">
        <v>36</v>
      </c>
      <c r="E2062">
        <v>1</v>
      </c>
      <c r="F2062">
        <v>2370000</v>
      </c>
      <c r="G2062">
        <v>47400</v>
      </c>
      <c r="K2062">
        <v>46192</v>
      </c>
      <c r="L2062" t="s">
        <v>32</v>
      </c>
      <c r="M2062" t="s">
        <v>40</v>
      </c>
      <c r="P2062">
        <v>46191</v>
      </c>
      <c r="Q2062">
        <v>38852.46</v>
      </c>
      <c r="S2062" t="s">
        <v>19815</v>
      </c>
    </row>
    <row r="2063" spans="1:19" x14ac:dyDescent="0.25">
      <c r="B2063" s="15" t="s">
        <v>19826</v>
      </c>
      <c r="C2063" t="s">
        <v>19816</v>
      </c>
      <c r="D2063" t="s">
        <v>36</v>
      </c>
      <c r="H2063">
        <v>1</v>
      </c>
      <c r="K2063">
        <v>46192</v>
      </c>
      <c r="L2063" t="s">
        <v>32</v>
      </c>
      <c r="M2063" t="s">
        <v>40</v>
      </c>
      <c r="P2063">
        <v>46191</v>
      </c>
      <c r="S2063" t="s">
        <v>19815</v>
      </c>
    </row>
    <row r="2064" spans="1:19" x14ac:dyDescent="0.25">
      <c r="A2064" s="15" t="s">
        <v>19826</v>
      </c>
      <c r="C2064" t="s">
        <v>19821</v>
      </c>
      <c r="D2064" t="s">
        <v>181</v>
      </c>
      <c r="E2064">
        <v>1</v>
      </c>
      <c r="F2064">
        <v>2720000</v>
      </c>
      <c r="G2064">
        <v>54400</v>
      </c>
      <c r="K2064">
        <v>46196</v>
      </c>
      <c r="L2064" t="s">
        <v>737</v>
      </c>
      <c r="M2064" t="s">
        <v>55</v>
      </c>
      <c r="P2064">
        <v>46192</v>
      </c>
      <c r="Q2064">
        <v>44590.16</v>
      </c>
      <c r="S2064" t="s">
        <v>19818</v>
      </c>
    </row>
    <row r="2065" spans="1:19" x14ac:dyDescent="0.25">
      <c r="B2065" s="15" t="s">
        <v>19826</v>
      </c>
      <c r="C2065" t="s">
        <v>19816</v>
      </c>
      <c r="D2065" t="s">
        <v>181</v>
      </c>
      <c r="H2065">
        <v>1</v>
      </c>
      <c r="K2065">
        <v>46196</v>
      </c>
      <c r="L2065" t="s">
        <v>737</v>
      </c>
      <c r="M2065" t="s">
        <v>55</v>
      </c>
      <c r="P2065">
        <v>46192</v>
      </c>
      <c r="S2065" t="s">
        <v>19818</v>
      </c>
    </row>
    <row r="2066" spans="1:19" x14ac:dyDescent="0.25">
      <c r="B2066" s="15" t="s">
        <v>19826</v>
      </c>
      <c r="C2066" t="s">
        <v>19816</v>
      </c>
      <c r="D2066" t="s">
        <v>36</v>
      </c>
      <c r="H2066">
        <v>1</v>
      </c>
      <c r="K2066">
        <v>46203</v>
      </c>
      <c r="L2066" t="s">
        <v>32</v>
      </c>
      <c r="M2066" t="s">
        <v>40</v>
      </c>
      <c r="P2066">
        <v>46191</v>
      </c>
      <c r="S2066" t="s">
        <v>19815</v>
      </c>
    </row>
    <row r="2067" spans="1:19" x14ac:dyDescent="0.25">
      <c r="A2067" s="15" t="s">
        <v>19826</v>
      </c>
      <c r="C2067" t="s">
        <v>19822</v>
      </c>
      <c r="D2067" t="s">
        <v>36</v>
      </c>
      <c r="E2067">
        <v>1</v>
      </c>
      <c r="F2067">
        <v>2690000</v>
      </c>
      <c r="G2067">
        <v>53800</v>
      </c>
      <c r="K2067">
        <v>46203</v>
      </c>
      <c r="L2067" t="s">
        <v>32</v>
      </c>
      <c r="M2067" t="s">
        <v>40</v>
      </c>
      <c r="P2067">
        <v>46191</v>
      </c>
      <c r="Q2067">
        <v>44098.36</v>
      </c>
      <c r="S2067" t="s">
        <v>19815</v>
      </c>
    </row>
    <row r="2068" spans="1:19" x14ac:dyDescent="0.25">
      <c r="B2068" s="15" t="s">
        <v>19826</v>
      </c>
      <c r="C2068" t="s">
        <v>19816</v>
      </c>
      <c r="D2068" t="s">
        <v>36</v>
      </c>
      <c r="H2068">
        <v>1</v>
      </c>
      <c r="K2068">
        <v>46192</v>
      </c>
      <c r="L2068" t="s">
        <v>32</v>
      </c>
      <c r="M2068" t="s">
        <v>40</v>
      </c>
      <c r="P2068">
        <v>46191</v>
      </c>
      <c r="S2068" t="s">
        <v>19815</v>
      </c>
    </row>
    <row r="2069" spans="1:19" x14ac:dyDescent="0.25">
      <c r="A2069" s="15" t="s">
        <v>19826</v>
      </c>
      <c r="C2069" t="s">
        <v>19817</v>
      </c>
      <c r="D2069" t="s">
        <v>36</v>
      </c>
      <c r="E2069">
        <v>1</v>
      </c>
      <c r="F2069">
        <v>1970000</v>
      </c>
      <c r="G2069">
        <v>39400</v>
      </c>
      <c r="K2069">
        <v>46192</v>
      </c>
      <c r="L2069" t="s">
        <v>32</v>
      </c>
      <c r="M2069" t="s">
        <v>40</v>
      </c>
      <c r="P2069">
        <v>46191</v>
      </c>
      <c r="Q2069">
        <v>32295.08</v>
      </c>
      <c r="S2069" t="s">
        <v>19815</v>
      </c>
    </row>
    <row r="2070" spans="1:19" x14ac:dyDescent="0.25">
      <c r="B2070" s="15" t="s">
        <v>19826</v>
      </c>
      <c r="C2070" t="s">
        <v>19816</v>
      </c>
      <c r="D2070" t="s">
        <v>19834</v>
      </c>
      <c r="H2070">
        <v>1</v>
      </c>
      <c r="K2070">
        <v>46199</v>
      </c>
      <c r="L2070" t="s">
        <v>32</v>
      </c>
      <c r="M2070" t="s">
        <v>40</v>
      </c>
      <c r="P2070">
        <v>46191</v>
      </c>
      <c r="S2070" t="s">
        <v>19818</v>
      </c>
    </row>
    <row r="2071" spans="1:19" x14ac:dyDescent="0.25">
      <c r="C2071" t="s">
        <v>19817</v>
      </c>
      <c r="D2071" t="s">
        <v>19834</v>
      </c>
      <c r="I2071">
        <v>1</v>
      </c>
      <c r="J2071" s="15" t="s">
        <v>19826</v>
      </c>
      <c r="K2071">
        <v>46199</v>
      </c>
      <c r="L2071" t="s">
        <v>32</v>
      </c>
      <c r="M2071" t="s">
        <v>40</v>
      </c>
      <c r="P2071">
        <v>46191</v>
      </c>
      <c r="S2071" t="s">
        <v>19818</v>
      </c>
    </row>
    <row r="2072" spans="1:19" x14ac:dyDescent="0.25">
      <c r="A2072" s="15" t="s">
        <v>19826</v>
      </c>
      <c r="C2072" t="s">
        <v>19817</v>
      </c>
      <c r="D2072" t="s">
        <v>181</v>
      </c>
      <c r="E2072">
        <v>1</v>
      </c>
      <c r="F2072">
        <v>1970000</v>
      </c>
      <c r="G2072">
        <v>39400</v>
      </c>
      <c r="K2072">
        <v>46194</v>
      </c>
      <c r="L2072" t="s">
        <v>636</v>
      </c>
      <c r="M2072" t="s">
        <v>65</v>
      </c>
      <c r="P2072">
        <v>46192</v>
      </c>
      <c r="Q2072">
        <v>32295.08</v>
      </c>
      <c r="S2072" t="s">
        <v>19818</v>
      </c>
    </row>
    <row r="2073" spans="1:19" x14ac:dyDescent="0.25">
      <c r="B2073" s="15" t="s">
        <v>19826</v>
      </c>
      <c r="C2073" t="s">
        <v>19816</v>
      </c>
      <c r="D2073" t="s">
        <v>181</v>
      </c>
      <c r="H2073">
        <v>1</v>
      </c>
      <c r="K2073">
        <v>46194</v>
      </c>
      <c r="L2073" t="s">
        <v>636</v>
      </c>
      <c r="M2073" t="s">
        <v>65</v>
      </c>
      <c r="P2073">
        <v>46192</v>
      </c>
      <c r="S2073" t="s">
        <v>19818</v>
      </c>
    </row>
    <row r="2074" spans="1:19" x14ac:dyDescent="0.25">
      <c r="A2074" s="15" t="s">
        <v>19826</v>
      </c>
      <c r="C2074" t="s">
        <v>19828</v>
      </c>
      <c r="D2074" t="s">
        <v>136</v>
      </c>
      <c r="E2074">
        <v>1</v>
      </c>
      <c r="F2074">
        <v>3505000</v>
      </c>
      <c r="G2074">
        <v>70100</v>
      </c>
      <c r="K2074">
        <v>46192</v>
      </c>
      <c r="L2074" t="s">
        <v>643</v>
      </c>
      <c r="M2074" t="s">
        <v>55</v>
      </c>
      <c r="P2074">
        <v>46192</v>
      </c>
      <c r="Q2074">
        <v>57459.02</v>
      </c>
      <c r="S2074" t="s">
        <v>19818</v>
      </c>
    </row>
    <row r="2075" spans="1:19" x14ac:dyDescent="0.25">
      <c r="A2075" s="15" t="s">
        <v>19826</v>
      </c>
      <c r="C2075" t="s">
        <v>19817</v>
      </c>
      <c r="D2075" t="s">
        <v>49</v>
      </c>
      <c r="E2075">
        <v>1</v>
      </c>
      <c r="F2075">
        <v>1970000</v>
      </c>
      <c r="G2075">
        <v>39400</v>
      </c>
      <c r="K2075">
        <v>46198</v>
      </c>
      <c r="L2075" t="s">
        <v>67</v>
      </c>
      <c r="M2075" t="s">
        <v>65</v>
      </c>
      <c r="P2075">
        <v>46191</v>
      </c>
      <c r="Q2075">
        <v>32295.08</v>
      </c>
      <c r="S2075" t="s">
        <v>19818</v>
      </c>
    </row>
    <row r="2076" spans="1:19" x14ac:dyDescent="0.25">
      <c r="B2076" s="15" t="s">
        <v>19826</v>
      </c>
      <c r="C2076" t="s">
        <v>19816</v>
      </c>
      <c r="D2076" t="s">
        <v>49</v>
      </c>
      <c r="H2076">
        <v>1</v>
      </c>
      <c r="K2076">
        <v>46198</v>
      </c>
      <c r="L2076" t="s">
        <v>67</v>
      </c>
      <c r="M2076" t="s">
        <v>65</v>
      </c>
      <c r="P2076">
        <v>46191</v>
      </c>
      <c r="S2076" t="s">
        <v>19818</v>
      </c>
    </row>
    <row r="2077" spans="1:19" x14ac:dyDescent="0.25">
      <c r="A2077" s="15" t="s">
        <v>19826</v>
      </c>
      <c r="C2077" t="s">
        <v>19817</v>
      </c>
      <c r="D2077" t="s">
        <v>181</v>
      </c>
      <c r="E2077">
        <v>1</v>
      </c>
      <c r="F2077">
        <v>2150000</v>
      </c>
      <c r="G2077">
        <v>43000</v>
      </c>
      <c r="K2077">
        <v>46195</v>
      </c>
      <c r="L2077" t="s">
        <v>67</v>
      </c>
      <c r="M2077" t="s">
        <v>65</v>
      </c>
      <c r="P2077">
        <v>46191</v>
      </c>
      <c r="Q2077">
        <v>35245.9</v>
      </c>
      <c r="S2077" t="s">
        <v>19818</v>
      </c>
    </row>
    <row r="2078" spans="1:19" x14ac:dyDescent="0.25">
      <c r="B2078" s="15" t="s">
        <v>19826</v>
      </c>
      <c r="C2078" t="s">
        <v>19816</v>
      </c>
      <c r="D2078" t="s">
        <v>181</v>
      </c>
      <c r="H2078">
        <v>1</v>
      </c>
      <c r="K2078">
        <v>46195</v>
      </c>
      <c r="L2078" t="s">
        <v>67</v>
      </c>
      <c r="M2078" t="s">
        <v>65</v>
      </c>
      <c r="P2078">
        <v>46191</v>
      </c>
      <c r="S2078" t="s">
        <v>19818</v>
      </c>
    </row>
    <row r="2079" spans="1:19" x14ac:dyDescent="0.25">
      <c r="A2079" s="15" t="s">
        <v>19826</v>
      </c>
      <c r="C2079" t="s">
        <v>19819</v>
      </c>
      <c r="D2079" t="s">
        <v>36</v>
      </c>
      <c r="E2079">
        <v>1</v>
      </c>
      <c r="F2079">
        <v>3711000</v>
      </c>
      <c r="G2079">
        <v>20000</v>
      </c>
      <c r="K2079">
        <v>46193</v>
      </c>
      <c r="L2079" t="s">
        <v>32</v>
      </c>
      <c r="M2079" t="s">
        <v>40</v>
      </c>
      <c r="P2079">
        <v>46191</v>
      </c>
      <c r="Q2079">
        <v>16393.439999999999</v>
      </c>
      <c r="S2079" t="s">
        <v>19815</v>
      </c>
    </row>
    <row r="2080" spans="1:19" x14ac:dyDescent="0.25">
      <c r="B2080" s="15" t="s">
        <v>19826</v>
      </c>
      <c r="C2080" t="s">
        <v>19816</v>
      </c>
      <c r="D2080" t="s">
        <v>36</v>
      </c>
      <c r="H2080">
        <v>1</v>
      </c>
      <c r="K2080">
        <v>46193</v>
      </c>
      <c r="L2080" t="s">
        <v>32</v>
      </c>
      <c r="M2080" t="s">
        <v>40</v>
      </c>
      <c r="P2080">
        <v>46191</v>
      </c>
      <c r="S2080" t="s">
        <v>19815</v>
      </c>
    </row>
    <row r="2081" spans="1:19" x14ac:dyDescent="0.25">
      <c r="A2081" s="15" t="s">
        <v>19826</v>
      </c>
      <c r="C2081" t="s">
        <v>19817</v>
      </c>
      <c r="D2081" t="s">
        <v>36</v>
      </c>
      <c r="E2081">
        <v>1</v>
      </c>
      <c r="F2081">
        <v>2440000</v>
      </c>
      <c r="G2081">
        <v>48800</v>
      </c>
      <c r="K2081">
        <v>46193</v>
      </c>
      <c r="L2081" t="s">
        <v>32</v>
      </c>
      <c r="M2081" t="s">
        <v>40</v>
      </c>
      <c r="P2081">
        <v>46191</v>
      </c>
      <c r="Q2081">
        <v>40000</v>
      </c>
      <c r="S2081" t="s">
        <v>19815</v>
      </c>
    </row>
    <row r="2082" spans="1:19" x14ac:dyDescent="0.25">
      <c r="B2082" s="15" t="s">
        <v>19826</v>
      </c>
      <c r="C2082" t="s">
        <v>19816</v>
      </c>
      <c r="D2082" t="s">
        <v>36</v>
      </c>
      <c r="H2082">
        <v>1</v>
      </c>
      <c r="K2082">
        <v>46193</v>
      </c>
      <c r="L2082" t="s">
        <v>32</v>
      </c>
      <c r="M2082" t="s">
        <v>40</v>
      </c>
      <c r="P2082">
        <v>46191</v>
      </c>
      <c r="S2082" t="s">
        <v>19815</v>
      </c>
    </row>
    <row r="2083" spans="1:19" x14ac:dyDescent="0.25">
      <c r="A2083" s="15" t="s">
        <v>19826</v>
      </c>
      <c r="C2083" t="s">
        <v>19817</v>
      </c>
      <c r="D2083" t="s">
        <v>181</v>
      </c>
      <c r="E2083">
        <v>1</v>
      </c>
      <c r="F2083">
        <v>1970000</v>
      </c>
      <c r="G2083">
        <v>29550</v>
      </c>
      <c r="K2083">
        <v>46191</v>
      </c>
      <c r="L2083" t="s">
        <v>372</v>
      </c>
      <c r="M2083" t="s">
        <v>55</v>
      </c>
      <c r="P2083">
        <v>46186</v>
      </c>
      <c r="Q2083">
        <v>24221.31</v>
      </c>
      <c r="S2083" t="s">
        <v>19818</v>
      </c>
    </row>
    <row r="2084" spans="1:19" x14ac:dyDescent="0.25">
      <c r="B2084" s="15" t="s">
        <v>19826</v>
      </c>
      <c r="C2084" t="s">
        <v>19816</v>
      </c>
      <c r="D2084" t="s">
        <v>181</v>
      </c>
      <c r="H2084">
        <v>1</v>
      </c>
      <c r="K2084">
        <v>46191</v>
      </c>
      <c r="L2084" t="s">
        <v>372</v>
      </c>
      <c r="M2084" t="s">
        <v>55</v>
      </c>
      <c r="P2084">
        <v>46186</v>
      </c>
      <c r="S2084" t="s">
        <v>19818</v>
      </c>
    </row>
    <row r="2085" spans="1:19" x14ac:dyDescent="0.25">
      <c r="A2085" s="15" t="s">
        <v>19826</v>
      </c>
      <c r="C2085" t="s">
        <v>19821</v>
      </c>
      <c r="D2085" t="s">
        <v>36</v>
      </c>
      <c r="E2085">
        <v>1</v>
      </c>
      <c r="F2085">
        <v>3335250</v>
      </c>
      <c r="G2085">
        <v>20000</v>
      </c>
      <c r="K2085">
        <v>46195</v>
      </c>
      <c r="L2085" t="s">
        <v>32</v>
      </c>
      <c r="M2085" t="s">
        <v>40</v>
      </c>
      <c r="P2085">
        <v>46193</v>
      </c>
      <c r="Q2085">
        <v>16393.439999999999</v>
      </c>
      <c r="S2085" t="s">
        <v>19815</v>
      </c>
    </row>
    <row r="2086" spans="1:19" x14ac:dyDescent="0.25">
      <c r="B2086" s="15" t="s">
        <v>19826</v>
      </c>
      <c r="C2086" t="s">
        <v>19816</v>
      </c>
      <c r="D2086" t="s">
        <v>36</v>
      </c>
      <c r="H2086">
        <v>1</v>
      </c>
      <c r="K2086">
        <v>46195</v>
      </c>
      <c r="L2086" t="s">
        <v>32</v>
      </c>
      <c r="M2086" t="s">
        <v>40</v>
      </c>
      <c r="P2086">
        <v>46193</v>
      </c>
      <c r="S2086" t="s">
        <v>19815</v>
      </c>
    </row>
    <row r="2087" spans="1:19" x14ac:dyDescent="0.25">
      <c r="A2087" s="15" t="s">
        <v>19826</v>
      </c>
      <c r="C2087" t="s">
        <v>19821</v>
      </c>
      <c r="D2087" t="s">
        <v>36</v>
      </c>
      <c r="E2087">
        <v>1</v>
      </c>
      <c r="F2087">
        <v>3089500</v>
      </c>
      <c r="G2087">
        <v>30000</v>
      </c>
      <c r="K2087">
        <v>46200</v>
      </c>
      <c r="L2087" t="s">
        <v>32</v>
      </c>
      <c r="M2087" t="s">
        <v>40</v>
      </c>
      <c r="P2087">
        <v>46191</v>
      </c>
      <c r="Q2087">
        <v>24590.16</v>
      </c>
      <c r="S2087" t="s">
        <v>19815</v>
      </c>
    </row>
    <row r="2088" spans="1:19" x14ac:dyDescent="0.25">
      <c r="B2088" s="15" t="s">
        <v>19826</v>
      </c>
      <c r="C2088" t="s">
        <v>19816</v>
      </c>
      <c r="D2088" t="s">
        <v>36</v>
      </c>
      <c r="H2088">
        <v>1</v>
      </c>
      <c r="K2088">
        <v>46200</v>
      </c>
      <c r="L2088" t="s">
        <v>32</v>
      </c>
      <c r="M2088" t="s">
        <v>40</v>
      </c>
      <c r="P2088">
        <v>46191</v>
      </c>
      <c r="S2088" t="s">
        <v>19815</v>
      </c>
    </row>
    <row r="2089" spans="1:19" x14ac:dyDescent="0.25">
      <c r="B2089" s="15" t="s">
        <v>19826</v>
      </c>
      <c r="C2089" t="s">
        <v>19816</v>
      </c>
      <c r="D2089" t="s">
        <v>36</v>
      </c>
      <c r="H2089">
        <v>1</v>
      </c>
      <c r="K2089">
        <v>46193</v>
      </c>
      <c r="L2089" t="s">
        <v>32</v>
      </c>
      <c r="M2089" t="s">
        <v>40</v>
      </c>
      <c r="P2089">
        <v>46191</v>
      </c>
      <c r="S2089" t="s">
        <v>19815</v>
      </c>
    </row>
    <row r="2090" spans="1:19" x14ac:dyDescent="0.25">
      <c r="A2090" s="15" t="s">
        <v>19826</v>
      </c>
      <c r="C2090" t="s">
        <v>19817</v>
      </c>
      <c r="D2090" t="s">
        <v>36</v>
      </c>
      <c r="E2090">
        <v>1</v>
      </c>
      <c r="F2090">
        <v>3750000</v>
      </c>
      <c r="G2090">
        <v>30000</v>
      </c>
      <c r="K2090">
        <v>46193</v>
      </c>
      <c r="L2090" t="s">
        <v>32</v>
      </c>
      <c r="M2090" t="s">
        <v>40</v>
      </c>
      <c r="P2090">
        <v>46191</v>
      </c>
      <c r="Q2090">
        <v>24590.16</v>
      </c>
      <c r="S2090" t="s">
        <v>19815</v>
      </c>
    </row>
    <row r="2091" spans="1:19" x14ac:dyDescent="0.25">
      <c r="A2091" s="15" t="s">
        <v>19826</v>
      </c>
      <c r="C2091" t="s">
        <v>19817</v>
      </c>
      <c r="D2091" t="s">
        <v>181</v>
      </c>
      <c r="E2091">
        <v>1</v>
      </c>
      <c r="F2091">
        <v>1970000</v>
      </c>
      <c r="G2091">
        <v>39400</v>
      </c>
      <c r="K2091">
        <v>46191</v>
      </c>
      <c r="L2091" t="s">
        <v>372</v>
      </c>
      <c r="M2091" t="s">
        <v>55</v>
      </c>
      <c r="P2091">
        <v>46185</v>
      </c>
      <c r="Q2091">
        <v>32295.08</v>
      </c>
      <c r="S2091" t="s">
        <v>19818</v>
      </c>
    </row>
    <row r="2092" spans="1:19" x14ac:dyDescent="0.25">
      <c r="B2092" s="15" t="s">
        <v>19826</v>
      </c>
      <c r="C2092" t="s">
        <v>19816</v>
      </c>
      <c r="D2092" t="s">
        <v>181</v>
      </c>
      <c r="H2092">
        <v>1</v>
      </c>
      <c r="K2092">
        <v>46191</v>
      </c>
      <c r="L2092" t="s">
        <v>372</v>
      </c>
      <c r="M2092" t="s">
        <v>55</v>
      </c>
      <c r="P2092">
        <v>46185</v>
      </c>
      <c r="S2092" t="s">
        <v>19818</v>
      </c>
    </row>
    <row r="2093" spans="1:19" x14ac:dyDescent="0.25">
      <c r="A2093" s="15" t="s">
        <v>19826</v>
      </c>
      <c r="C2093" t="s">
        <v>19817</v>
      </c>
      <c r="D2093" t="s">
        <v>36</v>
      </c>
      <c r="E2093">
        <v>1</v>
      </c>
      <c r="F2093">
        <v>2020000</v>
      </c>
      <c r="G2093">
        <v>30000</v>
      </c>
      <c r="K2093">
        <v>46191</v>
      </c>
      <c r="L2093" t="s">
        <v>32</v>
      </c>
      <c r="M2093" t="s">
        <v>40</v>
      </c>
      <c r="P2093">
        <v>46191</v>
      </c>
      <c r="Q2093">
        <v>24590.16</v>
      </c>
      <c r="S2093" t="s">
        <v>19815</v>
      </c>
    </row>
    <row r="2094" spans="1:19" x14ac:dyDescent="0.25">
      <c r="B2094" s="15" t="s">
        <v>19826</v>
      </c>
      <c r="C2094" t="s">
        <v>19816</v>
      </c>
      <c r="D2094" t="s">
        <v>36</v>
      </c>
      <c r="H2094">
        <v>1</v>
      </c>
      <c r="K2094">
        <v>46191</v>
      </c>
      <c r="L2094" t="s">
        <v>32</v>
      </c>
      <c r="M2094" t="s">
        <v>40</v>
      </c>
      <c r="P2094">
        <v>46191</v>
      </c>
      <c r="S2094" t="s">
        <v>19815</v>
      </c>
    </row>
    <row r="2095" spans="1:19" x14ac:dyDescent="0.25">
      <c r="A2095" s="15" t="s">
        <v>19826</v>
      </c>
      <c r="C2095" t="s">
        <v>19817</v>
      </c>
      <c r="D2095" t="s">
        <v>36</v>
      </c>
      <c r="E2095">
        <v>1</v>
      </c>
      <c r="F2095">
        <v>2020000</v>
      </c>
      <c r="G2095">
        <v>30000</v>
      </c>
      <c r="K2095">
        <v>46191</v>
      </c>
      <c r="L2095" t="s">
        <v>32</v>
      </c>
      <c r="M2095" t="s">
        <v>40</v>
      </c>
      <c r="P2095">
        <v>46191</v>
      </c>
      <c r="Q2095">
        <v>24590.16</v>
      </c>
      <c r="S2095" t="s">
        <v>19815</v>
      </c>
    </row>
    <row r="2096" spans="1:19" x14ac:dyDescent="0.25">
      <c r="A2096" s="15" t="s">
        <v>19826</v>
      </c>
      <c r="C2096" t="s">
        <v>19817</v>
      </c>
      <c r="D2096" t="s">
        <v>36</v>
      </c>
      <c r="E2096">
        <v>1</v>
      </c>
      <c r="F2096">
        <v>1970000</v>
      </c>
      <c r="G2096">
        <v>39400</v>
      </c>
      <c r="K2096">
        <v>46194</v>
      </c>
      <c r="L2096" t="s">
        <v>32</v>
      </c>
      <c r="M2096" t="s">
        <v>40</v>
      </c>
      <c r="P2096">
        <v>46191</v>
      </c>
      <c r="Q2096">
        <v>32295.08</v>
      </c>
      <c r="S2096" t="s">
        <v>19815</v>
      </c>
    </row>
    <row r="2097" spans="1:19" x14ac:dyDescent="0.25">
      <c r="B2097" s="15" t="s">
        <v>19826</v>
      </c>
      <c r="C2097" t="s">
        <v>19816</v>
      </c>
      <c r="D2097" t="s">
        <v>36</v>
      </c>
      <c r="H2097">
        <v>1</v>
      </c>
      <c r="K2097">
        <v>46194</v>
      </c>
      <c r="L2097" t="s">
        <v>32</v>
      </c>
      <c r="M2097" t="s">
        <v>40</v>
      </c>
      <c r="P2097">
        <v>46191</v>
      </c>
      <c r="S2097" t="s">
        <v>19815</v>
      </c>
    </row>
    <row r="2098" spans="1:19" x14ac:dyDescent="0.25">
      <c r="A2098" s="15" t="s">
        <v>19826</v>
      </c>
      <c r="C2098" t="s">
        <v>19819</v>
      </c>
      <c r="D2098" t="s">
        <v>136</v>
      </c>
      <c r="E2098">
        <v>1</v>
      </c>
      <c r="F2098">
        <v>2550000</v>
      </c>
      <c r="G2098">
        <v>51000</v>
      </c>
      <c r="K2098">
        <v>46191</v>
      </c>
      <c r="L2098" t="s">
        <v>2226</v>
      </c>
      <c r="M2098" t="s">
        <v>65</v>
      </c>
      <c r="P2098">
        <v>46191</v>
      </c>
      <c r="Q2098">
        <v>41803.279999999999</v>
      </c>
      <c r="S2098" t="s">
        <v>19818</v>
      </c>
    </row>
    <row r="2099" spans="1:19" x14ac:dyDescent="0.25">
      <c r="A2099" s="15" t="s">
        <v>19826</v>
      </c>
      <c r="C2099" t="s">
        <v>19817</v>
      </c>
      <c r="D2099" t="s">
        <v>49</v>
      </c>
      <c r="E2099">
        <v>1</v>
      </c>
      <c r="F2099">
        <v>2235000</v>
      </c>
      <c r="G2099">
        <v>44700</v>
      </c>
      <c r="K2099">
        <v>46192</v>
      </c>
      <c r="L2099" t="s">
        <v>2226</v>
      </c>
      <c r="M2099" t="s">
        <v>65</v>
      </c>
      <c r="P2099">
        <v>46191</v>
      </c>
      <c r="Q2099">
        <v>36639.339999999997</v>
      </c>
      <c r="S2099" t="s">
        <v>19818</v>
      </c>
    </row>
    <row r="2100" spans="1:19" x14ac:dyDescent="0.25">
      <c r="B2100" s="15" t="s">
        <v>19826</v>
      </c>
      <c r="C2100" t="s">
        <v>19816</v>
      </c>
      <c r="D2100" t="s">
        <v>49</v>
      </c>
      <c r="H2100">
        <v>1</v>
      </c>
      <c r="K2100">
        <v>46192</v>
      </c>
      <c r="L2100" t="s">
        <v>2226</v>
      </c>
      <c r="M2100" t="s">
        <v>65</v>
      </c>
      <c r="P2100">
        <v>46191</v>
      </c>
      <c r="S2100" t="s">
        <v>19818</v>
      </c>
    </row>
    <row r="2101" spans="1:19" x14ac:dyDescent="0.25">
      <c r="A2101" s="15" t="s">
        <v>19826</v>
      </c>
      <c r="C2101" t="s">
        <v>19828</v>
      </c>
      <c r="D2101" t="s">
        <v>49</v>
      </c>
      <c r="E2101">
        <v>1</v>
      </c>
      <c r="F2101">
        <v>2308000</v>
      </c>
      <c r="G2101">
        <v>73320</v>
      </c>
      <c r="K2101">
        <v>46203</v>
      </c>
      <c r="L2101" t="s">
        <v>732</v>
      </c>
      <c r="M2101" t="s">
        <v>55</v>
      </c>
      <c r="P2101">
        <v>46191</v>
      </c>
      <c r="Q2101">
        <v>60098.36</v>
      </c>
      <c r="S2101" t="s">
        <v>19818</v>
      </c>
    </row>
    <row r="2102" spans="1:19" x14ac:dyDescent="0.25">
      <c r="B2102" s="15" t="s">
        <v>19826</v>
      </c>
      <c r="C2102" t="s">
        <v>19816</v>
      </c>
      <c r="D2102" t="s">
        <v>49</v>
      </c>
      <c r="H2102">
        <v>1</v>
      </c>
      <c r="K2102">
        <v>46203</v>
      </c>
      <c r="L2102" t="s">
        <v>732</v>
      </c>
      <c r="M2102" t="s">
        <v>55</v>
      </c>
      <c r="P2102">
        <v>46191</v>
      </c>
      <c r="S2102" t="s">
        <v>19818</v>
      </c>
    </row>
    <row r="2103" spans="1:19" x14ac:dyDescent="0.25">
      <c r="A2103" s="15" t="s">
        <v>19826</v>
      </c>
      <c r="C2103" t="s">
        <v>19819</v>
      </c>
      <c r="D2103" t="s">
        <v>36</v>
      </c>
      <c r="E2103">
        <v>1</v>
      </c>
      <c r="F2103">
        <v>2613990</v>
      </c>
      <c r="G2103">
        <v>20000</v>
      </c>
      <c r="K2103">
        <v>46191</v>
      </c>
      <c r="L2103" t="s">
        <v>32</v>
      </c>
      <c r="M2103" t="s">
        <v>40</v>
      </c>
      <c r="P2103">
        <v>46191</v>
      </c>
      <c r="Q2103">
        <v>16393.439999999999</v>
      </c>
      <c r="S2103" t="s">
        <v>19815</v>
      </c>
    </row>
    <row r="2104" spans="1:19" x14ac:dyDescent="0.25">
      <c r="B2104" s="15" t="s">
        <v>19826</v>
      </c>
      <c r="C2104" t="s">
        <v>19816</v>
      </c>
      <c r="D2104" t="s">
        <v>36</v>
      </c>
      <c r="H2104">
        <v>1</v>
      </c>
      <c r="K2104">
        <v>46191</v>
      </c>
      <c r="L2104" t="s">
        <v>32</v>
      </c>
      <c r="M2104" t="s">
        <v>40</v>
      </c>
      <c r="P2104">
        <v>46191</v>
      </c>
      <c r="S2104" t="s">
        <v>19815</v>
      </c>
    </row>
    <row r="2105" spans="1:19" x14ac:dyDescent="0.25">
      <c r="A2105" s="15" t="s">
        <v>19826</v>
      </c>
      <c r="C2105" t="s">
        <v>19817</v>
      </c>
      <c r="D2105" t="s">
        <v>36</v>
      </c>
      <c r="E2105">
        <v>1</v>
      </c>
      <c r="F2105">
        <v>2010000</v>
      </c>
      <c r="G2105">
        <v>40200</v>
      </c>
      <c r="K2105">
        <v>46191</v>
      </c>
      <c r="L2105" t="s">
        <v>32</v>
      </c>
      <c r="M2105" t="s">
        <v>40</v>
      </c>
      <c r="P2105">
        <v>46191</v>
      </c>
      <c r="Q2105">
        <v>32950.82</v>
      </c>
      <c r="S2105" t="s">
        <v>19815</v>
      </c>
    </row>
    <row r="2106" spans="1:19" x14ac:dyDescent="0.25">
      <c r="B2106" s="15" t="s">
        <v>19826</v>
      </c>
      <c r="C2106" t="s">
        <v>19816</v>
      </c>
      <c r="D2106" t="s">
        <v>36</v>
      </c>
      <c r="H2106">
        <v>1</v>
      </c>
      <c r="K2106">
        <v>46191</v>
      </c>
      <c r="L2106" t="s">
        <v>32</v>
      </c>
      <c r="M2106" t="s">
        <v>40</v>
      </c>
      <c r="P2106">
        <v>46191</v>
      </c>
      <c r="S2106" t="s">
        <v>19815</v>
      </c>
    </row>
    <row r="2107" spans="1:19" x14ac:dyDescent="0.25">
      <c r="B2107" s="15" t="s">
        <v>19826</v>
      </c>
      <c r="C2107" t="s">
        <v>19816</v>
      </c>
      <c r="D2107" t="s">
        <v>36</v>
      </c>
      <c r="H2107">
        <v>1</v>
      </c>
      <c r="K2107">
        <v>46191</v>
      </c>
      <c r="L2107" t="s">
        <v>32</v>
      </c>
      <c r="M2107" t="s">
        <v>40</v>
      </c>
      <c r="P2107">
        <v>46191</v>
      </c>
      <c r="S2107" t="s">
        <v>19815</v>
      </c>
    </row>
    <row r="2108" spans="1:19" x14ac:dyDescent="0.25">
      <c r="A2108" s="15" t="s">
        <v>19826</v>
      </c>
      <c r="C2108" t="s">
        <v>19817</v>
      </c>
      <c r="D2108" t="s">
        <v>36</v>
      </c>
      <c r="E2108">
        <v>1</v>
      </c>
      <c r="F2108">
        <v>2400000</v>
      </c>
      <c r="G2108">
        <v>30000</v>
      </c>
      <c r="K2108">
        <v>46191</v>
      </c>
      <c r="L2108" t="s">
        <v>32</v>
      </c>
      <c r="M2108" t="s">
        <v>40</v>
      </c>
      <c r="P2108">
        <v>46191</v>
      </c>
      <c r="Q2108">
        <v>24590.16</v>
      </c>
      <c r="S2108" t="s">
        <v>19815</v>
      </c>
    </row>
    <row r="2109" spans="1:19" x14ac:dyDescent="0.25">
      <c r="A2109" s="15" t="s">
        <v>19826</v>
      </c>
      <c r="C2109" t="s">
        <v>19817</v>
      </c>
      <c r="D2109" t="s">
        <v>36</v>
      </c>
      <c r="E2109">
        <v>1</v>
      </c>
      <c r="F2109">
        <v>2000000</v>
      </c>
      <c r="G2109">
        <v>40000</v>
      </c>
      <c r="K2109">
        <v>46191</v>
      </c>
      <c r="L2109" t="s">
        <v>32</v>
      </c>
      <c r="M2109" t="s">
        <v>40</v>
      </c>
      <c r="P2109">
        <v>46191</v>
      </c>
      <c r="Q2109">
        <v>32786.89</v>
      </c>
      <c r="S2109" t="s">
        <v>19815</v>
      </c>
    </row>
    <row r="2110" spans="1:19" x14ac:dyDescent="0.25">
      <c r="B2110" s="15" t="s">
        <v>19826</v>
      </c>
      <c r="C2110" t="s">
        <v>19816</v>
      </c>
      <c r="D2110" t="s">
        <v>36</v>
      </c>
      <c r="H2110">
        <v>1</v>
      </c>
      <c r="K2110">
        <v>46191</v>
      </c>
      <c r="L2110" t="s">
        <v>32</v>
      </c>
      <c r="M2110" t="s">
        <v>40</v>
      </c>
      <c r="P2110">
        <v>46191</v>
      </c>
      <c r="S2110" t="s">
        <v>19815</v>
      </c>
    </row>
    <row r="2111" spans="1:19" x14ac:dyDescent="0.25">
      <c r="A2111" s="15" t="s">
        <v>19826</v>
      </c>
      <c r="C2111" t="s">
        <v>19813</v>
      </c>
      <c r="D2111" t="s">
        <v>36</v>
      </c>
      <c r="E2111">
        <v>1</v>
      </c>
      <c r="F2111">
        <v>1335000</v>
      </c>
      <c r="G2111">
        <v>30000</v>
      </c>
      <c r="K2111">
        <v>46191</v>
      </c>
      <c r="L2111" t="s">
        <v>32</v>
      </c>
      <c r="M2111" t="s">
        <v>40</v>
      </c>
      <c r="P2111">
        <v>46191</v>
      </c>
      <c r="Q2111">
        <v>24590.16</v>
      </c>
      <c r="S2111" t="s">
        <v>19815</v>
      </c>
    </row>
    <row r="2112" spans="1:19" x14ac:dyDescent="0.25">
      <c r="A2112" s="15" t="s">
        <v>19826</v>
      </c>
      <c r="C2112" t="s">
        <v>19817</v>
      </c>
      <c r="D2112" t="s">
        <v>36</v>
      </c>
      <c r="E2112">
        <v>1</v>
      </c>
      <c r="F2112">
        <v>1970000</v>
      </c>
      <c r="G2112">
        <v>39400</v>
      </c>
      <c r="K2112">
        <v>46192</v>
      </c>
      <c r="L2112" t="s">
        <v>32</v>
      </c>
      <c r="M2112" t="s">
        <v>40</v>
      </c>
      <c r="P2112">
        <v>46191</v>
      </c>
      <c r="Q2112">
        <v>32295.08</v>
      </c>
      <c r="S2112" t="s">
        <v>19815</v>
      </c>
    </row>
    <row r="2113" spans="1:19" x14ac:dyDescent="0.25">
      <c r="B2113" s="15" t="s">
        <v>19826</v>
      </c>
      <c r="C2113" t="s">
        <v>19816</v>
      </c>
      <c r="D2113" t="s">
        <v>36</v>
      </c>
      <c r="H2113">
        <v>1</v>
      </c>
      <c r="K2113">
        <v>46192</v>
      </c>
      <c r="L2113" t="s">
        <v>32</v>
      </c>
      <c r="M2113" t="s">
        <v>40</v>
      </c>
      <c r="P2113">
        <v>46191</v>
      </c>
      <c r="S2113" t="s">
        <v>19815</v>
      </c>
    </row>
    <row r="2114" spans="1:19" x14ac:dyDescent="0.25">
      <c r="B2114" s="15" t="s">
        <v>19826</v>
      </c>
      <c r="C2114" t="s">
        <v>19816</v>
      </c>
      <c r="D2114" t="s">
        <v>36</v>
      </c>
      <c r="H2114">
        <v>1</v>
      </c>
      <c r="K2114">
        <v>46194</v>
      </c>
      <c r="L2114" t="s">
        <v>32</v>
      </c>
      <c r="M2114" t="s">
        <v>40</v>
      </c>
      <c r="P2114">
        <v>46191</v>
      </c>
      <c r="S2114" t="s">
        <v>19815</v>
      </c>
    </row>
    <row r="2115" spans="1:19" x14ac:dyDescent="0.25">
      <c r="A2115" s="15" t="s">
        <v>19826</v>
      </c>
      <c r="C2115" t="s">
        <v>19813</v>
      </c>
      <c r="D2115" t="s">
        <v>36</v>
      </c>
      <c r="E2115">
        <v>1</v>
      </c>
      <c r="F2115">
        <v>1278000</v>
      </c>
      <c r="G2115">
        <v>10000</v>
      </c>
      <c r="K2115">
        <v>46194</v>
      </c>
      <c r="L2115" t="s">
        <v>32</v>
      </c>
      <c r="M2115" t="s">
        <v>40</v>
      </c>
      <c r="P2115">
        <v>46191</v>
      </c>
      <c r="Q2115">
        <v>8196.7199999999993</v>
      </c>
      <c r="S2115" t="s">
        <v>19815</v>
      </c>
    </row>
    <row r="2116" spans="1:19" x14ac:dyDescent="0.25">
      <c r="B2116" s="15" t="s">
        <v>19826</v>
      </c>
      <c r="C2116" t="s">
        <v>19816</v>
      </c>
      <c r="D2116" t="s">
        <v>36</v>
      </c>
      <c r="H2116">
        <v>1</v>
      </c>
      <c r="K2116">
        <v>46191</v>
      </c>
      <c r="L2116" t="s">
        <v>32</v>
      </c>
      <c r="M2116" t="s">
        <v>40</v>
      </c>
      <c r="P2116">
        <v>46191</v>
      </c>
      <c r="S2116" t="s">
        <v>19815</v>
      </c>
    </row>
    <row r="2117" spans="1:19" x14ac:dyDescent="0.25">
      <c r="A2117" s="15" t="s">
        <v>19826</v>
      </c>
      <c r="C2117" t="s">
        <v>19819</v>
      </c>
      <c r="D2117" t="s">
        <v>36</v>
      </c>
      <c r="E2117">
        <v>1</v>
      </c>
      <c r="F2117">
        <v>2365000</v>
      </c>
      <c r="G2117">
        <v>20000</v>
      </c>
      <c r="K2117">
        <v>46191</v>
      </c>
      <c r="L2117" t="s">
        <v>32</v>
      </c>
      <c r="M2117" t="s">
        <v>40</v>
      </c>
      <c r="P2117">
        <v>46191</v>
      </c>
      <c r="Q2117">
        <v>16393.439999999999</v>
      </c>
      <c r="S2117" t="s">
        <v>19815</v>
      </c>
    </row>
    <row r="2118" spans="1:19" x14ac:dyDescent="0.25">
      <c r="A2118" s="15" t="s">
        <v>19826</v>
      </c>
      <c r="C2118" t="s">
        <v>19813</v>
      </c>
      <c r="D2118" t="s">
        <v>36</v>
      </c>
      <c r="E2118">
        <v>1</v>
      </c>
      <c r="F2118">
        <v>1370000</v>
      </c>
      <c r="G2118">
        <v>10000</v>
      </c>
      <c r="K2118">
        <v>46191</v>
      </c>
      <c r="L2118" t="s">
        <v>32</v>
      </c>
      <c r="M2118" t="s">
        <v>40</v>
      </c>
      <c r="P2118">
        <v>46191</v>
      </c>
      <c r="Q2118">
        <v>8196.7199999999993</v>
      </c>
      <c r="S2118" t="s">
        <v>19815</v>
      </c>
    </row>
    <row r="2119" spans="1:19" x14ac:dyDescent="0.25">
      <c r="A2119" s="15" t="s">
        <v>19826</v>
      </c>
      <c r="C2119" t="s">
        <v>19813</v>
      </c>
      <c r="D2119" t="s">
        <v>36</v>
      </c>
      <c r="E2119">
        <v>1</v>
      </c>
      <c r="F2119">
        <v>1206000</v>
      </c>
      <c r="G2119">
        <v>10000</v>
      </c>
      <c r="K2119">
        <v>46193</v>
      </c>
      <c r="L2119" t="s">
        <v>32</v>
      </c>
      <c r="M2119" t="s">
        <v>40</v>
      </c>
      <c r="P2119">
        <v>46191</v>
      </c>
      <c r="Q2119">
        <v>8196.7199999999993</v>
      </c>
      <c r="S2119" t="s">
        <v>19815</v>
      </c>
    </row>
    <row r="2120" spans="1:19" x14ac:dyDescent="0.25">
      <c r="B2120" s="15" t="s">
        <v>19826</v>
      </c>
      <c r="C2120" t="s">
        <v>19816</v>
      </c>
      <c r="D2120" t="s">
        <v>36</v>
      </c>
      <c r="H2120">
        <v>1</v>
      </c>
      <c r="K2120">
        <v>46193</v>
      </c>
      <c r="L2120" t="s">
        <v>32</v>
      </c>
      <c r="M2120" t="s">
        <v>40</v>
      </c>
      <c r="P2120">
        <v>46191</v>
      </c>
      <c r="S2120" t="s">
        <v>19815</v>
      </c>
    </row>
    <row r="2121" spans="1:19" x14ac:dyDescent="0.25">
      <c r="A2121" s="15" t="s">
        <v>19826</v>
      </c>
      <c r="C2121" t="s">
        <v>19813</v>
      </c>
      <c r="D2121" t="s">
        <v>36</v>
      </c>
      <c r="E2121">
        <v>1</v>
      </c>
      <c r="F2121">
        <v>1615000</v>
      </c>
      <c r="G2121">
        <v>30000</v>
      </c>
      <c r="K2121">
        <v>46191</v>
      </c>
      <c r="L2121" t="s">
        <v>32</v>
      </c>
      <c r="M2121" t="s">
        <v>40</v>
      </c>
      <c r="P2121">
        <v>46191</v>
      </c>
      <c r="Q2121">
        <v>24590.16</v>
      </c>
      <c r="S2121" t="s">
        <v>19815</v>
      </c>
    </row>
    <row r="2122" spans="1:19" x14ac:dyDescent="0.25">
      <c r="B2122" s="15" t="s">
        <v>19826</v>
      </c>
      <c r="C2122" t="s">
        <v>19816</v>
      </c>
      <c r="D2122" t="s">
        <v>36</v>
      </c>
      <c r="H2122">
        <v>1</v>
      </c>
      <c r="K2122">
        <v>46191</v>
      </c>
      <c r="L2122" t="s">
        <v>32</v>
      </c>
      <c r="M2122" t="s">
        <v>40</v>
      </c>
      <c r="P2122">
        <v>46191</v>
      </c>
      <c r="S2122" t="s">
        <v>19815</v>
      </c>
    </row>
    <row r="2123" spans="1:19" x14ac:dyDescent="0.25">
      <c r="A2123" s="15" t="s">
        <v>19826</v>
      </c>
      <c r="C2123" t="s">
        <v>19817</v>
      </c>
      <c r="D2123" t="s">
        <v>181</v>
      </c>
      <c r="E2123">
        <v>1</v>
      </c>
      <c r="F2123">
        <v>1970000</v>
      </c>
      <c r="G2123">
        <v>39400</v>
      </c>
      <c r="K2123">
        <v>46200</v>
      </c>
      <c r="L2123" t="s">
        <v>67</v>
      </c>
      <c r="M2123" t="s">
        <v>65</v>
      </c>
      <c r="P2123">
        <v>46191</v>
      </c>
      <c r="Q2123">
        <v>32295.08</v>
      </c>
      <c r="S2123" t="s">
        <v>19818</v>
      </c>
    </row>
    <row r="2124" spans="1:19" x14ac:dyDescent="0.25">
      <c r="B2124" s="15" t="s">
        <v>19826</v>
      </c>
      <c r="C2124" t="s">
        <v>19816</v>
      </c>
      <c r="D2124" t="s">
        <v>181</v>
      </c>
      <c r="H2124">
        <v>1</v>
      </c>
      <c r="K2124">
        <v>46200</v>
      </c>
      <c r="L2124" t="s">
        <v>67</v>
      </c>
      <c r="M2124" t="s">
        <v>65</v>
      </c>
      <c r="P2124">
        <v>46191</v>
      </c>
      <c r="S2124" t="s">
        <v>19818</v>
      </c>
    </row>
    <row r="2125" spans="1:19" x14ac:dyDescent="0.25">
      <c r="A2125" s="15" t="s">
        <v>19826</v>
      </c>
      <c r="C2125" t="s">
        <v>19828</v>
      </c>
      <c r="D2125" t="s">
        <v>181</v>
      </c>
      <c r="E2125">
        <v>1</v>
      </c>
      <c r="F2125">
        <v>2671000</v>
      </c>
      <c r="G2125">
        <v>88200</v>
      </c>
      <c r="K2125">
        <v>46191</v>
      </c>
      <c r="L2125" t="s">
        <v>372</v>
      </c>
      <c r="M2125" t="s">
        <v>55</v>
      </c>
      <c r="P2125">
        <v>46185</v>
      </c>
      <c r="Q2125">
        <v>72295.08</v>
      </c>
      <c r="S2125" t="s">
        <v>19818</v>
      </c>
    </row>
    <row r="2126" spans="1:19" x14ac:dyDescent="0.25">
      <c r="B2126" s="15" t="s">
        <v>19826</v>
      </c>
      <c r="C2126" t="s">
        <v>19816</v>
      </c>
      <c r="D2126" t="s">
        <v>181</v>
      </c>
      <c r="H2126">
        <v>1</v>
      </c>
      <c r="K2126">
        <v>46191</v>
      </c>
      <c r="L2126" t="s">
        <v>372</v>
      </c>
      <c r="M2126" t="s">
        <v>55</v>
      </c>
      <c r="P2126">
        <v>46185</v>
      </c>
      <c r="S2126" t="s">
        <v>19818</v>
      </c>
    </row>
    <row r="2127" spans="1:19" x14ac:dyDescent="0.25">
      <c r="A2127" s="15" t="s">
        <v>19826</v>
      </c>
      <c r="C2127" t="s">
        <v>19813</v>
      </c>
      <c r="D2127" t="s">
        <v>49</v>
      </c>
      <c r="E2127">
        <v>1</v>
      </c>
      <c r="F2127">
        <v>1520000</v>
      </c>
      <c r="G2127">
        <v>22800</v>
      </c>
      <c r="K2127">
        <v>46191</v>
      </c>
      <c r="L2127" t="s">
        <v>132</v>
      </c>
      <c r="M2127" t="s">
        <v>65</v>
      </c>
      <c r="P2127">
        <v>46191</v>
      </c>
      <c r="Q2127">
        <v>18688.52</v>
      </c>
      <c r="S2127" t="s">
        <v>19818</v>
      </c>
    </row>
    <row r="2128" spans="1:19" x14ac:dyDescent="0.25">
      <c r="A2128" s="15" t="s">
        <v>19826</v>
      </c>
      <c r="C2128" t="s">
        <v>19828</v>
      </c>
      <c r="D2128" t="s">
        <v>136</v>
      </c>
      <c r="E2128">
        <v>1</v>
      </c>
      <c r="F2128">
        <v>2960000</v>
      </c>
      <c r="G2128">
        <v>44400</v>
      </c>
      <c r="K2128">
        <v>46191</v>
      </c>
      <c r="L2128" t="s">
        <v>67</v>
      </c>
      <c r="M2128" t="s">
        <v>65</v>
      </c>
      <c r="P2128">
        <v>46191</v>
      </c>
      <c r="Q2128">
        <v>36393.440000000002</v>
      </c>
      <c r="S2128" t="s">
        <v>19818</v>
      </c>
    </row>
    <row r="2129" spans="1:19" x14ac:dyDescent="0.25">
      <c r="A2129" s="15" t="s">
        <v>19826</v>
      </c>
      <c r="C2129" t="s">
        <v>19817</v>
      </c>
      <c r="D2129" t="s">
        <v>36</v>
      </c>
      <c r="E2129">
        <v>1</v>
      </c>
      <c r="F2129">
        <v>1970000</v>
      </c>
      <c r="G2129">
        <v>39400</v>
      </c>
      <c r="K2129">
        <v>46191</v>
      </c>
      <c r="L2129" t="s">
        <v>32</v>
      </c>
      <c r="M2129" t="s">
        <v>40</v>
      </c>
      <c r="P2129">
        <v>46190</v>
      </c>
      <c r="Q2129">
        <v>32295.08</v>
      </c>
      <c r="S2129" t="s">
        <v>19815</v>
      </c>
    </row>
    <row r="2130" spans="1:19" x14ac:dyDescent="0.25">
      <c r="B2130" s="15" t="s">
        <v>19826</v>
      </c>
      <c r="C2130" t="s">
        <v>19816</v>
      </c>
      <c r="D2130" t="s">
        <v>36</v>
      </c>
      <c r="H2130">
        <v>1</v>
      </c>
      <c r="K2130">
        <v>46191</v>
      </c>
      <c r="L2130" t="s">
        <v>32</v>
      </c>
      <c r="M2130" t="s">
        <v>40</v>
      </c>
      <c r="P2130">
        <v>46190</v>
      </c>
      <c r="S2130" t="s">
        <v>19815</v>
      </c>
    </row>
    <row r="2131" spans="1:19" x14ac:dyDescent="0.25">
      <c r="A2131" s="15" t="s">
        <v>19826</v>
      </c>
      <c r="C2131" t="s">
        <v>19817</v>
      </c>
      <c r="D2131" t="s">
        <v>36</v>
      </c>
      <c r="E2131">
        <v>1</v>
      </c>
      <c r="F2131">
        <v>1970000</v>
      </c>
      <c r="G2131">
        <v>39400</v>
      </c>
      <c r="K2131">
        <v>46191</v>
      </c>
      <c r="L2131" t="s">
        <v>32</v>
      </c>
      <c r="M2131" t="s">
        <v>40</v>
      </c>
      <c r="P2131">
        <v>46190</v>
      </c>
      <c r="Q2131">
        <v>32295.08</v>
      </c>
      <c r="S2131" t="s">
        <v>19815</v>
      </c>
    </row>
    <row r="2132" spans="1:19" x14ac:dyDescent="0.25">
      <c r="B2132" s="15" t="s">
        <v>19826</v>
      </c>
      <c r="C2132" t="s">
        <v>19816</v>
      </c>
      <c r="D2132" t="s">
        <v>36</v>
      </c>
      <c r="H2132">
        <v>1</v>
      </c>
      <c r="K2132">
        <v>46191</v>
      </c>
      <c r="L2132" t="s">
        <v>32</v>
      </c>
      <c r="M2132" t="s">
        <v>40</v>
      </c>
      <c r="P2132">
        <v>46190</v>
      </c>
      <c r="S2132" t="s">
        <v>19815</v>
      </c>
    </row>
    <row r="2133" spans="1:19" x14ac:dyDescent="0.25">
      <c r="A2133" s="15" t="s">
        <v>19826</v>
      </c>
      <c r="C2133" t="s">
        <v>19817</v>
      </c>
      <c r="D2133" t="s">
        <v>36</v>
      </c>
      <c r="E2133">
        <v>1</v>
      </c>
      <c r="F2133">
        <v>1978000</v>
      </c>
      <c r="G2133">
        <v>39560</v>
      </c>
      <c r="K2133">
        <v>46191</v>
      </c>
      <c r="L2133" t="s">
        <v>32</v>
      </c>
      <c r="M2133" t="s">
        <v>40</v>
      </c>
      <c r="P2133">
        <v>46190</v>
      </c>
      <c r="Q2133">
        <v>32426.23</v>
      </c>
      <c r="S2133" t="s">
        <v>19815</v>
      </c>
    </row>
    <row r="2134" spans="1:19" x14ac:dyDescent="0.25">
      <c r="B2134" s="15" t="s">
        <v>19826</v>
      </c>
      <c r="C2134" t="s">
        <v>19816</v>
      </c>
      <c r="D2134" t="s">
        <v>36</v>
      </c>
      <c r="H2134">
        <v>1</v>
      </c>
      <c r="K2134">
        <v>46191</v>
      </c>
      <c r="L2134" t="s">
        <v>32</v>
      </c>
      <c r="M2134" t="s">
        <v>40</v>
      </c>
      <c r="P2134">
        <v>46190</v>
      </c>
      <c r="S2134" t="s">
        <v>19815</v>
      </c>
    </row>
    <row r="2135" spans="1:19" x14ac:dyDescent="0.25">
      <c r="A2135" s="15" t="s">
        <v>19826</v>
      </c>
      <c r="C2135" t="s">
        <v>19822</v>
      </c>
      <c r="D2135" t="s">
        <v>36</v>
      </c>
      <c r="E2135">
        <v>1</v>
      </c>
      <c r="F2135">
        <v>2869900</v>
      </c>
      <c r="G2135">
        <v>57398</v>
      </c>
      <c r="K2135">
        <v>46199</v>
      </c>
      <c r="L2135" t="s">
        <v>32</v>
      </c>
      <c r="M2135" t="s">
        <v>40</v>
      </c>
      <c r="P2135">
        <v>46189</v>
      </c>
      <c r="Q2135">
        <v>47047.54</v>
      </c>
      <c r="S2135" t="s">
        <v>19815</v>
      </c>
    </row>
    <row r="2136" spans="1:19" x14ac:dyDescent="0.25">
      <c r="B2136" s="15" t="s">
        <v>19826</v>
      </c>
      <c r="C2136" t="s">
        <v>19816</v>
      </c>
      <c r="D2136" t="s">
        <v>36</v>
      </c>
      <c r="H2136">
        <v>1</v>
      </c>
      <c r="K2136">
        <v>46199</v>
      </c>
      <c r="L2136" t="s">
        <v>32</v>
      </c>
      <c r="M2136" t="s">
        <v>40</v>
      </c>
      <c r="P2136">
        <v>46189</v>
      </c>
      <c r="S2136" t="s">
        <v>19815</v>
      </c>
    </row>
    <row r="2137" spans="1:19" x14ac:dyDescent="0.25">
      <c r="A2137" s="15" t="s">
        <v>19826</v>
      </c>
      <c r="C2137" t="s">
        <v>19821</v>
      </c>
      <c r="D2137" t="s">
        <v>36</v>
      </c>
      <c r="E2137">
        <v>1</v>
      </c>
      <c r="F2137">
        <v>2950000</v>
      </c>
      <c r="G2137">
        <v>30000</v>
      </c>
      <c r="K2137">
        <v>46191</v>
      </c>
      <c r="L2137" t="s">
        <v>32</v>
      </c>
      <c r="M2137" t="s">
        <v>40</v>
      </c>
      <c r="P2137">
        <v>46189</v>
      </c>
      <c r="Q2137">
        <v>24590.16</v>
      </c>
      <c r="S2137" t="s">
        <v>19815</v>
      </c>
    </row>
    <row r="2138" spans="1:19" x14ac:dyDescent="0.25">
      <c r="B2138" s="15" t="s">
        <v>19826</v>
      </c>
      <c r="C2138" t="s">
        <v>19816</v>
      </c>
      <c r="D2138" t="s">
        <v>36</v>
      </c>
      <c r="H2138">
        <v>1</v>
      </c>
      <c r="K2138">
        <v>46191</v>
      </c>
      <c r="L2138" t="s">
        <v>32</v>
      </c>
      <c r="M2138" t="s">
        <v>40</v>
      </c>
      <c r="P2138">
        <v>46189</v>
      </c>
      <c r="S2138" t="s">
        <v>19815</v>
      </c>
    </row>
    <row r="2139" spans="1:19" x14ac:dyDescent="0.25">
      <c r="A2139" s="15" t="s">
        <v>19826</v>
      </c>
      <c r="C2139" t="s">
        <v>19821</v>
      </c>
      <c r="D2139" t="s">
        <v>36</v>
      </c>
      <c r="E2139">
        <v>1</v>
      </c>
      <c r="F2139">
        <v>2511500</v>
      </c>
      <c r="G2139">
        <v>20000</v>
      </c>
      <c r="K2139">
        <v>46191</v>
      </c>
      <c r="L2139" t="s">
        <v>32</v>
      </c>
      <c r="M2139" t="s">
        <v>40</v>
      </c>
      <c r="P2139">
        <v>46189</v>
      </c>
      <c r="Q2139">
        <v>16393.439999999999</v>
      </c>
      <c r="S2139" t="s">
        <v>19815</v>
      </c>
    </row>
    <row r="2140" spans="1:19" x14ac:dyDescent="0.25">
      <c r="B2140" s="15" t="s">
        <v>19826</v>
      </c>
      <c r="C2140" t="s">
        <v>19816</v>
      </c>
      <c r="D2140" t="s">
        <v>36</v>
      </c>
      <c r="H2140">
        <v>1</v>
      </c>
      <c r="K2140">
        <v>46191</v>
      </c>
      <c r="L2140" t="s">
        <v>32</v>
      </c>
      <c r="M2140" t="s">
        <v>40</v>
      </c>
      <c r="P2140">
        <v>46189</v>
      </c>
      <c r="S2140" t="s">
        <v>19815</v>
      </c>
    </row>
    <row r="2141" spans="1:19" x14ac:dyDescent="0.25">
      <c r="A2141" s="15" t="s">
        <v>19826</v>
      </c>
      <c r="C2141" t="s">
        <v>19821</v>
      </c>
      <c r="D2141" t="s">
        <v>36</v>
      </c>
      <c r="E2141">
        <v>1</v>
      </c>
      <c r="F2141">
        <v>2949750</v>
      </c>
      <c r="G2141">
        <v>58995</v>
      </c>
      <c r="K2141">
        <v>46194</v>
      </c>
      <c r="L2141" t="s">
        <v>32</v>
      </c>
      <c r="M2141" t="s">
        <v>40</v>
      </c>
      <c r="P2141">
        <v>46189</v>
      </c>
      <c r="Q2141">
        <v>48356.56</v>
      </c>
      <c r="S2141" t="s">
        <v>19815</v>
      </c>
    </row>
    <row r="2142" spans="1:19" x14ac:dyDescent="0.25">
      <c r="B2142" s="15" t="s">
        <v>19826</v>
      </c>
      <c r="C2142" t="s">
        <v>19816</v>
      </c>
      <c r="D2142" t="s">
        <v>36</v>
      </c>
      <c r="H2142">
        <v>1</v>
      </c>
      <c r="K2142">
        <v>46194</v>
      </c>
      <c r="L2142" t="s">
        <v>32</v>
      </c>
      <c r="M2142" t="s">
        <v>40</v>
      </c>
      <c r="P2142">
        <v>46189</v>
      </c>
      <c r="S2142" t="s">
        <v>19815</v>
      </c>
    </row>
    <row r="2143" spans="1:19" x14ac:dyDescent="0.25">
      <c r="A2143" s="15" t="s">
        <v>19826</v>
      </c>
      <c r="C2143" t="s">
        <v>19821</v>
      </c>
      <c r="D2143" t="s">
        <v>189</v>
      </c>
      <c r="E2143">
        <v>1</v>
      </c>
      <c r="F2143">
        <v>2750000</v>
      </c>
      <c r="G2143">
        <v>30000</v>
      </c>
      <c r="K2143">
        <v>46200</v>
      </c>
      <c r="L2143" t="s">
        <v>132</v>
      </c>
      <c r="M2143" t="s">
        <v>65</v>
      </c>
      <c r="P2143">
        <v>46189</v>
      </c>
      <c r="Q2143">
        <v>24590.16</v>
      </c>
      <c r="S2143" t="s">
        <v>19815</v>
      </c>
    </row>
    <row r="2144" spans="1:19" x14ac:dyDescent="0.25">
      <c r="B2144" s="15" t="s">
        <v>19826</v>
      </c>
      <c r="C2144" t="s">
        <v>19816</v>
      </c>
      <c r="D2144" t="s">
        <v>189</v>
      </c>
      <c r="H2144">
        <v>1</v>
      </c>
      <c r="K2144">
        <v>46200</v>
      </c>
      <c r="L2144" t="s">
        <v>132</v>
      </c>
      <c r="M2144" t="s">
        <v>65</v>
      </c>
      <c r="P2144">
        <v>46189</v>
      </c>
      <c r="S2144" t="s">
        <v>19815</v>
      </c>
    </row>
    <row r="2145" spans="1:19" x14ac:dyDescent="0.25">
      <c r="A2145" s="15" t="s">
        <v>19826</v>
      </c>
      <c r="C2145" t="s">
        <v>19823</v>
      </c>
      <c r="D2145" t="s">
        <v>136</v>
      </c>
      <c r="E2145">
        <v>1</v>
      </c>
      <c r="F2145">
        <v>3850000</v>
      </c>
      <c r="G2145">
        <v>77000</v>
      </c>
      <c r="K2145">
        <v>46190</v>
      </c>
      <c r="L2145" t="s">
        <v>372</v>
      </c>
      <c r="M2145" t="s">
        <v>55</v>
      </c>
      <c r="P2145">
        <v>46190</v>
      </c>
      <c r="Q2145">
        <v>63114.75</v>
      </c>
      <c r="S2145" t="s">
        <v>19818</v>
      </c>
    </row>
    <row r="2146" spans="1:19" x14ac:dyDescent="0.25">
      <c r="A2146" s="15" t="s">
        <v>19826</v>
      </c>
      <c r="C2146" t="s">
        <v>19819</v>
      </c>
      <c r="D2146" t="s">
        <v>36</v>
      </c>
      <c r="E2146">
        <v>1</v>
      </c>
      <c r="F2146">
        <v>3131990</v>
      </c>
      <c r="G2146">
        <v>20000</v>
      </c>
      <c r="K2146">
        <v>46190</v>
      </c>
      <c r="L2146" t="s">
        <v>32</v>
      </c>
      <c r="M2146" t="s">
        <v>40</v>
      </c>
      <c r="P2146">
        <v>46190</v>
      </c>
      <c r="Q2146">
        <v>16393.439999999999</v>
      </c>
      <c r="S2146" t="s">
        <v>19815</v>
      </c>
    </row>
    <row r="2147" spans="1:19" x14ac:dyDescent="0.25">
      <c r="B2147" s="15" t="s">
        <v>19826</v>
      </c>
      <c r="C2147" t="s">
        <v>19816</v>
      </c>
      <c r="D2147" t="s">
        <v>36</v>
      </c>
      <c r="H2147">
        <v>1</v>
      </c>
      <c r="K2147">
        <v>46190</v>
      </c>
      <c r="L2147" t="s">
        <v>32</v>
      </c>
      <c r="M2147" t="s">
        <v>40</v>
      </c>
      <c r="P2147">
        <v>46190</v>
      </c>
      <c r="S2147" t="s">
        <v>19815</v>
      </c>
    </row>
    <row r="2148" spans="1:19" x14ac:dyDescent="0.25">
      <c r="A2148" s="15" t="s">
        <v>19826</v>
      </c>
      <c r="C2148" t="s">
        <v>19813</v>
      </c>
      <c r="D2148" t="s">
        <v>36</v>
      </c>
      <c r="E2148">
        <v>1</v>
      </c>
      <c r="F2148">
        <v>1260000</v>
      </c>
      <c r="G2148">
        <v>10000</v>
      </c>
      <c r="K2148">
        <v>46190</v>
      </c>
      <c r="L2148" t="s">
        <v>32</v>
      </c>
      <c r="M2148" t="s">
        <v>40</v>
      </c>
      <c r="P2148">
        <v>46190</v>
      </c>
      <c r="Q2148">
        <v>8196.7199999999993</v>
      </c>
      <c r="S2148" t="s">
        <v>19815</v>
      </c>
    </row>
    <row r="2149" spans="1:19" x14ac:dyDescent="0.25">
      <c r="B2149" s="15" t="s">
        <v>19826</v>
      </c>
      <c r="C2149" t="s">
        <v>19816</v>
      </c>
      <c r="D2149" t="s">
        <v>36</v>
      </c>
      <c r="H2149">
        <v>1</v>
      </c>
      <c r="K2149">
        <v>46190</v>
      </c>
      <c r="L2149" t="s">
        <v>32</v>
      </c>
      <c r="M2149" t="s">
        <v>40</v>
      </c>
      <c r="P2149">
        <v>46190</v>
      </c>
      <c r="S2149" t="s">
        <v>19815</v>
      </c>
    </row>
    <row r="2150" spans="1:19" x14ac:dyDescent="0.25">
      <c r="A2150" s="15" t="s">
        <v>19814</v>
      </c>
      <c r="C2150" t="s">
        <v>19813</v>
      </c>
      <c r="D2150" t="s">
        <v>36</v>
      </c>
      <c r="E2150">
        <v>1</v>
      </c>
      <c r="F2150">
        <v>1075000</v>
      </c>
      <c r="G2150">
        <v>30000</v>
      </c>
      <c r="K2150">
        <v>46209</v>
      </c>
      <c r="L2150" t="s">
        <v>32</v>
      </c>
      <c r="M2150" t="s">
        <v>40</v>
      </c>
      <c r="P2150">
        <v>46190</v>
      </c>
      <c r="Q2150">
        <v>24590.16</v>
      </c>
      <c r="S2150" t="s">
        <v>19815</v>
      </c>
    </row>
    <row r="2151" spans="1:19" x14ac:dyDescent="0.25">
      <c r="B2151" s="15" t="s">
        <v>19826</v>
      </c>
      <c r="C2151" t="s">
        <v>19816</v>
      </c>
      <c r="D2151" t="s">
        <v>36</v>
      </c>
      <c r="H2151">
        <v>1</v>
      </c>
      <c r="K2151">
        <v>46209</v>
      </c>
      <c r="L2151" t="s">
        <v>32</v>
      </c>
      <c r="M2151" t="s">
        <v>40</v>
      </c>
      <c r="P2151">
        <v>46190</v>
      </c>
      <c r="S2151" t="s">
        <v>19815</v>
      </c>
    </row>
    <row r="2152" spans="1:19" x14ac:dyDescent="0.25">
      <c r="A2152" s="15" t="s">
        <v>19826</v>
      </c>
      <c r="C2152" t="s">
        <v>19813</v>
      </c>
      <c r="D2152" t="s">
        <v>370</v>
      </c>
      <c r="E2152">
        <v>1</v>
      </c>
      <c r="F2152">
        <v>1246000</v>
      </c>
      <c r="G2152">
        <v>18690</v>
      </c>
      <c r="K2152">
        <v>46192</v>
      </c>
      <c r="L2152" t="s">
        <v>67</v>
      </c>
      <c r="M2152" t="s">
        <v>65</v>
      </c>
      <c r="P2152">
        <v>46190</v>
      </c>
      <c r="Q2152">
        <v>15319.67</v>
      </c>
      <c r="S2152" t="s">
        <v>19818</v>
      </c>
    </row>
    <row r="2153" spans="1:19" x14ac:dyDescent="0.25">
      <c r="B2153" s="15" t="s">
        <v>19826</v>
      </c>
      <c r="C2153" t="s">
        <v>19816</v>
      </c>
      <c r="D2153" t="s">
        <v>370</v>
      </c>
      <c r="H2153">
        <v>1</v>
      </c>
      <c r="K2153">
        <v>46192</v>
      </c>
      <c r="L2153" t="s">
        <v>67</v>
      </c>
      <c r="M2153" t="s">
        <v>65</v>
      </c>
      <c r="P2153">
        <v>46190</v>
      </c>
      <c r="S2153" t="s">
        <v>19818</v>
      </c>
    </row>
    <row r="2154" spans="1:19" x14ac:dyDescent="0.25">
      <c r="A2154" s="15" t="s">
        <v>19826</v>
      </c>
      <c r="C2154" t="s">
        <v>19817</v>
      </c>
      <c r="D2154" t="s">
        <v>181</v>
      </c>
      <c r="E2154">
        <v>1</v>
      </c>
      <c r="F2154">
        <v>2100000</v>
      </c>
      <c r="G2154">
        <v>21000</v>
      </c>
      <c r="K2154">
        <v>46190</v>
      </c>
      <c r="L2154" t="s">
        <v>57</v>
      </c>
      <c r="M2154" t="s">
        <v>65</v>
      </c>
      <c r="P2154">
        <v>46190</v>
      </c>
      <c r="Q2154">
        <v>17213.11</v>
      </c>
      <c r="S2154" t="s">
        <v>19818</v>
      </c>
    </row>
    <row r="2155" spans="1:19" x14ac:dyDescent="0.25">
      <c r="B2155" s="15" t="s">
        <v>19826</v>
      </c>
      <c r="C2155" t="s">
        <v>19816</v>
      </c>
      <c r="D2155" t="s">
        <v>181</v>
      </c>
      <c r="H2155">
        <v>1</v>
      </c>
      <c r="K2155">
        <v>46190</v>
      </c>
      <c r="L2155" t="s">
        <v>57</v>
      </c>
      <c r="M2155" t="s">
        <v>65</v>
      </c>
      <c r="P2155">
        <v>46190</v>
      </c>
      <c r="S2155" t="s">
        <v>19818</v>
      </c>
    </row>
    <row r="2156" spans="1:19" x14ac:dyDescent="0.25">
      <c r="A2156" s="15" t="s">
        <v>19826</v>
      </c>
      <c r="C2156" t="s">
        <v>19821</v>
      </c>
      <c r="D2156" t="s">
        <v>181</v>
      </c>
      <c r="E2156">
        <v>1</v>
      </c>
      <c r="F2156">
        <v>3092794</v>
      </c>
      <c r="G2156">
        <v>0</v>
      </c>
      <c r="K2156">
        <v>46195</v>
      </c>
      <c r="L2156" t="s">
        <v>2226</v>
      </c>
      <c r="M2156" t="s">
        <v>65</v>
      </c>
      <c r="P2156">
        <v>46190</v>
      </c>
      <c r="Q2156">
        <v>0</v>
      </c>
      <c r="S2156" t="s">
        <v>19818</v>
      </c>
    </row>
    <row r="2157" spans="1:19" x14ac:dyDescent="0.25">
      <c r="B2157" s="15" t="s">
        <v>19826</v>
      </c>
      <c r="C2157" t="s">
        <v>19816</v>
      </c>
      <c r="D2157" t="s">
        <v>181</v>
      </c>
      <c r="H2157">
        <v>1</v>
      </c>
      <c r="K2157">
        <v>46195</v>
      </c>
      <c r="L2157" t="s">
        <v>2226</v>
      </c>
      <c r="M2157" t="s">
        <v>65</v>
      </c>
      <c r="P2157">
        <v>46190</v>
      </c>
      <c r="S2157" t="s">
        <v>19818</v>
      </c>
    </row>
    <row r="2158" spans="1:19" x14ac:dyDescent="0.25">
      <c r="A2158" s="15" t="s">
        <v>19826</v>
      </c>
      <c r="C2158" t="s">
        <v>19819</v>
      </c>
      <c r="D2158" t="s">
        <v>36</v>
      </c>
      <c r="E2158">
        <v>1</v>
      </c>
      <c r="F2158">
        <v>2675000</v>
      </c>
      <c r="G2158">
        <v>30000</v>
      </c>
      <c r="K2158">
        <v>46193</v>
      </c>
      <c r="L2158" t="s">
        <v>32</v>
      </c>
      <c r="M2158" t="s">
        <v>40</v>
      </c>
      <c r="P2158">
        <v>46190</v>
      </c>
      <c r="Q2158">
        <v>24590.16</v>
      </c>
      <c r="S2158" t="s">
        <v>19815</v>
      </c>
    </row>
    <row r="2159" spans="1:19" x14ac:dyDescent="0.25">
      <c r="B2159" s="15" t="s">
        <v>19826</v>
      </c>
      <c r="C2159" t="s">
        <v>19816</v>
      </c>
      <c r="D2159" t="s">
        <v>36</v>
      </c>
      <c r="H2159">
        <v>1</v>
      </c>
      <c r="K2159">
        <v>46193</v>
      </c>
      <c r="L2159" t="s">
        <v>32</v>
      </c>
      <c r="M2159" t="s">
        <v>40</v>
      </c>
      <c r="P2159">
        <v>46190</v>
      </c>
      <c r="S2159" t="s">
        <v>19815</v>
      </c>
    </row>
    <row r="2160" spans="1:19" x14ac:dyDescent="0.25">
      <c r="A2160" s="15" t="s">
        <v>19826</v>
      </c>
      <c r="C2160" t="s">
        <v>19817</v>
      </c>
      <c r="D2160" t="s">
        <v>36</v>
      </c>
      <c r="E2160">
        <v>1</v>
      </c>
      <c r="F2160">
        <v>2580000</v>
      </c>
      <c r="G2160">
        <v>51600</v>
      </c>
      <c r="K2160">
        <v>46191</v>
      </c>
      <c r="L2160" t="s">
        <v>32</v>
      </c>
      <c r="M2160" t="s">
        <v>40</v>
      </c>
      <c r="P2160">
        <v>46190</v>
      </c>
      <c r="Q2160">
        <v>42295.08</v>
      </c>
      <c r="S2160" t="s">
        <v>19815</v>
      </c>
    </row>
    <row r="2161" spans="1:19" x14ac:dyDescent="0.25">
      <c r="B2161" s="15" t="s">
        <v>19826</v>
      </c>
      <c r="C2161" t="s">
        <v>19816</v>
      </c>
      <c r="D2161" t="s">
        <v>36</v>
      </c>
      <c r="H2161">
        <v>1</v>
      </c>
      <c r="K2161">
        <v>46191</v>
      </c>
      <c r="L2161" t="s">
        <v>32</v>
      </c>
      <c r="M2161" t="s">
        <v>40</v>
      </c>
      <c r="P2161">
        <v>46190</v>
      </c>
      <c r="S2161" t="s">
        <v>19815</v>
      </c>
    </row>
    <row r="2162" spans="1:19" x14ac:dyDescent="0.25">
      <c r="A2162" s="15" t="s">
        <v>19826</v>
      </c>
      <c r="C2162" t="s">
        <v>19813</v>
      </c>
      <c r="D2162" t="s">
        <v>370</v>
      </c>
      <c r="E2162">
        <v>1</v>
      </c>
      <c r="F2162">
        <v>870000</v>
      </c>
      <c r="G2162">
        <v>13050</v>
      </c>
      <c r="K2162">
        <v>46190</v>
      </c>
      <c r="L2162" t="s">
        <v>176</v>
      </c>
      <c r="M2162" t="s">
        <v>55</v>
      </c>
      <c r="P2162">
        <v>46190</v>
      </c>
      <c r="Q2162">
        <v>10696.72</v>
      </c>
      <c r="S2162" t="s">
        <v>19818</v>
      </c>
    </row>
    <row r="2163" spans="1:19" x14ac:dyDescent="0.25">
      <c r="A2163" s="15" t="s">
        <v>19826</v>
      </c>
      <c r="C2163" t="s">
        <v>19817</v>
      </c>
      <c r="D2163" t="s">
        <v>36</v>
      </c>
      <c r="E2163">
        <v>1</v>
      </c>
      <c r="F2163">
        <v>4050000</v>
      </c>
      <c r="G2163">
        <v>30000</v>
      </c>
      <c r="K2163">
        <v>46191</v>
      </c>
      <c r="L2163" t="s">
        <v>32</v>
      </c>
      <c r="M2163" t="s">
        <v>40</v>
      </c>
      <c r="P2163">
        <v>46190</v>
      </c>
      <c r="Q2163">
        <v>24590.16</v>
      </c>
      <c r="S2163" t="s">
        <v>19815</v>
      </c>
    </row>
    <row r="2164" spans="1:19" x14ac:dyDescent="0.25">
      <c r="B2164" s="15" t="s">
        <v>19826</v>
      </c>
      <c r="C2164" t="s">
        <v>19816</v>
      </c>
      <c r="D2164" t="s">
        <v>36</v>
      </c>
      <c r="H2164">
        <v>1</v>
      </c>
      <c r="K2164">
        <v>46191</v>
      </c>
      <c r="L2164" t="s">
        <v>32</v>
      </c>
      <c r="M2164" t="s">
        <v>40</v>
      </c>
      <c r="P2164">
        <v>46190</v>
      </c>
      <c r="S2164" t="s">
        <v>19815</v>
      </c>
    </row>
    <row r="2165" spans="1:19" x14ac:dyDescent="0.25">
      <c r="A2165" s="15" t="s">
        <v>19826</v>
      </c>
      <c r="C2165" t="s">
        <v>19817</v>
      </c>
      <c r="D2165" t="s">
        <v>36</v>
      </c>
      <c r="E2165">
        <v>1</v>
      </c>
      <c r="F2165">
        <v>2090000</v>
      </c>
      <c r="G2165">
        <v>30000</v>
      </c>
      <c r="K2165">
        <v>46190</v>
      </c>
      <c r="L2165" t="s">
        <v>32</v>
      </c>
      <c r="M2165" t="s">
        <v>40</v>
      </c>
      <c r="P2165">
        <v>46189</v>
      </c>
      <c r="Q2165">
        <v>24590.16</v>
      </c>
      <c r="S2165" t="s">
        <v>19815</v>
      </c>
    </row>
    <row r="2166" spans="1:19" x14ac:dyDescent="0.25">
      <c r="B2166" s="15" t="s">
        <v>19826</v>
      </c>
      <c r="C2166" t="s">
        <v>19816</v>
      </c>
      <c r="D2166" t="s">
        <v>36</v>
      </c>
      <c r="H2166">
        <v>1</v>
      </c>
      <c r="K2166">
        <v>46190</v>
      </c>
      <c r="L2166" t="s">
        <v>32</v>
      </c>
      <c r="M2166" t="s">
        <v>40</v>
      </c>
      <c r="P2166">
        <v>46189</v>
      </c>
      <c r="S2166" t="s">
        <v>19815</v>
      </c>
    </row>
    <row r="2167" spans="1:19" x14ac:dyDescent="0.25">
      <c r="B2167" s="15" t="s">
        <v>19826</v>
      </c>
      <c r="C2167" t="s">
        <v>19816</v>
      </c>
      <c r="D2167" t="s">
        <v>36</v>
      </c>
      <c r="H2167">
        <v>1</v>
      </c>
      <c r="K2167">
        <v>46194</v>
      </c>
      <c r="L2167" t="s">
        <v>32</v>
      </c>
      <c r="M2167" t="s">
        <v>40</v>
      </c>
      <c r="P2167">
        <v>46189</v>
      </c>
      <c r="S2167" t="s">
        <v>19815</v>
      </c>
    </row>
    <row r="2168" spans="1:19" x14ac:dyDescent="0.25">
      <c r="A2168" s="15" t="s">
        <v>19826</v>
      </c>
      <c r="C2168" t="s">
        <v>19813</v>
      </c>
      <c r="D2168" t="s">
        <v>36</v>
      </c>
      <c r="E2168">
        <v>1</v>
      </c>
      <c r="F2168">
        <v>1123000</v>
      </c>
      <c r="G2168">
        <v>10000</v>
      </c>
      <c r="K2168">
        <v>46194</v>
      </c>
      <c r="L2168" t="s">
        <v>32</v>
      </c>
      <c r="M2168" t="s">
        <v>40</v>
      </c>
      <c r="P2168">
        <v>46189</v>
      </c>
      <c r="Q2168">
        <v>8196.7199999999993</v>
      </c>
      <c r="S2168" t="s">
        <v>19815</v>
      </c>
    </row>
    <row r="2169" spans="1:19" x14ac:dyDescent="0.25">
      <c r="B2169" s="15" t="s">
        <v>19826</v>
      </c>
      <c r="C2169" t="s">
        <v>19816</v>
      </c>
      <c r="D2169" t="s">
        <v>36</v>
      </c>
      <c r="H2169">
        <v>1</v>
      </c>
      <c r="K2169">
        <v>46190</v>
      </c>
      <c r="L2169" t="s">
        <v>32</v>
      </c>
      <c r="M2169" t="s">
        <v>40</v>
      </c>
      <c r="P2169">
        <v>46189</v>
      </c>
      <c r="S2169" t="s">
        <v>19815</v>
      </c>
    </row>
    <row r="2170" spans="1:19" x14ac:dyDescent="0.25">
      <c r="A2170" s="15" t="s">
        <v>19826</v>
      </c>
      <c r="C2170" t="s">
        <v>19819</v>
      </c>
      <c r="D2170" t="s">
        <v>36</v>
      </c>
      <c r="E2170">
        <v>1</v>
      </c>
      <c r="F2170">
        <v>4013000</v>
      </c>
      <c r="G2170">
        <v>20000</v>
      </c>
      <c r="K2170">
        <v>46190</v>
      </c>
      <c r="L2170" t="s">
        <v>32</v>
      </c>
      <c r="M2170" t="s">
        <v>40</v>
      </c>
      <c r="P2170">
        <v>46189</v>
      </c>
      <c r="Q2170">
        <v>16393.439999999999</v>
      </c>
      <c r="S2170" t="s">
        <v>19815</v>
      </c>
    </row>
    <row r="2171" spans="1:19" x14ac:dyDescent="0.25">
      <c r="B2171" s="15" t="s">
        <v>19826</v>
      </c>
      <c r="C2171" t="s">
        <v>19816</v>
      </c>
      <c r="D2171" t="s">
        <v>36</v>
      </c>
      <c r="H2171">
        <v>1</v>
      </c>
      <c r="K2171">
        <v>46191</v>
      </c>
      <c r="L2171" t="s">
        <v>32</v>
      </c>
      <c r="M2171" t="s">
        <v>40</v>
      </c>
      <c r="P2171">
        <v>46189</v>
      </c>
      <c r="S2171" t="s">
        <v>19815</v>
      </c>
    </row>
    <row r="2172" spans="1:19" x14ac:dyDescent="0.25">
      <c r="A2172" s="15" t="s">
        <v>19826</v>
      </c>
      <c r="C2172" t="s">
        <v>19817</v>
      </c>
      <c r="D2172" t="s">
        <v>36</v>
      </c>
      <c r="E2172">
        <v>1</v>
      </c>
      <c r="F2172">
        <v>2025000</v>
      </c>
      <c r="G2172">
        <v>30000</v>
      </c>
      <c r="K2172">
        <v>46191</v>
      </c>
      <c r="L2172" t="s">
        <v>32</v>
      </c>
      <c r="M2172" t="s">
        <v>40</v>
      </c>
      <c r="P2172">
        <v>46189</v>
      </c>
      <c r="Q2172">
        <v>24590.16</v>
      </c>
      <c r="S2172" t="s">
        <v>19815</v>
      </c>
    </row>
    <row r="2173" spans="1:19" x14ac:dyDescent="0.25">
      <c r="B2173" s="15" t="s">
        <v>19826</v>
      </c>
      <c r="C2173" t="s">
        <v>19816</v>
      </c>
      <c r="D2173" t="s">
        <v>36</v>
      </c>
      <c r="H2173">
        <v>1</v>
      </c>
      <c r="K2173">
        <v>46191</v>
      </c>
      <c r="L2173" t="s">
        <v>32</v>
      </c>
      <c r="M2173" t="s">
        <v>40</v>
      </c>
      <c r="P2173">
        <v>46190</v>
      </c>
      <c r="S2173" t="s">
        <v>19815</v>
      </c>
    </row>
    <row r="2174" spans="1:19" x14ac:dyDescent="0.25">
      <c r="A2174" s="15" t="s">
        <v>19826</v>
      </c>
      <c r="C2174" t="s">
        <v>19817</v>
      </c>
      <c r="D2174" t="s">
        <v>36</v>
      </c>
      <c r="E2174">
        <v>1</v>
      </c>
      <c r="F2174">
        <v>2200000</v>
      </c>
      <c r="G2174">
        <v>30000</v>
      </c>
      <c r="K2174">
        <v>46191</v>
      </c>
      <c r="L2174" t="s">
        <v>32</v>
      </c>
      <c r="M2174" t="s">
        <v>40</v>
      </c>
      <c r="P2174">
        <v>46190</v>
      </c>
      <c r="Q2174">
        <v>24590.16</v>
      </c>
      <c r="S2174" t="s">
        <v>19815</v>
      </c>
    </row>
    <row r="2175" spans="1:19" x14ac:dyDescent="0.25">
      <c r="A2175" s="15" t="s">
        <v>19826</v>
      </c>
      <c r="C2175" t="s">
        <v>19822</v>
      </c>
      <c r="D2175" t="s">
        <v>36</v>
      </c>
      <c r="E2175">
        <v>1</v>
      </c>
      <c r="F2175">
        <v>4010000</v>
      </c>
      <c r="G2175">
        <v>30000</v>
      </c>
      <c r="K2175">
        <v>46190</v>
      </c>
      <c r="L2175" t="s">
        <v>32</v>
      </c>
      <c r="M2175" t="s">
        <v>40</v>
      </c>
      <c r="P2175">
        <v>46190</v>
      </c>
      <c r="Q2175">
        <v>24590.16</v>
      </c>
      <c r="S2175" t="s">
        <v>19815</v>
      </c>
    </row>
    <row r="2176" spans="1:19" x14ac:dyDescent="0.25">
      <c r="A2176" s="15" t="s">
        <v>19826</v>
      </c>
      <c r="C2176" t="s">
        <v>19817</v>
      </c>
      <c r="D2176" t="s">
        <v>49</v>
      </c>
      <c r="E2176">
        <v>1</v>
      </c>
      <c r="F2176">
        <v>2520000</v>
      </c>
      <c r="G2176">
        <v>50400</v>
      </c>
      <c r="K2176">
        <v>46190</v>
      </c>
      <c r="L2176" t="s">
        <v>737</v>
      </c>
      <c r="M2176" t="s">
        <v>55</v>
      </c>
      <c r="P2176">
        <v>46188</v>
      </c>
      <c r="Q2176">
        <v>41311.480000000003</v>
      </c>
      <c r="S2176" t="s">
        <v>19818</v>
      </c>
    </row>
    <row r="2177" spans="1:19" x14ac:dyDescent="0.25">
      <c r="B2177" s="15" t="s">
        <v>19826</v>
      </c>
      <c r="C2177" t="s">
        <v>19816</v>
      </c>
      <c r="D2177" t="s">
        <v>49</v>
      </c>
      <c r="H2177">
        <v>1</v>
      </c>
      <c r="K2177">
        <v>46190</v>
      </c>
      <c r="L2177" t="s">
        <v>737</v>
      </c>
      <c r="M2177" t="s">
        <v>55</v>
      </c>
      <c r="P2177">
        <v>46188</v>
      </c>
      <c r="S2177" t="s">
        <v>19818</v>
      </c>
    </row>
    <row r="2178" spans="1:19" x14ac:dyDescent="0.25">
      <c r="A2178" s="15" t="s">
        <v>19826</v>
      </c>
      <c r="C2178" t="s">
        <v>19821</v>
      </c>
      <c r="D2178" t="s">
        <v>36</v>
      </c>
      <c r="E2178">
        <v>1</v>
      </c>
      <c r="F2178">
        <v>2536500</v>
      </c>
      <c r="G2178">
        <v>20000</v>
      </c>
      <c r="K2178">
        <v>46190</v>
      </c>
      <c r="L2178" t="s">
        <v>32</v>
      </c>
      <c r="M2178" t="s">
        <v>40</v>
      </c>
      <c r="P2178">
        <v>46189</v>
      </c>
      <c r="Q2178">
        <v>16393.439999999999</v>
      </c>
      <c r="S2178" t="s">
        <v>19815</v>
      </c>
    </row>
    <row r="2179" spans="1:19" x14ac:dyDescent="0.25">
      <c r="B2179" s="15" t="s">
        <v>19826</v>
      </c>
      <c r="C2179" t="s">
        <v>19816</v>
      </c>
      <c r="D2179" t="s">
        <v>36</v>
      </c>
      <c r="H2179">
        <v>1</v>
      </c>
      <c r="K2179">
        <v>46190</v>
      </c>
      <c r="L2179" t="s">
        <v>32</v>
      </c>
      <c r="M2179" t="s">
        <v>40</v>
      </c>
      <c r="P2179">
        <v>46189</v>
      </c>
      <c r="S2179" t="s">
        <v>19815</v>
      </c>
    </row>
    <row r="2180" spans="1:19" x14ac:dyDescent="0.25">
      <c r="A2180" s="15" t="s">
        <v>19826</v>
      </c>
      <c r="C2180" t="s">
        <v>19819</v>
      </c>
      <c r="D2180" t="s">
        <v>36</v>
      </c>
      <c r="E2180">
        <v>1</v>
      </c>
      <c r="F2180">
        <v>4449000</v>
      </c>
      <c r="G2180">
        <v>30000</v>
      </c>
      <c r="K2180">
        <v>46193</v>
      </c>
      <c r="L2180" t="s">
        <v>32</v>
      </c>
      <c r="M2180" t="s">
        <v>40</v>
      </c>
      <c r="P2180">
        <v>46190</v>
      </c>
      <c r="Q2180">
        <v>24590.16</v>
      </c>
      <c r="S2180" t="s">
        <v>19815</v>
      </c>
    </row>
    <row r="2181" spans="1:19" x14ac:dyDescent="0.25">
      <c r="B2181" s="15" t="s">
        <v>19826</v>
      </c>
      <c r="C2181" t="s">
        <v>19816</v>
      </c>
      <c r="D2181" t="s">
        <v>36</v>
      </c>
      <c r="H2181">
        <v>1</v>
      </c>
      <c r="K2181">
        <v>46193</v>
      </c>
      <c r="L2181" t="s">
        <v>32</v>
      </c>
      <c r="M2181" t="s">
        <v>40</v>
      </c>
      <c r="P2181">
        <v>46190</v>
      </c>
      <c r="S2181" t="s">
        <v>19815</v>
      </c>
    </row>
    <row r="2182" spans="1:19" x14ac:dyDescent="0.25">
      <c r="A2182" s="15" t="s">
        <v>19826</v>
      </c>
      <c r="C2182" t="s">
        <v>19817</v>
      </c>
      <c r="D2182" t="s">
        <v>36</v>
      </c>
      <c r="E2182">
        <v>1</v>
      </c>
      <c r="F2182">
        <v>2140000</v>
      </c>
      <c r="G2182">
        <v>42800</v>
      </c>
      <c r="K2182">
        <v>46190</v>
      </c>
      <c r="L2182" t="s">
        <v>32</v>
      </c>
      <c r="M2182" t="s">
        <v>40</v>
      </c>
      <c r="P2182">
        <v>46189</v>
      </c>
      <c r="Q2182">
        <v>35081.97</v>
      </c>
      <c r="S2182" t="s">
        <v>19815</v>
      </c>
    </row>
    <row r="2183" spans="1:19" x14ac:dyDescent="0.25">
      <c r="B2183" s="15" t="s">
        <v>19826</v>
      </c>
      <c r="C2183" t="s">
        <v>19816</v>
      </c>
      <c r="D2183" t="s">
        <v>36</v>
      </c>
      <c r="H2183">
        <v>1</v>
      </c>
      <c r="K2183">
        <v>46190</v>
      </c>
      <c r="L2183" t="s">
        <v>32</v>
      </c>
      <c r="M2183" t="s">
        <v>40</v>
      </c>
      <c r="P2183">
        <v>46189</v>
      </c>
      <c r="S2183" t="s">
        <v>19815</v>
      </c>
    </row>
    <row r="2184" spans="1:19" x14ac:dyDescent="0.25">
      <c r="A2184" s="15" t="s">
        <v>19826</v>
      </c>
      <c r="C2184" t="s">
        <v>19813</v>
      </c>
      <c r="D2184" t="s">
        <v>36</v>
      </c>
      <c r="E2184">
        <v>1</v>
      </c>
      <c r="F2184">
        <v>1205000</v>
      </c>
      <c r="G2184">
        <v>10000</v>
      </c>
      <c r="K2184">
        <v>46195</v>
      </c>
      <c r="L2184" t="s">
        <v>32</v>
      </c>
      <c r="M2184" t="s">
        <v>40</v>
      </c>
      <c r="P2184">
        <v>46189</v>
      </c>
      <c r="Q2184">
        <v>8196.7199999999993</v>
      </c>
      <c r="S2184" t="s">
        <v>19815</v>
      </c>
    </row>
    <row r="2185" spans="1:19" x14ac:dyDescent="0.25">
      <c r="B2185" s="15" t="s">
        <v>19826</v>
      </c>
      <c r="C2185" t="s">
        <v>19816</v>
      </c>
      <c r="D2185" t="s">
        <v>36</v>
      </c>
      <c r="H2185">
        <v>1</v>
      </c>
      <c r="K2185">
        <v>46195</v>
      </c>
      <c r="L2185" t="s">
        <v>32</v>
      </c>
      <c r="M2185" t="s">
        <v>40</v>
      </c>
      <c r="P2185">
        <v>46189</v>
      </c>
      <c r="S2185" t="s">
        <v>19815</v>
      </c>
    </row>
    <row r="2186" spans="1:19" x14ac:dyDescent="0.25">
      <c r="A2186" s="15" t="s">
        <v>19826</v>
      </c>
      <c r="C2186" t="s">
        <v>19813</v>
      </c>
      <c r="D2186" t="s">
        <v>49</v>
      </c>
      <c r="E2186">
        <v>1</v>
      </c>
      <c r="F2186">
        <v>1261000</v>
      </c>
      <c r="G2186">
        <v>18915</v>
      </c>
      <c r="K2186">
        <v>46192</v>
      </c>
      <c r="L2186" t="s">
        <v>732</v>
      </c>
      <c r="M2186" t="s">
        <v>55</v>
      </c>
      <c r="P2186">
        <v>46190</v>
      </c>
      <c r="Q2186">
        <v>15504.1</v>
      </c>
      <c r="S2186" t="s">
        <v>19818</v>
      </c>
    </row>
    <row r="2187" spans="1:19" x14ac:dyDescent="0.25">
      <c r="B2187" s="15" t="s">
        <v>19826</v>
      </c>
      <c r="C2187" t="s">
        <v>19816</v>
      </c>
      <c r="D2187" t="s">
        <v>49</v>
      </c>
      <c r="H2187">
        <v>1</v>
      </c>
      <c r="K2187">
        <v>46192</v>
      </c>
      <c r="L2187" t="s">
        <v>732</v>
      </c>
      <c r="M2187" t="s">
        <v>55</v>
      </c>
      <c r="P2187">
        <v>46190</v>
      </c>
      <c r="S2187" t="s">
        <v>19818</v>
      </c>
    </row>
    <row r="2188" spans="1:19" x14ac:dyDescent="0.25">
      <c r="A2188" s="15" t="s">
        <v>19826</v>
      </c>
      <c r="C2188" t="s">
        <v>19819</v>
      </c>
      <c r="D2188" t="s">
        <v>36</v>
      </c>
      <c r="E2188">
        <v>1</v>
      </c>
      <c r="F2188">
        <v>3650000</v>
      </c>
      <c r="G2188">
        <v>30000</v>
      </c>
      <c r="K2188">
        <v>46194</v>
      </c>
      <c r="L2188" t="s">
        <v>32</v>
      </c>
      <c r="M2188" t="s">
        <v>40</v>
      </c>
      <c r="P2188">
        <v>46189</v>
      </c>
      <c r="Q2188">
        <v>24590.16</v>
      </c>
      <c r="S2188" t="s">
        <v>19815</v>
      </c>
    </row>
    <row r="2189" spans="1:19" x14ac:dyDescent="0.25">
      <c r="B2189" s="15" t="s">
        <v>19826</v>
      </c>
      <c r="C2189" t="s">
        <v>19816</v>
      </c>
      <c r="D2189" t="s">
        <v>36</v>
      </c>
      <c r="H2189">
        <v>1</v>
      </c>
      <c r="K2189">
        <v>46194</v>
      </c>
      <c r="L2189" t="s">
        <v>32</v>
      </c>
      <c r="M2189" t="s">
        <v>40</v>
      </c>
      <c r="P2189">
        <v>46189</v>
      </c>
      <c r="S2189" t="s">
        <v>19815</v>
      </c>
    </row>
    <row r="2190" spans="1:19" x14ac:dyDescent="0.25">
      <c r="A2190" s="15" t="s">
        <v>19826</v>
      </c>
      <c r="C2190" t="s">
        <v>19817</v>
      </c>
      <c r="D2190" t="s">
        <v>49</v>
      </c>
      <c r="E2190">
        <v>1</v>
      </c>
      <c r="F2190">
        <v>1995000</v>
      </c>
      <c r="G2190">
        <v>19950</v>
      </c>
      <c r="K2190">
        <v>46193</v>
      </c>
      <c r="L2190" t="s">
        <v>67</v>
      </c>
      <c r="M2190" t="s">
        <v>65</v>
      </c>
      <c r="P2190">
        <v>46190</v>
      </c>
      <c r="Q2190">
        <v>16352.46</v>
      </c>
      <c r="S2190" t="s">
        <v>19818</v>
      </c>
    </row>
    <row r="2191" spans="1:19" x14ac:dyDescent="0.25">
      <c r="B2191" s="15" t="s">
        <v>19826</v>
      </c>
      <c r="C2191" t="s">
        <v>19816</v>
      </c>
      <c r="D2191" t="s">
        <v>49</v>
      </c>
      <c r="H2191">
        <v>1</v>
      </c>
      <c r="K2191">
        <v>46193</v>
      </c>
      <c r="L2191" t="s">
        <v>67</v>
      </c>
      <c r="M2191" t="s">
        <v>65</v>
      </c>
      <c r="P2191">
        <v>46190</v>
      </c>
      <c r="S2191" t="s">
        <v>19818</v>
      </c>
    </row>
    <row r="2192" spans="1:19" x14ac:dyDescent="0.25">
      <c r="A2192" s="15" t="s">
        <v>19826</v>
      </c>
      <c r="C2192" t="s">
        <v>19821</v>
      </c>
      <c r="D2192" t="s">
        <v>36</v>
      </c>
      <c r="E2192">
        <v>1</v>
      </c>
      <c r="F2192">
        <v>3350000</v>
      </c>
      <c r="G2192">
        <v>30000</v>
      </c>
      <c r="K2192">
        <v>46193</v>
      </c>
      <c r="L2192" t="s">
        <v>32</v>
      </c>
      <c r="M2192" t="s">
        <v>40</v>
      </c>
      <c r="P2192">
        <v>46189</v>
      </c>
      <c r="Q2192">
        <v>24590.16</v>
      </c>
      <c r="S2192" t="s">
        <v>19815</v>
      </c>
    </row>
    <row r="2193" spans="1:19" x14ac:dyDescent="0.25">
      <c r="B2193" s="15" t="s">
        <v>19826</v>
      </c>
      <c r="C2193" t="s">
        <v>19816</v>
      </c>
      <c r="D2193" t="s">
        <v>36</v>
      </c>
      <c r="H2193">
        <v>1</v>
      </c>
      <c r="K2193">
        <v>46193</v>
      </c>
      <c r="L2193" t="s">
        <v>32</v>
      </c>
      <c r="M2193" t="s">
        <v>40</v>
      </c>
      <c r="P2193">
        <v>46189</v>
      </c>
      <c r="S2193" t="s">
        <v>19815</v>
      </c>
    </row>
    <row r="2194" spans="1:19" x14ac:dyDescent="0.25">
      <c r="A2194" s="15" t="s">
        <v>19826</v>
      </c>
      <c r="C2194" t="s">
        <v>19817</v>
      </c>
      <c r="D2194" t="s">
        <v>36</v>
      </c>
      <c r="E2194">
        <v>1</v>
      </c>
      <c r="F2194">
        <v>4000000</v>
      </c>
      <c r="G2194">
        <v>80000</v>
      </c>
      <c r="K2194">
        <v>46201</v>
      </c>
      <c r="L2194" t="s">
        <v>32</v>
      </c>
      <c r="M2194" t="s">
        <v>40</v>
      </c>
      <c r="P2194">
        <v>46189</v>
      </c>
      <c r="Q2194">
        <v>65573.77</v>
      </c>
      <c r="S2194" t="s">
        <v>19815</v>
      </c>
    </row>
    <row r="2195" spans="1:19" x14ac:dyDescent="0.25">
      <c r="B2195" s="15" t="s">
        <v>19826</v>
      </c>
      <c r="C2195" t="s">
        <v>19816</v>
      </c>
      <c r="D2195" t="s">
        <v>36</v>
      </c>
      <c r="H2195">
        <v>1</v>
      </c>
      <c r="K2195">
        <v>46201</v>
      </c>
      <c r="L2195" t="s">
        <v>32</v>
      </c>
      <c r="M2195" t="s">
        <v>40</v>
      </c>
      <c r="P2195">
        <v>46189</v>
      </c>
      <c r="S2195" t="s">
        <v>19815</v>
      </c>
    </row>
    <row r="2196" spans="1:19" x14ac:dyDescent="0.25">
      <c r="A2196" s="15" t="s">
        <v>19826</v>
      </c>
      <c r="C2196" t="s">
        <v>19817</v>
      </c>
      <c r="D2196" t="s">
        <v>49</v>
      </c>
      <c r="E2196">
        <v>1</v>
      </c>
      <c r="F2196">
        <v>2070000</v>
      </c>
      <c r="G2196">
        <v>41400</v>
      </c>
      <c r="K2196">
        <v>46194</v>
      </c>
      <c r="L2196" t="s">
        <v>573</v>
      </c>
      <c r="M2196" t="s">
        <v>65</v>
      </c>
      <c r="P2196">
        <v>46190</v>
      </c>
      <c r="Q2196">
        <v>33934.43</v>
      </c>
      <c r="S2196" t="s">
        <v>19818</v>
      </c>
    </row>
    <row r="2197" spans="1:19" x14ac:dyDescent="0.25">
      <c r="B2197" s="15" t="s">
        <v>19826</v>
      </c>
      <c r="C2197" t="s">
        <v>19816</v>
      </c>
      <c r="D2197" t="s">
        <v>49</v>
      </c>
      <c r="H2197">
        <v>1</v>
      </c>
      <c r="K2197">
        <v>46194</v>
      </c>
      <c r="L2197" t="s">
        <v>573</v>
      </c>
      <c r="M2197" t="s">
        <v>65</v>
      </c>
      <c r="P2197">
        <v>46190</v>
      </c>
      <c r="S2197" t="s">
        <v>19818</v>
      </c>
    </row>
    <row r="2198" spans="1:19" x14ac:dyDescent="0.25">
      <c r="A2198" s="15" t="s">
        <v>19826</v>
      </c>
      <c r="C2198" t="s">
        <v>19821</v>
      </c>
      <c r="D2198" t="s">
        <v>36</v>
      </c>
      <c r="E2198">
        <v>1</v>
      </c>
      <c r="F2198">
        <v>2480000</v>
      </c>
      <c r="G2198">
        <v>20000</v>
      </c>
      <c r="K2198">
        <v>46190</v>
      </c>
      <c r="L2198" t="s">
        <v>32</v>
      </c>
      <c r="M2198" t="s">
        <v>40</v>
      </c>
      <c r="P2198">
        <v>46189</v>
      </c>
      <c r="Q2198">
        <v>16393.439999999999</v>
      </c>
      <c r="S2198" t="s">
        <v>19815</v>
      </c>
    </row>
    <row r="2199" spans="1:19" x14ac:dyDescent="0.25">
      <c r="B2199" s="15" t="s">
        <v>19826</v>
      </c>
      <c r="C2199" t="s">
        <v>19816</v>
      </c>
      <c r="D2199" t="s">
        <v>36</v>
      </c>
      <c r="H2199">
        <v>1</v>
      </c>
      <c r="K2199">
        <v>46190</v>
      </c>
      <c r="L2199" t="s">
        <v>32</v>
      </c>
      <c r="M2199" t="s">
        <v>40</v>
      </c>
      <c r="P2199">
        <v>46189</v>
      </c>
      <c r="S2199" t="s">
        <v>19815</v>
      </c>
    </row>
    <row r="2200" spans="1:19" x14ac:dyDescent="0.25">
      <c r="A2200" s="15" t="s">
        <v>19826</v>
      </c>
      <c r="C2200" t="s">
        <v>19817</v>
      </c>
      <c r="D2200" t="s">
        <v>36</v>
      </c>
      <c r="E2200">
        <v>1</v>
      </c>
      <c r="F2200">
        <v>1970000</v>
      </c>
      <c r="G2200">
        <v>39400</v>
      </c>
      <c r="K2200">
        <v>46191</v>
      </c>
      <c r="L2200" t="s">
        <v>32</v>
      </c>
      <c r="M2200" t="s">
        <v>40</v>
      </c>
      <c r="P2200">
        <v>46190</v>
      </c>
      <c r="Q2200">
        <v>32295.08</v>
      </c>
      <c r="S2200" t="s">
        <v>19815</v>
      </c>
    </row>
    <row r="2201" spans="1:19" x14ac:dyDescent="0.25">
      <c r="B2201" s="15" t="s">
        <v>19826</v>
      </c>
      <c r="C2201" t="s">
        <v>19816</v>
      </c>
      <c r="D2201" t="s">
        <v>36</v>
      </c>
      <c r="H2201">
        <v>1</v>
      </c>
      <c r="K2201">
        <v>46191</v>
      </c>
      <c r="L2201" t="s">
        <v>32</v>
      </c>
      <c r="M2201" t="s">
        <v>40</v>
      </c>
      <c r="P2201">
        <v>46190</v>
      </c>
      <c r="S2201" t="s">
        <v>19815</v>
      </c>
    </row>
    <row r="2202" spans="1:19" x14ac:dyDescent="0.25">
      <c r="A2202" s="15" t="s">
        <v>19826</v>
      </c>
      <c r="C2202" t="s">
        <v>19821</v>
      </c>
      <c r="D2202" t="s">
        <v>36</v>
      </c>
      <c r="E2202">
        <v>1</v>
      </c>
      <c r="F2202">
        <v>3096000</v>
      </c>
      <c r="G2202">
        <v>30000</v>
      </c>
      <c r="K2202">
        <v>46194</v>
      </c>
      <c r="L2202" t="s">
        <v>32</v>
      </c>
      <c r="M2202" t="s">
        <v>40</v>
      </c>
      <c r="P2202">
        <v>46190</v>
      </c>
      <c r="Q2202">
        <v>24590.16</v>
      </c>
      <c r="S2202" t="s">
        <v>19815</v>
      </c>
    </row>
    <row r="2203" spans="1:19" x14ac:dyDescent="0.25">
      <c r="B2203" s="15" t="s">
        <v>19826</v>
      </c>
      <c r="C2203" t="s">
        <v>19816</v>
      </c>
      <c r="D2203" t="s">
        <v>36</v>
      </c>
      <c r="H2203">
        <v>1</v>
      </c>
      <c r="K2203">
        <v>46194</v>
      </c>
      <c r="L2203" t="s">
        <v>32</v>
      </c>
      <c r="M2203" t="s">
        <v>40</v>
      </c>
      <c r="P2203">
        <v>46190</v>
      </c>
      <c r="S2203" t="s">
        <v>19815</v>
      </c>
    </row>
    <row r="2204" spans="1:19" x14ac:dyDescent="0.25">
      <c r="A2204" s="15" t="s">
        <v>19826</v>
      </c>
      <c r="C2204" t="s">
        <v>19821</v>
      </c>
      <c r="D2204" t="s">
        <v>36</v>
      </c>
      <c r="E2204">
        <v>1</v>
      </c>
      <c r="F2204">
        <v>2965000</v>
      </c>
      <c r="G2204">
        <v>20000</v>
      </c>
      <c r="K2204">
        <v>46194</v>
      </c>
      <c r="L2204" t="s">
        <v>32</v>
      </c>
      <c r="M2204" t="s">
        <v>40</v>
      </c>
      <c r="P2204">
        <v>46189</v>
      </c>
      <c r="Q2204">
        <v>16393.439999999999</v>
      </c>
      <c r="S2204" t="s">
        <v>19815</v>
      </c>
    </row>
    <row r="2205" spans="1:19" x14ac:dyDescent="0.25">
      <c r="B2205" s="15" t="s">
        <v>19826</v>
      </c>
      <c r="C2205" t="s">
        <v>19816</v>
      </c>
      <c r="D2205" t="s">
        <v>36</v>
      </c>
      <c r="H2205">
        <v>1</v>
      </c>
      <c r="K2205">
        <v>46194</v>
      </c>
      <c r="L2205" t="s">
        <v>32</v>
      </c>
      <c r="M2205" t="s">
        <v>40</v>
      </c>
      <c r="P2205">
        <v>46189</v>
      </c>
      <c r="S2205" t="s">
        <v>19815</v>
      </c>
    </row>
    <row r="2206" spans="1:19" x14ac:dyDescent="0.25">
      <c r="A2206" s="15" t="s">
        <v>19826</v>
      </c>
      <c r="C2206" t="s">
        <v>19817</v>
      </c>
      <c r="D2206" t="s">
        <v>36</v>
      </c>
      <c r="E2206">
        <v>1</v>
      </c>
      <c r="F2206">
        <v>3600000</v>
      </c>
      <c r="G2206">
        <v>72000</v>
      </c>
      <c r="K2206">
        <v>46200</v>
      </c>
      <c r="L2206" t="s">
        <v>32</v>
      </c>
      <c r="M2206" t="s">
        <v>40</v>
      </c>
      <c r="P2206">
        <v>46189</v>
      </c>
      <c r="Q2206">
        <v>59016.39</v>
      </c>
      <c r="S2206" t="s">
        <v>19815</v>
      </c>
    </row>
    <row r="2207" spans="1:19" x14ac:dyDescent="0.25">
      <c r="B2207" s="15" t="s">
        <v>19826</v>
      </c>
      <c r="C2207" t="s">
        <v>19816</v>
      </c>
      <c r="D2207" t="s">
        <v>36</v>
      </c>
      <c r="H2207">
        <v>1</v>
      </c>
      <c r="K2207">
        <v>46200</v>
      </c>
      <c r="L2207" t="s">
        <v>32</v>
      </c>
      <c r="M2207" t="s">
        <v>40</v>
      </c>
      <c r="P2207">
        <v>46189</v>
      </c>
      <c r="S2207" t="s">
        <v>19815</v>
      </c>
    </row>
    <row r="2208" spans="1:19" x14ac:dyDescent="0.25">
      <c r="A2208" s="15" t="s">
        <v>19826</v>
      </c>
      <c r="C2208" t="s">
        <v>19817</v>
      </c>
      <c r="D2208" t="s">
        <v>36</v>
      </c>
      <c r="E2208">
        <v>1</v>
      </c>
      <c r="F2208">
        <v>3770000</v>
      </c>
      <c r="G2208">
        <v>20000</v>
      </c>
      <c r="K2208">
        <v>46194</v>
      </c>
      <c r="L2208" t="s">
        <v>32</v>
      </c>
      <c r="M2208" t="s">
        <v>40</v>
      </c>
      <c r="P2208">
        <v>46189</v>
      </c>
      <c r="Q2208">
        <v>16393.439999999999</v>
      </c>
      <c r="S2208" t="s">
        <v>19815</v>
      </c>
    </row>
    <row r="2209" spans="1:19" x14ac:dyDescent="0.25">
      <c r="B2209" s="15" t="s">
        <v>19826</v>
      </c>
      <c r="C2209" t="s">
        <v>19816</v>
      </c>
      <c r="D2209" t="s">
        <v>36</v>
      </c>
      <c r="H2209">
        <v>1</v>
      </c>
      <c r="K2209">
        <v>46194</v>
      </c>
      <c r="L2209" t="s">
        <v>32</v>
      </c>
      <c r="M2209" t="s">
        <v>40</v>
      </c>
      <c r="P2209">
        <v>46189</v>
      </c>
      <c r="S2209" t="s">
        <v>19815</v>
      </c>
    </row>
    <row r="2210" spans="1:19" x14ac:dyDescent="0.25">
      <c r="A2210" s="15" t="s">
        <v>19826</v>
      </c>
      <c r="C2210" t="s">
        <v>19821</v>
      </c>
      <c r="D2210" t="s">
        <v>36</v>
      </c>
      <c r="E2210">
        <v>1</v>
      </c>
      <c r="F2210">
        <v>2780000</v>
      </c>
      <c r="G2210">
        <v>55600</v>
      </c>
      <c r="K2210">
        <v>46195</v>
      </c>
      <c r="L2210" t="s">
        <v>32</v>
      </c>
      <c r="M2210" t="s">
        <v>40</v>
      </c>
      <c r="P2210">
        <v>46190</v>
      </c>
      <c r="Q2210">
        <v>45573.77</v>
      </c>
      <c r="S2210" t="s">
        <v>19815</v>
      </c>
    </row>
    <row r="2211" spans="1:19" x14ac:dyDescent="0.25">
      <c r="B2211" s="15" t="s">
        <v>19826</v>
      </c>
      <c r="C2211" t="s">
        <v>19816</v>
      </c>
      <c r="D2211" t="s">
        <v>36</v>
      </c>
      <c r="H2211">
        <v>1</v>
      </c>
      <c r="K2211">
        <v>46195</v>
      </c>
      <c r="L2211" t="s">
        <v>32</v>
      </c>
      <c r="M2211" t="s">
        <v>40</v>
      </c>
      <c r="P2211">
        <v>46190</v>
      </c>
      <c r="S2211" t="s">
        <v>19815</v>
      </c>
    </row>
    <row r="2212" spans="1:19" x14ac:dyDescent="0.25">
      <c r="A2212" s="15" t="s">
        <v>19826</v>
      </c>
      <c r="C2212" t="s">
        <v>19813</v>
      </c>
      <c r="D2212" t="s">
        <v>49</v>
      </c>
      <c r="E2212">
        <v>1</v>
      </c>
      <c r="F2212">
        <v>1623000</v>
      </c>
      <c r="G2212">
        <v>24345</v>
      </c>
      <c r="K2212">
        <v>46201</v>
      </c>
      <c r="L2212" t="s">
        <v>219</v>
      </c>
      <c r="M2212" t="s">
        <v>65</v>
      </c>
      <c r="P2212">
        <v>46190</v>
      </c>
      <c r="Q2212">
        <v>19954.919999999998</v>
      </c>
      <c r="S2212" t="s">
        <v>19818</v>
      </c>
    </row>
    <row r="2213" spans="1:19" x14ac:dyDescent="0.25">
      <c r="B2213" s="15" t="s">
        <v>19826</v>
      </c>
      <c r="C2213" t="s">
        <v>19816</v>
      </c>
      <c r="D2213" t="s">
        <v>49</v>
      </c>
      <c r="H2213">
        <v>1</v>
      </c>
      <c r="K2213">
        <v>46201</v>
      </c>
      <c r="L2213" t="s">
        <v>219</v>
      </c>
      <c r="M2213" t="s">
        <v>65</v>
      </c>
      <c r="P2213">
        <v>46190</v>
      </c>
      <c r="S2213" t="s">
        <v>19818</v>
      </c>
    </row>
    <row r="2214" spans="1:19" x14ac:dyDescent="0.25">
      <c r="A2214" s="15" t="s">
        <v>19826</v>
      </c>
      <c r="C2214" t="s">
        <v>19813</v>
      </c>
      <c r="D2214" t="s">
        <v>36</v>
      </c>
      <c r="E2214">
        <v>1</v>
      </c>
      <c r="F2214">
        <v>1281000</v>
      </c>
      <c r="G2214">
        <v>30000</v>
      </c>
      <c r="K2214">
        <v>46190</v>
      </c>
      <c r="L2214" t="s">
        <v>32</v>
      </c>
      <c r="M2214" t="s">
        <v>40</v>
      </c>
      <c r="P2214">
        <v>46189</v>
      </c>
      <c r="Q2214">
        <v>24590.16</v>
      </c>
      <c r="S2214" t="s">
        <v>19815</v>
      </c>
    </row>
    <row r="2215" spans="1:19" x14ac:dyDescent="0.25">
      <c r="B2215" s="15" t="s">
        <v>19826</v>
      </c>
      <c r="C2215" t="s">
        <v>19816</v>
      </c>
      <c r="D2215" t="s">
        <v>36</v>
      </c>
      <c r="H2215">
        <v>1</v>
      </c>
      <c r="K2215">
        <v>46190</v>
      </c>
      <c r="L2215" t="s">
        <v>32</v>
      </c>
      <c r="M2215" t="s">
        <v>40</v>
      </c>
      <c r="P2215">
        <v>46189</v>
      </c>
      <c r="S2215" t="s">
        <v>19815</v>
      </c>
    </row>
    <row r="2216" spans="1:19" x14ac:dyDescent="0.25">
      <c r="A2216" s="15" t="s">
        <v>19826</v>
      </c>
      <c r="C2216" t="s">
        <v>19817</v>
      </c>
      <c r="D2216" t="s">
        <v>36</v>
      </c>
      <c r="E2216">
        <v>1</v>
      </c>
      <c r="F2216">
        <v>1900000</v>
      </c>
      <c r="G2216">
        <v>30000</v>
      </c>
      <c r="K2216">
        <v>46190</v>
      </c>
      <c r="L2216" t="s">
        <v>32</v>
      </c>
      <c r="M2216" t="s">
        <v>40</v>
      </c>
      <c r="P2216">
        <v>46189</v>
      </c>
      <c r="Q2216">
        <v>24590.16</v>
      </c>
      <c r="S2216" t="s">
        <v>19815</v>
      </c>
    </row>
    <row r="2217" spans="1:19" x14ac:dyDescent="0.25">
      <c r="B2217" s="15" t="s">
        <v>19826</v>
      </c>
      <c r="C2217" t="s">
        <v>19816</v>
      </c>
      <c r="D2217" t="s">
        <v>36</v>
      </c>
      <c r="H2217">
        <v>1</v>
      </c>
      <c r="K2217">
        <v>46190</v>
      </c>
      <c r="L2217" t="s">
        <v>32</v>
      </c>
      <c r="M2217" t="s">
        <v>40</v>
      </c>
      <c r="P2217">
        <v>46189</v>
      </c>
      <c r="S2217" t="s">
        <v>19815</v>
      </c>
    </row>
    <row r="2218" spans="1:19" x14ac:dyDescent="0.25">
      <c r="A2218" s="15" t="s">
        <v>19826</v>
      </c>
      <c r="C2218" t="s">
        <v>19817</v>
      </c>
      <c r="D2218" t="s">
        <v>36</v>
      </c>
      <c r="E2218">
        <v>1</v>
      </c>
      <c r="F2218">
        <v>2030000</v>
      </c>
      <c r="G2218">
        <v>40600</v>
      </c>
      <c r="K2218">
        <v>46195</v>
      </c>
      <c r="L2218" t="s">
        <v>32</v>
      </c>
      <c r="M2218" t="s">
        <v>40</v>
      </c>
      <c r="P2218">
        <v>46189</v>
      </c>
      <c r="Q2218">
        <v>33278.69</v>
      </c>
      <c r="S2218" t="s">
        <v>19815</v>
      </c>
    </row>
    <row r="2219" spans="1:19" x14ac:dyDescent="0.25">
      <c r="B2219" s="15" t="s">
        <v>19826</v>
      </c>
      <c r="C2219" t="s">
        <v>19816</v>
      </c>
      <c r="D2219" t="s">
        <v>36</v>
      </c>
      <c r="H2219">
        <v>1</v>
      </c>
      <c r="K2219">
        <v>46195</v>
      </c>
      <c r="L2219" t="s">
        <v>32</v>
      </c>
      <c r="M2219" t="s">
        <v>40</v>
      </c>
      <c r="P2219">
        <v>46189</v>
      </c>
      <c r="S2219" t="s">
        <v>19815</v>
      </c>
    </row>
    <row r="2220" spans="1:19" x14ac:dyDescent="0.25">
      <c r="A2220" s="15" t="s">
        <v>19826</v>
      </c>
      <c r="C2220" t="s">
        <v>19817</v>
      </c>
      <c r="D2220" t="s">
        <v>36</v>
      </c>
      <c r="E2220">
        <v>1</v>
      </c>
      <c r="F2220">
        <v>3840000</v>
      </c>
      <c r="G2220">
        <v>76800</v>
      </c>
      <c r="K2220">
        <v>46190</v>
      </c>
      <c r="L2220" t="s">
        <v>32</v>
      </c>
      <c r="M2220" t="s">
        <v>40</v>
      </c>
      <c r="P2220">
        <v>46186</v>
      </c>
      <c r="Q2220">
        <v>62950.82</v>
      </c>
      <c r="S2220" t="s">
        <v>19815</v>
      </c>
    </row>
    <row r="2221" spans="1:19" x14ac:dyDescent="0.25">
      <c r="B2221" s="15" t="s">
        <v>19826</v>
      </c>
      <c r="C2221" t="s">
        <v>19816</v>
      </c>
      <c r="D2221" t="s">
        <v>36</v>
      </c>
      <c r="H2221">
        <v>1</v>
      </c>
      <c r="K2221">
        <v>46190</v>
      </c>
      <c r="L2221" t="s">
        <v>32</v>
      </c>
      <c r="M2221" t="s">
        <v>40</v>
      </c>
      <c r="P2221">
        <v>46186</v>
      </c>
      <c r="S2221" t="s">
        <v>19815</v>
      </c>
    </row>
    <row r="2222" spans="1:19" x14ac:dyDescent="0.25">
      <c r="B2222" s="15" t="s">
        <v>19826</v>
      </c>
      <c r="C2222" t="s">
        <v>19816</v>
      </c>
      <c r="D2222" t="s">
        <v>36</v>
      </c>
      <c r="H2222">
        <v>1</v>
      </c>
      <c r="K2222">
        <v>46190</v>
      </c>
      <c r="L2222" t="s">
        <v>32</v>
      </c>
      <c r="M2222" t="s">
        <v>40</v>
      </c>
      <c r="P2222">
        <v>46189</v>
      </c>
      <c r="S2222" t="s">
        <v>19815</v>
      </c>
    </row>
    <row r="2223" spans="1:19" x14ac:dyDescent="0.25">
      <c r="A2223" s="15" t="s">
        <v>19826</v>
      </c>
      <c r="C2223" t="s">
        <v>19817</v>
      </c>
      <c r="D2223" t="s">
        <v>36</v>
      </c>
      <c r="E2223">
        <v>1</v>
      </c>
      <c r="F2223">
        <v>1879000</v>
      </c>
      <c r="G2223">
        <v>30000</v>
      </c>
      <c r="K2223">
        <v>46190</v>
      </c>
      <c r="L2223" t="s">
        <v>32</v>
      </c>
      <c r="M2223" t="s">
        <v>40</v>
      </c>
      <c r="P2223">
        <v>46189</v>
      </c>
      <c r="Q2223">
        <v>24590.16</v>
      </c>
      <c r="S2223" t="s">
        <v>19815</v>
      </c>
    </row>
    <row r="2224" spans="1:19" x14ac:dyDescent="0.25">
      <c r="A2224" s="15" t="s">
        <v>19826</v>
      </c>
      <c r="C2224" t="s">
        <v>19817</v>
      </c>
      <c r="D2224" t="s">
        <v>36</v>
      </c>
      <c r="E2224">
        <v>1</v>
      </c>
      <c r="F2224">
        <v>2280000</v>
      </c>
      <c r="G2224">
        <v>45600</v>
      </c>
      <c r="K2224">
        <v>46200</v>
      </c>
      <c r="L2224" t="s">
        <v>32</v>
      </c>
      <c r="M2224" t="s">
        <v>40</v>
      </c>
      <c r="P2224">
        <v>46190</v>
      </c>
      <c r="Q2224">
        <v>37377.050000000003</v>
      </c>
      <c r="S2224" t="s">
        <v>19815</v>
      </c>
    </row>
    <row r="2225" spans="1:19" x14ac:dyDescent="0.25">
      <c r="B2225" s="15" t="s">
        <v>19826</v>
      </c>
      <c r="C2225" t="s">
        <v>19816</v>
      </c>
      <c r="D2225" t="s">
        <v>36</v>
      </c>
      <c r="H2225">
        <v>1</v>
      </c>
      <c r="K2225">
        <v>46200</v>
      </c>
      <c r="L2225" t="s">
        <v>32</v>
      </c>
      <c r="M2225" t="s">
        <v>40</v>
      </c>
      <c r="P2225">
        <v>46190</v>
      </c>
      <c r="S2225" t="s">
        <v>19815</v>
      </c>
    </row>
    <row r="2226" spans="1:19" x14ac:dyDescent="0.25">
      <c r="A2226" s="15" t="s">
        <v>19826</v>
      </c>
      <c r="C2226" t="s">
        <v>19813</v>
      </c>
      <c r="D2226" t="s">
        <v>49</v>
      </c>
      <c r="E2226">
        <v>1</v>
      </c>
      <c r="F2226">
        <v>1064000</v>
      </c>
      <c r="G2226">
        <v>15960</v>
      </c>
      <c r="K2226">
        <v>46190</v>
      </c>
      <c r="L2226" t="s">
        <v>643</v>
      </c>
      <c r="M2226" t="s">
        <v>55</v>
      </c>
      <c r="P2226">
        <v>46190</v>
      </c>
      <c r="Q2226">
        <v>13081.97</v>
      </c>
      <c r="S2226" t="s">
        <v>19818</v>
      </c>
    </row>
    <row r="2227" spans="1:19" x14ac:dyDescent="0.25">
      <c r="B2227" s="15" t="s">
        <v>19826</v>
      </c>
      <c r="C2227" t="s">
        <v>19816</v>
      </c>
      <c r="D2227" t="s">
        <v>49</v>
      </c>
      <c r="H2227">
        <v>1</v>
      </c>
      <c r="K2227">
        <v>46190</v>
      </c>
      <c r="L2227" t="s">
        <v>643</v>
      </c>
      <c r="M2227" t="s">
        <v>55</v>
      </c>
      <c r="P2227">
        <v>46190</v>
      </c>
      <c r="S2227" t="s">
        <v>19818</v>
      </c>
    </row>
    <row r="2228" spans="1:19" x14ac:dyDescent="0.25">
      <c r="A2228" s="15" t="s">
        <v>19826</v>
      </c>
      <c r="C2228" t="s">
        <v>19817</v>
      </c>
      <c r="D2228" t="s">
        <v>49</v>
      </c>
      <c r="E2228">
        <v>1</v>
      </c>
      <c r="F2228">
        <v>2280000</v>
      </c>
      <c r="G2228">
        <v>45600</v>
      </c>
      <c r="K2228">
        <v>46190</v>
      </c>
      <c r="L2228" t="s">
        <v>164</v>
      </c>
      <c r="M2228" t="s">
        <v>55</v>
      </c>
      <c r="P2228">
        <v>46190</v>
      </c>
      <c r="Q2228">
        <v>37377.050000000003</v>
      </c>
      <c r="S2228" t="s">
        <v>19818</v>
      </c>
    </row>
    <row r="2229" spans="1:19" x14ac:dyDescent="0.25">
      <c r="A2229" s="15" t="s">
        <v>19826</v>
      </c>
      <c r="C2229" t="s">
        <v>19823</v>
      </c>
      <c r="D2229" t="s">
        <v>136</v>
      </c>
      <c r="E2229">
        <v>1</v>
      </c>
      <c r="F2229">
        <v>2000000</v>
      </c>
      <c r="G2229">
        <v>40000</v>
      </c>
      <c r="K2229">
        <v>46190</v>
      </c>
      <c r="L2229" t="s">
        <v>164</v>
      </c>
      <c r="M2229" t="s">
        <v>55</v>
      </c>
      <c r="P2229">
        <v>46190</v>
      </c>
      <c r="Q2229">
        <v>32786.89</v>
      </c>
      <c r="S2229" t="s">
        <v>19818</v>
      </c>
    </row>
    <row r="2230" spans="1:19" x14ac:dyDescent="0.25">
      <c r="A2230" s="15" t="s">
        <v>19826</v>
      </c>
      <c r="C2230" t="s">
        <v>19813</v>
      </c>
      <c r="D2230" t="s">
        <v>49</v>
      </c>
      <c r="E2230">
        <v>1</v>
      </c>
      <c r="F2230">
        <v>1149000</v>
      </c>
      <c r="G2230">
        <v>11490</v>
      </c>
      <c r="K2230">
        <v>46195</v>
      </c>
      <c r="L2230" t="s">
        <v>2226</v>
      </c>
      <c r="M2230" t="s">
        <v>65</v>
      </c>
      <c r="P2230">
        <v>46189</v>
      </c>
      <c r="Q2230">
        <v>9418.0300000000007</v>
      </c>
      <c r="S2230" t="s">
        <v>19818</v>
      </c>
    </row>
    <row r="2231" spans="1:19" x14ac:dyDescent="0.25">
      <c r="B2231" s="15" t="s">
        <v>19826</v>
      </c>
      <c r="C2231" t="s">
        <v>19816</v>
      </c>
      <c r="D2231" t="s">
        <v>49</v>
      </c>
      <c r="H2231">
        <v>1</v>
      </c>
      <c r="K2231">
        <v>46195</v>
      </c>
      <c r="L2231" t="s">
        <v>2226</v>
      </c>
      <c r="M2231" t="s">
        <v>65</v>
      </c>
      <c r="P2231">
        <v>46189</v>
      </c>
      <c r="S2231" t="s">
        <v>19818</v>
      </c>
    </row>
    <row r="2232" spans="1:19" x14ac:dyDescent="0.25">
      <c r="A2232" s="15" t="s">
        <v>19826</v>
      </c>
      <c r="C2232" t="s">
        <v>19822</v>
      </c>
      <c r="D2232" t="s">
        <v>136</v>
      </c>
      <c r="E2232">
        <v>1</v>
      </c>
      <c r="F2232">
        <v>2830000</v>
      </c>
      <c r="G2232">
        <v>56600</v>
      </c>
      <c r="K2232">
        <v>46190</v>
      </c>
      <c r="L2232" t="s">
        <v>67</v>
      </c>
      <c r="M2232" t="s">
        <v>65</v>
      </c>
      <c r="P2232">
        <v>46190</v>
      </c>
      <c r="Q2232">
        <v>46393.440000000002</v>
      </c>
      <c r="S2232" t="s">
        <v>19818</v>
      </c>
    </row>
    <row r="2233" spans="1:19" x14ac:dyDescent="0.25">
      <c r="A2233" s="15" t="s">
        <v>19826</v>
      </c>
      <c r="C2233" t="s">
        <v>19817</v>
      </c>
      <c r="D2233" t="s">
        <v>181</v>
      </c>
      <c r="E2233">
        <v>1</v>
      </c>
      <c r="F2233">
        <v>2130000</v>
      </c>
      <c r="G2233">
        <v>42600</v>
      </c>
      <c r="K2233">
        <v>46190</v>
      </c>
      <c r="L2233" t="s">
        <v>67</v>
      </c>
      <c r="M2233" t="s">
        <v>65</v>
      </c>
      <c r="P2233">
        <v>46185</v>
      </c>
      <c r="Q2233">
        <v>34918.03</v>
      </c>
      <c r="S2233" t="s">
        <v>19818</v>
      </c>
    </row>
    <row r="2234" spans="1:19" x14ac:dyDescent="0.25">
      <c r="B2234" s="15" t="s">
        <v>19826</v>
      </c>
      <c r="C2234" t="s">
        <v>19816</v>
      </c>
      <c r="D2234" t="s">
        <v>181</v>
      </c>
      <c r="H2234">
        <v>1</v>
      </c>
      <c r="K2234">
        <v>46190</v>
      </c>
      <c r="L2234" t="s">
        <v>67</v>
      </c>
      <c r="M2234" t="s">
        <v>65</v>
      </c>
      <c r="P2234">
        <v>46185</v>
      </c>
      <c r="S2234" t="s">
        <v>19818</v>
      </c>
    </row>
    <row r="2235" spans="1:19" x14ac:dyDescent="0.25">
      <c r="B2235" s="15" t="s">
        <v>19826</v>
      </c>
      <c r="C2235" t="s">
        <v>19816</v>
      </c>
      <c r="D2235" t="s">
        <v>181</v>
      </c>
      <c r="H2235">
        <v>1</v>
      </c>
      <c r="K2235">
        <v>46189</v>
      </c>
      <c r="L2235" t="s">
        <v>44</v>
      </c>
      <c r="M2235" t="s">
        <v>55</v>
      </c>
      <c r="P2235">
        <v>46188</v>
      </c>
      <c r="S2235" t="s">
        <v>19818</v>
      </c>
    </row>
    <row r="2236" spans="1:19" x14ac:dyDescent="0.25">
      <c r="A2236" s="15" t="s">
        <v>19826</v>
      </c>
      <c r="C2236" t="s">
        <v>19817</v>
      </c>
      <c r="D2236" t="s">
        <v>181</v>
      </c>
      <c r="E2236">
        <v>1</v>
      </c>
      <c r="F2236">
        <v>2400000</v>
      </c>
      <c r="G2236">
        <v>48000</v>
      </c>
      <c r="K2236">
        <v>46189</v>
      </c>
      <c r="L2236" t="s">
        <v>44</v>
      </c>
      <c r="M2236" t="s">
        <v>55</v>
      </c>
      <c r="P2236">
        <v>46188</v>
      </c>
      <c r="Q2236">
        <v>39344.26</v>
      </c>
      <c r="S2236" t="s">
        <v>19818</v>
      </c>
    </row>
    <row r="2237" spans="1:19" x14ac:dyDescent="0.25">
      <c r="A2237" s="15" t="s">
        <v>19826</v>
      </c>
      <c r="C2237" t="s">
        <v>19813</v>
      </c>
      <c r="D2237" t="s">
        <v>49</v>
      </c>
      <c r="E2237">
        <v>1</v>
      </c>
      <c r="F2237">
        <v>1605000</v>
      </c>
      <c r="G2237">
        <v>24075</v>
      </c>
      <c r="K2237">
        <v>46189</v>
      </c>
      <c r="L2237" t="s">
        <v>67</v>
      </c>
      <c r="M2237" t="s">
        <v>65</v>
      </c>
      <c r="P2237">
        <v>46189</v>
      </c>
      <c r="Q2237">
        <v>19733.61</v>
      </c>
      <c r="S2237" t="s">
        <v>19818</v>
      </c>
    </row>
    <row r="2238" spans="1:19" x14ac:dyDescent="0.25">
      <c r="A2238" s="15" t="s">
        <v>19826</v>
      </c>
      <c r="C2238" t="s">
        <v>19817</v>
      </c>
      <c r="D2238" t="s">
        <v>136</v>
      </c>
      <c r="E2238">
        <v>1</v>
      </c>
      <c r="F2238">
        <v>2470000</v>
      </c>
      <c r="G2238">
        <v>49400</v>
      </c>
      <c r="K2238">
        <v>46189</v>
      </c>
      <c r="L2238" t="s">
        <v>219</v>
      </c>
      <c r="M2238" t="s">
        <v>65</v>
      </c>
      <c r="P2238">
        <v>46189</v>
      </c>
      <c r="Q2238">
        <v>40491.800000000003</v>
      </c>
      <c r="S2238" t="s">
        <v>19818</v>
      </c>
    </row>
    <row r="2239" spans="1:19" x14ac:dyDescent="0.25">
      <c r="A2239" s="15" t="s">
        <v>19826</v>
      </c>
      <c r="C2239" t="s">
        <v>19817</v>
      </c>
      <c r="D2239" t="s">
        <v>136</v>
      </c>
      <c r="E2239">
        <v>1</v>
      </c>
      <c r="F2239">
        <v>2639900</v>
      </c>
      <c r="G2239">
        <v>52798</v>
      </c>
      <c r="K2239">
        <v>46189</v>
      </c>
      <c r="L2239" t="s">
        <v>573</v>
      </c>
      <c r="M2239" t="s">
        <v>65</v>
      </c>
      <c r="P2239">
        <v>46189</v>
      </c>
      <c r="Q2239">
        <v>43277.05</v>
      </c>
      <c r="S2239" t="s">
        <v>19818</v>
      </c>
    </row>
    <row r="2240" spans="1:19" x14ac:dyDescent="0.25">
      <c r="A2240" s="15" t="s">
        <v>19826</v>
      </c>
      <c r="C2240" t="s">
        <v>19813</v>
      </c>
      <c r="D2240" t="s">
        <v>49</v>
      </c>
      <c r="E2240">
        <v>1</v>
      </c>
      <c r="F2240">
        <v>1176000</v>
      </c>
      <c r="G2240">
        <v>17640</v>
      </c>
      <c r="K2240">
        <v>46190</v>
      </c>
      <c r="L2240" t="s">
        <v>732</v>
      </c>
      <c r="M2240" t="s">
        <v>55</v>
      </c>
      <c r="P2240">
        <v>46189</v>
      </c>
      <c r="Q2240">
        <v>14459.02</v>
      </c>
      <c r="S2240" t="s">
        <v>19818</v>
      </c>
    </row>
    <row r="2241" spans="1:19" x14ac:dyDescent="0.25">
      <c r="B2241" s="15" t="s">
        <v>19826</v>
      </c>
      <c r="C2241" t="s">
        <v>19816</v>
      </c>
      <c r="D2241" t="s">
        <v>49</v>
      </c>
      <c r="H2241">
        <v>1</v>
      </c>
      <c r="K2241">
        <v>46190</v>
      </c>
      <c r="L2241" t="s">
        <v>732</v>
      </c>
      <c r="M2241" t="s">
        <v>55</v>
      </c>
      <c r="P2241">
        <v>46189</v>
      </c>
      <c r="S2241" t="s">
        <v>19818</v>
      </c>
    </row>
    <row r="2242" spans="1:19" x14ac:dyDescent="0.25">
      <c r="A2242" s="15" t="s">
        <v>19826</v>
      </c>
      <c r="C2242" t="s">
        <v>19817</v>
      </c>
      <c r="D2242" t="s">
        <v>181</v>
      </c>
      <c r="E2242">
        <v>1</v>
      </c>
      <c r="F2242">
        <v>2070000</v>
      </c>
      <c r="G2242">
        <v>41400</v>
      </c>
      <c r="K2242">
        <v>46198</v>
      </c>
      <c r="L2242" t="s">
        <v>164</v>
      </c>
      <c r="M2242" t="s">
        <v>55</v>
      </c>
      <c r="P2242">
        <v>46189</v>
      </c>
      <c r="Q2242">
        <v>33934.43</v>
      </c>
      <c r="S2242" t="s">
        <v>19818</v>
      </c>
    </row>
    <row r="2243" spans="1:19" x14ac:dyDescent="0.25">
      <c r="B2243" s="15" t="s">
        <v>19826</v>
      </c>
      <c r="C2243" t="s">
        <v>19816</v>
      </c>
      <c r="D2243" t="s">
        <v>181</v>
      </c>
      <c r="H2243">
        <v>1</v>
      </c>
      <c r="K2243">
        <v>46198</v>
      </c>
      <c r="L2243" t="s">
        <v>164</v>
      </c>
      <c r="M2243" t="s">
        <v>55</v>
      </c>
      <c r="P2243">
        <v>46189</v>
      </c>
      <c r="S2243" t="s">
        <v>19818</v>
      </c>
    </row>
    <row r="2244" spans="1:19" x14ac:dyDescent="0.25">
      <c r="B2244" s="15" t="s">
        <v>19826</v>
      </c>
      <c r="C2244" t="s">
        <v>19816</v>
      </c>
      <c r="D2244" t="s">
        <v>49</v>
      </c>
      <c r="H2244">
        <v>1</v>
      </c>
      <c r="K2244">
        <v>46189</v>
      </c>
      <c r="L2244" t="s">
        <v>219</v>
      </c>
      <c r="M2244" t="s">
        <v>65</v>
      </c>
      <c r="P2244">
        <v>46187</v>
      </c>
      <c r="S2244" t="s">
        <v>19818</v>
      </c>
    </row>
    <row r="2245" spans="1:19" x14ac:dyDescent="0.25">
      <c r="A2245" s="15" t="s">
        <v>19826</v>
      </c>
      <c r="C2245" t="s">
        <v>19817</v>
      </c>
      <c r="D2245" t="s">
        <v>49</v>
      </c>
      <c r="E2245">
        <v>1</v>
      </c>
      <c r="F2245">
        <v>2050000</v>
      </c>
      <c r="G2245">
        <v>41000</v>
      </c>
      <c r="K2245">
        <v>46189</v>
      </c>
      <c r="L2245" t="s">
        <v>219</v>
      </c>
      <c r="M2245" t="s">
        <v>65</v>
      </c>
      <c r="P2245">
        <v>46187</v>
      </c>
      <c r="Q2245">
        <v>33606.559999999998</v>
      </c>
      <c r="S2245" t="s">
        <v>19818</v>
      </c>
    </row>
    <row r="2246" spans="1:19" x14ac:dyDescent="0.25">
      <c r="A2246" s="15" t="s">
        <v>19826</v>
      </c>
      <c r="C2246" t="s">
        <v>19813</v>
      </c>
      <c r="D2246" t="s">
        <v>49</v>
      </c>
      <c r="E2246">
        <v>1</v>
      </c>
      <c r="F2246">
        <v>1233000</v>
      </c>
      <c r="G2246">
        <v>18495</v>
      </c>
      <c r="K2246">
        <v>46189</v>
      </c>
      <c r="L2246" t="s">
        <v>737</v>
      </c>
      <c r="M2246" t="s">
        <v>55</v>
      </c>
      <c r="P2246">
        <v>46189</v>
      </c>
      <c r="Q2246">
        <v>15159.84</v>
      </c>
      <c r="S2246" t="s">
        <v>19818</v>
      </c>
    </row>
    <row r="2247" spans="1:19" x14ac:dyDescent="0.25">
      <c r="A2247" s="15" t="s">
        <v>19826</v>
      </c>
      <c r="C2247" t="s">
        <v>19813</v>
      </c>
      <c r="D2247" t="s">
        <v>49</v>
      </c>
      <c r="E2247">
        <v>1</v>
      </c>
      <c r="F2247">
        <v>1517000</v>
      </c>
      <c r="G2247">
        <v>22755</v>
      </c>
      <c r="K2247">
        <v>46189</v>
      </c>
      <c r="L2247" t="s">
        <v>643</v>
      </c>
      <c r="M2247" t="s">
        <v>55</v>
      </c>
      <c r="P2247">
        <v>46189</v>
      </c>
      <c r="Q2247">
        <v>18651.64</v>
      </c>
      <c r="S2247" t="s">
        <v>19818</v>
      </c>
    </row>
    <row r="2248" spans="1:19" x14ac:dyDescent="0.25">
      <c r="A2248" s="15" t="s">
        <v>19826</v>
      </c>
      <c r="C2248" t="s">
        <v>19822</v>
      </c>
      <c r="D2248" t="s">
        <v>136</v>
      </c>
      <c r="E2248">
        <v>1</v>
      </c>
      <c r="F2248">
        <v>2800000</v>
      </c>
      <c r="G2248">
        <v>56000</v>
      </c>
      <c r="K2248">
        <v>46189</v>
      </c>
      <c r="L2248" t="s">
        <v>57</v>
      </c>
      <c r="M2248" t="s">
        <v>65</v>
      </c>
      <c r="P2248">
        <v>46189</v>
      </c>
      <c r="Q2248">
        <v>45901.64</v>
      </c>
      <c r="S2248" t="s">
        <v>19818</v>
      </c>
    </row>
    <row r="2249" spans="1:19" x14ac:dyDescent="0.25">
      <c r="A2249" s="15" t="s">
        <v>19826</v>
      </c>
      <c r="C2249" t="s">
        <v>19817</v>
      </c>
      <c r="D2249" t="s">
        <v>49</v>
      </c>
      <c r="E2249">
        <v>1</v>
      </c>
      <c r="F2249">
        <v>2020000</v>
      </c>
      <c r="G2249">
        <v>40400</v>
      </c>
      <c r="K2249">
        <v>46191</v>
      </c>
      <c r="L2249" t="s">
        <v>176</v>
      </c>
      <c r="M2249" t="s">
        <v>55</v>
      </c>
      <c r="P2249">
        <v>46189</v>
      </c>
      <c r="Q2249">
        <v>33114.75</v>
      </c>
      <c r="S2249" t="s">
        <v>19818</v>
      </c>
    </row>
    <row r="2250" spans="1:19" x14ac:dyDescent="0.25">
      <c r="B2250" s="15" t="s">
        <v>19826</v>
      </c>
      <c r="C2250" t="s">
        <v>19816</v>
      </c>
      <c r="D2250" t="s">
        <v>49</v>
      </c>
      <c r="H2250">
        <v>1</v>
      </c>
      <c r="K2250">
        <v>46191</v>
      </c>
      <c r="L2250" t="s">
        <v>176</v>
      </c>
      <c r="M2250" t="s">
        <v>55</v>
      </c>
      <c r="P2250">
        <v>46189</v>
      </c>
      <c r="S2250" t="s">
        <v>19818</v>
      </c>
    </row>
    <row r="2251" spans="1:19" x14ac:dyDescent="0.25">
      <c r="A2251" s="15" t="s">
        <v>19826</v>
      </c>
      <c r="C2251" t="s">
        <v>19819</v>
      </c>
      <c r="D2251" t="s">
        <v>136</v>
      </c>
      <c r="E2251">
        <v>1</v>
      </c>
      <c r="F2251">
        <v>3550000</v>
      </c>
      <c r="G2251">
        <v>71000</v>
      </c>
      <c r="K2251">
        <v>46189</v>
      </c>
      <c r="L2251" t="s">
        <v>2226</v>
      </c>
      <c r="M2251" t="s">
        <v>65</v>
      </c>
      <c r="P2251">
        <v>46189</v>
      </c>
      <c r="Q2251">
        <v>58196.72</v>
      </c>
      <c r="S2251" t="s">
        <v>19818</v>
      </c>
    </row>
    <row r="2252" spans="1:19" x14ac:dyDescent="0.25">
      <c r="A2252" s="15" t="s">
        <v>19826</v>
      </c>
      <c r="C2252" t="s">
        <v>19836</v>
      </c>
      <c r="D2252" t="s">
        <v>136</v>
      </c>
      <c r="E2252">
        <v>1</v>
      </c>
      <c r="F2252">
        <v>2015000</v>
      </c>
      <c r="G2252">
        <v>40300</v>
      </c>
      <c r="K2252">
        <v>46189</v>
      </c>
      <c r="L2252" t="s">
        <v>643</v>
      </c>
      <c r="M2252" t="s">
        <v>55</v>
      </c>
      <c r="P2252">
        <v>46189</v>
      </c>
      <c r="Q2252">
        <v>33032.79</v>
      </c>
      <c r="S2252" t="s">
        <v>19818</v>
      </c>
    </row>
    <row r="2253" spans="1:19" x14ac:dyDescent="0.25">
      <c r="A2253" s="15" t="s">
        <v>19826</v>
      </c>
      <c r="C2253" t="s">
        <v>19813</v>
      </c>
      <c r="D2253" t="s">
        <v>49</v>
      </c>
      <c r="E2253">
        <v>1</v>
      </c>
      <c r="F2253">
        <v>1660000</v>
      </c>
      <c r="G2253">
        <v>24900</v>
      </c>
      <c r="K2253">
        <v>46190</v>
      </c>
      <c r="L2253" t="s">
        <v>732</v>
      </c>
      <c r="M2253" t="s">
        <v>55</v>
      </c>
      <c r="P2253">
        <v>46189</v>
      </c>
      <c r="Q2253">
        <v>20409.84</v>
      </c>
      <c r="S2253" t="s">
        <v>19818</v>
      </c>
    </row>
    <row r="2254" spans="1:19" x14ac:dyDescent="0.25">
      <c r="B2254" s="15" t="s">
        <v>19826</v>
      </c>
      <c r="C2254" t="s">
        <v>19816</v>
      </c>
      <c r="D2254" t="s">
        <v>49</v>
      </c>
      <c r="H2254">
        <v>1</v>
      </c>
      <c r="K2254">
        <v>46190</v>
      </c>
      <c r="L2254" t="s">
        <v>732</v>
      </c>
      <c r="M2254" t="s">
        <v>55</v>
      </c>
      <c r="P2254">
        <v>46189</v>
      </c>
      <c r="S2254" t="s">
        <v>19818</v>
      </c>
    </row>
    <row r="2255" spans="1:19" x14ac:dyDescent="0.25">
      <c r="B2255" s="15" t="s">
        <v>19826</v>
      </c>
      <c r="C2255" t="s">
        <v>19816</v>
      </c>
      <c r="D2255" t="s">
        <v>36</v>
      </c>
      <c r="H2255">
        <v>1</v>
      </c>
      <c r="K2255">
        <v>46190</v>
      </c>
      <c r="L2255" t="s">
        <v>32</v>
      </c>
      <c r="M2255" t="s">
        <v>40</v>
      </c>
      <c r="P2255">
        <v>46189</v>
      </c>
      <c r="S2255" t="s">
        <v>19815</v>
      </c>
    </row>
    <row r="2256" spans="1:19" x14ac:dyDescent="0.25">
      <c r="A2256" s="15" t="s">
        <v>19826</v>
      </c>
      <c r="C2256" t="s">
        <v>19821</v>
      </c>
      <c r="D2256" t="s">
        <v>36</v>
      </c>
      <c r="E2256">
        <v>1</v>
      </c>
      <c r="F2256">
        <v>2556000</v>
      </c>
      <c r="G2256">
        <v>51120</v>
      </c>
      <c r="K2256">
        <v>46190</v>
      </c>
      <c r="L2256" t="s">
        <v>32</v>
      </c>
      <c r="M2256" t="s">
        <v>40</v>
      </c>
      <c r="P2256">
        <v>46189</v>
      </c>
      <c r="Q2256">
        <v>41901.64</v>
      </c>
      <c r="S2256" t="s">
        <v>19815</v>
      </c>
    </row>
    <row r="2257" spans="1:19" x14ac:dyDescent="0.25">
      <c r="A2257" s="15" t="s">
        <v>19826</v>
      </c>
      <c r="C2257" t="s">
        <v>19817</v>
      </c>
      <c r="D2257" t="s">
        <v>181</v>
      </c>
      <c r="E2257">
        <v>1</v>
      </c>
      <c r="F2257">
        <v>2200000</v>
      </c>
      <c r="G2257">
        <v>44000</v>
      </c>
      <c r="K2257">
        <v>46200</v>
      </c>
      <c r="L2257" t="s">
        <v>732</v>
      </c>
      <c r="M2257" t="s">
        <v>55</v>
      </c>
      <c r="P2257">
        <v>46189</v>
      </c>
      <c r="Q2257">
        <v>36065.57</v>
      </c>
      <c r="S2257" t="s">
        <v>19818</v>
      </c>
    </row>
    <row r="2258" spans="1:19" x14ac:dyDescent="0.25">
      <c r="B2258" s="15" t="s">
        <v>19826</v>
      </c>
      <c r="C2258" t="s">
        <v>19816</v>
      </c>
      <c r="D2258" t="s">
        <v>181</v>
      </c>
      <c r="H2258">
        <v>1</v>
      </c>
      <c r="K2258">
        <v>46200</v>
      </c>
      <c r="L2258" t="s">
        <v>732</v>
      </c>
      <c r="M2258" t="s">
        <v>55</v>
      </c>
      <c r="P2258">
        <v>46189</v>
      </c>
      <c r="S2258" t="s">
        <v>19818</v>
      </c>
    </row>
    <row r="2259" spans="1:19" x14ac:dyDescent="0.25">
      <c r="A2259" s="15" t="s">
        <v>19826</v>
      </c>
      <c r="C2259" t="s">
        <v>19817</v>
      </c>
      <c r="D2259" t="s">
        <v>36</v>
      </c>
      <c r="E2259">
        <v>1</v>
      </c>
      <c r="F2259">
        <v>4220000</v>
      </c>
      <c r="G2259">
        <v>84400</v>
      </c>
      <c r="K2259">
        <v>46190</v>
      </c>
      <c r="L2259" t="s">
        <v>32</v>
      </c>
      <c r="M2259" t="s">
        <v>40</v>
      </c>
      <c r="P2259">
        <v>46188</v>
      </c>
      <c r="Q2259">
        <v>69180.33</v>
      </c>
      <c r="S2259" t="s">
        <v>19815</v>
      </c>
    </row>
    <row r="2260" spans="1:19" x14ac:dyDescent="0.25">
      <c r="B2260" s="15" t="s">
        <v>19826</v>
      </c>
      <c r="C2260" t="s">
        <v>19816</v>
      </c>
      <c r="D2260" t="s">
        <v>36</v>
      </c>
      <c r="H2260">
        <v>1</v>
      </c>
      <c r="K2260">
        <v>46190</v>
      </c>
      <c r="L2260" t="s">
        <v>32</v>
      </c>
      <c r="M2260" t="s">
        <v>40</v>
      </c>
      <c r="P2260">
        <v>46188</v>
      </c>
      <c r="S2260" t="s">
        <v>19815</v>
      </c>
    </row>
    <row r="2261" spans="1:19" x14ac:dyDescent="0.25">
      <c r="A2261" s="15" t="s">
        <v>19826</v>
      </c>
      <c r="C2261" t="s">
        <v>19817</v>
      </c>
      <c r="D2261" t="s">
        <v>36</v>
      </c>
      <c r="E2261">
        <v>1</v>
      </c>
      <c r="F2261">
        <v>2159900</v>
      </c>
      <c r="G2261">
        <v>43198</v>
      </c>
      <c r="K2261">
        <v>46191</v>
      </c>
      <c r="L2261" t="s">
        <v>32</v>
      </c>
      <c r="M2261" t="s">
        <v>40</v>
      </c>
      <c r="P2261">
        <v>46188</v>
      </c>
      <c r="Q2261">
        <v>35408.199999999997</v>
      </c>
      <c r="S2261" t="s">
        <v>19815</v>
      </c>
    </row>
    <row r="2262" spans="1:19" x14ac:dyDescent="0.25">
      <c r="B2262" s="15" t="s">
        <v>19826</v>
      </c>
      <c r="C2262" t="s">
        <v>19816</v>
      </c>
      <c r="D2262" t="s">
        <v>36</v>
      </c>
      <c r="H2262">
        <v>1</v>
      </c>
      <c r="K2262">
        <v>46191</v>
      </c>
      <c r="L2262" t="s">
        <v>32</v>
      </c>
      <c r="M2262" t="s">
        <v>40</v>
      </c>
      <c r="P2262">
        <v>46188</v>
      </c>
      <c r="S2262" t="s">
        <v>19815</v>
      </c>
    </row>
    <row r="2263" spans="1:19" x14ac:dyDescent="0.25">
      <c r="A2263" s="15" t="s">
        <v>19826</v>
      </c>
      <c r="C2263" t="s">
        <v>19821</v>
      </c>
      <c r="D2263" t="s">
        <v>36</v>
      </c>
      <c r="E2263">
        <v>1</v>
      </c>
      <c r="F2263">
        <v>3320250</v>
      </c>
      <c r="G2263">
        <v>30000</v>
      </c>
      <c r="K2263">
        <v>46190</v>
      </c>
      <c r="L2263" t="s">
        <v>32</v>
      </c>
      <c r="M2263" t="s">
        <v>40</v>
      </c>
      <c r="P2263">
        <v>46188</v>
      </c>
      <c r="Q2263">
        <v>24590.16</v>
      </c>
      <c r="S2263" t="s">
        <v>19815</v>
      </c>
    </row>
    <row r="2264" spans="1:19" x14ac:dyDescent="0.25">
      <c r="B2264" s="15" t="s">
        <v>19826</v>
      </c>
      <c r="C2264" t="s">
        <v>19816</v>
      </c>
      <c r="D2264" t="s">
        <v>36</v>
      </c>
      <c r="H2264">
        <v>1</v>
      </c>
      <c r="K2264">
        <v>46190</v>
      </c>
      <c r="L2264" t="s">
        <v>32</v>
      </c>
      <c r="M2264" t="s">
        <v>40</v>
      </c>
      <c r="P2264">
        <v>46188</v>
      </c>
      <c r="S2264" t="s">
        <v>19815</v>
      </c>
    </row>
    <row r="2265" spans="1:19" x14ac:dyDescent="0.25">
      <c r="A2265" s="15" t="s">
        <v>19826</v>
      </c>
      <c r="C2265" t="s">
        <v>19817</v>
      </c>
      <c r="D2265" t="s">
        <v>36</v>
      </c>
      <c r="E2265">
        <v>1</v>
      </c>
      <c r="F2265">
        <v>2200000</v>
      </c>
      <c r="G2265">
        <v>44000</v>
      </c>
      <c r="K2265">
        <v>46190</v>
      </c>
      <c r="L2265" t="s">
        <v>32</v>
      </c>
      <c r="M2265" t="s">
        <v>40</v>
      </c>
      <c r="P2265">
        <v>46188</v>
      </c>
      <c r="Q2265">
        <v>36065.57</v>
      </c>
      <c r="S2265" t="s">
        <v>19815</v>
      </c>
    </row>
    <row r="2266" spans="1:19" x14ac:dyDescent="0.25">
      <c r="B2266" s="15" t="s">
        <v>19826</v>
      </c>
      <c r="C2266" t="s">
        <v>19816</v>
      </c>
      <c r="D2266" t="s">
        <v>36</v>
      </c>
      <c r="H2266">
        <v>1</v>
      </c>
      <c r="K2266">
        <v>46190</v>
      </c>
      <c r="L2266" t="s">
        <v>32</v>
      </c>
      <c r="M2266" t="s">
        <v>40</v>
      </c>
      <c r="P2266">
        <v>46188</v>
      </c>
      <c r="S2266" t="s">
        <v>19815</v>
      </c>
    </row>
    <row r="2267" spans="1:19" x14ac:dyDescent="0.25">
      <c r="A2267" s="15" t="s">
        <v>19826</v>
      </c>
      <c r="C2267" t="s">
        <v>19817</v>
      </c>
      <c r="D2267" t="s">
        <v>36</v>
      </c>
      <c r="E2267">
        <v>1</v>
      </c>
      <c r="F2267">
        <v>4560000</v>
      </c>
      <c r="G2267">
        <v>91200</v>
      </c>
      <c r="K2267">
        <v>46190</v>
      </c>
      <c r="L2267" t="s">
        <v>32</v>
      </c>
      <c r="M2267" t="s">
        <v>40</v>
      </c>
      <c r="P2267">
        <v>46188</v>
      </c>
      <c r="Q2267">
        <v>74754.100000000006</v>
      </c>
      <c r="S2267" t="s">
        <v>19815</v>
      </c>
    </row>
    <row r="2268" spans="1:19" x14ac:dyDescent="0.25">
      <c r="B2268" s="15" t="s">
        <v>19826</v>
      </c>
      <c r="C2268" t="s">
        <v>19816</v>
      </c>
      <c r="D2268" t="s">
        <v>36</v>
      </c>
      <c r="H2268">
        <v>1</v>
      </c>
      <c r="K2268">
        <v>46190</v>
      </c>
      <c r="L2268" t="s">
        <v>32</v>
      </c>
      <c r="M2268" t="s">
        <v>40</v>
      </c>
      <c r="P2268">
        <v>46188</v>
      </c>
      <c r="S2268" t="s">
        <v>19815</v>
      </c>
    </row>
    <row r="2269" spans="1:19" x14ac:dyDescent="0.25">
      <c r="A2269" s="15" t="s">
        <v>19826</v>
      </c>
      <c r="C2269" t="s">
        <v>19817</v>
      </c>
      <c r="D2269" t="s">
        <v>36</v>
      </c>
      <c r="E2269">
        <v>1</v>
      </c>
      <c r="F2269">
        <v>2070000</v>
      </c>
      <c r="G2269">
        <v>41400</v>
      </c>
      <c r="K2269">
        <v>46188</v>
      </c>
      <c r="L2269" t="s">
        <v>32</v>
      </c>
      <c r="M2269" t="s">
        <v>40</v>
      </c>
      <c r="P2269">
        <v>46188</v>
      </c>
      <c r="Q2269">
        <v>33934.43</v>
      </c>
      <c r="S2269" t="s">
        <v>19815</v>
      </c>
    </row>
    <row r="2270" spans="1:19" x14ac:dyDescent="0.25">
      <c r="B2270" s="15" t="s">
        <v>19826</v>
      </c>
      <c r="C2270" t="s">
        <v>19816</v>
      </c>
      <c r="D2270" t="s">
        <v>36</v>
      </c>
      <c r="H2270">
        <v>1</v>
      </c>
      <c r="K2270">
        <v>46188</v>
      </c>
      <c r="L2270" t="s">
        <v>32</v>
      </c>
      <c r="M2270" t="s">
        <v>40</v>
      </c>
      <c r="P2270">
        <v>46188</v>
      </c>
      <c r="S2270" t="s">
        <v>19815</v>
      </c>
    </row>
    <row r="2271" spans="1:19" x14ac:dyDescent="0.25">
      <c r="A2271" s="15" t="s">
        <v>19826</v>
      </c>
      <c r="C2271" t="s">
        <v>19819</v>
      </c>
      <c r="D2271" t="s">
        <v>36</v>
      </c>
      <c r="E2271">
        <v>1</v>
      </c>
      <c r="F2271">
        <v>2740000</v>
      </c>
      <c r="G2271">
        <v>20000</v>
      </c>
      <c r="K2271">
        <v>46193</v>
      </c>
      <c r="L2271" t="s">
        <v>32</v>
      </c>
      <c r="M2271" t="s">
        <v>40</v>
      </c>
      <c r="P2271">
        <v>46188</v>
      </c>
      <c r="Q2271">
        <v>16393.439999999999</v>
      </c>
      <c r="S2271" t="s">
        <v>19815</v>
      </c>
    </row>
    <row r="2272" spans="1:19" x14ac:dyDescent="0.25">
      <c r="B2272" s="15" t="s">
        <v>19826</v>
      </c>
      <c r="C2272" t="s">
        <v>19816</v>
      </c>
      <c r="D2272" t="s">
        <v>36</v>
      </c>
      <c r="H2272">
        <v>1</v>
      </c>
      <c r="K2272">
        <v>46193</v>
      </c>
      <c r="L2272" t="s">
        <v>32</v>
      </c>
      <c r="M2272" t="s">
        <v>40</v>
      </c>
      <c r="P2272">
        <v>46188</v>
      </c>
      <c r="S2272" t="s">
        <v>19815</v>
      </c>
    </row>
    <row r="2273" spans="1:19" x14ac:dyDescent="0.25">
      <c r="A2273" s="15" t="s">
        <v>19826</v>
      </c>
      <c r="C2273" t="s">
        <v>19817</v>
      </c>
      <c r="D2273" t="s">
        <v>36</v>
      </c>
      <c r="E2273">
        <v>1</v>
      </c>
      <c r="F2273">
        <v>2450000</v>
      </c>
      <c r="G2273">
        <v>49000</v>
      </c>
      <c r="K2273">
        <v>46193</v>
      </c>
      <c r="L2273" t="s">
        <v>32</v>
      </c>
      <c r="M2273" t="s">
        <v>40</v>
      </c>
      <c r="P2273">
        <v>46189</v>
      </c>
      <c r="Q2273">
        <v>40163.93</v>
      </c>
      <c r="S2273" t="s">
        <v>19815</v>
      </c>
    </row>
    <row r="2274" spans="1:19" x14ac:dyDescent="0.25">
      <c r="B2274" s="15" t="s">
        <v>19826</v>
      </c>
      <c r="C2274" t="s">
        <v>19816</v>
      </c>
      <c r="D2274" t="s">
        <v>36</v>
      </c>
      <c r="H2274">
        <v>1</v>
      </c>
      <c r="K2274">
        <v>46193</v>
      </c>
      <c r="L2274" t="s">
        <v>32</v>
      </c>
      <c r="M2274" t="s">
        <v>40</v>
      </c>
      <c r="P2274">
        <v>46189</v>
      </c>
      <c r="S2274" t="s">
        <v>19815</v>
      </c>
    </row>
    <row r="2275" spans="1:19" x14ac:dyDescent="0.25">
      <c r="A2275" s="15" t="s">
        <v>19826</v>
      </c>
      <c r="C2275" t="s">
        <v>19817</v>
      </c>
      <c r="D2275" t="s">
        <v>136</v>
      </c>
      <c r="E2275">
        <v>1</v>
      </c>
      <c r="F2275">
        <v>2459900</v>
      </c>
      <c r="G2275">
        <v>49198</v>
      </c>
      <c r="K2275">
        <v>46188</v>
      </c>
      <c r="L2275" t="s">
        <v>67</v>
      </c>
      <c r="M2275" t="s">
        <v>65</v>
      </c>
      <c r="P2275">
        <v>46188</v>
      </c>
      <c r="Q2275">
        <v>40326.230000000003</v>
      </c>
      <c r="S2275" t="s">
        <v>19818</v>
      </c>
    </row>
    <row r="2276" spans="1:19" x14ac:dyDescent="0.25">
      <c r="A2276" s="15" t="s">
        <v>19826</v>
      </c>
      <c r="C2276" t="s">
        <v>19813</v>
      </c>
      <c r="D2276" t="s">
        <v>49</v>
      </c>
      <c r="E2276">
        <v>1</v>
      </c>
      <c r="F2276">
        <v>1190000</v>
      </c>
      <c r="G2276">
        <v>17850</v>
      </c>
      <c r="K2276">
        <v>46188</v>
      </c>
      <c r="L2276" t="s">
        <v>2226</v>
      </c>
      <c r="M2276" t="s">
        <v>65</v>
      </c>
      <c r="P2276">
        <v>46188</v>
      </c>
      <c r="Q2276">
        <v>14631.15</v>
      </c>
      <c r="S2276" t="s">
        <v>19818</v>
      </c>
    </row>
    <row r="2277" spans="1:19" x14ac:dyDescent="0.25">
      <c r="A2277" s="15" t="s">
        <v>19826</v>
      </c>
      <c r="C2277" t="s">
        <v>19813</v>
      </c>
      <c r="D2277" t="s">
        <v>370</v>
      </c>
      <c r="E2277">
        <v>1</v>
      </c>
      <c r="F2277">
        <v>1809000</v>
      </c>
      <c r="G2277">
        <v>27135</v>
      </c>
      <c r="K2277">
        <v>46194</v>
      </c>
      <c r="L2277" t="s">
        <v>219</v>
      </c>
      <c r="M2277" t="s">
        <v>65</v>
      </c>
      <c r="P2277">
        <v>46188</v>
      </c>
      <c r="Q2277">
        <v>22241.8</v>
      </c>
      <c r="S2277" t="s">
        <v>19818</v>
      </c>
    </row>
    <row r="2278" spans="1:19" x14ac:dyDescent="0.25">
      <c r="B2278" s="15" t="s">
        <v>19826</v>
      </c>
      <c r="C2278" t="s">
        <v>19816</v>
      </c>
      <c r="D2278" t="s">
        <v>370</v>
      </c>
      <c r="H2278">
        <v>1</v>
      </c>
      <c r="K2278">
        <v>46194</v>
      </c>
      <c r="L2278" t="s">
        <v>219</v>
      </c>
      <c r="M2278" t="s">
        <v>65</v>
      </c>
      <c r="P2278">
        <v>46188</v>
      </c>
      <c r="S2278" t="s">
        <v>19818</v>
      </c>
    </row>
    <row r="2279" spans="1:19" x14ac:dyDescent="0.25">
      <c r="A2279" s="15" t="s">
        <v>19826</v>
      </c>
      <c r="C2279" t="s">
        <v>19817</v>
      </c>
      <c r="D2279" t="s">
        <v>49</v>
      </c>
      <c r="E2279">
        <v>1</v>
      </c>
      <c r="F2279">
        <v>2050000</v>
      </c>
      <c r="G2279">
        <v>41000</v>
      </c>
      <c r="K2279">
        <v>46191</v>
      </c>
      <c r="L2279" t="s">
        <v>573</v>
      </c>
      <c r="M2279" t="s">
        <v>65</v>
      </c>
      <c r="P2279">
        <v>46188</v>
      </c>
      <c r="Q2279">
        <v>33606.559999999998</v>
      </c>
      <c r="S2279" t="s">
        <v>19818</v>
      </c>
    </row>
    <row r="2280" spans="1:19" x14ac:dyDescent="0.25">
      <c r="B2280" s="15" t="s">
        <v>19826</v>
      </c>
      <c r="C2280" t="s">
        <v>19816</v>
      </c>
      <c r="D2280" t="s">
        <v>49</v>
      </c>
      <c r="H2280">
        <v>1</v>
      </c>
      <c r="K2280">
        <v>46191</v>
      </c>
      <c r="L2280" t="s">
        <v>573</v>
      </c>
      <c r="M2280" t="s">
        <v>65</v>
      </c>
      <c r="P2280">
        <v>46188</v>
      </c>
      <c r="S2280" t="s">
        <v>19818</v>
      </c>
    </row>
    <row r="2281" spans="1:19" x14ac:dyDescent="0.25">
      <c r="A2281" s="15" t="s">
        <v>19826</v>
      </c>
      <c r="C2281" t="s">
        <v>19813</v>
      </c>
      <c r="D2281" t="s">
        <v>370</v>
      </c>
      <c r="E2281">
        <v>1</v>
      </c>
      <c r="F2281">
        <v>1603000</v>
      </c>
      <c r="G2281">
        <v>24045</v>
      </c>
      <c r="K2281">
        <v>46191</v>
      </c>
      <c r="L2281" t="s">
        <v>643</v>
      </c>
      <c r="M2281" t="s">
        <v>55</v>
      </c>
      <c r="P2281">
        <v>46188</v>
      </c>
      <c r="Q2281">
        <v>19709.02</v>
      </c>
      <c r="S2281" t="s">
        <v>19818</v>
      </c>
    </row>
    <row r="2282" spans="1:19" x14ac:dyDescent="0.25">
      <c r="B2282" s="15" t="s">
        <v>19826</v>
      </c>
      <c r="C2282" t="s">
        <v>19816</v>
      </c>
      <c r="D2282" t="s">
        <v>370</v>
      </c>
      <c r="H2282">
        <v>1</v>
      </c>
      <c r="K2282">
        <v>46191</v>
      </c>
      <c r="L2282" t="s">
        <v>643</v>
      </c>
      <c r="M2282" t="s">
        <v>55</v>
      </c>
      <c r="P2282">
        <v>46188</v>
      </c>
      <c r="S2282" t="s">
        <v>19818</v>
      </c>
    </row>
    <row r="2283" spans="1:19" x14ac:dyDescent="0.25">
      <c r="B2283" s="15" t="s">
        <v>19826</v>
      </c>
      <c r="C2283" t="s">
        <v>19816</v>
      </c>
      <c r="D2283" t="s">
        <v>181</v>
      </c>
      <c r="H2283">
        <v>1</v>
      </c>
      <c r="K2283">
        <v>46188</v>
      </c>
      <c r="L2283" t="s">
        <v>44</v>
      </c>
      <c r="M2283" t="s">
        <v>55</v>
      </c>
      <c r="P2283">
        <v>46187</v>
      </c>
      <c r="S2283" t="s">
        <v>19818</v>
      </c>
    </row>
    <row r="2284" spans="1:19" x14ac:dyDescent="0.25">
      <c r="A2284" s="15" t="s">
        <v>19826</v>
      </c>
      <c r="C2284" t="s">
        <v>19821</v>
      </c>
      <c r="D2284" t="s">
        <v>181</v>
      </c>
      <c r="E2284">
        <v>1</v>
      </c>
      <c r="F2284">
        <v>3105000</v>
      </c>
      <c r="G2284">
        <v>62100</v>
      </c>
      <c r="K2284">
        <v>46188</v>
      </c>
      <c r="L2284" t="s">
        <v>44</v>
      </c>
      <c r="M2284" t="s">
        <v>55</v>
      </c>
      <c r="P2284">
        <v>46187</v>
      </c>
      <c r="Q2284">
        <v>50901.64</v>
      </c>
      <c r="S2284" t="s">
        <v>19818</v>
      </c>
    </row>
    <row r="2285" spans="1:19" x14ac:dyDescent="0.25">
      <c r="A2285" s="15" t="s">
        <v>19826</v>
      </c>
      <c r="C2285" t="s">
        <v>19813</v>
      </c>
      <c r="D2285" t="s">
        <v>181</v>
      </c>
      <c r="E2285">
        <v>1</v>
      </c>
      <c r="F2285">
        <v>1493500</v>
      </c>
      <c r="G2285">
        <v>22800</v>
      </c>
      <c r="K2285">
        <v>46188</v>
      </c>
      <c r="L2285" t="s">
        <v>57</v>
      </c>
      <c r="M2285" t="s">
        <v>65</v>
      </c>
      <c r="P2285">
        <v>46182</v>
      </c>
      <c r="Q2285">
        <v>18688.52</v>
      </c>
      <c r="S2285" t="s">
        <v>19818</v>
      </c>
    </row>
    <row r="2286" spans="1:19" x14ac:dyDescent="0.25">
      <c r="B2286" s="15" t="s">
        <v>19826</v>
      </c>
      <c r="C2286" t="s">
        <v>19816</v>
      </c>
      <c r="D2286" t="s">
        <v>181</v>
      </c>
      <c r="H2286">
        <v>1</v>
      </c>
      <c r="K2286">
        <v>46188</v>
      </c>
      <c r="L2286" t="s">
        <v>57</v>
      </c>
      <c r="M2286" t="s">
        <v>65</v>
      </c>
      <c r="P2286">
        <v>46182</v>
      </c>
      <c r="S2286" t="s">
        <v>19818</v>
      </c>
    </row>
    <row r="2287" spans="1:19" x14ac:dyDescent="0.25">
      <c r="A2287" s="15" t="s">
        <v>19826</v>
      </c>
      <c r="C2287" t="s">
        <v>19821</v>
      </c>
      <c r="D2287" t="s">
        <v>36</v>
      </c>
      <c r="E2287">
        <v>1</v>
      </c>
      <c r="F2287">
        <v>2476900</v>
      </c>
      <c r="G2287">
        <v>49538</v>
      </c>
      <c r="K2287">
        <v>46188</v>
      </c>
      <c r="L2287" t="s">
        <v>32</v>
      </c>
      <c r="M2287" t="s">
        <v>40</v>
      </c>
      <c r="P2287">
        <v>46188</v>
      </c>
      <c r="Q2287">
        <v>40604.92</v>
      </c>
      <c r="S2287" t="s">
        <v>19815</v>
      </c>
    </row>
    <row r="2288" spans="1:19" x14ac:dyDescent="0.25">
      <c r="B2288" s="15" t="s">
        <v>19826</v>
      </c>
      <c r="C2288" t="s">
        <v>19816</v>
      </c>
      <c r="D2288" t="s">
        <v>36</v>
      </c>
      <c r="H2288">
        <v>1</v>
      </c>
      <c r="K2288">
        <v>46188</v>
      </c>
      <c r="L2288" t="s">
        <v>32</v>
      </c>
      <c r="M2288" t="s">
        <v>40</v>
      </c>
      <c r="P2288">
        <v>46188</v>
      </c>
      <c r="S2288" t="s">
        <v>19815</v>
      </c>
    </row>
    <row r="2289" spans="1:19" x14ac:dyDescent="0.25">
      <c r="A2289" s="15" t="s">
        <v>19826</v>
      </c>
      <c r="C2289" t="s">
        <v>19817</v>
      </c>
      <c r="D2289" t="s">
        <v>181</v>
      </c>
      <c r="E2289">
        <v>1</v>
      </c>
      <c r="F2289">
        <v>2380000</v>
      </c>
      <c r="G2289">
        <v>47600</v>
      </c>
      <c r="K2289">
        <v>46194</v>
      </c>
      <c r="L2289" t="s">
        <v>573</v>
      </c>
      <c r="M2289" t="s">
        <v>65</v>
      </c>
      <c r="P2289">
        <v>46188</v>
      </c>
      <c r="Q2289">
        <v>39016.39</v>
      </c>
      <c r="S2289" t="s">
        <v>19818</v>
      </c>
    </row>
    <row r="2290" spans="1:19" x14ac:dyDescent="0.25">
      <c r="B2290" s="15" t="s">
        <v>19826</v>
      </c>
      <c r="C2290" t="s">
        <v>19816</v>
      </c>
      <c r="D2290" t="s">
        <v>181</v>
      </c>
      <c r="H2290">
        <v>1</v>
      </c>
      <c r="K2290">
        <v>46194</v>
      </c>
      <c r="L2290" t="s">
        <v>573</v>
      </c>
      <c r="M2290" t="s">
        <v>65</v>
      </c>
      <c r="P2290">
        <v>46188</v>
      </c>
      <c r="S2290" t="s">
        <v>19818</v>
      </c>
    </row>
    <row r="2291" spans="1:19" x14ac:dyDescent="0.25">
      <c r="A2291" s="15" t="s">
        <v>19826</v>
      </c>
      <c r="C2291" t="s">
        <v>19817</v>
      </c>
      <c r="D2291" t="s">
        <v>36</v>
      </c>
      <c r="E2291">
        <v>1</v>
      </c>
      <c r="F2291">
        <v>3800000</v>
      </c>
      <c r="G2291">
        <v>76000</v>
      </c>
      <c r="K2291">
        <v>46188</v>
      </c>
      <c r="L2291" t="s">
        <v>32</v>
      </c>
      <c r="M2291" t="s">
        <v>40</v>
      </c>
      <c r="P2291">
        <v>46187</v>
      </c>
      <c r="Q2291">
        <v>62295.08</v>
      </c>
      <c r="S2291" t="s">
        <v>19815</v>
      </c>
    </row>
    <row r="2292" spans="1:19" x14ac:dyDescent="0.25">
      <c r="B2292" s="15" t="s">
        <v>19826</v>
      </c>
      <c r="C2292" t="s">
        <v>19816</v>
      </c>
      <c r="D2292" t="s">
        <v>36</v>
      </c>
      <c r="H2292">
        <v>1</v>
      </c>
      <c r="K2292">
        <v>46188</v>
      </c>
      <c r="L2292" t="s">
        <v>32</v>
      </c>
      <c r="M2292" t="s">
        <v>40</v>
      </c>
      <c r="P2292">
        <v>46187</v>
      </c>
      <c r="S2292" t="s">
        <v>19815</v>
      </c>
    </row>
    <row r="2293" spans="1:19" x14ac:dyDescent="0.25">
      <c r="A2293" s="15" t="s">
        <v>19826</v>
      </c>
      <c r="C2293" t="s">
        <v>19817</v>
      </c>
      <c r="D2293" t="s">
        <v>36</v>
      </c>
      <c r="E2293">
        <v>1</v>
      </c>
      <c r="F2293">
        <v>1930000</v>
      </c>
      <c r="G2293">
        <v>38600</v>
      </c>
      <c r="K2293">
        <v>46187</v>
      </c>
      <c r="L2293" t="s">
        <v>32</v>
      </c>
      <c r="M2293" t="s">
        <v>40</v>
      </c>
      <c r="P2293">
        <v>46187</v>
      </c>
      <c r="Q2293">
        <v>31639.34</v>
      </c>
      <c r="S2293" t="s">
        <v>19815</v>
      </c>
    </row>
    <row r="2294" spans="1:19" x14ac:dyDescent="0.25">
      <c r="B2294" s="15" t="s">
        <v>19826</v>
      </c>
      <c r="C2294" t="s">
        <v>19816</v>
      </c>
      <c r="D2294" t="s">
        <v>36</v>
      </c>
      <c r="H2294">
        <v>1</v>
      </c>
      <c r="K2294">
        <v>46187</v>
      </c>
      <c r="L2294" t="s">
        <v>32</v>
      </c>
      <c r="M2294" t="s">
        <v>40</v>
      </c>
      <c r="P2294">
        <v>46187</v>
      </c>
      <c r="S2294" t="s">
        <v>19815</v>
      </c>
    </row>
    <row r="2295" spans="1:19" x14ac:dyDescent="0.25">
      <c r="A2295" s="15" t="s">
        <v>19826</v>
      </c>
      <c r="C2295" t="s">
        <v>19813</v>
      </c>
      <c r="D2295" t="s">
        <v>181</v>
      </c>
      <c r="E2295">
        <v>1</v>
      </c>
      <c r="F2295">
        <v>1161000</v>
      </c>
      <c r="G2295">
        <v>17415</v>
      </c>
      <c r="K2295">
        <v>46190</v>
      </c>
      <c r="L2295" t="s">
        <v>176</v>
      </c>
      <c r="M2295" t="s">
        <v>55</v>
      </c>
      <c r="P2295">
        <v>46187</v>
      </c>
      <c r="Q2295">
        <v>14274.59</v>
      </c>
      <c r="S2295" t="s">
        <v>19818</v>
      </c>
    </row>
    <row r="2296" spans="1:19" x14ac:dyDescent="0.25">
      <c r="B2296" s="15" t="s">
        <v>19826</v>
      </c>
      <c r="C2296" t="s">
        <v>19816</v>
      </c>
      <c r="D2296" t="s">
        <v>181</v>
      </c>
      <c r="H2296">
        <v>1</v>
      </c>
      <c r="K2296">
        <v>46190</v>
      </c>
      <c r="L2296" t="s">
        <v>176</v>
      </c>
      <c r="M2296" t="s">
        <v>55</v>
      </c>
      <c r="P2296">
        <v>46187</v>
      </c>
      <c r="S2296" t="s">
        <v>19818</v>
      </c>
    </row>
    <row r="2297" spans="1:19" x14ac:dyDescent="0.25">
      <c r="A2297" s="15" t="s">
        <v>19826</v>
      </c>
      <c r="C2297" t="s">
        <v>19817</v>
      </c>
      <c r="D2297" t="s">
        <v>36</v>
      </c>
      <c r="E2297">
        <v>1</v>
      </c>
      <c r="F2297">
        <v>2180000</v>
      </c>
      <c r="G2297">
        <v>30000</v>
      </c>
      <c r="K2297">
        <v>46188</v>
      </c>
      <c r="L2297" t="s">
        <v>32</v>
      </c>
      <c r="M2297" t="s">
        <v>40</v>
      </c>
      <c r="P2297">
        <v>46187</v>
      </c>
      <c r="Q2297">
        <v>24590.16</v>
      </c>
      <c r="S2297" t="s">
        <v>19815</v>
      </c>
    </row>
    <row r="2298" spans="1:19" x14ac:dyDescent="0.25">
      <c r="B2298" s="15" t="s">
        <v>19826</v>
      </c>
      <c r="C2298" t="s">
        <v>19816</v>
      </c>
      <c r="D2298" t="s">
        <v>36</v>
      </c>
      <c r="H2298">
        <v>1</v>
      </c>
      <c r="K2298">
        <v>46188</v>
      </c>
      <c r="L2298" t="s">
        <v>32</v>
      </c>
      <c r="M2298" t="s">
        <v>40</v>
      </c>
      <c r="P2298">
        <v>46187</v>
      </c>
      <c r="S2298" t="s">
        <v>19815</v>
      </c>
    </row>
    <row r="2299" spans="1:19" x14ac:dyDescent="0.25">
      <c r="A2299" s="15" t="s">
        <v>19826</v>
      </c>
      <c r="C2299" t="s">
        <v>19817</v>
      </c>
      <c r="D2299" t="s">
        <v>49</v>
      </c>
      <c r="E2299">
        <v>1</v>
      </c>
      <c r="F2299">
        <v>2030000</v>
      </c>
      <c r="G2299">
        <v>40600</v>
      </c>
      <c r="K2299">
        <v>46195</v>
      </c>
      <c r="L2299" t="s">
        <v>573</v>
      </c>
      <c r="M2299" t="s">
        <v>65</v>
      </c>
      <c r="P2299">
        <v>46187</v>
      </c>
      <c r="Q2299">
        <v>33278.69</v>
      </c>
      <c r="S2299" t="s">
        <v>19818</v>
      </c>
    </row>
    <row r="2300" spans="1:19" x14ac:dyDescent="0.25">
      <c r="B2300" s="15" t="s">
        <v>19826</v>
      </c>
      <c r="C2300" t="s">
        <v>19816</v>
      </c>
      <c r="D2300" t="s">
        <v>49</v>
      </c>
      <c r="H2300">
        <v>1</v>
      </c>
      <c r="K2300">
        <v>46195</v>
      </c>
      <c r="L2300" t="s">
        <v>573</v>
      </c>
      <c r="M2300" t="s">
        <v>65</v>
      </c>
      <c r="P2300">
        <v>46187</v>
      </c>
      <c r="S2300" t="s">
        <v>19818</v>
      </c>
    </row>
    <row r="2301" spans="1:19" x14ac:dyDescent="0.25">
      <c r="A2301" s="15" t="s">
        <v>19826</v>
      </c>
      <c r="C2301" t="s">
        <v>19817</v>
      </c>
      <c r="D2301" t="s">
        <v>36</v>
      </c>
      <c r="E2301">
        <v>1</v>
      </c>
      <c r="F2301">
        <v>2550000</v>
      </c>
      <c r="G2301">
        <v>30000</v>
      </c>
      <c r="K2301">
        <v>46194</v>
      </c>
      <c r="L2301" t="s">
        <v>32</v>
      </c>
      <c r="M2301" t="s">
        <v>40</v>
      </c>
      <c r="P2301">
        <v>46187</v>
      </c>
      <c r="Q2301">
        <v>24590.16</v>
      </c>
      <c r="S2301" t="s">
        <v>19815</v>
      </c>
    </row>
    <row r="2302" spans="1:19" x14ac:dyDescent="0.25">
      <c r="B2302" s="15" t="s">
        <v>19826</v>
      </c>
      <c r="C2302" t="s">
        <v>19816</v>
      </c>
      <c r="D2302" t="s">
        <v>36</v>
      </c>
      <c r="H2302">
        <v>1</v>
      </c>
      <c r="K2302">
        <v>46194</v>
      </c>
      <c r="L2302" t="s">
        <v>32</v>
      </c>
      <c r="M2302" t="s">
        <v>40</v>
      </c>
      <c r="P2302">
        <v>46187</v>
      </c>
      <c r="S2302" t="s">
        <v>19815</v>
      </c>
    </row>
    <row r="2303" spans="1:19" x14ac:dyDescent="0.25">
      <c r="A2303" s="15" t="s">
        <v>19814</v>
      </c>
      <c r="C2303" t="s">
        <v>19813</v>
      </c>
      <c r="D2303" t="s">
        <v>370</v>
      </c>
      <c r="E2303">
        <v>1</v>
      </c>
      <c r="F2303">
        <v>1677000</v>
      </c>
      <c r="G2303">
        <v>25155</v>
      </c>
      <c r="K2303">
        <v>46209</v>
      </c>
      <c r="L2303" t="s">
        <v>219</v>
      </c>
      <c r="M2303" t="s">
        <v>65</v>
      </c>
      <c r="P2303">
        <v>46187</v>
      </c>
      <c r="Q2303">
        <v>20618.849999999999</v>
      </c>
      <c r="S2303" t="s">
        <v>19818</v>
      </c>
    </row>
    <row r="2304" spans="1:19" x14ac:dyDescent="0.25">
      <c r="B2304" s="15" t="s">
        <v>19826</v>
      </c>
      <c r="C2304" t="s">
        <v>19816</v>
      </c>
      <c r="D2304" t="s">
        <v>370</v>
      </c>
      <c r="H2304">
        <v>1</v>
      </c>
      <c r="K2304">
        <v>46209</v>
      </c>
      <c r="L2304" t="s">
        <v>219</v>
      </c>
      <c r="M2304" t="s">
        <v>65</v>
      </c>
      <c r="P2304">
        <v>46187</v>
      </c>
      <c r="S2304" t="s">
        <v>19818</v>
      </c>
    </row>
    <row r="2305" spans="1:19" x14ac:dyDescent="0.25">
      <c r="A2305" s="15" t="s">
        <v>19826</v>
      </c>
      <c r="C2305" t="s">
        <v>19813</v>
      </c>
      <c r="D2305" t="s">
        <v>136</v>
      </c>
      <c r="E2305">
        <v>1</v>
      </c>
      <c r="F2305">
        <v>1019000</v>
      </c>
      <c r="G2305">
        <v>15285</v>
      </c>
      <c r="K2305">
        <v>46187</v>
      </c>
      <c r="L2305" t="s">
        <v>219</v>
      </c>
      <c r="M2305" t="s">
        <v>65</v>
      </c>
      <c r="P2305">
        <v>46187</v>
      </c>
      <c r="Q2305">
        <v>12528.69</v>
      </c>
      <c r="S2305" t="s">
        <v>19818</v>
      </c>
    </row>
    <row r="2306" spans="1:19" x14ac:dyDescent="0.25">
      <c r="A2306" s="15" t="s">
        <v>19826</v>
      </c>
      <c r="C2306" t="s">
        <v>19817</v>
      </c>
      <c r="D2306" t="s">
        <v>36</v>
      </c>
      <c r="E2306">
        <v>1</v>
      </c>
      <c r="F2306">
        <v>1970000</v>
      </c>
      <c r="G2306">
        <v>39400</v>
      </c>
      <c r="K2306">
        <v>46187</v>
      </c>
      <c r="L2306" t="s">
        <v>32</v>
      </c>
      <c r="M2306" t="s">
        <v>40</v>
      </c>
      <c r="P2306">
        <v>46187</v>
      </c>
      <c r="Q2306">
        <v>32295.08</v>
      </c>
      <c r="S2306" t="s">
        <v>19815</v>
      </c>
    </row>
    <row r="2307" spans="1:19" x14ac:dyDescent="0.25">
      <c r="B2307" s="15" t="s">
        <v>19826</v>
      </c>
      <c r="C2307" t="s">
        <v>19816</v>
      </c>
      <c r="D2307" t="s">
        <v>36</v>
      </c>
      <c r="H2307">
        <v>1</v>
      </c>
      <c r="K2307">
        <v>46187</v>
      </c>
      <c r="L2307" t="s">
        <v>32</v>
      </c>
      <c r="M2307" t="s">
        <v>40</v>
      </c>
      <c r="P2307">
        <v>46187</v>
      </c>
      <c r="S2307" t="s">
        <v>19815</v>
      </c>
    </row>
    <row r="2308" spans="1:19" x14ac:dyDescent="0.25">
      <c r="A2308" s="15" t="s">
        <v>19826</v>
      </c>
      <c r="C2308" t="s">
        <v>19817</v>
      </c>
      <c r="D2308" t="s">
        <v>36</v>
      </c>
      <c r="E2308">
        <v>1</v>
      </c>
      <c r="F2308">
        <v>1970000</v>
      </c>
      <c r="G2308">
        <v>39400</v>
      </c>
      <c r="K2308">
        <v>46188</v>
      </c>
      <c r="L2308" t="s">
        <v>32</v>
      </c>
      <c r="M2308" t="s">
        <v>40</v>
      </c>
      <c r="P2308">
        <v>46187</v>
      </c>
      <c r="Q2308">
        <v>32295.08</v>
      </c>
      <c r="S2308" t="s">
        <v>19815</v>
      </c>
    </row>
    <row r="2309" spans="1:19" x14ac:dyDescent="0.25">
      <c r="B2309" s="15" t="s">
        <v>19826</v>
      </c>
      <c r="C2309" t="s">
        <v>19816</v>
      </c>
      <c r="D2309" t="s">
        <v>36</v>
      </c>
      <c r="H2309">
        <v>1</v>
      </c>
      <c r="K2309">
        <v>46188</v>
      </c>
      <c r="L2309" t="s">
        <v>32</v>
      </c>
      <c r="M2309" t="s">
        <v>40</v>
      </c>
      <c r="P2309">
        <v>46187</v>
      </c>
      <c r="S2309" t="s">
        <v>19815</v>
      </c>
    </row>
    <row r="2310" spans="1:19" x14ac:dyDescent="0.25">
      <c r="A2310" s="15" t="s">
        <v>19826</v>
      </c>
      <c r="C2310" t="s">
        <v>19821</v>
      </c>
      <c r="D2310" t="s">
        <v>36</v>
      </c>
      <c r="E2310">
        <v>1</v>
      </c>
      <c r="F2310">
        <v>3253750</v>
      </c>
      <c r="G2310">
        <v>20000</v>
      </c>
      <c r="K2310">
        <v>46187</v>
      </c>
      <c r="L2310" t="s">
        <v>32</v>
      </c>
      <c r="M2310" t="s">
        <v>40</v>
      </c>
      <c r="P2310">
        <v>46187</v>
      </c>
      <c r="Q2310">
        <v>16393.439999999999</v>
      </c>
      <c r="S2310" t="s">
        <v>19815</v>
      </c>
    </row>
    <row r="2311" spans="1:19" x14ac:dyDescent="0.25">
      <c r="B2311" s="15" t="s">
        <v>19826</v>
      </c>
      <c r="C2311" t="s">
        <v>19816</v>
      </c>
      <c r="D2311" t="s">
        <v>36</v>
      </c>
      <c r="H2311">
        <v>1</v>
      </c>
      <c r="K2311">
        <v>46187</v>
      </c>
      <c r="L2311" t="s">
        <v>32</v>
      </c>
      <c r="M2311" t="s">
        <v>40</v>
      </c>
      <c r="P2311">
        <v>46187</v>
      </c>
      <c r="S2311" t="s">
        <v>19815</v>
      </c>
    </row>
    <row r="2312" spans="1:19" x14ac:dyDescent="0.25">
      <c r="A2312" s="15" t="s">
        <v>19826</v>
      </c>
      <c r="C2312" t="s">
        <v>19821</v>
      </c>
      <c r="D2312" t="s">
        <v>36</v>
      </c>
      <c r="E2312">
        <v>1</v>
      </c>
      <c r="F2312">
        <v>2479500</v>
      </c>
      <c r="G2312">
        <v>30000</v>
      </c>
      <c r="K2312">
        <v>46195</v>
      </c>
      <c r="L2312" t="s">
        <v>32</v>
      </c>
      <c r="M2312" t="s">
        <v>40</v>
      </c>
      <c r="P2312">
        <v>46187</v>
      </c>
      <c r="Q2312">
        <v>24590.16</v>
      </c>
      <c r="S2312" t="s">
        <v>19815</v>
      </c>
    </row>
    <row r="2313" spans="1:19" x14ac:dyDescent="0.25">
      <c r="B2313" s="15" t="s">
        <v>19826</v>
      </c>
      <c r="C2313" t="s">
        <v>19816</v>
      </c>
      <c r="D2313" t="s">
        <v>36</v>
      </c>
      <c r="H2313">
        <v>1</v>
      </c>
      <c r="K2313">
        <v>46195</v>
      </c>
      <c r="L2313" t="s">
        <v>32</v>
      </c>
      <c r="M2313" t="s">
        <v>40</v>
      </c>
      <c r="P2313">
        <v>46187</v>
      </c>
      <c r="S2313" t="s">
        <v>19815</v>
      </c>
    </row>
    <row r="2314" spans="1:19" x14ac:dyDescent="0.25">
      <c r="A2314" s="15" t="s">
        <v>19826</v>
      </c>
      <c r="C2314" t="s">
        <v>19817</v>
      </c>
      <c r="D2314" t="s">
        <v>36</v>
      </c>
      <c r="E2314">
        <v>1</v>
      </c>
      <c r="F2314">
        <v>2570000</v>
      </c>
      <c r="G2314">
        <v>51400</v>
      </c>
      <c r="K2314">
        <v>46188</v>
      </c>
      <c r="L2314" t="s">
        <v>32</v>
      </c>
      <c r="M2314" t="s">
        <v>40</v>
      </c>
      <c r="P2314">
        <v>46187</v>
      </c>
      <c r="Q2314">
        <v>42131.15</v>
      </c>
      <c r="S2314" t="s">
        <v>19815</v>
      </c>
    </row>
    <row r="2315" spans="1:19" x14ac:dyDescent="0.25">
      <c r="B2315" s="15" t="s">
        <v>19826</v>
      </c>
      <c r="C2315" t="s">
        <v>19816</v>
      </c>
      <c r="D2315" t="s">
        <v>36</v>
      </c>
      <c r="H2315">
        <v>1</v>
      </c>
      <c r="K2315">
        <v>46188</v>
      </c>
      <c r="L2315" t="s">
        <v>32</v>
      </c>
      <c r="M2315" t="s">
        <v>40</v>
      </c>
      <c r="P2315">
        <v>46187</v>
      </c>
      <c r="S2315" t="s">
        <v>19815</v>
      </c>
    </row>
    <row r="2316" spans="1:19" x14ac:dyDescent="0.25">
      <c r="A2316" s="15" t="s">
        <v>19826</v>
      </c>
      <c r="C2316" t="s">
        <v>19813</v>
      </c>
      <c r="D2316" t="s">
        <v>136</v>
      </c>
      <c r="E2316">
        <v>1</v>
      </c>
      <c r="F2316">
        <v>1865000</v>
      </c>
      <c r="G2316">
        <v>27975</v>
      </c>
      <c r="K2316">
        <v>46187</v>
      </c>
      <c r="L2316" t="s">
        <v>132</v>
      </c>
      <c r="M2316" t="s">
        <v>65</v>
      </c>
      <c r="P2316">
        <v>46187</v>
      </c>
      <c r="Q2316">
        <v>22930.33</v>
      </c>
      <c r="S2316" t="s">
        <v>19818</v>
      </c>
    </row>
    <row r="2317" spans="1:19" x14ac:dyDescent="0.25">
      <c r="A2317" s="15" t="s">
        <v>19826</v>
      </c>
      <c r="C2317" t="s">
        <v>19813</v>
      </c>
      <c r="D2317" t="s">
        <v>36</v>
      </c>
      <c r="E2317">
        <v>1</v>
      </c>
      <c r="F2317">
        <v>1969000</v>
      </c>
      <c r="G2317">
        <v>10000</v>
      </c>
      <c r="K2317">
        <v>46187</v>
      </c>
      <c r="L2317" t="s">
        <v>32</v>
      </c>
      <c r="M2317" t="s">
        <v>40</v>
      </c>
      <c r="P2317">
        <v>46187</v>
      </c>
      <c r="Q2317">
        <v>8196.7199999999993</v>
      </c>
      <c r="S2317" t="s">
        <v>19815</v>
      </c>
    </row>
    <row r="2318" spans="1:19" x14ac:dyDescent="0.25">
      <c r="B2318" s="15" t="s">
        <v>19826</v>
      </c>
      <c r="C2318" t="s">
        <v>19816</v>
      </c>
      <c r="D2318" t="s">
        <v>36</v>
      </c>
      <c r="H2318">
        <v>1</v>
      </c>
      <c r="K2318">
        <v>46187</v>
      </c>
      <c r="L2318" t="s">
        <v>32</v>
      </c>
      <c r="M2318" t="s">
        <v>40</v>
      </c>
      <c r="P2318">
        <v>46187</v>
      </c>
      <c r="S2318" t="s">
        <v>19815</v>
      </c>
    </row>
    <row r="2319" spans="1:19" x14ac:dyDescent="0.25">
      <c r="A2319" s="15" t="s">
        <v>19826</v>
      </c>
      <c r="C2319" t="s">
        <v>19817</v>
      </c>
      <c r="D2319" t="s">
        <v>36</v>
      </c>
      <c r="E2319">
        <v>1</v>
      </c>
      <c r="F2319">
        <v>1970000</v>
      </c>
      <c r="G2319">
        <v>39400</v>
      </c>
      <c r="K2319">
        <v>46188</v>
      </c>
      <c r="L2319" t="s">
        <v>32</v>
      </c>
      <c r="M2319" t="s">
        <v>40</v>
      </c>
      <c r="P2319">
        <v>46187</v>
      </c>
      <c r="Q2319">
        <v>32295.08</v>
      </c>
      <c r="S2319" t="s">
        <v>19815</v>
      </c>
    </row>
    <row r="2320" spans="1:19" x14ac:dyDescent="0.25">
      <c r="B2320" s="15" t="s">
        <v>19826</v>
      </c>
      <c r="C2320" t="s">
        <v>19816</v>
      </c>
      <c r="D2320" t="s">
        <v>36</v>
      </c>
      <c r="H2320">
        <v>1</v>
      </c>
      <c r="K2320">
        <v>46188</v>
      </c>
      <c r="L2320" t="s">
        <v>32</v>
      </c>
      <c r="M2320" t="s">
        <v>40</v>
      </c>
      <c r="P2320">
        <v>46187</v>
      </c>
      <c r="S2320" t="s">
        <v>19815</v>
      </c>
    </row>
    <row r="2321" spans="1:19" x14ac:dyDescent="0.25">
      <c r="A2321" s="15" t="s">
        <v>19826</v>
      </c>
      <c r="C2321" t="s">
        <v>19822</v>
      </c>
      <c r="D2321" t="s">
        <v>36</v>
      </c>
      <c r="E2321">
        <v>1</v>
      </c>
      <c r="F2321">
        <v>2370000</v>
      </c>
      <c r="G2321">
        <v>30000</v>
      </c>
      <c r="K2321">
        <v>46187</v>
      </c>
      <c r="L2321" t="s">
        <v>32</v>
      </c>
      <c r="M2321" t="s">
        <v>40</v>
      </c>
      <c r="P2321">
        <v>46187</v>
      </c>
      <c r="Q2321">
        <v>24590.16</v>
      </c>
      <c r="S2321" t="s">
        <v>19815</v>
      </c>
    </row>
    <row r="2322" spans="1:19" x14ac:dyDescent="0.25">
      <c r="A2322" s="15" t="s">
        <v>19826</v>
      </c>
      <c r="C2322" t="s">
        <v>19817</v>
      </c>
      <c r="D2322" t="s">
        <v>36</v>
      </c>
      <c r="E2322">
        <v>1</v>
      </c>
      <c r="F2322">
        <v>2545000</v>
      </c>
      <c r="G2322">
        <v>50900</v>
      </c>
      <c r="K2322">
        <v>46193</v>
      </c>
      <c r="L2322" t="s">
        <v>32</v>
      </c>
      <c r="M2322" t="s">
        <v>40</v>
      </c>
      <c r="P2322">
        <v>46187</v>
      </c>
      <c r="Q2322">
        <v>41721.31</v>
      </c>
      <c r="S2322" t="s">
        <v>19815</v>
      </c>
    </row>
    <row r="2323" spans="1:19" x14ac:dyDescent="0.25">
      <c r="B2323" s="15" t="s">
        <v>19826</v>
      </c>
      <c r="C2323" t="s">
        <v>19816</v>
      </c>
      <c r="D2323" t="s">
        <v>36</v>
      </c>
      <c r="H2323">
        <v>1</v>
      </c>
      <c r="K2323">
        <v>46193</v>
      </c>
      <c r="L2323" t="s">
        <v>32</v>
      </c>
      <c r="M2323" t="s">
        <v>40</v>
      </c>
      <c r="P2323">
        <v>46187</v>
      </c>
      <c r="S2323" t="s">
        <v>19815</v>
      </c>
    </row>
    <row r="2324" spans="1:19" x14ac:dyDescent="0.25">
      <c r="A2324" s="15" t="s">
        <v>19826</v>
      </c>
      <c r="C2324" t="s">
        <v>19817</v>
      </c>
      <c r="D2324" t="s">
        <v>36</v>
      </c>
      <c r="E2324">
        <v>1</v>
      </c>
      <c r="F2324">
        <v>2050000</v>
      </c>
      <c r="G2324">
        <v>41000</v>
      </c>
      <c r="K2324">
        <v>46187</v>
      </c>
      <c r="L2324" t="s">
        <v>32</v>
      </c>
      <c r="M2324" t="s">
        <v>40</v>
      </c>
      <c r="P2324">
        <v>46187</v>
      </c>
      <c r="Q2324">
        <v>33606.559999999998</v>
      </c>
      <c r="S2324" t="s">
        <v>19815</v>
      </c>
    </row>
    <row r="2325" spans="1:19" x14ac:dyDescent="0.25">
      <c r="B2325" s="15" t="s">
        <v>19826</v>
      </c>
      <c r="C2325" t="s">
        <v>19816</v>
      </c>
      <c r="D2325" t="s">
        <v>36</v>
      </c>
      <c r="H2325">
        <v>1</v>
      </c>
      <c r="K2325">
        <v>46187</v>
      </c>
      <c r="L2325" t="s">
        <v>32</v>
      </c>
      <c r="M2325" t="s">
        <v>40</v>
      </c>
      <c r="P2325">
        <v>46187</v>
      </c>
      <c r="S2325" t="s">
        <v>19815</v>
      </c>
    </row>
    <row r="2326" spans="1:19" x14ac:dyDescent="0.25">
      <c r="A2326" s="15" t="s">
        <v>19826</v>
      </c>
      <c r="C2326" t="s">
        <v>19817</v>
      </c>
      <c r="D2326" t="s">
        <v>36</v>
      </c>
      <c r="E2326">
        <v>1</v>
      </c>
      <c r="F2326">
        <v>2280000</v>
      </c>
      <c r="G2326">
        <v>45600</v>
      </c>
      <c r="K2326">
        <v>46187</v>
      </c>
      <c r="L2326" t="s">
        <v>32</v>
      </c>
      <c r="M2326" t="s">
        <v>40</v>
      </c>
      <c r="P2326">
        <v>46186</v>
      </c>
      <c r="Q2326">
        <v>37377.050000000003</v>
      </c>
      <c r="S2326" t="s">
        <v>19815</v>
      </c>
    </row>
    <row r="2327" spans="1:19" x14ac:dyDescent="0.25">
      <c r="B2327" s="15" t="s">
        <v>19826</v>
      </c>
      <c r="C2327" t="s">
        <v>19816</v>
      </c>
      <c r="D2327" t="s">
        <v>36</v>
      </c>
      <c r="H2327">
        <v>1</v>
      </c>
      <c r="K2327">
        <v>46187</v>
      </c>
      <c r="L2327" t="s">
        <v>32</v>
      </c>
      <c r="M2327" t="s">
        <v>40</v>
      </c>
      <c r="P2327">
        <v>46186</v>
      </c>
      <c r="S2327" t="s">
        <v>19815</v>
      </c>
    </row>
    <row r="2328" spans="1:19" x14ac:dyDescent="0.25">
      <c r="B2328" s="15" t="s">
        <v>19826</v>
      </c>
      <c r="C2328" t="s">
        <v>19816</v>
      </c>
      <c r="D2328" t="s">
        <v>181</v>
      </c>
      <c r="H2328">
        <v>1</v>
      </c>
      <c r="K2328">
        <v>46190</v>
      </c>
      <c r="L2328" t="s">
        <v>737</v>
      </c>
      <c r="M2328" t="s">
        <v>55</v>
      </c>
      <c r="P2328">
        <v>46184</v>
      </c>
      <c r="S2328" t="s">
        <v>19818</v>
      </c>
    </row>
    <row r="2329" spans="1:19" x14ac:dyDescent="0.25">
      <c r="A2329" s="15" t="s">
        <v>19826</v>
      </c>
      <c r="C2329" t="s">
        <v>19817</v>
      </c>
      <c r="D2329" t="s">
        <v>181</v>
      </c>
      <c r="E2329">
        <v>1</v>
      </c>
      <c r="F2329">
        <v>2280000</v>
      </c>
      <c r="G2329">
        <v>80800</v>
      </c>
      <c r="K2329">
        <v>46190</v>
      </c>
      <c r="L2329" t="s">
        <v>737</v>
      </c>
      <c r="M2329" t="s">
        <v>55</v>
      </c>
      <c r="P2329">
        <v>46184</v>
      </c>
      <c r="Q2329">
        <v>66229.509999999995</v>
      </c>
      <c r="S2329" t="s">
        <v>19818</v>
      </c>
    </row>
    <row r="2330" spans="1:19" x14ac:dyDescent="0.25">
      <c r="C2330" t="s">
        <v>19821</v>
      </c>
      <c r="D2330" t="s">
        <v>36</v>
      </c>
      <c r="I2330">
        <v>1</v>
      </c>
      <c r="J2330" s="15" t="s">
        <v>19826</v>
      </c>
      <c r="K2330">
        <v>46194</v>
      </c>
      <c r="L2330" t="s">
        <v>32</v>
      </c>
      <c r="M2330" t="s">
        <v>40</v>
      </c>
      <c r="P2330">
        <v>46187</v>
      </c>
      <c r="S2330" t="s">
        <v>19815</v>
      </c>
    </row>
    <row r="2331" spans="1:19" x14ac:dyDescent="0.25">
      <c r="B2331" s="15" t="s">
        <v>19826</v>
      </c>
      <c r="C2331" t="s">
        <v>19816</v>
      </c>
      <c r="D2331" t="s">
        <v>36</v>
      </c>
      <c r="H2331">
        <v>1</v>
      </c>
      <c r="K2331">
        <v>46194</v>
      </c>
      <c r="L2331" t="s">
        <v>32</v>
      </c>
      <c r="M2331" t="s">
        <v>40</v>
      </c>
      <c r="P2331">
        <v>46187</v>
      </c>
      <c r="S2331" t="s">
        <v>19815</v>
      </c>
    </row>
    <row r="2332" spans="1:19" x14ac:dyDescent="0.25">
      <c r="A2332" s="15" t="s">
        <v>19826</v>
      </c>
      <c r="C2332" t="s">
        <v>19821</v>
      </c>
      <c r="D2332" t="s">
        <v>36</v>
      </c>
      <c r="E2332">
        <v>1</v>
      </c>
      <c r="F2332">
        <v>2481500</v>
      </c>
      <c r="G2332">
        <v>20000</v>
      </c>
      <c r="K2332">
        <v>46187</v>
      </c>
      <c r="L2332" t="s">
        <v>32</v>
      </c>
      <c r="M2332" t="s">
        <v>40</v>
      </c>
      <c r="P2332">
        <v>46187</v>
      </c>
      <c r="Q2332">
        <v>16393.439999999999</v>
      </c>
      <c r="S2332" t="s">
        <v>19815</v>
      </c>
    </row>
    <row r="2333" spans="1:19" x14ac:dyDescent="0.25">
      <c r="B2333" s="15" t="s">
        <v>19826</v>
      </c>
      <c r="C2333" t="s">
        <v>19816</v>
      </c>
      <c r="D2333" t="s">
        <v>36</v>
      </c>
      <c r="H2333">
        <v>1</v>
      </c>
      <c r="K2333">
        <v>46187</v>
      </c>
      <c r="L2333" t="s">
        <v>32</v>
      </c>
      <c r="M2333" t="s">
        <v>40</v>
      </c>
      <c r="P2333">
        <v>46187</v>
      </c>
      <c r="S2333" t="s">
        <v>19815</v>
      </c>
    </row>
    <row r="2334" spans="1:19" x14ac:dyDescent="0.25">
      <c r="A2334" s="15" t="s">
        <v>19826</v>
      </c>
      <c r="C2334" t="s">
        <v>19817</v>
      </c>
      <c r="D2334" t="s">
        <v>36</v>
      </c>
      <c r="E2334">
        <v>1</v>
      </c>
      <c r="F2334">
        <v>1970000</v>
      </c>
      <c r="G2334">
        <v>39400</v>
      </c>
      <c r="K2334">
        <v>46187</v>
      </c>
      <c r="L2334" t="s">
        <v>32</v>
      </c>
      <c r="M2334" t="s">
        <v>40</v>
      </c>
      <c r="P2334">
        <v>46187</v>
      </c>
      <c r="Q2334">
        <v>32295.08</v>
      </c>
      <c r="S2334" t="s">
        <v>19815</v>
      </c>
    </row>
    <row r="2335" spans="1:19" x14ac:dyDescent="0.25">
      <c r="B2335" s="15" t="s">
        <v>19826</v>
      </c>
      <c r="C2335" t="s">
        <v>19816</v>
      </c>
      <c r="D2335" t="s">
        <v>36</v>
      </c>
      <c r="H2335">
        <v>1</v>
      </c>
      <c r="K2335">
        <v>46187</v>
      </c>
      <c r="L2335" t="s">
        <v>32</v>
      </c>
      <c r="M2335" t="s">
        <v>40</v>
      </c>
      <c r="P2335">
        <v>46187</v>
      </c>
      <c r="S2335" t="s">
        <v>19815</v>
      </c>
    </row>
    <row r="2336" spans="1:19" x14ac:dyDescent="0.25">
      <c r="A2336" s="15" t="s">
        <v>19826</v>
      </c>
      <c r="C2336" t="s">
        <v>19817</v>
      </c>
      <c r="D2336" t="s">
        <v>36</v>
      </c>
      <c r="E2336">
        <v>1</v>
      </c>
      <c r="F2336">
        <v>1610000</v>
      </c>
      <c r="G2336">
        <v>30000</v>
      </c>
      <c r="K2336">
        <v>46190</v>
      </c>
      <c r="L2336" t="s">
        <v>32</v>
      </c>
      <c r="M2336" t="s">
        <v>40</v>
      </c>
      <c r="P2336">
        <v>46187</v>
      </c>
      <c r="Q2336">
        <v>24590.16</v>
      </c>
      <c r="S2336" t="s">
        <v>19815</v>
      </c>
    </row>
    <row r="2337" spans="1:19" x14ac:dyDescent="0.25">
      <c r="B2337" s="15" t="s">
        <v>19826</v>
      </c>
      <c r="C2337" t="s">
        <v>19816</v>
      </c>
      <c r="D2337" t="s">
        <v>36</v>
      </c>
      <c r="H2337">
        <v>1</v>
      </c>
      <c r="K2337">
        <v>46190</v>
      </c>
      <c r="L2337" t="s">
        <v>32</v>
      </c>
      <c r="M2337" t="s">
        <v>40</v>
      </c>
      <c r="P2337">
        <v>46187</v>
      </c>
      <c r="S2337" t="s">
        <v>19815</v>
      </c>
    </row>
    <row r="2338" spans="1:19" x14ac:dyDescent="0.25">
      <c r="A2338" s="15" t="s">
        <v>19826</v>
      </c>
      <c r="C2338" t="s">
        <v>19813</v>
      </c>
      <c r="D2338" t="s">
        <v>36</v>
      </c>
      <c r="E2338">
        <v>1</v>
      </c>
      <c r="F2338">
        <v>1161000</v>
      </c>
      <c r="G2338">
        <v>10000</v>
      </c>
      <c r="K2338">
        <v>46187</v>
      </c>
      <c r="L2338" t="s">
        <v>32</v>
      </c>
      <c r="M2338" t="s">
        <v>40</v>
      </c>
      <c r="P2338">
        <v>46186</v>
      </c>
      <c r="Q2338">
        <v>8196.7199999999993</v>
      </c>
      <c r="S2338" t="s">
        <v>19815</v>
      </c>
    </row>
    <row r="2339" spans="1:19" x14ac:dyDescent="0.25">
      <c r="B2339" s="15" t="s">
        <v>19826</v>
      </c>
      <c r="C2339" t="s">
        <v>19816</v>
      </c>
      <c r="D2339" t="s">
        <v>36</v>
      </c>
      <c r="H2339">
        <v>1</v>
      </c>
      <c r="K2339">
        <v>46187</v>
      </c>
      <c r="L2339" t="s">
        <v>32</v>
      </c>
      <c r="M2339" t="s">
        <v>40</v>
      </c>
      <c r="P2339">
        <v>46186</v>
      </c>
      <c r="S2339" t="s">
        <v>19815</v>
      </c>
    </row>
    <row r="2340" spans="1:19" x14ac:dyDescent="0.25">
      <c r="A2340" s="15" t="s">
        <v>19826</v>
      </c>
      <c r="C2340" t="s">
        <v>19817</v>
      </c>
      <c r="D2340" t="s">
        <v>36</v>
      </c>
      <c r="E2340">
        <v>1</v>
      </c>
      <c r="F2340">
        <v>2100000</v>
      </c>
      <c r="G2340">
        <v>30000</v>
      </c>
      <c r="K2340">
        <v>46187</v>
      </c>
      <c r="L2340" t="s">
        <v>32</v>
      </c>
      <c r="M2340" t="s">
        <v>40</v>
      </c>
      <c r="P2340">
        <v>46187</v>
      </c>
      <c r="Q2340">
        <v>24590.16</v>
      </c>
      <c r="S2340" t="s">
        <v>19815</v>
      </c>
    </row>
    <row r="2341" spans="1:19" x14ac:dyDescent="0.25">
      <c r="B2341" s="15" t="s">
        <v>19826</v>
      </c>
      <c r="C2341" t="s">
        <v>19816</v>
      </c>
      <c r="D2341" t="s">
        <v>36</v>
      </c>
      <c r="H2341">
        <v>1</v>
      </c>
      <c r="K2341">
        <v>46187</v>
      </c>
      <c r="L2341" t="s">
        <v>32</v>
      </c>
      <c r="M2341" t="s">
        <v>40</v>
      </c>
      <c r="P2341">
        <v>46187</v>
      </c>
      <c r="S2341" t="s">
        <v>19815</v>
      </c>
    </row>
    <row r="2342" spans="1:19" x14ac:dyDescent="0.25">
      <c r="A2342" s="15" t="s">
        <v>19826</v>
      </c>
      <c r="C2342" t="s">
        <v>19817</v>
      </c>
      <c r="D2342" t="s">
        <v>36</v>
      </c>
      <c r="E2342">
        <v>1</v>
      </c>
      <c r="F2342">
        <v>2000000</v>
      </c>
      <c r="G2342">
        <v>40000</v>
      </c>
      <c r="K2342">
        <v>46187</v>
      </c>
      <c r="L2342" t="s">
        <v>32</v>
      </c>
      <c r="M2342" t="s">
        <v>40</v>
      </c>
      <c r="P2342">
        <v>46187</v>
      </c>
      <c r="Q2342">
        <v>32786.89</v>
      </c>
      <c r="S2342" t="s">
        <v>19815</v>
      </c>
    </row>
    <row r="2343" spans="1:19" x14ac:dyDescent="0.25">
      <c r="B2343" s="15" t="s">
        <v>19826</v>
      </c>
      <c r="C2343" t="s">
        <v>19816</v>
      </c>
      <c r="D2343" t="s">
        <v>36</v>
      </c>
      <c r="H2343">
        <v>1</v>
      </c>
      <c r="K2343">
        <v>46187</v>
      </c>
      <c r="L2343" t="s">
        <v>32</v>
      </c>
      <c r="M2343" t="s">
        <v>40</v>
      </c>
      <c r="P2343">
        <v>46187</v>
      </c>
      <c r="S2343" t="s">
        <v>19815</v>
      </c>
    </row>
    <row r="2344" spans="1:19" x14ac:dyDescent="0.25">
      <c r="A2344" s="15" t="s">
        <v>19826</v>
      </c>
      <c r="C2344" t="s">
        <v>19817</v>
      </c>
      <c r="D2344" t="s">
        <v>181</v>
      </c>
      <c r="E2344">
        <v>1</v>
      </c>
      <c r="F2344">
        <v>3750000</v>
      </c>
      <c r="G2344">
        <v>75000</v>
      </c>
      <c r="K2344">
        <v>46187</v>
      </c>
      <c r="L2344" t="s">
        <v>67</v>
      </c>
      <c r="M2344" t="s">
        <v>65</v>
      </c>
      <c r="P2344">
        <v>46186</v>
      </c>
      <c r="Q2344">
        <v>61475.41</v>
      </c>
      <c r="S2344" t="s">
        <v>19818</v>
      </c>
    </row>
    <row r="2345" spans="1:19" x14ac:dyDescent="0.25">
      <c r="B2345" s="15" t="s">
        <v>19826</v>
      </c>
      <c r="C2345" t="s">
        <v>19816</v>
      </c>
      <c r="D2345" t="s">
        <v>181</v>
      </c>
      <c r="H2345">
        <v>1</v>
      </c>
      <c r="K2345">
        <v>46187</v>
      </c>
      <c r="L2345" t="s">
        <v>67</v>
      </c>
      <c r="M2345" t="s">
        <v>65</v>
      </c>
      <c r="P2345">
        <v>46186</v>
      </c>
      <c r="S2345" t="s">
        <v>19818</v>
      </c>
    </row>
    <row r="2346" spans="1:19" x14ac:dyDescent="0.25">
      <c r="A2346" s="15" t="s">
        <v>19826</v>
      </c>
      <c r="C2346" t="s">
        <v>19817</v>
      </c>
      <c r="D2346" t="s">
        <v>36</v>
      </c>
      <c r="E2346">
        <v>1</v>
      </c>
      <c r="F2346">
        <v>2424000</v>
      </c>
      <c r="G2346">
        <v>48480</v>
      </c>
      <c r="K2346">
        <v>46194</v>
      </c>
      <c r="L2346" t="s">
        <v>32</v>
      </c>
      <c r="M2346" t="s">
        <v>40</v>
      </c>
      <c r="P2346">
        <v>46186</v>
      </c>
      <c r="Q2346">
        <v>39737.699999999997</v>
      </c>
      <c r="S2346" t="s">
        <v>19815</v>
      </c>
    </row>
    <row r="2347" spans="1:19" x14ac:dyDescent="0.25">
      <c r="B2347" s="15" t="s">
        <v>19826</v>
      </c>
      <c r="C2347" t="s">
        <v>19816</v>
      </c>
      <c r="D2347" t="s">
        <v>36</v>
      </c>
      <c r="H2347">
        <v>1</v>
      </c>
      <c r="K2347">
        <v>46194</v>
      </c>
      <c r="L2347" t="s">
        <v>32</v>
      </c>
      <c r="M2347" t="s">
        <v>40</v>
      </c>
      <c r="P2347">
        <v>46186</v>
      </c>
      <c r="S2347" t="s">
        <v>19815</v>
      </c>
    </row>
    <row r="2348" spans="1:19" x14ac:dyDescent="0.25">
      <c r="A2348" s="15" t="s">
        <v>19826</v>
      </c>
      <c r="C2348" t="s">
        <v>19821</v>
      </c>
      <c r="D2348" t="s">
        <v>36</v>
      </c>
      <c r="E2348">
        <v>1</v>
      </c>
      <c r="F2348">
        <v>3385000</v>
      </c>
      <c r="G2348">
        <v>30000</v>
      </c>
      <c r="K2348">
        <v>46187</v>
      </c>
      <c r="L2348" t="s">
        <v>32</v>
      </c>
      <c r="M2348" t="s">
        <v>40</v>
      </c>
      <c r="P2348">
        <v>46186</v>
      </c>
      <c r="Q2348">
        <v>24590.16</v>
      </c>
      <c r="S2348" t="s">
        <v>19815</v>
      </c>
    </row>
    <row r="2349" spans="1:19" x14ac:dyDescent="0.25">
      <c r="B2349" s="15" t="s">
        <v>19826</v>
      </c>
      <c r="C2349" t="s">
        <v>19816</v>
      </c>
      <c r="D2349" t="s">
        <v>36</v>
      </c>
      <c r="H2349">
        <v>1</v>
      </c>
      <c r="K2349">
        <v>46187</v>
      </c>
      <c r="L2349" t="s">
        <v>32</v>
      </c>
      <c r="M2349" t="s">
        <v>40</v>
      </c>
      <c r="P2349">
        <v>46186</v>
      </c>
      <c r="S2349" t="s">
        <v>19815</v>
      </c>
    </row>
    <row r="2350" spans="1:19" x14ac:dyDescent="0.25">
      <c r="A2350" s="15" t="s">
        <v>19826</v>
      </c>
      <c r="C2350" t="s">
        <v>19817</v>
      </c>
      <c r="D2350" t="s">
        <v>36</v>
      </c>
      <c r="E2350">
        <v>1</v>
      </c>
      <c r="F2350">
        <v>2520000</v>
      </c>
      <c r="G2350">
        <v>50400</v>
      </c>
      <c r="K2350">
        <v>46187</v>
      </c>
      <c r="L2350" t="s">
        <v>32</v>
      </c>
      <c r="M2350" t="s">
        <v>40</v>
      </c>
      <c r="P2350">
        <v>46187</v>
      </c>
      <c r="Q2350">
        <v>41311.480000000003</v>
      </c>
      <c r="S2350" t="s">
        <v>19815</v>
      </c>
    </row>
    <row r="2351" spans="1:19" x14ac:dyDescent="0.25">
      <c r="B2351" s="15" t="s">
        <v>19826</v>
      </c>
      <c r="C2351" t="s">
        <v>19816</v>
      </c>
      <c r="D2351" t="s">
        <v>36</v>
      </c>
      <c r="H2351">
        <v>1</v>
      </c>
      <c r="K2351">
        <v>46187</v>
      </c>
      <c r="L2351" t="s">
        <v>32</v>
      </c>
      <c r="M2351" t="s">
        <v>40</v>
      </c>
      <c r="P2351">
        <v>46187</v>
      </c>
      <c r="S2351" t="s">
        <v>19815</v>
      </c>
    </row>
    <row r="2352" spans="1:19" x14ac:dyDescent="0.25">
      <c r="A2352" s="15" t="s">
        <v>19826</v>
      </c>
      <c r="C2352" t="s">
        <v>19817</v>
      </c>
      <c r="D2352" t="s">
        <v>36</v>
      </c>
      <c r="E2352">
        <v>1</v>
      </c>
      <c r="F2352">
        <v>4000000</v>
      </c>
      <c r="G2352">
        <v>30000</v>
      </c>
      <c r="K2352">
        <v>46187</v>
      </c>
      <c r="L2352" t="s">
        <v>32</v>
      </c>
      <c r="M2352" t="s">
        <v>40</v>
      </c>
      <c r="P2352">
        <v>46186</v>
      </c>
      <c r="Q2352">
        <v>24590.16</v>
      </c>
      <c r="S2352" t="s">
        <v>19815</v>
      </c>
    </row>
    <row r="2353" spans="1:19" x14ac:dyDescent="0.25">
      <c r="B2353" s="15" t="s">
        <v>19826</v>
      </c>
      <c r="C2353" t="s">
        <v>19816</v>
      </c>
      <c r="D2353" t="s">
        <v>36</v>
      </c>
      <c r="H2353">
        <v>1</v>
      </c>
      <c r="K2353">
        <v>46187</v>
      </c>
      <c r="L2353" t="s">
        <v>32</v>
      </c>
      <c r="M2353" t="s">
        <v>40</v>
      </c>
      <c r="P2353">
        <v>46186</v>
      </c>
      <c r="S2353" t="s">
        <v>19815</v>
      </c>
    </row>
    <row r="2354" spans="1:19" x14ac:dyDescent="0.25">
      <c r="A2354" s="15" t="s">
        <v>19826</v>
      </c>
      <c r="C2354" t="s">
        <v>19817</v>
      </c>
      <c r="D2354" t="s">
        <v>36</v>
      </c>
      <c r="E2354">
        <v>1</v>
      </c>
      <c r="F2354">
        <v>2180000</v>
      </c>
      <c r="G2354">
        <v>43600</v>
      </c>
      <c r="K2354">
        <v>46191</v>
      </c>
      <c r="L2354" t="s">
        <v>32</v>
      </c>
      <c r="M2354" t="s">
        <v>40</v>
      </c>
      <c r="P2354">
        <v>46186</v>
      </c>
      <c r="Q2354">
        <v>35737.699999999997</v>
      </c>
      <c r="S2354" t="s">
        <v>19815</v>
      </c>
    </row>
    <row r="2355" spans="1:19" x14ac:dyDescent="0.25">
      <c r="B2355" s="15" t="s">
        <v>19826</v>
      </c>
      <c r="C2355" t="s">
        <v>19816</v>
      </c>
      <c r="D2355" t="s">
        <v>36</v>
      </c>
      <c r="H2355">
        <v>1</v>
      </c>
      <c r="K2355">
        <v>46191</v>
      </c>
      <c r="L2355" t="s">
        <v>32</v>
      </c>
      <c r="M2355" t="s">
        <v>40</v>
      </c>
      <c r="P2355">
        <v>46186</v>
      </c>
      <c r="S2355" t="s">
        <v>19815</v>
      </c>
    </row>
    <row r="2356" spans="1:19" x14ac:dyDescent="0.25">
      <c r="A2356" s="15" t="s">
        <v>19826</v>
      </c>
      <c r="C2356" t="s">
        <v>19813</v>
      </c>
      <c r="D2356" t="s">
        <v>36</v>
      </c>
      <c r="E2356">
        <v>1</v>
      </c>
      <c r="F2356">
        <v>1187000</v>
      </c>
      <c r="G2356">
        <v>10000</v>
      </c>
      <c r="K2356">
        <v>46187</v>
      </c>
      <c r="L2356" t="s">
        <v>32</v>
      </c>
      <c r="M2356" t="s">
        <v>40</v>
      </c>
      <c r="P2356">
        <v>46187</v>
      </c>
      <c r="Q2356">
        <v>8196.7199999999993</v>
      </c>
      <c r="S2356" t="s">
        <v>19815</v>
      </c>
    </row>
    <row r="2357" spans="1:19" x14ac:dyDescent="0.25">
      <c r="B2357" s="15" t="s">
        <v>19826</v>
      </c>
      <c r="C2357" t="s">
        <v>19816</v>
      </c>
      <c r="D2357" t="s">
        <v>36</v>
      </c>
      <c r="H2357">
        <v>1</v>
      </c>
      <c r="K2357">
        <v>46187</v>
      </c>
      <c r="L2357" t="s">
        <v>32</v>
      </c>
      <c r="M2357" t="s">
        <v>40</v>
      </c>
      <c r="P2357">
        <v>46187</v>
      </c>
      <c r="S2357" t="s">
        <v>19815</v>
      </c>
    </row>
    <row r="2358" spans="1:19" x14ac:dyDescent="0.25">
      <c r="A2358" s="15" t="s">
        <v>19826</v>
      </c>
      <c r="C2358" t="s">
        <v>19817</v>
      </c>
      <c r="D2358" t="s">
        <v>36</v>
      </c>
      <c r="E2358">
        <v>1</v>
      </c>
      <c r="F2358">
        <v>3690000</v>
      </c>
      <c r="G2358">
        <v>73800</v>
      </c>
      <c r="K2358">
        <v>46187</v>
      </c>
      <c r="L2358" t="s">
        <v>32</v>
      </c>
      <c r="M2358" t="s">
        <v>40</v>
      </c>
      <c r="P2358">
        <v>46186</v>
      </c>
      <c r="Q2358">
        <v>60491.8</v>
      </c>
      <c r="S2358" t="s">
        <v>19815</v>
      </c>
    </row>
    <row r="2359" spans="1:19" x14ac:dyDescent="0.25">
      <c r="B2359" s="15" t="s">
        <v>19826</v>
      </c>
      <c r="C2359" t="s">
        <v>19816</v>
      </c>
      <c r="D2359" t="s">
        <v>36</v>
      </c>
      <c r="H2359">
        <v>1</v>
      </c>
      <c r="K2359">
        <v>46187</v>
      </c>
      <c r="L2359" t="s">
        <v>32</v>
      </c>
      <c r="M2359" t="s">
        <v>40</v>
      </c>
      <c r="P2359">
        <v>46186</v>
      </c>
      <c r="S2359" t="s">
        <v>19815</v>
      </c>
    </row>
    <row r="2360" spans="1:19" x14ac:dyDescent="0.25">
      <c r="A2360" s="15" t="s">
        <v>19826</v>
      </c>
      <c r="C2360" t="s">
        <v>19822</v>
      </c>
      <c r="D2360" t="s">
        <v>36</v>
      </c>
      <c r="E2360">
        <v>1</v>
      </c>
      <c r="F2360">
        <v>2500000</v>
      </c>
      <c r="G2360">
        <v>50000</v>
      </c>
      <c r="K2360">
        <v>46187</v>
      </c>
      <c r="L2360" t="s">
        <v>32</v>
      </c>
      <c r="M2360" t="s">
        <v>40</v>
      </c>
      <c r="P2360">
        <v>46187</v>
      </c>
      <c r="Q2360">
        <v>40983.61</v>
      </c>
      <c r="S2360" t="s">
        <v>19815</v>
      </c>
    </row>
    <row r="2361" spans="1:19" x14ac:dyDescent="0.25">
      <c r="B2361" s="15" t="s">
        <v>19826</v>
      </c>
      <c r="C2361" t="s">
        <v>19816</v>
      </c>
      <c r="D2361" t="s">
        <v>36</v>
      </c>
      <c r="H2361">
        <v>1</v>
      </c>
      <c r="K2361">
        <v>46187</v>
      </c>
      <c r="L2361" t="s">
        <v>32</v>
      </c>
      <c r="M2361" t="s">
        <v>40</v>
      </c>
      <c r="P2361">
        <v>46187</v>
      </c>
      <c r="S2361" t="s">
        <v>19815</v>
      </c>
    </row>
    <row r="2362" spans="1:19" x14ac:dyDescent="0.25">
      <c r="A2362" s="15" t="s">
        <v>19826</v>
      </c>
      <c r="C2362" t="s">
        <v>19819</v>
      </c>
      <c r="D2362" t="s">
        <v>36</v>
      </c>
      <c r="E2362">
        <v>1</v>
      </c>
      <c r="F2362">
        <v>2465990</v>
      </c>
      <c r="G2362">
        <v>20000</v>
      </c>
      <c r="K2362">
        <v>46187</v>
      </c>
      <c r="L2362" t="s">
        <v>32</v>
      </c>
      <c r="M2362" t="s">
        <v>40</v>
      </c>
      <c r="P2362">
        <v>46187</v>
      </c>
      <c r="Q2362">
        <v>16393.439999999999</v>
      </c>
      <c r="S2362" t="s">
        <v>19815</v>
      </c>
    </row>
    <row r="2363" spans="1:19" x14ac:dyDescent="0.25">
      <c r="B2363" s="15" t="s">
        <v>19826</v>
      </c>
      <c r="C2363" t="s">
        <v>19816</v>
      </c>
      <c r="D2363" t="s">
        <v>36</v>
      </c>
      <c r="H2363">
        <v>1</v>
      </c>
      <c r="K2363">
        <v>46187</v>
      </c>
      <c r="L2363" t="s">
        <v>32</v>
      </c>
      <c r="M2363" t="s">
        <v>40</v>
      </c>
      <c r="P2363">
        <v>46187</v>
      </c>
      <c r="S2363" t="s">
        <v>19815</v>
      </c>
    </row>
    <row r="2364" spans="1:19" x14ac:dyDescent="0.25">
      <c r="A2364" s="15" t="s">
        <v>19826</v>
      </c>
      <c r="C2364" t="s">
        <v>19813</v>
      </c>
      <c r="D2364" t="s">
        <v>36</v>
      </c>
      <c r="E2364">
        <v>1</v>
      </c>
      <c r="F2364">
        <v>2025000</v>
      </c>
      <c r="G2364">
        <v>10000</v>
      </c>
      <c r="K2364">
        <v>46187</v>
      </c>
      <c r="L2364" t="s">
        <v>32</v>
      </c>
      <c r="M2364" t="s">
        <v>40</v>
      </c>
      <c r="P2364">
        <v>46186</v>
      </c>
      <c r="Q2364">
        <v>8196.7199999999993</v>
      </c>
      <c r="S2364" t="s">
        <v>19815</v>
      </c>
    </row>
    <row r="2365" spans="1:19" x14ac:dyDescent="0.25">
      <c r="B2365" s="15" t="s">
        <v>19826</v>
      </c>
      <c r="C2365" t="s">
        <v>19816</v>
      </c>
      <c r="D2365" t="s">
        <v>36</v>
      </c>
      <c r="H2365">
        <v>1</v>
      </c>
      <c r="K2365">
        <v>46187</v>
      </c>
      <c r="L2365" t="s">
        <v>32</v>
      </c>
      <c r="M2365" t="s">
        <v>40</v>
      </c>
      <c r="P2365">
        <v>46186</v>
      </c>
      <c r="S2365" t="s">
        <v>19815</v>
      </c>
    </row>
    <row r="2366" spans="1:19" x14ac:dyDescent="0.25">
      <c r="A2366" s="15" t="s">
        <v>19814</v>
      </c>
      <c r="C2366" t="s">
        <v>19813</v>
      </c>
      <c r="D2366" t="s">
        <v>36</v>
      </c>
      <c r="E2366">
        <v>1</v>
      </c>
      <c r="F2366">
        <v>1090000</v>
      </c>
      <c r="G2366">
        <v>16350</v>
      </c>
      <c r="K2366">
        <v>46209</v>
      </c>
      <c r="L2366" t="s">
        <v>32</v>
      </c>
      <c r="M2366" t="s">
        <v>40</v>
      </c>
      <c r="P2366">
        <v>46186</v>
      </c>
      <c r="Q2366">
        <v>13401.64</v>
      </c>
      <c r="S2366" t="s">
        <v>19815</v>
      </c>
    </row>
    <row r="2367" spans="1:19" x14ac:dyDescent="0.25">
      <c r="B2367" s="15" t="s">
        <v>19826</v>
      </c>
      <c r="C2367" t="s">
        <v>19816</v>
      </c>
      <c r="D2367" t="s">
        <v>36</v>
      </c>
      <c r="H2367">
        <v>1</v>
      </c>
      <c r="K2367">
        <v>46209</v>
      </c>
      <c r="L2367" t="s">
        <v>32</v>
      </c>
      <c r="M2367" t="s">
        <v>40</v>
      </c>
      <c r="P2367">
        <v>46186</v>
      </c>
      <c r="S2367" t="s">
        <v>19815</v>
      </c>
    </row>
    <row r="2368" spans="1:19" x14ac:dyDescent="0.25">
      <c r="A2368" s="15" t="s">
        <v>19826</v>
      </c>
      <c r="C2368" t="s">
        <v>19819</v>
      </c>
      <c r="D2368" t="s">
        <v>36</v>
      </c>
      <c r="E2368">
        <v>1</v>
      </c>
      <c r="F2368">
        <v>2991990</v>
      </c>
      <c r="G2368">
        <v>20000</v>
      </c>
      <c r="K2368">
        <v>46187</v>
      </c>
      <c r="L2368" t="s">
        <v>32</v>
      </c>
      <c r="M2368" t="s">
        <v>40</v>
      </c>
      <c r="P2368">
        <v>46186</v>
      </c>
      <c r="Q2368">
        <v>16393.439999999999</v>
      </c>
      <c r="S2368" t="s">
        <v>19815</v>
      </c>
    </row>
    <row r="2369" spans="1:19" x14ac:dyDescent="0.25">
      <c r="B2369" s="15" t="s">
        <v>19826</v>
      </c>
      <c r="C2369" t="s">
        <v>19816</v>
      </c>
      <c r="D2369" t="s">
        <v>36</v>
      </c>
      <c r="H2369">
        <v>1</v>
      </c>
      <c r="K2369">
        <v>46187</v>
      </c>
      <c r="L2369" t="s">
        <v>32</v>
      </c>
      <c r="M2369" t="s">
        <v>40</v>
      </c>
      <c r="P2369">
        <v>46186</v>
      </c>
      <c r="S2369" t="s">
        <v>19815</v>
      </c>
    </row>
    <row r="2370" spans="1:19" x14ac:dyDescent="0.25">
      <c r="A2370" s="15" t="s">
        <v>19826</v>
      </c>
      <c r="C2370" t="s">
        <v>19817</v>
      </c>
      <c r="D2370" t="s">
        <v>36</v>
      </c>
      <c r="E2370">
        <v>1</v>
      </c>
      <c r="F2370">
        <v>2350000</v>
      </c>
      <c r="G2370">
        <v>30000</v>
      </c>
      <c r="K2370">
        <v>46187</v>
      </c>
      <c r="L2370" t="s">
        <v>32</v>
      </c>
      <c r="M2370" t="s">
        <v>40</v>
      </c>
      <c r="P2370">
        <v>46187</v>
      </c>
      <c r="Q2370">
        <v>24590.16</v>
      </c>
      <c r="S2370" t="s">
        <v>19815</v>
      </c>
    </row>
    <row r="2371" spans="1:19" x14ac:dyDescent="0.25">
      <c r="A2371" s="15" t="s">
        <v>19826</v>
      </c>
      <c r="C2371" t="s">
        <v>19817</v>
      </c>
      <c r="D2371" t="s">
        <v>36</v>
      </c>
      <c r="E2371">
        <v>1</v>
      </c>
      <c r="F2371">
        <v>2680000</v>
      </c>
      <c r="G2371">
        <v>53600</v>
      </c>
      <c r="K2371">
        <v>46187</v>
      </c>
      <c r="L2371" t="s">
        <v>32</v>
      </c>
      <c r="M2371" t="s">
        <v>40</v>
      </c>
      <c r="P2371">
        <v>46186</v>
      </c>
      <c r="Q2371">
        <v>43934.43</v>
      </c>
      <c r="S2371" t="s">
        <v>19815</v>
      </c>
    </row>
    <row r="2372" spans="1:19" x14ac:dyDescent="0.25">
      <c r="B2372" s="15" t="s">
        <v>19826</v>
      </c>
      <c r="C2372" t="s">
        <v>19816</v>
      </c>
      <c r="D2372" t="s">
        <v>36</v>
      </c>
      <c r="H2372">
        <v>1</v>
      </c>
      <c r="K2372">
        <v>46187</v>
      </c>
      <c r="L2372" t="s">
        <v>32</v>
      </c>
      <c r="M2372" t="s">
        <v>40</v>
      </c>
      <c r="P2372">
        <v>46186</v>
      </c>
      <c r="S2372" t="s">
        <v>19815</v>
      </c>
    </row>
    <row r="2373" spans="1:19" x14ac:dyDescent="0.25">
      <c r="A2373" s="15" t="s">
        <v>19826</v>
      </c>
      <c r="C2373" t="s">
        <v>19813</v>
      </c>
      <c r="D2373" t="s">
        <v>370</v>
      </c>
      <c r="E2373">
        <v>1</v>
      </c>
      <c r="F2373">
        <v>1081000</v>
      </c>
      <c r="G2373">
        <v>16215</v>
      </c>
      <c r="K2373">
        <v>46187</v>
      </c>
      <c r="L2373" t="s">
        <v>636</v>
      </c>
      <c r="M2373" t="s">
        <v>65</v>
      </c>
      <c r="P2373">
        <v>46187</v>
      </c>
      <c r="Q2373">
        <v>13290.98</v>
      </c>
      <c r="S2373" t="s">
        <v>19818</v>
      </c>
    </row>
    <row r="2374" spans="1:19" x14ac:dyDescent="0.25">
      <c r="A2374" s="15" t="s">
        <v>19826</v>
      </c>
      <c r="C2374" t="s">
        <v>19817</v>
      </c>
      <c r="D2374" t="s">
        <v>36</v>
      </c>
      <c r="E2374">
        <v>1</v>
      </c>
      <c r="F2374">
        <v>1970000</v>
      </c>
      <c r="G2374">
        <v>39400</v>
      </c>
      <c r="K2374">
        <v>46187</v>
      </c>
      <c r="L2374" t="s">
        <v>32</v>
      </c>
      <c r="M2374" t="s">
        <v>40</v>
      </c>
      <c r="P2374">
        <v>46186</v>
      </c>
      <c r="Q2374">
        <v>32295.08</v>
      </c>
      <c r="S2374" t="s">
        <v>19815</v>
      </c>
    </row>
    <row r="2375" spans="1:19" x14ac:dyDescent="0.25">
      <c r="B2375" s="15" t="s">
        <v>19826</v>
      </c>
      <c r="C2375" t="s">
        <v>19816</v>
      </c>
      <c r="D2375" t="s">
        <v>36</v>
      </c>
      <c r="H2375">
        <v>1</v>
      </c>
      <c r="K2375">
        <v>46187</v>
      </c>
      <c r="L2375" t="s">
        <v>32</v>
      </c>
      <c r="M2375" t="s">
        <v>40</v>
      </c>
      <c r="P2375">
        <v>46186</v>
      </c>
      <c r="S2375" t="s">
        <v>19815</v>
      </c>
    </row>
    <row r="2376" spans="1:19" x14ac:dyDescent="0.25">
      <c r="B2376" s="15" t="s">
        <v>19826</v>
      </c>
      <c r="C2376" t="s">
        <v>19816</v>
      </c>
      <c r="D2376" t="s">
        <v>36</v>
      </c>
      <c r="H2376">
        <v>1</v>
      </c>
      <c r="K2376">
        <v>46187</v>
      </c>
      <c r="L2376" t="s">
        <v>32</v>
      </c>
      <c r="M2376" t="s">
        <v>40</v>
      </c>
      <c r="P2376">
        <v>46185</v>
      </c>
      <c r="S2376" t="s">
        <v>19815</v>
      </c>
    </row>
    <row r="2377" spans="1:19" x14ac:dyDescent="0.25">
      <c r="A2377" s="15" t="s">
        <v>19826</v>
      </c>
      <c r="C2377" t="s">
        <v>19817</v>
      </c>
      <c r="D2377" t="s">
        <v>36</v>
      </c>
      <c r="E2377">
        <v>1</v>
      </c>
      <c r="F2377">
        <v>2030000</v>
      </c>
      <c r="G2377">
        <v>30000</v>
      </c>
      <c r="K2377">
        <v>46187</v>
      </c>
      <c r="L2377" t="s">
        <v>32</v>
      </c>
      <c r="M2377" t="s">
        <v>40</v>
      </c>
      <c r="P2377">
        <v>46185</v>
      </c>
      <c r="Q2377">
        <v>24590.16</v>
      </c>
      <c r="S2377" t="s">
        <v>19815</v>
      </c>
    </row>
    <row r="2378" spans="1:19" x14ac:dyDescent="0.25">
      <c r="A2378" s="15" t="s">
        <v>19826</v>
      </c>
      <c r="C2378" t="s">
        <v>19817</v>
      </c>
      <c r="D2378" t="s">
        <v>36</v>
      </c>
      <c r="E2378">
        <v>1</v>
      </c>
      <c r="F2378">
        <v>2160000</v>
      </c>
      <c r="G2378">
        <v>20000</v>
      </c>
      <c r="K2378">
        <v>46194</v>
      </c>
      <c r="L2378" t="s">
        <v>32</v>
      </c>
      <c r="M2378" t="s">
        <v>40</v>
      </c>
      <c r="P2378">
        <v>46186</v>
      </c>
      <c r="Q2378">
        <v>16393.439999999999</v>
      </c>
      <c r="S2378" t="s">
        <v>19815</v>
      </c>
    </row>
    <row r="2379" spans="1:19" x14ac:dyDescent="0.25">
      <c r="B2379" s="15" t="s">
        <v>19826</v>
      </c>
      <c r="C2379" t="s">
        <v>19816</v>
      </c>
      <c r="D2379" t="s">
        <v>36</v>
      </c>
      <c r="H2379">
        <v>1</v>
      </c>
      <c r="K2379">
        <v>46194</v>
      </c>
      <c r="L2379" t="s">
        <v>32</v>
      </c>
      <c r="M2379" t="s">
        <v>40</v>
      </c>
      <c r="P2379">
        <v>46186</v>
      </c>
      <c r="S2379" t="s">
        <v>19815</v>
      </c>
    </row>
    <row r="2380" spans="1:19" x14ac:dyDescent="0.25">
      <c r="A2380" s="15" t="s">
        <v>19826</v>
      </c>
      <c r="C2380" t="s">
        <v>19817</v>
      </c>
      <c r="D2380" t="s">
        <v>36</v>
      </c>
      <c r="E2380">
        <v>1</v>
      </c>
      <c r="F2380">
        <v>2700000</v>
      </c>
      <c r="G2380">
        <v>30000</v>
      </c>
      <c r="K2380">
        <v>46187</v>
      </c>
      <c r="L2380" t="s">
        <v>32</v>
      </c>
      <c r="M2380" t="s">
        <v>40</v>
      </c>
      <c r="P2380">
        <v>46186</v>
      </c>
      <c r="Q2380">
        <v>24590.16</v>
      </c>
      <c r="S2380" t="s">
        <v>19815</v>
      </c>
    </row>
    <row r="2381" spans="1:19" x14ac:dyDescent="0.25">
      <c r="A2381" s="15" t="s">
        <v>19826</v>
      </c>
      <c r="C2381" t="s">
        <v>19813</v>
      </c>
      <c r="D2381" t="s">
        <v>36</v>
      </c>
      <c r="E2381">
        <v>1</v>
      </c>
      <c r="F2381">
        <v>1218000</v>
      </c>
      <c r="G2381">
        <v>10000</v>
      </c>
      <c r="K2381">
        <v>46187</v>
      </c>
      <c r="L2381" t="s">
        <v>32</v>
      </c>
      <c r="M2381" t="s">
        <v>40</v>
      </c>
      <c r="P2381">
        <v>46185</v>
      </c>
      <c r="Q2381">
        <v>8196.7199999999993</v>
      </c>
      <c r="S2381" t="s">
        <v>19815</v>
      </c>
    </row>
    <row r="2382" spans="1:19" x14ac:dyDescent="0.25">
      <c r="B2382" s="15" t="s">
        <v>19826</v>
      </c>
      <c r="C2382" t="s">
        <v>19816</v>
      </c>
      <c r="D2382" t="s">
        <v>36</v>
      </c>
      <c r="H2382">
        <v>1</v>
      </c>
      <c r="K2382">
        <v>46187</v>
      </c>
      <c r="L2382" t="s">
        <v>32</v>
      </c>
      <c r="M2382" t="s">
        <v>40</v>
      </c>
      <c r="P2382">
        <v>46185</v>
      </c>
      <c r="S2382" t="s">
        <v>19815</v>
      </c>
    </row>
    <row r="2383" spans="1:19" x14ac:dyDescent="0.25">
      <c r="A2383" s="15" t="s">
        <v>19826</v>
      </c>
      <c r="C2383" t="s">
        <v>19817</v>
      </c>
      <c r="D2383" t="s">
        <v>36</v>
      </c>
      <c r="E2383">
        <v>1</v>
      </c>
      <c r="F2383">
        <v>3970000</v>
      </c>
      <c r="G2383">
        <v>30000</v>
      </c>
      <c r="K2383">
        <v>46187</v>
      </c>
      <c r="L2383" t="s">
        <v>32</v>
      </c>
      <c r="M2383" t="s">
        <v>40</v>
      </c>
      <c r="P2383">
        <v>46185</v>
      </c>
      <c r="Q2383">
        <v>24590.16</v>
      </c>
      <c r="S2383" t="s">
        <v>19815</v>
      </c>
    </row>
    <row r="2384" spans="1:19" x14ac:dyDescent="0.25">
      <c r="B2384" s="15" t="s">
        <v>19826</v>
      </c>
      <c r="C2384" t="s">
        <v>19816</v>
      </c>
      <c r="D2384" t="s">
        <v>36</v>
      </c>
      <c r="H2384">
        <v>1</v>
      </c>
      <c r="K2384">
        <v>46187</v>
      </c>
      <c r="L2384" t="s">
        <v>32</v>
      </c>
      <c r="M2384" t="s">
        <v>40</v>
      </c>
      <c r="P2384">
        <v>46185</v>
      </c>
      <c r="S2384" t="s">
        <v>19815</v>
      </c>
    </row>
    <row r="2385" spans="1:19" x14ac:dyDescent="0.25">
      <c r="A2385" s="15" t="s">
        <v>19826</v>
      </c>
      <c r="C2385" t="s">
        <v>19821</v>
      </c>
      <c r="D2385" t="s">
        <v>189</v>
      </c>
      <c r="E2385">
        <v>1</v>
      </c>
      <c r="F2385">
        <v>2322750</v>
      </c>
      <c r="G2385">
        <v>46455</v>
      </c>
      <c r="K2385">
        <v>46195</v>
      </c>
      <c r="L2385" t="s">
        <v>132</v>
      </c>
      <c r="M2385" t="s">
        <v>65</v>
      </c>
      <c r="P2385">
        <v>46185</v>
      </c>
      <c r="Q2385">
        <v>38077.870000000003</v>
      </c>
      <c r="S2385" t="s">
        <v>19815</v>
      </c>
    </row>
    <row r="2386" spans="1:19" x14ac:dyDescent="0.25">
      <c r="B2386" s="15" t="s">
        <v>19826</v>
      </c>
      <c r="C2386" t="s">
        <v>19816</v>
      </c>
      <c r="D2386" t="s">
        <v>189</v>
      </c>
      <c r="H2386">
        <v>1</v>
      </c>
      <c r="K2386">
        <v>46195</v>
      </c>
      <c r="L2386" t="s">
        <v>132</v>
      </c>
      <c r="M2386" t="s">
        <v>65</v>
      </c>
      <c r="P2386">
        <v>46185</v>
      </c>
      <c r="S2386" t="s">
        <v>19815</v>
      </c>
    </row>
    <row r="2387" spans="1:19" x14ac:dyDescent="0.25">
      <c r="A2387" s="15" t="s">
        <v>19826</v>
      </c>
      <c r="C2387" t="s">
        <v>19813</v>
      </c>
      <c r="D2387" t="s">
        <v>36</v>
      </c>
      <c r="E2387">
        <v>1</v>
      </c>
      <c r="F2387">
        <v>1161000</v>
      </c>
      <c r="G2387">
        <v>10000</v>
      </c>
      <c r="K2387">
        <v>46187</v>
      </c>
      <c r="L2387" t="s">
        <v>32</v>
      </c>
      <c r="M2387" t="s">
        <v>40</v>
      </c>
      <c r="P2387">
        <v>46185</v>
      </c>
      <c r="Q2387">
        <v>8196.7199999999993</v>
      </c>
      <c r="S2387" t="s">
        <v>19815</v>
      </c>
    </row>
    <row r="2388" spans="1:19" x14ac:dyDescent="0.25">
      <c r="B2388" s="15" t="s">
        <v>19826</v>
      </c>
      <c r="C2388" t="s">
        <v>19816</v>
      </c>
      <c r="D2388" t="s">
        <v>36</v>
      </c>
      <c r="H2388">
        <v>1</v>
      </c>
      <c r="K2388">
        <v>46187</v>
      </c>
      <c r="L2388" t="s">
        <v>32</v>
      </c>
      <c r="M2388" t="s">
        <v>40</v>
      </c>
      <c r="P2388">
        <v>46185</v>
      </c>
      <c r="S2388" t="s">
        <v>19815</v>
      </c>
    </row>
    <row r="2389" spans="1:19" x14ac:dyDescent="0.25">
      <c r="A2389" s="15" t="s">
        <v>19826</v>
      </c>
      <c r="C2389" t="s">
        <v>19821</v>
      </c>
      <c r="D2389" t="s">
        <v>36</v>
      </c>
      <c r="E2389">
        <v>1</v>
      </c>
      <c r="F2389">
        <v>2780900</v>
      </c>
      <c r="G2389">
        <v>20000</v>
      </c>
      <c r="K2389">
        <v>46187</v>
      </c>
      <c r="L2389" t="s">
        <v>32</v>
      </c>
      <c r="M2389" t="s">
        <v>40</v>
      </c>
      <c r="P2389">
        <v>46185</v>
      </c>
      <c r="Q2389">
        <v>16393.439999999999</v>
      </c>
      <c r="S2389" t="s">
        <v>19815</v>
      </c>
    </row>
    <row r="2390" spans="1:19" x14ac:dyDescent="0.25">
      <c r="B2390" s="15" t="s">
        <v>19826</v>
      </c>
      <c r="C2390" t="s">
        <v>19816</v>
      </c>
      <c r="D2390" t="s">
        <v>36</v>
      </c>
      <c r="H2390">
        <v>1</v>
      </c>
      <c r="K2390">
        <v>46187</v>
      </c>
      <c r="L2390" t="s">
        <v>32</v>
      </c>
      <c r="M2390" t="s">
        <v>40</v>
      </c>
      <c r="P2390">
        <v>46185</v>
      </c>
      <c r="S2390" t="s">
        <v>19815</v>
      </c>
    </row>
    <row r="2391" spans="1:19" x14ac:dyDescent="0.25">
      <c r="A2391" s="15" t="s">
        <v>19826</v>
      </c>
      <c r="C2391" t="s">
        <v>19822</v>
      </c>
      <c r="D2391" t="s">
        <v>36</v>
      </c>
      <c r="E2391">
        <v>1</v>
      </c>
      <c r="F2391">
        <v>2965000</v>
      </c>
      <c r="G2391">
        <v>30000</v>
      </c>
      <c r="K2391">
        <v>46187</v>
      </c>
      <c r="L2391" t="s">
        <v>32</v>
      </c>
      <c r="M2391" t="s">
        <v>40</v>
      </c>
      <c r="P2391">
        <v>46187</v>
      </c>
      <c r="Q2391">
        <v>24590.16</v>
      </c>
      <c r="S2391" t="s">
        <v>19815</v>
      </c>
    </row>
    <row r="2392" spans="1:19" x14ac:dyDescent="0.25">
      <c r="A2392" s="15" t="s">
        <v>19826</v>
      </c>
      <c r="C2392" t="s">
        <v>19817</v>
      </c>
      <c r="D2392" t="s">
        <v>36</v>
      </c>
      <c r="E2392">
        <v>1</v>
      </c>
      <c r="F2392">
        <v>2040000</v>
      </c>
      <c r="G2392">
        <v>40800</v>
      </c>
      <c r="K2392">
        <v>46187</v>
      </c>
      <c r="L2392" t="s">
        <v>32</v>
      </c>
      <c r="M2392" t="s">
        <v>40</v>
      </c>
      <c r="P2392">
        <v>46185</v>
      </c>
      <c r="Q2392">
        <v>33442.620000000003</v>
      </c>
      <c r="S2392" t="s">
        <v>19815</v>
      </c>
    </row>
    <row r="2393" spans="1:19" x14ac:dyDescent="0.25">
      <c r="B2393" s="15" t="s">
        <v>19826</v>
      </c>
      <c r="C2393" t="s">
        <v>19816</v>
      </c>
      <c r="D2393" t="s">
        <v>36</v>
      </c>
      <c r="H2393">
        <v>1</v>
      </c>
      <c r="K2393">
        <v>46187</v>
      </c>
      <c r="L2393" t="s">
        <v>32</v>
      </c>
      <c r="M2393" t="s">
        <v>40</v>
      </c>
      <c r="P2393">
        <v>46185</v>
      </c>
      <c r="S2393" t="s">
        <v>19815</v>
      </c>
    </row>
    <row r="2394" spans="1:19" x14ac:dyDescent="0.25">
      <c r="A2394" s="15" t="s">
        <v>19826</v>
      </c>
      <c r="C2394" t="s">
        <v>19817</v>
      </c>
      <c r="D2394" t="s">
        <v>36</v>
      </c>
      <c r="E2394">
        <v>1</v>
      </c>
      <c r="F2394">
        <v>1970000</v>
      </c>
      <c r="G2394">
        <v>39400</v>
      </c>
      <c r="K2394">
        <v>46187</v>
      </c>
      <c r="L2394" t="s">
        <v>32</v>
      </c>
      <c r="M2394" t="s">
        <v>40</v>
      </c>
      <c r="P2394">
        <v>46185</v>
      </c>
      <c r="Q2394">
        <v>32295.08</v>
      </c>
      <c r="S2394" t="s">
        <v>19815</v>
      </c>
    </row>
    <row r="2395" spans="1:19" x14ac:dyDescent="0.25">
      <c r="B2395" s="15" t="s">
        <v>19826</v>
      </c>
      <c r="C2395" t="s">
        <v>19816</v>
      </c>
      <c r="D2395" t="s">
        <v>36</v>
      </c>
      <c r="H2395">
        <v>1</v>
      </c>
      <c r="K2395">
        <v>46187</v>
      </c>
      <c r="L2395" t="s">
        <v>32</v>
      </c>
      <c r="M2395" t="s">
        <v>40</v>
      </c>
      <c r="P2395">
        <v>46185</v>
      </c>
      <c r="S2395" t="s">
        <v>19815</v>
      </c>
    </row>
    <row r="2396" spans="1:19" x14ac:dyDescent="0.25">
      <c r="A2396" s="15" t="s">
        <v>19826</v>
      </c>
      <c r="C2396" t="s">
        <v>19817</v>
      </c>
      <c r="D2396" t="s">
        <v>36</v>
      </c>
      <c r="E2396">
        <v>1</v>
      </c>
      <c r="F2396">
        <v>3750000</v>
      </c>
      <c r="G2396">
        <v>75000</v>
      </c>
      <c r="K2396">
        <v>46187</v>
      </c>
      <c r="L2396" t="s">
        <v>32</v>
      </c>
      <c r="M2396" t="s">
        <v>40</v>
      </c>
      <c r="P2396">
        <v>46186</v>
      </c>
      <c r="Q2396">
        <v>61475.41</v>
      </c>
      <c r="S2396" t="s">
        <v>19815</v>
      </c>
    </row>
    <row r="2397" spans="1:19" x14ac:dyDescent="0.25">
      <c r="B2397" s="15" t="s">
        <v>19826</v>
      </c>
      <c r="C2397" t="s">
        <v>19816</v>
      </c>
      <c r="D2397" t="s">
        <v>36</v>
      </c>
      <c r="H2397">
        <v>1</v>
      </c>
      <c r="K2397">
        <v>46187</v>
      </c>
      <c r="L2397" t="s">
        <v>32</v>
      </c>
      <c r="M2397" t="s">
        <v>40</v>
      </c>
      <c r="P2397">
        <v>46186</v>
      </c>
      <c r="S2397" t="s">
        <v>19815</v>
      </c>
    </row>
    <row r="2398" spans="1:19" x14ac:dyDescent="0.25">
      <c r="A2398" s="15" t="s">
        <v>19826</v>
      </c>
      <c r="C2398" t="s">
        <v>19817</v>
      </c>
      <c r="D2398" t="s">
        <v>136</v>
      </c>
      <c r="E2398">
        <v>1</v>
      </c>
      <c r="F2398">
        <v>3720000</v>
      </c>
      <c r="G2398">
        <v>74400</v>
      </c>
      <c r="K2398">
        <v>46186</v>
      </c>
      <c r="L2398" t="s">
        <v>67</v>
      </c>
      <c r="M2398" t="s">
        <v>65</v>
      </c>
      <c r="P2398">
        <v>46186</v>
      </c>
      <c r="Q2398">
        <v>60983.61</v>
      </c>
      <c r="S2398" t="s">
        <v>19818</v>
      </c>
    </row>
    <row r="2399" spans="1:19" x14ac:dyDescent="0.25">
      <c r="A2399" s="15" t="s">
        <v>19826</v>
      </c>
      <c r="C2399" t="s">
        <v>19813</v>
      </c>
      <c r="D2399" t="s">
        <v>370</v>
      </c>
      <c r="E2399">
        <v>1</v>
      </c>
      <c r="F2399">
        <v>1472000</v>
      </c>
      <c r="G2399">
        <v>22080</v>
      </c>
      <c r="K2399">
        <v>46190</v>
      </c>
      <c r="L2399" t="s">
        <v>573</v>
      </c>
      <c r="M2399" t="s">
        <v>65</v>
      </c>
      <c r="P2399">
        <v>46186</v>
      </c>
      <c r="Q2399">
        <v>18098.36</v>
      </c>
      <c r="S2399" t="s">
        <v>19818</v>
      </c>
    </row>
    <row r="2400" spans="1:19" x14ac:dyDescent="0.25">
      <c r="B2400" s="15" t="s">
        <v>19826</v>
      </c>
      <c r="C2400" t="s">
        <v>19816</v>
      </c>
      <c r="D2400" t="s">
        <v>370</v>
      </c>
      <c r="H2400">
        <v>1</v>
      </c>
      <c r="K2400">
        <v>46190</v>
      </c>
      <c r="L2400" t="s">
        <v>573</v>
      </c>
      <c r="M2400" t="s">
        <v>65</v>
      </c>
      <c r="P2400">
        <v>46186</v>
      </c>
      <c r="S2400" t="s">
        <v>19818</v>
      </c>
    </row>
    <row r="2401" spans="1:19" x14ac:dyDescent="0.25">
      <c r="A2401" s="15" t="s">
        <v>19826</v>
      </c>
      <c r="C2401" t="s">
        <v>19817</v>
      </c>
      <c r="D2401" t="s">
        <v>36</v>
      </c>
      <c r="E2401">
        <v>1</v>
      </c>
      <c r="F2401">
        <v>2090000</v>
      </c>
      <c r="G2401">
        <v>30000</v>
      </c>
      <c r="K2401">
        <v>46187</v>
      </c>
      <c r="L2401" t="s">
        <v>32</v>
      </c>
      <c r="M2401" t="s">
        <v>40</v>
      </c>
      <c r="P2401">
        <v>46186</v>
      </c>
      <c r="Q2401">
        <v>24590.16</v>
      </c>
      <c r="S2401" t="s">
        <v>19815</v>
      </c>
    </row>
    <row r="2402" spans="1:19" x14ac:dyDescent="0.25">
      <c r="B2402" s="15" t="s">
        <v>19826</v>
      </c>
      <c r="C2402" t="s">
        <v>19816</v>
      </c>
      <c r="D2402" t="s">
        <v>36</v>
      </c>
      <c r="H2402">
        <v>1</v>
      </c>
      <c r="K2402">
        <v>46187</v>
      </c>
      <c r="L2402" t="s">
        <v>32</v>
      </c>
      <c r="M2402" t="s">
        <v>40</v>
      </c>
      <c r="P2402">
        <v>46186</v>
      </c>
      <c r="S2402" t="s">
        <v>19815</v>
      </c>
    </row>
    <row r="2403" spans="1:19" x14ac:dyDescent="0.25">
      <c r="A2403" s="15" t="s">
        <v>19826</v>
      </c>
      <c r="C2403" t="s">
        <v>19813</v>
      </c>
      <c r="D2403" t="s">
        <v>136</v>
      </c>
      <c r="E2403">
        <v>1</v>
      </c>
      <c r="F2403">
        <v>1642000</v>
      </c>
      <c r="G2403">
        <v>24630</v>
      </c>
      <c r="K2403">
        <v>46186</v>
      </c>
      <c r="L2403" t="s">
        <v>44</v>
      </c>
      <c r="M2403" t="s">
        <v>55</v>
      </c>
      <c r="P2403">
        <v>46186</v>
      </c>
      <c r="Q2403">
        <v>20188.52</v>
      </c>
      <c r="S2403" t="s">
        <v>19818</v>
      </c>
    </row>
    <row r="2404" spans="1:19" x14ac:dyDescent="0.25">
      <c r="A2404" s="15" t="s">
        <v>19826</v>
      </c>
      <c r="C2404" t="s">
        <v>19823</v>
      </c>
      <c r="D2404" t="s">
        <v>181</v>
      </c>
      <c r="E2404">
        <v>1</v>
      </c>
      <c r="F2404">
        <v>2017000</v>
      </c>
      <c r="G2404">
        <v>69230</v>
      </c>
      <c r="K2404">
        <v>46188</v>
      </c>
      <c r="L2404" t="s">
        <v>643</v>
      </c>
      <c r="M2404" t="s">
        <v>55</v>
      </c>
      <c r="P2404">
        <v>46188</v>
      </c>
      <c r="Q2404">
        <v>56745.9</v>
      </c>
      <c r="S2404" t="s">
        <v>19818</v>
      </c>
    </row>
    <row r="2405" spans="1:19" x14ac:dyDescent="0.25">
      <c r="A2405" s="15" t="s">
        <v>19826</v>
      </c>
      <c r="C2405" t="s">
        <v>19817</v>
      </c>
      <c r="D2405" t="s">
        <v>189</v>
      </c>
      <c r="E2405">
        <v>1</v>
      </c>
      <c r="F2405">
        <v>1910000</v>
      </c>
      <c r="G2405">
        <v>20000</v>
      </c>
      <c r="K2405">
        <v>46186</v>
      </c>
      <c r="L2405" t="s">
        <v>636</v>
      </c>
      <c r="M2405" t="s">
        <v>65</v>
      </c>
      <c r="P2405">
        <v>46184</v>
      </c>
      <c r="Q2405">
        <v>16393.439999999999</v>
      </c>
      <c r="S2405" t="s">
        <v>19815</v>
      </c>
    </row>
    <row r="2406" spans="1:19" x14ac:dyDescent="0.25">
      <c r="B2406" s="15" t="s">
        <v>19826</v>
      </c>
      <c r="C2406" t="s">
        <v>19816</v>
      </c>
      <c r="D2406" t="s">
        <v>189</v>
      </c>
      <c r="H2406">
        <v>1</v>
      </c>
      <c r="K2406">
        <v>46186</v>
      </c>
      <c r="L2406" t="s">
        <v>636</v>
      </c>
      <c r="M2406" t="s">
        <v>65</v>
      </c>
      <c r="P2406">
        <v>46184</v>
      </c>
      <c r="S2406" t="s">
        <v>19815</v>
      </c>
    </row>
    <row r="2407" spans="1:19" x14ac:dyDescent="0.25">
      <c r="A2407" s="15" t="s">
        <v>19826</v>
      </c>
      <c r="C2407" t="s">
        <v>19819</v>
      </c>
      <c r="D2407" t="s">
        <v>136</v>
      </c>
      <c r="E2407">
        <v>1</v>
      </c>
      <c r="F2407">
        <v>4650000</v>
      </c>
      <c r="G2407">
        <v>93000</v>
      </c>
      <c r="K2407">
        <v>46186</v>
      </c>
      <c r="L2407" t="s">
        <v>132</v>
      </c>
      <c r="M2407" t="s">
        <v>65</v>
      </c>
      <c r="P2407">
        <v>46186</v>
      </c>
      <c r="Q2407">
        <v>76229.509999999995</v>
      </c>
      <c r="S2407" t="s">
        <v>19818</v>
      </c>
    </row>
    <row r="2408" spans="1:19" x14ac:dyDescent="0.25">
      <c r="A2408" s="15" t="s">
        <v>19826</v>
      </c>
      <c r="C2408" t="s">
        <v>19821</v>
      </c>
      <c r="D2408" t="s">
        <v>36</v>
      </c>
      <c r="E2408">
        <v>1</v>
      </c>
      <c r="F2408">
        <v>2477000</v>
      </c>
      <c r="G2408">
        <v>20000</v>
      </c>
      <c r="K2408">
        <v>46186</v>
      </c>
      <c r="L2408" t="s">
        <v>32</v>
      </c>
      <c r="M2408" t="s">
        <v>40</v>
      </c>
      <c r="P2408">
        <v>46184</v>
      </c>
      <c r="Q2408">
        <v>16393.439999999999</v>
      </c>
      <c r="S2408" t="s">
        <v>19815</v>
      </c>
    </row>
    <row r="2409" spans="1:19" x14ac:dyDescent="0.25">
      <c r="B2409" s="15" t="s">
        <v>19826</v>
      </c>
      <c r="C2409" t="s">
        <v>19816</v>
      </c>
      <c r="D2409" t="s">
        <v>36</v>
      </c>
      <c r="H2409">
        <v>1</v>
      </c>
      <c r="K2409">
        <v>46186</v>
      </c>
      <c r="L2409" t="s">
        <v>32</v>
      </c>
      <c r="M2409" t="s">
        <v>40</v>
      </c>
      <c r="P2409">
        <v>46184</v>
      </c>
      <c r="S2409" t="s">
        <v>19815</v>
      </c>
    </row>
    <row r="2410" spans="1:19" x14ac:dyDescent="0.25">
      <c r="A2410" s="15" t="s">
        <v>19826</v>
      </c>
      <c r="C2410" t="s">
        <v>19813</v>
      </c>
      <c r="D2410" t="s">
        <v>36</v>
      </c>
      <c r="E2410">
        <v>1</v>
      </c>
      <c r="F2410">
        <v>1361000</v>
      </c>
      <c r="G2410">
        <v>10000</v>
      </c>
      <c r="K2410">
        <v>46187</v>
      </c>
      <c r="L2410" t="s">
        <v>32</v>
      </c>
      <c r="M2410" t="s">
        <v>40</v>
      </c>
      <c r="P2410">
        <v>46186</v>
      </c>
      <c r="Q2410">
        <v>8196.7199999999993</v>
      </c>
      <c r="S2410" t="s">
        <v>19815</v>
      </c>
    </row>
    <row r="2411" spans="1:19" x14ac:dyDescent="0.25">
      <c r="B2411" s="15" t="s">
        <v>19826</v>
      </c>
      <c r="C2411" t="s">
        <v>19816</v>
      </c>
      <c r="D2411" t="s">
        <v>36</v>
      </c>
      <c r="H2411">
        <v>1</v>
      </c>
      <c r="K2411">
        <v>46187</v>
      </c>
      <c r="L2411" t="s">
        <v>32</v>
      </c>
      <c r="M2411" t="s">
        <v>40</v>
      </c>
      <c r="P2411">
        <v>46186</v>
      </c>
      <c r="S2411" t="s">
        <v>19815</v>
      </c>
    </row>
    <row r="2412" spans="1:19" x14ac:dyDescent="0.25">
      <c r="A2412" s="15" t="s">
        <v>19826</v>
      </c>
      <c r="C2412" t="s">
        <v>19822</v>
      </c>
      <c r="D2412" t="s">
        <v>36</v>
      </c>
      <c r="E2412">
        <v>1</v>
      </c>
      <c r="F2412">
        <v>3109900</v>
      </c>
      <c r="G2412">
        <v>20000</v>
      </c>
      <c r="K2412">
        <v>46186</v>
      </c>
      <c r="L2412" t="s">
        <v>32</v>
      </c>
      <c r="M2412" t="s">
        <v>40</v>
      </c>
      <c r="P2412">
        <v>46186</v>
      </c>
      <c r="Q2412">
        <v>16393.439999999999</v>
      </c>
      <c r="S2412" t="s">
        <v>19815</v>
      </c>
    </row>
    <row r="2413" spans="1:19" x14ac:dyDescent="0.25">
      <c r="B2413" s="15" t="s">
        <v>19826</v>
      </c>
      <c r="C2413" t="s">
        <v>19816</v>
      </c>
      <c r="D2413" t="s">
        <v>36</v>
      </c>
      <c r="H2413">
        <v>1</v>
      </c>
      <c r="K2413">
        <v>46186</v>
      </c>
      <c r="L2413" t="s">
        <v>32</v>
      </c>
      <c r="M2413" t="s">
        <v>40</v>
      </c>
      <c r="P2413">
        <v>46186</v>
      </c>
      <c r="S2413" t="s">
        <v>19815</v>
      </c>
    </row>
    <row r="2414" spans="1:19" x14ac:dyDescent="0.25">
      <c r="A2414" s="15" t="s">
        <v>19826</v>
      </c>
      <c r="C2414" t="s">
        <v>19817</v>
      </c>
      <c r="D2414" t="s">
        <v>181</v>
      </c>
      <c r="E2414">
        <v>1</v>
      </c>
      <c r="F2414">
        <v>1970000</v>
      </c>
      <c r="G2414">
        <v>39400</v>
      </c>
      <c r="K2414">
        <v>46196</v>
      </c>
      <c r="L2414" t="s">
        <v>132</v>
      </c>
      <c r="M2414" t="s">
        <v>65</v>
      </c>
      <c r="P2414">
        <v>46186</v>
      </c>
      <c r="Q2414">
        <v>32295.08</v>
      </c>
      <c r="S2414" t="s">
        <v>19818</v>
      </c>
    </row>
    <row r="2415" spans="1:19" x14ac:dyDescent="0.25">
      <c r="B2415" s="15" t="s">
        <v>19826</v>
      </c>
      <c r="C2415" t="s">
        <v>19816</v>
      </c>
      <c r="D2415" t="s">
        <v>181</v>
      </c>
      <c r="H2415">
        <v>1</v>
      </c>
      <c r="K2415">
        <v>46196</v>
      </c>
      <c r="L2415" t="s">
        <v>132</v>
      </c>
      <c r="M2415" t="s">
        <v>65</v>
      </c>
      <c r="P2415">
        <v>46186</v>
      </c>
      <c r="S2415" t="s">
        <v>19818</v>
      </c>
    </row>
    <row r="2416" spans="1:19" x14ac:dyDescent="0.25">
      <c r="A2416" s="15" t="s">
        <v>19826</v>
      </c>
      <c r="C2416" t="s">
        <v>19823</v>
      </c>
      <c r="D2416" t="s">
        <v>181</v>
      </c>
      <c r="E2416">
        <v>1</v>
      </c>
      <c r="F2416">
        <v>2049000</v>
      </c>
      <c r="G2416">
        <v>55323</v>
      </c>
      <c r="K2416">
        <v>46186</v>
      </c>
      <c r="L2416" t="s">
        <v>643</v>
      </c>
      <c r="M2416" t="s">
        <v>55</v>
      </c>
      <c r="P2416">
        <v>46186</v>
      </c>
      <c r="Q2416">
        <v>45346.720000000001</v>
      </c>
      <c r="S2416" t="s">
        <v>19818</v>
      </c>
    </row>
    <row r="2417" spans="1:19" x14ac:dyDescent="0.25">
      <c r="A2417" s="15" t="s">
        <v>19826</v>
      </c>
      <c r="C2417" t="s">
        <v>19817</v>
      </c>
      <c r="D2417" t="s">
        <v>49</v>
      </c>
      <c r="E2417">
        <v>1</v>
      </c>
      <c r="F2417">
        <v>1990000</v>
      </c>
      <c r="G2417">
        <v>39800</v>
      </c>
      <c r="K2417">
        <v>46191</v>
      </c>
      <c r="L2417" t="s">
        <v>643</v>
      </c>
      <c r="M2417" t="s">
        <v>55</v>
      </c>
      <c r="P2417">
        <v>46186</v>
      </c>
      <c r="Q2417">
        <v>32622.95</v>
      </c>
      <c r="S2417" t="s">
        <v>19818</v>
      </c>
    </row>
    <row r="2418" spans="1:19" x14ac:dyDescent="0.25">
      <c r="B2418" s="15" t="s">
        <v>19826</v>
      </c>
      <c r="C2418" t="s">
        <v>19816</v>
      </c>
      <c r="D2418" t="s">
        <v>49</v>
      </c>
      <c r="H2418">
        <v>1</v>
      </c>
      <c r="K2418">
        <v>46191</v>
      </c>
      <c r="L2418" t="s">
        <v>643</v>
      </c>
      <c r="M2418" t="s">
        <v>55</v>
      </c>
      <c r="P2418">
        <v>46186</v>
      </c>
      <c r="S2418" t="s">
        <v>19818</v>
      </c>
    </row>
    <row r="2419" spans="1:19" x14ac:dyDescent="0.25">
      <c r="A2419" s="15" t="s">
        <v>19826</v>
      </c>
      <c r="C2419" t="s">
        <v>19817</v>
      </c>
      <c r="D2419" t="s">
        <v>181</v>
      </c>
      <c r="E2419">
        <v>1</v>
      </c>
      <c r="F2419">
        <v>2020000</v>
      </c>
      <c r="G2419">
        <v>40400</v>
      </c>
      <c r="K2419">
        <v>46189</v>
      </c>
      <c r="L2419" t="s">
        <v>2226</v>
      </c>
      <c r="M2419" t="s">
        <v>65</v>
      </c>
      <c r="P2419">
        <v>46186</v>
      </c>
      <c r="Q2419">
        <v>33114.75</v>
      </c>
      <c r="S2419" t="s">
        <v>19818</v>
      </c>
    </row>
    <row r="2420" spans="1:19" x14ac:dyDescent="0.25">
      <c r="B2420" s="15" t="s">
        <v>19826</v>
      </c>
      <c r="C2420" t="s">
        <v>19816</v>
      </c>
      <c r="D2420" t="s">
        <v>181</v>
      </c>
      <c r="H2420">
        <v>1</v>
      </c>
      <c r="K2420">
        <v>46189</v>
      </c>
      <c r="L2420" t="s">
        <v>2226</v>
      </c>
      <c r="M2420" t="s">
        <v>65</v>
      </c>
      <c r="P2420">
        <v>46186</v>
      </c>
      <c r="S2420" t="s">
        <v>19818</v>
      </c>
    </row>
    <row r="2421" spans="1:19" x14ac:dyDescent="0.25">
      <c r="A2421" s="15" t="s">
        <v>19826</v>
      </c>
      <c r="C2421" t="s">
        <v>19813</v>
      </c>
      <c r="D2421" t="s">
        <v>370</v>
      </c>
      <c r="E2421">
        <v>1</v>
      </c>
      <c r="F2421">
        <v>1048000</v>
      </c>
      <c r="G2421">
        <v>15720</v>
      </c>
      <c r="K2421">
        <v>46186</v>
      </c>
      <c r="L2421" t="s">
        <v>57</v>
      </c>
      <c r="M2421" t="s">
        <v>65</v>
      </c>
      <c r="P2421">
        <v>46186</v>
      </c>
      <c r="Q2421">
        <v>12885.25</v>
      </c>
      <c r="S2421" t="s">
        <v>19818</v>
      </c>
    </row>
    <row r="2422" spans="1:19" x14ac:dyDescent="0.25">
      <c r="A2422" s="15" t="s">
        <v>19826</v>
      </c>
      <c r="C2422" t="s">
        <v>19813</v>
      </c>
      <c r="D2422" t="s">
        <v>370</v>
      </c>
      <c r="E2422">
        <v>1</v>
      </c>
      <c r="F2422">
        <v>1525000</v>
      </c>
      <c r="G2422">
        <v>22875</v>
      </c>
      <c r="K2422">
        <v>46189</v>
      </c>
      <c r="L2422" t="s">
        <v>2226</v>
      </c>
      <c r="M2422" t="s">
        <v>65</v>
      </c>
      <c r="P2422">
        <v>46189</v>
      </c>
      <c r="Q2422">
        <v>18750</v>
      </c>
      <c r="S2422" t="s">
        <v>19818</v>
      </c>
    </row>
    <row r="2423" spans="1:19" x14ac:dyDescent="0.25">
      <c r="A2423" s="15" t="s">
        <v>19826</v>
      </c>
      <c r="C2423" t="s">
        <v>19817</v>
      </c>
      <c r="D2423" t="s">
        <v>49</v>
      </c>
      <c r="E2423">
        <v>1</v>
      </c>
      <c r="F2423">
        <v>3900000</v>
      </c>
      <c r="G2423">
        <v>78000</v>
      </c>
      <c r="K2423">
        <v>46187</v>
      </c>
      <c r="L2423" t="s">
        <v>2226</v>
      </c>
      <c r="M2423" t="s">
        <v>65</v>
      </c>
      <c r="P2423">
        <v>46186</v>
      </c>
      <c r="Q2423">
        <v>63934.43</v>
      </c>
      <c r="S2423" t="s">
        <v>19818</v>
      </c>
    </row>
    <row r="2424" spans="1:19" x14ac:dyDescent="0.25">
      <c r="B2424" s="15" t="s">
        <v>19826</v>
      </c>
      <c r="C2424" t="s">
        <v>19816</v>
      </c>
      <c r="D2424" t="s">
        <v>49</v>
      </c>
      <c r="H2424">
        <v>1</v>
      </c>
      <c r="K2424">
        <v>46187</v>
      </c>
      <c r="L2424" t="s">
        <v>2226</v>
      </c>
      <c r="M2424" t="s">
        <v>65</v>
      </c>
      <c r="P2424">
        <v>46186</v>
      </c>
      <c r="S2424" t="s">
        <v>19818</v>
      </c>
    </row>
    <row r="2425" spans="1:19" x14ac:dyDescent="0.25">
      <c r="B2425" s="15" t="s">
        <v>19826</v>
      </c>
      <c r="C2425" t="s">
        <v>19816</v>
      </c>
      <c r="D2425" t="s">
        <v>36</v>
      </c>
      <c r="H2425">
        <v>1</v>
      </c>
      <c r="K2425">
        <v>46194</v>
      </c>
      <c r="L2425" t="s">
        <v>32</v>
      </c>
      <c r="M2425" t="s">
        <v>40</v>
      </c>
      <c r="P2425">
        <v>46184</v>
      </c>
      <c r="S2425" t="s">
        <v>19815</v>
      </c>
    </row>
    <row r="2426" spans="1:19" x14ac:dyDescent="0.25">
      <c r="A2426" s="15" t="s">
        <v>19826</v>
      </c>
      <c r="C2426" t="s">
        <v>19813</v>
      </c>
      <c r="D2426" t="s">
        <v>36</v>
      </c>
      <c r="E2426">
        <v>1</v>
      </c>
      <c r="F2426">
        <v>1190000</v>
      </c>
      <c r="G2426">
        <v>10000</v>
      </c>
      <c r="K2426">
        <v>46194</v>
      </c>
      <c r="L2426" t="s">
        <v>32</v>
      </c>
      <c r="M2426" t="s">
        <v>40</v>
      </c>
      <c r="P2426">
        <v>46184</v>
      </c>
      <c r="Q2426">
        <v>8196.7199999999993</v>
      </c>
      <c r="S2426" t="s">
        <v>19815</v>
      </c>
    </row>
    <row r="2427" spans="1:19" x14ac:dyDescent="0.25">
      <c r="A2427" s="15" t="s">
        <v>19826</v>
      </c>
      <c r="C2427" t="s">
        <v>19813</v>
      </c>
      <c r="D2427" t="s">
        <v>136</v>
      </c>
      <c r="E2427">
        <v>1</v>
      </c>
      <c r="F2427">
        <v>1146000</v>
      </c>
      <c r="G2427">
        <v>17190</v>
      </c>
      <c r="K2427">
        <v>46186</v>
      </c>
      <c r="L2427" t="s">
        <v>643</v>
      </c>
      <c r="M2427" t="s">
        <v>55</v>
      </c>
      <c r="P2427">
        <v>46186</v>
      </c>
      <c r="Q2427">
        <v>14090.16</v>
      </c>
      <c r="S2427" t="s">
        <v>19818</v>
      </c>
    </row>
    <row r="2428" spans="1:19" x14ac:dyDescent="0.25">
      <c r="A2428" s="15" t="s">
        <v>19826</v>
      </c>
      <c r="C2428" t="s">
        <v>19817</v>
      </c>
      <c r="D2428" t="s">
        <v>36</v>
      </c>
      <c r="E2428">
        <v>1</v>
      </c>
      <c r="F2428">
        <v>1970000</v>
      </c>
      <c r="G2428">
        <v>39400</v>
      </c>
      <c r="K2428">
        <v>46186</v>
      </c>
      <c r="L2428" t="s">
        <v>32</v>
      </c>
      <c r="M2428" t="s">
        <v>40</v>
      </c>
      <c r="P2428">
        <v>46184</v>
      </c>
      <c r="Q2428">
        <v>32295.08</v>
      </c>
      <c r="S2428" t="s">
        <v>19815</v>
      </c>
    </row>
    <row r="2429" spans="1:19" x14ac:dyDescent="0.25">
      <c r="B2429" s="15" t="s">
        <v>19826</v>
      </c>
      <c r="C2429" t="s">
        <v>19816</v>
      </c>
      <c r="D2429" t="s">
        <v>36</v>
      </c>
      <c r="H2429">
        <v>1</v>
      </c>
      <c r="K2429">
        <v>46186</v>
      </c>
      <c r="L2429" t="s">
        <v>32</v>
      </c>
      <c r="M2429" t="s">
        <v>40</v>
      </c>
      <c r="P2429">
        <v>46184</v>
      </c>
      <c r="S2429" t="s">
        <v>19815</v>
      </c>
    </row>
    <row r="2430" spans="1:19" x14ac:dyDescent="0.25">
      <c r="A2430" s="15" t="s">
        <v>19826</v>
      </c>
      <c r="C2430" t="s">
        <v>19817</v>
      </c>
      <c r="D2430" t="s">
        <v>36</v>
      </c>
      <c r="E2430">
        <v>1</v>
      </c>
      <c r="F2430">
        <v>2000000</v>
      </c>
      <c r="G2430">
        <v>30000</v>
      </c>
      <c r="K2430">
        <v>46189</v>
      </c>
      <c r="L2430" t="s">
        <v>32</v>
      </c>
      <c r="M2430" t="s">
        <v>40</v>
      </c>
      <c r="P2430">
        <v>46184</v>
      </c>
      <c r="Q2430">
        <v>24590.16</v>
      </c>
      <c r="S2430" t="s">
        <v>19815</v>
      </c>
    </row>
    <row r="2431" spans="1:19" x14ac:dyDescent="0.25">
      <c r="B2431" s="15" t="s">
        <v>19826</v>
      </c>
      <c r="C2431" t="s">
        <v>19816</v>
      </c>
      <c r="D2431" t="s">
        <v>36</v>
      </c>
      <c r="H2431">
        <v>1</v>
      </c>
      <c r="K2431">
        <v>46189</v>
      </c>
      <c r="L2431" t="s">
        <v>32</v>
      </c>
      <c r="M2431" t="s">
        <v>40</v>
      </c>
      <c r="P2431">
        <v>46184</v>
      </c>
      <c r="S2431" t="s">
        <v>19815</v>
      </c>
    </row>
    <row r="2432" spans="1:19" x14ac:dyDescent="0.25">
      <c r="A2432" s="15" t="s">
        <v>19826</v>
      </c>
      <c r="C2432" t="s">
        <v>19821</v>
      </c>
      <c r="D2432" t="s">
        <v>181</v>
      </c>
      <c r="E2432">
        <v>1</v>
      </c>
      <c r="F2432">
        <v>3210000</v>
      </c>
      <c r="G2432">
        <v>64200</v>
      </c>
      <c r="K2432">
        <v>46186</v>
      </c>
      <c r="L2432" t="s">
        <v>643</v>
      </c>
      <c r="M2432" t="s">
        <v>55</v>
      </c>
      <c r="P2432">
        <v>46185</v>
      </c>
      <c r="Q2432">
        <v>52622.95</v>
      </c>
      <c r="S2432" t="s">
        <v>19818</v>
      </c>
    </row>
    <row r="2433" spans="1:19" x14ac:dyDescent="0.25">
      <c r="B2433" s="15" t="s">
        <v>19826</v>
      </c>
      <c r="C2433" t="s">
        <v>19816</v>
      </c>
      <c r="D2433" t="s">
        <v>181</v>
      </c>
      <c r="H2433">
        <v>1</v>
      </c>
      <c r="K2433">
        <v>46186</v>
      </c>
      <c r="L2433" t="s">
        <v>643</v>
      </c>
      <c r="M2433" t="s">
        <v>55</v>
      </c>
      <c r="P2433">
        <v>46185</v>
      </c>
      <c r="S2433" t="s">
        <v>19818</v>
      </c>
    </row>
    <row r="2434" spans="1:19" x14ac:dyDescent="0.25">
      <c r="A2434" s="15" t="s">
        <v>19826</v>
      </c>
      <c r="C2434" t="s">
        <v>19813</v>
      </c>
      <c r="D2434" t="s">
        <v>136</v>
      </c>
      <c r="E2434">
        <v>1</v>
      </c>
      <c r="F2434">
        <v>1510000</v>
      </c>
      <c r="G2434">
        <v>22650</v>
      </c>
      <c r="K2434">
        <v>46185</v>
      </c>
      <c r="L2434" t="s">
        <v>643</v>
      </c>
      <c r="M2434" t="s">
        <v>55</v>
      </c>
      <c r="P2434">
        <v>46185</v>
      </c>
      <c r="Q2434">
        <v>18565.57</v>
      </c>
      <c r="S2434" t="s">
        <v>19818</v>
      </c>
    </row>
    <row r="2435" spans="1:19" x14ac:dyDescent="0.25">
      <c r="A2435" s="15" t="s">
        <v>19826</v>
      </c>
      <c r="C2435" t="s">
        <v>19817</v>
      </c>
      <c r="D2435" t="s">
        <v>49</v>
      </c>
      <c r="E2435">
        <v>1</v>
      </c>
      <c r="F2435">
        <v>2030000</v>
      </c>
      <c r="G2435">
        <v>40600</v>
      </c>
      <c r="K2435">
        <v>46188</v>
      </c>
      <c r="L2435" t="s">
        <v>219</v>
      </c>
      <c r="M2435" t="s">
        <v>65</v>
      </c>
      <c r="P2435">
        <v>46185</v>
      </c>
      <c r="Q2435">
        <v>33278.69</v>
      </c>
      <c r="S2435" t="s">
        <v>19818</v>
      </c>
    </row>
    <row r="2436" spans="1:19" x14ac:dyDescent="0.25">
      <c r="B2436" s="15" t="s">
        <v>19826</v>
      </c>
      <c r="C2436" t="s">
        <v>19816</v>
      </c>
      <c r="D2436" t="s">
        <v>49</v>
      </c>
      <c r="H2436">
        <v>1</v>
      </c>
      <c r="K2436">
        <v>46188</v>
      </c>
      <c r="L2436" t="s">
        <v>219</v>
      </c>
      <c r="M2436" t="s">
        <v>65</v>
      </c>
      <c r="P2436">
        <v>46185</v>
      </c>
      <c r="S2436" t="s">
        <v>19818</v>
      </c>
    </row>
    <row r="2437" spans="1:19" x14ac:dyDescent="0.25">
      <c r="A2437" s="15" t="s">
        <v>19826</v>
      </c>
      <c r="C2437" t="s">
        <v>19817</v>
      </c>
      <c r="D2437" t="s">
        <v>49</v>
      </c>
      <c r="E2437">
        <v>1</v>
      </c>
      <c r="F2437">
        <v>1970000</v>
      </c>
      <c r="G2437">
        <v>39400</v>
      </c>
      <c r="K2437">
        <v>46185</v>
      </c>
      <c r="L2437" t="s">
        <v>44</v>
      </c>
      <c r="M2437" t="s">
        <v>55</v>
      </c>
      <c r="P2437">
        <v>46184</v>
      </c>
      <c r="Q2437">
        <v>32295.08</v>
      </c>
      <c r="S2437" t="s">
        <v>19818</v>
      </c>
    </row>
    <row r="2438" spans="1:19" x14ac:dyDescent="0.25">
      <c r="B2438" s="15" t="s">
        <v>19826</v>
      </c>
      <c r="C2438" t="s">
        <v>19816</v>
      </c>
      <c r="D2438" t="s">
        <v>49</v>
      </c>
      <c r="H2438">
        <v>1</v>
      </c>
      <c r="K2438">
        <v>46185</v>
      </c>
      <c r="L2438" t="s">
        <v>44</v>
      </c>
      <c r="M2438" t="s">
        <v>55</v>
      </c>
      <c r="P2438">
        <v>46184</v>
      </c>
      <c r="S2438" t="s">
        <v>19818</v>
      </c>
    </row>
    <row r="2439" spans="1:19" x14ac:dyDescent="0.25">
      <c r="A2439" s="15" t="s">
        <v>19826</v>
      </c>
      <c r="C2439" t="s">
        <v>19813</v>
      </c>
      <c r="D2439" t="s">
        <v>370</v>
      </c>
      <c r="E2439">
        <v>1</v>
      </c>
      <c r="F2439">
        <v>1185000</v>
      </c>
      <c r="G2439">
        <v>17775</v>
      </c>
      <c r="K2439">
        <v>46185</v>
      </c>
      <c r="L2439" t="s">
        <v>372</v>
      </c>
      <c r="M2439" t="s">
        <v>55</v>
      </c>
      <c r="P2439">
        <v>46185</v>
      </c>
      <c r="Q2439">
        <v>14569.67</v>
      </c>
      <c r="S2439" t="s">
        <v>19818</v>
      </c>
    </row>
    <row r="2440" spans="1:19" x14ac:dyDescent="0.25">
      <c r="A2440" s="15" t="s">
        <v>19826</v>
      </c>
      <c r="C2440" t="s">
        <v>19813</v>
      </c>
      <c r="D2440" t="s">
        <v>370</v>
      </c>
      <c r="E2440">
        <v>1</v>
      </c>
      <c r="F2440">
        <v>1648000</v>
      </c>
      <c r="G2440">
        <v>24720</v>
      </c>
      <c r="K2440">
        <v>46189</v>
      </c>
      <c r="L2440" t="s">
        <v>573</v>
      </c>
      <c r="M2440" t="s">
        <v>65</v>
      </c>
      <c r="P2440">
        <v>46185</v>
      </c>
      <c r="Q2440">
        <v>20262.3</v>
      </c>
      <c r="S2440" t="s">
        <v>19818</v>
      </c>
    </row>
    <row r="2441" spans="1:19" x14ac:dyDescent="0.25">
      <c r="B2441" s="15" t="s">
        <v>19826</v>
      </c>
      <c r="C2441" t="s">
        <v>19816</v>
      </c>
      <c r="D2441" t="s">
        <v>370</v>
      </c>
      <c r="H2441">
        <v>1</v>
      </c>
      <c r="K2441">
        <v>46189</v>
      </c>
      <c r="L2441" t="s">
        <v>573</v>
      </c>
      <c r="M2441" t="s">
        <v>65</v>
      </c>
      <c r="P2441">
        <v>46185</v>
      </c>
      <c r="S2441" t="s">
        <v>19818</v>
      </c>
    </row>
    <row r="2442" spans="1:19" x14ac:dyDescent="0.25">
      <c r="A2442" s="15" t="s">
        <v>19826</v>
      </c>
      <c r="C2442" t="s">
        <v>19813</v>
      </c>
      <c r="D2442" t="s">
        <v>136</v>
      </c>
      <c r="E2442">
        <v>1</v>
      </c>
      <c r="F2442">
        <v>290000</v>
      </c>
      <c r="G2442">
        <v>5800</v>
      </c>
      <c r="K2442">
        <v>46185</v>
      </c>
      <c r="L2442" t="s">
        <v>2226</v>
      </c>
      <c r="M2442" t="s">
        <v>65</v>
      </c>
      <c r="P2442">
        <v>46185</v>
      </c>
      <c r="Q2442">
        <v>4754.1000000000004</v>
      </c>
      <c r="S2442" t="s">
        <v>19818</v>
      </c>
    </row>
    <row r="2443" spans="1:19" x14ac:dyDescent="0.25">
      <c r="A2443" s="15" t="s">
        <v>19826</v>
      </c>
      <c r="C2443" t="s">
        <v>19817</v>
      </c>
      <c r="D2443" t="s">
        <v>49</v>
      </c>
      <c r="E2443">
        <v>1</v>
      </c>
      <c r="F2443">
        <v>2199900</v>
      </c>
      <c r="G2443">
        <v>43998</v>
      </c>
      <c r="K2443">
        <v>46185</v>
      </c>
      <c r="L2443" t="s">
        <v>219</v>
      </c>
      <c r="M2443" t="s">
        <v>65</v>
      </c>
      <c r="P2443">
        <v>46185</v>
      </c>
      <c r="Q2443">
        <v>36063.93</v>
      </c>
      <c r="S2443" t="s">
        <v>19818</v>
      </c>
    </row>
    <row r="2444" spans="1:19" x14ac:dyDescent="0.25">
      <c r="A2444" s="15" t="s">
        <v>19826</v>
      </c>
      <c r="C2444" t="s">
        <v>19817</v>
      </c>
      <c r="D2444" t="s">
        <v>181</v>
      </c>
      <c r="E2444">
        <v>1</v>
      </c>
      <c r="F2444">
        <v>2468000</v>
      </c>
      <c r="G2444">
        <v>12340</v>
      </c>
      <c r="K2444">
        <v>46194</v>
      </c>
      <c r="L2444" t="s">
        <v>67</v>
      </c>
      <c r="M2444" t="s">
        <v>65</v>
      </c>
      <c r="P2444">
        <v>46185</v>
      </c>
      <c r="Q2444">
        <v>10114.75</v>
      </c>
      <c r="S2444" t="s">
        <v>19818</v>
      </c>
    </row>
    <row r="2445" spans="1:19" x14ac:dyDescent="0.25">
      <c r="B2445" s="15" t="s">
        <v>19826</v>
      </c>
      <c r="C2445" t="s">
        <v>19816</v>
      </c>
      <c r="D2445" t="s">
        <v>181</v>
      </c>
      <c r="H2445">
        <v>1</v>
      </c>
      <c r="K2445">
        <v>46194</v>
      </c>
      <c r="L2445" t="s">
        <v>67</v>
      </c>
      <c r="M2445" t="s">
        <v>65</v>
      </c>
      <c r="P2445">
        <v>46185</v>
      </c>
      <c r="S2445" t="s">
        <v>19818</v>
      </c>
    </row>
    <row r="2446" spans="1:19" x14ac:dyDescent="0.25">
      <c r="A2446" s="15" t="s">
        <v>19826</v>
      </c>
      <c r="C2446" t="s">
        <v>19813</v>
      </c>
      <c r="D2446" t="s">
        <v>49</v>
      </c>
      <c r="E2446">
        <v>1</v>
      </c>
      <c r="F2446">
        <v>775000</v>
      </c>
      <c r="G2446">
        <v>11625</v>
      </c>
      <c r="K2446">
        <v>46193</v>
      </c>
      <c r="L2446" t="s">
        <v>176</v>
      </c>
      <c r="M2446" t="s">
        <v>55</v>
      </c>
      <c r="P2446">
        <v>46185</v>
      </c>
      <c r="Q2446">
        <v>9528.69</v>
      </c>
      <c r="S2446" t="s">
        <v>19818</v>
      </c>
    </row>
    <row r="2447" spans="1:19" x14ac:dyDescent="0.25">
      <c r="B2447" s="15" t="s">
        <v>19826</v>
      </c>
      <c r="C2447" t="s">
        <v>19816</v>
      </c>
      <c r="D2447" t="s">
        <v>49</v>
      </c>
      <c r="H2447">
        <v>1</v>
      </c>
      <c r="K2447">
        <v>46193</v>
      </c>
      <c r="L2447" t="s">
        <v>176</v>
      </c>
      <c r="M2447" t="s">
        <v>55</v>
      </c>
      <c r="P2447">
        <v>46185</v>
      </c>
      <c r="S2447" t="s">
        <v>19818</v>
      </c>
    </row>
    <row r="2448" spans="1:19" x14ac:dyDescent="0.25">
      <c r="A2448" s="15" t="s">
        <v>19826</v>
      </c>
      <c r="C2448" t="s">
        <v>19813</v>
      </c>
      <c r="D2448" t="s">
        <v>181</v>
      </c>
      <c r="E2448">
        <v>1</v>
      </c>
      <c r="F2448">
        <v>1206000</v>
      </c>
      <c r="G2448">
        <v>18090</v>
      </c>
      <c r="K2448">
        <v>46200</v>
      </c>
      <c r="L2448" t="s">
        <v>176</v>
      </c>
      <c r="M2448" t="s">
        <v>55</v>
      </c>
      <c r="P2448">
        <v>46185</v>
      </c>
      <c r="Q2448">
        <v>14827.87</v>
      </c>
      <c r="S2448" t="s">
        <v>19818</v>
      </c>
    </row>
    <row r="2449" spans="1:19" x14ac:dyDescent="0.25">
      <c r="B2449" s="15" t="s">
        <v>19826</v>
      </c>
      <c r="C2449" t="s">
        <v>19816</v>
      </c>
      <c r="D2449" t="s">
        <v>181</v>
      </c>
      <c r="H2449">
        <v>1</v>
      </c>
      <c r="K2449">
        <v>46200</v>
      </c>
      <c r="L2449" t="s">
        <v>176</v>
      </c>
      <c r="M2449" t="s">
        <v>55</v>
      </c>
      <c r="P2449">
        <v>46185</v>
      </c>
      <c r="S2449" t="s">
        <v>19818</v>
      </c>
    </row>
    <row r="2450" spans="1:19" x14ac:dyDescent="0.25">
      <c r="A2450" s="15" t="s">
        <v>19826</v>
      </c>
      <c r="C2450" t="s">
        <v>19828</v>
      </c>
      <c r="D2450" t="s">
        <v>136</v>
      </c>
      <c r="E2450">
        <v>1</v>
      </c>
      <c r="F2450">
        <v>2700000</v>
      </c>
      <c r="G2450">
        <v>40500</v>
      </c>
      <c r="K2450">
        <v>46185</v>
      </c>
      <c r="L2450" t="s">
        <v>164</v>
      </c>
      <c r="M2450" t="s">
        <v>55</v>
      </c>
      <c r="P2450">
        <v>46185</v>
      </c>
      <c r="Q2450">
        <v>33196.720000000001</v>
      </c>
      <c r="S2450" t="s">
        <v>19818</v>
      </c>
    </row>
    <row r="2451" spans="1:19" x14ac:dyDescent="0.25">
      <c r="A2451" s="15" t="s">
        <v>19826</v>
      </c>
      <c r="C2451" t="s">
        <v>19817</v>
      </c>
      <c r="D2451" t="s">
        <v>36</v>
      </c>
      <c r="E2451">
        <v>1</v>
      </c>
      <c r="F2451">
        <v>3700000</v>
      </c>
      <c r="G2451">
        <v>20000</v>
      </c>
      <c r="K2451">
        <v>46187</v>
      </c>
      <c r="L2451" t="s">
        <v>32</v>
      </c>
      <c r="M2451" t="s">
        <v>40</v>
      </c>
      <c r="P2451">
        <v>46185</v>
      </c>
      <c r="Q2451">
        <v>16393.439999999999</v>
      </c>
      <c r="S2451" t="s">
        <v>19815</v>
      </c>
    </row>
    <row r="2452" spans="1:19" x14ac:dyDescent="0.25">
      <c r="B2452" s="15" t="s">
        <v>19826</v>
      </c>
      <c r="C2452" t="s">
        <v>19816</v>
      </c>
      <c r="D2452" t="s">
        <v>36</v>
      </c>
      <c r="H2452">
        <v>1</v>
      </c>
      <c r="K2452">
        <v>46187</v>
      </c>
      <c r="L2452" t="s">
        <v>32</v>
      </c>
      <c r="M2452" t="s">
        <v>40</v>
      </c>
      <c r="P2452">
        <v>46185</v>
      </c>
      <c r="S2452" t="s">
        <v>19815</v>
      </c>
    </row>
    <row r="2453" spans="1:19" x14ac:dyDescent="0.25">
      <c r="A2453" s="15" t="s">
        <v>19826</v>
      </c>
      <c r="C2453" t="s">
        <v>19817</v>
      </c>
      <c r="D2453" t="s">
        <v>36</v>
      </c>
      <c r="E2453">
        <v>1</v>
      </c>
      <c r="F2453">
        <v>4570000</v>
      </c>
      <c r="G2453">
        <v>91400</v>
      </c>
      <c r="K2453">
        <v>46188</v>
      </c>
      <c r="L2453" t="s">
        <v>32</v>
      </c>
      <c r="M2453" t="s">
        <v>40</v>
      </c>
      <c r="P2453">
        <v>46185</v>
      </c>
      <c r="Q2453">
        <v>74918.03</v>
      </c>
      <c r="S2453" t="s">
        <v>19815</v>
      </c>
    </row>
    <row r="2454" spans="1:19" x14ac:dyDescent="0.25">
      <c r="B2454" s="15" t="s">
        <v>19826</v>
      </c>
      <c r="C2454" t="s">
        <v>19816</v>
      </c>
      <c r="D2454" t="s">
        <v>36</v>
      </c>
      <c r="H2454">
        <v>1</v>
      </c>
      <c r="K2454">
        <v>46188</v>
      </c>
      <c r="L2454" t="s">
        <v>32</v>
      </c>
      <c r="M2454" t="s">
        <v>40</v>
      </c>
      <c r="P2454">
        <v>46185</v>
      </c>
      <c r="S2454" t="s">
        <v>19815</v>
      </c>
    </row>
    <row r="2455" spans="1:19" x14ac:dyDescent="0.25">
      <c r="A2455" s="15" t="s">
        <v>19826</v>
      </c>
      <c r="C2455" t="s">
        <v>19817</v>
      </c>
      <c r="D2455" t="s">
        <v>36</v>
      </c>
      <c r="E2455">
        <v>1</v>
      </c>
      <c r="F2455">
        <v>2510000</v>
      </c>
      <c r="G2455">
        <v>30000</v>
      </c>
      <c r="K2455">
        <v>46187</v>
      </c>
      <c r="L2455" t="s">
        <v>32</v>
      </c>
      <c r="M2455" t="s">
        <v>40</v>
      </c>
      <c r="P2455">
        <v>46185</v>
      </c>
      <c r="Q2455">
        <v>24590.16</v>
      </c>
      <c r="S2455" t="s">
        <v>19815</v>
      </c>
    </row>
    <row r="2456" spans="1:19" x14ac:dyDescent="0.25">
      <c r="B2456" s="15" t="s">
        <v>19826</v>
      </c>
      <c r="C2456" t="s">
        <v>19816</v>
      </c>
      <c r="D2456" t="s">
        <v>36</v>
      </c>
      <c r="H2456">
        <v>1</v>
      </c>
      <c r="K2456">
        <v>46187</v>
      </c>
      <c r="L2456" t="s">
        <v>32</v>
      </c>
      <c r="M2456" t="s">
        <v>40</v>
      </c>
      <c r="P2456">
        <v>46185</v>
      </c>
      <c r="S2456" t="s">
        <v>19815</v>
      </c>
    </row>
    <row r="2457" spans="1:19" x14ac:dyDescent="0.25">
      <c r="A2457" s="15" t="s">
        <v>19826</v>
      </c>
      <c r="C2457" t="s">
        <v>19817</v>
      </c>
      <c r="D2457" t="s">
        <v>36</v>
      </c>
      <c r="E2457">
        <v>1</v>
      </c>
      <c r="F2457">
        <v>2050000</v>
      </c>
      <c r="G2457">
        <v>41000</v>
      </c>
      <c r="K2457">
        <v>46187</v>
      </c>
      <c r="L2457" t="s">
        <v>32</v>
      </c>
      <c r="M2457" t="s">
        <v>40</v>
      </c>
      <c r="P2457">
        <v>46185</v>
      </c>
      <c r="Q2457">
        <v>33606.559999999998</v>
      </c>
      <c r="S2457" t="s">
        <v>19815</v>
      </c>
    </row>
    <row r="2458" spans="1:19" x14ac:dyDescent="0.25">
      <c r="B2458" s="15" t="s">
        <v>19826</v>
      </c>
      <c r="C2458" t="s">
        <v>19816</v>
      </c>
      <c r="D2458" t="s">
        <v>36</v>
      </c>
      <c r="H2458">
        <v>1</v>
      </c>
      <c r="K2458">
        <v>46187</v>
      </c>
      <c r="L2458" t="s">
        <v>32</v>
      </c>
      <c r="M2458" t="s">
        <v>40</v>
      </c>
      <c r="P2458">
        <v>46185</v>
      </c>
      <c r="S2458" t="s">
        <v>19815</v>
      </c>
    </row>
    <row r="2459" spans="1:19" x14ac:dyDescent="0.25">
      <c r="A2459" s="15" t="s">
        <v>19826</v>
      </c>
      <c r="C2459" t="s">
        <v>19813</v>
      </c>
      <c r="D2459" t="s">
        <v>36</v>
      </c>
      <c r="E2459">
        <v>1</v>
      </c>
      <c r="F2459">
        <v>1206000</v>
      </c>
      <c r="G2459">
        <v>10000</v>
      </c>
      <c r="K2459">
        <v>46186</v>
      </c>
      <c r="L2459" t="s">
        <v>32</v>
      </c>
      <c r="M2459" t="s">
        <v>40</v>
      </c>
      <c r="P2459">
        <v>46184</v>
      </c>
      <c r="Q2459">
        <v>8196.7199999999993</v>
      </c>
      <c r="S2459" t="s">
        <v>19815</v>
      </c>
    </row>
    <row r="2460" spans="1:19" x14ac:dyDescent="0.25">
      <c r="B2460" s="15" t="s">
        <v>19826</v>
      </c>
      <c r="C2460" t="s">
        <v>19816</v>
      </c>
      <c r="D2460" t="s">
        <v>36</v>
      </c>
      <c r="H2460">
        <v>1</v>
      </c>
      <c r="K2460">
        <v>46186</v>
      </c>
      <c r="L2460" t="s">
        <v>32</v>
      </c>
      <c r="M2460" t="s">
        <v>40</v>
      </c>
      <c r="P2460">
        <v>46184</v>
      </c>
      <c r="S2460" t="s">
        <v>19815</v>
      </c>
    </row>
    <row r="2461" spans="1:19" x14ac:dyDescent="0.25">
      <c r="A2461" s="15" t="s">
        <v>19826</v>
      </c>
      <c r="C2461" t="s">
        <v>19813</v>
      </c>
      <c r="D2461" t="s">
        <v>36</v>
      </c>
      <c r="E2461">
        <v>1</v>
      </c>
      <c r="F2461">
        <v>1313000</v>
      </c>
      <c r="G2461">
        <v>10000</v>
      </c>
      <c r="K2461">
        <v>46186</v>
      </c>
      <c r="L2461" t="s">
        <v>32</v>
      </c>
      <c r="M2461" t="s">
        <v>40</v>
      </c>
      <c r="P2461">
        <v>46185</v>
      </c>
      <c r="Q2461">
        <v>8196.7199999999993</v>
      </c>
      <c r="S2461" t="s">
        <v>19815</v>
      </c>
    </row>
    <row r="2462" spans="1:19" x14ac:dyDescent="0.25">
      <c r="B2462" s="15" t="s">
        <v>19826</v>
      </c>
      <c r="C2462" t="s">
        <v>19816</v>
      </c>
      <c r="D2462" t="s">
        <v>36</v>
      </c>
      <c r="H2462">
        <v>1</v>
      </c>
      <c r="K2462">
        <v>46186</v>
      </c>
      <c r="L2462" t="s">
        <v>32</v>
      </c>
      <c r="M2462" t="s">
        <v>40</v>
      </c>
      <c r="P2462">
        <v>46185</v>
      </c>
      <c r="S2462" t="s">
        <v>19815</v>
      </c>
    </row>
    <row r="2463" spans="1:19" x14ac:dyDescent="0.25">
      <c r="A2463" s="15" t="s">
        <v>19826</v>
      </c>
      <c r="C2463" t="s">
        <v>19817</v>
      </c>
      <c r="D2463" t="s">
        <v>181</v>
      </c>
      <c r="E2463">
        <v>1</v>
      </c>
      <c r="F2463">
        <v>1900000</v>
      </c>
      <c r="G2463">
        <v>38000</v>
      </c>
      <c r="K2463">
        <v>46185</v>
      </c>
      <c r="L2463" t="s">
        <v>573</v>
      </c>
      <c r="M2463" t="s">
        <v>65</v>
      </c>
      <c r="P2463">
        <v>46184</v>
      </c>
      <c r="Q2463">
        <v>31147.54</v>
      </c>
      <c r="S2463" t="s">
        <v>19818</v>
      </c>
    </row>
    <row r="2464" spans="1:19" x14ac:dyDescent="0.25">
      <c r="B2464" s="15" t="s">
        <v>19826</v>
      </c>
      <c r="C2464" t="s">
        <v>19816</v>
      </c>
      <c r="D2464" t="s">
        <v>181</v>
      </c>
      <c r="H2464">
        <v>1</v>
      </c>
      <c r="K2464">
        <v>46185</v>
      </c>
      <c r="L2464" t="s">
        <v>573</v>
      </c>
      <c r="M2464" t="s">
        <v>65</v>
      </c>
      <c r="P2464">
        <v>46184</v>
      </c>
      <c r="S2464" t="s">
        <v>19818</v>
      </c>
    </row>
    <row r="2465" spans="1:19" x14ac:dyDescent="0.25">
      <c r="A2465" s="15" t="s">
        <v>19826</v>
      </c>
      <c r="C2465" t="s">
        <v>19817</v>
      </c>
      <c r="D2465" t="s">
        <v>36</v>
      </c>
      <c r="E2465">
        <v>1</v>
      </c>
      <c r="F2465">
        <v>2105000</v>
      </c>
      <c r="G2465">
        <v>42100</v>
      </c>
      <c r="K2465">
        <v>46186</v>
      </c>
      <c r="L2465" t="s">
        <v>32</v>
      </c>
      <c r="M2465" t="s">
        <v>40</v>
      </c>
      <c r="P2465">
        <v>46185</v>
      </c>
      <c r="Q2465">
        <v>34508.199999999997</v>
      </c>
      <c r="S2465" t="s">
        <v>19815</v>
      </c>
    </row>
    <row r="2466" spans="1:19" x14ac:dyDescent="0.25">
      <c r="B2466" s="15" t="s">
        <v>19826</v>
      </c>
      <c r="C2466" t="s">
        <v>19816</v>
      </c>
      <c r="D2466" t="s">
        <v>36</v>
      </c>
      <c r="H2466">
        <v>1</v>
      </c>
      <c r="K2466">
        <v>46186</v>
      </c>
      <c r="L2466" t="s">
        <v>32</v>
      </c>
      <c r="M2466" t="s">
        <v>40</v>
      </c>
      <c r="P2466">
        <v>46185</v>
      </c>
      <c r="S2466" t="s">
        <v>19815</v>
      </c>
    </row>
    <row r="2467" spans="1:19" x14ac:dyDescent="0.25">
      <c r="A2467" s="15" t="s">
        <v>19826</v>
      </c>
      <c r="C2467" t="s">
        <v>19821</v>
      </c>
      <c r="D2467" t="s">
        <v>36</v>
      </c>
      <c r="E2467">
        <v>1</v>
      </c>
      <c r="F2467">
        <v>2575000</v>
      </c>
      <c r="G2467">
        <v>38625</v>
      </c>
      <c r="K2467">
        <v>46186</v>
      </c>
      <c r="L2467" t="s">
        <v>32</v>
      </c>
      <c r="M2467" t="s">
        <v>40</v>
      </c>
      <c r="P2467">
        <v>46185</v>
      </c>
      <c r="Q2467">
        <v>31659.84</v>
      </c>
      <c r="S2467" t="s">
        <v>19815</v>
      </c>
    </row>
    <row r="2468" spans="1:19" x14ac:dyDescent="0.25">
      <c r="B2468" s="15" t="s">
        <v>19826</v>
      </c>
      <c r="C2468" t="s">
        <v>19816</v>
      </c>
      <c r="D2468" t="s">
        <v>36</v>
      </c>
      <c r="H2468">
        <v>1</v>
      </c>
      <c r="K2468">
        <v>46186</v>
      </c>
      <c r="L2468" t="s">
        <v>32</v>
      </c>
      <c r="M2468" t="s">
        <v>40</v>
      </c>
      <c r="P2468">
        <v>46185</v>
      </c>
      <c r="S2468" t="s">
        <v>19815</v>
      </c>
    </row>
    <row r="2469" spans="1:19" x14ac:dyDescent="0.25">
      <c r="A2469" s="15" t="s">
        <v>19826</v>
      </c>
      <c r="C2469" t="s">
        <v>19819</v>
      </c>
      <c r="D2469" t="s">
        <v>36</v>
      </c>
      <c r="E2469">
        <v>1</v>
      </c>
      <c r="F2469">
        <v>2769000</v>
      </c>
      <c r="G2469">
        <v>30000</v>
      </c>
      <c r="K2469">
        <v>46185</v>
      </c>
      <c r="L2469" t="s">
        <v>32</v>
      </c>
      <c r="M2469" t="s">
        <v>40</v>
      </c>
      <c r="P2469">
        <v>46184</v>
      </c>
      <c r="Q2469">
        <v>24590.16</v>
      </c>
      <c r="S2469" t="s">
        <v>19815</v>
      </c>
    </row>
    <row r="2470" spans="1:19" x14ac:dyDescent="0.25">
      <c r="A2470" s="15" t="s">
        <v>19826</v>
      </c>
      <c r="C2470" t="s">
        <v>19817</v>
      </c>
      <c r="D2470" t="s">
        <v>36</v>
      </c>
      <c r="E2470">
        <v>1</v>
      </c>
      <c r="F2470">
        <v>2520000</v>
      </c>
      <c r="G2470">
        <v>50400</v>
      </c>
      <c r="K2470">
        <v>46185</v>
      </c>
      <c r="L2470" t="s">
        <v>32</v>
      </c>
      <c r="M2470" t="s">
        <v>40</v>
      </c>
      <c r="P2470">
        <v>46184</v>
      </c>
      <c r="Q2470">
        <v>41311.480000000003</v>
      </c>
      <c r="S2470" t="s">
        <v>19815</v>
      </c>
    </row>
    <row r="2471" spans="1:19" x14ac:dyDescent="0.25">
      <c r="B2471" s="15" t="s">
        <v>19826</v>
      </c>
      <c r="C2471" t="s">
        <v>19816</v>
      </c>
      <c r="D2471" t="s">
        <v>36</v>
      </c>
      <c r="H2471">
        <v>1</v>
      </c>
      <c r="K2471">
        <v>46185</v>
      </c>
      <c r="L2471" t="s">
        <v>32</v>
      </c>
      <c r="M2471" t="s">
        <v>40</v>
      </c>
      <c r="P2471">
        <v>46184</v>
      </c>
      <c r="S2471" t="s">
        <v>19815</v>
      </c>
    </row>
    <row r="2472" spans="1:19" x14ac:dyDescent="0.25">
      <c r="A2472" s="15" t="s">
        <v>19826</v>
      </c>
      <c r="C2472" t="s">
        <v>19813</v>
      </c>
      <c r="D2472" t="s">
        <v>36</v>
      </c>
      <c r="E2472">
        <v>1</v>
      </c>
      <c r="F2472">
        <v>1157000</v>
      </c>
      <c r="G2472">
        <v>10000</v>
      </c>
      <c r="K2472">
        <v>46186</v>
      </c>
      <c r="L2472" t="s">
        <v>32</v>
      </c>
      <c r="M2472" t="s">
        <v>40</v>
      </c>
      <c r="P2472">
        <v>46185</v>
      </c>
      <c r="Q2472">
        <v>8196.7199999999993</v>
      </c>
      <c r="S2472" t="s">
        <v>19815</v>
      </c>
    </row>
    <row r="2473" spans="1:19" x14ac:dyDescent="0.25">
      <c r="B2473" s="15" t="s">
        <v>19826</v>
      </c>
      <c r="C2473" t="s">
        <v>19816</v>
      </c>
      <c r="D2473" t="s">
        <v>36</v>
      </c>
      <c r="H2473">
        <v>1</v>
      </c>
      <c r="K2473">
        <v>46186</v>
      </c>
      <c r="L2473" t="s">
        <v>32</v>
      </c>
      <c r="M2473" t="s">
        <v>40</v>
      </c>
      <c r="P2473">
        <v>46185</v>
      </c>
      <c r="S2473" t="s">
        <v>19815</v>
      </c>
    </row>
    <row r="2474" spans="1:19" x14ac:dyDescent="0.25">
      <c r="A2474" s="15" t="s">
        <v>19826</v>
      </c>
      <c r="C2474" t="s">
        <v>19817</v>
      </c>
      <c r="D2474" t="s">
        <v>36</v>
      </c>
      <c r="E2474">
        <v>1</v>
      </c>
      <c r="F2474">
        <v>1970000</v>
      </c>
      <c r="G2474">
        <v>39400</v>
      </c>
      <c r="K2474">
        <v>46186</v>
      </c>
      <c r="L2474" t="s">
        <v>32</v>
      </c>
      <c r="M2474" t="s">
        <v>40</v>
      </c>
      <c r="P2474">
        <v>46184</v>
      </c>
      <c r="Q2474">
        <v>32295.08</v>
      </c>
      <c r="S2474" t="s">
        <v>19815</v>
      </c>
    </row>
    <row r="2475" spans="1:19" x14ac:dyDescent="0.25">
      <c r="B2475" s="15" t="s">
        <v>19826</v>
      </c>
      <c r="C2475" t="s">
        <v>19816</v>
      </c>
      <c r="D2475" t="s">
        <v>36</v>
      </c>
      <c r="H2475">
        <v>1</v>
      </c>
      <c r="K2475">
        <v>46186</v>
      </c>
      <c r="L2475" t="s">
        <v>32</v>
      </c>
      <c r="M2475" t="s">
        <v>40</v>
      </c>
      <c r="P2475">
        <v>46184</v>
      </c>
      <c r="S2475" t="s">
        <v>19815</v>
      </c>
    </row>
    <row r="2476" spans="1:19" x14ac:dyDescent="0.25">
      <c r="A2476" s="15" t="s">
        <v>19826</v>
      </c>
      <c r="C2476" t="s">
        <v>19813</v>
      </c>
      <c r="D2476" t="s">
        <v>36</v>
      </c>
      <c r="E2476">
        <v>1</v>
      </c>
      <c r="F2476">
        <v>1667000</v>
      </c>
      <c r="G2476">
        <v>10000</v>
      </c>
      <c r="K2476">
        <v>46185</v>
      </c>
      <c r="L2476" t="s">
        <v>32</v>
      </c>
      <c r="M2476" t="s">
        <v>40</v>
      </c>
      <c r="P2476">
        <v>46184</v>
      </c>
      <c r="Q2476">
        <v>8196.7199999999993</v>
      </c>
      <c r="S2476" t="s">
        <v>19815</v>
      </c>
    </row>
    <row r="2477" spans="1:19" x14ac:dyDescent="0.25">
      <c r="B2477" s="15" t="s">
        <v>19826</v>
      </c>
      <c r="C2477" t="s">
        <v>19816</v>
      </c>
      <c r="D2477" t="s">
        <v>36</v>
      </c>
      <c r="H2477">
        <v>1</v>
      </c>
      <c r="K2477">
        <v>46185</v>
      </c>
      <c r="L2477" t="s">
        <v>32</v>
      </c>
      <c r="M2477" t="s">
        <v>40</v>
      </c>
      <c r="P2477">
        <v>46184</v>
      </c>
      <c r="S2477" t="s">
        <v>19815</v>
      </c>
    </row>
    <row r="2478" spans="1:19" x14ac:dyDescent="0.25">
      <c r="B2478" s="15" t="s">
        <v>19826</v>
      </c>
      <c r="C2478" t="s">
        <v>19816</v>
      </c>
      <c r="D2478" t="s">
        <v>36</v>
      </c>
      <c r="H2478">
        <v>1</v>
      </c>
      <c r="K2478">
        <v>46185</v>
      </c>
      <c r="L2478" t="s">
        <v>32</v>
      </c>
      <c r="M2478" t="s">
        <v>40</v>
      </c>
      <c r="P2478">
        <v>46184</v>
      </c>
      <c r="S2478" t="s">
        <v>19815</v>
      </c>
    </row>
    <row r="2479" spans="1:19" x14ac:dyDescent="0.25">
      <c r="A2479" s="15" t="s">
        <v>19826</v>
      </c>
      <c r="C2479" t="s">
        <v>19817</v>
      </c>
      <c r="D2479" t="s">
        <v>36</v>
      </c>
      <c r="E2479">
        <v>1</v>
      </c>
      <c r="F2479">
        <v>2350000</v>
      </c>
      <c r="G2479">
        <v>47000</v>
      </c>
      <c r="K2479">
        <v>46185</v>
      </c>
      <c r="L2479" t="s">
        <v>32</v>
      </c>
      <c r="M2479" t="s">
        <v>40</v>
      </c>
      <c r="P2479">
        <v>46184</v>
      </c>
      <c r="Q2479">
        <v>38524.589999999997</v>
      </c>
      <c r="S2479" t="s">
        <v>19815</v>
      </c>
    </row>
    <row r="2480" spans="1:19" x14ac:dyDescent="0.25">
      <c r="A2480" s="15" t="s">
        <v>19826</v>
      </c>
      <c r="C2480" t="s">
        <v>19813</v>
      </c>
      <c r="D2480" t="s">
        <v>49</v>
      </c>
      <c r="E2480">
        <v>1</v>
      </c>
      <c r="F2480">
        <v>1999000</v>
      </c>
      <c r="G2480">
        <v>29985</v>
      </c>
      <c r="K2480">
        <v>46184</v>
      </c>
      <c r="L2480" t="s">
        <v>372</v>
      </c>
      <c r="M2480" t="s">
        <v>55</v>
      </c>
      <c r="P2480">
        <v>46184</v>
      </c>
      <c r="Q2480">
        <v>24577.87</v>
      </c>
      <c r="S2480" t="s">
        <v>19818</v>
      </c>
    </row>
    <row r="2481" spans="1:19" x14ac:dyDescent="0.25">
      <c r="B2481" s="15" t="s">
        <v>19826</v>
      </c>
      <c r="C2481" t="s">
        <v>19816</v>
      </c>
      <c r="D2481" t="s">
        <v>181</v>
      </c>
      <c r="H2481">
        <v>1</v>
      </c>
      <c r="K2481">
        <v>46184</v>
      </c>
      <c r="L2481" t="s">
        <v>737</v>
      </c>
      <c r="M2481" t="s">
        <v>55</v>
      </c>
      <c r="P2481">
        <v>46179</v>
      </c>
      <c r="S2481" t="s">
        <v>19818</v>
      </c>
    </row>
    <row r="2482" spans="1:19" x14ac:dyDescent="0.25">
      <c r="A2482" s="15" t="s">
        <v>19826</v>
      </c>
      <c r="C2482" t="s">
        <v>19813</v>
      </c>
      <c r="D2482" t="s">
        <v>181</v>
      </c>
      <c r="E2482">
        <v>1</v>
      </c>
      <c r="F2482">
        <v>1627000</v>
      </c>
      <c r="G2482">
        <v>24405</v>
      </c>
      <c r="K2482">
        <v>46184</v>
      </c>
      <c r="L2482" t="s">
        <v>737</v>
      </c>
      <c r="M2482" t="s">
        <v>55</v>
      </c>
      <c r="P2482">
        <v>46179</v>
      </c>
      <c r="Q2482">
        <v>20004.099999999999</v>
      </c>
      <c r="S2482" t="s">
        <v>19818</v>
      </c>
    </row>
    <row r="2483" spans="1:19" x14ac:dyDescent="0.25">
      <c r="A2483" s="15" t="s">
        <v>19826</v>
      </c>
      <c r="C2483" t="s">
        <v>19817</v>
      </c>
      <c r="D2483" t="s">
        <v>181</v>
      </c>
      <c r="E2483">
        <v>1</v>
      </c>
      <c r="F2483">
        <v>2380000</v>
      </c>
      <c r="G2483">
        <v>47600</v>
      </c>
      <c r="K2483">
        <v>46199</v>
      </c>
      <c r="L2483" t="s">
        <v>67</v>
      </c>
      <c r="M2483" t="s">
        <v>65</v>
      </c>
      <c r="P2483">
        <v>46184</v>
      </c>
      <c r="Q2483">
        <v>39016.39</v>
      </c>
      <c r="S2483" t="s">
        <v>19818</v>
      </c>
    </row>
    <row r="2484" spans="1:19" x14ac:dyDescent="0.25">
      <c r="B2484" s="15" t="s">
        <v>19826</v>
      </c>
      <c r="C2484" t="s">
        <v>19816</v>
      </c>
      <c r="D2484" t="s">
        <v>181</v>
      </c>
      <c r="H2484">
        <v>1</v>
      </c>
      <c r="K2484">
        <v>46199</v>
      </c>
      <c r="L2484" t="s">
        <v>67</v>
      </c>
      <c r="M2484" t="s">
        <v>65</v>
      </c>
      <c r="P2484">
        <v>46184</v>
      </c>
      <c r="S2484" t="s">
        <v>19818</v>
      </c>
    </row>
    <row r="2485" spans="1:19" x14ac:dyDescent="0.25">
      <c r="A2485" s="15" t="s">
        <v>19826</v>
      </c>
      <c r="C2485" t="s">
        <v>19817</v>
      </c>
      <c r="D2485" t="s">
        <v>49</v>
      </c>
      <c r="E2485">
        <v>1</v>
      </c>
      <c r="F2485">
        <v>1970000</v>
      </c>
      <c r="G2485">
        <v>39400</v>
      </c>
      <c r="K2485">
        <v>46200</v>
      </c>
      <c r="L2485" t="s">
        <v>636</v>
      </c>
      <c r="M2485" t="s">
        <v>65</v>
      </c>
      <c r="P2485">
        <v>46184</v>
      </c>
      <c r="Q2485">
        <v>32295.08</v>
      </c>
      <c r="S2485" t="s">
        <v>19818</v>
      </c>
    </row>
    <row r="2486" spans="1:19" x14ac:dyDescent="0.25">
      <c r="B2486" s="15" t="s">
        <v>19826</v>
      </c>
      <c r="C2486" t="s">
        <v>19816</v>
      </c>
      <c r="D2486" t="s">
        <v>49</v>
      </c>
      <c r="H2486">
        <v>1</v>
      </c>
      <c r="K2486">
        <v>46200</v>
      </c>
      <c r="L2486" t="s">
        <v>636</v>
      </c>
      <c r="M2486" t="s">
        <v>65</v>
      </c>
      <c r="P2486">
        <v>46184</v>
      </c>
      <c r="S2486" t="s">
        <v>19818</v>
      </c>
    </row>
    <row r="2487" spans="1:19" x14ac:dyDescent="0.25">
      <c r="A2487" s="15" t="s">
        <v>19826</v>
      </c>
      <c r="C2487" t="s">
        <v>19831</v>
      </c>
      <c r="D2487" t="s">
        <v>136</v>
      </c>
      <c r="E2487">
        <v>1</v>
      </c>
      <c r="F2487">
        <v>5353000</v>
      </c>
      <c r="G2487">
        <v>179660</v>
      </c>
      <c r="K2487">
        <v>46187</v>
      </c>
      <c r="L2487" t="s">
        <v>67</v>
      </c>
      <c r="M2487" t="s">
        <v>65</v>
      </c>
      <c r="P2487">
        <v>46187</v>
      </c>
      <c r="Q2487">
        <v>147262.29999999999</v>
      </c>
      <c r="S2487" t="s">
        <v>19818</v>
      </c>
    </row>
    <row r="2488" spans="1:19" x14ac:dyDescent="0.25">
      <c r="A2488" s="15" t="s">
        <v>19826</v>
      </c>
      <c r="C2488" t="s">
        <v>19821</v>
      </c>
      <c r="D2488" t="s">
        <v>36</v>
      </c>
      <c r="E2488">
        <v>1</v>
      </c>
      <c r="F2488">
        <v>3355000</v>
      </c>
      <c r="G2488">
        <v>20000</v>
      </c>
      <c r="K2488">
        <v>46186</v>
      </c>
      <c r="L2488" t="s">
        <v>32</v>
      </c>
      <c r="M2488" t="s">
        <v>40</v>
      </c>
      <c r="P2488">
        <v>46184</v>
      </c>
      <c r="Q2488">
        <v>16393.439999999999</v>
      </c>
      <c r="S2488" t="s">
        <v>19815</v>
      </c>
    </row>
    <row r="2489" spans="1:19" x14ac:dyDescent="0.25">
      <c r="B2489" s="15" t="s">
        <v>19826</v>
      </c>
      <c r="C2489" t="s">
        <v>19816</v>
      </c>
      <c r="D2489" t="s">
        <v>36</v>
      </c>
      <c r="H2489">
        <v>1</v>
      </c>
      <c r="K2489">
        <v>46186</v>
      </c>
      <c r="L2489" t="s">
        <v>32</v>
      </c>
      <c r="M2489" t="s">
        <v>40</v>
      </c>
      <c r="P2489">
        <v>46184</v>
      </c>
      <c r="S2489" t="s">
        <v>19815</v>
      </c>
    </row>
    <row r="2490" spans="1:19" x14ac:dyDescent="0.25">
      <c r="A2490" s="15" t="s">
        <v>19826</v>
      </c>
      <c r="C2490" t="s">
        <v>19817</v>
      </c>
      <c r="D2490" t="s">
        <v>36</v>
      </c>
      <c r="E2490">
        <v>1</v>
      </c>
      <c r="F2490">
        <v>3690000</v>
      </c>
      <c r="G2490">
        <v>73800</v>
      </c>
      <c r="K2490">
        <v>46185</v>
      </c>
      <c r="L2490" t="s">
        <v>32</v>
      </c>
      <c r="M2490" t="s">
        <v>40</v>
      </c>
      <c r="P2490">
        <v>46184</v>
      </c>
      <c r="Q2490">
        <v>60491.8</v>
      </c>
      <c r="S2490" t="s">
        <v>19815</v>
      </c>
    </row>
    <row r="2491" spans="1:19" x14ac:dyDescent="0.25">
      <c r="B2491" s="15" t="s">
        <v>19826</v>
      </c>
      <c r="C2491" t="s">
        <v>19816</v>
      </c>
      <c r="D2491" t="s">
        <v>36</v>
      </c>
      <c r="H2491">
        <v>1</v>
      </c>
      <c r="K2491">
        <v>46185</v>
      </c>
      <c r="L2491" t="s">
        <v>32</v>
      </c>
      <c r="M2491" t="s">
        <v>40</v>
      </c>
      <c r="P2491">
        <v>46184</v>
      </c>
      <c r="S2491" t="s">
        <v>19815</v>
      </c>
    </row>
    <row r="2492" spans="1:19" x14ac:dyDescent="0.25">
      <c r="A2492" s="15" t="s">
        <v>19826</v>
      </c>
      <c r="C2492" t="s">
        <v>19813</v>
      </c>
      <c r="D2492" t="s">
        <v>49</v>
      </c>
      <c r="E2492">
        <v>1</v>
      </c>
      <c r="F2492">
        <v>1171000</v>
      </c>
      <c r="G2492">
        <v>23420</v>
      </c>
      <c r="K2492">
        <v>46184</v>
      </c>
      <c r="L2492" t="s">
        <v>636</v>
      </c>
      <c r="M2492" t="s">
        <v>65</v>
      </c>
      <c r="P2492">
        <v>46184</v>
      </c>
      <c r="Q2492">
        <v>19196.72</v>
      </c>
      <c r="S2492" t="s">
        <v>19818</v>
      </c>
    </row>
    <row r="2493" spans="1:19" x14ac:dyDescent="0.25">
      <c r="A2493" s="15" t="s">
        <v>19826</v>
      </c>
      <c r="C2493" t="s">
        <v>19817</v>
      </c>
      <c r="D2493" t="s">
        <v>36</v>
      </c>
      <c r="E2493">
        <v>1</v>
      </c>
      <c r="F2493">
        <v>2300000</v>
      </c>
      <c r="G2493">
        <v>46000</v>
      </c>
      <c r="K2493">
        <v>46185</v>
      </c>
      <c r="L2493" t="s">
        <v>32</v>
      </c>
      <c r="M2493" t="s">
        <v>40</v>
      </c>
      <c r="P2493">
        <v>46184</v>
      </c>
      <c r="Q2493">
        <v>37704.92</v>
      </c>
      <c r="S2493" t="s">
        <v>19815</v>
      </c>
    </row>
    <row r="2494" spans="1:19" x14ac:dyDescent="0.25">
      <c r="B2494" s="15" t="s">
        <v>19826</v>
      </c>
      <c r="C2494" t="s">
        <v>19816</v>
      </c>
      <c r="D2494" t="s">
        <v>36</v>
      </c>
      <c r="H2494">
        <v>1</v>
      </c>
      <c r="K2494">
        <v>46185</v>
      </c>
      <c r="L2494" t="s">
        <v>32</v>
      </c>
      <c r="M2494" t="s">
        <v>40</v>
      </c>
      <c r="P2494">
        <v>46184</v>
      </c>
      <c r="S2494" t="s">
        <v>19815</v>
      </c>
    </row>
    <row r="2495" spans="1:19" x14ac:dyDescent="0.25">
      <c r="A2495" s="15" t="s">
        <v>19826</v>
      </c>
      <c r="C2495" t="s">
        <v>19817</v>
      </c>
      <c r="D2495" t="s">
        <v>36</v>
      </c>
      <c r="E2495">
        <v>1</v>
      </c>
      <c r="F2495">
        <v>2600000</v>
      </c>
      <c r="G2495">
        <v>52000</v>
      </c>
      <c r="K2495">
        <v>46185</v>
      </c>
      <c r="L2495" t="s">
        <v>32</v>
      </c>
      <c r="M2495" t="s">
        <v>40</v>
      </c>
      <c r="P2495">
        <v>46184</v>
      </c>
      <c r="Q2495">
        <v>42622.95</v>
      </c>
      <c r="S2495" t="s">
        <v>19815</v>
      </c>
    </row>
    <row r="2496" spans="1:19" x14ac:dyDescent="0.25">
      <c r="B2496" s="15" t="s">
        <v>19826</v>
      </c>
      <c r="C2496" t="s">
        <v>19816</v>
      </c>
      <c r="D2496" t="s">
        <v>36</v>
      </c>
      <c r="H2496">
        <v>1</v>
      </c>
      <c r="K2496">
        <v>46185</v>
      </c>
      <c r="L2496" t="s">
        <v>32</v>
      </c>
      <c r="M2496" t="s">
        <v>40</v>
      </c>
      <c r="P2496">
        <v>46184</v>
      </c>
      <c r="S2496" t="s">
        <v>19815</v>
      </c>
    </row>
    <row r="2497" spans="1:19" x14ac:dyDescent="0.25">
      <c r="A2497" s="15" t="s">
        <v>19826</v>
      </c>
      <c r="C2497" t="s">
        <v>19813</v>
      </c>
      <c r="D2497" t="s">
        <v>36</v>
      </c>
      <c r="E2497">
        <v>1</v>
      </c>
      <c r="F2497">
        <v>1233000</v>
      </c>
      <c r="G2497">
        <v>10000</v>
      </c>
      <c r="K2497">
        <v>46185</v>
      </c>
      <c r="L2497" t="s">
        <v>32</v>
      </c>
      <c r="M2497" t="s">
        <v>40</v>
      </c>
      <c r="P2497">
        <v>46184</v>
      </c>
      <c r="Q2497">
        <v>8196.7199999999993</v>
      </c>
      <c r="S2497" t="s">
        <v>19815</v>
      </c>
    </row>
    <row r="2498" spans="1:19" x14ac:dyDescent="0.25">
      <c r="B2498" s="15" t="s">
        <v>19826</v>
      </c>
      <c r="C2498" t="s">
        <v>19816</v>
      </c>
      <c r="D2498" t="s">
        <v>36</v>
      </c>
      <c r="H2498">
        <v>1</v>
      </c>
      <c r="K2498">
        <v>46185</v>
      </c>
      <c r="L2498" t="s">
        <v>32</v>
      </c>
      <c r="M2498" t="s">
        <v>40</v>
      </c>
      <c r="P2498">
        <v>46184</v>
      </c>
      <c r="S2498" t="s">
        <v>19815</v>
      </c>
    </row>
    <row r="2499" spans="1:19" x14ac:dyDescent="0.25">
      <c r="A2499" s="15" t="s">
        <v>19826</v>
      </c>
      <c r="C2499" t="s">
        <v>19821</v>
      </c>
      <c r="D2499" t="s">
        <v>36</v>
      </c>
      <c r="E2499">
        <v>1</v>
      </c>
      <c r="F2499">
        <v>2585000</v>
      </c>
      <c r="G2499">
        <v>30000</v>
      </c>
      <c r="K2499">
        <v>46191</v>
      </c>
      <c r="L2499" t="s">
        <v>32</v>
      </c>
      <c r="M2499" t="s">
        <v>40</v>
      </c>
      <c r="P2499">
        <v>46184</v>
      </c>
      <c r="Q2499">
        <v>24590.16</v>
      </c>
      <c r="S2499" t="s">
        <v>19815</v>
      </c>
    </row>
    <row r="2500" spans="1:19" x14ac:dyDescent="0.25">
      <c r="B2500" s="15" t="s">
        <v>19826</v>
      </c>
      <c r="C2500" t="s">
        <v>19816</v>
      </c>
      <c r="D2500" t="s">
        <v>36</v>
      </c>
      <c r="H2500">
        <v>1</v>
      </c>
      <c r="K2500">
        <v>46191</v>
      </c>
      <c r="L2500" t="s">
        <v>32</v>
      </c>
      <c r="M2500" t="s">
        <v>40</v>
      </c>
      <c r="P2500">
        <v>46184</v>
      </c>
      <c r="S2500" t="s">
        <v>19815</v>
      </c>
    </row>
    <row r="2501" spans="1:19" x14ac:dyDescent="0.25">
      <c r="A2501" s="15" t="s">
        <v>19826</v>
      </c>
      <c r="C2501" t="s">
        <v>19817</v>
      </c>
      <c r="D2501" t="s">
        <v>36</v>
      </c>
      <c r="E2501">
        <v>1</v>
      </c>
      <c r="F2501">
        <v>2490000</v>
      </c>
      <c r="G2501">
        <v>30000</v>
      </c>
      <c r="K2501">
        <v>46185</v>
      </c>
      <c r="L2501" t="s">
        <v>32</v>
      </c>
      <c r="M2501" t="s">
        <v>40</v>
      </c>
      <c r="P2501">
        <v>46184</v>
      </c>
      <c r="Q2501">
        <v>24590.16</v>
      </c>
      <c r="S2501" t="s">
        <v>19815</v>
      </c>
    </row>
    <row r="2502" spans="1:19" x14ac:dyDescent="0.25">
      <c r="B2502" s="15" t="s">
        <v>19826</v>
      </c>
      <c r="C2502" t="s">
        <v>19816</v>
      </c>
      <c r="D2502" t="s">
        <v>36</v>
      </c>
      <c r="H2502">
        <v>1</v>
      </c>
      <c r="K2502">
        <v>46185</v>
      </c>
      <c r="L2502" t="s">
        <v>32</v>
      </c>
      <c r="M2502" t="s">
        <v>40</v>
      </c>
      <c r="P2502">
        <v>46184</v>
      </c>
      <c r="S2502" t="s">
        <v>19815</v>
      </c>
    </row>
    <row r="2503" spans="1:19" x14ac:dyDescent="0.25">
      <c r="A2503" s="15" t="s">
        <v>19826</v>
      </c>
      <c r="C2503" t="s">
        <v>19817</v>
      </c>
      <c r="D2503" t="s">
        <v>36</v>
      </c>
      <c r="E2503">
        <v>1</v>
      </c>
      <c r="F2503">
        <v>2000000</v>
      </c>
      <c r="G2503">
        <v>40000</v>
      </c>
      <c r="K2503">
        <v>46185</v>
      </c>
      <c r="L2503" t="s">
        <v>32</v>
      </c>
      <c r="M2503" t="s">
        <v>40</v>
      </c>
      <c r="P2503">
        <v>46184</v>
      </c>
      <c r="Q2503">
        <v>32786.89</v>
      </c>
      <c r="S2503" t="s">
        <v>19815</v>
      </c>
    </row>
    <row r="2504" spans="1:19" x14ac:dyDescent="0.25">
      <c r="B2504" s="15" t="s">
        <v>19826</v>
      </c>
      <c r="C2504" t="s">
        <v>19816</v>
      </c>
      <c r="D2504" t="s">
        <v>36</v>
      </c>
      <c r="H2504">
        <v>1</v>
      </c>
      <c r="K2504">
        <v>46185</v>
      </c>
      <c r="L2504" t="s">
        <v>32</v>
      </c>
      <c r="M2504" t="s">
        <v>40</v>
      </c>
      <c r="P2504">
        <v>46184</v>
      </c>
      <c r="S2504" t="s">
        <v>19815</v>
      </c>
    </row>
    <row r="2505" spans="1:19" x14ac:dyDescent="0.25">
      <c r="A2505" s="15" t="s">
        <v>19826</v>
      </c>
      <c r="C2505" t="s">
        <v>19817</v>
      </c>
      <c r="D2505" t="s">
        <v>36</v>
      </c>
      <c r="E2505">
        <v>1</v>
      </c>
      <c r="F2505">
        <v>2520000</v>
      </c>
      <c r="G2505">
        <v>50400</v>
      </c>
      <c r="K2505">
        <v>46188</v>
      </c>
      <c r="L2505" t="s">
        <v>32</v>
      </c>
      <c r="M2505" t="s">
        <v>40</v>
      </c>
      <c r="P2505">
        <v>46184</v>
      </c>
      <c r="Q2505">
        <v>41311.480000000003</v>
      </c>
      <c r="S2505" t="s">
        <v>19815</v>
      </c>
    </row>
    <row r="2506" spans="1:19" x14ac:dyDescent="0.25">
      <c r="B2506" s="15" t="s">
        <v>19826</v>
      </c>
      <c r="C2506" t="s">
        <v>19816</v>
      </c>
      <c r="D2506" t="s">
        <v>36</v>
      </c>
      <c r="H2506">
        <v>1</v>
      </c>
      <c r="K2506">
        <v>46188</v>
      </c>
      <c r="L2506" t="s">
        <v>32</v>
      </c>
      <c r="M2506" t="s">
        <v>40</v>
      </c>
      <c r="P2506">
        <v>46184</v>
      </c>
      <c r="S2506" t="s">
        <v>19815</v>
      </c>
    </row>
    <row r="2507" spans="1:19" x14ac:dyDescent="0.25">
      <c r="A2507" s="15" t="s">
        <v>19826</v>
      </c>
      <c r="C2507" t="s">
        <v>19830</v>
      </c>
      <c r="D2507" t="s">
        <v>136</v>
      </c>
      <c r="E2507">
        <v>1</v>
      </c>
      <c r="F2507">
        <v>1549000</v>
      </c>
      <c r="G2507">
        <v>30980</v>
      </c>
      <c r="K2507">
        <v>46184</v>
      </c>
      <c r="L2507" t="s">
        <v>643</v>
      </c>
      <c r="M2507" t="s">
        <v>55</v>
      </c>
      <c r="P2507">
        <v>46184</v>
      </c>
      <c r="Q2507">
        <v>25393.439999999999</v>
      </c>
      <c r="S2507" t="s">
        <v>19818</v>
      </c>
    </row>
    <row r="2508" spans="1:19" x14ac:dyDescent="0.25">
      <c r="A2508" s="15" t="s">
        <v>19826</v>
      </c>
      <c r="C2508" t="s">
        <v>19817</v>
      </c>
      <c r="D2508" t="s">
        <v>49</v>
      </c>
      <c r="E2508">
        <v>1</v>
      </c>
      <c r="F2508">
        <v>2380000</v>
      </c>
      <c r="G2508">
        <v>47600</v>
      </c>
      <c r="K2508">
        <v>46186</v>
      </c>
      <c r="L2508" t="s">
        <v>643</v>
      </c>
      <c r="M2508" t="s">
        <v>55</v>
      </c>
      <c r="P2508">
        <v>46184</v>
      </c>
      <c r="Q2508">
        <v>39016.39</v>
      </c>
      <c r="S2508" t="s">
        <v>19818</v>
      </c>
    </row>
    <row r="2509" spans="1:19" x14ac:dyDescent="0.25">
      <c r="B2509" s="15" t="s">
        <v>19826</v>
      </c>
      <c r="C2509" t="s">
        <v>19816</v>
      </c>
      <c r="D2509" t="s">
        <v>49</v>
      </c>
      <c r="H2509">
        <v>1</v>
      </c>
      <c r="K2509">
        <v>46186</v>
      </c>
      <c r="L2509" t="s">
        <v>643</v>
      </c>
      <c r="M2509" t="s">
        <v>55</v>
      </c>
      <c r="P2509">
        <v>46184</v>
      </c>
      <c r="S2509" t="s">
        <v>19818</v>
      </c>
    </row>
    <row r="2510" spans="1:19" x14ac:dyDescent="0.25">
      <c r="A2510" s="15" t="s">
        <v>19826</v>
      </c>
      <c r="C2510" t="s">
        <v>19813</v>
      </c>
      <c r="D2510" t="s">
        <v>370</v>
      </c>
      <c r="E2510">
        <v>1</v>
      </c>
      <c r="F2510">
        <v>1797000</v>
      </c>
      <c r="G2510">
        <v>26955</v>
      </c>
      <c r="K2510">
        <v>46184</v>
      </c>
      <c r="L2510" t="s">
        <v>164</v>
      </c>
      <c r="M2510" t="s">
        <v>55</v>
      </c>
      <c r="P2510">
        <v>46184</v>
      </c>
      <c r="Q2510">
        <v>22094.26</v>
      </c>
      <c r="S2510" t="s">
        <v>19818</v>
      </c>
    </row>
    <row r="2511" spans="1:19" x14ac:dyDescent="0.25">
      <c r="A2511" s="15" t="s">
        <v>19826</v>
      </c>
      <c r="C2511" t="s">
        <v>19821</v>
      </c>
      <c r="D2511" t="s">
        <v>49</v>
      </c>
      <c r="E2511">
        <v>1</v>
      </c>
      <c r="F2511">
        <v>2861500</v>
      </c>
      <c r="G2511">
        <v>57230</v>
      </c>
      <c r="K2511">
        <v>46191</v>
      </c>
      <c r="L2511" t="s">
        <v>57</v>
      </c>
      <c r="M2511" t="s">
        <v>65</v>
      </c>
      <c r="P2511">
        <v>46183</v>
      </c>
      <c r="Q2511">
        <v>46909.84</v>
      </c>
      <c r="S2511" t="s">
        <v>19818</v>
      </c>
    </row>
    <row r="2512" spans="1:19" x14ac:dyDescent="0.25">
      <c r="B2512" s="15" t="s">
        <v>19826</v>
      </c>
      <c r="C2512" t="s">
        <v>19816</v>
      </c>
      <c r="D2512" t="s">
        <v>49</v>
      </c>
      <c r="H2512">
        <v>1</v>
      </c>
      <c r="K2512">
        <v>46191</v>
      </c>
      <c r="L2512" t="s">
        <v>57</v>
      </c>
      <c r="M2512" t="s">
        <v>65</v>
      </c>
      <c r="P2512">
        <v>46183</v>
      </c>
      <c r="S2512" t="s">
        <v>19818</v>
      </c>
    </row>
    <row r="2513" spans="1:19" x14ac:dyDescent="0.25">
      <c r="A2513" s="15" t="s">
        <v>19826</v>
      </c>
      <c r="C2513" t="s">
        <v>19821</v>
      </c>
      <c r="D2513" t="s">
        <v>36</v>
      </c>
      <c r="E2513">
        <v>1</v>
      </c>
      <c r="F2513">
        <v>3202000</v>
      </c>
      <c r="G2513">
        <v>20000</v>
      </c>
      <c r="K2513">
        <v>46183</v>
      </c>
      <c r="L2513" t="s">
        <v>32</v>
      </c>
      <c r="M2513" t="s">
        <v>40</v>
      </c>
      <c r="P2513">
        <v>46183</v>
      </c>
      <c r="Q2513">
        <v>16393.439999999999</v>
      </c>
      <c r="S2513" t="s">
        <v>19815</v>
      </c>
    </row>
    <row r="2514" spans="1:19" x14ac:dyDescent="0.25">
      <c r="B2514" s="15" t="s">
        <v>19826</v>
      </c>
      <c r="C2514" t="s">
        <v>19816</v>
      </c>
      <c r="D2514" t="s">
        <v>36</v>
      </c>
      <c r="H2514">
        <v>1</v>
      </c>
      <c r="K2514">
        <v>46183</v>
      </c>
      <c r="L2514" t="s">
        <v>32</v>
      </c>
      <c r="M2514" t="s">
        <v>40</v>
      </c>
      <c r="P2514">
        <v>46183</v>
      </c>
      <c r="S2514" t="s">
        <v>19815</v>
      </c>
    </row>
    <row r="2515" spans="1:19" x14ac:dyDescent="0.25">
      <c r="A2515" s="15" t="s">
        <v>19826</v>
      </c>
      <c r="C2515" t="s">
        <v>19819</v>
      </c>
      <c r="D2515" t="s">
        <v>189</v>
      </c>
      <c r="E2515">
        <v>1</v>
      </c>
      <c r="F2515">
        <v>2569000</v>
      </c>
      <c r="G2515">
        <v>20000</v>
      </c>
      <c r="K2515">
        <v>46183</v>
      </c>
      <c r="L2515" t="s">
        <v>372</v>
      </c>
      <c r="M2515" t="s">
        <v>55</v>
      </c>
      <c r="P2515">
        <v>46183</v>
      </c>
      <c r="Q2515">
        <v>16393.439999999999</v>
      </c>
      <c r="S2515" t="s">
        <v>19815</v>
      </c>
    </row>
    <row r="2516" spans="1:19" x14ac:dyDescent="0.25">
      <c r="B2516" s="15" t="s">
        <v>19826</v>
      </c>
      <c r="C2516" t="s">
        <v>19816</v>
      </c>
      <c r="D2516" t="s">
        <v>189</v>
      </c>
      <c r="H2516">
        <v>1</v>
      </c>
      <c r="K2516">
        <v>46183</v>
      </c>
      <c r="L2516" t="s">
        <v>372</v>
      </c>
      <c r="M2516" t="s">
        <v>55</v>
      </c>
      <c r="P2516">
        <v>46183</v>
      </c>
      <c r="S2516" t="s">
        <v>19815</v>
      </c>
    </row>
    <row r="2517" spans="1:19" x14ac:dyDescent="0.25">
      <c r="A2517" s="15" t="s">
        <v>19826</v>
      </c>
      <c r="C2517" t="s">
        <v>19824</v>
      </c>
      <c r="D2517" t="s">
        <v>181</v>
      </c>
      <c r="E2517">
        <v>1</v>
      </c>
      <c r="F2517">
        <v>2605500</v>
      </c>
      <c r="G2517">
        <v>0</v>
      </c>
      <c r="K2517">
        <v>46195</v>
      </c>
      <c r="L2517" t="s">
        <v>2226</v>
      </c>
      <c r="M2517" t="s">
        <v>65</v>
      </c>
      <c r="P2517">
        <v>46183</v>
      </c>
      <c r="Q2517">
        <v>0</v>
      </c>
      <c r="S2517" t="s">
        <v>19818</v>
      </c>
    </row>
    <row r="2518" spans="1:19" x14ac:dyDescent="0.25">
      <c r="B2518" s="15" t="s">
        <v>19826</v>
      </c>
      <c r="C2518" t="s">
        <v>19816</v>
      </c>
      <c r="D2518" t="s">
        <v>181</v>
      </c>
      <c r="H2518">
        <v>1</v>
      </c>
      <c r="K2518">
        <v>46195</v>
      </c>
      <c r="L2518" t="s">
        <v>2226</v>
      </c>
      <c r="M2518" t="s">
        <v>65</v>
      </c>
      <c r="P2518">
        <v>46183</v>
      </c>
      <c r="S2518" t="s">
        <v>19818</v>
      </c>
    </row>
    <row r="2519" spans="1:19" x14ac:dyDescent="0.25">
      <c r="A2519" s="15" t="s">
        <v>19826</v>
      </c>
      <c r="C2519" t="s">
        <v>19817</v>
      </c>
      <c r="D2519" t="s">
        <v>36</v>
      </c>
      <c r="E2519">
        <v>1</v>
      </c>
      <c r="F2519">
        <v>2050000</v>
      </c>
      <c r="G2519">
        <v>30000</v>
      </c>
      <c r="K2519">
        <v>46195</v>
      </c>
      <c r="L2519" t="s">
        <v>32</v>
      </c>
      <c r="M2519" t="s">
        <v>40</v>
      </c>
      <c r="P2519">
        <v>46183</v>
      </c>
      <c r="Q2519">
        <v>24590.16</v>
      </c>
      <c r="S2519" t="s">
        <v>19815</v>
      </c>
    </row>
    <row r="2520" spans="1:19" x14ac:dyDescent="0.25">
      <c r="B2520" s="15" t="s">
        <v>19826</v>
      </c>
      <c r="C2520" t="s">
        <v>19816</v>
      </c>
      <c r="D2520" t="s">
        <v>36</v>
      </c>
      <c r="H2520">
        <v>1</v>
      </c>
      <c r="K2520">
        <v>46195</v>
      </c>
      <c r="L2520" t="s">
        <v>32</v>
      </c>
      <c r="M2520" t="s">
        <v>40</v>
      </c>
      <c r="P2520">
        <v>46183</v>
      </c>
      <c r="S2520" t="s">
        <v>19815</v>
      </c>
    </row>
    <row r="2521" spans="1:19" x14ac:dyDescent="0.25">
      <c r="A2521" s="15" t="s">
        <v>19826</v>
      </c>
      <c r="C2521" t="s">
        <v>19819</v>
      </c>
      <c r="D2521" t="s">
        <v>36</v>
      </c>
      <c r="E2521">
        <v>1</v>
      </c>
      <c r="F2521">
        <v>2485990</v>
      </c>
      <c r="G2521">
        <v>20000</v>
      </c>
      <c r="K2521">
        <v>46183</v>
      </c>
      <c r="L2521" t="s">
        <v>32</v>
      </c>
      <c r="M2521" t="s">
        <v>40</v>
      </c>
      <c r="P2521">
        <v>46183</v>
      </c>
      <c r="Q2521">
        <v>16393.439999999999</v>
      </c>
      <c r="S2521" t="s">
        <v>19815</v>
      </c>
    </row>
    <row r="2522" spans="1:19" x14ac:dyDescent="0.25">
      <c r="B2522" s="15" t="s">
        <v>19826</v>
      </c>
      <c r="C2522" t="s">
        <v>19816</v>
      </c>
      <c r="D2522" t="s">
        <v>36</v>
      </c>
      <c r="H2522">
        <v>1</v>
      </c>
      <c r="K2522">
        <v>46183</v>
      </c>
      <c r="L2522" t="s">
        <v>32</v>
      </c>
      <c r="M2522" t="s">
        <v>40</v>
      </c>
      <c r="P2522">
        <v>46183</v>
      </c>
      <c r="S2522" t="s">
        <v>19815</v>
      </c>
    </row>
    <row r="2523" spans="1:19" x14ac:dyDescent="0.25">
      <c r="A2523" s="15" t="s">
        <v>19826</v>
      </c>
      <c r="C2523" t="s">
        <v>19813</v>
      </c>
      <c r="D2523" t="s">
        <v>49</v>
      </c>
      <c r="E2523">
        <v>1</v>
      </c>
      <c r="F2523">
        <v>1837000</v>
      </c>
      <c r="G2523">
        <v>27555</v>
      </c>
      <c r="K2523">
        <v>46191</v>
      </c>
      <c r="L2523" t="s">
        <v>67</v>
      </c>
      <c r="M2523" t="s">
        <v>65</v>
      </c>
      <c r="P2523">
        <v>46183</v>
      </c>
      <c r="Q2523">
        <v>22586.07</v>
      </c>
      <c r="S2523" t="s">
        <v>19818</v>
      </c>
    </row>
    <row r="2524" spans="1:19" x14ac:dyDescent="0.25">
      <c r="B2524" s="15" t="s">
        <v>19826</v>
      </c>
      <c r="C2524" t="s">
        <v>19816</v>
      </c>
      <c r="D2524" t="s">
        <v>49</v>
      </c>
      <c r="H2524">
        <v>1</v>
      </c>
      <c r="K2524">
        <v>46191</v>
      </c>
      <c r="L2524" t="s">
        <v>67</v>
      </c>
      <c r="M2524" t="s">
        <v>65</v>
      </c>
      <c r="P2524">
        <v>46183</v>
      </c>
      <c r="S2524" t="s">
        <v>19818</v>
      </c>
    </row>
    <row r="2525" spans="1:19" x14ac:dyDescent="0.25">
      <c r="A2525" s="15" t="s">
        <v>19826</v>
      </c>
      <c r="C2525" t="s">
        <v>19819</v>
      </c>
      <c r="D2525" t="s">
        <v>36</v>
      </c>
      <c r="E2525">
        <v>1</v>
      </c>
      <c r="F2525">
        <v>2869990</v>
      </c>
      <c r="G2525">
        <v>20000</v>
      </c>
      <c r="K2525">
        <v>46183</v>
      </c>
      <c r="L2525" t="s">
        <v>32</v>
      </c>
      <c r="M2525" t="s">
        <v>40</v>
      </c>
      <c r="P2525">
        <v>46183</v>
      </c>
      <c r="Q2525">
        <v>16393.439999999999</v>
      </c>
      <c r="S2525" t="s">
        <v>19815</v>
      </c>
    </row>
    <row r="2526" spans="1:19" x14ac:dyDescent="0.25">
      <c r="B2526" s="15" t="s">
        <v>19826</v>
      </c>
      <c r="C2526" t="s">
        <v>19816</v>
      </c>
      <c r="D2526" t="s">
        <v>36</v>
      </c>
      <c r="H2526">
        <v>1</v>
      </c>
      <c r="K2526">
        <v>46183</v>
      </c>
      <c r="L2526" t="s">
        <v>32</v>
      </c>
      <c r="M2526" t="s">
        <v>40</v>
      </c>
      <c r="P2526">
        <v>46183</v>
      </c>
      <c r="S2526" t="s">
        <v>19815</v>
      </c>
    </row>
    <row r="2527" spans="1:19" x14ac:dyDescent="0.25">
      <c r="B2527" s="15" t="s">
        <v>19826</v>
      </c>
      <c r="C2527" t="s">
        <v>19816</v>
      </c>
      <c r="D2527" t="s">
        <v>36</v>
      </c>
      <c r="H2527">
        <v>1</v>
      </c>
      <c r="K2527">
        <v>46183</v>
      </c>
      <c r="L2527" t="s">
        <v>32</v>
      </c>
      <c r="M2527" t="s">
        <v>40</v>
      </c>
      <c r="P2527">
        <v>46183</v>
      </c>
      <c r="S2527" t="s">
        <v>19815</v>
      </c>
    </row>
    <row r="2528" spans="1:19" x14ac:dyDescent="0.25">
      <c r="A2528" s="15" t="s">
        <v>19826</v>
      </c>
      <c r="C2528" t="s">
        <v>19821</v>
      </c>
      <c r="D2528" t="s">
        <v>36</v>
      </c>
      <c r="E2528">
        <v>1</v>
      </c>
      <c r="F2528">
        <v>2730000</v>
      </c>
      <c r="G2528">
        <v>20000</v>
      </c>
      <c r="K2528">
        <v>46183</v>
      </c>
      <c r="L2528" t="s">
        <v>32</v>
      </c>
      <c r="M2528" t="s">
        <v>40</v>
      </c>
      <c r="P2528">
        <v>46183</v>
      </c>
      <c r="Q2528">
        <v>16393.439999999999</v>
      </c>
      <c r="S2528" t="s">
        <v>19815</v>
      </c>
    </row>
    <row r="2529" spans="1:19" x14ac:dyDescent="0.25">
      <c r="A2529" s="15" t="s">
        <v>19826</v>
      </c>
      <c r="C2529" t="s">
        <v>19831</v>
      </c>
      <c r="D2529" t="s">
        <v>136</v>
      </c>
      <c r="E2529">
        <v>1</v>
      </c>
      <c r="F2529">
        <v>1290000</v>
      </c>
      <c r="G2529">
        <v>19350</v>
      </c>
      <c r="K2529">
        <v>46183</v>
      </c>
      <c r="L2529" t="s">
        <v>732</v>
      </c>
      <c r="M2529" t="s">
        <v>55</v>
      </c>
      <c r="P2529">
        <v>46183</v>
      </c>
      <c r="Q2529">
        <v>15860.66</v>
      </c>
      <c r="S2529" t="s">
        <v>19818</v>
      </c>
    </row>
    <row r="2530" spans="1:19" x14ac:dyDescent="0.25">
      <c r="A2530" s="15" t="s">
        <v>19826</v>
      </c>
      <c r="C2530" t="s">
        <v>19813</v>
      </c>
      <c r="D2530" t="s">
        <v>49</v>
      </c>
      <c r="E2530">
        <v>1</v>
      </c>
      <c r="F2530">
        <v>1038000</v>
      </c>
      <c r="G2530">
        <v>15570</v>
      </c>
      <c r="K2530">
        <v>46188</v>
      </c>
      <c r="L2530" t="s">
        <v>732</v>
      </c>
      <c r="M2530" t="s">
        <v>55</v>
      </c>
      <c r="P2530">
        <v>46182</v>
      </c>
      <c r="Q2530">
        <v>12762.3</v>
      </c>
      <c r="S2530" t="s">
        <v>19818</v>
      </c>
    </row>
    <row r="2531" spans="1:19" x14ac:dyDescent="0.25">
      <c r="B2531" s="15" t="s">
        <v>19826</v>
      </c>
      <c r="C2531" t="s">
        <v>19816</v>
      </c>
      <c r="D2531" t="s">
        <v>49</v>
      </c>
      <c r="H2531">
        <v>1</v>
      </c>
      <c r="K2531">
        <v>46188</v>
      </c>
      <c r="L2531" t="s">
        <v>732</v>
      </c>
      <c r="M2531" t="s">
        <v>55</v>
      </c>
      <c r="P2531">
        <v>46182</v>
      </c>
      <c r="S2531" t="s">
        <v>19818</v>
      </c>
    </row>
    <row r="2532" spans="1:19" x14ac:dyDescent="0.25">
      <c r="A2532" s="15" t="s">
        <v>19826</v>
      </c>
      <c r="C2532" t="s">
        <v>19821</v>
      </c>
      <c r="D2532" t="s">
        <v>36</v>
      </c>
      <c r="E2532">
        <v>1</v>
      </c>
      <c r="F2532">
        <v>2670000</v>
      </c>
      <c r="G2532">
        <v>30000</v>
      </c>
      <c r="K2532">
        <v>46183</v>
      </c>
      <c r="L2532" t="s">
        <v>32</v>
      </c>
      <c r="M2532" t="s">
        <v>40</v>
      </c>
      <c r="P2532">
        <v>46182</v>
      </c>
      <c r="Q2532">
        <v>24590.16</v>
      </c>
      <c r="S2532" t="s">
        <v>19815</v>
      </c>
    </row>
    <row r="2533" spans="1:19" x14ac:dyDescent="0.25">
      <c r="B2533" s="15" t="s">
        <v>19826</v>
      </c>
      <c r="C2533" t="s">
        <v>19816</v>
      </c>
      <c r="D2533" t="s">
        <v>36</v>
      </c>
      <c r="H2533">
        <v>1</v>
      </c>
      <c r="K2533">
        <v>46183</v>
      </c>
      <c r="L2533" t="s">
        <v>32</v>
      </c>
      <c r="M2533" t="s">
        <v>40</v>
      </c>
      <c r="P2533">
        <v>46182</v>
      </c>
      <c r="S2533" t="s">
        <v>19815</v>
      </c>
    </row>
    <row r="2534" spans="1:19" x14ac:dyDescent="0.25">
      <c r="A2534" s="15" t="s">
        <v>19826</v>
      </c>
      <c r="C2534" t="s">
        <v>19813</v>
      </c>
      <c r="D2534" t="s">
        <v>36</v>
      </c>
      <c r="E2534">
        <v>1</v>
      </c>
      <c r="F2534">
        <v>1110000</v>
      </c>
      <c r="G2534">
        <v>30000</v>
      </c>
      <c r="K2534">
        <v>46182</v>
      </c>
      <c r="L2534" t="s">
        <v>32</v>
      </c>
      <c r="M2534" t="s">
        <v>40</v>
      </c>
      <c r="P2534">
        <v>46182</v>
      </c>
      <c r="Q2534">
        <v>24590.16</v>
      </c>
      <c r="S2534" t="s">
        <v>19815</v>
      </c>
    </row>
    <row r="2535" spans="1:19" x14ac:dyDescent="0.25">
      <c r="B2535" s="15" t="s">
        <v>19826</v>
      </c>
      <c r="C2535" t="s">
        <v>19816</v>
      </c>
      <c r="D2535" t="s">
        <v>36</v>
      </c>
      <c r="H2535">
        <v>1</v>
      </c>
      <c r="K2535">
        <v>46182</v>
      </c>
      <c r="L2535" t="s">
        <v>32</v>
      </c>
      <c r="M2535" t="s">
        <v>40</v>
      </c>
      <c r="P2535">
        <v>46182</v>
      </c>
      <c r="S2535" t="s">
        <v>19815</v>
      </c>
    </row>
    <row r="2536" spans="1:19" x14ac:dyDescent="0.25">
      <c r="A2536" s="15" t="s">
        <v>19826</v>
      </c>
      <c r="C2536" t="s">
        <v>19824</v>
      </c>
      <c r="D2536" t="s">
        <v>49</v>
      </c>
      <c r="E2536">
        <v>1</v>
      </c>
      <c r="F2536">
        <v>2880000</v>
      </c>
      <c r="G2536">
        <v>105000</v>
      </c>
      <c r="K2536">
        <v>46186</v>
      </c>
      <c r="L2536" t="s">
        <v>643</v>
      </c>
      <c r="M2536" t="s">
        <v>55</v>
      </c>
      <c r="P2536">
        <v>46182</v>
      </c>
      <c r="Q2536">
        <v>86065.57</v>
      </c>
      <c r="S2536" t="s">
        <v>19818</v>
      </c>
    </row>
    <row r="2537" spans="1:19" x14ac:dyDescent="0.25">
      <c r="B2537" s="15" t="s">
        <v>19826</v>
      </c>
      <c r="C2537" t="s">
        <v>19816</v>
      </c>
      <c r="D2537" t="s">
        <v>49</v>
      </c>
      <c r="H2537">
        <v>1</v>
      </c>
      <c r="K2537">
        <v>46186</v>
      </c>
      <c r="L2537" t="s">
        <v>643</v>
      </c>
      <c r="M2537" t="s">
        <v>55</v>
      </c>
      <c r="P2537">
        <v>46182</v>
      </c>
      <c r="S2537" t="s">
        <v>19818</v>
      </c>
    </row>
    <row r="2538" spans="1:19" x14ac:dyDescent="0.25">
      <c r="A2538" s="15" t="s">
        <v>19826</v>
      </c>
      <c r="C2538" t="s">
        <v>19823</v>
      </c>
      <c r="D2538" t="s">
        <v>136</v>
      </c>
      <c r="E2538">
        <v>1</v>
      </c>
      <c r="F2538">
        <v>2900000</v>
      </c>
      <c r="G2538">
        <v>34800</v>
      </c>
      <c r="K2538">
        <v>46182</v>
      </c>
      <c r="L2538" t="s">
        <v>44</v>
      </c>
      <c r="M2538" t="s">
        <v>55</v>
      </c>
      <c r="P2538">
        <v>46182</v>
      </c>
      <c r="Q2538">
        <v>28524.59</v>
      </c>
      <c r="S2538" t="s">
        <v>19818</v>
      </c>
    </row>
    <row r="2539" spans="1:19" x14ac:dyDescent="0.25">
      <c r="A2539" s="15" t="s">
        <v>19826</v>
      </c>
      <c r="C2539" t="s">
        <v>19828</v>
      </c>
      <c r="D2539" t="s">
        <v>49</v>
      </c>
      <c r="E2539">
        <v>1</v>
      </c>
      <c r="F2539">
        <v>2308000</v>
      </c>
      <c r="G2539">
        <v>73320</v>
      </c>
      <c r="K2539">
        <v>46191</v>
      </c>
      <c r="L2539" t="s">
        <v>67</v>
      </c>
      <c r="M2539" t="s">
        <v>65</v>
      </c>
      <c r="P2539">
        <v>46182</v>
      </c>
      <c r="Q2539">
        <v>60098.36</v>
      </c>
      <c r="S2539" t="s">
        <v>19818</v>
      </c>
    </row>
    <row r="2540" spans="1:19" x14ac:dyDescent="0.25">
      <c r="B2540" s="15" t="s">
        <v>19826</v>
      </c>
      <c r="C2540" t="s">
        <v>19816</v>
      </c>
      <c r="D2540" t="s">
        <v>49</v>
      </c>
      <c r="H2540">
        <v>1</v>
      </c>
      <c r="K2540">
        <v>46191</v>
      </c>
      <c r="L2540" t="s">
        <v>67</v>
      </c>
      <c r="M2540" t="s">
        <v>65</v>
      </c>
      <c r="P2540">
        <v>46182</v>
      </c>
      <c r="S2540" t="s">
        <v>19818</v>
      </c>
    </row>
    <row r="2541" spans="1:19" x14ac:dyDescent="0.25">
      <c r="A2541" s="15" t="s">
        <v>19826</v>
      </c>
      <c r="C2541" t="s">
        <v>19813</v>
      </c>
      <c r="D2541" t="s">
        <v>36</v>
      </c>
      <c r="E2541">
        <v>1</v>
      </c>
      <c r="F2541">
        <v>1941100</v>
      </c>
      <c r="G2541">
        <v>10000</v>
      </c>
      <c r="K2541">
        <v>46182</v>
      </c>
      <c r="L2541" t="s">
        <v>32</v>
      </c>
      <c r="M2541" t="s">
        <v>40</v>
      </c>
      <c r="P2541">
        <v>46182</v>
      </c>
      <c r="Q2541">
        <v>8196.7199999999993</v>
      </c>
      <c r="S2541" t="s">
        <v>19815</v>
      </c>
    </row>
    <row r="2542" spans="1:19" x14ac:dyDescent="0.25">
      <c r="B2542" s="15" t="s">
        <v>19826</v>
      </c>
      <c r="C2542" t="s">
        <v>19816</v>
      </c>
      <c r="D2542" t="s">
        <v>36</v>
      </c>
      <c r="H2542">
        <v>1</v>
      </c>
      <c r="K2542">
        <v>46182</v>
      </c>
      <c r="L2542" t="s">
        <v>32</v>
      </c>
      <c r="M2542" t="s">
        <v>40</v>
      </c>
      <c r="P2542">
        <v>46182</v>
      </c>
      <c r="S2542" t="s">
        <v>19815</v>
      </c>
    </row>
    <row r="2543" spans="1:19" x14ac:dyDescent="0.25">
      <c r="A2543" s="15" t="s">
        <v>19826</v>
      </c>
      <c r="C2543" t="s">
        <v>19822</v>
      </c>
      <c r="D2543" t="s">
        <v>136</v>
      </c>
      <c r="E2543">
        <v>1</v>
      </c>
      <c r="F2543">
        <v>2729900</v>
      </c>
      <c r="G2543">
        <v>54598</v>
      </c>
      <c r="K2543">
        <v>46182</v>
      </c>
      <c r="L2543" t="s">
        <v>219</v>
      </c>
      <c r="M2543" t="s">
        <v>65</v>
      </c>
      <c r="P2543">
        <v>46182</v>
      </c>
      <c r="Q2543">
        <v>44752.46</v>
      </c>
      <c r="S2543" t="s">
        <v>19818</v>
      </c>
    </row>
    <row r="2544" spans="1:19" x14ac:dyDescent="0.25">
      <c r="A2544" s="15" t="s">
        <v>19826</v>
      </c>
      <c r="C2544" t="s">
        <v>19822</v>
      </c>
      <c r="D2544" t="s">
        <v>181</v>
      </c>
      <c r="E2544">
        <v>1</v>
      </c>
      <c r="F2544">
        <v>3080000</v>
      </c>
      <c r="G2544">
        <v>61600</v>
      </c>
      <c r="K2544">
        <v>46183</v>
      </c>
      <c r="L2544" t="s">
        <v>55</v>
      </c>
      <c r="M2544" t="s">
        <v>2899</v>
      </c>
      <c r="P2544">
        <v>46182</v>
      </c>
      <c r="Q2544">
        <v>50491.8</v>
      </c>
      <c r="S2544" t="s">
        <v>19818</v>
      </c>
    </row>
    <row r="2545" spans="1:19" x14ac:dyDescent="0.25">
      <c r="B2545" s="15" t="s">
        <v>19826</v>
      </c>
      <c r="C2545" t="s">
        <v>19816</v>
      </c>
      <c r="D2545" t="s">
        <v>181</v>
      </c>
      <c r="H2545">
        <v>1</v>
      </c>
      <c r="K2545">
        <v>46183</v>
      </c>
      <c r="L2545" t="s">
        <v>55</v>
      </c>
      <c r="M2545" t="s">
        <v>2899</v>
      </c>
      <c r="P2545">
        <v>46182</v>
      </c>
      <c r="S2545" t="s">
        <v>19818</v>
      </c>
    </row>
    <row r="2546" spans="1:19" x14ac:dyDescent="0.25">
      <c r="A2546" s="15" t="s">
        <v>19826</v>
      </c>
      <c r="C2546" t="s">
        <v>19813</v>
      </c>
      <c r="D2546" t="s">
        <v>370</v>
      </c>
      <c r="E2546">
        <v>1</v>
      </c>
      <c r="F2546">
        <v>850000</v>
      </c>
      <c r="G2546">
        <v>12750</v>
      </c>
      <c r="K2546">
        <v>46185</v>
      </c>
      <c r="L2546" t="s">
        <v>176</v>
      </c>
      <c r="M2546" t="s">
        <v>55</v>
      </c>
      <c r="P2546">
        <v>46182</v>
      </c>
      <c r="Q2546">
        <v>10450.82</v>
      </c>
      <c r="S2546" t="s">
        <v>19818</v>
      </c>
    </row>
    <row r="2547" spans="1:19" x14ac:dyDescent="0.25">
      <c r="B2547" s="15" t="s">
        <v>19826</v>
      </c>
      <c r="C2547" t="s">
        <v>19816</v>
      </c>
      <c r="D2547" t="s">
        <v>370</v>
      </c>
      <c r="H2547">
        <v>1</v>
      </c>
      <c r="K2547">
        <v>46185</v>
      </c>
      <c r="L2547" t="s">
        <v>176</v>
      </c>
      <c r="M2547" t="s">
        <v>55</v>
      </c>
      <c r="P2547">
        <v>46182</v>
      </c>
      <c r="S2547" t="s">
        <v>19818</v>
      </c>
    </row>
    <row r="2548" spans="1:19" x14ac:dyDescent="0.25">
      <c r="A2548" s="15" t="s">
        <v>19826</v>
      </c>
      <c r="C2548" t="s">
        <v>19813</v>
      </c>
      <c r="D2548" t="s">
        <v>136</v>
      </c>
      <c r="E2548">
        <v>1</v>
      </c>
      <c r="F2548">
        <v>1234000</v>
      </c>
      <c r="G2548">
        <v>18510</v>
      </c>
      <c r="K2548">
        <v>46182</v>
      </c>
      <c r="L2548" t="s">
        <v>219</v>
      </c>
      <c r="M2548" t="s">
        <v>65</v>
      </c>
      <c r="P2548">
        <v>46182</v>
      </c>
      <c r="Q2548">
        <v>15172.13</v>
      </c>
      <c r="S2548" t="s">
        <v>19818</v>
      </c>
    </row>
    <row r="2549" spans="1:19" x14ac:dyDescent="0.25">
      <c r="A2549" s="15" t="s">
        <v>19826</v>
      </c>
      <c r="C2549" t="s">
        <v>19813</v>
      </c>
      <c r="D2549" t="s">
        <v>36</v>
      </c>
      <c r="E2549">
        <v>1</v>
      </c>
      <c r="F2549">
        <v>1065000</v>
      </c>
      <c r="G2549">
        <v>30000</v>
      </c>
      <c r="K2549">
        <v>46182</v>
      </c>
      <c r="L2549" t="s">
        <v>32</v>
      </c>
      <c r="M2549" t="s">
        <v>40</v>
      </c>
      <c r="P2549">
        <v>46182</v>
      </c>
      <c r="Q2549">
        <v>24590.16</v>
      </c>
      <c r="S2549" t="s">
        <v>19815</v>
      </c>
    </row>
    <row r="2550" spans="1:19" x14ac:dyDescent="0.25">
      <c r="B2550" s="15" t="s">
        <v>19826</v>
      </c>
      <c r="C2550" t="s">
        <v>19816</v>
      </c>
      <c r="D2550" t="s">
        <v>36</v>
      </c>
      <c r="H2550">
        <v>1</v>
      </c>
      <c r="K2550">
        <v>46182</v>
      </c>
      <c r="L2550" t="s">
        <v>32</v>
      </c>
      <c r="M2550" t="s">
        <v>40</v>
      </c>
      <c r="P2550">
        <v>46182</v>
      </c>
      <c r="S2550" t="s">
        <v>19815</v>
      </c>
    </row>
    <row r="2551" spans="1:19" x14ac:dyDescent="0.25">
      <c r="A2551" s="15" t="s">
        <v>19826</v>
      </c>
      <c r="C2551" t="s">
        <v>19813</v>
      </c>
      <c r="D2551" t="s">
        <v>36</v>
      </c>
      <c r="E2551">
        <v>1</v>
      </c>
      <c r="F2551">
        <v>1098000</v>
      </c>
      <c r="G2551">
        <v>16470</v>
      </c>
      <c r="K2551">
        <v>46183</v>
      </c>
      <c r="L2551" t="s">
        <v>32</v>
      </c>
      <c r="M2551" t="s">
        <v>40</v>
      </c>
      <c r="P2551">
        <v>46183</v>
      </c>
      <c r="Q2551">
        <v>13500</v>
      </c>
      <c r="S2551" t="s">
        <v>19815</v>
      </c>
    </row>
    <row r="2552" spans="1:19" x14ac:dyDescent="0.25">
      <c r="A2552" s="15" t="s">
        <v>19826</v>
      </c>
      <c r="C2552" t="s">
        <v>19813</v>
      </c>
      <c r="D2552" t="s">
        <v>181</v>
      </c>
      <c r="E2552">
        <v>1</v>
      </c>
      <c r="F2552">
        <v>1605000</v>
      </c>
      <c r="G2552">
        <v>24075</v>
      </c>
      <c r="K2552">
        <v>46182</v>
      </c>
      <c r="L2552" t="s">
        <v>132</v>
      </c>
      <c r="M2552" t="s">
        <v>65</v>
      </c>
      <c r="P2552">
        <v>46182</v>
      </c>
      <c r="Q2552">
        <v>19733.61</v>
      </c>
      <c r="S2552" t="s">
        <v>19818</v>
      </c>
    </row>
    <row r="2553" spans="1:19" x14ac:dyDescent="0.25">
      <c r="A2553" s="15" t="s">
        <v>19826</v>
      </c>
      <c r="C2553" t="s">
        <v>19828</v>
      </c>
      <c r="D2553" t="s">
        <v>181</v>
      </c>
      <c r="E2553">
        <v>1</v>
      </c>
      <c r="F2553">
        <v>2514000</v>
      </c>
      <c r="G2553">
        <v>50280</v>
      </c>
      <c r="K2553">
        <v>46181</v>
      </c>
      <c r="L2553" t="s">
        <v>57</v>
      </c>
      <c r="M2553" t="s">
        <v>65</v>
      </c>
      <c r="P2553">
        <v>46177</v>
      </c>
      <c r="Q2553">
        <v>41213.11</v>
      </c>
      <c r="S2553" t="s">
        <v>19818</v>
      </c>
    </row>
    <row r="2554" spans="1:19" x14ac:dyDescent="0.25">
      <c r="B2554" s="15" t="s">
        <v>19826</v>
      </c>
      <c r="C2554" t="s">
        <v>19816</v>
      </c>
      <c r="D2554" t="s">
        <v>181</v>
      </c>
      <c r="H2554">
        <v>1</v>
      </c>
      <c r="K2554">
        <v>46181</v>
      </c>
      <c r="L2554" t="s">
        <v>57</v>
      </c>
      <c r="M2554" t="s">
        <v>65</v>
      </c>
      <c r="P2554">
        <v>46177</v>
      </c>
      <c r="S2554" t="s">
        <v>19818</v>
      </c>
    </row>
    <row r="2555" spans="1:19" x14ac:dyDescent="0.25">
      <c r="A2555" s="15" t="s">
        <v>19826</v>
      </c>
      <c r="C2555" t="s">
        <v>19813</v>
      </c>
      <c r="D2555" t="s">
        <v>370</v>
      </c>
      <c r="E2555">
        <v>1</v>
      </c>
      <c r="F2555">
        <v>1417000</v>
      </c>
      <c r="G2555">
        <v>21255</v>
      </c>
      <c r="K2555">
        <v>46185</v>
      </c>
      <c r="L2555" t="s">
        <v>219</v>
      </c>
      <c r="M2555" t="s">
        <v>65</v>
      </c>
      <c r="P2555">
        <v>46181</v>
      </c>
      <c r="Q2555">
        <v>17422.13</v>
      </c>
      <c r="S2555" t="s">
        <v>19818</v>
      </c>
    </row>
    <row r="2556" spans="1:19" x14ac:dyDescent="0.25">
      <c r="B2556" s="15" t="s">
        <v>19826</v>
      </c>
      <c r="C2556" t="s">
        <v>19816</v>
      </c>
      <c r="D2556" t="s">
        <v>370</v>
      </c>
      <c r="H2556">
        <v>1</v>
      </c>
      <c r="K2556">
        <v>46185</v>
      </c>
      <c r="L2556" t="s">
        <v>219</v>
      </c>
      <c r="M2556" t="s">
        <v>65</v>
      </c>
      <c r="P2556">
        <v>46181</v>
      </c>
      <c r="S2556" t="s">
        <v>19818</v>
      </c>
    </row>
    <row r="2557" spans="1:19" x14ac:dyDescent="0.25">
      <c r="A2557" s="15" t="s">
        <v>19826</v>
      </c>
      <c r="C2557" t="s">
        <v>19828</v>
      </c>
      <c r="D2557" t="s">
        <v>49</v>
      </c>
      <c r="E2557">
        <v>1</v>
      </c>
      <c r="F2557">
        <v>2499000</v>
      </c>
      <c r="G2557">
        <v>88200</v>
      </c>
      <c r="K2557">
        <v>46195</v>
      </c>
      <c r="L2557" t="s">
        <v>219</v>
      </c>
      <c r="M2557" t="s">
        <v>65</v>
      </c>
      <c r="P2557">
        <v>46181</v>
      </c>
      <c r="Q2557">
        <v>72295.08</v>
      </c>
      <c r="S2557" t="s">
        <v>19818</v>
      </c>
    </row>
    <row r="2558" spans="1:19" x14ac:dyDescent="0.25">
      <c r="B2558" s="15" t="s">
        <v>19826</v>
      </c>
      <c r="C2558" t="s">
        <v>19816</v>
      </c>
      <c r="D2558" t="s">
        <v>49</v>
      </c>
      <c r="H2558">
        <v>1</v>
      </c>
      <c r="K2558">
        <v>46195</v>
      </c>
      <c r="L2558" t="s">
        <v>219</v>
      </c>
      <c r="M2558" t="s">
        <v>65</v>
      </c>
      <c r="P2558">
        <v>46181</v>
      </c>
      <c r="S2558" t="s">
        <v>19818</v>
      </c>
    </row>
    <row r="2559" spans="1:19" x14ac:dyDescent="0.25">
      <c r="A2559" s="15" t="s">
        <v>19826</v>
      </c>
      <c r="C2559" t="s">
        <v>19817</v>
      </c>
      <c r="D2559" t="s">
        <v>49</v>
      </c>
      <c r="E2559">
        <v>1</v>
      </c>
      <c r="F2559">
        <v>2010000</v>
      </c>
      <c r="G2559">
        <v>40200</v>
      </c>
      <c r="K2559">
        <v>46195</v>
      </c>
      <c r="L2559" t="s">
        <v>732</v>
      </c>
      <c r="M2559" t="s">
        <v>55</v>
      </c>
      <c r="P2559">
        <v>46180</v>
      </c>
      <c r="Q2559">
        <v>32950.82</v>
      </c>
      <c r="S2559" t="s">
        <v>19818</v>
      </c>
    </row>
    <row r="2560" spans="1:19" x14ac:dyDescent="0.25">
      <c r="B2560" s="15" t="s">
        <v>19826</v>
      </c>
      <c r="C2560" t="s">
        <v>19816</v>
      </c>
      <c r="D2560" t="s">
        <v>49</v>
      </c>
      <c r="H2560">
        <v>1</v>
      </c>
      <c r="K2560">
        <v>46195</v>
      </c>
      <c r="L2560" t="s">
        <v>732</v>
      </c>
      <c r="M2560" t="s">
        <v>55</v>
      </c>
      <c r="P2560">
        <v>46180</v>
      </c>
      <c r="S2560" t="s">
        <v>19818</v>
      </c>
    </row>
    <row r="2561" spans="1:19" x14ac:dyDescent="0.25">
      <c r="A2561" s="15" t="s">
        <v>19814</v>
      </c>
      <c r="C2561" t="s">
        <v>19813</v>
      </c>
      <c r="D2561" t="s">
        <v>36</v>
      </c>
      <c r="E2561">
        <v>1</v>
      </c>
      <c r="F2561">
        <v>1188000</v>
      </c>
      <c r="G2561">
        <v>10000</v>
      </c>
      <c r="K2561">
        <v>46209</v>
      </c>
      <c r="L2561" t="s">
        <v>32</v>
      </c>
      <c r="M2561" t="s">
        <v>40</v>
      </c>
      <c r="P2561">
        <v>46181</v>
      </c>
      <c r="Q2561">
        <v>8196.7199999999993</v>
      </c>
      <c r="S2561" t="s">
        <v>19815</v>
      </c>
    </row>
    <row r="2562" spans="1:19" x14ac:dyDescent="0.25">
      <c r="B2562" s="15" t="s">
        <v>19826</v>
      </c>
      <c r="C2562" t="s">
        <v>19816</v>
      </c>
      <c r="D2562" t="s">
        <v>36</v>
      </c>
      <c r="H2562">
        <v>1</v>
      </c>
      <c r="K2562">
        <v>46209</v>
      </c>
      <c r="L2562" t="s">
        <v>32</v>
      </c>
      <c r="M2562" t="s">
        <v>40</v>
      </c>
      <c r="P2562">
        <v>46181</v>
      </c>
      <c r="S2562" t="s">
        <v>19815</v>
      </c>
    </row>
    <row r="2563" spans="1:19" x14ac:dyDescent="0.25">
      <c r="A2563" s="15" t="s">
        <v>19826</v>
      </c>
      <c r="C2563" t="s">
        <v>19813</v>
      </c>
      <c r="D2563" t="s">
        <v>36</v>
      </c>
      <c r="E2563">
        <v>1</v>
      </c>
      <c r="F2563">
        <v>1250000</v>
      </c>
      <c r="G2563">
        <v>10000</v>
      </c>
      <c r="K2563">
        <v>46181</v>
      </c>
      <c r="L2563" t="s">
        <v>32</v>
      </c>
      <c r="M2563" t="s">
        <v>40</v>
      </c>
      <c r="P2563">
        <v>46181</v>
      </c>
      <c r="Q2563">
        <v>8196.7199999999993</v>
      </c>
      <c r="S2563" t="s">
        <v>19815</v>
      </c>
    </row>
    <row r="2564" spans="1:19" x14ac:dyDescent="0.25">
      <c r="B2564" s="15" t="s">
        <v>19826</v>
      </c>
      <c r="C2564" t="s">
        <v>19816</v>
      </c>
      <c r="D2564" t="s">
        <v>36</v>
      </c>
      <c r="H2564">
        <v>1</v>
      </c>
      <c r="K2564">
        <v>46181</v>
      </c>
      <c r="L2564" t="s">
        <v>32</v>
      </c>
      <c r="M2564" t="s">
        <v>40</v>
      </c>
      <c r="P2564">
        <v>46181</v>
      </c>
      <c r="S2564" t="s">
        <v>19815</v>
      </c>
    </row>
    <row r="2565" spans="1:19" x14ac:dyDescent="0.25">
      <c r="A2565" s="15" t="s">
        <v>19826</v>
      </c>
      <c r="C2565" t="s">
        <v>19821</v>
      </c>
      <c r="D2565" t="s">
        <v>36</v>
      </c>
      <c r="E2565">
        <v>1</v>
      </c>
      <c r="F2565">
        <v>2720000</v>
      </c>
      <c r="G2565">
        <v>20000</v>
      </c>
      <c r="K2565">
        <v>46187</v>
      </c>
      <c r="L2565" t="s">
        <v>32</v>
      </c>
      <c r="M2565" t="s">
        <v>40</v>
      </c>
      <c r="P2565">
        <v>46181</v>
      </c>
      <c r="Q2565">
        <v>16393.439999999999</v>
      </c>
      <c r="S2565" t="s">
        <v>19815</v>
      </c>
    </row>
    <row r="2566" spans="1:19" x14ac:dyDescent="0.25">
      <c r="B2566" s="15" t="s">
        <v>19826</v>
      </c>
      <c r="C2566" t="s">
        <v>19816</v>
      </c>
      <c r="D2566" t="s">
        <v>36</v>
      </c>
      <c r="H2566">
        <v>1</v>
      </c>
      <c r="K2566">
        <v>46187</v>
      </c>
      <c r="L2566" t="s">
        <v>32</v>
      </c>
      <c r="M2566" t="s">
        <v>40</v>
      </c>
      <c r="P2566">
        <v>46181</v>
      </c>
      <c r="S2566" t="s">
        <v>19815</v>
      </c>
    </row>
    <row r="2567" spans="1:19" x14ac:dyDescent="0.25">
      <c r="A2567" s="15" t="s">
        <v>19826</v>
      </c>
      <c r="C2567" t="s">
        <v>19813</v>
      </c>
      <c r="D2567" t="s">
        <v>36</v>
      </c>
      <c r="E2567">
        <v>1</v>
      </c>
      <c r="F2567">
        <v>1766000</v>
      </c>
      <c r="G2567">
        <v>10000</v>
      </c>
      <c r="K2567">
        <v>46181</v>
      </c>
      <c r="L2567" t="s">
        <v>32</v>
      </c>
      <c r="M2567" t="s">
        <v>40</v>
      </c>
      <c r="P2567">
        <v>46181</v>
      </c>
      <c r="Q2567">
        <v>8196.7199999999993</v>
      </c>
      <c r="S2567" t="s">
        <v>19815</v>
      </c>
    </row>
    <row r="2568" spans="1:19" x14ac:dyDescent="0.25">
      <c r="B2568" s="15" t="s">
        <v>19826</v>
      </c>
      <c r="C2568" t="s">
        <v>19816</v>
      </c>
      <c r="D2568" t="s">
        <v>36</v>
      </c>
      <c r="H2568">
        <v>1</v>
      </c>
      <c r="K2568">
        <v>46181</v>
      </c>
      <c r="L2568" t="s">
        <v>32</v>
      </c>
      <c r="M2568" t="s">
        <v>40</v>
      </c>
      <c r="P2568">
        <v>46181</v>
      </c>
      <c r="S2568" t="s">
        <v>19815</v>
      </c>
    </row>
    <row r="2569" spans="1:19" x14ac:dyDescent="0.25">
      <c r="A2569" s="15" t="s">
        <v>19826</v>
      </c>
      <c r="C2569" t="s">
        <v>19828</v>
      </c>
      <c r="D2569" t="s">
        <v>136</v>
      </c>
      <c r="E2569">
        <v>1</v>
      </c>
      <c r="F2569">
        <v>2299000</v>
      </c>
      <c r="G2569">
        <v>34485</v>
      </c>
      <c r="K2569">
        <v>46181</v>
      </c>
      <c r="L2569" t="s">
        <v>67</v>
      </c>
      <c r="M2569" t="s">
        <v>65</v>
      </c>
      <c r="P2569">
        <v>46181</v>
      </c>
      <c r="Q2569">
        <v>28266.39</v>
      </c>
      <c r="S2569" t="s">
        <v>19818</v>
      </c>
    </row>
    <row r="2570" spans="1:19" x14ac:dyDescent="0.25">
      <c r="A2570" s="15" t="s">
        <v>19826</v>
      </c>
      <c r="C2570" t="s">
        <v>19813</v>
      </c>
      <c r="D2570" t="s">
        <v>136</v>
      </c>
      <c r="E2570">
        <v>1</v>
      </c>
      <c r="F2570">
        <v>1264000</v>
      </c>
      <c r="G2570">
        <v>18960</v>
      </c>
      <c r="K2570">
        <v>46181</v>
      </c>
      <c r="L2570" t="s">
        <v>643</v>
      </c>
      <c r="M2570" t="s">
        <v>55</v>
      </c>
      <c r="P2570">
        <v>46181</v>
      </c>
      <c r="Q2570">
        <v>15540.98</v>
      </c>
      <c r="S2570" t="s">
        <v>19818</v>
      </c>
    </row>
    <row r="2571" spans="1:19" x14ac:dyDescent="0.25">
      <c r="A2571" s="15" t="s">
        <v>19826</v>
      </c>
      <c r="C2571" t="s">
        <v>19830</v>
      </c>
      <c r="D2571" t="s">
        <v>136</v>
      </c>
      <c r="E2571">
        <v>1</v>
      </c>
      <c r="F2571">
        <v>1300000</v>
      </c>
      <c r="G2571">
        <v>13000</v>
      </c>
      <c r="K2571">
        <v>46181</v>
      </c>
      <c r="L2571" t="s">
        <v>732</v>
      </c>
      <c r="M2571" t="s">
        <v>55</v>
      </c>
      <c r="P2571">
        <v>46181</v>
      </c>
      <c r="Q2571">
        <v>10655.74</v>
      </c>
      <c r="S2571" t="s">
        <v>19818</v>
      </c>
    </row>
    <row r="2572" spans="1:19" x14ac:dyDescent="0.25">
      <c r="A2572" s="15" t="s">
        <v>19826</v>
      </c>
      <c r="C2572" t="s">
        <v>19821</v>
      </c>
      <c r="D2572" t="s">
        <v>36</v>
      </c>
      <c r="E2572">
        <v>1</v>
      </c>
      <c r="F2572">
        <v>2590000</v>
      </c>
      <c r="G2572">
        <v>30000</v>
      </c>
      <c r="K2572">
        <v>46182</v>
      </c>
      <c r="L2572" t="s">
        <v>32</v>
      </c>
      <c r="M2572" t="s">
        <v>40</v>
      </c>
      <c r="P2572">
        <v>46181</v>
      </c>
      <c r="Q2572">
        <v>24590.16</v>
      </c>
      <c r="S2572" t="s">
        <v>19815</v>
      </c>
    </row>
    <row r="2573" spans="1:19" x14ac:dyDescent="0.25">
      <c r="B2573" s="15" t="s">
        <v>19826</v>
      </c>
      <c r="C2573" t="s">
        <v>19816</v>
      </c>
      <c r="D2573" t="s">
        <v>36</v>
      </c>
      <c r="H2573">
        <v>1</v>
      </c>
      <c r="K2573">
        <v>46182</v>
      </c>
      <c r="L2573" t="s">
        <v>32</v>
      </c>
      <c r="M2573" t="s">
        <v>40</v>
      </c>
      <c r="P2573">
        <v>46181</v>
      </c>
      <c r="S2573" t="s">
        <v>19815</v>
      </c>
    </row>
    <row r="2574" spans="1:19" x14ac:dyDescent="0.25">
      <c r="C2574" t="s">
        <v>19813</v>
      </c>
      <c r="D2574" t="s">
        <v>370</v>
      </c>
      <c r="K2574">
        <v>46188</v>
      </c>
      <c r="L2574" t="s">
        <v>2226</v>
      </c>
      <c r="M2574" t="s">
        <v>65</v>
      </c>
      <c r="P2574">
        <v>46181</v>
      </c>
      <c r="S2574" t="s">
        <v>19818</v>
      </c>
    </row>
    <row r="2575" spans="1:19" x14ac:dyDescent="0.25">
      <c r="A2575" s="15" t="s">
        <v>19826</v>
      </c>
      <c r="C2575" t="s">
        <v>19821</v>
      </c>
      <c r="D2575" t="s">
        <v>36</v>
      </c>
      <c r="E2575">
        <v>1</v>
      </c>
      <c r="F2575">
        <v>2865000</v>
      </c>
      <c r="G2575">
        <v>57300</v>
      </c>
      <c r="K2575">
        <v>46181</v>
      </c>
      <c r="L2575" t="s">
        <v>32</v>
      </c>
      <c r="M2575" t="s">
        <v>40</v>
      </c>
      <c r="P2575">
        <v>46181</v>
      </c>
      <c r="Q2575">
        <v>46967.21</v>
      </c>
      <c r="S2575" t="s">
        <v>19815</v>
      </c>
    </row>
    <row r="2576" spans="1:19" x14ac:dyDescent="0.25">
      <c r="B2576" s="15" t="s">
        <v>19826</v>
      </c>
      <c r="C2576" t="s">
        <v>19816</v>
      </c>
      <c r="D2576" t="s">
        <v>36</v>
      </c>
      <c r="H2576">
        <v>1</v>
      </c>
      <c r="K2576">
        <v>46181</v>
      </c>
      <c r="L2576" t="s">
        <v>32</v>
      </c>
      <c r="M2576" t="s">
        <v>40</v>
      </c>
      <c r="P2576">
        <v>46181</v>
      </c>
      <c r="S2576" t="s">
        <v>19815</v>
      </c>
    </row>
    <row r="2577" spans="1:19" x14ac:dyDescent="0.25">
      <c r="A2577" s="15" t="s">
        <v>19826</v>
      </c>
      <c r="C2577" t="s">
        <v>19817</v>
      </c>
      <c r="D2577" t="s">
        <v>36</v>
      </c>
      <c r="E2577">
        <v>1</v>
      </c>
      <c r="F2577">
        <v>2650000</v>
      </c>
      <c r="G2577">
        <v>53000</v>
      </c>
      <c r="K2577">
        <v>46186</v>
      </c>
      <c r="L2577" t="s">
        <v>32</v>
      </c>
      <c r="M2577" t="s">
        <v>40</v>
      </c>
      <c r="P2577">
        <v>46181</v>
      </c>
      <c r="Q2577">
        <v>43442.62</v>
      </c>
      <c r="S2577" t="s">
        <v>19815</v>
      </c>
    </row>
    <row r="2578" spans="1:19" x14ac:dyDescent="0.25">
      <c r="B2578" s="15" t="s">
        <v>19826</v>
      </c>
      <c r="C2578" t="s">
        <v>19816</v>
      </c>
      <c r="D2578" t="s">
        <v>36</v>
      </c>
      <c r="H2578">
        <v>1</v>
      </c>
      <c r="K2578">
        <v>46186</v>
      </c>
      <c r="L2578" t="s">
        <v>32</v>
      </c>
      <c r="M2578" t="s">
        <v>40</v>
      </c>
      <c r="P2578">
        <v>46181</v>
      </c>
      <c r="S2578" t="s">
        <v>19815</v>
      </c>
    </row>
    <row r="2579" spans="1:19" x14ac:dyDescent="0.25">
      <c r="A2579" s="15" t="s">
        <v>19826</v>
      </c>
      <c r="C2579" t="s">
        <v>19822</v>
      </c>
      <c r="D2579" t="s">
        <v>36</v>
      </c>
      <c r="E2579">
        <v>1</v>
      </c>
      <c r="F2579">
        <v>2719900</v>
      </c>
      <c r="G2579">
        <v>30000</v>
      </c>
      <c r="K2579">
        <v>46181</v>
      </c>
      <c r="L2579" t="s">
        <v>32</v>
      </c>
      <c r="M2579" t="s">
        <v>40</v>
      </c>
      <c r="P2579">
        <v>46181</v>
      </c>
      <c r="Q2579">
        <v>24590.16</v>
      </c>
      <c r="S2579" t="s">
        <v>19815</v>
      </c>
    </row>
    <row r="2580" spans="1:19" x14ac:dyDescent="0.25">
      <c r="A2580" s="15" t="s">
        <v>19826</v>
      </c>
      <c r="C2580" t="s">
        <v>19822</v>
      </c>
      <c r="D2580" t="s">
        <v>36</v>
      </c>
      <c r="E2580">
        <v>1</v>
      </c>
      <c r="F2580">
        <v>2760000</v>
      </c>
      <c r="G2580">
        <v>30000</v>
      </c>
      <c r="K2580">
        <v>46181</v>
      </c>
      <c r="L2580" t="s">
        <v>32</v>
      </c>
      <c r="M2580" t="s">
        <v>40</v>
      </c>
      <c r="P2580">
        <v>46181</v>
      </c>
      <c r="Q2580">
        <v>24590.16</v>
      </c>
      <c r="S2580" t="s">
        <v>19815</v>
      </c>
    </row>
    <row r="2581" spans="1:19" x14ac:dyDescent="0.25">
      <c r="A2581" s="15" t="s">
        <v>19826</v>
      </c>
      <c r="C2581" t="s">
        <v>19822</v>
      </c>
      <c r="D2581" t="s">
        <v>36</v>
      </c>
      <c r="E2581">
        <v>1</v>
      </c>
      <c r="F2581">
        <v>2800000</v>
      </c>
      <c r="G2581">
        <v>30000</v>
      </c>
      <c r="K2581">
        <v>46181</v>
      </c>
      <c r="L2581" t="s">
        <v>32</v>
      </c>
      <c r="M2581" t="s">
        <v>40</v>
      </c>
      <c r="P2581">
        <v>46181</v>
      </c>
      <c r="Q2581">
        <v>24590.16</v>
      </c>
      <c r="S2581" t="s">
        <v>19815</v>
      </c>
    </row>
    <row r="2582" spans="1:19" x14ac:dyDescent="0.25">
      <c r="A2582" s="15" t="s">
        <v>19826</v>
      </c>
      <c r="C2582" t="s">
        <v>19813</v>
      </c>
      <c r="D2582" t="s">
        <v>36</v>
      </c>
      <c r="E2582">
        <v>1</v>
      </c>
      <c r="F2582">
        <v>1070000</v>
      </c>
      <c r="G2582">
        <v>10000</v>
      </c>
      <c r="K2582">
        <v>46181</v>
      </c>
      <c r="L2582" t="s">
        <v>32</v>
      </c>
      <c r="M2582" t="s">
        <v>40</v>
      </c>
      <c r="P2582">
        <v>46181</v>
      </c>
      <c r="Q2582">
        <v>8196.7199999999993</v>
      </c>
      <c r="S2582" t="s">
        <v>19815</v>
      </c>
    </row>
    <row r="2583" spans="1:19" x14ac:dyDescent="0.25">
      <c r="B2583" s="15" t="s">
        <v>19826</v>
      </c>
      <c r="C2583" t="s">
        <v>19816</v>
      </c>
      <c r="D2583" t="s">
        <v>36</v>
      </c>
      <c r="H2583">
        <v>1</v>
      </c>
      <c r="K2583">
        <v>46181</v>
      </c>
      <c r="L2583" t="s">
        <v>32</v>
      </c>
      <c r="M2583" t="s">
        <v>40</v>
      </c>
      <c r="P2583">
        <v>46181</v>
      </c>
      <c r="S2583" t="s">
        <v>19815</v>
      </c>
    </row>
    <row r="2584" spans="1:19" x14ac:dyDescent="0.25">
      <c r="A2584" s="15" t="s">
        <v>19826</v>
      </c>
      <c r="C2584" t="s">
        <v>19813</v>
      </c>
      <c r="D2584" t="s">
        <v>36</v>
      </c>
      <c r="E2584">
        <v>1</v>
      </c>
      <c r="F2584">
        <v>1243000</v>
      </c>
      <c r="G2584">
        <v>10000</v>
      </c>
      <c r="K2584">
        <v>46181</v>
      </c>
      <c r="L2584" t="s">
        <v>32</v>
      </c>
      <c r="M2584" t="s">
        <v>40</v>
      </c>
      <c r="P2584">
        <v>46181</v>
      </c>
      <c r="Q2584">
        <v>8196.7199999999993</v>
      </c>
      <c r="S2584" t="s">
        <v>19815</v>
      </c>
    </row>
    <row r="2585" spans="1:19" x14ac:dyDescent="0.25">
      <c r="B2585" s="15" t="s">
        <v>19826</v>
      </c>
      <c r="C2585" t="s">
        <v>19816</v>
      </c>
      <c r="D2585" t="s">
        <v>36</v>
      </c>
      <c r="H2585">
        <v>1</v>
      </c>
      <c r="K2585">
        <v>46181</v>
      </c>
      <c r="L2585" t="s">
        <v>32</v>
      </c>
      <c r="M2585" t="s">
        <v>40</v>
      </c>
      <c r="P2585">
        <v>46181</v>
      </c>
      <c r="S2585" t="s">
        <v>19815</v>
      </c>
    </row>
    <row r="2586" spans="1:19" x14ac:dyDescent="0.25">
      <c r="B2586" s="15" t="s">
        <v>19826</v>
      </c>
      <c r="C2586" t="s">
        <v>19816</v>
      </c>
      <c r="D2586" t="s">
        <v>181</v>
      </c>
      <c r="H2586">
        <v>1</v>
      </c>
      <c r="K2586">
        <v>46183</v>
      </c>
      <c r="L2586" t="s">
        <v>737</v>
      </c>
      <c r="M2586" t="s">
        <v>55</v>
      </c>
      <c r="P2586">
        <v>46179</v>
      </c>
      <c r="S2586" t="s">
        <v>19818</v>
      </c>
    </row>
    <row r="2587" spans="1:19" x14ac:dyDescent="0.25">
      <c r="A2587" s="15" t="s">
        <v>19826</v>
      </c>
      <c r="C2587" t="s">
        <v>19813</v>
      </c>
      <c r="D2587" t="s">
        <v>181</v>
      </c>
      <c r="E2587">
        <v>1</v>
      </c>
      <c r="F2587">
        <v>1233000</v>
      </c>
      <c r="G2587">
        <v>45621</v>
      </c>
      <c r="K2587">
        <v>46183</v>
      </c>
      <c r="L2587" t="s">
        <v>737</v>
      </c>
      <c r="M2587" t="s">
        <v>55</v>
      </c>
      <c r="P2587">
        <v>46179</v>
      </c>
      <c r="Q2587">
        <v>37394.26</v>
      </c>
      <c r="S2587" t="s">
        <v>19818</v>
      </c>
    </row>
    <row r="2588" spans="1:19" x14ac:dyDescent="0.25">
      <c r="A2588" s="15" t="s">
        <v>19826</v>
      </c>
      <c r="C2588" t="s">
        <v>19817</v>
      </c>
      <c r="D2588" t="s">
        <v>36</v>
      </c>
      <c r="E2588">
        <v>1</v>
      </c>
      <c r="F2588">
        <v>2100000</v>
      </c>
      <c r="G2588">
        <v>42000</v>
      </c>
      <c r="K2588">
        <v>46191</v>
      </c>
      <c r="L2588" t="s">
        <v>32</v>
      </c>
      <c r="M2588" t="s">
        <v>40</v>
      </c>
      <c r="P2588">
        <v>46181</v>
      </c>
      <c r="Q2588">
        <v>34426.230000000003</v>
      </c>
      <c r="S2588" t="s">
        <v>19815</v>
      </c>
    </row>
    <row r="2589" spans="1:19" x14ac:dyDescent="0.25">
      <c r="B2589" s="15" t="s">
        <v>19826</v>
      </c>
      <c r="C2589" t="s">
        <v>19816</v>
      </c>
      <c r="D2589" t="s">
        <v>36</v>
      </c>
      <c r="H2589">
        <v>1</v>
      </c>
      <c r="K2589">
        <v>46191</v>
      </c>
      <c r="L2589" t="s">
        <v>32</v>
      </c>
      <c r="M2589" t="s">
        <v>40</v>
      </c>
      <c r="P2589">
        <v>46181</v>
      </c>
      <c r="S2589" t="s">
        <v>19815</v>
      </c>
    </row>
    <row r="2590" spans="1:19" x14ac:dyDescent="0.25">
      <c r="A2590" s="15" t="s">
        <v>19826</v>
      </c>
      <c r="C2590" t="s">
        <v>19813</v>
      </c>
      <c r="D2590" t="s">
        <v>370</v>
      </c>
      <c r="E2590">
        <v>1</v>
      </c>
      <c r="F2590">
        <v>1310000</v>
      </c>
      <c r="G2590">
        <v>19650</v>
      </c>
      <c r="K2590">
        <v>46181</v>
      </c>
      <c r="L2590" t="s">
        <v>67</v>
      </c>
      <c r="M2590" t="s">
        <v>65</v>
      </c>
      <c r="P2590">
        <v>46181</v>
      </c>
      <c r="Q2590">
        <v>16106.56</v>
      </c>
      <c r="S2590" t="s">
        <v>19818</v>
      </c>
    </row>
    <row r="2591" spans="1:19" x14ac:dyDescent="0.25">
      <c r="A2591" s="15" t="s">
        <v>19826</v>
      </c>
      <c r="C2591" t="s">
        <v>19813</v>
      </c>
      <c r="D2591" t="s">
        <v>49</v>
      </c>
      <c r="E2591">
        <v>1</v>
      </c>
      <c r="F2591">
        <v>1501000</v>
      </c>
      <c r="G2591">
        <v>22515</v>
      </c>
      <c r="K2591">
        <v>46181</v>
      </c>
      <c r="L2591" t="s">
        <v>2226</v>
      </c>
      <c r="M2591" t="s">
        <v>65</v>
      </c>
      <c r="P2591">
        <v>46181</v>
      </c>
      <c r="Q2591">
        <v>18454.919999999998</v>
      </c>
      <c r="S2591" t="s">
        <v>19818</v>
      </c>
    </row>
    <row r="2592" spans="1:19" x14ac:dyDescent="0.25">
      <c r="A2592" s="15" t="s">
        <v>19826</v>
      </c>
      <c r="C2592" t="s">
        <v>19813</v>
      </c>
      <c r="D2592" t="s">
        <v>36</v>
      </c>
      <c r="E2592">
        <v>1</v>
      </c>
      <c r="F2592">
        <v>1617000</v>
      </c>
      <c r="G2592">
        <v>10000</v>
      </c>
      <c r="K2592">
        <v>46181</v>
      </c>
      <c r="L2592" t="s">
        <v>32</v>
      </c>
      <c r="M2592" t="s">
        <v>40</v>
      </c>
      <c r="P2592">
        <v>46181</v>
      </c>
      <c r="Q2592">
        <v>8196.7199999999993</v>
      </c>
      <c r="S2592" t="s">
        <v>19815</v>
      </c>
    </row>
    <row r="2593" spans="1:19" x14ac:dyDescent="0.25">
      <c r="B2593" s="15" t="s">
        <v>19826</v>
      </c>
      <c r="C2593" t="s">
        <v>19816</v>
      </c>
      <c r="D2593" t="s">
        <v>36</v>
      </c>
      <c r="H2593">
        <v>1</v>
      </c>
      <c r="K2593">
        <v>46181</v>
      </c>
      <c r="L2593" t="s">
        <v>32</v>
      </c>
      <c r="M2593" t="s">
        <v>40</v>
      </c>
      <c r="P2593">
        <v>46181</v>
      </c>
      <c r="S2593" t="s">
        <v>19815</v>
      </c>
    </row>
    <row r="2594" spans="1:19" x14ac:dyDescent="0.25">
      <c r="A2594" s="15" t="s">
        <v>19826</v>
      </c>
      <c r="C2594" t="s">
        <v>19813</v>
      </c>
      <c r="D2594" t="s">
        <v>370</v>
      </c>
      <c r="E2594">
        <v>1</v>
      </c>
      <c r="F2594">
        <v>1772000</v>
      </c>
      <c r="G2594">
        <v>26580</v>
      </c>
      <c r="K2594">
        <v>46181</v>
      </c>
      <c r="L2594" t="s">
        <v>132</v>
      </c>
      <c r="M2594" t="s">
        <v>65</v>
      </c>
      <c r="P2594">
        <v>46180</v>
      </c>
      <c r="Q2594">
        <v>21786.89</v>
      </c>
      <c r="S2594" t="s">
        <v>19818</v>
      </c>
    </row>
    <row r="2595" spans="1:19" x14ac:dyDescent="0.25">
      <c r="B2595" s="15" t="s">
        <v>19826</v>
      </c>
      <c r="C2595" t="s">
        <v>19816</v>
      </c>
      <c r="D2595" t="s">
        <v>370</v>
      </c>
      <c r="H2595">
        <v>1</v>
      </c>
      <c r="K2595">
        <v>46181</v>
      </c>
      <c r="L2595" t="s">
        <v>132</v>
      </c>
      <c r="M2595" t="s">
        <v>65</v>
      </c>
      <c r="P2595">
        <v>46180</v>
      </c>
      <c r="S2595" t="s">
        <v>19818</v>
      </c>
    </row>
    <row r="2596" spans="1:19" x14ac:dyDescent="0.25">
      <c r="A2596" s="15" t="s">
        <v>19826</v>
      </c>
      <c r="C2596" t="s">
        <v>19821</v>
      </c>
      <c r="D2596" t="s">
        <v>49</v>
      </c>
      <c r="E2596">
        <v>1</v>
      </c>
      <c r="F2596">
        <v>2461000</v>
      </c>
      <c r="G2596">
        <v>49220</v>
      </c>
      <c r="K2596">
        <v>46183</v>
      </c>
      <c r="L2596" t="s">
        <v>732</v>
      </c>
      <c r="M2596" t="s">
        <v>55</v>
      </c>
      <c r="P2596">
        <v>46180</v>
      </c>
      <c r="Q2596">
        <v>40344.26</v>
      </c>
      <c r="S2596" t="s">
        <v>19818</v>
      </c>
    </row>
    <row r="2597" spans="1:19" x14ac:dyDescent="0.25">
      <c r="B2597" s="15" t="s">
        <v>19826</v>
      </c>
      <c r="C2597" t="s">
        <v>19816</v>
      </c>
      <c r="D2597" t="s">
        <v>49</v>
      </c>
      <c r="H2597">
        <v>1</v>
      </c>
      <c r="K2597">
        <v>46183</v>
      </c>
      <c r="L2597" t="s">
        <v>732</v>
      </c>
      <c r="M2597" t="s">
        <v>55</v>
      </c>
      <c r="P2597">
        <v>46180</v>
      </c>
      <c r="S2597" t="s">
        <v>19818</v>
      </c>
    </row>
    <row r="2598" spans="1:19" x14ac:dyDescent="0.25">
      <c r="A2598" s="15" t="s">
        <v>19826</v>
      </c>
      <c r="C2598" t="s">
        <v>19821</v>
      </c>
      <c r="D2598" t="s">
        <v>181</v>
      </c>
      <c r="E2598">
        <v>1</v>
      </c>
      <c r="F2598">
        <v>3050000</v>
      </c>
      <c r="G2598">
        <v>61000</v>
      </c>
      <c r="K2598">
        <v>46180</v>
      </c>
      <c r="L2598" t="s">
        <v>737</v>
      </c>
      <c r="M2598" t="s">
        <v>55</v>
      </c>
      <c r="P2598">
        <v>46180</v>
      </c>
      <c r="Q2598">
        <v>50000</v>
      </c>
      <c r="S2598" t="s">
        <v>19818</v>
      </c>
    </row>
    <row r="2599" spans="1:19" x14ac:dyDescent="0.25">
      <c r="B2599" s="15" t="s">
        <v>19826</v>
      </c>
      <c r="C2599" t="s">
        <v>19816</v>
      </c>
      <c r="D2599" t="s">
        <v>181</v>
      </c>
      <c r="H2599">
        <v>1</v>
      </c>
      <c r="K2599">
        <v>46180</v>
      </c>
      <c r="L2599" t="s">
        <v>737</v>
      </c>
      <c r="M2599" t="s">
        <v>55</v>
      </c>
      <c r="P2599">
        <v>46180</v>
      </c>
      <c r="S2599" t="s">
        <v>19818</v>
      </c>
    </row>
    <row r="2600" spans="1:19" x14ac:dyDescent="0.25">
      <c r="A2600" s="15" t="s">
        <v>19826</v>
      </c>
      <c r="C2600" t="s">
        <v>19813</v>
      </c>
      <c r="D2600" t="s">
        <v>36</v>
      </c>
      <c r="E2600">
        <v>1</v>
      </c>
      <c r="F2600">
        <v>1076000</v>
      </c>
      <c r="G2600">
        <v>10000</v>
      </c>
      <c r="K2600">
        <v>46181</v>
      </c>
      <c r="L2600" t="s">
        <v>32</v>
      </c>
      <c r="M2600" t="s">
        <v>40</v>
      </c>
      <c r="P2600">
        <v>46180</v>
      </c>
      <c r="Q2600">
        <v>8196.7199999999993</v>
      </c>
      <c r="S2600" t="s">
        <v>19815</v>
      </c>
    </row>
    <row r="2601" spans="1:19" x14ac:dyDescent="0.25">
      <c r="B2601" s="15" t="s">
        <v>19826</v>
      </c>
      <c r="C2601" t="s">
        <v>19816</v>
      </c>
      <c r="D2601" t="s">
        <v>36</v>
      </c>
      <c r="H2601">
        <v>1</v>
      </c>
      <c r="K2601">
        <v>46181</v>
      </c>
      <c r="L2601" t="s">
        <v>32</v>
      </c>
      <c r="M2601" t="s">
        <v>40</v>
      </c>
      <c r="P2601">
        <v>46180</v>
      </c>
      <c r="S2601" t="s">
        <v>19815</v>
      </c>
    </row>
    <row r="2602" spans="1:19" x14ac:dyDescent="0.25">
      <c r="A2602" s="15" t="s">
        <v>19826</v>
      </c>
      <c r="C2602" t="s">
        <v>19813</v>
      </c>
      <c r="D2602" t="s">
        <v>181</v>
      </c>
      <c r="E2602">
        <v>1</v>
      </c>
      <c r="F2602">
        <v>1587000</v>
      </c>
      <c r="G2602">
        <v>23805</v>
      </c>
      <c r="K2602">
        <v>46180</v>
      </c>
      <c r="L2602" t="s">
        <v>737</v>
      </c>
      <c r="M2602" t="s">
        <v>55</v>
      </c>
      <c r="P2602">
        <v>46176</v>
      </c>
      <c r="Q2602">
        <v>19512.3</v>
      </c>
      <c r="S2602" t="s">
        <v>19818</v>
      </c>
    </row>
    <row r="2603" spans="1:19" x14ac:dyDescent="0.25">
      <c r="B2603" s="15" t="s">
        <v>19826</v>
      </c>
      <c r="C2603" t="s">
        <v>19816</v>
      </c>
      <c r="D2603" t="s">
        <v>181</v>
      </c>
      <c r="H2603">
        <v>1</v>
      </c>
      <c r="K2603">
        <v>46180</v>
      </c>
      <c r="L2603" t="s">
        <v>737</v>
      </c>
      <c r="M2603" t="s">
        <v>55</v>
      </c>
      <c r="P2603">
        <v>46176</v>
      </c>
      <c r="S2603" t="s">
        <v>19818</v>
      </c>
    </row>
    <row r="2604" spans="1:19" x14ac:dyDescent="0.25">
      <c r="A2604" s="15" t="s">
        <v>19826</v>
      </c>
      <c r="C2604" t="s">
        <v>19813</v>
      </c>
      <c r="D2604" t="s">
        <v>181</v>
      </c>
      <c r="E2604">
        <v>1</v>
      </c>
      <c r="F2604">
        <v>1822000</v>
      </c>
      <c r="G2604">
        <v>70035</v>
      </c>
      <c r="K2604">
        <v>46185</v>
      </c>
      <c r="L2604" t="s">
        <v>643</v>
      </c>
      <c r="M2604" t="s">
        <v>55</v>
      </c>
      <c r="P2604">
        <v>46180</v>
      </c>
      <c r="Q2604">
        <v>57405.74</v>
      </c>
      <c r="S2604" t="s">
        <v>19818</v>
      </c>
    </row>
    <row r="2605" spans="1:19" x14ac:dyDescent="0.25">
      <c r="B2605" s="15" t="s">
        <v>19826</v>
      </c>
      <c r="C2605" t="s">
        <v>19816</v>
      </c>
      <c r="D2605" t="s">
        <v>181</v>
      </c>
      <c r="H2605">
        <v>1</v>
      </c>
      <c r="K2605">
        <v>46185</v>
      </c>
      <c r="L2605" t="s">
        <v>643</v>
      </c>
      <c r="M2605" t="s">
        <v>55</v>
      </c>
      <c r="P2605">
        <v>46180</v>
      </c>
      <c r="S2605" t="s">
        <v>19818</v>
      </c>
    </row>
    <row r="2606" spans="1:19" x14ac:dyDescent="0.25">
      <c r="A2606" s="15" t="s">
        <v>19826</v>
      </c>
      <c r="C2606" t="s">
        <v>19828</v>
      </c>
      <c r="D2606" t="s">
        <v>181</v>
      </c>
      <c r="E2606">
        <v>1</v>
      </c>
      <c r="F2606">
        <v>2535000</v>
      </c>
      <c r="G2606">
        <v>38025</v>
      </c>
      <c r="K2606">
        <v>46183</v>
      </c>
      <c r="L2606" t="s">
        <v>176</v>
      </c>
      <c r="M2606" t="s">
        <v>55</v>
      </c>
      <c r="P2606">
        <v>46180</v>
      </c>
      <c r="Q2606">
        <v>31168.03</v>
      </c>
      <c r="S2606" t="s">
        <v>19818</v>
      </c>
    </row>
    <row r="2607" spans="1:19" x14ac:dyDescent="0.25">
      <c r="B2607" s="15" t="s">
        <v>19826</v>
      </c>
      <c r="C2607" t="s">
        <v>19816</v>
      </c>
      <c r="D2607" t="s">
        <v>181</v>
      </c>
      <c r="H2607">
        <v>1</v>
      </c>
      <c r="K2607">
        <v>46183</v>
      </c>
      <c r="L2607" t="s">
        <v>176</v>
      </c>
      <c r="M2607" t="s">
        <v>55</v>
      </c>
      <c r="P2607">
        <v>46180</v>
      </c>
      <c r="S2607" t="s">
        <v>19818</v>
      </c>
    </row>
    <row r="2608" spans="1:19" x14ac:dyDescent="0.25">
      <c r="B2608" s="15" t="s">
        <v>19826</v>
      </c>
      <c r="C2608" t="s">
        <v>19816</v>
      </c>
      <c r="D2608" t="s">
        <v>370</v>
      </c>
      <c r="H2608">
        <v>1</v>
      </c>
      <c r="K2608">
        <v>46180</v>
      </c>
      <c r="L2608" t="s">
        <v>44</v>
      </c>
      <c r="M2608" t="s">
        <v>55</v>
      </c>
      <c r="P2608">
        <v>46174</v>
      </c>
      <c r="S2608" t="s">
        <v>19818</v>
      </c>
    </row>
    <row r="2609" spans="1:19" x14ac:dyDescent="0.25">
      <c r="A2609" s="15" t="s">
        <v>19826</v>
      </c>
      <c r="C2609" t="s">
        <v>19813</v>
      </c>
      <c r="D2609" t="s">
        <v>370</v>
      </c>
      <c r="E2609">
        <v>1</v>
      </c>
      <c r="F2609">
        <v>1935000</v>
      </c>
      <c r="G2609">
        <v>29025</v>
      </c>
      <c r="K2609">
        <v>46180</v>
      </c>
      <c r="L2609" t="s">
        <v>44</v>
      </c>
      <c r="M2609" t="s">
        <v>55</v>
      </c>
      <c r="P2609">
        <v>46174</v>
      </c>
      <c r="Q2609">
        <v>23790.98</v>
      </c>
      <c r="S2609" t="s">
        <v>19818</v>
      </c>
    </row>
    <row r="2610" spans="1:19" x14ac:dyDescent="0.25">
      <c r="A2610" s="15" t="s">
        <v>19826</v>
      </c>
      <c r="C2610" t="s">
        <v>19813</v>
      </c>
      <c r="D2610" t="s">
        <v>181</v>
      </c>
      <c r="E2610">
        <v>1</v>
      </c>
      <c r="F2610">
        <v>1013900</v>
      </c>
      <c r="G2610">
        <v>0</v>
      </c>
      <c r="K2610">
        <v>46180</v>
      </c>
      <c r="L2610" t="s">
        <v>55</v>
      </c>
      <c r="M2610" t="s">
        <v>2899</v>
      </c>
      <c r="P2610">
        <v>46180</v>
      </c>
      <c r="Q2610">
        <v>0</v>
      </c>
      <c r="S2610" t="s">
        <v>19818</v>
      </c>
    </row>
    <row r="2611" spans="1:19" x14ac:dyDescent="0.25">
      <c r="B2611" s="15" t="s">
        <v>19826</v>
      </c>
      <c r="C2611" t="s">
        <v>19816</v>
      </c>
      <c r="D2611" t="s">
        <v>181</v>
      </c>
      <c r="H2611">
        <v>1</v>
      </c>
      <c r="K2611">
        <v>46180</v>
      </c>
      <c r="L2611" t="s">
        <v>55</v>
      </c>
      <c r="M2611" t="s">
        <v>2899</v>
      </c>
      <c r="P2611">
        <v>46180</v>
      </c>
      <c r="S2611" t="s">
        <v>19818</v>
      </c>
    </row>
    <row r="2612" spans="1:19" x14ac:dyDescent="0.25">
      <c r="A2612" s="15" t="s">
        <v>19826</v>
      </c>
      <c r="C2612" t="s">
        <v>19821</v>
      </c>
      <c r="D2612" t="s">
        <v>36</v>
      </c>
      <c r="E2612">
        <v>1</v>
      </c>
      <c r="F2612">
        <v>3463000</v>
      </c>
      <c r="G2612">
        <v>20000</v>
      </c>
      <c r="K2612">
        <v>46181</v>
      </c>
      <c r="L2612" t="s">
        <v>32</v>
      </c>
      <c r="M2612" t="s">
        <v>40</v>
      </c>
      <c r="P2612">
        <v>46180</v>
      </c>
      <c r="Q2612">
        <v>16393.439999999999</v>
      </c>
      <c r="S2612" t="s">
        <v>19815</v>
      </c>
    </row>
    <row r="2613" spans="1:19" x14ac:dyDescent="0.25">
      <c r="B2613" s="15" t="s">
        <v>19826</v>
      </c>
      <c r="C2613" t="s">
        <v>19816</v>
      </c>
      <c r="D2613" t="s">
        <v>36</v>
      </c>
      <c r="H2613">
        <v>1</v>
      </c>
      <c r="K2613">
        <v>46181</v>
      </c>
      <c r="L2613" t="s">
        <v>32</v>
      </c>
      <c r="M2613" t="s">
        <v>40</v>
      </c>
      <c r="P2613">
        <v>46180</v>
      </c>
      <c r="S2613" t="s">
        <v>19815</v>
      </c>
    </row>
    <row r="2614" spans="1:19" x14ac:dyDescent="0.25">
      <c r="A2614" s="15" t="s">
        <v>19826</v>
      </c>
      <c r="C2614" t="s">
        <v>19813</v>
      </c>
      <c r="D2614" t="s">
        <v>136</v>
      </c>
      <c r="E2614">
        <v>1</v>
      </c>
      <c r="F2614">
        <v>1419000</v>
      </c>
      <c r="G2614">
        <v>21285</v>
      </c>
      <c r="K2614">
        <v>46180</v>
      </c>
      <c r="L2614" t="s">
        <v>176</v>
      </c>
      <c r="M2614" t="s">
        <v>55</v>
      </c>
      <c r="P2614">
        <v>46180</v>
      </c>
      <c r="Q2614">
        <v>17446.72</v>
      </c>
      <c r="S2614" t="s">
        <v>19818</v>
      </c>
    </row>
    <row r="2615" spans="1:19" x14ac:dyDescent="0.25">
      <c r="A2615" s="15" t="s">
        <v>19826</v>
      </c>
      <c r="C2615" t="s">
        <v>19819</v>
      </c>
      <c r="D2615" t="s">
        <v>36</v>
      </c>
      <c r="E2615">
        <v>1</v>
      </c>
      <c r="F2615">
        <v>4507000</v>
      </c>
      <c r="G2615">
        <v>20000</v>
      </c>
      <c r="K2615">
        <v>46180</v>
      </c>
      <c r="L2615" t="s">
        <v>32</v>
      </c>
      <c r="M2615" t="s">
        <v>40</v>
      </c>
      <c r="P2615">
        <v>46180</v>
      </c>
      <c r="Q2615">
        <v>16393.439999999999</v>
      </c>
      <c r="S2615" t="s">
        <v>19815</v>
      </c>
    </row>
    <row r="2616" spans="1:19" x14ac:dyDescent="0.25">
      <c r="B2616" s="15" t="s">
        <v>19826</v>
      </c>
      <c r="C2616" t="s">
        <v>19816</v>
      </c>
      <c r="D2616" t="s">
        <v>36</v>
      </c>
      <c r="H2616">
        <v>1</v>
      </c>
      <c r="K2616">
        <v>46180</v>
      </c>
      <c r="L2616" t="s">
        <v>32</v>
      </c>
      <c r="M2616" t="s">
        <v>40</v>
      </c>
      <c r="P2616">
        <v>46180</v>
      </c>
      <c r="S2616" t="s">
        <v>19815</v>
      </c>
    </row>
    <row r="2617" spans="1:19" x14ac:dyDescent="0.25">
      <c r="A2617" s="15" t="s">
        <v>19826</v>
      </c>
      <c r="C2617" t="s">
        <v>19813</v>
      </c>
      <c r="D2617" t="s">
        <v>370</v>
      </c>
      <c r="E2617">
        <v>1</v>
      </c>
      <c r="F2617">
        <v>1121000</v>
      </c>
      <c r="G2617">
        <v>16815</v>
      </c>
      <c r="K2617">
        <v>46183</v>
      </c>
      <c r="L2617" t="s">
        <v>176</v>
      </c>
      <c r="M2617" t="s">
        <v>55</v>
      </c>
      <c r="P2617">
        <v>46180</v>
      </c>
      <c r="Q2617">
        <v>13782.79</v>
      </c>
      <c r="S2617" t="s">
        <v>19818</v>
      </c>
    </row>
    <row r="2618" spans="1:19" x14ac:dyDescent="0.25">
      <c r="B2618" s="15" t="s">
        <v>19826</v>
      </c>
      <c r="C2618" t="s">
        <v>19816</v>
      </c>
      <c r="D2618" t="s">
        <v>370</v>
      </c>
      <c r="H2618">
        <v>1</v>
      </c>
      <c r="K2618">
        <v>46183</v>
      </c>
      <c r="L2618" t="s">
        <v>176</v>
      </c>
      <c r="M2618" t="s">
        <v>55</v>
      </c>
      <c r="P2618">
        <v>46180</v>
      </c>
      <c r="S2618" t="s">
        <v>19818</v>
      </c>
    </row>
    <row r="2619" spans="1:19" x14ac:dyDescent="0.25">
      <c r="B2619" s="15" t="s">
        <v>19826</v>
      </c>
      <c r="C2619" t="s">
        <v>19816</v>
      </c>
      <c r="D2619" t="s">
        <v>36</v>
      </c>
      <c r="H2619">
        <v>1</v>
      </c>
      <c r="K2619">
        <v>46180</v>
      </c>
      <c r="L2619" t="s">
        <v>32</v>
      </c>
      <c r="M2619" t="s">
        <v>40</v>
      </c>
      <c r="P2619">
        <v>46180</v>
      </c>
      <c r="S2619" t="s">
        <v>19815</v>
      </c>
    </row>
    <row r="2620" spans="1:19" x14ac:dyDescent="0.25">
      <c r="A2620" s="15" t="s">
        <v>19826</v>
      </c>
      <c r="C2620" t="s">
        <v>19822</v>
      </c>
      <c r="D2620" t="s">
        <v>36</v>
      </c>
      <c r="E2620">
        <v>1</v>
      </c>
      <c r="F2620">
        <v>2179900</v>
      </c>
      <c r="G2620">
        <v>20000</v>
      </c>
      <c r="K2620">
        <v>46180</v>
      </c>
      <c r="L2620" t="s">
        <v>32</v>
      </c>
      <c r="M2620" t="s">
        <v>40</v>
      </c>
      <c r="P2620">
        <v>46180</v>
      </c>
      <c r="Q2620">
        <v>16393.439999999999</v>
      </c>
      <c r="S2620" t="s">
        <v>19815</v>
      </c>
    </row>
    <row r="2621" spans="1:19" x14ac:dyDescent="0.25">
      <c r="A2621" s="15" t="s">
        <v>19826</v>
      </c>
      <c r="C2621" t="s">
        <v>19813</v>
      </c>
      <c r="D2621" t="s">
        <v>36</v>
      </c>
      <c r="E2621">
        <v>1</v>
      </c>
      <c r="F2621">
        <v>1854000</v>
      </c>
      <c r="G2621">
        <v>10000</v>
      </c>
      <c r="K2621">
        <v>46180</v>
      </c>
      <c r="L2621" t="s">
        <v>32</v>
      </c>
      <c r="M2621" t="s">
        <v>40</v>
      </c>
      <c r="P2621">
        <v>46180</v>
      </c>
      <c r="Q2621">
        <v>8196.7199999999993</v>
      </c>
      <c r="S2621" t="s">
        <v>19815</v>
      </c>
    </row>
    <row r="2622" spans="1:19" x14ac:dyDescent="0.25">
      <c r="B2622" s="15" t="s">
        <v>19826</v>
      </c>
      <c r="C2622" t="s">
        <v>19816</v>
      </c>
      <c r="D2622" t="s">
        <v>36</v>
      </c>
      <c r="H2622">
        <v>1</v>
      </c>
      <c r="K2622">
        <v>46180</v>
      </c>
      <c r="L2622" t="s">
        <v>32</v>
      </c>
      <c r="M2622" t="s">
        <v>40</v>
      </c>
      <c r="P2622">
        <v>46180</v>
      </c>
      <c r="S2622" t="s">
        <v>19815</v>
      </c>
    </row>
    <row r="2623" spans="1:19" x14ac:dyDescent="0.25">
      <c r="A2623" s="15" t="s">
        <v>19826</v>
      </c>
      <c r="C2623" t="s">
        <v>19813</v>
      </c>
      <c r="D2623" t="s">
        <v>36</v>
      </c>
      <c r="E2623">
        <v>1</v>
      </c>
      <c r="F2623">
        <v>1259000</v>
      </c>
      <c r="G2623">
        <v>18885</v>
      </c>
      <c r="K2623">
        <v>46181</v>
      </c>
      <c r="L2623" t="s">
        <v>32</v>
      </c>
      <c r="M2623" t="s">
        <v>40</v>
      </c>
      <c r="P2623">
        <v>46180</v>
      </c>
      <c r="Q2623">
        <v>15479.51</v>
      </c>
      <c r="S2623" t="s">
        <v>19815</v>
      </c>
    </row>
    <row r="2624" spans="1:19" x14ac:dyDescent="0.25">
      <c r="B2624" s="15" t="s">
        <v>19826</v>
      </c>
      <c r="C2624" t="s">
        <v>19816</v>
      </c>
      <c r="D2624" t="s">
        <v>36</v>
      </c>
      <c r="H2624">
        <v>1</v>
      </c>
      <c r="K2624">
        <v>46181</v>
      </c>
      <c r="L2624" t="s">
        <v>32</v>
      </c>
      <c r="M2624" t="s">
        <v>40</v>
      </c>
      <c r="P2624">
        <v>46180</v>
      </c>
      <c r="S2624" t="s">
        <v>19815</v>
      </c>
    </row>
    <row r="2625" spans="1:19" x14ac:dyDescent="0.25">
      <c r="A2625" s="15" t="s">
        <v>19826</v>
      </c>
      <c r="C2625" t="s">
        <v>19813</v>
      </c>
      <c r="D2625" t="s">
        <v>36</v>
      </c>
      <c r="E2625">
        <v>1</v>
      </c>
      <c r="F2625">
        <v>1171000</v>
      </c>
      <c r="G2625">
        <v>10000</v>
      </c>
      <c r="K2625">
        <v>46180</v>
      </c>
      <c r="L2625" t="s">
        <v>32</v>
      </c>
      <c r="M2625" t="s">
        <v>40</v>
      </c>
      <c r="P2625">
        <v>46179</v>
      </c>
      <c r="Q2625">
        <v>8196.7199999999993</v>
      </c>
      <c r="S2625" t="s">
        <v>19815</v>
      </c>
    </row>
    <row r="2626" spans="1:19" x14ac:dyDescent="0.25">
      <c r="B2626" s="15" t="s">
        <v>19826</v>
      </c>
      <c r="C2626" t="s">
        <v>19816</v>
      </c>
      <c r="D2626" t="s">
        <v>36</v>
      </c>
      <c r="H2626">
        <v>1</v>
      </c>
      <c r="K2626">
        <v>46180</v>
      </c>
      <c r="L2626" t="s">
        <v>32</v>
      </c>
      <c r="M2626" t="s">
        <v>40</v>
      </c>
      <c r="P2626">
        <v>46179</v>
      </c>
      <c r="S2626" t="s">
        <v>19815</v>
      </c>
    </row>
    <row r="2627" spans="1:19" x14ac:dyDescent="0.25">
      <c r="A2627" s="15" t="s">
        <v>19826</v>
      </c>
      <c r="C2627" t="s">
        <v>19813</v>
      </c>
      <c r="D2627" t="s">
        <v>136</v>
      </c>
      <c r="E2627">
        <v>1</v>
      </c>
      <c r="F2627">
        <v>1160000</v>
      </c>
      <c r="G2627">
        <v>17400</v>
      </c>
      <c r="K2627">
        <v>46179</v>
      </c>
      <c r="L2627" t="s">
        <v>372</v>
      </c>
      <c r="M2627" t="s">
        <v>55</v>
      </c>
      <c r="P2627">
        <v>46179</v>
      </c>
      <c r="Q2627">
        <v>14262.3</v>
      </c>
      <c r="S2627" t="s">
        <v>19818</v>
      </c>
    </row>
    <row r="2628" spans="1:19" x14ac:dyDescent="0.25">
      <c r="A2628" s="15" t="s">
        <v>19826</v>
      </c>
      <c r="C2628" t="s">
        <v>19813</v>
      </c>
      <c r="D2628" t="s">
        <v>36</v>
      </c>
      <c r="E2628">
        <v>1</v>
      </c>
      <c r="F2628">
        <v>1118000</v>
      </c>
      <c r="G2628">
        <v>10000</v>
      </c>
      <c r="K2628">
        <v>46181</v>
      </c>
      <c r="L2628" t="s">
        <v>32</v>
      </c>
      <c r="M2628" t="s">
        <v>40</v>
      </c>
      <c r="P2628">
        <v>46179</v>
      </c>
      <c r="Q2628">
        <v>8196.7199999999993</v>
      </c>
      <c r="S2628" t="s">
        <v>19815</v>
      </c>
    </row>
    <row r="2629" spans="1:19" x14ac:dyDescent="0.25">
      <c r="B2629" s="15" t="s">
        <v>19826</v>
      </c>
      <c r="C2629" t="s">
        <v>19816</v>
      </c>
      <c r="D2629" t="s">
        <v>36</v>
      </c>
      <c r="H2629">
        <v>1</v>
      </c>
      <c r="K2629">
        <v>46181</v>
      </c>
      <c r="L2629" t="s">
        <v>32</v>
      </c>
      <c r="M2629" t="s">
        <v>40</v>
      </c>
      <c r="P2629">
        <v>46179</v>
      </c>
      <c r="S2629" t="s">
        <v>19815</v>
      </c>
    </row>
    <row r="2630" spans="1:19" x14ac:dyDescent="0.25">
      <c r="A2630" s="15" t="s">
        <v>19826</v>
      </c>
      <c r="C2630" t="s">
        <v>19813</v>
      </c>
      <c r="D2630" t="s">
        <v>36</v>
      </c>
      <c r="E2630">
        <v>1</v>
      </c>
      <c r="F2630">
        <v>1900000</v>
      </c>
      <c r="G2630">
        <v>10000</v>
      </c>
      <c r="K2630">
        <v>46181</v>
      </c>
      <c r="L2630" t="s">
        <v>32</v>
      </c>
      <c r="M2630" t="s">
        <v>40</v>
      </c>
      <c r="P2630">
        <v>46179</v>
      </c>
      <c r="Q2630">
        <v>8196.7199999999993</v>
      </c>
      <c r="S2630" t="s">
        <v>19815</v>
      </c>
    </row>
    <row r="2631" spans="1:19" x14ac:dyDescent="0.25">
      <c r="B2631" s="15" t="s">
        <v>19826</v>
      </c>
      <c r="C2631" t="s">
        <v>19816</v>
      </c>
      <c r="D2631" t="s">
        <v>36</v>
      </c>
      <c r="H2631">
        <v>1</v>
      </c>
      <c r="K2631">
        <v>46181</v>
      </c>
      <c r="L2631" t="s">
        <v>32</v>
      </c>
      <c r="M2631" t="s">
        <v>40</v>
      </c>
      <c r="P2631">
        <v>46179</v>
      </c>
      <c r="S2631" t="s">
        <v>19815</v>
      </c>
    </row>
    <row r="2632" spans="1:19" x14ac:dyDescent="0.25">
      <c r="A2632" s="15" t="s">
        <v>19826</v>
      </c>
      <c r="C2632" t="s">
        <v>19813</v>
      </c>
      <c r="D2632" t="s">
        <v>36</v>
      </c>
      <c r="E2632">
        <v>1</v>
      </c>
      <c r="F2632">
        <v>1229000</v>
      </c>
      <c r="G2632">
        <v>10000</v>
      </c>
      <c r="K2632">
        <v>46179</v>
      </c>
      <c r="L2632" t="s">
        <v>32</v>
      </c>
      <c r="M2632" t="s">
        <v>40</v>
      </c>
      <c r="P2632">
        <v>46179</v>
      </c>
      <c r="Q2632">
        <v>8196.7199999999993</v>
      </c>
      <c r="S2632" t="s">
        <v>19815</v>
      </c>
    </row>
    <row r="2633" spans="1:19" x14ac:dyDescent="0.25">
      <c r="B2633" s="15" t="s">
        <v>19826</v>
      </c>
      <c r="C2633" t="s">
        <v>19816</v>
      </c>
      <c r="D2633" t="s">
        <v>36</v>
      </c>
      <c r="H2633">
        <v>1</v>
      </c>
      <c r="K2633">
        <v>46179</v>
      </c>
      <c r="L2633" t="s">
        <v>32</v>
      </c>
      <c r="M2633" t="s">
        <v>40</v>
      </c>
      <c r="P2633">
        <v>46179</v>
      </c>
      <c r="S2633" t="s">
        <v>19815</v>
      </c>
    </row>
    <row r="2634" spans="1:19" x14ac:dyDescent="0.25">
      <c r="A2634" s="15" t="s">
        <v>19826</v>
      </c>
      <c r="C2634" t="s">
        <v>19813</v>
      </c>
      <c r="D2634" t="s">
        <v>36</v>
      </c>
      <c r="E2634">
        <v>1</v>
      </c>
      <c r="F2634">
        <v>2017000</v>
      </c>
      <c r="G2634">
        <v>10000</v>
      </c>
      <c r="K2634">
        <v>46179</v>
      </c>
      <c r="L2634" t="s">
        <v>32</v>
      </c>
      <c r="M2634" t="s">
        <v>40</v>
      </c>
      <c r="P2634">
        <v>46179</v>
      </c>
      <c r="Q2634">
        <v>8196.7199999999993</v>
      </c>
      <c r="S2634" t="s">
        <v>19815</v>
      </c>
    </row>
    <row r="2635" spans="1:19" x14ac:dyDescent="0.25">
      <c r="B2635" s="15" t="s">
        <v>19826</v>
      </c>
      <c r="C2635" t="s">
        <v>19816</v>
      </c>
      <c r="D2635" t="s">
        <v>36</v>
      </c>
      <c r="H2635">
        <v>1</v>
      </c>
      <c r="K2635">
        <v>46179</v>
      </c>
      <c r="L2635" t="s">
        <v>32</v>
      </c>
      <c r="M2635" t="s">
        <v>40</v>
      </c>
      <c r="P2635">
        <v>46179</v>
      </c>
      <c r="S2635" t="s">
        <v>19815</v>
      </c>
    </row>
    <row r="2636" spans="1:19" x14ac:dyDescent="0.25">
      <c r="A2636" s="15" t="s">
        <v>19826</v>
      </c>
      <c r="C2636" t="s">
        <v>19813</v>
      </c>
      <c r="D2636" t="s">
        <v>370</v>
      </c>
      <c r="E2636">
        <v>1</v>
      </c>
      <c r="F2636">
        <v>1221900</v>
      </c>
      <c r="G2636">
        <v>0</v>
      </c>
      <c r="K2636">
        <v>46179</v>
      </c>
      <c r="L2636" t="s">
        <v>164</v>
      </c>
      <c r="M2636" t="s">
        <v>55</v>
      </c>
      <c r="P2636">
        <v>46179</v>
      </c>
      <c r="Q2636">
        <v>0</v>
      </c>
      <c r="S2636" t="s">
        <v>19818</v>
      </c>
    </row>
    <row r="2637" spans="1:19" x14ac:dyDescent="0.25">
      <c r="A2637" s="15" t="s">
        <v>19826</v>
      </c>
      <c r="C2637" t="s">
        <v>19813</v>
      </c>
      <c r="D2637" t="s">
        <v>49</v>
      </c>
      <c r="E2637">
        <v>1</v>
      </c>
      <c r="F2637">
        <v>1581000</v>
      </c>
      <c r="G2637">
        <v>23715</v>
      </c>
      <c r="K2637">
        <v>46183</v>
      </c>
      <c r="L2637" t="s">
        <v>55</v>
      </c>
      <c r="M2637" t="s">
        <v>2899</v>
      </c>
      <c r="P2637">
        <v>46179</v>
      </c>
      <c r="Q2637">
        <v>19438.52</v>
      </c>
      <c r="S2637" t="s">
        <v>19818</v>
      </c>
    </row>
    <row r="2638" spans="1:19" x14ac:dyDescent="0.25">
      <c r="B2638" s="15" t="s">
        <v>19826</v>
      </c>
      <c r="C2638" t="s">
        <v>19816</v>
      </c>
      <c r="D2638" t="s">
        <v>49</v>
      </c>
      <c r="H2638">
        <v>1</v>
      </c>
      <c r="K2638">
        <v>46183</v>
      </c>
      <c r="L2638" t="s">
        <v>55</v>
      </c>
      <c r="M2638" t="s">
        <v>2899</v>
      </c>
      <c r="P2638">
        <v>46179</v>
      </c>
      <c r="S2638" t="s">
        <v>19818</v>
      </c>
    </row>
    <row r="2639" spans="1:19" x14ac:dyDescent="0.25">
      <c r="A2639" s="15" t="s">
        <v>19826</v>
      </c>
      <c r="C2639" t="s">
        <v>19813</v>
      </c>
      <c r="D2639" t="s">
        <v>189</v>
      </c>
      <c r="E2639">
        <v>1</v>
      </c>
      <c r="F2639">
        <v>1200000</v>
      </c>
      <c r="G2639">
        <v>30000</v>
      </c>
      <c r="K2639">
        <v>46179</v>
      </c>
      <c r="L2639" t="s">
        <v>32</v>
      </c>
      <c r="M2639" t="s">
        <v>40</v>
      </c>
      <c r="P2639">
        <v>46179</v>
      </c>
      <c r="Q2639">
        <v>24590.16</v>
      </c>
      <c r="S2639" t="s">
        <v>19815</v>
      </c>
    </row>
    <row r="2640" spans="1:19" x14ac:dyDescent="0.25">
      <c r="A2640" s="15" t="s">
        <v>19826</v>
      </c>
      <c r="C2640" t="s">
        <v>19813</v>
      </c>
      <c r="D2640" t="s">
        <v>36</v>
      </c>
      <c r="E2640">
        <v>1</v>
      </c>
      <c r="F2640">
        <v>1196000</v>
      </c>
      <c r="G2640">
        <v>17940</v>
      </c>
      <c r="K2640">
        <v>46183</v>
      </c>
      <c r="L2640" t="s">
        <v>32</v>
      </c>
      <c r="M2640" t="s">
        <v>40</v>
      </c>
      <c r="P2640">
        <v>46179</v>
      </c>
      <c r="Q2640">
        <v>14704.92</v>
      </c>
      <c r="S2640" t="s">
        <v>19815</v>
      </c>
    </row>
    <row r="2641" spans="1:19" x14ac:dyDescent="0.25">
      <c r="B2641" s="15" t="s">
        <v>19826</v>
      </c>
      <c r="C2641" t="s">
        <v>19816</v>
      </c>
      <c r="D2641" t="s">
        <v>36</v>
      </c>
      <c r="H2641">
        <v>1</v>
      </c>
      <c r="K2641">
        <v>46183</v>
      </c>
      <c r="L2641" t="s">
        <v>32</v>
      </c>
      <c r="M2641" t="s">
        <v>40</v>
      </c>
      <c r="P2641">
        <v>46179</v>
      </c>
      <c r="S2641" t="s">
        <v>19815</v>
      </c>
    </row>
    <row r="2642" spans="1:19" x14ac:dyDescent="0.25">
      <c r="A2642" s="15" t="s">
        <v>19826</v>
      </c>
      <c r="C2642" t="s">
        <v>19813</v>
      </c>
      <c r="D2642" t="s">
        <v>36</v>
      </c>
      <c r="E2642">
        <v>1</v>
      </c>
      <c r="F2642">
        <v>1232100</v>
      </c>
      <c r="G2642">
        <v>10000</v>
      </c>
      <c r="K2642">
        <v>46181</v>
      </c>
      <c r="L2642" t="s">
        <v>32</v>
      </c>
      <c r="M2642" t="s">
        <v>40</v>
      </c>
      <c r="P2642">
        <v>46179</v>
      </c>
      <c r="Q2642">
        <v>8196.7199999999993</v>
      </c>
      <c r="S2642" t="s">
        <v>19815</v>
      </c>
    </row>
    <row r="2643" spans="1:19" x14ac:dyDescent="0.25">
      <c r="B2643" s="15" t="s">
        <v>19826</v>
      </c>
      <c r="C2643" t="s">
        <v>19816</v>
      </c>
      <c r="D2643" t="s">
        <v>36</v>
      </c>
      <c r="H2643">
        <v>1</v>
      </c>
      <c r="K2643">
        <v>46181</v>
      </c>
      <c r="L2643" t="s">
        <v>32</v>
      </c>
      <c r="M2643" t="s">
        <v>40</v>
      </c>
      <c r="P2643">
        <v>46179</v>
      </c>
      <c r="S2643" t="s">
        <v>19815</v>
      </c>
    </row>
    <row r="2644" spans="1:19" x14ac:dyDescent="0.25">
      <c r="A2644" s="15" t="s">
        <v>19826</v>
      </c>
      <c r="C2644" t="s">
        <v>19821</v>
      </c>
      <c r="D2644" t="s">
        <v>36</v>
      </c>
      <c r="E2644">
        <v>1</v>
      </c>
      <c r="F2644">
        <v>2949750</v>
      </c>
      <c r="G2644">
        <v>20000</v>
      </c>
      <c r="K2644">
        <v>46179</v>
      </c>
      <c r="L2644" t="s">
        <v>32</v>
      </c>
      <c r="M2644" t="s">
        <v>40</v>
      </c>
      <c r="P2644">
        <v>46179</v>
      </c>
      <c r="Q2644">
        <v>16393.439999999999</v>
      </c>
      <c r="S2644" t="s">
        <v>19815</v>
      </c>
    </row>
    <row r="2645" spans="1:19" x14ac:dyDescent="0.25">
      <c r="B2645" s="15" t="s">
        <v>19826</v>
      </c>
      <c r="C2645" t="s">
        <v>19816</v>
      </c>
      <c r="D2645" t="s">
        <v>36</v>
      </c>
      <c r="H2645">
        <v>1</v>
      </c>
      <c r="K2645">
        <v>46179</v>
      </c>
      <c r="L2645" t="s">
        <v>32</v>
      </c>
      <c r="M2645" t="s">
        <v>40</v>
      </c>
      <c r="P2645">
        <v>46179</v>
      </c>
      <c r="S2645" t="s">
        <v>19815</v>
      </c>
    </row>
    <row r="2646" spans="1:19" x14ac:dyDescent="0.25">
      <c r="A2646" s="15" t="s">
        <v>19826</v>
      </c>
      <c r="C2646" t="s">
        <v>19821</v>
      </c>
      <c r="D2646" t="s">
        <v>36</v>
      </c>
      <c r="E2646">
        <v>1</v>
      </c>
      <c r="F2646">
        <v>2670000</v>
      </c>
      <c r="G2646">
        <v>53400</v>
      </c>
      <c r="K2646">
        <v>46181</v>
      </c>
      <c r="L2646" t="s">
        <v>32</v>
      </c>
      <c r="M2646" t="s">
        <v>40</v>
      </c>
      <c r="P2646">
        <v>46179</v>
      </c>
      <c r="Q2646">
        <v>43770.49</v>
      </c>
      <c r="S2646" t="s">
        <v>19815</v>
      </c>
    </row>
    <row r="2647" spans="1:19" x14ac:dyDescent="0.25">
      <c r="B2647" s="15" t="s">
        <v>19826</v>
      </c>
      <c r="C2647" t="s">
        <v>19816</v>
      </c>
      <c r="D2647" t="s">
        <v>36</v>
      </c>
      <c r="H2647">
        <v>1</v>
      </c>
      <c r="K2647">
        <v>46181</v>
      </c>
      <c r="L2647" t="s">
        <v>32</v>
      </c>
      <c r="M2647" t="s">
        <v>40</v>
      </c>
      <c r="P2647">
        <v>46179</v>
      </c>
      <c r="S2647" t="s">
        <v>19815</v>
      </c>
    </row>
    <row r="2648" spans="1:19" x14ac:dyDescent="0.25">
      <c r="A2648" s="15" t="s">
        <v>19826</v>
      </c>
      <c r="C2648" t="s">
        <v>19819</v>
      </c>
      <c r="D2648" t="s">
        <v>36</v>
      </c>
      <c r="E2648">
        <v>1</v>
      </c>
      <c r="F2648">
        <v>2580000</v>
      </c>
      <c r="G2648">
        <v>20000</v>
      </c>
      <c r="K2648">
        <v>46179</v>
      </c>
      <c r="L2648" t="s">
        <v>32</v>
      </c>
      <c r="M2648" t="s">
        <v>40</v>
      </c>
      <c r="P2648">
        <v>46179</v>
      </c>
      <c r="Q2648">
        <v>16393.439999999999</v>
      </c>
      <c r="S2648" t="s">
        <v>19815</v>
      </c>
    </row>
    <row r="2649" spans="1:19" x14ac:dyDescent="0.25">
      <c r="B2649" s="15" t="s">
        <v>19826</v>
      </c>
      <c r="C2649" t="s">
        <v>19816</v>
      </c>
      <c r="D2649" t="s">
        <v>36</v>
      </c>
      <c r="H2649">
        <v>1</v>
      </c>
      <c r="K2649">
        <v>46179</v>
      </c>
      <c r="L2649" t="s">
        <v>32</v>
      </c>
      <c r="M2649" t="s">
        <v>40</v>
      </c>
      <c r="P2649">
        <v>46179</v>
      </c>
      <c r="S2649" t="s">
        <v>19815</v>
      </c>
    </row>
    <row r="2650" spans="1:19" x14ac:dyDescent="0.25">
      <c r="A2650" s="15" t="s">
        <v>19826</v>
      </c>
      <c r="C2650" t="s">
        <v>19813</v>
      </c>
      <c r="D2650" t="s">
        <v>36</v>
      </c>
      <c r="E2650">
        <v>1</v>
      </c>
      <c r="F2650">
        <v>1692000</v>
      </c>
      <c r="G2650">
        <v>10000</v>
      </c>
      <c r="K2650">
        <v>46179</v>
      </c>
      <c r="L2650" t="s">
        <v>32</v>
      </c>
      <c r="M2650" t="s">
        <v>40</v>
      </c>
      <c r="P2650">
        <v>46179</v>
      </c>
      <c r="Q2650">
        <v>8196.7199999999993</v>
      </c>
      <c r="S2650" t="s">
        <v>19815</v>
      </c>
    </row>
    <row r="2651" spans="1:19" x14ac:dyDescent="0.25">
      <c r="B2651" s="15" t="s">
        <v>19826</v>
      </c>
      <c r="C2651" t="s">
        <v>19816</v>
      </c>
      <c r="D2651" t="s">
        <v>36</v>
      </c>
      <c r="H2651">
        <v>1</v>
      </c>
      <c r="K2651">
        <v>46179</v>
      </c>
      <c r="L2651" t="s">
        <v>32</v>
      </c>
      <c r="M2651" t="s">
        <v>40</v>
      </c>
      <c r="P2651">
        <v>46179</v>
      </c>
      <c r="S2651" t="s">
        <v>19815</v>
      </c>
    </row>
    <row r="2652" spans="1:19" x14ac:dyDescent="0.25">
      <c r="A2652" s="15" t="s">
        <v>19826</v>
      </c>
      <c r="C2652" t="s">
        <v>19813</v>
      </c>
      <c r="D2652" t="s">
        <v>36</v>
      </c>
      <c r="E2652">
        <v>1</v>
      </c>
      <c r="F2652">
        <v>1020000</v>
      </c>
      <c r="G2652">
        <v>30000</v>
      </c>
      <c r="K2652">
        <v>46179</v>
      </c>
      <c r="L2652" t="s">
        <v>32</v>
      </c>
      <c r="M2652" t="s">
        <v>40</v>
      </c>
      <c r="P2652">
        <v>46179</v>
      </c>
      <c r="Q2652">
        <v>24590.16</v>
      </c>
      <c r="S2652" t="s">
        <v>19815</v>
      </c>
    </row>
    <row r="2653" spans="1:19" x14ac:dyDescent="0.25">
      <c r="B2653" s="15" t="s">
        <v>19826</v>
      </c>
      <c r="C2653" t="s">
        <v>19816</v>
      </c>
      <c r="D2653" t="s">
        <v>36</v>
      </c>
      <c r="H2653">
        <v>1</v>
      </c>
      <c r="K2653">
        <v>46179</v>
      </c>
      <c r="L2653" t="s">
        <v>32</v>
      </c>
      <c r="M2653" t="s">
        <v>40</v>
      </c>
      <c r="P2653">
        <v>46179</v>
      </c>
      <c r="S2653" t="s">
        <v>19815</v>
      </c>
    </row>
    <row r="2654" spans="1:19" x14ac:dyDescent="0.25">
      <c r="A2654" s="15" t="s">
        <v>19826</v>
      </c>
      <c r="C2654" t="s">
        <v>19813</v>
      </c>
      <c r="D2654" t="s">
        <v>36</v>
      </c>
      <c r="E2654">
        <v>1</v>
      </c>
      <c r="F2654">
        <v>1185000</v>
      </c>
      <c r="G2654">
        <v>10000</v>
      </c>
      <c r="K2654">
        <v>46179</v>
      </c>
      <c r="L2654" t="s">
        <v>32</v>
      </c>
      <c r="M2654" t="s">
        <v>40</v>
      </c>
      <c r="P2654">
        <v>46179</v>
      </c>
      <c r="Q2654">
        <v>8196.7199999999993</v>
      </c>
      <c r="S2654" t="s">
        <v>19815</v>
      </c>
    </row>
    <row r="2655" spans="1:19" x14ac:dyDescent="0.25">
      <c r="B2655" s="15" t="s">
        <v>19826</v>
      </c>
      <c r="C2655" t="s">
        <v>19816</v>
      </c>
      <c r="D2655" t="s">
        <v>36</v>
      </c>
      <c r="H2655">
        <v>1</v>
      </c>
      <c r="K2655">
        <v>46179</v>
      </c>
      <c r="L2655" t="s">
        <v>32</v>
      </c>
      <c r="M2655" t="s">
        <v>40</v>
      </c>
      <c r="P2655">
        <v>46179</v>
      </c>
      <c r="S2655" t="s">
        <v>19815</v>
      </c>
    </row>
    <row r="2656" spans="1:19" x14ac:dyDescent="0.25">
      <c r="A2656" s="15" t="s">
        <v>19826</v>
      </c>
      <c r="C2656" t="s">
        <v>19813</v>
      </c>
      <c r="D2656" t="s">
        <v>370</v>
      </c>
      <c r="E2656">
        <v>1</v>
      </c>
      <c r="F2656">
        <v>1482000</v>
      </c>
      <c r="G2656">
        <v>22230</v>
      </c>
      <c r="K2656">
        <v>46178</v>
      </c>
      <c r="L2656" t="s">
        <v>573</v>
      </c>
      <c r="M2656" t="s">
        <v>65</v>
      </c>
      <c r="P2656">
        <v>46176</v>
      </c>
      <c r="Q2656">
        <v>18221.310000000001</v>
      </c>
      <c r="S2656" t="s">
        <v>19818</v>
      </c>
    </row>
    <row r="2657" spans="1:19" x14ac:dyDescent="0.25">
      <c r="B2657" s="15" t="s">
        <v>19826</v>
      </c>
      <c r="C2657" t="s">
        <v>19816</v>
      </c>
      <c r="D2657" t="s">
        <v>370</v>
      </c>
      <c r="H2657">
        <v>1</v>
      </c>
      <c r="K2657">
        <v>46178</v>
      </c>
      <c r="L2657" t="s">
        <v>573</v>
      </c>
      <c r="M2657" t="s">
        <v>65</v>
      </c>
      <c r="P2657">
        <v>46176</v>
      </c>
      <c r="S2657" t="s">
        <v>19818</v>
      </c>
    </row>
    <row r="2658" spans="1:19" x14ac:dyDescent="0.25">
      <c r="A2658" s="15" t="s">
        <v>19826</v>
      </c>
      <c r="C2658" t="s">
        <v>19813</v>
      </c>
      <c r="D2658" t="s">
        <v>49</v>
      </c>
      <c r="E2658">
        <v>1</v>
      </c>
      <c r="F2658">
        <v>1581000</v>
      </c>
      <c r="G2658">
        <v>23715</v>
      </c>
      <c r="K2658">
        <v>46182</v>
      </c>
      <c r="L2658" t="s">
        <v>732</v>
      </c>
      <c r="M2658" t="s">
        <v>55</v>
      </c>
      <c r="P2658">
        <v>46178</v>
      </c>
      <c r="Q2658">
        <v>19438.52</v>
      </c>
      <c r="S2658" t="s">
        <v>19818</v>
      </c>
    </row>
    <row r="2659" spans="1:19" x14ac:dyDescent="0.25">
      <c r="B2659" s="15" t="s">
        <v>19826</v>
      </c>
      <c r="C2659" t="s">
        <v>19816</v>
      </c>
      <c r="D2659" t="s">
        <v>49</v>
      </c>
      <c r="H2659">
        <v>1</v>
      </c>
      <c r="K2659">
        <v>46182</v>
      </c>
      <c r="L2659" t="s">
        <v>732</v>
      </c>
      <c r="M2659" t="s">
        <v>55</v>
      </c>
      <c r="P2659">
        <v>46178</v>
      </c>
      <c r="S2659" t="s">
        <v>19818</v>
      </c>
    </row>
    <row r="2660" spans="1:19" x14ac:dyDescent="0.25">
      <c r="A2660" s="15" t="s">
        <v>19826</v>
      </c>
      <c r="C2660" t="s">
        <v>19824</v>
      </c>
      <c r="D2660" t="s">
        <v>49</v>
      </c>
      <c r="E2660">
        <v>1</v>
      </c>
      <c r="F2660">
        <v>3078000</v>
      </c>
      <c r="G2660">
        <v>105000</v>
      </c>
      <c r="K2660">
        <v>46181</v>
      </c>
      <c r="L2660" t="s">
        <v>219</v>
      </c>
      <c r="M2660" t="s">
        <v>65</v>
      </c>
      <c r="P2660">
        <v>46156</v>
      </c>
      <c r="Q2660">
        <v>86065.57</v>
      </c>
      <c r="S2660" t="s">
        <v>19818</v>
      </c>
    </row>
    <row r="2661" spans="1:19" x14ac:dyDescent="0.25">
      <c r="B2661" s="15" t="s">
        <v>19837</v>
      </c>
      <c r="C2661" t="s">
        <v>19816</v>
      </c>
      <c r="D2661" t="s">
        <v>49</v>
      </c>
      <c r="H2661">
        <v>1</v>
      </c>
      <c r="K2661">
        <v>46181</v>
      </c>
      <c r="L2661" t="s">
        <v>219</v>
      </c>
      <c r="M2661" t="s">
        <v>65</v>
      </c>
      <c r="P2661">
        <v>46156</v>
      </c>
      <c r="S2661" t="s">
        <v>19818</v>
      </c>
    </row>
    <row r="2662" spans="1:19" x14ac:dyDescent="0.25">
      <c r="A2662" s="15" t="s">
        <v>19826</v>
      </c>
      <c r="C2662" t="s">
        <v>19821</v>
      </c>
      <c r="D2662" t="s">
        <v>189</v>
      </c>
      <c r="E2662">
        <v>1</v>
      </c>
      <c r="F2662">
        <v>2946500</v>
      </c>
      <c r="G2662">
        <v>30000</v>
      </c>
      <c r="K2662">
        <v>46189</v>
      </c>
      <c r="L2662" t="s">
        <v>643</v>
      </c>
      <c r="M2662" t="s">
        <v>55</v>
      </c>
      <c r="P2662">
        <v>46178</v>
      </c>
      <c r="Q2662">
        <v>24590.16</v>
      </c>
      <c r="S2662" t="s">
        <v>19815</v>
      </c>
    </row>
    <row r="2663" spans="1:19" x14ac:dyDescent="0.25">
      <c r="B2663" s="15" t="s">
        <v>19826</v>
      </c>
      <c r="C2663" t="s">
        <v>19816</v>
      </c>
      <c r="D2663" t="s">
        <v>189</v>
      </c>
      <c r="H2663">
        <v>1</v>
      </c>
      <c r="K2663">
        <v>46189</v>
      </c>
      <c r="L2663" t="s">
        <v>643</v>
      </c>
      <c r="M2663" t="s">
        <v>55</v>
      </c>
      <c r="P2663">
        <v>46178</v>
      </c>
      <c r="S2663" t="s">
        <v>19815</v>
      </c>
    </row>
    <row r="2664" spans="1:19" x14ac:dyDescent="0.25">
      <c r="A2664" s="15" t="s">
        <v>19826</v>
      </c>
      <c r="C2664" t="s">
        <v>19813</v>
      </c>
      <c r="D2664" t="s">
        <v>36</v>
      </c>
      <c r="E2664">
        <v>1</v>
      </c>
      <c r="F2664">
        <v>1231000</v>
      </c>
      <c r="G2664">
        <v>10000</v>
      </c>
      <c r="K2664">
        <v>46178</v>
      </c>
      <c r="L2664" t="s">
        <v>32</v>
      </c>
      <c r="M2664" t="s">
        <v>40</v>
      </c>
      <c r="P2664">
        <v>46178</v>
      </c>
      <c r="Q2664">
        <v>8196.7199999999993</v>
      </c>
      <c r="S2664" t="s">
        <v>19815</v>
      </c>
    </row>
    <row r="2665" spans="1:19" x14ac:dyDescent="0.25">
      <c r="B2665" s="15" t="s">
        <v>19826</v>
      </c>
      <c r="C2665" t="s">
        <v>19816</v>
      </c>
      <c r="D2665" t="s">
        <v>36</v>
      </c>
      <c r="H2665">
        <v>1</v>
      </c>
      <c r="K2665">
        <v>46178</v>
      </c>
      <c r="L2665" t="s">
        <v>32</v>
      </c>
      <c r="M2665" t="s">
        <v>40</v>
      </c>
      <c r="P2665">
        <v>46178</v>
      </c>
      <c r="S2665" t="s">
        <v>19815</v>
      </c>
    </row>
    <row r="2666" spans="1:19" x14ac:dyDescent="0.25">
      <c r="A2666" s="15" t="s">
        <v>19826</v>
      </c>
      <c r="C2666" t="s">
        <v>19813</v>
      </c>
      <c r="D2666" t="s">
        <v>49</v>
      </c>
      <c r="E2666">
        <v>1</v>
      </c>
      <c r="F2666">
        <v>1150000</v>
      </c>
      <c r="G2666">
        <v>17250</v>
      </c>
      <c r="K2666">
        <v>46183</v>
      </c>
      <c r="L2666" t="s">
        <v>164</v>
      </c>
      <c r="M2666" t="s">
        <v>55</v>
      </c>
      <c r="P2666">
        <v>46178</v>
      </c>
      <c r="Q2666">
        <v>14139.34</v>
      </c>
      <c r="S2666" t="s">
        <v>19818</v>
      </c>
    </row>
    <row r="2667" spans="1:19" x14ac:dyDescent="0.25">
      <c r="B2667" s="15" t="s">
        <v>19826</v>
      </c>
      <c r="C2667" t="s">
        <v>19816</v>
      </c>
      <c r="D2667" t="s">
        <v>49</v>
      </c>
      <c r="H2667">
        <v>1</v>
      </c>
      <c r="K2667">
        <v>46183</v>
      </c>
      <c r="L2667" t="s">
        <v>164</v>
      </c>
      <c r="M2667" t="s">
        <v>55</v>
      </c>
      <c r="P2667">
        <v>46178</v>
      </c>
      <c r="S2667" t="s">
        <v>19818</v>
      </c>
    </row>
    <row r="2668" spans="1:19" x14ac:dyDescent="0.25">
      <c r="A2668" s="15" t="s">
        <v>19826</v>
      </c>
      <c r="C2668" t="s">
        <v>19819</v>
      </c>
      <c r="D2668" t="s">
        <v>181</v>
      </c>
      <c r="E2668">
        <v>1</v>
      </c>
      <c r="F2668">
        <v>2216000</v>
      </c>
      <c r="G2668">
        <v>33240</v>
      </c>
      <c r="K2668">
        <v>46181</v>
      </c>
      <c r="L2668" t="s">
        <v>219</v>
      </c>
      <c r="M2668" t="s">
        <v>65</v>
      </c>
      <c r="P2668">
        <v>46178</v>
      </c>
      <c r="Q2668">
        <v>27245.9</v>
      </c>
      <c r="S2668" t="s">
        <v>19818</v>
      </c>
    </row>
    <row r="2669" spans="1:19" x14ac:dyDescent="0.25">
      <c r="B2669" s="15" t="s">
        <v>19826</v>
      </c>
      <c r="C2669" t="s">
        <v>19816</v>
      </c>
      <c r="D2669" t="s">
        <v>181</v>
      </c>
      <c r="H2669">
        <v>1</v>
      </c>
      <c r="K2669">
        <v>46181</v>
      </c>
      <c r="L2669" t="s">
        <v>219</v>
      </c>
      <c r="M2669" t="s">
        <v>65</v>
      </c>
      <c r="P2669">
        <v>46178</v>
      </c>
      <c r="S2669" t="s">
        <v>19818</v>
      </c>
    </row>
    <row r="2670" spans="1:19" x14ac:dyDescent="0.25">
      <c r="A2670" s="15" t="s">
        <v>19826</v>
      </c>
      <c r="C2670" t="s">
        <v>19813</v>
      </c>
      <c r="D2670" t="s">
        <v>36</v>
      </c>
      <c r="E2670">
        <v>1</v>
      </c>
      <c r="F2670">
        <v>1130000</v>
      </c>
      <c r="G2670">
        <v>10000</v>
      </c>
      <c r="K2670">
        <v>46178</v>
      </c>
      <c r="L2670" t="s">
        <v>32</v>
      </c>
      <c r="M2670" t="s">
        <v>40</v>
      </c>
      <c r="P2670">
        <v>46178</v>
      </c>
      <c r="Q2670">
        <v>8196.7199999999993</v>
      </c>
      <c r="S2670" t="s">
        <v>19815</v>
      </c>
    </row>
    <row r="2671" spans="1:19" x14ac:dyDescent="0.25">
      <c r="B2671" s="15" t="s">
        <v>19826</v>
      </c>
      <c r="C2671" t="s">
        <v>19816</v>
      </c>
      <c r="D2671" t="s">
        <v>36</v>
      </c>
      <c r="H2671">
        <v>1</v>
      </c>
      <c r="K2671">
        <v>46178</v>
      </c>
      <c r="L2671" t="s">
        <v>32</v>
      </c>
      <c r="M2671" t="s">
        <v>40</v>
      </c>
      <c r="P2671">
        <v>46178</v>
      </c>
      <c r="S2671" t="s">
        <v>19815</v>
      </c>
    </row>
    <row r="2672" spans="1:19" x14ac:dyDescent="0.25">
      <c r="A2672" s="15" t="s">
        <v>19826</v>
      </c>
      <c r="C2672" t="s">
        <v>19813</v>
      </c>
      <c r="D2672" t="s">
        <v>36</v>
      </c>
      <c r="E2672">
        <v>1</v>
      </c>
      <c r="F2672">
        <v>1681000</v>
      </c>
      <c r="G2672">
        <v>10000</v>
      </c>
      <c r="K2672">
        <v>46178</v>
      </c>
      <c r="L2672" t="s">
        <v>32</v>
      </c>
      <c r="M2672" t="s">
        <v>40</v>
      </c>
      <c r="P2672">
        <v>46178</v>
      </c>
      <c r="Q2672">
        <v>8196.7199999999993</v>
      </c>
      <c r="S2672" t="s">
        <v>19815</v>
      </c>
    </row>
    <row r="2673" spans="1:19" x14ac:dyDescent="0.25">
      <c r="B2673" s="15" t="s">
        <v>19826</v>
      </c>
      <c r="C2673" t="s">
        <v>19816</v>
      </c>
      <c r="D2673" t="s">
        <v>36</v>
      </c>
      <c r="H2673">
        <v>1</v>
      </c>
      <c r="K2673">
        <v>46178</v>
      </c>
      <c r="L2673" t="s">
        <v>32</v>
      </c>
      <c r="M2673" t="s">
        <v>40</v>
      </c>
      <c r="P2673">
        <v>46178</v>
      </c>
      <c r="S2673" t="s">
        <v>19815</v>
      </c>
    </row>
    <row r="2674" spans="1:19" x14ac:dyDescent="0.25">
      <c r="A2674" s="15" t="s">
        <v>19826</v>
      </c>
      <c r="C2674" t="s">
        <v>19821</v>
      </c>
      <c r="D2674" t="s">
        <v>181</v>
      </c>
      <c r="E2674">
        <v>1</v>
      </c>
      <c r="F2674">
        <v>2949750</v>
      </c>
      <c r="G2674">
        <v>58995</v>
      </c>
      <c r="K2674">
        <v>46180</v>
      </c>
      <c r="L2674" t="s">
        <v>164</v>
      </c>
      <c r="M2674" t="s">
        <v>55</v>
      </c>
      <c r="P2674">
        <v>46178</v>
      </c>
      <c r="Q2674">
        <v>48356.56</v>
      </c>
      <c r="S2674" t="s">
        <v>19818</v>
      </c>
    </row>
    <row r="2675" spans="1:19" x14ac:dyDescent="0.25">
      <c r="B2675" s="15" t="s">
        <v>19826</v>
      </c>
      <c r="C2675" t="s">
        <v>19816</v>
      </c>
      <c r="D2675" t="s">
        <v>181</v>
      </c>
      <c r="H2675">
        <v>1</v>
      </c>
      <c r="K2675">
        <v>46180</v>
      </c>
      <c r="L2675" t="s">
        <v>164</v>
      </c>
      <c r="M2675" t="s">
        <v>55</v>
      </c>
      <c r="P2675">
        <v>46178</v>
      </c>
      <c r="S2675" t="s">
        <v>19818</v>
      </c>
    </row>
    <row r="2676" spans="1:19" x14ac:dyDescent="0.25">
      <c r="A2676" s="15" t="s">
        <v>19826</v>
      </c>
      <c r="C2676" t="s">
        <v>19819</v>
      </c>
      <c r="D2676" t="s">
        <v>36</v>
      </c>
      <c r="E2676">
        <v>1</v>
      </c>
      <c r="F2676">
        <v>2844000</v>
      </c>
      <c r="G2676">
        <v>20000</v>
      </c>
      <c r="K2676">
        <v>46178</v>
      </c>
      <c r="L2676" t="s">
        <v>32</v>
      </c>
      <c r="M2676" t="s">
        <v>40</v>
      </c>
      <c r="P2676">
        <v>46178</v>
      </c>
      <c r="Q2676">
        <v>16393.439999999999</v>
      </c>
      <c r="S2676" t="s">
        <v>19815</v>
      </c>
    </row>
    <row r="2677" spans="1:19" x14ac:dyDescent="0.25">
      <c r="B2677" s="15" t="s">
        <v>19826</v>
      </c>
      <c r="C2677" t="s">
        <v>19816</v>
      </c>
      <c r="D2677" t="s">
        <v>36</v>
      </c>
      <c r="H2677">
        <v>1</v>
      </c>
      <c r="K2677">
        <v>46178</v>
      </c>
      <c r="L2677" t="s">
        <v>32</v>
      </c>
      <c r="M2677" t="s">
        <v>40</v>
      </c>
      <c r="P2677">
        <v>46178</v>
      </c>
      <c r="S2677" t="s">
        <v>19815</v>
      </c>
    </row>
    <row r="2678" spans="1:19" x14ac:dyDescent="0.25">
      <c r="A2678" s="15" t="s">
        <v>19826</v>
      </c>
      <c r="C2678" t="s">
        <v>19813</v>
      </c>
      <c r="D2678" t="s">
        <v>49</v>
      </c>
      <c r="E2678">
        <v>1</v>
      </c>
      <c r="F2678">
        <v>1699000</v>
      </c>
      <c r="G2678">
        <v>25485</v>
      </c>
      <c r="K2678">
        <v>46182</v>
      </c>
      <c r="L2678" t="s">
        <v>219</v>
      </c>
      <c r="M2678" t="s">
        <v>65</v>
      </c>
      <c r="P2678">
        <v>46177</v>
      </c>
      <c r="Q2678">
        <v>20889.34</v>
      </c>
      <c r="S2678" t="s">
        <v>19818</v>
      </c>
    </row>
    <row r="2679" spans="1:19" x14ac:dyDescent="0.25">
      <c r="B2679" s="15" t="s">
        <v>19826</v>
      </c>
      <c r="C2679" t="s">
        <v>19816</v>
      </c>
      <c r="D2679" t="s">
        <v>49</v>
      </c>
      <c r="H2679">
        <v>1</v>
      </c>
      <c r="K2679">
        <v>46182</v>
      </c>
      <c r="L2679" t="s">
        <v>219</v>
      </c>
      <c r="M2679" t="s">
        <v>65</v>
      </c>
      <c r="P2679">
        <v>46177</v>
      </c>
      <c r="S2679" t="s">
        <v>19818</v>
      </c>
    </row>
    <row r="2680" spans="1:19" x14ac:dyDescent="0.25">
      <c r="A2680" s="15" t="s">
        <v>19826</v>
      </c>
      <c r="C2680" t="s">
        <v>19813</v>
      </c>
      <c r="D2680" t="s">
        <v>136</v>
      </c>
      <c r="E2680">
        <v>1</v>
      </c>
      <c r="F2680">
        <v>1210000</v>
      </c>
      <c r="G2680">
        <v>24200</v>
      </c>
      <c r="K2680">
        <v>46178</v>
      </c>
      <c r="L2680" t="s">
        <v>573</v>
      </c>
      <c r="M2680" t="s">
        <v>65</v>
      </c>
      <c r="P2680">
        <v>46178</v>
      </c>
      <c r="Q2680">
        <v>19836.07</v>
      </c>
      <c r="S2680" t="s">
        <v>19818</v>
      </c>
    </row>
    <row r="2681" spans="1:19" x14ac:dyDescent="0.25">
      <c r="A2681" s="15" t="s">
        <v>19826</v>
      </c>
      <c r="C2681" t="s">
        <v>19813</v>
      </c>
      <c r="D2681" t="s">
        <v>36</v>
      </c>
      <c r="E2681">
        <v>1</v>
      </c>
      <c r="F2681">
        <v>2144500</v>
      </c>
      <c r="G2681">
        <v>10000</v>
      </c>
      <c r="K2681">
        <v>46178</v>
      </c>
      <c r="L2681" t="s">
        <v>32</v>
      </c>
      <c r="M2681" t="s">
        <v>40</v>
      </c>
      <c r="P2681">
        <v>46178</v>
      </c>
      <c r="Q2681">
        <v>8196.7199999999993</v>
      </c>
      <c r="S2681" t="s">
        <v>19815</v>
      </c>
    </row>
    <row r="2682" spans="1:19" x14ac:dyDescent="0.25">
      <c r="B2682" s="15" t="s">
        <v>19826</v>
      </c>
      <c r="C2682" t="s">
        <v>19816</v>
      </c>
      <c r="D2682" t="s">
        <v>36</v>
      </c>
      <c r="H2682">
        <v>1</v>
      </c>
      <c r="K2682">
        <v>46178</v>
      </c>
      <c r="L2682" t="s">
        <v>32</v>
      </c>
      <c r="M2682" t="s">
        <v>40</v>
      </c>
      <c r="P2682">
        <v>46178</v>
      </c>
      <c r="S2682" t="s">
        <v>19815</v>
      </c>
    </row>
    <row r="2683" spans="1:19" x14ac:dyDescent="0.25">
      <c r="A2683" s="15" t="s">
        <v>19826</v>
      </c>
      <c r="C2683" t="s">
        <v>19828</v>
      </c>
      <c r="D2683" t="s">
        <v>181</v>
      </c>
      <c r="E2683">
        <v>1</v>
      </c>
      <c r="F2683">
        <v>2671000</v>
      </c>
      <c r="G2683">
        <v>88200</v>
      </c>
      <c r="K2683">
        <v>46189</v>
      </c>
      <c r="L2683" t="s">
        <v>643</v>
      </c>
      <c r="M2683" t="s">
        <v>55</v>
      </c>
      <c r="P2683">
        <v>46178</v>
      </c>
      <c r="Q2683">
        <v>72295.08</v>
      </c>
      <c r="S2683" t="s">
        <v>19818</v>
      </c>
    </row>
    <row r="2684" spans="1:19" x14ac:dyDescent="0.25">
      <c r="B2684" s="15" t="s">
        <v>19826</v>
      </c>
      <c r="C2684" t="s">
        <v>19816</v>
      </c>
      <c r="D2684" t="s">
        <v>181</v>
      </c>
      <c r="H2684">
        <v>1</v>
      </c>
      <c r="K2684">
        <v>46189</v>
      </c>
      <c r="L2684" t="s">
        <v>643</v>
      </c>
      <c r="M2684" t="s">
        <v>55</v>
      </c>
      <c r="P2684">
        <v>46178</v>
      </c>
      <c r="S2684" t="s">
        <v>19818</v>
      </c>
    </row>
    <row r="2685" spans="1:19" x14ac:dyDescent="0.25">
      <c r="A2685" s="15" t="s">
        <v>19826</v>
      </c>
      <c r="C2685" t="s">
        <v>19813</v>
      </c>
      <c r="D2685" t="s">
        <v>36</v>
      </c>
      <c r="E2685">
        <v>1</v>
      </c>
      <c r="F2685">
        <v>1687000</v>
      </c>
      <c r="G2685">
        <v>10000</v>
      </c>
      <c r="K2685">
        <v>46178</v>
      </c>
      <c r="L2685" t="s">
        <v>32</v>
      </c>
      <c r="M2685" t="s">
        <v>40</v>
      </c>
      <c r="P2685">
        <v>46178</v>
      </c>
      <c r="Q2685">
        <v>8196.7199999999993</v>
      </c>
      <c r="S2685" t="s">
        <v>19815</v>
      </c>
    </row>
    <row r="2686" spans="1:19" x14ac:dyDescent="0.25">
      <c r="B2686" s="15" t="s">
        <v>19826</v>
      </c>
      <c r="C2686" t="s">
        <v>19816</v>
      </c>
      <c r="D2686" t="s">
        <v>36</v>
      </c>
      <c r="H2686">
        <v>1</v>
      </c>
      <c r="K2686">
        <v>46178</v>
      </c>
      <c r="L2686" t="s">
        <v>32</v>
      </c>
      <c r="M2686" t="s">
        <v>40</v>
      </c>
      <c r="P2686">
        <v>46178</v>
      </c>
      <c r="S2686" t="s">
        <v>19815</v>
      </c>
    </row>
    <row r="2687" spans="1:19" x14ac:dyDescent="0.25">
      <c r="A2687" s="15" t="s">
        <v>19826</v>
      </c>
      <c r="C2687" t="s">
        <v>19813</v>
      </c>
      <c r="D2687" t="s">
        <v>36</v>
      </c>
      <c r="E2687">
        <v>1</v>
      </c>
      <c r="F2687">
        <v>1189000</v>
      </c>
      <c r="G2687">
        <v>10000</v>
      </c>
      <c r="K2687">
        <v>46178</v>
      </c>
      <c r="L2687" t="s">
        <v>32</v>
      </c>
      <c r="M2687" t="s">
        <v>40</v>
      </c>
      <c r="P2687">
        <v>46178</v>
      </c>
      <c r="Q2687">
        <v>8196.7199999999993</v>
      </c>
      <c r="S2687" t="s">
        <v>19815</v>
      </c>
    </row>
    <row r="2688" spans="1:19" x14ac:dyDescent="0.25">
      <c r="B2688" s="15" t="s">
        <v>19826</v>
      </c>
      <c r="C2688" t="s">
        <v>19816</v>
      </c>
      <c r="D2688" t="s">
        <v>36</v>
      </c>
      <c r="H2688">
        <v>1</v>
      </c>
      <c r="K2688">
        <v>46178</v>
      </c>
      <c r="L2688" t="s">
        <v>32</v>
      </c>
      <c r="M2688" t="s">
        <v>40</v>
      </c>
      <c r="P2688">
        <v>46178</v>
      </c>
      <c r="S2688" t="s">
        <v>19815</v>
      </c>
    </row>
    <row r="2689" spans="1:19" x14ac:dyDescent="0.25">
      <c r="A2689" s="15" t="s">
        <v>19826</v>
      </c>
      <c r="C2689" t="s">
        <v>19828</v>
      </c>
      <c r="D2689" t="s">
        <v>136</v>
      </c>
      <c r="E2689">
        <v>1</v>
      </c>
      <c r="F2689">
        <v>2400000</v>
      </c>
      <c r="G2689">
        <v>36000</v>
      </c>
      <c r="K2689">
        <v>46178</v>
      </c>
      <c r="L2689" t="s">
        <v>164</v>
      </c>
      <c r="M2689" t="s">
        <v>55</v>
      </c>
      <c r="P2689">
        <v>46178</v>
      </c>
      <c r="Q2689">
        <v>29508.2</v>
      </c>
      <c r="S2689" t="s">
        <v>19818</v>
      </c>
    </row>
    <row r="2690" spans="1:19" x14ac:dyDescent="0.25">
      <c r="A2690" s="15" t="s">
        <v>19826</v>
      </c>
      <c r="C2690" t="s">
        <v>19824</v>
      </c>
      <c r="D2690" t="s">
        <v>136</v>
      </c>
      <c r="E2690">
        <v>1</v>
      </c>
      <c r="F2690">
        <v>3106000</v>
      </c>
      <c r="G2690">
        <v>62120</v>
      </c>
      <c r="K2690">
        <v>46177</v>
      </c>
      <c r="L2690" t="s">
        <v>57</v>
      </c>
      <c r="M2690" t="s">
        <v>65</v>
      </c>
      <c r="P2690">
        <v>46177</v>
      </c>
      <c r="Q2690">
        <v>50918.03</v>
      </c>
      <c r="S2690" t="s">
        <v>19818</v>
      </c>
    </row>
    <row r="2691" spans="1:19" x14ac:dyDescent="0.25">
      <c r="A2691" s="15" t="s">
        <v>19826</v>
      </c>
      <c r="C2691" t="s">
        <v>19823</v>
      </c>
      <c r="D2691" t="s">
        <v>136</v>
      </c>
      <c r="E2691">
        <v>1</v>
      </c>
      <c r="F2691">
        <v>2145000</v>
      </c>
      <c r="G2691">
        <v>42900</v>
      </c>
      <c r="K2691">
        <v>46177</v>
      </c>
      <c r="L2691" t="s">
        <v>636</v>
      </c>
      <c r="M2691" t="s">
        <v>65</v>
      </c>
      <c r="P2691">
        <v>46177</v>
      </c>
      <c r="Q2691">
        <v>35163.93</v>
      </c>
      <c r="S2691" t="s">
        <v>19818</v>
      </c>
    </row>
    <row r="2692" spans="1:19" x14ac:dyDescent="0.25">
      <c r="A2692" s="15" t="s">
        <v>19826</v>
      </c>
      <c r="C2692" t="s">
        <v>19813</v>
      </c>
      <c r="D2692" t="s">
        <v>49</v>
      </c>
      <c r="E2692">
        <v>1</v>
      </c>
      <c r="F2692">
        <v>1757000</v>
      </c>
      <c r="G2692">
        <v>26355</v>
      </c>
      <c r="K2692">
        <v>46194</v>
      </c>
      <c r="L2692" t="s">
        <v>67</v>
      </c>
      <c r="M2692" t="s">
        <v>65</v>
      </c>
      <c r="P2692">
        <v>46177</v>
      </c>
      <c r="Q2692">
        <v>21602.46</v>
      </c>
      <c r="S2692" t="s">
        <v>19818</v>
      </c>
    </row>
    <row r="2693" spans="1:19" x14ac:dyDescent="0.25">
      <c r="B2693" s="15" t="s">
        <v>19826</v>
      </c>
      <c r="C2693" t="s">
        <v>19816</v>
      </c>
      <c r="D2693" t="s">
        <v>49</v>
      </c>
      <c r="H2693">
        <v>1</v>
      </c>
      <c r="K2693">
        <v>46194</v>
      </c>
      <c r="L2693" t="s">
        <v>67</v>
      </c>
      <c r="M2693" t="s">
        <v>65</v>
      </c>
      <c r="P2693">
        <v>46177</v>
      </c>
      <c r="S2693" t="s">
        <v>19818</v>
      </c>
    </row>
    <row r="2694" spans="1:19" x14ac:dyDescent="0.25">
      <c r="B2694" s="15" t="s">
        <v>19826</v>
      </c>
      <c r="C2694" t="s">
        <v>19816</v>
      </c>
      <c r="D2694" t="s">
        <v>36</v>
      </c>
      <c r="H2694">
        <v>1</v>
      </c>
      <c r="K2694">
        <v>46177</v>
      </c>
      <c r="L2694" t="s">
        <v>32</v>
      </c>
      <c r="M2694" t="s">
        <v>40</v>
      </c>
      <c r="P2694">
        <v>46177</v>
      </c>
      <c r="S2694" t="s">
        <v>19815</v>
      </c>
    </row>
    <row r="2695" spans="1:19" x14ac:dyDescent="0.25">
      <c r="A2695" s="15" t="s">
        <v>19826</v>
      </c>
      <c r="C2695" t="s">
        <v>19813</v>
      </c>
      <c r="D2695" t="s">
        <v>36</v>
      </c>
      <c r="E2695">
        <v>1</v>
      </c>
      <c r="F2695">
        <v>1619000</v>
      </c>
      <c r="G2695">
        <v>10000</v>
      </c>
      <c r="K2695">
        <v>46177</v>
      </c>
      <c r="L2695" t="s">
        <v>32</v>
      </c>
      <c r="M2695" t="s">
        <v>40</v>
      </c>
      <c r="P2695">
        <v>46177</v>
      </c>
      <c r="Q2695">
        <v>8196.7199999999993</v>
      </c>
      <c r="S2695" t="s">
        <v>19815</v>
      </c>
    </row>
    <row r="2696" spans="1:19" x14ac:dyDescent="0.25">
      <c r="A2696" s="15" t="s">
        <v>19826</v>
      </c>
      <c r="C2696" t="s">
        <v>19821</v>
      </c>
      <c r="D2696" t="s">
        <v>36</v>
      </c>
      <c r="E2696">
        <v>1</v>
      </c>
      <c r="F2696">
        <v>2562000</v>
      </c>
      <c r="G2696">
        <v>51240</v>
      </c>
      <c r="K2696">
        <v>46177</v>
      </c>
      <c r="L2696" t="s">
        <v>32</v>
      </c>
      <c r="M2696" t="s">
        <v>40</v>
      </c>
      <c r="P2696">
        <v>46177</v>
      </c>
      <c r="Q2696">
        <v>42000</v>
      </c>
      <c r="S2696" t="s">
        <v>19815</v>
      </c>
    </row>
    <row r="2697" spans="1:19" x14ac:dyDescent="0.25">
      <c r="B2697" s="15" t="s">
        <v>19826</v>
      </c>
      <c r="C2697" t="s">
        <v>19816</v>
      </c>
      <c r="D2697" t="s">
        <v>36</v>
      </c>
      <c r="H2697">
        <v>1</v>
      </c>
      <c r="K2697">
        <v>46177</v>
      </c>
      <c r="L2697" t="s">
        <v>32</v>
      </c>
      <c r="M2697" t="s">
        <v>40</v>
      </c>
      <c r="P2697">
        <v>46177</v>
      </c>
      <c r="S2697" t="s">
        <v>19815</v>
      </c>
    </row>
    <row r="2698" spans="1:19" x14ac:dyDescent="0.25">
      <c r="A2698" s="15" t="s">
        <v>19826</v>
      </c>
      <c r="C2698" t="s">
        <v>19822</v>
      </c>
      <c r="D2698" t="s">
        <v>36</v>
      </c>
      <c r="E2698">
        <v>1</v>
      </c>
      <c r="F2698">
        <v>2950000</v>
      </c>
      <c r="G2698">
        <v>59000</v>
      </c>
      <c r="K2698">
        <v>46178</v>
      </c>
      <c r="L2698" t="s">
        <v>32</v>
      </c>
      <c r="M2698" t="s">
        <v>40</v>
      </c>
      <c r="P2698">
        <v>46177</v>
      </c>
      <c r="Q2698">
        <v>48360.66</v>
      </c>
      <c r="S2698" t="s">
        <v>19815</v>
      </c>
    </row>
    <row r="2699" spans="1:19" x14ac:dyDescent="0.25">
      <c r="B2699" s="15" t="s">
        <v>19826</v>
      </c>
      <c r="C2699" t="s">
        <v>19816</v>
      </c>
      <c r="D2699" t="s">
        <v>36</v>
      </c>
      <c r="H2699">
        <v>1</v>
      </c>
      <c r="K2699">
        <v>46178</v>
      </c>
      <c r="L2699" t="s">
        <v>32</v>
      </c>
      <c r="M2699" t="s">
        <v>40</v>
      </c>
      <c r="P2699">
        <v>46177</v>
      </c>
      <c r="S2699" t="s">
        <v>19815</v>
      </c>
    </row>
    <row r="2700" spans="1:19" x14ac:dyDescent="0.25">
      <c r="B2700" s="15" t="s">
        <v>19837</v>
      </c>
      <c r="C2700" t="s">
        <v>19816</v>
      </c>
      <c r="D2700" t="s">
        <v>49</v>
      </c>
      <c r="H2700">
        <v>1</v>
      </c>
      <c r="K2700">
        <v>46177</v>
      </c>
      <c r="L2700" t="s">
        <v>372</v>
      </c>
      <c r="M2700" t="s">
        <v>55</v>
      </c>
      <c r="P2700">
        <v>46169</v>
      </c>
      <c r="S2700" t="s">
        <v>19818</v>
      </c>
    </row>
    <row r="2701" spans="1:19" x14ac:dyDescent="0.25">
      <c r="A2701" s="15" t="s">
        <v>19826</v>
      </c>
      <c r="C2701" t="s">
        <v>19813</v>
      </c>
      <c r="D2701" t="s">
        <v>49</v>
      </c>
      <c r="E2701">
        <v>1</v>
      </c>
      <c r="F2701">
        <v>1525000</v>
      </c>
      <c r="G2701">
        <v>22875</v>
      </c>
      <c r="K2701">
        <v>46177</v>
      </c>
      <c r="L2701" t="s">
        <v>372</v>
      </c>
      <c r="M2701" t="s">
        <v>55</v>
      </c>
      <c r="P2701">
        <v>46169</v>
      </c>
      <c r="Q2701">
        <v>18750</v>
      </c>
      <c r="S2701" t="s">
        <v>19818</v>
      </c>
    </row>
    <row r="2702" spans="1:19" x14ac:dyDescent="0.25">
      <c r="A2702" s="15" t="s">
        <v>19826</v>
      </c>
      <c r="C2702" t="s">
        <v>19828</v>
      </c>
      <c r="D2702" t="s">
        <v>136</v>
      </c>
      <c r="E2702">
        <v>1</v>
      </c>
      <c r="F2702">
        <v>2740000</v>
      </c>
      <c r="G2702">
        <v>41100</v>
      </c>
      <c r="K2702">
        <v>46177</v>
      </c>
      <c r="L2702" t="s">
        <v>372</v>
      </c>
      <c r="M2702" t="s">
        <v>55</v>
      </c>
      <c r="P2702">
        <v>46177</v>
      </c>
      <c r="Q2702">
        <v>33688.519999999997</v>
      </c>
      <c r="S2702" t="s">
        <v>19818</v>
      </c>
    </row>
    <row r="2703" spans="1:19" x14ac:dyDescent="0.25">
      <c r="A2703" s="15" t="s">
        <v>19826</v>
      </c>
      <c r="C2703" t="s">
        <v>19813</v>
      </c>
      <c r="D2703" t="s">
        <v>49</v>
      </c>
      <c r="E2703">
        <v>1</v>
      </c>
      <c r="F2703">
        <v>1411000</v>
      </c>
      <c r="G2703">
        <v>21165</v>
      </c>
      <c r="K2703">
        <v>46177</v>
      </c>
      <c r="L2703" t="s">
        <v>573</v>
      </c>
      <c r="M2703" t="s">
        <v>65</v>
      </c>
      <c r="P2703">
        <v>46177</v>
      </c>
      <c r="Q2703">
        <v>17348.36</v>
      </c>
      <c r="S2703" t="s">
        <v>19818</v>
      </c>
    </row>
    <row r="2704" spans="1:19" x14ac:dyDescent="0.25">
      <c r="A2704" s="15" t="s">
        <v>19826</v>
      </c>
      <c r="C2704" t="s">
        <v>19821</v>
      </c>
      <c r="D2704" t="s">
        <v>36</v>
      </c>
      <c r="E2704">
        <v>1</v>
      </c>
      <c r="F2704">
        <v>3604000</v>
      </c>
      <c r="G2704">
        <v>20000</v>
      </c>
      <c r="K2704">
        <v>46177</v>
      </c>
      <c r="L2704" t="s">
        <v>32</v>
      </c>
      <c r="M2704" t="s">
        <v>40</v>
      </c>
      <c r="P2704">
        <v>46177</v>
      </c>
      <c r="Q2704">
        <v>16393.439999999999</v>
      </c>
      <c r="S2704" t="s">
        <v>19815</v>
      </c>
    </row>
    <row r="2705" spans="1:19" x14ac:dyDescent="0.25">
      <c r="B2705" s="15" t="s">
        <v>19826</v>
      </c>
      <c r="C2705" t="s">
        <v>19816</v>
      </c>
      <c r="D2705" t="s">
        <v>36</v>
      </c>
      <c r="H2705">
        <v>1</v>
      </c>
      <c r="K2705">
        <v>46177</v>
      </c>
      <c r="L2705" t="s">
        <v>32</v>
      </c>
      <c r="M2705" t="s">
        <v>40</v>
      </c>
      <c r="P2705">
        <v>46177</v>
      </c>
      <c r="S2705" t="s">
        <v>19815</v>
      </c>
    </row>
    <row r="2706" spans="1:19" x14ac:dyDescent="0.25">
      <c r="A2706" s="15" t="s">
        <v>19826</v>
      </c>
      <c r="C2706" t="s">
        <v>19813</v>
      </c>
      <c r="D2706" t="s">
        <v>36</v>
      </c>
      <c r="E2706">
        <v>1</v>
      </c>
      <c r="F2706">
        <v>1170000</v>
      </c>
      <c r="G2706">
        <v>10000</v>
      </c>
      <c r="K2706">
        <v>46177</v>
      </c>
      <c r="L2706" t="s">
        <v>32</v>
      </c>
      <c r="M2706" t="s">
        <v>40</v>
      </c>
      <c r="P2706">
        <v>46177</v>
      </c>
      <c r="Q2706">
        <v>8196.7199999999993</v>
      </c>
      <c r="S2706" t="s">
        <v>19815</v>
      </c>
    </row>
    <row r="2707" spans="1:19" x14ac:dyDescent="0.25">
      <c r="B2707" s="15" t="s">
        <v>19826</v>
      </c>
      <c r="C2707" t="s">
        <v>19816</v>
      </c>
      <c r="D2707" t="s">
        <v>36</v>
      </c>
      <c r="H2707">
        <v>1</v>
      </c>
      <c r="K2707">
        <v>46177</v>
      </c>
      <c r="L2707" t="s">
        <v>32</v>
      </c>
      <c r="M2707" t="s">
        <v>40</v>
      </c>
      <c r="P2707">
        <v>46177</v>
      </c>
      <c r="S2707" t="s">
        <v>19815</v>
      </c>
    </row>
    <row r="2708" spans="1:19" x14ac:dyDescent="0.25">
      <c r="A2708" s="15" t="s">
        <v>19826</v>
      </c>
      <c r="C2708" t="s">
        <v>19813</v>
      </c>
      <c r="D2708" t="s">
        <v>36</v>
      </c>
      <c r="E2708">
        <v>1</v>
      </c>
      <c r="F2708">
        <v>1205000</v>
      </c>
      <c r="G2708">
        <v>10000</v>
      </c>
      <c r="K2708">
        <v>46177</v>
      </c>
      <c r="L2708" t="s">
        <v>32</v>
      </c>
      <c r="M2708" t="s">
        <v>40</v>
      </c>
      <c r="P2708">
        <v>46177</v>
      </c>
      <c r="Q2708">
        <v>8196.7199999999993</v>
      </c>
      <c r="S2708" t="s">
        <v>19815</v>
      </c>
    </row>
    <row r="2709" spans="1:19" x14ac:dyDescent="0.25">
      <c r="B2709" s="15" t="s">
        <v>19826</v>
      </c>
      <c r="C2709" t="s">
        <v>19816</v>
      </c>
      <c r="D2709" t="s">
        <v>36</v>
      </c>
      <c r="H2709">
        <v>1</v>
      </c>
      <c r="K2709">
        <v>46177</v>
      </c>
      <c r="L2709" t="s">
        <v>32</v>
      </c>
      <c r="M2709" t="s">
        <v>40</v>
      </c>
      <c r="P2709">
        <v>46177</v>
      </c>
      <c r="S2709" t="s">
        <v>19815</v>
      </c>
    </row>
    <row r="2710" spans="1:19" x14ac:dyDescent="0.25">
      <c r="A2710" s="15" t="s">
        <v>19826</v>
      </c>
      <c r="C2710" t="s">
        <v>9471</v>
      </c>
      <c r="D2710" t="s">
        <v>136</v>
      </c>
      <c r="E2710">
        <v>1</v>
      </c>
      <c r="F2710">
        <v>1060000</v>
      </c>
      <c r="G2710">
        <v>21200</v>
      </c>
      <c r="K2710">
        <v>46176</v>
      </c>
      <c r="L2710" t="s">
        <v>2226</v>
      </c>
      <c r="M2710" t="s">
        <v>65</v>
      </c>
      <c r="P2710">
        <v>46176</v>
      </c>
      <c r="Q2710">
        <v>17377.05</v>
      </c>
      <c r="S2710" t="s">
        <v>19818</v>
      </c>
    </row>
    <row r="2711" spans="1:19" x14ac:dyDescent="0.25">
      <c r="A2711" s="15" t="s">
        <v>19826</v>
      </c>
      <c r="C2711" t="s">
        <v>19821</v>
      </c>
      <c r="D2711" t="s">
        <v>181</v>
      </c>
      <c r="E2711">
        <v>1</v>
      </c>
      <c r="F2711">
        <v>2533500</v>
      </c>
      <c r="G2711">
        <v>50670</v>
      </c>
      <c r="K2711">
        <v>46198</v>
      </c>
      <c r="L2711" t="s">
        <v>176</v>
      </c>
      <c r="M2711" t="s">
        <v>55</v>
      </c>
      <c r="P2711">
        <v>46176</v>
      </c>
      <c r="Q2711">
        <v>41532.79</v>
      </c>
      <c r="S2711" t="s">
        <v>19818</v>
      </c>
    </row>
    <row r="2712" spans="1:19" x14ac:dyDescent="0.25">
      <c r="B2712" s="15" t="s">
        <v>19826</v>
      </c>
      <c r="C2712" t="s">
        <v>19816</v>
      </c>
      <c r="D2712" t="s">
        <v>181</v>
      </c>
      <c r="H2712">
        <v>1</v>
      </c>
      <c r="K2712">
        <v>46198</v>
      </c>
      <c r="L2712" t="s">
        <v>176</v>
      </c>
      <c r="M2712" t="s">
        <v>55</v>
      </c>
      <c r="P2712">
        <v>46176</v>
      </c>
      <c r="S2712" t="s">
        <v>19818</v>
      </c>
    </row>
    <row r="2713" spans="1:19" x14ac:dyDescent="0.25">
      <c r="A2713" s="15" t="s">
        <v>19826</v>
      </c>
      <c r="C2713" t="s">
        <v>19828</v>
      </c>
      <c r="D2713" t="s">
        <v>181</v>
      </c>
      <c r="E2713">
        <v>1</v>
      </c>
      <c r="F2713">
        <v>3478000</v>
      </c>
      <c r="G2713">
        <v>117050</v>
      </c>
      <c r="K2713">
        <v>46181</v>
      </c>
      <c r="L2713" t="s">
        <v>636</v>
      </c>
      <c r="M2713" t="s">
        <v>65</v>
      </c>
      <c r="P2713">
        <v>46176</v>
      </c>
      <c r="Q2713">
        <v>95942.62</v>
      </c>
      <c r="S2713" t="s">
        <v>19818</v>
      </c>
    </row>
    <row r="2714" spans="1:19" x14ac:dyDescent="0.25">
      <c r="B2714" s="15" t="s">
        <v>19826</v>
      </c>
      <c r="C2714" t="s">
        <v>19816</v>
      </c>
      <c r="D2714" t="s">
        <v>181</v>
      </c>
      <c r="H2714">
        <v>1</v>
      </c>
      <c r="K2714">
        <v>46181</v>
      </c>
      <c r="L2714" t="s">
        <v>636</v>
      </c>
      <c r="M2714" t="s">
        <v>65</v>
      </c>
      <c r="P2714">
        <v>46176</v>
      </c>
      <c r="S2714" t="s">
        <v>19818</v>
      </c>
    </row>
    <row r="2715" spans="1:19" x14ac:dyDescent="0.25">
      <c r="A2715" s="15" t="s">
        <v>19826</v>
      </c>
      <c r="C2715" t="s">
        <v>19821</v>
      </c>
      <c r="D2715" t="s">
        <v>36</v>
      </c>
      <c r="E2715">
        <v>1</v>
      </c>
      <c r="F2715">
        <v>3260000</v>
      </c>
      <c r="G2715">
        <v>20000</v>
      </c>
      <c r="K2715">
        <v>46182</v>
      </c>
      <c r="L2715" t="s">
        <v>32</v>
      </c>
      <c r="M2715" t="s">
        <v>40</v>
      </c>
      <c r="P2715">
        <v>46176</v>
      </c>
      <c r="Q2715">
        <v>16393.439999999999</v>
      </c>
      <c r="S2715" t="s">
        <v>19815</v>
      </c>
    </row>
    <row r="2716" spans="1:19" x14ac:dyDescent="0.25">
      <c r="B2716" s="15" t="s">
        <v>19826</v>
      </c>
      <c r="C2716" t="s">
        <v>19816</v>
      </c>
      <c r="D2716" t="s">
        <v>36</v>
      </c>
      <c r="H2716">
        <v>1</v>
      </c>
      <c r="K2716">
        <v>46182</v>
      </c>
      <c r="L2716" t="s">
        <v>32</v>
      </c>
      <c r="M2716" t="s">
        <v>40</v>
      </c>
      <c r="P2716">
        <v>46176</v>
      </c>
      <c r="S2716" t="s">
        <v>19815</v>
      </c>
    </row>
    <row r="2717" spans="1:19" x14ac:dyDescent="0.25">
      <c r="A2717" s="15" t="s">
        <v>19826</v>
      </c>
      <c r="C2717" t="s">
        <v>19813</v>
      </c>
      <c r="D2717" t="s">
        <v>36</v>
      </c>
      <c r="E2717">
        <v>1</v>
      </c>
      <c r="F2717">
        <v>1143000</v>
      </c>
      <c r="G2717">
        <v>10000</v>
      </c>
      <c r="K2717">
        <v>46176</v>
      </c>
      <c r="L2717" t="s">
        <v>32</v>
      </c>
      <c r="M2717" t="s">
        <v>40</v>
      </c>
      <c r="P2717">
        <v>46176</v>
      </c>
      <c r="Q2717">
        <v>8196.7199999999993</v>
      </c>
      <c r="S2717" t="s">
        <v>19815</v>
      </c>
    </row>
    <row r="2718" spans="1:19" x14ac:dyDescent="0.25">
      <c r="B2718" s="15" t="s">
        <v>19826</v>
      </c>
      <c r="C2718" t="s">
        <v>19816</v>
      </c>
      <c r="D2718" t="s">
        <v>36</v>
      </c>
      <c r="H2718">
        <v>1</v>
      </c>
      <c r="K2718">
        <v>46176</v>
      </c>
      <c r="L2718" t="s">
        <v>32</v>
      </c>
      <c r="M2718" t="s">
        <v>40</v>
      </c>
      <c r="P2718">
        <v>46176</v>
      </c>
      <c r="S2718" t="s">
        <v>19815</v>
      </c>
    </row>
    <row r="2719" spans="1:19" x14ac:dyDescent="0.25">
      <c r="A2719" s="15" t="s">
        <v>19826</v>
      </c>
      <c r="C2719" t="s">
        <v>19817</v>
      </c>
      <c r="D2719" t="s">
        <v>181</v>
      </c>
      <c r="E2719">
        <v>1</v>
      </c>
      <c r="F2719">
        <v>2350000</v>
      </c>
      <c r="G2719">
        <v>47000</v>
      </c>
      <c r="K2719">
        <v>46191</v>
      </c>
      <c r="L2719" t="s">
        <v>732</v>
      </c>
      <c r="M2719" t="s">
        <v>55</v>
      </c>
      <c r="P2719">
        <v>46176</v>
      </c>
      <c r="Q2719">
        <v>38524.589999999997</v>
      </c>
      <c r="S2719" t="s">
        <v>19818</v>
      </c>
    </row>
    <row r="2720" spans="1:19" x14ac:dyDescent="0.25">
      <c r="B2720" s="15" t="s">
        <v>19826</v>
      </c>
      <c r="C2720" t="s">
        <v>19816</v>
      </c>
      <c r="D2720" t="s">
        <v>181</v>
      </c>
      <c r="H2720">
        <v>1</v>
      </c>
      <c r="K2720">
        <v>46191</v>
      </c>
      <c r="L2720" t="s">
        <v>732</v>
      </c>
      <c r="M2720" t="s">
        <v>55</v>
      </c>
      <c r="P2720">
        <v>46176</v>
      </c>
      <c r="S2720" t="s">
        <v>19818</v>
      </c>
    </row>
    <row r="2721" spans="1:19" x14ac:dyDescent="0.25">
      <c r="A2721" s="15" t="s">
        <v>19826</v>
      </c>
      <c r="C2721" t="s">
        <v>19813</v>
      </c>
      <c r="D2721" t="s">
        <v>36</v>
      </c>
      <c r="E2721">
        <v>1</v>
      </c>
      <c r="F2721">
        <v>1295000</v>
      </c>
      <c r="G2721">
        <v>10000</v>
      </c>
      <c r="K2721">
        <v>46187</v>
      </c>
      <c r="L2721" t="s">
        <v>32</v>
      </c>
      <c r="M2721" t="s">
        <v>40</v>
      </c>
      <c r="P2721">
        <v>46176</v>
      </c>
      <c r="Q2721">
        <v>8196.7199999999993</v>
      </c>
      <c r="S2721" t="s">
        <v>19815</v>
      </c>
    </row>
    <row r="2722" spans="1:19" x14ac:dyDescent="0.25">
      <c r="B2722" s="15" t="s">
        <v>19826</v>
      </c>
      <c r="C2722" t="s">
        <v>19816</v>
      </c>
      <c r="D2722" t="s">
        <v>36</v>
      </c>
      <c r="H2722">
        <v>1</v>
      </c>
      <c r="K2722">
        <v>46187</v>
      </c>
      <c r="L2722" t="s">
        <v>32</v>
      </c>
      <c r="M2722" t="s">
        <v>40</v>
      </c>
      <c r="P2722">
        <v>46176</v>
      </c>
      <c r="S2722" t="s">
        <v>19815</v>
      </c>
    </row>
    <row r="2723" spans="1:19" x14ac:dyDescent="0.25">
      <c r="A2723" s="15" t="s">
        <v>19826</v>
      </c>
      <c r="C2723" t="s">
        <v>19813</v>
      </c>
      <c r="D2723" t="s">
        <v>36</v>
      </c>
      <c r="E2723">
        <v>1</v>
      </c>
      <c r="F2723">
        <v>1846000</v>
      </c>
      <c r="G2723">
        <v>10000</v>
      </c>
      <c r="K2723">
        <v>46177</v>
      </c>
      <c r="L2723" t="s">
        <v>32</v>
      </c>
      <c r="M2723" t="s">
        <v>40</v>
      </c>
      <c r="P2723">
        <v>46176</v>
      </c>
      <c r="Q2723">
        <v>8196.7199999999993</v>
      </c>
      <c r="S2723" t="s">
        <v>19815</v>
      </c>
    </row>
    <row r="2724" spans="1:19" x14ac:dyDescent="0.25">
      <c r="B2724" s="15" t="s">
        <v>19826</v>
      </c>
      <c r="C2724" t="s">
        <v>19816</v>
      </c>
      <c r="D2724" t="s">
        <v>36</v>
      </c>
      <c r="H2724">
        <v>1</v>
      </c>
      <c r="K2724">
        <v>46177</v>
      </c>
      <c r="L2724" t="s">
        <v>32</v>
      </c>
      <c r="M2724" t="s">
        <v>40</v>
      </c>
      <c r="P2724">
        <v>46176</v>
      </c>
      <c r="S2724" t="s">
        <v>19815</v>
      </c>
    </row>
    <row r="2725" spans="1:19" x14ac:dyDescent="0.25">
      <c r="A2725" s="15" t="s">
        <v>19826</v>
      </c>
      <c r="C2725" t="s">
        <v>19821</v>
      </c>
      <c r="D2725" t="s">
        <v>36</v>
      </c>
      <c r="E2725">
        <v>1</v>
      </c>
      <c r="F2725">
        <v>2894750</v>
      </c>
      <c r="G2725">
        <v>20000</v>
      </c>
      <c r="K2725">
        <v>46179</v>
      </c>
      <c r="L2725" t="s">
        <v>32</v>
      </c>
      <c r="M2725" t="s">
        <v>40</v>
      </c>
      <c r="P2725">
        <v>46176</v>
      </c>
      <c r="Q2725">
        <v>16393.439999999999</v>
      </c>
      <c r="S2725" t="s">
        <v>19815</v>
      </c>
    </row>
    <row r="2726" spans="1:19" x14ac:dyDescent="0.25">
      <c r="B2726" s="15" t="s">
        <v>19826</v>
      </c>
      <c r="C2726" t="s">
        <v>19816</v>
      </c>
      <c r="D2726" t="s">
        <v>36</v>
      </c>
      <c r="H2726">
        <v>1</v>
      </c>
      <c r="K2726">
        <v>46179</v>
      </c>
      <c r="L2726" t="s">
        <v>32</v>
      </c>
      <c r="M2726" t="s">
        <v>40</v>
      </c>
      <c r="P2726">
        <v>46176</v>
      </c>
      <c r="S2726" t="s">
        <v>19815</v>
      </c>
    </row>
    <row r="2727" spans="1:19" x14ac:dyDescent="0.25">
      <c r="A2727" s="15" t="s">
        <v>19826</v>
      </c>
      <c r="C2727" t="s">
        <v>19813</v>
      </c>
      <c r="D2727" t="s">
        <v>36</v>
      </c>
      <c r="E2727">
        <v>1</v>
      </c>
      <c r="F2727">
        <v>1098000</v>
      </c>
      <c r="G2727">
        <v>10000</v>
      </c>
      <c r="K2727">
        <v>46181</v>
      </c>
      <c r="L2727" t="s">
        <v>32</v>
      </c>
      <c r="M2727" t="s">
        <v>40</v>
      </c>
      <c r="P2727">
        <v>46176</v>
      </c>
      <c r="Q2727">
        <v>8196.7199999999993</v>
      </c>
      <c r="S2727" t="s">
        <v>19815</v>
      </c>
    </row>
    <row r="2728" spans="1:19" x14ac:dyDescent="0.25">
      <c r="B2728" s="15" t="s">
        <v>19826</v>
      </c>
      <c r="C2728" t="s">
        <v>19816</v>
      </c>
      <c r="D2728" t="s">
        <v>36</v>
      </c>
      <c r="H2728">
        <v>1</v>
      </c>
      <c r="K2728">
        <v>46181</v>
      </c>
      <c r="L2728" t="s">
        <v>32</v>
      </c>
      <c r="M2728" t="s">
        <v>40</v>
      </c>
      <c r="P2728">
        <v>46176</v>
      </c>
      <c r="S2728" t="s">
        <v>19815</v>
      </c>
    </row>
    <row r="2729" spans="1:19" x14ac:dyDescent="0.25">
      <c r="A2729" s="15" t="s">
        <v>19826</v>
      </c>
      <c r="C2729" t="s">
        <v>19822</v>
      </c>
      <c r="D2729" t="s">
        <v>36</v>
      </c>
      <c r="E2729">
        <v>1</v>
      </c>
      <c r="F2729">
        <v>2687000</v>
      </c>
      <c r="G2729">
        <v>20000</v>
      </c>
      <c r="K2729">
        <v>46176</v>
      </c>
      <c r="L2729" t="s">
        <v>32</v>
      </c>
      <c r="M2729" t="s">
        <v>40</v>
      </c>
      <c r="P2729">
        <v>46176</v>
      </c>
      <c r="Q2729">
        <v>16393.439999999999</v>
      </c>
      <c r="S2729" t="s">
        <v>19815</v>
      </c>
    </row>
    <row r="2730" spans="1:19" x14ac:dyDescent="0.25">
      <c r="B2730" s="15" t="s">
        <v>19826</v>
      </c>
      <c r="C2730" t="s">
        <v>19816</v>
      </c>
      <c r="D2730" t="s">
        <v>36</v>
      </c>
      <c r="H2730">
        <v>1</v>
      </c>
      <c r="K2730">
        <v>46176</v>
      </c>
      <c r="L2730" t="s">
        <v>32</v>
      </c>
      <c r="M2730" t="s">
        <v>40</v>
      </c>
      <c r="P2730">
        <v>46176</v>
      </c>
      <c r="S2730" t="s">
        <v>19815</v>
      </c>
    </row>
    <row r="2731" spans="1:19" x14ac:dyDescent="0.25">
      <c r="A2731" s="15" t="s">
        <v>19826</v>
      </c>
      <c r="C2731" t="s">
        <v>7654</v>
      </c>
      <c r="D2731" t="s">
        <v>136</v>
      </c>
      <c r="E2731">
        <v>1</v>
      </c>
      <c r="F2731">
        <v>3674000</v>
      </c>
      <c r="G2731">
        <v>73480</v>
      </c>
      <c r="K2731">
        <v>46176</v>
      </c>
      <c r="L2731" t="s">
        <v>44</v>
      </c>
      <c r="M2731" t="s">
        <v>55</v>
      </c>
      <c r="P2731">
        <v>46176</v>
      </c>
      <c r="Q2731">
        <v>60229.51</v>
      </c>
      <c r="S2731" t="s">
        <v>19818</v>
      </c>
    </row>
    <row r="2732" spans="1:19" x14ac:dyDescent="0.25">
      <c r="A2732" s="15" t="s">
        <v>19826</v>
      </c>
      <c r="C2732" t="s">
        <v>19813</v>
      </c>
      <c r="D2732" t="s">
        <v>36</v>
      </c>
      <c r="E2732">
        <v>1</v>
      </c>
      <c r="F2732">
        <v>1096000</v>
      </c>
      <c r="G2732">
        <v>10000</v>
      </c>
      <c r="K2732">
        <v>46176</v>
      </c>
      <c r="L2732" t="s">
        <v>32</v>
      </c>
      <c r="M2732" t="s">
        <v>40</v>
      </c>
      <c r="P2732">
        <v>46176</v>
      </c>
      <c r="Q2732">
        <v>8196.7199999999993</v>
      </c>
      <c r="S2732" t="s">
        <v>19815</v>
      </c>
    </row>
    <row r="2733" spans="1:19" x14ac:dyDescent="0.25">
      <c r="B2733" s="15" t="s">
        <v>19826</v>
      </c>
      <c r="C2733" t="s">
        <v>19816</v>
      </c>
      <c r="D2733" t="s">
        <v>36</v>
      </c>
      <c r="H2733">
        <v>1</v>
      </c>
      <c r="K2733">
        <v>46176</v>
      </c>
      <c r="L2733" t="s">
        <v>32</v>
      </c>
      <c r="M2733" t="s">
        <v>40</v>
      </c>
      <c r="P2733">
        <v>46176</v>
      </c>
      <c r="S2733" t="s">
        <v>19815</v>
      </c>
    </row>
    <row r="2734" spans="1:19" x14ac:dyDescent="0.25">
      <c r="A2734" s="15" t="s">
        <v>19826</v>
      </c>
      <c r="C2734" t="s">
        <v>19821</v>
      </c>
      <c r="D2734" t="s">
        <v>36</v>
      </c>
      <c r="E2734">
        <v>1</v>
      </c>
      <c r="F2734">
        <v>3035000</v>
      </c>
      <c r="G2734">
        <v>20000</v>
      </c>
      <c r="K2734">
        <v>46177</v>
      </c>
      <c r="L2734" t="s">
        <v>32</v>
      </c>
      <c r="M2734" t="s">
        <v>40</v>
      </c>
      <c r="P2734">
        <v>46175</v>
      </c>
      <c r="Q2734">
        <v>16393.439999999999</v>
      </c>
      <c r="S2734" t="s">
        <v>19815</v>
      </c>
    </row>
    <row r="2735" spans="1:19" x14ac:dyDescent="0.25">
      <c r="B2735" s="15" t="s">
        <v>19826</v>
      </c>
      <c r="C2735" t="s">
        <v>19816</v>
      </c>
      <c r="D2735" t="s">
        <v>36</v>
      </c>
      <c r="H2735">
        <v>1</v>
      </c>
      <c r="K2735">
        <v>46177</v>
      </c>
      <c r="L2735" t="s">
        <v>32</v>
      </c>
      <c r="M2735" t="s">
        <v>40</v>
      </c>
      <c r="P2735">
        <v>46175</v>
      </c>
      <c r="S2735" t="s">
        <v>19815</v>
      </c>
    </row>
    <row r="2736" spans="1:19" x14ac:dyDescent="0.25">
      <c r="A2736" s="15" t="s">
        <v>19826</v>
      </c>
      <c r="C2736" t="s">
        <v>19813</v>
      </c>
      <c r="D2736" t="s">
        <v>370</v>
      </c>
      <c r="E2736">
        <v>1</v>
      </c>
      <c r="F2736">
        <v>1235000</v>
      </c>
      <c r="G2736">
        <v>18525</v>
      </c>
      <c r="K2736">
        <v>46178</v>
      </c>
      <c r="L2736" t="s">
        <v>732</v>
      </c>
      <c r="M2736" t="s">
        <v>55</v>
      </c>
      <c r="P2736">
        <v>46175</v>
      </c>
      <c r="Q2736">
        <v>15184.43</v>
      </c>
      <c r="S2736" t="s">
        <v>19818</v>
      </c>
    </row>
    <row r="2737" spans="1:19" x14ac:dyDescent="0.25">
      <c r="B2737" s="15" t="s">
        <v>19826</v>
      </c>
      <c r="C2737" t="s">
        <v>19816</v>
      </c>
      <c r="D2737" t="s">
        <v>370</v>
      </c>
      <c r="H2737">
        <v>1</v>
      </c>
      <c r="K2737">
        <v>46178</v>
      </c>
      <c r="L2737" t="s">
        <v>732</v>
      </c>
      <c r="M2737" t="s">
        <v>55</v>
      </c>
      <c r="P2737">
        <v>46175</v>
      </c>
      <c r="S2737" t="s">
        <v>19818</v>
      </c>
    </row>
    <row r="2738" spans="1:19" x14ac:dyDescent="0.25">
      <c r="A2738" s="15" t="s">
        <v>19826</v>
      </c>
      <c r="C2738" t="s">
        <v>19813</v>
      </c>
      <c r="D2738" t="s">
        <v>36</v>
      </c>
      <c r="E2738">
        <v>1</v>
      </c>
      <c r="F2738">
        <v>1872000</v>
      </c>
      <c r="G2738">
        <v>10000</v>
      </c>
      <c r="K2738">
        <v>46176</v>
      </c>
      <c r="L2738" t="s">
        <v>32</v>
      </c>
      <c r="M2738" t="s">
        <v>40</v>
      </c>
      <c r="P2738">
        <v>46175</v>
      </c>
      <c r="Q2738">
        <v>8196.7199999999993</v>
      </c>
      <c r="S2738" t="s">
        <v>19815</v>
      </c>
    </row>
    <row r="2739" spans="1:19" x14ac:dyDescent="0.25">
      <c r="B2739" s="15" t="s">
        <v>19826</v>
      </c>
      <c r="C2739" t="s">
        <v>19816</v>
      </c>
      <c r="D2739" t="s">
        <v>36</v>
      </c>
      <c r="H2739">
        <v>1</v>
      </c>
      <c r="K2739">
        <v>46176</v>
      </c>
      <c r="L2739" t="s">
        <v>32</v>
      </c>
      <c r="M2739" t="s">
        <v>40</v>
      </c>
      <c r="P2739">
        <v>46175</v>
      </c>
      <c r="S2739" t="s">
        <v>19815</v>
      </c>
    </row>
    <row r="2740" spans="1:19" x14ac:dyDescent="0.25">
      <c r="A2740" s="15" t="s">
        <v>19826</v>
      </c>
      <c r="C2740" t="s">
        <v>19813</v>
      </c>
      <c r="D2740" t="s">
        <v>36</v>
      </c>
      <c r="E2740">
        <v>1</v>
      </c>
      <c r="F2740">
        <v>1245000</v>
      </c>
      <c r="G2740">
        <v>10000</v>
      </c>
      <c r="K2740">
        <v>46176</v>
      </c>
      <c r="L2740" t="s">
        <v>32</v>
      </c>
      <c r="M2740" t="s">
        <v>40</v>
      </c>
      <c r="P2740">
        <v>46175</v>
      </c>
      <c r="Q2740">
        <v>8196.7199999999993</v>
      </c>
      <c r="S2740" t="s">
        <v>19815</v>
      </c>
    </row>
    <row r="2741" spans="1:19" x14ac:dyDescent="0.25">
      <c r="B2741" s="15" t="s">
        <v>19826</v>
      </c>
      <c r="C2741" t="s">
        <v>19816</v>
      </c>
      <c r="D2741" t="s">
        <v>36</v>
      </c>
      <c r="H2741">
        <v>1</v>
      </c>
      <c r="K2741">
        <v>46176</v>
      </c>
      <c r="L2741" t="s">
        <v>32</v>
      </c>
      <c r="M2741" t="s">
        <v>40</v>
      </c>
      <c r="P2741">
        <v>46175</v>
      </c>
      <c r="S2741" t="s">
        <v>19815</v>
      </c>
    </row>
    <row r="2742" spans="1:19" x14ac:dyDescent="0.25">
      <c r="C2742" t="s">
        <v>19828</v>
      </c>
      <c r="D2742" t="s">
        <v>49</v>
      </c>
      <c r="I2742">
        <v>1</v>
      </c>
      <c r="J2742" s="15" t="s">
        <v>19826</v>
      </c>
      <c r="K2742">
        <v>46182</v>
      </c>
      <c r="L2742" t="s">
        <v>164</v>
      </c>
      <c r="M2742" t="s">
        <v>55</v>
      </c>
      <c r="P2742">
        <v>46175</v>
      </c>
      <c r="S2742" t="s">
        <v>19818</v>
      </c>
    </row>
    <row r="2743" spans="1:19" x14ac:dyDescent="0.25">
      <c r="B2743" s="15" t="s">
        <v>19826</v>
      </c>
      <c r="C2743" t="s">
        <v>19816</v>
      </c>
      <c r="D2743" t="s">
        <v>49</v>
      </c>
      <c r="H2743">
        <v>1</v>
      </c>
      <c r="K2743">
        <v>46182</v>
      </c>
      <c r="L2743" t="s">
        <v>164</v>
      </c>
      <c r="M2743" t="s">
        <v>55</v>
      </c>
      <c r="P2743">
        <v>46175</v>
      </c>
      <c r="S2743" t="s">
        <v>19818</v>
      </c>
    </row>
    <row r="2744" spans="1:19" x14ac:dyDescent="0.25">
      <c r="A2744" s="15" t="s">
        <v>19826</v>
      </c>
      <c r="C2744" t="s">
        <v>19817</v>
      </c>
      <c r="D2744" t="s">
        <v>189</v>
      </c>
      <c r="E2744">
        <v>1</v>
      </c>
      <c r="F2744">
        <v>1987000</v>
      </c>
      <c r="G2744">
        <v>39740</v>
      </c>
      <c r="K2744">
        <v>46187</v>
      </c>
      <c r="L2744" t="s">
        <v>164</v>
      </c>
      <c r="M2744" t="s">
        <v>55</v>
      </c>
      <c r="P2744">
        <v>46175</v>
      </c>
      <c r="Q2744">
        <v>32573.77</v>
      </c>
      <c r="S2744" t="s">
        <v>19815</v>
      </c>
    </row>
    <row r="2745" spans="1:19" x14ac:dyDescent="0.25">
      <c r="B2745" s="15" t="s">
        <v>19826</v>
      </c>
      <c r="C2745" t="s">
        <v>19816</v>
      </c>
      <c r="D2745" t="s">
        <v>189</v>
      </c>
      <c r="H2745">
        <v>1</v>
      </c>
      <c r="K2745">
        <v>46187</v>
      </c>
      <c r="L2745" t="s">
        <v>164</v>
      </c>
      <c r="M2745" t="s">
        <v>55</v>
      </c>
      <c r="P2745">
        <v>46175</v>
      </c>
      <c r="S2745" t="s">
        <v>19815</v>
      </c>
    </row>
    <row r="2746" spans="1:19" x14ac:dyDescent="0.25">
      <c r="A2746" s="15" t="s">
        <v>19826</v>
      </c>
      <c r="C2746" t="s">
        <v>19813</v>
      </c>
      <c r="D2746" t="s">
        <v>36</v>
      </c>
      <c r="E2746">
        <v>1</v>
      </c>
      <c r="F2746">
        <v>1038000</v>
      </c>
      <c r="G2746">
        <v>10000</v>
      </c>
      <c r="K2746">
        <v>46176</v>
      </c>
      <c r="L2746" t="s">
        <v>32</v>
      </c>
      <c r="M2746" t="s">
        <v>40</v>
      </c>
      <c r="P2746">
        <v>46175</v>
      </c>
      <c r="Q2746">
        <v>8196.7199999999993</v>
      </c>
      <c r="S2746" t="s">
        <v>19815</v>
      </c>
    </row>
    <row r="2747" spans="1:19" x14ac:dyDescent="0.25">
      <c r="B2747" s="15" t="s">
        <v>19826</v>
      </c>
      <c r="C2747" t="s">
        <v>19816</v>
      </c>
      <c r="D2747" t="s">
        <v>36</v>
      </c>
      <c r="H2747">
        <v>1</v>
      </c>
      <c r="K2747">
        <v>46176</v>
      </c>
      <c r="L2747" t="s">
        <v>32</v>
      </c>
      <c r="M2747" t="s">
        <v>40</v>
      </c>
      <c r="P2747">
        <v>46175</v>
      </c>
      <c r="S2747" t="s">
        <v>19815</v>
      </c>
    </row>
    <row r="2748" spans="1:19" x14ac:dyDescent="0.25">
      <c r="A2748" s="15" t="s">
        <v>19826</v>
      </c>
      <c r="C2748" t="s">
        <v>19828</v>
      </c>
      <c r="D2748" t="s">
        <v>49</v>
      </c>
      <c r="E2748">
        <v>1</v>
      </c>
      <c r="F2748">
        <v>2339000</v>
      </c>
      <c r="G2748">
        <v>82625</v>
      </c>
      <c r="K2748">
        <v>46178</v>
      </c>
      <c r="L2748" t="s">
        <v>176</v>
      </c>
      <c r="M2748" t="s">
        <v>55</v>
      </c>
      <c r="P2748">
        <v>46174</v>
      </c>
      <c r="Q2748">
        <v>67725.41</v>
      </c>
      <c r="S2748" t="s">
        <v>19818</v>
      </c>
    </row>
    <row r="2749" spans="1:19" x14ac:dyDescent="0.25">
      <c r="B2749" s="15" t="s">
        <v>19826</v>
      </c>
      <c r="C2749" t="s">
        <v>19816</v>
      </c>
      <c r="D2749" t="s">
        <v>49</v>
      </c>
      <c r="H2749">
        <v>1</v>
      </c>
      <c r="K2749">
        <v>46178</v>
      </c>
      <c r="L2749" t="s">
        <v>176</v>
      </c>
      <c r="M2749" t="s">
        <v>55</v>
      </c>
      <c r="P2749">
        <v>46174</v>
      </c>
      <c r="S2749" t="s">
        <v>19818</v>
      </c>
    </row>
    <row r="2750" spans="1:19" x14ac:dyDescent="0.25">
      <c r="A2750" s="15" t="s">
        <v>19826</v>
      </c>
      <c r="C2750" t="s">
        <v>19813</v>
      </c>
      <c r="D2750" t="s">
        <v>36</v>
      </c>
      <c r="E2750">
        <v>1</v>
      </c>
      <c r="F2750">
        <v>1974100</v>
      </c>
      <c r="G2750">
        <v>10000</v>
      </c>
      <c r="K2750">
        <v>46174</v>
      </c>
      <c r="L2750" t="s">
        <v>32</v>
      </c>
      <c r="M2750" t="s">
        <v>40</v>
      </c>
      <c r="P2750">
        <v>46174</v>
      </c>
      <c r="Q2750">
        <v>8196.7199999999993</v>
      </c>
      <c r="S2750" t="s">
        <v>19815</v>
      </c>
    </row>
    <row r="2751" spans="1:19" x14ac:dyDescent="0.25">
      <c r="B2751" s="15" t="s">
        <v>19826</v>
      </c>
      <c r="C2751" t="s">
        <v>19816</v>
      </c>
      <c r="D2751" t="s">
        <v>36</v>
      </c>
      <c r="H2751">
        <v>1</v>
      </c>
      <c r="K2751">
        <v>46174</v>
      </c>
      <c r="L2751" t="s">
        <v>32</v>
      </c>
      <c r="M2751" t="s">
        <v>40</v>
      </c>
      <c r="P2751">
        <v>46174</v>
      </c>
      <c r="S2751" t="s">
        <v>19815</v>
      </c>
    </row>
    <row r="2752" spans="1:19" x14ac:dyDescent="0.25">
      <c r="A2752" s="15" t="s">
        <v>19826</v>
      </c>
      <c r="C2752" t="s">
        <v>19821</v>
      </c>
      <c r="D2752" t="s">
        <v>36</v>
      </c>
      <c r="E2752">
        <v>1</v>
      </c>
      <c r="F2752">
        <v>3213750</v>
      </c>
      <c r="G2752">
        <v>20000</v>
      </c>
      <c r="K2752">
        <v>46175</v>
      </c>
      <c r="L2752" t="s">
        <v>32</v>
      </c>
      <c r="M2752" t="s">
        <v>40</v>
      </c>
      <c r="P2752">
        <v>46174</v>
      </c>
      <c r="Q2752">
        <v>16393.439999999999</v>
      </c>
      <c r="S2752" t="s">
        <v>19815</v>
      </c>
    </row>
    <row r="2753" spans="1:19" x14ac:dyDescent="0.25">
      <c r="B2753" s="15" t="s">
        <v>19826</v>
      </c>
      <c r="C2753" t="s">
        <v>19816</v>
      </c>
      <c r="D2753" t="s">
        <v>36</v>
      </c>
      <c r="H2753">
        <v>1</v>
      </c>
      <c r="K2753">
        <v>46175</v>
      </c>
      <c r="L2753" t="s">
        <v>32</v>
      </c>
      <c r="M2753" t="s">
        <v>40</v>
      </c>
      <c r="P2753">
        <v>46174</v>
      </c>
      <c r="S2753" t="s">
        <v>19815</v>
      </c>
    </row>
    <row r="2754" spans="1:19" x14ac:dyDescent="0.25">
      <c r="A2754" s="15" t="s">
        <v>19826</v>
      </c>
      <c r="C2754" t="s">
        <v>19817</v>
      </c>
      <c r="D2754" t="s">
        <v>36</v>
      </c>
      <c r="E2754">
        <v>1</v>
      </c>
      <c r="F2754">
        <v>2009000</v>
      </c>
      <c r="G2754">
        <v>40180</v>
      </c>
      <c r="K2754">
        <v>46174</v>
      </c>
      <c r="L2754" t="s">
        <v>32</v>
      </c>
      <c r="M2754" t="s">
        <v>40</v>
      </c>
      <c r="P2754">
        <v>46174</v>
      </c>
      <c r="Q2754">
        <v>32934.43</v>
      </c>
      <c r="S2754" t="s">
        <v>19815</v>
      </c>
    </row>
    <row r="2755" spans="1:19" x14ac:dyDescent="0.25">
      <c r="B2755" s="15" t="s">
        <v>19826</v>
      </c>
      <c r="C2755" t="s">
        <v>19816</v>
      </c>
      <c r="D2755" t="s">
        <v>36</v>
      </c>
      <c r="H2755">
        <v>1</v>
      </c>
      <c r="K2755">
        <v>46174</v>
      </c>
      <c r="L2755" t="s">
        <v>32</v>
      </c>
      <c r="M2755" t="s">
        <v>40</v>
      </c>
      <c r="P2755">
        <v>46174</v>
      </c>
      <c r="S2755" t="s">
        <v>19815</v>
      </c>
    </row>
    <row r="2756" spans="1:19" x14ac:dyDescent="0.25">
      <c r="A2756" s="15" t="s">
        <v>19826</v>
      </c>
      <c r="C2756" t="s">
        <v>19813</v>
      </c>
      <c r="D2756" t="s">
        <v>49</v>
      </c>
      <c r="E2756">
        <v>1</v>
      </c>
      <c r="F2756">
        <v>1195000</v>
      </c>
      <c r="G2756">
        <v>17925</v>
      </c>
      <c r="K2756">
        <v>46180</v>
      </c>
      <c r="L2756" t="s">
        <v>67</v>
      </c>
      <c r="M2756" t="s">
        <v>65</v>
      </c>
      <c r="P2756">
        <v>46174</v>
      </c>
      <c r="Q2756">
        <v>14692.62</v>
      </c>
      <c r="S2756" t="s">
        <v>19818</v>
      </c>
    </row>
    <row r="2757" spans="1:19" x14ac:dyDescent="0.25">
      <c r="B2757" s="15" t="s">
        <v>19826</v>
      </c>
      <c r="C2757" t="s">
        <v>19816</v>
      </c>
      <c r="D2757" t="s">
        <v>49</v>
      </c>
      <c r="H2757">
        <v>1</v>
      </c>
      <c r="K2757">
        <v>46180</v>
      </c>
      <c r="L2757" t="s">
        <v>67</v>
      </c>
      <c r="M2757" t="s">
        <v>65</v>
      </c>
      <c r="P2757">
        <v>46174</v>
      </c>
      <c r="S2757" t="s">
        <v>19818</v>
      </c>
    </row>
    <row r="2758" spans="1:19" x14ac:dyDescent="0.25">
      <c r="A2758" s="15" t="s">
        <v>19826</v>
      </c>
      <c r="C2758" t="s">
        <v>19817</v>
      </c>
      <c r="D2758" t="s">
        <v>36</v>
      </c>
      <c r="E2758">
        <v>1</v>
      </c>
      <c r="F2758">
        <v>1970000</v>
      </c>
      <c r="G2758">
        <v>39400</v>
      </c>
      <c r="K2758">
        <v>46174</v>
      </c>
      <c r="L2758" t="s">
        <v>32</v>
      </c>
      <c r="M2758" t="s">
        <v>40</v>
      </c>
      <c r="P2758">
        <v>46174</v>
      </c>
      <c r="Q2758">
        <v>32295.08</v>
      </c>
      <c r="S2758" t="s">
        <v>19815</v>
      </c>
    </row>
    <row r="2759" spans="1:19" x14ac:dyDescent="0.25">
      <c r="B2759" s="15" t="s">
        <v>19826</v>
      </c>
      <c r="C2759" t="s">
        <v>19816</v>
      </c>
      <c r="D2759" t="s">
        <v>36</v>
      </c>
      <c r="H2759">
        <v>1</v>
      </c>
      <c r="K2759">
        <v>46174</v>
      </c>
      <c r="L2759" t="s">
        <v>32</v>
      </c>
      <c r="M2759" t="s">
        <v>40</v>
      </c>
      <c r="P2759">
        <v>46174</v>
      </c>
      <c r="S2759" t="s">
        <v>19815</v>
      </c>
    </row>
    <row r="2760" spans="1:19" x14ac:dyDescent="0.25">
      <c r="B2760" s="15" t="s">
        <v>19826</v>
      </c>
      <c r="C2760" t="s">
        <v>19816</v>
      </c>
      <c r="D2760" t="s">
        <v>36</v>
      </c>
      <c r="H2760">
        <v>1</v>
      </c>
      <c r="K2760">
        <v>46174</v>
      </c>
      <c r="L2760" t="s">
        <v>32</v>
      </c>
      <c r="M2760" t="s">
        <v>40</v>
      </c>
      <c r="P2760">
        <v>46174</v>
      </c>
      <c r="S2760" t="s">
        <v>19815</v>
      </c>
    </row>
    <row r="2761" spans="1:19" x14ac:dyDescent="0.25">
      <c r="A2761" s="15" t="s">
        <v>19826</v>
      </c>
      <c r="C2761" t="s">
        <v>19819</v>
      </c>
      <c r="D2761" t="s">
        <v>36</v>
      </c>
      <c r="E2761">
        <v>1</v>
      </c>
      <c r="F2761">
        <v>2515000</v>
      </c>
      <c r="G2761">
        <v>20000</v>
      </c>
      <c r="K2761">
        <v>46174</v>
      </c>
      <c r="L2761" t="s">
        <v>32</v>
      </c>
      <c r="M2761" t="s">
        <v>40</v>
      </c>
      <c r="P2761">
        <v>46174</v>
      </c>
      <c r="Q2761">
        <v>16393.439999999999</v>
      </c>
      <c r="S2761" t="s">
        <v>19815</v>
      </c>
    </row>
    <row r="2762" spans="1:19" x14ac:dyDescent="0.25">
      <c r="A2762" s="15" t="s">
        <v>19826</v>
      </c>
      <c r="C2762" t="s">
        <v>19813</v>
      </c>
      <c r="D2762" t="s">
        <v>370</v>
      </c>
      <c r="E2762">
        <v>1</v>
      </c>
      <c r="F2762">
        <v>1757000</v>
      </c>
      <c r="G2762">
        <v>26355</v>
      </c>
      <c r="K2762">
        <v>46183</v>
      </c>
      <c r="L2762" t="s">
        <v>643</v>
      </c>
      <c r="M2762" t="s">
        <v>55</v>
      </c>
      <c r="P2762">
        <v>46174</v>
      </c>
      <c r="Q2762">
        <v>21602.46</v>
      </c>
      <c r="S2762" t="s">
        <v>19818</v>
      </c>
    </row>
    <row r="2763" spans="1:19" x14ac:dyDescent="0.25">
      <c r="B2763" s="15" t="s">
        <v>19826</v>
      </c>
      <c r="C2763" t="s">
        <v>19816</v>
      </c>
      <c r="D2763" t="s">
        <v>370</v>
      </c>
      <c r="H2763">
        <v>1</v>
      </c>
      <c r="K2763">
        <v>46183</v>
      </c>
      <c r="L2763" t="s">
        <v>643</v>
      </c>
      <c r="M2763" t="s">
        <v>55</v>
      </c>
      <c r="P2763">
        <v>46174</v>
      </c>
      <c r="S2763" t="s">
        <v>19818</v>
      </c>
    </row>
    <row r="2764" spans="1:19" x14ac:dyDescent="0.25">
      <c r="A2764" s="15" t="s">
        <v>19826</v>
      </c>
      <c r="C2764" t="s">
        <v>19813</v>
      </c>
      <c r="D2764" t="s">
        <v>36</v>
      </c>
      <c r="E2764">
        <v>1</v>
      </c>
      <c r="F2764">
        <v>1123000</v>
      </c>
      <c r="G2764">
        <v>10000</v>
      </c>
      <c r="K2764">
        <v>46174</v>
      </c>
      <c r="L2764" t="s">
        <v>32</v>
      </c>
      <c r="M2764" t="s">
        <v>40</v>
      </c>
      <c r="P2764">
        <v>46174</v>
      </c>
      <c r="Q2764">
        <v>8196.7199999999993</v>
      </c>
      <c r="S2764" t="s">
        <v>19815</v>
      </c>
    </row>
    <row r="2765" spans="1:19" x14ac:dyDescent="0.25">
      <c r="B2765" s="15" t="s">
        <v>19826</v>
      </c>
      <c r="C2765" t="s">
        <v>19816</v>
      </c>
      <c r="D2765" t="s">
        <v>36</v>
      </c>
      <c r="H2765">
        <v>1</v>
      </c>
      <c r="K2765">
        <v>46174</v>
      </c>
      <c r="L2765" t="s">
        <v>32</v>
      </c>
      <c r="M2765" t="s">
        <v>40</v>
      </c>
      <c r="P2765">
        <v>46174</v>
      </c>
      <c r="S2765" t="s">
        <v>19815</v>
      </c>
    </row>
    <row r="2766" spans="1:19" x14ac:dyDescent="0.25">
      <c r="A2766" s="15" t="s">
        <v>19826</v>
      </c>
      <c r="C2766" t="s">
        <v>19833</v>
      </c>
      <c r="D2766" t="s">
        <v>181</v>
      </c>
      <c r="E2766">
        <v>1</v>
      </c>
      <c r="F2766">
        <v>2972000</v>
      </c>
      <c r="G2766">
        <v>101000</v>
      </c>
      <c r="K2766">
        <v>46180</v>
      </c>
      <c r="L2766" t="s">
        <v>573</v>
      </c>
      <c r="M2766" t="s">
        <v>65</v>
      </c>
      <c r="P2766">
        <v>46174</v>
      </c>
      <c r="Q2766">
        <v>82786.89</v>
      </c>
      <c r="S2766" t="s">
        <v>19818</v>
      </c>
    </row>
    <row r="2767" spans="1:19" x14ac:dyDescent="0.25">
      <c r="B2767" s="15" t="s">
        <v>19826</v>
      </c>
      <c r="C2767" t="s">
        <v>19816</v>
      </c>
      <c r="D2767" t="s">
        <v>181</v>
      </c>
      <c r="H2767">
        <v>1</v>
      </c>
      <c r="K2767">
        <v>46180</v>
      </c>
      <c r="L2767" t="s">
        <v>573</v>
      </c>
      <c r="M2767" t="s">
        <v>65</v>
      </c>
      <c r="P2767">
        <v>46174</v>
      </c>
      <c r="S2767" t="s">
        <v>19818</v>
      </c>
    </row>
    <row r="2768" spans="1:19" x14ac:dyDescent="0.25">
      <c r="A2768" s="15" t="s">
        <v>19826</v>
      </c>
      <c r="C2768" t="s">
        <v>19817</v>
      </c>
      <c r="D2768" t="s">
        <v>36</v>
      </c>
      <c r="E2768">
        <v>1</v>
      </c>
      <c r="F2768">
        <v>4661000</v>
      </c>
      <c r="G2768">
        <v>30000</v>
      </c>
      <c r="K2768">
        <v>46176</v>
      </c>
      <c r="L2768" t="s">
        <v>32</v>
      </c>
      <c r="M2768" t="s">
        <v>40</v>
      </c>
      <c r="P2768">
        <v>46174</v>
      </c>
      <c r="Q2768">
        <v>24590.16</v>
      </c>
      <c r="S2768" t="s">
        <v>19815</v>
      </c>
    </row>
    <row r="2769" spans="1:19" x14ac:dyDescent="0.25">
      <c r="B2769" s="15" t="s">
        <v>19826</v>
      </c>
      <c r="C2769" t="s">
        <v>19816</v>
      </c>
      <c r="D2769" t="s">
        <v>36</v>
      </c>
      <c r="H2769">
        <v>1</v>
      </c>
      <c r="K2769">
        <v>46176</v>
      </c>
      <c r="L2769" t="s">
        <v>32</v>
      </c>
      <c r="M2769" t="s">
        <v>40</v>
      </c>
      <c r="P2769">
        <v>46174</v>
      </c>
      <c r="S2769" t="s">
        <v>19815</v>
      </c>
    </row>
    <row r="2770" spans="1:19" x14ac:dyDescent="0.25">
      <c r="A2770" s="15" t="s">
        <v>19826</v>
      </c>
      <c r="C2770" t="s">
        <v>19817</v>
      </c>
      <c r="D2770" t="s">
        <v>49</v>
      </c>
      <c r="E2770">
        <v>1</v>
      </c>
      <c r="F2770">
        <v>2050000</v>
      </c>
      <c r="G2770">
        <v>41000</v>
      </c>
      <c r="K2770">
        <v>46185</v>
      </c>
      <c r="L2770" t="s">
        <v>132</v>
      </c>
      <c r="M2770" t="s">
        <v>65</v>
      </c>
      <c r="P2770">
        <v>46173</v>
      </c>
      <c r="Q2770">
        <v>33606.559999999998</v>
      </c>
      <c r="S2770" t="s">
        <v>19818</v>
      </c>
    </row>
    <row r="2771" spans="1:19" x14ac:dyDescent="0.25">
      <c r="B2771" s="15" t="s">
        <v>19837</v>
      </c>
      <c r="C2771" t="s">
        <v>19816</v>
      </c>
      <c r="D2771" t="s">
        <v>49</v>
      </c>
      <c r="H2771">
        <v>1</v>
      </c>
      <c r="K2771">
        <v>46185</v>
      </c>
      <c r="L2771" t="s">
        <v>132</v>
      </c>
      <c r="M2771" t="s">
        <v>65</v>
      </c>
      <c r="P2771">
        <v>46173</v>
      </c>
      <c r="S2771" t="s">
        <v>19818</v>
      </c>
    </row>
    <row r="2772" spans="1:19" x14ac:dyDescent="0.25">
      <c r="A2772" s="15" t="s">
        <v>19826</v>
      </c>
      <c r="C2772" t="s">
        <v>19821</v>
      </c>
      <c r="D2772" t="s">
        <v>36</v>
      </c>
      <c r="E2772">
        <v>1</v>
      </c>
      <c r="F2772">
        <v>3390250</v>
      </c>
      <c r="G2772">
        <v>65405</v>
      </c>
      <c r="K2772">
        <v>46182</v>
      </c>
      <c r="L2772" t="s">
        <v>32</v>
      </c>
      <c r="M2772" t="s">
        <v>40</v>
      </c>
      <c r="P2772">
        <v>46173</v>
      </c>
      <c r="Q2772">
        <v>53610.66</v>
      </c>
      <c r="S2772" t="s">
        <v>19815</v>
      </c>
    </row>
    <row r="2773" spans="1:19" x14ac:dyDescent="0.25">
      <c r="B2773" s="15" t="s">
        <v>19837</v>
      </c>
      <c r="C2773" t="s">
        <v>19816</v>
      </c>
      <c r="D2773" t="s">
        <v>36</v>
      </c>
      <c r="H2773">
        <v>1</v>
      </c>
      <c r="K2773">
        <v>46182</v>
      </c>
      <c r="L2773" t="s">
        <v>32</v>
      </c>
      <c r="M2773" t="s">
        <v>40</v>
      </c>
      <c r="P2773">
        <v>46173</v>
      </c>
      <c r="S2773" t="s">
        <v>19815</v>
      </c>
    </row>
    <row r="2774" spans="1:19" x14ac:dyDescent="0.25">
      <c r="A2774" s="15" t="s">
        <v>19826</v>
      </c>
      <c r="C2774" t="s">
        <v>19813</v>
      </c>
      <c r="D2774" t="s">
        <v>49</v>
      </c>
      <c r="E2774">
        <v>1</v>
      </c>
      <c r="F2774">
        <v>1268000</v>
      </c>
      <c r="G2774">
        <v>10000</v>
      </c>
      <c r="K2774">
        <v>46176</v>
      </c>
      <c r="L2774" t="s">
        <v>67</v>
      </c>
      <c r="M2774" t="s">
        <v>65</v>
      </c>
      <c r="P2774">
        <v>46173</v>
      </c>
      <c r="Q2774">
        <v>8196.7199999999993</v>
      </c>
      <c r="S2774" t="s">
        <v>19818</v>
      </c>
    </row>
    <row r="2775" spans="1:19" x14ac:dyDescent="0.25">
      <c r="B2775" s="15" t="s">
        <v>19837</v>
      </c>
      <c r="C2775" t="s">
        <v>19816</v>
      </c>
      <c r="D2775" t="s">
        <v>49</v>
      </c>
      <c r="H2775">
        <v>1</v>
      </c>
      <c r="K2775">
        <v>46176</v>
      </c>
      <c r="L2775" t="s">
        <v>67</v>
      </c>
      <c r="M2775" t="s">
        <v>65</v>
      </c>
      <c r="P2775">
        <v>46173</v>
      </c>
      <c r="S2775" t="s">
        <v>19818</v>
      </c>
    </row>
    <row r="2776" spans="1:19" x14ac:dyDescent="0.25">
      <c r="A2776" s="15" t="s">
        <v>19826</v>
      </c>
      <c r="C2776" t="s">
        <v>19821</v>
      </c>
      <c r="D2776" t="s">
        <v>36</v>
      </c>
      <c r="E2776">
        <v>1</v>
      </c>
      <c r="F2776">
        <v>3258000</v>
      </c>
      <c r="G2776">
        <v>30000</v>
      </c>
      <c r="K2776">
        <v>46182</v>
      </c>
      <c r="L2776" t="s">
        <v>32</v>
      </c>
      <c r="M2776" t="s">
        <v>40</v>
      </c>
      <c r="P2776">
        <v>46173</v>
      </c>
      <c r="Q2776">
        <v>24590.16</v>
      </c>
      <c r="S2776" t="s">
        <v>19815</v>
      </c>
    </row>
    <row r="2777" spans="1:19" x14ac:dyDescent="0.25">
      <c r="B2777" s="15" t="s">
        <v>19837</v>
      </c>
      <c r="C2777" t="s">
        <v>19816</v>
      </c>
      <c r="D2777" t="s">
        <v>36</v>
      </c>
      <c r="H2777">
        <v>1</v>
      </c>
      <c r="K2777">
        <v>46182</v>
      </c>
      <c r="L2777" t="s">
        <v>32</v>
      </c>
      <c r="M2777" t="s">
        <v>40</v>
      </c>
      <c r="P2777">
        <v>46173</v>
      </c>
      <c r="S2777" t="s">
        <v>19815</v>
      </c>
    </row>
    <row r="2778" spans="1:19" x14ac:dyDescent="0.25">
      <c r="A2778" s="15" t="s">
        <v>19826</v>
      </c>
      <c r="C2778" t="s">
        <v>19821</v>
      </c>
      <c r="D2778" t="s">
        <v>36</v>
      </c>
      <c r="E2778">
        <v>1</v>
      </c>
      <c r="F2778">
        <v>2380000</v>
      </c>
      <c r="G2778">
        <v>30000</v>
      </c>
      <c r="K2778">
        <v>46174</v>
      </c>
      <c r="L2778" t="s">
        <v>32</v>
      </c>
      <c r="M2778" t="s">
        <v>40</v>
      </c>
      <c r="P2778">
        <v>46173</v>
      </c>
      <c r="Q2778">
        <v>24590.16</v>
      </c>
      <c r="S2778" t="s">
        <v>19815</v>
      </c>
    </row>
    <row r="2779" spans="1:19" x14ac:dyDescent="0.25">
      <c r="B2779" s="15" t="s">
        <v>19837</v>
      </c>
      <c r="C2779" t="s">
        <v>19816</v>
      </c>
      <c r="D2779" t="s">
        <v>36</v>
      </c>
      <c r="H2779">
        <v>1</v>
      </c>
      <c r="K2779">
        <v>46174</v>
      </c>
      <c r="L2779" t="s">
        <v>32</v>
      </c>
      <c r="M2779" t="s">
        <v>40</v>
      </c>
      <c r="P2779">
        <v>46173</v>
      </c>
      <c r="S2779" t="s">
        <v>19815</v>
      </c>
    </row>
    <row r="2780" spans="1:19" x14ac:dyDescent="0.25">
      <c r="A2780" s="15" t="s">
        <v>19826</v>
      </c>
      <c r="C2780" t="s">
        <v>19817</v>
      </c>
      <c r="D2780" t="s">
        <v>36</v>
      </c>
      <c r="E2780">
        <v>1</v>
      </c>
      <c r="F2780">
        <v>4720000</v>
      </c>
      <c r="G2780">
        <v>30000</v>
      </c>
      <c r="K2780">
        <v>46175</v>
      </c>
      <c r="L2780" t="s">
        <v>32</v>
      </c>
      <c r="M2780" t="s">
        <v>40</v>
      </c>
      <c r="P2780">
        <v>46173</v>
      </c>
      <c r="Q2780">
        <v>24590.16</v>
      </c>
      <c r="S2780" t="s">
        <v>19815</v>
      </c>
    </row>
    <row r="2781" spans="1:19" x14ac:dyDescent="0.25">
      <c r="B2781" s="15" t="s">
        <v>19837</v>
      </c>
      <c r="C2781" t="s">
        <v>19816</v>
      </c>
      <c r="D2781" t="s">
        <v>36</v>
      </c>
      <c r="H2781">
        <v>1</v>
      </c>
      <c r="K2781">
        <v>46175</v>
      </c>
      <c r="L2781" t="s">
        <v>32</v>
      </c>
      <c r="M2781" t="s">
        <v>40</v>
      </c>
      <c r="P2781">
        <v>46173</v>
      </c>
      <c r="S2781" t="s">
        <v>19815</v>
      </c>
    </row>
    <row r="2782" spans="1:19" x14ac:dyDescent="0.25">
      <c r="A2782" s="15" t="s">
        <v>19826</v>
      </c>
      <c r="C2782" t="s">
        <v>19817</v>
      </c>
      <c r="D2782" t="s">
        <v>36</v>
      </c>
      <c r="E2782">
        <v>1</v>
      </c>
      <c r="F2782">
        <v>2620000</v>
      </c>
      <c r="G2782">
        <v>52400</v>
      </c>
      <c r="K2782">
        <v>46183</v>
      </c>
      <c r="L2782" t="s">
        <v>32</v>
      </c>
      <c r="M2782" t="s">
        <v>40</v>
      </c>
      <c r="P2782">
        <v>46173</v>
      </c>
      <c r="Q2782">
        <v>42950.82</v>
      </c>
      <c r="S2782" t="s">
        <v>19815</v>
      </c>
    </row>
    <row r="2783" spans="1:19" x14ac:dyDescent="0.25">
      <c r="B2783" s="15" t="s">
        <v>19837</v>
      </c>
      <c r="C2783" t="s">
        <v>19816</v>
      </c>
      <c r="D2783" t="s">
        <v>36</v>
      </c>
      <c r="H2783">
        <v>1</v>
      </c>
      <c r="K2783">
        <v>46183</v>
      </c>
      <c r="L2783" t="s">
        <v>32</v>
      </c>
      <c r="M2783" t="s">
        <v>40</v>
      </c>
      <c r="P2783">
        <v>46173</v>
      </c>
      <c r="S2783" t="s">
        <v>19815</v>
      </c>
    </row>
    <row r="2784" spans="1:19" x14ac:dyDescent="0.25">
      <c r="A2784" s="15" t="s">
        <v>19826</v>
      </c>
      <c r="C2784" t="s">
        <v>19813</v>
      </c>
      <c r="D2784" t="s">
        <v>36</v>
      </c>
      <c r="E2784">
        <v>1</v>
      </c>
      <c r="F2784">
        <v>1104000</v>
      </c>
      <c r="G2784">
        <v>10000</v>
      </c>
      <c r="K2784">
        <v>46175</v>
      </c>
      <c r="L2784" t="s">
        <v>32</v>
      </c>
      <c r="M2784" t="s">
        <v>40</v>
      </c>
      <c r="P2784">
        <v>46173</v>
      </c>
      <c r="Q2784">
        <v>8196.7199999999993</v>
      </c>
      <c r="S2784" t="s">
        <v>19815</v>
      </c>
    </row>
    <row r="2785" spans="1:19" x14ac:dyDescent="0.25">
      <c r="B2785" s="15" t="s">
        <v>19837</v>
      </c>
      <c r="C2785" t="s">
        <v>19816</v>
      </c>
      <c r="D2785" t="s">
        <v>36</v>
      </c>
      <c r="H2785">
        <v>1</v>
      </c>
      <c r="K2785">
        <v>46175</v>
      </c>
      <c r="L2785" t="s">
        <v>32</v>
      </c>
      <c r="M2785" t="s">
        <v>40</v>
      </c>
      <c r="P2785">
        <v>46173</v>
      </c>
      <c r="S2785" t="s">
        <v>19815</v>
      </c>
    </row>
    <row r="2786" spans="1:19" x14ac:dyDescent="0.25">
      <c r="A2786" s="15" t="s">
        <v>19826</v>
      </c>
      <c r="C2786" t="s">
        <v>19817</v>
      </c>
      <c r="D2786" t="s">
        <v>36</v>
      </c>
      <c r="E2786">
        <v>1</v>
      </c>
      <c r="F2786">
        <v>2080000</v>
      </c>
      <c r="G2786">
        <v>30000</v>
      </c>
      <c r="K2786">
        <v>46176</v>
      </c>
      <c r="L2786" t="s">
        <v>32</v>
      </c>
      <c r="M2786" t="s">
        <v>40</v>
      </c>
      <c r="P2786">
        <v>46173</v>
      </c>
      <c r="Q2786">
        <v>24590.16</v>
      </c>
      <c r="S2786" t="s">
        <v>19815</v>
      </c>
    </row>
    <row r="2787" spans="1:19" x14ac:dyDescent="0.25">
      <c r="B2787" s="15" t="s">
        <v>19837</v>
      </c>
      <c r="C2787" t="s">
        <v>19816</v>
      </c>
      <c r="D2787" t="s">
        <v>36</v>
      </c>
      <c r="H2787">
        <v>1</v>
      </c>
      <c r="K2787">
        <v>46176</v>
      </c>
      <c r="L2787" t="s">
        <v>32</v>
      </c>
      <c r="M2787" t="s">
        <v>40</v>
      </c>
      <c r="P2787">
        <v>46173</v>
      </c>
      <c r="S2787" t="s">
        <v>19815</v>
      </c>
    </row>
    <row r="2788" spans="1:19" x14ac:dyDescent="0.25">
      <c r="A2788" s="15" t="s">
        <v>19826</v>
      </c>
      <c r="C2788" t="s">
        <v>19817</v>
      </c>
      <c r="D2788" t="s">
        <v>36</v>
      </c>
      <c r="E2788">
        <v>1</v>
      </c>
      <c r="F2788">
        <v>1970000</v>
      </c>
      <c r="G2788">
        <v>39400</v>
      </c>
      <c r="K2788">
        <v>46176</v>
      </c>
      <c r="L2788" t="s">
        <v>32</v>
      </c>
      <c r="M2788" t="s">
        <v>40</v>
      </c>
      <c r="P2788">
        <v>46173</v>
      </c>
      <c r="Q2788">
        <v>32295.08</v>
      </c>
      <c r="S2788" t="s">
        <v>19815</v>
      </c>
    </row>
    <row r="2789" spans="1:19" x14ac:dyDescent="0.25">
      <c r="B2789" s="15" t="s">
        <v>19837</v>
      </c>
      <c r="C2789" t="s">
        <v>19816</v>
      </c>
      <c r="D2789" t="s">
        <v>36</v>
      </c>
      <c r="H2789">
        <v>1</v>
      </c>
      <c r="K2789">
        <v>46176</v>
      </c>
      <c r="L2789" t="s">
        <v>32</v>
      </c>
      <c r="M2789" t="s">
        <v>40</v>
      </c>
      <c r="P2789">
        <v>46173</v>
      </c>
      <c r="S2789" t="s">
        <v>19815</v>
      </c>
    </row>
    <row r="2790" spans="1:19" x14ac:dyDescent="0.25">
      <c r="A2790" s="15" t="s">
        <v>19826</v>
      </c>
      <c r="C2790" t="s">
        <v>19817</v>
      </c>
      <c r="D2790" t="s">
        <v>36</v>
      </c>
      <c r="E2790">
        <v>1</v>
      </c>
      <c r="F2790">
        <v>3900000</v>
      </c>
      <c r="G2790">
        <v>78000</v>
      </c>
      <c r="K2790">
        <v>46177</v>
      </c>
      <c r="L2790" t="s">
        <v>32</v>
      </c>
      <c r="M2790" t="s">
        <v>40</v>
      </c>
      <c r="P2790">
        <v>46173</v>
      </c>
      <c r="Q2790">
        <v>63934.43</v>
      </c>
      <c r="S2790" t="s">
        <v>19815</v>
      </c>
    </row>
    <row r="2791" spans="1:19" x14ac:dyDescent="0.25">
      <c r="B2791" s="15" t="s">
        <v>19837</v>
      </c>
      <c r="C2791" t="s">
        <v>19816</v>
      </c>
      <c r="D2791" t="s">
        <v>36</v>
      </c>
      <c r="H2791">
        <v>1</v>
      </c>
      <c r="K2791">
        <v>46177</v>
      </c>
      <c r="L2791" t="s">
        <v>32</v>
      </c>
      <c r="M2791" t="s">
        <v>40</v>
      </c>
      <c r="P2791">
        <v>46173</v>
      </c>
      <c r="S2791" t="s">
        <v>19815</v>
      </c>
    </row>
    <row r="2792" spans="1:19" x14ac:dyDescent="0.25">
      <c r="A2792" s="15" t="s">
        <v>19826</v>
      </c>
      <c r="C2792" t="s">
        <v>19817</v>
      </c>
      <c r="D2792" t="s">
        <v>36</v>
      </c>
      <c r="E2792">
        <v>1</v>
      </c>
      <c r="F2792">
        <v>1970000</v>
      </c>
      <c r="G2792">
        <v>39400</v>
      </c>
      <c r="K2792">
        <v>46175</v>
      </c>
      <c r="L2792" t="s">
        <v>32</v>
      </c>
      <c r="M2792" t="s">
        <v>40</v>
      </c>
      <c r="P2792">
        <v>46173</v>
      </c>
      <c r="Q2792">
        <v>32295.08</v>
      </c>
      <c r="S2792" t="s">
        <v>19815</v>
      </c>
    </row>
    <row r="2793" spans="1:19" x14ac:dyDescent="0.25">
      <c r="B2793" s="15" t="s">
        <v>19837</v>
      </c>
      <c r="C2793" t="s">
        <v>19816</v>
      </c>
      <c r="D2793" t="s">
        <v>36</v>
      </c>
      <c r="H2793">
        <v>1</v>
      </c>
      <c r="K2793">
        <v>46175</v>
      </c>
      <c r="L2793" t="s">
        <v>32</v>
      </c>
      <c r="M2793" t="s">
        <v>40</v>
      </c>
      <c r="P2793">
        <v>46173</v>
      </c>
      <c r="S2793" t="s">
        <v>19815</v>
      </c>
    </row>
    <row r="2794" spans="1:19" x14ac:dyDescent="0.25">
      <c r="A2794" s="15" t="s">
        <v>19826</v>
      </c>
      <c r="C2794" t="s">
        <v>19828</v>
      </c>
      <c r="D2794" t="s">
        <v>181</v>
      </c>
      <c r="E2794">
        <v>1</v>
      </c>
      <c r="F2794">
        <v>3512000</v>
      </c>
      <c r="G2794">
        <v>117050</v>
      </c>
      <c r="K2794">
        <v>46191</v>
      </c>
      <c r="L2794" t="s">
        <v>636</v>
      </c>
      <c r="M2794" t="s">
        <v>65</v>
      </c>
      <c r="P2794">
        <v>46173</v>
      </c>
      <c r="Q2794">
        <v>95942.62</v>
      </c>
      <c r="S2794" t="s">
        <v>19818</v>
      </c>
    </row>
    <row r="2795" spans="1:19" x14ac:dyDescent="0.25">
      <c r="B2795" s="15" t="s">
        <v>19837</v>
      </c>
      <c r="C2795" t="s">
        <v>19816</v>
      </c>
      <c r="D2795" t="s">
        <v>181</v>
      </c>
      <c r="H2795">
        <v>1</v>
      </c>
      <c r="K2795">
        <v>46191</v>
      </c>
      <c r="L2795" t="s">
        <v>636</v>
      </c>
      <c r="M2795" t="s">
        <v>65</v>
      </c>
      <c r="P2795">
        <v>46173</v>
      </c>
      <c r="S2795" t="s">
        <v>19818</v>
      </c>
    </row>
    <row r="2796" spans="1:19" x14ac:dyDescent="0.25">
      <c r="A2796" s="15" t="s">
        <v>19826</v>
      </c>
      <c r="C2796" t="s">
        <v>19821</v>
      </c>
      <c r="D2796" t="s">
        <v>36</v>
      </c>
      <c r="E2796">
        <v>1</v>
      </c>
      <c r="F2796">
        <v>2270000</v>
      </c>
      <c r="G2796">
        <v>20000</v>
      </c>
      <c r="K2796">
        <v>46174</v>
      </c>
      <c r="L2796" t="s">
        <v>32</v>
      </c>
      <c r="M2796" t="s">
        <v>40</v>
      </c>
      <c r="P2796">
        <v>46173</v>
      </c>
      <c r="Q2796">
        <v>16393.439999999999</v>
      </c>
      <c r="S2796" t="s">
        <v>19815</v>
      </c>
    </row>
    <row r="2797" spans="1:19" x14ac:dyDescent="0.25">
      <c r="B2797" s="15" t="s">
        <v>19837</v>
      </c>
      <c r="C2797" t="s">
        <v>19816</v>
      </c>
      <c r="D2797" t="s">
        <v>36</v>
      </c>
      <c r="H2797">
        <v>1</v>
      </c>
      <c r="K2797">
        <v>46174</v>
      </c>
      <c r="L2797" t="s">
        <v>32</v>
      </c>
      <c r="M2797" t="s">
        <v>40</v>
      </c>
      <c r="P2797">
        <v>46173</v>
      </c>
      <c r="S2797" t="s">
        <v>19815</v>
      </c>
    </row>
    <row r="2798" spans="1:19" x14ac:dyDescent="0.25">
      <c r="A2798" s="15" t="s">
        <v>19826</v>
      </c>
      <c r="C2798" t="s">
        <v>19828</v>
      </c>
      <c r="D2798" t="s">
        <v>49</v>
      </c>
      <c r="E2798">
        <v>1</v>
      </c>
      <c r="F2798">
        <v>2613000</v>
      </c>
      <c r="G2798">
        <v>88900</v>
      </c>
      <c r="K2798">
        <v>46179</v>
      </c>
      <c r="L2798" t="s">
        <v>164</v>
      </c>
      <c r="M2798" t="s">
        <v>55</v>
      </c>
      <c r="P2798">
        <v>46173</v>
      </c>
      <c r="Q2798">
        <v>72868.850000000006</v>
      </c>
      <c r="S2798" t="s">
        <v>19818</v>
      </c>
    </row>
    <row r="2799" spans="1:19" x14ac:dyDescent="0.25">
      <c r="B2799" s="15" t="s">
        <v>19837</v>
      </c>
      <c r="C2799" t="s">
        <v>19816</v>
      </c>
      <c r="D2799" t="s">
        <v>49</v>
      </c>
      <c r="H2799">
        <v>1</v>
      </c>
      <c r="K2799">
        <v>46179</v>
      </c>
      <c r="L2799" t="s">
        <v>164</v>
      </c>
      <c r="M2799" t="s">
        <v>55</v>
      </c>
      <c r="P2799">
        <v>46173</v>
      </c>
      <c r="S2799" t="s">
        <v>19818</v>
      </c>
    </row>
    <row r="2800" spans="1:19" x14ac:dyDescent="0.25">
      <c r="A2800" s="15" t="s">
        <v>19826</v>
      </c>
      <c r="C2800" t="s">
        <v>19817</v>
      </c>
      <c r="D2800" t="s">
        <v>36</v>
      </c>
      <c r="E2800">
        <v>1</v>
      </c>
      <c r="F2800">
        <v>2130000</v>
      </c>
      <c r="G2800">
        <v>42600</v>
      </c>
      <c r="K2800">
        <v>46175</v>
      </c>
      <c r="L2800" t="s">
        <v>32</v>
      </c>
      <c r="M2800" t="s">
        <v>40</v>
      </c>
      <c r="P2800">
        <v>46172</v>
      </c>
      <c r="Q2800">
        <v>34918.03</v>
      </c>
      <c r="S2800" t="s">
        <v>19815</v>
      </c>
    </row>
    <row r="2801" spans="1:19" x14ac:dyDescent="0.25">
      <c r="B2801" s="15" t="s">
        <v>19837</v>
      </c>
      <c r="C2801" t="s">
        <v>19816</v>
      </c>
      <c r="D2801" t="s">
        <v>36</v>
      </c>
      <c r="H2801">
        <v>1</v>
      </c>
      <c r="K2801">
        <v>46175</v>
      </c>
      <c r="L2801" t="s">
        <v>32</v>
      </c>
      <c r="M2801" t="s">
        <v>40</v>
      </c>
      <c r="P2801">
        <v>46172</v>
      </c>
      <c r="S2801" t="s">
        <v>19815</v>
      </c>
    </row>
    <row r="2802" spans="1:19" x14ac:dyDescent="0.25">
      <c r="A2802" s="15" t="s">
        <v>19826</v>
      </c>
      <c r="C2802" t="s">
        <v>19819</v>
      </c>
      <c r="D2802" t="s">
        <v>36</v>
      </c>
      <c r="E2802">
        <v>1</v>
      </c>
      <c r="F2802">
        <v>2720000</v>
      </c>
      <c r="G2802">
        <v>54400</v>
      </c>
      <c r="K2802">
        <v>46177</v>
      </c>
      <c r="L2802" t="s">
        <v>32</v>
      </c>
      <c r="M2802" t="s">
        <v>40</v>
      </c>
      <c r="P2802">
        <v>46172</v>
      </c>
      <c r="Q2802">
        <v>44590.16</v>
      </c>
      <c r="S2802" t="s">
        <v>19815</v>
      </c>
    </row>
    <row r="2803" spans="1:19" x14ac:dyDescent="0.25">
      <c r="B2803" s="15" t="s">
        <v>19837</v>
      </c>
      <c r="C2803" t="s">
        <v>19816</v>
      </c>
      <c r="D2803" t="s">
        <v>36</v>
      </c>
      <c r="H2803">
        <v>1</v>
      </c>
      <c r="K2803">
        <v>46177</v>
      </c>
      <c r="L2803" t="s">
        <v>32</v>
      </c>
      <c r="M2803" t="s">
        <v>40</v>
      </c>
      <c r="P2803">
        <v>46172</v>
      </c>
      <c r="S2803" t="s">
        <v>19815</v>
      </c>
    </row>
    <row r="2804" spans="1:19" x14ac:dyDescent="0.25">
      <c r="A2804" s="15" t="s">
        <v>19826</v>
      </c>
      <c r="C2804" t="s">
        <v>19817</v>
      </c>
      <c r="D2804" t="s">
        <v>36</v>
      </c>
      <c r="E2804">
        <v>1</v>
      </c>
      <c r="F2804">
        <v>2050000</v>
      </c>
      <c r="G2804">
        <v>41000</v>
      </c>
      <c r="K2804">
        <v>46175</v>
      </c>
      <c r="L2804" t="s">
        <v>32</v>
      </c>
      <c r="M2804" t="s">
        <v>40</v>
      </c>
      <c r="P2804">
        <v>46172</v>
      </c>
      <c r="Q2804">
        <v>33606.559999999998</v>
      </c>
      <c r="S2804" t="s">
        <v>19815</v>
      </c>
    </row>
    <row r="2805" spans="1:19" x14ac:dyDescent="0.25">
      <c r="B2805" s="15" t="s">
        <v>19837</v>
      </c>
      <c r="C2805" t="s">
        <v>19816</v>
      </c>
      <c r="D2805" t="s">
        <v>36</v>
      </c>
      <c r="H2805">
        <v>1</v>
      </c>
      <c r="K2805">
        <v>46175</v>
      </c>
      <c r="L2805" t="s">
        <v>32</v>
      </c>
      <c r="M2805" t="s">
        <v>40</v>
      </c>
      <c r="P2805">
        <v>46172</v>
      </c>
      <c r="S2805" t="s">
        <v>19815</v>
      </c>
    </row>
    <row r="2806" spans="1:19" x14ac:dyDescent="0.25">
      <c r="A2806" s="15" t="s">
        <v>19826</v>
      </c>
      <c r="C2806" t="s">
        <v>19817</v>
      </c>
      <c r="D2806" t="s">
        <v>189</v>
      </c>
      <c r="E2806">
        <v>1</v>
      </c>
      <c r="F2806">
        <v>2050000</v>
      </c>
      <c r="G2806">
        <v>41000</v>
      </c>
      <c r="K2806">
        <v>46194</v>
      </c>
      <c r="L2806" t="s">
        <v>573</v>
      </c>
      <c r="M2806" t="s">
        <v>65</v>
      </c>
      <c r="P2806">
        <v>46172</v>
      </c>
      <c r="Q2806">
        <v>33606.559999999998</v>
      </c>
      <c r="S2806" t="s">
        <v>19815</v>
      </c>
    </row>
    <row r="2807" spans="1:19" x14ac:dyDescent="0.25">
      <c r="B2807" s="15" t="s">
        <v>19837</v>
      </c>
      <c r="C2807" t="s">
        <v>19816</v>
      </c>
      <c r="D2807" t="s">
        <v>189</v>
      </c>
      <c r="H2807">
        <v>1</v>
      </c>
      <c r="K2807">
        <v>46194</v>
      </c>
      <c r="L2807" t="s">
        <v>573</v>
      </c>
      <c r="M2807" t="s">
        <v>65</v>
      </c>
      <c r="P2807">
        <v>46172</v>
      </c>
      <c r="S2807" t="s">
        <v>19815</v>
      </c>
    </row>
    <row r="2808" spans="1:19" x14ac:dyDescent="0.25">
      <c r="A2808" s="15" t="s">
        <v>19826</v>
      </c>
      <c r="C2808" t="s">
        <v>19817</v>
      </c>
      <c r="D2808" t="s">
        <v>36</v>
      </c>
      <c r="E2808">
        <v>1</v>
      </c>
      <c r="F2808">
        <v>3900000</v>
      </c>
      <c r="G2808">
        <v>78000</v>
      </c>
      <c r="K2808">
        <v>46188</v>
      </c>
      <c r="L2808" t="s">
        <v>32</v>
      </c>
      <c r="M2808" t="s">
        <v>40</v>
      </c>
      <c r="P2808">
        <v>46172</v>
      </c>
      <c r="Q2808">
        <v>63934.43</v>
      </c>
      <c r="S2808" t="s">
        <v>19815</v>
      </c>
    </row>
    <row r="2809" spans="1:19" x14ac:dyDescent="0.25">
      <c r="B2809" s="15" t="s">
        <v>19837</v>
      </c>
      <c r="C2809" t="s">
        <v>19816</v>
      </c>
      <c r="D2809" t="s">
        <v>36</v>
      </c>
      <c r="H2809">
        <v>1</v>
      </c>
      <c r="K2809">
        <v>46188</v>
      </c>
      <c r="L2809" t="s">
        <v>32</v>
      </c>
      <c r="M2809" t="s">
        <v>40</v>
      </c>
      <c r="P2809">
        <v>46172</v>
      </c>
      <c r="S2809" t="s">
        <v>19815</v>
      </c>
    </row>
    <row r="2810" spans="1:19" x14ac:dyDescent="0.25">
      <c r="A2810" s="15" t="s">
        <v>19826</v>
      </c>
      <c r="C2810" t="s">
        <v>19817</v>
      </c>
      <c r="D2810" t="s">
        <v>36</v>
      </c>
      <c r="E2810">
        <v>1</v>
      </c>
      <c r="F2810">
        <v>1970000</v>
      </c>
      <c r="G2810">
        <v>39400</v>
      </c>
      <c r="K2810">
        <v>46175</v>
      </c>
      <c r="L2810" t="s">
        <v>32</v>
      </c>
      <c r="M2810" t="s">
        <v>40</v>
      </c>
      <c r="P2810">
        <v>46172</v>
      </c>
      <c r="Q2810">
        <v>32295.08</v>
      </c>
      <c r="S2810" t="s">
        <v>19815</v>
      </c>
    </row>
    <row r="2811" spans="1:19" x14ac:dyDescent="0.25">
      <c r="B2811" s="15" t="s">
        <v>19837</v>
      </c>
      <c r="C2811" t="s">
        <v>19816</v>
      </c>
      <c r="D2811" t="s">
        <v>36</v>
      </c>
      <c r="H2811">
        <v>1</v>
      </c>
      <c r="K2811">
        <v>46175</v>
      </c>
      <c r="L2811" t="s">
        <v>32</v>
      </c>
      <c r="M2811" t="s">
        <v>40</v>
      </c>
      <c r="P2811">
        <v>46172</v>
      </c>
      <c r="S2811" t="s">
        <v>19815</v>
      </c>
    </row>
    <row r="2812" spans="1:19" x14ac:dyDescent="0.25">
      <c r="A2812" s="15" t="s">
        <v>19826</v>
      </c>
      <c r="C2812" t="s">
        <v>19813</v>
      </c>
      <c r="D2812" t="s">
        <v>36</v>
      </c>
      <c r="E2812">
        <v>1</v>
      </c>
      <c r="F2812">
        <v>1119000</v>
      </c>
      <c r="G2812">
        <v>10000</v>
      </c>
      <c r="K2812">
        <v>46175</v>
      </c>
      <c r="L2812" t="s">
        <v>32</v>
      </c>
      <c r="M2812" t="s">
        <v>40</v>
      </c>
      <c r="P2812">
        <v>46172</v>
      </c>
      <c r="Q2812">
        <v>8196.7199999999993</v>
      </c>
      <c r="S2812" t="s">
        <v>19815</v>
      </c>
    </row>
    <row r="2813" spans="1:19" x14ac:dyDescent="0.25">
      <c r="B2813" s="15" t="s">
        <v>19837</v>
      </c>
      <c r="C2813" t="s">
        <v>19816</v>
      </c>
      <c r="D2813" t="s">
        <v>36</v>
      </c>
      <c r="H2813">
        <v>1</v>
      </c>
      <c r="K2813">
        <v>46175</v>
      </c>
      <c r="L2813" t="s">
        <v>32</v>
      </c>
      <c r="M2813" t="s">
        <v>40</v>
      </c>
      <c r="P2813">
        <v>46172</v>
      </c>
      <c r="S2813" t="s">
        <v>19815</v>
      </c>
    </row>
    <row r="2814" spans="1:19" x14ac:dyDescent="0.25">
      <c r="A2814" s="15" t="s">
        <v>19826</v>
      </c>
      <c r="C2814" t="s">
        <v>19821</v>
      </c>
      <c r="D2814" t="s">
        <v>36</v>
      </c>
      <c r="E2814">
        <v>1</v>
      </c>
      <c r="F2814">
        <v>2847000</v>
      </c>
      <c r="G2814">
        <v>56940</v>
      </c>
      <c r="K2814">
        <v>46175</v>
      </c>
      <c r="L2814" t="s">
        <v>32</v>
      </c>
      <c r="M2814" t="s">
        <v>40</v>
      </c>
      <c r="P2814">
        <v>46172</v>
      </c>
      <c r="Q2814">
        <v>46672.13</v>
      </c>
      <c r="S2814" t="s">
        <v>19815</v>
      </c>
    </row>
    <row r="2815" spans="1:19" x14ac:dyDescent="0.25">
      <c r="B2815" s="15" t="s">
        <v>19837</v>
      </c>
      <c r="C2815" t="s">
        <v>19816</v>
      </c>
      <c r="D2815" t="s">
        <v>36</v>
      </c>
      <c r="H2815">
        <v>1</v>
      </c>
      <c r="K2815">
        <v>46175</v>
      </c>
      <c r="L2815" t="s">
        <v>32</v>
      </c>
      <c r="M2815" t="s">
        <v>40</v>
      </c>
      <c r="P2815">
        <v>46172</v>
      </c>
      <c r="S2815" t="s">
        <v>19815</v>
      </c>
    </row>
    <row r="2816" spans="1:19" x14ac:dyDescent="0.25">
      <c r="A2816" s="15" t="s">
        <v>19826</v>
      </c>
      <c r="C2816" t="s">
        <v>19817</v>
      </c>
      <c r="D2816" t="s">
        <v>36</v>
      </c>
      <c r="E2816">
        <v>1</v>
      </c>
      <c r="F2816">
        <v>2007000</v>
      </c>
      <c r="G2816">
        <v>40140</v>
      </c>
      <c r="K2816">
        <v>46176</v>
      </c>
      <c r="L2816" t="s">
        <v>32</v>
      </c>
      <c r="M2816" t="s">
        <v>40</v>
      </c>
      <c r="P2816">
        <v>46172</v>
      </c>
      <c r="Q2816">
        <v>32901.64</v>
      </c>
      <c r="S2816" t="s">
        <v>19815</v>
      </c>
    </row>
    <row r="2817" spans="1:19" x14ac:dyDescent="0.25">
      <c r="B2817" s="15" t="s">
        <v>19837</v>
      </c>
      <c r="C2817" t="s">
        <v>19816</v>
      </c>
      <c r="D2817" t="s">
        <v>36</v>
      </c>
      <c r="H2817">
        <v>1</v>
      </c>
      <c r="K2817">
        <v>46176</v>
      </c>
      <c r="L2817" t="s">
        <v>32</v>
      </c>
      <c r="M2817" t="s">
        <v>40</v>
      </c>
      <c r="P2817">
        <v>46172</v>
      </c>
      <c r="S2817" t="s">
        <v>19815</v>
      </c>
    </row>
    <row r="2818" spans="1:19" x14ac:dyDescent="0.25">
      <c r="A2818" s="15" t="s">
        <v>19826</v>
      </c>
      <c r="C2818" t="s">
        <v>19817</v>
      </c>
      <c r="D2818" t="s">
        <v>36</v>
      </c>
      <c r="E2818">
        <v>1</v>
      </c>
      <c r="F2818">
        <v>2640000</v>
      </c>
      <c r="G2818">
        <v>52800</v>
      </c>
      <c r="K2818">
        <v>46175</v>
      </c>
      <c r="L2818" t="s">
        <v>32</v>
      </c>
      <c r="M2818" t="s">
        <v>40</v>
      </c>
      <c r="P2818">
        <v>46172</v>
      </c>
      <c r="Q2818">
        <v>43278.69</v>
      </c>
      <c r="S2818" t="s">
        <v>19815</v>
      </c>
    </row>
    <row r="2819" spans="1:19" x14ac:dyDescent="0.25">
      <c r="B2819" s="15" t="s">
        <v>19837</v>
      </c>
      <c r="C2819" t="s">
        <v>19816</v>
      </c>
      <c r="D2819" t="s">
        <v>36</v>
      </c>
      <c r="H2819">
        <v>1</v>
      </c>
      <c r="K2819">
        <v>46175</v>
      </c>
      <c r="L2819" t="s">
        <v>32</v>
      </c>
      <c r="M2819" t="s">
        <v>40</v>
      </c>
      <c r="P2819">
        <v>46172</v>
      </c>
      <c r="S2819" t="s">
        <v>19815</v>
      </c>
    </row>
    <row r="2820" spans="1:19" x14ac:dyDescent="0.25">
      <c r="A2820" s="15" t="s">
        <v>19826</v>
      </c>
      <c r="C2820" t="s">
        <v>19813</v>
      </c>
      <c r="D2820" t="s">
        <v>36</v>
      </c>
      <c r="E2820">
        <v>1</v>
      </c>
      <c r="F2820">
        <v>1167000</v>
      </c>
      <c r="G2820">
        <v>17505</v>
      </c>
      <c r="K2820">
        <v>46177</v>
      </c>
      <c r="L2820" t="s">
        <v>32</v>
      </c>
      <c r="M2820" t="s">
        <v>40</v>
      </c>
      <c r="P2820">
        <v>46172</v>
      </c>
      <c r="Q2820">
        <v>14348.36</v>
      </c>
      <c r="S2820" t="s">
        <v>19815</v>
      </c>
    </row>
    <row r="2821" spans="1:19" x14ac:dyDescent="0.25">
      <c r="B2821" s="15" t="s">
        <v>19837</v>
      </c>
      <c r="C2821" t="s">
        <v>19816</v>
      </c>
      <c r="D2821" t="s">
        <v>36</v>
      </c>
      <c r="H2821">
        <v>1</v>
      </c>
      <c r="K2821">
        <v>46177</v>
      </c>
      <c r="L2821" t="s">
        <v>32</v>
      </c>
      <c r="M2821" t="s">
        <v>40</v>
      </c>
      <c r="P2821">
        <v>46172</v>
      </c>
      <c r="S2821" t="s">
        <v>19815</v>
      </c>
    </row>
    <row r="2822" spans="1:19" x14ac:dyDescent="0.25">
      <c r="A2822" s="15" t="s">
        <v>19826</v>
      </c>
      <c r="C2822" t="s">
        <v>19813</v>
      </c>
      <c r="D2822" t="s">
        <v>36</v>
      </c>
      <c r="E2822">
        <v>1</v>
      </c>
      <c r="F2822">
        <v>1204000</v>
      </c>
      <c r="G2822">
        <v>10000</v>
      </c>
      <c r="K2822">
        <v>46176</v>
      </c>
      <c r="L2822" t="s">
        <v>32</v>
      </c>
      <c r="M2822" t="s">
        <v>40</v>
      </c>
      <c r="P2822">
        <v>46171</v>
      </c>
      <c r="Q2822">
        <v>8196.7199999999993</v>
      </c>
      <c r="S2822" t="s">
        <v>19815</v>
      </c>
    </row>
    <row r="2823" spans="1:19" x14ac:dyDescent="0.25">
      <c r="B2823" s="15" t="s">
        <v>19837</v>
      </c>
      <c r="C2823" t="s">
        <v>19816</v>
      </c>
      <c r="D2823" t="s">
        <v>36</v>
      </c>
      <c r="H2823">
        <v>1</v>
      </c>
      <c r="K2823">
        <v>46176</v>
      </c>
      <c r="L2823" t="s">
        <v>32</v>
      </c>
      <c r="M2823" t="s">
        <v>40</v>
      </c>
      <c r="P2823">
        <v>46171</v>
      </c>
      <c r="S2823" t="s">
        <v>19815</v>
      </c>
    </row>
    <row r="2824" spans="1:19" x14ac:dyDescent="0.25">
      <c r="B2824" s="15" t="s">
        <v>19837</v>
      </c>
      <c r="C2824" t="s">
        <v>19816</v>
      </c>
      <c r="D2824" t="s">
        <v>36</v>
      </c>
      <c r="H2824">
        <v>1</v>
      </c>
      <c r="K2824">
        <v>46177</v>
      </c>
      <c r="L2824" t="s">
        <v>32</v>
      </c>
      <c r="M2824" t="s">
        <v>40</v>
      </c>
      <c r="P2824">
        <v>46171</v>
      </c>
      <c r="S2824" t="s">
        <v>19815</v>
      </c>
    </row>
    <row r="2825" spans="1:19" x14ac:dyDescent="0.25">
      <c r="A2825" s="15" t="s">
        <v>19826</v>
      </c>
      <c r="C2825" t="s">
        <v>19813</v>
      </c>
      <c r="D2825" t="s">
        <v>36</v>
      </c>
      <c r="E2825">
        <v>1</v>
      </c>
      <c r="F2825">
        <v>1027000</v>
      </c>
      <c r="G2825">
        <v>10000</v>
      </c>
      <c r="K2825">
        <v>46177</v>
      </c>
      <c r="L2825" t="s">
        <v>32</v>
      </c>
      <c r="M2825" t="s">
        <v>40</v>
      </c>
      <c r="P2825">
        <v>46171</v>
      </c>
      <c r="Q2825">
        <v>8196.7199999999993</v>
      </c>
      <c r="S2825" t="s">
        <v>19815</v>
      </c>
    </row>
    <row r="2826" spans="1:19" x14ac:dyDescent="0.25">
      <c r="A2826" s="15" t="s">
        <v>19826</v>
      </c>
      <c r="C2826" t="s">
        <v>19821</v>
      </c>
      <c r="D2826" t="s">
        <v>36</v>
      </c>
      <c r="E2826">
        <v>1</v>
      </c>
      <c r="F2826">
        <v>2400000</v>
      </c>
      <c r="G2826">
        <v>48000</v>
      </c>
      <c r="K2826">
        <v>46175</v>
      </c>
      <c r="L2826" t="s">
        <v>32</v>
      </c>
      <c r="M2826" t="s">
        <v>40</v>
      </c>
      <c r="P2826">
        <v>46171</v>
      </c>
      <c r="Q2826">
        <v>39344.26</v>
      </c>
      <c r="S2826" t="s">
        <v>19815</v>
      </c>
    </row>
    <row r="2827" spans="1:19" x14ac:dyDescent="0.25">
      <c r="B2827" s="15" t="s">
        <v>19837</v>
      </c>
      <c r="C2827" t="s">
        <v>19816</v>
      </c>
      <c r="D2827" t="s">
        <v>36</v>
      </c>
      <c r="H2827">
        <v>1</v>
      </c>
      <c r="K2827">
        <v>46175</v>
      </c>
      <c r="L2827" t="s">
        <v>32</v>
      </c>
      <c r="M2827" t="s">
        <v>40</v>
      </c>
      <c r="P2827">
        <v>46171</v>
      </c>
      <c r="S2827" t="s">
        <v>19815</v>
      </c>
    </row>
    <row r="2828" spans="1:19" x14ac:dyDescent="0.25">
      <c r="A2828" s="15" t="s">
        <v>19826</v>
      </c>
      <c r="C2828" t="s">
        <v>19828</v>
      </c>
      <c r="D2828" t="s">
        <v>49</v>
      </c>
      <c r="E2828">
        <v>1</v>
      </c>
      <c r="F2828">
        <v>2514000</v>
      </c>
      <c r="G2828">
        <v>88500</v>
      </c>
      <c r="K2828">
        <v>46180</v>
      </c>
      <c r="L2828" t="s">
        <v>372</v>
      </c>
      <c r="M2828" t="s">
        <v>55</v>
      </c>
      <c r="P2828">
        <v>46171</v>
      </c>
      <c r="Q2828">
        <v>72540.98</v>
      </c>
      <c r="S2828" t="s">
        <v>19818</v>
      </c>
    </row>
    <row r="2829" spans="1:19" x14ac:dyDescent="0.25">
      <c r="B2829" s="15" t="s">
        <v>19837</v>
      </c>
      <c r="C2829" t="s">
        <v>19816</v>
      </c>
      <c r="D2829" t="s">
        <v>49</v>
      </c>
      <c r="H2829">
        <v>1</v>
      </c>
      <c r="K2829">
        <v>46180</v>
      </c>
      <c r="L2829" t="s">
        <v>372</v>
      </c>
      <c r="M2829" t="s">
        <v>55</v>
      </c>
      <c r="P2829">
        <v>46171</v>
      </c>
      <c r="S2829" t="s">
        <v>19818</v>
      </c>
    </row>
    <row r="2830" spans="1:19" x14ac:dyDescent="0.25">
      <c r="A2830" s="15" t="s">
        <v>19826</v>
      </c>
      <c r="C2830" t="s">
        <v>19821</v>
      </c>
      <c r="D2830" t="s">
        <v>36</v>
      </c>
      <c r="E2830">
        <v>1</v>
      </c>
      <c r="F2830">
        <v>3320250</v>
      </c>
      <c r="G2830">
        <v>66405</v>
      </c>
      <c r="K2830">
        <v>46176</v>
      </c>
      <c r="L2830" t="s">
        <v>32</v>
      </c>
      <c r="M2830" t="s">
        <v>40</v>
      </c>
      <c r="P2830">
        <v>46170</v>
      </c>
      <c r="Q2830">
        <v>54430.33</v>
      </c>
      <c r="S2830" t="s">
        <v>19815</v>
      </c>
    </row>
    <row r="2831" spans="1:19" x14ac:dyDescent="0.25">
      <c r="B2831" s="15" t="s">
        <v>19837</v>
      </c>
      <c r="C2831" t="s">
        <v>19816</v>
      </c>
      <c r="D2831" t="s">
        <v>36</v>
      </c>
      <c r="H2831">
        <v>1</v>
      </c>
      <c r="K2831">
        <v>46176</v>
      </c>
      <c r="L2831" t="s">
        <v>32</v>
      </c>
      <c r="M2831" t="s">
        <v>40</v>
      </c>
      <c r="P2831">
        <v>46170</v>
      </c>
      <c r="S2831" t="s">
        <v>19815</v>
      </c>
    </row>
    <row r="2832" spans="1:19" x14ac:dyDescent="0.25">
      <c r="A2832" s="15" t="s">
        <v>19826</v>
      </c>
      <c r="C2832" t="s">
        <v>19821</v>
      </c>
      <c r="D2832" t="s">
        <v>36</v>
      </c>
      <c r="E2832">
        <v>1</v>
      </c>
      <c r="F2832">
        <v>2885000</v>
      </c>
      <c r="G2832">
        <v>30000</v>
      </c>
      <c r="K2832">
        <v>46181</v>
      </c>
      <c r="L2832" t="s">
        <v>32</v>
      </c>
      <c r="M2832" t="s">
        <v>40</v>
      </c>
      <c r="P2832">
        <v>46170</v>
      </c>
      <c r="Q2832">
        <v>24590.16</v>
      </c>
      <c r="S2832" t="s">
        <v>19815</v>
      </c>
    </row>
    <row r="2833" spans="1:19" x14ac:dyDescent="0.25">
      <c r="B2833" s="15" t="s">
        <v>19837</v>
      </c>
      <c r="C2833" t="s">
        <v>19816</v>
      </c>
      <c r="D2833" t="s">
        <v>36</v>
      </c>
      <c r="H2833">
        <v>1</v>
      </c>
      <c r="K2833">
        <v>46181</v>
      </c>
      <c r="L2833" t="s">
        <v>32</v>
      </c>
      <c r="M2833" t="s">
        <v>40</v>
      </c>
      <c r="P2833">
        <v>46170</v>
      </c>
      <c r="S2833" t="s">
        <v>19815</v>
      </c>
    </row>
    <row r="2834" spans="1:19" x14ac:dyDescent="0.25">
      <c r="B2834" s="15" t="s">
        <v>19837</v>
      </c>
      <c r="C2834" t="s">
        <v>19816</v>
      </c>
      <c r="D2834" t="s">
        <v>181</v>
      </c>
      <c r="H2834">
        <v>1</v>
      </c>
      <c r="K2834">
        <v>46191</v>
      </c>
      <c r="L2834" t="s">
        <v>164</v>
      </c>
      <c r="M2834" t="s">
        <v>55</v>
      </c>
      <c r="P2834">
        <v>46170</v>
      </c>
      <c r="S2834" t="s">
        <v>19818</v>
      </c>
    </row>
    <row r="2835" spans="1:19" x14ac:dyDescent="0.25">
      <c r="A2835" s="15" t="s">
        <v>19826</v>
      </c>
      <c r="C2835" t="s">
        <v>19828</v>
      </c>
      <c r="D2835" t="s">
        <v>181</v>
      </c>
      <c r="E2835">
        <v>1</v>
      </c>
      <c r="F2835">
        <v>2444000</v>
      </c>
      <c r="G2835">
        <v>78910</v>
      </c>
      <c r="K2835">
        <v>46191</v>
      </c>
      <c r="L2835" t="s">
        <v>164</v>
      </c>
      <c r="M2835" t="s">
        <v>55</v>
      </c>
      <c r="P2835">
        <v>46170</v>
      </c>
      <c r="Q2835">
        <v>64680.33</v>
      </c>
      <c r="S2835" t="s">
        <v>19818</v>
      </c>
    </row>
    <row r="2836" spans="1:19" x14ac:dyDescent="0.25">
      <c r="A2836" s="15" t="s">
        <v>19826</v>
      </c>
      <c r="C2836" t="s">
        <v>19817</v>
      </c>
      <c r="D2836" t="s">
        <v>36</v>
      </c>
      <c r="E2836">
        <v>1</v>
      </c>
      <c r="F2836">
        <v>2050000</v>
      </c>
      <c r="G2836">
        <v>41000</v>
      </c>
      <c r="K2836">
        <v>46176</v>
      </c>
      <c r="L2836" t="s">
        <v>32</v>
      </c>
      <c r="M2836" t="s">
        <v>40</v>
      </c>
      <c r="P2836">
        <v>46170</v>
      </c>
      <c r="Q2836">
        <v>33606.559999999998</v>
      </c>
      <c r="S2836" t="s">
        <v>19815</v>
      </c>
    </row>
    <row r="2837" spans="1:19" x14ac:dyDescent="0.25">
      <c r="B2837" s="15" t="s">
        <v>19837</v>
      </c>
      <c r="C2837" t="s">
        <v>19816</v>
      </c>
      <c r="D2837" t="s">
        <v>36</v>
      </c>
      <c r="H2837">
        <v>1</v>
      </c>
      <c r="K2837">
        <v>46176</v>
      </c>
      <c r="L2837" t="s">
        <v>32</v>
      </c>
      <c r="M2837" t="s">
        <v>40</v>
      </c>
      <c r="P2837">
        <v>46170</v>
      </c>
      <c r="S2837" t="s">
        <v>19815</v>
      </c>
    </row>
    <row r="2838" spans="1:19" x14ac:dyDescent="0.25">
      <c r="A2838" s="15" t="s">
        <v>19826</v>
      </c>
      <c r="C2838" t="s">
        <v>19819</v>
      </c>
      <c r="D2838" t="s">
        <v>36</v>
      </c>
      <c r="E2838">
        <v>1</v>
      </c>
      <c r="F2838">
        <v>2600000</v>
      </c>
      <c r="G2838">
        <v>20000</v>
      </c>
      <c r="K2838">
        <v>46176</v>
      </c>
      <c r="L2838" t="s">
        <v>32</v>
      </c>
      <c r="M2838" t="s">
        <v>40</v>
      </c>
      <c r="P2838">
        <v>46169</v>
      </c>
      <c r="Q2838">
        <v>16393.439999999999</v>
      </c>
      <c r="S2838" t="s">
        <v>19815</v>
      </c>
    </row>
    <row r="2839" spans="1:19" x14ac:dyDescent="0.25">
      <c r="B2839" s="15" t="s">
        <v>19837</v>
      </c>
      <c r="C2839" t="s">
        <v>19816</v>
      </c>
      <c r="D2839" t="s">
        <v>36</v>
      </c>
      <c r="H2839">
        <v>1</v>
      </c>
      <c r="K2839">
        <v>46176</v>
      </c>
      <c r="L2839" t="s">
        <v>32</v>
      </c>
      <c r="M2839" t="s">
        <v>40</v>
      </c>
      <c r="P2839">
        <v>46169</v>
      </c>
      <c r="S2839" t="s">
        <v>19815</v>
      </c>
    </row>
    <row r="2840" spans="1:19" x14ac:dyDescent="0.25">
      <c r="A2840" s="15" t="s">
        <v>19826</v>
      </c>
      <c r="C2840" t="s">
        <v>19817</v>
      </c>
      <c r="D2840" t="s">
        <v>36</v>
      </c>
      <c r="E2840">
        <v>1</v>
      </c>
      <c r="F2840">
        <v>2610000</v>
      </c>
      <c r="G2840">
        <v>52200</v>
      </c>
      <c r="K2840">
        <v>46176</v>
      </c>
      <c r="L2840" t="s">
        <v>32</v>
      </c>
      <c r="M2840" t="s">
        <v>40</v>
      </c>
      <c r="P2840">
        <v>46169</v>
      </c>
      <c r="Q2840">
        <v>42786.89</v>
      </c>
      <c r="S2840" t="s">
        <v>19815</v>
      </c>
    </row>
    <row r="2841" spans="1:19" x14ac:dyDescent="0.25">
      <c r="B2841" s="15" t="s">
        <v>19837</v>
      </c>
      <c r="C2841" t="s">
        <v>19816</v>
      </c>
      <c r="D2841" t="s">
        <v>36</v>
      </c>
      <c r="H2841">
        <v>1</v>
      </c>
      <c r="K2841">
        <v>46176</v>
      </c>
      <c r="L2841" t="s">
        <v>32</v>
      </c>
      <c r="M2841" t="s">
        <v>40</v>
      </c>
      <c r="P2841">
        <v>46169</v>
      </c>
      <c r="S2841" t="s">
        <v>19815</v>
      </c>
    </row>
    <row r="2842" spans="1:19" x14ac:dyDescent="0.25">
      <c r="A2842" s="15" t="s">
        <v>19826</v>
      </c>
      <c r="C2842" t="s">
        <v>19813</v>
      </c>
      <c r="D2842" t="s">
        <v>36</v>
      </c>
      <c r="E2842">
        <v>1</v>
      </c>
      <c r="F2842">
        <v>1278000</v>
      </c>
      <c r="G2842">
        <v>10000</v>
      </c>
      <c r="K2842">
        <v>46176</v>
      </c>
      <c r="L2842" t="s">
        <v>32</v>
      </c>
      <c r="M2842" t="s">
        <v>40</v>
      </c>
      <c r="P2842">
        <v>46169</v>
      </c>
      <c r="Q2842">
        <v>8196.7199999999993</v>
      </c>
      <c r="S2842" t="s">
        <v>19815</v>
      </c>
    </row>
    <row r="2843" spans="1:19" x14ac:dyDescent="0.25">
      <c r="B2843" s="15" t="s">
        <v>19837</v>
      </c>
      <c r="C2843" t="s">
        <v>19816</v>
      </c>
      <c r="D2843" t="s">
        <v>36</v>
      </c>
      <c r="H2843">
        <v>1</v>
      </c>
      <c r="K2843">
        <v>46176</v>
      </c>
      <c r="L2843" t="s">
        <v>32</v>
      </c>
      <c r="M2843" t="s">
        <v>40</v>
      </c>
      <c r="P2843">
        <v>46169</v>
      </c>
      <c r="S2843" t="s">
        <v>19815</v>
      </c>
    </row>
    <row r="2844" spans="1:19" x14ac:dyDescent="0.25">
      <c r="A2844" s="15" t="s">
        <v>19826</v>
      </c>
      <c r="C2844" t="s">
        <v>19813</v>
      </c>
      <c r="D2844" t="s">
        <v>36</v>
      </c>
      <c r="E2844">
        <v>1</v>
      </c>
      <c r="F2844">
        <v>1062000</v>
      </c>
      <c r="G2844">
        <v>10000</v>
      </c>
      <c r="K2844">
        <v>46175</v>
      </c>
      <c r="L2844" t="s">
        <v>32</v>
      </c>
      <c r="M2844" t="s">
        <v>40</v>
      </c>
      <c r="P2844">
        <v>46169</v>
      </c>
      <c r="Q2844">
        <v>8196.7199999999993</v>
      </c>
      <c r="S2844" t="s">
        <v>19815</v>
      </c>
    </row>
    <row r="2845" spans="1:19" x14ac:dyDescent="0.25">
      <c r="B2845" s="15" t="s">
        <v>19837</v>
      </c>
      <c r="C2845" t="s">
        <v>19816</v>
      </c>
      <c r="D2845" t="s">
        <v>36</v>
      </c>
      <c r="H2845">
        <v>1</v>
      </c>
      <c r="K2845">
        <v>46175</v>
      </c>
      <c r="L2845" t="s">
        <v>32</v>
      </c>
      <c r="M2845" t="s">
        <v>40</v>
      </c>
      <c r="P2845">
        <v>46169</v>
      </c>
      <c r="S2845" t="s">
        <v>19815</v>
      </c>
    </row>
    <row r="2846" spans="1:19" x14ac:dyDescent="0.25">
      <c r="B2846" s="15" t="s">
        <v>19837</v>
      </c>
      <c r="C2846" t="s">
        <v>19816</v>
      </c>
      <c r="D2846" t="s">
        <v>36</v>
      </c>
      <c r="H2846">
        <v>1</v>
      </c>
      <c r="K2846">
        <v>46175</v>
      </c>
      <c r="L2846" t="s">
        <v>32</v>
      </c>
      <c r="M2846" t="s">
        <v>40</v>
      </c>
      <c r="P2846">
        <v>46168</v>
      </c>
      <c r="S2846" t="s">
        <v>19815</v>
      </c>
    </row>
    <row r="2847" spans="1:19" x14ac:dyDescent="0.25">
      <c r="A2847" s="15" t="s">
        <v>19826</v>
      </c>
      <c r="C2847" t="s">
        <v>19817</v>
      </c>
      <c r="D2847" t="s">
        <v>36</v>
      </c>
      <c r="E2847">
        <v>1</v>
      </c>
      <c r="F2847">
        <v>2500000</v>
      </c>
      <c r="G2847">
        <v>30000</v>
      </c>
      <c r="K2847">
        <v>46175</v>
      </c>
      <c r="L2847" t="s">
        <v>32</v>
      </c>
      <c r="M2847" t="s">
        <v>40</v>
      </c>
      <c r="P2847">
        <v>46168</v>
      </c>
      <c r="Q2847">
        <v>24590.16</v>
      </c>
      <c r="S2847" t="s">
        <v>19815</v>
      </c>
    </row>
    <row r="2848" spans="1:19" x14ac:dyDescent="0.25">
      <c r="A2848" s="15" t="s">
        <v>19826</v>
      </c>
      <c r="C2848" t="s">
        <v>19821</v>
      </c>
      <c r="D2848" t="s">
        <v>181</v>
      </c>
      <c r="E2848">
        <v>1</v>
      </c>
      <c r="F2848">
        <v>2536500</v>
      </c>
      <c r="G2848">
        <v>50730</v>
      </c>
      <c r="K2848">
        <v>46183</v>
      </c>
      <c r="L2848" t="s">
        <v>636</v>
      </c>
      <c r="M2848" t="s">
        <v>65</v>
      </c>
      <c r="P2848">
        <v>46168</v>
      </c>
      <c r="Q2848">
        <v>41581.97</v>
      </c>
      <c r="S2848" t="s">
        <v>19818</v>
      </c>
    </row>
    <row r="2849" spans="1:19" x14ac:dyDescent="0.25">
      <c r="B2849" s="15" t="s">
        <v>19837</v>
      </c>
      <c r="C2849" t="s">
        <v>19816</v>
      </c>
      <c r="D2849" t="s">
        <v>181</v>
      </c>
      <c r="H2849">
        <v>1</v>
      </c>
      <c r="K2849">
        <v>46183</v>
      </c>
      <c r="L2849" t="s">
        <v>636</v>
      </c>
      <c r="M2849" t="s">
        <v>65</v>
      </c>
      <c r="P2849">
        <v>46168</v>
      </c>
      <c r="S2849" t="s">
        <v>19818</v>
      </c>
    </row>
    <row r="2850" spans="1:19" x14ac:dyDescent="0.25">
      <c r="A2850" s="15" t="s">
        <v>19826</v>
      </c>
      <c r="C2850" t="s">
        <v>19817</v>
      </c>
      <c r="D2850" t="s">
        <v>36</v>
      </c>
      <c r="E2850">
        <v>1</v>
      </c>
      <c r="F2850">
        <v>1870000</v>
      </c>
      <c r="G2850">
        <v>30000</v>
      </c>
      <c r="K2850">
        <v>46177</v>
      </c>
      <c r="L2850" t="s">
        <v>32</v>
      </c>
      <c r="M2850" t="s">
        <v>40</v>
      </c>
      <c r="P2850">
        <v>46168</v>
      </c>
      <c r="Q2850">
        <v>24590.16</v>
      </c>
      <c r="S2850" t="s">
        <v>19815</v>
      </c>
    </row>
    <row r="2851" spans="1:19" x14ac:dyDescent="0.25">
      <c r="B2851" s="15" t="s">
        <v>19837</v>
      </c>
      <c r="C2851" t="s">
        <v>19816</v>
      </c>
      <c r="D2851" t="s">
        <v>36</v>
      </c>
      <c r="H2851">
        <v>1</v>
      </c>
      <c r="K2851">
        <v>46177</v>
      </c>
      <c r="L2851" t="s">
        <v>32</v>
      </c>
      <c r="M2851" t="s">
        <v>40</v>
      </c>
      <c r="P2851">
        <v>46168</v>
      </c>
      <c r="S2851" t="s">
        <v>19815</v>
      </c>
    </row>
    <row r="2852" spans="1:19" x14ac:dyDescent="0.25">
      <c r="A2852" s="15" t="s">
        <v>19826</v>
      </c>
      <c r="C2852" t="s">
        <v>19813</v>
      </c>
      <c r="D2852" t="s">
        <v>36</v>
      </c>
      <c r="E2852">
        <v>1</v>
      </c>
      <c r="F2852">
        <v>1590000</v>
      </c>
      <c r="G2852">
        <v>23850</v>
      </c>
      <c r="K2852">
        <v>46176</v>
      </c>
      <c r="L2852" t="s">
        <v>32</v>
      </c>
      <c r="M2852" t="s">
        <v>40</v>
      </c>
      <c r="P2852">
        <v>46168</v>
      </c>
      <c r="Q2852">
        <v>19549.18</v>
      </c>
      <c r="S2852" t="s">
        <v>19815</v>
      </c>
    </row>
    <row r="2853" spans="1:19" x14ac:dyDescent="0.25">
      <c r="B2853" s="15" t="s">
        <v>19837</v>
      </c>
      <c r="C2853" t="s">
        <v>19816</v>
      </c>
      <c r="D2853" t="s">
        <v>36</v>
      </c>
      <c r="H2853">
        <v>1</v>
      </c>
      <c r="K2853">
        <v>46176</v>
      </c>
      <c r="L2853" t="s">
        <v>32</v>
      </c>
      <c r="M2853" t="s">
        <v>40</v>
      </c>
      <c r="P2853">
        <v>46168</v>
      </c>
      <c r="S2853" t="s">
        <v>19815</v>
      </c>
    </row>
    <row r="2854" spans="1:19" x14ac:dyDescent="0.25">
      <c r="A2854" s="15" t="s">
        <v>19826</v>
      </c>
      <c r="C2854" t="s">
        <v>19821</v>
      </c>
      <c r="D2854" t="s">
        <v>36</v>
      </c>
      <c r="E2854">
        <v>1</v>
      </c>
      <c r="F2854">
        <v>2632400</v>
      </c>
      <c r="G2854">
        <v>30000</v>
      </c>
      <c r="K2854">
        <v>46175</v>
      </c>
      <c r="L2854" t="s">
        <v>32</v>
      </c>
      <c r="M2854" t="s">
        <v>40</v>
      </c>
      <c r="P2854">
        <v>46168</v>
      </c>
      <c r="Q2854">
        <v>24590.16</v>
      </c>
      <c r="S2854" t="s">
        <v>19815</v>
      </c>
    </row>
    <row r="2855" spans="1:19" x14ac:dyDescent="0.25">
      <c r="B2855" s="15" t="s">
        <v>19837</v>
      </c>
      <c r="C2855" t="s">
        <v>19816</v>
      </c>
      <c r="D2855" t="s">
        <v>36</v>
      </c>
      <c r="H2855">
        <v>1</v>
      </c>
      <c r="K2855">
        <v>46175</v>
      </c>
      <c r="L2855" t="s">
        <v>32</v>
      </c>
      <c r="M2855" t="s">
        <v>40</v>
      </c>
      <c r="P2855">
        <v>46168</v>
      </c>
      <c r="S2855" t="s">
        <v>19815</v>
      </c>
    </row>
    <row r="2856" spans="1:19" x14ac:dyDescent="0.25">
      <c r="C2856" t="s">
        <v>19817</v>
      </c>
      <c r="D2856" t="s">
        <v>181</v>
      </c>
      <c r="I2856">
        <v>1</v>
      </c>
      <c r="J2856" s="15" t="s">
        <v>19837</v>
      </c>
      <c r="K2856">
        <v>46175</v>
      </c>
      <c r="L2856" t="s">
        <v>132</v>
      </c>
      <c r="M2856" t="s">
        <v>65</v>
      </c>
      <c r="P2856">
        <v>46168</v>
      </c>
      <c r="S2856" t="s">
        <v>19818</v>
      </c>
    </row>
    <row r="2857" spans="1:19" x14ac:dyDescent="0.25">
      <c r="B2857" s="15" t="s">
        <v>19837</v>
      </c>
      <c r="C2857" t="s">
        <v>19816</v>
      </c>
      <c r="D2857" t="s">
        <v>181</v>
      </c>
      <c r="H2857">
        <v>1</v>
      </c>
      <c r="K2857">
        <v>46175</v>
      </c>
      <c r="L2857" t="s">
        <v>132</v>
      </c>
      <c r="M2857" t="s">
        <v>65</v>
      </c>
      <c r="P2857">
        <v>46168</v>
      </c>
      <c r="S2857" t="s">
        <v>19818</v>
      </c>
    </row>
    <row r="2858" spans="1:19" x14ac:dyDescent="0.25">
      <c r="A2858" s="15" t="s">
        <v>19826</v>
      </c>
      <c r="C2858" t="s">
        <v>19817</v>
      </c>
      <c r="D2858" t="s">
        <v>36</v>
      </c>
      <c r="E2858">
        <v>1</v>
      </c>
      <c r="F2858">
        <v>2150000</v>
      </c>
      <c r="G2858">
        <v>43000</v>
      </c>
      <c r="K2858">
        <v>46176</v>
      </c>
      <c r="L2858" t="s">
        <v>32</v>
      </c>
      <c r="M2858" t="s">
        <v>40</v>
      </c>
      <c r="P2858">
        <v>46167</v>
      </c>
      <c r="Q2858">
        <v>35245.9</v>
      </c>
      <c r="S2858" t="s">
        <v>19815</v>
      </c>
    </row>
    <row r="2859" spans="1:19" x14ac:dyDescent="0.25">
      <c r="B2859" s="15" t="s">
        <v>19837</v>
      </c>
      <c r="C2859" t="s">
        <v>19816</v>
      </c>
      <c r="D2859" t="s">
        <v>36</v>
      </c>
      <c r="H2859">
        <v>1</v>
      </c>
      <c r="K2859">
        <v>46176</v>
      </c>
      <c r="L2859" t="s">
        <v>32</v>
      </c>
      <c r="M2859" t="s">
        <v>40</v>
      </c>
      <c r="P2859">
        <v>46167</v>
      </c>
      <c r="S2859" t="s">
        <v>19815</v>
      </c>
    </row>
    <row r="2860" spans="1:19" x14ac:dyDescent="0.25">
      <c r="A2860" s="15" t="s">
        <v>19826</v>
      </c>
      <c r="C2860" t="s">
        <v>19813</v>
      </c>
      <c r="D2860" t="s">
        <v>181</v>
      </c>
      <c r="E2860">
        <v>1</v>
      </c>
      <c r="F2860">
        <v>1031000</v>
      </c>
      <c r="G2860">
        <v>15465</v>
      </c>
      <c r="K2860">
        <v>46174</v>
      </c>
      <c r="L2860" t="s">
        <v>176</v>
      </c>
      <c r="M2860" t="s">
        <v>55</v>
      </c>
      <c r="P2860">
        <v>46167</v>
      </c>
      <c r="Q2860">
        <v>12676.23</v>
      </c>
      <c r="S2860" t="s">
        <v>19818</v>
      </c>
    </row>
    <row r="2861" spans="1:19" x14ac:dyDescent="0.25">
      <c r="B2861" s="15" t="s">
        <v>19837</v>
      </c>
      <c r="C2861" t="s">
        <v>19816</v>
      </c>
      <c r="D2861" t="s">
        <v>181</v>
      </c>
      <c r="H2861">
        <v>1</v>
      </c>
      <c r="K2861">
        <v>46174</v>
      </c>
      <c r="L2861" t="s">
        <v>176</v>
      </c>
      <c r="M2861" t="s">
        <v>55</v>
      </c>
      <c r="P2861">
        <v>46167</v>
      </c>
      <c r="S2861" t="s">
        <v>19818</v>
      </c>
    </row>
    <row r="2862" spans="1:19" x14ac:dyDescent="0.25">
      <c r="A2862" s="15" t="s">
        <v>19826</v>
      </c>
      <c r="C2862" t="s">
        <v>19817</v>
      </c>
      <c r="D2862" t="s">
        <v>189</v>
      </c>
      <c r="E2862">
        <v>1</v>
      </c>
      <c r="F2862">
        <v>1970000</v>
      </c>
      <c r="G2862">
        <v>39400</v>
      </c>
      <c r="K2862">
        <v>46186</v>
      </c>
      <c r="L2862" t="s">
        <v>44</v>
      </c>
      <c r="M2862" t="s">
        <v>55</v>
      </c>
      <c r="P2862">
        <v>46166</v>
      </c>
      <c r="Q2862">
        <v>32295.08</v>
      </c>
      <c r="S2862" t="s">
        <v>19815</v>
      </c>
    </row>
    <row r="2863" spans="1:19" x14ac:dyDescent="0.25">
      <c r="B2863" s="15" t="s">
        <v>19837</v>
      </c>
      <c r="C2863" t="s">
        <v>19816</v>
      </c>
      <c r="D2863" t="s">
        <v>189</v>
      </c>
      <c r="H2863">
        <v>1</v>
      </c>
      <c r="K2863">
        <v>46186</v>
      </c>
      <c r="L2863" t="s">
        <v>44</v>
      </c>
      <c r="M2863" t="s">
        <v>55</v>
      </c>
      <c r="P2863">
        <v>46166</v>
      </c>
      <c r="S2863" t="s">
        <v>19815</v>
      </c>
    </row>
    <row r="2864" spans="1:19" x14ac:dyDescent="0.25">
      <c r="A2864" s="15" t="s">
        <v>19826</v>
      </c>
      <c r="C2864" t="s">
        <v>19819</v>
      </c>
      <c r="D2864" t="s">
        <v>36</v>
      </c>
      <c r="E2864">
        <v>1</v>
      </c>
      <c r="F2864">
        <v>2635000</v>
      </c>
      <c r="G2864">
        <v>52700</v>
      </c>
      <c r="K2864">
        <v>46176</v>
      </c>
      <c r="L2864" t="s">
        <v>32</v>
      </c>
      <c r="M2864" t="s">
        <v>40</v>
      </c>
      <c r="P2864">
        <v>46164</v>
      </c>
      <c r="Q2864">
        <v>43196.72</v>
      </c>
      <c r="S2864" t="s">
        <v>19815</v>
      </c>
    </row>
    <row r="2865" spans="1:19" x14ac:dyDescent="0.25">
      <c r="B2865" s="15" t="s">
        <v>19837</v>
      </c>
      <c r="C2865" t="s">
        <v>19816</v>
      </c>
      <c r="D2865" t="s">
        <v>36</v>
      </c>
      <c r="H2865">
        <v>1</v>
      </c>
      <c r="K2865">
        <v>46176</v>
      </c>
      <c r="L2865" t="s">
        <v>32</v>
      </c>
      <c r="M2865" t="s">
        <v>40</v>
      </c>
      <c r="P2865">
        <v>46164</v>
      </c>
      <c r="S2865" t="s">
        <v>19815</v>
      </c>
    </row>
    <row r="2866" spans="1:19" x14ac:dyDescent="0.25">
      <c r="A2866" s="15" t="s">
        <v>19826</v>
      </c>
      <c r="C2866" t="s">
        <v>19817</v>
      </c>
      <c r="D2866" t="s">
        <v>36</v>
      </c>
      <c r="E2866">
        <v>1</v>
      </c>
      <c r="F2866">
        <v>1970000</v>
      </c>
      <c r="G2866">
        <v>39400</v>
      </c>
      <c r="K2866">
        <v>46177</v>
      </c>
      <c r="L2866" t="s">
        <v>32</v>
      </c>
      <c r="M2866" t="s">
        <v>40</v>
      </c>
      <c r="P2866">
        <v>46164</v>
      </c>
      <c r="Q2866">
        <v>32295.08</v>
      </c>
      <c r="S2866" t="s">
        <v>19815</v>
      </c>
    </row>
    <row r="2867" spans="1:19" x14ac:dyDescent="0.25">
      <c r="B2867" s="15" t="s">
        <v>19837</v>
      </c>
      <c r="C2867" t="s">
        <v>19816</v>
      </c>
      <c r="D2867" t="s">
        <v>36</v>
      </c>
      <c r="H2867">
        <v>1</v>
      </c>
      <c r="K2867">
        <v>46177</v>
      </c>
      <c r="L2867" t="s">
        <v>32</v>
      </c>
      <c r="M2867" t="s">
        <v>40</v>
      </c>
      <c r="P2867">
        <v>46164</v>
      </c>
      <c r="S2867" t="s">
        <v>19815</v>
      </c>
    </row>
    <row r="2868" spans="1:19" x14ac:dyDescent="0.25">
      <c r="A2868" s="15" t="s">
        <v>19826</v>
      </c>
      <c r="C2868" t="s">
        <v>19817</v>
      </c>
      <c r="D2868" t="s">
        <v>36</v>
      </c>
      <c r="E2868">
        <v>1</v>
      </c>
      <c r="F2868">
        <v>2010000</v>
      </c>
      <c r="G2868">
        <v>40200</v>
      </c>
      <c r="K2868">
        <v>46177</v>
      </c>
      <c r="L2868" t="s">
        <v>32</v>
      </c>
      <c r="M2868" t="s">
        <v>40</v>
      </c>
      <c r="P2868">
        <v>46163</v>
      </c>
      <c r="Q2868">
        <v>32950.82</v>
      </c>
      <c r="S2868" t="s">
        <v>19815</v>
      </c>
    </row>
    <row r="2869" spans="1:19" x14ac:dyDescent="0.25">
      <c r="B2869" s="15" t="s">
        <v>19837</v>
      </c>
      <c r="C2869" t="s">
        <v>19816</v>
      </c>
      <c r="D2869" t="s">
        <v>36</v>
      </c>
      <c r="H2869">
        <v>1</v>
      </c>
      <c r="K2869">
        <v>46177</v>
      </c>
      <c r="L2869" t="s">
        <v>32</v>
      </c>
      <c r="M2869" t="s">
        <v>40</v>
      </c>
      <c r="P2869">
        <v>46163</v>
      </c>
      <c r="S2869" t="s">
        <v>19815</v>
      </c>
    </row>
    <row r="2870" spans="1:19" x14ac:dyDescent="0.25">
      <c r="A2870" s="15" t="s">
        <v>19826</v>
      </c>
      <c r="C2870" t="s">
        <v>19817</v>
      </c>
      <c r="D2870" t="s">
        <v>36</v>
      </c>
      <c r="E2870">
        <v>1</v>
      </c>
      <c r="F2870">
        <v>2010000</v>
      </c>
      <c r="G2870">
        <v>40200</v>
      </c>
      <c r="K2870">
        <v>46177</v>
      </c>
      <c r="L2870" t="s">
        <v>32</v>
      </c>
      <c r="M2870" t="s">
        <v>40</v>
      </c>
      <c r="P2870">
        <v>46162</v>
      </c>
      <c r="Q2870">
        <v>32950.82</v>
      </c>
      <c r="S2870" t="s">
        <v>19815</v>
      </c>
    </row>
    <row r="2871" spans="1:19" x14ac:dyDescent="0.25">
      <c r="B2871" s="15" t="s">
        <v>19837</v>
      </c>
      <c r="C2871" t="s">
        <v>19816</v>
      </c>
      <c r="D2871" t="s">
        <v>36</v>
      </c>
      <c r="H2871">
        <v>1</v>
      </c>
      <c r="K2871">
        <v>46177</v>
      </c>
      <c r="L2871" t="s">
        <v>32</v>
      </c>
      <c r="M2871" t="s">
        <v>40</v>
      </c>
      <c r="P2871">
        <v>46162</v>
      </c>
      <c r="S2871" t="s">
        <v>19815</v>
      </c>
    </row>
    <row r="2872" spans="1:19" x14ac:dyDescent="0.25">
      <c r="A2872" s="15" t="s">
        <v>19814</v>
      </c>
      <c r="C2872" t="s">
        <v>19813</v>
      </c>
      <c r="D2872" t="s">
        <v>49</v>
      </c>
      <c r="E2872">
        <v>1</v>
      </c>
      <c r="F2872">
        <v>1742000</v>
      </c>
      <c r="G2872">
        <v>26130</v>
      </c>
      <c r="K2872">
        <v>46212</v>
      </c>
      <c r="L2872" t="s">
        <v>219</v>
      </c>
      <c r="M2872" t="s">
        <v>65</v>
      </c>
      <c r="P2872">
        <v>46161</v>
      </c>
      <c r="Q2872">
        <v>21418.03</v>
      </c>
      <c r="S2872" t="s">
        <v>19818</v>
      </c>
    </row>
    <row r="2873" spans="1:19" x14ac:dyDescent="0.25">
      <c r="B2873" s="15" t="s">
        <v>19837</v>
      </c>
      <c r="C2873" t="s">
        <v>19816</v>
      </c>
      <c r="D2873" t="s">
        <v>49</v>
      </c>
      <c r="H2873">
        <v>1</v>
      </c>
      <c r="K2873">
        <v>46212</v>
      </c>
      <c r="L2873" t="s">
        <v>219</v>
      </c>
      <c r="M2873" t="s">
        <v>65</v>
      </c>
      <c r="P2873">
        <v>46161</v>
      </c>
      <c r="S2873" t="s">
        <v>19818</v>
      </c>
    </row>
    <row r="2874" spans="1:19" x14ac:dyDescent="0.25">
      <c r="B2874" s="15" t="s">
        <v>19837</v>
      </c>
      <c r="C2874" t="s">
        <v>19816</v>
      </c>
      <c r="D2874" t="s">
        <v>36</v>
      </c>
      <c r="H2874">
        <v>1</v>
      </c>
      <c r="K2874">
        <v>46176</v>
      </c>
      <c r="L2874" t="s">
        <v>32</v>
      </c>
      <c r="M2874" t="s">
        <v>40</v>
      </c>
      <c r="P2874">
        <v>46160</v>
      </c>
      <c r="S2874" t="s">
        <v>19815</v>
      </c>
    </row>
    <row r="2875" spans="1:19" x14ac:dyDescent="0.25">
      <c r="A2875" s="15" t="s">
        <v>19826</v>
      </c>
      <c r="C2875" t="s">
        <v>19821</v>
      </c>
      <c r="D2875" t="s">
        <v>36</v>
      </c>
      <c r="E2875">
        <v>1</v>
      </c>
      <c r="F2875">
        <v>2865000</v>
      </c>
      <c r="G2875">
        <v>57300</v>
      </c>
      <c r="K2875">
        <v>46176</v>
      </c>
      <c r="L2875" t="s">
        <v>32</v>
      </c>
      <c r="M2875" t="s">
        <v>40</v>
      </c>
      <c r="P2875">
        <v>46160</v>
      </c>
      <c r="Q2875">
        <v>46967.21</v>
      </c>
      <c r="S2875" t="s">
        <v>19815</v>
      </c>
    </row>
    <row r="2876" spans="1:19" x14ac:dyDescent="0.25">
      <c r="A2876" s="15" t="s">
        <v>19826</v>
      </c>
      <c r="C2876" t="s">
        <v>19813</v>
      </c>
      <c r="D2876" t="s">
        <v>370</v>
      </c>
      <c r="E2876">
        <v>1</v>
      </c>
      <c r="F2876">
        <v>1753000</v>
      </c>
      <c r="G2876">
        <v>26295</v>
      </c>
      <c r="K2876">
        <v>46181</v>
      </c>
      <c r="L2876" t="s">
        <v>636</v>
      </c>
      <c r="M2876" t="s">
        <v>65</v>
      </c>
      <c r="P2876">
        <v>46160</v>
      </c>
      <c r="Q2876">
        <v>21553.279999999999</v>
      </c>
      <c r="S2876" t="s">
        <v>19818</v>
      </c>
    </row>
    <row r="2877" spans="1:19" x14ac:dyDescent="0.25">
      <c r="B2877" s="15" t="s">
        <v>19837</v>
      </c>
      <c r="C2877" t="s">
        <v>19816</v>
      </c>
      <c r="D2877" t="s">
        <v>370</v>
      </c>
      <c r="H2877">
        <v>1</v>
      </c>
      <c r="K2877">
        <v>46181</v>
      </c>
      <c r="L2877" t="s">
        <v>636</v>
      </c>
      <c r="M2877" t="s">
        <v>65</v>
      </c>
      <c r="P2877">
        <v>46160</v>
      </c>
      <c r="S2877" t="s">
        <v>19818</v>
      </c>
    </row>
    <row r="2878" spans="1:19" x14ac:dyDescent="0.25">
      <c r="A2878" s="15" t="s">
        <v>19826</v>
      </c>
      <c r="C2878" t="s">
        <v>19821</v>
      </c>
      <c r="D2878" t="s">
        <v>36</v>
      </c>
      <c r="E2878">
        <v>1</v>
      </c>
      <c r="F2878">
        <v>3253750</v>
      </c>
      <c r="G2878">
        <v>65075</v>
      </c>
      <c r="K2878">
        <v>46176</v>
      </c>
      <c r="L2878" t="s">
        <v>32</v>
      </c>
      <c r="M2878" t="s">
        <v>40</v>
      </c>
      <c r="P2878">
        <v>46156</v>
      </c>
      <c r="Q2878">
        <v>53340.160000000003</v>
      </c>
      <c r="S2878" t="s">
        <v>19815</v>
      </c>
    </row>
    <row r="2879" spans="1:19" x14ac:dyDescent="0.25">
      <c r="B2879" s="15" t="s">
        <v>19837</v>
      </c>
      <c r="C2879" t="s">
        <v>19816</v>
      </c>
      <c r="D2879" t="s">
        <v>36</v>
      </c>
      <c r="H2879">
        <v>1</v>
      </c>
      <c r="K2879">
        <v>46176</v>
      </c>
      <c r="L2879" t="s">
        <v>32</v>
      </c>
      <c r="M2879" t="s">
        <v>40</v>
      </c>
      <c r="P2879">
        <v>46156</v>
      </c>
      <c r="S2879" t="s">
        <v>19815</v>
      </c>
    </row>
    <row r="2880" spans="1:19" x14ac:dyDescent="0.25">
      <c r="B2880" s="15" t="s">
        <v>19837</v>
      </c>
      <c r="C2880" t="s">
        <v>19816</v>
      </c>
      <c r="D2880" t="s">
        <v>36</v>
      </c>
      <c r="H2880">
        <v>1</v>
      </c>
      <c r="K2880">
        <v>46176</v>
      </c>
      <c r="L2880" t="s">
        <v>32</v>
      </c>
      <c r="M2880" t="s">
        <v>40</v>
      </c>
      <c r="P2880">
        <v>46155</v>
      </c>
      <c r="S2880" t="s">
        <v>19815</v>
      </c>
    </row>
    <row r="2881" spans="1:19" x14ac:dyDescent="0.25">
      <c r="A2881" s="15" t="s">
        <v>19826</v>
      </c>
      <c r="C2881" t="s">
        <v>19821</v>
      </c>
      <c r="D2881" t="s">
        <v>36</v>
      </c>
      <c r="E2881">
        <v>1</v>
      </c>
      <c r="F2881">
        <v>2497500</v>
      </c>
      <c r="G2881">
        <v>49950</v>
      </c>
      <c r="K2881">
        <v>46176</v>
      </c>
      <c r="L2881" t="s">
        <v>32</v>
      </c>
      <c r="M2881" t="s">
        <v>40</v>
      </c>
      <c r="P2881">
        <v>46155</v>
      </c>
      <c r="Q2881">
        <v>40942.620000000003</v>
      </c>
      <c r="S2881" t="s">
        <v>19815</v>
      </c>
    </row>
    <row r="2882" spans="1:19" x14ac:dyDescent="0.25">
      <c r="A2882" s="15" t="s">
        <v>19826</v>
      </c>
      <c r="C2882" t="s">
        <v>19817</v>
      </c>
      <c r="D2882" t="s">
        <v>36</v>
      </c>
      <c r="E2882">
        <v>1</v>
      </c>
      <c r="F2882">
        <v>1970000</v>
      </c>
      <c r="G2882">
        <v>39400</v>
      </c>
      <c r="K2882">
        <v>46176</v>
      </c>
      <c r="L2882" t="s">
        <v>32</v>
      </c>
      <c r="M2882" t="s">
        <v>40</v>
      </c>
      <c r="P2882">
        <v>46153</v>
      </c>
      <c r="Q2882">
        <v>32295.08</v>
      </c>
      <c r="S2882" t="s">
        <v>19815</v>
      </c>
    </row>
    <row r="2883" spans="1:19" x14ac:dyDescent="0.25">
      <c r="B2883" s="15" t="s">
        <v>19837</v>
      </c>
      <c r="C2883" t="s">
        <v>19816</v>
      </c>
      <c r="D2883" t="s">
        <v>36</v>
      </c>
      <c r="H2883">
        <v>1</v>
      </c>
      <c r="K2883">
        <v>46176</v>
      </c>
      <c r="L2883" t="s">
        <v>32</v>
      </c>
      <c r="M2883" t="s">
        <v>40</v>
      </c>
      <c r="P2883">
        <v>46153</v>
      </c>
      <c r="S2883" t="s">
        <v>19815</v>
      </c>
    </row>
    <row r="2884" spans="1:19" x14ac:dyDescent="0.25">
      <c r="B2884" s="15" t="s">
        <v>19837</v>
      </c>
      <c r="C2884" t="s">
        <v>19816</v>
      </c>
      <c r="D2884" t="s">
        <v>370</v>
      </c>
      <c r="H2884">
        <v>1</v>
      </c>
      <c r="K2884">
        <v>46184</v>
      </c>
      <c r="L2884" t="s">
        <v>643</v>
      </c>
      <c r="M2884" t="s">
        <v>55</v>
      </c>
      <c r="P2884">
        <v>46148</v>
      </c>
      <c r="S2884" t="s">
        <v>19818</v>
      </c>
    </row>
    <row r="2885" spans="1:19" x14ac:dyDescent="0.25">
      <c r="A2885" s="15" t="s">
        <v>19826</v>
      </c>
      <c r="C2885" t="s">
        <v>19813</v>
      </c>
      <c r="D2885" t="s">
        <v>370</v>
      </c>
      <c r="E2885">
        <v>1</v>
      </c>
      <c r="F2885">
        <v>1784000</v>
      </c>
      <c r="G2885">
        <v>26760</v>
      </c>
      <c r="K2885">
        <v>46184</v>
      </c>
      <c r="L2885" t="s">
        <v>643</v>
      </c>
      <c r="M2885" t="s">
        <v>55</v>
      </c>
      <c r="P2885">
        <v>46148</v>
      </c>
      <c r="Q2885">
        <v>21934.43</v>
      </c>
      <c r="S2885" t="s">
        <v>19818</v>
      </c>
    </row>
    <row r="2886" spans="1:19" x14ac:dyDescent="0.25">
      <c r="A2886" s="15" t="s">
        <v>19826</v>
      </c>
      <c r="C2886" t="s">
        <v>19821</v>
      </c>
      <c r="D2886" t="s">
        <v>36</v>
      </c>
      <c r="E2886">
        <v>1</v>
      </c>
      <c r="F2886">
        <v>2750250</v>
      </c>
      <c r="G2886">
        <v>55005</v>
      </c>
      <c r="K2886">
        <v>46176</v>
      </c>
      <c r="L2886" t="s">
        <v>32</v>
      </c>
      <c r="M2886" t="s">
        <v>40</v>
      </c>
      <c r="P2886">
        <v>46147</v>
      </c>
      <c r="Q2886">
        <v>45086.07</v>
      </c>
      <c r="S2886" t="s">
        <v>19815</v>
      </c>
    </row>
    <row r="2887" spans="1:19" x14ac:dyDescent="0.25">
      <c r="B2887" s="15" t="s">
        <v>19837</v>
      </c>
      <c r="C2887" t="s">
        <v>19816</v>
      </c>
      <c r="D2887" t="s">
        <v>36</v>
      </c>
      <c r="H2887">
        <v>1</v>
      </c>
      <c r="K2887">
        <v>46176</v>
      </c>
      <c r="L2887" t="s">
        <v>32</v>
      </c>
      <c r="M2887" t="s">
        <v>40</v>
      </c>
      <c r="P2887">
        <v>46147</v>
      </c>
      <c r="S2887" t="s">
        <v>19815</v>
      </c>
    </row>
    <row r="2888" spans="1:19" x14ac:dyDescent="0.25">
      <c r="B2888" s="15" t="s">
        <v>19837</v>
      </c>
      <c r="C2888" t="s">
        <v>19816</v>
      </c>
      <c r="D2888" t="s">
        <v>49</v>
      </c>
      <c r="H2888">
        <v>1</v>
      </c>
      <c r="K2888">
        <v>46192</v>
      </c>
      <c r="L2888" t="s">
        <v>2226</v>
      </c>
      <c r="M2888" t="s">
        <v>65</v>
      </c>
      <c r="P2888">
        <v>46145</v>
      </c>
      <c r="S2888" t="s">
        <v>19818</v>
      </c>
    </row>
    <row r="2889" spans="1:19" x14ac:dyDescent="0.25">
      <c r="A2889" s="15" t="s">
        <v>19826</v>
      </c>
      <c r="C2889" t="s">
        <v>19817</v>
      </c>
      <c r="D2889" t="s">
        <v>49</v>
      </c>
      <c r="E2889">
        <v>1</v>
      </c>
      <c r="F2889">
        <v>2050000</v>
      </c>
      <c r="G2889">
        <v>41000</v>
      </c>
      <c r="K2889">
        <v>46192</v>
      </c>
      <c r="L2889" t="s">
        <v>2226</v>
      </c>
      <c r="M2889" t="s">
        <v>65</v>
      </c>
      <c r="P2889">
        <v>46145</v>
      </c>
      <c r="Q2889">
        <v>33606.559999999998</v>
      </c>
      <c r="S2889" t="s">
        <v>19818</v>
      </c>
    </row>
    <row r="2890" spans="1:19" x14ac:dyDescent="0.25">
      <c r="B2890" s="15" t="s">
        <v>19837</v>
      </c>
      <c r="C2890" t="s">
        <v>19816</v>
      </c>
      <c r="D2890" t="s">
        <v>36</v>
      </c>
      <c r="H2890">
        <v>1</v>
      </c>
      <c r="K2890">
        <v>46200</v>
      </c>
      <c r="L2890" t="s">
        <v>32</v>
      </c>
      <c r="M2890" t="s">
        <v>40</v>
      </c>
      <c r="P2890">
        <v>46144</v>
      </c>
      <c r="S2890" t="s">
        <v>19815</v>
      </c>
    </row>
    <row r="2891" spans="1:19" x14ac:dyDescent="0.25">
      <c r="A2891" s="15" t="s">
        <v>19826</v>
      </c>
      <c r="C2891" t="s">
        <v>19821</v>
      </c>
      <c r="D2891" t="s">
        <v>36</v>
      </c>
      <c r="E2891">
        <v>1</v>
      </c>
      <c r="F2891">
        <v>3120000</v>
      </c>
      <c r="G2891">
        <v>30000</v>
      </c>
      <c r="K2891">
        <v>46200</v>
      </c>
      <c r="L2891" t="s">
        <v>32</v>
      </c>
      <c r="M2891" t="s">
        <v>40</v>
      </c>
      <c r="P2891">
        <v>46144</v>
      </c>
      <c r="Q2891">
        <v>24590.16</v>
      </c>
      <c r="S2891" t="s">
        <v>19815</v>
      </c>
    </row>
    <row r="2892" spans="1:19" x14ac:dyDescent="0.25">
      <c r="A2892" s="15" t="s">
        <v>19826</v>
      </c>
      <c r="C2892" t="s">
        <v>19817</v>
      </c>
      <c r="D2892" t="s">
        <v>36</v>
      </c>
      <c r="E2892">
        <v>1</v>
      </c>
      <c r="F2892">
        <v>2350000</v>
      </c>
      <c r="G2892">
        <v>30000</v>
      </c>
      <c r="K2892">
        <v>46183</v>
      </c>
      <c r="L2892" t="s">
        <v>32</v>
      </c>
      <c r="M2892" t="s">
        <v>40</v>
      </c>
      <c r="P2892">
        <v>46142</v>
      </c>
      <c r="Q2892">
        <v>24590.16</v>
      </c>
      <c r="S2892" t="s">
        <v>19815</v>
      </c>
    </row>
    <row r="2893" spans="1:19" x14ac:dyDescent="0.25">
      <c r="B2893" s="15" t="s">
        <v>19838</v>
      </c>
      <c r="C2893" t="s">
        <v>19816</v>
      </c>
      <c r="D2893" t="s">
        <v>36</v>
      </c>
      <c r="H2893">
        <v>1</v>
      </c>
      <c r="K2893">
        <v>46183</v>
      </c>
      <c r="L2893" t="s">
        <v>32</v>
      </c>
      <c r="M2893" t="s">
        <v>40</v>
      </c>
      <c r="P2893">
        <v>46142</v>
      </c>
      <c r="S2893" t="s">
        <v>19815</v>
      </c>
    </row>
    <row r="2894" spans="1:19" x14ac:dyDescent="0.25">
      <c r="A2894" s="15" t="s">
        <v>19826</v>
      </c>
      <c r="C2894" t="s">
        <v>19817</v>
      </c>
      <c r="D2894" t="s">
        <v>181</v>
      </c>
      <c r="E2894">
        <v>1</v>
      </c>
      <c r="F2894">
        <v>3690000</v>
      </c>
      <c r="G2894">
        <v>73800</v>
      </c>
      <c r="K2894">
        <v>46191</v>
      </c>
      <c r="L2894" t="s">
        <v>636</v>
      </c>
      <c r="M2894" t="s">
        <v>65</v>
      </c>
      <c r="P2894">
        <v>46182</v>
      </c>
      <c r="Q2894">
        <v>60491.8</v>
      </c>
      <c r="S2894" t="s">
        <v>19818</v>
      </c>
    </row>
    <row r="2895" spans="1:19" x14ac:dyDescent="0.25">
      <c r="B2895" s="15" t="s">
        <v>19826</v>
      </c>
      <c r="C2895" t="s">
        <v>19816</v>
      </c>
      <c r="D2895" t="s">
        <v>181</v>
      </c>
      <c r="H2895">
        <v>1</v>
      </c>
      <c r="K2895">
        <v>46191</v>
      </c>
      <c r="L2895" t="s">
        <v>636</v>
      </c>
      <c r="M2895" t="s">
        <v>65</v>
      </c>
      <c r="P2895">
        <v>46182</v>
      </c>
      <c r="S2895" t="s">
        <v>19818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75FC9-8F53-48D7-B378-FDC13D9B6B27}">
  <sheetPr codeName="Лист10"/>
  <dimension ref="A1:G2886"/>
  <sheetViews>
    <sheetView workbookViewId="0"/>
  </sheetViews>
  <sheetFormatPr defaultRowHeight="15" x14ac:dyDescent="0.25"/>
  <sheetData>
    <row r="1" spans="1:7" x14ac:dyDescent="0.25">
      <c r="A1" t="s">
        <v>19808</v>
      </c>
      <c r="B1" t="s">
        <v>19809</v>
      </c>
      <c r="C1" t="s">
        <v>19810</v>
      </c>
      <c r="D1" t="s">
        <v>19794</v>
      </c>
      <c r="E1" t="s">
        <v>19811</v>
      </c>
      <c r="F1" t="s">
        <v>19812</v>
      </c>
      <c r="G1" t="s">
        <v>19793</v>
      </c>
    </row>
    <row r="2" spans="1:7" x14ac:dyDescent="0.25">
      <c r="A2" t="s">
        <v>19839</v>
      </c>
      <c r="B2" s="15" t="s">
        <v>19814</v>
      </c>
      <c r="C2" t="s">
        <v>35</v>
      </c>
      <c r="E2">
        <v>1</v>
      </c>
      <c r="G2" t="s">
        <v>19813</v>
      </c>
    </row>
    <row r="3" spans="1:7" x14ac:dyDescent="0.25">
      <c r="A3" t="s">
        <v>19840</v>
      </c>
      <c r="B3" s="15" t="s">
        <v>19814</v>
      </c>
      <c r="C3" t="s">
        <v>35</v>
      </c>
      <c r="E3">
        <v>1</v>
      </c>
      <c r="G3" t="s">
        <v>19816</v>
      </c>
    </row>
    <row r="4" spans="1:7" x14ac:dyDescent="0.25">
      <c r="A4" t="s">
        <v>19841</v>
      </c>
      <c r="B4" s="15" t="s">
        <v>19814</v>
      </c>
      <c r="C4" t="s">
        <v>47</v>
      </c>
      <c r="D4" t="s">
        <v>49</v>
      </c>
      <c r="E4">
        <v>1</v>
      </c>
      <c r="G4" t="s">
        <v>19817</v>
      </c>
    </row>
    <row r="5" spans="1:7" x14ac:dyDescent="0.25">
      <c r="A5" t="s">
        <v>19841</v>
      </c>
      <c r="B5" s="15" t="s">
        <v>19814</v>
      </c>
      <c r="C5" t="s">
        <v>59</v>
      </c>
      <c r="D5" t="s">
        <v>49</v>
      </c>
      <c r="E5">
        <v>1</v>
      </c>
      <c r="G5" t="s">
        <v>19817</v>
      </c>
    </row>
    <row r="6" spans="1:7" x14ac:dyDescent="0.25">
      <c r="A6" t="s">
        <v>19840</v>
      </c>
      <c r="B6" s="15" t="s">
        <v>19814</v>
      </c>
      <c r="C6" t="s">
        <v>59</v>
      </c>
      <c r="E6">
        <v>1</v>
      </c>
      <c r="G6" t="s">
        <v>19816</v>
      </c>
    </row>
    <row r="7" spans="1:7" x14ac:dyDescent="0.25">
      <c r="A7" t="s">
        <v>19841</v>
      </c>
      <c r="B7" s="15" t="s">
        <v>19814</v>
      </c>
      <c r="C7" t="s">
        <v>47</v>
      </c>
      <c r="D7" t="s">
        <v>49</v>
      </c>
      <c r="E7">
        <v>1</v>
      </c>
      <c r="G7" t="s">
        <v>19817</v>
      </c>
    </row>
    <row r="8" spans="1:7" x14ac:dyDescent="0.25">
      <c r="A8" t="s">
        <v>19840</v>
      </c>
      <c r="B8" s="15" t="s">
        <v>19814</v>
      </c>
      <c r="C8" t="s">
        <v>47</v>
      </c>
      <c r="E8">
        <v>1</v>
      </c>
      <c r="G8" t="s">
        <v>19816</v>
      </c>
    </row>
    <row r="9" spans="1:7" x14ac:dyDescent="0.25">
      <c r="A9" t="s">
        <v>19841</v>
      </c>
      <c r="B9" s="15" t="s">
        <v>19814</v>
      </c>
      <c r="C9" t="s">
        <v>77</v>
      </c>
      <c r="D9" t="s">
        <v>36</v>
      </c>
      <c r="E9">
        <v>1</v>
      </c>
      <c r="G9" t="s">
        <v>19819</v>
      </c>
    </row>
    <row r="10" spans="1:7" x14ac:dyDescent="0.25">
      <c r="A10" t="s">
        <v>19840</v>
      </c>
      <c r="B10" s="15" t="s">
        <v>19814</v>
      </c>
      <c r="C10" t="s">
        <v>77</v>
      </c>
      <c r="E10">
        <v>1</v>
      </c>
      <c r="G10" t="s">
        <v>19816</v>
      </c>
    </row>
    <row r="11" spans="1:7" x14ac:dyDescent="0.25">
      <c r="A11" t="s">
        <v>19841</v>
      </c>
      <c r="B11" s="15" t="s">
        <v>19814</v>
      </c>
      <c r="C11" t="s">
        <v>86</v>
      </c>
      <c r="D11" t="s">
        <v>36</v>
      </c>
      <c r="E11">
        <v>1</v>
      </c>
      <c r="G11" t="s">
        <v>19813</v>
      </c>
    </row>
    <row r="12" spans="1:7" x14ac:dyDescent="0.25">
      <c r="A12" t="s">
        <v>19840</v>
      </c>
      <c r="B12" s="15" t="s">
        <v>19814</v>
      </c>
      <c r="C12" t="s">
        <v>86</v>
      </c>
      <c r="E12">
        <v>1</v>
      </c>
      <c r="G12" t="s">
        <v>19816</v>
      </c>
    </row>
    <row r="13" spans="1:7" x14ac:dyDescent="0.25">
      <c r="A13" t="s">
        <v>19841</v>
      </c>
      <c r="B13" s="15" t="s">
        <v>19814</v>
      </c>
      <c r="C13" t="s">
        <v>94</v>
      </c>
      <c r="D13" t="s">
        <v>36</v>
      </c>
      <c r="E13">
        <v>1</v>
      </c>
      <c r="G13" t="s">
        <v>19817</v>
      </c>
    </row>
    <row r="14" spans="1:7" x14ac:dyDescent="0.25">
      <c r="A14" t="s">
        <v>19840</v>
      </c>
      <c r="B14" s="15" t="s">
        <v>19814</v>
      </c>
      <c r="C14" t="s">
        <v>94</v>
      </c>
      <c r="E14">
        <v>1</v>
      </c>
      <c r="G14" t="s">
        <v>19816</v>
      </c>
    </row>
    <row r="15" spans="1:7" x14ac:dyDescent="0.25">
      <c r="A15" t="s">
        <v>19841</v>
      </c>
      <c r="B15" s="15" t="s">
        <v>19814</v>
      </c>
      <c r="C15" t="s">
        <v>103</v>
      </c>
      <c r="D15" t="s">
        <v>36</v>
      </c>
      <c r="E15">
        <v>1</v>
      </c>
      <c r="G15" t="s">
        <v>19820</v>
      </c>
    </row>
    <row r="16" spans="1:7" x14ac:dyDescent="0.25">
      <c r="A16" t="s">
        <v>19840</v>
      </c>
      <c r="B16" s="15" t="s">
        <v>19814</v>
      </c>
      <c r="C16" t="s">
        <v>103</v>
      </c>
      <c r="E16">
        <v>1</v>
      </c>
      <c r="G16" t="s">
        <v>19816</v>
      </c>
    </row>
    <row r="17" spans="1:7" x14ac:dyDescent="0.25">
      <c r="A17" t="s">
        <v>19841</v>
      </c>
      <c r="B17" s="15" t="s">
        <v>19814</v>
      </c>
      <c r="C17" t="s">
        <v>108</v>
      </c>
      <c r="D17" t="s">
        <v>36</v>
      </c>
      <c r="E17">
        <v>1</v>
      </c>
      <c r="G17" t="s">
        <v>19817</v>
      </c>
    </row>
    <row r="18" spans="1:7" x14ac:dyDescent="0.25">
      <c r="A18" t="s">
        <v>19840</v>
      </c>
      <c r="B18" s="15" t="s">
        <v>19814</v>
      </c>
      <c r="C18" t="s">
        <v>108</v>
      </c>
      <c r="E18">
        <v>1</v>
      </c>
      <c r="G18" t="s">
        <v>19816</v>
      </c>
    </row>
    <row r="19" spans="1:7" x14ac:dyDescent="0.25">
      <c r="A19" t="s">
        <v>19841</v>
      </c>
      <c r="B19" s="15" t="s">
        <v>19814</v>
      </c>
      <c r="C19" t="s">
        <v>114</v>
      </c>
      <c r="D19" t="s">
        <v>36</v>
      </c>
      <c r="E19">
        <v>1</v>
      </c>
      <c r="G19" t="s">
        <v>19813</v>
      </c>
    </row>
    <row r="20" spans="1:7" x14ac:dyDescent="0.25">
      <c r="A20" t="s">
        <v>19840</v>
      </c>
      <c r="B20" s="15" t="s">
        <v>19814</v>
      </c>
      <c r="C20" t="s">
        <v>114</v>
      </c>
      <c r="E20">
        <v>1</v>
      </c>
      <c r="G20" t="s">
        <v>19816</v>
      </c>
    </row>
    <row r="21" spans="1:7" x14ac:dyDescent="0.25">
      <c r="A21" t="s">
        <v>19841</v>
      </c>
      <c r="B21" s="15" t="s">
        <v>19814</v>
      </c>
      <c r="C21" t="s">
        <v>108</v>
      </c>
      <c r="D21" t="s">
        <v>36</v>
      </c>
      <c r="E21">
        <v>1</v>
      </c>
      <c r="G21" t="s">
        <v>19820</v>
      </c>
    </row>
    <row r="22" spans="1:7" x14ac:dyDescent="0.25">
      <c r="A22" t="s">
        <v>19840</v>
      </c>
      <c r="B22" s="15" t="s">
        <v>19814</v>
      </c>
      <c r="C22" t="s">
        <v>108</v>
      </c>
      <c r="E22">
        <v>1</v>
      </c>
      <c r="G22" t="s">
        <v>19816</v>
      </c>
    </row>
    <row r="23" spans="1:7" x14ac:dyDescent="0.25">
      <c r="A23" t="s">
        <v>19841</v>
      </c>
      <c r="B23" s="15" t="s">
        <v>19814</v>
      </c>
      <c r="C23" t="s">
        <v>126</v>
      </c>
      <c r="D23" t="s">
        <v>36</v>
      </c>
      <c r="E23">
        <v>1</v>
      </c>
      <c r="G23" t="s">
        <v>19821</v>
      </c>
    </row>
    <row r="24" spans="1:7" x14ac:dyDescent="0.25">
      <c r="A24" t="s">
        <v>19840</v>
      </c>
      <c r="B24" s="15" t="s">
        <v>19814</v>
      </c>
      <c r="C24" t="s">
        <v>126</v>
      </c>
      <c r="E24">
        <v>1</v>
      </c>
      <c r="G24" t="s">
        <v>19816</v>
      </c>
    </row>
    <row r="25" spans="1:7" x14ac:dyDescent="0.25">
      <c r="A25" t="s">
        <v>19841</v>
      </c>
      <c r="B25" s="15" t="s">
        <v>19814</v>
      </c>
      <c r="C25" t="s">
        <v>135</v>
      </c>
      <c r="D25" t="s">
        <v>136</v>
      </c>
      <c r="E25">
        <v>1</v>
      </c>
      <c r="G25" t="s">
        <v>19822</v>
      </c>
    </row>
    <row r="26" spans="1:7" x14ac:dyDescent="0.25">
      <c r="A26" t="s">
        <v>19841</v>
      </c>
      <c r="B26" s="15" t="s">
        <v>19814</v>
      </c>
      <c r="C26" t="s">
        <v>143</v>
      </c>
      <c r="D26" t="s">
        <v>36</v>
      </c>
      <c r="E26">
        <v>1</v>
      </c>
      <c r="G26" t="s">
        <v>19817</v>
      </c>
    </row>
    <row r="27" spans="1:7" x14ac:dyDescent="0.25">
      <c r="A27" t="s">
        <v>19840</v>
      </c>
      <c r="B27" s="15" t="s">
        <v>19814</v>
      </c>
      <c r="C27" t="s">
        <v>143</v>
      </c>
      <c r="E27">
        <v>1</v>
      </c>
      <c r="G27" t="s">
        <v>19816</v>
      </c>
    </row>
    <row r="28" spans="1:7" x14ac:dyDescent="0.25">
      <c r="A28" t="s">
        <v>19841</v>
      </c>
      <c r="B28" s="15" t="s">
        <v>19814</v>
      </c>
      <c r="C28" t="s">
        <v>143</v>
      </c>
      <c r="D28" t="s">
        <v>36</v>
      </c>
      <c r="E28">
        <v>1</v>
      </c>
      <c r="G28" t="s">
        <v>19817</v>
      </c>
    </row>
    <row r="29" spans="1:7" x14ac:dyDescent="0.25">
      <c r="A29" t="s">
        <v>19840</v>
      </c>
      <c r="B29" s="15" t="s">
        <v>19814</v>
      </c>
      <c r="C29" t="s">
        <v>143</v>
      </c>
      <c r="E29">
        <v>1</v>
      </c>
      <c r="G29" t="s">
        <v>19816</v>
      </c>
    </row>
    <row r="30" spans="1:7" x14ac:dyDescent="0.25">
      <c r="A30" t="s">
        <v>19841</v>
      </c>
      <c r="B30" s="15" t="s">
        <v>19814</v>
      </c>
      <c r="C30" t="s">
        <v>157</v>
      </c>
      <c r="D30" t="s">
        <v>36</v>
      </c>
      <c r="E30">
        <v>1</v>
      </c>
      <c r="G30" t="s">
        <v>19817</v>
      </c>
    </row>
    <row r="31" spans="1:7" x14ac:dyDescent="0.25">
      <c r="A31" t="s">
        <v>19840</v>
      </c>
      <c r="B31" s="15" t="s">
        <v>19814</v>
      </c>
      <c r="C31" t="s">
        <v>157</v>
      </c>
      <c r="E31">
        <v>1</v>
      </c>
      <c r="G31" t="s">
        <v>19816</v>
      </c>
    </row>
    <row r="32" spans="1:7" x14ac:dyDescent="0.25">
      <c r="A32" t="s">
        <v>19841</v>
      </c>
      <c r="B32" s="15" t="s">
        <v>19814</v>
      </c>
      <c r="C32" t="s">
        <v>166</v>
      </c>
      <c r="D32" t="s">
        <v>49</v>
      </c>
      <c r="E32">
        <v>1</v>
      </c>
      <c r="G32" t="s">
        <v>19817</v>
      </c>
    </row>
    <row r="33" spans="1:7" x14ac:dyDescent="0.25">
      <c r="A33" t="s">
        <v>19840</v>
      </c>
      <c r="B33" s="15" t="s">
        <v>19814</v>
      </c>
      <c r="C33" t="s">
        <v>166</v>
      </c>
      <c r="E33">
        <v>1</v>
      </c>
      <c r="G33" t="s">
        <v>19816</v>
      </c>
    </row>
    <row r="34" spans="1:7" x14ac:dyDescent="0.25">
      <c r="A34" t="s">
        <v>19841</v>
      </c>
      <c r="B34" s="15" t="s">
        <v>19814</v>
      </c>
      <c r="C34" t="s">
        <v>172</v>
      </c>
      <c r="D34" t="s">
        <v>49</v>
      </c>
      <c r="E34">
        <v>1</v>
      </c>
      <c r="G34" t="s">
        <v>19817</v>
      </c>
    </row>
    <row r="35" spans="1:7" x14ac:dyDescent="0.25">
      <c r="A35" t="s">
        <v>19841</v>
      </c>
      <c r="B35" s="15" t="s">
        <v>19814</v>
      </c>
      <c r="C35" t="s">
        <v>179</v>
      </c>
      <c r="D35" t="s">
        <v>181</v>
      </c>
      <c r="E35">
        <v>1</v>
      </c>
      <c r="G35" t="s">
        <v>19823</v>
      </c>
    </row>
    <row r="36" spans="1:7" x14ac:dyDescent="0.25">
      <c r="A36" t="s">
        <v>19841</v>
      </c>
      <c r="B36" s="15" t="s">
        <v>19814</v>
      </c>
      <c r="C36" t="s">
        <v>187</v>
      </c>
      <c r="D36" t="s">
        <v>189</v>
      </c>
      <c r="E36">
        <v>1</v>
      </c>
      <c r="G36" t="s">
        <v>19817</v>
      </c>
    </row>
    <row r="37" spans="1:7" x14ac:dyDescent="0.25">
      <c r="A37" t="s">
        <v>19840</v>
      </c>
      <c r="B37" s="15" t="s">
        <v>19814</v>
      </c>
      <c r="C37" t="s">
        <v>187</v>
      </c>
      <c r="E37">
        <v>1</v>
      </c>
      <c r="G37" t="s">
        <v>19816</v>
      </c>
    </row>
    <row r="38" spans="1:7" x14ac:dyDescent="0.25">
      <c r="A38" t="s">
        <v>19841</v>
      </c>
      <c r="B38" s="15" t="s">
        <v>19814</v>
      </c>
      <c r="C38" t="s">
        <v>192</v>
      </c>
      <c r="D38" t="s">
        <v>189</v>
      </c>
      <c r="E38">
        <v>1</v>
      </c>
      <c r="G38" t="s">
        <v>19817</v>
      </c>
    </row>
    <row r="39" spans="1:7" x14ac:dyDescent="0.25">
      <c r="A39" t="s">
        <v>19840</v>
      </c>
      <c r="B39" s="15" t="s">
        <v>19814</v>
      </c>
      <c r="C39" t="s">
        <v>192</v>
      </c>
      <c r="E39">
        <v>1</v>
      </c>
      <c r="G39" t="s">
        <v>19816</v>
      </c>
    </row>
    <row r="40" spans="1:7" x14ac:dyDescent="0.25">
      <c r="A40" t="s">
        <v>19841</v>
      </c>
      <c r="B40" s="15" t="s">
        <v>19814</v>
      </c>
      <c r="C40" t="s">
        <v>200</v>
      </c>
      <c r="D40" t="s">
        <v>189</v>
      </c>
      <c r="E40">
        <v>1</v>
      </c>
      <c r="G40" t="s">
        <v>19817</v>
      </c>
    </row>
    <row r="41" spans="1:7" x14ac:dyDescent="0.25">
      <c r="A41" t="s">
        <v>19841</v>
      </c>
      <c r="B41" s="15" t="s">
        <v>19814</v>
      </c>
      <c r="C41" t="s">
        <v>192</v>
      </c>
      <c r="D41" t="s">
        <v>36</v>
      </c>
      <c r="E41">
        <v>1</v>
      </c>
      <c r="G41" t="s">
        <v>19817</v>
      </c>
    </row>
    <row r="42" spans="1:7" x14ac:dyDescent="0.25">
      <c r="A42" t="s">
        <v>19840</v>
      </c>
      <c r="B42" s="15" t="s">
        <v>19814</v>
      </c>
      <c r="C42" t="s">
        <v>192</v>
      </c>
      <c r="E42">
        <v>1</v>
      </c>
      <c r="G42" t="s">
        <v>19816</v>
      </c>
    </row>
    <row r="43" spans="1:7" x14ac:dyDescent="0.25">
      <c r="A43" t="s">
        <v>19841</v>
      </c>
      <c r="B43" s="15" t="s">
        <v>19814</v>
      </c>
      <c r="C43" t="s">
        <v>215</v>
      </c>
      <c r="D43" t="s">
        <v>181</v>
      </c>
      <c r="E43">
        <v>1</v>
      </c>
      <c r="G43" t="s">
        <v>19817</v>
      </c>
    </row>
    <row r="44" spans="1:7" x14ac:dyDescent="0.25">
      <c r="A44" t="s">
        <v>19840</v>
      </c>
      <c r="B44" s="15" t="s">
        <v>19814</v>
      </c>
      <c r="C44" t="s">
        <v>215</v>
      </c>
      <c r="E44">
        <v>1</v>
      </c>
      <c r="G44" t="s">
        <v>19816</v>
      </c>
    </row>
    <row r="45" spans="1:7" x14ac:dyDescent="0.25">
      <c r="A45" t="s">
        <v>19841</v>
      </c>
      <c r="B45" s="15" t="s">
        <v>19814</v>
      </c>
      <c r="C45" t="s">
        <v>222</v>
      </c>
      <c r="D45" t="s">
        <v>189</v>
      </c>
      <c r="E45">
        <v>1</v>
      </c>
      <c r="G45" t="s">
        <v>19817</v>
      </c>
    </row>
    <row r="46" spans="1:7" x14ac:dyDescent="0.25">
      <c r="A46" t="s">
        <v>19840</v>
      </c>
      <c r="B46" s="15" t="s">
        <v>19814</v>
      </c>
      <c r="C46" t="s">
        <v>222</v>
      </c>
      <c r="E46">
        <v>1</v>
      </c>
      <c r="G46" t="s">
        <v>19816</v>
      </c>
    </row>
    <row r="47" spans="1:7" x14ac:dyDescent="0.25">
      <c r="A47" t="s">
        <v>19841</v>
      </c>
      <c r="B47" s="15" t="s">
        <v>19814</v>
      </c>
      <c r="C47" t="s">
        <v>108</v>
      </c>
      <c r="D47" t="s">
        <v>189</v>
      </c>
      <c r="E47">
        <v>1</v>
      </c>
      <c r="G47" t="s">
        <v>19820</v>
      </c>
    </row>
    <row r="48" spans="1:7" x14ac:dyDescent="0.25">
      <c r="A48" t="s">
        <v>19840</v>
      </c>
      <c r="B48" s="15" t="s">
        <v>19814</v>
      </c>
      <c r="C48" t="s">
        <v>108</v>
      </c>
      <c r="E48">
        <v>1</v>
      </c>
      <c r="G48" t="s">
        <v>19816</v>
      </c>
    </row>
    <row r="49" spans="1:7" x14ac:dyDescent="0.25">
      <c r="A49" t="s">
        <v>19841</v>
      </c>
      <c r="B49" s="15" t="s">
        <v>19814</v>
      </c>
      <c r="C49" t="s">
        <v>235</v>
      </c>
      <c r="D49" t="s">
        <v>36</v>
      </c>
      <c r="E49">
        <v>1</v>
      </c>
      <c r="G49" t="s">
        <v>19819</v>
      </c>
    </row>
    <row r="50" spans="1:7" x14ac:dyDescent="0.25">
      <c r="A50" t="s">
        <v>19840</v>
      </c>
      <c r="B50" s="15" t="s">
        <v>19814</v>
      </c>
      <c r="C50" t="s">
        <v>235</v>
      </c>
      <c r="E50">
        <v>1</v>
      </c>
      <c r="G50" t="s">
        <v>19816</v>
      </c>
    </row>
    <row r="51" spans="1:7" x14ac:dyDescent="0.25">
      <c r="A51" t="s">
        <v>19840</v>
      </c>
      <c r="B51" s="15" t="s">
        <v>19814</v>
      </c>
      <c r="C51" t="s">
        <v>243</v>
      </c>
      <c r="E51">
        <v>1</v>
      </c>
      <c r="G51" t="s">
        <v>19816</v>
      </c>
    </row>
    <row r="52" spans="1:7" x14ac:dyDescent="0.25">
      <c r="A52" t="s">
        <v>19841</v>
      </c>
      <c r="B52" s="15" t="s">
        <v>19814</v>
      </c>
      <c r="C52" t="s">
        <v>243</v>
      </c>
      <c r="D52" t="s">
        <v>49</v>
      </c>
      <c r="E52">
        <v>1</v>
      </c>
      <c r="G52" t="s">
        <v>19813</v>
      </c>
    </row>
    <row r="53" spans="1:7" x14ac:dyDescent="0.25">
      <c r="A53" t="s">
        <v>19841</v>
      </c>
      <c r="B53" s="15" t="s">
        <v>19814</v>
      </c>
      <c r="C53" t="s">
        <v>249</v>
      </c>
      <c r="D53" t="s">
        <v>181</v>
      </c>
      <c r="E53">
        <v>1</v>
      </c>
      <c r="G53" t="s">
        <v>19817</v>
      </c>
    </row>
    <row r="54" spans="1:7" x14ac:dyDescent="0.25">
      <c r="A54" t="s">
        <v>19840</v>
      </c>
      <c r="B54" s="15" t="s">
        <v>19814</v>
      </c>
      <c r="C54" t="s">
        <v>249</v>
      </c>
      <c r="E54">
        <v>1</v>
      </c>
      <c r="G54" t="s">
        <v>19816</v>
      </c>
    </row>
    <row r="55" spans="1:7" x14ac:dyDescent="0.25">
      <c r="A55" t="s">
        <v>19841</v>
      </c>
      <c r="B55" s="15" t="s">
        <v>19814</v>
      </c>
      <c r="C55" t="s">
        <v>256</v>
      </c>
      <c r="D55" t="s">
        <v>49</v>
      </c>
      <c r="E55">
        <v>1</v>
      </c>
      <c r="G55" t="s">
        <v>19813</v>
      </c>
    </row>
    <row r="56" spans="1:7" x14ac:dyDescent="0.25">
      <c r="A56" t="s">
        <v>19841</v>
      </c>
      <c r="B56" s="15" t="s">
        <v>19814</v>
      </c>
      <c r="C56" t="s">
        <v>35</v>
      </c>
      <c r="D56" t="s">
        <v>36</v>
      </c>
      <c r="E56">
        <v>1</v>
      </c>
      <c r="G56" t="s">
        <v>19813</v>
      </c>
    </row>
    <row r="57" spans="1:7" x14ac:dyDescent="0.25">
      <c r="A57" t="s">
        <v>19840</v>
      </c>
      <c r="B57" s="15" t="s">
        <v>19814</v>
      </c>
      <c r="C57" t="s">
        <v>35</v>
      </c>
      <c r="E57">
        <v>1</v>
      </c>
      <c r="G57" t="s">
        <v>19816</v>
      </c>
    </row>
    <row r="58" spans="1:7" x14ac:dyDescent="0.25">
      <c r="A58" t="s">
        <v>19841</v>
      </c>
      <c r="B58" s="15" t="s">
        <v>19814</v>
      </c>
      <c r="C58" t="s">
        <v>266</v>
      </c>
      <c r="D58" t="s">
        <v>36</v>
      </c>
      <c r="E58">
        <v>1</v>
      </c>
      <c r="G58" t="s">
        <v>19817</v>
      </c>
    </row>
    <row r="59" spans="1:7" x14ac:dyDescent="0.25">
      <c r="A59" t="s">
        <v>19840</v>
      </c>
      <c r="B59" s="15" t="s">
        <v>19814</v>
      </c>
      <c r="C59" t="s">
        <v>266</v>
      </c>
      <c r="E59">
        <v>1</v>
      </c>
      <c r="G59" t="s">
        <v>19816</v>
      </c>
    </row>
    <row r="60" spans="1:7" x14ac:dyDescent="0.25">
      <c r="A60" t="s">
        <v>19841</v>
      </c>
      <c r="B60" s="15" t="s">
        <v>19814</v>
      </c>
      <c r="C60" t="s">
        <v>192</v>
      </c>
      <c r="D60" t="s">
        <v>36</v>
      </c>
      <c r="E60">
        <v>1</v>
      </c>
      <c r="G60" t="s">
        <v>19817</v>
      </c>
    </row>
    <row r="61" spans="1:7" x14ac:dyDescent="0.25">
      <c r="A61" t="s">
        <v>19840</v>
      </c>
      <c r="B61" s="15" t="s">
        <v>19814</v>
      </c>
      <c r="C61" t="s">
        <v>192</v>
      </c>
      <c r="E61">
        <v>1</v>
      </c>
      <c r="G61" t="s">
        <v>19816</v>
      </c>
    </row>
    <row r="62" spans="1:7" x14ac:dyDescent="0.25">
      <c r="A62" t="s">
        <v>19841</v>
      </c>
      <c r="B62" s="15" t="s">
        <v>19814</v>
      </c>
      <c r="C62" t="s">
        <v>275</v>
      </c>
      <c r="D62" t="s">
        <v>36</v>
      </c>
      <c r="E62">
        <v>1</v>
      </c>
      <c r="G62" t="s">
        <v>19817</v>
      </c>
    </row>
    <row r="63" spans="1:7" x14ac:dyDescent="0.25">
      <c r="A63" t="s">
        <v>19840</v>
      </c>
      <c r="B63" s="15" t="s">
        <v>19814</v>
      </c>
      <c r="C63" t="s">
        <v>275</v>
      </c>
      <c r="E63">
        <v>1</v>
      </c>
      <c r="G63" t="s">
        <v>19816</v>
      </c>
    </row>
    <row r="64" spans="1:7" x14ac:dyDescent="0.25">
      <c r="A64" t="s">
        <v>19841</v>
      </c>
      <c r="B64" s="15" t="s">
        <v>19814</v>
      </c>
      <c r="C64" t="s">
        <v>282</v>
      </c>
      <c r="D64" t="s">
        <v>136</v>
      </c>
      <c r="E64">
        <v>1</v>
      </c>
      <c r="G64" t="s">
        <v>19824</v>
      </c>
    </row>
    <row r="65" spans="1:7" x14ac:dyDescent="0.25">
      <c r="A65" t="s">
        <v>19841</v>
      </c>
      <c r="B65" s="15" t="s">
        <v>19814</v>
      </c>
      <c r="C65" t="s">
        <v>287</v>
      </c>
      <c r="D65" t="s">
        <v>36</v>
      </c>
      <c r="E65">
        <v>1</v>
      </c>
      <c r="G65" t="s">
        <v>19817</v>
      </c>
    </row>
    <row r="66" spans="1:7" x14ac:dyDescent="0.25">
      <c r="A66" t="s">
        <v>19840</v>
      </c>
      <c r="B66" s="15" t="s">
        <v>19814</v>
      </c>
      <c r="C66" t="s">
        <v>287</v>
      </c>
      <c r="E66">
        <v>1</v>
      </c>
      <c r="G66" t="s">
        <v>19816</v>
      </c>
    </row>
    <row r="67" spans="1:7" x14ac:dyDescent="0.25">
      <c r="A67" t="s">
        <v>19841</v>
      </c>
      <c r="B67" s="15" t="s">
        <v>19814</v>
      </c>
      <c r="C67" t="s">
        <v>94</v>
      </c>
      <c r="D67" t="s">
        <v>36</v>
      </c>
      <c r="E67">
        <v>1</v>
      </c>
      <c r="G67" t="s">
        <v>19817</v>
      </c>
    </row>
    <row r="68" spans="1:7" x14ac:dyDescent="0.25">
      <c r="A68" t="s">
        <v>19840</v>
      </c>
      <c r="B68" s="15" t="s">
        <v>19814</v>
      </c>
      <c r="C68" t="s">
        <v>94</v>
      </c>
      <c r="E68">
        <v>1</v>
      </c>
      <c r="G68" t="s">
        <v>19816</v>
      </c>
    </row>
    <row r="69" spans="1:7" x14ac:dyDescent="0.25">
      <c r="A69" t="s">
        <v>19840</v>
      </c>
      <c r="B69" s="15" t="s">
        <v>19814</v>
      </c>
      <c r="C69" t="s">
        <v>297</v>
      </c>
      <c r="E69">
        <v>1</v>
      </c>
      <c r="G69" t="s">
        <v>19816</v>
      </c>
    </row>
    <row r="70" spans="1:7" x14ac:dyDescent="0.25">
      <c r="A70" t="s">
        <v>19841</v>
      </c>
      <c r="B70" s="15" t="s">
        <v>19814</v>
      </c>
      <c r="C70" t="s">
        <v>297</v>
      </c>
      <c r="D70" t="s">
        <v>49</v>
      </c>
      <c r="E70">
        <v>1</v>
      </c>
      <c r="G70" t="s">
        <v>19817</v>
      </c>
    </row>
    <row r="71" spans="1:7" x14ac:dyDescent="0.25">
      <c r="A71" t="s">
        <v>19841</v>
      </c>
      <c r="B71" s="15" t="s">
        <v>19814</v>
      </c>
      <c r="C71" t="s">
        <v>297</v>
      </c>
      <c r="D71" t="s">
        <v>36</v>
      </c>
      <c r="E71">
        <v>1</v>
      </c>
      <c r="G71" t="s">
        <v>8878</v>
      </c>
    </row>
    <row r="72" spans="1:7" x14ac:dyDescent="0.25">
      <c r="A72" t="s">
        <v>19840</v>
      </c>
      <c r="B72" s="15" t="s">
        <v>19814</v>
      </c>
      <c r="C72" t="s">
        <v>297</v>
      </c>
      <c r="E72">
        <v>1</v>
      </c>
      <c r="G72" t="s">
        <v>19816</v>
      </c>
    </row>
    <row r="73" spans="1:7" x14ac:dyDescent="0.25">
      <c r="A73" t="s">
        <v>19841</v>
      </c>
      <c r="B73" s="15" t="s">
        <v>19814</v>
      </c>
      <c r="C73" t="s">
        <v>309</v>
      </c>
      <c r="D73" t="s">
        <v>36</v>
      </c>
      <c r="E73">
        <v>1</v>
      </c>
      <c r="G73" t="s">
        <v>19821</v>
      </c>
    </row>
    <row r="74" spans="1:7" x14ac:dyDescent="0.25">
      <c r="A74" t="s">
        <v>19840</v>
      </c>
      <c r="B74" s="15" t="s">
        <v>19814</v>
      </c>
      <c r="C74" t="s">
        <v>309</v>
      </c>
      <c r="E74">
        <v>1</v>
      </c>
      <c r="G74" t="s">
        <v>19816</v>
      </c>
    </row>
    <row r="75" spans="1:7" x14ac:dyDescent="0.25">
      <c r="A75" t="s">
        <v>19841</v>
      </c>
      <c r="B75" s="15" t="s">
        <v>19814</v>
      </c>
      <c r="C75" t="s">
        <v>287</v>
      </c>
      <c r="D75" t="s">
        <v>36</v>
      </c>
      <c r="E75">
        <v>1</v>
      </c>
      <c r="G75" t="s">
        <v>19817</v>
      </c>
    </row>
    <row r="76" spans="1:7" x14ac:dyDescent="0.25">
      <c r="A76" t="s">
        <v>19840</v>
      </c>
      <c r="B76" s="15" t="s">
        <v>19814</v>
      </c>
      <c r="C76" t="s">
        <v>287</v>
      </c>
      <c r="E76">
        <v>1</v>
      </c>
      <c r="G76" t="s">
        <v>19816</v>
      </c>
    </row>
    <row r="77" spans="1:7" x14ac:dyDescent="0.25">
      <c r="A77" t="s">
        <v>19841</v>
      </c>
      <c r="B77" s="15" t="s">
        <v>19814</v>
      </c>
      <c r="C77" t="s">
        <v>77</v>
      </c>
      <c r="D77" t="s">
        <v>49</v>
      </c>
      <c r="E77">
        <v>1</v>
      </c>
      <c r="G77" t="s">
        <v>19817</v>
      </c>
    </row>
    <row r="78" spans="1:7" x14ac:dyDescent="0.25">
      <c r="A78" t="s">
        <v>19841</v>
      </c>
      <c r="B78" s="15" t="s">
        <v>19814</v>
      </c>
      <c r="C78" t="s">
        <v>235</v>
      </c>
      <c r="D78" t="s">
        <v>36</v>
      </c>
      <c r="E78">
        <v>1</v>
      </c>
      <c r="G78" t="s">
        <v>19819</v>
      </c>
    </row>
    <row r="79" spans="1:7" x14ac:dyDescent="0.25">
      <c r="A79" t="s">
        <v>19840</v>
      </c>
      <c r="B79" s="15" t="s">
        <v>19814</v>
      </c>
      <c r="C79" t="s">
        <v>235</v>
      </c>
      <c r="E79">
        <v>1</v>
      </c>
      <c r="G79" t="s">
        <v>19816</v>
      </c>
    </row>
    <row r="80" spans="1:7" x14ac:dyDescent="0.25">
      <c r="A80" t="s">
        <v>19841</v>
      </c>
      <c r="B80" s="15" t="s">
        <v>19814</v>
      </c>
      <c r="C80" t="s">
        <v>59</v>
      </c>
      <c r="D80" t="s">
        <v>36</v>
      </c>
      <c r="E80">
        <v>1</v>
      </c>
      <c r="G80" t="s">
        <v>19817</v>
      </c>
    </row>
    <row r="81" spans="1:7" x14ac:dyDescent="0.25">
      <c r="A81" t="s">
        <v>19840</v>
      </c>
      <c r="B81" s="15" t="s">
        <v>19814</v>
      </c>
      <c r="C81" t="s">
        <v>59</v>
      </c>
      <c r="E81">
        <v>1</v>
      </c>
      <c r="G81" t="s">
        <v>19816</v>
      </c>
    </row>
    <row r="82" spans="1:7" x14ac:dyDescent="0.25">
      <c r="A82" t="s">
        <v>19841</v>
      </c>
      <c r="B82" s="15" t="s">
        <v>19814</v>
      </c>
      <c r="C82" t="s">
        <v>77</v>
      </c>
      <c r="D82" t="s">
        <v>36</v>
      </c>
      <c r="E82">
        <v>1</v>
      </c>
      <c r="G82" t="s">
        <v>19817</v>
      </c>
    </row>
    <row r="83" spans="1:7" x14ac:dyDescent="0.25">
      <c r="A83" t="s">
        <v>19840</v>
      </c>
      <c r="B83" s="15" t="s">
        <v>19814</v>
      </c>
      <c r="C83" t="s">
        <v>77</v>
      </c>
      <c r="E83">
        <v>1</v>
      </c>
      <c r="G83" t="s">
        <v>19816</v>
      </c>
    </row>
    <row r="84" spans="1:7" x14ac:dyDescent="0.25">
      <c r="A84" t="s">
        <v>19841</v>
      </c>
      <c r="B84" s="15" t="s">
        <v>19814</v>
      </c>
      <c r="C84" t="s">
        <v>341</v>
      </c>
      <c r="D84" t="s">
        <v>49</v>
      </c>
      <c r="E84">
        <v>1</v>
      </c>
      <c r="G84" t="s">
        <v>19813</v>
      </c>
    </row>
    <row r="85" spans="1:7" x14ac:dyDescent="0.25">
      <c r="A85" t="s">
        <v>19840</v>
      </c>
      <c r="B85" s="15" t="s">
        <v>19814</v>
      </c>
      <c r="C85" t="s">
        <v>341</v>
      </c>
      <c r="E85">
        <v>1</v>
      </c>
      <c r="G85" t="s">
        <v>19816</v>
      </c>
    </row>
    <row r="86" spans="1:7" x14ac:dyDescent="0.25">
      <c r="A86" t="s">
        <v>19841</v>
      </c>
      <c r="B86" s="15" t="s">
        <v>19814</v>
      </c>
      <c r="C86" t="s">
        <v>348</v>
      </c>
      <c r="D86" t="s">
        <v>36</v>
      </c>
      <c r="E86">
        <v>1</v>
      </c>
      <c r="G86" t="s">
        <v>19813</v>
      </c>
    </row>
    <row r="87" spans="1:7" x14ac:dyDescent="0.25">
      <c r="A87" t="s">
        <v>19840</v>
      </c>
      <c r="B87" s="15" t="s">
        <v>19814</v>
      </c>
      <c r="C87" t="s">
        <v>348</v>
      </c>
      <c r="E87">
        <v>1</v>
      </c>
      <c r="G87" t="s">
        <v>19816</v>
      </c>
    </row>
    <row r="88" spans="1:7" x14ac:dyDescent="0.25">
      <c r="A88" t="s">
        <v>19841</v>
      </c>
      <c r="B88" s="15" t="s">
        <v>19814</v>
      </c>
      <c r="C88" t="s">
        <v>94</v>
      </c>
      <c r="D88" t="s">
        <v>36</v>
      </c>
      <c r="E88">
        <v>1</v>
      </c>
      <c r="G88" t="s">
        <v>19817</v>
      </c>
    </row>
    <row r="89" spans="1:7" x14ac:dyDescent="0.25">
      <c r="A89" t="s">
        <v>19840</v>
      </c>
      <c r="B89" s="15" t="s">
        <v>19814</v>
      </c>
      <c r="C89" t="s">
        <v>94</v>
      </c>
      <c r="E89">
        <v>1</v>
      </c>
      <c r="G89" t="s">
        <v>19816</v>
      </c>
    </row>
    <row r="90" spans="1:7" x14ac:dyDescent="0.25">
      <c r="A90" t="s">
        <v>19841</v>
      </c>
      <c r="B90" s="15" t="s">
        <v>19814</v>
      </c>
      <c r="C90" t="s">
        <v>357</v>
      </c>
      <c r="D90" t="s">
        <v>36</v>
      </c>
      <c r="E90">
        <v>1</v>
      </c>
      <c r="G90" t="s">
        <v>19817</v>
      </c>
    </row>
    <row r="91" spans="1:7" x14ac:dyDescent="0.25">
      <c r="A91" t="s">
        <v>19840</v>
      </c>
      <c r="B91" s="15" t="s">
        <v>19814</v>
      </c>
      <c r="C91" t="s">
        <v>357</v>
      </c>
      <c r="E91">
        <v>1</v>
      </c>
      <c r="G91" t="s">
        <v>19816</v>
      </c>
    </row>
    <row r="92" spans="1:7" x14ac:dyDescent="0.25">
      <c r="A92" t="s">
        <v>19840</v>
      </c>
      <c r="B92" s="15" t="s">
        <v>19814</v>
      </c>
      <c r="C92" t="s">
        <v>362</v>
      </c>
      <c r="E92">
        <v>1</v>
      </c>
      <c r="G92" t="s">
        <v>19816</v>
      </c>
    </row>
    <row r="93" spans="1:7" x14ac:dyDescent="0.25">
      <c r="A93" t="s">
        <v>19841</v>
      </c>
      <c r="B93" s="15" t="s">
        <v>19814</v>
      </c>
      <c r="C93" t="s">
        <v>362</v>
      </c>
      <c r="D93" t="s">
        <v>49</v>
      </c>
      <c r="E93">
        <v>1</v>
      </c>
      <c r="G93" t="s">
        <v>19817</v>
      </c>
    </row>
    <row r="94" spans="1:7" x14ac:dyDescent="0.25">
      <c r="A94" t="s">
        <v>19841</v>
      </c>
      <c r="B94" s="15" t="s">
        <v>19814</v>
      </c>
      <c r="C94" t="s">
        <v>368</v>
      </c>
      <c r="D94" t="s">
        <v>370</v>
      </c>
      <c r="E94">
        <v>1</v>
      </c>
      <c r="G94" t="s">
        <v>19813</v>
      </c>
    </row>
    <row r="95" spans="1:7" x14ac:dyDescent="0.25">
      <c r="A95" t="s">
        <v>19841</v>
      </c>
      <c r="B95" s="15" t="s">
        <v>19814</v>
      </c>
      <c r="C95" t="s">
        <v>348</v>
      </c>
      <c r="D95" t="s">
        <v>49</v>
      </c>
      <c r="E95">
        <v>1</v>
      </c>
      <c r="G95" t="s">
        <v>19813</v>
      </c>
    </row>
    <row r="96" spans="1:7" x14ac:dyDescent="0.25">
      <c r="A96" t="s">
        <v>19840</v>
      </c>
      <c r="B96" s="15" t="s">
        <v>19814</v>
      </c>
      <c r="C96" t="s">
        <v>348</v>
      </c>
      <c r="E96">
        <v>1</v>
      </c>
      <c r="G96" t="s">
        <v>19816</v>
      </c>
    </row>
    <row r="97" spans="1:7" x14ac:dyDescent="0.25">
      <c r="A97" t="s">
        <v>19841</v>
      </c>
      <c r="B97" s="15" t="s">
        <v>19814</v>
      </c>
      <c r="C97" t="s">
        <v>378</v>
      </c>
      <c r="D97" t="s">
        <v>370</v>
      </c>
      <c r="E97">
        <v>1</v>
      </c>
      <c r="G97" t="s">
        <v>19813</v>
      </c>
    </row>
    <row r="98" spans="1:7" x14ac:dyDescent="0.25">
      <c r="A98" t="s">
        <v>19841</v>
      </c>
      <c r="B98" s="15" t="s">
        <v>19814</v>
      </c>
      <c r="C98" t="s">
        <v>249</v>
      </c>
      <c r="D98" t="s">
        <v>49</v>
      </c>
      <c r="E98">
        <v>1</v>
      </c>
      <c r="G98" t="s">
        <v>19817</v>
      </c>
    </row>
    <row r="99" spans="1:7" x14ac:dyDescent="0.25">
      <c r="A99" t="s">
        <v>19841</v>
      </c>
      <c r="B99" s="15" t="s">
        <v>19814</v>
      </c>
      <c r="C99" t="s">
        <v>77</v>
      </c>
      <c r="D99" t="s">
        <v>36</v>
      </c>
      <c r="E99">
        <v>1</v>
      </c>
      <c r="G99" t="s">
        <v>19819</v>
      </c>
    </row>
    <row r="100" spans="1:7" x14ac:dyDescent="0.25">
      <c r="A100" t="s">
        <v>19840</v>
      </c>
      <c r="B100" s="15" t="s">
        <v>19814</v>
      </c>
      <c r="C100" t="s">
        <v>77</v>
      </c>
      <c r="E100">
        <v>1</v>
      </c>
      <c r="G100" t="s">
        <v>19816</v>
      </c>
    </row>
    <row r="101" spans="1:7" x14ac:dyDescent="0.25">
      <c r="A101" t="s">
        <v>19841</v>
      </c>
      <c r="B101" s="15" t="s">
        <v>19814</v>
      </c>
      <c r="C101" t="s">
        <v>192</v>
      </c>
      <c r="D101" t="s">
        <v>49</v>
      </c>
      <c r="E101">
        <v>1</v>
      </c>
      <c r="G101" t="s">
        <v>19817</v>
      </c>
    </row>
    <row r="102" spans="1:7" x14ac:dyDescent="0.25">
      <c r="A102" t="s">
        <v>19841</v>
      </c>
      <c r="B102" s="15" t="s">
        <v>19814</v>
      </c>
      <c r="C102" t="s">
        <v>404</v>
      </c>
      <c r="D102" t="s">
        <v>49</v>
      </c>
      <c r="E102">
        <v>1</v>
      </c>
      <c r="G102" t="s">
        <v>19817</v>
      </c>
    </row>
    <row r="103" spans="1:7" x14ac:dyDescent="0.25">
      <c r="A103" t="s">
        <v>19840</v>
      </c>
      <c r="B103" s="15" t="s">
        <v>19814</v>
      </c>
      <c r="C103" t="s">
        <v>404</v>
      </c>
      <c r="E103">
        <v>1</v>
      </c>
      <c r="G103" t="s">
        <v>19816</v>
      </c>
    </row>
    <row r="104" spans="1:7" x14ac:dyDescent="0.25">
      <c r="A104" t="s">
        <v>19841</v>
      </c>
      <c r="B104" s="15" t="s">
        <v>19814</v>
      </c>
      <c r="C104" t="s">
        <v>235</v>
      </c>
      <c r="D104" t="s">
        <v>36</v>
      </c>
      <c r="E104">
        <v>1</v>
      </c>
      <c r="G104" t="s">
        <v>19819</v>
      </c>
    </row>
    <row r="105" spans="1:7" x14ac:dyDescent="0.25">
      <c r="A105" t="s">
        <v>19840</v>
      </c>
      <c r="B105" s="15" t="s">
        <v>19814</v>
      </c>
      <c r="C105" t="s">
        <v>235</v>
      </c>
      <c r="E105">
        <v>1</v>
      </c>
      <c r="G105" t="s">
        <v>19816</v>
      </c>
    </row>
    <row r="106" spans="1:7" x14ac:dyDescent="0.25">
      <c r="A106" t="s">
        <v>19841</v>
      </c>
      <c r="B106" s="15" t="s">
        <v>19814</v>
      </c>
      <c r="C106" t="s">
        <v>192</v>
      </c>
      <c r="D106" t="s">
        <v>36</v>
      </c>
      <c r="E106">
        <v>1</v>
      </c>
      <c r="G106" t="s">
        <v>19817</v>
      </c>
    </row>
    <row r="107" spans="1:7" x14ac:dyDescent="0.25">
      <c r="A107" t="s">
        <v>19840</v>
      </c>
      <c r="B107" s="15" t="s">
        <v>19814</v>
      </c>
      <c r="C107" t="s">
        <v>192</v>
      </c>
      <c r="E107">
        <v>1</v>
      </c>
      <c r="G107" t="s">
        <v>19816</v>
      </c>
    </row>
    <row r="108" spans="1:7" x14ac:dyDescent="0.25">
      <c r="A108" t="s">
        <v>19841</v>
      </c>
      <c r="B108" s="15" t="s">
        <v>19814</v>
      </c>
      <c r="C108" t="s">
        <v>35</v>
      </c>
      <c r="D108" t="s">
        <v>36</v>
      </c>
      <c r="E108">
        <v>1</v>
      </c>
      <c r="G108" t="s">
        <v>19813</v>
      </c>
    </row>
    <row r="109" spans="1:7" x14ac:dyDescent="0.25">
      <c r="A109" t="s">
        <v>19840</v>
      </c>
      <c r="B109" s="15" t="s">
        <v>19814</v>
      </c>
      <c r="C109" t="s">
        <v>35</v>
      </c>
      <c r="E109">
        <v>1</v>
      </c>
      <c r="G109" t="s">
        <v>19816</v>
      </c>
    </row>
    <row r="110" spans="1:7" x14ac:dyDescent="0.25">
      <c r="A110" t="s">
        <v>19841</v>
      </c>
      <c r="B110" s="15" t="s">
        <v>19814</v>
      </c>
      <c r="C110" t="s">
        <v>35</v>
      </c>
      <c r="D110" t="s">
        <v>36</v>
      </c>
      <c r="E110">
        <v>1</v>
      </c>
      <c r="G110" t="s">
        <v>19813</v>
      </c>
    </row>
    <row r="111" spans="1:7" x14ac:dyDescent="0.25">
      <c r="A111" t="s">
        <v>19840</v>
      </c>
      <c r="B111" s="15" t="s">
        <v>19814</v>
      </c>
      <c r="C111" t="s">
        <v>35</v>
      </c>
      <c r="E111">
        <v>1</v>
      </c>
      <c r="G111" t="s">
        <v>19816</v>
      </c>
    </row>
    <row r="112" spans="1:7" x14ac:dyDescent="0.25">
      <c r="A112" t="s">
        <v>19840</v>
      </c>
      <c r="B112" s="15" t="s">
        <v>19814</v>
      </c>
      <c r="C112" t="s">
        <v>235</v>
      </c>
      <c r="E112">
        <v>1</v>
      </c>
      <c r="G112" t="s">
        <v>19816</v>
      </c>
    </row>
    <row r="113" spans="1:7" x14ac:dyDescent="0.25">
      <c r="A113" t="s">
        <v>19841</v>
      </c>
      <c r="B113" s="15" t="s">
        <v>19814</v>
      </c>
      <c r="C113" t="s">
        <v>235</v>
      </c>
      <c r="D113" t="s">
        <v>36</v>
      </c>
      <c r="E113">
        <v>1</v>
      </c>
      <c r="G113" t="s">
        <v>19817</v>
      </c>
    </row>
    <row r="114" spans="1:7" x14ac:dyDescent="0.25">
      <c r="A114" t="s">
        <v>19841</v>
      </c>
      <c r="B114" s="15" t="s">
        <v>19814</v>
      </c>
      <c r="C114" t="s">
        <v>35</v>
      </c>
      <c r="D114" t="s">
        <v>36</v>
      </c>
      <c r="E114">
        <v>1</v>
      </c>
      <c r="G114" t="s">
        <v>19820</v>
      </c>
    </row>
    <row r="115" spans="1:7" x14ac:dyDescent="0.25">
      <c r="A115" t="s">
        <v>19840</v>
      </c>
      <c r="B115" s="15" t="s">
        <v>19814</v>
      </c>
      <c r="C115" t="s">
        <v>35</v>
      </c>
      <c r="E115">
        <v>1</v>
      </c>
      <c r="G115" t="s">
        <v>19816</v>
      </c>
    </row>
    <row r="116" spans="1:7" x14ac:dyDescent="0.25">
      <c r="A116" t="s">
        <v>19841</v>
      </c>
      <c r="B116" s="15" t="s">
        <v>19814</v>
      </c>
      <c r="C116" t="s">
        <v>94</v>
      </c>
      <c r="D116" t="s">
        <v>36</v>
      </c>
      <c r="E116">
        <v>1</v>
      </c>
      <c r="G116" t="s">
        <v>19817</v>
      </c>
    </row>
    <row r="117" spans="1:7" x14ac:dyDescent="0.25">
      <c r="A117" t="s">
        <v>19840</v>
      </c>
      <c r="B117" s="15" t="s">
        <v>19814</v>
      </c>
      <c r="C117" t="s">
        <v>94</v>
      </c>
      <c r="E117">
        <v>1</v>
      </c>
      <c r="G117" t="s">
        <v>19816</v>
      </c>
    </row>
    <row r="118" spans="1:7" x14ac:dyDescent="0.25">
      <c r="A118" t="s">
        <v>19841</v>
      </c>
      <c r="B118" s="15" t="s">
        <v>19814</v>
      </c>
      <c r="C118" t="s">
        <v>451</v>
      </c>
      <c r="D118" t="s">
        <v>136</v>
      </c>
      <c r="E118">
        <v>1</v>
      </c>
      <c r="G118" t="s">
        <v>19825</v>
      </c>
    </row>
    <row r="119" spans="1:7" x14ac:dyDescent="0.25">
      <c r="A119" t="s">
        <v>19841</v>
      </c>
      <c r="B119" s="15" t="s">
        <v>19814</v>
      </c>
      <c r="C119" t="s">
        <v>103</v>
      </c>
      <c r="D119" t="s">
        <v>36</v>
      </c>
      <c r="E119">
        <v>1</v>
      </c>
      <c r="G119" t="s">
        <v>19820</v>
      </c>
    </row>
    <row r="120" spans="1:7" x14ac:dyDescent="0.25">
      <c r="A120" t="s">
        <v>19840</v>
      </c>
      <c r="B120" s="15" t="s">
        <v>19814</v>
      </c>
      <c r="C120" t="s">
        <v>103</v>
      </c>
      <c r="E120">
        <v>1</v>
      </c>
      <c r="G120" t="s">
        <v>19816</v>
      </c>
    </row>
    <row r="121" spans="1:7" x14ac:dyDescent="0.25">
      <c r="A121" t="s">
        <v>19841</v>
      </c>
      <c r="B121" s="15" t="s">
        <v>19814</v>
      </c>
      <c r="C121" t="s">
        <v>461</v>
      </c>
      <c r="D121" t="s">
        <v>36</v>
      </c>
      <c r="E121">
        <v>1</v>
      </c>
      <c r="G121" t="s">
        <v>19817</v>
      </c>
    </row>
    <row r="122" spans="1:7" x14ac:dyDescent="0.25">
      <c r="A122" t="s">
        <v>19840</v>
      </c>
      <c r="B122" s="15" t="s">
        <v>19814</v>
      </c>
      <c r="C122" t="s">
        <v>461</v>
      </c>
      <c r="E122">
        <v>1</v>
      </c>
      <c r="G122" t="s">
        <v>19816</v>
      </c>
    </row>
    <row r="123" spans="1:7" x14ac:dyDescent="0.25">
      <c r="A123" t="s">
        <v>19841</v>
      </c>
      <c r="B123" s="15" t="s">
        <v>19814</v>
      </c>
      <c r="C123" t="s">
        <v>469</v>
      </c>
      <c r="D123" t="s">
        <v>36</v>
      </c>
      <c r="E123">
        <v>1</v>
      </c>
      <c r="G123" t="s">
        <v>19817</v>
      </c>
    </row>
    <row r="124" spans="1:7" x14ac:dyDescent="0.25">
      <c r="A124" t="s">
        <v>19840</v>
      </c>
      <c r="B124" s="15" t="s">
        <v>19814</v>
      </c>
      <c r="C124" t="s">
        <v>469</v>
      </c>
      <c r="E124">
        <v>1</v>
      </c>
      <c r="G124" t="s">
        <v>19816</v>
      </c>
    </row>
    <row r="125" spans="1:7" x14ac:dyDescent="0.25">
      <c r="A125" t="s">
        <v>19841</v>
      </c>
      <c r="B125" s="15" t="s">
        <v>19814</v>
      </c>
      <c r="C125" t="s">
        <v>172</v>
      </c>
      <c r="D125" t="s">
        <v>36</v>
      </c>
      <c r="E125">
        <v>1</v>
      </c>
      <c r="G125" t="s">
        <v>19817</v>
      </c>
    </row>
    <row r="126" spans="1:7" x14ac:dyDescent="0.25">
      <c r="A126" t="s">
        <v>19840</v>
      </c>
      <c r="B126" s="15" t="s">
        <v>19814</v>
      </c>
      <c r="C126" t="s">
        <v>172</v>
      </c>
      <c r="E126">
        <v>1</v>
      </c>
      <c r="G126" t="s">
        <v>19816</v>
      </c>
    </row>
    <row r="127" spans="1:7" x14ac:dyDescent="0.25">
      <c r="A127" t="s">
        <v>19841</v>
      </c>
      <c r="B127" s="15" t="s">
        <v>19814</v>
      </c>
      <c r="C127" t="s">
        <v>478</v>
      </c>
      <c r="D127" t="s">
        <v>36</v>
      </c>
      <c r="E127">
        <v>1</v>
      </c>
      <c r="G127" t="s">
        <v>19817</v>
      </c>
    </row>
    <row r="128" spans="1:7" x14ac:dyDescent="0.25">
      <c r="A128" t="s">
        <v>19840</v>
      </c>
      <c r="B128" s="15" t="s">
        <v>19814</v>
      </c>
      <c r="C128" t="s">
        <v>478</v>
      </c>
      <c r="E128">
        <v>1</v>
      </c>
      <c r="G128" t="s">
        <v>19816</v>
      </c>
    </row>
    <row r="129" spans="1:7" x14ac:dyDescent="0.25">
      <c r="A129" t="s">
        <v>19841</v>
      </c>
      <c r="B129" s="15" t="s">
        <v>19814</v>
      </c>
      <c r="C129" t="s">
        <v>404</v>
      </c>
      <c r="D129" t="s">
        <v>36</v>
      </c>
      <c r="E129">
        <v>1</v>
      </c>
      <c r="G129" t="s">
        <v>19817</v>
      </c>
    </row>
    <row r="130" spans="1:7" x14ac:dyDescent="0.25">
      <c r="A130" t="s">
        <v>19840</v>
      </c>
      <c r="B130" s="15" t="s">
        <v>19814</v>
      </c>
      <c r="C130" t="s">
        <v>404</v>
      </c>
      <c r="E130">
        <v>1</v>
      </c>
      <c r="G130" t="s">
        <v>19816</v>
      </c>
    </row>
    <row r="131" spans="1:7" x14ac:dyDescent="0.25">
      <c r="A131" t="s">
        <v>19841</v>
      </c>
      <c r="B131" s="15" t="s">
        <v>19814</v>
      </c>
      <c r="C131" t="s">
        <v>487</v>
      </c>
      <c r="D131" t="s">
        <v>36</v>
      </c>
      <c r="E131">
        <v>1</v>
      </c>
      <c r="G131" t="s">
        <v>19817</v>
      </c>
    </row>
    <row r="132" spans="1:7" x14ac:dyDescent="0.25">
      <c r="A132" t="s">
        <v>19840</v>
      </c>
      <c r="B132" s="15" t="s">
        <v>19814</v>
      </c>
      <c r="C132" t="s">
        <v>487</v>
      </c>
      <c r="E132">
        <v>1</v>
      </c>
      <c r="G132" t="s">
        <v>19816</v>
      </c>
    </row>
    <row r="133" spans="1:7" x14ac:dyDescent="0.25">
      <c r="A133" t="s">
        <v>19841</v>
      </c>
      <c r="B133" s="15" t="s">
        <v>19814</v>
      </c>
      <c r="C133" t="s">
        <v>35</v>
      </c>
      <c r="D133" t="s">
        <v>36</v>
      </c>
      <c r="E133">
        <v>1</v>
      </c>
      <c r="G133" t="s">
        <v>19821</v>
      </c>
    </row>
    <row r="134" spans="1:7" x14ac:dyDescent="0.25">
      <c r="A134" t="s">
        <v>19840</v>
      </c>
      <c r="B134" s="15" t="s">
        <v>19814</v>
      </c>
      <c r="C134" t="s">
        <v>35</v>
      </c>
      <c r="E134">
        <v>1</v>
      </c>
      <c r="G134" t="s">
        <v>19816</v>
      </c>
    </row>
    <row r="135" spans="1:7" x14ac:dyDescent="0.25">
      <c r="A135" t="s">
        <v>19841</v>
      </c>
      <c r="B135" s="15" t="s">
        <v>19814</v>
      </c>
      <c r="C135" t="s">
        <v>235</v>
      </c>
      <c r="D135" t="s">
        <v>36</v>
      </c>
      <c r="E135">
        <v>1</v>
      </c>
      <c r="G135" t="s">
        <v>19819</v>
      </c>
    </row>
    <row r="136" spans="1:7" x14ac:dyDescent="0.25">
      <c r="A136" t="s">
        <v>19840</v>
      </c>
      <c r="B136" s="15" t="s">
        <v>19814</v>
      </c>
      <c r="C136" t="s">
        <v>235</v>
      </c>
      <c r="E136">
        <v>1</v>
      </c>
      <c r="G136" t="s">
        <v>19816</v>
      </c>
    </row>
    <row r="137" spans="1:7" x14ac:dyDescent="0.25">
      <c r="A137" t="s">
        <v>19841</v>
      </c>
      <c r="B137" s="15" t="s">
        <v>19814</v>
      </c>
      <c r="C137" t="s">
        <v>504</v>
      </c>
      <c r="D137" t="s">
        <v>36</v>
      </c>
      <c r="E137">
        <v>1</v>
      </c>
      <c r="G137" t="s">
        <v>19821</v>
      </c>
    </row>
    <row r="138" spans="1:7" x14ac:dyDescent="0.25">
      <c r="A138" t="s">
        <v>19840</v>
      </c>
      <c r="B138" s="15" t="s">
        <v>19814</v>
      </c>
      <c r="C138" t="s">
        <v>504</v>
      </c>
      <c r="E138">
        <v>1</v>
      </c>
      <c r="G138" t="s">
        <v>19816</v>
      </c>
    </row>
    <row r="139" spans="1:7" x14ac:dyDescent="0.25">
      <c r="A139" t="s">
        <v>19841</v>
      </c>
      <c r="B139" s="15" t="s">
        <v>19814</v>
      </c>
      <c r="C139" t="s">
        <v>103</v>
      </c>
      <c r="D139" t="s">
        <v>36</v>
      </c>
      <c r="E139">
        <v>1</v>
      </c>
      <c r="G139" t="s">
        <v>19817</v>
      </c>
    </row>
    <row r="140" spans="1:7" x14ac:dyDescent="0.25">
      <c r="A140" t="s">
        <v>19840</v>
      </c>
      <c r="B140" s="15" t="s">
        <v>19814</v>
      </c>
      <c r="C140" t="s">
        <v>103</v>
      </c>
      <c r="E140">
        <v>1</v>
      </c>
      <c r="G140" t="s">
        <v>19816</v>
      </c>
    </row>
    <row r="141" spans="1:7" x14ac:dyDescent="0.25">
      <c r="A141" t="s">
        <v>19841</v>
      </c>
      <c r="B141" s="15" t="s">
        <v>19814</v>
      </c>
      <c r="C141" t="s">
        <v>108</v>
      </c>
      <c r="D141" t="s">
        <v>36</v>
      </c>
      <c r="E141">
        <v>1</v>
      </c>
      <c r="G141" t="s">
        <v>19817</v>
      </c>
    </row>
    <row r="142" spans="1:7" x14ac:dyDescent="0.25">
      <c r="A142" t="s">
        <v>19840</v>
      </c>
      <c r="B142" s="15" t="s">
        <v>19814</v>
      </c>
      <c r="C142" t="s">
        <v>108</v>
      </c>
      <c r="E142">
        <v>1</v>
      </c>
      <c r="G142" t="s">
        <v>19816</v>
      </c>
    </row>
    <row r="143" spans="1:7" x14ac:dyDescent="0.25">
      <c r="A143" t="s">
        <v>19841</v>
      </c>
      <c r="B143" s="15" t="s">
        <v>19814</v>
      </c>
      <c r="C143" t="s">
        <v>519</v>
      </c>
      <c r="D143" t="s">
        <v>36</v>
      </c>
      <c r="E143">
        <v>1</v>
      </c>
      <c r="G143" t="s">
        <v>19817</v>
      </c>
    </row>
    <row r="144" spans="1:7" x14ac:dyDescent="0.25">
      <c r="A144" t="s">
        <v>19840</v>
      </c>
      <c r="B144" s="15" t="s">
        <v>19814</v>
      </c>
      <c r="C144" t="s">
        <v>519</v>
      </c>
      <c r="E144">
        <v>1</v>
      </c>
      <c r="G144" t="s">
        <v>19816</v>
      </c>
    </row>
    <row r="145" spans="1:7" x14ac:dyDescent="0.25">
      <c r="A145" t="s">
        <v>19841</v>
      </c>
      <c r="B145" s="15" t="s">
        <v>19814</v>
      </c>
      <c r="C145" t="s">
        <v>525</v>
      </c>
      <c r="D145" t="s">
        <v>36</v>
      </c>
      <c r="E145">
        <v>1</v>
      </c>
      <c r="G145" t="s">
        <v>19821</v>
      </c>
    </row>
    <row r="146" spans="1:7" x14ac:dyDescent="0.25">
      <c r="A146" t="s">
        <v>19840</v>
      </c>
      <c r="B146" s="15" t="s">
        <v>19814</v>
      </c>
      <c r="C146" t="s">
        <v>525</v>
      </c>
      <c r="E146">
        <v>1</v>
      </c>
      <c r="G146" t="s">
        <v>19816</v>
      </c>
    </row>
    <row r="147" spans="1:7" x14ac:dyDescent="0.25">
      <c r="A147" t="s">
        <v>19841</v>
      </c>
      <c r="B147" s="15" t="s">
        <v>19814</v>
      </c>
      <c r="C147" t="s">
        <v>461</v>
      </c>
      <c r="D147" t="s">
        <v>36</v>
      </c>
      <c r="E147">
        <v>1</v>
      </c>
      <c r="G147" t="s">
        <v>19817</v>
      </c>
    </row>
    <row r="148" spans="1:7" x14ac:dyDescent="0.25">
      <c r="A148" t="s">
        <v>19840</v>
      </c>
      <c r="B148" s="15" t="s">
        <v>19814</v>
      </c>
      <c r="C148" t="s">
        <v>461</v>
      </c>
      <c r="E148">
        <v>1</v>
      </c>
      <c r="G148" t="s">
        <v>19816</v>
      </c>
    </row>
    <row r="149" spans="1:7" x14ac:dyDescent="0.25">
      <c r="A149" t="s">
        <v>19841</v>
      </c>
      <c r="B149" s="15" t="s">
        <v>19814</v>
      </c>
      <c r="C149" t="s">
        <v>478</v>
      </c>
      <c r="D149" t="s">
        <v>36</v>
      </c>
      <c r="E149">
        <v>1</v>
      </c>
      <c r="G149" t="s">
        <v>19817</v>
      </c>
    </row>
    <row r="150" spans="1:7" x14ac:dyDescent="0.25">
      <c r="A150" t="s">
        <v>19840</v>
      </c>
      <c r="B150" s="15" t="s">
        <v>19814</v>
      </c>
      <c r="C150" t="s">
        <v>478</v>
      </c>
      <c r="E150">
        <v>1</v>
      </c>
      <c r="G150" t="s">
        <v>19816</v>
      </c>
    </row>
    <row r="151" spans="1:7" x14ac:dyDescent="0.25">
      <c r="A151" t="s">
        <v>19841</v>
      </c>
      <c r="B151" s="15" t="s">
        <v>19814</v>
      </c>
      <c r="C151" t="s">
        <v>235</v>
      </c>
      <c r="D151" t="s">
        <v>36</v>
      </c>
      <c r="E151">
        <v>1</v>
      </c>
      <c r="G151" t="s">
        <v>19819</v>
      </c>
    </row>
    <row r="152" spans="1:7" x14ac:dyDescent="0.25">
      <c r="A152" t="s">
        <v>19840</v>
      </c>
      <c r="B152" s="15" t="s">
        <v>19814</v>
      </c>
      <c r="C152" t="s">
        <v>235</v>
      </c>
      <c r="E152">
        <v>1</v>
      </c>
      <c r="G152" t="s">
        <v>19816</v>
      </c>
    </row>
    <row r="153" spans="1:7" x14ac:dyDescent="0.25">
      <c r="A153" t="s">
        <v>19841</v>
      </c>
      <c r="B153" s="15" t="s">
        <v>19814</v>
      </c>
      <c r="C153" t="s">
        <v>545</v>
      </c>
      <c r="D153" t="s">
        <v>181</v>
      </c>
      <c r="E153">
        <v>1</v>
      </c>
      <c r="G153" t="s">
        <v>19817</v>
      </c>
    </row>
    <row r="154" spans="1:7" x14ac:dyDescent="0.25">
      <c r="A154" t="s">
        <v>19840</v>
      </c>
      <c r="B154" s="15" t="s">
        <v>19814</v>
      </c>
      <c r="C154" t="s">
        <v>545</v>
      </c>
      <c r="E154">
        <v>1</v>
      </c>
      <c r="G154" t="s">
        <v>19816</v>
      </c>
    </row>
    <row r="155" spans="1:7" x14ac:dyDescent="0.25">
      <c r="A155" t="s">
        <v>19841</v>
      </c>
      <c r="B155" s="15" t="s">
        <v>19814</v>
      </c>
      <c r="C155" t="s">
        <v>35</v>
      </c>
      <c r="D155" t="s">
        <v>36</v>
      </c>
      <c r="E155">
        <v>1</v>
      </c>
      <c r="G155" t="s">
        <v>19813</v>
      </c>
    </row>
    <row r="156" spans="1:7" x14ac:dyDescent="0.25">
      <c r="A156" t="s">
        <v>19840</v>
      </c>
      <c r="B156" s="15" t="s">
        <v>19814</v>
      </c>
      <c r="C156" t="s">
        <v>35</v>
      </c>
      <c r="E156">
        <v>1</v>
      </c>
      <c r="G156" t="s">
        <v>19816</v>
      </c>
    </row>
    <row r="157" spans="1:7" x14ac:dyDescent="0.25">
      <c r="A157" t="s">
        <v>19841</v>
      </c>
      <c r="B157" s="15" t="s">
        <v>19814</v>
      </c>
      <c r="C157" t="s">
        <v>557</v>
      </c>
      <c r="D157" t="s">
        <v>36</v>
      </c>
      <c r="E157">
        <v>1</v>
      </c>
      <c r="G157" t="s">
        <v>19821</v>
      </c>
    </row>
    <row r="158" spans="1:7" x14ac:dyDescent="0.25">
      <c r="A158" t="s">
        <v>19840</v>
      </c>
      <c r="B158" s="15" t="s">
        <v>19814</v>
      </c>
      <c r="C158" t="s">
        <v>557</v>
      </c>
      <c r="E158">
        <v>1</v>
      </c>
      <c r="G158" t="s">
        <v>19816</v>
      </c>
    </row>
    <row r="159" spans="1:7" x14ac:dyDescent="0.25">
      <c r="A159" t="s">
        <v>19841</v>
      </c>
      <c r="B159" s="15" t="s">
        <v>19814</v>
      </c>
      <c r="C159" t="s">
        <v>103</v>
      </c>
      <c r="D159" t="s">
        <v>36</v>
      </c>
      <c r="E159">
        <v>1</v>
      </c>
      <c r="G159" t="s">
        <v>19817</v>
      </c>
    </row>
    <row r="160" spans="1:7" x14ac:dyDescent="0.25">
      <c r="A160" t="s">
        <v>19840</v>
      </c>
      <c r="B160" s="15" t="s">
        <v>19814</v>
      </c>
      <c r="C160" t="s">
        <v>103</v>
      </c>
      <c r="E160">
        <v>1</v>
      </c>
      <c r="G160" t="s">
        <v>19816</v>
      </c>
    </row>
    <row r="161" spans="1:7" x14ac:dyDescent="0.25">
      <c r="A161" t="s">
        <v>19841</v>
      </c>
      <c r="B161" s="15" t="s">
        <v>19814</v>
      </c>
      <c r="C161" t="s">
        <v>103</v>
      </c>
      <c r="D161" t="s">
        <v>36</v>
      </c>
      <c r="E161">
        <v>1</v>
      </c>
      <c r="G161" t="s">
        <v>19817</v>
      </c>
    </row>
    <row r="162" spans="1:7" x14ac:dyDescent="0.25">
      <c r="A162" t="s">
        <v>19840</v>
      </c>
      <c r="B162" s="15" t="s">
        <v>19814</v>
      </c>
      <c r="C162" t="s">
        <v>103</v>
      </c>
      <c r="E162">
        <v>1</v>
      </c>
      <c r="G162" t="s">
        <v>19816</v>
      </c>
    </row>
    <row r="163" spans="1:7" x14ac:dyDescent="0.25">
      <c r="A163" t="s">
        <v>19841</v>
      </c>
      <c r="B163" s="15" t="s">
        <v>19814</v>
      </c>
      <c r="C163" t="s">
        <v>103</v>
      </c>
      <c r="D163" t="s">
        <v>36</v>
      </c>
      <c r="E163">
        <v>1</v>
      </c>
      <c r="G163" t="s">
        <v>19817</v>
      </c>
    </row>
    <row r="164" spans="1:7" x14ac:dyDescent="0.25">
      <c r="A164" t="s">
        <v>19840</v>
      </c>
      <c r="B164" s="15" t="s">
        <v>19814</v>
      </c>
      <c r="C164" t="s">
        <v>103</v>
      </c>
      <c r="E164">
        <v>1</v>
      </c>
      <c r="G164" t="s">
        <v>19816</v>
      </c>
    </row>
    <row r="165" spans="1:7" x14ac:dyDescent="0.25">
      <c r="A165" t="s">
        <v>19841</v>
      </c>
      <c r="B165" s="15" t="s">
        <v>19814</v>
      </c>
      <c r="C165" t="s">
        <v>192</v>
      </c>
      <c r="D165" t="s">
        <v>136</v>
      </c>
      <c r="E165">
        <v>1</v>
      </c>
      <c r="G165" t="s">
        <v>19817</v>
      </c>
    </row>
    <row r="166" spans="1:7" x14ac:dyDescent="0.25">
      <c r="A166" t="s">
        <v>19841</v>
      </c>
      <c r="B166" s="15" t="s">
        <v>19814</v>
      </c>
      <c r="C166" t="s">
        <v>103</v>
      </c>
      <c r="D166" t="s">
        <v>36</v>
      </c>
      <c r="E166">
        <v>1</v>
      </c>
      <c r="G166" t="s">
        <v>19817</v>
      </c>
    </row>
    <row r="167" spans="1:7" x14ac:dyDescent="0.25">
      <c r="A167" t="s">
        <v>19840</v>
      </c>
      <c r="B167" s="15" t="s">
        <v>19814</v>
      </c>
      <c r="C167" t="s">
        <v>103</v>
      </c>
      <c r="E167">
        <v>1</v>
      </c>
      <c r="G167" t="s">
        <v>19816</v>
      </c>
    </row>
    <row r="168" spans="1:7" x14ac:dyDescent="0.25">
      <c r="A168" t="s">
        <v>19841</v>
      </c>
      <c r="B168" s="15" t="s">
        <v>19814</v>
      </c>
      <c r="C168" t="s">
        <v>585</v>
      </c>
      <c r="D168" t="s">
        <v>136</v>
      </c>
      <c r="E168">
        <v>1</v>
      </c>
      <c r="G168" t="s">
        <v>19813</v>
      </c>
    </row>
    <row r="169" spans="1:7" x14ac:dyDescent="0.25">
      <c r="A169" t="s">
        <v>19841</v>
      </c>
      <c r="B169" s="15" t="s">
        <v>19814</v>
      </c>
      <c r="C169" t="s">
        <v>103</v>
      </c>
      <c r="D169" t="s">
        <v>36</v>
      </c>
      <c r="E169">
        <v>1</v>
      </c>
      <c r="G169" t="s">
        <v>19817</v>
      </c>
    </row>
    <row r="170" spans="1:7" x14ac:dyDescent="0.25">
      <c r="A170" t="s">
        <v>19840</v>
      </c>
      <c r="B170" s="15" t="s">
        <v>19814</v>
      </c>
      <c r="C170" t="s">
        <v>103</v>
      </c>
      <c r="E170">
        <v>1</v>
      </c>
      <c r="G170" t="s">
        <v>19816</v>
      </c>
    </row>
    <row r="171" spans="1:7" x14ac:dyDescent="0.25">
      <c r="A171" t="s">
        <v>19841</v>
      </c>
      <c r="B171" s="15" t="s">
        <v>19814</v>
      </c>
      <c r="C171" t="s">
        <v>35</v>
      </c>
      <c r="D171" t="s">
        <v>36</v>
      </c>
      <c r="E171">
        <v>1</v>
      </c>
      <c r="G171" t="s">
        <v>19821</v>
      </c>
    </row>
    <row r="172" spans="1:7" x14ac:dyDescent="0.25">
      <c r="A172" t="s">
        <v>19840</v>
      </c>
      <c r="B172" s="15" t="s">
        <v>19814</v>
      </c>
      <c r="C172" t="s">
        <v>35</v>
      </c>
      <c r="E172">
        <v>1</v>
      </c>
      <c r="G172" t="s">
        <v>19816</v>
      </c>
    </row>
    <row r="173" spans="1:7" x14ac:dyDescent="0.25">
      <c r="A173" t="s">
        <v>19841</v>
      </c>
      <c r="B173" s="15" t="s">
        <v>19814</v>
      </c>
      <c r="C173" t="s">
        <v>598</v>
      </c>
      <c r="D173" t="s">
        <v>49</v>
      </c>
      <c r="E173">
        <v>1</v>
      </c>
      <c r="G173" t="s">
        <v>19817</v>
      </c>
    </row>
    <row r="174" spans="1:7" x14ac:dyDescent="0.25">
      <c r="A174" t="s">
        <v>19840</v>
      </c>
      <c r="B174" s="15" t="s">
        <v>19814</v>
      </c>
      <c r="C174" t="s">
        <v>598</v>
      </c>
      <c r="E174">
        <v>1</v>
      </c>
      <c r="G174" t="s">
        <v>19816</v>
      </c>
    </row>
    <row r="175" spans="1:7" x14ac:dyDescent="0.25">
      <c r="A175" t="s">
        <v>19841</v>
      </c>
      <c r="B175" s="15" t="s">
        <v>19814</v>
      </c>
      <c r="C175" t="s">
        <v>35</v>
      </c>
      <c r="D175" t="s">
        <v>36</v>
      </c>
      <c r="E175">
        <v>1</v>
      </c>
      <c r="G175" t="s">
        <v>19821</v>
      </c>
    </row>
    <row r="176" spans="1:7" x14ac:dyDescent="0.25">
      <c r="A176" t="s">
        <v>19840</v>
      </c>
      <c r="B176" s="15" t="s">
        <v>19814</v>
      </c>
      <c r="C176" t="s">
        <v>35</v>
      </c>
      <c r="E176">
        <v>1</v>
      </c>
      <c r="G176" t="s">
        <v>19816</v>
      </c>
    </row>
    <row r="177" spans="1:7" x14ac:dyDescent="0.25">
      <c r="A177" t="s">
        <v>19841</v>
      </c>
      <c r="B177" s="15" t="s">
        <v>19814</v>
      </c>
      <c r="C177" t="s">
        <v>94</v>
      </c>
      <c r="D177" t="s">
        <v>36</v>
      </c>
      <c r="E177">
        <v>1</v>
      </c>
      <c r="G177" t="s">
        <v>19817</v>
      </c>
    </row>
    <row r="178" spans="1:7" x14ac:dyDescent="0.25">
      <c r="A178" t="s">
        <v>19840</v>
      </c>
      <c r="B178" s="15" t="s">
        <v>19814</v>
      </c>
      <c r="C178" t="s">
        <v>94</v>
      </c>
      <c r="E178">
        <v>1</v>
      </c>
      <c r="G178" t="s">
        <v>19816</v>
      </c>
    </row>
    <row r="179" spans="1:7" x14ac:dyDescent="0.25">
      <c r="A179" t="s">
        <v>19841</v>
      </c>
      <c r="B179" s="15" t="s">
        <v>19814</v>
      </c>
      <c r="C179" t="s">
        <v>103</v>
      </c>
      <c r="D179" t="s">
        <v>36</v>
      </c>
      <c r="E179">
        <v>1</v>
      </c>
      <c r="G179" t="s">
        <v>19817</v>
      </c>
    </row>
    <row r="180" spans="1:7" x14ac:dyDescent="0.25">
      <c r="A180" t="s">
        <v>19840</v>
      </c>
      <c r="B180" s="15" t="s">
        <v>19814</v>
      </c>
      <c r="C180" t="s">
        <v>103</v>
      </c>
      <c r="E180">
        <v>1</v>
      </c>
      <c r="G180" t="s">
        <v>19816</v>
      </c>
    </row>
    <row r="181" spans="1:7" x14ac:dyDescent="0.25">
      <c r="A181" t="s">
        <v>19841</v>
      </c>
      <c r="B181" s="15" t="s">
        <v>19814</v>
      </c>
      <c r="C181" t="s">
        <v>192</v>
      </c>
      <c r="D181" t="s">
        <v>136</v>
      </c>
      <c r="E181">
        <v>1</v>
      </c>
      <c r="G181" t="s">
        <v>8878</v>
      </c>
    </row>
    <row r="182" spans="1:7" x14ac:dyDescent="0.25">
      <c r="A182" t="s">
        <v>19841</v>
      </c>
      <c r="B182" s="15" t="s">
        <v>19814</v>
      </c>
      <c r="C182" t="s">
        <v>557</v>
      </c>
      <c r="D182" t="s">
        <v>49</v>
      </c>
      <c r="E182">
        <v>1</v>
      </c>
      <c r="G182" t="s">
        <v>19821</v>
      </c>
    </row>
    <row r="183" spans="1:7" x14ac:dyDescent="0.25">
      <c r="A183" t="s">
        <v>19840</v>
      </c>
      <c r="B183" s="15" t="s">
        <v>19814</v>
      </c>
      <c r="C183" t="s">
        <v>557</v>
      </c>
      <c r="E183">
        <v>1</v>
      </c>
      <c r="G183" t="s">
        <v>19816</v>
      </c>
    </row>
    <row r="184" spans="1:7" x14ac:dyDescent="0.25">
      <c r="A184" t="s">
        <v>19841</v>
      </c>
      <c r="B184" s="15" t="s">
        <v>19814</v>
      </c>
      <c r="C184" t="s">
        <v>35</v>
      </c>
      <c r="D184" t="s">
        <v>36</v>
      </c>
      <c r="E184">
        <v>1</v>
      </c>
      <c r="G184" t="s">
        <v>19821</v>
      </c>
    </row>
    <row r="185" spans="1:7" x14ac:dyDescent="0.25">
      <c r="A185" t="s">
        <v>19840</v>
      </c>
      <c r="B185" s="15" t="s">
        <v>19814</v>
      </c>
      <c r="C185" t="s">
        <v>35</v>
      </c>
      <c r="E185">
        <v>1</v>
      </c>
      <c r="G185" t="s">
        <v>19816</v>
      </c>
    </row>
    <row r="186" spans="1:7" x14ac:dyDescent="0.25">
      <c r="A186" t="s">
        <v>19839</v>
      </c>
      <c r="B186" s="15" t="s">
        <v>19814</v>
      </c>
      <c r="C186" t="s">
        <v>639</v>
      </c>
      <c r="E186">
        <v>1</v>
      </c>
      <c r="G186" t="s">
        <v>19824</v>
      </c>
    </row>
    <row r="187" spans="1:7" x14ac:dyDescent="0.25">
      <c r="A187" t="s">
        <v>19840</v>
      </c>
      <c r="B187" s="15" t="s">
        <v>19814</v>
      </c>
      <c r="C187" t="s">
        <v>639</v>
      </c>
      <c r="E187">
        <v>1</v>
      </c>
      <c r="G187" t="s">
        <v>19816</v>
      </c>
    </row>
    <row r="188" spans="1:7" x14ac:dyDescent="0.25">
      <c r="A188" t="s">
        <v>19839</v>
      </c>
      <c r="B188" s="15" t="s">
        <v>19814</v>
      </c>
      <c r="C188" t="s">
        <v>192</v>
      </c>
      <c r="E188">
        <v>1</v>
      </c>
      <c r="G188" t="s">
        <v>19817</v>
      </c>
    </row>
    <row r="189" spans="1:7" x14ac:dyDescent="0.25">
      <c r="A189" t="s">
        <v>19840</v>
      </c>
      <c r="B189" s="15" t="s">
        <v>19814</v>
      </c>
      <c r="C189" t="s">
        <v>192</v>
      </c>
      <c r="E189">
        <v>1</v>
      </c>
      <c r="G189" t="s">
        <v>19816</v>
      </c>
    </row>
    <row r="190" spans="1:7" x14ac:dyDescent="0.25">
      <c r="A190" t="s">
        <v>19839</v>
      </c>
      <c r="B190" s="15" t="s">
        <v>19814</v>
      </c>
      <c r="C190" t="s">
        <v>598</v>
      </c>
      <c r="E190">
        <v>1</v>
      </c>
      <c r="G190" t="s">
        <v>19817</v>
      </c>
    </row>
    <row r="191" spans="1:7" x14ac:dyDescent="0.25">
      <c r="A191" t="s">
        <v>19840</v>
      </c>
      <c r="B191" s="15" t="s">
        <v>19814</v>
      </c>
      <c r="C191" t="s">
        <v>598</v>
      </c>
      <c r="E191">
        <v>1</v>
      </c>
      <c r="G191" t="s">
        <v>19816</v>
      </c>
    </row>
    <row r="192" spans="1:7" x14ac:dyDescent="0.25">
      <c r="A192" t="s">
        <v>19841</v>
      </c>
      <c r="B192" s="15" t="s">
        <v>19814</v>
      </c>
      <c r="C192" t="s">
        <v>35</v>
      </c>
      <c r="D192" t="s">
        <v>49</v>
      </c>
      <c r="E192">
        <v>1</v>
      </c>
      <c r="G192" t="s">
        <v>19813</v>
      </c>
    </row>
    <row r="193" spans="1:7" x14ac:dyDescent="0.25">
      <c r="A193" t="s">
        <v>19840</v>
      </c>
      <c r="B193" s="15" t="s">
        <v>19814</v>
      </c>
      <c r="C193" t="s">
        <v>35</v>
      </c>
      <c r="E193">
        <v>1</v>
      </c>
      <c r="G193" t="s">
        <v>19816</v>
      </c>
    </row>
    <row r="194" spans="1:7" x14ac:dyDescent="0.25">
      <c r="A194" t="s">
        <v>19841</v>
      </c>
      <c r="B194" s="15" t="s">
        <v>19814</v>
      </c>
      <c r="C194" t="s">
        <v>157</v>
      </c>
      <c r="D194" t="s">
        <v>49</v>
      </c>
      <c r="E194">
        <v>1</v>
      </c>
      <c r="G194" t="s">
        <v>19817</v>
      </c>
    </row>
    <row r="195" spans="1:7" x14ac:dyDescent="0.25">
      <c r="A195" t="s">
        <v>19840</v>
      </c>
      <c r="B195" s="15" t="s">
        <v>19826</v>
      </c>
      <c r="C195" t="s">
        <v>157</v>
      </c>
      <c r="E195">
        <v>1</v>
      </c>
      <c r="G195" t="s">
        <v>19816</v>
      </c>
    </row>
    <row r="196" spans="1:7" x14ac:dyDescent="0.25">
      <c r="A196" t="s">
        <v>19841</v>
      </c>
      <c r="B196" s="15" t="s">
        <v>19814</v>
      </c>
      <c r="C196" t="s">
        <v>659</v>
      </c>
      <c r="D196" t="s">
        <v>36</v>
      </c>
      <c r="E196">
        <v>1</v>
      </c>
      <c r="G196" t="s">
        <v>19820</v>
      </c>
    </row>
    <row r="197" spans="1:7" x14ac:dyDescent="0.25">
      <c r="A197" t="s">
        <v>19840</v>
      </c>
      <c r="B197" s="15" t="s">
        <v>19814</v>
      </c>
      <c r="C197" t="s">
        <v>659</v>
      </c>
      <c r="E197">
        <v>1</v>
      </c>
      <c r="G197" t="s">
        <v>19816</v>
      </c>
    </row>
    <row r="198" spans="1:7" x14ac:dyDescent="0.25">
      <c r="A198" t="s">
        <v>19839</v>
      </c>
      <c r="B198" s="15" t="s">
        <v>19814</v>
      </c>
      <c r="C198" t="s">
        <v>665</v>
      </c>
      <c r="E198">
        <v>1</v>
      </c>
      <c r="G198" t="s">
        <v>19817</v>
      </c>
    </row>
    <row r="199" spans="1:7" x14ac:dyDescent="0.25">
      <c r="A199" t="s">
        <v>19840</v>
      </c>
      <c r="B199" s="15" t="s">
        <v>19814</v>
      </c>
      <c r="C199" t="s">
        <v>665</v>
      </c>
      <c r="E199">
        <v>1</v>
      </c>
      <c r="G199" t="s">
        <v>19816</v>
      </c>
    </row>
    <row r="200" spans="1:7" x14ac:dyDescent="0.25">
      <c r="A200" t="s">
        <v>19841</v>
      </c>
      <c r="B200" s="15" t="s">
        <v>19814</v>
      </c>
      <c r="C200" t="s">
        <v>126</v>
      </c>
      <c r="D200" t="s">
        <v>36</v>
      </c>
      <c r="E200">
        <v>1</v>
      </c>
      <c r="G200" t="s">
        <v>19821</v>
      </c>
    </row>
    <row r="201" spans="1:7" x14ac:dyDescent="0.25">
      <c r="A201" t="s">
        <v>19840</v>
      </c>
      <c r="B201" s="15" t="s">
        <v>19814</v>
      </c>
      <c r="C201" t="s">
        <v>126</v>
      </c>
      <c r="E201">
        <v>1</v>
      </c>
      <c r="G201" t="s">
        <v>19816</v>
      </c>
    </row>
    <row r="202" spans="1:7" x14ac:dyDescent="0.25">
      <c r="A202" t="s">
        <v>19841</v>
      </c>
      <c r="B202" s="15" t="s">
        <v>19814</v>
      </c>
      <c r="C202" t="s">
        <v>157</v>
      </c>
      <c r="D202" t="s">
        <v>189</v>
      </c>
      <c r="E202">
        <v>1</v>
      </c>
      <c r="G202" t="s">
        <v>19817</v>
      </c>
    </row>
    <row r="203" spans="1:7" x14ac:dyDescent="0.25">
      <c r="A203" t="s">
        <v>19840</v>
      </c>
      <c r="B203" s="15" t="s">
        <v>19814</v>
      </c>
      <c r="C203" t="s">
        <v>157</v>
      </c>
      <c r="E203">
        <v>1</v>
      </c>
      <c r="G203" t="s">
        <v>19816</v>
      </c>
    </row>
    <row r="204" spans="1:7" x14ac:dyDescent="0.25">
      <c r="A204" t="s">
        <v>19841</v>
      </c>
      <c r="B204" s="15" t="s">
        <v>19814</v>
      </c>
      <c r="C204" t="s">
        <v>357</v>
      </c>
      <c r="D204" t="s">
        <v>36</v>
      </c>
      <c r="E204">
        <v>1</v>
      </c>
      <c r="G204" t="s">
        <v>19817</v>
      </c>
    </row>
    <row r="205" spans="1:7" x14ac:dyDescent="0.25">
      <c r="A205" t="s">
        <v>19840</v>
      </c>
      <c r="B205" s="15" t="s">
        <v>19814</v>
      </c>
      <c r="C205" t="s">
        <v>357</v>
      </c>
      <c r="E205">
        <v>1</v>
      </c>
      <c r="G205" t="s">
        <v>19816</v>
      </c>
    </row>
    <row r="206" spans="1:7" x14ac:dyDescent="0.25">
      <c r="A206" t="s">
        <v>19841</v>
      </c>
      <c r="B206" s="15" t="s">
        <v>19814</v>
      </c>
      <c r="C206" t="s">
        <v>478</v>
      </c>
      <c r="D206" t="s">
        <v>36</v>
      </c>
      <c r="E206">
        <v>1</v>
      </c>
      <c r="G206" t="s">
        <v>19817</v>
      </c>
    </row>
    <row r="207" spans="1:7" x14ac:dyDescent="0.25">
      <c r="A207" t="s">
        <v>19840</v>
      </c>
      <c r="B207" s="15" t="s">
        <v>19814</v>
      </c>
      <c r="C207" t="s">
        <v>478</v>
      </c>
      <c r="E207">
        <v>1</v>
      </c>
      <c r="G207" t="s">
        <v>19816</v>
      </c>
    </row>
    <row r="208" spans="1:7" x14ac:dyDescent="0.25">
      <c r="A208" t="s">
        <v>19841</v>
      </c>
      <c r="B208" s="15" t="s">
        <v>19814</v>
      </c>
      <c r="C208" t="s">
        <v>59</v>
      </c>
      <c r="D208" t="s">
        <v>36</v>
      </c>
      <c r="E208">
        <v>1</v>
      </c>
      <c r="G208" t="s">
        <v>19817</v>
      </c>
    </row>
    <row r="209" spans="1:7" x14ac:dyDescent="0.25">
      <c r="A209" t="s">
        <v>19840</v>
      </c>
      <c r="B209" s="15" t="s">
        <v>19814</v>
      </c>
      <c r="C209" t="s">
        <v>59</v>
      </c>
      <c r="E209">
        <v>1</v>
      </c>
      <c r="G209" t="s">
        <v>19816</v>
      </c>
    </row>
    <row r="210" spans="1:7" x14ac:dyDescent="0.25">
      <c r="A210" t="s">
        <v>19841</v>
      </c>
      <c r="B210" s="15" t="s">
        <v>19814</v>
      </c>
      <c r="C210" t="s">
        <v>665</v>
      </c>
      <c r="D210" t="s">
        <v>36</v>
      </c>
      <c r="E210">
        <v>1</v>
      </c>
      <c r="G210" t="s">
        <v>19817</v>
      </c>
    </row>
    <row r="211" spans="1:7" x14ac:dyDescent="0.25">
      <c r="A211" t="s">
        <v>19840</v>
      </c>
      <c r="B211" s="15" t="s">
        <v>19814</v>
      </c>
      <c r="C211" t="s">
        <v>665</v>
      </c>
      <c r="E211">
        <v>1</v>
      </c>
      <c r="G211" t="s">
        <v>19816</v>
      </c>
    </row>
    <row r="212" spans="1:7" x14ac:dyDescent="0.25">
      <c r="A212" t="s">
        <v>19841</v>
      </c>
      <c r="B212" s="15" t="s">
        <v>19814</v>
      </c>
      <c r="C212" t="s">
        <v>35</v>
      </c>
      <c r="D212" t="s">
        <v>36</v>
      </c>
      <c r="E212">
        <v>1</v>
      </c>
      <c r="G212" t="s">
        <v>19813</v>
      </c>
    </row>
    <row r="213" spans="1:7" x14ac:dyDescent="0.25">
      <c r="A213" t="s">
        <v>19840</v>
      </c>
      <c r="B213" s="15" t="s">
        <v>19814</v>
      </c>
      <c r="C213" t="s">
        <v>35</v>
      </c>
      <c r="E213">
        <v>1</v>
      </c>
      <c r="G213" t="s">
        <v>19816</v>
      </c>
    </row>
    <row r="214" spans="1:7" x14ac:dyDescent="0.25">
      <c r="A214" t="s">
        <v>19840</v>
      </c>
      <c r="B214" s="15" t="s">
        <v>19814</v>
      </c>
      <c r="C214" t="s">
        <v>703</v>
      </c>
      <c r="E214">
        <v>1</v>
      </c>
      <c r="G214" t="s">
        <v>19816</v>
      </c>
    </row>
    <row r="215" spans="1:7" x14ac:dyDescent="0.25">
      <c r="A215" t="s">
        <v>19839</v>
      </c>
      <c r="B215" s="15" t="s">
        <v>19814</v>
      </c>
      <c r="C215" t="s">
        <v>703</v>
      </c>
      <c r="E215">
        <v>1</v>
      </c>
      <c r="G215" t="s">
        <v>19813</v>
      </c>
    </row>
    <row r="216" spans="1:7" x14ac:dyDescent="0.25">
      <c r="A216" t="s">
        <v>19841</v>
      </c>
      <c r="B216" s="15" t="s">
        <v>19814</v>
      </c>
      <c r="C216" t="s">
        <v>659</v>
      </c>
      <c r="D216" t="s">
        <v>36</v>
      </c>
      <c r="E216">
        <v>1</v>
      </c>
      <c r="G216" t="s">
        <v>19822</v>
      </c>
    </row>
    <row r="217" spans="1:7" x14ac:dyDescent="0.25">
      <c r="A217" t="s">
        <v>19840</v>
      </c>
      <c r="B217" s="15" t="s">
        <v>19814</v>
      </c>
      <c r="C217" t="s">
        <v>659</v>
      </c>
      <c r="E217">
        <v>1</v>
      </c>
      <c r="G217" t="s">
        <v>19816</v>
      </c>
    </row>
    <row r="218" spans="1:7" x14ac:dyDescent="0.25">
      <c r="A218" t="s">
        <v>19839</v>
      </c>
      <c r="B218" s="15" t="s">
        <v>19814</v>
      </c>
      <c r="C218" t="s">
        <v>714</v>
      </c>
      <c r="E218">
        <v>1</v>
      </c>
      <c r="G218" t="s">
        <v>19821</v>
      </c>
    </row>
    <row r="219" spans="1:7" x14ac:dyDescent="0.25">
      <c r="A219" t="s">
        <v>19840</v>
      </c>
      <c r="B219" s="15" t="s">
        <v>19814</v>
      </c>
      <c r="C219" t="s">
        <v>714</v>
      </c>
      <c r="E219">
        <v>1</v>
      </c>
      <c r="G219" t="s">
        <v>19816</v>
      </c>
    </row>
    <row r="220" spans="1:7" x14ac:dyDescent="0.25">
      <c r="A220" t="s">
        <v>19841</v>
      </c>
      <c r="B220" s="15" t="s">
        <v>19814</v>
      </c>
      <c r="C220" t="s">
        <v>143</v>
      </c>
      <c r="D220" t="s">
        <v>36</v>
      </c>
      <c r="E220">
        <v>1</v>
      </c>
      <c r="G220" t="s">
        <v>19817</v>
      </c>
    </row>
    <row r="221" spans="1:7" x14ac:dyDescent="0.25">
      <c r="A221" t="s">
        <v>19840</v>
      </c>
      <c r="B221" s="15" t="s">
        <v>19814</v>
      </c>
      <c r="C221" t="s">
        <v>143</v>
      </c>
      <c r="E221">
        <v>1</v>
      </c>
      <c r="G221" t="s">
        <v>19816</v>
      </c>
    </row>
    <row r="222" spans="1:7" x14ac:dyDescent="0.25">
      <c r="A222" t="s">
        <v>19841</v>
      </c>
      <c r="B222" s="15" t="s">
        <v>19814</v>
      </c>
      <c r="C222" t="s">
        <v>35</v>
      </c>
      <c r="D222" t="s">
        <v>36</v>
      </c>
      <c r="E222">
        <v>1</v>
      </c>
      <c r="G222" t="s">
        <v>19819</v>
      </c>
    </row>
    <row r="223" spans="1:7" x14ac:dyDescent="0.25">
      <c r="A223" t="s">
        <v>19840</v>
      </c>
      <c r="B223" s="15" t="s">
        <v>19814</v>
      </c>
      <c r="C223" t="s">
        <v>35</v>
      </c>
      <c r="E223">
        <v>1</v>
      </c>
      <c r="G223" t="s">
        <v>19816</v>
      </c>
    </row>
    <row r="224" spans="1:7" x14ac:dyDescent="0.25">
      <c r="A224" t="s">
        <v>19841</v>
      </c>
      <c r="B224" s="15" t="s">
        <v>19814</v>
      </c>
      <c r="C224" t="s">
        <v>478</v>
      </c>
      <c r="D224" t="s">
        <v>36</v>
      </c>
      <c r="E224">
        <v>1</v>
      </c>
      <c r="G224" t="s">
        <v>19817</v>
      </c>
    </row>
    <row r="225" spans="1:7" x14ac:dyDescent="0.25">
      <c r="A225" t="s">
        <v>19840</v>
      </c>
      <c r="B225" s="15" t="s">
        <v>19814</v>
      </c>
      <c r="C225" t="s">
        <v>478</v>
      </c>
      <c r="E225">
        <v>1</v>
      </c>
      <c r="G225" t="s">
        <v>19816</v>
      </c>
    </row>
    <row r="226" spans="1:7" x14ac:dyDescent="0.25">
      <c r="A226" t="s">
        <v>19839</v>
      </c>
      <c r="B226" s="15" t="s">
        <v>19814</v>
      </c>
      <c r="C226" t="s">
        <v>143</v>
      </c>
      <c r="E226">
        <v>1</v>
      </c>
      <c r="G226" t="s">
        <v>19817</v>
      </c>
    </row>
    <row r="227" spans="1:7" x14ac:dyDescent="0.25">
      <c r="A227" t="s">
        <v>19840</v>
      </c>
      <c r="B227" s="15" t="s">
        <v>19814</v>
      </c>
      <c r="C227" t="s">
        <v>143</v>
      </c>
      <c r="E227">
        <v>1</v>
      </c>
      <c r="G227" t="s">
        <v>19816</v>
      </c>
    </row>
    <row r="228" spans="1:7" x14ac:dyDescent="0.25">
      <c r="A228" t="s">
        <v>19841</v>
      </c>
      <c r="B228" s="15" t="s">
        <v>19814</v>
      </c>
      <c r="C228" t="s">
        <v>108</v>
      </c>
      <c r="D228" t="s">
        <v>181</v>
      </c>
      <c r="E228">
        <v>1</v>
      </c>
      <c r="G228" t="s">
        <v>19817</v>
      </c>
    </row>
    <row r="229" spans="1:7" x14ac:dyDescent="0.25">
      <c r="A229" t="s">
        <v>19840</v>
      </c>
      <c r="B229" s="15" t="s">
        <v>19814</v>
      </c>
      <c r="C229" t="s">
        <v>108</v>
      </c>
      <c r="E229">
        <v>1</v>
      </c>
      <c r="G229" t="s">
        <v>19816</v>
      </c>
    </row>
    <row r="230" spans="1:7" x14ac:dyDescent="0.25">
      <c r="A230" t="s">
        <v>19841</v>
      </c>
      <c r="B230" s="15" t="s">
        <v>19814</v>
      </c>
      <c r="C230" t="s">
        <v>659</v>
      </c>
      <c r="D230" t="s">
        <v>181</v>
      </c>
      <c r="E230">
        <v>1</v>
      </c>
      <c r="G230" t="s">
        <v>19817</v>
      </c>
    </row>
    <row r="231" spans="1:7" x14ac:dyDescent="0.25">
      <c r="A231" t="s">
        <v>19840</v>
      </c>
      <c r="B231" s="15" t="s">
        <v>19814</v>
      </c>
      <c r="C231" t="s">
        <v>659</v>
      </c>
      <c r="E231">
        <v>1</v>
      </c>
      <c r="G231" t="s">
        <v>19816</v>
      </c>
    </row>
    <row r="232" spans="1:7" x14ac:dyDescent="0.25">
      <c r="A232" t="s">
        <v>19841</v>
      </c>
      <c r="B232" s="15" t="s">
        <v>19814</v>
      </c>
      <c r="C232" t="s">
        <v>235</v>
      </c>
      <c r="D232" t="s">
        <v>36</v>
      </c>
      <c r="E232">
        <v>1</v>
      </c>
      <c r="G232" t="s">
        <v>19817</v>
      </c>
    </row>
    <row r="233" spans="1:7" x14ac:dyDescent="0.25">
      <c r="A233" t="s">
        <v>19840</v>
      </c>
      <c r="B233" s="15" t="s">
        <v>19814</v>
      </c>
      <c r="C233" t="s">
        <v>235</v>
      </c>
      <c r="E233">
        <v>1</v>
      </c>
      <c r="G233" t="s">
        <v>19816</v>
      </c>
    </row>
    <row r="234" spans="1:7" x14ac:dyDescent="0.25">
      <c r="A234" t="s">
        <v>19841</v>
      </c>
      <c r="B234" s="15" t="s">
        <v>19814</v>
      </c>
      <c r="C234" t="s">
        <v>749</v>
      </c>
      <c r="D234" t="s">
        <v>36</v>
      </c>
      <c r="E234">
        <v>1</v>
      </c>
      <c r="G234" t="s">
        <v>19821</v>
      </c>
    </row>
    <row r="235" spans="1:7" x14ac:dyDescent="0.25">
      <c r="A235" t="s">
        <v>19840</v>
      </c>
      <c r="B235" s="15" t="s">
        <v>19814</v>
      </c>
      <c r="C235" t="s">
        <v>749</v>
      </c>
      <c r="E235">
        <v>1</v>
      </c>
      <c r="G235" t="s">
        <v>19816</v>
      </c>
    </row>
    <row r="236" spans="1:7" x14ac:dyDescent="0.25">
      <c r="A236" t="s">
        <v>19841</v>
      </c>
      <c r="B236" s="15" t="s">
        <v>19814</v>
      </c>
      <c r="C236" t="s">
        <v>756</v>
      </c>
      <c r="D236" t="s">
        <v>36</v>
      </c>
      <c r="E236">
        <v>1</v>
      </c>
      <c r="G236" t="s">
        <v>19817</v>
      </c>
    </row>
    <row r="237" spans="1:7" x14ac:dyDescent="0.25">
      <c r="A237" t="s">
        <v>19840</v>
      </c>
      <c r="B237" s="15" t="s">
        <v>19814</v>
      </c>
      <c r="C237" t="s">
        <v>756</v>
      </c>
      <c r="E237">
        <v>1</v>
      </c>
      <c r="G237" t="s">
        <v>19816</v>
      </c>
    </row>
    <row r="238" spans="1:7" x14ac:dyDescent="0.25">
      <c r="A238" t="s">
        <v>19841</v>
      </c>
      <c r="B238" s="15" t="s">
        <v>19814</v>
      </c>
      <c r="C238" t="s">
        <v>77</v>
      </c>
      <c r="D238" t="s">
        <v>36</v>
      </c>
      <c r="E238">
        <v>1</v>
      </c>
      <c r="G238" t="s">
        <v>19817</v>
      </c>
    </row>
    <row r="239" spans="1:7" x14ac:dyDescent="0.25">
      <c r="A239" t="s">
        <v>19840</v>
      </c>
      <c r="B239" s="15" t="s">
        <v>19814</v>
      </c>
      <c r="C239" t="s">
        <v>77</v>
      </c>
      <c r="E239">
        <v>1</v>
      </c>
      <c r="G239" t="s">
        <v>19816</v>
      </c>
    </row>
    <row r="240" spans="1:7" x14ac:dyDescent="0.25">
      <c r="A240" t="s">
        <v>19841</v>
      </c>
      <c r="B240" s="15" t="s">
        <v>19814</v>
      </c>
      <c r="C240" t="s">
        <v>768</v>
      </c>
      <c r="D240" t="s">
        <v>36</v>
      </c>
      <c r="E240">
        <v>1</v>
      </c>
      <c r="G240" t="s">
        <v>19817</v>
      </c>
    </row>
    <row r="241" spans="1:7" x14ac:dyDescent="0.25">
      <c r="A241" t="s">
        <v>19840</v>
      </c>
      <c r="B241" s="15" t="s">
        <v>19814</v>
      </c>
      <c r="C241" t="s">
        <v>768</v>
      </c>
      <c r="E241">
        <v>1</v>
      </c>
      <c r="G241" t="s">
        <v>19816</v>
      </c>
    </row>
    <row r="242" spans="1:7" x14ac:dyDescent="0.25">
      <c r="A242" t="s">
        <v>19841</v>
      </c>
      <c r="B242" s="15" t="s">
        <v>19814</v>
      </c>
      <c r="C242" t="s">
        <v>771</v>
      </c>
      <c r="D242" t="s">
        <v>36</v>
      </c>
      <c r="E242">
        <v>1</v>
      </c>
      <c r="G242" t="s">
        <v>19817</v>
      </c>
    </row>
    <row r="243" spans="1:7" x14ac:dyDescent="0.25">
      <c r="A243" t="s">
        <v>19840</v>
      </c>
      <c r="B243" s="15" t="s">
        <v>19814</v>
      </c>
      <c r="C243" t="s">
        <v>771</v>
      </c>
      <c r="E243">
        <v>1</v>
      </c>
      <c r="G243" t="s">
        <v>19816</v>
      </c>
    </row>
    <row r="244" spans="1:7" x14ac:dyDescent="0.25">
      <c r="A244" t="s">
        <v>19841</v>
      </c>
      <c r="B244" s="15" t="s">
        <v>19814</v>
      </c>
      <c r="C244" t="s">
        <v>59</v>
      </c>
      <c r="D244" t="s">
        <v>36</v>
      </c>
      <c r="E244">
        <v>1</v>
      </c>
      <c r="G244" t="s">
        <v>19817</v>
      </c>
    </row>
    <row r="245" spans="1:7" x14ac:dyDescent="0.25">
      <c r="A245" t="s">
        <v>19840</v>
      </c>
      <c r="B245" s="15" t="s">
        <v>19814</v>
      </c>
      <c r="C245" t="s">
        <v>59</v>
      </c>
      <c r="E245">
        <v>1</v>
      </c>
      <c r="G245" t="s">
        <v>19816</v>
      </c>
    </row>
    <row r="246" spans="1:7" x14ac:dyDescent="0.25">
      <c r="A246" t="s">
        <v>19841</v>
      </c>
      <c r="B246" s="15" t="s">
        <v>19814</v>
      </c>
      <c r="C246" t="s">
        <v>35</v>
      </c>
      <c r="D246" t="s">
        <v>36</v>
      </c>
      <c r="E246">
        <v>1</v>
      </c>
      <c r="G246" t="s">
        <v>19821</v>
      </c>
    </row>
    <row r="247" spans="1:7" x14ac:dyDescent="0.25">
      <c r="A247" t="s">
        <v>19840</v>
      </c>
      <c r="B247" s="15" t="s">
        <v>19814</v>
      </c>
      <c r="C247" t="s">
        <v>35</v>
      </c>
      <c r="E247">
        <v>1</v>
      </c>
      <c r="G247" t="s">
        <v>19816</v>
      </c>
    </row>
    <row r="248" spans="1:7" x14ac:dyDescent="0.25">
      <c r="A248" t="s">
        <v>19841</v>
      </c>
      <c r="B248" s="15" t="s">
        <v>19814</v>
      </c>
      <c r="C248" t="s">
        <v>35</v>
      </c>
      <c r="D248" t="s">
        <v>49</v>
      </c>
      <c r="E248">
        <v>1</v>
      </c>
      <c r="G248" t="s">
        <v>19813</v>
      </c>
    </row>
    <row r="249" spans="1:7" x14ac:dyDescent="0.25">
      <c r="A249" t="s">
        <v>19841</v>
      </c>
      <c r="B249" s="15" t="s">
        <v>19814</v>
      </c>
      <c r="C249" t="s">
        <v>714</v>
      </c>
      <c r="D249" t="s">
        <v>189</v>
      </c>
      <c r="E249">
        <v>1</v>
      </c>
      <c r="G249" t="s">
        <v>19821</v>
      </c>
    </row>
    <row r="250" spans="1:7" x14ac:dyDescent="0.25">
      <c r="A250" t="s">
        <v>19840</v>
      </c>
      <c r="B250" s="15" t="s">
        <v>19814</v>
      </c>
      <c r="C250" t="s">
        <v>714</v>
      </c>
      <c r="E250">
        <v>1</v>
      </c>
      <c r="G250" t="s">
        <v>19816</v>
      </c>
    </row>
    <row r="251" spans="1:7" x14ac:dyDescent="0.25">
      <c r="A251" t="s">
        <v>19841</v>
      </c>
      <c r="B251" s="15" t="s">
        <v>19814</v>
      </c>
      <c r="C251" t="s">
        <v>404</v>
      </c>
      <c r="D251" t="s">
        <v>36</v>
      </c>
      <c r="E251">
        <v>1</v>
      </c>
      <c r="G251" t="s">
        <v>19817</v>
      </c>
    </row>
    <row r="252" spans="1:7" x14ac:dyDescent="0.25">
      <c r="A252" t="s">
        <v>19840</v>
      </c>
      <c r="B252" s="15" t="s">
        <v>19814</v>
      </c>
      <c r="C252" t="s">
        <v>404</v>
      </c>
      <c r="E252">
        <v>1</v>
      </c>
      <c r="G252" t="s">
        <v>19816</v>
      </c>
    </row>
    <row r="253" spans="1:7" x14ac:dyDescent="0.25">
      <c r="A253" t="s">
        <v>19841</v>
      </c>
      <c r="B253" s="15" t="s">
        <v>19814</v>
      </c>
      <c r="C253" t="s">
        <v>235</v>
      </c>
      <c r="D253" t="s">
        <v>36</v>
      </c>
      <c r="E253">
        <v>1</v>
      </c>
      <c r="G253" t="s">
        <v>19819</v>
      </c>
    </row>
    <row r="254" spans="1:7" x14ac:dyDescent="0.25">
      <c r="A254" t="s">
        <v>19840</v>
      </c>
      <c r="B254" s="15" t="s">
        <v>19814</v>
      </c>
      <c r="C254" t="s">
        <v>235</v>
      </c>
      <c r="E254">
        <v>1</v>
      </c>
      <c r="G254" t="s">
        <v>19816</v>
      </c>
    </row>
    <row r="255" spans="1:7" x14ac:dyDescent="0.25">
      <c r="A255" t="s">
        <v>19839</v>
      </c>
      <c r="B255" s="15" t="s">
        <v>19814</v>
      </c>
      <c r="C255" t="s">
        <v>47</v>
      </c>
      <c r="E255">
        <v>1</v>
      </c>
      <c r="G255" t="s">
        <v>19821</v>
      </c>
    </row>
    <row r="256" spans="1:7" x14ac:dyDescent="0.25">
      <c r="A256" t="s">
        <v>19840</v>
      </c>
      <c r="B256" s="15" t="s">
        <v>19814</v>
      </c>
      <c r="C256" t="s">
        <v>47</v>
      </c>
      <c r="E256">
        <v>1</v>
      </c>
      <c r="G256" t="s">
        <v>19816</v>
      </c>
    </row>
    <row r="257" spans="1:7" x14ac:dyDescent="0.25">
      <c r="A257" t="s">
        <v>19841</v>
      </c>
      <c r="B257" s="15" t="s">
        <v>19814</v>
      </c>
      <c r="C257" t="s">
        <v>807</v>
      </c>
      <c r="D257" t="s">
        <v>370</v>
      </c>
      <c r="E257">
        <v>1</v>
      </c>
      <c r="G257" t="s">
        <v>19813</v>
      </c>
    </row>
    <row r="258" spans="1:7" x14ac:dyDescent="0.25">
      <c r="A258" t="s">
        <v>19840</v>
      </c>
      <c r="B258" s="15" t="s">
        <v>19814</v>
      </c>
      <c r="C258" t="s">
        <v>461</v>
      </c>
      <c r="E258">
        <v>1</v>
      </c>
      <c r="G258" t="s">
        <v>19816</v>
      </c>
    </row>
    <row r="259" spans="1:7" x14ac:dyDescent="0.25">
      <c r="A259" t="s">
        <v>19841</v>
      </c>
      <c r="B259" s="15" t="s">
        <v>19814</v>
      </c>
      <c r="C259" t="s">
        <v>461</v>
      </c>
      <c r="D259" t="s">
        <v>181</v>
      </c>
      <c r="E259">
        <v>1</v>
      </c>
      <c r="G259" t="s">
        <v>19817</v>
      </c>
    </row>
    <row r="260" spans="1:7" x14ac:dyDescent="0.25">
      <c r="A260" t="s">
        <v>19839</v>
      </c>
      <c r="B260" s="15" t="s">
        <v>19814</v>
      </c>
      <c r="C260" t="s">
        <v>378</v>
      </c>
      <c r="E260">
        <v>1</v>
      </c>
      <c r="G260" t="s">
        <v>19813</v>
      </c>
    </row>
    <row r="261" spans="1:7" x14ac:dyDescent="0.25">
      <c r="A261" t="s">
        <v>19840</v>
      </c>
      <c r="B261" s="15" t="s">
        <v>19814</v>
      </c>
      <c r="C261" t="s">
        <v>378</v>
      </c>
      <c r="E261">
        <v>1</v>
      </c>
      <c r="G261" t="s">
        <v>19816</v>
      </c>
    </row>
    <row r="262" spans="1:7" x14ac:dyDescent="0.25">
      <c r="A262" t="s">
        <v>19841</v>
      </c>
      <c r="B262" s="15" t="s">
        <v>19814</v>
      </c>
      <c r="C262" t="s">
        <v>192</v>
      </c>
      <c r="D262" t="s">
        <v>36</v>
      </c>
      <c r="E262">
        <v>1</v>
      </c>
      <c r="G262" t="s">
        <v>19817</v>
      </c>
    </row>
    <row r="263" spans="1:7" x14ac:dyDescent="0.25">
      <c r="A263" t="s">
        <v>19840</v>
      </c>
      <c r="B263" s="15" t="s">
        <v>19814</v>
      </c>
      <c r="C263" t="s">
        <v>192</v>
      </c>
      <c r="E263">
        <v>1</v>
      </c>
      <c r="G263" t="s">
        <v>19816</v>
      </c>
    </row>
    <row r="264" spans="1:7" x14ac:dyDescent="0.25">
      <c r="A264" t="s">
        <v>19839</v>
      </c>
      <c r="B264" s="15" t="s">
        <v>19814</v>
      </c>
      <c r="C264" t="s">
        <v>235</v>
      </c>
      <c r="E264">
        <v>1</v>
      </c>
      <c r="G264" t="s">
        <v>19819</v>
      </c>
    </row>
    <row r="265" spans="1:7" x14ac:dyDescent="0.25">
      <c r="A265" t="s">
        <v>19840</v>
      </c>
      <c r="B265" s="15" t="s">
        <v>19814</v>
      </c>
      <c r="C265" t="s">
        <v>235</v>
      </c>
      <c r="E265">
        <v>1</v>
      </c>
      <c r="G265" t="s">
        <v>19816</v>
      </c>
    </row>
    <row r="266" spans="1:7" x14ac:dyDescent="0.25">
      <c r="A266" t="s">
        <v>19841</v>
      </c>
      <c r="B266" s="15" t="s">
        <v>19814</v>
      </c>
      <c r="C266" t="s">
        <v>826</v>
      </c>
      <c r="D266" t="s">
        <v>36</v>
      </c>
      <c r="E266">
        <v>1</v>
      </c>
      <c r="G266" t="s">
        <v>19817</v>
      </c>
    </row>
    <row r="267" spans="1:7" x14ac:dyDescent="0.25">
      <c r="A267" t="s">
        <v>19840</v>
      </c>
      <c r="B267" s="15" t="s">
        <v>19814</v>
      </c>
      <c r="C267" t="s">
        <v>826</v>
      </c>
      <c r="E267">
        <v>1</v>
      </c>
      <c r="G267" t="s">
        <v>19816</v>
      </c>
    </row>
    <row r="268" spans="1:7" x14ac:dyDescent="0.25">
      <c r="A268" t="s">
        <v>19841</v>
      </c>
      <c r="B268" s="15" t="s">
        <v>19814</v>
      </c>
      <c r="C268" t="s">
        <v>235</v>
      </c>
      <c r="D268" t="s">
        <v>36</v>
      </c>
      <c r="E268">
        <v>1</v>
      </c>
      <c r="G268" t="s">
        <v>19819</v>
      </c>
    </row>
    <row r="269" spans="1:7" x14ac:dyDescent="0.25">
      <c r="A269" t="s">
        <v>19840</v>
      </c>
      <c r="B269" s="15" t="s">
        <v>19814</v>
      </c>
      <c r="C269" t="s">
        <v>235</v>
      </c>
      <c r="E269">
        <v>1</v>
      </c>
      <c r="G269" t="s">
        <v>19816</v>
      </c>
    </row>
    <row r="270" spans="1:7" x14ac:dyDescent="0.25">
      <c r="A270" t="s">
        <v>19839</v>
      </c>
      <c r="B270" s="15" t="s">
        <v>19814</v>
      </c>
      <c r="C270" t="s">
        <v>714</v>
      </c>
      <c r="E270">
        <v>1</v>
      </c>
      <c r="G270" t="s">
        <v>19821</v>
      </c>
    </row>
    <row r="271" spans="1:7" x14ac:dyDescent="0.25">
      <c r="A271" t="s">
        <v>19840</v>
      </c>
      <c r="B271" s="15" t="s">
        <v>19814</v>
      </c>
      <c r="C271" t="s">
        <v>714</v>
      </c>
      <c r="E271">
        <v>1</v>
      </c>
      <c r="G271" t="s">
        <v>19816</v>
      </c>
    </row>
    <row r="272" spans="1:7" x14ac:dyDescent="0.25">
      <c r="A272" t="s">
        <v>19841</v>
      </c>
      <c r="B272" s="15" t="s">
        <v>19814</v>
      </c>
      <c r="C272" t="s">
        <v>143</v>
      </c>
      <c r="D272" t="s">
        <v>36</v>
      </c>
      <c r="E272">
        <v>1</v>
      </c>
      <c r="G272" t="s">
        <v>19817</v>
      </c>
    </row>
    <row r="273" spans="1:7" x14ac:dyDescent="0.25">
      <c r="A273" t="s">
        <v>19840</v>
      </c>
      <c r="B273" s="15" t="s">
        <v>19814</v>
      </c>
      <c r="C273" t="s">
        <v>143</v>
      </c>
      <c r="E273">
        <v>1</v>
      </c>
      <c r="G273" t="s">
        <v>19816</v>
      </c>
    </row>
    <row r="274" spans="1:7" x14ac:dyDescent="0.25">
      <c r="A274" t="s">
        <v>19841</v>
      </c>
      <c r="B274" s="15" t="s">
        <v>19814</v>
      </c>
      <c r="C274" t="s">
        <v>659</v>
      </c>
      <c r="D274" t="s">
        <v>36</v>
      </c>
      <c r="E274">
        <v>1</v>
      </c>
      <c r="G274" t="s">
        <v>19817</v>
      </c>
    </row>
    <row r="275" spans="1:7" x14ac:dyDescent="0.25">
      <c r="A275" t="s">
        <v>19840</v>
      </c>
      <c r="B275" s="15" t="s">
        <v>19814</v>
      </c>
      <c r="C275" t="s">
        <v>659</v>
      </c>
      <c r="E275">
        <v>1</v>
      </c>
      <c r="G275" t="s">
        <v>19816</v>
      </c>
    </row>
    <row r="276" spans="1:7" x14ac:dyDescent="0.25">
      <c r="A276" t="s">
        <v>19839</v>
      </c>
      <c r="B276" s="15" t="s">
        <v>19814</v>
      </c>
      <c r="C276" t="s">
        <v>847</v>
      </c>
      <c r="E276">
        <v>1</v>
      </c>
      <c r="G276" t="s">
        <v>19817</v>
      </c>
    </row>
    <row r="277" spans="1:7" x14ac:dyDescent="0.25">
      <c r="A277" t="s">
        <v>19840</v>
      </c>
      <c r="B277" s="15" t="s">
        <v>19814</v>
      </c>
      <c r="C277" t="s">
        <v>847</v>
      </c>
      <c r="E277">
        <v>1</v>
      </c>
      <c r="G277" t="s">
        <v>19816</v>
      </c>
    </row>
    <row r="278" spans="1:7" x14ac:dyDescent="0.25">
      <c r="A278" t="s">
        <v>19841</v>
      </c>
      <c r="B278" s="15" t="s">
        <v>19814</v>
      </c>
      <c r="C278" t="s">
        <v>357</v>
      </c>
      <c r="D278" t="s">
        <v>36</v>
      </c>
      <c r="E278">
        <v>1</v>
      </c>
      <c r="G278" t="s">
        <v>19817</v>
      </c>
    </row>
    <row r="279" spans="1:7" x14ac:dyDescent="0.25">
      <c r="A279" t="s">
        <v>19840</v>
      </c>
      <c r="B279" s="15" t="s">
        <v>19814</v>
      </c>
      <c r="C279" t="s">
        <v>357</v>
      </c>
      <c r="E279">
        <v>1</v>
      </c>
      <c r="G279" t="s">
        <v>19816</v>
      </c>
    </row>
    <row r="280" spans="1:7" x14ac:dyDescent="0.25">
      <c r="A280" t="s">
        <v>19841</v>
      </c>
      <c r="B280" s="15" t="s">
        <v>19814</v>
      </c>
      <c r="C280" t="s">
        <v>478</v>
      </c>
      <c r="D280" t="s">
        <v>36</v>
      </c>
      <c r="E280">
        <v>1</v>
      </c>
      <c r="G280" t="s">
        <v>19817</v>
      </c>
    </row>
    <row r="281" spans="1:7" x14ac:dyDescent="0.25">
      <c r="A281" t="s">
        <v>19840</v>
      </c>
      <c r="B281" s="15" t="s">
        <v>19814</v>
      </c>
      <c r="C281" t="s">
        <v>478</v>
      </c>
      <c r="E281">
        <v>1</v>
      </c>
      <c r="G281" t="s">
        <v>19816</v>
      </c>
    </row>
    <row r="282" spans="1:7" x14ac:dyDescent="0.25">
      <c r="A282" t="s">
        <v>19839</v>
      </c>
      <c r="B282" s="15" t="s">
        <v>19814</v>
      </c>
      <c r="C282" t="s">
        <v>287</v>
      </c>
      <c r="E282">
        <v>1</v>
      </c>
      <c r="G282" t="s">
        <v>19817</v>
      </c>
    </row>
    <row r="283" spans="1:7" x14ac:dyDescent="0.25">
      <c r="A283" t="s">
        <v>19840</v>
      </c>
      <c r="B283" s="15" t="s">
        <v>19814</v>
      </c>
      <c r="C283" t="s">
        <v>287</v>
      </c>
      <c r="E283">
        <v>1</v>
      </c>
      <c r="G283" t="s">
        <v>19816</v>
      </c>
    </row>
    <row r="284" spans="1:7" x14ac:dyDescent="0.25">
      <c r="A284" t="s">
        <v>19839</v>
      </c>
      <c r="B284" s="15" t="s">
        <v>19814</v>
      </c>
      <c r="C284" t="s">
        <v>192</v>
      </c>
      <c r="E284">
        <v>1</v>
      </c>
      <c r="G284" t="s">
        <v>19817</v>
      </c>
    </row>
    <row r="285" spans="1:7" x14ac:dyDescent="0.25">
      <c r="A285" t="s">
        <v>19840</v>
      </c>
      <c r="B285" s="15" t="s">
        <v>19814</v>
      </c>
      <c r="C285" t="s">
        <v>192</v>
      </c>
      <c r="E285">
        <v>1</v>
      </c>
      <c r="G285" t="s">
        <v>19816</v>
      </c>
    </row>
    <row r="286" spans="1:7" x14ac:dyDescent="0.25">
      <c r="A286" t="s">
        <v>19841</v>
      </c>
      <c r="B286" s="15" t="s">
        <v>19814</v>
      </c>
      <c r="C286" t="s">
        <v>157</v>
      </c>
      <c r="D286" t="s">
        <v>36</v>
      </c>
      <c r="E286">
        <v>1</v>
      </c>
      <c r="G286" t="s">
        <v>19817</v>
      </c>
    </row>
    <row r="287" spans="1:7" x14ac:dyDescent="0.25">
      <c r="A287" t="s">
        <v>19840</v>
      </c>
      <c r="B287" s="15" t="s">
        <v>19814</v>
      </c>
      <c r="C287" t="s">
        <v>157</v>
      </c>
      <c r="E287">
        <v>1</v>
      </c>
      <c r="G287" t="s">
        <v>19816</v>
      </c>
    </row>
    <row r="288" spans="1:7" x14ac:dyDescent="0.25">
      <c r="A288" t="s">
        <v>19840</v>
      </c>
      <c r="B288" s="15" t="s">
        <v>19814</v>
      </c>
      <c r="C288" t="s">
        <v>404</v>
      </c>
      <c r="E288">
        <v>1</v>
      </c>
      <c r="G288" t="s">
        <v>19816</v>
      </c>
    </row>
    <row r="289" spans="1:7" x14ac:dyDescent="0.25">
      <c r="A289" t="s">
        <v>19841</v>
      </c>
      <c r="B289" s="15" t="s">
        <v>19814</v>
      </c>
      <c r="C289" t="s">
        <v>404</v>
      </c>
      <c r="D289" t="s">
        <v>36</v>
      </c>
      <c r="E289">
        <v>1</v>
      </c>
      <c r="G289" t="s">
        <v>19817</v>
      </c>
    </row>
    <row r="290" spans="1:7" x14ac:dyDescent="0.25">
      <c r="A290" t="s">
        <v>19841</v>
      </c>
      <c r="B290" s="15" t="s">
        <v>19814</v>
      </c>
      <c r="C290" t="s">
        <v>35</v>
      </c>
      <c r="D290" t="s">
        <v>36</v>
      </c>
      <c r="E290">
        <v>1</v>
      </c>
      <c r="G290" t="s">
        <v>19821</v>
      </c>
    </row>
    <row r="291" spans="1:7" x14ac:dyDescent="0.25">
      <c r="A291" t="s">
        <v>19840</v>
      </c>
      <c r="B291" s="15" t="s">
        <v>19814</v>
      </c>
      <c r="C291" t="s">
        <v>35</v>
      </c>
      <c r="E291">
        <v>1</v>
      </c>
      <c r="G291" t="s">
        <v>19816</v>
      </c>
    </row>
    <row r="292" spans="1:7" x14ac:dyDescent="0.25">
      <c r="A292" t="s">
        <v>19841</v>
      </c>
      <c r="B292" s="15" t="s">
        <v>19814</v>
      </c>
      <c r="C292" t="s">
        <v>200</v>
      </c>
      <c r="D292" t="s">
        <v>36</v>
      </c>
      <c r="E292">
        <v>1</v>
      </c>
      <c r="G292" t="s">
        <v>19817</v>
      </c>
    </row>
    <row r="293" spans="1:7" x14ac:dyDescent="0.25">
      <c r="A293" t="s">
        <v>19840</v>
      </c>
      <c r="B293" s="15" t="s">
        <v>19814</v>
      </c>
      <c r="C293" t="s">
        <v>200</v>
      </c>
      <c r="E293">
        <v>1</v>
      </c>
      <c r="G293" t="s">
        <v>19816</v>
      </c>
    </row>
    <row r="294" spans="1:7" x14ac:dyDescent="0.25">
      <c r="A294" t="s">
        <v>19841</v>
      </c>
      <c r="B294" s="15" t="s">
        <v>19814</v>
      </c>
      <c r="C294" t="s">
        <v>659</v>
      </c>
      <c r="D294" t="s">
        <v>36</v>
      </c>
      <c r="E294">
        <v>1</v>
      </c>
      <c r="G294" t="s">
        <v>19817</v>
      </c>
    </row>
    <row r="295" spans="1:7" x14ac:dyDescent="0.25">
      <c r="A295" t="s">
        <v>19840</v>
      </c>
      <c r="B295" s="15" t="s">
        <v>19814</v>
      </c>
      <c r="C295" t="s">
        <v>659</v>
      </c>
      <c r="E295">
        <v>1</v>
      </c>
      <c r="G295" t="s">
        <v>19816</v>
      </c>
    </row>
    <row r="296" spans="1:7" x14ac:dyDescent="0.25">
      <c r="A296" t="s">
        <v>19841</v>
      </c>
      <c r="B296" s="15" t="s">
        <v>19814</v>
      </c>
      <c r="C296" t="s">
        <v>886</v>
      </c>
      <c r="D296" t="s">
        <v>36</v>
      </c>
      <c r="E296">
        <v>1</v>
      </c>
      <c r="G296" t="s">
        <v>19817</v>
      </c>
    </row>
    <row r="297" spans="1:7" x14ac:dyDescent="0.25">
      <c r="A297" t="s">
        <v>19840</v>
      </c>
      <c r="B297" s="15" t="s">
        <v>19814</v>
      </c>
      <c r="C297" t="s">
        <v>886</v>
      </c>
      <c r="E297">
        <v>1</v>
      </c>
      <c r="G297" t="s">
        <v>19816</v>
      </c>
    </row>
    <row r="298" spans="1:7" x14ac:dyDescent="0.25">
      <c r="A298" t="s">
        <v>19841</v>
      </c>
      <c r="B298" s="15" t="s">
        <v>19814</v>
      </c>
      <c r="C298" t="s">
        <v>749</v>
      </c>
      <c r="D298" t="s">
        <v>36</v>
      </c>
      <c r="E298">
        <v>1</v>
      </c>
      <c r="G298" t="s">
        <v>19821</v>
      </c>
    </row>
    <row r="299" spans="1:7" x14ac:dyDescent="0.25">
      <c r="A299" t="s">
        <v>19840</v>
      </c>
      <c r="B299" s="15" t="s">
        <v>19814</v>
      </c>
      <c r="C299" t="s">
        <v>749</v>
      </c>
      <c r="E299">
        <v>1</v>
      </c>
      <c r="G299" t="s">
        <v>19816</v>
      </c>
    </row>
    <row r="300" spans="1:7" x14ac:dyDescent="0.25">
      <c r="A300" t="s">
        <v>19841</v>
      </c>
      <c r="B300" s="15" t="s">
        <v>19814</v>
      </c>
      <c r="C300" t="s">
        <v>897</v>
      </c>
      <c r="D300" t="s">
        <v>36</v>
      </c>
      <c r="E300">
        <v>1</v>
      </c>
      <c r="G300" t="s">
        <v>19817</v>
      </c>
    </row>
    <row r="301" spans="1:7" x14ac:dyDescent="0.25">
      <c r="A301" t="s">
        <v>19840</v>
      </c>
      <c r="B301" s="15" t="s">
        <v>19814</v>
      </c>
      <c r="C301" t="s">
        <v>897</v>
      </c>
      <c r="E301">
        <v>1</v>
      </c>
      <c r="G301" t="s">
        <v>19816</v>
      </c>
    </row>
    <row r="302" spans="1:7" x14ac:dyDescent="0.25">
      <c r="A302" t="s">
        <v>19841</v>
      </c>
      <c r="B302" s="15" t="s">
        <v>19814</v>
      </c>
      <c r="C302" t="s">
        <v>903</v>
      </c>
      <c r="D302" t="s">
        <v>36</v>
      </c>
      <c r="E302">
        <v>1</v>
      </c>
      <c r="G302" t="s">
        <v>19817</v>
      </c>
    </row>
    <row r="303" spans="1:7" x14ac:dyDescent="0.25">
      <c r="A303" t="s">
        <v>19840</v>
      </c>
      <c r="B303" s="15" t="s">
        <v>19814</v>
      </c>
      <c r="C303" t="s">
        <v>903</v>
      </c>
      <c r="E303">
        <v>1</v>
      </c>
      <c r="G303" t="s">
        <v>19816</v>
      </c>
    </row>
    <row r="304" spans="1:7" x14ac:dyDescent="0.25">
      <c r="A304" t="s">
        <v>19841</v>
      </c>
      <c r="B304" s="15" t="s">
        <v>19814</v>
      </c>
      <c r="C304" t="s">
        <v>77</v>
      </c>
      <c r="D304" t="s">
        <v>36</v>
      </c>
      <c r="E304">
        <v>1</v>
      </c>
      <c r="G304" t="s">
        <v>19817</v>
      </c>
    </row>
    <row r="305" spans="1:7" x14ac:dyDescent="0.25">
      <c r="A305" t="s">
        <v>19840</v>
      </c>
      <c r="B305" s="15" t="s">
        <v>19814</v>
      </c>
      <c r="C305" t="s">
        <v>77</v>
      </c>
      <c r="E305">
        <v>1</v>
      </c>
      <c r="G305" t="s">
        <v>19816</v>
      </c>
    </row>
    <row r="306" spans="1:7" x14ac:dyDescent="0.25">
      <c r="A306" t="s">
        <v>19841</v>
      </c>
      <c r="B306" s="15" t="s">
        <v>19814</v>
      </c>
      <c r="C306" t="s">
        <v>172</v>
      </c>
      <c r="D306" t="s">
        <v>36</v>
      </c>
      <c r="E306">
        <v>1</v>
      </c>
      <c r="G306" t="s">
        <v>19817</v>
      </c>
    </row>
    <row r="307" spans="1:7" x14ac:dyDescent="0.25">
      <c r="A307" t="s">
        <v>19840</v>
      </c>
      <c r="B307" s="15" t="s">
        <v>19814</v>
      </c>
      <c r="C307" t="s">
        <v>172</v>
      </c>
      <c r="E307">
        <v>1</v>
      </c>
      <c r="G307" t="s">
        <v>19816</v>
      </c>
    </row>
    <row r="308" spans="1:7" x14ac:dyDescent="0.25">
      <c r="A308" t="s">
        <v>19839</v>
      </c>
      <c r="B308" s="15" t="s">
        <v>19814</v>
      </c>
      <c r="C308" t="s">
        <v>714</v>
      </c>
      <c r="E308">
        <v>1</v>
      </c>
      <c r="G308" t="s">
        <v>19821</v>
      </c>
    </row>
    <row r="309" spans="1:7" x14ac:dyDescent="0.25">
      <c r="A309" t="s">
        <v>19840</v>
      </c>
      <c r="B309" s="15" t="s">
        <v>19814</v>
      </c>
      <c r="C309" t="s">
        <v>714</v>
      </c>
      <c r="E309">
        <v>1</v>
      </c>
      <c r="G309" t="s">
        <v>19816</v>
      </c>
    </row>
    <row r="310" spans="1:7" x14ac:dyDescent="0.25">
      <c r="A310" t="s">
        <v>19839</v>
      </c>
      <c r="B310" s="15" t="s">
        <v>19814</v>
      </c>
      <c r="C310" t="s">
        <v>86</v>
      </c>
      <c r="E310">
        <v>1</v>
      </c>
      <c r="G310" t="s">
        <v>19813</v>
      </c>
    </row>
    <row r="311" spans="1:7" x14ac:dyDescent="0.25">
      <c r="A311" t="s">
        <v>19840</v>
      </c>
      <c r="B311" s="15" t="s">
        <v>19814</v>
      </c>
      <c r="C311" t="s">
        <v>86</v>
      </c>
      <c r="E311">
        <v>1</v>
      </c>
      <c r="G311" t="s">
        <v>19816</v>
      </c>
    </row>
    <row r="312" spans="1:7" x14ac:dyDescent="0.25">
      <c r="A312" t="s">
        <v>19841</v>
      </c>
      <c r="B312" s="15" t="s">
        <v>19814</v>
      </c>
      <c r="C312" t="s">
        <v>921</v>
      </c>
      <c r="D312" t="s">
        <v>181</v>
      </c>
      <c r="E312">
        <v>1</v>
      </c>
      <c r="G312" t="s">
        <v>19817</v>
      </c>
    </row>
    <row r="313" spans="1:7" x14ac:dyDescent="0.25">
      <c r="A313" t="s">
        <v>19840</v>
      </c>
      <c r="B313" s="15" t="s">
        <v>19814</v>
      </c>
      <c r="C313" t="s">
        <v>921</v>
      </c>
      <c r="E313">
        <v>1</v>
      </c>
      <c r="G313" t="s">
        <v>19816</v>
      </c>
    </row>
    <row r="314" spans="1:7" x14ac:dyDescent="0.25">
      <c r="A314" t="s">
        <v>19839</v>
      </c>
      <c r="B314" s="15" t="s">
        <v>19814</v>
      </c>
      <c r="C314" t="s">
        <v>768</v>
      </c>
      <c r="E314">
        <v>1</v>
      </c>
      <c r="G314" t="s">
        <v>19822</v>
      </c>
    </row>
    <row r="315" spans="1:7" x14ac:dyDescent="0.25">
      <c r="A315" t="s">
        <v>19840</v>
      </c>
      <c r="B315" s="15" t="s">
        <v>19814</v>
      </c>
      <c r="C315" t="s">
        <v>768</v>
      </c>
      <c r="E315">
        <v>1</v>
      </c>
      <c r="G315" t="s">
        <v>19816</v>
      </c>
    </row>
    <row r="316" spans="1:7" x14ac:dyDescent="0.25">
      <c r="A316" t="s">
        <v>19839</v>
      </c>
      <c r="B316" s="15" t="s">
        <v>19814</v>
      </c>
      <c r="C316" t="s">
        <v>545</v>
      </c>
      <c r="E316">
        <v>1</v>
      </c>
      <c r="G316" t="s">
        <v>19817</v>
      </c>
    </row>
    <row r="317" spans="1:7" x14ac:dyDescent="0.25">
      <c r="A317" t="s">
        <v>19840</v>
      </c>
      <c r="B317" s="15" t="s">
        <v>19814</v>
      </c>
      <c r="C317" t="s">
        <v>545</v>
      </c>
      <c r="E317">
        <v>1</v>
      </c>
      <c r="G317" t="s">
        <v>19816</v>
      </c>
    </row>
    <row r="318" spans="1:7" x14ac:dyDescent="0.25">
      <c r="A318" t="s">
        <v>19841</v>
      </c>
      <c r="B318" s="15" t="s">
        <v>19814</v>
      </c>
      <c r="C318" t="s">
        <v>157</v>
      </c>
      <c r="D318" t="s">
        <v>181</v>
      </c>
      <c r="E318">
        <v>1</v>
      </c>
      <c r="G318" t="s">
        <v>19817</v>
      </c>
    </row>
    <row r="319" spans="1:7" x14ac:dyDescent="0.25">
      <c r="A319" t="s">
        <v>19840</v>
      </c>
      <c r="B319" s="15" t="s">
        <v>19814</v>
      </c>
      <c r="C319" t="s">
        <v>157</v>
      </c>
      <c r="E319">
        <v>1</v>
      </c>
      <c r="G319" t="s">
        <v>19816</v>
      </c>
    </row>
    <row r="320" spans="1:7" x14ac:dyDescent="0.25">
      <c r="A320" t="s">
        <v>19841</v>
      </c>
      <c r="B320" s="15" t="s">
        <v>19814</v>
      </c>
      <c r="C320" t="s">
        <v>35</v>
      </c>
      <c r="D320" t="s">
        <v>36</v>
      </c>
      <c r="E320">
        <v>1</v>
      </c>
      <c r="G320" t="s">
        <v>19819</v>
      </c>
    </row>
    <row r="321" spans="1:7" x14ac:dyDescent="0.25">
      <c r="A321" t="s">
        <v>19840</v>
      </c>
      <c r="B321" s="15" t="s">
        <v>19814</v>
      </c>
      <c r="C321" t="s">
        <v>35</v>
      </c>
      <c r="E321">
        <v>1</v>
      </c>
      <c r="G321" t="s">
        <v>19816</v>
      </c>
    </row>
    <row r="322" spans="1:7" x14ac:dyDescent="0.25">
      <c r="A322" t="s">
        <v>19841</v>
      </c>
      <c r="B322" s="15" t="s">
        <v>19814</v>
      </c>
      <c r="C322" t="s">
        <v>275</v>
      </c>
      <c r="D322" t="s">
        <v>181</v>
      </c>
      <c r="E322">
        <v>1</v>
      </c>
      <c r="G322" t="s">
        <v>19817</v>
      </c>
    </row>
    <row r="323" spans="1:7" x14ac:dyDescent="0.25">
      <c r="A323" t="s">
        <v>19840</v>
      </c>
      <c r="B323" s="15" t="s">
        <v>19814</v>
      </c>
      <c r="C323" t="s">
        <v>275</v>
      </c>
      <c r="E323">
        <v>1</v>
      </c>
      <c r="G323" t="s">
        <v>19816</v>
      </c>
    </row>
    <row r="324" spans="1:7" x14ac:dyDescent="0.25">
      <c r="A324" t="s">
        <v>19841</v>
      </c>
      <c r="B324" s="15" t="s">
        <v>19814</v>
      </c>
      <c r="C324" t="s">
        <v>143</v>
      </c>
      <c r="D324" t="s">
        <v>181</v>
      </c>
      <c r="E324">
        <v>1</v>
      </c>
      <c r="G324" t="s">
        <v>19817</v>
      </c>
    </row>
    <row r="325" spans="1:7" x14ac:dyDescent="0.25">
      <c r="A325" t="s">
        <v>19840</v>
      </c>
      <c r="B325" s="15" t="s">
        <v>19814</v>
      </c>
      <c r="C325" t="s">
        <v>143</v>
      </c>
      <c r="E325">
        <v>1</v>
      </c>
      <c r="G325" t="s">
        <v>19816</v>
      </c>
    </row>
    <row r="326" spans="1:7" x14ac:dyDescent="0.25">
      <c r="A326" t="s">
        <v>19839</v>
      </c>
      <c r="B326" s="15" t="s">
        <v>19814</v>
      </c>
      <c r="C326" t="s">
        <v>714</v>
      </c>
      <c r="E326">
        <v>1</v>
      </c>
      <c r="G326" t="s">
        <v>19821</v>
      </c>
    </row>
    <row r="327" spans="1:7" x14ac:dyDescent="0.25">
      <c r="A327" t="s">
        <v>19840</v>
      </c>
      <c r="B327" s="15" t="s">
        <v>19814</v>
      </c>
      <c r="C327" t="s">
        <v>714</v>
      </c>
      <c r="E327">
        <v>1</v>
      </c>
      <c r="G327" t="s">
        <v>19816</v>
      </c>
    </row>
    <row r="328" spans="1:7" x14ac:dyDescent="0.25">
      <c r="A328" t="s">
        <v>19839</v>
      </c>
      <c r="B328" s="15" t="s">
        <v>19814</v>
      </c>
      <c r="C328" t="s">
        <v>954</v>
      </c>
      <c r="E328">
        <v>1</v>
      </c>
      <c r="G328" t="s">
        <v>19817</v>
      </c>
    </row>
    <row r="329" spans="1:7" x14ac:dyDescent="0.25">
      <c r="A329" t="s">
        <v>19840</v>
      </c>
      <c r="B329" s="15" t="s">
        <v>19814</v>
      </c>
      <c r="C329" t="s">
        <v>954</v>
      </c>
      <c r="E329">
        <v>1</v>
      </c>
      <c r="G329" t="s">
        <v>19816</v>
      </c>
    </row>
    <row r="330" spans="1:7" x14ac:dyDescent="0.25">
      <c r="A330" t="s">
        <v>19841</v>
      </c>
      <c r="B330" s="15" t="s">
        <v>19814</v>
      </c>
      <c r="C330" t="s">
        <v>35</v>
      </c>
      <c r="D330" t="s">
        <v>36</v>
      </c>
      <c r="E330">
        <v>1</v>
      </c>
      <c r="G330" t="s">
        <v>19819</v>
      </c>
    </row>
    <row r="331" spans="1:7" x14ac:dyDescent="0.25">
      <c r="A331" t="s">
        <v>19840</v>
      </c>
      <c r="B331" s="15" t="s">
        <v>19814</v>
      </c>
      <c r="C331" t="s">
        <v>35</v>
      </c>
      <c r="E331">
        <v>1</v>
      </c>
      <c r="G331" t="s">
        <v>19816</v>
      </c>
    </row>
    <row r="332" spans="1:7" x14ac:dyDescent="0.25">
      <c r="A332" t="s">
        <v>19841</v>
      </c>
      <c r="B332" s="15" t="s">
        <v>19814</v>
      </c>
      <c r="C332" t="s">
        <v>964</v>
      </c>
      <c r="D332" t="s">
        <v>370</v>
      </c>
      <c r="E332">
        <v>1</v>
      </c>
      <c r="G332" t="s">
        <v>19813</v>
      </c>
    </row>
    <row r="333" spans="1:7" x14ac:dyDescent="0.25">
      <c r="A333" t="s">
        <v>19840</v>
      </c>
      <c r="B333" s="15" t="s">
        <v>19814</v>
      </c>
      <c r="C333" t="s">
        <v>964</v>
      </c>
      <c r="E333">
        <v>1</v>
      </c>
      <c r="G333" t="s">
        <v>19816</v>
      </c>
    </row>
    <row r="334" spans="1:7" x14ac:dyDescent="0.25">
      <c r="A334" t="s">
        <v>19841</v>
      </c>
      <c r="B334" s="15" t="s">
        <v>19814</v>
      </c>
      <c r="C334" t="s">
        <v>166</v>
      </c>
      <c r="D334" t="s">
        <v>189</v>
      </c>
      <c r="E334">
        <v>1</v>
      </c>
      <c r="G334" t="s">
        <v>19817</v>
      </c>
    </row>
    <row r="335" spans="1:7" x14ac:dyDescent="0.25">
      <c r="A335" t="s">
        <v>19840</v>
      </c>
      <c r="B335" s="15" t="s">
        <v>19814</v>
      </c>
      <c r="C335" t="s">
        <v>166</v>
      </c>
      <c r="E335">
        <v>1</v>
      </c>
      <c r="G335" t="s">
        <v>19816</v>
      </c>
    </row>
    <row r="336" spans="1:7" x14ac:dyDescent="0.25">
      <c r="A336" t="s">
        <v>19839</v>
      </c>
      <c r="B336" s="15" t="s">
        <v>19814</v>
      </c>
      <c r="C336" t="s">
        <v>166</v>
      </c>
      <c r="E336">
        <v>1</v>
      </c>
      <c r="G336" t="s">
        <v>19817</v>
      </c>
    </row>
    <row r="337" spans="1:7" x14ac:dyDescent="0.25">
      <c r="A337" t="s">
        <v>19840</v>
      </c>
      <c r="B337" s="15" t="s">
        <v>19814</v>
      </c>
      <c r="C337" t="s">
        <v>166</v>
      </c>
      <c r="E337">
        <v>1</v>
      </c>
      <c r="G337" t="s">
        <v>19816</v>
      </c>
    </row>
    <row r="338" spans="1:7" x14ac:dyDescent="0.25">
      <c r="A338" t="s">
        <v>19841</v>
      </c>
      <c r="B338" s="15" t="s">
        <v>19814</v>
      </c>
      <c r="C338" t="s">
        <v>157</v>
      </c>
      <c r="D338" t="s">
        <v>36</v>
      </c>
      <c r="E338">
        <v>1</v>
      </c>
      <c r="G338" t="s">
        <v>19817</v>
      </c>
    </row>
    <row r="339" spans="1:7" x14ac:dyDescent="0.25">
      <c r="A339" t="s">
        <v>19840</v>
      </c>
      <c r="B339" s="15" t="s">
        <v>19814</v>
      </c>
      <c r="C339" t="s">
        <v>249</v>
      </c>
      <c r="E339">
        <v>1</v>
      </c>
      <c r="G339" t="s">
        <v>19816</v>
      </c>
    </row>
    <row r="340" spans="1:7" x14ac:dyDescent="0.25">
      <c r="A340" t="s">
        <v>19841</v>
      </c>
      <c r="B340" s="15" t="s">
        <v>19814</v>
      </c>
      <c r="C340" t="s">
        <v>249</v>
      </c>
      <c r="D340" t="s">
        <v>36</v>
      </c>
      <c r="E340">
        <v>1</v>
      </c>
      <c r="G340" t="s">
        <v>19817</v>
      </c>
    </row>
    <row r="341" spans="1:7" x14ac:dyDescent="0.25">
      <c r="A341" t="s">
        <v>19841</v>
      </c>
      <c r="B341" s="15" t="s">
        <v>19814</v>
      </c>
      <c r="C341" t="s">
        <v>275</v>
      </c>
      <c r="D341" t="s">
        <v>36</v>
      </c>
      <c r="E341">
        <v>1</v>
      </c>
      <c r="G341" t="s">
        <v>19817</v>
      </c>
    </row>
    <row r="342" spans="1:7" x14ac:dyDescent="0.25">
      <c r="A342" t="s">
        <v>19840</v>
      </c>
      <c r="B342" s="15" t="s">
        <v>19814</v>
      </c>
      <c r="C342" t="s">
        <v>275</v>
      </c>
      <c r="E342">
        <v>1</v>
      </c>
      <c r="G342" t="s">
        <v>19816</v>
      </c>
    </row>
    <row r="343" spans="1:7" x14ac:dyDescent="0.25">
      <c r="A343" t="s">
        <v>19841</v>
      </c>
      <c r="B343" s="15" t="s">
        <v>19814</v>
      </c>
      <c r="C343" t="s">
        <v>362</v>
      </c>
      <c r="D343" t="s">
        <v>181</v>
      </c>
      <c r="E343">
        <v>1</v>
      </c>
      <c r="G343" t="s">
        <v>19817</v>
      </c>
    </row>
    <row r="344" spans="1:7" x14ac:dyDescent="0.25">
      <c r="A344" t="s">
        <v>19840</v>
      </c>
      <c r="B344" s="15" t="s">
        <v>19814</v>
      </c>
      <c r="C344" t="s">
        <v>362</v>
      </c>
      <c r="E344">
        <v>1</v>
      </c>
      <c r="G344" t="s">
        <v>19816</v>
      </c>
    </row>
    <row r="345" spans="1:7" x14ac:dyDescent="0.25">
      <c r="A345" t="s">
        <v>19839</v>
      </c>
      <c r="B345" s="15" t="s">
        <v>19814</v>
      </c>
      <c r="C345" t="s">
        <v>297</v>
      </c>
      <c r="E345">
        <v>1</v>
      </c>
      <c r="G345" t="s">
        <v>19817</v>
      </c>
    </row>
    <row r="346" spans="1:7" x14ac:dyDescent="0.25">
      <c r="A346" t="s">
        <v>19840</v>
      </c>
      <c r="B346" s="15" t="s">
        <v>19814</v>
      </c>
      <c r="C346" t="s">
        <v>297</v>
      </c>
      <c r="E346">
        <v>1</v>
      </c>
      <c r="G346" t="s">
        <v>19816</v>
      </c>
    </row>
    <row r="347" spans="1:7" x14ac:dyDescent="0.25">
      <c r="A347" t="s">
        <v>19839</v>
      </c>
      <c r="B347" s="15" t="s">
        <v>19814</v>
      </c>
      <c r="C347" t="s">
        <v>999</v>
      </c>
      <c r="E347">
        <v>1</v>
      </c>
      <c r="G347" t="s">
        <v>19820</v>
      </c>
    </row>
    <row r="348" spans="1:7" x14ac:dyDescent="0.25">
      <c r="A348" t="s">
        <v>19840</v>
      </c>
      <c r="B348" s="15" t="s">
        <v>19814</v>
      </c>
      <c r="C348" t="s">
        <v>999</v>
      </c>
      <c r="E348">
        <v>1</v>
      </c>
      <c r="G348" t="s">
        <v>19816</v>
      </c>
    </row>
    <row r="349" spans="1:7" x14ac:dyDescent="0.25">
      <c r="A349" t="s">
        <v>19841</v>
      </c>
      <c r="B349" s="15" t="s">
        <v>19814</v>
      </c>
      <c r="C349" t="s">
        <v>103</v>
      </c>
      <c r="D349" t="s">
        <v>36</v>
      </c>
      <c r="E349">
        <v>1</v>
      </c>
      <c r="G349" t="s">
        <v>19817</v>
      </c>
    </row>
    <row r="350" spans="1:7" x14ac:dyDescent="0.25">
      <c r="A350" t="s">
        <v>19840</v>
      </c>
      <c r="B350" s="15" t="s">
        <v>19814</v>
      </c>
      <c r="C350" t="s">
        <v>103</v>
      </c>
      <c r="E350">
        <v>1</v>
      </c>
      <c r="G350" t="s">
        <v>19816</v>
      </c>
    </row>
    <row r="351" spans="1:7" x14ac:dyDescent="0.25">
      <c r="A351" t="s">
        <v>19841</v>
      </c>
      <c r="B351" s="15" t="s">
        <v>19814</v>
      </c>
      <c r="C351" t="s">
        <v>103</v>
      </c>
      <c r="D351" t="s">
        <v>36</v>
      </c>
      <c r="E351">
        <v>1</v>
      </c>
      <c r="G351" t="s">
        <v>19817</v>
      </c>
    </row>
    <row r="352" spans="1:7" x14ac:dyDescent="0.25">
      <c r="A352" t="s">
        <v>19840</v>
      </c>
      <c r="B352" s="15" t="s">
        <v>19814</v>
      </c>
      <c r="C352" t="s">
        <v>103</v>
      </c>
      <c r="E352">
        <v>1</v>
      </c>
      <c r="G352" t="s">
        <v>19816</v>
      </c>
    </row>
    <row r="353" spans="1:7" x14ac:dyDescent="0.25">
      <c r="A353" t="s">
        <v>19841</v>
      </c>
      <c r="B353" s="15" t="s">
        <v>19814</v>
      </c>
      <c r="C353" t="s">
        <v>35</v>
      </c>
      <c r="D353" t="s">
        <v>36</v>
      </c>
      <c r="E353">
        <v>1</v>
      </c>
      <c r="G353" t="s">
        <v>19821</v>
      </c>
    </row>
    <row r="354" spans="1:7" x14ac:dyDescent="0.25">
      <c r="A354" t="s">
        <v>19840</v>
      </c>
      <c r="B354" s="15" t="s">
        <v>19814</v>
      </c>
      <c r="C354" t="s">
        <v>35</v>
      </c>
      <c r="E354">
        <v>1</v>
      </c>
      <c r="G354" t="s">
        <v>19816</v>
      </c>
    </row>
    <row r="355" spans="1:7" x14ac:dyDescent="0.25">
      <c r="A355" t="s">
        <v>19841</v>
      </c>
      <c r="B355" s="15" t="s">
        <v>19814</v>
      </c>
      <c r="C355" t="s">
        <v>192</v>
      </c>
      <c r="D355" t="s">
        <v>49</v>
      </c>
      <c r="E355">
        <v>1</v>
      </c>
      <c r="G355" t="s">
        <v>19817</v>
      </c>
    </row>
    <row r="356" spans="1:7" x14ac:dyDescent="0.25">
      <c r="A356" t="s">
        <v>19840</v>
      </c>
      <c r="B356" s="15" t="s">
        <v>19814</v>
      </c>
      <c r="C356" t="s">
        <v>192</v>
      </c>
      <c r="E356">
        <v>1</v>
      </c>
      <c r="G356" t="s">
        <v>19816</v>
      </c>
    </row>
    <row r="357" spans="1:7" x14ac:dyDescent="0.25">
      <c r="A357" t="s">
        <v>19841</v>
      </c>
      <c r="B357" s="15" t="s">
        <v>19814</v>
      </c>
      <c r="C357" t="s">
        <v>103</v>
      </c>
      <c r="D357" t="s">
        <v>36</v>
      </c>
      <c r="E357">
        <v>1</v>
      </c>
      <c r="G357" t="s">
        <v>19817</v>
      </c>
    </row>
    <row r="358" spans="1:7" x14ac:dyDescent="0.25">
      <c r="A358" t="s">
        <v>19840</v>
      </c>
      <c r="B358" s="15" t="s">
        <v>19814</v>
      </c>
      <c r="C358" t="s">
        <v>103</v>
      </c>
      <c r="E358">
        <v>1</v>
      </c>
      <c r="G358" t="s">
        <v>19816</v>
      </c>
    </row>
    <row r="359" spans="1:7" x14ac:dyDescent="0.25">
      <c r="A359" t="s">
        <v>19841</v>
      </c>
      <c r="B359" s="15" t="s">
        <v>19814</v>
      </c>
      <c r="C359" t="s">
        <v>847</v>
      </c>
      <c r="D359" t="s">
        <v>136</v>
      </c>
      <c r="E359">
        <v>1</v>
      </c>
      <c r="G359" t="s">
        <v>19817</v>
      </c>
    </row>
    <row r="360" spans="1:7" x14ac:dyDescent="0.25">
      <c r="A360" t="s">
        <v>19841</v>
      </c>
      <c r="B360" s="15" t="s">
        <v>19814</v>
      </c>
      <c r="C360" t="s">
        <v>35</v>
      </c>
      <c r="D360" t="s">
        <v>36</v>
      </c>
      <c r="E360">
        <v>1</v>
      </c>
      <c r="G360" t="s">
        <v>19819</v>
      </c>
    </row>
    <row r="361" spans="1:7" x14ac:dyDescent="0.25">
      <c r="A361" t="s">
        <v>19840</v>
      </c>
      <c r="B361" s="15" t="s">
        <v>19814</v>
      </c>
      <c r="C361" t="s">
        <v>35</v>
      </c>
      <c r="E361">
        <v>1</v>
      </c>
      <c r="G361" t="s">
        <v>19816</v>
      </c>
    </row>
    <row r="362" spans="1:7" x14ac:dyDescent="0.25">
      <c r="A362" t="s">
        <v>19841</v>
      </c>
      <c r="B362" s="15" t="s">
        <v>19814</v>
      </c>
      <c r="C362" t="s">
        <v>249</v>
      </c>
      <c r="D362" t="s">
        <v>36</v>
      </c>
      <c r="E362">
        <v>1</v>
      </c>
      <c r="G362" t="s">
        <v>19817</v>
      </c>
    </row>
    <row r="363" spans="1:7" x14ac:dyDescent="0.25">
      <c r="A363" t="s">
        <v>19840</v>
      </c>
      <c r="B363" s="15" t="s">
        <v>19814</v>
      </c>
      <c r="C363" t="s">
        <v>249</v>
      </c>
      <c r="E363">
        <v>1</v>
      </c>
      <c r="G363" t="s">
        <v>19816</v>
      </c>
    </row>
    <row r="364" spans="1:7" x14ac:dyDescent="0.25">
      <c r="A364" t="s">
        <v>19839</v>
      </c>
      <c r="B364" s="15" t="s">
        <v>19814</v>
      </c>
      <c r="C364" t="s">
        <v>504</v>
      </c>
      <c r="E364">
        <v>1</v>
      </c>
      <c r="G364" t="s">
        <v>19821</v>
      </c>
    </row>
    <row r="365" spans="1:7" x14ac:dyDescent="0.25">
      <c r="A365" t="s">
        <v>19840</v>
      </c>
      <c r="B365" s="15" t="s">
        <v>19814</v>
      </c>
      <c r="C365" t="s">
        <v>504</v>
      </c>
      <c r="E365">
        <v>1</v>
      </c>
      <c r="G365" t="s">
        <v>19816</v>
      </c>
    </row>
    <row r="366" spans="1:7" x14ac:dyDescent="0.25">
      <c r="A366" t="s">
        <v>19841</v>
      </c>
      <c r="B366" s="15" t="s">
        <v>19814</v>
      </c>
      <c r="C366" t="s">
        <v>35</v>
      </c>
      <c r="D366" t="s">
        <v>36</v>
      </c>
      <c r="E366">
        <v>1</v>
      </c>
      <c r="G366" t="s">
        <v>19813</v>
      </c>
    </row>
    <row r="367" spans="1:7" x14ac:dyDescent="0.25">
      <c r="A367" t="s">
        <v>19840</v>
      </c>
      <c r="B367" s="15" t="s">
        <v>19814</v>
      </c>
      <c r="C367" t="s">
        <v>35</v>
      </c>
      <c r="E367">
        <v>1</v>
      </c>
      <c r="G367" t="s">
        <v>19816</v>
      </c>
    </row>
    <row r="368" spans="1:7" x14ac:dyDescent="0.25">
      <c r="A368" t="s">
        <v>19841</v>
      </c>
      <c r="B368" s="15" t="s">
        <v>19814</v>
      </c>
      <c r="C368" t="s">
        <v>266</v>
      </c>
      <c r="D368" t="s">
        <v>36</v>
      </c>
      <c r="E368">
        <v>1</v>
      </c>
      <c r="G368" t="s">
        <v>19817</v>
      </c>
    </row>
    <row r="369" spans="1:7" x14ac:dyDescent="0.25">
      <c r="A369" t="s">
        <v>19840</v>
      </c>
      <c r="B369" s="15" t="s">
        <v>19814</v>
      </c>
      <c r="C369" t="s">
        <v>266</v>
      </c>
      <c r="E369">
        <v>1</v>
      </c>
      <c r="G369" t="s">
        <v>19816</v>
      </c>
    </row>
    <row r="370" spans="1:7" x14ac:dyDescent="0.25">
      <c r="A370" t="s">
        <v>19841</v>
      </c>
      <c r="B370" s="15" t="s">
        <v>19814</v>
      </c>
      <c r="C370" t="s">
        <v>157</v>
      </c>
      <c r="D370" t="s">
        <v>36</v>
      </c>
      <c r="E370">
        <v>1</v>
      </c>
      <c r="G370" t="s">
        <v>19817</v>
      </c>
    </row>
    <row r="371" spans="1:7" x14ac:dyDescent="0.25">
      <c r="A371" t="s">
        <v>19840</v>
      </c>
      <c r="B371" s="15" t="s">
        <v>19814</v>
      </c>
      <c r="C371" t="s">
        <v>157</v>
      </c>
      <c r="E371">
        <v>1</v>
      </c>
      <c r="G371" t="s">
        <v>19816</v>
      </c>
    </row>
    <row r="372" spans="1:7" x14ac:dyDescent="0.25">
      <c r="A372" t="s">
        <v>19841</v>
      </c>
      <c r="B372" s="15" t="s">
        <v>19814</v>
      </c>
      <c r="C372" t="s">
        <v>103</v>
      </c>
      <c r="D372" t="s">
        <v>189</v>
      </c>
      <c r="E372">
        <v>1</v>
      </c>
      <c r="G372" t="s">
        <v>19817</v>
      </c>
    </row>
    <row r="373" spans="1:7" x14ac:dyDescent="0.25">
      <c r="A373" t="s">
        <v>19840</v>
      </c>
      <c r="B373" s="15" t="s">
        <v>19814</v>
      </c>
      <c r="C373" t="s">
        <v>103</v>
      </c>
      <c r="E373">
        <v>1</v>
      </c>
      <c r="G373" t="s">
        <v>19816</v>
      </c>
    </row>
    <row r="374" spans="1:7" x14ac:dyDescent="0.25">
      <c r="A374" t="s">
        <v>19841</v>
      </c>
      <c r="B374" s="15" t="s">
        <v>19814</v>
      </c>
      <c r="C374" t="s">
        <v>172</v>
      </c>
      <c r="D374" t="s">
        <v>49</v>
      </c>
      <c r="E374">
        <v>1</v>
      </c>
      <c r="G374" t="s">
        <v>19817</v>
      </c>
    </row>
    <row r="375" spans="1:7" x14ac:dyDescent="0.25">
      <c r="A375" t="s">
        <v>19841</v>
      </c>
      <c r="B375" s="15" t="s">
        <v>19814</v>
      </c>
      <c r="C375" t="s">
        <v>166</v>
      </c>
      <c r="D375" t="s">
        <v>181</v>
      </c>
      <c r="E375">
        <v>1</v>
      </c>
      <c r="G375" t="s">
        <v>19817</v>
      </c>
    </row>
    <row r="376" spans="1:7" x14ac:dyDescent="0.25">
      <c r="A376" t="s">
        <v>19840</v>
      </c>
      <c r="B376" s="15" t="s">
        <v>19814</v>
      </c>
      <c r="C376" t="s">
        <v>166</v>
      </c>
      <c r="E376">
        <v>1</v>
      </c>
      <c r="G376" t="s">
        <v>19816</v>
      </c>
    </row>
    <row r="377" spans="1:7" x14ac:dyDescent="0.25">
      <c r="A377" t="s">
        <v>19841</v>
      </c>
      <c r="B377" s="15" t="s">
        <v>19814</v>
      </c>
      <c r="C377" t="s">
        <v>222</v>
      </c>
      <c r="D377" t="s">
        <v>36</v>
      </c>
      <c r="E377">
        <v>1</v>
      </c>
      <c r="G377" t="s">
        <v>19817</v>
      </c>
    </row>
    <row r="378" spans="1:7" x14ac:dyDescent="0.25">
      <c r="A378" t="s">
        <v>19840</v>
      </c>
      <c r="B378" s="15" t="s">
        <v>19814</v>
      </c>
      <c r="C378" t="s">
        <v>222</v>
      </c>
      <c r="E378">
        <v>1</v>
      </c>
      <c r="G378" t="s">
        <v>19816</v>
      </c>
    </row>
    <row r="379" spans="1:7" x14ac:dyDescent="0.25">
      <c r="A379" t="s">
        <v>19839</v>
      </c>
      <c r="B379" s="15" t="s">
        <v>19814</v>
      </c>
      <c r="C379" t="s">
        <v>1072</v>
      </c>
      <c r="E379">
        <v>1</v>
      </c>
      <c r="G379" t="s">
        <v>8878</v>
      </c>
    </row>
    <row r="380" spans="1:7" x14ac:dyDescent="0.25">
      <c r="A380" t="s">
        <v>19840</v>
      </c>
      <c r="B380" s="15" t="s">
        <v>19814</v>
      </c>
      <c r="C380" t="s">
        <v>1072</v>
      </c>
      <c r="E380">
        <v>1</v>
      </c>
      <c r="G380" t="s">
        <v>19816</v>
      </c>
    </row>
    <row r="381" spans="1:7" x14ac:dyDescent="0.25">
      <c r="A381" t="s">
        <v>19841</v>
      </c>
      <c r="B381" s="15" t="s">
        <v>19814</v>
      </c>
      <c r="C381" t="s">
        <v>103</v>
      </c>
      <c r="D381" t="s">
        <v>36</v>
      </c>
      <c r="E381">
        <v>1</v>
      </c>
      <c r="G381" t="s">
        <v>19817</v>
      </c>
    </row>
    <row r="382" spans="1:7" x14ac:dyDescent="0.25">
      <c r="A382" t="s">
        <v>19840</v>
      </c>
      <c r="B382" s="15" t="s">
        <v>19814</v>
      </c>
      <c r="C382" t="s">
        <v>103</v>
      </c>
      <c r="E382">
        <v>1</v>
      </c>
      <c r="G382" t="s">
        <v>19816</v>
      </c>
    </row>
    <row r="383" spans="1:7" x14ac:dyDescent="0.25">
      <c r="A383" t="s">
        <v>19841</v>
      </c>
      <c r="B383" s="15" t="s">
        <v>19814</v>
      </c>
      <c r="C383" t="s">
        <v>768</v>
      </c>
      <c r="D383" t="s">
        <v>49</v>
      </c>
      <c r="E383">
        <v>1</v>
      </c>
      <c r="G383" t="s">
        <v>19817</v>
      </c>
    </row>
    <row r="384" spans="1:7" x14ac:dyDescent="0.25">
      <c r="A384" t="s">
        <v>19840</v>
      </c>
      <c r="B384" s="15" t="s">
        <v>19814</v>
      </c>
      <c r="C384" t="s">
        <v>768</v>
      </c>
      <c r="E384">
        <v>1</v>
      </c>
      <c r="G384" t="s">
        <v>19816</v>
      </c>
    </row>
    <row r="385" spans="1:7" x14ac:dyDescent="0.25">
      <c r="A385" t="s">
        <v>19841</v>
      </c>
      <c r="B385" s="15" t="s">
        <v>19814</v>
      </c>
      <c r="C385" t="s">
        <v>35</v>
      </c>
      <c r="D385" t="s">
        <v>36</v>
      </c>
      <c r="E385">
        <v>1</v>
      </c>
      <c r="G385" t="s">
        <v>19813</v>
      </c>
    </row>
    <row r="386" spans="1:7" x14ac:dyDescent="0.25">
      <c r="A386" t="s">
        <v>19840</v>
      </c>
      <c r="B386" s="15" t="s">
        <v>19814</v>
      </c>
      <c r="C386" t="s">
        <v>35</v>
      </c>
      <c r="E386">
        <v>1</v>
      </c>
      <c r="G386" t="s">
        <v>19816</v>
      </c>
    </row>
    <row r="387" spans="1:7" x14ac:dyDescent="0.25">
      <c r="A387" t="s">
        <v>19839</v>
      </c>
      <c r="B387" s="15" t="s">
        <v>19814</v>
      </c>
      <c r="C387" t="s">
        <v>126</v>
      </c>
      <c r="E387">
        <v>1</v>
      </c>
      <c r="G387" t="s">
        <v>19821</v>
      </c>
    </row>
    <row r="388" spans="1:7" x14ac:dyDescent="0.25">
      <c r="A388" t="s">
        <v>19840</v>
      </c>
      <c r="B388" s="15" t="s">
        <v>19814</v>
      </c>
      <c r="C388" t="s">
        <v>126</v>
      </c>
      <c r="E388">
        <v>1</v>
      </c>
      <c r="G388" t="s">
        <v>19816</v>
      </c>
    </row>
    <row r="389" spans="1:7" x14ac:dyDescent="0.25">
      <c r="A389" t="s">
        <v>19841</v>
      </c>
      <c r="B389" s="15" t="s">
        <v>19814</v>
      </c>
      <c r="C389" t="s">
        <v>103</v>
      </c>
      <c r="D389" t="s">
        <v>36</v>
      </c>
      <c r="E389">
        <v>1</v>
      </c>
      <c r="G389" t="s">
        <v>19817</v>
      </c>
    </row>
    <row r="390" spans="1:7" x14ac:dyDescent="0.25">
      <c r="A390" t="s">
        <v>19840</v>
      </c>
      <c r="B390" s="15" t="s">
        <v>19814</v>
      </c>
      <c r="C390" t="s">
        <v>103</v>
      </c>
      <c r="E390">
        <v>1</v>
      </c>
      <c r="G390" t="s">
        <v>19816</v>
      </c>
    </row>
    <row r="391" spans="1:7" x14ac:dyDescent="0.25">
      <c r="A391" t="s">
        <v>19841</v>
      </c>
      <c r="B391" s="15" t="s">
        <v>19814</v>
      </c>
      <c r="C391" t="s">
        <v>404</v>
      </c>
      <c r="D391" t="s">
        <v>36</v>
      </c>
      <c r="E391">
        <v>1</v>
      </c>
      <c r="G391" t="s">
        <v>8878</v>
      </c>
    </row>
    <row r="392" spans="1:7" x14ac:dyDescent="0.25">
      <c r="A392" t="s">
        <v>19840</v>
      </c>
      <c r="B392" s="15" t="s">
        <v>19814</v>
      </c>
      <c r="C392" t="s">
        <v>404</v>
      </c>
      <c r="E392">
        <v>1</v>
      </c>
      <c r="G392" t="s">
        <v>19816</v>
      </c>
    </row>
    <row r="393" spans="1:7" x14ac:dyDescent="0.25">
      <c r="A393" t="s">
        <v>19841</v>
      </c>
      <c r="B393" s="15" t="s">
        <v>19814</v>
      </c>
      <c r="C393" t="s">
        <v>1104</v>
      </c>
      <c r="D393" t="s">
        <v>36</v>
      </c>
      <c r="E393">
        <v>1</v>
      </c>
      <c r="G393" t="s">
        <v>19819</v>
      </c>
    </row>
    <row r="394" spans="1:7" x14ac:dyDescent="0.25">
      <c r="A394" t="s">
        <v>19840</v>
      </c>
      <c r="B394" s="15" t="s">
        <v>19814</v>
      </c>
      <c r="C394" t="s">
        <v>1104</v>
      </c>
      <c r="E394">
        <v>1</v>
      </c>
      <c r="G394" t="s">
        <v>19816</v>
      </c>
    </row>
    <row r="395" spans="1:7" x14ac:dyDescent="0.25">
      <c r="A395" t="s">
        <v>19841</v>
      </c>
      <c r="B395" s="15" t="s">
        <v>19814</v>
      </c>
      <c r="C395" t="s">
        <v>222</v>
      </c>
      <c r="D395" t="s">
        <v>181</v>
      </c>
      <c r="E395">
        <v>1</v>
      </c>
      <c r="G395" t="s">
        <v>19817</v>
      </c>
    </row>
    <row r="396" spans="1:7" x14ac:dyDescent="0.25">
      <c r="A396" t="s">
        <v>19840</v>
      </c>
      <c r="B396" s="15" t="s">
        <v>19814</v>
      </c>
      <c r="C396" t="s">
        <v>222</v>
      </c>
      <c r="E396">
        <v>1</v>
      </c>
      <c r="G396" t="s">
        <v>19816</v>
      </c>
    </row>
    <row r="397" spans="1:7" x14ac:dyDescent="0.25">
      <c r="A397" t="s">
        <v>19841</v>
      </c>
      <c r="B397" s="15" t="s">
        <v>19814</v>
      </c>
      <c r="C397" t="s">
        <v>103</v>
      </c>
      <c r="D397" t="s">
        <v>36</v>
      </c>
      <c r="E397">
        <v>1</v>
      </c>
      <c r="G397" t="s">
        <v>19817</v>
      </c>
    </row>
    <row r="398" spans="1:7" x14ac:dyDescent="0.25">
      <c r="A398" t="s">
        <v>19840</v>
      </c>
      <c r="B398" s="15" t="s">
        <v>19814</v>
      </c>
      <c r="C398" t="s">
        <v>103</v>
      </c>
      <c r="E398">
        <v>1</v>
      </c>
      <c r="G398" t="s">
        <v>19816</v>
      </c>
    </row>
    <row r="399" spans="1:7" x14ac:dyDescent="0.25">
      <c r="A399" t="s">
        <v>19841</v>
      </c>
      <c r="B399" s="15" t="s">
        <v>19814</v>
      </c>
      <c r="C399" t="s">
        <v>1116</v>
      </c>
      <c r="D399" t="s">
        <v>136</v>
      </c>
      <c r="E399">
        <v>1</v>
      </c>
      <c r="G399" t="s">
        <v>19827</v>
      </c>
    </row>
    <row r="400" spans="1:7" x14ac:dyDescent="0.25">
      <c r="A400" t="s">
        <v>19841</v>
      </c>
      <c r="B400" s="15" t="s">
        <v>19814</v>
      </c>
      <c r="C400" t="s">
        <v>35</v>
      </c>
      <c r="D400" t="s">
        <v>36</v>
      </c>
      <c r="E400">
        <v>1</v>
      </c>
      <c r="G400" t="s">
        <v>19813</v>
      </c>
    </row>
    <row r="401" spans="1:7" x14ac:dyDescent="0.25">
      <c r="A401" t="s">
        <v>19840</v>
      </c>
      <c r="B401" s="15" t="s">
        <v>19814</v>
      </c>
      <c r="C401" t="s">
        <v>35</v>
      </c>
      <c r="E401">
        <v>1</v>
      </c>
      <c r="G401" t="s">
        <v>19816</v>
      </c>
    </row>
    <row r="402" spans="1:7" x14ac:dyDescent="0.25">
      <c r="A402" t="s">
        <v>19841</v>
      </c>
      <c r="B402" s="15" t="s">
        <v>19814</v>
      </c>
      <c r="C402" t="s">
        <v>77</v>
      </c>
      <c r="D402" t="s">
        <v>36</v>
      </c>
      <c r="E402">
        <v>1</v>
      </c>
      <c r="G402" t="s">
        <v>19817</v>
      </c>
    </row>
    <row r="403" spans="1:7" x14ac:dyDescent="0.25">
      <c r="A403" t="s">
        <v>19840</v>
      </c>
      <c r="B403" s="15" t="s">
        <v>19814</v>
      </c>
      <c r="C403" t="s">
        <v>77</v>
      </c>
      <c r="E403">
        <v>1</v>
      </c>
      <c r="G403" t="s">
        <v>19816</v>
      </c>
    </row>
    <row r="404" spans="1:7" x14ac:dyDescent="0.25">
      <c r="A404" t="s">
        <v>19841</v>
      </c>
      <c r="B404" s="15" t="s">
        <v>19814</v>
      </c>
      <c r="C404" t="s">
        <v>1129</v>
      </c>
      <c r="D404" t="s">
        <v>370</v>
      </c>
      <c r="E404">
        <v>1</v>
      </c>
      <c r="G404" t="s">
        <v>19813</v>
      </c>
    </row>
    <row r="405" spans="1:7" x14ac:dyDescent="0.25">
      <c r="A405" t="s">
        <v>19840</v>
      </c>
      <c r="B405" s="15" t="s">
        <v>19814</v>
      </c>
      <c r="C405" t="s">
        <v>1129</v>
      </c>
      <c r="E405">
        <v>1</v>
      </c>
      <c r="G405" t="s">
        <v>19816</v>
      </c>
    </row>
    <row r="406" spans="1:7" x14ac:dyDescent="0.25">
      <c r="A406" t="s">
        <v>19839</v>
      </c>
      <c r="B406" s="15" t="s">
        <v>19814</v>
      </c>
      <c r="C406" t="s">
        <v>235</v>
      </c>
      <c r="E406">
        <v>1</v>
      </c>
      <c r="G406" t="s">
        <v>19819</v>
      </c>
    </row>
    <row r="407" spans="1:7" x14ac:dyDescent="0.25">
      <c r="A407" t="s">
        <v>19840</v>
      </c>
      <c r="B407" s="15" t="s">
        <v>19814</v>
      </c>
      <c r="C407" t="s">
        <v>235</v>
      </c>
      <c r="E407">
        <v>1</v>
      </c>
      <c r="G407" t="s">
        <v>19816</v>
      </c>
    </row>
    <row r="408" spans="1:7" x14ac:dyDescent="0.25">
      <c r="A408" t="s">
        <v>19840</v>
      </c>
      <c r="B408" s="15" t="s">
        <v>19814</v>
      </c>
      <c r="C408" t="s">
        <v>461</v>
      </c>
      <c r="E408">
        <v>1</v>
      </c>
      <c r="G408" t="s">
        <v>19816</v>
      </c>
    </row>
    <row r="409" spans="1:7" x14ac:dyDescent="0.25">
      <c r="A409" t="s">
        <v>19841</v>
      </c>
      <c r="B409" s="15" t="s">
        <v>19814</v>
      </c>
      <c r="C409" t="s">
        <v>461</v>
      </c>
      <c r="D409" t="s">
        <v>49</v>
      </c>
      <c r="E409">
        <v>1</v>
      </c>
      <c r="G409" t="s">
        <v>19817</v>
      </c>
    </row>
    <row r="410" spans="1:7" x14ac:dyDescent="0.25">
      <c r="A410" t="s">
        <v>19841</v>
      </c>
      <c r="B410" s="15" t="s">
        <v>19814</v>
      </c>
      <c r="C410" t="s">
        <v>35</v>
      </c>
      <c r="D410" t="s">
        <v>36</v>
      </c>
      <c r="E410">
        <v>1</v>
      </c>
      <c r="G410" t="s">
        <v>19819</v>
      </c>
    </row>
    <row r="411" spans="1:7" x14ac:dyDescent="0.25">
      <c r="A411" t="s">
        <v>19840</v>
      </c>
      <c r="B411" s="15" t="s">
        <v>19814</v>
      </c>
      <c r="C411" t="s">
        <v>35</v>
      </c>
      <c r="E411">
        <v>1</v>
      </c>
      <c r="G411" t="s">
        <v>19816</v>
      </c>
    </row>
    <row r="412" spans="1:7" x14ac:dyDescent="0.25">
      <c r="A412" t="s">
        <v>19841</v>
      </c>
      <c r="B412" s="15" t="s">
        <v>19814</v>
      </c>
      <c r="C412" t="s">
        <v>461</v>
      </c>
      <c r="D412" t="s">
        <v>36</v>
      </c>
      <c r="E412">
        <v>1</v>
      </c>
      <c r="G412" t="s">
        <v>19817</v>
      </c>
    </row>
    <row r="413" spans="1:7" x14ac:dyDescent="0.25">
      <c r="A413" t="s">
        <v>19840</v>
      </c>
      <c r="B413" s="15" t="s">
        <v>19814</v>
      </c>
      <c r="C413" t="s">
        <v>461</v>
      </c>
      <c r="E413">
        <v>1</v>
      </c>
      <c r="G413" t="s">
        <v>19816</v>
      </c>
    </row>
    <row r="414" spans="1:7" x14ac:dyDescent="0.25">
      <c r="A414" t="s">
        <v>19841</v>
      </c>
      <c r="B414" s="15" t="s">
        <v>19814</v>
      </c>
      <c r="C414" t="s">
        <v>1152</v>
      </c>
      <c r="D414" t="s">
        <v>36</v>
      </c>
      <c r="E414">
        <v>1</v>
      </c>
      <c r="G414" t="s">
        <v>19819</v>
      </c>
    </row>
    <row r="415" spans="1:7" x14ac:dyDescent="0.25">
      <c r="A415" t="s">
        <v>19841</v>
      </c>
      <c r="B415" s="15" t="s">
        <v>19814</v>
      </c>
      <c r="C415" t="s">
        <v>192</v>
      </c>
      <c r="D415" t="s">
        <v>49</v>
      </c>
      <c r="E415">
        <v>1</v>
      </c>
      <c r="G415" t="s">
        <v>19817</v>
      </c>
    </row>
    <row r="416" spans="1:7" x14ac:dyDescent="0.25">
      <c r="A416" t="s">
        <v>19840</v>
      </c>
      <c r="B416" s="15" t="s">
        <v>19814</v>
      </c>
      <c r="C416" t="s">
        <v>192</v>
      </c>
      <c r="E416">
        <v>1</v>
      </c>
      <c r="G416" t="s">
        <v>19816</v>
      </c>
    </row>
    <row r="417" spans="1:7" x14ac:dyDescent="0.25">
      <c r="A417" t="s">
        <v>19841</v>
      </c>
      <c r="B417" s="15" t="s">
        <v>19814</v>
      </c>
      <c r="C417" t="s">
        <v>1161</v>
      </c>
      <c r="D417" t="s">
        <v>370</v>
      </c>
      <c r="E417">
        <v>1</v>
      </c>
      <c r="G417" t="s">
        <v>19813</v>
      </c>
    </row>
    <row r="418" spans="1:7" x14ac:dyDescent="0.25">
      <c r="A418" t="s">
        <v>19840</v>
      </c>
      <c r="B418" s="15" t="s">
        <v>19814</v>
      </c>
      <c r="C418" t="s">
        <v>1161</v>
      </c>
      <c r="E418">
        <v>1</v>
      </c>
      <c r="G418" t="s">
        <v>19816</v>
      </c>
    </row>
    <row r="419" spans="1:7" x14ac:dyDescent="0.25">
      <c r="A419" t="s">
        <v>19841</v>
      </c>
      <c r="B419" s="15" t="s">
        <v>19814</v>
      </c>
      <c r="C419" t="s">
        <v>143</v>
      </c>
      <c r="D419" t="s">
        <v>136</v>
      </c>
      <c r="E419">
        <v>1</v>
      </c>
      <c r="G419" t="s">
        <v>19817</v>
      </c>
    </row>
    <row r="420" spans="1:7" x14ac:dyDescent="0.25">
      <c r="A420" t="s">
        <v>19839</v>
      </c>
      <c r="B420" s="15" t="s">
        <v>19814</v>
      </c>
      <c r="C420" t="s">
        <v>47</v>
      </c>
      <c r="E420">
        <v>1</v>
      </c>
      <c r="G420" t="s">
        <v>19821</v>
      </c>
    </row>
    <row r="421" spans="1:7" x14ac:dyDescent="0.25">
      <c r="A421" t="s">
        <v>19840</v>
      </c>
      <c r="B421" s="15" t="s">
        <v>19814</v>
      </c>
      <c r="C421" t="s">
        <v>47</v>
      </c>
      <c r="E421">
        <v>1</v>
      </c>
      <c r="G421" t="s">
        <v>19816</v>
      </c>
    </row>
    <row r="422" spans="1:7" x14ac:dyDescent="0.25">
      <c r="A422" t="s">
        <v>19841</v>
      </c>
      <c r="B422" s="15" t="s">
        <v>19814</v>
      </c>
      <c r="C422" t="s">
        <v>519</v>
      </c>
      <c r="D422" t="s">
        <v>36</v>
      </c>
      <c r="E422">
        <v>1</v>
      </c>
      <c r="G422" t="s">
        <v>19817</v>
      </c>
    </row>
    <row r="423" spans="1:7" x14ac:dyDescent="0.25">
      <c r="A423" t="s">
        <v>19840</v>
      </c>
      <c r="B423" s="15" t="s">
        <v>19814</v>
      </c>
      <c r="C423" t="s">
        <v>519</v>
      </c>
      <c r="E423">
        <v>1</v>
      </c>
      <c r="G423" t="s">
        <v>19816</v>
      </c>
    </row>
    <row r="424" spans="1:7" x14ac:dyDescent="0.25">
      <c r="A424" t="s">
        <v>19841</v>
      </c>
      <c r="B424" s="15" t="s">
        <v>19814</v>
      </c>
      <c r="C424" t="s">
        <v>275</v>
      </c>
      <c r="D424" t="s">
        <v>36</v>
      </c>
      <c r="E424">
        <v>1</v>
      </c>
      <c r="G424" t="s">
        <v>19817</v>
      </c>
    </row>
    <row r="425" spans="1:7" x14ac:dyDescent="0.25">
      <c r="A425" t="s">
        <v>19840</v>
      </c>
      <c r="B425" s="15" t="s">
        <v>19814</v>
      </c>
      <c r="C425" t="s">
        <v>275</v>
      </c>
      <c r="E425">
        <v>1</v>
      </c>
      <c r="G425" t="s">
        <v>19816</v>
      </c>
    </row>
    <row r="426" spans="1:7" x14ac:dyDescent="0.25">
      <c r="A426" t="s">
        <v>19841</v>
      </c>
      <c r="B426" s="15" t="s">
        <v>19814</v>
      </c>
      <c r="C426" t="s">
        <v>157</v>
      </c>
      <c r="D426" t="s">
        <v>36</v>
      </c>
      <c r="E426">
        <v>1</v>
      </c>
      <c r="G426" t="s">
        <v>19817</v>
      </c>
    </row>
    <row r="427" spans="1:7" x14ac:dyDescent="0.25">
      <c r="A427" t="s">
        <v>19840</v>
      </c>
      <c r="B427" s="15" t="s">
        <v>19814</v>
      </c>
      <c r="C427" t="s">
        <v>157</v>
      </c>
      <c r="E427">
        <v>1</v>
      </c>
      <c r="G427" t="s">
        <v>19816</v>
      </c>
    </row>
    <row r="428" spans="1:7" x14ac:dyDescent="0.25">
      <c r="A428" t="s">
        <v>19841</v>
      </c>
      <c r="B428" s="15" t="s">
        <v>19814</v>
      </c>
      <c r="C428" t="s">
        <v>659</v>
      </c>
      <c r="D428" t="s">
        <v>36</v>
      </c>
      <c r="E428">
        <v>1</v>
      </c>
      <c r="G428" t="s">
        <v>19817</v>
      </c>
    </row>
    <row r="429" spans="1:7" x14ac:dyDescent="0.25">
      <c r="A429" t="s">
        <v>19840</v>
      </c>
      <c r="B429" s="15" t="s">
        <v>19814</v>
      </c>
      <c r="C429" t="s">
        <v>659</v>
      </c>
      <c r="E429">
        <v>1</v>
      </c>
      <c r="G429" t="s">
        <v>19816</v>
      </c>
    </row>
    <row r="430" spans="1:7" x14ac:dyDescent="0.25">
      <c r="A430" t="s">
        <v>19841</v>
      </c>
      <c r="B430" s="15" t="s">
        <v>19814</v>
      </c>
      <c r="C430" t="s">
        <v>275</v>
      </c>
      <c r="D430" t="s">
        <v>36</v>
      </c>
      <c r="E430">
        <v>1</v>
      </c>
      <c r="G430" t="s">
        <v>8878</v>
      </c>
    </row>
    <row r="431" spans="1:7" x14ac:dyDescent="0.25">
      <c r="A431" t="s">
        <v>19840</v>
      </c>
      <c r="B431" s="15" t="s">
        <v>19814</v>
      </c>
      <c r="C431" t="s">
        <v>275</v>
      </c>
      <c r="E431">
        <v>1</v>
      </c>
      <c r="G431" t="s">
        <v>19816</v>
      </c>
    </row>
    <row r="432" spans="1:7" x14ac:dyDescent="0.25">
      <c r="A432" t="s">
        <v>19841</v>
      </c>
      <c r="B432" s="15" t="s">
        <v>19814</v>
      </c>
      <c r="C432" t="s">
        <v>35</v>
      </c>
      <c r="D432" t="s">
        <v>36</v>
      </c>
      <c r="E432">
        <v>1</v>
      </c>
      <c r="G432" t="s">
        <v>19813</v>
      </c>
    </row>
    <row r="433" spans="1:7" x14ac:dyDescent="0.25">
      <c r="A433" t="s">
        <v>19840</v>
      </c>
      <c r="B433" s="15" t="s">
        <v>19814</v>
      </c>
      <c r="C433" t="s">
        <v>35</v>
      </c>
      <c r="E433">
        <v>1</v>
      </c>
      <c r="G433" t="s">
        <v>19816</v>
      </c>
    </row>
    <row r="434" spans="1:7" x14ac:dyDescent="0.25">
      <c r="A434" t="s">
        <v>19841</v>
      </c>
      <c r="B434" s="15" t="s">
        <v>19814</v>
      </c>
      <c r="C434" t="s">
        <v>166</v>
      </c>
      <c r="D434" t="s">
        <v>36</v>
      </c>
      <c r="E434">
        <v>1</v>
      </c>
      <c r="G434" t="s">
        <v>19817</v>
      </c>
    </row>
    <row r="435" spans="1:7" x14ac:dyDescent="0.25">
      <c r="A435" t="s">
        <v>19840</v>
      </c>
      <c r="B435" s="15" t="s">
        <v>19814</v>
      </c>
      <c r="C435" t="s">
        <v>166</v>
      </c>
      <c r="E435">
        <v>1</v>
      </c>
      <c r="G435" t="s">
        <v>19816</v>
      </c>
    </row>
    <row r="436" spans="1:7" x14ac:dyDescent="0.25">
      <c r="A436" t="s">
        <v>19841</v>
      </c>
      <c r="B436" s="15" t="s">
        <v>19814</v>
      </c>
      <c r="C436" t="s">
        <v>35</v>
      </c>
      <c r="D436" t="s">
        <v>36</v>
      </c>
      <c r="E436">
        <v>1</v>
      </c>
      <c r="G436" t="s">
        <v>19813</v>
      </c>
    </row>
    <row r="437" spans="1:7" x14ac:dyDescent="0.25">
      <c r="A437" t="s">
        <v>19840</v>
      </c>
      <c r="B437" s="15" t="s">
        <v>19814</v>
      </c>
      <c r="C437" t="s">
        <v>35</v>
      </c>
      <c r="E437">
        <v>1</v>
      </c>
      <c r="G437" t="s">
        <v>19816</v>
      </c>
    </row>
    <row r="438" spans="1:7" x14ac:dyDescent="0.25">
      <c r="A438" t="s">
        <v>19841</v>
      </c>
      <c r="B438" s="15" t="s">
        <v>19814</v>
      </c>
      <c r="C438" t="s">
        <v>35</v>
      </c>
      <c r="D438" t="s">
        <v>36</v>
      </c>
      <c r="E438">
        <v>1</v>
      </c>
      <c r="G438" t="s">
        <v>19813</v>
      </c>
    </row>
    <row r="439" spans="1:7" x14ac:dyDescent="0.25">
      <c r="A439" t="s">
        <v>19840</v>
      </c>
      <c r="B439" s="15" t="s">
        <v>19814</v>
      </c>
      <c r="C439" t="s">
        <v>35</v>
      </c>
      <c r="E439">
        <v>1</v>
      </c>
      <c r="G439" t="s">
        <v>19816</v>
      </c>
    </row>
    <row r="440" spans="1:7" x14ac:dyDescent="0.25">
      <c r="A440" t="s">
        <v>19839</v>
      </c>
      <c r="B440" s="15" t="s">
        <v>19814</v>
      </c>
      <c r="C440" t="s">
        <v>47</v>
      </c>
      <c r="E440">
        <v>1</v>
      </c>
      <c r="G440" t="s">
        <v>19817</v>
      </c>
    </row>
    <row r="441" spans="1:7" x14ac:dyDescent="0.25">
      <c r="A441" t="s">
        <v>19840</v>
      </c>
      <c r="B441" s="15" t="s">
        <v>19814</v>
      </c>
      <c r="C441" t="s">
        <v>47</v>
      </c>
      <c r="E441">
        <v>1</v>
      </c>
      <c r="G441" t="s">
        <v>19816</v>
      </c>
    </row>
    <row r="442" spans="1:7" x14ac:dyDescent="0.25">
      <c r="A442" t="s">
        <v>19839</v>
      </c>
      <c r="B442" s="15" t="s">
        <v>19814</v>
      </c>
      <c r="C442" t="s">
        <v>47</v>
      </c>
      <c r="E442">
        <v>1</v>
      </c>
      <c r="G442" t="s">
        <v>19821</v>
      </c>
    </row>
    <row r="443" spans="1:7" x14ac:dyDescent="0.25">
      <c r="A443" t="s">
        <v>19840</v>
      </c>
      <c r="B443" s="15" t="s">
        <v>19814</v>
      </c>
      <c r="C443" t="s">
        <v>47</v>
      </c>
      <c r="E443">
        <v>1</v>
      </c>
      <c r="G443" t="s">
        <v>19816</v>
      </c>
    </row>
    <row r="444" spans="1:7" x14ac:dyDescent="0.25">
      <c r="A444" t="s">
        <v>19841</v>
      </c>
      <c r="B444" s="15" t="s">
        <v>19814</v>
      </c>
      <c r="C444" t="s">
        <v>557</v>
      </c>
      <c r="D444" t="s">
        <v>36</v>
      </c>
      <c r="E444">
        <v>1</v>
      </c>
      <c r="G444" t="s">
        <v>19821</v>
      </c>
    </row>
    <row r="445" spans="1:7" x14ac:dyDescent="0.25">
      <c r="A445" t="s">
        <v>19840</v>
      </c>
      <c r="B445" s="15" t="s">
        <v>19814</v>
      </c>
      <c r="C445" t="s">
        <v>557</v>
      </c>
      <c r="E445">
        <v>1</v>
      </c>
      <c r="G445" t="s">
        <v>19816</v>
      </c>
    </row>
    <row r="446" spans="1:7" x14ac:dyDescent="0.25">
      <c r="A446" t="s">
        <v>19841</v>
      </c>
      <c r="B446" s="15" t="s">
        <v>19814</v>
      </c>
      <c r="C446" t="s">
        <v>714</v>
      </c>
      <c r="D446" t="s">
        <v>36</v>
      </c>
      <c r="E446">
        <v>1</v>
      </c>
      <c r="G446" t="s">
        <v>19821</v>
      </c>
    </row>
    <row r="447" spans="1:7" x14ac:dyDescent="0.25">
      <c r="A447" t="s">
        <v>19840</v>
      </c>
      <c r="B447" s="15" t="s">
        <v>19814</v>
      </c>
      <c r="C447" t="s">
        <v>714</v>
      </c>
      <c r="E447">
        <v>1</v>
      </c>
      <c r="G447" t="s">
        <v>19816</v>
      </c>
    </row>
    <row r="448" spans="1:7" x14ac:dyDescent="0.25">
      <c r="A448" t="s">
        <v>19841</v>
      </c>
      <c r="B448" s="15" t="s">
        <v>19814</v>
      </c>
      <c r="C448" t="s">
        <v>157</v>
      </c>
      <c r="D448" t="s">
        <v>49</v>
      </c>
      <c r="E448">
        <v>1</v>
      </c>
      <c r="G448" t="s">
        <v>19817</v>
      </c>
    </row>
    <row r="449" spans="1:7" x14ac:dyDescent="0.25">
      <c r="A449" t="s">
        <v>19840</v>
      </c>
      <c r="B449" s="15" t="s">
        <v>19814</v>
      </c>
      <c r="C449" t="s">
        <v>157</v>
      </c>
      <c r="E449">
        <v>1</v>
      </c>
      <c r="G449" t="s">
        <v>19816</v>
      </c>
    </row>
    <row r="450" spans="1:7" x14ac:dyDescent="0.25">
      <c r="A450" t="s">
        <v>19841</v>
      </c>
      <c r="B450" s="15" t="s">
        <v>19814</v>
      </c>
      <c r="C450" t="s">
        <v>469</v>
      </c>
      <c r="D450" t="s">
        <v>36</v>
      </c>
      <c r="E450">
        <v>1</v>
      </c>
      <c r="G450" t="s">
        <v>19817</v>
      </c>
    </row>
    <row r="451" spans="1:7" x14ac:dyDescent="0.25">
      <c r="A451" t="s">
        <v>19840</v>
      </c>
      <c r="B451" s="15" t="s">
        <v>19814</v>
      </c>
      <c r="C451" t="s">
        <v>469</v>
      </c>
      <c r="E451">
        <v>1</v>
      </c>
      <c r="G451" t="s">
        <v>19816</v>
      </c>
    </row>
    <row r="452" spans="1:7" x14ac:dyDescent="0.25">
      <c r="A452" t="s">
        <v>19839</v>
      </c>
      <c r="B452" s="15" t="s">
        <v>19814</v>
      </c>
      <c r="C452" t="s">
        <v>1234</v>
      </c>
      <c r="E452">
        <v>1</v>
      </c>
      <c r="G452" t="s">
        <v>19824</v>
      </c>
    </row>
    <row r="453" spans="1:7" x14ac:dyDescent="0.25">
      <c r="A453" t="s">
        <v>19840</v>
      </c>
      <c r="B453" s="15" t="s">
        <v>19814</v>
      </c>
      <c r="C453" t="s">
        <v>1234</v>
      </c>
      <c r="E453">
        <v>1</v>
      </c>
      <c r="G453" t="s">
        <v>19816</v>
      </c>
    </row>
    <row r="454" spans="1:7" x14ac:dyDescent="0.25">
      <c r="A454" t="s">
        <v>19841</v>
      </c>
      <c r="B454" s="15" t="s">
        <v>19814</v>
      </c>
      <c r="C454" t="s">
        <v>222</v>
      </c>
      <c r="D454" t="s">
        <v>36</v>
      </c>
      <c r="E454">
        <v>1</v>
      </c>
      <c r="G454" t="s">
        <v>19817</v>
      </c>
    </row>
    <row r="455" spans="1:7" x14ac:dyDescent="0.25">
      <c r="A455" t="s">
        <v>19840</v>
      </c>
      <c r="B455" s="15" t="s">
        <v>19814</v>
      </c>
      <c r="C455" t="s">
        <v>222</v>
      </c>
      <c r="E455">
        <v>1</v>
      </c>
      <c r="G455" t="s">
        <v>19816</v>
      </c>
    </row>
    <row r="456" spans="1:7" x14ac:dyDescent="0.25">
      <c r="A456" t="s">
        <v>19839</v>
      </c>
      <c r="B456" s="15" t="s">
        <v>19814</v>
      </c>
      <c r="C456" t="s">
        <v>126</v>
      </c>
      <c r="E456">
        <v>1</v>
      </c>
      <c r="G456" t="s">
        <v>19821</v>
      </c>
    </row>
    <row r="457" spans="1:7" x14ac:dyDescent="0.25">
      <c r="A457" t="s">
        <v>19840</v>
      </c>
      <c r="B457" s="15" t="s">
        <v>19814</v>
      </c>
      <c r="C457" t="s">
        <v>126</v>
      </c>
      <c r="E457">
        <v>1</v>
      </c>
      <c r="G457" t="s">
        <v>19816</v>
      </c>
    </row>
    <row r="458" spans="1:7" x14ac:dyDescent="0.25">
      <c r="A458" t="s">
        <v>19841</v>
      </c>
      <c r="B458" s="15" t="s">
        <v>19814</v>
      </c>
      <c r="C458" t="s">
        <v>103</v>
      </c>
      <c r="D458" t="s">
        <v>36</v>
      </c>
      <c r="E458">
        <v>1</v>
      </c>
      <c r="G458" t="s">
        <v>19817</v>
      </c>
    </row>
    <row r="459" spans="1:7" x14ac:dyDescent="0.25">
      <c r="A459" t="s">
        <v>19840</v>
      </c>
      <c r="B459" s="15" t="s">
        <v>19814</v>
      </c>
      <c r="C459" t="s">
        <v>103</v>
      </c>
      <c r="E459">
        <v>1</v>
      </c>
      <c r="G459" t="s">
        <v>19816</v>
      </c>
    </row>
    <row r="460" spans="1:7" x14ac:dyDescent="0.25">
      <c r="A460" t="s">
        <v>19841</v>
      </c>
      <c r="B460" s="15" t="s">
        <v>19814</v>
      </c>
      <c r="C460" t="s">
        <v>35</v>
      </c>
      <c r="D460" t="s">
        <v>136</v>
      </c>
      <c r="E460">
        <v>1</v>
      </c>
      <c r="G460" t="s">
        <v>19813</v>
      </c>
    </row>
    <row r="461" spans="1:7" x14ac:dyDescent="0.25">
      <c r="A461" t="s">
        <v>19839</v>
      </c>
      <c r="B461" s="15" t="s">
        <v>19814</v>
      </c>
      <c r="C461" t="s">
        <v>1254</v>
      </c>
      <c r="E461">
        <v>1</v>
      </c>
      <c r="G461" t="s">
        <v>19813</v>
      </c>
    </row>
    <row r="462" spans="1:7" x14ac:dyDescent="0.25">
      <c r="A462" t="s">
        <v>19840</v>
      </c>
      <c r="B462" s="15" t="s">
        <v>19814</v>
      </c>
      <c r="C462" t="s">
        <v>1254</v>
      </c>
      <c r="E462">
        <v>1</v>
      </c>
      <c r="G462" t="s">
        <v>19816</v>
      </c>
    </row>
    <row r="463" spans="1:7" x14ac:dyDescent="0.25">
      <c r="A463" t="s">
        <v>19839</v>
      </c>
      <c r="B463" s="15" t="s">
        <v>19814</v>
      </c>
      <c r="C463" t="s">
        <v>469</v>
      </c>
      <c r="E463">
        <v>1</v>
      </c>
      <c r="G463" t="s">
        <v>19817</v>
      </c>
    </row>
    <row r="464" spans="1:7" x14ac:dyDescent="0.25">
      <c r="A464" t="s">
        <v>19840</v>
      </c>
      <c r="B464" s="15" t="s">
        <v>19814</v>
      </c>
      <c r="C464" t="s">
        <v>469</v>
      </c>
      <c r="E464">
        <v>1</v>
      </c>
      <c r="G464" t="s">
        <v>19816</v>
      </c>
    </row>
    <row r="465" spans="1:7" x14ac:dyDescent="0.25">
      <c r="A465" t="s">
        <v>19841</v>
      </c>
      <c r="B465" s="15" t="s">
        <v>19814</v>
      </c>
      <c r="C465" t="s">
        <v>659</v>
      </c>
      <c r="D465" t="s">
        <v>36</v>
      </c>
      <c r="E465">
        <v>1</v>
      </c>
      <c r="G465" t="s">
        <v>19817</v>
      </c>
    </row>
    <row r="466" spans="1:7" x14ac:dyDescent="0.25">
      <c r="A466" t="s">
        <v>19840</v>
      </c>
      <c r="B466" s="15" t="s">
        <v>19814</v>
      </c>
      <c r="C466" t="s">
        <v>659</v>
      </c>
      <c r="E466">
        <v>1</v>
      </c>
      <c r="G466" t="s">
        <v>19816</v>
      </c>
    </row>
    <row r="467" spans="1:7" x14ac:dyDescent="0.25">
      <c r="A467" t="s">
        <v>19841</v>
      </c>
      <c r="B467" s="15" t="s">
        <v>19814</v>
      </c>
      <c r="C467" t="s">
        <v>478</v>
      </c>
      <c r="D467" t="s">
        <v>36</v>
      </c>
      <c r="E467">
        <v>1</v>
      </c>
      <c r="G467" t="s">
        <v>19817</v>
      </c>
    </row>
    <row r="468" spans="1:7" x14ac:dyDescent="0.25">
      <c r="A468" t="s">
        <v>19840</v>
      </c>
      <c r="B468" s="15" t="s">
        <v>19814</v>
      </c>
      <c r="C468" t="s">
        <v>478</v>
      </c>
      <c r="E468">
        <v>1</v>
      </c>
      <c r="G468" t="s">
        <v>19816</v>
      </c>
    </row>
    <row r="469" spans="1:7" x14ac:dyDescent="0.25">
      <c r="A469" t="s">
        <v>19839</v>
      </c>
      <c r="B469" s="15" t="s">
        <v>19814</v>
      </c>
      <c r="C469" t="s">
        <v>47</v>
      </c>
      <c r="E469">
        <v>1</v>
      </c>
      <c r="G469" t="s">
        <v>19821</v>
      </c>
    </row>
    <row r="470" spans="1:7" x14ac:dyDescent="0.25">
      <c r="A470" t="s">
        <v>19840</v>
      </c>
      <c r="B470" s="15" t="s">
        <v>19814</v>
      </c>
      <c r="C470" t="s">
        <v>47</v>
      </c>
      <c r="E470">
        <v>1</v>
      </c>
      <c r="G470" t="s">
        <v>19816</v>
      </c>
    </row>
    <row r="471" spans="1:7" x14ac:dyDescent="0.25">
      <c r="A471" t="s">
        <v>19841</v>
      </c>
      <c r="B471" s="15" t="s">
        <v>19814</v>
      </c>
      <c r="C471" t="s">
        <v>222</v>
      </c>
      <c r="D471" t="s">
        <v>36</v>
      </c>
      <c r="E471">
        <v>1</v>
      </c>
      <c r="G471" t="s">
        <v>19817</v>
      </c>
    </row>
    <row r="472" spans="1:7" x14ac:dyDescent="0.25">
      <c r="A472" t="s">
        <v>19840</v>
      </c>
      <c r="B472" s="15" t="s">
        <v>19814</v>
      </c>
      <c r="C472" t="s">
        <v>222</v>
      </c>
      <c r="E472">
        <v>1</v>
      </c>
      <c r="G472" t="s">
        <v>19816</v>
      </c>
    </row>
    <row r="473" spans="1:7" x14ac:dyDescent="0.25">
      <c r="A473" t="s">
        <v>19841</v>
      </c>
      <c r="B473" s="15" t="s">
        <v>19814</v>
      </c>
      <c r="C473" t="s">
        <v>478</v>
      </c>
      <c r="D473" t="s">
        <v>36</v>
      </c>
      <c r="E473">
        <v>1</v>
      </c>
      <c r="G473" t="s">
        <v>19817</v>
      </c>
    </row>
    <row r="474" spans="1:7" x14ac:dyDescent="0.25">
      <c r="A474" t="s">
        <v>19840</v>
      </c>
      <c r="B474" s="15" t="s">
        <v>19814</v>
      </c>
      <c r="C474" t="s">
        <v>478</v>
      </c>
      <c r="E474">
        <v>1</v>
      </c>
      <c r="G474" t="s">
        <v>19816</v>
      </c>
    </row>
    <row r="475" spans="1:7" x14ac:dyDescent="0.25">
      <c r="A475" t="s">
        <v>19839</v>
      </c>
      <c r="B475" s="15" t="s">
        <v>19814</v>
      </c>
      <c r="C475" t="s">
        <v>749</v>
      </c>
      <c r="E475">
        <v>1</v>
      </c>
      <c r="G475" t="s">
        <v>19821</v>
      </c>
    </row>
    <row r="476" spans="1:7" x14ac:dyDescent="0.25">
      <c r="A476" t="s">
        <v>19840</v>
      </c>
      <c r="B476" s="15" t="s">
        <v>19814</v>
      </c>
      <c r="C476" t="s">
        <v>749</v>
      </c>
      <c r="E476">
        <v>1</v>
      </c>
      <c r="G476" t="s">
        <v>19816</v>
      </c>
    </row>
    <row r="477" spans="1:7" x14ac:dyDescent="0.25">
      <c r="A477" t="s">
        <v>19841</v>
      </c>
      <c r="B477" s="15" t="s">
        <v>19814</v>
      </c>
      <c r="C477" t="s">
        <v>143</v>
      </c>
      <c r="D477" t="s">
        <v>181</v>
      </c>
      <c r="E477">
        <v>1</v>
      </c>
      <c r="G477" t="s">
        <v>19817</v>
      </c>
    </row>
    <row r="478" spans="1:7" x14ac:dyDescent="0.25">
      <c r="A478" t="s">
        <v>19840</v>
      </c>
      <c r="B478" s="15" t="s">
        <v>19814</v>
      </c>
      <c r="C478" t="s">
        <v>143</v>
      </c>
      <c r="E478">
        <v>1</v>
      </c>
      <c r="G478" t="s">
        <v>19816</v>
      </c>
    </row>
    <row r="479" spans="1:7" x14ac:dyDescent="0.25">
      <c r="A479" t="s">
        <v>19841</v>
      </c>
      <c r="B479" s="15" t="s">
        <v>19814</v>
      </c>
      <c r="C479" t="s">
        <v>1285</v>
      </c>
      <c r="D479" t="s">
        <v>181</v>
      </c>
      <c r="E479">
        <v>1</v>
      </c>
      <c r="G479" t="s">
        <v>19817</v>
      </c>
    </row>
    <row r="480" spans="1:7" x14ac:dyDescent="0.25">
      <c r="A480" t="s">
        <v>19840</v>
      </c>
      <c r="B480" s="15" t="s">
        <v>19814</v>
      </c>
      <c r="C480" t="s">
        <v>1285</v>
      </c>
      <c r="E480">
        <v>1</v>
      </c>
      <c r="G480" t="s">
        <v>19816</v>
      </c>
    </row>
    <row r="481" spans="1:7" x14ac:dyDescent="0.25">
      <c r="A481" t="s">
        <v>19841</v>
      </c>
      <c r="B481" s="15" t="s">
        <v>19814</v>
      </c>
      <c r="C481" t="s">
        <v>469</v>
      </c>
      <c r="D481" t="s">
        <v>36</v>
      </c>
      <c r="E481">
        <v>1</v>
      </c>
      <c r="G481" t="s">
        <v>19817</v>
      </c>
    </row>
    <row r="482" spans="1:7" x14ac:dyDescent="0.25">
      <c r="A482" t="s">
        <v>19840</v>
      </c>
      <c r="B482" s="15" t="s">
        <v>19814</v>
      </c>
      <c r="C482" t="s">
        <v>469</v>
      </c>
      <c r="E482">
        <v>1</v>
      </c>
      <c r="G482" t="s">
        <v>19816</v>
      </c>
    </row>
    <row r="483" spans="1:7" x14ac:dyDescent="0.25">
      <c r="A483" t="s">
        <v>19841</v>
      </c>
      <c r="B483" s="15" t="s">
        <v>19814</v>
      </c>
      <c r="C483" t="s">
        <v>35</v>
      </c>
      <c r="D483" t="s">
        <v>36</v>
      </c>
      <c r="E483">
        <v>1</v>
      </c>
      <c r="G483" t="s">
        <v>19813</v>
      </c>
    </row>
    <row r="484" spans="1:7" x14ac:dyDescent="0.25">
      <c r="A484" t="s">
        <v>19840</v>
      </c>
      <c r="B484" s="15" t="s">
        <v>19814</v>
      </c>
      <c r="C484" t="s">
        <v>35</v>
      </c>
      <c r="E484">
        <v>1</v>
      </c>
      <c r="G484" t="s">
        <v>19816</v>
      </c>
    </row>
    <row r="485" spans="1:7" x14ac:dyDescent="0.25">
      <c r="A485" t="s">
        <v>19841</v>
      </c>
      <c r="B485" s="15" t="s">
        <v>19814</v>
      </c>
      <c r="C485" t="s">
        <v>157</v>
      </c>
      <c r="D485" t="s">
        <v>49</v>
      </c>
      <c r="E485">
        <v>1</v>
      </c>
      <c r="G485" t="s">
        <v>19817</v>
      </c>
    </row>
    <row r="486" spans="1:7" x14ac:dyDescent="0.25">
      <c r="A486" t="s">
        <v>19840</v>
      </c>
      <c r="B486" s="15" t="s">
        <v>19814</v>
      </c>
      <c r="C486" t="s">
        <v>157</v>
      </c>
      <c r="E486">
        <v>1</v>
      </c>
      <c r="G486" t="s">
        <v>19816</v>
      </c>
    </row>
    <row r="487" spans="1:7" x14ac:dyDescent="0.25">
      <c r="A487" t="s">
        <v>19841</v>
      </c>
      <c r="B487" s="15" t="s">
        <v>19814</v>
      </c>
      <c r="C487" t="s">
        <v>768</v>
      </c>
      <c r="D487" t="s">
        <v>181</v>
      </c>
      <c r="E487">
        <v>1</v>
      </c>
      <c r="G487" t="s">
        <v>19817</v>
      </c>
    </row>
    <row r="488" spans="1:7" x14ac:dyDescent="0.25">
      <c r="A488" t="s">
        <v>19840</v>
      </c>
      <c r="B488" s="15" t="s">
        <v>19814</v>
      </c>
      <c r="C488" t="s">
        <v>768</v>
      </c>
      <c r="E488">
        <v>1</v>
      </c>
      <c r="G488" t="s">
        <v>19816</v>
      </c>
    </row>
    <row r="489" spans="1:7" x14ac:dyDescent="0.25">
      <c r="A489" t="s">
        <v>19841</v>
      </c>
      <c r="B489" s="15" t="s">
        <v>19814</v>
      </c>
      <c r="C489" t="s">
        <v>266</v>
      </c>
      <c r="D489" t="s">
        <v>181</v>
      </c>
      <c r="E489">
        <v>1</v>
      </c>
      <c r="G489" t="s">
        <v>19817</v>
      </c>
    </row>
    <row r="490" spans="1:7" x14ac:dyDescent="0.25">
      <c r="A490" t="s">
        <v>19840</v>
      </c>
      <c r="B490" s="15" t="s">
        <v>19814</v>
      </c>
      <c r="C490" t="s">
        <v>266</v>
      </c>
      <c r="E490">
        <v>1</v>
      </c>
      <c r="G490" t="s">
        <v>19816</v>
      </c>
    </row>
    <row r="491" spans="1:7" x14ac:dyDescent="0.25">
      <c r="A491" t="s">
        <v>19840</v>
      </c>
      <c r="B491" s="15" t="s">
        <v>19814</v>
      </c>
      <c r="C491" t="s">
        <v>157</v>
      </c>
      <c r="E491">
        <v>1</v>
      </c>
      <c r="G491" t="s">
        <v>19816</v>
      </c>
    </row>
    <row r="492" spans="1:7" x14ac:dyDescent="0.25">
      <c r="A492" t="s">
        <v>19841</v>
      </c>
      <c r="B492" s="15" t="s">
        <v>19814</v>
      </c>
      <c r="C492" t="s">
        <v>157</v>
      </c>
      <c r="D492" t="s">
        <v>49</v>
      </c>
      <c r="E492">
        <v>1</v>
      </c>
      <c r="G492" t="s">
        <v>19817</v>
      </c>
    </row>
    <row r="493" spans="1:7" x14ac:dyDescent="0.25">
      <c r="A493" t="s">
        <v>19841</v>
      </c>
      <c r="B493" s="15" t="s">
        <v>19814</v>
      </c>
      <c r="C493" t="s">
        <v>192</v>
      </c>
      <c r="D493" t="s">
        <v>181</v>
      </c>
      <c r="E493">
        <v>1</v>
      </c>
      <c r="G493" t="s">
        <v>19817</v>
      </c>
    </row>
    <row r="494" spans="1:7" x14ac:dyDescent="0.25">
      <c r="A494" t="s">
        <v>19840</v>
      </c>
      <c r="B494" s="15" t="s">
        <v>19814</v>
      </c>
      <c r="C494" t="s">
        <v>192</v>
      </c>
      <c r="E494">
        <v>1</v>
      </c>
      <c r="G494" t="s">
        <v>19816</v>
      </c>
    </row>
    <row r="495" spans="1:7" x14ac:dyDescent="0.25">
      <c r="A495" t="s">
        <v>19841</v>
      </c>
      <c r="B495" s="15" t="s">
        <v>19814</v>
      </c>
      <c r="C495" t="s">
        <v>108</v>
      </c>
      <c r="D495" t="s">
        <v>181</v>
      </c>
      <c r="E495">
        <v>1</v>
      </c>
      <c r="G495" t="s">
        <v>19817</v>
      </c>
    </row>
    <row r="496" spans="1:7" x14ac:dyDescent="0.25">
      <c r="A496" t="s">
        <v>19840</v>
      </c>
      <c r="B496" s="15" t="s">
        <v>19814</v>
      </c>
      <c r="C496" t="s">
        <v>108</v>
      </c>
      <c r="E496">
        <v>1</v>
      </c>
      <c r="G496" t="s">
        <v>19816</v>
      </c>
    </row>
    <row r="497" spans="1:7" x14ac:dyDescent="0.25">
      <c r="A497" t="s">
        <v>19839</v>
      </c>
      <c r="B497" s="15" t="s">
        <v>19814</v>
      </c>
      <c r="C497" t="s">
        <v>1318</v>
      </c>
      <c r="E497">
        <v>1</v>
      </c>
      <c r="G497" t="s">
        <v>19817</v>
      </c>
    </row>
    <row r="498" spans="1:7" x14ac:dyDescent="0.25">
      <c r="A498" t="s">
        <v>19840</v>
      </c>
      <c r="B498" s="15" t="s">
        <v>19814</v>
      </c>
      <c r="C498" t="s">
        <v>1318</v>
      </c>
      <c r="E498">
        <v>1</v>
      </c>
      <c r="G498" t="s">
        <v>19816</v>
      </c>
    </row>
    <row r="499" spans="1:7" x14ac:dyDescent="0.25">
      <c r="A499" t="s">
        <v>19841</v>
      </c>
      <c r="B499" s="15" t="s">
        <v>19814</v>
      </c>
      <c r="C499" t="s">
        <v>200</v>
      </c>
      <c r="D499" t="s">
        <v>36</v>
      </c>
      <c r="E499">
        <v>1</v>
      </c>
      <c r="G499" t="s">
        <v>19817</v>
      </c>
    </row>
    <row r="500" spans="1:7" x14ac:dyDescent="0.25">
      <c r="A500" t="s">
        <v>19840</v>
      </c>
      <c r="B500" s="15" t="s">
        <v>19814</v>
      </c>
      <c r="C500" t="s">
        <v>200</v>
      </c>
      <c r="E500">
        <v>1</v>
      </c>
      <c r="G500" t="s">
        <v>19816</v>
      </c>
    </row>
    <row r="501" spans="1:7" x14ac:dyDescent="0.25">
      <c r="A501" t="s">
        <v>19841</v>
      </c>
      <c r="B501" s="15" t="s">
        <v>19814</v>
      </c>
      <c r="C501" t="s">
        <v>94</v>
      </c>
      <c r="D501" t="s">
        <v>36</v>
      </c>
      <c r="E501">
        <v>1</v>
      </c>
      <c r="G501" t="s">
        <v>19817</v>
      </c>
    </row>
    <row r="502" spans="1:7" x14ac:dyDescent="0.25">
      <c r="A502" t="s">
        <v>19840</v>
      </c>
      <c r="B502" s="15" t="s">
        <v>19814</v>
      </c>
      <c r="C502" t="s">
        <v>94</v>
      </c>
      <c r="E502">
        <v>1</v>
      </c>
      <c r="G502" t="s">
        <v>19816</v>
      </c>
    </row>
    <row r="503" spans="1:7" x14ac:dyDescent="0.25">
      <c r="A503" t="s">
        <v>19841</v>
      </c>
      <c r="B503" s="15" t="s">
        <v>19814</v>
      </c>
      <c r="C503" t="s">
        <v>103</v>
      </c>
      <c r="D503" t="s">
        <v>36</v>
      </c>
      <c r="E503">
        <v>1</v>
      </c>
      <c r="G503" t="s">
        <v>19817</v>
      </c>
    </row>
    <row r="504" spans="1:7" x14ac:dyDescent="0.25">
      <c r="A504" t="s">
        <v>19840</v>
      </c>
      <c r="B504" s="15" t="s">
        <v>19814</v>
      </c>
      <c r="C504" t="s">
        <v>103</v>
      </c>
      <c r="E504">
        <v>1</v>
      </c>
      <c r="G504" t="s">
        <v>19816</v>
      </c>
    </row>
    <row r="505" spans="1:7" x14ac:dyDescent="0.25">
      <c r="A505" t="s">
        <v>19841</v>
      </c>
      <c r="B505" s="15" t="s">
        <v>19814</v>
      </c>
      <c r="C505" t="s">
        <v>903</v>
      </c>
      <c r="D505" t="s">
        <v>36</v>
      </c>
      <c r="E505">
        <v>1</v>
      </c>
      <c r="G505" t="s">
        <v>19817</v>
      </c>
    </row>
    <row r="506" spans="1:7" x14ac:dyDescent="0.25">
      <c r="A506" t="s">
        <v>19840</v>
      </c>
      <c r="B506" s="15" t="s">
        <v>19814</v>
      </c>
      <c r="C506" t="s">
        <v>903</v>
      </c>
      <c r="E506">
        <v>1</v>
      </c>
      <c r="G506" t="s">
        <v>19816</v>
      </c>
    </row>
    <row r="507" spans="1:7" x14ac:dyDescent="0.25">
      <c r="A507" t="s">
        <v>19841</v>
      </c>
      <c r="B507" s="15" t="s">
        <v>19814</v>
      </c>
      <c r="C507" t="s">
        <v>35</v>
      </c>
      <c r="D507" t="s">
        <v>36</v>
      </c>
      <c r="E507">
        <v>1</v>
      </c>
      <c r="G507" t="s">
        <v>19819</v>
      </c>
    </row>
    <row r="508" spans="1:7" x14ac:dyDescent="0.25">
      <c r="A508" t="s">
        <v>19840</v>
      </c>
      <c r="B508" s="15" t="s">
        <v>19814</v>
      </c>
      <c r="C508" t="s">
        <v>35</v>
      </c>
      <c r="E508">
        <v>1</v>
      </c>
      <c r="G508" t="s">
        <v>19816</v>
      </c>
    </row>
    <row r="509" spans="1:7" x14ac:dyDescent="0.25">
      <c r="A509" t="s">
        <v>19841</v>
      </c>
      <c r="B509" s="15" t="s">
        <v>19814</v>
      </c>
      <c r="C509" t="s">
        <v>1342</v>
      </c>
      <c r="D509" t="s">
        <v>36</v>
      </c>
      <c r="E509">
        <v>1</v>
      </c>
      <c r="G509" t="s">
        <v>19820</v>
      </c>
    </row>
    <row r="510" spans="1:7" x14ac:dyDescent="0.25">
      <c r="A510" t="s">
        <v>19840</v>
      </c>
      <c r="B510" s="15" t="s">
        <v>19814</v>
      </c>
      <c r="C510" t="s">
        <v>1342</v>
      </c>
      <c r="E510">
        <v>1</v>
      </c>
      <c r="G510" t="s">
        <v>19816</v>
      </c>
    </row>
    <row r="511" spans="1:7" x14ac:dyDescent="0.25">
      <c r="A511" t="s">
        <v>19841</v>
      </c>
      <c r="B511" s="15" t="s">
        <v>19814</v>
      </c>
      <c r="C511" t="s">
        <v>266</v>
      </c>
      <c r="D511" t="s">
        <v>36</v>
      </c>
      <c r="E511">
        <v>1</v>
      </c>
      <c r="G511" t="s">
        <v>19817</v>
      </c>
    </row>
    <row r="512" spans="1:7" x14ac:dyDescent="0.25">
      <c r="A512" t="s">
        <v>19840</v>
      </c>
      <c r="B512" s="15" t="s">
        <v>19814</v>
      </c>
      <c r="C512" t="s">
        <v>266</v>
      </c>
      <c r="E512">
        <v>1</v>
      </c>
      <c r="G512" t="s">
        <v>19816</v>
      </c>
    </row>
    <row r="513" spans="1:7" x14ac:dyDescent="0.25">
      <c r="A513" t="s">
        <v>19841</v>
      </c>
      <c r="B513" s="15" t="s">
        <v>19814</v>
      </c>
      <c r="C513" t="s">
        <v>35</v>
      </c>
      <c r="D513" t="s">
        <v>36</v>
      </c>
      <c r="E513">
        <v>1</v>
      </c>
      <c r="G513" t="s">
        <v>19813</v>
      </c>
    </row>
    <row r="514" spans="1:7" x14ac:dyDescent="0.25">
      <c r="A514" t="s">
        <v>19840</v>
      </c>
      <c r="B514" s="15" t="s">
        <v>19814</v>
      </c>
      <c r="C514" t="s">
        <v>35</v>
      </c>
      <c r="E514">
        <v>1</v>
      </c>
      <c r="G514" t="s">
        <v>19816</v>
      </c>
    </row>
    <row r="515" spans="1:7" x14ac:dyDescent="0.25">
      <c r="A515" t="s">
        <v>19841</v>
      </c>
      <c r="B515" s="15" t="s">
        <v>19814</v>
      </c>
      <c r="C515" t="s">
        <v>143</v>
      </c>
      <c r="D515" t="s">
        <v>36</v>
      </c>
      <c r="E515">
        <v>1</v>
      </c>
      <c r="G515" t="s">
        <v>19817</v>
      </c>
    </row>
    <row r="516" spans="1:7" x14ac:dyDescent="0.25">
      <c r="A516" t="s">
        <v>19840</v>
      </c>
      <c r="B516" s="15" t="s">
        <v>19814</v>
      </c>
      <c r="C516" t="s">
        <v>143</v>
      </c>
      <c r="E516">
        <v>1</v>
      </c>
      <c r="G516" t="s">
        <v>19816</v>
      </c>
    </row>
    <row r="517" spans="1:7" x14ac:dyDescent="0.25">
      <c r="A517" t="s">
        <v>19841</v>
      </c>
      <c r="B517" s="15" t="s">
        <v>19814</v>
      </c>
      <c r="C517" t="s">
        <v>103</v>
      </c>
      <c r="D517" t="s">
        <v>36</v>
      </c>
      <c r="E517">
        <v>1</v>
      </c>
      <c r="G517" t="s">
        <v>19817</v>
      </c>
    </row>
    <row r="518" spans="1:7" x14ac:dyDescent="0.25">
      <c r="A518" t="s">
        <v>19840</v>
      </c>
      <c r="B518" s="15" t="s">
        <v>19814</v>
      </c>
      <c r="C518" t="s">
        <v>103</v>
      </c>
      <c r="E518">
        <v>1</v>
      </c>
      <c r="G518" t="s">
        <v>19816</v>
      </c>
    </row>
    <row r="519" spans="1:7" x14ac:dyDescent="0.25">
      <c r="A519" t="s">
        <v>19841</v>
      </c>
      <c r="B519" s="15" t="s">
        <v>19814</v>
      </c>
      <c r="C519" t="s">
        <v>35</v>
      </c>
      <c r="D519" t="s">
        <v>36</v>
      </c>
      <c r="E519">
        <v>1</v>
      </c>
      <c r="G519" t="s">
        <v>19813</v>
      </c>
    </row>
    <row r="520" spans="1:7" x14ac:dyDescent="0.25">
      <c r="A520" t="s">
        <v>19840</v>
      </c>
      <c r="B520" s="15" t="s">
        <v>19814</v>
      </c>
      <c r="C520" t="s">
        <v>35</v>
      </c>
      <c r="E520">
        <v>1</v>
      </c>
      <c r="G520" t="s">
        <v>19816</v>
      </c>
    </row>
    <row r="521" spans="1:7" x14ac:dyDescent="0.25">
      <c r="A521" t="s">
        <v>19841</v>
      </c>
      <c r="B521" s="15" t="s">
        <v>19814</v>
      </c>
      <c r="C521" t="s">
        <v>275</v>
      </c>
      <c r="D521" t="s">
        <v>36</v>
      </c>
      <c r="E521">
        <v>1</v>
      </c>
      <c r="G521" t="s">
        <v>19817</v>
      </c>
    </row>
    <row r="522" spans="1:7" x14ac:dyDescent="0.25">
      <c r="A522" t="s">
        <v>19840</v>
      </c>
      <c r="B522" s="15" t="s">
        <v>19814</v>
      </c>
      <c r="C522" t="s">
        <v>275</v>
      </c>
      <c r="E522">
        <v>1</v>
      </c>
      <c r="G522" t="s">
        <v>19816</v>
      </c>
    </row>
    <row r="523" spans="1:7" x14ac:dyDescent="0.25">
      <c r="A523" t="s">
        <v>19841</v>
      </c>
      <c r="B523" s="15" t="s">
        <v>19814</v>
      </c>
      <c r="C523" t="s">
        <v>172</v>
      </c>
      <c r="D523" t="s">
        <v>36</v>
      </c>
      <c r="E523">
        <v>1</v>
      </c>
      <c r="G523" t="s">
        <v>19817</v>
      </c>
    </row>
    <row r="524" spans="1:7" x14ac:dyDescent="0.25">
      <c r="A524" t="s">
        <v>19840</v>
      </c>
      <c r="B524" s="15" t="s">
        <v>19814</v>
      </c>
      <c r="C524" t="s">
        <v>172</v>
      </c>
      <c r="E524">
        <v>1</v>
      </c>
      <c r="G524" t="s">
        <v>19816</v>
      </c>
    </row>
    <row r="525" spans="1:7" x14ac:dyDescent="0.25">
      <c r="A525" t="s">
        <v>19841</v>
      </c>
      <c r="B525" s="15" t="s">
        <v>19814</v>
      </c>
      <c r="C525" t="s">
        <v>103</v>
      </c>
      <c r="D525" t="s">
        <v>36</v>
      </c>
      <c r="E525">
        <v>1</v>
      </c>
      <c r="G525" t="s">
        <v>19817</v>
      </c>
    </row>
    <row r="526" spans="1:7" x14ac:dyDescent="0.25">
      <c r="A526" t="s">
        <v>19840</v>
      </c>
      <c r="B526" s="15" t="s">
        <v>19814</v>
      </c>
      <c r="C526" t="s">
        <v>103</v>
      </c>
      <c r="E526">
        <v>1</v>
      </c>
      <c r="G526" t="s">
        <v>19816</v>
      </c>
    </row>
    <row r="527" spans="1:7" x14ac:dyDescent="0.25">
      <c r="A527" t="s">
        <v>19841</v>
      </c>
      <c r="B527" s="15" t="s">
        <v>19814</v>
      </c>
      <c r="C527" t="s">
        <v>35</v>
      </c>
      <c r="D527" t="s">
        <v>36</v>
      </c>
      <c r="E527">
        <v>1</v>
      </c>
      <c r="G527" t="s">
        <v>19821</v>
      </c>
    </row>
    <row r="528" spans="1:7" x14ac:dyDescent="0.25">
      <c r="A528" t="s">
        <v>19840</v>
      </c>
      <c r="B528" s="15" t="s">
        <v>19814</v>
      </c>
      <c r="C528" t="s">
        <v>35</v>
      </c>
      <c r="E528">
        <v>1</v>
      </c>
      <c r="G528" t="s">
        <v>19816</v>
      </c>
    </row>
    <row r="529" spans="1:7" x14ac:dyDescent="0.25">
      <c r="A529" t="s">
        <v>19841</v>
      </c>
      <c r="B529" s="15" t="s">
        <v>19814</v>
      </c>
      <c r="C529" t="s">
        <v>771</v>
      </c>
      <c r="D529" t="s">
        <v>36</v>
      </c>
      <c r="E529">
        <v>1</v>
      </c>
      <c r="G529" t="s">
        <v>19817</v>
      </c>
    </row>
    <row r="530" spans="1:7" x14ac:dyDescent="0.25">
      <c r="A530" t="s">
        <v>19840</v>
      </c>
      <c r="B530" s="15" t="s">
        <v>19814</v>
      </c>
      <c r="C530" t="s">
        <v>771</v>
      </c>
      <c r="E530">
        <v>1</v>
      </c>
      <c r="G530" t="s">
        <v>19816</v>
      </c>
    </row>
    <row r="531" spans="1:7" x14ac:dyDescent="0.25">
      <c r="A531" t="s">
        <v>19841</v>
      </c>
      <c r="B531" s="15" t="s">
        <v>19814</v>
      </c>
      <c r="C531" t="s">
        <v>1385</v>
      </c>
      <c r="D531" t="s">
        <v>181</v>
      </c>
      <c r="E531">
        <v>1</v>
      </c>
      <c r="G531" t="s">
        <v>19828</v>
      </c>
    </row>
    <row r="532" spans="1:7" x14ac:dyDescent="0.25">
      <c r="A532" t="s">
        <v>19840</v>
      </c>
      <c r="B532" s="15" t="s">
        <v>19814</v>
      </c>
      <c r="C532" t="s">
        <v>1385</v>
      </c>
      <c r="E532">
        <v>1</v>
      </c>
      <c r="G532" t="s">
        <v>19816</v>
      </c>
    </row>
    <row r="533" spans="1:7" x14ac:dyDescent="0.25">
      <c r="A533" t="s">
        <v>19839</v>
      </c>
      <c r="B533" s="15" t="s">
        <v>19814</v>
      </c>
      <c r="C533" t="s">
        <v>469</v>
      </c>
      <c r="E533">
        <v>1</v>
      </c>
      <c r="G533" t="s">
        <v>19817</v>
      </c>
    </row>
    <row r="534" spans="1:7" x14ac:dyDescent="0.25">
      <c r="A534" t="s">
        <v>19840</v>
      </c>
      <c r="B534" s="15" t="s">
        <v>19814</v>
      </c>
      <c r="C534" t="s">
        <v>469</v>
      </c>
      <c r="E534">
        <v>1</v>
      </c>
      <c r="G534" t="s">
        <v>19816</v>
      </c>
    </row>
    <row r="535" spans="1:7" x14ac:dyDescent="0.25">
      <c r="A535" t="s">
        <v>19841</v>
      </c>
      <c r="B535" s="15" t="s">
        <v>19814</v>
      </c>
      <c r="C535" t="s">
        <v>461</v>
      </c>
      <c r="D535" t="s">
        <v>189</v>
      </c>
      <c r="E535">
        <v>1</v>
      </c>
      <c r="G535" t="s">
        <v>19817</v>
      </c>
    </row>
    <row r="536" spans="1:7" x14ac:dyDescent="0.25">
      <c r="A536" t="s">
        <v>19840</v>
      </c>
      <c r="B536" s="15" t="s">
        <v>19814</v>
      </c>
      <c r="C536" t="s">
        <v>461</v>
      </c>
      <c r="E536">
        <v>1</v>
      </c>
      <c r="G536" t="s">
        <v>19816</v>
      </c>
    </row>
    <row r="537" spans="1:7" x14ac:dyDescent="0.25">
      <c r="A537" t="s">
        <v>19841</v>
      </c>
      <c r="B537" s="15" t="s">
        <v>19814</v>
      </c>
      <c r="C537" t="s">
        <v>35</v>
      </c>
      <c r="D537" t="s">
        <v>36</v>
      </c>
      <c r="E537">
        <v>1</v>
      </c>
      <c r="G537" t="s">
        <v>19813</v>
      </c>
    </row>
    <row r="538" spans="1:7" x14ac:dyDescent="0.25">
      <c r="A538" t="s">
        <v>19840</v>
      </c>
      <c r="B538" s="15" t="s">
        <v>19814</v>
      </c>
      <c r="C538" t="s">
        <v>35</v>
      </c>
      <c r="E538">
        <v>1</v>
      </c>
      <c r="G538" t="s">
        <v>19816</v>
      </c>
    </row>
    <row r="539" spans="1:7" x14ac:dyDescent="0.25">
      <c r="A539" t="s">
        <v>19841</v>
      </c>
      <c r="B539" s="15" t="s">
        <v>19814</v>
      </c>
      <c r="C539" t="s">
        <v>103</v>
      </c>
      <c r="D539" t="s">
        <v>36</v>
      </c>
      <c r="E539">
        <v>1</v>
      </c>
      <c r="G539" t="s">
        <v>19817</v>
      </c>
    </row>
    <row r="540" spans="1:7" x14ac:dyDescent="0.25">
      <c r="A540" t="s">
        <v>19840</v>
      </c>
      <c r="B540" s="15" t="s">
        <v>19814</v>
      </c>
      <c r="C540" t="s">
        <v>103</v>
      </c>
      <c r="E540">
        <v>1</v>
      </c>
      <c r="G540" t="s">
        <v>19816</v>
      </c>
    </row>
    <row r="541" spans="1:7" x14ac:dyDescent="0.25">
      <c r="A541" t="s">
        <v>19841</v>
      </c>
      <c r="B541" s="15" t="s">
        <v>19814</v>
      </c>
      <c r="C541" t="s">
        <v>525</v>
      </c>
      <c r="D541" t="s">
        <v>36</v>
      </c>
      <c r="E541">
        <v>1</v>
      </c>
      <c r="G541" t="s">
        <v>19821</v>
      </c>
    </row>
    <row r="542" spans="1:7" x14ac:dyDescent="0.25">
      <c r="A542" t="s">
        <v>19840</v>
      </c>
      <c r="B542" s="15" t="s">
        <v>19814</v>
      </c>
      <c r="C542" t="s">
        <v>525</v>
      </c>
      <c r="E542">
        <v>1</v>
      </c>
      <c r="G542" t="s">
        <v>19816</v>
      </c>
    </row>
    <row r="543" spans="1:7" x14ac:dyDescent="0.25">
      <c r="A543" t="s">
        <v>19839</v>
      </c>
      <c r="B543" s="15" t="s">
        <v>19814</v>
      </c>
      <c r="C543" t="s">
        <v>166</v>
      </c>
      <c r="E543">
        <v>1</v>
      </c>
      <c r="G543" t="s">
        <v>19817</v>
      </c>
    </row>
    <row r="544" spans="1:7" x14ac:dyDescent="0.25">
      <c r="A544" t="s">
        <v>19840</v>
      </c>
      <c r="B544" s="15" t="s">
        <v>19814</v>
      </c>
      <c r="C544" t="s">
        <v>166</v>
      </c>
      <c r="E544">
        <v>1</v>
      </c>
      <c r="G544" t="s">
        <v>19816</v>
      </c>
    </row>
    <row r="545" spans="1:7" x14ac:dyDescent="0.25">
      <c r="A545" t="s">
        <v>19841</v>
      </c>
      <c r="B545" s="15" t="s">
        <v>19814</v>
      </c>
      <c r="C545" t="s">
        <v>35</v>
      </c>
      <c r="D545" t="s">
        <v>36</v>
      </c>
      <c r="E545">
        <v>1</v>
      </c>
      <c r="G545" t="s">
        <v>19820</v>
      </c>
    </row>
    <row r="546" spans="1:7" x14ac:dyDescent="0.25">
      <c r="A546" t="s">
        <v>19840</v>
      </c>
      <c r="B546" s="15" t="s">
        <v>19814</v>
      </c>
      <c r="C546" t="s">
        <v>35</v>
      </c>
      <c r="E546">
        <v>1</v>
      </c>
      <c r="G546" t="s">
        <v>19816</v>
      </c>
    </row>
    <row r="547" spans="1:7" x14ac:dyDescent="0.25">
      <c r="A547" t="s">
        <v>19841</v>
      </c>
      <c r="B547" s="15" t="s">
        <v>19814</v>
      </c>
      <c r="C547" t="s">
        <v>703</v>
      </c>
      <c r="D547" t="s">
        <v>181</v>
      </c>
      <c r="E547">
        <v>1</v>
      </c>
      <c r="G547" t="s">
        <v>19813</v>
      </c>
    </row>
    <row r="548" spans="1:7" x14ac:dyDescent="0.25">
      <c r="A548" t="s">
        <v>19840</v>
      </c>
      <c r="B548" s="15" t="s">
        <v>19814</v>
      </c>
      <c r="C548" t="s">
        <v>703</v>
      </c>
      <c r="E548">
        <v>1</v>
      </c>
      <c r="G548" t="s">
        <v>19816</v>
      </c>
    </row>
    <row r="549" spans="1:7" x14ac:dyDescent="0.25">
      <c r="A549" t="s">
        <v>19841</v>
      </c>
      <c r="B549" s="15" t="s">
        <v>19814</v>
      </c>
      <c r="C549" t="s">
        <v>192</v>
      </c>
      <c r="D549" t="s">
        <v>181</v>
      </c>
      <c r="E549">
        <v>1</v>
      </c>
      <c r="G549" t="s">
        <v>19817</v>
      </c>
    </row>
    <row r="550" spans="1:7" x14ac:dyDescent="0.25">
      <c r="A550" t="s">
        <v>19840</v>
      </c>
      <c r="B550" s="15" t="s">
        <v>19814</v>
      </c>
      <c r="C550" t="s">
        <v>192</v>
      </c>
      <c r="E550">
        <v>1</v>
      </c>
      <c r="G550" t="s">
        <v>19816</v>
      </c>
    </row>
    <row r="551" spans="1:7" x14ac:dyDescent="0.25">
      <c r="A551" t="s">
        <v>19841</v>
      </c>
      <c r="B551" s="15" t="s">
        <v>19814</v>
      </c>
      <c r="C551" t="s">
        <v>143</v>
      </c>
      <c r="D551" t="s">
        <v>181</v>
      </c>
      <c r="E551">
        <v>1</v>
      </c>
      <c r="G551" t="s">
        <v>19817</v>
      </c>
    </row>
    <row r="552" spans="1:7" x14ac:dyDescent="0.25">
      <c r="A552" t="s">
        <v>19840</v>
      </c>
      <c r="B552" s="15" t="s">
        <v>19814</v>
      </c>
      <c r="C552" t="s">
        <v>143</v>
      </c>
      <c r="E552">
        <v>1</v>
      </c>
      <c r="G552" t="s">
        <v>19816</v>
      </c>
    </row>
    <row r="553" spans="1:7" x14ac:dyDescent="0.25">
      <c r="A553" t="s">
        <v>19841</v>
      </c>
      <c r="B553" s="15" t="s">
        <v>19814</v>
      </c>
      <c r="C553" t="s">
        <v>362</v>
      </c>
      <c r="D553" t="s">
        <v>49</v>
      </c>
      <c r="E553">
        <v>1</v>
      </c>
      <c r="G553" t="s">
        <v>19817</v>
      </c>
    </row>
    <row r="554" spans="1:7" x14ac:dyDescent="0.25">
      <c r="A554" t="s">
        <v>19840</v>
      </c>
      <c r="B554" s="15" t="s">
        <v>19814</v>
      </c>
      <c r="C554" t="s">
        <v>362</v>
      </c>
      <c r="E554">
        <v>1</v>
      </c>
      <c r="G554" t="s">
        <v>19816</v>
      </c>
    </row>
    <row r="555" spans="1:7" x14ac:dyDescent="0.25">
      <c r="A555" t="s">
        <v>19841</v>
      </c>
      <c r="B555" s="15" t="s">
        <v>19814</v>
      </c>
      <c r="C555" t="s">
        <v>108</v>
      </c>
      <c r="D555" t="s">
        <v>49</v>
      </c>
      <c r="E555">
        <v>1</v>
      </c>
      <c r="G555" t="s">
        <v>19817</v>
      </c>
    </row>
    <row r="556" spans="1:7" x14ac:dyDescent="0.25">
      <c r="A556" t="s">
        <v>19840</v>
      </c>
      <c r="B556" s="15" t="s">
        <v>19814</v>
      </c>
      <c r="C556" t="s">
        <v>108</v>
      </c>
      <c r="E556">
        <v>1</v>
      </c>
      <c r="G556" t="s">
        <v>19816</v>
      </c>
    </row>
    <row r="557" spans="1:7" x14ac:dyDescent="0.25">
      <c r="A557" t="s">
        <v>19841</v>
      </c>
      <c r="B557" s="15" t="s">
        <v>19814</v>
      </c>
      <c r="C557" t="s">
        <v>903</v>
      </c>
      <c r="D557" t="s">
        <v>49</v>
      </c>
      <c r="E557">
        <v>1</v>
      </c>
      <c r="G557" t="s">
        <v>19817</v>
      </c>
    </row>
    <row r="558" spans="1:7" x14ac:dyDescent="0.25">
      <c r="A558" t="s">
        <v>19840</v>
      </c>
      <c r="B558" s="15" t="s">
        <v>19814</v>
      </c>
      <c r="C558" t="s">
        <v>903</v>
      </c>
      <c r="E558">
        <v>1</v>
      </c>
      <c r="G558" t="s">
        <v>19816</v>
      </c>
    </row>
    <row r="559" spans="1:7" x14ac:dyDescent="0.25">
      <c r="A559" t="s">
        <v>19841</v>
      </c>
      <c r="B559" s="15" t="s">
        <v>19814</v>
      </c>
      <c r="C559" t="s">
        <v>1450</v>
      </c>
      <c r="D559" t="s">
        <v>181</v>
      </c>
      <c r="E559">
        <v>1</v>
      </c>
      <c r="G559" t="s">
        <v>19828</v>
      </c>
    </row>
    <row r="560" spans="1:7" x14ac:dyDescent="0.25">
      <c r="A560" t="s">
        <v>19840</v>
      </c>
      <c r="B560" s="15" t="s">
        <v>19826</v>
      </c>
      <c r="C560" t="s">
        <v>1450</v>
      </c>
      <c r="E560">
        <v>1</v>
      </c>
      <c r="G560" t="s">
        <v>19816</v>
      </c>
    </row>
    <row r="561" spans="1:7" x14ac:dyDescent="0.25">
      <c r="A561" t="s">
        <v>19841</v>
      </c>
      <c r="B561" s="15" t="s">
        <v>19814</v>
      </c>
      <c r="C561" t="s">
        <v>1453</v>
      </c>
      <c r="D561" t="s">
        <v>49</v>
      </c>
      <c r="E561">
        <v>1</v>
      </c>
      <c r="G561" t="s">
        <v>19813</v>
      </c>
    </row>
    <row r="562" spans="1:7" x14ac:dyDescent="0.25">
      <c r="A562" t="s">
        <v>19841</v>
      </c>
      <c r="B562" s="15" t="s">
        <v>19814</v>
      </c>
      <c r="C562" t="s">
        <v>519</v>
      </c>
      <c r="D562" t="s">
        <v>49</v>
      </c>
      <c r="E562">
        <v>1</v>
      </c>
      <c r="G562" t="s">
        <v>19817</v>
      </c>
    </row>
    <row r="563" spans="1:7" x14ac:dyDescent="0.25">
      <c r="A563" t="s">
        <v>19839</v>
      </c>
      <c r="B563" s="15" t="s">
        <v>19814</v>
      </c>
      <c r="C563" t="s">
        <v>192</v>
      </c>
      <c r="E563">
        <v>1</v>
      </c>
      <c r="G563" t="s">
        <v>19817</v>
      </c>
    </row>
    <row r="564" spans="1:7" x14ac:dyDescent="0.25">
      <c r="A564" t="s">
        <v>19840</v>
      </c>
      <c r="B564" s="15" t="s">
        <v>19814</v>
      </c>
      <c r="C564" t="s">
        <v>192</v>
      </c>
      <c r="E564">
        <v>1</v>
      </c>
      <c r="G564" t="s">
        <v>19816</v>
      </c>
    </row>
    <row r="565" spans="1:7" x14ac:dyDescent="0.25">
      <c r="A565" t="s">
        <v>19841</v>
      </c>
      <c r="B565" s="15" t="s">
        <v>19814</v>
      </c>
      <c r="C565" t="s">
        <v>200</v>
      </c>
      <c r="D565" t="s">
        <v>181</v>
      </c>
      <c r="E565">
        <v>1</v>
      </c>
      <c r="G565" t="s">
        <v>19817</v>
      </c>
    </row>
    <row r="566" spans="1:7" x14ac:dyDescent="0.25">
      <c r="A566" t="s">
        <v>19840</v>
      </c>
      <c r="B566" s="15" t="s">
        <v>19814</v>
      </c>
      <c r="C566" t="s">
        <v>200</v>
      </c>
      <c r="E566">
        <v>1</v>
      </c>
      <c r="G566" t="s">
        <v>19816</v>
      </c>
    </row>
    <row r="567" spans="1:7" x14ac:dyDescent="0.25">
      <c r="A567" t="s">
        <v>19841</v>
      </c>
      <c r="B567" s="15" t="s">
        <v>19814</v>
      </c>
      <c r="C567" t="s">
        <v>192</v>
      </c>
      <c r="D567" t="s">
        <v>49</v>
      </c>
      <c r="E567">
        <v>1</v>
      </c>
      <c r="G567" t="s">
        <v>19817</v>
      </c>
    </row>
    <row r="568" spans="1:7" x14ac:dyDescent="0.25">
      <c r="A568" t="s">
        <v>19840</v>
      </c>
      <c r="B568" s="15" t="s">
        <v>19814</v>
      </c>
      <c r="C568" t="s">
        <v>192</v>
      </c>
      <c r="E568">
        <v>1</v>
      </c>
      <c r="G568" t="s">
        <v>19816</v>
      </c>
    </row>
    <row r="569" spans="1:7" x14ac:dyDescent="0.25">
      <c r="A569" t="s">
        <v>19839</v>
      </c>
      <c r="B569" s="15" t="s">
        <v>19814</v>
      </c>
      <c r="C569" t="s">
        <v>1475</v>
      </c>
      <c r="E569">
        <v>1</v>
      </c>
      <c r="G569" t="s">
        <v>19824</v>
      </c>
    </row>
    <row r="570" spans="1:7" x14ac:dyDescent="0.25">
      <c r="A570" t="s">
        <v>19840</v>
      </c>
      <c r="B570" s="15" t="s">
        <v>19814</v>
      </c>
      <c r="C570" t="s">
        <v>1475</v>
      </c>
      <c r="E570">
        <v>1</v>
      </c>
      <c r="G570" t="s">
        <v>19816</v>
      </c>
    </row>
    <row r="571" spans="1:7" x14ac:dyDescent="0.25">
      <c r="A571" t="s">
        <v>19841</v>
      </c>
      <c r="B571" s="15" t="s">
        <v>19814</v>
      </c>
      <c r="C571" t="s">
        <v>192</v>
      </c>
      <c r="D571" t="s">
        <v>181</v>
      </c>
      <c r="E571">
        <v>1</v>
      </c>
      <c r="G571" t="s">
        <v>19817</v>
      </c>
    </row>
    <row r="572" spans="1:7" x14ac:dyDescent="0.25">
      <c r="A572" t="s">
        <v>19840</v>
      </c>
      <c r="B572" s="15" t="s">
        <v>19814</v>
      </c>
      <c r="C572" t="s">
        <v>192</v>
      </c>
      <c r="E572">
        <v>1</v>
      </c>
      <c r="G572" t="s">
        <v>19816</v>
      </c>
    </row>
    <row r="573" spans="1:7" x14ac:dyDescent="0.25">
      <c r="A573" t="s">
        <v>19839</v>
      </c>
      <c r="B573" s="15" t="s">
        <v>19814</v>
      </c>
      <c r="C573" t="s">
        <v>768</v>
      </c>
      <c r="E573">
        <v>1</v>
      </c>
      <c r="G573" t="s">
        <v>19817</v>
      </c>
    </row>
    <row r="574" spans="1:7" x14ac:dyDescent="0.25">
      <c r="A574" t="s">
        <v>19840</v>
      </c>
      <c r="B574" s="15" t="s">
        <v>19814</v>
      </c>
      <c r="C574" t="s">
        <v>768</v>
      </c>
      <c r="E574">
        <v>1</v>
      </c>
      <c r="G574" t="s">
        <v>19816</v>
      </c>
    </row>
    <row r="575" spans="1:7" x14ac:dyDescent="0.25">
      <c r="A575" t="s">
        <v>19841</v>
      </c>
      <c r="B575" s="15" t="s">
        <v>19814</v>
      </c>
      <c r="C575" t="s">
        <v>192</v>
      </c>
      <c r="D575" t="s">
        <v>49</v>
      </c>
      <c r="E575">
        <v>1</v>
      </c>
      <c r="G575" t="s">
        <v>19817</v>
      </c>
    </row>
    <row r="576" spans="1:7" x14ac:dyDescent="0.25">
      <c r="A576" t="s">
        <v>19841</v>
      </c>
      <c r="B576" s="15" t="s">
        <v>19814</v>
      </c>
      <c r="C576" t="s">
        <v>94</v>
      </c>
      <c r="D576" t="s">
        <v>36</v>
      </c>
      <c r="E576">
        <v>1</v>
      </c>
      <c r="G576" t="s">
        <v>19817</v>
      </c>
    </row>
    <row r="577" spans="1:7" x14ac:dyDescent="0.25">
      <c r="A577" t="s">
        <v>19840</v>
      </c>
      <c r="B577" s="15" t="s">
        <v>19814</v>
      </c>
      <c r="C577" t="s">
        <v>94</v>
      </c>
      <c r="E577">
        <v>1</v>
      </c>
      <c r="G577" t="s">
        <v>19816</v>
      </c>
    </row>
    <row r="578" spans="1:7" x14ac:dyDescent="0.25">
      <c r="A578" t="s">
        <v>19841</v>
      </c>
      <c r="B578" s="15" t="s">
        <v>19814</v>
      </c>
      <c r="C578" t="s">
        <v>157</v>
      </c>
      <c r="D578" t="s">
        <v>36</v>
      </c>
      <c r="E578">
        <v>1</v>
      </c>
      <c r="G578" t="s">
        <v>19817</v>
      </c>
    </row>
    <row r="579" spans="1:7" x14ac:dyDescent="0.25">
      <c r="A579" t="s">
        <v>19840</v>
      </c>
      <c r="B579" s="15" t="s">
        <v>19814</v>
      </c>
      <c r="C579" t="s">
        <v>157</v>
      </c>
      <c r="E579">
        <v>1</v>
      </c>
      <c r="G579" t="s">
        <v>19816</v>
      </c>
    </row>
    <row r="580" spans="1:7" x14ac:dyDescent="0.25">
      <c r="A580" t="s">
        <v>19841</v>
      </c>
      <c r="B580" s="15" t="s">
        <v>19814</v>
      </c>
      <c r="C580" t="s">
        <v>598</v>
      </c>
      <c r="D580" t="s">
        <v>49</v>
      </c>
      <c r="E580">
        <v>1</v>
      </c>
      <c r="G580" t="s">
        <v>19817</v>
      </c>
    </row>
    <row r="581" spans="1:7" x14ac:dyDescent="0.25">
      <c r="A581" t="s">
        <v>19840</v>
      </c>
      <c r="B581" s="15" t="s">
        <v>19814</v>
      </c>
      <c r="C581" t="s">
        <v>598</v>
      </c>
      <c r="E581">
        <v>1</v>
      </c>
      <c r="G581" t="s">
        <v>19816</v>
      </c>
    </row>
    <row r="582" spans="1:7" x14ac:dyDescent="0.25">
      <c r="A582" t="s">
        <v>19841</v>
      </c>
      <c r="B582" s="15" t="s">
        <v>19814</v>
      </c>
      <c r="C582" t="s">
        <v>1504</v>
      </c>
      <c r="D582" t="s">
        <v>36</v>
      </c>
      <c r="E582">
        <v>1</v>
      </c>
      <c r="G582" t="s">
        <v>19817</v>
      </c>
    </row>
    <row r="583" spans="1:7" x14ac:dyDescent="0.25">
      <c r="A583" t="s">
        <v>19840</v>
      </c>
      <c r="B583" s="15" t="s">
        <v>19814</v>
      </c>
      <c r="C583" t="s">
        <v>1504</v>
      </c>
      <c r="E583">
        <v>1</v>
      </c>
      <c r="G583" t="s">
        <v>19816</v>
      </c>
    </row>
    <row r="584" spans="1:7" x14ac:dyDescent="0.25">
      <c r="A584" t="s">
        <v>19841</v>
      </c>
      <c r="B584" s="15" t="s">
        <v>19814</v>
      </c>
      <c r="C584" t="s">
        <v>192</v>
      </c>
      <c r="D584" t="s">
        <v>36</v>
      </c>
      <c r="E584">
        <v>1</v>
      </c>
      <c r="G584" t="s">
        <v>19817</v>
      </c>
    </row>
    <row r="585" spans="1:7" x14ac:dyDescent="0.25">
      <c r="A585" t="s">
        <v>19840</v>
      </c>
      <c r="B585" s="15" t="s">
        <v>19814</v>
      </c>
      <c r="C585" t="s">
        <v>192</v>
      </c>
      <c r="E585">
        <v>1</v>
      </c>
      <c r="G585" t="s">
        <v>19816</v>
      </c>
    </row>
    <row r="586" spans="1:7" x14ac:dyDescent="0.25">
      <c r="A586" t="s">
        <v>19841</v>
      </c>
      <c r="B586" s="15" t="s">
        <v>19814</v>
      </c>
      <c r="C586" t="s">
        <v>768</v>
      </c>
      <c r="D586" t="s">
        <v>36</v>
      </c>
      <c r="E586">
        <v>1</v>
      </c>
      <c r="G586" t="s">
        <v>19822</v>
      </c>
    </row>
    <row r="587" spans="1:7" x14ac:dyDescent="0.25">
      <c r="A587" t="s">
        <v>19840</v>
      </c>
      <c r="B587" s="15" t="s">
        <v>19814</v>
      </c>
      <c r="C587" t="s">
        <v>768</v>
      </c>
      <c r="E587">
        <v>1</v>
      </c>
      <c r="G587" t="s">
        <v>19816</v>
      </c>
    </row>
    <row r="588" spans="1:7" x14ac:dyDescent="0.25">
      <c r="A588" t="s">
        <v>19841</v>
      </c>
      <c r="B588" s="15" t="s">
        <v>19814</v>
      </c>
      <c r="C588" t="s">
        <v>297</v>
      </c>
      <c r="D588" t="s">
        <v>36</v>
      </c>
      <c r="E588">
        <v>1</v>
      </c>
      <c r="G588" t="s">
        <v>19817</v>
      </c>
    </row>
    <row r="589" spans="1:7" x14ac:dyDescent="0.25">
      <c r="A589" t="s">
        <v>19840</v>
      </c>
      <c r="B589" s="15" t="s">
        <v>19814</v>
      </c>
      <c r="C589" t="s">
        <v>297</v>
      </c>
      <c r="E589">
        <v>1</v>
      </c>
      <c r="G589" t="s">
        <v>19816</v>
      </c>
    </row>
    <row r="590" spans="1:7" x14ac:dyDescent="0.25">
      <c r="A590" t="s">
        <v>19839</v>
      </c>
      <c r="B590" s="15" t="s">
        <v>19814</v>
      </c>
      <c r="C590" t="s">
        <v>1475</v>
      </c>
      <c r="E590">
        <v>1</v>
      </c>
      <c r="G590" t="s">
        <v>19824</v>
      </c>
    </row>
    <row r="591" spans="1:7" x14ac:dyDescent="0.25">
      <c r="A591" t="s">
        <v>19840</v>
      </c>
      <c r="B591" s="15" t="s">
        <v>19814</v>
      </c>
      <c r="C591" t="s">
        <v>1475</v>
      </c>
      <c r="E591">
        <v>1</v>
      </c>
      <c r="G591" t="s">
        <v>19816</v>
      </c>
    </row>
    <row r="592" spans="1:7" x14ac:dyDescent="0.25">
      <c r="A592" t="s">
        <v>19841</v>
      </c>
      <c r="B592" s="15" t="s">
        <v>19814</v>
      </c>
      <c r="C592" t="s">
        <v>659</v>
      </c>
      <c r="D592" t="s">
        <v>49</v>
      </c>
      <c r="E592">
        <v>1</v>
      </c>
      <c r="G592" t="s">
        <v>19817</v>
      </c>
    </row>
    <row r="593" spans="1:7" x14ac:dyDescent="0.25">
      <c r="A593" t="s">
        <v>19840</v>
      </c>
      <c r="B593" s="15" t="s">
        <v>19814</v>
      </c>
      <c r="C593" t="s">
        <v>659</v>
      </c>
      <c r="E593">
        <v>1</v>
      </c>
      <c r="G593" t="s">
        <v>19816</v>
      </c>
    </row>
    <row r="594" spans="1:7" x14ac:dyDescent="0.25">
      <c r="A594" t="s">
        <v>19841</v>
      </c>
      <c r="B594" s="15" t="s">
        <v>19814</v>
      </c>
      <c r="C594" t="s">
        <v>545</v>
      </c>
      <c r="D594" t="s">
        <v>36</v>
      </c>
      <c r="E594">
        <v>1</v>
      </c>
      <c r="G594" t="s">
        <v>19817</v>
      </c>
    </row>
    <row r="595" spans="1:7" x14ac:dyDescent="0.25">
      <c r="A595" t="s">
        <v>19840</v>
      </c>
      <c r="B595" s="15" t="s">
        <v>19814</v>
      </c>
      <c r="C595" t="s">
        <v>545</v>
      </c>
      <c r="E595">
        <v>1</v>
      </c>
      <c r="G595" t="s">
        <v>19816</v>
      </c>
    </row>
    <row r="596" spans="1:7" x14ac:dyDescent="0.25">
      <c r="A596" t="s">
        <v>19841</v>
      </c>
      <c r="B596" s="15" t="s">
        <v>19814</v>
      </c>
      <c r="C596" t="s">
        <v>1072</v>
      </c>
      <c r="D596" t="s">
        <v>36</v>
      </c>
      <c r="E596">
        <v>1</v>
      </c>
      <c r="G596" t="s">
        <v>8878</v>
      </c>
    </row>
    <row r="597" spans="1:7" x14ac:dyDescent="0.25">
      <c r="A597" t="s">
        <v>19840</v>
      </c>
      <c r="B597" s="15" t="s">
        <v>19814</v>
      </c>
      <c r="C597" t="s">
        <v>1072</v>
      </c>
      <c r="E597">
        <v>1</v>
      </c>
      <c r="G597" t="s">
        <v>19816</v>
      </c>
    </row>
    <row r="598" spans="1:7" x14ac:dyDescent="0.25">
      <c r="A598" t="s">
        <v>19839</v>
      </c>
      <c r="B598" s="15" t="s">
        <v>19814</v>
      </c>
      <c r="C598" t="s">
        <v>192</v>
      </c>
      <c r="E598">
        <v>1</v>
      </c>
      <c r="G598" t="s">
        <v>19828</v>
      </c>
    </row>
    <row r="599" spans="1:7" x14ac:dyDescent="0.25">
      <c r="A599" t="s">
        <v>19840</v>
      </c>
      <c r="B599" s="15" t="s">
        <v>19814</v>
      </c>
      <c r="C599" t="s">
        <v>192</v>
      </c>
      <c r="E599">
        <v>1</v>
      </c>
      <c r="G599" t="s">
        <v>19816</v>
      </c>
    </row>
    <row r="600" spans="1:7" x14ac:dyDescent="0.25">
      <c r="A600" t="s">
        <v>19841</v>
      </c>
      <c r="B600" s="15" t="s">
        <v>19814</v>
      </c>
      <c r="C600" t="s">
        <v>108</v>
      </c>
      <c r="D600" t="s">
        <v>36</v>
      </c>
      <c r="E600">
        <v>1</v>
      </c>
      <c r="G600" t="s">
        <v>19820</v>
      </c>
    </row>
    <row r="601" spans="1:7" x14ac:dyDescent="0.25">
      <c r="A601" t="s">
        <v>19840</v>
      </c>
      <c r="B601" s="15" t="s">
        <v>19814</v>
      </c>
      <c r="C601" t="s">
        <v>108</v>
      </c>
      <c r="E601">
        <v>1</v>
      </c>
      <c r="G601" t="s">
        <v>19816</v>
      </c>
    </row>
    <row r="602" spans="1:7" x14ac:dyDescent="0.25">
      <c r="A602" t="s">
        <v>19841</v>
      </c>
      <c r="B602" s="15" t="s">
        <v>19814</v>
      </c>
      <c r="C602" t="s">
        <v>143</v>
      </c>
      <c r="D602" t="s">
        <v>49</v>
      </c>
      <c r="E602">
        <v>1</v>
      </c>
      <c r="G602" t="s">
        <v>19817</v>
      </c>
    </row>
    <row r="603" spans="1:7" x14ac:dyDescent="0.25">
      <c r="A603" t="s">
        <v>19840</v>
      </c>
      <c r="B603" s="15" t="s">
        <v>19814</v>
      </c>
      <c r="C603" t="s">
        <v>143</v>
      </c>
      <c r="E603">
        <v>1</v>
      </c>
      <c r="G603" t="s">
        <v>19816</v>
      </c>
    </row>
    <row r="604" spans="1:7" x14ac:dyDescent="0.25">
      <c r="A604" t="s">
        <v>19841</v>
      </c>
      <c r="B604" s="15" t="s">
        <v>19814</v>
      </c>
      <c r="C604" t="s">
        <v>999</v>
      </c>
      <c r="D604" t="s">
        <v>36</v>
      </c>
      <c r="E604">
        <v>1</v>
      </c>
      <c r="G604" t="s">
        <v>19817</v>
      </c>
    </row>
    <row r="605" spans="1:7" x14ac:dyDescent="0.25">
      <c r="A605" t="s">
        <v>19840</v>
      </c>
      <c r="B605" s="15" t="s">
        <v>19814</v>
      </c>
      <c r="C605" t="s">
        <v>999</v>
      </c>
      <c r="E605">
        <v>1</v>
      </c>
      <c r="G605" t="s">
        <v>19816</v>
      </c>
    </row>
    <row r="606" spans="1:7" x14ac:dyDescent="0.25">
      <c r="A606" t="s">
        <v>19841</v>
      </c>
      <c r="B606" s="15" t="s">
        <v>19814</v>
      </c>
      <c r="C606" t="s">
        <v>35</v>
      </c>
      <c r="D606" t="s">
        <v>36</v>
      </c>
      <c r="E606">
        <v>1</v>
      </c>
      <c r="G606" t="s">
        <v>19813</v>
      </c>
    </row>
    <row r="607" spans="1:7" x14ac:dyDescent="0.25">
      <c r="A607" t="s">
        <v>19840</v>
      </c>
      <c r="B607" s="15" t="s">
        <v>19814</v>
      </c>
      <c r="C607" t="s">
        <v>35</v>
      </c>
      <c r="E607">
        <v>1</v>
      </c>
      <c r="G607" t="s">
        <v>19816</v>
      </c>
    </row>
    <row r="608" spans="1:7" x14ac:dyDescent="0.25">
      <c r="A608" t="s">
        <v>19841</v>
      </c>
      <c r="B608" s="15" t="s">
        <v>19814</v>
      </c>
      <c r="C608" t="s">
        <v>86</v>
      </c>
      <c r="D608" t="s">
        <v>36</v>
      </c>
      <c r="E608">
        <v>1</v>
      </c>
      <c r="G608" t="s">
        <v>19813</v>
      </c>
    </row>
    <row r="609" spans="1:7" x14ac:dyDescent="0.25">
      <c r="A609" t="s">
        <v>19840</v>
      </c>
      <c r="B609" s="15" t="s">
        <v>19814</v>
      </c>
      <c r="C609" t="s">
        <v>86</v>
      </c>
      <c r="E609">
        <v>1</v>
      </c>
      <c r="G609" t="s">
        <v>19816</v>
      </c>
    </row>
    <row r="610" spans="1:7" x14ac:dyDescent="0.25">
      <c r="A610" t="s">
        <v>19841</v>
      </c>
      <c r="B610" s="15" t="s">
        <v>19814</v>
      </c>
      <c r="C610" t="s">
        <v>235</v>
      </c>
      <c r="D610" t="s">
        <v>36</v>
      </c>
      <c r="E610">
        <v>1</v>
      </c>
      <c r="G610" t="s">
        <v>19819</v>
      </c>
    </row>
    <row r="611" spans="1:7" x14ac:dyDescent="0.25">
      <c r="A611" t="s">
        <v>19840</v>
      </c>
      <c r="B611" s="15" t="s">
        <v>19814</v>
      </c>
      <c r="C611" t="s">
        <v>235</v>
      </c>
      <c r="E611">
        <v>1</v>
      </c>
      <c r="G611" t="s">
        <v>19816</v>
      </c>
    </row>
    <row r="612" spans="1:7" x14ac:dyDescent="0.25">
      <c r="A612" t="s">
        <v>19841</v>
      </c>
      <c r="B612" s="15" t="s">
        <v>19814</v>
      </c>
      <c r="C612" t="s">
        <v>103</v>
      </c>
      <c r="D612" t="s">
        <v>36</v>
      </c>
      <c r="E612">
        <v>1</v>
      </c>
      <c r="G612" t="s">
        <v>19817</v>
      </c>
    </row>
    <row r="613" spans="1:7" x14ac:dyDescent="0.25">
      <c r="A613" t="s">
        <v>19840</v>
      </c>
      <c r="B613" s="15" t="s">
        <v>19814</v>
      </c>
      <c r="C613" t="s">
        <v>103</v>
      </c>
      <c r="E613">
        <v>1</v>
      </c>
      <c r="G613" t="s">
        <v>19816</v>
      </c>
    </row>
    <row r="614" spans="1:7" x14ac:dyDescent="0.25">
      <c r="A614" t="s">
        <v>19841</v>
      </c>
      <c r="B614" s="15" t="s">
        <v>19814</v>
      </c>
      <c r="C614" t="s">
        <v>192</v>
      </c>
      <c r="D614" t="s">
        <v>36</v>
      </c>
      <c r="E614">
        <v>1</v>
      </c>
      <c r="G614" t="s">
        <v>19817</v>
      </c>
    </row>
    <row r="615" spans="1:7" x14ac:dyDescent="0.25">
      <c r="A615" t="s">
        <v>19840</v>
      </c>
      <c r="B615" s="15" t="s">
        <v>19814</v>
      </c>
      <c r="C615" t="s">
        <v>192</v>
      </c>
      <c r="E615">
        <v>1</v>
      </c>
      <c r="G615" t="s">
        <v>19816</v>
      </c>
    </row>
    <row r="616" spans="1:7" x14ac:dyDescent="0.25">
      <c r="A616" t="s">
        <v>19841</v>
      </c>
      <c r="B616" s="15" t="s">
        <v>19814</v>
      </c>
      <c r="C616" t="s">
        <v>35</v>
      </c>
      <c r="D616" t="s">
        <v>36</v>
      </c>
      <c r="E616">
        <v>1</v>
      </c>
      <c r="G616" t="s">
        <v>19817</v>
      </c>
    </row>
    <row r="617" spans="1:7" x14ac:dyDescent="0.25">
      <c r="A617" t="s">
        <v>19840</v>
      </c>
      <c r="B617" s="15" t="s">
        <v>19814</v>
      </c>
      <c r="C617" t="s">
        <v>35</v>
      </c>
      <c r="E617">
        <v>1</v>
      </c>
      <c r="G617" t="s">
        <v>19816</v>
      </c>
    </row>
    <row r="618" spans="1:7" x14ac:dyDescent="0.25">
      <c r="A618" t="s">
        <v>19841</v>
      </c>
      <c r="B618" s="15" t="s">
        <v>19814</v>
      </c>
      <c r="C618" t="s">
        <v>235</v>
      </c>
      <c r="D618" t="s">
        <v>36</v>
      </c>
      <c r="E618">
        <v>1</v>
      </c>
      <c r="G618" t="s">
        <v>19817</v>
      </c>
    </row>
    <row r="619" spans="1:7" x14ac:dyDescent="0.25">
      <c r="A619" t="s">
        <v>19840</v>
      </c>
      <c r="B619" s="15" t="s">
        <v>19814</v>
      </c>
      <c r="C619" t="s">
        <v>235</v>
      </c>
      <c r="E619">
        <v>1</v>
      </c>
      <c r="G619" t="s">
        <v>19816</v>
      </c>
    </row>
    <row r="620" spans="1:7" x14ac:dyDescent="0.25">
      <c r="A620" t="s">
        <v>19839</v>
      </c>
      <c r="B620" s="15" t="s">
        <v>19814</v>
      </c>
      <c r="C620" t="s">
        <v>126</v>
      </c>
      <c r="E620">
        <v>1</v>
      </c>
      <c r="G620" t="s">
        <v>19817</v>
      </c>
    </row>
    <row r="621" spans="1:7" x14ac:dyDescent="0.25">
      <c r="A621" t="s">
        <v>19840</v>
      </c>
      <c r="B621" s="15" t="s">
        <v>19814</v>
      </c>
      <c r="C621" t="s">
        <v>126</v>
      </c>
      <c r="E621">
        <v>1</v>
      </c>
      <c r="G621" t="s">
        <v>19816</v>
      </c>
    </row>
    <row r="622" spans="1:7" x14ac:dyDescent="0.25">
      <c r="A622" t="s">
        <v>19841</v>
      </c>
      <c r="B622" s="15" t="s">
        <v>19814</v>
      </c>
      <c r="C622" t="s">
        <v>94</v>
      </c>
      <c r="D622" t="s">
        <v>36</v>
      </c>
      <c r="E622">
        <v>1</v>
      </c>
      <c r="G622" t="s">
        <v>19820</v>
      </c>
    </row>
    <row r="623" spans="1:7" x14ac:dyDescent="0.25">
      <c r="A623" t="s">
        <v>19840</v>
      </c>
      <c r="B623" s="15" t="s">
        <v>19814</v>
      </c>
      <c r="C623" t="s">
        <v>94</v>
      </c>
      <c r="E623">
        <v>1</v>
      </c>
      <c r="G623" t="s">
        <v>19816</v>
      </c>
    </row>
    <row r="624" spans="1:7" x14ac:dyDescent="0.25">
      <c r="A624" t="s">
        <v>19841</v>
      </c>
      <c r="B624" s="15" t="s">
        <v>19814</v>
      </c>
      <c r="C624" t="s">
        <v>103</v>
      </c>
      <c r="D624" t="s">
        <v>36</v>
      </c>
      <c r="E624">
        <v>1</v>
      </c>
      <c r="G624" t="s">
        <v>19817</v>
      </c>
    </row>
    <row r="625" spans="1:7" x14ac:dyDescent="0.25">
      <c r="A625" t="s">
        <v>19840</v>
      </c>
      <c r="B625" s="15" t="s">
        <v>19814</v>
      </c>
      <c r="C625" t="s">
        <v>103</v>
      </c>
      <c r="E625">
        <v>1</v>
      </c>
      <c r="G625" t="s">
        <v>19816</v>
      </c>
    </row>
    <row r="626" spans="1:7" x14ac:dyDescent="0.25">
      <c r="A626" t="s">
        <v>19841</v>
      </c>
      <c r="B626" s="15" t="s">
        <v>19814</v>
      </c>
      <c r="C626" t="s">
        <v>287</v>
      </c>
      <c r="D626" t="s">
        <v>36</v>
      </c>
      <c r="E626">
        <v>1</v>
      </c>
      <c r="G626" t="s">
        <v>19817</v>
      </c>
    </row>
    <row r="627" spans="1:7" x14ac:dyDescent="0.25">
      <c r="A627" t="s">
        <v>19840</v>
      </c>
      <c r="B627" s="15" t="s">
        <v>19814</v>
      </c>
      <c r="C627" t="s">
        <v>287</v>
      </c>
      <c r="E627">
        <v>1</v>
      </c>
      <c r="G627" t="s">
        <v>19816</v>
      </c>
    </row>
    <row r="628" spans="1:7" x14ac:dyDescent="0.25">
      <c r="A628" t="s">
        <v>19839</v>
      </c>
      <c r="B628" s="15" t="s">
        <v>19814</v>
      </c>
      <c r="C628" t="s">
        <v>235</v>
      </c>
      <c r="E628">
        <v>1</v>
      </c>
      <c r="G628" t="s">
        <v>19819</v>
      </c>
    </row>
    <row r="629" spans="1:7" x14ac:dyDescent="0.25">
      <c r="A629" t="s">
        <v>19840</v>
      </c>
      <c r="B629" s="15" t="s">
        <v>19814</v>
      </c>
      <c r="C629" t="s">
        <v>235</v>
      </c>
      <c r="E629">
        <v>1</v>
      </c>
      <c r="G629" t="s">
        <v>19816</v>
      </c>
    </row>
    <row r="630" spans="1:7" x14ac:dyDescent="0.25">
      <c r="A630" t="s">
        <v>19841</v>
      </c>
      <c r="B630" s="15" t="s">
        <v>19814</v>
      </c>
      <c r="C630" t="s">
        <v>192</v>
      </c>
      <c r="D630" t="s">
        <v>189</v>
      </c>
      <c r="E630">
        <v>1</v>
      </c>
      <c r="G630" t="s">
        <v>19817</v>
      </c>
    </row>
    <row r="631" spans="1:7" x14ac:dyDescent="0.25">
      <c r="A631" t="s">
        <v>19840</v>
      </c>
      <c r="B631" s="15" t="s">
        <v>19814</v>
      </c>
      <c r="C631" t="s">
        <v>192</v>
      </c>
      <c r="E631">
        <v>1</v>
      </c>
      <c r="G631" t="s">
        <v>19816</v>
      </c>
    </row>
    <row r="632" spans="1:7" x14ac:dyDescent="0.25">
      <c r="A632" t="s">
        <v>19841</v>
      </c>
      <c r="B632" s="15" t="s">
        <v>19814</v>
      </c>
      <c r="C632" t="s">
        <v>1601</v>
      </c>
      <c r="D632" t="s">
        <v>36</v>
      </c>
      <c r="E632">
        <v>1</v>
      </c>
      <c r="G632" t="s">
        <v>19821</v>
      </c>
    </row>
    <row r="633" spans="1:7" x14ac:dyDescent="0.25">
      <c r="A633" t="s">
        <v>19840</v>
      </c>
      <c r="B633" s="15" t="s">
        <v>19814</v>
      </c>
      <c r="C633" t="s">
        <v>1601</v>
      </c>
      <c r="E633">
        <v>1</v>
      </c>
      <c r="G633" t="s">
        <v>19816</v>
      </c>
    </row>
    <row r="634" spans="1:7" x14ac:dyDescent="0.25">
      <c r="A634" t="s">
        <v>19841</v>
      </c>
      <c r="B634" s="15" t="s">
        <v>19814</v>
      </c>
      <c r="C634" t="s">
        <v>404</v>
      </c>
      <c r="D634" t="s">
        <v>181</v>
      </c>
      <c r="E634">
        <v>1</v>
      </c>
      <c r="G634" t="s">
        <v>19817</v>
      </c>
    </row>
    <row r="635" spans="1:7" x14ac:dyDescent="0.25">
      <c r="A635" t="s">
        <v>19840</v>
      </c>
      <c r="B635" s="15" t="s">
        <v>19814</v>
      </c>
      <c r="C635" t="s">
        <v>404</v>
      </c>
      <c r="E635">
        <v>1</v>
      </c>
      <c r="G635" t="s">
        <v>19816</v>
      </c>
    </row>
    <row r="636" spans="1:7" x14ac:dyDescent="0.25">
      <c r="A636" t="s">
        <v>19841</v>
      </c>
      <c r="B636" s="15" t="s">
        <v>19814</v>
      </c>
      <c r="C636" t="s">
        <v>35</v>
      </c>
      <c r="D636" t="s">
        <v>36</v>
      </c>
      <c r="E636">
        <v>1</v>
      </c>
      <c r="G636" t="s">
        <v>19821</v>
      </c>
    </row>
    <row r="637" spans="1:7" x14ac:dyDescent="0.25">
      <c r="A637" t="s">
        <v>19840</v>
      </c>
      <c r="B637" s="15" t="s">
        <v>19814</v>
      </c>
      <c r="C637" t="s">
        <v>35</v>
      </c>
      <c r="E637">
        <v>1</v>
      </c>
      <c r="G637" t="s">
        <v>19816</v>
      </c>
    </row>
    <row r="638" spans="1:7" x14ac:dyDescent="0.25">
      <c r="A638" t="s">
        <v>19839</v>
      </c>
      <c r="B638" s="15" t="s">
        <v>19814</v>
      </c>
      <c r="C638" t="s">
        <v>1318</v>
      </c>
      <c r="E638">
        <v>1</v>
      </c>
      <c r="G638" t="s">
        <v>19817</v>
      </c>
    </row>
    <row r="639" spans="1:7" x14ac:dyDescent="0.25">
      <c r="A639" t="s">
        <v>19840</v>
      </c>
      <c r="B639" s="15" t="s">
        <v>19814</v>
      </c>
      <c r="C639" t="s">
        <v>1318</v>
      </c>
      <c r="E639">
        <v>1</v>
      </c>
      <c r="G639" t="s">
        <v>19816</v>
      </c>
    </row>
    <row r="640" spans="1:7" x14ac:dyDescent="0.25">
      <c r="A640" t="s">
        <v>19841</v>
      </c>
      <c r="B640" s="15" t="s">
        <v>19814</v>
      </c>
      <c r="C640" t="s">
        <v>35</v>
      </c>
      <c r="D640" t="s">
        <v>36</v>
      </c>
      <c r="E640">
        <v>1</v>
      </c>
      <c r="G640" t="s">
        <v>19821</v>
      </c>
    </row>
    <row r="641" spans="1:7" x14ac:dyDescent="0.25">
      <c r="A641" t="s">
        <v>19840</v>
      </c>
      <c r="B641" s="15" t="s">
        <v>19814</v>
      </c>
      <c r="C641" t="s">
        <v>35</v>
      </c>
      <c r="E641">
        <v>1</v>
      </c>
      <c r="G641" t="s">
        <v>19816</v>
      </c>
    </row>
    <row r="642" spans="1:7" x14ac:dyDescent="0.25">
      <c r="A642" t="s">
        <v>19841</v>
      </c>
      <c r="B642" s="15" t="s">
        <v>19814</v>
      </c>
      <c r="C642" t="s">
        <v>103</v>
      </c>
      <c r="D642" t="s">
        <v>36</v>
      </c>
      <c r="E642">
        <v>1</v>
      </c>
      <c r="G642" t="s">
        <v>19817</v>
      </c>
    </row>
    <row r="643" spans="1:7" x14ac:dyDescent="0.25">
      <c r="A643" t="s">
        <v>19840</v>
      </c>
      <c r="B643" s="15" t="s">
        <v>19814</v>
      </c>
      <c r="C643" t="s">
        <v>103</v>
      </c>
      <c r="E643">
        <v>1</v>
      </c>
      <c r="G643" t="s">
        <v>19816</v>
      </c>
    </row>
    <row r="644" spans="1:7" x14ac:dyDescent="0.25">
      <c r="A644" t="s">
        <v>19841</v>
      </c>
      <c r="B644" s="15" t="s">
        <v>19814</v>
      </c>
      <c r="C644" t="s">
        <v>659</v>
      </c>
      <c r="D644" t="s">
        <v>36</v>
      </c>
      <c r="E644">
        <v>1</v>
      </c>
      <c r="G644" t="s">
        <v>19820</v>
      </c>
    </row>
    <row r="645" spans="1:7" x14ac:dyDescent="0.25">
      <c r="A645" t="s">
        <v>19840</v>
      </c>
      <c r="B645" s="15" t="s">
        <v>19814</v>
      </c>
      <c r="C645" t="s">
        <v>659</v>
      </c>
      <c r="E645">
        <v>1</v>
      </c>
      <c r="G645" t="s">
        <v>19816</v>
      </c>
    </row>
    <row r="646" spans="1:7" x14ac:dyDescent="0.25">
      <c r="A646" t="s">
        <v>19841</v>
      </c>
      <c r="B646" s="15" t="s">
        <v>19814</v>
      </c>
      <c r="C646" t="s">
        <v>35</v>
      </c>
      <c r="D646" t="s">
        <v>36</v>
      </c>
      <c r="E646">
        <v>1</v>
      </c>
      <c r="G646" t="s">
        <v>19813</v>
      </c>
    </row>
    <row r="647" spans="1:7" x14ac:dyDescent="0.25">
      <c r="A647" t="s">
        <v>19840</v>
      </c>
      <c r="B647" s="15" t="s">
        <v>19814</v>
      </c>
      <c r="C647" t="s">
        <v>35</v>
      </c>
      <c r="E647">
        <v>1</v>
      </c>
      <c r="G647" t="s">
        <v>19816</v>
      </c>
    </row>
    <row r="648" spans="1:7" x14ac:dyDescent="0.25">
      <c r="A648" t="s">
        <v>19841</v>
      </c>
      <c r="B648" s="15" t="s">
        <v>19814</v>
      </c>
      <c r="C648" t="s">
        <v>35</v>
      </c>
      <c r="D648" t="s">
        <v>36</v>
      </c>
      <c r="E648">
        <v>1</v>
      </c>
      <c r="G648" t="s">
        <v>19819</v>
      </c>
    </row>
    <row r="649" spans="1:7" x14ac:dyDescent="0.25">
      <c r="A649" t="s">
        <v>19840</v>
      </c>
      <c r="B649" s="15" t="s">
        <v>19814</v>
      </c>
      <c r="C649" t="s">
        <v>35</v>
      </c>
      <c r="E649">
        <v>1</v>
      </c>
      <c r="G649" t="s">
        <v>19816</v>
      </c>
    </row>
    <row r="650" spans="1:7" x14ac:dyDescent="0.25">
      <c r="A650" t="s">
        <v>19839</v>
      </c>
      <c r="B650" s="15" t="s">
        <v>19814</v>
      </c>
      <c r="C650" t="s">
        <v>768</v>
      </c>
      <c r="E650">
        <v>1</v>
      </c>
      <c r="G650" t="s">
        <v>19817</v>
      </c>
    </row>
    <row r="651" spans="1:7" x14ac:dyDescent="0.25">
      <c r="A651" t="s">
        <v>19840</v>
      </c>
      <c r="B651" s="15" t="s">
        <v>19814</v>
      </c>
      <c r="C651" t="s">
        <v>768</v>
      </c>
      <c r="E651">
        <v>1</v>
      </c>
      <c r="G651" t="s">
        <v>19816</v>
      </c>
    </row>
    <row r="652" spans="1:7" x14ac:dyDescent="0.25">
      <c r="A652" t="s">
        <v>19841</v>
      </c>
      <c r="B652" s="15" t="s">
        <v>19814</v>
      </c>
      <c r="C652" t="s">
        <v>35</v>
      </c>
      <c r="D652" t="s">
        <v>36</v>
      </c>
      <c r="E652">
        <v>1</v>
      </c>
      <c r="G652" t="s">
        <v>19829</v>
      </c>
    </row>
    <row r="653" spans="1:7" x14ac:dyDescent="0.25">
      <c r="A653" t="s">
        <v>19840</v>
      </c>
      <c r="B653" s="15" t="s">
        <v>19814</v>
      </c>
      <c r="C653" t="s">
        <v>35</v>
      </c>
      <c r="E653">
        <v>1</v>
      </c>
      <c r="G653" t="s">
        <v>19816</v>
      </c>
    </row>
    <row r="654" spans="1:7" x14ac:dyDescent="0.25">
      <c r="A654" t="s">
        <v>19841</v>
      </c>
      <c r="B654" s="15" t="s">
        <v>19814</v>
      </c>
      <c r="C654" t="s">
        <v>478</v>
      </c>
      <c r="D654" t="s">
        <v>36</v>
      </c>
      <c r="E654">
        <v>1</v>
      </c>
      <c r="G654" t="s">
        <v>19817</v>
      </c>
    </row>
    <row r="655" spans="1:7" x14ac:dyDescent="0.25">
      <c r="A655" t="s">
        <v>19840</v>
      </c>
      <c r="B655" s="15" t="s">
        <v>19814</v>
      </c>
      <c r="C655" t="s">
        <v>478</v>
      </c>
      <c r="E655">
        <v>1</v>
      </c>
      <c r="G655" t="s">
        <v>19816</v>
      </c>
    </row>
    <row r="656" spans="1:7" x14ac:dyDescent="0.25">
      <c r="A656" t="s">
        <v>19841</v>
      </c>
      <c r="B656" s="15" t="s">
        <v>19814</v>
      </c>
      <c r="C656" t="s">
        <v>357</v>
      </c>
      <c r="D656" t="s">
        <v>36</v>
      </c>
      <c r="E656">
        <v>1</v>
      </c>
      <c r="G656" t="s">
        <v>19817</v>
      </c>
    </row>
    <row r="657" spans="1:7" x14ac:dyDescent="0.25">
      <c r="A657" t="s">
        <v>19840</v>
      </c>
      <c r="B657" s="15" t="s">
        <v>19814</v>
      </c>
      <c r="C657" t="s">
        <v>357</v>
      </c>
      <c r="E657">
        <v>1</v>
      </c>
      <c r="G657" t="s">
        <v>19816</v>
      </c>
    </row>
    <row r="658" spans="1:7" x14ac:dyDescent="0.25">
      <c r="A658" t="s">
        <v>19841</v>
      </c>
      <c r="B658" s="15" t="s">
        <v>19814</v>
      </c>
      <c r="C658" t="s">
        <v>768</v>
      </c>
      <c r="D658" t="s">
        <v>181</v>
      </c>
      <c r="E658">
        <v>1</v>
      </c>
      <c r="G658" t="s">
        <v>19817</v>
      </c>
    </row>
    <row r="659" spans="1:7" x14ac:dyDescent="0.25">
      <c r="A659" t="s">
        <v>19840</v>
      </c>
      <c r="B659" s="15" t="s">
        <v>19814</v>
      </c>
      <c r="C659" t="s">
        <v>768</v>
      </c>
      <c r="E659">
        <v>1</v>
      </c>
      <c r="G659" t="s">
        <v>19816</v>
      </c>
    </row>
    <row r="660" spans="1:7" x14ac:dyDescent="0.25">
      <c r="A660" t="s">
        <v>19841</v>
      </c>
      <c r="B660" s="15" t="s">
        <v>19814</v>
      </c>
      <c r="C660" t="s">
        <v>35</v>
      </c>
      <c r="D660" t="s">
        <v>36</v>
      </c>
      <c r="E660">
        <v>1</v>
      </c>
      <c r="G660" t="s">
        <v>19813</v>
      </c>
    </row>
    <row r="661" spans="1:7" x14ac:dyDescent="0.25">
      <c r="A661" t="s">
        <v>19840</v>
      </c>
      <c r="B661" s="15" t="s">
        <v>19814</v>
      </c>
      <c r="C661" t="s">
        <v>35</v>
      </c>
      <c r="E661">
        <v>1</v>
      </c>
      <c r="G661" t="s">
        <v>19816</v>
      </c>
    </row>
    <row r="662" spans="1:7" x14ac:dyDescent="0.25">
      <c r="A662" t="s">
        <v>19841</v>
      </c>
      <c r="B662" s="15" t="s">
        <v>19814</v>
      </c>
      <c r="C662" t="s">
        <v>659</v>
      </c>
      <c r="D662" t="s">
        <v>36</v>
      </c>
      <c r="E662">
        <v>1</v>
      </c>
      <c r="G662" t="s">
        <v>19817</v>
      </c>
    </row>
    <row r="663" spans="1:7" x14ac:dyDescent="0.25">
      <c r="A663" t="s">
        <v>19840</v>
      </c>
      <c r="B663" s="15" t="s">
        <v>19814</v>
      </c>
      <c r="C663" t="s">
        <v>659</v>
      </c>
      <c r="E663">
        <v>1</v>
      </c>
      <c r="G663" t="s">
        <v>19816</v>
      </c>
    </row>
    <row r="664" spans="1:7" x14ac:dyDescent="0.25">
      <c r="A664" t="s">
        <v>19839</v>
      </c>
      <c r="B664" s="15" t="s">
        <v>19814</v>
      </c>
      <c r="C664" t="s">
        <v>1666</v>
      </c>
      <c r="E664">
        <v>1</v>
      </c>
      <c r="G664" t="s">
        <v>19828</v>
      </c>
    </row>
    <row r="665" spans="1:7" x14ac:dyDescent="0.25">
      <c r="A665" t="s">
        <v>19840</v>
      </c>
      <c r="B665" s="15" t="s">
        <v>19814</v>
      </c>
      <c r="C665" t="s">
        <v>1666</v>
      </c>
      <c r="E665">
        <v>1</v>
      </c>
      <c r="G665" t="s">
        <v>19816</v>
      </c>
    </row>
    <row r="666" spans="1:7" x14ac:dyDescent="0.25">
      <c r="A666" t="s">
        <v>19841</v>
      </c>
      <c r="B666" s="15" t="s">
        <v>19814</v>
      </c>
      <c r="C666" t="s">
        <v>1674</v>
      </c>
      <c r="D666" t="s">
        <v>181</v>
      </c>
      <c r="E666">
        <v>1</v>
      </c>
      <c r="G666" t="s">
        <v>19828</v>
      </c>
    </row>
    <row r="667" spans="1:7" x14ac:dyDescent="0.25">
      <c r="A667" t="s">
        <v>19840</v>
      </c>
      <c r="B667" s="15" t="s">
        <v>19814</v>
      </c>
      <c r="C667" t="s">
        <v>1674</v>
      </c>
      <c r="E667">
        <v>1</v>
      </c>
      <c r="G667" t="s">
        <v>19816</v>
      </c>
    </row>
    <row r="668" spans="1:7" x14ac:dyDescent="0.25">
      <c r="A668" t="s">
        <v>19841</v>
      </c>
      <c r="B668" s="15" t="s">
        <v>19814</v>
      </c>
      <c r="C668" t="s">
        <v>187</v>
      </c>
      <c r="D668" t="s">
        <v>49</v>
      </c>
      <c r="E668">
        <v>1</v>
      </c>
      <c r="G668" t="s">
        <v>19817</v>
      </c>
    </row>
    <row r="669" spans="1:7" x14ac:dyDescent="0.25">
      <c r="A669" t="s">
        <v>19840</v>
      </c>
      <c r="B669" s="15" t="s">
        <v>19814</v>
      </c>
      <c r="C669" t="s">
        <v>187</v>
      </c>
      <c r="E669">
        <v>1</v>
      </c>
      <c r="G669" t="s">
        <v>19816</v>
      </c>
    </row>
    <row r="670" spans="1:7" x14ac:dyDescent="0.25">
      <c r="A670" t="s">
        <v>19841</v>
      </c>
      <c r="B670" s="15" t="s">
        <v>19814</v>
      </c>
      <c r="C670" t="s">
        <v>35</v>
      </c>
      <c r="D670" t="s">
        <v>36</v>
      </c>
      <c r="E670">
        <v>1</v>
      </c>
      <c r="G670" t="s">
        <v>19821</v>
      </c>
    </row>
    <row r="671" spans="1:7" x14ac:dyDescent="0.25">
      <c r="A671" t="s">
        <v>19840</v>
      </c>
      <c r="B671" s="15" t="s">
        <v>19814</v>
      </c>
      <c r="C671" t="s">
        <v>35</v>
      </c>
      <c r="E671">
        <v>1</v>
      </c>
      <c r="G671" t="s">
        <v>19816</v>
      </c>
    </row>
    <row r="672" spans="1:7" x14ac:dyDescent="0.25">
      <c r="A672" t="s">
        <v>19841</v>
      </c>
      <c r="B672" s="15" t="s">
        <v>19814</v>
      </c>
      <c r="C672" t="s">
        <v>275</v>
      </c>
      <c r="D672" t="s">
        <v>49</v>
      </c>
      <c r="E672">
        <v>1</v>
      </c>
      <c r="G672" t="s">
        <v>19817</v>
      </c>
    </row>
    <row r="673" spans="1:7" x14ac:dyDescent="0.25">
      <c r="A673" t="s">
        <v>19840</v>
      </c>
      <c r="B673" s="15" t="s">
        <v>19814</v>
      </c>
      <c r="C673" t="s">
        <v>275</v>
      </c>
      <c r="E673">
        <v>1</v>
      </c>
      <c r="G673" t="s">
        <v>19816</v>
      </c>
    </row>
    <row r="674" spans="1:7" x14ac:dyDescent="0.25">
      <c r="A674" t="s">
        <v>19841</v>
      </c>
      <c r="B674" s="15" t="s">
        <v>19814</v>
      </c>
      <c r="C674" t="s">
        <v>200</v>
      </c>
      <c r="D674" t="s">
        <v>181</v>
      </c>
      <c r="E674">
        <v>1</v>
      </c>
      <c r="G674" t="s">
        <v>19817</v>
      </c>
    </row>
    <row r="675" spans="1:7" x14ac:dyDescent="0.25">
      <c r="A675" t="s">
        <v>19840</v>
      </c>
      <c r="B675" s="15" t="s">
        <v>19814</v>
      </c>
      <c r="C675" t="s">
        <v>200</v>
      </c>
      <c r="E675">
        <v>1</v>
      </c>
      <c r="G675" t="s">
        <v>19816</v>
      </c>
    </row>
    <row r="676" spans="1:7" x14ac:dyDescent="0.25">
      <c r="A676" t="s">
        <v>19841</v>
      </c>
      <c r="B676" s="15" t="s">
        <v>19814</v>
      </c>
      <c r="C676" t="s">
        <v>469</v>
      </c>
      <c r="D676" t="s">
        <v>36</v>
      </c>
      <c r="E676">
        <v>1</v>
      </c>
      <c r="G676" t="s">
        <v>19817</v>
      </c>
    </row>
    <row r="677" spans="1:7" x14ac:dyDescent="0.25">
      <c r="A677" t="s">
        <v>19840</v>
      </c>
      <c r="B677" s="15" t="s">
        <v>19814</v>
      </c>
      <c r="C677" t="s">
        <v>469</v>
      </c>
      <c r="E677">
        <v>1</v>
      </c>
      <c r="G677" t="s">
        <v>19816</v>
      </c>
    </row>
    <row r="678" spans="1:7" x14ac:dyDescent="0.25">
      <c r="A678" t="s">
        <v>19839</v>
      </c>
      <c r="B678" s="15" t="s">
        <v>19814</v>
      </c>
      <c r="C678" t="s">
        <v>157</v>
      </c>
      <c r="E678">
        <v>1</v>
      </c>
      <c r="G678" t="s">
        <v>19817</v>
      </c>
    </row>
    <row r="679" spans="1:7" x14ac:dyDescent="0.25">
      <c r="A679" t="s">
        <v>19840</v>
      </c>
      <c r="B679" s="15" t="s">
        <v>19814</v>
      </c>
      <c r="C679" t="s">
        <v>157</v>
      </c>
      <c r="E679">
        <v>1</v>
      </c>
      <c r="G679" t="s">
        <v>19816</v>
      </c>
    </row>
    <row r="680" spans="1:7" x14ac:dyDescent="0.25">
      <c r="A680" t="s">
        <v>19841</v>
      </c>
      <c r="B680" s="15" t="s">
        <v>19814</v>
      </c>
      <c r="C680" t="s">
        <v>348</v>
      </c>
      <c r="D680" t="s">
        <v>36</v>
      </c>
      <c r="E680">
        <v>1</v>
      </c>
      <c r="G680" t="s">
        <v>19813</v>
      </c>
    </row>
    <row r="681" spans="1:7" x14ac:dyDescent="0.25">
      <c r="A681" t="s">
        <v>19840</v>
      </c>
      <c r="B681" s="15" t="s">
        <v>19814</v>
      </c>
      <c r="C681" t="s">
        <v>348</v>
      </c>
      <c r="E681">
        <v>1</v>
      </c>
      <c r="G681" t="s">
        <v>19816</v>
      </c>
    </row>
    <row r="682" spans="1:7" x14ac:dyDescent="0.25">
      <c r="A682" t="s">
        <v>19841</v>
      </c>
      <c r="B682" s="15" t="s">
        <v>19814</v>
      </c>
      <c r="C682" t="s">
        <v>108</v>
      </c>
      <c r="D682" t="s">
        <v>36</v>
      </c>
      <c r="E682">
        <v>1</v>
      </c>
      <c r="G682" t="s">
        <v>19817</v>
      </c>
    </row>
    <row r="683" spans="1:7" x14ac:dyDescent="0.25">
      <c r="A683" t="s">
        <v>19840</v>
      </c>
      <c r="B683" s="15" t="s">
        <v>19814</v>
      </c>
      <c r="C683" t="s">
        <v>108</v>
      </c>
      <c r="E683">
        <v>1</v>
      </c>
      <c r="G683" t="s">
        <v>19816</v>
      </c>
    </row>
    <row r="684" spans="1:7" x14ac:dyDescent="0.25">
      <c r="A684" t="s">
        <v>19841</v>
      </c>
      <c r="B684" s="15" t="s">
        <v>19814</v>
      </c>
      <c r="C684" t="s">
        <v>35</v>
      </c>
      <c r="D684" t="s">
        <v>36</v>
      </c>
      <c r="E684">
        <v>1</v>
      </c>
      <c r="G684" t="s">
        <v>19821</v>
      </c>
    </row>
    <row r="685" spans="1:7" x14ac:dyDescent="0.25">
      <c r="A685" t="s">
        <v>19840</v>
      </c>
      <c r="B685" s="15" t="s">
        <v>19814</v>
      </c>
      <c r="C685" t="s">
        <v>35</v>
      </c>
      <c r="E685">
        <v>1</v>
      </c>
      <c r="G685" t="s">
        <v>19816</v>
      </c>
    </row>
    <row r="686" spans="1:7" x14ac:dyDescent="0.25">
      <c r="A686" t="s">
        <v>19841</v>
      </c>
      <c r="B686" s="15" t="s">
        <v>19814</v>
      </c>
      <c r="C686" t="s">
        <v>192</v>
      </c>
      <c r="D686" t="s">
        <v>181</v>
      </c>
      <c r="E686">
        <v>1</v>
      </c>
      <c r="G686" t="s">
        <v>19817</v>
      </c>
    </row>
    <row r="687" spans="1:7" x14ac:dyDescent="0.25">
      <c r="A687" t="s">
        <v>19840</v>
      </c>
      <c r="B687" s="15" t="s">
        <v>19814</v>
      </c>
      <c r="C687" t="s">
        <v>192</v>
      </c>
      <c r="E687">
        <v>1</v>
      </c>
      <c r="G687" t="s">
        <v>19816</v>
      </c>
    </row>
    <row r="688" spans="1:7" x14ac:dyDescent="0.25">
      <c r="A688" t="s">
        <v>19840</v>
      </c>
      <c r="B688" s="15" t="s">
        <v>19814</v>
      </c>
      <c r="C688" t="s">
        <v>768</v>
      </c>
      <c r="E688">
        <v>1</v>
      </c>
      <c r="G688" t="s">
        <v>19816</v>
      </c>
    </row>
    <row r="689" spans="1:7" x14ac:dyDescent="0.25">
      <c r="A689" t="s">
        <v>19841</v>
      </c>
      <c r="B689" s="15" t="s">
        <v>19814</v>
      </c>
      <c r="C689" t="s">
        <v>768</v>
      </c>
      <c r="D689" t="s">
        <v>36</v>
      </c>
      <c r="E689">
        <v>1</v>
      </c>
      <c r="G689" t="s">
        <v>19822</v>
      </c>
    </row>
    <row r="690" spans="1:7" x14ac:dyDescent="0.25">
      <c r="A690" t="s">
        <v>19841</v>
      </c>
      <c r="B690" s="15" t="s">
        <v>19814</v>
      </c>
      <c r="C690" t="s">
        <v>1723</v>
      </c>
      <c r="D690" t="s">
        <v>136</v>
      </c>
      <c r="E690">
        <v>1</v>
      </c>
      <c r="G690" t="s">
        <v>19819</v>
      </c>
    </row>
    <row r="691" spans="1:7" x14ac:dyDescent="0.25">
      <c r="A691" t="s">
        <v>19841</v>
      </c>
      <c r="B691" s="15" t="s">
        <v>19814</v>
      </c>
      <c r="C691" t="s">
        <v>1729</v>
      </c>
      <c r="D691" t="s">
        <v>36</v>
      </c>
      <c r="E691">
        <v>1</v>
      </c>
      <c r="G691" t="s">
        <v>19817</v>
      </c>
    </row>
    <row r="692" spans="1:7" x14ac:dyDescent="0.25">
      <c r="A692" t="s">
        <v>19840</v>
      </c>
      <c r="B692" s="15" t="s">
        <v>19814</v>
      </c>
      <c r="C692" t="s">
        <v>1729</v>
      </c>
      <c r="E692">
        <v>1</v>
      </c>
      <c r="G692" t="s">
        <v>19816</v>
      </c>
    </row>
    <row r="693" spans="1:7" x14ac:dyDescent="0.25">
      <c r="A693" t="s">
        <v>19841</v>
      </c>
      <c r="B693" s="15" t="s">
        <v>19814</v>
      </c>
      <c r="C693" t="s">
        <v>287</v>
      </c>
      <c r="D693" t="s">
        <v>181</v>
      </c>
      <c r="E693">
        <v>1</v>
      </c>
      <c r="G693" t="s">
        <v>19817</v>
      </c>
    </row>
    <row r="694" spans="1:7" x14ac:dyDescent="0.25">
      <c r="A694" t="s">
        <v>19840</v>
      </c>
      <c r="B694" s="15" t="s">
        <v>19814</v>
      </c>
      <c r="C694" t="s">
        <v>287</v>
      </c>
      <c r="E694">
        <v>1</v>
      </c>
      <c r="G694" t="s">
        <v>19816</v>
      </c>
    </row>
    <row r="695" spans="1:7" x14ac:dyDescent="0.25">
      <c r="A695" t="s">
        <v>19841</v>
      </c>
      <c r="B695" s="15" t="s">
        <v>19814</v>
      </c>
      <c r="C695" t="s">
        <v>1735</v>
      </c>
      <c r="D695" t="s">
        <v>49</v>
      </c>
      <c r="E695">
        <v>1</v>
      </c>
      <c r="G695" t="s">
        <v>19824</v>
      </c>
    </row>
    <row r="696" spans="1:7" x14ac:dyDescent="0.25">
      <c r="A696" t="s">
        <v>19840</v>
      </c>
      <c r="B696" s="15" t="s">
        <v>19826</v>
      </c>
      <c r="C696" t="s">
        <v>1735</v>
      </c>
      <c r="E696">
        <v>1</v>
      </c>
      <c r="G696" t="s">
        <v>19816</v>
      </c>
    </row>
    <row r="697" spans="1:7" x14ac:dyDescent="0.25">
      <c r="A697" t="s">
        <v>19841</v>
      </c>
      <c r="B697" s="15" t="s">
        <v>19814</v>
      </c>
      <c r="C697" t="s">
        <v>143</v>
      </c>
      <c r="D697" t="s">
        <v>36</v>
      </c>
      <c r="E697">
        <v>1</v>
      </c>
      <c r="G697" t="s">
        <v>19817</v>
      </c>
    </row>
    <row r="698" spans="1:7" x14ac:dyDescent="0.25">
      <c r="A698" t="s">
        <v>19840</v>
      </c>
      <c r="B698" s="15" t="s">
        <v>19814</v>
      </c>
      <c r="C698" t="s">
        <v>143</v>
      </c>
      <c r="E698">
        <v>1</v>
      </c>
      <c r="G698" t="s">
        <v>19816</v>
      </c>
    </row>
    <row r="699" spans="1:7" x14ac:dyDescent="0.25">
      <c r="A699" t="s">
        <v>19841</v>
      </c>
      <c r="B699" s="15" t="s">
        <v>19814</v>
      </c>
      <c r="C699" t="s">
        <v>545</v>
      </c>
      <c r="D699" t="s">
        <v>36</v>
      </c>
      <c r="E699">
        <v>1</v>
      </c>
      <c r="G699" t="s">
        <v>19817</v>
      </c>
    </row>
    <row r="700" spans="1:7" x14ac:dyDescent="0.25">
      <c r="A700" t="s">
        <v>19840</v>
      </c>
      <c r="B700" s="15" t="s">
        <v>19814</v>
      </c>
      <c r="C700" t="s">
        <v>545</v>
      </c>
      <c r="E700">
        <v>1</v>
      </c>
      <c r="G700" t="s">
        <v>19816</v>
      </c>
    </row>
    <row r="701" spans="1:7" x14ac:dyDescent="0.25">
      <c r="A701" t="s">
        <v>19841</v>
      </c>
      <c r="B701" s="15" t="s">
        <v>19814</v>
      </c>
      <c r="C701" t="s">
        <v>771</v>
      </c>
      <c r="D701" t="s">
        <v>36</v>
      </c>
      <c r="E701">
        <v>1</v>
      </c>
      <c r="G701" t="s">
        <v>19817</v>
      </c>
    </row>
    <row r="702" spans="1:7" x14ac:dyDescent="0.25">
      <c r="A702" t="s">
        <v>19840</v>
      </c>
      <c r="B702" s="15" t="s">
        <v>19814</v>
      </c>
      <c r="C702" t="s">
        <v>771</v>
      </c>
      <c r="E702">
        <v>1</v>
      </c>
      <c r="G702" t="s">
        <v>19816</v>
      </c>
    </row>
    <row r="703" spans="1:7" x14ac:dyDescent="0.25">
      <c r="A703" t="s">
        <v>19839</v>
      </c>
      <c r="B703" s="15" t="s">
        <v>19814</v>
      </c>
      <c r="C703" t="s">
        <v>504</v>
      </c>
      <c r="E703">
        <v>1</v>
      </c>
      <c r="G703" t="s">
        <v>19821</v>
      </c>
    </row>
    <row r="704" spans="1:7" x14ac:dyDescent="0.25">
      <c r="A704" t="s">
        <v>19840</v>
      </c>
      <c r="B704" s="15" t="s">
        <v>19814</v>
      </c>
      <c r="C704" t="s">
        <v>504</v>
      </c>
      <c r="E704">
        <v>1</v>
      </c>
      <c r="G704" t="s">
        <v>19816</v>
      </c>
    </row>
    <row r="705" spans="1:7" x14ac:dyDescent="0.25">
      <c r="A705" t="s">
        <v>19841</v>
      </c>
      <c r="B705" s="15" t="s">
        <v>19814</v>
      </c>
      <c r="C705" t="s">
        <v>297</v>
      </c>
      <c r="D705" t="s">
        <v>49</v>
      </c>
      <c r="E705">
        <v>1</v>
      </c>
      <c r="G705" t="s">
        <v>19817</v>
      </c>
    </row>
    <row r="706" spans="1:7" x14ac:dyDescent="0.25">
      <c r="A706" t="s">
        <v>19841</v>
      </c>
      <c r="B706" s="15" t="s">
        <v>19814</v>
      </c>
      <c r="C706" t="s">
        <v>103</v>
      </c>
      <c r="D706" t="s">
        <v>36</v>
      </c>
      <c r="E706">
        <v>1</v>
      </c>
      <c r="G706" t="s">
        <v>19817</v>
      </c>
    </row>
    <row r="707" spans="1:7" x14ac:dyDescent="0.25">
      <c r="A707" t="s">
        <v>19840</v>
      </c>
      <c r="B707" s="15" t="s">
        <v>19814</v>
      </c>
      <c r="C707" t="s">
        <v>103</v>
      </c>
      <c r="E707">
        <v>1</v>
      </c>
      <c r="G707" t="s">
        <v>19816</v>
      </c>
    </row>
    <row r="708" spans="1:7" x14ac:dyDescent="0.25">
      <c r="A708" t="s">
        <v>19841</v>
      </c>
      <c r="B708" s="15" t="s">
        <v>19814</v>
      </c>
      <c r="C708" t="s">
        <v>200</v>
      </c>
      <c r="D708" t="s">
        <v>36</v>
      </c>
      <c r="E708">
        <v>1</v>
      </c>
      <c r="G708" t="s">
        <v>19817</v>
      </c>
    </row>
    <row r="709" spans="1:7" x14ac:dyDescent="0.25">
      <c r="A709" t="s">
        <v>19840</v>
      </c>
      <c r="B709" s="15" t="s">
        <v>19814</v>
      </c>
      <c r="C709" t="s">
        <v>200</v>
      </c>
      <c r="E709">
        <v>1</v>
      </c>
      <c r="G709" t="s">
        <v>19816</v>
      </c>
    </row>
    <row r="710" spans="1:7" x14ac:dyDescent="0.25">
      <c r="A710" t="s">
        <v>19841</v>
      </c>
      <c r="B710" s="15" t="s">
        <v>19814</v>
      </c>
      <c r="C710" t="s">
        <v>897</v>
      </c>
      <c r="D710" t="s">
        <v>36</v>
      </c>
      <c r="E710">
        <v>1</v>
      </c>
      <c r="G710" t="s">
        <v>19817</v>
      </c>
    </row>
    <row r="711" spans="1:7" x14ac:dyDescent="0.25">
      <c r="A711" t="s">
        <v>19840</v>
      </c>
      <c r="B711" s="15" t="s">
        <v>19814</v>
      </c>
      <c r="C711" t="s">
        <v>897</v>
      </c>
      <c r="E711">
        <v>1</v>
      </c>
      <c r="G711" t="s">
        <v>19816</v>
      </c>
    </row>
    <row r="712" spans="1:7" x14ac:dyDescent="0.25">
      <c r="A712" t="s">
        <v>19841</v>
      </c>
      <c r="B712" s="15" t="s">
        <v>19814</v>
      </c>
      <c r="C712" t="s">
        <v>749</v>
      </c>
      <c r="D712" t="s">
        <v>36</v>
      </c>
      <c r="E712">
        <v>1</v>
      </c>
      <c r="G712" t="s">
        <v>19821</v>
      </c>
    </row>
    <row r="713" spans="1:7" x14ac:dyDescent="0.25">
      <c r="A713" t="s">
        <v>19840</v>
      </c>
      <c r="B713" s="15" t="s">
        <v>19814</v>
      </c>
      <c r="C713" t="s">
        <v>749</v>
      </c>
      <c r="E713">
        <v>1</v>
      </c>
      <c r="G713" t="s">
        <v>19816</v>
      </c>
    </row>
    <row r="714" spans="1:7" x14ac:dyDescent="0.25">
      <c r="A714" t="s">
        <v>19841</v>
      </c>
      <c r="B714" s="15" t="s">
        <v>19814</v>
      </c>
      <c r="C714" t="s">
        <v>545</v>
      </c>
      <c r="D714" t="s">
        <v>36</v>
      </c>
      <c r="E714">
        <v>1</v>
      </c>
      <c r="G714" t="s">
        <v>19817</v>
      </c>
    </row>
    <row r="715" spans="1:7" x14ac:dyDescent="0.25">
      <c r="A715" t="s">
        <v>19840</v>
      </c>
      <c r="B715" s="15" t="s">
        <v>19814</v>
      </c>
      <c r="C715" t="s">
        <v>545</v>
      </c>
      <c r="E715">
        <v>1</v>
      </c>
      <c r="G715" t="s">
        <v>19816</v>
      </c>
    </row>
    <row r="716" spans="1:7" x14ac:dyDescent="0.25">
      <c r="A716" t="s">
        <v>19841</v>
      </c>
      <c r="B716" s="15" t="s">
        <v>19814</v>
      </c>
      <c r="C716" t="s">
        <v>504</v>
      </c>
      <c r="D716" t="s">
        <v>36</v>
      </c>
      <c r="E716">
        <v>1</v>
      </c>
      <c r="G716" t="s">
        <v>19821</v>
      </c>
    </row>
    <row r="717" spans="1:7" x14ac:dyDescent="0.25">
      <c r="A717" t="s">
        <v>19840</v>
      </c>
      <c r="B717" s="15" t="s">
        <v>19814</v>
      </c>
      <c r="C717" t="s">
        <v>504</v>
      </c>
      <c r="E717">
        <v>1</v>
      </c>
      <c r="G717" t="s">
        <v>19816</v>
      </c>
    </row>
    <row r="718" spans="1:7" x14ac:dyDescent="0.25">
      <c r="A718" t="s">
        <v>19841</v>
      </c>
      <c r="B718" s="15" t="s">
        <v>19814</v>
      </c>
      <c r="C718" t="s">
        <v>187</v>
      </c>
      <c r="D718" t="s">
        <v>36</v>
      </c>
      <c r="E718">
        <v>1</v>
      </c>
      <c r="G718" t="s">
        <v>19817</v>
      </c>
    </row>
    <row r="719" spans="1:7" x14ac:dyDescent="0.25">
      <c r="A719" t="s">
        <v>19840</v>
      </c>
      <c r="B719" s="15" t="s">
        <v>19814</v>
      </c>
      <c r="C719" t="s">
        <v>187</v>
      </c>
      <c r="E719">
        <v>1</v>
      </c>
      <c r="G719" t="s">
        <v>19816</v>
      </c>
    </row>
    <row r="720" spans="1:7" x14ac:dyDescent="0.25">
      <c r="A720" t="s">
        <v>19841</v>
      </c>
      <c r="B720" s="15" t="s">
        <v>19814</v>
      </c>
      <c r="C720" t="s">
        <v>897</v>
      </c>
      <c r="D720" t="s">
        <v>36</v>
      </c>
      <c r="E720">
        <v>1</v>
      </c>
      <c r="G720" t="s">
        <v>19817</v>
      </c>
    </row>
    <row r="721" spans="1:7" x14ac:dyDescent="0.25">
      <c r="A721" t="s">
        <v>19840</v>
      </c>
      <c r="B721" s="15" t="s">
        <v>19814</v>
      </c>
      <c r="C721" t="s">
        <v>897</v>
      </c>
      <c r="E721">
        <v>1</v>
      </c>
      <c r="G721" t="s">
        <v>19816</v>
      </c>
    </row>
    <row r="722" spans="1:7" x14ac:dyDescent="0.25">
      <c r="A722" t="s">
        <v>19839</v>
      </c>
      <c r="B722" s="15" t="s">
        <v>19814</v>
      </c>
      <c r="C722" t="s">
        <v>235</v>
      </c>
      <c r="E722">
        <v>1</v>
      </c>
      <c r="G722" t="s">
        <v>19819</v>
      </c>
    </row>
    <row r="723" spans="1:7" x14ac:dyDescent="0.25">
      <c r="A723" t="s">
        <v>19840</v>
      </c>
      <c r="B723" s="15" t="s">
        <v>19814</v>
      </c>
      <c r="C723" t="s">
        <v>235</v>
      </c>
      <c r="E723">
        <v>1</v>
      </c>
      <c r="G723" t="s">
        <v>19816</v>
      </c>
    </row>
    <row r="724" spans="1:7" x14ac:dyDescent="0.25">
      <c r="A724" t="s">
        <v>19841</v>
      </c>
      <c r="B724" s="15" t="s">
        <v>19814</v>
      </c>
      <c r="C724" t="s">
        <v>35</v>
      </c>
      <c r="D724" t="s">
        <v>36</v>
      </c>
      <c r="E724">
        <v>1</v>
      </c>
      <c r="G724" t="s">
        <v>19819</v>
      </c>
    </row>
    <row r="725" spans="1:7" x14ac:dyDescent="0.25">
      <c r="A725" t="s">
        <v>19840</v>
      </c>
      <c r="B725" s="15" t="s">
        <v>19814</v>
      </c>
      <c r="C725" t="s">
        <v>35</v>
      </c>
      <c r="E725">
        <v>1</v>
      </c>
      <c r="G725" t="s">
        <v>19816</v>
      </c>
    </row>
    <row r="726" spans="1:7" x14ac:dyDescent="0.25">
      <c r="A726" t="s">
        <v>19841</v>
      </c>
      <c r="B726" s="15" t="s">
        <v>19814</v>
      </c>
      <c r="C726" t="s">
        <v>897</v>
      </c>
      <c r="D726" t="s">
        <v>36</v>
      </c>
      <c r="E726">
        <v>1</v>
      </c>
      <c r="G726" t="s">
        <v>19817</v>
      </c>
    </row>
    <row r="727" spans="1:7" x14ac:dyDescent="0.25">
      <c r="A727" t="s">
        <v>19840</v>
      </c>
      <c r="B727" s="15" t="s">
        <v>19814</v>
      </c>
      <c r="C727" t="s">
        <v>897</v>
      </c>
      <c r="E727">
        <v>1</v>
      </c>
      <c r="G727" t="s">
        <v>19816</v>
      </c>
    </row>
    <row r="728" spans="1:7" x14ac:dyDescent="0.25">
      <c r="A728" t="s">
        <v>19841</v>
      </c>
      <c r="B728" s="15" t="s">
        <v>19814</v>
      </c>
      <c r="C728" t="s">
        <v>249</v>
      </c>
      <c r="D728" t="s">
        <v>36</v>
      </c>
      <c r="E728">
        <v>1</v>
      </c>
      <c r="G728" t="s">
        <v>19817</v>
      </c>
    </row>
    <row r="729" spans="1:7" x14ac:dyDescent="0.25">
      <c r="A729" t="s">
        <v>19840</v>
      </c>
      <c r="B729" s="15" t="s">
        <v>19814</v>
      </c>
      <c r="C729" t="s">
        <v>249</v>
      </c>
      <c r="E729">
        <v>1</v>
      </c>
      <c r="G729" t="s">
        <v>19816</v>
      </c>
    </row>
    <row r="730" spans="1:7" x14ac:dyDescent="0.25">
      <c r="A730" t="s">
        <v>19841</v>
      </c>
      <c r="B730" s="15" t="s">
        <v>19814</v>
      </c>
      <c r="C730" t="s">
        <v>287</v>
      </c>
      <c r="D730" t="s">
        <v>36</v>
      </c>
      <c r="E730">
        <v>1</v>
      </c>
      <c r="G730" t="s">
        <v>19817</v>
      </c>
    </row>
    <row r="731" spans="1:7" x14ac:dyDescent="0.25">
      <c r="A731" t="s">
        <v>19840</v>
      </c>
      <c r="B731" s="15" t="s">
        <v>19814</v>
      </c>
      <c r="C731" t="s">
        <v>287</v>
      </c>
      <c r="E731">
        <v>1</v>
      </c>
      <c r="G731" t="s">
        <v>19816</v>
      </c>
    </row>
    <row r="732" spans="1:7" x14ac:dyDescent="0.25">
      <c r="A732" t="s">
        <v>19841</v>
      </c>
      <c r="B732" s="15" t="s">
        <v>19814</v>
      </c>
      <c r="C732" t="s">
        <v>77</v>
      </c>
      <c r="D732" t="s">
        <v>36</v>
      </c>
      <c r="E732">
        <v>1</v>
      </c>
      <c r="G732" t="s">
        <v>19819</v>
      </c>
    </row>
    <row r="733" spans="1:7" x14ac:dyDescent="0.25">
      <c r="A733" t="s">
        <v>19840</v>
      </c>
      <c r="B733" s="15" t="s">
        <v>19814</v>
      </c>
      <c r="C733" t="s">
        <v>77</v>
      </c>
      <c r="E733">
        <v>1</v>
      </c>
      <c r="G733" t="s">
        <v>19816</v>
      </c>
    </row>
    <row r="734" spans="1:7" x14ac:dyDescent="0.25">
      <c r="A734" t="s">
        <v>19841</v>
      </c>
      <c r="B734" s="15" t="s">
        <v>19814</v>
      </c>
      <c r="C734" t="s">
        <v>200</v>
      </c>
      <c r="D734" t="s">
        <v>49</v>
      </c>
      <c r="E734">
        <v>1</v>
      </c>
      <c r="G734" t="s">
        <v>19817</v>
      </c>
    </row>
    <row r="735" spans="1:7" x14ac:dyDescent="0.25">
      <c r="A735" t="s">
        <v>19841</v>
      </c>
      <c r="B735" s="15" t="s">
        <v>19814</v>
      </c>
      <c r="C735" t="s">
        <v>287</v>
      </c>
      <c r="D735" t="s">
        <v>36</v>
      </c>
      <c r="E735">
        <v>1</v>
      </c>
      <c r="G735" t="s">
        <v>19817</v>
      </c>
    </row>
    <row r="736" spans="1:7" x14ac:dyDescent="0.25">
      <c r="A736" t="s">
        <v>19840</v>
      </c>
      <c r="B736" s="15" t="s">
        <v>19814</v>
      </c>
      <c r="C736" t="s">
        <v>287</v>
      </c>
      <c r="E736">
        <v>1</v>
      </c>
      <c r="G736" t="s">
        <v>19816</v>
      </c>
    </row>
    <row r="737" spans="1:7" x14ac:dyDescent="0.25">
      <c r="A737" t="s">
        <v>19841</v>
      </c>
      <c r="B737" s="15" t="s">
        <v>19814</v>
      </c>
      <c r="C737" t="s">
        <v>47</v>
      </c>
      <c r="D737" t="s">
        <v>136</v>
      </c>
      <c r="E737">
        <v>1</v>
      </c>
      <c r="G737" t="s">
        <v>19817</v>
      </c>
    </row>
    <row r="738" spans="1:7" x14ac:dyDescent="0.25">
      <c r="A738" t="s">
        <v>19841</v>
      </c>
      <c r="B738" s="15" t="s">
        <v>19814</v>
      </c>
      <c r="C738" t="s">
        <v>249</v>
      </c>
      <c r="D738" t="s">
        <v>49</v>
      </c>
      <c r="E738">
        <v>1</v>
      </c>
      <c r="G738" t="s">
        <v>19817</v>
      </c>
    </row>
    <row r="739" spans="1:7" x14ac:dyDescent="0.25">
      <c r="A739" t="s">
        <v>19840</v>
      </c>
      <c r="B739" s="15" t="s">
        <v>19814</v>
      </c>
      <c r="C739" t="s">
        <v>249</v>
      </c>
      <c r="E739">
        <v>1</v>
      </c>
      <c r="G739" t="s">
        <v>19816</v>
      </c>
    </row>
    <row r="740" spans="1:7" x14ac:dyDescent="0.25">
      <c r="A740" t="s">
        <v>19839</v>
      </c>
      <c r="B740" s="15" t="s">
        <v>19814</v>
      </c>
      <c r="C740" t="s">
        <v>1827</v>
      </c>
      <c r="E740">
        <v>1</v>
      </c>
      <c r="G740" t="s">
        <v>19828</v>
      </c>
    </row>
    <row r="741" spans="1:7" x14ac:dyDescent="0.25">
      <c r="A741" t="s">
        <v>19840</v>
      </c>
      <c r="B741" s="15" t="s">
        <v>19814</v>
      </c>
      <c r="C741" t="s">
        <v>1827</v>
      </c>
      <c r="E741">
        <v>1</v>
      </c>
      <c r="G741" t="s">
        <v>19816</v>
      </c>
    </row>
    <row r="742" spans="1:7" x14ac:dyDescent="0.25">
      <c r="A742" t="s">
        <v>19841</v>
      </c>
      <c r="B742" s="15" t="s">
        <v>19814</v>
      </c>
      <c r="C742" t="s">
        <v>1161</v>
      </c>
      <c r="D742" t="s">
        <v>49</v>
      </c>
      <c r="E742">
        <v>1</v>
      </c>
      <c r="G742" t="s">
        <v>19813</v>
      </c>
    </row>
    <row r="743" spans="1:7" x14ac:dyDescent="0.25">
      <c r="A743" t="s">
        <v>19841</v>
      </c>
      <c r="B743" s="15" t="s">
        <v>19814</v>
      </c>
      <c r="C743" t="s">
        <v>192</v>
      </c>
      <c r="D743" t="s">
        <v>181</v>
      </c>
      <c r="E743">
        <v>1</v>
      </c>
      <c r="G743" t="s">
        <v>19817</v>
      </c>
    </row>
    <row r="744" spans="1:7" x14ac:dyDescent="0.25">
      <c r="A744" t="s">
        <v>19840</v>
      </c>
      <c r="B744" s="15" t="s">
        <v>19814</v>
      </c>
      <c r="C744" t="s">
        <v>192</v>
      </c>
      <c r="E744">
        <v>1</v>
      </c>
      <c r="G744" t="s">
        <v>19816</v>
      </c>
    </row>
    <row r="745" spans="1:7" x14ac:dyDescent="0.25">
      <c r="A745" t="s">
        <v>19839</v>
      </c>
      <c r="B745" s="15" t="s">
        <v>19814</v>
      </c>
      <c r="C745" t="s">
        <v>108</v>
      </c>
      <c r="E745">
        <v>1</v>
      </c>
      <c r="G745" t="s">
        <v>19817</v>
      </c>
    </row>
    <row r="746" spans="1:7" x14ac:dyDescent="0.25">
      <c r="A746" t="s">
        <v>19840</v>
      </c>
      <c r="B746" s="15" t="s">
        <v>19814</v>
      </c>
      <c r="C746" t="s">
        <v>108</v>
      </c>
      <c r="E746">
        <v>1</v>
      </c>
      <c r="G746" t="s">
        <v>19816</v>
      </c>
    </row>
    <row r="747" spans="1:7" x14ac:dyDescent="0.25">
      <c r="A747" t="s">
        <v>19839</v>
      </c>
      <c r="B747" s="15" t="s">
        <v>19814</v>
      </c>
      <c r="C747" t="s">
        <v>94</v>
      </c>
      <c r="E747">
        <v>1</v>
      </c>
      <c r="G747" t="s">
        <v>19817</v>
      </c>
    </row>
    <row r="748" spans="1:7" x14ac:dyDescent="0.25">
      <c r="A748" t="s">
        <v>19840</v>
      </c>
      <c r="B748" s="15" t="s">
        <v>19814</v>
      </c>
      <c r="C748" t="s">
        <v>94</v>
      </c>
      <c r="E748">
        <v>1</v>
      </c>
      <c r="G748" t="s">
        <v>19816</v>
      </c>
    </row>
    <row r="749" spans="1:7" x14ac:dyDescent="0.25">
      <c r="A749" t="s">
        <v>19841</v>
      </c>
      <c r="B749" s="15" t="s">
        <v>19814</v>
      </c>
      <c r="C749" t="s">
        <v>249</v>
      </c>
      <c r="D749" t="s">
        <v>36</v>
      </c>
      <c r="E749">
        <v>1</v>
      </c>
      <c r="G749" t="s">
        <v>19817</v>
      </c>
    </row>
    <row r="750" spans="1:7" x14ac:dyDescent="0.25">
      <c r="A750" t="s">
        <v>19840</v>
      </c>
      <c r="B750" s="15" t="s">
        <v>19814</v>
      </c>
      <c r="C750" t="s">
        <v>249</v>
      </c>
      <c r="E750">
        <v>1</v>
      </c>
      <c r="G750" t="s">
        <v>19816</v>
      </c>
    </row>
    <row r="751" spans="1:7" x14ac:dyDescent="0.25">
      <c r="A751" t="s">
        <v>19841</v>
      </c>
      <c r="B751" s="15" t="s">
        <v>19814</v>
      </c>
      <c r="C751" t="s">
        <v>35</v>
      </c>
      <c r="D751" t="s">
        <v>36</v>
      </c>
      <c r="E751">
        <v>1</v>
      </c>
      <c r="G751" t="s">
        <v>19819</v>
      </c>
    </row>
    <row r="752" spans="1:7" x14ac:dyDescent="0.25">
      <c r="A752" t="s">
        <v>19840</v>
      </c>
      <c r="B752" s="15" t="s">
        <v>19814</v>
      </c>
      <c r="C752" t="s">
        <v>35</v>
      </c>
      <c r="E752">
        <v>1</v>
      </c>
      <c r="G752" t="s">
        <v>19816</v>
      </c>
    </row>
    <row r="753" spans="1:7" x14ac:dyDescent="0.25">
      <c r="A753" t="s">
        <v>19841</v>
      </c>
      <c r="B753" s="15" t="s">
        <v>19814</v>
      </c>
      <c r="C753" t="s">
        <v>172</v>
      </c>
      <c r="D753" t="s">
        <v>36</v>
      </c>
      <c r="E753">
        <v>1</v>
      </c>
      <c r="G753" t="s">
        <v>19817</v>
      </c>
    </row>
    <row r="754" spans="1:7" x14ac:dyDescent="0.25">
      <c r="A754" t="s">
        <v>19840</v>
      </c>
      <c r="B754" s="15" t="s">
        <v>19814</v>
      </c>
      <c r="C754" t="s">
        <v>172</v>
      </c>
      <c r="E754">
        <v>1</v>
      </c>
      <c r="G754" t="s">
        <v>19816</v>
      </c>
    </row>
    <row r="755" spans="1:7" x14ac:dyDescent="0.25">
      <c r="A755" t="s">
        <v>19841</v>
      </c>
      <c r="B755" s="15" t="s">
        <v>19814</v>
      </c>
      <c r="C755" t="s">
        <v>35</v>
      </c>
      <c r="D755" t="s">
        <v>36</v>
      </c>
      <c r="E755">
        <v>1</v>
      </c>
      <c r="G755" t="s">
        <v>19821</v>
      </c>
    </row>
    <row r="756" spans="1:7" x14ac:dyDescent="0.25">
      <c r="A756" t="s">
        <v>19840</v>
      </c>
      <c r="B756" s="15" t="s">
        <v>19814</v>
      </c>
      <c r="C756" t="s">
        <v>35</v>
      </c>
      <c r="E756">
        <v>1</v>
      </c>
      <c r="G756" t="s">
        <v>19816</v>
      </c>
    </row>
    <row r="757" spans="1:7" x14ac:dyDescent="0.25">
      <c r="A757" t="s">
        <v>19841</v>
      </c>
      <c r="B757" s="15" t="s">
        <v>19814</v>
      </c>
      <c r="C757" t="s">
        <v>1867</v>
      </c>
      <c r="D757" t="s">
        <v>181</v>
      </c>
      <c r="E757">
        <v>1</v>
      </c>
      <c r="G757" t="s">
        <v>19828</v>
      </c>
    </row>
    <row r="758" spans="1:7" x14ac:dyDescent="0.25">
      <c r="A758" t="s">
        <v>19840</v>
      </c>
      <c r="B758" s="15" t="s">
        <v>19814</v>
      </c>
      <c r="C758" t="s">
        <v>1867</v>
      </c>
      <c r="E758">
        <v>1</v>
      </c>
      <c r="G758" t="s">
        <v>19816</v>
      </c>
    </row>
    <row r="759" spans="1:7" x14ac:dyDescent="0.25">
      <c r="A759" t="s">
        <v>19841</v>
      </c>
      <c r="B759" s="15" t="s">
        <v>19814</v>
      </c>
      <c r="C759" t="s">
        <v>897</v>
      </c>
      <c r="D759" t="s">
        <v>181</v>
      </c>
      <c r="E759">
        <v>1</v>
      </c>
      <c r="G759" t="s">
        <v>19817</v>
      </c>
    </row>
    <row r="760" spans="1:7" x14ac:dyDescent="0.25">
      <c r="A760" t="s">
        <v>19840</v>
      </c>
      <c r="B760" s="15" t="s">
        <v>19814</v>
      </c>
      <c r="C760" t="s">
        <v>897</v>
      </c>
      <c r="E760">
        <v>1</v>
      </c>
      <c r="G760" t="s">
        <v>19816</v>
      </c>
    </row>
    <row r="761" spans="1:7" x14ac:dyDescent="0.25">
      <c r="A761" t="s">
        <v>19839</v>
      </c>
      <c r="B761" s="15" t="s">
        <v>19814</v>
      </c>
      <c r="C761" t="s">
        <v>903</v>
      </c>
      <c r="E761">
        <v>1</v>
      </c>
      <c r="G761" t="s">
        <v>19817</v>
      </c>
    </row>
    <row r="762" spans="1:7" x14ac:dyDescent="0.25">
      <c r="A762" t="s">
        <v>19840</v>
      </c>
      <c r="B762" s="15" t="s">
        <v>19814</v>
      </c>
      <c r="C762" t="s">
        <v>903</v>
      </c>
      <c r="E762">
        <v>1</v>
      </c>
      <c r="G762" t="s">
        <v>19816</v>
      </c>
    </row>
    <row r="763" spans="1:7" x14ac:dyDescent="0.25">
      <c r="A763" t="s">
        <v>19841</v>
      </c>
      <c r="B763" s="15" t="s">
        <v>19814</v>
      </c>
      <c r="C763" t="s">
        <v>35</v>
      </c>
      <c r="D763" t="s">
        <v>36</v>
      </c>
      <c r="E763">
        <v>1</v>
      </c>
      <c r="G763" t="s">
        <v>19821</v>
      </c>
    </row>
    <row r="764" spans="1:7" x14ac:dyDescent="0.25">
      <c r="A764" t="s">
        <v>19840</v>
      </c>
      <c r="B764" s="15" t="s">
        <v>19814</v>
      </c>
      <c r="C764" t="s">
        <v>35</v>
      </c>
      <c r="E764">
        <v>1</v>
      </c>
      <c r="G764" t="s">
        <v>19816</v>
      </c>
    </row>
    <row r="765" spans="1:7" x14ac:dyDescent="0.25">
      <c r="A765" t="s">
        <v>19841</v>
      </c>
      <c r="B765" s="15" t="s">
        <v>19814</v>
      </c>
      <c r="C765" t="s">
        <v>143</v>
      </c>
      <c r="D765" t="s">
        <v>36</v>
      </c>
      <c r="E765">
        <v>1</v>
      </c>
      <c r="G765" t="s">
        <v>19817</v>
      </c>
    </row>
    <row r="766" spans="1:7" x14ac:dyDescent="0.25">
      <c r="A766" t="s">
        <v>19840</v>
      </c>
      <c r="B766" s="15" t="s">
        <v>19814</v>
      </c>
      <c r="C766" t="s">
        <v>143</v>
      </c>
      <c r="E766">
        <v>1</v>
      </c>
      <c r="G766" t="s">
        <v>19816</v>
      </c>
    </row>
    <row r="767" spans="1:7" x14ac:dyDescent="0.25">
      <c r="A767" t="s">
        <v>19841</v>
      </c>
      <c r="B767" s="15" t="s">
        <v>19814</v>
      </c>
      <c r="C767" t="s">
        <v>461</v>
      </c>
      <c r="D767" t="s">
        <v>36</v>
      </c>
      <c r="E767">
        <v>1</v>
      </c>
      <c r="G767" t="s">
        <v>19817</v>
      </c>
    </row>
    <row r="768" spans="1:7" x14ac:dyDescent="0.25">
      <c r="A768" t="s">
        <v>19840</v>
      </c>
      <c r="B768" s="15" t="s">
        <v>19814</v>
      </c>
      <c r="C768" t="s">
        <v>461</v>
      </c>
      <c r="E768">
        <v>1</v>
      </c>
      <c r="G768" t="s">
        <v>19816</v>
      </c>
    </row>
    <row r="769" spans="1:7" x14ac:dyDescent="0.25">
      <c r="A769" t="s">
        <v>19841</v>
      </c>
      <c r="B769" s="15" t="s">
        <v>19814</v>
      </c>
      <c r="C769" t="s">
        <v>143</v>
      </c>
      <c r="D769" t="s">
        <v>36</v>
      </c>
      <c r="E769">
        <v>1</v>
      </c>
      <c r="G769" t="s">
        <v>19817</v>
      </c>
    </row>
    <row r="770" spans="1:7" x14ac:dyDescent="0.25">
      <c r="A770" t="s">
        <v>19840</v>
      </c>
      <c r="B770" s="15" t="s">
        <v>19814</v>
      </c>
      <c r="C770" t="s">
        <v>143</v>
      </c>
      <c r="E770">
        <v>1</v>
      </c>
      <c r="G770" t="s">
        <v>19816</v>
      </c>
    </row>
    <row r="771" spans="1:7" x14ac:dyDescent="0.25">
      <c r="A771" t="s">
        <v>19841</v>
      </c>
      <c r="B771" s="15" t="s">
        <v>19814</v>
      </c>
      <c r="C771" t="s">
        <v>35</v>
      </c>
      <c r="D771" t="s">
        <v>136</v>
      </c>
      <c r="E771">
        <v>1</v>
      </c>
      <c r="G771" t="s">
        <v>19813</v>
      </c>
    </row>
    <row r="772" spans="1:7" x14ac:dyDescent="0.25">
      <c r="A772" t="s">
        <v>19841</v>
      </c>
      <c r="B772" s="15" t="s">
        <v>19814</v>
      </c>
      <c r="C772" t="s">
        <v>35</v>
      </c>
      <c r="D772" t="s">
        <v>49</v>
      </c>
      <c r="E772">
        <v>1</v>
      </c>
      <c r="G772" t="s">
        <v>19813</v>
      </c>
    </row>
    <row r="773" spans="1:7" x14ac:dyDescent="0.25">
      <c r="A773" t="s">
        <v>19840</v>
      </c>
      <c r="B773" s="15" t="s">
        <v>19826</v>
      </c>
      <c r="C773" t="s">
        <v>35</v>
      </c>
      <c r="E773">
        <v>1</v>
      </c>
      <c r="G773" t="s">
        <v>19816</v>
      </c>
    </row>
    <row r="774" spans="1:7" x14ac:dyDescent="0.25">
      <c r="A774" t="s">
        <v>19841</v>
      </c>
      <c r="B774" s="15" t="s">
        <v>19814</v>
      </c>
      <c r="C774" t="s">
        <v>94</v>
      </c>
      <c r="D774" t="s">
        <v>36</v>
      </c>
      <c r="E774">
        <v>1</v>
      </c>
      <c r="G774" t="s">
        <v>19817</v>
      </c>
    </row>
    <row r="775" spans="1:7" x14ac:dyDescent="0.25">
      <c r="A775" t="s">
        <v>19840</v>
      </c>
      <c r="B775" s="15" t="s">
        <v>19814</v>
      </c>
      <c r="C775" t="s">
        <v>94</v>
      </c>
      <c r="E775">
        <v>1</v>
      </c>
      <c r="G775" t="s">
        <v>19816</v>
      </c>
    </row>
    <row r="776" spans="1:7" x14ac:dyDescent="0.25">
      <c r="A776" t="s">
        <v>19841</v>
      </c>
      <c r="B776" s="15" t="s">
        <v>19814</v>
      </c>
      <c r="C776" t="s">
        <v>1910</v>
      </c>
      <c r="D776" t="s">
        <v>136</v>
      </c>
      <c r="E776">
        <v>1</v>
      </c>
      <c r="G776" t="s">
        <v>19823</v>
      </c>
    </row>
    <row r="777" spans="1:7" x14ac:dyDescent="0.25">
      <c r="A777" t="s">
        <v>19840</v>
      </c>
      <c r="B777" s="15" t="s">
        <v>19814</v>
      </c>
      <c r="C777" t="s">
        <v>309</v>
      </c>
      <c r="E777">
        <v>1</v>
      </c>
      <c r="G777" t="s">
        <v>19816</v>
      </c>
    </row>
    <row r="778" spans="1:7" x14ac:dyDescent="0.25">
      <c r="A778" t="s">
        <v>19839</v>
      </c>
      <c r="B778" s="15" t="s">
        <v>19814</v>
      </c>
      <c r="C778" t="s">
        <v>309</v>
      </c>
      <c r="E778">
        <v>1</v>
      </c>
      <c r="G778" t="s">
        <v>19821</v>
      </c>
    </row>
    <row r="779" spans="1:7" x14ac:dyDescent="0.25">
      <c r="A779" t="s">
        <v>19841</v>
      </c>
      <c r="B779" s="15" t="s">
        <v>19814</v>
      </c>
      <c r="C779" t="s">
        <v>86</v>
      </c>
      <c r="D779" t="s">
        <v>36</v>
      </c>
      <c r="E779">
        <v>1</v>
      </c>
      <c r="G779" t="s">
        <v>19813</v>
      </c>
    </row>
    <row r="780" spans="1:7" x14ac:dyDescent="0.25">
      <c r="A780" t="s">
        <v>19840</v>
      </c>
      <c r="B780" s="15" t="s">
        <v>19814</v>
      </c>
      <c r="C780" t="s">
        <v>86</v>
      </c>
      <c r="E780">
        <v>1</v>
      </c>
      <c r="G780" t="s">
        <v>19816</v>
      </c>
    </row>
    <row r="781" spans="1:7" x14ac:dyDescent="0.25">
      <c r="A781" t="s">
        <v>19841</v>
      </c>
      <c r="B781" s="15" t="s">
        <v>19814</v>
      </c>
      <c r="C781" t="s">
        <v>659</v>
      </c>
      <c r="D781" t="s">
        <v>36</v>
      </c>
      <c r="E781">
        <v>1</v>
      </c>
      <c r="G781" t="s">
        <v>19817</v>
      </c>
    </row>
    <row r="782" spans="1:7" x14ac:dyDescent="0.25">
      <c r="A782" t="s">
        <v>19840</v>
      </c>
      <c r="B782" s="15" t="s">
        <v>19814</v>
      </c>
      <c r="C782" t="s">
        <v>659</v>
      </c>
      <c r="E782">
        <v>1</v>
      </c>
      <c r="G782" t="s">
        <v>19816</v>
      </c>
    </row>
    <row r="783" spans="1:7" x14ac:dyDescent="0.25">
      <c r="A783" t="s">
        <v>19841</v>
      </c>
      <c r="B783" s="15" t="s">
        <v>19814</v>
      </c>
      <c r="C783" t="s">
        <v>143</v>
      </c>
      <c r="D783" t="s">
        <v>36</v>
      </c>
      <c r="E783">
        <v>1</v>
      </c>
      <c r="G783" t="s">
        <v>19817</v>
      </c>
    </row>
    <row r="784" spans="1:7" x14ac:dyDescent="0.25">
      <c r="A784" t="s">
        <v>19840</v>
      </c>
      <c r="B784" s="15" t="s">
        <v>19814</v>
      </c>
      <c r="C784" t="s">
        <v>143</v>
      </c>
      <c r="E784">
        <v>1</v>
      </c>
      <c r="G784" t="s">
        <v>19816</v>
      </c>
    </row>
    <row r="785" spans="1:7" x14ac:dyDescent="0.25">
      <c r="A785" t="s">
        <v>19839</v>
      </c>
      <c r="B785" s="15" t="s">
        <v>19814</v>
      </c>
      <c r="C785" t="s">
        <v>187</v>
      </c>
      <c r="E785">
        <v>1</v>
      </c>
      <c r="G785" t="s">
        <v>19817</v>
      </c>
    </row>
    <row r="786" spans="1:7" x14ac:dyDescent="0.25">
      <c r="A786" t="s">
        <v>19840</v>
      </c>
      <c r="B786" s="15" t="s">
        <v>19814</v>
      </c>
      <c r="C786" t="s">
        <v>187</v>
      </c>
      <c r="E786">
        <v>1</v>
      </c>
      <c r="G786" t="s">
        <v>19816</v>
      </c>
    </row>
    <row r="787" spans="1:7" x14ac:dyDescent="0.25">
      <c r="A787" t="s">
        <v>19839</v>
      </c>
      <c r="B787" s="15" t="s">
        <v>19814</v>
      </c>
      <c r="C787" t="s">
        <v>1931</v>
      </c>
      <c r="E787">
        <v>1</v>
      </c>
      <c r="G787" t="s">
        <v>19817</v>
      </c>
    </row>
    <row r="788" spans="1:7" x14ac:dyDescent="0.25">
      <c r="A788" t="s">
        <v>19840</v>
      </c>
      <c r="B788" s="15" t="s">
        <v>19814</v>
      </c>
      <c r="C788" t="s">
        <v>1931</v>
      </c>
      <c r="E788">
        <v>1</v>
      </c>
      <c r="G788" t="s">
        <v>19816</v>
      </c>
    </row>
    <row r="789" spans="1:7" x14ac:dyDescent="0.25">
      <c r="A789" t="s">
        <v>19841</v>
      </c>
      <c r="B789" s="15" t="s">
        <v>19814</v>
      </c>
      <c r="C789" t="s">
        <v>886</v>
      </c>
      <c r="D789" t="s">
        <v>36</v>
      </c>
      <c r="E789">
        <v>1</v>
      </c>
      <c r="G789" t="s">
        <v>19817</v>
      </c>
    </row>
    <row r="790" spans="1:7" x14ac:dyDescent="0.25">
      <c r="A790" t="s">
        <v>19840</v>
      </c>
      <c r="B790" s="15" t="s">
        <v>19814</v>
      </c>
      <c r="C790" t="s">
        <v>886</v>
      </c>
      <c r="E790">
        <v>1</v>
      </c>
      <c r="G790" t="s">
        <v>19816</v>
      </c>
    </row>
    <row r="791" spans="1:7" x14ac:dyDescent="0.25">
      <c r="A791" t="s">
        <v>19841</v>
      </c>
      <c r="B791" s="15" t="s">
        <v>19814</v>
      </c>
      <c r="C791" t="s">
        <v>921</v>
      </c>
      <c r="D791" t="s">
        <v>36</v>
      </c>
      <c r="E791">
        <v>1</v>
      </c>
      <c r="G791" t="s">
        <v>19817</v>
      </c>
    </row>
    <row r="792" spans="1:7" x14ac:dyDescent="0.25">
      <c r="A792" t="s">
        <v>19840</v>
      </c>
      <c r="B792" s="15" t="s">
        <v>19814</v>
      </c>
      <c r="C792" t="s">
        <v>921</v>
      </c>
      <c r="E792">
        <v>1</v>
      </c>
      <c r="G792" t="s">
        <v>19816</v>
      </c>
    </row>
    <row r="793" spans="1:7" x14ac:dyDescent="0.25">
      <c r="A793" t="s">
        <v>19841</v>
      </c>
      <c r="B793" s="15" t="s">
        <v>19814</v>
      </c>
      <c r="C793" t="s">
        <v>126</v>
      </c>
      <c r="D793" t="s">
        <v>36</v>
      </c>
      <c r="E793">
        <v>1</v>
      </c>
      <c r="G793" t="s">
        <v>19821</v>
      </c>
    </row>
    <row r="794" spans="1:7" x14ac:dyDescent="0.25">
      <c r="A794" t="s">
        <v>19840</v>
      </c>
      <c r="B794" s="15" t="s">
        <v>19814</v>
      </c>
      <c r="C794" t="s">
        <v>126</v>
      </c>
      <c r="E794">
        <v>1</v>
      </c>
      <c r="G794" t="s">
        <v>19816</v>
      </c>
    </row>
    <row r="795" spans="1:7" x14ac:dyDescent="0.25">
      <c r="A795" t="s">
        <v>19841</v>
      </c>
      <c r="B795" s="15" t="s">
        <v>19814</v>
      </c>
      <c r="C795" t="s">
        <v>77</v>
      </c>
      <c r="D795" t="s">
        <v>36</v>
      </c>
      <c r="E795">
        <v>1</v>
      </c>
      <c r="G795" t="s">
        <v>19817</v>
      </c>
    </row>
    <row r="796" spans="1:7" x14ac:dyDescent="0.25">
      <c r="A796" t="s">
        <v>19840</v>
      </c>
      <c r="B796" s="15" t="s">
        <v>19814</v>
      </c>
      <c r="C796" t="s">
        <v>77</v>
      </c>
      <c r="E796">
        <v>1</v>
      </c>
      <c r="G796" t="s">
        <v>19816</v>
      </c>
    </row>
    <row r="797" spans="1:7" x14ac:dyDescent="0.25">
      <c r="A797" t="s">
        <v>19841</v>
      </c>
      <c r="B797" s="15" t="s">
        <v>19814</v>
      </c>
      <c r="C797" t="s">
        <v>1951</v>
      </c>
      <c r="D797" t="s">
        <v>370</v>
      </c>
      <c r="E797">
        <v>1</v>
      </c>
      <c r="G797" t="s">
        <v>19813</v>
      </c>
    </row>
    <row r="798" spans="1:7" x14ac:dyDescent="0.25">
      <c r="A798" t="s">
        <v>19839</v>
      </c>
      <c r="B798" s="15" t="s">
        <v>19814</v>
      </c>
      <c r="C798" t="s">
        <v>1955</v>
      </c>
      <c r="E798">
        <v>1</v>
      </c>
      <c r="G798" t="s">
        <v>19813</v>
      </c>
    </row>
    <row r="799" spans="1:7" x14ac:dyDescent="0.25">
      <c r="A799" t="s">
        <v>19840</v>
      </c>
      <c r="B799" s="15" t="s">
        <v>19814</v>
      </c>
      <c r="C799" t="s">
        <v>1955</v>
      </c>
      <c r="E799">
        <v>1</v>
      </c>
      <c r="G799" t="s">
        <v>19816</v>
      </c>
    </row>
    <row r="800" spans="1:7" x14ac:dyDescent="0.25">
      <c r="A800" t="s">
        <v>19841</v>
      </c>
      <c r="B800" s="15" t="s">
        <v>19814</v>
      </c>
      <c r="C800" t="s">
        <v>275</v>
      </c>
      <c r="D800" t="s">
        <v>36</v>
      </c>
      <c r="E800">
        <v>1</v>
      </c>
      <c r="G800" t="s">
        <v>8878</v>
      </c>
    </row>
    <row r="801" spans="1:7" x14ac:dyDescent="0.25">
      <c r="A801" t="s">
        <v>19840</v>
      </c>
      <c r="B801" s="15" t="s">
        <v>19814</v>
      </c>
      <c r="C801" t="s">
        <v>275</v>
      </c>
      <c r="E801">
        <v>1</v>
      </c>
      <c r="G801" t="s">
        <v>19816</v>
      </c>
    </row>
    <row r="802" spans="1:7" x14ac:dyDescent="0.25">
      <c r="A802" t="s">
        <v>19841</v>
      </c>
      <c r="B802" s="15" t="s">
        <v>19814</v>
      </c>
      <c r="C802" t="s">
        <v>235</v>
      </c>
      <c r="D802" t="s">
        <v>36</v>
      </c>
      <c r="E802">
        <v>1</v>
      </c>
      <c r="G802" t="s">
        <v>19819</v>
      </c>
    </row>
    <row r="803" spans="1:7" x14ac:dyDescent="0.25">
      <c r="A803" t="s">
        <v>19840</v>
      </c>
      <c r="B803" s="15" t="s">
        <v>19814</v>
      </c>
      <c r="C803" t="s">
        <v>235</v>
      </c>
      <c r="E803">
        <v>1</v>
      </c>
      <c r="G803" t="s">
        <v>19816</v>
      </c>
    </row>
    <row r="804" spans="1:7" x14ac:dyDescent="0.25">
      <c r="A804" t="s">
        <v>19839</v>
      </c>
      <c r="B804" s="15" t="s">
        <v>19814</v>
      </c>
      <c r="C804" t="s">
        <v>1972</v>
      </c>
      <c r="E804">
        <v>1</v>
      </c>
      <c r="G804" t="s">
        <v>19817</v>
      </c>
    </row>
    <row r="805" spans="1:7" x14ac:dyDescent="0.25">
      <c r="A805" t="s">
        <v>19840</v>
      </c>
      <c r="B805" s="15" t="s">
        <v>19814</v>
      </c>
      <c r="C805" t="s">
        <v>1972</v>
      </c>
      <c r="E805">
        <v>1</v>
      </c>
      <c r="G805" t="s">
        <v>19816</v>
      </c>
    </row>
    <row r="806" spans="1:7" x14ac:dyDescent="0.25">
      <c r="A806" t="s">
        <v>19841</v>
      </c>
      <c r="B806" s="15" t="s">
        <v>19814</v>
      </c>
      <c r="C806" t="s">
        <v>826</v>
      </c>
      <c r="D806" t="s">
        <v>181</v>
      </c>
      <c r="E806">
        <v>1</v>
      </c>
      <c r="G806" t="s">
        <v>19817</v>
      </c>
    </row>
    <row r="807" spans="1:7" x14ac:dyDescent="0.25">
      <c r="A807" t="s">
        <v>19840</v>
      </c>
      <c r="B807" s="15" t="s">
        <v>19814</v>
      </c>
      <c r="C807" t="s">
        <v>826</v>
      </c>
      <c r="E807">
        <v>1</v>
      </c>
      <c r="G807" t="s">
        <v>19816</v>
      </c>
    </row>
    <row r="808" spans="1:7" x14ac:dyDescent="0.25">
      <c r="A808" t="s">
        <v>19841</v>
      </c>
      <c r="B808" s="15" t="s">
        <v>19814</v>
      </c>
      <c r="C808" t="s">
        <v>1976</v>
      </c>
      <c r="D808" t="s">
        <v>49</v>
      </c>
      <c r="E808">
        <v>1</v>
      </c>
      <c r="G808" t="s">
        <v>19828</v>
      </c>
    </row>
    <row r="809" spans="1:7" x14ac:dyDescent="0.25">
      <c r="A809" t="s">
        <v>19840</v>
      </c>
      <c r="B809" s="15" t="s">
        <v>19814</v>
      </c>
      <c r="C809" t="s">
        <v>1976</v>
      </c>
      <c r="E809">
        <v>1</v>
      </c>
      <c r="G809" t="s">
        <v>19816</v>
      </c>
    </row>
    <row r="810" spans="1:7" x14ac:dyDescent="0.25">
      <c r="A810" t="s">
        <v>19839</v>
      </c>
      <c r="B810" s="15" t="s">
        <v>19814</v>
      </c>
      <c r="C810" t="s">
        <v>235</v>
      </c>
      <c r="E810">
        <v>1</v>
      </c>
      <c r="G810" t="s">
        <v>19817</v>
      </c>
    </row>
    <row r="811" spans="1:7" x14ac:dyDescent="0.25">
      <c r="A811" t="s">
        <v>19840</v>
      </c>
      <c r="B811" s="15" t="s">
        <v>19814</v>
      </c>
      <c r="C811" t="s">
        <v>235</v>
      </c>
      <c r="E811">
        <v>1</v>
      </c>
      <c r="G811" t="s">
        <v>19816</v>
      </c>
    </row>
    <row r="812" spans="1:7" x14ac:dyDescent="0.25">
      <c r="A812" t="s">
        <v>19839</v>
      </c>
      <c r="B812" s="15" t="s">
        <v>19814</v>
      </c>
      <c r="C812" t="s">
        <v>47</v>
      </c>
      <c r="E812">
        <v>1</v>
      </c>
      <c r="G812" t="s">
        <v>19821</v>
      </c>
    </row>
    <row r="813" spans="1:7" x14ac:dyDescent="0.25">
      <c r="A813" t="s">
        <v>19840</v>
      </c>
      <c r="B813" s="15" t="s">
        <v>19814</v>
      </c>
      <c r="C813" t="s">
        <v>47</v>
      </c>
      <c r="E813">
        <v>1</v>
      </c>
      <c r="G813" t="s">
        <v>19816</v>
      </c>
    </row>
    <row r="814" spans="1:7" x14ac:dyDescent="0.25">
      <c r="A814" t="s">
        <v>19841</v>
      </c>
      <c r="B814" s="15" t="s">
        <v>19814</v>
      </c>
      <c r="C814" t="s">
        <v>749</v>
      </c>
      <c r="D814" t="s">
        <v>36</v>
      </c>
      <c r="E814">
        <v>1</v>
      </c>
      <c r="G814" t="s">
        <v>19821</v>
      </c>
    </row>
    <row r="815" spans="1:7" x14ac:dyDescent="0.25">
      <c r="A815" t="s">
        <v>19840</v>
      </c>
      <c r="B815" s="15" t="s">
        <v>19814</v>
      </c>
      <c r="C815" t="s">
        <v>749</v>
      </c>
      <c r="E815">
        <v>1</v>
      </c>
      <c r="G815" t="s">
        <v>19816</v>
      </c>
    </row>
    <row r="816" spans="1:7" x14ac:dyDescent="0.25">
      <c r="A816" t="s">
        <v>19841</v>
      </c>
      <c r="B816" s="15" t="s">
        <v>19814</v>
      </c>
      <c r="C816" t="s">
        <v>35</v>
      </c>
      <c r="D816" t="s">
        <v>36</v>
      </c>
      <c r="E816">
        <v>1</v>
      </c>
      <c r="G816" t="s">
        <v>19820</v>
      </c>
    </row>
    <row r="817" spans="1:7" x14ac:dyDescent="0.25">
      <c r="A817" t="s">
        <v>19840</v>
      </c>
      <c r="B817" s="15" t="s">
        <v>19814</v>
      </c>
      <c r="C817" t="s">
        <v>35</v>
      </c>
      <c r="E817">
        <v>1</v>
      </c>
      <c r="G817" t="s">
        <v>19816</v>
      </c>
    </row>
    <row r="818" spans="1:7" x14ac:dyDescent="0.25">
      <c r="A818" t="s">
        <v>19841</v>
      </c>
      <c r="B818" s="15" t="s">
        <v>19814</v>
      </c>
      <c r="C818" t="s">
        <v>35</v>
      </c>
      <c r="D818" t="s">
        <v>36</v>
      </c>
      <c r="E818">
        <v>1</v>
      </c>
      <c r="G818" t="s">
        <v>19821</v>
      </c>
    </row>
    <row r="819" spans="1:7" x14ac:dyDescent="0.25">
      <c r="A819" t="s">
        <v>19840</v>
      </c>
      <c r="B819" s="15" t="s">
        <v>19814</v>
      </c>
      <c r="C819" t="s">
        <v>35</v>
      </c>
      <c r="E819">
        <v>1</v>
      </c>
      <c r="G819" t="s">
        <v>19816</v>
      </c>
    </row>
    <row r="820" spans="1:7" x14ac:dyDescent="0.25">
      <c r="A820" t="s">
        <v>19841</v>
      </c>
      <c r="B820" s="15" t="s">
        <v>19814</v>
      </c>
      <c r="C820" t="s">
        <v>235</v>
      </c>
      <c r="D820" t="s">
        <v>36</v>
      </c>
      <c r="E820">
        <v>1</v>
      </c>
      <c r="G820" t="s">
        <v>19819</v>
      </c>
    </row>
    <row r="821" spans="1:7" x14ac:dyDescent="0.25">
      <c r="A821" t="s">
        <v>19840</v>
      </c>
      <c r="B821" s="15" t="s">
        <v>19814</v>
      </c>
      <c r="C821" t="s">
        <v>235</v>
      </c>
      <c r="E821">
        <v>1</v>
      </c>
      <c r="G821" t="s">
        <v>19816</v>
      </c>
    </row>
    <row r="822" spans="1:7" x14ac:dyDescent="0.25">
      <c r="A822" t="s">
        <v>19839</v>
      </c>
      <c r="B822" s="15" t="s">
        <v>19814</v>
      </c>
      <c r="C822" t="s">
        <v>275</v>
      </c>
      <c r="E822">
        <v>1</v>
      </c>
      <c r="G822" t="s">
        <v>8878</v>
      </c>
    </row>
    <row r="823" spans="1:7" x14ac:dyDescent="0.25">
      <c r="A823" t="s">
        <v>19840</v>
      </c>
      <c r="B823" s="15" t="s">
        <v>19814</v>
      </c>
      <c r="C823" t="s">
        <v>275</v>
      </c>
      <c r="E823">
        <v>1</v>
      </c>
      <c r="G823" t="s">
        <v>19816</v>
      </c>
    </row>
    <row r="824" spans="1:7" x14ac:dyDescent="0.25">
      <c r="A824" t="s">
        <v>19841</v>
      </c>
      <c r="B824" s="15" t="s">
        <v>19814</v>
      </c>
      <c r="C824" t="s">
        <v>35</v>
      </c>
      <c r="D824" t="s">
        <v>36</v>
      </c>
      <c r="E824">
        <v>1</v>
      </c>
      <c r="G824" t="s">
        <v>19813</v>
      </c>
    </row>
    <row r="825" spans="1:7" x14ac:dyDescent="0.25">
      <c r="A825" t="s">
        <v>19840</v>
      </c>
      <c r="B825" s="15" t="s">
        <v>19814</v>
      </c>
      <c r="C825" t="s">
        <v>35</v>
      </c>
      <c r="E825">
        <v>1</v>
      </c>
      <c r="G825" t="s">
        <v>19816</v>
      </c>
    </row>
    <row r="826" spans="1:7" x14ac:dyDescent="0.25">
      <c r="A826" t="s">
        <v>19841</v>
      </c>
      <c r="B826" s="15" t="s">
        <v>19814</v>
      </c>
      <c r="C826" t="s">
        <v>287</v>
      </c>
      <c r="D826" t="s">
        <v>181</v>
      </c>
      <c r="E826">
        <v>1</v>
      </c>
      <c r="G826" t="s">
        <v>19817</v>
      </c>
    </row>
    <row r="827" spans="1:7" x14ac:dyDescent="0.25">
      <c r="A827" t="s">
        <v>19840</v>
      </c>
      <c r="B827" s="15" t="s">
        <v>19814</v>
      </c>
      <c r="C827" t="s">
        <v>287</v>
      </c>
      <c r="E827">
        <v>1</v>
      </c>
      <c r="G827" t="s">
        <v>19816</v>
      </c>
    </row>
    <row r="828" spans="1:7" x14ac:dyDescent="0.25">
      <c r="A828" t="s">
        <v>19841</v>
      </c>
      <c r="B828" s="15" t="s">
        <v>19814</v>
      </c>
      <c r="C828" t="s">
        <v>126</v>
      </c>
      <c r="D828" t="s">
        <v>36</v>
      </c>
      <c r="E828">
        <v>1</v>
      </c>
      <c r="G828" t="s">
        <v>19821</v>
      </c>
    </row>
    <row r="829" spans="1:7" x14ac:dyDescent="0.25">
      <c r="A829" t="s">
        <v>19840</v>
      </c>
      <c r="B829" s="15" t="s">
        <v>19814</v>
      </c>
      <c r="C829" t="s">
        <v>126</v>
      </c>
      <c r="E829">
        <v>1</v>
      </c>
      <c r="G829" t="s">
        <v>19816</v>
      </c>
    </row>
    <row r="830" spans="1:7" x14ac:dyDescent="0.25">
      <c r="A830" t="s">
        <v>19841</v>
      </c>
      <c r="B830" s="15" t="s">
        <v>19814</v>
      </c>
      <c r="C830" t="s">
        <v>1318</v>
      </c>
      <c r="D830" t="s">
        <v>136</v>
      </c>
      <c r="E830">
        <v>1</v>
      </c>
      <c r="G830" t="s">
        <v>19817</v>
      </c>
    </row>
    <row r="831" spans="1:7" x14ac:dyDescent="0.25">
      <c r="A831" t="s">
        <v>19841</v>
      </c>
      <c r="B831" s="15" t="s">
        <v>19814</v>
      </c>
      <c r="C831" t="s">
        <v>275</v>
      </c>
      <c r="D831" t="s">
        <v>36</v>
      </c>
      <c r="E831">
        <v>1</v>
      </c>
      <c r="G831" t="s">
        <v>19817</v>
      </c>
    </row>
    <row r="832" spans="1:7" x14ac:dyDescent="0.25">
      <c r="A832" t="s">
        <v>19840</v>
      </c>
      <c r="B832" s="15" t="s">
        <v>19814</v>
      </c>
      <c r="C832" t="s">
        <v>275</v>
      </c>
      <c r="E832">
        <v>1</v>
      </c>
      <c r="G832" t="s">
        <v>19816</v>
      </c>
    </row>
    <row r="833" spans="1:7" x14ac:dyDescent="0.25">
      <c r="A833" t="s">
        <v>19841</v>
      </c>
      <c r="B833" s="15" t="s">
        <v>19814</v>
      </c>
      <c r="C833" t="s">
        <v>249</v>
      </c>
      <c r="D833" t="s">
        <v>36</v>
      </c>
      <c r="E833">
        <v>1</v>
      </c>
      <c r="G833" t="s">
        <v>19813</v>
      </c>
    </row>
    <row r="834" spans="1:7" x14ac:dyDescent="0.25">
      <c r="A834" t="s">
        <v>19840</v>
      </c>
      <c r="B834" s="15" t="s">
        <v>19814</v>
      </c>
      <c r="C834" t="s">
        <v>249</v>
      </c>
      <c r="E834">
        <v>1</v>
      </c>
      <c r="G834" t="s">
        <v>19816</v>
      </c>
    </row>
    <row r="835" spans="1:7" x14ac:dyDescent="0.25">
      <c r="A835" t="s">
        <v>19841</v>
      </c>
      <c r="B835" s="15" t="s">
        <v>19814</v>
      </c>
      <c r="C835" t="s">
        <v>143</v>
      </c>
      <c r="D835" t="s">
        <v>49</v>
      </c>
      <c r="E835">
        <v>1</v>
      </c>
      <c r="G835" t="s">
        <v>19817</v>
      </c>
    </row>
    <row r="836" spans="1:7" x14ac:dyDescent="0.25">
      <c r="A836" t="s">
        <v>19840</v>
      </c>
      <c r="B836" s="15" t="s">
        <v>19814</v>
      </c>
      <c r="C836" t="s">
        <v>143</v>
      </c>
      <c r="E836">
        <v>1</v>
      </c>
      <c r="G836" t="s">
        <v>19816</v>
      </c>
    </row>
    <row r="837" spans="1:7" x14ac:dyDescent="0.25">
      <c r="A837" t="s">
        <v>19841</v>
      </c>
      <c r="B837" s="15" t="s">
        <v>19814</v>
      </c>
      <c r="C837" t="s">
        <v>172</v>
      </c>
      <c r="D837" t="s">
        <v>36</v>
      </c>
      <c r="E837">
        <v>1</v>
      </c>
      <c r="G837" t="s">
        <v>19817</v>
      </c>
    </row>
    <row r="838" spans="1:7" x14ac:dyDescent="0.25">
      <c r="A838" t="s">
        <v>19840</v>
      </c>
      <c r="B838" s="15" t="s">
        <v>19814</v>
      </c>
      <c r="C838" t="s">
        <v>172</v>
      </c>
      <c r="E838">
        <v>1</v>
      </c>
      <c r="G838" t="s">
        <v>19816</v>
      </c>
    </row>
    <row r="839" spans="1:7" x14ac:dyDescent="0.25">
      <c r="A839" t="s">
        <v>19839</v>
      </c>
      <c r="B839" s="15" t="s">
        <v>19814</v>
      </c>
      <c r="C839" t="s">
        <v>143</v>
      </c>
      <c r="E839">
        <v>1</v>
      </c>
      <c r="G839" t="s">
        <v>19817</v>
      </c>
    </row>
    <row r="840" spans="1:7" x14ac:dyDescent="0.25">
      <c r="A840" t="s">
        <v>19840</v>
      </c>
      <c r="B840" s="15" t="s">
        <v>19814</v>
      </c>
      <c r="C840" t="s">
        <v>143</v>
      </c>
      <c r="E840">
        <v>1</v>
      </c>
      <c r="G840" t="s">
        <v>19816</v>
      </c>
    </row>
    <row r="841" spans="1:7" x14ac:dyDescent="0.25">
      <c r="A841" t="s">
        <v>19841</v>
      </c>
      <c r="B841" s="15" t="s">
        <v>19814</v>
      </c>
      <c r="C841" t="s">
        <v>35</v>
      </c>
      <c r="D841" t="s">
        <v>36</v>
      </c>
      <c r="E841">
        <v>1</v>
      </c>
      <c r="G841" t="s">
        <v>19813</v>
      </c>
    </row>
    <row r="842" spans="1:7" x14ac:dyDescent="0.25">
      <c r="A842" t="s">
        <v>19840</v>
      </c>
      <c r="B842" s="15" t="s">
        <v>19814</v>
      </c>
      <c r="C842" t="s">
        <v>35</v>
      </c>
      <c r="E842">
        <v>1</v>
      </c>
      <c r="G842" t="s">
        <v>19816</v>
      </c>
    </row>
    <row r="843" spans="1:7" x14ac:dyDescent="0.25">
      <c r="A843" t="s">
        <v>19839</v>
      </c>
      <c r="B843" s="15" t="s">
        <v>19814</v>
      </c>
      <c r="C843" t="s">
        <v>187</v>
      </c>
      <c r="E843">
        <v>1</v>
      </c>
      <c r="G843" t="s">
        <v>19817</v>
      </c>
    </row>
    <row r="844" spans="1:7" x14ac:dyDescent="0.25">
      <c r="A844" t="s">
        <v>19840</v>
      </c>
      <c r="B844" s="15" t="s">
        <v>19814</v>
      </c>
      <c r="C844" t="s">
        <v>187</v>
      </c>
      <c r="E844">
        <v>1</v>
      </c>
      <c r="G844" t="s">
        <v>19816</v>
      </c>
    </row>
    <row r="845" spans="1:7" x14ac:dyDescent="0.25">
      <c r="A845" t="s">
        <v>19841</v>
      </c>
      <c r="B845" s="15" t="s">
        <v>19814</v>
      </c>
      <c r="C845" t="s">
        <v>157</v>
      </c>
      <c r="D845" t="s">
        <v>36</v>
      </c>
      <c r="E845">
        <v>1</v>
      </c>
      <c r="G845" t="s">
        <v>19817</v>
      </c>
    </row>
    <row r="846" spans="1:7" x14ac:dyDescent="0.25">
      <c r="A846" t="s">
        <v>19840</v>
      </c>
      <c r="B846" s="15" t="s">
        <v>19814</v>
      </c>
      <c r="C846" t="s">
        <v>157</v>
      </c>
      <c r="E846">
        <v>1</v>
      </c>
      <c r="G846" t="s">
        <v>19816</v>
      </c>
    </row>
    <row r="847" spans="1:7" x14ac:dyDescent="0.25">
      <c r="A847" t="s">
        <v>19841</v>
      </c>
      <c r="B847" s="15" t="s">
        <v>19814</v>
      </c>
      <c r="C847" t="s">
        <v>35</v>
      </c>
      <c r="D847" t="s">
        <v>36</v>
      </c>
      <c r="E847">
        <v>1</v>
      </c>
      <c r="G847" t="s">
        <v>19813</v>
      </c>
    </row>
    <row r="848" spans="1:7" x14ac:dyDescent="0.25">
      <c r="A848" t="s">
        <v>19840</v>
      </c>
      <c r="B848" s="15" t="s">
        <v>19814</v>
      </c>
      <c r="C848" t="s">
        <v>35</v>
      </c>
      <c r="E848">
        <v>1</v>
      </c>
      <c r="G848" t="s">
        <v>19816</v>
      </c>
    </row>
    <row r="849" spans="1:7" x14ac:dyDescent="0.25">
      <c r="A849" t="s">
        <v>19839</v>
      </c>
      <c r="B849" s="15" t="s">
        <v>19814</v>
      </c>
      <c r="C849" t="s">
        <v>1601</v>
      </c>
      <c r="E849">
        <v>1</v>
      </c>
      <c r="G849" t="s">
        <v>19821</v>
      </c>
    </row>
    <row r="850" spans="1:7" x14ac:dyDescent="0.25">
      <c r="A850" t="s">
        <v>19840</v>
      </c>
      <c r="B850" s="15" t="s">
        <v>19814</v>
      </c>
      <c r="C850" t="s">
        <v>1601</v>
      </c>
      <c r="E850">
        <v>1</v>
      </c>
      <c r="G850" t="s">
        <v>19816</v>
      </c>
    </row>
    <row r="851" spans="1:7" x14ac:dyDescent="0.25">
      <c r="A851" t="s">
        <v>19841</v>
      </c>
      <c r="B851" s="15" t="s">
        <v>19814</v>
      </c>
      <c r="C851" t="s">
        <v>35</v>
      </c>
      <c r="D851" t="s">
        <v>36</v>
      </c>
      <c r="E851">
        <v>1</v>
      </c>
      <c r="G851" t="s">
        <v>19813</v>
      </c>
    </row>
    <row r="852" spans="1:7" x14ac:dyDescent="0.25">
      <c r="A852" t="s">
        <v>19840</v>
      </c>
      <c r="B852" s="15" t="s">
        <v>19814</v>
      </c>
      <c r="C852" t="s">
        <v>35</v>
      </c>
      <c r="E852">
        <v>1</v>
      </c>
      <c r="G852" t="s">
        <v>19816</v>
      </c>
    </row>
    <row r="853" spans="1:7" x14ac:dyDescent="0.25">
      <c r="A853" t="s">
        <v>19841</v>
      </c>
      <c r="B853" s="15" t="s">
        <v>19814</v>
      </c>
      <c r="C853" t="s">
        <v>2059</v>
      </c>
      <c r="D853" t="s">
        <v>36</v>
      </c>
      <c r="E853">
        <v>1</v>
      </c>
      <c r="G853" t="s">
        <v>19817</v>
      </c>
    </row>
    <row r="854" spans="1:7" x14ac:dyDescent="0.25">
      <c r="A854" t="s">
        <v>19840</v>
      </c>
      <c r="B854" s="15" t="s">
        <v>19814</v>
      </c>
      <c r="C854" t="s">
        <v>2059</v>
      </c>
      <c r="E854">
        <v>1</v>
      </c>
      <c r="G854" t="s">
        <v>19816</v>
      </c>
    </row>
    <row r="855" spans="1:7" x14ac:dyDescent="0.25">
      <c r="A855" t="s">
        <v>19841</v>
      </c>
      <c r="B855" s="15" t="s">
        <v>19814</v>
      </c>
      <c r="C855" t="s">
        <v>404</v>
      </c>
      <c r="D855" t="s">
        <v>36</v>
      </c>
      <c r="E855">
        <v>1</v>
      </c>
      <c r="G855" t="s">
        <v>19817</v>
      </c>
    </row>
    <row r="856" spans="1:7" x14ac:dyDescent="0.25">
      <c r="A856" t="s">
        <v>19840</v>
      </c>
      <c r="B856" s="15" t="s">
        <v>19814</v>
      </c>
      <c r="C856" t="s">
        <v>404</v>
      </c>
      <c r="E856">
        <v>1</v>
      </c>
      <c r="G856" t="s">
        <v>19816</v>
      </c>
    </row>
    <row r="857" spans="1:7" x14ac:dyDescent="0.25">
      <c r="A857" t="s">
        <v>19841</v>
      </c>
      <c r="B857" s="15" t="s">
        <v>19814</v>
      </c>
      <c r="C857" t="s">
        <v>266</v>
      </c>
      <c r="D857" t="s">
        <v>181</v>
      </c>
      <c r="E857">
        <v>1</v>
      </c>
      <c r="G857" t="s">
        <v>19817</v>
      </c>
    </row>
    <row r="858" spans="1:7" x14ac:dyDescent="0.25">
      <c r="A858" t="s">
        <v>19840</v>
      </c>
      <c r="B858" s="15" t="s">
        <v>19814</v>
      </c>
      <c r="C858" t="s">
        <v>266</v>
      </c>
      <c r="E858">
        <v>1</v>
      </c>
      <c r="G858" t="s">
        <v>19816</v>
      </c>
    </row>
    <row r="859" spans="1:7" x14ac:dyDescent="0.25">
      <c r="A859" t="s">
        <v>19841</v>
      </c>
      <c r="B859" s="15" t="s">
        <v>19814</v>
      </c>
      <c r="C859" t="s">
        <v>235</v>
      </c>
      <c r="D859" t="s">
        <v>36</v>
      </c>
      <c r="E859">
        <v>1</v>
      </c>
      <c r="G859" t="s">
        <v>19819</v>
      </c>
    </row>
    <row r="860" spans="1:7" x14ac:dyDescent="0.25">
      <c r="A860" t="s">
        <v>19840</v>
      </c>
      <c r="B860" s="15" t="s">
        <v>19814</v>
      </c>
      <c r="C860" t="s">
        <v>235</v>
      </c>
      <c r="E860">
        <v>1</v>
      </c>
      <c r="G860" t="s">
        <v>19816</v>
      </c>
    </row>
    <row r="861" spans="1:7" x14ac:dyDescent="0.25">
      <c r="A861" t="s">
        <v>19841</v>
      </c>
      <c r="B861" s="15" t="s">
        <v>19814</v>
      </c>
      <c r="C861" t="s">
        <v>659</v>
      </c>
      <c r="D861" t="s">
        <v>36</v>
      </c>
      <c r="E861">
        <v>1</v>
      </c>
      <c r="G861" t="s">
        <v>19822</v>
      </c>
    </row>
    <row r="862" spans="1:7" x14ac:dyDescent="0.25">
      <c r="A862" t="s">
        <v>19840</v>
      </c>
      <c r="B862" s="15" t="s">
        <v>19814</v>
      </c>
      <c r="C862" t="s">
        <v>659</v>
      </c>
      <c r="E862">
        <v>1</v>
      </c>
      <c r="G862" t="s">
        <v>19816</v>
      </c>
    </row>
    <row r="863" spans="1:7" x14ac:dyDescent="0.25">
      <c r="A863" t="s">
        <v>19839</v>
      </c>
      <c r="B863" s="15" t="s">
        <v>19814</v>
      </c>
      <c r="C863" t="s">
        <v>35</v>
      </c>
      <c r="E863">
        <v>1</v>
      </c>
      <c r="G863" t="s">
        <v>19817</v>
      </c>
    </row>
    <row r="864" spans="1:7" x14ac:dyDescent="0.25">
      <c r="A864" t="s">
        <v>19840</v>
      </c>
      <c r="B864" s="15" t="s">
        <v>19814</v>
      </c>
      <c r="C864" t="s">
        <v>35</v>
      </c>
      <c r="E864">
        <v>1</v>
      </c>
      <c r="G864" t="s">
        <v>19816</v>
      </c>
    </row>
    <row r="865" spans="1:7" x14ac:dyDescent="0.25">
      <c r="A865" t="s">
        <v>19841</v>
      </c>
      <c r="B865" s="15" t="s">
        <v>19814</v>
      </c>
      <c r="C865" t="s">
        <v>999</v>
      </c>
      <c r="D865" t="s">
        <v>36</v>
      </c>
      <c r="E865">
        <v>1</v>
      </c>
      <c r="G865" t="s">
        <v>19817</v>
      </c>
    </row>
    <row r="866" spans="1:7" x14ac:dyDescent="0.25">
      <c r="A866" t="s">
        <v>19840</v>
      </c>
      <c r="B866" s="15" t="s">
        <v>19814</v>
      </c>
      <c r="C866" t="s">
        <v>999</v>
      </c>
      <c r="E866">
        <v>1</v>
      </c>
      <c r="G866" t="s">
        <v>19816</v>
      </c>
    </row>
    <row r="867" spans="1:7" x14ac:dyDescent="0.25">
      <c r="A867" t="s">
        <v>19839</v>
      </c>
      <c r="B867" s="15" t="s">
        <v>19814</v>
      </c>
      <c r="C867" t="s">
        <v>47</v>
      </c>
      <c r="E867">
        <v>1</v>
      </c>
      <c r="G867" t="s">
        <v>19821</v>
      </c>
    </row>
    <row r="868" spans="1:7" x14ac:dyDescent="0.25">
      <c r="A868" t="s">
        <v>19840</v>
      </c>
      <c r="B868" s="15" t="s">
        <v>19814</v>
      </c>
      <c r="C868" t="s">
        <v>47</v>
      </c>
      <c r="E868">
        <v>1</v>
      </c>
      <c r="G868" t="s">
        <v>19816</v>
      </c>
    </row>
    <row r="869" spans="1:7" x14ac:dyDescent="0.25">
      <c r="A869" t="s">
        <v>19841</v>
      </c>
      <c r="B869" s="15" t="s">
        <v>19814</v>
      </c>
      <c r="C869" t="s">
        <v>309</v>
      </c>
      <c r="D869" t="s">
        <v>36</v>
      </c>
      <c r="E869">
        <v>1</v>
      </c>
      <c r="G869" t="s">
        <v>19821</v>
      </c>
    </row>
    <row r="870" spans="1:7" x14ac:dyDescent="0.25">
      <c r="A870" t="s">
        <v>19840</v>
      </c>
      <c r="B870" s="15" t="s">
        <v>19814</v>
      </c>
      <c r="C870" t="s">
        <v>309</v>
      </c>
      <c r="E870">
        <v>1</v>
      </c>
      <c r="G870" t="s">
        <v>19816</v>
      </c>
    </row>
    <row r="871" spans="1:7" x14ac:dyDescent="0.25">
      <c r="A871" t="s">
        <v>19841</v>
      </c>
      <c r="B871" s="15" t="s">
        <v>19814</v>
      </c>
      <c r="C871" t="s">
        <v>235</v>
      </c>
      <c r="D871" t="s">
        <v>36</v>
      </c>
      <c r="E871">
        <v>1</v>
      </c>
      <c r="G871" t="s">
        <v>19819</v>
      </c>
    </row>
    <row r="872" spans="1:7" x14ac:dyDescent="0.25">
      <c r="A872" t="s">
        <v>19840</v>
      </c>
      <c r="B872" s="15" t="s">
        <v>19814</v>
      </c>
      <c r="C872" t="s">
        <v>235</v>
      </c>
      <c r="E872">
        <v>1</v>
      </c>
      <c r="G872" t="s">
        <v>19816</v>
      </c>
    </row>
    <row r="873" spans="1:7" x14ac:dyDescent="0.25">
      <c r="A873" t="s">
        <v>19841</v>
      </c>
      <c r="B873" s="15" t="s">
        <v>19814</v>
      </c>
      <c r="C873" t="s">
        <v>143</v>
      </c>
      <c r="D873" t="s">
        <v>36</v>
      </c>
      <c r="E873">
        <v>1</v>
      </c>
      <c r="G873" t="s">
        <v>19817</v>
      </c>
    </row>
    <row r="874" spans="1:7" x14ac:dyDescent="0.25">
      <c r="A874" t="s">
        <v>19840</v>
      </c>
      <c r="B874" s="15" t="s">
        <v>19814</v>
      </c>
      <c r="C874" t="s">
        <v>143</v>
      </c>
      <c r="E874">
        <v>1</v>
      </c>
      <c r="G874" t="s">
        <v>19816</v>
      </c>
    </row>
    <row r="875" spans="1:7" x14ac:dyDescent="0.25">
      <c r="A875" t="s">
        <v>19839</v>
      </c>
      <c r="B875" s="15" t="s">
        <v>19814</v>
      </c>
      <c r="C875" t="s">
        <v>768</v>
      </c>
      <c r="E875">
        <v>1</v>
      </c>
      <c r="G875" t="s">
        <v>19817</v>
      </c>
    </row>
    <row r="876" spans="1:7" x14ac:dyDescent="0.25">
      <c r="A876" t="s">
        <v>19840</v>
      </c>
      <c r="B876" s="15" t="s">
        <v>19814</v>
      </c>
      <c r="C876" t="s">
        <v>768</v>
      </c>
      <c r="E876">
        <v>1</v>
      </c>
      <c r="G876" t="s">
        <v>19816</v>
      </c>
    </row>
    <row r="877" spans="1:7" x14ac:dyDescent="0.25">
      <c r="A877" t="s">
        <v>19841</v>
      </c>
      <c r="B877" s="15" t="s">
        <v>19814</v>
      </c>
      <c r="C877" t="s">
        <v>192</v>
      </c>
      <c r="D877" t="s">
        <v>36</v>
      </c>
      <c r="E877">
        <v>1</v>
      </c>
      <c r="G877" t="s">
        <v>19817</v>
      </c>
    </row>
    <row r="878" spans="1:7" x14ac:dyDescent="0.25">
      <c r="A878" t="s">
        <v>19840</v>
      </c>
      <c r="B878" s="15" t="s">
        <v>19814</v>
      </c>
      <c r="C878" t="s">
        <v>192</v>
      </c>
      <c r="E878">
        <v>1</v>
      </c>
      <c r="G878" t="s">
        <v>19816</v>
      </c>
    </row>
    <row r="879" spans="1:7" x14ac:dyDescent="0.25">
      <c r="A879" t="s">
        <v>19841</v>
      </c>
      <c r="B879" s="15" t="s">
        <v>19814</v>
      </c>
      <c r="C879" t="s">
        <v>249</v>
      </c>
      <c r="D879" t="s">
        <v>49</v>
      </c>
      <c r="E879">
        <v>1</v>
      </c>
      <c r="G879" t="s">
        <v>19817</v>
      </c>
    </row>
    <row r="880" spans="1:7" x14ac:dyDescent="0.25">
      <c r="A880" t="s">
        <v>19840</v>
      </c>
      <c r="B880" s="15" t="s">
        <v>19814</v>
      </c>
      <c r="C880" t="s">
        <v>249</v>
      </c>
      <c r="E880">
        <v>1</v>
      </c>
      <c r="G880" t="s">
        <v>19816</v>
      </c>
    </row>
    <row r="881" spans="1:7" x14ac:dyDescent="0.25">
      <c r="A881" t="s">
        <v>19841</v>
      </c>
      <c r="B881" s="15" t="s">
        <v>19814</v>
      </c>
      <c r="C881" t="s">
        <v>504</v>
      </c>
      <c r="D881" t="s">
        <v>36</v>
      </c>
      <c r="E881">
        <v>1</v>
      </c>
      <c r="G881" t="s">
        <v>19821</v>
      </c>
    </row>
    <row r="882" spans="1:7" x14ac:dyDescent="0.25">
      <c r="A882" t="s">
        <v>19840</v>
      </c>
      <c r="B882" s="15" t="s">
        <v>19814</v>
      </c>
      <c r="C882" t="s">
        <v>504</v>
      </c>
      <c r="E882">
        <v>1</v>
      </c>
      <c r="G882" t="s">
        <v>19816</v>
      </c>
    </row>
    <row r="883" spans="1:7" x14ac:dyDescent="0.25">
      <c r="A883" t="s">
        <v>19841</v>
      </c>
      <c r="B883" s="15" t="s">
        <v>19814</v>
      </c>
      <c r="C883" t="s">
        <v>94</v>
      </c>
      <c r="D883" t="s">
        <v>36</v>
      </c>
      <c r="E883">
        <v>1</v>
      </c>
      <c r="G883" t="s">
        <v>19817</v>
      </c>
    </row>
    <row r="884" spans="1:7" x14ac:dyDescent="0.25">
      <c r="A884" t="s">
        <v>19840</v>
      </c>
      <c r="B884" s="15" t="s">
        <v>19814</v>
      </c>
      <c r="C884" t="s">
        <v>94</v>
      </c>
      <c r="E884">
        <v>1</v>
      </c>
      <c r="G884" t="s">
        <v>19816</v>
      </c>
    </row>
    <row r="885" spans="1:7" x14ac:dyDescent="0.25">
      <c r="A885" t="s">
        <v>19841</v>
      </c>
      <c r="B885" s="15" t="s">
        <v>19814</v>
      </c>
      <c r="C885" t="s">
        <v>103</v>
      </c>
      <c r="D885" t="s">
        <v>36</v>
      </c>
      <c r="E885">
        <v>1</v>
      </c>
      <c r="G885" t="s">
        <v>19817</v>
      </c>
    </row>
    <row r="886" spans="1:7" x14ac:dyDescent="0.25">
      <c r="A886" t="s">
        <v>19840</v>
      </c>
      <c r="B886" s="15" t="s">
        <v>19814</v>
      </c>
      <c r="C886" t="s">
        <v>103</v>
      </c>
      <c r="E886">
        <v>1</v>
      </c>
      <c r="G886" t="s">
        <v>19816</v>
      </c>
    </row>
    <row r="887" spans="1:7" x14ac:dyDescent="0.25">
      <c r="A887" t="s">
        <v>19839</v>
      </c>
      <c r="B887" s="15" t="s">
        <v>19814</v>
      </c>
      <c r="C887" t="s">
        <v>999</v>
      </c>
      <c r="E887">
        <v>1</v>
      </c>
      <c r="G887" t="s">
        <v>19817</v>
      </c>
    </row>
    <row r="888" spans="1:7" x14ac:dyDescent="0.25">
      <c r="A888" t="s">
        <v>19840</v>
      </c>
      <c r="B888" s="15" t="s">
        <v>19814</v>
      </c>
      <c r="C888" t="s">
        <v>999</v>
      </c>
      <c r="E888">
        <v>1</v>
      </c>
      <c r="G888" t="s">
        <v>19816</v>
      </c>
    </row>
    <row r="889" spans="1:7" x14ac:dyDescent="0.25">
      <c r="A889" t="s">
        <v>19841</v>
      </c>
      <c r="B889" s="15" t="s">
        <v>19814</v>
      </c>
      <c r="C889" t="s">
        <v>35</v>
      </c>
      <c r="D889" t="s">
        <v>36</v>
      </c>
      <c r="E889">
        <v>1</v>
      </c>
      <c r="G889" t="s">
        <v>19813</v>
      </c>
    </row>
    <row r="890" spans="1:7" x14ac:dyDescent="0.25">
      <c r="A890" t="s">
        <v>19840</v>
      </c>
      <c r="B890" s="15" t="s">
        <v>19814</v>
      </c>
      <c r="C890" t="s">
        <v>35</v>
      </c>
      <c r="E890">
        <v>1</v>
      </c>
      <c r="G890" t="s">
        <v>19816</v>
      </c>
    </row>
    <row r="891" spans="1:7" x14ac:dyDescent="0.25">
      <c r="A891" t="s">
        <v>19841</v>
      </c>
      <c r="B891" s="15" t="s">
        <v>19814</v>
      </c>
      <c r="C891" t="s">
        <v>275</v>
      </c>
      <c r="D891" t="s">
        <v>36</v>
      </c>
      <c r="E891">
        <v>1</v>
      </c>
      <c r="G891" t="s">
        <v>19817</v>
      </c>
    </row>
    <row r="892" spans="1:7" x14ac:dyDescent="0.25">
      <c r="A892" t="s">
        <v>19840</v>
      </c>
      <c r="B892" s="15" t="s">
        <v>19814</v>
      </c>
      <c r="C892" t="s">
        <v>275</v>
      </c>
      <c r="E892">
        <v>1</v>
      </c>
      <c r="G892" t="s">
        <v>19816</v>
      </c>
    </row>
    <row r="893" spans="1:7" x14ac:dyDescent="0.25">
      <c r="A893" t="s">
        <v>19841</v>
      </c>
      <c r="B893" s="15" t="s">
        <v>19814</v>
      </c>
      <c r="C893" t="s">
        <v>2138</v>
      </c>
      <c r="D893" t="s">
        <v>370</v>
      </c>
      <c r="E893">
        <v>1</v>
      </c>
      <c r="G893" t="s">
        <v>19813</v>
      </c>
    </row>
    <row r="894" spans="1:7" x14ac:dyDescent="0.25">
      <c r="A894" t="s">
        <v>19840</v>
      </c>
      <c r="B894" s="15" t="s">
        <v>19814</v>
      </c>
      <c r="C894" t="s">
        <v>2138</v>
      </c>
      <c r="E894">
        <v>1</v>
      </c>
      <c r="G894" t="s">
        <v>19816</v>
      </c>
    </row>
    <row r="895" spans="1:7" x14ac:dyDescent="0.25">
      <c r="A895" t="s">
        <v>19841</v>
      </c>
      <c r="B895" s="15" t="s">
        <v>19814</v>
      </c>
      <c r="C895" t="s">
        <v>235</v>
      </c>
      <c r="D895" t="s">
        <v>36</v>
      </c>
      <c r="E895">
        <v>1</v>
      </c>
      <c r="G895" t="s">
        <v>19819</v>
      </c>
    </row>
    <row r="896" spans="1:7" x14ac:dyDescent="0.25">
      <c r="A896" t="s">
        <v>19840</v>
      </c>
      <c r="B896" s="15" t="s">
        <v>19814</v>
      </c>
      <c r="C896" t="s">
        <v>235</v>
      </c>
      <c r="E896">
        <v>1</v>
      </c>
      <c r="G896" t="s">
        <v>19816</v>
      </c>
    </row>
    <row r="897" spans="1:7" x14ac:dyDescent="0.25">
      <c r="A897" t="s">
        <v>19839</v>
      </c>
      <c r="B897" s="15" t="s">
        <v>19814</v>
      </c>
      <c r="C897" t="s">
        <v>35</v>
      </c>
      <c r="E897">
        <v>1</v>
      </c>
      <c r="G897" t="s">
        <v>19821</v>
      </c>
    </row>
    <row r="898" spans="1:7" x14ac:dyDescent="0.25">
      <c r="A898" t="s">
        <v>19840</v>
      </c>
      <c r="B898" s="15" t="s">
        <v>19814</v>
      </c>
      <c r="C898" t="s">
        <v>35</v>
      </c>
      <c r="E898">
        <v>1</v>
      </c>
      <c r="G898" t="s">
        <v>19816</v>
      </c>
    </row>
    <row r="899" spans="1:7" x14ac:dyDescent="0.25">
      <c r="A899" t="s">
        <v>19841</v>
      </c>
      <c r="B899" s="15" t="s">
        <v>19814</v>
      </c>
      <c r="C899" t="s">
        <v>35</v>
      </c>
      <c r="D899" t="s">
        <v>36</v>
      </c>
      <c r="E899">
        <v>1</v>
      </c>
      <c r="G899" t="s">
        <v>19819</v>
      </c>
    </row>
    <row r="900" spans="1:7" x14ac:dyDescent="0.25">
      <c r="A900" t="s">
        <v>19840</v>
      </c>
      <c r="B900" s="15" t="s">
        <v>19814</v>
      </c>
      <c r="C900" t="s">
        <v>35</v>
      </c>
      <c r="E900">
        <v>1</v>
      </c>
      <c r="G900" t="s">
        <v>19816</v>
      </c>
    </row>
    <row r="901" spans="1:7" x14ac:dyDescent="0.25">
      <c r="A901" t="s">
        <v>19839</v>
      </c>
      <c r="B901" s="15" t="s">
        <v>19814</v>
      </c>
      <c r="C901" t="s">
        <v>235</v>
      </c>
      <c r="E901">
        <v>1</v>
      </c>
      <c r="G901" t="s">
        <v>19821</v>
      </c>
    </row>
    <row r="902" spans="1:7" x14ac:dyDescent="0.25">
      <c r="A902" t="s">
        <v>19840</v>
      </c>
      <c r="B902" s="15" t="s">
        <v>19814</v>
      </c>
      <c r="C902" t="s">
        <v>235</v>
      </c>
      <c r="E902">
        <v>1</v>
      </c>
      <c r="G902" t="s">
        <v>19816</v>
      </c>
    </row>
    <row r="903" spans="1:7" x14ac:dyDescent="0.25">
      <c r="A903" t="s">
        <v>19841</v>
      </c>
      <c r="B903" s="15" t="s">
        <v>19814</v>
      </c>
      <c r="C903" t="s">
        <v>143</v>
      </c>
      <c r="D903" t="s">
        <v>36</v>
      </c>
      <c r="E903">
        <v>1</v>
      </c>
      <c r="G903" t="s">
        <v>19817</v>
      </c>
    </row>
    <row r="904" spans="1:7" x14ac:dyDescent="0.25">
      <c r="A904" t="s">
        <v>19840</v>
      </c>
      <c r="B904" s="15" t="s">
        <v>19814</v>
      </c>
      <c r="C904" t="s">
        <v>143</v>
      </c>
      <c r="E904">
        <v>1</v>
      </c>
      <c r="G904" t="s">
        <v>19816</v>
      </c>
    </row>
    <row r="905" spans="1:7" x14ac:dyDescent="0.25">
      <c r="A905" t="s">
        <v>19841</v>
      </c>
      <c r="B905" s="15" t="s">
        <v>19814</v>
      </c>
      <c r="C905" t="s">
        <v>35</v>
      </c>
      <c r="D905" t="s">
        <v>36</v>
      </c>
      <c r="E905">
        <v>1</v>
      </c>
      <c r="G905" t="s">
        <v>19813</v>
      </c>
    </row>
    <row r="906" spans="1:7" x14ac:dyDescent="0.25">
      <c r="A906" t="s">
        <v>19840</v>
      </c>
      <c r="B906" s="15" t="s">
        <v>19814</v>
      </c>
      <c r="C906" t="s">
        <v>35</v>
      </c>
      <c r="E906">
        <v>1</v>
      </c>
      <c r="G906" t="s">
        <v>19816</v>
      </c>
    </row>
    <row r="907" spans="1:7" x14ac:dyDescent="0.25">
      <c r="A907" t="s">
        <v>19841</v>
      </c>
      <c r="B907" s="15" t="s">
        <v>19814</v>
      </c>
      <c r="C907" t="s">
        <v>35</v>
      </c>
      <c r="D907" t="s">
        <v>36</v>
      </c>
      <c r="E907">
        <v>1</v>
      </c>
      <c r="G907" t="s">
        <v>19821</v>
      </c>
    </row>
    <row r="908" spans="1:7" x14ac:dyDescent="0.25">
      <c r="A908" t="s">
        <v>19840</v>
      </c>
      <c r="B908" s="15" t="s">
        <v>19814</v>
      </c>
      <c r="C908" t="s">
        <v>35</v>
      </c>
      <c r="E908">
        <v>1</v>
      </c>
      <c r="G908" t="s">
        <v>19816</v>
      </c>
    </row>
    <row r="909" spans="1:7" x14ac:dyDescent="0.25">
      <c r="A909" t="s">
        <v>19841</v>
      </c>
      <c r="B909" s="15" t="s">
        <v>19814</v>
      </c>
      <c r="C909" t="s">
        <v>35</v>
      </c>
      <c r="D909" t="s">
        <v>36</v>
      </c>
      <c r="E909">
        <v>1</v>
      </c>
      <c r="G909" t="s">
        <v>19819</v>
      </c>
    </row>
    <row r="910" spans="1:7" x14ac:dyDescent="0.25">
      <c r="A910" t="s">
        <v>19840</v>
      </c>
      <c r="B910" s="15" t="s">
        <v>19814</v>
      </c>
      <c r="C910" t="s">
        <v>35</v>
      </c>
      <c r="E910">
        <v>1</v>
      </c>
      <c r="G910" t="s">
        <v>19816</v>
      </c>
    </row>
    <row r="911" spans="1:7" x14ac:dyDescent="0.25">
      <c r="A911" t="s">
        <v>19841</v>
      </c>
      <c r="B911" s="15" t="s">
        <v>19814</v>
      </c>
      <c r="C911" t="s">
        <v>2175</v>
      </c>
      <c r="D911" t="s">
        <v>36</v>
      </c>
      <c r="E911">
        <v>1</v>
      </c>
      <c r="G911" t="s">
        <v>19817</v>
      </c>
    </row>
    <row r="912" spans="1:7" x14ac:dyDescent="0.25">
      <c r="A912" t="s">
        <v>19840</v>
      </c>
      <c r="B912" s="15" t="s">
        <v>19814</v>
      </c>
      <c r="C912" t="s">
        <v>2175</v>
      </c>
      <c r="E912">
        <v>1</v>
      </c>
      <c r="G912" t="s">
        <v>19816</v>
      </c>
    </row>
    <row r="913" spans="1:7" x14ac:dyDescent="0.25">
      <c r="A913" t="s">
        <v>19841</v>
      </c>
      <c r="B913" s="15" t="s">
        <v>19814</v>
      </c>
      <c r="C913" t="s">
        <v>1601</v>
      </c>
      <c r="D913" t="s">
        <v>136</v>
      </c>
      <c r="E913">
        <v>1</v>
      </c>
      <c r="G913" t="s">
        <v>19821</v>
      </c>
    </row>
    <row r="914" spans="1:7" x14ac:dyDescent="0.25">
      <c r="A914" t="s">
        <v>19841</v>
      </c>
      <c r="B914" s="15" t="s">
        <v>19814</v>
      </c>
      <c r="C914" t="s">
        <v>187</v>
      </c>
      <c r="D914" t="s">
        <v>36</v>
      </c>
      <c r="E914">
        <v>1</v>
      </c>
      <c r="G914" t="s">
        <v>19817</v>
      </c>
    </row>
    <row r="915" spans="1:7" x14ac:dyDescent="0.25">
      <c r="A915" t="s">
        <v>19840</v>
      </c>
      <c r="B915" s="15" t="s">
        <v>19814</v>
      </c>
      <c r="C915" t="s">
        <v>187</v>
      </c>
      <c r="E915">
        <v>1</v>
      </c>
      <c r="G915" t="s">
        <v>19816</v>
      </c>
    </row>
    <row r="916" spans="1:7" x14ac:dyDescent="0.25">
      <c r="A916" t="s">
        <v>19841</v>
      </c>
      <c r="B916" s="15" t="s">
        <v>19814</v>
      </c>
      <c r="C916" t="s">
        <v>35</v>
      </c>
      <c r="D916" t="s">
        <v>36</v>
      </c>
      <c r="E916">
        <v>1</v>
      </c>
      <c r="G916" t="s">
        <v>19819</v>
      </c>
    </row>
    <row r="917" spans="1:7" x14ac:dyDescent="0.25">
      <c r="A917" t="s">
        <v>19840</v>
      </c>
      <c r="B917" s="15" t="s">
        <v>19814</v>
      </c>
      <c r="C917" t="s">
        <v>35</v>
      </c>
      <c r="E917">
        <v>1</v>
      </c>
      <c r="G917" t="s">
        <v>19816</v>
      </c>
    </row>
    <row r="918" spans="1:7" x14ac:dyDescent="0.25">
      <c r="A918" t="s">
        <v>19840</v>
      </c>
      <c r="B918" s="15" t="s">
        <v>19814</v>
      </c>
      <c r="C918" t="s">
        <v>249</v>
      </c>
      <c r="E918">
        <v>1</v>
      </c>
      <c r="G918" t="s">
        <v>19816</v>
      </c>
    </row>
    <row r="919" spans="1:7" x14ac:dyDescent="0.25">
      <c r="A919" t="s">
        <v>19841</v>
      </c>
      <c r="B919" s="15" t="s">
        <v>19814</v>
      </c>
      <c r="C919" t="s">
        <v>249</v>
      </c>
      <c r="D919" t="s">
        <v>181</v>
      </c>
      <c r="E919">
        <v>1</v>
      </c>
      <c r="G919" t="s">
        <v>19817</v>
      </c>
    </row>
    <row r="920" spans="1:7" x14ac:dyDescent="0.25">
      <c r="A920" t="s">
        <v>19841</v>
      </c>
      <c r="B920" s="15" t="s">
        <v>19814</v>
      </c>
      <c r="C920" t="s">
        <v>1951</v>
      </c>
      <c r="D920" t="s">
        <v>181</v>
      </c>
      <c r="E920">
        <v>1</v>
      </c>
      <c r="G920" t="s">
        <v>19813</v>
      </c>
    </row>
    <row r="921" spans="1:7" x14ac:dyDescent="0.25">
      <c r="A921" t="s">
        <v>19840</v>
      </c>
      <c r="B921" s="15" t="s">
        <v>19814</v>
      </c>
      <c r="C921" t="s">
        <v>1951</v>
      </c>
      <c r="E921">
        <v>1</v>
      </c>
      <c r="G921" t="s">
        <v>19816</v>
      </c>
    </row>
    <row r="922" spans="1:7" x14ac:dyDescent="0.25">
      <c r="A922" t="s">
        <v>19841</v>
      </c>
      <c r="B922" s="15" t="s">
        <v>19814</v>
      </c>
      <c r="C922" t="s">
        <v>714</v>
      </c>
      <c r="D922" t="s">
        <v>36</v>
      </c>
      <c r="E922">
        <v>1</v>
      </c>
      <c r="G922" t="s">
        <v>19821</v>
      </c>
    </row>
    <row r="923" spans="1:7" x14ac:dyDescent="0.25">
      <c r="A923" t="s">
        <v>19840</v>
      </c>
      <c r="B923" s="15" t="s">
        <v>19814</v>
      </c>
      <c r="C923" t="s">
        <v>714</v>
      </c>
      <c r="E923">
        <v>1</v>
      </c>
      <c r="G923" t="s">
        <v>19816</v>
      </c>
    </row>
    <row r="924" spans="1:7" x14ac:dyDescent="0.25">
      <c r="A924" t="s">
        <v>19841</v>
      </c>
      <c r="B924" s="15" t="s">
        <v>19814</v>
      </c>
      <c r="C924" t="s">
        <v>192</v>
      </c>
      <c r="D924" t="s">
        <v>49</v>
      </c>
      <c r="E924">
        <v>1</v>
      </c>
      <c r="G924" t="s">
        <v>19817</v>
      </c>
    </row>
    <row r="925" spans="1:7" x14ac:dyDescent="0.25">
      <c r="A925" t="s">
        <v>19840</v>
      </c>
      <c r="B925" s="15" t="s">
        <v>19814</v>
      </c>
      <c r="C925" t="s">
        <v>192</v>
      </c>
      <c r="E925">
        <v>1</v>
      </c>
      <c r="G925" t="s">
        <v>19816</v>
      </c>
    </row>
    <row r="926" spans="1:7" x14ac:dyDescent="0.25">
      <c r="A926" t="s">
        <v>19841</v>
      </c>
      <c r="B926" s="15" t="s">
        <v>19814</v>
      </c>
      <c r="C926" t="s">
        <v>461</v>
      </c>
      <c r="D926" t="s">
        <v>36</v>
      </c>
      <c r="E926">
        <v>1</v>
      </c>
      <c r="G926" t="s">
        <v>19817</v>
      </c>
    </row>
    <row r="927" spans="1:7" x14ac:dyDescent="0.25">
      <c r="A927" t="s">
        <v>19840</v>
      </c>
      <c r="B927" s="15" t="s">
        <v>19814</v>
      </c>
      <c r="C927" t="s">
        <v>461</v>
      </c>
      <c r="E927">
        <v>1</v>
      </c>
      <c r="G927" t="s">
        <v>19816</v>
      </c>
    </row>
    <row r="928" spans="1:7" x14ac:dyDescent="0.25">
      <c r="A928" t="s">
        <v>19839</v>
      </c>
      <c r="B928" s="15" t="s">
        <v>19814</v>
      </c>
      <c r="C928" t="s">
        <v>35</v>
      </c>
      <c r="E928">
        <v>1</v>
      </c>
      <c r="G928" t="s">
        <v>19813</v>
      </c>
    </row>
    <row r="929" spans="1:7" x14ac:dyDescent="0.25">
      <c r="A929" t="s">
        <v>19840</v>
      </c>
      <c r="B929" s="15" t="s">
        <v>19814</v>
      </c>
      <c r="C929" t="s">
        <v>35</v>
      </c>
      <c r="E929">
        <v>1</v>
      </c>
      <c r="G929" t="s">
        <v>19816</v>
      </c>
    </row>
    <row r="930" spans="1:7" x14ac:dyDescent="0.25">
      <c r="A930" t="s">
        <v>19841</v>
      </c>
      <c r="B930" s="15" t="s">
        <v>19814</v>
      </c>
      <c r="C930" t="s">
        <v>103</v>
      </c>
      <c r="D930" t="s">
        <v>36</v>
      </c>
      <c r="E930">
        <v>1</v>
      </c>
      <c r="G930" t="s">
        <v>19817</v>
      </c>
    </row>
    <row r="931" spans="1:7" x14ac:dyDescent="0.25">
      <c r="A931" t="s">
        <v>19840</v>
      </c>
      <c r="B931" s="15" t="s">
        <v>19814</v>
      </c>
      <c r="C931" t="s">
        <v>103</v>
      </c>
      <c r="E931">
        <v>1</v>
      </c>
      <c r="G931" t="s">
        <v>19816</v>
      </c>
    </row>
    <row r="932" spans="1:7" x14ac:dyDescent="0.25">
      <c r="A932" t="s">
        <v>19840</v>
      </c>
      <c r="B932" s="15" t="s">
        <v>19814</v>
      </c>
      <c r="C932" t="s">
        <v>143</v>
      </c>
      <c r="E932">
        <v>1</v>
      </c>
      <c r="G932" t="s">
        <v>19816</v>
      </c>
    </row>
    <row r="933" spans="1:7" x14ac:dyDescent="0.25">
      <c r="A933" t="s">
        <v>19841</v>
      </c>
      <c r="B933" s="15" t="s">
        <v>19814</v>
      </c>
      <c r="C933" t="s">
        <v>143</v>
      </c>
      <c r="D933" t="s">
        <v>36</v>
      </c>
      <c r="E933">
        <v>1</v>
      </c>
      <c r="G933" t="s">
        <v>19817</v>
      </c>
    </row>
    <row r="934" spans="1:7" x14ac:dyDescent="0.25">
      <c r="A934" t="s">
        <v>19839</v>
      </c>
      <c r="B934" s="15" t="s">
        <v>19814</v>
      </c>
      <c r="C934" t="s">
        <v>287</v>
      </c>
      <c r="E934">
        <v>1</v>
      </c>
      <c r="G934" t="s">
        <v>19817</v>
      </c>
    </row>
    <row r="935" spans="1:7" x14ac:dyDescent="0.25">
      <c r="A935" t="s">
        <v>19840</v>
      </c>
      <c r="B935" s="15" t="s">
        <v>19814</v>
      </c>
      <c r="C935" t="s">
        <v>287</v>
      </c>
      <c r="E935">
        <v>1</v>
      </c>
      <c r="G935" t="s">
        <v>19816</v>
      </c>
    </row>
    <row r="936" spans="1:7" x14ac:dyDescent="0.25">
      <c r="A936" t="s">
        <v>19841</v>
      </c>
      <c r="B936" s="15" t="s">
        <v>19814</v>
      </c>
      <c r="C936" t="s">
        <v>172</v>
      </c>
      <c r="D936" t="s">
        <v>36</v>
      </c>
      <c r="E936">
        <v>1</v>
      </c>
      <c r="G936" t="s">
        <v>19817</v>
      </c>
    </row>
    <row r="937" spans="1:7" x14ac:dyDescent="0.25">
      <c r="A937" t="s">
        <v>19841</v>
      </c>
      <c r="B937" s="15" t="s">
        <v>19814</v>
      </c>
      <c r="C937" t="s">
        <v>357</v>
      </c>
      <c r="D937" t="s">
        <v>36</v>
      </c>
      <c r="E937">
        <v>1</v>
      </c>
      <c r="G937" t="s">
        <v>19817</v>
      </c>
    </row>
    <row r="938" spans="1:7" x14ac:dyDescent="0.25">
      <c r="A938" t="s">
        <v>19840</v>
      </c>
      <c r="B938" s="15" t="s">
        <v>19814</v>
      </c>
      <c r="C938" t="s">
        <v>357</v>
      </c>
      <c r="E938">
        <v>1</v>
      </c>
      <c r="G938" t="s">
        <v>19816</v>
      </c>
    </row>
    <row r="939" spans="1:7" x14ac:dyDescent="0.25">
      <c r="A939" t="s">
        <v>19841</v>
      </c>
      <c r="B939" s="15" t="s">
        <v>19826</v>
      </c>
      <c r="C939" t="s">
        <v>1116</v>
      </c>
      <c r="D939" t="s">
        <v>136</v>
      </c>
      <c r="E939">
        <v>1</v>
      </c>
      <c r="G939" t="s">
        <v>19827</v>
      </c>
    </row>
    <row r="940" spans="1:7" x14ac:dyDescent="0.25">
      <c r="A940" t="s">
        <v>19841</v>
      </c>
      <c r="B940" s="15" t="s">
        <v>19814</v>
      </c>
      <c r="C940" t="s">
        <v>297</v>
      </c>
      <c r="D940" t="s">
        <v>36</v>
      </c>
      <c r="E940">
        <v>1</v>
      </c>
      <c r="G940" t="s">
        <v>19817</v>
      </c>
    </row>
    <row r="941" spans="1:7" x14ac:dyDescent="0.25">
      <c r="A941" t="s">
        <v>19840</v>
      </c>
      <c r="B941" s="15" t="s">
        <v>19814</v>
      </c>
      <c r="C941" t="s">
        <v>297</v>
      </c>
      <c r="E941">
        <v>1</v>
      </c>
      <c r="G941" t="s">
        <v>19816</v>
      </c>
    </row>
    <row r="942" spans="1:7" x14ac:dyDescent="0.25">
      <c r="A942" t="s">
        <v>19841</v>
      </c>
      <c r="B942" s="15" t="s">
        <v>19826</v>
      </c>
      <c r="C942" t="s">
        <v>2245</v>
      </c>
      <c r="D942" t="s">
        <v>136</v>
      </c>
      <c r="E942">
        <v>1</v>
      </c>
      <c r="G942" t="s">
        <v>19813</v>
      </c>
    </row>
    <row r="943" spans="1:7" x14ac:dyDescent="0.25">
      <c r="A943" t="s">
        <v>19840</v>
      </c>
      <c r="B943" s="15" t="s">
        <v>19814</v>
      </c>
      <c r="C943" t="s">
        <v>2249</v>
      </c>
      <c r="E943">
        <v>1</v>
      </c>
      <c r="G943" t="s">
        <v>19816</v>
      </c>
    </row>
    <row r="944" spans="1:7" x14ac:dyDescent="0.25">
      <c r="A944" t="s">
        <v>19839</v>
      </c>
      <c r="B944" s="15" t="s">
        <v>19814</v>
      </c>
      <c r="C944" t="s">
        <v>2249</v>
      </c>
      <c r="E944">
        <v>1</v>
      </c>
      <c r="G944" t="s">
        <v>19828</v>
      </c>
    </row>
    <row r="945" spans="1:7" x14ac:dyDescent="0.25">
      <c r="A945" t="s">
        <v>19841</v>
      </c>
      <c r="B945" s="15" t="s">
        <v>19814</v>
      </c>
      <c r="C945" t="s">
        <v>2252</v>
      </c>
      <c r="D945" t="s">
        <v>370</v>
      </c>
      <c r="E945">
        <v>1</v>
      </c>
      <c r="G945" t="s">
        <v>19813</v>
      </c>
    </row>
    <row r="946" spans="1:7" x14ac:dyDescent="0.25">
      <c r="A946" t="s">
        <v>19841</v>
      </c>
      <c r="B946" s="15" t="s">
        <v>19814</v>
      </c>
      <c r="C946" t="s">
        <v>1161</v>
      </c>
      <c r="D946" t="s">
        <v>49</v>
      </c>
      <c r="E946">
        <v>1</v>
      </c>
      <c r="G946" t="s">
        <v>19813</v>
      </c>
    </row>
    <row r="947" spans="1:7" x14ac:dyDescent="0.25">
      <c r="A947" t="s">
        <v>19841</v>
      </c>
      <c r="B947" s="15" t="s">
        <v>19814</v>
      </c>
      <c r="C947" t="s">
        <v>35</v>
      </c>
      <c r="D947" t="s">
        <v>36</v>
      </c>
      <c r="E947">
        <v>1</v>
      </c>
      <c r="G947" t="s">
        <v>19821</v>
      </c>
    </row>
    <row r="948" spans="1:7" x14ac:dyDescent="0.25">
      <c r="A948" t="s">
        <v>19840</v>
      </c>
      <c r="B948" s="15" t="s">
        <v>19814</v>
      </c>
      <c r="C948" t="s">
        <v>35</v>
      </c>
      <c r="E948">
        <v>1</v>
      </c>
      <c r="G948" t="s">
        <v>19816</v>
      </c>
    </row>
    <row r="949" spans="1:7" x14ac:dyDescent="0.25">
      <c r="A949" t="s">
        <v>19839</v>
      </c>
      <c r="B949" s="15" t="s">
        <v>19814</v>
      </c>
      <c r="C949" t="s">
        <v>35</v>
      </c>
      <c r="E949">
        <v>1</v>
      </c>
      <c r="G949" t="s">
        <v>19817</v>
      </c>
    </row>
    <row r="950" spans="1:7" x14ac:dyDescent="0.25">
      <c r="A950" t="s">
        <v>19840</v>
      </c>
      <c r="B950" s="15" t="s">
        <v>19814</v>
      </c>
      <c r="C950" t="s">
        <v>35</v>
      </c>
      <c r="E950">
        <v>1</v>
      </c>
      <c r="G950" t="s">
        <v>19816</v>
      </c>
    </row>
    <row r="951" spans="1:7" x14ac:dyDescent="0.25">
      <c r="A951" t="s">
        <v>19841</v>
      </c>
      <c r="B951" s="15" t="s">
        <v>19826</v>
      </c>
      <c r="C951" t="s">
        <v>2268</v>
      </c>
      <c r="D951" t="s">
        <v>136</v>
      </c>
      <c r="E951">
        <v>1</v>
      </c>
      <c r="G951" t="s">
        <v>19813</v>
      </c>
    </row>
    <row r="952" spans="1:7" x14ac:dyDescent="0.25">
      <c r="A952" t="s">
        <v>19841</v>
      </c>
      <c r="B952" s="15" t="s">
        <v>19814</v>
      </c>
      <c r="C952" t="s">
        <v>1601</v>
      </c>
      <c r="D952" t="s">
        <v>36</v>
      </c>
      <c r="E952">
        <v>1</v>
      </c>
      <c r="G952" t="s">
        <v>19821</v>
      </c>
    </row>
    <row r="953" spans="1:7" x14ac:dyDescent="0.25">
      <c r="A953" t="s">
        <v>19840</v>
      </c>
      <c r="B953" s="15" t="s">
        <v>19814</v>
      </c>
      <c r="C953" t="s">
        <v>1601</v>
      </c>
      <c r="E953">
        <v>1</v>
      </c>
      <c r="G953" t="s">
        <v>19816</v>
      </c>
    </row>
    <row r="954" spans="1:7" x14ac:dyDescent="0.25">
      <c r="A954" t="s">
        <v>19840</v>
      </c>
      <c r="B954" s="15" t="s">
        <v>19826</v>
      </c>
      <c r="C954" t="s">
        <v>77</v>
      </c>
      <c r="E954">
        <v>1</v>
      </c>
      <c r="G954" t="s">
        <v>19816</v>
      </c>
    </row>
    <row r="955" spans="1:7" x14ac:dyDescent="0.25">
      <c r="A955" t="s">
        <v>19841</v>
      </c>
      <c r="B955" s="15" t="s">
        <v>19814</v>
      </c>
      <c r="C955" t="s">
        <v>77</v>
      </c>
      <c r="D955" t="s">
        <v>181</v>
      </c>
      <c r="E955">
        <v>1</v>
      </c>
      <c r="G955" t="s">
        <v>19817</v>
      </c>
    </row>
    <row r="956" spans="1:7" x14ac:dyDescent="0.25">
      <c r="A956" t="s">
        <v>19841</v>
      </c>
      <c r="B956" s="15" t="s">
        <v>19826</v>
      </c>
      <c r="C956" t="s">
        <v>77</v>
      </c>
      <c r="D956" t="s">
        <v>36</v>
      </c>
      <c r="E956">
        <v>1</v>
      </c>
      <c r="G956" t="s">
        <v>19817</v>
      </c>
    </row>
    <row r="957" spans="1:7" x14ac:dyDescent="0.25">
      <c r="A957" t="s">
        <v>19841</v>
      </c>
      <c r="B957" s="15" t="s">
        <v>19814</v>
      </c>
      <c r="C957" t="s">
        <v>404</v>
      </c>
      <c r="D957" t="s">
        <v>36</v>
      </c>
      <c r="E957">
        <v>1</v>
      </c>
      <c r="G957" t="s">
        <v>19817</v>
      </c>
    </row>
    <row r="958" spans="1:7" x14ac:dyDescent="0.25">
      <c r="A958" t="s">
        <v>19841</v>
      </c>
      <c r="B958" s="15" t="s">
        <v>19814</v>
      </c>
      <c r="C958" t="s">
        <v>172</v>
      </c>
      <c r="D958" t="s">
        <v>36</v>
      </c>
      <c r="E958">
        <v>1</v>
      </c>
      <c r="G958" t="s">
        <v>19817</v>
      </c>
    </row>
    <row r="959" spans="1:7" x14ac:dyDescent="0.25">
      <c r="A959" t="s">
        <v>19840</v>
      </c>
      <c r="B959" s="15" t="s">
        <v>19826</v>
      </c>
      <c r="C959" t="s">
        <v>172</v>
      </c>
      <c r="E959">
        <v>1</v>
      </c>
      <c r="G959" t="s">
        <v>19816</v>
      </c>
    </row>
    <row r="960" spans="1:7" x14ac:dyDescent="0.25">
      <c r="A960" t="s">
        <v>19839</v>
      </c>
      <c r="B960" s="15" t="s">
        <v>19826</v>
      </c>
      <c r="C960" t="s">
        <v>714</v>
      </c>
      <c r="E960">
        <v>1</v>
      </c>
      <c r="G960" t="s">
        <v>19821</v>
      </c>
    </row>
    <row r="961" spans="1:7" x14ac:dyDescent="0.25">
      <c r="A961" t="s">
        <v>19840</v>
      </c>
      <c r="B961" s="15" t="s">
        <v>19826</v>
      </c>
      <c r="C961" t="s">
        <v>714</v>
      </c>
      <c r="E961">
        <v>1</v>
      </c>
      <c r="G961" t="s">
        <v>19816</v>
      </c>
    </row>
    <row r="962" spans="1:7" x14ac:dyDescent="0.25">
      <c r="A962" t="s">
        <v>19841</v>
      </c>
      <c r="B962" s="15" t="s">
        <v>19814</v>
      </c>
      <c r="C962" t="s">
        <v>235</v>
      </c>
      <c r="D962" t="s">
        <v>36</v>
      </c>
      <c r="E962">
        <v>1</v>
      </c>
      <c r="G962" t="s">
        <v>19819</v>
      </c>
    </row>
    <row r="963" spans="1:7" x14ac:dyDescent="0.25">
      <c r="A963" t="s">
        <v>19840</v>
      </c>
      <c r="B963" s="15" t="s">
        <v>19826</v>
      </c>
      <c r="C963" t="s">
        <v>235</v>
      </c>
      <c r="E963">
        <v>1</v>
      </c>
      <c r="G963" t="s">
        <v>19816</v>
      </c>
    </row>
    <row r="964" spans="1:7" x14ac:dyDescent="0.25">
      <c r="A964" t="s">
        <v>19839</v>
      </c>
      <c r="B964" s="15" t="s">
        <v>19826</v>
      </c>
      <c r="C964" t="s">
        <v>166</v>
      </c>
      <c r="E964">
        <v>1</v>
      </c>
      <c r="G964" t="s">
        <v>19817</v>
      </c>
    </row>
    <row r="965" spans="1:7" x14ac:dyDescent="0.25">
      <c r="A965" t="s">
        <v>19840</v>
      </c>
      <c r="B965" s="15" t="s">
        <v>19826</v>
      </c>
      <c r="C965" t="s">
        <v>166</v>
      </c>
      <c r="E965">
        <v>1</v>
      </c>
      <c r="G965" t="s">
        <v>19816</v>
      </c>
    </row>
    <row r="966" spans="1:7" x14ac:dyDescent="0.25">
      <c r="A966" t="s">
        <v>19841</v>
      </c>
      <c r="B966" s="15" t="s">
        <v>19814</v>
      </c>
      <c r="C966" t="s">
        <v>35</v>
      </c>
      <c r="D966" t="s">
        <v>36</v>
      </c>
      <c r="E966">
        <v>1</v>
      </c>
      <c r="G966" t="s">
        <v>19813</v>
      </c>
    </row>
    <row r="967" spans="1:7" x14ac:dyDescent="0.25">
      <c r="A967" t="s">
        <v>19840</v>
      </c>
      <c r="B967" s="15" t="s">
        <v>19826</v>
      </c>
      <c r="C967" t="s">
        <v>35</v>
      </c>
      <c r="E967">
        <v>1</v>
      </c>
      <c r="G967" t="s">
        <v>19816</v>
      </c>
    </row>
    <row r="968" spans="1:7" x14ac:dyDescent="0.25">
      <c r="A968" t="s">
        <v>19841</v>
      </c>
      <c r="B968" s="15" t="s">
        <v>19826</v>
      </c>
      <c r="C968" t="s">
        <v>77</v>
      </c>
      <c r="D968" t="s">
        <v>36</v>
      </c>
      <c r="E968">
        <v>1</v>
      </c>
      <c r="G968" t="s">
        <v>19819</v>
      </c>
    </row>
    <row r="969" spans="1:7" x14ac:dyDescent="0.25">
      <c r="A969" t="s">
        <v>19840</v>
      </c>
      <c r="B969" s="15" t="s">
        <v>19826</v>
      </c>
      <c r="C969" t="s">
        <v>77</v>
      </c>
      <c r="E969">
        <v>1</v>
      </c>
      <c r="G969" t="s">
        <v>19816</v>
      </c>
    </row>
    <row r="970" spans="1:7" x14ac:dyDescent="0.25">
      <c r="A970" t="s">
        <v>19839</v>
      </c>
      <c r="B970" s="15" t="s">
        <v>19826</v>
      </c>
      <c r="C970" t="s">
        <v>275</v>
      </c>
      <c r="E970">
        <v>1</v>
      </c>
      <c r="G970" t="s">
        <v>19817</v>
      </c>
    </row>
    <row r="971" spans="1:7" x14ac:dyDescent="0.25">
      <c r="A971" t="s">
        <v>19840</v>
      </c>
      <c r="B971" s="15" t="s">
        <v>19826</v>
      </c>
      <c r="C971" t="s">
        <v>275</v>
      </c>
      <c r="E971">
        <v>1</v>
      </c>
      <c r="G971" t="s">
        <v>19816</v>
      </c>
    </row>
    <row r="972" spans="1:7" x14ac:dyDescent="0.25">
      <c r="A972" t="s">
        <v>19839</v>
      </c>
      <c r="B972" s="15" t="s">
        <v>19814</v>
      </c>
      <c r="C972" t="s">
        <v>665</v>
      </c>
      <c r="E972">
        <v>1</v>
      </c>
      <c r="G972" t="s">
        <v>19817</v>
      </c>
    </row>
    <row r="973" spans="1:7" x14ac:dyDescent="0.25">
      <c r="A973" t="s">
        <v>19840</v>
      </c>
      <c r="B973" s="15" t="s">
        <v>19814</v>
      </c>
      <c r="C973" t="s">
        <v>665</v>
      </c>
      <c r="E973">
        <v>1</v>
      </c>
      <c r="G973" t="s">
        <v>19816</v>
      </c>
    </row>
    <row r="974" spans="1:7" x14ac:dyDescent="0.25">
      <c r="A974" t="s">
        <v>19841</v>
      </c>
      <c r="B974" s="15" t="s">
        <v>19814</v>
      </c>
      <c r="C974" t="s">
        <v>35</v>
      </c>
      <c r="D974" t="s">
        <v>370</v>
      </c>
      <c r="E974">
        <v>1</v>
      </c>
      <c r="G974" t="s">
        <v>19813</v>
      </c>
    </row>
    <row r="975" spans="1:7" x14ac:dyDescent="0.25">
      <c r="A975" t="s">
        <v>19840</v>
      </c>
      <c r="B975" s="15" t="s">
        <v>19814</v>
      </c>
      <c r="C975" t="s">
        <v>35</v>
      </c>
      <c r="E975">
        <v>1</v>
      </c>
      <c r="G975" t="s">
        <v>19816</v>
      </c>
    </row>
    <row r="976" spans="1:7" x14ac:dyDescent="0.25">
      <c r="A976" t="s">
        <v>19841</v>
      </c>
      <c r="B976" s="15" t="s">
        <v>19826</v>
      </c>
      <c r="C976" t="s">
        <v>659</v>
      </c>
      <c r="D976" t="s">
        <v>136</v>
      </c>
      <c r="E976">
        <v>1</v>
      </c>
      <c r="G976" t="s">
        <v>19822</v>
      </c>
    </row>
    <row r="977" spans="1:7" x14ac:dyDescent="0.25">
      <c r="A977" t="s">
        <v>19841</v>
      </c>
      <c r="B977" s="15" t="s">
        <v>19814</v>
      </c>
      <c r="C977" t="s">
        <v>126</v>
      </c>
      <c r="D977" t="s">
        <v>36</v>
      </c>
      <c r="E977">
        <v>1</v>
      </c>
      <c r="G977" t="s">
        <v>19821</v>
      </c>
    </row>
    <row r="978" spans="1:7" x14ac:dyDescent="0.25">
      <c r="A978" t="s">
        <v>19840</v>
      </c>
      <c r="B978" s="15" t="s">
        <v>19814</v>
      </c>
      <c r="C978" t="s">
        <v>126</v>
      </c>
      <c r="E978">
        <v>1</v>
      </c>
      <c r="G978" t="s">
        <v>19816</v>
      </c>
    </row>
    <row r="979" spans="1:7" x14ac:dyDescent="0.25">
      <c r="A979" t="s">
        <v>19841</v>
      </c>
      <c r="B979" s="15" t="s">
        <v>19814</v>
      </c>
      <c r="C979" t="s">
        <v>235</v>
      </c>
      <c r="D979" t="s">
        <v>36</v>
      </c>
      <c r="E979">
        <v>1</v>
      </c>
      <c r="G979" t="s">
        <v>19819</v>
      </c>
    </row>
    <row r="980" spans="1:7" x14ac:dyDescent="0.25">
      <c r="A980" t="s">
        <v>19840</v>
      </c>
      <c r="B980" s="15" t="s">
        <v>19826</v>
      </c>
      <c r="C980" t="s">
        <v>235</v>
      </c>
      <c r="E980">
        <v>1</v>
      </c>
      <c r="G980" t="s">
        <v>19816</v>
      </c>
    </row>
    <row r="981" spans="1:7" x14ac:dyDescent="0.25">
      <c r="A981" t="s">
        <v>19841</v>
      </c>
      <c r="B981" s="15" t="s">
        <v>19814</v>
      </c>
      <c r="C981" t="s">
        <v>2340</v>
      </c>
      <c r="D981" t="s">
        <v>49</v>
      </c>
      <c r="E981">
        <v>1</v>
      </c>
      <c r="G981" t="s">
        <v>19813</v>
      </c>
    </row>
    <row r="982" spans="1:7" x14ac:dyDescent="0.25">
      <c r="A982" t="s">
        <v>19840</v>
      </c>
      <c r="B982" s="15" t="s">
        <v>19814</v>
      </c>
      <c r="C982" t="s">
        <v>2340</v>
      </c>
      <c r="E982">
        <v>1</v>
      </c>
      <c r="G982" t="s">
        <v>19816</v>
      </c>
    </row>
    <row r="983" spans="1:7" x14ac:dyDescent="0.25">
      <c r="A983" t="s">
        <v>19841</v>
      </c>
      <c r="B983" s="15" t="s">
        <v>19814</v>
      </c>
      <c r="C983" t="s">
        <v>35</v>
      </c>
      <c r="D983" t="s">
        <v>189</v>
      </c>
      <c r="E983">
        <v>1</v>
      </c>
      <c r="G983" t="s">
        <v>19813</v>
      </c>
    </row>
    <row r="984" spans="1:7" x14ac:dyDescent="0.25">
      <c r="A984" t="s">
        <v>19840</v>
      </c>
      <c r="B984" s="15" t="s">
        <v>19826</v>
      </c>
      <c r="C984" t="s">
        <v>35</v>
      </c>
      <c r="E984">
        <v>1</v>
      </c>
      <c r="G984" t="s">
        <v>19816</v>
      </c>
    </row>
    <row r="985" spans="1:7" x14ac:dyDescent="0.25">
      <c r="A985" t="s">
        <v>19841</v>
      </c>
      <c r="B985" s="15" t="s">
        <v>19826</v>
      </c>
      <c r="C985" t="s">
        <v>94</v>
      </c>
      <c r="D985" t="s">
        <v>36</v>
      </c>
      <c r="E985">
        <v>1</v>
      </c>
      <c r="G985" t="s">
        <v>19817</v>
      </c>
    </row>
    <row r="986" spans="1:7" x14ac:dyDescent="0.25">
      <c r="A986" t="s">
        <v>19840</v>
      </c>
      <c r="B986" s="15" t="s">
        <v>19826</v>
      </c>
      <c r="C986" t="s">
        <v>94</v>
      </c>
      <c r="E986">
        <v>1</v>
      </c>
      <c r="G986" t="s">
        <v>19816</v>
      </c>
    </row>
    <row r="987" spans="1:7" x14ac:dyDescent="0.25">
      <c r="A987" t="s">
        <v>19841</v>
      </c>
      <c r="B987" s="15" t="s">
        <v>19814</v>
      </c>
      <c r="C987" t="s">
        <v>200</v>
      </c>
      <c r="D987" t="s">
        <v>36</v>
      </c>
      <c r="E987">
        <v>1</v>
      </c>
      <c r="G987" t="s">
        <v>19817</v>
      </c>
    </row>
    <row r="988" spans="1:7" x14ac:dyDescent="0.25">
      <c r="A988" t="s">
        <v>19840</v>
      </c>
      <c r="B988" s="15" t="s">
        <v>19814</v>
      </c>
      <c r="C988" t="s">
        <v>200</v>
      </c>
      <c r="E988">
        <v>1</v>
      </c>
      <c r="G988" t="s">
        <v>19816</v>
      </c>
    </row>
    <row r="989" spans="1:7" x14ac:dyDescent="0.25">
      <c r="A989" t="s">
        <v>19841</v>
      </c>
      <c r="B989" s="15" t="s">
        <v>19814</v>
      </c>
      <c r="C989" t="s">
        <v>545</v>
      </c>
      <c r="D989" t="s">
        <v>36</v>
      </c>
      <c r="E989">
        <v>1</v>
      </c>
      <c r="G989" t="s">
        <v>19817</v>
      </c>
    </row>
    <row r="990" spans="1:7" x14ac:dyDescent="0.25">
      <c r="A990" t="s">
        <v>19841</v>
      </c>
      <c r="B990" s="15" t="s">
        <v>19826</v>
      </c>
      <c r="C990" t="s">
        <v>2362</v>
      </c>
      <c r="D990" t="s">
        <v>36</v>
      </c>
      <c r="E990">
        <v>1</v>
      </c>
      <c r="G990" t="s">
        <v>19813</v>
      </c>
    </row>
    <row r="991" spans="1:7" x14ac:dyDescent="0.25">
      <c r="A991" t="s">
        <v>19840</v>
      </c>
      <c r="B991" s="15" t="s">
        <v>19826</v>
      </c>
      <c r="C991" t="s">
        <v>2362</v>
      </c>
      <c r="E991">
        <v>1</v>
      </c>
      <c r="G991" t="s">
        <v>19816</v>
      </c>
    </row>
    <row r="992" spans="1:7" x14ac:dyDescent="0.25">
      <c r="A992" t="s">
        <v>19840</v>
      </c>
      <c r="B992" s="15" t="s">
        <v>19814</v>
      </c>
      <c r="C992" t="s">
        <v>659</v>
      </c>
      <c r="E992">
        <v>1</v>
      </c>
      <c r="G992" t="s">
        <v>19816</v>
      </c>
    </row>
    <row r="993" spans="1:7" x14ac:dyDescent="0.25">
      <c r="A993" t="s">
        <v>19841</v>
      </c>
      <c r="B993" s="15" t="s">
        <v>19826</v>
      </c>
      <c r="C993" t="s">
        <v>659</v>
      </c>
      <c r="D993" t="s">
        <v>36</v>
      </c>
      <c r="E993">
        <v>1</v>
      </c>
      <c r="G993" t="s">
        <v>19822</v>
      </c>
    </row>
    <row r="994" spans="1:7" x14ac:dyDescent="0.25">
      <c r="A994" t="s">
        <v>19841</v>
      </c>
      <c r="B994" s="15" t="s">
        <v>19826</v>
      </c>
      <c r="C994" t="s">
        <v>143</v>
      </c>
      <c r="D994" t="s">
        <v>36</v>
      </c>
      <c r="E994">
        <v>1</v>
      </c>
      <c r="G994" t="s">
        <v>19817</v>
      </c>
    </row>
    <row r="995" spans="1:7" x14ac:dyDescent="0.25">
      <c r="A995" t="s">
        <v>19840</v>
      </c>
      <c r="B995" s="15" t="s">
        <v>19814</v>
      </c>
      <c r="C995" t="s">
        <v>143</v>
      </c>
      <c r="E995">
        <v>1</v>
      </c>
      <c r="G995" t="s">
        <v>19816</v>
      </c>
    </row>
    <row r="996" spans="1:7" x14ac:dyDescent="0.25">
      <c r="A996" t="s">
        <v>19841</v>
      </c>
      <c r="B996" s="15" t="s">
        <v>19814</v>
      </c>
      <c r="C996" t="s">
        <v>886</v>
      </c>
      <c r="D996" t="s">
        <v>36</v>
      </c>
      <c r="E996">
        <v>1</v>
      </c>
      <c r="G996" t="s">
        <v>19817</v>
      </c>
    </row>
    <row r="997" spans="1:7" x14ac:dyDescent="0.25">
      <c r="A997" t="s">
        <v>19840</v>
      </c>
      <c r="B997" s="15" t="s">
        <v>19814</v>
      </c>
      <c r="C997" t="s">
        <v>886</v>
      </c>
      <c r="E997">
        <v>1</v>
      </c>
      <c r="G997" t="s">
        <v>19816</v>
      </c>
    </row>
    <row r="998" spans="1:7" x14ac:dyDescent="0.25">
      <c r="A998" t="s">
        <v>19841</v>
      </c>
      <c r="B998" s="15" t="s">
        <v>19814</v>
      </c>
      <c r="C998" t="s">
        <v>235</v>
      </c>
      <c r="D998" t="s">
        <v>36</v>
      </c>
      <c r="E998">
        <v>1</v>
      </c>
      <c r="G998" t="s">
        <v>19819</v>
      </c>
    </row>
    <row r="999" spans="1:7" x14ac:dyDescent="0.25">
      <c r="A999" t="s">
        <v>19840</v>
      </c>
      <c r="B999" s="15" t="s">
        <v>19814</v>
      </c>
      <c r="C999" t="s">
        <v>235</v>
      </c>
      <c r="E999">
        <v>1</v>
      </c>
      <c r="G999" t="s">
        <v>19816</v>
      </c>
    </row>
    <row r="1000" spans="1:7" x14ac:dyDescent="0.25">
      <c r="A1000" t="s">
        <v>19841</v>
      </c>
      <c r="B1000" s="15" t="s">
        <v>19814</v>
      </c>
      <c r="C1000" t="s">
        <v>266</v>
      </c>
      <c r="D1000" t="s">
        <v>36</v>
      </c>
      <c r="E1000">
        <v>1</v>
      </c>
      <c r="G1000" t="s">
        <v>19817</v>
      </c>
    </row>
    <row r="1001" spans="1:7" x14ac:dyDescent="0.25">
      <c r="A1001" t="s">
        <v>19840</v>
      </c>
      <c r="B1001" s="15" t="s">
        <v>19814</v>
      </c>
      <c r="C1001" t="s">
        <v>266</v>
      </c>
      <c r="E1001">
        <v>1</v>
      </c>
      <c r="G1001" t="s">
        <v>19816</v>
      </c>
    </row>
    <row r="1002" spans="1:7" x14ac:dyDescent="0.25">
      <c r="A1002" t="s">
        <v>19841</v>
      </c>
      <c r="B1002" s="15" t="s">
        <v>19814</v>
      </c>
      <c r="C1002" t="s">
        <v>35</v>
      </c>
      <c r="D1002" t="s">
        <v>36</v>
      </c>
      <c r="E1002">
        <v>1</v>
      </c>
      <c r="G1002" t="s">
        <v>19813</v>
      </c>
    </row>
    <row r="1003" spans="1:7" x14ac:dyDescent="0.25">
      <c r="A1003" t="s">
        <v>19840</v>
      </c>
      <c r="B1003" s="15" t="s">
        <v>19814</v>
      </c>
      <c r="C1003" t="s">
        <v>35</v>
      </c>
      <c r="E1003">
        <v>1</v>
      </c>
      <c r="G1003" t="s">
        <v>19816</v>
      </c>
    </row>
    <row r="1004" spans="1:7" x14ac:dyDescent="0.25">
      <c r="A1004" t="s">
        <v>19841</v>
      </c>
      <c r="B1004" s="15" t="s">
        <v>19826</v>
      </c>
      <c r="C1004" t="s">
        <v>143</v>
      </c>
      <c r="D1004" t="s">
        <v>36</v>
      </c>
      <c r="E1004">
        <v>1</v>
      </c>
      <c r="G1004" t="s">
        <v>19817</v>
      </c>
    </row>
    <row r="1005" spans="1:7" x14ac:dyDescent="0.25">
      <c r="A1005" t="s">
        <v>19840</v>
      </c>
      <c r="B1005" s="15" t="s">
        <v>19826</v>
      </c>
      <c r="C1005" t="s">
        <v>143</v>
      </c>
      <c r="E1005">
        <v>1</v>
      </c>
      <c r="G1005" t="s">
        <v>19816</v>
      </c>
    </row>
    <row r="1006" spans="1:7" x14ac:dyDescent="0.25">
      <c r="A1006" t="s">
        <v>19839</v>
      </c>
      <c r="B1006" s="15" t="s">
        <v>19826</v>
      </c>
      <c r="C1006" t="s">
        <v>235</v>
      </c>
      <c r="E1006">
        <v>1</v>
      </c>
      <c r="G1006" t="s">
        <v>19819</v>
      </c>
    </row>
    <row r="1007" spans="1:7" x14ac:dyDescent="0.25">
      <c r="A1007" t="s">
        <v>19840</v>
      </c>
      <c r="B1007" s="15" t="s">
        <v>19826</v>
      </c>
      <c r="C1007" t="s">
        <v>235</v>
      </c>
      <c r="E1007">
        <v>1</v>
      </c>
      <c r="G1007" t="s">
        <v>19816</v>
      </c>
    </row>
    <row r="1008" spans="1:7" x14ac:dyDescent="0.25">
      <c r="A1008" t="s">
        <v>19841</v>
      </c>
      <c r="B1008" s="15" t="s">
        <v>19826</v>
      </c>
      <c r="C1008" t="s">
        <v>47</v>
      </c>
      <c r="D1008" t="s">
        <v>36</v>
      </c>
      <c r="E1008">
        <v>1</v>
      </c>
      <c r="G1008" t="s">
        <v>19817</v>
      </c>
    </row>
    <row r="1009" spans="1:7" x14ac:dyDescent="0.25">
      <c r="A1009" t="s">
        <v>19841</v>
      </c>
      <c r="B1009" s="15" t="s">
        <v>19826</v>
      </c>
      <c r="C1009" t="s">
        <v>143</v>
      </c>
      <c r="D1009" t="s">
        <v>36</v>
      </c>
      <c r="E1009">
        <v>1</v>
      </c>
      <c r="G1009" t="s">
        <v>19817</v>
      </c>
    </row>
    <row r="1010" spans="1:7" x14ac:dyDescent="0.25">
      <c r="A1010" t="s">
        <v>19840</v>
      </c>
      <c r="B1010" s="15" t="s">
        <v>19826</v>
      </c>
      <c r="C1010" t="s">
        <v>143</v>
      </c>
      <c r="E1010">
        <v>1</v>
      </c>
      <c r="G1010" t="s">
        <v>19816</v>
      </c>
    </row>
    <row r="1011" spans="1:7" x14ac:dyDescent="0.25">
      <c r="A1011" t="s">
        <v>19841</v>
      </c>
      <c r="B1011" s="15" t="s">
        <v>19826</v>
      </c>
      <c r="C1011" t="s">
        <v>143</v>
      </c>
      <c r="D1011" t="s">
        <v>36</v>
      </c>
      <c r="E1011">
        <v>1</v>
      </c>
      <c r="G1011" t="s">
        <v>19817</v>
      </c>
    </row>
    <row r="1012" spans="1:7" x14ac:dyDescent="0.25">
      <c r="A1012" t="s">
        <v>19840</v>
      </c>
      <c r="B1012" s="15" t="s">
        <v>19826</v>
      </c>
      <c r="C1012" t="s">
        <v>143</v>
      </c>
      <c r="E1012">
        <v>1</v>
      </c>
      <c r="G1012" t="s">
        <v>19816</v>
      </c>
    </row>
    <row r="1013" spans="1:7" x14ac:dyDescent="0.25">
      <c r="A1013" t="s">
        <v>19841</v>
      </c>
      <c r="B1013" s="15" t="s">
        <v>19826</v>
      </c>
      <c r="C1013" t="s">
        <v>598</v>
      </c>
      <c r="D1013" t="s">
        <v>181</v>
      </c>
      <c r="E1013">
        <v>1</v>
      </c>
      <c r="G1013" t="s">
        <v>19819</v>
      </c>
    </row>
    <row r="1014" spans="1:7" x14ac:dyDescent="0.25">
      <c r="A1014" t="s">
        <v>19841</v>
      </c>
      <c r="B1014" s="15" t="s">
        <v>19826</v>
      </c>
      <c r="C1014" t="s">
        <v>35</v>
      </c>
      <c r="D1014" t="s">
        <v>36</v>
      </c>
      <c r="E1014">
        <v>1</v>
      </c>
      <c r="G1014" t="s">
        <v>19819</v>
      </c>
    </row>
    <row r="1015" spans="1:7" x14ac:dyDescent="0.25">
      <c r="A1015" t="s">
        <v>19840</v>
      </c>
      <c r="B1015" s="15" t="s">
        <v>19826</v>
      </c>
      <c r="C1015" t="s">
        <v>35</v>
      </c>
      <c r="E1015">
        <v>1</v>
      </c>
      <c r="G1015" t="s">
        <v>19816</v>
      </c>
    </row>
    <row r="1016" spans="1:7" x14ac:dyDescent="0.25">
      <c r="A1016" t="s">
        <v>19841</v>
      </c>
      <c r="B1016" s="15" t="s">
        <v>19826</v>
      </c>
      <c r="C1016" t="s">
        <v>897</v>
      </c>
      <c r="D1016" t="s">
        <v>36</v>
      </c>
      <c r="E1016">
        <v>1</v>
      </c>
      <c r="G1016" t="s">
        <v>19817</v>
      </c>
    </row>
    <row r="1017" spans="1:7" x14ac:dyDescent="0.25">
      <c r="A1017" t="s">
        <v>19840</v>
      </c>
      <c r="B1017" s="15" t="s">
        <v>19826</v>
      </c>
      <c r="C1017" t="s">
        <v>897</v>
      </c>
      <c r="E1017">
        <v>1</v>
      </c>
      <c r="G1017" t="s">
        <v>19816</v>
      </c>
    </row>
    <row r="1018" spans="1:7" x14ac:dyDescent="0.25">
      <c r="A1018" t="s">
        <v>19841</v>
      </c>
      <c r="B1018" s="15" t="s">
        <v>19814</v>
      </c>
      <c r="C1018" t="s">
        <v>249</v>
      </c>
      <c r="D1018" t="s">
        <v>36</v>
      </c>
      <c r="E1018">
        <v>1</v>
      </c>
      <c r="G1018" t="s">
        <v>19817</v>
      </c>
    </row>
    <row r="1019" spans="1:7" x14ac:dyDescent="0.25">
      <c r="A1019" t="s">
        <v>19840</v>
      </c>
      <c r="B1019" s="15" t="s">
        <v>19826</v>
      </c>
      <c r="C1019" t="s">
        <v>249</v>
      </c>
      <c r="E1019">
        <v>1</v>
      </c>
      <c r="G1019" t="s">
        <v>19816</v>
      </c>
    </row>
    <row r="1020" spans="1:7" x14ac:dyDescent="0.25">
      <c r="A1020" t="s">
        <v>19841</v>
      </c>
      <c r="B1020" s="15" t="s">
        <v>19814</v>
      </c>
      <c r="C1020" t="s">
        <v>235</v>
      </c>
      <c r="D1020" t="s">
        <v>36</v>
      </c>
      <c r="E1020">
        <v>1</v>
      </c>
      <c r="G1020" t="s">
        <v>19819</v>
      </c>
    </row>
    <row r="1021" spans="1:7" x14ac:dyDescent="0.25">
      <c r="A1021" t="s">
        <v>19840</v>
      </c>
      <c r="B1021" s="15" t="s">
        <v>19826</v>
      </c>
      <c r="C1021" t="s">
        <v>235</v>
      </c>
      <c r="E1021">
        <v>1</v>
      </c>
      <c r="G1021" t="s">
        <v>19816</v>
      </c>
    </row>
    <row r="1022" spans="1:7" x14ac:dyDescent="0.25">
      <c r="A1022" t="s">
        <v>19841</v>
      </c>
      <c r="B1022" s="15" t="s">
        <v>19826</v>
      </c>
      <c r="C1022" t="s">
        <v>143</v>
      </c>
      <c r="D1022" t="s">
        <v>36</v>
      </c>
      <c r="E1022">
        <v>1</v>
      </c>
      <c r="G1022" t="s">
        <v>19817</v>
      </c>
    </row>
    <row r="1023" spans="1:7" x14ac:dyDescent="0.25">
      <c r="A1023" t="s">
        <v>19840</v>
      </c>
      <c r="B1023" s="15" t="s">
        <v>19826</v>
      </c>
      <c r="C1023" t="s">
        <v>143</v>
      </c>
      <c r="E1023">
        <v>1</v>
      </c>
      <c r="G1023" t="s">
        <v>19816</v>
      </c>
    </row>
    <row r="1024" spans="1:7" x14ac:dyDescent="0.25">
      <c r="A1024" t="s">
        <v>19841</v>
      </c>
      <c r="B1024" s="15" t="s">
        <v>19814</v>
      </c>
      <c r="C1024" t="s">
        <v>525</v>
      </c>
      <c r="D1024" t="s">
        <v>36</v>
      </c>
      <c r="E1024">
        <v>1</v>
      </c>
      <c r="G1024" t="s">
        <v>19821</v>
      </c>
    </row>
    <row r="1025" spans="1:7" x14ac:dyDescent="0.25">
      <c r="A1025" t="s">
        <v>19840</v>
      </c>
      <c r="B1025" s="15" t="s">
        <v>19826</v>
      </c>
      <c r="C1025" t="s">
        <v>525</v>
      </c>
      <c r="E1025">
        <v>1</v>
      </c>
      <c r="G1025" t="s">
        <v>19816</v>
      </c>
    </row>
    <row r="1026" spans="1:7" x14ac:dyDescent="0.25">
      <c r="A1026" t="s">
        <v>19841</v>
      </c>
      <c r="B1026" s="15" t="s">
        <v>19826</v>
      </c>
      <c r="C1026" t="s">
        <v>187</v>
      </c>
      <c r="D1026" t="s">
        <v>36</v>
      </c>
      <c r="E1026">
        <v>1</v>
      </c>
      <c r="G1026" t="s">
        <v>19817</v>
      </c>
    </row>
    <row r="1027" spans="1:7" x14ac:dyDescent="0.25">
      <c r="A1027" t="s">
        <v>19840</v>
      </c>
      <c r="B1027" s="15" t="s">
        <v>19826</v>
      </c>
      <c r="C1027" t="s">
        <v>187</v>
      </c>
      <c r="E1027">
        <v>1</v>
      </c>
      <c r="G1027" t="s">
        <v>19816</v>
      </c>
    </row>
    <row r="1028" spans="1:7" x14ac:dyDescent="0.25">
      <c r="A1028" t="s">
        <v>19841</v>
      </c>
      <c r="B1028" s="15" t="s">
        <v>19826</v>
      </c>
      <c r="C1028" t="s">
        <v>235</v>
      </c>
      <c r="D1028" t="s">
        <v>36</v>
      </c>
      <c r="E1028">
        <v>1</v>
      </c>
      <c r="G1028" t="s">
        <v>19817</v>
      </c>
    </row>
    <row r="1029" spans="1:7" x14ac:dyDescent="0.25">
      <c r="A1029" t="s">
        <v>19840</v>
      </c>
      <c r="B1029" s="15" t="s">
        <v>19826</v>
      </c>
      <c r="C1029" t="s">
        <v>235</v>
      </c>
      <c r="E1029">
        <v>1</v>
      </c>
      <c r="G1029" t="s">
        <v>19816</v>
      </c>
    </row>
    <row r="1030" spans="1:7" x14ac:dyDescent="0.25">
      <c r="A1030" t="s">
        <v>19839</v>
      </c>
      <c r="B1030" s="15" t="s">
        <v>19826</v>
      </c>
      <c r="C1030" t="s">
        <v>47</v>
      </c>
      <c r="E1030">
        <v>1</v>
      </c>
      <c r="G1030" t="s">
        <v>19817</v>
      </c>
    </row>
    <row r="1031" spans="1:7" x14ac:dyDescent="0.25">
      <c r="A1031" t="s">
        <v>19840</v>
      </c>
      <c r="B1031" s="15" t="s">
        <v>19826</v>
      </c>
      <c r="C1031" t="s">
        <v>47</v>
      </c>
      <c r="E1031">
        <v>1</v>
      </c>
      <c r="G1031" t="s">
        <v>19816</v>
      </c>
    </row>
    <row r="1032" spans="1:7" x14ac:dyDescent="0.25">
      <c r="A1032" t="s">
        <v>19841</v>
      </c>
      <c r="B1032" s="15" t="s">
        <v>19826</v>
      </c>
      <c r="C1032" t="s">
        <v>103</v>
      </c>
      <c r="D1032" t="s">
        <v>36</v>
      </c>
      <c r="E1032">
        <v>1</v>
      </c>
      <c r="G1032" t="s">
        <v>19817</v>
      </c>
    </row>
    <row r="1033" spans="1:7" x14ac:dyDescent="0.25">
      <c r="A1033" t="s">
        <v>19840</v>
      </c>
      <c r="B1033" s="15" t="s">
        <v>19826</v>
      </c>
      <c r="C1033" t="s">
        <v>103</v>
      </c>
      <c r="E1033">
        <v>1</v>
      </c>
      <c r="G1033" t="s">
        <v>19816</v>
      </c>
    </row>
    <row r="1034" spans="1:7" x14ac:dyDescent="0.25">
      <c r="A1034" t="s">
        <v>19841</v>
      </c>
      <c r="B1034" s="15" t="s">
        <v>19826</v>
      </c>
      <c r="C1034" t="s">
        <v>143</v>
      </c>
      <c r="D1034" t="s">
        <v>189</v>
      </c>
      <c r="E1034">
        <v>1</v>
      </c>
      <c r="G1034" t="s">
        <v>19817</v>
      </c>
    </row>
    <row r="1035" spans="1:7" x14ac:dyDescent="0.25">
      <c r="A1035" t="s">
        <v>19840</v>
      </c>
      <c r="B1035" s="15" t="s">
        <v>19826</v>
      </c>
      <c r="C1035" t="s">
        <v>143</v>
      </c>
      <c r="E1035">
        <v>1</v>
      </c>
      <c r="G1035" t="s">
        <v>19816</v>
      </c>
    </row>
    <row r="1036" spans="1:7" x14ac:dyDescent="0.25">
      <c r="A1036" t="s">
        <v>19841</v>
      </c>
      <c r="B1036" s="15" t="s">
        <v>19826</v>
      </c>
      <c r="C1036" t="s">
        <v>94</v>
      </c>
      <c r="D1036" t="s">
        <v>36</v>
      </c>
      <c r="E1036">
        <v>1</v>
      </c>
      <c r="G1036" t="s">
        <v>19817</v>
      </c>
    </row>
    <row r="1037" spans="1:7" x14ac:dyDescent="0.25">
      <c r="A1037" t="s">
        <v>19840</v>
      </c>
      <c r="B1037" s="15" t="s">
        <v>19826</v>
      </c>
      <c r="C1037" t="s">
        <v>94</v>
      </c>
      <c r="E1037">
        <v>1</v>
      </c>
      <c r="G1037" t="s">
        <v>19816</v>
      </c>
    </row>
    <row r="1038" spans="1:7" x14ac:dyDescent="0.25">
      <c r="A1038" t="s">
        <v>19841</v>
      </c>
      <c r="B1038" s="15" t="s">
        <v>19826</v>
      </c>
      <c r="C1038" t="s">
        <v>2472</v>
      </c>
      <c r="D1038" t="s">
        <v>181</v>
      </c>
      <c r="E1038">
        <v>1</v>
      </c>
      <c r="G1038" t="s">
        <v>19824</v>
      </c>
    </row>
    <row r="1039" spans="1:7" x14ac:dyDescent="0.25">
      <c r="A1039" t="s">
        <v>19839</v>
      </c>
      <c r="B1039" s="15" t="s">
        <v>19814</v>
      </c>
      <c r="C1039" t="s">
        <v>126</v>
      </c>
      <c r="E1039">
        <v>1</v>
      </c>
      <c r="G1039" t="s">
        <v>19817</v>
      </c>
    </row>
    <row r="1040" spans="1:7" x14ac:dyDescent="0.25">
      <c r="A1040" t="s">
        <v>19840</v>
      </c>
      <c r="B1040" s="15" t="s">
        <v>19814</v>
      </c>
      <c r="C1040" t="s">
        <v>126</v>
      </c>
      <c r="E1040">
        <v>1</v>
      </c>
      <c r="G1040" t="s">
        <v>19816</v>
      </c>
    </row>
    <row r="1041" spans="1:7" x14ac:dyDescent="0.25">
      <c r="A1041" t="s">
        <v>19841</v>
      </c>
      <c r="B1041" s="15" t="s">
        <v>19814</v>
      </c>
      <c r="C1041" t="s">
        <v>35</v>
      </c>
      <c r="D1041" t="s">
        <v>36</v>
      </c>
      <c r="E1041">
        <v>1</v>
      </c>
      <c r="G1041" t="s">
        <v>19821</v>
      </c>
    </row>
    <row r="1042" spans="1:7" x14ac:dyDescent="0.25">
      <c r="A1042" t="s">
        <v>19840</v>
      </c>
      <c r="B1042" s="15" t="s">
        <v>19826</v>
      </c>
      <c r="C1042" t="s">
        <v>35</v>
      </c>
      <c r="E1042">
        <v>1</v>
      </c>
      <c r="G1042" t="s">
        <v>19816</v>
      </c>
    </row>
    <row r="1043" spans="1:7" x14ac:dyDescent="0.25">
      <c r="A1043" t="s">
        <v>19841</v>
      </c>
      <c r="B1043" s="15" t="s">
        <v>19814</v>
      </c>
      <c r="C1043" t="s">
        <v>469</v>
      </c>
      <c r="D1043" t="s">
        <v>36</v>
      </c>
      <c r="E1043">
        <v>1</v>
      </c>
      <c r="G1043" t="s">
        <v>19817</v>
      </c>
    </row>
    <row r="1044" spans="1:7" x14ac:dyDescent="0.25">
      <c r="A1044" t="s">
        <v>19840</v>
      </c>
      <c r="B1044" s="15" t="s">
        <v>19826</v>
      </c>
      <c r="C1044" t="s">
        <v>469</v>
      </c>
      <c r="E1044">
        <v>1</v>
      </c>
      <c r="G1044" t="s">
        <v>19816</v>
      </c>
    </row>
    <row r="1045" spans="1:7" x14ac:dyDescent="0.25">
      <c r="A1045" t="s">
        <v>19840</v>
      </c>
      <c r="B1045" s="15" t="s">
        <v>19826</v>
      </c>
      <c r="C1045" t="s">
        <v>35</v>
      </c>
      <c r="E1045">
        <v>1</v>
      </c>
      <c r="G1045" t="s">
        <v>19816</v>
      </c>
    </row>
    <row r="1046" spans="1:7" x14ac:dyDescent="0.25">
      <c r="A1046" t="s">
        <v>19841</v>
      </c>
      <c r="B1046" s="15" t="s">
        <v>19826</v>
      </c>
      <c r="C1046" t="s">
        <v>35</v>
      </c>
      <c r="D1046" t="s">
        <v>36</v>
      </c>
      <c r="E1046">
        <v>1</v>
      </c>
      <c r="G1046" t="s">
        <v>19821</v>
      </c>
    </row>
    <row r="1047" spans="1:7" x14ac:dyDescent="0.25">
      <c r="A1047" t="s">
        <v>19841</v>
      </c>
      <c r="B1047" s="15" t="s">
        <v>19826</v>
      </c>
      <c r="C1047" t="s">
        <v>249</v>
      </c>
      <c r="D1047" t="s">
        <v>36</v>
      </c>
      <c r="E1047">
        <v>1</v>
      </c>
      <c r="G1047" t="s">
        <v>19817</v>
      </c>
    </row>
    <row r="1048" spans="1:7" x14ac:dyDescent="0.25">
      <c r="A1048" t="s">
        <v>19840</v>
      </c>
      <c r="B1048" s="15" t="s">
        <v>19826</v>
      </c>
      <c r="C1048" t="s">
        <v>249</v>
      </c>
      <c r="E1048">
        <v>1</v>
      </c>
      <c r="G1048" t="s">
        <v>19816</v>
      </c>
    </row>
    <row r="1049" spans="1:7" x14ac:dyDescent="0.25">
      <c r="A1049" t="s">
        <v>19841</v>
      </c>
      <c r="B1049" s="15" t="s">
        <v>19826</v>
      </c>
      <c r="C1049" t="s">
        <v>35</v>
      </c>
      <c r="D1049" t="s">
        <v>36</v>
      </c>
      <c r="E1049">
        <v>1</v>
      </c>
      <c r="G1049" t="s">
        <v>19821</v>
      </c>
    </row>
    <row r="1050" spans="1:7" x14ac:dyDescent="0.25">
      <c r="A1050" t="s">
        <v>19840</v>
      </c>
      <c r="B1050" s="15" t="s">
        <v>19826</v>
      </c>
      <c r="C1050" t="s">
        <v>35</v>
      </c>
      <c r="E1050">
        <v>1</v>
      </c>
      <c r="G1050" t="s">
        <v>19816</v>
      </c>
    </row>
    <row r="1051" spans="1:7" x14ac:dyDescent="0.25">
      <c r="A1051" t="s">
        <v>19841</v>
      </c>
      <c r="B1051" s="15" t="s">
        <v>19826</v>
      </c>
      <c r="C1051" t="s">
        <v>357</v>
      </c>
      <c r="D1051" t="s">
        <v>36</v>
      </c>
      <c r="E1051">
        <v>1</v>
      </c>
      <c r="G1051" t="s">
        <v>19817</v>
      </c>
    </row>
    <row r="1052" spans="1:7" x14ac:dyDescent="0.25">
      <c r="A1052" t="s">
        <v>19840</v>
      </c>
      <c r="B1052" s="15" t="s">
        <v>19826</v>
      </c>
      <c r="C1052" t="s">
        <v>357</v>
      </c>
      <c r="E1052">
        <v>1</v>
      </c>
      <c r="G1052" t="s">
        <v>19816</v>
      </c>
    </row>
    <row r="1053" spans="1:7" x14ac:dyDescent="0.25">
      <c r="A1053" t="s">
        <v>19841</v>
      </c>
      <c r="B1053" s="15" t="s">
        <v>19814</v>
      </c>
      <c r="C1053" t="s">
        <v>545</v>
      </c>
      <c r="D1053" t="s">
        <v>36</v>
      </c>
      <c r="E1053">
        <v>1</v>
      </c>
      <c r="G1053" t="s">
        <v>19817</v>
      </c>
    </row>
    <row r="1054" spans="1:7" x14ac:dyDescent="0.25">
      <c r="A1054" t="s">
        <v>19840</v>
      </c>
      <c r="B1054" s="15" t="s">
        <v>19826</v>
      </c>
      <c r="C1054" t="s">
        <v>545</v>
      </c>
      <c r="E1054">
        <v>1</v>
      </c>
      <c r="G1054" t="s">
        <v>19816</v>
      </c>
    </row>
    <row r="1055" spans="1:7" x14ac:dyDescent="0.25">
      <c r="A1055" t="s">
        <v>19841</v>
      </c>
      <c r="B1055" s="15" t="s">
        <v>19826</v>
      </c>
      <c r="C1055" t="s">
        <v>714</v>
      </c>
      <c r="D1055" t="s">
        <v>36</v>
      </c>
      <c r="E1055">
        <v>1</v>
      </c>
      <c r="G1055" t="s">
        <v>19821</v>
      </c>
    </row>
    <row r="1056" spans="1:7" x14ac:dyDescent="0.25">
      <c r="A1056" t="s">
        <v>19840</v>
      </c>
      <c r="B1056" s="15" t="s">
        <v>19826</v>
      </c>
      <c r="C1056" t="s">
        <v>714</v>
      </c>
      <c r="E1056">
        <v>1</v>
      </c>
      <c r="G1056" t="s">
        <v>19816</v>
      </c>
    </row>
    <row r="1057" spans="1:7" x14ac:dyDescent="0.25">
      <c r="A1057" t="s">
        <v>19841</v>
      </c>
      <c r="B1057" s="15" t="s">
        <v>19826</v>
      </c>
      <c r="C1057" t="s">
        <v>143</v>
      </c>
      <c r="D1057" t="s">
        <v>36</v>
      </c>
      <c r="E1057">
        <v>1</v>
      </c>
      <c r="G1057" t="s">
        <v>19817</v>
      </c>
    </row>
    <row r="1058" spans="1:7" x14ac:dyDescent="0.25">
      <c r="A1058" t="s">
        <v>19840</v>
      </c>
      <c r="B1058" s="15" t="s">
        <v>19826</v>
      </c>
      <c r="C1058" t="s">
        <v>143</v>
      </c>
      <c r="E1058">
        <v>1</v>
      </c>
      <c r="G1058" t="s">
        <v>19816</v>
      </c>
    </row>
    <row r="1059" spans="1:7" x14ac:dyDescent="0.25">
      <c r="A1059" t="s">
        <v>19841</v>
      </c>
      <c r="B1059" s="15" t="s">
        <v>19826</v>
      </c>
      <c r="C1059" t="s">
        <v>768</v>
      </c>
      <c r="D1059" t="s">
        <v>189</v>
      </c>
      <c r="E1059">
        <v>1</v>
      </c>
      <c r="G1059" t="s">
        <v>19817</v>
      </c>
    </row>
    <row r="1060" spans="1:7" x14ac:dyDescent="0.25">
      <c r="A1060" t="s">
        <v>19840</v>
      </c>
      <c r="B1060" s="15" t="s">
        <v>19826</v>
      </c>
      <c r="C1060" t="s">
        <v>768</v>
      </c>
      <c r="E1060">
        <v>1</v>
      </c>
      <c r="G1060" t="s">
        <v>19816</v>
      </c>
    </row>
    <row r="1061" spans="1:7" x14ac:dyDescent="0.25">
      <c r="A1061" t="s">
        <v>19841</v>
      </c>
      <c r="B1061" s="15" t="s">
        <v>19826</v>
      </c>
      <c r="C1061" t="s">
        <v>275</v>
      </c>
      <c r="D1061" t="s">
        <v>36</v>
      </c>
      <c r="E1061">
        <v>1</v>
      </c>
      <c r="G1061" t="s">
        <v>19817</v>
      </c>
    </row>
    <row r="1062" spans="1:7" x14ac:dyDescent="0.25">
      <c r="A1062" t="s">
        <v>19840</v>
      </c>
      <c r="B1062" s="15" t="s">
        <v>19826</v>
      </c>
      <c r="C1062" t="s">
        <v>275</v>
      </c>
      <c r="E1062">
        <v>1</v>
      </c>
      <c r="G1062" t="s">
        <v>19816</v>
      </c>
    </row>
    <row r="1063" spans="1:7" x14ac:dyDescent="0.25">
      <c r="A1063" t="s">
        <v>19841</v>
      </c>
      <c r="B1063" s="15" t="s">
        <v>19814</v>
      </c>
      <c r="C1063" t="s">
        <v>35</v>
      </c>
      <c r="D1063" t="s">
        <v>36</v>
      </c>
      <c r="E1063">
        <v>1</v>
      </c>
      <c r="G1063" t="s">
        <v>19813</v>
      </c>
    </row>
    <row r="1064" spans="1:7" x14ac:dyDescent="0.25">
      <c r="A1064" t="s">
        <v>19840</v>
      </c>
      <c r="B1064" s="15" t="s">
        <v>19814</v>
      </c>
      <c r="C1064" t="s">
        <v>35</v>
      </c>
      <c r="E1064">
        <v>1</v>
      </c>
      <c r="G1064" t="s">
        <v>19816</v>
      </c>
    </row>
    <row r="1065" spans="1:7" x14ac:dyDescent="0.25">
      <c r="A1065" t="s">
        <v>19841</v>
      </c>
      <c r="B1065" s="15" t="s">
        <v>19826</v>
      </c>
      <c r="C1065" t="s">
        <v>357</v>
      </c>
      <c r="D1065" t="s">
        <v>36</v>
      </c>
      <c r="E1065">
        <v>1</v>
      </c>
      <c r="G1065" t="s">
        <v>19817</v>
      </c>
    </row>
    <row r="1066" spans="1:7" x14ac:dyDescent="0.25">
      <c r="A1066" t="s">
        <v>19840</v>
      </c>
      <c r="B1066" s="15" t="s">
        <v>19826</v>
      </c>
      <c r="C1066" t="s">
        <v>357</v>
      </c>
      <c r="E1066">
        <v>1</v>
      </c>
      <c r="G1066" t="s">
        <v>19816</v>
      </c>
    </row>
    <row r="1067" spans="1:7" x14ac:dyDescent="0.25">
      <c r="A1067" t="s">
        <v>19841</v>
      </c>
      <c r="B1067" s="15" t="s">
        <v>19826</v>
      </c>
      <c r="C1067" t="s">
        <v>2538</v>
      </c>
      <c r="D1067" t="s">
        <v>181</v>
      </c>
      <c r="E1067">
        <v>1</v>
      </c>
      <c r="G1067" t="s">
        <v>19813</v>
      </c>
    </row>
    <row r="1068" spans="1:7" x14ac:dyDescent="0.25">
      <c r="A1068" t="s">
        <v>19841</v>
      </c>
      <c r="B1068" s="15" t="s">
        <v>19826</v>
      </c>
      <c r="C1068" t="s">
        <v>275</v>
      </c>
      <c r="D1068" t="s">
        <v>36</v>
      </c>
      <c r="E1068">
        <v>1</v>
      </c>
      <c r="G1068" t="s">
        <v>19817</v>
      </c>
    </row>
    <row r="1069" spans="1:7" x14ac:dyDescent="0.25">
      <c r="A1069" t="s">
        <v>19840</v>
      </c>
      <c r="B1069" s="15" t="s">
        <v>19826</v>
      </c>
      <c r="C1069" t="s">
        <v>275</v>
      </c>
      <c r="E1069">
        <v>1</v>
      </c>
      <c r="G1069" t="s">
        <v>19816</v>
      </c>
    </row>
    <row r="1070" spans="1:7" x14ac:dyDescent="0.25">
      <c r="A1070" t="s">
        <v>19841</v>
      </c>
      <c r="B1070" s="15" t="s">
        <v>19826</v>
      </c>
      <c r="C1070" t="s">
        <v>59</v>
      </c>
      <c r="D1070" t="s">
        <v>36</v>
      </c>
      <c r="E1070">
        <v>1</v>
      </c>
      <c r="G1070" t="s">
        <v>19817</v>
      </c>
    </row>
    <row r="1071" spans="1:7" x14ac:dyDescent="0.25">
      <c r="A1071" t="s">
        <v>19840</v>
      </c>
      <c r="B1071" s="15" t="s">
        <v>19826</v>
      </c>
      <c r="C1071" t="s">
        <v>59</v>
      </c>
      <c r="E1071">
        <v>1</v>
      </c>
      <c r="G1071" t="s">
        <v>19816</v>
      </c>
    </row>
    <row r="1072" spans="1:7" x14ac:dyDescent="0.25">
      <c r="A1072" t="s">
        <v>19841</v>
      </c>
      <c r="B1072" s="15" t="s">
        <v>19826</v>
      </c>
      <c r="C1072" t="s">
        <v>659</v>
      </c>
      <c r="D1072" t="s">
        <v>36</v>
      </c>
      <c r="E1072">
        <v>1</v>
      </c>
      <c r="G1072" t="s">
        <v>19817</v>
      </c>
    </row>
    <row r="1073" spans="1:7" x14ac:dyDescent="0.25">
      <c r="A1073" t="s">
        <v>19840</v>
      </c>
      <c r="B1073" s="15" t="s">
        <v>19826</v>
      </c>
      <c r="C1073" t="s">
        <v>659</v>
      </c>
      <c r="E1073">
        <v>1</v>
      </c>
      <c r="G1073" t="s">
        <v>19816</v>
      </c>
    </row>
    <row r="1074" spans="1:7" x14ac:dyDescent="0.25">
      <c r="A1074" t="s">
        <v>19841</v>
      </c>
      <c r="B1074" s="15" t="s">
        <v>19826</v>
      </c>
      <c r="C1074" t="s">
        <v>275</v>
      </c>
      <c r="D1074" t="s">
        <v>36</v>
      </c>
      <c r="E1074">
        <v>1</v>
      </c>
      <c r="G1074" t="s">
        <v>19817</v>
      </c>
    </row>
    <row r="1075" spans="1:7" x14ac:dyDescent="0.25">
      <c r="A1075" t="s">
        <v>19840</v>
      </c>
      <c r="B1075" s="15" t="s">
        <v>19826</v>
      </c>
      <c r="C1075" t="s">
        <v>275</v>
      </c>
      <c r="E1075">
        <v>1</v>
      </c>
      <c r="G1075" t="s">
        <v>19816</v>
      </c>
    </row>
    <row r="1076" spans="1:7" x14ac:dyDescent="0.25">
      <c r="A1076" t="s">
        <v>19840</v>
      </c>
      <c r="B1076" s="15" t="s">
        <v>19826</v>
      </c>
      <c r="C1076" t="s">
        <v>166</v>
      </c>
      <c r="E1076">
        <v>1</v>
      </c>
      <c r="G1076" t="s">
        <v>19816</v>
      </c>
    </row>
    <row r="1077" spans="1:7" x14ac:dyDescent="0.25">
      <c r="A1077" t="s">
        <v>19841</v>
      </c>
      <c r="B1077" s="15" t="s">
        <v>19826</v>
      </c>
      <c r="C1077" t="s">
        <v>166</v>
      </c>
      <c r="D1077" t="s">
        <v>181</v>
      </c>
      <c r="E1077">
        <v>1</v>
      </c>
      <c r="G1077" t="s">
        <v>19817</v>
      </c>
    </row>
    <row r="1078" spans="1:7" x14ac:dyDescent="0.25">
      <c r="A1078" t="s">
        <v>19841</v>
      </c>
      <c r="B1078" s="15" t="s">
        <v>19826</v>
      </c>
      <c r="C1078" t="s">
        <v>659</v>
      </c>
      <c r="D1078" t="s">
        <v>36</v>
      </c>
      <c r="E1078">
        <v>1</v>
      </c>
      <c r="G1078" t="s">
        <v>19817</v>
      </c>
    </row>
    <row r="1079" spans="1:7" x14ac:dyDescent="0.25">
      <c r="A1079" t="s">
        <v>19840</v>
      </c>
      <c r="B1079" s="15" t="s">
        <v>19826</v>
      </c>
      <c r="C1079" t="s">
        <v>659</v>
      </c>
      <c r="E1079">
        <v>1</v>
      </c>
      <c r="G1079" t="s">
        <v>19816</v>
      </c>
    </row>
    <row r="1080" spans="1:7" x14ac:dyDescent="0.25">
      <c r="A1080" t="s">
        <v>19841</v>
      </c>
      <c r="B1080" s="15" t="s">
        <v>19826</v>
      </c>
      <c r="C1080" t="s">
        <v>35</v>
      </c>
      <c r="D1080" t="s">
        <v>36</v>
      </c>
      <c r="E1080">
        <v>1</v>
      </c>
      <c r="G1080" t="s">
        <v>19813</v>
      </c>
    </row>
    <row r="1081" spans="1:7" x14ac:dyDescent="0.25">
      <c r="A1081" t="s">
        <v>19840</v>
      </c>
      <c r="B1081" s="15" t="s">
        <v>19826</v>
      </c>
      <c r="C1081" t="s">
        <v>35</v>
      </c>
      <c r="E1081">
        <v>1</v>
      </c>
      <c r="G1081" t="s">
        <v>19816</v>
      </c>
    </row>
    <row r="1082" spans="1:7" x14ac:dyDescent="0.25">
      <c r="A1082" t="s">
        <v>19841</v>
      </c>
      <c r="B1082" s="15" t="s">
        <v>19826</v>
      </c>
      <c r="C1082" t="s">
        <v>659</v>
      </c>
      <c r="D1082" t="s">
        <v>36</v>
      </c>
      <c r="E1082">
        <v>1</v>
      </c>
      <c r="G1082" t="s">
        <v>19817</v>
      </c>
    </row>
    <row r="1083" spans="1:7" x14ac:dyDescent="0.25">
      <c r="A1083" t="s">
        <v>19840</v>
      </c>
      <c r="B1083" s="15" t="s">
        <v>19826</v>
      </c>
      <c r="C1083" t="s">
        <v>659</v>
      </c>
      <c r="E1083">
        <v>1</v>
      </c>
      <c r="G1083" t="s">
        <v>19816</v>
      </c>
    </row>
    <row r="1084" spans="1:7" x14ac:dyDescent="0.25">
      <c r="A1084" t="s">
        <v>19841</v>
      </c>
      <c r="B1084" s="15" t="s">
        <v>19826</v>
      </c>
      <c r="C1084" t="s">
        <v>903</v>
      </c>
      <c r="D1084" t="s">
        <v>36</v>
      </c>
      <c r="E1084">
        <v>1</v>
      </c>
      <c r="G1084" t="s">
        <v>19817</v>
      </c>
    </row>
    <row r="1085" spans="1:7" x14ac:dyDescent="0.25">
      <c r="A1085" t="s">
        <v>19840</v>
      </c>
      <c r="B1085" s="15" t="s">
        <v>19826</v>
      </c>
      <c r="C1085" t="s">
        <v>903</v>
      </c>
      <c r="E1085">
        <v>1</v>
      </c>
      <c r="G1085" t="s">
        <v>19816</v>
      </c>
    </row>
    <row r="1086" spans="1:7" x14ac:dyDescent="0.25">
      <c r="A1086" t="s">
        <v>19841</v>
      </c>
      <c r="B1086" s="15" t="s">
        <v>19814</v>
      </c>
      <c r="C1086" t="s">
        <v>341</v>
      </c>
      <c r="D1086" t="s">
        <v>370</v>
      </c>
      <c r="E1086">
        <v>1</v>
      </c>
      <c r="G1086" t="s">
        <v>19813</v>
      </c>
    </row>
    <row r="1087" spans="1:7" x14ac:dyDescent="0.25">
      <c r="A1087" t="s">
        <v>19840</v>
      </c>
      <c r="B1087" s="15" t="s">
        <v>19814</v>
      </c>
      <c r="C1087" t="s">
        <v>341</v>
      </c>
      <c r="E1087">
        <v>1</v>
      </c>
      <c r="G1087" t="s">
        <v>19816</v>
      </c>
    </row>
    <row r="1088" spans="1:7" x14ac:dyDescent="0.25">
      <c r="A1088" t="s">
        <v>19841</v>
      </c>
      <c r="B1088" s="15" t="s">
        <v>19826</v>
      </c>
      <c r="C1088" t="s">
        <v>598</v>
      </c>
      <c r="D1088" t="s">
        <v>181</v>
      </c>
      <c r="E1088">
        <v>1</v>
      </c>
      <c r="G1088" t="s">
        <v>19819</v>
      </c>
    </row>
    <row r="1089" spans="1:7" x14ac:dyDescent="0.25">
      <c r="A1089" t="s">
        <v>19841</v>
      </c>
      <c r="B1089" s="15" t="s">
        <v>19826</v>
      </c>
      <c r="C1089" t="s">
        <v>249</v>
      </c>
      <c r="D1089" t="s">
        <v>181</v>
      </c>
      <c r="E1089">
        <v>1</v>
      </c>
      <c r="G1089" t="s">
        <v>19817</v>
      </c>
    </row>
    <row r="1090" spans="1:7" x14ac:dyDescent="0.25">
      <c r="A1090" t="s">
        <v>19840</v>
      </c>
      <c r="B1090" s="15" t="s">
        <v>19826</v>
      </c>
      <c r="C1090" t="s">
        <v>249</v>
      </c>
      <c r="E1090">
        <v>1</v>
      </c>
      <c r="G1090" t="s">
        <v>19816</v>
      </c>
    </row>
    <row r="1091" spans="1:7" x14ac:dyDescent="0.25">
      <c r="A1091" t="s">
        <v>19841</v>
      </c>
      <c r="B1091" s="15" t="s">
        <v>19826</v>
      </c>
      <c r="C1091" t="s">
        <v>192</v>
      </c>
      <c r="D1091" t="s">
        <v>181</v>
      </c>
      <c r="E1091">
        <v>1</v>
      </c>
      <c r="G1091" t="s">
        <v>19817</v>
      </c>
    </row>
    <row r="1092" spans="1:7" x14ac:dyDescent="0.25">
      <c r="A1092" t="s">
        <v>19840</v>
      </c>
      <c r="B1092" s="15" t="s">
        <v>19826</v>
      </c>
      <c r="C1092" t="s">
        <v>192</v>
      </c>
      <c r="E1092">
        <v>1</v>
      </c>
      <c r="G1092" t="s">
        <v>19816</v>
      </c>
    </row>
    <row r="1093" spans="1:7" x14ac:dyDescent="0.25">
      <c r="A1093" t="s">
        <v>19841</v>
      </c>
      <c r="B1093" s="15" t="s">
        <v>19826</v>
      </c>
      <c r="C1093" t="s">
        <v>297</v>
      </c>
      <c r="D1093" t="s">
        <v>49</v>
      </c>
      <c r="E1093">
        <v>1</v>
      </c>
      <c r="G1093" t="s">
        <v>19817</v>
      </c>
    </row>
    <row r="1094" spans="1:7" x14ac:dyDescent="0.25">
      <c r="A1094" t="s">
        <v>19841</v>
      </c>
      <c r="B1094" s="15" t="s">
        <v>19826</v>
      </c>
      <c r="C1094" t="s">
        <v>243</v>
      </c>
      <c r="D1094" t="s">
        <v>370</v>
      </c>
      <c r="E1094">
        <v>1</v>
      </c>
      <c r="G1094" t="s">
        <v>19813</v>
      </c>
    </row>
    <row r="1095" spans="1:7" x14ac:dyDescent="0.25">
      <c r="A1095" t="s">
        <v>19841</v>
      </c>
      <c r="B1095" s="15" t="s">
        <v>19826</v>
      </c>
      <c r="C1095" t="s">
        <v>1827</v>
      </c>
      <c r="D1095" t="s">
        <v>181</v>
      </c>
      <c r="E1095">
        <v>1</v>
      </c>
      <c r="G1095" t="s">
        <v>19823</v>
      </c>
    </row>
    <row r="1096" spans="1:7" x14ac:dyDescent="0.25">
      <c r="A1096" t="s">
        <v>19841</v>
      </c>
      <c r="B1096" s="15" t="s">
        <v>19814</v>
      </c>
      <c r="C1096" t="s">
        <v>2603</v>
      </c>
      <c r="D1096" t="s">
        <v>370</v>
      </c>
      <c r="E1096">
        <v>1</v>
      </c>
      <c r="G1096" t="s">
        <v>19813</v>
      </c>
    </row>
    <row r="1097" spans="1:7" x14ac:dyDescent="0.25">
      <c r="A1097" t="s">
        <v>19840</v>
      </c>
      <c r="B1097" s="15" t="s">
        <v>19826</v>
      </c>
      <c r="C1097" t="s">
        <v>2603</v>
      </c>
      <c r="E1097">
        <v>1</v>
      </c>
      <c r="G1097" t="s">
        <v>19816</v>
      </c>
    </row>
    <row r="1098" spans="1:7" x14ac:dyDescent="0.25">
      <c r="A1098" t="s">
        <v>19841</v>
      </c>
      <c r="B1098" s="15" t="s">
        <v>19826</v>
      </c>
      <c r="C1098" t="s">
        <v>2608</v>
      </c>
      <c r="D1098" t="s">
        <v>370</v>
      </c>
      <c r="E1098">
        <v>1</v>
      </c>
      <c r="G1098" t="s">
        <v>19813</v>
      </c>
    </row>
    <row r="1099" spans="1:7" x14ac:dyDescent="0.25">
      <c r="A1099" t="s">
        <v>19841</v>
      </c>
      <c r="B1099" s="15" t="s">
        <v>19826</v>
      </c>
      <c r="C1099" t="s">
        <v>187</v>
      </c>
      <c r="D1099" t="s">
        <v>189</v>
      </c>
      <c r="E1099">
        <v>1</v>
      </c>
      <c r="G1099" t="s">
        <v>19817</v>
      </c>
    </row>
    <row r="1100" spans="1:7" x14ac:dyDescent="0.25">
      <c r="A1100" t="s">
        <v>19840</v>
      </c>
      <c r="B1100" s="15" t="s">
        <v>19826</v>
      </c>
      <c r="C1100" t="s">
        <v>187</v>
      </c>
      <c r="E1100">
        <v>1</v>
      </c>
      <c r="G1100" t="s">
        <v>19816</v>
      </c>
    </row>
    <row r="1101" spans="1:7" x14ac:dyDescent="0.25">
      <c r="A1101" t="s">
        <v>19841</v>
      </c>
      <c r="B1101" s="15" t="s">
        <v>19826</v>
      </c>
      <c r="C1101" t="s">
        <v>2619</v>
      </c>
      <c r="D1101" t="s">
        <v>181</v>
      </c>
      <c r="E1101">
        <v>1</v>
      </c>
      <c r="G1101" t="s">
        <v>19830</v>
      </c>
    </row>
    <row r="1102" spans="1:7" x14ac:dyDescent="0.25">
      <c r="A1102" t="s">
        <v>19841</v>
      </c>
      <c r="B1102" s="15" t="s">
        <v>19826</v>
      </c>
      <c r="C1102" t="s">
        <v>714</v>
      </c>
      <c r="D1102" t="s">
        <v>36</v>
      </c>
      <c r="E1102">
        <v>1</v>
      </c>
      <c r="G1102" t="s">
        <v>19821</v>
      </c>
    </row>
    <row r="1103" spans="1:7" x14ac:dyDescent="0.25">
      <c r="A1103" t="s">
        <v>19840</v>
      </c>
      <c r="B1103" s="15" t="s">
        <v>19826</v>
      </c>
      <c r="C1103" t="s">
        <v>714</v>
      </c>
      <c r="E1103">
        <v>1</v>
      </c>
      <c r="G1103" t="s">
        <v>19816</v>
      </c>
    </row>
    <row r="1104" spans="1:7" x14ac:dyDescent="0.25">
      <c r="A1104" t="s">
        <v>19841</v>
      </c>
      <c r="B1104" s="15" t="s">
        <v>19826</v>
      </c>
      <c r="C1104" t="s">
        <v>2628</v>
      </c>
      <c r="D1104" t="s">
        <v>370</v>
      </c>
      <c r="E1104">
        <v>1</v>
      </c>
      <c r="G1104" t="s">
        <v>19813</v>
      </c>
    </row>
    <row r="1105" spans="1:7" x14ac:dyDescent="0.25">
      <c r="A1105" t="s">
        <v>19841</v>
      </c>
      <c r="B1105" s="15" t="s">
        <v>19826</v>
      </c>
      <c r="C1105" t="s">
        <v>77</v>
      </c>
      <c r="D1105" t="s">
        <v>49</v>
      </c>
      <c r="E1105">
        <v>1</v>
      </c>
      <c r="G1105" t="s">
        <v>19817</v>
      </c>
    </row>
    <row r="1106" spans="1:7" x14ac:dyDescent="0.25">
      <c r="A1106" t="s">
        <v>19841</v>
      </c>
      <c r="B1106" s="15" t="s">
        <v>19826</v>
      </c>
      <c r="C1106" t="s">
        <v>235</v>
      </c>
      <c r="D1106" t="s">
        <v>36</v>
      </c>
      <c r="E1106">
        <v>1</v>
      </c>
      <c r="G1106" t="s">
        <v>19817</v>
      </c>
    </row>
    <row r="1107" spans="1:7" x14ac:dyDescent="0.25">
      <c r="A1107" t="s">
        <v>19840</v>
      </c>
      <c r="B1107" s="15" t="s">
        <v>19814</v>
      </c>
      <c r="C1107" t="s">
        <v>235</v>
      </c>
      <c r="E1107">
        <v>1</v>
      </c>
      <c r="G1107" t="s">
        <v>19816</v>
      </c>
    </row>
    <row r="1108" spans="1:7" x14ac:dyDescent="0.25">
      <c r="A1108" t="s">
        <v>19841</v>
      </c>
      <c r="B1108" s="15" t="s">
        <v>19826</v>
      </c>
      <c r="C1108" t="s">
        <v>287</v>
      </c>
      <c r="D1108" t="s">
        <v>36</v>
      </c>
      <c r="E1108">
        <v>1</v>
      </c>
      <c r="G1108" t="s">
        <v>19817</v>
      </c>
    </row>
    <row r="1109" spans="1:7" x14ac:dyDescent="0.25">
      <c r="A1109" t="s">
        <v>19840</v>
      </c>
      <c r="B1109" s="15" t="s">
        <v>19826</v>
      </c>
      <c r="C1109" t="s">
        <v>287</v>
      </c>
      <c r="E1109">
        <v>1</v>
      </c>
      <c r="G1109" t="s">
        <v>19816</v>
      </c>
    </row>
    <row r="1110" spans="1:7" x14ac:dyDescent="0.25">
      <c r="A1110" t="s">
        <v>19841</v>
      </c>
      <c r="B1110" s="15" t="s">
        <v>19826</v>
      </c>
      <c r="C1110" t="s">
        <v>1972</v>
      </c>
      <c r="D1110" t="s">
        <v>49</v>
      </c>
      <c r="E1110">
        <v>1</v>
      </c>
      <c r="G1110" t="s">
        <v>19828</v>
      </c>
    </row>
    <row r="1111" spans="1:7" x14ac:dyDescent="0.25">
      <c r="A1111" t="s">
        <v>19840</v>
      </c>
      <c r="B1111" s="15" t="s">
        <v>19826</v>
      </c>
      <c r="C1111" t="s">
        <v>1972</v>
      </c>
      <c r="E1111">
        <v>1</v>
      </c>
      <c r="G1111" t="s">
        <v>19816</v>
      </c>
    </row>
    <row r="1112" spans="1:7" x14ac:dyDescent="0.25">
      <c r="A1112" t="s">
        <v>19841</v>
      </c>
      <c r="B1112" s="15" t="s">
        <v>19826</v>
      </c>
      <c r="C1112" t="s">
        <v>35</v>
      </c>
      <c r="D1112" t="s">
        <v>136</v>
      </c>
      <c r="E1112">
        <v>1</v>
      </c>
      <c r="G1112" t="s">
        <v>19813</v>
      </c>
    </row>
    <row r="1113" spans="1:7" x14ac:dyDescent="0.25">
      <c r="A1113" t="s">
        <v>19841</v>
      </c>
      <c r="B1113" s="15" t="s">
        <v>19826</v>
      </c>
      <c r="C1113" t="s">
        <v>35</v>
      </c>
      <c r="D1113" t="s">
        <v>136</v>
      </c>
      <c r="E1113">
        <v>1</v>
      </c>
      <c r="G1113" t="s">
        <v>19813</v>
      </c>
    </row>
    <row r="1114" spans="1:7" x14ac:dyDescent="0.25">
      <c r="A1114" t="s">
        <v>19841</v>
      </c>
      <c r="B1114" s="15" t="s">
        <v>19826</v>
      </c>
      <c r="C1114" t="s">
        <v>35</v>
      </c>
      <c r="D1114" t="s">
        <v>136</v>
      </c>
      <c r="E1114">
        <v>1</v>
      </c>
      <c r="G1114" t="s">
        <v>19822</v>
      </c>
    </row>
    <row r="1115" spans="1:7" x14ac:dyDescent="0.25">
      <c r="A1115" t="s">
        <v>19841</v>
      </c>
      <c r="B1115" s="15" t="s">
        <v>19826</v>
      </c>
      <c r="C1115" t="s">
        <v>1601</v>
      </c>
      <c r="D1115" t="s">
        <v>181</v>
      </c>
      <c r="E1115">
        <v>1</v>
      </c>
      <c r="G1115" t="s">
        <v>19821</v>
      </c>
    </row>
    <row r="1116" spans="1:7" x14ac:dyDescent="0.25">
      <c r="A1116" t="s">
        <v>19840</v>
      </c>
      <c r="B1116" s="15" t="s">
        <v>19826</v>
      </c>
      <c r="C1116" t="s">
        <v>1601</v>
      </c>
      <c r="E1116">
        <v>1</v>
      </c>
      <c r="G1116" t="s">
        <v>19816</v>
      </c>
    </row>
    <row r="1117" spans="1:7" x14ac:dyDescent="0.25">
      <c r="A1117" t="s">
        <v>19839</v>
      </c>
      <c r="B1117" s="15" t="s">
        <v>19814</v>
      </c>
      <c r="C1117" t="s">
        <v>166</v>
      </c>
      <c r="E1117">
        <v>1</v>
      </c>
      <c r="G1117" t="s">
        <v>19813</v>
      </c>
    </row>
    <row r="1118" spans="1:7" x14ac:dyDescent="0.25">
      <c r="A1118" t="s">
        <v>19840</v>
      </c>
      <c r="B1118" s="15" t="s">
        <v>19814</v>
      </c>
      <c r="C1118" t="s">
        <v>166</v>
      </c>
      <c r="E1118">
        <v>1</v>
      </c>
      <c r="G1118" t="s">
        <v>19816</v>
      </c>
    </row>
    <row r="1119" spans="1:7" x14ac:dyDescent="0.25">
      <c r="A1119" t="s">
        <v>19841</v>
      </c>
      <c r="B1119" s="15" t="s">
        <v>19826</v>
      </c>
      <c r="C1119" t="s">
        <v>166</v>
      </c>
      <c r="D1119" t="s">
        <v>181</v>
      </c>
      <c r="E1119">
        <v>1</v>
      </c>
      <c r="G1119" t="s">
        <v>19817</v>
      </c>
    </row>
    <row r="1120" spans="1:7" x14ac:dyDescent="0.25">
      <c r="A1120" t="s">
        <v>19840</v>
      </c>
      <c r="B1120" s="15" t="s">
        <v>19814</v>
      </c>
      <c r="C1120" t="s">
        <v>166</v>
      </c>
      <c r="E1120">
        <v>1</v>
      </c>
      <c r="G1120" t="s">
        <v>19816</v>
      </c>
    </row>
    <row r="1121" spans="1:7" x14ac:dyDescent="0.25">
      <c r="A1121" t="s">
        <v>19839</v>
      </c>
      <c r="B1121" s="15" t="s">
        <v>19814</v>
      </c>
      <c r="C1121" t="s">
        <v>166</v>
      </c>
      <c r="E1121">
        <v>1</v>
      </c>
      <c r="G1121" t="s">
        <v>19817</v>
      </c>
    </row>
    <row r="1122" spans="1:7" x14ac:dyDescent="0.25">
      <c r="A1122" t="s">
        <v>19840</v>
      </c>
      <c r="B1122" s="15" t="s">
        <v>19814</v>
      </c>
      <c r="C1122" t="s">
        <v>166</v>
      </c>
      <c r="E1122">
        <v>1</v>
      </c>
      <c r="G1122" t="s">
        <v>19816</v>
      </c>
    </row>
    <row r="1123" spans="1:7" x14ac:dyDescent="0.25">
      <c r="A1123" t="s">
        <v>19841</v>
      </c>
      <c r="B1123" s="15" t="s">
        <v>19826</v>
      </c>
      <c r="C1123" t="s">
        <v>35</v>
      </c>
      <c r="D1123" t="s">
        <v>136</v>
      </c>
      <c r="E1123">
        <v>1</v>
      </c>
      <c r="G1123" t="s">
        <v>19828</v>
      </c>
    </row>
    <row r="1124" spans="1:7" x14ac:dyDescent="0.25">
      <c r="A1124" t="s">
        <v>19841</v>
      </c>
      <c r="B1124" s="15" t="s">
        <v>19826</v>
      </c>
      <c r="C1124" t="s">
        <v>35</v>
      </c>
      <c r="D1124" t="s">
        <v>136</v>
      </c>
      <c r="E1124">
        <v>1</v>
      </c>
      <c r="G1124" t="s">
        <v>19828</v>
      </c>
    </row>
    <row r="1125" spans="1:7" x14ac:dyDescent="0.25">
      <c r="A1125" t="s">
        <v>19841</v>
      </c>
      <c r="B1125" s="15" t="s">
        <v>19826</v>
      </c>
      <c r="C1125" t="s">
        <v>659</v>
      </c>
      <c r="D1125" t="s">
        <v>36</v>
      </c>
      <c r="E1125">
        <v>1</v>
      </c>
      <c r="G1125" t="s">
        <v>19817</v>
      </c>
    </row>
    <row r="1126" spans="1:7" x14ac:dyDescent="0.25">
      <c r="A1126" t="s">
        <v>19840</v>
      </c>
      <c r="B1126" s="15" t="s">
        <v>19826</v>
      </c>
      <c r="C1126" t="s">
        <v>659</v>
      </c>
      <c r="E1126">
        <v>1</v>
      </c>
      <c r="G1126" t="s">
        <v>19816</v>
      </c>
    </row>
    <row r="1127" spans="1:7" x14ac:dyDescent="0.25">
      <c r="A1127" t="s">
        <v>19841</v>
      </c>
      <c r="B1127" s="15" t="s">
        <v>19826</v>
      </c>
      <c r="C1127" t="s">
        <v>166</v>
      </c>
      <c r="D1127" t="s">
        <v>136</v>
      </c>
      <c r="E1127">
        <v>1</v>
      </c>
      <c r="G1127" t="s">
        <v>19817</v>
      </c>
    </row>
    <row r="1128" spans="1:7" x14ac:dyDescent="0.25">
      <c r="A1128" t="s">
        <v>19841</v>
      </c>
      <c r="B1128" s="15" t="s">
        <v>19826</v>
      </c>
      <c r="C1128" t="s">
        <v>47</v>
      </c>
      <c r="D1128" t="s">
        <v>49</v>
      </c>
      <c r="E1128">
        <v>1</v>
      </c>
      <c r="G1128" t="s">
        <v>19817</v>
      </c>
    </row>
    <row r="1129" spans="1:7" x14ac:dyDescent="0.25">
      <c r="A1129" t="s">
        <v>19840</v>
      </c>
      <c r="B1129" s="15" t="s">
        <v>19826</v>
      </c>
      <c r="C1129" t="s">
        <v>47</v>
      </c>
      <c r="E1129">
        <v>1</v>
      </c>
      <c r="G1129" t="s">
        <v>19816</v>
      </c>
    </row>
    <row r="1130" spans="1:7" x14ac:dyDescent="0.25">
      <c r="A1130" t="s">
        <v>19841</v>
      </c>
      <c r="B1130" s="15" t="s">
        <v>19826</v>
      </c>
      <c r="C1130" t="s">
        <v>172</v>
      </c>
      <c r="D1130" t="s">
        <v>181</v>
      </c>
      <c r="E1130">
        <v>1</v>
      </c>
      <c r="G1130" t="s">
        <v>19817</v>
      </c>
    </row>
    <row r="1131" spans="1:7" x14ac:dyDescent="0.25">
      <c r="A1131" t="s">
        <v>19840</v>
      </c>
      <c r="B1131" s="15" t="s">
        <v>19826</v>
      </c>
      <c r="C1131" t="s">
        <v>172</v>
      </c>
      <c r="E1131">
        <v>1</v>
      </c>
      <c r="G1131" t="s">
        <v>19816</v>
      </c>
    </row>
    <row r="1132" spans="1:7" x14ac:dyDescent="0.25">
      <c r="A1132" t="s">
        <v>19841</v>
      </c>
      <c r="B1132" s="15" t="s">
        <v>19826</v>
      </c>
      <c r="C1132" t="s">
        <v>404</v>
      </c>
      <c r="D1132" t="s">
        <v>36</v>
      </c>
      <c r="E1132">
        <v>1</v>
      </c>
      <c r="G1132" t="s">
        <v>19817</v>
      </c>
    </row>
    <row r="1133" spans="1:7" x14ac:dyDescent="0.25">
      <c r="A1133" t="s">
        <v>19840</v>
      </c>
      <c r="B1133" s="15" t="s">
        <v>19826</v>
      </c>
      <c r="C1133" t="s">
        <v>404</v>
      </c>
      <c r="E1133">
        <v>1</v>
      </c>
      <c r="G1133" t="s">
        <v>19816</v>
      </c>
    </row>
    <row r="1134" spans="1:7" x14ac:dyDescent="0.25">
      <c r="A1134" t="s">
        <v>19841</v>
      </c>
      <c r="B1134" s="15" t="s">
        <v>19826</v>
      </c>
      <c r="C1134" t="s">
        <v>126</v>
      </c>
      <c r="D1134" t="s">
        <v>189</v>
      </c>
      <c r="E1134">
        <v>1</v>
      </c>
      <c r="G1134" t="s">
        <v>19821</v>
      </c>
    </row>
    <row r="1135" spans="1:7" x14ac:dyDescent="0.25">
      <c r="A1135" t="s">
        <v>19840</v>
      </c>
      <c r="B1135" s="15" t="s">
        <v>19826</v>
      </c>
      <c r="C1135" t="s">
        <v>126</v>
      </c>
      <c r="E1135">
        <v>1</v>
      </c>
      <c r="G1135" t="s">
        <v>19816</v>
      </c>
    </row>
    <row r="1136" spans="1:7" x14ac:dyDescent="0.25">
      <c r="A1136" t="s">
        <v>19841</v>
      </c>
      <c r="B1136" s="15" t="s">
        <v>19826</v>
      </c>
      <c r="C1136" t="s">
        <v>235</v>
      </c>
      <c r="D1136" t="s">
        <v>36</v>
      </c>
      <c r="E1136">
        <v>1</v>
      </c>
      <c r="G1136" t="s">
        <v>19819</v>
      </c>
    </row>
    <row r="1137" spans="1:7" x14ac:dyDescent="0.25">
      <c r="A1137" t="s">
        <v>19840</v>
      </c>
      <c r="B1137" s="15" t="s">
        <v>19826</v>
      </c>
      <c r="C1137" t="s">
        <v>235</v>
      </c>
      <c r="E1137">
        <v>1</v>
      </c>
      <c r="G1137" t="s">
        <v>19816</v>
      </c>
    </row>
    <row r="1138" spans="1:7" x14ac:dyDescent="0.25">
      <c r="A1138" t="s">
        <v>19841</v>
      </c>
      <c r="B1138" s="15" t="s">
        <v>19826</v>
      </c>
      <c r="C1138" t="s">
        <v>275</v>
      </c>
      <c r="D1138" t="s">
        <v>36</v>
      </c>
      <c r="E1138">
        <v>1</v>
      </c>
      <c r="G1138" t="s">
        <v>19817</v>
      </c>
    </row>
    <row r="1139" spans="1:7" x14ac:dyDescent="0.25">
      <c r="A1139" t="s">
        <v>19840</v>
      </c>
      <c r="B1139" s="15" t="s">
        <v>19826</v>
      </c>
      <c r="C1139" t="s">
        <v>275</v>
      </c>
      <c r="E1139">
        <v>1</v>
      </c>
      <c r="G1139" t="s">
        <v>19816</v>
      </c>
    </row>
    <row r="1140" spans="1:7" x14ac:dyDescent="0.25">
      <c r="A1140" t="s">
        <v>19841</v>
      </c>
      <c r="B1140" s="15" t="s">
        <v>19814</v>
      </c>
      <c r="C1140" t="s">
        <v>35</v>
      </c>
      <c r="D1140" t="s">
        <v>36</v>
      </c>
      <c r="E1140">
        <v>1</v>
      </c>
      <c r="G1140" t="s">
        <v>19813</v>
      </c>
    </row>
    <row r="1141" spans="1:7" x14ac:dyDescent="0.25">
      <c r="A1141" t="s">
        <v>19840</v>
      </c>
      <c r="B1141" s="15" t="s">
        <v>19826</v>
      </c>
      <c r="C1141" t="s">
        <v>35</v>
      </c>
      <c r="E1141">
        <v>1</v>
      </c>
      <c r="G1141" t="s">
        <v>19816</v>
      </c>
    </row>
    <row r="1142" spans="1:7" x14ac:dyDescent="0.25">
      <c r="A1142" t="s">
        <v>19839</v>
      </c>
      <c r="B1142" s="15" t="s">
        <v>19826</v>
      </c>
      <c r="C1142" t="s">
        <v>768</v>
      </c>
      <c r="E1142">
        <v>1</v>
      </c>
      <c r="G1142" t="s">
        <v>19822</v>
      </c>
    </row>
    <row r="1143" spans="1:7" x14ac:dyDescent="0.25">
      <c r="A1143" t="s">
        <v>19840</v>
      </c>
      <c r="B1143" s="15" t="s">
        <v>19826</v>
      </c>
      <c r="C1143" t="s">
        <v>768</v>
      </c>
      <c r="E1143">
        <v>1</v>
      </c>
      <c r="G1143" t="s">
        <v>19816</v>
      </c>
    </row>
    <row r="1144" spans="1:7" x14ac:dyDescent="0.25">
      <c r="A1144" t="s">
        <v>19841</v>
      </c>
      <c r="B1144" s="15" t="s">
        <v>19814</v>
      </c>
      <c r="C1144" t="s">
        <v>469</v>
      </c>
      <c r="D1144" t="s">
        <v>36</v>
      </c>
      <c r="E1144">
        <v>1</v>
      </c>
      <c r="G1144" t="s">
        <v>19817</v>
      </c>
    </row>
    <row r="1145" spans="1:7" x14ac:dyDescent="0.25">
      <c r="A1145" t="s">
        <v>19840</v>
      </c>
      <c r="B1145" s="15" t="s">
        <v>19826</v>
      </c>
      <c r="C1145" t="s">
        <v>469</v>
      </c>
      <c r="E1145">
        <v>1</v>
      </c>
      <c r="G1145" t="s">
        <v>19816</v>
      </c>
    </row>
    <row r="1146" spans="1:7" x14ac:dyDescent="0.25">
      <c r="A1146" t="s">
        <v>19841</v>
      </c>
      <c r="B1146" s="15" t="s">
        <v>19826</v>
      </c>
      <c r="C1146" t="s">
        <v>77</v>
      </c>
      <c r="D1146" t="s">
        <v>181</v>
      </c>
      <c r="E1146">
        <v>1</v>
      </c>
      <c r="G1146" t="s">
        <v>19817</v>
      </c>
    </row>
    <row r="1147" spans="1:7" x14ac:dyDescent="0.25">
      <c r="A1147" t="s">
        <v>19840</v>
      </c>
      <c r="B1147" s="15" t="s">
        <v>19826</v>
      </c>
      <c r="C1147" t="s">
        <v>77</v>
      </c>
      <c r="E1147">
        <v>1</v>
      </c>
      <c r="G1147" t="s">
        <v>19816</v>
      </c>
    </row>
    <row r="1148" spans="1:7" x14ac:dyDescent="0.25">
      <c r="A1148" t="s">
        <v>19841</v>
      </c>
      <c r="B1148" s="15" t="s">
        <v>19826</v>
      </c>
      <c r="C1148" t="s">
        <v>35</v>
      </c>
      <c r="D1148" t="s">
        <v>36</v>
      </c>
      <c r="E1148">
        <v>1</v>
      </c>
      <c r="G1148" t="s">
        <v>19821</v>
      </c>
    </row>
    <row r="1149" spans="1:7" x14ac:dyDescent="0.25">
      <c r="A1149" t="s">
        <v>19840</v>
      </c>
      <c r="B1149" s="15" t="s">
        <v>19826</v>
      </c>
      <c r="C1149" t="s">
        <v>35</v>
      </c>
      <c r="E1149">
        <v>1</v>
      </c>
      <c r="G1149" t="s">
        <v>19816</v>
      </c>
    </row>
    <row r="1150" spans="1:7" x14ac:dyDescent="0.25">
      <c r="A1150" t="s">
        <v>19841</v>
      </c>
      <c r="B1150" s="15" t="s">
        <v>19826</v>
      </c>
      <c r="C1150" t="s">
        <v>35</v>
      </c>
      <c r="D1150" t="s">
        <v>36</v>
      </c>
      <c r="E1150">
        <v>1</v>
      </c>
      <c r="G1150" t="s">
        <v>19822</v>
      </c>
    </row>
    <row r="1151" spans="1:7" x14ac:dyDescent="0.25">
      <c r="A1151" t="s">
        <v>19840</v>
      </c>
      <c r="B1151" s="15" t="s">
        <v>19826</v>
      </c>
      <c r="C1151" t="s">
        <v>35</v>
      </c>
      <c r="E1151">
        <v>1</v>
      </c>
      <c r="G1151" t="s">
        <v>19816</v>
      </c>
    </row>
    <row r="1152" spans="1:7" x14ac:dyDescent="0.25">
      <c r="A1152" t="s">
        <v>19841</v>
      </c>
      <c r="B1152" s="15" t="s">
        <v>19826</v>
      </c>
      <c r="C1152" t="s">
        <v>897</v>
      </c>
      <c r="D1152" t="s">
        <v>36</v>
      </c>
      <c r="E1152">
        <v>1</v>
      </c>
      <c r="G1152" t="s">
        <v>19817</v>
      </c>
    </row>
    <row r="1153" spans="1:7" x14ac:dyDescent="0.25">
      <c r="A1153" t="s">
        <v>19840</v>
      </c>
      <c r="B1153" s="15" t="s">
        <v>19826</v>
      </c>
      <c r="C1153" t="s">
        <v>897</v>
      </c>
      <c r="E1153">
        <v>1</v>
      </c>
      <c r="G1153" t="s">
        <v>19816</v>
      </c>
    </row>
    <row r="1154" spans="1:7" x14ac:dyDescent="0.25">
      <c r="A1154" t="s">
        <v>19841</v>
      </c>
      <c r="B1154" s="15" t="s">
        <v>19826</v>
      </c>
      <c r="C1154" t="s">
        <v>2739</v>
      </c>
      <c r="D1154" t="s">
        <v>36</v>
      </c>
      <c r="E1154">
        <v>1</v>
      </c>
      <c r="G1154" t="s">
        <v>19822</v>
      </c>
    </row>
    <row r="1155" spans="1:7" x14ac:dyDescent="0.25">
      <c r="A1155" t="s">
        <v>19840</v>
      </c>
      <c r="B1155" s="15" t="s">
        <v>19826</v>
      </c>
      <c r="C1155" t="s">
        <v>2739</v>
      </c>
      <c r="E1155">
        <v>1</v>
      </c>
      <c r="G1155" t="s">
        <v>19816</v>
      </c>
    </row>
    <row r="1156" spans="1:7" x14ac:dyDescent="0.25">
      <c r="A1156" t="s">
        <v>19841</v>
      </c>
      <c r="B1156" s="15" t="s">
        <v>19826</v>
      </c>
      <c r="C1156" t="s">
        <v>143</v>
      </c>
      <c r="D1156" t="s">
        <v>36</v>
      </c>
      <c r="E1156">
        <v>1</v>
      </c>
      <c r="G1156" t="s">
        <v>19817</v>
      </c>
    </row>
    <row r="1157" spans="1:7" x14ac:dyDescent="0.25">
      <c r="A1157" t="s">
        <v>19840</v>
      </c>
      <c r="B1157" s="15" t="s">
        <v>19826</v>
      </c>
      <c r="C1157" t="s">
        <v>143</v>
      </c>
      <c r="E1157">
        <v>1</v>
      </c>
      <c r="G1157" t="s">
        <v>19816</v>
      </c>
    </row>
    <row r="1158" spans="1:7" x14ac:dyDescent="0.25">
      <c r="A1158" t="s">
        <v>19841</v>
      </c>
      <c r="B1158" s="15" t="s">
        <v>19826</v>
      </c>
      <c r="C1158" t="s">
        <v>275</v>
      </c>
      <c r="D1158" t="s">
        <v>36</v>
      </c>
      <c r="E1158">
        <v>1</v>
      </c>
      <c r="G1158" t="s">
        <v>19817</v>
      </c>
    </row>
    <row r="1159" spans="1:7" x14ac:dyDescent="0.25">
      <c r="A1159" t="s">
        <v>19840</v>
      </c>
      <c r="B1159" s="15" t="s">
        <v>19826</v>
      </c>
      <c r="C1159" t="s">
        <v>275</v>
      </c>
      <c r="E1159">
        <v>1</v>
      </c>
      <c r="G1159" t="s">
        <v>19816</v>
      </c>
    </row>
    <row r="1160" spans="1:7" x14ac:dyDescent="0.25">
      <c r="A1160" t="s">
        <v>19841</v>
      </c>
      <c r="B1160" s="15" t="s">
        <v>19826</v>
      </c>
      <c r="C1160" t="s">
        <v>266</v>
      </c>
      <c r="D1160" t="s">
        <v>49</v>
      </c>
      <c r="E1160">
        <v>1</v>
      </c>
      <c r="G1160" t="s">
        <v>19817</v>
      </c>
    </row>
    <row r="1161" spans="1:7" x14ac:dyDescent="0.25">
      <c r="A1161" t="s">
        <v>19840</v>
      </c>
      <c r="B1161" s="15" t="s">
        <v>19826</v>
      </c>
      <c r="C1161" t="s">
        <v>266</v>
      </c>
      <c r="E1161">
        <v>1</v>
      </c>
      <c r="G1161" t="s">
        <v>19816</v>
      </c>
    </row>
    <row r="1162" spans="1:7" x14ac:dyDescent="0.25">
      <c r="A1162" t="s">
        <v>19841</v>
      </c>
      <c r="B1162" s="15" t="s">
        <v>19826</v>
      </c>
      <c r="C1162" t="s">
        <v>897</v>
      </c>
      <c r="D1162" t="s">
        <v>36</v>
      </c>
      <c r="E1162">
        <v>1</v>
      </c>
      <c r="G1162" t="s">
        <v>19817</v>
      </c>
    </row>
    <row r="1163" spans="1:7" x14ac:dyDescent="0.25">
      <c r="A1163" t="s">
        <v>19840</v>
      </c>
      <c r="B1163" s="15" t="s">
        <v>19826</v>
      </c>
      <c r="C1163" t="s">
        <v>897</v>
      </c>
      <c r="E1163">
        <v>1</v>
      </c>
      <c r="G1163" t="s">
        <v>19816</v>
      </c>
    </row>
    <row r="1164" spans="1:7" x14ac:dyDescent="0.25">
      <c r="A1164" t="s">
        <v>19841</v>
      </c>
      <c r="B1164" s="15" t="s">
        <v>19826</v>
      </c>
      <c r="C1164" t="s">
        <v>143</v>
      </c>
      <c r="D1164" t="s">
        <v>36</v>
      </c>
      <c r="E1164">
        <v>1</v>
      </c>
      <c r="G1164" t="s">
        <v>19817</v>
      </c>
    </row>
    <row r="1165" spans="1:7" x14ac:dyDescent="0.25">
      <c r="A1165" t="s">
        <v>19840</v>
      </c>
      <c r="B1165" s="15" t="s">
        <v>19826</v>
      </c>
      <c r="C1165" t="s">
        <v>143</v>
      </c>
      <c r="E1165">
        <v>1</v>
      </c>
      <c r="G1165" t="s">
        <v>19816</v>
      </c>
    </row>
    <row r="1166" spans="1:7" x14ac:dyDescent="0.25">
      <c r="A1166" t="s">
        <v>19841</v>
      </c>
      <c r="B1166" s="15" t="s">
        <v>19826</v>
      </c>
      <c r="C1166" t="s">
        <v>2175</v>
      </c>
      <c r="D1166" t="s">
        <v>36</v>
      </c>
      <c r="E1166">
        <v>1</v>
      </c>
      <c r="G1166" t="s">
        <v>19817</v>
      </c>
    </row>
    <row r="1167" spans="1:7" x14ac:dyDescent="0.25">
      <c r="A1167" t="s">
        <v>19840</v>
      </c>
      <c r="B1167" s="15" t="s">
        <v>19826</v>
      </c>
      <c r="C1167" t="s">
        <v>2175</v>
      </c>
      <c r="E1167">
        <v>1</v>
      </c>
      <c r="G1167" t="s">
        <v>19816</v>
      </c>
    </row>
    <row r="1168" spans="1:7" x14ac:dyDescent="0.25">
      <c r="A1168" t="s">
        <v>19841</v>
      </c>
      <c r="B1168" s="15" t="s">
        <v>19826</v>
      </c>
      <c r="C1168" t="s">
        <v>35</v>
      </c>
      <c r="D1168" t="s">
        <v>36</v>
      </c>
      <c r="E1168">
        <v>1</v>
      </c>
      <c r="G1168" t="s">
        <v>19819</v>
      </c>
    </row>
    <row r="1169" spans="1:7" x14ac:dyDescent="0.25">
      <c r="A1169" t="s">
        <v>19840</v>
      </c>
      <c r="B1169" s="15" t="s">
        <v>19826</v>
      </c>
      <c r="C1169" t="s">
        <v>35</v>
      </c>
      <c r="E1169">
        <v>1</v>
      </c>
      <c r="G1169" t="s">
        <v>19816</v>
      </c>
    </row>
    <row r="1170" spans="1:7" x14ac:dyDescent="0.25">
      <c r="A1170" t="s">
        <v>19841</v>
      </c>
      <c r="B1170" s="15" t="s">
        <v>19826</v>
      </c>
      <c r="C1170" t="s">
        <v>921</v>
      </c>
      <c r="D1170" t="s">
        <v>36</v>
      </c>
      <c r="E1170">
        <v>1</v>
      </c>
      <c r="G1170" t="s">
        <v>19817</v>
      </c>
    </row>
    <row r="1171" spans="1:7" x14ac:dyDescent="0.25">
      <c r="A1171" t="s">
        <v>19840</v>
      </c>
      <c r="B1171" s="15" t="s">
        <v>19826</v>
      </c>
      <c r="C1171" t="s">
        <v>921</v>
      </c>
      <c r="E1171">
        <v>1</v>
      </c>
      <c r="G1171" t="s">
        <v>19816</v>
      </c>
    </row>
    <row r="1172" spans="1:7" x14ac:dyDescent="0.25">
      <c r="A1172" t="s">
        <v>19841</v>
      </c>
      <c r="B1172" s="15" t="s">
        <v>19826</v>
      </c>
      <c r="C1172" t="s">
        <v>35</v>
      </c>
      <c r="D1172" t="s">
        <v>36</v>
      </c>
      <c r="E1172">
        <v>1</v>
      </c>
      <c r="G1172" t="s">
        <v>19813</v>
      </c>
    </row>
    <row r="1173" spans="1:7" x14ac:dyDescent="0.25">
      <c r="A1173" t="s">
        <v>19840</v>
      </c>
      <c r="B1173" s="15" t="s">
        <v>19826</v>
      </c>
      <c r="C1173" t="s">
        <v>35</v>
      </c>
      <c r="E1173">
        <v>1</v>
      </c>
      <c r="G1173" t="s">
        <v>19816</v>
      </c>
    </row>
    <row r="1174" spans="1:7" x14ac:dyDescent="0.25">
      <c r="A1174" t="s">
        <v>19841</v>
      </c>
      <c r="B1174" s="15" t="s">
        <v>19826</v>
      </c>
      <c r="C1174" t="s">
        <v>275</v>
      </c>
      <c r="D1174" t="s">
        <v>36</v>
      </c>
      <c r="E1174">
        <v>1</v>
      </c>
      <c r="G1174" t="s">
        <v>19817</v>
      </c>
    </row>
    <row r="1175" spans="1:7" x14ac:dyDescent="0.25">
      <c r="A1175" t="s">
        <v>19840</v>
      </c>
      <c r="B1175" s="15" t="s">
        <v>19826</v>
      </c>
      <c r="C1175" t="s">
        <v>275</v>
      </c>
      <c r="E1175">
        <v>1</v>
      </c>
      <c r="G1175" t="s">
        <v>19816</v>
      </c>
    </row>
    <row r="1176" spans="1:7" x14ac:dyDescent="0.25">
      <c r="A1176" t="s">
        <v>19839</v>
      </c>
      <c r="B1176" s="15" t="s">
        <v>19826</v>
      </c>
      <c r="C1176" t="s">
        <v>143</v>
      </c>
      <c r="E1176">
        <v>1</v>
      </c>
      <c r="G1176" t="s">
        <v>19817</v>
      </c>
    </row>
    <row r="1177" spans="1:7" x14ac:dyDescent="0.25">
      <c r="A1177" t="s">
        <v>19840</v>
      </c>
      <c r="B1177" s="15" t="s">
        <v>19826</v>
      </c>
      <c r="C1177" t="s">
        <v>143</v>
      </c>
      <c r="E1177">
        <v>1</v>
      </c>
      <c r="G1177" t="s">
        <v>19816</v>
      </c>
    </row>
    <row r="1178" spans="1:7" x14ac:dyDescent="0.25">
      <c r="A1178" t="s">
        <v>19839</v>
      </c>
      <c r="B1178" s="15" t="s">
        <v>19826</v>
      </c>
      <c r="C1178" t="s">
        <v>235</v>
      </c>
      <c r="E1178">
        <v>1</v>
      </c>
      <c r="G1178" t="s">
        <v>19819</v>
      </c>
    </row>
    <row r="1179" spans="1:7" x14ac:dyDescent="0.25">
      <c r="A1179" t="s">
        <v>19840</v>
      </c>
      <c r="B1179" s="15" t="s">
        <v>19826</v>
      </c>
      <c r="C1179" t="s">
        <v>235</v>
      </c>
      <c r="E1179">
        <v>1</v>
      </c>
      <c r="G1179" t="s">
        <v>19816</v>
      </c>
    </row>
    <row r="1180" spans="1:7" x14ac:dyDescent="0.25">
      <c r="A1180" t="s">
        <v>19841</v>
      </c>
      <c r="B1180" s="15" t="s">
        <v>19826</v>
      </c>
      <c r="C1180" t="s">
        <v>35</v>
      </c>
      <c r="D1180" t="s">
        <v>36</v>
      </c>
      <c r="E1180">
        <v>1</v>
      </c>
      <c r="G1180" t="s">
        <v>19819</v>
      </c>
    </row>
    <row r="1181" spans="1:7" x14ac:dyDescent="0.25">
      <c r="A1181" t="s">
        <v>19840</v>
      </c>
      <c r="B1181" s="15" t="s">
        <v>19826</v>
      </c>
      <c r="C1181" t="s">
        <v>35</v>
      </c>
      <c r="E1181">
        <v>1</v>
      </c>
      <c r="G1181" t="s">
        <v>19816</v>
      </c>
    </row>
    <row r="1182" spans="1:7" x14ac:dyDescent="0.25">
      <c r="A1182" t="s">
        <v>19841</v>
      </c>
      <c r="B1182" s="15" t="s">
        <v>19826</v>
      </c>
      <c r="C1182" t="s">
        <v>157</v>
      </c>
      <c r="D1182" t="s">
        <v>36</v>
      </c>
      <c r="E1182">
        <v>1</v>
      </c>
      <c r="G1182" t="s">
        <v>19817</v>
      </c>
    </row>
    <row r="1183" spans="1:7" x14ac:dyDescent="0.25">
      <c r="A1183" t="s">
        <v>19840</v>
      </c>
      <c r="B1183" s="15" t="s">
        <v>19826</v>
      </c>
      <c r="C1183" t="s">
        <v>157</v>
      </c>
      <c r="E1183">
        <v>1</v>
      </c>
      <c r="G1183" t="s">
        <v>19816</v>
      </c>
    </row>
    <row r="1184" spans="1:7" x14ac:dyDescent="0.25">
      <c r="A1184" t="s">
        <v>19841</v>
      </c>
      <c r="B1184" s="15" t="s">
        <v>19826</v>
      </c>
      <c r="C1184" t="s">
        <v>897</v>
      </c>
      <c r="D1184" t="s">
        <v>36</v>
      </c>
      <c r="E1184">
        <v>1</v>
      </c>
      <c r="G1184" t="s">
        <v>19817</v>
      </c>
    </row>
    <row r="1185" spans="1:7" x14ac:dyDescent="0.25">
      <c r="A1185" t="s">
        <v>19840</v>
      </c>
      <c r="B1185" s="15" t="s">
        <v>19826</v>
      </c>
      <c r="C1185" t="s">
        <v>897</v>
      </c>
      <c r="E1185">
        <v>1</v>
      </c>
      <c r="G1185" t="s">
        <v>19816</v>
      </c>
    </row>
    <row r="1186" spans="1:7" x14ac:dyDescent="0.25">
      <c r="A1186" t="s">
        <v>19841</v>
      </c>
      <c r="B1186" s="15" t="s">
        <v>19826</v>
      </c>
      <c r="C1186" t="s">
        <v>2797</v>
      </c>
      <c r="D1186" t="s">
        <v>36</v>
      </c>
      <c r="E1186">
        <v>1</v>
      </c>
      <c r="G1186" t="s">
        <v>19817</v>
      </c>
    </row>
    <row r="1187" spans="1:7" x14ac:dyDescent="0.25">
      <c r="A1187" t="s">
        <v>19840</v>
      </c>
      <c r="B1187" s="15" t="s">
        <v>19826</v>
      </c>
      <c r="C1187" t="s">
        <v>2797</v>
      </c>
      <c r="E1187">
        <v>1</v>
      </c>
      <c r="G1187" t="s">
        <v>19816</v>
      </c>
    </row>
    <row r="1188" spans="1:7" x14ac:dyDescent="0.25">
      <c r="A1188" t="s">
        <v>19841</v>
      </c>
      <c r="B1188" s="15" t="s">
        <v>19814</v>
      </c>
      <c r="C1188" t="s">
        <v>2362</v>
      </c>
      <c r="D1188" t="s">
        <v>36</v>
      </c>
      <c r="E1188">
        <v>1</v>
      </c>
      <c r="G1188" t="s">
        <v>19813</v>
      </c>
    </row>
    <row r="1189" spans="1:7" x14ac:dyDescent="0.25">
      <c r="A1189" t="s">
        <v>19840</v>
      </c>
      <c r="B1189" s="15" t="s">
        <v>19826</v>
      </c>
      <c r="C1189" t="s">
        <v>2362</v>
      </c>
      <c r="E1189">
        <v>1</v>
      </c>
      <c r="G1189" t="s">
        <v>19816</v>
      </c>
    </row>
    <row r="1190" spans="1:7" x14ac:dyDescent="0.25">
      <c r="A1190" t="s">
        <v>19841</v>
      </c>
      <c r="B1190" s="15" t="s">
        <v>19826</v>
      </c>
      <c r="C1190" t="s">
        <v>35</v>
      </c>
      <c r="D1190" t="s">
        <v>36</v>
      </c>
      <c r="E1190">
        <v>1</v>
      </c>
      <c r="G1190" t="s">
        <v>19821</v>
      </c>
    </row>
    <row r="1191" spans="1:7" x14ac:dyDescent="0.25">
      <c r="A1191" t="s">
        <v>19840</v>
      </c>
      <c r="B1191" s="15" t="s">
        <v>19826</v>
      </c>
      <c r="C1191" t="s">
        <v>35</v>
      </c>
      <c r="E1191">
        <v>1</v>
      </c>
      <c r="G1191" t="s">
        <v>19816</v>
      </c>
    </row>
    <row r="1192" spans="1:7" x14ac:dyDescent="0.25">
      <c r="A1192" t="s">
        <v>19841</v>
      </c>
      <c r="B1192" s="15" t="s">
        <v>19826</v>
      </c>
      <c r="C1192" t="s">
        <v>77</v>
      </c>
      <c r="D1192" t="s">
        <v>36</v>
      </c>
      <c r="E1192">
        <v>1</v>
      </c>
      <c r="G1192" t="s">
        <v>19817</v>
      </c>
    </row>
    <row r="1193" spans="1:7" x14ac:dyDescent="0.25">
      <c r="A1193" t="s">
        <v>19840</v>
      </c>
      <c r="B1193" s="15" t="s">
        <v>19826</v>
      </c>
      <c r="C1193" t="s">
        <v>77</v>
      </c>
      <c r="E1193">
        <v>1</v>
      </c>
      <c r="G1193" t="s">
        <v>19816</v>
      </c>
    </row>
    <row r="1194" spans="1:7" x14ac:dyDescent="0.25">
      <c r="A1194" t="s">
        <v>19841</v>
      </c>
      <c r="B1194" s="15" t="s">
        <v>19826</v>
      </c>
      <c r="C1194" t="s">
        <v>172</v>
      </c>
      <c r="D1194" t="s">
        <v>36</v>
      </c>
      <c r="E1194">
        <v>1</v>
      </c>
      <c r="G1194" t="s">
        <v>19817</v>
      </c>
    </row>
    <row r="1195" spans="1:7" x14ac:dyDescent="0.25">
      <c r="A1195" t="s">
        <v>19840</v>
      </c>
      <c r="B1195" s="15" t="s">
        <v>19826</v>
      </c>
      <c r="C1195" t="s">
        <v>172</v>
      </c>
      <c r="E1195">
        <v>1</v>
      </c>
      <c r="G1195" t="s">
        <v>19816</v>
      </c>
    </row>
    <row r="1196" spans="1:7" x14ac:dyDescent="0.25">
      <c r="A1196" t="s">
        <v>19841</v>
      </c>
      <c r="B1196" s="15" t="s">
        <v>19814</v>
      </c>
      <c r="C1196" t="s">
        <v>235</v>
      </c>
      <c r="D1196" t="s">
        <v>36</v>
      </c>
      <c r="E1196">
        <v>1</v>
      </c>
      <c r="G1196" t="s">
        <v>19819</v>
      </c>
    </row>
    <row r="1197" spans="1:7" x14ac:dyDescent="0.25">
      <c r="A1197" t="s">
        <v>19840</v>
      </c>
      <c r="B1197" s="15" t="s">
        <v>19826</v>
      </c>
      <c r="C1197" t="s">
        <v>235</v>
      </c>
      <c r="E1197">
        <v>1</v>
      </c>
      <c r="G1197" t="s">
        <v>19816</v>
      </c>
    </row>
    <row r="1198" spans="1:7" x14ac:dyDescent="0.25">
      <c r="A1198" t="s">
        <v>19841</v>
      </c>
      <c r="B1198" s="15" t="s">
        <v>19826</v>
      </c>
      <c r="C1198" t="s">
        <v>77</v>
      </c>
      <c r="D1198" t="s">
        <v>36</v>
      </c>
      <c r="E1198">
        <v>1</v>
      </c>
      <c r="G1198" t="s">
        <v>19817</v>
      </c>
    </row>
    <row r="1199" spans="1:7" x14ac:dyDescent="0.25">
      <c r="A1199" t="s">
        <v>19840</v>
      </c>
      <c r="B1199" s="15" t="s">
        <v>19826</v>
      </c>
      <c r="C1199" t="s">
        <v>77</v>
      </c>
      <c r="E1199">
        <v>1</v>
      </c>
      <c r="G1199" t="s">
        <v>19816</v>
      </c>
    </row>
    <row r="1200" spans="1:7" x14ac:dyDescent="0.25">
      <c r="A1200" t="s">
        <v>19841</v>
      </c>
      <c r="B1200" s="15" t="s">
        <v>19826</v>
      </c>
      <c r="C1200" t="s">
        <v>897</v>
      </c>
      <c r="D1200" t="s">
        <v>36</v>
      </c>
      <c r="E1200">
        <v>1</v>
      </c>
      <c r="G1200" t="s">
        <v>19817</v>
      </c>
    </row>
    <row r="1201" spans="1:7" x14ac:dyDescent="0.25">
      <c r="A1201" t="s">
        <v>19840</v>
      </c>
      <c r="B1201" s="15" t="s">
        <v>19826</v>
      </c>
      <c r="C1201" t="s">
        <v>897</v>
      </c>
      <c r="E1201">
        <v>1</v>
      </c>
      <c r="G1201" t="s">
        <v>19816</v>
      </c>
    </row>
    <row r="1202" spans="1:7" x14ac:dyDescent="0.25">
      <c r="A1202" t="s">
        <v>19841</v>
      </c>
      <c r="B1202" s="15" t="s">
        <v>19826</v>
      </c>
      <c r="C1202" t="s">
        <v>114</v>
      </c>
      <c r="D1202" t="s">
        <v>370</v>
      </c>
      <c r="E1202">
        <v>1</v>
      </c>
      <c r="G1202" t="s">
        <v>19813</v>
      </c>
    </row>
    <row r="1203" spans="1:7" x14ac:dyDescent="0.25">
      <c r="A1203" t="s">
        <v>19840</v>
      </c>
      <c r="B1203" s="15" t="s">
        <v>19826</v>
      </c>
      <c r="C1203" t="s">
        <v>114</v>
      </c>
      <c r="E1203">
        <v>1</v>
      </c>
      <c r="G1203" t="s">
        <v>19816</v>
      </c>
    </row>
    <row r="1204" spans="1:7" x14ac:dyDescent="0.25">
      <c r="A1204" t="s">
        <v>19839</v>
      </c>
      <c r="B1204" s="15" t="s">
        <v>19826</v>
      </c>
      <c r="C1204" t="s">
        <v>47</v>
      </c>
      <c r="E1204">
        <v>1</v>
      </c>
      <c r="G1204" t="s">
        <v>19817</v>
      </c>
    </row>
    <row r="1205" spans="1:7" x14ac:dyDescent="0.25">
      <c r="A1205" t="s">
        <v>19840</v>
      </c>
      <c r="B1205" s="15" t="s">
        <v>19826</v>
      </c>
      <c r="C1205" t="s">
        <v>47</v>
      </c>
      <c r="E1205">
        <v>1</v>
      </c>
      <c r="G1205" t="s">
        <v>19816</v>
      </c>
    </row>
    <row r="1206" spans="1:7" x14ac:dyDescent="0.25">
      <c r="A1206" t="s">
        <v>19841</v>
      </c>
      <c r="B1206" s="15" t="s">
        <v>19826</v>
      </c>
      <c r="C1206" t="s">
        <v>192</v>
      </c>
      <c r="D1206" t="s">
        <v>36</v>
      </c>
      <c r="E1206">
        <v>1</v>
      </c>
      <c r="G1206" t="s">
        <v>19817</v>
      </c>
    </row>
    <row r="1207" spans="1:7" x14ac:dyDescent="0.25">
      <c r="A1207" t="s">
        <v>19840</v>
      </c>
      <c r="B1207" s="15" t="s">
        <v>19826</v>
      </c>
      <c r="C1207" t="s">
        <v>192</v>
      </c>
      <c r="E1207">
        <v>1</v>
      </c>
      <c r="G1207" t="s">
        <v>19816</v>
      </c>
    </row>
    <row r="1208" spans="1:7" x14ac:dyDescent="0.25">
      <c r="A1208" t="s">
        <v>19841</v>
      </c>
      <c r="B1208" s="15" t="s">
        <v>19826</v>
      </c>
      <c r="C1208" t="s">
        <v>1827</v>
      </c>
      <c r="D1208" t="s">
        <v>136</v>
      </c>
      <c r="E1208">
        <v>1</v>
      </c>
      <c r="G1208" t="s">
        <v>19823</v>
      </c>
    </row>
    <row r="1209" spans="1:7" x14ac:dyDescent="0.25">
      <c r="A1209" t="s">
        <v>19841</v>
      </c>
      <c r="B1209" s="15" t="s">
        <v>19826</v>
      </c>
      <c r="C1209" t="s">
        <v>157</v>
      </c>
      <c r="D1209" t="s">
        <v>36</v>
      </c>
      <c r="E1209">
        <v>1</v>
      </c>
      <c r="G1209" t="s">
        <v>19817</v>
      </c>
    </row>
    <row r="1210" spans="1:7" x14ac:dyDescent="0.25">
      <c r="A1210" t="s">
        <v>19840</v>
      </c>
      <c r="B1210" s="15" t="s">
        <v>19826</v>
      </c>
      <c r="C1210" t="s">
        <v>157</v>
      </c>
      <c r="E1210">
        <v>1</v>
      </c>
      <c r="G1210" t="s">
        <v>19816</v>
      </c>
    </row>
    <row r="1211" spans="1:7" x14ac:dyDescent="0.25">
      <c r="A1211" t="s">
        <v>19841</v>
      </c>
      <c r="B1211" s="15" t="s">
        <v>19826</v>
      </c>
      <c r="C1211" t="s">
        <v>103</v>
      </c>
      <c r="D1211" t="s">
        <v>36</v>
      </c>
      <c r="E1211">
        <v>1</v>
      </c>
      <c r="G1211" t="s">
        <v>19817</v>
      </c>
    </row>
    <row r="1212" spans="1:7" x14ac:dyDescent="0.25">
      <c r="A1212" t="s">
        <v>19840</v>
      </c>
      <c r="B1212" s="15" t="s">
        <v>19826</v>
      </c>
      <c r="C1212" t="s">
        <v>103</v>
      </c>
      <c r="E1212">
        <v>1</v>
      </c>
      <c r="G1212" t="s">
        <v>19816</v>
      </c>
    </row>
    <row r="1213" spans="1:7" x14ac:dyDescent="0.25">
      <c r="A1213" t="s">
        <v>19841</v>
      </c>
      <c r="B1213" s="15" t="s">
        <v>19826</v>
      </c>
      <c r="C1213" t="s">
        <v>714</v>
      </c>
      <c r="D1213" t="s">
        <v>36</v>
      </c>
      <c r="E1213">
        <v>1</v>
      </c>
      <c r="G1213" t="s">
        <v>19821</v>
      </c>
    </row>
    <row r="1214" spans="1:7" x14ac:dyDescent="0.25">
      <c r="A1214" t="s">
        <v>19840</v>
      </c>
      <c r="B1214" s="15" t="s">
        <v>19826</v>
      </c>
      <c r="C1214" t="s">
        <v>714</v>
      </c>
      <c r="E1214">
        <v>1</v>
      </c>
      <c r="G1214" t="s">
        <v>19816</v>
      </c>
    </row>
    <row r="1215" spans="1:7" x14ac:dyDescent="0.25">
      <c r="A1215" t="s">
        <v>19841</v>
      </c>
      <c r="B1215" s="15" t="s">
        <v>19826</v>
      </c>
      <c r="C1215" t="s">
        <v>94</v>
      </c>
      <c r="D1215" t="s">
        <v>36</v>
      </c>
      <c r="E1215">
        <v>1</v>
      </c>
      <c r="G1215" t="s">
        <v>19817</v>
      </c>
    </row>
    <row r="1216" spans="1:7" x14ac:dyDescent="0.25">
      <c r="A1216" t="s">
        <v>19840</v>
      </c>
      <c r="B1216" s="15" t="s">
        <v>19826</v>
      </c>
      <c r="C1216" t="s">
        <v>94</v>
      </c>
      <c r="E1216">
        <v>1</v>
      </c>
      <c r="G1216" t="s">
        <v>19816</v>
      </c>
    </row>
    <row r="1217" spans="1:7" x14ac:dyDescent="0.25">
      <c r="A1217" t="s">
        <v>19841</v>
      </c>
      <c r="B1217" s="15" t="s">
        <v>19814</v>
      </c>
      <c r="C1217" t="s">
        <v>545</v>
      </c>
      <c r="D1217" t="s">
        <v>36</v>
      </c>
      <c r="E1217">
        <v>1</v>
      </c>
      <c r="G1217" t="s">
        <v>19817</v>
      </c>
    </row>
    <row r="1218" spans="1:7" x14ac:dyDescent="0.25">
      <c r="A1218" t="s">
        <v>19840</v>
      </c>
      <c r="B1218" s="15" t="s">
        <v>19826</v>
      </c>
      <c r="C1218" t="s">
        <v>545</v>
      </c>
      <c r="E1218">
        <v>1</v>
      </c>
      <c r="G1218" t="s">
        <v>19816</v>
      </c>
    </row>
    <row r="1219" spans="1:7" x14ac:dyDescent="0.25">
      <c r="A1219" t="s">
        <v>19841</v>
      </c>
      <c r="B1219" s="15" t="s">
        <v>19826</v>
      </c>
      <c r="C1219" t="s">
        <v>35</v>
      </c>
      <c r="D1219" t="s">
        <v>36</v>
      </c>
      <c r="E1219">
        <v>1</v>
      </c>
      <c r="G1219" t="s">
        <v>19821</v>
      </c>
    </row>
    <row r="1220" spans="1:7" x14ac:dyDescent="0.25">
      <c r="A1220" t="s">
        <v>19840</v>
      </c>
      <c r="B1220" s="15" t="s">
        <v>19826</v>
      </c>
      <c r="C1220" t="s">
        <v>35</v>
      </c>
      <c r="E1220">
        <v>1</v>
      </c>
      <c r="G1220" t="s">
        <v>19816</v>
      </c>
    </row>
    <row r="1221" spans="1:7" x14ac:dyDescent="0.25">
      <c r="A1221" t="s">
        <v>19841</v>
      </c>
      <c r="B1221" s="15" t="s">
        <v>19826</v>
      </c>
      <c r="C1221" t="s">
        <v>309</v>
      </c>
      <c r="D1221" t="s">
        <v>36</v>
      </c>
      <c r="E1221">
        <v>1</v>
      </c>
      <c r="G1221" t="s">
        <v>19821</v>
      </c>
    </row>
    <row r="1222" spans="1:7" x14ac:dyDescent="0.25">
      <c r="A1222" t="s">
        <v>19840</v>
      </c>
      <c r="B1222" s="15" t="s">
        <v>19826</v>
      </c>
      <c r="C1222" t="s">
        <v>309</v>
      </c>
      <c r="E1222">
        <v>1</v>
      </c>
      <c r="G1222" t="s">
        <v>19816</v>
      </c>
    </row>
    <row r="1223" spans="1:7" x14ac:dyDescent="0.25">
      <c r="A1223" t="s">
        <v>19841</v>
      </c>
      <c r="B1223" s="15" t="s">
        <v>19826</v>
      </c>
      <c r="C1223" t="s">
        <v>275</v>
      </c>
      <c r="D1223" t="s">
        <v>36</v>
      </c>
      <c r="E1223">
        <v>1</v>
      </c>
      <c r="G1223" t="s">
        <v>19817</v>
      </c>
    </row>
    <row r="1224" spans="1:7" x14ac:dyDescent="0.25">
      <c r="A1224" t="s">
        <v>19840</v>
      </c>
      <c r="B1224" s="15" t="s">
        <v>19826</v>
      </c>
      <c r="C1224" t="s">
        <v>275</v>
      </c>
      <c r="E1224">
        <v>1</v>
      </c>
      <c r="G1224" t="s">
        <v>19816</v>
      </c>
    </row>
    <row r="1225" spans="1:7" x14ac:dyDescent="0.25">
      <c r="A1225" t="s">
        <v>19841</v>
      </c>
      <c r="B1225" s="15" t="s">
        <v>19826</v>
      </c>
      <c r="C1225" t="s">
        <v>287</v>
      </c>
      <c r="D1225" t="s">
        <v>36</v>
      </c>
      <c r="E1225">
        <v>1</v>
      </c>
      <c r="G1225" t="s">
        <v>19817</v>
      </c>
    </row>
    <row r="1226" spans="1:7" x14ac:dyDescent="0.25">
      <c r="A1226" t="s">
        <v>19840</v>
      </c>
      <c r="B1226" s="15" t="s">
        <v>19826</v>
      </c>
      <c r="C1226" t="s">
        <v>287</v>
      </c>
      <c r="E1226">
        <v>1</v>
      </c>
      <c r="G1226" t="s">
        <v>19816</v>
      </c>
    </row>
    <row r="1227" spans="1:7" x14ac:dyDescent="0.25">
      <c r="A1227" t="s">
        <v>19841</v>
      </c>
      <c r="B1227" s="15" t="s">
        <v>19826</v>
      </c>
      <c r="C1227" t="s">
        <v>404</v>
      </c>
      <c r="D1227" t="s">
        <v>36</v>
      </c>
      <c r="E1227">
        <v>1</v>
      </c>
      <c r="G1227" t="s">
        <v>19817</v>
      </c>
    </row>
    <row r="1228" spans="1:7" x14ac:dyDescent="0.25">
      <c r="A1228" t="s">
        <v>19840</v>
      </c>
      <c r="B1228" s="15" t="s">
        <v>19826</v>
      </c>
      <c r="C1228" t="s">
        <v>404</v>
      </c>
      <c r="E1228">
        <v>1</v>
      </c>
      <c r="G1228" t="s">
        <v>19816</v>
      </c>
    </row>
    <row r="1229" spans="1:7" x14ac:dyDescent="0.25">
      <c r="A1229" t="s">
        <v>19841</v>
      </c>
      <c r="B1229" s="15" t="s">
        <v>19814</v>
      </c>
      <c r="C1229" t="s">
        <v>2883</v>
      </c>
      <c r="D1229" t="s">
        <v>36</v>
      </c>
      <c r="E1229">
        <v>1</v>
      </c>
      <c r="G1229" t="s">
        <v>19817</v>
      </c>
    </row>
    <row r="1230" spans="1:7" x14ac:dyDescent="0.25">
      <c r="A1230" t="s">
        <v>19840</v>
      </c>
      <c r="B1230" s="15" t="s">
        <v>19826</v>
      </c>
      <c r="C1230" t="s">
        <v>2883</v>
      </c>
      <c r="E1230">
        <v>1</v>
      </c>
      <c r="G1230" t="s">
        <v>19816</v>
      </c>
    </row>
    <row r="1231" spans="1:7" x14ac:dyDescent="0.25">
      <c r="A1231" t="s">
        <v>19841</v>
      </c>
      <c r="B1231" s="15" t="s">
        <v>19826</v>
      </c>
      <c r="C1231" t="s">
        <v>2883</v>
      </c>
      <c r="D1231" t="s">
        <v>36</v>
      </c>
      <c r="E1231">
        <v>1</v>
      </c>
      <c r="G1231" t="s">
        <v>19817</v>
      </c>
    </row>
    <row r="1232" spans="1:7" x14ac:dyDescent="0.25">
      <c r="A1232" t="s">
        <v>19840</v>
      </c>
      <c r="B1232" s="15" t="s">
        <v>19826</v>
      </c>
      <c r="C1232" t="s">
        <v>2883</v>
      </c>
      <c r="E1232">
        <v>1</v>
      </c>
      <c r="G1232" t="s">
        <v>19816</v>
      </c>
    </row>
    <row r="1233" spans="1:7" x14ac:dyDescent="0.25">
      <c r="A1233" t="s">
        <v>19841</v>
      </c>
      <c r="B1233" s="15" t="s">
        <v>19826</v>
      </c>
      <c r="C1233" t="s">
        <v>404</v>
      </c>
      <c r="D1233" t="s">
        <v>36</v>
      </c>
      <c r="E1233">
        <v>1</v>
      </c>
      <c r="G1233" t="s">
        <v>19817</v>
      </c>
    </row>
    <row r="1234" spans="1:7" x14ac:dyDescent="0.25">
      <c r="A1234" t="s">
        <v>19841</v>
      </c>
      <c r="B1234" s="15" t="s">
        <v>19826</v>
      </c>
      <c r="C1234" t="s">
        <v>157</v>
      </c>
      <c r="D1234" t="s">
        <v>36</v>
      </c>
      <c r="E1234">
        <v>1</v>
      </c>
      <c r="G1234" t="s">
        <v>19817</v>
      </c>
    </row>
    <row r="1235" spans="1:7" x14ac:dyDescent="0.25">
      <c r="A1235" t="s">
        <v>19840</v>
      </c>
      <c r="B1235" s="15" t="s">
        <v>19826</v>
      </c>
      <c r="C1235" t="s">
        <v>157</v>
      </c>
      <c r="E1235">
        <v>1</v>
      </c>
      <c r="G1235" t="s">
        <v>19816</v>
      </c>
    </row>
    <row r="1236" spans="1:7" x14ac:dyDescent="0.25">
      <c r="A1236" t="s">
        <v>19839</v>
      </c>
      <c r="B1236" s="15" t="s">
        <v>19826</v>
      </c>
      <c r="C1236" t="s">
        <v>1318</v>
      </c>
      <c r="E1236">
        <v>1</v>
      </c>
      <c r="G1236" t="s">
        <v>19817</v>
      </c>
    </row>
    <row r="1237" spans="1:7" x14ac:dyDescent="0.25">
      <c r="A1237" t="s">
        <v>19840</v>
      </c>
      <c r="B1237" s="15" t="s">
        <v>19826</v>
      </c>
      <c r="C1237" t="s">
        <v>1318</v>
      </c>
      <c r="E1237">
        <v>1</v>
      </c>
      <c r="G1237" t="s">
        <v>19816</v>
      </c>
    </row>
    <row r="1238" spans="1:7" x14ac:dyDescent="0.25">
      <c r="A1238" t="s">
        <v>19841</v>
      </c>
      <c r="B1238" s="15" t="s">
        <v>19826</v>
      </c>
      <c r="C1238" t="s">
        <v>166</v>
      </c>
      <c r="D1238" t="s">
        <v>181</v>
      </c>
      <c r="E1238">
        <v>1</v>
      </c>
      <c r="G1238" t="s">
        <v>19817</v>
      </c>
    </row>
    <row r="1239" spans="1:7" x14ac:dyDescent="0.25">
      <c r="A1239" t="s">
        <v>19841</v>
      </c>
      <c r="B1239" s="15" t="s">
        <v>19826</v>
      </c>
      <c r="C1239" t="s">
        <v>166</v>
      </c>
      <c r="D1239" t="s">
        <v>49</v>
      </c>
      <c r="E1239">
        <v>1</v>
      </c>
      <c r="G1239" t="s">
        <v>19817</v>
      </c>
    </row>
    <row r="1240" spans="1:7" x14ac:dyDescent="0.25">
      <c r="A1240" t="s">
        <v>19840</v>
      </c>
      <c r="B1240" s="15" t="s">
        <v>19826</v>
      </c>
      <c r="C1240" t="s">
        <v>166</v>
      </c>
      <c r="E1240">
        <v>1</v>
      </c>
      <c r="G1240" t="s">
        <v>19816</v>
      </c>
    </row>
    <row r="1241" spans="1:7" x14ac:dyDescent="0.25">
      <c r="A1241" t="s">
        <v>19840</v>
      </c>
      <c r="B1241" s="15" t="s">
        <v>19826</v>
      </c>
      <c r="C1241" t="s">
        <v>187</v>
      </c>
      <c r="E1241">
        <v>1</v>
      </c>
      <c r="G1241" t="s">
        <v>19816</v>
      </c>
    </row>
    <row r="1242" spans="1:7" x14ac:dyDescent="0.25">
      <c r="A1242" t="s">
        <v>19841</v>
      </c>
      <c r="B1242" s="15" t="s">
        <v>19826</v>
      </c>
      <c r="C1242" t="s">
        <v>187</v>
      </c>
      <c r="D1242" t="s">
        <v>49</v>
      </c>
      <c r="E1242">
        <v>1</v>
      </c>
      <c r="G1242" t="s">
        <v>19817</v>
      </c>
    </row>
    <row r="1243" spans="1:7" x14ac:dyDescent="0.25">
      <c r="A1243" t="s">
        <v>19841</v>
      </c>
      <c r="B1243" s="15" t="s">
        <v>19826</v>
      </c>
      <c r="C1243" t="s">
        <v>59</v>
      </c>
      <c r="D1243" t="s">
        <v>181</v>
      </c>
      <c r="E1243">
        <v>1</v>
      </c>
      <c r="G1243" t="s">
        <v>19817</v>
      </c>
    </row>
    <row r="1244" spans="1:7" x14ac:dyDescent="0.25">
      <c r="A1244" t="s">
        <v>19840</v>
      </c>
      <c r="B1244" s="15" t="s">
        <v>19826</v>
      </c>
      <c r="C1244" t="s">
        <v>59</v>
      </c>
      <c r="E1244">
        <v>1</v>
      </c>
      <c r="G1244" t="s">
        <v>19816</v>
      </c>
    </row>
    <row r="1245" spans="1:7" x14ac:dyDescent="0.25">
      <c r="A1245" t="s">
        <v>19841</v>
      </c>
      <c r="B1245" s="15" t="s">
        <v>19826</v>
      </c>
      <c r="C1245" t="s">
        <v>545</v>
      </c>
      <c r="D1245" t="s">
        <v>36</v>
      </c>
      <c r="E1245">
        <v>1</v>
      </c>
      <c r="G1245" t="s">
        <v>19817</v>
      </c>
    </row>
    <row r="1246" spans="1:7" x14ac:dyDescent="0.25">
      <c r="A1246" t="s">
        <v>19840</v>
      </c>
      <c r="B1246" s="15" t="s">
        <v>19826</v>
      </c>
      <c r="C1246" t="s">
        <v>545</v>
      </c>
      <c r="E1246">
        <v>1</v>
      </c>
      <c r="G1246" t="s">
        <v>19816</v>
      </c>
    </row>
    <row r="1247" spans="1:7" x14ac:dyDescent="0.25">
      <c r="A1247" t="s">
        <v>19841</v>
      </c>
      <c r="B1247" s="15" t="s">
        <v>19826</v>
      </c>
      <c r="C1247" t="s">
        <v>297</v>
      </c>
      <c r="D1247" t="s">
        <v>36</v>
      </c>
      <c r="E1247">
        <v>1</v>
      </c>
      <c r="G1247" t="s">
        <v>19817</v>
      </c>
    </row>
    <row r="1248" spans="1:7" x14ac:dyDescent="0.25">
      <c r="A1248" t="s">
        <v>19840</v>
      </c>
      <c r="B1248" s="15" t="s">
        <v>19826</v>
      </c>
      <c r="C1248" t="s">
        <v>297</v>
      </c>
      <c r="E1248">
        <v>1</v>
      </c>
      <c r="G1248" t="s">
        <v>19816</v>
      </c>
    </row>
    <row r="1249" spans="1:7" x14ac:dyDescent="0.25">
      <c r="A1249" t="s">
        <v>19841</v>
      </c>
      <c r="B1249" s="15" t="s">
        <v>19826</v>
      </c>
      <c r="C1249" t="s">
        <v>404</v>
      </c>
      <c r="D1249" t="s">
        <v>36</v>
      </c>
      <c r="E1249">
        <v>1</v>
      </c>
      <c r="G1249" t="s">
        <v>19817</v>
      </c>
    </row>
    <row r="1250" spans="1:7" x14ac:dyDescent="0.25">
      <c r="A1250" t="s">
        <v>19840</v>
      </c>
      <c r="B1250" s="15" t="s">
        <v>19826</v>
      </c>
      <c r="C1250" t="s">
        <v>404</v>
      </c>
      <c r="E1250">
        <v>1</v>
      </c>
      <c r="G1250" t="s">
        <v>19816</v>
      </c>
    </row>
    <row r="1251" spans="1:7" x14ac:dyDescent="0.25">
      <c r="A1251" t="s">
        <v>19841</v>
      </c>
      <c r="B1251" s="15" t="s">
        <v>19814</v>
      </c>
      <c r="C1251" t="s">
        <v>1161</v>
      </c>
      <c r="D1251" t="s">
        <v>49</v>
      </c>
      <c r="E1251">
        <v>1</v>
      </c>
      <c r="G1251" t="s">
        <v>19813</v>
      </c>
    </row>
    <row r="1252" spans="1:7" x14ac:dyDescent="0.25">
      <c r="A1252" t="s">
        <v>19840</v>
      </c>
      <c r="B1252" s="15" t="s">
        <v>19826</v>
      </c>
      <c r="C1252" t="s">
        <v>1161</v>
      </c>
      <c r="E1252">
        <v>1</v>
      </c>
      <c r="G1252" t="s">
        <v>19816</v>
      </c>
    </row>
    <row r="1253" spans="1:7" x14ac:dyDescent="0.25">
      <c r="A1253" t="s">
        <v>19839</v>
      </c>
      <c r="B1253" s="15" t="s">
        <v>19826</v>
      </c>
      <c r="C1253" t="s">
        <v>1666</v>
      </c>
      <c r="E1253">
        <v>1</v>
      </c>
      <c r="G1253" t="s">
        <v>19817</v>
      </c>
    </row>
    <row r="1254" spans="1:7" x14ac:dyDescent="0.25">
      <c r="A1254" t="s">
        <v>19840</v>
      </c>
      <c r="B1254" s="15" t="s">
        <v>19826</v>
      </c>
      <c r="C1254" t="s">
        <v>1666</v>
      </c>
      <c r="E1254">
        <v>1</v>
      </c>
      <c r="G1254" t="s">
        <v>19816</v>
      </c>
    </row>
    <row r="1255" spans="1:7" x14ac:dyDescent="0.25">
      <c r="A1255" t="s">
        <v>19841</v>
      </c>
      <c r="B1255" s="15" t="s">
        <v>19826</v>
      </c>
      <c r="C1255" t="s">
        <v>35</v>
      </c>
      <c r="D1255" t="s">
        <v>36</v>
      </c>
      <c r="E1255">
        <v>1</v>
      </c>
      <c r="G1255" t="s">
        <v>19813</v>
      </c>
    </row>
    <row r="1256" spans="1:7" x14ac:dyDescent="0.25">
      <c r="A1256" t="s">
        <v>19840</v>
      </c>
      <c r="B1256" s="15" t="s">
        <v>19826</v>
      </c>
      <c r="C1256" t="s">
        <v>35</v>
      </c>
      <c r="E1256">
        <v>1</v>
      </c>
      <c r="G1256" t="s">
        <v>19816</v>
      </c>
    </row>
    <row r="1257" spans="1:7" x14ac:dyDescent="0.25">
      <c r="A1257" t="s">
        <v>19841</v>
      </c>
      <c r="B1257" s="15" t="s">
        <v>19826</v>
      </c>
      <c r="C1257" t="s">
        <v>187</v>
      </c>
      <c r="D1257" t="s">
        <v>36</v>
      </c>
      <c r="E1257">
        <v>1</v>
      </c>
      <c r="G1257" t="s">
        <v>19817</v>
      </c>
    </row>
    <row r="1258" spans="1:7" x14ac:dyDescent="0.25">
      <c r="A1258" t="s">
        <v>19840</v>
      </c>
      <c r="B1258" s="15" t="s">
        <v>19826</v>
      </c>
      <c r="C1258" t="s">
        <v>187</v>
      </c>
      <c r="E1258">
        <v>1</v>
      </c>
      <c r="G1258" t="s">
        <v>19816</v>
      </c>
    </row>
    <row r="1259" spans="1:7" x14ac:dyDescent="0.25">
      <c r="A1259" t="s">
        <v>19841</v>
      </c>
      <c r="B1259" s="15" t="s">
        <v>19826</v>
      </c>
      <c r="C1259" t="s">
        <v>192</v>
      </c>
      <c r="D1259" t="s">
        <v>36</v>
      </c>
      <c r="E1259">
        <v>1</v>
      </c>
      <c r="G1259" t="s">
        <v>19817</v>
      </c>
    </row>
    <row r="1260" spans="1:7" x14ac:dyDescent="0.25">
      <c r="A1260" t="s">
        <v>19840</v>
      </c>
      <c r="B1260" s="15" t="s">
        <v>19826</v>
      </c>
      <c r="C1260" t="s">
        <v>192</v>
      </c>
      <c r="E1260">
        <v>1</v>
      </c>
      <c r="G1260" t="s">
        <v>19816</v>
      </c>
    </row>
    <row r="1261" spans="1:7" x14ac:dyDescent="0.25">
      <c r="A1261" t="s">
        <v>19841</v>
      </c>
      <c r="B1261" s="15" t="s">
        <v>19826</v>
      </c>
      <c r="C1261" t="s">
        <v>249</v>
      </c>
      <c r="D1261" t="s">
        <v>36</v>
      </c>
      <c r="E1261">
        <v>1</v>
      </c>
      <c r="G1261" t="s">
        <v>19817</v>
      </c>
    </row>
    <row r="1262" spans="1:7" x14ac:dyDescent="0.25">
      <c r="A1262" t="s">
        <v>19840</v>
      </c>
      <c r="B1262" s="15" t="s">
        <v>19826</v>
      </c>
      <c r="C1262" t="s">
        <v>249</v>
      </c>
      <c r="E1262">
        <v>1</v>
      </c>
      <c r="G1262" t="s">
        <v>19816</v>
      </c>
    </row>
    <row r="1263" spans="1:7" x14ac:dyDescent="0.25">
      <c r="A1263" t="s">
        <v>19840</v>
      </c>
      <c r="B1263" s="15" t="s">
        <v>19814</v>
      </c>
      <c r="C1263" t="s">
        <v>297</v>
      </c>
      <c r="E1263">
        <v>1</v>
      </c>
      <c r="G1263" t="s">
        <v>19816</v>
      </c>
    </row>
    <row r="1264" spans="1:7" x14ac:dyDescent="0.25">
      <c r="A1264" t="s">
        <v>19839</v>
      </c>
      <c r="B1264" s="15" t="s">
        <v>19814</v>
      </c>
      <c r="C1264" t="s">
        <v>297</v>
      </c>
      <c r="E1264">
        <v>1</v>
      </c>
      <c r="G1264" t="s">
        <v>19817</v>
      </c>
    </row>
    <row r="1265" spans="1:7" x14ac:dyDescent="0.25">
      <c r="A1265" t="s">
        <v>19841</v>
      </c>
      <c r="B1265" s="15" t="s">
        <v>19826</v>
      </c>
      <c r="C1265" t="s">
        <v>143</v>
      </c>
      <c r="D1265" t="s">
        <v>36</v>
      </c>
      <c r="E1265">
        <v>1</v>
      </c>
      <c r="G1265" t="s">
        <v>19817</v>
      </c>
    </row>
    <row r="1266" spans="1:7" x14ac:dyDescent="0.25">
      <c r="A1266" t="s">
        <v>19840</v>
      </c>
      <c r="B1266" s="15" t="s">
        <v>19826</v>
      </c>
      <c r="C1266" t="s">
        <v>143</v>
      </c>
      <c r="E1266">
        <v>1</v>
      </c>
      <c r="G1266" t="s">
        <v>19816</v>
      </c>
    </row>
    <row r="1267" spans="1:7" x14ac:dyDescent="0.25">
      <c r="A1267" t="s">
        <v>19841</v>
      </c>
      <c r="B1267" s="15" t="s">
        <v>19826</v>
      </c>
      <c r="C1267" t="s">
        <v>525</v>
      </c>
      <c r="D1267" t="s">
        <v>36</v>
      </c>
      <c r="E1267">
        <v>1</v>
      </c>
      <c r="G1267" t="s">
        <v>19821</v>
      </c>
    </row>
    <row r="1268" spans="1:7" x14ac:dyDescent="0.25">
      <c r="A1268" t="s">
        <v>19840</v>
      </c>
      <c r="B1268" s="15" t="s">
        <v>19826</v>
      </c>
      <c r="C1268" t="s">
        <v>525</v>
      </c>
      <c r="E1268">
        <v>1</v>
      </c>
      <c r="G1268" t="s">
        <v>19816</v>
      </c>
    </row>
    <row r="1269" spans="1:7" x14ac:dyDescent="0.25">
      <c r="A1269" t="s">
        <v>19841</v>
      </c>
      <c r="B1269" s="15" t="s">
        <v>19826</v>
      </c>
      <c r="C1269" t="s">
        <v>114</v>
      </c>
      <c r="D1269" t="s">
        <v>36</v>
      </c>
      <c r="E1269">
        <v>1</v>
      </c>
      <c r="G1269" t="s">
        <v>19813</v>
      </c>
    </row>
    <row r="1270" spans="1:7" x14ac:dyDescent="0.25">
      <c r="A1270" t="s">
        <v>19840</v>
      </c>
      <c r="B1270" s="15" t="s">
        <v>19826</v>
      </c>
      <c r="C1270" t="s">
        <v>114</v>
      </c>
      <c r="E1270">
        <v>1</v>
      </c>
      <c r="G1270" t="s">
        <v>19816</v>
      </c>
    </row>
    <row r="1271" spans="1:7" x14ac:dyDescent="0.25">
      <c r="A1271" t="s">
        <v>19841</v>
      </c>
      <c r="B1271" s="15" t="s">
        <v>19826</v>
      </c>
      <c r="C1271" t="s">
        <v>461</v>
      </c>
      <c r="D1271" t="s">
        <v>189</v>
      </c>
      <c r="E1271">
        <v>1</v>
      </c>
      <c r="G1271" t="s">
        <v>19817</v>
      </c>
    </row>
    <row r="1272" spans="1:7" x14ac:dyDescent="0.25">
      <c r="A1272" t="s">
        <v>19840</v>
      </c>
      <c r="B1272" s="15" t="s">
        <v>19826</v>
      </c>
      <c r="C1272" t="s">
        <v>461</v>
      </c>
      <c r="E1272">
        <v>1</v>
      </c>
      <c r="G1272" t="s">
        <v>19816</v>
      </c>
    </row>
    <row r="1273" spans="1:7" x14ac:dyDescent="0.25">
      <c r="A1273" t="s">
        <v>19841</v>
      </c>
      <c r="B1273" s="15" t="s">
        <v>19826</v>
      </c>
      <c r="C1273" t="s">
        <v>771</v>
      </c>
      <c r="D1273" t="s">
        <v>36</v>
      </c>
      <c r="E1273">
        <v>1</v>
      </c>
      <c r="G1273" t="s">
        <v>19817</v>
      </c>
    </row>
    <row r="1274" spans="1:7" x14ac:dyDescent="0.25">
      <c r="A1274" t="s">
        <v>19840</v>
      </c>
      <c r="B1274" s="15" t="s">
        <v>19826</v>
      </c>
      <c r="C1274" t="s">
        <v>771</v>
      </c>
      <c r="E1274">
        <v>1</v>
      </c>
      <c r="G1274" t="s">
        <v>19816</v>
      </c>
    </row>
    <row r="1275" spans="1:7" x14ac:dyDescent="0.25">
      <c r="A1275" t="s">
        <v>19841</v>
      </c>
      <c r="B1275" s="15" t="s">
        <v>19826</v>
      </c>
      <c r="C1275" t="s">
        <v>35</v>
      </c>
      <c r="D1275" t="s">
        <v>36</v>
      </c>
      <c r="E1275">
        <v>1</v>
      </c>
      <c r="G1275" t="s">
        <v>19821</v>
      </c>
    </row>
    <row r="1276" spans="1:7" x14ac:dyDescent="0.25">
      <c r="A1276" t="s">
        <v>19840</v>
      </c>
      <c r="B1276" s="15" t="s">
        <v>19826</v>
      </c>
      <c r="C1276" t="s">
        <v>35</v>
      </c>
      <c r="E1276">
        <v>1</v>
      </c>
      <c r="G1276" t="s">
        <v>19816</v>
      </c>
    </row>
    <row r="1277" spans="1:7" x14ac:dyDescent="0.25">
      <c r="A1277" t="s">
        <v>19841</v>
      </c>
      <c r="B1277" s="15" t="s">
        <v>19826</v>
      </c>
      <c r="C1277" t="s">
        <v>108</v>
      </c>
      <c r="D1277" t="s">
        <v>181</v>
      </c>
      <c r="E1277">
        <v>1</v>
      </c>
      <c r="G1277" t="s">
        <v>19817</v>
      </c>
    </row>
    <row r="1278" spans="1:7" x14ac:dyDescent="0.25">
      <c r="A1278" t="s">
        <v>19840</v>
      </c>
      <c r="B1278" s="15" t="s">
        <v>19826</v>
      </c>
      <c r="C1278" t="s">
        <v>108</v>
      </c>
      <c r="E1278">
        <v>1</v>
      </c>
      <c r="G1278" t="s">
        <v>19816</v>
      </c>
    </row>
    <row r="1279" spans="1:7" x14ac:dyDescent="0.25">
      <c r="A1279" t="s">
        <v>19841</v>
      </c>
      <c r="B1279" s="15" t="s">
        <v>19826</v>
      </c>
      <c r="C1279" t="s">
        <v>2175</v>
      </c>
      <c r="D1279" t="s">
        <v>181</v>
      </c>
      <c r="E1279">
        <v>1</v>
      </c>
      <c r="G1279" t="s">
        <v>19817</v>
      </c>
    </row>
    <row r="1280" spans="1:7" x14ac:dyDescent="0.25">
      <c r="A1280" t="s">
        <v>19840</v>
      </c>
      <c r="B1280" s="15" t="s">
        <v>19826</v>
      </c>
      <c r="C1280" t="s">
        <v>2175</v>
      </c>
      <c r="E1280">
        <v>1</v>
      </c>
      <c r="G1280" t="s">
        <v>19816</v>
      </c>
    </row>
    <row r="1281" spans="1:7" x14ac:dyDescent="0.25">
      <c r="A1281" t="s">
        <v>19841</v>
      </c>
      <c r="B1281" s="15" t="s">
        <v>19826</v>
      </c>
      <c r="C1281" t="s">
        <v>77</v>
      </c>
      <c r="D1281" t="s">
        <v>36</v>
      </c>
      <c r="E1281">
        <v>1</v>
      </c>
      <c r="G1281" t="s">
        <v>19817</v>
      </c>
    </row>
    <row r="1282" spans="1:7" x14ac:dyDescent="0.25">
      <c r="A1282" t="s">
        <v>19840</v>
      </c>
      <c r="B1282" s="15" t="s">
        <v>19826</v>
      </c>
      <c r="C1282" t="s">
        <v>77</v>
      </c>
      <c r="E1282">
        <v>1</v>
      </c>
      <c r="G1282" t="s">
        <v>19816</v>
      </c>
    </row>
    <row r="1283" spans="1:7" x14ac:dyDescent="0.25">
      <c r="A1283" t="s">
        <v>19841</v>
      </c>
      <c r="B1283" s="15" t="s">
        <v>19826</v>
      </c>
      <c r="C1283" t="s">
        <v>35</v>
      </c>
      <c r="D1283" t="s">
        <v>36</v>
      </c>
      <c r="E1283">
        <v>1</v>
      </c>
      <c r="G1283" t="s">
        <v>19822</v>
      </c>
    </row>
    <row r="1284" spans="1:7" x14ac:dyDescent="0.25">
      <c r="A1284" t="s">
        <v>19840</v>
      </c>
      <c r="B1284" s="15" t="s">
        <v>19826</v>
      </c>
      <c r="C1284" t="s">
        <v>35</v>
      </c>
      <c r="E1284">
        <v>1</v>
      </c>
      <c r="G1284" t="s">
        <v>19816</v>
      </c>
    </row>
    <row r="1285" spans="1:7" x14ac:dyDescent="0.25">
      <c r="A1285" t="s">
        <v>19841</v>
      </c>
      <c r="B1285" s="15" t="s">
        <v>19826</v>
      </c>
      <c r="C1285" t="s">
        <v>143</v>
      </c>
      <c r="D1285" t="s">
        <v>36</v>
      </c>
      <c r="E1285">
        <v>1</v>
      </c>
      <c r="G1285" t="s">
        <v>19817</v>
      </c>
    </row>
    <row r="1286" spans="1:7" x14ac:dyDescent="0.25">
      <c r="A1286" t="s">
        <v>19840</v>
      </c>
      <c r="B1286" s="15" t="s">
        <v>19826</v>
      </c>
      <c r="C1286" t="s">
        <v>143</v>
      </c>
      <c r="E1286">
        <v>1</v>
      </c>
      <c r="G1286" t="s">
        <v>19816</v>
      </c>
    </row>
    <row r="1287" spans="1:7" x14ac:dyDescent="0.25">
      <c r="A1287" t="s">
        <v>19841</v>
      </c>
      <c r="B1287" s="15" t="s">
        <v>19826</v>
      </c>
      <c r="C1287" t="s">
        <v>1972</v>
      </c>
      <c r="D1287" t="s">
        <v>36</v>
      </c>
      <c r="E1287">
        <v>1</v>
      </c>
      <c r="G1287" t="s">
        <v>19817</v>
      </c>
    </row>
    <row r="1288" spans="1:7" x14ac:dyDescent="0.25">
      <c r="A1288" t="s">
        <v>19840</v>
      </c>
      <c r="B1288" s="15" t="s">
        <v>19826</v>
      </c>
      <c r="C1288" t="s">
        <v>1972</v>
      </c>
      <c r="E1288">
        <v>1</v>
      </c>
      <c r="G1288" t="s">
        <v>19816</v>
      </c>
    </row>
    <row r="1289" spans="1:7" x14ac:dyDescent="0.25">
      <c r="A1289" t="s">
        <v>19841</v>
      </c>
      <c r="B1289" s="15" t="s">
        <v>19826</v>
      </c>
      <c r="C1289" t="s">
        <v>714</v>
      </c>
      <c r="D1289" t="s">
        <v>36</v>
      </c>
      <c r="E1289">
        <v>1</v>
      </c>
      <c r="G1289" t="s">
        <v>19821</v>
      </c>
    </row>
    <row r="1290" spans="1:7" x14ac:dyDescent="0.25">
      <c r="A1290" t="s">
        <v>19840</v>
      </c>
      <c r="B1290" s="15" t="s">
        <v>19826</v>
      </c>
      <c r="C1290" t="s">
        <v>714</v>
      </c>
      <c r="E1290">
        <v>1</v>
      </c>
      <c r="G1290" t="s">
        <v>19816</v>
      </c>
    </row>
    <row r="1291" spans="1:7" x14ac:dyDescent="0.25">
      <c r="A1291" t="s">
        <v>19841</v>
      </c>
      <c r="B1291" s="15" t="s">
        <v>19826</v>
      </c>
      <c r="C1291" t="s">
        <v>94</v>
      </c>
      <c r="D1291" t="s">
        <v>36</v>
      </c>
      <c r="E1291">
        <v>1</v>
      </c>
      <c r="G1291" t="s">
        <v>19817</v>
      </c>
    </row>
    <row r="1292" spans="1:7" x14ac:dyDescent="0.25">
      <c r="A1292" t="s">
        <v>19840</v>
      </c>
      <c r="B1292" s="15" t="s">
        <v>19826</v>
      </c>
      <c r="C1292" t="s">
        <v>94</v>
      </c>
      <c r="E1292">
        <v>1</v>
      </c>
      <c r="G1292" t="s">
        <v>19816</v>
      </c>
    </row>
    <row r="1293" spans="1:7" x14ac:dyDescent="0.25">
      <c r="A1293" t="s">
        <v>19841</v>
      </c>
      <c r="B1293" s="15" t="s">
        <v>19814</v>
      </c>
      <c r="C1293" t="s">
        <v>2340</v>
      </c>
      <c r="D1293" t="s">
        <v>181</v>
      </c>
      <c r="E1293">
        <v>1</v>
      </c>
      <c r="G1293" t="s">
        <v>19813</v>
      </c>
    </row>
    <row r="1294" spans="1:7" x14ac:dyDescent="0.25">
      <c r="A1294" t="s">
        <v>19840</v>
      </c>
      <c r="B1294" s="15" t="s">
        <v>19826</v>
      </c>
      <c r="C1294" t="s">
        <v>2340</v>
      </c>
      <c r="E1294">
        <v>1</v>
      </c>
      <c r="G1294" t="s">
        <v>19816</v>
      </c>
    </row>
    <row r="1295" spans="1:7" x14ac:dyDescent="0.25">
      <c r="A1295" t="s">
        <v>19839</v>
      </c>
      <c r="B1295" s="15" t="s">
        <v>19826</v>
      </c>
      <c r="C1295" t="s">
        <v>235</v>
      </c>
      <c r="E1295">
        <v>1</v>
      </c>
      <c r="G1295" t="s">
        <v>19819</v>
      </c>
    </row>
    <row r="1296" spans="1:7" x14ac:dyDescent="0.25">
      <c r="A1296" t="s">
        <v>19840</v>
      </c>
      <c r="B1296" s="15" t="s">
        <v>19826</v>
      </c>
      <c r="C1296" t="s">
        <v>235</v>
      </c>
      <c r="E1296">
        <v>1</v>
      </c>
      <c r="G1296" t="s">
        <v>19816</v>
      </c>
    </row>
    <row r="1297" spans="1:7" x14ac:dyDescent="0.25">
      <c r="A1297" t="s">
        <v>19841</v>
      </c>
      <c r="B1297" s="15" t="s">
        <v>19826</v>
      </c>
      <c r="C1297" t="s">
        <v>35</v>
      </c>
      <c r="D1297" t="s">
        <v>36</v>
      </c>
      <c r="E1297">
        <v>1</v>
      </c>
      <c r="G1297" t="s">
        <v>19819</v>
      </c>
    </row>
    <row r="1298" spans="1:7" x14ac:dyDescent="0.25">
      <c r="A1298" t="s">
        <v>19840</v>
      </c>
      <c r="B1298" s="15" t="s">
        <v>19826</v>
      </c>
      <c r="C1298" t="s">
        <v>35</v>
      </c>
      <c r="E1298">
        <v>1</v>
      </c>
      <c r="G1298" t="s">
        <v>19816</v>
      </c>
    </row>
    <row r="1299" spans="1:7" x14ac:dyDescent="0.25">
      <c r="A1299" t="s">
        <v>19841</v>
      </c>
      <c r="B1299" s="15" t="s">
        <v>19826</v>
      </c>
      <c r="C1299" t="s">
        <v>35</v>
      </c>
      <c r="D1299" t="s">
        <v>36</v>
      </c>
      <c r="E1299">
        <v>1</v>
      </c>
      <c r="G1299" t="s">
        <v>19813</v>
      </c>
    </row>
    <row r="1300" spans="1:7" x14ac:dyDescent="0.25">
      <c r="A1300" t="s">
        <v>19840</v>
      </c>
      <c r="B1300" s="15" t="s">
        <v>19826</v>
      </c>
      <c r="C1300" t="s">
        <v>35</v>
      </c>
      <c r="E1300">
        <v>1</v>
      </c>
      <c r="G1300" t="s">
        <v>19816</v>
      </c>
    </row>
    <row r="1301" spans="1:7" x14ac:dyDescent="0.25">
      <c r="A1301" t="s">
        <v>19841</v>
      </c>
      <c r="B1301" s="15" t="s">
        <v>19826</v>
      </c>
      <c r="C1301" t="s">
        <v>478</v>
      </c>
      <c r="D1301" t="s">
        <v>36</v>
      </c>
      <c r="E1301">
        <v>1</v>
      </c>
      <c r="G1301" t="s">
        <v>19817</v>
      </c>
    </row>
    <row r="1302" spans="1:7" x14ac:dyDescent="0.25">
      <c r="A1302" t="s">
        <v>19840</v>
      </c>
      <c r="B1302" s="15" t="s">
        <v>19826</v>
      </c>
      <c r="C1302" t="s">
        <v>478</v>
      </c>
      <c r="E1302">
        <v>1</v>
      </c>
      <c r="G1302" t="s">
        <v>19816</v>
      </c>
    </row>
    <row r="1303" spans="1:7" x14ac:dyDescent="0.25">
      <c r="A1303" t="s">
        <v>19841</v>
      </c>
      <c r="B1303" s="15" t="s">
        <v>19826</v>
      </c>
      <c r="C1303" t="s">
        <v>275</v>
      </c>
      <c r="D1303" t="s">
        <v>36</v>
      </c>
      <c r="E1303">
        <v>1</v>
      </c>
      <c r="G1303" t="s">
        <v>19817</v>
      </c>
    </row>
    <row r="1304" spans="1:7" x14ac:dyDescent="0.25">
      <c r="A1304" t="s">
        <v>19840</v>
      </c>
      <c r="B1304" s="15" t="s">
        <v>19826</v>
      </c>
      <c r="C1304" t="s">
        <v>275</v>
      </c>
      <c r="E1304">
        <v>1</v>
      </c>
      <c r="G1304" t="s">
        <v>19816</v>
      </c>
    </row>
    <row r="1305" spans="1:7" x14ac:dyDescent="0.25">
      <c r="A1305" t="s">
        <v>19841</v>
      </c>
      <c r="B1305" s="15" t="s">
        <v>19826</v>
      </c>
      <c r="C1305" t="s">
        <v>2175</v>
      </c>
      <c r="D1305" t="s">
        <v>36</v>
      </c>
      <c r="E1305">
        <v>1</v>
      </c>
      <c r="G1305" t="s">
        <v>19817</v>
      </c>
    </row>
    <row r="1306" spans="1:7" x14ac:dyDescent="0.25">
      <c r="A1306" t="s">
        <v>19840</v>
      </c>
      <c r="B1306" s="15" t="s">
        <v>19826</v>
      </c>
      <c r="C1306" t="s">
        <v>2175</v>
      </c>
      <c r="E1306">
        <v>1</v>
      </c>
      <c r="G1306" t="s">
        <v>19816</v>
      </c>
    </row>
    <row r="1307" spans="1:7" x14ac:dyDescent="0.25">
      <c r="A1307" t="s">
        <v>19841</v>
      </c>
      <c r="B1307" s="15" t="s">
        <v>19826</v>
      </c>
      <c r="C1307" t="s">
        <v>665</v>
      </c>
      <c r="D1307" t="s">
        <v>36</v>
      </c>
      <c r="E1307">
        <v>1</v>
      </c>
      <c r="G1307" t="s">
        <v>19817</v>
      </c>
    </row>
    <row r="1308" spans="1:7" x14ac:dyDescent="0.25">
      <c r="A1308" t="s">
        <v>19840</v>
      </c>
      <c r="B1308" s="15" t="s">
        <v>19826</v>
      </c>
      <c r="C1308" t="s">
        <v>665</v>
      </c>
      <c r="E1308">
        <v>1</v>
      </c>
      <c r="G1308" t="s">
        <v>19816</v>
      </c>
    </row>
    <row r="1309" spans="1:7" x14ac:dyDescent="0.25">
      <c r="A1309" t="s">
        <v>19841</v>
      </c>
      <c r="B1309" s="15" t="s">
        <v>19826</v>
      </c>
      <c r="C1309" t="s">
        <v>35</v>
      </c>
      <c r="D1309" t="s">
        <v>36</v>
      </c>
      <c r="E1309">
        <v>1</v>
      </c>
      <c r="G1309" t="s">
        <v>19821</v>
      </c>
    </row>
    <row r="1310" spans="1:7" x14ac:dyDescent="0.25">
      <c r="A1310" t="s">
        <v>19840</v>
      </c>
      <c r="B1310" s="15" t="s">
        <v>19826</v>
      </c>
      <c r="C1310" t="s">
        <v>35</v>
      </c>
      <c r="E1310">
        <v>1</v>
      </c>
      <c r="G1310" t="s">
        <v>19816</v>
      </c>
    </row>
    <row r="1311" spans="1:7" x14ac:dyDescent="0.25">
      <c r="A1311" t="s">
        <v>19841</v>
      </c>
      <c r="B1311" s="15" t="s">
        <v>19826</v>
      </c>
      <c r="C1311" t="s">
        <v>404</v>
      </c>
      <c r="D1311" t="s">
        <v>36</v>
      </c>
      <c r="E1311">
        <v>1</v>
      </c>
      <c r="G1311" t="s">
        <v>19817</v>
      </c>
    </row>
    <row r="1312" spans="1:7" x14ac:dyDescent="0.25">
      <c r="A1312" t="s">
        <v>19840</v>
      </c>
      <c r="B1312" s="15" t="s">
        <v>19826</v>
      </c>
      <c r="C1312" t="s">
        <v>404</v>
      </c>
      <c r="E1312">
        <v>1</v>
      </c>
      <c r="G1312" t="s">
        <v>19816</v>
      </c>
    </row>
    <row r="1313" spans="1:7" x14ac:dyDescent="0.25">
      <c r="A1313" t="s">
        <v>19841</v>
      </c>
      <c r="B1313" s="15" t="s">
        <v>19826</v>
      </c>
      <c r="C1313" t="s">
        <v>192</v>
      </c>
      <c r="D1313" t="s">
        <v>49</v>
      </c>
      <c r="E1313">
        <v>1</v>
      </c>
      <c r="G1313" t="s">
        <v>19817</v>
      </c>
    </row>
    <row r="1314" spans="1:7" x14ac:dyDescent="0.25">
      <c r="A1314" t="s">
        <v>19840</v>
      </c>
      <c r="B1314" s="15" t="s">
        <v>19826</v>
      </c>
      <c r="C1314" t="s">
        <v>192</v>
      </c>
      <c r="E1314">
        <v>1</v>
      </c>
      <c r="G1314" t="s">
        <v>19816</v>
      </c>
    </row>
    <row r="1315" spans="1:7" x14ac:dyDescent="0.25">
      <c r="A1315" t="s">
        <v>19841</v>
      </c>
      <c r="B1315" s="15" t="s">
        <v>19826</v>
      </c>
      <c r="C1315" t="s">
        <v>235</v>
      </c>
      <c r="D1315" t="s">
        <v>36</v>
      </c>
      <c r="E1315">
        <v>1</v>
      </c>
      <c r="G1315" t="s">
        <v>19817</v>
      </c>
    </row>
    <row r="1316" spans="1:7" x14ac:dyDescent="0.25">
      <c r="A1316" t="s">
        <v>19840</v>
      </c>
      <c r="B1316" s="15" t="s">
        <v>19826</v>
      </c>
      <c r="C1316" t="s">
        <v>235</v>
      </c>
      <c r="E1316">
        <v>1</v>
      </c>
      <c r="G1316" t="s">
        <v>19816</v>
      </c>
    </row>
    <row r="1317" spans="1:7" x14ac:dyDescent="0.25">
      <c r="A1317" t="s">
        <v>19841</v>
      </c>
      <c r="B1317" s="15" t="s">
        <v>19826</v>
      </c>
      <c r="C1317" t="s">
        <v>35</v>
      </c>
      <c r="D1317" t="s">
        <v>36</v>
      </c>
      <c r="E1317">
        <v>1</v>
      </c>
      <c r="G1317" t="s">
        <v>19821</v>
      </c>
    </row>
    <row r="1318" spans="1:7" x14ac:dyDescent="0.25">
      <c r="A1318" t="s">
        <v>19840</v>
      </c>
      <c r="B1318" s="15" t="s">
        <v>19826</v>
      </c>
      <c r="C1318" t="s">
        <v>35</v>
      </c>
      <c r="E1318">
        <v>1</v>
      </c>
      <c r="G1318" t="s">
        <v>19816</v>
      </c>
    </row>
    <row r="1319" spans="1:7" x14ac:dyDescent="0.25">
      <c r="A1319" t="s">
        <v>19841</v>
      </c>
      <c r="B1319" s="15" t="s">
        <v>19826</v>
      </c>
      <c r="C1319" t="s">
        <v>192</v>
      </c>
      <c r="D1319" t="s">
        <v>49</v>
      </c>
      <c r="E1319">
        <v>1</v>
      </c>
      <c r="G1319" t="s">
        <v>19817</v>
      </c>
    </row>
    <row r="1320" spans="1:7" x14ac:dyDescent="0.25">
      <c r="A1320" t="s">
        <v>19841</v>
      </c>
      <c r="B1320" s="15" t="s">
        <v>19826</v>
      </c>
      <c r="C1320" t="s">
        <v>143</v>
      </c>
      <c r="D1320" t="s">
        <v>36</v>
      </c>
      <c r="E1320">
        <v>1</v>
      </c>
      <c r="G1320" t="s">
        <v>19817</v>
      </c>
    </row>
    <row r="1321" spans="1:7" x14ac:dyDescent="0.25">
      <c r="A1321" t="s">
        <v>19840</v>
      </c>
      <c r="B1321" s="15" t="s">
        <v>19826</v>
      </c>
      <c r="C1321" t="s">
        <v>143</v>
      </c>
      <c r="E1321">
        <v>1</v>
      </c>
      <c r="G1321" t="s">
        <v>19816</v>
      </c>
    </row>
    <row r="1322" spans="1:7" x14ac:dyDescent="0.25">
      <c r="A1322" t="s">
        <v>19841</v>
      </c>
      <c r="B1322" s="15" t="s">
        <v>19826</v>
      </c>
      <c r="C1322" t="s">
        <v>714</v>
      </c>
      <c r="D1322" t="s">
        <v>181</v>
      </c>
      <c r="E1322">
        <v>1</v>
      </c>
      <c r="G1322" t="s">
        <v>19821</v>
      </c>
    </row>
    <row r="1323" spans="1:7" x14ac:dyDescent="0.25">
      <c r="A1323" t="s">
        <v>19840</v>
      </c>
      <c r="B1323" s="15" t="s">
        <v>19826</v>
      </c>
      <c r="C1323" t="s">
        <v>714</v>
      </c>
      <c r="E1323">
        <v>1</v>
      </c>
      <c r="G1323" t="s">
        <v>19816</v>
      </c>
    </row>
    <row r="1324" spans="1:7" x14ac:dyDescent="0.25">
      <c r="A1324" t="s">
        <v>19841</v>
      </c>
      <c r="B1324" s="15" t="s">
        <v>19826</v>
      </c>
      <c r="C1324" t="s">
        <v>357</v>
      </c>
      <c r="D1324" t="s">
        <v>36</v>
      </c>
      <c r="E1324">
        <v>1</v>
      </c>
      <c r="G1324" t="s">
        <v>19817</v>
      </c>
    </row>
    <row r="1325" spans="1:7" x14ac:dyDescent="0.25">
      <c r="A1325" t="s">
        <v>19840</v>
      </c>
      <c r="B1325" s="15" t="s">
        <v>19826</v>
      </c>
      <c r="C1325" t="s">
        <v>357</v>
      </c>
      <c r="E1325">
        <v>1</v>
      </c>
      <c r="G1325" t="s">
        <v>19816</v>
      </c>
    </row>
    <row r="1326" spans="1:7" x14ac:dyDescent="0.25">
      <c r="A1326" t="s">
        <v>19841</v>
      </c>
      <c r="B1326" s="15" t="s">
        <v>19826</v>
      </c>
      <c r="C1326" t="s">
        <v>35</v>
      </c>
      <c r="D1326" t="s">
        <v>36</v>
      </c>
      <c r="E1326">
        <v>1</v>
      </c>
      <c r="G1326" t="s">
        <v>19821</v>
      </c>
    </row>
    <row r="1327" spans="1:7" x14ac:dyDescent="0.25">
      <c r="A1327" t="s">
        <v>19840</v>
      </c>
      <c r="B1327" s="15" t="s">
        <v>19826</v>
      </c>
      <c r="C1327" t="s">
        <v>35</v>
      </c>
      <c r="E1327">
        <v>1</v>
      </c>
      <c r="G1327" t="s">
        <v>19816</v>
      </c>
    </row>
    <row r="1328" spans="1:7" x14ac:dyDescent="0.25">
      <c r="A1328" t="s">
        <v>19841</v>
      </c>
      <c r="B1328" s="15" t="s">
        <v>19826</v>
      </c>
      <c r="C1328" t="s">
        <v>2175</v>
      </c>
      <c r="D1328" t="s">
        <v>36</v>
      </c>
      <c r="E1328">
        <v>1</v>
      </c>
      <c r="G1328" t="s">
        <v>19817</v>
      </c>
    </row>
    <row r="1329" spans="1:7" x14ac:dyDescent="0.25">
      <c r="A1329" t="s">
        <v>19840</v>
      </c>
      <c r="B1329" s="15" t="s">
        <v>19826</v>
      </c>
      <c r="C1329" t="s">
        <v>2175</v>
      </c>
      <c r="E1329">
        <v>1</v>
      </c>
      <c r="G1329" t="s">
        <v>19816</v>
      </c>
    </row>
    <row r="1330" spans="1:7" x14ac:dyDescent="0.25">
      <c r="A1330" t="s">
        <v>19841</v>
      </c>
      <c r="B1330" s="15" t="s">
        <v>19826</v>
      </c>
      <c r="C1330" t="s">
        <v>714</v>
      </c>
      <c r="D1330" t="s">
        <v>36</v>
      </c>
      <c r="E1330">
        <v>1</v>
      </c>
      <c r="G1330" t="s">
        <v>19821</v>
      </c>
    </row>
    <row r="1331" spans="1:7" x14ac:dyDescent="0.25">
      <c r="A1331" t="s">
        <v>19840</v>
      </c>
      <c r="B1331" s="15" t="s">
        <v>19826</v>
      </c>
      <c r="C1331" t="s">
        <v>714</v>
      </c>
      <c r="E1331">
        <v>1</v>
      </c>
      <c r="G1331" t="s">
        <v>19816</v>
      </c>
    </row>
    <row r="1332" spans="1:7" x14ac:dyDescent="0.25">
      <c r="A1332" t="s">
        <v>19839</v>
      </c>
      <c r="B1332" s="15" t="s">
        <v>19814</v>
      </c>
      <c r="C1332" t="s">
        <v>3093</v>
      </c>
      <c r="E1332">
        <v>1</v>
      </c>
      <c r="G1332" t="s">
        <v>19813</v>
      </c>
    </row>
    <row r="1333" spans="1:7" x14ac:dyDescent="0.25">
      <c r="A1333" t="s">
        <v>19840</v>
      </c>
      <c r="B1333" s="15" t="s">
        <v>19814</v>
      </c>
      <c r="C1333" t="s">
        <v>3093</v>
      </c>
      <c r="E1333">
        <v>1</v>
      </c>
      <c r="G1333" t="s">
        <v>19816</v>
      </c>
    </row>
    <row r="1334" spans="1:7" x14ac:dyDescent="0.25">
      <c r="A1334" t="s">
        <v>19841</v>
      </c>
      <c r="B1334" s="15" t="s">
        <v>19826</v>
      </c>
      <c r="C1334" t="s">
        <v>404</v>
      </c>
      <c r="D1334" t="s">
        <v>36</v>
      </c>
      <c r="E1334">
        <v>1</v>
      </c>
      <c r="G1334" t="s">
        <v>19817</v>
      </c>
    </row>
    <row r="1335" spans="1:7" x14ac:dyDescent="0.25">
      <c r="A1335" t="s">
        <v>19840</v>
      </c>
      <c r="B1335" s="15" t="s">
        <v>19826</v>
      </c>
      <c r="C1335" t="s">
        <v>404</v>
      </c>
      <c r="E1335">
        <v>1</v>
      </c>
      <c r="G1335" t="s">
        <v>19816</v>
      </c>
    </row>
    <row r="1336" spans="1:7" x14ac:dyDescent="0.25">
      <c r="A1336" t="s">
        <v>19841</v>
      </c>
      <c r="B1336" s="15" t="s">
        <v>19826</v>
      </c>
      <c r="C1336" t="s">
        <v>545</v>
      </c>
      <c r="D1336" t="s">
        <v>36</v>
      </c>
      <c r="E1336">
        <v>1</v>
      </c>
      <c r="G1336" t="s">
        <v>19817</v>
      </c>
    </row>
    <row r="1337" spans="1:7" x14ac:dyDescent="0.25">
      <c r="A1337" t="s">
        <v>19840</v>
      </c>
      <c r="B1337" s="15" t="s">
        <v>19826</v>
      </c>
      <c r="C1337" t="s">
        <v>545</v>
      </c>
      <c r="E1337">
        <v>1</v>
      </c>
      <c r="G1337" t="s">
        <v>19816</v>
      </c>
    </row>
    <row r="1338" spans="1:7" x14ac:dyDescent="0.25">
      <c r="A1338" t="s">
        <v>19841</v>
      </c>
      <c r="B1338" s="15" t="s">
        <v>19826</v>
      </c>
      <c r="C1338" t="s">
        <v>35</v>
      </c>
      <c r="D1338" t="s">
        <v>36</v>
      </c>
      <c r="E1338">
        <v>1</v>
      </c>
      <c r="G1338" t="s">
        <v>19819</v>
      </c>
    </row>
    <row r="1339" spans="1:7" x14ac:dyDescent="0.25">
      <c r="A1339" t="s">
        <v>19840</v>
      </c>
      <c r="B1339" s="15" t="s">
        <v>19826</v>
      </c>
      <c r="C1339" t="s">
        <v>35</v>
      </c>
      <c r="E1339">
        <v>1</v>
      </c>
      <c r="G1339" t="s">
        <v>19816</v>
      </c>
    </row>
    <row r="1340" spans="1:7" x14ac:dyDescent="0.25">
      <c r="A1340" t="s">
        <v>19841</v>
      </c>
      <c r="B1340" s="15" t="s">
        <v>19826</v>
      </c>
      <c r="C1340" t="s">
        <v>3111</v>
      </c>
      <c r="D1340" t="s">
        <v>36</v>
      </c>
      <c r="E1340">
        <v>1</v>
      </c>
      <c r="G1340" t="s">
        <v>19817</v>
      </c>
    </row>
    <row r="1341" spans="1:7" x14ac:dyDescent="0.25">
      <c r="A1341" t="s">
        <v>19840</v>
      </c>
      <c r="B1341" s="15" t="s">
        <v>19826</v>
      </c>
      <c r="C1341" t="s">
        <v>3111</v>
      </c>
      <c r="E1341">
        <v>1</v>
      </c>
      <c r="G1341" t="s">
        <v>19816</v>
      </c>
    </row>
    <row r="1342" spans="1:7" x14ac:dyDescent="0.25">
      <c r="A1342" t="s">
        <v>19841</v>
      </c>
      <c r="B1342" s="15" t="s">
        <v>19826</v>
      </c>
      <c r="C1342" t="s">
        <v>659</v>
      </c>
      <c r="D1342" t="s">
        <v>36</v>
      </c>
      <c r="E1342">
        <v>1</v>
      </c>
      <c r="G1342" t="s">
        <v>19817</v>
      </c>
    </row>
    <row r="1343" spans="1:7" x14ac:dyDescent="0.25">
      <c r="A1343" t="s">
        <v>19840</v>
      </c>
      <c r="B1343" s="15" t="s">
        <v>19826</v>
      </c>
      <c r="C1343" t="s">
        <v>659</v>
      </c>
      <c r="E1343">
        <v>1</v>
      </c>
      <c r="G1343" t="s">
        <v>19816</v>
      </c>
    </row>
    <row r="1344" spans="1:7" x14ac:dyDescent="0.25">
      <c r="A1344" t="s">
        <v>19841</v>
      </c>
      <c r="B1344" s="15" t="s">
        <v>19814</v>
      </c>
      <c r="C1344" t="s">
        <v>469</v>
      </c>
      <c r="D1344" t="s">
        <v>36</v>
      </c>
      <c r="E1344">
        <v>1</v>
      </c>
      <c r="G1344" t="s">
        <v>19817</v>
      </c>
    </row>
    <row r="1345" spans="1:7" x14ac:dyDescent="0.25">
      <c r="A1345" t="s">
        <v>19840</v>
      </c>
      <c r="B1345" s="15" t="s">
        <v>19826</v>
      </c>
      <c r="C1345" t="s">
        <v>469</v>
      </c>
      <c r="E1345">
        <v>1</v>
      </c>
      <c r="G1345" t="s">
        <v>19816</v>
      </c>
    </row>
    <row r="1346" spans="1:7" x14ac:dyDescent="0.25">
      <c r="A1346" t="s">
        <v>19841</v>
      </c>
      <c r="B1346" s="15" t="s">
        <v>19814</v>
      </c>
      <c r="C1346" t="s">
        <v>235</v>
      </c>
      <c r="D1346" t="s">
        <v>36</v>
      </c>
      <c r="E1346">
        <v>1</v>
      </c>
      <c r="G1346" t="s">
        <v>19819</v>
      </c>
    </row>
    <row r="1347" spans="1:7" x14ac:dyDescent="0.25">
      <c r="A1347" t="s">
        <v>19840</v>
      </c>
      <c r="B1347" s="15" t="s">
        <v>19826</v>
      </c>
      <c r="C1347" t="s">
        <v>235</v>
      </c>
      <c r="E1347">
        <v>1</v>
      </c>
      <c r="G1347" t="s">
        <v>19816</v>
      </c>
    </row>
    <row r="1348" spans="1:7" x14ac:dyDescent="0.25">
      <c r="A1348" t="s">
        <v>19841</v>
      </c>
      <c r="B1348" s="15" t="s">
        <v>19814</v>
      </c>
      <c r="C1348" t="s">
        <v>235</v>
      </c>
      <c r="D1348" t="s">
        <v>36</v>
      </c>
      <c r="E1348">
        <v>1</v>
      </c>
      <c r="G1348" t="s">
        <v>19819</v>
      </c>
    </row>
    <row r="1349" spans="1:7" x14ac:dyDescent="0.25">
      <c r="A1349" t="s">
        <v>19840</v>
      </c>
      <c r="B1349" s="15" t="s">
        <v>19826</v>
      </c>
      <c r="C1349" t="s">
        <v>235</v>
      </c>
      <c r="E1349">
        <v>1</v>
      </c>
      <c r="G1349" t="s">
        <v>19816</v>
      </c>
    </row>
    <row r="1350" spans="1:7" x14ac:dyDescent="0.25">
      <c r="A1350" t="s">
        <v>19841</v>
      </c>
      <c r="B1350" s="15" t="s">
        <v>19826</v>
      </c>
      <c r="C1350" t="s">
        <v>768</v>
      </c>
      <c r="D1350" t="s">
        <v>36</v>
      </c>
      <c r="E1350">
        <v>1</v>
      </c>
      <c r="G1350" t="s">
        <v>19817</v>
      </c>
    </row>
    <row r="1351" spans="1:7" x14ac:dyDescent="0.25">
      <c r="A1351" t="s">
        <v>19840</v>
      </c>
      <c r="B1351" s="15" t="s">
        <v>19826</v>
      </c>
      <c r="C1351" t="s">
        <v>768</v>
      </c>
      <c r="E1351">
        <v>1</v>
      </c>
      <c r="G1351" t="s">
        <v>19816</v>
      </c>
    </row>
    <row r="1352" spans="1:7" x14ac:dyDescent="0.25">
      <c r="A1352" t="s">
        <v>19841</v>
      </c>
      <c r="B1352" s="15" t="s">
        <v>19826</v>
      </c>
      <c r="C1352" t="s">
        <v>35</v>
      </c>
      <c r="D1352" t="s">
        <v>49</v>
      </c>
      <c r="E1352">
        <v>1</v>
      </c>
      <c r="G1352" t="s">
        <v>19813</v>
      </c>
    </row>
    <row r="1353" spans="1:7" x14ac:dyDescent="0.25">
      <c r="A1353" t="s">
        <v>19841</v>
      </c>
      <c r="B1353" s="15" t="s">
        <v>19826</v>
      </c>
      <c r="C1353" t="s">
        <v>964</v>
      </c>
      <c r="D1353" t="s">
        <v>370</v>
      </c>
      <c r="E1353">
        <v>1</v>
      </c>
      <c r="G1353" t="s">
        <v>19813</v>
      </c>
    </row>
    <row r="1354" spans="1:7" x14ac:dyDescent="0.25">
      <c r="A1354" t="s">
        <v>19840</v>
      </c>
      <c r="B1354" s="15" t="s">
        <v>19826</v>
      </c>
      <c r="C1354" t="s">
        <v>964</v>
      </c>
      <c r="E1354">
        <v>1</v>
      </c>
      <c r="G1354" t="s">
        <v>19816</v>
      </c>
    </row>
    <row r="1355" spans="1:7" x14ac:dyDescent="0.25">
      <c r="A1355" t="s">
        <v>19841</v>
      </c>
      <c r="B1355" s="15" t="s">
        <v>19826</v>
      </c>
      <c r="C1355" t="s">
        <v>157</v>
      </c>
      <c r="D1355" t="s">
        <v>36</v>
      </c>
      <c r="E1355">
        <v>1</v>
      </c>
      <c r="G1355" t="s">
        <v>19817</v>
      </c>
    </row>
    <row r="1356" spans="1:7" x14ac:dyDescent="0.25">
      <c r="A1356" t="s">
        <v>19840</v>
      </c>
      <c r="B1356" s="15" t="s">
        <v>19826</v>
      </c>
      <c r="C1356" t="s">
        <v>157</v>
      </c>
      <c r="E1356">
        <v>1</v>
      </c>
      <c r="G1356" t="s">
        <v>19816</v>
      </c>
    </row>
    <row r="1357" spans="1:7" x14ac:dyDescent="0.25">
      <c r="A1357" t="s">
        <v>19841</v>
      </c>
      <c r="B1357" s="15" t="s">
        <v>19826</v>
      </c>
      <c r="C1357" t="s">
        <v>192</v>
      </c>
      <c r="D1357" t="s">
        <v>189</v>
      </c>
      <c r="E1357">
        <v>1</v>
      </c>
      <c r="G1357" t="s">
        <v>19817</v>
      </c>
    </row>
    <row r="1358" spans="1:7" x14ac:dyDescent="0.25">
      <c r="A1358" t="s">
        <v>19840</v>
      </c>
      <c r="B1358" s="15" t="s">
        <v>19826</v>
      </c>
      <c r="C1358" t="s">
        <v>192</v>
      </c>
      <c r="E1358">
        <v>1</v>
      </c>
      <c r="G1358" t="s">
        <v>19816</v>
      </c>
    </row>
    <row r="1359" spans="1:7" x14ac:dyDescent="0.25">
      <c r="A1359" t="s">
        <v>19840</v>
      </c>
      <c r="B1359" s="15" t="s">
        <v>19826</v>
      </c>
      <c r="C1359" t="s">
        <v>94</v>
      </c>
      <c r="E1359">
        <v>1</v>
      </c>
      <c r="G1359" t="s">
        <v>19816</v>
      </c>
    </row>
    <row r="1360" spans="1:7" x14ac:dyDescent="0.25">
      <c r="A1360" t="s">
        <v>19841</v>
      </c>
      <c r="B1360" s="15" t="s">
        <v>19826</v>
      </c>
      <c r="C1360" t="s">
        <v>94</v>
      </c>
      <c r="D1360" t="s">
        <v>36</v>
      </c>
      <c r="E1360">
        <v>1</v>
      </c>
      <c r="G1360" t="s">
        <v>19817</v>
      </c>
    </row>
    <row r="1361" spans="1:7" x14ac:dyDescent="0.25">
      <c r="A1361" t="s">
        <v>19841</v>
      </c>
      <c r="B1361" s="15" t="s">
        <v>19814</v>
      </c>
      <c r="C1361" t="s">
        <v>404</v>
      </c>
      <c r="D1361" t="s">
        <v>49</v>
      </c>
      <c r="E1361">
        <v>1</v>
      </c>
      <c r="G1361" t="s">
        <v>19817</v>
      </c>
    </row>
    <row r="1362" spans="1:7" x14ac:dyDescent="0.25">
      <c r="A1362" t="s">
        <v>19840</v>
      </c>
      <c r="B1362" s="15" t="s">
        <v>19826</v>
      </c>
      <c r="C1362" t="s">
        <v>404</v>
      </c>
      <c r="E1362">
        <v>1</v>
      </c>
      <c r="G1362" t="s">
        <v>19816</v>
      </c>
    </row>
    <row r="1363" spans="1:7" x14ac:dyDescent="0.25">
      <c r="A1363" t="s">
        <v>19841</v>
      </c>
      <c r="B1363" s="15" t="s">
        <v>19826</v>
      </c>
      <c r="C1363" t="s">
        <v>357</v>
      </c>
      <c r="D1363" t="s">
        <v>36</v>
      </c>
      <c r="E1363">
        <v>1</v>
      </c>
      <c r="G1363" t="s">
        <v>19817</v>
      </c>
    </row>
    <row r="1364" spans="1:7" x14ac:dyDescent="0.25">
      <c r="A1364" t="s">
        <v>19840</v>
      </c>
      <c r="B1364" s="15" t="s">
        <v>19826</v>
      </c>
      <c r="C1364" t="s">
        <v>357</v>
      </c>
      <c r="E1364">
        <v>1</v>
      </c>
      <c r="G1364" t="s">
        <v>19816</v>
      </c>
    </row>
    <row r="1365" spans="1:7" x14ac:dyDescent="0.25">
      <c r="A1365" t="s">
        <v>19841</v>
      </c>
      <c r="B1365" s="15" t="s">
        <v>19826</v>
      </c>
      <c r="C1365" t="s">
        <v>249</v>
      </c>
      <c r="D1365" t="s">
        <v>181</v>
      </c>
      <c r="E1365">
        <v>1</v>
      </c>
      <c r="G1365" t="s">
        <v>19817</v>
      </c>
    </row>
    <row r="1366" spans="1:7" x14ac:dyDescent="0.25">
      <c r="A1366" t="s">
        <v>19840</v>
      </c>
      <c r="B1366" s="15" t="s">
        <v>19826</v>
      </c>
      <c r="C1366" t="s">
        <v>249</v>
      </c>
      <c r="E1366">
        <v>1</v>
      </c>
      <c r="G1366" t="s">
        <v>19816</v>
      </c>
    </row>
    <row r="1367" spans="1:7" x14ac:dyDescent="0.25">
      <c r="A1367" t="s">
        <v>19841</v>
      </c>
      <c r="B1367" s="15" t="s">
        <v>19826</v>
      </c>
      <c r="C1367" t="s">
        <v>714</v>
      </c>
      <c r="D1367" t="s">
        <v>36</v>
      </c>
      <c r="E1367">
        <v>1</v>
      </c>
      <c r="G1367" t="s">
        <v>19821</v>
      </c>
    </row>
    <row r="1368" spans="1:7" x14ac:dyDescent="0.25">
      <c r="A1368" t="s">
        <v>19840</v>
      </c>
      <c r="B1368" s="15" t="s">
        <v>19826</v>
      </c>
      <c r="C1368" t="s">
        <v>714</v>
      </c>
      <c r="E1368">
        <v>1</v>
      </c>
      <c r="G1368" t="s">
        <v>19816</v>
      </c>
    </row>
    <row r="1369" spans="1:7" x14ac:dyDescent="0.25">
      <c r="A1369" t="s">
        <v>19840</v>
      </c>
      <c r="B1369" s="15" t="s">
        <v>19826</v>
      </c>
      <c r="C1369" t="s">
        <v>1972</v>
      </c>
      <c r="E1369">
        <v>1</v>
      </c>
      <c r="G1369" t="s">
        <v>19816</v>
      </c>
    </row>
    <row r="1370" spans="1:7" x14ac:dyDescent="0.25">
      <c r="A1370" t="s">
        <v>19841</v>
      </c>
      <c r="B1370" s="15" t="s">
        <v>19826</v>
      </c>
      <c r="C1370" t="s">
        <v>1972</v>
      </c>
      <c r="D1370" t="s">
        <v>36</v>
      </c>
      <c r="E1370">
        <v>1</v>
      </c>
      <c r="G1370" t="s">
        <v>19817</v>
      </c>
    </row>
    <row r="1371" spans="1:7" x14ac:dyDescent="0.25">
      <c r="A1371" t="s">
        <v>19841</v>
      </c>
      <c r="B1371" s="15" t="s">
        <v>19826</v>
      </c>
      <c r="C1371" t="s">
        <v>192</v>
      </c>
      <c r="D1371" t="s">
        <v>136</v>
      </c>
      <c r="E1371">
        <v>1</v>
      </c>
      <c r="G1371" t="s">
        <v>19817</v>
      </c>
    </row>
    <row r="1372" spans="1:7" x14ac:dyDescent="0.25">
      <c r="A1372" t="s">
        <v>19840</v>
      </c>
      <c r="B1372" s="15" t="s">
        <v>19826</v>
      </c>
      <c r="C1372" t="s">
        <v>192</v>
      </c>
      <c r="E1372">
        <v>1</v>
      </c>
      <c r="G1372" t="s">
        <v>19816</v>
      </c>
    </row>
    <row r="1373" spans="1:7" x14ac:dyDescent="0.25">
      <c r="A1373" t="s">
        <v>19841</v>
      </c>
      <c r="B1373" s="15" t="s">
        <v>19826</v>
      </c>
      <c r="C1373" t="s">
        <v>35</v>
      </c>
      <c r="D1373" t="s">
        <v>36</v>
      </c>
      <c r="E1373">
        <v>1</v>
      </c>
      <c r="G1373" t="s">
        <v>19819</v>
      </c>
    </row>
    <row r="1374" spans="1:7" x14ac:dyDescent="0.25">
      <c r="A1374" t="s">
        <v>19840</v>
      </c>
      <c r="B1374" s="15" t="s">
        <v>19826</v>
      </c>
      <c r="C1374" t="s">
        <v>35</v>
      </c>
      <c r="E1374">
        <v>1</v>
      </c>
      <c r="G1374" t="s">
        <v>19816</v>
      </c>
    </row>
    <row r="1375" spans="1:7" x14ac:dyDescent="0.25">
      <c r="A1375" t="s">
        <v>19841</v>
      </c>
      <c r="B1375" s="15" t="s">
        <v>19826</v>
      </c>
      <c r="C1375" t="s">
        <v>172</v>
      </c>
      <c r="D1375" t="s">
        <v>49</v>
      </c>
      <c r="E1375">
        <v>1</v>
      </c>
      <c r="G1375" t="s">
        <v>19817</v>
      </c>
    </row>
    <row r="1376" spans="1:7" x14ac:dyDescent="0.25">
      <c r="A1376" t="s">
        <v>19841</v>
      </c>
      <c r="B1376" s="15" t="s">
        <v>19826</v>
      </c>
      <c r="C1376" t="s">
        <v>77</v>
      </c>
      <c r="D1376" t="s">
        <v>49</v>
      </c>
      <c r="E1376">
        <v>1</v>
      </c>
      <c r="G1376" t="s">
        <v>19817</v>
      </c>
    </row>
    <row r="1377" spans="1:7" x14ac:dyDescent="0.25">
      <c r="A1377" t="s">
        <v>19840</v>
      </c>
      <c r="B1377" s="15" t="s">
        <v>19826</v>
      </c>
      <c r="C1377" t="s">
        <v>77</v>
      </c>
      <c r="E1377">
        <v>1</v>
      </c>
      <c r="G1377" t="s">
        <v>19816</v>
      </c>
    </row>
    <row r="1378" spans="1:7" x14ac:dyDescent="0.25">
      <c r="A1378" t="s">
        <v>19841</v>
      </c>
      <c r="B1378" s="15" t="s">
        <v>19826</v>
      </c>
      <c r="C1378" t="s">
        <v>275</v>
      </c>
      <c r="D1378" t="s">
        <v>36</v>
      </c>
      <c r="E1378">
        <v>1</v>
      </c>
      <c r="G1378" t="s">
        <v>19817</v>
      </c>
    </row>
    <row r="1379" spans="1:7" x14ac:dyDescent="0.25">
      <c r="A1379" t="s">
        <v>19840</v>
      </c>
      <c r="B1379" s="15" t="s">
        <v>19826</v>
      </c>
      <c r="C1379" t="s">
        <v>275</v>
      </c>
      <c r="E1379">
        <v>1</v>
      </c>
      <c r="G1379" t="s">
        <v>19816</v>
      </c>
    </row>
    <row r="1380" spans="1:7" x14ac:dyDescent="0.25">
      <c r="A1380" t="s">
        <v>19841</v>
      </c>
      <c r="B1380" s="15" t="s">
        <v>19826</v>
      </c>
      <c r="C1380" t="s">
        <v>964</v>
      </c>
      <c r="D1380" t="s">
        <v>136</v>
      </c>
      <c r="E1380">
        <v>1</v>
      </c>
      <c r="G1380" t="s">
        <v>19813</v>
      </c>
    </row>
    <row r="1381" spans="1:7" x14ac:dyDescent="0.25">
      <c r="A1381" t="s">
        <v>19841</v>
      </c>
      <c r="B1381" s="15" t="s">
        <v>19826</v>
      </c>
      <c r="C1381" t="s">
        <v>235</v>
      </c>
      <c r="D1381" t="s">
        <v>36</v>
      </c>
      <c r="E1381">
        <v>1</v>
      </c>
      <c r="G1381" t="s">
        <v>19817</v>
      </c>
    </row>
    <row r="1382" spans="1:7" x14ac:dyDescent="0.25">
      <c r="A1382" t="s">
        <v>19840</v>
      </c>
      <c r="B1382" s="15" t="s">
        <v>19826</v>
      </c>
      <c r="C1382" t="s">
        <v>235</v>
      </c>
      <c r="E1382">
        <v>1</v>
      </c>
      <c r="G1382" t="s">
        <v>19816</v>
      </c>
    </row>
    <row r="1383" spans="1:7" x14ac:dyDescent="0.25">
      <c r="A1383" t="s">
        <v>19841</v>
      </c>
      <c r="B1383" s="15" t="s">
        <v>19826</v>
      </c>
      <c r="C1383" t="s">
        <v>545</v>
      </c>
      <c r="D1383" t="s">
        <v>36</v>
      </c>
      <c r="E1383">
        <v>1</v>
      </c>
      <c r="G1383" t="s">
        <v>19817</v>
      </c>
    </row>
    <row r="1384" spans="1:7" x14ac:dyDescent="0.25">
      <c r="A1384" t="s">
        <v>19840</v>
      </c>
      <c r="B1384" s="15" t="s">
        <v>19826</v>
      </c>
      <c r="C1384" t="s">
        <v>545</v>
      </c>
      <c r="E1384">
        <v>1</v>
      </c>
      <c r="G1384" t="s">
        <v>19816</v>
      </c>
    </row>
    <row r="1385" spans="1:7" x14ac:dyDescent="0.25">
      <c r="A1385" t="s">
        <v>19839</v>
      </c>
      <c r="B1385" s="15" t="s">
        <v>19826</v>
      </c>
      <c r="C1385" t="s">
        <v>47</v>
      </c>
      <c r="E1385">
        <v>1</v>
      </c>
      <c r="G1385" t="s">
        <v>19821</v>
      </c>
    </row>
    <row r="1386" spans="1:7" x14ac:dyDescent="0.25">
      <c r="A1386" t="s">
        <v>19840</v>
      </c>
      <c r="B1386" s="15" t="s">
        <v>19826</v>
      </c>
      <c r="C1386" t="s">
        <v>47</v>
      </c>
      <c r="E1386">
        <v>1</v>
      </c>
      <c r="G1386" t="s">
        <v>19816</v>
      </c>
    </row>
    <row r="1387" spans="1:7" x14ac:dyDescent="0.25">
      <c r="A1387" t="s">
        <v>19841</v>
      </c>
      <c r="B1387" s="15" t="s">
        <v>19826</v>
      </c>
      <c r="C1387" t="s">
        <v>35</v>
      </c>
      <c r="D1387" t="s">
        <v>36</v>
      </c>
      <c r="E1387">
        <v>1</v>
      </c>
      <c r="G1387" t="s">
        <v>19822</v>
      </c>
    </row>
    <row r="1388" spans="1:7" x14ac:dyDescent="0.25">
      <c r="A1388" t="s">
        <v>19840</v>
      </c>
      <c r="B1388" s="15" t="s">
        <v>19826</v>
      </c>
      <c r="C1388" t="s">
        <v>35</v>
      </c>
      <c r="E1388">
        <v>1</v>
      </c>
      <c r="G1388" t="s">
        <v>19816</v>
      </c>
    </row>
    <row r="1389" spans="1:7" x14ac:dyDescent="0.25">
      <c r="A1389" t="s">
        <v>19841</v>
      </c>
      <c r="B1389" s="15" t="s">
        <v>19826</v>
      </c>
      <c r="C1389" t="s">
        <v>143</v>
      </c>
      <c r="D1389" t="s">
        <v>36</v>
      </c>
      <c r="E1389">
        <v>1</v>
      </c>
      <c r="G1389" t="s">
        <v>19817</v>
      </c>
    </row>
    <row r="1390" spans="1:7" x14ac:dyDescent="0.25">
      <c r="A1390" t="s">
        <v>19840</v>
      </c>
      <c r="B1390" s="15" t="s">
        <v>19826</v>
      </c>
      <c r="C1390" t="s">
        <v>143</v>
      </c>
      <c r="E1390">
        <v>1</v>
      </c>
      <c r="G1390" t="s">
        <v>19816</v>
      </c>
    </row>
    <row r="1391" spans="1:7" x14ac:dyDescent="0.25">
      <c r="A1391" t="s">
        <v>19841</v>
      </c>
      <c r="B1391" s="15" t="s">
        <v>19826</v>
      </c>
      <c r="C1391" t="s">
        <v>659</v>
      </c>
      <c r="D1391" t="s">
        <v>36</v>
      </c>
      <c r="E1391">
        <v>1</v>
      </c>
      <c r="G1391" t="s">
        <v>19817</v>
      </c>
    </row>
    <row r="1392" spans="1:7" x14ac:dyDescent="0.25">
      <c r="A1392" t="s">
        <v>19840</v>
      </c>
      <c r="B1392" s="15" t="s">
        <v>19826</v>
      </c>
      <c r="C1392" t="s">
        <v>659</v>
      </c>
      <c r="E1392">
        <v>1</v>
      </c>
      <c r="G1392" t="s">
        <v>19816</v>
      </c>
    </row>
    <row r="1393" spans="1:7" x14ac:dyDescent="0.25">
      <c r="A1393" t="s">
        <v>19841</v>
      </c>
      <c r="B1393" s="15" t="s">
        <v>19826</v>
      </c>
      <c r="C1393" t="s">
        <v>143</v>
      </c>
      <c r="D1393" t="s">
        <v>36</v>
      </c>
      <c r="E1393">
        <v>1</v>
      </c>
      <c r="G1393" t="s">
        <v>19817</v>
      </c>
    </row>
    <row r="1394" spans="1:7" x14ac:dyDescent="0.25">
      <c r="A1394" t="s">
        <v>19840</v>
      </c>
      <c r="B1394" s="15" t="s">
        <v>19826</v>
      </c>
      <c r="C1394" t="s">
        <v>143</v>
      </c>
      <c r="E1394">
        <v>1</v>
      </c>
      <c r="G1394" t="s">
        <v>19816</v>
      </c>
    </row>
    <row r="1395" spans="1:7" x14ac:dyDescent="0.25">
      <c r="A1395" t="s">
        <v>19841</v>
      </c>
      <c r="B1395" s="15" t="s">
        <v>19826</v>
      </c>
      <c r="C1395" t="s">
        <v>275</v>
      </c>
      <c r="D1395" t="s">
        <v>36</v>
      </c>
      <c r="E1395">
        <v>1</v>
      </c>
      <c r="G1395" t="s">
        <v>19817</v>
      </c>
    </row>
    <row r="1396" spans="1:7" x14ac:dyDescent="0.25">
      <c r="A1396" t="s">
        <v>19840</v>
      </c>
      <c r="B1396" s="15" t="s">
        <v>19826</v>
      </c>
      <c r="C1396" t="s">
        <v>275</v>
      </c>
      <c r="E1396">
        <v>1</v>
      </c>
      <c r="G1396" t="s">
        <v>19816</v>
      </c>
    </row>
    <row r="1397" spans="1:7" x14ac:dyDescent="0.25">
      <c r="A1397" t="s">
        <v>19841</v>
      </c>
      <c r="B1397" s="15" t="s">
        <v>19826</v>
      </c>
      <c r="C1397" t="s">
        <v>35</v>
      </c>
      <c r="D1397" t="s">
        <v>36</v>
      </c>
      <c r="E1397">
        <v>1</v>
      </c>
      <c r="G1397" t="s">
        <v>19819</v>
      </c>
    </row>
    <row r="1398" spans="1:7" x14ac:dyDescent="0.25">
      <c r="A1398" t="s">
        <v>19840</v>
      </c>
      <c r="B1398" s="15" t="s">
        <v>19826</v>
      </c>
      <c r="C1398" t="s">
        <v>35</v>
      </c>
      <c r="E1398">
        <v>1</v>
      </c>
      <c r="G1398" t="s">
        <v>19816</v>
      </c>
    </row>
    <row r="1399" spans="1:7" x14ac:dyDescent="0.25">
      <c r="A1399" t="s">
        <v>19840</v>
      </c>
      <c r="B1399" s="15" t="s">
        <v>19826</v>
      </c>
      <c r="C1399" t="s">
        <v>35</v>
      </c>
      <c r="E1399">
        <v>1</v>
      </c>
      <c r="G1399" t="s">
        <v>19816</v>
      </c>
    </row>
    <row r="1400" spans="1:7" x14ac:dyDescent="0.25">
      <c r="A1400" t="s">
        <v>19841</v>
      </c>
      <c r="B1400" s="15" t="s">
        <v>19826</v>
      </c>
      <c r="C1400" t="s">
        <v>35</v>
      </c>
      <c r="D1400" t="s">
        <v>189</v>
      </c>
      <c r="E1400">
        <v>1</v>
      </c>
      <c r="G1400" t="s">
        <v>19819</v>
      </c>
    </row>
    <row r="1401" spans="1:7" x14ac:dyDescent="0.25">
      <c r="A1401" t="s">
        <v>19841</v>
      </c>
      <c r="B1401" s="15" t="s">
        <v>19826</v>
      </c>
      <c r="C1401" t="s">
        <v>768</v>
      </c>
      <c r="D1401" t="s">
        <v>49</v>
      </c>
      <c r="E1401">
        <v>1</v>
      </c>
      <c r="G1401" t="s">
        <v>19817</v>
      </c>
    </row>
    <row r="1402" spans="1:7" x14ac:dyDescent="0.25">
      <c r="A1402" t="s">
        <v>19840</v>
      </c>
      <c r="B1402" s="15" t="s">
        <v>19826</v>
      </c>
      <c r="C1402" t="s">
        <v>768</v>
      </c>
      <c r="E1402">
        <v>1</v>
      </c>
      <c r="G1402" t="s">
        <v>19816</v>
      </c>
    </row>
    <row r="1403" spans="1:7" x14ac:dyDescent="0.25">
      <c r="A1403" t="s">
        <v>19841</v>
      </c>
      <c r="B1403" s="15" t="s">
        <v>19826</v>
      </c>
      <c r="C1403" t="s">
        <v>266</v>
      </c>
      <c r="D1403" t="s">
        <v>36</v>
      </c>
      <c r="E1403">
        <v>1</v>
      </c>
      <c r="G1403" t="s">
        <v>19817</v>
      </c>
    </row>
    <row r="1404" spans="1:7" x14ac:dyDescent="0.25">
      <c r="A1404" t="s">
        <v>19840</v>
      </c>
      <c r="B1404" s="15" t="s">
        <v>19826</v>
      </c>
      <c r="C1404" t="s">
        <v>266</v>
      </c>
      <c r="E1404">
        <v>1</v>
      </c>
      <c r="G1404" t="s">
        <v>19816</v>
      </c>
    </row>
    <row r="1405" spans="1:7" x14ac:dyDescent="0.25">
      <c r="A1405" t="s">
        <v>19841</v>
      </c>
      <c r="B1405" s="15" t="s">
        <v>19826</v>
      </c>
      <c r="C1405" t="s">
        <v>249</v>
      </c>
      <c r="D1405" t="s">
        <v>36</v>
      </c>
      <c r="E1405">
        <v>1</v>
      </c>
      <c r="G1405" t="s">
        <v>19817</v>
      </c>
    </row>
    <row r="1406" spans="1:7" x14ac:dyDescent="0.25">
      <c r="A1406" t="s">
        <v>19840</v>
      </c>
      <c r="B1406" s="15" t="s">
        <v>19826</v>
      </c>
      <c r="C1406" t="s">
        <v>249</v>
      </c>
      <c r="E1406">
        <v>1</v>
      </c>
      <c r="G1406" t="s">
        <v>19816</v>
      </c>
    </row>
    <row r="1407" spans="1:7" x14ac:dyDescent="0.25">
      <c r="A1407" t="s">
        <v>19841</v>
      </c>
      <c r="B1407" s="15" t="s">
        <v>19826</v>
      </c>
      <c r="C1407" t="s">
        <v>126</v>
      </c>
      <c r="D1407" t="s">
        <v>36</v>
      </c>
      <c r="E1407">
        <v>1</v>
      </c>
      <c r="G1407" t="s">
        <v>19821</v>
      </c>
    </row>
    <row r="1408" spans="1:7" x14ac:dyDescent="0.25">
      <c r="A1408" t="s">
        <v>19840</v>
      </c>
      <c r="B1408" s="15" t="s">
        <v>19826</v>
      </c>
      <c r="C1408" t="s">
        <v>126</v>
      </c>
      <c r="E1408">
        <v>1</v>
      </c>
      <c r="G1408" t="s">
        <v>19816</v>
      </c>
    </row>
    <row r="1409" spans="1:7" x14ac:dyDescent="0.25">
      <c r="A1409" t="s">
        <v>19841</v>
      </c>
      <c r="B1409" s="15" t="s">
        <v>19826</v>
      </c>
      <c r="C1409" t="s">
        <v>35</v>
      </c>
      <c r="D1409" t="s">
        <v>36</v>
      </c>
      <c r="E1409">
        <v>1</v>
      </c>
      <c r="G1409" t="s">
        <v>19813</v>
      </c>
    </row>
    <row r="1410" spans="1:7" x14ac:dyDescent="0.25">
      <c r="A1410" t="s">
        <v>19840</v>
      </c>
      <c r="B1410" s="15" t="s">
        <v>19826</v>
      </c>
      <c r="C1410" t="s">
        <v>35</v>
      </c>
      <c r="E1410">
        <v>1</v>
      </c>
      <c r="G1410" t="s">
        <v>19816</v>
      </c>
    </row>
    <row r="1411" spans="1:7" x14ac:dyDescent="0.25">
      <c r="A1411" t="s">
        <v>19841</v>
      </c>
      <c r="B1411" s="15" t="s">
        <v>19826</v>
      </c>
      <c r="C1411" t="s">
        <v>2883</v>
      </c>
      <c r="D1411" t="s">
        <v>36</v>
      </c>
      <c r="E1411">
        <v>1</v>
      </c>
      <c r="G1411" t="s">
        <v>19817</v>
      </c>
    </row>
    <row r="1412" spans="1:7" x14ac:dyDescent="0.25">
      <c r="A1412" t="s">
        <v>19840</v>
      </c>
      <c r="B1412" s="15" t="s">
        <v>19826</v>
      </c>
      <c r="C1412" t="s">
        <v>2883</v>
      </c>
      <c r="E1412">
        <v>1</v>
      </c>
      <c r="G1412" t="s">
        <v>19816</v>
      </c>
    </row>
    <row r="1413" spans="1:7" x14ac:dyDescent="0.25">
      <c r="A1413" t="s">
        <v>19840</v>
      </c>
      <c r="B1413" s="15" t="s">
        <v>19826</v>
      </c>
      <c r="C1413" t="s">
        <v>275</v>
      </c>
      <c r="E1413">
        <v>1</v>
      </c>
      <c r="G1413" t="s">
        <v>19816</v>
      </c>
    </row>
    <row r="1414" spans="1:7" x14ac:dyDescent="0.25">
      <c r="A1414" t="s">
        <v>19841</v>
      </c>
      <c r="B1414" s="15" t="s">
        <v>19826</v>
      </c>
      <c r="C1414" t="s">
        <v>275</v>
      </c>
      <c r="D1414" t="s">
        <v>36</v>
      </c>
      <c r="E1414">
        <v>1</v>
      </c>
      <c r="G1414" t="s">
        <v>19817</v>
      </c>
    </row>
    <row r="1415" spans="1:7" x14ac:dyDescent="0.25">
      <c r="A1415" t="s">
        <v>19840</v>
      </c>
      <c r="B1415" s="15" t="s">
        <v>19826</v>
      </c>
      <c r="C1415" t="s">
        <v>348</v>
      </c>
      <c r="E1415">
        <v>1</v>
      </c>
      <c r="G1415" t="s">
        <v>19816</v>
      </c>
    </row>
    <row r="1416" spans="1:7" x14ac:dyDescent="0.25">
      <c r="A1416" t="s">
        <v>19841</v>
      </c>
      <c r="B1416" s="15" t="s">
        <v>19826</v>
      </c>
      <c r="C1416" t="s">
        <v>348</v>
      </c>
      <c r="D1416" t="s">
        <v>181</v>
      </c>
      <c r="E1416">
        <v>1</v>
      </c>
      <c r="G1416" t="s">
        <v>19813</v>
      </c>
    </row>
    <row r="1417" spans="1:7" x14ac:dyDescent="0.25">
      <c r="A1417" t="s">
        <v>19841</v>
      </c>
      <c r="B1417" s="15" t="s">
        <v>19826</v>
      </c>
      <c r="C1417" t="s">
        <v>404</v>
      </c>
      <c r="D1417" t="s">
        <v>36</v>
      </c>
      <c r="E1417">
        <v>1</v>
      </c>
      <c r="G1417" t="s">
        <v>19817</v>
      </c>
    </row>
    <row r="1418" spans="1:7" x14ac:dyDescent="0.25">
      <c r="A1418" t="s">
        <v>19840</v>
      </c>
      <c r="B1418" s="15" t="s">
        <v>19826</v>
      </c>
      <c r="C1418" t="s">
        <v>404</v>
      </c>
      <c r="E1418">
        <v>1</v>
      </c>
      <c r="G1418" t="s">
        <v>19816</v>
      </c>
    </row>
    <row r="1419" spans="1:7" x14ac:dyDescent="0.25">
      <c r="A1419" t="s">
        <v>19841</v>
      </c>
      <c r="B1419" s="15" t="s">
        <v>19826</v>
      </c>
      <c r="C1419" t="s">
        <v>1951</v>
      </c>
      <c r="D1419" t="s">
        <v>136</v>
      </c>
      <c r="E1419">
        <v>1</v>
      </c>
      <c r="G1419" t="s">
        <v>19813</v>
      </c>
    </row>
    <row r="1420" spans="1:7" x14ac:dyDescent="0.25">
      <c r="A1420" t="s">
        <v>19841</v>
      </c>
      <c r="B1420" s="15" t="s">
        <v>19826</v>
      </c>
      <c r="C1420" t="s">
        <v>659</v>
      </c>
      <c r="D1420" t="s">
        <v>36</v>
      </c>
      <c r="E1420">
        <v>1</v>
      </c>
      <c r="G1420" t="s">
        <v>19817</v>
      </c>
    </row>
    <row r="1421" spans="1:7" x14ac:dyDescent="0.25">
      <c r="A1421" t="s">
        <v>19840</v>
      </c>
      <c r="B1421" s="15" t="s">
        <v>19826</v>
      </c>
      <c r="C1421" t="s">
        <v>659</v>
      </c>
      <c r="E1421">
        <v>1</v>
      </c>
      <c r="G1421" t="s">
        <v>19816</v>
      </c>
    </row>
    <row r="1422" spans="1:7" x14ac:dyDescent="0.25">
      <c r="A1422" t="s">
        <v>19841</v>
      </c>
      <c r="B1422" s="15" t="s">
        <v>19826</v>
      </c>
      <c r="C1422" t="s">
        <v>94</v>
      </c>
      <c r="D1422" t="s">
        <v>36</v>
      </c>
      <c r="E1422">
        <v>1</v>
      </c>
      <c r="G1422" t="s">
        <v>19817</v>
      </c>
    </row>
    <row r="1423" spans="1:7" x14ac:dyDescent="0.25">
      <c r="A1423" t="s">
        <v>19840</v>
      </c>
      <c r="B1423" s="15" t="s">
        <v>19826</v>
      </c>
      <c r="C1423" t="s">
        <v>94</v>
      </c>
      <c r="E1423">
        <v>1</v>
      </c>
      <c r="G1423" t="s">
        <v>19816</v>
      </c>
    </row>
    <row r="1424" spans="1:7" x14ac:dyDescent="0.25">
      <c r="A1424" t="s">
        <v>19841</v>
      </c>
      <c r="B1424" s="15" t="s">
        <v>19826</v>
      </c>
      <c r="C1424" t="s">
        <v>2739</v>
      </c>
      <c r="D1424" t="s">
        <v>36</v>
      </c>
      <c r="E1424">
        <v>1</v>
      </c>
      <c r="G1424" t="s">
        <v>19822</v>
      </c>
    </row>
    <row r="1425" spans="1:7" x14ac:dyDescent="0.25">
      <c r="A1425" t="s">
        <v>19840</v>
      </c>
      <c r="B1425" s="15" t="s">
        <v>19826</v>
      </c>
      <c r="C1425" t="s">
        <v>2739</v>
      </c>
      <c r="E1425">
        <v>1</v>
      </c>
      <c r="G1425" t="s">
        <v>19816</v>
      </c>
    </row>
    <row r="1426" spans="1:7" x14ac:dyDescent="0.25">
      <c r="A1426" t="s">
        <v>19841</v>
      </c>
      <c r="B1426" s="15" t="s">
        <v>19826</v>
      </c>
      <c r="C1426" t="s">
        <v>143</v>
      </c>
      <c r="D1426" t="s">
        <v>36</v>
      </c>
      <c r="E1426">
        <v>1</v>
      </c>
      <c r="G1426" t="s">
        <v>19817</v>
      </c>
    </row>
    <row r="1427" spans="1:7" x14ac:dyDescent="0.25">
      <c r="A1427" t="s">
        <v>19840</v>
      </c>
      <c r="B1427" s="15" t="s">
        <v>19826</v>
      </c>
      <c r="C1427" t="s">
        <v>143</v>
      </c>
      <c r="E1427">
        <v>1</v>
      </c>
      <c r="G1427" t="s">
        <v>19816</v>
      </c>
    </row>
    <row r="1428" spans="1:7" x14ac:dyDescent="0.25">
      <c r="A1428" t="s">
        <v>19841</v>
      </c>
      <c r="B1428" s="15" t="s">
        <v>19826</v>
      </c>
      <c r="C1428" t="s">
        <v>157</v>
      </c>
      <c r="D1428" t="s">
        <v>49</v>
      </c>
      <c r="E1428">
        <v>1</v>
      </c>
      <c r="G1428" t="s">
        <v>19817</v>
      </c>
    </row>
    <row r="1429" spans="1:7" x14ac:dyDescent="0.25">
      <c r="A1429" t="s">
        <v>19840</v>
      </c>
      <c r="B1429" s="15" t="s">
        <v>19826</v>
      </c>
      <c r="C1429" t="s">
        <v>157</v>
      </c>
      <c r="E1429">
        <v>1</v>
      </c>
      <c r="G1429" t="s">
        <v>19816</v>
      </c>
    </row>
    <row r="1430" spans="1:7" x14ac:dyDescent="0.25">
      <c r="A1430" t="s">
        <v>19841</v>
      </c>
      <c r="B1430" s="15" t="s">
        <v>19826</v>
      </c>
      <c r="C1430" t="s">
        <v>557</v>
      </c>
      <c r="D1430" t="s">
        <v>36</v>
      </c>
      <c r="E1430">
        <v>1</v>
      </c>
      <c r="G1430" t="s">
        <v>19821</v>
      </c>
    </row>
    <row r="1431" spans="1:7" x14ac:dyDescent="0.25">
      <c r="A1431" t="s">
        <v>19840</v>
      </c>
      <c r="B1431" s="15" t="s">
        <v>19826</v>
      </c>
      <c r="C1431" t="s">
        <v>557</v>
      </c>
      <c r="E1431">
        <v>1</v>
      </c>
      <c r="G1431" t="s">
        <v>19816</v>
      </c>
    </row>
    <row r="1432" spans="1:7" x14ac:dyDescent="0.25">
      <c r="A1432" t="s">
        <v>19841</v>
      </c>
      <c r="B1432" s="15" t="s">
        <v>19826</v>
      </c>
      <c r="C1432" t="s">
        <v>903</v>
      </c>
      <c r="D1432" t="s">
        <v>36</v>
      </c>
      <c r="E1432">
        <v>1</v>
      </c>
      <c r="G1432" t="s">
        <v>19817</v>
      </c>
    </row>
    <row r="1433" spans="1:7" x14ac:dyDescent="0.25">
      <c r="A1433" t="s">
        <v>19840</v>
      </c>
      <c r="B1433" s="15" t="s">
        <v>19826</v>
      </c>
      <c r="C1433" t="s">
        <v>903</v>
      </c>
      <c r="E1433">
        <v>1</v>
      </c>
      <c r="G1433" t="s">
        <v>19816</v>
      </c>
    </row>
    <row r="1434" spans="1:7" x14ac:dyDescent="0.25">
      <c r="A1434" t="s">
        <v>19841</v>
      </c>
      <c r="B1434" s="15" t="s">
        <v>19826</v>
      </c>
      <c r="C1434" t="s">
        <v>35</v>
      </c>
      <c r="D1434" t="s">
        <v>36</v>
      </c>
      <c r="E1434">
        <v>1</v>
      </c>
      <c r="G1434" t="s">
        <v>19821</v>
      </c>
    </row>
    <row r="1435" spans="1:7" x14ac:dyDescent="0.25">
      <c r="A1435" t="s">
        <v>19840</v>
      </c>
      <c r="B1435" s="15" t="s">
        <v>19826</v>
      </c>
      <c r="C1435" t="s">
        <v>35</v>
      </c>
      <c r="E1435">
        <v>1</v>
      </c>
      <c r="G1435" t="s">
        <v>19816</v>
      </c>
    </row>
    <row r="1436" spans="1:7" x14ac:dyDescent="0.25">
      <c r="A1436" t="s">
        <v>19841</v>
      </c>
      <c r="B1436" s="15" t="s">
        <v>19826</v>
      </c>
      <c r="C1436" t="s">
        <v>126</v>
      </c>
      <c r="D1436" t="s">
        <v>36</v>
      </c>
      <c r="E1436">
        <v>1</v>
      </c>
      <c r="G1436" t="s">
        <v>19821</v>
      </c>
    </row>
    <row r="1437" spans="1:7" x14ac:dyDescent="0.25">
      <c r="A1437" t="s">
        <v>19840</v>
      </c>
      <c r="B1437" s="15" t="s">
        <v>19826</v>
      </c>
      <c r="C1437" t="s">
        <v>126</v>
      </c>
      <c r="E1437">
        <v>1</v>
      </c>
      <c r="G1437" t="s">
        <v>19816</v>
      </c>
    </row>
    <row r="1438" spans="1:7" x14ac:dyDescent="0.25">
      <c r="A1438" t="s">
        <v>19841</v>
      </c>
      <c r="B1438" s="15" t="s">
        <v>19826</v>
      </c>
      <c r="C1438" t="s">
        <v>166</v>
      </c>
      <c r="D1438" t="s">
        <v>36</v>
      </c>
      <c r="E1438">
        <v>1</v>
      </c>
      <c r="G1438" t="s">
        <v>19817</v>
      </c>
    </row>
    <row r="1439" spans="1:7" x14ac:dyDescent="0.25">
      <c r="A1439" t="s">
        <v>19840</v>
      </c>
      <c r="B1439" s="15" t="s">
        <v>19826</v>
      </c>
      <c r="C1439" t="s">
        <v>166</v>
      </c>
      <c r="E1439">
        <v>1</v>
      </c>
      <c r="G1439" t="s">
        <v>19816</v>
      </c>
    </row>
    <row r="1440" spans="1:7" x14ac:dyDescent="0.25">
      <c r="A1440" t="s">
        <v>19841</v>
      </c>
      <c r="B1440" s="15" t="s">
        <v>19814</v>
      </c>
      <c r="C1440" t="s">
        <v>35</v>
      </c>
      <c r="D1440" t="s">
        <v>36</v>
      </c>
      <c r="E1440">
        <v>1</v>
      </c>
      <c r="G1440" t="s">
        <v>19813</v>
      </c>
    </row>
    <row r="1441" spans="1:7" x14ac:dyDescent="0.25">
      <c r="A1441" t="s">
        <v>19840</v>
      </c>
      <c r="B1441" s="15" t="s">
        <v>19826</v>
      </c>
      <c r="C1441" t="s">
        <v>35</v>
      </c>
      <c r="E1441">
        <v>1</v>
      </c>
      <c r="G1441" t="s">
        <v>19816</v>
      </c>
    </row>
    <row r="1442" spans="1:7" x14ac:dyDescent="0.25">
      <c r="A1442" t="s">
        <v>19839</v>
      </c>
      <c r="B1442" s="15" t="s">
        <v>19826</v>
      </c>
      <c r="C1442" t="s">
        <v>235</v>
      </c>
      <c r="E1442">
        <v>1</v>
      </c>
      <c r="G1442" t="s">
        <v>19819</v>
      </c>
    </row>
    <row r="1443" spans="1:7" x14ac:dyDescent="0.25">
      <c r="A1443" t="s">
        <v>19840</v>
      </c>
      <c r="B1443" s="15" t="s">
        <v>19826</v>
      </c>
      <c r="C1443" t="s">
        <v>235</v>
      </c>
      <c r="E1443">
        <v>1</v>
      </c>
      <c r="G1443" t="s">
        <v>19816</v>
      </c>
    </row>
    <row r="1444" spans="1:7" x14ac:dyDescent="0.25">
      <c r="A1444" t="s">
        <v>19841</v>
      </c>
      <c r="B1444" s="15" t="s">
        <v>19826</v>
      </c>
      <c r="C1444" t="s">
        <v>35</v>
      </c>
      <c r="D1444" t="s">
        <v>36</v>
      </c>
      <c r="E1444">
        <v>1</v>
      </c>
      <c r="G1444" t="s">
        <v>19821</v>
      </c>
    </row>
    <row r="1445" spans="1:7" x14ac:dyDescent="0.25">
      <c r="A1445" t="s">
        <v>19840</v>
      </c>
      <c r="B1445" s="15" t="s">
        <v>19826</v>
      </c>
      <c r="C1445" t="s">
        <v>35</v>
      </c>
      <c r="E1445">
        <v>1</v>
      </c>
      <c r="G1445" t="s">
        <v>19816</v>
      </c>
    </row>
    <row r="1446" spans="1:7" x14ac:dyDescent="0.25">
      <c r="A1446" t="s">
        <v>19840</v>
      </c>
      <c r="B1446" s="15" t="s">
        <v>19826</v>
      </c>
      <c r="C1446" t="s">
        <v>200</v>
      </c>
      <c r="E1446">
        <v>1</v>
      </c>
      <c r="G1446" t="s">
        <v>19816</v>
      </c>
    </row>
    <row r="1447" spans="1:7" x14ac:dyDescent="0.25">
      <c r="A1447" t="s">
        <v>19841</v>
      </c>
      <c r="B1447" s="15" t="s">
        <v>19826</v>
      </c>
      <c r="C1447" t="s">
        <v>200</v>
      </c>
      <c r="D1447" t="s">
        <v>36</v>
      </c>
      <c r="E1447">
        <v>1</v>
      </c>
      <c r="G1447" t="s">
        <v>19817</v>
      </c>
    </row>
    <row r="1448" spans="1:7" x14ac:dyDescent="0.25">
      <c r="A1448" t="s">
        <v>19841</v>
      </c>
      <c r="B1448" s="15" t="s">
        <v>19826</v>
      </c>
      <c r="C1448" t="s">
        <v>461</v>
      </c>
      <c r="D1448" t="s">
        <v>36</v>
      </c>
      <c r="E1448">
        <v>1</v>
      </c>
      <c r="G1448" t="s">
        <v>19817</v>
      </c>
    </row>
    <row r="1449" spans="1:7" x14ac:dyDescent="0.25">
      <c r="A1449" t="s">
        <v>19840</v>
      </c>
      <c r="B1449" s="15" t="s">
        <v>19826</v>
      </c>
      <c r="C1449" t="s">
        <v>461</v>
      </c>
      <c r="E1449">
        <v>1</v>
      </c>
      <c r="G1449" t="s">
        <v>19816</v>
      </c>
    </row>
    <row r="1450" spans="1:7" x14ac:dyDescent="0.25">
      <c r="A1450" t="s">
        <v>19841</v>
      </c>
      <c r="B1450" s="15" t="s">
        <v>19826</v>
      </c>
      <c r="C1450" t="s">
        <v>2739</v>
      </c>
      <c r="D1450" t="s">
        <v>36</v>
      </c>
      <c r="E1450">
        <v>1</v>
      </c>
      <c r="G1450" t="s">
        <v>19822</v>
      </c>
    </row>
    <row r="1451" spans="1:7" x14ac:dyDescent="0.25">
      <c r="A1451" t="s">
        <v>19840</v>
      </c>
      <c r="B1451" s="15" t="s">
        <v>19826</v>
      </c>
      <c r="C1451" t="s">
        <v>2739</v>
      </c>
      <c r="E1451">
        <v>1</v>
      </c>
      <c r="G1451" t="s">
        <v>19816</v>
      </c>
    </row>
    <row r="1452" spans="1:7" x14ac:dyDescent="0.25">
      <c r="A1452" t="s">
        <v>19841</v>
      </c>
      <c r="B1452" s="15" t="s">
        <v>19826</v>
      </c>
      <c r="C1452" t="s">
        <v>545</v>
      </c>
      <c r="D1452" t="s">
        <v>36</v>
      </c>
      <c r="E1452">
        <v>1</v>
      </c>
      <c r="G1452" t="s">
        <v>19817</v>
      </c>
    </row>
    <row r="1453" spans="1:7" x14ac:dyDescent="0.25">
      <c r="A1453" t="s">
        <v>19840</v>
      </c>
      <c r="B1453" s="15" t="s">
        <v>19826</v>
      </c>
      <c r="C1453" t="s">
        <v>545</v>
      </c>
      <c r="E1453">
        <v>1</v>
      </c>
      <c r="G1453" t="s">
        <v>19816</v>
      </c>
    </row>
    <row r="1454" spans="1:7" x14ac:dyDescent="0.25">
      <c r="A1454" t="s">
        <v>19841</v>
      </c>
      <c r="B1454" s="15" t="s">
        <v>19826</v>
      </c>
      <c r="C1454" t="s">
        <v>35</v>
      </c>
      <c r="D1454" t="s">
        <v>36</v>
      </c>
      <c r="E1454">
        <v>1</v>
      </c>
      <c r="G1454" t="s">
        <v>19813</v>
      </c>
    </row>
    <row r="1455" spans="1:7" x14ac:dyDescent="0.25">
      <c r="A1455" t="s">
        <v>19840</v>
      </c>
      <c r="B1455" s="15" t="s">
        <v>19826</v>
      </c>
      <c r="C1455" t="s">
        <v>35</v>
      </c>
      <c r="E1455">
        <v>1</v>
      </c>
      <c r="G1455" t="s">
        <v>19816</v>
      </c>
    </row>
    <row r="1456" spans="1:7" x14ac:dyDescent="0.25">
      <c r="A1456" t="s">
        <v>19841</v>
      </c>
      <c r="B1456" s="15" t="s">
        <v>19826</v>
      </c>
      <c r="C1456" t="s">
        <v>557</v>
      </c>
      <c r="D1456" t="s">
        <v>36</v>
      </c>
      <c r="E1456">
        <v>1</v>
      </c>
      <c r="G1456" t="s">
        <v>19821</v>
      </c>
    </row>
    <row r="1457" spans="1:7" x14ac:dyDescent="0.25">
      <c r="A1457" t="s">
        <v>19840</v>
      </c>
      <c r="B1457" s="15" t="s">
        <v>19826</v>
      </c>
      <c r="C1457" t="s">
        <v>557</v>
      </c>
      <c r="E1457">
        <v>1</v>
      </c>
      <c r="G1457" t="s">
        <v>19816</v>
      </c>
    </row>
    <row r="1458" spans="1:7" x14ac:dyDescent="0.25">
      <c r="A1458" t="s">
        <v>19841</v>
      </c>
      <c r="B1458" s="15" t="s">
        <v>19826</v>
      </c>
      <c r="C1458" t="s">
        <v>35</v>
      </c>
      <c r="D1458" t="s">
        <v>36</v>
      </c>
      <c r="E1458">
        <v>1</v>
      </c>
      <c r="G1458" t="s">
        <v>19819</v>
      </c>
    </row>
    <row r="1459" spans="1:7" x14ac:dyDescent="0.25">
      <c r="A1459" t="s">
        <v>19840</v>
      </c>
      <c r="B1459" s="15" t="s">
        <v>19826</v>
      </c>
      <c r="C1459" t="s">
        <v>35</v>
      </c>
      <c r="E1459">
        <v>1</v>
      </c>
      <c r="G1459" t="s">
        <v>19816</v>
      </c>
    </row>
    <row r="1460" spans="1:7" x14ac:dyDescent="0.25">
      <c r="A1460" t="s">
        <v>19841</v>
      </c>
      <c r="B1460" s="15" t="s">
        <v>19814</v>
      </c>
      <c r="C1460" t="s">
        <v>557</v>
      </c>
      <c r="D1460" t="s">
        <v>36</v>
      </c>
      <c r="E1460">
        <v>1</v>
      </c>
      <c r="G1460" t="s">
        <v>19817</v>
      </c>
    </row>
    <row r="1461" spans="1:7" x14ac:dyDescent="0.25">
      <c r="A1461" t="s">
        <v>19840</v>
      </c>
      <c r="B1461" s="15" t="s">
        <v>19826</v>
      </c>
      <c r="C1461" t="s">
        <v>557</v>
      </c>
      <c r="E1461">
        <v>1</v>
      </c>
      <c r="G1461" t="s">
        <v>19816</v>
      </c>
    </row>
    <row r="1462" spans="1:7" x14ac:dyDescent="0.25">
      <c r="A1462" t="s">
        <v>19841</v>
      </c>
      <c r="B1462" s="15" t="s">
        <v>19826</v>
      </c>
      <c r="C1462" t="s">
        <v>35</v>
      </c>
      <c r="D1462" t="s">
        <v>36</v>
      </c>
      <c r="E1462">
        <v>1</v>
      </c>
      <c r="G1462" t="s">
        <v>19813</v>
      </c>
    </row>
    <row r="1463" spans="1:7" x14ac:dyDescent="0.25">
      <c r="A1463" t="s">
        <v>19840</v>
      </c>
      <c r="B1463" s="15" t="s">
        <v>19826</v>
      </c>
      <c r="C1463" t="s">
        <v>35</v>
      </c>
      <c r="E1463">
        <v>1</v>
      </c>
      <c r="G1463" t="s">
        <v>19816</v>
      </c>
    </row>
    <row r="1464" spans="1:7" x14ac:dyDescent="0.25">
      <c r="A1464" t="s">
        <v>19841</v>
      </c>
      <c r="B1464" s="15" t="s">
        <v>19826</v>
      </c>
      <c r="C1464" t="s">
        <v>1976</v>
      </c>
      <c r="D1464" t="s">
        <v>49</v>
      </c>
      <c r="E1464">
        <v>1</v>
      </c>
      <c r="G1464" t="s">
        <v>19828</v>
      </c>
    </row>
    <row r="1465" spans="1:7" x14ac:dyDescent="0.25">
      <c r="A1465" t="s">
        <v>19840</v>
      </c>
      <c r="B1465" s="15" t="s">
        <v>19826</v>
      </c>
      <c r="C1465" t="s">
        <v>1976</v>
      </c>
      <c r="E1465">
        <v>1</v>
      </c>
      <c r="G1465" t="s">
        <v>19816</v>
      </c>
    </row>
    <row r="1466" spans="1:7" x14ac:dyDescent="0.25">
      <c r="A1466" t="s">
        <v>19841</v>
      </c>
      <c r="B1466" s="15" t="s">
        <v>19826</v>
      </c>
      <c r="C1466" t="s">
        <v>2175</v>
      </c>
      <c r="D1466" t="s">
        <v>36</v>
      </c>
      <c r="E1466">
        <v>1</v>
      </c>
      <c r="G1466" t="s">
        <v>19817</v>
      </c>
    </row>
    <row r="1467" spans="1:7" x14ac:dyDescent="0.25">
      <c r="A1467" t="s">
        <v>19840</v>
      </c>
      <c r="B1467" s="15" t="s">
        <v>19826</v>
      </c>
      <c r="C1467" t="s">
        <v>2175</v>
      </c>
      <c r="E1467">
        <v>1</v>
      </c>
      <c r="G1467" t="s">
        <v>19816</v>
      </c>
    </row>
    <row r="1468" spans="1:7" x14ac:dyDescent="0.25">
      <c r="A1468" t="s">
        <v>19841</v>
      </c>
      <c r="B1468" s="15" t="s">
        <v>19826</v>
      </c>
      <c r="C1468" t="s">
        <v>35</v>
      </c>
      <c r="D1468" t="s">
        <v>36</v>
      </c>
      <c r="E1468">
        <v>1</v>
      </c>
      <c r="G1468" t="s">
        <v>19821</v>
      </c>
    </row>
    <row r="1469" spans="1:7" x14ac:dyDescent="0.25">
      <c r="A1469" t="s">
        <v>19840</v>
      </c>
      <c r="B1469" s="15" t="s">
        <v>19826</v>
      </c>
      <c r="C1469" t="s">
        <v>35</v>
      </c>
      <c r="E1469">
        <v>1</v>
      </c>
      <c r="G1469" t="s">
        <v>19816</v>
      </c>
    </row>
    <row r="1470" spans="1:7" x14ac:dyDescent="0.25">
      <c r="A1470" t="s">
        <v>19841</v>
      </c>
      <c r="B1470" s="15" t="s">
        <v>19814</v>
      </c>
      <c r="C1470" t="s">
        <v>235</v>
      </c>
      <c r="D1470" t="s">
        <v>36</v>
      </c>
      <c r="E1470">
        <v>1</v>
      </c>
      <c r="G1470" t="s">
        <v>19819</v>
      </c>
    </row>
    <row r="1471" spans="1:7" x14ac:dyDescent="0.25">
      <c r="A1471" t="s">
        <v>19840</v>
      </c>
      <c r="B1471" s="15" t="s">
        <v>19826</v>
      </c>
      <c r="C1471" t="s">
        <v>235</v>
      </c>
      <c r="E1471">
        <v>1</v>
      </c>
      <c r="G1471" t="s">
        <v>19816</v>
      </c>
    </row>
    <row r="1472" spans="1:7" x14ac:dyDescent="0.25">
      <c r="A1472" t="s">
        <v>19841</v>
      </c>
      <c r="B1472" s="15" t="s">
        <v>19826</v>
      </c>
      <c r="C1472" t="s">
        <v>35</v>
      </c>
      <c r="D1472" t="s">
        <v>36</v>
      </c>
      <c r="E1472">
        <v>1</v>
      </c>
      <c r="G1472" t="s">
        <v>19819</v>
      </c>
    </row>
    <row r="1473" spans="1:7" x14ac:dyDescent="0.25">
      <c r="A1473" t="s">
        <v>19840</v>
      </c>
      <c r="B1473" s="15" t="s">
        <v>19826</v>
      </c>
      <c r="C1473" t="s">
        <v>35</v>
      </c>
      <c r="E1473">
        <v>1</v>
      </c>
      <c r="G1473" t="s">
        <v>19816</v>
      </c>
    </row>
    <row r="1474" spans="1:7" x14ac:dyDescent="0.25">
      <c r="A1474" t="s">
        <v>19841</v>
      </c>
      <c r="B1474" s="15" t="s">
        <v>19826</v>
      </c>
      <c r="C1474" t="s">
        <v>348</v>
      </c>
      <c r="D1474" t="s">
        <v>36</v>
      </c>
      <c r="E1474">
        <v>1</v>
      </c>
      <c r="G1474" t="s">
        <v>19813</v>
      </c>
    </row>
    <row r="1475" spans="1:7" x14ac:dyDescent="0.25">
      <c r="A1475" t="s">
        <v>19840</v>
      </c>
      <c r="B1475" s="15" t="s">
        <v>19826</v>
      </c>
      <c r="C1475" t="s">
        <v>348</v>
      </c>
      <c r="E1475">
        <v>1</v>
      </c>
      <c r="G1475" t="s">
        <v>19816</v>
      </c>
    </row>
    <row r="1476" spans="1:7" x14ac:dyDescent="0.25">
      <c r="A1476" t="s">
        <v>19841</v>
      </c>
      <c r="B1476" s="15" t="s">
        <v>19826</v>
      </c>
      <c r="C1476" t="s">
        <v>157</v>
      </c>
      <c r="D1476" t="s">
        <v>36</v>
      </c>
      <c r="E1476">
        <v>1</v>
      </c>
      <c r="G1476" t="s">
        <v>19817</v>
      </c>
    </row>
    <row r="1477" spans="1:7" x14ac:dyDescent="0.25">
      <c r="A1477" t="s">
        <v>19840</v>
      </c>
      <c r="B1477" s="15" t="s">
        <v>19826</v>
      </c>
      <c r="C1477" t="s">
        <v>157</v>
      </c>
      <c r="E1477">
        <v>1</v>
      </c>
      <c r="G1477" t="s">
        <v>19816</v>
      </c>
    </row>
    <row r="1478" spans="1:7" x14ac:dyDescent="0.25">
      <c r="A1478" t="s">
        <v>19841</v>
      </c>
      <c r="B1478" s="15" t="s">
        <v>19826</v>
      </c>
      <c r="C1478" t="s">
        <v>1285</v>
      </c>
      <c r="D1478" t="s">
        <v>36</v>
      </c>
      <c r="E1478">
        <v>1</v>
      </c>
      <c r="G1478" t="s">
        <v>19817</v>
      </c>
    </row>
    <row r="1479" spans="1:7" x14ac:dyDescent="0.25">
      <c r="A1479" t="s">
        <v>19840</v>
      </c>
      <c r="B1479" s="15" t="s">
        <v>19826</v>
      </c>
      <c r="C1479" t="s">
        <v>1285</v>
      </c>
      <c r="E1479">
        <v>1</v>
      </c>
      <c r="G1479" t="s">
        <v>19816</v>
      </c>
    </row>
    <row r="1480" spans="1:7" x14ac:dyDescent="0.25">
      <c r="A1480" t="s">
        <v>19841</v>
      </c>
      <c r="B1480" s="15" t="s">
        <v>19826</v>
      </c>
      <c r="C1480" t="s">
        <v>3407</v>
      </c>
      <c r="D1480" t="s">
        <v>36</v>
      </c>
      <c r="E1480">
        <v>1</v>
      </c>
      <c r="G1480" t="s">
        <v>19813</v>
      </c>
    </row>
    <row r="1481" spans="1:7" x14ac:dyDescent="0.25">
      <c r="A1481" t="s">
        <v>19840</v>
      </c>
      <c r="B1481" s="15" t="s">
        <v>19826</v>
      </c>
      <c r="C1481" t="s">
        <v>3407</v>
      </c>
      <c r="E1481">
        <v>1</v>
      </c>
      <c r="G1481" t="s">
        <v>19816</v>
      </c>
    </row>
    <row r="1482" spans="1:7" x14ac:dyDescent="0.25">
      <c r="A1482" t="s">
        <v>19841</v>
      </c>
      <c r="B1482" s="15" t="s">
        <v>19826</v>
      </c>
      <c r="C1482" t="s">
        <v>235</v>
      </c>
      <c r="D1482" t="s">
        <v>36</v>
      </c>
      <c r="E1482">
        <v>1</v>
      </c>
      <c r="G1482" t="s">
        <v>19817</v>
      </c>
    </row>
    <row r="1483" spans="1:7" x14ac:dyDescent="0.25">
      <c r="A1483" t="s">
        <v>19840</v>
      </c>
      <c r="B1483" s="15" t="s">
        <v>19826</v>
      </c>
      <c r="C1483" t="s">
        <v>235</v>
      </c>
      <c r="E1483">
        <v>1</v>
      </c>
      <c r="G1483" t="s">
        <v>19816</v>
      </c>
    </row>
    <row r="1484" spans="1:7" x14ac:dyDescent="0.25">
      <c r="A1484" t="s">
        <v>19841</v>
      </c>
      <c r="B1484" s="15" t="s">
        <v>19826</v>
      </c>
      <c r="C1484" t="s">
        <v>35</v>
      </c>
      <c r="D1484" t="s">
        <v>36</v>
      </c>
      <c r="E1484">
        <v>1</v>
      </c>
      <c r="G1484" t="s">
        <v>19821</v>
      </c>
    </row>
    <row r="1485" spans="1:7" x14ac:dyDescent="0.25">
      <c r="A1485" t="s">
        <v>19840</v>
      </c>
      <c r="B1485" s="15" t="s">
        <v>19826</v>
      </c>
      <c r="C1485" t="s">
        <v>35</v>
      </c>
      <c r="E1485">
        <v>1</v>
      </c>
      <c r="G1485" t="s">
        <v>19816</v>
      </c>
    </row>
    <row r="1486" spans="1:7" x14ac:dyDescent="0.25">
      <c r="A1486" t="s">
        <v>19841</v>
      </c>
      <c r="B1486" s="15" t="s">
        <v>19826</v>
      </c>
      <c r="C1486" t="s">
        <v>275</v>
      </c>
      <c r="D1486" t="s">
        <v>36</v>
      </c>
      <c r="E1486">
        <v>1</v>
      </c>
      <c r="G1486" t="s">
        <v>19817</v>
      </c>
    </row>
    <row r="1487" spans="1:7" x14ac:dyDescent="0.25">
      <c r="A1487" t="s">
        <v>19840</v>
      </c>
      <c r="B1487" s="15" t="s">
        <v>19826</v>
      </c>
      <c r="C1487" t="s">
        <v>275</v>
      </c>
      <c r="E1487">
        <v>1</v>
      </c>
      <c r="G1487" t="s">
        <v>19816</v>
      </c>
    </row>
    <row r="1488" spans="1:7" x14ac:dyDescent="0.25">
      <c r="A1488" t="s">
        <v>19841</v>
      </c>
      <c r="B1488" s="15" t="s">
        <v>19826</v>
      </c>
      <c r="C1488" t="s">
        <v>35</v>
      </c>
      <c r="D1488" t="s">
        <v>36</v>
      </c>
      <c r="E1488">
        <v>1</v>
      </c>
      <c r="G1488" t="s">
        <v>19813</v>
      </c>
    </row>
    <row r="1489" spans="1:7" x14ac:dyDescent="0.25">
      <c r="A1489" t="s">
        <v>19840</v>
      </c>
      <c r="B1489" s="15" t="s">
        <v>19826</v>
      </c>
      <c r="C1489" t="s">
        <v>35</v>
      </c>
      <c r="E1489">
        <v>1</v>
      </c>
      <c r="G1489" t="s">
        <v>19816</v>
      </c>
    </row>
    <row r="1490" spans="1:7" x14ac:dyDescent="0.25">
      <c r="A1490" t="s">
        <v>19841</v>
      </c>
      <c r="B1490" s="15" t="s">
        <v>19826</v>
      </c>
      <c r="C1490" t="s">
        <v>235</v>
      </c>
      <c r="D1490" t="s">
        <v>36</v>
      </c>
      <c r="E1490">
        <v>1</v>
      </c>
      <c r="G1490" t="s">
        <v>19817</v>
      </c>
    </row>
    <row r="1491" spans="1:7" x14ac:dyDescent="0.25">
      <c r="A1491" t="s">
        <v>19840</v>
      </c>
      <c r="B1491" s="15" t="s">
        <v>19826</v>
      </c>
      <c r="C1491" t="s">
        <v>235</v>
      </c>
      <c r="E1491">
        <v>1</v>
      </c>
      <c r="G1491" t="s">
        <v>19816</v>
      </c>
    </row>
    <row r="1492" spans="1:7" x14ac:dyDescent="0.25">
      <c r="A1492" t="s">
        <v>19840</v>
      </c>
      <c r="B1492" s="15" t="s">
        <v>19826</v>
      </c>
      <c r="C1492" t="s">
        <v>2175</v>
      </c>
      <c r="E1492">
        <v>1</v>
      </c>
      <c r="G1492" t="s">
        <v>19816</v>
      </c>
    </row>
    <row r="1493" spans="1:7" x14ac:dyDescent="0.25">
      <c r="A1493" t="s">
        <v>19839</v>
      </c>
      <c r="B1493" s="15" t="s">
        <v>19826</v>
      </c>
      <c r="C1493" t="s">
        <v>2175</v>
      </c>
      <c r="E1493">
        <v>1</v>
      </c>
      <c r="G1493" t="s">
        <v>19817</v>
      </c>
    </row>
    <row r="1494" spans="1:7" x14ac:dyDescent="0.25">
      <c r="A1494" t="s">
        <v>19841</v>
      </c>
      <c r="B1494" s="15" t="s">
        <v>19826</v>
      </c>
      <c r="C1494" t="s">
        <v>35</v>
      </c>
      <c r="D1494" t="s">
        <v>36</v>
      </c>
      <c r="E1494">
        <v>1</v>
      </c>
      <c r="G1494" t="s">
        <v>19813</v>
      </c>
    </row>
    <row r="1495" spans="1:7" x14ac:dyDescent="0.25">
      <c r="A1495" t="s">
        <v>19840</v>
      </c>
      <c r="B1495" s="15" t="s">
        <v>19826</v>
      </c>
      <c r="C1495" t="s">
        <v>35</v>
      </c>
      <c r="E1495">
        <v>1</v>
      </c>
      <c r="G1495" t="s">
        <v>19816</v>
      </c>
    </row>
    <row r="1496" spans="1:7" x14ac:dyDescent="0.25">
      <c r="A1496" t="s">
        <v>19841</v>
      </c>
      <c r="B1496" s="15" t="s">
        <v>19826</v>
      </c>
      <c r="C1496" t="s">
        <v>35</v>
      </c>
      <c r="D1496" t="s">
        <v>36</v>
      </c>
      <c r="E1496">
        <v>1</v>
      </c>
      <c r="G1496" t="s">
        <v>19821</v>
      </c>
    </row>
    <row r="1497" spans="1:7" x14ac:dyDescent="0.25">
      <c r="A1497" t="s">
        <v>19840</v>
      </c>
      <c r="B1497" s="15" t="s">
        <v>19826</v>
      </c>
      <c r="C1497" t="s">
        <v>35</v>
      </c>
      <c r="E1497">
        <v>1</v>
      </c>
      <c r="G1497" t="s">
        <v>19816</v>
      </c>
    </row>
    <row r="1498" spans="1:7" x14ac:dyDescent="0.25">
      <c r="A1498" t="s">
        <v>19841</v>
      </c>
      <c r="B1498" s="15" t="s">
        <v>19826</v>
      </c>
      <c r="C1498" t="s">
        <v>461</v>
      </c>
      <c r="D1498" t="s">
        <v>189</v>
      </c>
      <c r="E1498">
        <v>1</v>
      </c>
      <c r="G1498" t="s">
        <v>19817</v>
      </c>
    </row>
    <row r="1499" spans="1:7" x14ac:dyDescent="0.25">
      <c r="A1499" t="s">
        <v>19840</v>
      </c>
      <c r="B1499" s="15" t="s">
        <v>19826</v>
      </c>
      <c r="C1499" t="s">
        <v>461</v>
      </c>
      <c r="E1499">
        <v>1</v>
      </c>
      <c r="G1499" t="s">
        <v>19816</v>
      </c>
    </row>
    <row r="1500" spans="1:7" x14ac:dyDescent="0.25">
      <c r="A1500" t="s">
        <v>19841</v>
      </c>
      <c r="B1500" s="15" t="s">
        <v>19826</v>
      </c>
      <c r="C1500" t="s">
        <v>35</v>
      </c>
      <c r="D1500" t="s">
        <v>36</v>
      </c>
      <c r="E1500">
        <v>1</v>
      </c>
      <c r="G1500" t="s">
        <v>19813</v>
      </c>
    </row>
    <row r="1501" spans="1:7" x14ac:dyDescent="0.25">
      <c r="A1501" t="s">
        <v>19840</v>
      </c>
      <c r="B1501" s="15" t="s">
        <v>19826</v>
      </c>
      <c r="C1501" t="s">
        <v>35</v>
      </c>
      <c r="E1501">
        <v>1</v>
      </c>
      <c r="G1501" t="s">
        <v>19816</v>
      </c>
    </row>
    <row r="1502" spans="1:7" x14ac:dyDescent="0.25">
      <c r="A1502" t="s">
        <v>19841</v>
      </c>
      <c r="B1502" s="15" t="s">
        <v>19826</v>
      </c>
      <c r="C1502" t="s">
        <v>357</v>
      </c>
      <c r="D1502" t="s">
        <v>36</v>
      </c>
      <c r="E1502">
        <v>1</v>
      </c>
      <c r="G1502" t="s">
        <v>19817</v>
      </c>
    </row>
    <row r="1503" spans="1:7" x14ac:dyDescent="0.25">
      <c r="A1503" t="s">
        <v>19840</v>
      </c>
      <c r="B1503" s="15" t="s">
        <v>19826</v>
      </c>
      <c r="C1503" t="s">
        <v>357</v>
      </c>
      <c r="E1503">
        <v>1</v>
      </c>
      <c r="G1503" t="s">
        <v>19816</v>
      </c>
    </row>
    <row r="1504" spans="1:7" x14ac:dyDescent="0.25">
      <c r="A1504" t="s">
        <v>19839</v>
      </c>
      <c r="B1504" s="15" t="s">
        <v>19826</v>
      </c>
      <c r="C1504" t="s">
        <v>235</v>
      </c>
      <c r="E1504">
        <v>1</v>
      </c>
      <c r="G1504" t="s">
        <v>19819</v>
      </c>
    </row>
    <row r="1505" spans="1:7" x14ac:dyDescent="0.25">
      <c r="A1505" t="s">
        <v>19840</v>
      </c>
      <c r="B1505" s="15" t="s">
        <v>19826</v>
      </c>
      <c r="C1505" t="s">
        <v>235</v>
      </c>
      <c r="E1505">
        <v>1</v>
      </c>
      <c r="G1505" t="s">
        <v>19816</v>
      </c>
    </row>
    <row r="1506" spans="1:7" x14ac:dyDescent="0.25">
      <c r="A1506" t="s">
        <v>19841</v>
      </c>
      <c r="B1506" s="15" t="s">
        <v>19826</v>
      </c>
      <c r="C1506" t="s">
        <v>172</v>
      </c>
      <c r="D1506" t="s">
        <v>36</v>
      </c>
      <c r="E1506">
        <v>1</v>
      </c>
      <c r="G1506" t="s">
        <v>19817</v>
      </c>
    </row>
    <row r="1507" spans="1:7" x14ac:dyDescent="0.25">
      <c r="A1507" t="s">
        <v>19840</v>
      </c>
      <c r="B1507" s="15" t="s">
        <v>19826</v>
      </c>
      <c r="C1507" t="s">
        <v>172</v>
      </c>
      <c r="E1507">
        <v>1</v>
      </c>
      <c r="G1507" t="s">
        <v>19816</v>
      </c>
    </row>
    <row r="1508" spans="1:7" x14ac:dyDescent="0.25">
      <c r="A1508" t="s">
        <v>19841</v>
      </c>
      <c r="B1508" s="15" t="s">
        <v>19826</v>
      </c>
      <c r="C1508" t="s">
        <v>348</v>
      </c>
      <c r="D1508" t="s">
        <v>181</v>
      </c>
      <c r="E1508">
        <v>1</v>
      </c>
      <c r="G1508" t="s">
        <v>19813</v>
      </c>
    </row>
    <row r="1509" spans="1:7" x14ac:dyDescent="0.25">
      <c r="A1509" t="s">
        <v>19840</v>
      </c>
      <c r="B1509" s="15" t="s">
        <v>19826</v>
      </c>
      <c r="C1509" t="s">
        <v>235</v>
      </c>
      <c r="E1509">
        <v>1</v>
      </c>
      <c r="G1509" t="s">
        <v>19816</v>
      </c>
    </row>
    <row r="1510" spans="1:7" x14ac:dyDescent="0.25">
      <c r="A1510" t="s">
        <v>19841</v>
      </c>
      <c r="B1510" s="15" t="s">
        <v>19826</v>
      </c>
      <c r="C1510" t="s">
        <v>235</v>
      </c>
      <c r="D1510" t="s">
        <v>181</v>
      </c>
      <c r="E1510">
        <v>1</v>
      </c>
      <c r="G1510" t="s">
        <v>19817</v>
      </c>
    </row>
    <row r="1511" spans="1:7" x14ac:dyDescent="0.25">
      <c r="A1511" t="s">
        <v>19841</v>
      </c>
      <c r="B1511" s="15" t="s">
        <v>19826</v>
      </c>
      <c r="C1511" t="s">
        <v>1827</v>
      </c>
      <c r="D1511" t="s">
        <v>136</v>
      </c>
      <c r="E1511">
        <v>1</v>
      </c>
      <c r="G1511" t="s">
        <v>19823</v>
      </c>
    </row>
    <row r="1512" spans="1:7" x14ac:dyDescent="0.25">
      <c r="A1512" t="s">
        <v>19841</v>
      </c>
      <c r="B1512" s="15" t="s">
        <v>19826</v>
      </c>
      <c r="C1512" t="s">
        <v>2603</v>
      </c>
      <c r="D1512" t="s">
        <v>370</v>
      </c>
      <c r="E1512">
        <v>1</v>
      </c>
      <c r="G1512" t="s">
        <v>19813</v>
      </c>
    </row>
    <row r="1513" spans="1:7" x14ac:dyDescent="0.25">
      <c r="A1513" t="s">
        <v>19841</v>
      </c>
      <c r="B1513" s="15" t="s">
        <v>19826</v>
      </c>
      <c r="C1513" t="s">
        <v>249</v>
      </c>
      <c r="D1513" t="s">
        <v>181</v>
      </c>
      <c r="E1513">
        <v>1</v>
      </c>
      <c r="G1513" t="s">
        <v>19817</v>
      </c>
    </row>
    <row r="1514" spans="1:7" x14ac:dyDescent="0.25">
      <c r="A1514" t="s">
        <v>19840</v>
      </c>
      <c r="B1514" s="15" t="s">
        <v>19826</v>
      </c>
      <c r="C1514" t="s">
        <v>249</v>
      </c>
      <c r="E1514">
        <v>1</v>
      </c>
      <c r="G1514" t="s">
        <v>19816</v>
      </c>
    </row>
    <row r="1515" spans="1:7" x14ac:dyDescent="0.25">
      <c r="A1515" t="s">
        <v>19841</v>
      </c>
      <c r="B1515" s="15" t="s">
        <v>19826</v>
      </c>
      <c r="C1515" t="s">
        <v>35</v>
      </c>
      <c r="D1515" t="s">
        <v>136</v>
      </c>
      <c r="E1515">
        <v>1</v>
      </c>
      <c r="G1515" t="s">
        <v>19830</v>
      </c>
    </row>
    <row r="1516" spans="1:7" x14ac:dyDescent="0.25">
      <c r="A1516" t="s">
        <v>19841</v>
      </c>
      <c r="B1516" s="15" t="s">
        <v>19826</v>
      </c>
      <c r="C1516" t="s">
        <v>3492</v>
      </c>
      <c r="D1516" t="s">
        <v>136</v>
      </c>
      <c r="E1516">
        <v>1</v>
      </c>
      <c r="G1516" t="s">
        <v>19813</v>
      </c>
    </row>
    <row r="1517" spans="1:7" x14ac:dyDescent="0.25">
      <c r="A1517" t="s">
        <v>19841</v>
      </c>
      <c r="B1517" s="15" t="s">
        <v>19814</v>
      </c>
      <c r="C1517" t="s">
        <v>3499</v>
      </c>
      <c r="D1517" t="s">
        <v>49</v>
      </c>
      <c r="E1517">
        <v>1</v>
      </c>
      <c r="G1517" t="s">
        <v>19813</v>
      </c>
    </row>
    <row r="1518" spans="1:7" x14ac:dyDescent="0.25">
      <c r="A1518" t="s">
        <v>19840</v>
      </c>
      <c r="B1518" s="15" t="s">
        <v>19826</v>
      </c>
      <c r="C1518" t="s">
        <v>3499</v>
      </c>
      <c r="E1518">
        <v>1</v>
      </c>
      <c r="G1518" t="s">
        <v>19816</v>
      </c>
    </row>
    <row r="1519" spans="1:7" x14ac:dyDescent="0.25">
      <c r="A1519" t="s">
        <v>19841</v>
      </c>
      <c r="B1519" s="15" t="s">
        <v>19826</v>
      </c>
      <c r="C1519" t="s">
        <v>103</v>
      </c>
      <c r="D1519" t="s">
        <v>36</v>
      </c>
      <c r="E1519">
        <v>1</v>
      </c>
      <c r="G1519" t="s">
        <v>19817</v>
      </c>
    </row>
    <row r="1520" spans="1:7" x14ac:dyDescent="0.25">
      <c r="A1520" t="s">
        <v>19840</v>
      </c>
      <c r="B1520" s="15" t="s">
        <v>19826</v>
      </c>
      <c r="C1520" t="s">
        <v>103</v>
      </c>
      <c r="E1520">
        <v>1</v>
      </c>
      <c r="G1520" t="s">
        <v>19816</v>
      </c>
    </row>
    <row r="1521" spans="1:7" x14ac:dyDescent="0.25">
      <c r="A1521" t="s">
        <v>19841</v>
      </c>
      <c r="B1521" s="15" t="s">
        <v>19826</v>
      </c>
      <c r="C1521" t="s">
        <v>35</v>
      </c>
      <c r="D1521" t="s">
        <v>36</v>
      </c>
      <c r="E1521">
        <v>1</v>
      </c>
      <c r="G1521" t="s">
        <v>19813</v>
      </c>
    </row>
    <row r="1522" spans="1:7" x14ac:dyDescent="0.25">
      <c r="A1522" t="s">
        <v>19840</v>
      </c>
      <c r="B1522" s="15" t="s">
        <v>19826</v>
      </c>
      <c r="C1522" t="s">
        <v>35</v>
      </c>
      <c r="E1522">
        <v>1</v>
      </c>
      <c r="G1522" t="s">
        <v>19816</v>
      </c>
    </row>
    <row r="1523" spans="1:7" x14ac:dyDescent="0.25">
      <c r="A1523" t="s">
        <v>19841</v>
      </c>
      <c r="B1523" s="15" t="s">
        <v>19826</v>
      </c>
      <c r="C1523" t="s">
        <v>35</v>
      </c>
      <c r="D1523" t="s">
        <v>36</v>
      </c>
      <c r="E1523">
        <v>1</v>
      </c>
      <c r="G1523" t="s">
        <v>19813</v>
      </c>
    </row>
    <row r="1524" spans="1:7" x14ac:dyDescent="0.25">
      <c r="A1524" t="s">
        <v>19840</v>
      </c>
      <c r="B1524" s="15" t="s">
        <v>19826</v>
      </c>
      <c r="C1524" t="s">
        <v>35</v>
      </c>
      <c r="E1524">
        <v>1</v>
      </c>
      <c r="G1524" t="s">
        <v>19816</v>
      </c>
    </row>
    <row r="1525" spans="1:7" x14ac:dyDescent="0.25">
      <c r="A1525" t="s">
        <v>19841</v>
      </c>
      <c r="B1525" s="15" t="s">
        <v>19826</v>
      </c>
      <c r="C1525" t="s">
        <v>77</v>
      </c>
      <c r="D1525" t="s">
        <v>36</v>
      </c>
      <c r="E1525">
        <v>1</v>
      </c>
      <c r="G1525" t="s">
        <v>19819</v>
      </c>
    </row>
    <row r="1526" spans="1:7" x14ac:dyDescent="0.25">
      <c r="A1526" t="s">
        <v>19840</v>
      </c>
      <c r="B1526" s="15" t="s">
        <v>19826</v>
      </c>
      <c r="C1526" t="s">
        <v>77</v>
      </c>
      <c r="E1526">
        <v>1</v>
      </c>
      <c r="G1526" t="s">
        <v>19816</v>
      </c>
    </row>
    <row r="1527" spans="1:7" x14ac:dyDescent="0.25">
      <c r="A1527" t="s">
        <v>19841</v>
      </c>
      <c r="B1527" s="15" t="s">
        <v>19826</v>
      </c>
      <c r="C1527" t="s">
        <v>461</v>
      </c>
      <c r="D1527" t="s">
        <v>36</v>
      </c>
      <c r="E1527">
        <v>1</v>
      </c>
      <c r="G1527" t="s">
        <v>19817</v>
      </c>
    </row>
    <row r="1528" spans="1:7" x14ac:dyDescent="0.25">
      <c r="A1528" t="s">
        <v>19840</v>
      </c>
      <c r="B1528" s="15" t="s">
        <v>19826</v>
      </c>
      <c r="C1528" t="s">
        <v>461</v>
      </c>
      <c r="E1528">
        <v>1</v>
      </c>
      <c r="G1528" t="s">
        <v>19816</v>
      </c>
    </row>
    <row r="1529" spans="1:7" x14ac:dyDescent="0.25">
      <c r="A1529" t="s">
        <v>19841</v>
      </c>
      <c r="B1529" s="15" t="s">
        <v>19814</v>
      </c>
      <c r="C1529" t="s">
        <v>235</v>
      </c>
      <c r="D1529" t="s">
        <v>36</v>
      </c>
      <c r="E1529">
        <v>1</v>
      </c>
      <c r="G1529" t="s">
        <v>19819</v>
      </c>
    </row>
    <row r="1530" spans="1:7" x14ac:dyDescent="0.25">
      <c r="A1530" t="s">
        <v>19840</v>
      </c>
      <c r="B1530" s="15" t="s">
        <v>19826</v>
      </c>
      <c r="C1530" t="s">
        <v>235</v>
      </c>
      <c r="E1530">
        <v>1</v>
      </c>
      <c r="G1530" t="s">
        <v>19816</v>
      </c>
    </row>
    <row r="1531" spans="1:7" x14ac:dyDescent="0.25">
      <c r="A1531" t="s">
        <v>19840</v>
      </c>
      <c r="B1531" s="15" t="s">
        <v>19826</v>
      </c>
      <c r="C1531" t="s">
        <v>897</v>
      </c>
      <c r="E1531">
        <v>1</v>
      </c>
      <c r="G1531" t="s">
        <v>19816</v>
      </c>
    </row>
    <row r="1532" spans="1:7" x14ac:dyDescent="0.25">
      <c r="A1532" t="s">
        <v>19841</v>
      </c>
      <c r="B1532" s="15" t="s">
        <v>19826</v>
      </c>
      <c r="C1532" t="s">
        <v>897</v>
      </c>
      <c r="D1532" t="s">
        <v>36</v>
      </c>
      <c r="E1532">
        <v>1</v>
      </c>
      <c r="G1532" t="s">
        <v>19817</v>
      </c>
    </row>
    <row r="1533" spans="1:7" x14ac:dyDescent="0.25">
      <c r="A1533" t="s">
        <v>19841</v>
      </c>
      <c r="B1533" s="15" t="s">
        <v>19826</v>
      </c>
      <c r="C1533" t="s">
        <v>108</v>
      </c>
      <c r="D1533" t="s">
        <v>36</v>
      </c>
      <c r="E1533">
        <v>1</v>
      </c>
      <c r="G1533" t="s">
        <v>19817</v>
      </c>
    </row>
    <row r="1534" spans="1:7" x14ac:dyDescent="0.25">
      <c r="A1534" t="s">
        <v>19840</v>
      </c>
      <c r="B1534" s="15" t="s">
        <v>19826</v>
      </c>
      <c r="C1534" t="s">
        <v>108</v>
      </c>
      <c r="E1534">
        <v>1</v>
      </c>
      <c r="G1534" t="s">
        <v>19816</v>
      </c>
    </row>
    <row r="1535" spans="1:7" x14ac:dyDescent="0.25">
      <c r="A1535" t="s">
        <v>19841</v>
      </c>
      <c r="B1535" s="15" t="s">
        <v>19826</v>
      </c>
      <c r="C1535" t="s">
        <v>143</v>
      </c>
      <c r="D1535" t="s">
        <v>36</v>
      </c>
      <c r="E1535">
        <v>1</v>
      </c>
      <c r="G1535" t="s">
        <v>19817</v>
      </c>
    </row>
    <row r="1536" spans="1:7" x14ac:dyDescent="0.25">
      <c r="A1536" t="s">
        <v>19840</v>
      </c>
      <c r="B1536" s="15" t="s">
        <v>19826</v>
      </c>
      <c r="C1536" t="s">
        <v>143</v>
      </c>
      <c r="E1536">
        <v>1</v>
      </c>
      <c r="G1536" t="s">
        <v>19816</v>
      </c>
    </row>
    <row r="1537" spans="1:7" x14ac:dyDescent="0.25">
      <c r="A1537" t="s">
        <v>19841</v>
      </c>
      <c r="B1537" s="15" t="s">
        <v>19826</v>
      </c>
      <c r="C1537" t="s">
        <v>297</v>
      </c>
      <c r="D1537" t="s">
        <v>36</v>
      </c>
      <c r="E1537">
        <v>1</v>
      </c>
      <c r="G1537" t="s">
        <v>19817</v>
      </c>
    </row>
    <row r="1538" spans="1:7" x14ac:dyDescent="0.25">
      <c r="A1538" t="s">
        <v>19840</v>
      </c>
      <c r="B1538" s="15" t="s">
        <v>19826</v>
      </c>
      <c r="C1538" t="s">
        <v>297</v>
      </c>
      <c r="E1538">
        <v>1</v>
      </c>
      <c r="G1538" t="s">
        <v>19816</v>
      </c>
    </row>
    <row r="1539" spans="1:7" x14ac:dyDescent="0.25">
      <c r="A1539" t="s">
        <v>19841</v>
      </c>
      <c r="B1539" s="15" t="s">
        <v>19826</v>
      </c>
      <c r="C1539" t="s">
        <v>35</v>
      </c>
      <c r="D1539" t="s">
        <v>36</v>
      </c>
      <c r="E1539">
        <v>1</v>
      </c>
      <c r="G1539" t="s">
        <v>19813</v>
      </c>
    </row>
    <row r="1540" spans="1:7" x14ac:dyDescent="0.25">
      <c r="A1540" t="s">
        <v>19840</v>
      </c>
      <c r="B1540" s="15" t="s">
        <v>19826</v>
      </c>
      <c r="C1540" t="s">
        <v>35</v>
      </c>
      <c r="E1540">
        <v>1</v>
      </c>
      <c r="G1540" t="s">
        <v>19816</v>
      </c>
    </row>
    <row r="1541" spans="1:7" x14ac:dyDescent="0.25">
      <c r="A1541" t="s">
        <v>19841</v>
      </c>
      <c r="B1541" s="15" t="s">
        <v>19826</v>
      </c>
      <c r="C1541" t="s">
        <v>404</v>
      </c>
      <c r="D1541" t="s">
        <v>36</v>
      </c>
      <c r="E1541">
        <v>1</v>
      </c>
      <c r="G1541" t="s">
        <v>19817</v>
      </c>
    </row>
    <row r="1542" spans="1:7" x14ac:dyDescent="0.25">
      <c r="A1542" t="s">
        <v>19840</v>
      </c>
      <c r="B1542" s="15" t="s">
        <v>19826</v>
      </c>
      <c r="C1542" t="s">
        <v>404</v>
      </c>
      <c r="E1542">
        <v>1</v>
      </c>
      <c r="G1542" t="s">
        <v>19816</v>
      </c>
    </row>
    <row r="1543" spans="1:7" x14ac:dyDescent="0.25">
      <c r="A1543" t="s">
        <v>19841</v>
      </c>
      <c r="B1543" s="15" t="s">
        <v>19826</v>
      </c>
      <c r="C1543" t="s">
        <v>659</v>
      </c>
      <c r="D1543" t="s">
        <v>36</v>
      </c>
      <c r="E1543">
        <v>1</v>
      </c>
      <c r="G1543" t="s">
        <v>19817</v>
      </c>
    </row>
    <row r="1544" spans="1:7" x14ac:dyDescent="0.25">
      <c r="A1544" t="s">
        <v>19840</v>
      </c>
      <c r="B1544" s="15" t="s">
        <v>19826</v>
      </c>
      <c r="C1544" t="s">
        <v>659</v>
      </c>
      <c r="E1544">
        <v>1</v>
      </c>
      <c r="G1544" t="s">
        <v>19816</v>
      </c>
    </row>
    <row r="1545" spans="1:7" x14ac:dyDescent="0.25">
      <c r="A1545" t="s">
        <v>19841</v>
      </c>
      <c r="B1545" s="15" t="s">
        <v>19826</v>
      </c>
      <c r="C1545" t="s">
        <v>103</v>
      </c>
      <c r="D1545" t="s">
        <v>36</v>
      </c>
      <c r="E1545">
        <v>1</v>
      </c>
      <c r="G1545" t="s">
        <v>19817</v>
      </c>
    </row>
    <row r="1546" spans="1:7" x14ac:dyDescent="0.25">
      <c r="A1546" t="s">
        <v>19840</v>
      </c>
      <c r="B1546" s="15" t="s">
        <v>19826</v>
      </c>
      <c r="C1546" t="s">
        <v>103</v>
      </c>
      <c r="E1546">
        <v>1</v>
      </c>
      <c r="G1546" t="s">
        <v>19816</v>
      </c>
    </row>
    <row r="1547" spans="1:7" x14ac:dyDescent="0.25">
      <c r="A1547" t="s">
        <v>19841</v>
      </c>
      <c r="B1547" s="15" t="s">
        <v>19826</v>
      </c>
      <c r="C1547" t="s">
        <v>143</v>
      </c>
      <c r="D1547" t="s">
        <v>36</v>
      </c>
      <c r="E1547">
        <v>1</v>
      </c>
      <c r="G1547" t="s">
        <v>19817</v>
      </c>
    </row>
    <row r="1548" spans="1:7" x14ac:dyDescent="0.25">
      <c r="A1548" t="s">
        <v>19841</v>
      </c>
      <c r="B1548" s="15" t="s">
        <v>19826</v>
      </c>
      <c r="C1548" t="s">
        <v>108</v>
      </c>
      <c r="D1548" t="s">
        <v>181</v>
      </c>
      <c r="E1548">
        <v>1</v>
      </c>
      <c r="G1548" t="s">
        <v>19817</v>
      </c>
    </row>
    <row r="1549" spans="1:7" x14ac:dyDescent="0.25">
      <c r="A1549" t="s">
        <v>19840</v>
      </c>
      <c r="B1549" s="15" t="s">
        <v>19826</v>
      </c>
      <c r="C1549" t="s">
        <v>108</v>
      </c>
      <c r="E1549">
        <v>1</v>
      </c>
      <c r="G1549" t="s">
        <v>19816</v>
      </c>
    </row>
    <row r="1550" spans="1:7" x14ac:dyDescent="0.25">
      <c r="A1550" t="s">
        <v>19841</v>
      </c>
      <c r="B1550" s="15" t="s">
        <v>19826</v>
      </c>
      <c r="C1550" t="s">
        <v>143</v>
      </c>
      <c r="D1550" t="s">
        <v>36</v>
      </c>
      <c r="E1550">
        <v>1</v>
      </c>
      <c r="G1550" t="s">
        <v>19817</v>
      </c>
    </row>
    <row r="1551" spans="1:7" x14ac:dyDescent="0.25">
      <c r="A1551" t="s">
        <v>19840</v>
      </c>
      <c r="B1551" s="15" t="s">
        <v>19826</v>
      </c>
      <c r="C1551" t="s">
        <v>143</v>
      </c>
      <c r="E1551">
        <v>1</v>
      </c>
      <c r="G1551" t="s">
        <v>19816</v>
      </c>
    </row>
    <row r="1552" spans="1:7" x14ac:dyDescent="0.25">
      <c r="A1552" t="s">
        <v>19841</v>
      </c>
      <c r="B1552" s="15" t="s">
        <v>19826</v>
      </c>
      <c r="C1552" t="s">
        <v>903</v>
      </c>
      <c r="D1552" t="s">
        <v>181</v>
      </c>
      <c r="E1552">
        <v>1</v>
      </c>
      <c r="G1552" t="s">
        <v>19817</v>
      </c>
    </row>
    <row r="1553" spans="1:7" x14ac:dyDescent="0.25">
      <c r="A1553" t="s">
        <v>19840</v>
      </c>
      <c r="B1553" s="15" t="s">
        <v>19826</v>
      </c>
      <c r="C1553" t="s">
        <v>903</v>
      </c>
      <c r="E1553">
        <v>1</v>
      </c>
      <c r="G1553" t="s">
        <v>19816</v>
      </c>
    </row>
    <row r="1554" spans="1:7" x14ac:dyDescent="0.25">
      <c r="A1554" t="s">
        <v>19841</v>
      </c>
      <c r="B1554" s="15" t="s">
        <v>19826</v>
      </c>
      <c r="C1554" t="s">
        <v>235</v>
      </c>
      <c r="D1554" t="s">
        <v>36</v>
      </c>
      <c r="E1554">
        <v>1</v>
      </c>
      <c r="G1554" t="s">
        <v>19817</v>
      </c>
    </row>
    <row r="1555" spans="1:7" x14ac:dyDescent="0.25">
      <c r="A1555" t="s">
        <v>19841</v>
      </c>
      <c r="B1555" s="15" t="s">
        <v>19814</v>
      </c>
      <c r="C1555" t="s">
        <v>35</v>
      </c>
      <c r="D1555" t="s">
        <v>36</v>
      </c>
      <c r="E1555">
        <v>1</v>
      </c>
      <c r="G1555" t="s">
        <v>19813</v>
      </c>
    </row>
    <row r="1556" spans="1:7" x14ac:dyDescent="0.25">
      <c r="A1556" t="s">
        <v>19840</v>
      </c>
      <c r="B1556" s="15" t="s">
        <v>19826</v>
      </c>
      <c r="C1556" t="s">
        <v>35</v>
      </c>
      <c r="E1556">
        <v>1</v>
      </c>
      <c r="G1556" t="s">
        <v>19816</v>
      </c>
    </row>
    <row r="1557" spans="1:7" x14ac:dyDescent="0.25">
      <c r="A1557" t="s">
        <v>19841</v>
      </c>
      <c r="B1557" s="15" t="s">
        <v>19826</v>
      </c>
      <c r="C1557" t="s">
        <v>404</v>
      </c>
      <c r="D1557" t="s">
        <v>36</v>
      </c>
      <c r="E1557">
        <v>1</v>
      </c>
      <c r="G1557" t="s">
        <v>19817</v>
      </c>
    </row>
    <row r="1558" spans="1:7" x14ac:dyDescent="0.25">
      <c r="A1558" t="s">
        <v>19840</v>
      </c>
      <c r="B1558" s="15" t="s">
        <v>19826</v>
      </c>
      <c r="C1558" t="s">
        <v>404</v>
      </c>
      <c r="E1558">
        <v>1</v>
      </c>
      <c r="G1558" t="s">
        <v>19816</v>
      </c>
    </row>
    <row r="1559" spans="1:7" x14ac:dyDescent="0.25">
      <c r="A1559" t="s">
        <v>19841</v>
      </c>
      <c r="B1559" s="15" t="s">
        <v>19826</v>
      </c>
      <c r="C1559" t="s">
        <v>157</v>
      </c>
      <c r="D1559" t="s">
        <v>36</v>
      </c>
      <c r="E1559">
        <v>1</v>
      </c>
      <c r="G1559" t="s">
        <v>19817</v>
      </c>
    </row>
    <row r="1560" spans="1:7" x14ac:dyDescent="0.25">
      <c r="A1560" t="s">
        <v>19840</v>
      </c>
      <c r="B1560" s="15" t="s">
        <v>19826</v>
      </c>
      <c r="C1560" t="s">
        <v>157</v>
      </c>
      <c r="E1560">
        <v>1</v>
      </c>
      <c r="G1560" t="s">
        <v>19816</v>
      </c>
    </row>
    <row r="1561" spans="1:7" x14ac:dyDescent="0.25">
      <c r="A1561" t="s">
        <v>19841</v>
      </c>
      <c r="B1561" s="15" t="s">
        <v>19826</v>
      </c>
      <c r="C1561" t="s">
        <v>235</v>
      </c>
      <c r="D1561" t="s">
        <v>36</v>
      </c>
      <c r="E1561">
        <v>1</v>
      </c>
      <c r="G1561" t="s">
        <v>19819</v>
      </c>
    </row>
    <row r="1562" spans="1:7" x14ac:dyDescent="0.25">
      <c r="A1562" t="s">
        <v>19840</v>
      </c>
      <c r="B1562" s="15" t="s">
        <v>19826</v>
      </c>
      <c r="C1562" t="s">
        <v>235</v>
      </c>
      <c r="E1562">
        <v>1</v>
      </c>
      <c r="G1562" t="s">
        <v>19816</v>
      </c>
    </row>
    <row r="1563" spans="1:7" x14ac:dyDescent="0.25">
      <c r="A1563" t="s">
        <v>19841</v>
      </c>
      <c r="B1563" s="15" t="s">
        <v>19826</v>
      </c>
      <c r="C1563" t="s">
        <v>275</v>
      </c>
      <c r="D1563" t="s">
        <v>36</v>
      </c>
      <c r="E1563">
        <v>1</v>
      </c>
      <c r="G1563" t="s">
        <v>19817</v>
      </c>
    </row>
    <row r="1564" spans="1:7" x14ac:dyDescent="0.25">
      <c r="A1564" t="s">
        <v>19840</v>
      </c>
      <c r="B1564" s="15" t="s">
        <v>19826</v>
      </c>
      <c r="C1564" t="s">
        <v>275</v>
      </c>
      <c r="E1564">
        <v>1</v>
      </c>
      <c r="G1564" t="s">
        <v>19816</v>
      </c>
    </row>
    <row r="1565" spans="1:7" x14ac:dyDescent="0.25">
      <c r="A1565" t="s">
        <v>19839</v>
      </c>
      <c r="B1565" s="15" t="s">
        <v>19826</v>
      </c>
      <c r="C1565" t="s">
        <v>886</v>
      </c>
      <c r="E1565">
        <v>1</v>
      </c>
      <c r="G1565" t="s">
        <v>19817</v>
      </c>
    </row>
    <row r="1566" spans="1:7" x14ac:dyDescent="0.25">
      <c r="A1566" t="s">
        <v>19840</v>
      </c>
      <c r="B1566" s="15" t="s">
        <v>19826</v>
      </c>
      <c r="C1566" t="s">
        <v>886</v>
      </c>
      <c r="E1566">
        <v>1</v>
      </c>
      <c r="G1566" t="s">
        <v>19816</v>
      </c>
    </row>
    <row r="1567" spans="1:7" x14ac:dyDescent="0.25">
      <c r="A1567" t="s">
        <v>19841</v>
      </c>
      <c r="B1567" s="15" t="s">
        <v>19814</v>
      </c>
      <c r="C1567" t="s">
        <v>35</v>
      </c>
      <c r="D1567" t="s">
        <v>36</v>
      </c>
      <c r="E1567">
        <v>1</v>
      </c>
      <c r="G1567" t="s">
        <v>19813</v>
      </c>
    </row>
    <row r="1568" spans="1:7" x14ac:dyDescent="0.25">
      <c r="A1568" t="s">
        <v>19840</v>
      </c>
      <c r="B1568" s="15" t="s">
        <v>19826</v>
      </c>
      <c r="C1568" t="s">
        <v>35</v>
      </c>
      <c r="E1568">
        <v>1</v>
      </c>
      <c r="G1568" t="s">
        <v>19816</v>
      </c>
    </row>
    <row r="1569" spans="1:7" x14ac:dyDescent="0.25">
      <c r="A1569" t="s">
        <v>19841</v>
      </c>
      <c r="B1569" s="15" t="s">
        <v>19826</v>
      </c>
      <c r="C1569" t="s">
        <v>3609</v>
      </c>
      <c r="D1569" t="s">
        <v>36</v>
      </c>
      <c r="E1569">
        <v>1</v>
      </c>
      <c r="G1569" t="s">
        <v>19817</v>
      </c>
    </row>
    <row r="1570" spans="1:7" x14ac:dyDescent="0.25">
      <c r="A1570" t="s">
        <v>19840</v>
      </c>
      <c r="B1570" s="15" t="s">
        <v>19826</v>
      </c>
      <c r="C1570" t="s">
        <v>3609</v>
      </c>
      <c r="E1570">
        <v>1</v>
      </c>
      <c r="G1570" t="s">
        <v>19816</v>
      </c>
    </row>
    <row r="1571" spans="1:7" x14ac:dyDescent="0.25">
      <c r="A1571" t="s">
        <v>19841</v>
      </c>
      <c r="B1571" s="15" t="s">
        <v>19826</v>
      </c>
      <c r="C1571" t="s">
        <v>297</v>
      </c>
      <c r="D1571" t="s">
        <v>36</v>
      </c>
      <c r="E1571">
        <v>1</v>
      </c>
      <c r="G1571" t="s">
        <v>19817</v>
      </c>
    </row>
    <row r="1572" spans="1:7" x14ac:dyDescent="0.25">
      <c r="A1572" t="s">
        <v>19840</v>
      </c>
      <c r="B1572" s="15" t="s">
        <v>19826</v>
      </c>
      <c r="C1572" t="s">
        <v>297</v>
      </c>
      <c r="E1572">
        <v>1</v>
      </c>
      <c r="G1572" t="s">
        <v>19816</v>
      </c>
    </row>
    <row r="1573" spans="1:7" x14ac:dyDescent="0.25">
      <c r="A1573" t="s">
        <v>19841</v>
      </c>
      <c r="B1573" s="15" t="s">
        <v>19826</v>
      </c>
      <c r="C1573" t="s">
        <v>103</v>
      </c>
      <c r="D1573" t="s">
        <v>36</v>
      </c>
      <c r="E1573">
        <v>1</v>
      </c>
      <c r="G1573" t="s">
        <v>19817</v>
      </c>
    </row>
    <row r="1574" spans="1:7" x14ac:dyDescent="0.25">
      <c r="A1574" t="s">
        <v>19840</v>
      </c>
      <c r="B1574" s="15" t="s">
        <v>19826</v>
      </c>
      <c r="C1574" t="s">
        <v>103</v>
      </c>
      <c r="E1574">
        <v>1</v>
      </c>
      <c r="G1574" t="s">
        <v>19816</v>
      </c>
    </row>
    <row r="1575" spans="1:7" x14ac:dyDescent="0.25">
      <c r="A1575" t="s">
        <v>19841</v>
      </c>
      <c r="B1575" s="15" t="s">
        <v>19826</v>
      </c>
      <c r="C1575" t="s">
        <v>3621</v>
      </c>
      <c r="D1575" t="s">
        <v>181</v>
      </c>
      <c r="E1575">
        <v>1</v>
      </c>
      <c r="G1575" t="s">
        <v>19813</v>
      </c>
    </row>
    <row r="1576" spans="1:7" x14ac:dyDescent="0.25">
      <c r="A1576" t="s">
        <v>19840</v>
      </c>
      <c r="B1576" s="15" t="s">
        <v>19826</v>
      </c>
      <c r="C1576" t="s">
        <v>3621</v>
      </c>
      <c r="E1576">
        <v>1</v>
      </c>
      <c r="G1576" t="s">
        <v>19816</v>
      </c>
    </row>
    <row r="1577" spans="1:7" x14ac:dyDescent="0.25">
      <c r="A1577" t="s">
        <v>19841</v>
      </c>
      <c r="B1577" s="15" t="s">
        <v>19826</v>
      </c>
      <c r="C1577" t="s">
        <v>126</v>
      </c>
      <c r="D1577" t="s">
        <v>181</v>
      </c>
      <c r="E1577">
        <v>1</v>
      </c>
      <c r="G1577" t="s">
        <v>19821</v>
      </c>
    </row>
    <row r="1578" spans="1:7" x14ac:dyDescent="0.25">
      <c r="A1578" t="s">
        <v>19840</v>
      </c>
      <c r="B1578" s="15" t="s">
        <v>19826</v>
      </c>
      <c r="C1578" t="s">
        <v>126</v>
      </c>
      <c r="E1578">
        <v>1</v>
      </c>
      <c r="G1578" t="s">
        <v>19816</v>
      </c>
    </row>
    <row r="1579" spans="1:7" x14ac:dyDescent="0.25">
      <c r="A1579" t="s">
        <v>19841</v>
      </c>
      <c r="B1579" s="15" t="s">
        <v>19826</v>
      </c>
      <c r="C1579" t="s">
        <v>192</v>
      </c>
      <c r="D1579" t="s">
        <v>181</v>
      </c>
      <c r="E1579">
        <v>1</v>
      </c>
      <c r="G1579" t="s">
        <v>19817</v>
      </c>
    </row>
    <row r="1580" spans="1:7" x14ac:dyDescent="0.25">
      <c r="A1580" t="s">
        <v>19840</v>
      </c>
      <c r="B1580" s="15" t="s">
        <v>19826</v>
      </c>
      <c r="C1580" t="s">
        <v>192</v>
      </c>
      <c r="E1580">
        <v>1</v>
      </c>
      <c r="G1580" t="s">
        <v>19816</v>
      </c>
    </row>
    <row r="1581" spans="1:7" x14ac:dyDescent="0.25">
      <c r="A1581" t="s">
        <v>19841</v>
      </c>
      <c r="B1581" s="15" t="s">
        <v>19826</v>
      </c>
      <c r="C1581" t="s">
        <v>166</v>
      </c>
      <c r="D1581" t="s">
        <v>181</v>
      </c>
      <c r="E1581">
        <v>1</v>
      </c>
      <c r="G1581" t="s">
        <v>19817</v>
      </c>
    </row>
    <row r="1582" spans="1:7" x14ac:dyDescent="0.25">
      <c r="A1582" t="s">
        <v>19840</v>
      </c>
      <c r="B1582" s="15" t="s">
        <v>19826</v>
      </c>
      <c r="C1582" t="s">
        <v>166</v>
      </c>
      <c r="E1582">
        <v>1</v>
      </c>
      <c r="G1582" t="s">
        <v>19816</v>
      </c>
    </row>
    <row r="1583" spans="1:7" x14ac:dyDescent="0.25">
      <c r="A1583" t="s">
        <v>19841</v>
      </c>
      <c r="B1583" s="15" t="s">
        <v>19814</v>
      </c>
      <c r="C1583" t="s">
        <v>2883</v>
      </c>
      <c r="D1583" t="s">
        <v>36</v>
      </c>
      <c r="E1583">
        <v>1</v>
      </c>
      <c r="G1583" t="s">
        <v>19817</v>
      </c>
    </row>
    <row r="1584" spans="1:7" x14ac:dyDescent="0.25">
      <c r="A1584" t="s">
        <v>19840</v>
      </c>
      <c r="B1584" s="15" t="s">
        <v>19826</v>
      </c>
      <c r="C1584" t="s">
        <v>2883</v>
      </c>
      <c r="E1584">
        <v>1</v>
      </c>
      <c r="G1584" t="s">
        <v>19816</v>
      </c>
    </row>
    <row r="1585" spans="1:7" x14ac:dyDescent="0.25">
      <c r="A1585" t="s">
        <v>19840</v>
      </c>
      <c r="B1585" s="15" t="s">
        <v>19826</v>
      </c>
      <c r="C1585" t="s">
        <v>35</v>
      </c>
      <c r="E1585">
        <v>1</v>
      </c>
      <c r="G1585" t="s">
        <v>19816</v>
      </c>
    </row>
    <row r="1586" spans="1:7" x14ac:dyDescent="0.25">
      <c r="A1586" t="s">
        <v>19841</v>
      </c>
      <c r="B1586" s="15" t="s">
        <v>19826</v>
      </c>
      <c r="C1586" t="s">
        <v>35</v>
      </c>
      <c r="D1586" t="s">
        <v>36</v>
      </c>
      <c r="E1586">
        <v>1</v>
      </c>
      <c r="G1586" t="s">
        <v>19821</v>
      </c>
    </row>
    <row r="1587" spans="1:7" x14ac:dyDescent="0.25">
      <c r="A1587" t="s">
        <v>19841</v>
      </c>
      <c r="B1587" s="15" t="s">
        <v>19826</v>
      </c>
      <c r="C1587" t="s">
        <v>404</v>
      </c>
      <c r="D1587" t="s">
        <v>36</v>
      </c>
      <c r="E1587">
        <v>1</v>
      </c>
      <c r="G1587" t="s">
        <v>19817</v>
      </c>
    </row>
    <row r="1588" spans="1:7" x14ac:dyDescent="0.25">
      <c r="A1588" t="s">
        <v>19840</v>
      </c>
      <c r="B1588" s="15" t="s">
        <v>19826</v>
      </c>
      <c r="C1588" t="s">
        <v>404</v>
      </c>
      <c r="E1588">
        <v>1</v>
      </c>
      <c r="G1588" t="s">
        <v>19816</v>
      </c>
    </row>
    <row r="1589" spans="1:7" x14ac:dyDescent="0.25">
      <c r="A1589" t="s">
        <v>19839</v>
      </c>
      <c r="B1589" s="15" t="s">
        <v>19826</v>
      </c>
      <c r="C1589" t="s">
        <v>126</v>
      </c>
      <c r="E1589">
        <v>1</v>
      </c>
      <c r="G1589" t="s">
        <v>19821</v>
      </c>
    </row>
    <row r="1590" spans="1:7" x14ac:dyDescent="0.25">
      <c r="A1590" t="s">
        <v>19840</v>
      </c>
      <c r="B1590" s="15" t="s">
        <v>19826</v>
      </c>
      <c r="C1590" t="s">
        <v>126</v>
      </c>
      <c r="E1590">
        <v>1</v>
      </c>
      <c r="G1590" t="s">
        <v>19816</v>
      </c>
    </row>
    <row r="1591" spans="1:7" x14ac:dyDescent="0.25">
      <c r="A1591" t="s">
        <v>19841</v>
      </c>
      <c r="B1591" s="15" t="s">
        <v>19826</v>
      </c>
      <c r="C1591" t="s">
        <v>357</v>
      </c>
      <c r="D1591" t="s">
        <v>36</v>
      </c>
      <c r="E1591">
        <v>1</v>
      </c>
      <c r="G1591" t="s">
        <v>19817</v>
      </c>
    </row>
    <row r="1592" spans="1:7" x14ac:dyDescent="0.25">
      <c r="A1592" t="s">
        <v>19840</v>
      </c>
      <c r="B1592" s="15" t="s">
        <v>19826</v>
      </c>
      <c r="C1592" t="s">
        <v>357</v>
      </c>
      <c r="E1592">
        <v>1</v>
      </c>
      <c r="G1592" t="s">
        <v>19816</v>
      </c>
    </row>
    <row r="1593" spans="1:7" x14ac:dyDescent="0.25">
      <c r="A1593" t="s">
        <v>19841</v>
      </c>
      <c r="B1593" s="15" t="s">
        <v>19826</v>
      </c>
      <c r="C1593" t="s">
        <v>275</v>
      </c>
      <c r="D1593" t="s">
        <v>36</v>
      </c>
      <c r="E1593">
        <v>1</v>
      </c>
      <c r="G1593" t="s">
        <v>19817</v>
      </c>
    </row>
    <row r="1594" spans="1:7" x14ac:dyDescent="0.25">
      <c r="A1594" t="s">
        <v>19840</v>
      </c>
      <c r="B1594" s="15" t="s">
        <v>19826</v>
      </c>
      <c r="C1594" t="s">
        <v>275</v>
      </c>
      <c r="E1594">
        <v>1</v>
      </c>
      <c r="G1594" t="s">
        <v>19816</v>
      </c>
    </row>
    <row r="1595" spans="1:7" x14ac:dyDescent="0.25">
      <c r="A1595" t="s">
        <v>19841</v>
      </c>
      <c r="B1595" s="15" t="s">
        <v>19814</v>
      </c>
      <c r="C1595" t="s">
        <v>35</v>
      </c>
      <c r="D1595" t="s">
        <v>36</v>
      </c>
      <c r="E1595">
        <v>1</v>
      </c>
      <c r="G1595" t="s">
        <v>19813</v>
      </c>
    </row>
    <row r="1596" spans="1:7" x14ac:dyDescent="0.25">
      <c r="A1596" t="s">
        <v>19840</v>
      </c>
      <c r="B1596" s="15" t="s">
        <v>19826</v>
      </c>
      <c r="C1596" t="s">
        <v>35</v>
      </c>
      <c r="E1596">
        <v>1</v>
      </c>
      <c r="G1596" t="s">
        <v>19816</v>
      </c>
    </row>
    <row r="1597" spans="1:7" x14ac:dyDescent="0.25">
      <c r="A1597" t="s">
        <v>19841</v>
      </c>
      <c r="B1597" s="15" t="s">
        <v>19826</v>
      </c>
      <c r="C1597" t="s">
        <v>192</v>
      </c>
      <c r="D1597" t="s">
        <v>49</v>
      </c>
      <c r="E1597">
        <v>1</v>
      </c>
      <c r="G1597" t="s">
        <v>19817</v>
      </c>
    </row>
    <row r="1598" spans="1:7" x14ac:dyDescent="0.25">
      <c r="A1598" t="s">
        <v>19840</v>
      </c>
      <c r="B1598" s="15" t="s">
        <v>19826</v>
      </c>
      <c r="C1598" t="s">
        <v>192</v>
      </c>
      <c r="E1598">
        <v>1</v>
      </c>
      <c r="G1598" t="s">
        <v>19816</v>
      </c>
    </row>
    <row r="1599" spans="1:7" x14ac:dyDescent="0.25">
      <c r="A1599" t="s">
        <v>19841</v>
      </c>
      <c r="B1599" s="15" t="s">
        <v>19826</v>
      </c>
      <c r="C1599" t="s">
        <v>768</v>
      </c>
      <c r="D1599" t="s">
        <v>36</v>
      </c>
      <c r="E1599">
        <v>1</v>
      </c>
      <c r="G1599" t="s">
        <v>19817</v>
      </c>
    </row>
    <row r="1600" spans="1:7" x14ac:dyDescent="0.25">
      <c r="A1600" t="s">
        <v>19840</v>
      </c>
      <c r="B1600" s="15" t="s">
        <v>19826</v>
      </c>
      <c r="C1600" t="s">
        <v>768</v>
      </c>
      <c r="E1600">
        <v>1</v>
      </c>
      <c r="G1600" t="s">
        <v>19816</v>
      </c>
    </row>
    <row r="1601" spans="1:7" x14ac:dyDescent="0.25">
      <c r="A1601" t="s">
        <v>19841</v>
      </c>
      <c r="B1601" s="15" t="s">
        <v>19826</v>
      </c>
      <c r="C1601" t="s">
        <v>545</v>
      </c>
      <c r="D1601" t="s">
        <v>36</v>
      </c>
      <c r="E1601">
        <v>1</v>
      </c>
      <c r="G1601" t="s">
        <v>19817</v>
      </c>
    </row>
    <row r="1602" spans="1:7" x14ac:dyDescent="0.25">
      <c r="A1602" t="s">
        <v>19840</v>
      </c>
      <c r="B1602" s="15" t="s">
        <v>19826</v>
      </c>
      <c r="C1602" t="s">
        <v>545</v>
      </c>
      <c r="E1602">
        <v>1</v>
      </c>
      <c r="G1602" t="s">
        <v>19816</v>
      </c>
    </row>
    <row r="1603" spans="1:7" x14ac:dyDescent="0.25">
      <c r="A1603" t="s">
        <v>19841</v>
      </c>
      <c r="B1603" s="15" t="s">
        <v>19826</v>
      </c>
      <c r="C1603" t="s">
        <v>659</v>
      </c>
      <c r="D1603" t="s">
        <v>36</v>
      </c>
      <c r="E1603">
        <v>1</v>
      </c>
      <c r="G1603" t="s">
        <v>19817</v>
      </c>
    </row>
    <row r="1604" spans="1:7" x14ac:dyDescent="0.25">
      <c r="A1604" t="s">
        <v>19840</v>
      </c>
      <c r="B1604" s="15" t="s">
        <v>19826</v>
      </c>
      <c r="C1604" t="s">
        <v>659</v>
      </c>
      <c r="E1604">
        <v>1</v>
      </c>
      <c r="G1604" t="s">
        <v>19816</v>
      </c>
    </row>
    <row r="1605" spans="1:7" x14ac:dyDescent="0.25">
      <c r="A1605" t="s">
        <v>19841</v>
      </c>
      <c r="B1605" s="15" t="s">
        <v>19826</v>
      </c>
      <c r="C1605" t="s">
        <v>35</v>
      </c>
      <c r="D1605" t="s">
        <v>36</v>
      </c>
      <c r="E1605">
        <v>1</v>
      </c>
      <c r="G1605" t="s">
        <v>19813</v>
      </c>
    </row>
    <row r="1606" spans="1:7" x14ac:dyDescent="0.25">
      <c r="A1606" t="s">
        <v>19840</v>
      </c>
      <c r="B1606" s="15" t="s">
        <v>19826</v>
      </c>
      <c r="C1606" t="s">
        <v>35</v>
      </c>
      <c r="E1606">
        <v>1</v>
      </c>
      <c r="G1606" t="s">
        <v>19816</v>
      </c>
    </row>
    <row r="1607" spans="1:7" x14ac:dyDescent="0.25">
      <c r="A1607" t="s">
        <v>19841</v>
      </c>
      <c r="B1607" s="15" t="s">
        <v>19826</v>
      </c>
      <c r="C1607" t="s">
        <v>897</v>
      </c>
      <c r="D1607" t="s">
        <v>36</v>
      </c>
      <c r="E1607">
        <v>1</v>
      </c>
      <c r="G1607" t="s">
        <v>19817</v>
      </c>
    </row>
    <row r="1608" spans="1:7" x14ac:dyDescent="0.25">
      <c r="A1608" t="s">
        <v>19840</v>
      </c>
      <c r="B1608" s="15" t="s">
        <v>19826</v>
      </c>
      <c r="C1608" t="s">
        <v>897</v>
      </c>
      <c r="E1608">
        <v>1</v>
      </c>
      <c r="G1608" t="s">
        <v>19816</v>
      </c>
    </row>
    <row r="1609" spans="1:7" x14ac:dyDescent="0.25">
      <c r="A1609" t="s">
        <v>19841</v>
      </c>
      <c r="B1609" s="15" t="s">
        <v>19826</v>
      </c>
      <c r="C1609" t="s">
        <v>35</v>
      </c>
      <c r="D1609" t="s">
        <v>36</v>
      </c>
      <c r="E1609">
        <v>1</v>
      </c>
      <c r="G1609" t="s">
        <v>19819</v>
      </c>
    </row>
    <row r="1610" spans="1:7" x14ac:dyDescent="0.25">
      <c r="A1610" t="s">
        <v>19840</v>
      </c>
      <c r="B1610" s="15" t="s">
        <v>19826</v>
      </c>
      <c r="C1610" t="s">
        <v>35</v>
      </c>
      <c r="E1610">
        <v>1</v>
      </c>
      <c r="G1610" t="s">
        <v>19816</v>
      </c>
    </row>
    <row r="1611" spans="1:7" x14ac:dyDescent="0.25">
      <c r="A1611" t="s">
        <v>19841</v>
      </c>
      <c r="B1611" s="15" t="s">
        <v>19814</v>
      </c>
      <c r="C1611" t="s">
        <v>47</v>
      </c>
      <c r="D1611" t="s">
        <v>36</v>
      </c>
      <c r="E1611">
        <v>1</v>
      </c>
      <c r="G1611" t="s">
        <v>19817</v>
      </c>
    </row>
    <row r="1612" spans="1:7" x14ac:dyDescent="0.25">
      <c r="A1612" t="s">
        <v>19840</v>
      </c>
      <c r="B1612" s="15" t="s">
        <v>19826</v>
      </c>
      <c r="C1612" t="s">
        <v>47</v>
      </c>
      <c r="E1612">
        <v>1</v>
      </c>
      <c r="G1612" t="s">
        <v>19816</v>
      </c>
    </row>
    <row r="1613" spans="1:7" x14ac:dyDescent="0.25">
      <c r="A1613" t="s">
        <v>19841</v>
      </c>
      <c r="B1613" s="15" t="s">
        <v>19826</v>
      </c>
      <c r="C1613" t="s">
        <v>35</v>
      </c>
      <c r="D1613" t="s">
        <v>36</v>
      </c>
      <c r="E1613">
        <v>1</v>
      </c>
      <c r="G1613" t="s">
        <v>19813</v>
      </c>
    </row>
    <row r="1614" spans="1:7" x14ac:dyDescent="0.25">
      <c r="A1614" t="s">
        <v>19840</v>
      </c>
      <c r="B1614" s="15" t="s">
        <v>19826</v>
      </c>
      <c r="C1614" t="s">
        <v>35</v>
      </c>
      <c r="E1614">
        <v>1</v>
      </c>
      <c r="G1614" t="s">
        <v>19816</v>
      </c>
    </row>
    <row r="1615" spans="1:7" x14ac:dyDescent="0.25">
      <c r="A1615" t="s">
        <v>19841</v>
      </c>
      <c r="B1615" s="15" t="s">
        <v>19826</v>
      </c>
      <c r="C1615" t="s">
        <v>35</v>
      </c>
      <c r="D1615" t="s">
        <v>36</v>
      </c>
      <c r="E1615">
        <v>1</v>
      </c>
      <c r="G1615" t="s">
        <v>19821</v>
      </c>
    </row>
    <row r="1616" spans="1:7" x14ac:dyDescent="0.25">
      <c r="A1616" t="s">
        <v>19840</v>
      </c>
      <c r="B1616" s="15" t="s">
        <v>19826</v>
      </c>
      <c r="C1616" t="s">
        <v>35</v>
      </c>
      <c r="E1616">
        <v>1</v>
      </c>
      <c r="G1616" t="s">
        <v>19816</v>
      </c>
    </row>
    <row r="1617" spans="1:7" x14ac:dyDescent="0.25">
      <c r="A1617" t="s">
        <v>19841</v>
      </c>
      <c r="B1617" s="15" t="s">
        <v>19826</v>
      </c>
      <c r="C1617" t="s">
        <v>2883</v>
      </c>
      <c r="D1617" t="s">
        <v>36</v>
      </c>
      <c r="E1617">
        <v>1</v>
      </c>
      <c r="G1617" t="s">
        <v>19817</v>
      </c>
    </row>
    <row r="1618" spans="1:7" x14ac:dyDescent="0.25">
      <c r="A1618" t="s">
        <v>19840</v>
      </c>
      <c r="B1618" s="15" t="s">
        <v>19826</v>
      </c>
      <c r="C1618" t="s">
        <v>2883</v>
      </c>
      <c r="E1618">
        <v>1</v>
      </c>
      <c r="G1618" t="s">
        <v>19816</v>
      </c>
    </row>
    <row r="1619" spans="1:7" x14ac:dyDescent="0.25">
      <c r="A1619" t="s">
        <v>19841</v>
      </c>
      <c r="B1619" s="15" t="s">
        <v>19826</v>
      </c>
      <c r="C1619" t="s">
        <v>235</v>
      </c>
      <c r="D1619" t="s">
        <v>36</v>
      </c>
      <c r="E1619">
        <v>1</v>
      </c>
      <c r="G1619" t="s">
        <v>19819</v>
      </c>
    </row>
    <row r="1620" spans="1:7" x14ac:dyDescent="0.25">
      <c r="A1620" t="s">
        <v>19840</v>
      </c>
      <c r="B1620" s="15" t="s">
        <v>19826</v>
      </c>
      <c r="C1620" t="s">
        <v>235</v>
      </c>
      <c r="E1620">
        <v>1</v>
      </c>
      <c r="G1620" t="s">
        <v>19816</v>
      </c>
    </row>
    <row r="1621" spans="1:7" x14ac:dyDescent="0.25">
      <c r="A1621" t="s">
        <v>19841</v>
      </c>
      <c r="B1621" s="15" t="s">
        <v>19826</v>
      </c>
      <c r="C1621" t="s">
        <v>1729</v>
      </c>
      <c r="D1621" t="s">
        <v>36</v>
      </c>
      <c r="E1621">
        <v>1</v>
      </c>
      <c r="G1621" t="s">
        <v>19817</v>
      </c>
    </row>
    <row r="1622" spans="1:7" x14ac:dyDescent="0.25">
      <c r="A1622" t="s">
        <v>19840</v>
      </c>
      <c r="B1622" s="15" t="s">
        <v>19826</v>
      </c>
      <c r="C1622" t="s">
        <v>1729</v>
      </c>
      <c r="E1622">
        <v>1</v>
      </c>
      <c r="G1622" t="s">
        <v>19816</v>
      </c>
    </row>
    <row r="1623" spans="1:7" x14ac:dyDescent="0.25">
      <c r="A1623" t="s">
        <v>19841</v>
      </c>
      <c r="B1623" s="15" t="s">
        <v>19826</v>
      </c>
      <c r="C1623" t="s">
        <v>886</v>
      </c>
      <c r="D1623" t="s">
        <v>36</v>
      </c>
      <c r="E1623">
        <v>1</v>
      </c>
      <c r="G1623" t="s">
        <v>19817</v>
      </c>
    </row>
    <row r="1624" spans="1:7" x14ac:dyDescent="0.25">
      <c r="A1624" t="s">
        <v>19840</v>
      </c>
      <c r="B1624" s="15" t="s">
        <v>19826</v>
      </c>
      <c r="C1624" t="s">
        <v>886</v>
      </c>
      <c r="E1624">
        <v>1</v>
      </c>
      <c r="G1624" t="s">
        <v>19816</v>
      </c>
    </row>
    <row r="1625" spans="1:7" x14ac:dyDescent="0.25">
      <c r="A1625" t="s">
        <v>19841</v>
      </c>
      <c r="B1625" s="15" t="s">
        <v>19826</v>
      </c>
      <c r="C1625" t="s">
        <v>35</v>
      </c>
      <c r="D1625" t="s">
        <v>36</v>
      </c>
      <c r="E1625">
        <v>1</v>
      </c>
      <c r="G1625" t="s">
        <v>19821</v>
      </c>
    </row>
    <row r="1626" spans="1:7" x14ac:dyDescent="0.25">
      <c r="A1626" t="s">
        <v>19840</v>
      </c>
      <c r="B1626" s="15" t="s">
        <v>19826</v>
      </c>
      <c r="C1626" t="s">
        <v>35</v>
      </c>
      <c r="E1626">
        <v>1</v>
      </c>
      <c r="G1626" t="s">
        <v>19816</v>
      </c>
    </row>
    <row r="1627" spans="1:7" x14ac:dyDescent="0.25">
      <c r="A1627" t="s">
        <v>19841</v>
      </c>
      <c r="B1627" s="15" t="s">
        <v>19826</v>
      </c>
      <c r="C1627" t="s">
        <v>166</v>
      </c>
      <c r="D1627" t="s">
        <v>49</v>
      </c>
      <c r="E1627">
        <v>1</v>
      </c>
      <c r="G1627" t="s">
        <v>19817</v>
      </c>
    </row>
    <row r="1628" spans="1:7" x14ac:dyDescent="0.25">
      <c r="A1628" t="s">
        <v>19840</v>
      </c>
      <c r="B1628" s="15" t="s">
        <v>19826</v>
      </c>
      <c r="C1628" t="s">
        <v>166</v>
      </c>
      <c r="E1628">
        <v>1</v>
      </c>
      <c r="G1628" t="s">
        <v>19816</v>
      </c>
    </row>
    <row r="1629" spans="1:7" x14ac:dyDescent="0.25">
      <c r="A1629" t="s">
        <v>19841</v>
      </c>
      <c r="B1629" s="15" t="s">
        <v>19814</v>
      </c>
      <c r="C1629" t="s">
        <v>187</v>
      </c>
      <c r="D1629" t="s">
        <v>36</v>
      </c>
      <c r="E1629">
        <v>1</v>
      </c>
      <c r="G1629" t="s">
        <v>19817</v>
      </c>
    </row>
    <row r="1630" spans="1:7" x14ac:dyDescent="0.25">
      <c r="A1630" t="s">
        <v>19840</v>
      </c>
      <c r="B1630" s="15" t="s">
        <v>19826</v>
      </c>
      <c r="C1630" t="s">
        <v>187</v>
      </c>
      <c r="E1630">
        <v>1</v>
      </c>
      <c r="G1630" t="s">
        <v>19816</v>
      </c>
    </row>
    <row r="1631" spans="1:7" x14ac:dyDescent="0.25">
      <c r="A1631" t="s">
        <v>19841</v>
      </c>
      <c r="B1631" s="15" t="s">
        <v>19826</v>
      </c>
      <c r="C1631" t="s">
        <v>3729</v>
      </c>
      <c r="D1631" t="s">
        <v>136</v>
      </c>
      <c r="E1631">
        <v>1</v>
      </c>
      <c r="G1631" t="s">
        <v>19828</v>
      </c>
    </row>
    <row r="1632" spans="1:7" x14ac:dyDescent="0.25">
      <c r="A1632" t="s">
        <v>19841</v>
      </c>
      <c r="B1632" s="15" t="s">
        <v>19826</v>
      </c>
      <c r="C1632" t="s">
        <v>659</v>
      </c>
      <c r="D1632" t="s">
        <v>36</v>
      </c>
      <c r="E1632">
        <v>1</v>
      </c>
      <c r="G1632" t="s">
        <v>19817</v>
      </c>
    </row>
    <row r="1633" spans="1:7" x14ac:dyDescent="0.25">
      <c r="A1633" t="s">
        <v>19840</v>
      </c>
      <c r="B1633" s="15" t="s">
        <v>19826</v>
      </c>
      <c r="C1633" t="s">
        <v>659</v>
      </c>
      <c r="E1633">
        <v>1</v>
      </c>
      <c r="G1633" t="s">
        <v>19816</v>
      </c>
    </row>
    <row r="1634" spans="1:7" x14ac:dyDescent="0.25">
      <c r="A1634" t="s">
        <v>19841</v>
      </c>
      <c r="B1634" s="15" t="s">
        <v>19826</v>
      </c>
      <c r="C1634" t="s">
        <v>1951</v>
      </c>
      <c r="D1634" t="s">
        <v>136</v>
      </c>
      <c r="E1634">
        <v>1</v>
      </c>
      <c r="G1634" t="s">
        <v>19813</v>
      </c>
    </row>
    <row r="1635" spans="1:7" x14ac:dyDescent="0.25">
      <c r="A1635" t="s">
        <v>19841</v>
      </c>
      <c r="B1635" s="15" t="s">
        <v>19826</v>
      </c>
      <c r="C1635" t="s">
        <v>3741</v>
      </c>
      <c r="D1635" t="s">
        <v>136</v>
      </c>
      <c r="E1635">
        <v>1</v>
      </c>
      <c r="G1635" t="s">
        <v>19828</v>
      </c>
    </row>
    <row r="1636" spans="1:7" x14ac:dyDescent="0.25">
      <c r="A1636" t="s">
        <v>19841</v>
      </c>
      <c r="B1636" s="15" t="s">
        <v>19826</v>
      </c>
      <c r="C1636" t="s">
        <v>172</v>
      </c>
      <c r="D1636" t="s">
        <v>49</v>
      </c>
      <c r="E1636">
        <v>1</v>
      </c>
      <c r="G1636" t="s">
        <v>19817</v>
      </c>
    </row>
    <row r="1637" spans="1:7" x14ac:dyDescent="0.25">
      <c r="A1637" t="s">
        <v>19840</v>
      </c>
      <c r="B1637" s="15" t="s">
        <v>19826</v>
      </c>
      <c r="C1637" t="s">
        <v>172</v>
      </c>
      <c r="E1637">
        <v>1</v>
      </c>
      <c r="G1637" t="s">
        <v>19816</v>
      </c>
    </row>
    <row r="1638" spans="1:7" x14ac:dyDescent="0.25">
      <c r="A1638" t="s">
        <v>19841</v>
      </c>
      <c r="B1638" s="15" t="s">
        <v>19826</v>
      </c>
      <c r="C1638" t="s">
        <v>143</v>
      </c>
      <c r="D1638" t="s">
        <v>49</v>
      </c>
      <c r="E1638">
        <v>1</v>
      </c>
      <c r="G1638" t="s">
        <v>19817</v>
      </c>
    </row>
    <row r="1639" spans="1:7" x14ac:dyDescent="0.25">
      <c r="A1639" t="s">
        <v>19840</v>
      </c>
      <c r="B1639" s="15" t="s">
        <v>19826</v>
      </c>
      <c r="C1639" t="s">
        <v>143</v>
      </c>
      <c r="E1639">
        <v>1</v>
      </c>
      <c r="G1639" t="s">
        <v>19816</v>
      </c>
    </row>
    <row r="1640" spans="1:7" x14ac:dyDescent="0.25">
      <c r="A1640" t="s">
        <v>19841</v>
      </c>
      <c r="B1640" s="15" t="s">
        <v>19826</v>
      </c>
      <c r="C1640" t="s">
        <v>192</v>
      </c>
      <c r="D1640" t="s">
        <v>181</v>
      </c>
      <c r="E1640">
        <v>1</v>
      </c>
      <c r="G1640" t="s">
        <v>19817</v>
      </c>
    </row>
    <row r="1641" spans="1:7" x14ac:dyDescent="0.25">
      <c r="A1641" t="s">
        <v>19840</v>
      </c>
      <c r="B1641" s="15" t="s">
        <v>19826</v>
      </c>
      <c r="C1641" t="s">
        <v>192</v>
      </c>
      <c r="E1641">
        <v>1</v>
      </c>
      <c r="G1641" t="s">
        <v>19816</v>
      </c>
    </row>
    <row r="1642" spans="1:7" x14ac:dyDescent="0.25">
      <c r="A1642" t="s">
        <v>19841</v>
      </c>
      <c r="B1642" s="15" t="s">
        <v>19826</v>
      </c>
      <c r="C1642" t="s">
        <v>756</v>
      </c>
      <c r="D1642" t="s">
        <v>181</v>
      </c>
      <c r="E1642">
        <v>1</v>
      </c>
      <c r="G1642" t="s">
        <v>19817</v>
      </c>
    </row>
    <row r="1643" spans="1:7" x14ac:dyDescent="0.25">
      <c r="A1643" t="s">
        <v>19840</v>
      </c>
      <c r="B1643" s="15" t="s">
        <v>19826</v>
      </c>
      <c r="C1643" t="s">
        <v>756</v>
      </c>
      <c r="E1643">
        <v>1</v>
      </c>
      <c r="G1643" t="s">
        <v>19816</v>
      </c>
    </row>
    <row r="1644" spans="1:7" x14ac:dyDescent="0.25">
      <c r="A1644" t="s">
        <v>19841</v>
      </c>
      <c r="B1644" s="15" t="s">
        <v>19826</v>
      </c>
      <c r="C1644" t="s">
        <v>59</v>
      </c>
      <c r="D1644" t="s">
        <v>49</v>
      </c>
      <c r="E1644">
        <v>1</v>
      </c>
      <c r="G1644" t="s">
        <v>19817</v>
      </c>
    </row>
    <row r="1645" spans="1:7" x14ac:dyDescent="0.25">
      <c r="A1645" t="s">
        <v>19840</v>
      </c>
      <c r="B1645" s="15" t="s">
        <v>19826</v>
      </c>
      <c r="C1645" t="s">
        <v>59</v>
      </c>
      <c r="E1645">
        <v>1</v>
      </c>
      <c r="G1645" t="s">
        <v>19816</v>
      </c>
    </row>
    <row r="1646" spans="1:7" x14ac:dyDescent="0.25">
      <c r="A1646" t="s">
        <v>19841</v>
      </c>
      <c r="B1646" s="15" t="s">
        <v>19826</v>
      </c>
      <c r="C1646" t="s">
        <v>3766</v>
      </c>
      <c r="D1646" t="s">
        <v>370</v>
      </c>
      <c r="E1646">
        <v>1</v>
      </c>
      <c r="G1646" t="s">
        <v>19813</v>
      </c>
    </row>
    <row r="1647" spans="1:7" x14ac:dyDescent="0.25">
      <c r="A1647" t="s">
        <v>19840</v>
      </c>
      <c r="B1647" s="15" t="s">
        <v>19826</v>
      </c>
      <c r="C1647" t="s">
        <v>3766</v>
      </c>
      <c r="E1647">
        <v>1</v>
      </c>
      <c r="G1647" t="s">
        <v>19816</v>
      </c>
    </row>
    <row r="1648" spans="1:7" x14ac:dyDescent="0.25">
      <c r="A1648" t="s">
        <v>19841</v>
      </c>
      <c r="B1648" s="15" t="s">
        <v>19814</v>
      </c>
      <c r="C1648" t="s">
        <v>768</v>
      </c>
      <c r="D1648" t="s">
        <v>36</v>
      </c>
      <c r="E1648">
        <v>1</v>
      </c>
      <c r="G1648" t="s">
        <v>19817</v>
      </c>
    </row>
    <row r="1649" spans="1:7" x14ac:dyDescent="0.25">
      <c r="A1649" t="s">
        <v>19840</v>
      </c>
      <c r="B1649" s="15" t="s">
        <v>19826</v>
      </c>
      <c r="C1649" t="s">
        <v>768</v>
      </c>
      <c r="E1649">
        <v>1</v>
      </c>
      <c r="G1649" t="s">
        <v>19816</v>
      </c>
    </row>
    <row r="1650" spans="1:7" x14ac:dyDescent="0.25">
      <c r="A1650" t="s">
        <v>19841</v>
      </c>
      <c r="B1650" s="15" t="s">
        <v>19826</v>
      </c>
      <c r="C1650" t="s">
        <v>35</v>
      </c>
      <c r="D1650" t="s">
        <v>36</v>
      </c>
      <c r="E1650">
        <v>1</v>
      </c>
      <c r="G1650" t="s">
        <v>19819</v>
      </c>
    </row>
    <row r="1651" spans="1:7" x14ac:dyDescent="0.25">
      <c r="A1651" t="s">
        <v>19840</v>
      </c>
      <c r="B1651" s="15" t="s">
        <v>19826</v>
      </c>
      <c r="C1651" t="s">
        <v>35</v>
      </c>
      <c r="E1651">
        <v>1</v>
      </c>
      <c r="G1651" t="s">
        <v>19816</v>
      </c>
    </row>
    <row r="1652" spans="1:7" x14ac:dyDescent="0.25">
      <c r="A1652" t="s">
        <v>19841</v>
      </c>
      <c r="B1652" s="15" t="s">
        <v>19826</v>
      </c>
      <c r="C1652" t="s">
        <v>954</v>
      </c>
      <c r="D1652" t="s">
        <v>181</v>
      </c>
      <c r="E1652">
        <v>1</v>
      </c>
      <c r="G1652" t="s">
        <v>19817</v>
      </c>
    </row>
    <row r="1653" spans="1:7" x14ac:dyDescent="0.25">
      <c r="A1653" t="s">
        <v>19840</v>
      </c>
      <c r="B1653" s="15" t="s">
        <v>19826</v>
      </c>
      <c r="C1653" t="s">
        <v>954</v>
      </c>
      <c r="E1653">
        <v>1</v>
      </c>
      <c r="G1653" t="s">
        <v>19816</v>
      </c>
    </row>
    <row r="1654" spans="1:7" x14ac:dyDescent="0.25">
      <c r="A1654" t="s">
        <v>19841</v>
      </c>
      <c r="B1654" s="15" t="s">
        <v>19826</v>
      </c>
      <c r="C1654" t="s">
        <v>35</v>
      </c>
      <c r="D1654" t="s">
        <v>36</v>
      </c>
      <c r="E1654">
        <v>1</v>
      </c>
      <c r="G1654" t="s">
        <v>19813</v>
      </c>
    </row>
    <row r="1655" spans="1:7" x14ac:dyDescent="0.25">
      <c r="A1655" t="s">
        <v>19840</v>
      </c>
      <c r="B1655" s="15" t="s">
        <v>19826</v>
      </c>
      <c r="C1655" t="s">
        <v>35</v>
      </c>
      <c r="E1655">
        <v>1</v>
      </c>
      <c r="G1655" t="s">
        <v>19816</v>
      </c>
    </row>
    <row r="1656" spans="1:7" x14ac:dyDescent="0.25">
      <c r="A1656" t="s">
        <v>19841</v>
      </c>
      <c r="B1656" s="15" t="s">
        <v>19826</v>
      </c>
      <c r="C1656" t="s">
        <v>404</v>
      </c>
      <c r="D1656" t="s">
        <v>36</v>
      </c>
      <c r="E1656">
        <v>1</v>
      </c>
      <c r="G1656" t="s">
        <v>19817</v>
      </c>
    </row>
    <row r="1657" spans="1:7" x14ac:dyDescent="0.25">
      <c r="A1657" t="s">
        <v>19840</v>
      </c>
      <c r="B1657" s="15" t="s">
        <v>19826</v>
      </c>
      <c r="C1657" t="s">
        <v>404</v>
      </c>
      <c r="E1657">
        <v>1</v>
      </c>
      <c r="G1657" t="s">
        <v>19816</v>
      </c>
    </row>
    <row r="1658" spans="1:7" x14ac:dyDescent="0.25">
      <c r="A1658" t="s">
        <v>19841</v>
      </c>
      <c r="B1658" s="15" t="s">
        <v>19826</v>
      </c>
      <c r="C1658" t="s">
        <v>35</v>
      </c>
      <c r="D1658" t="s">
        <v>36</v>
      </c>
      <c r="E1658">
        <v>1</v>
      </c>
      <c r="G1658" t="s">
        <v>19821</v>
      </c>
    </row>
    <row r="1659" spans="1:7" x14ac:dyDescent="0.25">
      <c r="A1659" t="s">
        <v>19840</v>
      </c>
      <c r="B1659" s="15" t="s">
        <v>19826</v>
      </c>
      <c r="C1659" t="s">
        <v>35</v>
      </c>
      <c r="E1659">
        <v>1</v>
      </c>
      <c r="G1659" t="s">
        <v>19816</v>
      </c>
    </row>
    <row r="1660" spans="1:7" x14ac:dyDescent="0.25">
      <c r="A1660" t="s">
        <v>19841</v>
      </c>
      <c r="B1660" s="15" t="s">
        <v>19826</v>
      </c>
      <c r="C1660" t="s">
        <v>2619</v>
      </c>
      <c r="D1660" t="s">
        <v>136</v>
      </c>
      <c r="E1660">
        <v>1</v>
      </c>
      <c r="G1660" t="s">
        <v>19831</v>
      </c>
    </row>
    <row r="1661" spans="1:7" x14ac:dyDescent="0.25">
      <c r="A1661" t="s">
        <v>19841</v>
      </c>
      <c r="B1661" s="15" t="s">
        <v>19826</v>
      </c>
      <c r="C1661" t="s">
        <v>35</v>
      </c>
      <c r="D1661" t="s">
        <v>36</v>
      </c>
      <c r="E1661">
        <v>1</v>
      </c>
      <c r="G1661" t="s">
        <v>19813</v>
      </c>
    </row>
    <row r="1662" spans="1:7" x14ac:dyDescent="0.25">
      <c r="A1662" t="s">
        <v>19840</v>
      </c>
      <c r="B1662" s="15" t="s">
        <v>19826</v>
      </c>
      <c r="C1662" t="s">
        <v>35</v>
      </c>
      <c r="E1662">
        <v>1</v>
      </c>
      <c r="G1662" t="s">
        <v>19816</v>
      </c>
    </row>
    <row r="1663" spans="1:7" x14ac:dyDescent="0.25">
      <c r="A1663" t="s">
        <v>19841</v>
      </c>
      <c r="B1663" s="15" t="s">
        <v>19826</v>
      </c>
      <c r="C1663" t="s">
        <v>157</v>
      </c>
      <c r="D1663" t="s">
        <v>36</v>
      </c>
      <c r="E1663">
        <v>1</v>
      </c>
      <c r="G1663" t="s">
        <v>19817</v>
      </c>
    </row>
    <row r="1664" spans="1:7" x14ac:dyDescent="0.25">
      <c r="A1664" t="s">
        <v>19840</v>
      </c>
      <c r="B1664" s="15" t="s">
        <v>19826</v>
      </c>
      <c r="C1664" t="s">
        <v>157</v>
      </c>
      <c r="E1664">
        <v>1</v>
      </c>
      <c r="G1664" t="s">
        <v>19816</v>
      </c>
    </row>
    <row r="1665" spans="1:7" x14ac:dyDescent="0.25">
      <c r="A1665" t="s">
        <v>19841</v>
      </c>
      <c r="B1665" s="15" t="s">
        <v>19814</v>
      </c>
      <c r="C1665" t="s">
        <v>235</v>
      </c>
      <c r="D1665" t="s">
        <v>36</v>
      </c>
      <c r="E1665">
        <v>1</v>
      </c>
      <c r="G1665" t="s">
        <v>19819</v>
      </c>
    </row>
    <row r="1666" spans="1:7" x14ac:dyDescent="0.25">
      <c r="A1666" t="s">
        <v>19840</v>
      </c>
      <c r="B1666" s="15" t="s">
        <v>19826</v>
      </c>
      <c r="C1666" t="s">
        <v>235</v>
      </c>
      <c r="E1666">
        <v>1</v>
      </c>
      <c r="G1666" t="s">
        <v>19816</v>
      </c>
    </row>
    <row r="1667" spans="1:7" x14ac:dyDescent="0.25">
      <c r="A1667" t="s">
        <v>19841</v>
      </c>
      <c r="B1667" s="15" t="s">
        <v>19826</v>
      </c>
      <c r="C1667" t="s">
        <v>714</v>
      </c>
      <c r="D1667" t="s">
        <v>36</v>
      </c>
      <c r="E1667">
        <v>1</v>
      </c>
      <c r="G1667" t="s">
        <v>19821</v>
      </c>
    </row>
    <row r="1668" spans="1:7" x14ac:dyDescent="0.25">
      <c r="A1668" t="s">
        <v>19840</v>
      </c>
      <c r="B1668" s="15" t="s">
        <v>19826</v>
      </c>
      <c r="C1668" t="s">
        <v>714</v>
      </c>
      <c r="E1668">
        <v>1</v>
      </c>
      <c r="G1668" t="s">
        <v>19816</v>
      </c>
    </row>
    <row r="1669" spans="1:7" x14ac:dyDescent="0.25">
      <c r="A1669" t="s">
        <v>19841</v>
      </c>
      <c r="B1669" s="15" t="s">
        <v>19826</v>
      </c>
      <c r="C1669" t="s">
        <v>35</v>
      </c>
      <c r="D1669" t="s">
        <v>36</v>
      </c>
      <c r="E1669">
        <v>1</v>
      </c>
      <c r="G1669" t="s">
        <v>19813</v>
      </c>
    </row>
    <row r="1670" spans="1:7" x14ac:dyDescent="0.25">
      <c r="A1670" t="s">
        <v>19840</v>
      </c>
      <c r="B1670" s="15" t="s">
        <v>19826</v>
      </c>
      <c r="C1670" t="s">
        <v>35</v>
      </c>
      <c r="E1670">
        <v>1</v>
      </c>
      <c r="G1670" t="s">
        <v>19816</v>
      </c>
    </row>
    <row r="1671" spans="1:7" x14ac:dyDescent="0.25">
      <c r="A1671" t="s">
        <v>19841</v>
      </c>
      <c r="B1671" s="15" t="s">
        <v>19826</v>
      </c>
      <c r="C1671" t="s">
        <v>3813</v>
      </c>
      <c r="D1671" t="s">
        <v>370</v>
      </c>
      <c r="E1671">
        <v>1</v>
      </c>
      <c r="G1671" t="s">
        <v>19813</v>
      </c>
    </row>
    <row r="1672" spans="1:7" x14ac:dyDescent="0.25">
      <c r="A1672" t="s">
        <v>19840</v>
      </c>
      <c r="B1672" s="15" t="s">
        <v>19826</v>
      </c>
      <c r="C1672" t="s">
        <v>3813</v>
      </c>
      <c r="E1672">
        <v>1</v>
      </c>
      <c r="G1672" t="s">
        <v>19816</v>
      </c>
    </row>
    <row r="1673" spans="1:7" x14ac:dyDescent="0.25">
      <c r="A1673" t="s">
        <v>19841</v>
      </c>
      <c r="B1673" s="15" t="s">
        <v>19826</v>
      </c>
      <c r="C1673" t="s">
        <v>1385</v>
      </c>
      <c r="D1673" t="s">
        <v>136</v>
      </c>
      <c r="E1673">
        <v>1</v>
      </c>
      <c r="G1673" t="s">
        <v>19828</v>
      </c>
    </row>
    <row r="1674" spans="1:7" x14ac:dyDescent="0.25">
      <c r="A1674" t="s">
        <v>19841</v>
      </c>
      <c r="B1674" s="15" t="s">
        <v>19826</v>
      </c>
      <c r="C1674" t="s">
        <v>86</v>
      </c>
      <c r="D1674" t="s">
        <v>36</v>
      </c>
      <c r="E1674">
        <v>1</v>
      </c>
      <c r="G1674" t="s">
        <v>19813</v>
      </c>
    </row>
    <row r="1675" spans="1:7" x14ac:dyDescent="0.25">
      <c r="A1675" t="s">
        <v>19841</v>
      </c>
      <c r="B1675" s="15" t="s">
        <v>19826</v>
      </c>
      <c r="C1675" t="s">
        <v>3829</v>
      </c>
      <c r="D1675" t="s">
        <v>136</v>
      </c>
      <c r="E1675">
        <v>1</v>
      </c>
      <c r="G1675" t="s">
        <v>19823</v>
      </c>
    </row>
    <row r="1676" spans="1:7" x14ac:dyDescent="0.25">
      <c r="A1676" t="s">
        <v>19841</v>
      </c>
      <c r="B1676" s="15" t="s">
        <v>19826</v>
      </c>
      <c r="C1676" t="s">
        <v>126</v>
      </c>
      <c r="D1676" t="s">
        <v>181</v>
      </c>
      <c r="E1676">
        <v>1</v>
      </c>
      <c r="G1676" t="s">
        <v>19821</v>
      </c>
    </row>
    <row r="1677" spans="1:7" x14ac:dyDescent="0.25">
      <c r="A1677" t="s">
        <v>19840</v>
      </c>
      <c r="B1677" s="15" t="s">
        <v>19826</v>
      </c>
      <c r="C1677" t="s">
        <v>126</v>
      </c>
      <c r="E1677">
        <v>1</v>
      </c>
      <c r="G1677" t="s">
        <v>19816</v>
      </c>
    </row>
    <row r="1678" spans="1:7" x14ac:dyDescent="0.25">
      <c r="A1678" t="s">
        <v>19841</v>
      </c>
      <c r="B1678" s="15" t="s">
        <v>19826</v>
      </c>
      <c r="C1678" t="s">
        <v>192</v>
      </c>
      <c r="D1678" t="s">
        <v>49</v>
      </c>
      <c r="E1678">
        <v>1</v>
      </c>
      <c r="G1678" t="s">
        <v>19817</v>
      </c>
    </row>
    <row r="1679" spans="1:7" x14ac:dyDescent="0.25">
      <c r="A1679" t="s">
        <v>19841</v>
      </c>
      <c r="B1679" s="15" t="s">
        <v>19826</v>
      </c>
      <c r="C1679" t="s">
        <v>2138</v>
      </c>
      <c r="D1679" t="s">
        <v>370</v>
      </c>
      <c r="E1679">
        <v>1</v>
      </c>
      <c r="G1679" t="s">
        <v>19813</v>
      </c>
    </row>
    <row r="1680" spans="1:7" x14ac:dyDescent="0.25">
      <c r="A1680" t="s">
        <v>19840</v>
      </c>
      <c r="B1680" s="15" t="s">
        <v>19826</v>
      </c>
      <c r="C1680" t="s">
        <v>2138</v>
      </c>
      <c r="E1680">
        <v>1</v>
      </c>
      <c r="G1680" t="s">
        <v>19816</v>
      </c>
    </row>
    <row r="1681" spans="1:7" x14ac:dyDescent="0.25">
      <c r="A1681" t="s">
        <v>19841</v>
      </c>
      <c r="B1681" s="15" t="s">
        <v>19826</v>
      </c>
      <c r="C1681" t="s">
        <v>126</v>
      </c>
      <c r="D1681" t="s">
        <v>181</v>
      </c>
      <c r="E1681">
        <v>1</v>
      </c>
      <c r="G1681" t="s">
        <v>19821</v>
      </c>
    </row>
    <row r="1682" spans="1:7" x14ac:dyDescent="0.25">
      <c r="A1682" t="s">
        <v>19840</v>
      </c>
      <c r="B1682" s="15" t="s">
        <v>19826</v>
      </c>
      <c r="C1682" t="s">
        <v>126</v>
      </c>
      <c r="E1682">
        <v>1</v>
      </c>
      <c r="G1682" t="s">
        <v>19816</v>
      </c>
    </row>
    <row r="1683" spans="1:7" x14ac:dyDescent="0.25">
      <c r="A1683" t="s">
        <v>19841</v>
      </c>
      <c r="B1683" s="15" t="s">
        <v>19826</v>
      </c>
      <c r="C1683" t="s">
        <v>807</v>
      </c>
      <c r="D1683" t="s">
        <v>136</v>
      </c>
      <c r="E1683">
        <v>1</v>
      </c>
      <c r="G1683" t="s">
        <v>19813</v>
      </c>
    </row>
    <row r="1684" spans="1:7" x14ac:dyDescent="0.25">
      <c r="A1684" t="s">
        <v>19841</v>
      </c>
      <c r="B1684" s="15" t="s">
        <v>19826</v>
      </c>
      <c r="C1684" t="s">
        <v>172</v>
      </c>
      <c r="D1684" t="s">
        <v>181</v>
      </c>
      <c r="E1684">
        <v>1</v>
      </c>
      <c r="G1684" t="s">
        <v>19817</v>
      </c>
    </row>
    <row r="1685" spans="1:7" x14ac:dyDescent="0.25">
      <c r="A1685" t="s">
        <v>19840</v>
      </c>
      <c r="B1685" s="15" t="s">
        <v>19826</v>
      </c>
      <c r="C1685" t="s">
        <v>172</v>
      </c>
      <c r="E1685">
        <v>1</v>
      </c>
      <c r="G1685" t="s">
        <v>19816</v>
      </c>
    </row>
    <row r="1686" spans="1:7" x14ac:dyDescent="0.25">
      <c r="A1686" t="s">
        <v>19840</v>
      </c>
      <c r="B1686" s="15" t="s">
        <v>19826</v>
      </c>
      <c r="C1686" t="s">
        <v>1955</v>
      </c>
      <c r="E1686">
        <v>1</v>
      </c>
      <c r="G1686" t="s">
        <v>19816</v>
      </c>
    </row>
    <row r="1687" spans="1:7" x14ac:dyDescent="0.25">
      <c r="A1687" t="s">
        <v>19841</v>
      </c>
      <c r="B1687" s="15" t="s">
        <v>19826</v>
      </c>
      <c r="C1687" t="s">
        <v>1955</v>
      </c>
      <c r="D1687" t="s">
        <v>181</v>
      </c>
      <c r="E1687">
        <v>1</v>
      </c>
      <c r="G1687" t="s">
        <v>19813</v>
      </c>
    </row>
    <row r="1688" spans="1:7" x14ac:dyDescent="0.25">
      <c r="A1688" t="s">
        <v>19841</v>
      </c>
      <c r="B1688" s="15" t="s">
        <v>19826</v>
      </c>
      <c r="C1688" t="s">
        <v>143</v>
      </c>
      <c r="D1688" t="s">
        <v>181</v>
      </c>
      <c r="E1688">
        <v>1</v>
      </c>
      <c r="G1688" t="s">
        <v>19817</v>
      </c>
    </row>
    <row r="1689" spans="1:7" x14ac:dyDescent="0.25">
      <c r="A1689" t="s">
        <v>19840</v>
      </c>
      <c r="B1689" s="15" t="s">
        <v>19826</v>
      </c>
      <c r="C1689" t="s">
        <v>143</v>
      </c>
      <c r="E1689">
        <v>1</v>
      </c>
      <c r="G1689" t="s">
        <v>19816</v>
      </c>
    </row>
    <row r="1690" spans="1:7" x14ac:dyDescent="0.25">
      <c r="A1690" t="s">
        <v>19841</v>
      </c>
      <c r="B1690" s="15" t="s">
        <v>19814</v>
      </c>
      <c r="C1690" t="s">
        <v>461</v>
      </c>
      <c r="D1690" t="s">
        <v>189</v>
      </c>
      <c r="E1690">
        <v>1</v>
      </c>
      <c r="G1690" t="s">
        <v>19817</v>
      </c>
    </row>
    <row r="1691" spans="1:7" x14ac:dyDescent="0.25">
      <c r="A1691" t="s">
        <v>19840</v>
      </c>
      <c r="B1691" s="15" t="s">
        <v>19814</v>
      </c>
      <c r="C1691" t="s">
        <v>461</v>
      </c>
      <c r="E1691">
        <v>1</v>
      </c>
      <c r="G1691" t="s">
        <v>19816</v>
      </c>
    </row>
    <row r="1692" spans="1:7" x14ac:dyDescent="0.25">
      <c r="A1692" t="s">
        <v>19841</v>
      </c>
      <c r="B1692" s="15" t="s">
        <v>19826</v>
      </c>
      <c r="C1692" t="s">
        <v>404</v>
      </c>
      <c r="D1692" t="s">
        <v>49</v>
      </c>
      <c r="E1692">
        <v>1</v>
      </c>
      <c r="G1692" t="s">
        <v>19817</v>
      </c>
    </row>
    <row r="1693" spans="1:7" x14ac:dyDescent="0.25">
      <c r="A1693" t="s">
        <v>19840</v>
      </c>
      <c r="B1693" s="15" t="s">
        <v>19826</v>
      </c>
      <c r="C1693" t="s">
        <v>404</v>
      </c>
      <c r="E1693">
        <v>1</v>
      </c>
      <c r="G1693" t="s">
        <v>19816</v>
      </c>
    </row>
    <row r="1694" spans="1:7" x14ac:dyDescent="0.25">
      <c r="A1694" t="s">
        <v>19841</v>
      </c>
      <c r="B1694" s="15" t="s">
        <v>19826</v>
      </c>
      <c r="C1694" t="s">
        <v>243</v>
      </c>
      <c r="D1694" t="s">
        <v>49</v>
      </c>
      <c r="E1694">
        <v>1</v>
      </c>
      <c r="G1694" t="s">
        <v>19813</v>
      </c>
    </row>
    <row r="1695" spans="1:7" x14ac:dyDescent="0.25">
      <c r="A1695" t="s">
        <v>19840</v>
      </c>
      <c r="B1695" s="15" t="s">
        <v>19826</v>
      </c>
      <c r="C1695" t="s">
        <v>243</v>
      </c>
      <c r="E1695">
        <v>1</v>
      </c>
      <c r="G1695" t="s">
        <v>19816</v>
      </c>
    </row>
    <row r="1696" spans="1:7" x14ac:dyDescent="0.25">
      <c r="A1696" t="s">
        <v>19841</v>
      </c>
      <c r="B1696" s="15" t="s">
        <v>19826</v>
      </c>
      <c r="C1696" t="s">
        <v>297</v>
      </c>
      <c r="D1696" t="s">
        <v>49</v>
      </c>
      <c r="E1696">
        <v>1</v>
      </c>
      <c r="G1696" t="s">
        <v>19817</v>
      </c>
    </row>
    <row r="1697" spans="1:7" x14ac:dyDescent="0.25">
      <c r="A1697" t="s">
        <v>19840</v>
      </c>
      <c r="B1697" s="15" t="s">
        <v>19826</v>
      </c>
      <c r="C1697" t="s">
        <v>297</v>
      </c>
      <c r="E1697">
        <v>1</v>
      </c>
      <c r="G1697" t="s">
        <v>19816</v>
      </c>
    </row>
    <row r="1698" spans="1:7" x14ac:dyDescent="0.25">
      <c r="A1698" t="s">
        <v>19841</v>
      </c>
      <c r="B1698" s="15" t="s">
        <v>19826</v>
      </c>
      <c r="C1698" t="s">
        <v>192</v>
      </c>
      <c r="D1698" t="s">
        <v>181</v>
      </c>
      <c r="E1698">
        <v>1</v>
      </c>
      <c r="G1698" t="s">
        <v>19817</v>
      </c>
    </row>
    <row r="1699" spans="1:7" x14ac:dyDescent="0.25">
      <c r="A1699" t="s">
        <v>19840</v>
      </c>
      <c r="B1699" s="15" t="s">
        <v>19826</v>
      </c>
      <c r="C1699" t="s">
        <v>192</v>
      </c>
      <c r="E1699">
        <v>1</v>
      </c>
      <c r="G1699" t="s">
        <v>19816</v>
      </c>
    </row>
    <row r="1700" spans="1:7" x14ac:dyDescent="0.25">
      <c r="A1700" t="s">
        <v>19841</v>
      </c>
      <c r="B1700" s="15" t="s">
        <v>19826</v>
      </c>
      <c r="C1700" t="s">
        <v>143</v>
      </c>
      <c r="D1700" t="s">
        <v>181</v>
      </c>
      <c r="E1700">
        <v>1</v>
      </c>
      <c r="G1700" t="s">
        <v>19817</v>
      </c>
    </row>
    <row r="1701" spans="1:7" x14ac:dyDescent="0.25">
      <c r="A1701" t="s">
        <v>19840</v>
      </c>
      <c r="B1701" s="15" t="s">
        <v>19826</v>
      </c>
      <c r="C1701" t="s">
        <v>143</v>
      </c>
      <c r="E1701">
        <v>1</v>
      </c>
      <c r="G1701" t="s">
        <v>19816</v>
      </c>
    </row>
    <row r="1702" spans="1:7" x14ac:dyDescent="0.25">
      <c r="A1702" t="s">
        <v>19841</v>
      </c>
      <c r="B1702" s="15" t="s">
        <v>19814</v>
      </c>
      <c r="C1702" t="s">
        <v>157</v>
      </c>
      <c r="D1702" t="s">
        <v>49</v>
      </c>
      <c r="E1702">
        <v>1</v>
      </c>
      <c r="G1702" t="s">
        <v>19817</v>
      </c>
    </row>
    <row r="1703" spans="1:7" x14ac:dyDescent="0.25">
      <c r="A1703" t="s">
        <v>19840</v>
      </c>
      <c r="B1703" s="15" t="s">
        <v>19826</v>
      </c>
      <c r="C1703" t="s">
        <v>157</v>
      </c>
      <c r="E1703">
        <v>1</v>
      </c>
      <c r="G1703" t="s">
        <v>19816</v>
      </c>
    </row>
    <row r="1704" spans="1:7" x14ac:dyDescent="0.25">
      <c r="A1704" t="s">
        <v>19841</v>
      </c>
      <c r="B1704" s="15" t="s">
        <v>19826</v>
      </c>
      <c r="C1704" t="s">
        <v>1723</v>
      </c>
      <c r="D1704" t="s">
        <v>181</v>
      </c>
      <c r="E1704">
        <v>1</v>
      </c>
      <c r="G1704" t="s">
        <v>19828</v>
      </c>
    </row>
    <row r="1705" spans="1:7" x14ac:dyDescent="0.25">
      <c r="A1705" t="s">
        <v>19840</v>
      </c>
      <c r="B1705" s="15" t="s">
        <v>19826</v>
      </c>
      <c r="C1705" t="s">
        <v>1723</v>
      </c>
      <c r="E1705">
        <v>1</v>
      </c>
      <c r="G1705" t="s">
        <v>19816</v>
      </c>
    </row>
    <row r="1706" spans="1:7" x14ac:dyDescent="0.25">
      <c r="A1706" t="s">
        <v>19841</v>
      </c>
      <c r="B1706" s="15" t="s">
        <v>19826</v>
      </c>
      <c r="C1706" t="s">
        <v>2472</v>
      </c>
      <c r="D1706" t="s">
        <v>49</v>
      </c>
      <c r="E1706">
        <v>1</v>
      </c>
      <c r="G1706" t="s">
        <v>19832</v>
      </c>
    </row>
    <row r="1707" spans="1:7" x14ac:dyDescent="0.25">
      <c r="A1707" t="s">
        <v>19840</v>
      </c>
      <c r="B1707" s="15" t="s">
        <v>19826</v>
      </c>
      <c r="C1707" t="s">
        <v>2472</v>
      </c>
      <c r="E1707">
        <v>1</v>
      </c>
      <c r="G1707" t="s">
        <v>19816</v>
      </c>
    </row>
    <row r="1708" spans="1:7" x14ac:dyDescent="0.25">
      <c r="A1708" t="s">
        <v>19841</v>
      </c>
      <c r="B1708" s="15" t="s">
        <v>19826</v>
      </c>
      <c r="C1708" t="s">
        <v>157</v>
      </c>
      <c r="D1708" t="s">
        <v>49</v>
      </c>
      <c r="E1708">
        <v>1</v>
      </c>
      <c r="G1708" t="s">
        <v>19817</v>
      </c>
    </row>
    <row r="1709" spans="1:7" x14ac:dyDescent="0.25">
      <c r="A1709" t="s">
        <v>19840</v>
      </c>
      <c r="B1709" s="15" t="s">
        <v>19826</v>
      </c>
      <c r="C1709" t="s">
        <v>157</v>
      </c>
      <c r="E1709">
        <v>1</v>
      </c>
      <c r="G1709" t="s">
        <v>19816</v>
      </c>
    </row>
    <row r="1710" spans="1:7" x14ac:dyDescent="0.25">
      <c r="A1710" t="s">
        <v>19841</v>
      </c>
      <c r="B1710" s="15" t="s">
        <v>19826</v>
      </c>
      <c r="C1710" t="s">
        <v>1735</v>
      </c>
      <c r="D1710" t="s">
        <v>181</v>
      </c>
      <c r="E1710">
        <v>1</v>
      </c>
      <c r="G1710" t="s">
        <v>19833</v>
      </c>
    </row>
    <row r="1711" spans="1:7" x14ac:dyDescent="0.25">
      <c r="A1711" t="s">
        <v>19840</v>
      </c>
      <c r="B1711" s="15" t="s">
        <v>19826</v>
      </c>
      <c r="C1711" t="s">
        <v>1735</v>
      </c>
      <c r="E1711">
        <v>1</v>
      </c>
      <c r="G1711" t="s">
        <v>19816</v>
      </c>
    </row>
    <row r="1712" spans="1:7" x14ac:dyDescent="0.25">
      <c r="A1712" t="s">
        <v>19841</v>
      </c>
      <c r="B1712" s="15" t="s">
        <v>19826</v>
      </c>
      <c r="C1712" t="s">
        <v>282</v>
      </c>
      <c r="D1712" t="s">
        <v>181</v>
      </c>
      <c r="E1712">
        <v>1</v>
      </c>
      <c r="G1712" t="s">
        <v>19833</v>
      </c>
    </row>
    <row r="1713" spans="1:7" x14ac:dyDescent="0.25">
      <c r="A1713" t="s">
        <v>19841</v>
      </c>
      <c r="B1713" s="15" t="s">
        <v>19826</v>
      </c>
      <c r="C1713" t="s">
        <v>3908</v>
      </c>
      <c r="D1713" t="s">
        <v>181</v>
      </c>
      <c r="E1713">
        <v>1</v>
      </c>
      <c r="G1713" t="s">
        <v>19817</v>
      </c>
    </row>
    <row r="1714" spans="1:7" x14ac:dyDescent="0.25">
      <c r="A1714" t="s">
        <v>19840</v>
      </c>
      <c r="B1714" s="15" t="s">
        <v>19826</v>
      </c>
      <c r="C1714" t="s">
        <v>3908</v>
      </c>
      <c r="E1714">
        <v>1</v>
      </c>
      <c r="G1714" t="s">
        <v>19816</v>
      </c>
    </row>
    <row r="1715" spans="1:7" x14ac:dyDescent="0.25">
      <c r="A1715" t="s">
        <v>19841</v>
      </c>
      <c r="B1715" s="15" t="s">
        <v>19826</v>
      </c>
      <c r="C1715" t="s">
        <v>59</v>
      </c>
      <c r="D1715" t="s">
        <v>49</v>
      </c>
      <c r="E1715">
        <v>1</v>
      </c>
      <c r="G1715" t="s">
        <v>19817</v>
      </c>
    </row>
    <row r="1716" spans="1:7" x14ac:dyDescent="0.25">
      <c r="A1716" t="s">
        <v>19840</v>
      </c>
      <c r="B1716" s="15" t="s">
        <v>19826</v>
      </c>
      <c r="C1716" t="s">
        <v>59</v>
      </c>
      <c r="E1716">
        <v>1</v>
      </c>
      <c r="G1716" t="s">
        <v>19816</v>
      </c>
    </row>
    <row r="1717" spans="1:7" x14ac:dyDescent="0.25">
      <c r="A1717" t="s">
        <v>19841</v>
      </c>
      <c r="B1717" s="15" t="s">
        <v>19826</v>
      </c>
      <c r="C1717" t="s">
        <v>35</v>
      </c>
      <c r="D1717" t="s">
        <v>181</v>
      </c>
      <c r="E1717">
        <v>1</v>
      </c>
      <c r="G1717" t="s">
        <v>19813</v>
      </c>
    </row>
    <row r="1718" spans="1:7" x14ac:dyDescent="0.25">
      <c r="A1718" t="s">
        <v>19840</v>
      </c>
      <c r="B1718" s="15" t="s">
        <v>19826</v>
      </c>
      <c r="C1718" t="s">
        <v>35</v>
      </c>
      <c r="E1718">
        <v>1</v>
      </c>
      <c r="G1718" t="s">
        <v>19816</v>
      </c>
    </row>
    <row r="1719" spans="1:7" x14ac:dyDescent="0.25">
      <c r="A1719" t="s">
        <v>19840</v>
      </c>
      <c r="B1719" s="15" t="s">
        <v>19826</v>
      </c>
      <c r="C1719" t="s">
        <v>665</v>
      </c>
      <c r="E1719">
        <v>1</v>
      </c>
      <c r="G1719" t="s">
        <v>19816</v>
      </c>
    </row>
    <row r="1720" spans="1:7" x14ac:dyDescent="0.25">
      <c r="A1720" t="s">
        <v>19841</v>
      </c>
      <c r="B1720" s="15" t="s">
        <v>19826</v>
      </c>
      <c r="C1720" t="s">
        <v>665</v>
      </c>
      <c r="D1720" t="s">
        <v>36</v>
      </c>
      <c r="E1720">
        <v>1</v>
      </c>
      <c r="G1720" t="s">
        <v>19817</v>
      </c>
    </row>
    <row r="1721" spans="1:7" x14ac:dyDescent="0.25">
      <c r="A1721" t="s">
        <v>19841</v>
      </c>
      <c r="B1721" s="15" t="s">
        <v>19826</v>
      </c>
      <c r="C1721" t="s">
        <v>659</v>
      </c>
      <c r="D1721" t="s">
        <v>36</v>
      </c>
      <c r="E1721">
        <v>1</v>
      </c>
      <c r="G1721" t="s">
        <v>19817</v>
      </c>
    </row>
    <row r="1722" spans="1:7" x14ac:dyDescent="0.25">
      <c r="A1722" t="s">
        <v>19840</v>
      </c>
      <c r="B1722" s="15" t="s">
        <v>19826</v>
      </c>
      <c r="C1722" t="s">
        <v>659</v>
      </c>
      <c r="E1722">
        <v>1</v>
      </c>
      <c r="G1722" t="s">
        <v>19816</v>
      </c>
    </row>
    <row r="1723" spans="1:7" x14ac:dyDescent="0.25">
      <c r="A1723" t="s">
        <v>19841</v>
      </c>
      <c r="B1723" s="15" t="s">
        <v>19826</v>
      </c>
      <c r="C1723" t="s">
        <v>1735</v>
      </c>
      <c r="D1723" t="s">
        <v>181</v>
      </c>
      <c r="E1723">
        <v>1</v>
      </c>
      <c r="G1723" t="s">
        <v>19824</v>
      </c>
    </row>
    <row r="1724" spans="1:7" x14ac:dyDescent="0.25">
      <c r="A1724" t="s">
        <v>19840</v>
      </c>
      <c r="B1724" s="15" t="s">
        <v>19826</v>
      </c>
      <c r="C1724" t="s">
        <v>1735</v>
      </c>
      <c r="E1724">
        <v>1</v>
      </c>
      <c r="G1724" t="s">
        <v>19816</v>
      </c>
    </row>
    <row r="1725" spans="1:7" x14ac:dyDescent="0.25">
      <c r="A1725" t="s">
        <v>19841</v>
      </c>
      <c r="B1725" s="15" t="s">
        <v>19826</v>
      </c>
      <c r="C1725" t="s">
        <v>77</v>
      </c>
      <c r="D1725" t="s">
        <v>36</v>
      </c>
      <c r="E1725">
        <v>1</v>
      </c>
      <c r="G1725" t="s">
        <v>19817</v>
      </c>
    </row>
    <row r="1726" spans="1:7" x14ac:dyDescent="0.25">
      <c r="A1726" t="s">
        <v>19840</v>
      </c>
      <c r="B1726" s="15" t="s">
        <v>19826</v>
      </c>
      <c r="C1726" t="s">
        <v>77</v>
      </c>
      <c r="E1726">
        <v>1</v>
      </c>
      <c r="G1726" t="s">
        <v>19816</v>
      </c>
    </row>
    <row r="1727" spans="1:7" x14ac:dyDescent="0.25">
      <c r="A1727" t="s">
        <v>19841</v>
      </c>
      <c r="B1727" s="15" t="s">
        <v>19826</v>
      </c>
      <c r="C1727" t="s">
        <v>357</v>
      </c>
      <c r="D1727" t="s">
        <v>36</v>
      </c>
      <c r="E1727">
        <v>1</v>
      </c>
      <c r="G1727" t="s">
        <v>19817</v>
      </c>
    </row>
    <row r="1728" spans="1:7" x14ac:dyDescent="0.25">
      <c r="A1728" t="s">
        <v>19840</v>
      </c>
      <c r="B1728" s="15" t="s">
        <v>19826</v>
      </c>
      <c r="C1728" t="s">
        <v>357</v>
      </c>
      <c r="E1728">
        <v>1</v>
      </c>
      <c r="G1728" t="s">
        <v>19816</v>
      </c>
    </row>
    <row r="1729" spans="1:7" x14ac:dyDescent="0.25">
      <c r="A1729" t="s">
        <v>19841</v>
      </c>
      <c r="B1729" s="15" t="s">
        <v>19826</v>
      </c>
      <c r="C1729" t="s">
        <v>921</v>
      </c>
      <c r="D1729" t="s">
        <v>189</v>
      </c>
      <c r="E1729">
        <v>1</v>
      </c>
      <c r="G1729" t="s">
        <v>19817</v>
      </c>
    </row>
    <row r="1730" spans="1:7" x14ac:dyDescent="0.25">
      <c r="A1730" t="s">
        <v>19841</v>
      </c>
      <c r="B1730" s="15" t="s">
        <v>19814</v>
      </c>
      <c r="C1730" t="s">
        <v>192</v>
      </c>
      <c r="D1730" t="s">
        <v>36</v>
      </c>
      <c r="E1730">
        <v>1</v>
      </c>
      <c r="G1730" t="s">
        <v>19817</v>
      </c>
    </row>
    <row r="1731" spans="1:7" x14ac:dyDescent="0.25">
      <c r="A1731" t="s">
        <v>19840</v>
      </c>
      <c r="B1731" s="15" t="s">
        <v>19826</v>
      </c>
      <c r="C1731" t="s">
        <v>192</v>
      </c>
      <c r="E1731">
        <v>1</v>
      </c>
      <c r="G1731" t="s">
        <v>19816</v>
      </c>
    </row>
    <row r="1732" spans="1:7" x14ac:dyDescent="0.25">
      <c r="A1732" t="s">
        <v>19841</v>
      </c>
      <c r="B1732" s="15" t="s">
        <v>19826</v>
      </c>
      <c r="C1732" t="s">
        <v>166</v>
      </c>
      <c r="D1732" t="s">
        <v>136</v>
      </c>
      <c r="E1732">
        <v>1</v>
      </c>
      <c r="G1732" t="s">
        <v>19817</v>
      </c>
    </row>
    <row r="1733" spans="1:7" x14ac:dyDescent="0.25">
      <c r="A1733" t="s">
        <v>19841</v>
      </c>
      <c r="B1733" s="15" t="s">
        <v>19826</v>
      </c>
      <c r="C1733" t="s">
        <v>200</v>
      </c>
      <c r="D1733" t="s">
        <v>181</v>
      </c>
      <c r="E1733">
        <v>1</v>
      </c>
      <c r="G1733" t="s">
        <v>19817</v>
      </c>
    </row>
    <row r="1734" spans="1:7" x14ac:dyDescent="0.25">
      <c r="A1734" t="s">
        <v>19840</v>
      </c>
      <c r="B1734" s="15" t="s">
        <v>19826</v>
      </c>
      <c r="C1734" t="s">
        <v>200</v>
      </c>
      <c r="E1734">
        <v>1</v>
      </c>
      <c r="G1734" t="s">
        <v>19816</v>
      </c>
    </row>
    <row r="1735" spans="1:7" x14ac:dyDescent="0.25">
      <c r="A1735" t="s">
        <v>19841</v>
      </c>
      <c r="B1735" s="15" t="s">
        <v>19814</v>
      </c>
      <c r="C1735" t="s">
        <v>478</v>
      </c>
      <c r="D1735" t="s">
        <v>36</v>
      </c>
      <c r="E1735">
        <v>1</v>
      </c>
      <c r="G1735" t="s">
        <v>19817</v>
      </c>
    </row>
    <row r="1736" spans="1:7" x14ac:dyDescent="0.25">
      <c r="A1736" t="s">
        <v>19840</v>
      </c>
      <c r="B1736" s="15" t="s">
        <v>19826</v>
      </c>
      <c r="C1736" t="s">
        <v>478</v>
      </c>
      <c r="E1736">
        <v>1</v>
      </c>
      <c r="G1736" t="s">
        <v>19816</v>
      </c>
    </row>
    <row r="1737" spans="1:7" x14ac:dyDescent="0.25">
      <c r="A1737" t="s">
        <v>19841</v>
      </c>
      <c r="B1737" s="15" t="s">
        <v>19826</v>
      </c>
      <c r="C1737" t="s">
        <v>768</v>
      </c>
      <c r="D1737" t="s">
        <v>181</v>
      </c>
      <c r="E1737">
        <v>1</v>
      </c>
      <c r="G1737" t="s">
        <v>19817</v>
      </c>
    </row>
    <row r="1738" spans="1:7" x14ac:dyDescent="0.25">
      <c r="A1738" t="s">
        <v>19840</v>
      </c>
      <c r="B1738" s="15" t="s">
        <v>19826</v>
      </c>
      <c r="C1738" t="s">
        <v>768</v>
      </c>
      <c r="E1738">
        <v>1</v>
      </c>
      <c r="G1738" t="s">
        <v>19816</v>
      </c>
    </row>
    <row r="1739" spans="1:7" x14ac:dyDescent="0.25">
      <c r="A1739" t="s">
        <v>19841</v>
      </c>
      <c r="B1739" s="15" t="s">
        <v>19826</v>
      </c>
      <c r="C1739" t="s">
        <v>143</v>
      </c>
      <c r="D1739" t="s">
        <v>36</v>
      </c>
      <c r="E1739">
        <v>1</v>
      </c>
      <c r="G1739" t="s">
        <v>19817</v>
      </c>
    </row>
    <row r="1740" spans="1:7" x14ac:dyDescent="0.25">
      <c r="A1740" t="s">
        <v>19840</v>
      </c>
      <c r="B1740" s="15" t="s">
        <v>19826</v>
      </c>
      <c r="C1740" t="s">
        <v>143</v>
      </c>
      <c r="E1740">
        <v>1</v>
      </c>
      <c r="G1740" t="s">
        <v>19816</v>
      </c>
    </row>
    <row r="1741" spans="1:7" x14ac:dyDescent="0.25">
      <c r="A1741" t="s">
        <v>19841</v>
      </c>
      <c r="B1741" s="15" t="s">
        <v>19826</v>
      </c>
      <c r="C1741" t="s">
        <v>35</v>
      </c>
      <c r="D1741" t="s">
        <v>36</v>
      </c>
      <c r="E1741">
        <v>1</v>
      </c>
      <c r="G1741" t="s">
        <v>19819</v>
      </c>
    </row>
    <row r="1742" spans="1:7" x14ac:dyDescent="0.25">
      <c r="A1742" t="s">
        <v>19840</v>
      </c>
      <c r="B1742" s="15" t="s">
        <v>19826</v>
      </c>
      <c r="C1742" t="s">
        <v>35</v>
      </c>
      <c r="E1742">
        <v>1</v>
      </c>
      <c r="G1742" t="s">
        <v>19816</v>
      </c>
    </row>
    <row r="1743" spans="1:7" x14ac:dyDescent="0.25">
      <c r="A1743" t="s">
        <v>19841</v>
      </c>
      <c r="B1743" s="15" t="s">
        <v>19826</v>
      </c>
      <c r="C1743" t="s">
        <v>714</v>
      </c>
      <c r="D1743" t="s">
        <v>181</v>
      </c>
      <c r="E1743">
        <v>1</v>
      </c>
      <c r="G1743" t="s">
        <v>19821</v>
      </c>
    </row>
    <row r="1744" spans="1:7" x14ac:dyDescent="0.25">
      <c r="A1744" t="s">
        <v>19840</v>
      </c>
      <c r="B1744" s="15" t="s">
        <v>19826</v>
      </c>
      <c r="C1744" t="s">
        <v>714</v>
      </c>
      <c r="E1744">
        <v>1</v>
      </c>
      <c r="G1744" t="s">
        <v>19816</v>
      </c>
    </row>
    <row r="1745" spans="1:7" x14ac:dyDescent="0.25">
      <c r="A1745" t="s">
        <v>19840</v>
      </c>
      <c r="B1745" s="15" t="s">
        <v>19826</v>
      </c>
      <c r="C1745" t="s">
        <v>461</v>
      </c>
      <c r="E1745">
        <v>1</v>
      </c>
      <c r="G1745" t="s">
        <v>19816</v>
      </c>
    </row>
    <row r="1746" spans="1:7" x14ac:dyDescent="0.25">
      <c r="A1746" t="s">
        <v>19839</v>
      </c>
      <c r="B1746" s="15" t="s">
        <v>19826</v>
      </c>
      <c r="C1746" t="s">
        <v>461</v>
      </c>
      <c r="E1746">
        <v>1</v>
      </c>
      <c r="G1746" t="s">
        <v>19817</v>
      </c>
    </row>
    <row r="1747" spans="1:7" x14ac:dyDescent="0.25">
      <c r="A1747" t="s">
        <v>19841</v>
      </c>
      <c r="B1747" s="15" t="s">
        <v>19826</v>
      </c>
      <c r="C1747" t="s">
        <v>126</v>
      </c>
      <c r="D1747" t="s">
        <v>189</v>
      </c>
      <c r="E1747">
        <v>1</v>
      </c>
      <c r="G1747" t="s">
        <v>19821</v>
      </c>
    </row>
    <row r="1748" spans="1:7" x14ac:dyDescent="0.25">
      <c r="A1748" t="s">
        <v>19840</v>
      </c>
      <c r="B1748" s="15" t="s">
        <v>19826</v>
      </c>
      <c r="C1748" t="s">
        <v>126</v>
      </c>
      <c r="E1748">
        <v>1</v>
      </c>
      <c r="G1748" t="s">
        <v>19816</v>
      </c>
    </row>
    <row r="1749" spans="1:7" x14ac:dyDescent="0.25">
      <c r="A1749" t="s">
        <v>19841</v>
      </c>
      <c r="B1749" s="15" t="s">
        <v>19826</v>
      </c>
      <c r="C1749" t="s">
        <v>756</v>
      </c>
      <c r="D1749" t="s">
        <v>36</v>
      </c>
      <c r="E1749">
        <v>1</v>
      </c>
      <c r="G1749" t="s">
        <v>19817</v>
      </c>
    </row>
    <row r="1750" spans="1:7" x14ac:dyDescent="0.25">
      <c r="A1750" t="s">
        <v>19840</v>
      </c>
      <c r="B1750" s="15" t="s">
        <v>19826</v>
      </c>
      <c r="C1750" t="s">
        <v>756</v>
      </c>
      <c r="E1750">
        <v>1</v>
      </c>
      <c r="G1750" t="s">
        <v>19816</v>
      </c>
    </row>
    <row r="1751" spans="1:7" x14ac:dyDescent="0.25">
      <c r="A1751" t="s">
        <v>19841</v>
      </c>
      <c r="B1751" s="15" t="s">
        <v>19814</v>
      </c>
      <c r="C1751" t="s">
        <v>47</v>
      </c>
      <c r="D1751" t="s">
        <v>36</v>
      </c>
      <c r="E1751">
        <v>1</v>
      </c>
      <c r="G1751" t="s">
        <v>19817</v>
      </c>
    </row>
    <row r="1752" spans="1:7" x14ac:dyDescent="0.25">
      <c r="A1752" t="s">
        <v>19840</v>
      </c>
      <c r="B1752" s="15" t="s">
        <v>19826</v>
      </c>
      <c r="C1752" t="s">
        <v>47</v>
      </c>
      <c r="E1752">
        <v>1</v>
      </c>
      <c r="G1752" t="s">
        <v>19816</v>
      </c>
    </row>
    <row r="1753" spans="1:7" x14ac:dyDescent="0.25">
      <c r="A1753" t="s">
        <v>19841</v>
      </c>
      <c r="B1753" s="15" t="s">
        <v>19826</v>
      </c>
      <c r="C1753" t="s">
        <v>266</v>
      </c>
      <c r="D1753" t="s">
        <v>49</v>
      </c>
      <c r="E1753">
        <v>1</v>
      </c>
      <c r="G1753" t="s">
        <v>19817</v>
      </c>
    </row>
    <row r="1754" spans="1:7" x14ac:dyDescent="0.25">
      <c r="A1754" t="s">
        <v>19840</v>
      </c>
      <c r="B1754" s="15" t="s">
        <v>19826</v>
      </c>
      <c r="C1754" t="s">
        <v>266</v>
      </c>
      <c r="E1754">
        <v>1</v>
      </c>
      <c r="G1754" t="s">
        <v>19816</v>
      </c>
    </row>
    <row r="1755" spans="1:7" x14ac:dyDescent="0.25">
      <c r="A1755" t="s">
        <v>19841</v>
      </c>
      <c r="B1755" s="15" t="s">
        <v>19826</v>
      </c>
      <c r="C1755" t="s">
        <v>172</v>
      </c>
      <c r="D1755" t="s">
        <v>36</v>
      </c>
      <c r="E1755">
        <v>1</v>
      </c>
      <c r="G1755" t="s">
        <v>19817</v>
      </c>
    </row>
    <row r="1756" spans="1:7" x14ac:dyDescent="0.25">
      <c r="A1756" t="s">
        <v>19840</v>
      </c>
      <c r="B1756" s="15" t="s">
        <v>19826</v>
      </c>
      <c r="C1756" t="s">
        <v>172</v>
      </c>
      <c r="E1756">
        <v>1</v>
      </c>
      <c r="G1756" t="s">
        <v>19816</v>
      </c>
    </row>
    <row r="1757" spans="1:7" x14ac:dyDescent="0.25">
      <c r="A1757" t="s">
        <v>19841</v>
      </c>
      <c r="B1757" s="15" t="s">
        <v>19826</v>
      </c>
      <c r="C1757" t="s">
        <v>235</v>
      </c>
      <c r="D1757" t="s">
        <v>36</v>
      </c>
      <c r="E1757">
        <v>1</v>
      </c>
      <c r="G1757" t="s">
        <v>19817</v>
      </c>
    </row>
    <row r="1758" spans="1:7" x14ac:dyDescent="0.25">
      <c r="A1758" t="s">
        <v>19841</v>
      </c>
      <c r="B1758" s="15" t="s">
        <v>19826</v>
      </c>
      <c r="C1758" t="s">
        <v>826</v>
      </c>
      <c r="D1758" t="s">
        <v>181</v>
      </c>
      <c r="E1758">
        <v>1</v>
      </c>
      <c r="G1758" t="s">
        <v>19817</v>
      </c>
    </row>
    <row r="1759" spans="1:7" x14ac:dyDescent="0.25">
      <c r="A1759" t="s">
        <v>19840</v>
      </c>
      <c r="B1759" s="15" t="s">
        <v>19826</v>
      </c>
      <c r="C1759" t="s">
        <v>826</v>
      </c>
      <c r="E1759">
        <v>1</v>
      </c>
      <c r="G1759" t="s">
        <v>19816</v>
      </c>
    </row>
    <row r="1760" spans="1:7" x14ac:dyDescent="0.25">
      <c r="A1760" t="s">
        <v>19841</v>
      </c>
      <c r="B1760" s="15" t="s">
        <v>19826</v>
      </c>
      <c r="C1760" t="s">
        <v>35</v>
      </c>
      <c r="D1760" t="s">
        <v>36</v>
      </c>
      <c r="E1760">
        <v>1</v>
      </c>
      <c r="G1760" t="s">
        <v>19813</v>
      </c>
    </row>
    <row r="1761" spans="1:7" x14ac:dyDescent="0.25">
      <c r="A1761" t="s">
        <v>19840</v>
      </c>
      <c r="B1761" s="15" t="s">
        <v>19826</v>
      </c>
      <c r="C1761" t="s">
        <v>35</v>
      </c>
      <c r="E1761">
        <v>1</v>
      </c>
      <c r="G1761" t="s">
        <v>19816</v>
      </c>
    </row>
    <row r="1762" spans="1:7" x14ac:dyDescent="0.25">
      <c r="A1762" t="s">
        <v>19841</v>
      </c>
      <c r="B1762" s="15" t="s">
        <v>19826</v>
      </c>
      <c r="C1762" t="s">
        <v>478</v>
      </c>
      <c r="D1762" t="s">
        <v>36</v>
      </c>
      <c r="E1762">
        <v>1</v>
      </c>
      <c r="G1762" t="s">
        <v>19817</v>
      </c>
    </row>
    <row r="1763" spans="1:7" x14ac:dyDescent="0.25">
      <c r="A1763" t="s">
        <v>19840</v>
      </c>
      <c r="B1763" s="15" t="s">
        <v>19826</v>
      </c>
      <c r="C1763" t="s">
        <v>478</v>
      </c>
      <c r="E1763">
        <v>1</v>
      </c>
      <c r="G1763" t="s">
        <v>19816</v>
      </c>
    </row>
    <row r="1764" spans="1:7" x14ac:dyDescent="0.25">
      <c r="A1764" t="s">
        <v>19841</v>
      </c>
      <c r="B1764" s="15" t="s">
        <v>19826</v>
      </c>
      <c r="C1764" t="s">
        <v>143</v>
      </c>
      <c r="D1764" t="s">
        <v>181</v>
      </c>
      <c r="E1764">
        <v>1</v>
      </c>
      <c r="G1764" t="s">
        <v>19817</v>
      </c>
    </row>
    <row r="1765" spans="1:7" x14ac:dyDescent="0.25">
      <c r="A1765" t="s">
        <v>19840</v>
      </c>
      <c r="B1765" s="15" t="s">
        <v>19826</v>
      </c>
      <c r="C1765" t="s">
        <v>143</v>
      </c>
      <c r="E1765">
        <v>1</v>
      </c>
      <c r="G1765" t="s">
        <v>19816</v>
      </c>
    </row>
    <row r="1766" spans="1:7" x14ac:dyDescent="0.25">
      <c r="A1766" t="s">
        <v>19841</v>
      </c>
      <c r="B1766" s="15" t="s">
        <v>19826</v>
      </c>
      <c r="C1766" t="s">
        <v>714</v>
      </c>
      <c r="D1766" t="s">
        <v>36</v>
      </c>
      <c r="E1766">
        <v>1</v>
      </c>
      <c r="G1766" t="s">
        <v>19821</v>
      </c>
    </row>
    <row r="1767" spans="1:7" x14ac:dyDescent="0.25">
      <c r="A1767" t="s">
        <v>19841</v>
      </c>
      <c r="B1767" s="15" t="s">
        <v>19826</v>
      </c>
      <c r="C1767" t="s">
        <v>35</v>
      </c>
      <c r="D1767" t="s">
        <v>36</v>
      </c>
      <c r="E1767">
        <v>1</v>
      </c>
      <c r="G1767" t="s">
        <v>19821</v>
      </c>
    </row>
    <row r="1768" spans="1:7" x14ac:dyDescent="0.25">
      <c r="A1768" t="s">
        <v>19840</v>
      </c>
      <c r="B1768" s="15" t="s">
        <v>19826</v>
      </c>
      <c r="C1768" t="s">
        <v>35</v>
      </c>
      <c r="E1768">
        <v>1</v>
      </c>
      <c r="G1768" t="s">
        <v>19816</v>
      </c>
    </row>
    <row r="1769" spans="1:7" x14ac:dyDescent="0.25">
      <c r="A1769" t="s">
        <v>19841</v>
      </c>
      <c r="B1769" s="15" t="s">
        <v>19826</v>
      </c>
      <c r="C1769" t="s">
        <v>639</v>
      </c>
      <c r="D1769" t="s">
        <v>136</v>
      </c>
      <c r="E1769">
        <v>1</v>
      </c>
      <c r="G1769" t="s">
        <v>19828</v>
      </c>
    </row>
    <row r="1770" spans="1:7" x14ac:dyDescent="0.25">
      <c r="A1770" t="s">
        <v>19841</v>
      </c>
      <c r="B1770" s="15" t="s">
        <v>19826</v>
      </c>
      <c r="C1770" t="s">
        <v>519</v>
      </c>
      <c r="D1770" t="s">
        <v>181</v>
      </c>
      <c r="E1770">
        <v>1</v>
      </c>
      <c r="G1770" t="s">
        <v>19817</v>
      </c>
    </row>
    <row r="1771" spans="1:7" x14ac:dyDescent="0.25">
      <c r="A1771" t="s">
        <v>19840</v>
      </c>
      <c r="B1771" s="15" t="s">
        <v>19826</v>
      </c>
      <c r="C1771" t="s">
        <v>519</v>
      </c>
      <c r="E1771">
        <v>1</v>
      </c>
      <c r="G1771" t="s">
        <v>19816</v>
      </c>
    </row>
    <row r="1772" spans="1:7" x14ac:dyDescent="0.25">
      <c r="A1772" t="s">
        <v>19841</v>
      </c>
      <c r="B1772" s="15" t="s">
        <v>19826</v>
      </c>
      <c r="C1772" t="s">
        <v>166</v>
      </c>
      <c r="D1772" t="s">
        <v>49</v>
      </c>
      <c r="E1772">
        <v>1</v>
      </c>
      <c r="G1772" t="s">
        <v>19817</v>
      </c>
    </row>
    <row r="1773" spans="1:7" x14ac:dyDescent="0.25">
      <c r="A1773" t="s">
        <v>19840</v>
      </c>
      <c r="B1773" s="15" t="s">
        <v>19826</v>
      </c>
      <c r="C1773" t="s">
        <v>166</v>
      </c>
      <c r="E1773">
        <v>1</v>
      </c>
      <c r="G1773" t="s">
        <v>19816</v>
      </c>
    </row>
    <row r="1774" spans="1:7" x14ac:dyDescent="0.25">
      <c r="A1774" t="s">
        <v>19841</v>
      </c>
      <c r="B1774" s="15" t="s">
        <v>19826</v>
      </c>
      <c r="C1774" t="s">
        <v>187</v>
      </c>
      <c r="D1774" t="s">
        <v>189</v>
      </c>
      <c r="E1774">
        <v>1</v>
      </c>
      <c r="G1774" t="s">
        <v>19817</v>
      </c>
    </row>
    <row r="1775" spans="1:7" x14ac:dyDescent="0.25">
      <c r="A1775" t="s">
        <v>19840</v>
      </c>
      <c r="B1775" s="15" t="s">
        <v>19826</v>
      </c>
      <c r="C1775" t="s">
        <v>187</v>
      </c>
      <c r="E1775">
        <v>1</v>
      </c>
      <c r="G1775" t="s">
        <v>19816</v>
      </c>
    </row>
    <row r="1776" spans="1:7" x14ac:dyDescent="0.25">
      <c r="A1776" t="s">
        <v>19841</v>
      </c>
      <c r="B1776" s="15" t="s">
        <v>19826</v>
      </c>
      <c r="C1776" t="s">
        <v>126</v>
      </c>
      <c r="D1776" t="s">
        <v>189</v>
      </c>
      <c r="E1776">
        <v>1</v>
      </c>
      <c r="G1776" t="s">
        <v>19821</v>
      </c>
    </row>
    <row r="1777" spans="1:7" x14ac:dyDescent="0.25">
      <c r="A1777" t="s">
        <v>19840</v>
      </c>
      <c r="B1777" s="15" t="s">
        <v>19826</v>
      </c>
      <c r="C1777" t="s">
        <v>126</v>
      </c>
      <c r="E1777">
        <v>1</v>
      </c>
      <c r="G1777" t="s">
        <v>19816</v>
      </c>
    </row>
    <row r="1778" spans="1:7" x14ac:dyDescent="0.25">
      <c r="A1778" t="s">
        <v>19841</v>
      </c>
      <c r="B1778" s="15" t="s">
        <v>19826</v>
      </c>
      <c r="C1778" t="s">
        <v>143</v>
      </c>
      <c r="D1778" t="s">
        <v>49</v>
      </c>
      <c r="E1778">
        <v>1</v>
      </c>
      <c r="G1778" t="s">
        <v>19817</v>
      </c>
    </row>
    <row r="1779" spans="1:7" x14ac:dyDescent="0.25">
      <c r="A1779" t="s">
        <v>19840</v>
      </c>
      <c r="B1779" s="15" t="s">
        <v>19826</v>
      </c>
      <c r="C1779" t="s">
        <v>143</v>
      </c>
      <c r="E1779">
        <v>1</v>
      </c>
      <c r="G1779" t="s">
        <v>19816</v>
      </c>
    </row>
    <row r="1780" spans="1:7" x14ac:dyDescent="0.25">
      <c r="A1780" t="s">
        <v>19841</v>
      </c>
      <c r="B1780" s="15" t="s">
        <v>19826</v>
      </c>
      <c r="C1780" t="s">
        <v>103</v>
      </c>
      <c r="D1780" t="s">
        <v>36</v>
      </c>
      <c r="E1780">
        <v>1</v>
      </c>
      <c r="G1780" t="s">
        <v>19817</v>
      </c>
    </row>
    <row r="1781" spans="1:7" x14ac:dyDescent="0.25">
      <c r="A1781" t="s">
        <v>19840</v>
      </c>
      <c r="B1781" s="15" t="s">
        <v>19826</v>
      </c>
      <c r="C1781" t="s">
        <v>103</v>
      </c>
      <c r="E1781">
        <v>1</v>
      </c>
      <c r="G1781" t="s">
        <v>19816</v>
      </c>
    </row>
    <row r="1782" spans="1:7" x14ac:dyDescent="0.25">
      <c r="A1782" t="s">
        <v>19841</v>
      </c>
      <c r="B1782" s="15" t="s">
        <v>19826</v>
      </c>
      <c r="C1782" t="s">
        <v>103</v>
      </c>
      <c r="D1782" t="s">
        <v>36</v>
      </c>
      <c r="E1782">
        <v>1</v>
      </c>
      <c r="G1782" t="s">
        <v>19817</v>
      </c>
    </row>
    <row r="1783" spans="1:7" x14ac:dyDescent="0.25">
      <c r="A1783" t="s">
        <v>19840</v>
      </c>
      <c r="B1783" s="15" t="s">
        <v>19826</v>
      </c>
      <c r="C1783" t="s">
        <v>103</v>
      </c>
      <c r="E1783">
        <v>1</v>
      </c>
      <c r="G1783" t="s">
        <v>19816</v>
      </c>
    </row>
    <row r="1784" spans="1:7" x14ac:dyDescent="0.25">
      <c r="A1784" t="s">
        <v>19840</v>
      </c>
      <c r="B1784" s="15" t="s">
        <v>19826</v>
      </c>
      <c r="C1784" t="s">
        <v>2739</v>
      </c>
      <c r="E1784">
        <v>1</v>
      </c>
      <c r="G1784" t="s">
        <v>19816</v>
      </c>
    </row>
    <row r="1785" spans="1:7" x14ac:dyDescent="0.25">
      <c r="A1785" t="s">
        <v>19841</v>
      </c>
      <c r="B1785" s="15" t="s">
        <v>19826</v>
      </c>
      <c r="C1785" t="s">
        <v>2739</v>
      </c>
      <c r="D1785" t="s">
        <v>36</v>
      </c>
      <c r="E1785">
        <v>1</v>
      </c>
      <c r="G1785" t="s">
        <v>19822</v>
      </c>
    </row>
    <row r="1786" spans="1:7" x14ac:dyDescent="0.25">
      <c r="A1786" t="s">
        <v>19841</v>
      </c>
      <c r="B1786" s="15" t="s">
        <v>19826</v>
      </c>
      <c r="C1786" t="s">
        <v>275</v>
      </c>
      <c r="D1786" t="s">
        <v>36</v>
      </c>
      <c r="E1786">
        <v>1</v>
      </c>
      <c r="G1786" t="s">
        <v>19817</v>
      </c>
    </row>
    <row r="1787" spans="1:7" x14ac:dyDescent="0.25">
      <c r="A1787" t="s">
        <v>19840</v>
      </c>
      <c r="B1787" s="15" t="s">
        <v>19826</v>
      </c>
      <c r="C1787" t="s">
        <v>275</v>
      </c>
      <c r="E1787">
        <v>1</v>
      </c>
      <c r="G1787" t="s">
        <v>19816</v>
      </c>
    </row>
    <row r="1788" spans="1:7" x14ac:dyDescent="0.25">
      <c r="A1788" t="s">
        <v>19841</v>
      </c>
      <c r="B1788" s="15" t="s">
        <v>19826</v>
      </c>
      <c r="C1788" t="s">
        <v>114</v>
      </c>
      <c r="D1788" t="s">
        <v>36</v>
      </c>
      <c r="E1788">
        <v>1</v>
      </c>
      <c r="G1788" t="s">
        <v>19813</v>
      </c>
    </row>
    <row r="1789" spans="1:7" x14ac:dyDescent="0.25">
      <c r="A1789" t="s">
        <v>19840</v>
      </c>
      <c r="B1789" s="15" t="s">
        <v>19826</v>
      </c>
      <c r="C1789" t="s">
        <v>114</v>
      </c>
      <c r="E1789">
        <v>1</v>
      </c>
      <c r="G1789" t="s">
        <v>19816</v>
      </c>
    </row>
    <row r="1790" spans="1:7" x14ac:dyDescent="0.25">
      <c r="A1790" t="s">
        <v>19840</v>
      </c>
      <c r="B1790" s="15" t="s">
        <v>19826</v>
      </c>
      <c r="C1790" t="s">
        <v>714</v>
      </c>
      <c r="E1790">
        <v>1</v>
      </c>
      <c r="G1790" t="s">
        <v>19816</v>
      </c>
    </row>
    <row r="1791" spans="1:7" x14ac:dyDescent="0.25">
      <c r="A1791" t="s">
        <v>19841</v>
      </c>
      <c r="B1791" s="15" t="s">
        <v>19826</v>
      </c>
      <c r="C1791" t="s">
        <v>714</v>
      </c>
      <c r="D1791" t="s">
        <v>36</v>
      </c>
      <c r="E1791">
        <v>1</v>
      </c>
      <c r="G1791" t="s">
        <v>19821</v>
      </c>
    </row>
    <row r="1792" spans="1:7" x14ac:dyDescent="0.25">
      <c r="A1792" t="s">
        <v>19841</v>
      </c>
      <c r="B1792" s="15" t="s">
        <v>19826</v>
      </c>
      <c r="C1792" t="s">
        <v>2608</v>
      </c>
      <c r="D1792" t="s">
        <v>136</v>
      </c>
      <c r="E1792">
        <v>1</v>
      </c>
      <c r="G1792" t="s">
        <v>19813</v>
      </c>
    </row>
    <row r="1793" spans="1:7" x14ac:dyDescent="0.25">
      <c r="A1793" t="s">
        <v>19841</v>
      </c>
      <c r="B1793" s="15" t="s">
        <v>19826</v>
      </c>
      <c r="C1793" t="s">
        <v>192</v>
      </c>
      <c r="D1793" t="s">
        <v>181</v>
      </c>
      <c r="E1793">
        <v>1</v>
      </c>
      <c r="G1793" t="s">
        <v>19817</v>
      </c>
    </row>
    <row r="1794" spans="1:7" x14ac:dyDescent="0.25">
      <c r="A1794" t="s">
        <v>19840</v>
      </c>
      <c r="B1794" s="15" t="s">
        <v>19826</v>
      </c>
      <c r="C1794" t="s">
        <v>192</v>
      </c>
      <c r="E1794">
        <v>1</v>
      </c>
      <c r="G1794" t="s">
        <v>19816</v>
      </c>
    </row>
    <row r="1795" spans="1:7" x14ac:dyDescent="0.25">
      <c r="A1795" t="s">
        <v>19841</v>
      </c>
      <c r="B1795" s="15" t="s">
        <v>19826</v>
      </c>
      <c r="C1795" t="s">
        <v>4067</v>
      </c>
      <c r="D1795" t="s">
        <v>49</v>
      </c>
      <c r="E1795">
        <v>1</v>
      </c>
      <c r="G1795" t="s">
        <v>19813</v>
      </c>
    </row>
    <row r="1796" spans="1:7" x14ac:dyDescent="0.25">
      <c r="A1796" t="s">
        <v>19840</v>
      </c>
      <c r="B1796" s="15" t="s">
        <v>19826</v>
      </c>
      <c r="C1796" t="s">
        <v>4067</v>
      </c>
      <c r="E1796">
        <v>1</v>
      </c>
      <c r="G1796" t="s">
        <v>19816</v>
      </c>
    </row>
    <row r="1797" spans="1:7" x14ac:dyDescent="0.25">
      <c r="A1797" t="s">
        <v>19841</v>
      </c>
      <c r="B1797" s="15" t="s">
        <v>19826</v>
      </c>
      <c r="C1797" t="s">
        <v>275</v>
      </c>
      <c r="D1797" t="s">
        <v>36</v>
      </c>
      <c r="E1797">
        <v>1</v>
      </c>
      <c r="G1797" t="s">
        <v>19817</v>
      </c>
    </row>
    <row r="1798" spans="1:7" x14ac:dyDescent="0.25">
      <c r="A1798" t="s">
        <v>19840</v>
      </c>
      <c r="B1798" s="15" t="s">
        <v>19826</v>
      </c>
      <c r="C1798" t="s">
        <v>275</v>
      </c>
      <c r="E1798">
        <v>1</v>
      </c>
      <c r="G1798" t="s">
        <v>19816</v>
      </c>
    </row>
    <row r="1799" spans="1:7" x14ac:dyDescent="0.25">
      <c r="A1799" t="s">
        <v>19841</v>
      </c>
      <c r="B1799" s="15" t="s">
        <v>19826</v>
      </c>
      <c r="C1799" t="s">
        <v>2739</v>
      </c>
      <c r="D1799" t="s">
        <v>49</v>
      </c>
      <c r="E1799">
        <v>1</v>
      </c>
      <c r="G1799" t="s">
        <v>19828</v>
      </c>
    </row>
    <row r="1800" spans="1:7" x14ac:dyDescent="0.25">
      <c r="A1800" t="s">
        <v>19840</v>
      </c>
      <c r="B1800" s="15" t="s">
        <v>19826</v>
      </c>
      <c r="C1800" t="s">
        <v>2739</v>
      </c>
      <c r="E1800">
        <v>1</v>
      </c>
      <c r="G1800" t="s">
        <v>19816</v>
      </c>
    </row>
    <row r="1801" spans="1:7" x14ac:dyDescent="0.25">
      <c r="A1801" t="s">
        <v>19841</v>
      </c>
      <c r="B1801" s="15" t="s">
        <v>19826</v>
      </c>
      <c r="C1801" t="s">
        <v>297</v>
      </c>
      <c r="D1801" t="s">
        <v>36</v>
      </c>
      <c r="E1801">
        <v>1</v>
      </c>
      <c r="G1801" t="s">
        <v>19817</v>
      </c>
    </row>
    <row r="1802" spans="1:7" x14ac:dyDescent="0.25">
      <c r="A1802" t="s">
        <v>19840</v>
      </c>
      <c r="B1802" s="15" t="s">
        <v>19826</v>
      </c>
      <c r="C1802" t="s">
        <v>297</v>
      </c>
      <c r="E1802">
        <v>1</v>
      </c>
      <c r="G1802" t="s">
        <v>19816</v>
      </c>
    </row>
    <row r="1803" spans="1:7" x14ac:dyDescent="0.25">
      <c r="A1803" t="s">
        <v>19841</v>
      </c>
      <c r="B1803" s="15" t="s">
        <v>19814</v>
      </c>
      <c r="C1803" t="s">
        <v>665</v>
      </c>
      <c r="D1803" t="s">
        <v>36</v>
      </c>
      <c r="E1803">
        <v>1</v>
      </c>
      <c r="G1803" t="s">
        <v>19817</v>
      </c>
    </row>
    <row r="1804" spans="1:7" x14ac:dyDescent="0.25">
      <c r="A1804" t="s">
        <v>19840</v>
      </c>
      <c r="B1804" s="15" t="s">
        <v>19826</v>
      </c>
      <c r="C1804" t="s">
        <v>665</v>
      </c>
      <c r="E1804">
        <v>1</v>
      </c>
      <c r="G1804" t="s">
        <v>19816</v>
      </c>
    </row>
    <row r="1805" spans="1:7" x14ac:dyDescent="0.25">
      <c r="A1805" t="s">
        <v>19840</v>
      </c>
      <c r="B1805" s="15" t="s">
        <v>19826</v>
      </c>
      <c r="C1805" t="s">
        <v>461</v>
      </c>
      <c r="E1805">
        <v>1</v>
      </c>
      <c r="G1805" t="s">
        <v>19816</v>
      </c>
    </row>
    <row r="1806" spans="1:7" x14ac:dyDescent="0.25">
      <c r="A1806" t="s">
        <v>19841</v>
      </c>
      <c r="B1806" s="15" t="s">
        <v>19826</v>
      </c>
      <c r="C1806" t="s">
        <v>461</v>
      </c>
      <c r="D1806" t="s">
        <v>189</v>
      </c>
      <c r="E1806">
        <v>1</v>
      </c>
      <c r="G1806" t="s">
        <v>19817</v>
      </c>
    </row>
    <row r="1807" spans="1:7" x14ac:dyDescent="0.25">
      <c r="A1807" t="s">
        <v>19841</v>
      </c>
      <c r="B1807" s="15" t="s">
        <v>19826</v>
      </c>
      <c r="C1807" t="s">
        <v>235</v>
      </c>
      <c r="D1807" t="s">
        <v>181</v>
      </c>
      <c r="E1807">
        <v>1</v>
      </c>
      <c r="G1807" t="s">
        <v>19817</v>
      </c>
    </row>
    <row r="1808" spans="1:7" x14ac:dyDescent="0.25">
      <c r="A1808" t="s">
        <v>19840</v>
      </c>
      <c r="B1808" s="15" t="s">
        <v>19826</v>
      </c>
      <c r="C1808" t="s">
        <v>235</v>
      </c>
      <c r="E1808">
        <v>1</v>
      </c>
      <c r="G1808" t="s">
        <v>19816</v>
      </c>
    </row>
    <row r="1809" spans="1:7" x14ac:dyDescent="0.25">
      <c r="A1809" t="s">
        <v>19841</v>
      </c>
      <c r="B1809" s="15" t="s">
        <v>19826</v>
      </c>
      <c r="C1809" t="s">
        <v>35</v>
      </c>
      <c r="D1809" t="s">
        <v>36</v>
      </c>
      <c r="E1809">
        <v>1</v>
      </c>
      <c r="G1809" t="s">
        <v>19813</v>
      </c>
    </row>
    <row r="1810" spans="1:7" x14ac:dyDescent="0.25">
      <c r="A1810" t="s">
        <v>19840</v>
      </c>
      <c r="B1810" s="15" t="s">
        <v>19826</v>
      </c>
      <c r="C1810" t="s">
        <v>35</v>
      </c>
      <c r="E1810">
        <v>1</v>
      </c>
      <c r="G1810" t="s">
        <v>19816</v>
      </c>
    </row>
    <row r="1811" spans="1:7" x14ac:dyDescent="0.25">
      <c r="A1811" t="s">
        <v>19841</v>
      </c>
      <c r="B1811" s="15" t="s">
        <v>19826</v>
      </c>
      <c r="C1811" t="s">
        <v>86</v>
      </c>
      <c r="D1811" t="s">
        <v>36</v>
      </c>
      <c r="E1811">
        <v>1</v>
      </c>
      <c r="G1811" t="s">
        <v>19813</v>
      </c>
    </row>
    <row r="1812" spans="1:7" x14ac:dyDescent="0.25">
      <c r="A1812" t="s">
        <v>19840</v>
      </c>
      <c r="B1812" s="15" t="s">
        <v>19826</v>
      </c>
      <c r="C1812" t="s">
        <v>86</v>
      </c>
      <c r="E1812">
        <v>1</v>
      </c>
      <c r="G1812" t="s">
        <v>19816</v>
      </c>
    </row>
    <row r="1813" spans="1:7" x14ac:dyDescent="0.25">
      <c r="A1813" t="s">
        <v>19841</v>
      </c>
      <c r="B1813" s="15" t="s">
        <v>19826</v>
      </c>
      <c r="C1813" t="s">
        <v>4106</v>
      </c>
      <c r="D1813" t="s">
        <v>49</v>
      </c>
      <c r="E1813">
        <v>1</v>
      </c>
      <c r="G1813" t="s">
        <v>19828</v>
      </c>
    </row>
    <row r="1814" spans="1:7" x14ac:dyDescent="0.25">
      <c r="A1814" t="s">
        <v>19841</v>
      </c>
      <c r="B1814" s="15" t="s">
        <v>19826</v>
      </c>
      <c r="C1814" t="s">
        <v>461</v>
      </c>
      <c r="D1814" t="s">
        <v>36</v>
      </c>
      <c r="E1814">
        <v>1</v>
      </c>
      <c r="G1814" t="s">
        <v>19817</v>
      </c>
    </row>
    <row r="1815" spans="1:7" x14ac:dyDescent="0.25">
      <c r="A1815" t="s">
        <v>19840</v>
      </c>
      <c r="B1815" s="15" t="s">
        <v>19826</v>
      </c>
      <c r="C1815" t="s">
        <v>461</v>
      </c>
      <c r="E1815">
        <v>1</v>
      </c>
      <c r="G1815" t="s">
        <v>19816</v>
      </c>
    </row>
    <row r="1816" spans="1:7" x14ac:dyDescent="0.25">
      <c r="A1816" t="s">
        <v>19841</v>
      </c>
      <c r="B1816" s="15" t="s">
        <v>19826</v>
      </c>
      <c r="C1816" t="s">
        <v>77</v>
      </c>
      <c r="D1816" t="s">
        <v>49</v>
      </c>
      <c r="E1816">
        <v>1</v>
      </c>
      <c r="G1816" t="s">
        <v>19817</v>
      </c>
    </row>
    <row r="1817" spans="1:7" x14ac:dyDescent="0.25">
      <c r="A1817" t="s">
        <v>19840</v>
      </c>
      <c r="B1817" s="15" t="s">
        <v>19826</v>
      </c>
      <c r="C1817" t="s">
        <v>77</v>
      </c>
      <c r="E1817">
        <v>1</v>
      </c>
      <c r="G1817" t="s">
        <v>19816</v>
      </c>
    </row>
    <row r="1818" spans="1:7" x14ac:dyDescent="0.25">
      <c r="A1818" t="s">
        <v>19841</v>
      </c>
      <c r="B1818" s="15" t="s">
        <v>19826</v>
      </c>
      <c r="C1818" t="s">
        <v>187</v>
      </c>
      <c r="D1818" t="s">
        <v>36</v>
      </c>
      <c r="E1818">
        <v>1</v>
      </c>
      <c r="G1818" t="s">
        <v>19817</v>
      </c>
    </row>
    <row r="1819" spans="1:7" x14ac:dyDescent="0.25">
      <c r="A1819" t="s">
        <v>19840</v>
      </c>
      <c r="B1819" s="15" t="s">
        <v>19826</v>
      </c>
      <c r="C1819" t="s">
        <v>187</v>
      </c>
      <c r="E1819">
        <v>1</v>
      </c>
      <c r="G1819" t="s">
        <v>19816</v>
      </c>
    </row>
    <row r="1820" spans="1:7" x14ac:dyDescent="0.25">
      <c r="A1820" t="s">
        <v>19841</v>
      </c>
      <c r="B1820" s="15" t="s">
        <v>19826</v>
      </c>
      <c r="C1820" t="s">
        <v>2175</v>
      </c>
      <c r="D1820" t="s">
        <v>36</v>
      </c>
      <c r="E1820">
        <v>1</v>
      </c>
      <c r="G1820" t="s">
        <v>19817</v>
      </c>
    </row>
    <row r="1821" spans="1:7" x14ac:dyDescent="0.25">
      <c r="A1821" t="s">
        <v>19840</v>
      </c>
      <c r="B1821" s="15" t="s">
        <v>19826</v>
      </c>
      <c r="C1821" t="s">
        <v>2175</v>
      </c>
      <c r="E1821">
        <v>1</v>
      </c>
      <c r="G1821" t="s">
        <v>19816</v>
      </c>
    </row>
    <row r="1822" spans="1:7" x14ac:dyDescent="0.25">
      <c r="A1822" t="s">
        <v>19841</v>
      </c>
      <c r="B1822" s="15" t="s">
        <v>19826</v>
      </c>
      <c r="C1822" t="s">
        <v>35</v>
      </c>
      <c r="D1822" t="s">
        <v>36</v>
      </c>
      <c r="E1822">
        <v>1</v>
      </c>
      <c r="G1822" t="s">
        <v>19821</v>
      </c>
    </row>
    <row r="1823" spans="1:7" x14ac:dyDescent="0.25">
      <c r="A1823" t="s">
        <v>19840</v>
      </c>
      <c r="B1823" s="15" t="s">
        <v>19826</v>
      </c>
      <c r="C1823" t="s">
        <v>35</v>
      </c>
      <c r="E1823">
        <v>1</v>
      </c>
      <c r="G1823" t="s">
        <v>19816</v>
      </c>
    </row>
    <row r="1824" spans="1:7" x14ac:dyDescent="0.25">
      <c r="A1824" t="s">
        <v>19841</v>
      </c>
      <c r="B1824" s="15" t="s">
        <v>19826</v>
      </c>
      <c r="C1824" t="s">
        <v>35</v>
      </c>
      <c r="D1824" t="s">
        <v>36</v>
      </c>
      <c r="E1824">
        <v>1</v>
      </c>
      <c r="G1824" t="s">
        <v>19817</v>
      </c>
    </row>
    <row r="1825" spans="1:7" x14ac:dyDescent="0.25">
      <c r="A1825" t="s">
        <v>19840</v>
      </c>
      <c r="B1825" s="15" t="s">
        <v>19826</v>
      </c>
      <c r="C1825" t="s">
        <v>35</v>
      </c>
      <c r="E1825">
        <v>1</v>
      </c>
      <c r="G1825" t="s">
        <v>19816</v>
      </c>
    </row>
    <row r="1826" spans="1:7" x14ac:dyDescent="0.25">
      <c r="A1826" t="s">
        <v>19841</v>
      </c>
      <c r="B1826" s="15" t="s">
        <v>19826</v>
      </c>
      <c r="C1826" t="s">
        <v>166</v>
      </c>
      <c r="D1826" t="s">
        <v>49</v>
      </c>
      <c r="E1826">
        <v>1</v>
      </c>
      <c r="G1826" t="s">
        <v>19817</v>
      </c>
    </row>
    <row r="1827" spans="1:7" x14ac:dyDescent="0.25">
      <c r="A1827" t="s">
        <v>19841</v>
      </c>
      <c r="B1827" s="15" t="s">
        <v>19826</v>
      </c>
      <c r="C1827" t="s">
        <v>847</v>
      </c>
      <c r="D1827" t="s">
        <v>181</v>
      </c>
      <c r="E1827">
        <v>1</v>
      </c>
      <c r="G1827" t="s">
        <v>19817</v>
      </c>
    </row>
    <row r="1828" spans="1:7" x14ac:dyDescent="0.25">
      <c r="A1828" t="s">
        <v>19840</v>
      </c>
      <c r="B1828" s="15" t="s">
        <v>19826</v>
      </c>
      <c r="C1828" t="s">
        <v>847</v>
      </c>
      <c r="E1828">
        <v>1</v>
      </c>
      <c r="G1828" t="s">
        <v>19816</v>
      </c>
    </row>
    <row r="1829" spans="1:7" x14ac:dyDescent="0.25">
      <c r="A1829" t="s">
        <v>19841</v>
      </c>
      <c r="B1829" s="15" t="s">
        <v>19826</v>
      </c>
      <c r="C1829" t="s">
        <v>4138</v>
      </c>
      <c r="D1829" t="s">
        <v>49</v>
      </c>
      <c r="E1829">
        <v>1</v>
      </c>
      <c r="G1829" t="s">
        <v>19813</v>
      </c>
    </row>
    <row r="1830" spans="1:7" x14ac:dyDescent="0.25">
      <c r="A1830" t="s">
        <v>19840</v>
      </c>
      <c r="B1830" s="15" t="s">
        <v>19826</v>
      </c>
      <c r="C1830" t="s">
        <v>4138</v>
      </c>
      <c r="E1830">
        <v>1</v>
      </c>
      <c r="G1830" t="s">
        <v>19816</v>
      </c>
    </row>
    <row r="1831" spans="1:7" x14ac:dyDescent="0.25">
      <c r="A1831" t="s">
        <v>19841</v>
      </c>
      <c r="B1831" s="15" t="s">
        <v>19826</v>
      </c>
      <c r="C1831" t="s">
        <v>108</v>
      </c>
      <c r="D1831" t="s">
        <v>181</v>
      </c>
      <c r="E1831">
        <v>1</v>
      </c>
      <c r="G1831" t="s">
        <v>19817</v>
      </c>
    </row>
    <row r="1832" spans="1:7" x14ac:dyDescent="0.25">
      <c r="A1832" t="s">
        <v>19840</v>
      </c>
      <c r="B1832" s="15" t="s">
        <v>19826</v>
      </c>
      <c r="C1832" t="s">
        <v>108</v>
      </c>
      <c r="E1832">
        <v>1</v>
      </c>
      <c r="G1832" t="s">
        <v>19816</v>
      </c>
    </row>
    <row r="1833" spans="1:7" x14ac:dyDescent="0.25">
      <c r="A1833" t="s">
        <v>19841</v>
      </c>
      <c r="B1833" s="15" t="s">
        <v>19826</v>
      </c>
      <c r="C1833" t="s">
        <v>1951</v>
      </c>
      <c r="D1833" t="s">
        <v>136</v>
      </c>
      <c r="E1833">
        <v>1</v>
      </c>
      <c r="G1833" t="s">
        <v>19813</v>
      </c>
    </row>
    <row r="1834" spans="1:7" x14ac:dyDescent="0.25">
      <c r="A1834" t="s">
        <v>19841</v>
      </c>
      <c r="B1834" s="15" t="s">
        <v>19826</v>
      </c>
      <c r="C1834" t="s">
        <v>2175</v>
      </c>
      <c r="D1834" t="s">
        <v>36</v>
      </c>
      <c r="E1834">
        <v>1</v>
      </c>
      <c r="G1834" t="s">
        <v>19817</v>
      </c>
    </row>
    <row r="1835" spans="1:7" x14ac:dyDescent="0.25">
      <c r="A1835" t="s">
        <v>19840</v>
      </c>
      <c r="B1835" s="15" t="s">
        <v>19826</v>
      </c>
      <c r="C1835" t="s">
        <v>2175</v>
      </c>
      <c r="E1835">
        <v>1</v>
      </c>
      <c r="G1835" t="s">
        <v>19816</v>
      </c>
    </row>
    <row r="1836" spans="1:7" x14ac:dyDescent="0.25">
      <c r="A1836" t="s">
        <v>19841</v>
      </c>
      <c r="B1836" s="15" t="s">
        <v>19826</v>
      </c>
      <c r="C1836" t="s">
        <v>659</v>
      </c>
      <c r="D1836" t="s">
        <v>36</v>
      </c>
      <c r="E1836">
        <v>1</v>
      </c>
      <c r="G1836" t="s">
        <v>19817</v>
      </c>
    </row>
    <row r="1837" spans="1:7" x14ac:dyDescent="0.25">
      <c r="A1837" t="s">
        <v>19840</v>
      </c>
      <c r="B1837" s="15" t="s">
        <v>19826</v>
      </c>
      <c r="C1837" t="s">
        <v>659</v>
      </c>
      <c r="E1837">
        <v>1</v>
      </c>
      <c r="G1837" t="s">
        <v>19816</v>
      </c>
    </row>
    <row r="1838" spans="1:7" x14ac:dyDescent="0.25">
      <c r="A1838" t="s">
        <v>19841</v>
      </c>
      <c r="B1838" s="15" t="s">
        <v>19826</v>
      </c>
      <c r="C1838" t="s">
        <v>249</v>
      </c>
      <c r="D1838" t="s">
        <v>36</v>
      </c>
      <c r="E1838">
        <v>1</v>
      </c>
      <c r="G1838" t="s">
        <v>19817</v>
      </c>
    </row>
    <row r="1839" spans="1:7" x14ac:dyDescent="0.25">
      <c r="A1839" t="s">
        <v>19840</v>
      </c>
      <c r="B1839" s="15" t="s">
        <v>19826</v>
      </c>
      <c r="C1839" t="s">
        <v>249</v>
      </c>
      <c r="E1839">
        <v>1</v>
      </c>
      <c r="G1839" t="s">
        <v>19816</v>
      </c>
    </row>
    <row r="1840" spans="1:7" x14ac:dyDescent="0.25">
      <c r="A1840" t="s">
        <v>19841</v>
      </c>
      <c r="B1840" s="15" t="s">
        <v>19826</v>
      </c>
      <c r="C1840" t="s">
        <v>243</v>
      </c>
      <c r="D1840" t="s">
        <v>181</v>
      </c>
      <c r="E1840">
        <v>1</v>
      </c>
      <c r="G1840" t="s">
        <v>19813</v>
      </c>
    </row>
    <row r="1841" spans="1:7" x14ac:dyDescent="0.25">
      <c r="A1841" t="s">
        <v>19840</v>
      </c>
      <c r="B1841" s="15" t="s">
        <v>19826</v>
      </c>
      <c r="C1841" t="s">
        <v>243</v>
      </c>
      <c r="E1841">
        <v>1</v>
      </c>
      <c r="G1841" t="s">
        <v>19816</v>
      </c>
    </row>
    <row r="1842" spans="1:7" x14ac:dyDescent="0.25">
      <c r="A1842" t="s">
        <v>19841</v>
      </c>
      <c r="B1842" s="15" t="s">
        <v>19826</v>
      </c>
      <c r="C1842" t="s">
        <v>235</v>
      </c>
      <c r="D1842" t="s">
        <v>49</v>
      </c>
      <c r="E1842">
        <v>1</v>
      </c>
      <c r="G1842" t="s">
        <v>19817</v>
      </c>
    </row>
    <row r="1843" spans="1:7" x14ac:dyDescent="0.25">
      <c r="A1843" t="s">
        <v>19840</v>
      </c>
      <c r="B1843" s="15" t="s">
        <v>19826</v>
      </c>
      <c r="C1843" t="s">
        <v>235</v>
      </c>
      <c r="E1843">
        <v>1</v>
      </c>
      <c r="G1843" t="s">
        <v>19816</v>
      </c>
    </row>
    <row r="1844" spans="1:7" x14ac:dyDescent="0.25">
      <c r="A1844" t="s">
        <v>19841</v>
      </c>
      <c r="B1844" s="15" t="s">
        <v>19826</v>
      </c>
      <c r="C1844" t="s">
        <v>249</v>
      </c>
      <c r="D1844" t="s">
        <v>36</v>
      </c>
      <c r="E1844">
        <v>1</v>
      </c>
      <c r="G1844" t="s">
        <v>19817</v>
      </c>
    </row>
    <row r="1845" spans="1:7" x14ac:dyDescent="0.25">
      <c r="A1845" t="s">
        <v>19840</v>
      </c>
      <c r="B1845" s="15" t="s">
        <v>19826</v>
      </c>
      <c r="C1845" t="s">
        <v>249</v>
      </c>
      <c r="E1845">
        <v>1</v>
      </c>
      <c r="G1845" t="s">
        <v>19816</v>
      </c>
    </row>
    <row r="1846" spans="1:7" x14ac:dyDescent="0.25">
      <c r="A1846" t="s">
        <v>19841</v>
      </c>
      <c r="B1846" s="15" t="s">
        <v>19826</v>
      </c>
      <c r="C1846" t="s">
        <v>114</v>
      </c>
      <c r="D1846" t="s">
        <v>181</v>
      </c>
      <c r="E1846">
        <v>1</v>
      </c>
      <c r="G1846" t="s">
        <v>19813</v>
      </c>
    </row>
    <row r="1847" spans="1:7" x14ac:dyDescent="0.25">
      <c r="A1847" t="s">
        <v>19840</v>
      </c>
      <c r="B1847" s="15" t="s">
        <v>19826</v>
      </c>
      <c r="C1847" t="s">
        <v>114</v>
      </c>
      <c r="E1847">
        <v>1</v>
      </c>
      <c r="G1847" t="s">
        <v>19816</v>
      </c>
    </row>
    <row r="1848" spans="1:7" x14ac:dyDescent="0.25">
      <c r="A1848" t="s">
        <v>19839</v>
      </c>
      <c r="B1848" s="15" t="s">
        <v>19826</v>
      </c>
      <c r="C1848" t="s">
        <v>35</v>
      </c>
      <c r="E1848">
        <v>1</v>
      </c>
      <c r="G1848" t="s">
        <v>19813</v>
      </c>
    </row>
    <row r="1849" spans="1:7" x14ac:dyDescent="0.25">
      <c r="A1849" t="s">
        <v>19840</v>
      </c>
      <c r="B1849" s="15" t="s">
        <v>19826</v>
      </c>
      <c r="C1849" t="s">
        <v>35</v>
      </c>
      <c r="E1849">
        <v>1</v>
      </c>
      <c r="G1849" t="s">
        <v>19816</v>
      </c>
    </row>
    <row r="1850" spans="1:7" x14ac:dyDescent="0.25">
      <c r="A1850" t="s">
        <v>19841</v>
      </c>
      <c r="B1850" s="15" t="s">
        <v>19826</v>
      </c>
      <c r="C1850" t="s">
        <v>187</v>
      </c>
      <c r="D1850" t="s">
        <v>36</v>
      </c>
      <c r="E1850">
        <v>1</v>
      </c>
      <c r="G1850" t="s">
        <v>19817</v>
      </c>
    </row>
    <row r="1851" spans="1:7" x14ac:dyDescent="0.25">
      <c r="A1851" t="s">
        <v>19840</v>
      </c>
      <c r="B1851" s="15" t="s">
        <v>19826</v>
      </c>
      <c r="C1851" t="s">
        <v>187</v>
      </c>
      <c r="E1851">
        <v>1</v>
      </c>
      <c r="G1851" t="s">
        <v>19816</v>
      </c>
    </row>
    <row r="1852" spans="1:7" x14ac:dyDescent="0.25">
      <c r="A1852" t="s">
        <v>19840</v>
      </c>
      <c r="B1852" s="15" t="s">
        <v>19826</v>
      </c>
      <c r="C1852" t="s">
        <v>714</v>
      </c>
      <c r="E1852">
        <v>1</v>
      </c>
      <c r="G1852" t="s">
        <v>19816</v>
      </c>
    </row>
    <row r="1853" spans="1:7" x14ac:dyDescent="0.25">
      <c r="A1853" t="s">
        <v>19841</v>
      </c>
      <c r="B1853" s="15" t="s">
        <v>19826</v>
      </c>
      <c r="C1853" t="s">
        <v>714</v>
      </c>
      <c r="D1853" t="s">
        <v>181</v>
      </c>
      <c r="E1853">
        <v>1</v>
      </c>
      <c r="G1853" t="s">
        <v>19821</v>
      </c>
    </row>
    <row r="1854" spans="1:7" x14ac:dyDescent="0.25">
      <c r="A1854" t="s">
        <v>19841</v>
      </c>
      <c r="B1854" s="15" t="s">
        <v>19826</v>
      </c>
      <c r="C1854" t="s">
        <v>166</v>
      </c>
      <c r="D1854" t="s">
        <v>181</v>
      </c>
      <c r="E1854">
        <v>1</v>
      </c>
      <c r="G1854" t="s">
        <v>19817</v>
      </c>
    </row>
    <row r="1855" spans="1:7" x14ac:dyDescent="0.25">
      <c r="A1855" t="s">
        <v>19840</v>
      </c>
      <c r="B1855" s="15" t="s">
        <v>19826</v>
      </c>
      <c r="C1855" t="s">
        <v>166</v>
      </c>
      <c r="E1855">
        <v>1</v>
      </c>
      <c r="G1855" t="s">
        <v>19816</v>
      </c>
    </row>
    <row r="1856" spans="1:7" x14ac:dyDescent="0.25">
      <c r="A1856" t="s">
        <v>19841</v>
      </c>
      <c r="B1856" s="15" t="s">
        <v>19826</v>
      </c>
      <c r="C1856" t="s">
        <v>404</v>
      </c>
      <c r="D1856" t="s">
        <v>49</v>
      </c>
      <c r="E1856">
        <v>1</v>
      </c>
      <c r="G1856" t="s">
        <v>19819</v>
      </c>
    </row>
    <row r="1857" spans="1:7" x14ac:dyDescent="0.25">
      <c r="A1857" t="s">
        <v>19840</v>
      </c>
      <c r="B1857" s="15" t="s">
        <v>19826</v>
      </c>
      <c r="C1857" t="s">
        <v>404</v>
      </c>
      <c r="E1857">
        <v>1</v>
      </c>
      <c r="G1857" t="s">
        <v>19816</v>
      </c>
    </row>
    <row r="1858" spans="1:7" x14ac:dyDescent="0.25">
      <c r="A1858" t="s">
        <v>19841</v>
      </c>
      <c r="B1858" s="15" t="s">
        <v>19826</v>
      </c>
      <c r="C1858" t="s">
        <v>2175</v>
      </c>
      <c r="D1858" t="s">
        <v>36</v>
      </c>
      <c r="E1858">
        <v>1</v>
      </c>
      <c r="G1858" t="s">
        <v>19817</v>
      </c>
    </row>
    <row r="1859" spans="1:7" x14ac:dyDescent="0.25">
      <c r="A1859" t="s">
        <v>19840</v>
      </c>
      <c r="B1859" s="15" t="s">
        <v>19826</v>
      </c>
      <c r="C1859" t="s">
        <v>2175</v>
      </c>
      <c r="E1859">
        <v>1</v>
      </c>
      <c r="G1859" t="s">
        <v>19816</v>
      </c>
    </row>
    <row r="1860" spans="1:7" x14ac:dyDescent="0.25">
      <c r="A1860" t="s">
        <v>19841</v>
      </c>
      <c r="B1860" s="15" t="s">
        <v>19826</v>
      </c>
      <c r="C1860" t="s">
        <v>235</v>
      </c>
      <c r="D1860" t="s">
        <v>36</v>
      </c>
      <c r="E1860">
        <v>1</v>
      </c>
      <c r="G1860" t="s">
        <v>19819</v>
      </c>
    </row>
    <row r="1861" spans="1:7" x14ac:dyDescent="0.25">
      <c r="A1861" t="s">
        <v>19840</v>
      </c>
      <c r="B1861" s="15" t="s">
        <v>19826</v>
      </c>
      <c r="C1861" t="s">
        <v>235</v>
      </c>
      <c r="E1861">
        <v>1</v>
      </c>
      <c r="G1861" t="s">
        <v>19816</v>
      </c>
    </row>
    <row r="1862" spans="1:7" x14ac:dyDescent="0.25">
      <c r="A1862" t="s">
        <v>19841</v>
      </c>
      <c r="B1862" s="15" t="s">
        <v>19826</v>
      </c>
      <c r="C1862" t="s">
        <v>235</v>
      </c>
      <c r="D1862" t="s">
        <v>36</v>
      </c>
      <c r="E1862">
        <v>1</v>
      </c>
      <c r="G1862" t="s">
        <v>19819</v>
      </c>
    </row>
    <row r="1863" spans="1:7" x14ac:dyDescent="0.25">
      <c r="A1863" t="s">
        <v>19840</v>
      </c>
      <c r="B1863" s="15" t="s">
        <v>19826</v>
      </c>
      <c r="C1863" t="s">
        <v>235</v>
      </c>
      <c r="E1863">
        <v>1</v>
      </c>
      <c r="G1863" t="s">
        <v>19816</v>
      </c>
    </row>
    <row r="1864" spans="1:7" x14ac:dyDescent="0.25">
      <c r="A1864" t="s">
        <v>19841</v>
      </c>
      <c r="B1864" s="15" t="s">
        <v>19826</v>
      </c>
      <c r="C1864" t="s">
        <v>157</v>
      </c>
      <c r="D1864" t="s">
        <v>181</v>
      </c>
      <c r="E1864">
        <v>1</v>
      </c>
      <c r="G1864" t="s">
        <v>19817</v>
      </c>
    </row>
    <row r="1865" spans="1:7" x14ac:dyDescent="0.25">
      <c r="A1865" t="s">
        <v>19840</v>
      </c>
      <c r="B1865" s="15" t="s">
        <v>19826</v>
      </c>
      <c r="C1865" t="s">
        <v>157</v>
      </c>
      <c r="E1865">
        <v>1</v>
      </c>
      <c r="G1865" t="s">
        <v>19816</v>
      </c>
    </row>
    <row r="1866" spans="1:7" x14ac:dyDescent="0.25">
      <c r="A1866" t="s">
        <v>19840</v>
      </c>
      <c r="B1866" s="15" t="s">
        <v>19826</v>
      </c>
      <c r="C1866" t="s">
        <v>35</v>
      </c>
      <c r="E1866">
        <v>1</v>
      </c>
      <c r="G1866" t="s">
        <v>19816</v>
      </c>
    </row>
    <row r="1867" spans="1:7" x14ac:dyDescent="0.25">
      <c r="A1867" t="s">
        <v>19841</v>
      </c>
      <c r="B1867" s="15" t="s">
        <v>19826</v>
      </c>
      <c r="C1867" t="s">
        <v>35</v>
      </c>
      <c r="D1867" t="s">
        <v>49</v>
      </c>
      <c r="E1867">
        <v>1</v>
      </c>
      <c r="G1867" t="s">
        <v>19813</v>
      </c>
    </row>
    <row r="1868" spans="1:7" x14ac:dyDescent="0.25">
      <c r="A1868" t="s">
        <v>19841</v>
      </c>
      <c r="B1868" s="15" t="s">
        <v>19826</v>
      </c>
      <c r="C1868" t="s">
        <v>749</v>
      </c>
      <c r="D1868" t="s">
        <v>36</v>
      </c>
      <c r="E1868">
        <v>1</v>
      </c>
      <c r="G1868" t="s">
        <v>19817</v>
      </c>
    </row>
    <row r="1869" spans="1:7" x14ac:dyDescent="0.25">
      <c r="A1869" t="s">
        <v>19840</v>
      </c>
      <c r="B1869" s="15" t="s">
        <v>19826</v>
      </c>
      <c r="C1869" t="s">
        <v>749</v>
      </c>
      <c r="E1869">
        <v>1</v>
      </c>
      <c r="G1869" t="s">
        <v>19816</v>
      </c>
    </row>
    <row r="1870" spans="1:7" x14ac:dyDescent="0.25">
      <c r="A1870" t="s">
        <v>19841</v>
      </c>
      <c r="B1870" s="15" t="s">
        <v>19826</v>
      </c>
      <c r="C1870" t="s">
        <v>4106</v>
      </c>
      <c r="D1870" t="s">
        <v>136</v>
      </c>
      <c r="E1870">
        <v>1</v>
      </c>
      <c r="G1870" t="s">
        <v>19828</v>
      </c>
    </row>
    <row r="1871" spans="1:7" x14ac:dyDescent="0.25">
      <c r="A1871" t="s">
        <v>19841</v>
      </c>
      <c r="B1871" s="15" t="s">
        <v>19826</v>
      </c>
      <c r="C1871" t="s">
        <v>266</v>
      </c>
      <c r="D1871" t="s">
        <v>181</v>
      </c>
      <c r="E1871">
        <v>1</v>
      </c>
      <c r="G1871" t="s">
        <v>19817</v>
      </c>
    </row>
    <row r="1872" spans="1:7" x14ac:dyDescent="0.25">
      <c r="A1872" t="s">
        <v>19840</v>
      </c>
      <c r="B1872" s="15" t="s">
        <v>19826</v>
      </c>
      <c r="C1872" t="s">
        <v>266</v>
      </c>
      <c r="E1872">
        <v>1</v>
      </c>
      <c r="G1872" t="s">
        <v>19816</v>
      </c>
    </row>
    <row r="1873" spans="1:7" x14ac:dyDescent="0.25">
      <c r="A1873" t="s">
        <v>19841</v>
      </c>
      <c r="B1873" s="15" t="s">
        <v>19826</v>
      </c>
      <c r="C1873" t="s">
        <v>35</v>
      </c>
      <c r="D1873" t="s">
        <v>36</v>
      </c>
      <c r="E1873">
        <v>1</v>
      </c>
      <c r="G1873" t="s">
        <v>19813</v>
      </c>
    </row>
    <row r="1874" spans="1:7" x14ac:dyDescent="0.25">
      <c r="A1874" t="s">
        <v>19840</v>
      </c>
      <c r="B1874" s="15" t="s">
        <v>19826</v>
      </c>
      <c r="C1874" t="s">
        <v>35</v>
      </c>
      <c r="E1874">
        <v>1</v>
      </c>
      <c r="G1874" t="s">
        <v>19816</v>
      </c>
    </row>
    <row r="1875" spans="1:7" x14ac:dyDescent="0.25">
      <c r="A1875" t="s">
        <v>19841</v>
      </c>
      <c r="B1875" s="15" t="s">
        <v>19826</v>
      </c>
      <c r="C1875" t="s">
        <v>126</v>
      </c>
      <c r="D1875" t="s">
        <v>36</v>
      </c>
      <c r="E1875">
        <v>1</v>
      </c>
      <c r="G1875" t="s">
        <v>19821</v>
      </c>
    </row>
    <row r="1876" spans="1:7" x14ac:dyDescent="0.25">
      <c r="A1876" t="s">
        <v>19840</v>
      </c>
      <c r="B1876" s="15" t="s">
        <v>19826</v>
      </c>
      <c r="C1876" t="s">
        <v>126</v>
      </c>
      <c r="E1876">
        <v>1</v>
      </c>
      <c r="G1876" t="s">
        <v>19816</v>
      </c>
    </row>
    <row r="1877" spans="1:7" x14ac:dyDescent="0.25">
      <c r="A1877" t="s">
        <v>19841</v>
      </c>
      <c r="B1877" s="15" t="s">
        <v>19826</v>
      </c>
      <c r="C1877" t="s">
        <v>35</v>
      </c>
      <c r="D1877" t="s">
        <v>36</v>
      </c>
      <c r="E1877">
        <v>1</v>
      </c>
      <c r="G1877" t="s">
        <v>19821</v>
      </c>
    </row>
    <row r="1878" spans="1:7" x14ac:dyDescent="0.25">
      <c r="A1878" t="s">
        <v>19840</v>
      </c>
      <c r="B1878" s="15" t="s">
        <v>19826</v>
      </c>
      <c r="C1878" t="s">
        <v>35</v>
      </c>
      <c r="E1878">
        <v>1</v>
      </c>
      <c r="G1878" t="s">
        <v>19816</v>
      </c>
    </row>
    <row r="1879" spans="1:7" x14ac:dyDescent="0.25">
      <c r="A1879" t="s">
        <v>19841</v>
      </c>
      <c r="B1879" s="15" t="s">
        <v>19826</v>
      </c>
      <c r="C1879" t="s">
        <v>35</v>
      </c>
      <c r="D1879" t="s">
        <v>36</v>
      </c>
      <c r="E1879">
        <v>1</v>
      </c>
      <c r="G1879" t="s">
        <v>19813</v>
      </c>
    </row>
    <row r="1880" spans="1:7" x14ac:dyDescent="0.25">
      <c r="A1880" t="s">
        <v>19840</v>
      </c>
      <c r="B1880" s="15" t="s">
        <v>19826</v>
      </c>
      <c r="C1880" t="s">
        <v>35</v>
      </c>
      <c r="E1880">
        <v>1</v>
      </c>
      <c r="G1880" t="s">
        <v>19816</v>
      </c>
    </row>
    <row r="1881" spans="1:7" x14ac:dyDescent="0.25">
      <c r="A1881" t="s">
        <v>19841</v>
      </c>
      <c r="B1881" s="15" t="s">
        <v>19826</v>
      </c>
      <c r="C1881" t="s">
        <v>35</v>
      </c>
      <c r="D1881" t="s">
        <v>36</v>
      </c>
      <c r="E1881">
        <v>1</v>
      </c>
      <c r="G1881" t="s">
        <v>19813</v>
      </c>
    </row>
    <row r="1882" spans="1:7" x14ac:dyDescent="0.25">
      <c r="A1882" t="s">
        <v>19840</v>
      </c>
      <c r="B1882" s="15" t="s">
        <v>19826</v>
      </c>
      <c r="C1882" t="s">
        <v>35</v>
      </c>
      <c r="E1882">
        <v>1</v>
      </c>
      <c r="G1882" t="s">
        <v>19816</v>
      </c>
    </row>
    <row r="1883" spans="1:7" x14ac:dyDescent="0.25">
      <c r="A1883" t="s">
        <v>19841</v>
      </c>
      <c r="B1883" s="15" t="s">
        <v>19826</v>
      </c>
      <c r="C1883" t="s">
        <v>35</v>
      </c>
      <c r="D1883" t="s">
        <v>36</v>
      </c>
      <c r="E1883">
        <v>1</v>
      </c>
      <c r="G1883" t="s">
        <v>19821</v>
      </c>
    </row>
    <row r="1884" spans="1:7" x14ac:dyDescent="0.25">
      <c r="A1884" t="s">
        <v>19840</v>
      </c>
      <c r="B1884" s="15" t="s">
        <v>19826</v>
      </c>
      <c r="C1884" t="s">
        <v>35</v>
      </c>
      <c r="E1884">
        <v>1</v>
      </c>
      <c r="G1884" t="s">
        <v>19816</v>
      </c>
    </row>
    <row r="1885" spans="1:7" x14ac:dyDescent="0.25">
      <c r="A1885" t="s">
        <v>19841</v>
      </c>
      <c r="B1885" s="15" t="s">
        <v>19826</v>
      </c>
      <c r="C1885" t="s">
        <v>519</v>
      </c>
      <c r="D1885" t="s">
        <v>49</v>
      </c>
      <c r="E1885">
        <v>1</v>
      </c>
      <c r="G1885" t="s">
        <v>19817</v>
      </c>
    </row>
    <row r="1886" spans="1:7" x14ac:dyDescent="0.25">
      <c r="A1886" t="s">
        <v>19841</v>
      </c>
      <c r="B1886" s="15" t="s">
        <v>19826</v>
      </c>
      <c r="C1886" t="s">
        <v>4265</v>
      </c>
      <c r="D1886" t="s">
        <v>36</v>
      </c>
      <c r="E1886">
        <v>1</v>
      </c>
      <c r="G1886" t="s">
        <v>19817</v>
      </c>
    </row>
    <row r="1887" spans="1:7" x14ac:dyDescent="0.25">
      <c r="A1887" t="s">
        <v>19840</v>
      </c>
      <c r="B1887" s="15" t="s">
        <v>19826</v>
      </c>
      <c r="C1887" t="s">
        <v>4265</v>
      </c>
      <c r="E1887">
        <v>1</v>
      </c>
      <c r="G1887" t="s">
        <v>19816</v>
      </c>
    </row>
    <row r="1888" spans="1:7" x14ac:dyDescent="0.25">
      <c r="A1888" t="s">
        <v>19841</v>
      </c>
      <c r="B1888" s="15" t="s">
        <v>19826</v>
      </c>
      <c r="C1888" t="s">
        <v>235</v>
      </c>
      <c r="D1888" t="s">
        <v>181</v>
      </c>
      <c r="E1888">
        <v>1</v>
      </c>
      <c r="G1888" t="s">
        <v>19817</v>
      </c>
    </row>
    <row r="1889" spans="1:7" x14ac:dyDescent="0.25">
      <c r="A1889" t="s">
        <v>19840</v>
      </c>
      <c r="B1889" s="15" t="s">
        <v>19826</v>
      </c>
      <c r="C1889" t="s">
        <v>235</v>
      </c>
      <c r="E1889">
        <v>1</v>
      </c>
      <c r="G1889" t="s">
        <v>19816</v>
      </c>
    </row>
    <row r="1890" spans="1:7" x14ac:dyDescent="0.25">
      <c r="A1890" t="s">
        <v>19841</v>
      </c>
      <c r="B1890" s="15" t="s">
        <v>19826</v>
      </c>
      <c r="C1890" t="s">
        <v>665</v>
      </c>
      <c r="D1890" t="s">
        <v>36</v>
      </c>
      <c r="E1890">
        <v>1</v>
      </c>
      <c r="G1890" t="s">
        <v>19817</v>
      </c>
    </row>
    <row r="1891" spans="1:7" x14ac:dyDescent="0.25">
      <c r="A1891" t="s">
        <v>19840</v>
      </c>
      <c r="B1891" s="15" t="s">
        <v>19826</v>
      </c>
      <c r="C1891" t="s">
        <v>665</v>
      </c>
      <c r="E1891">
        <v>1</v>
      </c>
      <c r="G1891" t="s">
        <v>19816</v>
      </c>
    </row>
    <row r="1892" spans="1:7" x14ac:dyDescent="0.25">
      <c r="A1892" t="s">
        <v>19841</v>
      </c>
      <c r="B1892" s="15" t="s">
        <v>19826</v>
      </c>
      <c r="C1892" t="s">
        <v>126</v>
      </c>
      <c r="D1892" t="s">
        <v>189</v>
      </c>
      <c r="E1892">
        <v>1</v>
      </c>
      <c r="G1892" t="s">
        <v>19821</v>
      </c>
    </row>
    <row r="1893" spans="1:7" x14ac:dyDescent="0.25">
      <c r="A1893" t="s">
        <v>19840</v>
      </c>
      <c r="B1893" s="15" t="s">
        <v>19826</v>
      </c>
      <c r="C1893" t="s">
        <v>126</v>
      </c>
      <c r="E1893">
        <v>1</v>
      </c>
      <c r="G1893" t="s">
        <v>19816</v>
      </c>
    </row>
    <row r="1894" spans="1:7" x14ac:dyDescent="0.25">
      <c r="A1894" t="s">
        <v>19841</v>
      </c>
      <c r="B1894" s="15" t="s">
        <v>19826</v>
      </c>
      <c r="C1894" t="s">
        <v>35</v>
      </c>
      <c r="D1894" t="s">
        <v>36</v>
      </c>
      <c r="E1894">
        <v>1</v>
      </c>
      <c r="G1894" t="s">
        <v>19822</v>
      </c>
    </row>
    <row r="1895" spans="1:7" x14ac:dyDescent="0.25">
      <c r="A1895" t="s">
        <v>19840</v>
      </c>
      <c r="B1895" s="15" t="s">
        <v>19826</v>
      </c>
      <c r="C1895" t="s">
        <v>35</v>
      </c>
      <c r="E1895">
        <v>1</v>
      </c>
      <c r="G1895" t="s">
        <v>19816</v>
      </c>
    </row>
    <row r="1896" spans="1:7" x14ac:dyDescent="0.25">
      <c r="A1896" t="s">
        <v>19841</v>
      </c>
      <c r="B1896" s="15" t="s">
        <v>19826</v>
      </c>
      <c r="C1896" t="s">
        <v>35</v>
      </c>
      <c r="D1896" t="s">
        <v>36</v>
      </c>
      <c r="E1896">
        <v>1</v>
      </c>
      <c r="G1896" t="s">
        <v>19821</v>
      </c>
    </row>
    <row r="1897" spans="1:7" x14ac:dyDescent="0.25">
      <c r="A1897" t="s">
        <v>19840</v>
      </c>
      <c r="B1897" s="15" t="s">
        <v>19826</v>
      </c>
      <c r="C1897" t="s">
        <v>35</v>
      </c>
      <c r="E1897">
        <v>1</v>
      </c>
      <c r="G1897" t="s">
        <v>19816</v>
      </c>
    </row>
    <row r="1898" spans="1:7" x14ac:dyDescent="0.25">
      <c r="A1898" t="s">
        <v>19841</v>
      </c>
      <c r="B1898" s="15" t="s">
        <v>19826</v>
      </c>
      <c r="C1898" t="s">
        <v>235</v>
      </c>
      <c r="D1898" t="s">
        <v>36</v>
      </c>
      <c r="E1898">
        <v>1</v>
      </c>
      <c r="G1898" t="s">
        <v>19819</v>
      </c>
    </row>
    <row r="1899" spans="1:7" x14ac:dyDescent="0.25">
      <c r="A1899" t="s">
        <v>19840</v>
      </c>
      <c r="B1899" s="15" t="s">
        <v>19826</v>
      </c>
      <c r="C1899" t="s">
        <v>235</v>
      </c>
      <c r="E1899">
        <v>1</v>
      </c>
      <c r="G1899" t="s">
        <v>19816</v>
      </c>
    </row>
    <row r="1900" spans="1:7" x14ac:dyDescent="0.25">
      <c r="A1900" t="s">
        <v>19841</v>
      </c>
      <c r="B1900" s="15" t="s">
        <v>19826</v>
      </c>
      <c r="C1900" t="s">
        <v>235</v>
      </c>
      <c r="D1900" t="s">
        <v>36</v>
      </c>
      <c r="E1900">
        <v>1</v>
      </c>
      <c r="G1900" t="s">
        <v>19817</v>
      </c>
    </row>
    <row r="1901" spans="1:7" x14ac:dyDescent="0.25">
      <c r="A1901" t="s">
        <v>19840</v>
      </c>
      <c r="B1901" s="15" t="s">
        <v>19826</v>
      </c>
      <c r="C1901" t="s">
        <v>235</v>
      </c>
      <c r="E1901">
        <v>1</v>
      </c>
      <c r="G1901" t="s">
        <v>19816</v>
      </c>
    </row>
    <row r="1902" spans="1:7" x14ac:dyDescent="0.25">
      <c r="A1902" t="s">
        <v>19841</v>
      </c>
      <c r="B1902" s="15" t="s">
        <v>19826</v>
      </c>
      <c r="C1902" t="s">
        <v>4306</v>
      </c>
      <c r="D1902" t="s">
        <v>49</v>
      </c>
      <c r="E1902">
        <v>1</v>
      </c>
      <c r="G1902" t="s">
        <v>19817</v>
      </c>
    </row>
    <row r="1903" spans="1:7" x14ac:dyDescent="0.25">
      <c r="A1903" t="s">
        <v>19840</v>
      </c>
      <c r="B1903" s="15" t="s">
        <v>19826</v>
      </c>
      <c r="C1903" t="s">
        <v>4306</v>
      </c>
      <c r="E1903">
        <v>1</v>
      </c>
      <c r="G1903" t="s">
        <v>19816</v>
      </c>
    </row>
    <row r="1904" spans="1:7" x14ac:dyDescent="0.25">
      <c r="A1904" t="s">
        <v>19841</v>
      </c>
      <c r="B1904" s="15" t="s">
        <v>19826</v>
      </c>
      <c r="C1904" t="s">
        <v>235</v>
      </c>
      <c r="D1904" t="s">
        <v>36</v>
      </c>
      <c r="E1904">
        <v>1</v>
      </c>
      <c r="G1904" t="s">
        <v>19817</v>
      </c>
    </row>
    <row r="1905" spans="1:7" x14ac:dyDescent="0.25">
      <c r="A1905" t="s">
        <v>19840</v>
      </c>
      <c r="B1905" s="15" t="s">
        <v>19826</v>
      </c>
      <c r="C1905" t="s">
        <v>235</v>
      </c>
      <c r="E1905">
        <v>1</v>
      </c>
      <c r="G1905" t="s">
        <v>19816</v>
      </c>
    </row>
    <row r="1906" spans="1:7" x14ac:dyDescent="0.25">
      <c r="A1906" t="s">
        <v>19841</v>
      </c>
      <c r="B1906" s="15" t="s">
        <v>19826</v>
      </c>
      <c r="C1906" t="s">
        <v>771</v>
      </c>
      <c r="D1906" t="s">
        <v>36</v>
      </c>
      <c r="E1906">
        <v>1</v>
      </c>
      <c r="G1906" t="s">
        <v>19817</v>
      </c>
    </row>
    <row r="1907" spans="1:7" x14ac:dyDescent="0.25">
      <c r="A1907" t="s">
        <v>19840</v>
      </c>
      <c r="B1907" s="15" t="s">
        <v>19826</v>
      </c>
      <c r="C1907" t="s">
        <v>771</v>
      </c>
      <c r="E1907">
        <v>1</v>
      </c>
      <c r="G1907" t="s">
        <v>19816</v>
      </c>
    </row>
    <row r="1908" spans="1:7" x14ac:dyDescent="0.25">
      <c r="A1908" t="s">
        <v>19841</v>
      </c>
      <c r="B1908" s="15" t="s">
        <v>19826</v>
      </c>
      <c r="C1908" t="s">
        <v>3609</v>
      </c>
      <c r="D1908" t="s">
        <v>36</v>
      </c>
      <c r="E1908">
        <v>1</v>
      </c>
      <c r="G1908" t="s">
        <v>19817</v>
      </c>
    </row>
    <row r="1909" spans="1:7" x14ac:dyDescent="0.25">
      <c r="A1909" t="s">
        <v>19840</v>
      </c>
      <c r="B1909" s="15" t="s">
        <v>19826</v>
      </c>
      <c r="C1909" t="s">
        <v>3609</v>
      </c>
      <c r="E1909">
        <v>1</v>
      </c>
      <c r="G1909" t="s">
        <v>19816</v>
      </c>
    </row>
    <row r="1910" spans="1:7" x14ac:dyDescent="0.25">
      <c r="A1910" t="s">
        <v>19839</v>
      </c>
      <c r="B1910" s="15" t="s">
        <v>19826</v>
      </c>
      <c r="C1910" t="s">
        <v>297</v>
      </c>
      <c r="E1910">
        <v>1</v>
      </c>
      <c r="G1910" t="s">
        <v>19817</v>
      </c>
    </row>
    <row r="1911" spans="1:7" x14ac:dyDescent="0.25">
      <c r="A1911" t="s">
        <v>19840</v>
      </c>
      <c r="B1911" s="15" t="s">
        <v>19826</v>
      </c>
      <c r="C1911" t="s">
        <v>297</v>
      </c>
      <c r="E1911">
        <v>1</v>
      </c>
      <c r="G1911" t="s">
        <v>19816</v>
      </c>
    </row>
    <row r="1912" spans="1:7" x14ac:dyDescent="0.25">
      <c r="A1912" t="s">
        <v>19841</v>
      </c>
      <c r="B1912" s="15" t="s">
        <v>19826</v>
      </c>
      <c r="C1912" t="s">
        <v>108</v>
      </c>
      <c r="D1912" t="s">
        <v>36</v>
      </c>
      <c r="E1912">
        <v>1</v>
      </c>
      <c r="G1912" t="s">
        <v>19817</v>
      </c>
    </row>
    <row r="1913" spans="1:7" x14ac:dyDescent="0.25">
      <c r="A1913" t="s">
        <v>19840</v>
      </c>
      <c r="B1913" s="15" t="s">
        <v>19826</v>
      </c>
      <c r="C1913" t="s">
        <v>108</v>
      </c>
      <c r="E1913">
        <v>1</v>
      </c>
      <c r="G1913" t="s">
        <v>19816</v>
      </c>
    </row>
    <row r="1914" spans="1:7" x14ac:dyDescent="0.25">
      <c r="A1914" t="s">
        <v>19841</v>
      </c>
      <c r="B1914" s="15" t="s">
        <v>19826</v>
      </c>
      <c r="C1914" t="s">
        <v>35</v>
      </c>
      <c r="D1914" t="s">
        <v>36</v>
      </c>
      <c r="E1914">
        <v>1</v>
      </c>
      <c r="G1914" t="s">
        <v>19821</v>
      </c>
    </row>
    <row r="1915" spans="1:7" x14ac:dyDescent="0.25">
      <c r="A1915" t="s">
        <v>19840</v>
      </c>
      <c r="B1915" s="15" t="s">
        <v>19826</v>
      </c>
      <c r="C1915" t="s">
        <v>35</v>
      </c>
      <c r="E1915">
        <v>1</v>
      </c>
      <c r="G1915" t="s">
        <v>19816</v>
      </c>
    </row>
    <row r="1916" spans="1:7" x14ac:dyDescent="0.25">
      <c r="A1916" t="s">
        <v>19840</v>
      </c>
      <c r="B1916" s="15" t="s">
        <v>19826</v>
      </c>
      <c r="C1916" t="s">
        <v>478</v>
      </c>
      <c r="E1916">
        <v>1</v>
      </c>
      <c r="G1916" t="s">
        <v>19816</v>
      </c>
    </row>
    <row r="1917" spans="1:7" x14ac:dyDescent="0.25">
      <c r="A1917" t="s">
        <v>19841</v>
      </c>
      <c r="B1917" s="15" t="s">
        <v>19826</v>
      </c>
      <c r="C1917" t="s">
        <v>478</v>
      </c>
      <c r="D1917" t="s">
        <v>181</v>
      </c>
      <c r="E1917">
        <v>1</v>
      </c>
      <c r="G1917" t="s">
        <v>19817</v>
      </c>
    </row>
    <row r="1918" spans="1:7" x14ac:dyDescent="0.25">
      <c r="A1918" t="s">
        <v>19841</v>
      </c>
      <c r="B1918" s="15" t="s">
        <v>19826</v>
      </c>
      <c r="C1918" t="s">
        <v>94</v>
      </c>
      <c r="D1918" t="s">
        <v>36</v>
      </c>
      <c r="E1918">
        <v>1</v>
      </c>
      <c r="G1918" t="s">
        <v>19817</v>
      </c>
    </row>
    <row r="1919" spans="1:7" x14ac:dyDescent="0.25">
      <c r="A1919" t="s">
        <v>19840</v>
      </c>
      <c r="B1919" s="15" t="s">
        <v>19826</v>
      </c>
      <c r="C1919" t="s">
        <v>94</v>
      </c>
      <c r="E1919">
        <v>1</v>
      </c>
      <c r="G1919" t="s">
        <v>19816</v>
      </c>
    </row>
    <row r="1920" spans="1:7" x14ac:dyDescent="0.25">
      <c r="A1920" t="s">
        <v>19841</v>
      </c>
      <c r="B1920" s="15" t="s">
        <v>19826</v>
      </c>
      <c r="C1920" t="s">
        <v>3499</v>
      </c>
      <c r="D1920" t="s">
        <v>370</v>
      </c>
      <c r="E1920">
        <v>1</v>
      </c>
      <c r="G1920" t="s">
        <v>19813</v>
      </c>
    </row>
    <row r="1921" spans="1:7" x14ac:dyDescent="0.25">
      <c r="A1921" t="s">
        <v>19841</v>
      </c>
      <c r="B1921" s="15" t="s">
        <v>19814</v>
      </c>
      <c r="C1921" t="s">
        <v>35</v>
      </c>
      <c r="D1921" t="s">
        <v>36</v>
      </c>
      <c r="E1921">
        <v>1</v>
      </c>
      <c r="G1921" t="s">
        <v>19813</v>
      </c>
    </row>
    <row r="1922" spans="1:7" x14ac:dyDescent="0.25">
      <c r="A1922" t="s">
        <v>19840</v>
      </c>
      <c r="B1922" s="15" t="s">
        <v>19826</v>
      </c>
      <c r="C1922" t="s">
        <v>35</v>
      </c>
      <c r="E1922">
        <v>1</v>
      </c>
      <c r="G1922" t="s">
        <v>19816</v>
      </c>
    </row>
    <row r="1923" spans="1:7" x14ac:dyDescent="0.25">
      <c r="A1923" t="s">
        <v>19841</v>
      </c>
      <c r="B1923" s="15" t="s">
        <v>19826</v>
      </c>
      <c r="C1923" t="s">
        <v>768</v>
      </c>
      <c r="D1923" t="s">
        <v>136</v>
      </c>
      <c r="E1923">
        <v>1</v>
      </c>
      <c r="G1923" t="s">
        <v>19822</v>
      </c>
    </row>
    <row r="1924" spans="1:7" x14ac:dyDescent="0.25">
      <c r="A1924" t="s">
        <v>19841</v>
      </c>
      <c r="B1924" s="15" t="s">
        <v>19826</v>
      </c>
      <c r="C1924" t="s">
        <v>897</v>
      </c>
      <c r="D1924" t="s">
        <v>36</v>
      </c>
      <c r="E1924">
        <v>1</v>
      </c>
      <c r="G1924" t="s">
        <v>19817</v>
      </c>
    </row>
    <row r="1925" spans="1:7" x14ac:dyDescent="0.25">
      <c r="A1925" t="s">
        <v>19840</v>
      </c>
      <c r="B1925" s="15" t="s">
        <v>19826</v>
      </c>
      <c r="C1925" t="s">
        <v>897</v>
      </c>
      <c r="E1925">
        <v>1</v>
      </c>
      <c r="G1925" t="s">
        <v>19816</v>
      </c>
    </row>
    <row r="1926" spans="1:7" x14ac:dyDescent="0.25">
      <c r="A1926" t="s">
        <v>19841</v>
      </c>
      <c r="B1926" s="15" t="s">
        <v>19826</v>
      </c>
      <c r="C1926" t="s">
        <v>235</v>
      </c>
      <c r="D1926" t="s">
        <v>36</v>
      </c>
      <c r="E1926">
        <v>1</v>
      </c>
      <c r="G1926" t="s">
        <v>19819</v>
      </c>
    </row>
    <row r="1927" spans="1:7" x14ac:dyDescent="0.25">
      <c r="A1927" t="s">
        <v>19840</v>
      </c>
      <c r="B1927" s="15" t="s">
        <v>19826</v>
      </c>
      <c r="C1927" t="s">
        <v>235</v>
      </c>
      <c r="E1927">
        <v>1</v>
      </c>
      <c r="G1927" t="s">
        <v>19816</v>
      </c>
    </row>
    <row r="1928" spans="1:7" x14ac:dyDescent="0.25">
      <c r="A1928" t="s">
        <v>19841</v>
      </c>
      <c r="B1928" s="15" t="s">
        <v>19826</v>
      </c>
      <c r="C1928" t="s">
        <v>108</v>
      </c>
      <c r="D1928" t="s">
        <v>49</v>
      </c>
      <c r="E1928">
        <v>1</v>
      </c>
      <c r="G1928" t="s">
        <v>19817</v>
      </c>
    </row>
    <row r="1929" spans="1:7" x14ac:dyDescent="0.25">
      <c r="A1929" t="s">
        <v>19840</v>
      </c>
      <c r="B1929" s="15" t="s">
        <v>19826</v>
      </c>
      <c r="C1929" t="s">
        <v>108</v>
      </c>
      <c r="E1929">
        <v>1</v>
      </c>
      <c r="G1929" t="s">
        <v>19816</v>
      </c>
    </row>
    <row r="1930" spans="1:7" x14ac:dyDescent="0.25">
      <c r="A1930" t="s">
        <v>19841</v>
      </c>
      <c r="B1930" s="15" t="s">
        <v>19826</v>
      </c>
      <c r="C1930" t="s">
        <v>3093</v>
      </c>
      <c r="D1930" t="s">
        <v>370</v>
      </c>
      <c r="E1930">
        <v>1</v>
      </c>
      <c r="G1930" t="s">
        <v>19813</v>
      </c>
    </row>
    <row r="1931" spans="1:7" x14ac:dyDescent="0.25">
      <c r="A1931" t="s">
        <v>19840</v>
      </c>
      <c r="B1931" s="15" t="s">
        <v>19826</v>
      </c>
      <c r="C1931" t="s">
        <v>3093</v>
      </c>
      <c r="E1931">
        <v>1</v>
      </c>
      <c r="G1931" t="s">
        <v>19816</v>
      </c>
    </row>
    <row r="1932" spans="1:7" x14ac:dyDescent="0.25">
      <c r="A1932" t="s">
        <v>19841</v>
      </c>
      <c r="B1932" s="15" t="s">
        <v>19814</v>
      </c>
      <c r="C1932" t="s">
        <v>77</v>
      </c>
      <c r="D1932" t="s">
        <v>36</v>
      </c>
      <c r="E1932">
        <v>1</v>
      </c>
      <c r="G1932" t="s">
        <v>19819</v>
      </c>
    </row>
    <row r="1933" spans="1:7" x14ac:dyDescent="0.25">
      <c r="A1933" t="s">
        <v>19840</v>
      </c>
      <c r="B1933" s="15" t="s">
        <v>19826</v>
      </c>
      <c r="C1933" t="s">
        <v>77</v>
      </c>
      <c r="E1933">
        <v>1</v>
      </c>
      <c r="G1933" t="s">
        <v>19816</v>
      </c>
    </row>
    <row r="1934" spans="1:7" x14ac:dyDescent="0.25">
      <c r="A1934" t="s">
        <v>19841</v>
      </c>
      <c r="B1934" s="15" t="s">
        <v>19826</v>
      </c>
      <c r="C1934" t="s">
        <v>35</v>
      </c>
      <c r="D1934" t="s">
        <v>36</v>
      </c>
      <c r="E1934">
        <v>1</v>
      </c>
      <c r="G1934" t="s">
        <v>19813</v>
      </c>
    </row>
    <row r="1935" spans="1:7" x14ac:dyDescent="0.25">
      <c r="A1935" t="s">
        <v>19840</v>
      </c>
      <c r="B1935" s="15" t="s">
        <v>19826</v>
      </c>
      <c r="C1935" t="s">
        <v>35</v>
      </c>
      <c r="E1935">
        <v>1</v>
      </c>
      <c r="G1935" t="s">
        <v>19816</v>
      </c>
    </row>
    <row r="1936" spans="1:7" x14ac:dyDescent="0.25">
      <c r="A1936" t="s">
        <v>19841</v>
      </c>
      <c r="B1936" s="15" t="s">
        <v>19826</v>
      </c>
      <c r="C1936" t="s">
        <v>77</v>
      </c>
      <c r="D1936" t="s">
        <v>36</v>
      </c>
      <c r="E1936">
        <v>1</v>
      </c>
      <c r="G1936" t="s">
        <v>19817</v>
      </c>
    </row>
    <row r="1937" spans="1:7" x14ac:dyDescent="0.25">
      <c r="A1937" t="s">
        <v>19840</v>
      </c>
      <c r="B1937" s="15" t="s">
        <v>19826</v>
      </c>
      <c r="C1937" t="s">
        <v>77</v>
      </c>
      <c r="E1937">
        <v>1</v>
      </c>
      <c r="G1937" t="s">
        <v>19816</v>
      </c>
    </row>
    <row r="1938" spans="1:7" x14ac:dyDescent="0.25">
      <c r="A1938" t="s">
        <v>19841</v>
      </c>
      <c r="B1938" s="15" t="s">
        <v>19826</v>
      </c>
      <c r="C1938" t="s">
        <v>126</v>
      </c>
      <c r="D1938" t="s">
        <v>36</v>
      </c>
      <c r="E1938">
        <v>1</v>
      </c>
      <c r="G1938" t="s">
        <v>19821</v>
      </c>
    </row>
    <row r="1939" spans="1:7" x14ac:dyDescent="0.25">
      <c r="A1939" t="s">
        <v>19840</v>
      </c>
      <c r="B1939" s="15" t="s">
        <v>19826</v>
      </c>
      <c r="C1939" t="s">
        <v>126</v>
      </c>
      <c r="E1939">
        <v>1</v>
      </c>
      <c r="G1939" t="s">
        <v>19816</v>
      </c>
    </row>
    <row r="1940" spans="1:7" x14ac:dyDescent="0.25">
      <c r="A1940" t="s">
        <v>19841</v>
      </c>
      <c r="B1940" s="15" t="s">
        <v>19826</v>
      </c>
      <c r="C1940" t="s">
        <v>1976</v>
      </c>
      <c r="D1940" t="s">
        <v>136</v>
      </c>
      <c r="E1940">
        <v>1</v>
      </c>
      <c r="G1940" t="s">
        <v>19828</v>
      </c>
    </row>
    <row r="1941" spans="1:7" x14ac:dyDescent="0.25">
      <c r="A1941" t="s">
        <v>19841</v>
      </c>
      <c r="B1941" s="15" t="s">
        <v>19826</v>
      </c>
      <c r="C1941" t="s">
        <v>2739</v>
      </c>
      <c r="D1941" t="s">
        <v>49</v>
      </c>
      <c r="E1941">
        <v>1</v>
      </c>
      <c r="G1941" t="s">
        <v>19828</v>
      </c>
    </row>
    <row r="1942" spans="1:7" x14ac:dyDescent="0.25">
      <c r="A1942" t="s">
        <v>19841</v>
      </c>
      <c r="B1942" s="15" t="s">
        <v>19826</v>
      </c>
      <c r="C1942" t="s">
        <v>126</v>
      </c>
      <c r="D1942" t="s">
        <v>181</v>
      </c>
      <c r="E1942">
        <v>1</v>
      </c>
      <c r="G1942" t="s">
        <v>19821</v>
      </c>
    </row>
    <row r="1943" spans="1:7" x14ac:dyDescent="0.25">
      <c r="A1943" t="s">
        <v>19840</v>
      </c>
      <c r="B1943" s="15" t="s">
        <v>19826</v>
      </c>
      <c r="C1943" t="s">
        <v>126</v>
      </c>
      <c r="E1943">
        <v>1</v>
      </c>
      <c r="G1943" t="s">
        <v>19816</v>
      </c>
    </row>
    <row r="1944" spans="1:7" x14ac:dyDescent="0.25">
      <c r="A1944" t="s">
        <v>19841</v>
      </c>
      <c r="B1944" s="15" t="s">
        <v>19826</v>
      </c>
      <c r="C1944" t="s">
        <v>35</v>
      </c>
      <c r="D1944" t="s">
        <v>36</v>
      </c>
      <c r="E1944">
        <v>1</v>
      </c>
      <c r="G1944" t="s">
        <v>19813</v>
      </c>
    </row>
    <row r="1945" spans="1:7" x14ac:dyDescent="0.25">
      <c r="A1945" t="s">
        <v>19840</v>
      </c>
      <c r="B1945" s="15" t="s">
        <v>19826</v>
      </c>
      <c r="C1945" t="s">
        <v>35</v>
      </c>
      <c r="E1945">
        <v>1</v>
      </c>
      <c r="G1945" t="s">
        <v>19816</v>
      </c>
    </row>
    <row r="1946" spans="1:7" x14ac:dyDescent="0.25">
      <c r="A1946" t="s">
        <v>19841</v>
      </c>
      <c r="B1946" s="15" t="s">
        <v>19826</v>
      </c>
      <c r="C1946" t="s">
        <v>35</v>
      </c>
      <c r="D1946" t="s">
        <v>36</v>
      </c>
      <c r="E1946">
        <v>1</v>
      </c>
      <c r="G1946" t="s">
        <v>19821</v>
      </c>
    </row>
    <row r="1947" spans="1:7" x14ac:dyDescent="0.25">
      <c r="A1947" t="s">
        <v>19840</v>
      </c>
      <c r="B1947" s="15" t="s">
        <v>19826</v>
      </c>
      <c r="C1947" t="s">
        <v>35</v>
      </c>
      <c r="E1947">
        <v>1</v>
      </c>
      <c r="G1947" t="s">
        <v>19816</v>
      </c>
    </row>
    <row r="1948" spans="1:7" x14ac:dyDescent="0.25">
      <c r="A1948" t="s">
        <v>19841</v>
      </c>
      <c r="B1948" s="15" t="s">
        <v>19826</v>
      </c>
      <c r="C1948" t="s">
        <v>35</v>
      </c>
      <c r="D1948" t="s">
        <v>36</v>
      </c>
      <c r="E1948">
        <v>1</v>
      </c>
      <c r="G1948" t="s">
        <v>19821</v>
      </c>
    </row>
    <row r="1949" spans="1:7" x14ac:dyDescent="0.25">
      <c r="A1949" t="s">
        <v>19840</v>
      </c>
      <c r="B1949" s="15" t="s">
        <v>19826</v>
      </c>
      <c r="C1949" t="s">
        <v>35</v>
      </c>
      <c r="E1949">
        <v>1</v>
      </c>
      <c r="G1949" t="s">
        <v>19816</v>
      </c>
    </row>
    <row r="1950" spans="1:7" x14ac:dyDescent="0.25">
      <c r="A1950" t="s">
        <v>19841</v>
      </c>
      <c r="B1950" s="15" t="s">
        <v>19826</v>
      </c>
      <c r="C1950" t="s">
        <v>357</v>
      </c>
      <c r="D1950" t="s">
        <v>36</v>
      </c>
      <c r="E1950">
        <v>1</v>
      </c>
      <c r="G1950" t="s">
        <v>19817</v>
      </c>
    </row>
    <row r="1951" spans="1:7" x14ac:dyDescent="0.25">
      <c r="A1951" t="s">
        <v>19840</v>
      </c>
      <c r="B1951" s="15" t="s">
        <v>19826</v>
      </c>
      <c r="C1951" t="s">
        <v>357</v>
      </c>
      <c r="E1951">
        <v>1</v>
      </c>
      <c r="G1951" t="s">
        <v>19816</v>
      </c>
    </row>
    <row r="1952" spans="1:7" x14ac:dyDescent="0.25">
      <c r="A1952" t="s">
        <v>19841</v>
      </c>
      <c r="B1952" s="15" t="s">
        <v>19826</v>
      </c>
      <c r="C1952" t="s">
        <v>35</v>
      </c>
      <c r="D1952" t="s">
        <v>36</v>
      </c>
      <c r="E1952">
        <v>1</v>
      </c>
      <c r="G1952" t="s">
        <v>19817</v>
      </c>
    </row>
    <row r="1953" spans="1:7" x14ac:dyDescent="0.25">
      <c r="A1953" t="s">
        <v>19840</v>
      </c>
      <c r="B1953" s="15" t="s">
        <v>19826</v>
      </c>
      <c r="C1953" t="s">
        <v>35</v>
      </c>
      <c r="E1953">
        <v>1</v>
      </c>
      <c r="G1953" t="s">
        <v>19816</v>
      </c>
    </row>
    <row r="1954" spans="1:7" x14ac:dyDescent="0.25">
      <c r="A1954" t="s">
        <v>19841</v>
      </c>
      <c r="B1954" s="15" t="s">
        <v>19826</v>
      </c>
      <c r="C1954" t="s">
        <v>275</v>
      </c>
      <c r="D1954" t="s">
        <v>36</v>
      </c>
      <c r="E1954">
        <v>1</v>
      </c>
      <c r="G1954" t="s">
        <v>19817</v>
      </c>
    </row>
    <row r="1955" spans="1:7" x14ac:dyDescent="0.25">
      <c r="A1955" t="s">
        <v>19840</v>
      </c>
      <c r="B1955" s="15" t="s">
        <v>19826</v>
      </c>
      <c r="C1955" t="s">
        <v>275</v>
      </c>
      <c r="E1955">
        <v>1</v>
      </c>
      <c r="G1955" t="s">
        <v>19816</v>
      </c>
    </row>
    <row r="1956" spans="1:7" x14ac:dyDescent="0.25">
      <c r="A1956" t="s">
        <v>19841</v>
      </c>
      <c r="B1956" s="15" t="s">
        <v>19826</v>
      </c>
      <c r="C1956" t="s">
        <v>4306</v>
      </c>
      <c r="D1956" t="s">
        <v>181</v>
      </c>
      <c r="E1956">
        <v>1</v>
      </c>
      <c r="G1956" t="s">
        <v>19817</v>
      </c>
    </row>
    <row r="1957" spans="1:7" x14ac:dyDescent="0.25">
      <c r="A1957" t="s">
        <v>19840</v>
      </c>
      <c r="B1957" s="15" t="s">
        <v>19826</v>
      </c>
      <c r="C1957" t="s">
        <v>4306</v>
      </c>
      <c r="E1957">
        <v>1</v>
      </c>
      <c r="G1957" t="s">
        <v>19816</v>
      </c>
    </row>
    <row r="1958" spans="1:7" x14ac:dyDescent="0.25">
      <c r="A1958" t="s">
        <v>19841</v>
      </c>
      <c r="B1958" s="15" t="s">
        <v>19826</v>
      </c>
      <c r="C1958" t="s">
        <v>2472</v>
      </c>
      <c r="D1958" t="s">
        <v>49</v>
      </c>
      <c r="E1958">
        <v>1</v>
      </c>
      <c r="G1958" t="s">
        <v>19833</v>
      </c>
    </row>
    <row r="1959" spans="1:7" x14ac:dyDescent="0.25">
      <c r="A1959" t="s">
        <v>19840</v>
      </c>
      <c r="B1959" s="15" t="s">
        <v>19826</v>
      </c>
      <c r="C1959" t="s">
        <v>2472</v>
      </c>
      <c r="E1959">
        <v>1</v>
      </c>
      <c r="G1959" t="s">
        <v>19816</v>
      </c>
    </row>
    <row r="1960" spans="1:7" x14ac:dyDescent="0.25">
      <c r="A1960" t="s">
        <v>19841</v>
      </c>
      <c r="B1960" s="15" t="s">
        <v>19826</v>
      </c>
      <c r="C1960" t="s">
        <v>200</v>
      </c>
      <c r="D1960" t="s">
        <v>181</v>
      </c>
      <c r="E1960">
        <v>1</v>
      </c>
      <c r="G1960" t="s">
        <v>19817</v>
      </c>
    </row>
    <row r="1961" spans="1:7" x14ac:dyDescent="0.25">
      <c r="A1961" t="s">
        <v>19840</v>
      </c>
      <c r="B1961" s="15" t="s">
        <v>19826</v>
      </c>
      <c r="C1961" t="s">
        <v>200</v>
      </c>
      <c r="E1961">
        <v>1</v>
      </c>
      <c r="G1961" t="s">
        <v>19816</v>
      </c>
    </row>
    <row r="1962" spans="1:7" x14ac:dyDescent="0.25">
      <c r="A1962" t="s">
        <v>19841</v>
      </c>
      <c r="B1962" s="15" t="s">
        <v>19826</v>
      </c>
      <c r="C1962" t="s">
        <v>35</v>
      </c>
      <c r="D1962" t="s">
        <v>36</v>
      </c>
      <c r="E1962">
        <v>1</v>
      </c>
      <c r="G1962" t="s">
        <v>19813</v>
      </c>
    </row>
    <row r="1963" spans="1:7" x14ac:dyDescent="0.25">
      <c r="A1963" t="s">
        <v>19840</v>
      </c>
      <c r="B1963" s="15" t="s">
        <v>19826</v>
      </c>
      <c r="C1963" t="s">
        <v>35</v>
      </c>
      <c r="E1963">
        <v>1</v>
      </c>
      <c r="G1963" t="s">
        <v>19816</v>
      </c>
    </row>
    <row r="1964" spans="1:7" x14ac:dyDescent="0.25">
      <c r="A1964" t="s">
        <v>19841</v>
      </c>
      <c r="B1964" s="15" t="s">
        <v>19814</v>
      </c>
      <c r="C1964" t="s">
        <v>282</v>
      </c>
      <c r="D1964" t="s">
        <v>181</v>
      </c>
      <c r="E1964">
        <v>1</v>
      </c>
      <c r="G1964" t="s">
        <v>19833</v>
      </c>
    </row>
    <row r="1965" spans="1:7" x14ac:dyDescent="0.25">
      <c r="A1965" t="s">
        <v>19840</v>
      </c>
      <c r="B1965" s="15" t="s">
        <v>19826</v>
      </c>
      <c r="C1965" t="s">
        <v>282</v>
      </c>
      <c r="E1965">
        <v>1</v>
      </c>
      <c r="G1965" t="s">
        <v>19816</v>
      </c>
    </row>
    <row r="1966" spans="1:7" x14ac:dyDescent="0.25">
      <c r="A1966" t="s">
        <v>19841</v>
      </c>
      <c r="B1966" s="15" t="s">
        <v>19826</v>
      </c>
      <c r="C1966" t="s">
        <v>921</v>
      </c>
      <c r="D1966" t="s">
        <v>36</v>
      </c>
      <c r="E1966">
        <v>1</v>
      </c>
      <c r="G1966" t="s">
        <v>19817</v>
      </c>
    </row>
    <row r="1967" spans="1:7" x14ac:dyDescent="0.25">
      <c r="A1967" t="s">
        <v>19840</v>
      </c>
      <c r="B1967" s="15" t="s">
        <v>19826</v>
      </c>
      <c r="C1967" t="s">
        <v>921</v>
      </c>
      <c r="E1967">
        <v>1</v>
      </c>
      <c r="G1967" t="s">
        <v>19816</v>
      </c>
    </row>
    <row r="1968" spans="1:7" x14ac:dyDescent="0.25">
      <c r="A1968" t="s">
        <v>19841</v>
      </c>
      <c r="B1968" s="15" t="s">
        <v>19814</v>
      </c>
      <c r="C1968" t="s">
        <v>35</v>
      </c>
      <c r="D1968" t="s">
        <v>36</v>
      </c>
      <c r="E1968">
        <v>1</v>
      </c>
      <c r="G1968" t="s">
        <v>19821</v>
      </c>
    </row>
    <row r="1969" spans="1:7" x14ac:dyDescent="0.25">
      <c r="A1969" t="s">
        <v>19840</v>
      </c>
      <c r="B1969" s="15" t="s">
        <v>19826</v>
      </c>
      <c r="C1969" t="s">
        <v>35</v>
      </c>
      <c r="E1969">
        <v>1</v>
      </c>
      <c r="G1969" t="s">
        <v>19816</v>
      </c>
    </row>
    <row r="1970" spans="1:7" x14ac:dyDescent="0.25">
      <c r="A1970" t="s">
        <v>19841</v>
      </c>
      <c r="B1970" s="15" t="s">
        <v>19826</v>
      </c>
      <c r="C1970" t="s">
        <v>35</v>
      </c>
      <c r="D1970" t="s">
        <v>36</v>
      </c>
      <c r="E1970">
        <v>1</v>
      </c>
      <c r="G1970" t="s">
        <v>19819</v>
      </c>
    </row>
    <row r="1971" spans="1:7" x14ac:dyDescent="0.25">
      <c r="A1971" t="s">
        <v>19840</v>
      </c>
      <c r="B1971" s="15" t="s">
        <v>19826</v>
      </c>
      <c r="C1971" t="s">
        <v>35</v>
      </c>
      <c r="E1971">
        <v>1</v>
      </c>
      <c r="G1971" t="s">
        <v>19816</v>
      </c>
    </row>
    <row r="1972" spans="1:7" x14ac:dyDescent="0.25">
      <c r="A1972" t="s">
        <v>19841</v>
      </c>
      <c r="B1972" s="15" t="s">
        <v>19826</v>
      </c>
      <c r="C1972" t="s">
        <v>35</v>
      </c>
      <c r="D1972" t="s">
        <v>36</v>
      </c>
      <c r="E1972">
        <v>1</v>
      </c>
      <c r="G1972" t="s">
        <v>19821</v>
      </c>
    </row>
    <row r="1973" spans="1:7" x14ac:dyDescent="0.25">
      <c r="A1973" t="s">
        <v>19840</v>
      </c>
      <c r="B1973" s="15" t="s">
        <v>19826</v>
      </c>
      <c r="C1973" t="s">
        <v>35</v>
      </c>
      <c r="E1973">
        <v>1</v>
      </c>
      <c r="G1973" t="s">
        <v>19816</v>
      </c>
    </row>
    <row r="1974" spans="1:7" x14ac:dyDescent="0.25">
      <c r="A1974" t="s">
        <v>19841</v>
      </c>
      <c r="B1974" s="15" t="s">
        <v>19826</v>
      </c>
      <c r="C1974" t="s">
        <v>35</v>
      </c>
      <c r="D1974" t="s">
        <v>36</v>
      </c>
      <c r="E1974">
        <v>1</v>
      </c>
      <c r="G1974" t="s">
        <v>19821</v>
      </c>
    </row>
    <row r="1975" spans="1:7" x14ac:dyDescent="0.25">
      <c r="A1975" t="s">
        <v>19840</v>
      </c>
      <c r="B1975" s="15" t="s">
        <v>19826</v>
      </c>
      <c r="C1975" t="s">
        <v>35</v>
      </c>
      <c r="E1975">
        <v>1</v>
      </c>
      <c r="G1975" t="s">
        <v>19816</v>
      </c>
    </row>
    <row r="1976" spans="1:7" x14ac:dyDescent="0.25">
      <c r="A1976" t="s">
        <v>19841</v>
      </c>
      <c r="B1976" s="15" t="s">
        <v>19826</v>
      </c>
      <c r="C1976" t="s">
        <v>35</v>
      </c>
      <c r="D1976" t="s">
        <v>36</v>
      </c>
      <c r="E1976">
        <v>1</v>
      </c>
      <c r="G1976" t="s">
        <v>19813</v>
      </c>
    </row>
    <row r="1977" spans="1:7" x14ac:dyDescent="0.25">
      <c r="A1977" t="s">
        <v>19840</v>
      </c>
      <c r="B1977" s="15" t="s">
        <v>19826</v>
      </c>
      <c r="C1977" t="s">
        <v>35</v>
      </c>
      <c r="E1977">
        <v>1</v>
      </c>
      <c r="G1977" t="s">
        <v>19816</v>
      </c>
    </row>
    <row r="1978" spans="1:7" x14ac:dyDescent="0.25">
      <c r="A1978" t="s">
        <v>19841</v>
      </c>
      <c r="B1978" s="15" t="s">
        <v>19826</v>
      </c>
      <c r="C1978" t="s">
        <v>126</v>
      </c>
      <c r="D1978" t="s">
        <v>181</v>
      </c>
      <c r="E1978">
        <v>1</v>
      </c>
      <c r="G1978" t="s">
        <v>19821</v>
      </c>
    </row>
    <row r="1979" spans="1:7" x14ac:dyDescent="0.25">
      <c r="A1979" t="s">
        <v>19840</v>
      </c>
      <c r="B1979" s="15" t="s">
        <v>19826</v>
      </c>
      <c r="C1979" t="s">
        <v>126</v>
      </c>
      <c r="E1979">
        <v>1</v>
      </c>
      <c r="G1979" t="s">
        <v>19816</v>
      </c>
    </row>
    <row r="1980" spans="1:7" x14ac:dyDescent="0.25">
      <c r="A1980" t="s">
        <v>19841</v>
      </c>
      <c r="B1980" s="15" t="s">
        <v>19826</v>
      </c>
      <c r="C1980" t="s">
        <v>35</v>
      </c>
      <c r="D1980" t="s">
        <v>36</v>
      </c>
      <c r="E1980">
        <v>1</v>
      </c>
      <c r="G1980" t="s">
        <v>19813</v>
      </c>
    </row>
    <row r="1981" spans="1:7" x14ac:dyDescent="0.25">
      <c r="A1981" t="s">
        <v>19840</v>
      </c>
      <c r="B1981" s="15" t="s">
        <v>19826</v>
      </c>
      <c r="C1981" t="s">
        <v>35</v>
      </c>
      <c r="E1981">
        <v>1</v>
      </c>
      <c r="G1981" t="s">
        <v>19816</v>
      </c>
    </row>
    <row r="1982" spans="1:7" x14ac:dyDescent="0.25">
      <c r="A1982" t="s">
        <v>19841</v>
      </c>
      <c r="B1982" s="15" t="s">
        <v>19826</v>
      </c>
      <c r="C1982" t="s">
        <v>3908</v>
      </c>
      <c r="D1982" t="s">
        <v>36</v>
      </c>
      <c r="E1982">
        <v>1</v>
      </c>
      <c r="G1982" t="s">
        <v>19817</v>
      </c>
    </row>
    <row r="1983" spans="1:7" x14ac:dyDescent="0.25">
      <c r="A1983" t="s">
        <v>19840</v>
      </c>
      <c r="B1983" s="15" t="s">
        <v>19826</v>
      </c>
      <c r="C1983" t="s">
        <v>3908</v>
      </c>
      <c r="E1983">
        <v>1</v>
      </c>
      <c r="G1983" t="s">
        <v>19816</v>
      </c>
    </row>
    <row r="1984" spans="1:7" x14ac:dyDescent="0.25">
      <c r="A1984" t="s">
        <v>19841</v>
      </c>
      <c r="B1984" s="15" t="s">
        <v>19826</v>
      </c>
      <c r="C1984" t="s">
        <v>35</v>
      </c>
      <c r="D1984" t="s">
        <v>36</v>
      </c>
      <c r="E1984">
        <v>1</v>
      </c>
      <c r="G1984" t="s">
        <v>19813</v>
      </c>
    </row>
    <row r="1985" spans="1:7" x14ac:dyDescent="0.25">
      <c r="A1985" t="s">
        <v>19840</v>
      </c>
      <c r="B1985" s="15" t="s">
        <v>19826</v>
      </c>
      <c r="C1985" t="s">
        <v>35</v>
      </c>
      <c r="E1985">
        <v>1</v>
      </c>
      <c r="G1985" t="s">
        <v>19816</v>
      </c>
    </row>
    <row r="1986" spans="1:7" x14ac:dyDescent="0.25">
      <c r="A1986" t="s">
        <v>19841</v>
      </c>
      <c r="B1986" s="15" t="s">
        <v>19826</v>
      </c>
      <c r="C1986" t="s">
        <v>357</v>
      </c>
      <c r="D1986" t="s">
        <v>36</v>
      </c>
      <c r="E1986">
        <v>1</v>
      </c>
      <c r="G1986" t="s">
        <v>19817</v>
      </c>
    </row>
    <row r="1987" spans="1:7" x14ac:dyDescent="0.25">
      <c r="A1987" t="s">
        <v>19840</v>
      </c>
      <c r="B1987" s="15" t="s">
        <v>19826</v>
      </c>
      <c r="C1987" t="s">
        <v>357</v>
      </c>
      <c r="E1987">
        <v>1</v>
      </c>
      <c r="G1987" t="s">
        <v>19816</v>
      </c>
    </row>
    <row r="1988" spans="1:7" x14ac:dyDescent="0.25">
      <c r="A1988" t="s">
        <v>19841</v>
      </c>
      <c r="B1988" s="15" t="s">
        <v>19826</v>
      </c>
      <c r="C1988" t="s">
        <v>249</v>
      </c>
      <c r="D1988" t="s">
        <v>36</v>
      </c>
      <c r="E1988">
        <v>1</v>
      </c>
      <c r="G1988" t="s">
        <v>19817</v>
      </c>
    </row>
    <row r="1989" spans="1:7" x14ac:dyDescent="0.25">
      <c r="A1989" t="s">
        <v>19840</v>
      </c>
      <c r="B1989" s="15" t="s">
        <v>19826</v>
      </c>
      <c r="C1989" t="s">
        <v>249</v>
      </c>
      <c r="E1989">
        <v>1</v>
      </c>
      <c r="G1989" t="s">
        <v>19816</v>
      </c>
    </row>
    <row r="1990" spans="1:7" x14ac:dyDescent="0.25">
      <c r="A1990" t="s">
        <v>19841</v>
      </c>
      <c r="B1990" s="15" t="s">
        <v>19826</v>
      </c>
      <c r="C1990" t="s">
        <v>35</v>
      </c>
      <c r="D1990" t="s">
        <v>36</v>
      </c>
      <c r="E1990">
        <v>1</v>
      </c>
      <c r="G1990" t="s">
        <v>19813</v>
      </c>
    </row>
    <row r="1991" spans="1:7" x14ac:dyDescent="0.25">
      <c r="A1991" t="s">
        <v>19840</v>
      </c>
      <c r="B1991" s="15" t="s">
        <v>19826</v>
      </c>
      <c r="C1991" t="s">
        <v>35</v>
      </c>
      <c r="E1991">
        <v>1</v>
      </c>
      <c r="G1991" t="s">
        <v>19816</v>
      </c>
    </row>
    <row r="1992" spans="1:7" x14ac:dyDescent="0.25">
      <c r="A1992" t="s">
        <v>19841</v>
      </c>
      <c r="B1992" s="15" t="s">
        <v>19826</v>
      </c>
      <c r="C1992" t="s">
        <v>35</v>
      </c>
      <c r="D1992" t="s">
        <v>36</v>
      </c>
      <c r="E1992">
        <v>1</v>
      </c>
      <c r="G1992" t="s">
        <v>19813</v>
      </c>
    </row>
    <row r="1993" spans="1:7" x14ac:dyDescent="0.25">
      <c r="A1993" t="s">
        <v>19840</v>
      </c>
      <c r="B1993" s="15" t="s">
        <v>19826</v>
      </c>
      <c r="C1993" t="s">
        <v>35</v>
      </c>
      <c r="E1993">
        <v>1</v>
      </c>
      <c r="G1993" t="s">
        <v>19816</v>
      </c>
    </row>
    <row r="1994" spans="1:7" x14ac:dyDescent="0.25">
      <c r="A1994" t="s">
        <v>19841</v>
      </c>
      <c r="B1994" s="15" t="s">
        <v>19826</v>
      </c>
      <c r="C1994" t="s">
        <v>59</v>
      </c>
      <c r="D1994" t="s">
        <v>36</v>
      </c>
      <c r="E1994">
        <v>1</v>
      </c>
      <c r="G1994" t="s">
        <v>19817</v>
      </c>
    </row>
    <row r="1995" spans="1:7" x14ac:dyDescent="0.25">
      <c r="A1995" t="s">
        <v>19840</v>
      </c>
      <c r="B1995" s="15" t="s">
        <v>19826</v>
      </c>
      <c r="C1995" t="s">
        <v>59</v>
      </c>
      <c r="E1995">
        <v>1</v>
      </c>
      <c r="G1995" t="s">
        <v>19816</v>
      </c>
    </row>
    <row r="1996" spans="1:7" x14ac:dyDescent="0.25">
      <c r="A1996" t="s">
        <v>19841</v>
      </c>
      <c r="B1996" s="15" t="s">
        <v>19826</v>
      </c>
      <c r="C1996" t="s">
        <v>35</v>
      </c>
      <c r="D1996" t="s">
        <v>36</v>
      </c>
      <c r="E1996">
        <v>1</v>
      </c>
      <c r="G1996" t="s">
        <v>19813</v>
      </c>
    </row>
    <row r="1997" spans="1:7" x14ac:dyDescent="0.25">
      <c r="A1997" t="s">
        <v>19840</v>
      </c>
      <c r="B1997" s="15" t="s">
        <v>19826</v>
      </c>
      <c r="C1997" t="s">
        <v>35</v>
      </c>
      <c r="E1997">
        <v>1</v>
      </c>
      <c r="G1997" t="s">
        <v>19816</v>
      </c>
    </row>
    <row r="1998" spans="1:7" x14ac:dyDescent="0.25">
      <c r="A1998" t="s">
        <v>19841</v>
      </c>
      <c r="B1998" s="15" t="s">
        <v>19826</v>
      </c>
      <c r="C1998" t="s">
        <v>478</v>
      </c>
      <c r="D1998" t="s">
        <v>36</v>
      </c>
      <c r="E1998">
        <v>1</v>
      </c>
      <c r="G1998" t="s">
        <v>19817</v>
      </c>
    </row>
    <row r="1999" spans="1:7" x14ac:dyDescent="0.25">
      <c r="A1999" t="s">
        <v>19840</v>
      </c>
      <c r="B1999" s="15" t="s">
        <v>19826</v>
      </c>
      <c r="C1999" t="s">
        <v>478</v>
      </c>
      <c r="E1999">
        <v>1</v>
      </c>
      <c r="G1999" t="s">
        <v>19816</v>
      </c>
    </row>
    <row r="2000" spans="1:7" x14ac:dyDescent="0.25">
      <c r="A2000" t="s">
        <v>19841</v>
      </c>
      <c r="B2000" s="15" t="s">
        <v>19826</v>
      </c>
      <c r="C2000" t="s">
        <v>86</v>
      </c>
      <c r="D2000" t="s">
        <v>36</v>
      </c>
      <c r="E2000">
        <v>1</v>
      </c>
      <c r="G2000" t="s">
        <v>19813</v>
      </c>
    </row>
    <row r="2001" spans="1:7" x14ac:dyDescent="0.25">
      <c r="A2001" t="s">
        <v>19840</v>
      </c>
      <c r="B2001" s="15" t="s">
        <v>19826</v>
      </c>
      <c r="C2001" t="s">
        <v>86</v>
      </c>
      <c r="E2001">
        <v>1</v>
      </c>
      <c r="G2001" t="s">
        <v>19816</v>
      </c>
    </row>
    <row r="2002" spans="1:7" x14ac:dyDescent="0.25">
      <c r="A2002" t="s">
        <v>19841</v>
      </c>
      <c r="B2002" s="15" t="s">
        <v>19826</v>
      </c>
      <c r="C2002" t="s">
        <v>714</v>
      </c>
      <c r="D2002" t="s">
        <v>181</v>
      </c>
      <c r="E2002">
        <v>1</v>
      </c>
      <c r="G2002" t="s">
        <v>19821</v>
      </c>
    </row>
    <row r="2003" spans="1:7" x14ac:dyDescent="0.25">
      <c r="A2003" t="s">
        <v>19840</v>
      </c>
      <c r="B2003" s="15" t="s">
        <v>19826</v>
      </c>
      <c r="C2003" t="s">
        <v>714</v>
      </c>
      <c r="E2003">
        <v>1</v>
      </c>
      <c r="G2003" t="s">
        <v>19816</v>
      </c>
    </row>
    <row r="2004" spans="1:7" x14ac:dyDescent="0.25">
      <c r="A2004" t="s">
        <v>19841</v>
      </c>
      <c r="B2004" s="15" t="s">
        <v>19826</v>
      </c>
      <c r="C2004" t="s">
        <v>897</v>
      </c>
      <c r="D2004" t="s">
        <v>36</v>
      </c>
      <c r="E2004">
        <v>1</v>
      </c>
      <c r="G2004" t="s">
        <v>19817</v>
      </c>
    </row>
    <row r="2005" spans="1:7" x14ac:dyDescent="0.25">
      <c r="A2005" t="s">
        <v>19840</v>
      </c>
      <c r="B2005" s="15" t="s">
        <v>19826</v>
      </c>
      <c r="C2005" t="s">
        <v>897</v>
      </c>
      <c r="E2005">
        <v>1</v>
      </c>
      <c r="G2005" t="s">
        <v>19816</v>
      </c>
    </row>
    <row r="2006" spans="1:7" x14ac:dyDescent="0.25">
      <c r="A2006" t="s">
        <v>19841</v>
      </c>
      <c r="B2006" s="15" t="s">
        <v>19826</v>
      </c>
      <c r="C2006" t="s">
        <v>35</v>
      </c>
      <c r="D2006" t="s">
        <v>36</v>
      </c>
      <c r="E2006">
        <v>1</v>
      </c>
      <c r="G2006" t="s">
        <v>19813</v>
      </c>
    </row>
    <row r="2007" spans="1:7" x14ac:dyDescent="0.25">
      <c r="A2007" t="s">
        <v>19840</v>
      </c>
      <c r="B2007" s="15" t="s">
        <v>19826</v>
      </c>
      <c r="C2007" t="s">
        <v>35</v>
      </c>
      <c r="E2007">
        <v>1</v>
      </c>
      <c r="G2007" t="s">
        <v>19816</v>
      </c>
    </row>
    <row r="2008" spans="1:7" x14ac:dyDescent="0.25">
      <c r="A2008" t="s">
        <v>19841</v>
      </c>
      <c r="B2008" s="15" t="s">
        <v>19826</v>
      </c>
      <c r="C2008" t="s">
        <v>126</v>
      </c>
      <c r="D2008" t="s">
        <v>36</v>
      </c>
      <c r="E2008">
        <v>1</v>
      </c>
      <c r="G2008" t="s">
        <v>19821</v>
      </c>
    </row>
    <row r="2009" spans="1:7" x14ac:dyDescent="0.25">
      <c r="A2009" t="s">
        <v>19840</v>
      </c>
      <c r="B2009" s="15" t="s">
        <v>19826</v>
      </c>
      <c r="C2009" t="s">
        <v>126</v>
      </c>
      <c r="E2009">
        <v>1</v>
      </c>
      <c r="G2009" t="s">
        <v>19816</v>
      </c>
    </row>
    <row r="2010" spans="1:7" x14ac:dyDescent="0.25">
      <c r="A2010" t="s">
        <v>19841</v>
      </c>
      <c r="B2010" s="15" t="s">
        <v>19826</v>
      </c>
      <c r="C2010" t="s">
        <v>35</v>
      </c>
      <c r="D2010" t="s">
        <v>36</v>
      </c>
      <c r="E2010">
        <v>1</v>
      </c>
      <c r="G2010" t="s">
        <v>19813</v>
      </c>
    </row>
    <row r="2011" spans="1:7" x14ac:dyDescent="0.25">
      <c r="A2011" t="s">
        <v>19840</v>
      </c>
      <c r="B2011" s="15" t="s">
        <v>19826</v>
      </c>
      <c r="C2011" t="s">
        <v>35</v>
      </c>
      <c r="E2011">
        <v>1</v>
      </c>
      <c r="G2011" t="s">
        <v>19816</v>
      </c>
    </row>
    <row r="2012" spans="1:7" x14ac:dyDescent="0.25">
      <c r="A2012" t="s">
        <v>19841</v>
      </c>
      <c r="B2012" s="15" t="s">
        <v>19826</v>
      </c>
      <c r="C2012" t="s">
        <v>714</v>
      </c>
      <c r="D2012" t="s">
        <v>181</v>
      </c>
      <c r="E2012">
        <v>1</v>
      </c>
      <c r="G2012" t="s">
        <v>19821</v>
      </c>
    </row>
    <row r="2013" spans="1:7" x14ac:dyDescent="0.25">
      <c r="A2013" t="s">
        <v>19840</v>
      </c>
      <c r="B2013" s="15" t="s">
        <v>19826</v>
      </c>
      <c r="C2013" t="s">
        <v>714</v>
      </c>
      <c r="E2013">
        <v>1</v>
      </c>
      <c r="G2013" t="s">
        <v>19816</v>
      </c>
    </row>
    <row r="2014" spans="1:7" x14ac:dyDescent="0.25">
      <c r="A2014" t="s">
        <v>19841</v>
      </c>
      <c r="B2014" s="15" t="s">
        <v>19826</v>
      </c>
      <c r="C2014" t="s">
        <v>35</v>
      </c>
      <c r="D2014" t="s">
        <v>136</v>
      </c>
      <c r="E2014">
        <v>1</v>
      </c>
      <c r="G2014" t="s">
        <v>19821</v>
      </c>
    </row>
    <row r="2015" spans="1:7" x14ac:dyDescent="0.25">
      <c r="A2015" t="s">
        <v>19841</v>
      </c>
      <c r="B2015" s="15" t="s">
        <v>19826</v>
      </c>
      <c r="C2015" t="s">
        <v>1453</v>
      </c>
      <c r="D2015" t="s">
        <v>49</v>
      </c>
      <c r="E2015">
        <v>1</v>
      </c>
      <c r="G2015" t="s">
        <v>19813</v>
      </c>
    </row>
    <row r="2016" spans="1:7" x14ac:dyDescent="0.25">
      <c r="A2016" t="s">
        <v>19840</v>
      </c>
      <c r="B2016" s="15" t="s">
        <v>19826</v>
      </c>
      <c r="C2016" t="s">
        <v>1453</v>
      </c>
      <c r="E2016">
        <v>1</v>
      </c>
      <c r="G2016" t="s">
        <v>19816</v>
      </c>
    </row>
    <row r="2017" spans="1:7" x14ac:dyDescent="0.25">
      <c r="A2017" t="s">
        <v>19841</v>
      </c>
      <c r="B2017" s="15" t="s">
        <v>19826</v>
      </c>
      <c r="C2017" t="s">
        <v>4544</v>
      </c>
      <c r="D2017" t="s">
        <v>49</v>
      </c>
      <c r="E2017">
        <v>1</v>
      </c>
      <c r="G2017" t="s">
        <v>19828</v>
      </c>
    </row>
    <row r="2018" spans="1:7" x14ac:dyDescent="0.25">
      <c r="A2018" t="s">
        <v>19840</v>
      </c>
      <c r="B2018" s="15" t="s">
        <v>19826</v>
      </c>
      <c r="C2018" t="s">
        <v>4544</v>
      </c>
      <c r="E2018">
        <v>1</v>
      </c>
      <c r="G2018" t="s">
        <v>19816</v>
      </c>
    </row>
    <row r="2019" spans="1:7" x14ac:dyDescent="0.25">
      <c r="A2019" t="s">
        <v>19841</v>
      </c>
      <c r="B2019" s="15" t="s">
        <v>19826</v>
      </c>
      <c r="C2019" t="s">
        <v>478</v>
      </c>
      <c r="D2019" t="s">
        <v>49</v>
      </c>
      <c r="E2019">
        <v>1</v>
      </c>
      <c r="G2019" t="s">
        <v>19817</v>
      </c>
    </row>
    <row r="2020" spans="1:7" x14ac:dyDescent="0.25">
      <c r="A2020" t="s">
        <v>19840</v>
      </c>
      <c r="B2020" s="15" t="s">
        <v>19826</v>
      </c>
      <c r="C2020" t="s">
        <v>478</v>
      </c>
      <c r="E2020">
        <v>1</v>
      </c>
      <c r="G2020" t="s">
        <v>19816</v>
      </c>
    </row>
    <row r="2021" spans="1:7" x14ac:dyDescent="0.25">
      <c r="A2021" t="s">
        <v>19841</v>
      </c>
      <c r="B2021" s="15" t="s">
        <v>19826</v>
      </c>
      <c r="C2021" t="s">
        <v>826</v>
      </c>
      <c r="D2021" t="s">
        <v>36</v>
      </c>
      <c r="E2021">
        <v>1</v>
      </c>
      <c r="G2021" t="s">
        <v>19817</v>
      </c>
    </row>
    <row r="2022" spans="1:7" x14ac:dyDescent="0.25">
      <c r="A2022" t="s">
        <v>19840</v>
      </c>
      <c r="B2022" s="15" t="s">
        <v>19826</v>
      </c>
      <c r="C2022" t="s">
        <v>826</v>
      </c>
      <c r="E2022">
        <v>1</v>
      </c>
      <c r="G2022" t="s">
        <v>19816</v>
      </c>
    </row>
    <row r="2023" spans="1:7" x14ac:dyDescent="0.25">
      <c r="A2023" t="s">
        <v>19841</v>
      </c>
      <c r="B2023" s="15" t="s">
        <v>19826</v>
      </c>
      <c r="C2023" t="s">
        <v>157</v>
      </c>
      <c r="D2023" t="s">
        <v>36</v>
      </c>
      <c r="E2023">
        <v>1</v>
      </c>
      <c r="G2023" t="s">
        <v>19817</v>
      </c>
    </row>
    <row r="2024" spans="1:7" x14ac:dyDescent="0.25">
      <c r="A2024" t="s">
        <v>19840</v>
      </c>
      <c r="B2024" s="15" t="s">
        <v>19826</v>
      </c>
      <c r="C2024" t="s">
        <v>157</v>
      </c>
      <c r="E2024">
        <v>1</v>
      </c>
      <c r="G2024" t="s">
        <v>19816</v>
      </c>
    </row>
    <row r="2025" spans="1:7" x14ac:dyDescent="0.25">
      <c r="A2025" t="s">
        <v>19841</v>
      </c>
      <c r="B2025" s="15" t="s">
        <v>19826</v>
      </c>
      <c r="C2025" t="s">
        <v>266</v>
      </c>
      <c r="D2025" t="s">
        <v>189</v>
      </c>
      <c r="E2025">
        <v>1</v>
      </c>
      <c r="G2025" t="s">
        <v>19817</v>
      </c>
    </row>
    <row r="2026" spans="1:7" x14ac:dyDescent="0.25">
      <c r="A2026" t="s">
        <v>19840</v>
      </c>
      <c r="B2026" s="15" t="s">
        <v>19826</v>
      </c>
      <c r="C2026" t="s">
        <v>266</v>
      </c>
      <c r="E2026">
        <v>1</v>
      </c>
      <c r="G2026" t="s">
        <v>19816</v>
      </c>
    </row>
    <row r="2027" spans="1:7" x14ac:dyDescent="0.25">
      <c r="A2027" t="s">
        <v>19841</v>
      </c>
      <c r="B2027" s="15" t="s">
        <v>19826</v>
      </c>
      <c r="C2027" t="s">
        <v>77</v>
      </c>
      <c r="D2027" t="s">
        <v>36</v>
      </c>
      <c r="E2027">
        <v>1</v>
      </c>
      <c r="G2027" t="s">
        <v>19817</v>
      </c>
    </row>
    <row r="2028" spans="1:7" x14ac:dyDescent="0.25">
      <c r="A2028" t="s">
        <v>19840</v>
      </c>
      <c r="B2028" s="15" t="s">
        <v>19826</v>
      </c>
      <c r="C2028" t="s">
        <v>77</v>
      </c>
      <c r="E2028">
        <v>1</v>
      </c>
      <c r="G2028" t="s">
        <v>19816</v>
      </c>
    </row>
    <row r="2029" spans="1:7" x14ac:dyDescent="0.25">
      <c r="A2029" t="s">
        <v>19841</v>
      </c>
      <c r="B2029" s="15" t="s">
        <v>19826</v>
      </c>
      <c r="C2029" t="s">
        <v>157</v>
      </c>
      <c r="D2029" t="s">
        <v>36</v>
      </c>
      <c r="E2029">
        <v>1</v>
      </c>
      <c r="G2029" t="s">
        <v>19817</v>
      </c>
    </row>
    <row r="2030" spans="1:7" x14ac:dyDescent="0.25">
      <c r="A2030" t="s">
        <v>19840</v>
      </c>
      <c r="B2030" s="15" t="s">
        <v>19826</v>
      </c>
      <c r="C2030" t="s">
        <v>157</v>
      </c>
      <c r="E2030">
        <v>1</v>
      </c>
      <c r="G2030" t="s">
        <v>19816</v>
      </c>
    </row>
    <row r="2031" spans="1:7" x14ac:dyDescent="0.25">
      <c r="A2031" t="s">
        <v>19839</v>
      </c>
      <c r="B2031" s="15" t="s">
        <v>19826</v>
      </c>
      <c r="C2031" t="s">
        <v>47</v>
      </c>
      <c r="E2031">
        <v>1</v>
      </c>
      <c r="G2031" t="s">
        <v>19821</v>
      </c>
    </row>
    <row r="2032" spans="1:7" x14ac:dyDescent="0.25">
      <c r="A2032" t="s">
        <v>19840</v>
      </c>
      <c r="B2032" s="15" t="s">
        <v>19826</v>
      </c>
      <c r="C2032" t="s">
        <v>47</v>
      </c>
      <c r="E2032">
        <v>1</v>
      </c>
      <c r="G2032" t="s">
        <v>19816</v>
      </c>
    </row>
    <row r="2033" spans="1:7" x14ac:dyDescent="0.25">
      <c r="A2033" t="s">
        <v>19841</v>
      </c>
      <c r="B2033" s="15" t="s">
        <v>19826</v>
      </c>
      <c r="C2033" t="s">
        <v>287</v>
      </c>
      <c r="D2033" t="s">
        <v>36</v>
      </c>
      <c r="E2033">
        <v>1</v>
      </c>
      <c r="G2033" t="s">
        <v>19817</v>
      </c>
    </row>
    <row r="2034" spans="1:7" x14ac:dyDescent="0.25">
      <c r="A2034" t="s">
        <v>19840</v>
      </c>
      <c r="B2034" s="15" t="s">
        <v>19826</v>
      </c>
      <c r="C2034" t="s">
        <v>287</v>
      </c>
      <c r="E2034">
        <v>1</v>
      </c>
      <c r="G2034" t="s">
        <v>19816</v>
      </c>
    </row>
    <row r="2035" spans="1:7" x14ac:dyDescent="0.25">
      <c r="A2035" t="s">
        <v>19841</v>
      </c>
      <c r="B2035" s="15" t="s">
        <v>19826</v>
      </c>
      <c r="C2035" t="s">
        <v>4573</v>
      </c>
      <c r="D2035" t="s">
        <v>136</v>
      </c>
      <c r="E2035">
        <v>1</v>
      </c>
      <c r="G2035" t="s">
        <v>19835</v>
      </c>
    </row>
    <row r="2036" spans="1:7" x14ac:dyDescent="0.25">
      <c r="A2036" t="s">
        <v>19841</v>
      </c>
      <c r="B2036" s="15" t="s">
        <v>19826</v>
      </c>
      <c r="C2036" t="s">
        <v>249</v>
      </c>
      <c r="D2036" t="s">
        <v>36</v>
      </c>
      <c r="E2036">
        <v>1</v>
      </c>
      <c r="G2036" t="s">
        <v>19817</v>
      </c>
    </row>
    <row r="2037" spans="1:7" x14ac:dyDescent="0.25">
      <c r="A2037" t="s">
        <v>19840</v>
      </c>
      <c r="B2037" s="15" t="s">
        <v>19826</v>
      </c>
      <c r="C2037" t="s">
        <v>249</v>
      </c>
      <c r="E2037">
        <v>1</v>
      </c>
      <c r="G2037" t="s">
        <v>19816</v>
      </c>
    </row>
    <row r="2038" spans="1:7" x14ac:dyDescent="0.25">
      <c r="A2038" t="s">
        <v>19841</v>
      </c>
      <c r="B2038" s="15" t="s">
        <v>19826</v>
      </c>
      <c r="C2038" t="s">
        <v>714</v>
      </c>
      <c r="D2038" t="s">
        <v>36</v>
      </c>
      <c r="E2038">
        <v>1</v>
      </c>
      <c r="G2038" t="s">
        <v>19821</v>
      </c>
    </row>
    <row r="2039" spans="1:7" x14ac:dyDescent="0.25">
      <c r="A2039" t="s">
        <v>19840</v>
      </c>
      <c r="B2039" s="15" t="s">
        <v>19826</v>
      </c>
      <c r="C2039" t="s">
        <v>714</v>
      </c>
      <c r="E2039">
        <v>1</v>
      </c>
      <c r="G2039" t="s">
        <v>19816</v>
      </c>
    </row>
    <row r="2040" spans="1:7" x14ac:dyDescent="0.25">
      <c r="A2040" t="s">
        <v>19841</v>
      </c>
      <c r="B2040" s="15" t="s">
        <v>19826</v>
      </c>
      <c r="C2040" t="s">
        <v>126</v>
      </c>
      <c r="D2040" t="s">
        <v>181</v>
      </c>
      <c r="E2040">
        <v>1</v>
      </c>
      <c r="G2040" t="s">
        <v>19821</v>
      </c>
    </row>
    <row r="2041" spans="1:7" x14ac:dyDescent="0.25">
      <c r="A2041" t="s">
        <v>19840</v>
      </c>
      <c r="B2041" s="15" t="s">
        <v>19826</v>
      </c>
      <c r="C2041" t="s">
        <v>126</v>
      </c>
      <c r="E2041">
        <v>1</v>
      </c>
      <c r="G2041" t="s">
        <v>19816</v>
      </c>
    </row>
    <row r="2042" spans="1:7" x14ac:dyDescent="0.25">
      <c r="A2042" t="s">
        <v>19841</v>
      </c>
      <c r="B2042" s="15" t="s">
        <v>19826</v>
      </c>
      <c r="C2042" t="s">
        <v>4589</v>
      </c>
      <c r="D2042" t="s">
        <v>181</v>
      </c>
      <c r="E2042">
        <v>1</v>
      </c>
      <c r="G2042" t="s">
        <v>19821</v>
      </c>
    </row>
    <row r="2043" spans="1:7" x14ac:dyDescent="0.25">
      <c r="A2043" t="s">
        <v>19840</v>
      </c>
      <c r="B2043" s="15" t="s">
        <v>19826</v>
      </c>
      <c r="C2043" t="s">
        <v>4589</v>
      </c>
      <c r="E2043">
        <v>1</v>
      </c>
      <c r="G2043" t="s">
        <v>19816</v>
      </c>
    </row>
    <row r="2044" spans="1:7" x14ac:dyDescent="0.25">
      <c r="A2044" t="s">
        <v>19841</v>
      </c>
      <c r="B2044" s="15" t="s">
        <v>19826</v>
      </c>
      <c r="C2044" t="s">
        <v>157</v>
      </c>
      <c r="D2044" t="s">
        <v>181</v>
      </c>
      <c r="E2044">
        <v>1</v>
      </c>
      <c r="G2044" t="s">
        <v>19817</v>
      </c>
    </row>
    <row r="2045" spans="1:7" x14ac:dyDescent="0.25">
      <c r="A2045" t="s">
        <v>19840</v>
      </c>
      <c r="B2045" s="15" t="s">
        <v>19826</v>
      </c>
      <c r="C2045" t="s">
        <v>157</v>
      </c>
      <c r="E2045">
        <v>1</v>
      </c>
      <c r="G2045" t="s">
        <v>19816</v>
      </c>
    </row>
    <row r="2046" spans="1:7" x14ac:dyDescent="0.25">
      <c r="A2046" t="s">
        <v>19841</v>
      </c>
      <c r="B2046" s="15" t="s">
        <v>19826</v>
      </c>
      <c r="C2046" t="s">
        <v>357</v>
      </c>
      <c r="D2046" t="s">
        <v>36</v>
      </c>
      <c r="E2046">
        <v>1</v>
      </c>
      <c r="G2046" t="s">
        <v>19817</v>
      </c>
    </row>
    <row r="2047" spans="1:7" x14ac:dyDescent="0.25">
      <c r="A2047" t="s">
        <v>19840</v>
      </c>
      <c r="B2047" s="15" t="s">
        <v>19826</v>
      </c>
      <c r="C2047" t="s">
        <v>357</v>
      </c>
      <c r="E2047">
        <v>1</v>
      </c>
      <c r="G2047" t="s">
        <v>19816</v>
      </c>
    </row>
    <row r="2048" spans="1:7" x14ac:dyDescent="0.25">
      <c r="A2048" t="s">
        <v>19841</v>
      </c>
      <c r="B2048" s="15" t="s">
        <v>19826</v>
      </c>
      <c r="C2048" t="s">
        <v>557</v>
      </c>
      <c r="D2048" t="s">
        <v>49</v>
      </c>
      <c r="E2048">
        <v>1</v>
      </c>
      <c r="G2048" t="s">
        <v>19821</v>
      </c>
    </row>
    <row r="2049" spans="1:7" x14ac:dyDescent="0.25">
      <c r="A2049" t="s">
        <v>19840</v>
      </c>
      <c r="B2049" s="15" t="s">
        <v>19826</v>
      </c>
      <c r="C2049" t="s">
        <v>557</v>
      </c>
      <c r="E2049">
        <v>1</v>
      </c>
      <c r="G2049" t="s">
        <v>19816</v>
      </c>
    </row>
    <row r="2050" spans="1:7" x14ac:dyDescent="0.25">
      <c r="A2050" t="s">
        <v>19841</v>
      </c>
      <c r="B2050" s="15" t="s">
        <v>19826</v>
      </c>
      <c r="C2050" t="s">
        <v>357</v>
      </c>
      <c r="D2050" t="s">
        <v>36</v>
      </c>
      <c r="E2050">
        <v>1</v>
      </c>
      <c r="G2050" t="s">
        <v>19817</v>
      </c>
    </row>
    <row r="2051" spans="1:7" x14ac:dyDescent="0.25">
      <c r="A2051" t="s">
        <v>19840</v>
      </c>
      <c r="B2051" s="15" t="s">
        <v>19826</v>
      </c>
      <c r="C2051" t="s">
        <v>357</v>
      </c>
      <c r="E2051">
        <v>1</v>
      </c>
      <c r="G2051" t="s">
        <v>19816</v>
      </c>
    </row>
    <row r="2052" spans="1:7" x14ac:dyDescent="0.25">
      <c r="A2052" t="s">
        <v>19841</v>
      </c>
      <c r="B2052" s="15" t="s">
        <v>19826</v>
      </c>
      <c r="C2052" t="s">
        <v>1666</v>
      </c>
      <c r="D2052" t="s">
        <v>49</v>
      </c>
      <c r="E2052">
        <v>1</v>
      </c>
      <c r="G2052" t="s">
        <v>19828</v>
      </c>
    </row>
    <row r="2053" spans="1:7" x14ac:dyDescent="0.25">
      <c r="A2053" t="s">
        <v>19840</v>
      </c>
      <c r="B2053" s="15" t="s">
        <v>19826</v>
      </c>
      <c r="C2053" t="s">
        <v>1666</v>
      </c>
      <c r="E2053">
        <v>1</v>
      </c>
      <c r="G2053" t="s">
        <v>19816</v>
      </c>
    </row>
    <row r="2054" spans="1:7" x14ac:dyDescent="0.25">
      <c r="A2054" t="s">
        <v>19841</v>
      </c>
      <c r="B2054" s="15" t="s">
        <v>19826</v>
      </c>
      <c r="C2054" t="s">
        <v>478</v>
      </c>
      <c r="D2054" t="s">
        <v>36</v>
      </c>
      <c r="E2054">
        <v>1</v>
      </c>
      <c r="G2054" t="s">
        <v>19817</v>
      </c>
    </row>
    <row r="2055" spans="1:7" x14ac:dyDescent="0.25">
      <c r="A2055" t="s">
        <v>19840</v>
      </c>
      <c r="B2055" s="15" t="s">
        <v>19826</v>
      </c>
      <c r="C2055" t="s">
        <v>478</v>
      </c>
      <c r="E2055">
        <v>1</v>
      </c>
      <c r="G2055" t="s">
        <v>19816</v>
      </c>
    </row>
    <row r="2056" spans="1:7" x14ac:dyDescent="0.25">
      <c r="A2056" t="s">
        <v>19841</v>
      </c>
      <c r="B2056" s="15" t="s">
        <v>19826</v>
      </c>
      <c r="C2056" t="s">
        <v>126</v>
      </c>
      <c r="D2056" t="s">
        <v>181</v>
      </c>
      <c r="E2056">
        <v>1</v>
      </c>
      <c r="G2056" t="s">
        <v>19821</v>
      </c>
    </row>
    <row r="2057" spans="1:7" x14ac:dyDescent="0.25">
      <c r="A2057" t="s">
        <v>19840</v>
      </c>
      <c r="B2057" s="15" t="s">
        <v>19826</v>
      </c>
      <c r="C2057" t="s">
        <v>126</v>
      </c>
      <c r="E2057">
        <v>1</v>
      </c>
      <c r="G2057" t="s">
        <v>19816</v>
      </c>
    </row>
    <row r="2058" spans="1:7" x14ac:dyDescent="0.25">
      <c r="A2058" t="s">
        <v>19840</v>
      </c>
      <c r="B2058" s="15" t="s">
        <v>19826</v>
      </c>
      <c r="C2058" t="s">
        <v>478</v>
      </c>
      <c r="E2058">
        <v>1</v>
      </c>
      <c r="G2058" t="s">
        <v>19816</v>
      </c>
    </row>
    <row r="2059" spans="1:7" x14ac:dyDescent="0.25">
      <c r="A2059" t="s">
        <v>19841</v>
      </c>
      <c r="B2059" s="15" t="s">
        <v>19826</v>
      </c>
      <c r="C2059" t="s">
        <v>478</v>
      </c>
      <c r="D2059" t="s">
        <v>36</v>
      </c>
      <c r="E2059">
        <v>1</v>
      </c>
      <c r="G2059" t="s">
        <v>19822</v>
      </c>
    </row>
    <row r="2060" spans="1:7" x14ac:dyDescent="0.25">
      <c r="A2060" t="s">
        <v>19840</v>
      </c>
      <c r="B2060" s="15" t="s">
        <v>19826</v>
      </c>
      <c r="C2060" t="s">
        <v>172</v>
      </c>
      <c r="E2060">
        <v>1</v>
      </c>
      <c r="G2060" t="s">
        <v>19816</v>
      </c>
    </row>
    <row r="2061" spans="1:7" x14ac:dyDescent="0.25">
      <c r="A2061" t="s">
        <v>19841</v>
      </c>
      <c r="B2061" s="15" t="s">
        <v>19826</v>
      </c>
      <c r="C2061" t="s">
        <v>172</v>
      </c>
      <c r="D2061" t="s">
        <v>36</v>
      </c>
      <c r="E2061">
        <v>1</v>
      </c>
      <c r="G2061" t="s">
        <v>19817</v>
      </c>
    </row>
    <row r="2062" spans="1:7" x14ac:dyDescent="0.25">
      <c r="A2062" t="s">
        <v>19840</v>
      </c>
      <c r="B2062" s="15" t="s">
        <v>19826</v>
      </c>
      <c r="C2062" t="s">
        <v>35</v>
      </c>
      <c r="E2062">
        <v>1</v>
      </c>
      <c r="G2062" t="s">
        <v>19816</v>
      </c>
    </row>
    <row r="2063" spans="1:7" x14ac:dyDescent="0.25">
      <c r="A2063" t="s">
        <v>19839</v>
      </c>
      <c r="B2063" s="15" t="s">
        <v>19826</v>
      </c>
      <c r="C2063" t="s">
        <v>35</v>
      </c>
      <c r="E2063">
        <v>1</v>
      </c>
      <c r="G2063" t="s">
        <v>19817</v>
      </c>
    </row>
    <row r="2064" spans="1:7" x14ac:dyDescent="0.25">
      <c r="A2064" t="s">
        <v>19841</v>
      </c>
      <c r="B2064" s="15" t="s">
        <v>19826</v>
      </c>
      <c r="C2064" t="s">
        <v>77</v>
      </c>
      <c r="D2064" t="s">
        <v>181</v>
      </c>
      <c r="E2064">
        <v>1</v>
      </c>
      <c r="G2064" t="s">
        <v>19817</v>
      </c>
    </row>
    <row r="2065" spans="1:7" x14ac:dyDescent="0.25">
      <c r="A2065" t="s">
        <v>19840</v>
      </c>
      <c r="B2065" s="15" t="s">
        <v>19826</v>
      </c>
      <c r="C2065" t="s">
        <v>77</v>
      </c>
      <c r="E2065">
        <v>1</v>
      </c>
      <c r="G2065" t="s">
        <v>19816</v>
      </c>
    </row>
    <row r="2066" spans="1:7" x14ac:dyDescent="0.25">
      <c r="A2066" t="s">
        <v>19841</v>
      </c>
      <c r="B2066" s="15" t="s">
        <v>19826</v>
      </c>
      <c r="C2066" t="s">
        <v>35</v>
      </c>
      <c r="D2066" t="s">
        <v>136</v>
      </c>
      <c r="E2066">
        <v>1</v>
      </c>
      <c r="G2066" t="s">
        <v>19828</v>
      </c>
    </row>
    <row r="2067" spans="1:7" x14ac:dyDescent="0.25">
      <c r="A2067" t="s">
        <v>19841</v>
      </c>
      <c r="B2067" s="15" t="s">
        <v>19826</v>
      </c>
      <c r="C2067" t="s">
        <v>768</v>
      </c>
      <c r="D2067" t="s">
        <v>49</v>
      </c>
      <c r="E2067">
        <v>1</v>
      </c>
      <c r="G2067" t="s">
        <v>19817</v>
      </c>
    </row>
    <row r="2068" spans="1:7" x14ac:dyDescent="0.25">
      <c r="A2068" t="s">
        <v>19840</v>
      </c>
      <c r="B2068" s="15" t="s">
        <v>19826</v>
      </c>
      <c r="C2068" t="s">
        <v>768</v>
      </c>
      <c r="E2068">
        <v>1</v>
      </c>
      <c r="G2068" t="s">
        <v>19816</v>
      </c>
    </row>
    <row r="2069" spans="1:7" x14ac:dyDescent="0.25">
      <c r="A2069" t="s">
        <v>19841</v>
      </c>
      <c r="B2069" s="15" t="s">
        <v>19826</v>
      </c>
      <c r="C2069" t="s">
        <v>4641</v>
      </c>
      <c r="D2069" t="s">
        <v>181</v>
      </c>
      <c r="E2069">
        <v>1</v>
      </c>
      <c r="G2069" t="s">
        <v>19817</v>
      </c>
    </row>
    <row r="2070" spans="1:7" x14ac:dyDescent="0.25">
      <c r="A2070" t="s">
        <v>19840</v>
      </c>
      <c r="B2070" s="15" t="s">
        <v>19826</v>
      </c>
      <c r="C2070" t="s">
        <v>4641</v>
      </c>
      <c r="E2070">
        <v>1</v>
      </c>
      <c r="G2070" t="s">
        <v>19816</v>
      </c>
    </row>
    <row r="2071" spans="1:7" x14ac:dyDescent="0.25">
      <c r="A2071" t="s">
        <v>19841</v>
      </c>
      <c r="B2071" s="15" t="s">
        <v>19826</v>
      </c>
      <c r="C2071" t="s">
        <v>35</v>
      </c>
      <c r="D2071" t="s">
        <v>36</v>
      </c>
      <c r="E2071">
        <v>1</v>
      </c>
      <c r="G2071" t="s">
        <v>19819</v>
      </c>
    </row>
    <row r="2072" spans="1:7" x14ac:dyDescent="0.25">
      <c r="A2072" t="s">
        <v>19840</v>
      </c>
      <c r="B2072" s="15" t="s">
        <v>19826</v>
      </c>
      <c r="C2072" t="s">
        <v>35</v>
      </c>
      <c r="E2072">
        <v>1</v>
      </c>
      <c r="G2072" t="s">
        <v>19816</v>
      </c>
    </row>
    <row r="2073" spans="1:7" x14ac:dyDescent="0.25">
      <c r="A2073" t="s">
        <v>19841</v>
      </c>
      <c r="B2073" s="15" t="s">
        <v>19826</v>
      </c>
      <c r="C2073" t="s">
        <v>275</v>
      </c>
      <c r="D2073" t="s">
        <v>36</v>
      </c>
      <c r="E2073">
        <v>1</v>
      </c>
      <c r="G2073" t="s">
        <v>19817</v>
      </c>
    </row>
    <row r="2074" spans="1:7" x14ac:dyDescent="0.25">
      <c r="A2074" t="s">
        <v>19840</v>
      </c>
      <c r="B2074" s="15" t="s">
        <v>19826</v>
      </c>
      <c r="C2074" t="s">
        <v>275</v>
      </c>
      <c r="E2074">
        <v>1</v>
      </c>
      <c r="G2074" t="s">
        <v>19816</v>
      </c>
    </row>
    <row r="2075" spans="1:7" x14ac:dyDescent="0.25">
      <c r="A2075" t="s">
        <v>19841</v>
      </c>
      <c r="B2075" s="15" t="s">
        <v>19826</v>
      </c>
      <c r="C2075" t="s">
        <v>47</v>
      </c>
      <c r="D2075" t="s">
        <v>181</v>
      </c>
      <c r="E2075">
        <v>1</v>
      </c>
      <c r="G2075" t="s">
        <v>19817</v>
      </c>
    </row>
    <row r="2076" spans="1:7" x14ac:dyDescent="0.25">
      <c r="A2076" t="s">
        <v>19840</v>
      </c>
      <c r="B2076" s="15" t="s">
        <v>19826</v>
      </c>
      <c r="C2076" t="s">
        <v>47</v>
      </c>
      <c r="E2076">
        <v>1</v>
      </c>
      <c r="G2076" t="s">
        <v>19816</v>
      </c>
    </row>
    <row r="2077" spans="1:7" x14ac:dyDescent="0.25">
      <c r="A2077" t="s">
        <v>19841</v>
      </c>
      <c r="B2077" s="15" t="s">
        <v>19826</v>
      </c>
      <c r="C2077" t="s">
        <v>35</v>
      </c>
      <c r="D2077" t="s">
        <v>36</v>
      </c>
      <c r="E2077">
        <v>1</v>
      </c>
      <c r="G2077" t="s">
        <v>19821</v>
      </c>
    </row>
    <row r="2078" spans="1:7" x14ac:dyDescent="0.25">
      <c r="A2078" t="s">
        <v>19840</v>
      </c>
      <c r="B2078" s="15" t="s">
        <v>19826</v>
      </c>
      <c r="C2078" t="s">
        <v>35</v>
      </c>
      <c r="E2078">
        <v>1</v>
      </c>
      <c r="G2078" t="s">
        <v>19816</v>
      </c>
    </row>
    <row r="2079" spans="1:7" x14ac:dyDescent="0.25">
      <c r="A2079" t="s">
        <v>19841</v>
      </c>
      <c r="B2079" s="15" t="s">
        <v>19826</v>
      </c>
      <c r="C2079" t="s">
        <v>126</v>
      </c>
      <c r="D2079" t="s">
        <v>36</v>
      </c>
      <c r="E2079">
        <v>1</v>
      </c>
      <c r="G2079" t="s">
        <v>19821</v>
      </c>
    </row>
    <row r="2080" spans="1:7" x14ac:dyDescent="0.25">
      <c r="A2080" t="s">
        <v>19840</v>
      </c>
      <c r="B2080" s="15" t="s">
        <v>19826</v>
      </c>
      <c r="C2080" t="s">
        <v>126</v>
      </c>
      <c r="E2080">
        <v>1</v>
      </c>
      <c r="G2080" t="s">
        <v>19816</v>
      </c>
    </row>
    <row r="2081" spans="1:7" x14ac:dyDescent="0.25">
      <c r="A2081" t="s">
        <v>19840</v>
      </c>
      <c r="B2081" s="15" t="s">
        <v>19826</v>
      </c>
      <c r="C2081" t="s">
        <v>108</v>
      </c>
      <c r="E2081">
        <v>1</v>
      </c>
      <c r="G2081" t="s">
        <v>19816</v>
      </c>
    </row>
    <row r="2082" spans="1:7" x14ac:dyDescent="0.25">
      <c r="A2082" t="s">
        <v>19841</v>
      </c>
      <c r="B2082" s="15" t="s">
        <v>19826</v>
      </c>
      <c r="C2082" t="s">
        <v>108</v>
      </c>
      <c r="D2082" t="s">
        <v>36</v>
      </c>
      <c r="E2082">
        <v>1</v>
      </c>
      <c r="G2082" t="s">
        <v>19817</v>
      </c>
    </row>
    <row r="2083" spans="1:7" x14ac:dyDescent="0.25">
      <c r="A2083" t="s">
        <v>19841</v>
      </c>
      <c r="B2083" s="15" t="s">
        <v>19826</v>
      </c>
      <c r="C2083" t="s">
        <v>287</v>
      </c>
      <c r="D2083" t="s">
        <v>181</v>
      </c>
      <c r="E2083">
        <v>1</v>
      </c>
      <c r="G2083" t="s">
        <v>19817</v>
      </c>
    </row>
    <row r="2084" spans="1:7" x14ac:dyDescent="0.25">
      <c r="A2084" t="s">
        <v>19840</v>
      </c>
      <c r="B2084" s="15" t="s">
        <v>19826</v>
      </c>
      <c r="C2084" t="s">
        <v>287</v>
      </c>
      <c r="E2084">
        <v>1</v>
      </c>
      <c r="G2084" t="s">
        <v>19816</v>
      </c>
    </row>
    <row r="2085" spans="1:7" x14ac:dyDescent="0.25">
      <c r="A2085" t="s">
        <v>19841</v>
      </c>
      <c r="B2085" s="15" t="s">
        <v>19826</v>
      </c>
      <c r="C2085" t="s">
        <v>659</v>
      </c>
      <c r="D2085" t="s">
        <v>36</v>
      </c>
      <c r="E2085">
        <v>1</v>
      </c>
      <c r="G2085" t="s">
        <v>19817</v>
      </c>
    </row>
    <row r="2086" spans="1:7" x14ac:dyDescent="0.25">
      <c r="A2086" t="s">
        <v>19840</v>
      </c>
      <c r="B2086" s="15" t="s">
        <v>19826</v>
      </c>
      <c r="C2086" t="s">
        <v>659</v>
      </c>
      <c r="E2086">
        <v>1</v>
      </c>
      <c r="G2086" t="s">
        <v>19816</v>
      </c>
    </row>
    <row r="2087" spans="1:7" x14ac:dyDescent="0.25">
      <c r="A2087" t="s">
        <v>19841</v>
      </c>
      <c r="B2087" s="15" t="s">
        <v>19826</v>
      </c>
      <c r="C2087" t="s">
        <v>659</v>
      </c>
      <c r="D2087" t="s">
        <v>36</v>
      </c>
      <c r="E2087">
        <v>1</v>
      </c>
      <c r="G2087" t="s">
        <v>19817</v>
      </c>
    </row>
    <row r="2088" spans="1:7" x14ac:dyDescent="0.25">
      <c r="A2088" t="s">
        <v>19841</v>
      </c>
      <c r="B2088" s="15" t="s">
        <v>19826</v>
      </c>
      <c r="C2088" t="s">
        <v>897</v>
      </c>
      <c r="D2088" t="s">
        <v>36</v>
      </c>
      <c r="E2088">
        <v>1</v>
      </c>
      <c r="G2088" t="s">
        <v>19817</v>
      </c>
    </row>
    <row r="2089" spans="1:7" x14ac:dyDescent="0.25">
      <c r="A2089" t="s">
        <v>19840</v>
      </c>
      <c r="B2089" s="15" t="s">
        <v>19826</v>
      </c>
      <c r="C2089" t="s">
        <v>897</v>
      </c>
      <c r="E2089">
        <v>1</v>
      </c>
      <c r="G2089" t="s">
        <v>19816</v>
      </c>
    </row>
    <row r="2090" spans="1:7" x14ac:dyDescent="0.25">
      <c r="A2090" t="s">
        <v>19841</v>
      </c>
      <c r="B2090" s="15" t="s">
        <v>19826</v>
      </c>
      <c r="C2090" t="s">
        <v>1104</v>
      </c>
      <c r="D2090" t="s">
        <v>136</v>
      </c>
      <c r="E2090">
        <v>1</v>
      </c>
      <c r="G2090" t="s">
        <v>19819</v>
      </c>
    </row>
    <row r="2091" spans="1:7" x14ac:dyDescent="0.25">
      <c r="A2091" t="s">
        <v>19841</v>
      </c>
      <c r="B2091" s="15" t="s">
        <v>19826</v>
      </c>
      <c r="C2091" t="s">
        <v>756</v>
      </c>
      <c r="D2091" t="s">
        <v>49</v>
      </c>
      <c r="E2091">
        <v>1</v>
      </c>
      <c r="G2091" t="s">
        <v>19817</v>
      </c>
    </row>
    <row r="2092" spans="1:7" x14ac:dyDescent="0.25">
      <c r="A2092" t="s">
        <v>19840</v>
      </c>
      <c r="B2092" s="15" t="s">
        <v>19826</v>
      </c>
      <c r="C2092" t="s">
        <v>756</v>
      </c>
      <c r="E2092">
        <v>1</v>
      </c>
      <c r="G2092" t="s">
        <v>19816</v>
      </c>
    </row>
    <row r="2093" spans="1:7" x14ac:dyDescent="0.25">
      <c r="A2093" t="s">
        <v>19841</v>
      </c>
      <c r="B2093" s="15" t="s">
        <v>19826</v>
      </c>
      <c r="C2093" t="s">
        <v>1674</v>
      </c>
      <c r="D2093" t="s">
        <v>49</v>
      </c>
      <c r="E2093">
        <v>1</v>
      </c>
      <c r="G2093" t="s">
        <v>19828</v>
      </c>
    </row>
    <row r="2094" spans="1:7" x14ac:dyDescent="0.25">
      <c r="A2094" t="s">
        <v>19840</v>
      </c>
      <c r="B2094" s="15" t="s">
        <v>19826</v>
      </c>
      <c r="C2094" t="s">
        <v>1674</v>
      </c>
      <c r="E2094">
        <v>1</v>
      </c>
      <c r="G2094" t="s">
        <v>19816</v>
      </c>
    </row>
    <row r="2095" spans="1:7" x14ac:dyDescent="0.25">
      <c r="A2095" t="s">
        <v>19841</v>
      </c>
      <c r="B2095" s="15" t="s">
        <v>19826</v>
      </c>
      <c r="C2095" t="s">
        <v>35</v>
      </c>
      <c r="D2095" t="s">
        <v>36</v>
      </c>
      <c r="E2095">
        <v>1</v>
      </c>
      <c r="G2095" t="s">
        <v>19819</v>
      </c>
    </row>
    <row r="2096" spans="1:7" x14ac:dyDescent="0.25">
      <c r="A2096" t="s">
        <v>19840</v>
      </c>
      <c r="B2096" s="15" t="s">
        <v>19826</v>
      </c>
      <c r="C2096" t="s">
        <v>35</v>
      </c>
      <c r="E2096">
        <v>1</v>
      </c>
      <c r="G2096" t="s">
        <v>19816</v>
      </c>
    </row>
    <row r="2097" spans="1:7" x14ac:dyDescent="0.25">
      <c r="A2097" t="s">
        <v>19841</v>
      </c>
      <c r="B2097" s="15" t="s">
        <v>19826</v>
      </c>
      <c r="C2097" t="s">
        <v>103</v>
      </c>
      <c r="D2097" t="s">
        <v>36</v>
      </c>
      <c r="E2097">
        <v>1</v>
      </c>
      <c r="G2097" t="s">
        <v>19817</v>
      </c>
    </row>
    <row r="2098" spans="1:7" x14ac:dyDescent="0.25">
      <c r="A2098" t="s">
        <v>19840</v>
      </c>
      <c r="B2098" s="15" t="s">
        <v>19826</v>
      </c>
      <c r="C2098" t="s">
        <v>103</v>
      </c>
      <c r="E2098">
        <v>1</v>
      </c>
      <c r="G2098" t="s">
        <v>19816</v>
      </c>
    </row>
    <row r="2099" spans="1:7" x14ac:dyDescent="0.25">
      <c r="A2099" t="s">
        <v>19840</v>
      </c>
      <c r="B2099" s="15" t="s">
        <v>19826</v>
      </c>
      <c r="C2099" t="s">
        <v>249</v>
      </c>
      <c r="E2099">
        <v>1</v>
      </c>
      <c r="G2099" t="s">
        <v>19816</v>
      </c>
    </row>
    <row r="2100" spans="1:7" x14ac:dyDescent="0.25">
      <c r="A2100" t="s">
        <v>19841</v>
      </c>
      <c r="B2100" s="15" t="s">
        <v>19826</v>
      </c>
      <c r="C2100" t="s">
        <v>249</v>
      </c>
      <c r="D2100" t="s">
        <v>36</v>
      </c>
      <c r="E2100">
        <v>1</v>
      </c>
      <c r="G2100" t="s">
        <v>19817</v>
      </c>
    </row>
    <row r="2101" spans="1:7" x14ac:dyDescent="0.25">
      <c r="A2101" t="s">
        <v>19841</v>
      </c>
      <c r="B2101" s="15" t="s">
        <v>19826</v>
      </c>
      <c r="C2101" t="s">
        <v>478</v>
      </c>
      <c r="D2101" t="s">
        <v>36</v>
      </c>
      <c r="E2101">
        <v>1</v>
      </c>
      <c r="G2101" t="s">
        <v>19817</v>
      </c>
    </row>
    <row r="2102" spans="1:7" x14ac:dyDescent="0.25">
      <c r="A2102" t="s">
        <v>19840</v>
      </c>
      <c r="B2102" s="15" t="s">
        <v>19826</v>
      </c>
      <c r="C2102" t="s">
        <v>478</v>
      </c>
      <c r="E2102">
        <v>1</v>
      </c>
      <c r="G2102" t="s">
        <v>19816</v>
      </c>
    </row>
    <row r="2103" spans="1:7" x14ac:dyDescent="0.25">
      <c r="A2103" t="s">
        <v>19841</v>
      </c>
      <c r="B2103" s="15" t="s">
        <v>19826</v>
      </c>
      <c r="C2103" t="s">
        <v>86</v>
      </c>
      <c r="D2103" t="s">
        <v>36</v>
      </c>
      <c r="E2103">
        <v>1</v>
      </c>
      <c r="G2103" t="s">
        <v>19813</v>
      </c>
    </row>
    <row r="2104" spans="1:7" x14ac:dyDescent="0.25">
      <c r="A2104" t="s">
        <v>19841</v>
      </c>
      <c r="B2104" s="15" t="s">
        <v>19826</v>
      </c>
      <c r="C2104" t="s">
        <v>897</v>
      </c>
      <c r="D2104" t="s">
        <v>36</v>
      </c>
      <c r="E2104">
        <v>1</v>
      </c>
      <c r="G2104" t="s">
        <v>19817</v>
      </c>
    </row>
    <row r="2105" spans="1:7" x14ac:dyDescent="0.25">
      <c r="A2105" t="s">
        <v>19840</v>
      </c>
      <c r="B2105" s="15" t="s">
        <v>19826</v>
      </c>
      <c r="C2105" t="s">
        <v>897</v>
      </c>
      <c r="E2105">
        <v>1</v>
      </c>
      <c r="G2105" t="s">
        <v>19816</v>
      </c>
    </row>
    <row r="2106" spans="1:7" x14ac:dyDescent="0.25">
      <c r="A2106" t="s">
        <v>19840</v>
      </c>
      <c r="B2106" s="15" t="s">
        <v>19826</v>
      </c>
      <c r="C2106" t="s">
        <v>35</v>
      </c>
      <c r="E2106">
        <v>1</v>
      </c>
      <c r="G2106" t="s">
        <v>19816</v>
      </c>
    </row>
    <row r="2107" spans="1:7" x14ac:dyDescent="0.25">
      <c r="A2107" t="s">
        <v>19841</v>
      </c>
      <c r="B2107" s="15" t="s">
        <v>19826</v>
      </c>
      <c r="C2107" t="s">
        <v>35</v>
      </c>
      <c r="D2107" t="s">
        <v>36</v>
      </c>
      <c r="E2107">
        <v>1</v>
      </c>
      <c r="G2107" t="s">
        <v>19813</v>
      </c>
    </row>
    <row r="2108" spans="1:7" x14ac:dyDescent="0.25">
      <c r="A2108" t="s">
        <v>19840</v>
      </c>
      <c r="B2108" s="15" t="s">
        <v>19826</v>
      </c>
      <c r="C2108" t="s">
        <v>35</v>
      </c>
      <c r="E2108">
        <v>1</v>
      </c>
      <c r="G2108" t="s">
        <v>19816</v>
      </c>
    </row>
    <row r="2109" spans="1:7" x14ac:dyDescent="0.25">
      <c r="A2109" t="s">
        <v>19841</v>
      </c>
      <c r="B2109" s="15" t="s">
        <v>19826</v>
      </c>
      <c r="C2109" t="s">
        <v>35</v>
      </c>
      <c r="D2109" t="s">
        <v>36</v>
      </c>
      <c r="E2109">
        <v>1</v>
      </c>
      <c r="G2109" t="s">
        <v>19819</v>
      </c>
    </row>
    <row r="2110" spans="1:7" x14ac:dyDescent="0.25">
      <c r="A2110" t="s">
        <v>19841</v>
      </c>
      <c r="B2110" s="15" t="s">
        <v>19826</v>
      </c>
      <c r="C2110" t="s">
        <v>2362</v>
      </c>
      <c r="D2110" t="s">
        <v>36</v>
      </c>
      <c r="E2110">
        <v>1</v>
      </c>
      <c r="G2110" t="s">
        <v>19813</v>
      </c>
    </row>
    <row r="2111" spans="1:7" x14ac:dyDescent="0.25">
      <c r="A2111" t="s">
        <v>19841</v>
      </c>
      <c r="B2111" s="15" t="s">
        <v>19826</v>
      </c>
      <c r="C2111" t="s">
        <v>35</v>
      </c>
      <c r="D2111" t="s">
        <v>36</v>
      </c>
      <c r="E2111">
        <v>1</v>
      </c>
      <c r="G2111" t="s">
        <v>19813</v>
      </c>
    </row>
    <row r="2112" spans="1:7" x14ac:dyDescent="0.25">
      <c r="A2112" t="s">
        <v>19840</v>
      </c>
      <c r="B2112" s="15" t="s">
        <v>19826</v>
      </c>
      <c r="C2112" t="s">
        <v>35</v>
      </c>
      <c r="E2112">
        <v>1</v>
      </c>
      <c r="G2112" t="s">
        <v>19816</v>
      </c>
    </row>
    <row r="2113" spans="1:7" x14ac:dyDescent="0.25">
      <c r="A2113" t="s">
        <v>19841</v>
      </c>
      <c r="B2113" s="15" t="s">
        <v>19826</v>
      </c>
      <c r="C2113" t="s">
        <v>249</v>
      </c>
      <c r="D2113" t="s">
        <v>36</v>
      </c>
      <c r="E2113">
        <v>1</v>
      </c>
      <c r="G2113" t="s">
        <v>19813</v>
      </c>
    </row>
    <row r="2114" spans="1:7" x14ac:dyDescent="0.25">
      <c r="A2114" t="s">
        <v>19840</v>
      </c>
      <c r="B2114" s="15" t="s">
        <v>19826</v>
      </c>
      <c r="C2114" t="s">
        <v>249</v>
      </c>
      <c r="E2114">
        <v>1</v>
      </c>
      <c r="G2114" t="s">
        <v>19816</v>
      </c>
    </row>
    <row r="2115" spans="1:7" x14ac:dyDescent="0.25">
      <c r="A2115" t="s">
        <v>19841</v>
      </c>
      <c r="B2115" s="15" t="s">
        <v>19826</v>
      </c>
      <c r="C2115" t="s">
        <v>77</v>
      </c>
      <c r="D2115" t="s">
        <v>181</v>
      </c>
      <c r="E2115">
        <v>1</v>
      </c>
      <c r="G2115" t="s">
        <v>19817</v>
      </c>
    </row>
    <row r="2116" spans="1:7" x14ac:dyDescent="0.25">
      <c r="A2116" t="s">
        <v>19840</v>
      </c>
      <c r="B2116" s="15" t="s">
        <v>19826</v>
      </c>
      <c r="C2116" t="s">
        <v>77</v>
      </c>
      <c r="E2116">
        <v>1</v>
      </c>
      <c r="G2116" t="s">
        <v>19816</v>
      </c>
    </row>
    <row r="2117" spans="1:7" x14ac:dyDescent="0.25">
      <c r="A2117" t="s">
        <v>19841</v>
      </c>
      <c r="B2117" s="15" t="s">
        <v>19826</v>
      </c>
      <c r="C2117" t="s">
        <v>2739</v>
      </c>
      <c r="D2117" t="s">
        <v>181</v>
      </c>
      <c r="E2117">
        <v>1</v>
      </c>
      <c r="G2117" t="s">
        <v>19828</v>
      </c>
    </row>
    <row r="2118" spans="1:7" x14ac:dyDescent="0.25">
      <c r="A2118" t="s">
        <v>19840</v>
      </c>
      <c r="B2118" s="15" t="s">
        <v>19826</v>
      </c>
      <c r="C2118" t="s">
        <v>2739</v>
      </c>
      <c r="E2118">
        <v>1</v>
      </c>
      <c r="G2118" t="s">
        <v>19816</v>
      </c>
    </row>
    <row r="2119" spans="1:7" x14ac:dyDescent="0.25">
      <c r="A2119" t="s">
        <v>19841</v>
      </c>
      <c r="B2119" s="15" t="s">
        <v>19826</v>
      </c>
      <c r="C2119" t="s">
        <v>378</v>
      </c>
      <c r="D2119" t="s">
        <v>49</v>
      </c>
      <c r="E2119">
        <v>1</v>
      </c>
      <c r="G2119" t="s">
        <v>19813</v>
      </c>
    </row>
    <row r="2120" spans="1:7" x14ac:dyDescent="0.25">
      <c r="A2120" t="s">
        <v>19841</v>
      </c>
      <c r="B2120" s="15" t="s">
        <v>19826</v>
      </c>
      <c r="C2120" t="s">
        <v>1972</v>
      </c>
      <c r="D2120" t="s">
        <v>136</v>
      </c>
      <c r="E2120">
        <v>1</v>
      </c>
      <c r="G2120" t="s">
        <v>19828</v>
      </c>
    </row>
    <row r="2121" spans="1:7" x14ac:dyDescent="0.25">
      <c r="A2121" t="s">
        <v>19841</v>
      </c>
      <c r="B2121" s="15" t="s">
        <v>19826</v>
      </c>
      <c r="C2121" t="s">
        <v>275</v>
      </c>
      <c r="D2121" t="s">
        <v>36</v>
      </c>
      <c r="E2121">
        <v>1</v>
      </c>
      <c r="G2121" t="s">
        <v>19817</v>
      </c>
    </row>
    <row r="2122" spans="1:7" x14ac:dyDescent="0.25">
      <c r="A2122" t="s">
        <v>19840</v>
      </c>
      <c r="B2122" s="15" t="s">
        <v>19826</v>
      </c>
      <c r="C2122" t="s">
        <v>275</v>
      </c>
      <c r="E2122">
        <v>1</v>
      </c>
      <c r="G2122" t="s">
        <v>19816</v>
      </c>
    </row>
    <row r="2123" spans="1:7" x14ac:dyDescent="0.25">
      <c r="A2123" t="s">
        <v>19841</v>
      </c>
      <c r="B2123" s="15" t="s">
        <v>19826</v>
      </c>
      <c r="C2123" t="s">
        <v>897</v>
      </c>
      <c r="D2123" t="s">
        <v>36</v>
      </c>
      <c r="E2123">
        <v>1</v>
      </c>
      <c r="G2123" t="s">
        <v>19817</v>
      </c>
    </row>
    <row r="2124" spans="1:7" x14ac:dyDescent="0.25">
      <c r="A2124" t="s">
        <v>19840</v>
      </c>
      <c r="B2124" s="15" t="s">
        <v>19826</v>
      </c>
      <c r="C2124" t="s">
        <v>897</v>
      </c>
      <c r="E2124">
        <v>1</v>
      </c>
      <c r="G2124" t="s">
        <v>19816</v>
      </c>
    </row>
    <row r="2125" spans="1:7" x14ac:dyDescent="0.25">
      <c r="A2125" t="s">
        <v>19841</v>
      </c>
      <c r="B2125" s="15" t="s">
        <v>19826</v>
      </c>
      <c r="C2125" t="s">
        <v>404</v>
      </c>
      <c r="D2125" t="s">
        <v>36</v>
      </c>
      <c r="E2125">
        <v>1</v>
      </c>
      <c r="G2125" t="s">
        <v>19817</v>
      </c>
    </row>
    <row r="2126" spans="1:7" x14ac:dyDescent="0.25">
      <c r="A2126" t="s">
        <v>19840</v>
      </c>
      <c r="B2126" s="15" t="s">
        <v>19826</v>
      </c>
      <c r="C2126" t="s">
        <v>404</v>
      </c>
      <c r="E2126">
        <v>1</v>
      </c>
      <c r="G2126" t="s">
        <v>19816</v>
      </c>
    </row>
    <row r="2127" spans="1:7" x14ac:dyDescent="0.25">
      <c r="A2127" t="s">
        <v>19841</v>
      </c>
      <c r="B2127" s="15" t="s">
        <v>19826</v>
      </c>
      <c r="C2127" t="s">
        <v>4765</v>
      </c>
      <c r="D2127" t="s">
        <v>36</v>
      </c>
      <c r="E2127">
        <v>1</v>
      </c>
      <c r="G2127" t="s">
        <v>19822</v>
      </c>
    </row>
    <row r="2128" spans="1:7" x14ac:dyDescent="0.25">
      <c r="A2128" t="s">
        <v>19840</v>
      </c>
      <c r="B2128" s="15" t="s">
        <v>19826</v>
      </c>
      <c r="C2128" t="s">
        <v>4765</v>
      </c>
      <c r="E2128">
        <v>1</v>
      </c>
      <c r="G2128" t="s">
        <v>19816</v>
      </c>
    </row>
    <row r="2129" spans="1:7" x14ac:dyDescent="0.25">
      <c r="A2129" t="s">
        <v>19841</v>
      </c>
      <c r="B2129" s="15" t="s">
        <v>19826</v>
      </c>
      <c r="C2129" t="s">
        <v>126</v>
      </c>
      <c r="D2129" t="s">
        <v>36</v>
      </c>
      <c r="E2129">
        <v>1</v>
      </c>
      <c r="G2129" t="s">
        <v>19821</v>
      </c>
    </row>
    <row r="2130" spans="1:7" x14ac:dyDescent="0.25">
      <c r="A2130" t="s">
        <v>19840</v>
      </c>
      <c r="B2130" s="15" t="s">
        <v>19826</v>
      </c>
      <c r="C2130" t="s">
        <v>126</v>
      </c>
      <c r="E2130">
        <v>1</v>
      </c>
      <c r="G2130" t="s">
        <v>19816</v>
      </c>
    </row>
    <row r="2131" spans="1:7" x14ac:dyDescent="0.25">
      <c r="A2131" t="s">
        <v>19841</v>
      </c>
      <c r="B2131" s="15" t="s">
        <v>19826</v>
      </c>
      <c r="C2131" t="s">
        <v>35</v>
      </c>
      <c r="D2131" t="s">
        <v>36</v>
      </c>
      <c r="E2131">
        <v>1</v>
      </c>
      <c r="G2131" t="s">
        <v>19821</v>
      </c>
    </row>
    <row r="2132" spans="1:7" x14ac:dyDescent="0.25">
      <c r="A2132" t="s">
        <v>19840</v>
      </c>
      <c r="B2132" s="15" t="s">
        <v>19826</v>
      </c>
      <c r="C2132" t="s">
        <v>35</v>
      </c>
      <c r="E2132">
        <v>1</v>
      </c>
      <c r="G2132" t="s">
        <v>19816</v>
      </c>
    </row>
    <row r="2133" spans="1:7" x14ac:dyDescent="0.25">
      <c r="A2133" t="s">
        <v>19841</v>
      </c>
      <c r="B2133" s="15" t="s">
        <v>19826</v>
      </c>
      <c r="C2133" t="s">
        <v>714</v>
      </c>
      <c r="D2133" t="s">
        <v>36</v>
      </c>
      <c r="E2133">
        <v>1</v>
      </c>
      <c r="G2133" t="s">
        <v>19821</v>
      </c>
    </row>
    <row r="2134" spans="1:7" x14ac:dyDescent="0.25">
      <c r="A2134" t="s">
        <v>19840</v>
      </c>
      <c r="B2134" s="15" t="s">
        <v>19826</v>
      </c>
      <c r="C2134" t="s">
        <v>714</v>
      </c>
      <c r="E2134">
        <v>1</v>
      </c>
      <c r="G2134" t="s">
        <v>19816</v>
      </c>
    </row>
    <row r="2135" spans="1:7" x14ac:dyDescent="0.25">
      <c r="A2135" t="s">
        <v>19841</v>
      </c>
      <c r="B2135" s="15" t="s">
        <v>19826</v>
      </c>
      <c r="C2135" t="s">
        <v>126</v>
      </c>
      <c r="D2135" t="s">
        <v>189</v>
      </c>
      <c r="E2135">
        <v>1</v>
      </c>
      <c r="G2135" t="s">
        <v>19821</v>
      </c>
    </row>
    <row r="2136" spans="1:7" x14ac:dyDescent="0.25">
      <c r="A2136" t="s">
        <v>19840</v>
      </c>
      <c r="B2136" s="15" t="s">
        <v>19826</v>
      </c>
      <c r="C2136" t="s">
        <v>126</v>
      </c>
      <c r="E2136">
        <v>1</v>
      </c>
      <c r="G2136" t="s">
        <v>19816</v>
      </c>
    </row>
    <row r="2137" spans="1:7" x14ac:dyDescent="0.25">
      <c r="A2137" t="s">
        <v>19841</v>
      </c>
      <c r="B2137" s="15" t="s">
        <v>19826</v>
      </c>
      <c r="C2137" t="s">
        <v>659</v>
      </c>
      <c r="D2137" t="s">
        <v>136</v>
      </c>
      <c r="E2137">
        <v>1</v>
      </c>
      <c r="G2137" t="s">
        <v>19823</v>
      </c>
    </row>
    <row r="2138" spans="1:7" x14ac:dyDescent="0.25">
      <c r="A2138" t="s">
        <v>19841</v>
      </c>
      <c r="B2138" s="15" t="s">
        <v>19826</v>
      </c>
      <c r="C2138" t="s">
        <v>35</v>
      </c>
      <c r="D2138" t="s">
        <v>36</v>
      </c>
      <c r="E2138">
        <v>1</v>
      </c>
      <c r="G2138" t="s">
        <v>19819</v>
      </c>
    </row>
    <row r="2139" spans="1:7" x14ac:dyDescent="0.25">
      <c r="A2139" t="s">
        <v>19840</v>
      </c>
      <c r="B2139" s="15" t="s">
        <v>19826</v>
      </c>
      <c r="C2139" t="s">
        <v>35</v>
      </c>
      <c r="E2139">
        <v>1</v>
      </c>
      <c r="G2139" t="s">
        <v>19816</v>
      </c>
    </row>
    <row r="2140" spans="1:7" x14ac:dyDescent="0.25">
      <c r="A2140" t="s">
        <v>19841</v>
      </c>
      <c r="B2140" s="15" t="s">
        <v>19826</v>
      </c>
      <c r="C2140" t="s">
        <v>35</v>
      </c>
      <c r="D2140" t="s">
        <v>36</v>
      </c>
      <c r="E2140">
        <v>1</v>
      </c>
      <c r="G2140" t="s">
        <v>19813</v>
      </c>
    </row>
    <row r="2141" spans="1:7" x14ac:dyDescent="0.25">
      <c r="A2141" t="s">
        <v>19840</v>
      </c>
      <c r="B2141" s="15" t="s">
        <v>19826</v>
      </c>
      <c r="C2141" t="s">
        <v>35</v>
      </c>
      <c r="E2141">
        <v>1</v>
      </c>
      <c r="G2141" t="s">
        <v>19816</v>
      </c>
    </row>
    <row r="2142" spans="1:7" x14ac:dyDescent="0.25">
      <c r="A2142" t="s">
        <v>19841</v>
      </c>
      <c r="B2142" s="15" t="s">
        <v>19814</v>
      </c>
      <c r="C2142" t="s">
        <v>249</v>
      </c>
      <c r="D2142" t="s">
        <v>36</v>
      </c>
      <c r="E2142">
        <v>1</v>
      </c>
      <c r="G2142" t="s">
        <v>19813</v>
      </c>
    </row>
    <row r="2143" spans="1:7" x14ac:dyDescent="0.25">
      <c r="A2143" t="s">
        <v>19840</v>
      </c>
      <c r="B2143" s="15" t="s">
        <v>19826</v>
      </c>
      <c r="C2143" t="s">
        <v>249</v>
      </c>
      <c r="E2143">
        <v>1</v>
      </c>
      <c r="G2143" t="s">
        <v>19816</v>
      </c>
    </row>
    <row r="2144" spans="1:7" x14ac:dyDescent="0.25">
      <c r="A2144" t="s">
        <v>19841</v>
      </c>
      <c r="B2144" s="15" t="s">
        <v>19826</v>
      </c>
      <c r="C2144" t="s">
        <v>4805</v>
      </c>
      <c r="D2144" t="s">
        <v>370</v>
      </c>
      <c r="E2144">
        <v>1</v>
      </c>
      <c r="G2144" t="s">
        <v>19813</v>
      </c>
    </row>
    <row r="2145" spans="1:7" x14ac:dyDescent="0.25">
      <c r="A2145" t="s">
        <v>19840</v>
      </c>
      <c r="B2145" s="15" t="s">
        <v>19826</v>
      </c>
      <c r="C2145" t="s">
        <v>4805</v>
      </c>
      <c r="E2145">
        <v>1</v>
      </c>
      <c r="G2145" t="s">
        <v>19816</v>
      </c>
    </row>
    <row r="2146" spans="1:7" x14ac:dyDescent="0.25">
      <c r="A2146" t="s">
        <v>19841</v>
      </c>
      <c r="B2146" s="15" t="s">
        <v>19826</v>
      </c>
      <c r="C2146" t="s">
        <v>954</v>
      </c>
      <c r="D2146" t="s">
        <v>181</v>
      </c>
      <c r="E2146">
        <v>1</v>
      </c>
      <c r="G2146" t="s">
        <v>19817</v>
      </c>
    </row>
    <row r="2147" spans="1:7" x14ac:dyDescent="0.25">
      <c r="A2147" t="s">
        <v>19840</v>
      </c>
      <c r="B2147" s="15" t="s">
        <v>19826</v>
      </c>
      <c r="C2147" t="s">
        <v>954</v>
      </c>
      <c r="E2147">
        <v>1</v>
      </c>
      <c r="G2147" t="s">
        <v>19816</v>
      </c>
    </row>
    <row r="2148" spans="1:7" x14ac:dyDescent="0.25">
      <c r="A2148" t="s">
        <v>19841</v>
      </c>
      <c r="B2148" s="15" t="s">
        <v>19826</v>
      </c>
      <c r="C2148" t="s">
        <v>1601</v>
      </c>
      <c r="D2148" t="s">
        <v>181</v>
      </c>
      <c r="E2148">
        <v>1</v>
      </c>
      <c r="G2148" t="s">
        <v>19821</v>
      </c>
    </row>
    <row r="2149" spans="1:7" x14ac:dyDescent="0.25">
      <c r="A2149" t="s">
        <v>19840</v>
      </c>
      <c r="B2149" s="15" t="s">
        <v>19826</v>
      </c>
      <c r="C2149" t="s">
        <v>1601</v>
      </c>
      <c r="E2149">
        <v>1</v>
      </c>
      <c r="G2149" t="s">
        <v>19816</v>
      </c>
    </row>
    <row r="2150" spans="1:7" x14ac:dyDescent="0.25">
      <c r="A2150" t="s">
        <v>19841</v>
      </c>
      <c r="B2150" s="15" t="s">
        <v>19826</v>
      </c>
      <c r="C2150" t="s">
        <v>235</v>
      </c>
      <c r="D2150" t="s">
        <v>36</v>
      </c>
      <c r="E2150">
        <v>1</v>
      </c>
      <c r="G2150" t="s">
        <v>19819</v>
      </c>
    </row>
    <row r="2151" spans="1:7" x14ac:dyDescent="0.25">
      <c r="A2151" t="s">
        <v>19840</v>
      </c>
      <c r="B2151" s="15" t="s">
        <v>19826</v>
      </c>
      <c r="C2151" t="s">
        <v>235</v>
      </c>
      <c r="E2151">
        <v>1</v>
      </c>
      <c r="G2151" t="s">
        <v>19816</v>
      </c>
    </row>
    <row r="2152" spans="1:7" x14ac:dyDescent="0.25">
      <c r="A2152" t="s">
        <v>19841</v>
      </c>
      <c r="B2152" s="15" t="s">
        <v>19826</v>
      </c>
      <c r="C2152" t="s">
        <v>756</v>
      </c>
      <c r="D2152" t="s">
        <v>36</v>
      </c>
      <c r="E2152">
        <v>1</v>
      </c>
      <c r="G2152" t="s">
        <v>19817</v>
      </c>
    </row>
    <row r="2153" spans="1:7" x14ac:dyDescent="0.25">
      <c r="A2153" t="s">
        <v>19840</v>
      </c>
      <c r="B2153" s="15" t="s">
        <v>19826</v>
      </c>
      <c r="C2153" t="s">
        <v>756</v>
      </c>
      <c r="E2153">
        <v>1</v>
      </c>
      <c r="G2153" t="s">
        <v>19816</v>
      </c>
    </row>
    <row r="2154" spans="1:7" x14ac:dyDescent="0.25">
      <c r="A2154" t="s">
        <v>19841</v>
      </c>
      <c r="B2154" s="15" t="s">
        <v>19826</v>
      </c>
      <c r="C2154" t="s">
        <v>3093</v>
      </c>
      <c r="D2154" t="s">
        <v>370</v>
      </c>
      <c r="E2154">
        <v>1</v>
      </c>
      <c r="G2154" t="s">
        <v>19813</v>
      </c>
    </row>
    <row r="2155" spans="1:7" x14ac:dyDescent="0.25">
      <c r="A2155" t="s">
        <v>19841</v>
      </c>
      <c r="B2155" s="15" t="s">
        <v>19826</v>
      </c>
      <c r="C2155" t="s">
        <v>249</v>
      </c>
      <c r="D2155" t="s">
        <v>36</v>
      </c>
      <c r="E2155">
        <v>1</v>
      </c>
      <c r="G2155" t="s">
        <v>19817</v>
      </c>
    </row>
    <row r="2156" spans="1:7" x14ac:dyDescent="0.25">
      <c r="A2156" t="s">
        <v>19840</v>
      </c>
      <c r="B2156" s="15" t="s">
        <v>19826</v>
      </c>
      <c r="C2156" t="s">
        <v>249</v>
      </c>
      <c r="E2156">
        <v>1</v>
      </c>
      <c r="G2156" t="s">
        <v>19816</v>
      </c>
    </row>
    <row r="2157" spans="1:7" x14ac:dyDescent="0.25">
      <c r="A2157" t="s">
        <v>19841</v>
      </c>
      <c r="B2157" s="15" t="s">
        <v>19826</v>
      </c>
      <c r="C2157" t="s">
        <v>249</v>
      </c>
      <c r="D2157" t="s">
        <v>36</v>
      </c>
      <c r="E2157">
        <v>1</v>
      </c>
      <c r="G2157" t="s">
        <v>19817</v>
      </c>
    </row>
    <row r="2158" spans="1:7" x14ac:dyDescent="0.25">
      <c r="A2158" t="s">
        <v>19840</v>
      </c>
      <c r="B2158" s="15" t="s">
        <v>19826</v>
      </c>
      <c r="C2158" t="s">
        <v>249</v>
      </c>
      <c r="E2158">
        <v>1</v>
      </c>
      <c r="G2158" t="s">
        <v>19816</v>
      </c>
    </row>
    <row r="2159" spans="1:7" x14ac:dyDescent="0.25">
      <c r="A2159" t="s">
        <v>19840</v>
      </c>
      <c r="B2159" s="15" t="s">
        <v>19826</v>
      </c>
      <c r="C2159" t="s">
        <v>35</v>
      </c>
      <c r="E2159">
        <v>1</v>
      </c>
      <c r="G2159" t="s">
        <v>19816</v>
      </c>
    </row>
    <row r="2160" spans="1:7" x14ac:dyDescent="0.25">
      <c r="A2160" t="s">
        <v>19841</v>
      </c>
      <c r="B2160" s="15" t="s">
        <v>19826</v>
      </c>
      <c r="C2160" t="s">
        <v>35</v>
      </c>
      <c r="D2160" t="s">
        <v>36</v>
      </c>
      <c r="E2160">
        <v>1</v>
      </c>
      <c r="G2160" t="s">
        <v>19813</v>
      </c>
    </row>
    <row r="2161" spans="1:7" x14ac:dyDescent="0.25">
      <c r="A2161" t="s">
        <v>19840</v>
      </c>
      <c r="B2161" s="15" t="s">
        <v>19826</v>
      </c>
      <c r="C2161" t="s">
        <v>35</v>
      </c>
      <c r="E2161">
        <v>1</v>
      </c>
      <c r="G2161" t="s">
        <v>19816</v>
      </c>
    </row>
    <row r="2162" spans="1:7" x14ac:dyDescent="0.25">
      <c r="A2162" t="s">
        <v>19841</v>
      </c>
      <c r="B2162" s="15" t="s">
        <v>19826</v>
      </c>
      <c r="C2162" t="s">
        <v>35</v>
      </c>
      <c r="D2162" t="s">
        <v>36</v>
      </c>
      <c r="E2162">
        <v>1</v>
      </c>
      <c r="G2162" t="s">
        <v>19819</v>
      </c>
    </row>
    <row r="2163" spans="1:7" x14ac:dyDescent="0.25">
      <c r="A2163" t="s">
        <v>19840</v>
      </c>
      <c r="B2163" s="15" t="s">
        <v>19826</v>
      </c>
      <c r="C2163" t="s">
        <v>235</v>
      </c>
      <c r="E2163">
        <v>1</v>
      </c>
      <c r="G2163" t="s">
        <v>19816</v>
      </c>
    </row>
    <row r="2164" spans="1:7" x14ac:dyDescent="0.25">
      <c r="A2164" t="s">
        <v>19841</v>
      </c>
      <c r="B2164" s="15" t="s">
        <v>19826</v>
      </c>
      <c r="C2164" t="s">
        <v>235</v>
      </c>
      <c r="D2164" t="s">
        <v>36</v>
      </c>
      <c r="E2164">
        <v>1</v>
      </c>
      <c r="G2164" t="s">
        <v>19817</v>
      </c>
    </row>
    <row r="2165" spans="1:7" x14ac:dyDescent="0.25">
      <c r="A2165" t="s">
        <v>19840</v>
      </c>
      <c r="B2165" s="15" t="s">
        <v>19826</v>
      </c>
      <c r="C2165" t="s">
        <v>249</v>
      </c>
      <c r="E2165">
        <v>1</v>
      </c>
      <c r="G2165" t="s">
        <v>19816</v>
      </c>
    </row>
    <row r="2166" spans="1:7" x14ac:dyDescent="0.25">
      <c r="A2166" t="s">
        <v>19841</v>
      </c>
      <c r="B2166" s="15" t="s">
        <v>19826</v>
      </c>
      <c r="C2166" t="s">
        <v>249</v>
      </c>
      <c r="D2166" t="s">
        <v>36</v>
      </c>
      <c r="E2166">
        <v>1</v>
      </c>
      <c r="G2166" t="s">
        <v>19817</v>
      </c>
    </row>
    <row r="2167" spans="1:7" x14ac:dyDescent="0.25">
      <c r="A2167" t="s">
        <v>19841</v>
      </c>
      <c r="B2167" s="15" t="s">
        <v>19826</v>
      </c>
      <c r="C2167" t="s">
        <v>659</v>
      </c>
      <c r="D2167" t="s">
        <v>36</v>
      </c>
      <c r="E2167">
        <v>1</v>
      </c>
      <c r="G2167" t="s">
        <v>19822</v>
      </c>
    </row>
    <row r="2168" spans="1:7" x14ac:dyDescent="0.25">
      <c r="A2168" t="s">
        <v>19841</v>
      </c>
      <c r="B2168" s="15" t="s">
        <v>19826</v>
      </c>
      <c r="C2168" t="s">
        <v>108</v>
      </c>
      <c r="D2168" t="s">
        <v>49</v>
      </c>
      <c r="E2168">
        <v>1</v>
      </c>
      <c r="G2168" t="s">
        <v>19817</v>
      </c>
    </row>
    <row r="2169" spans="1:7" x14ac:dyDescent="0.25">
      <c r="A2169" t="s">
        <v>19840</v>
      </c>
      <c r="B2169" s="15" t="s">
        <v>19826</v>
      </c>
      <c r="C2169" t="s">
        <v>108</v>
      </c>
      <c r="E2169">
        <v>1</v>
      </c>
      <c r="G2169" t="s">
        <v>19816</v>
      </c>
    </row>
    <row r="2170" spans="1:7" x14ac:dyDescent="0.25">
      <c r="A2170" t="s">
        <v>19841</v>
      </c>
      <c r="B2170" s="15" t="s">
        <v>19826</v>
      </c>
      <c r="C2170" t="s">
        <v>35</v>
      </c>
      <c r="D2170" t="s">
        <v>36</v>
      </c>
      <c r="E2170">
        <v>1</v>
      </c>
      <c r="G2170" t="s">
        <v>19821</v>
      </c>
    </row>
    <row r="2171" spans="1:7" x14ac:dyDescent="0.25">
      <c r="A2171" t="s">
        <v>19840</v>
      </c>
      <c r="B2171" s="15" t="s">
        <v>19826</v>
      </c>
      <c r="C2171" t="s">
        <v>35</v>
      </c>
      <c r="E2171">
        <v>1</v>
      </c>
      <c r="G2171" t="s">
        <v>19816</v>
      </c>
    </row>
    <row r="2172" spans="1:7" x14ac:dyDescent="0.25">
      <c r="A2172" t="s">
        <v>19841</v>
      </c>
      <c r="B2172" s="15" t="s">
        <v>19826</v>
      </c>
      <c r="C2172" t="s">
        <v>235</v>
      </c>
      <c r="D2172" t="s">
        <v>36</v>
      </c>
      <c r="E2172">
        <v>1</v>
      </c>
      <c r="G2172" t="s">
        <v>19819</v>
      </c>
    </row>
    <row r="2173" spans="1:7" x14ac:dyDescent="0.25">
      <c r="A2173" t="s">
        <v>19840</v>
      </c>
      <c r="B2173" s="15" t="s">
        <v>19826</v>
      </c>
      <c r="C2173" t="s">
        <v>235</v>
      </c>
      <c r="E2173">
        <v>1</v>
      </c>
      <c r="G2173" t="s">
        <v>19816</v>
      </c>
    </row>
    <row r="2174" spans="1:7" x14ac:dyDescent="0.25">
      <c r="A2174" t="s">
        <v>19841</v>
      </c>
      <c r="B2174" s="15" t="s">
        <v>19826</v>
      </c>
      <c r="C2174" t="s">
        <v>47</v>
      </c>
      <c r="D2174" t="s">
        <v>36</v>
      </c>
      <c r="E2174">
        <v>1</v>
      </c>
      <c r="G2174" t="s">
        <v>19817</v>
      </c>
    </row>
    <row r="2175" spans="1:7" x14ac:dyDescent="0.25">
      <c r="A2175" t="s">
        <v>19840</v>
      </c>
      <c r="B2175" s="15" t="s">
        <v>19826</v>
      </c>
      <c r="C2175" t="s">
        <v>47</v>
      </c>
      <c r="E2175">
        <v>1</v>
      </c>
      <c r="G2175" t="s">
        <v>19816</v>
      </c>
    </row>
    <row r="2176" spans="1:7" x14ac:dyDescent="0.25">
      <c r="A2176" t="s">
        <v>19841</v>
      </c>
      <c r="B2176" s="15" t="s">
        <v>19826</v>
      </c>
      <c r="C2176" t="s">
        <v>2362</v>
      </c>
      <c r="D2176" t="s">
        <v>36</v>
      </c>
      <c r="E2176">
        <v>1</v>
      </c>
      <c r="G2176" t="s">
        <v>19813</v>
      </c>
    </row>
    <row r="2177" spans="1:7" x14ac:dyDescent="0.25">
      <c r="A2177" t="s">
        <v>19840</v>
      </c>
      <c r="B2177" s="15" t="s">
        <v>19826</v>
      </c>
      <c r="C2177" t="s">
        <v>2362</v>
      </c>
      <c r="E2177">
        <v>1</v>
      </c>
      <c r="G2177" t="s">
        <v>19816</v>
      </c>
    </row>
    <row r="2178" spans="1:7" x14ac:dyDescent="0.25">
      <c r="A2178" t="s">
        <v>19841</v>
      </c>
      <c r="B2178" s="15" t="s">
        <v>19826</v>
      </c>
      <c r="C2178" t="s">
        <v>1951</v>
      </c>
      <c r="D2178" t="s">
        <v>49</v>
      </c>
      <c r="E2178">
        <v>1</v>
      </c>
      <c r="G2178" t="s">
        <v>19813</v>
      </c>
    </row>
    <row r="2179" spans="1:7" x14ac:dyDescent="0.25">
      <c r="A2179" t="s">
        <v>19840</v>
      </c>
      <c r="B2179" s="15" t="s">
        <v>19826</v>
      </c>
      <c r="C2179" t="s">
        <v>1951</v>
      </c>
      <c r="E2179">
        <v>1</v>
      </c>
      <c r="G2179" t="s">
        <v>19816</v>
      </c>
    </row>
    <row r="2180" spans="1:7" x14ac:dyDescent="0.25">
      <c r="A2180" t="s">
        <v>19841</v>
      </c>
      <c r="B2180" s="15" t="s">
        <v>19826</v>
      </c>
      <c r="C2180" t="s">
        <v>235</v>
      </c>
      <c r="D2180" t="s">
        <v>36</v>
      </c>
      <c r="E2180">
        <v>1</v>
      </c>
      <c r="G2180" t="s">
        <v>19819</v>
      </c>
    </row>
    <row r="2181" spans="1:7" x14ac:dyDescent="0.25">
      <c r="A2181" t="s">
        <v>19840</v>
      </c>
      <c r="B2181" s="15" t="s">
        <v>19826</v>
      </c>
      <c r="C2181" t="s">
        <v>235</v>
      </c>
      <c r="E2181">
        <v>1</v>
      </c>
      <c r="G2181" t="s">
        <v>19816</v>
      </c>
    </row>
    <row r="2182" spans="1:7" x14ac:dyDescent="0.25">
      <c r="A2182" t="s">
        <v>19841</v>
      </c>
      <c r="B2182" s="15" t="s">
        <v>19826</v>
      </c>
      <c r="C2182" t="s">
        <v>235</v>
      </c>
      <c r="D2182" t="s">
        <v>49</v>
      </c>
      <c r="E2182">
        <v>1</v>
      </c>
      <c r="G2182" t="s">
        <v>19817</v>
      </c>
    </row>
    <row r="2183" spans="1:7" x14ac:dyDescent="0.25">
      <c r="A2183" t="s">
        <v>19840</v>
      </c>
      <c r="B2183" s="15" t="s">
        <v>19826</v>
      </c>
      <c r="C2183" t="s">
        <v>235</v>
      </c>
      <c r="E2183">
        <v>1</v>
      </c>
      <c r="G2183" t="s">
        <v>19816</v>
      </c>
    </row>
    <row r="2184" spans="1:7" x14ac:dyDescent="0.25">
      <c r="A2184" t="s">
        <v>19841</v>
      </c>
      <c r="B2184" s="15" t="s">
        <v>19826</v>
      </c>
      <c r="C2184" t="s">
        <v>126</v>
      </c>
      <c r="D2184" t="s">
        <v>36</v>
      </c>
      <c r="E2184">
        <v>1</v>
      </c>
      <c r="G2184" t="s">
        <v>19821</v>
      </c>
    </row>
    <row r="2185" spans="1:7" x14ac:dyDescent="0.25">
      <c r="A2185" t="s">
        <v>19840</v>
      </c>
      <c r="B2185" s="15" t="s">
        <v>19826</v>
      </c>
      <c r="C2185" t="s">
        <v>126</v>
      </c>
      <c r="E2185">
        <v>1</v>
      </c>
      <c r="G2185" t="s">
        <v>19816</v>
      </c>
    </row>
    <row r="2186" spans="1:7" x14ac:dyDescent="0.25">
      <c r="A2186" t="s">
        <v>19841</v>
      </c>
      <c r="B2186" s="15" t="s">
        <v>19826</v>
      </c>
      <c r="C2186" t="s">
        <v>47</v>
      </c>
      <c r="D2186" t="s">
        <v>36</v>
      </c>
      <c r="E2186">
        <v>1</v>
      </c>
      <c r="G2186" t="s">
        <v>19817</v>
      </c>
    </row>
    <row r="2187" spans="1:7" x14ac:dyDescent="0.25">
      <c r="A2187" t="s">
        <v>19840</v>
      </c>
      <c r="B2187" s="15" t="s">
        <v>19826</v>
      </c>
      <c r="C2187" t="s">
        <v>47</v>
      </c>
      <c r="E2187">
        <v>1</v>
      </c>
      <c r="G2187" t="s">
        <v>19816</v>
      </c>
    </row>
    <row r="2188" spans="1:7" x14ac:dyDescent="0.25">
      <c r="A2188" t="s">
        <v>19841</v>
      </c>
      <c r="B2188" s="15" t="s">
        <v>19826</v>
      </c>
      <c r="C2188" t="s">
        <v>157</v>
      </c>
      <c r="D2188" t="s">
        <v>49</v>
      </c>
      <c r="E2188">
        <v>1</v>
      </c>
      <c r="G2188" t="s">
        <v>19817</v>
      </c>
    </row>
    <row r="2189" spans="1:7" x14ac:dyDescent="0.25">
      <c r="A2189" t="s">
        <v>19840</v>
      </c>
      <c r="B2189" s="15" t="s">
        <v>19826</v>
      </c>
      <c r="C2189" t="s">
        <v>157</v>
      </c>
      <c r="E2189">
        <v>1</v>
      </c>
      <c r="G2189" t="s">
        <v>19816</v>
      </c>
    </row>
    <row r="2190" spans="1:7" x14ac:dyDescent="0.25">
      <c r="A2190" t="s">
        <v>19841</v>
      </c>
      <c r="B2190" s="15" t="s">
        <v>19826</v>
      </c>
      <c r="C2190" t="s">
        <v>35</v>
      </c>
      <c r="D2190" t="s">
        <v>36</v>
      </c>
      <c r="E2190">
        <v>1</v>
      </c>
      <c r="G2190" t="s">
        <v>19821</v>
      </c>
    </row>
    <row r="2191" spans="1:7" x14ac:dyDescent="0.25">
      <c r="A2191" t="s">
        <v>19840</v>
      </c>
      <c r="B2191" s="15" t="s">
        <v>19826</v>
      </c>
      <c r="C2191" t="s">
        <v>35</v>
      </c>
      <c r="E2191">
        <v>1</v>
      </c>
      <c r="G2191" t="s">
        <v>19816</v>
      </c>
    </row>
    <row r="2192" spans="1:7" x14ac:dyDescent="0.25">
      <c r="A2192" t="s">
        <v>19841</v>
      </c>
      <c r="B2192" s="15" t="s">
        <v>19826</v>
      </c>
      <c r="C2192" t="s">
        <v>897</v>
      </c>
      <c r="D2192" t="s">
        <v>36</v>
      </c>
      <c r="E2192">
        <v>1</v>
      </c>
      <c r="G2192" t="s">
        <v>19817</v>
      </c>
    </row>
    <row r="2193" spans="1:7" x14ac:dyDescent="0.25">
      <c r="A2193" t="s">
        <v>19840</v>
      </c>
      <c r="B2193" s="15" t="s">
        <v>19826</v>
      </c>
      <c r="C2193" t="s">
        <v>897</v>
      </c>
      <c r="E2193">
        <v>1</v>
      </c>
      <c r="G2193" t="s">
        <v>19816</v>
      </c>
    </row>
    <row r="2194" spans="1:7" x14ac:dyDescent="0.25">
      <c r="A2194" t="s">
        <v>19841</v>
      </c>
      <c r="B2194" s="15" t="s">
        <v>19826</v>
      </c>
      <c r="C2194" t="s">
        <v>126</v>
      </c>
      <c r="D2194" t="s">
        <v>36</v>
      </c>
      <c r="E2194">
        <v>1</v>
      </c>
      <c r="G2194" t="s">
        <v>19821</v>
      </c>
    </row>
    <row r="2195" spans="1:7" x14ac:dyDescent="0.25">
      <c r="A2195" t="s">
        <v>19840</v>
      </c>
      <c r="B2195" s="15" t="s">
        <v>19826</v>
      </c>
      <c r="C2195" t="s">
        <v>126</v>
      </c>
      <c r="E2195">
        <v>1</v>
      </c>
      <c r="G2195" t="s">
        <v>19816</v>
      </c>
    </row>
    <row r="2196" spans="1:7" x14ac:dyDescent="0.25">
      <c r="A2196" t="s">
        <v>19841</v>
      </c>
      <c r="B2196" s="15" t="s">
        <v>19826</v>
      </c>
      <c r="C2196" t="s">
        <v>35</v>
      </c>
      <c r="D2196" t="s">
        <v>36</v>
      </c>
      <c r="E2196">
        <v>1</v>
      </c>
      <c r="G2196" t="s">
        <v>19821</v>
      </c>
    </row>
    <row r="2197" spans="1:7" x14ac:dyDescent="0.25">
      <c r="A2197" t="s">
        <v>19840</v>
      </c>
      <c r="B2197" s="15" t="s">
        <v>19826</v>
      </c>
      <c r="C2197" t="s">
        <v>35</v>
      </c>
      <c r="E2197">
        <v>1</v>
      </c>
      <c r="G2197" t="s">
        <v>19816</v>
      </c>
    </row>
    <row r="2198" spans="1:7" x14ac:dyDescent="0.25">
      <c r="A2198" t="s">
        <v>19841</v>
      </c>
      <c r="B2198" s="15" t="s">
        <v>19826</v>
      </c>
      <c r="C2198" t="s">
        <v>143</v>
      </c>
      <c r="D2198" t="s">
        <v>36</v>
      </c>
      <c r="E2198">
        <v>1</v>
      </c>
      <c r="G2198" t="s">
        <v>19817</v>
      </c>
    </row>
    <row r="2199" spans="1:7" x14ac:dyDescent="0.25">
      <c r="A2199" t="s">
        <v>19840</v>
      </c>
      <c r="B2199" s="15" t="s">
        <v>19826</v>
      </c>
      <c r="C2199" t="s">
        <v>143</v>
      </c>
      <c r="E2199">
        <v>1</v>
      </c>
      <c r="G2199" t="s">
        <v>19816</v>
      </c>
    </row>
    <row r="2200" spans="1:7" x14ac:dyDescent="0.25">
      <c r="A2200" t="s">
        <v>19841</v>
      </c>
      <c r="B2200" s="15" t="s">
        <v>19826</v>
      </c>
      <c r="C2200" t="s">
        <v>35</v>
      </c>
      <c r="D2200" t="s">
        <v>36</v>
      </c>
      <c r="E2200">
        <v>1</v>
      </c>
      <c r="G2200" t="s">
        <v>19817</v>
      </c>
    </row>
    <row r="2201" spans="1:7" x14ac:dyDescent="0.25">
      <c r="A2201" t="s">
        <v>19840</v>
      </c>
      <c r="B2201" s="15" t="s">
        <v>19826</v>
      </c>
      <c r="C2201" t="s">
        <v>35</v>
      </c>
      <c r="E2201">
        <v>1</v>
      </c>
      <c r="G2201" t="s">
        <v>19816</v>
      </c>
    </row>
    <row r="2202" spans="1:7" x14ac:dyDescent="0.25">
      <c r="A2202" t="s">
        <v>19841</v>
      </c>
      <c r="B2202" s="15" t="s">
        <v>19826</v>
      </c>
      <c r="C2202" t="s">
        <v>714</v>
      </c>
      <c r="D2202" t="s">
        <v>36</v>
      </c>
      <c r="E2202">
        <v>1</v>
      </c>
      <c r="G2202" t="s">
        <v>19821</v>
      </c>
    </row>
    <row r="2203" spans="1:7" x14ac:dyDescent="0.25">
      <c r="A2203" t="s">
        <v>19840</v>
      </c>
      <c r="B2203" s="15" t="s">
        <v>19826</v>
      </c>
      <c r="C2203" t="s">
        <v>714</v>
      </c>
      <c r="E2203">
        <v>1</v>
      </c>
      <c r="G2203" t="s">
        <v>19816</v>
      </c>
    </row>
    <row r="2204" spans="1:7" x14ac:dyDescent="0.25">
      <c r="A2204" t="s">
        <v>19841</v>
      </c>
      <c r="B2204" s="15" t="s">
        <v>19826</v>
      </c>
      <c r="C2204" t="s">
        <v>4936</v>
      </c>
      <c r="D2204" t="s">
        <v>49</v>
      </c>
      <c r="E2204">
        <v>1</v>
      </c>
      <c r="G2204" t="s">
        <v>19813</v>
      </c>
    </row>
    <row r="2205" spans="1:7" x14ac:dyDescent="0.25">
      <c r="A2205" t="s">
        <v>19840</v>
      </c>
      <c r="B2205" s="15" t="s">
        <v>19826</v>
      </c>
      <c r="C2205" t="s">
        <v>4936</v>
      </c>
      <c r="E2205">
        <v>1</v>
      </c>
      <c r="G2205" t="s">
        <v>19816</v>
      </c>
    </row>
    <row r="2206" spans="1:7" x14ac:dyDescent="0.25">
      <c r="A2206" t="s">
        <v>19841</v>
      </c>
      <c r="B2206" s="15" t="s">
        <v>19826</v>
      </c>
      <c r="C2206" t="s">
        <v>86</v>
      </c>
      <c r="D2206" t="s">
        <v>36</v>
      </c>
      <c r="E2206">
        <v>1</v>
      </c>
      <c r="G2206" t="s">
        <v>19813</v>
      </c>
    </row>
    <row r="2207" spans="1:7" x14ac:dyDescent="0.25">
      <c r="A2207" t="s">
        <v>19840</v>
      </c>
      <c r="B2207" s="15" t="s">
        <v>19826</v>
      </c>
      <c r="C2207" t="s">
        <v>86</v>
      </c>
      <c r="E2207">
        <v>1</v>
      </c>
      <c r="G2207" t="s">
        <v>19816</v>
      </c>
    </row>
    <row r="2208" spans="1:7" x14ac:dyDescent="0.25">
      <c r="A2208" t="s">
        <v>19841</v>
      </c>
      <c r="B2208" s="15" t="s">
        <v>19826</v>
      </c>
      <c r="C2208" t="s">
        <v>2175</v>
      </c>
      <c r="D2208" t="s">
        <v>36</v>
      </c>
      <c r="E2208">
        <v>1</v>
      </c>
      <c r="G2208" t="s">
        <v>19817</v>
      </c>
    </row>
    <row r="2209" spans="1:7" x14ac:dyDescent="0.25">
      <c r="A2209" t="s">
        <v>19840</v>
      </c>
      <c r="B2209" s="15" t="s">
        <v>19826</v>
      </c>
      <c r="C2209" t="s">
        <v>2175</v>
      </c>
      <c r="E2209">
        <v>1</v>
      </c>
      <c r="G2209" t="s">
        <v>19816</v>
      </c>
    </row>
    <row r="2210" spans="1:7" x14ac:dyDescent="0.25">
      <c r="A2210" t="s">
        <v>19841</v>
      </c>
      <c r="B2210" s="15" t="s">
        <v>19826</v>
      </c>
      <c r="C2210" t="s">
        <v>3908</v>
      </c>
      <c r="D2210" t="s">
        <v>36</v>
      </c>
      <c r="E2210">
        <v>1</v>
      </c>
      <c r="G2210" t="s">
        <v>19817</v>
      </c>
    </row>
    <row r="2211" spans="1:7" x14ac:dyDescent="0.25">
      <c r="A2211" t="s">
        <v>19840</v>
      </c>
      <c r="B2211" s="15" t="s">
        <v>19826</v>
      </c>
      <c r="C2211" t="s">
        <v>3908</v>
      </c>
      <c r="E2211">
        <v>1</v>
      </c>
      <c r="G2211" t="s">
        <v>19816</v>
      </c>
    </row>
    <row r="2212" spans="1:7" x14ac:dyDescent="0.25">
      <c r="A2212" t="s">
        <v>19841</v>
      </c>
      <c r="B2212" s="15" t="s">
        <v>19826</v>
      </c>
      <c r="C2212" t="s">
        <v>187</v>
      </c>
      <c r="D2212" t="s">
        <v>36</v>
      </c>
      <c r="E2212">
        <v>1</v>
      </c>
      <c r="G2212" t="s">
        <v>19817</v>
      </c>
    </row>
    <row r="2213" spans="1:7" x14ac:dyDescent="0.25">
      <c r="A2213" t="s">
        <v>19840</v>
      </c>
      <c r="B2213" s="15" t="s">
        <v>19826</v>
      </c>
      <c r="C2213" t="s">
        <v>187</v>
      </c>
      <c r="E2213">
        <v>1</v>
      </c>
      <c r="G2213" t="s">
        <v>19816</v>
      </c>
    </row>
    <row r="2214" spans="1:7" x14ac:dyDescent="0.25">
      <c r="A2214" t="s">
        <v>19840</v>
      </c>
      <c r="B2214" s="15" t="s">
        <v>19826</v>
      </c>
      <c r="C2214" t="s">
        <v>2175</v>
      </c>
      <c r="E2214">
        <v>1</v>
      </c>
      <c r="G2214" t="s">
        <v>19816</v>
      </c>
    </row>
    <row r="2215" spans="1:7" x14ac:dyDescent="0.25">
      <c r="A2215" t="s">
        <v>19841</v>
      </c>
      <c r="B2215" s="15" t="s">
        <v>19826</v>
      </c>
      <c r="C2215" t="s">
        <v>2175</v>
      </c>
      <c r="D2215" t="s">
        <v>36</v>
      </c>
      <c r="E2215">
        <v>1</v>
      </c>
      <c r="G2215" t="s">
        <v>19817</v>
      </c>
    </row>
    <row r="2216" spans="1:7" x14ac:dyDescent="0.25">
      <c r="A2216" t="s">
        <v>19841</v>
      </c>
      <c r="B2216" s="15" t="s">
        <v>19826</v>
      </c>
      <c r="C2216" t="s">
        <v>1729</v>
      </c>
      <c r="D2216" t="s">
        <v>36</v>
      </c>
      <c r="E2216">
        <v>1</v>
      </c>
      <c r="G2216" t="s">
        <v>19817</v>
      </c>
    </row>
    <row r="2217" spans="1:7" x14ac:dyDescent="0.25">
      <c r="A2217" t="s">
        <v>19840</v>
      </c>
      <c r="B2217" s="15" t="s">
        <v>19826</v>
      </c>
      <c r="C2217" t="s">
        <v>1729</v>
      </c>
      <c r="E2217">
        <v>1</v>
      </c>
      <c r="G2217" t="s">
        <v>19816</v>
      </c>
    </row>
    <row r="2218" spans="1:7" x14ac:dyDescent="0.25">
      <c r="A2218" t="s">
        <v>19841</v>
      </c>
      <c r="B2218" s="15" t="s">
        <v>19826</v>
      </c>
      <c r="C2218" t="s">
        <v>2608</v>
      </c>
      <c r="D2218" t="s">
        <v>49</v>
      </c>
      <c r="E2218">
        <v>1</v>
      </c>
      <c r="G2218" t="s">
        <v>19813</v>
      </c>
    </row>
    <row r="2219" spans="1:7" x14ac:dyDescent="0.25">
      <c r="A2219" t="s">
        <v>19840</v>
      </c>
      <c r="B2219" s="15" t="s">
        <v>19826</v>
      </c>
      <c r="C2219" t="s">
        <v>2608</v>
      </c>
      <c r="E2219">
        <v>1</v>
      </c>
      <c r="G2219" t="s">
        <v>19816</v>
      </c>
    </row>
    <row r="2220" spans="1:7" x14ac:dyDescent="0.25">
      <c r="A2220" t="s">
        <v>19841</v>
      </c>
      <c r="B2220" s="15" t="s">
        <v>19826</v>
      </c>
      <c r="C2220" t="s">
        <v>768</v>
      </c>
      <c r="D2220" t="s">
        <v>49</v>
      </c>
      <c r="E2220">
        <v>1</v>
      </c>
      <c r="G2220" t="s">
        <v>19817</v>
      </c>
    </row>
    <row r="2221" spans="1:7" x14ac:dyDescent="0.25">
      <c r="A2221" t="s">
        <v>19841</v>
      </c>
      <c r="B2221" s="15" t="s">
        <v>19826</v>
      </c>
      <c r="C2221" t="s">
        <v>4976</v>
      </c>
      <c r="D2221" t="s">
        <v>136</v>
      </c>
      <c r="E2221">
        <v>1</v>
      </c>
      <c r="G2221" t="s">
        <v>19823</v>
      </c>
    </row>
    <row r="2222" spans="1:7" x14ac:dyDescent="0.25">
      <c r="A2222" t="s">
        <v>19841</v>
      </c>
      <c r="B2222" s="15" t="s">
        <v>19826</v>
      </c>
      <c r="C2222" t="s">
        <v>3492</v>
      </c>
      <c r="D2222" t="s">
        <v>49</v>
      </c>
      <c r="E2222">
        <v>1</v>
      </c>
      <c r="G2222" t="s">
        <v>19813</v>
      </c>
    </row>
    <row r="2223" spans="1:7" x14ac:dyDescent="0.25">
      <c r="A2223" t="s">
        <v>19840</v>
      </c>
      <c r="B2223" s="15" t="s">
        <v>19826</v>
      </c>
      <c r="C2223" t="s">
        <v>3492</v>
      </c>
      <c r="E2223">
        <v>1</v>
      </c>
      <c r="G2223" t="s">
        <v>19816</v>
      </c>
    </row>
    <row r="2224" spans="1:7" x14ac:dyDescent="0.25">
      <c r="A2224" t="s">
        <v>19841</v>
      </c>
      <c r="B2224" s="15" t="s">
        <v>19826</v>
      </c>
      <c r="C2224" t="s">
        <v>35</v>
      </c>
      <c r="D2224" t="s">
        <v>136</v>
      </c>
      <c r="E2224">
        <v>1</v>
      </c>
      <c r="G2224" t="s">
        <v>19822</v>
      </c>
    </row>
    <row r="2225" spans="1:7" x14ac:dyDescent="0.25">
      <c r="A2225" t="s">
        <v>19841</v>
      </c>
      <c r="B2225" s="15" t="s">
        <v>19826</v>
      </c>
      <c r="C2225" t="s">
        <v>903</v>
      </c>
      <c r="D2225" t="s">
        <v>181</v>
      </c>
      <c r="E2225">
        <v>1</v>
      </c>
      <c r="G2225" t="s">
        <v>19817</v>
      </c>
    </row>
    <row r="2226" spans="1:7" x14ac:dyDescent="0.25">
      <c r="A2226" t="s">
        <v>19840</v>
      </c>
      <c r="B2226" s="15" t="s">
        <v>19826</v>
      </c>
      <c r="C2226" t="s">
        <v>903</v>
      </c>
      <c r="E2226">
        <v>1</v>
      </c>
      <c r="G2226" t="s">
        <v>19816</v>
      </c>
    </row>
    <row r="2227" spans="1:7" x14ac:dyDescent="0.25">
      <c r="A2227" t="s">
        <v>19840</v>
      </c>
      <c r="B2227" s="15" t="s">
        <v>19826</v>
      </c>
      <c r="C2227" t="s">
        <v>108</v>
      </c>
      <c r="E2227">
        <v>1</v>
      </c>
      <c r="G2227" t="s">
        <v>19816</v>
      </c>
    </row>
    <row r="2228" spans="1:7" x14ac:dyDescent="0.25">
      <c r="A2228" t="s">
        <v>19841</v>
      </c>
      <c r="B2228" s="15" t="s">
        <v>19826</v>
      </c>
      <c r="C2228" t="s">
        <v>108</v>
      </c>
      <c r="D2228" t="s">
        <v>181</v>
      </c>
      <c r="E2228">
        <v>1</v>
      </c>
      <c r="G2228" t="s">
        <v>19817</v>
      </c>
    </row>
    <row r="2229" spans="1:7" x14ac:dyDescent="0.25">
      <c r="A2229" t="s">
        <v>19841</v>
      </c>
      <c r="B2229" s="15" t="s">
        <v>19826</v>
      </c>
      <c r="C2229" t="s">
        <v>243</v>
      </c>
      <c r="D2229" t="s">
        <v>49</v>
      </c>
      <c r="E2229">
        <v>1</v>
      </c>
      <c r="G2229" t="s">
        <v>19813</v>
      </c>
    </row>
    <row r="2230" spans="1:7" x14ac:dyDescent="0.25">
      <c r="A2230" t="s">
        <v>19841</v>
      </c>
      <c r="B2230" s="15" t="s">
        <v>19826</v>
      </c>
      <c r="C2230" t="s">
        <v>886</v>
      </c>
      <c r="D2230" t="s">
        <v>136</v>
      </c>
      <c r="E2230">
        <v>1</v>
      </c>
      <c r="G2230" t="s">
        <v>19817</v>
      </c>
    </row>
    <row r="2231" spans="1:7" x14ac:dyDescent="0.25">
      <c r="A2231" t="s">
        <v>19841</v>
      </c>
      <c r="B2231" s="15" t="s">
        <v>19826</v>
      </c>
      <c r="C2231" t="s">
        <v>287</v>
      </c>
      <c r="D2231" t="s">
        <v>136</v>
      </c>
      <c r="E2231">
        <v>1</v>
      </c>
      <c r="G2231" t="s">
        <v>19817</v>
      </c>
    </row>
    <row r="2232" spans="1:7" x14ac:dyDescent="0.25">
      <c r="A2232" t="s">
        <v>19841</v>
      </c>
      <c r="B2232" s="15" t="s">
        <v>19826</v>
      </c>
      <c r="C2232" t="s">
        <v>378</v>
      </c>
      <c r="D2232" t="s">
        <v>49</v>
      </c>
      <c r="E2232">
        <v>1</v>
      </c>
      <c r="G2232" t="s">
        <v>19813</v>
      </c>
    </row>
    <row r="2233" spans="1:7" x14ac:dyDescent="0.25">
      <c r="A2233" t="s">
        <v>19840</v>
      </c>
      <c r="B2233" s="15" t="s">
        <v>19826</v>
      </c>
      <c r="C2233" t="s">
        <v>378</v>
      </c>
      <c r="E2233">
        <v>1</v>
      </c>
      <c r="G2233" t="s">
        <v>19816</v>
      </c>
    </row>
    <row r="2234" spans="1:7" x14ac:dyDescent="0.25">
      <c r="A2234" t="s">
        <v>19841</v>
      </c>
      <c r="B2234" s="15" t="s">
        <v>19826</v>
      </c>
      <c r="C2234" t="s">
        <v>847</v>
      </c>
      <c r="D2234" t="s">
        <v>181</v>
      </c>
      <c r="E2234">
        <v>1</v>
      </c>
      <c r="G2234" t="s">
        <v>19817</v>
      </c>
    </row>
    <row r="2235" spans="1:7" x14ac:dyDescent="0.25">
      <c r="A2235" t="s">
        <v>19840</v>
      </c>
      <c r="B2235" s="15" t="s">
        <v>19826</v>
      </c>
      <c r="C2235" t="s">
        <v>847</v>
      </c>
      <c r="E2235">
        <v>1</v>
      </c>
      <c r="G2235" t="s">
        <v>19816</v>
      </c>
    </row>
    <row r="2236" spans="1:7" x14ac:dyDescent="0.25">
      <c r="A2236" t="s">
        <v>19840</v>
      </c>
      <c r="B2236" s="15" t="s">
        <v>19826</v>
      </c>
      <c r="C2236" t="s">
        <v>461</v>
      </c>
      <c r="E2236">
        <v>1</v>
      </c>
      <c r="G2236" t="s">
        <v>19816</v>
      </c>
    </row>
    <row r="2237" spans="1:7" x14ac:dyDescent="0.25">
      <c r="A2237" t="s">
        <v>19841</v>
      </c>
      <c r="B2237" s="15" t="s">
        <v>19826</v>
      </c>
      <c r="C2237" t="s">
        <v>461</v>
      </c>
      <c r="D2237" t="s">
        <v>49</v>
      </c>
      <c r="E2237">
        <v>1</v>
      </c>
      <c r="G2237" t="s">
        <v>19817</v>
      </c>
    </row>
    <row r="2238" spans="1:7" x14ac:dyDescent="0.25">
      <c r="A2238" t="s">
        <v>19841</v>
      </c>
      <c r="B2238" s="15" t="s">
        <v>19826</v>
      </c>
      <c r="C2238" t="s">
        <v>243</v>
      </c>
      <c r="D2238" t="s">
        <v>49</v>
      </c>
      <c r="E2238">
        <v>1</v>
      </c>
      <c r="G2238" t="s">
        <v>19813</v>
      </c>
    </row>
    <row r="2239" spans="1:7" x14ac:dyDescent="0.25">
      <c r="A2239" t="s">
        <v>19841</v>
      </c>
      <c r="B2239" s="15" t="s">
        <v>19826</v>
      </c>
      <c r="C2239" t="s">
        <v>2340</v>
      </c>
      <c r="D2239" t="s">
        <v>49</v>
      </c>
      <c r="E2239">
        <v>1</v>
      </c>
      <c r="G2239" t="s">
        <v>19813</v>
      </c>
    </row>
    <row r="2240" spans="1:7" x14ac:dyDescent="0.25">
      <c r="A2240" t="s">
        <v>19841</v>
      </c>
      <c r="B2240" s="15" t="s">
        <v>19826</v>
      </c>
      <c r="C2240" t="s">
        <v>2739</v>
      </c>
      <c r="D2240" t="s">
        <v>136</v>
      </c>
      <c r="E2240">
        <v>1</v>
      </c>
      <c r="G2240" t="s">
        <v>19822</v>
      </c>
    </row>
    <row r="2241" spans="1:7" x14ac:dyDescent="0.25">
      <c r="A2241" t="s">
        <v>19841</v>
      </c>
      <c r="B2241" s="15" t="s">
        <v>19826</v>
      </c>
      <c r="C2241" t="s">
        <v>108</v>
      </c>
      <c r="D2241" t="s">
        <v>49</v>
      </c>
      <c r="E2241">
        <v>1</v>
      </c>
      <c r="G2241" t="s">
        <v>19817</v>
      </c>
    </row>
    <row r="2242" spans="1:7" x14ac:dyDescent="0.25">
      <c r="A2242" t="s">
        <v>19840</v>
      </c>
      <c r="B2242" s="15" t="s">
        <v>19826</v>
      </c>
      <c r="C2242" t="s">
        <v>108</v>
      </c>
      <c r="E2242">
        <v>1</v>
      </c>
      <c r="G2242" t="s">
        <v>19816</v>
      </c>
    </row>
    <row r="2243" spans="1:7" x14ac:dyDescent="0.25">
      <c r="A2243" t="s">
        <v>19841</v>
      </c>
      <c r="B2243" s="15" t="s">
        <v>19826</v>
      </c>
      <c r="C2243" t="s">
        <v>1723</v>
      </c>
      <c r="D2243" t="s">
        <v>136</v>
      </c>
      <c r="E2243">
        <v>1</v>
      </c>
      <c r="G2243" t="s">
        <v>19819</v>
      </c>
    </row>
    <row r="2244" spans="1:7" x14ac:dyDescent="0.25">
      <c r="A2244" t="s">
        <v>19841</v>
      </c>
      <c r="B2244" s="15" t="s">
        <v>19826</v>
      </c>
      <c r="C2244" t="s">
        <v>35</v>
      </c>
      <c r="D2244" t="s">
        <v>136</v>
      </c>
      <c r="E2244">
        <v>1</v>
      </c>
      <c r="G2244" t="s">
        <v>19836</v>
      </c>
    </row>
    <row r="2245" spans="1:7" x14ac:dyDescent="0.25">
      <c r="A2245" t="s">
        <v>19841</v>
      </c>
      <c r="B2245" s="15" t="s">
        <v>19826</v>
      </c>
      <c r="C2245" t="s">
        <v>35</v>
      </c>
      <c r="D2245" t="s">
        <v>49</v>
      </c>
      <c r="E2245">
        <v>1</v>
      </c>
      <c r="G2245" t="s">
        <v>19813</v>
      </c>
    </row>
    <row r="2246" spans="1:7" x14ac:dyDescent="0.25">
      <c r="A2246" t="s">
        <v>19840</v>
      </c>
      <c r="B2246" s="15" t="s">
        <v>19826</v>
      </c>
      <c r="C2246" t="s">
        <v>35</v>
      </c>
      <c r="E2246">
        <v>1</v>
      </c>
      <c r="G2246" t="s">
        <v>19816</v>
      </c>
    </row>
    <row r="2247" spans="1:7" x14ac:dyDescent="0.25">
      <c r="A2247" t="s">
        <v>19840</v>
      </c>
      <c r="B2247" s="15" t="s">
        <v>19826</v>
      </c>
      <c r="C2247" t="s">
        <v>714</v>
      </c>
      <c r="E2247">
        <v>1</v>
      </c>
      <c r="G2247" t="s">
        <v>19816</v>
      </c>
    </row>
    <row r="2248" spans="1:7" x14ac:dyDescent="0.25">
      <c r="A2248" t="s">
        <v>19841</v>
      </c>
      <c r="B2248" s="15" t="s">
        <v>19826</v>
      </c>
      <c r="C2248" t="s">
        <v>714</v>
      </c>
      <c r="D2248" t="s">
        <v>36</v>
      </c>
      <c r="E2248">
        <v>1</v>
      </c>
      <c r="G2248" t="s">
        <v>19821</v>
      </c>
    </row>
    <row r="2249" spans="1:7" x14ac:dyDescent="0.25">
      <c r="A2249" t="s">
        <v>19841</v>
      </c>
      <c r="B2249" s="15" t="s">
        <v>19826</v>
      </c>
      <c r="C2249" t="s">
        <v>77</v>
      </c>
      <c r="D2249" t="s">
        <v>181</v>
      </c>
      <c r="E2249">
        <v>1</v>
      </c>
      <c r="G2249" t="s">
        <v>19817</v>
      </c>
    </row>
    <row r="2250" spans="1:7" x14ac:dyDescent="0.25">
      <c r="A2250" t="s">
        <v>19840</v>
      </c>
      <c r="B2250" s="15" t="s">
        <v>19826</v>
      </c>
      <c r="C2250" t="s">
        <v>77</v>
      </c>
      <c r="E2250">
        <v>1</v>
      </c>
      <c r="G2250" t="s">
        <v>19816</v>
      </c>
    </row>
    <row r="2251" spans="1:7" x14ac:dyDescent="0.25">
      <c r="A2251" t="s">
        <v>19841</v>
      </c>
      <c r="B2251" s="15" t="s">
        <v>19826</v>
      </c>
      <c r="C2251" t="s">
        <v>157</v>
      </c>
      <c r="D2251" t="s">
        <v>36</v>
      </c>
      <c r="E2251">
        <v>1</v>
      </c>
      <c r="G2251" t="s">
        <v>19817</v>
      </c>
    </row>
    <row r="2252" spans="1:7" x14ac:dyDescent="0.25">
      <c r="A2252" t="s">
        <v>19840</v>
      </c>
      <c r="B2252" s="15" t="s">
        <v>19826</v>
      </c>
      <c r="C2252" t="s">
        <v>157</v>
      </c>
      <c r="E2252">
        <v>1</v>
      </c>
      <c r="G2252" t="s">
        <v>19816</v>
      </c>
    </row>
    <row r="2253" spans="1:7" x14ac:dyDescent="0.25">
      <c r="A2253" t="s">
        <v>19841</v>
      </c>
      <c r="B2253" s="15" t="s">
        <v>19826</v>
      </c>
      <c r="C2253" t="s">
        <v>157</v>
      </c>
      <c r="D2253" t="s">
        <v>36</v>
      </c>
      <c r="E2253">
        <v>1</v>
      </c>
      <c r="G2253" t="s">
        <v>19817</v>
      </c>
    </row>
    <row r="2254" spans="1:7" x14ac:dyDescent="0.25">
      <c r="A2254" t="s">
        <v>19840</v>
      </c>
      <c r="B2254" s="15" t="s">
        <v>19826</v>
      </c>
      <c r="C2254" t="s">
        <v>157</v>
      </c>
      <c r="E2254">
        <v>1</v>
      </c>
      <c r="G2254" t="s">
        <v>19816</v>
      </c>
    </row>
    <row r="2255" spans="1:7" x14ac:dyDescent="0.25">
      <c r="A2255" t="s">
        <v>19841</v>
      </c>
      <c r="B2255" s="15" t="s">
        <v>19826</v>
      </c>
      <c r="C2255" t="s">
        <v>126</v>
      </c>
      <c r="D2255" t="s">
        <v>36</v>
      </c>
      <c r="E2255">
        <v>1</v>
      </c>
      <c r="G2255" t="s">
        <v>19821</v>
      </c>
    </row>
    <row r="2256" spans="1:7" x14ac:dyDescent="0.25">
      <c r="A2256" t="s">
        <v>19840</v>
      </c>
      <c r="B2256" s="15" t="s">
        <v>19826</v>
      </c>
      <c r="C2256" t="s">
        <v>126</v>
      </c>
      <c r="E2256">
        <v>1</v>
      </c>
      <c r="G2256" t="s">
        <v>19816</v>
      </c>
    </row>
    <row r="2257" spans="1:7" x14ac:dyDescent="0.25">
      <c r="A2257" t="s">
        <v>19841</v>
      </c>
      <c r="B2257" s="15" t="s">
        <v>19826</v>
      </c>
      <c r="C2257" t="s">
        <v>897</v>
      </c>
      <c r="D2257" t="s">
        <v>36</v>
      </c>
      <c r="E2257">
        <v>1</v>
      </c>
      <c r="G2257" t="s">
        <v>19817</v>
      </c>
    </row>
    <row r="2258" spans="1:7" x14ac:dyDescent="0.25">
      <c r="A2258" t="s">
        <v>19840</v>
      </c>
      <c r="B2258" s="15" t="s">
        <v>19826</v>
      </c>
      <c r="C2258" t="s">
        <v>897</v>
      </c>
      <c r="E2258">
        <v>1</v>
      </c>
      <c r="G2258" t="s">
        <v>19816</v>
      </c>
    </row>
    <row r="2259" spans="1:7" x14ac:dyDescent="0.25">
      <c r="A2259" t="s">
        <v>19841</v>
      </c>
      <c r="B2259" s="15" t="s">
        <v>19826</v>
      </c>
      <c r="C2259" t="s">
        <v>47</v>
      </c>
      <c r="D2259" t="s">
        <v>36</v>
      </c>
      <c r="E2259">
        <v>1</v>
      </c>
      <c r="G2259" t="s">
        <v>19817</v>
      </c>
    </row>
    <row r="2260" spans="1:7" x14ac:dyDescent="0.25">
      <c r="A2260" t="s">
        <v>19840</v>
      </c>
      <c r="B2260" s="15" t="s">
        <v>19826</v>
      </c>
      <c r="C2260" t="s">
        <v>47</v>
      </c>
      <c r="E2260">
        <v>1</v>
      </c>
      <c r="G2260" t="s">
        <v>19816</v>
      </c>
    </row>
    <row r="2261" spans="1:7" x14ac:dyDescent="0.25">
      <c r="A2261" t="s">
        <v>19841</v>
      </c>
      <c r="B2261" s="15" t="s">
        <v>19826</v>
      </c>
      <c r="C2261" t="s">
        <v>921</v>
      </c>
      <c r="D2261" t="s">
        <v>36</v>
      </c>
      <c r="E2261">
        <v>1</v>
      </c>
      <c r="G2261" t="s">
        <v>19817</v>
      </c>
    </row>
    <row r="2262" spans="1:7" x14ac:dyDescent="0.25">
      <c r="A2262" t="s">
        <v>19840</v>
      </c>
      <c r="B2262" s="15" t="s">
        <v>19826</v>
      </c>
      <c r="C2262" t="s">
        <v>921</v>
      </c>
      <c r="E2262">
        <v>1</v>
      </c>
      <c r="G2262" t="s">
        <v>19816</v>
      </c>
    </row>
    <row r="2263" spans="1:7" x14ac:dyDescent="0.25">
      <c r="A2263" t="s">
        <v>19841</v>
      </c>
      <c r="B2263" s="15" t="s">
        <v>19826</v>
      </c>
      <c r="C2263" t="s">
        <v>35</v>
      </c>
      <c r="D2263" t="s">
        <v>36</v>
      </c>
      <c r="E2263">
        <v>1</v>
      </c>
      <c r="G2263" t="s">
        <v>19819</v>
      </c>
    </row>
    <row r="2264" spans="1:7" x14ac:dyDescent="0.25">
      <c r="A2264" t="s">
        <v>19840</v>
      </c>
      <c r="B2264" s="15" t="s">
        <v>19826</v>
      </c>
      <c r="C2264" t="s">
        <v>35</v>
      </c>
      <c r="E2264">
        <v>1</v>
      </c>
      <c r="G2264" t="s">
        <v>19816</v>
      </c>
    </row>
    <row r="2265" spans="1:7" x14ac:dyDescent="0.25">
      <c r="A2265" t="s">
        <v>19841</v>
      </c>
      <c r="B2265" s="15" t="s">
        <v>19826</v>
      </c>
      <c r="C2265" t="s">
        <v>187</v>
      </c>
      <c r="D2265" t="s">
        <v>36</v>
      </c>
      <c r="E2265">
        <v>1</v>
      </c>
      <c r="G2265" t="s">
        <v>19817</v>
      </c>
    </row>
    <row r="2266" spans="1:7" x14ac:dyDescent="0.25">
      <c r="A2266" t="s">
        <v>19840</v>
      </c>
      <c r="B2266" s="15" t="s">
        <v>19826</v>
      </c>
      <c r="C2266" t="s">
        <v>187</v>
      </c>
      <c r="E2266">
        <v>1</v>
      </c>
      <c r="G2266" t="s">
        <v>19816</v>
      </c>
    </row>
    <row r="2267" spans="1:7" x14ac:dyDescent="0.25">
      <c r="A2267" t="s">
        <v>19841</v>
      </c>
      <c r="B2267" s="15" t="s">
        <v>19826</v>
      </c>
      <c r="C2267" t="s">
        <v>157</v>
      </c>
      <c r="D2267" t="s">
        <v>136</v>
      </c>
      <c r="E2267">
        <v>1</v>
      </c>
      <c r="G2267" t="s">
        <v>19817</v>
      </c>
    </row>
    <row r="2268" spans="1:7" x14ac:dyDescent="0.25">
      <c r="A2268" t="s">
        <v>19841</v>
      </c>
      <c r="B2268" s="15" t="s">
        <v>19826</v>
      </c>
      <c r="C2268" t="s">
        <v>5084</v>
      </c>
      <c r="D2268" t="s">
        <v>49</v>
      </c>
      <c r="E2268">
        <v>1</v>
      </c>
      <c r="G2268" t="s">
        <v>19813</v>
      </c>
    </row>
    <row r="2269" spans="1:7" x14ac:dyDescent="0.25">
      <c r="A2269" t="s">
        <v>19841</v>
      </c>
      <c r="B2269" s="15" t="s">
        <v>19826</v>
      </c>
      <c r="C2269" t="s">
        <v>243</v>
      </c>
      <c r="D2269" t="s">
        <v>370</v>
      </c>
      <c r="E2269">
        <v>1</v>
      </c>
      <c r="G2269" t="s">
        <v>19813</v>
      </c>
    </row>
    <row r="2270" spans="1:7" x14ac:dyDescent="0.25">
      <c r="A2270" t="s">
        <v>19840</v>
      </c>
      <c r="B2270" s="15" t="s">
        <v>19826</v>
      </c>
      <c r="C2270" t="s">
        <v>243</v>
      </c>
      <c r="E2270">
        <v>1</v>
      </c>
      <c r="G2270" t="s">
        <v>19816</v>
      </c>
    </row>
    <row r="2271" spans="1:7" x14ac:dyDescent="0.25">
      <c r="A2271" t="s">
        <v>19841</v>
      </c>
      <c r="B2271" s="15" t="s">
        <v>19826</v>
      </c>
      <c r="C2271" t="s">
        <v>287</v>
      </c>
      <c r="D2271" t="s">
        <v>49</v>
      </c>
      <c r="E2271">
        <v>1</v>
      </c>
      <c r="G2271" t="s">
        <v>19817</v>
      </c>
    </row>
    <row r="2272" spans="1:7" x14ac:dyDescent="0.25">
      <c r="A2272" t="s">
        <v>19840</v>
      </c>
      <c r="B2272" s="15" t="s">
        <v>19826</v>
      </c>
      <c r="C2272" t="s">
        <v>287</v>
      </c>
      <c r="E2272">
        <v>1</v>
      </c>
      <c r="G2272" t="s">
        <v>19816</v>
      </c>
    </row>
    <row r="2273" spans="1:7" x14ac:dyDescent="0.25">
      <c r="A2273" t="s">
        <v>19841</v>
      </c>
      <c r="B2273" s="15" t="s">
        <v>19826</v>
      </c>
      <c r="C2273" t="s">
        <v>243</v>
      </c>
      <c r="D2273" t="s">
        <v>370</v>
      </c>
      <c r="E2273">
        <v>1</v>
      </c>
      <c r="G2273" t="s">
        <v>19813</v>
      </c>
    </row>
    <row r="2274" spans="1:7" x14ac:dyDescent="0.25">
      <c r="A2274" t="s">
        <v>19840</v>
      </c>
      <c r="B2274" s="15" t="s">
        <v>19826</v>
      </c>
      <c r="C2274" t="s">
        <v>243</v>
      </c>
      <c r="E2274">
        <v>1</v>
      </c>
      <c r="G2274" t="s">
        <v>19816</v>
      </c>
    </row>
    <row r="2275" spans="1:7" x14ac:dyDescent="0.25">
      <c r="A2275" t="s">
        <v>19840</v>
      </c>
      <c r="B2275" s="15" t="s">
        <v>19826</v>
      </c>
      <c r="C2275" t="s">
        <v>714</v>
      </c>
      <c r="E2275">
        <v>1</v>
      </c>
      <c r="G2275" t="s">
        <v>19816</v>
      </c>
    </row>
    <row r="2276" spans="1:7" x14ac:dyDescent="0.25">
      <c r="A2276" t="s">
        <v>19841</v>
      </c>
      <c r="B2276" s="15" t="s">
        <v>19826</v>
      </c>
      <c r="C2276" t="s">
        <v>714</v>
      </c>
      <c r="D2276" t="s">
        <v>181</v>
      </c>
      <c r="E2276">
        <v>1</v>
      </c>
      <c r="G2276" t="s">
        <v>19821</v>
      </c>
    </row>
    <row r="2277" spans="1:7" x14ac:dyDescent="0.25">
      <c r="A2277" t="s">
        <v>19841</v>
      </c>
      <c r="B2277" s="15" t="s">
        <v>19826</v>
      </c>
      <c r="C2277" t="s">
        <v>378</v>
      </c>
      <c r="D2277" t="s">
        <v>181</v>
      </c>
      <c r="E2277">
        <v>1</v>
      </c>
      <c r="G2277" t="s">
        <v>19813</v>
      </c>
    </row>
    <row r="2278" spans="1:7" x14ac:dyDescent="0.25">
      <c r="A2278" t="s">
        <v>19840</v>
      </c>
      <c r="B2278" s="15" t="s">
        <v>19826</v>
      </c>
      <c r="C2278" t="s">
        <v>378</v>
      </c>
      <c r="E2278">
        <v>1</v>
      </c>
      <c r="G2278" t="s">
        <v>19816</v>
      </c>
    </row>
    <row r="2279" spans="1:7" x14ac:dyDescent="0.25">
      <c r="A2279" t="s">
        <v>19841</v>
      </c>
      <c r="B2279" s="15" t="s">
        <v>19826</v>
      </c>
      <c r="C2279" t="s">
        <v>714</v>
      </c>
      <c r="D2279" t="s">
        <v>36</v>
      </c>
      <c r="E2279">
        <v>1</v>
      </c>
      <c r="G2279" t="s">
        <v>19821</v>
      </c>
    </row>
    <row r="2280" spans="1:7" x14ac:dyDescent="0.25">
      <c r="A2280" t="s">
        <v>19840</v>
      </c>
      <c r="B2280" s="15" t="s">
        <v>19826</v>
      </c>
      <c r="C2280" t="s">
        <v>714</v>
      </c>
      <c r="E2280">
        <v>1</v>
      </c>
      <c r="G2280" t="s">
        <v>19816</v>
      </c>
    </row>
    <row r="2281" spans="1:7" x14ac:dyDescent="0.25">
      <c r="A2281" t="s">
        <v>19841</v>
      </c>
      <c r="B2281" s="15" t="s">
        <v>19826</v>
      </c>
      <c r="C2281" t="s">
        <v>108</v>
      </c>
      <c r="D2281" t="s">
        <v>181</v>
      </c>
      <c r="E2281">
        <v>1</v>
      </c>
      <c r="G2281" t="s">
        <v>19817</v>
      </c>
    </row>
    <row r="2282" spans="1:7" x14ac:dyDescent="0.25">
      <c r="A2282" t="s">
        <v>19840</v>
      </c>
      <c r="B2282" s="15" t="s">
        <v>19826</v>
      </c>
      <c r="C2282" t="s">
        <v>108</v>
      </c>
      <c r="E2282">
        <v>1</v>
      </c>
      <c r="G2282" t="s">
        <v>19816</v>
      </c>
    </row>
    <row r="2283" spans="1:7" x14ac:dyDescent="0.25">
      <c r="A2283" t="s">
        <v>19841</v>
      </c>
      <c r="B2283" s="15" t="s">
        <v>19826</v>
      </c>
      <c r="C2283" t="s">
        <v>143</v>
      </c>
      <c r="D2283" t="s">
        <v>36</v>
      </c>
      <c r="E2283">
        <v>1</v>
      </c>
      <c r="G2283" t="s">
        <v>19817</v>
      </c>
    </row>
    <row r="2284" spans="1:7" x14ac:dyDescent="0.25">
      <c r="A2284" t="s">
        <v>19840</v>
      </c>
      <c r="B2284" s="15" t="s">
        <v>19826</v>
      </c>
      <c r="C2284" t="s">
        <v>143</v>
      </c>
      <c r="E2284">
        <v>1</v>
      </c>
      <c r="G2284" t="s">
        <v>19816</v>
      </c>
    </row>
    <row r="2285" spans="1:7" x14ac:dyDescent="0.25">
      <c r="A2285" t="s">
        <v>19841</v>
      </c>
      <c r="B2285" s="15" t="s">
        <v>19826</v>
      </c>
      <c r="C2285" t="s">
        <v>47</v>
      </c>
      <c r="D2285" t="s">
        <v>36</v>
      </c>
      <c r="E2285">
        <v>1</v>
      </c>
      <c r="G2285" t="s">
        <v>19817</v>
      </c>
    </row>
    <row r="2286" spans="1:7" x14ac:dyDescent="0.25">
      <c r="A2286" t="s">
        <v>19840</v>
      </c>
      <c r="B2286" s="15" t="s">
        <v>19826</v>
      </c>
      <c r="C2286" t="s">
        <v>47</v>
      </c>
      <c r="E2286">
        <v>1</v>
      </c>
      <c r="G2286" t="s">
        <v>19816</v>
      </c>
    </row>
    <row r="2287" spans="1:7" x14ac:dyDescent="0.25">
      <c r="A2287" t="s">
        <v>19841</v>
      </c>
      <c r="B2287" s="15" t="s">
        <v>19826</v>
      </c>
      <c r="C2287" t="s">
        <v>2340</v>
      </c>
      <c r="D2287" t="s">
        <v>181</v>
      </c>
      <c r="E2287">
        <v>1</v>
      </c>
      <c r="G2287" t="s">
        <v>19813</v>
      </c>
    </row>
    <row r="2288" spans="1:7" x14ac:dyDescent="0.25">
      <c r="A2288" t="s">
        <v>19840</v>
      </c>
      <c r="B2288" s="15" t="s">
        <v>19826</v>
      </c>
      <c r="C2288" t="s">
        <v>2340</v>
      </c>
      <c r="E2288">
        <v>1</v>
      </c>
      <c r="G2288" t="s">
        <v>19816</v>
      </c>
    </row>
    <row r="2289" spans="1:7" x14ac:dyDescent="0.25">
      <c r="A2289" t="s">
        <v>19841</v>
      </c>
      <c r="B2289" s="15" t="s">
        <v>19826</v>
      </c>
      <c r="C2289" t="s">
        <v>249</v>
      </c>
      <c r="D2289" t="s">
        <v>36</v>
      </c>
      <c r="E2289">
        <v>1</v>
      </c>
      <c r="G2289" t="s">
        <v>19817</v>
      </c>
    </row>
    <row r="2290" spans="1:7" x14ac:dyDescent="0.25">
      <c r="A2290" t="s">
        <v>19840</v>
      </c>
      <c r="B2290" s="15" t="s">
        <v>19826</v>
      </c>
      <c r="C2290" t="s">
        <v>249</v>
      </c>
      <c r="E2290">
        <v>1</v>
      </c>
      <c r="G2290" t="s">
        <v>19816</v>
      </c>
    </row>
    <row r="2291" spans="1:7" x14ac:dyDescent="0.25">
      <c r="A2291" t="s">
        <v>19841</v>
      </c>
      <c r="B2291" s="15" t="s">
        <v>19826</v>
      </c>
      <c r="C2291" t="s">
        <v>77</v>
      </c>
      <c r="D2291" t="s">
        <v>49</v>
      </c>
      <c r="E2291">
        <v>1</v>
      </c>
      <c r="G2291" t="s">
        <v>19817</v>
      </c>
    </row>
    <row r="2292" spans="1:7" x14ac:dyDescent="0.25">
      <c r="A2292" t="s">
        <v>19840</v>
      </c>
      <c r="B2292" s="15" t="s">
        <v>19826</v>
      </c>
      <c r="C2292" t="s">
        <v>77</v>
      </c>
      <c r="E2292">
        <v>1</v>
      </c>
      <c r="G2292" t="s">
        <v>19816</v>
      </c>
    </row>
    <row r="2293" spans="1:7" x14ac:dyDescent="0.25">
      <c r="A2293" t="s">
        <v>19841</v>
      </c>
      <c r="B2293" s="15" t="s">
        <v>19826</v>
      </c>
      <c r="C2293" t="s">
        <v>357</v>
      </c>
      <c r="D2293" t="s">
        <v>36</v>
      </c>
      <c r="E2293">
        <v>1</v>
      </c>
      <c r="G2293" t="s">
        <v>19817</v>
      </c>
    </row>
    <row r="2294" spans="1:7" x14ac:dyDescent="0.25">
      <c r="A2294" t="s">
        <v>19840</v>
      </c>
      <c r="B2294" s="15" t="s">
        <v>19826</v>
      </c>
      <c r="C2294" t="s">
        <v>357</v>
      </c>
      <c r="E2294">
        <v>1</v>
      </c>
      <c r="G2294" t="s">
        <v>19816</v>
      </c>
    </row>
    <row r="2295" spans="1:7" x14ac:dyDescent="0.25">
      <c r="A2295" t="s">
        <v>19841</v>
      </c>
      <c r="B2295" s="15" t="s">
        <v>19814</v>
      </c>
      <c r="C2295" t="s">
        <v>1951</v>
      </c>
      <c r="D2295" t="s">
        <v>370</v>
      </c>
      <c r="E2295">
        <v>1</v>
      </c>
      <c r="G2295" t="s">
        <v>19813</v>
      </c>
    </row>
    <row r="2296" spans="1:7" x14ac:dyDescent="0.25">
      <c r="A2296" t="s">
        <v>19840</v>
      </c>
      <c r="B2296" s="15" t="s">
        <v>19826</v>
      </c>
      <c r="C2296" t="s">
        <v>1951</v>
      </c>
      <c r="E2296">
        <v>1</v>
      </c>
      <c r="G2296" t="s">
        <v>19816</v>
      </c>
    </row>
    <row r="2297" spans="1:7" x14ac:dyDescent="0.25">
      <c r="A2297" t="s">
        <v>19841</v>
      </c>
      <c r="B2297" s="15" t="s">
        <v>19826</v>
      </c>
      <c r="C2297" t="s">
        <v>1161</v>
      </c>
      <c r="D2297" t="s">
        <v>136</v>
      </c>
      <c r="E2297">
        <v>1</v>
      </c>
      <c r="G2297" t="s">
        <v>19813</v>
      </c>
    </row>
    <row r="2298" spans="1:7" x14ac:dyDescent="0.25">
      <c r="A2298" t="s">
        <v>19841</v>
      </c>
      <c r="B2298" s="15" t="s">
        <v>19826</v>
      </c>
      <c r="C2298" t="s">
        <v>59</v>
      </c>
      <c r="D2298" t="s">
        <v>36</v>
      </c>
      <c r="E2298">
        <v>1</v>
      </c>
      <c r="G2298" t="s">
        <v>19817</v>
      </c>
    </row>
    <row r="2299" spans="1:7" x14ac:dyDescent="0.25">
      <c r="A2299" t="s">
        <v>19840</v>
      </c>
      <c r="B2299" s="15" t="s">
        <v>19826</v>
      </c>
      <c r="C2299" t="s">
        <v>59</v>
      </c>
      <c r="E2299">
        <v>1</v>
      </c>
      <c r="G2299" t="s">
        <v>19816</v>
      </c>
    </row>
    <row r="2300" spans="1:7" x14ac:dyDescent="0.25">
      <c r="A2300" t="s">
        <v>19841</v>
      </c>
      <c r="B2300" s="15" t="s">
        <v>19826</v>
      </c>
      <c r="C2300" t="s">
        <v>275</v>
      </c>
      <c r="D2300" t="s">
        <v>36</v>
      </c>
      <c r="E2300">
        <v>1</v>
      </c>
      <c r="G2300" t="s">
        <v>19817</v>
      </c>
    </row>
    <row r="2301" spans="1:7" x14ac:dyDescent="0.25">
      <c r="A2301" t="s">
        <v>19840</v>
      </c>
      <c r="B2301" s="15" t="s">
        <v>19826</v>
      </c>
      <c r="C2301" t="s">
        <v>275</v>
      </c>
      <c r="E2301">
        <v>1</v>
      </c>
      <c r="G2301" t="s">
        <v>19816</v>
      </c>
    </row>
    <row r="2302" spans="1:7" x14ac:dyDescent="0.25">
      <c r="A2302" t="s">
        <v>19841</v>
      </c>
      <c r="B2302" s="15" t="s">
        <v>19826</v>
      </c>
      <c r="C2302" t="s">
        <v>35</v>
      </c>
      <c r="D2302" t="s">
        <v>36</v>
      </c>
      <c r="E2302">
        <v>1</v>
      </c>
      <c r="G2302" t="s">
        <v>19821</v>
      </c>
    </row>
    <row r="2303" spans="1:7" x14ac:dyDescent="0.25">
      <c r="A2303" t="s">
        <v>19840</v>
      </c>
      <c r="B2303" s="15" t="s">
        <v>19826</v>
      </c>
      <c r="C2303" t="s">
        <v>35</v>
      </c>
      <c r="E2303">
        <v>1</v>
      </c>
      <c r="G2303" t="s">
        <v>19816</v>
      </c>
    </row>
    <row r="2304" spans="1:7" x14ac:dyDescent="0.25">
      <c r="A2304" t="s">
        <v>19841</v>
      </c>
      <c r="B2304" s="15" t="s">
        <v>19826</v>
      </c>
      <c r="C2304" t="s">
        <v>126</v>
      </c>
      <c r="D2304" t="s">
        <v>36</v>
      </c>
      <c r="E2304">
        <v>1</v>
      </c>
      <c r="G2304" t="s">
        <v>19821</v>
      </c>
    </row>
    <row r="2305" spans="1:7" x14ac:dyDescent="0.25">
      <c r="A2305" t="s">
        <v>19840</v>
      </c>
      <c r="B2305" s="15" t="s">
        <v>19826</v>
      </c>
      <c r="C2305" t="s">
        <v>126</v>
      </c>
      <c r="E2305">
        <v>1</v>
      </c>
      <c r="G2305" t="s">
        <v>19816</v>
      </c>
    </row>
    <row r="2306" spans="1:7" x14ac:dyDescent="0.25">
      <c r="A2306" t="s">
        <v>19841</v>
      </c>
      <c r="B2306" s="15" t="s">
        <v>19826</v>
      </c>
      <c r="C2306" t="s">
        <v>903</v>
      </c>
      <c r="D2306" t="s">
        <v>36</v>
      </c>
      <c r="E2306">
        <v>1</v>
      </c>
      <c r="G2306" t="s">
        <v>19817</v>
      </c>
    </row>
    <row r="2307" spans="1:7" x14ac:dyDescent="0.25">
      <c r="A2307" t="s">
        <v>19840</v>
      </c>
      <c r="B2307" s="15" t="s">
        <v>19826</v>
      </c>
      <c r="C2307" t="s">
        <v>903</v>
      </c>
      <c r="E2307">
        <v>1</v>
      </c>
      <c r="G2307" t="s">
        <v>19816</v>
      </c>
    </row>
    <row r="2308" spans="1:7" x14ac:dyDescent="0.25">
      <c r="A2308" t="s">
        <v>19841</v>
      </c>
      <c r="B2308" s="15" t="s">
        <v>19826</v>
      </c>
      <c r="C2308" t="s">
        <v>5157</v>
      </c>
      <c r="D2308" t="s">
        <v>136</v>
      </c>
      <c r="E2308">
        <v>1</v>
      </c>
      <c r="G2308" t="s">
        <v>19813</v>
      </c>
    </row>
    <row r="2309" spans="1:7" x14ac:dyDescent="0.25">
      <c r="A2309" t="s">
        <v>19841</v>
      </c>
      <c r="B2309" s="15" t="s">
        <v>19826</v>
      </c>
      <c r="C2309" t="s">
        <v>35</v>
      </c>
      <c r="D2309" t="s">
        <v>36</v>
      </c>
      <c r="E2309">
        <v>1</v>
      </c>
      <c r="G2309" t="s">
        <v>19813</v>
      </c>
    </row>
    <row r="2310" spans="1:7" x14ac:dyDescent="0.25">
      <c r="A2310" t="s">
        <v>19840</v>
      </c>
      <c r="B2310" s="15" t="s">
        <v>19826</v>
      </c>
      <c r="C2310" t="s">
        <v>35</v>
      </c>
      <c r="E2310">
        <v>1</v>
      </c>
      <c r="G2310" t="s">
        <v>19816</v>
      </c>
    </row>
    <row r="2311" spans="1:7" x14ac:dyDescent="0.25">
      <c r="A2311" t="s">
        <v>19841</v>
      </c>
      <c r="B2311" s="15" t="s">
        <v>19826</v>
      </c>
      <c r="C2311" t="s">
        <v>897</v>
      </c>
      <c r="D2311" t="s">
        <v>36</v>
      </c>
      <c r="E2311">
        <v>1</v>
      </c>
      <c r="G2311" t="s">
        <v>19817</v>
      </c>
    </row>
    <row r="2312" spans="1:7" x14ac:dyDescent="0.25">
      <c r="A2312" t="s">
        <v>19840</v>
      </c>
      <c r="B2312" s="15" t="s">
        <v>19826</v>
      </c>
      <c r="C2312" t="s">
        <v>897</v>
      </c>
      <c r="E2312">
        <v>1</v>
      </c>
      <c r="G2312" t="s">
        <v>19816</v>
      </c>
    </row>
    <row r="2313" spans="1:7" x14ac:dyDescent="0.25">
      <c r="A2313" t="s">
        <v>19841</v>
      </c>
      <c r="B2313" s="15" t="s">
        <v>19826</v>
      </c>
      <c r="C2313" t="s">
        <v>659</v>
      </c>
      <c r="D2313" t="s">
        <v>36</v>
      </c>
      <c r="E2313">
        <v>1</v>
      </c>
      <c r="G2313" t="s">
        <v>19822</v>
      </c>
    </row>
    <row r="2314" spans="1:7" x14ac:dyDescent="0.25">
      <c r="A2314" t="s">
        <v>19841</v>
      </c>
      <c r="B2314" s="15" t="s">
        <v>19826</v>
      </c>
      <c r="C2314" t="s">
        <v>187</v>
      </c>
      <c r="D2314" t="s">
        <v>36</v>
      </c>
      <c r="E2314">
        <v>1</v>
      </c>
      <c r="G2314" t="s">
        <v>19817</v>
      </c>
    </row>
    <row r="2315" spans="1:7" x14ac:dyDescent="0.25">
      <c r="A2315" t="s">
        <v>19840</v>
      </c>
      <c r="B2315" s="15" t="s">
        <v>19826</v>
      </c>
      <c r="C2315" t="s">
        <v>187</v>
      </c>
      <c r="E2315">
        <v>1</v>
      </c>
      <c r="G2315" t="s">
        <v>19816</v>
      </c>
    </row>
    <row r="2316" spans="1:7" x14ac:dyDescent="0.25">
      <c r="A2316" t="s">
        <v>19841</v>
      </c>
      <c r="B2316" s="15" t="s">
        <v>19826</v>
      </c>
      <c r="C2316" t="s">
        <v>478</v>
      </c>
      <c r="D2316" t="s">
        <v>36</v>
      </c>
      <c r="E2316">
        <v>1</v>
      </c>
      <c r="G2316" t="s">
        <v>19817</v>
      </c>
    </row>
    <row r="2317" spans="1:7" x14ac:dyDescent="0.25">
      <c r="A2317" t="s">
        <v>19840</v>
      </c>
      <c r="B2317" s="15" t="s">
        <v>19826</v>
      </c>
      <c r="C2317" t="s">
        <v>478</v>
      </c>
      <c r="E2317">
        <v>1</v>
      </c>
      <c r="G2317" t="s">
        <v>19816</v>
      </c>
    </row>
    <row r="2318" spans="1:7" x14ac:dyDescent="0.25">
      <c r="A2318" t="s">
        <v>19841</v>
      </c>
      <c r="B2318" s="15" t="s">
        <v>19826</v>
      </c>
      <c r="C2318" t="s">
        <v>143</v>
      </c>
      <c r="D2318" t="s">
        <v>36</v>
      </c>
      <c r="E2318">
        <v>1</v>
      </c>
      <c r="G2318" t="s">
        <v>19817</v>
      </c>
    </row>
    <row r="2319" spans="1:7" x14ac:dyDescent="0.25">
      <c r="A2319" t="s">
        <v>19840</v>
      </c>
      <c r="B2319" s="15" t="s">
        <v>19826</v>
      </c>
      <c r="C2319" t="s">
        <v>143</v>
      </c>
      <c r="E2319">
        <v>1</v>
      </c>
      <c r="G2319" t="s">
        <v>19816</v>
      </c>
    </row>
    <row r="2320" spans="1:7" x14ac:dyDescent="0.25">
      <c r="A2320" t="s">
        <v>19840</v>
      </c>
      <c r="B2320" s="15" t="s">
        <v>19826</v>
      </c>
      <c r="C2320" t="s">
        <v>108</v>
      </c>
      <c r="E2320">
        <v>1</v>
      </c>
      <c r="G2320" t="s">
        <v>19816</v>
      </c>
    </row>
    <row r="2321" spans="1:7" x14ac:dyDescent="0.25">
      <c r="A2321" t="s">
        <v>19841</v>
      </c>
      <c r="B2321" s="15" t="s">
        <v>19826</v>
      </c>
      <c r="C2321" t="s">
        <v>108</v>
      </c>
      <c r="D2321" t="s">
        <v>181</v>
      </c>
      <c r="E2321">
        <v>1</v>
      </c>
      <c r="G2321" t="s">
        <v>19817</v>
      </c>
    </row>
    <row r="2322" spans="1:7" x14ac:dyDescent="0.25">
      <c r="A2322" t="s">
        <v>19839</v>
      </c>
      <c r="B2322" s="15" t="s">
        <v>19826</v>
      </c>
      <c r="C2322" t="s">
        <v>47</v>
      </c>
      <c r="E2322">
        <v>1</v>
      </c>
      <c r="G2322" t="s">
        <v>19821</v>
      </c>
    </row>
    <row r="2323" spans="1:7" x14ac:dyDescent="0.25">
      <c r="A2323" t="s">
        <v>19840</v>
      </c>
      <c r="B2323" s="15" t="s">
        <v>19826</v>
      </c>
      <c r="C2323" t="s">
        <v>47</v>
      </c>
      <c r="E2323">
        <v>1</v>
      </c>
      <c r="G2323" t="s">
        <v>19816</v>
      </c>
    </row>
    <row r="2324" spans="1:7" x14ac:dyDescent="0.25">
      <c r="A2324" t="s">
        <v>19841</v>
      </c>
      <c r="B2324" s="15" t="s">
        <v>19826</v>
      </c>
      <c r="C2324" t="s">
        <v>35</v>
      </c>
      <c r="D2324" t="s">
        <v>36</v>
      </c>
      <c r="E2324">
        <v>1</v>
      </c>
      <c r="G2324" t="s">
        <v>19821</v>
      </c>
    </row>
    <row r="2325" spans="1:7" x14ac:dyDescent="0.25">
      <c r="A2325" t="s">
        <v>19840</v>
      </c>
      <c r="B2325" s="15" t="s">
        <v>19826</v>
      </c>
      <c r="C2325" t="s">
        <v>35</v>
      </c>
      <c r="E2325">
        <v>1</v>
      </c>
      <c r="G2325" t="s">
        <v>19816</v>
      </c>
    </row>
    <row r="2326" spans="1:7" x14ac:dyDescent="0.25">
      <c r="A2326" t="s">
        <v>19841</v>
      </c>
      <c r="B2326" s="15" t="s">
        <v>19826</v>
      </c>
      <c r="C2326" t="s">
        <v>897</v>
      </c>
      <c r="D2326" t="s">
        <v>36</v>
      </c>
      <c r="E2326">
        <v>1</v>
      </c>
      <c r="G2326" t="s">
        <v>19817</v>
      </c>
    </row>
    <row r="2327" spans="1:7" x14ac:dyDescent="0.25">
      <c r="A2327" t="s">
        <v>19840</v>
      </c>
      <c r="B2327" s="15" t="s">
        <v>19826</v>
      </c>
      <c r="C2327" t="s">
        <v>897</v>
      </c>
      <c r="E2327">
        <v>1</v>
      </c>
      <c r="G2327" t="s">
        <v>19816</v>
      </c>
    </row>
    <row r="2328" spans="1:7" x14ac:dyDescent="0.25">
      <c r="A2328" t="s">
        <v>19841</v>
      </c>
      <c r="B2328" s="15" t="s">
        <v>19826</v>
      </c>
      <c r="C2328" t="s">
        <v>235</v>
      </c>
      <c r="D2328" t="s">
        <v>36</v>
      </c>
      <c r="E2328">
        <v>1</v>
      </c>
      <c r="G2328" t="s">
        <v>19817</v>
      </c>
    </row>
    <row r="2329" spans="1:7" x14ac:dyDescent="0.25">
      <c r="A2329" t="s">
        <v>19840</v>
      </c>
      <c r="B2329" s="15" t="s">
        <v>19826</v>
      </c>
      <c r="C2329" t="s">
        <v>235</v>
      </c>
      <c r="E2329">
        <v>1</v>
      </c>
      <c r="G2329" t="s">
        <v>19816</v>
      </c>
    </row>
    <row r="2330" spans="1:7" x14ac:dyDescent="0.25">
      <c r="A2330" t="s">
        <v>19841</v>
      </c>
      <c r="B2330" s="15" t="s">
        <v>19826</v>
      </c>
      <c r="C2330" t="s">
        <v>35</v>
      </c>
      <c r="D2330" t="s">
        <v>36</v>
      </c>
      <c r="E2330">
        <v>1</v>
      </c>
      <c r="G2330" t="s">
        <v>19813</v>
      </c>
    </row>
    <row r="2331" spans="1:7" x14ac:dyDescent="0.25">
      <c r="A2331" t="s">
        <v>19840</v>
      </c>
      <c r="B2331" s="15" t="s">
        <v>19826</v>
      </c>
      <c r="C2331" t="s">
        <v>35</v>
      </c>
      <c r="E2331">
        <v>1</v>
      </c>
      <c r="G2331" t="s">
        <v>19816</v>
      </c>
    </row>
    <row r="2332" spans="1:7" x14ac:dyDescent="0.25">
      <c r="A2332" t="s">
        <v>19841</v>
      </c>
      <c r="B2332" s="15" t="s">
        <v>19826</v>
      </c>
      <c r="C2332" t="s">
        <v>357</v>
      </c>
      <c r="D2332" t="s">
        <v>36</v>
      </c>
      <c r="E2332">
        <v>1</v>
      </c>
      <c r="G2332" t="s">
        <v>19817</v>
      </c>
    </row>
    <row r="2333" spans="1:7" x14ac:dyDescent="0.25">
      <c r="A2333" t="s">
        <v>19840</v>
      </c>
      <c r="B2333" s="15" t="s">
        <v>19826</v>
      </c>
      <c r="C2333" t="s">
        <v>357</v>
      </c>
      <c r="E2333">
        <v>1</v>
      </c>
      <c r="G2333" t="s">
        <v>19816</v>
      </c>
    </row>
    <row r="2334" spans="1:7" x14ac:dyDescent="0.25">
      <c r="A2334" t="s">
        <v>19841</v>
      </c>
      <c r="B2334" s="15" t="s">
        <v>19826</v>
      </c>
      <c r="C2334" t="s">
        <v>404</v>
      </c>
      <c r="D2334" t="s">
        <v>36</v>
      </c>
      <c r="E2334">
        <v>1</v>
      </c>
      <c r="G2334" t="s">
        <v>19817</v>
      </c>
    </row>
    <row r="2335" spans="1:7" x14ac:dyDescent="0.25">
      <c r="A2335" t="s">
        <v>19840</v>
      </c>
      <c r="B2335" s="15" t="s">
        <v>19826</v>
      </c>
      <c r="C2335" t="s">
        <v>404</v>
      </c>
      <c r="E2335">
        <v>1</v>
      </c>
      <c r="G2335" t="s">
        <v>19816</v>
      </c>
    </row>
    <row r="2336" spans="1:7" x14ac:dyDescent="0.25">
      <c r="A2336" t="s">
        <v>19841</v>
      </c>
      <c r="B2336" s="15" t="s">
        <v>19826</v>
      </c>
      <c r="C2336" t="s">
        <v>903</v>
      </c>
      <c r="D2336" t="s">
        <v>181</v>
      </c>
      <c r="E2336">
        <v>1</v>
      </c>
      <c r="G2336" t="s">
        <v>19817</v>
      </c>
    </row>
    <row r="2337" spans="1:7" x14ac:dyDescent="0.25">
      <c r="A2337" t="s">
        <v>19840</v>
      </c>
      <c r="B2337" s="15" t="s">
        <v>19826</v>
      </c>
      <c r="C2337" t="s">
        <v>903</v>
      </c>
      <c r="E2337">
        <v>1</v>
      </c>
      <c r="G2337" t="s">
        <v>19816</v>
      </c>
    </row>
    <row r="2338" spans="1:7" x14ac:dyDescent="0.25">
      <c r="A2338" t="s">
        <v>19841</v>
      </c>
      <c r="B2338" s="15" t="s">
        <v>19826</v>
      </c>
      <c r="C2338" t="s">
        <v>404</v>
      </c>
      <c r="D2338" t="s">
        <v>36</v>
      </c>
      <c r="E2338">
        <v>1</v>
      </c>
      <c r="G2338" t="s">
        <v>19817</v>
      </c>
    </row>
    <row r="2339" spans="1:7" x14ac:dyDescent="0.25">
      <c r="A2339" t="s">
        <v>19840</v>
      </c>
      <c r="B2339" s="15" t="s">
        <v>19826</v>
      </c>
      <c r="C2339" t="s">
        <v>404</v>
      </c>
      <c r="E2339">
        <v>1</v>
      </c>
      <c r="G2339" t="s">
        <v>19816</v>
      </c>
    </row>
    <row r="2340" spans="1:7" x14ac:dyDescent="0.25">
      <c r="A2340" t="s">
        <v>19841</v>
      </c>
      <c r="B2340" s="15" t="s">
        <v>19826</v>
      </c>
      <c r="C2340" t="s">
        <v>126</v>
      </c>
      <c r="D2340" t="s">
        <v>36</v>
      </c>
      <c r="E2340">
        <v>1</v>
      </c>
      <c r="G2340" t="s">
        <v>19821</v>
      </c>
    </row>
    <row r="2341" spans="1:7" x14ac:dyDescent="0.25">
      <c r="A2341" t="s">
        <v>19840</v>
      </c>
      <c r="B2341" s="15" t="s">
        <v>19826</v>
      </c>
      <c r="C2341" t="s">
        <v>126</v>
      </c>
      <c r="E2341">
        <v>1</v>
      </c>
      <c r="G2341" t="s">
        <v>19816</v>
      </c>
    </row>
    <row r="2342" spans="1:7" x14ac:dyDescent="0.25">
      <c r="A2342" t="s">
        <v>19841</v>
      </c>
      <c r="B2342" s="15" t="s">
        <v>19826</v>
      </c>
      <c r="C2342" t="s">
        <v>897</v>
      </c>
      <c r="D2342" t="s">
        <v>36</v>
      </c>
      <c r="E2342">
        <v>1</v>
      </c>
      <c r="G2342" t="s">
        <v>19817</v>
      </c>
    </row>
    <row r="2343" spans="1:7" x14ac:dyDescent="0.25">
      <c r="A2343" t="s">
        <v>19840</v>
      </c>
      <c r="B2343" s="15" t="s">
        <v>19826</v>
      </c>
      <c r="C2343" t="s">
        <v>897</v>
      </c>
      <c r="E2343">
        <v>1</v>
      </c>
      <c r="G2343" t="s">
        <v>19816</v>
      </c>
    </row>
    <row r="2344" spans="1:7" x14ac:dyDescent="0.25">
      <c r="A2344" t="s">
        <v>19841</v>
      </c>
      <c r="B2344" s="15" t="s">
        <v>19826</v>
      </c>
      <c r="C2344" t="s">
        <v>249</v>
      </c>
      <c r="D2344" t="s">
        <v>36</v>
      </c>
      <c r="E2344">
        <v>1</v>
      </c>
      <c r="G2344" t="s">
        <v>19817</v>
      </c>
    </row>
    <row r="2345" spans="1:7" x14ac:dyDescent="0.25">
      <c r="A2345" t="s">
        <v>19840</v>
      </c>
      <c r="B2345" s="15" t="s">
        <v>19826</v>
      </c>
      <c r="C2345" t="s">
        <v>249</v>
      </c>
      <c r="E2345">
        <v>1</v>
      </c>
      <c r="G2345" t="s">
        <v>19816</v>
      </c>
    </row>
    <row r="2346" spans="1:7" x14ac:dyDescent="0.25">
      <c r="A2346" t="s">
        <v>19841</v>
      </c>
      <c r="B2346" s="15" t="s">
        <v>19826</v>
      </c>
      <c r="C2346" t="s">
        <v>59</v>
      </c>
      <c r="D2346" t="s">
        <v>36</v>
      </c>
      <c r="E2346">
        <v>1</v>
      </c>
      <c r="G2346" t="s">
        <v>19817</v>
      </c>
    </row>
    <row r="2347" spans="1:7" x14ac:dyDescent="0.25">
      <c r="A2347" t="s">
        <v>19840</v>
      </c>
      <c r="B2347" s="15" t="s">
        <v>19826</v>
      </c>
      <c r="C2347" t="s">
        <v>59</v>
      </c>
      <c r="E2347">
        <v>1</v>
      </c>
      <c r="G2347" t="s">
        <v>19816</v>
      </c>
    </row>
    <row r="2348" spans="1:7" x14ac:dyDescent="0.25">
      <c r="A2348" t="s">
        <v>19841</v>
      </c>
      <c r="B2348" s="15" t="s">
        <v>19826</v>
      </c>
      <c r="C2348" t="s">
        <v>35</v>
      </c>
      <c r="D2348" t="s">
        <v>36</v>
      </c>
      <c r="E2348">
        <v>1</v>
      </c>
      <c r="G2348" t="s">
        <v>19813</v>
      </c>
    </row>
    <row r="2349" spans="1:7" x14ac:dyDescent="0.25">
      <c r="A2349" t="s">
        <v>19840</v>
      </c>
      <c r="B2349" s="15" t="s">
        <v>19826</v>
      </c>
      <c r="C2349" t="s">
        <v>35</v>
      </c>
      <c r="E2349">
        <v>1</v>
      </c>
      <c r="G2349" t="s">
        <v>19816</v>
      </c>
    </row>
    <row r="2350" spans="1:7" x14ac:dyDescent="0.25">
      <c r="A2350" t="s">
        <v>19841</v>
      </c>
      <c r="B2350" s="15" t="s">
        <v>19826</v>
      </c>
      <c r="C2350" t="s">
        <v>275</v>
      </c>
      <c r="D2350" t="s">
        <v>36</v>
      </c>
      <c r="E2350">
        <v>1</v>
      </c>
      <c r="G2350" t="s">
        <v>19817</v>
      </c>
    </row>
    <row r="2351" spans="1:7" x14ac:dyDescent="0.25">
      <c r="A2351" t="s">
        <v>19840</v>
      </c>
      <c r="B2351" s="15" t="s">
        <v>19826</v>
      </c>
      <c r="C2351" t="s">
        <v>275</v>
      </c>
      <c r="E2351">
        <v>1</v>
      </c>
      <c r="G2351" t="s">
        <v>19816</v>
      </c>
    </row>
    <row r="2352" spans="1:7" x14ac:dyDescent="0.25">
      <c r="A2352" t="s">
        <v>19841</v>
      </c>
      <c r="B2352" s="15" t="s">
        <v>19826</v>
      </c>
      <c r="C2352" t="s">
        <v>478</v>
      </c>
      <c r="D2352" t="s">
        <v>36</v>
      </c>
      <c r="E2352">
        <v>1</v>
      </c>
      <c r="G2352" t="s">
        <v>19822</v>
      </c>
    </row>
    <row r="2353" spans="1:7" x14ac:dyDescent="0.25">
      <c r="A2353" t="s">
        <v>19840</v>
      </c>
      <c r="B2353" s="15" t="s">
        <v>19826</v>
      </c>
      <c r="C2353" t="s">
        <v>478</v>
      </c>
      <c r="E2353">
        <v>1</v>
      </c>
      <c r="G2353" t="s">
        <v>19816</v>
      </c>
    </row>
    <row r="2354" spans="1:7" x14ac:dyDescent="0.25">
      <c r="A2354" t="s">
        <v>19841</v>
      </c>
      <c r="B2354" s="15" t="s">
        <v>19826</v>
      </c>
      <c r="C2354" t="s">
        <v>35</v>
      </c>
      <c r="D2354" t="s">
        <v>36</v>
      </c>
      <c r="E2354">
        <v>1</v>
      </c>
      <c r="G2354" t="s">
        <v>19819</v>
      </c>
    </row>
    <row r="2355" spans="1:7" x14ac:dyDescent="0.25">
      <c r="A2355" t="s">
        <v>19840</v>
      </c>
      <c r="B2355" s="15" t="s">
        <v>19826</v>
      </c>
      <c r="C2355" t="s">
        <v>35</v>
      </c>
      <c r="E2355">
        <v>1</v>
      </c>
      <c r="G2355" t="s">
        <v>19816</v>
      </c>
    </row>
    <row r="2356" spans="1:7" x14ac:dyDescent="0.25">
      <c r="A2356" t="s">
        <v>19841</v>
      </c>
      <c r="B2356" s="15" t="s">
        <v>19826</v>
      </c>
      <c r="C2356" t="s">
        <v>35</v>
      </c>
      <c r="D2356" t="s">
        <v>36</v>
      </c>
      <c r="E2356">
        <v>1</v>
      </c>
      <c r="G2356" t="s">
        <v>19813</v>
      </c>
    </row>
    <row r="2357" spans="1:7" x14ac:dyDescent="0.25">
      <c r="A2357" t="s">
        <v>19840</v>
      </c>
      <c r="B2357" s="15" t="s">
        <v>19826</v>
      </c>
      <c r="C2357" t="s">
        <v>35</v>
      </c>
      <c r="E2357">
        <v>1</v>
      </c>
      <c r="G2357" t="s">
        <v>19816</v>
      </c>
    </row>
    <row r="2358" spans="1:7" x14ac:dyDescent="0.25">
      <c r="A2358" t="s">
        <v>19841</v>
      </c>
      <c r="B2358" s="15" t="s">
        <v>19814</v>
      </c>
      <c r="C2358" t="s">
        <v>114</v>
      </c>
      <c r="D2358" t="s">
        <v>36</v>
      </c>
      <c r="E2358">
        <v>1</v>
      </c>
      <c r="G2358" t="s">
        <v>19813</v>
      </c>
    </row>
    <row r="2359" spans="1:7" x14ac:dyDescent="0.25">
      <c r="A2359" t="s">
        <v>19840</v>
      </c>
      <c r="B2359" s="15" t="s">
        <v>19826</v>
      </c>
      <c r="C2359" t="s">
        <v>114</v>
      </c>
      <c r="E2359">
        <v>1</v>
      </c>
      <c r="G2359" t="s">
        <v>19816</v>
      </c>
    </row>
    <row r="2360" spans="1:7" x14ac:dyDescent="0.25">
      <c r="A2360" t="s">
        <v>19841</v>
      </c>
      <c r="B2360" s="15" t="s">
        <v>19826</v>
      </c>
      <c r="C2360" t="s">
        <v>35</v>
      </c>
      <c r="D2360" t="s">
        <v>36</v>
      </c>
      <c r="E2360">
        <v>1</v>
      </c>
      <c r="G2360" t="s">
        <v>19819</v>
      </c>
    </row>
    <row r="2361" spans="1:7" x14ac:dyDescent="0.25">
      <c r="A2361" t="s">
        <v>19840</v>
      </c>
      <c r="B2361" s="15" t="s">
        <v>19826</v>
      </c>
      <c r="C2361" t="s">
        <v>35</v>
      </c>
      <c r="E2361">
        <v>1</v>
      </c>
      <c r="G2361" t="s">
        <v>19816</v>
      </c>
    </row>
    <row r="2362" spans="1:7" x14ac:dyDescent="0.25">
      <c r="A2362" t="s">
        <v>19841</v>
      </c>
      <c r="B2362" s="15" t="s">
        <v>19826</v>
      </c>
      <c r="C2362" t="s">
        <v>235</v>
      </c>
      <c r="D2362" t="s">
        <v>36</v>
      </c>
      <c r="E2362">
        <v>1</v>
      </c>
      <c r="G2362" t="s">
        <v>19817</v>
      </c>
    </row>
    <row r="2363" spans="1:7" x14ac:dyDescent="0.25">
      <c r="A2363" t="s">
        <v>19841</v>
      </c>
      <c r="B2363" s="15" t="s">
        <v>19826</v>
      </c>
      <c r="C2363" t="s">
        <v>478</v>
      </c>
      <c r="D2363" t="s">
        <v>36</v>
      </c>
      <c r="E2363">
        <v>1</v>
      </c>
      <c r="G2363" t="s">
        <v>19817</v>
      </c>
    </row>
    <row r="2364" spans="1:7" x14ac:dyDescent="0.25">
      <c r="A2364" t="s">
        <v>19840</v>
      </c>
      <c r="B2364" s="15" t="s">
        <v>19826</v>
      </c>
      <c r="C2364" t="s">
        <v>478</v>
      </c>
      <c r="E2364">
        <v>1</v>
      </c>
      <c r="G2364" t="s">
        <v>19816</v>
      </c>
    </row>
    <row r="2365" spans="1:7" x14ac:dyDescent="0.25">
      <c r="A2365" t="s">
        <v>19841</v>
      </c>
      <c r="B2365" s="15" t="s">
        <v>19826</v>
      </c>
      <c r="C2365" t="s">
        <v>3093</v>
      </c>
      <c r="D2365" t="s">
        <v>370</v>
      </c>
      <c r="E2365">
        <v>1</v>
      </c>
      <c r="G2365" t="s">
        <v>19813</v>
      </c>
    </row>
    <row r="2366" spans="1:7" x14ac:dyDescent="0.25">
      <c r="A2366" t="s">
        <v>19841</v>
      </c>
      <c r="B2366" s="15" t="s">
        <v>19826</v>
      </c>
      <c r="C2366" t="s">
        <v>404</v>
      </c>
      <c r="D2366" t="s">
        <v>36</v>
      </c>
      <c r="E2366">
        <v>1</v>
      </c>
      <c r="G2366" t="s">
        <v>19817</v>
      </c>
    </row>
    <row r="2367" spans="1:7" x14ac:dyDescent="0.25">
      <c r="A2367" t="s">
        <v>19840</v>
      </c>
      <c r="B2367" s="15" t="s">
        <v>19826</v>
      </c>
      <c r="C2367" t="s">
        <v>404</v>
      </c>
      <c r="E2367">
        <v>1</v>
      </c>
      <c r="G2367" t="s">
        <v>19816</v>
      </c>
    </row>
    <row r="2368" spans="1:7" x14ac:dyDescent="0.25">
      <c r="A2368" t="s">
        <v>19840</v>
      </c>
      <c r="B2368" s="15" t="s">
        <v>19826</v>
      </c>
      <c r="C2368" t="s">
        <v>108</v>
      </c>
      <c r="E2368">
        <v>1</v>
      </c>
      <c r="G2368" t="s">
        <v>19816</v>
      </c>
    </row>
    <row r="2369" spans="1:7" x14ac:dyDescent="0.25">
      <c r="A2369" t="s">
        <v>19841</v>
      </c>
      <c r="B2369" s="15" t="s">
        <v>19826</v>
      </c>
      <c r="C2369" t="s">
        <v>108</v>
      </c>
      <c r="D2369" t="s">
        <v>36</v>
      </c>
      <c r="E2369">
        <v>1</v>
      </c>
      <c r="G2369" t="s">
        <v>19817</v>
      </c>
    </row>
    <row r="2370" spans="1:7" x14ac:dyDescent="0.25">
      <c r="A2370" t="s">
        <v>19841</v>
      </c>
      <c r="B2370" s="15" t="s">
        <v>19826</v>
      </c>
      <c r="C2370" t="s">
        <v>35</v>
      </c>
      <c r="D2370" t="s">
        <v>36</v>
      </c>
      <c r="E2370">
        <v>1</v>
      </c>
      <c r="G2370" t="s">
        <v>19817</v>
      </c>
    </row>
    <row r="2371" spans="1:7" x14ac:dyDescent="0.25">
      <c r="A2371" t="s">
        <v>19840</v>
      </c>
      <c r="B2371" s="15" t="s">
        <v>19826</v>
      </c>
      <c r="C2371" t="s">
        <v>35</v>
      </c>
      <c r="E2371">
        <v>1</v>
      </c>
      <c r="G2371" t="s">
        <v>19816</v>
      </c>
    </row>
    <row r="2372" spans="1:7" x14ac:dyDescent="0.25">
      <c r="A2372" t="s">
        <v>19841</v>
      </c>
      <c r="B2372" s="15" t="s">
        <v>19826</v>
      </c>
      <c r="C2372" t="s">
        <v>2175</v>
      </c>
      <c r="D2372" t="s">
        <v>36</v>
      </c>
      <c r="E2372">
        <v>1</v>
      </c>
      <c r="G2372" t="s">
        <v>19817</v>
      </c>
    </row>
    <row r="2373" spans="1:7" x14ac:dyDescent="0.25">
      <c r="A2373" t="s">
        <v>19841</v>
      </c>
      <c r="B2373" s="15" t="s">
        <v>19826</v>
      </c>
      <c r="C2373" t="s">
        <v>35</v>
      </c>
      <c r="D2373" t="s">
        <v>36</v>
      </c>
      <c r="E2373">
        <v>1</v>
      </c>
      <c r="G2373" t="s">
        <v>19813</v>
      </c>
    </row>
    <row r="2374" spans="1:7" x14ac:dyDescent="0.25">
      <c r="A2374" t="s">
        <v>19840</v>
      </c>
      <c r="B2374" s="15" t="s">
        <v>19826</v>
      </c>
      <c r="C2374" t="s">
        <v>35</v>
      </c>
      <c r="E2374">
        <v>1</v>
      </c>
      <c r="G2374" t="s">
        <v>19816</v>
      </c>
    </row>
    <row r="2375" spans="1:7" x14ac:dyDescent="0.25">
      <c r="A2375" t="s">
        <v>19841</v>
      </c>
      <c r="B2375" s="15" t="s">
        <v>19826</v>
      </c>
      <c r="C2375" t="s">
        <v>665</v>
      </c>
      <c r="D2375" t="s">
        <v>36</v>
      </c>
      <c r="E2375">
        <v>1</v>
      </c>
      <c r="G2375" t="s">
        <v>19817</v>
      </c>
    </row>
    <row r="2376" spans="1:7" x14ac:dyDescent="0.25">
      <c r="A2376" t="s">
        <v>19840</v>
      </c>
      <c r="B2376" s="15" t="s">
        <v>19826</v>
      </c>
      <c r="C2376" t="s">
        <v>665</v>
      </c>
      <c r="E2376">
        <v>1</v>
      </c>
      <c r="G2376" t="s">
        <v>19816</v>
      </c>
    </row>
    <row r="2377" spans="1:7" x14ac:dyDescent="0.25">
      <c r="A2377" t="s">
        <v>19841</v>
      </c>
      <c r="B2377" s="15" t="s">
        <v>19826</v>
      </c>
      <c r="C2377" t="s">
        <v>714</v>
      </c>
      <c r="D2377" t="s">
        <v>189</v>
      </c>
      <c r="E2377">
        <v>1</v>
      </c>
      <c r="G2377" t="s">
        <v>19821</v>
      </c>
    </row>
    <row r="2378" spans="1:7" x14ac:dyDescent="0.25">
      <c r="A2378" t="s">
        <v>19840</v>
      </c>
      <c r="B2378" s="15" t="s">
        <v>19826</v>
      </c>
      <c r="C2378" t="s">
        <v>714</v>
      </c>
      <c r="E2378">
        <v>1</v>
      </c>
      <c r="G2378" t="s">
        <v>19816</v>
      </c>
    </row>
    <row r="2379" spans="1:7" x14ac:dyDescent="0.25">
      <c r="A2379" t="s">
        <v>19841</v>
      </c>
      <c r="B2379" s="15" t="s">
        <v>19826</v>
      </c>
      <c r="C2379" t="s">
        <v>35</v>
      </c>
      <c r="D2379" t="s">
        <v>36</v>
      </c>
      <c r="E2379">
        <v>1</v>
      </c>
      <c r="G2379" t="s">
        <v>19813</v>
      </c>
    </row>
    <row r="2380" spans="1:7" x14ac:dyDescent="0.25">
      <c r="A2380" t="s">
        <v>19840</v>
      </c>
      <c r="B2380" s="15" t="s">
        <v>19826</v>
      </c>
      <c r="C2380" t="s">
        <v>35</v>
      </c>
      <c r="E2380">
        <v>1</v>
      </c>
      <c r="G2380" t="s">
        <v>19816</v>
      </c>
    </row>
    <row r="2381" spans="1:7" x14ac:dyDescent="0.25">
      <c r="A2381" t="s">
        <v>19841</v>
      </c>
      <c r="B2381" s="15" t="s">
        <v>19826</v>
      </c>
      <c r="C2381" t="s">
        <v>35</v>
      </c>
      <c r="D2381" t="s">
        <v>36</v>
      </c>
      <c r="E2381">
        <v>1</v>
      </c>
      <c r="G2381" t="s">
        <v>19821</v>
      </c>
    </row>
    <row r="2382" spans="1:7" x14ac:dyDescent="0.25">
      <c r="A2382" t="s">
        <v>19840</v>
      </c>
      <c r="B2382" s="15" t="s">
        <v>19826</v>
      </c>
      <c r="C2382" t="s">
        <v>35</v>
      </c>
      <c r="E2382">
        <v>1</v>
      </c>
      <c r="G2382" t="s">
        <v>19816</v>
      </c>
    </row>
    <row r="2383" spans="1:7" x14ac:dyDescent="0.25">
      <c r="A2383" t="s">
        <v>19841</v>
      </c>
      <c r="B2383" s="15" t="s">
        <v>19826</v>
      </c>
      <c r="C2383" t="s">
        <v>659</v>
      </c>
      <c r="D2383" t="s">
        <v>36</v>
      </c>
      <c r="E2383">
        <v>1</v>
      </c>
      <c r="G2383" t="s">
        <v>19822</v>
      </c>
    </row>
    <row r="2384" spans="1:7" x14ac:dyDescent="0.25">
      <c r="A2384" t="s">
        <v>19841</v>
      </c>
      <c r="B2384" s="15" t="s">
        <v>19826</v>
      </c>
      <c r="C2384" t="s">
        <v>404</v>
      </c>
      <c r="D2384" t="s">
        <v>36</v>
      </c>
      <c r="E2384">
        <v>1</v>
      </c>
      <c r="G2384" t="s">
        <v>19817</v>
      </c>
    </row>
    <row r="2385" spans="1:7" x14ac:dyDescent="0.25">
      <c r="A2385" t="s">
        <v>19840</v>
      </c>
      <c r="B2385" s="15" t="s">
        <v>19826</v>
      </c>
      <c r="C2385" t="s">
        <v>404</v>
      </c>
      <c r="E2385">
        <v>1</v>
      </c>
      <c r="G2385" t="s">
        <v>19816</v>
      </c>
    </row>
    <row r="2386" spans="1:7" x14ac:dyDescent="0.25">
      <c r="A2386" t="s">
        <v>19841</v>
      </c>
      <c r="B2386" s="15" t="s">
        <v>19826</v>
      </c>
      <c r="C2386" t="s">
        <v>157</v>
      </c>
      <c r="D2386" t="s">
        <v>36</v>
      </c>
      <c r="E2386">
        <v>1</v>
      </c>
      <c r="G2386" t="s">
        <v>19817</v>
      </c>
    </row>
    <row r="2387" spans="1:7" x14ac:dyDescent="0.25">
      <c r="A2387" t="s">
        <v>19840</v>
      </c>
      <c r="B2387" s="15" t="s">
        <v>19826</v>
      </c>
      <c r="C2387" t="s">
        <v>157</v>
      </c>
      <c r="E2387">
        <v>1</v>
      </c>
      <c r="G2387" t="s">
        <v>19816</v>
      </c>
    </row>
    <row r="2388" spans="1:7" x14ac:dyDescent="0.25">
      <c r="A2388" t="s">
        <v>19841</v>
      </c>
      <c r="B2388" s="15" t="s">
        <v>19826</v>
      </c>
      <c r="C2388" t="s">
        <v>143</v>
      </c>
      <c r="D2388" t="s">
        <v>36</v>
      </c>
      <c r="E2388">
        <v>1</v>
      </c>
      <c r="G2388" t="s">
        <v>19817</v>
      </c>
    </row>
    <row r="2389" spans="1:7" x14ac:dyDescent="0.25">
      <c r="A2389" t="s">
        <v>19840</v>
      </c>
      <c r="B2389" s="15" t="s">
        <v>19826</v>
      </c>
      <c r="C2389" t="s">
        <v>143</v>
      </c>
      <c r="E2389">
        <v>1</v>
      </c>
      <c r="G2389" t="s">
        <v>19816</v>
      </c>
    </row>
    <row r="2390" spans="1:7" x14ac:dyDescent="0.25">
      <c r="A2390" t="s">
        <v>19841</v>
      </c>
      <c r="B2390" s="15" t="s">
        <v>19826</v>
      </c>
      <c r="C2390" t="s">
        <v>166</v>
      </c>
      <c r="D2390" t="s">
        <v>136</v>
      </c>
      <c r="E2390">
        <v>1</v>
      </c>
      <c r="G2390" t="s">
        <v>19817</v>
      </c>
    </row>
    <row r="2391" spans="1:7" x14ac:dyDescent="0.25">
      <c r="A2391" t="s">
        <v>19841</v>
      </c>
      <c r="B2391" s="15" t="s">
        <v>19826</v>
      </c>
      <c r="C2391" t="s">
        <v>703</v>
      </c>
      <c r="D2391" t="s">
        <v>370</v>
      </c>
      <c r="E2391">
        <v>1</v>
      </c>
      <c r="G2391" t="s">
        <v>19813</v>
      </c>
    </row>
    <row r="2392" spans="1:7" x14ac:dyDescent="0.25">
      <c r="A2392" t="s">
        <v>19840</v>
      </c>
      <c r="B2392" s="15" t="s">
        <v>19826</v>
      </c>
      <c r="C2392" t="s">
        <v>703</v>
      </c>
      <c r="E2392">
        <v>1</v>
      </c>
      <c r="G2392" t="s">
        <v>19816</v>
      </c>
    </row>
    <row r="2393" spans="1:7" x14ac:dyDescent="0.25">
      <c r="A2393" t="s">
        <v>19841</v>
      </c>
      <c r="B2393" s="15" t="s">
        <v>19826</v>
      </c>
      <c r="C2393" t="s">
        <v>665</v>
      </c>
      <c r="D2393" t="s">
        <v>36</v>
      </c>
      <c r="E2393">
        <v>1</v>
      </c>
      <c r="G2393" t="s">
        <v>19817</v>
      </c>
    </row>
    <row r="2394" spans="1:7" x14ac:dyDescent="0.25">
      <c r="A2394" t="s">
        <v>19840</v>
      </c>
      <c r="B2394" s="15" t="s">
        <v>19826</v>
      </c>
      <c r="C2394" t="s">
        <v>665</v>
      </c>
      <c r="E2394">
        <v>1</v>
      </c>
      <c r="G2394" t="s">
        <v>19816</v>
      </c>
    </row>
    <row r="2395" spans="1:7" x14ac:dyDescent="0.25">
      <c r="A2395" t="s">
        <v>19841</v>
      </c>
      <c r="B2395" s="15" t="s">
        <v>19826</v>
      </c>
      <c r="C2395" t="s">
        <v>2603</v>
      </c>
      <c r="D2395" t="s">
        <v>136</v>
      </c>
      <c r="E2395">
        <v>1</v>
      </c>
      <c r="G2395" t="s">
        <v>19813</v>
      </c>
    </row>
    <row r="2396" spans="1:7" x14ac:dyDescent="0.25">
      <c r="A2396" t="s">
        <v>19841</v>
      </c>
      <c r="B2396" s="15" t="s">
        <v>19826</v>
      </c>
      <c r="C2396" t="s">
        <v>5347</v>
      </c>
      <c r="D2396" t="s">
        <v>181</v>
      </c>
      <c r="E2396">
        <v>1</v>
      </c>
      <c r="G2396" t="s">
        <v>19823</v>
      </c>
    </row>
    <row r="2397" spans="1:7" x14ac:dyDescent="0.25">
      <c r="A2397" t="s">
        <v>19841</v>
      </c>
      <c r="B2397" s="15" t="s">
        <v>19826</v>
      </c>
      <c r="C2397" t="s">
        <v>35</v>
      </c>
      <c r="D2397" t="s">
        <v>189</v>
      </c>
      <c r="E2397">
        <v>1</v>
      </c>
      <c r="G2397" t="s">
        <v>19817</v>
      </c>
    </row>
    <row r="2398" spans="1:7" x14ac:dyDescent="0.25">
      <c r="A2398" t="s">
        <v>19840</v>
      </c>
      <c r="B2398" s="15" t="s">
        <v>19826</v>
      </c>
      <c r="C2398" t="s">
        <v>35</v>
      </c>
      <c r="E2398">
        <v>1</v>
      </c>
      <c r="G2398" t="s">
        <v>19816</v>
      </c>
    </row>
    <row r="2399" spans="1:7" x14ac:dyDescent="0.25">
      <c r="A2399" t="s">
        <v>19841</v>
      </c>
      <c r="B2399" s="15" t="s">
        <v>19826</v>
      </c>
      <c r="C2399" t="s">
        <v>1723</v>
      </c>
      <c r="D2399" t="s">
        <v>136</v>
      </c>
      <c r="E2399">
        <v>1</v>
      </c>
      <c r="G2399" t="s">
        <v>19819</v>
      </c>
    </row>
    <row r="2400" spans="1:7" x14ac:dyDescent="0.25">
      <c r="A2400" t="s">
        <v>19841</v>
      </c>
      <c r="B2400" s="15" t="s">
        <v>19826</v>
      </c>
      <c r="C2400" t="s">
        <v>35</v>
      </c>
      <c r="D2400" t="s">
        <v>36</v>
      </c>
      <c r="E2400">
        <v>1</v>
      </c>
      <c r="G2400" t="s">
        <v>19821</v>
      </c>
    </row>
    <row r="2401" spans="1:7" x14ac:dyDescent="0.25">
      <c r="A2401" t="s">
        <v>19840</v>
      </c>
      <c r="B2401" s="15" t="s">
        <v>19826</v>
      </c>
      <c r="C2401" t="s">
        <v>35</v>
      </c>
      <c r="E2401">
        <v>1</v>
      </c>
      <c r="G2401" t="s">
        <v>19816</v>
      </c>
    </row>
    <row r="2402" spans="1:7" x14ac:dyDescent="0.25">
      <c r="A2402" t="s">
        <v>19841</v>
      </c>
      <c r="B2402" s="15" t="s">
        <v>19826</v>
      </c>
      <c r="C2402" t="s">
        <v>35</v>
      </c>
      <c r="D2402" t="s">
        <v>36</v>
      </c>
      <c r="E2402">
        <v>1</v>
      </c>
      <c r="G2402" t="s">
        <v>19813</v>
      </c>
    </row>
    <row r="2403" spans="1:7" x14ac:dyDescent="0.25">
      <c r="A2403" t="s">
        <v>19840</v>
      </c>
      <c r="B2403" s="15" t="s">
        <v>19826</v>
      </c>
      <c r="C2403" t="s">
        <v>35</v>
      </c>
      <c r="E2403">
        <v>1</v>
      </c>
      <c r="G2403" t="s">
        <v>19816</v>
      </c>
    </row>
    <row r="2404" spans="1:7" x14ac:dyDescent="0.25">
      <c r="A2404" t="s">
        <v>19841</v>
      </c>
      <c r="B2404" s="15" t="s">
        <v>19826</v>
      </c>
      <c r="C2404" t="s">
        <v>35</v>
      </c>
      <c r="D2404" t="s">
        <v>36</v>
      </c>
      <c r="E2404">
        <v>1</v>
      </c>
      <c r="G2404" t="s">
        <v>19822</v>
      </c>
    </row>
    <row r="2405" spans="1:7" x14ac:dyDescent="0.25">
      <c r="A2405" t="s">
        <v>19840</v>
      </c>
      <c r="B2405" s="15" t="s">
        <v>19826</v>
      </c>
      <c r="C2405" t="s">
        <v>35</v>
      </c>
      <c r="E2405">
        <v>1</v>
      </c>
      <c r="G2405" t="s">
        <v>19816</v>
      </c>
    </row>
    <row r="2406" spans="1:7" x14ac:dyDescent="0.25">
      <c r="A2406" t="s">
        <v>19841</v>
      </c>
      <c r="B2406" s="15" t="s">
        <v>19826</v>
      </c>
      <c r="C2406" t="s">
        <v>157</v>
      </c>
      <c r="D2406" t="s">
        <v>181</v>
      </c>
      <c r="E2406">
        <v>1</v>
      </c>
      <c r="G2406" t="s">
        <v>19817</v>
      </c>
    </row>
    <row r="2407" spans="1:7" x14ac:dyDescent="0.25">
      <c r="A2407" t="s">
        <v>19840</v>
      </c>
      <c r="B2407" s="15" t="s">
        <v>19826</v>
      </c>
      <c r="C2407" t="s">
        <v>157</v>
      </c>
      <c r="E2407">
        <v>1</v>
      </c>
      <c r="G2407" t="s">
        <v>19816</v>
      </c>
    </row>
    <row r="2408" spans="1:7" x14ac:dyDescent="0.25">
      <c r="A2408" t="s">
        <v>19841</v>
      </c>
      <c r="B2408" s="15" t="s">
        <v>19826</v>
      </c>
      <c r="C2408" t="s">
        <v>77</v>
      </c>
      <c r="D2408" t="s">
        <v>181</v>
      </c>
      <c r="E2408">
        <v>1</v>
      </c>
      <c r="G2408" t="s">
        <v>19823</v>
      </c>
    </row>
    <row r="2409" spans="1:7" x14ac:dyDescent="0.25">
      <c r="A2409" t="s">
        <v>19841</v>
      </c>
      <c r="B2409" s="15" t="s">
        <v>19826</v>
      </c>
      <c r="C2409" t="s">
        <v>768</v>
      </c>
      <c r="D2409" t="s">
        <v>49</v>
      </c>
      <c r="E2409">
        <v>1</v>
      </c>
      <c r="G2409" t="s">
        <v>19817</v>
      </c>
    </row>
    <row r="2410" spans="1:7" x14ac:dyDescent="0.25">
      <c r="A2410" t="s">
        <v>19840</v>
      </c>
      <c r="B2410" s="15" t="s">
        <v>19826</v>
      </c>
      <c r="C2410" t="s">
        <v>768</v>
      </c>
      <c r="E2410">
        <v>1</v>
      </c>
      <c r="G2410" t="s">
        <v>19816</v>
      </c>
    </row>
    <row r="2411" spans="1:7" x14ac:dyDescent="0.25">
      <c r="A2411" t="s">
        <v>19841</v>
      </c>
      <c r="B2411" s="15" t="s">
        <v>19826</v>
      </c>
      <c r="C2411" t="s">
        <v>192</v>
      </c>
      <c r="D2411" t="s">
        <v>181</v>
      </c>
      <c r="E2411">
        <v>1</v>
      </c>
      <c r="G2411" t="s">
        <v>19817</v>
      </c>
    </row>
    <row r="2412" spans="1:7" x14ac:dyDescent="0.25">
      <c r="A2412" t="s">
        <v>19840</v>
      </c>
      <c r="B2412" s="15" t="s">
        <v>19826</v>
      </c>
      <c r="C2412" t="s">
        <v>192</v>
      </c>
      <c r="E2412">
        <v>1</v>
      </c>
      <c r="G2412" t="s">
        <v>19816</v>
      </c>
    </row>
    <row r="2413" spans="1:7" x14ac:dyDescent="0.25">
      <c r="A2413" t="s">
        <v>19841</v>
      </c>
      <c r="B2413" s="15" t="s">
        <v>19826</v>
      </c>
      <c r="C2413" t="s">
        <v>4805</v>
      </c>
      <c r="D2413" t="s">
        <v>370</v>
      </c>
      <c r="E2413">
        <v>1</v>
      </c>
      <c r="G2413" t="s">
        <v>19813</v>
      </c>
    </row>
    <row r="2414" spans="1:7" x14ac:dyDescent="0.25">
      <c r="A2414" t="s">
        <v>19841</v>
      </c>
      <c r="B2414" s="15" t="s">
        <v>19826</v>
      </c>
      <c r="C2414" t="s">
        <v>3499</v>
      </c>
      <c r="D2414" t="s">
        <v>370</v>
      </c>
      <c r="E2414">
        <v>1</v>
      </c>
      <c r="G2414" t="s">
        <v>19813</v>
      </c>
    </row>
    <row r="2415" spans="1:7" x14ac:dyDescent="0.25">
      <c r="A2415" t="s">
        <v>19841</v>
      </c>
      <c r="B2415" s="15" t="s">
        <v>19826</v>
      </c>
      <c r="C2415" t="s">
        <v>756</v>
      </c>
      <c r="D2415" t="s">
        <v>49</v>
      </c>
      <c r="E2415">
        <v>1</v>
      </c>
      <c r="G2415" t="s">
        <v>19817</v>
      </c>
    </row>
    <row r="2416" spans="1:7" x14ac:dyDescent="0.25">
      <c r="A2416" t="s">
        <v>19840</v>
      </c>
      <c r="B2416" s="15" t="s">
        <v>19826</v>
      </c>
      <c r="C2416" t="s">
        <v>756</v>
      </c>
      <c r="E2416">
        <v>1</v>
      </c>
      <c r="G2416" t="s">
        <v>19816</v>
      </c>
    </row>
    <row r="2417" spans="1:7" x14ac:dyDescent="0.25">
      <c r="A2417" t="s">
        <v>19840</v>
      </c>
      <c r="B2417" s="15" t="s">
        <v>19826</v>
      </c>
      <c r="C2417" t="s">
        <v>35</v>
      </c>
      <c r="E2417">
        <v>1</v>
      </c>
      <c r="G2417" t="s">
        <v>19816</v>
      </c>
    </row>
    <row r="2418" spans="1:7" x14ac:dyDescent="0.25">
      <c r="A2418" t="s">
        <v>19841</v>
      </c>
      <c r="B2418" s="15" t="s">
        <v>19826</v>
      </c>
      <c r="C2418" t="s">
        <v>35</v>
      </c>
      <c r="D2418" t="s">
        <v>36</v>
      </c>
      <c r="E2418">
        <v>1</v>
      </c>
      <c r="G2418" t="s">
        <v>19813</v>
      </c>
    </row>
    <row r="2419" spans="1:7" x14ac:dyDescent="0.25">
      <c r="A2419" t="s">
        <v>19841</v>
      </c>
      <c r="B2419" s="15" t="s">
        <v>19826</v>
      </c>
      <c r="C2419" t="s">
        <v>1453</v>
      </c>
      <c r="D2419" t="s">
        <v>136</v>
      </c>
      <c r="E2419">
        <v>1</v>
      </c>
      <c r="G2419" t="s">
        <v>19813</v>
      </c>
    </row>
    <row r="2420" spans="1:7" x14ac:dyDescent="0.25">
      <c r="A2420" t="s">
        <v>19841</v>
      </c>
      <c r="B2420" s="15" t="s">
        <v>19826</v>
      </c>
      <c r="C2420" t="s">
        <v>404</v>
      </c>
      <c r="D2420" t="s">
        <v>36</v>
      </c>
      <c r="E2420">
        <v>1</v>
      </c>
      <c r="G2420" t="s">
        <v>19817</v>
      </c>
    </row>
    <row r="2421" spans="1:7" x14ac:dyDescent="0.25">
      <c r="A2421" t="s">
        <v>19840</v>
      </c>
      <c r="B2421" s="15" t="s">
        <v>19826</v>
      </c>
      <c r="C2421" t="s">
        <v>404</v>
      </c>
      <c r="E2421">
        <v>1</v>
      </c>
      <c r="G2421" t="s">
        <v>19816</v>
      </c>
    </row>
    <row r="2422" spans="1:7" x14ac:dyDescent="0.25">
      <c r="A2422" t="s">
        <v>19841</v>
      </c>
      <c r="B2422" s="15" t="s">
        <v>19826</v>
      </c>
      <c r="C2422" t="s">
        <v>235</v>
      </c>
      <c r="D2422" t="s">
        <v>36</v>
      </c>
      <c r="E2422">
        <v>1</v>
      </c>
      <c r="G2422" t="s">
        <v>19817</v>
      </c>
    </row>
    <row r="2423" spans="1:7" x14ac:dyDescent="0.25">
      <c r="A2423" t="s">
        <v>19840</v>
      </c>
      <c r="B2423" s="15" t="s">
        <v>19826</v>
      </c>
      <c r="C2423" t="s">
        <v>235</v>
      </c>
      <c r="E2423">
        <v>1</v>
      </c>
      <c r="G2423" t="s">
        <v>19816</v>
      </c>
    </row>
    <row r="2424" spans="1:7" x14ac:dyDescent="0.25">
      <c r="A2424" t="s">
        <v>19841</v>
      </c>
      <c r="B2424" s="15" t="s">
        <v>19826</v>
      </c>
      <c r="C2424" t="s">
        <v>714</v>
      </c>
      <c r="D2424" t="s">
        <v>181</v>
      </c>
      <c r="E2424">
        <v>1</v>
      </c>
      <c r="G2424" t="s">
        <v>19821</v>
      </c>
    </row>
    <row r="2425" spans="1:7" x14ac:dyDescent="0.25">
      <c r="A2425" t="s">
        <v>19840</v>
      </c>
      <c r="B2425" s="15" t="s">
        <v>19826</v>
      </c>
      <c r="C2425" t="s">
        <v>714</v>
      </c>
      <c r="E2425">
        <v>1</v>
      </c>
      <c r="G2425" t="s">
        <v>19816</v>
      </c>
    </row>
    <row r="2426" spans="1:7" x14ac:dyDescent="0.25">
      <c r="A2426" t="s">
        <v>19841</v>
      </c>
      <c r="B2426" s="15" t="s">
        <v>19826</v>
      </c>
      <c r="C2426" t="s">
        <v>4805</v>
      </c>
      <c r="D2426" t="s">
        <v>136</v>
      </c>
      <c r="E2426">
        <v>1</v>
      </c>
      <c r="G2426" t="s">
        <v>19813</v>
      </c>
    </row>
    <row r="2427" spans="1:7" x14ac:dyDescent="0.25">
      <c r="A2427" t="s">
        <v>19841</v>
      </c>
      <c r="B2427" s="15" t="s">
        <v>19826</v>
      </c>
      <c r="C2427" t="s">
        <v>108</v>
      </c>
      <c r="D2427" t="s">
        <v>49</v>
      </c>
      <c r="E2427">
        <v>1</v>
      </c>
      <c r="G2427" t="s">
        <v>19817</v>
      </c>
    </row>
    <row r="2428" spans="1:7" x14ac:dyDescent="0.25">
      <c r="A2428" t="s">
        <v>19840</v>
      </c>
      <c r="B2428" s="15" t="s">
        <v>19826</v>
      </c>
      <c r="C2428" t="s">
        <v>108</v>
      </c>
      <c r="E2428">
        <v>1</v>
      </c>
      <c r="G2428" t="s">
        <v>19816</v>
      </c>
    </row>
    <row r="2429" spans="1:7" x14ac:dyDescent="0.25">
      <c r="A2429" t="s">
        <v>19841</v>
      </c>
      <c r="B2429" s="15" t="s">
        <v>19826</v>
      </c>
      <c r="C2429" t="s">
        <v>768</v>
      </c>
      <c r="D2429" t="s">
        <v>49</v>
      </c>
      <c r="E2429">
        <v>1</v>
      </c>
      <c r="G2429" t="s">
        <v>19817</v>
      </c>
    </row>
    <row r="2430" spans="1:7" x14ac:dyDescent="0.25">
      <c r="A2430" t="s">
        <v>19840</v>
      </c>
      <c r="B2430" s="15" t="s">
        <v>19826</v>
      </c>
      <c r="C2430" t="s">
        <v>768</v>
      </c>
      <c r="E2430">
        <v>1</v>
      </c>
      <c r="G2430" t="s">
        <v>19816</v>
      </c>
    </row>
    <row r="2431" spans="1:7" x14ac:dyDescent="0.25">
      <c r="A2431" t="s">
        <v>19841</v>
      </c>
      <c r="B2431" s="15" t="s">
        <v>19826</v>
      </c>
      <c r="C2431" t="s">
        <v>2059</v>
      </c>
      <c r="D2431" t="s">
        <v>370</v>
      </c>
      <c r="E2431">
        <v>1</v>
      </c>
      <c r="G2431" t="s">
        <v>19813</v>
      </c>
    </row>
    <row r="2432" spans="1:7" x14ac:dyDescent="0.25">
      <c r="A2432" t="s">
        <v>19841</v>
      </c>
      <c r="B2432" s="15" t="s">
        <v>19826</v>
      </c>
      <c r="C2432" t="s">
        <v>5425</v>
      </c>
      <c r="D2432" t="s">
        <v>370</v>
      </c>
      <c r="E2432">
        <v>1</v>
      </c>
      <c r="G2432" t="s">
        <v>19813</v>
      </c>
    </row>
    <row r="2433" spans="1:7" x14ac:dyDescent="0.25">
      <c r="A2433" t="s">
        <v>19840</v>
      </c>
      <c r="B2433" s="15" t="s">
        <v>19826</v>
      </c>
      <c r="C2433" t="s">
        <v>5425</v>
      </c>
      <c r="E2433">
        <v>1</v>
      </c>
      <c r="G2433" t="s">
        <v>19816</v>
      </c>
    </row>
    <row r="2434" spans="1:7" x14ac:dyDescent="0.25">
      <c r="A2434" t="s">
        <v>19841</v>
      </c>
      <c r="B2434" s="15" t="s">
        <v>19826</v>
      </c>
      <c r="C2434" t="s">
        <v>1475</v>
      </c>
      <c r="D2434" t="s">
        <v>136</v>
      </c>
      <c r="E2434">
        <v>1</v>
      </c>
      <c r="G2434" t="s">
        <v>19813</v>
      </c>
    </row>
    <row r="2435" spans="1:7" x14ac:dyDescent="0.25">
      <c r="A2435" t="s">
        <v>19841</v>
      </c>
      <c r="B2435" s="15" t="s">
        <v>19826</v>
      </c>
      <c r="C2435" t="s">
        <v>461</v>
      </c>
      <c r="D2435" t="s">
        <v>49</v>
      </c>
      <c r="E2435">
        <v>1</v>
      </c>
      <c r="G2435" t="s">
        <v>19817</v>
      </c>
    </row>
    <row r="2436" spans="1:7" x14ac:dyDescent="0.25">
      <c r="A2436" t="s">
        <v>19841</v>
      </c>
      <c r="B2436" s="15" t="s">
        <v>19826</v>
      </c>
      <c r="C2436" t="s">
        <v>192</v>
      </c>
      <c r="D2436" t="s">
        <v>181</v>
      </c>
      <c r="E2436">
        <v>1</v>
      </c>
      <c r="G2436" t="s">
        <v>19817</v>
      </c>
    </row>
    <row r="2437" spans="1:7" x14ac:dyDescent="0.25">
      <c r="A2437" t="s">
        <v>19840</v>
      </c>
      <c r="B2437" s="15" t="s">
        <v>19826</v>
      </c>
      <c r="C2437" t="s">
        <v>192</v>
      </c>
      <c r="E2437">
        <v>1</v>
      </c>
      <c r="G2437" t="s">
        <v>19816</v>
      </c>
    </row>
    <row r="2438" spans="1:7" x14ac:dyDescent="0.25">
      <c r="A2438" t="s">
        <v>19841</v>
      </c>
      <c r="B2438" s="15" t="s">
        <v>19826</v>
      </c>
      <c r="C2438" t="s">
        <v>964</v>
      </c>
      <c r="D2438" t="s">
        <v>49</v>
      </c>
      <c r="E2438">
        <v>1</v>
      </c>
      <c r="G2438" t="s">
        <v>19813</v>
      </c>
    </row>
    <row r="2439" spans="1:7" x14ac:dyDescent="0.25">
      <c r="A2439" t="s">
        <v>19840</v>
      </c>
      <c r="B2439" s="15" t="s">
        <v>19826</v>
      </c>
      <c r="C2439" t="s">
        <v>964</v>
      </c>
      <c r="E2439">
        <v>1</v>
      </c>
      <c r="G2439" t="s">
        <v>19816</v>
      </c>
    </row>
    <row r="2440" spans="1:7" x14ac:dyDescent="0.25">
      <c r="A2440" t="s">
        <v>19841</v>
      </c>
      <c r="B2440" s="15" t="s">
        <v>19826</v>
      </c>
      <c r="C2440" t="s">
        <v>35</v>
      </c>
      <c r="D2440" t="s">
        <v>181</v>
      </c>
      <c r="E2440">
        <v>1</v>
      </c>
      <c r="G2440" t="s">
        <v>19813</v>
      </c>
    </row>
    <row r="2441" spans="1:7" x14ac:dyDescent="0.25">
      <c r="A2441" t="s">
        <v>19840</v>
      </c>
      <c r="B2441" s="15" t="s">
        <v>19826</v>
      </c>
      <c r="C2441" t="s">
        <v>35</v>
      </c>
      <c r="E2441">
        <v>1</v>
      </c>
      <c r="G2441" t="s">
        <v>19816</v>
      </c>
    </row>
    <row r="2442" spans="1:7" x14ac:dyDescent="0.25">
      <c r="A2442" t="s">
        <v>19841</v>
      </c>
      <c r="B2442" s="15" t="s">
        <v>19826</v>
      </c>
      <c r="C2442" t="s">
        <v>1867</v>
      </c>
      <c r="D2442" t="s">
        <v>136</v>
      </c>
      <c r="E2442">
        <v>1</v>
      </c>
      <c r="G2442" t="s">
        <v>19828</v>
      </c>
    </row>
    <row r="2443" spans="1:7" x14ac:dyDescent="0.25">
      <c r="A2443" t="s">
        <v>19841</v>
      </c>
      <c r="B2443" s="15" t="s">
        <v>19826</v>
      </c>
      <c r="C2443" t="s">
        <v>35</v>
      </c>
      <c r="D2443" t="s">
        <v>36</v>
      </c>
      <c r="E2443">
        <v>1</v>
      </c>
      <c r="G2443" t="s">
        <v>19817</v>
      </c>
    </row>
    <row r="2444" spans="1:7" x14ac:dyDescent="0.25">
      <c r="A2444" t="s">
        <v>19840</v>
      </c>
      <c r="B2444" s="15" t="s">
        <v>19826</v>
      </c>
      <c r="C2444" t="s">
        <v>35</v>
      </c>
      <c r="E2444">
        <v>1</v>
      </c>
      <c r="G2444" t="s">
        <v>19816</v>
      </c>
    </row>
    <row r="2445" spans="1:7" x14ac:dyDescent="0.25">
      <c r="A2445" t="s">
        <v>19841</v>
      </c>
      <c r="B2445" s="15" t="s">
        <v>19826</v>
      </c>
      <c r="C2445" t="s">
        <v>187</v>
      </c>
      <c r="D2445" t="s">
        <v>36</v>
      </c>
      <c r="E2445">
        <v>1</v>
      </c>
      <c r="G2445" t="s">
        <v>19817</v>
      </c>
    </row>
    <row r="2446" spans="1:7" x14ac:dyDescent="0.25">
      <c r="A2446" t="s">
        <v>19840</v>
      </c>
      <c r="B2446" s="15" t="s">
        <v>19826</v>
      </c>
      <c r="C2446" t="s">
        <v>187</v>
      </c>
      <c r="E2446">
        <v>1</v>
      </c>
      <c r="G2446" t="s">
        <v>19816</v>
      </c>
    </row>
    <row r="2447" spans="1:7" x14ac:dyDescent="0.25">
      <c r="A2447" t="s">
        <v>19841</v>
      </c>
      <c r="B2447" s="15" t="s">
        <v>19826</v>
      </c>
      <c r="C2447" t="s">
        <v>249</v>
      </c>
      <c r="D2447" t="s">
        <v>36</v>
      </c>
      <c r="E2447">
        <v>1</v>
      </c>
      <c r="G2447" t="s">
        <v>19817</v>
      </c>
    </row>
    <row r="2448" spans="1:7" x14ac:dyDescent="0.25">
      <c r="A2448" t="s">
        <v>19840</v>
      </c>
      <c r="B2448" s="15" t="s">
        <v>19826</v>
      </c>
      <c r="C2448" t="s">
        <v>249</v>
      </c>
      <c r="E2448">
        <v>1</v>
      </c>
      <c r="G2448" t="s">
        <v>19816</v>
      </c>
    </row>
    <row r="2449" spans="1:7" x14ac:dyDescent="0.25">
      <c r="A2449" t="s">
        <v>19841</v>
      </c>
      <c r="B2449" s="15" t="s">
        <v>19826</v>
      </c>
      <c r="C2449" t="s">
        <v>77</v>
      </c>
      <c r="D2449" t="s">
        <v>36</v>
      </c>
      <c r="E2449">
        <v>1</v>
      </c>
      <c r="G2449" t="s">
        <v>19817</v>
      </c>
    </row>
    <row r="2450" spans="1:7" x14ac:dyDescent="0.25">
      <c r="A2450" t="s">
        <v>19840</v>
      </c>
      <c r="B2450" s="15" t="s">
        <v>19826</v>
      </c>
      <c r="C2450" t="s">
        <v>77</v>
      </c>
      <c r="E2450">
        <v>1</v>
      </c>
      <c r="G2450" t="s">
        <v>19816</v>
      </c>
    </row>
    <row r="2451" spans="1:7" x14ac:dyDescent="0.25">
      <c r="A2451" t="s">
        <v>19841</v>
      </c>
      <c r="B2451" s="15" t="s">
        <v>19826</v>
      </c>
      <c r="C2451" t="s">
        <v>35</v>
      </c>
      <c r="D2451" t="s">
        <v>36</v>
      </c>
      <c r="E2451">
        <v>1</v>
      </c>
      <c r="G2451" t="s">
        <v>19813</v>
      </c>
    </row>
    <row r="2452" spans="1:7" x14ac:dyDescent="0.25">
      <c r="A2452" t="s">
        <v>19840</v>
      </c>
      <c r="B2452" s="15" t="s">
        <v>19826</v>
      </c>
      <c r="C2452" t="s">
        <v>35</v>
      </c>
      <c r="E2452">
        <v>1</v>
      </c>
      <c r="G2452" t="s">
        <v>19816</v>
      </c>
    </row>
    <row r="2453" spans="1:7" x14ac:dyDescent="0.25">
      <c r="A2453" t="s">
        <v>19841</v>
      </c>
      <c r="B2453" s="15" t="s">
        <v>19826</v>
      </c>
      <c r="C2453" t="s">
        <v>35</v>
      </c>
      <c r="D2453" t="s">
        <v>36</v>
      </c>
      <c r="E2453">
        <v>1</v>
      </c>
      <c r="G2453" t="s">
        <v>19813</v>
      </c>
    </row>
    <row r="2454" spans="1:7" x14ac:dyDescent="0.25">
      <c r="A2454" t="s">
        <v>19840</v>
      </c>
      <c r="B2454" s="15" t="s">
        <v>19826</v>
      </c>
      <c r="C2454" t="s">
        <v>35</v>
      </c>
      <c r="E2454">
        <v>1</v>
      </c>
      <c r="G2454" t="s">
        <v>19816</v>
      </c>
    </row>
    <row r="2455" spans="1:7" x14ac:dyDescent="0.25">
      <c r="A2455" t="s">
        <v>19841</v>
      </c>
      <c r="B2455" s="15" t="s">
        <v>19826</v>
      </c>
      <c r="C2455" t="s">
        <v>172</v>
      </c>
      <c r="D2455" t="s">
        <v>181</v>
      </c>
      <c r="E2455">
        <v>1</v>
      </c>
      <c r="G2455" t="s">
        <v>19817</v>
      </c>
    </row>
    <row r="2456" spans="1:7" x14ac:dyDescent="0.25">
      <c r="A2456" t="s">
        <v>19840</v>
      </c>
      <c r="B2456" s="15" t="s">
        <v>19826</v>
      </c>
      <c r="C2456" t="s">
        <v>172</v>
      </c>
      <c r="E2456">
        <v>1</v>
      </c>
      <c r="G2456" t="s">
        <v>19816</v>
      </c>
    </row>
    <row r="2457" spans="1:7" x14ac:dyDescent="0.25">
      <c r="A2457" t="s">
        <v>19841</v>
      </c>
      <c r="B2457" s="15" t="s">
        <v>19826</v>
      </c>
      <c r="C2457" t="s">
        <v>461</v>
      </c>
      <c r="D2457" t="s">
        <v>36</v>
      </c>
      <c r="E2457">
        <v>1</v>
      </c>
      <c r="G2457" t="s">
        <v>19817</v>
      </c>
    </row>
    <row r="2458" spans="1:7" x14ac:dyDescent="0.25">
      <c r="A2458" t="s">
        <v>19840</v>
      </c>
      <c r="B2458" s="15" t="s">
        <v>19826</v>
      </c>
      <c r="C2458" t="s">
        <v>461</v>
      </c>
      <c r="E2458">
        <v>1</v>
      </c>
      <c r="G2458" t="s">
        <v>19816</v>
      </c>
    </row>
    <row r="2459" spans="1:7" x14ac:dyDescent="0.25">
      <c r="A2459" t="s">
        <v>19841</v>
      </c>
      <c r="B2459" s="15" t="s">
        <v>19826</v>
      </c>
      <c r="C2459" t="s">
        <v>557</v>
      </c>
      <c r="D2459" t="s">
        <v>36</v>
      </c>
      <c r="E2459">
        <v>1</v>
      </c>
      <c r="G2459" t="s">
        <v>19821</v>
      </c>
    </row>
    <row r="2460" spans="1:7" x14ac:dyDescent="0.25">
      <c r="A2460" t="s">
        <v>19840</v>
      </c>
      <c r="B2460" s="15" t="s">
        <v>19826</v>
      </c>
      <c r="C2460" t="s">
        <v>557</v>
      </c>
      <c r="E2460">
        <v>1</v>
      </c>
      <c r="G2460" t="s">
        <v>19816</v>
      </c>
    </row>
    <row r="2461" spans="1:7" x14ac:dyDescent="0.25">
      <c r="A2461" t="s">
        <v>19841</v>
      </c>
      <c r="B2461" s="15" t="s">
        <v>19826</v>
      </c>
      <c r="C2461" t="s">
        <v>235</v>
      </c>
      <c r="D2461" t="s">
        <v>36</v>
      </c>
      <c r="E2461">
        <v>1</v>
      </c>
      <c r="G2461" t="s">
        <v>19819</v>
      </c>
    </row>
    <row r="2462" spans="1:7" x14ac:dyDescent="0.25">
      <c r="A2462" t="s">
        <v>19841</v>
      </c>
      <c r="B2462" s="15" t="s">
        <v>19826</v>
      </c>
      <c r="C2462" t="s">
        <v>143</v>
      </c>
      <c r="D2462" t="s">
        <v>36</v>
      </c>
      <c r="E2462">
        <v>1</v>
      </c>
      <c r="G2462" t="s">
        <v>19817</v>
      </c>
    </row>
    <row r="2463" spans="1:7" x14ac:dyDescent="0.25">
      <c r="A2463" t="s">
        <v>19840</v>
      </c>
      <c r="B2463" s="15" t="s">
        <v>19826</v>
      </c>
      <c r="C2463" t="s">
        <v>143</v>
      </c>
      <c r="E2463">
        <v>1</v>
      </c>
      <c r="G2463" t="s">
        <v>19816</v>
      </c>
    </row>
    <row r="2464" spans="1:7" x14ac:dyDescent="0.25">
      <c r="A2464" t="s">
        <v>19841</v>
      </c>
      <c r="B2464" s="15" t="s">
        <v>19826</v>
      </c>
      <c r="C2464" t="s">
        <v>35</v>
      </c>
      <c r="D2464" t="s">
        <v>36</v>
      </c>
      <c r="E2464">
        <v>1</v>
      </c>
      <c r="G2464" t="s">
        <v>19813</v>
      </c>
    </row>
    <row r="2465" spans="1:7" x14ac:dyDescent="0.25">
      <c r="A2465" t="s">
        <v>19840</v>
      </c>
      <c r="B2465" s="15" t="s">
        <v>19826</v>
      </c>
      <c r="C2465" t="s">
        <v>35</v>
      </c>
      <c r="E2465">
        <v>1</v>
      </c>
      <c r="G2465" t="s">
        <v>19816</v>
      </c>
    </row>
    <row r="2466" spans="1:7" x14ac:dyDescent="0.25">
      <c r="A2466" t="s">
        <v>19841</v>
      </c>
      <c r="B2466" s="15" t="s">
        <v>19826</v>
      </c>
      <c r="C2466" t="s">
        <v>287</v>
      </c>
      <c r="D2466" t="s">
        <v>36</v>
      </c>
      <c r="E2466">
        <v>1</v>
      </c>
      <c r="G2466" t="s">
        <v>19817</v>
      </c>
    </row>
    <row r="2467" spans="1:7" x14ac:dyDescent="0.25">
      <c r="A2467" t="s">
        <v>19840</v>
      </c>
      <c r="B2467" s="15" t="s">
        <v>19826</v>
      </c>
      <c r="C2467" t="s">
        <v>287</v>
      </c>
      <c r="E2467">
        <v>1</v>
      </c>
      <c r="G2467" t="s">
        <v>19816</v>
      </c>
    </row>
    <row r="2468" spans="1:7" x14ac:dyDescent="0.25">
      <c r="A2468" t="s">
        <v>19841</v>
      </c>
      <c r="B2468" s="15" t="s">
        <v>19826</v>
      </c>
      <c r="C2468" t="s">
        <v>35</v>
      </c>
      <c r="D2468" t="s">
        <v>36</v>
      </c>
      <c r="E2468">
        <v>1</v>
      </c>
      <c r="G2468" t="s">
        <v>19813</v>
      </c>
    </row>
    <row r="2469" spans="1:7" x14ac:dyDescent="0.25">
      <c r="A2469" t="s">
        <v>19840</v>
      </c>
      <c r="B2469" s="15" t="s">
        <v>19826</v>
      </c>
      <c r="C2469" t="s">
        <v>35</v>
      </c>
      <c r="E2469">
        <v>1</v>
      </c>
      <c r="G2469" t="s">
        <v>19816</v>
      </c>
    </row>
    <row r="2470" spans="1:7" x14ac:dyDescent="0.25">
      <c r="A2470" t="s">
        <v>19840</v>
      </c>
      <c r="B2470" s="15" t="s">
        <v>19826</v>
      </c>
      <c r="C2470" t="s">
        <v>143</v>
      </c>
      <c r="E2470">
        <v>1</v>
      </c>
      <c r="G2470" t="s">
        <v>19816</v>
      </c>
    </row>
    <row r="2471" spans="1:7" x14ac:dyDescent="0.25">
      <c r="A2471" t="s">
        <v>19841</v>
      </c>
      <c r="B2471" s="15" t="s">
        <v>19826</v>
      </c>
      <c r="C2471" t="s">
        <v>143</v>
      </c>
      <c r="D2471" t="s">
        <v>36</v>
      </c>
      <c r="E2471">
        <v>1</v>
      </c>
      <c r="G2471" t="s">
        <v>19817</v>
      </c>
    </row>
    <row r="2472" spans="1:7" x14ac:dyDescent="0.25">
      <c r="A2472" t="s">
        <v>19841</v>
      </c>
      <c r="B2472" s="15" t="s">
        <v>19826</v>
      </c>
      <c r="C2472" t="s">
        <v>703</v>
      </c>
      <c r="D2472" t="s">
        <v>49</v>
      </c>
      <c r="E2472">
        <v>1</v>
      </c>
      <c r="G2472" t="s">
        <v>19813</v>
      </c>
    </row>
    <row r="2473" spans="1:7" x14ac:dyDescent="0.25">
      <c r="A2473" t="s">
        <v>19840</v>
      </c>
      <c r="B2473" s="15" t="s">
        <v>19826</v>
      </c>
      <c r="C2473" t="s">
        <v>35</v>
      </c>
      <c r="E2473">
        <v>1</v>
      </c>
      <c r="G2473" t="s">
        <v>19816</v>
      </c>
    </row>
    <row r="2474" spans="1:7" x14ac:dyDescent="0.25">
      <c r="A2474" t="s">
        <v>19841</v>
      </c>
      <c r="B2474" s="15" t="s">
        <v>19826</v>
      </c>
      <c r="C2474" t="s">
        <v>35</v>
      </c>
      <c r="D2474" t="s">
        <v>181</v>
      </c>
      <c r="E2474">
        <v>1</v>
      </c>
      <c r="G2474" t="s">
        <v>19813</v>
      </c>
    </row>
    <row r="2475" spans="1:7" x14ac:dyDescent="0.25">
      <c r="A2475" t="s">
        <v>19841</v>
      </c>
      <c r="B2475" s="15" t="s">
        <v>19826</v>
      </c>
      <c r="C2475" t="s">
        <v>768</v>
      </c>
      <c r="D2475" t="s">
        <v>181</v>
      </c>
      <c r="E2475">
        <v>1</v>
      </c>
      <c r="G2475" t="s">
        <v>19817</v>
      </c>
    </row>
    <row r="2476" spans="1:7" x14ac:dyDescent="0.25">
      <c r="A2476" t="s">
        <v>19840</v>
      </c>
      <c r="B2476" s="15" t="s">
        <v>19826</v>
      </c>
      <c r="C2476" t="s">
        <v>768</v>
      </c>
      <c r="E2476">
        <v>1</v>
      </c>
      <c r="G2476" t="s">
        <v>19816</v>
      </c>
    </row>
    <row r="2477" spans="1:7" x14ac:dyDescent="0.25">
      <c r="A2477" t="s">
        <v>19841</v>
      </c>
      <c r="B2477" s="15" t="s">
        <v>19826</v>
      </c>
      <c r="C2477" t="s">
        <v>166</v>
      </c>
      <c r="D2477" t="s">
        <v>49</v>
      </c>
      <c r="E2477">
        <v>1</v>
      </c>
      <c r="G2477" t="s">
        <v>19817</v>
      </c>
    </row>
    <row r="2478" spans="1:7" x14ac:dyDescent="0.25">
      <c r="A2478" t="s">
        <v>19840</v>
      </c>
      <c r="B2478" s="15" t="s">
        <v>19826</v>
      </c>
      <c r="C2478" t="s">
        <v>166</v>
      </c>
      <c r="E2478">
        <v>1</v>
      </c>
      <c r="G2478" t="s">
        <v>19816</v>
      </c>
    </row>
    <row r="2479" spans="1:7" x14ac:dyDescent="0.25">
      <c r="A2479" t="s">
        <v>19841</v>
      </c>
      <c r="B2479" s="15" t="s">
        <v>19826</v>
      </c>
      <c r="C2479" t="s">
        <v>235</v>
      </c>
      <c r="D2479" t="s">
        <v>136</v>
      </c>
      <c r="E2479">
        <v>1</v>
      </c>
      <c r="G2479" t="s">
        <v>19831</v>
      </c>
    </row>
    <row r="2480" spans="1:7" x14ac:dyDescent="0.25">
      <c r="A2480" t="s">
        <v>19841</v>
      </c>
      <c r="B2480" s="15" t="s">
        <v>19826</v>
      </c>
      <c r="C2480" t="s">
        <v>35</v>
      </c>
      <c r="D2480" t="s">
        <v>36</v>
      </c>
      <c r="E2480">
        <v>1</v>
      </c>
      <c r="G2480" t="s">
        <v>19821</v>
      </c>
    </row>
    <row r="2481" spans="1:7" x14ac:dyDescent="0.25">
      <c r="A2481" t="s">
        <v>19840</v>
      </c>
      <c r="B2481" s="15" t="s">
        <v>19826</v>
      </c>
      <c r="C2481" t="s">
        <v>35</v>
      </c>
      <c r="E2481">
        <v>1</v>
      </c>
      <c r="G2481" t="s">
        <v>19816</v>
      </c>
    </row>
    <row r="2482" spans="1:7" x14ac:dyDescent="0.25">
      <c r="A2482" t="s">
        <v>19841</v>
      </c>
      <c r="B2482" s="15" t="s">
        <v>19826</v>
      </c>
      <c r="C2482" t="s">
        <v>59</v>
      </c>
      <c r="D2482" t="s">
        <v>36</v>
      </c>
      <c r="E2482">
        <v>1</v>
      </c>
      <c r="G2482" t="s">
        <v>19817</v>
      </c>
    </row>
    <row r="2483" spans="1:7" x14ac:dyDescent="0.25">
      <c r="A2483" t="s">
        <v>19840</v>
      </c>
      <c r="B2483" s="15" t="s">
        <v>19826</v>
      </c>
      <c r="C2483" t="s">
        <v>59</v>
      </c>
      <c r="E2483">
        <v>1</v>
      </c>
      <c r="G2483" t="s">
        <v>19816</v>
      </c>
    </row>
    <row r="2484" spans="1:7" x14ac:dyDescent="0.25">
      <c r="A2484" t="s">
        <v>19841</v>
      </c>
      <c r="B2484" s="15" t="s">
        <v>19826</v>
      </c>
      <c r="C2484" t="s">
        <v>5534</v>
      </c>
      <c r="D2484" t="s">
        <v>49</v>
      </c>
      <c r="E2484">
        <v>1</v>
      </c>
      <c r="G2484" t="s">
        <v>19813</v>
      </c>
    </row>
    <row r="2485" spans="1:7" x14ac:dyDescent="0.25">
      <c r="A2485" t="s">
        <v>19841</v>
      </c>
      <c r="B2485" s="15" t="s">
        <v>19826</v>
      </c>
      <c r="C2485" t="s">
        <v>897</v>
      </c>
      <c r="D2485" t="s">
        <v>36</v>
      </c>
      <c r="E2485">
        <v>1</v>
      </c>
      <c r="G2485" t="s">
        <v>19817</v>
      </c>
    </row>
    <row r="2486" spans="1:7" x14ac:dyDescent="0.25">
      <c r="A2486" t="s">
        <v>19840</v>
      </c>
      <c r="B2486" s="15" t="s">
        <v>19826</v>
      </c>
      <c r="C2486" t="s">
        <v>897</v>
      </c>
      <c r="E2486">
        <v>1</v>
      </c>
      <c r="G2486" t="s">
        <v>19816</v>
      </c>
    </row>
    <row r="2487" spans="1:7" x14ac:dyDescent="0.25">
      <c r="A2487" t="s">
        <v>19841</v>
      </c>
      <c r="B2487" s="15" t="s">
        <v>19826</v>
      </c>
      <c r="C2487" t="s">
        <v>404</v>
      </c>
      <c r="D2487" t="s">
        <v>36</v>
      </c>
      <c r="E2487">
        <v>1</v>
      </c>
      <c r="G2487" t="s">
        <v>19817</v>
      </c>
    </row>
    <row r="2488" spans="1:7" x14ac:dyDescent="0.25">
      <c r="A2488" t="s">
        <v>19840</v>
      </c>
      <c r="B2488" s="15" t="s">
        <v>19826</v>
      </c>
      <c r="C2488" t="s">
        <v>404</v>
      </c>
      <c r="E2488">
        <v>1</v>
      </c>
      <c r="G2488" t="s">
        <v>19816</v>
      </c>
    </row>
    <row r="2489" spans="1:7" x14ac:dyDescent="0.25">
      <c r="A2489" t="s">
        <v>19841</v>
      </c>
      <c r="B2489" s="15" t="s">
        <v>19826</v>
      </c>
      <c r="C2489" t="s">
        <v>35</v>
      </c>
      <c r="D2489" t="s">
        <v>36</v>
      </c>
      <c r="E2489">
        <v>1</v>
      </c>
      <c r="G2489" t="s">
        <v>19813</v>
      </c>
    </row>
    <row r="2490" spans="1:7" x14ac:dyDescent="0.25">
      <c r="A2490" t="s">
        <v>19840</v>
      </c>
      <c r="B2490" s="15" t="s">
        <v>19826</v>
      </c>
      <c r="C2490" t="s">
        <v>35</v>
      </c>
      <c r="E2490">
        <v>1</v>
      </c>
      <c r="G2490" t="s">
        <v>19816</v>
      </c>
    </row>
    <row r="2491" spans="1:7" x14ac:dyDescent="0.25">
      <c r="A2491" t="s">
        <v>19841</v>
      </c>
      <c r="B2491" s="15" t="s">
        <v>19826</v>
      </c>
      <c r="C2491" t="s">
        <v>126</v>
      </c>
      <c r="D2491" t="s">
        <v>36</v>
      </c>
      <c r="E2491">
        <v>1</v>
      </c>
      <c r="G2491" t="s">
        <v>19821</v>
      </c>
    </row>
    <row r="2492" spans="1:7" x14ac:dyDescent="0.25">
      <c r="A2492" t="s">
        <v>19840</v>
      </c>
      <c r="B2492" s="15" t="s">
        <v>19826</v>
      </c>
      <c r="C2492" t="s">
        <v>126</v>
      </c>
      <c r="E2492">
        <v>1</v>
      </c>
      <c r="G2492" t="s">
        <v>19816</v>
      </c>
    </row>
    <row r="2493" spans="1:7" x14ac:dyDescent="0.25">
      <c r="A2493" t="s">
        <v>19841</v>
      </c>
      <c r="B2493" s="15" t="s">
        <v>19826</v>
      </c>
      <c r="C2493" t="s">
        <v>665</v>
      </c>
      <c r="D2493" t="s">
        <v>36</v>
      </c>
      <c r="E2493">
        <v>1</v>
      </c>
      <c r="G2493" t="s">
        <v>19817</v>
      </c>
    </row>
    <row r="2494" spans="1:7" x14ac:dyDescent="0.25">
      <c r="A2494" t="s">
        <v>19840</v>
      </c>
      <c r="B2494" s="15" t="s">
        <v>19826</v>
      </c>
      <c r="C2494" t="s">
        <v>665</v>
      </c>
      <c r="E2494">
        <v>1</v>
      </c>
      <c r="G2494" t="s">
        <v>19816</v>
      </c>
    </row>
    <row r="2495" spans="1:7" x14ac:dyDescent="0.25">
      <c r="A2495" t="s">
        <v>19841</v>
      </c>
      <c r="B2495" s="15" t="s">
        <v>19826</v>
      </c>
      <c r="C2495" t="s">
        <v>297</v>
      </c>
      <c r="D2495" t="s">
        <v>36</v>
      </c>
      <c r="E2495">
        <v>1</v>
      </c>
      <c r="G2495" t="s">
        <v>19817</v>
      </c>
    </row>
    <row r="2496" spans="1:7" x14ac:dyDescent="0.25">
      <c r="A2496" t="s">
        <v>19840</v>
      </c>
      <c r="B2496" s="15" t="s">
        <v>19826</v>
      </c>
      <c r="C2496" t="s">
        <v>297</v>
      </c>
      <c r="E2496">
        <v>1</v>
      </c>
      <c r="G2496" t="s">
        <v>19816</v>
      </c>
    </row>
    <row r="2497" spans="1:7" x14ac:dyDescent="0.25">
      <c r="A2497" t="s">
        <v>19841</v>
      </c>
      <c r="B2497" s="15" t="s">
        <v>19826</v>
      </c>
      <c r="C2497" t="s">
        <v>297</v>
      </c>
      <c r="D2497" t="s">
        <v>36</v>
      </c>
      <c r="E2497">
        <v>1</v>
      </c>
      <c r="G2497" t="s">
        <v>19817</v>
      </c>
    </row>
    <row r="2498" spans="1:7" x14ac:dyDescent="0.25">
      <c r="A2498" t="s">
        <v>19840</v>
      </c>
      <c r="B2498" s="15" t="s">
        <v>19826</v>
      </c>
      <c r="C2498" t="s">
        <v>297</v>
      </c>
      <c r="E2498">
        <v>1</v>
      </c>
      <c r="G2498" t="s">
        <v>19816</v>
      </c>
    </row>
    <row r="2499" spans="1:7" x14ac:dyDescent="0.25">
      <c r="A2499" t="s">
        <v>19841</v>
      </c>
      <c r="B2499" s="15" t="s">
        <v>19826</v>
      </c>
      <c r="C2499" t="s">
        <v>5561</v>
      </c>
      <c r="D2499" t="s">
        <v>136</v>
      </c>
      <c r="E2499">
        <v>1</v>
      </c>
      <c r="G2499" t="s">
        <v>19830</v>
      </c>
    </row>
    <row r="2500" spans="1:7" x14ac:dyDescent="0.25">
      <c r="A2500" t="s">
        <v>19841</v>
      </c>
      <c r="B2500" s="15" t="s">
        <v>19826</v>
      </c>
      <c r="C2500" t="s">
        <v>187</v>
      </c>
      <c r="D2500" t="s">
        <v>49</v>
      </c>
      <c r="E2500">
        <v>1</v>
      </c>
      <c r="G2500" t="s">
        <v>19817</v>
      </c>
    </row>
    <row r="2501" spans="1:7" x14ac:dyDescent="0.25">
      <c r="A2501" t="s">
        <v>19840</v>
      </c>
      <c r="B2501" s="15" t="s">
        <v>19826</v>
      </c>
      <c r="C2501" t="s">
        <v>187</v>
      </c>
      <c r="E2501">
        <v>1</v>
      </c>
      <c r="G2501" t="s">
        <v>19816</v>
      </c>
    </row>
    <row r="2502" spans="1:7" x14ac:dyDescent="0.25">
      <c r="A2502" t="s">
        <v>19841</v>
      </c>
      <c r="B2502" s="15" t="s">
        <v>19826</v>
      </c>
      <c r="C2502" t="s">
        <v>2608</v>
      </c>
      <c r="D2502" t="s">
        <v>370</v>
      </c>
      <c r="E2502">
        <v>1</v>
      </c>
      <c r="G2502" t="s">
        <v>19813</v>
      </c>
    </row>
    <row r="2503" spans="1:7" x14ac:dyDescent="0.25">
      <c r="A2503" t="s">
        <v>19841</v>
      </c>
      <c r="B2503" s="15" t="s">
        <v>19826</v>
      </c>
      <c r="C2503" t="s">
        <v>5572</v>
      </c>
      <c r="D2503" t="s">
        <v>49</v>
      </c>
      <c r="E2503">
        <v>1</v>
      </c>
      <c r="G2503" t="s">
        <v>19821</v>
      </c>
    </row>
    <row r="2504" spans="1:7" x14ac:dyDescent="0.25">
      <c r="A2504" t="s">
        <v>19840</v>
      </c>
      <c r="B2504" s="15" t="s">
        <v>19826</v>
      </c>
      <c r="C2504" t="s">
        <v>5572</v>
      </c>
      <c r="E2504">
        <v>1</v>
      </c>
      <c r="G2504" t="s">
        <v>19816</v>
      </c>
    </row>
    <row r="2505" spans="1:7" x14ac:dyDescent="0.25">
      <c r="A2505" t="s">
        <v>19841</v>
      </c>
      <c r="B2505" s="15" t="s">
        <v>19826</v>
      </c>
      <c r="C2505" t="s">
        <v>35</v>
      </c>
      <c r="D2505" t="s">
        <v>36</v>
      </c>
      <c r="E2505">
        <v>1</v>
      </c>
      <c r="G2505" t="s">
        <v>19821</v>
      </c>
    </row>
    <row r="2506" spans="1:7" x14ac:dyDescent="0.25">
      <c r="A2506" t="s">
        <v>19840</v>
      </c>
      <c r="B2506" s="15" t="s">
        <v>19826</v>
      </c>
      <c r="C2506" t="s">
        <v>35</v>
      </c>
      <c r="E2506">
        <v>1</v>
      </c>
      <c r="G2506" t="s">
        <v>19816</v>
      </c>
    </row>
    <row r="2507" spans="1:7" x14ac:dyDescent="0.25">
      <c r="A2507" t="s">
        <v>19841</v>
      </c>
      <c r="B2507" s="15" t="s">
        <v>19826</v>
      </c>
      <c r="C2507" t="s">
        <v>35</v>
      </c>
      <c r="D2507" t="s">
        <v>189</v>
      </c>
      <c r="E2507">
        <v>1</v>
      </c>
      <c r="G2507" t="s">
        <v>19819</v>
      </c>
    </row>
    <row r="2508" spans="1:7" x14ac:dyDescent="0.25">
      <c r="A2508" t="s">
        <v>19840</v>
      </c>
      <c r="B2508" s="15" t="s">
        <v>19826</v>
      </c>
      <c r="C2508" t="s">
        <v>35</v>
      </c>
      <c r="E2508">
        <v>1</v>
      </c>
      <c r="G2508" t="s">
        <v>19816</v>
      </c>
    </row>
    <row r="2509" spans="1:7" x14ac:dyDescent="0.25">
      <c r="A2509" t="s">
        <v>19841</v>
      </c>
      <c r="B2509" s="15" t="s">
        <v>19826</v>
      </c>
      <c r="C2509" t="s">
        <v>4106</v>
      </c>
      <c r="D2509" t="s">
        <v>181</v>
      </c>
      <c r="E2509">
        <v>1</v>
      </c>
      <c r="G2509" t="s">
        <v>19824</v>
      </c>
    </row>
    <row r="2510" spans="1:7" x14ac:dyDescent="0.25">
      <c r="A2510" t="s">
        <v>19840</v>
      </c>
      <c r="B2510" s="15" t="s">
        <v>19826</v>
      </c>
      <c r="C2510" t="s">
        <v>4106</v>
      </c>
      <c r="E2510">
        <v>1</v>
      </c>
      <c r="G2510" t="s">
        <v>19816</v>
      </c>
    </row>
    <row r="2511" spans="1:7" x14ac:dyDescent="0.25">
      <c r="A2511" t="s">
        <v>19841</v>
      </c>
      <c r="B2511" s="15" t="s">
        <v>19826</v>
      </c>
      <c r="C2511" t="s">
        <v>768</v>
      </c>
      <c r="D2511" t="s">
        <v>36</v>
      </c>
      <c r="E2511">
        <v>1</v>
      </c>
      <c r="G2511" t="s">
        <v>19817</v>
      </c>
    </row>
    <row r="2512" spans="1:7" x14ac:dyDescent="0.25">
      <c r="A2512" t="s">
        <v>19840</v>
      </c>
      <c r="B2512" s="15" t="s">
        <v>19826</v>
      </c>
      <c r="C2512" t="s">
        <v>768</v>
      </c>
      <c r="E2512">
        <v>1</v>
      </c>
      <c r="G2512" t="s">
        <v>19816</v>
      </c>
    </row>
    <row r="2513" spans="1:7" x14ac:dyDescent="0.25">
      <c r="A2513" t="s">
        <v>19841</v>
      </c>
      <c r="B2513" s="15" t="s">
        <v>19826</v>
      </c>
      <c r="C2513" t="s">
        <v>35</v>
      </c>
      <c r="D2513" t="s">
        <v>36</v>
      </c>
      <c r="E2513">
        <v>1</v>
      </c>
      <c r="G2513" t="s">
        <v>19819</v>
      </c>
    </row>
    <row r="2514" spans="1:7" x14ac:dyDescent="0.25">
      <c r="A2514" t="s">
        <v>19840</v>
      </c>
      <c r="B2514" s="15" t="s">
        <v>19826</v>
      </c>
      <c r="C2514" t="s">
        <v>35</v>
      </c>
      <c r="E2514">
        <v>1</v>
      </c>
      <c r="G2514" t="s">
        <v>19816</v>
      </c>
    </row>
    <row r="2515" spans="1:7" x14ac:dyDescent="0.25">
      <c r="A2515" t="s">
        <v>19841</v>
      </c>
      <c r="B2515" s="15" t="s">
        <v>19826</v>
      </c>
      <c r="C2515" t="s">
        <v>2603</v>
      </c>
      <c r="D2515" t="s">
        <v>49</v>
      </c>
      <c r="E2515">
        <v>1</v>
      </c>
      <c r="G2515" t="s">
        <v>19813</v>
      </c>
    </row>
    <row r="2516" spans="1:7" x14ac:dyDescent="0.25">
      <c r="A2516" t="s">
        <v>19840</v>
      </c>
      <c r="B2516" s="15" t="s">
        <v>19826</v>
      </c>
      <c r="C2516" t="s">
        <v>2603</v>
      </c>
      <c r="E2516">
        <v>1</v>
      </c>
      <c r="G2516" t="s">
        <v>19816</v>
      </c>
    </row>
    <row r="2517" spans="1:7" x14ac:dyDescent="0.25">
      <c r="A2517" t="s">
        <v>19841</v>
      </c>
      <c r="B2517" s="15" t="s">
        <v>19826</v>
      </c>
      <c r="C2517" t="s">
        <v>35</v>
      </c>
      <c r="D2517" t="s">
        <v>36</v>
      </c>
      <c r="E2517">
        <v>1</v>
      </c>
      <c r="G2517" t="s">
        <v>19819</v>
      </c>
    </row>
    <row r="2518" spans="1:7" x14ac:dyDescent="0.25">
      <c r="A2518" t="s">
        <v>19840</v>
      </c>
      <c r="B2518" s="15" t="s">
        <v>19826</v>
      </c>
      <c r="C2518" t="s">
        <v>35</v>
      </c>
      <c r="E2518">
        <v>1</v>
      </c>
      <c r="G2518" t="s">
        <v>19816</v>
      </c>
    </row>
    <row r="2519" spans="1:7" x14ac:dyDescent="0.25">
      <c r="A2519" t="s">
        <v>19840</v>
      </c>
      <c r="B2519" s="15" t="s">
        <v>19826</v>
      </c>
      <c r="C2519" t="s">
        <v>35</v>
      </c>
      <c r="E2519">
        <v>1</v>
      </c>
      <c r="G2519" t="s">
        <v>19816</v>
      </c>
    </row>
    <row r="2520" spans="1:7" x14ac:dyDescent="0.25">
      <c r="A2520" t="s">
        <v>19841</v>
      </c>
      <c r="B2520" s="15" t="s">
        <v>19826</v>
      </c>
      <c r="C2520" t="s">
        <v>35</v>
      </c>
      <c r="D2520" t="s">
        <v>36</v>
      </c>
      <c r="E2520">
        <v>1</v>
      </c>
      <c r="G2520" t="s">
        <v>19821</v>
      </c>
    </row>
    <row r="2521" spans="1:7" x14ac:dyDescent="0.25">
      <c r="A2521" t="s">
        <v>19841</v>
      </c>
      <c r="B2521" s="15" t="s">
        <v>19826</v>
      </c>
      <c r="C2521" t="s">
        <v>1116</v>
      </c>
      <c r="D2521" t="s">
        <v>136</v>
      </c>
      <c r="E2521">
        <v>1</v>
      </c>
      <c r="G2521" t="s">
        <v>19831</v>
      </c>
    </row>
    <row r="2522" spans="1:7" x14ac:dyDescent="0.25">
      <c r="A2522" t="s">
        <v>19841</v>
      </c>
      <c r="B2522" s="15" t="s">
        <v>19826</v>
      </c>
      <c r="C2522" t="s">
        <v>3499</v>
      </c>
      <c r="D2522" t="s">
        <v>49</v>
      </c>
      <c r="E2522">
        <v>1</v>
      </c>
      <c r="G2522" t="s">
        <v>19813</v>
      </c>
    </row>
    <row r="2523" spans="1:7" x14ac:dyDescent="0.25">
      <c r="A2523" t="s">
        <v>19840</v>
      </c>
      <c r="B2523" s="15" t="s">
        <v>19826</v>
      </c>
      <c r="C2523" t="s">
        <v>3499</v>
      </c>
      <c r="E2523">
        <v>1</v>
      </c>
      <c r="G2523" t="s">
        <v>19816</v>
      </c>
    </row>
    <row r="2524" spans="1:7" x14ac:dyDescent="0.25">
      <c r="A2524" t="s">
        <v>19841</v>
      </c>
      <c r="B2524" s="15" t="s">
        <v>19826</v>
      </c>
      <c r="C2524" t="s">
        <v>126</v>
      </c>
      <c r="D2524" t="s">
        <v>36</v>
      </c>
      <c r="E2524">
        <v>1</v>
      </c>
      <c r="G2524" t="s">
        <v>19821</v>
      </c>
    </row>
    <row r="2525" spans="1:7" x14ac:dyDescent="0.25">
      <c r="A2525" t="s">
        <v>19840</v>
      </c>
      <c r="B2525" s="15" t="s">
        <v>19826</v>
      </c>
      <c r="C2525" t="s">
        <v>126</v>
      </c>
      <c r="E2525">
        <v>1</v>
      </c>
      <c r="G2525" t="s">
        <v>19816</v>
      </c>
    </row>
    <row r="2526" spans="1:7" x14ac:dyDescent="0.25">
      <c r="A2526" t="s">
        <v>19841</v>
      </c>
      <c r="B2526" s="15" t="s">
        <v>19826</v>
      </c>
      <c r="C2526" t="s">
        <v>86</v>
      </c>
      <c r="D2526" t="s">
        <v>36</v>
      </c>
      <c r="E2526">
        <v>1</v>
      </c>
      <c r="G2526" t="s">
        <v>19813</v>
      </c>
    </row>
    <row r="2527" spans="1:7" x14ac:dyDescent="0.25">
      <c r="A2527" t="s">
        <v>19840</v>
      </c>
      <c r="B2527" s="15" t="s">
        <v>19826</v>
      </c>
      <c r="C2527" t="s">
        <v>86</v>
      </c>
      <c r="E2527">
        <v>1</v>
      </c>
      <c r="G2527" t="s">
        <v>19816</v>
      </c>
    </row>
    <row r="2528" spans="1:7" x14ac:dyDescent="0.25">
      <c r="A2528" t="s">
        <v>19841</v>
      </c>
      <c r="B2528" s="15" t="s">
        <v>19826</v>
      </c>
      <c r="C2528" t="s">
        <v>2472</v>
      </c>
      <c r="D2528" t="s">
        <v>49</v>
      </c>
      <c r="E2528">
        <v>1</v>
      </c>
      <c r="G2528" t="s">
        <v>19824</v>
      </c>
    </row>
    <row r="2529" spans="1:7" x14ac:dyDescent="0.25">
      <c r="A2529" t="s">
        <v>19840</v>
      </c>
      <c r="B2529" s="15" t="s">
        <v>19826</v>
      </c>
      <c r="C2529" t="s">
        <v>2472</v>
      </c>
      <c r="E2529">
        <v>1</v>
      </c>
      <c r="G2529" t="s">
        <v>19816</v>
      </c>
    </row>
    <row r="2530" spans="1:7" x14ac:dyDescent="0.25">
      <c r="A2530" t="s">
        <v>19841</v>
      </c>
      <c r="B2530" s="15" t="s">
        <v>19826</v>
      </c>
      <c r="C2530" t="s">
        <v>1910</v>
      </c>
      <c r="D2530" t="s">
        <v>136</v>
      </c>
      <c r="E2530">
        <v>1</v>
      </c>
      <c r="G2530" t="s">
        <v>19823</v>
      </c>
    </row>
    <row r="2531" spans="1:7" x14ac:dyDescent="0.25">
      <c r="A2531" t="s">
        <v>19841</v>
      </c>
      <c r="B2531" s="15" t="s">
        <v>19826</v>
      </c>
      <c r="C2531" t="s">
        <v>5633</v>
      </c>
      <c r="D2531" t="s">
        <v>49</v>
      </c>
      <c r="E2531">
        <v>1</v>
      </c>
      <c r="G2531" t="s">
        <v>19828</v>
      </c>
    </row>
    <row r="2532" spans="1:7" x14ac:dyDescent="0.25">
      <c r="A2532" t="s">
        <v>19840</v>
      </c>
      <c r="B2532" s="15" t="s">
        <v>19826</v>
      </c>
      <c r="C2532" t="s">
        <v>5633</v>
      </c>
      <c r="E2532">
        <v>1</v>
      </c>
      <c r="G2532" t="s">
        <v>19816</v>
      </c>
    </row>
    <row r="2533" spans="1:7" x14ac:dyDescent="0.25">
      <c r="A2533" t="s">
        <v>19841</v>
      </c>
      <c r="B2533" s="15" t="s">
        <v>19826</v>
      </c>
      <c r="C2533" t="s">
        <v>35</v>
      </c>
      <c r="D2533" t="s">
        <v>36</v>
      </c>
      <c r="E2533">
        <v>1</v>
      </c>
      <c r="G2533" t="s">
        <v>19813</v>
      </c>
    </row>
    <row r="2534" spans="1:7" x14ac:dyDescent="0.25">
      <c r="A2534" t="s">
        <v>19840</v>
      </c>
      <c r="B2534" s="15" t="s">
        <v>19826</v>
      </c>
      <c r="C2534" t="s">
        <v>35</v>
      </c>
      <c r="E2534">
        <v>1</v>
      </c>
      <c r="G2534" t="s">
        <v>19816</v>
      </c>
    </row>
    <row r="2535" spans="1:7" x14ac:dyDescent="0.25">
      <c r="A2535" t="s">
        <v>19841</v>
      </c>
      <c r="B2535" s="15" t="s">
        <v>19826</v>
      </c>
      <c r="C2535" t="s">
        <v>5644</v>
      </c>
      <c r="D2535" t="s">
        <v>136</v>
      </c>
      <c r="E2535">
        <v>1</v>
      </c>
      <c r="G2535" t="s">
        <v>19822</v>
      </c>
    </row>
    <row r="2536" spans="1:7" x14ac:dyDescent="0.25">
      <c r="A2536" t="s">
        <v>19841</v>
      </c>
      <c r="B2536" s="15" t="s">
        <v>19826</v>
      </c>
      <c r="C2536" t="s">
        <v>478</v>
      </c>
      <c r="D2536" t="s">
        <v>181</v>
      </c>
      <c r="E2536">
        <v>1</v>
      </c>
      <c r="G2536" t="s">
        <v>19822</v>
      </c>
    </row>
    <row r="2537" spans="1:7" x14ac:dyDescent="0.25">
      <c r="A2537" t="s">
        <v>19840</v>
      </c>
      <c r="B2537" s="15" t="s">
        <v>19826</v>
      </c>
      <c r="C2537" t="s">
        <v>478</v>
      </c>
      <c r="E2537">
        <v>1</v>
      </c>
      <c r="G2537" t="s">
        <v>19816</v>
      </c>
    </row>
    <row r="2538" spans="1:7" x14ac:dyDescent="0.25">
      <c r="A2538" t="s">
        <v>19841</v>
      </c>
      <c r="B2538" s="15" t="s">
        <v>19826</v>
      </c>
      <c r="C2538" t="s">
        <v>2608</v>
      </c>
      <c r="D2538" t="s">
        <v>370</v>
      </c>
      <c r="E2538">
        <v>1</v>
      </c>
      <c r="G2538" t="s">
        <v>19813</v>
      </c>
    </row>
    <row r="2539" spans="1:7" x14ac:dyDescent="0.25">
      <c r="A2539" t="s">
        <v>19840</v>
      </c>
      <c r="B2539" s="15" t="s">
        <v>19826</v>
      </c>
      <c r="C2539" t="s">
        <v>2608</v>
      </c>
      <c r="E2539">
        <v>1</v>
      </c>
      <c r="G2539" t="s">
        <v>19816</v>
      </c>
    </row>
    <row r="2540" spans="1:7" x14ac:dyDescent="0.25">
      <c r="A2540" t="s">
        <v>19841</v>
      </c>
      <c r="B2540" s="15" t="s">
        <v>19826</v>
      </c>
      <c r="C2540" t="s">
        <v>1161</v>
      </c>
      <c r="D2540" t="s">
        <v>136</v>
      </c>
      <c r="E2540">
        <v>1</v>
      </c>
      <c r="G2540" t="s">
        <v>19813</v>
      </c>
    </row>
    <row r="2541" spans="1:7" x14ac:dyDescent="0.25">
      <c r="A2541" t="s">
        <v>19841</v>
      </c>
      <c r="B2541" s="15" t="s">
        <v>19826</v>
      </c>
      <c r="C2541" t="s">
        <v>86</v>
      </c>
      <c r="D2541" t="s">
        <v>36</v>
      </c>
      <c r="E2541">
        <v>1</v>
      </c>
      <c r="G2541" t="s">
        <v>19813</v>
      </c>
    </row>
    <row r="2542" spans="1:7" x14ac:dyDescent="0.25">
      <c r="A2542" t="s">
        <v>19840</v>
      </c>
      <c r="B2542" s="15" t="s">
        <v>19826</v>
      </c>
      <c r="C2542" t="s">
        <v>86</v>
      </c>
      <c r="E2542">
        <v>1</v>
      </c>
      <c r="G2542" t="s">
        <v>19816</v>
      </c>
    </row>
    <row r="2543" spans="1:7" x14ac:dyDescent="0.25">
      <c r="A2543" t="s">
        <v>19841</v>
      </c>
      <c r="B2543" s="15" t="s">
        <v>19826</v>
      </c>
      <c r="C2543" t="s">
        <v>114</v>
      </c>
      <c r="D2543" t="s">
        <v>36</v>
      </c>
      <c r="E2543">
        <v>1</v>
      </c>
      <c r="G2543" t="s">
        <v>19813</v>
      </c>
    </row>
    <row r="2544" spans="1:7" x14ac:dyDescent="0.25">
      <c r="A2544" t="s">
        <v>19841</v>
      </c>
      <c r="B2544" s="15" t="s">
        <v>19826</v>
      </c>
      <c r="C2544" t="s">
        <v>86</v>
      </c>
      <c r="D2544" t="s">
        <v>181</v>
      </c>
      <c r="E2544">
        <v>1</v>
      </c>
      <c r="G2544" t="s">
        <v>19813</v>
      </c>
    </row>
    <row r="2545" spans="1:7" x14ac:dyDescent="0.25">
      <c r="A2545" t="s">
        <v>19841</v>
      </c>
      <c r="B2545" s="15" t="s">
        <v>19826</v>
      </c>
      <c r="C2545" t="s">
        <v>2739</v>
      </c>
      <c r="D2545" t="s">
        <v>181</v>
      </c>
      <c r="E2545">
        <v>1</v>
      </c>
      <c r="G2545" t="s">
        <v>19828</v>
      </c>
    </row>
    <row r="2546" spans="1:7" x14ac:dyDescent="0.25">
      <c r="A2546" t="s">
        <v>19840</v>
      </c>
      <c r="B2546" s="15" t="s">
        <v>19826</v>
      </c>
      <c r="C2546" t="s">
        <v>2739</v>
      </c>
      <c r="E2546">
        <v>1</v>
      </c>
      <c r="G2546" t="s">
        <v>19816</v>
      </c>
    </row>
    <row r="2547" spans="1:7" x14ac:dyDescent="0.25">
      <c r="A2547" t="s">
        <v>19841</v>
      </c>
      <c r="B2547" s="15" t="s">
        <v>19826</v>
      </c>
      <c r="C2547" t="s">
        <v>35</v>
      </c>
      <c r="D2547" t="s">
        <v>370</v>
      </c>
      <c r="E2547">
        <v>1</v>
      </c>
      <c r="G2547" t="s">
        <v>19813</v>
      </c>
    </row>
    <row r="2548" spans="1:7" x14ac:dyDescent="0.25">
      <c r="A2548" t="s">
        <v>19840</v>
      </c>
      <c r="B2548" s="15" t="s">
        <v>19826</v>
      </c>
      <c r="C2548" t="s">
        <v>35</v>
      </c>
      <c r="E2548">
        <v>1</v>
      </c>
      <c r="G2548" t="s">
        <v>19816</v>
      </c>
    </row>
    <row r="2549" spans="1:7" x14ac:dyDescent="0.25">
      <c r="A2549" t="s">
        <v>19841</v>
      </c>
      <c r="B2549" s="15" t="s">
        <v>19826</v>
      </c>
      <c r="C2549" t="s">
        <v>5678</v>
      </c>
      <c r="D2549" t="s">
        <v>49</v>
      </c>
      <c r="E2549">
        <v>1</v>
      </c>
      <c r="G2549" t="s">
        <v>19828</v>
      </c>
    </row>
    <row r="2550" spans="1:7" x14ac:dyDescent="0.25">
      <c r="A2550" t="s">
        <v>19840</v>
      </c>
      <c r="B2550" s="15" t="s">
        <v>19826</v>
      </c>
      <c r="C2550" t="s">
        <v>5678</v>
      </c>
      <c r="E2550">
        <v>1</v>
      </c>
      <c r="G2550" t="s">
        <v>19816</v>
      </c>
    </row>
    <row r="2551" spans="1:7" x14ac:dyDescent="0.25">
      <c r="A2551" t="s">
        <v>19841</v>
      </c>
      <c r="B2551" s="15" t="s">
        <v>19826</v>
      </c>
      <c r="C2551" t="s">
        <v>166</v>
      </c>
      <c r="D2551" t="s">
        <v>49</v>
      </c>
      <c r="E2551">
        <v>1</v>
      </c>
      <c r="G2551" t="s">
        <v>19817</v>
      </c>
    </row>
    <row r="2552" spans="1:7" x14ac:dyDescent="0.25">
      <c r="A2552" t="s">
        <v>19840</v>
      </c>
      <c r="B2552" s="15" t="s">
        <v>19826</v>
      </c>
      <c r="C2552" t="s">
        <v>166</v>
      </c>
      <c r="E2552">
        <v>1</v>
      </c>
      <c r="G2552" t="s">
        <v>19816</v>
      </c>
    </row>
    <row r="2553" spans="1:7" x14ac:dyDescent="0.25">
      <c r="A2553" t="s">
        <v>19841</v>
      </c>
      <c r="B2553" s="15" t="s">
        <v>19814</v>
      </c>
      <c r="C2553" t="s">
        <v>35</v>
      </c>
      <c r="D2553" t="s">
        <v>36</v>
      </c>
      <c r="E2553">
        <v>1</v>
      </c>
      <c r="G2553" t="s">
        <v>19813</v>
      </c>
    </row>
    <row r="2554" spans="1:7" x14ac:dyDescent="0.25">
      <c r="A2554" t="s">
        <v>19840</v>
      </c>
      <c r="B2554" s="15" t="s">
        <v>19826</v>
      </c>
      <c r="C2554" t="s">
        <v>35</v>
      </c>
      <c r="E2554">
        <v>1</v>
      </c>
      <c r="G2554" t="s">
        <v>19816</v>
      </c>
    </row>
    <row r="2555" spans="1:7" x14ac:dyDescent="0.25">
      <c r="A2555" t="s">
        <v>19841</v>
      </c>
      <c r="B2555" s="15" t="s">
        <v>19826</v>
      </c>
      <c r="C2555" t="s">
        <v>35</v>
      </c>
      <c r="D2555" t="s">
        <v>36</v>
      </c>
      <c r="E2555">
        <v>1</v>
      </c>
      <c r="G2555" t="s">
        <v>19813</v>
      </c>
    </row>
    <row r="2556" spans="1:7" x14ac:dyDescent="0.25">
      <c r="A2556" t="s">
        <v>19840</v>
      </c>
      <c r="B2556" s="15" t="s">
        <v>19826</v>
      </c>
      <c r="C2556" t="s">
        <v>35</v>
      </c>
      <c r="E2556">
        <v>1</v>
      </c>
      <c r="G2556" t="s">
        <v>19816</v>
      </c>
    </row>
    <row r="2557" spans="1:7" x14ac:dyDescent="0.25">
      <c r="A2557" t="s">
        <v>19841</v>
      </c>
      <c r="B2557" s="15" t="s">
        <v>19826</v>
      </c>
      <c r="C2557" t="s">
        <v>35</v>
      </c>
      <c r="D2557" t="s">
        <v>36</v>
      </c>
      <c r="E2557">
        <v>1</v>
      </c>
      <c r="G2557" t="s">
        <v>19821</v>
      </c>
    </row>
    <row r="2558" spans="1:7" x14ac:dyDescent="0.25">
      <c r="A2558" t="s">
        <v>19840</v>
      </c>
      <c r="B2558" s="15" t="s">
        <v>19826</v>
      </c>
      <c r="C2558" t="s">
        <v>35</v>
      </c>
      <c r="E2558">
        <v>1</v>
      </c>
      <c r="G2558" t="s">
        <v>19816</v>
      </c>
    </row>
    <row r="2559" spans="1:7" x14ac:dyDescent="0.25">
      <c r="A2559" t="s">
        <v>19841</v>
      </c>
      <c r="B2559" s="15" t="s">
        <v>19826</v>
      </c>
      <c r="C2559" t="s">
        <v>35</v>
      </c>
      <c r="D2559" t="s">
        <v>36</v>
      </c>
      <c r="E2559">
        <v>1</v>
      </c>
      <c r="G2559" t="s">
        <v>19813</v>
      </c>
    </row>
    <row r="2560" spans="1:7" x14ac:dyDescent="0.25">
      <c r="A2560" t="s">
        <v>19840</v>
      </c>
      <c r="B2560" s="15" t="s">
        <v>19826</v>
      </c>
      <c r="C2560" t="s">
        <v>35</v>
      </c>
      <c r="E2560">
        <v>1</v>
      </c>
      <c r="G2560" t="s">
        <v>19816</v>
      </c>
    </row>
    <row r="2561" spans="1:7" x14ac:dyDescent="0.25">
      <c r="A2561" t="s">
        <v>19841</v>
      </c>
      <c r="B2561" s="15" t="s">
        <v>19826</v>
      </c>
      <c r="C2561" t="s">
        <v>598</v>
      </c>
      <c r="D2561" t="s">
        <v>136</v>
      </c>
      <c r="E2561">
        <v>1</v>
      </c>
      <c r="G2561" t="s">
        <v>19828</v>
      </c>
    </row>
    <row r="2562" spans="1:7" x14ac:dyDescent="0.25">
      <c r="A2562" t="s">
        <v>19841</v>
      </c>
      <c r="B2562" s="15" t="s">
        <v>19826</v>
      </c>
      <c r="C2562" t="s">
        <v>2138</v>
      </c>
      <c r="D2562" t="s">
        <v>136</v>
      </c>
      <c r="E2562">
        <v>1</v>
      </c>
      <c r="G2562" t="s">
        <v>19813</v>
      </c>
    </row>
    <row r="2563" spans="1:7" x14ac:dyDescent="0.25">
      <c r="A2563" t="s">
        <v>19841</v>
      </c>
      <c r="B2563" s="15" t="s">
        <v>19826</v>
      </c>
      <c r="C2563" t="s">
        <v>5707</v>
      </c>
      <c r="D2563" t="s">
        <v>136</v>
      </c>
      <c r="E2563">
        <v>1</v>
      </c>
      <c r="G2563" t="s">
        <v>19830</v>
      </c>
    </row>
    <row r="2564" spans="1:7" x14ac:dyDescent="0.25">
      <c r="A2564" t="s">
        <v>19841</v>
      </c>
      <c r="B2564" s="15" t="s">
        <v>19826</v>
      </c>
      <c r="C2564" t="s">
        <v>126</v>
      </c>
      <c r="D2564" t="s">
        <v>36</v>
      </c>
      <c r="E2564">
        <v>1</v>
      </c>
      <c r="G2564" t="s">
        <v>19821</v>
      </c>
    </row>
    <row r="2565" spans="1:7" x14ac:dyDescent="0.25">
      <c r="A2565" t="s">
        <v>19840</v>
      </c>
      <c r="B2565" s="15" t="s">
        <v>19826</v>
      </c>
      <c r="C2565" t="s">
        <v>126</v>
      </c>
      <c r="E2565">
        <v>1</v>
      </c>
      <c r="G2565" t="s">
        <v>19816</v>
      </c>
    </row>
    <row r="2566" spans="1:7" x14ac:dyDescent="0.25">
      <c r="A2566" t="s">
        <v>19841</v>
      </c>
      <c r="B2566" s="15" t="s">
        <v>19826</v>
      </c>
      <c r="C2566" t="s">
        <v>557</v>
      </c>
      <c r="D2566" t="s">
        <v>36</v>
      </c>
      <c r="E2566">
        <v>1</v>
      </c>
      <c r="G2566" t="s">
        <v>19821</v>
      </c>
    </row>
    <row r="2567" spans="1:7" x14ac:dyDescent="0.25">
      <c r="A2567" t="s">
        <v>19840</v>
      </c>
      <c r="B2567" s="15" t="s">
        <v>19826</v>
      </c>
      <c r="C2567" t="s">
        <v>557</v>
      </c>
      <c r="E2567">
        <v>1</v>
      </c>
      <c r="G2567" t="s">
        <v>19816</v>
      </c>
    </row>
    <row r="2568" spans="1:7" x14ac:dyDescent="0.25">
      <c r="A2568" t="s">
        <v>19841</v>
      </c>
      <c r="B2568" s="15" t="s">
        <v>19826</v>
      </c>
      <c r="C2568" t="s">
        <v>297</v>
      </c>
      <c r="D2568" t="s">
        <v>36</v>
      </c>
      <c r="E2568">
        <v>1</v>
      </c>
      <c r="G2568" t="s">
        <v>19817</v>
      </c>
    </row>
    <row r="2569" spans="1:7" x14ac:dyDescent="0.25">
      <c r="A2569" t="s">
        <v>19840</v>
      </c>
      <c r="B2569" s="15" t="s">
        <v>19826</v>
      </c>
      <c r="C2569" t="s">
        <v>297</v>
      </c>
      <c r="E2569">
        <v>1</v>
      </c>
      <c r="G2569" t="s">
        <v>19816</v>
      </c>
    </row>
    <row r="2570" spans="1:7" x14ac:dyDescent="0.25">
      <c r="A2570" t="s">
        <v>19841</v>
      </c>
      <c r="B2570" s="15" t="s">
        <v>19826</v>
      </c>
      <c r="C2570" t="s">
        <v>659</v>
      </c>
      <c r="D2570" t="s">
        <v>36</v>
      </c>
      <c r="E2570">
        <v>1</v>
      </c>
      <c r="G2570" t="s">
        <v>19822</v>
      </c>
    </row>
    <row r="2571" spans="1:7" x14ac:dyDescent="0.25">
      <c r="A2571" t="s">
        <v>19841</v>
      </c>
      <c r="B2571" s="15" t="s">
        <v>19826</v>
      </c>
      <c r="C2571" t="s">
        <v>659</v>
      </c>
      <c r="D2571" t="s">
        <v>36</v>
      </c>
      <c r="E2571">
        <v>1</v>
      </c>
      <c r="G2571" t="s">
        <v>19822</v>
      </c>
    </row>
    <row r="2572" spans="1:7" x14ac:dyDescent="0.25">
      <c r="A2572" t="s">
        <v>19841</v>
      </c>
      <c r="B2572" s="15" t="s">
        <v>19826</v>
      </c>
      <c r="C2572" t="s">
        <v>659</v>
      </c>
      <c r="D2572" t="s">
        <v>36</v>
      </c>
      <c r="E2572">
        <v>1</v>
      </c>
      <c r="G2572" t="s">
        <v>19822</v>
      </c>
    </row>
    <row r="2573" spans="1:7" x14ac:dyDescent="0.25">
      <c r="A2573" t="s">
        <v>19841</v>
      </c>
      <c r="B2573" s="15" t="s">
        <v>19826</v>
      </c>
      <c r="C2573" t="s">
        <v>35</v>
      </c>
      <c r="D2573" t="s">
        <v>36</v>
      </c>
      <c r="E2573">
        <v>1</v>
      </c>
      <c r="G2573" t="s">
        <v>19813</v>
      </c>
    </row>
    <row r="2574" spans="1:7" x14ac:dyDescent="0.25">
      <c r="A2574" t="s">
        <v>19840</v>
      </c>
      <c r="B2574" s="15" t="s">
        <v>19826</v>
      </c>
      <c r="C2574" t="s">
        <v>35</v>
      </c>
      <c r="E2574">
        <v>1</v>
      </c>
      <c r="G2574" t="s">
        <v>19816</v>
      </c>
    </row>
    <row r="2575" spans="1:7" x14ac:dyDescent="0.25">
      <c r="A2575" t="s">
        <v>19841</v>
      </c>
      <c r="B2575" s="15" t="s">
        <v>19826</v>
      </c>
      <c r="C2575" t="s">
        <v>35</v>
      </c>
      <c r="D2575" t="s">
        <v>36</v>
      </c>
      <c r="E2575">
        <v>1</v>
      </c>
      <c r="G2575" t="s">
        <v>19813</v>
      </c>
    </row>
    <row r="2576" spans="1:7" x14ac:dyDescent="0.25">
      <c r="A2576" t="s">
        <v>19840</v>
      </c>
      <c r="B2576" s="15" t="s">
        <v>19826</v>
      </c>
      <c r="C2576" t="s">
        <v>35</v>
      </c>
      <c r="E2576">
        <v>1</v>
      </c>
      <c r="G2576" t="s">
        <v>19816</v>
      </c>
    </row>
    <row r="2577" spans="1:7" x14ac:dyDescent="0.25">
      <c r="A2577" t="s">
        <v>19840</v>
      </c>
      <c r="B2577" s="15" t="s">
        <v>19826</v>
      </c>
      <c r="C2577" t="s">
        <v>243</v>
      </c>
      <c r="E2577">
        <v>1</v>
      </c>
      <c r="G2577" t="s">
        <v>19816</v>
      </c>
    </row>
    <row r="2578" spans="1:7" x14ac:dyDescent="0.25">
      <c r="A2578" t="s">
        <v>19841</v>
      </c>
      <c r="B2578" s="15" t="s">
        <v>19826</v>
      </c>
      <c r="C2578" t="s">
        <v>243</v>
      </c>
      <c r="D2578" t="s">
        <v>181</v>
      </c>
      <c r="E2578">
        <v>1</v>
      </c>
      <c r="G2578" t="s">
        <v>19813</v>
      </c>
    </row>
    <row r="2579" spans="1:7" x14ac:dyDescent="0.25">
      <c r="A2579" t="s">
        <v>19841</v>
      </c>
      <c r="B2579" s="15" t="s">
        <v>19826</v>
      </c>
      <c r="C2579" t="s">
        <v>886</v>
      </c>
      <c r="D2579" t="s">
        <v>36</v>
      </c>
      <c r="E2579">
        <v>1</v>
      </c>
      <c r="G2579" t="s">
        <v>19817</v>
      </c>
    </row>
    <row r="2580" spans="1:7" x14ac:dyDescent="0.25">
      <c r="A2580" t="s">
        <v>19840</v>
      </c>
      <c r="B2580" s="15" t="s">
        <v>19826</v>
      </c>
      <c r="C2580" t="s">
        <v>886</v>
      </c>
      <c r="E2580">
        <v>1</v>
      </c>
      <c r="G2580" t="s">
        <v>19816</v>
      </c>
    </row>
    <row r="2581" spans="1:7" x14ac:dyDescent="0.25">
      <c r="A2581" t="s">
        <v>19841</v>
      </c>
      <c r="B2581" s="15" t="s">
        <v>19826</v>
      </c>
      <c r="C2581" t="s">
        <v>3093</v>
      </c>
      <c r="D2581" t="s">
        <v>370</v>
      </c>
      <c r="E2581">
        <v>1</v>
      </c>
      <c r="G2581" t="s">
        <v>19813</v>
      </c>
    </row>
    <row r="2582" spans="1:7" x14ac:dyDescent="0.25">
      <c r="A2582" t="s">
        <v>19841</v>
      </c>
      <c r="B2582" s="15" t="s">
        <v>19826</v>
      </c>
      <c r="C2582" t="s">
        <v>3093</v>
      </c>
      <c r="D2582" t="s">
        <v>49</v>
      </c>
      <c r="E2582">
        <v>1</v>
      </c>
      <c r="G2582" t="s">
        <v>19813</v>
      </c>
    </row>
    <row r="2583" spans="1:7" x14ac:dyDescent="0.25">
      <c r="A2583" t="s">
        <v>19841</v>
      </c>
      <c r="B2583" s="15" t="s">
        <v>19826</v>
      </c>
      <c r="C2583" t="s">
        <v>35</v>
      </c>
      <c r="D2583" t="s">
        <v>36</v>
      </c>
      <c r="E2583">
        <v>1</v>
      </c>
      <c r="G2583" t="s">
        <v>19813</v>
      </c>
    </row>
    <row r="2584" spans="1:7" x14ac:dyDescent="0.25">
      <c r="A2584" t="s">
        <v>19840</v>
      </c>
      <c r="B2584" s="15" t="s">
        <v>19826</v>
      </c>
      <c r="C2584" t="s">
        <v>35</v>
      </c>
      <c r="E2584">
        <v>1</v>
      </c>
      <c r="G2584" t="s">
        <v>19816</v>
      </c>
    </row>
    <row r="2585" spans="1:7" x14ac:dyDescent="0.25">
      <c r="A2585" t="s">
        <v>19841</v>
      </c>
      <c r="B2585" s="15" t="s">
        <v>19826</v>
      </c>
      <c r="C2585" t="s">
        <v>585</v>
      </c>
      <c r="D2585" t="s">
        <v>370</v>
      </c>
      <c r="E2585">
        <v>1</v>
      </c>
      <c r="G2585" t="s">
        <v>19813</v>
      </c>
    </row>
    <row r="2586" spans="1:7" x14ac:dyDescent="0.25">
      <c r="A2586" t="s">
        <v>19840</v>
      </c>
      <c r="B2586" s="15" t="s">
        <v>19826</v>
      </c>
      <c r="C2586" t="s">
        <v>585</v>
      </c>
      <c r="E2586">
        <v>1</v>
      </c>
      <c r="G2586" t="s">
        <v>19816</v>
      </c>
    </row>
    <row r="2587" spans="1:7" x14ac:dyDescent="0.25">
      <c r="A2587" t="s">
        <v>19841</v>
      </c>
      <c r="B2587" s="15" t="s">
        <v>19826</v>
      </c>
      <c r="C2587" t="s">
        <v>557</v>
      </c>
      <c r="D2587" t="s">
        <v>49</v>
      </c>
      <c r="E2587">
        <v>1</v>
      </c>
      <c r="G2587" t="s">
        <v>19821</v>
      </c>
    </row>
    <row r="2588" spans="1:7" x14ac:dyDescent="0.25">
      <c r="A2588" t="s">
        <v>19840</v>
      </c>
      <c r="B2588" s="15" t="s">
        <v>19826</v>
      </c>
      <c r="C2588" t="s">
        <v>557</v>
      </c>
      <c r="E2588">
        <v>1</v>
      </c>
      <c r="G2588" t="s">
        <v>19816</v>
      </c>
    </row>
    <row r="2589" spans="1:7" x14ac:dyDescent="0.25">
      <c r="A2589" t="s">
        <v>19841</v>
      </c>
      <c r="B2589" s="15" t="s">
        <v>19826</v>
      </c>
      <c r="C2589" t="s">
        <v>126</v>
      </c>
      <c r="D2589" t="s">
        <v>181</v>
      </c>
      <c r="E2589">
        <v>1</v>
      </c>
      <c r="G2589" t="s">
        <v>19821</v>
      </c>
    </row>
    <row r="2590" spans="1:7" x14ac:dyDescent="0.25">
      <c r="A2590" t="s">
        <v>19840</v>
      </c>
      <c r="B2590" s="15" t="s">
        <v>19826</v>
      </c>
      <c r="C2590" t="s">
        <v>126</v>
      </c>
      <c r="E2590">
        <v>1</v>
      </c>
      <c r="G2590" t="s">
        <v>19816</v>
      </c>
    </row>
    <row r="2591" spans="1:7" x14ac:dyDescent="0.25">
      <c r="A2591" t="s">
        <v>19841</v>
      </c>
      <c r="B2591" s="15" t="s">
        <v>19826</v>
      </c>
      <c r="C2591" t="s">
        <v>35</v>
      </c>
      <c r="D2591" t="s">
        <v>36</v>
      </c>
      <c r="E2591">
        <v>1</v>
      </c>
      <c r="G2591" t="s">
        <v>19813</v>
      </c>
    </row>
    <row r="2592" spans="1:7" x14ac:dyDescent="0.25">
      <c r="A2592" t="s">
        <v>19840</v>
      </c>
      <c r="B2592" s="15" t="s">
        <v>19826</v>
      </c>
      <c r="C2592" t="s">
        <v>35</v>
      </c>
      <c r="E2592">
        <v>1</v>
      </c>
      <c r="G2592" t="s">
        <v>19816</v>
      </c>
    </row>
    <row r="2593" spans="1:7" x14ac:dyDescent="0.25">
      <c r="A2593" t="s">
        <v>19841</v>
      </c>
      <c r="B2593" s="15" t="s">
        <v>19826</v>
      </c>
      <c r="C2593" t="s">
        <v>35</v>
      </c>
      <c r="D2593" t="s">
        <v>181</v>
      </c>
      <c r="E2593">
        <v>1</v>
      </c>
      <c r="G2593" t="s">
        <v>19813</v>
      </c>
    </row>
    <row r="2594" spans="1:7" x14ac:dyDescent="0.25">
      <c r="A2594" t="s">
        <v>19840</v>
      </c>
      <c r="B2594" s="15" t="s">
        <v>19826</v>
      </c>
      <c r="C2594" t="s">
        <v>35</v>
      </c>
      <c r="E2594">
        <v>1</v>
      </c>
      <c r="G2594" t="s">
        <v>19816</v>
      </c>
    </row>
    <row r="2595" spans="1:7" x14ac:dyDescent="0.25">
      <c r="A2595" t="s">
        <v>19841</v>
      </c>
      <c r="B2595" s="15" t="s">
        <v>19826</v>
      </c>
      <c r="C2595" t="s">
        <v>86</v>
      </c>
      <c r="D2595" t="s">
        <v>181</v>
      </c>
      <c r="E2595">
        <v>1</v>
      </c>
      <c r="G2595" t="s">
        <v>19813</v>
      </c>
    </row>
    <row r="2596" spans="1:7" x14ac:dyDescent="0.25">
      <c r="A2596" t="s">
        <v>19840</v>
      </c>
      <c r="B2596" s="15" t="s">
        <v>19826</v>
      </c>
      <c r="C2596" t="s">
        <v>86</v>
      </c>
      <c r="E2596">
        <v>1</v>
      </c>
      <c r="G2596" t="s">
        <v>19816</v>
      </c>
    </row>
    <row r="2597" spans="1:7" x14ac:dyDescent="0.25">
      <c r="A2597" t="s">
        <v>19841</v>
      </c>
      <c r="B2597" s="15" t="s">
        <v>19826</v>
      </c>
      <c r="C2597" t="s">
        <v>5776</v>
      </c>
      <c r="D2597" t="s">
        <v>181</v>
      </c>
      <c r="E2597">
        <v>1</v>
      </c>
      <c r="G2597" t="s">
        <v>19828</v>
      </c>
    </row>
    <row r="2598" spans="1:7" x14ac:dyDescent="0.25">
      <c r="A2598" t="s">
        <v>19840</v>
      </c>
      <c r="B2598" s="15" t="s">
        <v>19826</v>
      </c>
      <c r="C2598" t="s">
        <v>5776</v>
      </c>
      <c r="E2598">
        <v>1</v>
      </c>
      <c r="G2598" t="s">
        <v>19816</v>
      </c>
    </row>
    <row r="2599" spans="1:7" x14ac:dyDescent="0.25">
      <c r="A2599" t="s">
        <v>19840</v>
      </c>
      <c r="B2599" s="15" t="s">
        <v>19826</v>
      </c>
      <c r="C2599" t="s">
        <v>3093</v>
      </c>
      <c r="E2599">
        <v>1</v>
      </c>
      <c r="G2599" t="s">
        <v>19816</v>
      </c>
    </row>
    <row r="2600" spans="1:7" x14ac:dyDescent="0.25">
      <c r="A2600" t="s">
        <v>19841</v>
      </c>
      <c r="B2600" s="15" t="s">
        <v>19826</v>
      </c>
      <c r="C2600" t="s">
        <v>3093</v>
      </c>
      <c r="D2600" t="s">
        <v>370</v>
      </c>
      <c r="E2600">
        <v>1</v>
      </c>
      <c r="G2600" t="s">
        <v>19813</v>
      </c>
    </row>
    <row r="2601" spans="1:7" x14ac:dyDescent="0.25">
      <c r="A2601" t="s">
        <v>19841</v>
      </c>
      <c r="B2601" s="15" t="s">
        <v>19826</v>
      </c>
      <c r="C2601" t="s">
        <v>1951</v>
      </c>
      <c r="D2601" t="s">
        <v>181</v>
      </c>
      <c r="E2601">
        <v>1</v>
      </c>
      <c r="G2601" t="s">
        <v>19813</v>
      </c>
    </row>
    <row r="2602" spans="1:7" x14ac:dyDescent="0.25">
      <c r="A2602" t="s">
        <v>19840</v>
      </c>
      <c r="B2602" s="15" t="s">
        <v>19826</v>
      </c>
      <c r="C2602" t="s">
        <v>1951</v>
      </c>
      <c r="E2602">
        <v>1</v>
      </c>
      <c r="G2602" t="s">
        <v>19816</v>
      </c>
    </row>
    <row r="2603" spans="1:7" x14ac:dyDescent="0.25">
      <c r="A2603" t="s">
        <v>19841</v>
      </c>
      <c r="B2603" s="15" t="s">
        <v>19826</v>
      </c>
      <c r="C2603" t="s">
        <v>35</v>
      </c>
      <c r="D2603" t="s">
        <v>36</v>
      </c>
      <c r="E2603">
        <v>1</v>
      </c>
      <c r="G2603" t="s">
        <v>19821</v>
      </c>
    </row>
    <row r="2604" spans="1:7" x14ac:dyDescent="0.25">
      <c r="A2604" t="s">
        <v>19840</v>
      </c>
      <c r="B2604" s="15" t="s">
        <v>19826</v>
      </c>
      <c r="C2604" t="s">
        <v>35</v>
      </c>
      <c r="E2604">
        <v>1</v>
      </c>
      <c r="G2604" t="s">
        <v>19816</v>
      </c>
    </row>
    <row r="2605" spans="1:7" x14ac:dyDescent="0.25">
      <c r="A2605" t="s">
        <v>19841</v>
      </c>
      <c r="B2605" s="15" t="s">
        <v>19826</v>
      </c>
      <c r="C2605" t="s">
        <v>5157</v>
      </c>
      <c r="D2605" t="s">
        <v>136</v>
      </c>
      <c r="E2605">
        <v>1</v>
      </c>
      <c r="G2605" t="s">
        <v>19813</v>
      </c>
    </row>
    <row r="2606" spans="1:7" x14ac:dyDescent="0.25">
      <c r="A2606" t="s">
        <v>19841</v>
      </c>
      <c r="B2606" s="15" t="s">
        <v>19826</v>
      </c>
      <c r="C2606" t="s">
        <v>35</v>
      </c>
      <c r="D2606" t="s">
        <v>36</v>
      </c>
      <c r="E2606">
        <v>1</v>
      </c>
      <c r="G2606" t="s">
        <v>19819</v>
      </c>
    </row>
    <row r="2607" spans="1:7" x14ac:dyDescent="0.25">
      <c r="A2607" t="s">
        <v>19840</v>
      </c>
      <c r="B2607" s="15" t="s">
        <v>19826</v>
      </c>
      <c r="C2607" t="s">
        <v>35</v>
      </c>
      <c r="E2607">
        <v>1</v>
      </c>
      <c r="G2607" t="s">
        <v>19816</v>
      </c>
    </row>
    <row r="2608" spans="1:7" x14ac:dyDescent="0.25">
      <c r="A2608" t="s">
        <v>19841</v>
      </c>
      <c r="B2608" s="15" t="s">
        <v>19826</v>
      </c>
      <c r="C2608" t="s">
        <v>2340</v>
      </c>
      <c r="D2608" t="s">
        <v>370</v>
      </c>
      <c r="E2608">
        <v>1</v>
      </c>
      <c r="G2608" t="s">
        <v>19813</v>
      </c>
    </row>
    <row r="2609" spans="1:7" x14ac:dyDescent="0.25">
      <c r="A2609" t="s">
        <v>19840</v>
      </c>
      <c r="B2609" s="15" t="s">
        <v>19826</v>
      </c>
      <c r="C2609" t="s">
        <v>2340</v>
      </c>
      <c r="E2609">
        <v>1</v>
      </c>
      <c r="G2609" t="s">
        <v>19816</v>
      </c>
    </row>
    <row r="2610" spans="1:7" x14ac:dyDescent="0.25">
      <c r="A2610" t="s">
        <v>19840</v>
      </c>
      <c r="B2610" s="15" t="s">
        <v>19826</v>
      </c>
      <c r="C2610" t="s">
        <v>35</v>
      </c>
      <c r="E2610">
        <v>1</v>
      </c>
      <c r="G2610" t="s">
        <v>19816</v>
      </c>
    </row>
    <row r="2611" spans="1:7" x14ac:dyDescent="0.25">
      <c r="A2611" t="s">
        <v>19841</v>
      </c>
      <c r="B2611" s="15" t="s">
        <v>19826</v>
      </c>
      <c r="C2611" t="s">
        <v>35</v>
      </c>
      <c r="D2611" t="s">
        <v>36</v>
      </c>
      <c r="E2611">
        <v>1</v>
      </c>
      <c r="G2611" t="s">
        <v>19822</v>
      </c>
    </row>
    <row r="2612" spans="1:7" x14ac:dyDescent="0.25">
      <c r="A2612" t="s">
        <v>19841</v>
      </c>
      <c r="B2612" s="15" t="s">
        <v>19826</v>
      </c>
      <c r="C2612" t="s">
        <v>35</v>
      </c>
      <c r="D2612" t="s">
        <v>36</v>
      </c>
      <c r="E2612">
        <v>1</v>
      </c>
      <c r="G2612" t="s">
        <v>19813</v>
      </c>
    </row>
    <row r="2613" spans="1:7" x14ac:dyDescent="0.25">
      <c r="A2613" t="s">
        <v>19840</v>
      </c>
      <c r="B2613" s="15" t="s">
        <v>19826</v>
      </c>
      <c r="C2613" t="s">
        <v>35</v>
      </c>
      <c r="E2613">
        <v>1</v>
      </c>
      <c r="G2613" t="s">
        <v>19816</v>
      </c>
    </row>
    <row r="2614" spans="1:7" x14ac:dyDescent="0.25">
      <c r="A2614" t="s">
        <v>19841</v>
      </c>
      <c r="B2614" s="15" t="s">
        <v>19826</v>
      </c>
      <c r="C2614" t="s">
        <v>114</v>
      </c>
      <c r="D2614" t="s">
        <v>36</v>
      </c>
      <c r="E2614">
        <v>1</v>
      </c>
      <c r="G2614" t="s">
        <v>19813</v>
      </c>
    </row>
    <row r="2615" spans="1:7" x14ac:dyDescent="0.25">
      <c r="A2615" t="s">
        <v>19840</v>
      </c>
      <c r="B2615" s="15" t="s">
        <v>19826</v>
      </c>
      <c r="C2615" t="s">
        <v>114</v>
      </c>
      <c r="E2615">
        <v>1</v>
      </c>
      <c r="G2615" t="s">
        <v>19816</v>
      </c>
    </row>
    <row r="2616" spans="1:7" x14ac:dyDescent="0.25">
      <c r="A2616" t="s">
        <v>19841</v>
      </c>
      <c r="B2616" s="15" t="s">
        <v>19826</v>
      </c>
      <c r="C2616" t="s">
        <v>35</v>
      </c>
      <c r="D2616" t="s">
        <v>36</v>
      </c>
      <c r="E2616">
        <v>1</v>
      </c>
      <c r="G2616" t="s">
        <v>19813</v>
      </c>
    </row>
    <row r="2617" spans="1:7" x14ac:dyDescent="0.25">
      <c r="A2617" t="s">
        <v>19840</v>
      </c>
      <c r="B2617" s="15" t="s">
        <v>19826</v>
      </c>
      <c r="C2617" t="s">
        <v>35</v>
      </c>
      <c r="E2617">
        <v>1</v>
      </c>
      <c r="G2617" t="s">
        <v>19816</v>
      </c>
    </row>
    <row r="2618" spans="1:7" x14ac:dyDescent="0.25">
      <c r="A2618" t="s">
        <v>19841</v>
      </c>
      <c r="B2618" s="15" t="s">
        <v>19826</v>
      </c>
      <c r="C2618" t="s">
        <v>3499</v>
      </c>
      <c r="D2618" t="s">
        <v>136</v>
      </c>
      <c r="E2618">
        <v>1</v>
      </c>
      <c r="G2618" t="s">
        <v>19813</v>
      </c>
    </row>
    <row r="2619" spans="1:7" x14ac:dyDescent="0.25">
      <c r="A2619" t="s">
        <v>19841</v>
      </c>
      <c r="B2619" s="15" t="s">
        <v>19826</v>
      </c>
      <c r="C2619" t="s">
        <v>35</v>
      </c>
      <c r="D2619" t="s">
        <v>36</v>
      </c>
      <c r="E2619">
        <v>1</v>
      </c>
      <c r="G2619" t="s">
        <v>19813</v>
      </c>
    </row>
    <row r="2620" spans="1:7" x14ac:dyDescent="0.25">
      <c r="A2620" t="s">
        <v>19840</v>
      </c>
      <c r="B2620" s="15" t="s">
        <v>19826</v>
      </c>
      <c r="C2620" t="s">
        <v>35</v>
      </c>
      <c r="E2620">
        <v>1</v>
      </c>
      <c r="G2620" t="s">
        <v>19816</v>
      </c>
    </row>
    <row r="2621" spans="1:7" x14ac:dyDescent="0.25">
      <c r="A2621" t="s">
        <v>19841</v>
      </c>
      <c r="B2621" s="15" t="s">
        <v>19826</v>
      </c>
      <c r="C2621" t="s">
        <v>35</v>
      </c>
      <c r="D2621" t="s">
        <v>36</v>
      </c>
      <c r="E2621">
        <v>1</v>
      </c>
      <c r="G2621" t="s">
        <v>19813</v>
      </c>
    </row>
    <row r="2622" spans="1:7" x14ac:dyDescent="0.25">
      <c r="A2622" t="s">
        <v>19840</v>
      </c>
      <c r="B2622" s="15" t="s">
        <v>19826</v>
      </c>
      <c r="C2622" t="s">
        <v>35</v>
      </c>
      <c r="E2622">
        <v>1</v>
      </c>
      <c r="G2622" t="s">
        <v>19816</v>
      </c>
    </row>
    <row r="2623" spans="1:7" x14ac:dyDescent="0.25">
      <c r="A2623" t="s">
        <v>19841</v>
      </c>
      <c r="B2623" s="15" t="s">
        <v>19826</v>
      </c>
      <c r="C2623" t="s">
        <v>35</v>
      </c>
      <c r="D2623" t="s">
        <v>36</v>
      </c>
      <c r="E2623">
        <v>1</v>
      </c>
      <c r="G2623" t="s">
        <v>19813</v>
      </c>
    </row>
    <row r="2624" spans="1:7" x14ac:dyDescent="0.25">
      <c r="A2624" t="s">
        <v>19840</v>
      </c>
      <c r="B2624" s="15" t="s">
        <v>19826</v>
      </c>
      <c r="C2624" t="s">
        <v>35</v>
      </c>
      <c r="E2624">
        <v>1</v>
      </c>
      <c r="G2624" t="s">
        <v>19816</v>
      </c>
    </row>
    <row r="2625" spans="1:7" x14ac:dyDescent="0.25">
      <c r="A2625" t="s">
        <v>19841</v>
      </c>
      <c r="B2625" s="15" t="s">
        <v>19826</v>
      </c>
      <c r="C2625" t="s">
        <v>35</v>
      </c>
      <c r="D2625" t="s">
        <v>36</v>
      </c>
      <c r="E2625">
        <v>1</v>
      </c>
      <c r="G2625" t="s">
        <v>19813</v>
      </c>
    </row>
    <row r="2626" spans="1:7" x14ac:dyDescent="0.25">
      <c r="A2626" t="s">
        <v>19840</v>
      </c>
      <c r="B2626" s="15" t="s">
        <v>19826</v>
      </c>
      <c r="C2626" t="s">
        <v>35</v>
      </c>
      <c r="E2626">
        <v>1</v>
      </c>
      <c r="G2626" t="s">
        <v>19816</v>
      </c>
    </row>
    <row r="2627" spans="1:7" x14ac:dyDescent="0.25">
      <c r="A2627" t="s">
        <v>19841</v>
      </c>
      <c r="B2627" s="15" t="s">
        <v>19826</v>
      </c>
      <c r="C2627" t="s">
        <v>1951</v>
      </c>
      <c r="D2627" t="s">
        <v>370</v>
      </c>
      <c r="E2627">
        <v>1</v>
      </c>
      <c r="G2627" t="s">
        <v>19813</v>
      </c>
    </row>
    <row r="2628" spans="1:7" x14ac:dyDescent="0.25">
      <c r="A2628" t="s">
        <v>19841</v>
      </c>
      <c r="B2628" s="15" t="s">
        <v>19826</v>
      </c>
      <c r="C2628" t="s">
        <v>4805</v>
      </c>
      <c r="D2628" t="s">
        <v>49</v>
      </c>
      <c r="E2628">
        <v>1</v>
      </c>
      <c r="G2628" t="s">
        <v>19813</v>
      </c>
    </row>
    <row r="2629" spans="1:7" x14ac:dyDescent="0.25">
      <c r="A2629" t="s">
        <v>19840</v>
      </c>
      <c r="B2629" s="15" t="s">
        <v>19826</v>
      </c>
      <c r="C2629" t="s">
        <v>4805</v>
      </c>
      <c r="E2629">
        <v>1</v>
      </c>
      <c r="G2629" t="s">
        <v>19816</v>
      </c>
    </row>
    <row r="2630" spans="1:7" x14ac:dyDescent="0.25">
      <c r="A2630" t="s">
        <v>19841</v>
      </c>
      <c r="B2630" s="15" t="s">
        <v>19826</v>
      </c>
      <c r="C2630" t="s">
        <v>86</v>
      </c>
      <c r="D2630" t="s">
        <v>189</v>
      </c>
      <c r="E2630">
        <v>1</v>
      </c>
      <c r="G2630" t="s">
        <v>19813</v>
      </c>
    </row>
    <row r="2631" spans="1:7" x14ac:dyDescent="0.25">
      <c r="A2631" t="s">
        <v>19841</v>
      </c>
      <c r="B2631" s="15" t="s">
        <v>19826</v>
      </c>
      <c r="C2631" t="s">
        <v>1951</v>
      </c>
      <c r="D2631" t="s">
        <v>36</v>
      </c>
      <c r="E2631">
        <v>1</v>
      </c>
      <c r="G2631" t="s">
        <v>19813</v>
      </c>
    </row>
    <row r="2632" spans="1:7" x14ac:dyDescent="0.25">
      <c r="A2632" t="s">
        <v>19840</v>
      </c>
      <c r="B2632" s="15" t="s">
        <v>19826</v>
      </c>
      <c r="C2632" t="s">
        <v>1951</v>
      </c>
      <c r="E2632">
        <v>1</v>
      </c>
      <c r="G2632" t="s">
        <v>19816</v>
      </c>
    </row>
    <row r="2633" spans="1:7" x14ac:dyDescent="0.25">
      <c r="A2633" t="s">
        <v>19841</v>
      </c>
      <c r="B2633" s="15" t="s">
        <v>19826</v>
      </c>
      <c r="C2633" t="s">
        <v>35</v>
      </c>
      <c r="D2633" t="s">
        <v>36</v>
      </c>
      <c r="E2633">
        <v>1</v>
      </c>
      <c r="G2633" t="s">
        <v>19813</v>
      </c>
    </row>
    <row r="2634" spans="1:7" x14ac:dyDescent="0.25">
      <c r="A2634" t="s">
        <v>19840</v>
      </c>
      <c r="B2634" s="15" t="s">
        <v>19826</v>
      </c>
      <c r="C2634" t="s">
        <v>35</v>
      </c>
      <c r="E2634">
        <v>1</v>
      </c>
      <c r="G2634" t="s">
        <v>19816</v>
      </c>
    </row>
    <row r="2635" spans="1:7" x14ac:dyDescent="0.25">
      <c r="A2635" t="s">
        <v>19841</v>
      </c>
      <c r="B2635" s="15" t="s">
        <v>19826</v>
      </c>
      <c r="C2635" t="s">
        <v>35</v>
      </c>
      <c r="D2635" t="s">
        <v>36</v>
      </c>
      <c r="E2635">
        <v>1</v>
      </c>
      <c r="G2635" t="s">
        <v>19821</v>
      </c>
    </row>
    <row r="2636" spans="1:7" x14ac:dyDescent="0.25">
      <c r="A2636" t="s">
        <v>19840</v>
      </c>
      <c r="B2636" s="15" t="s">
        <v>19826</v>
      </c>
      <c r="C2636" t="s">
        <v>35</v>
      </c>
      <c r="E2636">
        <v>1</v>
      </c>
      <c r="G2636" t="s">
        <v>19816</v>
      </c>
    </row>
    <row r="2637" spans="1:7" x14ac:dyDescent="0.25">
      <c r="A2637" t="s">
        <v>19841</v>
      </c>
      <c r="B2637" s="15" t="s">
        <v>19826</v>
      </c>
      <c r="C2637" t="s">
        <v>714</v>
      </c>
      <c r="D2637" t="s">
        <v>36</v>
      </c>
      <c r="E2637">
        <v>1</v>
      </c>
      <c r="G2637" t="s">
        <v>19821</v>
      </c>
    </row>
    <row r="2638" spans="1:7" x14ac:dyDescent="0.25">
      <c r="A2638" t="s">
        <v>19840</v>
      </c>
      <c r="B2638" s="15" t="s">
        <v>19826</v>
      </c>
      <c r="C2638" t="s">
        <v>714</v>
      </c>
      <c r="E2638">
        <v>1</v>
      </c>
      <c r="G2638" t="s">
        <v>19816</v>
      </c>
    </row>
    <row r="2639" spans="1:7" x14ac:dyDescent="0.25">
      <c r="A2639" t="s">
        <v>19841</v>
      </c>
      <c r="B2639" s="15" t="s">
        <v>19826</v>
      </c>
      <c r="C2639" t="s">
        <v>35</v>
      </c>
      <c r="D2639" t="s">
        <v>36</v>
      </c>
      <c r="E2639">
        <v>1</v>
      </c>
      <c r="G2639" t="s">
        <v>19819</v>
      </c>
    </row>
    <row r="2640" spans="1:7" x14ac:dyDescent="0.25">
      <c r="A2640" t="s">
        <v>19840</v>
      </c>
      <c r="B2640" s="15" t="s">
        <v>19826</v>
      </c>
      <c r="C2640" t="s">
        <v>35</v>
      </c>
      <c r="E2640">
        <v>1</v>
      </c>
      <c r="G2640" t="s">
        <v>19816</v>
      </c>
    </row>
    <row r="2641" spans="1:7" x14ac:dyDescent="0.25">
      <c r="A2641" t="s">
        <v>19841</v>
      </c>
      <c r="B2641" s="15" t="s">
        <v>19826</v>
      </c>
      <c r="C2641" t="s">
        <v>35</v>
      </c>
      <c r="D2641" t="s">
        <v>36</v>
      </c>
      <c r="E2641">
        <v>1</v>
      </c>
      <c r="G2641" t="s">
        <v>19813</v>
      </c>
    </row>
    <row r="2642" spans="1:7" x14ac:dyDescent="0.25">
      <c r="A2642" t="s">
        <v>19840</v>
      </c>
      <c r="B2642" s="15" t="s">
        <v>19826</v>
      </c>
      <c r="C2642" t="s">
        <v>35</v>
      </c>
      <c r="E2642">
        <v>1</v>
      </c>
      <c r="G2642" t="s">
        <v>19816</v>
      </c>
    </row>
    <row r="2643" spans="1:7" x14ac:dyDescent="0.25">
      <c r="A2643" t="s">
        <v>19841</v>
      </c>
      <c r="B2643" s="15" t="s">
        <v>19826</v>
      </c>
      <c r="C2643" t="s">
        <v>86</v>
      </c>
      <c r="D2643" t="s">
        <v>36</v>
      </c>
      <c r="E2643">
        <v>1</v>
      </c>
      <c r="G2643" t="s">
        <v>19813</v>
      </c>
    </row>
    <row r="2644" spans="1:7" x14ac:dyDescent="0.25">
      <c r="A2644" t="s">
        <v>19840</v>
      </c>
      <c r="B2644" s="15" t="s">
        <v>19826</v>
      </c>
      <c r="C2644" t="s">
        <v>86</v>
      </c>
      <c r="E2644">
        <v>1</v>
      </c>
      <c r="G2644" t="s">
        <v>19816</v>
      </c>
    </row>
    <row r="2645" spans="1:7" x14ac:dyDescent="0.25">
      <c r="A2645" t="s">
        <v>19841</v>
      </c>
      <c r="B2645" s="15" t="s">
        <v>19826</v>
      </c>
      <c r="C2645" t="s">
        <v>35</v>
      </c>
      <c r="D2645" t="s">
        <v>36</v>
      </c>
      <c r="E2645">
        <v>1</v>
      </c>
      <c r="G2645" t="s">
        <v>19813</v>
      </c>
    </row>
    <row r="2646" spans="1:7" x14ac:dyDescent="0.25">
      <c r="A2646" t="s">
        <v>19840</v>
      </c>
      <c r="B2646" s="15" t="s">
        <v>19826</v>
      </c>
      <c r="C2646" t="s">
        <v>35</v>
      </c>
      <c r="E2646">
        <v>1</v>
      </c>
      <c r="G2646" t="s">
        <v>19816</v>
      </c>
    </row>
    <row r="2647" spans="1:7" x14ac:dyDescent="0.25">
      <c r="A2647" t="s">
        <v>19841</v>
      </c>
      <c r="B2647" s="15" t="s">
        <v>19826</v>
      </c>
      <c r="C2647" t="s">
        <v>2340</v>
      </c>
      <c r="D2647" t="s">
        <v>370</v>
      </c>
      <c r="E2647">
        <v>1</v>
      </c>
      <c r="G2647" t="s">
        <v>19813</v>
      </c>
    </row>
    <row r="2648" spans="1:7" x14ac:dyDescent="0.25">
      <c r="A2648" t="s">
        <v>19840</v>
      </c>
      <c r="B2648" s="15" t="s">
        <v>19826</v>
      </c>
      <c r="C2648" t="s">
        <v>2340</v>
      </c>
      <c r="E2648">
        <v>1</v>
      </c>
      <c r="G2648" t="s">
        <v>19816</v>
      </c>
    </row>
    <row r="2649" spans="1:7" x14ac:dyDescent="0.25">
      <c r="A2649" t="s">
        <v>19841</v>
      </c>
      <c r="B2649" s="15" t="s">
        <v>19826</v>
      </c>
      <c r="C2649" t="s">
        <v>114</v>
      </c>
      <c r="D2649" t="s">
        <v>49</v>
      </c>
      <c r="E2649">
        <v>1</v>
      </c>
      <c r="G2649" t="s">
        <v>19813</v>
      </c>
    </row>
    <row r="2650" spans="1:7" x14ac:dyDescent="0.25">
      <c r="A2650" t="s">
        <v>19840</v>
      </c>
      <c r="B2650" s="15" t="s">
        <v>19826</v>
      </c>
      <c r="C2650" t="s">
        <v>114</v>
      </c>
      <c r="E2650">
        <v>1</v>
      </c>
      <c r="G2650" t="s">
        <v>19816</v>
      </c>
    </row>
    <row r="2651" spans="1:7" x14ac:dyDescent="0.25">
      <c r="A2651" t="s">
        <v>19841</v>
      </c>
      <c r="B2651" s="15" t="s">
        <v>19826</v>
      </c>
      <c r="C2651" t="s">
        <v>2472</v>
      </c>
      <c r="D2651" t="s">
        <v>49</v>
      </c>
      <c r="E2651">
        <v>1</v>
      </c>
      <c r="G2651" t="s">
        <v>19824</v>
      </c>
    </row>
    <row r="2652" spans="1:7" x14ac:dyDescent="0.25">
      <c r="A2652" t="s">
        <v>19840</v>
      </c>
      <c r="B2652" s="15" t="s">
        <v>19837</v>
      </c>
      <c r="C2652" t="s">
        <v>2472</v>
      </c>
      <c r="E2652">
        <v>1</v>
      </c>
      <c r="G2652" t="s">
        <v>19816</v>
      </c>
    </row>
    <row r="2653" spans="1:7" x14ac:dyDescent="0.25">
      <c r="A2653" t="s">
        <v>19841</v>
      </c>
      <c r="B2653" s="15" t="s">
        <v>19826</v>
      </c>
      <c r="C2653" t="s">
        <v>126</v>
      </c>
      <c r="D2653" t="s">
        <v>189</v>
      </c>
      <c r="E2653">
        <v>1</v>
      </c>
      <c r="G2653" t="s">
        <v>19821</v>
      </c>
    </row>
    <row r="2654" spans="1:7" x14ac:dyDescent="0.25">
      <c r="A2654" t="s">
        <v>19840</v>
      </c>
      <c r="B2654" s="15" t="s">
        <v>19826</v>
      </c>
      <c r="C2654" t="s">
        <v>126</v>
      </c>
      <c r="E2654">
        <v>1</v>
      </c>
      <c r="G2654" t="s">
        <v>19816</v>
      </c>
    </row>
    <row r="2655" spans="1:7" x14ac:dyDescent="0.25">
      <c r="A2655" t="s">
        <v>19841</v>
      </c>
      <c r="B2655" s="15" t="s">
        <v>19826</v>
      </c>
      <c r="C2655" t="s">
        <v>35</v>
      </c>
      <c r="D2655" t="s">
        <v>36</v>
      </c>
      <c r="E2655">
        <v>1</v>
      </c>
      <c r="G2655" t="s">
        <v>19813</v>
      </c>
    </row>
    <row r="2656" spans="1:7" x14ac:dyDescent="0.25">
      <c r="A2656" t="s">
        <v>19840</v>
      </c>
      <c r="B2656" s="15" t="s">
        <v>19826</v>
      </c>
      <c r="C2656" t="s">
        <v>35</v>
      </c>
      <c r="E2656">
        <v>1</v>
      </c>
      <c r="G2656" t="s">
        <v>19816</v>
      </c>
    </row>
    <row r="2657" spans="1:7" x14ac:dyDescent="0.25">
      <c r="A2657" t="s">
        <v>19841</v>
      </c>
      <c r="B2657" s="15" t="s">
        <v>19826</v>
      </c>
      <c r="C2657" t="s">
        <v>348</v>
      </c>
      <c r="D2657" t="s">
        <v>49</v>
      </c>
      <c r="E2657">
        <v>1</v>
      </c>
      <c r="G2657" t="s">
        <v>19813</v>
      </c>
    </row>
    <row r="2658" spans="1:7" x14ac:dyDescent="0.25">
      <c r="A2658" t="s">
        <v>19840</v>
      </c>
      <c r="B2658" s="15" t="s">
        <v>19826</v>
      </c>
      <c r="C2658" t="s">
        <v>348</v>
      </c>
      <c r="E2658">
        <v>1</v>
      </c>
      <c r="G2658" t="s">
        <v>19816</v>
      </c>
    </row>
    <row r="2659" spans="1:7" x14ac:dyDescent="0.25">
      <c r="A2659" t="s">
        <v>19841</v>
      </c>
      <c r="B2659" s="15" t="s">
        <v>19826</v>
      </c>
      <c r="C2659" t="s">
        <v>1152</v>
      </c>
      <c r="D2659" t="s">
        <v>181</v>
      </c>
      <c r="E2659">
        <v>1</v>
      </c>
      <c r="G2659" t="s">
        <v>19819</v>
      </c>
    </row>
    <row r="2660" spans="1:7" x14ac:dyDescent="0.25">
      <c r="A2660" t="s">
        <v>19840</v>
      </c>
      <c r="B2660" s="15" t="s">
        <v>19826</v>
      </c>
      <c r="C2660" t="s">
        <v>1152</v>
      </c>
      <c r="E2660">
        <v>1</v>
      </c>
      <c r="G2660" t="s">
        <v>19816</v>
      </c>
    </row>
    <row r="2661" spans="1:7" x14ac:dyDescent="0.25">
      <c r="A2661" t="s">
        <v>19841</v>
      </c>
      <c r="B2661" s="15" t="s">
        <v>19826</v>
      </c>
      <c r="C2661" t="s">
        <v>35</v>
      </c>
      <c r="D2661" t="s">
        <v>36</v>
      </c>
      <c r="E2661">
        <v>1</v>
      </c>
      <c r="G2661" t="s">
        <v>19813</v>
      </c>
    </row>
    <row r="2662" spans="1:7" x14ac:dyDescent="0.25">
      <c r="A2662" t="s">
        <v>19840</v>
      </c>
      <c r="B2662" s="15" t="s">
        <v>19826</v>
      </c>
      <c r="C2662" t="s">
        <v>35</v>
      </c>
      <c r="E2662">
        <v>1</v>
      </c>
      <c r="G2662" t="s">
        <v>19816</v>
      </c>
    </row>
    <row r="2663" spans="1:7" x14ac:dyDescent="0.25">
      <c r="A2663" t="s">
        <v>19841</v>
      </c>
      <c r="B2663" s="15" t="s">
        <v>19826</v>
      </c>
      <c r="C2663" t="s">
        <v>35</v>
      </c>
      <c r="D2663" t="s">
        <v>36</v>
      </c>
      <c r="E2663">
        <v>1</v>
      </c>
      <c r="G2663" t="s">
        <v>19813</v>
      </c>
    </row>
    <row r="2664" spans="1:7" x14ac:dyDescent="0.25">
      <c r="A2664" t="s">
        <v>19840</v>
      </c>
      <c r="B2664" s="15" t="s">
        <v>19826</v>
      </c>
      <c r="C2664" t="s">
        <v>35</v>
      </c>
      <c r="E2664">
        <v>1</v>
      </c>
      <c r="G2664" t="s">
        <v>19816</v>
      </c>
    </row>
    <row r="2665" spans="1:7" x14ac:dyDescent="0.25">
      <c r="A2665" t="s">
        <v>19841</v>
      </c>
      <c r="B2665" s="15" t="s">
        <v>19826</v>
      </c>
      <c r="C2665" t="s">
        <v>126</v>
      </c>
      <c r="D2665" t="s">
        <v>181</v>
      </c>
      <c r="E2665">
        <v>1</v>
      </c>
      <c r="G2665" t="s">
        <v>19821</v>
      </c>
    </row>
    <row r="2666" spans="1:7" x14ac:dyDescent="0.25">
      <c r="A2666" t="s">
        <v>19840</v>
      </c>
      <c r="B2666" s="15" t="s">
        <v>19826</v>
      </c>
      <c r="C2666" t="s">
        <v>126</v>
      </c>
      <c r="E2666">
        <v>1</v>
      </c>
      <c r="G2666" t="s">
        <v>19816</v>
      </c>
    </row>
    <row r="2667" spans="1:7" x14ac:dyDescent="0.25">
      <c r="A2667" t="s">
        <v>19841</v>
      </c>
      <c r="B2667" s="15" t="s">
        <v>19826</v>
      </c>
      <c r="C2667" t="s">
        <v>35</v>
      </c>
      <c r="D2667" t="s">
        <v>36</v>
      </c>
      <c r="E2667">
        <v>1</v>
      </c>
      <c r="G2667" t="s">
        <v>19819</v>
      </c>
    </row>
    <row r="2668" spans="1:7" x14ac:dyDescent="0.25">
      <c r="A2668" t="s">
        <v>19840</v>
      </c>
      <c r="B2668" s="15" t="s">
        <v>19826</v>
      </c>
      <c r="C2668" t="s">
        <v>35</v>
      </c>
      <c r="E2668">
        <v>1</v>
      </c>
      <c r="G2668" t="s">
        <v>19816</v>
      </c>
    </row>
    <row r="2669" spans="1:7" x14ac:dyDescent="0.25">
      <c r="A2669" t="s">
        <v>19841</v>
      </c>
      <c r="B2669" s="15" t="s">
        <v>19826</v>
      </c>
      <c r="C2669" t="s">
        <v>5922</v>
      </c>
      <c r="D2669" t="s">
        <v>49</v>
      </c>
      <c r="E2669">
        <v>1</v>
      </c>
      <c r="G2669" t="s">
        <v>19813</v>
      </c>
    </row>
    <row r="2670" spans="1:7" x14ac:dyDescent="0.25">
      <c r="A2670" t="s">
        <v>19840</v>
      </c>
      <c r="B2670" s="15" t="s">
        <v>19826</v>
      </c>
      <c r="C2670" t="s">
        <v>5922</v>
      </c>
      <c r="E2670">
        <v>1</v>
      </c>
      <c r="G2670" t="s">
        <v>19816</v>
      </c>
    </row>
    <row r="2671" spans="1:7" x14ac:dyDescent="0.25">
      <c r="A2671" t="s">
        <v>19841</v>
      </c>
      <c r="B2671" s="15" t="s">
        <v>19826</v>
      </c>
      <c r="C2671" t="s">
        <v>1072</v>
      </c>
      <c r="D2671" t="s">
        <v>136</v>
      </c>
      <c r="E2671">
        <v>1</v>
      </c>
      <c r="G2671" t="s">
        <v>19813</v>
      </c>
    </row>
    <row r="2672" spans="1:7" x14ac:dyDescent="0.25">
      <c r="A2672" t="s">
        <v>19841</v>
      </c>
      <c r="B2672" s="15" t="s">
        <v>19826</v>
      </c>
      <c r="C2672" t="s">
        <v>35</v>
      </c>
      <c r="D2672" t="s">
        <v>36</v>
      </c>
      <c r="E2672">
        <v>1</v>
      </c>
      <c r="G2672" t="s">
        <v>19813</v>
      </c>
    </row>
    <row r="2673" spans="1:7" x14ac:dyDescent="0.25">
      <c r="A2673" t="s">
        <v>19840</v>
      </c>
      <c r="B2673" s="15" t="s">
        <v>19826</v>
      </c>
      <c r="C2673" t="s">
        <v>35</v>
      </c>
      <c r="E2673">
        <v>1</v>
      </c>
      <c r="G2673" t="s">
        <v>19816</v>
      </c>
    </row>
    <row r="2674" spans="1:7" x14ac:dyDescent="0.25">
      <c r="A2674" t="s">
        <v>19841</v>
      </c>
      <c r="B2674" s="15" t="s">
        <v>19826</v>
      </c>
      <c r="C2674" t="s">
        <v>1827</v>
      </c>
      <c r="D2674" t="s">
        <v>181</v>
      </c>
      <c r="E2674">
        <v>1</v>
      </c>
      <c r="G2674" t="s">
        <v>19828</v>
      </c>
    </row>
    <row r="2675" spans="1:7" x14ac:dyDescent="0.25">
      <c r="A2675" t="s">
        <v>19840</v>
      </c>
      <c r="B2675" s="15" t="s">
        <v>19826</v>
      </c>
      <c r="C2675" t="s">
        <v>1827</v>
      </c>
      <c r="E2675">
        <v>1</v>
      </c>
      <c r="G2675" t="s">
        <v>19816</v>
      </c>
    </row>
    <row r="2676" spans="1:7" x14ac:dyDescent="0.25">
      <c r="A2676" t="s">
        <v>19841</v>
      </c>
      <c r="B2676" s="15" t="s">
        <v>19826</v>
      </c>
      <c r="C2676" t="s">
        <v>35</v>
      </c>
      <c r="D2676" t="s">
        <v>36</v>
      </c>
      <c r="E2676">
        <v>1</v>
      </c>
      <c r="G2676" t="s">
        <v>19813</v>
      </c>
    </row>
    <row r="2677" spans="1:7" x14ac:dyDescent="0.25">
      <c r="A2677" t="s">
        <v>19840</v>
      </c>
      <c r="B2677" s="15" t="s">
        <v>19826</v>
      </c>
      <c r="C2677" t="s">
        <v>35</v>
      </c>
      <c r="E2677">
        <v>1</v>
      </c>
      <c r="G2677" t="s">
        <v>19816</v>
      </c>
    </row>
    <row r="2678" spans="1:7" x14ac:dyDescent="0.25">
      <c r="A2678" t="s">
        <v>19841</v>
      </c>
      <c r="B2678" s="15" t="s">
        <v>19826</v>
      </c>
      <c r="C2678" t="s">
        <v>35</v>
      </c>
      <c r="D2678" t="s">
        <v>36</v>
      </c>
      <c r="E2678">
        <v>1</v>
      </c>
      <c r="G2678" t="s">
        <v>19813</v>
      </c>
    </row>
    <row r="2679" spans="1:7" x14ac:dyDescent="0.25">
      <c r="A2679" t="s">
        <v>19840</v>
      </c>
      <c r="B2679" s="15" t="s">
        <v>19826</v>
      </c>
      <c r="C2679" t="s">
        <v>35</v>
      </c>
      <c r="E2679">
        <v>1</v>
      </c>
      <c r="G2679" t="s">
        <v>19816</v>
      </c>
    </row>
    <row r="2680" spans="1:7" x14ac:dyDescent="0.25">
      <c r="A2680" t="s">
        <v>19841</v>
      </c>
      <c r="B2680" s="15" t="s">
        <v>19826</v>
      </c>
      <c r="C2680" t="s">
        <v>5633</v>
      </c>
      <c r="D2680" t="s">
        <v>136</v>
      </c>
      <c r="E2680">
        <v>1</v>
      </c>
      <c r="G2680" t="s">
        <v>19828</v>
      </c>
    </row>
    <row r="2681" spans="1:7" x14ac:dyDescent="0.25">
      <c r="A2681" t="s">
        <v>19841</v>
      </c>
      <c r="B2681" s="15" t="s">
        <v>19826</v>
      </c>
      <c r="C2681" t="s">
        <v>2472</v>
      </c>
      <c r="D2681" t="s">
        <v>136</v>
      </c>
      <c r="E2681">
        <v>1</v>
      </c>
      <c r="G2681" t="s">
        <v>19824</v>
      </c>
    </row>
    <row r="2682" spans="1:7" x14ac:dyDescent="0.25">
      <c r="A2682" t="s">
        <v>19841</v>
      </c>
      <c r="B2682" s="15" t="s">
        <v>19826</v>
      </c>
      <c r="C2682" t="s">
        <v>659</v>
      </c>
      <c r="D2682" t="s">
        <v>136</v>
      </c>
      <c r="E2682">
        <v>1</v>
      </c>
      <c r="G2682" t="s">
        <v>19823</v>
      </c>
    </row>
    <row r="2683" spans="1:7" x14ac:dyDescent="0.25">
      <c r="A2683" t="s">
        <v>19841</v>
      </c>
      <c r="B2683" s="15" t="s">
        <v>19826</v>
      </c>
      <c r="C2683" t="s">
        <v>3093</v>
      </c>
      <c r="D2683" t="s">
        <v>49</v>
      </c>
      <c r="E2683">
        <v>1</v>
      </c>
      <c r="G2683" t="s">
        <v>19813</v>
      </c>
    </row>
    <row r="2684" spans="1:7" x14ac:dyDescent="0.25">
      <c r="A2684" t="s">
        <v>19840</v>
      </c>
      <c r="B2684" s="15" t="s">
        <v>19826</v>
      </c>
      <c r="C2684" t="s">
        <v>3093</v>
      </c>
      <c r="E2684">
        <v>1</v>
      </c>
      <c r="G2684" t="s">
        <v>19816</v>
      </c>
    </row>
    <row r="2685" spans="1:7" x14ac:dyDescent="0.25">
      <c r="A2685" t="s">
        <v>19840</v>
      </c>
      <c r="B2685" s="15" t="s">
        <v>19826</v>
      </c>
      <c r="C2685" t="s">
        <v>35</v>
      </c>
      <c r="E2685">
        <v>1</v>
      </c>
      <c r="G2685" t="s">
        <v>19816</v>
      </c>
    </row>
    <row r="2686" spans="1:7" x14ac:dyDescent="0.25">
      <c r="A2686" t="s">
        <v>19841</v>
      </c>
      <c r="B2686" s="15" t="s">
        <v>19826</v>
      </c>
      <c r="C2686" t="s">
        <v>35</v>
      </c>
      <c r="D2686" t="s">
        <v>36</v>
      </c>
      <c r="E2686">
        <v>1</v>
      </c>
      <c r="G2686" t="s">
        <v>19813</v>
      </c>
    </row>
    <row r="2687" spans="1:7" x14ac:dyDescent="0.25">
      <c r="A2687" t="s">
        <v>19841</v>
      </c>
      <c r="B2687" s="15" t="s">
        <v>19826</v>
      </c>
      <c r="C2687" t="s">
        <v>714</v>
      </c>
      <c r="D2687" t="s">
        <v>36</v>
      </c>
      <c r="E2687">
        <v>1</v>
      </c>
      <c r="G2687" t="s">
        <v>19821</v>
      </c>
    </row>
    <row r="2688" spans="1:7" x14ac:dyDescent="0.25">
      <c r="A2688" t="s">
        <v>19840</v>
      </c>
      <c r="B2688" s="15" t="s">
        <v>19826</v>
      </c>
      <c r="C2688" t="s">
        <v>714</v>
      </c>
      <c r="E2688">
        <v>1</v>
      </c>
      <c r="G2688" t="s">
        <v>19816</v>
      </c>
    </row>
    <row r="2689" spans="1:7" x14ac:dyDescent="0.25">
      <c r="A2689" t="s">
        <v>19841</v>
      </c>
      <c r="B2689" s="15" t="s">
        <v>19826</v>
      </c>
      <c r="C2689" t="s">
        <v>478</v>
      </c>
      <c r="D2689" t="s">
        <v>36</v>
      </c>
      <c r="E2689">
        <v>1</v>
      </c>
      <c r="G2689" t="s">
        <v>19822</v>
      </c>
    </row>
    <row r="2690" spans="1:7" x14ac:dyDescent="0.25">
      <c r="A2690" t="s">
        <v>19840</v>
      </c>
      <c r="B2690" s="15" t="s">
        <v>19826</v>
      </c>
      <c r="C2690" t="s">
        <v>478</v>
      </c>
      <c r="E2690">
        <v>1</v>
      </c>
      <c r="G2690" t="s">
        <v>19816</v>
      </c>
    </row>
    <row r="2691" spans="1:7" x14ac:dyDescent="0.25">
      <c r="A2691" t="s">
        <v>19840</v>
      </c>
      <c r="B2691" s="15" t="s">
        <v>19837</v>
      </c>
      <c r="C2691" t="s">
        <v>243</v>
      </c>
      <c r="E2691">
        <v>1</v>
      </c>
      <c r="G2691" t="s">
        <v>19816</v>
      </c>
    </row>
    <row r="2692" spans="1:7" x14ac:dyDescent="0.25">
      <c r="A2692" t="s">
        <v>19841</v>
      </c>
      <c r="B2692" s="15" t="s">
        <v>19826</v>
      </c>
      <c r="C2692" t="s">
        <v>243</v>
      </c>
      <c r="D2692" t="s">
        <v>49</v>
      </c>
      <c r="E2692">
        <v>1</v>
      </c>
      <c r="G2692" t="s">
        <v>19813</v>
      </c>
    </row>
    <row r="2693" spans="1:7" x14ac:dyDescent="0.25">
      <c r="A2693" t="s">
        <v>19841</v>
      </c>
      <c r="B2693" s="15" t="s">
        <v>19826</v>
      </c>
      <c r="C2693" t="s">
        <v>3729</v>
      </c>
      <c r="D2693" t="s">
        <v>136</v>
      </c>
      <c r="E2693">
        <v>1</v>
      </c>
      <c r="G2693" t="s">
        <v>19828</v>
      </c>
    </row>
    <row r="2694" spans="1:7" x14ac:dyDescent="0.25">
      <c r="A2694" t="s">
        <v>19841</v>
      </c>
      <c r="B2694" s="15" t="s">
        <v>19826</v>
      </c>
      <c r="C2694" t="s">
        <v>5977</v>
      </c>
      <c r="D2694" t="s">
        <v>49</v>
      </c>
      <c r="E2694">
        <v>1</v>
      </c>
      <c r="G2694" t="s">
        <v>19813</v>
      </c>
    </row>
    <row r="2695" spans="1:7" x14ac:dyDescent="0.25">
      <c r="A2695" t="s">
        <v>19841</v>
      </c>
      <c r="B2695" s="15" t="s">
        <v>19826</v>
      </c>
      <c r="C2695" t="s">
        <v>35</v>
      </c>
      <c r="D2695" t="s">
        <v>36</v>
      </c>
      <c r="E2695">
        <v>1</v>
      </c>
      <c r="G2695" t="s">
        <v>19821</v>
      </c>
    </row>
    <row r="2696" spans="1:7" x14ac:dyDescent="0.25">
      <c r="A2696" t="s">
        <v>19840</v>
      </c>
      <c r="B2696" s="15" t="s">
        <v>19826</v>
      </c>
      <c r="C2696" t="s">
        <v>35</v>
      </c>
      <c r="E2696">
        <v>1</v>
      </c>
      <c r="G2696" t="s">
        <v>19816</v>
      </c>
    </row>
    <row r="2697" spans="1:7" x14ac:dyDescent="0.25">
      <c r="A2697" t="s">
        <v>19841</v>
      </c>
      <c r="B2697" s="15" t="s">
        <v>19826</v>
      </c>
      <c r="C2697" t="s">
        <v>35</v>
      </c>
      <c r="D2697" t="s">
        <v>36</v>
      </c>
      <c r="E2697">
        <v>1</v>
      </c>
      <c r="G2697" t="s">
        <v>19813</v>
      </c>
    </row>
    <row r="2698" spans="1:7" x14ac:dyDescent="0.25">
      <c r="A2698" t="s">
        <v>19840</v>
      </c>
      <c r="B2698" s="15" t="s">
        <v>19826</v>
      </c>
      <c r="C2698" t="s">
        <v>35</v>
      </c>
      <c r="E2698">
        <v>1</v>
      </c>
      <c r="G2698" t="s">
        <v>19816</v>
      </c>
    </row>
    <row r="2699" spans="1:7" x14ac:dyDescent="0.25">
      <c r="A2699" t="s">
        <v>19841</v>
      </c>
      <c r="B2699" s="15" t="s">
        <v>19826</v>
      </c>
      <c r="C2699" t="s">
        <v>35</v>
      </c>
      <c r="D2699" t="s">
        <v>36</v>
      </c>
      <c r="E2699">
        <v>1</v>
      </c>
      <c r="G2699" t="s">
        <v>19813</v>
      </c>
    </row>
    <row r="2700" spans="1:7" x14ac:dyDescent="0.25">
      <c r="A2700" t="s">
        <v>19840</v>
      </c>
      <c r="B2700" s="15" t="s">
        <v>19826</v>
      </c>
      <c r="C2700" t="s">
        <v>35</v>
      </c>
      <c r="E2700">
        <v>1</v>
      </c>
      <c r="G2700" t="s">
        <v>19816</v>
      </c>
    </row>
    <row r="2701" spans="1:7" x14ac:dyDescent="0.25">
      <c r="A2701" t="s">
        <v>19841</v>
      </c>
      <c r="B2701" s="15" t="s">
        <v>19826</v>
      </c>
      <c r="C2701" t="s">
        <v>1129</v>
      </c>
      <c r="D2701" t="s">
        <v>136</v>
      </c>
      <c r="E2701">
        <v>1</v>
      </c>
      <c r="G2701" t="s">
        <v>9471</v>
      </c>
    </row>
    <row r="2702" spans="1:7" x14ac:dyDescent="0.25">
      <c r="A2702" t="s">
        <v>19841</v>
      </c>
      <c r="B2702" s="15" t="s">
        <v>19826</v>
      </c>
      <c r="C2702" t="s">
        <v>309</v>
      </c>
      <c r="D2702" t="s">
        <v>181</v>
      </c>
      <c r="E2702">
        <v>1</v>
      </c>
      <c r="G2702" t="s">
        <v>19821</v>
      </c>
    </row>
    <row r="2703" spans="1:7" x14ac:dyDescent="0.25">
      <c r="A2703" t="s">
        <v>19840</v>
      </c>
      <c r="B2703" s="15" t="s">
        <v>19826</v>
      </c>
      <c r="C2703" t="s">
        <v>309</v>
      </c>
      <c r="E2703">
        <v>1</v>
      </c>
      <c r="G2703" t="s">
        <v>19816</v>
      </c>
    </row>
    <row r="2704" spans="1:7" x14ac:dyDescent="0.25">
      <c r="A2704" t="s">
        <v>19841</v>
      </c>
      <c r="B2704" s="15" t="s">
        <v>19826</v>
      </c>
      <c r="C2704" t="s">
        <v>1827</v>
      </c>
      <c r="D2704" t="s">
        <v>181</v>
      </c>
      <c r="E2704">
        <v>1</v>
      </c>
      <c r="G2704" t="s">
        <v>19828</v>
      </c>
    </row>
    <row r="2705" spans="1:7" x14ac:dyDescent="0.25">
      <c r="A2705" t="s">
        <v>19840</v>
      </c>
      <c r="B2705" s="15" t="s">
        <v>19826</v>
      </c>
      <c r="C2705" t="s">
        <v>1827</v>
      </c>
      <c r="E2705">
        <v>1</v>
      </c>
      <c r="G2705" t="s">
        <v>19816</v>
      </c>
    </row>
    <row r="2706" spans="1:7" x14ac:dyDescent="0.25">
      <c r="A2706" t="s">
        <v>19841</v>
      </c>
      <c r="B2706" s="15" t="s">
        <v>19826</v>
      </c>
      <c r="C2706" t="s">
        <v>35</v>
      </c>
      <c r="D2706" t="s">
        <v>36</v>
      </c>
      <c r="E2706">
        <v>1</v>
      </c>
      <c r="G2706" t="s">
        <v>19821</v>
      </c>
    </row>
    <row r="2707" spans="1:7" x14ac:dyDescent="0.25">
      <c r="A2707" t="s">
        <v>19840</v>
      </c>
      <c r="B2707" s="15" t="s">
        <v>19826</v>
      </c>
      <c r="C2707" t="s">
        <v>35</v>
      </c>
      <c r="E2707">
        <v>1</v>
      </c>
      <c r="G2707" t="s">
        <v>19816</v>
      </c>
    </row>
    <row r="2708" spans="1:7" x14ac:dyDescent="0.25">
      <c r="A2708" t="s">
        <v>19841</v>
      </c>
      <c r="B2708" s="15" t="s">
        <v>19826</v>
      </c>
      <c r="C2708" t="s">
        <v>35</v>
      </c>
      <c r="D2708" t="s">
        <v>36</v>
      </c>
      <c r="E2708">
        <v>1</v>
      </c>
      <c r="G2708" t="s">
        <v>19813</v>
      </c>
    </row>
    <row r="2709" spans="1:7" x14ac:dyDescent="0.25">
      <c r="A2709" t="s">
        <v>19840</v>
      </c>
      <c r="B2709" s="15" t="s">
        <v>19826</v>
      </c>
      <c r="C2709" t="s">
        <v>35</v>
      </c>
      <c r="E2709">
        <v>1</v>
      </c>
      <c r="G2709" t="s">
        <v>19816</v>
      </c>
    </row>
    <row r="2710" spans="1:7" x14ac:dyDescent="0.25">
      <c r="A2710" t="s">
        <v>19841</v>
      </c>
      <c r="B2710" s="15" t="s">
        <v>19826</v>
      </c>
      <c r="C2710" t="s">
        <v>77</v>
      </c>
      <c r="D2710" t="s">
        <v>181</v>
      </c>
      <c r="E2710">
        <v>1</v>
      </c>
      <c r="G2710" t="s">
        <v>19817</v>
      </c>
    </row>
    <row r="2711" spans="1:7" x14ac:dyDescent="0.25">
      <c r="A2711" t="s">
        <v>19840</v>
      </c>
      <c r="B2711" s="15" t="s">
        <v>19826</v>
      </c>
      <c r="C2711" t="s">
        <v>77</v>
      </c>
      <c r="E2711">
        <v>1</v>
      </c>
      <c r="G2711" t="s">
        <v>19816</v>
      </c>
    </row>
    <row r="2712" spans="1:7" x14ac:dyDescent="0.25">
      <c r="A2712" t="s">
        <v>19841</v>
      </c>
      <c r="B2712" s="15" t="s">
        <v>19826</v>
      </c>
      <c r="C2712" t="s">
        <v>35</v>
      </c>
      <c r="D2712" t="s">
        <v>36</v>
      </c>
      <c r="E2712">
        <v>1</v>
      </c>
      <c r="G2712" t="s">
        <v>19813</v>
      </c>
    </row>
    <row r="2713" spans="1:7" x14ac:dyDescent="0.25">
      <c r="A2713" t="s">
        <v>19840</v>
      </c>
      <c r="B2713" s="15" t="s">
        <v>19826</v>
      </c>
      <c r="C2713" t="s">
        <v>35</v>
      </c>
      <c r="E2713">
        <v>1</v>
      </c>
      <c r="G2713" t="s">
        <v>19816</v>
      </c>
    </row>
    <row r="2714" spans="1:7" x14ac:dyDescent="0.25">
      <c r="A2714" t="s">
        <v>19841</v>
      </c>
      <c r="B2714" s="15" t="s">
        <v>19826</v>
      </c>
      <c r="C2714" t="s">
        <v>35</v>
      </c>
      <c r="D2714" t="s">
        <v>36</v>
      </c>
      <c r="E2714">
        <v>1</v>
      </c>
      <c r="G2714" t="s">
        <v>19813</v>
      </c>
    </row>
    <row r="2715" spans="1:7" x14ac:dyDescent="0.25">
      <c r="A2715" t="s">
        <v>19840</v>
      </c>
      <c r="B2715" s="15" t="s">
        <v>19826</v>
      </c>
      <c r="C2715" t="s">
        <v>35</v>
      </c>
      <c r="E2715">
        <v>1</v>
      </c>
      <c r="G2715" t="s">
        <v>19816</v>
      </c>
    </row>
    <row r="2716" spans="1:7" x14ac:dyDescent="0.25">
      <c r="A2716" t="s">
        <v>19841</v>
      </c>
      <c r="B2716" s="15" t="s">
        <v>19826</v>
      </c>
      <c r="C2716" t="s">
        <v>35</v>
      </c>
      <c r="D2716" t="s">
        <v>36</v>
      </c>
      <c r="E2716">
        <v>1</v>
      </c>
      <c r="G2716" t="s">
        <v>19821</v>
      </c>
    </row>
    <row r="2717" spans="1:7" x14ac:dyDescent="0.25">
      <c r="A2717" t="s">
        <v>19840</v>
      </c>
      <c r="B2717" s="15" t="s">
        <v>19826</v>
      </c>
      <c r="C2717" t="s">
        <v>35</v>
      </c>
      <c r="E2717">
        <v>1</v>
      </c>
      <c r="G2717" t="s">
        <v>19816</v>
      </c>
    </row>
    <row r="2718" spans="1:7" x14ac:dyDescent="0.25">
      <c r="A2718" t="s">
        <v>19841</v>
      </c>
      <c r="B2718" s="15" t="s">
        <v>19826</v>
      </c>
      <c r="C2718" t="s">
        <v>35</v>
      </c>
      <c r="D2718" t="s">
        <v>36</v>
      </c>
      <c r="E2718">
        <v>1</v>
      </c>
      <c r="G2718" t="s">
        <v>19813</v>
      </c>
    </row>
    <row r="2719" spans="1:7" x14ac:dyDescent="0.25">
      <c r="A2719" t="s">
        <v>19840</v>
      </c>
      <c r="B2719" s="15" t="s">
        <v>19826</v>
      </c>
      <c r="C2719" t="s">
        <v>35</v>
      </c>
      <c r="E2719">
        <v>1</v>
      </c>
      <c r="G2719" t="s">
        <v>19816</v>
      </c>
    </row>
    <row r="2720" spans="1:7" x14ac:dyDescent="0.25">
      <c r="A2720" t="s">
        <v>19841</v>
      </c>
      <c r="B2720" s="15" t="s">
        <v>19826</v>
      </c>
      <c r="C2720" t="s">
        <v>35</v>
      </c>
      <c r="D2720" t="s">
        <v>36</v>
      </c>
      <c r="E2720">
        <v>1</v>
      </c>
      <c r="G2720" t="s">
        <v>19822</v>
      </c>
    </row>
    <row r="2721" spans="1:7" x14ac:dyDescent="0.25">
      <c r="A2721" t="s">
        <v>19840</v>
      </c>
      <c r="B2721" s="15" t="s">
        <v>19826</v>
      </c>
      <c r="C2721" t="s">
        <v>35</v>
      </c>
      <c r="E2721">
        <v>1</v>
      </c>
      <c r="G2721" t="s">
        <v>19816</v>
      </c>
    </row>
    <row r="2722" spans="1:7" x14ac:dyDescent="0.25">
      <c r="A2722" t="s">
        <v>19841</v>
      </c>
      <c r="B2722" s="15" t="s">
        <v>19826</v>
      </c>
      <c r="C2722" t="s">
        <v>35</v>
      </c>
      <c r="D2722" t="s">
        <v>136</v>
      </c>
      <c r="E2722">
        <v>1</v>
      </c>
      <c r="G2722" t="s">
        <v>7654</v>
      </c>
    </row>
    <row r="2723" spans="1:7" x14ac:dyDescent="0.25">
      <c r="A2723" t="s">
        <v>19841</v>
      </c>
      <c r="B2723" s="15" t="s">
        <v>19826</v>
      </c>
      <c r="C2723" t="s">
        <v>35</v>
      </c>
      <c r="D2723" t="s">
        <v>36</v>
      </c>
      <c r="E2723">
        <v>1</v>
      </c>
      <c r="G2723" t="s">
        <v>19813</v>
      </c>
    </row>
    <row r="2724" spans="1:7" x14ac:dyDescent="0.25">
      <c r="A2724" t="s">
        <v>19840</v>
      </c>
      <c r="B2724" s="15" t="s">
        <v>19826</v>
      </c>
      <c r="C2724" t="s">
        <v>35</v>
      </c>
      <c r="E2724">
        <v>1</v>
      </c>
      <c r="G2724" t="s">
        <v>19816</v>
      </c>
    </row>
    <row r="2725" spans="1:7" x14ac:dyDescent="0.25">
      <c r="A2725" t="s">
        <v>19841</v>
      </c>
      <c r="B2725" s="15" t="s">
        <v>19826</v>
      </c>
      <c r="C2725" t="s">
        <v>35</v>
      </c>
      <c r="D2725" t="s">
        <v>36</v>
      </c>
      <c r="E2725">
        <v>1</v>
      </c>
      <c r="G2725" t="s">
        <v>19821</v>
      </c>
    </row>
    <row r="2726" spans="1:7" x14ac:dyDescent="0.25">
      <c r="A2726" t="s">
        <v>19840</v>
      </c>
      <c r="B2726" s="15" t="s">
        <v>19826</v>
      </c>
      <c r="C2726" t="s">
        <v>35</v>
      </c>
      <c r="E2726">
        <v>1</v>
      </c>
      <c r="G2726" t="s">
        <v>19816</v>
      </c>
    </row>
    <row r="2727" spans="1:7" x14ac:dyDescent="0.25">
      <c r="A2727" t="s">
        <v>19841</v>
      </c>
      <c r="B2727" s="15" t="s">
        <v>19826</v>
      </c>
      <c r="C2727" t="s">
        <v>3813</v>
      </c>
      <c r="D2727" t="s">
        <v>370</v>
      </c>
      <c r="E2727">
        <v>1</v>
      </c>
      <c r="G2727" t="s">
        <v>19813</v>
      </c>
    </row>
    <row r="2728" spans="1:7" x14ac:dyDescent="0.25">
      <c r="A2728" t="s">
        <v>19840</v>
      </c>
      <c r="B2728" s="15" t="s">
        <v>19826</v>
      </c>
      <c r="C2728" t="s">
        <v>3813</v>
      </c>
      <c r="E2728">
        <v>1</v>
      </c>
      <c r="G2728" t="s">
        <v>19816</v>
      </c>
    </row>
    <row r="2729" spans="1:7" x14ac:dyDescent="0.25">
      <c r="A2729" t="s">
        <v>19841</v>
      </c>
      <c r="B2729" s="15" t="s">
        <v>19826</v>
      </c>
      <c r="C2729" t="s">
        <v>35</v>
      </c>
      <c r="D2729" t="s">
        <v>36</v>
      </c>
      <c r="E2729">
        <v>1</v>
      </c>
      <c r="G2729" t="s">
        <v>19813</v>
      </c>
    </row>
    <row r="2730" spans="1:7" x14ac:dyDescent="0.25">
      <c r="A2730" t="s">
        <v>19840</v>
      </c>
      <c r="B2730" s="15" t="s">
        <v>19826</v>
      </c>
      <c r="C2730" t="s">
        <v>35</v>
      </c>
      <c r="E2730">
        <v>1</v>
      </c>
      <c r="G2730" t="s">
        <v>19816</v>
      </c>
    </row>
    <row r="2731" spans="1:7" x14ac:dyDescent="0.25">
      <c r="A2731" t="s">
        <v>19841</v>
      </c>
      <c r="B2731" s="15" t="s">
        <v>19826</v>
      </c>
      <c r="C2731" t="s">
        <v>35</v>
      </c>
      <c r="D2731" t="s">
        <v>36</v>
      </c>
      <c r="E2731">
        <v>1</v>
      </c>
      <c r="G2731" t="s">
        <v>19813</v>
      </c>
    </row>
    <row r="2732" spans="1:7" x14ac:dyDescent="0.25">
      <c r="A2732" t="s">
        <v>19840</v>
      </c>
      <c r="B2732" s="15" t="s">
        <v>19826</v>
      </c>
      <c r="C2732" t="s">
        <v>35</v>
      </c>
      <c r="E2732">
        <v>1</v>
      </c>
      <c r="G2732" t="s">
        <v>19816</v>
      </c>
    </row>
    <row r="2733" spans="1:7" x14ac:dyDescent="0.25">
      <c r="A2733" t="s">
        <v>19839</v>
      </c>
      <c r="B2733" s="15" t="s">
        <v>19826</v>
      </c>
      <c r="C2733" t="s">
        <v>6063</v>
      </c>
      <c r="E2733">
        <v>1</v>
      </c>
      <c r="G2733" t="s">
        <v>19828</v>
      </c>
    </row>
    <row r="2734" spans="1:7" x14ac:dyDescent="0.25">
      <c r="A2734" t="s">
        <v>19840</v>
      </c>
      <c r="B2734" s="15" t="s">
        <v>19826</v>
      </c>
      <c r="C2734" t="s">
        <v>6063</v>
      </c>
      <c r="E2734">
        <v>1</v>
      </c>
      <c r="G2734" t="s">
        <v>19816</v>
      </c>
    </row>
    <row r="2735" spans="1:7" x14ac:dyDescent="0.25">
      <c r="A2735" t="s">
        <v>19841</v>
      </c>
      <c r="B2735" s="15" t="s">
        <v>19826</v>
      </c>
      <c r="C2735" t="s">
        <v>157</v>
      </c>
      <c r="D2735" t="s">
        <v>189</v>
      </c>
      <c r="E2735">
        <v>1</v>
      </c>
      <c r="G2735" t="s">
        <v>19817</v>
      </c>
    </row>
    <row r="2736" spans="1:7" x14ac:dyDescent="0.25">
      <c r="A2736" t="s">
        <v>19840</v>
      </c>
      <c r="B2736" s="15" t="s">
        <v>19826</v>
      </c>
      <c r="C2736" t="s">
        <v>157</v>
      </c>
      <c r="E2736">
        <v>1</v>
      </c>
      <c r="G2736" t="s">
        <v>19816</v>
      </c>
    </row>
    <row r="2737" spans="1:7" x14ac:dyDescent="0.25">
      <c r="A2737" t="s">
        <v>19841</v>
      </c>
      <c r="B2737" s="15" t="s">
        <v>19826</v>
      </c>
      <c r="C2737" t="s">
        <v>35</v>
      </c>
      <c r="D2737" t="s">
        <v>36</v>
      </c>
      <c r="E2737">
        <v>1</v>
      </c>
      <c r="G2737" t="s">
        <v>19813</v>
      </c>
    </row>
    <row r="2738" spans="1:7" x14ac:dyDescent="0.25">
      <c r="A2738" t="s">
        <v>19840</v>
      </c>
      <c r="B2738" s="15" t="s">
        <v>19826</v>
      </c>
      <c r="C2738" t="s">
        <v>35</v>
      </c>
      <c r="E2738">
        <v>1</v>
      </c>
      <c r="G2738" t="s">
        <v>19816</v>
      </c>
    </row>
    <row r="2739" spans="1:7" x14ac:dyDescent="0.25">
      <c r="A2739" t="s">
        <v>19841</v>
      </c>
      <c r="B2739" s="15" t="s">
        <v>19826</v>
      </c>
      <c r="C2739" t="s">
        <v>5776</v>
      </c>
      <c r="D2739" t="s">
        <v>49</v>
      </c>
      <c r="E2739">
        <v>1</v>
      </c>
      <c r="G2739" t="s">
        <v>19828</v>
      </c>
    </row>
    <row r="2740" spans="1:7" x14ac:dyDescent="0.25">
      <c r="A2740" t="s">
        <v>19840</v>
      </c>
      <c r="B2740" s="15" t="s">
        <v>19826</v>
      </c>
      <c r="C2740" t="s">
        <v>5776</v>
      </c>
      <c r="E2740">
        <v>1</v>
      </c>
      <c r="G2740" t="s">
        <v>19816</v>
      </c>
    </row>
    <row r="2741" spans="1:7" x14ac:dyDescent="0.25">
      <c r="A2741" t="s">
        <v>19841</v>
      </c>
      <c r="B2741" s="15" t="s">
        <v>19826</v>
      </c>
      <c r="C2741" t="s">
        <v>35</v>
      </c>
      <c r="D2741" t="s">
        <v>36</v>
      </c>
      <c r="E2741">
        <v>1</v>
      </c>
      <c r="G2741" t="s">
        <v>19813</v>
      </c>
    </row>
    <row r="2742" spans="1:7" x14ac:dyDescent="0.25">
      <c r="A2742" t="s">
        <v>19840</v>
      </c>
      <c r="B2742" s="15" t="s">
        <v>19826</v>
      </c>
      <c r="C2742" t="s">
        <v>35</v>
      </c>
      <c r="E2742">
        <v>1</v>
      </c>
      <c r="G2742" t="s">
        <v>19816</v>
      </c>
    </row>
    <row r="2743" spans="1:7" x14ac:dyDescent="0.25">
      <c r="A2743" t="s">
        <v>19841</v>
      </c>
      <c r="B2743" s="15" t="s">
        <v>19826</v>
      </c>
      <c r="C2743" t="s">
        <v>35</v>
      </c>
      <c r="D2743" t="s">
        <v>36</v>
      </c>
      <c r="E2743">
        <v>1</v>
      </c>
      <c r="G2743" t="s">
        <v>19821</v>
      </c>
    </row>
    <row r="2744" spans="1:7" x14ac:dyDescent="0.25">
      <c r="A2744" t="s">
        <v>19840</v>
      </c>
      <c r="B2744" s="15" t="s">
        <v>19826</v>
      </c>
      <c r="C2744" t="s">
        <v>35</v>
      </c>
      <c r="E2744">
        <v>1</v>
      </c>
      <c r="G2744" t="s">
        <v>19816</v>
      </c>
    </row>
    <row r="2745" spans="1:7" x14ac:dyDescent="0.25">
      <c r="A2745" t="s">
        <v>19841</v>
      </c>
      <c r="B2745" s="15" t="s">
        <v>19826</v>
      </c>
      <c r="C2745" t="s">
        <v>903</v>
      </c>
      <c r="D2745" t="s">
        <v>36</v>
      </c>
      <c r="E2745">
        <v>1</v>
      </c>
      <c r="G2745" t="s">
        <v>19817</v>
      </c>
    </row>
    <row r="2746" spans="1:7" x14ac:dyDescent="0.25">
      <c r="A2746" t="s">
        <v>19840</v>
      </c>
      <c r="B2746" s="15" t="s">
        <v>19826</v>
      </c>
      <c r="C2746" t="s">
        <v>903</v>
      </c>
      <c r="E2746">
        <v>1</v>
      </c>
      <c r="G2746" t="s">
        <v>19816</v>
      </c>
    </row>
    <row r="2747" spans="1:7" x14ac:dyDescent="0.25">
      <c r="A2747" t="s">
        <v>19841</v>
      </c>
      <c r="B2747" s="15" t="s">
        <v>19826</v>
      </c>
      <c r="C2747" t="s">
        <v>35</v>
      </c>
      <c r="D2747" t="s">
        <v>49</v>
      </c>
      <c r="E2747">
        <v>1</v>
      </c>
      <c r="G2747" t="s">
        <v>19813</v>
      </c>
    </row>
    <row r="2748" spans="1:7" x14ac:dyDescent="0.25">
      <c r="A2748" t="s">
        <v>19840</v>
      </c>
      <c r="B2748" s="15" t="s">
        <v>19826</v>
      </c>
      <c r="C2748" t="s">
        <v>35</v>
      </c>
      <c r="E2748">
        <v>1</v>
      </c>
      <c r="G2748" t="s">
        <v>19816</v>
      </c>
    </row>
    <row r="2749" spans="1:7" x14ac:dyDescent="0.25">
      <c r="A2749" t="s">
        <v>19841</v>
      </c>
      <c r="B2749" s="15" t="s">
        <v>19826</v>
      </c>
      <c r="C2749" t="s">
        <v>172</v>
      </c>
      <c r="D2749" t="s">
        <v>36</v>
      </c>
      <c r="E2749">
        <v>1</v>
      </c>
      <c r="G2749" t="s">
        <v>19817</v>
      </c>
    </row>
    <row r="2750" spans="1:7" x14ac:dyDescent="0.25">
      <c r="A2750" t="s">
        <v>19840</v>
      </c>
      <c r="B2750" s="15" t="s">
        <v>19826</v>
      </c>
      <c r="C2750" t="s">
        <v>172</v>
      </c>
      <c r="E2750">
        <v>1</v>
      </c>
      <c r="G2750" t="s">
        <v>19816</v>
      </c>
    </row>
    <row r="2751" spans="1:7" x14ac:dyDescent="0.25">
      <c r="A2751" t="s">
        <v>19840</v>
      </c>
      <c r="B2751" s="15" t="s">
        <v>19826</v>
      </c>
      <c r="C2751" t="s">
        <v>35</v>
      </c>
      <c r="E2751">
        <v>1</v>
      </c>
      <c r="G2751" t="s">
        <v>19816</v>
      </c>
    </row>
    <row r="2752" spans="1:7" x14ac:dyDescent="0.25">
      <c r="A2752" t="s">
        <v>19841</v>
      </c>
      <c r="B2752" s="15" t="s">
        <v>19826</v>
      </c>
      <c r="C2752" t="s">
        <v>35</v>
      </c>
      <c r="D2752" t="s">
        <v>36</v>
      </c>
      <c r="E2752">
        <v>1</v>
      </c>
      <c r="G2752" t="s">
        <v>19819</v>
      </c>
    </row>
    <row r="2753" spans="1:7" x14ac:dyDescent="0.25">
      <c r="A2753" t="s">
        <v>19841</v>
      </c>
      <c r="B2753" s="15" t="s">
        <v>19826</v>
      </c>
      <c r="C2753" t="s">
        <v>2138</v>
      </c>
      <c r="D2753" t="s">
        <v>370</v>
      </c>
      <c r="E2753">
        <v>1</v>
      </c>
      <c r="G2753" t="s">
        <v>19813</v>
      </c>
    </row>
    <row r="2754" spans="1:7" x14ac:dyDescent="0.25">
      <c r="A2754" t="s">
        <v>19840</v>
      </c>
      <c r="B2754" s="15" t="s">
        <v>19826</v>
      </c>
      <c r="C2754" t="s">
        <v>2138</v>
      </c>
      <c r="E2754">
        <v>1</v>
      </c>
      <c r="G2754" t="s">
        <v>19816</v>
      </c>
    </row>
    <row r="2755" spans="1:7" x14ac:dyDescent="0.25">
      <c r="A2755" t="s">
        <v>19841</v>
      </c>
      <c r="B2755" s="15" t="s">
        <v>19826</v>
      </c>
      <c r="C2755" t="s">
        <v>35</v>
      </c>
      <c r="D2755" t="s">
        <v>36</v>
      </c>
      <c r="E2755">
        <v>1</v>
      </c>
      <c r="G2755" t="s">
        <v>19813</v>
      </c>
    </row>
    <row r="2756" spans="1:7" x14ac:dyDescent="0.25">
      <c r="A2756" t="s">
        <v>19840</v>
      </c>
      <c r="B2756" s="15" t="s">
        <v>19826</v>
      </c>
      <c r="C2756" t="s">
        <v>35</v>
      </c>
      <c r="E2756">
        <v>1</v>
      </c>
      <c r="G2756" t="s">
        <v>19816</v>
      </c>
    </row>
    <row r="2757" spans="1:7" x14ac:dyDescent="0.25">
      <c r="A2757" t="s">
        <v>19841</v>
      </c>
      <c r="B2757" s="15" t="s">
        <v>19826</v>
      </c>
      <c r="C2757" t="s">
        <v>2472</v>
      </c>
      <c r="D2757" t="s">
        <v>181</v>
      </c>
      <c r="E2757">
        <v>1</v>
      </c>
      <c r="G2757" t="s">
        <v>19833</v>
      </c>
    </row>
    <row r="2758" spans="1:7" x14ac:dyDescent="0.25">
      <c r="A2758" t="s">
        <v>19840</v>
      </c>
      <c r="B2758" s="15" t="s">
        <v>19826</v>
      </c>
      <c r="C2758" t="s">
        <v>2472</v>
      </c>
      <c r="E2758">
        <v>1</v>
      </c>
      <c r="G2758" t="s">
        <v>19816</v>
      </c>
    </row>
    <row r="2759" spans="1:7" x14ac:dyDescent="0.25">
      <c r="A2759" t="s">
        <v>19841</v>
      </c>
      <c r="B2759" s="15" t="s">
        <v>19826</v>
      </c>
      <c r="C2759" t="s">
        <v>235</v>
      </c>
      <c r="D2759" t="s">
        <v>36</v>
      </c>
      <c r="E2759">
        <v>1</v>
      </c>
      <c r="G2759" t="s">
        <v>19817</v>
      </c>
    </row>
    <row r="2760" spans="1:7" x14ac:dyDescent="0.25">
      <c r="A2760" t="s">
        <v>19840</v>
      </c>
      <c r="B2760" s="15" t="s">
        <v>19826</v>
      </c>
      <c r="C2760" t="s">
        <v>235</v>
      </c>
      <c r="E2760">
        <v>1</v>
      </c>
      <c r="G2760" t="s">
        <v>19816</v>
      </c>
    </row>
    <row r="2761" spans="1:7" x14ac:dyDescent="0.25">
      <c r="A2761" t="s">
        <v>19841</v>
      </c>
      <c r="B2761" s="15" t="s">
        <v>19826</v>
      </c>
      <c r="C2761" t="s">
        <v>287</v>
      </c>
      <c r="D2761" t="s">
        <v>49</v>
      </c>
      <c r="E2761">
        <v>1</v>
      </c>
      <c r="G2761" t="s">
        <v>19817</v>
      </c>
    </row>
    <row r="2762" spans="1:7" x14ac:dyDescent="0.25">
      <c r="A2762" t="s">
        <v>19840</v>
      </c>
      <c r="B2762" s="15" t="s">
        <v>19837</v>
      </c>
      <c r="C2762" t="s">
        <v>287</v>
      </c>
      <c r="E2762">
        <v>1</v>
      </c>
      <c r="G2762" t="s">
        <v>19816</v>
      </c>
    </row>
    <row r="2763" spans="1:7" x14ac:dyDescent="0.25">
      <c r="A2763" t="s">
        <v>19841</v>
      </c>
      <c r="B2763" s="15" t="s">
        <v>19826</v>
      </c>
      <c r="C2763" t="s">
        <v>557</v>
      </c>
      <c r="D2763" t="s">
        <v>36</v>
      </c>
      <c r="E2763">
        <v>1</v>
      </c>
      <c r="G2763" t="s">
        <v>19821</v>
      </c>
    </row>
    <row r="2764" spans="1:7" x14ac:dyDescent="0.25">
      <c r="A2764" t="s">
        <v>19840</v>
      </c>
      <c r="B2764" s="15" t="s">
        <v>19837</v>
      </c>
      <c r="C2764" t="s">
        <v>557</v>
      </c>
      <c r="E2764">
        <v>1</v>
      </c>
      <c r="G2764" t="s">
        <v>19816</v>
      </c>
    </row>
    <row r="2765" spans="1:7" x14ac:dyDescent="0.25">
      <c r="A2765" t="s">
        <v>19841</v>
      </c>
      <c r="B2765" s="15" t="s">
        <v>19826</v>
      </c>
      <c r="C2765" t="s">
        <v>35</v>
      </c>
      <c r="D2765" t="s">
        <v>49</v>
      </c>
      <c r="E2765">
        <v>1</v>
      </c>
      <c r="G2765" t="s">
        <v>19813</v>
      </c>
    </row>
    <row r="2766" spans="1:7" x14ac:dyDescent="0.25">
      <c r="A2766" t="s">
        <v>19840</v>
      </c>
      <c r="B2766" s="15" t="s">
        <v>19837</v>
      </c>
      <c r="C2766" t="s">
        <v>35</v>
      </c>
      <c r="E2766">
        <v>1</v>
      </c>
      <c r="G2766" t="s">
        <v>19816</v>
      </c>
    </row>
    <row r="2767" spans="1:7" x14ac:dyDescent="0.25">
      <c r="A2767" t="s">
        <v>19841</v>
      </c>
      <c r="B2767" s="15" t="s">
        <v>19826</v>
      </c>
      <c r="C2767" t="s">
        <v>126</v>
      </c>
      <c r="D2767" t="s">
        <v>36</v>
      </c>
      <c r="E2767">
        <v>1</v>
      </c>
      <c r="G2767" t="s">
        <v>19821</v>
      </c>
    </row>
    <row r="2768" spans="1:7" x14ac:dyDescent="0.25">
      <c r="A2768" t="s">
        <v>19840</v>
      </c>
      <c r="B2768" s="15" t="s">
        <v>19837</v>
      </c>
      <c r="C2768" t="s">
        <v>126</v>
      </c>
      <c r="E2768">
        <v>1</v>
      </c>
      <c r="G2768" t="s">
        <v>19816</v>
      </c>
    </row>
    <row r="2769" spans="1:7" x14ac:dyDescent="0.25">
      <c r="A2769" t="s">
        <v>19841</v>
      </c>
      <c r="B2769" s="15" t="s">
        <v>19826</v>
      </c>
      <c r="C2769" t="s">
        <v>126</v>
      </c>
      <c r="D2769" t="s">
        <v>36</v>
      </c>
      <c r="E2769">
        <v>1</v>
      </c>
      <c r="G2769" t="s">
        <v>19821</v>
      </c>
    </row>
    <row r="2770" spans="1:7" x14ac:dyDescent="0.25">
      <c r="A2770" t="s">
        <v>19840</v>
      </c>
      <c r="B2770" s="15" t="s">
        <v>19837</v>
      </c>
      <c r="C2770" t="s">
        <v>126</v>
      </c>
      <c r="E2770">
        <v>1</v>
      </c>
      <c r="G2770" t="s">
        <v>19816</v>
      </c>
    </row>
    <row r="2771" spans="1:7" x14ac:dyDescent="0.25">
      <c r="A2771" t="s">
        <v>19841</v>
      </c>
      <c r="B2771" s="15" t="s">
        <v>19826</v>
      </c>
      <c r="C2771" t="s">
        <v>357</v>
      </c>
      <c r="D2771" t="s">
        <v>36</v>
      </c>
      <c r="E2771">
        <v>1</v>
      </c>
      <c r="G2771" t="s">
        <v>19817</v>
      </c>
    </row>
    <row r="2772" spans="1:7" x14ac:dyDescent="0.25">
      <c r="A2772" t="s">
        <v>19840</v>
      </c>
      <c r="B2772" s="15" t="s">
        <v>19837</v>
      </c>
      <c r="C2772" t="s">
        <v>357</v>
      </c>
      <c r="E2772">
        <v>1</v>
      </c>
      <c r="G2772" t="s">
        <v>19816</v>
      </c>
    </row>
    <row r="2773" spans="1:7" x14ac:dyDescent="0.25">
      <c r="A2773" t="s">
        <v>19841</v>
      </c>
      <c r="B2773" s="15" t="s">
        <v>19826</v>
      </c>
      <c r="C2773" t="s">
        <v>275</v>
      </c>
      <c r="D2773" t="s">
        <v>36</v>
      </c>
      <c r="E2773">
        <v>1</v>
      </c>
      <c r="G2773" t="s">
        <v>19817</v>
      </c>
    </row>
    <row r="2774" spans="1:7" x14ac:dyDescent="0.25">
      <c r="A2774" t="s">
        <v>19840</v>
      </c>
      <c r="B2774" s="15" t="s">
        <v>19837</v>
      </c>
      <c r="C2774" t="s">
        <v>275</v>
      </c>
      <c r="E2774">
        <v>1</v>
      </c>
      <c r="G2774" t="s">
        <v>19816</v>
      </c>
    </row>
    <row r="2775" spans="1:7" x14ac:dyDescent="0.25">
      <c r="A2775" t="s">
        <v>19841</v>
      </c>
      <c r="B2775" s="15" t="s">
        <v>19826</v>
      </c>
      <c r="C2775" t="s">
        <v>35</v>
      </c>
      <c r="D2775" t="s">
        <v>36</v>
      </c>
      <c r="E2775">
        <v>1</v>
      </c>
      <c r="G2775" t="s">
        <v>19813</v>
      </c>
    </row>
    <row r="2776" spans="1:7" x14ac:dyDescent="0.25">
      <c r="A2776" t="s">
        <v>19840</v>
      </c>
      <c r="B2776" s="15" t="s">
        <v>19837</v>
      </c>
      <c r="C2776" t="s">
        <v>35</v>
      </c>
      <c r="E2776">
        <v>1</v>
      </c>
      <c r="G2776" t="s">
        <v>19816</v>
      </c>
    </row>
    <row r="2777" spans="1:7" x14ac:dyDescent="0.25">
      <c r="A2777" t="s">
        <v>19841</v>
      </c>
      <c r="B2777" s="15" t="s">
        <v>19826</v>
      </c>
      <c r="C2777" t="s">
        <v>4265</v>
      </c>
      <c r="D2777" t="s">
        <v>36</v>
      </c>
      <c r="E2777">
        <v>1</v>
      </c>
      <c r="G2777" t="s">
        <v>19817</v>
      </c>
    </row>
    <row r="2778" spans="1:7" x14ac:dyDescent="0.25">
      <c r="A2778" t="s">
        <v>19840</v>
      </c>
      <c r="B2778" s="15" t="s">
        <v>19837</v>
      </c>
      <c r="C2778" t="s">
        <v>4265</v>
      </c>
      <c r="E2778">
        <v>1</v>
      </c>
      <c r="G2778" t="s">
        <v>19816</v>
      </c>
    </row>
    <row r="2779" spans="1:7" x14ac:dyDescent="0.25">
      <c r="A2779" t="s">
        <v>19841</v>
      </c>
      <c r="B2779" s="15" t="s">
        <v>19826</v>
      </c>
      <c r="C2779" t="s">
        <v>172</v>
      </c>
      <c r="D2779" t="s">
        <v>36</v>
      </c>
      <c r="E2779">
        <v>1</v>
      </c>
      <c r="G2779" t="s">
        <v>19817</v>
      </c>
    </row>
    <row r="2780" spans="1:7" x14ac:dyDescent="0.25">
      <c r="A2780" t="s">
        <v>19840</v>
      </c>
      <c r="B2780" s="15" t="s">
        <v>19837</v>
      </c>
      <c r="C2780" t="s">
        <v>172</v>
      </c>
      <c r="E2780">
        <v>1</v>
      </c>
      <c r="G2780" t="s">
        <v>19816</v>
      </c>
    </row>
    <row r="2781" spans="1:7" x14ac:dyDescent="0.25">
      <c r="A2781" t="s">
        <v>19841</v>
      </c>
      <c r="B2781" s="15" t="s">
        <v>19826</v>
      </c>
      <c r="C2781" t="s">
        <v>172</v>
      </c>
      <c r="D2781" t="s">
        <v>36</v>
      </c>
      <c r="E2781">
        <v>1</v>
      </c>
      <c r="G2781" t="s">
        <v>19817</v>
      </c>
    </row>
    <row r="2782" spans="1:7" x14ac:dyDescent="0.25">
      <c r="A2782" t="s">
        <v>19840</v>
      </c>
      <c r="B2782" s="15" t="s">
        <v>19837</v>
      </c>
      <c r="C2782" t="s">
        <v>172</v>
      </c>
      <c r="E2782">
        <v>1</v>
      </c>
      <c r="G2782" t="s">
        <v>19816</v>
      </c>
    </row>
    <row r="2783" spans="1:7" x14ac:dyDescent="0.25">
      <c r="A2783" t="s">
        <v>19841</v>
      </c>
      <c r="B2783" s="15" t="s">
        <v>19826</v>
      </c>
      <c r="C2783" t="s">
        <v>187</v>
      </c>
      <c r="D2783" t="s">
        <v>36</v>
      </c>
      <c r="E2783">
        <v>1</v>
      </c>
      <c r="G2783" t="s">
        <v>19817</v>
      </c>
    </row>
    <row r="2784" spans="1:7" x14ac:dyDescent="0.25">
      <c r="A2784" t="s">
        <v>19840</v>
      </c>
      <c r="B2784" s="15" t="s">
        <v>19837</v>
      </c>
      <c r="C2784" t="s">
        <v>187</v>
      </c>
      <c r="E2784">
        <v>1</v>
      </c>
      <c r="G2784" t="s">
        <v>19816</v>
      </c>
    </row>
    <row r="2785" spans="1:7" x14ac:dyDescent="0.25">
      <c r="A2785" t="s">
        <v>19841</v>
      </c>
      <c r="B2785" s="15" t="s">
        <v>19826</v>
      </c>
      <c r="C2785" t="s">
        <v>2249</v>
      </c>
      <c r="D2785" t="s">
        <v>181</v>
      </c>
      <c r="E2785">
        <v>1</v>
      </c>
      <c r="G2785" t="s">
        <v>19828</v>
      </c>
    </row>
    <row r="2786" spans="1:7" x14ac:dyDescent="0.25">
      <c r="A2786" t="s">
        <v>19840</v>
      </c>
      <c r="B2786" s="15" t="s">
        <v>19837</v>
      </c>
      <c r="C2786" t="s">
        <v>2249</v>
      </c>
      <c r="E2786">
        <v>1</v>
      </c>
      <c r="G2786" t="s">
        <v>19816</v>
      </c>
    </row>
    <row r="2787" spans="1:7" x14ac:dyDescent="0.25">
      <c r="A2787" t="s">
        <v>19841</v>
      </c>
      <c r="B2787" s="15" t="s">
        <v>19826</v>
      </c>
      <c r="C2787" t="s">
        <v>35</v>
      </c>
      <c r="D2787" t="s">
        <v>36</v>
      </c>
      <c r="E2787">
        <v>1</v>
      </c>
      <c r="G2787" t="s">
        <v>19821</v>
      </c>
    </row>
    <row r="2788" spans="1:7" x14ac:dyDescent="0.25">
      <c r="A2788" t="s">
        <v>19840</v>
      </c>
      <c r="B2788" s="15" t="s">
        <v>19837</v>
      </c>
      <c r="C2788" t="s">
        <v>35</v>
      </c>
      <c r="E2788">
        <v>1</v>
      </c>
      <c r="G2788" t="s">
        <v>19816</v>
      </c>
    </row>
    <row r="2789" spans="1:7" x14ac:dyDescent="0.25">
      <c r="A2789" t="s">
        <v>19841</v>
      </c>
      <c r="B2789" s="15" t="s">
        <v>19826</v>
      </c>
      <c r="C2789" t="s">
        <v>4544</v>
      </c>
      <c r="D2789" t="s">
        <v>49</v>
      </c>
      <c r="E2789">
        <v>1</v>
      </c>
      <c r="G2789" t="s">
        <v>19828</v>
      </c>
    </row>
    <row r="2790" spans="1:7" x14ac:dyDescent="0.25">
      <c r="A2790" t="s">
        <v>19840</v>
      </c>
      <c r="B2790" s="15" t="s">
        <v>19837</v>
      </c>
      <c r="C2790" t="s">
        <v>4544</v>
      </c>
      <c r="E2790">
        <v>1</v>
      </c>
      <c r="G2790" t="s">
        <v>19816</v>
      </c>
    </row>
    <row r="2791" spans="1:7" x14ac:dyDescent="0.25">
      <c r="A2791" t="s">
        <v>19841</v>
      </c>
      <c r="B2791" s="15" t="s">
        <v>19826</v>
      </c>
      <c r="C2791" t="s">
        <v>187</v>
      </c>
      <c r="D2791" t="s">
        <v>36</v>
      </c>
      <c r="E2791">
        <v>1</v>
      </c>
      <c r="G2791" t="s">
        <v>19817</v>
      </c>
    </row>
    <row r="2792" spans="1:7" x14ac:dyDescent="0.25">
      <c r="A2792" t="s">
        <v>19840</v>
      </c>
      <c r="B2792" s="15" t="s">
        <v>19837</v>
      </c>
      <c r="C2792" t="s">
        <v>187</v>
      </c>
      <c r="E2792">
        <v>1</v>
      </c>
      <c r="G2792" t="s">
        <v>19816</v>
      </c>
    </row>
    <row r="2793" spans="1:7" x14ac:dyDescent="0.25">
      <c r="A2793" t="s">
        <v>19841</v>
      </c>
      <c r="B2793" s="15" t="s">
        <v>19826</v>
      </c>
      <c r="C2793" t="s">
        <v>77</v>
      </c>
      <c r="D2793" t="s">
        <v>36</v>
      </c>
      <c r="E2793">
        <v>1</v>
      </c>
      <c r="G2793" t="s">
        <v>19819</v>
      </c>
    </row>
    <row r="2794" spans="1:7" x14ac:dyDescent="0.25">
      <c r="A2794" t="s">
        <v>19840</v>
      </c>
      <c r="B2794" s="15" t="s">
        <v>19837</v>
      </c>
      <c r="C2794" t="s">
        <v>77</v>
      </c>
      <c r="E2794">
        <v>1</v>
      </c>
      <c r="G2794" t="s">
        <v>19816</v>
      </c>
    </row>
    <row r="2795" spans="1:7" x14ac:dyDescent="0.25">
      <c r="A2795" t="s">
        <v>19841</v>
      </c>
      <c r="B2795" s="15" t="s">
        <v>19826</v>
      </c>
      <c r="C2795" t="s">
        <v>461</v>
      </c>
      <c r="D2795" t="s">
        <v>36</v>
      </c>
      <c r="E2795">
        <v>1</v>
      </c>
      <c r="G2795" t="s">
        <v>19817</v>
      </c>
    </row>
    <row r="2796" spans="1:7" x14ac:dyDescent="0.25">
      <c r="A2796" t="s">
        <v>19840</v>
      </c>
      <c r="B2796" s="15" t="s">
        <v>19837</v>
      </c>
      <c r="C2796" t="s">
        <v>461</v>
      </c>
      <c r="E2796">
        <v>1</v>
      </c>
      <c r="G2796" t="s">
        <v>19816</v>
      </c>
    </row>
    <row r="2797" spans="1:7" x14ac:dyDescent="0.25">
      <c r="A2797" t="s">
        <v>19841</v>
      </c>
      <c r="B2797" s="15" t="s">
        <v>19826</v>
      </c>
      <c r="C2797" t="s">
        <v>287</v>
      </c>
      <c r="D2797" t="s">
        <v>189</v>
      </c>
      <c r="E2797">
        <v>1</v>
      </c>
      <c r="G2797" t="s">
        <v>19817</v>
      </c>
    </row>
    <row r="2798" spans="1:7" x14ac:dyDescent="0.25">
      <c r="A2798" t="s">
        <v>19840</v>
      </c>
      <c r="B2798" s="15" t="s">
        <v>19837</v>
      </c>
      <c r="C2798" t="s">
        <v>287</v>
      </c>
      <c r="E2798">
        <v>1</v>
      </c>
      <c r="G2798" t="s">
        <v>19816</v>
      </c>
    </row>
    <row r="2799" spans="1:7" x14ac:dyDescent="0.25">
      <c r="A2799" t="s">
        <v>19841</v>
      </c>
      <c r="B2799" s="15" t="s">
        <v>19826</v>
      </c>
      <c r="C2799" t="s">
        <v>47</v>
      </c>
      <c r="D2799" t="s">
        <v>36</v>
      </c>
      <c r="E2799">
        <v>1</v>
      </c>
      <c r="G2799" t="s">
        <v>19817</v>
      </c>
    </row>
    <row r="2800" spans="1:7" x14ac:dyDescent="0.25">
      <c r="A2800" t="s">
        <v>19840</v>
      </c>
      <c r="B2800" s="15" t="s">
        <v>19837</v>
      </c>
      <c r="C2800" t="s">
        <v>47</v>
      </c>
      <c r="E2800">
        <v>1</v>
      </c>
      <c r="G2800" t="s">
        <v>19816</v>
      </c>
    </row>
    <row r="2801" spans="1:7" x14ac:dyDescent="0.25">
      <c r="A2801" t="s">
        <v>19841</v>
      </c>
      <c r="B2801" s="15" t="s">
        <v>19826</v>
      </c>
      <c r="C2801" t="s">
        <v>275</v>
      </c>
      <c r="D2801" t="s">
        <v>36</v>
      </c>
      <c r="E2801">
        <v>1</v>
      </c>
      <c r="G2801" t="s">
        <v>19817</v>
      </c>
    </row>
    <row r="2802" spans="1:7" x14ac:dyDescent="0.25">
      <c r="A2802" t="s">
        <v>19840</v>
      </c>
      <c r="B2802" s="15" t="s">
        <v>19837</v>
      </c>
      <c r="C2802" t="s">
        <v>275</v>
      </c>
      <c r="E2802">
        <v>1</v>
      </c>
      <c r="G2802" t="s">
        <v>19816</v>
      </c>
    </row>
    <row r="2803" spans="1:7" x14ac:dyDescent="0.25">
      <c r="A2803" t="s">
        <v>19841</v>
      </c>
      <c r="B2803" s="15" t="s">
        <v>19826</v>
      </c>
      <c r="C2803" t="s">
        <v>35</v>
      </c>
      <c r="D2803" t="s">
        <v>36</v>
      </c>
      <c r="E2803">
        <v>1</v>
      </c>
      <c r="G2803" t="s">
        <v>19813</v>
      </c>
    </row>
    <row r="2804" spans="1:7" x14ac:dyDescent="0.25">
      <c r="A2804" t="s">
        <v>19840</v>
      </c>
      <c r="B2804" s="15" t="s">
        <v>19837</v>
      </c>
      <c r="C2804" t="s">
        <v>35</v>
      </c>
      <c r="E2804">
        <v>1</v>
      </c>
      <c r="G2804" t="s">
        <v>19816</v>
      </c>
    </row>
    <row r="2805" spans="1:7" x14ac:dyDescent="0.25">
      <c r="A2805" t="s">
        <v>19841</v>
      </c>
      <c r="B2805" s="15" t="s">
        <v>19826</v>
      </c>
      <c r="C2805" t="s">
        <v>714</v>
      </c>
      <c r="D2805" t="s">
        <v>36</v>
      </c>
      <c r="E2805">
        <v>1</v>
      </c>
      <c r="G2805" t="s">
        <v>19821</v>
      </c>
    </row>
    <row r="2806" spans="1:7" x14ac:dyDescent="0.25">
      <c r="A2806" t="s">
        <v>19840</v>
      </c>
      <c r="B2806" s="15" t="s">
        <v>19837</v>
      </c>
      <c r="C2806" t="s">
        <v>714</v>
      </c>
      <c r="E2806">
        <v>1</v>
      </c>
      <c r="G2806" t="s">
        <v>19816</v>
      </c>
    </row>
    <row r="2807" spans="1:7" x14ac:dyDescent="0.25">
      <c r="A2807" t="s">
        <v>19841</v>
      </c>
      <c r="B2807" s="15" t="s">
        <v>19826</v>
      </c>
      <c r="C2807" t="s">
        <v>478</v>
      </c>
      <c r="D2807" t="s">
        <v>36</v>
      </c>
      <c r="E2807">
        <v>1</v>
      </c>
      <c r="G2807" t="s">
        <v>19817</v>
      </c>
    </row>
    <row r="2808" spans="1:7" x14ac:dyDescent="0.25">
      <c r="A2808" t="s">
        <v>19840</v>
      </c>
      <c r="B2808" s="15" t="s">
        <v>19837</v>
      </c>
      <c r="C2808" t="s">
        <v>478</v>
      </c>
      <c r="E2808">
        <v>1</v>
      </c>
      <c r="G2808" t="s">
        <v>19816</v>
      </c>
    </row>
    <row r="2809" spans="1:7" x14ac:dyDescent="0.25">
      <c r="A2809" t="s">
        <v>19841</v>
      </c>
      <c r="B2809" s="15" t="s">
        <v>19826</v>
      </c>
      <c r="C2809" t="s">
        <v>461</v>
      </c>
      <c r="D2809" t="s">
        <v>36</v>
      </c>
      <c r="E2809">
        <v>1</v>
      </c>
      <c r="G2809" t="s">
        <v>19817</v>
      </c>
    </row>
    <row r="2810" spans="1:7" x14ac:dyDescent="0.25">
      <c r="A2810" t="s">
        <v>19840</v>
      </c>
      <c r="B2810" s="15" t="s">
        <v>19837</v>
      </c>
      <c r="C2810" t="s">
        <v>461</v>
      </c>
      <c r="E2810">
        <v>1</v>
      </c>
      <c r="G2810" t="s">
        <v>19816</v>
      </c>
    </row>
    <row r="2811" spans="1:7" x14ac:dyDescent="0.25">
      <c r="A2811" t="s">
        <v>19841</v>
      </c>
      <c r="B2811" s="15" t="s">
        <v>19826</v>
      </c>
      <c r="C2811" t="s">
        <v>1951</v>
      </c>
      <c r="D2811" t="s">
        <v>36</v>
      </c>
      <c r="E2811">
        <v>1</v>
      </c>
      <c r="G2811" t="s">
        <v>19813</v>
      </c>
    </row>
    <row r="2812" spans="1:7" x14ac:dyDescent="0.25">
      <c r="A2812" t="s">
        <v>19840</v>
      </c>
      <c r="B2812" s="15" t="s">
        <v>19837</v>
      </c>
      <c r="C2812" t="s">
        <v>1951</v>
      </c>
      <c r="E2812">
        <v>1</v>
      </c>
      <c r="G2812" t="s">
        <v>19816</v>
      </c>
    </row>
    <row r="2813" spans="1:7" x14ac:dyDescent="0.25">
      <c r="A2813" t="s">
        <v>19841</v>
      </c>
      <c r="B2813" s="15" t="s">
        <v>19826</v>
      </c>
      <c r="C2813" t="s">
        <v>35</v>
      </c>
      <c r="D2813" t="s">
        <v>36</v>
      </c>
      <c r="E2813">
        <v>1</v>
      </c>
      <c r="G2813" t="s">
        <v>19813</v>
      </c>
    </row>
    <row r="2814" spans="1:7" x14ac:dyDescent="0.25">
      <c r="A2814" t="s">
        <v>19840</v>
      </c>
      <c r="B2814" s="15" t="s">
        <v>19837</v>
      </c>
      <c r="C2814" t="s">
        <v>35</v>
      </c>
      <c r="E2814">
        <v>1</v>
      </c>
      <c r="G2814" t="s">
        <v>19816</v>
      </c>
    </row>
    <row r="2815" spans="1:7" x14ac:dyDescent="0.25">
      <c r="A2815" t="s">
        <v>19840</v>
      </c>
      <c r="B2815" s="15" t="s">
        <v>19837</v>
      </c>
      <c r="C2815" t="s">
        <v>35</v>
      </c>
      <c r="E2815">
        <v>1</v>
      </c>
      <c r="G2815" t="s">
        <v>19816</v>
      </c>
    </row>
    <row r="2816" spans="1:7" x14ac:dyDescent="0.25">
      <c r="A2816" t="s">
        <v>19841</v>
      </c>
      <c r="B2816" s="15" t="s">
        <v>19826</v>
      </c>
      <c r="C2816" t="s">
        <v>35</v>
      </c>
      <c r="D2816" t="s">
        <v>36</v>
      </c>
      <c r="E2816">
        <v>1</v>
      </c>
      <c r="G2816" t="s">
        <v>19813</v>
      </c>
    </row>
    <row r="2817" spans="1:7" x14ac:dyDescent="0.25">
      <c r="A2817" t="s">
        <v>19841</v>
      </c>
      <c r="B2817" s="15" t="s">
        <v>19826</v>
      </c>
      <c r="C2817" t="s">
        <v>714</v>
      </c>
      <c r="D2817" t="s">
        <v>36</v>
      </c>
      <c r="E2817">
        <v>1</v>
      </c>
      <c r="G2817" t="s">
        <v>19821</v>
      </c>
    </row>
    <row r="2818" spans="1:7" x14ac:dyDescent="0.25">
      <c r="A2818" t="s">
        <v>19840</v>
      </c>
      <c r="B2818" s="15" t="s">
        <v>19837</v>
      </c>
      <c r="C2818" t="s">
        <v>714</v>
      </c>
      <c r="E2818">
        <v>1</v>
      </c>
      <c r="G2818" t="s">
        <v>19816</v>
      </c>
    </row>
    <row r="2819" spans="1:7" x14ac:dyDescent="0.25">
      <c r="A2819" t="s">
        <v>19841</v>
      </c>
      <c r="B2819" s="15" t="s">
        <v>19826</v>
      </c>
      <c r="C2819" t="s">
        <v>2472</v>
      </c>
      <c r="D2819" t="s">
        <v>49</v>
      </c>
      <c r="E2819">
        <v>1</v>
      </c>
      <c r="G2819" t="s">
        <v>19828</v>
      </c>
    </row>
    <row r="2820" spans="1:7" x14ac:dyDescent="0.25">
      <c r="A2820" t="s">
        <v>19840</v>
      </c>
      <c r="B2820" s="15" t="s">
        <v>19837</v>
      </c>
      <c r="C2820" t="s">
        <v>2472</v>
      </c>
      <c r="E2820">
        <v>1</v>
      </c>
      <c r="G2820" t="s">
        <v>19816</v>
      </c>
    </row>
    <row r="2821" spans="1:7" x14ac:dyDescent="0.25">
      <c r="A2821" t="s">
        <v>19841</v>
      </c>
      <c r="B2821" s="15" t="s">
        <v>19826</v>
      </c>
      <c r="C2821" t="s">
        <v>47</v>
      </c>
      <c r="D2821" t="s">
        <v>36</v>
      </c>
      <c r="E2821">
        <v>1</v>
      </c>
      <c r="G2821" t="s">
        <v>19821</v>
      </c>
    </row>
    <row r="2822" spans="1:7" x14ac:dyDescent="0.25">
      <c r="A2822" t="s">
        <v>19840</v>
      </c>
      <c r="B2822" s="15" t="s">
        <v>19837</v>
      </c>
      <c r="C2822" t="s">
        <v>47</v>
      </c>
      <c r="E2822">
        <v>1</v>
      </c>
      <c r="G2822" t="s">
        <v>19816</v>
      </c>
    </row>
    <row r="2823" spans="1:7" x14ac:dyDescent="0.25">
      <c r="A2823" t="s">
        <v>19841</v>
      </c>
      <c r="B2823" s="15" t="s">
        <v>19826</v>
      </c>
      <c r="C2823" t="s">
        <v>126</v>
      </c>
      <c r="D2823" t="s">
        <v>36</v>
      </c>
      <c r="E2823">
        <v>1</v>
      </c>
      <c r="G2823" t="s">
        <v>19821</v>
      </c>
    </row>
    <row r="2824" spans="1:7" x14ac:dyDescent="0.25">
      <c r="A2824" t="s">
        <v>19840</v>
      </c>
      <c r="B2824" s="15" t="s">
        <v>19837</v>
      </c>
      <c r="C2824" t="s">
        <v>126</v>
      </c>
      <c r="E2824">
        <v>1</v>
      </c>
      <c r="G2824" t="s">
        <v>19816</v>
      </c>
    </row>
    <row r="2825" spans="1:7" x14ac:dyDescent="0.25">
      <c r="A2825" t="s">
        <v>19840</v>
      </c>
      <c r="B2825" s="15" t="s">
        <v>19837</v>
      </c>
      <c r="C2825" t="s">
        <v>6238</v>
      </c>
      <c r="E2825">
        <v>1</v>
      </c>
      <c r="G2825" t="s">
        <v>19816</v>
      </c>
    </row>
    <row r="2826" spans="1:7" x14ac:dyDescent="0.25">
      <c r="A2826" t="s">
        <v>19841</v>
      </c>
      <c r="B2826" s="15" t="s">
        <v>19826</v>
      </c>
      <c r="C2826" t="s">
        <v>6238</v>
      </c>
      <c r="D2826" t="s">
        <v>181</v>
      </c>
      <c r="E2826">
        <v>1</v>
      </c>
      <c r="G2826" t="s">
        <v>19828</v>
      </c>
    </row>
    <row r="2827" spans="1:7" x14ac:dyDescent="0.25">
      <c r="A2827" t="s">
        <v>19841</v>
      </c>
      <c r="B2827" s="15" t="s">
        <v>19826</v>
      </c>
      <c r="C2827" t="s">
        <v>886</v>
      </c>
      <c r="D2827" t="s">
        <v>36</v>
      </c>
      <c r="E2827">
        <v>1</v>
      </c>
      <c r="G2827" t="s">
        <v>19817</v>
      </c>
    </row>
    <row r="2828" spans="1:7" x14ac:dyDescent="0.25">
      <c r="A2828" t="s">
        <v>19840</v>
      </c>
      <c r="B2828" s="15" t="s">
        <v>19837</v>
      </c>
      <c r="C2828" t="s">
        <v>886</v>
      </c>
      <c r="E2828">
        <v>1</v>
      </c>
      <c r="G2828" t="s">
        <v>19816</v>
      </c>
    </row>
    <row r="2829" spans="1:7" x14ac:dyDescent="0.25">
      <c r="A2829" t="s">
        <v>19841</v>
      </c>
      <c r="B2829" s="15" t="s">
        <v>19826</v>
      </c>
      <c r="C2829" t="s">
        <v>35</v>
      </c>
      <c r="D2829" t="s">
        <v>36</v>
      </c>
      <c r="E2829">
        <v>1</v>
      </c>
      <c r="G2829" t="s">
        <v>19819</v>
      </c>
    </row>
    <row r="2830" spans="1:7" x14ac:dyDescent="0.25">
      <c r="A2830" t="s">
        <v>19840</v>
      </c>
      <c r="B2830" s="15" t="s">
        <v>19837</v>
      </c>
      <c r="C2830" t="s">
        <v>35</v>
      </c>
      <c r="E2830">
        <v>1</v>
      </c>
      <c r="G2830" t="s">
        <v>19816</v>
      </c>
    </row>
    <row r="2831" spans="1:7" x14ac:dyDescent="0.25">
      <c r="A2831" t="s">
        <v>19841</v>
      </c>
      <c r="B2831" s="15" t="s">
        <v>19826</v>
      </c>
      <c r="C2831" t="s">
        <v>903</v>
      </c>
      <c r="D2831" t="s">
        <v>36</v>
      </c>
      <c r="E2831">
        <v>1</v>
      </c>
      <c r="G2831" t="s">
        <v>19817</v>
      </c>
    </row>
    <row r="2832" spans="1:7" x14ac:dyDescent="0.25">
      <c r="A2832" t="s">
        <v>19840</v>
      </c>
      <c r="B2832" s="15" t="s">
        <v>19837</v>
      </c>
      <c r="C2832" t="s">
        <v>903</v>
      </c>
      <c r="E2832">
        <v>1</v>
      </c>
      <c r="G2832" t="s">
        <v>19816</v>
      </c>
    </row>
    <row r="2833" spans="1:7" x14ac:dyDescent="0.25">
      <c r="A2833" t="s">
        <v>19841</v>
      </c>
      <c r="B2833" s="15" t="s">
        <v>19826</v>
      </c>
      <c r="C2833" t="s">
        <v>35</v>
      </c>
      <c r="D2833" t="s">
        <v>36</v>
      </c>
      <c r="E2833">
        <v>1</v>
      </c>
      <c r="G2833" t="s">
        <v>19813</v>
      </c>
    </row>
    <row r="2834" spans="1:7" x14ac:dyDescent="0.25">
      <c r="A2834" t="s">
        <v>19840</v>
      </c>
      <c r="B2834" s="15" t="s">
        <v>19837</v>
      </c>
      <c r="C2834" t="s">
        <v>35</v>
      </c>
      <c r="E2834">
        <v>1</v>
      </c>
      <c r="G2834" t="s">
        <v>19816</v>
      </c>
    </row>
    <row r="2835" spans="1:7" x14ac:dyDescent="0.25">
      <c r="A2835" t="s">
        <v>19841</v>
      </c>
      <c r="B2835" s="15" t="s">
        <v>19826</v>
      </c>
      <c r="C2835" t="s">
        <v>35</v>
      </c>
      <c r="D2835" t="s">
        <v>36</v>
      </c>
      <c r="E2835">
        <v>1</v>
      </c>
      <c r="G2835" t="s">
        <v>19813</v>
      </c>
    </row>
    <row r="2836" spans="1:7" x14ac:dyDescent="0.25">
      <c r="A2836" t="s">
        <v>19840</v>
      </c>
      <c r="B2836" s="15" t="s">
        <v>19837</v>
      </c>
      <c r="C2836" t="s">
        <v>35</v>
      </c>
      <c r="E2836">
        <v>1</v>
      </c>
      <c r="G2836" t="s">
        <v>19816</v>
      </c>
    </row>
    <row r="2837" spans="1:7" x14ac:dyDescent="0.25">
      <c r="A2837" t="s">
        <v>19840</v>
      </c>
      <c r="B2837" s="15" t="s">
        <v>19837</v>
      </c>
      <c r="C2837" t="s">
        <v>768</v>
      </c>
      <c r="E2837">
        <v>1</v>
      </c>
      <c r="G2837" t="s">
        <v>19816</v>
      </c>
    </row>
    <row r="2838" spans="1:7" x14ac:dyDescent="0.25">
      <c r="A2838" t="s">
        <v>19841</v>
      </c>
      <c r="B2838" s="15" t="s">
        <v>19826</v>
      </c>
      <c r="C2838" t="s">
        <v>768</v>
      </c>
      <c r="D2838" t="s">
        <v>36</v>
      </c>
      <c r="E2838">
        <v>1</v>
      </c>
      <c r="G2838" t="s">
        <v>19817</v>
      </c>
    </row>
    <row r="2839" spans="1:7" x14ac:dyDescent="0.25">
      <c r="A2839" t="s">
        <v>19841</v>
      </c>
      <c r="B2839" s="15" t="s">
        <v>19826</v>
      </c>
      <c r="C2839" t="s">
        <v>309</v>
      </c>
      <c r="D2839" t="s">
        <v>181</v>
      </c>
      <c r="E2839">
        <v>1</v>
      </c>
      <c r="G2839" t="s">
        <v>19821</v>
      </c>
    </row>
    <row r="2840" spans="1:7" x14ac:dyDescent="0.25">
      <c r="A2840" t="s">
        <v>19840</v>
      </c>
      <c r="B2840" s="15" t="s">
        <v>19837</v>
      </c>
      <c r="C2840" t="s">
        <v>309</v>
      </c>
      <c r="E2840">
        <v>1</v>
      </c>
      <c r="G2840" t="s">
        <v>19816</v>
      </c>
    </row>
    <row r="2841" spans="1:7" x14ac:dyDescent="0.25">
      <c r="A2841" t="s">
        <v>19841</v>
      </c>
      <c r="B2841" s="15" t="s">
        <v>19826</v>
      </c>
      <c r="C2841" t="s">
        <v>768</v>
      </c>
      <c r="D2841" t="s">
        <v>36</v>
      </c>
      <c r="E2841">
        <v>1</v>
      </c>
      <c r="G2841" t="s">
        <v>19817</v>
      </c>
    </row>
    <row r="2842" spans="1:7" x14ac:dyDescent="0.25">
      <c r="A2842" t="s">
        <v>19840</v>
      </c>
      <c r="B2842" s="15" t="s">
        <v>19837</v>
      </c>
      <c r="C2842" t="s">
        <v>768</v>
      </c>
      <c r="E2842">
        <v>1</v>
      </c>
      <c r="G2842" t="s">
        <v>19816</v>
      </c>
    </row>
    <row r="2843" spans="1:7" x14ac:dyDescent="0.25">
      <c r="A2843" t="s">
        <v>19841</v>
      </c>
      <c r="B2843" s="15" t="s">
        <v>19826</v>
      </c>
      <c r="C2843" t="s">
        <v>114</v>
      </c>
      <c r="D2843" t="s">
        <v>36</v>
      </c>
      <c r="E2843">
        <v>1</v>
      </c>
      <c r="G2843" t="s">
        <v>19813</v>
      </c>
    </row>
    <row r="2844" spans="1:7" x14ac:dyDescent="0.25">
      <c r="A2844" t="s">
        <v>19840</v>
      </c>
      <c r="B2844" s="15" t="s">
        <v>19837</v>
      </c>
      <c r="C2844" t="s">
        <v>114</v>
      </c>
      <c r="E2844">
        <v>1</v>
      </c>
      <c r="G2844" t="s">
        <v>19816</v>
      </c>
    </row>
    <row r="2845" spans="1:7" x14ac:dyDescent="0.25">
      <c r="A2845" t="s">
        <v>19841</v>
      </c>
      <c r="B2845" s="15" t="s">
        <v>19826</v>
      </c>
      <c r="C2845" t="s">
        <v>126</v>
      </c>
      <c r="D2845" t="s">
        <v>36</v>
      </c>
      <c r="E2845">
        <v>1</v>
      </c>
      <c r="G2845" t="s">
        <v>19821</v>
      </c>
    </row>
    <row r="2846" spans="1:7" x14ac:dyDescent="0.25">
      <c r="A2846" t="s">
        <v>19840</v>
      </c>
      <c r="B2846" s="15" t="s">
        <v>19837</v>
      </c>
      <c r="C2846" t="s">
        <v>126</v>
      </c>
      <c r="E2846">
        <v>1</v>
      </c>
      <c r="G2846" t="s">
        <v>19816</v>
      </c>
    </row>
    <row r="2847" spans="1:7" x14ac:dyDescent="0.25">
      <c r="A2847" t="s">
        <v>19839</v>
      </c>
      <c r="B2847" s="15" t="s">
        <v>19837</v>
      </c>
      <c r="C2847" t="s">
        <v>200</v>
      </c>
      <c r="E2847">
        <v>1</v>
      </c>
      <c r="G2847" t="s">
        <v>19817</v>
      </c>
    </row>
    <row r="2848" spans="1:7" x14ac:dyDescent="0.25">
      <c r="A2848" t="s">
        <v>19840</v>
      </c>
      <c r="B2848" s="15" t="s">
        <v>19837</v>
      </c>
      <c r="C2848" t="s">
        <v>200</v>
      </c>
      <c r="E2848">
        <v>1</v>
      </c>
      <c r="G2848" t="s">
        <v>19816</v>
      </c>
    </row>
    <row r="2849" spans="1:7" x14ac:dyDescent="0.25">
      <c r="A2849" t="s">
        <v>19841</v>
      </c>
      <c r="B2849" s="15" t="s">
        <v>19826</v>
      </c>
      <c r="C2849" t="s">
        <v>886</v>
      </c>
      <c r="D2849" t="s">
        <v>36</v>
      </c>
      <c r="E2849">
        <v>1</v>
      </c>
      <c r="G2849" t="s">
        <v>19817</v>
      </c>
    </row>
    <row r="2850" spans="1:7" x14ac:dyDescent="0.25">
      <c r="A2850" t="s">
        <v>19840</v>
      </c>
      <c r="B2850" s="15" t="s">
        <v>19837</v>
      </c>
      <c r="C2850" t="s">
        <v>886</v>
      </c>
      <c r="E2850">
        <v>1</v>
      </c>
      <c r="G2850" t="s">
        <v>19816</v>
      </c>
    </row>
    <row r="2851" spans="1:7" x14ac:dyDescent="0.25">
      <c r="A2851" t="s">
        <v>19841</v>
      </c>
      <c r="B2851" s="15" t="s">
        <v>19826</v>
      </c>
      <c r="C2851" t="s">
        <v>35</v>
      </c>
      <c r="D2851" t="s">
        <v>181</v>
      </c>
      <c r="E2851">
        <v>1</v>
      </c>
      <c r="G2851" t="s">
        <v>19813</v>
      </c>
    </row>
    <row r="2852" spans="1:7" x14ac:dyDescent="0.25">
      <c r="A2852" t="s">
        <v>19840</v>
      </c>
      <c r="B2852" s="15" t="s">
        <v>19837</v>
      </c>
      <c r="C2852" t="s">
        <v>35</v>
      </c>
      <c r="E2852">
        <v>1</v>
      </c>
      <c r="G2852" t="s">
        <v>19816</v>
      </c>
    </row>
    <row r="2853" spans="1:7" x14ac:dyDescent="0.25">
      <c r="A2853" t="s">
        <v>19841</v>
      </c>
      <c r="B2853" s="15" t="s">
        <v>19826</v>
      </c>
      <c r="C2853" t="s">
        <v>157</v>
      </c>
      <c r="D2853" t="s">
        <v>189</v>
      </c>
      <c r="E2853">
        <v>1</v>
      </c>
      <c r="G2853" t="s">
        <v>19817</v>
      </c>
    </row>
    <row r="2854" spans="1:7" x14ac:dyDescent="0.25">
      <c r="A2854" t="s">
        <v>19840</v>
      </c>
      <c r="B2854" s="15" t="s">
        <v>19837</v>
      </c>
      <c r="C2854" t="s">
        <v>157</v>
      </c>
      <c r="E2854">
        <v>1</v>
      </c>
      <c r="G2854" t="s">
        <v>19816</v>
      </c>
    </row>
    <row r="2855" spans="1:7" x14ac:dyDescent="0.25">
      <c r="A2855" t="s">
        <v>19841</v>
      </c>
      <c r="B2855" s="15" t="s">
        <v>19826</v>
      </c>
      <c r="C2855" t="s">
        <v>77</v>
      </c>
      <c r="D2855" t="s">
        <v>36</v>
      </c>
      <c r="E2855">
        <v>1</v>
      </c>
      <c r="G2855" t="s">
        <v>19819</v>
      </c>
    </row>
    <row r="2856" spans="1:7" x14ac:dyDescent="0.25">
      <c r="A2856" t="s">
        <v>19840</v>
      </c>
      <c r="B2856" s="15" t="s">
        <v>19837</v>
      </c>
      <c r="C2856" t="s">
        <v>77</v>
      </c>
      <c r="E2856">
        <v>1</v>
      </c>
      <c r="G2856" t="s">
        <v>19816</v>
      </c>
    </row>
    <row r="2857" spans="1:7" x14ac:dyDescent="0.25">
      <c r="A2857" t="s">
        <v>19841</v>
      </c>
      <c r="B2857" s="15" t="s">
        <v>19826</v>
      </c>
      <c r="C2857" t="s">
        <v>404</v>
      </c>
      <c r="D2857" t="s">
        <v>36</v>
      </c>
      <c r="E2857">
        <v>1</v>
      </c>
      <c r="G2857" t="s">
        <v>19817</v>
      </c>
    </row>
    <row r="2858" spans="1:7" x14ac:dyDescent="0.25">
      <c r="A2858" t="s">
        <v>19840</v>
      </c>
      <c r="B2858" s="15" t="s">
        <v>19837</v>
      </c>
      <c r="C2858" t="s">
        <v>404</v>
      </c>
      <c r="E2858">
        <v>1</v>
      </c>
      <c r="G2858" t="s">
        <v>19816</v>
      </c>
    </row>
    <row r="2859" spans="1:7" x14ac:dyDescent="0.25">
      <c r="A2859" t="s">
        <v>19841</v>
      </c>
      <c r="B2859" s="15" t="s">
        <v>19826</v>
      </c>
      <c r="C2859" t="s">
        <v>404</v>
      </c>
      <c r="D2859" t="s">
        <v>36</v>
      </c>
      <c r="E2859">
        <v>1</v>
      </c>
      <c r="G2859" t="s">
        <v>19817</v>
      </c>
    </row>
    <row r="2860" spans="1:7" x14ac:dyDescent="0.25">
      <c r="A2860" t="s">
        <v>19840</v>
      </c>
      <c r="B2860" s="15" t="s">
        <v>19837</v>
      </c>
      <c r="C2860" t="s">
        <v>404</v>
      </c>
      <c r="E2860">
        <v>1</v>
      </c>
      <c r="G2860" t="s">
        <v>19816</v>
      </c>
    </row>
    <row r="2861" spans="1:7" x14ac:dyDescent="0.25">
      <c r="A2861" t="s">
        <v>19841</v>
      </c>
      <c r="B2861" s="15" t="s">
        <v>19826</v>
      </c>
      <c r="C2861" t="s">
        <v>404</v>
      </c>
      <c r="D2861" t="s">
        <v>36</v>
      </c>
      <c r="E2861">
        <v>1</v>
      </c>
      <c r="G2861" t="s">
        <v>19817</v>
      </c>
    </row>
    <row r="2862" spans="1:7" x14ac:dyDescent="0.25">
      <c r="A2862" t="s">
        <v>19840</v>
      </c>
      <c r="B2862" s="15" t="s">
        <v>19837</v>
      </c>
      <c r="C2862" t="s">
        <v>404</v>
      </c>
      <c r="E2862">
        <v>1</v>
      </c>
      <c r="G2862" t="s">
        <v>19816</v>
      </c>
    </row>
    <row r="2863" spans="1:7" x14ac:dyDescent="0.25">
      <c r="A2863" t="s">
        <v>19841</v>
      </c>
      <c r="B2863" s="15" t="s">
        <v>19814</v>
      </c>
      <c r="C2863" t="s">
        <v>5977</v>
      </c>
      <c r="D2863" t="s">
        <v>49</v>
      </c>
      <c r="E2863">
        <v>1</v>
      </c>
      <c r="G2863" t="s">
        <v>19813</v>
      </c>
    </row>
    <row r="2864" spans="1:7" x14ac:dyDescent="0.25">
      <c r="A2864" t="s">
        <v>19840</v>
      </c>
      <c r="B2864" s="15" t="s">
        <v>19837</v>
      </c>
      <c r="C2864" t="s">
        <v>5977</v>
      </c>
      <c r="E2864">
        <v>1</v>
      </c>
      <c r="G2864" t="s">
        <v>19816</v>
      </c>
    </row>
    <row r="2865" spans="1:7" x14ac:dyDescent="0.25">
      <c r="A2865" t="s">
        <v>19840</v>
      </c>
      <c r="B2865" s="15" t="s">
        <v>19837</v>
      </c>
      <c r="C2865" t="s">
        <v>714</v>
      </c>
      <c r="E2865">
        <v>1</v>
      </c>
      <c r="G2865" t="s">
        <v>19816</v>
      </c>
    </row>
    <row r="2866" spans="1:7" x14ac:dyDescent="0.25">
      <c r="A2866" t="s">
        <v>19841</v>
      </c>
      <c r="B2866" s="15" t="s">
        <v>19826</v>
      </c>
      <c r="C2866" t="s">
        <v>714</v>
      </c>
      <c r="D2866" t="s">
        <v>36</v>
      </c>
      <c r="E2866">
        <v>1</v>
      </c>
      <c r="G2866" t="s">
        <v>19821</v>
      </c>
    </row>
    <row r="2867" spans="1:7" x14ac:dyDescent="0.25">
      <c r="A2867" t="s">
        <v>19841</v>
      </c>
      <c r="B2867" s="15" t="s">
        <v>19826</v>
      </c>
      <c r="C2867" t="s">
        <v>114</v>
      </c>
      <c r="D2867" t="s">
        <v>370</v>
      </c>
      <c r="E2867">
        <v>1</v>
      </c>
      <c r="G2867" t="s">
        <v>19813</v>
      </c>
    </row>
    <row r="2868" spans="1:7" x14ac:dyDescent="0.25">
      <c r="A2868" t="s">
        <v>19840</v>
      </c>
      <c r="B2868" s="15" t="s">
        <v>19837</v>
      </c>
      <c r="C2868" t="s">
        <v>114</v>
      </c>
      <c r="E2868">
        <v>1</v>
      </c>
      <c r="G2868" t="s">
        <v>19816</v>
      </c>
    </row>
    <row r="2869" spans="1:7" x14ac:dyDescent="0.25">
      <c r="A2869" t="s">
        <v>19841</v>
      </c>
      <c r="B2869" s="15" t="s">
        <v>19826</v>
      </c>
      <c r="C2869" t="s">
        <v>714</v>
      </c>
      <c r="D2869" t="s">
        <v>36</v>
      </c>
      <c r="E2869">
        <v>1</v>
      </c>
      <c r="G2869" t="s">
        <v>19821</v>
      </c>
    </row>
    <row r="2870" spans="1:7" x14ac:dyDescent="0.25">
      <c r="A2870" t="s">
        <v>19840</v>
      </c>
      <c r="B2870" s="15" t="s">
        <v>19837</v>
      </c>
      <c r="C2870" t="s">
        <v>714</v>
      </c>
      <c r="E2870">
        <v>1</v>
      </c>
      <c r="G2870" t="s">
        <v>19816</v>
      </c>
    </row>
    <row r="2871" spans="1:7" x14ac:dyDescent="0.25">
      <c r="A2871" t="s">
        <v>19840</v>
      </c>
      <c r="B2871" s="15" t="s">
        <v>19837</v>
      </c>
      <c r="C2871" t="s">
        <v>714</v>
      </c>
      <c r="E2871">
        <v>1</v>
      </c>
      <c r="G2871" t="s">
        <v>19816</v>
      </c>
    </row>
    <row r="2872" spans="1:7" x14ac:dyDescent="0.25">
      <c r="A2872" t="s">
        <v>19841</v>
      </c>
      <c r="B2872" s="15" t="s">
        <v>19826</v>
      </c>
      <c r="C2872" t="s">
        <v>714</v>
      </c>
      <c r="D2872" t="s">
        <v>36</v>
      </c>
      <c r="E2872">
        <v>1</v>
      </c>
      <c r="G2872" t="s">
        <v>19821</v>
      </c>
    </row>
    <row r="2873" spans="1:7" x14ac:dyDescent="0.25">
      <c r="A2873" t="s">
        <v>19841</v>
      </c>
      <c r="B2873" s="15" t="s">
        <v>19826</v>
      </c>
      <c r="C2873" t="s">
        <v>47</v>
      </c>
      <c r="D2873" t="s">
        <v>36</v>
      </c>
      <c r="E2873">
        <v>1</v>
      </c>
      <c r="G2873" t="s">
        <v>19817</v>
      </c>
    </row>
    <row r="2874" spans="1:7" x14ac:dyDescent="0.25">
      <c r="A2874" t="s">
        <v>19840</v>
      </c>
      <c r="B2874" s="15" t="s">
        <v>19837</v>
      </c>
      <c r="C2874" t="s">
        <v>47</v>
      </c>
      <c r="E2874">
        <v>1</v>
      </c>
      <c r="G2874" t="s">
        <v>19816</v>
      </c>
    </row>
    <row r="2875" spans="1:7" x14ac:dyDescent="0.25">
      <c r="A2875" t="s">
        <v>19840</v>
      </c>
      <c r="B2875" s="15" t="s">
        <v>19837</v>
      </c>
      <c r="C2875" t="s">
        <v>2245</v>
      </c>
      <c r="E2875">
        <v>1</v>
      </c>
      <c r="G2875" t="s">
        <v>19816</v>
      </c>
    </row>
    <row r="2876" spans="1:7" x14ac:dyDescent="0.25">
      <c r="A2876" t="s">
        <v>19841</v>
      </c>
      <c r="B2876" s="15" t="s">
        <v>19826</v>
      </c>
      <c r="C2876" t="s">
        <v>2245</v>
      </c>
      <c r="D2876" t="s">
        <v>370</v>
      </c>
      <c r="E2876">
        <v>1</v>
      </c>
      <c r="G2876" t="s">
        <v>19813</v>
      </c>
    </row>
    <row r="2877" spans="1:7" x14ac:dyDescent="0.25">
      <c r="A2877" t="s">
        <v>19841</v>
      </c>
      <c r="B2877" s="15" t="s">
        <v>19826</v>
      </c>
      <c r="C2877" t="s">
        <v>714</v>
      </c>
      <c r="D2877" t="s">
        <v>36</v>
      </c>
      <c r="E2877">
        <v>1</v>
      </c>
      <c r="G2877" t="s">
        <v>19821</v>
      </c>
    </row>
    <row r="2878" spans="1:7" x14ac:dyDescent="0.25">
      <c r="A2878" t="s">
        <v>19840</v>
      </c>
      <c r="B2878" s="15" t="s">
        <v>19837</v>
      </c>
      <c r="C2878" t="s">
        <v>714</v>
      </c>
      <c r="E2878">
        <v>1</v>
      </c>
      <c r="G2878" t="s">
        <v>19816</v>
      </c>
    </row>
    <row r="2879" spans="1:7" x14ac:dyDescent="0.25">
      <c r="A2879" t="s">
        <v>19840</v>
      </c>
      <c r="B2879" s="15" t="s">
        <v>19837</v>
      </c>
      <c r="C2879" t="s">
        <v>768</v>
      </c>
      <c r="E2879">
        <v>1</v>
      </c>
      <c r="G2879" t="s">
        <v>19816</v>
      </c>
    </row>
    <row r="2880" spans="1:7" x14ac:dyDescent="0.25">
      <c r="A2880" t="s">
        <v>19841</v>
      </c>
      <c r="B2880" s="15" t="s">
        <v>19826</v>
      </c>
      <c r="C2880" t="s">
        <v>768</v>
      </c>
      <c r="D2880" t="s">
        <v>49</v>
      </c>
      <c r="E2880">
        <v>1</v>
      </c>
      <c r="G2880" t="s">
        <v>19817</v>
      </c>
    </row>
    <row r="2881" spans="1:7" x14ac:dyDescent="0.25">
      <c r="A2881" t="s">
        <v>19840</v>
      </c>
      <c r="B2881" s="15" t="s">
        <v>19837</v>
      </c>
      <c r="C2881" t="s">
        <v>126</v>
      </c>
      <c r="E2881">
        <v>1</v>
      </c>
      <c r="G2881" t="s">
        <v>19816</v>
      </c>
    </row>
    <row r="2882" spans="1:7" x14ac:dyDescent="0.25">
      <c r="A2882" t="s">
        <v>19841</v>
      </c>
      <c r="B2882" s="15" t="s">
        <v>19826</v>
      </c>
      <c r="C2882" t="s">
        <v>126</v>
      </c>
      <c r="D2882" t="s">
        <v>36</v>
      </c>
      <c r="E2882">
        <v>1</v>
      </c>
      <c r="G2882" t="s">
        <v>19821</v>
      </c>
    </row>
    <row r="2883" spans="1:7" x14ac:dyDescent="0.25">
      <c r="A2883" t="s">
        <v>19841</v>
      </c>
      <c r="B2883" s="15" t="s">
        <v>19826</v>
      </c>
      <c r="C2883" t="s">
        <v>768</v>
      </c>
      <c r="D2883" t="s">
        <v>36</v>
      </c>
      <c r="E2883">
        <v>1</v>
      </c>
      <c r="G2883" t="s">
        <v>19817</v>
      </c>
    </row>
    <row r="2884" spans="1:7" x14ac:dyDescent="0.25">
      <c r="A2884" t="s">
        <v>19840</v>
      </c>
      <c r="B2884" s="15" t="s">
        <v>19838</v>
      </c>
      <c r="C2884" t="s">
        <v>768</v>
      </c>
      <c r="E2884">
        <v>1</v>
      </c>
      <c r="G2884" t="s">
        <v>19816</v>
      </c>
    </row>
    <row r="2885" spans="1:7" x14ac:dyDescent="0.25">
      <c r="A2885" t="s">
        <v>19841</v>
      </c>
      <c r="B2885" s="15" t="s">
        <v>19826</v>
      </c>
      <c r="C2885" t="s">
        <v>59</v>
      </c>
      <c r="D2885" t="s">
        <v>181</v>
      </c>
      <c r="E2885">
        <v>1</v>
      </c>
      <c r="G2885" t="s">
        <v>19817</v>
      </c>
    </row>
    <row r="2886" spans="1:7" x14ac:dyDescent="0.25">
      <c r="A2886" t="s">
        <v>19840</v>
      </c>
      <c r="B2886" s="15" t="s">
        <v>19826</v>
      </c>
      <c r="C2886" t="s">
        <v>59</v>
      </c>
      <c r="E2886">
        <v>1</v>
      </c>
      <c r="G2886" t="s">
        <v>19816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"/>
  <sheetViews>
    <sheetView workbookViewId="0">
      <selection activeCell="L12" sqref="L1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17173-7C95-4A3E-906B-03FD965A4A2E}">
  <sheetPr codeName="Лист3"/>
  <dimension ref="A1:D291"/>
  <sheetViews>
    <sheetView workbookViewId="0"/>
  </sheetViews>
  <sheetFormatPr defaultRowHeight="15" x14ac:dyDescent="0.25"/>
  <cols>
    <col min="1" max="1" width="70.140625" bestFit="1" customWidth="1"/>
    <col min="2" max="2" width="92.28515625" bestFit="1" customWidth="1"/>
    <col min="3" max="3" width="19.28515625" bestFit="1" customWidth="1"/>
  </cols>
  <sheetData>
    <row r="1" spans="1:4" x14ac:dyDescent="0.25">
      <c r="A1" s="7" t="s">
        <v>6348</v>
      </c>
      <c r="B1" s="7" t="s">
        <v>6349</v>
      </c>
      <c r="C1" s="7" t="s">
        <v>6350</v>
      </c>
      <c r="D1" s="7" t="s">
        <v>6351</v>
      </c>
    </row>
    <row r="2" spans="1:4" x14ac:dyDescent="0.25">
      <c r="A2" s="14" t="s">
        <v>598</v>
      </c>
      <c r="B2" s="14" t="s">
        <v>6352</v>
      </c>
      <c r="C2" s="14" t="s">
        <v>6353</v>
      </c>
    </row>
    <row r="3" spans="1:4" x14ac:dyDescent="0.25">
      <c r="A3" s="14" t="s">
        <v>557</v>
      </c>
      <c r="B3" s="14" t="s">
        <v>6354</v>
      </c>
      <c r="C3" s="14" t="s">
        <v>6353</v>
      </c>
    </row>
    <row r="4" spans="1:4" x14ac:dyDescent="0.25">
      <c r="A4" s="14" t="s">
        <v>585</v>
      </c>
      <c r="B4" s="14" t="s">
        <v>6355</v>
      </c>
      <c r="C4" s="14" t="s">
        <v>6356</v>
      </c>
    </row>
    <row r="5" spans="1:4" x14ac:dyDescent="0.25">
      <c r="A5" s="14" t="s">
        <v>114</v>
      </c>
      <c r="B5" s="14" t="s">
        <v>6357</v>
      </c>
      <c r="C5" s="14" t="s">
        <v>6356</v>
      </c>
    </row>
    <row r="6" spans="1:4" x14ac:dyDescent="0.25">
      <c r="A6" s="14" t="s">
        <v>714</v>
      </c>
      <c r="B6" s="14" t="s">
        <v>6358</v>
      </c>
      <c r="C6" s="14" t="s">
        <v>6353</v>
      </c>
    </row>
    <row r="7" spans="1:4" x14ac:dyDescent="0.25">
      <c r="A7" s="14" t="s">
        <v>2340</v>
      </c>
      <c r="B7" s="14" t="s">
        <v>6359</v>
      </c>
      <c r="C7" s="14" t="s">
        <v>6356</v>
      </c>
    </row>
    <row r="8" spans="1:4" x14ac:dyDescent="0.25">
      <c r="A8" s="14" t="s">
        <v>2472</v>
      </c>
      <c r="B8" s="14" t="s">
        <v>6360</v>
      </c>
      <c r="C8" s="14" t="s">
        <v>6356</v>
      </c>
      <c r="D8" s="8" t="s">
        <v>6361</v>
      </c>
    </row>
    <row r="9" spans="1:4" x14ac:dyDescent="0.25">
      <c r="A9" s="14" t="s">
        <v>5922</v>
      </c>
      <c r="B9" s="14" t="s">
        <v>6362</v>
      </c>
      <c r="C9" s="14" t="s">
        <v>6353</v>
      </c>
    </row>
    <row r="10" spans="1:4" x14ac:dyDescent="0.25">
      <c r="A10" s="14" t="s">
        <v>478</v>
      </c>
      <c r="B10" s="14" t="s">
        <v>6363</v>
      </c>
      <c r="C10" s="14" t="s">
        <v>6356</v>
      </c>
    </row>
    <row r="11" spans="1:4" x14ac:dyDescent="0.25">
      <c r="A11" s="14" t="s">
        <v>1385</v>
      </c>
      <c r="B11" s="14" t="s">
        <v>6360</v>
      </c>
      <c r="C11" s="14" t="s">
        <v>6356</v>
      </c>
      <c r="D11" s="8" t="s">
        <v>6364</v>
      </c>
    </row>
    <row r="12" spans="1:4" x14ac:dyDescent="0.25">
      <c r="A12" s="14" t="s">
        <v>1475</v>
      </c>
      <c r="B12" s="14" t="s">
        <v>6360</v>
      </c>
      <c r="C12" s="14" t="s">
        <v>6353</v>
      </c>
      <c r="D12" s="9" t="s">
        <v>6365</v>
      </c>
    </row>
    <row r="13" spans="1:4" x14ac:dyDescent="0.25">
      <c r="A13" s="14" t="s">
        <v>903</v>
      </c>
      <c r="B13" s="14" t="s">
        <v>6366</v>
      </c>
      <c r="C13" s="14" t="s">
        <v>6353</v>
      </c>
      <c r="D13" s="8" t="s">
        <v>6367</v>
      </c>
    </row>
    <row r="14" spans="1:4" x14ac:dyDescent="0.25">
      <c r="A14" s="14" t="s">
        <v>287</v>
      </c>
      <c r="B14" s="14" t="s">
        <v>6368</v>
      </c>
      <c r="C14" s="14" t="s">
        <v>6356</v>
      </c>
      <c r="D14" s="9" t="s">
        <v>6365</v>
      </c>
    </row>
    <row r="15" spans="1:4" x14ac:dyDescent="0.25">
      <c r="A15" s="14" t="s">
        <v>3908</v>
      </c>
      <c r="B15" s="14" t="s">
        <v>6369</v>
      </c>
      <c r="C15" s="14" t="s">
        <v>6353</v>
      </c>
    </row>
    <row r="16" spans="1:4" x14ac:dyDescent="0.25">
      <c r="A16" s="14" t="s">
        <v>108</v>
      </c>
      <c r="B16" s="14" t="s">
        <v>6370</v>
      </c>
      <c r="C16" s="14" t="s">
        <v>6356</v>
      </c>
    </row>
    <row r="17" spans="1:4" x14ac:dyDescent="0.25">
      <c r="A17" s="14" t="s">
        <v>756</v>
      </c>
      <c r="B17" s="14" t="s">
        <v>6369</v>
      </c>
      <c r="C17" s="14" t="s">
        <v>6356</v>
      </c>
    </row>
    <row r="18" spans="1:4" x14ac:dyDescent="0.25">
      <c r="A18" s="14" t="s">
        <v>768</v>
      </c>
      <c r="B18" s="14" t="s">
        <v>6370</v>
      </c>
      <c r="C18" s="14" t="s">
        <v>6353</v>
      </c>
    </row>
    <row r="19" spans="1:4" x14ac:dyDescent="0.25">
      <c r="A19" s="14" t="s">
        <v>4544</v>
      </c>
      <c r="B19" s="14" t="s">
        <v>6360</v>
      </c>
      <c r="C19" s="14" t="s">
        <v>6356</v>
      </c>
    </row>
    <row r="20" spans="1:4" x14ac:dyDescent="0.25">
      <c r="A20" s="14" t="s">
        <v>461</v>
      </c>
      <c r="B20" s="14" t="s">
        <v>6371</v>
      </c>
      <c r="C20" s="14" t="s">
        <v>6353</v>
      </c>
      <c r="D20" s="8" t="s">
        <v>6372</v>
      </c>
    </row>
    <row r="21" spans="1:4" x14ac:dyDescent="0.25">
      <c r="A21" s="14" t="s">
        <v>47</v>
      </c>
      <c r="B21" s="14" t="s">
        <v>6354</v>
      </c>
      <c r="C21" s="14" t="s">
        <v>6353</v>
      </c>
    </row>
    <row r="22" spans="1:4" x14ac:dyDescent="0.25">
      <c r="A22" s="14" t="s">
        <v>4976</v>
      </c>
      <c r="B22" s="14" t="s">
        <v>6373</v>
      </c>
      <c r="C22" s="14" t="s">
        <v>6356</v>
      </c>
    </row>
    <row r="23" spans="1:4" x14ac:dyDescent="0.25">
      <c r="A23" s="14" t="s">
        <v>215</v>
      </c>
      <c r="B23" s="14" t="s">
        <v>6374</v>
      </c>
      <c r="C23" s="14" t="s">
        <v>6356</v>
      </c>
    </row>
    <row r="24" spans="1:4" x14ac:dyDescent="0.25">
      <c r="A24" s="14" t="s">
        <v>200</v>
      </c>
      <c r="B24" s="14" t="s">
        <v>6371</v>
      </c>
      <c r="C24" s="14" t="s">
        <v>6353</v>
      </c>
    </row>
    <row r="25" spans="1:4" x14ac:dyDescent="0.25">
      <c r="A25" s="14" t="s">
        <v>703</v>
      </c>
      <c r="B25" s="14" t="s">
        <v>6375</v>
      </c>
      <c r="C25" s="14" t="s">
        <v>6353</v>
      </c>
    </row>
    <row r="26" spans="1:4" x14ac:dyDescent="0.25">
      <c r="A26" s="14" t="s">
        <v>4765</v>
      </c>
      <c r="B26" s="14" t="s">
        <v>6371</v>
      </c>
      <c r="C26" s="14" t="s">
        <v>6353</v>
      </c>
    </row>
    <row r="27" spans="1:4" x14ac:dyDescent="0.25">
      <c r="A27" s="14" t="s">
        <v>3741</v>
      </c>
      <c r="B27" s="14" t="s">
        <v>6376</v>
      </c>
      <c r="C27" s="14" t="s">
        <v>6353</v>
      </c>
    </row>
    <row r="28" spans="1:4" x14ac:dyDescent="0.25">
      <c r="A28" s="14" t="s">
        <v>6377</v>
      </c>
      <c r="B28" s="14" t="s">
        <v>6378</v>
      </c>
      <c r="C28" s="14" t="s">
        <v>6353</v>
      </c>
    </row>
    <row r="29" spans="1:4" x14ac:dyDescent="0.25">
      <c r="A29" s="14" t="s">
        <v>6379</v>
      </c>
      <c r="B29" s="14" t="s">
        <v>6380</v>
      </c>
      <c r="C29" s="14" t="s">
        <v>6356</v>
      </c>
    </row>
    <row r="30" spans="1:4" x14ac:dyDescent="0.25">
      <c r="A30" s="14" t="s">
        <v>4067</v>
      </c>
      <c r="B30" s="14" t="s">
        <v>6378</v>
      </c>
      <c r="C30" s="14" t="s">
        <v>6353</v>
      </c>
    </row>
    <row r="31" spans="1:4" x14ac:dyDescent="0.25">
      <c r="A31" s="14" t="s">
        <v>6381</v>
      </c>
      <c r="B31" s="14" t="s">
        <v>6382</v>
      </c>
      <c r="C31" s="14" t="s">
        <v>6353</v>
      </c>
    </row>
    <row r="32" spans="1:4" x14ac:dyDescent="0.25">
      <c r="A32" s="14" t="s">
        <v>5084</v>
      </c>
      <c r="B32" s="14" t="s">
        <v>6362</v>
      </c>
      <c r="C32" s="14" t="s">
        <v>6353</v>
      </c>
    </row>
    <row r="33" spans="1:4" x14ac:dyDescent="0.25">
      <c r="A33" s="14" t="s">
        <v>6383</v>
      </c>
      <c r="B33" s="14" t="s">
        <v>6384</v>
      </c>
      <c r="C33" s="14" t="s">
        <v>6353</v>
      </c>
    </row>
    <row r="34" spans="1:4" x14ac:dyDescent="0.25">
      <c r="A34" s="14" t="s">
        <v>2362</v>
      </c>
      <c r="B34" s="14" t="s">
        <v>6385</v>
      </c>
      <c r="C34" s="14" t="s">
        <v>6353</v>
      </c>
    </row>
    <row r="35" spans="1:4" x14ac:dyDescent="0.25">
      <c r="A35" s="14" t="s">
        <v>2252</v>
      </c>
      <c r="B35" s="14" t="s">
        <v>6362</v>
      </c>
      <c r="C35" s="14" t="s">
        <v>6353</v>
      </c>
    </row>
    <row r="36" spans="1:4" x14ac:dyDescent="0.25">
      <c r="A36" s="14" t="s">
        <v>6386</v>
      </c>
      <c r="B36" s="14" t="s">
        <v>6360</v>
      </c>
      <c r="C36" s="14" t="s">
        <v>6353</v>
      </c>
    </row>
    <row r="37" spans="1:4" x14ac:dyDescent="0.25">
      <c r="A37" s="14" t="s">
        <v>451</v>
      </c>
      <c r="B37" s="14" t="s">
        <v>6387</v>
      </c>
      <c r="C37" s="14" t="s">
        <v>6353</v>
      </c>
      <c r="D37" s="8" t="s">
        <v>6388</v>
      </c>
    </row>
    <row r="38" spans="1:4" x14ac:dyDescent="0.25">
      <c r="A38" s="14" t="s">
        <v>6389</v>
      </c>
      <c r="B38" s="14" t="s">
        <v>6378</v>
      </c>
      <c r="C38" s="14" t="s">
        <v>6353</v>
      </c>
      <c r="D38" s="9" t="s">
        <v>6390</v>
      </c>
    </row>
    <row r="39" spans="1:4" x14ac:dyDescent="0.25">
      <c r="A39" s="14" t="s">
        <v>6391</v>
      </c>
      <c r="B39" s="14" t="s">
        <v>6360</v>
      </c>
      <c r="C39" s="14" t="s">
        <v>6353</v>
      </c>
      <c r="D39" s="8" t="s">
        <v>6392</v>
      </c>
    </row>
    <row r="40" spans="1:4" x14ac:dyDescent="0.25">
      <c r="A40" s="14" t="s">
        <v>6393</v>
      </c>
      <c r="B40" s="14" t="s">
        <v>6362</v>
      </c>
      <c r="C40" s="14" t="s">
        <v>6353</v>
      </c>
      <c r="D40" s="9" t="s">
        <v>6390</v>
      </c>
    </row>
    <row r="41" spans="1:4" x14ac:dyDescent="0.25">
      <c r="A41" s="14" t="s">
        <v>1723</v>
      </c>
      <c r="B41" s="14" t="s">
        <v>6394</v>
      </c>
      <c r="C41" s="14" t="s">
        <v>6356</v>
      </c>
      <c r="D41" s="8" t="s">
        <v>6388</v>
      </c>
    </row>
    <row r="42" spans="1:4" x14ac:dyDescent="0.25">
      <c r="A42" s="14" t="s">
        <v>6395</v>
      </c>
      <c r="B42" s="14" t="s">
        <v>6396</v>
      </c>
      <c r="C42" s="14" t="s">
        <v>6353</v>
      </c>
      <c r="D42" s="8" t="s">
        <v>6397</v>
      </c>
    </row>
    <row r="43" spans="1:4" x14ac:dyDescent="0.25">
      <c r="A43" s="14" t="s">
        <v>6398</v>
      </c>
      <c r="B43" s="14" t="s">
        <v>6399</v>
      </c>
      <c r="C43" s="14" t="s">
        <v>6353</v>
      </c>
    </row>
    <row r="44" spans="1:4" x14ac:dyDescent="0.25">
      <c r="A44" s="14" t="s">
        <v>6400</v>
      </c>
      <c r="B44" s="14" t="s">
        <v>6362</v>
      </c>
      <c r="C44" s="14" t="s">
        <v>6353</v>
      </c>
    </row>
    <row r="45" spans="1:4" x14ac:dyDescent="0.25">
      <c r="A45" s="14" t="s">
        <v>6401</v>
      </c>
      <c r="B45" s="14" t="s">
        <v>6402</v>
      </c>
      <c r="C45" s="14" t="s">
        <v>6356</v>
      </c>
    </row>
    <row r="46" spans="1:4" x14ac:dyDescent="0.25">
      <c r="A46" s="14" t="s">
        <v>4936</v>
      </c>
      <c r="B46" s="14" t="s">
        <v>6378</v>
      </c>
      <c r="C46" s="14" t="s">
        <v>6353</v>
      </c>
    </row>
    <row r="47" spans="1:4" x14ac:dyDescent="0.25">
      <c r="A47" s="14" t="s">
        <v>2603</v>
      </c>
      <c r="B47" s="14" t="s">
        <v>6403</v>
      </c>
      <c r="C47" s="14" t="s">
        <v>6356</v>
      </c>
    </row>
    <row r="48" spans="1:4" x14ac:dyDescent="0.25">
      <c r="A48" s="14" t="s">
        <v>256</v>
      </c>
      <c r="B48" s="14" t="s">
        <v>6378</v>
      </c>
      <c r="C48" s="14" t="s">
        <v>6353</v>
      </c>
    </row>
    <row r="49" spans="1:3" x14ac:dyDescent="0.25">
      <c r="A49" s="14" t="s">
        <v>6404</v>
      </c>
      <c r="B49" s="14" t="s">
        <v>6362</v>
      </c>
      <c r="C49" s="14" t="s">
        <v>6353</v>
      </c>
    </row>
    <row r="50" spans="1:3" x14ac:dyDescent="0.25">
      <c r="A50" s="14" t="s">
        <v>6405</v>
      </c>
      <c r="B50" s="14" t="s">
        <v>6399</v>
      </c>
      <c r="C50" s="14" t="s">
        <v>6353</v>
      </c>
    </row>
    <row r="51" spans="1:3" x14ac:dyDescent="0.25">
      <c r="A51" s="14" t="s">
        <v>6406</v>
      </c>
      <c r="B51" s="14" t="s">
        <v>6407</v>
      </c>
      <c r="C51" s="14" t="s">
        <v>6353</v>
      </c>
    </row>
    <row r="52" spans="1:3" x14ac:dyDescent="0.25">
      <c r="A52" s="14" t="s">
        <v>5678</v>
      </c>
      <c r="B52" s="14" t="s">
        <v>6396</v>
      </c>
      <c r="C52" s="14" t="s">
        <v>6353</v>
      </c>
    </row>
    <row r="53" spans="1:3" x14ac:dyDescent="0.25">
      <c r="A53" s="14" t="s">
        <v>3829</v>
      </c>
      <c r="B53" s="14" t="s">
        <v>3829</v>
      </c>
      <c r="C53" s="14" t="s">
        <v>6353</v>
      </c>
    </row>
    <row r="54" spans="1:3" x14ac:dyDescent="0.25">
      <c r="A54" s="14" t="s">
        <v>6408</v>
      </c>
      <c r="B54" s="14" t="s">
        <v>6409</v>
      </c>
      <c r="C54" s="14" t="s">
        <v>6353</v>
      </c>
    </row>
    <row r="55" spans="1:3" x14ac:dyDescent="0.25">
      <c r="A55" s="14" t="s">
        <v>6410</v>
      </c>
      <c r="B55" s="14" t="s">
        <v>6394</v>
      </c>
      <c r="C55" s="14" t="s">
        <v>6356</v>
      </c>
    </row>
    <row r="56" spans="1:3" x14ac:dyDescent="0.25">
      <c r="A56" s="14" t="s">
        <v>5644</v>
      </c>
      <c r="B56" s="14" t="s">
        <v>6411</v>
      </c>
      <c r="C56" s="14" t="s">
        <v>6356</v>
      </c>
    </row>
    <row r="57" spans="1:3" x14ac:dyDescent="0.25">
      <c r="A57" s="14" t="s">
        <v>1910</v>
      </c>
      <c r="B57" s="14" t="s">
        <v>6412</v>
      </c>
      <c r="C57" s="14" t="s">
        <v>6413</v>
      </c>
    </row>
    <row r="58" spans="1:3" x14ac:dyDescent="0.25">
      <c r="A58" s="14" t="s">
        <v>519</v>
      </c>
      <c r="B58" s="14" t="s">
        <v>6414</v>
      </c>
      <c r="C58" s="14" t="s">
        <v>6415</v>
      </c>
    </row>
    <row r="59" spans="1:3" x14ac:dyDescent="0.25">
      <c r="A59" s="14" t="s">
        <v>143</v>
      </c>
      <c r="B59" s="14" t="s">
        <v>6412</v>
      </c>
      <c r="C59" s="14" t="s">
        <v>6413</v>
      </c>
    </row>
    <row r="60" spans="1:3" x14ac:dyDescent="0.25">
      <c r="A60" s="14" t="s">
        <v>2138</v>
      </c>
      <c r="B60" s="14" t="s">
        <v>6416</v>
      </c>
      <c r="C60" s="14" t="s">
        <v>6415</v>
      </c>
    </row>
    <row r="61" spans="1:3" x14ac:dyDescent="0.25">
      <c r="A61" s="14" t="s">
        <v>1152</v>
      </c>
      <c r="B61" s="14" t="s">
        <v>6417</v>
      </c>
      <c r="C61" s="14" t="s">
        <v>6415</v>
      </c>
    </row>
    <row r="62" spans="1:3" x14ac:dyDescent="0.25">
      <c r="A62" s="14" t="s">
        <v>126</v>
      </c>
      <c r="B62" s="14" t="s">
        <v>6418</v>
      </c>
      <c r="C62" s="14" t="s">
        <v>6413</v>
      </c>
    </row>
    <row r="63" spans="1:3" x14ac:dyDescent="0.25">
      <c r="A63" s="14" t="s">
        <v>1116</v>
      </c>
      <c r="B63" s="14" t="s">
        <v>6419</v>
      </c>
      <c r="C63" s="14" t="s">
        <v>6415</v>
      </c>
    </row>
    <row r="64" spans="1:3" x14ac:dyDescent="0.25">
      <c r="A64" s="14" t="s">
        <v>886</v>
      </c>
      <c r="B64" s="14" t="s">
        <v>6420</v>
      </c>
      <c r="C64" s="14" t="s">
        <v>6415</v>
      </c>
    </row>
    <row r="65" spans="1:3" x14ac:dyDescent="0.25">
      <c r="A65" s="14" t="s">
        <v>5633</v>
      </c>
      <c r="B65" s="14" t="s">
        <v>6360</v>
      </c>
      <c r="C65" s="14" t="s">
        <v>6413</v>
      </c>
    </row>
    <row r="66" spans="1:3" x14ac:dyDescent="0.25">
      <c r="A66" s="14" t="s">
        <v>897</v>
      </c>
      <c r="B66" s="14" t="s">
        <v>897</v>
      </c>
      <c r="C66" s="14" t="s">
        <v>6356</v>
      </c>
    </row>
    <row r="67" spans="1:3" x14ac:dyDescent="0.25">
      <c r="A67" s="14" t="s">
        <v>222</v>
      </c>
      <c r="B67" s="14" t="s">
        <v>6421</v>
      </c>
      <c r="C67" s="14" t="s">
        <v>6413</v>
      </c>
    </row>
    <row r="68" spans="1:3" x14ac:dyDescent="0.25">
      <c r="A68" s="14" t="s">
        <v>6422</v>
      </c>
      <c r="B68" s="14" t="s">
        <v>6360</v>
      </c>
      <c r="C68" s="14" t="s">
        <v>6415</v>
      </c>
    </row>
    <row r="69" spans="1:3" x14ac:dyDescent="0.25">
      <c r="A69" s="14" t="s">
        <v>6423</v>
      </c>
      <c r="B69" s="14" t="s">
        <v>6424</v>
      </c>
      <c r="C69" s="14" t="s">
        <v>6413</v>
      </c>
    </row>
    <row r="70" spans="1:3" x14ac:dyDescent="0.25">
      <c r="A70" s="14" t="s">
        <v>166</v>
      </c>
      <c r="B70" s="14" t="s">
        <v>6425</v>
      </c>
      <c r="C70" s="14" t="s">
        <v>6415</v>
      </c>
    </row>
    <row r="71" spans="1:3" x14ac:dyDescent="0.25">
      <c r="A71" s="14" t="s">
        <v>3492</v>
      </c>
      <c r="B71" s="14" t="s">
        <v>6426</v>
      </c>
      <c r="C71" s="14" t="s">
        <v>6413</v>
      </c>
    </row>
    <row r="72" spans="1:3" x14ac:dyDescent="0.25">
      <c r="A72" s="14" t="s">
        <v>2059</v>
      </c>
      <c r="B72" s="14" t="s">
        <v>6427</v>
      </c>
      <c r="C72" s="14" t="s">
        <v>6415</v>
      </c>
    </row>
    <row r="73" spans="1:3" x14ac:dyDescent="0.25">
      <c r="A73" s="14" t="s">
        <v>1161</v>
      </c>
      <c r="B73" s="14" t="s">
        <v>6428</v>
      </c>
      <c r="C73" s="14" t="s">
        <v>6413</v>
      </c>
    </row>
    <row r="74" spans="1:3" x14ac:dyDescent="0.25">
      <c r="A74" s="14" t="s">
        <v>5425</v>
      </c>
      <c r="B74" s="14" t="s">
        <v>6429</v>
      </c>
      <c r="C74" s="14" t="s">
        <v>6413</v>
      </c>
    </row>
    <row r="75" spans="1:3" x14ac:dyDescent="0.25">
      <c r="A75" s="14" t="s">
        <v>1867</v>
      </c>
      <c r="B75" s="14" t="s">
        <v>6360</v>
      </c>
      <c r="C75" s="14" t="s">
        <v>6413</v>
      </c>
    </row>
    <row r="76" spans="1:3" x14ac:dyDescent="0.25">
      <c r="A76" s="14" t="s">
        <v>6430</v>
      </c>
      <c r="B76" s="14" t="s">
        <v>6360</v>
      </c>
      <c r="C76" s="14" t="s">
        <v>6415</v>
      </c>
    </row>
    <row r="77" spans="1:3" x14ac:dyDescent="0.25">
      <c r="A77" s="14" t="s">
        <v>2245</v>
      </c>
      <c r="B77" s="14" t="s">
        <v>6431</v>
      </c>
      <c r="C77" s="14" t="s">
        <v>6413</v>
      </c>
    </row>
    <row r="78" spans="1:3" x14ac:dyDescent="0.25">
      <c r="A78" s="14" t="s">
        <v>921</v>
      </c>
      <c r="B78" s="14" t="s">
        <v>6432</v>
      </c>
      <c r="C78" s="14" t="s">
        <v>6356</v>
      </c>
    </row>
    <row r="79" spans="1:3" x14ac:dyDescent="0.25">
      <c r="A79" s="14" t="s">
        <v>1674</v>
      </c>
      <c r="B79" s="14" t="s">
        <v>6360</v>
      </c>
      <c r="C79" s="14" t="s">
        <v>6356</v>
      </c>
    </row>
    <row r="80" spans="1:3" x14ac:dyDescent="0.25">
      <c r="A80" s="14" t="s">
        <v>297</v>
      </c>
      <c r="B80" s="14" t="s">
        <v>6433</v>
      </c>
      <c r="C80" s="14" t="s">
        <v>6353</v>
      </c>
    </row>
    <row r="81" spans="1:4" x14ac:dyDescent="0.25">
      <c r="A81" s="14" t="s">
        <v>807</v>
      </c>
      <c r="B81" s="14" t="s">
        <v>6434</v>
      </c>
      <c r="C81" s="14" t="s">
        <v>6353</v>
      </c>
    </row>
    <row r="82" spans="1:4" x14ac:dyDescent="0.25">
      <c r="A82" s="14" t="s">
        <v>266</v>
      </c>
      <c r="B82" s="14" t="s">
        <v>6435</v>
      </c>
      <c r="C82" s="14" t="s">
        <v>6356</v>
      </c>
    </row>
    <row r="83" spans="1:4" x14ac:dyDescent="0.25">
      <c r="A83" s="14" t="s">
        <v>4138</v>
      </c>
      <c r="B83" s="14" t="s">
        <v>4138</v>
      </c>
      <c r="C83" s="14" t="s">
        <v>6353</v>
      </c>
    </row>
    <row r="84" spans="1:4" x14ac:dyDescent="0.25">
      <c r="A84" s="14" t="s">
        <v>3609</v>
      </c>
      <c r="B84" s="14" t="s">
        <v>6394</v>
      </c>
      <c r="C84" s="14" t="s">
        <v>6356</v>
      </c>
    </row>
    <row r="85" spans="1:4" x14ac:dyDescent="0.25">
      <c r="A85" s="14" t="s">
        <v>4573</v>
      </c>
      <c r="B85" s="14" t="s">
        <v>6436</v>
      </c>
      <c r="C85" s="14" t="s">
        <v>6413</v>
      </c>
    </row>
    <row r="86" spans="1:4" x14ac:dyDescent="0.25">
      <c r="A86" s="14" t="s">
        <v>847</v>
      </c>
      <c r="B86" s="14" t="s">
        <v>6438</v>
      </c>
      <c r="C86" s="14" t="s">
        <v>6353</v>
      </c>
    </row>
    <row r="87" spans="1:4" x14ac:dyDescent="0.25">
      <c r="A87" s="14" t="s">
        <v>964</v>
      </c>
      <c r="B87" s="14" t="s">
        <v>6354</v>
      </c>
      <c r="C87" s="14" t="s">
        <v>6353</v>
      </c>
      <c r="D87" s="8" t="s">
        <v>6437</v>
      </c>
    </row>
    <row r="88" spans="1:4" x14ac:dyDescent="0.25">
      <c r="A88" s="14" t="s">
        <v>1827</v>
      </c>
      <c r="B88" s="14" t="s">
        <v>6441</v>
      </c>
      <c r="C88" s="14" t="s">
        <v>6415</v>
      </c>
      <c r="D88" s="9" t="s">
        <v>6439</v>
      </c>
    </row>
    <row r="89" spans="1:4" x14ac:dyDescent="0.25">
      <c r="A89" s="14" t="s">
        <v>1976</v>
      </c>
      <c r="B89" s="14" t="s">
        <v>6360</v>
      </c>
      <c r="C89" s="14" t="s">
        <v>6413</v>
      </c>
    </row>
    <row r="90" spans="1:4" x14ac:dyDescent="0.25">
      <c r="A90" s="14" t="s">
        <v>3813</v>
      </c>
      <c r="B90" s="14" t="s">
        <v>6443</v>
      </c>
      <c r="C90" s="14" t="s">
        <v>6413</v>
      </c>
    </row>
    <row r="91" spans="1:4" x14ac:dyDescent="0.25">
      <c r="A91" s="14" t="s">
        <v>639</v>
      </c>
      <c r="B91" s="14" t="s">
        <v>6360</v>
      </c>
      <c r="C91" s="14" t="s">
        <v>6413</v>
      </c>
    </row>
    <row r="92" spans="1:4" x14ac:dyDescent="0.25">
      <c r="A92" s="14" t="s">
        <v>378</v>
      </c>
      <c r="B92" s="14" t="s">
        <v>6446</v>
      </c>
      <c r="C92" s="14" t="s">
        <v>6415</v>
      </c>
      <c r="D92" t="s">
        <v>6442</v>
      </c>
    </row>
    <row r="93" spans="1:4" x14ac:dyDescent="0.25">
      <c r="A93" s="14" t="s">
        <v>6063</v>
      </c>
      <c r="B93" s="14" t="s">
        <v>6360</v>
      </c>
      <c r="C93" s="14" t="s">
        <v>6413</v>
      </c>
    </row>
    <row r="94" spans="1:4" x14ac:dyDescent="0.25">
      <c r="A94" s="14" t="s">
        <v>157</v>
      </c>
      <c r="B94" s="14" t="s">
        <v>6449</v>
      </c>
      <c r="C94" s="14" t="s">
        <v>6415</v>
      </c>
    </row>
    <row r="95" spans="1:4" x14ac:dyDescent="0.25">
      <c r="A95" s="14" t="s">
        <v>665</v>
      </c>
      <c r="B95" s="14" t="s">
        <v>6421</v>
      </c>
      <c r="C95" s="14" t="s">
        <v>6413</v>
      </c>
      <c r="D95" s="8" t="s">
        <v>6445</v>
      </c>
    </row>
    <row r="96" spans="1:4" x14ac:dyDescent="0.25">
      <c r="A96" s="14" t="s">
        <v>659</v>
      </c>
      <c r="B96" s="14" t="s">
        <v>6418</v>
      </c>
      <c r="C96" s="14" t="s">
        <v>6413</v>
      </c>
    </row>
    <row r="97" spans="1:4" x14ac:dyDescent="0.25">
      <c r="A97" s="14" t="s">
        <v>3093</v>
      </c>
      <c r="B97" s="14" t="s">
        <v>6450</v>
      </c>
      <c r="C97" s="14" t="s">
        <v>6413</v>
      </c>
      <c r="D97" s="9" t="s">
        <v>6447</v>
      </c>
    </row>
    <row r="98" spans="1:4" x14ac:dyDescent="0.25">
      <c r="A98" s="14" t="s">
        <v>5776</v>
      </c>
      <c r="B98" s="14" t="s">
        <v>6360</v>
      </c>
      <c r="C98" s="14" t="s">
        <v>6413</v>
      </c>
      <c r="D98" s="8" t="s">
        <v>6448</v>
      </c>
    </row>
    <row r="99" spans="1:4" x14ac:dyDescent="0.25">
      <c r="A99" s="14" t="s">
        <v>6452</v>
      </c>
      <c r="B99" s="14" t="s">
        <v>6429</v>
      </c>
      <c r="C99" s="14" t="s">
        <v>6413</v>
      </c>
    </row>
    <row r="100" spans="1:4" x14ac:dyDescent="0.25">
      <c r="A100" s="14" t="s">
        <v>4641</v>
      </c>
      <c r="B100" s="14" t="s">
        <v>6421</v>
      </c>
      <c r="C100" s="14" t="s">
        <v>6413</v>
      </c>
    </row>
    <row r="101" spans="1:4" x14ac:dyDescent="0.25">
      <c r="A101" s="14" t="s">
        <v>86</v>
      </c>
      <c r="B101" s="14" t="s">
        <v>6418</v>
      </c>
      <c r="C101" s="14" t="s">
        <v>6413</v>
      </c>
    </row>
    <row r="102" spans="1:4" x14ac:dyDescent="0.25">
      <c r="A102" s="14" t="s">
        <v>2608</v>
      </c>
      <c r="B102" s="14" t="s">
        <v>6454</v>
      </c>
      <c r="C102" s="14" t="s">
        <v>6413</v>
      </c>
    </row>
    <row r="103" spans="1:4" x14ac:dyDescent="0.25">
      <c r="A103" s="14" t="s">
        <v>749</v>
      </c>
      <c r="B103" s="14" t="s">
        <v>6455</v>
      </c>
      <c r="C103" s="14" t="s">
        <v>6415</v>
      </c>
    </row>
    <row r="104" spans="1:4" x14ac:dyDescent="0.25">
      <c r="A104" s="14" t="s">
        <v>172</v>
      </c>
      <c r="B104" s="14" t="s">
        <v>6449</v>
      </c>
      <c r="C104" s="14" t="s">
        <v>6415</v>
      </c>
      <c r="D104" s="8" t="s">
        <v>6451</v>
      </c>
    </row>
    <row r="105" spans="1:4" x14ac:dyDescent="0.25">
      <c r="A105" s="14" t="s">
        <v>6456</v>
      </c>
      <c r="B105" s="14" t="s">
        <v>6449</v>
      </c>
      <c r="C105" s="14" t="s">
        <v>6415</v>
      </c>
    </row>
    <row r="106" spans="1:4" x14ac:dyDescent="0.25">
      <c r="A106" s="14" t="s">
        <v>235</v>
      </c>
      <c r="B106" s="14" t="s">
        <v>6457</v>
      </c>
      <c r="C106" s="14" t="s">
        <v>6413</v>
      </c>
    </row>
    <row r="107" spans="1:4" x14ac:dyDescent="0.25">
      <c r="A107" s="14" t="s">
        <v>341</v>
      </c>
      <c r="B107" s="14" t="s">
        <v>6426</v>
      </c>
      <c r="C107" s="14" t="s">
        <v>6413</v>
      </c>
    </row>
    <row r="108" spans="1:4" x14ac:dyDescent="0.25">
      <c r="A108" s="14" t="s">
        <v>1951</v>
      </c>
      <c r="B108" s="14" t="s">
        <v>6458</v>
      </c>
      <c r="C108" s="14" t="s">
        <v>6413</v>
      </c>
    </row>
    <row r="109" spans="1:4" x14ac:dyDescent="0.25">
      <c r="A109" s="14" t="s">
        <v>6459</v>
      </c>
      <c r="B109" s="14" t="s">
        <v>6460</v>
      </c>
      <c r="C109" s="14" t="s">
        <v>6415</v>
      </c>
    </row>
    <row r="110" spans="1:4" x14ac:dyDescent="0.25">
      <c r="A110" s="14" t="s">
        <v>4306</v>
      </c>
      <c r="B110" s="14" t="s">
        <v>6425</v>
      </c>
      <c r="C110" s="14" t="s">
        <v>6415</v>
      </c>
    </row>
    <row r="111" spans="1:4" x14ac:dyDescent="0.25">
      <c r="A111" s="14" t="s">
        <v>348</v>
      </c>
      <c r="B111" s="14" t="s">
        <v>6461</v>
      </c>
      <c r="C111" s="14" t="s">
        <v>6413</v>
      </c>
    </row>
    <row r="112" spans="1:4" x14ac:dyDescent="0.25">
      <c r="A112" s="14" t="s">
        <v>6462</v>
      </c>
      <c r="B112" s="14" t="s">
        <v>6443</v>
      </c>
      <c r="C112" s="14" t="s">
        <v>6413</v>
      </c>
    </row>
    <row r="113" spans="1:3" x14ac:dyDescent="0.25">
      <c r="A113" s="14" t="s">
        <v>357</v>
      </c>
      <c r="B113" s="14" t="s">
        <v>6421</v>
      </c>
      <c r="C113" s="14" t="s">
        <v>6413</v>
      </c>
    </row>
    <row r="114" spans="1:3" x14ac:dyDescent="0.25">
      <c r="A114" s="14" t="s">
        <v>5157</v>
      </c>
      <c r="B114" s="14" t="s">
        <v>6463</v>
      </c>
      <c r="C114" s="14" t="s">
        <v>6415</v>
      </c>
    </row>
    <row r="115" spans="1:3" x14ac:dyDescent="0.25">
      <c r="A115" s="14" t="s">
        <v>6464</v>
      </c>
      <c r="B115" s="14" t="s">
        <v>6465</v>
      </c>
      <c r="C115" s="14" t="s">
        <v>6415</v>
      </c>
    </row>
    <row r="116" spans="1:3" x14ac:dyDescent="0.25">
      <c r="A116" s="14" t="s">
        <v>1104</v>
      </c>
      <c r="B116" s="14" t="s">
        <v>6449</v>
      </c>
      <c r="C116" s="14" t="s">
        <v>6415</v>
      </c>
    </row>
    <row r="117" spans="1:3" x14ac:dyDescent="0.25">
      <c r="A117" s="14" t="s">
        <v>404</v>
      </c>
      <c r="B117" s="14" t="s">
        <v>6455</v>
      </c>
      <c r="C117" s="14" t="s">
        <v>6415</v>
      </c>
    </row>
    <row r="118" spans="1:3" x14ac:dyDescent="0.25">
      <c r="A118" s="14" t="s">
        <v>6466</v>
      </c>
      <c r="B118" s="14" t="s">
        <v>6429</v>
      </c>
      <c r="C118" s="14" t="s">
        <v>6413</v>
      </c>
    </row>
    <row r="119" spans="1:3" x14ac:dyDescent="0.25">
      <c r="A119" s="14" t="s">
        <v>2739</v>
      </c>
      <c r="B119" s="14" t="s">
        <v>6467</v>
      </c>
      <c r="C119" s="14" t="s">
        <v>6415</v>
      </c>
    </row>
    <row r="120" spans="1:3" x14ac:dyDescent="0.25">
      <c r="A120" s="14" t="s">
        <v>3621</v>
      </c>
      <c r="B120" s="14" t="s">
        <v>6468</v>
      </c>
      <c r="C120" s="14" t="s">
        <v>6413</v>
      </c>
    </row>
    <row r="121" spans="1:3" x14ac:dyDescent="0.25">
      <c r="A121" s="14" t="s">
        <v>3499</v>
      </c>
      <c r="B121" s="14" t="s">
        <v>6449</v>
      </c>
      <c r="C121" s="14" t="s">
        <v>6415</v>
      </c>
    </row>
    <row r="122" spans="1:3" x14ac:dyDescent="0.25">
      <c r="A122" s="14" t="s">
        <v>6469</v>
      </c>
      <c r="B122" s="14" t="s">
        <v>6421</v>
      </c>
      <c r="C122" s="14" t="s">
        <v>6413</v>
      </c>
    </row>
    <row r="123" spans="1:3" x14ac:dyDescent="0.25">
      <c r="A123" s="14" t="s">
        <v>6470</v>
      </c>
      <c r="B123" s="14" t="s">
        <v>6471</v>
      </c>
      <c r="C123" s="14" t="s">
        <v>6413</v>
      </c>
    </row>
    <row r="124" spans="1:3" x14ac:dyDescent="0.25">
      <c r="A124" s="14" t="s">
        <v>1666</v>
      </c>
      <c r="B124" s="14" t="s">
        <v>6421</v>
      </c>
      <c r="C124" s="14" t="s">
        <v>6413</v>
      </c>
    </row>
    <row r="125" spans="1:3" x14ac:dyDescent="0.25">
      <c r="A125" s="14" t="s">
        <v>6473</v>
      </c>
      <c r="B125" s="14" t="s">
        <v>6474</v>
      </c>
      <c r="C125" s="14" t="s">
        <v>6415</v>
      </c>
    </row>
    <row r="126" spans="1:3" x14ac:dyDescent="0.25">
      <c r="A126" s="14" t="s">
        <v>5561</v>
      </c>
      <c r="B126" s="14" t="s">
        <v>6429</v>
      </c>
      <c r="C126" s="14" t="s">
        <v>6413</v>
      </c>
    </row>
    <row r="127" spans="1:3" x14ac:dyDescent="0.25">
      <c r="A127" s="14" t="s">
        <v>6475</v>
      </c>
      <c r="B127" s="14" t="s">
        <v>6476</v>
      </c>
      <c r="C127" s="14" t="s">
        <v>6415</v>
      </c>
    </row>
    <row r="128" spans="1:3" x14ac:dyDescent="0.25">
      <c r="A128" s="14" t="s">
        <v>6477</v>
      </c>
      <c r="B128" s="14" t="s">
        <v>6421</v>
      </c>
      <c r="C128" s="14" t="s">
        <v>6413</v>
      </c>
    </row>
    <row r="129" spans="1:4" x14ac:dyDescent="0.25">
      <c r="A129" s="14" t="s">
        <v>1972</v>
      </c>
      <c r="B129" s="14" t="s">
        <v>6427</v>
      </c>
      <c r="C129" s="14" t="s">
        <v>6415</v>
      </c>
    </row>
    <row r="130" spans="1:4" x14ac:dyDescent="0.25">
      <c r="A130" s="14" t="s">
        <v>1453</v>
      </c>
      <c r="B130" s="14" t="s">
        <v>6449</v>
      </c>
      <c r="C130" s="14" t="s">
        <v>6415</v>
      </c>
    </row>
    <row r="131" spans="1:4" x14ac:dyDescent="0.25">
      <c r="A131" s="14" t="s">
        <v>35</v>
      </c>
      <c r="B131" s="14" t="s">
        <v>6479</v>
      </c>
      <c r="C131" s="14" t="s">
        <v>6413</v>
      </c>
    </row>
    <row r="132" spans="1:4" x14ac:dyDescent="0.25">
      <c r="A132" s="14" t="s">
        <v>6480</v>
      </c>
      <c r="B132" s="14" t="s">
        <v>6424</v>
      </c>
      <c r="C132" s="14" t="s">
        <v>6413</v>
      </c>
    </row>
    <row r="133" spans="1:4" x14ac:dyDescent="0.25">
      <c r="A133" s="14" t="s">
        <v>282</v>
      </c>
      <c r="B133" s="14" t="s">
        <v>6360</v>
      </c>
      <c r="C133" s="14" t="s">
        <v>6415</v>
      </c>
    </row>
    <row r="134" spans="1:4" x14ac:dyDescent="0.25">
      <c r="A134" s="14" t="s">
        <v>6483</v>
      </c>
      <c r="B134" s="14" t="s">
        <v>6484</v>
      </c>
      <c r="C134" s="14" t="s">
        <v>6413</v>
      </c>
    </row>
    <row r="135" spans="1:4" x14ac:dyDescent="0.25">
      <c r="A135" s="14" t="s">
        <v>6485</v>
      </c>
      <c r="B135" s="14" t="s">
        <v>6486</v>
      </c>
      <c r="C135" s="14" t="s">
        <v>6413</v>
      </c>
    </row>
    <row r="136" spans="1:4" x14ac:dyDescent="0.25">
      <c r="A136" s="14" t="s">
        <v>2628</v>
      </c>
      <c r="B136" s="14" t="s">
        <v>6488</v>
      </c>
      <c r="C136" s="14" t="s">
        <v>6415</v>
      </c>
    </row>
    <row r="137" spans="1:4" x14ac:dyDescent="0.25">
      <c r="A137" s="14" t="s">
        <v>6489</v>
      </c>
      <c r="B137" s="14" t="s">
        <v>6449</v>
      </c>
      <c r="C137" s="14" t="s">
        <v>6415</v>
      </c>
    </row>
    <row r="138" spans="1:4" x14ac:dyDescent="0.25">
      <c r="A138" s="14" t="s">
        <v>2175</v>
      </c>
      <c r="B138" s="14" t="s">
        <v>6421</v>
      </c>
      <c r="C138" s="14" t="s">
        <v>6413</v>
      </c>
    </row>
    <row r="139" spans="1:4" x14ac:dyDescent="0.25">
      <c r="A139" s="14" t="s">
        <v>4106</v>
      </c>
      <c r="B139" s="14" t="s">
        <v>6429</v>
      </c>
      <c r="C139" s="14" t="s">
        <v>6413</v>
      </c>
    </row>
    <row r="140" spans="1:4" x14ac:dyDescent="0.25">
      <c r="A140" s="14" t="s">
        <v>6490</v>
      </c>
      <c r="B140" s="14" t="s">
        <v>6491</v>
      </c>
      <c r="C140" s="14" t="s">
        <v>6413</v>
      </c>
    </row>
    <row r="141" spans="1:4" x14ac:dyDescent="0.25">
      <c r="A141" s="14" t="s">
        <v>4265</v>
      </c>
      <c r="B141" s="14" t="s">
        <v>6421</v>
      </c>
      <c r="C141" s="14" t="s">
        <v>6413</v>
      </c>
    </row>
    <row r="142" spans="1:4" x14ac:dyDescent="0.25">
      <c r="A142" s="14" t="s">
        <v>59</v>
      </c>
      <c r="B142" s="14" t="s">
        <v>6493</v>
      </c>
      <c r="C142" s="14" t="s">
        <v>6413</v>
      </c>
    </row>
    <row r="143" spans="1:4" x14ac:dyDescent="0.25">
      <c r="A143" s="14" t="s">
        <v>6495</v>
      </c>
      <c r="B143" s="14" t="s">
        <v>6360</v>
      </c>
      <c r="C143" s="14" t="s">
        <v>6415</v>
      </c>
    </row>
    <row r="144" spans="1:4" x14ac:dyDescent="0.25">
      <c r="A144" s="14" t="s">
        <v>275</v>
      </c>
      <c r="B144" s="14" t="s">
        <v>6455</v>
      </c>
      <c r="C144" s="14" t="s">
        <v>6415</v>
      </c>
      <c r="D144" s="8" t="s">
        <v>6481</v>
      </c>
    </row>
    <row r="145" spans="1:4" x14ac:dyDescent="0.25">
      <c r="A145" s="14" t="s">
        <v>525</v>
      </c>
      <c r="B145" s="14" t="s">
        <v>6455</v>
      </c>
      <c r="C145" s="14" t="s">
        <v>6415</v>
      </c>
      <c r="D145" s="9" t="s">
        <v>6482</v>
      </c>
    </row>
    <row r="146" spans="1:4" x14ac:dyDescent="0.25">
      <c r="A146" s="14" t="s">
        <v>1955</v>
      </c>
      <c r="B146" s="14" t="s">
        <v>6500</v>
      </c>
      <c r="C146" s="14" t="s">
        <v>6413</v>
      </c>
    </row>
    <row r="147" spans="1:4" x14ac:dyDescent="0.25">
      <c r="A147" s="14" t="s">
        <v>77</v>
      </c>
      <c r="B147" s="14" t="s">
        <v>6501</v>
      </c>
      <c r="C147" s="14" t="s">
        <v>6415</v>
      </c>
    </row>
    <row r="148" spans="1:4" x14ac:dyDescent="0.25">
      <c r="A148" s="14" t="s">
        <v>2249</v>
      </c>
      <c r="B148" s="14" t="s">
        <v>6502</v>
      </c>
      <c r="C148" s="14" t="s">
        <v>6413</v>
      </c>
    </row>
    <row r="149" spans="1:4" x14ac:dyDescent="0.25">
      <c r="A149" s="14" t="s">
        <v>192</v>
      </c>
      <c r="B149" s="14" t="s">
        <v>6503</v>
      </c>
      <c r="C149" s="14" t="s">
        <v>6415</v>
      </c>
    </row>
    <row r="150" spans="1:4" x14ac:dyDescent="0.25">
      <c r="A150" s="14" t="s">
        <v>249</v>
      </c>
      <c r="B150" s="14" t="s">
        <v>6421</v>
      </c>
      <c r="C150" s="14" t="s">
        <v>6413</v>
      </c>
    </row>
    <row r="151" spans="1:4" x14ac:dyDescent="0.25">
      <c r="A151" s="14" t="s">
        <v>6505</v>
      </c>
      <c r="B151" s="14" t="s">
        <v>6506</v>
      </c>
      <c r="C151" s="14" t="s">
        <v>6413</v>
      </c>
    </row>
    <row r="152" spans="1:4" x14ac:dyDescent="0.25">
      <c r="A152" s="14" t="s">
        <v>5977</v>
      </c>
      <c r="B152" s="14" t="s">
        <v>6507</v>
      </c>
      <c r="C152" s="14" t="s">
        <v>6415</v>
      </c>
    </row>
    <row r="153" spans="1:4" x14ac:dyDescent="0.25">
      <c r="A153" s="14" t="s">
        <v>1601</v>
      </c>
      <c r="B153" s="14" t="s">
        <v>6407</v>
      </c>
      <c r="C153" s="14" t="s">
        <v>6413</v>
      </c>
    </row>
    <row r="154" spans="1:4" x14ac:dyDescent="0.25">
      <c r="A154" s="14" t="s">
        <v>6508</v>
      </c>
      <c r="B154" s="14" t="s">
        <v>6412</v>
      </c>
      <c r="C154" s="14" t="s">
        <v>6413</v>
      </c>
    </row>
    <row r="155" spans="1:4" x14ac:dyDescent="0.25">
      <c r="A155" s="14" t="s">
        <v>1129</v>
      </c>
      <c r="B155" s="14" t="s">
        <v>6449</v>
      </c>
      <c r="C155" s="14" t="s">
        <v>6415</v>
      </c>
    </row>
    <row r="156" spans="1:4" x14ac:dyDescent="0.25">
      <c r="A156" s="14" t="s">
        <v>5347</v>
      </c>
      <c r="B156" s="14" t="s">
        <v>3829</v>
      </c>
      <c r="C156" s="14" t="s">
        <v>6413</v>
      </c>
    </row>
    <row r="157" spans="1:4" x14ac:dyDescent="0.25">
      <c r="A157" s="14" t="s">
        <v>4805</v>
      </c>
      <c r="B157" s="14" t="s">
        <v>6449</v>
      </c>
      <c r="C157" s="14" t="s">
        <v>6415</v>
      </c>
    </row>
    <row r="158" spans="1:4" x14ac:dyDescent="0.25">
      <c r="A158" s="14" t="s">
        <v>1735</v>
      </c>
      <c r="B158" s="14" t="s">
        <v>6360</v>
      </c>
      <c r="C158" s="14" t="s">
        <v>6413</v>
      </c>
    </row>
    <row r="159" spans="1:4" x14ac:dyDescent="0.25">
      <c r="A159" s="10" t="s">
        <v>1072</v>
      </c>
      <c r="B159" s="10"/>
      <c r="C159" s="10" t="s">
        <v>6415</v>
      </c>
      <c r="D159" s="8" t="s">
        <v>6496</v>
      </c>
    </row>
    <row r="160" spans="1:4" x14ac:dyDescent="0.25">
      <c r="A160" s="10" t="s">
        <v>6440</v>
      </c>
      <c r="B160" s="10"/>
      <c r="C160" s="10"/>
      <c r="D160" s="9" t="s">
        <v>6497</v>
      </c>
    </row>
    <row r="161" spans="1:4" x14ac:dyDescent="0.25">
      <c r="A161" s="10" t="s">
        <v>6478</v>
      </c>
      <c r="B161" s="10"/>
      <c r="C161" s="10" t="s">
        <v>6356</v>
      </c>
      <c r="D161" s="8" t="s">
        <v>6498</v>
      </c>
    </row>
    <row r="162" spans="1:4" x14ac:dyDescent="0.25">
      <c r="A162" s="10" t="s">
        <v>5707</v>
      </c>
      <c r="B162" s="10"/>
      <c r="C162" s="10"/>
      <c r="D162" s="9" t="s">
        <v>6499</v>
      </c>
    </row>
    <row r="163" spans="1:4" x14ac:dyDescent="0.25">
      <c r="A163" s="10" t="s">
        <v>243</v>
      </c>
      <c r="B163" s="10"/>
      <c r="C163" s="10" t="s">
        <v>6356</v>
      </c>
    </row>
    <row r="164" spans="1:4" x14ac:dyDescent="0.25">
      <c r="A164" s="10" t="s">
        <v>5572</v>
      </c>
      <c r="B164" s="10"/>
      <c r="C164" s="10" t="s">
        <v>6356</v>
      </c>
    </row>
    <row r="165" spans="1:4" x14ac:dyDescent="0.25">
      <c r="A165" s="10" t="s">
        <v>3729</v>
      </c>
      <c r="B165" s="10"/>
      <c r="C165" s="10" t="s">
        <v>6413</v>
      </c>
    </row>
    <row r="166" spans="1:4" x14ac:dyDescent="0.25">
      <c r="A166" s="10" t="s">
        <v>6472</v>
      </c>
      <c r="B166" s="10"/>
      <c r="C166" s="10" t="s">
        <v>6356</v>
      </c>
    </row>
    <row r="167" spans="1:4" x14ac:dyDescent="0.25">
      <c r="A167" s="10" t="s">
        <v>5534</v>
      </c>
      <c r="B167" s="10"/>
      <c r="C167" s="10" t="s">
        <v>6415</v>
      </c>
    </row>
    <row r="168" spans="1:4" x14ac:dyDescent="0.25">
      <c r="A168" s="10" t="s">
        <v>2619</v>
      </c>
      <c r="B168" s="10"/>
      <c r="C168" s="10"/>
    </row>
    <row r="169" spans="1:4" x14ac:dyDescent="0.25">
      <c r="A169" s="10" t="s">
        <v>309</v>
      </c>
      <c r="B169" s="10"/>
      <c r="C169" s="10" t="s">
        <v>6356</v>
      </c>
    </row>
    <row r="170" spans="1:4" x14ac:dyDescent="0.25">
      <c r="A170" s="10" t="s">
        <v>103</v>
      </c>
      <c r="B170" s="10"/>
      <c r="C170" s="10" t="s">
        <v>6415</v>
      </c>
    </row>
    <row r="171" spans="1:4" x14ac:dyDescent="0.25">
      <c r="A171" s="10" t="s">
        <v>6504</v>
      </c>
      <c r="B171" s="10"/>
      <c r="C171" s="10" t="s">
        <v>6353</v>
      </c>
    </row>
    <row r="172" spans="1:4" x14ac:dyDescent="0.25">
      <c r="A172" s="10" t="s">
        <v>771</v>
      </c>
      <c r="B172" s="10"/>
      <c r="C172" s="10" t="s">
        <v>6413</v>
      </c>
    </row>
    <row r="173" spans="1:4" x14ac:dyDescent="0.25">
      <c r="A173" s="10" t="s">
        <v>6453</v>
      </c>
      <c r="B173" s="10"/>
      <c r="C173" s="10" t="s">
        <v>6415</v>
      </c>
    </row>
    <row r="174" spans="1:4" x14ac:dyDescent="0.25">
      <c r="A174" s="10" t="s">
        <v>94</v>
      </c>
      <c r="B174" s="10"/>
      <c r="C174" s="10" t="s">
        <v>6415</v>
      </c>
    </row>
    <row r="175" spans="1:4" x14ac:dyDescent="0.25">
      <c r="A175" s="10" t="s">
        <v>1318</v>
      </c>
      <c r="B175" s="10"/>
      <c r="C175" s="10" t="s">
        <v>6413</v>
      </c>
    </row>
    <row r="176" spans="1:4" x14ac:dyDescent="0.25">
      <c r="A176" s="10" t="s">
        <v>6492</v>
      </c>
      <c r="B176" s="10"/>
      <c r="C176" s="10" t="s">
        <v>6356</v>
      </c>
    </row>
    <row r="177" spans="1:3" x14ac:dyDescent="0.25">
      <c r="A177" s="10" t="s">
        <v>4589</v>
      </c>
      <c r="B177" s="10"/>
      <c r="C177" s="10" t="s">
        <v>6415</v>
      </c>
    </row>
    <row r="178" spans="1:3" x14ac:dyDescent="0.25">
      <c r="A178" s="10" t="s">
        <v>954</v>
      </c>
      <c r="B178" s="10"/>
      <c r="C178" s="10" t="s">
        <v>6413</v>
      </c>
    </row>
    <row r="179" spans="1:3" x14ac:dyDescent="0.25">
      <c r="A179" s="10" t="s">
        <v>1234</v>
      </c>
      <c r="B179" s="10"/>
      <c r="C179" s="10" t="s">
        <v>6353</v>
      </c>
    </row>
    <row r="180" spans="1:3" x14ac:dyDescent="0.25">
      <c r="A180" s="10" t="s">
        <v>187</v>
      </c>
      <c r="B180" s="10"/>
      <c r="C180" s="10" t="s">
        <v>6353</v>
      </c>
    </row>
    <row r="181" spans="1:3" x14ac:dyDescent="0.25">
      <c r="A181" s="10" t="s">
        <v>6494</v>
      </c>
      <c r="B181" s="10"/>
      <c r="C181" s="10" t="s">
        <v>6356</v>
      </c>
    </row>
    <row r="182" spans="1:3" x14ac:dyDescent="0.25">
      <c r="A182" s="10" t="s">
        <v>6238</v>
      </c>
      <c r="B182" s="10"/>
      <c r="C182" s="10" t="s">
        <v>6413</v>
      </c>
    </row>
    <row r="183" spans="1:3" x14ac:dyDescent="0.25">
      <c r="A183" s="10" t="s">
        <v>1450</v>
      </c>
      <c r="B183" s="10"/>
      <c r="C183" s="10" t="s">
        <v>6413</v>
      </c>
    </row>
    <row r="184" spans="1:3" x14ac:dyDescent="0.25">
      <c r="A184" s="10" t="s">
        <v>2268</v>
      </c>
      <c r="B184" s="10"/>
      <c r="C184" s="10" t="s">
        <v>6353</v>
      </c>
    </row>
    <row r="185" spans="1:3" x14ac:dyDescent="0.25">
      <c r="A185" s="10" t="s">
        <v>6509</v>
      </c>
      <c r="B185" s="10"/>
      <c r="C185" s="10" t="s">
        <v>6415</v>
      </c>
    </row>
    <row r="186" spans="1:3" x14ac:dyDescent="0.25">
      <c r="A186" s="10" t="s">
        <v>2538</v>
      </c>
      <c r="B186" s="10"/>
      <c r="C186" s="10" t="s">
        <v>6353</v>
      </c>
    </row>
    <row r="187" spans="1:3" x14ac:dyDescent="0.25">
      <c r="A187" s="10" t="s">
        <v>469</v>
      </c>
      <c r="B187" s="10"/>
      <c r="C187" s="10" t="s">
        <v>6353</v>
      </c>
    </row>
    <row r="188" spans="1:3" x14ac:dyDescent="0.25">
      <c r="A188" s="10" t="s">
        <v>2797</v>
      </c>
      <c r="B188" s="10"/>
      <c r="C188" s="10" t="s">
        <v>6415</v>
      </c>
    </row>
    <row r="189" spans="1:3" x14ac:dyDescent="0.25">
      <c r="A189" s="10" t="s">
        <v>2883</v>
      </c>
      <c r="B189" s="10"/>
      <c r="C189" s="10" t="s">
        <v>6413</v>
      </c>
    </row>
    <row r="190" spans="1:3" x14ac:dyDescent="0.25">
      <c r="A190" s="10" t="s">
        <v>3111</v>
      </c>
      <c r="B190" s="10"/>
      <c r="C190" s="10" t="s">
        <v>6415</v>
      </c>
    </row>
    <row r="191" spans="1:3" x14ac:dyDescent="0.25">
      <c r="A191" s="10" t="s">
        <v>1285</v>
      </c>
      <c r="B191" s="10"/>
      <c r="C191" s="10" t="s">
        <v>6415</v>
      </c>
    </row>
    <row r="192" spans="1:3" x14ac:dyDescent="0.25">
      <c r="A192" s="10" t="s">
        <v>1729</v>
      </c>
      <c r="B192" s="10"/>
      <c r="C192" s="10" t="s">
        <v>6413</v>
      </c>
    </row>
    <row r="193" spans="1:4" x14ac:dyDescent="0.25">
      <c r="A193" s="10" t="s">
        <v>3766</v>
      </c>
      <c r="B193" s="10" t="s">
        <v>6510</v>
      </c>
      <c r="C193" s="10"/>
    </row>
    <row r="194" spans="1:4" x14ac:dyDescent="0.25">
      <c r="A194" s="10" t="s">
        <v>6487</v>
      </c>
      <c r="B194" s="10"/>
      <c r="C194" s="10" t="s">
        <v>6415</v>
      </c>
    </row>
    <row r="195" spans="1:4" x14ac:dyDescent="0.25">
      <c r="A195" s="10" t="s">
        <v>135</v>
      </c>
      <c r="B195" s="10"/>
      <c r="C195" s="10"/>
    </row>
    <row r="196" spans="1:4" x14ac:dyDescent="0.25">
      <c r="A196" s="10" t="s">
        <v>179</v>
      </c>
      <c r="B196" s="10"/>
      <c r="C196" s="10"/>
    </row>
    <row r="197" spans="1:4" x14ac:dyDescent="0.25">
      <c r="A197" s="10" t="s">
        <v>362</v>
      </c>
      <c r="B197" s="10"/>
      <c r="C197" s="10"/>
    </row>
    <row r="198" spans="1:4" x14ac:dyDescent="0.25">
      <c r="A198" s="10" t="s">
        <v>368</v>
      </c>
      <c r="B198" s="10"/>
      <c r="C198" s="10"/>
    </row>
    <row r="199" spans="1:4" x14ac:dyDescent="0.25">
      <c r="A199" s="10" t="s">
        <v>487</v>
      </c>
      <c r="B199" s="10"/>
      <c r="C199" s="10"/>
    </row>
    <row r="200" spans="1:4" x14ac:dyDescent="0.25">
      <c r="A200" s="10" t="s">
        <v>504</v>
      </c>
      <c r="B200" s="10"/>
      <c r="C200" s="10"/>
      <c r="D200" s="9" t="s">
        <v>6445</v>
      </c>
    </row>
    <row r="201" spans="1:4" x14ac:dyDescent="0.25">
      <c r="A201" s="10" t="s">
        <v>545</v>
      </c>
      <c r="B201" s="10"/>
      <c r="C201" s="10"/>
    </row>
    <row r="202" spans="1:4" x14ac:dyDescent="0.25">
      <c r="A202" s="10" t="s">
        <v>826</v>
      </c>
      <c r="B202" s="10"/>
      <c r="C202" s="10"/>
    </row>
    <row r="203" spans="1:4" x14ac:dyDescent="0.25">
      <c r="A203" s="10" t="s">
        <v>999</v>
      </c>
      <c r="B203" s="10"/>
      <c r="C203" s="10"/>
    </row>
    <row r="204" spans="1:4" x14ac:dyDescent="0.25">
      <c r="A204" s="10" t="s">
        <v>1254</v>
      </c>
      <c r="B204" s="10"/>
      <c r="C204" s="10"/>
    </row>
    <row r="205" spans="1:4" x14ac:dyDescent="0.25">
      <c r="A205" s="10" t="s">
        <v>1342</v>
      </c>
      <c r="B205" s="10"/>
      <c r="C205" s="10"/>
    </row>
    <row r="206" spans="1:4" x14ac:dyDescent="0.25">
      <c r="A206" s="10" t="s">
        <v>1504</v>
      </c>
      <c r="B206" s="10"/>
      <c r="C206" s="10"/>
    </row>
    <row r="207" spans="1:4" x14ac:dyDescent="0.25">
      <c r="A207" s="10" t="s">
        <v>1931</v>
      </c>
      <c r="B207" s="10"/>
      <c r="C207" s="10"/>
    </row>
    <row r="208" spans="1:4" x14ac:dyDescent="0.25">
      <c r="A208" s="10" t="s">
        <v>3407</v>
      </c>
      <c r="B208" s="10"/>
      <c r="C208" s="10"/>
    </row>
    <row r="209" spans="1:3" x14ac:dyDescent="0.25">
      <c r="A209" s="10"/>
      <c r="B209" s="10" t="s">
        <v>6511</v>
      </c>
      <c r="C209" s="10"/>
    </row>
    <row r="210" spans="1:3" x14ac:dyDescent="0.25">
      <c r="A210" s="10"/>
      <c r="B210" s="10" t="s">
        <v>6512</v>
      </c>
      <c r="C210" s="10"/>
    </row>
    <row r="211" spans="1:3" x14ac:dyDescent="0.25">
      <c r="A211" s="10"/>
      <c r="B211" s="10" t="s">
        <v>6513</v>
      </c>
      <c r="C211" s="10"/>
    </row>
    <row r="212" spans="1:3" x14ac:dyDescent="0.25">
      <c r="A212" s="10"/>
      <c r="B212" s="10" t="s">
        <v>6514</v>
      </c>
      <c r="C212" s="10"/>
    </row>
    <row r="213" spans="1:3" x14ac:dyDescent="0.25">
      <c r="A213" s="10"/>
      <c r="B213" s="10" t="s">
        <v>6515</v>
      </c>
      <c r="C213" s="10"/>
    </row>
    <row r="214" spans="1:3" x14ac:dyDescent="0.25">
      <c r="A214" s="10"/>
      <c r="B214" s="10" t="s">
        <v>6516</v>
      </c>
      <c r="C214" s="10"/>
    </row>
    <row r="215" spans="1:3" x14ac:dyDescent="0.25">
      <c r="A215" s="10"/>
      <c r="B215" s="10" t="s">
        <v>6517</v>
      </c>
      <c r="C215" s="10"/>
    </row>
    <row r="216" spans="1:3" x14ac:dyDescent="0.25">
      <c r="A216" s="10"/>
      <c r="B216" s="10" t="s">
        <v>6518</v>
      </c>
      <c r="C216" s="10"/>
    </row>
    <row r="217" spans="1:3" x14ac:dyDescent="0.25">
      <c r="A217" s="10"/>
      <c r="B217" s="10" t="s">
        <v>6519</v>
      </c>
      <c r="C217" s="10"/>
    </row>
    <row r="218" spans="1:3" x14ac:dyDescent="0.25">
      <c r="A218" s="10"/>
      <c r="B218" s="10" t="s">
        <v>6520</v>
      </c>
      <c r="C218" s="10"/>
    </row>
    <row r="219" spans="1:3" x14ac:dyDescent="0.25">
      <c r="A219" s="10"/>
      <c r="B219" s="10" t="s">
        <v>6521</v>
      </c>
      <c r="C219" s="10"/>
    </row>
    <row r="220" spans="1:3" x14ac:dyDescent="0.25">
      <c r="A220" s="10"/>
      <c r="B220" s="10" t="s">
        <v>6522</v>
      </c>
      <c r="C220" s="10"/>
    </row>
    <row r="221" spans="1:3" x14ac:dyDescent="0.25">
      <c r="A221" s="10"/>
      <c r="B221" s="10" t="s">
        <v>6523</v>
      </c>
      <c r="C221" s="10"/>
    </row>
    <row r="222" spans="1:3" x14ac:dyDescent="0.25">
      <c r="A222" s="10"/>
      <c r="B222" s="10" t="s">
        <v>6524</v>
      </c>
      <c r="C222" s="10"/>
    </row>
    <row r="223" spans="1:3" x14ac:dyDescent="0.25">
      <c r="A223" s="10"/>
      <c r="B223" s="10" t="s">
        <v>6525</v>
      </c>
      <c r="C223" s="10"/>
    </row>
    <row r="224" spans="1:3" x14ac:dyDescent="0.25">
      <c r="A224" s="10"/>
      <c r="B224" s="10" t="s">
        <v>6526</v>
      </c>
      <c r="C224" s="10"/>
    </row>
    <row r="225" spans="1:3" x14ac:dyDescent="0.25">
      <c r="A225" s="10"/>
      <c r="B225" s="10" t="s">
        <v>6527</v>
      </c>
      <c r="C225" s="10"/>
    </row>
    <row r="226" spans="1:3" x14ac:dyDescent="0.25">
      <c r="A226" s="10"/>
      <c r="B226" s="10" t="s">
        <v>6528</v>
      </c>
      <c r="C226" s="10"/>
    </row>
    <row r="227" spans="1:3" x14ac:dyDescent="0.25">
      <c r="A227" s="10"/>
      <c r="B227" s="10" t="s">
        <v>6529</v>
      </c>
      <c r="C227" s="10"/>
    </row>
    <row r="228" spans="1:3" x14ac:dyDescent="0.25">
      <c r="A228" s="10"/>
      <c r="B228" s="10" t="s">
        <v>6530</v>
      </c>
      <c r="C228" s="10"/>
    </row>
    <row r="229" spans="1:3" x14ac:dyDescent="0.25">
      <c r="A229" s="10"/>
      <c r="B229" s="10" t="s">
        <v>6531</v>
      </c>
      <c r="C229" s="10"/>
    </row>
    <row r="230" spans="1:3" x14ac:dyDescent="0.25">
      <c r="A230" s="10"/>
      <c r="B230" s="10" t="s">
        <v>6532</v>
      </c>
      <c r="C230" s="10"/>
    </row>
    <row r="231" spans="1:3" x14ac:dyDescent="0.25">
      <c r="A231" s="10"/>
      <c r="B231" s="10" t="s">
        <v>6533</v>
      </c>
      <c r="C231" s="10"/>
    </row>
    <row r="232" spans="1:3" x14ac:dyDescent="0.25">
      <c r="A232" s="10"/>
      <c r="B232" s="10" t="s">
        <v>6534</v>
      </c>
      <c r="C232" s="10"/>
    </row>
    <row r="233" spans="1:3" x14ac:dyDescent="0.25">
      <c r="A233" s="10"/>
      <c r="B233" s="10" t="s">
        <v>6535</v>
      </c>
      <c r="C233" s="10"/>
    </row>
    <row r="234" spans="1:3" x14ac:dyDescent="0.25">
      <c r="A234" s="10"/>
      <c r="B234" s="10" t="s">
        <v>6536</v>
      </c>
      <c r="C234" s="10"/>
    </row>
    <row r="235" spans="1:3" x14ac:dyDescent="0.25">
      <c r="A235" s="10"/>
      <c r="B235" s="10" t="s">
        <v>6537</v>
      </c>
      <c r="C235" s="10"/>
    </row>
    <row r="236" spans="1:3" x14ac:dyDescent="0.25">
      <c r="A236" s="10"/>
      <c r="B236" s="10" t="s">
        <v>6538</v>
      </c>
      <c r="C236" s="10"/>
    </row>
    <row r="237" spans="1:3" x14ac:dyDescent="0.25">
      <c r="A237" s="10"/>
      <c r="B237" s="10" t="s">
        <v>6539</v>
      </c>
      <c r="C237" s="10"/>
    </row>
    <row r="238" spans="1:3" x14ac:dyDescent="0.25">
      <c r="A238" s="10"/>
      <c r="B238" s="10" t="s">
        <v>6540</v>
      </c>
      <c r="C238" s="10"/>
    </row>
    <row r="239" spans="1:3" x14ac:dyDescent="0.25">
      <c r="A239" s="10"/>
      <c r="B239" s="10" t="s">
        <v>6541</v>
      </c>
      <c r="C239" s="10"/>
    </row>
    <row r="240" spans="1:3" x14ac:dyDescent="0.25">
      <c r="A240" s="10"/>
      <c r="B240" s="10" t="s">
        <v>6542</v>
      </c>
      <c r="C240" s="10"/>
    </row>
    <row r="241" spans="1:3" x14ac:dyDescent="0.25">
      <c r="A241" s="10"/>
      <c r="B241" s="10" t="s">
        <v>6543</v>
      </c>
      <c r="C241" s="10"/>
    </row>
    <row r="242" spans="1:3" x14ac:dyDescent="0.25">
      <c r="A242" s="10"/>
      <c r="B242" s="10" t="s">
        <v>6544</v>
      </c>
      <c r="C242" s="10"/>
    </row>
    <row r="243" spans="1:3" x14ac:dyDescent="0.25">
      <c r="A243" s="10"/>
      <c r="B243" s="10" t="s">
        <v>6545</v>
      </c>
      <c r="C243" s="10"/>
    </row>
    <row r="244" spans="1:3" x14ac:dyDescent="0.25">
      <c r="A244" s="10"/>
      <c r="B244" s="10" t="s">
        <v>6546</v>
      </c>
      <c r="C244" s="10"/>
    </row>
    <row r="245" spans="1:3" x14ac:dyDescent="0.25">
      <c r="A245" s="10"/>
      <c r="B245" s="10" t="s">
        <v>6547</v>
      </c>
      <c r="C245" s="10"/>
    </row>
    <row r="246" spans="1:3" x14ac:dyDescent="0.25">
      <c r="A246" s="10"/>
      <c r="B246" s="10" t="s">
        <v>6548</v>
      </c>
      <c r="C246" s="10"/>
    </row>
    <row r="247" spans="1:3" x14ac:dyDescent="0.25">
      <c r="A247" s="10"/>
      <c r="B247" s="10" t="s">
        <v>6549</v>
      </c>
      <c r="C247" s="10"/>
    </row>
    <row r="248" spans="1:3" x14ac:dyDescent="0.25">
      <c r="A248" s="10"/>
      <c r="B248" s="10" t="s">
        <v>6550</v>
      </c>
      <c r="C248" s="10"/>
    </row>
    <row r="249" spans="1:3" x14ac:dyDescent="0.25">
      <c r="A249" s="10"/>
      <c r="B249" s="10" t="s">
        <v>6551</v>
      </c>
      <c r="C249" s="10"/>
    </row>
    <row r="250" spans="1:3" x14ac:dyDescent="0.25">
      <c r="A250" s="10"/>
      <c r="B250" s="10" t="s">
        <v>6552</v>
      </c>
      <c r="C250" s="10"/>
    </row>
    <row r="251" spans="1:3" x14ac:dyDescent="0.25">
      <c r="A251" s="10"/>
      <c r="B251" s="10" t="s">
        <v>6553</v>
      </c>
      <c r="C251" s="10"/>
    </row>
    <row r="252" spans="1:3" x14ac:dyDescent="0.25">
      <c r="A252" s="10"/>
      <c r="B252" s="10" t="s">
        <v>6554</v>
      </c>
      <c r="C252" s="10"/>
    </row>
    <row r="253" spans="1:3" x14ac:dyDescent="0.25">
      <c r="A253" s="10"/>
      <c r="B253" s="10" t="s">
        <v>6555</v>
      </c>
      <c r="C253" s="10"/>
    </row>
    <row r="254" spans="1:3" x14ac:dyDescent="0.25">
      <c r="A254" s="10"/>
      <c r="B254" s="10" t="s">
        <v>6556</v>
      </c>
      <c r="C254" s="10"/>
    </row>
    <row r="255" spans="1:3" x14ac:dyDescent="0.25">
      <c r="A255" s="10"/>
      <c r="B255" s="10" t="s">
        <v>6557</v>
      </c>
      <c r="C255" s="10"/>
    </row>
    <row r="256" spans="1:3" x14ac:dyDescent="0.25">
      <c r="A256" s="10"/>
      <c r="B256" s="10" t="s">
        <v>6558</v>
      </c>
      <c r="C256" s="10"/>
    </row>
    <row r="257" spans="1:3" x14ac:dyDescent="0.25">
      <c r="A257" s="10"/>
      <c r="B257" s="10" t="s">
        <v>6559</v>
      </c>
      <c r="C257" s="10"/>
    </row>
    <row r="258" spans="1:3" x14ac:dyDescent="0.25">
      <c r="A258" s="10"/>
      <c r="B258" s="10" t="s">
        <v>6560</v>
      </c>
      <c r="C258" s="10"/>
    </row>
    <row r="259" spans="1:3" x14ac:dyDescent="0.25">
      <c r="A259" s="10"/>
      <c r="B259" s="10" t="s">
        <v>6561</v>
      </c>
      <c r="C259" s="10"/>
    </row>
    <row r="260" spans="1:3" x14ac:dyDescent="0.25">
      <c r="A260" s="10"/>
      <c r="B260" s="10" t="s">
        <v>6562</v>
      </c>
      <c r="C260" s="10"/>
    </row>
    <row r="261" spans="1:3" x14ac:dyDescent="0.25">
      <c r="A261" s="10"/>
      <c r="B261" s="10" t="s">
        <v>6563</v>
      </c>
      <c r="C261" s="10"/>
    </row>
    <row r="262" spans="1:3" x14ac:dyDescent="0.25">
      <c r="A262" s="10"/>
      <c r="B262" s="10" t="s">
        <v>6564</v>
      </c>
      <c r="C262" s="10"/>
    </row>
    <row r="263" spans="1:3" x14ac:dyDescent="0.25">
      <c r="A263" s="10"/>
      <c r="B263" s="10" t="s">
        <v>6565</v>
      </c>
      <c r="C263" s="10"/>
    </row>
    <row r="264" spans="1:3" x14ac:dyDescent="0.25">
      <c r="A264" s="10"/>
      <c r="B264" s="10" t="s">
        <v>6566</v>
      </c>
      <c r="C264" s="10"/>
    </row>
    <row r="265" spans="1:3" x14ac:dyDescent="0.25">
      <c r="A265" s="10"/>
      <c r="B265" s="10" t="s">
        <v>6567</v>
      </c>
      <c r="C265" s="10"/>
    </row>
    <row r="266" spans="1:3" x14ac:dyDescent="0.25">
      <c r="A266" s="10"/>
      <c r="B266" s="10" t="s">
        <v>6568</v>
      </c>
      <c r="C266" s="10"/>
    </row>
    <row r="267" spans="1:3" x14ac:dyDescent="0.25">
      <c r="A267" s="10"/>
      <c r="B267" s="10" t="s">
        <v>6569</v>
      </c>
      <c r="C267" s="10"/>
    </row>
    <row r="268" spans="1:3" x14ac:dyDescent="0.25">
      <c r="A268" s="10"/>
      <c r="B268" s="10" t="s">
        <v>6570</v>
      </c>
      <c r="C268" s="10"/>
    </row>
    <row r="269" spans="1:3" x14ac:dyDescent="0.25">
      <c r="A269" s="10"/>
      <c r="B269" s="10" t="s">
        <v>6571</v>
      </c>
      <c r="C269" s="10"/>
    </row>
    <row r="270" spans="1:3" x14ac:dyDescent="0.25">
      <c r="A270" s="10"/>
      <c r="B270" s="10" t="s">
        <v>6572</v>
      </c>
      <c r="C270" s="10"/>
    </row>
    <row r="271" spans="1:3" x14ac:dyDescent="0.25">
      <c r="A271" s="10"/>
      <c r="B271" s="10" t="s">
        <v>6573</v>
      </c>
      <c r="C271" s="10"/>
    </row>
    <row r="272" spans="1:3" x14ac:dyDescent="0.25">
      <c r="A272" s="10"/>
      <c r="B272" s="10" t="s">
        <v>6574</v>
      </c>
      <c r="C272" s="10"/>
    </row>
    <row r="273" spans="1:3" x14ac:dyDescent="0.25">
      <c r="A273" s="10"/>
      <c r="B273" s="10" t="s">
        <v>6575</v>
      </c>
      <c r="C273" s="10"/>
    </row>
    <row r="274" spans="1:3" x14ac:dyDescent="0.25">
      <c r="A274" s="10"/>
      <c r="B274" s="10" t="s">
        <v>6576</v>
      </c>
      <c r="C274" s="10"/>
    </row>
    <row r="275" spans="1:3" x14ac:dyDescent="0.25">
      <c r="A275" s="10"/>
      <c r="B275" s="10" t="s">
        <v>6577</v>
      </c>
      <c r="C275" s="10"/>
    </row>
    <row r="276" spans="1:3" x14ac:dyDescent="0.25">
      <c r="A276" s="10"/>
      <c r="B276" s="10" t="s">
        <v>6578</v>
      </c>
      <c r="C276" s="10"/>
    </row>
    <row r="277" spans="1:3" x14ac:dyDescent="0.25">
      <c r="A277" s="10"/>
      <c r="B277" s="10" t="s">
        <v>6579</v>
      </c>
      <c r="C277" s="10"/>
    </row>
    <row r="278" spans="1:3" x14ac:dyDescent="0.25">
      <c r="A278" s="10"/>
      <c r="B278" s="10" t="s">
        <v>6580</v>
      </c>
      <c r="C278" s="10"/>
    </row>
    <row r="279" spans="1:3" x14ac:dyDescent="0.25">
      <c r="A279" s="10"/>
      <c r="B279" s="10" t="s">
        <v>6360</v>
      </c>
      <c r="C279" s="10"/>
    </row>
    <row r="280" spans="1:3" x14ac:dyDescent="0.25">
      <c r="A280" s="10"/>
      <c r="B280" s="10" t="s">
        <v>6581</v>
      </c>
      <c r="C280" s="10"/>
    </row>
    <row r="281" spans="1:3" x14ac:dyDescent="0.25">
      <c r="A281" s="10"/>
      <c r="B281" s="10" t="s">
        <v>6582</v>
      </c>
      <c r="C281" s="10"/>
    </row>
    <row r="282" spans="1:3" x14ac:dyDescent="0.25">
      <c r="A282" s="10"/>
      <c r="B282" s="10" t="s">
        <v>6583</v>
      </c>
      <c r="C282" s="10"/>
    </row>
    <row r="283" spans="1:3" x14ac:dyDescent="0.25">
      <c r="A283" s="10"/>
      <c r="B283" s="10" t="s">
        <v>6584</v>
      </c>
      <c r="C283" s="10"/>
    </row>
    <row r="284" spans="1:3" x14ac:dyDescent="0.25">
      <c r="A284" s="10"/>
      <c r="B284" s="10" t="s">
        <v>6585</v>
      </c>
      <c r="C284" s="10"/>
    </row>
    <row r="285" spans="1:3" x14ac:dyDescent="0.25">
      <c r="A285" s="10"/>
      <c r="B285" s="10" t="s">
        <v>6586</v>
      </c>
      <c r="C285" s="10"/>
    </row>
    <row r="286" spans="1:3" x14ac:dyDescent="0.25">
      <c r="A286" s="10"/>
      <c r="B286" s="10" t="s">
        <v>6587</v>
      </c>
      <c r="C286" s="10"/>
    </row>
    <row r="287" spans="1:3" x14ac:dyDescent="0.25">
      <c r="A287" s="10"/>
      <c r="B287" s="10" t="s">
        <v>6588</v>
      </c>
      <c r="C287" s="10"/>
    </row>
    <row r="288" spans="1:3" x14ac:dyDescent="0.25">
      <c r="A288" s="10"/>
      <c r="B288" s="10" t="s">
        <v>6589</v>
      </c>
      <c r="C288" s="10"/>
    </row>
    <row r="289" spans="1:3" x14ac:dyDescent="0.25">
      <c r="A289" s="10"/>
      <c r="B289" s="10" t="s">
        <v>6590</v>
      </c>
      <c r="C289" s="10"/>
    </row>
    <row r="290" spans="1:3" x14ac:dyDescent="0.25">
      <c r="A290" s="10"/>
      <c r="B290" s="10" t="s">
        <v>6591</v>
      </c>
      <c r="C290" s="10"/>
    </row>
    <row r="291" spans="1:3" x14ac:dyDescent="0.25">
      <c r="A291" s="10"/>
      <c r="B291" s="10" t="s">
        <v>6592</v>
      </c>
      <c r="C291" s="1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F6462-1D91-4507-B717-1E3D1AE09D43}">
  <sheetPr codeName="Лист4"/>
  <dimension ref="A1:U15827"/>
  <sheetViews>
    <sheetView workbookViewId="0">
      <selection activeCell="J18" sqref="J18"/>
    </sheetView>
  </sheetViews>
  <sheetFormatPr defaultRowHeight="15" x14ac:dyDescent="0.25"/>
  <cols>
    <col min="1" max="1" width="21.42578125" customWidth="1"/>
  </cols>
  <sheetData>
    <row r="1" spans="1:21" x14ac:dyDescent="0.25">
      <c r="A1" t="s">
        <v>6593</v>
      </c>
    </row>
    <row r="3" spans="1:21" x14ac:dyDescent="0.25">
      <c r="A3" t="s">
        <v>6594</v>
      </c>
      <c r="B3" t="s">
        <v>6595</v>
      </c>
      <c r="C3" t="s">
        <v>10</v>
      </c>
      <c r="D3" t="s">
        <v>6596</v>
      </c>
      <c r="E3" t="s">
        <v>6597</v>
      </c>
      <c r="F3" t="s">
        <v>6598</v>
      </c>
      <c r="G3" t="s">
        <v>6599</v>
      </c>
      <c r="H3" t="s">
        <v>6600</v>
      </c>
      <c r="I3" t="s">
        <v>6601</v>
      </c>
      <c r="J3" t="s">
        <v>6602</v>
      </c>
      <c r="K3" t="s">
        <v>6603</v>
      </c>
      <c r="L3" t="s">
        <v>6604</v>
      </c>
      <c r="M3" t="s">
        <v>6605</v>
      </c>
      <c r="N3" t="s">
        <v>6606</v>
      </c>
      <c r="O3" t="s">
        <v>6607</v>
      </c>
      <c r="P3" t="s">
        <v>6608</v>
      </c>
      <c r="Q3" t="s">
        <v>6609</v>
      </c>
      <c r="R3" t="s">
        <v>6610</v>
      </c>
      <c r="S3" t="s">
        <v>6611</v>
      </c>
      <c r="T3" t="s">
        <v>6612</v>
      </c>
      <c r="U3" t="s">
        <v>6613</v>
      </c>
    </row>
    <row r="4" spans="1:21" x14ac:dyDescent="0.25">
      <c r="A4" t="s">
        <v>6614</v>
      </c>
      <c r="C4" t="s">
        <v>6615</v>
      </c>
      <c r="D4" s="11">
        <v>46215</v>
      </c>
      <c r="E4" t="s">
        <v>6616</v>
      </c>
      <c r="F4" t="s">
        <v>6617</v>
      </c>
      <c r="H4" t="s">
        <v>6618</v>
      </c>
      <c r="P4">
        <v>1970000</v>
      </c>
    </row>
    <row r="5" spans="1:21" x14ac:dyDescent="0.25">
      <c r="A5" t="s">
        <v>6619</v>
      </c>
      <c r="B5" s="12">
        <v>41076</v>
      </c>
      <c r="C5" t="s">
        <v>6620</v>
      </c>
      <c r="D5" s="11">
        <v>46174.836331018501</v>
      </c>
      <c r="E5" t="s">
        <v>6621</v>
      </c>
      <c r="F5" t="s">
        <v>6617</v>
      </c>
      <c r="G5" t="s">
        <v>6622</v>
      </c>
      <c r="H5" t="s">
        <v>6511</v>
      </c>
      <c r="I5" t="s">
        <v>6623</v>
      </c>
      <c r="J5" t="s">
        <v>6624</v>
      </c>
      <c r="K5" t="s">
        <v>6625</v>
      </c>
      <c r="L5" t="s">
        <v>6626</v>
      </c>
      <c r="N5" t="s">
        <v>6627</v>
      </c>
      <c r="O5" t="s">
        <v>6628</v>
      </c>
      <c r="P5">
        <v>5593405</v>
      </c>
      <c r="U5" t="s">
        <v>6629</v>
      </c>
    </row>
    <row r="6" spans="1:21" x14ac:dyDescent="0.25">
      <c r="A6" t="s">
        <v>6619</v>
      </c>
      <c r="B6" s="12">
        <v>41100</v>
      </c>
      <c r="C6" t="s">
        <v>6630</v>
      </c>
      <c r="D6" s="11">
        <v>46175.563182870399</v>
      </c>
      <c r="E6" t="s">
        <v>6631</v>
      </c>
      <c r="F6" t="s">
        <v>6617</v>
      </c>
      <c r="G6" t="s">
        <v>6622</v>
      </c>
      <c r="H6" t="s">
        <v>6511</v>
      </c>
      <c r="I6" t="s">
        <v>55</v>
      </c>
      <c r="J6" t="s">
        <v>732</v>
      </c>
      <c r="K6" t="s">
        <v>6632</v>
      </c>
      <c r="L6" t="s">
        <v>6626</v>
      </c>
      <c r="M6" t="s">
        <v>6633</v>
      </c>
      <c r="N6" t="s">
        <v>6634</v>
      </c>
      <c r="O6" t="s">
        <v>6635</v>
      </c>
      <c r="P6">
        <v>4395852</v>
      </c>
      <c r="U6" t="s">
        <v>6636</v>
      </c>
    </row>
    <row r="7" spans="1:21" x14ac:dyDescent="0.25">
      <c r="A7" t="s">
        <v>6637</v>
      </c>
      <c r="B7" s="12">
        <v>41151</v>
      </c>
      <c r="C7" t="s">
        <v>6638</v>
      </c>
      <c r="D7" s="11">
        <v>46176.651157407403</v>
      </c>
      <c r="E7" t="s">
        <v>6639</v>
      </c>
      <c r="F7" t="s">
        <v>6617</v>
      </c>
      <c r="G7" t="s">
        <v>6622</v>
      </c>
      <c r="H7" t="s">
        <v>6511</v>
      </c>
      <c r="I7" t="s">
        <v>6640</v>
      </c>
      <c r="J7" t="s">
        <v>6641</v>
      </c>
      <c r="K7" t="s">
        <v>6625</v>
      </c>
      <c r="L7" t="s">
        <v>6626</v>
      </c>
      <c r="M7" t="s">
        <v>6636</v>
      </c>
      <c r="N7" t="s">
        <v>6627</v>
      </c>
      <c r="O7" t="s">
        <v>6628</v>
      </c>
      <c r="P7">
        <v>5593405</v>
      </c>
      <c r="U7" t="s">
        <v>6636</v>
      </c>
    </row>
    <row r="8" spans="1:21" x14ac:dyDescent="0.25">
      <c r="A8" t="s">
        <v>6619</v>
      </c>
      <c r="B8" s="12">
        <v>41151</v>
      </c>
      <c r="C8" t="s">
        <v>6638</v>
      </c>
      <c r="D8" s="11">
        <v>46176.651157407403</v>
      </c>
      <c r="E8" t="s">
        <v>6639</v>
      </c>
      <c r="F8" t="s">
        <v>6617</v>
      </c>
      <c r="G8" t="s">
        <v>6622</v>
      </c>
      <c r="H8" t="s">
        <v>6511</v>
      </c>
      <c r="I8" t="s">
        <v>6640</v>
      </c>
      <c r="J8" t="s">
        <v>6641</v>
      </c>
      <c r="K8" t="s">
        <v>6625</v>
      </c>
      <c r="L8" t="s">
        <v>6626</v>
      </c>
      <c r="M8" t="s">
        <v>6636</v>
      </c>
      <c r="N8" t="s">
        <v>6627</v>
      </c>
      <c r="O8" t="s">
        <v>6628</v>
      </c>
      <c r="P8">
        <v>5593405</v>
      </c>
      <c r="U8" t="s">
        <v>6636</v>
      </c>
    </row>
    <row r="9" spans="1:21" x14ac:dyDescent="0.25">
      <c r="A9" t="s">
        <v>6637</v>
      </c>
      <c r="B9" s="12">
        <v>41181</v>
      </c>
      <c r="C9" t="s">
        <v>6642</v>
      </c>
      <c r="D9" s="11">
        <v>46177.4139699074</v>
      </c>
      <c r="E9" t="s">
        <v>6643</v>
      </c>
      <c r="F9" t="s">
        <v>6617</v>
      </c>
      <c r="G9" t="s">
        <v>6622</v>
      </c>
      <c r="H9" t="s">
        <v>6511</v>
      </c>
      <c r="I9" t="s">
        <v>6640</v>
      </c>
      <c r="J9" t="s">
        <v>6644</v>
      </c>
      <c r="K9" t="s">
        <v>6625</v>
      </c>
      <c r="L9" t="s">
        <v>6626</v>
      </c>
      <c r="M9" t="s">
        <v>6636</v>
      </c>
      <c r="N9" t="s">
        <v>6627</v>
      </c>
      <c r="O9" t="s">
        <v>6628</v>
      </c>
      <c r="P9">
        <v>5593405</v>
      </c>
      <c r="U9" t="s">
        <v>6636</v>
      </c>
    </row>
    <row r="10" spans="1:21" x14ac:dyDescent="0.25">
      <c r="A10" t="s">
        <v>6619</v>
      </c>
      <c r="B10" s="12">
        <v>41181</v>
      </c>
      <c r="C10" t="s">
        <v>6642</v>
      </c>
      <c r="D10" s="11">
        <v>46177.4139699074</v>
      </c>
      <c r="E10" t="s">
        <v>6643</v>
      </c>
      <c r="F10" t="s">
        <v>6617</v>
      </c>
      <c r="G10" t="s">
        <v>6622</v>
      </c>
      <c r="H10" t="s">
        <v>6511</v>
      </c>
      <c r="I10" t="s">
        <v>6640</v>
      </c>
      <c r="J10" t="s">
        <v>6644</v>
      </c>
      <c r="K10" t="s">
        <v>6625</v>
      </c>
      <c r="L10" t="s">
        <v>6626</v>
      </c>
      <c r="M10" t="s">
        <v>6636</v>
      </c>
      <c r="N10" t="s">
        <v>6627</v>
      </c>
      <c r="O10" t="s">
        <v>6628</v>
      </c>
      <c r="P10">
        <v>5593405</v>
      </c>
      <c r="U10" t="s">
        <v>6636</v>
      </c>
    </row>
    <row r="11" spans="1:21" x14ac:dyDescent="0.25">
      <c r="A11" t="s">
        <v>6637</v>
      </c>
      <c r="B11" s="12">
        <v>41472</v>
      </c>
      <c r="C11" t="s">
        <v>6645</v>
      </c>
      <c r="D11" s="11">
        <v>46183.550474536998</v>
      </c>
      <c r="E11" t="s">
        <v>6646</v>
      </c>
      <c r="F11" t="s">
        <v>6617</v>
      </c>
      <c r="G11" t="s">
        <v>6622</v>
      </c>
      <c r="H11" t="s">
        <v>6511</v>
      </c>
      <c r="I11" t="s">
        <v>6623</v>
      </c>
      <c r="J11" t="s">
        <v>6647</v>
      </c>
      <c r="K11" t="s">
        <v>6625</v>
      </c>
      <c r="L11" t="s">
        <v>6626</v>
      </c>
      <c r="M11" t="s">
        <v>6636</v>
      </c>
      <c r="N11" t="s">
        <v>6627</v>
      </c>
      <c r="O11" t="s">
        <v>6628</v>
      </c>
      <c r="P11">
        <v>5593405</v>
      </c>
      <c r="U11" t="s">
        <v>6636</v>
      </c>
    </row>
    <row r="12" spans="1:21" x14ac:dyDescent="0.25">
      <c r="A12" t="s">
        <v>6619</v>
      </c>
      <c r="B12" s="12">
        <v>41472</v>
      </c>
      <c r="C12" t="s">
        <v>6645</v>
      </c>
      <c r="D12" s="11">
        <v>46183.550474536998</v>
      </c>
      <c r="E12" t="s">
        <v>6646</v>
      </c>
      <c r="F12" t="s">
        <v>6617</v>
      </c>
      <c r="G12" t="s">
        <v>6622</v>
      </c>
      <c r="H12" t="s">
        <v>6511</v>
      </c>
      <c r="I12" t="s">
        <v>6623</v>
      </c>
      <c r="J12" t="s">
        <v>6647</v>
      </c>
      <c r="K12" t="s">
        <v>6625</v>
      </c>
      <c r="L12" t="s">
        <v>6626</v>
      </c>
      <c r="M12" t="s">
        <v>6636</v>
      </c>
      <c r="N12" t="s">
        <v>6627</v>
      </c>
      <c r="O12" t="s">
        <v>6628</v>
      </c>
      <c r="P12">
        <v>5593405</v>
      </c>
      <c r="U12" t="s">
        <v>6636</v>
      </c>
    </row>
    <row r="13" spans="1:21" x14ac:dyDescent="0.25">
      <c r="A13" t="s">
        <v>6637</v>
      </c>
      <c r="B13" s="12">
        <v>41571</v>
      </c>
      <c r="C13" t="s">
        <v>6648</v>
      </c>
      <c r="D13" s="11">
        <v>46184.740150463003</v>
      </c>
      <c r="E13" t="s">
        <v>6649</v>
      </c>
      <c r="F13" t="s">
        <v>6617</v>
      </c>
      <c r="G13" t="s">
        <v>6622</v>
      </c>
      <c r="H13" t="s">
        <v>6511</v>
      </c>
      <c r="I13" t="s">
        <v>55</v>
      </c>
      <c r="J13" t="s">
        <v>643</v>
      </c>
      <c r="K13" t="s">
        <v>6625</v>
      </c>
      <c r="L13" t="s">
        <v>6626</v>
      </c>
      <c r="M13" t="s">
        <v>6636</v>
      </c>
      <c r="N13" t="s">
        <v>6627</v>
      </c>
      <c r="O13" t="s">
        <v>6628</v>
      </c>
      <c r="P13">
        <v>5593405</v>
      </c>
      <c r="U13" t="s">
        <v>6650</v>
      </c>
    </row>
    <row r="14" spans="1:21" x14ac:dyDescent="0.25">
      <c r="A14" t="s">
        <v>6619</v>
      </c>
      <c r="B14" s="12">
        <v>41571</v>
      </c>
      <c r="C14" t="s">
        <v>6648</v>
      </c>
      <c r="D14" s="11">
        <v>46184.770439814798</v>
      </c>
      <c r="E14" t="s">
        <v>6649</v>
      </c>
      <c r="F14" t="s">
        <v>6617</v>
      </c>
      <c r="G14" t="s">
        <v>6622</v>
      </c>
      <c r="H14" t="s">
        <v>6511</v>
      </c>
      <c r="I14" t="s">
        <v>55</v>
      </c>
      <c r="J14" t="s">
        <v>643</v>
      </c>
      <c r="K14" t="s">
        <v>6625</v>
      </c>
      <c r="L14" t="s">
        <v>6626</v>
      </c>
      <c r="M14" t="s">
        <v>6636</v>
      </c>
      <c r="N14" t="s">
        <v>6627</v>
      </c>
      <c r="O14" t="s">
        <v>6628</v>
      </c>
      <c r="P14">
        <v>5593405</v>
      </c>
      <c r="U14" t="s">
        <v>6650</v>
      </c>
    </row>
    <row r="15" spans="1:21" x14ac:dyDescent="0.25">
      <c r="A15" t="s">
        <v>6637</v>
      </c>
      <c r="B15" s="12">
        <v>41656</v>
      </c>
      <c r="C15" t="s">
        <v>6651</v>
      </c>
      <c r="D15" s="11">
        <v>46186.445902777799</v>
      </c>
      <c r="E15" t="s">
        <v>6652</v>
      </c>
      <c r="F15" t="s">
        <v>6617</v>
      </c>
      <c r="G15" t="s">
        <v>6622</v>
      </c>
      <c r="H15" t="s">
        <v>6511</v>
      </c>
      <c r="I15" t="s">
        <v>6640</v>
      </c>
      <c r="J15" t="s">
        <v>6653</v>
      </c>
      <c r="K15" t="s">
        <v>6632</v>
      </c>
      <c r="L15" t="s">
        <v>6626</v>
      </c>
      <c r="M15" t="s">
        <v>6633</v>
      </c>
      <c r="N15" t="s">
        <v>6634</v>
      </c>
      <c r="O15" t="s">
        <v>6635</v>
      </c>
      <c r="P15">
        <v>4395852</v>
      </c>
      <c r="U15" t="s">
        <v>6636</v>
      </c>
    </row>
    <row r="16" spans="1:21" x14ac:dyDescent="0.25">
      <c r="A16" t="s">
        <v>6619</v>
      </c>
      <c r="B16" s="12">
        <v>41656</v>
      </c>
      <c r="C16" t="s">
        <v>6651</v>
      </c>
      <c r="D16" s="11">
        <v>46186.445902777799</v>
      </c>
      <c r="E16" t="s">
        <v>6652</v>
      </c>
      <c r="F16" t="s">
        <v>6617</v>
      </c>
      <c r="G16" t="s">
        <v>6622</v>
      </c>
      <c r="H16" t="s">
        <v>6511</v>
      </c>
      <c r="I16" t="s">
        <v>6640</v>
      </c>
      <c r="J16" t="s">
        <v>6653</v>
      </c>
      <c r="K16" t="s">
        <v>6632</v>
      </c>
      <c r="L16" t="s">
        <v>6626</v>
      </c>
      <c r="M16" t="s">
        <v>6633</v>
      </c>
      <c r="N16" t="s">
        <v>6634</v>
      </c>
      <c r="O16" t="s">
        <v>6635</v>
      </c>
      <c r="P16">
        <v>4395852</v>
      </c>
      <c r="U16" t="s">
        <v>6636</v>
      </c>
    </row>
    <row r="17" spans="1:21" x14ac:dyDescent="0.25">
      <c r="A17" t="s">
        <v>6637</v>
      </c>
      <c r="B17" s="12">
        <v>41732</v>
      </c>
      <c r="C17" t="s">
        <v>6654</v>
      </c>
      <c r="D17" s="11">
        <v>46187.487048611103</v>
      </c>
      <c r="E17" t="s">
        <v>6655</v>
      </c>
      <c r="F17" t="s">
        <v>6617</v>
      </c>
      <c r="G17" t="s">
        <v>6622</v>
      </c>
      <c r="H17" t="s">
        <v>6511</v>
      </c>
      <c r="I17" t="s">
        <v>6640</v>
      </c>
      <c r="J17" t="s">
        <v>6641</v>
      </c>
      <c r="K17" t="s">
        <v>6625</v>
      </c>
      <c r="L17" t="s">
        <v>6626</v>
      </c>
      <c r="M17" t="s">
        <v>6636</v>
      </c>
      <c r="N17" t="s">
        <v>6627</v>
      </c>
      <c r="O17" t="s">
        <v>6628</v>
      </c>
      <c r="P17">
        <v>5593405</v>
      </c>
      <c r="U17" t="s">
        <v>6629</v>
      </c>
    </row>
    <row r="18" spans="1:21" x14ac:dyDescent="0.25">
      <c r="A18" t="s">
        <v>6619</v>
      </c>
      <c r="B18" s="12">
        <v>41732</v>
      </c>
      <c r="C18" t="s">
        <v>6654</v>
      </c>
      <c r="D18" s="11">
        <v>46187.487048611103</v>
      </c>
      <c r="E18" t="s">
        <v>6655</v>
      </c>
      <c r="F18" t="s">
        <v>6617</v>
      </c>
      <c r="G18" t="s">
        <v>6622</v>
      </c>
      <c r="H18" t="s">
        <v>6511</v>
      </c>
      <c r="I18" t="s">
        <v>6640</v>
      </c>
      <c r="J18" t="s">
        <v>6641</v>
      </c>
      <c r="K18" t="s">
        <v>6625</v>
      </c>
      <c r="L18" t="s">
        <v>6626</v>
      </c>
      <c r="M18" t="s">
        <v>6636</v>
      </c>
      <c r="N18" t="s">
        <v>6627</v>
      </c>
      <c r="O18" t="s">
        <v>6628</v>
      </c>
      <c r="P18">
        <v>5593405</v>
      </c>
      <c r="U18" t="s">
        <v>6629</v>
      </c>
    </row>
    <row r="19" spans="1:21" x14ac:dyDescent="0.25">
      <c r="A19" t="s">
        <v>6637</v>
      </c>
      <c r="B19" s="12">
        <v>41830</v>
      </c>
      <c r="C19" t="s">
        <v>6656</v>
      </c>
      <c r="D19" s="11">
        <v>46188.779791666697</v>
      </c>
      <c r="E19" t="s">
        <v>6657</v>
      </c>
      <c r="F19" t="s">
        <v>6617</v>
      </c>
      <c r="G19" t="s">
        <v>6622</v>
      </c>
      <c r="H19" t="s">
        <v>6511</v>
      </c>
      <c r="I19" t="s">
        <v>6623</v>
      </c>
      <c r="J19" t="s">
        <v>6647</v>
      </c>
      <c r="K19" t="s">
        <v>6625</v>
      </c>
      <c r="L19" t="s">
        <v>6626</v>
      </c>
      <c r="M19" t="s">
        <v>6636</v>
      </c>
      <c r="N19" t="s">
        <v>6627</v>
      </c>
      <c r="O19" t="s">
        <v>6628</v>
      </c>
      <c r="P19">
        <v>5593405</v>
      </c>
      <c r="U19" t="s">
        <v>6636</v>
      </c>
    </row>
    <row r="20" spans="1:21" x14ac:dyDescent="0.25">
      <c r="A20" t="s">
        <v>6619</v>
      </c>
      <c r="B20" s="12">
        <v>41830</v>
      </c>
      <c r="C20" t="s">
        <v>6656</v>
      </c>
      <c r="D20" s="11">
        <v>46188.781446759298</v>
      </c>
      <c r="E20" t="s">
        <v>6657</v>
      </c>
      <c r="F20" t="s">
        <v>6617</v>
      </c>
      <c r="G20" t="s">
        <v>6622</v>
      </c>
      <c r="H20" t="s">
        <v>6511</v>
      </c>
      <c r="I20" t="s">
        <v>6623</v>
      </c>
      <c r="J20" t="s">
        <v>6647</v>
      </c>
      <c r="K20" t="s">
        <v>6625</v>
      </c>
      <c r="L20" t="s">
        <v>6626</v>
      </c>
      <c r="M20" t="s">
        <v>6636</v>
      </c>
      <c r="N20" t="s">
        <v>6627</v>
      </c>
      <c r="O20" t="s">
        <v>6628</v>
      </c>
      <c r="P20">
        <v>5593405</v>
      </c>
      <c r="U20" t="s">
        <v>6636</v>
      </c>
    </row>
    <row r="21" spans="1:21" x14ac:dyDescent="0.25">
      <c r="A21" t="s">
        <v>6637</v>
      </c>
      <c r="B21" s="12">
        <v>41847</v>
      </c>
      <c r="C21" t="s">
        <v>6658</v>
      </c>
      <c r="D21" s="11">
        <v>46189.4761111111</v>
      </c>
      <c r="E21" t="s">
        <v>6659</v>
      </c>
      <c r="F21" t="s">
        <v>6617</v>
      </c>
      <c r="G21" t="s">
        <v>6622</v>
      </c>
      <c r="H21" t="s">
        <v>6511</v>
      </c>
      <c r="I21" t="s">
        <v>6623</v>
      </c>
      <c r="J21" t="s">
        <v>6660</v>
      </c>
      <c r="K21" t="s">
        <v>6625</v>
      </c>
      <c r="L21" t="s">
        <v>6626</v>
      </c>
      <c r="M21" t="s">
        <v>6636</v>
      </c>
      <c r="N21" t="s">
        <v>6627</v>
      </c>
      <c r="O21" t="s">
        <v>6628</v>
      </c>
      <c r="P21">
        <v>5593405</v>
      </c>
      <c r="U21" t="s">
        <v>6636</v>
      </c>
    </row>
    <row r="22" spans="1:21" x14ac:dyDescent="0.25">
      <c r="A22" t="s">
        <v>6619</v>
      </c>
      <c r="B22" s="12">
        <v>41847</v>
      </c>
      <c r="C22" t="s">
        <v>6658</v>
      </c>
      <c r="D22" s="11">
        <v>46189.4761111111</v>
      </c>
      <c r="E22" t="s">
        <v>6659</v>
      </c>
      <c r="F22" t="s">
        <v>6617</v>
      </c>
      <c r="G22" t="s">
        <v>6622</v>
      </c>
      <c r="H22" t="s">
        <v>6511</v>
      </c>
      <c r="I22" t="s">
        <v>6623</v>
      </c>
      <c r="J22" t="s">
        <v>6660</v>
      </c>
      <c r="K22" t="s">
        <v>6625</v>
      </c>
      <c r="L22" t="s">
        <v>6626</v>
      </c>
      <c r="M22" t="s">
        <v>6636</v>
      </c>
      <c r="N22" t="s">
        <v>6627</v>
      </c>
      <c r="O22" t="s">
        <v>6628</v>
      </c>
      <c r="P22">
        <v>5593405</v>
      </c>
      <c r="U22" t="s">
        <v>6636</v>
      </c>
    </row>
    <row r="23" spans="1:21" x14ac:dyDescent="0.25">
      <c r="A23" t="s">
        <v>6637</v>
      </c>
      <c r="B23" s="12">
        <v>41866</v>
      </c>
      <c r="C23" t="s">
        <v>6661</v>
      </c>
      <c r="D23" s="11">
        <v>46189.563425925902</v>
      </c>
      <c r="E23" t="s">
        <v>6662</v>
      </c>
      <c r="F23" t="s">
        <v>6617</v>
      </c>
      <c r="G23" t="s">
        <v>6622</v>
      </c>
      <c r="H23" t="s">
        <v>6511</v>
      </c>
      <c r="I23" t="s">
        <v>6640</v>
      </c>
      <c r="J23" t="s">
        <v>6653</v>
      </c>
      <c r="K23" t="s">
        <v>6625</v>
      </c>
      <c r="L23" t="s">
        <v>6626</v>
      </c>
      <c r="M23" t="s">
        <v>6636</v>
      </c>
      <c r="N23" t="s">
        <v>6627</v>
      </c>
      <c r="O23" t="s">
        <v>6628</v>
      </c>
      <c r="P23">
        <v>5593405</v>
      </c>
      <c r="U23" t="s">
        <v>6636</v>
      </c>
    </row>
    <row r="24" spans="1:21" x14ac:dyDescent="0.25">
      <c r="A24" t="s">
        <v>6619</v>
      </c>
      <c r="B24" s="12">
        <v>41866</v>
      </c>
      <c r="C24" t="s">
        <v>6661</v>
      </c>
      <c r="D24" s="11">
        <v>46189.563425925902</v>
      </c>
      <c r="E24" t="s">
        <v>6662</v>
      </c>
      <c r="F24" t="s">
        <v>6617</v>
      </c>
      <c r="G24" t="s">
        <v>6622</v>
      </c>
      <c r="H24" t="s">
        <v>6511</v>
      </c>
      <c r="I24" t="s">
        <v>6640</v>
      </c>
      <c r="J24" t="s">
        <v>6653</v>
      </c>
      <c r="K24" t="s">
        <v>6625</v>
      </c>
      <c r="L24" t="s">
        <v>6626</v>
      </c>
      <c r="M24" t="s">
        <v>6636</v>
      </c>
      <c r="N24" t="s">
        <v>6627</v>
      </c>
      <c r="O24" t="s">
        <v>6628</v>
      </c>
      <c r="P24">
        <v>5593405</v>
      </c>
      <c r="U24" t="s">
        <v>6636</v>
      </c>
    </row>
    <row r="25" spans="1:21" x14ac:dyDescent="0.25">
      <c r="A25" t="s">
        <v>6637</v>
      </c>
      <c r="B25" s="12">
        <v>41893</v>
      </c>
      <c r="C25" t="s">
        <v>6663</v>
      </c>
      <c r="D25" s="11">
        <v>46189.835462962998</v>
      </c>
      <c r="E25" t="s">
        <v>6664</v>
      </c>
      <c r="F25" t="s">
        <v>6617</v>
      </c>
      <c r="G25" t="s">
        <v>6622</v>
      </c>
      <c r="H25" t="s">
        <v>6511</v>
      </c>
      <c r="I25" t="s">
        <v>6623</v>
      </c>
      <c r="J25" t="s">
        <v>6660</v>
      </c>
      <c r="K25" t="s">
        <v>6625</v>
      </c>
      <c r="L25" t="s">
        <v>6626</v>
      </c>
      <c r="M25" t="s">
        <v>6636</v>
      </c>
      <c r="N25" t="s">
        <v>6627</v>
      </c>
      <c r="O25" t="s">
        <v>6628</v>
      </c>
      <c r="P25">
        <v>5593405</v>
      </c>
      <c r="U25" t="s">
        <v>6629</v>
      </c>
    </row>
    <row r="26" spans="1:21" x14ac:dyDescent="0.25">
      <c r="A26" t="s">
        <v>6619</v>
      </c>
      <c r="B26" s="12">
        <v>41893</v>
      </c>
      <c r="C26" t="s">
        <v>6663</v>
      </c>
      <c r="D26" s="11">
        <v>46189.835462962998</v>
      </c>
      <c r="E26" t="s">
        <v>6664</v>
      </c>
      <c r="F26" t="s">
        <v>6617</v>
      </c>
      <c r="G26" t="s">
        <v>6622</v>
      </c>
      <c r="H26" t="s">
        <v>6511</v>
      </c>
      <c r="I26" t="s">
        <v>6623</v>
      </c>
      <c r="J26" t="s">
        <v>6660</v>
      </c>
      <c r="K26" t="s">
        <v>6625</v>
      </c>
      <c r="L26" t="s">
        <v>6626</v>
      </c>
      <c r="M26" t="s">
        <v>6636</v>
      </c>
      <c r="N26" t="s">
        <v>6627</v>
      </c>
      <c r="O26" t="s">
        <v>6628</v>
      </c>
      <c r="P26">
        <v>5593405</v>
      </c>
      <c r="U26" t="s">
        <v>6629</v>
      </c>
    </row>
    <row r="27" spans="1:21" x14ac:dyDescent="0.25">
      <c r="A27" t="s">
        <v>6637</v>
      </c>
      <c r="B27" s="12">
        <v>41932</v>
      </c>
      <c r="C27" t="s">
        <v>6665</v>
      </c>
      <c r="D27" s="11">
        <v>46190.621990740699</v>
      </c>
      <c r="E27" t="s">
        <v>6666</v>
      </c>
      <c r="F27" t="s">
        <v>6617</v>
      </c>
      <c r="G27" t="s">
        <v>6622</v>
      </c>
      <c r="H27" t="s">
        <v>6511</v>
      </c>
      <c r="I27" t="s">
        <v>6623</v>
      </c>
      <c r="J27" t="s">
        <v>6667</v>
      </c>
      <c r="K27" t="s">
        <v>6625</v>
      </c>
      <c r="L27" t="s">
        <v>6626</v>
      </c>
      <c r="M27" t="s">
        <v>6636</v>
      </c>
      <c r="N27" t="s">
        <v>6627</v>
      </c>
      <c r="O27" t="s">
        <v>6628</v>
      </c>
      <c r="P27">
        <v>5593405</v>
      </c>
      <c r="U27" t="s">
        <v>6636</v>
      </c>
    </row>
    <row r="28" spans="1:21" x14ac:dyDescent="0.25">
      <c r="A28" t="s">
        <v>6619</v>
      </c>
      <c r="B28" s="12">
        <v>41932</v>
      </c>
      <c r="C28" t="s">
        <v>6665</v>
      </c>
      <c r="D28" s="11">
        <v>46190.621990740699</v>
      </c>
      <c r="E28" t="s">
        <v>6666</v>
      </c>
      <c r="F28" t="s">
        <v>6617</v>
      </c>
      <c r="G28" t="s">
        <v>6622</v>
      </c>
      <c r="H28" t="s">
        <v>6511</v>
      </c>
      <c r="I28" t="s">
        <v>6623</v>
      </c>
      <c r="J28" t="s">
        <v>6667</v>
      </c>
      <c r="K28" t="s">
        <v>6625</v>
      </c>
      <c r="L28" t="s">
        <v>6626</v>
      </c>
      <c r="M28" t="s">
        <v>6636</v>
      </c>
      <c r="N28" t="s">
        <v>6627</v>
      </c>
      <c r="O28" t="s">
        <v>6628</v>
      </c>
      <c r="P28">
        <v>5593405</v>
      </c>
      <c r="U28" t="s">
        <v>6636</v>
      </c>
    </row>
    <row r="29" spans="1:21" x14ac:dyDescent="0.25">
      <c r="A29" t="s">
        <v>6637</v>
      </c>
      <c r="B29" s="12">
        <v>42037</v>
      </c>
      <c r="C29" t="s">
        <v>6668</v>
      </c>
      <c r="D29" s="11">
        <v>46192.485034722202</v>
      </c>
      <c r="E29" t="s">
        <v>6669</v>
      </c>
      <c r="F29" t="s">
        <v>6617</v>
      </c>
      <c r="G29" t="s">
        <v>6622</v>
      </c>
      <c r="H29" t="s">
        <v>6511</v>
      </c>
      <c r="I29" t="s">
        <v>6623</v>
      </c>
      <c r="J29" t="s">
        <v>6670</v>
      </c>
      <c r="K29" t="s">
        <v>6632</v>
      </c>
      <c r="L29" t="s">
        <v>6626</v>
      </c>
      <c r="M29" t="s">
        <v>6633</v>
      </c>
      <c r="N29" t="s">
        <v>6634</v>
      </c>
      <c r="O29" t="s">
        <v>6635</v>
      </c>
      <c r="P29">
        <v>4395852</v>
      </c>
      <c r="U29" t="s">
        <v>6671</v>
      </c>
    </row>
    <row r="30" spans="1:21" x14ac:dyDescent="0.25">
      <c r="A30" t="s">
        <v>6619</v>
      </c>
      <c r="B30" s="12">
        <v>42037</v>
      </c>
      <c r="C30" t="s">
        <v>6668</v>
      </c>
      <c r="D30" s="11">
        <v>46192.485034722202</v>
      </c>
      <c r="E30" t="s">
        <v>6669</v>
      </c>
      <c r="F30" t="s">
        <v>6617</v>
      </c>
      <c r="G30" t="s">
        <v>6622</v>
      </c>
      <c r="H30" t="s">
        <v>6511</v>
      </c>
      <c r="I30" t="s">
        <v>6623</v>
      </c>
      <c r="J30" t="s">
        <v>6670</v>
      </c>
      <c r="K30" t="s">
        <v>6632</v>
      </c>
      <c r="L30" t="s">
        <v>6626</v>
      </c>
      <c r="M30" t="s">
        <v>6633</v>
      </c>
      <c r="N30" t="s">
        <v>6634</v>
      </c>
      <c r="O30" t="s">
        <v>6635</v>
      </c>
      <c r="P30">
        <v>4395852</v>
      </c>
      <c r="U30" t="s">
        <v>6671</v>
      </c>
    </row>
    <row r="31" spans="1:21" x14ac:dyDescent="0.25">
      <c r="A31" t="s">
        <v>6637</v>
      </c>
      <c r="B31" s="12">
        <v>42922</v>
      </c>
      <c r="C31" t="s">
        <v>6672</v>
      </c>
      <c r="D31" s="11">
        <v>46194.384722222203</v>
      </c>
      <c r="E31" t="s">
        <v>6673</v>
      </c>
      <c r="F31" t="s">
        <v>6617</v>
      </c>
      <c r="G31" t="s">
        <v>6622</v>
      </c>
      <c r="H31" t="s">
        <v>6511</v>
      </c>
      <c r="I31" t="s">
        <v>55</v>
      </c>
      <c r="J31" t="s">
        <v>732</v>
      </c>
      <c r="K31" t="s">
        <v>6625</v>
      </c>
      <c r="L31" t="s">
        <v>6626</v>
      </c>
      <c r="M31" t="s">
        <v>6636</v>
      </c>
      <c r="N31" t="s">
        <v>6627</v>
      </c>
      <c r="O31" t="s">
        <v>6628</v>
      </c>
      <c r="P31">
        <v>5593405</v>
      </c>
      <c r="U31" t="s">
        <v>6674</v>
      </c>
    </row>
    <row r="32" spans="1:21" x14ac:dyDescent="0.25">
      <c r="A32" t="s">
        <v>6637</v>
      </c>
      <c r="B32" s="12">
        <v>42182</v>
      </c>
      <c r="C32" t="s">
        <v>6675</v>
      </c>
      <c r="D32" s="11">
        <v>46194.578414351898</v>
      </c>
      <c r="E32" t="s">
        <v>6676</v>
      </c>
      <c r="F32" t="s">
        <v>6617</v>
      </c>
      <c r="G32" t="s">
        <v>6622</v>
      </c>
      <c r="H32" t="s">
        <v>6511</v>
      </c>
      <c r="I32" t="s">
        <v>6623</v>
      </c>
      <c r="J32" t="s">
        <v>6647</v>
      </c>
      <c r="K32" t="s">
        <v>6625</v>
      </c>
      <c r="L32" t="s">
        <v>6626</v>
      </c>
      <c r="M32" t="s">
        <v>6636</v>
      </c>
      <c r="N32" t="s">
        <v>6627</v>
      </c>
      <c r="O32" t="s">
        <v>6628</v>
      </c>
      <c r="P32">
        <v>5593405</v>
      </c>
      <c r="U32" t="s">
        <v>6677</v>
      </c>
    </row>
    <row r="33" spans="1:21" x14ac:dyDescent="0.25">
      <c r="A33" t="s">
        <v>6619</v>
      </c>
      <c r="B33" s="12">
        <v>42182</v>
      </c>
      <c r="C33" t="s">
        <v>6675</v>
      </c>
      <c r="D33" s="11">
        <v>46194.578414351898</v>
      </c>
      <c r="E33" t="s">
        <v>6676</v>
      </c>
      <c r="F33" t="s">
        <v>6617</v>
      </c>
      <c r="G33" t="s">
        <v>6622</v>
      </c>
      <c r="H33" t="s">
        <v>6511</v>
      </c>
      <c r="I33" t="s">
        <v>6623</v>
      </c>
      <c r="J33" t="s">
        <v>6647</v>
      </c>
      <c r="K33" t="s">
        <v>6625</v>
      </c>
      <c r="L33" t="s">
        <v>6626</v>
      </c>
      <c r="M33" t="s">
        <v>6636</v>
      </c>
      <c r="N33" t="s">
        <v>6627</v>
      </c>
      <c r="O33" t="s">
        <v>6628</v>
      </c>
      <c r="P33">
        <v>5593405</v>
      </c>
      <c r="U33" t="s">
        <v>6677</v>
      </c>
    </row>
    <row r="34" spans="1:21" x14ac:dyDescent="0.25">
      <c r="A34" t="s">
        <v>6637</v>
      </c>
      <c r="B34" s="12">
        <v>42292</v>
      </c>
      <c r="C34" t="s">
        <v>6678</v>
      </c>
      <c r="D34" s="11">
        <v>46196.490601851903</v>
      </c>
      <c r="E34" t="s">
        <v>6679</v>
      </c>
      <c r="F34" t="s">
        <v>6617</v>
      </c>
      <c r="G34" t="s">
        <v>6622</v>
      </c>
      <c r="H34" t="s">
        <v>6511</v>
      </c>
      <c r="I34" t="s">
        <v>6623</v>
      </c>
      <c r="J34" t="s">
        <v>6647</v>
      </c>
      <c r="K34" t="s">
        <v>6625</v>
      </c>
      <c r="L34" t="s">
        <v>6626</v>
      </c>
      <c r="M34" t="s">
        <v>6636</v>
      </c>
      <c r="N34" t="s">
        <v>6627</v>
      </c>
      <c r="O34" t="s">
        <v>6628</v>
      </c>
      <c r="P34">
        <v>5593405</v>
      </c>
      <c r="U34" t="s">
        <v>6636</v>
      </c>
    </row>
    <row r="35" spans="1:21" x14ac:dyDescent="0.25">
      <c r="A35" t="s">
        <v>6619</v>
      </c>
      <c r="B35" s="12">
        <v>42292</v>
      </c>
      <c r="C35" t="s">
        <v>6678</v>
      </c>
      <c r="D35" s="11">
        <v>46196.490601851903</v>
      </c>
      <c r="E35" t="s">
        <v>6679</v>
      </c>
      <c r="F35" t="s">
        <v>6617</v>
      </c>
      <c r="G35" t="s">
        <v>6622</v>
      </c>
      <c r="H35" t="s">
        <v>6511</v>
      </c>
      <c r="I35" t="s">
        <v>6623</v>
      </c>
      <c r="J35" t="s">
        <v>6647</v>
      </c>
      <c r="K35" t="s">
        <v>6625</v>
      </c>
      <c r="L35" t="s">
        <v>6626</v>
      </c>
      <c r="M35" t="s">
        <v>6636</v>
      </c>
      <c r="N35" t="s">
        <v>6627</v>
      </c>
      <c r="O35" t="s">
        <v>6628</v>
      </c>
      <c r="P35">
        <v>5593405</v>
      </c>
      <c r="U35" t="s">
        <v>6636</v>
      </c>
    </row>
    <row r="36" spans="1:21" x14ac:dyDescent="0.25">
      <c r="A36" t="s">
        <v>6637</v>
      </c>
      <c r="B36" s="12">
        <v>42296</v>
      </c>
      <c r="C36" t="s">
        <v>6680</v>
      </c>
      <c r="D36" s="11">
        <v>46196.498842592599</v>
      </c>
      <c r="E36" t="s">
        <v>6681</v>
      </c>
      <c r="F36" t="s">
        <v>6617</v>
      </c>
      <c r="G36" t="s">
        <v>6622</v>
      </c>
      <c r="H36" t="s">
        <v>6511</v>
      </c>
      <c r="I36" t="s">
        <v>6640</v>
      </c>
      <c r="J36" t="s">
        <v>6644</v>
      </c>
      <c r="K36" t="s">
        <v>6625</v>
      </c>
      <c r="L36" t="s">
        <v>6626</v>
      </c>
      <c r="M36" t="s">
        <v>6636</v>
      </c>
      <c r="N36" t="s">
        <v>6627</v>
      </c>
      <c r="O36" t="s">
        <v>6628</v>
      </c>
      <c r="P36">
        <v>5593405</v>
      </c>
      <c r="U36" t="s">
        <v>6682</v>
      </c>
    </row>
    <row r="37" spans="1:21" x14ac:dyDescent="0.25">
      <c r="A37" t="s">
        <v>6619</v>
      </c>
      <c r="B37" s="12">
        <v>42296</v>
      </c>
      <c r="C37" t="s">
        <v>6680</v>
      </c>
      <c r="D37" s="11">
        <v>46196.498842592599</v>
      </c>
      <c r="E37" t="s">
        <v>6681</v>
      </c>
      <c r="F37" t="s">
        <v>6617</v>
      </c>
      <c r="G37" t="s">
        <v>6622</v>
      </c>
      <c r="H37" t="s">
        <v>6511</v>
      </c>
      <c r="I37" t="s">
        <v>6640</v>
      </c>
      <c r="J37" t="s">
        <v>6644</v>
      </c>
      <c r="K37" t="s">
        <v>6625</v>
      </c>
      <c r="L37" t="s">
        <v>6626</v>
      </c>
      <c r="M37" t="s">
        <v>6636</v>
      </c>
      <c r="N37" t="s">
        <v>6627</v>
      </c>
      <c r="O37" t="s">
        <v>6628</v>
      </c>
      <c r="P37">
        <v>5593405</v>
      </c>
      <c r="U37" t="s">
        <v>6682</v>
      </c>
    </row>
    <row r="38" spans="1:21" x14ac:dyDescent="0.25">
      <c r="A38" t="s">
        <v>6637</v>
      </c>
      <c r="B38" s="12">
        <v>42403</v>
      </c>
      <c r="C38" t="s">
        <v>6683</v>
      </c>
      <c r="D38" s="11">
        <v>46198.427094907398</v>
      </c>
      <c r="E38" t="s">
        <v>6684</v>
      </c>
      <c r="F38" t="s">
        <v>6617</v>
      </c>
      <c r="G38" t="s">
        <v>6622</v>
      </c>
      <c r="H38" t="s">
        <v>6511</v>
      </c>
      <c r="I38" t="s">
        <v>6623</v>
      </c>
      <c r="J38" t="s">
        <v>6667</v>
      </c>
      <c r="K38" t="s">
        <v>6625</v>
      </c>
      <c r="L38" t="s">
        <v>6626</v>
      </c>
      <c r="M38" t="s">
        <v>6636</v>
      </c>
      <c r="N38" t="s">
        <v>6627</v>
      </c>
      <c r="O38" t="s">
        <v>6628</v>
      </c>
      <c r="P38">
        <v>5593405</v>
      </c>
      <c r="U38" t="s">
        <v>6636</v>
      </c>
    </row>
    <row r="39" spans="1:21" x14ac:dyDescent="0.25">
      <c r="A39" t="s">
        <v>6619</v>
      </c>
      <c r="B39" s="12">
        <v>42403</v>
      </c>
      <c r="C39" t="s">
        <v>6683</v>
      </c>
      <c r="D39" s="11">
        <v>46198.427407407398</v>
      </c>
      <c r="E39" t="s">
        <v>6684</v>
      </c>
      <c r="F39" t="s">
        <v>6617</v>
      </c>
      <c r="G39" t="s">
        <v>6622</v>
      </c>
      <c r="H39" t="s">
        <v>6511</v>
      </c>
      <c r="I39" t="s">
        <v>6623</v>
      </c>
      <c r="J39" t="s">
        <v>6667</v>
      </c>
      <c r="K39" t="s">
        <v>6625</v>
      </c>
      <c r="L39" t="s">
        <v>6626</v>
      </c>
      <c r="M39" t="s">
        <v>6636</v>
      </c>
      <c r="N39" t="s">
        <v>6627</v>
      </c>
      <c r="O39" t="s">
        <v>6628</v>
      </c>
      <c r="P39">
        <v>5593405</v>
      </c>
      <c r="U39" t="s">
        <v>6636</v>
      </c>
    </row>
    <row r="40" spans="1:21" x14ac:dyDescent="0.25">
      <c r="A40" t="s">
        <v>6637</v>
      </c>
      <c r="B40" s="12">
        <v>42444</v>
      </c>
      <c r="C40" t="s">
        <v>6685</v>
      </c>
      <c r="D40" s="11">
        <v>46198.868101851898</v>
      </c>
      <c r="E40" t="s">
        <v>6686</v>
      </c>
      <c r="F40" t="s">
        <v>6617</v>
      </c>
      <c r="G40" t="s">
        <v>6622</v>
      </c>
      <c r="H40" t="s">
        <v>6511</v>
      </c>
      <c r="I40" t="s">
        <v>6623</v>
      </c>
      <c r="J40" t="s">
        <v>6660</v>
      </c>
      <c r="K40" t="s">
        <v>6625</v>
      </c>
      <c r="L40" t="s">
        <v>6626</v>
      </c>
      <c r="M40" t="s">
        <v>6636</v>
      </c>
      <c r="N40" t="s">
        <v>6627</v>
      </c>
      <c r="O40" t="s">
        <v>6628</v>
      </c>
      <c r="P40">
        <v>5593405</v>
      </c>
      <c r="U40" t="s">
        <v>6636</v>
      </c>
    </row>
    <row r="41" spans="1:21" x14ac:dyDescent="0.25">
      <c r="A41" t="s">
        <v>6619</v>
      </c>
      <c r="B41" s="12">
        <v>42444</v>
      </c>
      <c r="C41" t="s">
        <v>6685</v>
      </c>
      <c r="D41" s="11">
        <v>46198.868101851898</v>
      </c>
      <c r="E41" t="s">
        <v>6686</v>
      </c>
      <c r="F41" t="s">
        <v>6617</v>
      </c>
      <c r="G41" t="s">
        <v>6622</v>
      </c>
      <c r="H41" t="s">
        <v>6511</v>
      </c>
      <c r="I41" t="s">
        <v>6623</v>
      </c>
      <c r="J41" t="s">
        <v>6660</v>
      </c>
      <c r="K41" t="s">
        <v>6625</v>
      </c>
      <c r="L41" t="s">
        <v>6626</v>
      </c>
      <c r="M41" t="s">
        <v>6636</v>
      </c>
      <c r="N41" t="s">
        <v>6627</v>
      </c>
      <c r="O41" t="s">
        <v>6628</v>
      </c>
      <c r="P41">
        <v>5593405</v>
      </c>
      <c r="U41" t="s">
        <v>6636</v>
      </c>
    </row>
    <row r="42" spans="1:21" x14ac:dyDescent="0.25">
      <c r="A42" t="s">
        <v>6637</v>
      </c>
      <c r="B42" s="12">
        <v>42486</v>
      </c>
      <c r="C42" t="s">
        <v>6687</v>
      </c>
      <c r="D42" s="11">
        <v>46199.679178240702</v>
      </c>
      <c r="E42" t="s">
        <v>6688</v>
      </c>
      <c r="F42" t="s">
        <v>6617</v>
      </c>
      <c r="G42" t="s">
        <v>6622</v>
      </c>
      <c r="H42" t="s">
        <v>6511</v>
      </c>
      <c r="I42" t="s">
        <v>6623</v>
      </c>
      <c r="J42" t="s">
        <v>6647</v>
      </c>
      <c r="K42" t="s">
        <v>6625</v>
      </c>
      <c r="L42" t="s">
        <v>6626</v>
      </c>
      <c r="M42" t="s">
        <v>6636</v>
      </c>
      <c r="N42" t="s">
        <v>6627</v>
      </c>
      <c r="O42" t="s">
        <v>6628</v>
      </c>
      <c r="P42">
        <v>5593405</v>
      </c>
      <c r="U42" t="s">
        <v>6689</v>
      </c>
    </row>
    <row r="43" spans="1:21" x14ac:dyDescent="0.25">
      <c r="A43" t="s">
        <v>6619</v>
      </c>
      <c r="B43" s="12">
        <v>42486</v>
      </c>
      <c r="C43" t="s">
        <v>6687</v>
      </c>
      <c r="D43" s="11">
        <v>46199.679386574098</v>
      </c>
      <c r="E43" t="s">
        <v>6688</v>
      </c>
      <c r="F43" t="s">
        <v>6617</v>
      </c>
      <c r="G43" t="s">
        <v>6622</v>
      </c>
      <c r="H43" t="s">
        <v>6511</v>
      </c>
      <c r="I43" t="s">
        <v>6623</v>
      </c>
      <c r="J43" t="s">
        <v>6647</v>
      </c>
      <c r="K43" t="s">
        <v>6625</v>
      </c>
      <c r="L43" t="s">
        <v>6626</v>
      </c>
      <c r="M43" t="s">
        <v>6636</v>
      </c>
      <c r="N43" t="s">
        <v>6627</v>
      </c>
      <c r="O43" t="s">
        <v>6628</v>
      </c>
      <c r="P43">
        <v>5593405</v>
      </c>
      <c r="U43" t="s">
        <v>6689</v>
      </c>
    </row>
    <row r="44" spans="1:21" x14ac:dyDescent="0.25">
      <c r="A44" t="s">
        <v>6637</v>
      </c>
      <c r="B44" s="12">
        <v>42646</v>
      </c>
      <c r="C44" t="s">
        <v>6690</v>
      </c>
      <c r="D44" s="11">
        <v>46203.491203703699</v>
      </c>
      <c r="E44" t="s">
        <v>6691</v>
      </c>
      <c r="F44" t="s">
        <v>6617</v>
      </c>
      <c r="G44" t="s">
        <v>6622</v>
      </c>
      <c r="H44" t="s">
        <v>6511</v>
      </c>
      <c r="I44" t="s">
        <v>6623</v>
      </c>
      <c r="J44" t="s">
        <v>6660</v>
      </c>
      <c r="K44" t="s">
        <v>6625</v>
      </c>
      <c r="L44" t="s">
        <v>6626</v>
      </c>
      <c r="M44" t="s">
        <v>6636</v>
      </c>
      <c r="N44" t="s">
        <v>6627</v>
      </c>
      <c r="O44" t="s">
        <v>6628</v>
      </c>
      <c r="P44">
        <v>5593405</v>
      </c>
      <c r="U44" t="s">
        <v>6636</v>
      </c>
    </row>
    <row r="45" spans="1:21" x14ac:dyDescent="0.25">
      <c r="A45" t="s">
        <v>6619</v>
      </c>
      <c r="B45" s="12">
        <v>42646</v>
      </c>
      <c r="C45" t="s">
        <v>6690</v>
      </c>
      <c r="D45" s="11">
        <v>46203.491203703699</v>
      </c>
      <c r="E45" t="s">
        <v>6691</v>
      </c>
      <c r="F45" t="s">
        <v>6617</v>
      </c>
      <c r="G45" t="s">
        <v>6622</v>
      </c>
      <c r="H45" t="s">
        <v>6511</v>
      </c>
      <c r="I45" t="s">
        <v>6623</v>
      </c>
      <c r="J45" t="s">
        <v>6660</v>
      </c>
      <c r="K45" t="s">
        <v>6625</v>
      </c>
      <c r="L45" t="s">
        <v>6626</v>
      </c>
      <c r="M45" t="s">
        <v>6636</v>
      </c>
      <c r="N45" t="s">
        <v>6627</v>
      </c>
      <c r="O45" t="s">
        <v>6628</v>
      </c>
      <c r="P45">
        <v>5593405</v>
      </c>
      <c r="U45" t="s">
        <v>6636</v>
      </c>
    </row>
    <row r="46" spans="1:21" x14ac:dyDescent="0.25">
      <c r="A46" t="s">
        <v>6637</v>
      </c>
      <c r="B46" s="12">
        <v>42773</v>
      </c>
      <c r="C46" t="s">
        <v>6692</v>
      </c>
      <c r="D46" s="11">
        <v>46203.625868055598</v>
      </c>
      <c r="E46" t="s">
        <v>6693</v>
      </c>
      <c r="F46" t="s">
        <v>6617</v>
      </c>
      <c r="G46" t="s">
        <v>6622</v>
      </c>
      <c r="H46" t="s">
        <v>6511</v>
      </c>
      <c r="I46" t="s">
        <v>55</v>
      </c>
      <c r="J46" t="s">
        <v>643</v>
      </c>
      <c r="K46" t="s">
        <v>6625</v>
      </c>
      <c r="L46" t="s">
        <v>6626</v>
      </c>
      <c r="M46" t="s">
        <v>6636</v>
      </c>
      <c r="N46" t="s">
        <v>6627</v>
      </c>
      <c r="O46" t="s">
        <v>6628</v>
      </c>
      <c r="P46">
        <v>5593405</v>
      </c>
      <c r="U46" t="s">
        <v>6636</v>
      </c>
    </row>
    <row r="47" spans="1:21" x14ac:dyDescent="0.25">
      <c r="A47" t="s">
        <v>6637</v>
      </c>
      <c r="B47" s="12">
        <v>42663</v>
      </c>
      <c r="C47" t="s">
        <v>6694</v>
      </c>
      <c r="D47" s="11">
        <v>46203.637384259302</v>
      </c>
      <c r="E47" t="s">
        <v>6695</v>
      </c>
      <c r="F47" t="s">
        <v>6617</v>
      </c>
      <c r="G47" t="s">
        <v>6622</v>
      </c>
      <c r="H47" t="s">
        <v>6511</v>
      </c>
      <c r="I47" t="s">
        <v>6623</v>
      </c>
      <c r="J47" t="s">
        <v>6667</v>
      </c>
      <c r="K47" t="s">
        <v>6625</v>
      </c>
      <c r="L47" t="s">
        <v>6626</v>
      </c>
      <c r="M47" t="s">
        <v>6636</v>
      </c>
      <c r="N47" t="s">
        <v>6627</v>
      </c>
      <c r="O47" t="s">
        <v>6628</v>
      </c>
      <c r="P47">
        <v>5593405</v>
      </c>
      <c r="U47" t="s">
        <v>6636</v>
      </c>
    </row>
    <row r="48" spans="1:21" x14ac:dyDescent="0.25">
      <c r="A48" t="s">
        <v>6619</v>
      </c>
      <c r="B48" s="12">
        <v>42663</v>
      </c>
      <c r="C48" t="s">
        <v>6694</v>
      </c>
      <c r="D48" s="11">
        <v>46203.637384259302</v>
      </c>
      <c r="E48" t="s">
        <v>6695</v>
      </c>
      <c r="F48" t="s">
        <v>6617</v>
      </c>
      <c r="G48" t="s">
        <v>6622</v>
      </c>
      <c r="H48" t="s">
        <v>6511</v>
      </c>
      <c r="I48" t="s">
        <v>6623</v>
      </c>
      <c r="J48" t="s">
        <v>6667</v>
      </c>
      <c r="K48" t="s">
        <v>6625</v>
      </c>
      <c r="L48" t="s">
        <v>6626</v>
      </c>
      <c r="M48" t="s">
        <v>6636</v>
      </c>
      <c r="N48" t="s">
        <v>6627</v>
      </c>
      <c r="O48" t="s">
        <v>6628</v>
      </c>
      <c r="P48">
        <v>5593405</v>
      </c>
      <c r="U48" t="s">
        <v>6636</v>
      </c>
    </row>
    <row r="49" spans="1:21" x14ac:dyDescent="0.25">
      <c r="A49" t="s">
        <v>6637</v>
      </c>
      <c r="B49" s="12">
        <v>42664</v>
      </c>
      <c r="C49" t="s">
        <v>6696</v>
      </c>
      <c r="D49" s="11">
        <v>46203.645162036999</v>
      </c>
      <c r="E49" t="s">
        <v>6697</v>
      </c>
      <c r="F49" t="s">
        <v>6617</v>
      </c>
      <c r="G49" t="s">
        <v>6622</v>
      </c>
      <c r="H49" t="s">
        <v>6511</v>
      </c>
      <c r="I49" t="s">
        <v>6623</v>
      </c>
      <c r="J49" t="s">
        <v>6660</v>
      </c>
      <c r="K49" t="s">
        <v>6625</v>
      </c>
      <c r="L49" t="s">
        <v>6626</v>
      </c>
      <c r="M49" t="s">
        <v>6636</v>
      </c>
      <c r="N49" t="s">
        <v>6627</v>
      </c>
      <c r="O49" t="s">
        <v>6628</v>
      </c>
      <c r="P49">
        <v>5593405</v>
      </c>
      <c r="U49" t="s">
        <v>6636</v>
      </c>
    </row>
    <row r="50" spans="1:21" x14ac:dyDescent="0.25">
      <c r="A50" t="s">
        <v>6619</v>
      </c>
      <c r="B50" s="12">
        <v>42664</v>
      </c>
      <c r="C50" t="s">
        <v>6696</v>
      </c>
      <c r="D50" s="11">
        <v>46203.645162036999</v>
      </c>
      <c r="E50" t="s">
        <v>6697</v>
      </c>
      <c r="F50" t="s">
        <v>6617</v>
      </c>
      <c r="G50" t="s">
        <v>6622</v>
      </c>
      <c r="H50" t="s">
        <v>6511</v>
      </c>
      <c r="I50" t="s">
        <v>6623</v>
      </c>
      <c r="J50" t="s">
        <v>6660</v>
      </c>
      <c r="K50" t="s">
        <v>6625</v>
      </c>
      <c r="L50" t="s">
        <v>6626</v>
      </c>
      <c r="M50" t="s">
        <v>6636</v>
      </c>
      <c r="N50" t="s">
        <v>6627</v>
      </c>
      <c r="O50" t="s">
        <v>6628</v>
      </c>
      <c r="P50">
        <v>5593405</v>
      </c>
      <c r="U50" t="s">
        <v>6636</v>
      </c>
    </row>
    <row r="51" spans="1:21" x14ac:dyDescent="0.25">
      <c r="A51" t="s">
        <v>6637</v>
      </c>
      <c r="B51" s="12">
        <v>85446</v>
      </c>
      <c r="C51" t="s">
        <v>6698</v>
      </c>
      <c r="D51" s="11">
        <v>46203.666145833296</v>
      </c>
      <c r="E51" t="s">
        <v>6699</v>
      </c>
      <c r="F51" t="s">
        <v>6617</v>
      </c>
      <c r="G51" t="s">
        <v>6622</v>
      </c>
      <c r="H51" t="s">
        <v>6511</v>
      </c>
      <c r="I51" t="s">
        <v>6623</v>
      </c>
      <c r="J51" t="s">
        <v>6660</v>
      </c>
      <c r="K51" t="s">
        <v>6625</v>
      </c>
      <c r="L51" t="s">
        <v>6626</v>
      </c>
      <c r="M51" t="s">
        <v>6636</v>
      </c>
      <c r="N51" t="s">
        <v>6627</v>
      </c>
      <c r="O51" t="s">
        <v>6628</v>
      </c>
      <c r="P51">
        <v>11186810</v>
      </c>
      <c r="U51" t="s">
        <v>6636</v>
      </c>
    </row>
    <row r="52" spans="1:21" x14ac:dyDescent="0.25">
      <c r="A52" t="s">
        <v>6637</v>
      </c>
      <c r="B52" s="12">
        <v>42709</v>
      </c>
      <c r="C52" t="s">
        <v>6700</v>
      </c>
      <c r="D52" s="11">
        <v>46204.688946759299</v>
      </c>
      <c r="E52" t="s">
        <v>6701</v>
      </c>
      <c r="F52" t="s">
        <v>6617</v>
      </c>
      <c r="G52" t="s">
        <v>6622</v>
      </c>
      <c r="H52" t="s">
        <v>6511</v>
      </c>
      <c r="I52" t="s">
        <v>6623</v>
      </c>
      <c r="J52" t="s">
        <v>6702</v>
      </c>
      <c r="K52" t="s">
        <v>6625</v>
      </c>
      <c r="L52" t="s">
        <v>6626</v>
      </c>
      <c r="M52" t="s">
        <v>6636</v>
      </c>
      <c r="N52" t="s">
        <v>6627</v>
      </c>
      <c r="O52" t="s">
        <v>6628</v>
      </c>
      <c r="P52">
        <v>5593405</v>
      </c>
      <c r="U52" t="s">
        <v>6636</v>
      </c>
    </row>
    <row r="53" spans="1:21" x14ac:dyDescent="0.25">
      <c r="A53" t="s">
        <v>6619</v>
      </c>
      <c r="B53" s="12">
        <v>42709</v>
      </c>
      <c r="C53" t="s">
        <v>6700</v>
      </c>
      <c r="D53" s="11">
        <v>46204.688946759299</v>
      </c>
      <c r="E53" t="s">
        <v>6701</v>
      </c>
      <c r="F53" t="s">
        <v>6617</v>
      </c>
      <c r="G53" t="s">
        <v>6622</v>
      </c>
      <c r="H53" t="s">
        <v>6511</v>
      </c>
      <c r="I53" t="s">
        <v>6623</v>
      </c>
      <c r="J53" t="s">
        <v>6702</v>
      </c>
      <c r="K53" t="s">
        <v>6625</v>
      </c>
      <c r="L53" t="s">
        <v>6626</v>
      </c>
      <c r="M53" t="s">
        <v>6636</v>
      </c>
      <c r="N53" t="s">
        <v>6627</v>
      </c>
      <c r="O53" t="s">
        <v>6628</v>
      </c>
      <c r="P53">
        <v>5593405</v>
      </c>
      <c r="U53" t="s">
        <v>6636</v>
      </c>
    </row>
    <row r="54" spans="1:21" x14ac:dyDescent="0.25">
      <c r="A54" t="s">
        <v>6637</v>
      </c>
      <c r="B54" s="12">
        <v>42720</v>
      </c>
      <c r="C54" t="s">
        <v>6703</v>
      </c>
      <c r="D54" s="11">
        <v>46204.768437500003</v>
      </c>
      <c r="E54" t="s">
        <v>6704</v>
      </c>
      <c r="F54" t="s">
        <v>6617</v>
      </c>
      <c r="G54" t="s">
        <v>6622</v>
      </c>
      <c r="H54" t="s">
        <v>6511</v>
      </c>
      <c r="I54" t="s">
        <v>65</v>
      </c>
      <c r="J54" t="s">
        <v>636</v>
      </c>
      <c r="K54" t="s">
        <v>6632</v>
      </c>
      <c r="L54" t="s">
        <v>6626</v>
      </c>
      <c r="M54" t="s">
        <v>6633</v>
      </c>
      <c r="N54" t="s">
        <v>6634</v>
      </c>
      <c r="O54" t="s">
        <v>6635</v>
      </c>
      <c r="P54">
        <v>4395852</v>
      </c>
      <c r="U54" t="s">
        <v>6636</v>
      </c>
    </row>
    <row r="55" spans="1:21" x14ac:dyDescent="0.25">
      <c r="A55" t="s">
        <v>6619</v>
      </c>
      <c r="B55" s="12">
        <v>42720</v>
      </c>
      <c r="C55" t="s">
        <v>6703</v>
      </c>
      <c r="D55" s="11">
        <v>46204.800902777803</v>
      </c>
      <c r="E55" t="s">
        <v>6704</v>
      </c>
      <c r="F55" t="s">
        <v>6617</v>
      </c>
      <c r="G55" t="s">
        <v>6622</v>
      </c>
      <c r="H55" t="s">
        <v>6511</v>
      </c>
      <c r="I55" t="s">
        <v>65</v>
      </c>
      <c r="J55" t="s">
        <v>636</v>
      </c>
      <c r="K55" t="s">
        <v>6632</v>
      </c>
      <c r="L55" t="s">
        <v>6626</v>
      </c>
      <c r="M55" t="s">
        <v>6633</v>
      </c>
      <c r="N55" t="s">
        <v>6634</v>
      </c>
      <c r="O55" t="s">
        <v>6635</v>
      </c>
      <c r="P55">
        <v>4395852</v>
      </c>
      <c r="U55" t="s">
        <v>6636</v>
      </c>
    </row>
    <row r="56" spans="1:21" x14ac:dyDescent="0.25">
      <c r="A56" t="s">
        <v>6637</v>
      </c>
      <c r="B56" s="12">
        <v>42735</v>
      </c>
      <c r="C56" t="s">
        <v>6705</v>
      </c>
      <c r="D56" s="11">
        <v>46205.547442129602</v>
      </c>
      <c r="E56" t="s">
        <v>6706</v>
      </c>
      <c r="F56" t="s">
        <v>6617</v>
      </c>
      <c r="G56" t="s">
        <v>6622</v>
      </c>
      <c r="H56" t="s">
        <v>6511</v>
      </c>
      <c r="I56" t="s">
        <v>6640</v>
      </c>
      <c r="J56" t="s">
        <v>6707</v>
      </c>
      <c r="K56" t="s">
        <v>6625</v>
      </c>
      <c r="L56" t="s">
        <v>6626</v>
      </c>
      <c r="M56" t="s">
        <v>6636</v>
      </c>
      <c r="N56" t="s">
        <v>6627</v>
      </c>
      <c r="O56" t="s">
        <v>6628</v>
      </c>
      <c r="P56">
        <v>5593405</v>
      </c>
      <c r="U56" t="s">
        <v>6708</v>
      </c>
    </row>
    <row r="57" spans="1:21" x14ac:dyDescent="0.25">
      <c r="A57" t="s">
        <v>6619</v>
      </c>
      <c r="B57" s="12">
        <v>42735</v>
      </c>
      <c r="C57" t="s">
        <v>6705</v>
      </c>
      <c r="D57" s="11">
        <v>46205.547442129602</v>
      </c>
      <c r="E57" t="s">
        <v>6706</v>
      </c>
      <c r="F57" t="s">
        <v>6617</v>
      </c>
      <c r="G57" t="s">
        <v>6622</v>
      </c>
      <c r="H57" t="s">
        <v>6511</v>
      </c>
      <c r="I57" t="s">
        <v>6640</v>
      </c>
      <c r="J57" t="s">
        <v>6707</v>
      </c>
      <c r="K57" t="s">
        <v>6625</v>
      </c>
      <c r="L57" t="s">
        <v>6626</v>
      </c>
      <c r="M57" t="s">
        <v>6636</v>
      </c>
      <c r="N57" t="s">
        <v>6627</v>
      </c>
      <c r="O57" t="s">
        <v>6628</v>
      </c>
      <c r="P57">
        <v>5593405</v>
      </c>
      <c r="U57" t="s">
        <v>6708</v>
      </c>
    </row>
    <row r="58" spans="1:21" x14ac:dyDescent="0.25">
      <c r="A58" t="s">
        <v>6637</v>
      </c>
      <c r="B58" s="12">
        <v>42763</v>
      </c>
      <c r="C58" t="s">
        <v>6709</v>
      </c>
      <c r="D58" s="11">
        <v>46205.832615740699</v>
      </c>
      <c r="E58" t="s">
        <v>6710</v>
      </c>
      <c r="F58" t="s">
        <v>6617</v>
      </c>
      <c r="G58" t="s">
        <v>6622</v>
      </c>
      <c r="H58" t="s">
        <v>6511</v>
      </c>
      <c r="I58" t="s">
        <v>6636</v>
      </c>
      <c r="J58" t="s">
        <v>6640</v>
      </c>
      <c r="K58" t="s">
        <v>6625</v>
      </c>
      <c r="L58" t="s">
        <v>6626</v>
      </c>
      <c r="M58" t="s">
        <v>6636</v>
      </c>
      <c r="N58" t="s">
        <v>6627</v>
      </c>
      <c r="O58" t="s">
        <v>6628</v>
      </c>
      <c r="P58">
        <v>5593405</v>
      </c>
      <c r="U58" t="s">
        <v>6711</v>
      </c>
    </row>
    <row r="59" spans="1:21" x14ac:dyDescent="0.25">
      <c r="A59" t="s">
        <v>6619</v>
      </c>
      <c r="B59" s="12">
        <v>42763</v>
      </c>
      <c r="C59" t="s">
        <v>6709</v>
      </c>
      <c r="D59" s="11">
        <v>46205.832615740699</v>
      </c>
      <c r="E59" t="s">
        <v>6710</v>
      </c>
      <c r="F59" t="s">
        <v>6617</v>
      </c>
      <c r="G59" t="s">
        <v>6622</v>
      </c>
      <c r="H59" t="s">
        <v>6511</v>
      </c>
      <c r="I59" t="s">
        <v>6636</v>
      </c>
      <c r="J59" t="s">
        <v>6640</v>
      </c>
      <c r="K59" t="s">
        <v>6625</v>
      </c>
      <c r="L59" t="s">
        <v>6626</v>
      </c>
      <c r="M59" t="s">
        <v>6636</v>
      </c>
      <c r="N59" t="s">
        <v>6627</v>
      </c>
      <c r="O59" t="s">
        <v>6628</v>
      </c>
      <c r="P59">
        <v>5593405</v>
      </c>
      <c r="U59" t="s">
        <v>6711</v>
      </c>
    </row>
    <row r="60" spans="1:21" x14ac:dyDescent="0.25">
      <c r="A60" t="s">
        <v>6619</v>
      </c>
      <c r="B60" s="12">
        <v>42773</v>
      </c>
      <c r="C60" t="s">
        <v>6692</v>
      </c>
      <c r="D60" s="11">
        <v>46206.541932870401</v>
      </c>
      <c r="E60" t="s">
        <v>6693</v>
      </c>
      <c r="F60" t="s">
        <v>6617</v>
      </c>
      <c r="G60" t="s">
        <v>6622</v>
      </c>
      <c r="H60" t="s">
        <v>6511</v>
      </c>
      <c r="I60" t="s">
        <v>55</v>
      </c>
      <c r="J60" t="s">
        <v>643</v>
      </c>
      <c r="K60" t="s">
        <v>6625</v>
      </c>
      <c r="L60" t="s">
        <v>6626</v>
      </c>
      <c r="M60" t="s">
        <v>6636</v>
      </c>
      <c r="N60" t="s">
        <v>6627</v>
      </c>
      <c r="O60" t="s">
        <v>6628</v>
      </c>
      <c r="P60">
        <v>5593405</v>
      </c>
      <c r="U60" t="s">
        <v>6636</v>
      </c>
    </row>
    <row r="61" spans="1:21" x14ac:dyDescent="0.25">
      <c r="A61" t="s">
        <v>6619</v>
      </c>
      <c r="B61" s="12">
        <v>42780</v>
      </c>
      <c r="C61" t="s">
        <v>6698</v>
      </c>
      <c r="D61" s="11">
        <v>46206.618680555599</v>
      </c>
      <c r="E61" t="s">
        <v>6699</v>
      </c>
      <c r="F61" t="s">
        <v>6617</v>
      </c>
      <c r="G61" t="s">
        <v>6622</v>
      </c>
      <c r="H61" t="s">
        <v>6511</v>
      </c>
      <c r="I61" t="s">
        <v>6623</v>
      </c>
      <c r="J61" t="s">
        <v>6660</v>
      </c>
      <c r="K61" t="s">
        <v>6625</v>
      </c>
      <c r="L61" t="s">
        <v>6626</v>
      </c>
      <c r="M61" t="s">
        <v>6636</v>
      </c>
      <c r="N61" t="s">
        <v>6627</v>
      </c>
      <c r="O61" t="s">
        <v>6628</v>
      </c>
      <c r="P61">
        <v>5593405</v>
      </c>
      <c r="U61" t="s">
        <v>6636</v>
      </c>
    </row>
    <row r="62" spans="1:21" x14ac:dyDescent="0.25">
      <c r="A62" t="s">
        <v>6637</v>
      </c>
      <c r="B62" s="12">
        <v>42798</v>
      </c>
      <c r="C62" t="s">
        <v>6712</v>
      </c>
      <c r="D62" s="11">
        <v>46206.841666666704</v>
      </c>
      <c r="E62" t="s">
        <v>6713</v>
      </c>
      <c r="F62" t="s">
        <v>6617</v>
      </c>
      <c r="G62" t="s">
        <v>6622</v>
      </c>
      <c r="H62" t="s">
        <v>6511</v>
      </c>
      <c r="I62" t="s">
        <v>6623</v>
      </c>
      <c r="J62" t="s">
        <v>6714</v>
      </c>
      <c r="K62" t="s">
        <v>6632</v>
      </c>
      <c r="L62" t="s">
        <v>6626</v>
      </c>
      <c r="M62" t="s">
        <v>6633</v>
      </c>
      <c r="N62" t="s">
        <v>6634</v>
      </c>
      <c r="O62" t="s">
        <v>6635</v>
      </c>
      <c r="P62">
        <v>4395852</v>
      </c>
      <c r="U62" t="s">
        <v>6636</v>
      </c>
    </row>
    <row r="63" spans="1:21" x14ac:dyDescent="0.25">
      <c r="A63" t="s">
        <v>6619</v>
      </c>
      <c r="B63" s="12">
        <v>42798</v>
      </c>
      <c r="C63" t="s">
        <v>6712</v>
      </c>
      <c r="D63" s="11">
        <v>46206.841666666704</v>
      </c>
      <c r="E63" t="s">
        <v>6713</v>
      </c>
      <c r="F63" t="s">
        <v>6617</v>
      </c>
      <c r="G63" t="s">
        <v>6622</v>
      </c>
      <c r="H63" t="s">
        <v>6511</v>
      </c>
      <c r="I63" t="s">
        <v>6623</v>
      </c>
      <c r="J63" t="s">
        <v>6714</v>
      </c>
      <c r="K63" t="s">
        <v>6632</v>
      </c>
      <c r="L63" t="s">
        <v>6626</v>
      </c>
      <c r="M63" t="s">
        <v>6633</v>
      </c>
      <c r="N63" t="s">
        <v>6634</v>
      </c>
      <c r="O63" t="s">
        <v>6635</v>
      </c>
      <c r="P63">
        <v>4395852</v>
      </c>
      <c r="U63" t="s">
        <v>6636</v>
      </c>
    </row>
    <row r="64" spans="1:21" x14ac:dyDescent="0.25">
      <c r="A64" t="s">
        <v>6619</v>
      </c>
      <c r="B64" s="12">
        <v>42843</v>
      </c>
      <c r="C64" t="s">
        <v>6715</v>
      </c>
      <c r="D64" s="11">
        <v>46208.439675925903</v>
      </c>
      <c r="E64" t="s">
        <v>6716</v>
      </c>
      <c r="F64" t="s">
        <v>6617</v>
      </c>
      <c r="G64" t="s">
        <v>6622</v>
      </c>
      <c r="H64" t="s">
        <v>6511</v>
      </c>
      <c r="I64" t="s">
        <v>6636</v>
      </c>
      <c r="J64" t="s">
        <v>6640</v>
      </c>
      <c r="K64" t="s">
        <v>6625</v>
      </c>
      <c r="L64" t="s">
        <v>6626</v>
      </c>
      <c r="M64" t="s">
        <v>6636</v>
      </c>
      <c r="N64" t="s">
        <v>6627</v>
      </c>
      <c r="O64" t="s">
        <v>6628</v>
      </c>
      <c r="P64">
        <v>5593405</v>
      </c>
      <c r="U64" t="s">
        <v>6636</v>
      </c>
    </row>
    <row r="65" spans="1:21" x14ac:dyDescent="0.25">
      <c r="A65" t="s">
        <v>6637</v>
      </c>
      <c r="B65" s="12">
        <v>42843</v>
      </c>
      <c r="C65" t="s">
        <v>6715</v>
      </c>
      <c r="D65" s="11">
        <v>46208.440543981502</v>
      </c>
      <c r="E65" t="s">
        <v>6716</v>
      </c>
      <c r="F65" t="s">
        <v>6617</v>
      </c>
      <c r="G65" t="s">
        <v>6622</v>
      </c>
      <c r="H65" t="s">
        <v>6511</v>
      </c>
      <c r="I65" t="s">
        <v>6636</v>
      </c>
      <c r="J65" t="s">
        <v>6640</v>
      </c>
      <c r="K65" t="s">
        <v>6625</v>
      </c>
      <c r="L65" t="s">
        <v>6626</v>
      </c>
      <c r="M65" t="s">
        <v>6636</v>
      </c>
      <c r="N65" t="s">
        <v>6627</v>
      </c>
      <c r="O65" t="s">
        <v>6628</v>
      </c>
      <c r="P65">
        <v>5593405</v>
      </c>
      <c r="U65" t="s">
        <v>6636</v>
      </c>
    </row>
    <row r="66" spans="1:21" x14ac:dyDescent="0.25">
      <c r="A66" t="s">
        <v>6619</v>
      </c>
      <c r="B66" s="12">
        <v>42922</v>
      </c>
      <c r="C66" t="s">
        <v>6672</v>
      </c>
      <c r="D66" s="11">
        <v>46210.630682870396</v>
      </c>
      <c r="E66" t="s">
        <v>6673</v>
      </c>
      <c r="F66" t="s">
        <v>6617</v>
      </c>
      <c r="G66" t="s">
        <v>6622</v>
      </c>
      <c r="H66" t="s">
        <v>6511</v>
      </c>
      <c r="I66" t="s">
        <v>55</v>
      </c>
      <c r="J66" t="s">
        <v>732</v>
      </c>
      <c r="K66" t="s">
        <v>6625</v>
      </c>
      <c r="L66" t="s">
        <v>6626</v>
      </c>
      <c r="M66" t="s">
        <v>6636</v>
      </c>
      <c r="N66" t="s">
        <v>6627</v>
      </c>
      <c r="O66" t="s">
        <v>6628</v>
      </c>
      <c r="P66">
        <v>5593405</v>
      </c>
      <c r="U66" t="s">
        <v>6674</v>
      </c>
    </row>
    <row r="67" spans="1:21" x14ac:dyDescent="0.25">
      <c r="A67" t="s">
        <v>6637</v>
      </c>
      <c r="B67" s="12">
        <v>42970</v>
      </c>
      <c r="C67" t="s">
        <v>6717</v>
      </c>
      <c r="D67" s="11">
        <v>46211.6567476852</v>
      </c>
      <c r="E67" t="s">
        <v>6718</v>
      </c>
      <c r="F67" t="s">
        <v>6617</v>
      </c>
      <c r="G67" t="s">
        <v>6622</v>
      </c>
      <c r="H67" t="s">
        <v>6511</v>
      </c>
      <c r="I67" t="s">
        <v>6623</v>
      </c>
      <c r="J67" t="s">
        <v>6660</v>
      </c>
      <c r="K67" t="s">
        <v>6625</v>
      </c>
      <c r="L67" t="s">
        <v>6626</v>
      </c>
      <c r="M67" t="s">
        <v>6636</v>
      </c>
      <c r="N67" t="s">
        <v>6627</v>
      </c>
      <c r="O67" t="s">
        <v>6628</v>
      </c>
      <c r="P67">
        <v>5593405</v>
      </c>
      <c r="U67" t="s">
        <v>6636</v>
      </c>
    </row>
    <row r="68" spans="1:21" x14ac:dyDescent="0.25">
      <c r="A68" t="s">
        <v>6619</v>
      </c>
      <c r="B68" s="12">
        <v>42970</v>
      </c>
      <c r="C68" t="s">
        <v>6717</v>
      </c>
      <c r="D68" s="11">
        <v>46211.6567476852</v>
      </c>
      <c r="E68" t="s">
        <v>6718</v>
      </c>
      <c r="F68" t="s">
        <v>6617</v>
      </c>
      <c r="G68" t="s">
        <v>6622</v>
      </c>
      <c r="H68" t="s">
        <v>6511</v>
      </c>
      <c r="I68" t="s">
        <v>6623</v>
      </c>
      <c r="J68" t="s">
        <v>6660</v>
      </c>
      <c r="K68" t="s">
        <v>6625</v>
      </c>
      <c r="L68" t="s">
        <v>6626</v>
      </c>
      <c r="M68" t="s">
        <v>6636</v>
      </c>
      <c r="N68" t="s">
        <v>6627</v>
      </c>
      <c r="O68" t="s">
        <v>6628</v>
      </c>
      <c r="P68">
        <v>5593405</v>
      </c>
      <c r="U68" t="s">
        <v>6636</v>
      </c>
    </row>
    <row r="69" spans="1:21" x14ac:dyDescent="0.25">
      <c r="A69" t="s">
        <v>6619</v>
      </c>
      <c r="B69" s="12">
        <v>42971</v>
      </c>
      <c r="C69" t="s">
        <v>6719</v>
      </c>
      <c r="D69" s="11">
        <v>46211.661689814799</v>
      </c>
      <c r="E69" t="s">
        <v>6720</v>
      </c>
      <c r="F69" t="s">
        <v>6617</v>
      </c>
      <c r="G69" t="s">
        <v>6622</v>
      </c>
      <c r="H69" t="s">
        <v>6511</v>
      </c>
      <c r="I69" t="s">
        <v>65</v>
      </c>
      <c r="J69" t="s">
        <v>57</v>
      </c>
      <c r="K69" t="s">
        <v>6625</v>
      </c>
      <c r="L69" t="s">
        <v>6626</v>
      </c>
      <c r="M69" t="s">
        <v>6636</v>
      </c>
      <c r="N69" t="s">
        <v>6627</v>
      </c>
      <c r="O69" t="s">
        <v>6628</v>
      </c>
      <c r="P69">
        <v>5593405</v>
      </c>
      <c r="U69" t="s">
        <v>6721</v>
      </c>
    </row>
    <row r="70" spans="1:21" x14ac:dyDescent="0.25">
      <c r="A70" t="s">
        <v>6637</v>
      </c>
      <c r="B70" s="12">
        <v>42971</v>
      </c>
      <c r="C70" t="s">
        <v>6719</v>
      </c>
      <c r="D70" s="11">
        <v>46211.6623958333</v>
      </c>
      <c r="E70" t="s">
        <v>6720</v>
      </c>
      <c r="F70" t="s">
        <v>6617</v>
      </c>
      <c r="G70" t="s">
        <v>6622</v>
      </c>
      <c r="H70" t="s">
        <v>6511</v>
      </c>
      <c r="I70" t="s">
        <v>65</v>
      </c>
      <c r="J70" t="s">
        <v>57</v>
      </c>
      <c r="K70" t="s">
        <v>6625</v>
      </c>
      <c r="L70" t="s">
        <v>6626</v>
      </c>
      <c r="M70" t="s">
        <v>6636</v>
      </c>
      <c r="N70" t="s">
        <v>6627</v>
      </c>
      <c r="O70" t="s">
        <v>6628</v>
      </c>
      <c r="P70">
        <v>5593405</v>
      </c>
      <c r="U70" t="s">
        <v>6721</v>
      </c>
    </row>
    <row r="71" spans="1:21" x14ac:dyDescent="0.25">
      <c r="A71" t="s">
        <v>6637</v>
      </c>
      <c r="B71" s="12">
        <v>43077</v>
      </c>
      <c r="C71" t="s">
        <v>6722</v>
      </c>
      <c r="D71" s="11">
        <v>46214.5061458333</v>
      </c>
      <c r="E71" t="s">
        <v>6723</v>
      </c>
      <c r="F71" t="s">
        <v>6617</v>
      </c>
      <c r="G71" t="s">
        <v>6622</v>
      </c>
      <c r="H71" t="s">
        <v>6511</v>
      </c>
      <c r="I71" t="s">
        <v>6640</v>
      </c>
      <c r="J71" t="s">
        <v>6707</v>
      </c>
      <c r="K71" t="s">
        <v>6625</v>
      </c>
      <c r="L71" t="s">
        <v>6626</v>
      </c>
      <c r="M71" t="s">
        <v>6636</v>
      </c>
      <c r="N71" t="s">
        <v>6627</v>
      </c>
      <c r="O71" t="s">
        <v>6628</v>
      </c>
      <c r="P71">
        <v>5593405</v>
      </c>
      <c r="U71" t="s">
        <v>6724</v>
      </c>
    </row>
    <row r="72" spans="1:21" x14ac:dyDescent="0.25">
      <c r="A72" t="s">
        <v>6619</v>
      </c>
      <c r="B72" s="12">
        <v>43077</v>
      </c>
      <c r="C72" t="s">
        <v>6722</v>
      </c>
      <c r="D72" s="11">
        <v>46214.5061458333</v>
      </c>
      <c r="E72" t="s">
        <v>6723</v>
      </c>
      <c r="F72" t="s">
        <v>6617</v>
      </c>
      <c r="G72" t="s">
        <v>6622</v>
      </c>
      <c r="H72" t="s">
        <v>6511</v>
      </c>
      <c r="I72" t="s">
        <v>6640</v>
      </c>
      <c r="J72" t="s">
        <v>6707</v>
      </c>
      <c r="K72" t="s">
        <v>6625</v>
      </c>
      <c r="L72" t="s">
        <v>6626</v>
      </c>
      <c r="M72" t="s">
        <v>6636</v>
      </c>
      <c r="N72" t="s">
        <v>6627</v>
      </c>
      <c r="O72" t="s">
        <v>6628</v>
      </c>
      <c r="P72">
        <v>5593405</v>
      </c>
      <c r="U72" t="s">
        <v>6724</v>
      </c>
    </row>
    <row r="73" spans="1:21" x14ac:dyDescent="0.25">
      <c r="A73" t="s">
        <v>6637</v>
      </c>
      <c r="B73" s="12">
        <v>43087</v>
      </c>
      <c r="C73" t="s">
        <v>6725</v>
      </c>
      <c r="D73" s="11">
        <v>46214.587233796301</v>
      </c>
      <c r="E73" t="s">
        <v>6726</v>
      </c>
      <c r="F73" t="s">
        <v>6617</v>
      </c>
      <c r="G73" t="s">
        <v>6622</v>
      </c>
      <c r="H73" t="s">
        <v>6511</v>
      </c>
      <c r="I73" t="s">
        <v>6640</v>
      </c>
      <c r="J73" t="s">
        <v>6727</v>
      </c>
      <c r="K73" t="s">
        <v>6625</v>
      </c>
      <c r="L73" t="s">
        <v>6626</v>
      </c>
      <c r="M73" t="s">
        <v>6636</v>
      </c>
      <c r="N73" t="s">
        <v>6627</v>
      </c>
      <c r="O73" t="s">
        <v>6628</v>
      </c>
      <c r="P73">
        <v>5593405</v>
      </c>
      <c r="U73" t="s">
        <v>6636</v>
      </c>
    </row>
    <row r="74" spans="1:21" x14ac:dyDescent="0.25">
      <c r="A74" t="s">
        <v>6619</v>
      </c>
      <c r="B74" s="12">
        <v>43087</v>
      </c>
      <c r="C74" t="s">
        <v>6725</v>
      </c>
      <c r="D74" s="11">
        <v>46214.587233796301</v>
      </c>
      <c r="E74" t="s">
        <v>6726</v>
      </c>
      <c r="F74" t="s">
        <v>6617</v>
      </c>
      <c r="G74" t="s">
        <v>6622</v>
      </c>
      <c r="H74" t="s">
        <v>6511</v>
      </c>
      <c r="I74" t="s">
        <v>6640</v>
      </c>
      <c r="J74" t="s">
        <v>6727</v>
      </c>
      <c r="K74" t="s">
        <v>6625</v>
      </c>
      <c r="L74" t="s">
        <v>6626</v>
      </c>
      <c r="M74" t="s">
        <v>6636</v>
      </c>
      <c r="N74" t="s">
        <v>6627</v>
      </c>
      <c r="O74" t="s">
        <v>6628</v>
      </c>
      <c r="P74">
        <v>5593405</v>
      </c>
      <c r="U74" t="s">
        <v>6636</v>
      </c>
    </row>
    <row r="75" spans="1:21" x14ac:dyDescent="0.25">
      <c r="A75" t="s">
        <v>6637</v>
      </c>
      <c r="B75" s="12">
        <v>43097</v>
      </c>
      <c r="C75" t="s">
        <v>6728</v>
      </c>
      <c r="D75" s="11">
        <v>46214.677604166704</v>
      </c>
      <c r="E75" t="s">
        <v>6729</v>
      </c>
      <c r="F75" t="s">
        <v>6617</v>
      </c>
      <c r="G75" t="s">
        <v>6622</v>
      </c>
      <c r="H75" t="s">
        <v>6511</v>
      </c>
      <c r="I75" t="s">
        <v>6640</v>
      </c>
      <c r="J75" t="s">
        <v>6644</v>
      </c>
      <c r="K75" t="s">
        <v>6625</v>
      </c>
      <c r="L75" t="s">
        <v>6626</v>
      </c>
      <c r="M75" t="s">
        <v>6636</v>
      </c>
      <c r="N75" t="s">
        <v>6627</v>
      </c>
      <c r="O75" t="s">
        <v>6628</v>
      </c>
      <c r="P75">
        <v>5593405</v>
      </c>
      <c r="U75" t="s">
        <v>6636</v>
      </c>
    </row>
    <row r="76" spans="1:21" x14ac:dyDescent="0.25">
      <c r="A76" t="s">
        <v>6619</v>
      </c>
      <c r="B76" s="12">
        <v>43097</v>
      </c>
      <c r="C76" t="s">
        <v>6728</v>
      </c>
      <c r="D76" s="11">
        <v>46214.677604166704</v>
      </c>
      <c r="E76" t="s">
        <v>6729</v>
      </c>
      <c r="F76" t="s">
        <v>6617</v>
      </c>
      <c r="G76" t="s">
        <v>6622</v>
      </c>
      <c r="H76" t="s">
        <v>6511</v>
      </c>
      <c r="I76" t="s">
        <v>6640</v>
      </c>
      <c r="J76" t="s">
        <v>6644</v>
      </c>
      <c r="K76" t="s">
        <v>6625</v>
      </c>
      <c r="L76" t="s">
        <v>6626</v>
      </c>
      <c r="M76" t="s">
        <v>6636</v>
      </c>
      <c r="N76" t="s">
        <v>6627</v>
      </c>
      <c r="O76" t="s">
        <v>6628</v>
      </c>
      <c r="P76">
        <v>5593405</v>
      </c>
      <c r="U76" t="s">
        <v>6636</v>
      </c>
    </row>
    <row r="77" spans="1:21" x14ac:dyDescent="0.25">
      <c r="A77" t="s">
        <v>6637</v>
      </c>
      <c r="B77" s="12">
        <v>43138</v>
      </c>
      <c r="C77" t="s">
        <v>6730</v>
      </c>
      <c r="D77" s="11">
        <v>46215.684513888897</v>
      </c>
      <c r="E77" t="s">
        <v>6731</v>
      </c>
      <c r="F77" t="s">
        <v>6617</v>
      </c>
      <c r="G77" t="s">
        <v>6622</v>
      </c>
      <c r="H77" t="s">
        <v>6511</v>
      </c>
      <c r="I77" t="s">
        <v>6636</v>
      </c>
      <c r="J77" t="s">
        <v>6636</v>
      </c>
      <c r="K77" t="s">
        <v>6625</v>
      </c>
      <c r="L77" t="s">
        <v>6626</v>
      </c>
      <c r="M77" t="s">
        <v>6636</v>
      </c>
      <c r="N77" t="s">
        <v>6627</v>
      </c>
      <c r="O77" t="s">
        <v>6628</v>
      </c>
      <c r="P77">
        <v>5593405</v>
      </c>
      <c r="U77" t="s">
        <v>6636</v>
      </c>
    </row>
    <row r="78" spans="1:21" x14ac:dyDescent="0.25">
      <c r="A78" t="s">
        <v>6619</v>
      </c>
      <c r="B78" s="12">
        <v>43138</v>
      </c>
      <c r="C78" t="s">
        <v>6730</v>
      </c>
      <c r="D78" s="11">
        <v>46215.689467592601</v>
      </c>
      <c r="E78" t="s">
        <v>6731</v>
      </c>
      <c r="F78" t="s">
        <v>6617</v>
      </c>
      <c r="G78" t="s">
        <v>6622</v>
      </c>
      <c r="H78" t="s">
        <v>6511</v>
      </c>
      <c r="I78" t="s">
        <v>6636</v>
      </c>
      <c r="J78" t="s">
        <v>6636</v>
      </c>
      <c r="K78" t="s">
        <v>6625</v>
      </c>
      <c r="L78" t="s">
        <v>6626</v>
      </c>
      <c r="M78" t="s">
        <v>6636</v>
      </c>
      <c r="N78" t="s">
        <v>6627</v>
      </c>
      <c r="O78" t="s">
        <v>6628</v>
      </c>
      <c r="P78">
        <v>5593405</v>
      </c>
      <c r="U78" t="s">
        <v>6636</v>
      </c>
    </row>
    <row r="79" spans="1:21" x14ac:dyDescent="0.25">
      <c r="A79" t="s">
        <v>6637</v>
      </c>
      <c r="B79" s="12">
        <v>43158</v>
      </c>
      <c r="C79" t="s">
        <v>6732</v>
      </c>
      <c r="D79" s="11">
        <v>46215.908344907402</v>
      </c>
      <c r="E79" t="s">
        <v>6733</v>
      </c>
      <c r="F79" t="s">
        <v>6617</v>
      </c>
      <c r="G79" t="s">
        <v>6622</v>
      </c>
      <c r="H79" t="s">
        <v>6511</v>
      </c>
      <c r="I79" t="s">
        <v>55</v>
      </c>
      <c r="J79" t="s">
        <v>643</v>
      </c>
      <c r="K79" t="s">
        <v>6625</v>
      </c>
      <c r="L79" t="s">
        <v>6626</v>
      </c>
      <c r="M79" t="s">
        <v>6636</v>
      </c>
      <c r="N79" t="s">
        <v>6627</v>
      </c>
      <c r="O79" t="s">
        <v>6628</v>
      </c>
      <c r="P79">
        <v>5593405</v>
      </c>
      <c r="U79" t="s">
        <v>6636</v>
      </c>
    </row>
    <row r="80" spans="1:21" x14ac:dyDescent="0.25">
      <c r="A80" t="s">
        <v>6619</v>
      </c>
      <c r="B80" s="12">
        <v>43158</v>
      </c>
      <c r="C80" t="s">
        <v>6732</v>
      </c>
      <c r="D80" s="11">
        <v>46216.408483796302</v>
      </c>
      <c r="E80" t="s">
        <v>6733</v>
      </c>
      <c r="F80" t="s">
        <v>6617</v>
      </c>
      <c r="G80" t="s">
        <v>6622</v>
      </c>
      <c r="H80" t="s">
        <v>6511</v>
      </c>
      <c r="I80" t="s">
        <v>55</v>
      </c>
      <c r="J80" t="s">
        <v>643</v>
      </c>
      <c r="K80" t="s">
        <v>6625</v>
      </c>
      <c r="L80" t="s">
        <v>6626</v>
      </c>
      <c r="M80" t="s">
        <v>6636</v>
      </c>
      <c r="N80" t="s">
        <v>6627</v>
      </c>
      <c r="O80" t="s">
        <v>6628</v>
      </c>
      <c r="P80">
        <v>5593405</v>
      </c>
      <c r="U80" t="s">
        <v>6636</v>
      </c>
    </row>
    <row r="81" spans="1:21" x14ac:dyDescent="0.25">
      <c r="A81" t="s">
        <v>6637</v>
      </c>
      <c r="B81" s="12">
        <v>43177</v>
      </c>
      <c r="C81" t="s">
        <v>6734</v>
      </c>
      <c r="D81" s="11">
        <v>46216.4844212963</v>
      </c>
      <c r="E81" t="s">
        <v>6735</v>
      </c>
      <c r="F81" t="s">
        <v>6617</v>
      </c>
      <c r="G81" t="s">
        <v>6622</v>
      </c>
      <c r="H81" t="s">
        <v>6511</v>
      </c>
      <c r="I81" t="s">
        <v>55</v>
      </c>
      <c r="J81" t="s">
        <v>164</v>
      </c>
      <c r="K81" t="s">
        <v>6632</v>
      </c>
      <c r="L81" t="s">
        <v>6626</v>
      </c>
      <c r="M81" t="s">
        <v>6633</v>
      </c>
      <c r="N81" t="s">
        <v>6634</v>
      </c>
      <c r="O81" t="s">
        <v>6635</v>
      </c>
      <c r="P81">
        <v>4395852</v>
      </c>
      <c r="U81" t="s">
        <v>6636</v>
      </c>
    </row>
    <row r="82" spans="1:21" x14ac:dyDescent="0.25">
      <c r="A82" t="s">
        <v>6619</v>
      </c>
      <c r="B82" s="12">
        <v>43177</v>
      </c>
      <c r="C82" t="s">
        <v>6734</v>
      </c>
      <c r="D82" s="11">
        <v>46216.598287036999</v>
      </c>
      <c r="E82" t="s">
        <v>6735</v>
      </c>
      <c r="F82" t="s">
        <v>6617</v>
      </c>
      <c r="G82" t="s">
        <v>6622</v>
      </c>
      <c r="H82" t="s">
        <v>6511</v>
      </c>
      <c r="I82" t="s">
        <v>55</v>
      </c>
      <c r="J82" t="s">
        <v>164</v>
      </c>
      <c r="K82" t="s">
        <v>6632</v>
      </c>
      <c r="L82" t="s">
        <v>6626</v>
      </c>
      <c r="M82" t="s">
        <v>6633</v>
      </c>
      <c r="N82" t="s">
        <v>6634</v>
      </c>
      <c r="O82" t="s">
        <v>6635</v>
      </c>
      <c r="P82">
        <v>4395852</v>
      </c>
      <c r="U82" t="s">
        <v>6636</v>
      </c>
    </row>
    <row r="83" spans="1:21" x14ac:dyDescent="0.25">
      <c r="A83" t="s">
        <v>6637</v>
      </c>
      <c r="B83" s="12">
        <v>43262</v>
      </c>
      <c r="C83" t="s">
        <v>6736</v>
      </c>
      <c r="D83" s="11">
        <v>46216.6031828704</v>
      </c>
      <c r="E83" t="s">
        <v>6737</v>
      </c>
      <c r="F83" t="s">
        <v>6617</v>
      </c>
      <c r="G83" t="s">
        <v>6622</v>
      </c>
      <c r="H83" t="s">
        <v>6511</v>
      </c>
      <c r="I83" t="s">
        <v>55</v>
      </c>
      <c r="J83" t="s">
        <v>643</v>
      </c>
      <c r="K83" t="s">
        <v>6625</v>
      </c>
      <c r="L83" t="s">
        <v>6626</v>
      </c>
      <c r="M83" t="s">
        <v>6636</v>
      </c>
      <c r="N83" t="s">
        <v>6627</v>
      </c>
      <c r="O83" t="s">
        <v>6628</v>
      </c>
      <c r="P83">
        <v>5593405</v>
      </c>
      <c r="U83" t="s">
        <v>6636</v>
      </c>
    </row>
    <row r="84" spans="1:21" x14ac:dyDescent="0.25">
      <c r="A84" t="s">
        <v>6637</v>
      </c>
      <c r="B84" s="12">
        <v>43191</v>
      </c>
      <c r="C84" t="s">
        <v>6738</v>
      </c>
      <c r="D84" s="11">
        <v>46216.737222222197</v>
      </c>
      <c r="E84" t="s">
        <v>6739</v>
      </c>
      <c r="F84" t="s">
        <v>6617</v>
      </c>
      <c r="G84" t="s">
        <v>6622</v>
      </c>
      <c r="H84" t="s">
        <v>6511</v>
      </c>
      <c r="I84" t="s">
        <v>55</v>
      </c>
      <c r="J84" t="s">
        <v>164</v>
      </c>
      <c r="K84" t="s">
        <v>6632</v>
      </c>
      <c r="L84" t="s">
        <v>6626</v>
      </c>
      <c r="M84" t="s">
        <v>6633</v>
      </c>
      <c r="N84" t="s">
        <v>6634</v>
      </c>
      <c r="O84" t="s">
        <v>6635</v>
      </c>
      <c r="P84">
        <v>4395852</v>
      </c>
      <c r="U84" t="s">
        <v>6636</v>
      </c>
    </row>
    <row r="85" spans="1:21" x14ac:dyDescent="0.25">
      <c r="A85" t="s">
        <v>6619</v>
      </c>
      <c r="B85" s="12">
        <v>43191</v>
      </c>
      <c r="C85" t="s">
        <v>6738</v>
      </c>
      <c r="D85" s="11">
        <v>46216.738206018497</v>
      </c>
      <c r="E85" t="s">
        <v>6739</v>
      </c>
      <c r="F85" t="s">
        <v>6617</v>
      </c>
      <c r="G85" t="s">
        <v>6622</v>
      </c>
      <c r="H85" t="s">
        <v>6511</v>
      </c>
      <c r="I85" t="s">
        <v>55</v>
      </c>
      <c r="J85" t="s">
        <v>164</v>
      </c>
      <c r="K85" t="s">
        <v>6632</v>
      </c>
      <c r="L85" t="s">
        <v>6626</v>
      </c>
      <c r="M85" t="s">
        <v>6633</v>
      </c>
      <c r="N85" t="s">
        <v>6634</v>
      </c>
      <c r="O85" t="s">
        <v>6635</v>
      </c>
      <c r="P85">
        <v>4395852</v>
      </c>
      <c r="U85" t="s">
        <v>6636</v>
      </c>
    </row>
    <row r="86" spans="1:21" x14ac:dyDescent="0.25">
      <c r="A86" t="s">
        <v>6637</v>
      </c>
      <c r="B86" s="12">
        <v>43228</v>
      </c>
      <c r="C86" t="s">
        <v>6740</v>
      </c>
      <c r="D86" s="11">
        <v>46217.3739236111</v>
      </c>
      <c r="E86" t="s">
        <v>6741</v>
      </c>
      <c r="F86" t="s">
        <v>6617</v>
      </c>
      <c r="G86" t="s">
        <v>6622</v>
      </c>
      <c r="H86" t="s">
        <v>6511</v>
      </c>
      <c r="I86" t="s">
        <v>55</v>
      </c>
      <c r="J86" t="s">
        <v>643</v>
      </c>
      <c r="K86" t="s">
        <v>6625</v>
      </c>
      <c r="L86" t="s">
        <v>6626</v>
      </c>
      <c r="M86" t="s">
        <v>6636</v>
      </c>
      <c r="N86" t="s">
        <v>6627</v>
      </c>
      <c r="O86" t="s">
        <v>6628</v>
      </c>
      <c r="P86">
        <v>5593405</v>
      </c>
      <c r="U86" t="s">
        <v>6636</v>
      </c>
    </row>
    <row r="87" spans="1:21" x14ac:dyDescent="0.25">
      <c r="A87" t="s">
        <v>6619</v>
      </c>
      <c r="B87" s="12">
        <v>43228</v>
      </c>
      <c r="C87" t="s">
        <v>6740</v>
      </c>
      <c r="D87" s="11">
        <v>46217.534942129598</v>
      </c>
      <c r="E87" t="s">
        <v>6741</v>
      </c>
      <c r="F87" t="s">
        <v>6617</v>
      </c>
      <c r="G87" t="s">
        <v>6622</v>
      </c>
      <c r="H87" t="s">
        <v>6511</v>
      </c>
      <c r="I87" t="s">
        <v>55</v>
      </c>
      <c r="J87" t="s">
        <v>643</v>
      </c>
      <c r="K87" t="s">
        <v>6625</v>
      </c>
      <c r="L87" t="s">
        <v>6626</v>
      </c>
      <c r="M87" t="s">
        <v>6636</v>
      </c>
      <c r="N87" t="s">
        <v>6627</v>
      </c>
      <c r="O87" t="s">
        <v>6628</v>
      </c>
      <c r="P87">
        <v>5593405</v>
      </c>
      <c r="U87" t="s">
        <v>6636</v>
      </c>
    </row>
    <row r="88" spans="1:21" x14ac:dyDescent="0.25">
      <c r="A88" t="s">
        <v>6637</v>
      </c>
      <c r="B88" s="12">
        <v>86676</v>
      </c>
      <c r="C88" t="s">
        <v>6742</v>
      </c>
      <c r="D88" s="11">
        <v>46217.663368055597</v>
      </c>
      <c r="E88" t="s">
        <v>6743</v>
      </c>
      <c r="F88" t="s">
        <v>6617</v>
      </c>
      <c r="G88" t="s">
        <v>6622</v>
      </c>
      <c r="H88" t="s">
        <v>6511</v>
      </c>
      <c r="I88" t="s">
        <v>6623</v>
      </c>
      <c r="J88" t="s">
        <v>6660</v>
      </c>
      <c r="K88" t="s">
        <v>6625</v>
      </c>
      <c r="L88" t="s">
        <v>6626</v>
      </c>
      <c r="M88" t="s">
        <v>6636</v>
      </c>
      <c r="N88" t="s">
        <v>6627</v>
      </c>
      <c r="O88" t="s">
        <v>6628</v>
      </c>
      <c r="P88">
        <v>11186810</v>
      </c>
      <c r="U88" t="s">
        <v>6636</v>
      </c>
    </row>
    <row r="89" spans="1:21" x14ac:dyDescent="0.25">
      <c r="A89" t="s">
        <v>6619</v>
      </c>
      <c r="B89" s="12">
        <v>43262</v>
      </c>
      <c r="C89" t="s">
        <v>6736</v>
      </c>
      <c r="D89" s="11">
        <v>46217.845219907402</v>
      </c>
      <c r="E89" t="s">
        <v>6737</v>
      </c>
      <c r="F89" t="s">
        <v>6617</v>
      </c>
      <c r="G89" t="s">
        <v>6622</v>
      </c>
      <c r="H89" t="s">
        <v>6511</v>
      </c>
      <c r="I89" t="s">
        <v>55</v>
      </c>
      <c r="J89" t="s">
        <v>643</v>
      </c>
      <c r="K89" t="s">
        <v>6625</v>
      </c>
      <c r="L89" t="s">
        <v>6626</v>
      </c>
      <c r="M89" t="s">
        <v>6636</v>
      </c>
      <c r="N89" t="s">
        <v>6627</v>
      </c>
      <c r="O89" t="s">
        <v>6628</v>
      </c>
      <c r="P89">
        <v>5593405</v>
      </c>
      <c r="U89" t="s">
        <v>6636</v>
      </c>
    </row>
    <row r="90" spans="1:21" x14ac:dyDescent="0.25">
      <c r="A90" t="s">
        <v>6637</v>
      </c>
      <c r="B90" s="12">
        <v>43351</v>
      </c>
      <c r="C90" t="s">
        <v>6744</v>
      </c>
      <c r="D90" s="11">
        <v>46220.448263888902</v>
      </c>
      <c r="E90" t="s">
        <v>6745</v>
      </c>
      <c r="F90" t="s">
        <v>6617</v>
      </c>
      <c r="G90" t="s">
        <v>6622</v>
      </c>
      <c r="H90" t="s">
        <v>6511</v>
      </c>
      <c r="I90" t="s">
        <v>6623</v>
      </c>
      <c r="J90" t="s">
        <v>6714</v>
      </c>
      <c r="K90" t="s">
        <v>6632</v>
      </c>
      <c r="L90" t="s">
        <v>6626</v>
      </c>
      <c r="M90" t="s">
        <v>6633</v>
      </c>
      <c r="N90" t="s">
        <v>6634</v>
      </c>
      <c r="O90" t="s">
        <v>6635</v>
      </c>
      <c r="P90">
        <v>4395852</v>
      </c>
      <c r="U90" t="s">
        <v>6636</v>
      </c>
    </row>
    <row r="91" spans="1:21" x14ac:dyDescent="0.25">
      <c r="A91" t="s">
        <v>6619</v>
      </c>
      <c r="B91" s="12">
        <v>43351</v>
      </c>
      <c r="C91" t="s">
        <v>6744</v>
      </c>
      <c r="D91" s="11">
        <v>46220.449131944399</v>
      </c>
      <c r="E91" t="s">
        <v>6745</v>
      </c>
      <c r="F91" t="s">
        <v>6617</v>
      </c>
      <c r="G91" t="s">
        <v>6622</v>
      </c>
      <c r="H91" t="s">
        <v>6511</v>
      </c>
      <c r="I91" t="s">
        <v>6623</v>
      </c>
      <c r="J91" t="s">
        <v>6714</v>
      </c>
      <c r="K91" t="s">
        <v>6632</v>
      </c>
      <c r="L91" t="s">
        <v>6626</v>
      </c>
      <c r="M91" t="s">
        <v>6633</v>
      </c>
      <c r="N91" t="s">
        <v>6634</v>
      </c>
      <c r="O91" t="s">
        <v>6635</v>
      </c>
      <c r="P91">
        <v>4395852</v>
      </c>
      <c r="U91" t="s">
        <v>6636</v>
      </c>
    </row>
    <row r="92" spans="1:21" x14ac:dyDescent="0.25">
      <c r="A92" t="s">
        <v>6637</v>
      </c>
      <c r="B92" s="12">
        <v>43356</v>
      </c>
      <c r="C92" t="s">
        <v>6746</v>
      </c>
      <c r="D92" s="11">
        <v>46220.485011574099</v>
      </c>
      <c r="E92" t="s">
        <v>6747</v>
      </c>
      <c r="F92" t="s">
        <v>6617</v>
      </c>
      <c r="G92" t="s">
        <v>6622</v>
      </c>
      <c r="H92" t="s">
        <v>6511</v>
      </c>
      <c r="I92" t="s">
        <v>6623</v>
      </c>
      <c r="J92" t="s">
        <v>6624</v>
      </c>
      <c r="K92" t="s">
        <v>6625</v>
      </c>
      <c r="L92" t="s">
        <v>6626</v>
      </c>
      <c r="M92" t="s">
        <v>6636</v>
      </c>
      <c r="N92" t="s">
        <v>6627</v>
      </c>
      <c r="O92" t="s">
        <v>6628</v>
      </c>
      <c r="P92">
        <v>5593405</v>
      </c>
      <c r="U92" t="s">
        <v>6636</v>
      </c>
    </row>
    <row r="93" spans="1:21" x14ac:dyDescent="0.25">
      <c r="A93" t="s">
        <v>6619</v>
      </c>
      <c r="B93" s="12">
        <v>43356</v>
      </c>
      <c r="C93" t="s">
        <v>6746</v>
      </c>
      <c r="D93" s="11">
        <v>46220.485011574099</v>
      </c>
      <c r="E93" t="s">
        <v>6747</v>
      </c>
      <c r="F93" t="s">
        <v>6617</v>
      </c>
      <c r="G93" t="s">
        <v>6622</v>
      </c>
      <c r="H93" t="s">
        <v>6511</v>
      </c>
      <c r="I93" t="s">
        <v>6623</v>
      </c>
      <c r="J93" t="s">
        <v>6624</v>
      </c>
      <c r="K93" t="s">
        <v>6625</v>
      </c>
      <c r="L93" t="s">
        <v>6626</v>
      </c>
      <c r="M93" t="s">
        <v>6636</v>
      </c>
      <c r="N93" t="s">
        <v>6627</v>
      </c>
      <c r="O93" t="s">
        <v>6628</v>
      </c>
      <c r="P93">
        <v>5593405</v>
      </c>
      <c r="U93" t="s">
        <v>6636</v>
      </c>
    </row>
    <row r="94" spans="1:21" x14ac:dyDescent="0.25">
      <c r="A94" t="s">
        <v>6637</v>
      </c>
      <c r="B94" s="12">
        <v>43357</v>
      </c>
      <c r="C94" t="s">
        <v>6748</v>
      </c>
      <c r="D94" s="11">
        <v>46220.485057870399</v>
      </c>
      <c r="E94" t="s">
        <v>6749</v>
      </c>
      <c r="F94" t="s">
        <v>6617</v>
      </c>
      <c r="G94" t="s">
        <v>6622</v>
      </c>
      <c r="H94" t="s">
        <v>6511</v>
      </c>
      <c r="I94" t="s">
        <v>6623</v>
      </c>
      <c r="J94" t="s">
        <v>6660</v>
      </c>
      <c r="K94" t="s">
        <v>6625</v>
      </c>
      <c r="L94" t="s">
        <v>6626</v>
      </c>
      <c r="M94" t="s">
        <v>6636</v>
      </c>
      <c r="N94" t="s">
        <v>6627</v>
      </c>
      <c r="O94" t="s">
        <v>6628</v>
      </c>
      <c r="P94">
        <v>5593405</v>
      </c>
      <c r="U94" t="s">
        <v>6636</v>
      </c>
    </row>
    <row r="95" spans="1:21" x14ac:dyDescent="0.25">
      <c r="A95" t="s">
        <v>6619</v>
      </c>
      <c r="B95" s="12">
        <v>43357</v>
      </c>
      <c r="C95" t="s">
        <v>6748</v>
      </c>
      <c r="D95" s="11">
        <v>46220.485057870399</v>
      </c>
      <c r="E95" t="s">
        <v>6749</v>
      </c>
      <c r="F95" t="s">
        <v>6617</v>
      </c>
      <c r="G95" t="s">
        <v>6622</v>
      </c>
      <c r="H95" t="s">
        <v>6511</v>
      </c>
      <c r="I95" t="s">
        <v>6623</v>
      </c>
      <c r="J95" t="s">
        <v>6660</v>
      </c>
      <c r="K95" t="s">
        <v>6625</v>
      </c>
      <c r="L95" t="s">
        <v>6626</v>
      </c>
      <c r="M95" t="s">
        <v>6636</v>
      </c>
      <c r="N95" t="s">
        <v>6627</v>
      </c>
      <c r="O95" t="s">
        <v>6628</v>
      </c>
      <c r="P95">
        <v>5593405</v>
      </c>
      <c r="U95" t="s">
        <v>6636</v>
      </c>
    </row>
    <row r="96" spans="1:21" x14ac:dyDescent="0.25">
      <c r="A96" t="s">
        <v>6637</v>
      </c>
      <c r="B96" s="12">
        <v>43365</v>
      </c>
      <c r="C96" t="s">
        <v>6750</v>
      </c>
      <c r="D96" s="11">
        <v>46220.493784722203</v>
      </c>
      <c r="E96" t="s">
        <v>6751</v>
      </c>
      <c r="F96" t="s">
        <v>6617</v>
      </c>
      <c r="G96" t="s">
        <v>6622</v>
      </c>
      <c r="H96" t="s">
        <v>6511</v>
      </c>
      <c r="I96" t="s">
        <v>6623</v>
      </c>
      <c r="J96" t="s">
        <v>6752</v>
      </c>
      <c r="K96" t="s">
        <v>6632</v>
      </c>
      <c r="L96" t="s">
        <v>6626</v>
      </c>
      <c r="M96" t="s">
        <v>6633</v>
      </c>
      <c r="N96" t="s">
        <v>6634</v>
      </c>
      <c r="O96" t="s">
        <v>6635</v>
      </c>
      <c r="P96">
        <v>4395852</v>
      </c>
      <c r="U96" t="s">
        <v>6671</v>
      </c>
    </row>
    <row r="97" spans="1:21" x14ac:dyDescent="0.25">
      <c r="A97" t="s">
        <v>6619</v>
      </c>
      <c r="B97" s="12">
        <v>43365</v>
      </c>
      <c r="C97" t="s">
        <v>6750</v>
      </c>
      <c r="D97" s="11">
        <v>46220.584120370397</v>
      </c>
      <c r="E97" t="s">
        <v>6751</v>
      </c>
      <c r="F97" t="s">
        <v>6617</v>
      </c>
      <c r="G97" t="s">
        <v>6622</v>
      </c>
      <c r="H97" t="s">
        <v>6511</v>
      </c>
      <c r="I97" t="s">
        <v>6623</v>
      </c>
      <c r="J97" t="s">
        <v>6752</v>
      </c>
      <c r="K97" t="s">
        <v>6632</v>
      </c>
      <c r="L97" t="s">
        <v>6626</v>
      </c>
      <c r="M97" t="s">
        <v>6633</v>
      </c>
      <c r="N97" t="s">
        <v>6634</v>
      </c>
      <c r="O97" t="s">
        <v>6635</v>
      </c>
      <c r="P97">
        <v>4395852</v>
      </c>
      <c r="U97" t="s">
        <v>6671</v>
      </c>
    </row>
    <row r="98" spans="1:21" x14ac:dyDescent="0.25">
      <c r="A98" t="s">
        <v>6637</v>
      </c>
      <c r="B98" s="12">
        <v>41076</v>
      </c>
      <c r="C98" t="s">
        <v>6620</v>
      </c>
      <c r="D98" s="11">
        <v>46220.657800925903</v>
      </c>
      <c r="E98" t="s">
        <v>6621</v>
      </c>
      <c r="F98" t="s">
        <v>6617</v>
      </c>
      <c r="G98" t="s">
        <v>6622</v>
      </c>
      <c r="H98" t="s">
        <v>6511</v>
      </c>
      <c r="I98" t="s">
        <v>6623</v>
      </c>
      <c r="J98" t="s">
        <v>6624</v>
      </c>
      <c r="K98" t="s">
        <v>6625</v>
      </c>
      <c r="L98" t="s">
        <v>6626</v>
      </c>
      <c r="M98" t="s">
        <v>6636</v>
      </c>
      <c r="N98" t="s">
        <v>6627</v>
      </c>
      <c r="O98" t="s">
        <v>6628</v>
      </c>
      <c r="P98">
        <v>5593405</v>
      </c>
      <c r="U98" t="s">
        <v>6629</v>
      </c>
    </row>
    <row r="99" spans="1:21" x14ac:dyDescent="0.25">
      <c r="A99" t="s">
        <v>6637</v>
      </c>
      <c r="B99" s="12">
        <v>43398</v>
      </c>
      <c r="C99" t="s">
        <v>6753</v>
      </c>
      <c r="D99" s="11">
        <v>46221.409293981502</v>
      </c>
      <c r="E99" t="s">
        <v>6754</v>
      </c>
      <c r="F99" t="s">
        <v>6617</v>
      </c>
      <c r="G99" t="s">
        <v>6622</v>
      </c>
      <c r="H99" t="s">
        <v>6511</v>
      </c>
      <c r="I99" t="s">
        <v>6623</v>
      </c>
      <c r="J99" t="s">
        <v>6624</v>
      </c>
      <c r="K99" t="s">
        <v>6625</v>
      </c>
      <c r="L99" t="s">
        <v>6626</v>
      </c>
      <c r="M99" t="s">
        <v>6636</v>
      </c>
      <c r="N99" t="s">
        <v>6627</v>
      </c>
      <c r="O99" t="s">
        <v>6628</v>
      </c>
      <c r="P99">
        <v>5593405</v>
      </c>
      <c r="U99" t="s">
        <v>6636</v>
      </c>
    </row>
    <row r="100" spans="1:21" x14ac:dyDescent="0.25">
      <c r="A100" t="s">
        <v>6619</v>
      </c>
      <c r="B100" s="12">
        <v>43398</v>
      </c>
      <c r="C100" t="s">
        <v>6753</v>
      </c>
      <c r="D100" s="11">
        <v>46221.409293981502</v>
      </c>
      <c r="E100" t="s">
        <v>6754</v>
      </c>
      <c r="F100" t="s">
        <v>6617</v>
      </c>
      <c r="G100" t="s">
        <v>6622</v>
      </c>
      <c r="H100" t="s">
        <v>6511</v>
      </c>
      <c r="I100" t="s">
        <v>6623</v>
      </c>
      <c r="J100" t="s">
        <v>6624</v>
      </c>
      <c r="K100" t="s">
        <v>6625</v>
      </c>
      <c r="L100" t="s">
        <v>6626</v>
      </c>
      <c r="M100" t="s">
        <v>6636</v>
      </c>
      <c r="N100" t="s">
        <v>6627</v>
      </c>
      <c r="O100" t="s">
        <v>6628</v>
      </c>
      <c r="P100">
        <v>5593405</v>
      </c>
      <c r="U100" t="s">
        <v>6636</v>
      </c>
    </row>
    <row r="101" spans="1:21" x14ac:dyDescent="0.25">
      <c r="A101" t="s">
        <v>6619</v>
      </c>
      <c r="B101" s="12">
        <v>43434</v>
      </c>
      <c r="C101" t="s">
        <v>6742</v>
      </c>
      <c r="D101" s="11">
        <v>46222.429004629601</v>
      </c>
      <c r="E101" t="s">
        <v>6743</v>
      </c>
      <c r="F101" t="s">
        <v>6617</v>
      </c>
      <c r="G101" t="s">
        <v>6622</v>
      </c>
      <c r="H101" t="s">
        <v>6511</v>
      </c>
      <c r="I101" t="s">
        <v>6623</v>
      </c>
      <c r="J101" t="s">
        <v>6660</v>
      </c>
      <c r="K101" t="s">
        <v>6625</v>
      </c>
      <c r="L101" t="s">
        <v>6626</v>
      </c>
      <c r="M101" t="s">
        <v>6636</v>
      </c>
      <c r="N101" t="s">
        <v>6627</v>
      </c>
      <c r="O101" t="s">
        <v>6628</v>
      </c>
      <c r="P101">
        <v>5593405</v>
      </c>
      <c r="U101" t="s">
        <v>6636</v>
      </c>
    </row>
    <row r="102" spans="1:21" x14ac:dyDescent="0.25">
      <c r="A102" t="s">
        <v>6637</v>
      </c>
      <c r="B102" s="12">
        <v>41068</v>
      </c>
      <c r="C102" t="s">
        <v>6755</v>
      </c>
      <c r="D102" s="11">
        <v>46174.424884259301</v>
      </c>
      <c r="E102" t="s">
        <v>6756</v>
      </c>
      <c r="F102" t="s">
        <v>6413</v>
      </c>
      <c r="G102" t="s">
        <v>6757</v>
      </c>
      <c r="H102" t="s">
        <v>6412</v>
      </c>
      <c r="I102" t="s">
        <v>55</v>
      </c>
      <c r="J102" t="s">
        <v>44</v>
      </c>
      <c r="K102" t="s">
        <v>6758</v>
      </c>
      <c r="L102" t="s">
        <v>6759</v>
      </c>
      <c r="M102" t="s">
        <v>6760</v>
      </c>
      <c r="N102" t="s">
        <v>6761</v>
      </c>
      <c r="O102" t="s">
        <v>6762</v>
      </c>
      <c r="P102">
        <v>2809900</v>
      </c>
      <c r="U102" t="s">
        <v>6674</v>
      </c>
    </row>
    <row r="103" spans="1:21" x14ac:dyDescent="0.25">
      <c r="A103" t="s">
        <v>6637</v>
      </c>
      <c r="B103" s="12">
        <v>41068</v>
      </c>
      <c r="C103" t="s">
        <v>6755</v>
      </c>
      <c r="D103" s="11">
        <v>46174.424884259301</v>
      </c>
      <c r="E103" t="s">
        <v>6756</v>
      </c>
      <c r="F103" t="s">
        <v>6413</v>
      </c>
      <c r="G103" t="s">
        <v>6763</v>
      </c>
      <c r="H103" t="s">
        <v>6412</v>
      </c>
      <c r="I103" t="s">
        <v>55</v>
      </c>
      <c r="J103" t="s">
        <v>44</v>
      </c>
      <c r="K103" t="s">
        <v>6758</v>
      </c>
      <c r="L103" t="s">
        <v>6759</v>
      </c>
      <c r="M103" t="s">
        <v>6760</v>
      </c>
      <c r="N103" t="s">
        <v>6761</v>
      </c>
      <c r="O103" t="s">
        <v>6762</v>
      </c>
      <c r="P103">
        <v>2809900</v>
      </c>
      <c r="U103" t="s">
        <v>6674</v>
      </c>
    </row>
    <row r="104" spans="1:21" x14ac:dyDescent="0.25">
      <c r="A104" t="s">
        <v>6637</v>
      </c>
      <c r="B104" s="12">
        <v>41068</v>
      </c>
      <c r="C104" t="s">
        <v>6755</v>
      </c>
      <c r="D104" s="11">
        <v>46174.424884259301</v>
      </c>
      <c r="E104" t="s">
        <v>6756</v>
      </c>
      <c r="F104" t="s">
        <v>6413</v>
      </c>
      <c r="G104" t="s">
        <v>6764</v>
      </c>
      <c r="H104" t="s">
        <v>6412</v>
      </c>
      <c r="I104" t="s">
        <v>55</v>
      </c>
      <c r="J104" t="s">
        <v>44</v>
      </c>
      <c r="K104" t="s">
        <v>6758</v>
      </c>
      <c r="L104" t="s">
        <v>6759</v>
      </c>
      <c r="M104" t="s">
        <v>6760</v>
      </c>
      <c r="N104" t="s">
        <v>6761</v>
      </c>
      <c r="O104" t="s">
        <v>6762</v>
      </c>
      <c r="P104">
        <v>2809900</v>
      </c>
      <c r="U104" t="s">
        <v>6674</v>
      </c>
    </row>
    <row r="105" spans="1:21" x14ac:dyDescent="0.25">
      <c r="A105" t="s">
        <v>6637</v>
      </c>
      <c r="B105" s="12">
        <v>41075</v>
      </c>
      <c r="C105" t="s">
        <v>6765</v>
      </c>
      <c r="D105" s="11">
        <v>46174.550069444398</v>
      </c>
      <c r="E105" t="s">
        <v>6766</v>
      </c>
      <c r="F105" t="s">
        <v>6413</v>
      </c>
      <c r="G105" t="s">
        <v>6767</v>
      </c>
      <c r="H105" t="s">
        <v>6412</v>
      </c>
      <c r="I105" t="s">
        <v>55</v>
      </c>
      <c r="J105" t="s">
        <v>732</v>
      </c>
      <c r="K105" t="s">
        <v>6768</v>
      </c>
      <c r="L105" t="s">
        <v>6769</v>
      </c>
      <c r="M105" t="s">
        <v>6770</v>
      </c>
      <c r="N105" t="s">
        <v>6761</v>
      </c>
      <c r="O105" t="s">
        <v>6771</v>
      </c>
      <c r="P105">
        <v>3099000</v>
      </c>
      <c r="U105" t="s">
        <v>6636</v>
      </c>
    </row>
    <row r="106" spans="1:21" x14ac:dyDescent="0.25">
      <c r="A106" t="s">
        <v>6637</v>
      </c>
      <c r="B106" s="12">
        <v>41075</v>
      </c>
      <c r="C106" t="s">
        <v>6765</v>
      </c>
      <c r="D106" s="11">
        <v>46174.550069444398</v>
      </c>
      <c r="E106" t="s">
        <v>6766</v>
      </c>
      <c r="F106" t="s">
        <v>6413</v>
      </c>
      <c r="G106" t="s">
        <v>6763</v>
      </c>
      <c r="H106" t="s">
        <v>6412</v>
      </c>
      <c r="I106" t="s">
        <v>55</v>
      </c>
      <c r="J106" t="s">
        <v>732</v>
      </c>
      <c r="K106" t="s">
        <v>6768</v>
      </c>
      <c r="L106" t="s">
        <v>6769</v>
      </c>
      <c r="M106" t="s">
        <v>6770</v>
      </c>
      <c r="N106" t="s">
        <v>6761</v>
      </c>
      <c r="O106" t="s">
        <v>6771</v>
      </c>
      <c r="P106">
        <v>3099000</v>
      </c>
      <c r="U106" t="s">
        <v>6636</v>
      </c>
    </row>
    <row r="107" spans="1:21" x14ac:dyDescent="0.25">
      <c r="A107" t="s">
        <v>6637</v>
      </c>
      <c r="B107" s="12">
        <v>41075</v>
      </c>
      <c r="C107" t="s">
        <v>6765</v>
      </c>
      <c r="D107" s="11">
        <v>46174.550069444398</v>
      </c>
      <c r="E107" t="s">
        <v>6766</v>
      </c>
      <c r="F107" t="s">
        <v>6413</v>
      </c>
      <c r="G107" t="s">
        <v>6772</v>
      </c>
      <c r="H107" t="s">
        <v>6412</v>
      </c>
      <c r="I107" t="s">
        <v>55</v>
      </c>
      <c r="J107" t="s">
        <v>732</v>
      </c>
      <c r="K107" t="s">
        <v>6768</v>
      </c>
      <c r="L107" t="s">
        <v>6769</v>
      </c>
      <c r="M107" t="s">
        <v>6770</v>
      </c>
      <c r="N107" t="s">
        <v>6761</v>
      </c>
      <c r="O107" t="s">
        <v>6771</v>
      </c>
      <c r="P107">
        <v>3099000</v>
      </c>
      <c r="U107" t="s">
        <v>6636</v>
      </c>
    </row>
    <row r="108" spans="1:21" x14ac:dyDescent="0.25">
      <c r="A108" t="s">
        <v>6637</v>
      </c>
      <c r="B108" s="12">
        <v>41075</v>
      </c>
      <c r="C108" t="s">
        <v>6765</v>
      </c>
      <c r="D108" s="11">
        <v>46174.550069444398</v>
      </c>
      <c r="E108" t="s">
        <v>6766</v>
      </c>
      <c r="F108" t="s">
        <v>6413</v>
      </c>
      <c r="G108" t="s">
        <v>6773</v>
      </c>
      <c r="H108" t="s">
        <v>6412</v>
      </c>
      <c r="I108" t="s">
        <v>55</v>
      </c>
      <c r="J108" t="s">
        <v>732</v>
      </c>
      <c r="K108" t="s">
        <v>6768</v>
      </c>
      <c r="L108" t="s">
        <v>6769</v>
      </c>
      <c r="M108" t="s">
        <v>6770</v>
      </c>
      <c r="N108" t="s">
        <v>6761</v>
      </c>
      <c r="O108" t="s">
        <v>6771</v>
      </c>
      <c r="P108">
        <v>3099000</v>
      </c>
      <c r="U108" t="s">
        <v>6636</v>
      </c>
    </row>
    <row r="109" spans="1:21" x14ac:dyDescent="0.25">
      <c r="A109" t="s">
        <v>6619</v>
      </c>
      <c r="B109" s="12">
        <v>41068</v>
      </c>
      <c r="C109" t="s">
        <v>6755</v>
      </c>
      <c r="D109" s="11">
        <v>46174.754942129599</v>
      </c>
      <c r="E109" t="s">
        <v>6756</v>
      </c>
      <c r="F109" t="s">
        <v>6413</v>
      </c>
      <c r="G109" t="s">
        <v>6757</v>
      </c>
      <c r="H109" t="s">
        <v>6412</v>
      </c>
      <c r="I109" t="s">
        <v>55</v>
      </c>
      <c r="J109" t="s">
        <v>44</v>
      </c>
      <c r="K109" t="s">
        <v>6758</v>
      </c>
      <c r="L109" t="s">
        <v>6759</v>
      </c>
      <c r="M109" t="s">
        <v>6760</v>
      </c>
      <c r="N109" t="s">
        <v>6761</v>
      </c>
      <c r="O109" t="s">
        <v>6762</v>
      </c>
      <c r="P109">
        <v>2809900</v>
      </c>
      <c r="U109" t="s">
        <v>6674</v>
      </c>
    </row>
    <row r="110" spans="1:21" x14ac:dyDescent="0.25">
      <c r="A110" t="s">
        <v>6619</v>
      </c>
      <c r="B110" s="12">
        <v>41068</v>
      </c>
      <c r="C110" t="s">
        <v>6755</v>
      </c>
      <c r="D110" s="11">
        <v>46174.754942129599</v>
      </c>
      <c r="E110" t="s">
        <v>6756</v>
      </c>
      <c r="F110" t="s">
        <v>6413</v>
      </c>
      <c r="G110" t="s">
        <v>6763</v>
      </c>
      <c r="H110" t="s">
        <v>6412</v>
      </c>
      <c r="I110" t="s">
        <v>55</v>
      </c>
      <c r="J110" t="s">
        <v>44</v>
      </c>
      <c r="K110" t="s">
        <v>6758</v>
      </c>
      <c r="L110" t="s">
        <v>6759</v>
      </c>
      <c r="M110" t="s">
        <v>6760</v>
      </c>
      <c r="N110" t="s">
        <v>6761</v>
      </c>
      <c r="O110" t="s">
        <v>6762</v>
      </c>
      <c r="P110">
        <v>2809900</v>
      </c>
      <c r="U110" t="s">
        <v>6674</v>
      </c>
    </row>
    <row r="111" spans="1:21" x14ac:dyDescent="0.25">
      <c r="A111" t="s">
        <v>6619</v>
      </c>
      <c r="B111" s="12">
        <v>41068</v>
      </c>
      <c r="C111" t="s">
        <v>6755</v>
      </c>
      <c r="D111" s="11">
        <v>46174.754942129599</v>
      </c>
      <c r="E111" t="s">
        <v>6756</v>
      </c>
      <c r="F111" t="s">
        <v>6413</v>
      </c>
      <c r="G111" t="s">
        <v>6764</v>
      </c>
      <c r="H111" t="s">
        <v>6412</v>
      </c>
      <c r="I111" t="s">
        <v>55</v>
      </c>
      <c r="J111" t="s">
        <v>44</v>
      </c>
      <c r="K111" t="s">
        <v>6758</v>
      </c>
      <c r="L111" t="s">
        <v>6759</v>
      </c>
      <c r="M111" t="s">
        <v>6760</v>
      </c>
      <c r="N111" t="s">
        <v>6761</v>
      </c>
      <c r="O111" t="s">
        <v>6762</v>
      </c>
      <c r="P111">
        <v>2809900</v>
      </c>
      <c r="U111" t="s">
        <v>6674</v>
      </c>
    </row>
    <row r="112" spans="1:21" x14ac:dyDescent="0.25">
      <c r="A112" t="s">
        <v>6619</v>
      </c>
      <c r="B112" s="12">
        <v>41075</v>
      </c>
      <c r="C112" t="s">
        <v>6765</v>
      </c>
      <c r="D112" s="11">
        <v>46174.833726851903</v>
      </c>
      <c r="E112" t="s">
        <v>6766</v>
      </c>
      <c r="F112" t="s">
        <v>6413</v>
      </c>
      <c r="G112" t="s">
        <v>6767</v>
      </c>
      <c r="H112" t="s">
        <v>6412</v>
      </c>
      <c r="I112" t="s">
        <v>55</v>
      </c>
      <c r="J112" t="s">
        <v>732</v>
      </c>
      <c r="K112" t="s">
        <v>6768</v>
      </c>
      <c r="L112" t="s">
        <v>6769</v>
      </c>
      <c r="M112" t="s">
        <v>6770</v>
      </c>
      <c r="N112" t="s">
        <v>6761</v>
      </c>
      <c r="O112" t="s">
        <v>6771</v>
      </c>
      <c r="P112">
        <v>3099000</v>
      </c>
      <c r="U112" t="s">
        <v>6636</v>
      </c>
    </row>
    <row r="113" spans="1:21" x14ac:dyDescent="0.25">
      <c r="A113" t="s">
        <v>6619</v>
      </c>
      <c r="B113" s="12">
        <v>41075</v>
      </c>
      <c r="C113" t="s">
        <v>6765</v>
      </c>
      <c r="D113" s="11">
        <v>46174.833726851903</v>
      </c>
      <c r="E113" t="s">
        <v>6766</v>
      </c>
      <c r="F113" t="s">
        <v>6413</v>
      </c>
      <c r="G113" t="s">
        <v>6763</v>
      </c>
      <c r="H113" t="s">
        <v>6412</v>
      </c>
      <c r="I113" t="s">
        <v>55</v>
      </c>
      <c r="J113" t="s">
        <v>732</v>
      </c>
      <c r="K113" t="s">
        <v>6768</v>
      </c>
      <c r="L113" t="s">
        <v>6769</v>
      </c>
      <c r="M113" t="s">
        <v>6770</v>
      </c>
      <c r="N113" t="s">
        <v>6761</v>
      </c>
      <c r="O113" t="s">
        <v>6771</v>
      </c>
      <c r="P113">
        <v>3099000</v>
      </c>
      <c r="U113" t="s">
        <v>6636</v>
      </c>
    </row>
    <row r="114" spans="1:21" x14ac:dyDescent="0.25">
      <c r="A114" t="s">
        <v>6619</v>
      </c>
      <c r="B114" s="12">
        <v>41075</v>
      </c>
      <c r="C114" t="s">
        <v>6765</v>
      </c>
      <c r="D114" s="11">
        <v>46174.833726851903</v>
      </c>
      <c r="E114" t="s">
        <v>6766</v>
      </c>
      <c r="F114" t="s">
        <v>6413</v>
      </c>
      <c r="G114" t="s">
        <v>6772</v>
      </c>
      <c r="H114" t="s">
        <v>6412</v>
      </c>
      <c r="I114" t="s">
        <v>55</v>
      </c>
      <c r="J114" t="s">
        <v>732</v>
      </c>
      <c r="K114" t="s">
        <v>6768</v>
      </c>
      <c r="L114" t="s">
        <v>6769</v>
      </c>
      <c r="M114" t="s">
        <v>6770</v>
      </c>
      <c r="N114" t="s">
        <v>6761</v>
      </c>
      <c r="O114" t="s">
        <v>6771</v>
      </c>
      <c r="P114">
        <v>3099000</v>
      </c>
      <c r="U114" t="s">
        <v>6636</v>
      </c>
    </row>
    <row r="115" spans="1:21" x14ac:dyDescent="0.25">
      <c r="A115" t="s">
        <v>6619</v>
      </c>
      <c r="B115" s="12">
        <v>41075</v>
      </c>
      <c r="C115" t="s">
        <v>6765</v>
      </c>
      <c r="D115" s="11">
        <v>46174.833726851903</v>
      </c>
      <c r="E115" t="s">
        <v>6766</v>
      </c>
      <c r="F115" t="s">
        <v>6413</v>
      </c>
      <c r="G115" t="s">
        <v>6773</v>
      </c>
      <c r="H115" t="s">
        <v>6412</v>
      </c>
      <c r="I115" t="s">
        <v>55</v>
      </c>
      <c r="J115" t="s">
        <v>732</v>
      </c>
      <c r="K115" t="s">
        <v>6768</v>
      </c>
      <c r="L115" t="s">
        <v>6769</v>
      </c>
      <c r="M115" t="s">
        <v>6770</v>
      </c>
      <c r="N115" t="s">
        <v>6761</v>
      </c>
      <c r="O115" t="s">
        <v>6771</v>
      </c>
      <c r="P115">
        <v>3099000</v>
      </c>
      <c r="U115" t="s">
        <v>6636</v>
      </c>
    </row>
    <row r="116" spans="1:21" x14ac:dyDescent="0.25">
      <c r="A116" t="s">
        <v>6637</v>
      </c>
      <c r="B116" s="12">
        <v>41234</v>
      </c>
      <c r="C116" t="s">
        <v>6774</v>
      </c>
      <c r="D116" s="11">
        <v>46175.403287036999</v>
      </c>
      <c r="E116" t="s">
        <v>6775</v>
      </c>
      <c r="F116" t="s">
        <v>6413</v>
      </c>
      <c r="G116" t="s">
        <v>6767</v>
      </c>
      <c r="H116" t="s">
        <v>6412</v>
      </c>
      <c r="I116" t="s">
        <v>55</v>
      </c>
      <c r="J116" t="s">
        <v>44</v>
      </c>
      <c r="K116" t="s">
        <v>6776</v>
      </c>
      <c r="L116" t="s">
        <v>6769</v>
      </c>
      <c r="M116" t="s">
        <v>6777</v>
      </c>
      <c r="N116" t="s">
        <v>6761</v>
      </c>
      <c r="O116" t="s">
        <v>6762</v>
      </c>
      <c r="P116">
        <v>3029000</v>
      </c>
      <c r="Q116" t="s">
        <v>6778</v>
      </c>
      <c r="R116" t="s">
        <v>6779</v>
      </c>
      <c r="U116" t="s">
        <v>6780</v>
      </c>
    </row>
    <row r="117" spans="1:21" x14ac:dyDescent="0.25">
      <c r="A117" t="s">
        <v>6637</v>
      </c>
      <c r="B117" s="12">
        <v>41234</v>
      </c>
      <c r="C117" t="s">
        <v>6774</v>
      </c>
      <c r="D117" s="11">
        <v>46175.403287036999</v>
      </c>
      <c r="E117" t="s">
        <v>6775</v>
      </c>
      <c r="F117" t="s">
        <v>6413</v>
      </c>
      <c r="G117" t="s">
        <v>6763</v>
      </c>
      <c r="H117" t="s">
        <v>6412</v>
      </c>
      <c r="I117" t="s">
        <v>55</v>
      </c>
      <c r="J117" t="s">
        <v>44</v>
      </c>
      <c r="K117" t="s">
        <v>6776</v>
      </c>
      <c r="L117" t="s">
        <v>6769</v>
      </c>
      <c r="M117" t="s">
        <v>6777</v>
      </c>
      <c r="N117" t="s">
        <v>6761</v>
      </c>
      <c r="O117" t="s">
        <v>6762</v>
      </c>
      <c r="P117">
        <v>3029000</v>
      </c>
      <c r="Q117" t="s">
        <v>6778</v>
      </c>
      <c r="R117" t="s">
        <v>6779</v>
      </c>
      <c r="U117" t="s">
        <v>6780</v>
      </c>
    </row>
    <row r="118" spans="1:21" x14ac:dyDescent="0.25">
      <c r="A118" t="s">
        <v>6637</v>
      </c>
      <c r="B118" s="12">
        <v>41234</v>
      </c>
      <c r="C118" t="s">
        <v>6774</v>
      </c>
      <c r="D118" s="11">
        <v>46175.403287036999</v>
      </c>
      <c r="E118" t="s">
        <v>6775</v>
      </c>
      <c r="F118" t="s">
        <v>6413</v>
      </c>
      <c r="G118" t="s">
        <v>6772</v>
      </c>
      <c r="H118" t="s">
        <v>6412</v>
      </c>
      <c r="I118" t="s">
        <v>55</v>
      </c>
      <c r="J118" t="s">
        <v>44</v>
      </c>
      <c r="K118" t="s">
        <v>6776</v>
      </c>
      <c r="L118" t="s">
        <v>6769</v>
      </c>
      <c r="M118" t="s">
        <v>6777</v>
      </c>
      <c r="N118" t="s">
        <v>6761</v>
      </c>
      <c r="O118" t="s">
        <v>6762</v>
      </c>
      <c r="P118">
        <v>3029000</v>
      </c>
      <c r="Q118" t="s">
        <v>6778</v>
      </c>
      <c r="R118" t="s">
        <v>6779</v>
      </c>
      <c r="U118" t="s">
        <v>6780</v>
      </c>
    </row>
    <row r="119" spans="1:21" x14ac:dyDescent="0.25">
      <c r="A119" t="s">
        <v>6637</v>
      </c>
      <c r="B119" s="12">
        <v>41234</v>
      </c>
      <c r="C119" t="s">
        <v>6774</v>
      </c>
      <c r="D119" s="11">
        <v>46175.403287036999</v>
      </c>
      <c r="E119" t="s">
        <v>6775</v>
      </c>
      <c r="F119" t="s">
        <v>6413</v>
      </c>
      <c r="G119" t="s">
        <v>6773</v>
      </c>
      <c r="H119" t="s">
        <v>6412</v>
      </c>
      <c r="I119" t="s">
        <v>55</v>
      </c>
      <c r="J119" t="s">
        <v>44</v>
      </c>
      <c r="K119" t="s">
        <v>6776</v>
      </c>
      <c r="L119" t="s">
        <v>6769</v>
      </c>
      <c r="M119" t="s">
        <v>6777</v>
      </c>
      <c r="N119" t="s">
        <v>6761</v>
      </c>
      <c r="O119" t="s">
        <v>6762</v>
      </c>
      <c r="P119">
        <v>3029000</v>
      </c>
      <c r="Q119" t="s">
        <v>6778</v>
      </c>
      <c r="R119" t="s">
        <v>6779</v>
      </c>
      <c r="U119" t="s">
        <v>6780</v>
      </c>
    </row>
    <row r="120" spans="1:21" x14ac:dyDescent="0.25">
      <c r="A120" t="s">
        <v>6637</v>
      </c>
      <c r="B120" s="12">
        <v>41197</v>
      </c>
      <c r="C120" t="s">
        <v>6781</v>
      </c>
      <c r="D120" s="11">
        <v>46176.730902777803</v>
      </c>
      <c r="E120" t="s">
        <v>6782</v>
      </c>
      <c r="F120" t="s">
        <v>6413</v>
      </c>
      <c r="G120" t="s">
        <v>6783</v>
      </c>
      <c r="H120" t="s">
        <v>6412</v>
      </c>
      <c r="I120" t="s">
        <v>55</v>
      </c>
      <c r="J120" t="s">
        <v>176</v>
      </c>
      <c r="K120" t="s">
        <v>6784</v>
      </c>
      <c r="L120" t="s">
        <v>6785</v>
      </c>
      <c r="M120" t="s">
        <v>6786</v>
      </c>
      <c r="N120" t="s">
        <v>6787</v>
      </c>
      <c r="O120" t="s">
        <v>6788</v>
      </c>
      <c r="P120">
        <v>3899000</v>
      </c>
      <c r="Q120" t="s">
        <v>6636</v>
      </c>
      <c r="R120" t="s">
        <v>6636</v>
      </c>
      <c r="U120" t="s">
        <v>6789</v>
      </c>
    </row>
    <row r="121" spans="1:21" x14ac:dyDescent="0.25">
      <c r="A121" t="s">
        <v>6637</v>
      </c>
      <c r="B121" s="12">
        <v>41197</v>
      </c>
      <c r="C121" t="s">
        <v>6781</v>
      </c>
      <c r="D121" s="11">
        <v>46176.730902777803</v>
      </c>
      <c r="E121" t="s">
        <v>6782</v>
      </c>
      <c r="F121" t="s">
        <v>6413</v>
      </c>
      <c r="G121" t="s">
        <v>6790</v>
      </c>
      <c r="H121" t="s">
        <v>6412</v>
      </c>
      <c r="I121" t="s">
        <v>55</v>
      </c>
      <c r="J121" t="s">
        <v>176</v>
      </c>
      <c r="K121" t="s">
        <v>6784</v>
      </c>
      <c r="L121" t="s">
        <v>6785</v>
      </c>
      <c r="M121" t="s">
        <v>6786</v>
      </c>
      <c r="N121" t="s">
        <v>6787</v>
      </c>
      <c r="O121" t="s">
        <v>6788</v>
      </c>
      <c r="P121">
        <v>3899000</v>
      </c>
      <c r="Q121" t="s">
        <v>6636</v>
      </c>
      <c r="R121" t="s">
        <v>6636</v>
      </c>
      <c r="U121" t="s">
        <v>6789</v>
      </c>
    </row>
    <row r="122" spans="1:21" x14ac:dyDescent="0.25">
      <c r="A122" t="s">
        <v>6637</v>
      </c>
      <c r="B122" s="12">
        <v>41197</v>
      </c>
      <c r="C122" t="s">
        <v>6781</v>
      </c>
      <c r="D122" s="11">
        <v>46176.730902777803</v>
      </c>
      <c r="E122" t="s">
        <v>6782</v>
      </c>
      <c r="F122" t="s">
        <v>6413</v>
      </c>
      <c r="G122" t="s">
        <v>6791</v>
      </c>
      <c r="H122" t="s">
        <v>6412</v>
      </c>
      <c r="I122" t="s">
        <v>55</v>
      </c>
      <c r="J122" t="s">
        <v>176</v>
      </c>
      <c r="K122" t="s">
        <v>6784</v>
      </c>
      <c r="L122" t="s">
        <v>6785</v>
      </c>
      <c r="M122" t="s">
        <v>6786</v>
      </c>
      <c r="N122" t="s">
        <v>6787</v>
      </c>
      <c r="O122" t="s">
        <v>6788</v>
      </c>
      <c r="P122">
        <v>3899000</v>
      </c>
      <c r="Q122" t="s">
        <v>6636</v>
      </c>
      <c r="R122" t="s">
        <v>6636</v>
      </c>
      <c r="U122" t="s">
        <v>6789</v>
      </c>
    </row>
    <row r="123" spans="1:21" x14ac:dyDescent="0.25">
      <c r="A123" t="s">
        <v>6619</v>
      </c>
      <c r="B123" s="12">
        <v>41197</v>
      </c>
      <c r="C123" t="s">
        <v>6781</v>
      </c>
      <c r="D123" s="11">
        <v>46177.516053240703</v>
      </c>
      <c r="E123" t="s">
        <v>6782</v>
      </c>
      <c r="F123" t="s">
        <v>6413</v>
      </c>
      <c r="G123" t="s">
        <v>6783</v>
      </c>
      <c r="H123" t="s">
        <v>6412</v>
      </c>
      <c r="I123" t="s">
        <v>55</v>
      </c>
      <c r="J123" t="s">
        <v>176</v>
      </c>
      <c r="K123" t="s">
        <v>6784</v>
      </c>
      <c r="L123" t="s">
        <v>6785</v>
      </c>
      <c r="M123" t="s">
        <v>6786</v>
      </c>
      <c r="N123" t="s">
        <v>6787</v>
      </c>
      <c r="O123" t="s">
        <v>6788</v>
      </c>
      <c r="P123">
        <v>3899000</v>
      </c>
      <c r="Q123" t="s">
        <v>6636</v>
      </c>
      <c r="R123" t="s">
        <v>6636</v>
      </c>
      <c r="U123" t="s">
        <v>6789</v>
      </c>
    </row>
    <row r="124" spans="1:21" x14ac:dyDescent="0.25">
      <c r="A124" t="s">
        <v>6619</v>
      </c>
      <c r="B124" s="12">
        <v>41197</v>
      </c>
      <c r="C124" t="s">
        <v>6781</v>
      </c>
      <c r="D124" s="11">
        <v>46177.516053240703</v>
      </c>
      <c r="E124" t="s">
        <v>6782</v>
      </c>
      <c r="F124" t="s">
        <v>6413</v>
      </c>
      <c r="G124" t="s">
        <v>6790</v>
      </c>
      <c r="H124" t="s">
        <v>6412</v>
      </c>
      <c r="I124" t="s">
        <v>55</v>
      </c>
      <c r="J124" t="s">
        <v>176</v>
      </c>
      <c r="K124" t="s">
        <v>6784</v>
      </c>
      <c r="L124" t="s">
        <v>6785</v>
      </c>
      <c r="M124" t="s">
        <v>6786</v>
      </c>
      <c r="N124" t="s">
        <v>6787</v>
      </c>
      <c r="O124" t="s">
        <v>6788</v>
      </c>
      <c r="P124">
        <v>3899000</v>
      </c>
      <c r="Q124" t="s">
        <v>6636</v>
      </c>
      <c r="R124" t="s">
        <v>6636</v>
      </c>
      <c r="U124" t="s">
        <v>6789</v>
      </c>
    </row>
    <row r="125" spans="1:21" x14ac:dyDescent="0.25">
      <c r="A125" t="s">
        <v>6619</v>
      </c>
      <c r="B125" s="12">
        <v>41197</v>
      </c>
      <c r="C125" t="s">
        <v>6781</v>
      </c>
      <c r="D125" s="11">
        <v>46177.516053240703</v>
      </c>
      <c r="E125" t="s">
        <v>6782</v>
      </c>
      <c r="F125" t="s">
        <v>6413</v>
      </c>
      <c r="G125" t="s">
        <v>6791</v>
      </c>
      <c r="H125" t="s">
        <v>6412</v>
      </c>
      <c r="I125" t="s">
        <v>55</v>
      </c>
      <c r="J125" t="s">
        <v>176</v>
      </c>
      <c r="K125" t="s">
        <v>6784</v>
      </c>
      <c r="L125" t="s">
        <v>6785</v>
      </c>
      <c r="M125" t="s">
        <v>6786</v>
      </c>
      <c r="N125" t="s">
        <v>6787</v>
      </c>
      <c r="O125" t="s">
        <v>6788</v>
      </c>
      <c r="P125">
        <v>3899000</v>
      </c>
      <c r="Q125" t="s">
        <v>6636</v>
      </c>
      <c r="R125" t="s">
        <v>6636</v>
      </c>
      <c r="U125" t="s">
        <v>6789</v>
      </c>
    </row>
    <row r="126" spans="1:21" x14ac:dyDescent="0.25">
      <c r="A126" t="s">
        <v>6637</v>
      </c>
      <c r="B126" s="12">
        <v>41230</v>
      </c>
      <c r="C126" t="s">
        <v>6792</v>
      </c>
      <c r="D126" s="11">
        <v>46178.385300925896</v>
      </c>
      <c r="E126" t="s">
        <v>6793</v>
      </c>
      <c r="F126" t="s">
        <v>6413</v>
      </c>
      <c r="G126" t="s">
        <v>6794</v>
      </c>
      <c r="H126" t="s">
        <v>6412</v>
      </c>
      <c r="I126" t="s">
        <v>55</v>
      </c>
      <c r="J126" t="s">
        <v>176</v>
      </c>
      <c r="K126" t="s">
        <v>6795</v>
      </c>
      <c r="L126" t="s">
        <v>6796</v>
      </c>
      <c r="M126" t="s">
        <v>6797</v>
      </c>
      <c r="N126" t="s">
        <v>6787</v>
      </c>
      <c r="O126" t="s">
        <v>6798</v>
      </c>
      <c r="P126">
        <v>2348000</v>
      </c>
      <c r="Q126" t="s">
        <v>6636</v>
      </c>
      <c r="R126" t="s">
        <v>6636</v>
      </c>
      <c r="U126" t="s">
        <v>6636</v>
      </c>
    </row>
    <row r="127" spans="1:21" x14ac:dyDescent="0.25">
      <c r="A127" t="s">
        <v>6637</v>
      </c>
      <c r="B127" s="12">
        <v>41230</v>
      </c>
      <c r="C127" t="s">
        <v>6792</v>
      </c>
      <c r="D127" s="11">
        <v>46178.385300925896</v>
      </c>
      <c r="E127" t="s">
        <v>6793</v>
      </c>
      <c r="F127" t="s">
        <v>6413</v>
      </c>
      <c r="G127" t="s">
        <v>6799</v>
      </c>
      <c r="H127" t="s">
        <v>6412</v>
      </c>
      <c r="I127" t="s">
        <v>55</v>
      </c>
      <c r="J127" t="s">
        <v>176</v>
      </c>
      <c r="K127" t="s">
        <v>6795</v>
      </c>
      <c r="L127" t="s">
        <v>6796</v>
      </c>
      <c r="M127" t="s">
        <v>6797</v>
      </c>
      <c r="N127" t="s">
        <v>6787</v>
      </c>
      <c r="O127" t="s">
        <v>6798</v>
      </c>
      <c r="P127">
        <v>2348000</v>
      </c>
      <c r="Q127" t="s">
        <v>6636</v>
      </c>
      <c r="R127" t="s">
        <v>6636</v>
      </c>
      <c r="U127" t="s">
        <v>6636</v>
      </c>
    </row>
    <row r="128" spans="1:21" x14ac:dyDescent="0.25">
      <c r="A128" t="s">
        <v>6637</v>
      </c>
      <c r="B128" s="12">
        <v>41230</v>
      </c>
      <c r="C128" t="s">
        <v>6792</v>
      </c>
      <c r="D128" s="11">
        <v>46178.385300925896</v>
      </c>
      <c r="E128" t="s">
        <v>6793</v>
      </c>
      <c r="F128" t="s">
        <v>6413</v>
      </c>
      <c r="G128" t="s">
        <v>6800</v>
      </c>
      <c r="H128" t="s">
        <v>6412</v>
      </c>
      <c r="I128" t="s">
        <v>55</v>
      </c>
      <c r="J128" t="s">
        <v>176</v>
      </c>
      <c r="K128" t="s">
        <v>6795</v>
      </c>
      <c r="L128" t="s">
        <v>6796</v>
      </c>
      <c r="M128" t="s">
        <v>6797</v>
      </c>
      <c r="N128" t="s">
        <v>6787</v>
      </c>
      <c r="O128" t="s">
        <v>6798</v>
      </c>
      <c r="P128">
        <v>2348000</v>
      </c>
      <c r="Q128" t="s">
        <v>6636</v>
      </c>
      <c r="R128" t="s">
        <v>6636</v>
      </c>
      <c r="U128" t="s">
        <v>6636</v>
      </c>
    </row>
    <row r="129" spans="1:21" x14ac:dyDescent="0.25">
      <c r="A129" t="s">
        <v>6619</v>
      </c>
      <c r="B129" s="12">
        <v>41230</v>
      </c>
      <c r="C129" t="s">
        <v>6792</v>
      </c>
      <c r="D129" s="11">
        <v>46178.389178240701</v>
      </c>
      <c r="E129" t="s">
        <v>6793</v>
      </c>
      <c r="F129" t="s">
        <v>6413</v>
      </c>
      <c r="G129" t="s">
        <v>6794</v>
      </c>
      <c r="H129" t="s">
        <v>6412</v>
      </c>
      <c r="I129" t="s">
        <v>55</v>
      </c>
      <c r="J129" t="s">
        <v>176</v>
      </c>
      <c r="K129" t="s">
        <v>6795</v>
      </c>
      <c r="L129" t="s">
        <v>6796</v>
      </c>
      <c r="M129" t="s">
        <v>6797</v>
      </c>
      <c r="N129" t="s">
        <v>6787</v>
      </c>
      <c r="O129" t="s">
        <v>6798</v>
      </c>
      <c r="P129">
        <v>2348000</v>
      </c>
      <c r="Q129" t="s">
        <v>6636</v>
      </c>
      <c r="R129" t="s">
        <v>6636</v>
      </c>
      <c r="U129" t="s">
        <v>6636</v>
      </c>
    </row>
    <row r="130" spans="1:21" x14ac:dyDescent="0.25">
      <c r="A130" t="s">
        <v>6619</v>
      </c>
      <c r="B130" s="12">
        <v>41230</v>
      </c>
      <c r="C130" t="s">
        <v>6792</v>
      </c>
      <c r="D130" s="11">
        <v>46178.389178240701</v>
      </c>
      <c r="E130" t="s">
        <v>6793</v>
      </c>
      <c r="F130" t="s">
        <v>6413</v>
      </c>
      <c r="G130" t="s">
        <v>6799</v>
      </c>
      <c r="H130" t="s">
        <v>6412</v>
      </c>
      <c r="I130" t="s">
        <v>55</v>
      </c>
      <c r="J130" t="s">
        <v>176</v>
      </c>
      <c r="K130" t="s">
        <v>6795</v>
      </c>
      <c r="L130" t="s">
        <v>6796</v>
      </c>
      <c r="M130" t="s">
        <v>6797</v>
      </c>
      <c r="N130" t="s">
        <v>6787</v>
      </c>
      <c r="O130" t="s">
        <v>6798</v>
      </c>
      <c r="P130">
        <v>2348000</v>
      </c>
      <c r="Q130" t="s">
        <v>6636</v>
      </c>
      <c r="R130" t="s">
        <v>6636</v>
      </c>
      <c r="U130" t="s">
        <v>6636</v>
      </c>
    </row>
    <row r="131" spans="1:21" x14ac:dyDescent="0.25">
      <c r="A131" t="s">
        <v>6619</v>
      </c>
      <c r="B131" s="12">
        <v>41230</v>
      </c>
      <c r="C131" t="s">
        <v>6792</v>
      </c>
      <c r="D131" s="11">
        <v>46178.389178240701</v>
      </c>
      <c r="E131" t="s">
        <v>6793</v>
      </c>
      <c r="F131" t="s">
        <v>6413</v>
      </c>
      <c r="G131" t="s">
        <v>6800</v>
      </c>
      <c r="H131" t="s">
        <v>6412</v>
      </c>
      <c r="I131" t="s">
        <v>55</v>
      </c>
      <c r="J131" t="s">
        <v>176</v>
      </c>
      <c r="K131" t="s">
        <v>6795</v>
      </c>
      <c r="L131" t="s">
        <v>6796</v>
      </c>
      <c r="M131" t="s">
        <v>6797</v>
      </c>
      <c r="N131" t="s">
        <v>6787</v>
      </c>
      <c r="O131" t="s">
        <v>6798</v>
      </c>
      <c r="P131">
        <v>2348000</v>
      </c>
      <c r="Q131" t="s">
        <v>6636</v>
      </c>
      <c r="R131" t="s">
        <v>6636</v>
      </c>
      <c r="U131" t="s">
        <v>6636</v>
      </c>
    </row>
    <row r="132" spans="1:21" x14ac:dyDescent="0.25">
      <c r="A132" t="s">
        <v>6619</v>
      </c>
      <c r="B132" s="12">
        <v>41234</v>
      </c>
      <c r="C132" t="s">
        <v>6774</v>
      </c>
      <c r="D132" s="11">
        <v>46178.446412037003</v>
      </c>
      <c r="E132" t="s">
        <v>6775</v>
      </c>
      <c r="F132" t="s">
        <v>6413</v>
      </c>
      <c r="G132" t="s">
        <v>6767</v>
      </c>
      <c r="H132" t="s">
        <v>6412</v>
      </c>
      <c r="I132" t="s">
        <v>55</v>
      </c>
      <c r="J132" t="s">
        <v>44</v>
      </c>
      <c r="K132" t="s">
        <v>6776</v>
      </c>
      <c r="L132" t="s">
        <v>6769</v>
      </c>
      <c r="M132" t="s">
        <v>6777</v>
      </c>
      <c r="N132" t="s">
        <v>6761</v>
      </c>
      <c r="O132" t="s">
        <v>6762</v>
      </c>
      <c r="P132">
        <v>3029000</v>
      </c>
      <c r="Q132" t="s">
        <v>6778</v>
      </c>
      <c r="R132" t="s">
        <v>6779</v>
      </c>
      <c r="U132" t="s">
        <v>6780</v>
      </c>
    </row>
    <row r="133" spans="1:21" x14ac:dyDescent="0.25">
      <c r="A133" t="s">
        <v>6619</v>
      </c>
      <c r="B133" s="12">
        <v>41234</v>
      </c>
      <c r="C133" t="s">
        <v>6774</v>
      </c>
      <c r="D133" s="11">
        <v>46178.446412037003</v>
      </c>
      <c r="E133" t="s">
        <v>6775</v>
      </c>
      <c r="F133" t="s">
        <v>6413</v>
      </c>
      <c r="G133" t="s">
        <v>6763</v>
      </c>
      <c r="H133" t="s">
        <v>6412</v>
      </c>
      <c r="I133" t="s">
        <v>55</v>
      </c>
      <c r="J133" t="s">
        <v>44</v>
      </c>
      <c r="K133" t="s">
        <v>6776</v>
      </c>
      <c r="L133" t="s">
        <v>6769</v>
      </c>
      <c r="M133" t="s">
        <v>6777</v>
      </c>
      <c r="N133" t="s">
        <v>6761</v>
      </c>
      <c r="O133" t="s">
        <v>6762</v>
      </c>
      <c r="P133">
        <v>3029000</v>
      </c>
      <c r="Q133" t="s">
        <v>6778</v>
      </c>
      <c r="R133" t="s">
        <v>6779</v>
      </c>
      <c r="U133" t="s">
        <v>6780</v>
      </c>
    </row>
    <row r="134" spans="1:21" x14ac:dyDescent="0.25">
      <c r="A134" t="s">
        <v>6619</v>
      </c>
      <c r="B134" s="12">
        <v>41234</v>
      </c>
      <c r="C134" t="s">
        <v>6774</v>
      </c>
      <c r="D134" s="11">
        <v>46178.446412037003</v>
      </c>
      <c r="E134" t="s">
        <v>6775</v>
      </c>
      <c r="F134" t="s">
        <v>6413</v>
      </c>
      <c r="G134" t="s">
        <v>6772</v>
      </c>
      <c r="H134" t="s">
        <v>6412</v>
      </c>
      <c r="I134" t="s">
        <v>55</v>
      </c>
      <c r="J134" t="s">
        <v>44</v>
      </c>
      <c r="K134" t="s">
        <v>6776</v>
      </c>
      <c r="L134" t="s">
        <v>6769</v>
      </c>
      <c r="M134" t="s">
        <v>6777</v>
      </c>
      <c r="N134" t="s">
        <v>6761</v>
      </c>
      <c r="O134" t="s">
        <v>6762</v>
      </c>
      <c r="P134">
        <v>3029000</v>
      </c>
      <c r="Q134" t="s">
        <v>6778</v>
      </c>
      <c r="R134" t="s">
        <v>6779</v>
      </c>
      <c r="U134" t="s">
        <v>6780</v>
      </c>
    </row>
    <row r="135" spans="1:21" x14ac:dyDescent="0.25">
      <c r="A135" t="s">
        <v>6619</v>
      </c>
      <c r="B135" s="12">
        <v>41234</v>
      </c>
      <c r="C135" t="s">
        <v>6774</v>
      </c>
      <c r="D135" s="11">
        <v>46178.446412037003</v>
      </c>
      <c r="E135" t="s">
        <v>6775</v>
      </c>
      <c r="F135" t="s">
        <v>6413</v>
      </c>
      <c r="G135" t="s">
        <v>6773</v>
      </c>
      <c r="H135" t="s">
        <v>6412</v>
      </c>
      <c r="I135" t="s">
        <v>55</v>
      </c>
      <c r="J135" t="s">
        <v>44</v>
      </c>
      <c r="K135" t="s">
        <v>6776</v>
      </c>
      <c r="L135" t="s">
        <v>6769</v>
      </c>
      <c r="M135" t="s">
        <v>6777</v>
      </c>
      <c r="N135" t="s">
        <v>6761</v>
      </c>
      <c r="O135" t="s">
        <v>6762</v>
      </c>
      <c r="P135">
        <v>3029000</v>
      </c>
      <c r="Q135" t="s">
        <v>6778</v>
      </c>
      <c r="R135" t="s">
        <v>6779</v>
      </c>
      <c r="U135" t="s">
        <v>6780</v>
      </c>
    </row>
    <row r="136" spans="1:21" x14ac:dyDescent="0.25">
      <c r="A136" t="s">
        <v>6637</v>
      </c>
      <c r="B136" s="12">
        <v>41301</v>
      </c>
      <c r="C136" t="s">
        <v>6801</v>
      </c>
      <c r="D136" s="11">
        <v>46179.823703703703</v>
      </c>
      <c r="E136" t="s">
        <v>6802</v>
      </c>
      <c r="F136" t="s">
        <v>6413</v>
      </c>
      <c r="G136" t="s">
        <v>6794</v>
      </c>
      <c r="H136" t="s">
        <v>6412</v>
      </c>
      <c r="I136" t="s">
        <v>55</v>
      </c>
      <c r="J136" t="s">
        <v>6803</v>
      </c>
      <c r="K136" t="s">
        <v>6804</v>
      </c>
      <c r="L136" t="s">
        <v>6796</v>
      </c>
      <c r="M136" t="s">
        <v>6805</v>
      </c>
      <c r="N136" t="s">
        <v>6787</v>
      </c>
      <c r="O136" t="s">
        <v>6798</v>
      </c>
      <c r="P136">
        <v>2348000</v>
      </c>
      <c r="Q136" t="s">
        <v>6636</v>
      </c>
      <c r="R136" t="s">
        <v>6636</v>
      </c>
      <c r="U136" t="s">
        <v>6636</v>
      </c>
    </row>
    <row r="137" spans="1:21" x14ac:dyDescent="0.25">
      <c r="A137" t="s">
        <v>6637</v>
      </c>
      <c r="B137" s="12">
        <v>41301</v>
      </c>
      <c r="C137" t="s">
        <v>6801</v>
      </c>
      <c r="D137" s="11">
        <v>46179.823703703703</v>
      </c>
      <c r="E137" t="s">
        <v>6802</v>
      </c>
      <c r="F137" t="s">
        <v>6413</v>
      </c>
      <c r="G137" t="s">
        <v>6799</v>
      </c>
      <c r="H137" t="s">
        <v>6412</v>
      </c>
      <c r="I137" t="s">
        <v>55</v>
      </c>
      <c r="J137" t="s">
        <v>6803</v>
      </c>
      <c r="K137" t="s">
        <v>6804</v>
      </c>
      <c r="L137" t="s">
        <v>6796</v>
      </c>
      <c r="M137" t="s">
        <v>6805</v>
      </c>
      <c r="N137" t="s">
        <v>6787</v>
      </c>
      <c r="O137" t="s">
        <v>6798</v>
      </c>
      <c r="P137">
        <v>2348000</v>
      </c>
      <c r="Q137" t="s">
        <v>6636</v>
      </c>
      <c r="R137" t="s">
        <v>6636</v>
      </c>
      <c r="U137" t="s">
        <v>6636</v>
      </c>
    </row>
    <row r="138" spans="1:21" x14ac:dyDescent="0.25">
      <c r="A138" t="s">
        <v>6637</v>
      </c>
      <c r="B138" s="12">
        <v>41301</v>
      </c>
      <c r="C138" t="s">
        <v>6801</v>
      </c>
      <c r="D138" s="11">
        <v>46179.823703703703</v>
      </c>
      <c r="E138" t="s">
        <v>6802</v>
      </c>
      <c r="F138" t="s">
        <v>6413</v>
      </c>
      <c r="G138" t="s">
        <v>6800</v>
      </c>
      <c r="H138" t="s">
        <v>6412</v>
      </c>
      <c r="I138" t="s">
        <v>55</v>
      </c>
      <c r="J138" t="s">
        <v>6803</v>
      </c>
      <c r="K138" t="s">
        <v>6804</v>
      </c>
      <c r="L138" t="s">
        <v>6796</v>
      </c>
      <c r="M138" t="s">
        <v>6805</v>
      </c>
      <c r="N138" t="s">
        <v>6787</v>
      </c>
      <c r="O138" t="s">
        <v>6798</v>
      </c>
      <c r="P138">
        <v>2348000</v>
      </c>
      <c r="Q138" t="s">
        <v>6636</v>
      </c>
      <c r="R138" t="s">
        <v>6636</v>
      </c>
      <c r="U138" t="s">
        <v>6636</v>
      </c>
    </row>
    <row r="139" spans="1:21" x14ac:dyDescent="0.25">
      <c r="A139" t="s">
        <v>6619</v>
      </c>
      <c r="B139" s="12">
        <v>41301</v>
      </c>
      <c r="C139" t="s">
        <v>6801</v>
      </c>
      <c r="D139" s="11">
        <v>46179.849189814799</v>
      </c>
      <c r="E139" t="s">
        <v>6802</v>
      </c>
      <c r="F139" t="s">
        <v>6413</v>
      </c>
      <c r="G139" t="s">
        <v>6794</v>
      </c>
      <c r="H139" t="s">
        <v>6412</v>
      </c>
      <c r="I139" t="s">
        <v>55</v>
      </c>
      <c r="J139" t="s">
        <v>6803</v>
      </c>
      <c r="K139" t="s">
        <v>6804</v>
      </c>
      <c r="L139" t="s">
        <v>6796</v>
      </c>
      <c r="M139" t="s">
        <v>6805</v>
      </c>
      <c r="N139" t="s">
        <v>6787</v>
      </c>
      <c r="O139" t="s">
        <v>6798</v>
      </c>
      <c r="P139">
        <v>2348000</v>
      </c>
      <c r="Q139" t="s">
        <v>6636</v>
      </c>
      <c r="R139" t="s">
        <v>6636</v>
      </c>
      <c r="U139" t="s">
        <v>6636</v>
      </c>
    </row>
    <row r="140" spans="1:21" x14ac:dyDescent="0.25">
      <c r="A140" t="s">
        <v>6619</v>
      </c>
      <c r="B140" s="12">
        <v>41301</v>
      </c>
      <c r="C140" t="s">
        <v>6801</v>
      </c>
      <c r="D140" s="11">
        <v>46179.849189814799</v>
      </c>
      <c r="E140" t="s">
        <v>6802</v>
      </c>
      <c r="F140" t="s">
        <v>6413</v>
      </c>
      <c r="G140" t="s">
        <v>6799</v>
      </c>
      <c r="H140" t="s">
        <v>6412</v>
      </c>
      <c r="I140" t="s">
        <v>55</v>
      </c>
      <c r="J140" t="s">
        <v>6803</v>
      </c>
      <c r="K140" t="s">
        <v>6804</v>
      </c>
      <c r="L140" t="s">
        <v>6796</v>
      </c>
      <c r="M140" t="s">
        <v>6805</v>
      </c>
      <c r="N140" t="s">
        <v>6787</v>
      </c>
      <c r="O140" t="s">
        <v>6798</v>
      </c>
      <c r="P140">
        <v>2348000</v>
      </c>
      <c r="Q140" t="s">
        <v>6636</v>
      </c>
      <c r="R140" t="s">
        <v>6636</v>
      </c>
      <c r="U140" t="s">
        <v>6636</v>
      </c>
    </row>
    <row r="141" spans="1:21" x14ac:dyDescent="0.25">
      <c r="A141" t="s">
        <v>6619</v>
      </c>
      <c r="B141" s="12">
        <v>41301</v>
      </c>
      <c r="C141" t="s">
        <v>6801</v>
      </c>
      <c r="D141" s="11">
        <v>46179.849189814799</v>
      </c>
      <c r="E141" t="s">
        <v>6802</v>
      </c>
      <c r="F141" t="s">
        <v>6413</v>
      </c>
      <c r="G141" t="s">
        <v>6800</v>
      </c>
      <c r="H141" t="s">
        <v>6412</v>
      </c>
      <c r="I141" t="s">
        <v>55</v>
      </c>
      <c r="J141" t="s">
        <v>6803</v>
      </c>
      <c r="K141" t="s">
        <v>6804</v>
      </c>
      <c r="L141" t="s">
        <v>6796</v>
      </c>
      <c r="M141" t="s">
        <v>6805</v>
      </c>
      <c r="N141" t="s">
        <v>6787</v>
      </c>
      <c r="O141" t="s">
        <v>6798</v>
      </c>
      <c r="P141">
        <v>2348000</v>
      </c>
      <c r="Q141" t="s">
        <v>6636</v>
      </c>
      <c r="R141" t="s">
        <v>6636</v>
      </c>
      <c r="U141" t="s">
        <v>6636</v>
      </c>
    </row>
    <row r="142" spans="1:21" x14ac:dyDescent="0.25">
      <c r="A142" t="s">
        <v>6637</v>
      </c>
      <c r="B142" s="12">
        <v>41352</v>
      </c>
      <c r="C142" t="s">
        <v>6806</v>
      </c>
      <c r="D142" s="11">
        <v>46181.3340046296</v>
      </c>
      <c r="E142" t="s">
        <v>6807</v>
      </c>
      <c r="F142" t="s">
        <v>6413</v>
      </c>
      <c r="G142" t="s">
        <v>6794</v>
      </c>
      <c r="H142" t="s">
        <v>6412</v>
      </c>
      <c r="I142" t="s">
        <v>65</v>
      </c>
      <c r="J142" t="s">
        <v>636</v>
      </c>
      <c r="K142" t="s">
        <v>6808</v>
      </c>
      <c r="L142" t="s">
        <v>6796</v>
      </c>
      <c r="M142" t="s">
        <v>6809</v>
      </c>
      <c r="N142" t="s">
        <v>6787</v>
      </c>
      <c r="O142" t="s">
        <v>6810</v>
      </c>
      <c r="P142">
        <v>2599000</v>
      </c>
      <c r="Q142" t="s">
        <v>6636</v>
      </c>
      <c r="R142" t="s">
        <v>6636</v>
      </c>
      <c r="U142" t="s">
        <v>6682</v>
      </c>
    </row>
    <row r="143" spans="1:21" x14ac:dyDescent="0.25">
      <c r="A143" t="s">
        <v>6637</v>
      </c>
      <c r="B143" s="12">
        <v>41352</v>
      </c>
      <c r="C143" t="s">
        <v>6806</v>
      </c>
      <c r="D143" s="11">
        <v>46181.3340046296</v>
      </c>
      <c r="E143" t="s">
        <v>6807</v>
      </c>
      <c r="F143" t="s">
        <v>6413</v>
      </c>
      <c r="G143" t="s">
        <v>6799</v>
      </c>
      <c r="H143" t="s">
        <v>6412</v>
      </c>
      <c r="I143" t="s">
        <v>65</v>
      </c>
      <c r="J143" t="s">
        <v>636</v>
      </c>
      <c r="K143" t="s">
        <v>6808</v>
      </c>
      <c r="L143" t="s">
        <v>6796</v>
      </c>
      <c r="M143" t="s">
        <v>6809</v>
      </c>
      <c r="N143" t="s">
        <v>6787</v>
      </c>
      <c r="O143" t="s">
        <v>6810</v>
      </c>
      <c r="P143">
        <v>2599000</v>
      </c>
      <c r="Q143" t="s">
        <v>6636</v>
      </c>
      <c r="R143" t="s">
        <v>6636</v>
      </c>
      <c r="U143" t="s">
        <v>6682</v>
      </c>
    </row>
    <row r="144" spans="1:21" x14ac:dyDescent="0.25">
      <c r="A144" t="s">
        <v>6637</v>
      </c>
      <c r="B144" s="12">
        <v>41352</v>
      </c>
      <c r="C144" t="s">
        <v>6806</v>
      </c>
      <c r="D144" s="11">
        <v>46181.3340046296</v>
      </c>
      <c r="E144" t="s">
        <v>6807</v>
      </c>
      <c r="F144" t="s">
        <v>6413</v>
      </c>
      <c r="G144" t="s">
        <v>6800</v>
      </c>
      <c r="H144" t="s">
        <v>6412</v>
      </c>
      <c r="I144" t="s">
        <v>65</v>
      </c>
      <c r="J144" t="s">
        <v>636</v>
      </c>
      <c r="K144" t="s">
        <v>6808</v>
      </c>
      <c r="L144" t="s">
        <v>6796</v>
      </c>
      <c r="M144" t="s">
        <v>6809</v>
      </c>
      <c r="N144" t="s">
        <v>6787</v>
      </c>
      <c r="O144" t="s">
        <v>6810</v>
      </c>
      <c r="P144">
        <v>2599000</v>
      </c>
      <c r="Q144" t="s">
        <v>6636</v>
      </c>
      <c r="R144" t="s">
        <v>6636</v>
      </c>
      <c r="U144" t="s">
        <v>6682</v>
      </c>
    </row>
    <row r="145" spans="1:21" x14ac:dyDescent="0.25">
      <c r="A145" t="s">
        <v>6619</v>
      </c>
      <c r="B145" s="12">
        <v>41352</v>
      </c>
      <c r="C145" t="s">
        <v>6806</v>
      </c>
      <c r="D145" s="11">
        <v>46181.419548611098</v>
      </c>
      <c r="E145" t="s">
        <v>6807</v>
      </c>
      <c r="F145" t="s">
        <v>6413</v>
      </c>
      <c r="G145" t="s">
        <v>6794</v>
      </c>
      <c r="H145" t="s">
        <v>6412</v>
      </c>
      <c r="I145" t="s">
        <v>65</v>
      </c>
      <c r="J145" t="s">
        <v>636</v>
      </c>
      <c r="K145" t="s">
        <v>6808</v>
      </c>
      <c r="L145" t="s">
        <v>6796</v>
      </c>
      <c r="M145" t="s">
        <v>6809</v>
      </c>
      <c r="N145" t="s">
        <v>6787</v>
      </c>
      <c r="O145" t="s">
        <v>6810</v>
      </c>
      <c r="P145">
        <v>2599000</v>
      </c>
      <c r="Q145" t="s">
        <v>6636</v>
      </c>
      <c r="R145" t="s">
        <v>6636</v>
      </c>
      <c r="U145" t="s">
        <v>6682</v>
      </c>
    </row>
    <row r="146" spans="1:21" x14ac:dyDescent="0.25">
      <c r="A146" t="s">
        <v>6619</v>
      </c>
      <c r="B146" s="12">
        <v>41352</v>
      </c>
      <c r="C146" t="s">
        <v>6806</v>
      </c>
      <c r="D146" s="11">
        <v>46181.419548611098</v>
      </c>
      <c r="E146" t="s">
        <v>6807</v>
      </c>
      <c r="F146" t="s">
        <v>6413</v>
      </c>
      <c r="G146" t="s">
        <v>6799</v>
      </c>
      <c r="H146" t="s">
        <v>6412</v>
      </c>
      <c r="I146" t="s">
        <v>65</v>
      </c>
      <c r="J146" t="s">
        <v>636</v>
      </c>
      <c r="K146" t="s">
        <v>6808</v>
      </c>
      <c r="L146" t="s">
        <v>6796</v>
      </c>
      <c r="M146" t="s">
        <v>6809</v>
      </c>
      <c r="N146" t="s">
        <v>6787</v>
      </c>
      <c r="O146" t="s">
        <v>6810</v>
      </c>
      <c r="P146">
        <v>2599000</v>
      </c>
      <c r="Q146" t="s">
        <v>6636</v>
      </c>
      <c r="R146" t="s">
        <v>6636</v>
      </c>
      <c r="U146" t="s">
        <v>6682</v>
      </c>
    </row>
    <row r="147" spans="1:21" x14ac:dyDescent="0.25">
      <c r="A147" t="s">
        <v>6619</v>
      </c>
      <c r="B147" s="12">
        <v>41352</v>
      </c>
      <c r="C147" t="s">
        <v>6806</v>
      </c>
      <c r="D147" s="11">
        <v>46181.419548611098</v>
      </c>
      <c r="E147" t="s">
        <v>6807</v>
      </c>
      <c r="F147" t="s">
        <v>6413</v>
      </c>
      <c r="G147" t="s">
        <v>6800</v>
      </c>
      <c r="H147" t="s">
        <v>6412</v>
      </c>
      <c r="I147" t="s">
        <v>65</v>
      </c>
      <c r="J147" t="s">
        <v>636</v>
      </c>
      <c r="K147" t="s">
        <v>6808</v>
      </c>
      <c r="L147" t="s">
        <v>6796</v>
      </c>
      <c r="M147" t="s">
        <v>6809</v>
      </c>
      <c r="N147" t="s">
        <v>6787</v>
      </c>
      <c r="O147" t="s">
        <v>6810</v>
      </c>
      <c r="P147">
        <v>2599000</v>
      </c>
      <c r="Q147" t="s">
        <v>6636</v>
      </c>
      <c r="R147" t="s">
        <v>6636</v>
      </c>
      <c r="U147" t="s">
        <v>6682</v>
      </c>
    </row>
    <row r="148" spans="1:21" x14ac:dyDescent="0.25">
      <c r="A148" t="s">
        <v>6637</v>
      </c>
      <c r="B148" s="12">
        <v>41452</v>
      </c>
      <c r="C148" t="s">
        <v>6811</v>
      </c>
      <c r="D148" s="11">
        <v>46182.819039351903</v>
      </c>
      <c r="E148" t="s">
        <v>6812</v>
      </c>
      <c r="F148" t="s">
        <v>6413</v>
      </c>
      <c r="G148" t="s">
        <v>6794</v>
      </c>
      <c r="H148" t="s">
        <v>6412</v>
      </c>
      <c r="I148" t="s">
        <v>65</v>
      </c>
      <c r="J148" t="s">
        <v>219</v>
      </c>
      <c r="K148" t="s">
        <v>6813</v>
      </c>
      <c r="L148" t="s">
        <v>6796</v>
      </c>
      <c r="M148" t="s">
        <v>6814</v>
      </c>
      <c r="N148" t="s">
        <v>6787</v>
      </c>
      <c r="O148" t="s">
        <v>6788</v>
      </c>
      <c r="P148">
        <v>3698000</v>
      </c>
      <c r="Q148" t="s">
        <v>6636</v>
      </c>
      <c r="R148" t="s">
        <v>6636</v>
      </c>
      <c r="U148" t="s">
        <v>6780</v>
      </c>
    </row>
    <row r="149" spans="1:21" x14ac:dyDescent="0.25">
      <c r="A149" t="s">
        <v>6637</v>
      </c>
      <c r="B149" s="12">
        <v>41691</v>
      </c>
      <c r="C149" t="s">
        <v>6811</v>
      </c>
      <c r="D149" s="11">
        <v>46182.819039351903</v>
      </c>
      <c r="E149" t="s">
        <v>6812</v>
      </c>
      <c r="F149" t="s">
        <v>6413</v>
      </c>
      <c r="G149" t="s">
        <v>6794</v>
      </c>
      <c r="H149" t="s">
        <v>6412</v>
      </c>
      <c r="I149" t="s">
        <v>65</v>
      </c>
      <c r="J149" t="s">
        <v>219</v>
      </c>
      <c r="K149" t="s">
        <v>6815</v>
      </c>
      <c r="L149" t="s">
        <v>6796</v>
      </c>
      <c r="M149" t="s">
        <v>6816</v>
      </c>
      <c r="N149" t="s">
        <v>6787</v>
      </c>
      <c r="O149" t="s">
        <v>6788</v>
      </c>
      <c r="P149">
        <v>3698000</v>
      </c>
      <c r="Q149" t="s">
        <v>6636</v>
      </c>
      <c r="R149" t="s">
        <v>6636</v>
      </c>
      <c r="U149" t="s">
        <v>6780</v>
      </c>
    </row>
    <row r="150" spans="1:21" x14ac:dyDescent="0.25">
      <c r="A150" t="s">
        <v>6637</v>
      </c>
      <c r="B150" s="12">
        <v>41452</v>
      </c>
      <c r="C150" t="s">
        <v>6811</v>
      </c>
      <c r="D150" s="11">
        <v>46182.819039351903</v>
      </c>
      <c r="E150" t="s">
        <v>6812</v>
      </c>
      <c r="F150" t="s">
        <v>6413</v>
      </c>
      <c r="G150" t="s">
        <v>6799</v>
      </c>
      <c r="H150" t="s">
        <v>6412</v>
      </c>
      <c r="I150" t="s">
        <v>65</v>
      </c>
      <c r="J150" t="s">
        <v>219</v>
      </c>
      <c r="K150" t="s">
        <v>6813</v>
      </c>
      <c r="L150" t="s">
        <v>6796</v>
      </c>
      <c r="M150" t="s">
        <v>6814</v>
      </c>
      <c r="N150" t="s">
        <v>6787</v>
      </c>
      <c r="O150" t="s">
        <v>6788</v>
      </c>
      <c r="P150">
        <v>3698000</v>
      </c>
      <c r="Q150" t="s">
        <v>6636</v>
      </c>
      <c r="R150" t="s">
        <v>6636</v>
      </c>
      <c r="U150" t="s">
        <v>6780</v>
      </c>
    </row>
    <row r="151" spans="1:21" x14ac:dyDescent="0.25">
      <c r="A151" t="s">
        <v>6637</v>
      </c>
      <c r="B151" s="12">
        <v>41691</v>
      </c>
      <c r="C151" t="s">
        <v>6811</v>
      </c>
      <c r="D151" s="11">
        <v>46182.819039351903</v>
      </c>
      <c r="E151" t="s">
        <v>6812</v>
      </c>
      <c r="F151" t="s">
        <v>6413</v>
      </c>
      <c r="G151" t="s">
        <v>6799</v>
      </c>
      <c r="H151" t="s">
        <v>6412</v>
      </c>
      <c r="I151" t="s">
        <v>65</v>
      </c>
      <c r="J151" t="s">
        <v>219</v>
      </c>
      <c r="K151" t="s">
        <v>6815</v>
      </c>
      <c r="L151" t="s">
        <v>6796</v>
      </c>
      <c r="M151" t="s">
        <v>6816</v>
      </c>
      <c r="N151" t="s">
        <v>6787</v>
      </c>
      <c r="O151" t="s">
        <v>6788</v>
      </c>
      <c r="P151">
        <v>3698000</v>
      </c>
      <c r="Q151" t="s">
        <v>6636</v>
      </c>
      <c r="R151" t="s">
        <v>6636</v>
      </c>
      <c r="U151" t="s">
        <v>6780</v>
      </c>
    </row>
    <row r="152" spans="1:21" x14ac:dyDescent="0.25">
      <c r="A152" t="s">
        <v>6637</v>
      </c>
      <c r="B152" s="12">
        <v>41452</v>
      </c>
      <c r="C152" t="s">
        <v>6811</v>
      </c>
      <c r="D152" s="11">
        <v>46182.819039351903</v>
      </c>
      <c r="E152" t="s">
        <v>6812</v>
      </c>
      <c r="F152" t="s">
        <v>6413</v>
      </c>
      <c r="G152" t="s">
        <v>6800</v>
      </c>
      <c r="H152" t="s">
        <v>6412</v>
      </c>
      <c r="I152" t="s">
        <v>65</v>
      </c>
      <c r="J152" t="s">
        <v>219</v>
      </c>
      <c r="K152" t="s">
        <v>6813</v>
      </c>
      <c r="L152" t="s">
        <v>6796</v>
      </c>
      <c r="M152" t="s">
        <v>6814</v>
      </c>
      <c r="N152" t="s">
        <v>6787</v>
      </c>
      <c r="O152" t="s">
        <v>6788</v>
      </c>
      <c r="P152">
        <v>3698000</v>
      </c>
      <c r="Q152" t="s">
        <v>6636</v>
      </c>
      <c r="R152" t="s">
        <v>6636</v>
      </c>
      <c r="U152" t="s">
        <v>6780</v>
      </c>
    </row>
    <row r="153" spans="1:21" x14ac:dyDescent="0.25">
      <c r="A153" t="s">
        <v>6637</v>
      </c>
      <c r="B153" s="12">
        <v>41691</v>
      </c>
      <c r="C153" t="s">
        <v>6811</v>
      </c>
      <c r="D153" s="11">
        <v>46182.819039351903</v>
      </c>
      <c r="E153" t="s">
        <v>6812</v>
      </c>
      <c r="F153" t="s">
        <v>6413</v>
      </c>
      <c r="G153" t="s">
        <v>6800</v>
      </c>
      <c r="H153" t="s">
        <v>6412</v>
      </c>
      <c r="I153" t="s">
        <v>65</v>
      </c>
      <c r="J153" t="s">
        <v>219</v>
      </c>
      <c r="K153" t="s">
        <v>6815</v>
      </c>
      <c r="L153" t="s">
        <v>6796</v>
      </c>
      <c r="M153" t="s">
        <v>6816</v>
      </c>
      <c r="N153" t="s">
        <v>6787</v>
      </c>
      <c r="O153" t="s">
        <v>6788</v>
      </c>
      <c r="P153">
        <v>3698000</v>
      </c>
      <c r="Q153" t="s">
        <v>6636</v>
      </c>
      <c r="R153" t="s">
        <v>6636</v>
      </c>
      <c r="U153" t="s">
        <v>6780</v>
      </c>
    </row>
    <row r="154" spans="1:21" x14ac:dyDescent="0.25">
      <c r="A154" t="s">
        <v>6637</v>
      </c>
      <c r="B154" s="12">
        <v>41515</v>
      </c>
      <c r="C154" t="s">
        <v>6817</v>
      </c>
      <c r="D154" s="11">
        <v>46183.765949074099</v>
      </c>
      <c r="E154" t="s">
        <v>6818</v>
      </c>
      <c r="F154" t="s">
        <v>6413</v>
      </c>
      <c r="G154" t="s">
        <v>6794</v>
      </c>
      <c r="H154" t="s">
        <v>6412</v>
      </c>
      <c r="I154" t="s">
        <v>65</v>
      </c>
      <c r="J154" t="s">
        <v>636</v>
      </c>
      <c r="K154" t="s">
        <v>6819</v>
      </c>
      <c r="L154" t="s">
        <v>6796</v>
      </c>
      <c r="M154" t="s">
        <v>6820</v>
      </c>
      <c r="N154" t="s">
        <v>6787</v>
      </c>
      <c r="O154" t="s">
        <v>6798</v>
      </c>
      <c r="P154">
        <v>2348000</v>
      </c>
      <c r="Q154" t="s">
        <v>6636</v>
      </c>
      <c r="R154" t="s">
        <v>6636</v>
      </c>
      <c r="U154" t="s">
        <v>6636</v>
      </c>
    </row>
    <row r="155" spans="1:21" x14ac:dyDescent="0.25">
      <c r="A155" t="s">
        <v>6637</v>
      </c>
      <c r="B155" s="12">
        <v>41515</v>
      </c>
      <c r="C155" t="s">
        <v>6817</v>
      </c>
      <c r="D155" s="11">
        <v>46183.765949074099</v>
      </c>
      <c r="E155" t="s">
        <v>6818</v>
      </c>
      <c r="F155" t="s">
        <v>6413</v>
      </c>
      <c r="G155" t="s">
        <v>6799</v>
      </c>
      <c r="H155" t="s">
        <v>6412</v>
      </c>
      <c r="I155" t="s">
        <v>65</v>
      </c>
      <c r="J155" t="s">
        <v>636</v>
      </c>
      <c r="K155" t="s">
        <v>6819</v>
      </c>
      <c r="L155" t="s">
        <v>6796</v>
      </c>
      <c r="M155" t="s">
        <v>6820</v>
      </c>
      <c r="N155" t="s">
        <v>6787</v>
      </c>
      <c r="O155" t="s">
        <v>6798</v>
      </c>
      <c r="P155">
        <v>2348000</v>
      </c>
      <c r="Q155" t="s">
        <v>6636</v>
      </c>
      <c r="R155" t="s">
        <v>6636</v>
      </c>
      <c r="U155" t="s">
        <v>6636</v>
      </c>
    </row>
    <row r="156" spans="1:21" x14ac:dyDescent="0.25">
      <c r="A156" t="s">
        <v>6637</v>
      </c>
      <c r="B156" s="12">
        <v>41515</v>
      </c>
      <c r="C156" t="s">
        <v>6817</v>
      </c>
      <c r="D156" s="11">
        <v>46183.765949074099</v>
      </c>
      <c r="E156" t="s">
        <v>6818</v>
      </c>
      <c r="F156" t="s">
        <v>6413</v>
      </c>
      <c r="G156" t="s">
        <v>6800</v>
      </c>
      <c r="H156" t="s">
        <v>6412</v>
      </c>
      <c r="I156" t="s">
        <v>65</v>
      </c>
      <c r="J156" t="s">
        <v>636</v>
      </c>
      <c r="K156" t="s">
        <v>6819</v>
      </c>
      <c r="L156" t="s">
        <v>6796</v>
      </c>
      <c r="M156" t="s">
        <v>6820</v>
      </c>
      <c r="N156" t="s">
        <v>6787</v>
      </c>
      <c r="O156" t="s">
        <v>6798</v>
      </c>
      <c r="P156">
        <v>2348000</v>
      </c>
      <c r="Q156" t="s">
        <v>6636</v>
      </c>
      <c r="R156" t="s">
        <v>6636</v>
      </c>
      <c r="U156" t="s">
        <v>6636</v>
      </c>
    </row>
    <row r="157" spans="1:21" x14ac:dyDescent="0.25">
      <c r="A157" t="s">
        <v>6619</v>
      </c>
      <c r="B157" s="12">
        <v>41515</v>
      </c>
      <c r="C157" t="s">
        <v>6817</v>
      </c>
      <c r="D157" s="11">
        <v>46184.398449074099</v>
      </c>
      <c r="E157" t="s">
        <v>6818</v>
      </c>
      <c r="F157" t="s">
        <v>6413</v>
      </c>
      <c r="G157" t="s">
        <v>6794</v>
      </c>
      <c r="H157" t="s">
        <v>6412</v>
      </c>
      <c r="I157" t="s">
        <v>65</v>
      </c>
      <c r="J157" t="s">
        <v>636</v>
      </c>
      <c r="K157" t="s">
        <v>6819</v>
      </c>
      <c r="L157" t="s">
        <v>6796</v>
      </c>
      <c r="M157" t="s">
        <v>6820</v>
      </c>
      <c r="N157" t="s">
        <v>6787</v>
      </c>
      <c r="O157" t="s">
        <v>6798</v>
      </c>
      <c r="P157">
        <v>2348000</v>
      </c>
      <c r="Q157" t="s">
        <v>6636</v>
      </c>
      <c r="R157" t="s">
        <v>6636</v>
      </c>
      <c r="U157" t="s">
        <v>6636</v>
      </c>
    </row>
    <row r="158" spans="1:21" x14ac:dyDescent="0.25">
      <c r="A158" t="s">
        <v>6619</v>
      </c>
      <c r="B158" s="12">
        <v>41515</v>
      </c>
      <c r="C158" t="s">
        <v>6817</v>
      </c>
      <c r="D158" s="11">
        <v>46184.398449074099</v>
      </c>
      <c r="E158" t="s">
        <v>6818</v>
      </c>
      <c r="F158" t="s">
        <v>6413</v>
      </c>
      <c r="G158" t="s">
        <v>6799</v>
      </c>
      <c r="H158" t="s">
        <v>6412</v>
      </c>
      <c r="I158" t="s">
        <v>65</v>
      </c>
      <c r="J158" t="s">
        <v>636</v>
      </c>
      <c r="K158" t="s">
        <v>6819</v>
      </c>
      <c r="L158" t="s">
        <v>6796</v>
      </c>
      <c r="M158" t="s">
        <v>6820</v>
      </c>
      <c r="N158" t="s">
        <v>6787</v>
      </c>
      <c r="O158" t="s">
        <v>6798</v>
      </c>
      <c r="P158">
        <v>2348000</v>
      </c>
      <c r="Q158" t="s">
        <v>6636</v>
      </c>
      <c r="R158" t="s">
        <v>6636</v>
      </c>
      <c r="U158" t="s">
        <v>6636</v>
      </c>
    </row>
    <row r="159" spans="1:21" x14ac:dyDescent="0.25">
      <c r="A159" t="s">
        <v>6619</v>
      </c>
      <c r="B159" s="12">
        <v>41515</v>
      </c>
      <c r="C159" t="s">
        <v>6817</v>
      </c>
      <c r="D159" s="11">
        <v>46184.398449074099</v>
      </c>
      <c r="E159" t="s">
        <v>6818</v>
      </c>
      <c r="F159" t="s">
        <v>6413</v>
      </c>
      <c r="G159" t="s">
        <v>6800</v>
      </c>
      <c r="H159" t="s">
        <v>6412</v>
      </c>
      <c r="I159" t="s">
        <v>65</v>
      </c>
      <c r="J159" t="s">
        <v>636</v>
      </c>
      <c r="K159" t="s">
        <v>6819</v>
      </c>
      <c r="L159" t="s">
        <v>6796</v>
      </c>
      <c r="M159" t="s">
        <v>6820</v>
      </c>
      <c r="N159" t="s">
        <v>6787</v>
      </c>
      <c r="O159" t="s">
        <v>6798</v>
      </c>
      <c r="P159">
        <v>2348000</v>
      </c>
      <c r="Q159" t="s">
        <v>6636</v>
      </c>
      <c r="R159" t="s">
        <v>6636</v>
      </c>
      <c r="U159" t="s">
        <v>6636</v>
      </c>
    </row>
    <row r="160" spans="1:21" x14ac:dyDescent="0.25">
      <c r="A160" t="s">
        <v>6619</v>
      </c>
      <c r="B160" s="12">
        <v>41547</v>
      </c>
      <c r="C160" t="s">
        <v>6821</v>
      </c>
      <c r="D160" s="11">
        <v>46184.605949074103</v>
      </c>
      <c r="E160" t="s">
        <v>6822</v>
      </c>
      <c r="F160" t="s">
        <v>6413</v>
      </c>
      <c r="G160" t="s">
        <v>6767</v>
      </c>
      <c r="H160" t="s">
        <v>6412</v>
      </c>
      <c r="I160" t="s">
        <v>65</v>
      </c>
      <c r="J160" t="s">
        <v>219</v>
      </c>
      <c r="K160" t="s">
        <v>6823</v>
      </c>
      <c r="L160" t="s">
        <v>6769</v>
      </c>
      <c r="M160" t="s">
        <v>6824</v>
      </c>
      <c r="N160" t="s">
        <v>6761</v>
      </c>
      <c r="O160" t="s">
        <v>6762</v>
      </c>
      <c r="P160">
        <v>2759900</v>
      </c>
      <c r="Q160" t="s">
        <v>6778</v>
      </c>
      <c r="R160" t="s">
        <v>6779</v>
      </c>
      <c r="U160" t="s">
        <v>6636</v>
      </c>
    </row>
    <row r="161" spans="1:21" x14ac:dyDescent="0.25">
      <c r="A161" t="s">
        <v>6619</v>
      </c>
      <c r="B161" s="12">
        <v>41547</v>
      </c>
      <c r="C161" t="s">
        <v>6821</v>
      </c>
      <c r="D161" s="11">
        <v>46184.605949074103</v>
      </c>
      <c r="E161" t="s">
        <v>6822</v>
      </c>
      <c r="F161" t="s">
        <v>6413</v>
      </c>
      <c r="G161" t="s">
        <v>6763</v>
      </c>
      <c r="H161" t="s">
        <v>6412</v>
      </c>
      <c r="I161" t="s">
        <v>65</v>
      </c>
      <c r="J161" t="s">
        <v>219</v>
      </c>
      <c r="K161" t="s">
        <v>6823</v>
      </c>
      <c r="L161" t="s">
        <v>6769</v>
      </c>
      <c r="M161" t="s">
        <v>6824</v>
      </c>
      <c r="N161" t="s">
        <v>6761</v>
      </c>
      <c r="O161" t="s">
        <v>6762</v>
      </c>
      <c r="P161">
        <v>2759900</v>
      </c>
      <c r="Q161" t="s">
        <v>6778</v>
      </c>
      <c r="R161" t="s">
        <v>6779</v>
      </c>
      <c r="U161" t="s">
        <v>6636</v>
      </c>
    </row>
    <row r="162" spans="1:21" x14ac:dyDescent="0.25">
      <c r="A162" t="s">
        <v>6619</v>
      </c>
      <c r="B162" s="12">
        <v>41547</v>
      </c>
      <c r="C162" t="s">
        <v>6821</v>
      </c>
      <c r="D162" s="11">
        <v>46184.605949074103</v>
      </c>
      <c r="E162" t="s">
        <v>6822</v>
      </c>
      <c r="F162" t="s">
        <v>6413</v>
      </c>
      <c r="G162" t="s">
        <v>6772</v>
      </c>
      <c r="H162" t="s">
        <v>6412</v>
      </c>
      <c r="I162" t="s">
        <v>65</v>
      </c>
      <c r="J162" t="s">
        <v>219</v>
      </c>
      <c r="K162" t="s">
        <v>6823</v>
      </c>
      <c r="L162" t="s">
        <v>6769</v>
      </c>
      <c r="M162" t="s">
        <v>6824</v>
      </c>
      <c r="N162" t="s">
        <v>6761</v>
      </c>
      <c r="O162" t="s">
        <v>6762</v>
      </c>
      <c r="P162">
        <v>2759900</v>
      </c>
      <c r="Q162" t="s">
        <v>6778</v>
      </c>
      <c r="R162" t="s">
        <v>6779</v>
      </c>
      <c r="U162" t="s">
        <v>6636</v>
      </c>
    </row>
    <row r="163" spans="1:21" x14ac:dyDescent="0.25">
      <c r="A163" t="s">
        <v>6619</v>
      </c>
      <c r="B163" s="12">
        <v>41547</v>
      </c>
      <c r="C163" t="s">
        <v>6821</v>
      </c>
      <c r="D163" s="11">
        <v>46184.605949074103</v>
      </c>
      <c r="E163" t="s">
        <v>6822</v>
      </c>
      <c r="F163" t="s">
        <v>6413</v>
      </c>
      <c r="G163" t="s">
        <v>6773</v>
      </c>
      <c r="H163" t="s">
        <v>6412</v>
      </c>
      <c r="I163" t="s">
        <v>65</v>
      </c>
      <c r="J163" t="s">
        <v>219</v>
      </c>
      <c r="K163" t="s">
        <v>6823</v>
      </c>
      <c r="L163" t="s">
        <v>6769</v>
      </c>
      <c r="M163" t="s">
        <v>6824</v>
      </c>
      <c r="N163" t="s">
        <v>6761</v>
      </c>
      <c r="O163" t="s">
        <v>6762</v>
      </c>
      <c r="P163">
        <v>2759900</v>
      </c>
      <c r="Q163" t="s">
        <v>6778</v>
      </c>
      <c r="R163" t="s">
        <v>6779</v>
      </c>
      <c r="U163" t="s">
        <v>6636</v>
      </c>
    </row>
    <row r="164" spans="1:21" x14ac:dyDescent="0.25">
      <c r="A164" t="s">
        <v>6619</v>
      </c>
      <c r="B164" s="12">
        <v>41691</v>
      </c>
      <c r="C164" t="s">
        <v>6811</v>
      </c>
      <c r="D164" s="11">
        <v>46186.683842592603</v>
      </c>
      <c r="E164" t="s">
        <v>6812</v>
      </c>
      <c r="F164" t="s">
        <v>6413</v>
      </c>
      <c r="G164" t="s">
        <v>6794</v>
      </c>
      <c r="H164" t="s">
        <v>6412</v>
      </c>
      <c r="I164" t="s">
        <v>65</v>
      </c>
      <c r="J164" t="s">
        <v>219</v>
      </c>
      <c r="K164" t="s">
        <v>6815</v>
      </c>
      <c r="L164" t="s">
        <v>6796</v>
      </c>
      <c r="M164" t="s">
        <v>6816</v>
      </c>
      <c r="N164" t="s">
        <v>6787</v>
      </c>
      <c r="O164" t="s">
        <v>6788</v>
      </c>
      <c r="P164">
        <v>3698000</v>
      </c>
      <c r="Q164" t="s">
        <v>6636</v>
      </c>
      <c r="R164" t="s">
        <v>6636</v>
      </c>
      <c r="U164" t="s">
        <v>6780</v>
      </c>
    </row>
    <row r="165" spans="1:21" x14ac:dyDescent="0.25">
      <c r="A165" t="s">
        <v>6619</v>
      </c>
      <c r="B165" s="12">
        <v>41691</v>
      </c>
      <c r="C165" t="s">
        <v>6811</v>
      </c>
      <c r="D165" s="11">
        <v>46186.683842592603</v>
      </c>
      <c r="E165" t="s">
        <v>6812</v>
      </c>
      <c r="F165" t="s">
        <v>6413</v>
      </c>
      <c r="G165" t="s">
        <v>6799</v>
      </c>
      <c r="H165" t="s">
        <v>6412</v>
      </c>
      <c r="I165" t="s">
        <v>65</v>
      </c>
      <c r="J165" t="s">
        <v>219</v>
      </c>
      <c r="K165" t="s">
        <v>6815</v>
      </c>
      <c r="L165" t="s">
        <v>6796</v>
      </c>
      <c r="M165" t="s">
        <v>6816</v>
      </c>
      <c r="N165" t="s">
        <v>6787</v>
      </c>
      <c r="O165" t="s">
        <v>6788</v>
      </c>
      <c r="P165">
        <v>3698000</v>
      </c>
      <c r="Q165" t="s">
        <v>6636</v>
      </c>
      <c r="R165" t="s">
        <v>6636</v>
      </c>
      <c r="U165" t="s">
        <v>6780</v>
      </c>
    </row>
    <row r="166" spans="1:21" x14ac:dyDescent="0.25">
      <c r="A166" t="s">
        <v>6619</v>
      </c>
      <c r="B166" s="12">
        <v>41691</v>
      </c>
      <c r="C166" t="s">
        <v>6811</v>
      </c>
      <c r="D166" s="11">
        <v>46186.683842592603</v>
      </c>
      <c r="E166" t="s">
        <v>6812</v>
      </c>
      <c r="F166" t="s">
        <v>6413</v>
      </c>
      <c r="G166" t="s">
        <v>6800</v>
      </c>
      <c r="H166" t="s">
        <v>6412</v>
      </c>
      <c r="I166" t="s">
        <v>65</v>
      </c>
      <c r="J166" t="s">
        <v>219</v>
      </c>
      <c r="K166" t="s">
        <v>6815</v>
      </c>
      <c r="L166" t="s">
        <v>6796</v>
      </c>
      <c r="M166" t="s">
        <v>6816</v>
      </c>
      <c r="N166" t="s">
        <v>6787</v>
      </c>
      <c r="O166" t="s">
        <v>6788</v>
      </c>
      <c r="P166">
        <v>3698000</v>
      </c>
      <c r="Q166" t="s">
        <v>6636</v>
      </c>
      <c r="R166" t="s">
        <v>6636</v>
      </c>
      <c r="U166" t="s">
        <v>6780</v>
      </c>
    </row>
    <row r="167" spans="1:21" x14ac:dyDescent="0.25">
      <c r="A167" t="s">
        <v>6619</v>
      </c>
      <c r="B167" s="12">
        <v>41724</v>
      </c>
      <c r="C167" t="s">
        <v>6825</v>
      </c>
      <c r="D167" s="11">
        <v>46187.445682870399</v>
      </c>
      <c r="E167" t="s">
        <v>6826</v>
      </c>
      <c r="F167" t="s">
        <v>6413</v>
      </c>
      <c r="G167" t="s">
        <v>6794</v>
      </c>
      <c r="H167" t="s">
        <v>6412</v>
      </c>
      <c r="I167" t="s">
        <v>55</v>
      </c>
      <c r="J167" t="s">
        <v>643</v>
      </c>
      <c r="K167" t="s">
        <v>6827</v>
      </c>
      <c r="L167" t="s">
        <v>6796</v>
      </c>
      <c r="M167" t="s">
        <v>6828</v>
      </c>
      <c r="N167" t="s">
        <v>6787</v>
      </c>
      <c r="O167" t="s">
        <v>6829</v>
      </c>
      <c r="P167">
        <v>3998000</v>
      </c>
      <c r="Q167" t="s">
        <v>6636</v>
      </c>
      <c r="R167" t="s">
        <v>6636</v>
      </c>
      <c r="U167" t="s">
        <v>6830</v>
      </c>
    </row>
    <row r="168" spans="1:21" x14ac:dyDescent="0.25">
      <c r="A168" t="s">
        <v>6619</v>
      </c>
      <c r="B168" s="12">
        <v>41724</v>
      </c>
      <c r="C168" t="s">
        <v>6825</v>
      </c>
      <c r="D168" s="11">
        <v>46187.445682870399</v>
      </c>
      <c r="E168" t="s">
        <v>6826</v>
      </c>
      <c r="F168" t="s">
        <v>6413</v>
      </c>
      <c r="G168" t="s">
        <v>6799</v>
      </c>
      <c r="H168" t="s">
        <v>6412</v>
      </c>
      <c r="I168" t="s">
        <v>55</v>
      </c>
      <c r="J168" t="s">
        <v>643</v>
      </c>
      <c r="K168" t="s">
        <v>6827</v>
      </c>
      <c r="L168" t="s">
        <v>6796</v>
      </c>
      <c r="M168" t="s">
        <v>6828</v>
      </c>
      <c r="N168" t="s">
        <v>6787</v>
      </c>
      <c r="O168" t="s">
        <v>6829</v>
      </c>
      <c r="P168">
        <v>3998000</v>
      </c>
      <c r="Q168" t="s">
        <v>6636</v>
      </c>
      <c r="R168" t="s">
        <v>6636</v>
      </c>
      <c r="U168" t="s">
        <v>6830</v>
      </c>
    </row>
    <row r="169" spans="1:21" x14ac:dyDescent="0.25">
      <c r="A169" t="s">
        <v>6619</v>
      </c>
      <c r="B169" s="12">
        <v>41724</v>
      </c>
      <c r="C169" t="s">
        <v>6825</v>
      </c>
      <c r="D169" s="11">
        <v>46187.445682870399</v>
      </c>
      <c r="E169" t="s">
        <v>6826</v>
      </c>
      <c r="F169" t="s">
        <v>6413</v>
      </c>
      <c r="G169" t="s">
        <v>6800</v>
      </c>
      <c r="H169" t="s">
        <v>6412</v>
      </c>
      <c r="I169" t="s">
        <v>55</v>
      </c>
      <c r="J169" t="s">
        <v>643</v>
      </c>
      <c r="K169" t="s">
        <v>6827</v>
      </c>
      <c r="L169" t="s">
        <v>6796</v>
      </c>
      <c r="M169" t="s">
        <v>6828</v>
      </c>
      <c r="N169" t="s">
        <v>6787</v>
      </c>
      <c r="O169" t="s">
        <v>6829</v>
      </c>
      <c r="P169">
        <v>3998000</v>
      </c>
      <c r="Q169" t="s">
        <v>6636</v>
      </c>
      <c r="R169" t="s">
        <v>6636</v>
      </c>
      <c r="U169" t="s">
        <v>6830</v>
      </c>
    </row>
    <row r="170" spans="1:21" x14ac:dyDescent="0.25">
      <c r="A170" t="s">
        <v>6637</v>
      </c>
      <c r="B170" s="12">
        <v>41786</v>
      </c>
      <c r="C170" t="s">
        <v>6831</v>
      </c>
      <c r="D170" s="11">
        <v>46188.400787036997</v>
      </c>
      <c r="E170" t="s">
        <v>6832</v>
      </c>
      <c r="F170" t="s">
        <v>6413</v>
      </c>
      <c r="G170" t="s">
        <v>6794</v>
      </c>
      <c r="H170" t="s">
        <v>6412</v>
      </c>
      <c r="I170" t="s">
        <v>65</v>
      </c>
      <c r="J170" t="s">
        <v>57</v>
      </c>
      <c r="K170" t="s">
        <v>6833</v>
      </c>
      <c r="L170" t="s">
        <v>6796</v>
      </c>
      <c r="M170" t="s">
        <v>6834</v>
      </c>
      <c r="N170" t="s">
        <v>6787</v>
      </c>
      <c r="O170" t="s">
        <v>6835</v>
      </c>
      <c r="P170">
        <v>3598000</v>
      </c>
      <c r="Q170" t="s">
        <v>6636</v>
      </c>
      <c r="R170" t="s">
        <v>6636</v>
      </c>
      <c r="U170" t="s">
        <v>6780</v>
      </c>
    </row>
    <row r="171" spans="1:21" x14ac:dyDescent="0.25">
      <c r="A171" t="s">
        <v>6637</v>
      </c>
      <c r="B171" s="12">
        <v>41786</v>
      </c>
      <c r="C171" t="s">
        <v>6831</v>
      </c>
      <c r="D171" s="11">
        <v>46188.400787036997</v>
      </c>
      <c r="E171" t="s">
        <v>6832</v>
      </c>
      <c r="F171" t="s">
        <v>6413</v>
      </c>
      <c r="G171" t="s">
        <v>6799</v>
      </c>
      <c r="H171" t="s">
        <v>6412</v>
      </c>
      <c r="I171" t="s">
        <v>65</v>
      </c>
      <c r="J171" t="s">
        <v>57</v>
      </c>
      <c r="K171" t="s">
        <v>6833</v>
      </c>
      <c r="L171" t="s">
        <v>6796</v>
      </c>
      <c r="M171" t="s">
        <v>6834</v>
      </c>
      <c r="N171" t="s">
        <v>6787</v>
      </c>
      <c r="O171" t="s">
        <v>6835</v>
      </c>
      <c r="P171">
        <v>3598000</v>
      </c>
      <c r="Q171" t="s">
        <v>6636</v>
      </c>
      <c r="R171" t="s">
        <v>6636</v>
      </c>
      <c r="U171" t="s">
        <v>6780</v>
      </c>
    </row>
    <row r="172" spans="1:21" x14ac:dyDescent="0.25">
      <c r="A172" t="s">
        <v>6637</v>
      </c>
      <c r="B172" s="12">
        <v>41786</v>
      </c>
      <c r="C172" t="s">
        <v>6831</v>
      </c>
      <c r="D172" s="11">
        <v>46188.400787036997</v>
      </c>
      <c r="E172" t="s">
        <v>6832</v>
      </c>
      <c r="F172" t="s">
        <v>6413</v>
      </c>
      <c r="G172" t="s">
        <v>6800</v>
      </c>
      <c r="H172" t="s">
        <v>6412</v>
      </c>
      <c r="I172" t="s">
        <v>65</v>
      </c>
      <c r="J172" t="s">
        <v>57</v>
      </c>
      <c r="K172" t="s">
        <v>6833</v>
      </c>
      <c r="L172" t="s">
        <v>6796</v>
      </c>
      <c r="M172" t="s">
        <v>6834</v>
      </c>
      <c r="N172" t="s">
        <v>6787</v>
      </c>
      <c r="O172" t="s">
        <v>6835</v>
      </c>
      <c r="P172">
        <v>3598000</v>
      </c>
      <c r="Q172" t="s">
        <v>6636</v>
      </c>
      <c r="R172" t="s">
        <v>6636</v>
      </c>
      <c r="U172" t="s">
        <v>6780</v>
      </c>
    </row>
    <row r="173" spans="1:21" x14ac:dyDescent="0.25">
      <c r="A173" t="s">
        <v>6619</v>
      </c>
      <c r="B173" s="12">
        <v>41786</v>
      </c>
      <c r="C173" t="s">
        <v>6831</v>
      </c>
      <c r="D173" s="11">
        <v>46188.411701388897</v>
      </c>
      <c r="E173" t="s">
        <v>6832</v>
      </c>
      <c r="F173" t="s">
        <v>6413</v>
      </c>
      <c r="G173" t="s">
        <v>6794</v>
      </c>
      <c r="H173" t="s">
        <v>6412</v>
      </c>
      <c r="I173" t="s">
        <v>65</v>
      </c>
      <c r="J173" t="s">
        <v>57</v>
      </c>
      <c r="K173" t="s">
        <v>6833</v>
      </c>
      <c r="L173" t="s">
        <v>6796</v>
      </c>
      <c r="M173" t="s">
        <v>6834</v>
      </c>
      <c r="N173" t="s">
        <v>6787</v>
      </c>
      <c r="O173" t="s">
        <v>6835</v>
      </c>
      <c r="P173">
        <v>3598000</v>
      </c>
      <c r="Q173" t="s">
        <v>6636</v>
      </c>
      <c r="R173" t="s">
        <v>6636</v>
      </c>
      <c r="U173" t="s">
        <v>6780</v>
      </c>
    </row>
    <row r="174" spans="1:21" x14ac:dyDescent="0.25">
      <c r="A174" t="s">
        <v>6619</v>
      </c>
      <c r="B174" s="12">
        <v>41786</v>
      </c>
      <c r="C174" t="s">
        <v>6831</v>
      </c>
      <c r="D174" s="11">
        <v>46188.411701388897</v>
      </c>
      <c r="E174" t="s">
        <v>6832</v>
      </c>
      <c r="F174" t="s">
        <v>6413</v>
      </c>
      <c r="G174" t="s">
        <v>6799</v>
      </c>
      <c r="H174" t="s">
        <v>6412</v>
      </c>
      <c r="I174" t="s">
        <v>65</v>
      </c>
      <c r="J174" t="s">
        <v>57</v>
      </c>
      <c r="K174" t="s">
        <v>6833</v>
      </c>
      <c r="L174" t="s">
        <v>6796</v>
      </c>
      <c r="M174" t="s">
        <v>6834</v>
      </c>
      <c r="N174" t="s">
        <v>6787</v>
      </c>
      <c r="O174" t="s">
        <v>6835</v>
      </c>
      <c r="P174">
        <v>3598000</v>
      </c>
      <c r="Q174" t="s">
        <v>6636</v>
      </c>
      <c r="R174" t="s">
        <v>6636</v>
      </c>
      <c r="U174" t="s">
        <v>6780</v>
      </c>
    </row>
    <row r="175" spans="1:21" x14ac:dyDescent="0.25">
      <c r="A175" t="s">
        <v>6619</v>
      </c>
      <c r="B175" s="12">
        <v>41786</v>
      </c>
      <c r="C175" t="s">
        <v>6831</v>
      </c>
      <c r="D175" s="11">
        <v>46188.411701388897</v>
      </c>
      <c r="E175" t="s">
        <v>6832</v>
      </c>
      <c r="F175" t="s">
        <v>6413</v>
      </c>
      <c r="G175" t="s">
        <v>6800</v>
      </c>
      <c r="H175" t="s">
        <v>6412</v>
      </c>
      <c r="I175" t="s">
        <v>65</v>
      </c>
      <c r="J175" t="s">
        <v>57</v>
      </c>
      <c r="K175" t="s">
        <v>6833</v>
      </c>
      <c r="L175" t="s">
        <v>6796</v>
      </c>
      <c r="M175" t="s">
        <v>6834</v>
      </c>
      <c r="N175" t="s">
        <v>6787</v>
      </c>
      <c r="O175" t="s">
        <v>6835</v>
      </c>
      <c r="P175">
        <v>3598000</v>
      </c>
      <c r="Q175" t="s">
        <v>6636</v>
      </c>
      <c r="R175" t="s">
        <v>6636</v>
      </c>
      <c r="U175" t="s">
        <v>6780</v>
      </c>
    </row>
    <row r="176" spans="1:21" x14ac:dyDescent="0.25">
      <c r="A176" t="s">
        <v>6637</v>
      </c>
      <c r="B176" s="12">
        <v>41796</v>
      </c>
      <c r="C176" t="s">
        <v>6836</v>
      </c>
      <c r="D176" s="11">
        <v>46188.430636574099</v>
      </c>
      <c r="E176" t="s">
        <v>6837</v>
      </c>
      <c r="F176" t="s">
        <v>6413</v>
      </c>
      <c r="G176" t="s">
        <v>6794</v>
      </c>
      <c r="H176" t="s">
        <v>6412</v>
      </c>
      <c r="I176" t="s">
        <v>55</v>
      </c>
      <c r="J176" t="s">
        <v>643</v>
      </c>
      <c r="K176" t="s">
        <v>6838</v>
      </c>
      <c r="L176" t="s">
        <v>6796</v>
      </c>
      <c r="M176" t="s">
        <v>6839</v>
      </c>
      <c r="N176" t="s">
        <v>6787</v>
      </c>
      <c r="O176" t="s">
        <v>6835</v>
      </c>
      <c r="P176">
        <v>3798000</v>
      </c>
      <c r="Q176" t="s">
        <v>6636</v>
      </c>
      <c r="R176" t="s">
        <v>6636</v>
      </c>
      <c r="U176" t="s">
        <v>6636</v>
      </c>
    </row>
    <row r="177" spans="1:21" x14ac:dyDescent="0.25">
      <c r="A177" t="s">
        <v>6637</v>
      </c>
      <c r="B177" s="12">
        <v>41796</v>
      </c>
      <c r="C177" t="s">
        <v>6836</v>
      </c>
      <c r="D177" s="11">
        <v>46188.430636574099</v>
      </c>
      <c r="E177" t="s">
        <v>6837</v>
      </c>
      <c r="F177" t="s">
        <v>6413</v>
      </c>
      <c r="G177" t="s">
        <v>6799</v>
      </c>
      <c r="H177" t="s">
        <v>6412</v>
      </c>
      <c r="I177" t="s">
        <v>55</v>
      </c>
      <c r="J177" t="s">
        <v>643</v>
      </c>
      <c r="K177" t="s">
        <v>6838</v>
      </c>
      <c r="L177" t="s">
        <v>6796</v>
      </c>
      <c r="M177" t="s">
        <v>6839</v>
      </c>
      <c r="N177" t="s">
        <v>6787</v>
      </c>
      <c r="O177" t="s">
        <v>6835</v>
      </c>
      <c r="P177">
        <v>3798000</v>
      </c>
      <c r="Q177" t="s">
        <v>6636</v>
      </c>
      <c r="R177" t="s">
        <v>6636</v>
      </c>
      <c r="U177" t="s">
        <v>6636</v>
      </c>
    </row>
    <row r="178" spans="1:21" x14ac:dyDescent="0.25">
      <c r="A178" t="s">
        <v>6637</v>
      </c>
      <c r="B178" s="12">
        <v>41796</v>
      </c>
      <c r="C178" t="s">
        <v>6836</v>
      </c>
      <c r="D178" s="11">
        <v>46188.430636574099</v>
      </c>
      <c r="E178" t="s">
        <v>6837</v>
      </c>
      <c r="F178" t="s">
        <v>6413</v>
      </c>
      <c r="G178" t="s">
        <v>6800</v>
      </c>
      <c r="H178" t="s">
        <v>6412</v>
      </c>
      <c r="I178" t="s">
        <v>55</v>
      </c>
      <c r="J178" t="s">
        <v>643</v>
      </c>
      <c r="K178" t="s">
        <v>6838</v>
      </c>
      <c r="L178" t="s">
        <v>6796</v>
      </c>
      <c r="M178" t="s">
        <v>6839</v>
      </c>
      <c r="N178" t="s">
        <v>6787</v>
      </c>
      <c r="O178" t="s">
        <v>6835</v>
      </c>
      <c r="P178">
        <v>3798000</v>
      </c>
      <c r="Q178" t="s">
        <v>6636</v>
      </c>
      <c r="R178" t="s">
        <v>6636</v>
      </c>
      <c r="U178" t="s">
        <v>6636</v>
      </c>
    </row>
    <row r="179" spans="1:21" x14ac:dyDescent="0.25">
      <c r="A179" t="s">
        <v>6619</v>
      </c>
      <c r="B179" s="12">
        <v>41796</v>
      </c>
      <c r="C179" t="s">
        <v>6836</v>
      </c>
      <c r="D179" s="11">
        <v>46188.473009259302</v>
      </c>
      <c r="E179" t="s">
        <v>6837</v>
      </c>
      <c r="F179" t="s">
        <v>6413</v>
      </c>
      <c r="G179" t="s">
        <v>6794</v>
      </c>
      <c r="H179" t="s">
        <v>6412</v>
      </c>
      <c r="I179" t="s">
        <v>55</v>
      </c>
      <c r="J179" t="s">
        <v>643</v>
      </c>
      <c r="K179" t="s">
        <v>6838</v>
      </c>
      <c r="L179" t="s">
        <v>6796</v>
      </c>
      <c r="M179" t="s">
        <v>6839</v>
      </c>
      <c r="N179" t="s">
        <v>6787</v>
      </c>
      <c r="O179" t="s">
        <v>6835</v>
      </c>
      <c r="P179">
        <v>3798000</v>
      </c>
      <c r="Q179" t="s">
        <v>6636</v>
      </c>
      <c r="R179" t="s">
        <v>6636</v>
      </c>
      <c r="U179" t="s">
        <v>6636</v>
      </c>
    </row>
    <row r="180" spans="1:21" x14ac:dyDescent="0.25">
      <c r="A180" t="s">
        <v>6619</v>
      </c>
      <c r="B180" s="12">
        <v>41796</v>
      </c>
      <c r="C180" t="s">
        <v>6836</v>
      </c>
      <c r="D180" s="11">
        <v>46188.473009259302</v>
      </c>
      <c r="E180" t="s">
        <v>6837</v>
      </c>
      <c r="F180" t="s">
        <v>6413</v>
      </c>
      <c r="G180" t="s">
        <v>6799</v>
      </c>
      <c r="H180" t="s">
        <v>6412</v>
      </c>
      <c r="I180" t="s">
        <v>55</v>
      </c>
      <c r="J180" t="s">
        <v>643</v>
      </c>
      <c r="K180" t="s">
        <v>6838</v>
      </c>
      <c r="L180" t="s">
        <v>6796</v>
      </c>
      <c r="M180" t="s">
        <v>6839</v>
      </c>
      <c r="N180" t="s">
        <v>6787</v>
      </c>
      <c r="O180" t="s">
        <v>6835</v>
      </c>
      <c r="P180">
        <v>3798000</v>
      </c>
      <c r="Q180" t="s">
        <v>6636</v>
      </c>
      <c r="R180" t="s">
        <v>6636</v>
      </c>
      <c r="U180" t="s">
        <v>6636</v>
      </c>
    </row>
    <row r="181" spans="1:21" x14ac:dyDescent="0.25">
      <c r="A181" t="s">
        <v>6619</v>
      </c>
      <c r="B181" s="12">
        <v>41796</v>
      </c>
      <c r="C181" t="s">
        <v>6836</v>
      </c>
      <c r="D181" s="11">
        <v>46188.473009259302</v>
      </c>
      <c r="E181" t="s">
        <v>6837</v>
      </c>
      <c r="F181" t="s">
        <v>6413</v>
      </c>
      <c r="G181" t="s">
        <v>6800</v>
      </c>
      <c r="H181" t="s">
        <v>6412</v>
      </c>
      <c r="I181" t="s">
        <v>55</v>
      </c>
      <c r="J181" t="s">
        <v>643</v>
      </c>
      <c r="K181" t="s">
        <v>6838</v>
      </c>
      <c r="L181" t="s">
        <v>6796</v>
      </c>
      <c r="M181" t="s">
        <v>6839</v>
      </c>
      <c r="N181" t="s">
        <v>6787</v>
      </c>
      <c r="O181" t="s">
        <v>6835</v>
      </c>
      <c r="P181">
        <v>3798000</v>
      </c>
      <c r="Q181" t="s">
        <v>6636</v>
      </c>
      <c r="R181" t="s">
        <v>6636</v>
      </c>
      <c r="U181" t="s">
        <v>6636</v>
      </c>
    </row>
    <row r="182" spans="1:21" x14ac:dyDescent="0.25">
      <c r="A182" t="s">
        <v>6637</v>
      </c>
      <c r="B182" s="12">
        <v>37399</v>
      </c>
      <c r="C182" t="s">
        <v>6840</v>
      </c>
      <c r="D182" s="11">
        <v>46189.581018518496</v>
      </c>
      <c r="E182" t="s">
        <v>6841</v>
      </c>
      <c r="F182" t="s">
        <v>6413</v>
      </c>
      <c r="G182" t="s">
        <v>6794</v>
      </c>
      <c r="H182" t="s">
        <v>6412</v>
      </c>
      <c r="I182" t="s">
        <v>55</v>
      </c>
      <c r="J182" t="s">
        <v>44</v>
      </c>
      <c r="K182" t="s">
        <v>6842</v>
      </c>
      <c r="L182" t="s">
        <v>6796</v>
      </c>
      <c r="M182" t="s">
        <v>6843</v>
      </c>
      <c r="N182" t="s">
        <v>6787</v>
      </c>
      <c r="O182" t="s">
        <v>6810</v>
      </c>
      <c r="P182">
        <v>2799000</v>
      </c>
      <c r="Q182" t="s">
        <v>6636</v>
      </c>
      <c r="R182" t="s">
        <v>6636</v>
      </c>
      <c r="U182" t="s">
        <v>6780</v>
      </c>
    </row>
    <row r="183" spans="1:21" x14ac:dyDescent="0.25">
      <c r="A183" t="s">
        <v>6637</v>
      </c>
      <c r="B183" s="12">
        <v>38067</v>
      </c>
      <c r="C183" t="s">
        <v>6840</v>
      </c>
      <c r="D183" s="11">
        <v>46189.581018518496</v>
      </c>
      <c r="E183" t="s">
        <v>6841</v>
      </c>
      <c r="F183" t="s">
        <v>6413</v>
      </c>
      <c r="G183" t="s">
        <v>6794</v>
      </c>
      <c r="H183" t="s">
        <v>6412</v>
      </c>
      <c r="I183" t="s">
        <v>55</v>
      </c>
      <c r="J183" t="s">
        <v>44</v>
      </c>
      <c r="K183" t="s">
        <v>6844</v>
      </c>
      <c r="L183" t="s">
        <v>6796</v>
      </c>
      <c r="M183" t="s">
        <v>6845</v>
      </c>
      <c r="N183" t="s">
        <v>6787</v>
      </c>
      <c r="O183" t="s">
        <v>6810</v>
      </c>
      <c r="P183">
        <v>2799000</v>
      </c>
      <c r="Q183" t="s">
        <v>6636</v>
      </c>
      <c r="R183" t="s">
        <v>6636</v>
      </c>
      <c r="U183" t="s">
        <v>6780</v>
      </c>
    </row>
    <row r="184" spans="1:21" x14ac:dyDescent="0.25">
      <c r="A184" t="s">
        <v>6637</v>
      </c>
      <c r="B184" s="12">
        <v>37399</v>
      </c>
      <c r="C184" t="s">
        <v>6840</v>
      </c>
      <c r="D184" s="11">
        <v>46189.581018518496</v>
      </c>
      <c r="E184" t="s">
        <v>6841</v>
      </c>
      <c r="F184" t="s">
        <v>6413</v>
      </c>
      <c r="G184" t="s">
        <v>6799</v>
      </c>
      <c r="H184" t="s">
        <v>6412</v>
      </c>
      <c r="I184" t="s">
        <v>55</v>
      </c>
      <c r="J184" t="s">
        <v>44</v>
      </c>
      <c r="K184" t="s">
        <v>6842</v>
      </c>
      <c r="L184" t="s">
        <v>6796</v>
      </c>
      <c r="M184" t="s">
        <v>6843</v>
      </c>
      <c r="N184" t="s">
        <v>6787</v>
      </c>
      <c r="O184" t="s">
        <v>6810</v>
      </c>
      <c r="P184">
        <v>2799000</v>
      </c>
      <c r="Q184" t="s">
        <v>6636</v>
      </c>
      <c r="R184" t="s">
        <v>6636</v>
      </c>
      <c r="U184" t="s">
        <v>6780</v>
      </c>
    </row>
    <row r="185" spans="1:21" x14ac:dyDescent="0.25">
      <c r="A185" t="s">
        <v>6637</v>
      </c>
      <c r="B185" s="12">
        <v>38067</v>
      </c>
      <c r="C185" t="s">
        <v>6840</v>
      </c>
      <c r="D185" s="11">
        <v>46189.581018518496</v>
      </c>
      <c r="E185" t="s">
        <v>6841</v>
      </c>
      <c r="F185" t="s">
        <v>6413</v>
      </c>
      <c r="G185" t="s">
        <v>6799</v>
      </c>
      <c r="H185" t="s">
        <v>6412</v>
      </c>
      <c r="I185" t="s">
        <v>55</v>
      </c>
      <c r="J185" t="s">
        <v>44</v>
      </c>
      <c r="K185" t="s">
        <v>6844</v>
      </c>
      <c r="L185" t="s">
        <v>6796</v>
      </c>
      <c r="M185" t="s">
        <v>6845</v>
      </c>
      <c r="N185" t="s">
        <v>6787</v>
      </c>
      <c r="O185" t="s">
        <v>6810</v>
      </c>
      <c r="P185">
        <v>2799000</v>
      </c>
      <c r="Q185" t="s">
        <v>6636</v>
      </c>
      <c r="R185" t="s">
        <v>6636</v>
      </c>
      <c r="U185" t="s">
        <v>6780</v>
      </c>
    </row>
    <row r="186" spans="1:21" x14ac:dyDescent="0.25">
      <c r="A186" t="s">
        <v>6637</v>
      </c>
      <c r="B186" s="12">
        <v>37399</v>
      </c>
      <c r="C186" t="s">
        <v>6840</v>
      </c>
      <c r="D186" s="11">
        <v>46189.581018518496</v>
      </c>
      <c r="E186" t="s">
        <v>6841</v>
      </c>
      <c r="F186" t="s">
        <v>6413</v>
      </c>
      <c r="G186" t="s">
        <v>6800</v>
      </c>
      <c r="H186" t="s">
        <v>6412</v>
      </c>
      <c r="I186" t="s">
        <v>55</v>
      </c>
      <c r="J186" t="s">
        <v>44</v>
      </c>
      <c r="K186" t="s">
        <v>6842</v>
      </c>
      <c r="L186" t="s">
        <v>6796</v>
      </c>
      <c r="M186" t="s">
        <v>6843</v>
      </c>
      <c r="N186" t="s">
        <v>6787</v>
      </c>
      <c r="O186" t="s">
        <v>6810</v>
      </c>
      <c r="P186">
        <v>2799000</v>
      </c>
      <c r="Q186" t="s">
        <v>6636</v>
      </c>
      <c r="R186" t="s">
        <v>6636</v>
      </c>
      <c r="U186" t="s">
        <v>6780</v>
      </c>
    </row>
    <row r="187" spans="1:21" x14ac:dyDescent="0.25">
      <c r="A187" t="s">
        <v>6637</v>
      </c>
      <c r="B187" s="12">
        <v>38067</v>
      </c>
      <c r="C187" t="s">
        <v>6840</v>
      </c>
      <c r="D187" s="11">
        <v>46189.581018518496</v>
      </c>
      <c r="E187" t="s">
        <v>6841</v>
      </c>
      <c r="F187" t="s">
        <v>6413</v>
      </c>
      <c r="G187" t="s">
        <v>6800</v>
      </c>
      <c r="H187" t="s">
        <v>6412</v>
      </c>
      <c r="I187" t="s">
        <v>55</v>
      </c>
      <c r="J187" t="s">
        <v>44</v>
      </c>
      <c r="K187" t="s">
        <v>6844</v>
      </c>
      <c r="L187" t="s">
        <v>6796</v>
      </c>
      <c r="M187" t="s">
        <v>6845</v>
      </c>
      <c r="N187" t="s">
        <v>6787</v>
      </c>
      <c r="O187" t="s">
        <v>6810</v>
      </c>
      <c r="P187">
        <v>2799000</v>
      </c>
      <c r="Q187" t="s">
        <v>6636</v>
      </c>
      <c r="R187" t="s">
        <v>6636</v>
      </c>
      <c r="U187" t="s">
        <v>6780</v>
      </c>
    </row>
    <row r="188" spans="1:21" x14ac:dyDescent="0.25">
      <c r="A188" t="s">
        <v>6637</v>
      </c>
      <c r="B188" s="12">
        <v>41952</v>
      </c>
      <c r="C188" t="s">
        <v>6846</v>
      </c>
      <c r="D188" s="11">
        <v>46189.5848611111</v>
      </c>
      <c r="E188" t="s">
        <v>6847</v>
      </c>
      <c r="F188" t="s">
        <v>6413</v>
      </c>
      <c r="G188" t="s">
        <v>6757</v>
      </c>
      <c r="H188" t="s">
        <v>6412</v>
      </c>
      <c r="I188" t="s">
        <v>55</v>
      </c>
      <c r="J188" t="s">
        <v>643</v>
      </c>
      <c r="K188" t="s">
        <v>6848</v>
      </c>
      <c r="L188" t="s">
        <v>6759</v>
      </c>
      <c r="M188" t="s">
        <v>6849</v>
      </c>
      <c r="N188" t="s">
        <v>6761</v>
      </c>
      <c r="O188" t="s">
        <v>6762</v>
      </c>
      <c r="P188">
        <v>2989900</v>
      </c>
      <c r="Q188" t="s">
        <v>6636</v>
      </c>
      <c r="R188" t="s">
        <v>6636</v>
      </c>
      <c r="U188" t="s">
        <v>6636</v>
      </c>
    </row>
    <row r="189" spans="1:21" x14ac:dyDescent="0.25">
      <c r="A189" t="s">
        <v>6637</v>
      </c>
      <c r="B189" s="12">
        <v>41952</v>
      </c>
      <c r="C189" t="s">
        <v>6846</v>
      </c>
      <c r="D189" s="11">
        <v>46189.5848611111</v>
      </c>
      <c r="E189" t="s">
        <v>6847</v>
      </c>
      <c r="F189" t="s">
        <v>6413</v>
      </c>
      <c r="G189" t="s">
        <v>6763</v>
      </c>
      <c r="H189" t="s">
        <v>6412</v>
      </c>
      <c r="I189" t="s">
        <v>55</v>
      </c>
      <c r="J189" t="s">
        <v>643</v>
      </c>
      <c r="K189" t="s">
        <v>6848</v>
      </c>
      <c r="L189" t="s">
        <v>6759</v>
      </c>
      <c r="M189" t="s">
        <v>6849</v>
      </c>
      <c r="N189" t="s">
        <v>6761</v>
      </c>
      <c r="O189" t="s">
        <v>6762</v>
      </c>
      <c r="P189">
        <v>2989900</v>
      </c>
      <c r="Q189" t="s">
        <v>6636</v>
      </c>
      <c r="R189" t="s">
        <v>6636</v>
      </c>
      <c r="U189" t="s">
        <v>6636</v>
      </c>
    </row>
    <row r="190" spans="1:21" x14ac:dyDescent="0.25">
      <c r="A190" t="s">
        <v>6637</v>
      </c>
      <c r="B190" s="12">
        <v>41952</v>
      </c>
      <c r="C190" t="s">
        <v>6846</v>
      </c>
      <c r="D190" s="11">
        <v>46189.5848611111</v>
      </c>
      <c r="E190" t="s">
        <v>6847</v>
      </c>
      <c r="F190" t="s">
        <v>6413</v>
      </c>
      <c r="G190" t="s">
        <v>6764</v>
      </c>
      <c r="H190" t="s">
        <v>6412</v>
      </c>
      <c r="I190" t="s">
        <v>55</v>
      </c>
      <c r="J190" t="s">
        <v>643</v>
      </c>
      <c r="K190" t="s">
        <v>6848</v>
      </c>
      <c r="L190" t="s">
        <v>6759</v>
      </c>
      <c r="M190" t="s">
        <v>6849</v>
      </c>
      <c r="N190" t="s">
        <v>6761</v>
      </c>
      <c r="O190" t="s">
        <v>6762</v>
      </c>
      <c r="P190">
        <v>2989900</v>
      </c>
      <c r="Q190" t="s">
        <v>6636</v>
      </c>
      <c r="R190" t="s">
        <v>6636</v>
      </c>
      <c r="U190" t="s">
        <v>6636</v>
      </c>
    </row>
    <row r="191" spans="1:21" x14ac:dyDescent="0.25">
      <c r="A191" t="s">
        <v>6619</v>
      </c>
      <c r="B191" s="12">
        <v>41952</v>
      </c>
      <c r="C191" t="s">
        <v>6846</v>
      </c>
      <c r="D191" s="11">
        <v>46190.7448842593</v>
      </c>
      <c r="E191" t="s">
        <v>6847</v>
      </c>
      <c r="F191" t="s">
        <v>6413</v>
      </c>
      <c r="G191" t="s">
        <v>6757</v>
      </c>
      <c r="H191" t="s">
        <v>6412</v>
      </c>
      <c r="I191" t="s">
        <v>55</v>
      </c>
      <c r="J191" t="s">
        <v>643</v>
      </c>
      <c r="K191" t="s">
        <v>6848</v>
      </c>
      <c r="L191" t="s">
        <v>6759</v>
      </c>
      <c r="M191" t="s">
        <v>6849</v>
      </c>
      <c r="N191" t="s">
        <v>6761</v>
      </c>
      <c r="O191" t="s">
        <v>6762</v>
      </c>
      <c r="P191">
        <v>2989900</v>
      </c>
      <c r="Q191" t="s">
        <v>6636</v>
      </c>
      <c r="R191" t="s">
        <v>6636</v>
      </c>
      <c r="U191" t="s">
        <v>6636</v>
      </c>
    </row>
    <row r="192" spans="1:21" x14ac:dyDescent="0.25">
      <c r="A192" t="s">
        <v>6619</v>
      </c>
      <c r="B192" s="12">
        <v>41952</v>
      </c>
      <c r="C192" t="s">
        <v>6846</v>
      </c>
      <c r="D192" s="11">
        <v>46190.7448842593</v>
      </c>
      <c r="E192" t="s">
        <v>6847</v>
      </c>
      <c r="F192" t="s">
        <v>6413</v>
      </c>
      <c r="G192" t="s">
        <v>6763</v>
      </c>
      <c r="H192" t="s">
        <v>6412</v>
      </c>
      <c r="I192" t="s">
        <v>55</v>
      </c>
      <c r="J192" t="s">
        <v>643</v>
      </c>
      <c r="K192" t="s">
        <v>6848</v>
      </c>
      <c r="L192" t="s">
        <v>6759</v>
      </c>
      <c r="M192" t="s">
        <v>6849</v>
      </c>
      <c r="N192" t="s">
        <v>6761</v>
      </c>
      <c r="O192" t="s">
        <v>6762</v>
      </c>
      <c r="P192">
        <v>2989900</v>
      </c>
      <c r="Q192" t="s">
        <v>6636</v>
      </c>
      <c r="R192" t="s">
        <v>6636</v>
      </c>
      <c r="U192" t="s">
        <v>6636</v>
      </c>
    </row>
    <row r="193" spans="1:21" x14ac:dyDescent="0.25">
      <c r="A193" t="s">
        <v>6619</v>
      </c>
      <c r="B193" s="12">
        <v>41952</v>
      </c>
      <c r="C193" t="s">
        <v>6846</v>
      </c>
      <c r="D193" s="11">
        <v>46190.7448842593</v>
      </c>
      <c r="E193" t="s">
        <v>6847</v>
      </c>
      <c r="F193" t="s">
        <v>6413</v>
      </c>
      <c r="G193" t="s">
        <v>6764</v>
      </c>
      <c r="H193" t="s">
        <v>6412</v>
      </c>
      <c r="I193" t="s">
        <v>55</v>
      </c>
      <c r="J193" t="s">
        <v>643</v>
      </c>
      <c r="K193" t="s">
        <v>6848</v>
      </c>
      <c r="L193" t="s">
        <v>6759</v>
      </c>
      <c r="M193" t="s">
        <v>6849</v>
      </c>
      <c r="N193" t="s">
        <v>6761</v>
      </c>
      <c r="O193" t="s">
        <v>6762</v>
      </c>
      <c r="P193">
        <v>2989900</v>
      </c>
      <c r="Q193" t="s">
        <v>6636</v>
      </c>
      <c r="R193" t="s">
        <v>6636</v>
      </c>
      <c r="U193" t="s">
        <v>6636</v>
      </c>
    </row>
    <row r="194" spans="1:21" x14ac:dyDescent="0.25">
      <c r="A194" t="s">
        <v>6637</v>
      </c>
      <c r="B194" s="12">
        <v>42117</v>
      </c>
      <c r="C194" t="s">
        <v>6850</v>
      </c>
      <c r="D194" s="11">
        <v>46193.4781365741</v>
      </c>
      <c r="E194" t="s">
        <v>6851</v>
      </c>
      <c r="F194" t="s">
        <v>6413</v>
      </c>
      <c r="G194" t="s">
        <v>6757</v>
      </c>
      <c r="H194" t="s">
        <v>6412</v>
      </c>
      <c r="I194" t="s">
        <v>55</v>
      </c>
      <c r="J194" t="s">
        <v>643</v>
      </c>
      <c r="K194" t="s">
        <v>6852</v>
      </c>
      <c r="L194" t="s">
        <v>6759</v>
      </c>
      <c r="M194" t="s">
        <v>6853</v>
      </c>
      <c r="N194" t="s">
        <v>6761</v>
      </c>
      <c r="O194" t="s">
        <v>6771</v>
      </c>
      <c r="P194">
        <v>3399000</v>
      </c>
      <c r="Q194" t="s">
        <v>6636</v>
      </c>
      <c r="R194" t="s">
        <v>6636</v>
      </c>
      <c r="U194" t="s">
        <v>6636</v>
      </c>
    </row>
    <row r="195" spans="1:21" x14ac:dyDescent="0.25">
      <c r="A195" t="s">
        <v>6637</v>
      </c>
      <c r="B195" s="12">
        <v>42117</v>
      </c>
      <c r="C195" t="s">
        <v>6850</v>
      </c>
      <c r="D195" s="11">
        <v>46193.4781365741</v>
      </c>
      <c r="E195" t="s">
        <v>6851</v>
      </c>
      <c r="F195" t="s">
        <v>6413</v>
      </c>
      <c r="G195" t="s">
        <v>6763</v>
      </c>
      <c r="H195" t="s">
        <v>6412</v>
      </c>
      <c r="I195" t="s">
        <v>55</v>
      </c>
      <c r="J195" t="s">
        <v>643</v>
      </c>
      <c r="K195" t="s">
        <v>6852</v>
      </c>
      <c r="L195" t="s">
        <v>6759</v>
      </c>
      <c r="M195" t="s">
        <v>6853</v>
      </c>
      <c r="N195" t="s">
        <v>6761</v>
      </c>
      <c r="O195" t="s">
        <v>6771</v>
      </c>
      <c r="P195">
        <v>3399000</v>
      </c>
      <c r="Q195" t="s">
        <v>6636</v>
      </c>
      <c r="R195" t="s">
        <v>6636</v>
      </c>
      <c r="U195" t="s">
        <v>6636</v>
      </c>
    </row>
    <row r="196" spans="1:21" x14ac:dyDescent="0.25">
      <c r="A196" t="s">
        <v>6637</v>
      </c>
      <c r="B196" s="12">
        <v>42117</v>
      </c>
      <c r="C196" t="s">
        <v>6850</v>
      </c>
      <c r="D196" s="11">
        <v>46193.4781365741</v>
      </c>
      <c r="E196" t="s">
        <v>6851</v>
      </c>
      <c r="F196" t="s">
        <v>6413</v>
      </c>
      <c r="G196" t="s">
        <v>6764</v>
      </c>
      <c r="H196" t="s">
        <v>6412</v>
      </c>
      <c r="I196" t="s">
        <v>55</v>
      </c>
      <c r="J196" t="s">
        <v>643</v>
      </c>
      <c r="K196" t="s">
        <v>6852</v>
      </c>
      <c r="L196" t="s">
        <v>6759</v>
      </c>
      <c r="M196" t="s">
        <v>6853</v>
      </c>
      <c r="N196" t="s">
        <v>6761</v>
      </c>
      <c r="O196" t="s">
        <v>6771</v>
      </c>
      <c r="P196">
        <v>3399000</v>
      </c>
      <c r="Q196" t="s">
        <v>6636</v>
      </c>
      <c r="R196" t="s">
        <v>6636</v>
      </c>
      <c r="U196" t="s">
        <v>6636</v>
      </c>
    </row>
    <row r="197" spans="1:21" x14ac:dyDescent="0.25">
      <c r="A197" t="s">
        <v>6619</v>
      </c>
      <c r="B197" s="12">
        <v>42117</v>
      </c>
      <c r="C197" t="s">
        <v>6850</v>
      </c>
      <c r="D197" s="11">
        <v>46193.500127314801</v>
      </c>
      <c r="E197" t="s">
        <v>6851</v>
      </c>
      <c r="F197" t="s">
        <v>6413</v>
      </c>
      <c r="G197" t="s">
        <v>6757</v>
      </c>
      <c r="H197" t="s">
        <v>6412</v>
      </c>
      <c r="I197" t="s">
        <v>55</v>
      </c>
      <c r="J197" t="s">
        <v>643</v>
      </c>
      <c r="K197" t="s">
        <v>6852</v>
      </c>
      <c r="L197" t="s">
        <v>6759</v>
      </c>
      <c r="M197" t="s">
        <v>6853</v>
      </c>
      <c r="N197" t="s">
        <v>6761</v>
      </c>
      <c r="O197" t="s">
        <v>6771</v>
      </c>
      <c r="P197">
        <v>3399000</v>
      </c>
      <c r="Q197" t="s">
        <v>6636</v>
      </c>
      <c r="R197" t="s">
        <v>6636</v>
      </c>
      <c r="U197" t="s">
        <v>6636</v>
      </c>
    </row>
    <row r="198" spans="1:21" x14ac:dyDescent="0.25">
      <c r="A198" t="s">
        <v>6619</v>
      </c>
      <c r="B198" s="12">
        <v>42117</v>
      </c>
      <c r="C198" t="s">
        <v>6850</v>
      </c>
      <c r="D198" s="11">
        <v>46193.500127314801</v>
      </c>
      <c r="E198" t="s">
        <v>6851</v>
      </c>
      <c r="F198" t="s">
        <v>6413</v>
      </c>
      <c r="G198" t="s">
        <v>6763</v>
      </c>
      <c r="H198" t="s">
        <v>6412</v>
      </c>
      <c r="I198" t="s">
        <v>55</v>
      </c>
      <c r="J198" t="s">
        <v>643</v>
      </c>
      <c r="K198" t="s">
        <v>6852</v>
      </c>
      <c r="L198" t="s">
        <v>6759</v>
      </c>
      <c r="M198" t="s">
        <v>6853</v>
      </c>
      <c r="N198" t="s">
        <v>6761</v>
      </c>
      <c r="O198" t="s">
        <v>6771</v>
      </c>
      <c r="P198">
        <v>3399000</v>
      </c>
      <c r="Q198" t="s">
        <v>6636</v>
      </c>
      <c r="R198" t="s">
        <v>6636</v>
      </c>
      <c r="U198" t="s">
        <v>6636</v>
      </c>
    </row>
    <row r="199" spans="1:21" x14ac:dyDescent="0.25">
      <c r="A199" t="s">
        <v>6619</v>
      </c>
      <c r="B199" s="12">
        <v>42117</v>
      </c>
      <c r="C199" t="s">
        <v>6850</v>
      </c>
      <c r="D199" s="11">
        <v>46193.500127314801</v>
      </c>
      <c r="E199" t="s">
        <v>6851</v>
      </c>
      <c r="F199" t="s">
        <v>6413</v>
      </c>
      <c r="G199" t="s">
        <v>6764</v>
      </c>
      <c r="H199" t="s">
        <v>6412</v>
      </c>
      <c r="I199" t="s">
        <v>55</v>
      </c>
      <c r="J199" t="s">
        <v>643</v>
      </c>
      <c r="K199" t="s">
        <v>6852</v>
      </c>
      <c r="L199" t="s">
        <v>6759</v>
      </c>
      <c r="M199" t="s">
        <v>6853</v>
      </c>
      <c r="N199" t="s">
        <v>6761</v>
      </c>
      <c r="O199" t="s">
        <v>6771</v>
      </c>
      <c r="P199">
        <v>3399000</v>
      </c>
      <c r="Q199" t="s">
        <v>6636</v>
      </c>
      <c r="R199" t="s">
        <v>6636</v>
      </c>
      <c r="U199" t="s">
        <v>6636</v>
      </c>
    </row>
    <row r="200" spans="1:21" x14ac:dyDescent="0.25">
      <c r="A200" t="s">
        <v>6637</v>
      </c>
      <c r="B200" s="12">
        <v>42167</v>
      </c>
      <c r="C200" t="s">
        <v>6854</v>
      </c>
      <c r="D200" s="11">
        <v>46194.401157407403</v>
      </c>
      <c r="E200" t="s">
        <v>6855</v>
      </c>
      <c r="F200" t="s">
        <v>6413</v>
      </c>
      <c r="G200" t="s">
        <v>6757</v>
      </c>
      <c r="H200" t="s">
        <v>6412</v>
      </c>
      <c r="I200" t="s">
        <v>55</v>
      </c>
      <c r="J200" t="s">
        <v>732</v>
      </c>
      <c r="K200" t="s">
        <v>6856</v>
      </c>
      <c r="L200" t="s">
        <v>6759</v>
      </c>
      <c r="M200" t="s">
        <v>6857</v>
      </c>
      <c r="N200" t="s">
        <v>6761</v>
      </c>
      <c r="O200" t="s">
        <v>6771</v>
      </c>
      <c r="P200">
        <v>2999900</v>
      </c>
      <c r="Q200" t="s">
        <v>6636</v>
      </c>
      <c r="R200" t="s">
        <v>6636</v>
      </c>
      <c r="U200" t="s">
        <v>6674</v>
      </c>
    </row>
    <row r="201" spans="1:21" x14ac:dyDescent="0.25">
      <c r="A201" t="s">
        <v>6637</v>
      </c>
      <c r="B201" s="12">
        <v>42167</v>
      </c>
      <c r="C201" t="s">
        <v>6854</v>
      </c>
      <c r="D201" s="11">
        <v>46194.401157407403</v>
      </c>
      <c r="E201" t="s">
        <v>6855</v>
      </c>
      <c r="F201" t="s">
        <v>6413</v>
      </c>
      <c r="G201" t="s">
        <v>6763</v>
      </c>
      <c r="H201" t="s">
        <v>6412</v>
      </c>
      <c r="I201" t="s">
        <v>55</v>
      </c>
      <c r="J201" t="s">
        <v>732</v>
      </c>
      <c r="K201" t="s">
        <v>6856</v>
      </c>
      <c r="L201" t="s">
        <v>6759</v>
      </c>
      <c r="M201" t="s">
        <v>6857</v>
      </c>
      <c r="N201" t="s">
        <v>6761</v>
      </c>
      <c r="O201" t="s">
        <v>6771</v>
      </c>
      <c r="P201">
        <v>2999900</v>
      </c>
      <c r="Q201" t="s">
        <v>6636</v>
      </c>
      <c r="R201" t="s">
        <v>6636</v>
      </c>
      <c r="U201" t="s">
        <v>6674</v>
      </c>
    </row>
    <row r="202" spans="1:21" x14ac:dyDescent="0.25">
      <c r="A202" t="s">
        <v>6637</v>
      </c>
      <c r="B202" s="12">
        <v>42167</v>
      </c>
      <c r="C202" t="s">
        <v>6854</v>
      </c>
      <c r="D202" s="11">
        <v>46194.401157407403</v>
      </c>
      <c r="E202" t="s">
        <v>6855</v>
      </c>
      <c r="F202" t="s">
        <v>6413</v>
      </c>
      <c r="G202" t="s">
        <v>6764</v>
      </c>
      <c r="H202" t="s">
        <v>6412</v>
      </c>
      <c r="I202" t="s">
        <v>55</v>
      </c>
      <c r="J202" t="s">
        <v>732</v>
      </c>
      <c r="K202" t="s">
        <v>6856</v>
      </c>
      <c r="L202" t="s">
        <v>6759</v>
      </c>
      <c r="M202" t="s">
        <v>6857</v>
      </c>
      <c r="N202" t="s">
        <v>6761</v>
      </c>
      <c r="O202" t="s">
        <v>6771</v>
      </c>
      <c r="P202">
        <v>2999900</v>
      </c>
      <c r="Q202" t="s">
        <v>6636</v>
      </c>
      <c r="R202" t="s">
        <v>6636</v>
      </c>
      <c r="U202" t="s">
        <v>6674</v>
      </c>
    </row>
    <row r="203" spans="1:21" x14ac:dyDescent="0.25">
      <c r="A203" t="s">
        <v>6619</v>
      </c>
      <c r="B203" s="12">
        <v>42167</v>
      </c>
      <c r="C203" t="s">
        <v>6854</v>
      </c>
      <c r="D203" s="11">
        <v>46194.454583333303</v>
      </c>
      <c r="E203" t="s">
        <v>6855</v>
      </c>
      <c r="F203" t="s">
        <v>6413</v>
      </c>
      <c r="G203" t="s">
        <v>6757</v>
      </c>
      <c r="H203" t="s">
        <v>6412</v>
      </c>
      <c r="I203" t="s">
        <v>55</v>
      </c>
      <c r="J203" t="s">
        <v>732</v>
      </c>
      <c r="K203" t="s">
        <v>6856</v>
      </c>
      <c r="L203" t="s">
        <v>6759</v>
      </c>
      <c r="M203" t="s">
        <v>6857</v>
      </c>
      <c r="N203" t="s">
        <v>6761</v>
      </c>
      <c r="O203" t="s">
        <v>6771</v>
      </c>
      <c r="P203">
        <v>2999900</v>
      </c>
      <c r="Q203" t="s">
        <v>6636</v>
      </c>
      <c r="R203" t="s">
        <v>6636</v>
      </c>
      <c r="U203" t="s">
        <v>6674</v>
      </c>
    </row>
    <row r="204" spans="1:21" x14ac:dyDescent="0.25">
      <c r="A204" t="s">
        <v>6619</v>
      </c>
      <c r="B204" s="12">
        <v>42167</v>
      </c>
      <c r="C204" t="s">
        <v>6854</v>
      </c>
      <c r="D204" s="11">
        <v>46194.454583333303</v>
      </c>
      <c r="E204" t="s">
        <v>6855</v>
      </c>
      <c r="F204" t="s">
        <v>6413</v>
      </c>
      <c r="G204" t="s">
        <v>6763</v>
      </c>
      <c r="H204" t="s">
        <v>6412</v>
      </c>
      <c r="I204" t="s">
        <v>55</v>
      </c>
      <c r="J204" t="s">
        <v>732</v>
      </c>
      <c r="K204" t="s">
        <v>6856</v>
      </c>
      <c r="L204" t="s">
        <v>6759</v>
      </c>
      <c r="M204" t="s">
        <v>6857</v>
      </c>
      <c r="N204" t="s">
        <v>6761</v>
      </c>
      <c r="O204" t="s">
        <v>6771</v>
      </c>
      <c r="P204">
        <v>2999900</v>
      </c>
      <c r="Q204" t="s">
        <v>6636</v>
      </c>
      <c r="R204" t="s">
        <v>6636</v>
      </c>
      <c r="U204" t="s">
        <v>6674</v>
      </c>
    </row>
    <row r="205" spans="1:21" x14ac:dyDescent="0.25">
      <c r="A205" t="s">
        <v>6619</v>
      </c>
      <c r="B205" s="12">
        <v>42167</v>
      </c>
      <c r="C205" t="s">
        <v>6854</v>
      </c>
      <c r="D205" s="11">
        <v>46194.454583333303</v>
      </c>
      <c r="E205" t="s">
        <v>6855</v>
      </c>
      <c r="F205" t="s">
        <v>6413</v>
      </c>
      <c r="G205" t="s">
        <v>6764</v>
      </c>
      <c r="H205" t="s">
        <v>6412</v>
      </c>
      <c r="I205" t="s">
        <v>55</v>
      </c>
      <c r="J205" t="s">
        <v>732</v>
      </c>
      <c r="K205" t="s">
        <v>6856</v>
      </c>
      <c r="L205" t="s">
        <v>6759</v>
      </c>
      <c r="M205" t="s">
        <v>6857</v>
      </c>
      <c r="N205" t="s">
        <v>6761</v>
      </c>
      <c r="O205" t="s">
        <v>6771</v>
      </c>
      <c r="P205">
        <v>2999900</v>
      </c>
      <c r="Q205" t="s">
        <v>6636</v>
      </c>
      <c r="R205" t="s">
        <v>6636</v>
      </c>
      <c r="U205" t="s">
        <v>6674</v>
      </c>
    </row>
    <row r="206" spans="1:21" x14ac:dyDescent="0.25">
      <c r="A206" t="s">
        <v>6637</v>
      </c>
      <c r="B206" s="12">
        <v>42253</v>
      </c>
      <c r="C206" t="s">
        <v>6858</v>
      </c>
      <c r="D206" s="11">
        <v>46195.631018518499</v>
      </c>
      <c r="E206" t="s">
        <v>6859</v>
      </c>
      <c r="F206" t="s">
        <v>6413</v>
      </c>
      <c r="G206" t="s">
        <v>6767</v>
      </c>
      <c r="H206" t="s">
        <v>6412</v>
      </c>
      <c r="I206" t="s">
        <v>6636</v>
      </c>
      <c r="J206" t="s">
        <v>6636</v>
      </c>
      <c r="K206" t="s">
        <v>6860</v>
      </c>
      <c r="L206" t="s">
        <v>6769</v>
      </c>
      <c r="M206" t="s">
        <v>6861</v>
      </c>
      <c r="N206" t="s">
        <v>6761</v>
      </c>
      <c r="O206" t="s">
        <v>6862</v>
      </c>
      <c r="P206">
        <v>4199900</v>
      </c>
      <c r="Q206" t="s">
        <v>6636</v>
      </c>
      <c r="R206" t="s">
        <v>6636</v>
      </c>
      <c r="U206" t="s">
        <v>6780</v>
      </c>
    </row>
    <row r="207" spans="1:21" x14ac:dyDescent="0.25">
      <c r="A207" t="s">
        <v>6637</v>
      </c>
      <c r="B207" s="12">
        <v>42253</v>
      </c>
      <c r="C207" t="s">
        <v>6858</v>
      </c>
      <c r="D207" s="11">
        <v>46195.631018518499</v>
      </c>
      <c r="E207" t="s">
        <v>6859</v>
      </c>
      <c r="F207" t="s">
        <v>6413</v>
      </c>
      <c r="G207" t="s">
        <v>6763</v>
      </c>
      <c r="H207" t="s">
        <v>6412</v>
      </c>
      <c r="I207" t="s">
        <v>6636</v>
      </c>
      <c r="J207" t="s">
        <v>6636</v>
      </c>
      <c r="K207" t="s">
        <v>6860</v>
      </c>
      <c r="L207" t="s">
        <v>6769</v>
      </c>
      <c r="M207" t="s">
        <v>6861</v>
      </c>
      <c r="N207" t="s">
        <v>6761</v>
      </c>
      <c r="O207" t="s">
        <v>6862</v>
      </c>
      <c r="P207">
        <v>4199900</v>
      </c>
      <c r="Q207" t="s">
        <v>6636</v>
      </c>
      <c r="R207" t="s">
        <v>6636</v>
      </c>
      <c r="U207" t="s">
        <v>6780</v>
      </c>
    </row>
    <row r="208" spans="1:21" x14ac:dyDescent="0.25">
      <c r="A208" t="s">
        <v>6637</v>
      </c>
      <c r="B208" s="12">
        <v>42253</v>
      </c>
      <c r="C208" t="s">
        <v>6858</v>
      </c>
      <c r="D208" s="11">
        <v>46195.631018518499</v>
      </c>
      <c r="E208" t="s">
        <v>6859</v>
      </c>
      <c r="F208" t="s">
        <v>6413</v>
      </c>
      <c r="G208" t="s">
        <v>6772</v>
      </c>
      <c r="H208" t="s">
        <v>6412</v>
      </c>
      <c r="I208" t="s">
        <v>6636</v>
      </c>
      <c r="J208" t="s">
        <v>6636</v>
      </c>
      <c r="K208" t="s">
        <v>6860</v>
      </c>
      <c r="L208" t="s">
        <v>6769</v>
      </c>
      <c r="M208" t="s">
        <v>6861</v>
      </c>
      <c r="N208" t="s">
        <v>6761</v>
      </c>
      <c r="O208" t="s">
        <v>6862</v>
      </c>
      <c r="P208">
        <v>4199900</v>
      </c>
      <c r="Q208" t="s">
        <v>6636</v>
      </c>
      <c r="R208" t="s">
        <v>6636</v>
      </c>
      <c r="U208" t="s">
        <v>6780</v>
      </c>
    </row>
    <row r="209" spans="1:21" x14ac:dyDescent="0.25">
      <c r="A209" t="s">
        <v>6637</v>
      </c>
      <c r="B209" s="12">
        <v>42253</v>
      </c>
      <c r="C209" t="s">
        <v>6858</v>
      </c>
      <c r="D209" s="11">
        <v>46195.631018518499</v>
      </c>
      <c r="E209" t="s">
        <v>6859</v>
      </c>
      <c r="F209" t="s">
        <v>6413</v>
      </c>
      <c r="G209" t="s">
        <v>6773</v>
      </c>
      <c r="H209" t="s">
        <v>6412</v>
      </c>
      <c r="I209" t="s">
        <v>6636</v>
      </c>
      <c r="J209" t="s">
        <v>6636</v>
      </c>
      <c r="K209" t="s">
        <v>6860</v>
      </c>
      <c r="L209" t="s">
        <v>6769</v>
      </c>
      <c r="M209" t="s">
        <v>6861</v>
      </c>
      <c r="N209" t="s">
        <v>6761</v>
      </c>
      <c r="O209" t="s">
        <v>6862</v>
      </c>
      <c r="P209">
        <v>4199900</v>
      </c>
      <c r="Q209" t="s">
        <v>6636</v>
      </c>
      <c r="R209" t="s">
        <v>6636</v>
      </c>
      <c r="U209" t="s">
        <v>6780</v>
      </c>
    </row>
    <row r="210" spans="1:21" x14ac:dyDescent="0.25">
      <c r="A210" t="s">
        <v>6619</v>
      </c>
      <c r="B210" s="12">
        <v>42253</v>
      </c>
      <c r="C210" t="s">
        <v>6858</v>
      </c>
      <c r="D210" s="11">
        <v>46195.6844444444</v>
      </c>
      <c r="E210" t="s">
        <v>6859</v>
      </c>
      <c r="F210" t="s">
        <v>6413</v>
      </c>
      <c r="G210" t="s">
        <v>6767</v>
      </c>
      <c r="H210" t="s">
        <v>6412</v>
      </c>
      <c r="I210" t="s">
        <v>6636</v>
      </c>
      <c r="J210" t="s">
        <v>6636</v>
      </c>
      <c r="K210" t="s">
        <v>6860</v>
      </c>
      <c r="L210" t="s">
        <v>6769</v>
      </c>
      <c r="M210" t="s">
        <v>6861</v>
      </c>
      <c r="N210" t="s">
        <v>6761</v>
      </c>
      <c r="O210" t="s">
        <v>6862</v>
      </c>
      <c r="P210">
        <v>4199900</v>
      </c>
      <c r="Q210" t="s">
        <v>6636</v>
      </c>
      <c r="R210" t="s">
        <v>6636</v>
      </c>
      <c r="U210" t="s">
        <v>6780</v>
      </c>
    </row>
    <row r="211" spans="1:21" x14ac:dyDescent="0.25">
      <c r="A211" t="s">
        <v>6619</v>
      </c>
      <c r="B211" s="12">
        <v>42253</v>
      </c>
      <c r="C211" t="s">
        <v>6858</v>
      </c>
      <c r="D211" s="11">
        <v>46195.6844444444</v>
      </c>
      <c r="E211" t="s">
        <v>6859</v>
      </c>
      <c r="F211" t="s">
        <v>6413</v>
      </c>
      <c r="G211" t="s">
        <v>6763</v>
      </c>
      <c r="H211" t="s">
        <v>6412</v>
      </c>
      <c r="I211" t="s">
        <v>6636</v>
      </c>
      <c r="J211" t="s">
        <v>6636</v>
      </c>
      <c r="K211" t="s">
        <v>6860</v>
      </c>
      <c r="L211" t="s">
        <v>6769</v>
      </c>
      <c r="M211" t="s">
        <v>6861</v>
      </c>
      <c r="N211" t="s">
        <v>6761</v>
      </c>
      <c r="O211" t="s">
        <v>6862</v>
      </c>
      <c r="P211">
        <v>4199900</v>
      </c>
      <c r="Q211" t="s">
        <v>6636</v>
      </c>
      <c r="R211" t="s">
        <v>6636</v>
      </c>
      <c r="U211" t="s">
        <v>6780</v>
      </c>
    </row>
    <row r="212" spans="1:21" x14ac:dyDescent="0.25">
      <c r="A212" t="s">
        <v>6619</v>
      </c>
      <c r="B212" s="12">
        <v>42253</v>
      </c>
      <c r="C212" t="s">
        <v>6858</v>
      </c>
      <c r="D212" s="11">
        <v>46195.6844444444</v>
      </c>
      <c r="E212" t="s">
        <v>6859</v>
      </c>
      <c r="F212" t="s">
        <v>6413</v>
      </c>
      <c r="G212" t="s">
        <v>6772</v>
      </c>
      <c r="H212" t="s">
        <v>6412</v>
      </c>
      <c r="I212" t="s">
        <v>6636</v>
      </c>
      <c r="J212" t="s">
        <v>6636</v>
      </c>
      <c r="K212" t="s">
        <v>6860</v>
      </c>
      <c r="L212" t="s">
        <v>6769</v>
      </c>
      <c r="M212" t="s">
        <v>6861</v>
      </c>
      <c r="N212" t="s">
        <v>6761</v>
      </c>
      <c r="O212" t="s">
        <v>6862</v>
      </c>
      <c r="P212">
        <v>4199900</v>
      </c>
      <c r="Q212" t="s">
        <v>6636</v>
      </c>
      <c r="R212" t="s">
        <v>6636</v>
      </c>
      <c r="U212" t="s">
        <v>6780</v>
      </c>
    </row>
    <row r="213" spans="1:21" x14ac:dyDescent="0.25">
      <c r="A213" t="s">
        <v>6619</v>
      </c>
      <c r="B213" s="12">
        <v>42253</v>
      </c>
      <c r="C213" t="s">
        <v>6858</v>
      </c>
      <c r="D213" s="11">
        <v>46195.6844444444</v>
      </c>
      <c r="E213" t="s">
        <v>6859</v>
      </c>
      <c r="F213" t="s">
        <v>6413</v>
      </c>
      <c r="G213" t="s">
        <v>6773</v>
      </c>
      <c r="H213" t="s">
        <v>6412</v>
      </c>
      <c r="I213" t="s">
        <v>6636</v>
      </c>
      <c r="J213" t="s">
        <v>6636</v>
      </c>
      <c r="K213" t="s">
        <v>6860</v>
      </c>
      <c r="L213" t="s">
        <v>6769</v>
      </c>
      <c r="M213" t="s">
        <v>6861</v>
      </c>
      <c r="N213" t="s">
        <v>6761</v>
      </c>
      <c r="O213" t="s">
        <v>6862</v>
      </c>
      <c r="P213">
        <v>4199900</v>
      </c>
      <c r="Q213" t="s">
        <v>6636</v>
      </c>
      <c r="R213" t="s">
        <v>6636</v>
      </c>
      <c r="U213" t="s">
        <v>6780</v>
      </c>
    </row>
    <row r="214" spans="1:21" x14ac:dyDescent="0.25">
      <c r="A214" t="s">
        <v>6637</v>
      </c>
      <c r="B214" s="12">
        <v>42361</v>
      </c>
      <c r="C214" t="s">
        <v>6863</v>
      </c>
      <c r="D214" s="11">
        <v>46197.322569444397</v>
      </c>
      <c r="E214" t="s">
        <v>6864</v>
      </c>
      <c r="F214" t="s">
        <v>6413</v>
      </c>
      <c r="G214" t="s">
        <v>6767</v>
      </c>
      <c r="H214" t="s">
        <v>6412</v>
      </c>
      <c r="I214" t="s">
        <v>55</v>
      </c>
      <c r="J214" t="s">
        <v>643</v>
      </c>
      <c r="K214" t="s">
        <v>6865</v>
      </c>
      <c r="L214" t="s">
        <v>6769</v>
      </c>
      <c r="M214" t="s">
        <v>6866</v>
      </c>
      <c r="N214" t="s">
        <v>6761</v>
      </c>
      <c r="O214" t="s">
        <v>6862</v>
      </c>
      <c r="P214">
        <v>4249000</v>
      </c>
      <c r="Q214" t="s">
        <v>6867</v>
      </c>
      <c r="R214" t="s">
        <v>6779</v>
      </c>
      <c r="U214" t="s">
        <v>6780</v>
      </c>
    </row>
    <row r="215" spans="1:21" x14ac:dyDescent="0.25">
      <c r="A215" t="s">
        <v>6637</v>
      </c>
      <c r="B215" s="12">
        <v>42361</v>
      </c>
      <c r="C215" t="s">
        <v>6863</v>
      </c>
      <c r="D215" s="11">
        <v>46197.322569444397</v>
      </c>
      <c r="E215" t="s">
        <v>6864</v>
      </c>
      <c r="F215" t="s">
        <v>6413</v>
      </c>
      <c r="G215" t="s">
        <v>6763</v>
      </c>
      <c r="H215" t="s">
        <v>6412</v>
      </c>
      <c r="I215" t="s">
        <v>55</v>
      </c>
      <c r="J215" t="s">
        <v>643</v>
      </c>
      <c r="K215" t="s">
        <v>6865</v>
      </c>
      <c r="L215" t="s">
        <v>6769</v>
      </c>
      <c r="M215" t="s">
        <v>6866</v>
      </c>
      <c r="N215" t="s">
        <v>6761</v>
      </c>
      <c r="O215" t="s">
        <v>6862</v>
      </c>
      <c r="P215">
        <v>4249000</v>
      </c>
      <c r="Q215" t="s">
        <v>6867</v>
      </c>
      <c r="R215" t="s">
        <v>6779</v>
      </c>
      <c r="U215" t="s">
        <v>6780</v>
      </c>
    </row>
    <row r="216" spans="1:21" x14ac:dyDescent="0.25">
      <c r="A216" t="s">
        <v>6637</v>
      </c>
      <c r="B216" s="12">
        <v>42361</v>
      </c>
      <c r="C216" t="s">
        <v>6863</v>
      </c>
      <c r="D216" s="11">
        <v>46197.322569444397</v>
      </c>
      <c r="E216" t="s">
        <v>6864</v>
      </c>
      <c r="F216" t="s">
        <v>6413</v>
      </c>
      <c r="G216" t="s">
        <v>6772</v>
      </c>
      <c r="H216" t="s">
        <v>6412</v>
      </c>
      <c r="I216" t="s">
        <v>55</v>
      </c>
      <c r="J216" t="s">
        <v>643</v>
      </c>
      <c r="K216" t="s">
        <v>6865</v>
      </c>
      <c r="L216" t="s">
        <v>6769</v>
      </c>
      <c r="M216" t="s">
        <v>6866</v>
      </c>
      <c r="N216" t="s">
        <v>6761</v>
      </c>
      <c r="O216" t="s">
        <v>6862</v>
      </c>
      <c r="P216">
        <v>4249000</v>
      </c>
      <c r="Q216" t="s">
        <v>6867</v>
      </c>
      <c r="R216" t="s">
        <v>6779</v>
      </c>
      <c r="U216" t="s">
        <v>6780</v>
      </c>
    </row>
    <row r="217" spans="1:21" x14ac:dyDescent="0.25">
      <c r="A217" t="s">
        <v>6637</v>
      </c>
      <c r="B217" s="12">
        <v>42361</v>
      </c>
      <c r="C217" t="s">
        <v>6863</v>
      </c>
      <c r="D217" s="11">
        <v>46197.322569444397</v>
      </c>
      <c r="E217" t="s">
        <v>6864</v>
      </c>
      <c r="F217" t="s">
        <v>6413</v>
      </c>
      <c r="G217" t="s">
        <v>6773</v>
      </c>
      <c r="H217" t="s">
        <v>6412</v>
      </c>
      <c r="I217" t="s">
        <v>55</v>
      </c>
      <c r="J217" t="s">
        <v>643</v>
      </c>
      <c r="K217" t="s">
        <v>6865</v>
      </c>
      <c r="L217" t="s">
        <v>6769</v>
      </c>
      <c r="M217" t="s">
        <v>6866</v>
      </c>
      <c r="N217" t="s">
        <v>6761</v>
      </c>
      <c r="O217" t="s">
        <v>6862</v>
      </c>
      <c r="P217">
        <v>4249000</v>
      </c>
      <c r="Q217" t="s">
        <v>6867</v>
      </c>
      <c r="R217" t="s">
        <v>6779</v>
      </c>
      <c r="U217" t="s">
        <v>6780</v>
      </c>
    </row>
    <row r="218" spans="1:21" x14ac:dyDescent="0.25">
      <c r="A218" t="s">
        <v>6637</v>
      </c>
      <c r="B218" s="12">
        <v>42430</v>
      </c>
      <c r="C218" t="s">
        <v>6868</v>
      </c>
      <c r="D218" s="11">
        <v>46197.391053240703</v>
      </c>
      <c r="E218" t="s">
        <v>6869</v>
      </c>
      <c r="F218" t="s">
        <v>6413</v>
      </c>
      <c r="G218" t="s">
        <v>6757</v>
      </c>
      <c r="H218" t="s">
        <v>6412</v>
      </c>
      <c r="I218" t="s">
        <v>55</v>
      </c>
      <c r="J218" t="s">
        <v>643</v>
      </c>
      <c r="K218" t="s">
        <v>6870</v>
      </c>
      <c r="L218" t="s">
        <v>6759</v>
      </c>
      <c r="M218" t="s">
        <v>6871</v>
      </c>
      <c r="N218" t="s">
        <v>6761</v>
      </c>
      <c r="O218" t="s">
        <v>6771</v>
      </c>
      <c r="P218">
        <v>3399000</v>
      </c>
      <c r="Q218" t="s">
        <v>6636</v>
      </c>
      <c r="R218" t="s">
        <v>6636</v>
      </c>
      <c r="U218" t="s">
        <v>6636</v>
      </c>
    </row>
    <row r="219" spans="1:21" x14ac:dyDescent="0.25">
      <c r="A219" t="s">
        <v>6637</v>
      </c>
      <c r="B219" s="12">
        <v>42430</v>
      </c>
      <c r="C219" t="s">
        <v>6868</v>
      </c>
      <c r="D219" s="11">
        <v>46197.391053240703</v>
      </c>
      <c r="E219" t="s">
        <v>6869</v>
      </c>
      <c r="F219" t="s">
        <v>6413</v>
      </c>
      <c r="G219" t="s">
        <v>6763</v>
      </c>
      <c r="H219" t="s">
        <v>6412</v>
      </c>
      <c r="I219" t="s">
        <v>55</v>
      </c>
      <c r="J219" t="s">
        <v>643</v>
      </c>
      <c r="K219" t="s">
        <v>6870</v>
      </c>
      <c r="L219" t="s">
        <v>6759</v>
      </c>
      <c r="M219" t="s">
        <v>6871</v>
      </c>
      <c r="N219" t="s">
        <v>6761</v>
      </c>
      <c r="O219" t="s">
        <v>6771</v>
      </c>
      <c r="P219">
        <v>3399000</v>
      </c>
      <c r="Q219" t="s">
        <v>6636</v>
      </c>
      <c r="R219" t="s">
        <v>6636</v>
      </c>
      <c r="U219" t="s">
        <v>6636</v>
      </c>
    </row>
    <row r="220" spans="1:21" x14ac:dyDescent="0.25">
      <c r="A220" t="s">
        <v>6637</v>
      </c>
      <c r="B220" s="12">
        <v>42430</v>
      </c>
      <c r="C220" t="s">
        <v>6868</v>
      </c>
      <c r="D220" s="11">
        <v>46197.391053240703</v>
      </c>
      <c r="E220" t="s">
        <v>6869</v>
      </c>
      <c r="F220" t="s">
        <v>6413</v>
      </c>
      <c r="G220" t="s">
        <v>6764</v>
      </c>
      <c r="H220" t="s">
        <v>6412</v>
      </c>
      <c r="I220" t="s">
        <v>55</v>
      </c>
      <c r="J220" t="s">
        <v>643</v>
      </c>
      <c r="K220" t="s">
        <v>6870</v>
      </c>
      <c r="L220" t="s">
        <v>6759</v>
      </c>
      <c r="M220" t="s">
        <v>6871</v>
      </c>
      <c r="N220" t="s">
        <v>6761</v>
      </c>
      <c r="O220" t="s">
        <v>6771</v>
      </c>
      <c r="P220">
        <v>3399000</v>
      </c>
      <c r="Q220" t="s">
        <v>6636</v>
      </c>
      <c r="R220" t="s">
        <v>6636</v>
      </c>
      <c r="U220" t="s">
        <v>6636</v>
      </c>
    </row>
    <row r="221" spans="1:21" x14ac:dyDescent="0.25">
      <c r="A221" t="s">
        <v>6619</v>
      </c>
      <c r="B221" s="12">
        <v>42361</v>
      </c>
      <c r="C221" t="s">
        <v>6863</v>
      </c>
      <c r="D221" s="11">
        <v>46197.576574074097</v>
      </c>
      <c r="E221" t="s">
        <v>6864</v>
      </c>
      <c r="F221" t="s">
        <v>6413</v>
      </c>
      <c r="G221" t="s">
        <v>6767</v>
      </c>
      <c r="H221" t="s">
        <v>6412</v>
      </c>
      <c r="I221" t="s">
        <v>55</v>
      </c>
      <c r="J221" t="s">
        <v>643</v>
      </c>
      <c r="K221" t="s">
        <v>6865</v>
      </c>
      <c r="L221" t="s">
        <v>6769</v>
      </c>
      <c r="M221" t="s">
        <v>6866</v>
      </c>
      <c r="N221" t="s">
        <v>6761</v>
      </c>
      <c r="O221" t="s">
        <v>6862</v>
      </c>
      <c r="P221">
        <v>4249000</v>
      </c>
      <c r="Q221" t="s">
        <v>6867</v>
      </c>
      <c r="R221" t="s">
        <v>6779</v>
      </c>
      <c r="U221" t="s">
        <v>6780</v>
      </c>
    </row>
    <row r="222" spans="1:21" x14ac:dyDescent="0.25">
      <c r="A222" t="s">
        <v>6619</v>
      </c>
      <c r="B222" s="12">
        <v>42361</v>
      </c>
      <c r="C222" t="s">
        <v>6863</v>
      </c>
      <c r="D222" s="11">
        <v>46197.576574074097</v>
      </c>
      <c r="E222" t="s">
        <v>6864</v>
      </c>
      <c r="F222" t="s">
        <v>6413</v>
      </c>
      <c r="G222" t="s">
        <v>6763</v>
      </c>
      <c r="H222" t="s">
        <v>6412</v>
      </c>
      <c r="I222" t="s">
        <v>55</v>
      </c>
      <c r="J222" t="s">
        <v>643</v>
      </c>
      <c r="K222" t="s">
        <v>6865</v>
      </c>
      <c r="L222" t="s">
        <v>6769</v>
      </c>
      <c r="M222" t="s">
        <v>6866</v>
      </c>
      <c r="N222" t="s">
        <v>6761</v>
      </c>
      <c r="O222" t="s">
        <v>6862</v>
      </c>
      <c r="P222">
        <v>4249000</v>
      </c>
      <c r="Q222" t="s">
        <v>6867</v>
      </c>
      <c r="R222" t="s">
        <v>6779</v>
      </c>
      <c r="U222" t="s">
        <v>6780</v>
      </c>
    </row>
    <row r="223" spans="1:21" x14ac:dyDescent="0.25">
      <c r="A223" t="s">
        <v>6619</v>
      </c>
      <c r="B223" s="12">
        <v>42361</v>
      </c>
      <c r="C223" t="s">
        <v>6863</v>
      </c>
      <c r="D223" s="11">
        <v>46197.576574074097</v>
      </c>
      <c r="E223" t="s">
        <v>6864</v>
      </c>
      <c r="F223" t="s">
        <v>6413</v>
      </c>
      <c r="G223" t="s">
        <v>6772</v>
      </c>
      <c r="H223" t="s">
        <v>6412</v>
      </c>
      <c r="I223" t="s">
        <v>55</v>
      </c>
      <c r="J223" t="s">
        <v>643</v>
      </c>
      <c r="K223" t="s">
        <v>6865</v>
      </c>
      <c r="L223" t="s">
        <v>6769</v>
      </c>
      <c r="M223" t="s">
        <v>6866</v>
      </c>
      <c r="N223" t="s">
        <v>6761</v>
      </c>
      <c r="O223" t="s">
        <v>6862</v>
      </c>
      <c r="P223">
        <v>4249000</v>
      </c>
      <c r="Q223" t="s">
        <v>6867</v>
      </c>
      <c r="R223" t="s">
        <v>6779</v>
      </c>
      <c r="U223" t="s">
        <v>6780</v>
      </c>
    </row>
    <row r="224" spans="1:21" x14ac:dyDescent="0.25">
      <c r="A224" t="s">
        <v>6619</v>
      </c>
      <c r="B224" s="12">
        <v>42361</v>
      </c>
      <c r="C224" t="s">
        <v>6863</v>
      </c>
      <c r="D224" s="11">
        <v>46197.576574074097</v>
      </c>
      <c r="E224" t="s">
        <v>6864</v>
      </c>
      <c r="F224" t="s">
        <v>6413</v>
      </c>
      <c r="G224" t="s">
        <v>6773</v>
      </c>
      <c r="H224" t="s">
        <v>6412</v>
      </c>
      <c r="I224" t="s">
        <v>55</v>
      </c>
      <c r="J224" t="s">
        <v>643</v>
      </c>
      <c r="K224" t="s">
        <v>6865</v>
      </c>
      <c r="L224" t="s">
        <v>6769</v>
      </c>
      <c r="M224" t="s">
        <v>6866</v>
      </c>
      <c r="N224" t="s">
        <v>6761</v>
      </c>
      <c r="O224" t="s">
        <v>6862</v>
      </c>
      <c r="P224">
        <v>4249000</v>
      </c>
      <c r="Q224" t="s">
        <v>6867</v>
      </c>
      <c r="R224" t="s">
        <v>6779</v>
      </c>
      <c r="U224" t="s">
        <v>6780</v>
      </c>
    </row>
    <row r="225" spans="1:21" x14ac:dyDescent="0.25">
      <c r="A225" t="s">
        <v>6637</v>
      </c>
      <c r="B225" s="12">
        <v>42380</v>
      </c>
      <c r="C225" t="s">
        <v>6872</v>
      </c>
      <c r="D225" s="11">
        <v>46197.646180555603</v>
      </c>
      <c r="E225" t="s">
        <v>6873</v>
      </c>
      <c r="F225" t="s">
        <v>6413</v>
      </c>
      <c r="G225" t="s">
        <v>6757</v>
      </c>
      <c r="H225" t="s">
        <v>6412</v>
      </c>
      <c r="I225" t="s">
        <v>55</v>
      </c>
      <c r="J225" t="s">
        <v>643</v>
      </c>
      <c r="K225" t="s">
        <v>6874</v>
      </c>
      <c r="L225" t="s">
        <v>6759</v>
      </c>
      <c r="M225" t="s">
        <v>6875</v>
      </c>
      <c r="N225" t="s">
        <v>6761</v>
      </c>
      <c r="O225" t="s">
        <v>6762</v>
      </c>
      <c r="P225">
        <v>3029900</v>
      </c>
      <c r="Q225" t="s">
        <v>6636</v>
      </c>
      <c r="R225" t="s">
        <v>6636</v>
      </c>
      <c r="U225" t="s">
        <v>6636</v>
      </c>
    </row>
    <row r="226" spans="1:21" x14ac:dyDescent="0.25">
      <c r="A226" t="s">
        <v>6637</v>
      </c>
      <c r="B226" s="12">
        <v>42380</v>
      </c>
      <c r="C226" t="s">
        <v>6872</v>
      </c>
      <c r="D226" s="11">
        <v>46197.646180555603</v>
      </c>
      <c r="E226" t="s">
        <v>6873</v>
      </c>
      <c r="F226" t="s">
        <v>6413</v>
      </c>
      <c r="G226" t="s">
        <v>6763</v>
      </c>
      <c r="H226" t="s">
        <v>6412</v>
      </c>
      <c r="I226" t="s">
        <v>55</v>
      </c>
      <c r="J226" t="s">
        <v>643</v>
      </c>
      <c r="K226" t="s">
        <v>6874</v>
      </c>
      <c r="L226" t="s">
        <v>6759</v>
      </c>
      <c r="M226" t="s">
        <v>6875</v>
      </c>
      <c r="N226" t="s">
        <v>6761</v>
      </c>
      <c r="O226" t="s">
        <v>6762</v>
      </c>
      <c r="P226">
        <v>3029900</v>
      </c>
      <c r="Q226" t="s">
        <v>6636</v>
      </c>
      <c r="R226" t="s">
        <v>6636</v>
      </c>
      <c r="U226" t="s">
        <v>6636</v>
      </c>
    </row>
    <row r="227" spans="1:21" x14ac:dyDescent="0.25">
      <c r="A227" t="s">
        <v>6637</v>
      </c>
      <c r="B227" s="12">
        <v>42380</v>
      </c>
      <c r="C227" t="s">
        <v>6872</v>
      </c>
      <c r="D227" s="11">
        <v>46197.646180555603</v>
      </c>
      <c r="E227" t="s">
        <v>6873</v>
      </c>
      <c r="F227" t="s">
        <v>6413</v>
      </c>
      <c r="G227" t="s">
        <v>6764</v>
      </c>
      <c r="H227" t="s">
        <v>6412</v>
      </c>
      <c r="I227" t="s">
        <v>55</v>
      </c>
      <c r="J227" t="s">
        <v>643</v>
      </c>
      <c r="K227" t="s">
        <v>6874</v>
      </c>
      <c r="L227" t="s">
        <v>6759</v>
      </c>
      <c r="M227" t="s">
        <v>6875</v>
      </c>
      <c r="N227" t="s">
        <v>6761</v>
      </c>
      <c r="O227" t="s">
        <v>6762</v>
      </c>
      <c r="P227">
        <v>3029900</v>
      </c>
      <c r="Q227" t="s">
        <v>6636</v>
      </c>
      <c r="R227" t="s">
        <v>6636</v>
      </c>
      <c r="U227" t="s">
        <v>6636</v>
      </c>
    </row>
    <row r="228" spans="1:21" x14ac:dyDescent="0.25">
      <c r="A228" t="s">
        <v>6637</v>
      </c>
      <c r="B228" s="12">
        <v>42386</v>
      </c>
      <c r="C228" t="s">
        <v>6876</v>
      </c>
      <c r="D228" s="11">
        <v>46197.684837963003</v>
      </c>
      <c r="E228" t="s">
        <v>6877</v>
      </c>
      <c r="F228" t="s">
        <v>6413</v>
      </c>
      <c r="G228" t="s">
        <v>6757</v>
      </c>
      <c r="H228" t="s">
        <v>6412</v>
      </c>
      <c r="I228" t="s">
        <v>55</v>
      </c>
      <c r="J228" t="s">
        <v>176</v>
      </c>
      <c r="K228" t="s">
        <v>6870</v>
      </c>
      <c r="L228" t="s">
        <v>6759</v>
      </c>
      <c r="M228" t="s">
        <v>6871</v>
      </c>
      <c r="N228" t="s">
        <v>6761</v>
      </c>
      <c r="O228" t="s">
        <v>6771</v>
      </c>
      <c r="P228">
        <v>3399000</v>
      </c>
      <c r="Q228" t="s">
        <v>6636</v>
      </c>
      <c r="R228" t="s">
        <v>6636</v>
      </c>
      <c r="U228" t="s">
        <v>6878</v>
      </c>
    </row>
    <row r="229" spans="1:21" x14ac:dyDescent="0.25">
      <c r="A229" t="s">
        <v>6637</v>
      </c>
      <c r="B229" s="12">
        <v>42386</v>
      </c>
      <c r="C229" t="s">
        <v>6876</v>
      </c>
      <c r="D229" s="11">
        <v>46197.684837963003</v>
      </c>
      <c r="E229" t="s">
        <v>6877</v>
      </c>
      <c r="F229" t="s">
        <v>6413</v>
      </c>
      <c r="G229" t="s">
        <v>6763</v>
      </c>
      <c r="H229" t="s">
        <v>6412</v>
      </c>
      <c r="I229" t="s">
        <v>55</v>
      </c>
      <c r="J229" t="s">
        <v>176</v>
      </c>
      <c r="K229" t="s">
        <v>6870</v>
      </c>
      <c r="L229" t="s">
        <v>6759</v>
      </c>
      <c r="M229" t="s">
        <v>6871</v>
      </c>
      <c r="N229" t="s">
        <v>6761</v>
      </c>
      <c r="O229" t="s">
        <v>6771</v>
      </c>
      <c r="P229">
        <v>3399000</v>
      </c>
      <c r="Q229" t="s">
        <v>6636</v>
      </c>
      <c r="R229" t="s">
        <v>6636</v>
      </c>
      <c r="U229" t="s">
        <v>6878</v>
      </c>
    </row>
    <row r="230" spans="1:21" x14ac:dyDescent="0.25">
      <c r="A230" t="s">
        <v>6637</v>
      </c>
      <c r="B230" s="12">
        <v>42386</v>
      </c>
      <c r="C230" t="s">
        <v>6876</v>
      </c>
      <c r="D230" s="11">
        <v>46197.684837963003</v>
      </c>
      <c r="E230" t="s">
        <v>6877</v>
      </c>
      <c r="F230" t="s">
        <v>6413</v>
      </c>
      <c r="G230" t="s">
        <v>6764</v>
      </c>
      <c r="H230" t="s">
        <v>6412</v>
      </c>
      <c r="I230" t="s">
        <v>55</v>
      </c>
      <c r="J230" t="s">
        <v>176</v>
      </c>
      <c r="K230" t="s">
        <v>6870</v>
      </c>
      <c r="L230" t="s">
        <v>6759</v>
      </c>
      <c r="M230" t="s">
        <v>6871</v>
      </c>
      <c r="N230" t="s">
        <v>6761</v>
      </c>
      <c r="O230" t="s">
        <v>6771</v>
      </c>
      <c r="P230">
        <v>3399000</v>
      </c>
      <c r="Q230" t="s">
        <v>6636</v>
      </c>
      <c r="R230" t="s">
        <v>6636</v>
      </c>
      <c r="U230" t="s">
        <v>6878</v>
      </c>
    </row>
    <row r="231" spans="1:21" x14ac:dyDescent="0.25">
      <c r="A231" t="s">
        <v>6619</v>
      </c>
      <c r="B231" s="12">
        <v>42380</v>
      </c>
      <c r="C231" t="s">
        <v>6872</v>
      </c>
      <c r="D231" s="11">
        <v>46197.706770833298</v>
      </c>
      <c r="E231" t="s">
        <v>6873</v>
      </c>
      <c r="F231" t="s">
        <v>6413</v>
      </c>
      <c r="G231" t="s">
        <v>6757</v>
      </c>
      <c r="H231" t="s">
        <v>6412</v>
      </c>
      <c r="I231" t="s">
        <v>55</v>
      </c>
      <c r="J231" t="s">
        <v>643</v>
      </c>
      <c r="K231" t="s">
        <v>6874</v>
      </c>
      <c r="L231" t="s">
        <v>6759</v>
      </c>
      <c r="M231" t="s">
        <v>6875</v>
      </c>
      <c r="N231" t="s">
        <v>6761</v>
      </c>
      <c r="O231" t="s">
        <v>6762</v>
      </c>
      <c r="P231">
        <v>3029900</v>
      </c>
      <c r="Q231" t="s">
        <v>6636</v>
      </c>
      <c r="R231" t="s">
        <v>6636</v>
      </c>
      <c r="U231" t="s">
        <v>6636</v>
      </c>
    </row>
    <row r="232" spans="1:21" x14ac:dyDescent="0.25">
      <c r="A232" t="s">
        <v>6619</v>
      </c>
      <c r="B232" s="12">
        <v>42380</v>
      </c>
      <c r="C232" t="s">
        <v>6872</v>
      </c>
      <c r="D232" s="11">
        <v>46197.706770833298</v>
      </c>
      <c r="E232" t="s">
        <v>6873</v>
      </c>
      <c r="F232" t="s">
        <v>6413</v>
      </c>
      <c r="G232" t="s">
        <v>6763</v>
      </c>
      <c r="H232" t="s">
        <v>6412</v>
      </c>
      <c r="I232" t="s">
        <v>55</v>
      </c>
      <c r="J232" t="s">
        <v>643</v>
      </c>
      <c r="K232" t="s">
        <v>6874</v>
      </c>
      <c r="L232" t="s">
        <v>6759</v>
      </c>
      <c r="M232" t="s">
        <v>6875</v>
      </c>
      <c r="N232" t="s">
        <v>6761</v>
      </c>
      <c r="O232" t="s">
        <v>6762</v>
      </c>
      <c r="P232">
        <v>3029900</v>
      </c>
      <c r="Q232" t="s">
        <v>6636</v>
      </c>
      <c r="R232" t="s">
        <v>6636</v>
      </c>
      <c r="U232" t="s">
        <v>6636</v>
      </c>
    </row>
    <row r="233" spans="1:21" x14ac:dyDescent="0.25">
      <c r="A233" t="s">
        <v>6619</v>
      </c>
      <c r="B233" s="12">
        <v>42380</v>
      </c>
      <c r="C233" t="s">
        <v>6872</v>
      </c>
      <c r="D233" s="11">
        <v>46197.706770833298</v>
      </c>
      <c r="E233" t="s">
        <v>6873</v>
      </c>
      <c r="F233" t="s">
        <v>6413</v>
      </c>
      <c r="G233" t="s">
        <v>6764</v>
      </c>
      <c r="H233" t="s">
        <v>6412</v>
      </c>
      <c r="I233" t="s">
        <v>55</v>
      </c>
      <c r="J233" t="s">
        <v>643</v>
      </c>
      <c r="K233" t="s">
        <v>6874</v>
      </c>
      <c r="L233" t="s">
        <v>6759</v>
      </c>
      <c r="M233" t="s">
        <v>6875</v>
      </c>
      <c r="N233" t="s">
        <v>6761</v>
      </c>
      <c r="O233" t="s">
        <v>6762</v>
      </c>
      <c r="P233">
        <v>3029900</v>
      </c>
      <c r="Q233" t="s">
        <v>6636</v>
      </c>
      <c r="R233" t="s">
        <v>6636</v>
      </c>
      <c r="U233" t="s">
        <v>6636</v>
      </c>
    </row>
    <row r="234" spans="1:21" x14ac:dyDescent="0.25">
      <c r="A234" t="s">
        <v>6619</v>
      </c>
      <c r="B234" s="12">
        <v>42386</v>
      </c>
      <c r="C234" t="s">
        <v>6876</v>
      </c>
      <c r="D234" s="11">
        <v>46197.718171296299</v>
      </c>
      <c r="E234" t="s">
        <v>6877</v>
      </c>
      <c r="F234" t="s">
        <v>6413</v>
      </c>
      <c r="G234" t="s">
        <v>6757</v>
      </c>
      <c r="H234" t="s">
        <v>6412</v>
      </c>
      <c r="I234" t="s">
        <v>55</v>
      </c>
      <c r="J234" t="s">
        <v>176</v>
      </c>
      <c r="K234" t="s">
        <v>6870</v>
      </c>
      <c r="L234" t="s">
        <v>6759</v>
      </c>
      <c r="M234" t="s">
        <v>6871</v>
      </c>
      <c r="N234" t="s">
        <v>6761</v>
      </c>
      <c r="O234" t="s">
        <v>6771</v>
      </c>
      <c r="P234">
        <v>3399000</v>
      </c>
      <c r="Q234" t="s">
        <v>6636</v>
      </c>
      <c r="R234" t="s">
        <v>6636</v>
      </c>
      <c r="U234" t="s">
        <v>6878</v>
      </c>
    </row>
    <row r="235" spans="1:21" x14ac:dyDescent="0.25">
      <c r="A235" t="s">
        <v>6619</v>
      </c>
      <c r="B235" s="12">
        <v>42386</v>
      </c>
      <c r="C235" t="s">
        <v>6876</v>
      </c>
      <c r="D235" s="11">
        <v>46197.718171296299</v>
      </c>
      <c r="E235" t="s">
        <v>6877</v>
      </c>
      <c r="F235" t="s">
        <v>6413</v>
      </c>
      <c r="G235" t="s">
        <v>6763</v>
      </c>
      <c r="H235" t="s">
        <v>6412</v>
      </c>
      <c r="I235" t="s">
        <v>55</v>
      </c>
      <c r="J235" t="s">
        <v>176</v>
      </c>
      <c r="K235" t="s">
        <v>6870</v>
      </c>
      <c r="L235" t="s">
        <v>6759</v>
      </c>
      <c r="M235" t="s">
        <v>6871</v>
      </c>
      <c r="N235" t="s">
        <v>6761</v>
      </c>
      <c r="O235" t="s">
        <v>6771</v>
      </c>
      <c r="P235">
        <v>3399000</v>
      </c>
      <c r="Q235" t="s">
        <v>6636</v>
      </c>
      <c r="R235" t="s">
        <v>6636</v>
      </c>
      <c r="U235" t="s">
        <v>6878</v>
      </c>
    </row>
    <row r="236" spans="1:21" x14ac:dyDescent="0.25">
      <c r="A236" t="s">
        <v>6619</v>
      </c>
      <c r="B236" s="12">
        <v>42386</v>
      </c>
      <c r="C236" t="s">
        <v>6876</v>
      </c>
      <c r="D236" s="11">
        <v>46197.718171296299</v>
      </c>
      <c r="E236" t="s">
        <v>6877</v>
      </c>
      <c r="F236" t="s">
        <v>6413</v>
      </c>
      <c r="G236" t="s">
        <v>6764</v>
      </c>
      <c r="H236" t="s">
        <v>6412</v>
      </c>
      <c r="I236" t="s">
        <v>55</v>
      </c>
      <c r="J236" t="s">
        <v>176</v>
      </c>
      <c r="K236" t="s">
        <v>6870</v>
      </c>
      <c r="L236" t="s">
        <v>6759</v>
      </c>
      <c r="M236" t="s">
        <v>6871</v>
      </c>
      <c r="N236" t="s">
        <v>6761</v>
      </c>
      <c r="O236" t="s">
        <v>6771</v>
      </c>
      <c r="P236">
        <v>3399000</v>
      </c>
      <c r="Q236" t="s">
        <v>6636</v>
      </c>
      <c r="R236" t="s">
        <v>6636</v>
      </c>
      <c r="U236" t="s">
        <v>6878</v>
      </c>
    </row>
    <row r="237" spans="1:21" x14ac:dyDescent="0.25">
      <c r="A237" t="s">
        <v>6637</v>
      </c>
      <c r="B237" s="12">
        <v>43109</v>
      </c>
      <c r="C237" t="s">
        <v>6879</v>
      </c>
      <c r="D237" s="11">
        <v>46198.195833333302</v>
      </c>
      <c r="E237" t="s">
        <v>6880</v>
      </c>
      <c r="F237" t="s">
        <v>6413</v>
      </c>
      <c r="G237" t="s">
        <v>6794</v>
      </c>
      <c r="H237" t="s">
        <v>6412</v>
      </c>
      <c r="I237" t="s">
        <v>65</v>
      </c>
      <c r="J237" t="s">
        <v>636</v>
      </c>
      <c r="K237" t="s">
        <v>6881</v>
      </c>
      <c r="L237" t="s">
        <v>6796</v>
      </c>
      <c r="M237" t="s">
        <v>6882</v>
      </c>
      <c r="N237" t="s">
        <v>6787</v>
      </c>
      <c r="O237" t="s">
        <v>6798</v>
      </c>
      <c r="P237">
        <v>2348000</v>
      </c>
      <c r="Q237" t="s">
        <v>6636</v>
      </c>
      <c r="R237" t="s">
        <v>6636</v>
      </c>
      <c r="U237" t="s">
        <v>6883</v>
      </c>
    </row>
    <row r="238" spans="1:21" x14ac:dyDescent="0.25">
      <c r="A238" t="s">
        <v>6637</v>
      </c>
      <c r="B238" s="12">
        <v>43109</v>
      </c>
      <c r="C238" t="s">
        <v>6879</v>
      </c>
      <c r="D238" s="11">
        <v>46198.195833333302</v>
      </c>
      <c r="E238" t="s">
        <v>6880</v>
      </c>
      <c r="F238" t="s">
        <v>6413</v>
      </c>
      <c r="G238" t="s">
        <v>6799</v>
      </c>
      <c r="H238" t="s">
        <v>6412</v>
      </c>
      <c r="I238" t="s">
        <v>65</v>
      </c>
      <c r="J238" t="s">
        <v>636</v>
      </c>
      <c r="K238" t="s">
        <v>6881</v>
      </c>
      <c r="L238" t="s">
        <v>6796</v>
      </c>
      <c r="M238" t="s">
        <v>6882</v>
      </c>
      <c r="N238" t="s">
        <v>6787</v>
      </c>
      <c r="O238" t="s">
        <v>6798</v>
      </c>
      <c r="P238">
        <v>2348000</v>
      </c>
      <c r="Q238" t="s">
        <v>6636</v>
      </c>
      <c r="R238" t="s">
        <v>6636</v>
      </c>
      <c r="U238" t="s">
        <v>6883</v>
      </c>
    </row>
    <row r="239" spans="1:21" x14ac:dyDescent="0.25">
      <c r="A239" t="s">
        <v>6637</v>
      </c>
      <c r="B239" s="12">
        <v>43109</v>
      </c>
      <c r="C239" t="s">
        <v>6879</v>
      </c>
      <c r="D239" s="11">
        <v>46198.195833333302</v>
      </c>
      <c r="E239" t="s">
        <v>6880</v>
      </c>
      <c r="F239" t="s">
        <v>6413</v>
      </c>
      <c r="G239" t="s">
        <v>6800</v>
      </c>
      <c r="H239" t="s">
        <v>6412</v>
      </c>
      <c r="I239" t="s">
        <v>65</v>
      </c>
      <c r="J239" t="s">
        <v>636</v>
      </c>
      <c r="K239" t="s">
        <v>6881</v>
      </c>
      <c r="L239" t="s">
        <v>6796</v>
      </c>
      <c r="M239" t="s">
        <v>6882</v>
      </c>
      <c r="N239" t="s">
        <v>6787</v>
      </c>
      <c r="O239" t="s">
        <v>6798</v>
      </c>
      <c r="P239">
        <v>2348000</v>
      </c>
      <c r="Q239" t="s">
        <v>6636</v>
      </c>
      <c r="R239" t="s">
        <v>6636</v>
      </c>
      <c r="U239" t="s">
        <v>6883</v>
      </c>
    </row>
    <row r="240" spans="1:21" x14ac:dyDescent="0.25">
      <c r="A240" t="s">
        <v>6637</v>
      </c>
      <c r="B240" s="12">
        <v>42411</v>
      </c>
      <c r="C240" t="s">
        <v>6884</v>
      </c>
      <c r="D240" s="11">
        <v>46198.507523148102</v>
      </c>
      <c r="E240" t="s">
        <v>6885</v>
      </c>
      <c r="F240" t="s">
        <v>6413</v>
      </c>
      <c r="G240" t="s">
        <v>6767</v>
      </c>
      <c r="H240" t="s">
        <v>6412</v>
      </c>
      <c r="I240" t="s">
        <v>55</v>
      </c>
      <c r="J240" t="s">
        <v>737</v>
      </c>
      <c r="K240" t="s">
        <v>6823</v>
      </c>
      <c r="L240" t="s">
        <v>6769</v>
      </c>
      <c r="M240" t="s">
        <v>6824</v>
      </c>
      <c r="N240" t="s">
        <v>6761</v>
      </c>
      <c r="O240" t="s">
        <v>6762</v>
      </c>
      <c r="P240">
        <v>2759900</v>
      </c>
      <c r="Q240" t="s">
        <v>6778</v>
      </c>
      <c r="R240" t="s">
        <v>6779</v>
      </c>
      <c r="U240" t="s">
        <v>6636</v>
      </c>
    </row>
    <row r="241" spans="1:21" x14ac:dyDescent="0.25">
      <c r="A241" t="s">
        <v>6637</v>
      </c>
      <c r="B241" s="12">
        <v>42411</v>
      </c>
      <c r="C241" t="s">
        <v>6884</v>
      </c>
      <c r="D241" s="11">
        <v>46198.507523148102</v>
      </c>
      <c r="E241" t="s">
        <v>6885</v>
      </c>
      <c r="F241" t="s">
        <v>6413</v>
      </c>
      <c r="G241" t="s">
        <v>6763</v>
      </c>
      <c r="H241" t="s">
        <v>6412</v>
      </c>
      <c r="I241" t="s">
        <v>55</v>
      </c>
      <c r="J241" t="s">
        <v>737</v>
      </c>
      <c r="K241" t="s">
        <v>6823</v>
      </c>
      <c r="L241" t="s">
        <v>6769</v>
      </c>
      <c r="M241" t="s">
        <v>6824</v>
      </c>
      <c r="N241" t="s">
        <v>6761</v>
      </c>
      <c r="O241" t="s">
        <v>6762</v>
      </c>
      <c r="P241">
        <v>2759900</v>
      </c>
      <c r="Q241" t="s">
        <v>6778</v>
      </c>
      <c r="R241" t="s">
        <v>6779</v>
      </c>
      <c r="U241" t="s">
        <v>6636</v>
      </c>
    </row>
    <row r="242" spans="1:21" x14ac:dyDescent="0.25">
      <c r="A242" t="s">
        <v>6637</v>
      </c>
      <c r="B242" s="12">
        <v>42411</v>
      </c>
      <c r="C242" t="s">
        <v>6884</v>
      </c>
      <c r="D242" s="11">
        <v>46198.507523148102</v>
      </c>
      <c r="E242" t="s">
        <v>6885</v>
      </c>
      <c r="F242" t="s">
        <v>6413</v>
      </c>
      <c r="G242" t="s">
        <v>6772</v>
      </c>
      <c r="H242" t="s">
        <v>6412</v>
      </c>
      <c r="I242" t="s">
        <v>55</v>
      </c>
      <c r="J242" t="s">
        <v>737</v>
      </c>
      <c r="K242" t="s">
        <v>6823</v>
      </c>
      <c r="L242" t="s">
        <v>6769</v>
      </c>
      <c r="M242" t="s">
        <v>6824</v>
      </c>
      <c r="N242" t="s">
        <v>6761</v>
      </c>
      <c r="O242" t="s">
        <v>6762</v>
      </c>
      <c r="P242">
        <v>2759900</v>
      </c>
      <c r="Q242" t="s">
        <v>6778</v>
      </c>
      <c r="R242" t="s">
        <v>6779</v>
      </c>
      <c r="U242" t="s">
        <v>6636</v>
      </c>
    </row>
    <row r="243" spans="1:21" x14ac:dyDescent="0.25">
      <c r="A243" t="s">
        <v>6637</v>
      </c>
      <c r="B243" s="12">
        <v>42411</v>
      </c>
      <c r="C243" t="s">
        <v>6884</v>
      </c>
      <c r="D243" s="11">
        <v>46198.507523148102</v>
      </c>
      <c r="E243" t="s">
        <v>6885</v>
      </c>
      <c r="F243" t="s">
        <v>6413</v>
      </c>
      <c r="G243" t="s">
        <v>6773</v>
      </c>
      <c r="H243" t="s">
        <v>6412</v>
      </c>
      <c r="I243" t="s">
        <v>55</v>
      </c>
      <c r="J243" t="s">
        <v>737</v>
      </c>
      <c r="K243" t="s">
        <v>6823</v>
      </c>
      <c r="L243" t="s">
        <v>6769</v>
      </c>
      <c r="M243" t="s">
        <v>6824</v>
      </c>
      <c r="N243" t="s">
        <v>6761</v>
      </c>
      <c r="O243" t="s">
        <v>6762</v>
      </c>
      <c r="P243">
        <v>2759900</v>
      </c>
      <c r="Q243" t="s">
        <v>6778</v>
      </c>
      <c r="R243" t="s">
        <v>6779</v>
      </c>
      <c r="U243" t="s">
        <v>6636</v>
      </c>
    </row>
    <row r="244" spans="1:21" x14ac:dyDescent="0.25">
      <c r="A244" t="s">
        <v>6619</v>
      </c>
      <c r="B244" s="12">
        <v>42411</v>
      </c>
      <c r="C244" t="s">
        <v>6884</v>
      </c>
      <c r="D244" s="11">
        <v>46198.544016203698</v>
      </c>
      <c r="E244" t="s">
        <v>6885</v>
      </c>
      <c r="F244" t="s">
        <v>6413</v>
      </c>
      <c r="G244" t="s">
        <v>6767</v>
      </c>
      <c r="H244" t="s">
        <v>6412</v>
      </c>
      <c r="I244" t="s">
        <v>55</v>
      </c>
      <c r="J244" t="s">
        <v>737</v>
      </c>
      <c r="K244" t="s">
        <v>6823</v>
      </c>
      <c r="L244" t="s">
        <v>6769</v>
      </c>
      <c r="M244" t="s">
        <v>6824</v>
      </c>
      <c r="N244" t="s">
        <v>6761</v>
      </c>
      <c r="O244" t="s">
        <v>6762</v>
      </c>
      <c r="P244">
        <v>2759900</v>
      </c>
      <c r="Q244" t="s">
        <v>6778</v>
      </c>
      <c r="R244" t="s">
        <v>6779</v>
      </c>
      <c r="U244" t="s">
        <v>6636</v>
      </c>
    </row>
    <row r="245" spans="1:21" x14ac:dyDescent="0.25">
      <c r="A245" t="s">
        <v>6619</v>
      </c>
      <c r="B245" s="12">
        <v>42411</v>
      </c>
      <c r="C245" t="s">
        <v>6884</v>
      </c>
      <c r="D245" s="11">
        <v>46198.544016203698</v>
      </c>
      <c r="E245" t="s">
        <v>6885</v>
      </c>
      <c r="F245" t="s">
        <v>6413</v>
      </c>
      <c r="G245" t="s">
        <v>6763</v>
      </c>
      <c r="H245" t="s">
        <v>6412</v>
      </c>
      <c r="I245" t="s">
        <v>55</v>
      </c>
      <c r="J245" t="s">
        <v>737</v>
      </c>
      <c r="K245" t="s">
        <v>6823</v>
      </c>
      <c r="L245" t="s">
        <v>6769</v>
      </c>
      <c r="M245" t="s">
        <v>6824</v>
      </c>
      <c r="N245" t="s">
        <v>6761</v>
      </c>
      <c r="O245" t="s">
        <v>6762</v>
      </c>
      <c r="P245">
        <v>2759900</v>
      </c>
      <c r="Q245" t="s">
        <v>6778</v>
      </c>
      <c r="R245" t="s">
        <v>6779</v>
      </c>
      <c r="U245" t="s">
        <v>6636</v>
      </c>
    </row>
    <row r="246" spans="1:21" x14ac:dyDescent="0.25">
      <c r="A246" t="s">
        <v>6619</v>
      </c>
      <c r="B246" s="12">
        <v>42411</v>
      </c>
      <c r="C246" t="s">
        <v>6884</v>
      </c>
      <c r="D246" s="11">
        <v>46198.544016203698</v>
      </c>
      <c r="E246" t="s">
        <v>6885</v>
      </c>
      <c r="F246" t="s">
        <v>6413</v>
      </c>
      <c r="G246" t="s">
        <v>6772</v>
      </c>
      <c r="H246" t="s">
        <v>6412</v>
      </c>
      <c r="I246" t="s">
        <v>55</v>
      </c>
      <c r="J246" t="s">
        <v>737</v>
      </c>
      <c r="K246" t="s">
        <v>6823</v>
      </c>
      <c r="L246" t="s">
        <v>6769</v>
      </c>
      <c r="M246" t="s">
        <v>6824</v>
      </c>
      <c r="N246" t="s">
        <v>6761</v>
      </c>
      <c r="O246" t="s">
        <v>6762</v>
      </c>
      <c r="P246">
        <v>2759900</v>
      </c>
      <c r="Q246" t="s">
        <v>6778</v>
      </c>
      <c r="R246" t="s">
        <v>6779</v>
      </c>
      <c r="U246" t="s">
        <v>6636</v>
      </c>
    </row>
    <row r="247" spans="1:21" x14ac:dyDescent="0.25">
      <c r="A247" t="s">
        <v>6619</v>
      </c>
      <c r="B247" s="12">
        <v>42411</v>
      </c>
      <c r="C247" t="s">
        <v>6884</v>
      </c>
      <c r="D247" s="11">
        <v>46198.544016203698</v>
      </c>
      <c r="E247" t="s">
        <v>6885</v>
      </c>
      <c r="F247" t="s">
        <v>6413</v>
      </c>
      <c r="G247" t="s">
        <v>6773</v>
      </c>
      <c r="H247" t="s">
        <v>6412</v>
      </c>
      <c r="I247" t="s">
        <v>55</v>
      </c>
      <c r="J247" t="s">
        <v>737</v>
      </c>
      <c r="K247" t="s">
        <v>6823</v>
      </c>
      <c r="L247" t="s">
        <v>6769</v>
      </c>
      <c r="M247" t="s">
        <v>6824</v>
      </c>
      <c r="N247" t="s">
        <v>6761</v>
      </c>
      <c r="O247" t="s">
        <v>6762</v>
      </c>
      <c r="P247">
        <v>2759900</v>
      </c>
      <c r="Q247" t="s">
        <v>6778</v>
      </c>
      <c r="R247" t="s">
        <v>6779</v>
      </c>
      <c r="U247" t="s">
        <v>6636</v>
      </c>
    </row>
    <row r="248" spans="1:21" x14ac:dyDescent="0.25">
      <c r="A248" t="s">
        <v>6619</v>
      </c>
      <c r="B248" s="12">
        <v>42430</v>
      </c>
      <c r="C248" t="s">
        <v>6868</v>
      </c>
      <c r="D248" s="11">
        <v>46198.699340277803</v>
      </c>
      <c r="E248" t="s">
        <v>6869</v>
      </c>
      <c r="F248" t="s">
        <v>6413</v>
      </c>
      <c r="G248" t="s">
        <v>6757</v>
      </c>
      <c r="H248" t="s">
        <v>6412</v>
      </c>
      <c r="I248" t="s">
        <v>55</v>
      </c>
      <c r="J248" t="s">
        <v>643</v>
      </c>
      <c r="K248" t="s">
        <v>6870</v>
      </c>
      <c r="L248" t="s">
        <v>6759</v>
      </c>
      <c r="M248" t="s">
        <v>6871</v>
      </c>
      <c r="N248" t="s">
        <v>6761</v>
      </c>
      <c r="O248" t="s">
        <v>6771</v>
      </c>
      <c r="P248">
        <v>3399000</v>
      </c>
      <c r="Q248" t="s">
        <v>6636</v>
      </c>
      <c r="R248" t="s">
        <v>6636</v>
      </c>
      <c r="U248" t="s">
        <v>6636</v>
      </c>
    </row>
    <row r="249" spans="1:21" x14ac:dyDescent="0.25">
      <c r="A249" t="s">
        <v>6619</v>
      </c>
      <c r="B249" s="12">
        <v>42430</v>
      </c>
      <c r="C249" t="s">
        <v>6868</v>
      </c>
      <c r="D249" s="11">
        <v>46198.699340277803</v>
      </c>
      <c r="E249" t="s">
        <v>6869</v>
      </c>
      <c r="F249" t="s">
        <v>6413</v>
      </c>
      <c r="G249" t="s">
        <v>6763</v>
      </c>
      <c r="H249" t="s">
        <v>6412</v>
      </c>
      <c r="I249" t="s">
        <v>55</v>
      </c>
      <c r="J249" t="s">
        <v>643</v>
      </c>
      <c r="K249" t="s">
        <v>6870</v>
      </c>
      <c r="L249" t="s">
        <v>6759</v>
      </c>
      <c r="M249" t="s">
        <v>6871</v>
      </c>
      <c r="N249" t="s">
        <v>6761</v>
      </c>
      <c r="O249" t="s">
        <v>6771</v>
      </c>
      <c r="P249">
        <v>3399000</v>
      </c>
      <c r="Q249" t="s">
        <v>6636</v>
      </c>
      <c r="R249" t="s">
        <v>6636</v>
      </c>
      <c r="U249" t="s">
        <v>6636</v>
      </c>
    </row>
    <row r="250" spans="1:21" x14ac:dyDescent="0.25">
      <c r="A250" t="s">
        <v>6619</v>
      </c>
      <c r="B250" s="12">
        <v>42430</v>
      </c>
      <c r="C250" t="s">
        <v>6868</v>
      </c>
      <c r="D250" s="11">
        <v>46198.699340277803</v>
      </c>
      <c r="E250" t="s">
        <v>6869</v>
      </c>
      <c r="F250" t="s">
        <v>6413</v>
      </c>
      <c r="G250" t="s">
        <v>6764</v>
      </c>
      <c r="H250" t="s">
        <v>6412</v>
      </c>
      <c r="I250" t="s">
        <v>55</v>
      </c>
      <c r="J250" t="s">
        <v>643</v>
      </c>
      <c r="K250" t="s">
        <v>6870</v>
      </c>
      <c r="L250" t="s">
        <v>6759</v>
      </c>
      <c r="M250" t="s">
        <v>6871</v>
      </c>
      <c r="N250" t="s">
        <v>6761</v>
      </c>
      <c r="O250" t="s">
        <v>6771</v>
      </c>
      <c r="P250">
        <v>3399000</v>
      </c>
      <c r="Q250" t="s">
        <v>6636</v>
      </c>
      <c r="R250" t="s">
        <v>6636</v>
      </c>
      <c r="U250" t="s">
        <v>6636</v>
      </c>
    </row>
    <row r="251" spans="1:21" x14ac:dyDescent="0.25">
      <c r="A251" t="s">
        <v>6637</v>
      </c>
      <c r="B251" s="12">
        <v>42471</v>
      </c>
      <c r="C251" t="s">
        <v>6886</v>
      </c>
      <c r="D251" s="11">
        <v>46199.536192129599</v>
      </c>
      <c r="E251" t="s">
        <v>6887</v>
      </c>
      <c r="F251" t="s">
        <v>6413</v>
      </c>
      <c r="G251" t="s">
        <v>6794</v>
      </c>
      <c r="H251" t="s">
        <v>6412</v>
      </c>
      <c r="I251" t="s">
        <v>65</v>
      </c>
      <c r="J251" t="s">
        <v>57</v>
      </c>
      <c r="K251" t="s">
        <v>6838</v>
      </c>
      <c r="L251" t="s">
        <v>6796</v>
      </c>
      <c r="M251" t="s">
        <v>6839</v>
      </c>
      <c r="N251" t="s">
        <v>6787</v>
      </c>
      <c r="O251" t="s">
        <v>6835</v>
      </c>
      <c r="P251">
        <v>3798000</v>
      </c>
      <c r="Q251" t="s">
        <v>6636</v>
      </c>
      <c r="R251" t="s">
        <v>6636</v>
      </c>
      <c r="U251" t="s">
        <v>6888</v>
      </c>
    </row>
    <row r="252" spans="1:21" x14ac:dyDescent="0.25">
      <c r="A252" t="s">
        <v>6637</v>
      </c>
      <c r="B252" s="12">
        <v>42471</v>
      </c>
      <c r="C252" t="s">
        <v>6886</v>
      </c>
      <c r="D252" s="11">
        <v>46199.536192129599</v>
      </c>
      <c r="E252" t="s">
        <v>6887</v>
      </c>
      <c r="F252" t="s">
        <v>6413</v>
      </c>
      <c r="G252" t="s">
        <v>6799</v>
      </c>
      <c r="H252" t="s">
        <v>6412</v>
      </c>
      <c r="I252" t="s">
        <v>65</v>
      </c>
      <c r="J252" t="s">
        <v>57</v>
      </c>
      <c r="K252" t="s">
        <v>6838</v>
      </c>
      <c r="L252" t="s">
        <v>6796</v>
      </c>
      <c r="M252" t="s">
        <v>6839</v>
      </c>
      <c r="N252" t="s">
        <v>6787</v>
      </c>
      <c r="O252" t="s">
        <v>6835</v>
      </c>
      <c r="P252">
        <v>3798000</v>
      </c>
      <c r="Q252" t="s">
        <v>6636</v>
      </c>
      <c r="R252" t="s">
        <v>6636</v>
      </c>
      <c r="U252" t="s">
        <v>6888</v>
      </c>
    </row>
    <row r="253" spans="1:21" x14ac:dyDescent="0.25">
      <c r="A253" t="s">
        <v>6637</v>
      </c>
      <c r="B253" s="12">
        <v>42471</v>
      </c>
      <c r="C253" t="s">
        <v>6886</v>
      </c>
      <c r="D253" s="11">
        <v>46199.536192129599</v>
      </c>
      <c r="E253" t="s">
        <v>6887</v>
      </c>
      <c r="F253" t="s">
        <v>6413</v>
      </c>
      <c r="G253" t="s">
        <v>6800</v>
      </c>
      <c r="H253" t="s">
        <v>6412</v>
      </c>
      <c r="I253" t="s">
        <v>65</v>
      </c>
      <c r="J253" t="s">
        <v>57</v>
      </c>
      <c r="K253" t="s">
        <v>6838</v>
      </c>
      <c r="L253" t="s">
        <v>6796</v>
      </c>
      <c r="M253" t="s">
        <v>6839</v>
      </c>
      <c r="N253" t="s">
        <v>6787</v>
      </c>
      <c r="O253" t="s">
        <v>6835</v>
      </c>
      <c r="P253">
        <v>3798000</v>
      </c>
      <c r="Q253" t="s">
        <v>6636</v>
      </c>
      <c r="R253" t="s">
        <v>6636</v>
      </c>
      <c r="U253" t="s">
        <v>6888</v>
      </c>
    </row>
    <row r="254" spans="1:21" x14ac:dyDescent="0.25">
      <c r="A254" t="s">
        <v>6637</v>
      </c>
      <c r="B254" s="12">
        <v>42549</v>
      </c>
      <c r="C254" t="s">
        <v>6889</v>
      </c>
      <c r="D254" s="11">
        <v>46199.568796296298</v>
      </c>
      <c r="E254" t="s">
        <v>6890</v>
      </c>
      <c r="F254" t="s">
        <v>6413</v>
      </c>
      <c r="G254" t="s">
        <v>6767</v>
      </c>
      <c r="H254" t="s">
        <v>6412</v>
      </c>
      <c r="I254" t="s">
        <v>65</v>
      </c>
      <c r="J254" t="s">
        <v>67</v>
      </c>
      <c r="K254" t="s">
        <v>6891</v>
      </c>
      <c r="L254" t="s">
        <v>6769</v>
      </c>
      <c r="M254" t="s">
        <v>6892</v>
      </c>
      <c r="N254" t="s">
        <v>6761</v>
      </c>
      <c r="O254" t="s">
        <v>6762</v>
      </c>
      <c r="P254">
        <v>3029900</v>
      </c>
      <c r="Q254" t="s">
        <v>6893</v>
      </c>
      <c r="R254" t="s">
        <v>6779</v>
      </c>
      <c r="U254" t="s">
        <v>6780</v>
      </c>
    </row>
    <row r="255" spans="1:21" x14ac:dyDescent="0.25">
      <c r="A255" t="s">
        <v>6637</v>
      </c>
      <c r="B255" s="12">
        <v>42549</v>
      </c>
      <c r="C255" t="s">
        <v>6889</v>
      </c>
      <c r="D255" s="11">
        <v>46199.568796296298</v>
      </c>
      <c r="E255" t="s">
        <v>6890</v>
      </c>
      <c r="F255" t="s">
        <v>6413</v>
      </c>
      <c r="G255" t="s">
        <v>6763</v>
      </c>
      <c r="H255" t="s">
        <v>6412</v>
      </c>
      <c r="I255" t="s">
        <v>65</v>
      </c>
      <c r="J255" t="s">
        <v>67</v>
      </c>
      <c r="K255" t="s">
        <v>6891</v>
      </c>
      <c r="L255" t="s">
        <v>6769</v>
      </c>
      <c r="M255" t="s">
        <v>6892</v>
      </c>
      <c r="N255" t="s">
        <v>6761</v>
      </c>
      <c r="O255" t="s">
        <v>6762</v>
      </c>
      <c r="P255">
        <v>3029900</v>
      </c>
      <c r="Q255" t="s">
        <v>6893</v>
      </c>
      <c r="R255" t="s">
        <v>6779</v>
      </c>
      <c r="U255" t="s">
        <v>6780</v>
      </c>
    </row>
    <row r="256" spans="1:21" x14ac:dyDescent="0.25">
      <c r="A256" t="s">
        <v>6637</v>
      </c>
      <c r="B256" s="12">
        <v>42549</v>
      </c>
      <c r="C256" t="s">
        <v>6889</v>
      </c>
      <c r="D256" s="11">
        <v>46199.568796296298</v>
      </c>
      <c r="E256" t="s">
        <v>6890</v>
      </c>
      <c r="F256" t="s">
        <v>6413</v>
      </c>
      <c r="G256" t="s">
        <v>6772</v>
      </c>
      <c r="H256" t="s">
        <v>6412</v>
      </c>
      <c r="I256" t="s">
        <v>65</v>
      </c>
      <c r="J256" t="s">
        <v>67</v>
      </c>
      <c r="K256" t="s">
        <v>6891</v>
      </c>
      <c r="L256" t="s">
        <v>6769</v>
      </c>
      <c r="M256" t="s">
        <v>6892</v>
      </c>
      <c r="N256" t="s">
        <v>6761</v>
      </c>
      <c r="O256" t="s">
        <v>6762</v>
      </c>
      <c r="P256">
        <v>3029900</v>
      </c>
      <c r="Q256" t="s">
        <v>6893</v>
      </c>
      <c r="R256" t="s">
        <v>6779</v>
      </c>
      <c r="U256" t="s">
        <v>6780</v>
      </c>
    </row>
    <row r="257" spans="1:21" x14ac:dyDescent="0.25">
      <c r="A257" t="s">
        <v>6637</v>
      </c>
      <c r="B257" s="12">
        <v>42549</v>
      </c>
      <c r="C257" t="s">
        <v>6889</v>
      </c>
      <c r="D257" s="11">
        <v>46199.568796296298</v>
      </c>
      <c r="E257" t="s">
        <v>6890</v>
      </c>
      <c r="F257" t="s">
        <v>6413</v>
      </c>
      <c r="G257" t="s">
        <v>6773</v>
      </c>
      <c r="H257" t="s">
        <v>6412</v>
      </c>
      <c r="I257" t="s">
        <v>65</v>
      </c>
      <c r="J257" t="s">
        <v>67</v>
      </c>
      <c r="K257" t="s">
        <v>6891</v>
      </c>
      <c r="L257" t="s">
        <v>6769</v>
      </c>
      <c r="M257" t="s">
        <v>6892</v>
      </c>
      <c r="N257" t="s">
        <v>6761</v>
      </c>
      <c r="O257" t="s">
        <v>6762</v>
      </c>
      <c r="P257">
        <v>3029900</v>
      </c>
      <c r="Q257" t="s">
        <v>6893</v>
      </c>
      <c r="R257" t="s">
        <v>6779</v>
      </c>
      <c r="U257" t="s">
        <v>6780</v>
      </c>
    </row>
    <row r="258" spans="1:21" x14ac:dyDescent="0.25">
      <c r="A258" t="s">
        <v>6619</v>
      </c>
      <c r="B258" s="12">
        <v>42471</v>
      </c>
      <c r="C258" t="s">
        <v>6886</v>
      </c>
      <c r="D258" s="11">
        <v>46199.604826388902</v>
      </c>
      <c r="E258" t="s">
        <v>6887</v>
      </c>
      <c r="F258" t="s">
        <v>6413</v>
      </c>
      <c r="G258" t="s">
        <v>6794</v>
      </c>
      <c r="H258" t="s">
        <v>6412</v>
      </c>
      <c r="I258" t="s">
        <v>65</v>
      </c>
      <c r="J258" t="s">
        <v>57</v>
      </c>
      <c r="K258" t="s">
        <v>6838</v>
      </c>
      <c r="L258" t="s">
        <v>6796</v>
      </c>
      <c r="M258" t="s">
        <v>6839</v>
      </c>
      <c r="N258" t="s">
        <v>6787</v>
      </c>
      <c r="O258" t="s">
        <v>6835</v>
      </c>
      <c r="P258">
        <v>3798000</v>
      </c>
      <c r="Q258" t="s">
        <v>6636</v>
      </c>
      <c r="R258" t="s">
        <v>6636</v>
      </c>
      <c r="U258" t="s">
        <v>6888</v>
      </c>
    </row>
    <row r="259" spans="1:21" x14ac:dyDescent="0.25">
      <c r="A259" t="s">
        <v>6619</v>
      </c>
      <c r="B259" s="12">
        <v>42471</v>
      </c>
      <c r="C259" t="s">
        <v>6886</v>
      </c>
      <c r="D259" s="11">
        <v>46199.604826388902</v>
      </c>
      <c r="E259" t="s">
        <v>6887</v>
      </c>
      <c r="F259" t="s">
        <v>6413</v>
      </c>
      <c r="G259" t="s">
        <v>6799</v>
      </c>
      <c r="H259" t="s">
        <v>6412</v>
      </c>
      <c r="I259" t="s">
        <v>65</v>
      </c>
      <c r="J259" t="s">
        <v>57</v>
      </c>
      <c r="K259" t="s">
        <v>6838</v>
      </c>
      <c r="L259" t="s">
        <v>6796</v>
      </c>
      <c r="M259" t="s">
        <v>6839</v>
      </c>
      <c r="N259" t="s">
        <v>6787</v>
      </c>
      <c r="O259" t="s">
        <v>6835</v>
      </c>
      <c r="P259">
        <v>3798000</v>
      </c>
      <c r="Q259" t="s">
        <v>6636</v>
      </c>
      <c r="R259" t="s">
        <v>6636</v>
      </c>
      <c r="U259" t="s">
        <v>6888</v>
      </c>
    </row>
    <row r="260" spans="1:21" x14ac:dyDescent="0.25">
      <c r="A260" t="s">
        <v>6619</v>
      </c>
      <c r="B260" s="12">
        <v>42471</v>
      </c>
      <c r="C260" t="s">
        <v>6886</v>
      </c>
      <c r="D260" s="11">
        <v>46199.604826388902</v>
      </c>
      <c r="E260" t="s">
        <v>6887</v>
      </c>
      <c r="F260" t="s">
        <v>6413</v>
      </c>
      <c r="G260" t="s">
        <v>6800</v>
      </c>
      <c r="H260" t="s">
        <v>6412</v>
      </c>
      <c r="I260" t="s">
        <v>65</v>
      </c>
      <c r="J260" t="s">
        <v>57</v>
      </c>
      <c r="K260" t="s">
        <v>6838</v>
      </c>
      <c r="L260" t="s">
        <v>6796</v>
      </c>
      <c r="M260" t="s">
        <v>6839</v>
      </c>
      <c r="N260" t="s">
        <v>6787</v>
      </c>
      <c r="O260" t="s">
        <v>6835</v>
      </c>
      <c r="P260">
        <v>3798000</v>
      </c>
      <c r="Q260" t="s">
        <v>6636</v>
      </c>
      <c r="R260" t="s">
        <v>6636</v>
      </c>
      <c r="U260" t="s">
        <v>6888</v>
      </c>
    </row>
    <row r="261" spans="1:21" x14ac:dyDescent="0.25">
      <c r="A261" t="s">
        <v>6637</v>
      </c>
      <c r="B261" s="12">
        <v>42505</v>
      </c>
      <c r="C261" t="s">
        <v>6894</v>
      </c>
      <c r="D261" s="11">
        <v>46200.249074074098</v>
      </c>
      <c r="E261" t="s">
        <v>6895</v>
      </c>
      <c r="F261" t="s">
        <v>6413</v>
      </c>
      <c r="G261" t="s">
        <v>6794</v>
      </c>
      <c r="H261" t="s">
        <v>6412</v>
      </c>
      <c r="I261" t="s">
        <v>65</v>
      </c>
      <c r="J261" t="s">
        <v>636</v>
      </c>
      <c r="K261" t="s">
        <v>6819</v>
      </c>
      <c r="L261" t="s">
        <v>6796</v>
      </c>
      <c r="M261" t="s">
        <v>6820</v>
      </c>
      <c r="N261" t="s">
        <v>6787</v>
      </c>
      <c r="O261" t="s">
        <v>6798</v>
      </c>
      <c r="P261">
        <v>2348000</v>
      </c>
      <c r="Q261" t="s">
        <v>6636</v>
      </c>
      <c r="R261" t="s">
        <v>6636</v>
      </c>
      <c r="U261" t="s">
        <v>6896</v>
      </c>
    </row>
    <row r="262" spans="1:21" x14ac:dyDescent="0.25">
      <c r="A262" t="s">
        <v>6637</v>
      </c>
      <c r="B262" s="12">
        <v>42505</v>
      </c>
      <c r="C262" t="s">
        <v>6894</v>
      </c>
      <c r="D262" s="11">
        <v>46200.249074074098</v>
      </c>
      <c r="E262" t="s">
        <v>6895</v>
      </c>
      <c r="F262" t="s">
        <v>6413</v>
      </c>
      <c r="G262" t="s">
        <v>6799</v>
      </c>
      <c r="H262" t="s">
        <v>6412</v>
      </c>
      <c r="I262" t="s">
        <v>65</v>
      </c>
      <c r="J262" t="s">
        <v>636</v>
      </c>
      <c r="K262" t="s">
        <v>6819</v>
      </c>
      <c r="L262" t="s">
        <v>6796</v>
      </c>
      <c r="M262" t="s">
        <v>6820</v>
      </c>
      <c r="N262" t="s">
        <v>6787</v>
      </c>
      <c r="O262" t="s">
        <v>6798</v>
      </c>
      <c r="P262">
        <v>2348000</v>
      </c>
      <c r="Q262" t="s">
        <v>6636</v>
      </c>
      <c r="R262" t="s">
        <v>6636</v>
      </c>
      <c r="U262" t="s">
        <v>6896</v>
      </c>
    </row>
    <row r="263" spans="1:21" x14ac:dyDescent="0.25">
      <c r="A263" t="s">
        <v>6637</v>
      </c>
      <c r="B263" s="12">
        <v>42505</v>
      </c>
      <c r="C263" t="s">
        <v>6894</v>
      </c>
      <c r="D263" s="11">
        <v>46200.249074074098</v>
      </c>
      <c r="E263" t="s">
        <v>6895</v>
      </c>
      <c r="F263" t="s">
        <v>6413</v>
      </c>
      <c r="G263" t="s">
        <v>6800</v>
      </c>
      <c r="H263" t="s">
        <v>6412</v>
      </c>
      <c r="I263" t="s">
        <v>65</v>
      </c>
      <c r="J263" t="s">
        <v>636</v>
      </c>
      <c r="K263" t="s">
        <v>6819</v>
      </c>
      <c r="L263" t="s">
        <v>6796</v>
      </c>
      <c r="M263" t="s">
        <v>6820</v>
      </c>
      <c r="N263" t="s">
        <v>6787</v>
      </c>
      <c r="O263" t="s">
        <v>6798</v>
      </c>
      <c r="P263">
        <v>2348000</v>
      </c>
      <c r="Q263" t="s">
        <v>6636</v>
      </c>
      <c r="R263" t="s">
        <v>6636</v>
      </c>
      <c r="U263" t="s">
        <v>6896</v>
      </c>
    </row>
    <row r="264" spans="1:21" x14ac:dyDescent="0.25">
      <c r="A264" t="s">
        <v>6619</v>
      </c>
      <c r="B264" s="12">
        <v>42505</v>
      </c>
      <c r="C264" t="s">
        <v>6894</v>
      </c>
      <c r="D264" s="11">
        <v>46200.466041666703</v>
      </c>
      <c r="E264" t="s">
        <v>6895</v>
      </c>
      <c r="F264" t="s">
        <v>6413</v>
      </c>
      <c r="G264" t="s">
        <v>6794</v>
      </c>
      <c r="H264" t="s">
        <v>6412</v>
      </c>
      <c r="I264" t="s">
        <v>65</v>
      </c>
      <c r="J264" t="s">
        <v>636</v>
      </c>
      <c r="K264" t="s">
        <v>6819</v>
      </c>
      <c r="L264" t="s">
        <v>6796</v>
      </c>
      <c r="M264" t="s">
        <v>6820</v>
      </c>
      <c r="N264" t="s">
        <v>6787</v>
      </c>
      <c r="O264" t="s">
        <v>6798</v>
      </c>
      <c r="P264">
        <v>2348000</v>
      </c>
      <c r="Q264" t="s">
        <v>6636</v>
      </c>
      <c r="R264" t="s">
        <v>6636</v>
      </c>
      <c r="U264" t="s">
        <v>6896</v>
      </c>
    </row>
    <row r="265" spans="1:21" x14ac:dyDescent="0.25">
      <c r="A265" t="s">
        <v>6619</v>
      </c>
      <c r="B265" s="12">
        <v>42505</v>
      </c>
      <c r="C265" t="s">
        <v>6894</v>
      </c>
      <c r="D265" s="11">
        <v>46200.466041666703</v>
      </c>
      <c r="E265" t="s">
        <v>6895</v>
      </c>
      <c r="F265" t="s">
        <v>6413</v>
      </c>
      <c r="G265" t="s">
        <v>6799</v>
      </c>
      <c r="H265" t="s">
        <v>6412</v>
      </c>
      <c r="I265" t="s">
        <v>65</v>
      </c>
      <c r="J265" t="s">
        <v>636</v>
      </c>
      <c r="K265" t="s">
        <v>6819</v>
      </c>
      <c r="L265" t="s">
        <v>6796</v>
      </c>
      <c r="M265" t="s">
        <v>6820</v>
      </c>
      <c r="N265" t="s">
        <v>6787</v>
      </c>
      <c r="O265" t="s">
        <v>6798</v>
      </c>
      <c r="P265">
        <v>2348000</v>
      </c>
      <c r="Q265" t="s">
        <v>6636</v>
      </c>
      <c r="R265" t="s">
        <v>6636</v>
      </c>
      <c r="U265" t="s">
        <v>6896</v>
      </c>
    </row>
    <row r="266" spans="1:21" x14ac:dyDescent="0.25">
      <c r="A266" t="s">
        <v>6619</v>
      </c>
      <c r="B266" s="12">
        <v>42505</v>
      </c>
      <c r="C266" t="s">
        <v>6894</v>
      </c>
      <c r="D266" s="11">
        <v>46200.466041666703</v>
      </c>
      <c r="E266" t="s">
        <v>6895</v>
      </c>
      <c r="F266" t="s">
        <v>6413</v>
      </c>
      <c r="G266" t="s">
        <v>6800</v>
      </c>
      <c r="H266" t="s">
        <v>6412</v>
      </c>
      <c r="I266" t="s">
        <v>65</v>
      </c>
      <c r="J266" t="s">
        <v>636</v>
      </c>
      <c r="K266" t="s">
        <v>6819</v>
      </c>
      <c r="L266" t="s">
        <v>6796</v>
      </c>
      <c r="M266" t="s">
        <v>6820</v>
      </c>
      <c r="N266" t="s">
        <v>6787</v>
      </c>
      <c r="O266" t="s">
        <v>6798</v>
      </c>
      <c r="P266">
        <v>2348000</v>
      </c>
      <c r="Q266" t="s">
        <v>6636</v>
      </c>
      <c r="R266" t="s">
        <v>6636</v>
      </c>
      <c r="U266" t="s">
        <v>6896</v>
      </c>
    </row>
    <row r="267" spans="1:21" x14ac:dyDescent="0.25">
      <c r="A267" t="s">
        <v>6619</v>
      </c>
      <c r="B267" s="12">
        <v>42546</v>
      </c>
      <c r="C267" t="s">
        <v>6897</v>
      </c>
      <c r="D267" s="11">
        <v>46201.528101851902</v>
      </c>
      <c r="E267" t="s">
        <v>6898</v>
      </c>
      <c r="F267" t="s">
        <v>6413</v>
      </c>
      <c r="G267" t="s">
        <v>6757</v>
      </c>
      <c r="H267" t="s">
        <v>6412</v>
      </c>
      <c r="I267" t="s">
        <v>65</v>
      </c>
      <c r="J267" t="s">
        <v>573</v>
      </c>
      <c r="K267" t="s">
        <v>6899</v>
      </c>
      <c r="L267" t="s">
        <v>6759</v>
      </c>
      <c r="M267" t="s">
        <v>6900</v>
      </c>
      <c r="N267" t="s">
        <v>6761</v>
      </c>
      <c r="O267" t="s">
        <v>6771</v>
      </c>
      <c r="P267">
        <v>3099000</v>
      </c>
      <c r="Q267" t="s">
        <v>6636</v>
      </c>
      <c r="R267" t="s">
        <v>6636</v>
      </c>
      <c r="U267" t="s">
        <v>6901</v>
      </c>
    </row>
    <row r="268" spans="1:21" x14ac:dyDescent="0.25">
      <c r="A268" t="s">
        <v>6619</v>
      </c>
      <c r="B268" s="12">
        <v>42546</v>
      </c>
      <c r="C268" t="s">
        <v>6897</v>
      </c>
      <c r="D268" s="11">
        <v>46201.528101851902</v>
      </c>
      <c r="E268" t="s">
        <v>6898</v>
      </c>
      <c r="F268" t="s">
        <v>6413</v>
      </c>
      <c r="G268" t="s">
        <v>6763</v>
      </c>
      <c r="H268" t="s">
        <v>6412</v>
      </c>
      <c r="I268" t="s">
        <v>65</v>
      </c>
      <c r="J268" t="s">
        <v>573</v>
      </c>
      <c r="K268" t="s">
        <v>6899</v>
      </c>
      <c r="L268" t="s">
        <v>6759</v>
      </c>
      <c r="M268" t="s">
        <v>6900</v>
      </c>
      <c r="N268" t="s">
        <v>6761</v>
      </c>
      <c r="O268" t="s">
        <v>6771</v>
      </c>
      <c r="P268">
        <v>3099000</v>
      </c>
      <c r="Q268" t="s">
        <v>6636</v>
      </c>
      <c r="R268" t="s">
        <v>6636</v>
      </c>
      <c r="U268" t="s">
        <v>6901</v>
      </c>
    </row>
    <row r="269" spans="1:21" x14ac:dyDescent="0.25">
      <c r="A269" t="s">
        <v>6619</v>
      </c>
      <c r="B269" s="12">
        <v>42546</v>
      </c>
      <c r="C269" t="s">
        <v>6897</v>
      </c>
      <c r="D269" s="11">
        <v>46201.528101851902</v>
      </c>
      <c r="E269" t="s">
        <v>6898</v>
      </c>
      <c r="F269" t="s">
        <v>6413</v>
      </c>
      <c r="G269" t="s">
        <v>6764</v>
      </c>
      <c r="H269" t="s">
        <v>6412</v>
      </c>
      <c r="I269" t="s">
        <v>65</v>
      </c>
      <c r="J269" t="s">
        <v>573</v>
      </c>
      <c r="K269" t="s">
        <v>6899</v>
      </c>
      <c r="L269" t="s">
        <v>6759</v>
      </c>
      <c r="M269" t="s">
        <v>6900</v>
      </c>
      <c r="N269" t="s">
        <v>6761</v>
      </c>
      <c r="O269" t="s">
        <v>6771</v>
      </c>
      <c r="P269">
        <v>3099000</v>
      </c>
      <c r="Q269" t="s">
        <v>6636</v>
      </c>
      <c r="R269" t="s">
        <v>6636</v>
      </c>
      <c r="U269" t="s">
        <v>6901</v>
      </c>
    </row>
    <row r="270" spans="1:21" x14ac:dyDescent="0.25">
      <c r="A270" t="s">
        <v>6619</v>
      </c>
      <c r="B270" s="12">
        <v>42549</v>
      </c>
      <c r="C270" t="s">
        <v>6889</v>
      </c>
      <c r="D270" s="11">
        <v>46201.5392013889</v>
      </c>
      <c r="E270" t="s">
        <v>6890</v>
      </c>
      <c r="F270" t="s">
        <v>6413</v>
      </c>
      <c r="G270" t="s">
        <v>6767</v>
      </c>
      <c r="H270" t="s">
        <v>6412</v>
      </c>
      <c r="I270" t="s">
        <v>65</v>
      </c>
      <c r="J270" t="s">
        <v>67</v>
      </c>
      <c r="K270" t="s">
        <v>6891</v>
      </c>
      <c r="L270" t="s">
        <v>6769</v>
      </c>
      <c r="M270" t="s">
        <v>6892</v>
      </c>
      <c r="N270" t="s">
        <v>6761</v>
      </c>
      <c r="O270" t="s">
        <v>6762</v>
      </c>
      <c r="P270">
        <v>3029900</v>
      </c>
      <c r="Q270" t="s">
        <v>6893</v>
      </c>
      <c r="R270" t="s">
        <v>6779</v>
      </c>
      <c r="U270" t="s">
        <v>6780</v>
      </c>
    </row>
    <row r="271" spans="1:21" x14ac:dyDescent="0.25">
      <c r="A271" t="s">
        <v>6619</v>
      </c>
      <c r="B271" s="12">
        <v>42549</v>
      </c>
      <c r="C271" t="s">
        <v>6889</v>
      </c>
      <c r="D271" s="11">
        <v>46201.5392013889</v>
      </c>
      <c r="E271" t="s">
        <v>6890</v>
      </c>
      <c r="F271" t="s">
        <v>6413</v>
      </c>
      <c r="G271" t="s">
        <v>6763</v>
      </c>
      <c r="H271" t="s">
        <v>6412</v>
      </c>
      <c r="I271" t="s">
        <v>65</v>
      </c>
      <c r="J271" t="s">
        <v>67</v>
      </c>
      <c r="K271" t="s">
        <v>6891</v>
      </c>
      <c r="L271" t="s">
        <v>6769</v>
      </c>
      <c r="M271" t="s">
        <v>6892</v>
      </c>
      <c r="N271" t="s">
        <v>6761</v>
      </c>
      <c r="O271" t="s">
        <v>6762</v>
      </c>
      <c r="P271">
        <v>3029900</v>
      </c>
      <c r="Q271" t="s">
        <v>6893</v>
      </c>
      <c r="R271" t="s">
        <v>6779</v>
      </c>
      <c r="U271" t="s">
        <v>6780</v>
      </c>
    </row>
    <row r="272" spans="1:21" x14ac:dyDescent="0.25">
      <c r="A272" t="s">
        <v>6619</v>
      </c>
      <c r="B272" s="12">
        <v>42549</v>
      </c>
      <c r="C272" t="s">
        <v>6889</v>
      </c>
      <c r="D272" s="11">
        <v>46201.5392013889</v>
      </c>
      <c r="E272" t="s">
        <v>6890</v>
      </c>
      <c r="F272" t="s">
        <v>6413</v>
      </c>
      <c r="G272" t="s">
        <v>6772</v>
      </c>
      <c r="H272" t="s">
        <v>6412</v>
      </c>
      <c r="I272" t="s">
        <v>65</v>
      </c>
      <c r="J272" t="s">
        <v>67</v>
      </c>
      <c r="K272" t="s">
        <v>6891</v>
      </c>
      <c r="L272" t="s">
        <v>6769</v>
      </c>
      <c r="M272" t="s">
        <v>6892</v>
      </c>
      <c r="N272" t="s">
        <v>6761</v>
      </c>
      <c r="O272" t="s">
        <v>6762</v>
      </c>
      <c r="P272">
        <v>3029900</v>
      </c>
      <c r="Q272" t="s">
        <v>6893</v>
      </c>
      <c r="R272" t="s">
        <v>6779</v>
      </c>
      <c r="U272" t="s">
        <v>6780</v>
      </c>
    </row>
    <row r="273" spans="1:21" x14ac:dyDescent="0.25">
      <c r="A273" t="s">
        <v>6619</v>
      </c>
      <c r="B273" s="12">
        <v>42549</v>
      </c>
      <c r="C273" t="s">
        <v>6889</v>
      </c>
      <c r="D273" s="11">
        <v>46201.5392013889</v>
      </c>
      <c r="E273" t="s">
        <v>6890</v>
      </c>
      <c r="F273" t="s">
        <v>6413</v>
      </c>
      <c r="G273" t="s">
        <v>6773</v>
      </c>
      <c r="H273" t="s">
        <v>6412</v>
      </c>
      <c r="I273" t="s">
        <v>65</v>
      </c>
      <c r="J273" t="s">
        <v>67</v>
      </c>
      <c r="K273" t="s">
        <v>6891</v>
      </c>
      <c r="L273" t="s">
        <v>6769</v>
      </c>
      <c r="M273" t="s">
        <v>6892</v>
      </c>
      <c r="N273" t="s">
        <v>6761</v>
      </c>
      <c r="O273" t="s">
        <v>6762</v>
      </c>
      <c r="P273">
        <v>3029900</v>
      </c>
      <c r="Q273" t="s">
        <v>6893</v>
      </c>
      <c r="R273" t="s">
        <v>6779</v>
      </c>
      <c r="U273" t="s">
        <v>6780</v>
      </c>
    </row>
    <row r="274" spans="1:21" x14ac:dyDescent="0.25">
      <c r="A274" t="s">
        <v>6637</v>
      </c>
      <c r="B274" s="12">
        <v>42554</v>
      </c>
      <c r="C274" t="s">
        <v>6902</v>
      </c>
      <c r="D274" s="11">
        <v>46201.589108796303</v>
      </c>
      <c r="E274" t="s">
        <v>6903</v>
      </c>
      <c r="F274" t="s">
        <v>6413</v>
      </c>
      <c r="G274" t="s">
        <v>6794</v>
      </c>
      <c r="H274" t="s">
        <v>6412</v>
      </c>
      <c r="I274" t="s">
        <v>6640</v>
      </c>
      <c r="J274" t="s">
        <v>6904</v>
      </c>
      <c r="K274" t="s">
        <v>6905</v>
      </c>
      <c r="L274" t="s">
        <v>6796</v>
      </c>
      <c r="M274" t="s">
        <v>6906</v>
      </c>
      <c r="N274" t="s">
        <v>6787</v>
      </c>
      <c r="O274" t="s">
        <v>6798</v>
      </c>
      <c r="P274">
        <v>2048000</v>
      </c>
      <c r="Q274" t="s">
        <v>6636</v>
      </c>
      <c r="R274" t="s">
        <v>6636</v>
      </c>
      <c r="U274" t="s">
        <v>6636</v>
      </c>
    </row>
    <row r="275" spans="1:21" x14ac:dyDescent="0.25">
      <c r="A275" t="s">
        <v>6637</v>
      </c>
      <c r="B275" s="12">
        <v>42554</v>
      </c>
      <c r="C275" t="s">
        <v>6902</v>
      </c>
      <c r="D275" s="11">
        <v>46201.589108796303</v>
      </c>
      <c r="E275" t="s">
        <v>6903</v>
      </c>
      <c r="F275" t="s">
        <v>6413</v>
      </c>
      <c r="G275" t="s">
        <v>6799</v>
      </c>
      <c r="H275" t="s">
        <v>6412</v>
      </c>
      <c r="I275" t="s">
        <v>6640</v>
      </c>
      <c r="J275" t="s">
        <v>6904</v>
      </c>
      <c r="K275" t="s">
        <v>6905</v>
      </c>
      <c r="L275" t="s">
        <v>6796</v>
      </c>
      <c r="M275" t="s">
        <v>6906</v>
      </c>
      <c r="N275" t="s">
        <v>6787</v>
      </c>
      <c r="O275" t="s">
        <v>6798</v>
      </c>
      <c r="P275">
        <v>2048000</v>
      </c>
      <c r="Q275" t="s">
        <v>6636</v>
      </c>
      <c r="R275" t="s">
        <v>6636</v>
      </c>
      <c r="U275" t="s">
        <v>6636</v>
      </c>
    </row>
    <row r="276" spans="1:21" x14ac:dyDescent="0.25">
      <c r="A276" t="s">
        <v>6637</v>
      </c>
      <c r="B276" s="12">
        <v>42554</v>
      </c>
      <c r="C276" t="s">
        <v>6902</v>
      </c>
      <c r="D276" s="11">
        <v>46201.589108796303</v>
      </c>
      <c r="E276" t="s">
        <v>6903</v>
      </c>
      <c r="F276" t="s">
        <v>6413</v>
      </c>
      <c r="G276" t="s">
        <v>6800</v>
      </c>
      <c r="H276" t="s">
        <v>6412</v>
      </c>
      <c r="I276" t="s">
        <v>6640</v>
      </c>
      <c r="J276" t="s">
        <v>6904</v>
      </c>
      <c r="K276" t="s">
        <v>6905</v>
      </c>
      <c r="L276" t="s">
        <v>6796</v>
      </c>
      <c r="M276" t="s">
        <v>6906</v>
      </c>
      <c r="N276" t="s">
        <v>6787</v>
      </c>
      <c r="O276" t="s">
        <v>6798</v>
      </c>
      <c r="P276">
        <v>2048000</v>
      </c>
      <c r="Q276" t="s">
        <v>6636</v>
      </c>
      <c r="R276" t="s">
        <v>6636</v>
      </c>
      <c r="U276" t="s">
        <v>6636</v>
      </c>
    </row>
    <row r="277" spans="1:21" x14ac:dyDescent="0.25">
      <c r="A277" t="s">
        <v>6619</v>
      </c>
      <c r="B277" s="12">
        <v>42554</v>
      </c>
      <c r="C277" t="s">
        <v>6902</v>
      </c>
      <c r="D277" s="11">
        <v>46201.594363425902</v>
      </c>
      <c r="E277" t="s">
        <v>6903</v>
      </c>
      <c r="F277" t="s">
        <v>6413</v>
      </c>
      <c r="G277" t="s">
        <v>6794</v>
      </c>
      <c r="H277" t="s">
        <v>6412</v>
      </c>
      <c r="I277" t="s">
        <v>6640</v>
      </c>
      <c r="J277" t="s">
        <v>6904</v>
      </c>
      <c r="K277" t="s">
        <v>6905</v>
      </c>
      <c r="L277" t="s">
        <v>6796</v>
      </c>
      <c r="M277" t="s">
        <v>6906</v>
      </c>
      <c r="N277" t="s">
        <v>6787</v>
      </c>
      <c r="O277" t="s">
        <v>6798</v>
      </c>
      <c r="P277">
        <v>2048000</v>
      </c>
      <c r="Q277" t="s">
        <v>6636</v>
      </c>
      <c r="R277" t="s">
        <v>6636</v>
      </c>
      <c r="U277" t="s">
        <v>6636</v>
      </c>
    </row>
    <row r="278" spans="1:21" x14ac:dyDescent="0.25">
      <c r="A278" t="s">
        <v>6619</v>
      </c>
      <c r="B278" s="12">
        <v>42554</v>
      </c>
      <c r="C278" t="s">
        <v>6902</v>
      </c>
      <c r="D278" s="11">
        <v>46201.594363425902</v>
      </c>
      <c r="E278" t="s">
        <v>6903</v>
      </c>
      <c r="F278" t="s">
        <v>6413</v>
      </c>
      <c r="G278" t="s">
        <v>6799</v>
      </c>
      <c r="H278" t="s">
        <v>6412</v>
      </c>
      <c r="I278" t="s">
        <v>6640</v>
      </c>
      <c r="J278" t="s">
        <v>6904</v>
      </c>
      <c r="K278" t="s">
        <v>6905</v>
      </c>
      <c r="L278" t="s">
        <v>6796</v>
      </c>
      <c r="M278" t="s">
        <v>6906</v>
      </c>
      <c r="N278" t="s">
        <v>6787</v>
      </c>
      <c r="O278" t="s">
        <v>6798</v>
      </c>
      <c r="P278">
        <v>2048000</v>
      </c>
      <c r="Q278" t="s">
        <v>6636</v>
      </c>
      <c r="R278" t="s">
        <v>6636</v>
      </c>
      <c r="U278" t="s">
        <v>6636</v>
      </c>
    </row>
    <row r="279" spans="1:21" x14ac:dyDescent="0.25">
      <c r="A279" t="s">
        <v>6619</v>
      </c>
      <c r="B279" s="12">
        <v>42554</v>
      </c>
      <c r="C279" t="s">
        <v>6902</v>
      </c>
      <c r="D279" s="11">
        <v>46201.594363425902</v>
      </c>
      <c r="E279" t="s">
        <v>6903</v>
      </c>
      <c r="F279" t="s">
        <v>6413</v>
      </c>
      <c r="G279" t="s">
        <v>6800</v>
      </c>
      <c r="H279" t="s">
        <v>6412</v>
      </c>
      <c r="I279" t="s">
        <v>6640</v>
      </c>
      <c r="J279" t="s">
        <v>6904</v>
      </c>
      <c r="K279" t="s">
        <v>6905</v>
      </c>
      <c r="L279" t="s">
        <v>6796</v>
      </c>
      <c r="M279" t="s">
        <v>6906</v>
      </c>
      <c r="N279" t="s">
        <v>6787</v>
      </c>
      <c r="O279" t="s">
        <v>6798</v>
      </c>
      <c r="P279">
        <v>2048000</v>
      </c>
      <c r="Q279" t="s">
        <v>6636</v>
      </c>
      <c r="R279" t="s">
        <v>6636</v>
      </c>
      <c r="U279" t="s">
        <v>6636</v>
      </c>
    </row>
    <row r="280" spans="1:21" x14ac:dyDescent="0.25">
      <c r="A280" t="s">
        <v>6637</v>
      </c>
      <c r="B280" s="12">
        <v>42594</v>
      </c>
      <c r="C280" t="s">
        <v>6907</v>
      </c>
      <c r="D280" s="11">
        <v>46201.845601851899</v>
      </c>
      <c r="E280" t="s">
        <v>6908</v>
      </c>
      <c r="F280" t="s">
        <v>6413</v>
      </c>
      <c r="G280" t="s">
        <v>6767</v>
      </c>
      <c r="H280" t="s">
        <v>6412</v>
      </c>
      <c r="I280" t="s">
        <v>65</v>
      </c>
      <c r="J280" t="s">
        <v>132</v>
      </c>
      <c r="K280" t="s">
        <v>6909</v>
      </c>
      <c r="L280" t="s">
        <v>6769</v>
      </c>
      <c r="M280" t="s">
        <v>6910</v>
      </c>
      <c r="N280" t="s">
        <v>6761</v>
      </c>
      <c r="O280" t="s">
        <v>6762</v>
      </c>
      <c r="P280">
        <v>3029900</v>
      </c>
      <c r="Q280" t="s">
        <v>6778</v>
      </c>
      <c r="R280" t="s">
        <v>6911</v>
      </c>
      <c r="U280" t="s">
        <v>6780</v>
      </c>
    </row>
    <row r="281" spans="1:21" x14ac:dyDescent="0.25">
      <c r="A281" t="s">
        <v>6637</v>
      </c>
      <c r="B281" s="12">
        <v>42594</v>
      </c>
      <c r="C281" t="s">
        <v>6907</v>
      </c>
      <c r="D281" s="11">
        <v>46201.845601851899</v>
      </c>
      <c r="E281" t="s">
        <v>6908</v>
      </c>
      <c r="F281" t="s">
        <v>6413</v>
      </c>
      <c r="G281" t="s">
        <v>6763</v>
      </c>
      <c r="H281" t="s">
        <v>6412</v>
      </c>
      <c r="I281" t="s">
        <v>65</v>
      </c>
      <c r="J281" t="s">
        <v>132</v>
      </c>
      <c r="K281" t="s">
        <v>6909</v>
      </c>
      <c r="L281" t="s">
        <v>6769</v>
      </c>
      <c r="M281" t="s">
        <v>6910</v>
      </c>
      <c r="N281" t="s">
        <v>6761</v>
      </c>
      <c r="O281" t="s">
        <v>6762</v>
      </c>
      <c r="P281">
        <v>3029900</v>
      </c>
      <c r="Q281" t="s">
        <v>6778</v>
      </c>
      <c r="R281" t="s">
        <v>6911</v>
      </c>
      <c r="U281" t="s">
        <v>6780</v>
      </c>
    </row>
    <row r="282" spans="1:21" x14ac:dyDescent="0.25">
      <c r="A282" t="s">
        <v>6637</v>
      </c>
      <c r="B282" s="12">
        <v>42594</v>
      </c>
      <c r="C282" t="s">
        <v>6907</v>
      </c>
      <c r="D282" s="11">
        <v>46201.845601851899</v>
      </c>
      <c r="E282" t="s">
        <v>6908</v>
      </c>
      <c r="F282" t="s">
        <v>6413</v>
      </c>
      <c r="G282" t="s">
        <v>6772</v>
      </c>
      <c r="H282" t="s">
        <v>6412</v>
      </c>
      <c r="I282" t="s">
        <v>65</v>
      </c>
      <c r="J282" t="s">
        <v>132</v>
      </c>
      <c r="K282" t="s">
        <v>6909</v>
      </c>
      <c r="L282" t="s">
        <v>6769</v>
      </c>
      <c r="M282" t="s">
        <v>6910</v>
      </c>
      <c r="N282" t="s">
        <v>6761</v>
      </c>
      <c r="O282" t="s">
        <v>6762</v>
      </c>
      <c r="P282">
        <v>3029900</v>
      </c>
      <c r="Q282" t="s">
        <v>6778</v>
      </c>
      <c r="R282" t="s">
        <v>6911</v>
      </c>
      <c r="U282" t="s">
        <v>6780</v>
      </c>
    </row>
    <row r="283" spans="1:21" x14ac:dyDescent="0.25">
      <c r="A283" t="s">
        <v>6637</v>
      </c>
      <c r="B283" s="12">
        <v>42594</v>
      </c>
      <c r="C283" t="s">
        <v>6907</v>
      </c>
      <c r="D283" s="11">
        <v>46201.845601851899</v>
      </c>
      <c r="E283" t="s">
        <v>6908</v>
      </c>
      <c r="F283" t="s">
        <v>6413</v>
      </c>
      <c r="G283" t="s">
        <v>6773</v>
      </c>
      <c r="H283" t="s">
        <v>6412</v>
      </c>
      <c r="I283" t="s">
        <v>65</v>
      </c>
      <c r="J283" t="s">
        <v>132</v>
      </c>
      <c r="K283" t="s">
        <v>6909</v>
      </c>
      <c r="L283" t="s">
        <v>6769</v>
      </c>
      <c r="M283" t="s">
        <v>6910</v>
      </c>
      <c r="N283" t="s">
        <v>6761</v>
      </c>
      <c r="O283" t="s">
        <v>6762</v>
      </c>
      <c r="P283">
        <v>3029900</v>
      </c>
      <c r="Q283" t="s">
        <v>6778</v>
      </c>
      <c r="R283" t="s">
        <v>6911</v>
      </c>
      <c r="U283" t="s">
        <v>6780</v>
      </c>
    </row>
    <row r="284" spans="1:21" x14ac:dyDescent="0.25">
      <c r="A284" t="s">
        <v>6619</v>
      </c>
      <c r="B284" s="12">
        <v>42594</v>
      </c>
      <c r="C284" t="s">
        <v>6907</v>
      </c>
      <c r="D284" s="11">
        <v>46202.532615740703</v>
      </c>
      <c r="E284" t="s">
        <v>6908</v>
      </c>
      <c r="F284" t="s">
        <v>6413</v>
      </c>
      <c r="G284" t="s">
        <v>6767</v>
      </c>
      <c r="H284" t="s">
        <v>6412</v>
      </c>
      <c r="I284" t="s">
        <v>65</v>
      </c>
      <c r="J284" t="s">
        <v>132</v>
      </c>
      <c r="K284" t="s">
        <v>6909</v>
      </c>
      <c r="L284" t="s">
        <v>6769</v>
      </c>
      <c r="M284" t="s">
        <v>6910</v>
      </c>
      <c r="N284" t="s">
        <v>6761</v>
      </c>
      <c r="O284" t="s">
        <v>6762</v>
      </c>
      <c r="P284">
        <v>3029900</v>
      </c>
      <c r="Q284" t="s">
        <v>6778</v>
      </c>
      <c r="R284" t="s">
        <v>6911</v>
      </c>
      <c r="U284" t="s">
        <v>6780</v>
      </c>
    </row>
    <row r="285" spans="1:21" x14ac:dyDescent="0.25">
      <c r="A285" t="s">
        <v>6619</v>
      </c>
      <c r="B285" s="12">
        <v>42594</v>
      </c>
      <c r="C285" t="s">
        <v>6907</v>
      </c>
      <c r="D285" s="11">
        <v>46202.532615740703</v>
      </c>
      <c r="E285" t="s">
        <v>6908</v>
      </c>
      <c r="F285" t="s">
        <v>6413</v>
      </c>
      <c r="G285" t="s">
        <v>6763</v>
      </c>
      <c r="H285" t="s">
        <v>6412</v>
      </c>
      <c r="I285" t="s">
        <v>65</v>
      </c>
      <c r="J285" t="s">
        <v>132</v>
      </c>
      <c r="K285" t="s">
        <v>6909</v>
      </c>
      <c r="L285" t="s">
        <v>6769</v>
      </c>
      <c r="M285" t="s">
        <v>6910</v>
      </c>
      <c r="N285" t="s">
        <v>6761</v>
      </c>
      <c r="O285" t="s">
        <v>6762</v>
      </c>
      <c r="P285">
        <v>3029900</v>
      </c>
      <c r="Q285" t="s">
        <v>6778</v>
      </c>
      <c r="R285" t="s">
        <v>6911</v>
      </c>
      <c r="U285" t="s">
        <v>6780</v>
      </c>
    </row>
    <row r="286" spans="1:21" x14ac:dyDescent="0.25">
      <c r="A286" t="s">
        <v>6619</v>
      </c>
      <c r="B286" s="12">
        <v>42594</v>
      </c>
      <c r="C286" t="s">
        <v>6907</v>
      </c>
      <c r="D286" s="11">
        <v>46202.532615740703</v>
      </c>
      <c r="E286" t="s">
        <v>6908</v>
      </c>
      <c r="F286" t="s">
        <v>6413</v>
      </c>
      <c r="G286" t="s">
        <v>6772</v>
      </c>
      <c r="H286" t="s">
        <v>6412</v>
      </c>
      <c r="I286" t="s">
        <v>65</v>
      </c>
      <c r="J286" t="s">
        <v>132</v>
      </c>
      <c r="K286" t="s">
        <v>6909</v>
      </c>
      <c r="L286" t="s">
        <v>6769</v>
      </c>
      <c r="M286" t="s">
        <v>6910</v>
      </c>
      <c r="N286" t="s">
        <v>6761</v>
      </c>
      <c r="O286" t="s">
        <v>6762</v>
      </c>
      <c r="P286">
        <v>3029900</v>
      </c>
      <c r="Q286" t="s">
        <v>6778</v>
      </c>
      <c r="R286" t="s">
        <v>6911</v>
      </c>
      <c r="U286" t="s">
        <v>6780</v>
      </c>
    </row>
    <row r="287" spans="1:21" x14ac:dyDescent="0.25">
      <c r="A287" t="s">
        <v>6619</v>
      </c>
      <c r="B287" s="12">
        <v>42594</v>
      </c>
      <c r="C287" t="s">
        <v>6907</v>
      </c>
      <c r="D287" s="11">
        <v>46202.532615740703</v>
      </c>
      <c r="E287" t="s">
        <v>6908</v>
      </c>
      <c r="F287" t="s">
        <v>6413</v>
      </c>
      <c r="G287" t="s">
        <v>6773</v>
      </c>
      <c r="H287" t="s">
        <v>6412</v>
      </c>
      <c r="I287" t="s">
        <v>65</v>
      </c>
      <c r="J287" t="s">
        <v>132</v>
      </c>
      <c r="K287" t="s">
        <v>6909</v>
      </c>
      <c r="L287" t="s">
        <v>6769</v>
      </c>
      <c r="M287" t="s">
        <v>6910</v>
      </c>
      <c r="N287" t="s">
        <v>6761</v>
      </c>
      <c r="O287" t="s">
        <v>6762</v>
      </c>
      <c r="P287">
        <v>3029900</v>
      </c>
      <c r="Q287" t="s">
        <v>6778</v>
      </c>
      <c r="R287" t="s">
        <v>6911</v>
      </c>
      <c r="U287" t="s">
        <v>6780</v>
      </c>
    </row>
    <row r="288" spans="1:21" x14ac:dyDescent="0.25">
      <c r="A288" t="s">
        <v>6637</v>
      </c>
      <c r="B288" s="12">
        <v>215131</v>
      </c>
      <c r="C288" t="s">
        <v>6912</v>
      </c>
      <c r="D288" s="11">
        <v>46203.7483796296</v>
      </c>
      <c r="E288" t="s">
        <v>6913</v>
      </c>
      <c r="F288" t="s">
        <v>6413</v>
      </c>
      <c r="G288" t="s">
        <v>6767</v>
      </c>
      <c r="H288" t="s">
        <v>6412</v>
      </c>
      <c r="I288" t="s">
        <v>55</v>
      </c>
      <c r="J288" t="s">
        <v>643</v>
      </c>
      <c r="K288" t="s">
        <v>6914</v>
      </c>
      <c r="L288" t="s">
        <v>6769</v>
      </c>
      <c r="M288" t="s">
        <v>6915</v>
      </c>
      <c r="N288" t="s">
        <v>6761</v>
      </c>
      <c r="O288" t="s">
        <v>6771</v>
      </c>
      <c r="P288">
        <v>16995000</v>
      </c>
      <c r="Q288" t="s">
        <v>6893</v>
      </c>
      <c r="R288" t="s">
        <v>6779</v>
      </c>
      <c r="U288" t="s">
        <v>6780</v>
      </c>
    </row>
    <row r="289" spans="1:21" x14ac:dyDescent="0.25">
      <c r="A289" t="s">
        <v>6637</v>
      </c>
      <c r="B289" s="12">
        <v>215131</v>
      </c>
      <c r="C289" t="s">
        <v>6912</v>
      </c>
      <c r="D289" s="11">
        <v>46203.7483796296</v>
      </c>
      <c r="E289" t="s">
        <v>6913</v>
      </c>
      <c r="F289" t="s">
        <v>6413</v>
      </c>
      <c r="G289" t="s">
        <v>6763</v>
      </c>
      <c r="H289" t="s">
        <v>6412</v>
      </c>
      <c r="I289" t="s">
        <v>55</v>
      </c>
      <c r="J289" t="s">
        <v>643</v>
      </c>
      <c r="K289" t="s">
        <v>6914</v>
      </c>
      <c r="L289" t="s">
        <v>6769</v>
      </c>
      <c r="M289" t="s">
        <v>6915</v>
      </c>
      <c r="N289" t="s">
        <v>6761</v>
      </c>
      <c r="O289" t="s">
        <v>6771</v>
      </c>
      <c r="P289">
        <v>16995000</v>
      </c>
      <c r="Q289" t="s">
        <v>6893</v>
      </c>
      <c r="R289" t="s">
        <v>6779</v>
      </c>
      <c r="U289" t="s">
        <v>6780</v>
      </c>
    </row>
    <row r="290" spans="1:21" x14ac:dyDescent="0.25">
      <c r="A290" t="s">
        <v>6637</v>
      </c>
      <c r="B290" s="12">
        <v>215131</v>
      </c>
      <c r="C290" t="s">
        <v>6912</v>
      </c>
      <c r="D290" s="11">
        <v>46203.7483796296</v>
      </c>
      <c r="E290" t="s">
        <v>6913</v>
      </c>
      <c r="F290" t="s">
        <v>6413</v>
      </c>
      <c r="G290" t="s">
        <v>6772</v>
      </c>
      <c r="H290" t="s">
        <v>6412</v>
      </c>
      <c r="I290" t="s">
        <v>55</v>
      </c>
      <c r="J290" t="s">
        <v>643</v>
      </c>
      <c r="K290" t="s">
        <v>6914</v>
      </c>
      <c r="L290" t="s">
        <v>6769</v>
      </c>
      <c r="M290" t="s">
        <v>6915</v>
      </c>
      <c r="N290" t="s">
        <v>6761</v>
      </c>
      <c r="O290" t="s">
        <v>6771</v>
      </c>
      <c r="P290">
        <v>16995000</v>
      </c>
      <c r="Q290" t="s">
        <v>6893</v>
      </c>
      <c r="R290" t="s">
        <v>6779</v>
      </c>
      <c r="U290" t="s">
        <v>6780</v>
      </c>
    </row>
    <row r="291" spans="1:21" x14ac:dyDescent="0.25">
      <c r="A291" t="s">
        <v>6637</v>
      </c>
      <c r="B291" s="12">
        <v>215131</v>
      </c>
      <c r="C291" t="s">
        <v>6912</v>
      </c>
      <c r="D291" s="11">
        <v>46203.7483796296</v>
      </c>
      <c r="E291" t="s">
        <v>6913</v>
      </c>
      <c r="F291" t="s">
        <v>6413</v>
      </c>
      <c r="G291" t="s">
        <v>6773</v>
      </c>
      <c r="H291" t="s">
        <v>6412</v>
      </c>
      <c r="I291" t="s">
        <v>55</v>
      </c>
      <c r="J291" t="s">
        <v>643</v>
      </c>
      <c r="K291" t="s">
        <v>6914</v>
      </c>
      <c r="L291" t="s">
        <v>6769</v>
      </c>
      <c r="M291" t="s">
        <v>6915</v>
      </c>
      <c r="N291" t="s">
        <v>6761</v>
      </c>
      <c r="O291" t="s">
        <v>6771</v>
      </c>
      <c r="P291">
        <v>16995000</v>
      </c>
      <c r="Q291" t="s">
        <v>6893</v>
      </c>
      <c r="R291" t="s">
        <v>6779</v>
      </c>
      <c r="U291" t="s">
        <v>6780</v>
      </c>
    </row>
    <row r="292" spans="1:21" x14ac:dyDescent="0.25">
      <c r="A292" t="s">
        <v>6637</v>
      </c>
      <c r="B292" s="12">
        <v>42722</v>
      </c>
      <c r="C292" t="s">
        <v>6916</v>
      </c>
      <c r="D292" s="11">
        <v>46204.796759259298</v>
      </c>
      <c r="E292" t="s">
        <v>6917</v>
      </c>
      <c r="F292" t="s">
        <v>6413</v>
      </c>
      <c r="G292" t="s">
        <v>6757</v>
      </c>
      <c r="H292" t="s">
        <v>6412</v>
      </c>
      <c r="I292" t="s">
        <v>65</v>
      </c>
      <c r="J292" t="s">
        <v>57</v>
      </c>
      <c r="K292" t="s">
        <v>6918</v>
      </c>
      <c r="L292" t="s">
        <v>6759</v>
      </c>
      <c r="M292" t="s">
        <v>6919</v>
      </c>
      <c r="N292" t="s">
        <v>6761</v>
      </c>
      <c r="O292" t="s">
        <v>6771</v>
      </c>
      <c r="P292">
        <v>2999900</v>
      </c>
      <c r="Q292" t="s">
        <v>6636</v>
      </c>
      <c r="R292" t="s">
        <v>6636</v>
      </c>
      <c r="U292" t="s">
        <v>6920</v>
      </c>
    </row>
    <row r="293" spans="1:21" x14ac:dyDescent="0.25">
      <c r="A293" t="s">
        <v>6637</v>
      </c>
      <c r="B293" s="12">
        <v>42722</v>
      </c>
      <c r="C293" t="s">
        <v>6916</v>
      </c>
      <c r="D293" s="11">
        <v>46204.796759259298</v>
      </c>
      <c r="E293" t="s">
        <v>6917</v>
      </c>
      <c r="F293" t="s">
        <v>6413</v>
      </c>
      <c r="G293" t="s">
        <v>6763</v>
      </c>
      <c r="H293" t="s">
        <v>6412</v>
      </c>
      <c r="I293" t="s">
        <v>65</v>
      </c>
      <c r="J293" t="s">
        <v>57</v>
      </c>
      <c r="K293" t="s">
        <v>6918</v>
      </c>
      <c r="L293" t="s">
        <v>6759</v>
      </c>
      <c r="M293" t="s">
        <v>6919</v>
      </c>
      <c r="N293" t="s">
        <v>6761</v>
      </c>
      <c r="O293" t="s">
        <v>6771</v>
      </c>
      <c r="P293">
        <v>2999900</v>
      </c>
      <c r="Q293" t="s">
        <v>6636</v>
      </c>
      <c r="R293" t="s">
        <v>6636</v>
      </c>
      <c r="U293" t="s">
        <v>6920</v>
      </c>
    </row>
    <row r="294" spans="1:21" x14ac:dyDescent="0.25">
      <c r="A294" t="s">
        <v>6637</v>
      </c>
      <c r="B294" s="12">
        <v>42722</v>
      </c>
      <c r="C294" t="s">
        <v>6916</v>
      </c>
      <c r="D294" s="11">
        <v>46204.796759259298</v>
      </c>
      <c r="E294" t="s">
        <v>6917</v>
      </c>
      <c r="F294" t="s">
        <v>6413</v>
      </c>
      <c r="G294" t="s">
        <v>6764</v>
      </c>
      <c r="H294" t="s">
        <v>6412</v>
      </c>
      <c r="I294" t="s">
        <v>65</v>
      </c>
      <c r="J294" t="s">
        <v>57</v>
      </c>
      <c r="K294" t="s">
        <v>6918</v>
      </c>
      <c r="L294" t="s">
        <v>6759</v>
      </c>
      <c r="M294" t="s">
        <v>6919</v>
      </c>
      <c r="N294" t="s">
        <v>6761</v>
      </c>
      <c r="O294" t="s">
        <v>6771</v>
      </c>
      <c r="P294">
        <v>2999900</v>
      </c>
      <c r="Q294" t="s">
        <v>6636</v>
      </c>
      <c r="R294" t="s">
        <v>6636</v>
      </c>
      <c r="U294" t="s">
        <v>6920</v>
      </c>
    </row>
    <row r="295" spans="1:21" x14ac:dyDescent="0.25">
      <c r="A295" t="s">
        <v>6619</v>
      </c>
      <c r="B295" s="12">
        <v>42722</v>
      </c>
      <c r="C295" t="s">
        <v>6916</v>
      </c>
      <c r="D295" s="11">
        <v>46204.819317129601</v>
      </c>
      <c r="E295" t="s">
        <v>6917</v>
      </c>
      <c r="F295" t="s">
        <v>6413</v>
      </c>
      <c r="G295" t="s">
        <v>6757</v>
      </c>
      <c r="H295" t="s">
        <v>6412</v>
      </c>
      <c r="I295" t="s">
        <v>65</v>
      </c>
      <c r="J295" t="s">
        <v>57</v>
      </c>
      <c r="K295" t="s">
        <v>6918</v>
      </c>
      <c r="L295" t="s">
        <v>6759</v>
      </c>
      <c r="M295" t="s">
        <v>6919</v>
      </c>
      <c r="N295" t="s">
        <v>6761</v>
      </c>
      <c r="O295" t="s">
        <v>6771</v>
      </c>
      <c r="P295">
        <v>2999900</v>
      </c>
      <c r="Q295" t="s">
        <v>6636</v>
      </c>
      <c r="R295" t="s">
        <v>6636</v>
      </c>
      <c r="U295" t="s">
        <v>6920</v>
      </c>
    </row>
    <row r="296" spans="1:21" x14ac:dyDescent="0.25">
      <c r="A296" t="s">
        <v>6619</v>
      </c>
      <c r="B296" s="12">
        <v>42722</v>
      </c>
      <c r="C296" t="s">
        <v>6916</v>
      </c>
      <c r="D296" s="11">
        <v>46204.819317129601</v>
      </c>
      <c r="E296" t="s">
        <v>6917</v>
      </c>
      <c r="F296" t="s">
        <v>6413</v>
      </c>
      <c r="G296" t="s">
        <v>6763</v>
      </c>
      <c r="H296" t="s">
        <v>6412</v>
      </c>
      <c r="I296" t="s">
        <v>65</v>
      </c>
      <c r="J296" t="s">
        <v>57</v>
      </c>
      <c r="K296" t="s">
        <v>6918</v>
      </c>
      <c r="L296" t="s">
        <v>6759</v>
      </c>
      <c r="M296" t="s">
        <v>6919</v>
      </c>
      <c r="N296" t="s">
        <v>6761</v>
      </c>
      <c r="O296" t="s">
        <v>6771</v>
      </c>
      <c r="P296">
        <v>2999900</v>
      </c>
      <c r="Q296" t="s">
        <v>6636</v>
      </c>
      <c r="R296" t="s">
        <v>6636</v>
      </c>
      <c r="U296" t="s">
        <v>6920</v>
      </c>
    </row>
    <row r="297" spans="1:21" x14ac:dyDescent="0.25">
      <c r="A297" t="s">
        <v>6619</v>
      </c>
      <c r="B297" s="12">
        <v>42722</v>
      </c>
      <c r="C297" t="s">
        <v>6916</v>
      </c>
      <c r="D297" s="11">
        <v>46204.819317129601</v>
      </c>
      <c r="E297" t="s">
        <v>6917</v>
      </c>
      <c r="F297" t="s">
        <v>6413</v>
      </c>
      <c r="G297" t="s">
        <v>6764</v>
      </c>
      <c r="H297" t="s">
        <v>6412</v>
      </c>
      <c r="I297" t="s">
        <v>65</v>
      </c>
      <c r="J297" t="s">
        <v>57</v>
      </c>
      <c r="K297" t="s">
        <v>6918</v>
      </c>
      <c r="L297" t="s">
        <v>6759</v>
      </c>
      <c r="M297" t="s">
        <v>6919</v>
      </c>
      <c r="N297" t="s">
        <v>6761</v>
      </c>
      <c r="O297" t="s">
        <v>6771</v>
      </c>
      <c r="P297">
        <v>2999900</v>
      </c>
      <c r="Q297" t="s">
        <v>6636</v>
      </c>
      <c r="R297" t="s">
        <v>6636</v>
      </c>
      <c r="U297" t="s">
        <v>6920</v>
      </c>
    </row>
    <row r="298" spans="1:21" x14ac:dyDescent="0.25">
      <c r="A298" t="s">
        <v>6637</v>
      </c>
      <c r="B298" s="12">
        <v>42762</v>
      </c>
      <c r="C298" t="s">
        <v>6921</v>
      </c>
      <c r="D298" s="11">
        <v>46205.768518518496</v>
      </c>
      <c r="E298" t="s">
        <v>6922</v>
      </c>
      <c r="F298" t="s">
        <v>6413</v>
      </c>
      <c r="G298" t="s">
        <v>6757</v>
      </c>
      <c r="H298" t="s">
        <v>6412</v>
      </c>
      <c r="I298" t="s">
        <v>65</v>
      </c>
      <c r="J298" t="s">
        <v>67</v>
      </c>
      <c r="K298" t="s">
        <v>6923</v>
      </c>
      <c r="L298" t="s">
        <v>6759</v>
      </c>
      <c r="M298" t="s">
        <v>6924</v>
      </c>
      <c r="N298" t="s">
        <v>6761</v>
      </c>
      <c r="O298" t="s">
        <v>6762</v>
      </c>
      <c r="P298">
        <v>2759900</v>
      </c>
      <c r="Q298" t="s">
        <v>6636</v>
      </c>
      <c r="R298" t="s">
        <v>6636</v>
      </c>
      <c r="U298" t="s">
        <v>6708</v>
      </c>
    </row>
    <row r="299" spans="1:21" x14ac:dyDescent="0.25">
      <c r="A299" t="s">
        <v>6637</v>
      </c>
      <c r="B299" s="12">
        <v>42762</v>
      </c>
      <c r="C299" t="s">
        <v>6921</v>
      </c>
      <c r="D299" s="11">
        <v>46205.768518518496</v>
      </c>
      <c r="E299" t="s">
        <v>6922</v>
      </c>
      <c r="F299" t="s">
        <v>6413</v>
      </c>
      <c r="G299" t="s">
        <v>6763</v>
      </c>
      <c r="H299" t="s">
        <v>6412</v>
      </c>
      <c r="I299" t="s">
        <v>65</v>
      </c>
      <c r="J299" t="s">
        <v>67</v>
      </c>
      <c r="K299" t="s">
        <v>6923</v>
      </c>
      <c r="L299" t="s">
        <v>6759</v>
      </c>
      <c r="M299" t="s">
        <v>6924</v>
      </c>
      <c r="N299" t="s">
        <v>6761</v>
      </c>
      <c r="O299" t="s">
        <v>6762</v>
      </c>
      <c r="P299">
        <v>2759900</v>
      </c>
      <c r="Q299" t="s">
        <v>6636</v>
      </c>
      <c r="R299" t="s">
        <v>6636</v>
      </c>
      <c r="U299" t="s">
        <v>6708</v>
      </c>
    </row>
    <row r="300" spans="1:21" x14ac:dyDescent="0.25">
      <c r="A300" t="s">
        <v>6637</v>
      </c>
      <c r="B300" s="12">
        <v>42762</v>
      </c>
      <c r="C300" t="s">
        <v>6921</v>
      </c>
      <c r="D300" s="11">
        <v>46205.768518518496</v>
      </c>
      <c r="E300" t="s">
        <v>6922</v>
      </c>
      <c r="F300" t="s">
        <v>6413</v>
      </c>
      <c r="G300" t="s">
        <v>6764</v>
      </c>
      <c r="H300" t="s">
        <v>6412</v>
      </c>
      <c r="I300" t="s">
        <v>65</v>
      </c>
      <c r="J300" t="s">
        <v>67</v>
      </c>
      <c r="K300" t="s">
        <v>6923</v>
      </c>
      <c r="L300" t="s">
        <v>6759</v>
      </c>
      <c r="M300" t="s">
        <v>6924</v>
      </c>
      <c r="N300" t="s">
        <v>6761</v>
      </c>
      <c r="O300" t="s">
        <v>6762</v>
      </c>
      <c r="P300">
        <v>2759900</v>
      </c>
      <c r="Q300" t="s">
        <v>6636</v>
      </c>
      <c r="R300" t="s">
        <v>6636</v>
      </c>
      <c r="U300" t="s">
        <v>6708</v>
      </c>
    </row>
    <row r="301" spans="1:21" x14ac:dyDescent="0.25">
      <c r="A301" t="s">
        <v>6619</v>
      </c>
      <c r="B301" s="12">
        <v>42762</v>
      </c>
      <c r="C301" t="s">
        <v>6921</v>
      </c>
      <c r="D301" s="11">
        <v>46205.8206712963</v>
      </c>
      <c r="E301" t="s">
        <v>6922</v>
      </c>
      <c r="F301" t="s">
        <v>6413</v>
      </c>
      <c r="G301" t="s">
        <v>6757</v>
      </c>
      <c r="H301" t="s">
        <v>6412</v>
      </c>
      <c r="I301" t="s">
        <v>65</v>
      </c>
      <c r="J301" t="s">
        <v>67</v>
      </c>
      <c r="K301" t="s">
        <v>6923</v>
      </c>
      <c r="L301" t="s">
        <v>6759</v>
      </c>
      <c r="M301" t="s">
        <v>6924</v>
      </c>
      <c r="N301" t="s">
        <v>6761</v>
      </c>
      <c r="O301" t="s">
        <v>6762</v>
      </c>
      <c r="P301">
        <v>2759900</v>
      </c>
      <c r="Q301" t="s">
        <v>6636</v>
      </c>
      <c r="R301" t="s">
        <v>6636</v>
      </c>
      <c r="U301" t="s">
        <v>6708</v>
      </c>
    </row>
    <row r="302" spans="1:21" x14ac:dyDescent="0.25">
      <c r="A302" t="s">
        <v>6619</v>
      </c>
      <c r="B302" s="12">
        <v>42762</v>
      </c>
      <c r="C302" t="s">
        <v>6921</v>
      </c>
      <c r="D302" s="11">
        <v>46205.8206712963</v>
      </c>
      <c r="E302" t="s">
        <v>6922</v>
      </c>
      <c r="F302" t="s">
        <v>6413</v>
      </c>
      <c r="G302" t="s">
        <v>6763</v>
      </c>
      <c r="H302" t="s">
        <v>6412</v>
      </c>
      <c r="I302" t="s">
        <v>65</v>
      </c>
      <c r="J302" t="s">
        <v>67</v>
      </c>
      <c r="K302" t="s">
        <v>6923</v>
      </c>
      <c r="L302" t="s">
        <v>6759</v>
      </c>
      <c r="M302" t="s">
        <v>6924</v>
      </c>
      <c r="N302" t="s">
        <v>6761</v>
      </c>
      <c r="O302" t="s">
        <v>6762</v>
      </c>
      <c r="P302">
        <v>2759900</v>
      </c>
      <c r="Q302" t="s">
        <v>6636</v>
      </c>
      <c r="R302" t="s">
        <v>6636</v>
      </c>
      <c r="U302" t="s">
        <v>6708</v>
      </c>
    </row>
    <row r="303" spans="1:21" x14ac:dyDescent="0.25">
      <c r="A303" t="s">
        <v>6619</v>
      </c>
      <c r="B303" s="12">
        <v>42762</v>
      </c>
      <c r="C303" t="s">
        <v>6921</v>
      </c>
      <c r="D303" s="11">
        <v>46205.8206712963</v>
      </c>
      <c r="E303" t="s">
        <v>6922</v>
      </c>
      <c r="F303" t="s">
        <v>6413</v>
      </c>
      <c r="G303" t="s">
        <v>6764</v>
      </c>
      <c r="H303" t="s">
        <v>6412</v>
      </c>
      <c r="I303" t="s">
        <v>65</v>
      </c>
      <c r="J303" t="s">
        <v>67</v>
      </c>
      <c r="K303" t="s">
        <v>6923</v>
      </c>
      <c r="L303" t="s">
        <v>6759</v>
      </c>
      <c r="M303" t="s">
        <v>6924</v>
      </c>
      <c r="N303" t="s">
        <v>6761</v>
      </c>
      <c r="O303" t="s">
        <v>6762</v>
      </c>
      <c r="P303">
        <v>2759900</v>
      </c>
      <c r="Q303" t="s">
        <v>6636</v>
      </c>
      <c r="R303" t="s">
        <v>6636</v>
      </c>
      <c r="U303" t="s">
        <v>6708</v>
      </c>
    </row>
    <row r="304" spans="1:21" x14ac:dyDescent="0.25">
      <c r="A304" t="s">
        <v>6637</v>
      </c>
      <c r="B304" s="12">
        <v>42801</v>
      </c>
      <c r="C304" t="s">
        <v>6925</v>
      </c>
      <c r="D304" s="11">
        <v>46206.869444444397</v>
      </c>
      <c r="E304" t="s">
        <v>6926</v>
      </c>
      <c r="F304" t="s">
        <v>6413</v>
      </c>
      <c r="G304" t="s">
        <v>6767</v>
      </c>
      <c r="H304" t="s">
        <v>6412</v>
      </c>
      <c r="I304" t="s">
        <v>55</v>
      </c>
      <c r="J304" t="s">
        <v>643</v>
      </c>
      <c r="K304" t="s">
        <v>6927</v>
      </c>
      <c r="L304" t="s">
        <v>6769</v>
      </c>
      <c r="M304" t="s">
        <v>6928</v>
      </c>
      <c r="N304" t="s">
        <v>6761</v>
      </c>
      <c r="O304" t="s">
        <v>6862</v>
      </c>
      <c r="P304">
        <v>4199900</v>
      </c>
      <c r="Q304" t="s">
        <v>6636</v>
      </c>
      <c r="R304" t="s">
        <v>6636</v>
      </c>
      <c r="U304" t="s">
        <v>6780</v>
      </c>
    </row>
    <row r="305" spans="1:21" x14ac:dyDescent="0.25">
      <c r="A305" t="s">
        <v>6637</v>
      </c>
      <c r="B305" s="12">
        <v>42801</v>
      </c>
      <c r="C305" t="s">
        <v>6925</v>
      </c>
      <c r="D305" s="11">
        <v>46206.869444444397</v>
      </c>
      <c r="E305" t="s">
        <v>6926</v>
      </c>
      <c r="F305" t="s">
        <v>6413</v>
      </c>
      <c r="G305" t="s">
        <v>6763</v>
      </c>
      <c r="H305" t="s">
        <v>6412</v>
      </c>
      <c r="I305" t="s">
        <v>55</v>
      </c>
      <c r="J305" t="s">
        <v>643</v>
      </c>
      <c r="K305" t="s">
        <v>6927</v>
      </c>
      <c r="L305" t="s">
        <v>6769</v>
      </c>
      <c r="M305" t="s">
        <v>6928</v>
      </c>
      <c r="N305" t="s">
        <v>6761</v>
      </c>
      <c r="O305" t="s">
        <v>6862</v>
      </c>
      <c r="P305">
        <v>4199900</v>
      </c>
      <c r="Q305" t="s">
        <v>6636</v>
      </c>
      <c r="R305" t="s">
        <v>6636</v>
      </c>
      <c r="U305" t="s">
        <v>6780</v>
      </c>
    </row>
    <row r="306" spans="1:21" x14ac:dyDescent="0.25">
      <c r="A306" t="s">
        <v>6637</v>
      </c>
      <c r="B306" s="12">
        <v>42801</v>
      </c>
      <c r="C306" t="s">
        <v>6925</v>
      </c>
      <c r="D306" s="11">
        <v>46206.869444444397</v>
      </c>
      <c r="E306" t="s">
        <v>6926</v>
      </c>
      <c r="F306" t="s">
        <v>6413</v>
      </c>
      <c r="G306" t="s">
        <v>6772</v>
      </c>
      <c r="H306" t="s">
        <v>6412</v>
      </c>
      <c r="I306" t="s">
        <v>55</v>
      </c>
      <c r="J306" t="s">
        <v>643</v>
      </c>
      <c r="K306" t="s">
        <v>6927</v>
      </c>
      <c r="L306" t="s">
        <v>6769</v>
      </c>
      <c r="M306" t="s">
        <v>6928</v>
      </c>
      <c r="N306" t="s">
        <v>6761</v>
      </c>
      <c r="O306" t="s">
        <v>6862</v>
      </c>
      <c r="P306">
        <v>4199900</v>
      </c>
      <c r="Q306" t="s">
        <v>6636</v>
      </c>
      <c r="R306" t="s">
        <v>6636</v>
      </c>
      <c r="U306" t="s">
        <v>6780</v>
      </c>
    </row>
    <row r="307" spans="1:21" x14ac:dyDescent="0.25">
      <c r="A307" t="s">
        <v>6619</v>
      </c>
      <c r="B307" s="12">
        <v>42801</v>
      </c>
      <c r="C307" t="s">
        <v>6925</v>
      </c>
      <c r="D307" s="11">
        <v>46207.402905092596</v>
      </c>
      <c r="E307" t="s">
        <v>6926</v>
      </c>
      <c r="F307" t="s">
        <v>6413</v>
      </c>
      <c r="G307" t="s">
        <v>6767</v>
      </c>
      <c r="H307" t="s">
        <v>6412</v>
      </c>
      <c r="I307" t="s">
        <v>55</v>
      </c>
      <c r="J307" t="s">
        <v>643</v>
      </c>
      <c r="K307" t="s">
        <v>6927</v>
      </c>
      <c r="L307" t="s">
        <v>6769</v>
      </c>
      <c r="M307" t="s">
        <v>6928</v>
      </c>
      <c r="N307" t="s">
        <v>6761</v>
      </c>
      <c r="O307" t="s">
        <v>6862</v>
      </c>
      <c r="P307">
        <v>4199900</v>
      </c>
      <c r="Q307" t="s">
        <v>6636</v>
      </c>
      <c r="R307" t="s">
        <v>6636</v>
      </c>
      <c r="U307" t="s">
        <v>6780</v>
      </c>
    </row>
    <row r="308" spans="1:21" x14ac:dyDescent="0.25">
      <c r="A308" t="s">
        <v>6619</v>
      </c>
      <c r="B308" s="12">
        <v>42801</v>
      </c>
      <c r="C308" t="s">
        <v>6925</v>
      </c>
      <c r="D308" s="11">
        <v>46207.402905092596</v>
      </c>
      <c r="E308" t="s">
        <v>6926</v>
      </c>
      <c r="F308" t="s">
        <v>6413</v>
      </c>
      <c r="G308" t="s">
        <v>6763</v>
      </c>
      <c r="H308" t="s">
        <v>6412</v>
      </c>
      <c r="I308" t="s">
        <v>55</v>
      </c>
      <c r="J308" t="s">
        <v>643</v>
      </c>
      <c r="K308" t="s">
        <v>6927</v>
      </c>
      <c r="L308" t="s">
        <v>6769</v>
      </c>
      <c r="M308" t="s">
        <v>6928</v>
      </c>
      <c r="N308" t="s">
        <v>6761</v>
      </c>
      <c r="O308" t="s">
        <v>6862</v>
      </c>
      <c r="P308">
        <v>4199900</v>
      </c>
      <c r="Q308" t="s">
        <v>6636</v>
      </c>
      <c r="R308" t="s">
        <v>6636</v>
      </c>
      <c r="U308" t="s">
        <v>6780</v>
      </c>
    </row>
    <row r="309" spans="1:21" x14ac:dyDescent="0.25">
      <c r="A309" t="s">
        <v>6619</v>
      </c>
      <c r="B309" s="12">
        <v>42801</v>
      </c>
      <c r="C309" t="s">
        <v>6925</v>
      </c>
      <c r="D309" s="11">
        <v>46207.402905092596</v>
      </c>
      <c r="E309" t="s">
        <v>6926</v>
      </c>
      <c r="F309" t="s">
        <v>6413</v>
      </c>
      <c r="G309" t="s">
        <v>6772</v>
      </c>
      <c r="H309" t="s">
        <v>6412</v>
      </c>
      <c r="I309" t="s">
        <v>55</v>
      </c>
      <c r="J309" t="s">
        <v>643</v>
      </c>
      <c r="K309" t="s">
        <v>6927</v>
      </c>
      <c r="L309" t="s">
        <v>6769</v>
      </c>
      <c r="M309" t="s">
        <v>6928</v>
      </c>
      <c r="N309" t="s">
        <v>6761</v>
      </c>
      <c r="O309" t="s">
        <v>6862</v>
      </c>
      <c r="P309">
        <v>4199900</v>
      </c>
      <c r="Q309" t="s">
        <v>6636</v>
      </c>
      <c r="R309" t="s">
        <v>6636</v>
      </c>
      <c r="U309" t="s">
        <v>6780</v>
      </c>
    </row>
    <row r="310" spans="1:21" x14ac:dyDescent="0.25">
      <c r="A310" t="s">
        <v>6637</v>
      </c>
      <c r="B310" s="12">
        <v>42850</v>
      </c>
      <c r="C310" t="s">
        <v>6929</v>
      </c>
      <c r="D310" s="11">
        <v>46208.519444444399</v>
      </c>
      <c r="E310" t="s">
        <v>6930</v>
      </c>
      <c r="F310" t="s">
        <v>6413</v>
      </c>
      <c r="G310" t="s">
        <v>6757</v>
      </c>
      <c r="H310" t="s">
        <v>6412</v>
      </c>
      <c r="I310" t="s">
        <v>55</v>
      </c>
      <c r="J310" t="s">
        <v>643</v>
      </c>
      <c r="K310" t="s">
        <v>6874</v>
      </c>
      <c r="L310" t="s">
        <v>6759</v>
      </c>
      <c r="M310" t="s">
        <v>6875</v>
      </c>
      <c r="N310" t="s">
        <v>6761</v>
      </c>
      <c r="O310" t="s">
        <v>6762</v>
      </c>
      <c r="P310">
        <v>3029900</v>
      </c>
      <c r="Q310" t="s">
        <v>6636</v>
      </c>
      <c r="R310" t="s">
        <v>6636</v>
      </c>
      <c r="U310" t="s">
        <v>6636</v>
      </c>
    </row>
    <row r="311" spans="1:21" x14ac:dyDescent="0.25">
      <c r="A311" t="s">
        <v>6637</v>
      </c>
      <c r="B311" s="12">
        <v>42850</v>
      </c>
      <c r="C311" t="s">
        <v>6929</v>
      </c>
      <c r="D311" s="11">
        <v>46208.519444444399</v>
      </c>
      <c r="E311" t="s">
        <v>6930</v>
      </c>
      <c r="F311" t="s">
        <v>6413</v>
      </c>
      <c r="G311" t="s">
        <v>6763</v>
      </c>
      <c r="H311" t="s">
        <v>6412</v>
      </c>
      <c r="I311" t="s">
        <v>55</v>
      </c>
      <c r="J311" t="s">
        <v>643</v>
      </c>
      <c r="K311" t="s">
        <v>6874</v>
      </c>
      <c r="L311" t="s">
        <v>6759</v>
      </c>
      <c r="M311" t="s">
        <v>6875</v>
      </c>
      <c r="N311" t="s">
        <v>6761</v>
      </c>
      <c r="O311" t="s">
        <v>6762</v>
      </c>
      <c r="P311">
        <v>3029900</v>
      </c>
      <c r="Q311" t="s">
        <v>6636</v>
      </c>
      <c r="R311" t="s">
        <v>6636</v>
      </c>
      <c r="U311" t="s">
        <v>6636</v>
      </c>
    </row>
    <row r="312" spans="1:21" x14ac:dyDescent="0.25">
      <c r="A312" t="s">
        <v>6637</v>
      </c>
      <c r="B312" s="12">
        <v>42850</v>
      </c>
      <c r="C312" t="s">
        <v>6929</v>
      </c>
      <c r="D312" s="11">
        <v>46208.519444444399</v>
      </c>
      <c r="E312" t="s">
        <v>6930</v>
      </c>
      <c r="F312" t="s">
        <v>6413</v>
      </c>
      <c r="G312" t="s">
        <v>6764</v>
      </c>
      <c r="H312" t="s">
        <v>6412</v>
      </c>
      <c r="I312" t="s">
        <v>55</v>
      </c>
      <c r="J312" t="s">
        <v>643</v>
      </c>
      <c r="K312" t="s">
        <v>6874</v>
      </c>
      <c r="L312" t="s">
        <v>6759</v>
      </c>
      <c r="M312" t="s">
        <v>6875</v>
      </c>
      <c r="N312" t="s">
        <v>6761</v>
      </c>
      <c r="O312" t="s">
        <v>6762</v>
      </c>
      <c r="P312">
        <v>3029900</v>
      </c>
      <c r="Q312" t="s">
        <v>6636</v>
      </c>
      <c r="R312" t="s">
        <v>6636</v>
      </c>
      <c r="U312" t="s">
        <v>6636</v>
      </c>
    </row>
    <row r="313" spans="1:21" x14ac:dyDescent="0.25">
      <c r="A313" t="s">
        <v>6637</v>
      </c>
      <c r="B313" s="12">
        <v>42855</v>
      </c>
      <c r="C313" t="s">
        <v>6931</v>
      </c>
      <c r="D313" s="11">
        <v>46208.520717592597</v>
      </c>
      <c r="E313" t="s">
        <v>6932</v>
      </c>
      <c r="F313" t="s">
        <v>6413</v>
      </c>
      <c r="G313" t="s">
        <v>6767</v>
      </c>
      <c r="H313" t="s">
        <v>6412</v>
      </c>
      <c r="I313" t="s">
        <v>55</v>
      </c>
      <c r="J313" t="s">
        <v>44</v>
      </c>
      <c r="K313" t="s">
        <v>6933</v>
      </c>
      <c r="L313" t="s">
        <v>6769</v>
      </c>
      <c r="M313" t="s">
        <v>6934</v>
      </c>
      <c r="N313" t="s">
        <v>6761</v>
      </c>
      <c r="O313" t="s">
        <v>6771</v>
      </c>
      <c r="P313">
        <v>3399000</v>
      </c>
      <c r="Q313" t="s">
        <v>6636</v>
      </c>
      <c r="R313" t="s">
        <v>6636</v>
      </c>
      <c r="U313" t="s">
        <v>6636</v>
      </c>
    </row>
    <row r="314" spans="1:21" x14ac:dyDescent="0.25">
      <c r="A314" t="s">
        <v>6637</v>
      </c>
      <c r="B314" s="12">
        <v>42855</v>
      </c>
      <c r="C314" t="s">
        <v>6931</v>
      </c>
      <c r="D314" s="11">
        <v>46208.520717592597</v>
      </c>
      <c r="E314" t="s">
        <v>6932</v>
      </c>
      <c r="F314" t="s">
        <v>6413</v>
      </c>
      <c r="G314" t="s">
        <v>6763</v>
      </c>
      <c r="H314" t="s">
        <v>6412</v>
      </c>
      <c r="I314" t="s">
        <v>55</v>
      </c>
      <c r="J314" t="s">
        <v>44</v>
      </c>
      <c r="K314" t="s">
        <v>6933</v>
      </c>
      <c r="L314" t="s">
        <v>6769</v>
      </c>
      <c r="M314" t="s">
        <v>6934</v>
      </c>
      <c r="N314" t="s">
        <v>6761</v>
      </c>
      <c r="O314" t="s">
        <v>6771</v>
      </c>
      <c r="P314">
        <v>3399000</v>
      </c>
      <c r="Q314" t="s">
        <v>6636</v>
      </c>
      <c r="R314" t="s">
        <v>6636</v>
      </c>
      <c r="U314" t="s">
        <v>6636</v>
      </c>
    </row>
    <row r="315" spans="1:21" x14ac:dyDescent="0.25">
      <c r="A315" t="s">
        <v>6637</v>
      </c>
      <c r="B315" s="12">
        <v>42855</v>
      </c>
      <c r="C315" t="s">
        <v>6931</v>
      </c>
      <c r="D315" s="11">
        <v>46208.520717592597</v>
      </c>
      <c r="E315" t="s">
        <v>6932</v>
      </c>
      <c r="F315" t="s">
        <v>6413</v>
      </c>
      <c r="G315" t="s">
        <v>6772</v>
      </c>
      <c r="H315" t="s">
        <v>6412</v>
      </c>
      <c r="I315" t="s">
        <v>55</v>
      </c>
      <c r="J315" t="s">
        <v>44</v>
      </c>
      <c r="K315" t="s">
        <v>6933</v>
      </c>
      <c r="L315" t="s">
        <v>6769</v>
      </c>
      <c r="M315" t="s">
        <v>6934</v>
      </c>
      <c r="N315" t="s">
        <v>6761</v>
      </c>
      <c r="O315" t="s">
        <v>6771</v>
      </c>
      <c r="P315">
        <v>3399000</v>
      </c>
      <c r="Q315" t="s">
        <v>6636</v>
      </c>
      <c r="R315" t="s">
        <v>6636</v>
      </c>
      <c r="U315" t="s">
        <v>6636</v>
      </c>
    </row>
    <row r="316" spans="1:21" x14ac:dyDescent="0.25">
      <c r="A316" t="s">
        <v>6637</v>
      </c>
      <c r="B316" s="12">
        <v>42855</v>
      </c>
      <c r="C316" t="s">
        <v>6931</v>
      </c>
      <c r="D316" s="11">
        <v>46208.520717592597</v>
      </c>
      <c r="E316" t="s">
        <v>6932</v>
      </c>
      <c r="F316" t="s">
        <v>6413</v>
      </c>
      <c r="G316" t="s">
        <v>6773</v>
      </c>
      <c r="H316" t="s">
        <v>6412</v>
      </c>
      <c r="I316" t="s">
        <v>55</v>
      </c>
      <c r="J316" t="s">
        <v>44</v>
      </c>
      <c r="K316" t="s">
        <v>6933</v>
      </c>
      <c r="L316" t="s">
        <v>6769</v>
      </c>
      <c r="M316" t="s">
        <v>6934</v>
      </c>
      <c r="N316" t="s">
        <v>6761</v>
      </c>
      <c r="O316" t="s">
        <v>6771</v>
      </c>
      <c r="P316">
        <v>3399000</v>
      </c>
      <c r="Q316" t="s">
        <v>6636</v>
      </c>
      <c r="R316" t="s">
        <v>6636</v>
      </c>
      <c r="U316" t="s">
        <v>6636</v>
      </c>
    </row>
    <row r="317" spans="1:21" x14ac:dyDescent="0.25">
      <c r="A317" t="s">
        <v>6619</v>
      </c>
      <c r="B317" s="12">
        <v>42850</v>
      </c>
      <c r="C317" t="s">
        <v>6929</v>
      </c>
      <c r="D317" s="11">
        <v>46208.589131944398</v>
      </c>
      <c r="E317" t="s">
        <v>6930</v>
      </c>
      <c r="F317" t="s">
        <v>6413</v>
      </c>
      <c r="G317" t="s">
        <v>6757</v>
      </c>
      <c r="H317" t="s">
        <v>6412</v>
      </c>
      <c r="I317" t="s">
        <v>55</v>
      </c>
      <c r="J317" t="s">
        <v>643</v>
      </c>
      <c r="K317" t="s">
        <v>6874</v>
      </c>
      <c r="L317" t="s">
        <v>6759</v>
      </c>
      <c r="M317" t="s">
        <v>6875</v>
      </c>
      <c r="N317" t="s">
        <v>6761</v>
      </c>
      <c r="O317" t="s">
        <v>6762</v>
      </c>
      <c r="P317">
        <v>3029900</v>
      </c>
      <c r="Q317" t="s">
        <v>6636</v>
      </c>
      <c r="R317" t="s">
        <v>6636</v>
      </c>
      <c r="U317" t="s">
        <v>6636</v>
      </c>
    </row>
    <row r="318" spans="1:21" x14ac:dyDescent="0.25">
      <c r="A318" t="s">
        <v>6619</v>
      </c>
      <c r="B318" s="12">
        <v>42850</v>
      </c>
      <c r="C318" t="s">
        <v>6929</v>
      </c>
      <c r="D318" s="11">
        <v>46208.589131944398</v>
      </c>
      <c r="E318" t="s">
        <v>6930</v>
      </c>
      <c r="F318" t="s">
        <v>6413</v>
      </c>
      <c r="G318" t="s">
        <v>6763</v>
      </c>
      <c r="H318" t="s">
        <v>6412</v>
      </c>
      <c r="I318" t="s">
        <v>55</v>
      </c>
      <c r="J318" t="s">
        <v>643</v>
      </c>
      <c r="K318" t="s">
        <v>6874</v>
      </c>
      <c r="L318" t="s">
        <v>6759</v>
      </c>
      <c r="M318" t="s">
        <v>6875</v>
      </c>
      <c r="N318" t="s">
        <v>6761</v>
      </c>
      <c r="O318" t="s">
        <v>6762</v>
      </c>
      <c r="P318">
        <v>3029900</v>
      </c>
      <c r="Q318" t="s">
        <v>6636</v>
      </c>
      <c r="R318" t="s">
        <v>6636</v>
      </c>
      <c r="U318" t="s">
        <v>6636</v>
      </c>
    </row>
    <row r="319" spans="1:21" x14ac:dyDescent="0.25">
      <c r="A319" t="s">
        <v>6619</v>
      </c>
      <c r="B319" s="12">
        <v>42850</v>
      </c>
      <c r="C319" t="s">
        <v>6929</v>
      </c>
      <c r="D319" s="11">
        <v>46208.589131944398</v>
      </c>
      <c r="E319" t="s">
        <v>6930</v>
      </c>
      <c r="F319" t="s">
        <v>6413</v>
      </c>
      <c r="G319" t="s">
        <v>6764</v>
      </c>
      <c r="H319" t="s">
        <v>6412</v>
      </c>
      <c r="I319" t="s">
        <v>55</v>
      </c>
      <c r="J319" t="s">
        <v>643</v>
      </c>
      <c r="K319" t="s">
        <v>6874</v>
      </c>
      <c r="L319" t="s">
        <v>6759</v>
      </c>
      <c r="M319" t="s">
        <v>6875</v>
      </c>
      <c r="N319" t="s">
        <v>6761</v>
      </c>
      <c r="O319" t="s">
        <v>6762</v>
      </c>
      <c r="P319">
        <v>3029900</v>
      </c>
      <c r="Q319" t="s">
        <v>6636</v>
      </c>
      <c r="R319" t="s">
        <v>6636</v>
      </c>
      <c r="U319" t="s">
        <v>6636</v>
      </c>
    </row>
    <row r="320" spans="1:21" x14ac:dyDescent="0.25">
      <c r="A320" t="s">
        <v>6619</v>
      </c>
      <c r="B320" s="12">
        <v>42855</v>
      </c>
      <c r="C320" t="s">
        <v>6931</v>
      </c>
      <c r="D320" s="11">
        <v>46208.740335648101</v>
      </c>
      <c r="E320" t="s">
        <v>6932</v>
      </c>
      <c r="F320" t="s">
        <v>6413</v>
      </c>
      <c r="G320" t="s">
        <v>6767</v>
      </c>
      <c r="H320" t="s">
        <v>6412</v>
      </c>
      <c r="I320" t="s">
        <v>55</v>
      </c>
      <c r="J320" t="s">
        <v>44</v>
      </c>
      <c r="K320" t="s">
        <v>6933</v>
      </c>
      <c r="L320" t="s">
        <v>6769</v>
      </c>
      <c r="M320" t="s">
        <v>6934</v>
      </c>
      <c r="N320" t="s">
        <v>6761</v>
      </c>
      <c r="O320" t="s">
        <v>6771</v>
      </c>
      <c r="P320">
        <v>3399000</v>
      </c>
      <c r="Q320" t="s">
        <v>6636</v>
      </c>
      <c r="R320" t="s">
        <v>6636</v>
      </c>
      <c r="U320" t="s">
        <v>6636</v>
      </c>
    </row>
    <row r="321" spans="1:21" x14ac:dyDescent="0.25">
      <c r="A321" t="s">
        <v>6619</v>
      </c>
      <c r="B321" s="12">
        <v>42855</v>
      </c>
      <c r="C321" t="s">
        <v>6931</v>
      </c>
      <c r="D321" s="11">
        <v>46208.740335648101</v>
      </c>
      <c r="E321" t="s">
        <v>6932</v>
      </c>
      <c r="F321" t="s">
        <v>6413</v>
      </c>
      <c r="G321" t="s">
        <v>6763</v>
      </c>
      <c r="H321" t="s">
        <v>6412</v>
      </c>
      <c r="I321" t="s">
        <v>55</v>
      </c>
      <c r="J321" t="s">
        <v>44</v>
      </c>
      <c r="K321" t="s">
        <v>6933</v>
      </c>
      <c r="L321" t="s">
        <v>6769</v>
      </c>
      <c r="M321" t="s">
        <v>6934</v>
      </c>
      <c r="N321" t="s">
        <v>6761</v>
      </c>
      <c r="O321" t="s">
        <v>6771</v>
      </c>
      <c r="P321">
        <v>3399000</v>
      </c>
      <c r="Q321" t="s">
        <v>6636</v>
      </c>
      <c r="R321" t="s">
        <v>6636</v>
      </c>
      <c r="U321" t="s">
        <v>6636</v>
      </c>
    </row>
    <row r="322" spans="1:21" x14ac:dyDescent="0.25">
      <c r="A322" t="s">
        <v>6619</v>
      </c>
      <c r="B322" s="12">
        <v>42855</v>
      </c>
      <c r="C322" t="s">
        <v>6931</v>
      </c>
      <c r="D322" s="11">
        <v>46208.740335648101</v>
      </c>
      <c r="E322" t="s">
        <v>6932</v>
      </c>
      <c r="F322" t="s">
        <v>6413</v>
      </c>
      <c r="G322" t="s">
        <v>6772</v>
      </c>
      <c r="H322" t="s">
        <v>6412</v>
      </c>
      <c r="I322" t="s">
        <v>55</v>
      </c>
      <c r="J322" t="s">
        <v>44</v>
      </c>
      <c r="K322" t="s">
        <v>6933</v>
      </c>
      <c r="L322" t="s">
        <v>6769</v>
      </c>
      <c r="M322" t="s">
        <v>6934</v>
      </c>
      <c r="N322" t="s">
        <v>6761</v>
      </c>
      <c r="O322" t="s">
        <v>6771</v>
      </c>
      <c r="P322">
        <v>3399000</v>
      </c>
      <c r="Q322" t="s">
        <v>6636</v>
      </c>
      <c r="R322" t="s">
        <v>6636</v>
      </c>
      <c r="U322" t="s">
        <v>6636</v>
      </c>
    </row>
    <row r="323" spans="1:21" x14ac:dyDescent="0.25">
      <c r="A323" t="s">
        <v>6619</v>
      </c>
      <c r="B323" s="12">
        <v>42855</v>
      </c>
      <c r="C323" t="s">
        <v>6931</v>
      </c>
      <c r="D323" s="11">
        <v>46208.740335648101</v>
      </c>
      <c r="E323" t="s">
        <v>6932</v>
      </c>
      <c r="F323" t="s">
        <v>6413</v>
      </c>
      <c r="G323" t="s">
        <v>6773</v>
      </c>
      <c r="H323" t="s">
        <v>6412</v>
      </c>
      <c r="I323" t="s">
        <v>55</v>
      </c>
      <c r="J323" t="s">
        <v>44</v>
      </c>
      <c r="K323" t="s">
        <v>6933</v>
      </c>
      <c r="L323" t="s">
        <v>6769</v>
      </c>
      <c r="M323" t="s">
        <v>6934</v>
      </c>
      <c r="N323" t="s">
        <v>6761</v>
      </c>
      <c r="O323" t="s">
        <v>6771</v>
      </c>
      <c r="P323">
        <v>3399000</v>
      </c>
      <c r="Q323" t="s">
        <v>6636</v>
      </c>
      <c r="R323" t="s">
        <v>6636</v>
      </c>
      <c r="U323" t="s">
        <v>6636</v>
      </c>
    </row>
    <row r="324" spans="1:21" x14ac:dyDescent="0.25">
      <c r="A324" t="s">
        <v>6637</v>
      </c>
      <c r="B324" s="12">
        <v>42928</v>
      </c>
      <c r="C324" t="s">
        <v>6935</v>
      </c>
      <c r="D324" s="11">
        <v>46208.859953703701</v>
      </c>
      <c r="E324" t="s">
        <v>6936</v>
      </c>
      <c r="F324" t="s">
        <v>6413</v>
      </c>
      <c r="G324" t="s">
        <v>6757</v>
      </c>
      <c r="H324" t="s">
        <v>6412</v>
      </c>
      <c r="I324" t="s">
        <v>65</v>
      </c>
      <c r="J324" t="s">
        <v>67</v>
      </c>
      <c r="K324" t="s">
        <v>6937</v>
      </c>
      <c r="L324" t="s">
        <v>6759</v>
      </c>
      <c r="M324" t="s">
        <v>6938</v>
      </c>
      <c r="N324" t="s">
        <v>6761</v>
      </c>
      <c r="O324" t="s">
        <v>6762</v>
      </c>
      <c r="P324">
        <v>2759900</v>
      </c>
      <c r="Q324" t="s">
        <v>6867</v>
      </c>
      <c r="R324" t="s">
        <v>6779</v>
      </c>
      <c r="U324" t="s">
        <v>6636</v>
      </c>
    </row>
    <row r="325" spans="1:21" x14ac:dyDescent="0.25">
      <c r="A325" t="s">
        <v>6637</v>
      </c>
      <c r="B325" s="12">
        <v>42928</v>
      </c>
      <c r="C325" t="s">
        <v>6935</v>
      </c>
      <c r="D325" s="11">
        <v>46208.859953703701</v>
      </c>
      <c r="E325" t="s">
        <v>6936</v>
      </c>
      <c r="F325" t="s">
        <v>6413</v>
      </c>
      <c r="G325" t="s">
        <v>6763</v>
      </c>
      <c r="H325" t="s">
        <v>6412</v>
      </c>
      <c r="I325" t="s">
        <v>65</v>
      </c>
      <c r="J325" t="s">
        <v>67</v>
      </c>
      <c r="K325" t="s">
        <v>6937</v>
      </c>
      <c r="L325" t="s">
        <v>6759</v>
      </c>
      <c r="M325" t="s">
        <v>6938</v>
      </c>
      <c r="N325" t="s">
        <v>6761</v>
      </c>
      <c r="O325" t="s">
        <v>6762</v>
      </c>
      <c r="P325">
        <v>2759900</v>
      </c>
      <c r="Q325" t="s">
        <v>6867</v>
      </c>
      <c r="R325" t="s">
        <v>6779</v>
      </c>
      <c r="U325" t="s">
        <v>6636</v>
      </c>
    </row>
    <row r="326" spans="1:21" x14ac:dyDescent="0.25">
      <c r="A326" t="s">
        <v>6637</v>
      </c>
      <c r="B326" s="12">
        <v>42928</v>
      </c>
      <c r="C326" t="s">
        <v>6935</v>
      </c>
      <c r="D326" s="11">
        <v>46208.859953703701</v>
      </c>
      <c r="E326" t="s">
        <v>6936</v>
      </c>
      <c r="F326" t="s">
        <v>6413</v>
      </c>
      <c r="G326" t="s">
        <v>6764</v>
      </c>
      <c r="H326" t="s">
        <v>6412</v>
      </c>
      <c r="I326" t="s">
        <v>65</v>
      </c>
      <c r="J326" t="s">
        <v>67</v>
      </c>
      <c r="K326" t="s">
        <v>6937</v>
      </c>
      <c r="L326" t="s">
        <v>6759</v>
      </c>
      <c r="M326" t="s">
        <v>6938</v>
      </c>
      <c r="N326" t="s">
        <v>6761</v>
      </c>
      <c r="O326" t="s">
        <v>6762</v>
      </c>
      <c r="P326">
        <v>2759900</v>
      </c>
      <c r="Q326" t="s">
        <v>6867</v>
      </c>
      <c r="R326" t="s">
        <v>6779</v>
      </c>
      <c r="U326" t="s">
        <v>6636</v>
      </c>
    </row>
    <row r="327" spans="1:21" x14ac:dyDescent="0.25">
      <c r="A327" t="s">
        <v>6637</v>
      </c>
      <c r="B327" s="12">
        <v>42897</v>
      </c>
      <c r="C327" t="s">
        <v>6939</v>
      </c>
      <c r="D327" s="11">
        <v>46209.78125</v>
      </c>
      <c r="E327" t="s">
        <v>6940</v>
      </c>
      <c r="F327" t="s">
        <v>6413</v>
      </c>
      <c r="G327" t="s">
        <v>6794</v>
      </c>
      <c r="H327" t="s">
        <v>6412</v>
      </c>
      <c r="I327" t="s">
        <v>65</v>
      </c>
      <c r="J327" t="s">
        <v>67</v>
      </c>
      <c r="K327" t="s">
        <v>6905</v>
      </c>
      <c r="L327" t="s">
        <v>6796</v>
      </c>
      <c r="M327" t="s">
        <v>6906</v>
      </c>
      <c r="N327" t="s">
        <v>6787</v>
      </c>
      <c r="O327" t="s">
        <v>6798</v>
      </c>
      <c r="P327">
        <v>2048000</v>
      </c>
      <c r="Q327" t="s">
        <v>6636</v>
      </c>
      <c r="R327" t="s">
        <v>6636</v>
      </c>
      <c r="U327" t="s">
        <v>6629</v>
      </c>
    </row>
    <row r="328" spans="1:21" x14ac:dyDescent="0.25">
      <c r="A328" t="s">
        <v>6637</v>
      </c>
      <c r="B328" s="12">
        <v>42897</v>
      </c>
      <c r="C328" t="s">
        <v>6939</v>
      </c>
      <c r="D328" s="11">
        <v>46209.78125</v>
      </c>
      <c r="E328" t="s">
        <v>6940</v>
      </c>
      <c r="F328" t="s">
        <v>6413</v>
      </c>
      <c r="G328" t="s">
        <v>6799</v>
      </c>
      <c r="H328" t="s">
        <v>6412</v>
      </c>
      <c r="I328" t="s">
        <v>65</v>
      </c>
      <c r="J328" t="s">
        <v>67</v>
      </c>
      <c r="K328" t="s">
        <v>6905</v>
      </c>
      <c r="L328" t="s">
        <v>6796</v>
      </c>
      <c r="M328" t="s">
        <v>6906</v>
      </c>
      <c r="N328" t="s">
        <v>6787</v>
      </c>
      <c r="O328" t="s">
        <v>6798</v>
      </c>
      <c r="P328">
        <v>2048000</v>
      </c>
      <c r="Q328" t="s">
        <v>6636</v>
      </c>
      <c r="R328" t="s">
        <v>6636</v>
      </c>
      <c r="U328" t="s">
        <v>6629</v>
      </c>
    </row>
    <row r="329" spans="1:21" x14ac:dyDescent="0.25">
      <c r="A329" t="s">
        <v>6637</v>
      </c>
      <c r="B329" s="12">
        <v>42897</v>
      </c>
      <c r="C329" t="s">
        <v>6939</v>
      </c>
      <c r="D329" s="11">
        <v>46209.78125</v>
      </c>
      <c r="E329" t="s">
        <v>6940</v>
      </c>
      <c r="F329" t="s">
        <v>6413</v>
      </c>
      <c r="G329" t="s">
        <v>6800</v>
      </c>
      <c r="H329" t="s">
        <v>6412</v>
      </c>
      <c r="I329" t="s">
        <v>65</v>
      </c>
      <c r="J329" t="s">
        <v>67</v>
      </c>
      <c r="K329" t="s">
        <v>6905</v>
      </c>
      <c r="L329" t="s">
        <v>6796</v>
      </c>
      <c r="M329" t="s">
        <v>6906</v>
      </c>
      <c r="N329" t="s">
        <v>6787</v>
      </c>
      <c r="O329" t="s">
        <v>6798</v>
      </c>
      <c r="P329">
        <v>2048000</v>
      </c>
      <c r="Q329" t="s">
        <v>6636</v>
      </c>
      <c r="R329" t="s">
        <v>6636</v>
      </c>
      <c r="U329" t="s">
        <v>6629</v>
      </c>
    </row>
    <row r="330" spans="1:21" x14ac:dyDescent="0.25">
      <c r="A330" t="s">
        <v>6619</v>
      </c>
      <c r="B330" s="12">
        <v>42897</v>
      </c>
      <c r="C330" t="s">
        <v>6939</v>
      </c>
      <c r="D330" s="11">
        <v>46209.807418981502</v>
      </c>
      <c r="E330" t="s">
        <v>6940</v>
      </c>
      <c r="F330" t="s">
        <v>6413</v>
      </c>
      <c r="G330" t="s">
        <v>6794</v>
      </c>
      <c r="H330" t="s">
        <v>6412</v>
      </c>
      <c r="I330" t="s">
        <v>65</v>
      </c>
      <c r="J330" t="s">
        <v>67</v>
      </c>
      <c r="K330" t="s">
        <v>6905</v>
      </c>
      <c r="L330" t="s">
        <v>6796</v>
      </c>
      <c r="M330" t="s">
        <v>6906</v>
      </c>
      <c r="N330" t="s">
        <v>6787</v>
      </c>
      <c r="O330" t="s">
        <v>6798</v>
      </c>
      <c r="P330">
        <v>2048000</v>
      </c>
      <c r="Q330" t="s">
        <v>6636</v>
      </c>
      <c r="R330" t="s">
        <v>6636</v>
      </c>
      <c r="U330" t="s">
        <v>6629</v>
      </c>
    </row>
    <row r="331" spans="1:21" x14ac:dyDescent="0.25">
      <c r="A331" t="s">
        <v>6619</v>
      </c>
      <c r="B331" s="12">
        <v>42897</v>
      </c>
      <c r="C331" t="s">
        <v>6939</v>
      </c>
      <c r="D331" s="11">
        <v>46209.807418981502</v>
      </c>
      <c r="E331" t="s">
        <v>6940</v>
      </c>
      <c r="F331" t="s">
        <v>6413</v>
      </c>
      <c r="G331" t="s">
        <v>6799</v>
      </c>
      <c r="H331" t="s">
        <v>6412</v>
      </c>
      <c r="I331" t="s">
        <v>65</v>
      </c>
      <c r="J331" t="s">
        <v>67</v>
      </c>
      <c r="K331" t="s">
        <v>6905</v>
      </c>
      <c r="L331" t="s">
        <v>6796</v>
      </c>
      <c r="M331" t="s">
        <v>6906</v>
      </c>
      <c r="N331" t="s">
        <v>6787</v>
      </c>
      <c r="O331" t="s">
        <v>6798</v>
      </c>
      <c r="P331">
        <v>2048000</v>
      </c>
      <c r="Q331" t="s">
        <v>6636</v>
      </c>
      <c r="R331" t="s">
        <v>6636</v>
      </c>
      <c r="U331" t="s">
        <v>6629</v>
      </c>
    </row>
    <row r="332" spans="1:21" x14ac:dyDescent="0.25">
      <c r="A332" t="s">
        <v>6619</v>
      </c>
      <c r="B332" s="12">
        <v>42897</v>
      </c>
      <c r="C332" t="s">
        <v>6939</v>
      </c>
      <c r="D332" s="11">
        <v>46209.807418981502</v>
      </c>
      <c r="E332" t="s">
        <v>6940</v>
      </c>
      <c r="F332" t="s">
        <v>6413</v>
      </c>
      <c r="G332" t="s">
        <v>6800</v>
      </c>
      <c r="H332" t="s">
        <v>6412</v>
      </c>
      <c r="I332" t="s">
        <v>65</v>
      </c>
      <c r="J332" t="s">
        <v>67</v>
      </c>
      <c r="K332" t="s">
        <v>6905</v>
      </c>
      <c r="L332" t="s">
        <v>6796</v>
      </c>
      <c r="M332" t="s">
        <v>6906</v>
      </c>
      <c r="N332" t="s">
        <v>6787</v>
      </c>
      <c r="O332" t="s">
        <v>6798</v>
      </c>
      <c r="P332">
        <v>2048000</v>
      </c>
      <c r="Q332" t="s">
        <v>6636</v>
      </c>
      <c r="R332" t="s">
        <v>6636</v>
      </c>
      <c r="U332" t="s">
        <v>6629</v>
      </c>
    </row>
    <row r="333" spans="1:21" x14ac:dyDescent="0.25">
      <c r="A333" t="s">
        <v>6637</v>
      </c>
      <c r="B333" s="12">
        <v>42931</v>
      </c>
      <c r="C333" t="s">
        <v>6941</v>
      </c>
      <c r="D333" s="11">
        <v>46209.8429398148</v>
      </c>
      <c r="E333" t="s">
        <v>6942</v>
      </c>
      <c r="F333" t="s">
        <v>6413</v>
      </c>
      <c r="G333" t="s">
        <v>6783</v>
      </c>
      <c r="H333" t="s">
        <v>6412</v>
      </c>
      <c r="I333" t="s">
        <v>65</v>
      </c>
      <c r="J333" t="s">
        <v>636</v>
      </c>
      <c r="K333" t="s">
        <v>6943</v>
      </c>
      <c r="L333" t="s">
        <v>6785</v>
      </c>
      <c r="M333" t="s">
        <v>6944</v>
      </c>
      <c r="N333" t="s">
        <v>6787</v>
      </c>
      <c r="O333" t="s">
        <v>6810</v>
      </c>
      <c r="P333">
        <v>2349000</v>
      </c>
      <c r="Q333" t="s">
        <v>6636</v>
      </c>
      <c r="R333" t="s">
        <v>6636</v>
      </c>
      <c r="U333" t="s">
        <v>6945</v>
      </c>
    </row>
    <row r="334" spans="1:21" x14ac:dyDescent="0.25">
      <c r="A334" t="s">
        <v>6637</v>
      </c>
      <c r="B334" s="12">
        <v>42931</v>
      </c>
      <c r="C334" t="s">
        <v>6941</v>
      </c>
      <c r="D334" s="11">
        <v>46209.8429398148</v>
      </c>
      <c r="E334" t="s">
        <v>6942</v>
      </c>
      <c r="F334" t="s">
        <v>6413</v>
      </c>
      <c r="G334" t="s">
        <v>6790</v>
      </c>
      <c r="H334" t="s">
        <v>6412</v>
      </c>
      <c r="I334" t="s">
        <v>65</v>
      </c>
      <c r="J334" t="s">
        <v>636</v>
      </c>
      <c r="K334" t="s">
        <v>6943</v>
      </c>
      <c r="L334" t="s">
        <v>6785</v>
      </c>
      <c r="M334" t="s">
        <v>6944</v>
      </c>
      <c r="N334" t="s">
        <v>6787</v>
      </c>
      <c r="O334" t="s">
        <v>6810</v>
      </c>
      <c r="P334">
        <v>2349000</v>
      </c>
      <c r="Q334" t="s">
        <v>6636</v>
      </c>
      <c r="R334" t="s">
        <v>6636</v>
      </c>
      <c r="U334" t="s">
        <v>6945</v>
      </c>
    </row>
    <row r="335" spans="1:21" x14ac:dyDescent="0.25">
      <c r="A335" t="s">
        <v>6637</v>
      </c>
      <c r="B335" s="12">
        <v>42931</v>
      </c>
      <c r="C335" t="s">
        <v>6941</v>
      </c>
      <c r="D335" s="11">
        <v>46209.8429398148</v>
      </c>
      <c r="E335" t="s">
        <v>6942</v>
      </c>
      <c r="F335" t="s">
        <v>6413</v>
      </c>
      <c r="G335" t="s">
        <v>6791</v>
      </c>
      <c r="H335" t="s">
        <v>6412</v>
      </c>
      <c r="I335" t="s">
        <v>65</v>
      </c>
      <c r="J335" t="s">
        <v>636</v>
      </c>
      <c r="K335" t="s">
        <v>6943</v>
      </c>
      <c r="L335" t="s">
        <v>6785</v>
      </c>
      <c r="M335" t="s">
        <v>6944</v>
      </c>
      <c r="N335" t="s">
        <v>6787</v>
      </c>
      <c r="O335" t="s">
        <v>6810</v>
      </c>
      <c r="P335">
        <v>2349000</v>
      </c>
      <c r="Q335" t="s">
        <v>6636</v>
      </c>
      <c r="R335" t="s">
        <v>6636</v>
      </c>
      <c r="U335" t="s">
        <v>6945</v>
      </c>
    </row>
    <row r="336" spans="1:21" x14ac:dyDescent="0.25">
      <c r="A336" t="s">
        <v>6619</v>
      </c>
      <c r="B336" s="12">
        <v>42928</v>
      </c>
      <c r="C336" t="s">
        <v>6935</v>
      </c>
      <c r="D336" s="11">
        <v>46210.741597222201</v>
      </c>
      <c r="E336" t="s">
        <v>6936</v>
      </c>
      <c r="F336" t="s">
        <v>6413</v>
      </c>
      <c r="G336" t="s">
        <v>6757</v>
      </c>
      <c r="H336" t="s">
        <v>6412</v>
      </c>
      <c r="I336" t="s">
        <v>65</v>
      </c>
      <c r="J336" t="s">
        <v>67</v>
      </c>
      <c r="K336" t="s">
        <v>6937</v>
      </c>
      <c r="L336" t="s">
        <v>6759</v>
      </c>
      <c r="M336" t="s">
        <v>6938</v>
      </c>
      <c r="N336" t="s">
        <v>6761</v>
      </c>
      <c r="O336" t="s">
        <v>6762</v>
      </c>
      <c r="P336">
        <v>2759900</v>
      </c>
      <c r="Q336" t="s">
        <v>6867</v>
      </c>
      <c r="R336" t="s">
        <v>6779</v>
      </c>
      <c r="U336" t="s">
        <v>6636</v>
      </c>
    </row>
    <row r="337" spans="1:21" x14ac:dyDescent="0.25">
      <c r="A337" t="s">
        <v>6619</v>
      </c>
      <c r="B337" s="12">
        <v>42928</v>
      </c>
      <c r="C337" t="s">
        <v>6935</v>
      </c>
      <c r="D337" s="11">
        <v>46210.741597222201</v>
      </c>
      <c r="E337" t="s">
        <v>6936</v>
      </c>
      <c r="F337" t="s">
        <v>6413</v>
      </c>
      <c r="G337" t="s">
        <v>6763</v>
      </c>
      <c r="H337" t="s">
        <v>6412</v>
      </c>
      <c r="I337" t="s">
        <v>65</v>
      </c>
      <c r="J337" t="s">
        <v>67</v>
      </c>
      <c r="K337" t="s">
        <v>6937</v>
      </c>
      <c r="L337" t="s">
        <v>6759</v>
      </c>
      <c r="M337" t="s">
        <v>6938</v>
      </c>
      <c r="N337" t="s">
        <v>6761</v>
      </c>
      <c r="O337" t="s">
        <v>6762</v>
      </c>
      <c r="P337">
        <v>2759900</v>
      </c>
      <c r="Q337" t="s">
        <v>6867</v>
      </c>
      <c r="R337" t="s">
        <v>6779</v>
      </c>
      <c r="U337" t="s">
        <v>6636</v>
      </c>
    </row>
    <row r="338" spans="1:21" x14ac:dyDescent="0.25">
      <c r="A338" t="s">
        <v>6619</v>
      </c>
      <c r="B338" s="12">
        <v>42928</v>
      </c>
      <c r="C338" t="s">
        <v>6935</v>
      </c>
      <c r="D338" s="11">
        <v>46210.741597222201</v>
      </c>
      <c r="E338" t="s">
        <v>6936</v>
      </c>
      <c r="F338" t="s">
        <v>6413</v>
      </c>
      <c r="G338" t="s">
        <v>6764</v>
      </c>
      <c r="H338" t="s">
        <v>6412</v>
      </c>
      <c r="I338" t="s">
        <v>65</v>
      </c>
      <c r="J338" t="s">
        <v>67</v>
      </c>
      <c r="K338" t="s">
        <v>6937</v>
      </c>
      <c r="L338" t="s">
        <v>6759</v>
      </c>
      <c r="M338" t="s">
        <v>6938</v>
      </c>
      <c r="N338" t="s">
        <v>6761</v>
      </c>
      <c r="O338" t="s">
        <v>6762</v>
      </c>
      <c r="P338">
        <v>2759900</v>
      </c>
      <c r="Q338" t="s">
        <v>6867</v>
      </c>
      <c r="R338" t="s">
        <v>6779</v>
      </c>
      <c r="U338" t="s">
        <v>6636</v>
      </c>
    </row>
    <row r="339" spans="1:21" x14ac:dyDescent="0.25">
      <c r="A339" t="s">
        <v>6637</v>
      </c>
      <c r="B339" s="12">
        <v>42961</v>
      </c>
      <c r="C339" t="s">
        <v>6946</v>
      </c>
      <c r="D339" s="11">
        <v>46210.745486111096</v>
      </c>
      <c r="E339" t="s">
        <v>6947</v>
      </c>
      <c r="F339" t="s">
        <v>6413</v>
      </c>
      <c r="G339" t="s">
        <v>6767</v>
      </c>
      <c r="H339" t="s">
        <v>6412</v>
      </c>
      <c r="I339" t="s">
        <v>65</v>
      </c>
      <c r="J339" t="s">
        <v>57</v>
      </c>
      <c r="K339" t="s">
        <v>6948</v>
      </c>
      <c r="L339" t="s">
        <v>6769</v>
      </c>
      <c r="M339" t="s">
        <v>6949</v>
      </c>
      <c r="N339" t="s">
        <v>6761</v>
      </c>
      <c r="O339" t="s">
        <v>6762</v>
      </c>
      <c r="P339">
        <v>3029900</v>
      </c>
      <c r="Q339" t="s">
        <v>6778</v>
      </c>
      <c r="R339" t="s">
        <v>6779</v>
      </c>
      <c r="U339" t="s">
        <v>6780</v>
      </c>
    </row>
    <row r="340" spans="1:21" x14ac:dyDescent="0.25">
      <c r="A340" t="s">
        <v>6637</v>
      </c>
      <c r="B340" s="12">
        <v>42961</v>
      </c>
      <c r="C340" t="s">
        <v>6946</v>
      </c>
      <c r="D340" s="11">
        <v>46210.745486111096</v>
      </c>
      <c r="E340" t="s">
        <v>6947</v>
      </c>
      <c r="F340" t="s">
        <v>6413</v>
      </c>
      <c r="G340" t="s">
        <v>6763</v>
      </c>
      <c r="H340" t="s">
        <v>6412</v>
      </c>
      <c r="I340" t="s">
        <v>65</v>
      </c>
      <c r="J340" t="s">
        <v>57</v>
      </c>
      <c r="K340" t="s">
        <v>6948</v>
      </c>
      <c r="L340" t="s">
        <v>6769</v>
      </c>
      <c r="M340" t="s">
        <v>6949</v>
      </c>
      <c r="N340" t="s">
        <v>6761</v>
      </c>
      <c r="O340" t="s">
        <v>6762</v>
      </c>
      <c r="P340">
        <v>3029900</v>
      </c>
      <c r="Q340" t="s">
        <v>6778</v>
      </c>
      <c r="R340" t="s">
        <v>6779</v>
      </c>
      <c r="U340" t="s">
        <v>6780</v>
      </c>
    </row>
    <row r="341" spans="1:21" x14ac:dyDescent="0.25">
      <c r="A341" t="s">
        <v>6637</v>
      </c>
      <c r="B341" s="12">
        <v>42961</v>
      </c>
      <c r="C341" t="s">
        <v>6946</v>
      </c>
      <c r="D341" s="11">
        <v>46210.745486111096</v>
      </c>
      <c r="E341" t="s">
        <v>6947</v>
      </c>
      <c r="F341" t="s">
        <v>6413</v>
      </c>
      <c r="G341" t="s">
        <v>6772</v>
      </c>
      <c r="H341" t="s">
        <v>6412</v>
      </c>
      <c r="I341" t="s">
        <v>65</v>
      </c>
      <c r="J341" t="s">
        <v>57</v>
      </c>
      <c r="K341" t="s">
        <v>6948</v>
      </c>
      <c r="L341" t="s">
        <v>6769</v>
      </c>
      <c r="M341" t="s">
        <v>6949</v>
      </c>
      <c r="N341" t="s">
        <v>6761</v>
      </c>
      <c r="O341" t="s">
        <v>6762</v>
      </c>
      <c r="P341">
        <v>3029900</v>
      </c>
      <c r="Q341" t="s">
        <v>6778</v>
      </c>
      <c r="R341" t="s">
        <v>6779</v>
      </c>
      <c r="U341" t="s">
        <v>6780</v>
      </c>
    </row>
    <row r="342" spans="1:21" x14ac:dyDescent="0.25">
      <c r="A342" t="s">
        <v>6637</v>
      </c>
      <c r="B342" s="12">
        <v>42961</v>
      </c>
      <c r="C342" t="s">
        <v>6946</v>
      </c>
      <c r="D342" s="11">
        <v>46210.745486111096</v>
      </c>
      <c r="E342" t="s">
        <v>6947</v>
      </c>
      <c r="F342" t="s">
        <v>6413</v>
      </c>
      <c r="G342" t="s">
        <v>6773</v>
      </c>
      <c r="H342" t="s">
        <v>6412</v>
      </c>
      <c r="I342" t="s">
        <v>65</v>
      </c>
      <c r="J342" t="s">
        <v>57</v>
      </c>
      <c r="K342" t="s">
        <v>6948</v>
      </c>
      <c r="L342" t="s">
        <v>6769</v>
      </c>
      <c r="M342" t="s">
        <v>6949</v>
      </c>
      <c r="N342" t="s">
        <v>6761</v>
      </c>
      <c r="O342" t="s">
        <v>6762</v>
      </c>
      <c r="P342">
        <v>3029900</v>
      </c>
      <c r="Q342" t="s">
        <v>6778</v>
      </c>
      <c r="R342" t="s">
        <v>6779</v>
      </c>
      <c r="U342" t="s">
        <v>6780</v>
      </c>
    </row>
    <row r="343" spans="1:21" x14ac:dyDescent="0.25">
      <c r="A343" t="s">
        <v>6619</v>
      </c>
      <c r="B343" s="12">
        <v>42931</v>
      </c>
      <c r="C343" t="s">
        <v>6941</v>
      </c>
      <c r="D343" s="11">
        <v>46210.774884259299</v>
      </c>
      <c r="E343" t="s">
        <v>6942</v>
      </c>
      <c r="F343" t="s">
        <v>6413</v>
      </c>
      <c r="G343" t="s">
        <v>6783</v>
      </c>
      <c r="H343" t="s">
        <v>6412</v>
      </c>
      <c r="I343" t="s">
        <v>65</v>
      </c>
      <c r="J343" t="s">
        <v>636</v>
      </c>
      <c r="K343" t="s">
        <v>6943</v>
      </c>
      <c r="L343" t="s">
        <v>6785</v>
      </c>
      <c r="M343" t="s">
        <v>6944</v>
      </c>
      <c r="N343" t="s">
        <v>6787</v>
      </c>
      <c r="O343" t="s">
        <v>6810</v>
      </c>
      <c r="P343">
        <v>2349000</v>
      </c>
      <c r="Q343" t="s">
        <v>6636</v>
      </c>
      <c r="R343" t="s">
        <v>6636</v>
      </c>
      <c r="U343" t="s">
        <v>6945</v>
      </c>
    </row>
    <row r="344" spans="1:21" x14ac:dyDescent="0.25">
      <c r="A344" t="s">
        <v>6619</v>
      </c>
      <c r="B344" s="12">
        <v>42931</v>
      </c>
      <c r="C344" t="s">
        <v>6941</v>
      </c>
      <c r="D344" s="11">
        <v>46210.774884259299</v>
      </c>
      <c r="E344" t="s">
        <v>6942</v>
      </c>
      <c r="F344" t="s">
        <v>6413</v>
      </c>
      <c r="G344" t="s">
        <v>6790</v>
      </c>
      <c r="H344" t="s">
        <v>6412</v>
      </c>
      <c r="I344" t="s">
        <v>65</v>
      </c>
      <c r="J344" t="s">
        <v>636</v>
      </c>
      <c r="K344" t="s">
        <v>6943</v>
      </c>
      <c r="L344" t="s">
        <v>6785</v>
      </c>
      <c r="M344" t="s">
        <v>6944</v>
      </c>
      <c r="N344" t="s">
        <v>6787</v>
      </c>
      <c r="O344" t="s">
        <v>6810</v>
      </c>
      <c r="P344">
        <v>2349000</v>
      </c>
      <c r="Q344" t="s">
        <v>6636</v>
      </c>
      <c r="R344" t="s">
        <v>6636</v>
      </c>
      <c r="U344" t="s">
        <v>6945</v>
      </c>
    </row>
    <row r="345" spans="1:21" x14ac:dyDescent="0.25">
      <c r="A345" t="s">
        <v>6619</v>
      </c>
      <c r="B345" s="12">
        <v>42931</v>
      </c>
      <c r="C345" t="s">
        <v>6941</v>
      </c>
      <c r="D345" s="11">
        <v>46210.774884259299</v>
      </c>
      <c r="E345" t="s">
        <v>6942</v>
      </c>
      <c r="F345" t="s">
        <v>6413</v>
      </c>
      <c r="G345" t="s">
        <v>6791</v>
      </c>
      <c r="H345" t="s">
        <v>6412</v>
      </c>
      <c r="I345" t="s">
        <v>65</v>
      </c>
      <c r="J345" t="s">
        <v>636</v>
      </c>
      <c r="K345" t="s">
        <v>6943</v>
      </c>
      <c r="L345" t="s">
        <v>6785</v>
      </c>
      <c r="M345" t="s">
        <v>6944</v>
      </c>
      <c r="N345" t="s">
        <v>6787</v>
      </c>
      <c r="O345" t="s">
        <v>6810</v>
      </c>
      <c r="P345">
        <v>2349000</v>
      </c>
      <c r="Q345" t="s">
        <v>6636</v>
      </c>
      <c r="R345" t="s">
        <v>6636</v>
      </c>
      <c r="U345" t="s">
        <v>6945</v>
      </c>
    </row>
    <row r="346" spans="1:21" x14ac:dyDescent="0.25">
      <c r="A346" t="s">
        <v>6637</v>
      </c>
      <c r="B346" s="12">
        <v>42988</v>
      </c>
      <c r="C346" t="s">
        <v>6950</v>
      </c>
      <c r="D346" s="11">
        <v>46211.565856481502</v>
      </c>
      <c r="E346" t="s">
        <v>6951</v>
      </c>
      <c r="F346" t="s">
        <v>6413</v>
      </c>
      <c r="G346" t="s">
        <v>6767</v>
      </c>
      <c r="H346" t="s">
        <v>6412</v>
      </c>
      <c r="I346" t="s">
        <v>55</v>
      </c>
      <c r="J346" t="s">
        <v>737</v>
      </c>
      <c r="K346" t="s">
        <v>6952</v>
      </c>
      <c r="L346" t="s">
        <v>6769</v>
      </c>
      <c r="M346" t="s">
        <v>6953</v>
      </c>
      <c r="N346" t="s">
        <v>6761</v>
      </c>
      <c r="O346" t="s">
        <v>6862</v>
      </c>
      <c r="P346">
        <v>4199900</v>
      </c>
      <c r="Q346" t="s">
        <v>6636</v>
      </c>
      <c r="R346" t="s">
        <v>6636</v>
      </c>
      <c r="U346" t="s">
        <v>6780</v>
      </c>
    </row>
    <row r="347" spans="1:21" x14ac:dyDescent="0.25">
      <c r="A347" t="s">
        <v>6637</v>
      </c>
      <c r="B347" s="12">
        <v>42988</v>
      </c>
      <c r="C347" t="s">
        <v>6950</v>
      </c>
      <c r="D347" s="11">
        <v>46211.565856481502</v>
      </c>
      <c r="E347" t="s">
        <v>6951</v>
      </c>
      <c r="F347" t="s">
        <v>6413</v>
      </c>
      <c r="G347" t="s">
        <v>6763</v>
      </c>
      <c r="H347" t="s">
        <v>6412</v>
      </c>
      <c r="I347" t="s">
        <v>55</v>
      </c>
      <c r="J347" t="s">
        <v>737</v>
      </c>
      <c r="K347" t="s">
        <v>6952</v>
      </c>
      <c r="L347" t="s">
        <v>6769</v>
      </c>
      <c r="M347" t="s">
        <v>6953</v>
      </c>
      <c r="N347" t="s">
        <v>6761</v>
      </c>
      <c r="O347" t="s">
        <v>6862</v>
      </c>
      <c r="P347">
        <v>4199900</v>
      </c>
      <c r="Q347" t="s">
        <v>6636</v>
      </c>
      <c r="R347" t="s">
        <v>6636</v>
      </c>
      <c r="U347" t="s">
        <v>6780</v>
      </c>
    </row>
    <row r="348" spans="1:21" x14ac:dyDescent="0.25">
      <c r="A348" t="s">
        <v>6637</v>
      </c>
      <c r="B348" s="12">
        <v>42988</v>
      </c>
      <c r="C348" t="s">
        <v>6950</v>
      </c>
      <c r="D348" s="11">
        <v>46211.565856481502</v>
      </c>
      <c r="E348" t="s">
        <v>6951</v>
      </c>
      <c r="F348" t="s">
        <v>6413</v>
      </c>
      <c r="G348" t="s">
        <v>6772</v>
      </c>
      <c r="H348" t="s">
        <v>6412</v>
      </c>
      <c r="I348" t="s">
        <v>55</v>
      </c>
      <c r="J348" t="s">
        <v>737</v>
      </c>
      <c r="K348" t="s">
        <v>6952</v>
      </c>
      <c r="L348" t="s">
        <v>6769</v>
      </c>
      <c r="M348" t="s">
        <v>6953</v>
      </c>
      <c r="N348" t="s">
        <v>6761</v>
      </c>
      <c r="O348" t="s">
        <v>6862</v>
      </c>
      <c r="P348">
        <v>4199900</v>
      </c>
      <c r="Q348" t="s">
        <v>6636</v>
      </c>
      <c r="R348" t="s">
        <v>6636</v>
      </c>
      <c r="U348" t="s">
        <v>6780</v>
      </c>
    </row>
    <row r="349" spans="1:21" x14ac:dyDescent="0.25">
      <c r="A349" t="s">
        <v>6637</v>
      </c>
      <c r="B349" s="12">
        <v>42988</v>
      </c>
      <c r="C349" t="s">
        <v>6950</v>
      </c>
      <c r="D349" s="11">
        <v>46211.565856481502</v>
      </c>
      <c r="E349" t="s">
        <v>6951</v>
      </c>
      <c r="F349" t="s">
        <v>6413</v>
      </c>
      <c r="G349" t="s">
        <v>6773</v>
      </c>
      <c r="H349" t="s">
        <v>6412</v>
      </c>
      <c r="I349" t="s">
        <v>55</v>
      </c>
      <c r="J349" t="s">
        <v>737</v>
      </c>
      <c r="K349" t="s">
        <v>6952</v>
      </c>
      <c r="L349" t="s">
        <v>6769</v>
      </c>
      <c r="M349" t="s">
        <v>6953</v>
      </c>
      <c r="N349" t="s">
        <v>6761</v>
      </c>
      <c r="O349" t="s">
        <v>6862</v>
      </c>
      <c r="P349">
        <v>4199900</v>
      </c>
      <c r="Q349" t="s">
        <v>6636</v>
      </c>
      <c r="R349" t="s">
        <v>6636</v>
      </c>
      <c r="U349" t="s">
        <v>6780</v>
      </c>
    </row>
    <row r="350" spans="1:21" x14ac:dyDescent="0.25">
      <c r="A350" t="s">
        <v>6619</v>
      </c>
      <c r="B350" s="12">
        <v>42961</v>
      </c>
      <c r="C350" t="s">
        <v>6946</v>
      </c>
      <c r="D350" s="11">
        <v>46211.593773148103</v>
      </c>
      <c r="E350" t="s">
        <v>6947</v>
      </c>
      <c r="F350" t="s">
        <v>6413</v>
      </c>
      <c r="G350" t="s">
        <v>6767</v>
      </c>
      <c r="H350" t="s">
        <v>6412</v>
      </c>
      <c r="I350" t="s">
        <v>65</v>
      </c>
      <c r="J350" t="s">
        <v>57</v>
      </c>
      <c r="K350" t="s">
        <v>6948</v>
      </c>
      <c r="L350" t="s">
        <v>6769</v>
      </c>
      <c r="M350" t="s">
        <v>6949</v>
      </c>
      <c r="N350" t="s">
        <v>6761</v>
      </c>
      <c r="O350" t="s">
        <v>6762</v>
      </c>
      <c r="P350">
        <v>3029900</v>
      </c>
      <c r="Q350" t="s">
        <v>6778</v>
      </c>
      <c r="R350" t="s">
        <v>6779</v>
      </c>
      <c r="U350" t="s">
        <v>6780</v>
      </c>
    </row>
    <row r="351" spans="1:21" x14ac:dyDescent="0.25">
      <c r="A351" t="s">
        <v>6619</v>
      </c>
      <c r="B351" s="12">
        <v>42961</v>
      </c>
      <c r="C351" t="s">
        <v>6946</v>
      </c>
      <c r="D351" s="11">
        <v>46211.593773148103</v>
      </c>
      <c r="E351" t="s">
        <v>6947</v>
      </c>
      <c r="F351" t="s">
        <v>6413</v>
      </c>
      <c r="G351" t="s">
        <v>6763</v>
      </c>
      <c r="H351" t="s">
        <v>6412</v>
      </c>
      <c r="I351" t="s">
        <v>65</v>
      </c>
      <c r="J351" t="s">
        <v>57</v>
      </c>
      <c r="K351" t="s">
        <v>6948</v>
      </c>
      <c r="L351" t="s">
        <v>6769</v>
      </c>
      <c r="M351" t="s">
        <v>6949</v>
      </c>
      <c r="N351" t="s">
        <v>6761</v>
      </c>
      <c r="O351" t="s">
        <v>6762</v>
      </c>
      <c r="P351">
        <v>3029900</v>
      </c>
      <c r="Q351" t="s">
        <v>6778</v>
      </c>
      <c r="R351" t="s">
        <v>6779</v>
      </c>
      <c r="U351" t="s">
        <v>6780</v>
      </c>
    </row>
    <row r="352" spans="1:21" x14ac:dyDescent="0.25">
      <c r="A352" t="s">
        <v>6619</v>
      </c>
      <c r="B352" s="12">
        <v>42961</v>
      </c>
      <c r="C352" t="s">
        <v>6946</v>
      </c>
      <c r="D352" s="11">
        <v>46211.593773148103</v>
      </c>
      <c r="E352" t="s">
        <v>6947</v>
      </c>
      <c r="F352" t="s">
        <v>6413</v>
      </c>
      <c r="G352" t="s">
        <v>6772</v>
      </c>
      <c r="H352" t="s">
        <v>6412</v>
      </c>
      <c r="I352" t="s">
        <v>65</v>
      </c>
      <c r="J352" t="s">
        <v>57</v>
      </c>
      <c r="K352" t="s">
        <v>6948</v>
      </c>
      <c r="L352" t="s">
        <v>6769</v>
      </c>
      <c r="M352" t="s">
        <v>6949</v>
      </c>
      <c r="N352" t="s">
        <v>6761</v>
      </c>
      <c r="O352" t="s">
        <v>6762</v>
      </c>
      <c r="P352">
        <v>3029900</v>
      </c>
      <c r="Q352" t="s">
        <v>6778</v>
      </c>
      <c r="R352" t="s">
        <v>6779</v>
      </c>
      <c r="U352" t="s">
        <v>6780</v>
      </c>
    </row>
    <row r="353" spans="1:21" x14ac:dyDescent="0.25">
      <c r="A353" t="s">
        <v>6619</v>
      </c>
      <c r="B353" s="12">
        <v>42961</v>
      </c>
      <c r="C353" t="s">
        <v>6946</v>
      </c>
      <c r="D353" s="11">
        <v>46211.593773148103</v>
      </c>
      <c r="E353" t="s">
        <v>6947</v>
      </c>
      <c r="F353" t="s">
        <v>6413</v>
      </c>
      <c r="G353" t="s">
        <v>6773</v>
      </c>
      <c r="H353" t="s">
        <v>6412</v>
      </c>
      <c r="I353" t="s">
        <v>65</v>
      </c>
      <c r="J353" t="s">
        <v>57</v>
      </c>
      <c r="K353" t="s">
        <v>6948</v>
      </c>
      <c r="L353" t="s">
        <v>6769</v>
      </c>
      <c r="M353" t="s">
        <v>6949</v>
      </c>
      <c r="N353" t="s">
        <v>6761</v>
      </c>
      <c r="O353" t="s">
        <v>6762</v>
      </c>
      <c r="P353">
        <v>3029900</v>
      </c>
      <c r="Q353" t="s">
        <v>6778</v>
      </c>
      <c r="R353" t="s">
        <v>6779</v>
      </c>
      <c r="U353" t="s">
        <v>6780</v>
      </c>
    </row>
    <row r="354" spans="1:21" x14ac:dyDescent="0.25">
      <c r="A354" t="s">
        <v>6637</v>
      </c>
      <c r="B354" s="12">
        <v>42962</v>
      </c>
      <c r="C354" t="s">
        <v>6954</v>
      </c>
      <c r="D354" s="11">
        <v>46211.5945601852</v>
      </c>
      <c r="E354" t="s">
        <v>6955</v>
      </c>
      <c r="F354" t="s">
        <v>6413</v>
      </c>
      <c r="G354" t="s">
        <v>6757</v>
      </c>
      <c r="H354" t="s">
        <v>6412</v>
      </c>
      <c r="I354" t="s">
        <v>55</v>
      </c>
      <c r="J354" t="s">
        <v>737</v>
      </c>
      <c r="K354" t="s">
        <v>6956</v>
      </c>
      <c r="L354" t="s">
        <v>6759</v>
      </c>
      <c r="M354" t="s">
        <v>6957</v>
      </c>
      <c r="N354" t="s">
        <v>6761</v>
      </c>
      <c r="O354" t="s">
        <v>6762</v>
      </c>
      <c r="P354">
        <v>3029900</v>
      </c>
      <c r="Q354" t="s">
        <v>6636</v>
      </c>
      <c r="R354" t="s">
        <v>6636</v>
      </c>
      <c r="U354" t="s">
        <v>6636</v>
      </c>
    </row>
    <row r="355" spans="1:21" x14ac:dyDescent="0.25">
      <c r="A355" t="s">
        <v>6637</v>
      </c>
      <c r="B355" s="12">
        <v>42962</v>
      </c>
      <c r="C355" t="s">
        <v>6954</v>
      </c>
      <c r="D355" s="11">
        <v>46211.5945601852</v>
      </c>
      <c r="E355" t="s">
        <v>6955</v>
      </c>
      <c r="F355" t="s">
        <v>6413</v>
      </c>
      <c r="G355" t="s">
        <v>6763</v>
      </c>
      <c r="H355" t="s">
        <v>6412</v>
      </c>
      <c r="I355" t="s">
        <v>55</v>
      </c>
      <c r="J355" t="s">
        <v>737</v>
      </c>
      <c r="K355" t="s">
        <v>6956</v>
      </c>
      <c r="L355" t="s">
        <v>6759</v>
      </c>
      <c r="M355" t="s">
        <v>6957</v>
      </c>
      <c r="N355" t="s">
        <v>6761</v>
      </c>
      <c r="O355" t="s">
        <v>6762</v>
      </c>
      <c r="P355">
        <v>3029900</v>
      </c>
      <c r="Q355" t="s">
        <v>6636</v>
      </c>
      <c r="R355" t="s">
        <v>6636</v>
      </c>
      <c r="U355" t="s">
        <v>6636</v>
      </c>
    </row>
    <row r="356" spans="1:21" x14ac:dyDescent="0.25">
      <c r="A356" t="s">
        <v>6637</v>
      </c>
      <c r="B356" s="12">
        <v>42962</v>
      </c>
      <c r="C356" t="s">
        <v>6954</v>
      </c>
      <c r="D356" s="11">
        <v>46211.5945601852</v>
      </c>
      <c r="E356" t="s">
        <v>6955</v>
      </c>
      <c r="F356" t="s">
        <v>6413</v>
      </c>
      <c r="G356" t="s">
        <v>6764</v>
      </c>
      <c r="H356" t="s">
        <v>6412</v>
      </c>
      <c r="I356" t="s">
        <v>55</v>
      </c>
      <c r="J356" t="s">
        <v>737</v>
      </c>
      <c r="K356" t="s">
        <v>6956</v>
      </c>
      <c r="L356" t="s">
        <v>6759</v>
      </c>
      <c r="M356" t="s">
        <v>6957</v>
      </c>
      <c r="N356" t="s">
        <v>6761</v>
      </c>
      <c r="O356" t="s">
        <v>6762</v>
      </c>
      <c r="P356">
        <v>3029900</v>
      </c>
      <c r="Q356" t="s">
        <v>6636</v>
      </c>
      <c r="R356" t="s">
        <v>6636</v>
      </c>
      <c r="U356" t="s">
        <v>6636</v>
      </c>
    </row>
    <row r="357" spans="1:21" x14ac:dyDescent="0.25">
      <c r="A357" t="s">
        <v>6619</v>
      </c>
      <c r="B357" s="12">
        <v>42962</v>
      </c>
      <c r="C357" t="s">
        <v>6954</v>
      </c>
      <c r="D357" s="11">
        <v>46211.601365740702</v>
      </c>
      <c r="E357" t="s">
        <v>6955</v>
      </c>
      <c r="F357" t="s">
        <v>6413</v>
      </c>
      <c r="G357" t="s">
        <v>6757</v>
      </c>
      <c r="H357" t="s">
        <v>6412</v>
      </c>
      <c r="I357" t="s">
        <v>55</v>
      </c>
      <c r="J357" t="s">
        <v>737</v>
      </c>
      <c r="K357" t="s">
        <v>6956</v>
      </c>
      <c r="L357" t="s">
        <v>6759</v>
      </c>
      <c r="M357" t="s">
        <v>6957</v>
      </c>
      <c r="N357" t="s">
        <v>6761</v>
      </c>
      <c r="O357" t="s">
        <v>6762</v>
      </c>
      <c r="P357">
        <v>3029900</v>
      </c>
      <c r="Q357" t="s">
        <v>6636</v>
      </c>
      <c r="R357" t="s">
        <v>6636</v>
      </c>
      <c r="U357" t="s">
        <v>6636</v>
      </c>
    </row>
    <row r="358" spans="1:21" x14ac:dyDescent="0.25">
      <c r="A358" t="s">
        <v>6619</v>
      </c>
      <c r="B358" s="12">
        <v>42962</v>
      </c>
      <c r="C358" t="s">
        <v>6954</v>
      </c>
      <c r="D358" s="11">
        <v>46211.601365740702</v>
      </c>
      <c r="E358" t="s">
        <v>6955</v>
      </c>
      <c r="F358" t="s">
        <v>6413</v>
      </c>
      <c r="G358" t="s">
        <v>6763</v>
      </c>
      <c r="H358" t="s">
        <v>6412</v>
      </c>
      <c r="I358" t="s">
        <v>55</v>
      </c>
      <c r="J358" t="s">
        <v>737</v>
      </c>
      <c r="K358" t="s">
        <v>6956</v>
      </c>
      <c r="L358" t="s">
        <v>6759</v>
      </c>
      <c r="M358" t="s">
        <v>6957</v>
      </c>
      <c r="N358" t="s">
        <v>6761</v>
      </c>
      <c r="O358" t="s">
        <v>6762</v>
      </c>
      <c r="P358">
        <v>3029900</v>
      </c>
      <c r="Q358" t="s">
        <v>6636</v>
      </c>
      <c r="R358" t="s">
        <v>6636</v>
      </c>
      <c r="U358" t="s">
        <v>6636</v>
      </c>
    </row>
    <row r="359" spans="1:21" x14ac:dyDescent="0.25">
      <c r="A359" t="s">
        <v>6619</v>
      </c>
      <c r="B359" s="12">
        <v>42962</v>
      </c>
      <c r="C359" t="s">
        <v>6954</v>
      </c>
      <c r="D359" s="11">
        <v>46211.601365740702</v>
      </c>
      <c r="E359" t="s">
        <v>6955</v>
      </c>
      <c r="F359" t="s">
        <v>6413</v>
      </c>
      <c r="G359" t="s">
        <v>6764</v>
      </c>
      <c r="H359" t="s">
        <v>6412</v>
      </c>
      <c r="I359" t="s">
        <v>55</v>
      </c>
      <c r="J359" t="s">
        <v>737</v>
      </c>
      <c r="K359" t="s">
        <v>6956</v>
      </c>
      <c r="L359" t="s">
        <v>6759</v>
      </c>
      <c r="M359" t="s">
        <v>6957</v>
      </c>
      <c r="N359" t="s">
        <v>6761</v>
      </c>
      <c r="O359" t="s">
        <v>6762</v>
      </c>
      <c r="P359">
        <v>3029900</v>
      </c>
      <c r="Q359" t="s">
        <v>6636</v>
      </c>
      <c r="R359" t="s">
        <v>6636</v>
      </c>
      <c r="U359" t="s">
        <v>6636</v>
      </c>
    </row>
    <row r="360" spans="1:21" x14ac:dyDescent="0.25">
      <c r="A360" t="s">
        <v>6619</v>
      </c>
      <c r="B360" s="12">
        <v>42988</v>
      </c>
      <c r="C360" t="s">
        <v>6950</v>
      </c>
      <c r="D360" s="11">
        <v>46212.443078703698</v>
      </c>
      <c r="E360" t="s">
        <v>6951</v>
      </c>
      <c r="F360" t="s">
        <v>6413</v>
      </c>
      <c r="G360" t="s">
        <v>6767</v>
      </c>
      <c r="H360" t="s">
        <v>6412</v>
      </c>
      <c r="I360" t="s">
        <v>55</v>
      </c>
      <c r="J360" t="s">
        <v>737</v>
      </c>
      <c r="K360" t="s">
        <v>6952</v>
      </c>
      <c r="L360" t="s">
        <v>6769</v>
      </c>
      <c r="M360" t="s">
        <v>6953</v>
      </c>
      <c r="N360" t="s">
        <v>6761</v>
      </c>
      <c r="O360" t="s">
        <v>6862</v>
      </c>
      <c r="P360">
        <v>4199900</v>
      </c>
      <c r="Q360" t="s">
        <v>6636</v>
      </c>
      <c r="R360" t="s">
        <v>6636</v>
      </c>
      <c r="U360" t="s">
        <v>6780</v>
      </c>
    </row>
    <row r="361" spans="1:21" x14ac:dyDescent="0.25">
      <c r="A361" t="s">
        <v>6619</v>
      </c>
      <c r="B361" s="12">
        <v>42988</v>
      </c>
      <c r="C361" t="s">
        <v>6950</v>
      </c>
      <c r="D361" s="11">
        <v>46212.443078703698</v>
      </c>
      <c r="E361" t="s">
        <v>6951</v>
      </c>
      <c r="F361" t="s">
        <v>6413</v>
      </c>
      <c r="G361" t="s">
        <v>6763</v>
      </c>
      <c r="H361" t="s">
        <v>6412</v>
      </c>
      <c r="I361" t="s">
        <v>55</v>
      </c>
      <c r="J361" t="s">
        <v>737</v>
      </c>
      <c r="K361" t="s">
        <v>6952</v>
      </c>
      <c r="L361" t="s">
        <v>6769</v>
      </c>
      <c r="M361" t="s">
        <v>6953</v>
      </c>
      <c r="N361" t="s">
        <v>6761</v>
      </c>
      <c r="O361" t="s">
        <v>6862</v>
      </c>
      <c r="P361">
        <v>4199900</v>
      </c>
      <c r="Q361" t="s">
        <v>6636</v>
      </c>
      <c r="R361" t="s">
        <v>6636</v>
      </c>
      <c r="U361" t="s">
        <v>6780</v>
      </c>
    </row>
    <row r="362" spans="1:21" x14ac:dyDescent="0.25">
      <c r="A362" t="s">
        <v>6619</v>
      </c>
      <c r="B362" s="12">
        <v>42988</v>
      </c>
      <c r="C362" t="s">
        <v>6950</v>
      </c>
      <c r="D362" s="11">
        <v>46212.443078703698</v>
      </c>
      <c r="E362" t="s">
        <v>6951</v>
      </c>
      <c r="F362" t="s">
        <v>6413</v>
      </c>
      <c r="G362" t="s">
        <v>6772</v>
      </c>
      <c r="H362" t="s">
        <v>6412</v>
      </c>
      <c r="I362" t="s">
        <v>55</v>
      </c>
      <c r="J362" t="s">
        <v>737</v>
      </c>
      <c r="K362" t="s">
        <v>6952</v>
      </c>
      <c r="L362" t="s">
        <v>6769</v>
      </c>
      <c r="M362" t="s">
        <v>6953</v>
      </c>
      <c r="N362" t="s">
        <v>6761</v>
      </c>
      <c r="O362" t="s">
        <v>6862</v>
      </c>
      <c r="P362">
        <v>4199900</v>
      </c>
      <c r="Q362" t="s">
        <v>6636</v>
      </c>
      <c r="R362" t="s">
        <v>6636</v>
      </c>
      <c r="U362" t="s">
        <v>6780</v>
      </c>
    </row>
    <row r="363" spans="1:21" x14ac:dyDescent="0.25">
      <c r="A363" t="s">
        <v>6619</v>
      </c>
      <c r="B363" s="12">
        <v>42988</v>
      </c>
      <c r="C363" t="s">
        <v>6950</v>
      </c>
      <c r="D363" s="11">
        <v>46212.443078703698</v>
      </c>
      <c r="E363" t="s">
        <v>6951</v>
      </c>
      <c r="F363" t="s">
        <v>6413</v>
      </c>
      <c r="G363" t="s">
        <v>6773</v>
      </c>
      <c r="H363" t="s">
        <v>6412</v>
      </c>
      <c r="I363" t="s">
        <v>55</v>
      </c>
      <c r="J363" t="s">
        <v>737</v>
      </c>
      <c r="K363" t="s">
        <v>6952</v>
      </c>
      <c r="L363" t="s">
        <v>6769</v>
      </c>
      <c r="M363" t="s">
        <v>6953</v>
      </c>
      <c r="N363" t="s">
        <v>6761</v>
      </c>
      <c r="O363" t="s">
        <v>6862</v>
      </c>
      <c r="P363">
        <v>4199900</v>
      </c>
      <c r="Q363" t="s">
        <v>6636</v>
      </c>
      <c r="R363" t="s">
        <v>6636</v>
      </c>
      <c r="U363" t="s">
        <v>6780</v>
      </c>
    </row>
    <row r="364" spans="1:21" x14ac:dyDescent="0.25">
      <c r="A364" t="s">
        <v>6619</v>
      </c>
      <c r="B364" s="12">
        <v>43032</v>
      </c>
      <c r="C364" t="s">
        <v>6912</v>
      </c>
      <c r="D364" s="11">
        <v>46213.429039351897</v>
      </c>
      <c r="E364" t="s">
        <v>6913</v>
      </c>
      <c r="F364" t="s">
        <v>6413</v>
      </c>
      <c r="G364" t="s">
        <v>6767</v>
      </c>
      <c r="H364" t="s">
        <v>6412</v>
      </c>
      <c r="I364" t="s">
        <v>55</v>
      </c>
      <c r="J364" t="s">
        <v>643</v>
      </c>
      <c r="K364" t="s">
        <v>6914</v>
      </c>
      <c r="L364" t="s">
        <v>6769</v>
      </c>
      <c r="M364" t="s">
        <v>6915</v>
      </c>
      <c r="N364" t="s">
        <v>6761</v>
      </c>
      <c r="O364" t="s">
        <v>6771</v>
      </c>
      <c r="P364">
        <v>3399000</v>
      </c>
      <c r="Q364" t="s">
        <v>6893</v>
      </c>
      <c r="R364" t="s">
        <v>6779</v>
      </c>
      <c r="U364" t="s">
        <v>6780</v>
      </c>
    </row>
    <row r="365" spans="1:21" x14ac:dyDescent="0.25">
      <c r="A365" t="s">
        <v>6619</v>
      </c>
      <c r="B365" s="12">
        <v>43032</v>
      </c>
      <c r="C365" t="s">
        <v>6912</v>
      </c>
      <c r="D365" s="11">
        <v>46213.429039351897</v>
      </c>
      <c r="E365" t="s">
        <v>6913</v>
      </c>
      <c r="F365" t="s">
        <v>6413</v>
      </c>
      <c r="G365" t="s">
        <v>6763</v>
      </c>
      <c r="H365" t="s">
        <v>6412</v>
      </c>
      <c r="I365" t="s">
        <v>55</v>
      </c>
      <c r="J365" t="s">
        <v>643</v>
      </c>
      <c r="K365" t="s">
        <v>6914</v>
      </c>
      <c r="L365" t="s">
        <v>6769</v>
      </c>
      <c r="M365" t="s">
        <v>6915</v>
      </c>
      <c r="N365" t="s">
        <v>6761</v>
      </c>
      <c r="O365" t="s">
        <v>6771</v>
      </c>
      <c r="P365">
        <v>3399000</v>
      </c>
      <c r="Q365" t="s">
        <v>6893</v>
      </c>
      <c r="R365" t="s">
        <v>6779</v>
      </c>
      <c r="U365" t="s">
        <v>6780</v>
      </c>
    </row>
    <row r="366" spans="1:21" x14ac:dyDescent="0.25">
      <c r="A366" t="s">
        <v>6619</v>
      </c>
      <c r="B366" s="12">
        <v>43032</v>
      </c>
      <c r="C366" t="s">
        <v>6912</v>
      </c>
      <c r="D366" s="11">
        <v>46213.429039351897</v>
      </c>
      <c r="E366" t="s">
        <v>6913</v>
      </c>
      <c r="F366" t="s">
        <v>6413</v>
      </c>
      <c r="G366" t="s">
        <v>6772</v>
      </c>
      <c r="H366" t="s">
        <v>6412</v>
      </c>
      <c r="I366" t="s">
        <v>55</v>
      </c>
      <c r="J366" t="s">
        <v>643</v>
      </c>
      <c r="K366" t="s">
        <v>6914</v>
      </c>
      <c r="L366" t="s">
        <v>6769</v>
      </c>
      <c r="M366" t="s">
        <v>6915</v>
      </c>
      <c r="N366" t="s">
        <v>6761</v>
      </c>
      <c r="O366" t="s">
        <v>6771</v>
      </c>
      <c r="P366">
        <v>3399000</v>
      </c>
      <c r="Q366" t="s">
        <v>6893</v>
      </c>
      <c r="R366" t="s">
        <v>6779</v>
      </c>
      <c r="U366" t="s">
        <v>6780</v>
      </c>
    </row>
    <row r="367" spans="1:21" x14ac:dyDescent="0.25">
      <c r="A367" t="s">
        <v>6619</v>
      </c>
      <c r="B367" s="12">
        <v>43032</v>
      </c>
      <c r="C367" t="s">
        <v>6912</v>
      </c>
      <c r="D367" s="11">
        <v>46213.429039351897</v>
      </c>
      <c r="E367" t="s">
        <v>6913</v>
      </c>
      <c r="F367" t="s">
        <v>6413</v>
      </c>
      <c r="G367" t="s">
        <v>6773</v>
      </c>
      <c r="H367" t="s">
        <v>6412</v>
      </c>
      <c r="I367" t="s">
        <v>55</v>
      </c>
      <c r="J367" t="s">
        <v>643</v>
      </c>
      <c r="K367" t="s">
        <v>6914</v>
      </c>
      <c r="L367" t="s">
        <v>6769</v>
      </c>
      <c r="M367" t="s">
        <v>6915</v>
      </c>
      <c r="N367" t="s">
        <v>6761</v>
      </c>
      <c r="O367" t="s">
        <v>6771</v>
      </c>
      <c r="P367">
        <v>3399000</v>
      </c>
      <c r="Q367" t="s">
        <v>6893</v>
      </c>
      <c r="R367" t="s">
        <v>6779</v>
      </c>
      <c r="U367" t="s">
        <v>6780</v>
      </c>
    </row>
    <row r="368" spans="1:21" x14ac:dyDescent="0.25">
      <c r="A368" t="s">
        <v>6637</v>
      </c>
      <c r="B368" s="12">
        <v>43081</v>
      </c>
      <c r="C368" t="s">
        <v>6958</v>
      </c>
      <c r="D368" s="11">
        <v>46214.444444444402</v>
      </c>
      <c r="E368" t="s">
        <v>6959</v>
      </c>
      <c r="F368" t="s">
        <v>6413</v>
      </c>
      <c r="G368" t="s">
        <v>6757</v>
      </c>
      <c r="H368" t="s">
        <v>6412</v>
      </c>
      <c r="I368" t="s">
        <v>65</v>
      </c>
      <c r="J368" t="s">
        <v>636</v>
      </c>
      <c r="K368" t="s">
        <v>6960</v>
      </c>
      <c r="L368" t="s">
        <v>6759</v>
      </c>
      <c r="M368" t="s">
        <v>6961</v>
      </c>
      <c r="N368" t="s">
        <v>6761</v>
      </c>
      <c r="O368" t="s">
        <v>6762</v>
      </c>
      <c r="P368">
        <v>2989900</v>
      </c>
      <c r="Q368" t="s">
        <v>6636</v>
      </c>
      <c r="R368" t="s">
        <v>6636</v>
      </c>
      <c r="U368" t="s">
        <v>6920</v>
      </c>
    </row>
    <row r="369" spans="1:21" x14ac:dyDescent="0.25">
      <c r="A369" t="s">
        <v>6637</v>
      </c>
      <c r="B369" s="12">
        <v>43081</v>
      </c>
      <c r="C369" t="s">
        <v>6958</v>
      </c>
      <c r="D369" s="11">
        <v>46214.444444444402</v>
      </c>
      <c r="E369" t="s">
        <v>6959</v>
      </c>
      <c r="F369" t="s">
        <v>6413</v>
      </c>
      <c r="G369" t="s">
        <v>6763</v>
      </c>
      <c r="H369" t="s">
        <v>6412</v>
      </c>
      <c r="I369" t="s">
        <v>65</v>
      </c>
      <c r="J369" t="s">
        <v>636</v>
      </c>
      <c r="K369" t="s">
        <v>6960</v>
      </c>
      <c r="L369" t="s">
        <v>6759</v>
      </c>
      <c r="M369" t="s">
        <v>6961</v>
      </c>
      <c r="N369" t="s">
        <v>6761</v>
      </c>
      <c r="O369" t="s">
        <v>6762</v>
      </c>
      <c r="P369">
        <v>2989900</v>
      </c>
      <c r="Q369" t="s">
        <v>6636</v>
      </c>
      <c r="R369" t="s">
        <v>6636</v>
      </c>
      <c r="U369" t="s">
        <v>6920</v>
      </c>
    </row>
    <row r="370" spans="1:21" x14ac:dyDescent="0.25">
      <c r="A370" t="s">
        <v>6637</v>
      </c>
      <c r="B370" s="12">
        <v>43081</v>
      </c>
      <c r="C370" t="s">
        <v>6958</v>
      </c>
      <c r="D370" s="11">
        <v>46214.444444444402</v>
      </c>
      <c r="E370" t="s">
        <v>6959</v>
      </c>
      <c r="F370" t="s">
        <v>6413</v>
      </c>
      <c r="G370" t="s">
        <v>6764</v>
      </c>
      <c r="H370" t="s">
        <v>6412</v>
      </c>
      <c r="I370" t="s">
        <v>65</v>
      </c>
      <c r="J370" t="s">
        <v>636</v>
      </c>
      <c r="K370" t="s">
        <v>6960</v>
      </c>
      <c r="L370" t="s">
        <v>6759</v>
      </c>
      <c r="M370" t="s">
        <v>6961</v>
      </c>
      <c r="N370" t="s">
        <v>6761</v>
      </c>
      <c r="O370" t="s">
        <v>6762</v>
      </c>
      <c r="P370">
        <v>2989900</v>
      </c>
      <c r="Q370" t="s">
        <v>6636</v>
      </c>
      <c r="R370" t="s">
        <v>6636</v>
      </c>
      <c r="U370" t="s">
        <v>6920</v>
      </c>
    </row>
    <row r="371" spans="1:21" x14ac:dyDescent="0.25">
      <c r="A371" t="s">
        <v>6619</v>
      </c>
      <c r="B371" s="12">
        <v>43081</v>
      </c>
      <c r="C371" t="s">
        <v>6958</v>
      </c>
      <c r="D371" s="11">
        <v>46214.541516203702</v>
      </c>
      <c r="E371" t="s">
        <v>6959</v>
      </c>
      <c r="F371" t="s">
        <v>6413</v>
      </c>
      <c r="G371" t="s">
        <v>6757</v>
      </c>
      <c r="H371" t="s">
        <v>6412</v>
      </c>
      <c r="I371" t="s">
        <v>65</v>
      </c>
      <c r="J371" t="s">
        <v>636</v>
      </c>
      <c r="K371" t="s">
        <v>6960</v>
      </c>
      <c r="L371" t="s">
        <v>6759</v>
      </c>
      <c r="M371" t="s">
        <v>6961</v>
      </c>
      <c r="N371" t="s">
        <v>6761</v>
      </c>
      <c r="O371" t="s">
        <v>6762</v>
      </c>
      <c r="P371">
        <v>2989900</v>
      </c>
      <c r="Q371" t="s">
        <v>6636</v>
      </c>
      <c r="R371" t="s">
        <v>6636</v>
      </c>
      <c r="U371" t="s">
        <v>6920</v>
      </c>
    </row>
    <row r="372" spans="1:21" x14ac:dyDescent="0.25">
      <c r="A372" t="s">
        <v>6619</v>
      </c>
      <c r="B372" s="12">
        <v>43081</v>
      </c>
      <c r="C372" t="s">
        <v>6958</v>
      </c>
      <c r="D372" s="11">
        <v>46214.541516203702</v>
      </c>
      <c r="E372" t="s">
        <v>6959</v>
      </c>
      <c r="F372" t="s">
        <v>6413</v>
      </c>
      <c r="G372" t="s">
        <v>6763</v>
      </c>
      <c r="H372" t="s">
        <v>6412</v>
      </c>
      <c r="I372" t="s">
        <v>65</v>
      </c>
      <c r="J372" t="s">
        <v>636</v>
      </c>
      <c r="K372" t="s">
        <v>6960</v>
      </c>
      <c r="L372" t="s">
        <v>6759</v>
      </c>
      <c r="M372" t="s">
        <v>6961</v>
      </c>
      <c r="N372" t="s">
        <v>6761</v>
      </c>
      <c r="O372" t="s">
        <v>6762</v>
      </c>
      <c r="P372">
        <v>2989900</v>
      </c>
      <c r="Q372" t="s">
        <v>6636</v>
      </c>
      <c r="R372" t="s">
        <v>6636</v>
      </c>
      <c r="U372" t="s">
        <v>6920</v>
      </c>
    </row>
    <row r="373" spans="1:21" x14ac:dyDescent="0.25">
      <c r="A373" t="s">
        <v>6619</v>
      </c>
      <c r="B373" s="12">
        <v>43081</v>
      </c>
      <c r="C373" t="s">
        <v>6958</v>
      </c>
      <c r="D373" s="11">
        <v>46214.541516203702</v>
      </c>
      <c r="E373" t="s">
        <v>6959</v>
      </c>
      <c r="F373" t="s">
        <v>6413</v>
      </c>
      <c r="G373" t="s">
        <v>6764</v>
      </c>
      <c r="H373" t="s">
        <v>6412</v>
      </c>
      <c r="I373" t="s">
        <v>65</v>
      </c>
      <c r="J373" t="s">
        <v>636</v>
      </c>
      <c r="K373" t="s">
        <v>6960</v>
      </c>
      <c r="L373" t="s">
        <v>6759</v>
      </c>
      <c r="M373" t="s">
        <v>6961</v>
      </c>
      <c r="N373" t="s">
        <v>6761</v>
      </c>
      <c r="O373" t="s">
        <v>6762</v>
      </c>
      <c r="P373">
        <v>2989900</v>
      </c>
      <c r="Q373" t="s">
        <v>6636</v>
      </c>
      <c r="R373" t="s">
        <v>6636</v>
      </c>
      <c r="U373" t="s">
        <v>6920</v>
      </c>
    </row>
    <row r="374" spans="1:21" x14ac:dyDescent="0.25">
      <c r="A374" t="s">
        <v>6619</v>
      </c>
      <c r="B374" s="12">
        <v>43109</v>
      </c>
      <c r="C374" t="s">
        <v>6879</v>
      </c>
      <c r="D374" s="11">
        <v>46214.844120370399</v>
      </c>
      <c r="E374" t="s">
        <v>6880</v>
      </c>
      <c r="F374" t="s">
        <v>6413</v>
      </c>
      <c r="G374" t="s">
        <v>6794</v>
      </c>
      <c r="H374" t="s">
        <v>6412</v>
      </c>
      <c r="I374" t="s">
        <v>65</v>
      </c>
      <c r="J374" t="s">
        <v>636</v>
      </c>
      <c r="K374" t="s">
        <v>6881</v>
      </c>
      <c r="L374" t="s">
        <v>6796</v>
      </c>
      <c r="M374" t="s">
        <v>6882</v>
      </c>
      <c r="N374" t="s">
        <v>6787</v>
      </c>
      <c r="O374" t="s">
        <v>6798</v>
      </c>
      <c r="P374">
        <v>2348000</v>
      </c>
      <c r="Q374" t="s">
        <v>6636</v>
      </c>
      <c r="R374" t="s">
        <v>6636</v>
      </c>
      <c r="U374" t="s">
        <v>6883</v>
      </c>
    </row>
    <row r="375" spans="1:21" x14ac:dyDescent="0.25">
      <c r="A375" t="s">
        <v>6619</v>
      </c>
      <c r="B375" s="12">
        <v>43109</v>
      </c>
      <c r="C375" t="s">
        <v>6879</v>
      </c>
      <c r="D375" s="11">
        <v>46214.844120370399</v>
      </c>
      <c r="E375" t="s">
        <v>6880</v>
      </c>
      <c r="F375" t="s">
        <v>6413</v>
      </c>
      <c r="G375" t="s">
        <v>6799</v>
      </c>
      <c r="H375" t="s">
        <v>6412</v>
      </c>
      <c r="I375" t="s">
        <v>65</v>
      </c>
      <c r="J375" t="s">
        <v>636</v>
      </c>
      <c r="K375" t="s">
        <v>6881</v>
      </c>
      <c r="L375" t="s">
        <v>6796</v>
      </c>
      <c r="M375" t="s">
        <v>6882</v>
      </c>
      <c r="N375" t="s">
        <v>6787</v>
      </c>
      <c r="O375" t="s">
        <v>6798</v>
      </c>
      <c r="P375">
        <v>2348000</v>
      </c>
      <c r="Q375" t="s">
        <v>6636</v>
      </c>
      <c r="R375" t="s">
        <v>6636</v>
      </c>
      <c r="U375" t="s">
        <v>6883</v>
      </c>
    </row>
    <row r="376" spans="1:21" x14ac:dyDescent="0.25">
      <c r="A376" t="s">
        <v>6619</v>
      </c>
      <c r="B376" s="12">
        <v>43109</v>
      </c>
      <c r="C376" t="s">
        <v>6879</v>
      </c>
      <c r="D376" s="11">
        <v>46214.844120370399</v>
      </c>
      <c r="E376" t="s">
        <v>6880</v>
      </c>
      <c r="F376" t="s">
        <v>6413</v>
      </c>
      <c r="G376" t="s">
        <v>6800</v>
      </c>
      <c r="H376" t="s">
        <v>6412</v>
      </c>
      <c r="I376" t="s">
        <v>65</v>
      </c>
      <c r="J376" t="s">
        <v>636</v>
      </c>
      <c r="K376" t="s">
        <v>6881</v>
      </c>
      <c r="L376" t="s">
        <v>6796</v>
      </c>
      <c r="M376" t="s">
        <v>6882</v>
      </c>
      <c r="N376" t="s">
        <v>6787</v>
      </c>
      <c r="O376" t="s">
        <v>6798</v>
      </c>
      <c r="P376">
        <v>2348000</v>
      </c>
      <c r="Q376" t="s">
        <v>6636</v>
      </c>
      <c r="R376" t="s">
        <v>6636</v>
      </c>
      <c r="U376" t="s">
        <v>6883</v>
      </c>
    </row>
    <row r="377" spans="1:21" x14ac:dyDescent="0.25">
      <c r="A377" t="s">
        <v>6637</v>
      </c>
      <c r="B377" s="12">
        <v>43189</v>
      </c>
      <c r="C377" t="s">
        <v>6962</v>
      </c>
      <c r="D377" s="11">
        <v>46215.525462963</v>
      </c>
      <c r="E377" t="s">
        <v>6963</v>
      </c>
      <c r="F377" t="s">
        <v>6413</v>
      </c>
      <c r="G377" t="s">
        <v>6767</v>
      </c>
      <c r="H377" t="s">
        <v>6412</v>
      </c>
      <c r="I377" t="s">
        <v>65</v>
      </c>
      <c r="J377" t="s">
        <v>67</v>
      </c>
      <c r="K377" t="s">
        <v>6964</v>
      </c>
      <c r="L377" t="s">
        <v>6769</v>
      </c>
      <c r="M377" t="s">
        <v>6965</v>
      </c>
      <c r="N377" t="s">
        <v>6761</v>
      </c>
      <c r="O377" t="s">
        <v>6762</v>
      </c>
      <c r="P377">
        <v>2759900</v>
      </c>
      <c r="Q377" t="s">
        <v>6636</v>
      </c>
      <c r="R377" t="s">
        <v>6636</v>
      </c>
      <c r="U377" t="s">
        <v>6780</v>
      </c>
    </row>
    <row r="378" spans="1:21" x14ac:dyDescent="0.25">
      <c r="A378" t="s">
        <v>6637</v>
      </c>
      <c r="B378" s="12">
        <v>43189</v>
      </c>
      <c r="C378" t="s">
        <v>6962</v>
      </c>
      <c r="D378" s="11">
        <v>46215.525462963</v>
      </c>
      <c r="E378" t="s">
        <v>6963</v>
      </c>
      <c r="F378" t="s">
        <v>6413</v>
      </c>
      <c r="G378" t="s">
        <v>6763</v>
      </c>
      <c r="H378" t="s">
        <v>6412</v>
      </c>
      <c r="I378" t="s">
        <v>65</v>
      </c>
      <c r="J378" t="s">
        <v>67</v>
      </c>
      <c r="K378" t="s">
        <v>6964</v>
      </c>
      <c r="L378" t="s">
        <v>6769</v>
      </c>
      <c r="M378" t="s">
        <v>6965</v>
      </c>
      <c r="N378" t="s">
        <v>6761</v>
      </c>
      <c r="O378" t="s">
        <v>6762</v>
      </c>
      <c r="P378">
        <v>2759900</v>
      </c>
      <c r="Q378" t="s">
        <v>6636</v>
      </c>
      <c r="R378" t="s">
        <v>6636</v>
      </c>
      <c r="U378" t="s">
        <v>6780</v>
      </c>
    </row>
    <row r="379" spans="1:21" x14ac:dyDescent="0.25">
      <c r="A379" t="s">
        <v>6637</v>
      </c>
      <c r="B379" s="12">
        <v>43189</v>
      </c>
      <c r="C379" t="s">
        <v>6962</v>
      </c>
      <c r="D379" s="11">
        <v>46215.525462963</v>
      </c>
      <c r="E379" t="s">
        <v>6963</v>
      </c>
      <c r="F379" t="s">
        <v>6413</v>
      </c>
      <c r="G379" t="s">
        <v>6772</v>
      </c>
      <c r="H379" t="s">
        <v>6412</v>
      </c>
      <c r="I379" t="s">
        <v>65</v>
      </c>
      <c r="J379" t="s">
        <v>67</v>
      </c>
      <c r="K379" t="s">
        <v>6964</v>
      </c>
      <c r="L379" t="s">
        <v>6769</v>
      </c>
      <c r="M379" t="s">
        <v>6965</v>
      </c>
      <c r="N379" t="s">
        <v>6761</v>
      </c>
      <c r="O379" t="s">
        <v>6762</v>
      </c>
      <c r="P379">
        <v>2759900</v>
      </c>
      <c r="Q379" t="s">
        <v>6636</v>
      </c>
      <c r="R379" t="s">
        <v>6636</v>
      </c>
      <c r="U379" t="s">
        <v>6780</v>
      </c>
    </row>
    <row r="380" spans="1:21" x14ac:dyDescent="0.25">
      <c r="A380" t="s">
        <v>6637</v>
      </c>
      <c r="B380" s="12">
        <v>43189</v>
      </c>
      <c r="C380" t="s">
        <v>6962</v>
      </c>
      <c r="D380" s="11">
        <v>46215.525462963</v>
      </c>
      <c r="E380" t="s">
        <v>6963</v>
      </c>
      <c r="F380" t="s">
        <v>6413</v>
      </c>
      <c r="G380" t="s">
        <v>6773</v>
      </c>
      <c r="H380" t="s">
        <v>6412</v>
      </c>
      <c r="I380" t="s">
        <v>65</v>
      </c>
      <c r="J380" t="s">
        <v>67</v>
      </c>
      <c r="K380" t="s">
        <v>6964</v>
      </c>
      <c r="L380" t="s">
        <v>6769</v>
      </c>
      <c r="M380" t="s">
        <v>6965</v>
      </c>
      <c r="N380" t="s">
        <v>6761</v>
      </c>
      <c r="O380" t="s">
        <v>6762</v>
      </c>
      <c r="P380">
        <v>2759900</v>
      </c>
      <c r="Q380" t="s">
        <v>6636</v>
      </c>
      <c r="R380" t="s">
        <v>6636</v>
      </c>
      <c r="U380" t="s">
        <v>6780</v>
      </c>
    </row>
    <row r="381" spans="1:21" x14ac:dyDescent="0.25">
      <c r="A381" t="s">
        <v>6619</v>
      </c>
      <c r="B381" s="12">
        <v>43189</v>
      </c>
      <c r="C381" t="s">
        <v>6962</v>
      </c>
      <c r="D381" s="11">
        <v>46216.723888888897</v>
      </c>
      <c r="E381" t="s">
        <v>6963</v>
      </c>
      <c r="F381" t="s">
        <v>6413</v>
      </c>
      <c r="G381" t="s">
        <v>6767</v>
      </c>
      <c r="H381" t="s">
        <v>6412</v>
      </c>
      <c r="I381" t="s">
        <v>65</v>
      </c>
      <c r="J381" t="s">
        <v>67</v>
      </c>
      <c r="K381" t="s">
        <v>6964</v>
      </c>
      <c r="L381" t="s">
        <v>6769</v>
      </c>
      <c r="M381" t="s">
        <v>6965</v>
      </c>
      <c r="N381" t="s">
        <v>6761</v>
      </c>
      <c r="O381" t="s">
        <v>6762</v>
      </c>
      <c r="P381">
        <v>2759900</v>
      </c>
      <c r="Q381" t="s">
        <v>6636</v>
      </c>
      <c r="R381" t="s">
        <v>6636</v>
      </c>
      <c r="U381" t="s">
        <v>6780</v>
      </c>
    </row>
    <row r="382" spans="1:21" x14ac:dyDescent="0.25">
      <c r="A382" t="s">
        <v>6619</v>
      </c>
      <c r="B382" s="12">
        <v>43189</v>
      </c>
      <c r="C382" t="s">
        <v>6962</v>
      </c>
      <c r="D382" s="11">
        <v>46216.723888888897</v>
      </c>
      <c r="E382" t="s">
        <v>6963</v>
      </c>
      <c r="F382" t="s">
        <v>6413</v>
      </c>
      <c r="G382" t="s">
        <v>6763</v>
      </c>
      <c r="H382" t="s">
        <v>6412</v>
      </c>
      <c r="I382" t="s">
        <v>65</v>
      </c>
      <c r="J382" t="s">
        <v>67</v>
      </c>
      <c r="K382" t="s">
        <v>6964</v>
      </c>
      <c r="L382" t="s">
        <v>6769</v>
      </c>
      <c r="M382" t="s">
        <v>6965</v>
      </c>
      <c r="N382" t="s">
        <v>6761</v>
      </c>
      <c r="O382" t="s">
        <v>6762</v>
      </c>
      <c r="P382">
        <v>2759900</v>
      </c>
      <c r="Q382" t="s">
        <v>6636</v>
      </c>
      <c r="R382" t="s">
        <v>6636</v>
      </c>
      <c r="U382" t="s">
        <v>6780</v>
      </c>
    </row>
    <row r="383" spans="1:21" x14ac:dyDescent="0.25">
      <c r="A383" t="s">
        <v>6619</v>
      </c>
      <c r="B383" s="12">
        <v>43189</v>
      </c>
      <c r="C383" t="s">
        <v>6962</v>
      </c>
      <c r="D383" s="11">
        <v>46216.723888888897</v>
      </c>
      <c r="E383" t="s">
        <v>6963</v>
      </c>
      <c r="F383" t="s">
        <v>6413</v>
      </c>
      <c r="G383" t="s">
        <v>6772</v>
      </c>
      <c r="H383" t="s">
        <v>6412</v>
      </c>
      <c r="I383" t="s">
        <v>65</v>
      </c>
      <c r="J383" t="s">
        <v>67</v>
      </c>
      <c r="K383" t="s">
        <v>6964</v>
      </c>
      <c r="L383" t="s">
        <v>6769</v>
      </c>
      <c r="M383" t="s">
        <v>6965</v>
      </c>
      <c r="N383" t="s">
        <v>6761</v>
      </c>
      <c r="O383" t="s">
        <v>6762</v>
      </c>
      <c r="P383">
        <v>2759900</v>
      </c>
      <c r="Q383" t="s">
        <v>6636</v>
      </c>
      <c r="R383" t="s">
        <v>6636</v>
      </c>
      <c r="U383" t="s">
        <v>6780</v>
      </c>
    </row>
    <row r="384" spans="1:21" x14ac:dyDescent="0.25">
      <c r="A384" t="s">
        <v>6619</v>
      </c>
      <c r="B384" s="12">
        <v>43189</v>
      </c>
      <c r="C384" t="s">
        <v>6962</v>
      </c>
      <c r="D384" s="11">
        <v>46216.723888888897</v>
      </c>
      <c r="E384" t="s">
        <v>6963</v>
      </c>
      <c r="F384" t="s">
        <v>6413</v>
      </c>
      <c r="G384" t="s">
        <v>6773</v>
      </c>
      <c r="H384" t="s">
        <v>6412</v>
      </c>
      <c r="I384" t="s">
        <v>65</v>
      </c>
      <c r="J384" t="s">
        <v>67</v>
      </c>
      <c r="K384" t="s">
        <v>6964</v>
      </c>
      <c r="L384" t="s">
        <v>6769</v>
      </c>
      <c r="M384" t="s">
        <v>6965</v>
      </c>
      <c r="N384" t="s">
        <v>6761</v>
      </c>
      <c r="O384" t="s">
        <v>6762</v>
      </c>
      <c r="P384">
        <v>2759900</v>
      </c>
      <c r="Q384" t="s">
        <v>6636</v>
      </c>
      <c r="R384" t="s">
        <v>6636</v>
      </c>
      <c r="U384" t="s">
        <v>6780</v>
      </c>
    </row>
    <row r="385" spans="1:21" x14ac:dyDescent="0.25">
      <c r="A385" t="s">
        <v>6637</v>
      </c>
      <c r="B385" s="12">
        <v>43421</v>
      </c>
      <c r="C385" t="s">
        <v>6966</v>
      </c>
      <c r="D385" s="11">
        <v>46217.728125000001</v>
      </c>
      <c r="E385" t="s">
        <v>6967</v>
      </c>
      <c r="F385" t="s">
        <v>6413</v>
      </c>
      <c r="G385" t="s">
        <v>6968</v>
      </c>
      <c r="H385" t="s">
        <v>6412</v>
      </c>
      <c r="I385" t="s">
        <v>6636</v>
      </c>
      <c r="J385" t="s">
        <v>6636</v>
      </c>
      <c r="K385" t="s">
        <v>6969</v>
      </c>
      <c r="L385" t="s">
        <v>6759</v>
      </c>
      <c r="M385" t="s">
        <v>6970</v>
      </c>
      <c r="N385" t="s">
        <v>6761</v>
      </c>
      <c r="O385" t="s">
        <v>6771</v>
      </c>
      <c r="P385">
        <v>3399900</v>
      </c>
      <c r="Q385" t="s">
        <v>6636</v>
      </c>
      <c r="R385" t="s">
        <v>6636</v>
      </c>
      <c r="U385" t="s">
        <v>6636</v>
      </c>
    </row>
    <row r="386" spans="1:21" x14ac:dyDescent="0.25">
      <c r="A386" t="s">
        <v>6637</v>
      </c>
      <c r="B386" s="12">
        <v>43263</v>
      </c>
      <c r="C386" t="s">
        <v>6971</v>
      </c>
      <c r="D386" s="11">
        <v>46217.7672453704</v>
      </c>
      <c r="E386" t="s">
        <v>6972</v>
      </c>
      <c r="F386" t="s">
        <v>6413</v>
      </c>
      <c r="G386" t="s">
        <v>6794</v>
      </c>
      <c r="H386" t="s">
        <v>6412</v>
      </c>
      <c r="I386" t="s">
        <v>6636</v>
      </c>
      <c r="J386" t="s">
        <v>6636</v>
      </c>
      <c r="K386" t="s">
        <v>6905</v>
      </c>
      <c r="L386" t="s">
        <v>6796</v>
      </c>
      <c r="M386" t="s">
        <v>6906</v>
      </c>
      <c r="N386" t="s">
        <v>6787</v>
      </c>
      <c r="O386" t="s">
        <v>6798</v>
      </c>
      <c r="P386">
        <v>2048000</v>
      </c>
      <c r="Q386" t="s">
        <v>6636</v>
      </c>
      <c r="R386" t="s">
        <v>6636</v>
      </c>
      <c r="U386" t="s">
        <v>6780</v>
      </c>
    </row>
    <row r="387" spans="1:21" x14ac:dyDescent="0.25">
      <c r="A387" t="s">
        <v>6637</v>
      </c>
      <c r="B387" s="12">
        <v>43263</v>
      </c>
      <c r="C387" t="s">
        <v>6971</v>
      </c>
      <c r="D387" s="11">
        <v>46217.7672453704</v>
      </c>
      <c r="E387" t="s">
        <v>6972</v>
      </c>
      <c r="F387" t="s">
        <v>6413</v>
      </c>
      <c r="G387" t="s">
        <v>6799</v>
      </c>
      <c r="H387" t="s">
        <v>6412</v>
      </c>
      <c r="I387" t="s">
        <v>6636</v>
      </c>
      <c r="J387" t="s">
        <v>6636</v>
      </c>
      <c r="K387" t="s">
        <v>6905</v>
      </c>
      <c r="L387" t="s">
        <v>6796</v>
      </c>
      <c r="M387" t="s">
        <v>6906</v>
      </c>
      <c r="N387" t="s">
        <v>6787</v>
      </c>
      <c r="O387" t="s">
        <v>6798</v>
      </c>
      <c r="P387">
        <v>2048000</v>
      </c>
      <c r="Q387" t="s">
        <v>6636</v>
      </c>
      <c r="R387" t="s">
        <v>6636</v>
      </c>
      <c r="U387" t="s">
        <v>6780</v>
      </c>
    </row>
    <row r="388" spans="1:21" x14ac:dyDescent="0.25">
      <c r="A388" t="s">
        <v>6637</v>
      </c>
      <c r="B388" s="12">
        <v>43263</v>
      </c>
      <c r="C388" t="s">
        <v>6971</v>
      </c>
      <c r="D388" s="11">
        <v>46217.7672453704</v>
      </c>
      <c r="E388" t="s">
        <v>6972</v>
      </c>
      <c r="F388" t="s">
        <v>6413</v>
      </c>
      <c r="G388" t="s">
        <v>6800</v>
      </c>
      <c r="H388" t="s">
        <v>6412</v>
      </c>
      <c r="I388" t="s">
        <v>6636</v>
      </c>
      <c r="J388" t="s">
        <v>6636</v>
      </c>
      <c r="K388" t="s">
        <v>6905</v>
      </c>
      <c r="L388" t="s">
        <v>6796</v>
      </c>
      <c r="M388" t="s">
        <v>6906</v>
      </c>
      <c r="N388" t="s">
        <v>6787</v>
      </c>
      <c r="O388" t="s">
        <v>6798</v>
      </c>
      <c r="P388">
        <v>2048000</v>
      </c>
      <c r="Q388" t="s">
        <v>6636</v>
      </c>
      <c r="R388" t="s">
        <v>6636</v>
      </c>
      <c r="U388" t="s">
        <v>6780</v>
      </c>
    </row>
    <row r="389" spans="1:21" x14ac:dyDescent="0.25">
      <c r="A389" t="s">
        <v>6619</v>
      </c>
      <c r="B389" s="12">
        <v>43263</v>
      </c>
      <c r="C389" t="s">
        <v>6971</v>
      </c>
      <c r="D389" s="11">
        <v>46217.856423611098</v>
      </c>
      <c r="E389" t="s">
        <v>6972</v>
      </c>
      <c r="F389" t="s">
        <v>6413</v>
      </c>
      <c r="G389" t="s">
        <v>6794</v>
      </c>
      <c r="H389" t="s">
        <v>6412</v>
      </c>
      <c r="I389" t="s">
        <v>6636</v>
      </c>
      <c r="J389" t="s">
        <v>6636</v>
      </c>
      <c r="K389" t="s">
        <v>6905</v>
      </c>
      <c r="L389" t="s">
        <v>6796</v>
      </c>
      <c r="M389" t="s">
        <v>6906</v>
      </c>
      <c r="N389" t="s">
        <v>6787</v>
      </c>
      <c r="O389" t="s">
        <v>6798</v>
      </c>
      <c r="P389">
        <v>2048000</v>
      </c>
      <c r="Q389" t="s">
        <v>6636</v>
      </c>
      <c r="R389" t="s">
        <v>6636</v>
      </c>
      <c r="U389" t="s">
        <v>6780</v>
      </c>
    </row>
    <row r="390" spans="1:21" x14ac:dyDescent="0.25">
      <c r="A390" t="s">
        <v>6619</v>
      </c>
      <c r="B390" s="12">
        <v>43263</v>
      </c>
      <c r="C390" t="s">
        <v>6971</v>
      </c>
      <c r="D390" s="11">
        <v>46217.856423611098</v>
      </c>
      <c r="E390" t="s">
        <v>6972</v>
      </c>
      <c r="F390" t="s">
        <v>6413</v>
      </c>
      <c r="G390" t="s">
        <v>6799</v>
      </c>
      <c r="H390" t="s">
        <v>6412</v>
      </c>
      <c r="I390" t="s">
        <v>6636</v>
      </c>
      <c r="J390" t="s">
        <v>6636</v>
      </c>
      <c r="K390" t="s">
        <v>6905</v>
      </c>
      <c r="L390" t="s">
        <v>6796</v>
      </c>
      <c r="M390" t="s">
        <v>6906</v>
      </c>
      <c r="N390" t="s">
        <v>6787</v>
      </c>
      <c r="O390" t="s">
        <v>6798</v>
      </c>
      <c r="P390">
        <v>2048000</v>
      </c>
      <c r="Q390" t="s">
        <v>6636</v>
      </c>
      <c r="R390" t="s">
        <v>6636</v>
      </c>
      <c r="U390" t="s">
        <v>6780</v>
      </c>
    </row>
    <row r="391" spans="1:21" x14ac:dyDescent="0.25">
      <c r="A391" t="s">
        <v>6619</v>
      </c>
      <c r="B391" s="12">
        <v>43263</v>
      </c>
      <c r="C391" t="s">
        <v>6971</v>
      </c>
      <c r="D391" s="11">
        <v>46217.856423611098</v>
      </c>
      <c r="E391" t="s">
        <v>6972</v>
      </c>
      <c r="F391" t="s">
        <v>6413</v>
      </c>
      <c r="G391" t="s">
        <v>6800</v>
      </c>
      <c r="H391" t="s">
        <v>6412</v>
      </c>
      <c r="I391" t="s">
        <v>6636</v>
      </c>
      <c r="J391" t="s">
        <v>6636</v>
      </c>
      <c r="K391" t="s">
        <v>6905</v>
      </c>
      <c r="L391" t="s">
        <v>6796</v>
      </c>
      <c r="M391" t="s">
        <v>6906</v>
      </c>
      <c r="N391" t="s">
        <v>6787</v>
      </c>
      <c r="O391" t="s">
        <v>6798</v>
      </c>
      <c r="P391">
        <v>2048000</v>
      </c>
      <c r="Q391" t="s">
        <v>6636</v>
      </c>
      <c r="R391" t="s">
        <v>6636</v>
      </c>
      <c r="U391" t="s">
        <v>6780</v>
      </c>
    </row>
    <row r="392" spans="1:21" x14ac:dyDescent="0.25">
      <c r="A392" t="s">
        <v>6637</v>
      </c>
      <c r="B392" s="12">
        <v>43308</v>
      </c>
      <c r="C392" t="s">
        <v>6973</v>
      </c>
      <c r="D392" s="11">
        <v>46218.624768518501</v>
      </c>
      <c r="E392" t="s">
        <v>6974</v>
      </c>
      <c r="F392" t="s">
        <v>6413</v>
      </c>
      <c r="G392" t="s">
        <v>6757</v>
      </c>
      <c r="H392" t="s">
        <v>6412</v>
      </c>
      <c r="I392" t="s">
        <v>65</v>
      </c>
      <c r="J392" t="s">
        <v>219</v>
      </c>
      <c r="K392" t="s">
        <v>6975</v>
      </c>
      <c r="L392" t="s">
        <v>6759</v>
      </c>
      <c r="M392" t="s">
        <v>6976</v>
      </c>
      <c r="N392" t="s">
        <v>6761</v>
      </c>
      <c r="O392" t="s">
        <v>6771</v>
      </c>
      <c r="P392">
        <v>3399000</v>
      </c>
      <c r="Q392" t="s">
        <v>6636</v>
      </c>
      <c r="R392" t="s">
        <v>6636</v>
      </c>
      <c r="U392" t="s">
        <v>6636</v>
      </c>
    </row>
    <row r="393" spans="1:21" x14ac:dyDescent="0.25">
      <c r="A393" t="s">
        <v>6637</v>
      </c>
      <c r="B393" s="12">
        <v>43308</v>
      </c>
      <c r="C393" t="s">
        <v>6973</v>
      </c>
      <c r="D393" s="11">
        <v>46218.624768518501</v>
      </c>
      <c r="E393" t="s">
        <v>6974</v>
      </c>
      <c r="F393" t="s">
        <v>6413</v>
      </c>
      <c r="G393" t="s">
        <v>6763</v>
      </c>
      <c r="H393" t="s">
        <v>6412</v>
      </c>
      <c r="I393" t="s">
        <v>65</v>
      </c>
      <c r="J393" t="s">
        <v>219</v>
      </c>
      <c r="K393" t="s">
        <v>6975</v>
      </c>
      <c r="L393" t="s">
        <v>6759</v>
      </c>
      <c r="M393" t="s">
        <v>6976</v>
      </c>
      <c r="N393" t="s">
        <v>6761</v>
      </c>
      <c r="O393" t="s">
        <v>6771</v>
      </c>
      <c r="P393">
        <v>3399000</v>
      </c>
      <c r="Q393" t="s">
        <v>6636</v>
      </c>
      <c r="R393" t="s">
        <v>6636</v>
      </c>
      <c r="U393" t="s">
        <v>6636</v>
      </c>
    </row>
    <row r="394" spans="1:21" x14ac:dyDescent="0.25">
      <c r="A394" t="s">
        <v>6637</v>
      </c>
      <c r="B394" s="12">
        <v>43308</v>
      </c>
      <c r="C394" t="s">
        <v>6973</v>
      </c>
      <c r="D394" s="11">
        <v>46218.624768518501</v>
      </c>
      <c r="E394" t="s">
        <v>6974</v>
      </c>
      <c r="F394" t="s">
        <v>6413</v>
      </c>
      <c r="G394" t="s">
        <v>6764</v>
      </c>
      <c r="H394" t="s">
        <v>6412</v>
      </c>
      <c r="I394" t="s">
        <v>65</v>
      </c>
      <c r="J394" t="s">
        <v>219</v>
      </c>
      <c r="K394" t="s">
        <v>6975</v>
      </c>
      <c r="L394" t="s">
        <v>6759</v>
      </c>
      <c r="M394" t="s">
        <v>6976</v>
      </c>
      <c r="N394" t="s">
        <v>6761</v>
      </c>
      <c r="O394" t="s">
        <v>6771</v>
      </c>
      <c r="P394">
        <v>3399000</v>
      </c>
      <c r="Q394" t="s">
        <v>6636</v>
      </c>
      <c r="R394" t="s">
        <v>6636</v>
      </c>
      <c r="U394" t="s">
        <v>6636</v>
      </c>
    </row>
    <row r="395" spans="1:21" x14ac:dyDescent="0.25">
      <c r="A395" t="s">
        <v>6637</v>
      </c>
      <c r="B395" s="12">
        <v>43326</v>
      </c>
      <c r="C395" t="s">
        <v>6977</v>
      </c>
      <c r="D395" s="11">
        <v>46218.820254629602</v>
      </c>
      <c r="E395" t="s">
        <v>6978</v>
      </c>
      <c r="F395" t="s">
        <v>6413</v>
      </c>
      <c r="G395" t="s">
        <v>6757</v>
      </c>
      <c r="H395" t="s">
        <v>6412</v>
      </c>
      <c r="I395" t="s">
        <v>65</v>
      </c>
      <c r="J395" t="s">
        <v>57</v>
      </c>
      <c r="K395" t="s">
        <v>6852</v>
      </c>
      <c r="L395" t="s">
        <v>6759</v>
      </c>
      <c r="M395" t="s">
        <v>6853</v>
      </c>
      <c r="N395" t="s">
        <v>6761</v>
      </c>
      <c r="O395" t="s">
        <v>6771</v>
      </c>
      <c r="P395">
        <v>3399000</v>
      </c>
      <c r="Q395" t="s">
        <v>6636</v>
      </c>
      <c r="R395" t="s">
        <v>6636</v>
      </c>
      <c r="U395" t="s">
        <v>6636</v>
      </c>
    </row>
    <row r="396" spans="1:21" x14ac:dyDescent="0.25">
      <c r="A396" t="s">
        <v>6637</v>
      </c>
      <c r="B396" s="12">
        <v>43326</v>
      </c>
      <c r="C396" t="s">
        <v>6977</v>
      </c>
      <c r="D396" s="11">
        <v>46218.820254629602</v>
      </c>
      <c r="E396" t="s">
        <v>6978</v>
      </c>
      <c r="F396" t="s">
        <v>6413</v>
      </c>
      <c r="G396" t="s">
        <v>6763</v>
      </c>
      <c r="H396" t="s">
        <v>6412</v>
      </c>
      <c r="I396" t="s">
        <v>65</v>
      </c>
      <c r="J396" t="s">
        <v>57</v>
      </c>
      <c r="K396" t="s">
        <v>6852</v>
      </c>
      <c r="L396" t="s">
        <v>6759</v>
      </c>
      <c r="M396" t="s">
        <v>6853</v>
      </c>
      <c r="N396" t="s">
        <v>6761</v>
      </c>
      <c r="O396" t="s">
        <v>6771</v>
      </c>
      <c r="P396">
        <v>3399000</v>
      </c>
      <c r="Q396" t="s">
        <v>6636</v>
      </c>
      <c r="R396" t="s">
        <v>6636</v>
      </c>
      <c r="U396" t="s">
        <v>6636</v>
      </c>
    </row>
    <row r="397" spans="1:21" x14ac:dyDescent="0.25">
      <c r="A397" t="s">
        <v>6637</v>
      </c>
      <c r="B397" s="12">
        <v>43326</v>
      </c>
      <c r="C397" t="s">
        <v>6977</v>
      </c>
      <c r="D397" s="11">
        <v>46218.820254629602</v>
      </c>
      <c r="E397" t="s">
        <v>6978</v>
      </c>
      <c r="F397" t="s">
        <v>6413</v>
      </c>
      <c r="G397" t="s">
        <v>6764</v>
      </c>
      <c r="H397" t="s">
        <v>6412</v>
      </c>
      <c r="I397" t="s">
        <v>65</v>
      </c>
      <c r="J397" t="s">
        <v>57</v>
      </c>
      <c r="K397" t="s">
        <v>6852</v>
      </c>
      <c r="L397" t="s">
        <v>6759</v>
      </c>
      <c r="M397" t="s">
        <v>6853</v>
      </c>
      <c r="N397" t="s">
        <v>6761</v>
      </c>
      <c r="O397" t="s">
        <v>6771</v>
      </c>
      <c r="P397">
        <v>3399000</v>
      </c>
      <c r="Q397" t="s">
        <v>6636</v>
      </c>
      <c r="R397" t="s">
        <v>6636</v>
      </c>
      <c r="U397" t="s">
        <v>6636</v>
      </c>
    </row>
    <row r="398" spans="1:21" x14ac:dyDescent="0.25">
      <c r="A398" t="s">
        <v>6619</v>
      </c>
      <c r="B398" s="12">
        <v>43308</v>
      </c>
      <c r="C398" t="s">
        <v>6973</v>
      </c>
      <c r="D398" s="11">
        <v>46218.848425925898</v>
      </c>
      <c r="E398" t="s">
        <v>6974</v>
      </c>
      <c r="F398" t="s">
        <v>6413</v>
      </c>
      <c r="G398" t="s">
        <v>6757</v>
      </c>
      <c r="H398" t="s">
        <v>6412</v>
      </c>
      <c r="I398" t="s">
        <v>65</v>
      </c>
      <c r="J398" t="s">
        <v>219</v>
      </c>
      <c r="K398" t="s">
        <v>6975</v>
      </c>
      <c r="L398" t="s">
        <v>6759</v>
      </c>
      <c r="M398" t="s">
        <v>6976</v>
      </c>
      <c r="N398" t="s">
        <v>6761</v>
      </c>
      <c r="O398" t="s">
        <v>6771</v>
      </c>
      <c r="P398">
        <v>3399000</v>
      </c>
      <c r="Q398" t="s">
        <v>6636</v>
      </c>
      <c r="R398" t="s">
        <v>6636</v>
      </c>
      <c r="U398" t="s">
        <v>6636</v>
      </c>
    </row>
    <row r="399" spans="1:21" x14ac:dyDescent="0.25">
      <c r="A399" t="s">
        <v>6619</v>
      </c>
      <c r="B399" s="12">
        <v>43308</v>
      </c>
      <c r="C399" t="s">
        <v>6973</v>
      </c>
      <c r="D399" s="11">
        <v>46218.848425925898</v>
      </c>
      <c r="E399" t="s">
        <v>6974</v>
      </c>
      <c r="F399" t="s">
        <v>6413</v>
      </c>
      <c r="G399" t="s">
        <v>6763</v>
      </c>
      <c r="H399" t="s">
        <v>6412</v>
      </c>
      <c r="I399" t="s">
        <v>65</v>
      </c>
      <c r="J399" t="s">
        <v>219</v>
      </c>
      <c r="K399" t="s">
        <v>6975</v>
      </c>
      <c r="L399" t="s">
        <v>6759</v>
      </c>
      <c r="M399" t="s">
        <v>6976</v>
      </c>
      <c r="N399" t="s">
        <v>6761</v>
      </c>
      <c r="O399" t="s">
        <v>6771</v>
      </c>
      <c r="P399">
        <v>3399000</v>
      </c>
      <c r="Q399" t="s">
        <v>6636</v>
      </c>
      <c r="R399" t="s">
        <v>6636</v>
      </c>
      <c r="U399" t="s">
        <v>6636</v>
      </c>
    </row>
    <row r="400" spans="1:21" x14ac:dyDescent="0.25">
      <c r="A400" t="s">
        <v>6619</v>
      </c>
      <c r="B400" s="12">
        <v>43308</v>
      </c>
      <c r="C400" t="s">
        <v>6973</v>
      </c>
      <c r="D400" s="11">
        <v>46218.848425925898</v>
      </c>
      <c r="E400" t="s">
        <v>6974</v>
      </c>
      <c r="F400" t="s">
        <v>6413</v>
      </c>
      <c r="G400" t="s">
        <v>6764</v>
      </c>
      <c r="H400" t="s">
        <v>6412</v>
      </c>
      <c r="I400" t="s">
        <v>65</v>
      </c>
      <c r="J400" t="s">
        <v>219</v>
      </c>
      <c r="K400" t="s">
        <v>6975</v>
      </c>
      <c r="L400" t="s">
        <v>6759</v>
      </c>
      <c r="M400" t="s">
        <v>6976</v>
      </c>
      <c r="N400" t="s">
        <v>6761</v>
      </c>
      <c r="O400" t="s">
        <v>6771</v>
      </c>
      <c r="P400">
        <v>3399000</v>
      </c>
      <c r="Q400" t="s">
        <v>6636</v>
      </c>
      <c r="R400" t="s">
        <v>6636</v>
      </c>
      <c r="U400" t="s">
        <v>6636</v>
      </c>
    </row>
    <row r="401" spans="1:21" x14ac:dyDescent="0.25">
      <c r="A401" t="s">
        <v>6619</v>
      </c>
      <c r="B401" s="12">
        <v>43326</v>
      </c>
      <c r="C401" t="s">
        <v>6977</v>
      </c>
      <c r="D401" s="11">
        <v>46219.526678240698</v>
      </c>
      <c r="E401" t="s">
        <v>6978</v>
      </c>
      <c r="F401" t="s">
        <v>6413</v>
      </c>
      <c r="G401" t="s">
        <v>6757</v>
      </c>
      <c r="H401" t="s">
        <v>6412</v>
      </c>
      <c r="I401" t="s">
        <v>65</v>
      </c>
      <c r="J401" t="s">
        <v>57</v>
      </c>
      <c r="K401" t="s">
        <v>6852</v>
      </c>
      <c r="L401" t="s">
        <v>6759</v>
      </c>
      <c r="M401" t="s">
        <v>6853</v>
      </c>
      <c r="N401" t="s">
        <v>6761</v>
      </c>
      <c r="O401" t="s">
        <v>6771</v>
      </c>
      <c r="P401">
        <v>3399000</v>
      </c>
      <c r="Q401" t="s">
        <v>6636</v>
      </c>
      <c r="R401" t="s">
        <v>6636</v>
      </c>
      <c r="U401" t="s">
        <v>6636</v>
      </c>
    </row>
    <row r="402" spans="1:21" x14ac:dyDescent="0.25">
      <c r="A402" t="s">
        <v>6619</v>
      </c>
      <c r="B402" s="12">
        <v>43326</v>
      </c>
      <c r="C402" t="s">
        <v>6977</v>
      </c>
      <c r="D402" s="11">
        <v>46219.526678240698</v>
      </c>
      <c r="E402" t="s">
        <v>6978</v>
      </c>
      <c r="F402" t="s">
        <v>6413</v>
      </c>
      <c r="G402" t="s">
        <v>6763</v>
      </c>
      <c r="H402" t="s">
        <v>6412</v>
      </c>
      <c r="I402" t="s">
        <v>65</v>
      </c>
      <c r="J402" t="s">
        <v>57</v>
      </c>
      <c r="K402" t="s">
        <v>6852</v>
      </c>
      <c r="L402" t="s">
        <v>6759</v>
      </c>
      <c r="M402" t="s">
        <v>6853</v>
      </c>
      <c r="N402" t="s">
        <v>6761</v>
      </c>
      <c r="O402" t="s">
        <v>6771</v>
      </c>
      <c r="P402">
        <v>3399000</v>
      </c>
      <c r="Q402" t="s">
        <v>6636</v>
      </c>
      <c r="R402" t="s">
        <v>6636</v>
      </c>
      <c r="U402" t="s">
        <v>6636</v>
      </c>
    </row>
    <row r="403" spans="1:21" x14ac:dyDescent="0.25">
      <c r="A403" t="s">
        <v>6619</v>
      </c>
      <c r="B403" s="12">
        <v>43326</v>
      </c>
      <c r="C403" t="s">
        <v>6977</v>
      </c>
      <c r="D403" s="11">
        <v>46219.526678240698</v>
      </c>
      <c r="E403" t="s">
        <v>6978</v>
      </c>
      <c r="F403" t="s">
        <v>6413</v>
      </c>
      <c r="G403" t="s">
        <v>6764</v>
      </c>
      <c r="H403" t="s">
        <v>6412</v>
      </c>
      <c r="I403" t="s">
        <v>65</v>
      </c>
      <c r="J403" t="s">
        <v>57</v>
      </c>
      <c r="K403" t="s">
        <v>6852</v>
      </c>
      <c r="L403" t="s">
        <v>6759</v>
      </c>
      <c r="M403" t="s">
        <v>6853</v>
      </c>
      <c r="N403" t="s">
        <v>6761</v>
      </c>
      <c r="O403" t="s">
        <v>6771</v>
      </c>
      <c r="P403">
        <v>3399000</v>
      </c>
      <c r="Q403" t="s">
        <v>6636</v>
      </c>
      <c r="R403" t="s">
        <v>6636</v>
      </c>
      <c r="U403" t="s">
        <v>6636</v>
      </c>
    </row>
    <row r="404" spans="1:21" x14ac:dyDescent="0.25">
      <c r="A404" t="s">
        <v>6637</v>
      </c>
      <c r="B404" s="12">
        <v>43425</v>
      </c>
      <c r="C404" t="s">
        <v>6979</v>
      </c>
      <c r="D404" s="11">
        <v>46221.395254629599</v>
      </c>
      <c r="E404" t="s">
        <v>6980</v>
      </c>
      <c r="F404" t="s">
        <v>6413</v>
      </c>
      <c r="G404" t="s">
        <v>6794</v>
      </c>
      <c r="H404" t="s">
        <v>6412</v>
      </c>
      <c r="I404" t="s">
        <v>55</v>
      </c>
      <c r="J404" t="s">
        <v>164</v>
      </c>
      <c r="K404" t="s">
        <v>6905</v>
      </c>
      <c r="L404" t="s">
        <v>6796</v>
      </c>
      <c r="M404" t="s">
        <v>6906</v>
      </c>
      <c r="N404" t="s">
        <v>6787</v>
      </c>
      <c r="O404" t="s">
        <v>6798</v>
      </c>
      <c r="P404">
        <v>2048000</v>
      </c>
      <c r="Q404" t="s">
        <v>6893</v>
      </c>
      <c r="R404" t="s">
        <v>6911</v>
      </c>
      <c r="U404" t="s">
        <v>6636</v>
      </c>
    </row>
    <row r="405" spans="1:21" x14ac:dyDescent="0.25">
      <c r="A405" t="s">
        <v>6637</v>
      </c>
      <c r="B405" s="12">
        <v>43425</v>
      </c>
      <c r="C405" t="s">
        <v>6979</v>
      </c>
      <c r="D405" s="11">
        <v>46221.395254629599</v>
      </c>
      <c r="E405" t="s">
        <v>6980</v>
      </c>
      <c r="F405" t="s">
        <v>6413</v>
      </c>
      <c r="G405" t="s">
        <v>6799</v>
      </c>
      <c r="H405" t="s">
        <v>6412</v>
      </c>
      <c r="I405" t="s">
        <v>55</v>
      </c>
      <c r="J405" t="s">
        <v>164</v>
      </c>
      <c r="K405" t="s">
        <v>6905</v>
      </c>
      <c r="L405" t="s">
        <v>6796</v>
      </c>
      <c r="M405" t="s">
        <v>6906</v>
      </c>
      <c r="N405" t="s">
        <v>6787</v>
      </c>
      <c r="O405" t="s">
        <v>6798</v>
      </c>
      <c r="P405">
        <v>2048000</v>
      </c>
      <c r="Q405" t="s">
        <v>6893</v>
      </c>
      <c r="R405" t="s">
        <v>6911</v>
      </c>
      <c r="U405" t="s">
        <v>6636</v>
      </c>
    </row>
    <row r="406" spans="1:21" x14ac:dyDescent="0.25">
      <c r="A406" t="s">
        <v>6637</v>
      </c>
      <c r="B406" s="12">
        <v>43425</v>
      </c>
      <c r="C406" t="s">
        <v>6979</v>
      </c>
      <c r="D406" s="11">
        <v>46221.395254629599</v>
      </c>
      <c r="E406" t="s">
        <v>6980</v>
      </c>
      <c r="F406" t="s">
        <v>6413</v>
      </c>
      <c r="G406" t="s">
        <v>6800</v>
      </c>
      <c r="H406" t="s">
        <v>6412</v>
      </c>
      <c r="I406" t="s">
        <v>55</v>
      </c>
      <c r="J406" t="s">
        <v>164</v>
      </c>
      <c r="K406" t="s">
        <v>6905</v>
      </c>
      <c r="L406" t="s">
        <v>6796</v>
      </c>
      <c r="M406" t="s">
        <v>6906</v>
      </c>
      <c r="N406" t="s">
        <v>6787</v>
      </c>
      <c r="O406" t="s">
        <v>6798</v>
      </c>
      <c r="P406">
        <v>2048000</v>
      </c>
      <c r="Q406" t="s">
        <v>6893</v>
      </c>
      <c r="R406" t="s">
        <v>6911</v>
      </c>
      <c r="U406" t="s">
        <v>6636</v>
      </c>
    </row>
    <row r="407" spans="1:21" x14ac:dyDescent="0.25">
      <c r="A407" t="s">
        <v>6619</v>
      </c>
      <c r="B407" s="12">
        <v>43421</v>
      </c>
      <c r="C407" t="s">
        <v>6966</v>
      </c>
      <c r="D407" s="11">
        <v>46221.710914351897</v>
      </c>
      <c r="E407" t="s">
        <v>6967</v>
      </c>
      <c r="F407" t="s">
        <v>6413</v>
      </c>
      <c r="G407" t="s">
        <v>6968</v>
      </c>
      <c r="H407" t="s">
        <v>6412</v>
      </c>
      <c r="I407" t="s">
        <v>6636</v>
      </c>
      <c r="J407" t="s">
        <v>6636</v>
      </c>
      <c r="K407" t="s">
        <v>6969</v>
      </c>
      <c r="L407" t="s">
        <v>6759</v>
      </c>
      <c r="M407" t="s">
        <v>6970</v>
      </c>
      <c r="N407" t="s">
        <v>6761</v>
      </c>
      <c r="O407" t="s">
        <v>6771</v>
      </c>
      <c r="P407">
        <v>3399900</v>
      </c>
      <c r="Q407" t="s">
        <v>6636</v>
      </c>
      <c r="R407" t="s">
        <v>6636</v>
      </c>
      <c r="U407" t="s">
        <v>6636</v>
      </c>
    </row>
    <row r="408" spans="1:21" x14ac:dyDescent="0.25">
      <c r="A408" t="s">
        <v>6637</v>
      </c>
      <c r="B408" s="12">
        <v>43426</v>
      </c>
      <c r="C408" t="s">
        <v>6981</v>
      </c>
      <c r="D408" s="11">
        <v>46221.762118055602</v>
      </c>
      <c r="E408" t="s">
        <v>6982</v>
      </c>
      <c r="F408" t="s">
        <v>6413</v>
      </c>
      <c r="G408" t="s">
        <v>6794</v>
      </c>
      <c r="H408" t="s">
        <v>6412</v>
      </c>
      <c r="I408" t="s">
        <v>55</v>
      </c>
      <c r="J408" t="s">
        <v>164</v>
      </c>
      <c r="K408" t="s">
        <v>6905</v>
      </c>
      <c r="L408" t="s">
        <v>6796</v>
      </c>
      <c r="M408" t="s">
        <v>6906</v>
      </c>
      <c r="N408" t="s">
        <v>6787</v>
      </c>
      <c r="O408" t="s">
        <v>6798</v>
      </c>
      <c r="P408">
        <v>2048000</v>
      </c>
      <c r="Q408" t="s">
        <v>6636</v>
      </c>
      <c r="R408" t="s">
        <v>6636</v>
      </c>
      <c r="U408" t="s">
        <v>6636</v>
      </c>
    </row>
    <row r="409" spans="1:21" x14ac:dyDescent="0.25">
      <c r="A409" t="s">
        <v>6637</v>
      </c>
      <c r="B409" s="12">
        <v>43426</v>
      </c>
      <c r="C409" t="s">
        <v>6981</v>
      </c>
      <c r="D409" s="11">
        <v>46221.762118055602</v>
      </c>
      <c r="E409" t="s">
        <v>6982</v>
      </c>
      <c r="F409" t="s">
        <v>6413</v>
      </c>
      <c r="G409" t="s">
        <v>6799</v>
      </c>
      <c r="H409" t="s">
        <v>6412</v>
      </c>
      <c r="I409" t="s">
        <v>55</v>
      </c>
      <c r="J409" t="s">
        <v>164</v>
      </c>
      <c r="K409" t="s">
        <v>6905</v>
      </c>
      <c r="L409" t="s">
        <v>6796</v>
      </c>
      <c r="M409" t="s">
        <v>6906</v>
      </c>
      <c r="N409" t="s">
        <v>6787</v>
      </c>
      <c r="O409" t="s">
        <v>6798</v>
      </c>
      <c r="P409">
        <v>2048000</v>
      </c>
      <c r="Q409" t="s">
        <v>6636</v>
      </c>
      <c r="R409" t="s">
        <v>6636</v>
      </c>
      <c r="U409" t="s">
        <v>6636</v>
      </c>
    </row>
    <row r="410" spans="1:21" x14ac:dyDescent="0.25">
      <c r="A410" t="s">
        <v>6637</v>
      </c>
      <c r="B410" s="12">
        <v>43426</v>
      </c>
      <c r="C410" t="s">
        <v>6981</v>
      </c>
      <c r="D410" s="11">
        <v>46221.762118055602</v>
      </c>
      <c r="E410" t="s">
        <v>6982</v>
      </c>
      <c r="F410" t="s">
        <v>6413</v>
      </c>
      <c r="G410" t="s">
        <v>6800</v>
      </c>
      <c r="H410" t="s">
        <v>6412</v>
      </c>
      <c r="I410" t="s">
        <v>55</v>
      </c>
      <c r="J410" t="s">
        <v>164</v>
      </c>
      <c r="K410" t="s">
        <v>6905</v>
      </c>
      <c r="L410" t="s">
        <v>6796</v>
      </c>
      <c r="M410" t="s">
        <v>6906</v>
      </c>
      <c r="N410" t="s">
        <v>6787</v>
      </c>
      <c r="O410" t="s">
        <v>6798</v>
      </c>
      <c r="P410">
        <v>2048000</v>
      </c>
      <c r="Q410" t="s">
        <v>6636</v>
      </c>
      <c r="R410" t="s">
        <v>6636</v>
      </c>
      <c r="U410" t="s">
        <v>6636</v>
      </c>
    </row>
    <row r="411" spans="1:21" x14ac:dyDescent="0.25">
      <c r="A411" t="s">
        <v>6619</v>
      </c>
      <c r="B411" s="12">
        <v>43425</v>
      </c>
      <c r="C411" t="s">
        <v>6979</v>
      </c>
      <c r="D411" s="11">
        <v>46221.773101851897</v>
      </c>
      <c r="E411" t="s">
        <v>6980</v>
      </c>
      <c r="F411" t="s">
        <v>6413</v>
      </c>
      <c r="G411" t="s">
        <v>6794</v>
      </c>
      <c r="H411" t="s">
        <v>6412</v>
      </c>
      <c r="I411" t="s">
        <v>55</v>
      </c>
      <c r="J411" t="s">
        <v>164</v>
      </c>
      <c r="K411" t="s">
        <v>6905</v>
      </c>
      <c r="L411" t="s">
        <v>6796</v>
      </c>
      <c r="M411" t="s">
        <v>6906</v>
      </c>
      <c r="N411" t="s">
        <v>6787</v>
      </c>
      <c r="O411" t="s">
        <v>6798</v>
      </c>
      <c r="P411">
        <v>2048000</v>
      </c>
      <c r="Q411" t="s">
        <v>6893</v>
      </c>
      <c r="R411" t="s">
        <v>6911</v>
      </c>
      <c r="U411" t="s">
        <v>6636</v>
      </c>
    </row>
    <row r="412" spans="1:21" x14ac:dyDescent="0.25">
      <c r="A412" t="s">
        <v>6619</v>
      </c>
      <c r="B412" s="12">
        <v>43425</v>
      </c>
      <c r="C412" t="s">
        <v>6979</v>
      </c>
      <c r="D412" s="11">
        <v>46221.773101851897</v>
      </c>
      <c r="E412" t="s">
        <v>6980</v>
      </c>
      <c r="F412" t="s">
        <v>6413</v>
      </c>
      <c r="G412" t="s">
        <v>6799</v>
      </c>
      <c r="H412" t="s">
        <v>6412</v>
      </c>
      <c r="I412" t="s">
        <v>55</v>
      </c>
      <c r="J412" t="s">
        <v>164</v>
      </c>
      <c r="K412" t="s">
        <v>6905</v>
      </c>
      <c r="L412" t="s">
        <v>6796</v>
      </c>
      <c r="M412" t="s">
        <v>6906</v>
      </c>
      <c r="N412" t="s">
        <v>6787</v>
      </c>
      <c r="O412" t="s">
        <v>6798</v>
      </c>
      <c r="P412">
        <v>2048000</v>
      </c>
      <c r="Q412" t="s">
        <v>6893</v>
      </c>
      <c r="R412" t="s">
        <v>6911</v>
      </c>
      <c r="U412" t="s">
        <v>6636</v>
      </c>
    </row>
    <row r="413" spans="1:21" x14ac:dyDescent="0.25">
      <c r="A413" t="s">
        <v>6619</v>
      </c>
      <c r="B413" s="12">
        <v>43425</v>
      </c>
      <c r="C413" t="s">
        <v>6979</v>
      </c>
      <c r="D413" s="11">
        <v>46221.773101851897</v>
      </c>
      <c r="E413" t="s">
        <v>6980</v>
      </c>
      <c r="F413" t="s">
        <v>6413</v>
      </c>
      <c r="G413" t="s">
        <v>6800</v>
      </c>
      <c r="H413" t="s">
        <v>6412</v>
      </c>
      <c r="I413" t="s">
        <v>55</v>
      </c>
      <c r="J413" t="s">
        <v>164</v>
      </c>
      <c r="K413" t="s">
        <v>6905</v>
      </c>
      <c r="L413" t="s">
        <v>6796</v>
      </c>
      <c r="M413" t="s">
        <v>6906</v>
      </c>
      <c r="N413" t="s">
        <v>6787</v>
      </c>
      <c r="O413" t="s">
        <v>6798</v>
      </c>
      <c r="P413">
        <v>2048000</v>
      </c>
      <c r="Q413" t="s">
        <v>6893</v>
      </c>
      <c r="R413" t="s">
        <v>6911</v>
      </c>
      <c r="U413" t="s">
        <v>6636</v>
      </c>
    </row>
    <row r="414" spans="1:21" x14ac:dyDescent="0.25">
      <c r="A414" t="s">
        <v>6619</v>
      </c>
      <c r="B414" s="12">
        <v>43426</v>
      </c>
      <c r="C414" t="s">
        <v>6981</v>
      </c>
      <c r="D414" s="11">
        <v>46221.7750115741</v>
      </c>
      <c r="E414" t="s">
        <v>6982</v>
      </c>
      <c r="F414" t="s">
        <v>6413</v>
      </c>
      <c r="G414" t="s">
        <v>6794</v>
      </c>
      <c r="H414" t="s">
        <v>6412</v>
      </c>
      <c r="I414" t="s">
        <v>55</v>
      </c>
      <c r="J414" t="s">
        <v>164</v>
      </c>
      <c r="K414" t="s">
        <v>6905</v>
      </c>
      <c r="L414" t="s">
        <v>6796</v>
      </c>
      <c r="M414" t="s">
        <v>6906</v>
      </c>
      <c r="N414" t="s">
        <v>6787</v>
      </c>
      <c r="O414" t="s">
        <v>6798</v>
      </c>
      <c r="P414">
        <v>2048000</v>
      </c>
      <c r="Q414" t="s">
        <v>6636</v>
      </c>
      <c r="R414" t="s">
        <v>6636</v>
      </c>
      <c r="U414" t="s">
        <v>6636</v>
      </c>
    </row>
    <row r="415" spans="1:21" x14ac:dyDescent="0.25">
      <c r="A415" t="s">
        <v>6619</v>
      </c>
      <c r="B415" s="12">
        <v>43426</v>
      </c>
      <c r="C415" t="s">
        <v>6981</v>
      </c>
      <c r="D415" s="11">
        <v>46221.7750115741</v>
      </c>
      <c r="E415" t="s">
        <v>6982</v>
      </c>
      <c r="F415" t="s">
        <v>6413</v>
      </c>
      <c r="G415" t="s">
        <v>6799</v>
      </c>
      <c r="H415" t="s">
        <v>6412</v>
      </c>
      <c r="I415" t="s">
        <v>55</v>
      </c>
      <c r="J415" t="s">
        <v>164</v>
      </c>
      <c r="K415" t="s">
        <v>6905</v>
      </c>
      <c r="L415" t="s">
        <v>6796</v>
      </c>
      <c r="M415" t="s">
        <v>6906</v>
      </c>
      <c r="N415" t="s">
        <v>6787</v>
      </c>
      <c r="O415" t="s">
        <v>6798</v>
      </c>
      <c r="P415">
        <v>2048000</v>
      </c>
      <c r="Q415" t="s">
        <v>6636</v>
      </c>
      <c r="R415" t="s">
        <v>6636</v>
      </c>
      <c r="U415" t="s">
        <v>6636</v>
      </c>
    </row>
    <row r="416" spans="1:21" x14ac:dyDescent="0.25">
      <c r="A416" t="s">
        <v>6619</v>
      </c>
      <c r="B416" s="12">
        <v>43426</v>
      </c>
      <c r="C416" t="s">
        <v>6981</v>
      </c>
      <c r="D416" s="11">
        <v>46221.7750115741</v>
      </c>
      <c r="E416" t="s">
        <v>6982</v>
      </c>
      <c r="F416" t="s">
        <v>6413</v>
      </c>
      <c r="G416" t="s">
        <v>6800</v>
      </c>
      <c r="H416" t="s">
        <v>6412</v>
      </c>
      <c r="I416" t="s">
        <v>55</v>
      </c>
      <c r="J416" t="s">
        <v>164</v>
      </c>
      <c r="K416" t="s">
        <v>6905</v>
      </c>
      <c r="L416" t="s">
        <v>6796</v>
      </c>
      <c r="M416" t="s">
        <v>6906</v>
      </c>
      <c r="N416" t="s">
        <v>6787</v>
      </c>
      <c r="O416" t="s">
        <v>6798</v>
      </c>
      <c r="P416">
        <v>2048000</v>
      </c>
      <c r="Q416" t="s">
        <v>6636</v>
      </c>
      <c r="R416" t="s">
        <v>6636</v>
      </c>
      <c r="U416" t="s">
        <v>6636</v>
      </c>
    </row>
    <row r="417" spans="1:21" x14ac:dyDescent="0.25">
      <c r="A417" t="s">
        <v>6983</v>
      </c>
      <c r="B417" s="12"/>
      <c r="C417" t="s">
        <v>6984</v>
      </c>
      <c r="D417" s="11">
        <v>46219</v>
      </c>
      <c r="E417" t="s">
        <v>6985</v>
      </c>
      <c r="F417" t="s">
        <v>6617</v>
      </c>
      <c r="G417" t="s">
        <v>6986</v>
      </c>
      <c r="H417" t="s">
        <v>6987</v>
      </c>
      <c r="I417" t="s">
        <v>6640</v>
      </c>
      <c r="J417" t="s">
        <v>6904</v>
      </c>
      <c r="K417" t="s">
        <v>6636</v>
      </c>
      <c r="L417" t="s">
        <v>6636</v>
      </c>
      <c r="M417" t="s">
        <v>6636</v>
      </c>
      <c r="N417" t="s">
        <v>6636</v>
      </c>
      <c r="O417" t="s">
        <v>6636</v>
      </c>
      <c r="P417">
        <v>2550000</v>
      </c>
      <c r="Q417" t="s">
        <v>6636</v>
      </c>
      <c r="R417" t="s">
        <v>6636</v>
      </c>
      <c r="U417" t="s">
        <v>6988</v>
      </c>
    </row>
    <row r="418" spans="1:21" x14ac:dyDescent="0.25">
      <c r="A418" t="s">
        <v>6983</v>
      </c>
      <c r="B418" s="12"/>
      <c r="C418" t="s">
        <v>6984</v>
      </c>
      <c r="D418" s="11">
        <v>46219</v>
      </c>
      <c r="E418" t="s">
        <v>6985</v>
      </c>
      <c r="F418" t="s">
        <v>6617</v>
      </c>
      <c r="G418" t="s">
        <v>6989</v>
      </c>
      <c r="H418" t="s">
        <v>6987</v>
      </c>
      <c r="I418" t="s">
        <v>6640</v>
      </c>
      <c r="J418" t="s">
        <v>6904</v>
      </c>
      <c r="K418" t="s">
        <v>6636</v>
      </c>
      <c r="L418" t="s">
        <v>6636</v>
      </c>
      <c r="M418" t="s">
        <v>6636</v>
      </c>
      <c r="N418" t="s">
        <v>6636</v>
      </c>
      <c r="O418" t="s">
        <v>6636</v>
      </c>
      <c r="P418">
        <v>2550000</v>
      </c>
      <c r="Q418" t="s">
        <v>6636</v>
      </c>
      <c r="R418" t="s">
        <v>6636</v>
      </c>
      <c r="U418" t="s">
        <v>6988</v>
      </c>
    </row>
    <row r="419" spans="1:21" x14ac:dyDescent="0.25">
      <c r="A419" t="s">
        <v>6983</v>
      </c>
      <c r="B419" s="12"/>
      <c r="C419" t="s">
        <v>6984</v>
      </c>
      <c r="D419" s="11">
        <v>46219</v>
      </c>
      <c r="E419" t="s">
        <v>6985</v>
      </c>
      <c r="F419" t="s">
        <v>6617</v>
      </c>
      <c r="G419" t="s">
        <v>6990</v>
      </c>
      <c r="H419" t="s">
        <v>6987</v>
      </c>
      <c r="I419" t="s">
        <v>6640</v>
      </c>
      <c r="J419" t="s">
        <v>6904</v>
      </c>
      <c r="K419" t="s">
        <v>6636</v>
      </c>
      <c r="L419" t="s">
        <v>6636</v>
      </c>
      <c r="M419" t="s">
        <v>6636</v>
      </c>
      <c r="N419" t="s">
        <v>6636</v>
      </c>
      <c r="O419" t="s">
        <v>6636</v>
      </c>
      <c r="P419">
        <v>2550000</v>
      </c>
      <c r="Q419" t="s">
        <v>6636</v>
      </c>
      <c r="R419" t="s">
        <v>6636</v>
      </c>
      <c r="U419" t="s">
        <v>6988</v>
      </c>
    </row>
    <row r="420" spans="1:21" x14ac:dyDescent="0.25">
      <c r="A420" t="s">
        <v>6983</v>
      </c>
      <c r="B420" s="12"/>
      <c r="C420" t="s">
        <v>6984</v>
      </c>
      <c r="D420" s="11">
        <v>46219</v>
      </c>
      <c r="E420" t="s">
        <v>6985</v>
      </c>
      <c r="F420" t="s">
        <v>6617</v>
      </c>
      <c r="G420" t="s">
        <v>6991</v>
      </c>
      <c r="H420" t="s">
        <v>6987</v>
      </c>
      <c r="I420" t="s">
        <v>6640</v>
      </c>
      <c r="J420" t="s">
        <v>6904</v>
      </c>
      <c r="K420" t="s">
        <v>6636</v>
      </c>
      <c r="L420" t="s">
        <v>6636</v>
      </c>
      <c r="M420" t="s">
        <v>6636</v>
      </c>
      <c r="N420" t="s">
        <v>6636</v>
      </c>
      <c r="O420" t="s">
        <v>6636</v>
      </c>
      <c r="P420">
        <v>2550000</v>
      </c>
      <c r="Q420" t="s">
        <v>6636</v>
      </c>
      <c r="R420" t="s">
        <v>6636</v>
      </c>
      <c r="T420" s="13">
        <v>42500</v>
      </c>
      <c r="U420" t="s">
        <v>6988</v>
      </c>
    </row>
    <row r="421" spans="1:21" x14ac:dyDescent="0.25">
      <c r="A421" t="s">
        <v>6614</v>
      </c>
      <c r="B421" s="12"/>
      <c r="C421" t="s">
        <v>6992</v>
      </c>
      <c r="D421" s="11">
        <v>46182</v>
      </c>
      <c r="E421" t="s">
        <v>6993</v>
      </c>
      <c r="F421" t="s">
        <v>6617</v>
      </c>
      <c r="G421" t="s">
        <v>6636</v>
      </c>
      <c r="H421" t="s">
        <v>1910</v>
      </c>
      <c r="I421" t="s">
        <v>6636</v>
      </c>
      <c r="J421" t="s">
        <v>6636</v>
      </c>
      <c r="K421" t="s">
        <v>6636</v>
      </c>
      <c r="L421" t="s">
        <v>6636</v>
      </c>
      <c r="M421" t="s">
        <v>6636</v>
      </c>
      <c r="N421" t="s">
        <v>6636</v>
      </c>
      <c r="O421" t="s">
        <v>6636</v>
      </c>
      <c r="P421">
        <v>2900000</v>
      </c>
      <c r="Q421" t="s">
        <v>6636</v>
      </c>
      <c r="R421" t="s">
        <v>6636</v>
      </c>
      <c r="S421" s="12">
        <v>1</v>
      </c>
      <c r="T421" s="13"/>
      <c r="U421" t="s">
        <v>6636</v>
      </c>
    </row>
    <row r="422" spans="1:21" x14ac:dyDescent="0.25">
      <c r="A422" t="s">
        <v>6614</v>
      </c>
      <c r="B422" s="12"/>
      <c r="C422" t="s">
        <v>6994</v>
      </c>
      <c r="D422" s="11">
        <v>46208</v>
      </c>
      <c r="E422" t="s">
        <v>6995</v>
      </c>
      <c r="F422" t="s">
        <v>6617</v>
      </c>
      <c r="G422" t="s">
        <v>6636</v>
      </c>
      <c r="H422" t="s">
        <v>1910</v>
      </c>
      <c r="I422" t="s">
        <v>6636</v>
      </c>
      <c r="J422" t="s">
        <v>6636</v>
      </c>
      <c r="K422" t="s">
        <v>6636</v>
      </c>
      <c r="L422" t="s">
        <v>6636</v>
      </c>
      <c r="M422" t="s">
        <v>6636</v>
      </c>
      <c r="N422" t="s">
        <v>6636</v>
      </c>
      <c r="O422" t="s">
        <v>6636</v>
      </c>
      <c r="P422">
        <v>2250000</v>
      </c>
      <c r="Q422" t="s">
        <v>6636</v>
      </c>
      <c r="R422" t="s">
        <v>6636</v>
      </c>
      <c r="S422" s="12">
        <v>1</v>
      </c>
      <c r="T422" s="13"/>
      <c r="U422" t="s">
        <v>6636</v>
      </c>
    </row>
    <row r="423" spans="1:21" x14ac:dyDescent="0.25">
      <c r="A423" t="s">
        <v>6619</v>
      </c>
      <c r="B423" s="12">
        <v>41096</v>
      </c>
      <c r="C423" t="s">
        <v>6996</v>
      </c>
      <c r="D423" s="11">
        <v>46175.539224537002</v>
      </c>
      <c r="E423" t="s">
        <v>6997</v>
      </c>
      <c r="F423" t="s">
        <v>6617</v>
      </c>
      <c r="G423" t="s">
        <v>6968</v>
      </c>
      <c r="H423" t="s">
        <v>6513</v>
      </c>
      <c r="I423" t="s">
        <v>6636</v>
      </c>
      <c r="J423" t="s">
        <v>6636</v>
      </c>
      <c r="K423" t="s">
        <v>6998</v>
      </c>
      <c r="L423" t="s">
        <v>6999</v>
      </c>
      <c r="M423" t="s">
        <v>7000</v>
      </c>
      <c r="N423" t="s">
        <v>7001</v>
      </c>
      <c r="O423" t="s">
        <v>7002</v>
      </c>
      <c r="P423">
        <v>1601000</v>
      </c>
      <c r="Q423" t="s">
        <v>6636</v>
      </c>
      <c r="R423" t="s">
        <v>6636</v>
      </c>
      <c r="S423" s="12"/>
      <c r="T423" s="13"/>
      <c r="U423" t="s">
        <v>6636</v>
      </c>
    </row>
    <row r="424" spans="1:21" x14ac:dyDescent="0.25">
      <c r="A424" t="s">
        <v>6637</v>
      </c>
      <c r="B424" s="12">
        <v>41096</v>
      </c>
      <c r="C424" t="s">
        <v>6996</v>
      </c>
      <c r="D424" s="11">
        <v>46175.540358796301</v>
      </c>
      <c r="E424" t="s">
        <v>6997</v>
      </c>
      <c r="F424" t="s">
        <v>6617</v>
      </c>
      <c r="G424" t="s">
        <v>6968</v>
      </c>
      <c r="H424" t="s">
        <v>6513</v>
      </c>
      <c r="I424" t="s">
        <v>6636</v>
      </c>
      <c r="J424" t="s">
        <v>6636</v>
      </c>
      <c r="K424" t="s">
        <v>6998</v>
      </c>
      <c r="L424" t="s">
        <v>6999</v>
      </c>
      <c r="M424" t="s">
        <v>7000</v>
      </c>
      <c r="N424" t="s">
        <v>7001</v>
      </c>
      <c r="O424" t="s">
        <v>7002</v>
      </c>
      <c r="P424">
        <v>1601000</v>
      </c>
      <c r="Q424" t="s">
        <v>6636</v>
      </c>
      <c r="R424" t="s">
        <v>6636</v>
      </c>
      <c r="S424" s="12"/>
      <c r="T424" s="13"/>
      <c r="U424" t="s">
        <v>6636</v>
      </c>
    </row>
    <row r="425" spans="1:21" x14ac:dyDescent="0.25">
      <c r="A425" t="s">
        <v>6637</v>
      </c>
      <c r="B425" s="12">
        <v>214865</v>
      </c>
      <c r="C425" t="s">
        <v>7003</v>
      </c>
      <c r="D425" s="11">
        <v>46208.851041666698</v>
      </c>
      <c r="E425" t="s">
        <v>7004</v>
      </c>
      <c r="F425" t="s">
        <v>6617</v>
      </c>
      <c r="G425" t="s">
        <v>6968</v>
      </c>
      <c r="H425" t="s">
        <v>6513</v>
      </c>
      <c r="I425" t="s">
        <v>65</v>
      </c>
      <c r="J425" t="s">
        <v>67</v>
      </c>
      <c r="K425" t="s">
        <v>7005</v>
      </c>
      <c r="L425" t="s">
        <v>6999</v>
      </c>
      <c r="M425" t="s">
        <v>7006</v>
      </c>
      <c r="N425" t="s">
        <v>7001</v>
      </c>
      <c r="O425" t="s">
        <v>7007</v>
      </c>
      <c r="P425">
        <v>4350000</v>
      </c>
      <c r="Q425" t="s">
        <v>6636</v>
      </c>
      <c r="R425" t="s">
        <v>6636</v>
      </c>
      <c r="S425" s="12"/>
      <c r="T425" s="13"/>
      <c r="U425" t="s">
        <v>7008</v>
      </c>
    </row>
    <row r="426" spans="1:21" x14ac:dyDescent="0.25">
      <c r="A426" t="s">
        <v>6619</v>
      </c>
      <c r="B426" s="12">
        <v>214865</v>
      </c>
      <c r="C426" t="s">
        <v>7003</v>
      </c>
      <c r="D426" s="11">
        <v>46211.670949074098</v>
      </c>
      <c r="E426" t="s">
        <v>7004</v>
      </c>
      <c r="F426" t="s">
        <v>6617</v>
      </c>
      <c r="G426" t="s">
        <v>6968</v>
      </c>
      <c r="H426" t="s">
        <v>6513</v>
      </c>
      <c r="I426" t="s">
        <v>65</v>
      </c>
      <c r="J426" t="s">
        <v>67</v>
      </c>
      <c r="K426" t="s">
        <v>7005</v>
      </c>
      <c r="L426" t="s">
        <v>6999</v>
      </c>
      <c r="M426" t="s">
        <v>7006</v>
      </c>
      <c r="N426" t="s">
        <v>7001</v>
      </c>
      <c r="O426" t="s">
        <v>7007</v>
      </c>
      <c r="P426">
        <v>4350000</v>
      </c>
      <c r="Q426" t="s">
        <v>6636</v>
      </c>
      <c r="R426" t="s">
        <v>6636</v>
      </c>
      <c r="S426" s="12"/>
      <c r="T426" s="13"/>
      <c r="U426" t="s">
        <v>7008</v>
      </c>
    </row>
    <row r="427" spans="1:21" x14ac:dyDescent="0.25">
      <c r="A427" t="s">
        <v>6983</v>
      </c>
      <c r="B427" s="12"/>
      <c r="C427" t="s">
        <v>7009</v>
      </c>
      <c r="D427" s="11">
        <v>46187</v>
      </c>
      <c r="E427" t="s">
        <v>7010</v>
      </c>
      <c r="F427" t="s">
        <v>6617</v>
      </c>
      <c r="G427" t="s">
        <v>7011</v>
      </c>
      <c r="H427" t="s">
        <v>7012</v>
      </c>
      <c r="I427" t="s">
        <v>65</v>
      </c>
      <c r="J427" t="s">
        <v>573</v>
      </c>
      <c r="K427" t="s">
        <v>6636</v>
      </c>
      <c r="L427" t="s">
        <v>6636</v>
      </c>
      <c r="M427" t="s">
        <v>7013</v>
      </c>
      <c r="N427" t="s">
        <v>7014</v>
      </c>
      <c r="O427" t="s">
        <v>7015</v>
      </c>
      <c r="P427">
        <v>1694000</v>
      </c>
      <c r="Q427" t="s">
        <v>6636</v>
      </c>
      <c r="R427" t="s">
        <v>6636</v>
      </c>
      <c r="S427" s="12"/>
      <c r="T427" s="13">
        <v>21175</v>
      </c>
      <c r="U427" t="s">
        <v>6629</v>
      </c>
    </row>
    <row r="428" spans="1:21" x14ac:dyDescent="0.25">
      <c r="A428" t="s">
        <v>6983</v>
      </c>
      <c r="B428" s="12"/>
      <c r="C428" t="s">
        <v>7016</v>
      </c>
      <c r="D428" s="11">
        <v>46204</v>
      </c>
      <c r="E428" t="s">
        <v>7017</v>
      </c>
      <c r="F428" t="s">
        <v>6617</v>
      </c>
      <c r="G428" t="s">
        <v>7011</v>
      </c>
      <c r="H428" t="s">
        <v>7012</v>
      </c>
      <c r="I428" t="s">
        <v>6640</v>
      </c>
      <c r="J428" t="s">
        <v>6904</v>
      </c>
      <c r="K428" t="s">
        <v>6636</v>
      </c>
      <c r="L428" t="s">
        <v>6636</v>
      </c>
      <c r="M428" t="s">
        <v>7018</v>
      </c>
      <c r="N428" t="s">
        <v>7001</v>
      </c>
      <c r="O428" t="s">
        <v>7002</v>
      </c>
      <c r="P428">
        <v>736000</v>
      </c>
      <c r="Q428" t="s">
        <v>6636</v>
      </c>
      <c r="R428" t="s">
        <v>6636</v>
      </c>
      <c r="S428" s="12"/>
      <c r="T428" s="13">
        <v>9200</v>
      </c>
      <c r="U428" t="s">
        <v>6629</v>
      </c>
    </row>
    <row r="429" spans="1:21" x14ac:dyDescent="0.25">
      <c r="A429" t="s">
        <v>6983</v>
      </c>
      <c r="B429" s="12"/>
      <c r="C429" t="s">
        <v>7019</v>
      </c>
      <c r="D429" s="11">
        <v>46183</v>
      </c>
      <c r="E429" t="s">
        <v>7020</v>
      </c>
      <c r="F429" t="s">
        <v>6617</v>
      </c>
      <c r="G429" t="s">
        <v>7011</v>
      </c>
      <c r="H429" t="s">
        <v>7021</v>
      </c>
      <c r="I429" t="s">
        <v>55</v>
      </c>
      <c r="J429" t="s">
        <v>732</v>
      </c>
      <c r="K429" t="s">
        <v>6636</v>
      </c>
      <c r="L429" t="s">
        <v>6636</v>
      </c>
      <c r="M429" t="s">
        <v>7022</v>
      </c>
      <c r="N429" t="s">
        <v>7023</v>
      </c>
      <c r="O429" t="s">
        <v>7024</v>
      </c>
      <c r="P429">
        <v>1290000</v>
      </c>
      <c r="Q429" t="s">
        <v>6636</v>
      </c>
      <c r="R429" t="s">
        <v>6636</v>
      </c>
      <c r="S429" s="12">
        <v>1</v>
      </c>
      <c r="T429" s="13">
        <v>16125</v>
      </c>
      <c r="U429" t="s">
        <v>6629</v>
      </c>
    </row>
    <row r="430" spans="1:21" x14ac:dyDescent="0.25">
      <c r="A430" t="s">
        <v>6619</v>
      </c>
      <c r="B430" s="12">
        <v>164608</v>
      </c>
      <c r="C430" t="s">
        <v>7025</v>
      </c>
      <c r="D430" s="11">
        <v>46176.657673611102</v>
      </c>
      <c r="E430" t="s">
        <v>7026</v>
      </c>
      <c r="F430" t="s">
        <v>6617</v>
      </c>
      <c r="G430" t="s">
        <v>7027</v>
      </c>
      <c r="H430" t="s">
        <v>6414</v>
      </c>
      <c r="I430" t="s">
        <v>55</v>
      </c>
      <c r="J430" t="s">
        <v>44</v>
      </c>
      <c r="K430" t="s">
        <v>7028</v>
      </c>
      <c r="L430" t="s">
        <v>7029</v>
      </c>
      <c r="M430" t="s">
        <v>7030</v>
      </c>
      <c r="N430" t="s">
        <v>6761</v>
      </c>
      <c r="O430" t="s">
        <v>6762</v>
      </c>
      <c r="P430">
        <v>11759600</v>
      </c>
      <c r="Q430" t="s">
        <v>6778</v>
      </c>
      <c r="R430" t="s">
        <v>6779</v>
      </c>
      <c r="S430" s="12"/>
      <c r="T430" s="13"/>
      <c r="U430" t="s">
        <v>7031</v>
      </c>
    </row>
    <row r="431" spans="1:21" x14ac:dyDescent="0.25">
      <c r="A431" t="s">
        <v>6637</v>
      </c>
      <c r="B431" s="12">
        <v>166248</v>
      </c>
      <c r="C431" t="s">
        <v>7032</v>
      </c>
      <c r="D431" s="11">
        <v>46184.616550925901</v>
      </c>
      <c r="E431" t="s">
        <v>7033</v>
      </c>
      <c r="F431" t="s">
        <v>6617</v>
      </c>
      <c r="G431" t="s">
        <v>7027</v>
      </c>
      <c r="H431" t="s">
        <v>6414</v>
      </c>
      <c r="I431" t="s">
        <v>55</v>
      </c>
      <c r="J431" t="s">
        <v>643</v>
      </c>
      <c r="K431" t="s">
        <v>7034</v>
      </c>
      <c r="L431" t="s">
        <v>7029</v>
      </c>
      <c r="M431" t="s">
        <v>7035</v>
      </c>
      <c r="N431" t="s">
        <v>6761</v>
      </c>
      <c r="O431" t="s">
        <v>6762</v>
      </c>
      <c r="P431">
        <v>11039600</v>
      </c>
      <c r="Q431" t="s">
        <v>6636</v>
      </c>
      <c r="R431" t="s">
        <v>6636</v>
      </c>
      <c r="S431" s="12"/>
      <c r="T431" s="13"/>
      <c r="U431" t="s">
        <v>7031</v>
      </c>
    </row>
    <row r="432" spans="1:21" x14ac:dyDescent="0.25">
      <c r="A432" t="s">
        <v>6619</v>
      </c>
      <c r="B432" s="12">
        <v>166248</v>
      </c>
      <c r="C432" t="s">
        <v>7032</v>
      </c>
      <c r="D432" s="11">
        <v>46184.710740740702</v>
      </c>
      <c r="E432" t="s">
        <v>7033</v>
      </c>
      <c r="F432" t="s">
        <v>6617</v>
      </c>
      <c r="G432" t="s">
        <v>7027</v>
      </c>
      <c r="H432" t="s">
        <v>6414</v>
      </c>
      <c r="I432" t="s">
        <v>55</v>
      </c>
      <c r="J432" t="s">
        <v>643</v>
      </c>
      <c r="K432" t="s">
        <v>7034</v>
      </c>
      <c r="L432" t="s">
        <v>7029</v>
      </c>
      <c r="M432" t="s">
        <v>7035</v>
      </c>
      <c r="N432" t="s">
        <v>6761</v>
      </c>
      <c r="O432" t="s">
        <v>6762</v>
      </c>
      <c r="P432">
        <v>11039600</v>
      </c>
      <c r="Q432" t="s">
        <v>6636</v>
      </c>
      <c r="R432" t="s">
        <v>6636</v>
      </c>
      <c r="S432" s="12"/>
      <c r="T432" s="13"/>
      <c r="U432" t="s">
        <v>7031</v>
      </c>
    </row>
    <row r="433" spans="1:21" x14ac:dyDescent="0.25">
      <c r="A433" t="s">
        <v>6619</v>
      </c>
      <c r="B433" s="12">
        <v>166568</v>
      </c>
      <c r="C433" t="s">
        <v>7036</v>
      </c>
      <c r="D433" s="11">
        <v>46185.801053240699</v>
      </c>
      <c r="E433" t="s">
        <v>7037</v>
      </c>
      <c r="F433" t="s">
        <v>6617</v>
      </c>
      <c r="G433" t="s">
        <v>7027</v>
      </c>
      <c r="H433" t="s">
        <v>6414</v>
      </c>
      <c r="I433" t="s">
        <v>55</v>
      </c>
      <c r="J433" t="s">
        <v>44</v>
      </c>
      <c r="K433" t="s">
        <v>7028</v>
      </c>
      <c r="L433" t="s">
        <v>7029</v>
      </c>
      <c r="M433" t="s">
        <v>7030</v>
      </c>
      <c r="N433" t="s">
        <v>6761</v>
      </c>
      <c r="O433" t="s">
        <v>6762</v>
      </c>
      <c r="P433">
        <v>11759600</v>
      </c>
      <c r="Q433" t="s">
        <v>6867</v>
      </c>
      <c r="R433" t="s">
        <v>6779</v>
      </c>
      <c r="S433" s="12"/>
      <c r="T433" s="13"/>
      <c r="U433" t="s">
        <v>7031</v>
      </c>
    </row>
    <row r="434" spans="1:21" x14ac:dyDescent="0.25">
      <c r="A434" t="s">
        <v>6637</v>
      </c>
      <c r="B434" s="12">
        <v>43053</v>
      </c>
      <c r="C434" t="s">
        <v>7038</v>
      </c>
      <c r="D434" s="11">
        <v>46213.634606481501</v>
      </c>
      <c r="E434" t="s">
        <v>7039</v>
      </c>
      <c r="F434" t="s">
        <v>6617</v>
      </c>
      <c r="G434" t="s">
        <v>7040</v>
      </c>
      <c r="H434" t="s">
        <v>6414</v>
      </c>
      <c r="I434" t="s">
        <v>65</v>
      </c>
      <c r="J434" t="s">
        <v>132</v>
      </c>
      <c r="K434" t="s">
        <v>7041</v>
      </c>
      <c r="L434" t="s">
        <v>7042</v>
      </c>
      <c r="M434" t="s">
        <v>7043</v>
      </c>
      <c r="N434" t="s">
        <v>7044</v>
      </c>
      <c r="O434" t="s">
        <v>7045</v>
      </c>
      <c r="P434">
        <v>3179900</v>
      </c>
      <c r="Q434" t="s">
        <v>6636</v>
      </c>
      <c r="R434" t="s">
        <v>6636</v>
      </c>
      <c r="S434" s="12"/>
      <c r="T434" s="13"/>
      <c r="U434" t="s">
        <v>6636</v>
      </c>
    </row>
    <row r="435" spans="1:21" x14ac:dyDescent="0.25">
      <c r="A435" t="s">
        <v>6619</v>
      </c>
      <c r="B435" s="12">
        <v>43053</v>
      </c>
      <c r="C435" t="s">
        <v>7038</v>
      </c>
      <c r="D435" s="11">
        <v>46213.675706018497</v>
      </c>
      <c r="E435" t="s">
        <v>7039</v>
      </c>
      <c r="F435" t="s">
        <v>6617</v>
      </c>
      <c r="G435" t="s">
        <v>7040</v>
      </c>
      <c r="H435" t="s">
        <v>6414</v>
      </c>
      <c r="I435" t="s">
        <v>65</v>
      </c>
      <c r="J435" t="s">
        <v>132</v>
      </c>
      <c r="K435" t="s">
        <v>7041</v>
      </c>
      <c r="L435" t="s">
        <v>7042</v>
      </c>
      <c r="M435" t="s">
        <v>7043</v>
      </c>
      <c r="N435" t="s">
        <v>7044</v>
      </c>
      <c r="O435" t="s">
        <v>7045</v>
      </c>
      <c r="P435">
        <v>3179900</v>
      </c>
      <c r="Q435" t="s">
        <v>6636</v>
      </c>
      <c r="R435" t="s">
        <v>6636</v>
      </c>
      <c r="S435" s="12"/>
      <c r="T435" s="13"/>
      <c r="U435" t="s">
        <v>6636</v>
      </c>
    </row>
    <row r="436" spans="1:21" x14ac:dyDescent="0.25">
      <c r="A436" t="s">
        <v>6637</v>
      </c>
      <c r="B436" s="12">
        <v>41049</v>
      </c>
      <c r="C436" t="s">
        <v>7046</v>
      </c>
      <c r="D436" s="11">
        <v>46174.511342592603</v>
      </c>
      <c r="E436" t="s">
        <v>7047</v>
      </c>
      <c r="F436" t="s">
        <v>6617</v>
      </c>
      <c r="G436" t="s">
        <v>7048</v>
      </c>
      <c r="H436" t="s">
        <v>6426</v>
      </c>
      <c r="I436" t="s">
        <v>55</v>
      </c>
      <c r="J436" t="s">
        <v>44</v>
      </c>
      <c r="K436" t="s">
        <v>7049</v>
      </c>
      <c r="L436" t="s">
        <v>7050</v>
      </c>
      <c r="M436" t="s">
        <v>7051</v>
      </c>
      <c r="N436" t="s">
        <v>7001</v>
      </c>
      <c r="O436" t="s">
        <v>7002</v>
      </c>
      <c r="P436">
        <v>2100000</v>
      </c>
      <c r="Q436" t="s">
        <v>6636</v>
      </c>
      <c r="R436" t="s">
        <v>6636</v>
      </c>
      <c r="S436" s="12"/>
      <c r="T436" s="13"/>
      <c r="U436" t="s">
        <v>6636</v>
      </c>
    </row>
    <row r="437" spans="1:21" x14ac:dyDescent="0.25">
      <c r="A437" t="s">
        <v>6619</v>
      </c>
      <c r="B437" s="12">
        <v>41049</v>
      </c>
      <c r="C437" t="s">
        <v>7046</v>
      </c>
      <c r="D437" s="11">
        <v>46174.514270833301</v>
      </c>
      <c r="E437" t="s">
        <v>7047</v>
      </c>
      <c r="F437" t="s">
        <v>6617</v>
      </c>
      <c r="G437" t="s">
        <v>7048</v>
      </c>
      <c r="H437" t="s">
        <v>6426</v>
      </c>
      <c r="I437" t="s">
        <v>55</v>
      </c>
      <c r="J437" t="s">
        <v>44</v>
      </c>
      <c r="K437" t="s">
        <v>7049</v>
      </c>
      <c r="L437" t="s">
        <v>7050</v>
      </c>
      <c r="M437" t="s">
        <v>7051</v>
      </c>
      <c r="N437" t="s">
        <v>7001</v>
      </c>
      <c r="O437" t="s">
        <v>7002</v>
      </c>
      <c r="P437">
        <v>2100000</v>
      </c>
      <c r="Q437" t="s">
        <v>6636</v>
      </c>
      <c r="R437" t="s">
        <v>6636</v>
      </c>
      <c r="S437" s="12"/>
      <c r="T437" s="13"/>
      <c r="U437" t="s">
        <v>6636</v>
      </c>
    </row>
    <row r="438" spans="1:21" x14ac:dyDescent="0.25">
      <c r="A438" t="s">
        <v>6637</v>
      </c>
      <c r="B438" s="12">
        <v>41135</v>
      </c>
      <c r="C438" t="s">
        <v>7052</v>
      </c>
      <c r="D438" s="11">
        <v>46176.477083333302</v>
      </c>
      <c r="E438" t="s">
        <v>7053</v>
      </c>
      <c r="F438" t="s">
        <v>6617</v>
      </c>
      <c r="G438" t="s">
        <v>7048</v>
      </c>
      <c r="H438" t="s">
        <v>6426</v>
      </c>
      <c r="I438" t="s">
        <v>65</v>
      </c>
      <c r="J438" t="s">
        <v>57</v>
      </c>
      <c r="K438" t="s">
        <v>7054</v>
      </c>
      <c r="L438" t="s">
        <v>7050</v>
      </c>
      <c r="M438" t="s">
        <v>7055</v>
      </c>
      <c r="N438" t="s">
        <v>7001</v>
      </c>
      <c r="O438" t="s">
        <v>7002</v>
      </c>
      <c r="P438">
        <v>1939000</v>
      </c>
      <c r="Q438" t="s">
        <v>6636</v>
      </c>
      <c r="R438" t="s">
        <v>6636</v>
      </c>
      <c r="S438" s="12"/>
      <c r="T438" s="13"/>
      <c r="U438" t="s">
        <v>7056</v>
      </c>
    </row>
    <row r="439" spans="1:21" x14ac:dyDescent="0.25">
      <c r="A439" t="s">
        <v>6619</v>
      </c>
      <c r="B439" s="12">
        <v>41135</v>
      </c>
      <c r="C439" t="s">
        <v>7052</v>
      </c>
      <c r="D439" s="11">
        <v>46176.502986111103</v>
      </c>
      <c r="E439" t="s">
        <v>7053</v>
      </c>
      <c r="F439" t="s">
        <v>6617</v>
      </c>
      <c r="G439" t="s">
        <v>7048</v>
      </c>
      <c r="H439" t="s">
        <v>6426</v>
      </c>
      <c r="I439" t="s">
        <v>65</v>
      </c>
      <c r="J439" t="s">
        <v>57</v>
      </c>
      <c r="K439" t="s">
        <v>7054</v>
      </c>
      <c r="L439" t="s">
        <v>7050</v>
      </c>
      <c r="M439" t="s">
        <v>7055</v>
      </c>
      <c r="N439" t="s">
        <v>7001</v>
      </c>
      <c r="O439" t="s">
        <v>7002</v>
      </c>
      <c r="P439">
        <v>1939000</v>
      </c>
      <c r="Q439" t="s">
        <v>6636</v>
      </c>
      <c r="R439" t="s">
        <v>6636</v>
      </c>
      <c r="S439" s="12"/>
      <c r="T439" s="13"/>
      <c r="U439" t="s">
        <v>7056</v>
      </c>
    </row>
    <row r="440" spans="1:21" x14ac:dyDescent="0.25">
      <c r="A440" t="s">
        <v>6619</v>
      </c>
      <c r="B440" s="12">
        <v>41167</v>
      </c>
      <c r="C440" t="s">
        <v>7057</v>
      </c>
      <c r="D440" s="11">
        <v>46176.7672916667</v>
      </c>
      <c r="E440" t="s">
        <v>7058</v>
      </c>
      <c r="F440" t="s">
        <v>6617</v>
      </c>
      <c r="G440" t="s">
        <v>7048</v>
      </c>
      <c r="H440" t="s">
        <v>6426</v>
      </c>
      <c r="I440" t="s">
        <v>6636</v>
      </c>
      <c r="J440" t="s">
        <v>6636</v>
      </c>
      <c r="K440" t="s">
        <v>7059</v>
      </c>
      <c r="L440" t="s">
        <v>7060</v>
      </c>
      <c r="M440" t="s">
        <v>7061</v>
      </c>
      <c r="N440" t="s">
        <v>7001</v>
      </c>
      <c r="O440" t="s">
        <v>7062</v>
      </c>
      <c r="P440">
        <v>1277000</v>
      </c>
      <c r="Q440" t="s">
        <v>6636</v>
      </c>
      <c r="R440" t="s">
        <v>6636</v>
      </c>
      <c r="S440" s="12"/>
      <c r="T440" s="13"/>
      <c r="U440" t="s">
        <v>7063</v>
      </c>
    </row>
    <row r="441" spans="1:21" x14ac:dyDescent="0.25">
      <c r="A441" t="s">
        <v>6637</v>
      </c>
      <c r="B441" s="12">
        <v>82627</v>
      </c>
      <c r="C441" t="s">
        <v>7064</v>
      </c>
      <c r="D441" s="11">
        <v>46179.714710648099</v>
      </c>
      <c r="E441" t="s">
        <v>7065</v>
      </c>
      <c r="F441" t="s">
        <v>6617</v>
      </c>
      <c r="G441" t="s">
        <v>7048</v>
      </c>
      <c r="H441" t="s">
        <v>6426</v>
      </c>
      <c r="I441" t="s">
        <v>55</v>
      </c>
      <c r="J441" t="s">
        <v>164</v>
      </c>
      <c r="K441" t="s">
        <v>7066</v>
      </c>
      <c r="L441" t="s">
        <v>7060</v>
      </c>
      <c r="M441" t="s">
        <v>7067</v>
      </c>
      <c r="N441" t="s">
        <v>7001</v>
      </c>
      <c r="O441" t="s">
        <v>7007</v>
      </c>
      <c r="P441">
        <v>2136000</v>
      </c>
      <c r="Q441" t="s">
        <v>6893</v>
      </c>
      <c r="R441" t="s">
        <v>6779</v>
      </c>
      <c r="S441" s="12"/>
      <c r="T441" s="13"/>
      <c r="U441" t="s">
        <v>6636</v>
      </c>
    </row>
    <row r="442" spans="1:21" x14ac:dyDescent="0.25">
      <c r="A442" t="s">
        <v>6619</v>
      </c>
      <c r="B442" s="12">
        <v>41314</v>
      </c>
      <c r="C442" t="s">
        <v>7064</v>
      </c>
      <c r="D442" s="11">
        <v>46180.438437500001</v>
      </c>
      <c r="E442" t="s">
        <v>7065</v>
      </c>
      <c r="F442" t="s">
        <v>6617</v>
      </c>
      <c r="G442" t="s">
        <v>7048</v>
      </c>
      <c r="H442" t="s">
        <v>6426</v>
      </c>
      <c r="I442" t="s">
        <v>55</v>
      </c>
      <c r="J442" t="s">
        <v>164</v>
      </c>
      <c r="K442" t="s">
        <v>7066</v>
      </c>
      <c r="L442" t="s">
        <v>7060</v>
      </c>
      <c r="M442" t="s">
        <v>7067</v>
      </c>
      <c r="N442" t="s">
        <v>7001</v>
      </c>
      <c r="O442" t="s">
        <v>7007</v>
      </c>
      <c r="P442">
        <v>1068000</v>
      </c>
      <c r="Q442" t="s">
        <v>6893</v>
      </c>
      <c r="R442" t="s">
        <v>6779</v>
      </c>
      <c r="S442" s="12"/>
      <c r="T442" s="13"/>
      <c r="U442" t="s">
        <v>6636</v>
      </c>
    </row>
    <row r="443" spans="1:21" x14ac:dyDescent="0.25">
      <c r="A443" t="s">
        <v>6637</v>
      </c>
      <c r="B443" s="12">
        <v>42028</v>
      </c>
      <c r="C443" t="s">
        <v>7068</v>
      </c>
      <c r="D443" s="11">
        <v>46183.815046296302</v>
      </c>
      <c r="E443" t="s">
        <v>7069</v>
      </c>
      <c r="F443" t="s">
        <v>6617</v>
      </c>
      <c r="G443" t="s">
        <v>7048</v>
      </c>
      <c r="H443" t="s">
        <v>6426</v>
      </c>
      <c r="I443" t="s">
        <v>55</v>
      </c>
      <c r="J443" t="s">
        <v>737</v>
      </c>
      <c r="K443" t="s">
        <v>7070</v>
      </c>
      <c r="L443" t="s">
        <v>7060</v>
      </c>
      <c r="M443" t="s">
        <v>7071</v>
      </c>
      <c r="N443" t="s">
        <v>7001</v>
      </c>
      <c r="O443" t="s">
        <v>7002</v>
      </c>
      <c r="P443">
        <v>2123000</v>
      </c>
      <c r="Q443" t="s">
        <v>6636</v>
      </c>
      <c r="R443" t="s">
        <v>6636</v>
      </c>
      <c r="S443" s="12"/>
      <c r="T443" s="13"/>
      <c r="U443" t="s">
        <v>7056</v>
      </c>
    </row>
    <row r="444" spans="1:21" x14ac:dyDescent="0.25">
      <c r="A444" t="s">
        <v>6637</v>
      </c>
      <c r="B444" s="12">
        <v>42604</v>
      </c>
      <c r="C444" t="s">
        <v>7072</v>
      </c>
      <c r="D444" s="11">
        <v>46184.912615740701</v>
      </c>
      <c r="E444" t="s">
        <v>7073</v>
      </c>
      <c r="F444" t="s">
        <v>6617</v>
      </c>
      <c r="G444" t="s">
        <v>7048</v>
      </c>
      <c r="H444" t="s">
        <v>6426</v>
      </c>
      <c r="I444" t="s">
        <v>65</v>
      </c>
      <c r="J444" t="s">
        <v>2226</v>
      </c>
      <c r="K444" t="s">
        <v>7074</v>
      </c>
      <c r="L444" t="s">
        <v>7060</v>
      </c>
      <c r="M444" t="s">
        <v>7075</v>
      </c>
      <c r="N444" t="s">
        <v>7001</v>
      </c>
      <c r="O444" t="s">
        <v>7062</v>
      </c>
      <c r="P444">
        <v>1627000</v>
      </c>
      <c r="Q444" t="s">
        <v>6636</v>
      </c>
      <c r="R444" t="s">
        <v>6636</v>
      </c>
      <c r="S444" s="12"/>
      <c r="T444" s="13"/>
      <c r="U444" t="s">
        <v>7076</v>
      </c>
    </row>
    <row r="445" spans="1:21" x14ac:dyDescent="0.25">
      <c r="A445" t="s">
        <v>6637</v>
      </c>
      <c r="B445" s="12">
        <v>41746</v>
      </c>
      <c r="C445" t="s">
        <v>7077</v>
      </c>
      <c r="D445" s="11">
        <v>46187.559664351902</v>
      </c>
      <c r="E445" t="s">
        <v>7078</v>
      </c>
      <c r="F445" t="s">
        <v>6617</v>
      </c>
      <c r="G445" t="s">
        <v>7048</v>
      </c>
      <c r="H445" t="s">
        <v>6426</v>
      </c>
      <c r="I445" t="s">
        <v>65</v>
      </c>
      <c r="J445" t="s">
        <v>573</v>
      </c>
      <c r="K445" t="s">
        <v>7079</v>
      </c>
      <c r="L445" t="s">
        <v>7060</v>
      </c>
      <c r="M445" t="s">
        <v>7080</v>
      </c>
      <c r="N445" t="s">
        <v>7001</v>
      </c>
      <c r="O445" t="s">
        <v>7081</v>
      </c>
      <c r="P445">
        <v>1419000</v>
      </c>
      <c r="Q445" t="s">
        <v>6636</v>
      </c>
      <c r="R445" t="s">
        <v>6636</v>
      </c>
      <c r="S445" s="12"/>
      <c r="T445" s="13"/>
      <c r="U445" t="s">
        <v>7056</v>
      </c>
    </row>
    <row r="446" spans="1:21" x14ac:dyDescent="0.25">
      <c r="A446" t="s">
        <v>6619</v>
      </c>
      <c r="B446" s="12">
        <v>41746</v>
      </c>
      <c r="C446" t="s">
        <v>7077</v>
      </c>
      <c r="D446" s="11">
        <v>46187.567986111098</v>
      </c>
      <c r="E446" t="s">
        <v>7078</v>
      </c>
      <c r="F446" t="s">
        <v>6617</v>
      </c>
      <c r="G446" t="s">
        <v>7048</v>
      </c>
      <c r="H446" t="s">
        <v>6426</v>
      </c>
      <c r="I446" t="s">
        <v>65</v>
      </c>
      <c r="J446" t="s">
        <v>573</v>
      </c>
      <c r="K446" t="s">
        <v>7079</v>
      </c>
      <c r="L446" t="s">
        <v>7060</v>
      </c>
      <c r="M446" t="s">
        <v>7080</v>
      </c>
      <c r="N446" t="s">
        <v>7001</v>
      </c>
      <c r="O446" t="s">
        <v>7081</v>
      </c>
      <c r="P446">
        <v>1419000</v>
      </c>
      <c r="Q446" t="s">
        <v>6636</v>
      </c>
      <c r="R446" t="s">
        <v>6636</v>
      </c>
      <c r="S446" s="12"/>
      <c r="T446" s="13"/>
      <c r="U446" t="s">
        <v>7056</v>
      </c>
    </row>
    <row r="447" spans="1:21" x14ac:dyDescent="0.25">
      <c r="A447" t="s">
        <v>6637</v>
      </c>
      <c r="B447" s="12">
        <v>41956</v>
      </c>
      <c r="C447" t="s">
        <v>7082</v>
      </c>
      <c r="D447" s="11">
        <v>46190.790532407402</v>
      </c>
      <c r="E447" t="s">
        <v>7083</v>
      </c>
      <c r="F447" t="s">
        <v>6617</v>
      </c>
      <c r="G447" t="s">
        <v>7048</v>
      </c>
      <c r="H447" t="s">
        <v>6426</v>
      </c>
      <c r="I447" t="s">
        <v>65</v>
      </c>
      <c r="J447" t="s">
        <v>636</v>
      </c>
      <c r="K447" t="s">
        <v>7084</v>
      </c>
      <c r="L447" t="s">
        <v>7085</v>
      </c>
      <c r="M447" t="s">
        <v>7086</v>
      </c>
      <c r="N447" t="s">
        <v>7001</v>
      </c>
      <c r="O447" t="s">
        <v>7081</v>
      </c>
      <c r="P447">
        <v>1363000</v>
      </c>
      <c r="Q447" t="s">
        <v>6636</v>
      </c>
      <c r="R447" t="s">
        <v>6636</v>
      </c>
      <c r="S447" s="12"/>
      <c r="T447" s="13"/>
      <c r="U447" t="s">
        <v>7087</v>
      </c>
    </row>
    <row r="448" spans="1:21" x14ac:dyDescent="0.25">
      <c r="A448" t="s">
        <v>6619</v>
      </c>
      <c r="B448" s="12">
        <v>41956</v>
      </c>
      <c r="C448" t="s">
        <v>7082</v>
      </c>
      <c r="D448" s="11">
        <v>46190.793032407397</v>
      </c>
      <c r="E448" t="s">
        <v>7083</v>
      </c>
      <c r="F448" t="s">
        <v>6617</v>
      </c>
      <c r="G448" t="s">
        <v>7048</v>
      </c>
      <c r="H448" t="s">
        <v>6426</v>
      </c>
      <c r="I448" t="s">
        <v>65</v>
      </c>
      <c r="J448" t="s">
        <v>636</v>
      </c>
      <c r="K448" t="s">
        <v>7084</v>
      </c>
      <c r="L448" t="s">
        <v>7085</v>
      </c>
      <c r="M448" t="s">
        <v>7086</v>
      </c>
      <c r="N448" t="s">
        <v>7001</v>
      </c>
      <c r="O448" t="s">
        <v>7081</v>
      </c>
      <c r="P448">
        <v>1363000</v>
      </c>
      <c r="Q448" t="s">
        <v>6636</v>
      </c>
      <c r="R448" t="s">
        <v>6636</v>
      </c>
      <c r="S448" s="12"/>
      <c r="T448" s="13"/>
      <c r="U448" t="s">
        <v>7087</v>
      </c>
    </row>
    <row r="449" spans="1:21" x14ac:dyDescent="0.25">
      <c r="A449" t="s">
        <v>6619</v>
      </c>
      <c r="B449" s="12">
        <v>42028</v>
      </c>
      <c r="C449" t="s">
        <v>7068</v>
      </c>
      <c r="D449" s="11">
        <v>46192.4535763889</v>
      </c>
      <c r="E449" t="s">
        <v>7069</v>
      </c>
      <c r="F449" t="s">
        <v>6617</v>
      </c>
      <c r="G449" t="s">
        <v>7048</v>
      </c>
      <c r="H449" t="s">
        <v>6426</v>
      </c>
      <c r="I449" t="s">
        <v>55</v>
      </c>
      <c r="J449" t="s">
        <v>737</v>
      </c>
      <c r="K449" t="s">
        <v>7070</v>
      </c>
      <c r="L449" t="s">
        <v>7060</v>
      </c>
      <c r="M449" t="s">
        <v>7071</v>
      </c>
      <c r="N449" t="s">
        <v>7001</v>
      </c>
      <c r="O449" t="s">
        <v>7002</v>
      </c>
      <c r="P449">
        <v>2123000</v>
      </c>
      <c r="Q449" t="s">
        <v>6636</v>
      </c>
      <c r="R449" t="s">
        <v>6636</v>
      </c>
      <c r="S449" s="12"/>
      <c r="T449" s="13"/>
      <c r="U449" t="s">
        <v>7056</v>
      </c>
    </row>
    <row r="450" spans="1:21" x14ac:dyDescent="0.25">
      <c r="A450" t="s">
        <v>6637</v>
      </c>
      <c r="B450" s="12">
        <v>42051</v>
      </c>
      <c r="C450" t="s">
        <v>7088</v>
      </c>
      <c r="D450" s="11">
        <v>46192.5460648148</v>
      </c>
      <c r="E450" t="s">
        <v>7089</v>
      </c>
      <c r="F450" t="s">
        <v>6617</v>
      </c>
      <c r="G450" t="s">
        <v>7048</v>
      </c>
      <c r="H450" t="s">
        <v>6426</v>
      </c>
      <c r="I450" t="s">
        <v>65</v>
      </c>
      <c r="J450" t="s">
        <v>636</v>
      </c>
      <c r="K450" t="s">
        <v>7090</v>
      </c>
      <c r="L450" t="s">
        <v>7060</v>
      </c>
      <c r="M450" t="s">
        <v>7091</v>
      </c>
      <c r="N450" t="s">
        <v>7001</v>
      </c>
      <c r="O450" t="s">
        <v>7007</v>
      </c>
      <c r="P450">
        <v>1098000</v>
      </c>
      <c r="Q450" t="s">
        <v>6636</v>
      </c>
      <c r="R450" t="s">
        <v>6636</v>
      </c>
      <c r="S450" s="12"/>
      <c r="T450" s="13"/>
      <c r="U450" t="s">
        <v>7056</v>
      </c>
    </row>
    <row r="451" spans="1:21" x14ac:dyDescent="0.25">
      <c r="A451" t="s">
        <v>6619</v>
      </c>
      <c r="B451" s="12">
        <v>42051</v>
      </c>
      <c r="C451" t="s">
        <v>7088</v>
      </c>
      <c r="D451" s="11">
        <v>46192.552581018499</v>
      </c>
      <c r="E451" t="s">
        <v>7089</v>
      </c>
      <c r="F451" t="s">
        <v>6617</v>
      </c>
      <c r="G451" t="s">
        <v>7048</v>
      </c>
      <c r="H451" t="s">
        <v>6426</v>
      </c>
      <c r="I451" t="s">
        <v>65</v>
      </c>
      <c r="J451" t="s">
        <v>636</v>
      </c>
      <c r="K451" t="s">
        <v>7090</v>
      </c>
      <c r="L451" t="s">
        <v>7060</v>
      </c>
      <c r="M451" t="s">
        <v>7091</v>
      </c>
      <c r="N451" t="s">
        <v>7001</v>
      </c>
      <c r="O451" t="s">
        <v>7007</v>
      </c>
      <c r="P451">
        <v>1098000</v>
      </c>
      <c r="Q451" t="s">
        <v>6636</v>
      </c>
      <c r="R451" t="s">
        <v>6636</v>
      </c>
      <c r="S451" s="12"/>
      <c r="T451" s="13"/>
      <c r="U451" t="s">
        <v>7056</v>
      </c>
    </row>
    <row r="452" spans="1:21" x14ac:dyDescent="0.25">
      <c r="A452" t="s">
        <v>6637</v>
      </c>
      <c r="B452" s="12">
        <v>42312</v>
      </c>
      <c r="C452" t="s">
        <v>7092</v>
      </c>
      <c r="D452" s="11">
        <v>46193.933796296304</v>
      </c>
      <c r="E452" t="s">
        <v>7093</v>
      </c>
      <c r="F452" t="s">
        <v>6617</v>
      </c>
      <c r="G452" t="s">
        <v>7048</v>
      </c>
      <c r="H452" t="s">
        <v>6426</v>
      </c>
      <c r="I452" t="s">
        <v>65</v>
      </c>
      <c r="J452" t="s">
        <v>573</v>
      </c>
      <c r="K452" t="s">
        <v>7094</v>
      </c>
      <c r="L452" t="s">
        <v>7060</v>
      </c>
      <c r="M452" t="s">
        <v>7095</v>
      </c>
      <c r="N452" t="s">
        <v>7001</v>
      </c>
      <c r="O452" t="s">
        <v>7002</v>
      </c>
      <c r="P452">
        <v>2118000</v>
      </c>
      <c r="Q452" t="s">
        <v>6636</v>
      </c>
      <c r="R452" t="s">
        <v>6636</v>
      </c>
      <c r="S452" s="12"/>
      <c r="T452" s="13"/>
      <c r="U452" t="s">
        <v>7056</v>
      </c>
    </row>
    <row r="453" spans="1:21" x14ac:dyDescent="0.25">
      <c r="A453" t="s">
        <v>6619</v>
      </c>
      <c r="B453" s="12">
        <v>42312</v>
      </c>
      <c r="C453" t="s">
        <v>7092</v>
      </c>
      <c r="D453" s="11">
        <v>46196.580324074101</v>
      </c>
      <c r="E453" t="s">
        <v>7093</v>
      </c>
      <c r="F453" t="s">
        <v>6617</v>
      </c>
      <c r="G453" t="s">
        <v>7048</v>
      </c>
      <c r="H453" t="s">
        <v>6426</v>
      </c>
      <c r="I453" t="s">
        <v>65</v>
      </c>
      <c r="J453" t="s">
        <v>573</v>
      </c>
      <c r="K453" t="s">
        <v>7094</v>
      </c>
      <c r="L453" t="s">
        <v>7060</v>
      </c>
      <c r="M453" t="s">
        <v>7095</v>
      </c>
      <c r="N453" t="s">
        <v>7001</v>
      </c>
      <c r="O453" t="s">
        <v>7002</v>
      </c>
      <c r="P453">
        <v>2118000</v>
      </c>
      <c r="Q453" t="s">
        <v>6636</v>
      </c>
      <c r="R453" t="s">
        <v>6636</v>
      </c>
      <c r="S453" s="12"/>
      <c r="T453" s="13"/>
      <c r="U453" t="s">
        <v>7056</v>
      </c>
    </row>
    <row r="454" spans="1:21" x14ac:dyDescent="0.25">
      <c r="A454" t="s">
        <v>6637</v>
      </c>
      <c r="B454" s="12">
        <v>42448</v>
      </c>
      <c r="C454" t="s">
        <v>7096</v>
      </c>
      <c r="D454" s="11">
        <v>46196.698379629597</v>
      </c>
      <c r="E454" t="s">
        <v>7097</v>
      </c>
      <c r="F454" t="s">
        <v>6617</v>
      </c>
      <c r="G454" t="s">
        <v>7048</v>
      </c>
      <c r="H454" t="s">
        <v>6426</v>
      </c>
      <c r="I454" t="s">
        <v>65</v>
      </c>
      <c r="J454" t="s">
        <v>2226</v>
      </c>
      <c r="K454" t="s">
        <v>7098</v>
      </c>
      <c r="L454" t="s">
        <v>7099</v>
      </c>
      <c r="M454" t="s">
        <v>7100</v>
      </c>
      <c r="N454" t="s">
        <v>7001</v>
      </c>
      <c r="O454" t="s">
        <v>7002</v>
      </c>
      <c r="P454">
        <v>2116000</v>
      </c>
      <c r="Q454" t="s">
        <v>6636</v>
      </c>
      <c r="R454" t="s">
        <v>6636</v>
      </c>
      <c r="S454" s="12"/>
      <c r="T454" s="13"/>
      <c r="U454" t="s">
        <v>7056</v>
      </c>
    </row>
    <row r="455" spans="1:21" x14ac:dyDescent="0.25">
      <c r="A455" t="s">
        <v>6637</v>
      </c>
      <c r="B455" s="12">
        <v>42394</v>
      </c>
      <c r="C455" t="s">
        <v>7101</v>
      </c>
      <c r="D455" s="11">
        <v>46197.769212963001</v>
      </c>
      <c r="E455" t="s">
        <v>7102</v>
      </c>
      <c r="F455" t="s">
        <v>6617</v>
      </c>
      <c r="G455" t="s">
        <v>7048</v>
      </c>
      <c r="H455" t="s">
        <v>6426</v>
      </c>
      <c r="I455" t="s">
        <v>55</v>
      </c>
      <c r="J455" t="s">
        <v>164</v>
      </c>
      <c r="K455" t="s">
        <v>7103</v>
      </c>
      <c r="L455" t="s">
        <v>7099</v>
      </c>
      <c r="M455" t="s">
        <v>7104</v>
      </c>
      <c r="N455" t="s">
        <v>7001</v>
      </c>
      <c r="O455" t="s">
        <v>7002</v>
      </c>
      <c r="P455">
        <v>2100000</v>
      </c>
      <c r="Q455" t="s">
        <v>6636</v>
      </c>
      <c r="R455" t="s">
        <v>6636</v>
      </c>
      <c r="S455" s="12"/>
      <c r="T455" s="13"/>
      <c r="U455" t="s">
        <v>7056</v>
      </c>
    </row>
    <row r="456" spans="1:21" x14ac:dyDescent="0.25">
      <c r="A456" t="s">
        <v>6619</v>
      </c>
      <c r="B456" s="12">
        <v>42394</v>
      </c>
      <c r="C456" t="s">
        <v>7101</v>
      </c>
      <c r="D456" s="11">
        <v>46197.773692129602</v>
      </c>
      <c r="E456" t="s">
        <v>7102</v>
      </c>
      <c r="F456" t="s">
        <v>6617</v>
      </c>
      <c r="G456" t="s">
        <v>7048</v>
      </c>
      <c r="H456" t="s">
        <v>6426</v>
      </c>
      <c r="I456" t="s">
        <v>55</v>
      </c>
      <c r="J456" t="s">
        <v>164</v>
      </c>
      <c r="K456" t="s">
        <v>7103</v>
      </c>
      <c r="L456" t="s">
        <v>7099</v>
      </c>
      <c r="M456" t="s">
        <v>7104</v>
      </c>
      <c r="N456" t="s">
        <v>7001</v>
      </c>
      <c r="O456" t="s">
        <v>7002</v>
      </c>
      <c r="P456">
        <v>2100000</v>
      </c>
      <c r="Q456" t="s">
        <v>6636</v>
      </c>
      <c r="R456" t="s">
        <v>6636</v>
      </c>
      <c r="S456" s="12"/>
      <c r="T456" s="13"/>
      <c r="U456" t="s">
        <v>7056</v>
      </c>
    </row>
    <row r="457" spans="1:21" x14ac:dyDescent="0.25">
      <c r="A457" t="s">
        <v>6619</v>
      </c>
      <c r="B457" s="12">
        <v>42448</v>
      </c>
      <c r="C457" t="s">
        <v>7096</v>
      </c>
      <c r="D457" s="11">
        <v>46199.408275463</v>
      </c>
      <c r="E457" t="s">
        <v>7097</v>
      </c>
      <c r="F457" t="s">
        <v>6617</v>
      </c>
      <c r="G457" t="s">
        <v>7048</v>
      </c>
      <c r="H457" t="s">
        <v>6426</v>
      </c>
      <c r="I457" t="s">
        <v>65</v>
      </c>
      <c r="J457" t="s">
        <v>2226</v>
      </c>
      <c r="K457" t="s">
        <v>7098</v>
      </c>
      <c r="L457" t="s">
        <v>7099</v>
      </c>
      <c r="M457" t="s">
        <v>7100</v>
      </c>
      <c r="N457" t="s">
        <v>7001</v>
      </c>
      <c r="O457" t="s">
        <v>7002</v>
      </c>
      <c r="P457">
        <v>2116000</v>
      </c>
      <c r="Q457" t="s">
        <v>6636</v>
      </c>
      <c r="R457" t="s">
        <v>6636</v>
      </c>
      <c r="S457" s="12"/>
      <c r="T457" s="13"/>
      <c r="U457" t="s">
        <v>7056</v>
      </c>
    </row>
    <row r="458" spans="1:21" x14ac:dyDescent="0.25">
      <c r="A458" t="s">
        <v>6619</v>
      </c>
      <c r="B458" s="12">
        <v>42604</v>
      </c>
      <c r="C458" t="s">
        <v>7072</v>
      </c>
      <c r="D458" s="11">
        <v>46202.606874999998</v>
      </c>
      <c r="E458" t="s">
        <v>7073</v>
      </c>
      <c r="F458" t="s">
        <v>6617</v>
      </c>
      <c r="G458" t="s">
        <v>7048</v>
      </c>
      <c r="H458" t="s">
        <v>6426</v>
      </c>
      <c r="I458" t="s">
        <v>65</v>
      </c>
      <c r="J458" t="s">
        <v>2226</v>
      </c>
      <c r="K458" t="s">
        <v>7074</v>
      </c>
      <c r="L458" t="s">
        <v>7060</v>
      </c>
      <c r="M458" t="s">
        <v>7075</v>
      </c>
      <c r="N458" t="s">
        <v>7001</v>
      </c>
      <c r="O458" t="s">
        <v>7062</v>
      </c>
      <c r="P458">
        <v>1627000</v>
      </c>
      <c r="Q458" t="s">
        <v>6636</v>
      </c>
      <c r="R458" t="s">
        <v>6636</v>
      </c>
      <c r="S458" s="12"/>
      <c r="T458" s="13"/>
      <c r="U458" t="s">
        <v>7076</v>
      </c>
    </row>
    <row r="459" spans="1:21" x14ac:dyDescent="0.25">
      <c r="A459" t="s">
        <v>6637</v>
      </c>
      <c r="B459" s="12">
        <v>43271</v>
      </c>
      <c r="C459" t="s">
        <v>7105</v>
      </c>
      <c r="D459" s="11">
        <v>46217.688634259299</v>
      </c>
      <c r="E459" t="s">
        <v>7106</v>
      </c>
      <c r="F459" t="s">
        <v>6617</v>
      </c>
      <c r="G459" t="s">
        <v>7048</v>
      </c>
      <c r="H459" t="s">
        <v>6426</v>
      </c>
      <c r="I459" t="s">
        <v>55</v>
      </c>
      <c r="J459" t="s">
        <v>44</v>
      </c>
      <c r="K459" t="s">
        <v>7107</v>
      </c>
      <c r="L459" t="s">
        <v>7060</v>
      </c>
      <c r="M459" t="s">
        <v>7108</v>
      </c>
      <c r="N459" t="s">
        <v>7001</v>
      </c>
      <c r="O459" t="s">
        <v>7002</v>
      </c>
      <c r="P459">
        <v>2151000</v>
      </c>
      <c r="Q459" t="s">
        <v>6893</v>
      </c>
      <c r="R459" t="s">
        <v>7109</v>
      </c>
      <c r="S459" s="12"/>
      <c r="T459" s="13"/>
      <c r="U459" t="s">
        <v>6636</v>
      </c>
    </row>
    <row r="460" spans="1:21" x14ac:dyDescent="0.25">
      <c r="A460" t="s">
        <v>6619</v>
      </c>
      <c r="B460" s="12">
        <v>43271</v>
      </c>
      <c r="C460" t="s">
        <v>7105</v>
      </c>
      <c r="D460" s="11">
        <v>46218.449583333299</v>
      </c>
      <c r="E460" t="s">
        <v>7106</v>
      </c>
      <c r="F460" t="s">
        <v>6617</v>
      </c>
      <c r="G460" t="s">
        <v>7048</v>
      </c>
      <c r="H460" t="s">
        <v>6426</v>
      </c>
      <c r="I460" t="s">
        <v>55</v>
      </c>
      <c r="J460" t="s">
        <v>44</v>
      </c>
      <c r="K460" t="s">
        <v>7107</v>
      </c>
      <c r="L460" t="s">
        <v>7060</v>
      </c>
      <c r="M460" t="s">
        <v>7108</v>
      </c>
      <c r="N460" t="s">
        <v>7001</v>
      </c>
      <c r="O460" t="s">
        <v>7002</v>
      </c>
      <c r="P460">
        <v>2151000</v>
      </c>
      <c r="Q460" t="s">
        <v>6893</v>
      </c>
      <c r="R460" t="s">
        <v>7109</v>
      </c>
      <c r="S460" s="12"/>
      <c r="T460" s="13"/>
      <c r="U460" t="s">
        <v>6636</v>
      </c>
    </row>
    <row r="461" spans="1:21" x14ac:dyDescent="0.25">
      <c r="A461" t="s">
        <v>6637</v>
      </c>
      <c r="B461" s="12">
        <v>43341</v>
      </c>
      <c r="C461" t="s">
        <v>7110</v>
      </c>
      <c r="D461" s="11">
        <v>46219.359375</v>
      </c>
      <c r="E461" t="s">
        <v>7111</v>
      </c>
      <c r="F461" t="s">
        <v>6617</v>
      </c>
      <c r="G461" t="s">
        <v>7048</v>
      </c>
      <c r="H461" t="s">
        <v>6426</v>
      </c>
      <c r="I461" t="s">
        <v>65</v>
      </c>
      <c r="J461" t="s">
        <v>57</v>
      </c>
      <c r="K461" t="s">
        <v>7112</v>
      </c>
      <c r="L461" t="s">
        <v>7085</v>
      </c>
      <c r="M461" t="s">
        <v>7113</v>
      </c>
      <c r="N461" t="s">
        <v>7001</v>
      </c>
      <c r="O461" t="s">
        <v>7062</v>
      </c>
      <c r="P461">
        <v>1525000</v>
      </c>
      <c r="Q461" t="s">
        <v>6636</v>
      </c>
      <c r="R461" t="s">
        <v>6636</v>
      </c>
      <c r="S461" s="12"/>
      <c r="T461" s="13"/>
      <c r="U461" t="s">
        <v>6724</v>
      </c>
    </row>
    <row r="462" spans="1:21" x14ac:dyDescent="0.25">
      <c r="A462" t="s">
        <v>6637</v>
      </c>
      <c r="B462" s="12">
        <v>43345</v>
      </c>
      <c r="C462" t="s">
        <v>7114</v>
      </c>
      <c r="D462" s="11">
        <v>46219.636342592603</v>
      </c>
      <c r="E462" t="s">
        <v>7115</v>
      </c>
      <c r="F462" t="s">
        <v>6617</v>
      </c>
      <c r="G462" t="s">
        <v>7048</v>
      </c>
      <c r="H462" t="s">
        <v>6426</v>
      </c>
      <c r="I462" t="s">
        <v>65</v>
      </c>
      <c r="J462" t="s">
        <v>219</v>
      </c>
      <c r="K462" t="s">
        <v>7116</v>
      </c>
      <c r="L462" t="s">
        <v>7060</v>
      </c>
      <c r="M462" t="s">
        <v>7117</v>
      </c>
      <c r="N462" t="s">
        <v>7001</v>
      </c>
      <c r="O462" t="s">
        <v>7007</v>
      </c>
      <c r="P462">
        <v>1371000</v>
      </c>
      <c r="Q462" t="s">
        <v>6636</v>
      </c>
      <c r="R462" t="s">
        <v>6636</v>
      </c>
      <c r="S462" s="12"/>
      <c r="T462" s="13"/>
      <c r="U462" t="s">
        <v>6650</v>
      </c>
    </row>
    <row r="463" spans="1:21" x14ac:dyDescent="0.25">
      <c r="A463" t="s">
        <v>6619</v>
      </c>
      <c r="B463" s="12">
        <v>43341</v>
      </c>
      <c r="C463" t="s">
        <v>7110</v>
      </c>
      <c r="D463" s="11">
        <v>46219.799594907403</v>
      </c>
      <c r="E463" t="s">
        <v>7111</v>
      </c>
      <c r="F463" t="s">
        <v>6617</v>
      </c>
      <c r="G463" t="s">
        <v>7048</v>
      </c>
      <c r="H463" t="s">
        <v>6426</v>
      </c>
      <c r="I463" t="s">
        <v>65</v>
      </c>
      <c r="J463" t="s">
        <v>57</v>
      </c>
      <c r="K463" t="s">
        <v>7112</v>
      </c>
      <c r="L463" t="s">
        <v>7085</v>
      </c>
      <c r="M463" t="s">
        <v>7113</v>
      </c>
      <c r="N463" t="s">
        <v>7001</v>
      </c>
      <c r="O463" t="s">
        <v>7062</v>
      </c>
      <c r="P463">
        <v>1525000</v>
      </c>
      <c r="Q463" t="s">
        <v>6636</v>
      </c>
      <c r="R463" t="s">
        <v>6636</v>
      </c>
      <c r="S463" s="12"/>
      <c r="T463" s="13"/>
      <c r="U463" t="s">
        <v>6724</v>
      </c>
    </row>
    <row r="464" spans="1:21" x14ac:dyDescent="0.25">
      <c r="A464" t="s">
        <v>6619</v>
      </c>
      <c r="B464" s="12">
        <v>43345</v>
      </c>
      <c r="C464" t="s">
        <v>7114</v>
      </c>
      <c r="D464" s="11">
        <v>46219.843402777798</v>
      </c>
      <c r="E464" t="s">
        <v>7115</v>
      </c>
      <c r="F464" t="s">
        <v>6617</v>
      </c>
      <c r="G464" t="s">
        <v>7048</v>
      </c>
      <c r="H464" t="s">
        <v>6426</v>
      </c>
      <c r="I464" t="s">
        <v>65</v>
      </c>
      <c r="J464" t="s">
        <v>219</v>
      </c>
      <c r="K464" t="s">
        <v>7116</v>
      </c>
      <c r="L464" t="s">
        <v>7060</v>
      </c>
      <c r="M464" t="s">
        <v>7117</v>
      </c>
      <c r="N464" t="s">
        <v>7001</v>
      </c>
      <c r="O464" t="s">
        <v>7007</v>
      </c>
      <c r="P464">
        <v>1371000</v>
      </c>
      <c r="Q464" t="s">
        <v>6636</v>
      </c>
      <c r="R464" t="s">
        <v>6636</v>
      </c>
      <c r="S464" s="12"/>
      <c r="T464" s="13"/>
      <c r="U464" t="s">
        <v>6650</v>
      </c>
    </row>
    <row r="465" spans="1:21" x14ac:dyDescent="0.25">
      <c r="A465" t="s">
        <v>6637</v>
      </c>
      <c r="B465" s="12">
        <v>43406</v>
      </c>
      <c r="C465" t="s">
        <v>7118</v>
      </c>
      <c r="D465" s="11">
        <v>46220.744444444397</v>
      </c>
      <c r="E465" t="s">
        <v>7119</v>
      </c>
      <c r="F465" t="s">
        <v>6617</v>
      </c>
      <c r="G465" t="s">
        <v>7048</v>
      </c>
      <c r="H465" t="s">
        <v>6426</v>
      </c>
      <c r="I465" t="s">
        <v>55</v>
      </c>
      <c r="J465" t="s">
        <v>643</v>
      </c>
      <c r="K465" t="s">
        <v>7120</v>
      </c>
      <c r="L465" t="s">
        <v>7060</v>
      </c>
      <c r="M465" t="s">
        <v>7121</v>
      </c>
      <c r="N465" t="s">
        <v>7001</v>
      </c>
      <c r="O465" t="s">
        <v>7002</v>
      </c>
      <c r="P465">
        <v>1875000</v>
      </c>
      <c r="Q465" t="s">
        <v>6636</v>
      </c>
      <c r="R465" t="s">
        <v>6636</v>
      </c>
      <c r="S465" s="12"/>
      <c r="T465" s="13"/>
      <c r="U465" t="s">
        <v>6636</v>
      </c>
    </row>
    <row r="466" spans="1:21" x14ac:dyDescent="0.25">
      <c r="A466" t="s">
        <v>6619</v>
      </c>
      <c r="B466" s="12">
        <v>43406</v>
      </c>
      <c r="C466" t="s">
        <v>7118</v>
      </c>
      <c r="D466" s="11">
        <v>46221.544236111098</v>
      </c>
      <c r="E466" t="s">
        <v>7119</v>
      </c>
      <c r="F466" t="s">
        <v>6617</v>
      </c>
      <c r="G466" t="s">
        <v>7048</v>
      </c>
      <c r="H466" t="s">
        <v>6426</v>
      </c>
      <c r="I466" t="s">
        <v>55</v>
      </c>
      <c r="J466" t="s">
        <v>643</v>
      </c>
      <c r="K466" t="s">
        <v>7120</v>
      </c>
      <c r="L466" t="s">
        <v>7060</v>
      </c>
      <c r="M466" t="s">
        <v>7121</v>
      </c>
      <c r="N466" t="s">
        <v>7001</v>
      </c>
      <c r="O466" t="s">
        <v>7002</v>
      </c>
      <c r="P466">
        <v>1875000</v>
      </c>
      <c r="Q466" t="s">
        <v>6636</v>
      </c>
      <c r="R466" t="s">
        <v>6636</v>
      </c>
      <c r="S466" s="12"/>
      <c r="T466" s="13"/>
      <c r="U466" t="s">
        <v>6636</v>
      </c>
    </row>
    <row r="467" spans="1:21" x14ac:dyDescent="0.25">
      <c r="A467" t="s">
        <v>6637</v>
      </c>
      <c r="B467" s="12">
        <v>41291</v>
      </c>
      <c r="C467" t="s">
        <v>7122</v>
      </c>
      <c r="D467" s="11">
        <v>46179.644340277802</v>
      </c>
      <c r="E467" t="s">
        <v>7123</v>
      </c>
      <c r="F467" t="s">
        <v>6617</v>
      </c>
      <c r="G467" t="s">
        <v>6968</v>
      </c>
      <c r="H467" t="s">
        <v>6416</v>
      </c>
      <c r="I467" t="s">
        <v>6623</v>
      </c>
      <c r="J467" t="s">
        <v>7124</v>
      </c>
      <c r="K467" t="s">
        <v>7125</v>
      </c>
      <c r="L467" t="s">
        <v>7126</v>
      </c>
      <c r="M467" t="s">
        <v>7127</v>
      </c>
      <c r="N467" t="s">
        <v>7001</v>
      </c>
      <c r="O467" t="s">
        <v>7081</v>
      </c>
      <c r="P467">
        <v>1419000</v>
      </c>
      <c r="Q467" t="s">
        <v>6636</v>
      </c>
      <c r="R467" t="s">
        <v>6636</v>
      </c>
      <c r="S467" s="12"/>
      <c r="T467" s="13"/>
      <c r="U467" t="s">
        <v>6636</v>
      </c>
    </row>
    <row r="468" spans="1:21" x14ac:dyDescent="0.25">
      <c r="A468" t="s">
        <v>6619</v>
      </c>
      <c r="B468" s="12">
        <v>41291</v>
      </c>
      <c r="C468" t="s">
        <v>7122</v>
      </c>
      <c r="D468" s="11">
        <v>46179.667430555601</v>
      </c>
      <c r="E468" t="s">
        <v>7123</v>
      </c>
      <c r="F468" t="s">
        <v>6617</v>
      </c>
      <c r="G468" t="s">
        <v>6968</v>
      </c>
      <c r="H468" t="s">
        <v>6416</v>
      </c>
      <c r="I468" t="s">
        <v>6623</v>
      </c>
      <c r="J468" t="s">
        <v>7124</v>
      </c>
      <c r="K468" t="s">
        <v>7125</v>
      </c>
      <c r="L468" t="s">
        <v>7126</v>
      </c>
      <c r="M468" t="s">
        <v>7127</v>
      </c>
      <c r="N468" t="s">
        <v>7001</v>
      </c>
      <c r="O468" t="s">
        <v>7081</v>
      </c>
      <c r="P468">
        <v>1419000</v>
      </c>
      <c r="Q468" t="s">
        <v>6636</v>
      </c>
      <c r="R468" t="s">
        <v>6636</v>
      </c>
      <c r="S468" s="12"/>
      <c r="T468" s="13"/>
      <c r="U468" t="s">
        <v>6636</v>
      </c>
    </row>
    <row r="469" spans="1:21" x14ac:dyDescent="0.25">
      <c r="A469" t="s">
        <v>6637</v>
      </c>
      <c r="B469" s="12">
        <v>41929</v>
      </c>
      <c r="C469" t="s">
        <v>7128</v>
      </c>
      <c r="D469" s="11">
        <v>46190.5870601852</v>
      </c>
      <c r="E469" t="s">
        <v>7129</v>
      </c>
      <c r="F469" t="s">
        <v>6617</v>
      </c>
      <c r="G469" t="s">
        <v>6968</v>
      </c>
      <c r="H469" t="s">
        <v>6416</v>
      </c>
      <c r="I469" t="s">
        <v>65</v>
      </c>
      <c r="J469" t="s">
        <v>2226</v>
      </c>
      <c r="K469" t="s">
        <v>7130</v>
      </c>
      <c r="L469" t="s">
        <v>7126</v>
      </c>
      <c r="M469" t="s">
        <v>7131</v>
      </c>
      <c r="N469" t="s">
        <v>7001</v>
      </c>
      <c r="O469" t="s">
        <v>7002</v>
      </c>
      <c r="P469">
        <v>1581000</v>
      </c>
      <c r="Q469" t="s">
        <v>6636</v>
      </c>
      <c r="R469" t="s">
        <v>6636</v>
      </c>
      <c r="S469" s="12"/>
      <c r="T469" s="13"/>
      <c r="U469" t="s">
        <v>6636</v>
      </c>
    </row>
    <row r="470" spans="1:21" x14ac:dyDescent="0.25">
      <c r="A470" t="s">
        <v>6619</v>
      </c>
      <c r="B470" s="12">
        <v>41929</v>
      </c>
      <c r="C470" t="s">
        <v>7128</v>
      </c>
      <c r="D470" s="11">
        <v>46190.614710648202</v>
      </c>
      <c r="E470" t="s">
        <v>7129</v>
      </c>
      <c r="F470" t="s">
        <v>6617</v>
      </c>
      <c r="G470" t="s">
        <v>6968</v>
      </c>
      <c r="H470" t="s">
        <v>6416</v>
      </c>
      <c r="I470" t="s">
        <v>65</v>
      </c>
      <c r="J470" t="s">
        <v>2226</v>
      </c>
      <c r="K470" t="s">
        <v>7130</v>
      </c>
      <c r="L470" t="s">
        <v>7126</v>
      </c>
      <c r="M470" t="s">
        <v>7131</v>
      </c>
      <c r="N470" t="s">
        <v>7001</v>
      </c>
      <c r="O470" t="s">
        <v>7002</v>
      </c>
      <c r="P470">
        <v>1581000</v>
      </c>
      <c r="Q470" t="s">
        <v>6636</v>
      </c>
      <c r="R470" t="s">
        <v>6636</v>
      </c>
      <c r="S470" s="12"/>
      <c r="T470" s="13"/>
      <c r="U470" t="s">
        <v>6636</v>
      </c>
    </row>
    <row r="471" spans="1:21" x14ac:dyDescent="0.25">
      <c r="A471" t="s">
        <v>6637</v>
      </c>
      <c r="B471" s="12">
        <v>42189</v>
      </c>
      <c r="C471" t="s">
        <v>7132</v>
      </c>
      <c r="D471" s="11">
        <v>46194.491666666698</v>
      </c>
      <c r="E471" t="s">
        <v>7133</v>
      </c>
      <c r="F471" t="s">
        <v>6617</v>
      </c>
      <c r="G471" t="s">
        <v>6968</v>
      </c>
      <c r="H471" t="s">
        <v>6416</v>
      </c>
      <c r="I471" t="s">
        <v>55</v>
      </c>
      <c r="J471" t="s">
        <v>176</v>
      </c>
      <c r="K471" t="s">
        <v>7134</v>
      </c>
      <c r="L471" t="s">
        <v>7126</v>
      </c>
      <c r="M471" t="s">
        <v>7135</v>
      </c>
      <c r="N471" t="s">
        <v>7001</v>
      </c>
      <c r="O471" t="s">
        <v>7002</v>
      </c>
      <c r="P471">
        <v>1862000</v>
      </c>
      <c r="Q471" t="s">
        <v>6636</v>
      </c>
      <c r="R471" t="s">
        <v>6636</v>
      </c>
      <c r="S471" s="12"/>
      <c r="T471" s="13"/>
      <c r="U471" t="s">
        <v>7136</v>
      </c>
    </row>
    <row r="472" spans="1:21" x14ac:dyDescent="0.25">
      <c r="A472" t="s">
        <v>6619</v>
      </c>
      <c r="B472" s="12">
        <v>42189</v>
      </c>
      <c r="C472" t="s">
        <v>7132</v>
      </c>
      <c r="D472" s="11">
        <v>46194.615682870397</v>
      </c>
      <c r="E472" t="s">
        <v>7133</v>
      </c>
      <c r="F472" t="s">
        <v>6617</v>
      </c>
      <c r="G472" t="s">
        <v>6968</v>
      </c>
      <c r="H472" t="s">
        <v>6416</v>
      </c>
      <c r="I472" t="s">
        <v>55</v>
      </c>
      <c r="J472" t="s">
        <v>176</v>
      </c>
      <c r="K472" t="s">
        <v>7134</v>
      </c>
      <c r="L472" t="s">
        <v>7126</v>
      </c>
      <c r="M472" t="s">
        <v>7135</v>
      </c>
      <c r="N472" t="s">
        <v>7001</v>
      </c>
      <c r="O472" t="s">
        <v>7002</v>
      </c>
      <c r="P472">
        <v>1862000</v>
      </c>
      <c r="Q472" t="s">
        <v>6636</v>
      </c>
      <c r="R472" t="s">
        <v>6636</v>
      </c>
      <c r="S472" s="12"/>
      <c r="T472" s="13"/>
      <c r="U472" t="s">
        <v>7136</v>
      </c>
    </row>
    <row r="473" spans="1:21" x14ac:dyDescent="0.25">
      <c r="A473" t="s">
        <v>6637</v>
      </c>
      <c r="B473" s="12">
        <v>42726</v>
      </c>
      <c r="C473" t="s">
        <v>7137</v>
      </c>
      <c r="D473" s="11">
        <v>46204.994212963</v>
      </c>
      <c r="E473" t="s">
        <v>7138</v>
      </c>
      <c r="F473" t="s">
        <v>6617</v>
      </c>
      <c r="G473" t="s">
        <v>6968</v>
      </c>
      <c r="H473" t="s">
        <v>6416</v>
      </c>
      <c r="I473" t="s">
        <v>65</v>
      </c>
      <c r="J473" t="s">
        <v>57</v>
      </c>
      <c r="K473" t="s">
        <v>7139</v>
      </c>
      <c r="L473" t="s">
        <v>7140</v>
      </c>
      <c r="M473" t="s">
        <v>7141</v>
      </c>
      <c r="N473" t="s">
        <v>7001</v>
      </c>
      <c r="O473" t="s">
        <v>7007</v>
      </c>
      <c r="P473">
        <v>1118000</v>
      </c>
      <c r="Q473" t="s">
        <v>6636</v>
      </c>
      <c r="R473" t="s">
        <v>6636</v>
      </c>
      <c r="S473" s="12"/>
      <c r="T473" s="13"/>
      <c r="U473" t="s">
        <v>7136</v>
      </c>
    </row>
    <row r="474" spans="1:21" x14ac:dyDescent="0.25">
      <c r="A474" t="s">
        <v>6619</v>
      </c>
      <c r="B474" s="12">
        <v>42726</v>
      </c>
      <c r="C474" t="s">
        <v>7137</v>
      </c>
      <c r="D474" s="11">
        <v>46205.416481481501</v>
      </c>
      <c r="E474" t="s">
        <v>7138</v>
      </c>
      <c r="F474" t="s">
        <v>6617</v>
      </c>
      <c r="G474" t="s">
        <v>6968</v>
      </c>
      <c r="H474" t="s">
        <v>6416</v>
      </c>
      <c r="I474" t="s">
        <v>65</v>
      </c>
      <c r="J474" t="s">
        <v>57</v>
      </c>
      <c r="K474" t="s">
        <v>7139</v>
      </c>
      <c r="L474" t="s">
        <v>7140</v>
      </c>
      <c r="M474" t="s">
        <v>7141</v>
      </c>
      <c r="N474" t="s">
        <v>7001</v>
      </c>
      <c r="O474" t="s">
        <v>7007</v>
      </c>
      <c r="P474">
        <v>1118000</v>
      </c>
      <c r="Q474" t="s">
        <v>6636</v>
      </c>
      <c r="R474" t="s">
        <v>6636</v>
      </c>
      <c r="S474" s="12"/>
      <c r="T474" s="13"/>
      <c r="U474" t="s">
        <v>7136</v>
      </c>
    </row>
    <row r="475" spans="1:21" x14ac:dyDescent="0.25">
      <c r="A475" t="s">
        <v>6637</v>
      </c>
      <c r="B475" s="12">
        <v>42972</v>
      </c>
      <c r="C475" t="s">
        <v>7003</v>
      </c>
      <c r="D475" s="11">
        <v>46208.851041666698</v>
      </c>
      <c r="E475" t="s">
        <v>7004</v>
      </c>
      <c r="F475" t="s">
        <v>6617</v>
      </c>
      <c r="G475" t="s">
        <v>6968</v>
      </c>
      <c r="H475" t="s">
        <v>6416</v>
      </c>
      <c r="I475" t="s">
        <v>65</v>
      </c>
      <c r="J475" t="s">
        <v>67</v>
      </c>
      <c r="K475" t="s">
        <v>7142</v>
      </c>
      <c r="L475" t="s">
        <v>7126</v>
      </c>
      <c r="M475" t="s">
        <v>7143</v>
      </c>
      <c r="N475" t="s">
        <v>7001</v>
      </c>
      <c r="O475" t="s">
        <v>7007</v>
      </c>
      <c r="P475">
        <v>850000</v>
      </c>
      <c r="Q475" t="s">
        <v>6636</v>
      </c>
      <c r="R475" t="s">
        <v>6636</v>
      </c>
      <c r="S475" s="12"/>
      <c r="T475" s="13"/>
      <c r="U475" t="s">
        <v>7008</v>
      </c>
    </row>
    <row r="476" spans="1:21" x14ac:dyDescent="0.25">
      <c r="A476" t="s">
        <v>6637</v>
      </c>
      <c r="B476" s="12">
        <v>42923</v>
      </c>
      <c r="C476" t="s">
        <v>7144</v>
      </c>
      <c r="D476" s="11">
        <v>46209.452546296299</v>
      </c>
      <c r="E476" t="s">
        <v>7145</v>
      </c>
      <c r="F476" t="s">
        <v>6617</v>
      </c>
      <c r="G476" t="s">
        <v>6968</v>
      </c>
      <c r="H476" t="s">
        <v>6416</v>
      </c>
      <c r="I476" t="s">
        <v>65</v>
      </c>
      <c r="J476" t="s">
        <v>636</v>
      </c>
      <c r="K476" t="s">
        <v>7146</v>
      </c>
      <c r="L476" t="s">
        <v>7147</v>
      </c>
      <c r="M476" t="s">
        <v>7148</v>
      </c>
      <c r="N476" t="s">
        <v>6761</v>
      </c>
      <c r="O476" t="s">
        <v>6771</v>
      </c>
      <c r="P476">
        <v>3099000</v>
      </c>
      <c r="Q476" t="s">
        <v>6636</v>
      </c>
      <c r="R476" t="s">
        <v>6636</v>
      </c>
      <c r="S476" s="12"/>
      <c r="T476" s="13"/>
      <c r="U476" t="s">
        <v>6636</v>
      </c>
    </row>
    <row r="477" spans="1:21" x14ac:dyDescent="0.25">
      <c r="A477" t="s">
        <v>6619</v>
      </c>
      <c r="B477" s="12">
        <v>42923</v>
      </c>
      <c r="C477" t="s">
        <v>7144</v>
      </c>
      <c r="D477" s="11">
        <v>46210.637708333299</v>
      </c>
      <c r="E477" t="s">
        <v>7145</v>
      </c>
      <c r="F477" t="s">
        <v>6617</v>
      </c>
      <c r="G477" t="s">
        <v>6968</v>
      </c>
      <c r="H477" t="s">
        <v>6416</v>
      </c>
      <c r="I477" t="s">
        <v>65</v>
      </c>
      <c r="J477" t="s">
        <v>636</v>
      </c>
      <c r="K477" t="s">
        <v>7146</v>
      </c>
      <c r="L477" t="s">
        <v>7147</v>
      </c>
      <c r="M477" t="s">
        <v>7148</v>
      </c>
      <c r="N477" t="s">
        <v>6761</v>
      </c>
      <c r="O477" t="s">
        <v>6771</v>
      </c>
      <c r="P477">
        <v>3099000</v>
      </c>
      <c r="Q477" t="s">
        <v>6636</v>
      </c>
      <c r="R477" t="s">
        <v>6636</v>
      </c>
      <c r="S477" s="12"/>
      <c r="T477" s="13"/>
      <c r="U477" t="s">
        <v>6636</v>
      </c>
    </row>
    <row r="478" spans="1:21" x14ac:dyDescent="0.25">
      <c r="A478" t="s">
        <v>6619</v>
      </c>
      <c r="B478" s="12">
        <v>42972</v>
      </c>
      <c r="C478" t="s">
        <v>7003</v>
      </c>
      <c r="D478" s="11">
        <v>46211.6703935185</v>
      </c>
      <c r="E478" t="s">
        <v>7004</v>
      </c>
      <c r="F478" t="s">
        <v>6617</v>
      </c>
      <c r="G478" t="s">
        <v>6968</v>
      </c>
      <c r="H478" t="s">
        <v>6416</v>
      </c>
      <c r="I478" t="s">
        <v>65</v>
      </c>
      <c r="J478" t="s">
        <v>67</v>
      </c>
      <c r="K478" t="s">
        <v>7142</v>
      </c>
      <c r="L478" t="s">
        <v>7126</v>
      </c>
      <c r="M478" t="s">
        <v>7143</v>
      </c>
      <c r="N478" t="s">
        <v>7001</v>
      </c>
      <c r="O478" t="s">
        <v>7007</v>
      </c>
      <c r="P478">
        <v>850000</v>
      </c>
      <c r="Q478" t="s">
        <v>6636</v>
      </c>
      <c r="R478" t="s">
        <v>6636</v>
      </c>
      <c r="S478" s="12"/>
      <c r="T478" s="13"/>
      <c r="U478" t="s">
        <v>7008</v>
      </c>
    </row>
    <row r="479" spans="1:21" x14ac:dyDescent="0.25">
      <c r="A479" t="s">
        <v>6637</v>
      </c>
      <c r="B479" s="12">
        <v>41251</v>
      </c>
      <c r="C479" t="s">
        <v>7149</v>
      </c>
      <c r="D479" s="11">
        <v>46177.495439814797</v>
      </c>
      <c r="E479" t="s">
        <v>7150</v>
      </c>
      <c r="F479" t="s">
        <v>6617</v>
      </c>
      <c r="G479" t="s">
        <v>7151</v>
      </c>
      <c r="H479" t="s">
        <v>6428</v>
      </c>
      <c r="I479" t="s">
        <v>65</v>
      </c>
      <c r="J479" t="s">
        <v>219</v>
      </c>
      <c r="K479" t="s">
        <v>7152</v>
      </c>
      <c r="L479" t="s">
        <v>7153</v>
      </c>
      <c r="M479" t="s">
        <v>7154</v>
      </c>
      <c r="N479" t="s">
        <v>7001</v>
      </c>
      <c r="O479" t="s">
        <v>7007</v>
      </c>
      <c r="P479">
        <v>1230000</v>
      </c>
      <c r="Q479" t="s">
        <v>6636</v>
      </c>
      <c r="R479" t="s">
        <v>6636</v>
      </c>
      <c r="S479" s="12"/>
      <c r="T479" s="13"/>
      <c r="U479" t="s">
        <v>7056</v>
      </c>
    </row>
    <row r="480" spans="1:21" x14ac:dyDescent="0.25">
      <c r="A480" t="s">
        <v>6637</v>
      </c>
      <c r="B480" s="12">
        <v>41243</v>
      </c>
      <c r="C480" t="s">
        <v>7155</v>
      </c>
      <c r="D480" s="11">
        <v>46178.495370370401</v>
      </c>
      <c r="E480" t="s">
        <v>7156</v>
      </c>
      <c r="F480" t="s">
        <v>6617</v>
      </c>
      <c r="G480" t="s">
        <v>7151</v>
      </c>
      <c r="H480" t="s">
        <v>6428</v>
      </c>
      <c r="I480" t="s">
        <v>55</v>
      </c>
      <c r="J480" t="s">
        <v>6803</v>
      </c>
      <c r="K480" t="s">
        <v>7152</v>
      </c>
      <c r="L480" t="s">
        <v>7153</v>
      </c>
      <c r="M480" t="s">
        <v>7154</v>
      </c>
      <c r="N480" t="s">
        <v>7001</v>
      </c>
      <c r="O480" t="s">
        <v>7007</v>
      </c>
      <c r="P480">
        <v>1230000</v>
      </c>
      <c r="Q480" t="s">
        <v>6636</v>
      </c>
      <c r="R480" t="s">
        <v>6636</v>
      </c>
      <c r="S480" s="12"/>
      <c r="T480" s="13"/>
      <c r="U480" t="s">
        <v>6636</v>
      </c>
    </row>
    <row r="481" spans="1:21" x14ac:dyDescent="0.25">
      <c r="A481" t="s">
        <v>6619</v>
      </c>
      <c r="B481" s="12">
        <v>41243</v>
      </c>
      <c r="C481" t="s">
        <v>7155</v>
      </c>
      <c r="D481" s="11">
        <v>46178.522881944402</v>
      </c>
      <c r="E481" t="s">
        <v>7156</v>
      </c>
      <c r="F481" t="s">
        <v>6617</v>
      </c>
      <c r="G481" t="s">
        <v>7151</v>
      </c>
      <c r="H481" t="s">
        <v>6428</v>
      </c>
      <c r="I481" t="s">
        <v>55</v>
      </c>
      <c r="J481" t="s">
        <v>6803</v>
      </c>
      <c r="K481" t="s">
        <v>7152</v>
      </c>
      <c r="L481" t="s">
        <v>7153</v>
      </c>
      <c r="M481" t="s">
        <v>7154</v>
      </c>
      <c r="N481" t="s">
        <v>7001</v>
      </c>
      <c r="O481" t="s">
        <v>7007</v>
      </c>
      <c r="P481">
        <v>1230000</v>
      </c>
      <c r="Q481" t="s">
        <v>6636</v>
      </c>
      <c r="R481" t="s">
        <v>6636</v>
      </c>
      <c r="S481" s="12"/>
      <c r="T481" s="13"/>
      <c r="U481" t="s">
        <v>6636</v>
      </c>
    </row>
    <row r="482" spans="1:21" x14ac:dyDescent="0.25">
      <c r="A482" t="s">
        <v>6619</v>
      </c>
      <c r="B482" s="12">
        <v>41251</v>
      </c>
      <c r="C482" t="s">
        <v>7149</v>
      </c>
      <c r="D482" s="11">
        <v>46178.622129629599</v>
      </c>
      <c r="E482" t="s">
        <v>7150</v>
      </c>
      <c r="F482" t="s">
        <v>6617</v>
      </c>
      <c r="G482" t="s">
        <v>7151</v>
      </c>
      <c r="H482" t="s">
        <v>6428</v>
      </c>
      <c r="I482" t="s">
        <v>65</v>
      </c>
      <c r="J482" t="s">
        <v>219</v>
      </c>
      <c r="K482" t="s">
        <v>7152</v>
      </c>
      <c r="L482" t="s">
        <v>7153</v>
      </c>
      <c r="M482" t="s">
        <v>7154</v>
      </c>
      <c r="N482" t="s">
        <v>7001</v>
      </c>
      <c r="O482" t="s">
        <v>7007</v>
      </c>
      <c r="P482">
        <v>1230000</v>
      </c>
      <c r="Q482" t="s">
        <v>6636</v>
      </c>
      <c r="R482" t="s">
        <v>6636</v>
      </c>
      <c r="S482" s="12"/>
      <c r="T482" s="13"/>
      <c r="U482" t="s">
        <v>7056</v>
      </c>
    </row>
    <row r="483" spans="1:21" x14ac:dyDescent="0.25">
      <c r="A483" t="s">
        <v>6637</v>
      </c>
      <c r="B483" s="12">
        <v>41466</v>
      </c>
      <c r="C483" t="s">
        <v>7157</v>
      </c>
      <c r="D483" s="11">
        <v>46183.439004629603</v>
      </c>
      <c r="E483" t="s">
        <v>7158</v>
      </c>
      <c r="F483" t="s">
        <v>6617</v>
      </c>
      <c r="G483" t="s">
        <v>7151</v>
      </c>
      <c r="H483" t="s">
        <v>6428</v>
      </c>
      <c r="I483" t="s">
        <v>55</v>
      </c>
      <c r="J483" t="s">
        <v>6803</v>
      </c>
      <c r="K483" t="s">
        <v>7152</v>
      </c>
      <c r="L483" t="s">
        <v>7153</v>
      </c>
      <c r="M483" t="s">
        <v>7154</v>
      </c>
      <c r="N483" t="s">
        <v>7001</v>
      </c>
      <c r="O483" t="s">
        <v>7007</v>
      </c>
      <c r="P483">
        <v>1230000</v>
      </c>
      <c r="Q483" t="s">
        <v>6636</v>
      </c>
      <c r="R483" t="s">
        <v>6636</v>
      </c>
      <c r="S483" s="12"/>
      <c r="T483" s="13"/>
      <c r="U483" t="s">
        <v>7056</v>
      </c>
    </row>
    <row r="484" spans="1:21" x14ac:dyDescent="0.25">
      <c r="A484" t="s">
        <v>6619</v>
      </c>
      <c r="B484" s="12">
        <v>41466</v>
      </c>
      <c r="C484" t="s">
        <v>7157</v>
      </c>
      <c r="D484" s="11">
        <v>46183.491134259297</v>
      </c>
      <c r="E484" t="s">
        <v>7158</v>
      </c>
      <c r="F484" t="s">
        <v>6617</v>
      </c>
      <c r="G484" t="s">
        <v>7151</v>
      </c>
      <c r="H484" t="s">
        <v>6428</v>
      </c>
      <c r="I484" t="s">
        <v>55</v>
      </c>
      <c r="J484" t="s">
        <v>6803</v>
      </c>
      <c r="K484" t="s">
        <v>7152</v>
      </c>
      <c r="L484" t="s">
        <v>7153</v>
      </c>
      <c r="M484" t="s">
        <v>7154</v>
      </c>
      <c r="N484" t="s">
        <v>7001</v>
      </c>
      <c r="O484" t="s">
        <v>7007</v>
      </c>
      <c r="P484">
        <v>1230000</v>
      </c>
      <c r="Q484" t="s">
        <v>6636</v>
      </c>
      <c r="R484" t="s">
        <v>6636</v>
      </c>
      <c r="S484" s="12"/>
      <c r="T484" s="13"/>
      <c r="U484" t="s">
        <v>7056</v>
      </c>
    </row>
    <row r="485" spans="1:21" x14ac:dyDescent="0.25">
      <c r="A485" t="s">
        <v>6637</v>
      </c>
      <c r="B485" s="12">
        <v>41699</v>
      </c>
      <c r="C485" t="s">
        <v>7159</v>
      </c>
      <c r="D485" s="11">
        <v>46185.775740740697</v>
      </c>
      <c r="E485" t="s">
        <v>7160</v>
      </c>
      <c r="F485" t="s">
        <v>6617</v>
      </c>
      <c r="G485" t="s">
        <v>7151</v>
      </c>
      <c r="H485" t="s">
        <v>6428</v>
      </c>
      <c r="I485" t="s">
        <v>55</v>
      </c>
      <c r="J485" t="s">
        <v>44</v>
      </c>
      <c r="K485" t="s">
        <v>7161</v>
      </c>
      <c r="L485" t="s">
        <v>7153</v>
      </c>
      <c r="M485" t="s">
        <v>7162</v>
      </c>
      <c r="N485" t="s">
        <v>7001</v>
      </c>
      <c r="O485" t="s">
        <v>7007</v>
      </c>
      <c r="P485">
        <v>1174000</v>
      </c>
      <c r="Q485" t="s">
        <v>6636</v>
      </c>
      <c r="R485" t="s">
        <v>6636</v>
      </c>
      <c r="S485" s="12"/>
      <c r="T485" s="13"/>
      <c r="U485" t="s">
        <v>6636</v>
      </c>
    </row>
    <row r="486" spans="1:21" x14ac:dyDescent="0.25">
      <c r="A486" t="s">
        <v>6619</v>
      </c>
      <c r="B486" s="12">
        <v>41672</v>
      </c>
      <c r="C486" t="s">
        <v>7163</v>
      </c>
      <c r="D486" s="11">
        <v>46186.569560185198</v>
      </c>
      <c r="E486" t="s">
        <v>7164</v>
      </c>
      <c r="F486" t="s">
        <v>6617</v>
      </c>
      <c r="G486" t="s">
        <v>7151</v>
      </c>
      <c r="H486" t="s">
        <v>6428</v>
      </c>
      <c r="I486" t="s">
        <v>65</v>
      </c>
      <c r="J486" t="s">
        <v>219</v>
      </c>
      <c r="K486" t="s">
        <v>7161</v>
      </c>
      <c r="L486" t="s">
        <v>7153</v>
      </c>
      <c r="M486" t="s">
        <v>7162</v>
      </c>
      <c r="N486" t="s">
        <v>7001</v>
      </c>
      <c r="O486" t="s">
        <v>7007</v>
      </c>
      <c r="P486">
        <v>1174000</v>
      </c>
      <c r="Q486" t="s">
        <v>6778</v>
      </c>
      <c r="R486" t="s">
        <v>6911</v>
      </c>
      <c r="S486" s="12"/>
      <c r="T486" s="13"/>
      <c r="U486" t="s">
        <v>7056</v>
      </c>
    </row>
    <row r="487" spans="1:21" x14ac:dyDescent="0.25">
      <c r="A487" t="s">
        <v>6619</v>
      </c>
      <c r="B487" s="12">
        <v>41699</v>
      </c>
      <c r="C487" t="s">
        <v>7159</v>
      </c>
      <c r="D487" s="11">
        <v>46186.746701388904</v>
      </c>
      <c r="E487" t="s">
        <v>7160</v>
      </c>
      <c r="F487" t="s">
        <v>6617</v>
      </c>
      <c r="G487" t="s">
        <v>7151</v>
      </c>
      <c r="H487" t="s">
        <v>6428</v>
      </c>
      <c r="I487" t="s">
        <v>55</v>
      </c>
      <c r="J487" t="s">
        <v>44</v>
      </c>
      <c r="K487" t="s">
        <v>7161</v>
      </c>
      <c r="L487" t="s">
        <v>7153</v>
      </c>
      <c r="M487" t="s">
        <v>7162</v>
      </c>
      <c r="N487" t="s">
        <v>7001</v>
      </c>
      <c r="O487" t="s">
        <v>7007</v>
      </c>
      <c r="P487">
        <v>1174000</v>
      </c>
      <c r="Q487" t="s">
        <v>6636</v>
      </c>
      <c r="R487" t="s">
        <v>6636</v>
      </c>
      <c r="S487" s="12"/>
      <c r="T487" s="13"/>
      <c r="U487" t="s">
        <v>6636</v>
      </c>
    </row>
    <row r="488" spans="1:21" x14ac:dyDescent="0.25">
      <c r="A488" t="s">
        <v>6637</v>
      </c>
      <c r="B488" s="12">
        <v>42829</v>
      </c>
      <c r="C488" t="s">
        <v>7165</v>
      </c>
      <c r="D488" s="11">
        <v>46207.668518518498</v>
      </c>
      <c r="E488" t="s">
        <v>7166</v>
      </c>
      <c r="F488" t="s">
        <v>6617</v>
      </c>
      <c r="G488" t="s">
        <v>7151</v>
      </c>
      <c r="H488" t="s">
        <v>6428</v>
      </c>
      <c r="I488" t="s">
        <v>55</v>
      </c>
      <c r="J488" t="s">
        <v>44</v>
      </c>
      <c r="K488" t="s">
        <v>7152</v>
      </c>
      <c r="L488" t="s">
        <v>7153</v>
      </c>
      <c r="M488" t="s">
        <v>7154</v>
      </c>
      <c r="N488" t="s">
        <v>7001</v>
      </c>
      <c r="O488" t="s">
        <v>7007</v>
      </c>
      <c r="P488">
        <v>1230000</v>
      </c>
      <c r="Q488" t="s">
        <v>6778</v>
      </c>
      <c r="R488" t="s">
        <v>6779</v>
      </c>
      <c r="S488" s="12"/>
      <c r="T488" s="13"/>
      <c r="U488" t="s">
        <v>6636</v>
      </c>
    </row>
    <row r="489" spans="1:21" x14ac:dyDescent="0.25">
      <c r="A489" t="s">
        <v>6619</v>
      </c>
      <c r="B489" s="12">
        <v>42829</v>
      </c>
      <c r="C489" t="s">
        <v>7165</v>
      </c>
      <c r="D489" s="11">
        <v>46207.712361111102</v>
      </c>
      <c r="E489" t="s">
        <v>7166</v>
      </c>
      <c r="F489" t="s">
        <v>6617</v>
      </c>
      <c r="G489" t="s">
        <v>7151</v>
      </c>
      <c r="H489" t="s">
        <v>6428</v>
      </c>
      <c r="I489" t="s">
        <v>55</v>
      </c>
      <c r="J489" t="s">
        <v>44</v>
      </c>
      <c r="K489" t="s">
        <v>7152</v>
      </c>
      <c r="L489" t="s">
        <v>7153</v>
      </c>
      <c r="M489" t="s">
        <v>7154</v>
      </c>
      <c r="N489" t="s">
        <v>7001</v>
      </c>
      <c r="O489" t="s">
        <v>7007</v>
      </c>
      <c r="P489">
        <v>1230000</v>
      </c>
      <c r="Q489" t="s">
        <v>6778</v>
      </c>
      <c r="R489" t="s">
        <v>6779</v>
      </c>
      <c r="S489" s="12"/>
      <c r="T489" s="13"/>
      <c r="U489" t="s">
        <v>6636</v>
      </c>
    </row>
    <row r="490" spans="1:21" x14ac:dyDescent="0.25">
      <c r="A490" t="s">
        <v>6637</v>
      </c>
      <c r="B490" s="12">
        <v>43029</v>
      </c>
      <c r="C490" t="s">
        <v>7167</v>
      </c>
      <c r="D490" s="11">
        <v>46212.461319444403</v>
      </c>
      <c r="E490" t="s">
        <v>7168</v>
      </c>
      <c r="F490" t="s">
        <v>6617</v>
      </c>
      <c r="G490" t="s">
        <v>7151</v>
      </c>
      <c r="H490" t="s">
        <v>6428</v>
      </c>
      <c r="I490" t="s">
        <v>55</v>
      </c>
      <c r="J490" t="s">
        <v>44</v>
      </c>
      <c r="K490" t="s">
        <v>7169</v>
      </c>
      <c r="L490" t="s">
        <v>7153</v>
      </c>
      <c r="M490" t="s">
        <v>7170</v>
      </c>
      <c r="N490" t="s">
        <v>7001</v>
      </c>
      <c r="O490" t="s">
        <v>7171</v>
      </c>
      <c r="P490">
        <v>1260000</v>
      </c>
      <c r="Q490" t="s">
        <v>6636</v>
      </c>
      <c r="R490" t="s">
        <v>6636</v>
      </c>
      <c r="S490" s="12"/>
      <c r="T490" s="13"/>
      <c r="U490" t="s">
        <v>6636</v>
      </c>
    </row>
    <row r="491" spans="1:21" x14ac:dyDescent="0.25">
      <c r="A491" t="s">
        <v>6619</v>
      </c>
      <c r="B491" s="12">
        <v>43029</v>
      </c>
      <c r="C491" t="s">
        <v>7167</v>
      </c>
      <c r="D491" s="11">
        <v>46212.837025462999</v>
      </c>
      <c r="E491" t="s">
        <v>7168</v>
      </c>
      <c r="F491" t="s">
        <v>6617</v>
      </c>
      <c r="G491" t="s">
        <v>7151</v>
      </c>
      <c r="H491" t="s">
        <v>6428</v>
      </c>
      <c r="I491" t="s">
        <v>55</v>
      </c>
      <c r="J491" t="s">
        <v>44</v>
      </c>
      <c r="K491" t="s">
        <v>7169</v>
      </c>
      <c r="L491" t="s">
        <v>7153</v>
      </c>
      <c r="M491" t="s">
        <v>7170</v>
      </c>
      <c r="N491" t="s">
        <v>7001</v>
      </c>
      <c r="O491" t="s">
        <v>7171</v>
      </c>
      <c r="P491">
        <v>1260000</v>
      </c>
      <c r="Q491" t="s">
        <v>6636</v>
      </c>
      <c r="R491" t="s">
        <v>6636</v>
      </c>
      <c r="S491" s="12"/>
      <c r="T491" s="13"/>
      <c r="U491" t="s">
        <v>6636</v>
      </c>
    </row>
    <row r="492" spans="1:21" x14ac:dyDescent="0.25">
      <c r="A492" t="s">
        <v>6637</v>
      </c>
      <c r="B492" s="12">
        <v>39020</v>
      </c>
      <c r="C492" t="s">
        <v>7172</v>
      </c>
      <c r="D492" s="11">
        <v>46216.606249999997</v>
      </c>
      <c r="E492" t="s">
        <v>7173</v>
      </c>
      <c r="F492" t="s">
        <v>6617</v>
      </c>
      <c r="G492" t="s">
        <v>7151</v>
      </c>
      <c r="H492" t="s">
        <v>6428</v>
      </c>
      <c r="I492" t="s">
        <v>65</v>
      </c>
      <c r="J492" t="s">
        <v>636</v>
      </c>
      <c r="K492" t="s">
        <v>7174</v>
      </c>
      <c r="L492" t="s">
        <v>7153</v>
      </c>
      <c r="M492" t="s">
        <v>7175</v>
      </c>
      <c r="N492" t="s">
        <v>7001</v>
      </c>
      <c r="O492" t="s">
        <v>7176</v>
      </c>
      <c r="P492">
        <v>1862000</v>
      </c>
      <c r="Q492" t="s">
        <v>6636</v>
      </c>
      <c r="R492" t="s">
        <v>6636</v>
      </c>
      <c r="S492" s="12"/>
      <c r="T492" s="13"/>
      <c r="U492" t="s">
        <v>7056</v>
      </c>
    </row>
    <row r="493" spans="1:21" x14ac:dyDescent="0.25">
      <c r="A493" t="s">
        <v>6637</v>
      </c>
      <c r="B493" s="12">
        <v>43371</v>
      </c>
      <c r="C493" t="s">
        <v>7177</v>
      </c>
      <c r="D493" s="11">
        <v>46219.722569444399</v>
      </c>
      <c r="E493" t="s">
        <v>7178</v>
      </c>
      <c r="F493" t="s">
        <v>6617</v>
      </c>
      <c r="G493" t="s">
        <v>7151</v>
      </c>
      <c r="H493" t="s">
        <v>6428</v>
      </c>
      <c r="I493" t="s">
        <v>65</v>
      </c>
      <c r="J493" t="s">
        <v>219</v>
      </c>
      <c r="K493" t="s">
        <v>7169</v>
      </c>
      <c r="L493" t="s">
        <v>7153</v>
      </c>
      <c r="M493" t="s">
        <v>7170</v>
      </c>
      <c r="N493" t="s">
        <v>7001</v>
      </c>
      <c r="O493" t="s">
        <v>7171</v>
      </c>
      <c r="P493">
        <v>1260000</v>
      </c>
      <c r="Q493" t="s">
        <v>6636</v>
      </c>
      <c r="R493" t="s">
        <v>6636</v>
      </c>
      <c r="S493" s="12"/>
      <c r="T493" s="13"/>
      <c r="U493" t="s">
        <v>6636</v>
      </c>
    </row>
    <row r="494" spans="1:21" x14ac:dyDescent="0.25">
      <c r="A494" t="s">
        <v>6619</v>
      </c>
      <c r="B494" s="12">
        <v>43371</v>
      </c>
      <c r="C494" t="s">
        <v>7177</v>
      </c>
      <c r="D494" s="11">
        <v>46220.628067129597</v>
      </c>
      <c r="E494" t="s">
        <v>7178</v>
      </c>
      <c r="F494" t="s">
        <v>6617</v>
      </c>
      <c r="G494" t="s">
        <v>7151</v>
      </c>
      <c r="H494" t="s">
        <v>6428</v>
      </c>
      <c r="I494" t="s">
        <v>65</v>
      </c>
      <c r="J494" t="s">
        <v>219</v>
      </c>
      <c r="K494" t="s">
        <v>7169</v>
      </c>
      <c r="L494" t="s">
        <v>7153</v>
      </c>
      <c r="M494" t="s">
        <v>7170</v>
      </c>
      <c r="N494" t="s">
        <v>7001</v>
      </c>
      <c r="O494" t="s">
        <v>7171</v>
      </c>
      <c r="P494">
        <v>1260000</v>
      </c>
      <c r="Q494" t="s">
        <v>6636</v>
      </c>
      <c r="R494" t="s">
        <v>6636</v>
      </c>
      <c r="S494" s="12"/>
      <c r="T494" s="13"/>
      <c r="U494" t="s">
        <v>6636</v>
      </c>
    </row>
    <row r="495" spans="1:21" x14ac:dyDescent="0.25">
      <c r="A495" t="s">
        <v>6619</v>
      </c>
      <c r="B495" s="12">
        <v>41070</v>
      </c>
      <c r="C495" t="s">
        <v>7179</v>
      </c>
      <c r="D495" s="11">
        <v>46174.786180555602</v>
      </c>
      <c r="E495" t="s">
        <v>7180</v>
      </c>
      <c r="F495" t="s">
        <v>6415</v>
      </c>
      <c r="G495" t="s">
        <v>7181</v>
      </c>
      <c r="H495" t="s">
        <v>6514</v>
      </c>
      <c r="I495" t="s">
        <v>55</v>
      </c>
      <c r="J495" t="s">
        <v>44</v>
      </c>
      <c r="K495" t="s">
        <v>7182</v>
      </c>
      <c r="L495" t="s">
        <v>7183</v>
      </c>
      <c r="M495" t="s">
        <v>7184</v>
      </c>
      <c r="N495" t="s">
        <v>6761</v>
      </c>
      <c r="O495" t="s">
        <v>7185</v>
      </c>
      <c r="P495">
        <v>4899000</v>
      </c>
      <c r="Q495" t="s">
        <v>6636</v>
      </c>
      <c r="R495" t="s">
        <v>6636</v>
      </c>
      <c r="S495" s="12"/>
      <c r="T495" s="13"/>
      <c r="U495" t="s">
        <v>6629</v>
      </c>
    </row>
    <row r="496" spans="1:21" x14ac:dyDescent="0.25">
      <c r="A496" t="s">
        <v>6619</v>
      </c>
      <c r="B496" s="12">
        <v>41070</v>
      </c>
      <c r="C496" t="s">
        <v>7179</v>
      </c>
      <c r="D496" s="11">
        <v>46174.786180555602</v>
      </c>
      <c r="E496" t="s">
        <v>7180</v>
      </c>
      <c r="F496" t="s">
        <v>6415</v>
      </c>
      <c r="G496" t="s">
        <v>7186</v>
      </c>
      <c r="H496" t="s">
        <v>6514</v>
      </c>
      <c r="I496" t="s">
        <v>55</v>
      </c>
      <c r="J496" t="s">
        <v>44</v>
      </c>
      <c r="K496" t="s">
        <v>7182</v>
      </c>
      <c r="L496" t="s">
        <v>7183</v>
      </c>
      <c r="M496" t="s">
        <v>7184</v>
      </c>
      <c r="N496" t="s">
        <v>6761</v>
      </c>
      <c r="O496" t="s">
        <v>7185</v>
      </c>
      <c r="P496">
        <v>4899000</v>
      </c>
      <c r="Q496" t="s">
        <v>6636</v>
      </c>
      <c r="R496" t="s">
        <v>6636</v>
      </c>
      <c r="S496" s="12"/>
      <c r="T496" s="13"/>
      <c r="U496" t="s">
        <v>6629</v>
      </c>
    </row>
    <row r="497" spans="1:21" x14ac:dyDescent="0.25">
      <c r="A497" t="s">
        <v>6619</v>
      </c>
      <c r="B497" s="12">
        <v>41070</v>
      </c>
      <c r="C497" t="s">
        <v>7179</v>
      </c>
      <c r="D497" s="11">
        <v>46174.786180555602</v>
      </c>
      <c r="E497" t="s">
        <v>7180</v>
      </c>
      <c r="F497" t="s">
        <v>6415</v>
      </c>
      <c r="G497" t="s">
        <v>7187</v>
      </c>
      <c r="H497" t="s">
        <v>6514</v>
      </c>
      <c r="I497" t="s">
        <v>55</v>
      </c>
      <c r="J497" t="s">
        <v>44</v>
      </c>
      <c r="K497" t="s">
        <v>7182</v>
      </c>
      <c r="L497" t="s">
        <v>7183</v>
      </c>
      <c r="M497" t="s">
        <v>7184</v>
      </c>
      <c r="N497" t="s">
        <v>6761</v>
      </c>
      <c r="O497" t="s">
        <v>7185</v>
      </c>
      <c r="P497">
        <v>4899000</v>
      </c>
      <c r="Q497" t="s">
        <v>6636</v>
      </c>
      <c r="R497" t="s">
        <v>6636</v>
      </c>
      <c r="S497" s="12"/>
      <c r="T497" s="13"/>
      <c r="U497" t="s">
        <v>6629</v>
      </c>
    </row>
    <row r="498" spans="1:21" x14ac:dyDescent="0.25">
      <c r="A498" t="s">
        <v>6619</v>
      </c>
      <c r="B498" s="12">
        <v>41070</v>
      </c>
      <c r="C498" t="s">
        <v>7179</v>
      </c>
      <c r="D498" s="11">
        <v>46174.786180555602</v>
      </c>
      <c r="E498" t="s">
        <v>7180</v>
      </c>
      <c r="F498" t="s">
        <v>6415</v>
      </c>
      <c r="G498" t="s">
        <v>7188</v>
      </c>
      <c r="H498" t="s">
        <v>6514</v>
      </c>
      <c r="I498" t="s">
        <v>55</v>
      </c>
      <c r="J498" t="s">
        <v>44</v>
      </c>
      <c r="K498" t="s">
        <v>7182</v>
      </c>
      <c r="L498" t="s">
        <v>7183</v>
      </c>
      <c r="M498" t="s">
        <v>7184</v>
      </c>
      <c r="N498" t="s">
        <v>6761</v>
      </c>
      <c r="O498" t="s">
        <v>7185</v>
      </c>
      <c r="P498">
        <v>4899000</v>
      </c>
      <c r="Q498" t="s">
        <v>6636</v>
      </c>
      <c r="R498" t="s">
        <v>6636</v>
      </c>
      <c r="S498" s="12"/>
      <c r="T498" s="13"/>
      <c r="U498" t="s">
        <v>6629</v>
      </c>
    </row>
    <row r="499" spans="1:21" x14ac:dyDescent="0.25">
      <c r="A499" t="s">
        <v>6619</v>
      </c>
      <c r="B499" s="12">
        <v>41070</v>
      </c>
      <c r="C499" t="s">
        <v>7179</v>
      </c>
      <c r="D499" s="11">
        <v>46174.786180555602</v>
      </c>
      <c r="E499" t="s">
        <v>7180</v>
      </c>
      <c r="F499" t="s">
        <v>6415</v>
      </c>
      <c r="G499" t="s">
        <v>7189</v>
      </c>
      <c r="H499" t="s">
        <v>6514</v>
      </c>
      <c r="I499" t="s">
        <v>55</v>
      </c>
      <c r="J499" t="s">
        <v>44</v>
      </c>
      <c r="K499" t="s">
        <v>7182</v>
      </c>
      <c r="L499" t="s">
        <v>7183</v>
      </c>
      <c r="M499" t="s">
        <v>7184</v>
      </c>
      <c r="N499" t="s">
        <v>6761</v>
      </c>
      <c r="O499" t="s">
        <v>7185</v>
      </c>
      <c r="P499">
        <v>4899000</v>
      </c>
      <c r="Q499" t="s">
        <v>6636</v>
      </c>
      <c r="R499" t="s">
        <v>6636</v>
      </c>
      <c r="S499" s="12"/>
      <c r="T499" s="13"/>
      <c r="U499" t="s">
        <v>6629</v>
      </c>
    </row>
    <row r="500" spans="1:21" x14ac:dyDescent="0.25">
      <c r="A500" t="s">
        <v>6619</v>
      </c>
      <c r="B500" s="12">
        <v>41070</v>
      </c>
      <c r="C500" t="s">
        <v>7179</v>
      </c>
      <c r="D500" s="11">
        <v>46174.786180555602</v>
      </c>
      <c r="E500" t="s">
        <v>7180</v>
      </c>
      <c r="F500" t="s">
        <v>6415</v>
      </c>
      <c r="G500" t="s">
        <v>7190</v>
      </c>
      <c r="H500" t="s">
        <v>6514</v>
      </c>
      <c r="I500" t="s">
        <v>55</v>
      </c>
      <c r="J500" t="s">
        <v>44</v>
      </c>
      <c r="K500" t="s">
        <v>7182</v>
      </c>
      <c r="L500" t="s">
        <v>7183</v>
      </c>
      <c r="M500" t="s">
        <v>7184</v>
      </c>
      <c r="N500" t="s">
        <v>6761</v>
      </c>
      <c r="O500" t="s">
        <v>7185</v>
      </c>
      <c r="P500">
        <v>4899000</v>
      </c>
      <c r="Q500" t="s">
        <v>6636</v>
      </c>
      <c r="R500" t="s">
        <v>6636</v>
      </c>
      <c r="S500" s="12"/>
      <c r="T500" s="13"/>
      <c r="U500" t="s">
        <v>6629</v>
      </c>
    </row>
    <row r="501" spans="1:21" x14ac:dyDescent="0.25">
      <c r="A501" t="s">
        <v>6619</v>
      </c>
      <c r="B501" s="12">
        <v>41070</v>
      </c>
      <c r="C501" t="s">
        <v>7179</v>
      </c>
      <c r="D501" s="11">
        <v>46174.786180555602</v>
      </c>
      <c r="E501" t="s">
        <v>7180</v>
      </c>
      <c r="F501" t="s">
        <v>6415</v>
      </c>
      <c r="G501" t="s">
        <v>7191</v>
      </c>
      <c r="H501" t="s">
        <v>6514</v>
      </c>
      <c r="I501" t="s">
        <v>55</v>
      </c>
      <c r="J501" t="s">
        <v>44</v>
      </c>
      <c r="K501" t="s">
        <v>7182</v>
      </c>
      <c r="L501" t="s">
        <v>7183</v>
      </c>
      <c r="M501" t="s">
        <v>7184</v>
      </c>
      <c r="N501" t="s">
        <v>6761</v>
      </c>
      <c r="O501" t="s">
        <v>7185</v>
      </c>
      <c r="P501">
        <v>4899000</v>
      </c>
      <c r="Q501" t="s">
        <v>6636</v>
      </c>
      <c r="R501" t="s">
        <v>6636</v>
      </c>
      <c r="S501" s="12"/>
      <c r="T501" s="13"/>
      <c r="U501" t="s">
        <v>6629</v>
      </c>
    </row>
    <row r="502" spans="1:21" x14ac:dyDescent="0.25">
      <c r="A502" t="s">
        <v>6619</v>
      </c>
      <c r="B502" s="12">
        <v>41070</v>
      </c>
      <c r="C502" t="s">
        <v>7179</v>
      </c>
      <c r="D502" s="11">
        <v>46174.786180555602</v>
      </c>
      <c r="E502" t="s">
        <v>7180</v>
      </c>
      <c r="F502" t="s">
        <v>6415</v>
      </c>
      <c r="G502" t="s">
        <v>7192</v>
      </c>
      <c r="H502" t="s">
        <v>6514</v>
      </c>
      <c r="I502" t="s">
        <v>55</v>
      </c>
      <c r="J502" t="s">
        <v>44</v>
      </c>
      <c r="K502" t="s">
        <v>7182</v>
      </c>
      <c r="L502" t="s">
        <v>7183</v>
      </c>
      <c r="M502" t="s">
        <v>7184</v>
      </c>
      <c r="N502" t="s">
        <v>6761</v>
      </c>
      <c r="O502" t="s">
        <v>7185</v>
      </c>
      <c r="P502">
        <v>4899000</v>
      </c>
      <c r="Q502" t="s">
        <v>6636</v>
      </c>
      <c r="R502" t="s">
        <v>6636</v>
      </c>
      <c r="S502" s="12"/>
      <c r="T502" s="13"/>
      <c r="U502" t="s">
        <v>6629</v>
      </c>
    </row>
    <row r="503" spans="1:21" x14ac:dyDescent="0.25">
      <c r="A503" t="s">
        <v>6619</v>
      </c>
      <c r="B503" s="12">
        <v>41070</v>
      </c>
      <c r="C503" t="s">
        <v>7179</v>
      </c>
      <c r="D503" s="11">
        <v>46174.786180555602</v>
      </c>
      <c r="E503" t="s">
        <v>7180</v>
      </c>
      <c r="F503" t="s">
        <v>6415</v>
      </c>
      <c r="G503" t="s">
        <v>7193</v>
      </c>
      <c r="H503" t="s">
        <v>6514</v>
      </c>
      <c r="I503" t="s">
        <v>55</v>
      </c>
      <c r="J503" t="s">
        <v>44</v>
      </c>
      <c r="K503" t="s">
        <v>7182</v>
      </c>
      <c r="L503" t="s">
        <v>7183</v>
      </c>
      <c r="M503" t="s">
        <v>7184</v>
      </c>
      <c r="N503" t="s">
        <v>6761</v>
      </c>
      <c r="O503" t="s">
        <v>7185</v>
      </c>
      <c r="P503">
        <v>4899000</v>
      </c>
      <c r="Q503" t="s">
        <v>6636</v>
      </c>
      <c r="R503" t="s">
        <v>6636</v>
      </c>
      <c r="S503" s="12"/>
      <c r="T503" s="13"/>
      <c r="U503" t="s">
        <v>6629</v>
      </c>
    </row>
    <row r="504" spans="1:21" x14ac:dyDescent="0.25">
      <c r="A504" t="s">
        <v>6619</v>
      </c>
      <c r="B504" s="12">
        <v>41070</v>
      </c>
      <c r="C504" t="s">
        <v>7179</v>
      </c>
      <c r="D504" s="11">
        <v>46174.786180555602</v>
      </c>
      <c r="E504" t="s">
        <v>7180</v>
      </c>
      <c r="F504" t="s">
        <v>6415</v>
      </c>
      <c r="G504" t="s">
        <v>7194</v>
      </c>
      <c r="H504" t="s">
        <v>6514</v>
      </c>
      <c r="I504" t="s">
        <v>55</v>
      </c>
      <c r="J504" t="s">
        <v>44</v>
      </c>
      <c r="K504" t="s">
        <v>7182</v>
      </c>
      <c r="L504" t="s">
        <v>7183</v>
      </c>
      <c r="M504" t="s">
        <v>7184</v>
      </c>
      <c r="N504" t="s">
        <v>6761</v>
      </c>
      <c r="O504" t="s">
        <v>7185</v>
      </c>
      <c r="P504">
        <v>4899000</v>
      </c>
      <c r="Q504" t="s">
        <v>6636</v>
      </c>
      <c r="R504" t="s">
        <v>6636</v>
      </c>
      <c r="S504" s="12"/>
      <c r="T504" s="13"/>
      <c r="U504" t="s">
        <v>6629</v>
      </c>
    </row>
    <row r="505" spans="1:21" x14ac:dyDescent="0.25">
      <c r="A505" t="s">
        <v>6619</v>
      </c>
      <c r="B505" s="12">
        <v>41070</v>
      </c>
      <c r="C505" t="s">
        <v>7179</v>
      </c>
      <c r="D505" s="11">
        <v>46174.786180555602</v>
      </c>
      <c r="E505" t="s">
        <v>7180</v>
      </c>
      <c r="F505" t="s">
        <v>6415</v>
      </c>
      <c r="G505" t="s">
        <v>7195</v>
      </c>
      <c r="H505" t="s">
        <v>6514</v>
      </c>
      <c r="I505" t="s">
        <v>55</v>
      </c>
      <c r="J505" t="s">
        <v>44</v>
      </c>
      <c r="K505" t="s">
        <v>7182</v>
      </c>
      <c r="L505" t="s">
        <v>7183</v>
      </c>
      <c r="M505" t="s">
        <v>7184</v>
      </c>
      <c r="N505" t="s">
        <v>6761</v>
      </c>
      <c r="O505" t="s">
        <v>7185</v>
      </c>
      <c r="P505">
        <v>4899000</v>
      </c>
      <c r="Q505" t="s">
        <v>6636</v>
      </c>
      <c r="R505" t="s">
        <v>6636</v>
      </c>
      <c r="S505" s="12"/>
      <c r="T505" s="13"/>
      <c r="U505" t="s">
        <v>6629</v>
      </c>
    </row>
    <row r="506" spans="1:21" x14ac:dyDescent="0.25">
      <c r="A506" t="s">
        <v>6619</v>
      </c>
      <c r="B506" s="12">
        <v>41113</v>
      </c>
      <c r="C506" t="s">
        <v>7196</v>
      </c>
      <c r="D506" s="11">
        <v>46175.677766203698</v>
      </c>
      <c r="E506" t="s">
        <v>7197</v>
      </c>
      <c r="F506" t="s">
        <v>6415</v>
      </c>
      <c r="G506" t="s">
        <v>7198</v>
      </c>
      <c r="H506" t="s">
        <v>6514</v>
      </c>
      <c r="I506" t="s">
        <v>55</v>
      </c>
      <c r="J506" t="s">
        <v>176</v>
      </c>
      <c r="K506" t="s">
        <v>7199</v>
      </c>
      <c r="L506" t="s">
        <v>7200</v>
      </c>
      <c r="M506" t="s">
        <v>7201</v>
      </c>
      <c r="N506" t="s">
        <v>7202</v>
      </c>
      <c r="O506" t="s">
        <v>7203</v>
      </c>
      <c r="P506">
        <v>3182766</v>
      </c>
      <c r="Q506" t="s">
        <v>6636</v>
      </c>
      <c r="R506" t="s">
        <v>6636</v>
      </c>
      <c r="S506" s="12"/>
      <c r="T506" s="13"/>
      <c r="U506" t="s">
        <v>6629</v>
      </c>
    </row>
    <row r="507" spans="1:21" x14ac:dyDescent="0.25">
      <c r="A507" t="s">
        <v>6619</v>
      </c>
      <c r="B507" s="12">
        <v>41113</v>
      </c>
      <c r="C507" t="s">
        <v>7196</v>
      </c>
      <c r="D507" s="11">
        <v>46175.677766203698</v>
      </c>
      <c r="E507" t="s">
        <v>7197</v>
      </c>
      <c r="F507" t="s">
        <v>6415</v>
      </c>
      <c r="G507" t="s">
        <v>7204</v>
      </c>
      <c r="H507" t="s">
        <v>6514</v>
      </c>
      <c r="I507" t="s">
        <v>55</v>
      </c>
      <c r="J507" t="s">
        <v>176</v>
      </c>
      <c r="K507" t="s">
        <v>7199</v>
      </c>
      <c r="L507" t="s">
        <v>7200</v>
      </c>
      <c r="M507" t="s">
        <v>7201</v>
      </c>
      <c r="N507" t="s">
        <v>7202</v>
      </c>
      <c r="O507" t="s">
        <v>7203</v>
      </c>
      <c r="P507">
        <v>3182766</v>
      </c>
      <c r="Q507" t="s">
        <v>6636</v>
      </c>
      <c r="R507" t="s">
        <v>6636</v>
      </c>
      <c r="S507" s="12"/>
      <c r="T507" s="13"/>
      <c r="U507" t="s">
        <v>6629</v>
      </c>
    </row>
    <row r="508" spans="1:21" x14ac:dyDescent="0.25">
      <c r="A508" t="s">
        <v>6619</v>
      </c>
      <c r="B508" s="12">
        <v>41113</v>
      </c>
      <c r="C508" t="s">
        <v>7196</v>
      </c>
      <c r="D508" s="11">
        <v>46175.677766203698</v>
      </c>
      <c r="E508" t="s">
        <v>7197</v>
      </c>
      <c r="F508" t="s">
        <v>6415</v>
      </c>
      <c r="G508" t="s">
        <v>7205</v>
      </c>
      <c r="H508" t="s">
        <v>6514</v>
      </c>
      <c r="I508" t="s">
        <v>55</v>
      </c>
      <c r="J508" t="s">
        <v>176</v>
      </c>
      <c r="K508" t="s">
        <v>7199</v>
      </c>
      <c r="L508" t="s">
        <v>7200</v>
      </c>
      <c r="M508" t="s">
        <v>7201</v>
      </c>
      <c r="N508" t="s">
        <v>7202</v>
      </c>
      <c r="O508" t="s">
        <v>7203</v>
      </c>
      <c r="P508">
        <v>3182766</v>
      </c>
      <c r="Q508" t="s">
        <v>6636</v>
      </c>
      <c r="R508" t="s">
        <v>6636</v>
      </c>
      <c r="S508" s="12"/>
      <c r="T508" s="13"/>
      <c r="U508" t="s">
        <v>6629</v>
      </c>
    </row>
    <row r="509" spans="1:21" x14ac:dyDescent="0.25">
      <c r="A509" t="s">
        <v>6619</v>
      </c>
      <c r="B509" s="12">
        <v>41113</v>
      </c>
      <c r="C509" t="s">
        <v>7196</v>
      </c>
      <c r="D509" s="11">
        <v>46175.677766203698</v>
      </c>
      <c r="E509" t="s">
        <v>7197</v>
      </c>
      <c r="F509" t="s">
        <v>6415</v>
      </c>
      <c r="G509" t="s">
        <v>7206</v>
      </c>
      <c r="H509" t="s">
        <v>6514</v>
      </c>
      <c r="I509" t="s">
        <v>55</v>
      </c>
      <c r="J509" t="s">
        <v>176</v>
      </c>
      <c r="K509" t="s">
        <v>7199</v>
      </c>
      <c r="L509" t="s">
        <v>7200</v>
      </c>
      <c r="M509" t="s">
        <v>7201</v>
      </c>
      <c r="N509" t="s">
        <v>7202</v>
      </c>
      <c r="O509" t="s">
        <v>7203</v>
      </c>
      <c r="P509">
        <v>3182766</v>
      </c>
      <c r="Q509" t="s">
        <v>6636</v>
      </c>
      <c r="R509" t="s">
        <v>6636</v>
      </c>
      <c r="S509" s="12"/>
      <c r="T509" s="13"/>
      <c r="U509" t="s">
        <v>6629</v>
      </c>
    </row>
    <row r="510" spans="1:21" x14ac:dyDescent="0.25">
      <c r="A510" t="s">
        <v>6619</v>
      </c>
      <c r="B510" s="12">
        <v>41113</v>
      </c>
      <c r="C510" t="s">
        <v>7196</v>
      </c>
      <c r="D510" s="11">
        <v>46175.677766203698</v>
      </c>
      <c r="E510" t="s">
        <v>7197</v>
      </c>
      <c r="F510" t="s">
        <v>6415</v>
      </c>
      <c r="G510" t="s">
        <v>7207</v>
      </c>
      <c r="H510" t="s">
        <v>6514</v>
      </c>
      <c r="I510" t="s">
        <v>55</v>
      </c>
      <c r="J510" t="s">
        <v>176</v>
      </c>
      <c r="K510" t="s">
        <v>7199</v>
      </c>
      <c r="L510" t="s">
        <v>7200</v>
      </c>
      <c r="M510" t="s">
        <v>7201</v>
      </c>
      <c r="N510" t="s">
        <v>7202</v>
      </c>
      <c r="O510" t="s">
        <v>7203</v>
      </c>
      <c r="P510">
        <v>3182766</v>
      </c>
      <c r="Q510" t="s">
        <v>6636</v>
      </c>
      <c r="R510" t="s">
        <v>6636</v>
      </c>
      <c r="S510" s="12"/>
      <c r="T510" s="13"/>
      <c r="U510" t="s">
        <v>6629</v>
      </c>
    </row>
    <row r="511" spans="1:21" x14ac:dyDescent="0.25">
      <c r="A511" t="s">
        <v>6619</v>
      </c>
      <c r="B511" s="12">
        <v>41113</v>
      </c>
      <c r="C511" t="s">
        <v>7196</v>
      </c>
      <c r="D511" s="11">
        <v>46175.677766203698</v>
      </c>
      <c r="E511" t="s">
        <v>7197</v>
      </c>
      <c r="F511" t="s">
        <v>6415</v>
      </c>
      <c r="G511" t="s">
        <v>7208</v>
      </c>
      <c r="H511" t="s">
        <v>6514</v>
      </c>
      <c r="I511" t="s">
        <v>55</v>
      </c>
      <c r="J511" t="s">
        <v>176</v>
      </c>
      <c r="K511" t="s">
        <v>7199</v>
      </c>
      <c r="L511" t="s">
        <v>7200</v>
      </c>
      <c r="M511" t="s">
        <v>7201</v>
      </c>
      <c r="N511" t="s">
        <v>7202</v>
      </c>
      <c r="O511" t="s">
        <v>7203</v>
      </c>
      <c r="P511">
        <v>3182766</v>
      </c>
      <c r="Q511" t="s">
        <v>6636</v>
      </c>
      <c r="R511" t="s">
        <v>6636</v>
      </c>
      <c r="S511" s="12"/>
      <c r="T511" s="13"/>
      <c r="U511" t="s">
        <v>6629</v>
      </c>
    </row>
    <row r="512" spans="1:21" x14ac:dyDescent="0.25">
      <c r="A512" t="s">
        <v>6619</v>
      </c>
      <c r="B512" s="12">
        <v>41113</v>
      </c>
      <c r="C512" t="s">
        <v>7196</v>
      </c>
      <c r="D512" s="11">
        <v>46175.677766203698</v>
      </c>
      <c r="E512" t="s">
        <v>7197</v>
      </c>
      <c r="F512" t="s">
        <v>6415</v>
      </c>
      <c r="G512" t="s">
        <v>7209</v>
      </c>
      <c r="H512" t="s">
        <v>6514</v>
      </c>
      <c r="I512" t="s">
        <v>55</v>
      </c>
      <c r="J512" t="s">
        <v>176</v>
      </c>
      <c r="K512" t="s">
        <v>7199</v>
      </c>
      <c r="L512" t="s">
        <v>7200</v>
      </c>
      <c r="M512" t="s">
        <v>7201</v>
      </c>
      <c r="N512" t="s">
        <v>7202</v>
      </c>
      <c r="O512" t="s">
        <v>7203</v>
      </c>
      <c r="P512">
        <v>3182766</v>
      </c>
      <c r="Q512" t="s">
        <v>6636</v>
      </c>
      <c r="R512" t="s">
        <v>6636</v>
      </c>
      <c r="S512" s="12"/>
      <c r="T512" s="13"/>
      <c r="U512" t="s">
        <v>6629</v>
      </c>
    </row>
    <row r="513" spans="1:21" x14ac:dyDescent="0.25">
      <c r="A513" t="s">
        <v>6619</v>
      </c>
      <c r="B513" s="12">
        <v>41113</v>
      </c>
      <c r="C513" t="s">
        <v>7196</v>
      </c>
      <c r="D513" s="11">
        <v>46175.677766203698</v>
      </c>
      <c r="E513" t="s">
        <v>7197</v>
      </c>
      <c r="F513" t="s">
        <v>6415</v>
      </c>
      <c r="G513" t="s">
        <v>7210</v>
      </c>
      <c r="H513" t="s">
        <v>6514</v>
      </c>
      <c r="I513" t="s">
        <v>55</v>
      </c>
      <c r="J513" t="s">
        <v>176</v>
      </c>
      <c r="K513" t="s">
        <v>7199</v>
      </c>
      <c r="L513" t="s">
        <v>7200</v>
      </c>
      <c r="M513" t="s">
        <v>7201</v>
      </c>
      <c r="N513" t="s">
        <v>7202</v>
      </c>
      <c r="O513" t="s">
        <v>7203</v>
      </c>
      <c r="P513">
        <v>3182766</v>
      </c>
      <c r="Q513" t="s">
        <v>6636</v>
      </c>
      <c r="R513" t="s">
        <v>6636</v>
      </c>
      <c r="S513" s="12"/>
      <c r="T513" s="13"/>
      <c r="U513" t="s">
        <v>6629</v>
      </c>
    </row>
    <row r="514" spans="1:21" x14ac:dyDescent="0.25">
      <c r="A514" t="s">
        <v>6619</v>
      </c>
      <c r="B514" s="12">
        <v>41113</v>
      </c>
      <c r="C514" t="s">
        <v>7196</v>
      </c>
      <c r="D514" s="11">
        <v>46175.677766203698</v>
      </c>
      <c r="E514" t="s">
        <v>7197</v>
      </c>
      <c r="F514" t="s">
        <v>6415</v>
      </c>
      <c r="G514" t="s">
        <v>7211</v>
      </c>
      <c r="H514" t="s">
        <v>6514</v>
      </c>
      <c r="I514" t="s">
        <v>55</v>
      </c>
      <c r="J514" t="s">
        <v>176</v>
      </c>
      <c r="K514" t="s">
        <v>7199</v>
      </c>
      <c r="L514" t="s">
        <v>7200</v>
      </c>
      <c r="M514" t="s">
        <v>7201</v>
      </c>
      <c r="N514" t="s">
        <v>7202</v>
      </c>
      <c r="O514" t="s">
        <v>7203</v>
      </c>
      <c r="P514">
        <v>3182766</v>
      </c>
      <c r="Q514" t="s">
        <v>6636</v>
      </c>
      <c r="R514" t="s">
        <v>6636</v>
      </c>
      <c r="S514" s="12"/>
      <c r="T514" s="13"/>
      <c r="U514" t="s">
        <v>6629</v>
      </c>
    </row>
    <row r="515" spans="1:21" x14ac:dyDescent="0.25">
      <c r="A515" t="s">
        <v>6637</v>
      </c>
      <c r="B515" s="12">
        <v>41139</v>
      </c>
      <c r="C515" t="s">
        <v>7212</v>
      </c>
      <c r="D515" s="11">
        <v>46176.559571759302</v>
      </c>
      <c r="E515" t="s">
        <v>7213</v>
      </c>
      <c r="F515" t="s">
        <v>6415</v>
      </c>
      <c r="G515" t="s">
        <v>7214</v>
      </c>
      <c r="H515" t="s">
        <v>6514</v>
      </c>
      <c r="I515" t="s">
        <v>65</v>
      </c>
      <c r="J515" t="s">
        <v>67</v>
      </c>
      <c r="K515" t="s">
        <v>7215</v>
      </c>
      <c r="L515" t="s">
        <v>7216</v>
      </c>
      <c r="M515" t="s">
        <v>7217</v>
      </c>
      <c r="N515" t="s">
        <v>7218</v>
      </c>
      <c r="O515" t="s">
        <v>7219</v>
      </c>
      <c r="P515">
        <v>740000</v>
      </c>
      <c r="Q515" t="s">
        <v>6636</v>
      </c>
      <c r="R515" t="s">
        <v>6636</v>
      </c>
      <c r="S515" s="12"/>
      <c r="T515" s="13"/>
      <c r="U515" t="s">
        <v>6636</v>
      </c>
    </row>
    <row r="516" spans="1:21" x14ac:dyDescent="0.25">
      <c r="A516" t="s">
        <v>6637</v>
      </c>
      <c r="B516" s="12">
        <v>41139</v>
      </c>
      <c r="C516" t="s">
        <v>7212</v>
      </c>
      <c r="D516" s="11">
        <v>46176.559571759302</v>
      </c>
      <c r="E516" t="s">
        <v>7213</v>
      </c>
      <c r="F516" t="s">
        <v>6415</v>
      </c>
      <c r="G516" t="s">
        <v>7220</v>
      </c>
      <c r="H516" t="s">
        <v>6514</v>
      </c>
      <c r="I516" t="s">
        <v>65</v>
      </c>
      <c r="J516" t="s">
        <v>67</v>
      </c>
      <c r="K516" t="s">
        <v>7215</v>
      </c>
      <c r="L516" t="s">
        <v>7216</v>
      </c>
      <c r="M516" t="s">
        <v>7217</v>
      </c>
      <c r="N516" t="s">
        <v>7218</v>
      </c>
      <c r="O516" t="s">
        <v>7219</v>
      </c>
      <c r="P516">
        <v>740000</v>
      </c>
      <c r="Q516" t="s">
        <v>6636</v>
      </c>
      <c r="R516" t="s">
        <v>6636</v>
      </c>
      <c r="S516" s="12"/>
      <c r="T516" s="13"/>
      <c r="U516" t="s">
        <v>6636</v>
      </c>
    </row>
    <row r="517" spans="1:21" x14ac:dyDescent="0.25">
      <c r="A517" t="s">
        <v>6637</v>
      </c>
      <c r="B517" s="12">
        <v>41139</v>
      </c>
      <c r="C517" t="s">
        <v>7212</v>
      </c>
      <c r="D517" s="11">
        <v>46176.559571759302</v>
      </c>
      <c r="E517" t="s">
        <v>7213</v>
      </c>
      <c r="F517" t="s">
        <v>6415</v>
      </c>
      <c r="G517" t="s">
        <v>7221</v>
      </c>
      <c r="H517" t="s">
        <v>6514</v>
      </c>
      <c r="I517" t="s">
        <v>65</v>
      </c>
      <c r="J517" t="s">
        <v>67</v>
      </c>
      <c r="K517" t="s">
        <v>7215</v>
      </c>
      <c r="L517" t="s">
        <v>7216</v>
      </c>
      <c r="M517" t="s">
        <v>7217</v>
      </c>
      <c r="N517" t="s">
        <v>7218</v>
      </c>
      <c r="O517" t="s">
        <v>7219</v>
      </c>
      <c r="P517">
        <v>740000</v>
      </c>
      <c r="Q517" t="s">
        <v>6636</v>
      </c>
      <c r="R517" t="s">
        <v>6636</v>
      </c>
      <c r="S517" s="12"/>
      <c r="T517" s="13"/>
      <c r="U517" t="s">
        <v>6636</v>
      </c>
    </row>
    <row r="518" spans="1:21" x14ac:dyDescent="0.25">
      <c r="A518" t="s">
        <v>6637</v>
      </c>
      <c r="B518" s="12">
        <v>41139</v>
      </c>
      <c r="C518" t="s">
        <v>7212</v>
      </c>
      <c r="D518" s="11">
        <v>46176.559571759302</v>
      </c>
      <c r="E518" t="s">
        <v>7213</v>
      </c>
      <c r="F518" t="s">
        <v>6415</v>
      </c>
      <c r="G518" t="s">
        <v>7222</v>
      </c>
      <c r="H518" t="s">
        <v>6514</v>
      </c>
      <c r="I518" t="s">
        <v>65</v>
      </c>
      <c r="J518" t="s">
        <v>67</v>
      </c>
      <c r="K518" t="s">
        <v>7215</v>
      </c>
      <c r="L518" t="s">
        <v>7216</v>
      </c>
      <c r="M518" t="s">
        <v>7217</v>
      </c>
      <c r="N518" t="s">
        <v>7218</v>
      </c>
      <c r="O518" t="s">
        <v>7219</v>
      </c>
      <c r="P518">
        <v>740000</v>
      </c>
      <c r="Q518" t="s">
        <v>6636</v>
      </c>
      <c r="R518" t="s">
        <v>6636</v>
      </c>
      <c r="S518" s="12"/>
      <c r="T518" s="13"/>
      <c r="U518" t="s">
        <v>6636</v>
      </c>
    </row>
    <row r="519" spans="1:21" x14ac:dyDescent="0.25">
      <c r="A519" t="s">
        <v>6637</v>
      </c>
      <c r="B519" s="12">
        <v>41139</v>
      </c>
      <c r="C519" t="s">
        <v>7212</v>
      </c>
      <c r="D519" s="11">
        <v>46176.559571759302</v>
      </c>
      <c r="E519" t="s">
        <v>7213</v>
      </c>
      <c r="F519" t="s">
        <v>6415</v>
      </c>
      <c r="G519" t="s">
        <v>7223</v>
      </c>
      <c r="H519" t="s">
        <v>6514</v>
      </c>
      <c r="I519" t="s">
        <v>65</v>
      </c>
      <c r="J519" t="s">
        <v>67</v>
      </c>
      <c r="K519" t="s">
        <v>7215</v>
      </c>
      <c r="L519" t="s">
        <v>7216</v>
      </c>
      <c r="M519" t="s">
        <v>7217</v>
      </c>
      <c r="N519" t="s">
        <v>7218</v>
      </c>
      <c r="O519" t="s">
        <v>7219</v>
      </c>
      <c r="P519">
        <v>740000</v>
      </c>
      <c r="Q519" t="s">
        <v>6636</v>
      </c>
      <c r="R519" t="s">
        <v>6636</v>
      </c>
      <c r="S519" s="12"/>
      <c r="T519" s="13"/>
      <c r="U519" t="s">
        <v>6636</v>
      </c>
    </row>
    <row r="520" spans="1:21" x14ac:dyDescent="0.25">
      <c r="A520" t="s">
        <v>6637</v>
      </c>
      <c r="B520" s="12">
        <v>41139</v>
      </c>
      <c r="C520" t="s">
        <v>7212</v>
      </c>
      <c r="D520" s="11">
        <v>46176.559571759302</v>
      </c>
      <c r="E520" t="s">
        <v>7213</v>
      </c>
      <c r="F520" t="s">
        <v>6415</v>
      </c>
      <c r="G520" t="s">
        <v>7224</v>
      </c>
      <c r="H520" t="s">
        <v>6514</v>
      </c>
      <c r="I520" t="s">
        <v>65</v>
      </c>
      <c r="J520" t="s">
        <v>67</v>
      </c>
      <c r="K520" t="s">
        <v>7215</v>
      </c>
      <c r="L520" t="s">
        <v>7216</v>
      </c>
      <c r="M520" t="s">
        <v>7217</v>
      </c>
      <c r="N520" t="s">
        <v>7218</v>
      </c>
      <c r="O520" t="s">
        <v>7219</v>
      </c>
      <c r="P520">
        <v>740000</v>
      </c>
      <c r="Q520" t="s">
        <v>6636</v>
      </c>
      <c r="R520" t="s">
        <v>6636</v>
      </c>
      <c r="S520" s="12"/>
      <c r="T520" s="13"/>
      <c r="U520" t="s">
        <v>6636</v>
      </c>
    </row>
    <row r="521" spans="1:21" x14ac:dyDescent="0.25">
      <c r="A521" t="s">
        <v>6637</v>
      </c>
      <c r="B521" s="12">
        <v>41139</v>
      </c>
      <c r="C521" t="s">
        <v>7212</v>
      </c>
      <c r="D521" s="11">
        <v>46176.559571759302</v>
      </c>
      <c r="E521" t="s">
        <v>7213</v>
      </c>
      <c r="F521" t="s">
        <v>6415</v>
      </c>
      <c r="G521" t="s">
        <v>7225</v>
      </c>
      <c r="H521" t="s">
        <v>6514</v>
      </c>
      <c r="I521" t="s">
        <v>65</v>
      </c>
      <c r="J521" t="s">
        <v>67</v>
      </c>
      <c r="K521" t="s">
        <v>7215</v>
      </c>
      <c r="L521" t="s">
        <v>7216</v>
      </c>
      <c r="M521" t="s">
        <v>7217</v>
      </c>
      <c r="N521" t="s">
        <v>7218</v>
      </c>
      <c r="O521" t="s">
        <v>7219</v>
      </c>
      <c r="P521">
        <v>740000</v>
      </c>
      <c r="Q521" t="s">
        <v>6636</v>
      </c>
      <c r="R521" t="s">
        <v>6636</v>
      </c>
      <c r="S521" s="12"/>
      <c r="T521" s="13"/>
      <c r="U521" t="s">
        <v>6636</v>
      </c>
    </row>
    <row r="522" spans="1:21" x14ac:dyDescent="0.25">
      <c r="A522" t="s">
        <v>6637</v>
      </c>
      <c r="B522" s="12">
        <v>41139</v>
      </c>
      <c r="C522" t="s">
        <v>7212</v>
      </c>
      <c r="D522" s="11">
        <v>46176.559571759302</v>
      </c>
      <c r="E522" t="s">
        <v>7213</v>
      </c>
      <c r="F522" t="s">
        <v>6415</v>
      </c>
      <c r="G522" t="s">
        <v>7226</v>
      </c>
      <c r="H522" t="s">
        <v>6514</v>
      </c>
      <c r="I522" t="s">
        <v>65</v>
      </c>
      <c r="J522" t="s">
        <v>67</v>
      </c>
      <c r="K522" t="s">
        <v>7215</v>
      </c>
      <c r="L522" t="s">
        <v>7216</v>
      </c>
      <c r="M522" t="s">
        <v>7217</v>
      </c>
      <c r="N522" t="s">
        <v>7218</v>
      </c>
      <c r="O522" t="s">
        <v>7219</v>
      </c>
      <c r="P522">
        <v>740000</v>
      </c>
      <c r="Q522" t="s">
        <v>6636</v>
      </c>
      <c r="R522" t="s">
        <v>6636</v>
      </c>
      <c r="S522" s="12"/>
      <c r="T522" s="13"/>
      <c r="U522" t="s">
        <v>6636</v>
      </c>
    </row>
    <row r="523" spans="1:21" x14ac:dyDescent="0.25">
      <c r="A523" t="s">
        <v>6619</v>
      </c>
      <c r="B523" s="12">
        <v>41139</v>
      </c>
      <c r="C523" t="s">
        <v>7212</v>
      </c>
      <c r="D523" s="11">
        <v>46176.572060185201</v>
      </c>
      <c r="E523" t="s">
        <v>7213</v>
      </c>
      <c r="F523" t="s">
        <v>6415</v>
      </c>
      <c r="G523" t="s">
        <v>7214</v>
      </c>
      <c r="H523" t="s">
        <v>6514</v>
      </c>
      <c r="I523" t="s">
        <v>65</v>
      </c>
      <c r="J523" t="s">
        <v>67</v>
      </c>
      <c r="K523" t="s">
        <v>7215</v>
      </c>
      <c r="L523" t="s">
        <v>7216</v>
      </c>
      <c r="M523" t="s">
        <v>7217</v>
      </c>
      <c r="N523" t="s">
        <v>7218</v>
      </c>
      <c r="O523" t="s">
        <v>7219</v>
      </c>
      <c r="P523">
        <v>740000</v>
      </c>
      <c r="Q523" t="s">
        <v>6636</v>
      </c>
      <c r="R523" t="s">
        <v>6636</v>
      </c>
      <c r="S523" s="12"/>
      <c r="T523" s="13"/>
      <c r="U523" t="s">
        <v>6636</v>
      </c>
    </row>
    <row r="524" spans="1:21" x14ac:dyDescent="0.25">
      <c r="A524" t="s">
        <v>6619</v>
      </c>
      <c r="B524" s="12">
        <v>41139</v>
      </c>
      <c r="C524" t="s">
        <v>7212</v>
      </c>
      <c r="D524" s="11">
        <v>46176.572060185201</v>
      </c>
      <c r="E524" t="s">
        <v>7213</v>
      </c>
      <c r="F524" t="s">
        <v>6415</v>
      </c>
      <c r="G524" t="s">
        <v>7220</v>
      </c>
      <c r="H524" t="s">
        <v>6514</v>
      </c>
      <c r="I524" t="s">
        <v>65</v>
      </c>
      <c r="J524" t="s">
        <v>67</v>
      </c>
      <c r="K524" t="s">
        <v>7215</v>
      </c>
      <c r="L524" t="s">
        <v>7216</v>
      </c>
      <c r="M524" t="s">
        <v>7217</v>
      </c>
      <c r="N524" t="s">
        <v>7218</v>
      </c>
      <c r="O524" t="s">
        <v>7219</v>
      </c>
      <c r="P524">
        <v>740000</v>
      </c>
      <c r="Q524" t="s">
        <v>6636</v>
      </c>
      <c r="R524" t="s">
        <v>6636</v>
      </c>
      <c r="S524" s="12"/>
      <c r="T524" s="13"/>
      <c r="U524" t="s">
        <v>6636</v>
      </c>
    </row>
    <row r="525" spans="1:21" x14ac:dyDescent="0.25">
      <c r="A525" t="s">
        <v>6619</v>
      </c>
      <c r="B525" s="12">
        <v>41139</v>
      </c>
      <c r="C525" t="s">
        <v>7212</v>
      </c>
      <c r="D525" s="11">
        <v>46176.572060185201</v>
      </c>
      <c r="E525" t="s">
        <v>7213</v>
      </c>
      <c r="F525" t="s">
        <v>6415</v>
      </c>
      <c r="G525" t="s">
        <v>7221</v>
      </c>
      <c r="H525" t="s">
        <v>6514</v>
      </c>
      <c r="I525" t="s">
        <v>65</v>
      </c>
      <c r="J525" t="s">
        <v>67</v>
      </c>
      <c r="K525" t="s">
        <v>7215</v>
      </c>
      <c r="L525" t="s">
        <v>7216</v>
      </c>
      <c r="M525" t="s">
        <v>7217</v>
      </c>
      <c r="N525" t="s">
        <v>7218</v>
      </c>
      <c r="O525" t="s">
        <v>7219</v>
      </c>
      <c r="P525">
        <v>740000</v>
      </c>
      <c r="Q525" t="s">
        <v>6636</v>
      </c>
      <c r="R525" t="s">
        <v>6636</v>
      </c>
      <c r="S525" s="12"/>
      <c r="T525" s="13"/>
      <c r="U525" t="s">
        <v>6636</v>
      </c>
    </row>
    <row r="526" spans="1:21" x14ac:dyDescent="0.25">
      <c r="A526" t="s">
        <v>6619</v>
      </c>
      <c r="B526" s="12">
        <v>41139</v>
      </c>
      <c r="C526" t="s">
        <v>7212</v>
      </c>
      <c r="D526" s="11">
        <v>46176.572060185201</v>
      </c>
      <c r="E526" t="s">
        <v>7213</v>
      </c>
      <c r="F526" t="s">
        <v>6415</v>
      </c>
      <c r="G526" t="s">
        <v>7222</v>
      </c>
      <c r="H526" t="s">
        <v>6514</v>
      </c>
      <c r="I526" t="s">
        <v>65</v>
      </c>
      <c r="J526" t="s">
        <v>67</v>
      </c>
      <c r="K526" t="s">
        <v>7215</v>
      </c>
      <c r="L526" t="s">
        <v>7216</v>
      </c>
      <c r="M526" t="s">
        <v>7217</v>
      </c>
      <c r="N526" t="s">
        <v>7218</v>
      </c>
      <c r="O526" t="s">
        <v>7219</v>
      </c>
      <c r="P526">
        <v>740000</v>
      </c>
      <c r="Q526" t="s">
        <v>6636</v>
      </c>
      <c r="R526" t="s">
        <v>6636</v>
      </c>
      <c r="S526" s="12"/>
      <c r="T526" s="13"/>
      <c r="U526" t="s">
        <v>6636</v>
      </c>
    </row>
    <row r="527" spans="1:21" x14ac:dyDescent="0.25">
      <c r="A527" t="s">
        <v>6619</v>
      </c>
      <c r="B527" s="12">
        <v>41139</v>
      </c>
      <c r="C527" t="s">
        <v>7212</v>
      </c>
      <c r="D527" s="11">
        <v>46176.572060185201</v>
      </c>
      <c r="E527" t="s">
        <v>7213</v>
      </c>
      <c r="F527" t="s">
        <v>6415</v>
      </c>
      <c r="G527" t="s">
        <v>7223</v>
      </c>
      <c r="H527" t="s">
        <v>6514</v>
      </c>
      <c r="I527" t="s">
        <v>65</v>
      </c>
      <c r="J527" t="s">
        <v>67</v>
      </c>
      <c r="K527" t="s">
        <v>7215</v>
      </c>
      <c r="L527" t="s">
        <v>7216</v>
      </c>
      <c r="M527" t="s">
        <v>7217</v>
      </c>
      <c r="N527" t="s">
        <v>7218</v>
      </c>
      <c r="O527" t="s">
        <v>7219</v>
      </c>
      <c r="P527">
        <v>740000</v>
      </c>
      <c r="Q527" t="s">
        <v>6636</v>
      </c>
      <c r="R527" t="s">
        <v>6636</v>
      </c>
      <c r="S527" s="12"/>
      <c r="T527" s="13"/>
      <c r="U527" t="s">
        <v>6636</v>
      </c>
    </row>
    <row r="528" spans="1:21" x14ac:dyDescent="0.25">
      <c r="A528" t="s">
        <v>6619</v>
      </c>
      <c r="B528" s="12">
        <v>41139</v>
      </c>
      <c r="C528" t="s">
        <v>7212</v>
      </c>
      <c r="D528" s="11">
        <v>46176.572060185201</v>
      </c>
      <c r="E528" t="s">
        <v>7213</v>
      </c>
      <c r="F528" t="s">
        <v>6415</v>
      </c>
      <c r="G528" t="s">
        <v>7224</v>
      </c>
      <c r="H528" t="s">
        <v>6514</v>
      </c>
      <c r="I528" t="s">
        <v>65</v>
      </c>
      <c r="J528" t="s">
        <v>67</v>
      </c>
      <c r="K528" t="s">
        <v>7215</v>
      </c>
      <c r="L528" t="s">
        <v>7216</v>
      </c>
      <c r="M528" t="s">
        <v>7217</v>
      </c>
      <c r="N528" t="s">
        <v>7218</v>
      </c>
      <c r="O528" t="s">
        <v>7219</v>
      </c>
      <c r="P528">
        <v>740000</v>
      </c>
      <c r="Q528" t="s">
        <v>6636</v>
      </c>
      <c r="R528" t="s">
        <v>6636</v>
      </c>
      <c r="S528" s="12"/>
      <c r="T528" s="13"/>
      <c r="U528" t="s">
        <v>6636</v>
      </c>
    </row>
    <row r="529" spans="1:21" x14ac:dyDescent="0.25">
      <c r="A529" t="s">
        <v>6619</v>
      </c>
      <c r="B529" s="12">
        <v>41139</v>
      </c>
      <c r="C529" t="s">
        <v>7212</v>
      </c>
      <c r="D529" s="11">
        <v>46176.572060185201</v>
      </c>
      <c r="E529" t="s">
        <v>7213</v>
      </c>
      <c r="F529" t="s">
        <v>6415</v>
      </c>
      <c r="G529" t="s">
        <v>7225</v>
      </c>
      <c r="H529" t="s">
        <v>6514</v>
      </c>
      <c r="I529" t="s">
        <v>65</v>
      </c>
      <c r="J529" t="s">
        <v>67</v>
      </c>
      <c r="K529" t="s">
        <v>7215</v>
      </c>
      <c r="L529" t="s">
        <v>7216</v>
      </c>
      <c r="M529" t="s">
        <v>7217</v>
      </c>
      <c r="N529" t="s">
        <v>7218</v>
      </c>
      <c r="O529" t="s">
        <v>7219</v>
      </c>
      <c r="P529">
        <v>740000</v>
      </c>
      <c r="Q529" t="s">
        <v>6636</v>
      </c>
      <c r="R529" t="s">
        <v>6636</v>
      </c>
      <c r="S529" s="12"/>
      <c r="T529" s="13"/>
      <c r="U529" t="s">
        <v>6636</v>
      </c>
    </row>
    <row r="530" spans="1:21" x14ac:dyDescent="0.25">
      <c r="A530" t="s">
        <v>6619</v>
      </c>
      <c r="B530" s="12">
        <v>41139</v>
      </c>
      <c r="C530" t="s">
        <v>7212</v>
      </c>
      <c r="D530" s="11">
        <v>46176.572060185201</v>
      </c>
      <c r="E530" t="s">
        <v>7213</v>
      </c>
      <c r="F530" t="s">
        <v>6415</v>
      </c>
      <c r="G530" t="s">
        <v>7226</v>
      </c>
      <c r="H530" t="s">
        <v>6514</v>
      </c>
      <c r="I530" t="s">
        <v>65</v>
      </c>
      <c r="J530" t="s">
        <v>67</v>
      </c>
      <c r="K530" t="s">
        <v>7215</v>
      </c>
      <c r="L530" t="s">
        <v>7216</v>
      </c>
      <c r="M530" t="s">
        <v>7217</v>
      </c>
      <c r="N530" t="s">
        <v>7218</v>
      </c>
      <c r="O530" t="s">
        <v>7219</v>
      </c>
      <c r="P530">
        <v>740000</v>
      </c>
      <c r="Q530" t="s">
        <v>6636</v>
      </c>
      <c r="R530" t="s">
        <v>6636</v>
      </c>
      <c r="S530" s="12"/>
      <c r="T530" s="13"/>
      <c r="U530" t="s">
        <v>6636</v>
      </c>
    </row>
    <row r="531" spans="1:21" x14ac:dyDescent="0.25">
      <c r="A531" t="s">
        <v>6637</v>
      </c>
      <c r="B531" s="12">
        <v>41374</v>
      </c>
      <c r="C531" t="s">
        <v>7227</v>
      </c>
      <c r="D531" s="11">
        <v>46181.450231481504</v>
      </c>
      <c r="E531" t="s">
        <v>7228</v>
      </c>
      <c r="F531" t="s">
        <v>6415</v>
      </c>
      <c r="G531" t="s">
        <v>7198</v>
      </c>
      <c r="H531" t="s">
        <v>6514</v>
      </c>
      <c r="I531" t="s">
        <v>65</v>
      </c>
      <c r="J531" t="s">
        <v>57</v>
      </c>
      <c r="K531" t="s">
        <v>7229</v>
      </c>
      <c r="L531" t="s">
        <v>7200</v>
      </c>
      <c r="M531" t="s">
        <v>7230</v>
      </c>
      <c r="N531" t="s">
        <v>7202</v>
      </c>
      <c r="O531" t="s">
        <v>7231</v>
      </c>
      <c r="P531">
        <v>2548184</v>
      </c>
      <c r="Q531" t="s">
        <v>6636</v>
      </c>
      <c r="R531" t="s">
        <v>6636</v>
      </c>
      <c r="S531" s="12"/>
      <c r="T531" s="13"/>
      <c r="U531" t="s">
        <v>6629</v>
      </c>
    </row>
    <row r="532" spans="1:21" x14ac:dyDescent="0.25">
      <c r="A532" t="s">
        <v>6637</v>
      </c>
      <c r="B532" s="12">
        <v>41374</v>
      </c>
      <c r="C532" t="s">
        <v>7227</v>
      </c>
      <c r="D532" s="11">
        <v>46181.450231481504</v>
      </c>
      <c r="E532" t="s">
        <v>7228</v>
      </c>
      <c r="F532" t="s">
        <v>6415</v>
      </c>
      <c r="G532" t="s">
        <v>7204</v>
      </c>
      <c r="H532" t="s">
        <v>6514</v>
      </c>
      <c r="I532" t="s">
        <v>65</v>
      </c>
      <c r="J532" t="s">
        <v>57</v>
      </c>
      <c r="K532" t="s">
        <v>7229</v>
      </c>
      <c r="L532" t="s">
        <v>7200</v>
      </c>
      <c r="M532" t="s">
        <v>7230</v>
      </c>
      <c r="N532" t="s">
        <v>7202</v>
      </c>
      <c r="O532" t="s">
        <v>7231</v>
      </c>
      <c r="P532">
        <v>2548184</v>
      </c>
      <c r="Q532" t="s">
        <v>6636</v>
      </c>
      <c r="R532" t="s">
        <v>6636</v>
      </c>
      <c r="S532" s="12"/>
      <c r="T532" s="13"/>
      <c r="U532" t="s">
        <v>6629</v>
      </c>
    </row>
    <row r="533" spans="1:21" x14ac:dyDescent="0.25">
      <c r="A533" t="s">
        <v>6637</v>
      </c>
      <c r="B533" s="12">
        <v>41374</v>
      </c>
      <c r="C533" t="s">
        <v>7227</v>
      </c>
      <c r="D533" s="11">
        <v>46181.450231481504</v>
      </c>
      <c r="E533" t="s">
        <v>7228</v>
      </c>
      <c r="F533" t="s">
        <v>6415</v>
      </c>
      <c r="G533" t="s">
        <v>7205</v>
      </c>
      <c r="H533" t="s">
        <v>6514</v>
      </c>
      <c r="I533" t="s">
        <v>65</v>
      </c>
      <c r="J533" t="s">
        <v>57</v>
      </c>
      <c r="K533" t="s">
        <v>7229</v>
      </c>
      <c r="L533" t="s">
        <v>7200</v>
      </c>
      <c r="M533" t="s">
        <v>7230</v>
      </c>
      <c r="N533" t="s">
        <v>7202</v>
      </c>
      <c r="O533" t="s">
        <v>7231</v>
      </c>
      <c r="P533">
        <v>2548184</v>
      </c>
      <c r="Q533" t="s">
        <v>6636</v>
      </c>
      <c r="R533" t="s">
        <v>6636</v>
      </c>
      <c r="S533" s="12"/>
      <c r="T533" s="13"/>
      <c r="U533" t="s">
        <v>6629</v>
      </c>
    </row>
    <row r="534" spans="1:21" x14ac:dyDescent="0.25">
      <c r="A534" t="s">
        <v>6637</v>
      </c>
      <c r="B534" s="12">
        <v>41374</v>
      </c>
      <c r="C534" t="s">
        <v>7227</v>
      </c>
      <c r="D534" s="11">
        <v>46181.450231481504</v>
      </c>
      <c r="E534" t="s">
        <v>7228</v>
      </c>
      <c r="F534" t="s">
        <v>6415</v>
      </c>
      <c r="G534" t="s">
        <v>7206</v>
      </c>
      <c r="H534" t="s">
        <v>6514</v>
      </c>
      <c r="I534" t="s">
        <v>65</v>
      </c>
      <c r="J534" t="s">
        <v>57</v>
      </c>
      <c r="K534" t="s">
        <v>7229</v>
      </c>
      <c r="L534" t="s">
        <v>7200</v>
      </c>
      <c r="M534" t="s">
        <v>7230</v>
      </c>
      <c r="N534" t="s">
        <v>7202</v>
      </c>
      <c r="O534" t="s">
        <v>7231</v>
      </c>
      <c r="P534">
        <v>2548184</v>
      </c>
      <c r="Q534" t="s">
        <v>6636</v>
      </c>
      <c r="R534" t="s">
        <v>6636</v>
      </c>
      <c r="S534" s="12"/>
      <c r="T534" s="13"/>
      <c r="U534" t="s">
        <v>6629</v>
      </c>
    </row>
    <row r="535" spans="1:21" x14ac:dyDescent="0.25">
      <c r="A535" t="s">
        <v>6637</v>
      </c>
      <c r="B535" s="12">
        <v>41374</v>
      </c>
      <c r="C535" t="s">
        <v>7227</v>
      </c>
      <c r="D535" s="11">
        <v>46181.450231481504</v>
      </c>
      <c r="E535" t="s">
        <v>7228</v>
      </c>
      <c r="F535" t="s">
        <v>6415</v>
      </c>
      <c r="G535" t="s">
        <v>7207</v>
      </c>
      <c r="H535" t="s">
        <v>6514</v>
      </c>
      <c r="I535" t="s">
        <v>65</v>
      </c>
      <c r="J535" t="s">
        <v>57</v>
      </c>
      <c r="K535" t="s">
        <v>7229</v>
      </c>
      <c r="L535" t="s">
        <v>7200</v>
      </c>
      <c r="M535" t="s">
        <v>7230</v>
      </c>
      <c r="N535" t="s">
        <v>7202</v>
      </c>
      <c r="O535" t="s">
        <v>7231</v>
      </c>
      <c r="P535">
        <v>2548184</v>
      </c>
      <c r="Q535" t="s">
        <v>6636</v>
      </c>
      <c r="R535" t="s">
        <v>6636</v>
      </c>
      <c r="S535" s="12"/>
      <c r="T535" s="13"/>
      <c r="U535" t="s">
        <v>6629</v>
      </c>
    </row>
    <row r="536" spans="1:21" x14ac:dyDescent="0.25">
      <c r="A536" t="s">
        <v>6637</v>
      </c>
      <c r="B536" s="12">
        <v>41374</v>
      </c>
      <c r="C536" t="s">
        <v>7227</v>
      </c>
      <c r="D536" s="11">
        <v>46181.450231481504</v>
      </c>
      <c r="E536" t="s">
        <v>7228</v>
      </c>
      <c r="F536" t="s">
        <v>6415</v>
      </c>
      <c r="G536" t="s">
        <v>7208</v>
      </c>
      <c r="H536" t="s">
        <v>6514</v>
      </c>
      <c r="I536" t="s">
        <v>65</v>
      </c>
      <c r="J536" t="s">
        <v>57</v>
      </c>
      <c r="K536" t="s">
        <v>7229</v>
      </c>
      <c r="L536" t="s">
        <v>7200</v>
      </c>
      <c r="M536" t="s">
        <v>7230</v>
      </c>
      <c r="N536" t="s">
        <v>7202</v>
      </c>
      <c r="O536" t="s">
        <v>7231</v>
      </c>
      <c r="P536">
        <v>2548184</v>
      </c>
      <c r="Q536" t="s">
        <v>6636</v>
      </c>
      <c r="R536" t="s">
        <v>6636</v>
      </c>
      <c r="S536" s="12"/>
      <c r="T536" s="13"/>
      <c r="U536" t="s">
        <v>6629</v>
      </c>
    </row>
    <row r="537" spans="1:21" x14ac:dyDescent="0.25">
      <c r="A537" t="s">
        <v>6637</v>
      </c>
      <c r="B537" s="12">
        <v>41374</v>
      </c>
      <c r="C537" t="s">
        <v>7227</v>
      </c>
      <c r="D537" s="11">
        <v>46181.450231481504</v>
      </c>
      <c r="E537" t="s">
        <v>7228</v>
      </c>
      <c r="F537" t="s">
        <v>6415</v>
      </c>
      <c r="G537" t="s">
        <v>7209</v>
      </c>
      <c r="H537" t="s">
        <v>6514</v>
      </c>
      <c r="I537" t="s">
        <v>65</v>
      </c>
      <c r="J537" t="s">
        <v>57</v>
      </c>
      <c r="K537" t="s">
        <v>7229</v>
      </c>
      <c r="L537" t="s">
        <v>7200</v>
      </c>
      <c r="M537" t="s">
        <v>7230</v>
      </c>
      <c r="N537" t="s">
        <v>7202</v>
      </c>
      <c r="O537" t="s">
        <v>7231</v>
      </c>
      <c r="P537">
        <v>2548184</v>
      </c>
      <c r="Q537" t="s">
        <v>6636</v>
      </c>
      <c r="R537" t="s">
        <v>6636</v>
      </c>
      <c r="S537" s="12"/>
      <c r="T537" s="13"/>
      <c r="U537" t="s">
        <v>6629</v>
      </c>
    </row>
    <row r="538" spans="1:21" x14ac:dyDescent="0.25">
      <c r="A538" t="s">
        <v>6637</v>
      </c>
      <c r="B538" s="12">
        <v>41374</v>
      </c>
      <c r="C538" t="s">
        <v>7227</v>
      </c>
      <c r="D538" s="11">
        <v>46181.450231481504</v>
      </c>
      <c r="E538" t="s">
        <v>7228</v>
      </c>
      <c r="F538" t="s">
        <v>6415</v>
      </c>
      <c r="G538" t="s">
        <v>7210</v>
      </c>
      <c r="H538" t="s">
        <v>6514</v>
      </c>
      <c r="I538" t="s">
        <v>65</v>
      </c>
      <c r="J538" t="s">
        <v>57</v>
      </c>
      <c r="K538" t="s">
        <v>7229</v>
      </c>
      <c r="L538" t="s">
        <v>7200</v>
      </c>
      <c r="M538" t="s">
        <v>7230</v>
      </c>
      <c r="N538" t="s">
        <v>7202</v>
      </c>
      <c r="O538" t="s">
        <v>7231</v>
      </c>
      <c r="P538">
        <v>2548184</v>
      </c>
      <c r="Q538" t="s">
        <v>6636</v>
      </c>
      <c r="R538" t="s">
        <v>6636</v>
      </c>
      <c r="S538" s="12"/>
      <c r="T538" s="13"/>
      <c r="U538" t="s">
        <v>6629</v>
      </c>
    </row>
    <row r="539" spans="1:21" x14ac:dyDescent="0.25">
      <c r="A539" t="s">
        <v>6637</v>
      </c>
      <c r="B539" s="12">
        <v>41374</v>
      </c>
      <c r="C539" t="s">
        <v>7227</v>
      </c>
      <c r="D539" s="11">
        <v>46181.450231481504</v>
      </c>
      <c r="E539" t="s">
        <v>7228</v>
      </c>
      <c r="F539" t="s">
        <v>6415</v>
      </c>
      <c r="G539" t="s">
        <v>7211</v>
      </c>
      <c r="H539" t="s">
        <v>6514</v>
      </c>
      <c r="I539" t="s">
        <v>65</v>
      </c>
      <c r="J539" t="s">
        <v>57</v>
      </c>
      <c r="K539" t="s">
        <v>7229</v>
      </c>
      <c r="L539" t="s">
        <v>7200</v>
      </c>
      <c r="M539" t="s">
        <v>7230</v>
      </c>
      <c r="N539" t="s">
        <v>7202</v>
      </c>
      <c r="O539" t="s">
        <v>7231</v>
      </c>
      <c r="P539">
        <v>2548184</v>
      </c>
      <c r="Q539" t="s">
        <v>6636</v>
      </c>
      <c r="R539" t="s">
        <v>6636</v>
      </c>
      <c r="S539" s="12"/>
      <c r="T539" s="13"/>
      <c r="U539" t="s">
        <v>6629</v>
      </c>
    </row>
    <row r="540" spans="1:21" x14ac:dyDescent="0.25">
      <c r="A540" t="s">
        <v>6637</v>
      </c>
      <c r="B540" s="12">
        <v>41372</v>
      </c>
      <c r="C540" t="s">
        <v>7232</v>
      </c>
      <c r="D540" s="11">
        <v>46181.542650463001</v>
      </c>
      <c r="E540" t="s">
        <v>7233</v>
      </c>
      <c r="F540" t="s">
        <v>6415</v>
      </c>
      <c r="G540" t="s">
        <v>7234</v>
      </c>
      <c r="H540" t="s">
        <v>6514</v>
      </c>
      <c r="I540" t="s">
        <v>3863</v>
      </c>
      <c r="J540" t="s">
        <v>7235</v>
      </c>
      <c r="K540" t="s">
        <v>7236</v>
      </c>
      <c r="L540" t="s">
        <v>7237</v>
      </c>
      <c r="M540" t="s">
        <v>7238</v>
      </c>
      <c r="N540" t="s">
        <v>7023</v>
      </c>
      <c r="O540" t="s">
        <v>7024</v>
      </c>
      <c r="P540">
        <v>1199000</v>
      </c>
      <c r="Q540" t="s">
        <v>6636</v>
      </c>
      <c r="R540" t="s">
        <v>6636</v>
      </c>
      <c r="S540" s="12"/>
      <c r="T540" s="13"/>
      <c r="U540" t="s">
        <v>6708</v>
      </c>
    </row>
    <row r="541" spans="1:21" x14ac:dyDescent="0.25">
      <c r="A541" t="s">
        <v>6637</v>
      </c>
      <c r="B541" s="12">
        <v>41372</v>
      </c>
      <c r="C541" t="s">
        <v>7232</v>
      </c>
      <c r="D541" s="11">
        <v>46181.542650463001</v>
      </c>
      <c r="E541" t="s">
        <v>7233</v>
      </c>
      <c r="F541" t="s">
        <v>6415</v>
      </c>
      <c r="G541" t="s">
        <v>7239</v>
      </c>
      <c r="H541" t="s">
        <v>6514</v>
      </c>
      <c r="I541" t="s">
        <v>3863</v>
      </c>
      <c r="J541" t="s">
        <v>7235</v>
      </c>
      <c r="K541" t="s">
        <v>7236</v>
      </c>
      <c r="L541" t="s">
        <v>7237</v>
      </c>
      <c r="M541" t="s">
        <v>7238</v>
      </c>
      <c r="N541" t="s">
        <v>7023</v>
      </c>
      <c r="O541" t="s">
        <v>7024</v>
      </c>
      <c r="P541">
        <v>1199000</v>
      </c>
      <c r="Q541" t="s">
        <v>6636</v>
      </c>
      <c r="R541" t="s">
        <v>6636</v>
      </c>
      <c r="S541" s="12"/>
      <c r="T541" s="13"/>
      <c r="U541" t="s">
        <v>6708</v>
      </c>
    </row>
    <row r="542" spans="1:21" x14ac:dyDescent="0.25">
      <c r="A542" t="s">
        <v>6637</v>
      </c>
      <c r="B542" s="12">
        <v>41372</v>
      </c>
      <c r="C542" t="s">
        <v>7232</v>
      </c>
      <c r="D542" s="11">
        <v>46181.542650463001</v>
      </c>
      <c r="E542" t="s">
        <v>7233</v>
      </c>
      <c r="F542" t="s">
        <v>6415</v>
      </c>
      <c r="G542" t="s">
        <v>7240</v>
      </c>
      <c r="H542" t="s">
        <v>6514</v>
      </c>
      <c r="I542" t="s">
        <v>3863</v>
      </c>
      <c r="J542" t="s">
        <v>7235</v>
      </c>
      <c r="K542" t="s">
        <v>7236</v>
      </c>
      <c r="L542" t="s">
        <v>7237</v>
      </c>
      <c r="M542" t="s">
        <v>7238</v>
      </c>
      <c r="N542" t="s">
        <v>7023</v>
      </c>
      <c r="O542" t="s">
        <v>7024</v>
      </c>
      <c r="P542">
        <v>1199000</v>
      </c>
      <c r="Q542" t="s">
        <v>6636</v>
      </c>
      <c r="R542" t="s">
        <v>6636</v>
      </c>
      <c r="S542" s="12"/>
      <c r="T542" s="13"/>
      <c r="U542" t="s">
        <v>6708</v>
      </c>
    </row>
    <row r="543" spans="1:21" x14ac:dyDescent="0.25">
      <c r="A543" t="s">
        <v>6637</v>
      </c>
      <c r="B543" s="12">
        <v>41372</v>
      </c>
      <c r="C543" t="s">
        <v>7232</v>
      </c>
      <c r="D543" s="11">
        <v>46181.542650463001</v>
      </c>
      <c r="E543" t="s">
        <v>7233</v>
      </c>
      <c r="F543" t="s">
        <v>6415</v>
      </c>
      <c r="G543" t="s">
        <v>7241</v>
      </c>
      <c r="H543" t="s">
        <v>6514</v>
      </c>
      <c r="I543" t="s">
        <v>3863</v>
      </c>
      <c r="J543" t="s">
        <v>7235</v>
      </c>
      <c r="K543" t="s">
        <v>7236</v>
      </c>
      <c r="L543" t="s">
        <v>7237</v>
      </c>
      <c r="M543" t="s">
        <v>7238</v>
      </c>
      <c r="N543" t="s">
        <v>7023</v>
      </c>
      <c r="O543" t="s">
        <v>7024</v>
      </c>
      <c r="P543">
        <v>1199000</v>
      </c>
      <c r="Q543" t="s">
        <v>6636</v>
      </c>
      <c r="R543" t="s">
        <v>6636</v>
      </c>
      <c r="S543" s="12"/>
      <c r="T543" s="13"/>
      <c r="U543" t="s">
        <v>6708</v>
      </c>
    </row>
    <row r="544" spans="1:21" x14ac:dyDescent="0.25">
      <c r="A544" t="s">
        <v>6637</v>
      </c>
      <c r="B544" s="12">
        <v>41372</v>
      </c>
      <c r="C544" t="s">
        <v>7232</v>
      </c>
      <c r="D544" s="11">
        <v>46181.542650463001</v>
      </c>
      <c r="E544" t="s">
        <v>7233</v>
      </c>
      <c r="F544" t="s">
        <v>6415</v>
      </c>
      <c r="G544" t="s">
        <v>7242</v>
      </c>
      <c r="H544" t="s">
        <v>6514</v>
      </c>
      <c r="I544" t="s">
        <v>3863</v>
      </c>
      <c r="J544" t="s">
        <v>7235</v>
      </c>
      <c r="K544" t="s">
        <v>7236</v>
      </c>
      <c r="L544" t="s">
        <v>7237</v>
      </c>
      <c r="M544" t="s">
        <v>7238</v>
      </c>
      <c r="N544" t="s">
        <v>7023</v>
      </c>
      <c r="O544" t="s">
        <v>7024</v>
      </c>
      <c r="P544">
        <v>1199000</v>
      </c>
      <c r="Q544" t="s">
        <v>6636</v>
      </c>
      <c r="R544" t="s">
        <v>6636</v>
      </c>
      <c r="S544" s="12"/>
      <c r="T544" s="13"/>
      <c r="U544" t="s">
        <v>6708</v>
      </c>
    </row>
    <row r="545" spans="1:21" x14ac:dyDescent="0.25">
      <c r="A545" t="s">
        <v>6637</v>
      </c>
      <c r="B545" s="12">
        <v>41372</v>
      </c>
      <c r="C545" t="s">
        <v>7232</v>
      </c>
      <c r="D545" s="11">
        <v>46181.542650463001</v>
      </c>
      <c r="E545" t="s">
        <v>7233</v>
      </c>
      <c r="F545" t="s">
        <v>6415</v>
      </c>
      <c r="G545" t="s">
        <v>7243</v>
      </c>
      <c r="H545" t="s">
        <v>6514</v>
      </c>
      <c r="I545" t="s">
        <v>3863</v>
      </c>
      <c r="J545" t="s">
        <v>7235</v>
      </c>
      <c r="K545" t="s">
        <v>7236</v>
      </c>
      <c r="L545" t="s">
        <v>7237</v>
      </c>
      <c r="M545" t="s">
        <v>7238</v>
      </c>
      <c r="N545" t="s">
        <v>7023</v>
      </c>
      <c r="O545" t="s">
        <v>7024</v>
      </c>
      <c r="P545">
        <v>1199000</v>
      </c>
      <c r="Q545" t="s">
        <v>6636</v>
      </c>
      <c r="R545" t="s">
        <v>6636</v>
      </c>
      <c r="S545" s="12"/>
      <c r="T545" s="13"/>
      <c r="U545" t="s">
        <v>6708</v>
      </c>
    </row>
    <row r="546" spans="1:21" x14ac:dyDescent="0.25">
      <c r="A546" t="s">
        <v>6637</v>
      </c>
      <c r="B546" s="12">
        <v>41372</v>
      </c>
      <c r="C546" t="s">
        <v>7232</v>
      </c>
      <c r="D546" s="11">
        <v>46181.542650463001</v>
      </c>
      <c r="E546" t="s">
        <v>7233</v>
      </c>
      <c r="F546" t="s">
        <v>6415</v>
      </c>
      <c r="G546" t="s">
        <v>7244</v>
      </c>
      <c r="H546" t="s">
        <v>6514</v>
      </c>
      <c r="I546" t="s">
        <v>3863</v>
      </c>
      <c r="J546" t="s">
        <v>7235</v>
      </c>
      <c r="K546" t="s">
        <v>7236</v>
      </c>
      <c r="L546" t="s">
        <v>7237</v>
      </c>
      <c r="M546" t="s">
        <v>7238</v>
      </c>
      <c r="N546" t="s">
        <v>7023</v>
      </c>
      <c r="O546" t="s">
        <v>7024</v>
      </c>
      <c r="P546">
        <v>1199000</v>
      </c>
      <c r="Q546" t="s">
        <v>6636</v>
      </c>
      <c r="R546" t="s">
        <v>6636</v>
      </c>
      <c r="S546" s="12"/>
      <c r="T546" s="13"/>
      <c r="U546" t="s">
        <v>6708</v>
      </c>
    </row>
    <row r="547" spans="1:21" x14ac:dyDescent="0.25">
      <c r="A547" t="s">
        <v>6637</v>
      </c>
      <c r="B547" s="12">
        <v>41372</v>
      </c>
      <c r="C547" t="s">
        <v>7232</v>
      </c>
      <c r="D547" s="11">
        <v>46181.542650463001</v>
      </c>
      <c r="E547" t="s">
        <v>7233</v>
      </c>
      <c r="F547" t="s">
        <v>6415</v>
      </c>
      <c r="G547" t="s">
        <v>7245</v>
      </c>
      <c r="H547" t="s">
        <v>6514</v>
      </c>
      <c r="I547" t="s">
        <v>3863</v>
      </c>
      <c r="J547" t="s">
        <v>7235</v>
      </c>
      <c r="K547" t="s">
        <v>7236</v>
      </c>
      <c r="L547" t="s">
        <v>7237</v>
      </c>
      <c r="M547" t="s">
        <v>7238</v>
      </c>
      <c r="N547" t="s">
        <v>7023</v>
      </c>
      <c r="O547" t="s">
        <v>7024</v>
      </c>
      <c r="P547">
        <v>1199000</v>
      </c>
      <c r="Q547" t="s">
        <v>6636</v>
      </c>
      <c r="R547" t="s">
        <v>6636</v>
      </c>
      <c r="S547" s="12"/>
      <c r="T547" s="13"/>
      <c r="U547" t="s">
        <v>6708</v>
      </c>
    </row>
    <row r="548" spans="1:21" x14ac:dyDescent="0.25">
      <c r="A548" t="s">
        <v>6619</v>
      </c>
      <c r="B548" s="12">
        <v>41372</v>
      </c>
      <c r="C548" t="s">
        <v>7232</v>
      </c>
      <c r="D548" s="11">
        <v>46181.542650463001</v>
      </c>
      <c r="E548" t="s">
        <v>7233</v>
      </c>
      <c r="F548" t="s">
        <v>6415</v>
      </c>
      <c r="G548" t="s">
        <v>7234</v>
      </c>
      <c r="H548" t="s">
        <v>6514</v>
      </c>
      <c r="I548" t="s">
        <v>3863</v>
      </c>
      <c r="J548" t="s">
        <v>7235</v>
      </c>
      <c r="K548" t="s">
        <v>7236</v>
      </c>
      <c r="L548" t="s">
        <v>7237</v>
      </c>
      <c r="M548" t="s">
        <v>7238</v>
      </c>
      <c r="N548" t="s">
        <v>7023</v>
      </c>
      <c r="O548" t="s">
        <v>7024</v>
      </c>
      <c r="P548">
        <v>1199000</v>
      </c>
      <c r="Q548" t="s">
        <v>6636</v>
      </c>
      <c r="R548" t="s">
        <v>6636</v>
      </c>
      <c r="S548" s="12"/>
      <c r="T548" s="13"/>
      <c r="U548" t="s">
        <v>6708</v>
      </c>
    </row>
    <row r="549" spans="1:21" x14ac:dyDescent="0.25">
      <c r="A549" t="s">
        <v>6619</v>
      </c>
      <c r="B549" s="12">
        <v>41372</v>
      </c>
      <c r="C549" t="s">
        <v>7232</v>
      </c>
      <c r="D549" s="11">
        <v>46181.542650463001</v>
      </c>
      <c r="E549" t="s">
        <v>7233</v>
      </c>
      <c r="F549" t="s">
        <v>6415</v>
      </c>
      <c r="G549" t="s">
        <v>7239</v>
      </c>
      <c r="H549" t="s">
        <v>6514</v>
      </c>
      <c r="I549" t="s">
        <v>3863</v>
      </c>
      <c r="J549" t="s">
        <v>7235</v>
      </c>
      <c r="K549" t="s">
        <v>7236</v>
      </c>
      <c r="L549" t="s">
        <v>7237</v>
      </c>
      <c r="M549" t="s">
        <v>7238</v>
      </c>
      <c r="N549" t="s">
        <v>7023</v>
      </c>
      <c r="O549" t="s">
        <v>7024</v>
      </c>
      <c r="P549">
        <v>1199000</v>
      </c>
      <c r="Q549" t="s">
        <v>6636</v>
      </c>
      <c r="R549" t="s">
        <v>6636</v>
      </c>
      <c r="S549" s="12"/>
      <c r="T549" s="13"/>
      <c r="U549" t="s">
        <v>6708</v>
      </c>
    </row>
    <row r="550" spans="1:21" x14ac:dyDescent="0.25">
      <c r="A550" t="s">
        <v>6619</v>
      </c>
      <c r="B550" s="12">
        <v>41372</v>
      </c>
      <c r="C550" t="s">
        <v>7232</v>
      </c>
      <c r="D550" s="11">
        <v>46181.542650463001</v>
      </c>
      <c r="E550" t="s">
        <v>7233</v>
      </c>
      <c r="F550" t="s">
        <v>6415</v>
      </c>
      <c r="G550" t="s">
        <v>7240</v>
      </c>
      <c r="H550" t="s">
        <v>6514</v>
      </c>
      <c r="I550" t="s">
        <v>3863</v>
      </c>
      <c r="J550" t="s">
        <v>7235</v>
      </c>
      <c r="K550" t="s">
        <v>7236</v>
      </c>
      <c r="L550" t="s">
        <v>7237</v>
      </c>
      <c r="M550" t="s">
        <v>7238</v>
      </c>
      <c r="N550" t="s">
        <v>7023</v>
      </c>
      <c r="O550" t="s">
        <v>7024</v>
      </c>
      <c r="P550">
        <v>1199000</v>
      </c>
      <c r="Q550" t="s">
        <v>6636</v>
      </c>
      <c r="R550" t="s">
        <v>6636</v>
      </c>
      <c r="S550" s="12"/>
      <c r="T550" s="13"/>
      <c r="U550" t="s">
        <v>6708</v>
      </c>
    </row>
    <row r="551" spans="1:21" x14ac:dyDescent="0.25">
      <c r="A551" t="s">
        <v>6619</v>
      </c>
      <c r="B551" s="12">
        <v>41372</v>
      </c>
      <c r="C551" t="s">
        <v>7232</v>
      </c>
      <c r="D551" s="11">
        <v>46181.542650463001</v>
      </c>
      <c r="E551" t="s">
        <v>7233</v>
      </c>
      <c r="F551" t="s">
        <v>6415</v>
      </c>
      <c r="G551" t="s">
        <v>7241</v>
      </c>
      <c r="H551" t="s">
        <v>6514</v>
      </c>
      <c r="I551" t="s">
        <v>3863</v>
      </c>
      <c r="J551" t="s">
        <v>7235</v>
      </c>
      <c r="K551" t="s">
        <v>7236</v>
      </c>
      <c r="L551" t="s">
        <v>7237</v>
      </c>
      <c r="M551" t="s">
        <v>7238</v>
      </c>
      <c r="N551" t="s">
        <v>7023</v>
      </c>
      <c r="O551" t="s">
        <v>7024</v>
      </c>
      <c r="P551">
        <v>1199000</v>
      </c>
      <c r="Q551" t="s">
        <v>6636</v>
      </c>
      <c r="R551" t="s">
        <v>6636</v>
      </c>
      <c r="S551" s="12"/>
      <c r="T551" s="13"/>
      <c r="U551" t="s">
        <v>6708</v>
      </c>
    </row>
    <row r="552" spans="1:21" x14ac:dyDescent="0.25">
      <c r="A552" t="s">
        <v>6619</v>
      </c>
      <c r="B552" s="12">
        <v>41372</v>
      </c>
      <c r="C552" t="s">
        <v>7232</v>
      </c>
      <c r="D552" s="11">
        <v>46181.542650463001</v>
      </c>
      <c r="E552" t="s">
        <v>7233</v>
      </c>
      <c r="F552" t="s">
        <v>6415</v>
      </c>
      <c r="G552" t="s">
        <v>7242</v>
      </c>
      <c r="H552" t="s">
        <v>6514</v>
      </c>
      <c r="I552" t="s">
        <v>3863</v>
      </c>
      <c r="J552" t="s">
        <v>7235</v>
      </c>
      <c r="K552" t="s">
        <v>7236</v>
      </c>
      <c r="L552" t="s">
        <v>7237</v>
      </c>
      <c r="M552" t="s">
        <v>7238</v>
      </c>
      <c r="N552" t="s">
        <v>7023</v>
      </c>
      <c r="O552" t="s">
        <v>7024</v>
      </c>
      <c r="P552">
        <v>1199000</v>
      </c>
      <c r="Q552" t="s">
        <v>6636</v>
      </c>
      <c r="R552" t="s">
        <v>6636</v>
      </c>
      <c r="S552" s="12"/>
      <c r="T552" s="13"/>
      <c r="U552" t="s">
        <v>6708</v>
      </c>
    </row>
    <row r="553" spans="1:21" x14ac:dyDescent="0.25">
      <c r="A553" t="s">
        <v>6619</v>
      </c>
      <c r="B553" s="12">
        <v>41372</v>
      </c>
      <c r="C553" t="s">
        <v>7232</v>
      </c>
      <c r="D553" s="11">
        <v>46181.542650463001</v>
      </c>
      <c r="E553" t="s">
        <v>7233</v>
      </c>
      <c r="F553" t="s">
        <v>6415</v>
      </c>
      <c r="G553" t="s">
        <v>7243</v>
      </c>
      <c r="H553" t="s">
        <v>6514</v>
      </c>
      <c r="I553" t="s">
        <v>3863</v>
      </c>
      <c r="J553" t="s">
        <v>7235</v>
      </c>
      <c r="K553" t="s">
        <v>7236</v>
      </c>
      <c r="L553" t="s">
        <v>7237</v>
      </c>
      <c r="M553" t="s">
        <v>7238</v>
      </c>
      <c r="N553" t="s">
        <v>7023</v>
      </c>
      <c r="O553" t="s">
        <v>7024</v>
      </c>
      <c r="P553">
        <v>1199000</v>
      </c>
      <c r="Q553" t="s">
        <v>6636</v>
      </c>
      <c r="R553" t="s">
        <v>6636</v>
      </c>
      <c r="S553" s="12"/>
      <c r="T553" s="13"/>
      <c r="U553" t="s">
        <v>6708</v>
      </c>
    </row>
    <row r="554" spans="1:21" x14ac:dyDescent="0.25">
      <c r="A554" t="s">
        <v>6619</v>
      </c>
      <c r="B554" s="12">
        <v>41372</v>
      </c>
      <c r="C554" t="s">
        <v>7232</v>
      </c>
      <c r="D554" s="11">
        <v>46181.542650463001</v>
      </c>
      <c r="E554" t="s">
        <v>7233</v>
      </c>
      <c r="F554" t="s">
        <v>6415</v>
      </c>
      <c r="G554" t="s">
        <v>7244</v>
      </c>
      <c r="H554" t="s">
        <v>6514</v>
      </c>
      <c r="I554" t="s">
        <v>3863</v>
      </c>
      <c r="J554" t="s">
        <v>7235</v>
      </c>
      <c r="K554" t="s">
        <v>7236</v>
      </c>
      <c r="L554" t="s">
        <v>7237</v>
      </c>
      <c r="M554" t="s">
        <v>7238</v>
      </c>
      <c r="N554" t="s">
        <v>7023</v>
      </c>
      <c r="O554" t="s">
        <v>7024</v>
      </c>
      <c r="P554">
        <v>1199000</v>
      </c>
      <c r="Q554" t="s">
        <v>6636</v>
      </c>
      <c r="R554" t="s">
        <v>6636</v>
      </c>
      <c r="S554" s="12"/>
      <c r="T554" s="13"/>
      <c r="U554" t="s">
        <v>6708</v>
      </c>
    </row>
    <row r="555" spans="1:21" x14ac:dyDescent="0.25">
      <c r="A555" t="s">
        <v>6619</v>
      </c>
      <c r="B555" s="12">
        <v>41372</v>
      </c>
      <c r="C555" t="s">
        <v>7232</v>
      </c>
      <c r="D555" s="11">
        <v>46181.542650463001</v>
      </c>
      <c r="E555" t="s">
        <v>7233</v>
      </c>
      <c r="F555" t="s">
        <v>6415</v>
      </c>
      <c r="G555" t="s">
        <v>7245</v>
      </c>
      <c r="H555" t="s">
        <v>6514</v>
      </c>
      <c r="I555" t="s">
        <v>3863</v>
      </c>
      <c r="J555" t="s">
        <v>7235</v>
      </c>
      <c r="K555" t="s">
        <v>7236</v>
      </c>
      <c r="L555" t="s">
        <v>7237</v>
      </c>
      <c r="M555" t="s">
        <v>7238</v>
      </c>
      <c r="N555" t="s">
        <v>7023</v>
      </c>
      <c r="O555" t="s">
        <v>7024</v>
      </c>
      <c r="P555">
        <v>1199000</v>
      </c>
      <c r="Q555" t="s">
        <v>6636</v>
      </c>
      <c r="R555" t="s">
        <v>6636</v>
      </c>
      <c r="S555" s="12"/>
      <c r="T555" s="13"/>
      <c r="U555" t="s">
        <v>6708</v>
      </c>
    </row>
    <row r="556" spans="1:21" x14ac:dyDescent="0.25">
      <c r="A556" t="s">
        <v>6619</v>
      </c>
      <c r="B556" s="12">
        <v>41374</v>
      </c>
      <c r="C556" t="s">
        <v>7227</v>
      </c>
      <c r="D556" s="11">
        <v>46181.558715277803</v>
      </c>
      <c r="E556" t="s">
        <v>7228</v>
      </c>
      <c r="F556" t="s">
        <v>6415</v>
      </c>
      <c r="G556" t="s">
        <v>7198</v>
      </c>
      <c r="H556" t="s">
        <v>6514</v>
      </c>
      <c r="I556" t="s">
        <v>65</v>
      </c>
      <c r="J556" t="s">
        <v>57</v>
      </c>
      <c r="K556" t="s">
        <v>7229</v>
      </c>
      <c r="L556" t="s">
        <v>7200</v>
      </c>
      <c r="M556" t="s">
        <v>7230</v>
      </c>
      <c r="N556" t="s">
        <v>7202</v>
      </c>
      <c r="O556" t="s">
        <v>7231</v>
      </c>
      <c r="P556">
        <v>2548184</v>
      </c>
      <c r="Q556" t="s">
        <v>6636</v>
      </c>
      <c r="R556" t="s">
        <v>6636</v>
      </c>
      <c r="S556" s="12"/>
      <c r="T556" s="13"/>
      <c r="U556" t="s">
        <v>6629</v>
      </c>
    </row>
    <row r="557" spans="1:21" x14ac:dyDescent="0.25">
      <c r="A557" t="s">
        <v>6619</v>
      </c>
      <c r="B557" s="12">
        <v>41374</v>
      </c>
      <c r="C557" t="s">
        <v>7227</v>
      </c>
      <c r="D557" s="11">
        <v>46181.558715277803</v>
      </c>
      <c r="E557" t="s">
        <v>7228</v>
      </c>
      <c r="F557" t="s">
        <v>6415</v>
      </c>
      <c r="G557" t="s">
        <v>7204</v>
      </c>
      <c r="H557" t="s">
        <v>6514</v>
      </c>
      <c r="I557" t="s">
        <v>65</v>
      </c>
      <c r="J557" t="s">
        <v>57</v>
      </c>
      <c r="K557" t="s">
        <v>7229</v>
      </c>
      <c r="L557" t="s">
        <v>7200</v>
      </c>
      <c r="M557" t="s">
        <v>7230</v>
      </c>
      <c r="N557" t="s">
        <v>7202</v>
      </c>
      <c r="O557" t="s">
        <v>7231</v>
      </c>
      <c r="P557">
        <v>2548184</v>
      </c>
      <c r="Q557" t="s">
        <v>6636</v>
      </c>
      <c r="R557" t="s">
        <v>6636</v>
      </c>
      <c r="S557" s="12"/>
      <c r="T557" s="13"/>
      <c r="U557" t="s">
        <v>6629</v>
      </c>
    </row>
    <row r="558" spans="1:21" x14ac:dyDescent="0.25">
      <c r="A558" t="s">
        <v>6619</v>
      </c>
      <c r="B558" s="12">
        <v>41374</v>
      </c>
      <c r="C558" t="s">
        <v>7227</v>
      </c>
      <c r="D558" s="11">
        <v>46181.558715277803</v>
      </c>
      <c r="E558" t="s">
        <v>7228</v>
      </c>
      <c r="F558" t="s">
        <v>6415</v>
      </c>
      <c r="G558" t="s">
        <v>7205</v>
      </c>
      <c r="H558" t="s">
        <v>6514</v>
      </c>
      <c r="I558" t="s">
        <v>65</v>
      </c>
      <c r="J558" t="s">
        <v>57</v>
      </c>
      <c r="K558" t="s">
        <v>7229</v>
      </c>
      <c r="L558" t="s">
        <v>7200</v>
      </c>
      <c r="M558" t="s">
        <v>7230</v>
      </c>
      <c r="N558" t="s">
        <v>7202</v>
      </c>
      <c r="O558" t="s">
        <v>7231</v>
      </c>
      <c r="P558">
        <v>2548184</v>
      </c>
      <c r="Q558" t="s">
        <v>6636</v>
      </c>
      <c r="R558" t="s">
        <v>6636</v>
      </c>
      <c r="S558" s="12"/>
      <c r="T558" s="13"/>
      <c r="U558" t="s">
        <v>6629</v>
      </c>
    </row>
    <row r="559" spans="1:21" x14ac:dyDescent="0.25">
      <c r="A559" t="s">
        <v>6619</v>
      </c>
      <c r="B559" s="12">
        <v>41374</v>
      </c>
      <c r="C559" t="s">
        <v>7227</v>
      </c>
      <c r="D559" s="11">
        <v>46181.558715277803</v>
      </c>
      <c r="E559" t="s">
        <v>7228</v>
      </c>
      <c r="F559" t="s">
        <v>6415</v>
      </c>
      <c r="G559" t="s">
        <v>7206</v>
      </c>
      <c r="H559" t="s">
        <v>6514</v>
      </c>
      <c r="I559" t="s">
        <v>65</v>
      </c>
      <c r="J559" t="s">
        <v>57</v>
      </c>
      <c r="K559" t="s">
        <v>7229</v>
      </c>
      <c r="L559" t="s">
        <v>7200</v>
      </c>
      <c r="M559" t="s">
        <v>7230</v>
      </c>
      <c r="N559" t="s">
        <v>7202</v>
      </c>
      <c r="O559" t="s">
        <v>7231</v>
      </c>
      <c r="P559">
        <v>2548184</v>
      </c>
      <c r="Q559" t="s">
        <v>6636</v>
      </c>
      <c r="R559" t="s">
        <v>6636</v>
      </c>
      <c r="S559" s="12"/>
      <c r="T559" s="13"/>
      <c r="U559" t="s">
        <v>6629</v>
      </c>
    </row>
    <row r="560" spans="1:21" x14ac:dyDescent="0.25">
      <c r="A560" t="s">
        <v>6619</v>
      </c>
      <c r="B560" s="12">
        <v>41374</v>
      </c>
      <c r="C560" t="s">
        <v>7227</v>
      </c>
      <c r="D560" s="11">
        <v>46181.558715277803</v>
      </c>
      <c r="E560" t="s">
        <v>7228</v>
      </c>
      <c r="F560" t="s">
        <v>6415</v>
      </c>
      <c r="G560" t="s">
        <v>7207</v>
      </c>
      <c r="H560" t="s">
        <v>6514</v>
      </c>
      <c r="I560" t="s">
        <v>65</v>
      </c>
      <c r="J560" t="s">
        <v>57</v>
      </c>
      <c r="K560" t="s">
        <v>7229</v>
      </c>
      <c r="L560" t="s">
        <v>7200</v>
      </c>
      <c r="M560" t="s">
        <v>7230</v>
      </c>
      <c r="N560" t="s">
        <v>7202</v>
      </c>
      <c r="O560" t="s">
        <v>7231</v>
      </c>
      <c r="P560">
        <v>2548184</v>
      </c>
      <c r="Q560" t="s">
        <v>6636</v>
      </c>
      <c r="R560" t="s">
        <v>6636</v>
      </c>
      <c r="S560" s="12"/>
      <c r="T560" s="13"/>
      <c r="U560" t="s">
        <v>6629</v>
      </c>
    </row>
    <row r="561" spans="1:21" x14ac:dyDescent="0.25">
      <c r="A561" t="s">
        <v>6619</v>
      </c>
      <c r="B561" s="12">
        <v>41374</v>
      </c>
      <c r="C561" t="s">
        <v>7227</v>
      </c>
      <c r="D561" s="11">
        <v>46181.558715277803</v>
      </c>
      <c r="E561" t="s">
        <v>7228</v>
      </c>
      <c r="F561" t="s">
        <v>6415</v>
      </c>
      <c r="G561" t="s">
        <v>7208</v>
      </c>
      <c r="H561" t="s">
        <v>6514</v>
      </c>
      <c r="I561" t="s">
        <v>65</v>
      </c>
      <c r="J561" t="s">
        <v>57</v>
      </c>
      <c r="K561" t="s">
        <v>7229</v>
      </c>
      <c r="L561" t="s">
        <v>7200</v>
      </c>
      <c r="M561" t="s">
        <v>7230</v>
      </c>
      <c r="N561" t="s">
        <v>7202</v>
      </c>
      <c r="O561" t="s">
        <v>7231</v>
      </c>
      <c r="P561">
        <v>2548184</v>
      </c>
      <c r="Q561" t="s">
        <v>6636</v>
      </c>
      <c r="R561" t="s">
        <v>6636</v>
      </c>
      <c r="S561" s="12"/>
      <c r="T561" s="13"/>
      <c r="U561" t="s">
        <v>6629</v>
      </c>
    </row>
    <row r="562" spans="1:21" x14ac:dyDescent="0.25">
      <c r="A562" t="s">
        <v>6619</v>
      </c>
      <c r="B562" s="12">
        <v>41374</v>
      </c>
      <c r="C562" t="s">
        <v>7227</v>
      </c>
      <c r="D562" s="11">
        <v>46181.558715277803</v>
      </c>
      <c r="E562" t="s">
        <v>7228</v>
      </c>
      <c r="F562" t="s">
        <v>6415</v>
      </c>
      <c r="G562" t="s">
        <v>7209</v>
      </c>
      <c r="H562" t="s">
        <v>6514</v>
      </c>
      <c r="I562" t="s">
        <v>65</v>
      </c>
      <c r="J562" t="s">
        <v>57</v>
      </c>
      <c r="K562" t="s">
        <v>7229</v>
      </c>
      <c r="L562" t="s">
        <v>7200</v>
      </c>
      <c r="M562" t="s">
        <v>7230</v>
      </c>
      <c r="N562" t="s">
        <v>7202</v>
      </c>
      <c r="O562" t="s">
        <v>7231</v>
      </c>
      <c r="P562">
        <v>2548184</v>
      </c>
      <c r="Q562" t="s">
        <v>6636</v>
      </c>
      <c r="R562" t="s">
        <v>6636</v>
      </c>
      <c r="S562" s="12"/>
      <c r="T562" s="13"/>
      <c r="U562" t="s">
        <v>6629</v>
      </c>
    </row>
    <row r="563" spans="1:21" x14ac:dyDescent="0.25">
      <c r="A563" t="s">
        <v>6619</v>
      </c>
      <c r="B563" s="12">
        <v>41374</v>
      </c>
      <c r="C563" t="s">
        <v>7227</v>
      </c>
      <c r="D563" s="11">
        <v>46181.558715277803</v>
      </c>
      <c r="E563" t="s">
        <v>7228</v>
      </c>
      <c r="F563" t="s">
        <v>6415</v>
      </c>
      <c r="G563" t="s">
        <v>7210</v>
      </c>
      <c r="H563" t="s">
        <v>6514</v>
      </c>
      <c r="I563" t="s">
        <v>65</v>
      </c>
      <c r="J563" t="s">
        <v>57</v>
      </c>
      <c r="K563" t="s">
        <v>7229</v>
      </c>
      <c r="L563" t="s">
        <v>7200</v>
      </c>
      <c r="M563" t="s">
        <v>7230</v>
      </c>
      <c r="N563" t="s">
        <v>7202</v>
      </c>
      <c r="O563" t="s">
        <v>7231</v>
      </c>
      <c r="P563">
        <v>2548184</v>
      </c>
      <c r="Q563" t="s">
        <v>6636</v>
      </c>
      <c r="R563" t="s">
        <v>6636</v>
      </c>
      <c r="S563" s="12"/>
      <c r="T563" s="13"/>
      <c r="U563" t="s">
        <v>6629</v>
      </c>
    </row>
    <row r="564" spans="1:21" x14ac:dyDescent="0.25">
      <c r="A564" t="s">
        <v>6619</v>
      </c>
      <c r="B564" s="12">
        <v>41374</v>
      </c>
      <c r="C564" t="s">
        <v>7227</v>
      </c>
      <c r="D564" s="11">
        <v>46181.558715277803</v>
      </c>
      <c r="E564" t="s">
        <v>7228</v>
      </c>
      <c r="F564" t="s">
        <v>6415</v>
      </c>
      <c r="G564" t="s">
        <v>7211</v>
      </c>
      <c r="H564" t="s">
        <v>6514</v>
      </c>
      <c r="I564" t="s">
        <v>65</v>
      </c>
      <c r="J564" t="s">
        <v>57</v>
      </c>
      <c r="K564" t="s">
        <v>7229</v>
      </c>
      <c r="L564" t="s">
        <v>7200</v>
      </c>
      <c r="M564" t="s">
        <v>7230</v>
      </c>
      <c r="N564" t="s">
        <v>7202</v>
      </c>
      <c r="O564" t="s">
        <v>7231</v>
      </c>
      <c r="P564">
        <v>2548184</v>
      </c>
      <c r="Q564" t="s">
        <v>6636</v>
      </c>
      <c r="R564" t="s">
        <v>6636</v>
      </c>
      <c r="S564" s="12"/>
      <c r="T564" s="13"/>
      <c r="U564" t="s">
        <v>6629</v>
      </c>
    </row>
    <row r="565" spans="1:21" x14ac:dyDescent="0.25">
      <c r="A565" t="s">
        <v>6637</v>
      </c>
      <c r="B565" s="12">
        <v>41395</v>
      </c>
      <c r="C565" t="s">
        <v>7246</v>
      </c>
      <c r="D565" s="11">
        <v>46181.724618055603</v>
      </c>
      <c r="E565" t="s">
        <v>7247</v>
      </c>
      <c r="F565" t="s">
        <v>6415</v>
      </c>
      <c r="G565" t="s">
        <v>7214</v>
      </c>
      <c r="H565" t="s">
        <v>6514</v>
      </c>
      <c r="I565" t="s">
        <v>65</v>
      </c>
      <c r="J565" t="s">
        <v>219</v>
      </c>
      <c r="K565" t="s">
        <v>7248</v>
      </c>
      <c r="L565" t="s">
        <v>7216</v>
      </c>
      <c r="M565" t="s">
        <v>7249</v>
      </c>
      <c r="N565" t="s">
        <v>7023</v>
      </c>
      <c r="O565" t="s">
        <v>7250</v>
      </c>
      <c r="P565">
        <v>1129000</v>
      </c>
      <c r="Q565" t="s">
        <v>6636</v>
      </c>
      <c r="R565" t="s">
        <v>6636</v>
      </c>
      <c r="S565" s="12"/>
      <c r="T565" s="13"/>
      <c r="U565" t="s">
        <v>6636</v>
      </c>
    </row>
    <row r="566" spans="1:21" x14ac:dyDescent="0.25">
      <c r="A566" t="s">
        <v>6637</v>
      </c>
      <c r="B566" s="12">
        <v>41395</v>
      </c>
      <c r="C566" t="s">
        <v>7246</v>
      </c>
      <c r="D566" s="11">
        <v>46181.724618055603</v>
      </c>
      <c r="E566" t="s">
        <v>7247</v>
      </c>
      <c r="F566" t="s">
        <v>6415</v>
      </c>
      <c r="G566" t="s">
        <v>7220</v>
      </c>
      <c r="H566" t="s">
        <v>6514</v>
      </c>
      <c r="I566" t="s">
        <v>65</v>
      </c>
      <c r="J566" t="s">
        <v>219</v>
      </c>
      <c r="K566" t="s">
        <v>7248</v>
      </c>
      <c r="L566" t="s">
        <v>7216</v>
      </c>
      <c r="M566" t="s">
        <v>7249</v>
      </c>
      <c r="N566" t="s">
        <v>7023</v>
      </c>
      <c r="O566" t="s">
        <v>7250</v>
      </c>
      <c r="P566">
        <v>1129000</v>
      </c>
      <c r="Q566" t="s">
        <v>6636</v>
      </c>
      <c r="R566" t="s">
        <v>6636</v>
      </c>
      <c r="S566" s="12"/>
      <c r="T566" s="13"/>
      <c r="U566" t="s">
        <v>6636</v>
      </c>
    </row>
    <row r="567" spans="1:21" x14ac:dyDescent="0.25">
      <c r="A567" t="s">
        <v>6637</v>
      </c>
      <c r="B567" s="12">
        <v>41395</v>
      </c>
      <c r="C567" t="s">
        <v>7246</v>
      </c>
      <c r="D567" s="11">
        <v>46181.724618055603</v>
      </c>
      <c r="E567" t="s">
        <v>7247</v>
      </c>
      <c r="F567" t="s">
        <v>6415</v>
      </c>
      <c r="G567" t="s">
        <v>7221</v>
      </c>
      <c r="H567" t="s">
        <v>6514</v>
      </c>
      <c r="I567" t="s">
        <v>65</v>
      </c>
      <c r="J567" t="s">
        <v>219</v>
      </c>
      <c r="K567" t="s">
        <v>7248</v>
      </c>
      <c r="L567" t="s">
        <v>7216</v>
      </c>
      <c r="M567" t="s">
        <v>7249</v>
      </c>
      <c r="N567" t="s">
        <v>7023</v>
      </c>
      <c r="O567" t="s">
        <v>7250</v>
      </c>
      <c r="P567">
        <v>1129000</v>
      </c>
      <c r="Q567" t="s">
        <v>6636</v>
      </c>
      <c r="R567" t="s">
        <v>6636</v>
      </c>
      <c r="S567" s="12"/>
      <c r="T567" s="13"/>
      <c r="U567" t="s">
        <v>6636</v>
      </c>
    </row>
    <row r="568" spans="1:21" x14ac:dyDescent="0.25">
      <c r="A568" t="s">
        <v>6637</v>
      </c>
      <c r="B568" s="12">
        <v>41395</v>
      </c>
      <c r="C568" t="s">
        <v>7246</v>
      </c>
      <c r="D568" s="11">
        <v>46181.724618055603</v>
      </c>
      <c r="E568" t="s">
        <v>7247</v>
      </c>
      <c r="F568" t="s">
        <v>6415</v>
      </c>
      <c r="G568" t="s">
        <v>7222</v>
      </c>
      <c r="H568" t="s">
        <v>6514</v>
      </c>
      <c r="I568" t="s">
        <v>65</v>
      </c>
      <c r="J568" t="s">
        <v>219</v>
      </c>
      <c r="K568" t="s">
        <v>7248</v>
      </c>
      <c r="L568" t="s">
        <v>7216</v>
      </c>
      <c r="M568" t="s">
        <v>7249</v>
      </c>
      <c r="N568" t="s">
        <v>7023</v>
      </c>
      <c r="O568" t="s">
        <v>7250</v>
      </c>
      <c r="P568">
        <v>1129000</v>
      </c>
      <c r="Q568" t="s">
        <v>6636</v>
      </c>
      <c r="R568" t="s">
        <v>6636</v>
      </c>
      <c r="S568" s="12"/>
      <c r="T568" s="13"/>
      <c r="U568" t="s">
        <v>6636</v>
      </c>
    </row>
    <row r="569" spans="1:21" x14ac:dyDescent="0.25">
      <c r="A569" t="s">
        <v>6637</v>
      </c>
      <c r="B569" s="12">
        <v>41395</v>
      </c>
      <c r="C569" t="s">
        <v>7246</v>
      </c>
      <c r="D569" s="11">
        <v>46181.724618055603</v>
      </c>
      <c r="E569" t="s">
        <v>7247</v>
      </c>
      <c r="F569" t="s">
        <v>6415</v>
      </c>
      <c r="G569" t="s">
        <v>7223</v>
      </c>
      <c r="H569" t="s">
        <v>6514</v>
      </c>
      <c r="I569" t="s">
        <v>65</v>
      </c>
      <c r="J569" t="s">
        <v>219</v>
      </c>
      <c r="K569" t="s">
        <v>7248</v>
      </c>
      <c r="L569" t="s">
        <v>7216</v>
      </c>
      <c r="M569" t="s">
        <v>7249</v>
      </c>
      <c r="N569" t="s">
        <v>7023</v>
      </c>
      <c r="O569" t="s">
        <v>7250</v>
      </c>
      <c r="P569">
        <v>1129000</v>
      </c>
      <c r="Q569" t="s">
        <v>6636</v>
      </c>
      <c r="R569" t="s">
        <v>6636</v>
      </c>
      <c r="S569" s="12"/>
      <c r="T569" s="13"/>
      <c r="U569" t="s">
        <v>6636</v>
      </c>
    </row>
    <row r="570" spans="1:21" x14ac:dyDescent="0.25">
      <c r="A570" t="s">
        <v>6637</v>
      </c>
      <c r="B570" s="12">
        <v>41395</v>
      </c>
      <c r="C570" t="s">
        <v>7246</v>
      </c>
      <c r="D570" s="11">
        <v>46181.724618055603</v>
      </c>
      <c r="E570" t="s">
        <v>7247</v>
      </c>
      <c r="F570" t="s">
        <v>6415</v>
      </c>
      <c r="G570" t="s">
        <v>7224</v>
      </c>
      <c r="H570" t="s">
        <v>6514</v>
      </c>
      <c r="I570" t="s">
        <v>65</v>
      </c>
      <c r="J570" t="s">
        <v>219</v>
      </c>
      <c r="K570" t="s">
        <v>7248</v>
      </c>
      <c r="L570" t="s">
        <v>7216</v>
      </c>
      <c r="M570" t="s">
        <v>7249</v>
      </c>
      <c r="N570" t="s">
        <v>7023</v>
      </c>
      <c r="O570" t="s">
        <v>7250</v>
      </c>
      <c r="P570">
        <v>1129000</v>
      </c>
      <c r="Q570" t="s">
        <v>6636</v>
      </c>
      <c r="R570" t="s">
        <v>6636</v>
      </c>
      <c r="S570" s="12"/>
      <c r="T570" s="13"/>
      <c r="U570" t="s">
        <v>6636</v>
      </c>
    </row>
    <row r="571" spans="1:21" x14ac:dyDescent="0.25">
      <c r="A571" t="s">
        <v>6637</v>
      </c>
      <c r="B571" s="12">
        <v>41395</v>
      </c>
      <c r="C571" t="s">
        <v>7246</v>
      </c>
      <c r="D571" s="11">
        <v>46181.724618055603</v>
      </c>
      <c r="E571" t="s">
        <v>7247</v>
      </c>
      <c r="F571" t="s">
        <v>6415</v>
      </c>
      <c r="G571" t="s">
        <v>7225</v>
      </c>
      <c r="H571" t="s">
        <v>6514</v>
      </c>
      <c r="I571" t="s">
        <v>65</v>
      </c>
      <c r="J571" t="s">
        <v>219</v>
      </c>
      <c r="K571" t="s">
        <v>7248</v>
      </c>
      <c r="L571" t="s">
        <v>7216</v>
      </c>
      <c r="M571" t="s">
        <v>7249</v>
      </c>
      <c r="N571" t="s">
        <v>7023</v>
      </c>
      <c r="O571" t="s">
        <v>7250</v>
      </c>
      <c r="P571">
        <v>1129000</v>
      </c>
      <c r="Q571" t="s">
        <v>6636</v>
      </c>
      <c r="R571" t="s">
        <v>6636</v>
      </c>
      <c r="S571" s="12"/>
      <c r="T571" s="13"/>
      <c r="U571" t="s">
        <v>6636</v>
      </c>
    </row>
    <row r="572" spans="1:21" x14ac:dyDescent="0.25">
      <c r="A572" t="s">
        <v>6637</v>
      </c>
      <c r="B572" s="12">
        <v>41395</v>
      </c>
      <c r="C572" t="s">
        <v>7246</v>
      </c>
      <c r="D572" s="11">
        <v>46181.724618055603</v>
      </c>
      <c r="E572" t="s">
        <v>7247</v>
      </c>
      <c r="F572" t="s">
        <v>6415</v>
      </c>
      <c r="G572" t="s">
        <v>7226</v>
      </c>
      <c r="H572" t="s">
        <v>6514</v>
      </c>
      <c r="I572" t="s">
        <v>65</v>
      </c>
      <c r="J572" t="s">
        <v>219</v>
      </c>
      <c r="K572" t="s">
        <v>7248</v>
      </c>
      <c r="L572" t="s">
        <v>7216</v>
      </c>
      <c r="M572" t="s">
        <v>7249</v>
      </c>
      <c r="N572" t="s">
        <v>7023</v>
      </c>
      <c r="O572" t="s">
        <v>7250</v>
      </c>
      <c r="P572">
        <v>1129000</v>
      </c>
      <c r="Q572" t="s">
        <v>6636</v>
      </c>
      <c r="R572" t="s">
        <v>6636</v>
      </c>
      <c r="S572" s="12"/>
      <c r="T572" s="13"/>
      <c r="U572" t="s">
        <v>6636</v>
      </c>
    </row>
    <row r="573" spans="1:21" x14ac:dyDescent="0.25">
      <c r="A573" t="s">
        <v>6619</v>
      </c>
      <c r="B573" s="12">
        <v>41395</v>
      </c>
      <c r="C573" t="s">
        <v>7246</v>
      </c>
      <c r="D573" s="11">
        <v>46181.728171296301</v>
      </c>
      <c r="E573" t="s">
        <v>7247</v>
      </c>
      <c r="F573" t="s">
        <v>6415</v>
      </c>
      <c r="G573" t="s">
        <v>7214</v>
      </c>
      <c r="H573" t="s">
        <v>6514</v>
      </c>
      <c r="I573" t="s">
        <v>65</v>
      </c>
      <c r="J573" t="s">
        <v>219</v>
      </c>
      <c r="K573" t="s">
        <v>7248</v>
      </c>
      <c r="L573" t="s">
        <v>7216</v>
      </c>
      <c r="M573" t="s">
        <v>7249</v>
      </c>
      <c r="N573" t="s">
        <v>7023</v>
      </c>
      <c r="O573" t="s">
        <v>7250</v>
      </c>
      <c r="P573">
        <v>1129000</v>
      </c>
      <c r="Q573" t="s">
        <v>6636</v>
      </c>
      <c r="R573" t="s">
        <v>6636</v>
      </c>
      <c r="S573" s="12"/>
      <c r="T573" s="13"/>
      <c r="U573" t="s">
        <v>6636</v>
      </c>
    </row>
    <row r="574" spans="1:21" x14ac:dyDescent="0.25">
      <c r="A574" t="s">
        <v>6619</v>
      </c>
      <c r="B574" s="12">
        <v>41395</v>
      </c>
      <c r="C574" t="s">
        <v>7246</v>
      </c>
      <c r="D574" s="11">
        <v>46181.728171296301</v>
      </c>
      <c r="E574" t="s">
        <v>7247</v>
      </c>
      <c r="F574" t="s">
        <v>6415</v>
      </c>
      <c r="G574" t="s">
        <v>7220</v>
      </c>
      <c r="H574" t="s">
        <v>6514</v>
      </c>
      <c r="I574" t="s">
        <v>65</v>
      </c>
      <c r="J574" t="s">
        <v>219</v>
      </c>
      <c r="K574" t="s">
        <v>7248</v>
      </c>
      <c r="L574" t="s">
        <v>7216</v>
      </c>
      <c r="M574" t="s">
        <v>7249</v>
      </c>
      <c r="N574" t="s">
        <v>7023</v>
      </c>
      <c r="O574" t="s">
        <v>7250</v>
      </c>
      <c r="P574">
        <v>1129000</v>
      </c>
      <c r="Q574" t="s">
        <v>6636</v>
      </c>
      <c r="R574" t="s">
        <v>6636</v>
      </c>
      <c r="S574" s="12"/>
      <c r="T574" s="13"/>
      <c r="U574" t="s">
        <v>6636</v>
      </c>
    </row>
    <row r="575" spans="1:21" x14ac:dyDescent="0.25">
      <c r="A575" t="s">
        <v>6619</v>
      </c>
      <c r="B575" s="12">
        <v>41395</v>
      </c>
      <c r="C575" t="s">
        <v>7246</v>
      </c>
      <c r="D575" s="11">
        <v>46181.728171296301</v>
      </c>
      <c r="E575" t="s">
        <v>7247</v>
      </c>
      <c r="F575" t="s">
        <v>6415</v>
      </c>
      <c r="G575" t="s">
        <v>7221</v>
      </c>
      <c r="H575" t="s">
        <v>6514</v>
      </c>
      <c r="I575" t="s">
        <v>65</v>
      </c>
      <c r="J575" t="s">
        <v>219</v>
      </c>
      <c r="K575" t="s">
        <v>7248</v>
      </c>
      <c r="L575" t="s">
        <v>7216</v>
      </c>
      <c r="M575" t="s">
        <v>7249</v>
      </c>
      <c r="N575" t="s">
        <v>7023</v>
      </c>
      <c r="O575" t="s">
        <v>7250</v>
      </c>
      <c r="P575">
        <v>1129000</v>
      </c>
      <c r="Q575" t="s">
        <v>6636</v>
      </c>
      <c r="R575" t="s">
        <v>6636</v>
      </c>
      <c r="S575" s="12"/>
      <c r="T575" s="13"/>
      <c r="U575" t="s">
        <v>6636</v>
      </c>
    </row>
    <row r="576" spans="1:21" x14ac:dyDescent="0.25">
      <c r="A576" t="s">
        <v>6619</v>
      </c>
      <c r="B576" s="12">
        <v>41395</v>
      </c>
      <c r="C576" t="s">
        <v>7246</v>
      </c>
      <c r="D576" s="11">
        <v>46181.728171296301</v>
      </c>
      <c r="E576" t="s">
        <v>7247</v>
      </c>
      <c r="F576" t="s">
        <v>6415</v>
      </c>
      <c r="G576" t="s">
        <v>7222</v>
      </c>
      <c r="H576" t="s">
        <v>6514</v>
      </c>
      <c r="I576" t="s">
        <v>65</v>
      </c>
      <c r="J576" t="s">
        <v>219</v>
      </c>
      <c r="K576" t="s">
        <v>7248</v>
      </c>
      <c r="L576" t="s">
        <v>7216</v>
      </c>
      <c r="M576" t="s">
        <v>7249</v>
      </c>
      <c r="N576" t="s">
        <v>7023</v>
      </c>
      <c r="O576" t="s">
        <v>7250</v>
      </c>
      <c r="P576">
        <v>1129000</v>
      </c>
      <c r="Q576" t="s">
        <v>6636</v>
      </c>
      <c r="R576" t="s">
        <v>6636</v>
      </c>
      <c r="S576" s="12"/>
      <c r="T576" s="13"/>
      <c r="U576" t="s">
        <v>6636</v>
      </c>
    </row>
    <row r="577" spans="1:21" x14ac:dyDescent="0.25">
      <c r="A577" t="s">
        <v>6619</v>
      </c>
      <c r="B577" s="12">
        <v>41395</v>
      </c>
      <c r="C577" t="s">
        <v>7246</v>
      </c>
      <c r="D577" s="11">
        <v>46181.728171296301</v>
      </c>
      <c r="E577" t="s">
        <v>7247</v>
      </c>
      <c r="F577" t="s">
        <v>6415</v>
      </c>
      <c r="G577" t="s">
        <v>7223</v>
      </c>
      <c r="H577" t="s">
        <v>6514</v>
      </c>
      <c r="I577" t="s">
        <v>65</v>
      </c>
      <c r="J577" t="s">
        <v>219</v>
      </c>
      <c r="K577" t="s">
        <v>7248</v>
      </c>
      <c r="L577" t="s">
        <v>7216</v>
      </c>
      <c r="M577" t="s">
        <v>7249</v>
      </c>
      <c r="N577" t="s">
        <v>7023</v>
      </c>
      <c r="O577" t="s">
        <v>7250</v>
      </c>
      <c r="P577">
        <v>1129000</v>
      </c>
      <c r="Q577" t="s">
        <v>6636</v>
      </c>
      <c r="R577" t="s">
        <v>6636</v>
      </c>
      <c r="S577" s="12"/>
      <c r="T577" s="13"/>
      <c r="U577" t="s">
        <v>6636</v>
      </c>
    </row>
    <row r="578" spans="1:21" x14ac:dyDescent="0.25">
      <c r="A578" t="s">
        <v>6619</v>
      </c>
      <c r="B578" s="12">
        <v>41395</v>
      </c>
      <c r="C578" t="s">
        <v>7246</v>
      </c>
      <c r="D578" s="11">
        <v>46181.728171296301</v>
      </c>
      <c r="E578" t="s">
        <v>7247</v>
      </c>
      <c r="F578" t="s">
        <v>6415</v>
      </c>
      <c r="G578" t="s">
        <v>7224</v>
      </c>
      <c r="H578" t="s">
        <v>6514</v>
      </c>
      <c r="I578" t="s">
        <v>65</v>
      </c>
      <c r="J578" t="s">
        <v>219</v>
      </c>
      <c r="K578" t="s">
        <v>7248</v>
      </c>
      <c r="L578" t="s">
        <v>7216</v>
      </c>
      <c r="M578" t="s">
        <v>7249</v>
      </c>
      <c r="N578" t="s">
        <v>7023</v>
      </c>
      <c r="O578" t="s">
        <v>7250</v>
      </c>
      <c r="P578">
        <v>1129000</v>
      </c>
      <c r="Q578" t="s">
        <v>6636</v>
      </c>
      <c r="R578" t="s">
        <v>6636</v>
      </c>
      <c r="S578" s="12"/>
      <c r="T578" s="13"/>
      <c r="U578" t="s">
        <v>6636</v>
      </c>
    </row>
    <row r="579" spans="1:21" x14ac:dyDescent="0.25">
      <c r="A579" t="s">
        <v>6619</v>
      </c>
      <c r="B579" s="12">
        <v>41395</v>
      </c>
      <c r="C579" t="s">
        <v>7246</v>
      </c>
      <c r="D579" s="11">
        <v>46181.728171296301</v>
      </c>
      <c r="E579" t="s">
        <v>7247</v>
      </c>
      <c r="F579" t="s">
        <v>6415</v>
      </c>
      <c r="G579" t="s">
        <v>7225</v>
      </c>
      <c r="H579" t="s">
        <v>6514</v>
      </c>
      <c r="I579" t="s">
        <v>65</v>
      </c>
      <c r="J579" t="s">
        <v>219</v>
      </c>
      <c r="K579" t="s">
        <v>7248</v>
      </c>
      <c r="L579" t="s">
        <v>7216</v>
      </c>
      <c r="M579" t="s">
        <v>7249</v>
      </c>
      <c r="N579" t="s">
        <v>7023</v>
      </c>
      <c r="O579" t="s">
        <v>7250</v>
      </c>
      <c r="P579">
        <v>1129000</v>
      </c>
      <c r="Q579" t="s">
        <v>6636</v>
      </c>
      <c r="R579" t="s">
        <v>6636</v>
      </c>
      <c r="S579" s="12"/>
      <c r="T579" s="13"/>
      <c r="U579" t="s">
        <v>6636</v>
      </c>
    </row>
    <row r="580" spans="1:21" x14ac:dyDescent="0.25">
      <c r="A580" t="s">
        <v>6619</v>
      </c>
      <c r="B580" s="12">
        <v>41395</v>
      </c>
      <c r="C580" t="s">
        <v>7246</v>
      </c>
      <c r="D580" s="11">
        <v>46181.728171296301</v>
      </c>
      <c r="E580" t="s">
        <v>7247</v>
      </c>
      <c r="F580" t="s">
        <v>6415</v>
      </c>
      <c r="G580" t="s">
        <v>7226</v>
      </c>
      <c r="H580" t="s">
        <v>6514</v>
      </c>
      <c r="I580" t="s">
        <v>65</v>
      </c>
      <c r="J580" t="s">
        <v>219</v>
      </c>
      <c r="K580" t="s">
        <v>7248</v>
      </c>
      <c r="L580" t="s">
        <v>7216</v>
      </c>
      <c r="M580" t="s">
        <v>7249</v>
      </c>
      <c r="N580" t="s">
        <v>7023</v>
      </c>
      <c r="O580" t="s">
        <v>7250</v>
      </c>
      <c r="P580">
        <v>1129000</v>
      </c>
      <c r="Q580" t="s">
        <v>6636</v>
      </c>
      <c r="R580" t="s">
        <v>6636</v>
      </c>
      <c r="S580" s="12"/>
      <c r="T580" s="13"/>
      <c r="U580" t="s">
        <v>6636</v>
      </c>
    </row>
    <row r="581" spans="1:21" x14ac:dyDescent="0.25">
      <c r="A581" t="s">
        <v>6637</v>
      </c>
      <c r="B581" s="12">
        <v>41420</v>
      </c>
      <c r="C581" t="s">
        <v>7251</v>
      </c>
      <c r="D581" s="11">
        <v>46182.533206018503</v>
      </c>
      <c r="E581" t="s">
        <v>7252</v>
      </c>
      <c r="F581" t="s">
        <v>6415</v>
      </c>
      <c r="G581" t="s">
        <v>7198</v>
      </c>
      <c r="H581" t="s">
        <v>6514</v>
      </c>
      <c r="I581" t="s">
        <v>65</v>
      </c>
      <c r="J581" t="s">
        <v>57</v>
      </c>
      <c r="K581" t="s">
        <v>7253</v>
      </c>
      <c r="L581" t="s">
        <v>7200</v>
      </c>
      <c r="M581" t="s">
        <v>7254</v>
      </c>
      <c r="N581" t="s">
        <v>7202</v>
      </c>
      <c r="O581" t="s">
        <v>7255</v>
      </c>
      <c r="P581">
        <v>3560530</v>
      </c>
      <c r="Q581" t="s">
        <v>6636</v>
      </c>
      <c r="R581" t="s">
        <v>6636</v>
      </c>
      <c r="S581" s="12"/>
      <c r="T581" s="13"/>
      <c r="U581" t="s">
        <v>6629</v>
      </c>
    </row>
    <row r="582" spans="1:21" x14ac:dyDescent="0.25">
      <c r="A582" t="s">
        <v>6637</v>
      </c>
      <c r="B582" s="12">
        <v>41420</v>
      </c>
      <c r="C582" t="s">
        <v>7251</v>
      </c>
      <c r="D582" s="11">
        <v>46182.533206018503</v>
      </c>
      <c r="E582" t="s">
        <v>7252</v>
      </c>
      <c r="F582" t="s">
        <v>6415</v>
      </c>
      <c r="G582" t="s">
        <v>7204</v>
      </c>
      <c r="H582" t="s">
        <v>6514</v>
      </c>
      <c r="I582" t="s">
        <v>65</v>
      </c>
      <c r="J582" t="s">
        <v>57</v>
      </c>
      <c r="K582" t="s">
        <v>7253</v>
      </c>
      <c r="L582" t="s">
        <v>7200</v>
      </c>
      <c r="M582" t="s">
        <v>7254</v>
      </c>
      <c r="N582" t="s">
        <v>7202</v>
      </c>
      <c r="O582" t="s">
        <v>7255</v>
      </c>
      <c r="P582">
        <v>3560530</v>
      </c>
      <c r="Q582" t="s">
        <v>6636</v>
      </c>
      <c r="R582" t="s">
        <v>6636</v>
      </c>
      <c r="S582" s="12"/>
      <c r="T582" s="13"/>
      <c r="U582" t="s">
        <v>6629</v>
      </c>
    </row>
    <row r="583" spans="1:21" x14ac:dyDescent="0.25">
      <c r="A583" t="s">
        <v>6637</v>
      </c>
      <c r="B583" s="12">
        <v>41420</v>
      </c>
      <c r="C583" t="s">
        <v>7251</v>
      </c>
      <c r="D583" s="11">
        <v>46182.533206018503</v>
      </c>
      <c r="E583" t="s">
        <v>7252</v>
      </c>
      <c r="F583" t="s">
        <v>6415</v>
      </c>
      <c r="G583" t="s">
        <v>7205</v>
      </c>
      <c r="H583" t="s">
        <v>6514</v>
      </c>
      <c r="I583" t="s">
        <v>65</v>
      </c>
      <c r="J583" t="s">
        <v>57</v>
      </c>
      <c r="K583" t="s">
        <v>7253</v>
      </c>
      <c r="L583" t="s">
        <v>7200</v>
      </c>
      <c r="M583" t="s">
        <v>7254</v>
      </c>
      <c r="N583" t="s">
        <v>7202</v>
      </c>
      <c r="O583" t="s">
        <v>7255</v>
      </c>
      <c r="P583">
        <v>3560530</v>
      </c>
      <c r="Q583" t="s">
        <v>6636</v>
      </c>
      <c r="R583" t="s">
        <v>6636</v>
      </c>
      <c r="S583" s="12"/>
      <c r="T583" s="13"/>
      <c r="U583" t="s">
        <v>6629</v>
      </c>
    </row>
    <row r="584" spans="1:21" x14ac:dyDescent="0.25">
      <c r="A584" t="s">
        <v>6637</v>
      </c>
      <c r="B584" s="12">
        <v>41420</v>
      </c>
      <c r="C584" t="s">
        <v>7251</v>
      </c>
      <c r="D584" s="11">
        <v>46182.533206018503</v>
      </c>
      <c r="E584" t="s">
        <v>7252</v>
      </c>
      <c r="F584" t="s">
        <v>6415</v>
      </c>
      <c r="G584" t="s">
        <v>7206</v>
      </c>
      <c r="H584" t="s">
        <v>6514</v>
      </c>
      <c r="I584" t="s">
        <v>65</v>
      </c>
      <c r="J584" t="s">
        <v>57</v>
      </c>
      <c r="K584" t="s">
        <v>7253</v>
      </c>
      <c r="L584" t="s">
        <v>7200</v>
      </c>
      <c r="M584" t="s">
        <v>7254</v>
      </c>
      <c r="N584" t="s">
        <v>7202</v>
      </c>
      <c r="O584" t="s">
        <v>7255</v>
      </c>
      <c r="P584">
        <v>3560530</v>
      </c>
      <c r="Q584" t="s">
        <v>6636</v>
      </c>
      <c r="R584" t="s">
        <v>6636</v>
      </c>
      <c r="S584" s="12"/>
      <c r="T584" s="13"/>
      <c r="U584" t="s">
        <v>6629</v>
      </c>
    </row>
    <row r="585" spans="1:21" x14ac:dyDescent="0.25">
      <c r="A585" t="s">
        <v>6637</v>
      </c>
      <c r="B585" s="12">
        <v>41420</v>
      </c>
      <c r="C585" t="s">
        <v>7251</v>
      </c>
      <c r="D585" s="11">
        <v>46182.533206018503</v>
      </c>
      <c r="E585" t="s">
        <v>7252</v>
      </c>
      <c r="F585" t="s">
        <v>6415</v>
      </c>
      <c r="G585" t="s">
        <v>7207</v>
      </c>
      <c r="H585" t="s">
        <v>6514</v>
      </c>
      <c r="I585" t="s">
        <v>65</v>
      </c>
      <c r="J585" t="s">
        <v>57</v>
      </c>
      <c r="K585" t="s">
        <v>7253</v>
      </c>
      <c r="L585" t="s">
        <v>7200</v>
      </c>
      <c r="M585" t="s">
        <v>7254</v>
      </c>
      <c r="N585" t="s">
        <v>7202</v>
      </c>
      <c r="O585" t="s">
        <v>7255</v>
      </c>
      <c r="P585">
        <v>3560530</v>
      </c>
      <c r="Q585" t="s">
        <v>6636</v>
      </c>
      <c r="R585" t="s">
        <v>6636</v>
      </c>
      <c r="S585" s="12"/>
      <c r="T585" s="13"/>
      <c r="U585" t="s">
        <v>6629</v>
      </c>
    </row>
    <row r="586" spans="1:21" x14ac:dyDescent="0.25">
      <c r="A586" t="s">
        <v>6637</v>
      </c>
      <c r="B586" s="12">
        <v>41420</v>
      </c>
      <c r="C586" t="s">
        <v>7251</v>
      </c>
      <c r="D586" s="11">
        <v>46182.533206018503</v>
      </c>
      <c r="E586" t="s">
        <v>7252</v>
      </c>
      <c r="F586" t="s">
        <v>6415</v>
      </c>
      <c r="G586" t="s">
        <v>7208</v>
      </c>
      <c r="H586" t="s">
        <v>6514</v>
      </c>
      <c r="I586" t="s">
        <v>65</v>
      </c>
      <c r="J586" t="s">
        <v>57</v>
      </c>
      <c r="K586" t="s">
        <v>7253</v>
      </c>
      <c r="L586" t="s">
        <v>7200</v>
      </c>
      <c r="M586" t="s">
        <v>7254</v>
      </c>
      <c r="N586" t="s">
        <v>7202</v>
      </c>
      <c r="O586" t="s">
        <v>7255</v>
      </c>
      <c r="P586">
        <v>3560530</v>
      </c>
      <c r="Q586" t="s">
        <v>6636</v>
      </c>
      <c r="R586" t="s">
        <v>6636</v>
      </c>
      <c r="S586" s="12"/>
      <c r="T586" s="13"/>
      <c r="U586" t="s">
        <v>6629</v>
      </c>
    </row>
    <row r="587" spans="1:21" x14ac:dyDescent="0.25">
      <c r="A587" t="s">
        <v>6637</v>
      </c>
      <c r="B587" s="12">
        <v>41420</v>
      </c>
      <c r="C587" t="s">
        <v>7251</v>
      </c>
      <c r="D587" s="11">
        <v>46182.533206018503</v>
      </c>
      <c r="E587" t="s">
        <v>7252</v>
      </c>
      <c r="F587" t="s">
        <v>6415</v>
      </c>
      <c r="G587" t="s">
        <v>7209</v>
      </c>
      <c r="H587" t="s">
        <v>6514</v>
      </c>
      <c r="I587" t="s">
        <v>65</v>
      </c>
      <c r="J587" t="s">
        <v>57</v>
      </c>
      <c r="K587" t="s">
        <v>7253</v>
      </c>
      <c r="L587" t="s">
        <v>7200</v>
      </c>
      <c r="M587" t="s">
        <v>7254</v>
      </c>
      <c r="N587" t="s">
        <v>7202</v>
      </c>
      <c r="O587" t="s">
        <v>7255</v>
      </c>
      <c r="P587">
        <v>3560530</v>
      </c>
      <c r="Q587" t="s">
        <v>6636</v>
      </c>
      <c r="R587" t="s">
        <v>6636</v>
      </c>
      <c r="S587" s="12"/>
      <c r="T587" s="13"/>
      <c r="U587" t="s">
        <v>6629</v>
      </c>
    </row>
    <row r="588" spans="1:21" x14ac:dyDescent="0.25">
      <c r="A588" t="s">
        <v>6637</v>
      </c>
      <c r="B588" s="12">
        <v>41420</v>
      </c>
      <c r="C588" t="s">
        <v>7251</v>
      </c>
      <c r="D588" s="11">
        <v>46182.533206018503</v>
      </c>
      <c r="E588" t="s">
        <v>7252</v>
      </c>
      <c r="F588" t="s">
        <v>6415</v>
      </c>
      <c r="G588" t="s">
        <v>7210</v>
      </c>
      <c r="H588" t="s">
        <v>6514</v>
      </c>
      <c r="I588" t="s">
        <v>65</v>
      </c>
      <c r="J588" t="s">
        <v>57</v>
      </c>
      <c r="K588" t="s">
        <v>7253</v>
      </c>
      <c r="L588" t="s">
        <v>7200</v>
      </c>
      <c r="M588" t="s">
        <v>7254</v>
      </c>
      <c r="N588" t="s">
        <v>7202</v>
      </c>
      <c r="O588" t="s">
        <v>7255</v>
      </c>
      <c r="P588">
        <v>3560530</v>
      </c>
      <c r="Q588" t="s">
        <v>6636</v>
      </c>
      <c r="R588" t="s">
        <v>6636</v>
      </c>
      <c r="S588" s="12"/>
      <c r="T588" s="13"/>
      <c r="U588" t="s">
        <v>6629</v>
      </c>
    </row>
    <row r="589" spans="1:21" x14ac:dyDescent="0.25">
      <c r="A589" t="s">
        <v>6637</v>
      </c>
      <c r="B589" s="12">
        <v>41420</v>
      </c>
      <c r="C589" t="s">
        <v>7251</v>
      </c>
      <c r="D589" s="11">
        <v>46182.533206018503</v>
      </c>
      <c r="E589" t="s">
        <v>7252</v>
      </c>
      <c r="F589" t="s">
        <v>6415</v>
      </c>
      <c r="G589" t="s">
        <v>7211</v>
      </c>
      <c r="H589" t="s">
        <v>6514</v>
      </c>
      <c r="I589" t="s">
        <v>65</v>
      </c>
      <c r="J589" t="s">
        <v>57</v>
      </c>
      <c r="K589" t="s">
        <v>7253</v>
      </c>
      <c r="L589" t="s">
        <v>7200</v>
      </c>
      <c r="M589" t="s">
        <v>7254</v>
      </c>
      <c r="N589" t="s">
        <v>7202</v>
      </c>
      <c r="O589" t="s">
        <v>7255</v>
      </c>
      <c r="P589">
        <v>3560530</v>
      </c>
      <c r="Q589" t="s">
        <v>6636</v>
      </c>
      <c r="R589" t="s">
        <v>6636</v>
      </c>
      <c r="S589" s="12"/>
      <c r="T589" s="13"/>
      <c r="U589" t="s">
        <v>6629</v>
      </c>
    </row>
    <row r="590" spans="1:21" x14ac:dyDescent="0.25">
      <c r="A590" t="s">
        <v>6619</v>
      </c>
      <c r="B590" s="12">
        <v>41420</v>
      </c>
      <c r="C590" t="s">
        <v>7251</v>
      </c>
      <c r="D590" s="11">
        <v>46182.5622337963</v>
      </c>
      <c r="E590" t="s">
        <v>7252</v>
      </c>
      <c r="F590" t="s">
        <v>6415</v>
      </c>
      <c r="G590" t="s">
        <v>7198</v>
      </c>
      <c r="H590" t="s">
        <v>6514</v>
      </c>
      <c r="I590" t="s">
        <v>65</v>
      </c>
      <c r="J590" t="s">
        <v>57</v>
      </c>
      <c r="K590" t="s">
        <v>7253</v>
      </c>
      <c r="L590" t="s">
        <v>7200</v>
      </c>
      <c r="M590" t="s">
        <v>7254</v>
      </c>
      <c r="N590" t="s">
        <v>7202</v>
      </c>
      <c r="O590" t="s">
        <v>7255</v>
      </c>
      <c r="P590">
        <v>3560530</v>
      </c>
      <c r="Q590" t="s">
        <v>6636</v>
      </c>
      <c r="R590" t="s">
        <v>6636</v>
      </c>
      <c r="S590" s="12"/>
      <c r="T590" s="13"/>
      <c r="U590" t="s">
        <v>6629</v>
      </c>
    </row>
    <row r="591" spans="1:21" x14ac:dyDescent="0.25">
      <c r="A591" t="s">
        <v>6619</v>
      </c>
      <c r="B591" s="12">
        <v>41420</v>
      </c>
      <c r="C591" t="s">
        <v>7251</v>
      </c>
      <c r="D591" s="11">
        <v>46182.5622337963</v>
      </c>
      <c r="E591" t="s">
        <v>7252</v>
      </c>
      <c r="F591" t="s">
        <v>6415</v>
      </c>
      <c r="G591" t="s">
        <v>7204</v>
      </c>
      <c r="H591" t="s">
        <v>6514</v>
      </c>
      <c r="I591" t="s">
        <v>65</v>
      </c>
      <c r="J591" t="s">
        <v>57</v>
      </c>
      <c r="K591" t="s">
        <v>7253</v>
      </c>
      <c r="L591" t="s">
        <v>7200</v>
      </c>
      <c r="M591" t="s">
        <v>7254</v>
      </c>
      <c r="N591" t="s">
        <v>7202</v>
      </c>
      <c r="O591" t="s">
        <v>7255</v>
      </c>
      <c r="P591">
        <v>3560530</v>
      </c>
      <c r="Q591" t="s">
        <v>6636</v>
      </c>
      <c r="R591" t="s">
        <v>6636</v>
      </c>
      <c r="S591" s="12"/>
      <c r="T591" s="13"/>
      <c r="U591" t="s">
        <v>6629</v>
      </c>
    </row>
    <row r="592" spans="1:21" x14ac:dyDescent="0.25">
      <c r="A592" t="s">
        <v>6619</v>
      </c>
      <c r="B592" s="12">
        <v>41420</v>
      </c>
      <c r="C592" t="s">
        <v>7251</v>
      </c>
      <c r="D592" s="11">
        <v>46182.5622337963</v>
      </c>
      <c r="E592" t="s">
        <v>7252</v>
      </c>
      <c r="F592" t="s">
        <v>6415</v>
      </c>
      <c r="G592" t="s">
        <v>7205</v>
      </c>
      <c r="H592" t="s">
        <v>6514</v>
      </c>
      <c r="I592" t="s">
        <v>65</v>
      </c>
      <c r="J592" t="s">
        <v>57</v>
      </c>
      <c r="K592" t="s">
        <v>7253</v>
      </c>
      <c r="L592" t="s">
        <v>7200</v>
      </c>
      <c r="M592" t="s">
        <v>7254</v>
      </c>
      <c r="N592" t="s">
        <v>7202</v>
      </c>
      <c r="O592" t="s">
        <v>7255</v>
      </c>
      <c r="P592">
        <v>3560530</v>
      </c>
      <c r="Q592" t="s">
        <v>6636</v>
      </c>
      <c r="R592" t="s">
        <v>6636</v>
      </c>
      <c r="S592" s="12"/>
      <c r="T592" s="13"/>
      <c r="U592" t="s">
        <v>6629</v>
      </c>
    </row>
    <row r="593" spans="1:21" x14ac:dyDescent="0.25">
      <c r="A593" t="s">
        <v>6619</v>
      </c>
      <c r="B593" s="12">
        <v>41420</v>
      </c>
      <c r="C593" t="s">
        <v>7251</v>
      </c>
      <c r="D593" s="11">
        <v>46182.5622337963</v>
      </c>
      <c r="E593" t="s">
        <v>7252</v>
      </c>
      <c r="F593" t="s">
        <v>6415</v>
      </c>
      <c r="G593" t="s">
        <v>7206</v>
      </c>
      <c r="H593" t="s">
        <v>6514</v>
      </c>
      <c r="I593" t="s">
        <v>65</v>
      </c>
      <c r="J593" t="s">
        <v>57</v>
      </c>
      <c r="K593" t="s">
        <v>7253</v>
      </c>
      <c r="L593" t="s">
        <v>7200</v>
      </c>
      <c r="M593" t="s">
        <v>7254</v>
      </c>
      <c r="N593" t="s">
        <v>7202</v>
      </c>
      <c r="O593" t="s">
        <v>7255</v>
      </c>
      <c r="P593">
        <v>3560530</v>
      </c>
      <c r="Q593" t="s">
        <v>6636</v>
      </c>
      <c r="R593" t="s">
        <v>6636</v>
      </c>
      <c r="S593" s="12"/>
      <c r="T593" s="13"/>
      <c r="U593" t="s">
        <v>6629</v>
      </c>
    </row>
    <row r="594" spans="1:21" x14ac:dyDescent="0.25">
      <c r="A594" t="s">
        <v>6619</v>
      </c>
      <c r="B594" s="12">
        <v>41420</v>
      </c>
      <c r="C594" t="s">
        <v>7251</v>
      </c>
      <c r="D594" s="11">
        <v>46182.5622337963</v>
      </c>
      <c r="E594" t="s">
        <v>7252</v>
      </c>
      <c r="F594" t="s">
        <v>6415</v>
      </c>
      <c r="G594" t="s">
        <v>7207</v>
      </c>
      <c r="H594" t="s">
        <v>6514</v>
      </c>
      <c r="I594" t="s">
        <v>65</v>
      </c>
      <c r="J594" t="s">
        <v>57</v>
      </c>
      <c r="K594" t="s">
        <v>7253</v>
      </c>
      <c r="L594" t="s">
        <v>7200</v>
      </c>
      <c r="M594" t="s">
        <v>7254</v>
      </c>
      <c r="N594" t="s">
        <v>7202</v>
      </c>
      <c r="O594" t="s">
        <v>7255</v>
      </c>
      <c r="P594">
        <v>3560530</v>
      </c>
      <c r="Q594" t="s">
        <v>6636</v>
      </c>
      <c r="R594" t="s">
        <v>6636</v>
      </c>
      <c r="S594" s="12"/>
      <c r="T594" s="13"/>
      <c r="U594" t="s">
        <v>6629</v>
      </c>
    </row>
    <row r="595" spans="1:21" x14ac:dyDescent="0.25">
      <c r="A595" t="s">
        <v>6619</v>
      </c>
      <c r="B595" s="12">
        <v>41420</v>
      </c>
      <c r="C595" t="s">
        <v>7251</v>
      </c>
      <c r="D595" s="11">
        <v>46182.5622337963</v>
      </c>
      <c r="E595" t="s">
        <v>7252</v>
      </c>
      <c r="F595" t="s">
        <v>6415</v>
      </c>
      <c r="G595" t="s">
        <v>7208</v>
      </c>
      <c r="H595" t="s">
        <v>6514</v>
      </c>
      <c r="I595" t="s">
        <v>65</v>
      </c>
      <c r="J595" t="s">
        <v>57</v>
      </c>
      <c r="K595" t="s">
        <v>7253</v>
      </c>
      <c r="L595" t="s">
        <v>7200</v>
      </c>
      <c r="M595" t="s">
        <v>7254</v>
      </c>
      <c r="N595" t="s">
        <v>7202</v>
      </c>
      <c r="O595" t="s">
        <v>7255</v>
      </c>
      <c r="P595">
        <v>3560530</v>
      </c>
      <c r="Q595" t="s">
        <v>6636</v>
      </c>
      <c r="R595" t="s">
        <v>6636</v>
      </c>
      <c r="S595" s="12"/>
      <c r="T595" s="13"/>
      <c r="U595" t="s">
        <v>6629</v>
      </c>
    </row>
    <row r="596" spans="1:21" x14ac:dyDescent="0.25">
      <c r="A596" t="s">
        <v>6619</v>
      </c>
      <c r="B596" s="12">
        <v>41420</v>
      </c>
      <c r="C596" t="s">
        <v>7251</v>
      </c>
      <c r="D596" s="11">
        <v>46182.5622337963</v>
      </c>
      <c r="E596" t="s">
        <v>7252</v>
      </c>
      <c r="F596" t="s">
        <v>6415</v>
      </c>
      <c r="G596" t="s">
        <v>7209</v>
      </c>
      <c r="H596" t="s">
        <v>6514</v>
      </c>
      <c r="I596" t="s">
        <v>65</v>
      </c>
      <c r="J596" t="s">
        <v>57</v>
      </c>
      <c r="K596" t="s">
        <v>7253</v>
      </c>
      <c r="L596" t="s">
        <v>7200</v>
      </c>
      <c r="M596" t="s">
        <v>7254</v>
      </c>
      <c r="N596" t="s">
        <v>7202</v>
      </c>
      <c r="O596" t="s">
        <v>7255</v>
      </c>
      <c r="P596">
        <v>3560530</v>
      </c>
      <c r="Q596" t="s">
        <v>6636</v>
      </c>
      <c r="R596" t="s">
        <v>6636</v>
      </c>
      <c r="S596" s="12"/>
      <c r="T596" s="13"/>
      <c r="U596" t="s">
        <v>6629</v>
      </c>
    </row>
    <row r="597" spans="1:21" x14ac:dyDescent="0.25">
      <c r="A597" t="s">
        <v>6619</v>
      </c>
      <c r="B597" s="12">
        <v>41420</v>
      </c>
      <c r="C597" t="s">
        <v>7251</v>
      </c>
      <c r="D597" s="11">
        <v>46182.5622337963</v>
      </c>
      <c r="E597" t="s">
        <v>7252</v>
      </c>
      <c r="F597" t="s">
        <v>6415</v>
      </c>
      <c r="G597" t="s">
        <v>7210</v>
      </c>
      <c r="H597" t="s">
        <v>6514</v>
      </c>
      <c r="I597" t="s">
        <v>65</v>
      </c>
      <c r="J597" t="s">
        <v>57</v>
      </c>
      <c r="K597" t="s">
        <v>7253</v>
      </c>
      <c r="L597" t="s">
        <v>7200</v>
      </c>
      <c r="M597" t="s">
        <v>7254</v>
      </c>
      <c r="N597" t="s">
        <v>7202</v>
      </c>
      <c r="O597" t="s">
        <v>7255</v>
      </c>
      <c r="P597">
        <v>3560530</v>
      </c>
      <c r="Q597" t="s">
        <v>6636</v>
      </c>
      <c r="R597" t="s">
        <v>6636</v>
      </c>
      <c r="S597" s="12"/>
      <c r="T597" s="13"/>
      <c r="U597" t="s">
        <v>6629</v>
      </c>
    </row>
    <row r="598" spans="1:21" x14ac:dyDescent="0.25">
      <c r="A598" t="s">
        <v>6619</v>
      </c>
      <c r="B598" s="12">
        <v>41420</v>
      </c>
      <c r="C598" t="s">
        <v>7251</v>
      </c>
      <c r="D598" s="11">
        <v>46182.5622337963</v>
      </c>
      <c r="E598" t="s">
        <v>7252</v>
      </c>
      <c r="F598" t="s">
        <v>6415</v>
      </c>
      <c r="G598" t="s">
        <v>7211</v>
      </c>
      <c r="H598" t="s">
        <v>6514</v>
      </c>
      <c r="I598" t="s">
        <v>65</v>
      </c>
      <c r="J598" t="s">
        <v>57</v>
      </c>
      <c r="K598" t="s">
        <v>7253</v>
      </c>
      <c r="L598" t="s">
        <v>7200</v>
      </c>
      <c r="M598" t="s">
        <v>7254</v>
      </c>
      <c r="N598" t="s">
        <v>7202</v>
      </c>
      <c r="O598" t="s">
        <v>7255</v>
      </c>
      <c r="P598">
        <v>3560530</v>
      </c>
      <c r="Q598" t="s">
        <v>6636</v>
      </c>
      <c r="R598" t="s">
        <v>6636</v>
      </c>
      <c r="S598" s="12"/>
      <c r="T598" s="13"/>
      <c r="U598" t="s">
        <v>6629</v>
      </c>
    </row>
    <row r="599" spans="1:21" x14ac:dyDescent="0.25">
      <c r="A599" t="s">
        <v>6619</v>
      </c>
      <c r="B599" s="12">
        <v>41473</v>
      </c>
      <c r="C599" t="s">
        <v>7256</v>
      </c>
      <c r="D599" s="11">
        <v>46183.5539699074</v>
      </c>
      <c r="E599" t="s">
        <v>7257</v>
      </c>
      <c r="F599" t="s">
        <v>6415</v>
      </c>
      <c r="G599" t="s">
        <v>7258</v>
      </c>
      <c r="H599" t="s">
        <v>6514</v>
      </c>
      <c r="I599" t="s">
        <v>55</v>
      </c>
      <c r="J599" t="s">
        <v>643</v>
      </c>
      <c r="K599" t="s">
        <v>7259</v>
      </c>
      <c r="L599" t="s">
        <v>7260</v>
      </c>
      <c r="M599" t="s">
        <v>7261</v>
      </c>
      <c r="N599" t="s">
        <v>6787</v>
      </c>
      <c r="O599" t="s">
        <v>6810</v>
      </c>
      <c r="P599">
        <v>2049000</v>
      </c>
      <c r="Q599" t="s">
        <v>6636</v>
      </c>
      <c r="R599" t="s">
        <v>6636</v>
      </c>
      <c r="S599" s="12"/>
      <c r="T599" s="13"/>
      <c r="U599" t="s">
        <v>6636</v>
      </c>
    </row>
    <row r="600" spans="1:21" x14ac:dyDescent="0.25">
      <c r="A600" t="s">
        <v>6619</v>
      </c>
      <c r="B600" s="12">
        <v>41473</v>
      </c>
      <c r="C600" t="s">
        <v>7256</v>
      </c>
      <c r="D600" s="11">
        <v>46183.5539699074</v>
      </c>
      <c r="E600" t="s">
        <v>7257</v>
      </c>
      <c r="F600" t="s">
        <v>6415</v>
      </c>
      <c r="G600" t="s">
        <v>7262</v>
      </c>
      <c r="H600" t="s">
        <v>6514</v>
      </c>
      <c r="I600" t="s">
        <v>55</v>
      </c>
      <c r="J600" t="s">
        <v>643</v>
      </c>
      <c r="K600" t="s">
        <v>7259</v>
      </c>
      <c r="L600" t="s">
        <v>7260</v>
      </c>
      <c r="M600" t="s">
        <v>7261</v>
      </c>
      <c r="N600" t="s">
        <v>6787</v>
      </c>
      <c r="O600" t="s">
        <v>6810</v>
      </c>
      <c r="P600">
        <v>2049000</v>
      </c>
      <c r="Q600" t="s">
        <v>6636</v>
      </c>
      <c r="R600" t="s">
        <v>6636</v>
      </c>
      <c r="S600" s="12"/>
      <c r="T600" s="13"/>
      <c r="U600" t="s">
        <v>6636</v>
      </c>
    </row>
    <row r="601" spans="1:21" x14ac:dyDescent="0.25">
      <c r="A601" t="s">
        <v>6619</v>
      </c>
      <c r="B601" s="12">
        <v>41473</v>
      </c>
      <c r="C601" t="s">
        <v>7256</v>
      </c>
      <c r="D601" s="11">
        <v>46183.5539699074</v>
      </c>
      <c r="E601" t="s">
        <v>7257</v>
      </c>
      <c r="F601" t="s">
        <v>6415</v>
      </c>
      <c r="G601" t="s">
        <v>7263</v>
      </c>
      <c r="H601" t="s">
        <v>6514</v>
      </c>
      <c r="I601" t="s">
        <v>55</v>
      </c>
      <c r="J601" t="s">
        <v>643</v>
      </c>
      <c r="K601" t="s">
        <v>7259</v>
      </c>
      <c r="L601" t="s">
        <v>7260</v>
      </c>
      <c r="M601" t="s">
        <v>7261</v>
      </c>
      <c r="N601" t="s">
        <v>6787</v>
      </c>
      <c r="O601" t="s">
        <v>6810</v>
      </c>
      <c r="P601">
        <v>2049000</v>
      </c>
      <c r="Q601" t="s">
        <v>6636</v>
      </c>
      <c r="R601" t="s">
        <v>6636</v>
      </c>
      <c r="S601" s="12"/>
      <c r="T601" s="13"/>
      <c r="U601" t="s">
        <v>6636</v>
      </c>
    </row>
    <row r="602" spans="1:21" x14ac:dyDescent="0.25">
      <c r="A602" t="s">
        <v>6619</v>
      </c>
      <c r="B602" s="12">
        <v>41473</v>
      </c>
      <c r="C602" t="s">
        <v>7256</v>
      </c>
      <c r="D602" s="11">
        <v>46183.5539699074</v>
      </c>
      <c r="E602" t="s">
        <v>7257</v>
      </c>
      <c r="F602" t="s">
        <v>6415</v>
      </c>
      <c r="G602" t="s">
        <v>7264</v>
      </c>
      <c r="H602" t="s">
        <v>6514</v>
      </c>
      <c r="I602" t="s">
        <v>55</v>
      </c>
      <c r="J602" t="s">
        <v>643</v>
      </c>
      <c r="K602" t="s">
        <v>7259</v>
      </c>
      <c r="L602" t="s">
        <v>7260</v>
      </c>
      <c r="M602" t="s">
        <v>7261</v>
      </c>
      <c r="N602" t="s">
        <v>6787</v>
      </c>
      <c r="O602" t="s">
        <v>6810</v>
      </c>
      <c r="P602">
        <v>2049000</v>
      </c>
      <c r="Q602" t="s">
        <v>6636</v>
      </c>
      <c r="R602" t="s">
        <v>6636</v>
      </c>
      <c r="S602" s="12"/>
      <c r="T602" s="13"/>
      <c r="U602" t="s">
        <v>6636</v>
      </c>
    </row>
    <row r="603" spans="1:21" x14ac:dyDescent="0.25">
      <c r="A603" t="s">
        <v>6619</v>
      </c>
      <c r="B603" s="12">
        <v>41473</v>
      </c>
      <c r="C603" t="s">
        <v>7256</v>
      </c>
      <c r="D603" s="11">
        <v>46183.5539699074</v>
      </c>
      <c r="E603" t="s">
        <v>7257</v>
      </c>
      <c r="F603" t="s">
        <v>6415</v>
      </c>
      <c r="G603" t="s">
        <v>7265</v>
      </c>
      <c r="H603" t="s">
        <v>6514</v>
      </c>
      <c r="I603" t="s">
        <v>55</v>
      </c>
      <c r="J603" t="s">
        <v>643</v>
      </c>
      <c r="K603" t="s">
        <v>7259</v>
      </c>
      <c r="L603" t="s">
        <v>7260</v>
      </c>
      <c r="M603" t="s">
        <v>7261</v>
      </c>
      <c r="N603" t="s">
        <v>6787</v>
      </c>
      <c r="O603" t="s">
        <v>6810</v>
      </c>
      <c r="P603">
        <v>2049000</v>
      </c>
      <c r="Q603" t="s">
        <v>6636</v>
      </c>
      <c r="R603" t="s">
        <v>6636</v>
      </c>
      <c r="S603" s="12"/>
      <c r="T603" s="13"/>
      <c r="U603" t="s">
        <v>6636</v>
      </c>
    </row>
    <row r="604" spans="1:21" x14ac:dyDescent="0.25">
      <c r="A604" t="s">
        <v>6619</v>
      </c>
      <c r="B604" s="12">
        <v>41473</v>
      </c>
      <c r="C604" t="s">
        <v>7256</v>
      </c>
      <c r="D604" s="11">
        <v>46183.5539699074</v>
      </c>
      <c r="E604" t="s">
        <v>7257</v>
      </c>
      <c r="F604" t="s">
        <v>6415</v>
      </c>
      <c r="G604" t="s">
        <v>7266</v>
      </c>
      <c r="H604" t="s">
        <v>6514</v>
      </c>
      <c r="I604" t="s">
        <v>55</v>
      </c>
      <c r="J604" t="s">
        <v>643</v>
      </c>
      <c r="K604" t="s">
        <v>7259</v>
      </c>
      <c r="L604" t="s">
        <v>7260</v>
      </c>
      <c r="M604" t="s">
        <v>7261</v>
      </c>
      <c r="N604" t="s">
        <v>6787</v>
      </c>
      <c r="O604" t="s">
        <v>6810</v>
      </c>
      <c r="P604">
        <v>2049000</v>
      </c>
      <c r="Q604" t="s">
        <v>6636</v>
      </c>
      <c r="R604" t="s">
        <v>6636</v>
      </c>
      <c r="S604" s="12"/>
      <c r="T604" s="13"/>
      <c r="U604" t="s">
        <v>6636</v>
      </c>
    </row>
    <row r="605" spans="1:21" x14ac:dyDescent="0.25">
      <c r="A605" t="s">
        <v>6637</v>
      </c>
      <c r="B605" s="12">
        <v>41609</v>
      </c>
      <c r="C605" t="s">
        <v>7267</v>
      </c>
      <c r="D605" s="11">
        <v>46185.536157407398</v>
      </c>
      <c r="E605" t="s">
        <v>7268</v>
      </c>
      <c r="F605" t="s">
        <v>6415</v>
      </c>
      <c r="G605" t="s">
        <v>7186</v>
      </c>
      <c r="H605" t="s">
        <v>6514</v>
      </c>
      <c r="I605" t="s">
        <v>65</v>
      </c>
      <c r="J605" t="s">
        <v>2226</v>
      </c>
      <c r="K605" t="s">
        <v>7269</v>
      </c>
      <c r="L605" t="s">
        <v>7270</v>
      </c>
      <c r="M605" t="s">
        <v>7271</v>
      </c>
      <c r="N605" t="s">
        <v>7218</v>
      </c>
      <c r="O605" t="s">
        <v>7272</v>
      </c>
      <c r="P605">
        <v>2700000</v>
      </c>
      <c r="Q605" t="s">
        <v>6636</v>
      </c>
      <c r="R605" t="s">
        <v>6636</v>
      </c>
      <c r="S605" s="12"/>
      <c r="T605" s="13"/>
      <c r="U605" t="s">
        <v>6636</v>
      </c>
    </row>
    <row r="606" spans="1:21" x14ac:dyDescent="0.25">
      <c r="A606" t="s">
        <v>6637</v>
      </c>
      <c r="B606" s="12">
        <v>41609</v>
      </c>
      <c r="C606" t="s">
        <v>7267</v>
      </c>
      <c r="D606" s="11">
        <v>46185.536157407398</v>
      </c>
      <c r="E606" t="s">
        <v>7268</v>
      </c>
      <c r="F606" t="s">
        <v>6415</v>
      </c>
      <c r="G606" t="s">
        <v>7188</v>
      </c>
      <c r="H606" t="s">
        <v>6514</v>
      </c>
      <c r="I606" t="s">
        <v>65</v>
      </c>
      <c r="J606" t="s">
        <v>2226</v>
      </c>
      <c r="K606" t="s">
        <v>7269</v>
      </c>
      <c r="L606" t="s">
        <v>7270</v>
      </c>
      <c r="M606" t="s">
        <v>7271</v>
      </c>
      <c r="N606" t="s">
        <v>7218</v>
      </c>
      <c r="O606" t="s">
        <v>7272</v>
      </c>
      <c r="P606">
        <v>2700000</v>
      </c>
      <c r="Q606" t="s">
        <v>6636</v>
      </c>
      <c r="R606" t="s">
        <v>6636</v>
      </c>
      <c r="S606" s="12"/>
      <c r="T606" s="13"/>
      <c r="U606" t="s">
        <v>6636</v>
      </c>
    </row>
    <row r="607" spans="1:21" x14ac:dyDescent="0.25">
      <c r="A607" t="s">
        <v>6637</v>
      </c>
      <c r="B607" s="12">
        <v>41609</v>
      </c>
      <c r="C607" t="s">
        <v>7267</v>
      </c>
      <c r="D607" s="11">
        <v>46185.536157407398</v>
      </c>
      <c r="E607" t="s">
        <v>7268</v>
      </c>
      <c r="F607" t="s">
        <v>6415</v>
      </c>
      <c r="G607" t="s">
        <v>7190</v>
      </c>
      <c r="H607" t="s">
        <v>6514</v>
      </c>
      <c r="I607" t="s">
        <v>65</v>
      </c>
      <c r="J607" t="s">
        <v>2226</v>
      </c>
      <c r="K607" t="s">
        <v>7269</v>
      </c>
      <c r="L607" t="s">
        <v>7270</v>
      </c>
      <c r="M607" t="s">
        <v>7271</v>
      </c>
      <c r="N607" t="s">
        <v>7218</v>
      </c>
      <c r="O607" t="s">
        <v>7272</v>
      </c>
      <c r="P607">
        <v>2700000</v>
      </c>
      <c r="Q607" t="s">
        <v>6636</v>
      </c>
      <c r="R607" t="s">
        <v>6636</v>
      </c>
      <c r="S607" s="12"/>
      <c r="T607" s="13"/>
      <c r="U607" t="s">
        <v>6636</v>
      </c>
    </row>
    <row r="608" spans="1:21" x14ac:dyDescent="0.25">
      <c r="A608" t="s">
        <v>6637</v>
      </c>
      <c r="B608" s="12">
        <v>41609</v>
      </c>
      <c r="C608" t="s">
        <v>7267</v>
      </c>
      <c r="D608" s="11">
        <v>46185.536157407398</v>
      </c>
      <c r="E608" t="s">
        <v>7268</v>
      </c>
      <c r="F608" t="s">
        <v>6415</v>
      </c>
      <c r="G608" t="s">
        <v>7191</v>
      </c>
      <c r="H608" t="s">
        <v>6514</v>
      </c>
      <c r="I608" t="s">
        <v>65</v>
      </c>
      <c r="J608" t="s">
        <v>2226</v>
      </c>
      <c r="K608" t="s">
        <v>7269</v>
      </c>
      <c r="L608" t="s">
        <v>7270</v>
      </c>
      <c r="M608" t="s">
        <v>7271</v>
      </c>
      <c r="N608" t="s">
        <v>7218</v>
      </c>
      <c r="O608" t="s">
        <v>7272</v>
      </c>
      <c r="P608">
        <v>2700000</v>
      </c>
      <c r="Q608" t="s">
        <v>6636</v>
      </c>
      <c r="R608" t="s">
        <v>6636</v>
      </c>
      <c r="S608" s="12"/>
      <c r="T608" s="13"/>
      <c r="U608" t="s">
        <v>6636</v>
      </c>
    </row>
    <row r="609" spans="1:21" x14ac:dyDescent="0.25">
      <c r="A609" t="s">
        <v>6637</v>
      </c>
      <c r="B609" s="12">
        <v>41609</v>
      </c>
      <c r="C609" t="s">
        <v>7267</v>
      </c>
      <c r="D609" s="11">
        <v>46185.536157407398</v>
      </c>
      <c r="E609" t="s">
        <v>7268</v>
      </c>
      <c r="F609" t="s">
        <v>6415</v>
      </c>
      <c r="G609" t="s">
        <v>7193</v>
      </c>
      <c r="H609" t="s">
        <v>6514</v>
      </c>
      <c r="I609" t="s">
        <v>65</v>
      </c>
      <c r="J609" t="s">
        <v>2226</v>
      </c>
      <c r="K609" t="s">
        <v>7269</v>
      </c>
      <c r="L609" t="s">
        <v>7270</v>
      </c>
      <c r="M609" t="s">
        <v>7271</v>
      </c>
      <c r="N609" t="s">
        <v>7218</v>
      </c>
      <c r="O609" t="s">
        <v>7272</v>
      </c>
      <c r="P609">
        <v>2700000</v>
      </c>
      <c r="Q609" t="s">
        <v>6636</v>
      </c>
      <c r="R609" t="s">
        <v>6636</v>
      </c>
      <c r="S609" s="12"/>
      <c r="T609" s="13"/>
      <c r="U609" t="s">
        <v>6636</v>
      </c>
    </row>
    <row r="610" spans="1:21" x14ac:dyDescent="0.25">
      <c r="A610" t="s">
        <v>6637</v>
      </c>
      <c r="B610" s="12">
        <v>41609</v>
      </c>
      <c r="C610" t="s">
        <v>7267</v>
      </c>
      <c r="D610" s="11">
        <v>46185.536157407398</v>
      </c>
      <c r="E610" t="s">
        <v>7268</v>
      </c>
      <c r="F610" t="s">
        <v>6415</v>
      </c>
      <c r="G610" t="s">
        <v>7273</v>
      </c>
      <c r="H610" t="s">
        <v>6514</v>
      </c>
      <c r="I610" t="s">
        <v>65</v>
      </c>
      <c r="J610" t="s">
        <v>2226</v>
      </c>
      <c r="K610" t="s">
        <v>7269</v>
      </c>
      <c r="L610" t="s">
        <v>7270</v>
      </c>
      <c r="M610" t="s">
        <v>7271</v>
      </c>
      <c r="N610" t="s">
        <v>7218</v>
      </c>
      <c r="O610" t="s">
        <v>7272</v>
      </c>
      <c r="P610">
        <v>2700000</v>
      </c>
      <c r="Q610" t="s">
        <v>6636</v>
      </c>
      <c r="R610" t="s">
        <v>6636</v>
      </c>
      <c r="S610" s="12"/>
      <c r="T610" s="13"/>
      <c r="U610" t="s">
        <v>6636</v>
      </c>
    </row>
    <row r="611" spans="1:21" x14ac:dyDescent="0.25">
      <c r="A611" t="s">
        <v>6619</v>
      </c>
      <c r="B611" s="12">
        <v>41609</v>
      </c>
      <c r="C611" t="s">
        <v>7267</v>
      </c>
      <c r="D611" s="11">
        <v>46185.571898148097</v>
      </c>
      <c r="E611" t="s">
        <v>7268</v>
      </c>
      <c r="F611" t="s">
        <v>6415</v>
      </c>
      <c r="G611" t="s">
        <v>7186</v>
      </c>
      <c r="H611" t="s">
        <v>6514</v>
      </c>
      <c r="I611" t="s">
        <v>65</v>
      </c>
      <c r="J611" t="s">
        <v>2226</v>
      </c>
      <c r="K611" t="s">
        <v>7269</v>
      </c>
      <c r="L611" t="s">
        <v>7270</v>
      </c>
      <c r="M611" t="s">
        <v>7271</v>
      </c>
      <c r="N611" t="s">
        <v>7218</v>
      </c>
      <c r="O611" t="s">
        <v>7272</v>
      </c>
      <c r="P611">
        <v>2700000</v>
      </c>
      <c r="Q611" t="s">
        <v>6636</v>
      </c>
      <c r="R611" t="s">
        <v>6636</v>
      </c>
      <c r="S611" s="12"/>
      <c r="T611" s="13"/>
      <c r="U611" t="s">
        <v>6636</v>
      </c>
    </row>
    <row r="612" spans="1:21" x14ac:dyDescent="0.25">
      <c r="A612" t="s">
        <v>6619</v>
      </c>
      <c r="B612" s="12">
        <v>41609</v>
      </c>
      <c r="C612" t="s">
        <v>7267</v>
      </c>
      <c r="D612" s="11">
        <v>46185.571898148097</v>
      </c>
      <c r="E612" t="s">
        <v>7268</v>
      </c>
      <c r="F612" t="s">
        <v>6415</v>
      </c>
      <c r="G612" t="s">
        <v>7188</v>
      </c>
      <c r="H612" t="s">
        <v>6514</v>
      </c>
      <c r="I612" t="s">
        <v>65</v>
      </c>
      <c r="J612" t="s">
        <v>2226</v>
      </c>
      <c r="K612" t="s">
        <v>7269</v>
      </c>
      <c r="L612" t="s">
        <v>7270</v>
      </c>
      <c r="M612" t="s">
        <v>7271</v>
      </c>
      <c r="N612" t="s">
        <v>7218</v>
      </c>
      <c r="O612" t="s">
        <v>7272</v>
      </c>
      <c r="P612">
        <v>2700000</v>
      </c>
      <c r="Q612" t="s">
        <v>6636</v>
      </c>
      <c r="R612" t="s">
        <v>6636</v>
      </c>
      <c r="S612" s="12"/>
      <c r="T612" s="13"/>
      <c r="U612" t="s">
        <v>6636</v>
      </c>
    </row>
    <row r="613" spans="1:21" x14ac:dyDescent="0.25">
      <c r="A613" t="s">
        <v>6619</v>
      </c>
      <c r="B613" s="12">
        <v>41609</v>
      </c>
      <c r="C613" t="s">
        <v>7267</v>
      </c>
      <c r="D613" s="11">
        <v>46185.571898148097</v>
      </c>
      <c r="E613" t="s">
        <v>7268</v>
      </c>
      <c r="F613" t="s">
        <v>6415</v>
      </c>
      <c r="G613" t="s">
        <v>7190</v>
      </c>
      <c r="H613" t="s">
        <v>6514</v>
      </c>
      <c r="I613" t="s">
        <v>65</v>
      </c>
      <c r="J613" t="s">
        <v>2226</v>
      </c>
      <c r="K613" t="s">
        <v>7269</v>
      </c>
      <c r="L613" t="s">
        <v>7270</v>
      </c>
      <c r="M613" t="s">
        <v>7271</v>
      </c>
      <c r="N613" t="s">
        <v>7218</v>
      </c>
      <c r="O613" t="s">
        <v>7272</v>
      </c>
      <c r="P613">
        <v>2700000</v>
      </c>
      <c r="Q613" t="s">
        <v>6636</v>
      </c>
      <c r="R613" t="s">
        <v>6636</v>
      </c>
      <c r="S613" s="12"/>
      <c r="T613" s="13"/>
      <c r="U613" t="s">
        <v>6636</v>
      </c>
    </row>
    <row r="614" spans="1:21" x14ac:dyDescent="0.25">
      <c r="A614" t="s">
        <v>6619</v>
      </c>
      <c r="B614" s="12">
        <v>41609</v>
      </c>
      <c r="C614" t="s">
        <v>7267</v>
      </c>
      <c r="D614" s="11">
        <v>46185.571898148097</v>
      </c>
      <c r="E614" t="s">
        <v>7268</v>
      </c>
      <c r="F614" t="s">
        <v>6415</v>
      </c>
      <c r="G614" t="s">
        <v>7191</v>
      </c>
      <c r="H614" t="s">
        <v>6514</v>
      </c>
      <c r="I614" t="s">
        <v>65</v>
      </c>
      <c r="J614" t="s">
        <v>2226</v>
      </c>
      <c r="K614" t="s">
        <v>7269</v>
      </c>
      <c r="L614" t="s">
        <v>7270</v>
      </c>
      <c r="M614" t="s">
        <v>7271</v>
      </c>
      <c r="N614" t="s">
        <v>7218</v>
      </c>
      <c r="O614" t="s">
        <v>7272</v>
      </c>
      <c r="P614">
        <v>2700000</v>
      </c>
      <c r="Q614" t="s">
        <v>6636</v>
      </c>
      <c r="R614" t="s">
        <v>6636</v>
      </c>
      <c r="S614" s="12"/>
      <c r="T614" s="13"/>
      <c r="U614" t="s">
        <v>6636</v>
      </c>
    </row>
    <row r="615" spans="1:21" x14ac:dyDescent="0.25">
      <c r="A615" t="s">
        <v>6619</v>
      </c>
      <c r="B615" s="12">
        <v>41609</v>
      </c>
      <c r="C615" t="s">
        <v>7267</v>
      </c>
      <c r="D615" s="11">
        <v>46185.571898148097</v>
      </c>
      <c r="E615" t="s">
        <v>7268</v>
      </c>
      <c r="F615" t="s">
        <v>6415</v>
      </c>
      <c r="G615" t="s">
        <v>7193</v>
      </c>
      <c r="H615" t="s">
        <v>6514</v>
      </c>
      <c r="I615" t="s">
        <v>65</v>
      </c>
      <c r="J615" t="s">
        <v>2226</v>
      </c>
      <c r="K615" t="s">
        <v>7269</v>
      </c>
      <c r="L615" t="s">
        <v>7270</v>
      </c>
      <c r="M615" t="s">
        <v>7271</v>
      </c>
      <c r="N615" t="s">
        <v>7218</v>
      </c>
      <c r="O615" t="s">
        <v>7272</v>
      </c>
      <c r="P615">
        <v>2700000</v>
      </c>
      <c r="Q615" t="s">
        <v>6636</v>
      </c>
      <c r="R615" t="s">
        <v>6636</v>
      </c>
      <c r="S615" s="12"/>
      <c r="T615" s="13"/>
      <c r="U615" t="s">
        <v>6636</v>
      </c>
    </row>
    <row r="616" spans="1:21" x14ac:dyDescent="0.25">
      <c r="A616" t="s">
        <v>6619</v>
      </c>
      <c r="B616" s="12">
        <v>41609</v>
      </c>
      <c r="C616" t="s">
        <v>7267</v>
      </c>
      <c r="D616" s="11">
        <v>46185.571898148097</v>
      </c>
      <c r="E616" t="s">
        <v>7268</v>
      </c>
      <c r="F616" t="s">
        <v>6415</v>
      </c>
      <c r="G616" t="s">
        <v>7273</v>
      </c>
      <c r="H616" t="s">
        <v>6514</v>
      </c>
      <c r="I616" t="s">
        <v>65</v>
      </c>
      <c r="J616" t="s">
        <v>2226</v>
      </c>
      <c r="K616" t="s">
        <v>7269</v>
      </c>
      <c r="L616" t="s">
        <v>7270</v>
      </c>
      <c r="M616" t="s">
        <v>7271</v>
      </c>
      <c r="N616" t="s">
        <v>7218</v>
      </c>
      <c r="O616" t="s">
        <v>7272</v>
      </c>
      <c r="P616">
        <v>2700000</v>
      </c>
      <c r="Q616" t="s">
        <v>6636</v>
      </c>
      <c r="R616" t="s">
        <v>6636</v>
      </c>
      <c r="S616" s="12"/>
      <c r="T616" s="13"/>
      <c r="U616" t="s">
        <v>6636</v>
      </c>
    </row>
    <row r="617" spans="1:21" x14ac:dyDescent="0.25">
      <c r="A617" t="s">
        <v>6637</v>
      </c>
      <c r="B617" s="12">
        <v>41632</v>
      </c>
      <c r="C617" t="s">
        <v>7274</v>
      </c>
      <c r="D617" s="11">
        <v>46185.725092592598</v>
      </c>
      <c r="E617" t="s">
        <v>7275</v>
      </c>
      <c r="F617" t="s">
        <v>6415</v>
      </c>
      <c r="G617" t="s">
        <v>7198</v>
      </c>
      <c r="H617" t="s">
        <v>6514</v>
      </c>
      <c r="I617" t="s">
        <v>65</v>
      </c>
      <c r="J617" t="s">
        <v>573</v>
      </c>
      <c r="K617" t="s">
        <v>7276</v>
      </c>
      <c r="L617" t="s">
        <v>7200</v>
      </c>
      <c r="M617" t="s">
        <v>7277</v>
      </c>
      <c r="N617" t="s">
        <v>7202</v>
      </c>
      <c r="O617" t="s">
        <v>7231</v>
      </c>
      <c r="P617">
        <v>3044400</v>
      </c>
      <c r="Q617" t="s">
        <v>6636</v>
      </c>
      <c r="R617" t="s">
        <v>6636</v>
      </c>
      <c r="S617" s="12"/>
      <c r="T617" s="13"/>
      <c r="U617" t="s">
        <v>6636</v>
      </c>
    </row>
    <row r="618" spans="1:21" x14ac:dyDescent="0.25">
      <c r="A618" t="s">
        <v>6637</v>
      </c>
      <c r="B618" s="12">
        <v>41632</v>
      </c>
      <c r="C618" t="s">
        <v>7274</v>
      </c>
      <c r="D618" s="11">
        <v>46185.725092592598</v>
      </c>
      <c r="E618" t="s">
        <v>7275</v>
      </c>
      <c r="F618" t="s">
        <v>6415</v>
      </c>
      <c r="G618" t="s">
        <v>7204</v>
      </c>
      <c r="H618" t="s">
        <v>6514</v>
      </c>
      <c r="I618" t="s">
        <v>65</v>
      </c>
      <c r="J618" t="s">
        <v>573</v>
      </c>
      <c r="K618" t="s">
        <v>7276</v>
      </c>
      <c r="L618" t="s">
        <v>7200</v>
      </c>
      <c r="M618" t="s">
        <v>7277</v>
      </c>
      <c r="N618" t="s">
        <v>7202</v>
      </c>
      <c r="O618" t="s">
        <v>7231</v>
      </c>
      <c r="P618">
        <v>3044400</v>
      </c>
      <c r="Q618" t="s">
        <v>6636</v>
      </c>
      <c r="R618" t="s">
        <v>6636</v>
      </c>
      <c r="S618" s="12"/>
      <c r="T618" s="13"/>
      <c r="U618" t="s">
        <v>6636</v>
      </c>
    </row>
    <row r="619" spans="1:21" x14ac:dyDescent="0.25">
      <c r="A619" t="s">
        <v>6637</v>
      </c>
      <c r="B619" s="12">
        <v>41632</v>
      </c>
      <c r="C619" t="s">
        <v>7274</v>
      </c>
      <c r="D619" s="11">
        <v>46185.725092592598</v>
      </c>
      <c r="E619" t="s">
        <v>7275</v>
      </c>
      <c r="F619" t="s">
        <v>6415</v>
      </c>
      <c r="G619" t="s">
        <v>7205</v>
      </c>
      <c r="H619" t="s">
        <v>6514</v>
      </c>
      <c r="I619" t="s">
        <v>65</v>
      </c>
      <c r="J619" t="s">
        <v>573</v>
      </c>
      <c r="K619" t="s">
        <v>7276</v>
      </c>
      <c r="L619" t="s">
        <v>7200</v>
      </c>
      <c r="M619" t="s">
        <v>7277</v>
      </c>
      <c r="N619" t="s">
        <v>7202</v>
      </c>
      <c r="O619" t="s">
        <v>7231</v>
      </c>
      <c r="P619">
        <v>3044400</v>
      </c>
      <c r="Q619" t="s">
        <v>6636</v>
      </c>
      <c r="R619" t="s">
        <v>6636</v>
      </c>
      <c r="S619" s="12"/>
      <c r="T619" s="13"/>
      <c r="U619" t="s">
        <v>6636</v>
      </c>
    </row>
    <row r="620" spans="1:21" x14ac:dyDescent="0.25">
      <c r="A620" t="s">
        <v>6637</v>
      </c>
      <c r="B620" s="12">
        <v>41632</v>
      </c>
      <c r="C620" t="s">
        <v>7274</v>
      </c>
      <c r="D620" s="11">
        <v>46185.725092592598</v>
      </c>
      <c r="E620" t="s">
        <v>7275</v>
      </c>
      <c r="F620" t="s">
        <v>6415</v>
      </c>
      <c r="G620" t="s">
        <v>7206</v>
      </c>
      <c r="H620" t="s">
        <v>6514</v>
      </c>
      <c r="I620" t="s">
        <v>65</v>
      </c>
      <c r="J620" t="s">
        <v>573</v>
      </c>
      <c r="K620" t="s">
        <v>7276</v>
      </c>
      <c r="L620" t="s">
        <v>7200</v>
      </c>
      <c r="M620" t="s">
        <v>7277</v>
      </c>
      <c r="N620" t="s">
        <v>7202</v>
      </c>
      <c r="O620" t="s">
        <v>7231</v>
      </c>
      <c r="P620">
        <v>3044400</v>
      </c>
      <c r="Q620" t="s">
        <v>6636</v>
      </c>
      <c r="R620" t="s">
        <v>6636</v>
      </c>
      <c r="S620" s="12"/>
      <c r="T620" s="13"/>
      <c r="U620" t="s">
        <v>6636</v>
      </c>
    </row>
    <row r="621" spans="1:21" x14ac:dyDescent="0.25">
      <c r="A621" t="s">
        <v>6637</v>
      </c>
      <c r="B621" s="12">
        <v>41632</v>
      </c>
      <c r="C621" t="s">
        <v>7274</v>
      </c>
      <c r="D621" s="11">
        <v>46185.725092592598</v>
      </c>
      <c r="E621" t="s">
        <v>7275</v>
      </c>
      <c r="F621" t="s">
        <v>6415</v>
      </c>
      <c r="G621" t="s">
        <v>7207</v>
      </c>
      <c r="H621" t="s">
        <v>6514</v>
      </c>
      <c r="I621" t="s">
        <v>65</v>
      </c>
      <c r="J621" t="s">
        <v>573</v>
      </c>
      <c r="K621" t="s">
        <v>7276</v>
      </c>
      <c r="L621" t="s">
        <v>7200</v>
      </c>
      <c r="M621" t="s">
        <v>7277</v>
      </c>
      <c r="N621" t="s">
        <v>7202</v>
      </c>
      <c r="O621" t="s">
        <v>7231</v>
      </c>
      <c r="P621">
        <v>3044400</v>
      </c>
      <c r="Q621" t="s">
        <v>6636</v>
      </c>
      <c r="R621" t="s">
        <v>6636</v>
      </c>
      <c r="S621" s="12"/>
      <c r="T621" s="13"/>
      <c r="U621" t="s">
        <v>6636</v>
      </c>
    </row>
    <row r="622" spans="1:21" x14ac:dyDescent="0.25">
      <c r="A622" t="s">
        <v>6637</v>
      </c>
      <c r="B622" s="12">
        <v>41632</v>
      </c>
      <c r="C622" t="s">
        <v>7274</v>
      </c>
      <c r="D622" s="11">
        <v>46185.725092592598</v>
      </c>
      <c r="E622" t="s">
        <v>7275</v>
      </c>
      <c r="F622" t="s">
        <v>6415</v>
      </c>
      <c r="G622" t="s">
        <v>7208</v>
      </c>
      <c r="H622" t="s">
        <v>6514</v>
      </c>
      <c r="I622" t="s">
        <v>65</v>
      </c>
      <c r="J622" t="s">
        <v>573</v>
      </c>
      <c r="K622" t="s">
        <v>7276</v>
      </c>
      <c r="L622" t="s">
        <v>7200</v>
      </c>
      <c r="M622" t="s">
        <v>7277</v>
      </c>
      <c r="N622" t="s">
        <v>7202</v>
      </c>
      <c r="O622" t="s">
        <v>7231</v>
      </c>
      <c r="P622">
        <v>3044400</v>
      </c>
      <c r="Q622" t="s">
        <v>6636</v>
      </c>
      <c r="R622" t="s">
        <v>6636</v>
      </c>
      <c r="S622" s="12"/>
      <c r="T622" s="13"/>
      <c r="U622" t="s">
        <v>6636</v>
      </c>
    </row>
    <row r="623" spans="1:21" x14ac:dyDescent="0.25">
      <c r="A623" t="s">
        <v>6637</v>
      </c>
      <c r="B623" s="12">
        <v>41632</v>
      </c>
      <c r="C623" t="s">
        <v>7274</v>
      </c>
      <c r="D623" s="11">
        <v>46185.725092592598</v>
      </c>
      <c r="E623" t="s">
        <v>7275</v>
      </c>
      <c r="F623" t="s">
        <v>6415</v>
      </c>
      <c r="G623" t="s">
        <v>7209</v>
      </c>
      <c r="H623" t="s">
        <v>6514</v>
      </c>
      <c r="I623" t="s">
        <v>65</v>
      </c>
      <c r="J623" t="s">
        <v>573</v>
      </c>
      <c r="K623" t="s">
        <v>7276</v>
      </c>
      <c r="L623" t="s">
        <v>7200</v>
      </c>
      <c r="M623" t="s">
        <v>7277</v>
      </c>
      <c r="N623" t="s">
        <v>7202</v>
      </c>
      <c r="O623" t="s">
        <v>7231</v>
      </c>
      <c r="P623">
        <v>3044400</v>
      </c>
      <c r="Q623" t="s">
        <v>6636</v>
      </c>
      <c r="R623" t="s">
        <v>6636</v>
      </c>
      <c r="S623" s="12"/>
      <c r="T623" s="13"/>
      <c r="U623" t="s">
        <v>6636</v>
      </c>
    </row>
    <row r="624" spans="1:21" x14ac:dyDescent="0.25">
      <c r="A624" t="s">
        <v>6637</v>
      </c>
      <c r="B624" s="12">
        <v>41632</v>
      </c>
      <c r="C624" t="s">
        <v>7274</v>
      </c>
      <c r="D624" s="11">
        <v>46185.725092592598</v>
      </c>
      <c r="E624" t="s">
        <v>7275</v>
      </c>
      <c r="F624" t="s">
        <v>6415</v>
      </c>
      <c r="G624" t="s">
        <v>7210</v>
      </c>
      <c r="H624" t="s">
        <v>6514</v>
      </c>
      <c r="I624" t="s">
        <v>65</v>
      </c>
      <c r="J624" t="s">
        <v>573</v>
      </c>
      <c r="K624" t="s">
        <v>7276</v>
      </c>
      <c r="L624" t="s">
        <v>7200</v>
      </c>
      <c r="M624" t="s">
        <v>7277</v>
      </c>
      <c r="N624" t="s">
        <v>7202</v>
      </c>
      <c r="O624" t="s">
        <v>7231</v>
      </c>
      <c r="P624">
        <v>3044400</v>
      </c>
      <c r="Q624" t="s">
        <v>6636</v>
      </c>
      <c r="R624" t="s">
        <v>6636</v>
      </c>
      <c r="S624" s="12"/>
      <c r="T624" s="13"/>
      <c r="U624" t="s">
        <v>6636</v>
      </c>
    </row>
    <row r="625" spans="1:21" x14ac:dyDescent="0.25">
      <c r="A625" t="s">
        <v>6637</v>
      </c>
      <c r="B625" s="12">
        <v>41632</v>
      </c>
      <c r="C625" t="s">
        <v>7274</v>
      </c>
      <c r="D625" s="11">
        <v>46185.725092592598</v>
      </c>
      <c r="E625" t="s">
        <v>7275</v>
      </c>
      <c r="F625" t="s">
        <v>6415</v>
      </c>
      <c r="G625" t="s">
        <v>7211</v>
      </c>
      <c r="H625" t="s">
        <v>6514</v>
      </c>
      <c r="I625" t="s">
        <v>65</v>
      </c>
      <c r="J625" t="s">
        <v>573</v>
      </c>
      <c r="K625" t="s">
        <v>7276</v>
      </c>
      <c r="L625" t="s">
        <v>7200</v>
      </c>
      <c r="M625" t="s">
        <v>7277</v>
      </c>
      <c r="N625" t="s">
        <v>7202</v>
      </c>
      <c r="O625" t="s">
        <v>7231</v>
      </c>
      <c r="P625">
        <v>3044400</v>
      </c>
      <c r="Q625" t="s">
        <v>6636</v>
      </c>
      <c r="R625" t="s">
        <v>6636</v>
      </c>
      <c r="S625" s="12"/>
      <c r="T625" s="13"/>
      <c r="U625" t="s">
        <v>6636</v>
      </c>
    </row>
    <row r="626" spans="1:21" x14ac:dyDescent="0.25">
      <c r="A626" t="s">
        <v>6619</v>
      </c>
      <c r="B626" s="12">
        <v>41632</v>
      </c>
      <c r="C626" t="s">
        <v>7274</v>
      </c>
      <c r="D626" s="11">
        <v>46185.7430439815</v>
      </c>
      <c r="E626" t="s">
        <v>7275</v>
      </c>
      <c r="F626" t="s">
        <v>6415</v>
      </c>
      <c r="G626" t="s">
        <v>7198</v>
      </c>
      <c r="H626" t="s">
        <v>6514</v>
      </c>
      <c r="I626" t="s">
        <v>65</v>
      </c>
      <c r="J626" t="s">
        <v>573</v>
      </c>
      <c r="K626" t="s">
        <v>7276</v>
      </c>
      <c r="L626" t="s">
        <v>7200</v>
      </c>
      <c r="M626" t="s">
        <v>7277</v>
      </c>
      <c r="N626" t="s">
        <v>7202</v>
      </c>
      <c r="O626" t="s">
        <v>7231</v>
      </c>
      <c r="P626">
        <v>3044400</v>
      </c>
      <c r="Q626" t="s">
        <v>6636</v>
      </c>
      <c r="R626" t="s">
        <v>6636</v>
      </c>
      <c r="S626" s="12"/>
      <c r="T626" s="13"/>
      <c r="U626" t="s">
        <v>6636</v>
      </c>
    </row>
    <row r="627" spans="1:21" x14ac:dyDescent="0.25">
      <c r="A627" t="s">
        <v>6619</v>
      </c>
      <c r="B627" s="12">
        <v>41632</v>
      </c>
      <c r="C627" t="s">
        <v>7274</v>
      </c>
      <c r="D627" s="11">
        <v>46185.7430439815</v>
      </c>
      <c r="E627" t="s">
        <v>7275</v>
      </c>
      <c r="F627" t="s">
        <v>6415</v>
      </c>
      <c r="G627" t="s">
        <v>7204</v>
      </c>
      <c r="H627" t="s">
        <v>6514</v>
      </c>
      <c r="I627" t="s">
        <v>65</v>
      </c>
      <c r="J627" t="s">
        <v>573</v>
      </c>
      <c r="K627" t="s">
        <v>7276</v>
      </c>
      <c r="L627" t="s">
        <v>7200</v>
      </c>
      <c r="M627" t="s">
        <v>7277</v>
      </c>
      <c r="N627" t="s">
        <v>7202</v>
      </c>
      <c r="O627" t="s">
        <v>7231</v>
      </c>
      <c r="P627">
        <v>3044400</v>
      </c>
      <c r="Q627" t="s">
        <v>6636</v>
      </c>
      <c r="R627" t="s">
        <v>6636</v>
      </c>
      <c r="S627" s="12"/>
      <c r="T627" s="13"/>
      <c r="U627" t="s">
        <v>6636</v>
      </c>
    </row>
    <row r="628" spans="1:21" x14ac:dyDescent="0.25">
      <c r="A628" t="s">
        <v>6619</v>
      </c>
      <c r="B628" s="12">
        <v>41632</v>
      </c>
      <c r="C628" t="s">
        <v>7274</v>
      </c>
      <c r="D628" s="11">
        <v>46185.7430439815</v>
      </c>
      <c r="E628" t="s">
        <v>7275</v>
      </c>
      <c r="F628" t="s">
        <v>6415</v>
      </c>
      <c r="G628" t="s">
        <v>7205</v>
      </c>
      <c r="H628" t="s">
        <v>6514</v>
      </c>
      <c r="I628" t="s">
        <v>65</v>
      </c>
      <c r="J628" t="s">
        <v>573</v>
      </c>
      <c r="K628" t="s">
        <v>7276</v>
      </c>
      <c r="L628" t="s">
        <v>7200</v>
      </c>
      <c r="M628" t="s">
        <v>7277</v>
      </c>
      <c r="N628" t="s">
        <v>7202</v>
      </c>
      <c r="O628" t="s">
        <v>7231</v>
      </c>
      <c r="P628">
        <v>3044400</v>
      </c>
      <c r="Q628" t="s">
        <v>6636</v>
      </c>
      <c r="R628" t="s">
        <v>6636</v>
      </c>
      <c r="S628" s="12"/>
      <c r="T628" s="13"/>
      <c r="U628" t="s">
        <v>6636</v>
      </c>
    </row>
    <row r="629" spans="1:21" x14ac:dyDescent="0.25">
      <c r="A629" t="s">
        <v>6619</v>
      </c>
      <c r="B629" s="12">
        <v>41632</v>
      </c>
      <c r="C629" t="s">
        <v>7274</v>
      </c>
      <c r="D629" s="11">
        <v>46185.7430439815</v>
      </c>
      <c r="E629" t="s">
        <v>7275</v>
      </c>
      <c r="F629" t="s">
        <v>6415</v>
      </c>
      <c r="G629" t="s">
        <v>7206</v>
      </c>
      <c r="H629" t="s">
        <v>6514</v>
      </c>
      <c r="I629" t="s">
        <v>65</v>
      </c>
      <c r="J629" t="s">
        <v>573</v>
      </c>
      <c r="K629" t="s">
        <v>7276</v>
      </c>
      <c r="L629" t="s">
        <v>7200</v>
      </c>
      <c r="M629" t="s">
        <v>7277</v>
      </c>
      <c r="N629" t="s">
        <v>7202</v>
      </c>
      <c r="O629" t="s">
        <v>7231</v>
      </c>
      <c r="P629">
        <v>3044400</v>
      </c>
      <c r="Q629" t="s">
        <v>6636</v>
      </c>
      <c r="R629" t="s">
        <v>6636</v>
      </c>
      <c r="S629" s="12"/>
      <c r="T629" s="13"/>
      <c r="U629" t="s">
        <v>6636</v>
      </c>
    </row>
    <row r="630" spans="1:21" x14ac:dyDescent="0.25">
      <c r="A630" t="s">
        <v>6619</v>
      </c>
      <c r="B630" s="12">
        <v>41632</v>
      </c>
      <c r="C630" t="s">
        <v>7274</v>
      </c>
      <c r="D630" s="11">
        <v>46185.7430439815</v>
      </c>
      <c r="E630" t="s">
        <v>7275</v>
      </c>
      <c r="F630" t="s">
        <v>6415</v>
      </c>
      <c r="G630" t="s">
        <v>7207</v>
      </c>
      <c r="H630" t="s">
        <v>6514</v>
      </c>
      <c r="I630" t="s">
        <v>65</v>
      </c>
      <c r="J630" t="s">
        <v>573</v>
      </c>
      <c r="K630" t="s">
        <v>7276</v>
      </c>
      <c r="L630" t="s">
        <v>7200</v>
      </c>
      <c r="M630" t="s">
        <v>7277</v>
      </c>
      <c r="N630" t="s">
        <v>7202</v>
      </c>
      <c r="O630" t="s">
        <v>7231</v>
      </c>
      <c r="P630">
        <v>3044400</v>
      </c>
      <c r="Q630" t="s">
        <v>6636</v>
      </c>
      <c r="R630" t="s">
        <v>6636</v>
      </c>
      <c r="S630" s="12"/>
      <c r="T630" s="13"/>
      <c r="U630" t="s">
        <v>6636</v>
      </c>
    </row>
    <row r="631" spans="1:21" x14ac:dyDescent="0.25">
      <c r="A631" t="s">
        <v>6619</v>
      </c>
      <c r="B631" s="12">
        <v>41632</v>
      </c>
      <c r="C631" t="s">
        <v>7274</v>
      </c>
      <c r="D631" s="11">
        <v>46185.7430439815</v>
      </c>
      <c r="E631" t="s">
        <v>7275</v>
      </c>
      <c r="F631" t="s">
        <v>6415</v>
      </c>
      <c r="G631" t="s">
        <v>7208</v>
      </c>
      <c r="H631" t="s">
        <v>6514</v>
      </c>
      <c r="I631" t="s">
        <v>65</v>
      </c>
      <c r="J631" t="s">
        <v>573</v>
      </c>
      <c r="K631" t="s">
        <v>7276</v>
      </c>
      <c r="L631" t="s">
        <v>7200</v>
      </c>
      <c r="M631" t="s">
        <v>7277</v>
      </c>
      <c r="N631" t="s">
        <v>7202</v>
      </c>
      <c r="O631" t="s">
        <v>7231</v>
      </c>
      <c r="P631">
        <v>3044400</v>
      </c>
      <c r="Q631" t="s">
        <v>6636</v>
      </c>
      <c r="R631" t="s">
        <v>6636</v>
      </c>
      <c r="S631" s="12"/>
      <c r="T631" s="13"/>
      <c r="U631" t="s">
        <v>6636</v>
      </c>
    </row>
    <row r="632" spans="1:21" x14ac:dyDescent="0.25">
      <c r="A632" t="s">
        <v>6619</v>
      </c>
      <c r="B632" s="12">
        <v>41632</v>
      </c>
      <c r="C632" t="s">
        <v>7274</v>
      </c>
      <c r="D632" s="11">
        <v>46185.7430439815</v>
      </c>
      <c r="E632" t="s">
        <v>7275</v>
      </c>
      <c r="F632" t="s">
        <v>6415</v>
      </c>
      <c r="G632" t="s">
        <v>7209</v>
      </c>
      <c r="H632" t="s">
        <v>6514</v>
      </c>
      <c r="I632" t="s">
        <v>65</v>
      </c>
      <c r="J632" t="s">
        <v>573</v>
      </c>
      <c r="K632" t="s">
        <v>7276</v>
      </c>
      <c r="L632" t="s">
        <v>7200</v>
      </c>
      <c r="M632" t="s">
        <v>7277</v>
      </c>
      <c r="N632" t="s">
        <v>7202</v>
      </c>
      <c r="O632" t="s">
        <v>7231</v>
      </c>
      <c r="P632">
        <v>3044400</v>
      </c>
      <c r="Q632" t="s">
        <v>6636</v>
      </c>
      <c r="R632" t="s">
        <v>6636</v>
      </c>
      <c r="S632" s="12"/>
      <c r="T632" s="13"/>
      <c r="U632" t="s">
        <v>6636</v>
      </c>
    </row>
    <row r="633" spans="1:21" x14ac:dyDescent="0.25">
      <c r="A633" t="s">
        <v>6619</v>
      </c>
      <c r="B633" s="12">
        <v>41632</v>
      </c>
      <c r="C633" t="s">
        <v>7274</v>
      </c>
      <c r="D633" s="11">
        <v>46185.7430439815</v>
      </c>
      <c r="E633" t="s">
        <v>7275</v>
      </c>
      <c r="F633" t="s">
        <v>6415</v>
      </c>
      <c r="G633" t="s">
        <v>7210</v>
      </c>
      <c r="H633" t="s">
        <v>6514</v>
      </c>
      <c r="I633" t="s">
        <v>65</v>
      </c>
      <c r="J633" t="s">
        <v>573</v>
      </c>
      <c r="K633" t="s">
        <v>7276</v>
      </c>
      <c r="L633" t="s">
        <v>7200</v>
      </c>
      <c r="M633" t="s">
        <v>7277</v>
      </c>
      <c r="N633" t="s">
        <v>7202</v>
      </c>
      <c r="O633" t="s">
        <v>7231</v>
      </c>
      <c r="P633">
        <v>3044400</v>
      </c>
      <c r="Q633" t="s">
        <v>6636</v>
      </c>
      <c r="R633" t="s">
        <v>6636</v>
      </c>
      <c r="S633" s="12"/>
      <c r="T633" s="13"/>
      <c r="U633" t="s">
        <v>6636</v>
      </c>
    </row>
    <row r="634" spans="1:21" x14ac:dyDescent="0.25">
      <c r="A634" t="s">
        <v>6619</v>
      </c>
      <c r="B634" s="12">
        <v>41632</v>
      </c>
      <c r="C634" t="s">
        <v>7274</v>
      </c>
      <c r="D634" s="11">
        <v>46185.7430439815</v>
      </c>
      <c r="E634" t="s">
        <v>7275</v>
      </c>
      <c r="F634" t="s">
        <v>6415</v>
      </c>
      <c r="G634" t="s">
        <v>7211</v>
      </c>
      <c r="H634" t="s">
        <v>6514</v>
      </c>
      <c r="I634" t="s">
        <v>65</v>
      </c>
      <c r="J634" t="s">
        <v>573</v>
      </c>
      <c r="K634" t="s">
        <v>7276</v>
      </c>
      <c r="L634" t="s">
        <v>7200</v>
      </c>
      <c r="M634" t="s">
        <v>7277</v>
      </c>
      <c r="N634" t="s">
        <v>7202</v>
      </c>
      <c r="O634" t="s">
        <v>7231</v>
      </c>
      <c r="P634">
        <v>3044400</v>
      </c>
      <c r="Q634" t="s">
        <v>6636</v>
      </c>
      <c r="R634" t="s">
        <v>6636</v>
      </c>
      <c r="S634" s="12"/>
      <c r="T634" s="13"/>
      <c r="U634" t="s">
        <v>6636</v>
      </c>
    </row>
    <row r="635" spans="1:21" x14ac:dyDescent="0.25">
      <c r="A635" t="s">
        <v>6637</v>
      </c>
      <c r="B635" s="12">
        <v>41647</v>
      </c>
      <c r="C635" t="s">
        <v>7278</v>
      </c>
      <c r="D635" s="11">
        <v>46185.848854166703</v>
      </c>
      <c r="E635" t="s">
        <v>7279</v>
      </c>
      <c r="F635" t="s">
        <v>6415</v>
      </c>
      <c r="G635" t="s">
        <v>7198</v>
      </c>
      <c r="H635" t="s">
        <v>6514</v>
      </c>
      <c r="I635" t="s">
        <v>65</v>
      </c>
      <c r="J635" t="s">
        <v>57</v>
      </c>
      <c r="K635" t="s">
        <v>7280</v>
      </c>
      <c r="L635" t="s">
        <v>7200</v>
      </c>
      <c r="M635" t="s">
        <v>7281</v>
      </c>
      <c r="N635" t="s">
        <v>7202</v>
      </c>
      <c r="O635" t="s">
        <v>7255</v>
      </c>
      <c r="P635">
        <v>3509990</v>
      </c>
      <c r="Q635" t="s">
        <v>6636</v>
      </c>
      <c r="R635" t="s">
        <v>6636</v>
      </c>
      <c r="S635" s="12"/>
      <c r="T635" s="13"/>
      <c r="U635" t="s">
        <v>6629</v>
      </c>
    </row>
    <row r="636" spans="1:21" x14ac:dyDescent="0.25">
      <c r="A636" t="s">
        <v>6637</v>
      </c>
      <c r="B636" s="12">
        <v>41647</v>
      </c>
      <c r="C636" t="s">
        <v>7278</v>
      </c>
      <c r="D636" s="11">
        <v>46185.848854166703</v>
      </c>
      <c r="E636" t="s">
        <v>7279</v>
      </c>
      <c r="F636" t="s">
        <v>6415</v>
      </c>
      <c r="G636" t="s">
        <v>7204</v>
      </c>
      <c r="H636" t="s">
        <v>6514</v>
      </c>
      <c r="I636" t="s">
        <v>65</v>
      </c>
      <c r="J636" t="s">
        <v>57</v>
      </c>
      <c r="K636" t="s">
        <v>7280</v>
      </c>
      <c r="L636" t="s">
        <v>7200</v>
      </c>
      <c r="M636" t="s">
        <v>7281</v>
      </c>
      <c r="N636" t="s">
        <v>7202</v>
      </c>
      <c r="O636" t="s">
        <v>7255</v>
      </c>
      <c r="P636">
        <v>3509990</v>
      </c>
      <c r="Q636" t="s">
        <v>6636</v>
      </c>
      <c r="R636" t="s">
        <v>6636</v>
      </c>
      <c r="S636" s="12"/>
      <c r="T636" s="13"/>
      <c r="U636" t="s">
        <v>6629</v>
      </c>
    </row>
    <row r="637" spans="1:21" x14ac:dyDescent="0.25">
      <c r="A637" t="s">
        <v>6637</v>
      </c>
      <c r="B637" s="12">
        <v>41647</v>
      </c>
      <c r="C637" t="s">
        <v>7278</v>
      </c>
      <c r="D637" s="11">
        <v>46185.848854166703</v>
      </c>
      <c r="E637" t="s">
        <v>7279</v>
      </c>
      <c r="F637" t="s">
        <v>6415</v>
      </c>
      <c r="G637" t="s">
        <v>7205</v>
      </c>
      <c r="H637" t="s">
        <v>6514</v>
      </c>
      <c r="I637" t="s">
        <v>65</v>
      </c>
      <c r="J637" t="s">
        <v>57</v>
      </c>
      <c r="K637" t="s">
        <v>7280</v>
      </c>
      <c r="L637" t="s">
        <v>7200</v>
      </c>
      <c r="M637" t="s">
        <v>7281</v>
      </c>
      <c r="N637" t="s">
        <v>7202</v>
      </c>
      <c r="O637" t="s">
        <v>7255</v>
      </c>
      <c r="P637">
        <v>3509990</v>
      </c>
      <c r="Q637" t="s">
        <v>6636</v>
      </c>
      <c r="R637" t="s">
        <v>6636</v>
      </c>
      <c r="S637" s="12"/>
      <c r="T637" s="13"/>
      <c r="U637" t="s">
        <v>6629</v>
      </c>
    </row>
    <row r="638" spans="1:21" x14ac:dyDescent="0.25">
      <c r="A638" t="s">
        <v>6637</v>
      </c>
      <c r="B638" s="12">
        <v>41647</v>
      </c>
      <c r="C638" t="s">
        <v>7278</v>
      </c>
      <c r="D638" s="11">
        <v>46185.848854166703</v>
      </c>
      <c r="E638" t="s">
        <v>7279</v>
      </c>
      <c r="F638" t="s">
        <v>6415</v>
      </c>
      <c r="G638" t="s">
        <v>7206</v>
      </c>
      <c r="H638" t="s">
        <v>6514</v>
      </c>
      <c r="I638" t="s">
        <v>65</v>
      </c>
      <c r="J638" t="s">
        <v>57</v>
      </c>
      <c r="K638" t="s">
        <v>7280</v>
      </c>
      <c r="L638" t="s">
        <v>7200</v>
      </c>
      <c r="M638" t="s">
        <v>7281</v>
      </c>
      <c r="N638" t="s">
        <v>7202</v>
      </c>
      <c r="O638" t="s">
        <v>7255</v>
      </c>
      <c r="P638">
        <v>3509990</v>
      </c>
      <c r="Q638" t="s">
        <v>6636</v>
      </c>
      <c r="R638" t="s">
        <v>6636</v>
      </c>
      <c r="S638" s="12"/>
      <c r="T638" s="13"/>
      <c r="U638" t="s">
        <v>6629</v>
      </c>
    </row>
    <row r="639" spans="1:21" x14ac:dyDescent="0.25">
      <c r="A639" t="s">
        <v>6637</v>
      </c>
      <c r="B639" s="12">
        <v>41647</v>
      </c>
      <c r="C639" t="s">
        <v>7278</v>
      </c>
      <c r="D639" s="11">
        <v>46185.848854166703</v>
      </c>
      <c r="E639" t="s">
        <v>7279</v>
      </c>
      <c r="F639" t="s">
        <v>6415</v>
      </c>
      <c r="G639" t="s">
        <v>7207</v>
      </c>
      <c r="H639" t="s">
        <v>6514</v>
      </c>
      <c r="I639" t="s">
        <v>65</v>
      </c>
      <c r="J639" t="s">
        <v>57</v>
      </c>
      <c r="K639" t="s">
        <v>7280</v>
      </c>
      <c r="L639" t="s">
        <v>7200</v>
      </c>
      <c r="M639" t="s">
        <v>7281</v>
      </c>
      <c r="N639" t="s">
        <v>7202</v>
      </c>
      <c r="O639" t="s">
        <v>7255</v>
      </c>
      <c r="P639">
        <v>3509990</v>
      </c>
      <c r="Q639" t="s">
        <v>6636</v>
      </c>
      <c r="R639" t="s">
        <v>6636</v>
      </c>
      <c r="S639" s="12"/>
      <c r="T639" s="13"/>
      <c r="U639" t="s">
        <v>6629</v>
      </c>
    </row>
    <row r="640" spans="1:21" x14ac:dyDescent="0.25">
      <c r="A640" t="s">
        <v>6637</v>
      </c>
      <c r="B640" s="12">
        <v>41647</v>
      </c>
      <c r="C640" t="s">
        <v>7278</v>
      </c>
      <c r="D640" s="11">
        <v>46185.848854166703</v>
      </c>
      <c r="E640" t="s">
        <v>7279</v>
      </c>
      <c r="F640" t="s">
        <v>6415</v>
      </c>
      <c r="G640" t="s">
        <v>7208</v>
      </c>
      <c r="H640" t="s">
        <v>6514</v>
      </c>
      <c r="I640" t="s">
        <v>65</v>
      </c>
      <c r="J640" t="s">
        <v>57</v>
      </c>
      <c r="K640" t="s">
        <v>7280</v>
      </c>
      <c r="L640" t="s">
        <v>7200</v>
      </c>
      <c r="M640" t="s">
        <v>7281</v>
      </c>
      <c r="N640" t="s">
        <v>7202</v>
      </c>
      <c r="O640" t="s">
        <v>7255</v>
      </c>
      <c r="P640">
        <v>3509990</v>
      </c>
      <c r="Q640" t="s">
        <v>6636</v>
      </c>
      <c r="R640" t="s">
        <v>6636</v>
      </c>
      <c r="S640" s="12"/>
      <c r="T640" s="13"/>
      <c r="U640" t="s">
        <v>6629</v>
      </c>
    </row>
    <row r="641" spans="1:21" x14ac:dyDescent="0.25">
      <c r="A641" t="s">
        <v>6637</v>
      </c>
      <c r="B641" s="12">
        <v>41647</v>
      </c>
      <c r="C641" t="s">
        <v>7278</v>
      </c>
      <c r="D641" s="11">
        <v>46185.848854166703</v>
      </c>
      <c r="E641" t="s">
        <v>7279</v>
      </c>
      <c r="F641" t="s">
        <v>6415</v>
      </c>
      <c r="G641" t="s">
        <v>7209</v>
      </c>
      <c r="H641" t="s">
        <v>6514</v>
      </c>
      <c r="I641" t="s">
        <v>65</v>
      </c>
      <c r="J641" t="s">
        <v>57</v>
      </c>
      <c r="K641" t="s">
        <v>7280</v>
      </c>
      <c r="L641" t="s">
        <v>7200</v>
      </c>
      <c r="M641" t="s">
        <v>7281</v>
      </c>
      <c r="N641" t="s">
        <v>7202</v>
      </c>
      <c r="O641" t="s">
        <v>7255</v>
      </c>
      <c r="P641">
        <v>3509990</v>
      </c>
      <c r="Q641" t="s">
        <v>6636</v>
      </c>
      <c r="R641" t="s">
        <v>6636</v>
      </c>
      <c r="S641" s="12"/>
      <c r="T641" s="13"/>
      <c r="U641" t="s">
        <v>6629</v>
      </c>
    </row>
    <row r="642" spans="1:21" x14ac:dyDescent="0.25">
      <c r="A642" t="s">
        <v>6637</v>
      </c>
      <c r="B642" s="12">
        <v>41647</v>
      </c>
      <c r="C642" t="s">
        <v>7278</v>
      </c>
      <c r="D642" s="11">
        <v>46185.848854166703</v>
      </c>
      <c r="E642" t="s">
        <v>7279</v>
      </c>
      <c r="F642" t="s">
        <v>6415</v>
      </c>
      <c r="G642" t="s">
        <v>7210</v>
      </c>
      <c r="H642" t="s">
        <v>6514</v>
      </c>
      <c r="I642" t="s">
        <v>65</v>
      </c>
      <c r="J642" t="s">
        <v>57</v>
      </c>
      <c r="K642" t="s">
        <v>7280</v>
      </c>
      <c r="L642" t="s">
        <v>7200</v>
      </c>
      <c r="M642" t="s">
        <v>7281</v>
      </c>
      <c r="N642" t="s">
        <v>7202</v>
      </c>
      <c r="O642" t="s">
        <v>7255</v>
      </c>
      <c r="P642">
        <v>3509990</v>
      </c>
      <c r="Q642" t="s">
        <v>6636</v>
      </c>
      <c r="R642" t="s">
        <v>6636</v>
      </c>
      <c r="S642" s="12"/>
      <c r="T642" s="13"/>
      <c r="U642" t="s">
        <v>6629</v>
      </c>
    </row>
    <row r="643" spans="1:21" x14ac:dyDescent="0.25">
      <c r="A643" t="s">
        <v>6637</v>
      </c>
      <c r="B643" s="12">
        <v>41647</v>
      </c>
      <c r="C643" t="s">
        <v>7278</v>
      </c>
      <c r="D643" s="11">
        <v>46185.848854166703</v>
      </c>
      <c r="E643" t="s">
        <v>7279</v>
      </c>
      <c r="F643" t="s">
        <v>6415</v>
      </c>
      <c r="G643" t="s">
        <v>7211</v>
      </c>
      <c r="H643" t="s">
        <v>6514</v>
      </c>
      <c r="I643" t="s">
        <v>65</v>
      </c>
      <c r="J643" t="s">
        <v>57</v>
      </c>
      <c r="K643" t="s">
        <v>7280</v>
      </c>
      <c r="L643" t="s">
        <v>7200</v>
      </c>
      <c r="M643" t="s">
        <v>7281</v>
      </c>
      <c r="N643" t="s">
        <v>7202</v>
      </c>
      <c r="O643" t="s">
        <v>7255</v>
      </c>
      <c r="P643">
        <v>3509990</v>
      </c>
      <c r="Q643" t="s">
        <v>6636</v>
      </c>
      <c r="R643" t="s">
        <v>6636</v>
      </c>
      <c r="S643" s="12"/>
      <c r="T643" s="13"/>
      <c r="U643" t="s">
        <v>6629</v>
      </c>
    </row>
    <row r="644" spans="1:21" x14ac:dyDescent="0.25">
      <c r="A644" t="s">
        <v>6619</v>
      </c>
      <c r="B644" s="12">
        <v>41647</v>
      </c>
      <c r="C644" t="s">
        <v>7278</v>
      </c>
      <c r="D644" s="11">
        <v>46185.876099537003</v>
      </c>
      <c r="E644" t="s">
        <v>7279</v>
      </c>
      <c r="F644" t="s">
        <v>6415</v>
      </c>
      <c r="G644" t="s">
        <v>7198</v>
      </c>
      <c r="H644" t="s">
        <v>6514</v>
      </c>
      <c r="I644" t="s">
        <v>65</v>
      </c>
      <c r="J644" t="s">
        <v>57</v>
      </c>
      <c r="K644" t="s">
        <v>7280</v>
      </c>
      <c r="L644" t="s">
        <v>7200</v>
      </c>
      <c r="M644" t="s">
        <v>7281</v>
      </c>
      <c r="N644" t="s">
        <v>7202</v>
      </c>
      <c r="O644" t="s">
        <v>7255</v>
      </c>
      <c r="P644">
        <v>3509990</v>
      </c>
      <c r="Q644" t="s">
        <v>6636</v>
      </c>
      <c r="R644" t="s">
        <v>6636</v>
      </c>
      <c r="S644" s="12"/>
      <c r="T644" s="13"/>
      <c r="U644" t="s">
        <v>6629</v>
      </c>
    </row>
    <row r="645" spans="1:21" x14ac:dyDescent="0.25">
      <c r="A645" t="s">
        <v>6619</v>
      </c>
      <c r="B645" s="12">
        <v>41647</v>
      </c>
      <c r="C645" t="s">
        <v>7278</v>
      </c>
      <c r="D645" s="11">
        <v>46185.876099537003</v>
      </c>
      <c r="E645" t="s">
        <v>7279</v>
      </c>
      <c r="F645" t="s">
        <v>6415</v>
      </c>
      <c r="G645" t="s">
        <v>7204</v>
      </c>
      <c r="H645" t="s">
        <v>6514</v>
      </c>
      <c r="I645" t="s">
        <v>65</v>
      </c>
      <c r="J645" t="s">
        <v>57</v>
      </c>
      <c r="K645" t="s">
        <v>7280</v>
      </c>
      <c r="L645" t="s">
        <v>7200</v>
      </c>
      <c r="M645" t="s">
        <v>7281</v>
      </c>
      <c r="N645" t="s">
        <v>7202</v>
      </c>
      <c r="O645" t="s">
        <v>7255</v>
      </c>
      <c r="P645">
        <v>3509990</v>
      </c>
      <c r="Q645" t="s">
        <v>6636</v>
      </c>
      <c r="R645" t="s">
        <v>6636</v>
      </c>
      <c r="S645" s="12"/>
      <c r="T645" s="13"/>
      <c r="U645" t="s">
        <v>6629</v>
      </c>
    </row>
    <row r="646" spans="1:21" x14ac:dyDescent="0.25">
      <c r="A646" t="s">
        <v>6619</v>
      </c>
      <c r="B646" s="12">
        <v>41647</v>
      </c>
      <c r="C646" t="s">
        <v>7278</v>
      </c>
      <c r="D646" s="11">
        <v>46185.876099537003</v>
      </c>
      <c r="E646" t="s">
        <v>7279</v>
      </c>
      <c r="F646" t="s">
        <v>6415</v>
      </c>
      <c r="G646" t="s">
        <v>7205</v>
      </c>
      <c r="H646" t="s">
        <v>6514</v>
      </c>
      <c r="I646" t="s">
        <v>65</v>
      </c>
      <c r="J646" t="s">
        <v>57</v>
      </c>
      <c r="K646" t="s">
        <v>7280</v>
      </c>
      <c r="L646" t="s">
        <v>7200</v>
      </c>
      <c r="M646" t="s">
        <v>7281</v>
      </c>
      <c r="N646" t="s">
        <v>7202</v>
      </c>
      <c r="O646" t="s">
        <v>7255</v>
      </c>
      <c r="P646">
        <v>3509990</v>
      </c>
      <c r="Q646" t="s">
        <v>6636</v>
      </c>
      <c r="R646" t="s">
        <v>6636</v>
      </c>
      <c r="S646" s="12"/>
      <c r="T646" s="13"/>
      <c r="U646" t="s">
        <v>6629</v>
      </c>
    </row>
    <row r="647" spans="1:21" x14ac:dyDescent="0.25">
      <c r="A647" t="s">
        <v>6619</v>
      </c>
      <c r="B647" s="12">
        <v>41647</v>
      </c>
      <c r="C647" t="s">
        <v>7278</v>
      </c>
      <c r="D647" s="11">
        <v>46185.876099537003</v>
      </c>
      <c r="E647" t="s">
        <v>7279</v>
      </c>
      <c r="F647" t="s">
        <v>6415</v>
      </c>
      <c r="G647" t="s">
        <v>7206</v>
      </c>
      <c r="H647" t="s">
        <v>6514</v>
      </c>
      <c r="I647" t="s">
        <v>65</v>
      </c>
      <c r="J647" t="s">
        <v>57</v>
      </c>
      <c r="K647" t="s">
        <v>7280</v>
      </c>
      <c r="L647" t="s">
        <v>7200</v>
      </c>
      <c r="M647" t="s">
        <v>7281</v>
      </c>
      <c r="N647" t="s">
        <v>7202</v>
      </c>
      <c r="O647" t="s">
        <v>7255</v>
      </c>
      <c r="P647">
        <v>3509990</v>
      </c>
      <c r="Q647" t="s">
        <v>6636</v>
      </c>
      <c r="R647" t="s">
        <v>6636</v>
      </c>
      <c r="S647" s="12"/>
      <c r="T647" s="13"/>
      <c r="U647" t="s">
        <v>6629</v>
      </c>
    </row>
    <row r="648" spans="1:21" x14ac:dyDescent="0.25">
      <c r="A648" t="s">
        <v>6619</v>
      </c>
      <c r="B648" s="12">
        <v>41647</v>
      </c>
      <c r="C648" t="s">
        <v>7278</v>
      </c>
      <c r="D648" s="11">
        <v>46185.876099537003</v>
      </c>
      <c r="E648" t="s">
        <v>7279</v>
      </c>
      <c r="F648" t="s">
        <v>6415</v>
      </c>
      <c r="G648" t="s">
        <v>7207</v>
      </c>
      <c r="H648" t="s">
        <v>6514</v>
      </c>
      <c r="I648" t="s">
        <v>65</v>
      </c>
      <c r="J648" t="s">
        <v>57</v>
      </c>
      <c r="K648" t="s">
        <v>7280</v>
      </c>
      <c r="L648" t="s">
        <v>7200</v>
      </c>
      <c r="M648" t="s">
        <v>7281</v>
      </c>
      <c r="N648" t="s">
        <v>7202</v>
      </c>
      <c r="O648" t="s">
        <v>7255</v>
      </c>
      <c r="P648">
        <v>3509990</v>
      </c>
      <c r="Q648" t="s">
        <v>6636</v>
      </c>
      <c r="R648" t="s">
        <v>6636</v>
      </c>
      <c r="S648" s="12"/>
      <c r="T648" s="13"/>
      <c r="U648" t="s">
        <v>6629</v>
      </c>
    </row>
    <row r="649" spans="1:21" x14ac:dyDescent="0.25">
      <c r="A649" t="s">
        <v>6619</v>
      </c>
      <c r="B649" s="12">
        <v>41647</v>
      </c>
      <c r="C649" t="s">
        <v>7278</v>
      </c>
      <c r="D649" s="11">
        <v>46185.876099537003</v>
      </c>
      <c r="E649" t="s">
        <v>7279</v>
      </c>
      <c r="F649" t="s">
        <v>6415</v>
      </c>
      <c r="G649" t="s">
        <v>7208</v>
      </c>
      <c r="H649" t="s">
        <v>6514</v>
      </c>
      <c r="I649" t="s">
        <v>65</v>
      </c>
      <c r="J649" t="s">
        <v>57</v>
      </c>
      <c r="K649" t="s">
        <v>7280</v>
      </c>
      <c r="L649" t="s">
        <v>7200</v>
      </c>
      <c r="M649" t="s">
        <v>7281</v>
      </c>
      <c r="N649" t="s">
        <v>7202</v>
      </c>
      <c r="O649" t="s">
        <v>7255</v>
      </c>
      <c r="P649">
        <v>3509990</v>
      </c>
      <c r="Q649" t="s">
        <v>6636</v>
      </c>
      <c r="R649" t="s">
        <v>6636</v>
      </c>
      <c r="S649" s="12"/>
      <c r="T649" s="13"/>
      <c r="U649" t="s">
        <v>6629</v>
      </c>
    </row>
    <row r="650" spans="1:21" x14ac:dyDescent="0.25">
      <c r="A650" t="s">
        <v>6619</v>
      </c>
      <c r="B650" s="12">
        <v>41647</v>
      </c>
      <c r="C650" t="s">
        <v>7278</v>
      </c>
      <c r="D650" s="11">
        <v>46185.876099537003</v>
      </c>
      <c r="E650" t="s">
        <v>7279</v>
      </c>
      <c r="F650" t="s">
        <v>6415</v>
      </c>
      <c r="G650" t="s">
        <v>7209</v>
      </c>
      <c r="H650" t="s">
        <v>6514</v>
      </c>
      <c r="I650" t="s">
        <v>65</v>
      </c>
      <c r="J650" t="s">
        <v>57</v>
      </c>
      <c r="K650" t="s">
        <v>7280</v>
      </c>
      <c r="L650" t="s">
        <v>7200</v>
      </c>
      <c r="M650" t="s">
        <v>7281</v>
      </c>
      <c r="N650" t="s">
        <v>7202</v>
      </c>
      <c r="O650" t="s">
        <v>7255</v>
      </c>
      <c r="P650">
        <v>3509990</v>
      </c>
      <c r="Q650" t="s">
        <v>6636</v>
      </c>
      <c r="R650" t="s">
        <v>6636</v>
      </c>
      <c r="S650" s="12"/>
      <c r="T650" s="13"/>
      <c r="U650" t="s">
        <v>6629</v>
      </c>
    </row>
    <row r="651" spans="1:21" x14ac:dyDescent="0.25">
      <c r="A651" t="s">
        <v>6619</v>
      </c>
      <c r="B651" s="12">
        <v>41647</v>
      </c>
      <c r="C651" t="s">
        <v>7278</v>
      </c>
      <c r="D651" s="11">
        <v>46185.876099537003</v>
      </c>
      <c r="E651" t="s">
        <v>7279</v>
      </c>
      <c r="F651" t="s">
        <v>6415</v>
      </c>
      <c r="G651" t="s">
        <v>7210</v>
      </c>
      <c r="H651" t="s">
        <v>6514</v>
      </c>
      <c r="I651" t="s">
        <v>65</v>
      </c>
      <c r="J651" t="s">
        <v>57</v>
      </c>
      <c r="K651" t="s">
        <v>7280</v>
      </c>
      <c r="L651" t="s">
        <v>7200</v>
      </c>
      <c r="M651" t="s">
        <v>7281</v>
      </c>
      <c r="N651" t="s">
        <v>7202</v>
      </c>
      <c r="O651" t="s">
        <v>7255</v>
      </c>
      <c r="P651">
        <v>3509990</v>
      </c>
      <c r="Q651" t="s">
        <v>6636</v>
      </c>
      <c r="R651" t="s">
        <v>6636</v>
      </c>
      <c r="S651" s="12"/>
      <c r="T651" s="13"/>
      <c r="U651" t="s">
        <v>6629</v>
      </c>
    </row>
    <row r="652" spans="1:21" x14ac:dyDescent="0.25">
      <c r="A652" t="s">
        <v>6619</v>
      </c>
      <c r="B652" s="12">
        <v>41647</v>
      </c>
      <c r="C652" t="s">
        <v>7278</v>
      </c>
      <c r="D652" s="11">
        <v>46185.876099537003</v>
      </c>
      <c r="E652" t="s">
        <v>7279</v>
      </c>
      <c r="F652" t="s">
        <v>6415</v>
      </c>
      <c r="G652" t="s">
        <v>7211</v>
      </c>
      <c r="H652" t="s">
        <v>6514</v>
      </c>
      <c r="I652" t="s">
        <v>65</v>
      </c>
      <c r="J652" t="s">
        <v>57</v>
      </c>
      <c r="K652" t="s">
        <v>7280</v>
      </c>
      <c r="L652" t="s">
        <v>7200</v>
      </c>
      <c r="M652" t="s">
        <v>7281</v>
      </c>
      <c r="N652" t="s">
        <v>7202</v>
      </c>
      <c r="O652" t="s">
        <v>7255</v>
      </c>
      <c r="P652">
        <v>3509990</v>
      </c>
      <c r="Q652" t="s">
        <v>6636</v>
      </c>
      <c r="R652" t="s">
        <v>6636</v>
      </c>
      <c r="S652" s="12"/>
      <c r="T652" s="13"/>
      <c r="U652" t="s">
        <v>6629</v>
      </c>
    </row>
    <row r="653" spans="1:21" x14ac:dyDescent="0.25">
      <c r="A653" t="s">
        <v>6637</v>
      </c>
      <c r="B653" s="12">
        <v>41794</v>
      </c>
      <c r="C653" t="s">
        <v>7282</v>
      </c>
      <c r="D653" s="11">
        <v>46187.605300925898</v>
      </c>
      <c r="E653" t="s">
        <v>7283</v>
      </c>
      <c r="F653" t="s">
        <v>6415</v>
      </c>
      <c r="G653" t="s">
        <v>7258</v>
      </c>
      <c r="H653" t="s">
        <v>6514</v>
      </c>
      <c r="I653" t="s">
        <v>6636</v>
      </c>
      <c r="J653" t="s">
        <v>6636</v>
      </c>
      <c r="K653" t="s">
        <v>7284</v>
      </c>
      <c r="L653" t="s">
        <v>7260</v>
      </c>
      <c r="M653" t="s">
        <v>7285</v>
      </c>
      <c r="N653" t="s">
        <v>6787</v>
      </c>
      <c r="O653" t="s">
        <v>6798</v>
      </c>
      <c r="P653">
        <v>2049000</v>
      </c>
      <c r="Q653" t="s">
        <v>6636</v>
      </c>
      <c r="R653" t="s">
        <v>6636</v>
      </c>
      <c r="S653" s="12"/>
      <c r="T653" s="13"/>
      <c r="U653" t="s">
        <v>6636</v>
      </c>
    </row>
    <row r="654" spans="1:21" x14ac:dyDescent="0.25">
      <c r="A654" t="s">
        <v>6637</v>
      </c>
      <c r="B654" s="12">
        <v>41794</v>
      </c>
      <c r="C654" t="s">
        <v>7282</v>
      </c>
      <c r="D654" s="11">
        <v>46187.605300925898</v>
      </c>
      <c r="E654" t="s">
        <v>7283</v>
      </c>
      <c r="F654" t="s">
        <v>6415</v>
      </c>
      <c r="G654" t="s">
        <v>7262</v>
      </c>
      <c r="H654" t="s">
        <v>6514</v>
      </c>
      <c r="I654" t="s">
        <v>6636</v>
      </c>
      <c r="J654" t="s">
        <v>6636</v>
      </c>
      <c r="K654" t="s">
        <v>7284</v>
      </c>
      <c r="L654" t="s">
        <v>7260</v>
      </c>
      <c r="M654" t="s">
        <v>7285</v>
      </c>
      <c r="N654" t="s">
        <v>6787</v>
      </c>
      <c r="O654" t="s">
        <v>6798</v>
      </c>
      <c r="P654">
        <v>2049000</v>
      </c>
      <c r="Q654" t="s">
        <v>6636</v>
      </c>
      <c r="R654" t="s">
        <v>6636</v>
      </c>
      <c r="S654" s="12"/>
      <c r="T654" s="13"/>
      <c r="U654" t="s">
        <v>6636</v>
      </c>
    </row>
    <row r="655" spans="1:21" x14ac:dyDescent="0.25">
      <c r="A655" t="s">
        <v>6637</v>
      </c>
      <c r="B655" s="12">
        <v>41794</v>
      </c>
      <c r="C655" t="s">
        <v>7282</v>
      </c>
      <c r="D655" s="11">
        <v>46187.605300925898</v>
      </c>
      <c r="E655" t="s">
        <v>7283</v>
      </c>
      <c r="F655" t="s">
        <v>6415</v>
      </c>
      <c r="G655" t="s">
        <v>7263</v>
      </c>
      <c r="H655" t="s">
        <v>6514</v>
      </c>
      <c r="I655" t="s">
        <v>6636</v>
      </c>
      <c r="J655" t="s">
        <v>6636</v>
      </c>
      <c r="K655" t="s">
        <v>7284</v>
      </c>
      <c r="L655" t="s">
        <v>7260</v>
      </c>
      <c r="M655" t="s">
        <v>7285</v>
      </c>
      <c r="N655" t="s">
        <v>6787</v>
      </c>
      <c r="O655" t="s">
        <v>6798</v>
      </c>
      <c r="P655">
        <v>2049000</v>
      </c>
      <c r="Q655" t="s">
        <v>6636</v>
      </c>
      <c r="R655" t="s">
        <v>6636</v>
      </c>
      <c r="S655" s="12"/>
      <c r="T655" s="13"/>
      <c r="U655" t="s">
        <v>6636</v>
      </c>
    </row>
    <row r="656" spans="1:21" x14ac:dyDescent="0.25">
      <c r="A656" t="s">
        <v>6637</v>
      </c>
      <c r="B656" s="12">
        <v>41794</v>
      </c>
      <c r="C656" t="s">
        <v>7282</v>
      </c>
      <c r="D656" s="11">
        <v>46187.605300925898</v>
      </c>
      <c r="E656" t="s">
        <v>7283</v>
      </c>
      <c r="F656" t="s">
        <v>6415</v>
      </c>
      <c r="G656" t="s">
        <v>7264</v>
      </c>
      <c r="H656" t="s">
        <v>6514</v>
      </c>
      <c r="I656" t="s">
        <v>6636</v>
      </c>
      <c r="J656" t="s">
        <v>6636</v>
      </c>
      <c r="K656" t="s">
        <v>7284</v>
      </c>
      <c r="L656" t="s">
        <v>7260</v>
      </c>
      <c r="M656" t="s">
        <v>7285</v>
      </c>
      <c r="N656" t="s">
        <v>6787</v>
      </c>
      <c r="O656" t="s">
        <v>6798</v>
      </c>
      <c r="P656">
        <v>2049000</v>
      </c>
      <c r="Q656" t="s">
        <v>6636</v>
      </c>
      <c r="R656" t="s">
        <v>6636</v>
      </c>
      <c r="S656" s="12"/>
      <c r="T656" s="13"/>
      <c r="U656" t="s">
        <v>6636</v>
      </c>
    </row>
    <row r="657" spans="1:21" x14ac:dyDescent="0.25">
      <c r="A657" t="s">
        <v>6637</v>
      </c>
      <c r="B657" s="12">
        <v>41794</v>
      </c>
      <c r="C657" t="s">
        <v>7282</v>
      </c>
      <c r="D657" s="11">
        <v>46187.605300925898</v>
      </c>
      <c r="E657" t="s">
        <v>7283</v>
      </c>
      <c r="F657" t="s">
        <v>6415</v>
      </c>
      <c r="G657" t="s">
        <v>7265</v>
      </c>
      <c r="H657" t="s">
        <v>6514</v>
      </c>
      <c r="I657" t="s">
        <v>6636</v>
      </c>
      <c r="J657" t="s">
        <v>6636</v>
      </c>
      <c r="K657" t="s">
        <v>7284</v>
      </c>
      <c r="L657" t="s">
        <v>7260</v>
      </c>
      <c r="M657" t="s">
        <v>7285</v>
      </c>
      <c r="N657" t="s">
        <v>6787</v>
      </c>
      <c r="O657" t="s">
        <v>6798</v>
      </c>
      <c r="P657">
        <v>2049000</v>
      </c>
      <c r="Q657" t="s">
        <v>6636</v>
      </c>
      <c r="R657" t="s">
        <v>6636</v>
      </c>
      <c r="S657" s="12"/>
      <c r="T657" s="13"/>
      <c r="U657" t="s">
        <v>6636</v>
      </c>
    </row>
    <row r="658" spans="1:21" x14ac:dyDescent="0.25">
      <c r="A658" t="s">
        <v>6637</v>
      </c>
      <c r="B658" s="12">
        <v>41794</v>
      </c>
      <c r="C658" t="s">
        <v>7282</v>
      </c>
      <c r="D658" s="11">
        <v>46187.605300925898</v>
      </c>
      <c r="E658" t="s">
        <v>7283</v>
      </c>
      <c r="F658" t="s">
        <v>6415</v>
      </c>
      <c r="G658" t="s">
        <v>7266</v>
      </c>
      <c r="H658" t="s">
        <v>6514</v>
      </c>
      <c r="I658" t="s">
        <v>6636</v>
      </c>
      <c r="J658" t="s">
        <v>6636</v>
      </c>
      <c r="K658" t="s">
        <v>7284</v>
      </c>
      <c r="L658" t="s">
        <v>7260</v>
      </c>
      <c r="M658" t="s">
        <v>7285</v>
      </c>
      <c r="N658" t="s">
        <v>6787</v>
      </c>
      <c r="O658" t="s">
        <v>6798</v>
      </c>
      <c r="P658">
        <v>2049000</v>
      </c>
      <c r="Q658" t="s">
        <v>6636</v>
      </c>
      <c r="R658" t="s">
        <v>6636</v>
      </c>
      <c r="S658" s="12"/>
      <c r="T658" s="13"/>
      <c r="U658" t="s">
        <v>6636</v>
      </c>
    </row>
    <row r="659" spans="1:21" x14ac:dyDescent="0.25">
      <c r="A659" t="s">
        <v>6637</v>
      </c>
      <c r="B659" s="12">
        <v>41785</v>
      </c>
      <c r="C659" t="s">
        <v>7286</v>
      </c>
      <c r="D659" s="11">
        <v>46188.401504629597</v>
      </c>
      <c r="E659" t="s">
        <v>7287</v>
      </c>
      <c r="F659" t="s">
        <v>6415</v>
      </c>
      <c r="G659" t="s">
        <v>7234</v>
      </c>
      <c r="H659" t="s">
        <v>6514</v>
      </c>
      <c r="I659" t="s">
        <v>55</v>
      </c>
      <c r="J659" t="s">
        <v>164</v>
      </c>
      <c r="K659" t="s">
        <v>7288</v>
      </c>
      <c r="L659" t="s">
        <v>7237</v>
      </c>
      <c r="M659" t="s">
        <v>7289</v>
      </c>
      <c r="N659" t="s">
        <v>7290</v>
      </c>
      <c r="O659" t="s">
        <v>7291</v>
      </c>
      <c r="P659">
        <v>229000</v>
      </c>
      <c r="Q659" t="s">
        <v>6636</v>
      </c>
      <c r="R659" t="s">
        <v>6636</v>
      </c>
      <c r="S659" s="12"/>
      <c r="T659" s="13"/>
      <c r="U659" t="s">
        <v>6636</v>
      </c>
    </row>
    <row r="660" spans="1:21" x14ac:dyDescent="0.25">
      <c r="A660" t="s">
        <v>6637</v>
      </c>
      <c r="B660" s="12">
        <v>41785</v>
      </c>
      <c r="C660" t="s">
        <v>7286</v>
      </c>
      <c r="D660" s="11">
        <v>46188.401504629597</v>
      </c>
      <c r="E660" t="s">
        <v>7287</v>
      </c>
      <c r="F660" t="s">
        <v>6415</v>
      </c>
      <c r="G660" t="s">
        <v>7239</v>
      </c>
      <c r="H660" t="s">
        <v>6514</v>
      </c>
      <c r="I660" t="s">
        <v>55</v>
      </c>
      <c r="J660" t="s">
        <v>164</v>
      </c>
      <c r="K660" t="s">
        <v>7288</v>
      </c>
      <c r="L660" t="s">
        <v>7237</v>
      </c>
      <c r="M660" t="s">
        <v>7289</v>
      </c>
      <c r="N660" t="s">
        <v>7290</v>
      </c>
      <c r="O660" t="s">
        <v>7291</v>
      </c>
      <c r="P660">
        <v>229000</v>
      </c>
      <c r="Q660" t="s">
        <v>6636</v>
      </c>
      <c r="R660" t="s">
        <v>6636</v>
      </c>
      <c r="S660" s="12"/>
      <c r="T660" s="13"/>
      <c r="U660" t="s">
        <v>6636</v>
      </c>
    </row>
    <row r="661" spans="1:21" x14ac:dyDescent="0.25">
      <c r="A661" t="s">
        <v>6637</v>
      </c>
      <c r="B661" s="12">
        <v>41785</v>
      </c>
      <c r="C661" t="s">
        <v>7286</v>
      </c>
      <c r="D661" s="11">
        <v>46188.401504629597</v>
      </c>
      <c r="E661" t="s">
        <v>7287</v>
      </c>
      <c r="F661" t="s">
        <v>6415</v>
      </c>
      <c r="G661" t="s">
        <v>7240</v>
      </c>
      <c r="H661" t="s">
        <v>6514</v>
      </c>
      <c r="I661" t="s">
        <v>55</v>
      </c>
      <c r="J661" t="s">
        <v>164</v>
      </c>
      <c r="K661" t="s">
        <v>7288</v>
      </c>
      <c r="L661" t="s">
        <v>7237</v>
      </c>
      <c r="M661" t="s">
        <v>7289</v>
      </c>
      <c r="N661" t="s">
        <v>7290</v>
      </c>
      <c r="O661" t="s">
        <v>7291</v>
      </c>
      <c r="P661">
        <v>229000</v>
      </c>
      <c r="Q661" t="s">
        <v>6636</v>
      </c>
      <c r="R661" t="s">
        <v>6636</v>
      </c>
      <c r="S661" s="12"/>
      <c r="T661" s="13"/>
      <c r="U661" t="s">
        <v>6636</v>
      </c>
    </row>
    <row r="662" spans="1:21" x14ac:dyDescent="0.25">
      <c r="A662" t="s">
        <v>6637</v>
      </c>
      <c r="B662" s="12">
        <v>41785</v>
      </c>
      <c r="C662" t="s">
        <v>7286</v>
      </c>
      <c r="D662" s="11">
        <v>46188.401504629597</v>
      </c>
      <c r="E662" t="s">
        <v>7287</v>
      </c>
      <c r="F662" t="s">
        <v>6415</v>
      </c>
      <c r="G662" t="s">
        <v>7241</v>
      </c>
      <c r="H662" t="s">
        <v>6514</v>
      </c>
      <c r="I662" t="s">
        <v>55</v>
      </c>
      <c r="J662" t="s">
        <v>164</v>
      </c>
      <c r="K662" t="s">
        <v>7288</v>
      </c>
      <c r="L662" t="s">
        <v>7237</v>
      </c>
      <c r="M662" t="s">
        <v>7289</v>
      </c>
      <c r="N662" t="s">
        <v>7290</v>
      </c>
      <c r="O662" t="s">
        <v>7291</v>
      </c>
      <c r="P662">
        <v>229000</v>
      </c>
      <c r="Q662" t="s">
        <v>6636</v>
      </c>
      <c r="R662" t="s">
        <v>6636</v>
      </c>
      <c r="S662" s="12"/>
      <c r="T662" s="13"/>
      <c r="U662" t="s">
        <v>6636</v>
      </c>
    </row>
    <row r="663" spans="1:21" x14ac:dyDescent="0.25">
      <c r="A663" t="s">
        <v>6637</v>
      </c>
      <c r="B663" s="12">
        <v>41785</v>
      </c>
      <c r="C663" t="s">
        <v>7286</v>
      </c>
      <c r="D663" s="11">
        <v>46188.401504629597</v>
      </c>
      <c r="E663" t="s">
        <v>7287</v>
      </c>
      <c r="F663" t="s">
        <v>6415</v>
      </c>
      <c r="G663" t="s">
        <v>7242</v>
      </c>
      <c r="H663" t="s">
        <v>6514</v>
      </c>
      <c r="I663" t="s">
        <v>55</v>
      </c>
      <c r="J663" t="s">
        <v>164</v>
      </c>
      <c r="K663" t="s">
        <v>7288</v>
      </c>
      <c r="L663" t="s">
        <v>7237</v>
      </c>
      <c r="M663" t="s">
        <v>7289</v>
      </c>
      <c r="N663" t="s">
        <v>7290</v>
      </c>
      <c r="O663" t="s">
        <v>7291</v>
      </c>
      <c r="P663">
        <v>229000</v>
      </c>
      <c r="Q663" t="s">
        <v>6636</v>
      </c>
      <c r="R663" t="s">
        <v>6636</v>
      </c>
      <c r="S663" s="12"/>
      <c r="T663" s="13"/>
      <c r="U663" t="s">
        <v>6636</v>
      </c>
    </row>
    <row r="664" spans="1:21" x14ac:dyDescent="0.25">
      <c r="A664" t="s">
        <v>6637</v>
      </c>
      <c r="B664" s="12">
        <v>41785</v>
      </c>
      <c r="C664" t="s">
        <v>7286</v>
      </c>
      <c r="D664" s="11">
        <v>46188.401504629597</v>
      </c>
      <c r="E664" t="s">
        <v>7287</v>
      </c>
      <c r="F664" t="s">
        <v>6415</v>
      </c>
      <c r="G664" t="s">
        <v>7243</v>
      </c>
      <c r="H664" t="s">
        <v>6514</v>
      </c>
      <c r="I664" t="s">
        <v>55</v>
      </c>
      <c r="J664" t="s">
        <v>164</v>
      </c>
      <c r="K664" t="s">
        <v>7288</v>
      </c>
      <c r="L664" t="s">
        <v>7237</v>
      </c>
      <c r="M664" t="s">
        <v>7289</v>
      </c>
      <c r="N664" t="s">
        <v>7290</v>
      </c>
      <c r="O664" t="s">
        <v>7291</v>
      </c>
      <c r="P664">
        <v>229000</v>
      </c>
      <c r="Q664" t="s">
        <v>6636</v>
      </c>
      <c r="R664" t="s">
        <v>6636</v>
      </c>
      <c r="S664" s="12"/>
      <c r="T664" s="13"/>
      <c r="U664" t="s">
        <v>6636</v>
      </c>
    </row>
    <row r="665" spans="1:21" x14ac:dyDescent="0.25">
      <c r="A665" t="s">
        <v>6637</v>
      </c>
      <c r="B665" s="12">
        <v>41785</v>
      </c>
      <c r="C665" t="s">
        <v>7286</v>
      </c>
      <c r="D665" s="11">
        <v>46188.401504629597</v>
      </c>
      <c r="E665" t="s">
        <v>7287</v>
      </c>
      <c r="F665" t="s">
        <v>6415</v>
      </c>
      <c r="G665" t="s">
        <v>7244</v>
      </c>
      <c r="H665" t="s">
        <v>6514</v>
      </c>
      <c r="I665" t="s">
        <v>55</v>
      </c>
      <c r="J665" t="s">
        <v>164</v>
      </c>
      <c r="K665" t="s">
        <v>7288</v>
      </c>
      <c r="L665" t="s">
        <v>7237</v>
      </c>
      <c r="M665" t="s">
        <v>7289</v>
      </c>
      <c r="N665" t="s">
        <v>7290</v>
      </c>
      <c r="O665" t="s">
        <v>7291</v>
      </c>
      <c r="P665">
        <v>229000</v>
      </c>
      <c r="Q665" t="s">
        <v>6636</v>
      </c>
      <c r="R665" t="s">
        <v>6636</v>
      </c>
      <c r="S665" s="12"/>
      <c r="T665" s="13"/>
      <c r="U665" t="s">
        <v>6636</v>
      </c>
    </row>
    <row r="666" spans="1:21" x14ac:dyDescent="0.25">
      <c r="A666" t="s">
        <v>6637</v>
      </c>
      <c r="B666" s="12">
        <v>41785</v>
      </c>
      <c r="C666" t="s">
        <v>7286</v>
      </c>
      <c r="D666" s="11">
        <v>46188.401504629597</v>
      </c>
      <c r="E666" t="s">
        <v>7287</v>
      </c>
      <c r="F666" t="s">
        <v>6415</v>
      </c>
      <c r="G666" t="s">
        <v>7245</v>
      </c>
      <c r="H666" t="s">
        <v>6514</v>
      </c>
      <c r="I666" t="s">
        <v>55</v>
      </c>
      <c r="J666" t="s">
        <v>164</v>
      </c>
      <c r="K666" t="s">
        <v>7288</v>
      </c>
      <c r="L666" t="s">
        <v>7237</v>
      </c>
      <c r="M666" t="s">
        <v>7289</v>
      </c>
      <c r="N666" t="s">
        <v>7290</v>
      </c>
      <c r="O666" t="s">
        <v>7291</v>
      </c>
      <c r="P666">
        <v>229000</v>
      </c>
      <c r="Q666" t="s">
        <v>6636</v>
      </c>
      <c r="R666" t="s">
        <v>6636</v>
      </c>
      <c r="S666" s="12"/>
      <c r="T666" s="13"/>
      <c r="U666" t="s">
        <v>6636</v>
      </c>
    </row>
    <row r="667" spans="1:21" x14ac:dyDescent="0.25">
      <c r="A667" t="s">
        <v>6619</v>
      </c>
      <c r="B667" s="12">
        <v>41785</v>
      </c>
      <c r="C667" t="s">
        <v>7286</v>
      </c>
      <c r="D667" s="11">
        <v>46188.404803240701</v>
      </c>
      <c r="E667" t="s">
        <v>7287</v>
      </c>
      <c r="F667" t="s">
        <v>6415</v>
      </c>
      <c r="G667" t="s">
        <v>7234</v>
      </c>
      <c r="H667" t="s">
        <v>6514</v>
      </c>
      <c r="I667" t="s">
        <v>55</v>
      </c>
      <c r="J667" t="s">
        <v>164</v>
      </c>
      <c r="K667" t="s">
        <v>7288</v>
      </c>
      <c r="L667" t="s">
        <v>7237</v>
      </c>
      <c r="M667" t="s">
        <v>7289</v>
      </c>
      <c r="N667" t="s">
        <v>7290</v>
      </c>
      <c r="O667" t="s">
        <v>7291</v>
      </c>
      <c r="P667">
        <v>229000</v>
      </c>
      <c r="Q667" t="s">
        <v>6636</v>
      </c>
      <c r="R667" t="s">
        <v>6636</v>
      </c>
      <c r="S667" s="12"/>
      <c r="T667" s="13"/>
      <c r="U667" t="s">
        <v>6636</v>
      </c>
    </row>
    <row r="668" spans="1:21" x14ac:dyDescent="0.25">
      <c r="A668" t="s">
        <v>6619</v>
      </c>
      <c r="B668" s="12">
        <v>41785</v>
      </c>
      <c r="C668" t="s">
        <v>7286</v>
      </c>
      <c r="D668" s="11">
        <v>46188.404803240701</v>
      </c>
      <c r="E668" t="s">
        <v>7287</v>
      </c>
      <c r="F668" t="s">
        <v>6415</v>
      </c>
      <c r="G668" t="s">
        <v>7239</v>
      </c>
      <c r="H668" t="s">
        <v>6514</v>
      </c>
      <c r="I668" t="s">
        <v>55</v>
      </c>
      <c r="J668" t="s">
        <v>164</v>
      </c>
      <c r="K668" t="s">
        <v>7288</v>
      </c>
      <c r="L668" t="s">
        <v>7237</v>
      </c>
      <c r="M668" t="s">
        <v>7289</v>
      </c>
      <c r="N668" t="s">
        <v>7290</v>
      </c>
      <c r="O668" t="s">
        <v>7291</v>
      </c>
      <c r="P668">
        <v>229000</v>
      </c>
      <c r="Q668" t="s">
        <v>6636</v>
      </c>
      <c r="R668" t="s">
        <v>6636</v>
      </c>
      <c r="S668" s="12"/>
      <c r="T668" s="13"/>
      <c r="U668" t="s">
        <v>6636</v>
      </c>
    </row>
    <row r="669" spans="1:21" x14ac:dyDescent="0.25">
      <c r="A669" t="s">
        <v>6619</v>
      </c>
      <c r="B669" s="12">
        <v>41785</v>
      </c>
      <c r="C669" t="s">
        <v>7286</v>
      </c>
      <c r="D669" s="11">
        <v>46188.404803240701</v>
      </c>
      <c r="E669" t="s">
        <v>7287</v>
      </c>
      <c r="F669" t="s">
        <v>6415</v>
      </c>
      <c r="G669" t="s">
        <v>7240</v>
      </c>
      <c r="H669" t="s">
        <v>6514</v>
      </c>
      <c r="I669" t="s">
        <v>55</v>
      </c>
      <c r="J669" t="s">
        <v>164</v>
      </c>
      <c r="K669" t="s">
        <v>7288</v>
      </c>
      <c r="L669" t="s">
        <v>7237</v>
      </c>
      <c r="M669" t="s">
        <v>7289</v>
      </c>
      <c r="N669" t="s">
        <v>7290</v>
      </c>
      <c r="O669" t="s">
        <v>7291</v>
      </c>
      <c r="P669">
        <v>229000</v>
      </c>
      <c r="Q669" t="s">
        <v>6636</v>
      </c>
      <c r="R669" t="s">
        <v>6636</v>
      </c>
      <c r="S669" s="12"/>
      <c r="T669" s="13"/>
      <c r="U669" t="s">
        <v>6636</v>
      </c>
    </row>
    <row r="670" spans="1:21" x14ac:dyDescent="0.25">
      <c r="A670" t="s">
        <v>6619</v>
      </c>
      <c r="B670" s="12">
        <v>41785</v>
      </c>
      <c r="C670" t="s">
        <v>7286</v>
      </c>
      <c r="D670" s="11">
        <v>46188.404803240701</v>
      </c>
      <c r="E670" t="s">
        <v>7287</v>
      </c>
      <c r="F670" t="s">
        <v>6415</v>
      </c>
      <c r="G670" t="s">
        <v>7241</v>
      </c>
      <c r="H670" t="s">
        <v>6514</v>
      </c>
      <c r="I670" t="s">
        <v>55</v>
      </c>
      <c r="J670" t="s">
        <v>164</v>
      </c>
      <c r="K670" t="s">
        <v>7288</v>
      </c>
      <c r="L670" t="s">
        <v>7237</v>
      </c>
      <c r="M670" t="s">
        <v>7289</v>
      </c>
      <c r="N670" t="s">
        <v>7290</v>
      </c>
      <c r="O670" t="s">
        <v>7291</v>
      </c>
      <c r="P670">
        <v>229000</v>
      </c>
      <c r="Q670" t="s">
        <v>6636</v>
      </c>
      <c r="R670" t="s">
        <v>6636</v>
      </c>
      <c r="S670" s="12"/>
      <c r="T670" s="13"/>
      <c r="U670" t="s">
        <v>6636</v>
      </c>
    </row>
    <row r="671" spans="1:21" x14ac:dyDescent="0.25">
      <c r="A671" t="s">
        <v>6619</v>
      </c>
      <c r="B671" s="12">
        <v>41785</v>
      </c>
      <c r="C671" t="s">
        <v>7286</v>
      </c>
      <c r="D671" s="11">
        <v>46188.404803240701</v>
      </c>
      <c r="E671" t="s">
        <v>7287</v>
      </c>
      <c r="F671" t="s">
        <v>6415</v>
      </c>
      <c r="G671" t="s">
        <v>7242</v>
      </c>
      <c r="H671" t="s">
        <v>6514</v>
      </c>
      <c r="I671" t="s">
        <v>55</v>
      </c>
      <c r="J671" t="s">
        <v>164</v>
      </c>
      <c r="K671" t="s">
        <v>7288</v>
      </c>
      <c r="L671" t="s">
        <v>7237</v>
      </c>
      <c r="M671" t="s">
        <v>7289</v>
      </c>
      <c r="N671" t="s">
        <v>7290</v>
      </c>
      <c r="O671" t="s">
        <v>7291</v>
      </c>
      <c r="P671">
        <v>229000</v>
      </c>
      <c r="Q671" t="s">
        <v>6636</v>
      </c>
      <c r="R671" t="s">
        <v>6636</v>
      </c>
      <c r="S671" s="12"/>
      <c r="T671" s="13"/>
      <c r="U671" t="s">
        <v>6636</v>
      </c>
    </row>
    <row r="672" spans="1:21" x14ac:dyDescent="0.25">
      <c r="A672" t="s">
        <v>6619</v>
      </c>
      <c r="B672" s="12">
        <v>41785</v>
      </c>
      <c r="C672" t="s">
        <v>7286</v>
      </c>
      <c r="D672" s="11">
        <v>46188.404803240701</v>
      </c>
      <c r="E672" t="s">
        <v>7287</v>
      </c>
      <c r="F672" t="s">
        <v>6415</v>
      </c>
      <c r="G672" t="s">
        <v>7243</v>
      </c>
      <c r="H672" t="s">
        <v>6514</v>
      </c>
      <c r="I672" t="s">
        <v>55</v>
      </c>
      <c r="J672" t="s">
        <v>164</v>
      </c>
      <c r="K672" t="s">
        <v>7288</v>
      </c>
      <c r="L672" t="s">
        <v>7237</v>
      </c>
      <c r="M672" t="s">
        <v>7289</v>
      </c>
      <c r="N672" t="s">
        <v>7290</v>
      </c>
      <c r="O672" t="s">
        <v>7291</v>
      </c>
      <c r="P672">
        <v>229000</v>
      </c>
      <c r="Q672" t="s">
        <v>6636</v>
      </c>
      <c r="R672" t="s">
        <v>6636</v>
      </c>
      <c r="S672" s="12"/>
      <c r="T672" s="13"/>
      <c r="U672" t="s">
        <v>6636</v>
      </c>
    </row>
    <row r="673" spans="1:21" x14ac:dyDescent="0.25">
      <c r="A673" t="s">
        <v>6619</v>
      </c>
      <c r="B673" s="12">
        <v>41785</v>
      </c>
      <c r="C673" t="s">
        <v>7286</v>
      </c>
      <c r="D673" s="11">
        <v>46188.404803240701</v>
      </c>
      <c r="E673" t="s">
        <v>7287</v>
      </c>
      <c r="F673" t="s">
        <v>6415</v>
      </c>
      <c r="G673" t="s">
        <v>7244</v>
      </c>
      <c r="H673" t="s">
        <v>6514</v>
      </c>
      <c r="I673" t="s">
        <v>55</v>
      </c>
      <c r="J673" t="s">
        <v>164</v>
      </c>
      <c r="K673" t="s">
        <v>7288</v>
      </c>
      <c r="L673" t="s">
        <v>7237</v>
      </c>
      <c r="M673" t="s">
        <v>7289</v>
      </c>
      <c r="N673" t="s">
        <v>7290</v>
      </c>
      <c r="O673" t="s">
        <v>7291</v>
      </c>
      <c r="P673">
        <v>229000</v>
      </c>
      <c r="Q673" t="s">
        <v>6636</v>
      </c>
      <c r="R673" t="s">
        <v>6636</v>
      </c>
      <c r="S673" s="12"/>
      <c r="T673" s="13"/>
      <c r="U673" t="s">
        <v>6636</v>
      </c>
    </row>
    <row r="674" spans="1:21" x14ac:dyDescent="0.25">
      <c r="A674" t="s">
        <v>6619</v>
      </c>
      <c r="B674" s="12">
        <v>41785</v>
      </c>
      <c r="C674" t="s">
        <v>7286</v>
      </c>
      <c r="D674" s="11">
        <v>46188.404803240701</v>
      </c>
      <c r="E674" t="s">
        <v>7287</v>
      </c>
      <c r="F674" t="s">
        <v>6415</v>
      </c>
      <c r="G674" t="s">
        <v>7245</v>
      </c>
      <c r="H674" t="s">
        <v>6514</v>
      </c>
      <c r="I674" t="s">
        <v>55</v>
      </c>
      <c r="J674" t="s">
        <v>164</v>
      </c>
      <c r="K674" t="s">
        <v>7288</v>
      </c>
      <c r="L674" t="s">
        <v>7237</v>
      </c>
      <c r="M674" t="s">
        <v>7289</v>
      </c>
      <c r="N674" t="s">
        <v>7290</v>
      </c>
      <c r="O674" t="s">
        <v>7291</v>
      </c>
      <c r="P674">
        <v>229000</v>
      </c>
      <c r="Q674" t="s">
        <v>6636</v>
      </c>
      <c r="R674" t="s">
        <v>6636</v>
      </c>
      <c r="S674" s="12"/>
      <c r="T674" s="13"/>
      <c r="U674" t="s">
        <v>6636</v>
      </c>
    </row>
    <row r="675" spans="1:21" x14ac:dyDescent="0.25">
      <c r="A675" t="s">
        <v>6619</v>
      </c>
      <c r="B675" s="12">
        <v>41794</v>
      </c>
      <c r="C675" t="s">
        <v>7282</v>
      </c>
      <c r="D675" s="11">
        <v>46188.462094907401</v>
      </c>
      <c r="E675" t="s">
        <v>7283</v>
      </c>
      <c r="F675" t="s">
        <v>6415</v>
      </c>
      <c r="G675" t="s">
        <v>7258</v>
      </c>
      <c r="H675" t="s">
        <v>6514</v>
      </c>
      <c r="I675" t="s">
        <v>6636</v>
      </c>
      <c r="J675" t="s">
        <v>6636</v>
      </c>
      <c r="K675" t="s">
        <v>7284</v>
      </c>
      <c r="L675" t="s">
        <v>7260</v>
      </c>
      <c r="M675" t="s">
        <v>7285</v>
      </c>
      <c r="N675" t="s">
        <v>6787</v>
      </c>
      <c r="O675" t="s">
        <v>6798</v>
      </c>
      <c r="P675">
        <v>2049000</v>
      </c>
      <c r="Q675" t="s">
        <v>6636</v>
      </c>
      <c r="R675" t="s">
        <v>6636</v>
      </c>
      <c r="S675" s="12"/>
      <c r="T675" s="13"/>
      <c r="U675" t="s">
        <v>6636</v>
      </c>
    </row>
    <row r="676" spans="1:21" x14ac:dyDescent="0.25">
      <c r="A676" t="s">
        <v>6619</v>
      </c>
      <c r="B676" s="12">
        <v>41794</v>
      </c>
      <c r="C676" t="s">
        <v>7282</v>
      </c>
      <c r="D676" s="11">
        <v>46188.462094907401</v>
      </c>
      <c r="E676" t="s">
        <v>7283</v>
      </c>
      <c r="F676" t="s">
        <v>6415</v>
      </c>
      <c r="G676" t="s">
        <v>7262</v>
      </c>
      <c r="H676" t="s">
        <v>6514</v>
      </c>
      <c r="I676" t="s">
        <v>6636</v>
      </c>
      <c r="J676" t="s">
        <v>6636</v>
      </c>
      <c r="K676" t="s">
        <v>7284</v>
      </c>
      <c r="L676" t="s">
        <v>7260</v>
      </c>
      <c r="M676" t="s">
        <v>7285</v>
      </c>
      <c r="N676" t="s">
        <v>6787</v>
      </c>
      <c r="O676" t="s">
        <v>6798</v>
      </c>
      <c r="P676">
        <v>2049000</v>
      </c>
      <c r="Q676" t="s">
        <v>6636</v>
      </c>
      <c r="R676" t="s">
        <v>6636</v>
      </c>
      <c r="S676" s="12"/>
      <c r="T676" s="13"/>
      <c r="U676" t="s">
        <v>6636</v>
      </c>
    </row>
    <row r="677" spans="1:21" x14ac:dyDescent="0.25">
      <c r="A677" t="s">
        <v>6619</v>
      </c>
      <c r="B677" s="12">
        <v>41794</v>
      </c>
      <c r="C677" t="s">
        <v>7282</v>
      </c>
      <c r="D677" s="11">
        <v>46188.462094907401</v>
      </c>
      <c r="E677" t="s">
        <v>7283</v>
      </c>
      <c r="F677" t="s">
        <v>6415</v>
      </c>
      <c r="G677" t="s">
        <v>7263</v>
      </c>
      <c r="H677" t="s">
        <v>6514</v>
      </c>
      <c r="I677" t="s">
        <v>6636</v>
      </c>
      <c r="J677" t="s">
        <v>6636</v>
      </c>
      <c r="K677" t="s">
        <v>7284</v>
      </c>
      <c r="L677" t="s">
        <v>7260</v>
      </c>
      <c r="M677" t="s">
        <v>7285</v>
      </c>
      <c r="N677" t="s">
        <v>6787</v>
      </c>
      <c r="O677" t="s">
        <v>6798</v>
      </c>
      <c r="P677">
        <v>2049000</v>
      </c>
      <c r="Q677" t="s">
        <v>6636</v>
      </c>
      <c r="R677" t="s">
        <v>6636</v>
      </c>
      <c r="S677" s="12"/>
      <c r="T677" s="13"/>
      <c r="U677" t="s">
        <v>6636</v>
      </c>
    </row>
    <row r="678" spans="1:21" x14ac:dyDescent="0.25">
      <c r="A678" t="s">
        <v>6619</v>
      </c>
      <c r="B678" s="12">
        <v>41794</v>
      </c>
      <c r="C678" t="s">
        <v>7282</v>
      </c>
      <c r="D678" s="11">
        <v>46188.462094907401</v>
      </c>
      <c r="E678" t="s">
        <v>7283</v>
      </c>
      <c r="F678" t="s">
        <v>6415</v>
      </c>
      <c r="G678" t="s">
        <v>7264</v>
      </c>
      <c r="H678" t="s">
        <v>6514</v>
      </c>
      <c r="I678" t="s">
        <v>6636</v>
      </c>
      <c r="J678" t="s">
        <v>6636</v>
      </c>
      <c r="K678" t="s">
        <v>7284</v>
      </c>
      <c r="L678" t="s">
        <v>7260</v>
      </c>
      <c r="M678" t="s">
        <v>7285</v>
      </c>
      <c r="N678" t="s">
        <v>6787</v>
      </c>
      <c r="O678" t="s">
        <v>6798</v>
      </c>
      <c r="P678">
        <v>2049000</v>
      </c>
      <c r="Q678" t="s">
        <v>6636</v>
      </c>
      <c r="R678" t="s">
        <v>6636</v>
      </c>
      <c r="S678" s="12"/>
      <c r="T678" s="13"/>
      <c r="U678" t="s">
        <v>6636</v>
      </c>
    </row>
    <row r="679" spans="1:21" x14ac:dyDescent="0.25">
      <c r="A679" t="s">
        <v>6619</v>
      </c>
      <c r="B679" s="12">
        <v>41794</v>
      </c>
      <c r="C679" t="s">
        <v>7282</v>
      </c>
      <c r="D679" s="11">
        <v>46188.462094907401</v>
      </c>
      <c r="E679" t="s">
        <v>7283</v>
      </c>
      <c r="F679" t="s">
        <v>6415</v>
      </c>
      <c r="G679" t="s">
        <v>7265</v>
      </c>
      <c r="H679" t="s">
        <v>6514</v>
      </c>
      <c r="I679" t="s">
        <v>6636</v>
      </c>
      <c r="J679" t="s">
        <v>6636</v>
      </c>
      <c r="K679" t="s">
        <v>7284</v>
      </c>
      <c r="L679" t="s">
        <v>7260</v>
      </c>
      <c r="M679" t="s">
        <v>7285</v>
      </c>
      <c r="N679" t="s">
        <v>6787</v>
      </c>
      <c r="O679" t="s">
        <v>6798</v>
      </c>
      <c r="P679">
        <v>2049000</v>
      </c>
      <c r="Q679" t="s">
        <v>6636</v>
      </c>
      <c r="R679" t="s">
        <v>6636</v>
      </c>
      <c r="S679" s="12"/>
      <c r="T679" s="13"/>
      <c r="U679" t="s">
        <v>6636</v>
      </c>
    </row>
    <row r="680" spans="1:21" x14ac:dyDescent="0.25">
      <c r="A680" t="s">
        <v>6619</v>
      </c>
      <c r="B680" s="12">
        <v>41794</v>
      </c>
      <c r="C680" t="s">
        <v>7282</v>
      </c>
      <c r="D680" s="11">
        <v>46188.462094907401</v>
      </c>
      <c r="E680" t="s">
        <v>7283</v>
      </c>
      <c r="F680" t="s">
        <v>6415</v>
      </c>
      <c r="G680" t="s">
        <v>7266</v>
      </c>
      <c r="H680" t="s">
        <v>6514</v>
      </c>
      <c r="I680" t="s">
        <v>6636</v>
      </c>
      <c r="J680" t="s">
        <v>6636</v>
      </c>
      <c r="K680" t="s">
        <v>7284</v>
      </c>
      <c r="L680" t="s">
        <v>7260</v>
      </c>
      <c r="M680" t="s">
        <v>7285</v>
      </c>
      <c r="N680" t="s">
        <v>6787</v>
      </c>
      <c r="O680" t="s">
        <v>6798</v>
      </c>
      <c r="P680">
        <v>2049000</v>
      </c>
      <c r="Q680" t="s">
        <v>6636</v>
      </c>
      <c r="R680" t="s">
        <v>6636</v>
      </c>
      <c r="S680" s="12"/>
      <c r="T680" s="13"/>
      <c r="U680" t="s">
        <v>6636</v>
      </c>
    </row>
    <row r="681" spans="1:21" x14ac:dyDescent="0.25">
      <c r="A681" t="s">
        <v>6637</v>
      </c>
      <c r="B681" s="12">
        <v>41797</v>
      </c>
      <c r="C681" t="s">
        <v>7292</v>
      </c>
      <c r="D681" s="11">
        <v>46188.465636574103</v>
      </c>
      <c r="E681" t="s">
        <v>7293</v>
      </c>
      <c r="F681" t="s">
        <v>6415</v>
      </c>
      <c r="G681" t="s">
        <v>7181</v>
      </c>
      <c r="H681" t="s">
        <v>6514</v>
      </c>
      <c r="I681" t="s">
        <v>3863</v>
      </c>
      <c r="J681" t="s">
        <v>7294</v>
      </c>
      <c r="K681" t="s">
        <v>7295</v>
      </c>
      <c r="L681" t="s">
        <v>7183</v>
      </c>
      <c r="M681" t="s">
        <v>7296</v>
      </c>
      <c r="N681" t="s">
        <v>6761</v>
      </c>
      <c r="O681" t="s">
        <v>6762</v>
      </c>
      <c r="P681">
        <v>3179900</v>
      </c>
      <c r="Q681" t="s">
        <v>6636</v>
      </c>
      <c r="R681" t="s">
        <v>6636</v>
      </c>
      <c r="S681" s="12"/>
      <c r="T681" s="13"/>
      <c r="U681" t="s">
        <v>6636</v>
      </c>
    </row>
    <row r="682" spans="1:21" x14ac:dyDescent="0.25">
      <c r="A682" t="s">
        <v>6637</v>
      </c>
      <c r="B682" s="12">
        <v>41797</v>
      </c>
      <c r="C682" t="s">
        <v>7292</v>
      </c>
      <c r="D682" s="11">
        <v>46188.465636574103</v>
      </c>
      <c r="E682" t="s">
        <v>7293</v>
      </c>
      <c r="F682" t="s">
        <v>6415</v>
      </c>
      <c r="G682" t="s">
        <v>7186</v>
      </c>
      <c r="H682" t="s">
        <v>6514</v>
      </c>
      <c r="I682" t="s">
        <v>3863</v>
      </c>
      <c r="J682" t="s">
        <v>7294</v>
      </c>
      <c r="K682" t="s">
        <v>7295</v>
      </c>
      <c r="L682" t="s">
        <v>7183</v>
      </c>
      <c r="M682" t="s">
        <v>7296</v>
      </c>
      <c r="N682" t="s">
        <v>6761</v>
      </c>
      <c r="O682" t="s">
        <v>6762</v>
      </c>
      <c r="P682">
        <v>3179900</v>
      </c>
      <c r="Q682" t="s">
        <v>6636</v>
      </c>
      <c r="R682" t="s">
        <v>6636</v>
      </c>
      <c r="S682" s="12"/>
      <c r="T682" s="13"/>
      <c r="U682" t="s">
        <v>6636</v>
      </c>
    </row>
    <row r="683" spans="1:21" x14ac:dyDescent="0.25">
      <c r="A683" t="s">
        <v>6637</v>
      </c>
      <c r="B683" s="12">
        <v>41797</v>
      </c>
      <c r="C683" t="s">
        <v>7292</v>
      </c>
      <c r="D683" s="11">
        <v>46188.465636574103</v>
      </c>
      <c r="E683" t="s">
        <v>7293</v>
      </c>
      <c r="F683" t="s">
        <v>6415</v>
      </c>
      <c r="G683" t="s">
        <v>7187</v>
      </c>
      <c r="H683" t="s">
        <v>6514</v>
      </c>
      <c r="I683" t="s">
        <v>3863</v>
      </c>
      <c r="J683" t="s">
        <v>7294</v>
      </c>
      <c r="K683" t="s">
        <v>7295</v>
      </c>
      <c r="L683" t="s">
        <v>7183</v>
      </c>
      <c r="M683" t="s">
        <v>7296</v>
      </c>
      <c r="N683" t="s">
        <v>6761</v>
      </c>
      <c r="O683" t="s">
        <v>6762</v>
      </c>
      <c r="P683">
        <v>3179900</v>
      </c>
      <c r="Q683" t="s">
        <v>6636</v>
      </c>
      <c r="R683" t="s">
        <v>6636</v>
      </c>
      <c r="S683" s="12"/>
      <c r="T683" s="13"/>
      <c r="U683" t="s">
        <v>6636</v>
      </c>
    </row>
    <row r="684" spans="1:21" x14ac:dyDescent="0.25">
      <c r="A684" t="s">
        <v>6637</v>
      </c>
      <c r="B684" s="12">
        <v>41797</v>
      </c>
      <c r="C684" t="s">
        <v>7292</v>
      </c>
      <c r="D684" s="11">
        <v>46188.465636574103</v>
      </c>
      <c r="E684" t="s">
        <v>7293</v>
      </c>
      <c r="F684" t="s">
        <v>6415</v>
      </c>
      <c r="G684" t="s">
        <v>7188</v>
      </c>
      <c r="H684" t="s">
        <v>6514</v>
      </c>
      <c r="I684" t="s">
        <v>3863</v>
      </c>
      <c r="J684" t="s">
        <v>7294</v>
      </c>
      <c r="K684" t="s">
        <v>7295</v>
      </c>
      <c r="L684" t="s">
        <v>7183</v>
      </c>
      <c r="M684" t="s">
        <v>7296</v>
      </c>
      <c r="N684" t="s">
        <v>6761</v>
      </c>
      <c r="O684" t="s">
        <v>6762</v>
      </c>
      <c r="P684">
        <v>3179900</v>
      </c>
      <c r="Q684" t="s">
        <v>6636</v>
      </c>
      <c r="R684" t="s">
        <v>6636</v>
      </c>
      <c r="S684" s="12"/>
      <c r="T684" s="13"/>
      <c r="U684" t="s">
        <v>6636</v>
      </c>
    </row>
    <row r="685" spans="1:21" x14ac:dyDescent="0.25">
      <c r="A685" t="s">
        <v>6637</v>
      </c>
      <c r="B685" s="12">
        <v>41797</v>
      </c>
      <c r="C685" t="s">
        <v>7292</v>
      </c>
      <c r="D685" s="11">
        <v>46188.465636574103</v>
      </c>
      <c r="E685" t="s">
        <v>7293</v>
      </c>
      <c r="F685" t="s">
        <v>6415</v>
      </c>
      <c r="G685" t="s">
        <v>7189</v>
      </c>
      <c r="H685" t="s">
        <v>6514</v>
      </c>
      <c r="I685" t="s">
        <v>3863</v>
      </c>
      <c r="J685" t="s">
        <v>7294</v>
      </c>
      <c r="K685" t="s">
        <v>7295</v>
      </c>
      <c r="L685" t="s">
        <v>7183</v>
      </c>
      <c r="M685" t="s">
        <v>7296</v>
      </c>
      <c r="N685" t="s">
        <v>6761</v>
      </c>
      <c r="O685" t="s">
        <v>6762</v>
      </c>
      <c r="P685">
        <v>3179900</v>
      </c>
      <c r="Q685" t="s">
        <v>6636</v>
      </c>
      <c r="R685" t="s">
        <v>6636</v>
      </c>
      <c r="S685" s="12"/>
      <c r="T685" s="13"/>
      <c r="U685" t="s">
        <v>6636</v>
      </c>
    </row>
    <row r="686" spans="1:21" x14ac:dyDescent="0.25">
      <c r="A686" t="s">
        <v>6637</v>
      </c>
      <c r="B686" s="12">
        <v>41797</v>
      </c>
      <c r="C686" t="s">
        <v>7292</v>
      </c>
      <c r="D686" s="11">
        <v>46188.465636574103</v>
      </c>
      <c r="E686" t="s">
        <v>7293</v>
      </c>
      <c r="F686" t="s">
        <v>6415</v>
      </c>
      <c r="G686" t="s">
        <v>7190</v>
      </c>
      <c r="H686" t="s">
        <v>6514</v>
      </c>
      <c r="I686" t="s">
        <v>3863</v>
      </c>
      <c r="J686" t="s">
        <v>7294</v>
      </c>
      <c r="K686" t="s">
        <v>7295</v>
      </c>
      <c r="L686" t="s">
        <v>7183</v>
      </c>
      <c r="M686" t="s">
        <v>7296</v>
      </c>
      <c r="N686" t="s">
        <v>6761</v>
      </c>
      <c r="O686" t="s">
        <v>6762</v>
      </c>
      <c r="P686">
        <v>3179900</v>
      </c>
      <c r="Q686" t="s">
        <v>6636</v>
      </c>
      <c r="R686" t="s">
        <v>6636</v>
      </c>
      <c r="S686" s="12"/>
      <c r="T686" s="13"/>
      <c r="U686" t="s">
        <v>6636</v>
      </c>
    </row>
    <row r="687" spans="1:21" x14ac:dyDescent="0.25">
      <c r="A687" t="s">
        <v>6637</v>
      </c>
      <c r="B687" s="12">
        <v>41797</v>
      </c>
      <c r="C687" t="s">
        <v>7292</v>
      </c>
      <c r="D687" s="11">
        <v>46188.465636574103</v>
      </c>
      <c r="E687" t="s">
        <v>7293</v>
      </c>
      <c r="F687" t="s">
        <v>6415</v>
      </c>
      <c r="G687" t="s">
        <v>7191</v>
      </c>
      <c r="H687" t="s">
        <v>6514</v>
      </c>
      <c r="I687" t="s">
        <v>3863</v>
      </c>
      <c r="J687" t="s">
        <v>7294</v>
      </c>
      <c r="K687" t="s">
        <v>7295</v>
      </c>
      <c r="L687" t="s">
        <v>7183</v>
      </c>
      <c r="M687" t="s">
        <v>7296</v>
      </c>
      <c r="N687" t="s">
        <v>6761</v>
      </c>
      <c r="O687" t="s">
        <v>6762</v>
      </c>
      <c r="P687">
        <v>3179900</v>
      </c>
      <c r="Q687" t="s">
        <v>6636</v>
      </c>
      <c r="R687" t="s">
        <v>6636</v>
      </c>
      <c r="S687" s="12"/>
      <c r="T687" s="13"/>
      <c r="U687" t="s">
        <v>6636</v>
      </c>
    </row>
    <row r="688" spans="1:21" x14ac:dyDescent="0.25">
      <c r="A688" t="s">
        <v>6637</v>
      </c>
      <c r="B688" s="12">
        <v>41797</v>
      </c>
      <c r="C688" t="s">
        <v>7292</v>
      </c>
      <c r="D688" s="11">
        <v>46188.465636574103</v>
      </c>
      <c r="E688" t="s">
        <v>7293</v>
      </c>
      <c r="F688" t="s">
        <v>6415</v>
      </c>
      <c r="G688" t="s">
        <v>7192</v>
      </c>
      <c r="H688" t="s">
        <v>6514</v>
      </c>
      <c r="I688" t="s">
        <v>3863</v>
      </c>
      <c r="J688" t="s">
        <v>7294</v>
      </c>
      <c r="K688" t="s">
        <v>7295</v>
      </c>
      <c r="L688" t="s">
        <v>7183</v>
      </c>
      <c r="M688" t="s">
        <v>7296</v>
      </c>
      <c r="N688" t="s">
        <v>6761</v>
      </c>
      <c r="O688" t="s">
        <v>6762</v>
      </c>
      <c r="P688">
        <v>3179900</v>
      </c>
      <c r="Q688" t="s">
        <v>6636</v>
      </c>
      <c r="R688" t="s">
        <v>6636</v>
      </c>
      <c r="S688" s="12"/>
      <c r="T688" s="13"/>
      <c r="U688" t="s">
        <v>6636</v>
      </c>
    </row>
    <row r="689" spans="1:21" x14ac:dyDescent="0.25">
      <c r="A689" t="s">
        <v>6637</v>
      </c>
      <c r="B689" s="12">
        <v>41797</v>
      </c>
      <c r="C689" t="s">
        <v>7292</v>
      </c>
      <c r="D689" s="11">
        <v>46188.465636574103</v>
      </c>
      <c r="E689" t="s">
        <v>7293</v>
      </c>
      <c r="F689" t="s">
        <v>6415</v>
      </c>
      <c r="G689" t="s">
        <v>7193</v>
      </c>
      <c r="H689" t="s">
        <v>6514</v>
      </c>
      <c r="I689" t="s">
        <v>3863</v>
      </c>
      <c r="J689" t="s">
        <v>7294</v>
      </c>
      <c r="K689" t="s">
        <v>7295</v>
      </c>
      <c r="L689" t="s">
        <v>7183</v>
      </c>
      <c r="M689" t="s">
        <v>7296</v>
      </c>
      <c r="N689" t="s">
        <v>6761</v>
      </c>
      <c r="O689" t="s">
        <v>6762</v>
      </c>
      <c r="P689">
        <v>3179900</v>
      </c>
      <c r="Q689" t="s">
        <v>6636</v>
      </c>
      <c r="R689" t="s">
        <v>6636</v>
      </c>
      <c r="S689" s="12"/>
      <c r="T689" s="13"/>
      <c r="U689" t="s">
        <v>6636</v>
      </c>
    </row>
    <row r="690" spans="1:21" x14ac:dyDescent="0.25">
      <c r="A690" t="s">
        <v>6637</v>
      </c>
      <c r="B690" s="12">
        <v>41797</v>
      </c>
      <c r="C690" t="s">
        <v>7292</v>
      </c>
      <c r="D690" s="11">
        <v>46188.465636574103</v>
      </c>
      <c r="E690" t="s">
        <v>7293</v>
      </c>
      <c r="F690" t="s">
        <v>6415</v>
      </c>
      <c r="G690" t="s">
        <v>7194</v>
      </c>
      <c r="H690" t="s">
        <v>6514</v>
      </c>
      <c r="I690" t="s">
        <v>3863</v>
      </c>
      <c r="J690" t="s">
        <v>7294</v>
      </c>
      <c r="K690" t="s">
        <v>7295</v>
      </c>
      <c r="L690" t="s">
        <v>7183</v>
      </c>
      <c r="M690" t="s">
        <v>7296</v>
      </c>
      <c r="N690" t="s">
        <v>6761</v>
      </c>
      <c r="O690" t="s">
        <v>6762</v>
      </c>
      <c r="P690">
        <v>3179900</v>
      </c>
      <c r="Q690" t="s">
        <v>6636</v>
      </c>
      <c r="R690" t="s">
        <v>6636</v>
      </c>
      <c r="S690" s="12"/>
      <c r="T690" s="13"/>
      <c r="U690" t="s">
        <v>6636</v>
      </c>
    </row>
    <row r="691" spans="1:21" x14ac:dyDescent="0.25">
      <c r="A691" t="s">
        <v>6637</v>
      </c>
      <c r="B691" s="12">
        <v>41797</v>
      </c>
      <c r="C691" t="s">
        <v>7292</v>
      </c>
      <c r="D691" s="11">
        <v>46188.465636574103</v>
      </c>
      <c r="E691" t="s">
        <v>7293</v>
      </c>
      <c r="F691" t="s">
        <v>6415</v>
      </c>
      <c r="G691" t="s">
        <v>7195</v>
      </c>
      <c r="H691" t="s">
        <v>6514</v>
      </c>
      <c r="I691" t="s">
        <v>3863</v>
      </c>
      <c r="J691" t="s">
        <v>7294</v>
      </c>
      <c r="K691" t="s">
        <v>7295</v>
      </c>
      <c r="L691" t="s">
        <v>7183</v>
      </c>
      <c r="M691" t="s">
        <v>7296</v>
      </c>
      <c r="N691" t="s">
        <v>6761</v>
      </c>
      <c r="O691" t="s">
        <v>6762</v>
      </c>
      <c r="P691">
        <v>3179900</v>
      </c>
      <c r="Q691" t="s">
        <v>6636</v>
      </c>
      <c r="R691" t="s">
        <v>6636</v>
      </c>
      <c r="S691" s="12"/>
      <c r="T691" s="13"/>
      <c r="U691" t="s">
        <v>6636</v>
      </c>
    </row>
    <row r="692" spans="1:21" x14ac:dyDescent="0.25">
      <c r="A692" t="s">
        <v>6637</v>
      </c>
      <c r="B692" s="12">
        <v>41798</v>
      </c>
      <c r="C692" t="s">
        <v>7297</v>
      </c>
      <c r="D692" s="11">
        <v>46188.478923611103</v>
      </c>
      <c r="E692" t="s">
        <v>7298</v>
      </c>
      <c r="F692" t="s">
        <v>6415</v>
      </c>
      <c r="G692" t="s">
        <v>7258</v>
      </c>
      <c r="H692" t="s">
        <v>6514</v>
      </c>
      <c r="I692" t="s">
        <v>55</v>
      </c>
      <c r="J692" t="s">
        <v>643</v>
      </c>
      <c r="K692" t="s">
        <v>7299</v>
      </c>
      <c r="L692" t="s">
        <v>7260</v>
      </c>
      <c r="M692" t="s">
        <v>7300</v>
      </c>
      <c r="N692" t="s">
        <v>6787</v>
      </c>
      <c r="O692" t="s">
        <v>6798</v>
      </c>
      <c r="P692">
        <v>2349000</v>
      </c>
      <c r="Q692" t="s">
        <v>6636</v>
      </c>
      <c r="R692" t="s">
        <v>6636</v>
      </c>
      <c r="S692" s="12"/>
      <c r="T692" s="13"/>
      <c r="U692" t="s">
        <v>6636</v>
      </c>
    </row>
    <row r="693" spans="1:21" x14ac:dyDescent="0.25">
      <c r="A693" t="s">
        <v>6637</v>
      </c>
      <c r="B693" s="12">
        <v>41798</v>
      </c>
      <c r="C693" t="s">
        <v>7297</v>
      </c>
      <c r="D693" s="11">
        <v>46188.478923611103</v>
      </c>
      <c r="E693" t="s">
        <v>7298</v>
      </c>
      <c r="F693" t="s">
        <v>6415</v>
      </c>
      <c r="G693" t="s">
        <v>7262</v>
      </c>
      <c r="H693" t="s">
        <v>6514</v>
      </c>
      <c r="I693" t="s">
        <v>55</v>
      </c>
      <c r="J693" t="s">
        <v>643</v>
      </c>
      <c r="K693" t="s">
        <v>7299</v>
      </c>
      <c r="L693" t="s">
        <v>7260</v>
      </c>
      <c r="M693" t="s">
        <v>7300</v>
      </c>
      <c r="N693" t="s">
        <v>6787</v>
      </c>
      <c r="O693" t="s">
        <v>6798</v>
      </c>
      <c r="P693">
        <v>2349000</v>
      </c>
      <c r="Q693" t="s">
        <v>6636</v>
      </c>
      <c r="R693" t="s">
        <v>6636</v>
      </c>
      <c r="S693" s="12"/>
      <c r="T693" s="13"/>
      <c r="U693" t="s">
        <v>6636</v>
      </c>
    </row>
    <row r="694" spans="1:21" x14ac:dyDescent="0.25">
      <c r="A694" t="s">
        <v>6637</v>
      </c>
      <c r="B694" s="12">
        <v>41798</v>
      </c>
      <c r="C694" t="s">
        <v>7297</v>
      </c>
      <c r="D694" s="11">
        <v>46188.478923611103</v>
      </c>
      <c r="E694" t="s">
        <v>7298</v>
      </c>
      <c r="F694" t="s">
        <v>6415</v>
      </c>
      <c r="G694" t="s">
        <v>7263</v>
      </c>
      <c r="H694" t="s">
        <v>6514</v>
      </c>
      <c r="I694" t="s">
        <v>55</v>
      </c>
      <c r="J694" t="s">
        <v>643</v>
      </c>
      <c r="K694" t="s">
        <v>7299</v>
      </c>
      <c r="L694" t="s">
        <v>7260</v>
      </c>
      <c r="M694" t="s">
        <v>7300</v>
      </c>
      <c r="N694" t="s">
        <v>6787</v>
      </c>
      <c r="O694" t="s">
        <v>6798</v>
      </c>
      <c r="P694">
        <v>2349000</v>
      </c>
      <c r="Q694" t="s">
        <v>6636</v>
      </c>
      <c r="R694" t="s">
        <v>6636</v>
      </c>
      <c r="S694" s="12"/>
      <c r="T694" s="13"/>
      <c r="U694" t="s">
        <v>6636</v>
      </c>
    </row>
    <row r="695" spans="1:21" x14ac:dyDescent="0.25">
      <c r="A695" t="s">
        <v>6637</v>
      </c>
      <c r="B695" s="12">
        <v>41798</v>
      </c>
      <c r="C695" t="s">
        <v>7297</v>
      </c>
      <c r="D695" s="11">
        <v>46188.478923611103</v>
      </c>
      <c r="E695" t="s">
        <v>7298</v>
      </c>
      <c r="F695" t="s">
        <v>6415</v>
      </c>
      <c r="G695" t="s">
        <v>7264</v>
      </c>
      <c r="H695" t="s">
        <v>6514</v>
      </c>
      <c r="I695" t="s">
        <v>55</v>
      </c>
      <c r="J695" t="s">
        <v>643</v>
      </c>
      <c r="K695" t="s">
        <v>7299</v>
      </c>
      <c r="L695" t="s">
        <v>7260</v>
      </c>
      <c r="M695" t="s">
        <v>7300</v>
      </c>
      <c r="N695" t="s">
        <v>6787</v>
      </c>
      <c r="O695" t="s">
        <v>6798</v>
      </c>
      <c r="P695">
        <v>2349000</v>
      </c>
      <c r="Q695" t="s">
        <v>6636</v>
      </c>
      <c r="R695" t="s">
        <v>6636</v>
      </c>
      <c r="S695" s="12"/>
      <c r="T695" s="13"/>
      <c r="U695" t="s">
        <v>6636</v>
      </c>
    </row>
    <row r="696" spans="1:21" x14ac:dyDescent="0.25">
      <c r="A696" t="s">
        <v>6637</v>
      </c>
      <c r="B696" s="12">
        <v>41798</v>
      </c>
      <c r="C696" t="s">
        <v>7297</v>
      </c>
      <c r="D696" s="11">
        <v>46188.478923611103</v>
      </c>
      <c r="E696" t="s">
        <v>7298</v>
      </c>
      <c r="F696" t="s">
        <v>6415</v>
      </c>
      <c r="G696" t="s">
        <v>7265</v>
      </c>
      <c r="H696" t="s">
        <v>6514</v>
      </c>
      <c r="I696" t="s">
        <v>55</v>
      </c>
      <c r="J696" t="s">
        <v>643</v>
      </c>
      <c r="K696" t="s">
        <v>7299</v>
      </c>
      <c r="L696" t="s">
        <v>7260</v>
      </c>
      <c r="M696" t="s">
        <v>7300</v>
      </c>
      <c r="N696" t="s">
        <v>6787</v>
      </c>
      <c r="O696" t="s">
        <v>6798</v>
      </c>
      <c r="P696">
        <v>2349000</v>
      </c>
      <c r="Q696" t="s">
        <v>6636</v>
      </c>
      <c r="R696" t="s">
        <v>6636</v>
      </c>
      <c r="S696" s="12"/>
      <c r="T696" s="13"/>
      <c r="U696" t="s">
        <v>6636</v>
      </c>
    </row>
    <row r="697" spans="1:21" x14ac:dyDescent="0.25">
      <c r="A697" t="s">
        <v>6637</v>
      </c>
      <c r="B697" s="12">
        <v>41798</v>
      </c>
      <c r="C697" t="s">
        <v>7297</v>
      </c>
      <c r="D697" s="11">
        <v>46188.478923611103</v>
      </c>
      <c r="E697" t="s">
        <v>7298</v>
      </c>
      <c r="F697" t="s">
        <v>6415</v>
      </c>
      <c r="G697" t="s">
        <v>7266</v>
      </c>
      <c r="H697" t="s">
        <v>6514</v>
      </c>
      <c r="I697" t="s">
        <v>55</v>
      </c>
      <c r="J697" t="s">
        <v>643</v>
      </c>
      <c r="K697" t="s">
        <v>7299</v>
      </c>
      <c r="L697" t="s">
        <v>7260</v>
      </c>
      <c r="M697" t="s">
        <v>7300</v>
      </c>
      <c r="N697" t="s">
        <v>6787</v>
      </c>
      <c r="O697" t="s">
        <v>6798</v>
      </c>
      <c r="P697">
        <v>2349000</v>
      </c>
      <c r="Q697" t="s">
        <v>6636</v>
      </c>
      <c r="R697" t="s">
        <v>6636</v>
      </c>
      <c r="S697" s="12"/>
      <c r="T697" s="13"/>
      <c r="U697" t="s">
        <v>6636</v>
      </c>
    </row>
    <row r="698" spans="1:21" x14ac:dyDescent="0.25">
      <c r="A698" t="s">
        <v>6619</v>
      </c>
      <c r="B698" s="12">
        <v>41797</v>
      </c>
      <c r="C698" t="s">
        <v>7292</v>
      </c>
      <c r="D698" s="11">
        <v>46188.499768518501</v>
      </c>
      <c r="E698" t="s">
        <v>7293</v>
      </c>
      <c r="F698" t="s">
        <v>6415</v>
      </c>
      <c r="G698" t="s">
        <v>7181</v>
      </c>
      <c r="H698" t="s">
        <v>6514</v>
      </c>
      <c r="I698" t="s">
        <v>3863</v>
      </c>
      <c r="J698" t="s">
        <v>7294</v>
      </c>
      <c r="K698" t="s">
        <v>7295</v>
      </c>
      <c r="L698" t="s">
        <v>7183</v>
      </c>
      <c r="M698" t="s">
        <v>7296</v>
      </c>
      <c r="N698" t="s">
        <v>6761</v>
      </c>
      <c r="O698" t="s">
        <v>6762</v>
      </c>
      <c r="P698">
        <v>3179900</v>
      </c>
      <c r="Q698" t="s">
        <v>6636</v>
      </c>
      <c r="R698" t="s">
        <v>6636</v>
      </c>
      <c r="S698" s="12"/>
      <c r="T698" s="13"/>
      <c r="U698" t="s">
        <v>6636</v>
      </c>
    </row>
    <row r="699" spans="1:21" x14ac:dyDescent="0.25">
      <c r="A699" t="s">
        <v>6619</v>
      </c>
      <c r="B699" s="12">
        <v>41797</v>
      </c>
      <c r="C699" t="s">
        <v>7292</v>
      </c>
      <c r="D699" s="11">
        <v>46188.499768518501</v>
      </c>
      <c r="E699" t="s">
        <v>7293</v>
      </c>
      <c r="F699" t="s">
        <v>6415</v>
      </c>
      <c r="G699" t="s">
        <v>7186</v>
      </c>
      <c r="H699" t="s">
        <v>6514</v>
      </c>
      <c r="I699" t="s">
        <v>3863</v>
      </c>
      <c r="J699" t="s">
        <v>7294</v>
      </c>
      <c r="K699" t="s">
        <v>7295</v>
      </c>
      <c r="L699" t="s">
        <v>7183</v>
      </c>
      <c r="M699" t="s">
        <v>7296</v>
      </c>
      <c r="N699" t="s">
        <v>6761</v>
      </c>
      <c r="O699" t="s">
        <v>6762</v>
      </c>
      <c r="P699">
        <v>3179900</v>
      </c>
      <c r="Q699" t="s">
        <v>6636</v>
      </c>
      <c r="R699" t="s">
        <v>6636</v>
      </c>
      <c r="S699" s="12"/>
      <c r="T699" s="13"/>
      <c r="U699" t="s">
        <v>6636</v>
      </c>
    </row>
    <row r="700" spans="1:21" x14ac:dyDescent="0.25">
      <c r="A700" t="s">
        <v>6619</v>
      </c>
      <c r="B700" s="12">
        <v>41797</v>
      </c>
      <c r="C700" t="s">
        <v>7292</v>
      </c>
      <c r="D700" s="11">
        <v>46188.499768518501</v>
      </c>
      <c r="E700" t="s">
        <v>7293</v>
      </c>
      <c r="F700" t="s">
        <v>6415</v>
      </c>
      <c r="G700" t="s">
        <v>7187</v>
      </c>
      <c r="H700" t="s">
        <v>6514</v>
      </c>
      <c r="I700" t="s">
        <v>3863</v>
      </c>
      <c r="J700" t="s">
        <v>7294</v>
      </c>
      <c r="K700" t="s">
        <v>7295</v>
      </c>
      <c r="L700" t="s">
        <v>7183</v>
      </c>
      <c r="M700" t="s">
        <v>7296</v>
      </c>
      <c r="N700" t="s">
        <v>6761</v>
      </c>
      <c r="O700" t="s">
        <v>6762</v>
      </c>
      <c r="P700">
        <v>3179900</v>
      </c>
      <c r="Q700" t="s">
        <v>6636</v>
      </c>
      <c r="R700" t="s">
        <v>6636</v>
      </c>
      <c r="S700" s="12"/>
      <c r="T700" s="13"/>
      <c r="U700" t="s">
        <v>6636</v>
      </c>
    </row>
    <row r="701" spans="1:21" x14ac:dyDescent="0.25">
      <c r="A701" t="s">
        <v>6619</v>
      </c>
      <c r="B701" s="12">
        <v>41797</v>
      </c>
      <c r="C701" t="s">
        <v>7292</v>
      </c>
      <c r="D701" s="11">
        <v>46188.499768518501</v>
      </c>
      <c r="E701" t="s">
        <v>7293</v>
      </c>
      <c r="F701" t="s">
        <v>6415</v>
      </c>
      <c r="G701" t="s">
        <v>7188</v>
      </c>
      <c r="H701" t="s">
        <v>6514</v>
      </c>
      <c r="I701" t="s">
        <v>3863</v>
      </c>
      <c r="J701" t="s">
        <v>7294</v>
      </c>
      <c r="K701" t="s">
        <v>7295</v>
      </c>
      <c r="L701" t="s">
        <v>7183</v>
      </c>
      <c r="M701" t="s">
        <v>7296</v>
      </c>
      <c r="N701" t="s">
        <v>6761</v>
      </c>
      <c r="O701" t="s">
        <v>6762</v>
      </c>
      <c r="P701">
        <v>3179900</v>
      </c>
      <c r="Q701" t="s">
        <v>6636</v>
      </c>
      <c r="R701" t="s">
        <v>6636</v>
      </c>
      <c r="S701" s="12"/>
      <c r="T701" s="13"/>
      <c r="U701" t="s">
        <v>6636</v>
      </c>
    </row>
    <row r="702" spans="1:21" x14ac:dyDescent="0.25">
      <c r="A702" t="s">
        <v>6619</v>
      </c>
      <c r="B702" s="12">
        <v>41797</v>
      </c>
      <c r="C702" t="s">
        <v>7292</v>
      </c>
      <c r="D702" s="11">
        <v>46188.499768518501</v>
      </c>
      <c r="E702" t="s">
        <v>7293</v>
      </c>
      <c r="F702" t="s">
        <v>6415</v>
      </c>
      <c r="G702" t="s">
        <v>7189</v>
      </c>
      <c r="H702" t="s">
        <v>6514</v>
      </c>
      <c r="I702" t="s">
        <v>3863</v>
      </c>
      <c r="J702" t="s">
        <v>7294</v>
      </c>
      <c r="K702" t="s">
        <v>7295</v>
      </c>
      <c r="L702" t="s">
        <v>7183</v>
      </c>
      <c r="M702" t="s">
        <v>7296</v>
      </c>
      <c r="N702" t="s">
        <v>6761</v>
      </c>
      <c r="O702" t="s">
        <v>6762</v>
      </c>
      <c r="P702">
        <v>3179900</v>
      </c>
      <c r="Q702" t="s">
        <v>6636</v>
      </c>
      <c r="R702" t="s">
        <v>6636</v>
      </c>
      <c r="S702" s="12"/>
      <c r="T702" s="13"/>
      <c r="U702" t="s">
        <v>6636</v>
      </c>
    </row>
    <row r="703" spans="1:21" x14ac:dyDescent="0.25">
      <c r="A703" t="s">
        <v>6619</v>
      </c>
      <c r="B703" s="12">
        <v>41797</v>
      </c>
      <c r="C703" t="s">
        <v>7292</v>
      </c>
      <c r="D703" s="11">
        <v>46188.499768518501</v>
      </c>
      <c r="E703" t="s">
        <v>7293</v>
      </c>
      <c r="F703" t="s">
        <v>6415</v>
      </c>
      <c r="G703" t="s">
        <v>7190</v>
      </c>
      <c r="H703" t="s">
        <v>6514</v>
      </c>
      <c r="I703" t="s">
        <v>3863</v>
      </c>
      <c r="J703" t="s">
        <v>7294</v>
      </c>
      <c r="K703" t="s">
        <v>7295</v>
      </c>
      <c r="L703" t="s">
        <v>7183</v>
      </c>
      <c r="M703" t="s">
        <v>7296</v>
      </c>
      <c r="N703" t="s">
        <v>6761</v>
      </c>
      <c r="O703" t="s">
        <v>6762</v>
      </c>
      <c r="P703">
        <v>3179900</v>
      </c>
      <c r="Q703" t="s">
        <v>6636</v>
      </c>
      <c r="R703" t="s">
        <v>6636</v>
      </c>
      <c r="S703" s="12"/>
      <c r="T703" s="13"/>
      <c r="U703" t="s">
        <v>6636</v>
      </c>
    </row>
    <row r="704" spans="1:21" x14ac:dyDescent="0.25">
      <c r="A704" t="s">
        <v>6619</v>
      </c>
      <c r="B704" s="12">
        <v>41797</v>
      </c>
      <c r="C704" t="s">
        <v>7292</v>
      </c>
      <c r="D704" s="11">
        <v>46188.499768518501</v>
      </c>
      <c r="E704" t="s">
        <v>7293</v>
      </c>
      <c r="F704" t="s">
        <v>6415</v>
      </c>
      <c r="G704" t="s">
        <v>7191</v>
      </c>
      <c r="H704" t="s">
        <v>6514</v>
      </c>
      <c r="I704" t="s">
        <v>3863</v>
      </c>
      <c r="J704" t="s">
        <v>7294</v>
      </c>
      <c r="K704" t="s">
        <v>7295</v>
      </c>
      <c r="L704" t="s">
        <v>7183</v>
      </c>
      <c r="M704" t="s">
        <v>7296</v>
      </c>
      <c r="N704" t="s">
        <v>6761</v>
      </c>
      <c r="O704" t="s">
        <v>6762</v>
      </c>
      <c r="P704">
        <v>3179900</v>
      </c>
      <c r="Q704" t="s">
        <v>6636</v>
      </c>
      <c r="R704" t="s">
        <v>6636</v>
      </c>
      <c r="S704" s="12"/>
      <c r="T704" s="13"/>
      <c r="U704" t="s">
        <v>6636</v>
      </c>
    </row>
    <row r="705" spans="1:21" x14ac:dyDescent="0.25">
      <c r="A705" t="s">
        <v>6619</v>
      </c>
      <c r="B705" s="12">
        <v>41797</v>
      </c>
      <c r="C705" t="s">
        <v>7292</v>
      </c>
      <c r="D705" s="11">
        <v>46188.499768518501</v>
      </c>
      <c r="E705" t="s">
        <v>7293</v>
      </c>
      <c r="F705" t="s">
        <v>6415</v>
      </c>
      <c r="G705" t="s">
        <v>7192</v>
      </c>
      <c r="H705" t="s">
        <v>6514</v>
      </c>
      <c r="I705" t="s">
        <v>3863</v>
      </c>
      <c r="J705" t="s">
        <v>7294</v>
      </c>
      <c r="K705" t="s">
        <v>7295</v>
      </c>
      <c r="L705" t="s">
        <v>7183</v>
      </c>
      <c r="M705" t="s">
        <v>7296</v>
      </c>
      <c r="N705" t="s">
        <v>6761</v>
      </c>
      <c r="O705" t="s">
        <v>6762</v>
      </c>
      <c r="P705">
        <v>3179900</v>
      </c>
      <c r="Q705" t="s">
        <v>6636</v>
      </c>
      <c r="R705" t="s">
        <v>6636</v>
      </c>
      <c r="S705" s="12"/>
      <c r="T705" s="13"/>
      <c r="U705" t="s">
        <v>6636</v>
      </c>
    </row>
    <row r="706" spans="1:21" x14ac:dyDescent="0.25">
      <c r="A706" t="s">
        <v>6619</v>
      </c>
      <c r="B706" s="12">
        <v>41797</v>
      </c>
      <c r="C706" t="s">
        <v>7292</v>
      </c>
      <c r="D706" s="11">
        <v>46188.499768518501</v>
      </c>
      <c r="E706" t="s">
        <v>7293</v>
      </c>
      <c r="F706" t="s">
        <v>6415</v>
      </c>
      <c r="G706" t="s">
        <v>7193</v>
      </c>
      <c r="H706" t="s">
        <v>6514</v>
      </c>
      <c r="I706" t="s">
        <v>3863</v>
      </c>
      <c r="J706" t="s">
        <v>7294</v>
      </c>
      <c r="K706" t="s">
        <v>7295</v>
      </c>
      <c r="L706" t="s">
        <v>7183</v>
      </c>
      <c r="M706" t="s">
        <v>7296</v>
      </c>
      <c r="N706" t="s">
        <v>6761</v>
      </c>
      <c r="O706" t="s">
        <v>6762</v>
      </c>
      <c r="P706">
        <v>3179900</v>
      </c>
      <c r="Q706" t="s">
        <v>6636</v>
      </c>
      <c r="R706" t="s">
        <v>6636</v>
      </c>
      <c r="S706" s="12"/>
      <c r="T706" s="13"/>
      <c r="U706" t="s">
        <v>6636</v>
      </c>
    </row>
    <row r="707" spans="1:21" x14ac:dyDescent="0.25">
      <c r="A707" t="s">
        <v>6619</v>
      </c>
      <c r="B707" s="12">
        <v>41797</v>
      </c>
      <c r="C707" t="s">
        <v>7292</v>
      </c>
      <c r="D707" s="11">
        <v>46188.499768518501</v>
      </c>
      <c r="E707" t="s">
        <v>7293</v>
      </c>
      <c r="F707" t="s">
        <v>6415</v>
      </c>
      <c r="G707" t="s">
        <v>7194</v>
      </c>
      <c r="H707" t="s">
        <v>6514</v>
      </c>
      <c r="I707" t="s">
        <v>3863</v>
      </c>
      <c r="J707" t="s">
        <v>7294</v>
      </c>
      <c r="K707" t="s">
        <v>7295</v>
      </c>
      <c r="L707" t="s">
        <v>7183</v>
      </c>
      <c r="M707" t="s">
        <v>7296</v>
      </c>
      <c r="N707" t="s">
        <v>6761</v>
      </c>
      <c r="O707" t="s">
        <v>6762</v>
      </c>
      <c r="P707">
        <v>3179900</v>
      </c>
      <c r="Q707" t="s">
        <v>6636</v>
      </c>
      <c r="R707" t="s">
        <v>6636</v>
      </c>
      <c r="S707" s="12"/>
      <c r="T707" s="13"/>
      <c r="U707" t="s">
        <v>6636</v>
      </c>
    </row>
    <row r="708" spans="1:21" x14ac:dyDescent="0.25">
      <c r="A708" t="s">
        <v>6619</v>
      </c>
      <c r="B708" s="12">
        <v>41797</v>
      </c>
      <c r="C708" t="s">
        <v>7292</v>
      </c>
      <c r="D708" s="11">
        <v>46188.499768518501</v>
      </c>
      <c r="E708" t="s">
        <v>7293</v>
      </c>
      <c r="F708" t="s">
        <v>6415</v>
      </c>
      <c r="G708" t="s">
        <v>7195</v>
      </c>
      <c r="H708" t="s">
        <v>6514</v>
      </c>
      <c r="I708" t="s">
        <v>3863</v>
      </c>
      <c r="J708" t="s">
        <v>7294</v>
      </c>
      <c r="K708" t="s">
        <v>7295</v>
      </c>
      <c r="L708" t="s">
        <v>7183</v>
      </c>
      <c r="M708" t="s">
        <v>7296</v>
      </c>
      <c r="N708" t="s">
        <v>6761</v>
      </c>
      <c r="O708" t="s">
        <v>6762</v>
      </c>
      <c r="P708">
        <v>3179900</v>
      </c>
      <c r="Q708" t="s">
        <v>6636</v>
      </c>
      <c r="R708" t="s">
        <v>6636</v>
      </c>
      <c r="S708" s="12"/>
      <c r="T708" s="13"/>
      <c r="U708" t="s">
        <v>6636</v>
      </c>
    </row>
    <row r="709" spans="1:21" x14ac:dyDescent="0.25">
      <c r="A709" t="s">
        <v>6619</v>
      </c>
      <c r="B709" s="12">
        <v>41798</v>
      </c>
      <c r="C709" t="s">
        <v>7297</v>
      </c>
      <c r="D709" s="11">
        <v>46188.522511574098</v>
      </c>
      <c r="E709" t="s">
        <v>7298</v>
      </c>
      <c r="F709" t="s">
        <v>6415</v>
      </c>
      <c r="G709" t="s">
        <v>7258</v>
      </c>
      <c r="H709" t="s">
        <v>6514</v>
      </c>
      <c r="I709" t="s">
        <v>55</v>
      </c>
      <c r="J709" t="s">
        <v>643</v>
      </c>
      <c r="K709" t="s">
        <v>7299</v>
      </c>
      <c r="L709" t="s">
        <v>7260</v>
      </c>
      <c r="M709" t="s">
        <v>7300</v>
      </c>
      <c r="N709" t="s">
        <v>6787</v>
      </c>
      <c r="O709" t="s">
        <v>6798</v>
      </c>
      <c r="P709">
        <v>2349000</v>
      </c>
      <c r="Q709" t="s">
        <v>6636</v>
      </c>
      <c r="R709" t="s">
        <v>6636</v>
      </c>
      <c r="S709" s="12"/>
      <c r="T709" s="13"/>
      <c r="U709" t="s">
        <v>6636</v>
      </c>
    </row>
    <row r="710" spans="1:21" x14ac:dyDescent="0.25">
      <c r="A710" t="s">
        <v>6619</v>
      </c>
      <c r="B710" s="12">
        <v>41798</v>
      </c>
      <c r="C710" t="s">
        <v>7297</v>
      </c>
      <c r="D710" s="11">
        <v>46188.522511574098</v>
      </c>
      <c r="E710" t="s">
        <v>7298</v>
      </c>
      <c r="F710" t="s">
        <v>6415</v>
      </c>
      <c r="G710" t="s">
        <v>7262</v>
      </c>
      <c r="H710" t="s">
        <v>6514</v>
      </c>
      <c r="I710" t="s">
        <v>55</v>
      </c>
      <c r="J710" t="s">
        <v>643</v>
      </c>
      <c r="K710" t="s">
        <v>7299</v>
      </c>
      <c r="L710" t="s">
        <v>7260</v>
      </c>
      <c r="M710" t="s">
        <v>7300</v>
      </c>
      <c r="N710" t="s">
        <v>6787</v>
      </c>
      <c r="O710" t="s">
        <v>6798</v>
      </c>
      <c r="P710">
        <v>2349000</v>
      </c>
      <c r="Q710" t="s">
        <v>6636</v>
      </c>
      <c r="R710" t="s">
        <v>6636</v>
      </c>
      <c r="S710" s="12"/>
      <c r="T710" s="13"/>
      <c r="U710" t="s">
        <v>6636</v>
      </c>
    </row>
    <row r="711" spans="1:21" x14ac:dyDescent="0.25">
      <c r="A711" t="s">
        <v>6619</v>
      </c>
      <c r="B711" s="12">
        <v>41798</v>
      </c>
      <c r="C711" t="s">
        <v>7297</v>
      </c>
      <c r="D711" s="11">
        <v>46188.522511574098</v>
      </c>
      <c r="E711" t="s">
        <v>7298</v>
      </c>
      <c r="F711" t="s">
        <v>6415</v>
      </c>
      <c r="G711" t="s">
        <v>7263</v>
      </c>
      <c r="H711" t="s">
        <v>6514</v>
      </c>
      <c r="I711" t="s">
        <v>55</v>
      </c>
      <c r="J711" t="s">
        <v>643</v>
      </c>
      <c r="K711" t="s">
        <v>7299</v>
      </c>
      <c r="L711" t="s">
        <v>7260</v>
      </c>
      <c r="M711" t="s">
        <v>7300</v>
      </c>
      <c r="N711" t="s">
        <v>6787</v>
      </c>
      <c r="O711" t="s">
        <v>6798</v>
      </c>
      <c r="P711">
        <v>2349000</v>
      </c>
      <c r="Q711" t="s">
        <v>6636</v>
      </c>
      <c r="R711" t="s">
        <v>6636</v>
      </c>
      <c r="S711" s="12"/>
      <c r="T711" s="13"/>
      <c r="U711" t="s">
        <v>6636</v>
      </c>
    </row>
    <row r="712" spans="1:21" x14ac:dyDescent="0.25">
      <c r="A712" t="s">
        <v>6619</v>
      </c>
      <c r="B712" s="12">
        <v>41798</v>
      </c>
      <c r="C712" t="s">
        <v>7297</v>
      </c>
      <c r="D712" s="11">
        <v>46188.522511574098</v>
      </c>
      <c r="E712" t="s">
        <v>7298</v>
      </c>
      <c r="F712" t="s">
        <v>6415</v>
      </c>
      <c r="G712" t="s">
        <v>7264</v>
      </c>
      <c r="H712" t="s">
        <v>6514</v>
      </c>
      <c r="I712" t="s">
        <v>55</v>
      </c>
      <c r="J712" t="s">
        <v>643</v>
      </c>
      <c r="K712" t="s">
        <v>7299</v>
      </c>
      <c r="L712" t="s">
        <v>7260</v>
      </c>
      <c r="M712" t="s">
        <v>7300</v>
      </c>
      <c r="N712" t="s">
        <v>6787</v>
      </c>
      <c r="O712" t="s">
        <v>6798</v>
      </c>
      <c r="P712">
        <v>2349000</v>
      </c>
      <c r="Q712" t="s">
        <v>6636</v>
      </c>
      <c r="R712" t="s">
        <v>6636</v>
      </c>
      <c r="S712" s="12"/>
      <c r="T712" s="13"/>
      <c r="U712" t="s">
        <v>6636</v>
      </c>
    </row>
    <row r="713" spans="1:21" x14ac:dyDescent="0.25">
      <c r="A713" t="s">
        <v>6619</v>
      </c>
      <c r="B713" s="12">
        <v>41798</v>
      </c>
      <c r="C713" t="s">
        <v>7297</v>
      </c>
      <c r="D713" s="11">
        <v>46188.522511574098</v>
      </c>
      <c r="E713" t="s">
        <v>7298</v>
      </c>
      <c r="F713" t="s">
        <v>6415</v>
      </c>
      <c r="G713" t="s">
        <v>7265</v>
      </c>
      <c r="H713" t="s">
        <v>6514</v>
      </c>
      <c r="I713" t="s">
        <v>55</v>
      </c>
      <c r="J713" t="s">
        <v>643</v>
      </c>
      <c r="K713" t="s">
        <v>7299</v>
      </c>
      <c r="L713" t="s">
        <v>7260</v>
      </c>
      <c r="M713" t="s">
        <v>7300</v>
      </c>
      <c r="N713" t="s">
        <v>6787</v>
      </c>
      <c r="O713" t="s">
        <v>6798</v>
      </c>
      <c r="P713">
        <v>2349000</v>
      </c>
      <c r="Q713" t="s">
        <v>6636</v>
      </c>
      <c r="R713" t="s">
        <v>6636</v>
      </c>
      <c r="S713" s="12"/>
      <c r="T713" s="13"/>
      <c r="U713" t="s">
        <v>6636</v>
      </c>
    </row>
    <row r="714" spans="1:21" x14ac:dyDescent="0.25">
      <c r="A714" t="s">
        <v>6619</v>
      </c>
      <c r="B714" s="12">
        <v>41798</v>
      </c>
      <c r="C714" t="s">
        <v>7297</v>
      </c>
      <c r="D714" s="11">
        <v>46188.522511574098</v>
      </c>
      <c r="E714" t="s">
        <v>7298</v>
      </c>
      <c r="F714" t="s">
        <v>6415</v>
      </c>
      <c r="G714" t="s">
        <v>7266</v>
      </c>
      <c r="H714" t="s">
        <v>6514</v>
      </c>
      <c r="I714" t="s">
        <v>55</v>
      </c>
      <c r="J714" t="s">
        <v>643</v>
      </c>
      <c r="K714" t="s">
        <v>7299</v>
      </c>
      <c r="L714" t="s">
        <v>7260</v>
      </c>
      <c r="M714" t="s">
        <v>7300</v>
      </c>
      <c r="N714" t="s">
        <v>6787</v>
      </c>
      <c r="O714" t="s">
        <v>6798</v>
      </c>
      <c r="P714">
        <v>2349000</v>
      </c>
      <c r="Q714" t="s">
        <v>6636</v>
      </c>
      <c r="R714" t="s">
        <v>6636</v>
      </c>
      <c r="S714" s="12"/>
      <c r="T714" s="13"/>
      <c r="U714" t="s">
        <v>6636</v>
      </c>
    </row>
    <row r="715" spans="1:21" x14ac:dyDescent="0.25">
      <c r="A715" t="s">
        <v>6637</v>
      </c>
      <c r="B715" s="12">
        <v>41933</v>
      </c>
      <c r="C715" t="s">
        <v>7301</v>
      </c>
      <c r="D715" s="11">
        <v>46190.562210648102</v>
      </c>
      <c r="E715" t="s">
        <v>7302</v>
      </c>
      <c r="F715" t="s">
        <v>6415</v>
      </c>
      <c r="G715" t="s">
        <v>7234</v>
      </c>
      <c r="H715" t="s">
        <v>6514</v>
      </c>
      <c r="I715" t="s">
        <v>65</v>
      </c>
      <c r="J715" t="s">
        <v>57</v>
      </c>
      <c r="K715" t="s">
        <v>7303</v>
      </c>
      <c r="L715" t="s">
        <v>7237</v>
      </c>
      <c r="M715" t="s">
        <v>7304</v>
      </c>
      <c r="N715" t="s">
        <v>7305</v>
      </c>
      <c r="O715" t="s">
        <v>7306</v>
      </c>
      <c r="P715">
        <v>2699000</v>
      </c>
      <c r="Q715" t="s">
        <v>6636</v>
      </c>
      <c r="R715" t="s">
        <v>6636</v>
      </c>
      <c r="S715" s="12"/>
      <c r="T715" s="13"/>
      <c r="U715" t="s">
        <v>6636</v>
      </c>
    </row>
    <row r="716" spans="1:21" x14ac:dyDescent="0.25">
      <c r="A716" t="s">
        <v>6637</v>
      </c>
      <c r="B716" s="12">
        <v>41933</v>
      </c>
      <c r="C716" t="s">
        <v>7301</v>
      </c>
      <c r="D716" s="11">
        <v>46190.562210648102</v>
      </c>
      <c r="E716" t="s">
        <v>7302</v>
      </c>
      <c r="F716" t="s">
        <v>6415</v>
      </c>
      <c r="G716" t="s">
        <v>7239</v>
      </c>
      <c r="H716" t="s">
        <v>6514</v>
      </c>
      <c r="I716" t="s">
        <v>65</v>
      </c>
      <c r="J716" t="s">
        <v>57</v>
      </c>
      <c r="K716" t="s">
        <v>7303</v>
      </c>
      <c r="L716" t="s">
        <v>7237</v>
      </c>
      <c r="M716" t="s">
        <v>7304</v>
      </c>
      <c r="N716" t="s">
        <v>7305</v>
      </c>
      <c r="O716" t="s">
        <v>7306</v>
      </c>
      <c r="P716">
        <v>2699000</v>
      </c>
      <c r="Q716" t="s">
        <v>6636</v>
      </c>
      <c r="R716" t="s">
        <v>6636</v>
      </c>
      <c r="S716" s="12"/>
      <c r="T716" s="13"/>
      <c r="U716" t="s">
        <v>6636</v>
      </c>
    </row>
    <row r="717" spans="1:21" x14ac:dyDescent="0.25">
      <c r="A717" t="s">
        <v>6637</v>
      </c>
      <c r="B717" s="12">
        <v>41933</v>
      </c>
      <c r="C717" t="s">
        <v>7301</v>
      </c>
      <c r="D717" s="11">
        <v>46190.562210648102</v>
      </c>
      <c r="E717" t="s">
        <v>7302</v>
      </c>
      <c r="F717" t="s">
        <v>6415</v>
      </c>
      <c r="G717" t="s">
        <v>7240</v>
      </c>
      <c r="H717" t="s">
        <v>6514</v>
      </c>
      <c r="I717" t="s">
        <v>65</v>
      </c>
      <c r="J717" t="s">
        <v>57</v>
      </c>
      <c r="K717" t="s">
        <v>7303</v>
      </c>
      <c r="L717" t="s">
        <v>7237</v>
      </c>
      <c r="M717" t="s">
        <v>7304</v>
      </c>
      <c r="N717" t="s">
        <v>7305</v>
      </c>
      <c r="O717" t="s">
        <v>7306</v>
      </c>
      <c r="P717">
        <v>2699000</v>
      </c>
      <c r="Q717" t="s">
        <v>6636</v>
      </c>
      <c r="R717" t="s">
        <v>6636</v>
      </c>
      <c r="S717" s="12"/>
      <c r="T717" s="13"/>
      <c r="U717" t="s">
        <v>6636</v>
      </c>
    </row>
    <row r="718" spans="1:21" x14ac:dyDescent="0.25">
      <c r="A718" t="s">
        <v>6637</v>
      </c>
      <c r="B718" s="12">
        <v>41933</v>
      </c>
      <c r="C718" t="s">
        <v>7301</v>
      </c>
      <c r="D718" s="11">
        <v>46190.562210648102</v>
      </c>
      <c r="E718" t="s">
        <v>7302</v>
      </c>
      <c r="F718" t="s">
        <v>6415</v>
      </c>
      <c r="G718" t="s">
        <v>7241</v>
      </c>
      <c r="H718" t="s">
        <v>6514</v>
      </c>
      <c r="I718" t="s">
        <v>65</v>
      </c>
      <c r="J718" t="s">
        <v>57</v>
      </c>
      <c r="K718" t="s">
        <v>7303</v>
      </c>
      <c r="L718" t="s">
        <v>7237</v>
      </c>
      <c r="M718" t="s">
        <v>7304</v>
      </c>
      <c r="N718" t="s">
        <v>7305</v>
      </c>
      <c r="O718" t="s">
        <v>7306</v>
      </c>
      <c r="P718">
        <v>2699000</v>
      </c>
      <c r="Q718" t="s">
        <v>6636</v>
      </c>
      <c r="R718" t="s">
        <v>6636</v>
      </c>
      <c r="S718" s="12"/>
      <c r="T718" s="13"/>
      <c r="U718" t="s">
        <v>6636</v>
      </c>
    </row>
    <row r="719" spans="1:21" x14ac:dyDescent="0.25">
      <c r="A719" t="s">
        <v>6637</v>
      </c>
      <c r="B719" s="12">
        <v>41933</v>
      </c>
      <c r="C719" t="s">
        <v>7301</v>
      </c>
      <c r="D719" s="11">
        <v>46190.562210648102</v>
      </c>
      <c r="E719" t="s">
        <v>7302</v>
      </c>
      <c r="F719" t="s">
        <v>6415</v>
      </c>
      <c r="G719" t="s">
        <v>7242</v>
      </c>
      <c r="H719" t="s">
        <v>6514</v>
      </c>
      <c r="I719" t="s">
        <v>65</v>
      </c>
      <c r="J719" t="s">
        <v>57</v>
      </c>
      <c r="K719" t="s">
        <v>7303</v>
      </c>
      <c r="L719" t="s">
        <v>7237</v>
      </c>
      <c r="M719" t="s">
        <v>7304</v>
      </c>
      <c r="N719" t="s">
        <v>7305</v>
      </c>
      <c r="O719" t="s">
        <v>7306</v>
      </c>
      <c r="P719">
        <v>2699000</v>
      </c>
      <c r="Q719" t="s">
        <v>6636</v>
      </c>
      <c r="R719" t="s">
        <v>6636</v>
      </c>
      <c r="S719" s="12"/>
      <c r="T719" s="13"/>
      <c r="U719" t="s">
        <v>6636</v>
      </c>
    </row>
    <row r="720" spans="1:21" x14ac:dyDescent="0.25">
      <c r="A720" t="s">
        <v>6637</v>
      </c>
      <c r="B720" s="12">
        <v>41933</v>
      </c>
      <c r="C720" t="s">
        <v>7301</v>
      </c>
      <c r="D720" s="11">
        <v>46190.562210648102</v>
      </c>
      <c r="E720" t="s">
        <v>7302</v>
      </c>
      <c r="F720" t="s">
        <v>6415</v>
      </c>
      <c r="G720" t="s">
        <v>7243</v>
      </c>
      <c r="H720" t="s">
        <v>6514</v>
      </c>
      <c r="I720" t="s">
        <v>65</v>
      </c>
      <c r="J720" t="s">
        <v>57</v>
      </c>
      <c r="K720" t="s">
        <v>7303</v>
      </c>
      <c r="L720" t="s">
        <v>7237</v>
      </c>
      <c r="M720" t="s">
        <v>7304</v>
      </c>
      <c r="N720" t="s">
        <v>7305</v>
      </c>
      <c r="O720" t="s">
        <v>7306</v>
      </c>
      <c r="P720">
        <v>2699000</v>
      </c>
      <c r="Q720" t="s">
        <v>6636</v>
      </c>
      <c r="R720" t="s">
        <v>6636</v>
      </c>
      <c r="S720" s="12"/>
      <c r="T720" s="13"/>
      <c r="U720" t="s">
        <v>6636</v>
      </c>
    </row>
    <row r="721" spans="1:21" x14ac:dyDescent="0.25">
      <c r="A721" t="s">
        <v>6637</v>
      </c>
      <c r="B721" s="12">
        <v>41933</v>
      </c>
      <c r="C721" t="s">
        <v>7301</v>
      </c>
      <c r="D721" s="11">
        <v>46190.562210648102</v>
      </c>
      <c r="E721" t="s">
        <v>7302</v>
      </c>
      <c r="F721" t="s">
        <v>6415</v>
      </c>
      <c r="G721" t="s">
        <v>7244</v>
      </c>
      <c r="H721" t="s">
        <v>6514</v>
      </c>
      <c r="I721" t="s">
        <v>65</v>
      </c>
      <c r="J721" t="s">
        <v>57</v>
      </c>
      <c r="K721" t="s">
        <v>7303</v>
      </c>
      <c r="L721" t="s">
        <v>7237</v>
      </c>
      <c r="M721" t="s">
        <v>7304</v>
      </c>
      <c r="N721" t="s">
        <v>7305</v>
      </c>
      <c r="O721" t="s">
        <v>7306</v>
      </c>
      <c r="P721">
        <v>2699000</v>
      </c>
      <c r="Q721" t="s">
        <v>6636</v>
      </c>
      <c r="R721" t="s">
        <v>6636</v>
      </c>
      <c r="S721" s="12"/>
      <c r="T721" s="13"/>
      <c r="U721" t="s">
        <v>6636</v>
      </c>
    </row>
    <row r="722" spans="1:21" x14ac:dyDescent="0.25">
      <c r="A722" t="s">
        <v>6637</v>
      </c>
      <c r="B722" s="12">
        <v>41933</v>
      </c>
      <c r="C722" t="s">
        <v>7301</v>
      </c>
      <c r="D722" s="11">
        <v>46190.562210648102</v>
      </c>
      <c r="E722" t="s">
        <v>7302</v>
      </c>
      <c r="F722" t="s">
        <v>6415</v>
      </c>
      <c r="G722" t="s">
        <v>7245</v>
      </c>
      <c r="H722" t="s">
        <v>6514</v>
      </c>
      <c r="I722" t="s">
        <v>65</v>
      </c>
      <c r="J722" t="s">
        <v>57</v>
      </c>
      <c r="K722" t="s">
        <v>7303</v>
      </c>
      <c r="L722" t="s">
        <v>7237</v>
      </c>
      <c r="M722" t="s">
        <v>7304</v>
      </c>
      <c r="N722" t="s">
        <v>7305</v>
      </c>
      <c r="O722" t="s">
        <v>7306</v>
      </c>
      <c r="P722">
        <v>2699000</v>
      </c>
      <c r="Q722" t="s">
        <v>6636</v>
      </c>
      <c r="R722" t="s">
        <v>6636</v>
      </c>
      <c r="S722" s="12"/>
      <c r="T722" s="13"/>
      <c r="U722" t="s">
        <v>6636</v>
      </c>
    </row>
    <row r="723" spans="1:21" x14ac:dyDescent="0.25">
      <c r="A723" t="s">
        <v>6619</v>
      </c>
      <c r="B723" s="12">
        <v>41933</v>
      </c>
      <c r="C723" t="s">
        <v>7301</v>
      </c>
      <c r="D723" s="11">
        <v>46190.644166666701</v>
      </c>
      <c r="E723" t="s">
        <v>7302</v>
      </c>
      <c r="F723" t="s">
        <v>6415</v>
      </c>
      <c r="G723" t="s">
        <v>7234</v>
      </c>
      <c r="H723" t="s">
        <v>6514</v>
      </c>
      <c r="I723" t="s">
        <v>65</v>
      </c>
      <c r="J723" t="s">
        <v>57</v>
      </c>
      <c r="K723" t="s">
        <v>7303</v>
      </c>
      <c r="L723" t="s">
        <v>7237</v>
      </c>
      <c r="M723" t="s">
        <v>7304</v>
      </c>
      <c r="N723" t="s">
        <v>7305</v>
      </c>
      <c r="O723" t="s">
        <v>7306</v>
      </c>
      <c r="P723">
        <v>2699000</v>
      </c>
      <c r="Q723" t="s">
        <v>6636</v>
      </c>
      <c r="R723" t="s">
        <v>6636</v>
      </c>
      <c r="S723" s="12"/>
      <c r="T723" s="13"/>
      <c r="U723" t="s">
        <v>6636</v>
      </c>
    </row>
    <row r="724" spans="1:21" x14ac:dyDescent="0.25">
      <c r="A724" t="s">
        <v>6619</v>
      </c>
      <c r="B724" s="12">
        <v>41933</v>
      </c>
      <c r="C724" t="s">
        <v>7301</v>
      </c>
      <c r="D724" s="11">
        <v>46190.644166666701</v>
      </c>
      <c r="E724" t="s">
        <v>7302</v>
      </c>
      <c r="F724" t="s">
        <v>6415</v>
      </c>
      <c r="G724" t="s">
        <v>7239</v>
      </c>
      <c r="H724" t="s">
        <v>6514</v>
      </c>
      <c r="I724" t="s">
        <v>65</v>
      </c>
      <c r="J724" t="s">
        <v>57</v>
      </c>
      <c r="K724" t="s">
        <v>7303</v>
      </c>
      <c r="L724" t="s">
        <v>7237</v>
      </c>
      <c r="M724" t="s">
        <v>7304</v>
      </c>
      <c r="N724" t="s">
        <v>7305</v>
      </c>
      <c r="O724" t="s">
        <v>7306</v>
      </c>
      <c r="P724">
        <v>2699000</v>
      </c>
      <c r="Q724" t="s">
        <v>6636</v>
      </c>
      <c r="R724" t="s">
        <v>6636</v>
      </c>
      <c r="S724" s="12"/>
      <c r="T724" s="13"/>
      <c r="U724" t="s">
        <v>6636</v>
      </c>
    </row>
    <row r="725" spans="1:21" x14ac:dyDescent="0.25">
      <c r="A725" t="s">
        <v>6619</v>
      </c>
      <c r="B725" s="12">
        <v>41933</v>
      </c>
      <c r="C725" t="s">
        <v>7301</v>
      </c>
      <c r="D725" s="11">
        <v>46190.644166666701</v>
      </c>
      <c r="E725" t="s">
        <v>7302</v>
      </c>
      <c r="F725" t="s">
        <v>6415</v>
      </c>
      <c r="G725" t="s">
        <v>7240</v>
      </c>
      <c r="H725" t="s">
        <v>6514</v>
      </c>
      <c r="I725" t="s">
        <v>65</v>
      </c>
      <c r="J725" t="s">
        <v>57</v>
      </c>
      <c r="K725" t="s">
        <v>7303</v>
      </c>
      <c r="L725" t="s">
        <v>7237</v>
      </c>
      <c r="M725" t="s">
        <v>7304</v>
      </c>
      <c r="N725" t="s">
        <v>7305</v>
      </c>
      <c r="O725" t="s">
        <v>7306</v>
      </c>
      <c r="P725">
        <v>2699000</v>
      </c>
      <c r="Q725" t="s">
        <v>6636</v>
      </c>
      <c r="R725" t="s">
        <v>6636</v>
      </c>
      <c r="S725" s="12"/>
      <c r="T725" s="13"/>
      <c r="U725" t="s">
        <v>6636</v>
      </c>
    </row>
    <row r="726" spans="1:21" x14ac:dyDescent="0.25">
      <c r="A726" t="s">
        <v>6619</v>
      </c>
      <c r="B726" s="12">
        <v>41933</v>
      </c>
      <c r="C726" t="s">
        <v>7301</v>
      </c>
      <c r="D726" s="11">
        <v>46190.644166666701</v>
      </c>
      <c r="E726" t="s">
        <v>7302</v>
      </c>
      <c r="F726" t="s">
        <v>6415</v>
      </c>
      <c r="G726" t="s">
        <v>7241</v>
      </c>
      <c r="H726" t="s">
        <v>6514</v>
      </c>
      <c r="I726" t="s">
        <v>65</v>
      </c>
      <c r="J726" t="s">
        <v>57</v>
      </c>
      <c r="K726" t="s">
        <v>7303</v>
      </c>
      <c r="L726" t="s">
        <v>7237</v>
      </c>
      <c r="M726" t="s">
        <v>7304</v>
      </c>
      <c r="N726" t="s">
        <v>7305</v>
      </c>
      <c r="O726" t="s">
        <v>7306</v>
      </c>
      <c r="P726">
        <v>2699000</v>
      </c>
      <c r="Q726" t="s">
        <v>6636</v>
      </c>
      <c r="R726" t="s">
        <v>6636</v>
      </c>
      <c r="S726" s="12"/>
      <c r="T726" s="13"/>
      <c r="U726" t="s">
        <v>6636</v>
      </c>
    </row>
    <row r="727" spans="1:21" x14ac:dyDescent="0.25">
      <c r="A727" t="s">
        <v>6619</v>
      </c>
      <c r="B727" s="12">
        <v>41933</v>
      </c>
      <c r="C727" t="s">
        <v>7301</v>
      </c>
      <c r="D727" s="11">
        <v>46190.644166666701</v>
      </c>
      <c r="E727" t="s">
        <v>7302</v>
      </c>
      <c r="F727" t="s">
        <v>6415</v>
      </c>
      <c r="G727" t="s">
        <v>7242</v>
      </c>
      <c r="H727" t="s">
        <v>6514</v>
      </c>
      <c r="I727" t="s">
        <v>65</v>
      </c>
      <c r="J727" t="s">
        <v>57</v>
      </c>
      <c r="K727" t="s">
        <v>7303</v>
      </c>
      <c r="L727" t="s">
        <v>7237</v>
      </c>
      <c r="M727" t="s">
        <v>7304</v>
      </c>
      <c r="N727" t="s">
        <v>7305</v>
      </c>
      <c r="O727" t="s">
        <v>7306</v>
      </c>
      <c r="P727">
        <v>2699000</v>
      </c>
      <c r="Q727" t="s">
        <v>6636</v>
      </c>
      <c r="R727" t="s">
        <v>6636</v>
      </c>
      <c r="S727" s="12"/>
      <c r="T727" s="13"/>
      <c r="U727" t="s">
        <v>6636</v>
      </c>
    </row>
    <row r="728" spans="1:21" x14ac:dyDescent="0.25">
      <c r="A728" t="s">
        <v>6619</v>
      </c>
      <c r="B728" s="12">
        <v>41933</v>
      </c>
      <c r="C728" t="s">
        <v>7301</v>
      </c>
      <c r="D728" s="11">
        <v>46190.644166666701</v>
      </c>
      <c r="E728" t="s">
        <v>7302</v>
      </c>
      <c r="F728" t="s">
        <v>6415</v>
      </c>
      <c r="G728" t="s">
        <v>7243</v>
      </c>
      <c r="H728" t="s">
        <v>6514</v>
      </c>
      <c r="I728" t="s">
        <v>65</v>
      </c>
      <c r="J728" t="s">
        <v>57</v>
      </c>
      <c r="K728" t="s">
        <v>7303</v>
      </c>
      <c r="L728" t="s">
        <v>7237</v>
      </c>
      <c r="M728" t="s">
        <v>7304</v>
      </c>
      <c r="N728" t="s">
        <v>7305</v>
      </c>
      <c r="O728" t="s">
        <v>7306</v>
      </c>
      <c r="P728">
        <v>2699000</v>
      </c>
      <c r="Q728" t="s">
        <v>6636</v>
      </c>
      <c r="R728" t="s">
        <v>6636</v>
      </c>
      <c r="S728" s="12"/>
      <c r="T728" s="13"/>
      <c r="U728" t="s">
        <v>6636</v>
      </c>
    </row>
    <row r="729" spans="1:21" x14ac:dyDescent="0.25">
      <c r="A729" t="s">
        <v>6619</v>
      </c>
      <c r="B729" s="12">
        <v>41933</v>
      </c>
      <c r="C729" t="s">
        <v>7301</v>
      </c>
      <c r="D729" s="11">
        <v>46190.644166666701</v>
      </c>
      <c r="E729" t="s">
        <v>7302</v>
      </c>
      <c r="F729" t="s">
        <v>6415</v>
      </c>
      <c r="G729" t="s">
        <v>7244</v>
      </c>
      <c r="H729" t="s">
        <v>6514</v>
      </c>
      <c r="I729" t="s">
        <v>65</v>
      </c>
      <c r="J729" t="s">
        <v>57</v>
      </c>
      <c r="K729" t="s">
        <v>7303</v>
      </c>
      <c r="L729" t="s">
        <v>7237</v>
      </c>
      <c r="M729" t="s">
        <v>7304</v>
      </c>
      <c r="N729" t="s">
        <v>7305</v>
      </c>
      <c r="O729" t="s">
        <v>7306</v>
      </c>
      <c r="P729">
        <v>2699000</v>
      </c>
      <c r="Q729" t="s">
        <v>6636</v>
      </c>
      <c r="R729" t="s">
        <v>6636</v>
      </c>
      <c r="S729" s="12"/>
      <c r="T729" s="13"/>
      <c r="U729" t="s">
        <v>6636</v>
      </c>
    </row>
    <row r="730" spans="1:21" x14ac:dyDescent="0.25">
      <c r="A730" t="s">
        <v>6619</v>
      </c>
      <c r="B730" s="12">
        <v>41933</v>
      </c>
      <c r="C730" t="s">
        <v>7301</v>
      </c>
      <c r="D730" s="11">
        <v>46190.644166666701</v>
      </c>
      <c r="E730" t="s">
        <v>7302</v>
      </c>
      <c r="F730" t="s">
        <v>6415</v>
      </c>
      <c r="G730" t="s">
        <v>7245</v>
      </c>
      <c r="H730" t="s">
        <v>6514</v>
      </c>
      <c r="I730" t="s">
        <v>65</v>
      </c>
      <c r="J730" t="s">
        <v>57</v>
      </c>
      <c r="K730" t="s">
        <v>7303</v>
      </c>
      <c r="L730" t="s">
        <v>7237</v>
      </c>
      <c r="M730" t="s">
        <v>7304</v>
      </c>
      <c r="N730" t="s">
        <v>7305</v>
      </c>
      <c r="O730" t="s">
        <v>7306</v>
      </c>
      <c r="P730">
        <v>2699000</v>
      </c>
      <c r="Q730" t="s">
        <v>6636</v>
      </c>
      <c r="R730" t="s">
        <v>6636</v>
      </c>
      <c r="S730" s="12"/>
      <c r="T730" s="13"/>
      <c r="U730" t="s">
        <v>6636</v>
      </c>
    </row>
    <row r="731" spans="1:21" x14ac:dyDescent="0.25">
      <c r="A731" t="s">
        <v>6637</v>
      </c>
      <c r="B731" s="12">
        <v>42000</v>
      </c>
      <c r="C731" t="s">
        <v>7307</v>
      </c>
      <c r="D731" s="11">
        <v>46190.817499999997</v>
      </c>
      <c r="E731" t="s">
        <v>7308</v>
      </c>
      <c r="F731" t="s">
        <v>6415</v>
      </c>
      <c r="G731" t="s">
        <v>7181</v>
      </c>
      <c r="H731" t="s">
        <v>6514</v>
      </c>
      <c r="I731" t="s">
        <v>55</v>
      </c>
      <c r="J731" t="s">
        <v>44</v>
      </c>
      <c r="K731" t="s">
        <v>7309</v>
      </c>
      <c r="L731" t="s">
        <v>7183</v>
      </c>
      <c r="M731" t="s">
        <v>7310</v>
      </c>
      <c r="N731" t="s">
        <v>6761</v>
      </c>
      <c r="O731" t="s">
        <v>6762</v>
      </c>
      <c r="P731">
        <v>3164900</v>
      </c>
      <c r="Q731" t="s">
        <v>6778</v>
      </c>
      <c r="R731" t="s">
        <v>7311</v>
      </c>
      <c r="S731" s="12"/>
      <c r="T731" s="13"/>
      <c r="U731" t="s">
        <v>6629</v>
      </c>
    </row>
    <row r="732" spans="1:21" x14ac:dyDescent="0.25">
      <c r="A732" t="s">
        <v>6637</v>
      </c>
      <c r="B732" s="12">
        <v>42000</v>
      </c>
      <c r="C732" t="s">
        <v>7307</v>
      </c>
      <c r="D732" s="11">
        <v>46190.817499999997</v>
      </c>
      <c r="E732" t="s">
        <v>7308</v>
      </c>
      <c r="F732" t="s">
        <v>6415</v>
      </c>
      <c r="G732" t="s">
        <v>7186</v>
      </c>
      <c r="H732" t="s">
        <v>6514</v>
      </c>
      <c r="I732" t="s">
        <v>55</v>
      </c>
      <c r="J732" t="s">
        <v>44</v>
      </c>
      <c r="K732" t="s">
        <v>7309</v>
      </c>
      <c r="L732" t="s">
        <v>7183</v>
      </c>
      <c r="M732" t="s">
        <v>7310</v>
      </c>
      <c r="N732" t="s">
        <v>6761</v>
      </c>
      <c r="O732" t="s">
        <v>6762</v>
      </c>
      <c r="P732">
        <v>3164900</v>
      </c>
      <c r="Q732" t="s">
        <v>6778</v>
      </c>
      <c r="R732" t="s">
        <v>7311</v>
      </c>
      <c r="S732" s="12"/>
      <c r="T732" s="13"/>
      <c r="U732" t="s">
        <v>6629</v>
      </c>
    </row>
    <row r="733" spans="1:21" x14ac:dyDescent="0.25">
      <c r="A733" t="s">
        <v>6637</v>
      </c>
      <c r="B733" s="12">
        <v>42000</v>
      </c>
      <c r="C733" t="s">
        <v>7307</v>
      </c>
      <c r="D733" s="11">
        <v>46190.817499999997</v>
      </c>
      <c r="E733" t="s">
        <v>7308</v>
      </c>
      <c r="F733" t="s">
        <v>6415</v>
      </c>
      <c r="G733" t="s">
        <v>7187</v>
      </c>
      <c r="H733" t="s">
        <v>6514</v>
      </c>
      <c r="I733" t="s">
        <v>55</v>
      </c>
      <c r="J733" t="s">
        <v>44</v>
      </c>
      <c r="K733" t="s">
        <v>7309</v>
      </c>
      <c r="L733" t="s">
        <v>7183</v>
      </c>
      <c r="M733" t="s">
        <v>7310</v>
      </c>
      <c r="N733" t="s">
        <v>6761</v>
      </c>
      <c r="O733" t="s">
        <v>6762</v>
      </c>
      <c r="P733">
        <v>3164900</v>
      </c>
      <c r="Q733" t="s">
        <v>6778</v>
      </c>
      <c r="R733" t="s">
        <v>7311</v>
      </c>
      <c r="S733" s="12"/>
      <c r="T733" s="13"/>
      <c r="U733" t="s">
        <v>6629</v>
      </c>
    </row>
    <row r="734" spans="1:21" x14ac:dyDescent="0.25">
      <c r="A734" t="s">
        <v>6637</v>
      </c>
      <c r="B734" s="12">
        <v>42000</v>
      </c>
      <c r="C734" t="s">
        <v>7307</v>
      </c>
      <c r="D734" s="11">
        <v>46190.817499999997</v>
      </c>
      <c r="E734" t="s">
        <v>7308</v>
      </c>
      <c r="F734" t="s">
        <v>6415</v>
      </c>
      <c r="G734" t="s">
        <v>7188</v>
      </c>
      <c r="H734" t="s">
        <v>6514</v>
      </c>
      <c r="I734" t="s">
        <v>55</v>
      </c>
      <c r="J734" t="s">
        <v>44</v>
      </c>
      <c r="K734" t="s">
        <v>7309</v>
      </c>
      <c r="L734" t="s">
        <v>7183</v>
      </c>
      <c r="M734" t="s">
        <v>7310</v>
      </c>
      <c r="N734" t="s">
        <v>6761</v>
      </c>
      <c r="O734" t="s">
        <v>6762</v>
      </c>
      <c r="P734">
        <v>3164900</v>
      </c>
      <c r="Q734" t="s">
        <v>6778</v>
      </c>
      <c r="R734" t="s">
        <v>7311</v>
      </c>
      <c r="S734" s="12"/>
      <c r="T734" s="13"/>
      <c r="U734" t="s">
        <v>6629</v>
      </c>
    </row>
    <row r="735" spans="1:21" x14ac:dyDescent="0.25">
      <c r="A735" t="s">
        <v>6637</v>
      </c>
      <c r="B735" s="12">
        <v>42000</v>
      </c>
      <c r="C735" t="s">
        <v>7307</v>
      </c>
      <c r="D735" s="11">
        <v>46190.817499999997</v>
      </c>
      <c r="E735" t="s">
        <v>7308</v>
      </c>
      <c r="F735" t="s">
        <v>6415</v>
      </c>
      <c r="G735" t="s">
        <v>7189</v>
      </c>
      <c r="H735" t="s">
        <v>6514</v>
      </c>
      <c r="I735" t="s">
        <v>55</v>
      </c>
      <c r="J735" t="s">
        <v>44</v>
      </c>
      <c r="K735" t="s">
        <v>7309</v>
      </c>
      <c r="L735" t="s">
        <v>7183</v>
      </c>
      <c r="M735" t="s">
        <v>7310</v>
      </c>
      <c r="N735" t="s">
        <v>6761</v>
      </c>
      <c r="O735" t="s">
        <v>6762</v>
      </c>
      <c r="P735">
        <v>3164900</v>
      </c>
      <c r="Q735" t="s">
        <v>6778</v>
      </c>
      <c r="R735" t="s">
        <v>7311</v>
      </c>
      <c r="S735" s="12"/>
      <c r="T735" s="13"/>
      <c r="U735" t="s">
        <v>6629</v>
      </c>
    </row>
    <row r="736" spans="1:21" x14ac:dyDescent="0.25">
      <c r="A736" t="s">
        <v>6637</v>
      </c>
      <c r="B736" s="12">
        <v>42000</v>
      </c>
      <c r="C736" t="s">
        <v>7307</v>
      </c>
      <c r="D736" s="11">
        <v>46190.817499999997</v>
      </c>
      <c r="E736" t="s">
        <v>7308</v>
      </c>
      <c r="F736" t="s">
        <v>6415</v>
      </c>
      <c r="G736" t="s">
        <v>7190</v>
      </c>
      <c r="H736" t="s">
        <v>6514</v>
      </c>
      <c r="I736" t="s">
        <v>55</v>
      </c>
      <c r="J736" t="s">
        <v>44</v>
      </c>
      <c r="K736" t="s">
        <v>7309</v>
      </c>
      <c r="L736" t="s">
        <v>7183</v>
      </c>
      <c r="M736" t="s">
        <v>7310</v>
      </c>
      <c r="N736" t="s">
        <v>6761</v>
      </c>
      <c r="O736" t="s">
        <v>6762</v>
      </c>
      <c r="P736">
        <v>3164900</v>
      </c>
      <c r="Q736" t="s">
        <v>6778</v>
      </c>
      <c r="R736" t="s">
        <v>7311</v>
      </c>
      <c r="S736" s="12"/>
      <c r="T736" s="13"/>
      <c r="U736" t="s">
        <v>6629</v>
      </c>
    </row>
    <row r="737" spans="1:21" x14ac:dyDescent="0.25">
      <c r="A737" t="s">
        <v>6637</v>
      </c>
      <c r="B737" s="12">
        <v>42000</v>
      </c>
      <c r="C737" t="s">
        <v>7307</v>
      </c>
      <c r="D737" s="11">
        <v>46190.817499999997</v>
      </c>
      <c r="E737" t="s">
        <v>7308</v>
      </c>
      <c r="F737" t="s">
        <v>6415</v>
      </c>
      <c r="G737" t="s">
        <v>7191</v>
      </c>
      <c r="H737" t="s">
        <v>6514</v>
      </c>
      <c r="I737" t="s">
        <v>55</v>
      </c>
      <c r="J737" t="s">
        <v>44</v>
      </c>
      <c r="K737" t="s">
        <v>7309</v>
      </c>
      <c r="L737" t="s">
        <v>7183</v>
      </c>
      <c r="M737" t="s">
        <v>7310</v>
      </c>
      <c r="N737" t="s">
        <v>6761</v>
      </c>
      <c r="O737" t="s">
        <v>6762</v>
      </c>
      <c r="P737">
        <v>3164900</v>
      </c>
      <c r="Q737" t="s">
        <v>6778</v>
      </c>
      <c r="R737" t="s">
        <v>7311</v>
      </c>
      <c r="S737" s="12"/>
      <c r="T737" s="13"/>
      <c r="U737" t="s">
        <v>6629</v>
      </c>
    </row>
    <row r="738" spans="1:21" x14ac:dyDescent="0.25">
      <c r="A738" t="s">
        <v>6637</v>
      </c>
      <c r="B738" s="12">
        <v>42000</v>
      </c>
      <c r="C738" t="s">
        <v>7307</v>
      </c>
      <c r="D738" s="11">
        <v>46190.817499999997</v>
      </c>
      <c r="E738" t="s">
        <v>7308</v>
      </c>
      <c r="F738" t="s">
        <v>6415</v>
      </c>
      <c r="G738" t="s">
        <v>7192</v>
      </c>
      <c r="H738" t="s">
        <v>6514</v>
      </c>
      <c r="I738" t="s">
        <v>55</v>
      </c>
      <c r="J738" t="s">
        <v>44</v>
      </c>
      <c r="K738" t="s">
        <v>7309</v>
      </c>
      <c r="L738" t="s">
        <v>7183</v>
      </c>
      <c r="M738" t="s">
        <v>7310</v>
      </c>
      <c r="N738" t="s">
        <v>6761</v>
      </c>
      <c r="O738" t="s">
        <v>6762</v>
      </c>
      <c r="P738">
        <v>3164900</v>
      </c>
      <c r="Q738" t="s">
        <v>6778</v>
      </c>
      <c r="R738" t="s">
        <v>7311</v>
      </c>
      <c r="S738" s="12"/>
      <c r="T738" s="13"/>
      <c r="U738" t="s">
        <v>6629</v>
      </c>
    </row>
    <row r="739" spans="1:21" x14ac:dyDescent="0.25">
      <c r="A739" t="s">
        <v>6637</v>
      </c>
      <c r="B739" s="12">
        <v>42000</v>
      </c>
      <c r="C739" t="s">
        <v>7307</v>
      </c>
      <c r="D739" s="11">
        <v>46190.817499999997</v>
      </c>
      <c r="E739" t="s">
        <v>7308</v>
      </c>
      <c r="F739" t="s">
        <v>6415</v>
      </c>
      <c r="G739" t="s">
        <v>7193</v>
      </c>
      <c r="H739" t="s">
        <v>6514</v>
      </c>
      <c r="I739" t="s">
        <v>55</v>
      </c>
      <c r="J739" t="s">
        <v>44</v>
      </c>
      <c r="K739" t="s">
        <v>7309</v>
      </c>
      <c r="L739" t="s">
        <v>7183</v>
      </c>
      <c r="M739" t="s">
        <v>7310</v>
      </c>
      <c r="N739" t="s">
        <v>6761</v>
      </c>
      <c r="O739" t="s">
        <v>6762</v>
      </c>
      <c r="P739">
        <v>3164900</v>
      </c>
      <c r="Q739" t="s">
        <v>6778</v>
      </c>
      <c r="R739" t="s">
        <v>7311</v>
      </c>
      <c r="S739" s="12"/>
      <c r="T739" s="13"/>
      <c r="U739" t="s">
        <v>6629</v>
      </c>
    </row>
    <row r="740" spans="1:21" x14ac:dyDescent="0.25">
      <c r="A740" t="s">
        <v>6637</v>
      </c>
      <c r="B740" s="12">
        <v>42000</v>
      </c>
      <c r="C740" t="s">
        <v>7307</v>
      </c>
      <c r="D740" s="11">
        <v>46190.817499999997</v>
      </c>
      <c r="E740" t="s">
        <v>7308</v>
      </c>
      <c r="F740" t="s">
        <v>6415</v>
      </c>
      <c r="G740" t="s">
        <v>7194</v>
      </c>
      <c r="H740" t="s">
        <v>6514</v>
      </c>
      <c r="I740" t="s">
        <v>55</v>
      </c>
      <c r="J740" t="s">
        <v>44</v>
      </c>
      <c r="K740" t="s">
        <v>7309</v>
      </c>
      <c r="L740" t="s">
        <v>7183</v>
      </c>
      <c r="M740" t="s">
        <v>7310</v>
      </c>
      <c r="N740" t="s">
        <v>6761</v>
      </c>
      <c r="O740" t="s">
        <v>6762</v>
      </c>
      <c r="P740">
        <v>3164900</v>
      </c>
      <c r="Q740" t="s">
        <v>6778</v>
      </c>
      <c r="R740" t="s">
        <v>7311</v>
      </c>
      <c r="S740" s="12"/>
      <c r="T740" s="13"/>
      <c r="U740" t="s">
        <v>6629</v>
      </c>
    </row>
    <row r="741" spans="1:21" x14ac:dyDescent="0.25">
      <c r="A741" t="s">
        <v>6637</v>
      </c>
      <c r="B741" s="12">
        <v>42000</v>
      </c>
      <c r="C741" t="s">
        <v>7307</v>
      </c>
      <c r="D741" s="11">
        <v>46190.817499999997</v>
      </c>
      <c r="E741" t="s">
        <v>7308</v>
      </c>
      <c r="F741" t="s">
        <v>6415</v>
      </c>
      <c r="G741" t="s">
        <v>7195</v>
      </c>
      <c r="H741" t="s">
        <v>6514</v>
      </c>
      <c r="I741" t="s">
        <v>55</v>
      </c>
      <c r="J741" t="s">
        <v>44</v>
      </c>
      <c r="K741" t="s">
        <v>7309</v>
      </c>
      <c r="L741" t="s">
        <v>7183</v>
      </c>
      <c r="M741" t="s">
        <v>7310</v>
      </c>
      <c r="N741" t="s">
        <v>6761</v>
      </c>
      <c r="O741" t="s">
        <v>6762</v>
      </c>
      <c r="P741">
        <v>3164900</v>
      </c>
      <c r="Q741" t="s">
        <v>6778</v>
      </c>
      <c r="R741" t="s">
        <v>7311</v>
      </c>
      <c r="S741" s="12"/>
      <c r="T741" s="13"/>
      <c r="U741" t="s">
        <v>6629</v>
      </c>
    </row>
    <row r="742" spans="1:21" x14ac:dyDescent="0.25">
      <c r="A742" t="s">
        <v>6637</v>
      </c>
      <c r="B742" s="12">
        <v>41974</v>
      </c>
      <c r="C742" t="s">
        <v>7312</v>
      </c>
      <c r="D742" s="11">
        <v>46191.396539351903</v>
      </c>
      <c r="E742" t="s">
        <v>7313</v>
      </c>
      <c r="F742" t="s">
        <v>6415</v>
      </c>
      <c r="G742" t="s">
        <v>7214</v>
      </c>
      <c r="H742" t="s">
        <v>6514</v>
      </c>
      <c r="I742" t="s">
        <v>65</v>
      </c>
      <c r="J742" t="s">
        <v>2226</v>
      </c>
      <c r="K742" t="s">
        <v>7314</v>
      </c>
      <c r="L742" t="s">
        <v>7216</v>
      </c>
      <c r="M742" t="s">
        <v>7315</v>
      </c>
      <c r="N742" t="s">
        <v>7218</v>
      </c>
      <c r="O742" t="s">
        <v>7316</v>
      </c>
      <c r="P742">
        <v>1699000</v>
      </c>
      <c r="Q742" t="s">
        <v>6636</v>
      </c>
      <c r="R742" t="s">
        <v>6636</v>
      </c>
      <c r="S742" s="12"/>
      <c r="T742" s="13"/>
      <c r="U742" t="s">
        <v>6636</v>
      </c>
    </row>
    <row r="743" spans="1:21" x14ac:dyDescent="0.25">
      <c r="A743" t="s">
        <v>6637</v>
      </c>
      <c r="B743" s="12">
        <v>41974</v>
      </c>
      <c r="C743" t="s">
        <v>7312</v>
      </c>
      <c r="D743" s="11">
        <v>46191.396539351903</v>
      </c>
      <c r="E743" t="s">
        <v>7313</v>
      </c>
      <c r="F743" t="s">
        <v>6415</v>
      </c>
      <c r="G743" t="s">
        <v>7220</v>
      </c>
      <c r="H743" t="s">
        <v>6514</v>
      </c>
      <c r="I743" t="s">
        <v>65</v>
      </c>
      <c r="J743" t="s">
        <v>2226</v>
      </c>
      <c r="K743" t="s">
        <v>7314</v>
      </c>
      <c r="L743" t="s">
        <v>7216</v>
      </c>
      <c r="M743" t="s">
        <v>7315</v>
      </c>
      <c r="N743" t="s">
        <v>7218</v>
      </c>
      <c r="O743" t="s">
        <v>7316</v>
      </c>
      <c r="P743">
        <v>1699000</v>
      </c>
      <c r="Q743" t="s">
        <v>6636</v>
      </c>
      <c r="R743" t="s">
        <v>6636</v>
      </c>
      <c r="S743" s="12"/>
      <c r="T743" s="13"/>
      <c r="U743" t="s">
        <v>6636</v>
      </c>
    </row>
    <row r="744" spans="1:21" x14ac:dyDescent="0.25">
      <c r="A744" t="s">
        <v>6637</v>
      </c>
      <c r="B744" s="12">
        <v>41974</v>
      </c>
      <c r="C744" t="s">
        <v>7312</v>
      </c>
      <c r="D744" s="11">
        <v>46191.396539351903</v>
      </c>
      <c r="E744" t="s">
        <v>7313</v>
      </c>
      <c r="F744" t="s">
        <v>6415</v>
      </c>
      <c r="G744" t="s">
        <v>7221</v>
      </c>
      <c r="H744" t="s">
        <v>6514</v>
      </c>
      <c r="I744" t="s">
        <v>65</v>
      </c>
      <c r="J744" t="s">
        <v>2226</v>
      </c>
      <c r="K744" t="s">
        <v>7314</v>
      </c>
      <c r="L744" t="s">
        <v>7216</v>
      </c>
      <c r="M744" t="s">
        <v>7315</v>
      </c>
      <c r="N744" t="s">
        <v>7218</v>
      </c>
      <c r="O744" t="s">
        <v>7316</v>
      </c>
      <c r="P744">
        <v>1699000</v>
      </c>
      <c r="Q744" t="s">
        <v>6636</v>
      </c>
      <c r="R744" t="s">
        <v>6636</v>
      </c>
      <c r="S744" s="12"/>
      <c r="T744" s="13"/>
      <c r="U744" t="s">
        <v>6636</v>
      </c>
    </row>
    <row r="745" spans="1:21" x14ac:dyDescent="0.25">
      <c r="A745" t="s">
        <v>6637</v>
      </c>
      <c r="B745" s="12">
        <v>41974</v>
      </c>
      <c r="C745" t="s">
        <v>7312</v>
      </c>
      <c r="D745" s="11">
        <v>46191.396539351903</v>
      </c>
      <c r="E745" t="s">
        <v>7313</v>
      </c>
      <c r="F745" t="s">
        <v>6415</v>
      </c>
      <c r="G745" t="s">
        <v>7222</v>
      </c>
      <c r="H745" t="s">
        <v>6514</v>
      </c>
      <c r="I745" t="s">
        <v>65</v>
      </c>
      <c r="J745" t="s">
        <v>2226</v>
      </c>
      <c r="K745" t="s">
        <v>7314</v>
      </c>
      <c r="L745" t="s">
        <v>7216</v>
      </c>
      <c r="M745" t="s">
        <v>7315</v>
      </c>
      <c r="N745" t="s">
        <v>7218</v>
      </c>
      <c r="O745" t="s">
        <v>7316</v>
      </c>
      <c r="P745">
        <v>1699000</v>
      </c>
      <c r="Q745" t="s">
        <v>6636</v>
      </c>
      <c r="R745" t="s">
        <v>6636</v>
      </c>
      <c r="S745" s="12"/>
      <c r="T745" s="13"/>
      <c r="U745" t="s">
        <v>6636</v>
      </c>
    </row>
    <row r="746" spans="1:21" x14ac:dyDescent="0.25">
      <c r="A746" t="s">
        <v>6637</v>
      </c>
      <c r="B746" s="12">
        <v>41974</v>
      </c>
      <c r="C746" t="s">
        <v>7312</v>
      </c>
      <c r="D746" s="11">
        <v>46191.396539351903</v>
      </c>
      <c r="E746" t="s">
        <v>7313</v>
      </c>
      <c r="F746" t="s">
        <v>6415</v>
      </c>
      <c r="G746" t="s">
        <v>7223</v>
      </c>
      <c r="H746" t="s">
        <v>6514</v>
      </c>
      <c r="I746" t="s">
        <v>65</v>
      </c>
      <c r="J746" t="s">
        <v>2226</v>
      </c>
      <c r="K746" t="s">
        <v>7314</v>
      </c>
      <c r="L746" t="s">
        <v>7216</v>
      </c>
      <c r="M746" t="s">
        <v>7315</v>
      </c>
      <c r="N746" t="s">
        <v>7218</v>
      </c>
      <c r="O746" t="s">
        <v>7316</v>
      </c>
      <c r="P746">
        <v>1699000</v>
      </c>
      <c r="Q746" t="s">
        <v>6636</v>
      </c>
      <c r="R746" t="s">
        <v>6636</v>
      </c>
      <c r="S746" s="12"/>
      <c r="T746" s="13"/>
      <c r="U746" t="s">
        <v>6636</v>
      </c>
    </row>
    <row r="747" spans="1:21" x14ac:dyDescent="0.25">
      <c r="A747" t="s">
        <v>6637</v>
      </c>
      <c r="B747" s="12">
        <v>41974</v>
      </c>
      <c r="C747" t="s">
        <v>7312</v>
      </c>
      <c r="D747" s="11">
        <v>46191.396539351903</v>
      </c>
      <c r="E747" t="s">
        <v>7313</v>
      </c>
      <c r="F747" t="s">
        <v>6415</v>
      </c>
      <c r="G747" t="s">
        <v>7224</v>
      </c>
      <c r="H747" t="s">
        <v>6514</v>
      </c>
      <c r="I747" t="s">
        <v>65</v>
      </c>
      <c r="J747" t="s">
        <v>2226</v>
      </c>
      <c r="K747" t="s">
        <v>7314</v>
      </c>
      <c r="L747" t="s">
        <v>7216</v>
      </c>
      <c r="M747" t="s">
        <v>7315</v>
      </c>
      <c r="N747" t="s">
        <v>7218</v>
      </c>
      <c r="O747" t="s">
        <v>7316</v>
      </c>
      <c r="P747">
        <v>1699000</v>
      </c>
      <c r="Q747" t="s">
        <v>6636</v>
      </c>
      <c r="R747" t="s">
        <v>6636</v>
      </c>
      <c r="S747" s="12"/>
      <c r="T747" s="13"/>
      <c r="U747" t="s">
        <v>6636</v>
      </c>
    </row>
    <row r="748" spans="1:21" x14ac:dyDescent="0.25">
      <c r="A748" t="s">
        <v>6637</v>
      </c>
      <c r="B748" s="12">
        <v>41974</v>
      </c>
      <c r="C748" t="s">
        <v>7312</v>
      </c>
      <c r="D748" s="11">
        <v>46191.396539351903</v>
      </c>
      <c r="E748" t="s">
        <v>7313</v>
      </c>
      <c r="F748" t="s">
        <v>6415</v>
      </c>
      <c r="G748" t="s">
        <v>7225</v>
      </c>
      <c r="H748" t="s">
        <v>6514</v>
      </c>
      <c r="I748" t="s">
        <v>65</v>
      </c>
      <c r="J748" t="s">
        <v>2226</v>
      </c>
      <c r="K748" t="s">
        <v>7314</v>
      </c>
      <c r="L748" t="s">
        <v>7216</v>
      </c>
      <c r="M748" t="s">
        <v>7315</v>
      </c>
      <c r="N748" t="s">
        <v>7218</v>
      </c>
      <c r="O748" t="s">
        <v>7316</v>
      </c>
      <c r="P748">
        <v>1699000</v>
      </c>
      <c r="Q748" t="s">
        <v>6636</v>
      </c>
      <c r="R748" t="s">
        <v>6636</v>
      </c>
      <c r="S748" s="12"/>
      <c r="T748" s="13"/>
      <c r="U748" t="s">
        <v>6636</v>
      </c>
    </row>
    <row r="749" spans="1:21" x14ac:dyDescent="0.25">
      <c r="A749" t="s">
        <v>6637</v>
      </c>
      <c r="B749" s="12">
        <v>41974</v>
      </c>
      <c r="C749" t="s">
        <v>7312</v>
      </c>
      <c r="D749" s="11">
        <v>46191.396539351903</v>
      </c>
      <c r="E749" t="s">
        <v>7313</v>
      </c>
      <c r="F749" t="s">
        <v>6415</v>
      </c>
      <c r="G749" t="s">
        <v>7226</v>
      </c>
      <c r="H749" t="s">
        <v>6514</v>
      </c>
      <c r="I749" t="s">
        <v>65</v>
      </c>
      <c r="J749" t="s">
        <v>2226</v>
      </c>
      <c r="K749" t="s">
        <v>7314</v>
      </c>
      <c r="L749" t="s">
        <v>7216</v>
      </c>
      <c r="M749" t="s">
        <v>7315</v>
      </c>
      <c r="N749" t="s">
        <v>7218</v>
      </c>
      <c r="O749" t="s">
        <v>7316</v>
      </c>
      <c r="P749">
        <v>1699000</v>
      </c>
      <c r="Q749" t="s">
        <v>6636</v>
      </c>
      <c r="R749" t="s">
        <v>6636</v>
      </c>
      <c r="S749" s="12"/>
      <c r="T749" s="13"/>
      <c r="U749" t="s">
        <v>6636</v>
      </c>
    </row>
    <row r="750" spans="1:21" x14ac:dyDescent="0.25">
      <c r="A750" t="s">
        <v>6619</v>
      </c>
      <c r="B750" s="12">
        <v>41974</v>
      </c>
      <c r="C750" t="s">
        <v>7312</v>
      </c>
      <c r="D750" s="11">
        <v>46191.417013888902</v>
      </c>
      <c r="E750" t="s">
        <v>7313</v>
      </c>
      <c r="F750" t="s">
        <v>6415</v>
      </c>
      <c r="G750" t="s">
        <v>7214</v>
      </c>
      <c r="H750" t="s">
        <v>6514</v>
      </c>
      <c r="I750" t="s">
        <v>65</v>
      </c>
      <c r="J750" t="s">
        <v>2226</v>
      </c>
      <c r="K750" t="s">
        <v>7314</v>
      </c>
      <c r="L750" t="s">
        <v>7216</v>
      </c>
      <c r="M750" t="s">
        <v>7315</v>
      </c>
      <c r="N750" t="s">
        <v>7218</v>
      </c>
      <c r="O750" t="s">
        <v>7316</v>
      </c>
      <c r="P750">
        <v>1699000</v>
      </c>
      <c r="Q750" t="s">
        <v>6636</v>
      </c>
      <c r="R750" t="s">
        <v>6636</v>
      </c>
      <c r="S750" s="12"/>
      <c r="T750" s="13"/>
      <c r="U750" t="s">
        <v>6636</v>
      </c>
    </row>
    <row r="751" spans="1:21" x14ac:dyDescent="0.25">
      <c r="A751" t="s">
        <v>6619</v>
      </c>
      <c r="B751" s="12">
        <v>41974</v>
      </c>
      <c r="C751" t="s">
        <v>7312</v>
      </c>
      <c r="D751" s="11">
        <v>46191.417013888902</v>
      </c>
      <c r="E751" t="s">
        <v>7313</v>
      </c>
      <c r="F751" t="s">
        <v>6415</v>
      </c>
      <c r="G751" t="s">
        <v>7220</v>
      </c>
      <c r="H751" t="s">
        <v>6514</v>
      </c>
      <c r="I751" t="s">
        <v>65</v>
      </c>
      <c r="J751" t="s">
        <v>2226</v>
      </c>
      <c r="K751" t="s">
        <v>7314</v>
      </c>
      <c r="L751" t="s">
        <v>7216</v>
      </c>
      <c r="M751" t="s">
        <v>7315</v>
      </c>
      <c r="N751" t="s">
        <v>7218</v>
      </c>
      <c r="O751" t="s">
        <v>7316</v>
      </c>
      <c r="P751">
        <v>1699000</v>
      </c>
      <c r="Q751" t="s">
        <v>6636</v>
      </c>
      <c r="R751" t="s">
        <v>6636</v>
      </c>
      <c r="S751" s="12"/>
      <c r="T751" s="13"/>
      <c r="U751" t="s">
        <v>6636</v>
      </c>
    </row>
    <row r="752" spans="1:21" x14ac:dyDescent="0.25">
      <c r="A752" t="s">
        <v>6619</v>
      </c>
      <c r="B752" s="12">
        <v>41974</v>
      </c>
      <c r="C752" t="s">
        <v>7312</v>
      </c>
      <c r="D752" s="11">
        <v>46191.417013888902</v>
      </c>
      <c r="E752" t="s">
        <v>7313</v>
      </c>
      <c r="F752" t="s">
        <v>6415</v>
      </c>
      <c r="G752" t="s">
        <v>7221</v>
      </c>
      <c r="H752" t="s">
        <v>6514</v>
      </c>
      <c r="I752" t="s">
        <v>65</v>
      </c>
      <c r="J752" t="s">
        <v>2226</v>
      </c>
      <c r="K752" t="s">
        <v>7314</v>
      </c>
      <c r="L752" t="s">
        <v>7216</v>
      </c>
      <c r="M752" t="s">
        <v>7315</v>
      </c>
      <c r="N752" t="s">
        <v>7218</v>
      </c>
      <c r="O752" t="s">
        <v>7316</v>
      </c>
      <c r="P752">
        <v>1699000</v>
      </c>
      <c r="Q752" t="s">
        <v>6636</v>
      </c>
      <c r="R752" t="s">
        <v>6636</v>
      </c>
      <c r="S752" s="12"/>
      <c r="T752" s="13"/>
      <c r="U752" t="s">
        <v>6636</v>
      </c>
    </row>
    <row r="753" spans="1:21" x14ac:dyDescent="0.25">
      <c r="A753" t="s">
        <v>6619</v>
      </c>
      <c r="B753" s="12">
        <v>41974</v>
      </c>
      <c r="C753" t="s">
        <v>7312</v>
      </c>
      <c r="D753" s="11">
        <v>46191.417013888902</v>
      </c>
      <c r="E753" t="s">
        <v>7313</v>
      </c>
      <c r="F753" t="s">
        <v>6415</v>
      </c>
      <c r="G753" t="s">
        <v>7222</v>
      </c>
      <c r="H753" t="s">
        <v>6514</v>
      </c>
      <c r="I753" t="s">
        <v>65</v>
      </c>
      <c r="J753" t="s">
        <v>2226</v>
      </c>
      <c r="K753" t="s">
        <v>7314</v>
      </c>
      <c r="L753" t="s">
        <v>7216</v>
      </c>
      <c r="M753" t="s">
        <v>7315</v>
      </c>
      <c r="N753" t="s">
        <v>7218</v>
      </c>
      <c r="O753" t="s">
        <v>7316</v>
      </c>
      <c r="P753">
        <v>1699000</v>
      </c>
      <c r="Q753" t="s">
        <v>6636</v>
      </c>
      <c r="R753" t="s">
        <v>6636</v>
      </c>
      <c r="S753" s="12"/>
      <c r="T753" s="13"/>
      <c r="U753" t="s">
        <v>6636</v>
      </c>
    </row>
    <row r="754" spans="1:21" x14ac:dyDescent="0.25">
      <c r="A754" t="s">
        <v>6619</v>
      </c>
      <c r="B754" s="12">
        <v>41974</v>
      </c>
      <c r="C754" t="s">
        <v>7312</v>
      </c>
      <c r="D754" s="11">
        <v>46191.417013888902</v>
      </c>
      <c r="E754" t="s">
        <v>7313</v>
      </c>
      <c r="F754" t="s">
        <v>6415</v>
      </c>
      <c r="G754" t="s">
        <v>7223</v>
      </c>
      <c r="H754" t="s">
        <v>6514</v>
      </c>
      <c r="I754" t="s">
        <v>65</v>
      </c>
      <c r="J754" t="s">
        <v>2226</v>
      </c>
      <c r="K754" t="s">
        <v>7314</v>
      </c>
      <c r="L754" t="s">
        <v>7216</v>
      </c>
      <c r="M754" t="s">
        <v>7315</v>
      </c>
      <c r="N754" t="s">
        <v>7218</v>
      </c>
      <c r="O754" t="s">
        <v>7316</v>
      </c>
      <c r="P754">
        <v>1699000</v>
      </c>
      <c r="Q754" t="s">
        <v>6636</v>
      </c>
      <c r="R754" t="s">
        <v>6636</v>
      </c>
      <c r="S754" s="12"/>
      <c r="T754" s="13"/>
      <c r="U754" t="s">
        <v>6636</v>
      </c>
    </row>
    <row r="755" spans="1:21" x14ac:dyDescent="0.25">
      <c r="A755" t="s">
        <v>6619</v>
      </c>
      <c r="B755" s="12">
        <v>41974</v>
      </c>
      <c r="C755" t="s">
        <v>7312</v>
      </c>
      <c r="D755" s="11">
        <v>46191.417013888902</v>
      </c>
      <c r="E755" t="s">
        <v>7313</v>
      </c>
      <c r="F755" t="s">
        <v>6415</v>
      </c>
      <c r="G755" t="s">
        <v>7224</v>
      </c>
      <c r="H755" t="s">
        <v>6514</v>
      </c>
      <c r="I755" t="s">
        <v>65</v>
      </c>
      <c r="J755" t="s">
        <v>2226</v>
      </c>
      <c r="K755" t="s">
        <v>7314</v>
      </c>
      <c r="L755" t="s">
        <v>7216</v>
      </c>
      <c r="M755" t="s">
        <v>7315</v>
      </c>
      <c r="N755" t="s">
        <v>7218</v>
      </c>
      <c r="O755" t="s">
        <v>7316</v>
      </c>
      <c r="P755">
        <v>1699000</v>
      </c>
      <c r="Q755" t="s">
        <v>6636</v>
      </c>
      <c r="R755" t="s">
        <v>6636</v>
      </c>
      <c r="S755" s="12"/>
      <c r="T755" s="13"/>
      <c r="U755" t="s">
        <v>6636</v>
      </c>
    </row>
    <row r="756" spans="1:21" x14ac:dyDescent="0.25">
      <c r="A756" t="s">
        <v>6619</v>
      </c>
      <c r="B756" s="12">
        <v>41974</v>
      </c>
      <c r="C756" t="s">
        <v>7312</v>
      </c>
      <c r="D756" s="11">
        <v>46191.417013888902</v>
      </c>
      <c r="E756" t="s">
        <v>7313</v>
      </c>
      <c r="F756" t="s">
        <v>6415</v>
      </c>
      <c r="G756" t="s">
        <v>7225</v>
      </c>
      <c r="H756" t="s">
        <v>6514</v>
      </c>
      <c r="I756" t="s">
        <v>65</v>
      </c>
      <c r="J756" t="s">
        <v>2226</v>
      </c>
      <c r="K756" t="s">
        <v>7314</v>
      </c>
      <c r="L756" t="s">
        <v>7216</v>
      </c>
      <c r="M756" t="s">
        <v>7315</v>
      </c>
      <c r="N756" t="s">
        <v>7218</v>
      </c>
      <c r="O756" t="s">
        <v>7316</v>
      </c>
      <c r="P756">
        <v>1699000</v>
      </c>
      <c r="Q756" t="s">
        <v>6636</v>
      </c>
      <c r="R756" t="s">
        <v>6636</v>
      </c>
      <c r="S756" s="12"/>
      <c r="T756" s="13"/>
      <c r="U756" t="s">
        <v>6636</v>
      </c>
    </row>
    <row r="757" spans="1:21" x14ac:dyDescent="0.25">
      <c r="A757" t="s">
        <v>6619</v>
      </c>
      <c r="B757" s="12">
        <v>41974</v>
      </c>
      <c r="C757" t="s">
        <v>7312</v>
      </c>
      <c r="D757" s="11">
        <v>46191.417013888902</v>
      </c>
      <c r="E757" t="s">
        <v>7313</v>
      </c>
      <c r="F757" t="s">
        <v>6415</v>
      </c>
      <c r="G757" t="s">
        <v>7226</v>
      </c>
      <c r="H757" t="s">
        <v>6514</v>
      </c>
      <c r="I757" t="s">
        <v>65</v>
      </c>
      <c r="J757" t="s">
        <v>2226</v>
      </c>
      <c r="K757" t="s">
        <v>7314</v>
      </c>
      <c r="L757" t="s">
        <v>7216</v>
      </c>
      <c r="M757" t="s">
        <v>7315</v>
      </c>
      <c r="N757" t="s">
        <v>7218</v>
      </c>
      <c r="O757" t="s">
        <v>7316</v>
      </c>
      <c r="P757">
        <v>1699000</v>
      </c>
      <c r="Q757" t="s">
        <v>6636</v>
      </c>
      <c r="R757" t="s">
        <v>6636</v>
      </c>
      <c r="S757" s="12"/>
      <c r="T757" s="13"/>
      <c r="U757" t="s">
        <v>6636</v>
      </c>
    </row>
    <row r="758" spans="1:21" x14ac:dyDescent="0.25">
      <c r="A758" t="s">
        <v>6637</v>
      </c>
      <c r="B758" s="12">
        <v>42014</v>
      </c>
      <c r="C758" t="s">
        <v>7317</v>
      </c>
      <c r="D758" s="11">
        <v>46191.549189814803</v>
      </c>
      <c r="E758" t="s">
        <v>7318</v>
      </c>
      <c r="F758" t="s">
        <v>6415</v>
      </c>
      <c r="G758" t="s">
        <v>7258</v>
      </c>
      <c r="H758" t="s">
        <v>6514</v>
      </c>
      <c r="I758" t="s">
        <v>6636</v>
      </c>
      <c r="J758" t="s">
        <v>6636</v>
      </c>
      <c r="K758" t="s">
        <v>7319</v>
      </c>
      <c r="L758" t="s">
        <v>7260</v>
      </c>
      <c r="M758" t="s">
        <v>7320</v>
      </c>
      <c r="N758" t="s">
        <v>6787</v>
      </c>
      <c r="O758" t="s">
        <v>6810</v>
      </c>
      <c r="P758">
        <v>2049000</v>
      </c>
      <c r="Q758" t="s">
        <v>6636</v>
      </c>
      <c r="R758" t="s">
        <v>6636</v>
      </c>
      <c r="S758" s="12"/>
      <c r="T758" s="13"/>
      <c r="U758" t="s">
        <v>7321</v>
      </c>
    </row>
    <row r="759" spans="1:21" x14ac:dyDescent="0.25">
      <c r="A759" t="s">
        <v>6637</v>
      </c>
      <c r="B759" s="12">
        <v>42014</v>
      </c>
      <c r="C759" t="s">
        <v>7317</v>
      </c>
      <c r="D759" s="11">
        <v>46191.549189814803</v>
      </c>
      <c r="E759" t="s">
        <v>7318</v>
      </c>
      <c r="F759" t="s">
        <v>6415</v>
      </c>
      <c r="G759" t="s">
        <v>7262</v>
      </c>
      <c r="H759" t="s">
        <v>6514</v>
      </c>
      <c r="I759" t="s">
        <v>6636</v>
      </c>
      <c r="J759" t="s">
        <v>6636</v>
      </c>
      <c r="K759" t="s">
        <v>7319</v>
      </c>
      <c r="L759" t="s">
        <v>7260</v>
      </c>
      <c r="M759" t="s">
        <v>7320</v>
      </c>
      <c r="N759" t="s">
        <v>6787</v>
      </c>
      <c r="O759" t="s">
        <v>6810</v>
      </c>
      <c r="P759">
        <v>2049000</v>
      </c>
      <c r="Q759" t="s">
        <v>6636</v>
      </c>
      <c r="R759" t="s">
        <v>6636</v>
      </c>
      <c r="S759" s="12"/>
      <c r="T759" s="13"/>
      <c r="U759" t="s">
        <v>7321</v>
      </c>
    </row>
    <row r="760" spans="1:21" x14ac:dyDescent="0.25">
      <c r="A760" t="s">
        <v>6637</v>
      </c>
      <c r="B760" s="12">
        <v>42014</v>
      </c>
      <c r="C760" t="s">
        <v>7317</v>
      </c>
      <c r="D760" s="11">
        <v>46191.549189814803</v>
      </c>
      <c r="E760" t="s">
        <v>7318</v>
      </c>
      <c r="F760" t="s">
        <v>6415</v>
      </c>
      <c r="G760" t="s">
        <v>7263</v>
      </c>
      <c r="H760" t="s">
        <v>6514</v>
      </c>
      <c r="I760" t="s">
        <v>6636</v>
      </c>
      <c r="J760" t="s">
        <v>6636</v>
      </c>
      <c r="K760" t="s">
        <v>7319</v>
      </c>
      <c r="L760" t="s">
        <v>7260</v>
      </c>
      <c r="M760" t="s">
        <v>7320</v>
      </c>
      <c r="N760" t="s">
        <v>6787</v>
      </c>
      <c r="O760" t="s">
        <v>6810</v>
      </c>
      <c r="P760">
        <v>2049000</v>
      </c>
      <c r="Q760" t="s">
        <v>6636</v>
      </c>
      <c r="R760" t="s">
        <v>6636</v>
      </c>
      <c r="S760" s="12"/>
      <c r="T760" s="13"/>
      <c r="U760" t="s">
        <v>7321</v>
      </c>
    </row>
    <row r="761" spans="1:21" x14ac:dyDescent="0.25">
      <c r="A761" t="s">
        <v>6637</v>
      </c>
      <c r="B761" s="12">
        <v>42014</v>
      </c>
      <c r="C761" t="s">
        <v>7317</v>
      </c>
      <c r="D761" s="11">
        <v>46191.549189814803</v>
      </c>
      <c r="E761" t="s">
        <v>7318</v>
      </c>
      <c r="F761" t="s">
        <v>6415</v>
      </c>
      <c r="G761" t="s">
        <v>7264</v>
      </c>
      <c r="H761" t="s">
        <v>6514</v>
      </c>
      <c r="I761" t="s">
        <v>6636</v>
      </c>
      <c r="J761" t="s">
        <v>6636</v>
      </c>
      <c r="K761" t="s">
        <v>7319</v>
      </c>
      <c r="L761" t="s">
        <v>7260</v>
      </c>
      <c r="M761" t="s">
        <v>7320</v>
      </c>
      <c r="N761" t="s">
        <v>6787</v>
      </c>
      <c r="O761" t="s">
        <v>6810</v>
      </c>
      <c r="P761">
        <v>2049000</v>
      </c>
      <c r="Q761" t="s">
        <v>6636</v>
      </c>
      <c r="R761" t="s">
        <v>6636</v>
      </c>
      <c r="S761" s="12"/>
      <c r="T761" s="13"/>
      <c r="U761" t="s">
        <v>7321</v>
      </c>
    </row>
    <row r="762" spans="1:21" x14ac:dyDescent="0.25">
      <c r="A762" t="s">
        <v>6637</v>
      </c>
      <c r="B762" s="12">
        <v>42014</v>
      </c>
      <c r="C762" t="s">
        <v>7317</v>
      </c>
      <c r="D762" s="11">
        <v>46191.549189814803</v>
      </c>
      <c r="E762" t="s">
        <v>7318</v>
      </c>
      <c r="F762" t="s">
        <v>6415</v>
      </c>
      <c r="G762" t="s">
        <v>7265</v>
      </c>
      <c r="H762" t="s">
        <v>6514</v>
      </c>
      <c r="I762" t="s">
        <v>6636</v>
      </c>
      <c r="J762" t="s">
        <v>6636</v>
      </c>
      <c r="K762" t="s">
        <v>7319</v>
      </c>
      <c r="L762" t="s">
        <v>7260</v>
      </c>
      <c r="M762" t="s">
        <v>7320</v>
      </c>
      <c r="N762" t="s">
        <v>6787</v>
      </c>
      <c r="O762" t="s">
        <v>6810</v>
      </c>
      <c r="P762">
        <v>2049000</v>
      </c>
      <c r="Q762" t="s">
        <v>6636</v>
      </c>
      <c r="R762" t="s">
        <v>6636</v>
      </c>
      <c r="S762" s="12"/>
      <c r="T762" s="13"/>
      <c r="U762" t="s">
        <v>7321</v>
      </c>
    </row>
    <row r="763" spans="1:21" x14ac:dyDescent="0.25">
      <c r="A763" t="s">
        <v>6637</v>
      </c>
      <c r="B763" s="12">
        <v>42014</v>
      </c>
      <c r="C763" t="s">
        <v>7317</v>
      </c>
      <c r="D763" s="11">
        <v>46191.549189814803</v>
      </c>
      <c r="E763" t="s">
        <v>7318</v>
      </c>
      <c r="F763" t="s">
        <v>6415</v>
      </c>
      <c r="G763" t="s">
        <v>7266</v>
      </c>
      <c r="H763" t="s">
        <v>6514</v>
      </c>
      <c r="I763" t="s">
        <v>6636</v>
      </c>
      <c r="J763" t="s">
        <v>6636</v>
      </c>
      <c r="K763" t="s">
        <v>7319</v>
      </c>
      <c r="L763" t="s">
        <v>7260</v>
      </c>
      <c r="M763" t="s">
        <v>7320</v>
      </c>
      <c r="N763" t="s">
        <v>6787</v>
      </c>
      <c r="O763" t="s">
        <v>6810</v>
      </c>
      <c r="P763">
        <v>2049000</v>
      </c>
      <c r="Q763" t="s">
        <v>6636</v>
      </c>
      <c r="R763" t="s">
        <v>6636</v>
      </c>
      <c r="S763" s="12"/>
      <c r="T763" s="13"/>
      <c r="U763" t="s">
        <v>7321</v>
      </c>
    </row>
    <row r="764" spans="1:21" x14ac:dyDescent="0.25">
      <c r="A764" t="s">
        <v>6619</v>
      </c>
      <c r="B764" s="12">
        <v>42000</v>
      </c>
      <c r="C764" t="s">
        <v>7307</v>
      </c>
      <c r="D764" s="11">
        <v>46191.610844907402</v>
      </c>
      <c r="E764" t="s">
        <v>7308</v>
      </c>
      <c r="F764" t="s">
        <v>6415</v>
      </c>
      <c r="G764" t="s">
        <v>7181</v>
      </c>
      <c r="H764" t="s">
        <v>6514</v>
      </c>
      <c r="I764" t="s">
        <v>55</v>
      </c>
      <c r="J764" t="s">
        <v>44</v>
      </c>
      <c r="K764" t="s">
        <v>7309</v>
      </c>
      <c r="L764" t="s">
        <v>7183</v>
      </c>
      <c r="M764" t="s">
        <v>7310</v>
      </c>
      <c r="N764" t="s">
        <v>6761</v>
      </c>
      <c r="O764" t="s">
        <v>6762</v>
      </c>
      <c r="P764">
        <v>3164900</v>
      </c>
      <c r="Q764" t="s">
        <v>6778</v>
      </c>
      <c r="R764" t="s">
        <v>7311</v>
      </c>
      <c r="S764" s="12"/>
      <c r="T764" s="13"/>
      <c r="U764" t="s">
        <v>6629</v>
      </c>
    </row>
    <row r="765" spans="1:21" x14ac:dyDescent="0.25">
      <c r="A765" t="s">
        <v>6619</v>
      </c>
      <c r="B765" s="12">
        <v>42000</v>
      </c>
      <c r="C765" t="s">
        <v>7307</v>
      </c>
      <c r="D765" s="11">
        <v>46191.610844907402</v>
      </c>
      <c r="E765" t="s">
        <v>7308</v>
      </c>
      <c r="F765" t="s">
        <v>6415</v>
      </c>
      <c r="G765" t="s">
        <v>7186</v>
      </c>
      <c r="H765" t="s">
        <v>6514</v>
      </c>
      <c r="I765" t="s">
        <v>55</v>
      </c>
      <c r="J765" t="s">
        <v>44</v>
      </c>
      <c r="K765" t="s">
        <v>7309</v>
      </c>
      <c r="L765" t="s">
        <v>7183</v>
      </c>
      <c r="M765" t="s">
        <v>7310</v>
      </c>
      <c r="N765" t="s">
        <v>6761</v>
      </c>
      <c r="O765" t="s">
        <v>6762</v>
      </c>
      <c r="P765">
        <v>3164900</v>
      </c>
      <c r="Q765" t="s">
        <v>6778</v>
      </c>
      <c r="R765" t="s">
        <v>7311</v>
      </c>
      <c r="S765" s="12"/>
      <c r="T765" s="13"/>
      <c r="U765" t="s">
        <v>6629</v>
      </c>
    </row>
    <row r="766" spans="1:21" x14ac:dyDescent="0.25">
      <c r="A766" t="s">
        <v>6619</v>
      </c>
      <c r="B766" s="12">
        <v>42000</v>
      </c>
      <c r="C766" t="s">
        <v>7307</v>
      </c>
      <c r="D766" s="11">
        <v>46191.610844907402</v>
      </c>
      <c r="E766" t="s">
        <v>7308</v>
      </c>
      <c r="F766" t="s">
        <v>6415</v>
      </c>
      <c r="G766" t="s">
        <v>7187</v>
      </c>
      <c r="H766" t="s">
        <v>6514</v>
      </c>
      <c r="I766" t="s">
        <v>55</v>
      </c>
      <c r="J766" t="s">
        <v>44</v>
      </c>
      <c r="K766" t="s">
        <v>7309</v>
      </c>
      <c r="L766" t="s">
        <v>7183</v>
      </c>
      <c r="M766" t="s">
        <v>7310</v>
      </c>
      <c r="N766" t="s">
        <v>6761</v>
      </c>
      <c r="O766" t="s">
        <v>6762</v>
      </c>
      <c r="P766">
        <v>3164900</v>
      </c>
      <c r="Q766" t="s">
        <v>6778</v>
      </c>
      <c r="R766" t="s">
        <v>7311</v>
      </c>
      <c r="S766" s="12"/>
      <c r="T766" s="13"/>
      <c r="U766" t="s">
        <v>6629</v>
      </c>
    </row>
    <row r="767" spans="1:21" x14ac:dyDescent="0.25">
      <c r="A767" t="s">
        <v>6619</v>
      </c>
      <c r="B767" s="12">
        <v>42000</v>
      </c>
      <c r="C767" t="s">
        <v>7307</v>
      </c>
      <c r="D767" s="11">
        <v>46191.610844907402</v>
      </c>
      <c r="E767" t="s">
        <v>7308</v>
      </c>
      <c r="F767" t="s">
        <v>6415</v>
      </c>
      <c r="G767" t="s">
        <v>7188</v>
      </c>
      <c r="H767" t="s">
        <v>6514</v>
      </c>
      <c r="I767" t="s">
        <v>55</v>
      </c>
      <c r="J767" t="s">
        <v>44</v>
      </c>
      <c r="K767" t="s">
        <v>7309</v>
      </c>
      <c r="L767" t="s">
        <v>7183</v>
      </c>
      <c r="M767" t="s">
        <v>7310</v>
      </c>
      <c r="N767" t="s">
        <v>6761</v>
      </c>
      <c r="O767" t="s">
        <v>6762</v>
      </c>
      <c r="P767">
        <v>3164900</v>
      </c>
      <c r="Q767" t="s">
        <v>6778</v>
      </c>
      <c r="R767" t="s">
        <v>7311</v>
      </c>
      <c r="S767" s="12"/>
      <c r="T767" s="13"/>
      <c r="U767" t="s">
        <v>6629</v>
      </c>
    </row>
    <row r="768" spans="1:21" x14ac:dyDescent="0.25">
      <c r="A768" t="s">
        <v>6619</v>
      </c>
      <c r="B768" s="12">
        <v>42000</v>
      </c>
      <c r="C768" t="s">
        <v>7307</v>
      </c>
      <c r="D768" s="11">
        <v>46191.610844907402</v>
      </c>
      <c r="E768" t="s">
        <v>7308</v>
      </c>
      <c r="F768" t="s">
        <v>6415</v>
      </c>
      <c r="G768" t="s">
        <v>7189</v>
      </c>
      <c r="H768" t="s">
        <v>6514</v>
      </c>
      <c r="I768" t="s">
        <v>55</v>
      </c>
      <c r="J768" t="s">
        <v>44</v>
      </c>
      <c r="K768" t="s">
        <v>7309</v>
      </c>
      <c r="L768" t="s">
        <v>7183</v>
      </c>
      <c r="M768" t="s">
        <v>7310</v>
      </c>
      <c r="N768" t="s">
        <v>6761</v>
      </c>
      <c r="O768" t="s">
        <v>6762</v>
      </c>
      <c r="P768">
        <v>3164900</v>
      </c>
      <c r="Q768" t="s">
        <v>6778</v>
      </c>
      <c r="R768" t="s">
        <v>7311</v>
      </c>
      <c r="S768" s="12"/>
      <c r="T768" s="13"/>
      <c r="U768" t="s">
        <v>6629</v>
      </c>
    </row>
    <row r="769" spans="1:21" x14ac:dyDescent="0.25">
      <c r="A769" t="s">
        <v>6619</v>
      </c>
      <c r="B769" s="12">
        <v>42000</v>
      </c>
      <c r="C769" t="s">
        <v>7307</v>
      </c>
      <c r="D769" s="11">
        <v>46191.610844907402</v>
      </c>
      <c r="E769" t="s">
        <v>7308</v>
      </c>
      <c r="F769" t="s">
        <v>6415</v>
      </c>
      <c r="G769" t="s">
        <v>7190</v>
      </c>
      <c r="H769" t="s">
        <v>6514</v>
      </c>
      <c r="I769" t="s">
        <v>55</v>
      </c>
      <c r="J769" t="s">
        <v>44</v>
      </c>
      <c r="K769" t="s">
        <v>7309</v>
      </c>
      <c r="L769" t="s">
        <v>7183</v>
      </c>
      <c r="M769" t="s">
        <v>7310</v>
      </c>
      <c r="N769" t="s">
        <v>6761</v>
      </c>
      <c r="O769" t="s">
        <v>6762</v>
      </c>
      <c r="P769">
        <v>3164900</v>
      </c>
      <c r="Q769" t="s">
        <v>6778</v>
      </c>
      <c r="R769" t="s">
        <v>7311</v>
      </c>
      <c r="S769" s="12"/>
      <c r="T769" s="13"/>
      <c r="U769" t="s">
        <v>6629</v>
      </c>
    </row>
    <row r="770" spans="1:21" x14ac:dyDescent="0.25">
      <c r="A770" t="s">
        <v>6619</v>
      </c>
      <c r="B770" s="12">
        <v>42000</v>
      </c>
      <c r="C770" t="s">
        <v>7307</v>
      </c>
      <c r="D770" s="11">
        <v>46191.610844907402</v>
      </c>
      <c r="E770" t="s">
        <v>7308</v>
      </c>
      <c r="F770" t="s">
        <v>6415</v>
      </c>
      <c r="G770" t="s">
        <v>7191</v>
      </c>
      <c r="H770" t="s">
        <v>6514</v>
      </c>
      <c r="I770" t="s">
        <v>55</v>
      </c>
      <c r="J770" t="s">
        <v>44</v>
      </c>
      <c r="K770" t="s">
        <v>7309</v>
      </c>
      <c r="L770" t="s">
        <v>7183</v>
      </c>
      <c r="M770" t="s">
        <v>7310</v>
      </c>
      <c r="N770" t="s">
        <v>6761</v>
      </c>
      <c r="O770" t="s">
        <v>6762</v>
      </c>
      <c r="P770">
        <v>3164900</v>
      </c>
      <c r="Q770" t="s">
        <v>6778</v>
      </c>
      <c r="R770" t="s">
        <v>7311</v>
      </c>
      <c r="S770" s="12"/>
      <c r="T770" s="13"/>
      <c r="U770" t="s">
        <v>6629</v>
      </c>
    </row>
    <row r="771" spans="1:21" x14ac:dyDescent="0.25">
      <c r="A771" t="s">
        <v>6619</v>
      </c>
      <c r="B771" s="12">
        <v>42000</v>
      </c>
      <c r="C771" t="s">
        <v>7307</v>
      </c>
      <c r="D771" s="11">
        <v>46191.610844907402</v>
      </c>
      <c r="E771" t="s">
        <v>7308</v>
      </c>
      <c r="F771" t="s">
        <v>6415</v>
      </c>
      <c r="G771" t="s">
        <v>7192</v>
      </c>
      <c r="H771" t="s">
        <v>6514</v>
      </c>
      <c r="I771" t="s">
        <v>55</v>
      </c>
      <c r="J771" t="s">
        <v>44</v>
      </c>
      <c r="K771" t="s">
        <v>7309</v>
      </c>
      <c r="L771" t="s">
        <v>7183</v>
      </c>
      <c r="M771" t="s">
        <v>7310</v>
      </c>
      <c r="N771" t="s">
        <v>6761</v>
      </c>
      <c r="O771" t="s">
        <v>6762</v>
      </c>
      <c r="P771">
        <v>3164900</v>
      </c>
      <c r="Q771" t="s">
        <v>6778</v>
      </c>
      <c r="R771" t="s">
        <v>7311</v>
      </c>
      <c r="S771" s="12"/>
      <c r="T771" s="13"/>
      <c r="U771" t="s">
        <v>6629</v>
      </c>
    </row>
    <row r="772" spans="1:21" x14ac:dyDescent="0.25">
      <c r="A772" t="s">
        <v>6619</v>
      </c>
      <c r="B772" s="12">
        <v>42000</v>
      </c>
      <c r="C772" t="s">
        <v>7307</v>
      </c>
      <c r="D772" s="11">
        <v>46191.610844907402</v>
      </c>
      <c r="E772" t="s">
        <v>7308</v>
      </c>
      <c r="F772" t="s">
        <v>6415</v>
      </c>
      <c r="G772" t="s">
        <v>7193</v>
      </c>
      <c r="H772" t="s">
        <v>6514</v>
      </c>
      <c r="I772" t="s">
        <v>55</v>
      </c>
      <c r="J772" t="s">
        <v>44</v>
      </c>
      <c r="K772" t="s">
        <v>7309</v>
      </c>
      <c r="L772" t="s">
        <v>7183</v>
      </c>
      <c r="M772" t="s">
        <v>7310</v>
      </c>
      <c r="N772" t="s">
        <v>6761</v>
      </c>
      <c r="O772" t="s">
        <v>6762</v>
      </c>
      <c r="P772">
        <v>3164900</v>
      </c>
      <c r="Q772" t="s">
        <v>6778</v>
      </c>
      <c r="R772" t="s">
        <v>7311</v>
      </c>
      <c r="S772" s="12"/>
      <c r="T772" s="13"/>
      <c r="U772" t="s">
        <v>6629</v>
      </c>
    </row>
    <row r="773" spans="1:21" x14ac:dyDescent="0.25">
      <c r="A773" t="s">
        <v>6619</v>
      </c>
      <c r="B773" s="12">
        <v>42000</v>
      </c>
      <c r="C773" t="s">
        <v>7307</v>
      </c>
      <c r="D773" s="11">
        <v>46191.610844907402</v>
      </c>
      <c r="E773" t="s">
        <v>7308</v>
      </c>
      <c r="F773" t="s">
        <v>6415</v>
      </c>
      <c r="G773" t="s">
        <v>7194</v>
      </c>
      <c r="H773" t="s">
        <v>6514</v>
      </c>
      <c r="I773" t="s">
        <v>55</v>
      </c>
      <c r="J773" t="s">
        <v>44</v>
      </c>
      <c r="K773" t="s">
        <v>7309</v>
      </c>
      <c r="L773" t="s">
        <v>7183</v>
      </c>
      <c r="M773" t="s">
        <v>7310</v>
      </c>
      <c r="N773" t="s">
        <v>6761</v>
      </c>
      <c r="O773" t="s">
        <v>6762</v>
      </c>
      <c r="P773">
        <v>3164900</v>
      </c>
      <c r="Q773" t="s">
        <v>6778</v>
      </c>
      <c r="R773" t="s">
        <v>7311</v>
      </c>
      <c r="S773" s="12"/>
      <c r="T773" s="13"/>
      <c r="U773" t="s">
        <v>6629</v>
      </c>
    </row>
    <row r="774" spans="1:21" x14ac:dyDescent="0.25">
      <c r="A774" t="s">
        <v>6619</v>
      </c>
      <c r="B774" s="12">
        <v>42000</v>
      </c>
      <c r="C774" t="s">
        <v>7307</v>
      </c>
      <c r="D774" s="11">
        <v>46191.610844907402</v>
      </c>
      <c r="E774" t="s">
        <v>7308</v>
      </c>
      <c r="F774" t="s">
        <v>6415</v>
      </c>
      <c r="G774" t="s">
        <v>7195</v>
      </c>
      <c r="H774" t="s">
        <v>6514</v>
      </c>
      <c r="I774" t="s">
        <v>55</v>
      </c>
      <c r="J774" t="s">
        <v>44</v>
      </c>
      <c r="K774" t="s">
        <v>7309</v>
      </c>
      <c r="L774" t="s">
        <v>7183</v>
      </c>
      <c r="M774" t="s">
        <v>7310</v>
      </c>
      <c r="N774" t="s">
        <v>6761</v>
      </c>
      <c r="O774" t="s">
        <v>6762</v>
      </c>
      <c r="P774">
        <v>3164900</v>
      </c>
      <c r="Q774" t="s">
        <v>6778</v>
      </c>
      <c r="R774" t="s">
        <v>7311</v>
      </c>
      <c r="S774" s="12"/>
      <c r="T774" s="13"/>
      <c r="U774" t="s">
        <v>6629</v>
      </c>
    </row>
    <row r="775" spans="1:21" x14ac:dyDescent="0.25">
      <c r="A775" t="s">
        <v>6619</v>
      </c>
      <c r="B775" s="12">
        <v>42014</v>
      </c>
      <c r="C775" t="s">
        <v>7317</v>
      </c>
      <c r="D775" s="11">
        <v>46191.766759259299</v>
      </c>
      <c r="E775" t="s">
        <v>7318</v>
      </c>
      <c r="F775" t="s">
        <v>6415</v>
      </c>
      <c r="G775" t="s">
        <v>7258</v>
      </c>
      <c r="H775" t="s">
        <v>6514</v>
      </c>
      <c r="I775" t="s">
        <v>6636</v>
      </c>
      <c r="J775" t="s">
        <v>6636</v>
      </c>
      <c r="K775" t="s">
        <v>7319</v>
      </c>
      <c r="L775" t="s">
        <v>7260</v>
      </c>
      <c r="M775" t="s">
        <v>7320</v>
      </c>
      <c r="N775" t="s">
        <v>6787</v>
      </c>
      <c r="O775" t="s">
        <v>6810</v>
      </c>
      <c r="P775">
        <v>2049000</v>
      </c>
      <c r="Q775" t="s">
        <v>6636</v>
      </c>
      <c r="R775" t="s">
        <v>6636</v>
      </c>
      <c r="S775" s="12"/>
      <c r="T775" s="13"/>
      <c r="U775" t="s">
        <v>7321</v>
      </c>
    </row>
    <row r="776" spans="1:21" x14ac:dyDescent="0.25">
      <c r="A776" t="s">
        <v>6619</v>
      </c>
      <c r="B776" s="12">
        <v>42014</v>
      </c>
      <c r="C776" t="s">
        <v>7317</v>
      </c>
      <c r="D776" s="11">
        <v>46191.766759259299</v>
      </c>
      <c r="E776" t="s">
        <v>7318</v>
      </c>
      <c r="F776" t="s">
        <v>6415</v>
      </c>
      <c r="G776" t="s">
        <v>7262</v>
      </c>
      <c r="H776" t="s">
        <v>6514</v>
      </c>
      <c r="I776" t="s">
        <v>6636</v>
      </c>
      <c r="J776" t="s">
        <v>6636</v>
      </c>
      <c r="K776" t="s">
        <v>7319</v>
      </c>
      <c r="L776" t="s">
        <v>7260</v>
      </c>
      <c r="M776" t="s">
        <v>7320</v>
      </c>
      <c r="N776" t="s">
        <v>6787</v>
      </c>
      <c r="O776" t="s">
        <v>6810</v>
      </c>
      <c r="P776">
        <v>2049000</v>
      </c>
      <c r="Q776" t="s">
        <v>6636</v>
      </c>
      <c r="R776" t="s">
        <v>6636</v>
      </c>
      <c r="S776" s="12"/>
      <c r="T776" s="13"/>
      <c r="U776" t="s">
        <v>7321</v>
      </c>
    </row>
    <row r="777" spans="1:21" x14ac:dyDescent="0.25">
      <c r="A777" t="s">
        <v>6619</v>
      </c>
      <c r="B777" s="12">
        <v>42014</v>
      </c>
      <c r="C777" t="s">
        <v>7317</v>
      </c>
      <c r="D777" s="11">
        <v>46191.766759259299</v>
      </c>
      <c r="E777" t="s">
        <v>7318</v>
      </c>
      <c r="F777" t="s">
        <v>6415</v>
      </c>
      <c r="G777" t="s">
        <v>7263</v>
      </c>
      <c r="H777" t="s">
        <v>6514</v>
      </c>
      <c r="I777" t="s">
        <v>6636</v>
      </c>
      <c r="J777" t="s">
        <v>6636</v>
      </c>
      <c r="K777" t="s">
        <v>7319</v>
      </c>
      <c r="L777" t="s">
        <v>7260</v>
      </c>
      <c r="M777" t="s">
        <v>7320</v>
      </c>
      <c r="N777" t="s">
        <v>6787</v>
      </c>
      <c r="O777" t="s">
        <v>6810</v>
      </c>
      <c r="P777">
        <v>2049000</v>
      </c>
      <c r="Q777" t="s">
        <v>6636</v>
      </c>
      <c r="R777" t="s">
        <v>6636</v>
      </c>
      <c r="S777" s="12"/>
      <c r="T777" s="13"/>
      <c r="U777" t="s">
        <v>7321</v>
      </c>
    </row>
    <row r="778" spans="1:21" x14ac:dyDescent="0.25">
      <c r="A778" t="s">
        <v>6619</v>
      </c>
      <c r="B778" s="12">
        <v>42014</v>
      </c>
      <c r="C778" t="s">
        <v>7317</v>
      </c>
      <c r="D778" s="11">
        <v>46191.766759259299</v>
      </c>
      <c r="E778" t="s">
        <v>7318</v>
      </c>
      <c r="F778" t="s">
        <v>6415</v>
      </c>
      <c r="G778" t="s">
        <v>7264</v>
      </c>
      <c r="H778" t="s">
        <v>6514</v>
      </c>
      <c r="I778" t="s">
        <v>6636</v>
      </c>
      <c r="J778" t="s">
        <v>6636</v>
      </c>
      <c r="K778" t="s">
        <v>7319</v>
      </c>
      <c r="L778" t="s">
        <v>7260</v>
      </c>
      <c r="M778" t="s">
        <v>7320</v>
      </c>
      <c r="N778" t="s">
        <v>6787</v>
      </c>
      <c r="O778" t="s">
        <v>6810</v>
      </c>
      <c r="P778">
        <v>2049000</v>
      </c>
      <c r="Q778" t="s">
        <v>6636</v>
      </c>
      <c r="R778" t="s">
        <v>6636</v>
      </c>
      <c r="S778" s="12"/>
      <c r="T778" s="13"/>
      <c r="U778" t="s">
        <v>7321</v>
      </c>
    </row>
    <row r="779" spans="1:21" x14ac:dyDescent="0.25">
      <c r="A779" t="s">
        <v>6619</v>
      </c>
      <c r="B779" s="12">
        <v>42014</v>
      </c>
      <c r="C779" t="s">
        <v>7317</v>
      </c>
      <c r="D779" s="11">
        <v>46191.766759259299</v>
      </c>
      <c r="E779" t="s">
        <v>7318</v>
      </c>
      <c r="F779" t="s">
        <v>6415</v>
      </c>
      <c r="G779" t="s">
        <v>7265</v>
      </c>
      <c r="H779" t="s">
        <v>6514</v>
      </c>
      <c r="I779" t="s">
        <v>6636</v>
      </c>
      <c r="J779" t="s">
        <v>6636</v>
      </c>
      <c r="K779" t="s">
        <v>7319</v>
      </c>
      <c r="L779" t="s">
        <v>7260</v>
      </c>
      <c r="M779" t="s">
        <v>7320</v>
      </c>
      <c r="N779" t="s">
        <v>6787</v>
      </c>
      <c r="O779" t="s">
        <v>6810</v>
      </c>
      <c r="P779">
        <v>2049000</v>
      </c>
      <c r="Q779" t="s">
        <v>6636</v>
      </c>
      <c r="R779" t="s">
        <v>6636</v>
      </c>
      <c r="S779" s="12"/>
      <c r="T779" s="13"/>
      <c r="U779" t="s">
        <v>7321</v>
      </c>
    </row>
    <row r="780" spans="1:21" x14ac:dyDescent="0.25">
      <c r="A780" t="s">
        <v>6619</v>
      </c>
      <c r="B780" s="12">
        <v>42014</v>
      </c>
      <c r="C780" t="s">
        <v>7317</v>
      </c>
      <c r="D780" s="11">
        <v>46191.766759259299</v>
      </c>
      <c r="E780" t="s">
        <v>7318</v>
      </c>
      <c r="F780" t="s">
        <v>6415</v>
      </c>
      <c r="G780" t="s">
        <v>7266</v>
      </c>
      <c r="H780" t="s">
        <v>6514</v>
      </c>
      <c r="I780" t="s">
        <v>6636</v>
      </c>
      <c r="J780" t="s">
        <v>6636</v>
      </c>
      <c r="K780" t="s">
        <v>7319</v>
      </c>
      <c r="L780" t="s">
        <v>7260</v>
      </c>
      <c r="M780" t="s">
        <v>7320</v>
      </c>
      <c r="N780" t="s">
        <v>6787</v>
      </c>
      <c r="O780" t="s">
        <v>6810</v>
      </c>
      <c r="P780">
        <v>2049000</v>
      </c>
      <c r="Q780" t="s">
        <v>6636</v>
      </c>
      <c r="R780" t="s">
        <v>6636</v>
      </c>
      <c r="S780" s="12"/>
      <c r="T780" s="13"/>
      <c r="U780" t="s">
        <v>7321</v>
      </c>
    </row>
    <row r="781" spans="1:21" x14ac:dyDescent="0.25">
      <c r="A781" t="s">
        <v>6637</v>
      </c>
      <c r="B781" s="12">
        <v>42049</v>
      </c>
      <c r="C781" t="s">
        <v>7322</v>
      </c>
      <c r="D781" s="11">
        <v>46192.344328703701</v>
      </c>
      <c r="E781" t="s">
        <v>7323</v>
      </c>
      <c r="F781" t="s">
        <v>6415</v>
      </c>
      <c r="G781" t="s">
        <v>7258</v>
      </c>
      <c r="H781" t="s">
        <v>6514</v>
      </c>
      <c r="I781" t="s">
        <v>55</v>
      </c>
      <c r="J781" t="s">
        <v>164</v>
      </c>
      <c r="K781" t="s">
        <v>7319</v>
      </c>
      <c r="L781" t="s">
        <v>7260</v>
      </c>
      <c r="M781" t="s">
        <v>7320</v>
      </c>
      <c r="N781" t="s">
        <v>6787</v>
      </c>
      <c r="O781" t="s">
        <v>6810</v>
      </c>
      <c r="P781">
        <v>2049000</v>
      </c>
      <c r="Q781" t="s">
        <v>6636</v>
      </c>
      <c r="R781" t="s">
        <v>6636</v>
      </c>
      <c r="S781" s="12"/>
      <c r="T781" s="13"/>
      <c r="U781" t="s">
        <v>6629</v>
      </c>
    </row>
    <row r="782" spans="1:21" x14ac:dyDescent="0.25">
      <c r="A782" t="s">
        <v>6637</v>
      </c>
      <c r="B782" s="12">
        <v>42049</v>
      </c>
      <c r="C782" t="s">
        <v>7322</v>
      </c>
      <c r="D782" s="11">
        <v>46192.344328703701</v>
      </c>
      <c r="E782" t="s">
        <v>7323</v>
      </c>
      <c r="F782" t="s">
        <v>6415</v>
      </c>
      <c r="G782" t="s">
        <v>7262</v>
      </c>
      <c r="H782" t="s">
        <v>6514</v>
      </c>
      <c r="I782" t="s">
        <v>55</v>
      </c>
      <c r="J782" t="s">
        <v>164</v>
      </c>
      <c r="K782" t="s">
        <v>7319</v>
      </c>
      <c r="L782" t="s">
        <v>7260</v>
      </c>
      <c r="M782" t="s">
        <v>7320</v>
      </c>
      <c r="N782" t="s">
        <v>6787</v>
      </c>
      <c r="O782" t="s">
        <v>6810</v>
      </c>
      <c r="P782">
        <v>2049000</v>
      </c>
      <c r="Q782" t="s">
        <v>6636</v>
      </c>
      <c r="R782" t="s">
        <v>6636</v>
      </c>
      <c r="S782" s="12"/>
      <c r="T782" s="13"/>
      <c r="U782" t="s">
        <v>6629</v>
      </c>
    </row>
    <row r="783" spans="1:21" x14ac:dyDescent="0.25">
      <c r="A783" t="s">
        <v>6637</v>
      </c>
      <c r="B783" s="12">
        <v>42049</v>
      </c>
      <c r="C783" t="s">
        <v>7322</v>
      </c>
      <c r="D783" s="11">
        <v>46192.344328703701</v>
      </c>
      <c r="E783" t="s">
        <v>7323</v>
      </c>
      <c r="F783" t="s">
        <v>6415</v>
      </c>
      <c r="G783" t="s">
        <v>7263</v>
      </c>
      <c r="H783" t="s">
        <v>6514</v>
      </c>
      <c r="I783" t="s">
        <v>55</v>
      </c>
      <c r="J783" t="s">
        <v>164</v>
      </c>
      <c r="K783" t="s">
        <v>7319</v>
      </c>
      <c r="L783" t="s">
        <v>7260</v>
      </c>
      <c r="M783" t="s">
        <v>7320</v>
      </c>
      <c r="N783" t="s">
        <v>6787</v>
      </c>
      <c r="O783" t="s">
        <v>6810</v>
      </c>
      <c r="P783">
        <v>2049000</v>
      </c>
      <c r="Q783" t="s">
        <v>6636</v>
      </c>
      <c r="R783" t="s">
        <v>6636</v>
      </c>
      <c r="S783" s="12"/>
      <c r="T783" s="13"/>
      <c r="U783" t="s">
        <v>6629</v>
      </c>
    </row>
    <row r="784" spans="1:21" x14ac:dyDescent="0.25">
      <c r="A784" t="s">
        <v>6637</v>
      </c>
      <c r="B784" s="12">
        <v>42049</v>
      </c>
      <c r="C784" t="s">
        <v>7322</v>
      </c>
      <c r="D784" s="11">
        <v>46192.344328703701</v>
      </c>
      <c r="E784" t="s">
        <v>7323</v>
      </c>
      <c r="F784" t="s">
        <v>6415</v>
      </c>
      <c r="G784" t="s">
        <v>7264</v>
      </c>
      <c r="H784" t="s">
        <v>6514</v>
      </c>
      <c r="I784" t="s">
        <v>55</v>
      </c>
      <c r="J784" t="s">
        <v>164</v>
      </c>
      <c r="K784" t="s">
        <v>7319</v>
      </c>
      <c r="L784" t="s">
        <v>7260</v>
      </c>
      <c r="M784" t="s">
        <v>7320</v>
      </c>
      <c r="N784" t="s">
        <v>6787</v>
      </c>
      <c r="O784" t="s">
        <v>6810</v>
      </c>
      <c r="P784">
        <v>2049000</v>
      </c>
      <c r="Q784" t="s">
        <v>6636</v>
      </c>
      <c r="R784" t="s">
        <v>6636</v>
      </c>
      <c r="S784" s="12"/>
      <c r="T784" s="13"/>
      <c r="U784" t="s">
        <v>6629</v>
      </c>
    </row>
    <row r="785" spans="1:21" x14ac:dyDescent="0.25">
      <c r="A785" t="s">
        <v>6637</v>
      </c>
      <c r="B785" s="12">
        <v>42049</v>
      </c>
      <c r="C785" t="s">
        <v>7322</v>
      </c>
      <c r="D785" s="11">
        <v>46192.344328703701</v>
      </c>
      <c r="E785" t="s">
        <v>7323</v>
      </c>
      <c r="F785" t="s">
        <v>6415</v>
      </c>
      <c r="G785" t="s">
        <v>7265</v>
      </c>
      <c r="H785" t="s">
        <v>6514</v>
      </c>
      <c r="I785" t="s">
        <v>55</v>
      </c>
      <c r="J785" t="s">
        <v>164</v>
      </c>
      <c r="K785" t="s">
        <v>7319</v>
      </c>
      <c r="L785" t="s">
        <v>7260</v>
      </c>
      <c r="M785" t="s">
        <v>7320</v>
      </c>
      <c r="N785" t="s">
        <v>6787</v>
      </c>
      <c r="O785" t="s">
        <v>6810</v>
      </c>
      <c r="P785">
        <v>2049000</v>
      </c>
      <c r="Q785" t="s">
        <v>6636</v>
      </c>
      <c r="R785" t="s">
        <v>6636</v>
      </c>
      <c r="S785" s="12"/>
      <c r="T785" s="13"/>
      <c r="U785" t="s">
        <v>6629</v>
      </c>
    </row>
    <row r="786" spans="1:21" x14ac:dyDescent="0.25">
      <c r="A786" t="s">
        <v>6637</v>
      </c>
      <c r="B786" s="12">
        <v>42049</v>
      </c>
      <c r="C786" t="s">
        <v>7322</v>
      </c>
      <c r="D786" s="11">
        <v>46192.344328703701</v>
      </c>
      <c r="E786" t="s">
        <v>7323</v>
      </c>
      <c r="F786" t="s">
        <v>6415</v>
      </c>
      <c r="G786" t="s">
        <v>7266</v>
      </c>
      <c r="H786" t="s">
        <v>6514</v>
      </c>
      <c r="I786" t="s">
        <v>55</v>
      </c>
      <c r="J786" t="s">
        <v>164</v>
      </c>
      <c r="K786" t="s">
        <v>7319</v>
      </c>
      <c r="L786" t="s">
        <v>7260</v>
      </c>
      <c r="M786" t="s">
        <v>7320</v>
      </c>
      <c r="N786" t="s">
        <v>6787</v>
      </c>
      <c r="O786" t="s">
        <v>6810</v>
      </c>
      <c r="P786">
        <v>2049000</v>
      </c>
      <c r="Q786" t="s">
        <v>6636</v>
      </c>
      <c r="R786" t="s">
        <v>6636</v>
      </c>
      <c r="S786" s="12"/>
      <c r="T786" s="13"/>
      <c r="U786" t="s">
        <v>6629</v>
      </c>
    </row>
    <row r="787" spans="1:21" x14ac:dyDescent="0.25">
      <c r="A787" t="s">
        <v>6637</v>
      </c>
      <c r="B787" s="12">
        <v>42058</v>
      </c>
      <c r="C787" t="s">
        <v>7324</v>
      </c>
      <c r="D787" s="11">
        <v>46192.506990740701</v>
      </c>
      <c r="E787" t="s">
        <v>7325</v>
      </c>
      <c r="F787" t="s">
        <v>6415</v>
      </c>
      <c r="G787" t="s">
        <v>7198</v>
      </c>
      <c r="H787" t="s">
        <v>6514</v>
      </c>
      <c r="I787" t="s">
        <v>55</v>
      </c>
      <c r="J787" t="s">
        <v>732</v>
      </c>
      <c r="K787" t="s">
        <v>7326</v>
      </c>
      <c r="L787" t="s">
        <v>7200</v>
      </c>
      <c r="M787" t="s">
        <v>7327</v>
      </c>
      <c r="N787" t="s">
        <v>7202</v>
      </c>
      <c r="O787" t="s">
        <v>7255</v>
      </c>
      <c r="P787">
        <v>3506990</v>
      </c>
      <c r="Q787" t="s">
        <v>6636</v>
      </c>
      <c r="R787" t="s">
        <v>6636</v>
      </c>
      <c r="S787" s="12"/>
      <c r="T787" s="13"/>
      <c r="U787" t="s">
        <v>6629</v>
      </c>
    </row>
    <row r="788" spans="1:21" x14ac:dyDescent="0.25">
      <c r="A788" t="s">
        <v>6637</v>
      </c>
      <c r="B788" s="12">
        <v>42058</v>
      </c>
      <c r="C788" t="s">
        <v>7324</v>
      </c>
      <c r="D788" s="11">
        <v>46192.506990740701</v>
      </c>
      <c r="E788" t="s">
        <v>7325</v>
      </c>
      <c r="F788" t="s">
        <v>6415</v>
      </c>
      <c r="G788" t="s">
        <v>7204</v>
      </c>
      <c r="H788" t="s">
        <v>6514</v>
      </c>
      <c r="I788" t="s">
        <v>55</v>
      </c>
      <c r="J788" t="s">
        <v>732</v>
      </c>
      <c r="K788" t="s">
        <v>7326</v>
      </c>
      <c r="L788" t="s">
        <v>7200</v>
      </c>
      <c r="M788" t="s">
        <v>7327</v>
      </c>
      <c r="N788" t="s">
        <v>7202</v>
      </c>
      <c r="O788" t="s">
        <v>7255</v>
      </c>
      <c r="P788">
        <v>3506990</v>
      </c>
      <c r="Q788" t="s">
        <v>6636</v>
      </c>
      <c r="R788" t="s">
        <v>6636</v>
      </c>
      <c r="S788" s="12"/>
      <c r="T788" s="13"/>
      <c r="U788" t="s">
        <v>6629</v>
      </c>
    </row>
    <row r="789" spans="1:21" x14ac:dyDescent="0.25">
      <c r="A789" t="s">
        <v>6637</v>
      </c>
      <c r="B789" s="12">
        <v>42058</v>
      </c>
      <c r="C789" t="s">
        <v>7324</v>
      </c>
      <c r="D789" s="11">
        <v>46192.506990740701</v>
      </c>
      <c r="E789" t="s">
        <v>7325</v>
      </c>
      <c r="F789" t="s">
        <v>6415</v>
      </c>
      <c r="G789" t="s">
        <v>7205</v>
      </c>
      <c r="H789" t="s">
        <v>6514</v>
      </c>
      <c r="I789" t="s">
        <v>55</v>
      </c>
      <c r="J789" t="s">
        <v>732</v>
      </c>
      <c r="K789" t="s">
        <v>7326</v>
      </c>
      <c r="L789" t="s">
        <v>7200</v>
      </c>
      <c r="M789" t="s">
        <v>7327</v>
      </c>
      <c r="N789" t="s">
        <v>7202</v>
      </c>
      <c r="O789" t="s">
        <v>7255</v>
      </c>
      <c r="P789">
        <v>3506990</v>
      </c>
      <c r="Q789" t="s">
        <v>6636</v>
      </c>
      <c r="R789" t="s">
        <v>6636</v>
      </c>
      <c r="S789" s="12"/>
      <c r="T789" s="13"/>
      <c r="U789" t="s">
        <v>6629</v>
      </c>
    </row>
    <row r="790" spans="1:21" x14ac:dyDescent="0.25">
      <c r="A790" t="s">
        <v>6637</v>
      </c>
      <c r="B790" s="12">
        <v>42058</v>
      </c>
      <c r="C790" t="s">
        <v>7324</v>
      </c>
      <c r="D790" s="11">
        <v>46192.506990740701</v>
      </c>
      <c r="E790" t="s">
        <v>7325</v>
      </c>
      <c r="F790" t="s">
        <v>6415</v>
      </c>
      <c r="G790" t="s">
        <v>7206</v>
      </c>
      <c r="H790" t="s">
        <v>6514</v>
      </c>
      <c r="I790" t="s">
        <v>55</v>
      </c>
      <c r="J790" t="s">
        <v>732</v>
      </c>
      <c r="K790" t="s">
        <v>7326</v>
      </c>
      <c r="L790" t="s">
        <v>7200</v>
      </c>
      <c r="M790" t="s">
        <v>7327</v>
      </c>
      <c r="N790" t="s">
        <v>7202</v>
      </c>
      <c r="O790" t="s">
        <v>7255</v>
      </c>
      <c r="P790">
        <v>3506990</v>
      </c>
      <c r="Q790" t="s">
        <v>6636</v>
      </c>
      <c r="R790" t="s">
        <v>6636</v>
      </c>
      <c r="S790" s="12"/>
      <c r="T790" s="13"/>
      <c r="U790" t="s">
        <v>6629</v>
      </c>
    </row>
    <row r="791" spans="1:21" x14ac:dyDescent="0.25">
      <c r="A791" t="s">
        <v>6637</v>
      </c>
      <c r="B791" s="12">
        <v>42058</v>
      </c>
      <c r="C791" t="s">
        <v>7324</v>
      </c>
      <c r="D791" s="11">
        <v>46192.506990740701</v>
      </c>
      <c r="E791" t="s">
        <v>7325</v>
      </c>
      <c r="F791" t="s">
        <v>6415</v>
      </c>
      <c r="G791" t="s">
        <v>7207</v>
      </c>
      <c r="H791" t="s">
        <v>6514</v>
      </c>
      <c r="I791" t="s">
        <v>55</v>
      </c>
      <c r="J791" t="s">
        <v>732</v>
      </c>
      <c r="K791" t="s">
        <v>7326</v>
      </c>
      <c r="L791" t="s">
        <v>7200</v>
      </c>
      <c r="M791" t="s">
        <v>7327</v>
      </c>
      <c r="N791" t="s">
        <v>7202</v>
      </c>
      <c r="O791" t="s">
        <v>7255</v>
      </c>
      <c r="P791">
        <v>3506990</v>
      </c>
      <c r="Q791" t="s">
        <v>6636</v>
      </c>
      <c r="R791" t="s">
        <v>6636</v>
      </c>
      <c r="S791" s="12"/>
      <c r="T791" s="13"/>
      <c r="U791" t="s">
        <v>6629</v>
      </c>
    </row>
    <row r="792" spans="1:21" x14ac:dyDescent="0.25">
      <c r="A792" t="s">
        <v>6637</v>
      </c>
      <c r="B792" s="12">
        <v>42058</v>
      </c>
      <c r="C792" t="s">
        <v>7324</v>
      </c>
      <c r="D792" s="11">
        <v>46192.506990740701</v>
      </c>
      <c r="E792" t="s">
        <v>7325</v>
      </c>
      <c r="F792" t="s">
        <v>6415</v>
      </c>
      <c r="G792" t="s">
        <v>7208</v>
      </c>
      <c r="H792" t="s">
        <v>6514</v>
      </c>
      <c r="I792" t="s">
        <v>55</v>
      </c>
      <c r="J792" t="s">
        <v>732</v>
      </c>
      <c r="K792" t="s">
        <v>7326</v>
      </c>
      <c r="L792" t="s">
        <v>7200</v>
      </c>
      <c r="M792" t="s">
        <v>7327</v>
      </c>
      <c r="N792" t="s">
        <v>7202</v>
      </c>
      <c r="O792" t="s">
        <v>7255</v>
      </c>
      <c r="P792">
        <v>3506990</v>
      </c>
      <c r="Q792" t="s">
        <v>6636</v>
      </c>
      <c r="R792" t="s">
        <v>6636</v>
      </c>
      <c r="S792" s="12"/>
      <c r="T792" s="13"/>
      <c r="U792" t="s">
        <v>6629</v>
      </c>
    </row>
    <row r="793" spans="1:21" x14ac:dyDescent="0.25">
      <c r="A793" t="s">
        <v>6637</v>
      </c>
      <c r="B793" s="12">
        <v>42058</v>
      </c>
      <c r="C793" t="s">
        <v>7324</v>
      </c>
      <c r="D793" s="11">
        <v>46192.506990740701</v>
      </c>
      <c r="E793" t="s">
        <v>7325</v>
      </c>
      <c r="F793" t="s">
        <v>6415</v>
      </c>
      <c r="G793" t="s">
        <v>7209</v>
      </c>
      <c r="H793" t="s">
        <v>6514</v>
      </c>
      <c r="I793" t="s">
        <v>55</v>
      </c>
      <c r="J793" t="s">
        <v>732</v>
      </c>
      <c r="K793" t="s">
        <v>7326</v>
      </c>
      <c r="L793" t="s">
        <v>7200</v>
      </c>
      <c r="M793" t="s">
        <v>7327</v>
      </c>
      <c r="N793" t="s">
        <v>7202</v>
      </c>
      <c r="O793" t="s">
        <v>7255</v>
      </c>
      <c r="P793">
        <v>3506990</v>
      </c>
      <c r="Q793" t="s">
        <v>6636</v>
      </c>
      <c r="R793" t="s">
        <v>6636</v>
      </c>
      <c r="S793" s="12"/>
      <c r="T793" s="13"/>
      <c r="U793" t="s">
        <v>6629</v>
      </c>
    </row>
    <row r="794" spans="1:21" x14ac:dyDescent="0.25">
      <c r="A794" t="s">
        <v>6637</v>
      </c>
      <c r="B794" s="12">
        <v>42058</v>
      </c>
      <c r="C794" t="s">
        <v>7324</v>
      </c>
      <c r="D794" s="11">
        <v>46192.506990740701</v>
      </c>
      <c r="E794" t="s">
        <v>7325</v>
      </c>
      <c r="F794" t="s">
        <v>6415</v>
      </c>
      <c r="G794" t="s">
        <v>7210</v>
      </c>
      <c r="H794" t="s">
        <v>6514</v>
      </c>
      <c r="I794" t="s">
        <v>55</v>
      </c>
      <c r="J794" t="s">
        <v>732</v>
      </c>
      <c r="K794" t="s">
        <v>7326</v>
      </c>
      <c r="L794" t="s">
        <v>7200</v>
      </c>
      <c r="M794" t="s">
        <v>7327</v>
      </c>
      <c r="N794" t="s">
        <v>7202</v>
      </c>
      <c r="O794" t="s">
        <v>7255</v>
      </c>
      <c r="P794">
        <v>3506990</v>
      </c>
      <c r="Q794" t="s">
        <v>6636</v>
      </c>
      <c r="R794" t="s">
        <v>6636</v>
      </c>
      <c r="S794" s="12"/>
      <c r="T794" s="13"/>
      <c r="U794" t="s">
        <v>6629</v>
      </c>
    </row>
    <row r="795" spans="1:21" x14ac:dyDescent="0.25">
      <c r="A795" t="s">
        <v>6637</v>
      </c>
      <c r="B795" s="12">
        <v>42058</v>
      </c>
      <c r="C795" t="s">
        <v>7324</v>
      </c>
      <c r="D795" s="11">
        <v>46192.506990740701</v>
      </c>
      <c r="E795" t="s">
        <v>7325</v>
      </c>
      <c r="F795" t="s">
        <v>6415</v>
      </c>
      <c r="G795" t="s">
        <v>7211</v>
      </c>
      <c r="H795" t="s">
        <v>6514</v>
      </c>
      <c r="I795" t="s">
        <v>55</v>
      </c>
      <c r="J795" t="s">
        <v>732</v>
      </c>
      <c r="K795" t="s">
        <v>7326</v>
      </c>
      <c r="L795" t="s">
        <v>7200</v>
      </c>
      <c r="M795" t="s">
        <v>7327</v>
      </c>
      <c r="N795" t="s">
        <v>7202</v>
      </c>
      <c r="O795" t="s">
        <v>7255</v>
      </c>
      <c r="P795">
        <v>3506990</v>
      </c>
      <c r="Q795" t="s">
        <v>6636</v>
      </c>
      <c r="R795" t="s">
        <v>6636</v>
      </c>
      <c r="S795" s="12"/>
      <c r="T795" s="13"/>
      <c r="U795" t="s">
        <v>6629</v>
      </c>
    </row>
    <row r="796" spans="1:21" x14ac:dyDescent="0.25">
      <c r="A796" t="s">
        <v>6619</v>
      </c>
      <c r="B796" s="12">
        <v>42049</v>
      </c>
      <c r="C796" t="s">
        <v>7322</v>
      </c>
      <c r="D796" s="11">
        <v>46192.526273148098</v>
      </c>
      <c r="E796" t="s">
        <v>7323</v>
      </c>
      <c r="F796" t="s">
        <v>6415</v>
      </c>
      <c r="G796" t="s">
        <v>7258</v>
      </c>
      <c r="H796" t="s">
        <v>6514</v>
      </c>
      <c r="I796" t="s">
        <v>55</v>
      </c>
      <c r="J796" t="s">
        <v>164</v>
      </c>
      <c r="K796" t="s">
        <v>7319</v>
      </c>
      <c r="L796" t="s">
        <v>7260</v>
      </c>
      <c r="M796" t="s">
        <v>7320</v>
      </c>
      <c r="N796" t="s">
        <v>6787</v>
      </c>
      <c r="O796" t="s">
        <v>6810</v>
      </c>
      <c r="P796">
        <v>2049000</v>
      </c>
      <c r="Q796" t="s">
        <v>6636</v>
      </c>
      <c r="R796" t="s">
        <v>6636</v>
      </c>
      <c r="S796" s="12"/>
      <c r="T796" s="13"/>
      <c r="U796" t="s">
        <v>6629</v>
      </c>
    </row>
    <row r="797" spans="1:21" x14ac:dyDescent="0.25">
      <c r="A797" t="s">
        <v>6619</v>
      </c>
      <c r="B797" s="12">
        <v>42049</v>
      </c>
      <c r="C797" t="s">
        <v>7322</v>
      </c>
      <c r="D797" s="11">
        <v>46192.526273148098</v>
      </c>
      <c r="E797" t="s">
        <v>7323</v>
      </c>
      <c r="F797" t="s">
        <v>6415</v>
      </c>
      <c r="G797" t="s">
        <v>7262</v>
      </c>
      <c r="H797" t="s">
        <v>6514</v>
      </c>
      <c r="I797" t="s">
        <v>55</v>
      </c>
      <c r="J797" t="s">
        <v>164</v>
      </c>
      <c r="K797" t="s">
        <v>7319</v>
      </c>
      <c r="L797" t="s">
        <v>7260</v>
      </c>
      <c r="M797" t="s">
        <v>7320</v>
      </c>
      <c r="N797" t="s">
        <v>6787</v>
      </c>
      <c r="O797" t="s">
        <v>6810</v>
      </c>
      <c r="P797">
        <v>2049000</v>
      </c>
      <c r="Q797" t="s">
        <v>6636</v>
      </c>
      <c r="R797" t="s">
        <v>6636</v>
      </c>
      <c r="S797" s="12"/>
      <c r="T797" s="13"/>
      <c r="U797" t="s">
        <v>6629</v>
      </c>
    </row>
    <row r="798" spans="1:21" x14ac:dyDescent="0.25">
      <c r="A798" t="s">
        <v>6619</v>
      </c>
      <c r="B798" s="12">
        <v>42049</v>
      </c>
      <c r="C798" t="s">
        <v>7322</v>
      </c>
      <c r="D798" s="11">
        <v>46192.526273148098</v>
      </c>
      <c r="E798" t="s">
        <v>7323</v>
      </c>
      <c r="F798" t="s">
        <v>6415</v>
      </c>
      <c r="G798" t="s">
        <v>7263</v>
      </c>
      <c r="H798" t="s">
        <v>6514</v>
      </c>
      <c r="I798" t="s">
        <v>55</v>
      </c>
      <c r="J798" t="s">
        <v>164</v>
      </c>
      <c r="K798" t="s">
        <v>7319</v>
      </c>
      <c r="L798" t="s">
        <v>7260</v>
      </c>
      <c r="M798" t="s">
        <v>7320</v>
      </c>
      <c r="N798" t="s">
        <v>6787</v>
      </c>
      <c r="O798" t="s">
        <v>6810</v>
      </c>
      <c r="P798">
        <v>2049000</v>
      </c>
      <c r="Q798" t="s">
        <v>6636</v>
      </c>
      <c r="R798" t="s">
        <v>6636</v>
      </c>
      <c r="S798" s="12"/>
      <c r="T798" s="13"/>
      <c r="U798" t="s">
        <v>6629</v>
      </c>
    </row>
    <row r="799" spans="1:21" x14ac:dyDescent="0.25">
      <c r="A799" t="s">
        <v>6619</v>
      </c>
      <c r="B799" s="12">
        <v>42049</v>
      </c>
      <c r="C799" t="s">
        <v>7322</v>
      </c>
      <c r="D799" s="11">
        <v>46192.526273148098</v>
      </c>
      <c r="E799" t="s">
        <v>7323</v>
      </c>
      <c r="F799" t="s">
        <v>6415</v>
      </c>
      <c r="G799" t="s">
        <v>7264</v>
      </c>
      <c r="H799" t="s">
        <v>6514</v>
      </c>
      <c r="I799" t="s">
        <v>55</v>
      </c>
      <c r="J799" t="s">
        <v>164</v>
      </c>
      <c r="K799" t="s">
        <v>7319</v>
      </c>
      <c r="L799" t="s">
        <v>7260</v>
      </c>
      <c r="M799" t="s">
        <v>7320</v>
      </c>
      <c r="N799" t="s">
        <v>6787</v>
      </c>
      <c r="O799" t="s">
        <v>6810</v>
      </c>
      <c r="P799">
        <v>2049000</v>
      </c>
      <c r="Q799" t="s">
        <v>6636</v>
      </c>
      <c r="R799" t="s">
        <v>6636</v>
      </c>
      <c r="S799" s="12"/>
      <c r="T799" s="13"/>
      <c r="U799" t="s">
        <v>6629</v>
      </c>
    </row>
    <row r="800" spans="1:21" x14ac:dyDescent="0.25">
      <c r="A800" t="s">
        <v>6619</v>
      </c>
      <c r="B800" s="12">
        <v>42049</v>
      </c>
      <c r="C800" t="s">
        <v>7322</v>
      </c>
      <c r="D800" s="11">
        <v>46192.526273148098</v>
      </c>
      <c r="E800" t="s">
        <v>7323</v>
      </c>
      <c r="F800" t="s">
        <v>6415</v>
      </c>
      <c r="G800" t="s">
        <v>7265</v>
      </c>
      <c r="H800" t="s">
        <v>6514</v>
      </c>
      <c r="I800" t="s">
        <v>55</v>
      </c>
      <c r="J800" t="s">
        <v>164</v>
      </c>
      <c r="K800" t="s">
        <v>7319</v>
      </c>
      <c r="L800" t="s">
        <v>7260</v>
      </c>
      <c r="M800" t="s">
        <v>7320</v>
      </c>
      <c r="N800" t="s">
        <v>6787</v>
      </c>
      <c r="O800" t="s">
        <v>6810</v>
      </c>
      <c r="P800">
        <v>2049000</v>
      </c>
      <c r="Q800" t="s">
        <v>6636</v>
      </c>
      <c r="R800" t="s">
        <v>6636</v>
      </c>
      <c r="S800" s="12"/>
      <c r="T800" s="13"/>
      <c r="U800" t="s">
        <v>6629</v>
      </c>
    </row>
    <row r="801" spans="1:21" x14ac:dyDescent="0.25">
      <c r="A801" t="s">
        <v>6619</v>
      </c>
      <c r="B801" s="12">
        <v>42049</v>
      </c>
      <c r="C801" t="s">
        <v>7322</v>
      </c>
      <c r="D801" s="11">
        <v>46192.526273148098</v>
      </c>
      <c r="E801" t="s">
        <v>7323</v>
      </c>
      <c r="F801" t="s">
        <v>6415</v>
      </c>
      <c r="G801" t="s">
        <v>7266</v>
      </c>
      <c r="H801" t="s">
        <v>6514</v>
      </c>
      <c r="I801" t="s">
        <v>55</v>
      </c>
      <c r="J801" t="s">
        <v>164</v>
      </c>
      <c r="K801" t="s">
        <v>7319</v>
      </c>
      <c r="L801" t="s">
        <v>7260</v>
      </c>
      <c r="M801" t="s">
        <v>7320</v>
      </c>
      <c r="N801" t="s">
        <v>6787</v>
      </c>
      <c r="O801" t="s">
        <v>6810</v>
      </c>
      <c r="P801">
        <v>2049000</v>
      </c>
      <c r="Q801" t="s">
        <v>6636</v>
      </c>
      <c r="R801" t="s">
        <v>6636</v>
      </c>
      <c r="S801" s="12"/>
      <c r="T801" s="13"/>
      <c r="U801" t="s">
        <v>6629</v>
      </c>
    </row>
    <row r="802" spans="1:21" x14ac:dyDescent="0.25">
      <c r="A802" t="s">
        <v>6619</v>
      </c>
      <c r="B802" s="12">
        <v>42058</v>
      </c>
      <c r="C802" t="s">
        <v>7324</v>
      </c>
      <c r="D802" s="11">
        <v>46192.587812500002</v>
      </c>
      <c r="E802" t="s">
        <v>7325</v>
      </c>
      <c r="F802" t="s">
        <v>6415</v>
      </c>
      <c r="G802" t="s">
        <v>7198</v>
      </c>
      <c r="H802" t="s">
        <v>6514</v>
      </c>
      <c r="I802" t="s">
        <v>55</v>
      </c>
      <c r="J802" t="s">
        <v>732</v>
      </c>
      <c r="K802" t="s">
        <v>7326</v>
      </c>
      <c r="L802" t="s">
        <v>7200</v>
      </c>
      <c r="M802" t="s">
        <v>7327</v>
      </c>
      <c r="N802" t="s">
        <v>7202</v>
      </c>
      <c r="O802" t="s">
        <v>7255</v>
      </c>
      <c r="P802">
        <v>3506990</v>
      </c>
      <c r="Q802" t="s">
        <v>6636</v>
      </c>
      <c r="R802" t="s">
        <v>6636</v>
      </c>
      <c r="S802" s="12"/>
      <c r="T802" s="13"/>
      <c r="U802" t="s">
        <v>6629</v>
      </c>
    </row>
    <row r="803" spans="1:21" x14ac:dyDescent="0.25">
      <c r="A803" t="s">
        <v>6619</v>
      </c>
      <c r="B803" s="12">
        <v>42058</v>
      </c>
      <c r="C803" t="s">
        <v>7324</v>
      </c>
      <c r="D803" s="11">
        <v>46192.587812500002</v>
      </c>
      <c r="E803" t="s">
        <v>7325</v>
      </c>
      <c r="F803" t="s">
        <v>6415</v>
      </c>
      <c r="G803" t="s">
        <v>7204</v>
      </c>
      <c r="H803" t="s">
        <v>6514</v>
      </c>
      <c r="I803" t="s">
        <v>55</v>
      </c>
      <c r="J803" t="s">
        <v>732</v>
      </c>
      <c r="K803" t="s">
        <v>7326</v>
      </c>
      <c r="L803" t="s">
        <v>7200</v>
      </c>
      <c r="M803" t="s">
        <v>7327</v>
      </c>
      <c r="N803" t="s">
        <v>7202</v>
      </c>
      <c r="O803" t="s">
        <v>7255</v>
      </c>
      <c r="P803">
        <v>3506990</v>
      </c>
      <c r="Q803" t="s">
        <v>6636</v>
      </c>
      <c r="R803" t="s">
        <v>6636</v>
      </c>
      <c r="S803" s="12"/>
      <c r="T803" s="13"/>
      <c r="U803" t="s">
        <v>6629</v>
      </c>
    </row>
    <row r="804" spans="1:21" x14ac:dyDescent="0.25">
      <c r="A804" t="s">
        <v>6619</v>
      </c>
      <c r="B804" s="12">
        <v>42058</v>
      </c>
      <c r="C804" t="s">
        <v>7324</v>
      </c>
      <c r="D804" s="11">
        <v>46192.587812500002</v>
      </c>
      <c r="E804" t="s">
        <v>7325</v>
      </c>
      <c r="F804" t="s">
        <v>6415</v>
      </c>
      <c r="G804" t="s">
        <v>7205</v>
      </c>
      <c r="H804" t="s">
        <v>6514</v>
      </c>
      <c r="I804" t="s">
        <v>55</v>
      </c>
      <c r="J804" t="s">
        <v>732</v>
      </c>
      <c r="K804" t="s">
        <v>7326</v>
      </c>
      <c r="L804" t="s">
        <v>7200</v>
      </c>
      <c r="M804" t="s">
        <v>7327</v>
      </c>
      <c r="N804" t="s">
        <v>7202</v>
      </c>
      <c r="O804" t="s">
        <v>7255</v>
      </c>
      <c r="P804">
        <v>3506990</v>
      </c>
      <c r="Q804" t="s">
        <v>6636</v>
      </c>
      <c r="R804" t="s">
        <v>6636</v>
      </c>
      <c r="S804" s="12"/>
      <c r="T804" s="13"/>
      <c r="U804" t="s">
        <v>6629</v>
      </c>
    </row>
    <row r="805" spans="1:21" x14ac:dyDescent="0.25">
      <c r="A805" t="s">
        <v>6619</v>
      </c>
      <c r="B805" s="12">
        <v>42058</v>
      </c>
      <c r="C805" t="s">
        <v>7324</v>
      </c>
      <c r="D805" s="11">
        <v>46192.587812500002</v>
      </c>
      <c r="E805" t="s">
        <v>7325</v>
      </c>
      <c r="F805" t="s">
        <v>6415</v>
      </c>
      <c r="G805" t="s">
        <v>7206</v>
      </c>
      <c r="H805" t="s">
        <v>6514</v>
      </c>
      <c r="I805" t="s">
        <v>55</v>
      </c>
      <c r="J805" t="s">
        <v>732</v>
      </c>
      <c r="K805" t="s">
        <v>7326</v>
      </c>
      <c r="L805" t="s">
        <v>7200</v>
      </c>
      <c r="M805" t="s">
        <v>7327</v>
      </c>
      <c r="N805" t="s">
        <v>7202</v>
      </c>
      <c r="O805" t="s">
        <v>7255</v>
      </c>
      <c r="P805">
        <v>3506990</v>
      </c>
      <c r="Q805" t="s">
        <v>6636</v>
      </c>
      <c r="R805" t="s">
        <v>6636</v>
      </c>
      <c r="S805" s="12"/>
      <c r="T805" s="13"/>
      <c r="U805" t="s">
        <v>6629</v>
      </c>
    </row>
    <row r="806" spans="1:21" x14ac:dyDescent="0.25">
      <c r="A806" t="s">
        <v>6619</v>
      </c>
      <c r="B806" s="12">
        <v>42058</v>
      </c>
      <c r="C806" t="s">
        <v>7324</v>
      </c>
      <c r="D806" s="11">
        <v>46192.587812500002</v>
      </c>
      <c r="E806" t="s">
        <v>7325</v>
      </c>
      <c r="F806" t="s">
        <v>6415</v>
      </c>
      <c r="G806" t="s">
        <v>7207</v>
      </c>
      <c r="H806" t="s">
        <v>6514</v>
      </c>
      <c r="I806" t="s">
        <v>55</v>
      </c>
      <c r="J806" t="s">
        <v>732</v>
      </c>
      <c r="K806" t="s">
        <v>7326</v>
      </c>
      <c r="L806" t="s">
        <v>7200</v>
      </c>
      <c r="M806" t="s">
        <v>7327</v>
      </c>
      <c r="N806" t="s">
        <v>7202</v>
      </c>
      <c r="O806" t="s">
        <v>7255</v>
      </c>
      <c r="P806">
        <v>3506990</v>
      </c>
      <c r="Q806" t="s">
        <v>6636</v>
      </c>
      <c r="R806" t="s">
        <v>6636</v>
      </c>
      <c r="S806" s="12"/>
      <c r="T806" s="13"/>
      <c r="U806" t="s">
        <v>6629</v>
      </c>
    </row>
    <row r="807" spans="1:21" x14ac:dyDescent="0.25">
      <c r="A807" t="s">
        <v>6619</v>
      </c>
      <c r="B807" s="12">
        <v>42058</v>
      </c>
      <c r="C807" t="s">
        <v>7324</v>
      </c>
      <c r="D807" s="11">
        <v>46192.587812500002</v>
      </c>
      <c r="E807" t="s">
        <v>7325</v>
      </c>
      <c r="F807" t="s">
        <v>6415</v>
      </c>
      <c r="G807" t="s">
        <v>7208</v>
      </c>
      <c r="H807" t="s">
        <v>6514</v>
      </c>
      <c r="I807" t="s">
        <v>55</v>
      </c>
      <c r="J807" t="s">
        <v>732</v>
      </c>
      <c r="K807" t="s">
        <v>7326</v>
      </c>
      <c r="L807" t="s">
        <v>7200</v>
      </c>
      <c r="M807" t="s">
        <v>7327</v>
      </c>
      <c r="N807" t="s">
        <v>7202</v>
      </c>
      <c r="O807" t="s">
        <v>7255</v>
      </c>
      <c r="P807">
        <v>3506990</v>
      </c>
      <c r="Q807" t="s">
        <v>6636</v>
      </c>
      <c r="R807" t="s">
        <v>6636</v>
      </c>
      <c r="S807" s="12"/>
      <c r="T807" s="13"/>
      <c r="U807" t="s">
        <v>6629</v>
      </c>
    </row>
    <row r="808" spans="1:21" x14ac:dyDescent="0.25">
      <c r="A808" t="s">
        <v>6619</v>
      </c>
      <c r="B808" s="12">
        <v>42058</v>
      </c>
      <c r="C808" t="s">
        <v>7324</v>
      </c>
      <c r="D808" s="11">
        <v>46192.587812500002</v>
      </c>
      <c r="E808" t="s">
        <v>7325</v>
      </c>
      <c r="F808" t="s">
        <v>6415</v>
      </c>
      <c r="G808" t="s">
        <v>7209</v>
      </c>
      <c r="H808" t="s">
        <v>6514</v>
      </c>
      <c r="I808" t="s">
        <v>55</v>
      </c>
      <c r="J808" t="s">
        <v>732</v>
      </c>
      <c r="K808" t="s">
        <v>7326</v>
      </c>
      <c r="L808" t="s">
        <v>7200</v>
      </c>
      <c r="M808" t="s">
        <v>7327</v>
      </c>
      <c r="N808" t="s">
        <v>7202</v>
      </c>
      <c r="O808" t="s">
        <v>7255</v>
      </c>
      <c r="P808">
        <v>3506990</v>
      </c>
      <c r="Q808" t="s">
        <v>6636</v>
      </c>
      <c r="R808" t="s">
        <v>6636</v>
      </c>
      <c r="S808" s="12"/>
      <c r="T808" s="13"/>
      <c r="U808" t="s">
        <v>6629</v>
      </c>
    </row>
    <row r="809" spans="1:21" x14ac:dyDescent="0.25">
      <c r="A809" t="s">
        <v>6619</v>
      </c>
      <c r="B809" s="12">
        <v>42058</v>
      </c>
      <c r="C809" t="s">
        <v>7324</v>
      </c>
      <c r="D809" s="11">
        <v>46192.587812500002</v>
      </c>
      <c r="E809" t="s">
        <v>7325</v>
      </c>
      <c r="F809" t="s">
        <v>6415</v>
      </c>
      <c r="G809" t="s">
        <v>7210</v>
      </c>
      <c r="H809" t="s">
        <v>6514</v>
      </c>
      <c r="I809" t="s">
        <v>55</v>
      </c>
      <c r="J809" t="s">
        <v>732</v>
      </c>
      <c r="K809" t="s">
        <v>7326</v>
      </c>
      <c r="L809" t="s">
        <v>7200</v>
      </c>
      <c r="M809" t="s">
        <v>7327</v>
      </c>
      <c r="N809" t="s">
        <v>7202</v>
      </c>
      <c r="O809" t="s">
        <v>7255</v>
      </c>
      <c r="P809">
        <v>3506990</v>
      </c>
      <c r="Q809" t="s">
        <v>6636</v>
      </c>
      <c r="R809" t="s">
        <v>6636</v>
      </c>
      <c r="S809" s="12"/>
      <c r="T809" s="13"/>
      <c r="U809" t="s">
        <v>6629</v>
      </c>
    </row>
    <row r="810" spans="1:21" x14ac:dyDescent="0.25">
      <c r="A810" t="s">
        <v>6619</v>
      </c>
      <c r="B810" s="12">
        <v>42058</v>
      </c>
      <c r="C810" t="s">
        <v>7324</v>
      </c>
      <c r="D810" s="11">
        <v>46192.587812500002</v>
      </c>
      <c r="E810" t="s">
        <v>7325</v>
      </c>
      <c r="F810" t="s">
        <v>6415</v>
      </c>
      <c r="G810" t="s">
        <v>7211</v>
      </c>
      <c r="H810" t="s">
        <v>6514</v>
      </c>
      <c r="I810" t="s">
        <v>55</v>
      </c>
      <c r="J810" t="s">
        <v>732</v>
      </c>
      <c r="K810" t="s">
        <v>7326</v>
      </c>
      <c r="L810" t="s">
        <v>7200</v>
      </c>
      <c r="M810" t="s">
        <v>7327</v>
      </c>
      <c r="N810" t="s">
        <v>7202</v>
      </c>
      <c r="O810" t="s">
        <v>7255</v>
      </c>
      <c r="P810">
        <v>3506990</v>
      </c>
      <c r="Q810" t="s">
        <v>6636</v>
      </c>
      <c r="R810" t="s">
        <v>6636</v>
      </c>
      <c r="S810" s="12"/>
      <c r="T810" s="13"/>
      <c r="U810" t="s">
        <v>6629</v>
      </c>
    </row>
    <row r="811" spans="1:21" x14ac:dyDescent="0.25">
      <c r="A811" t="s">
        <v>6637</v>
      </c>
      <c r="B811" s="12">
        <v>42114</v>
      </c>
      <c r="C811" t="s">
        <v>7328</v>
      </c>
      <c r="D811" s="11">
        <v>46193.424375000002</v>
      </c>
      <c r="E811" t="s">
        <v>7329</v>
      </c>
      <c r="F811" t="s">
        <v>6415</v>
      </c>
      <c r="G811" t="s">
        <v>7181</v>
      </c>
      <c r="H811" t="s">
        <v>6514</v>
      </c>
      <c r="I811" t="s">
        <v>55</v>
      </c>
      <c r="J811" t="s">
        <v>44</v>
      </c>
      <c r="K811" t="s">
        <v>7330</v>
      </c>
      <c r="L811" t="s">
        <v>7183</v>
      </c>
      <c r="M811" t="s">
        <v>7331</v>
      </c>
      <c r="N811" t="s">
        <v>6761</v>
      </c>
      <c r="O811" t="s">
        <v>6762</v>
      </c>
      <c r="P811">
        <v>2959900</v>
      </c>
      <c r="Q811" t="s">
        <v>6636</v>
      </c>
      <c r="R811" t="s">
        <v>6636</v>
      </c>
      <c r="S811" s="12"/>
      <c r="T811" s="13"/>
      <c r="U811" t="s">
        <v>6636</v>
      </c>
    </row>
    <row r="812" spans="1:21" x14ac:dyDescent="0.25">
      <c r="A812" t="s">
        <v>6637</v>
      </c>
      <c r="B812" s="12">
        <v>42114</v>
      </c>
      <c r="C812" t="s">
        <v>7328</v>
      </c>
      <c r="D812" s="11">
        <v>46193.424375000002</v>
      </c>
      <c r="E812" t="s">
        <v>7329</v>
      </c>
      <c r="F812" t="s">
        <v>6415</v>
      </c>
      <c r="G812" t="s">
        <v>7186</v>
      </c>
      <c r="H812" t="s">
        <v>6514</v>
      </c>
      <c r="I812" t="s">
        <v>55</v>
      </c>
      <c r="J812" t="s">
        <v>44</v>
      </c>
      <c r="K812" t="s">
        <v>7330</v>
      </c>
      <c r="L812" t="s">
        <v>7183</v>
      </c>
      <c r="M812" t="s">
        <v>7331</v>
      </c>
      <c r="N812" t="s">
        <v>6761</v>
      </c>
      <c r="O812" t="s">
        <v>6762</v>
      </c>
      <c r="P812">
        <v>2959900</v>
      </c>
      <c r="Q812" t="s">
        <v>6636</v>
      </c>
      <c r="R812" t="s">
        <v>6636</v>
      </c>
      <c r="S812" s="12"/>
      <c r="T812" s="13"/>
      <c r="U812" t="s">
        <v>6636</v>
      </c>
    </row>
    <row r="813" spans="1:21" x14ac:dyDescent="0.25">
      <c r="A813" t="s">
        <v>6637</v>
      </c>
      <c r="B813" s="12">
        <v>42114</v>
      </c>
      <c r="C813" t="s">
        <v>7328</v>
      </c>
      <c r="D813" s="11">
        <v>46193.424375000002</v>
      </c>
      <c r="E813" t="s">
        <v>7329</v>
      </c>
      <c r="F813" t="s">
        <v>6415</v>
      </c>
      <c r="G813" t="s">
        <v>7187</v>
      </c>
      <c r="H813" t="s">
        <v>6514</v>
      </c>
      <c r="I813" t="s">
        <v>55</v>
      </c>
      <c r="J813" t="s">
        <v>44</v>
      </c>
      <c r="K813" t="s">
        <v>7330</v>
      </c>
      <c r="L813" t="s">
        <v>7183</v>
      </c>
      <c r="M813" t="s">
        <v>7331</v>
      </c>
      <c r="N813" t="s">
        <v>6761</v>
      </c>
      <c r="O813" t="s">
        <v>6762</v>
      </c>
      <c r="P813">
        <v>2959900</v>
      </c>
      <c r="Q813" t="s">
        <v>6636</v>
      </c>
      <c r="R813" t="s">
        <v>6636</v>
      </c>
      <c r="S813" s="12"/>
      <c r="T813" s="13"/>
      <c r="U813" t="s">
        <v>6636</v>
      </c>
    </row>
    <row r="814" spans="1:21" x14ac:dyDescent="0.25">
      <c r="A814" t="s">
        <v>6637</v>
      </c>
      <c r="B814" s="12">
        <v>42114</v>
      </c>
      <c r="C814" t="s">
        <v>7328</v>
      </c>
      <c r="D814" s="11">
        <v>46193.424375000002</v>
      </c>
      <c r="E814" t="s">
        <v>7329</v>
      </c>
      <c r="F814" t="s">
        <v>6415</v>
      </c>
      <c r="G814" t="s">
        <v>7188</v>
      </c>
      <c r="H814" t="s">
        <v>6514</v>
      </c>
      <c r="I814" t="s">
        <v>55</v>
      </c>
      <c r="J814" t="s">
        <v>44</v>
      </c>
      <c r="K814" t="s">
        <v>7330</v>
      </c>
      <c r="L814" t="s">
        <v>7183</v>
      </c>
      <c r="M814" t="s">
        <v>7331</v>
      </c>
      <c r="N814" t="s">
        <v>6761</v>
      </c>
      <c r="O814" t="s">
        <v>6762</v>
      </c>
      <c r="P814">
        <v>2959900</v>
      </c>
      <c r="Q814" t="s">
        <v>6636</v>
      </c>
      <c r="R814" t="s">
        <v>6636</v>
      </c>
      <c r="S814" s="12"/>
      <c r="T814" s="13"/>
      <c r="U814" t="s">
        <v>6636</v>
      </c>
    </row>
    <row r="815" spans="1:21" x14ac:dyDescent="0.25">
      <c r="A815" t="s">
        <v>6637</v>
      </c>
      <c r="B815" s="12">
        <v>42114</v>
      </c>
      <c r="C815" t="s">
        <v>7328</v>
      </c>
      <c r="D815" s="11">
        <v>46193.424375000002</v>
      </c>
      <c r="E815" t="s">
        <v>7329</v>
      </c>
      <c r="F815" t="s">
        <v>6415</v>
      </c>
      <c r="G815" t="s">
        <v>7189</v>
      </c>
      <c r="H815" t="s">
        <v>6514</v>
      </c>
      <c r="I815" t="s">
        <v>55</v>
      </c>
      <c r="J815" t="s">
        <v>44</v>
      </c>
      <c r="K815" t="s">
        <v>7330</v>
      </c>
      <c r="L815" t="s">
        <v>7183</v>
      </c>
      <c r="M815" t="s">
        <v>7331</v>
      </c>
      <c r="N815" t="s">
        <v>6761</v>
      </c>
      <c r="O815" t="s">
        <v>6762</v>
      </c>
      <c r="P815">
        <v>2959900</v>
      </c>
      <c r="Q815" t="s">
        <v>6636</v>
      </c>
      <c r="R815" t="s">
        <v>6636</v>
      </c>
      <c r="S815" s="12"/>
      <c r="T815" s="13"/>
      <c r="U815" t="s">
        <v>6636</v>
      </c>
    </row>
    <row r="816" spans="1:21" x14ac:dyDescent="0.25">
      <c r="A816" t="s">
        <v>6637</v>
      </c>
      <c r="B816" s="12">
        <v>42114</v>
      </c>
      <c r="C816" t="s">
        <v>7328</v>
      </c>
      <c r="D816" s="11">
        <v>46193.424375000002</v>
      </c>
      <c r="E816" t="s">
        <v>7329</v>
      </c>
      <c r="F816" t="s">
        <v>6415</v>
      </c>
      <c r="G816" t="s">
        <v>7190</v>
      </c>
      <c r="H816" t="s">
        <v>6514</v>
      </c>
      <c r="I816" t="s">
        <v>55</v>
      </c>
      <c r="J816" t="s">
        <v>44</v>
      </c>
      <c r="K816" t="s">
        <v>7330</v>
      </c>
      <c r="L816" t="s">
        <v>7183</v>
      </c>
      <c r="M816" t="s">
        <v>7331</v>
      </c>
      <c r="N816" t="s">
        <v>6761</v>
      </c>
      <c r="O816" t="s">
        <v>6762</v>
      </c>
      <c r="P816">
        <v>2959900</v>
      </c>
      <c r="Q816" t="s">
        <v>6636</v>
      </c>
      <c r="R816" t="s">
        <v>6636</v>
      </c>
      <c r="S816" s="12"/>
      <c r="T816" s="13"/>
      <c r="U816" t="s">
        <v>6636</v>
      </c>
    </row>
    <row r="817" spans="1:21" x14ac:dyDescent="0.25">
      <c r="A817" t="s">
        <v>6637</v>
      </c>
      <c r="B817" s="12">
        <v>42114</v>
      </c>
      <c r="C817" t="s">
        <v>7328</v>
      </c>
      <c r="D817" s="11">
        <v>46193.424375000002</v>
      </c>
      <c r="E817" t="s">
        <v>7329</v>
      </c>
      <c r="F817" t="s">
        <v>6415</v>
      </c>
      <c r="G817" t="s">
        <v>7191</v>
      </c>
      <c r="H817" t="s">
        <v>6514</v>
      </c>
      <c r="I817" t="s">
        <v>55</v>
      </c>
      <c r="J817" t="s">
        <v>44</v>
      </c>
      <c r="K817" t="s">
        <v>7330</v>
      </c>
      <c r="L817" t="s">
        <v>7183</v>
      </c>
      <c r="M817" t="s">
        <v>7331</v>
      </c>
      <c r="N817" t="s">
        <v>6761</v>
      </c>
      <c r="O817" t="s">
        <v>6762</v>
      </c>
      <c r="P817">
        <v>2959900</v>
      </c>
      <c r="Q817" t="s">
        <v>6636</v>
      </c>
      <c r="R817" t="s">
        <v>6636</v>
      </c>
      <c r="S817" s="12"/>
      <c r="T817" s="13"/>
      <c r="U817" t="s">
        <v>6636</v>
      </c>
    </row>
    <row r="818" spans="1:21" x14ac:dyDescent="0.25">
      <c r="A818" t="s">
        <v>6637</v>
      </c>
      <c r="B818" s="12">
        <v>42114</v>
      </c>
      <c r="C818" t="s">
        <v>7328</v>
      </c>
      <c r="D818" s="11">
        <v>46193.424375000002</v>
      </c>
      <c r="E818" t="s">
        <v>7329</v>
      </c>
      <c r="F818" t="s">
        <v>6415</v>
      </c>
      <c r="G818" t="s">
        <v>7192</v>
      </c>
      <c r="H818" t="s">
        <v>6514</v>
      </c>
      <c r="I818" t="s">
        <v>55</v>
      </c>
      <c r="J818" t="s">
        <v>44</v>
      </c>
      <c r="K818" t="s">
        <v>7330</v>
      </c>
      <c r="L818" t="s">
        <v>7183</v>
      </c>
      <c r="M818" t="s">
        <v>7331</v>
      </c>
      <c r="N818" t="s">
        <v>6761</v>
      </c>
      <c r="O818" t="s">
        <v>6762</v>
      </c>
      <c r="P818">
        <v>2959900</v>
      </c>
      <c r="Q818" t="s">
        <v>6636</v>
      </c>
      <c r="R818" t="s">
        <v>6636</v>
      </c>
      <c r="S818" s="12"/>
      <c r="T818" s="13"/>
      <c r="U818" t="s">
        <v>6636</v>
      </c>
    </row>
    <row r="819" spans="1:21" x14ac:dyDescent="0.25">
      <c r="A819" t="s">
        <v>6637</v>
      </c>
      <c r="B819" s="12">
        <v>42114</v>
      </c>
      <c r="C819" t="s">
        <v>7328</v>
      </c>
      <c r="D819" s="11">
        <v>46193.424375000002</v>
      </c>
      <c r="E819" t="s">
        <v>7329</v>
      </c>
      <c r="F819" t="s">
        <v>6415</v>
      </c>
      <c r="G819" t="s">
        <v>7193</v>
      </c>
      <c r="H819" t="s">
        <v>6514</v>
      </c>
      <c r="I819" t="s">
        <v>55</v>
      </c>
      <c r="J819" t="s">
        <v>44</v>
      </c>
      <c r="K819" t="s">
        <v>7330</v>
      </c>
      <c r="L819" t="s">
        <v>7183</v>
      </c>
      <c r="M819" t="s">
        <v>7331</v>
      </c>
      <c r="N819" t="s">
        <v>6761</v>
      </c>
      <c r="O819" t="s">
        <v>6762</v>
      </c>
      <c r="P819">
        <v>2959900</v>
      </c>
      <c r="Q819" t="s">
        <v>6636</v>
      </c>
      <c r="R819" t="s">
        <v>6636</v>
      </c>
      <c r="S819" s="12"/>
      <c r="T819" s="13"/>
      <c r="U819" t="s">
        <v>6636</v>
      </c>
    </row>
    <row r="820" spans="1:21" x14ac:dyDescent="0.25">
      <c r="A820" t="s">
        <v>6637</v>
      </c>
      <c r="B820" s="12">
        <v>42114</v>
      </c>
      <c r="C820" t="s">
        <v>7328</v>
      </c>
      <c r="D820" s="11">
        <v>46193.424375000002</v>
      </c>
      <c r="E820" t="s">
        <v>7329</v>
      </c>
      <c r="F820" t="s">
        <v>6415</v>
      </c>
      <c r="G820" t="s">
        <v>7194</v>
      </c>
      <c r="H820" t="s">
        <v>6514</v>
      </c>
      <c r="I820" t="s">
        <v>55</v>
      </c>
      <c r="J820" t="s">
        <v>44</v>
      </c>
      <c r="K820" t="s">
        <v>7330</v>
      </c>
      <c r="L820" t="s">
        <v>7183</v>
      </c>
      <c r="M820" t="s">
        <v>7331</v>
      </c>
      <c r="N820" t="s">
        <v>6761</v>
      </c>
      <c r="O820" t="s">
        <v>6762</v>
      </c>
      <c r="P820">
        <v>2959900</v>
      </c>
      <c r="Q820" t="s">
        <v>6636</v>
      </c>
      <c r="R820" t="s">
        <v>6636</v>
      </c>
      <c r="S820" s="12"/>
      <c r="T820" s="13"/>
      <c r="U820" t="s">
        <v>6636</v>
      </c>
    </row>
    <row r="821" spans="1:21" x14ac:dyDescent="0.25">
      <c r="A821" t="s">
        <v>6637</v>
      </c>
      <c r="B821" s="12">
        <v>42114</v>
      </c>
      <c r="C821" t="s">
        <v>7328</v>
      </c>
      <c r="D821" s="11">
        <v>46193.424375000002</v>
      </c>
      <c r="E821" t="s">
        <v>7329</v>
      </c>
      <c r="F821" t="s">
        <v>6415</v>
      </c>
      <c r="G821" t="s">
        <v>7195</v>
      </c>
      <c r="H821" t="s">
        <v>6514</v>
      </c>
      <c r="I821" t="s">
        <v>55</v>
      </c>
      <c r="J821" t="s">
        <v>44</v>
      </c>
      <c r="K821" t="s">
        <v>7330</v>
      </c>
      <c r="L821" t="s">
        <v>7183</v>
      </c>
      <c r="M821" t="s">
        <v>7331</v>
      </c>
      <c r="N821" t="s">
        <v>6761</v>
      </c>
      <c r="O821" t="s">
        <v>6762</v>
      </c>
      <c r="P821">
        <v>2959900</v>
      </c>
      <c r="Q821" t="s">
        <v>6636</v>
      </c>
      <c r="R821" t="s">
        <v>6636</v>
      </c>
      <c r="S821" s="12"/>
      <c r="T821" s="13"/>
      <c r="U821" t="s">
        <v>6636</v>
      </c>
    </row>
    <row r="822" spans="1:21" x14ac:dyDescent="0.25">
      <c r="A822" t="s">
        <v>6619</v>
      </c>
      <c r="B822" s="12">
        <v>42114</v>
      </c>
      <c r="C822" t="s">
        <v>7328</v>
      </c>
      <c r="D822" s="11">
        <v>46193.496168981503</v>
      </c>
      <c r="E822" t="s">
        <v>7329</v>
      </c>
      <c r="F822" t="s">
        <v>6415</v>
      </c>
      <c r="G822" t="s">
        <v>7181</v>
      </c>
      <c r="H822" t="s">
        <v>6514</v>
      </c>
      <c r="I822" t="s">
        <v>55</v>
      </c>
      <c r="J822" t="s">
        <v>44</v>
      </c>
      <c r="K822" t="s">
        <v>7330</v>
      </c>
      <c r="L822" t="s">
        <v>7183</v>
      </c>
      <c r="M822" t="s">
        <v>7331</v>
      </c>
      <c r="N822" t="s">
        <v>6761</v>
      </c>
      <c r="O822" t="s">
        <v>6762</v>
      </c>
      <c r="P822">
        <v>2959900</v>
      </c>
      <c r="Q822" t="s">
        <v>6636</v>
      </c>
      <c r="R822" t="s">
        <v>6636</v>
      </c>
      <c r="S822" s="12"/>
      <c r="T822" s="13"/>
      <c r="U822" t="s">
        <v>6636</v>
      </c>
    </row>
    <row r="823" spans="1:21" x14ac:dyDescent="0.25">
      <c r="A823" t="s">
        <v>6619</v>
      </c>
      <c r="B823" s="12">
        <v>42114</v>
      </c>
      <c r="C823" t="s">
        <v>7328</v>
      </c>
      <c r="D823" s="11">
        <v>46193.496168981503</v>
      </c>
      <c r="E823" t="s">
        <v>7329</v>
      </c>
      <c r="F823" t="s">
        <v>6415</v>
      </c>
      <c r="G823" t="s">
        <v>7186</v>
      </c>
      <c r="H823" t="s">
        <v>6514</v>
      </c>
      <c r="I823" t="s">
        <v>55</v>
      </c>
      <c r="J823" t="s">
        <v>44</v>
      </c>
      <c r="K823" t="s">
        <v>7330</v>
      </c>
      <c r="L823" t="s">
        <v>7183</v>
      </c>
      <c r="M823" t="s">
        <v>7331</v>
      </c>
      <c r="N823" t="s">
        <v>6761</v>
      </c>
      <c r="O823" t="s">
        <v>6762</v>
      </c>
      <c r="P823">
        <v>2959900</v>
      </c>
      <c r="Q823" t="s">
        <v>6636</v>
      </c>
      <c r="R823" t="s">
        <v>6636</v>
      </c>
      <c r="S823" s="12"/>
      <c r="T823" s="13"/>
      <c r="U823" t="s">
        <v>6636</v>
      </c>
    </row>
    <row r="824" spans="1:21" x14ac:dyDescent="0.25">
      <c r="A824" t="s">
        <v>6619</v>
      </c>
      <c r="B824" s="12">
        <v>42114</v>
      </c>
      <c r="C824" t="s">
        <v>7328</v>
      </c>
      <c r="D824" s="11">
        <v>46193.496168981503</v>
      </c>
      <c r="E824" t="s">
        <v>7329</v>
      </c>
      <c r="F824" t="s">
        <v>6415</v>
      </c>
      <c r="G824" t="s">
        <v>7187</v>
      </c>
      <c r="H824" t="s">
        <v>6514</v>
      </c>
      <c r="I824" t="s">
        <v>55</v>
      </c>
      <c r="J824" t="s">
        <v>44</v>
      </c>
      <c r="K824" t="s">
        <v>7330</v>
      </c>
      <c r="L824" t="s">
        <v>7183</v>
      </c>
      <c r="M824" t="s">
        <v>7331</v>
      </c>
      <c r="N824" t="s">
        <v>6761</v>
      </c>
      <c r="O824" t="s">
        <v>6762</v>
      </c>
      <c r="P824">
        <v>2959900</v>
      </c>
      <c r="Q824" t="s">
        <v>6636</v>
      </c>
      <c r="R824" t="s">
        <v>6636</v>
      </c>
      <c r="S824" s="12"/>
      <c r="T824" s="13"/>
      <c r="U824" t="s">
        <v>6636</v>
      </c>
    </row>
    <row r="825" spans="1:21" x14ac:dyDescent="0.25">
      <c r="A825" t="s">
        <v>6619</v>
      </c>
      <c r="B825" s="12">
        <v>42114</v>
      </c>
      <c r="C825" t="s">
        <v>7328</v>
      </c>
      <c r="D825" s="11">
        <v>46193.496168981503</v>
      </c>
      <c r="E825" t="s">
        <v>7329</v>
      </c>
      <c r="F825" t="s">
        <v>6415</v>
      </c>
      <c r="G825" t="s">
        <v>7188</v>
      </c>
      <c r="H825" t="s">
        <v>6514</v>
      </c>
      <c r="I825" t="s">
        <v>55</v>
      </c>
      <c r="J825" t="s">
        <v>44</v>
      </c>
      <c r="K825" t="s">
        <v>7330</v>
      </c>
      <c r="L825" t="s">
        <v>7183</v>
      </c>
      <c r="M825" t="s">
        <v>7331</v>
      </c>
      <c r="N825" t="s">
        <v>6761</v>
      </c>
      <c r="O825" t="s">
        <v>6762</v>
      </c>
      <c r="P825">
        <v>2959900</v>
      </c>
      <c r="Q825" t="s">
        <v>6636</v>
      </c>
      <c r="R825" t="s">
        <v>6636</v>
      </c>
      <c r="S825" s="12"/>
      <c r="T825" s="13"/>
      <c r="U825" t="s">
        <v>6636</v>
      </c>
    </row>
    <row r="826" spans="1:21" x14ac:dyDescent="0.25">
      <c r="A826" t="s">
        <v>6619</v>
      </c>
      <c r="B826" s="12">
        <v>42114</v>
      </c>
      <c r="C826" t="s">
        <v>7328</v>
      </c>
      <c r="D826" s="11">
        <v>46193.496168981503</v>
      </c>
      <c r="E826" t="s">
        <v>7329</v>
      </c>
      <c r="F826" t="s">
        <v>6415</v>
      </c>
      <c r="G826" t="s">
        <v>7189</v>
      </c>
      <c r="H826" t="s">
        <v>6514</v>
      </c>
      <c r="I826" t="s">
        <v>55</v>
      </c>
      <c r="J826" t="s">
        <v>44</v>
      </c>
      <c r="K826" t="s">
        <v>7330</v>
      </c>
      <c r="L826" t="s">
        <v>7183</v>
      </c>
      <c r="M826" t="s">
        <v>7331</v>
      </c>
      <c r="N826" t="s">
        <v>6761</v>
      </c>
      <c r="O826" t="s">
        <v>6762</v>
      </c>
      <c r="P826">
        <v>2959900</v>
      </c>
      <c r="Q826" t="s">
        <v>6636</v>
      </c>
      <c r="R826" t="s">
        <v>6636</v>
      </c>
      <c r="S826" s="12"/>
      <c r="T826" s="13"/>
      <c r="U826" t="s">
        <v>6636</v>
      </c>
    </row>
    <row r="827" spans="1:21" x14ac:dyDescent="0.25">
      <c r="A827" t="s">
        <v>6619</v>
      </c>
      <c r="B827" s="12">
        <v>42114</v>
      </c>
      <c r="C827" t="s">
        <v>7328</v>
      </c>
      <c r="D827" s="11">
        <v>46193.496168981503</v>
      </c>
      <c r="E827" t="s">
        <v>7329</v>
      </c>
      <c r="F827" t="s">
        <v>6415</v>
      </c>
      <c r="G827" t="s">
        <v>7190</v>
      </c>
      <c r="H827" t="s">
        <v>6514</v>
      </c>
      <c r="I827" t="s">
        <v>55</v>
      </c>
      <c r="J827" t="s">
        <v>44</v>
      </c>
      <c r="K827" t="s">
        <v>7330</v>
      </c>
      <c r="L827" t="s">
        <v>7183</v>
      </c>
      <c r="M827" t="s">
        <v>7331</v>
      </c>
      <c r="N827" t="s">
        <v>6761</v>
      </c>
      <c r="O827" t="s">
        <v>6762</v>
      </c>
      <c r="P827">
        <v>2959900</v>
      </c>
      <c r="Q827" t="s">
        <v>6636</v>
      </c>
      <c r="R827" t="s">
        <v>6636</v>
      </c>
      <c r="S827" s="12"/>
      <c r="T827" s="13"/>
      <c r="U827" t="s">
        <v>6636</v>
      </c>
    </row>
    <row r="828" spans="1:21" x14ac:dyDescent="0.25">
      <c r="A828" t="s">
        <v>6619</v>
      </c>
      <c r="B828" s="12">
        <v>42114</v>
      </c>
      <c r="C828" t="s">
        <v>7328</v>
      </c>
      <c r="D828" s="11">
        <v>46193.496168981503</v>
      </c>
      <c r="E828" t="s">
        <v>7329</v>
      </c>
      <c r="F828" t="s">
        <v>6415</v>
      </c>
      <c r="G828" t="s">
        <v>7191</v>
      </c>
      <c r="H828" t="s">
        <v>6514</v>
      </c>
      <c r="I828" t="s">
        <v>55</v>
      </c>
      <c r="J828" t="s">
        <v>44</v>
      </c>
      <c r="K828" t="s">
        <v>7330</v>
      </c>
      <c r="L828" t="s">
        <v>7183</v>
      </c>
      <c r="M828" t="s">
        <v>7331</v>
      </c>
      <c r="N828" t="s">
        <v>6761</v>
      </c>
      <c r="O828" t="s">
        <v>6762</v>
      </c>
      <c r="P828">
        <v>2959900</v>
      </c>
      <c r="Q828" t="s">
        <v>6636</v>
      </c>
      <c r="R828" t="s">
        <v>6636</v>
      </c>
      <c r="S828" s="12"/>
      <c r="T828" s="13"/>
      <c r="U828" t="s">
        <v>6636</v>
      </c>
    </row>
    <row r="829" spans="1:21" x14ac:dyDescent="0.25">
      <c r="A829" t="s">
        <v>6619</v>
      </c>
      <c r="B829" s="12">
        <v>42114</v>
      </c>
      <c r="C829" t="s">
        <v>7328</v>
      </c>
      <c r="D829" s="11">
        <v>46193.496168981503</v>
      </c>
      <c r="E829" t="s">
        <v>7329</v>
      </c>
      <c r="F829" t="s">
        <v>6415</v>
      </c>
      <c r="G829" t="s">
        <v>7192</v>
      </c>
      <c r="H829" t="s">
        <v>6514</v>
      </c>
      <c r="I829" t="s">
        <v>55</v>
      </c>
      <c r="J829" t="s">
        <v>44</v>
      </c>
      <c r="K829" t="s">
        <v>7330</v>
      </c>
      <c r="L829" t="s">
        <v>7183</v>
      </c>
      <c r="M829" t="s">
        <v>7331</v>
      </c>
      <c r="N829" t="s">
        <v>6761</v>
      </c>
      <c r="O829" t="s">
        <v>6762</v>
      </c>
      <c r="P829">
        <v>2959900</v>
      </c>
      <c r="Q829" t="s">
        <v>6636</v>
      </c>
      <c r="R829" t="s">
        <v>6636</v>
      </c>
      <c r="S829" s="12"/>
      <c r="T829" s="13"/>
      <c r="U829" t="s">
        <v>6636</v>
      </c>
    </row>
    <row r="830" spans="1:21" x14ac:dyDescent="0.25">
      <c r="A830" t="s">
        <v>6619</v>
      </c>
      <c r="B830" s="12">
        <v>42114</v>
      </c>
      <c r="C830" t="s">
        <v>7328</v>
      </c>
      <c r="D830" s="11">
        <v>46193.496168981503</v>
      </c>
      <c r="E830" t="s">
        <v>7329</v>
      </c>
      <c r="F830" t="s">
        <v>6415</v>
      </c>
      <c r="G830" t="s">
        <v>7193</v>
      </c>
      <c r="H830" t="s">
        <v>6514</v>
      </c>
      <c r="I830" t="s">
        <v>55</v>
      </c>
      <c r="J830" t="s">
        <v>44</v>
      </c>
      <c r="K830" t="s">
        <v>7330</v>
      </c>
      <c r="L830" t="s">
        <v>7183</v>
      </c>
      <c r="M830" t="s">
        <v>7331</v>
      </c>
      <c r="N830" t="s">
        <v>6761</v>
      </c>
      <c r="O830" t="s">
        <v>6762</v>
      </c>
      <c r="P830">
        <v>2959900</v>
      </c>
      <c r="Q830" t="s">
        <v>6636</v>
      </c>
      <c r="R830" t="s">
        <v>6636</v>
      </c>
      <c r="S830" s="12"/>
      <c r="T830" s="13"/>
      <c r="U830" t="s">
        <v>6636</v>
      </c>
    </row>
    <row r="831" spans="1:21" x14ac:dyDescent="0.25">
      <c r="A831" t="s">
        <v>6619</v>
      </c>
      <c r="B831" s="12">
        <v>42114</v>
      </c>
      <c r="C831" t="s">
        <v>7328</v>
      </c>
      <c r="D831" s="11">
        <v>46193.496168981503</v>
      </c>
      <c r="E831" t="s">
        <v>7329</v>
      </c>
      <c r="F831" t="s">
        <v>6415</v>
      </c>
      <c r="G831" t="s">
        <v>7194</v>
      </c>
      <c r="H831" t="s">
        <v>6514</v>
      </c>
      <c r="I831" t="s">
        <v>55</v>
      </c>
      <c r="J831" t="s">
        <v>44</v>
      </c>
      <c r="K831" t="s">
        <v>7330</v>
      </c>
      <c r="L831" t="s">
        <v>7183</v>
      </c>
      <c r="M831" t="s">
        <v>7331</v>
      </c>
      <c r="N831" t="s">
        <v>6761</v>
      </c>
      <c r="O831" t="s">
        <v>6762</v>
      </c>
      <c r="P831">
        <v>2959900</v>
      </c>
      <c r="Q831" t="s">
        <v>6636</v>
      </c>
      <c r="R831" t="s">
        <v>6636</v>
      </c>
      <c r="S831" s="12"/>
      <c r="T831" s="13"/>
      <c r="U831" t="s">
        <v>6636</v>
      </c>
    </row>
    <row r="832" spans="1:21" x14ac:dyDescent="0.25">
      <c r="A832" t="s">
        <v>6619</v>
      </c>
      <c r="B832" s="12">
        <v>42114</v>
      </c>
      <c r="C832" t="s">
        <v>7328</v>
      </c>
      <c r="D832" s="11">
        <v>46193.496168981503</v>
      </c>
      <c r="E832" t="s">
        <v>7329</v>
      </c>
      <c r="F832" t="s">
        <v>6415</v>
      </c>
      <c r="G832" t="s">
        <v>7195</v>
      </c>
      <c r="H832" t="s">
        <v>6514</v>
      </c>
      <c r="I832" t="s">
        <v>55</v>
      </c>
      <c r="J832" t="s">
        <v>44</v>
      </c>
      <c r="K832" t="s">
        <v>7330</v>
      </c>
      <c r="L832" t="s">
        <v>7183</v>
      </c>
      <c r="M832" t="s">
        <v>7331</v>
      </c>
      <c r="N832" t="s">
        <v>6761</v>
      </c>
      <c r="O832" t="s">
        <v>6762</v>
      </c>
      <c r="P832">
        <v>2959900</v>
      </c>
      <c r="Q832" t="s">
        <v>6636</v>
      </c>
      <c r="R832" t="s">
        <v>6636</v>
      </c>
      <c r="S832" s="12"/>
      <c r="T832" s="13"/>
      <c r="U832" t="s">
        <v>6636</v>
      </c>
    </row>
    <row r="833" spans="1:21" x14ac:dyDescent="0.25">
      <c r="A833" t="s">
        <v>6637</v>
      </c>
      <c r="B833" s="12">
        <v>42218</v>
      </c>
      <c r="C833" t="s">
        <v>7332</v>
      </c>
      <c r="D833" s="11">
        <v>46193.525601851798</v>
      </c>
      <c r="E833" t="s">
        <v>7333</v>
      </c>
      <c r="F833" t="s">
        <v>6415</v>
      </c>
      <c r="G833" t="s">
        <v>7258</v>
      </c>
      <c r="H833" t="s">
        <v>6514</v>
      </c>
      <c r="I833" t="s">
        <v>55</v>
      </c>
      <c r="J833" t="s">
        <v>164</v>
      </c>
      <c r="K833" t="s">
        <v>7334</v>
      </c>
      <c r="L833" t="s">
        <v>7260</v>
      </c>
      <c r="M833" t="s">
        <v>7335</v>
      </c>
      <c r="N833" t="s">
        <v>6787</v>
      </c>
      <c r="O833" t="s">
        <v>6810</v>
      </c>
      <c r="P833">
        <v>2449000</v>
      </c>
      <c r="Q833" t="s">
        <v>6636</v>
      </c>
      <c r="R833" t="s">
        <v>6636</v>
      </c>
      <c r="S833" s="12"/>
      <c r="T833" s="13"/>
      <c r="U833" t="s">
        <v>6629</v>
      </c>
    </row>
    <row r="834" spans="1:21" x14ac:dyDescent="0.25">
      <c r="A834" t="s">
        <v>6637</v>
      </c>
      <c r="B834" s="12">
        <v>42218</v>
      </c>
      <c r="C834" t="s">
        <v>7332</v>
      </c>
      <c r="D834" s="11">
        <v>46193.525601851798</v>
      </c>
      <c r="E834" t="s">
        <v>7333</v>
      </c>
      <c r="F834" t="s">
        <v>6415</v>
      </c>
      <c r="G834" t="s">
        <v>7262</v>
      </c>
      <c r="H834" t="s">
        <v>6514</v>
      </c>
      <c r="I834" t="s">
        <v>55</v>
      </c>
      <c r="J834" t="s">
        <v>164</v>
      </c>
      <c r="K834" t="s">
        <v>7334</v>
      </c>
      <c r="L834" t="s">
        <v>7260</v>
      </c>
      <c r="M834" t="s">
        <v>7335</v>
      </c>
      <c r="N834" t="s">
        <v>6787</v>
      </c>
      <c r="O834" t="s">
        <v>6810</v>
      </c>
      <c r="P834">
        <v>2449000</v>
      </c>
      <c r="Q834" t="s">
        <v>6636</v>
      </c>
      <c r="R834" t="s">
        <v>6636</v>
      </c>
      <c r="S834" s="12"/>
      <c r="T834" s="13"/>
      <c r="U834" t="s">
        <v>6629</v>
      </c>
    </row>
    <row r="835" spans="1:21" x14ac:dyDescent="0.25">
      <c r="A835" t="s">
        <v>6637</v>
      </c>
      <c r="B835" s="12">
        <v>42218</v>
      </c>
      <c r="C835" t="s">
        <v>7332</v>
      </c>
      <c r="D835" s="11">
        <v>46193.525601851798</v>
      </c>
      <c r="E835" t="s">
        <v>7333</v>
      </c>
      <c r="F835" t="s">
        <v>6415</v>
      </c>
      <c r="G835" t="s">
        <v>7263</v>
      </c>
      <c r="H835" t="s">
        <v>6514</v>
      </c>
      <c r="I835" t="s">
        <v>55</v>
      </c>
      <c r="J835" t="s">
        <v>164</v>
      </c>
      <c r="K835" t="s">
        <v>7334</v>
      </c>
      <c r="L835" t="s">
        <v>7260</v>
      </c>
      <c r="M835" t="s">
        <v>7335</v>
      </c>
      <c r="N835" t="s">
        <v>6787</v>
      </c>
      <c r="O835" t="s">
        <v>6810</v>
      </c>
      <c r="P835">
        <v>2449000</v>
      </c>
      <c r="Q835" t="s">
        <v>6636</v>
      </c>
      <c r="R835" t="s">
        <v>6636</v>
      </c>
      <c r="S835" s="12"/>
      <c r="T835" s="13"/>
      <c r="U835" t="s">
        <v>6629</v>
      </c>
    </row>
    <row r="836" spans="1:21" x14ac:dyDescent="0.25">
      <c r="A836" t="s">
        <v>6637</v>
      </c>
      <c r="B836" s="12">
        <v>42218</v>
      </c>
      <c r="C836" t="s">
        <v>7332</v>
      </c>
      <c r="D836" s="11">
        <v>46193.525601851798</v>
      </c>
      <c r="E836" t="s">
        <v>7333</v>
      </c>
      <c r="F836" t="s">
        <v>6415</v>
      </c>
      <c r="G836" t="s">
        <v>7264</v>
      </c>
      <c r="H836" t="s">
        <v>6514</v>
      </c>
      <c r="I836" t="s">
        <v>55</v>
      </c>
      <c r="J836" t="s">
        <v>164</v>
      </c>
      <c r="K836" t="s">
        <v>7334</v>
      </c>
      <c r="L836" t="s">
        <v>7260</v>
      </c>
      <c r="M836" t="s">
        <v>7335</v>
      </c>
      <c r="N836" t="s">
        <v>6787</v>
      </c>
      <c r="O836" t="s">
        <v>6810</v>
      </c>
      <c r="P836">
        <v>2449000</v>
      </c>
      <c r="Q836" t="s">
        <v>6636</v>
      </c>
      <c r="R836" t="s">
        <v>6636</v>
      </c>
      <c r="S836" s="12"/>
      <c r="T836" s="13"/>
      <c r="U836" t="s">
        <v>6629</v>
      </c>
    </row>
    <row r="837" spans="1:21" x14ac:dyDescent="0.25">
      <c r="A837" t="s">
        <v>6637</v>
      </c>
      <c r="B837" s="12">
        <v>42218</v>
      </c>
      <c r="C837" t="s">
        <v>7332</v>
      </c>
      <c r="D837" s="11">
        <v>46193.525601851798</v>
      </c>
      <c r="E837" t="s">
        <v>7333</v>
      </c>
      <c r="F837" t="s">
        <v>6415</v>
      </c>
      <c r="G837" t="s">
        <v>7265</v>
      </c>
      <c r="H837" t="s">
        <v>6514</v>
      </c>
      <c r="I837" t="s">
        <v>55</v>
      </c>
      <c r="J837" t="s">
        <v>164</v>
      </c>
      <c r="K837" t="s">
        <v>7334</v>
      </c>
      <c r="L837" t="s">
        <v>7260</v>
      </c>
      <c r="M837" t="s">
        <v>7335</v>
      </c>
      <c r="N837" t="s">
        <v>6787</v>
      </c>
      <c r="O837" t="s">
        <v>6810</v>
      </c>
      <c r="P837">
        <v>2449000</v>
      </c>
      <c r="Q837" t="s">
        <v>6636</v>
      </c>
      <c r="R837" t="s">
        <v>6636</v>
      </c>
      <c r="S837" s="12"/>
      <c r="T837" s="13"/>
      <c r="U837" t="s">
        <v>6629</v>
      </c>
    </row>
    <row r="838" spans="1:21" x14ac:dyDescent="0.25">
      <c r="A838" t="s">
        <v>6637</v>
      </c>
      <c r="B838" s="12">
        <v>42218</v>
      </c>
      <c r="C838" t="s">
        <v>7332</v>
      </c>
      <c r="D838" s="11">
        <v>46193.525601851798</v>
      </c>
      <c r="E838" t="s">
        <v>7333</v>
      </c>
      <c r="F838" t="s">
        <v>6415</v>
      </c>
      <c r="G838" t="s">
        <v>7266</v>
      </c>
      <c r="H838" t="s">
        <v>6514</v>
      </c>
      <c r="I838" t="s">
        <v>55</v>
      </c>
      <c r="J838" t="s">
        <v>164</v>
      </c>
      <c r="K838" t="s">
        <v>7334</v>
      </c>
      <c r="L838" t="s">
        <v>7260</v>
      </c>
      <c r="M838" t="s">
        <v>7335</v>
      </c>
      <c r="N838" t="s">
        <v>6787</v>
      </c>
      <c r="O838" t="s">
        <v>6810</v>
      </c>
      <c r="P838">
        <v>2449000</v>
      </c>
      <c r="Q838" t="s">
        <v>6636</v>
      </c>
      <c r="R838" t="s">
        <v>6636</v>
      </c>
      <c r="S838" s="12"/>
      <c r="T838" s="13"/>
      <c r="U838" t="s">
        <v>6629</v>
      </c>
    </row>
    <row r="839" spans="1:21" x14ac:dyDescent="0.25">
      <c r="A839" t="s">
        <v>6619</v>
      </c>
      <c r="B839" s="12">
        <v>42218</v>
      </c>
      <c r="C839" t="s">
        <v>7332</v>
      </c>
      <c r="D839" s="11">
        <v>46195.427094907398</v>
      </c>
      <c r="E839" t="s">
        <v>7333</v>
      </c>
      <c r="F839" t="s">
        <v>6415</v>
      </c>
      <c r="G839" t="s">
        <v>7258</v>
      </c>
      <c r="H839" t="s">
        <v>6514</v>
      </c>
      <c r="I839" t="s">
        <v>55</v>
      </c>
      <c r="J839" t="s">
        <v>164</v>
      </c>
      <c r="K839" t="s">
        <v>7334</v>
      </c>
      <c r="L839" t="s">
        <v>7260</v>
      </c>
      <c r="M839" t="s">
        <v>7335</v>
      </c>
      <c r="N839" t="s">
        <v>6787</v>
      </c>
      <c r="O839" t="s">
        <v>6810</v>
      </c>
      <c r="P839">
        <v>2449000</v>
      </c>
      <c r="Q839" t="s">
        <v>6636</v>
      </c>
      <c r="R839" t="s">
        <v>6636</v>
      </c>
      <c r="S839" s="12"/>
      <c r="T839" s="13"/>
      <c r="U839" t="s">
        <v>6629</v>
      </c>
    </row>
    <row r="840" spans="1:21" x14ac:dyDescent="0.25">
      <c r="A840" t="s">
        <v>6619</v>
      </c>
      <c r="B840" s="12">
        <v>42218</v>
      </c>
      <c r="C840" t="s">
        <v>7332</v>
      </c>
      <c r="D840" s="11">
        <v>46195.427094907398</v>
      </c>
      <c r="E840" t="s">
        <v>7333</v>
      </c>
      <c r="F840" t="s">
        <v>6415</v>
      </c>
      <c r="G840" t="s">
        <v>7262</v>
      </c>
      <c r="H840" t="s">
        <v>6514</v>
      </c>
      <c r="I840" t="s">
        <v>55</v>
      </c>
      <c r="J840" t="s">
        <v>164</v>
      </c>
      <c r="K840" t="s">
        <v>7334</v>
      </c>
      <c r="L840" t="s">
        <v>7260</v>
      </c>
      <c r="M840" t="s">
        <v>7335</v>
      </c>
      <c r="N840" t="s">
        <v>6787</v>
      </c>
      <c r="O840" t="s">
        <v>6810</v>
      </c>
      <c r="P840">
        <v>2449000</v>
      </c>
      <c r="Q840" t="s">
        <v>6636</v>
      </c>
      <c r="R840" t="s">
        <v>6636</v>
      </c>
      <c r="S840" s="12"/>
      <c r="T840" s="13"/>
      <c r="U840" t="s">
        <v>6629</v>
      </c>
    </row>
    <row r="841" spans="1:21" x14ac:dyDescent="0.25">
      <c r="A841" t="s">
        <v>6619</v>
      </c>
      <c r="B841" s="12">
        <v>42218</v>
      </c>
      <c r="C841" t="s">
        <v>7332</v>
      </c>
      <c r="D841" s="11">
        <v>46195.427094907398</v>
      </c>
      <c r="E841" t="s">
        <v>7333</v>
      </c>
      <c r="F841" t="s">
        <v>6415</v>
      </c>
      <c r="G841" t="s">
        <v>7263</v>
      </c>
      <c r="H841" t="s">
        <v>6514</v>
      </c>
      <c r="I841" t="s">
        <v>55</v>
      </c>
      <c r="J841" t="s">
        <v>164</v>
      </c>
      <c r="K841" t="s">
        <v>7334</v>
      </c>
      <c r="L841" t="s">
        <v>7260</v>
      </c>
      <c r="M841" t="s">
        <v>7335</v>
      </c>
      <c r="N841" t="s">
        <v>6787</v>
      </c>
      <c r="O841" t="s">
        <v>6810</v>
      </c>
      <c r="P841">
        <v>2449000</v>
      </c>
      <c r="Q841" t="s">
        <v>6636</v>
      </c>
      <c r="R841" t="s">
        <v>6636</v>
      </c>
      <c r="S841" s="12"/>
      <c r="T841" s="13"/>
      <c r="U841" t="s">
        <v>6629</v>
      </c>
    </row>
    <row r="842" spans="1:21" x14ac:dyDescent="0.25">
      <c r="A842" t="s">
        <v>6619</v>
      </c>
      <c r="B842" s="12">
        <v>42218</v>
      </c>
      <c r="C842" t="s">
        <v>7332</v>
      </c>
      <c r="D842" s="11">
        <v>46195.427094907398</v>
      </c>
      <c r="E842" t="s">
        <v>7333</v>
      </c>
      <c r="F842" t="s">
        <v>6415</v>
      </c>
      <c r="G842" t="s">
        <v>7264</v>
      </c>
      <c r="H842" t="s">
        <v>6514</v>
      </c>
      <c r="I842" t="s">
        <v>55</v>
      </c>
      <c r="J842" t="s">
        <v>164</v>
      </c>
      <c r="K842" t="s">
        <v>7334</v>
      </c>
      <c r="L842" t="s">
        <v>7260</v>
      </c>
      <c r="M842" t="s">
        <v>7335</v>
      </c>
      <c r="N842" t="s">
        <v>6787</v>
      </c>
      <c r="O842" t="s">
        <v>6810</v>
      </c>
      <c r="P842">
        <v>2449000</v>
      </c>
      <c r="Q842" t="s">
        <v>6636</v>
      </c>
      <c r="R842" t="s">
        <v>6636</v>
      </c>
      <c r="S842" s="12"/>
      <c r="T842" s="13"/>
      <c r="U842" t="s">
        <v>6629</v>
      </c>
    </row>
    <row r="843" spans="1:21" x14ac:dyDescent="0.25">
      <c r="A843" t="s">
        <v>6619</v>
      </c>
      <c r="B843" s="12">
        <v>42218</v>
      </c>
      <c r="C843" t="s">
        <v>7332</v>
      </c>
      <c r="D843" s="11">
        <v>46195.427094907398</v>
      </c>
      <c r="E843" t="s">
        <v>7333</v>
      </c>
      <c r="F843" t="s">
        <v>6415</v>
      </c>
      <c r="G843" t="s">
        <v>7265</v>
      </c>
      <c r="H843" t="s">
        <v>6514</v>
      </c>
      <c r="I843" t="s">
        <v>55</v>
      </c>
      <c r="J843" t="s">
        <v>164</v>
      </c>
      <c r="K843" t="s">
        <v>7334</v>
      </c>
      <c r="L843" t="s">
        <v>7260</v>
      </c>
      <c r="M843" t="s">
        <v>7335</v>
      </c>
      <c r="N843" t="s">
        <v>6787</v>
      </c>
      <c r="O843" t="s">
        <v>6810</v>
      </c>
      <c r="P843">
        <v>2449000</v>
      </c>
      <c r="Q843" t="s">
        <v>6636</v>
      </c>
      <c r="R843" t="s">
        <v>6636</v>
      </c>
      <c r="S843" s="12"/>
      <c r="T843" s="13"/>
      <c r="U843" t="s">
        <v>6629</v>
      </c>
    </row>
    <row r="844" spans="1:21" x14ac:dyDescent="0.25">
      <c r="A844" t="s">
        <v>6619</v>
      </c>
      <c r="B844" s="12">
        <v>42218</v>
      </c>
      <c r="C844" t="s">
        <v>7332</v>
      </c>
      <c r="D844" s="11">
        <v>46195.427094907398</v>
      </c>
      <c r="E844" t="s">
        <v>7333</v>
      </c>
      <c r="F844" t="s">
        <v>6415</v>
      </c>
      <c r="G844" t="s">
        <v>7266</v>
      </c>
      <c r="H844" t="s">
        <v>6514</v>
      </c>
      <c r="I844" t="s">
        <v>55</v>
      </c>
      <c r="J844" t="s">
        <v>164</v>
      </c>
      <c r="K844" t="s">
        <v>7334</v>
      </c>
      <c r="L844" t="s">
        <v>7260</v>
      </c>
      <c r="M844" t="s">
        <v>7335</v>
      </c>
      <c r="N844" t="s">
        <v>6787</v>
      </c>
      <c r="O844" t="s">
        <v>6810</v>
      </c>
      <c r="P844">
        <v>2449000</v>
      </c>
      <c r="Q844" t="s">
        <v>6636</v>
      </c>
      <c r="R844" t="s">
        <v>6636</v>
      </c>
      <c r="S844" s="12"/>
      <c r="T844" s="13"/>
      <c r="U844" t="s">
        <v>6629</v>
      </c>
    </row>
    <row r="845" spans="1:21" x14ac:dyDescent="0.25">
      <c r="A845" t="s">
        <v>6637</v>
      </c>
      <c r="B845" s="12">
        <v>42233</v>
      </c>
      <c r="C845" t="s">
        <v>7336</v>
      </c>
      <c r="D845" s="11">
        <v>46195.435717592598</v>
      </c>
      <c r="E845" t="s">
        <v>7337</v>
      </c>
      <c r="F845" t="s">
        <v>6415</v>
      </c>
      <c r="G845" t="s">
        <v>7214</v>
      </c>
      <c r="H845" t="s">
        <v>6514</v>
      </c>
      <c r="I845" t="s">
        <v>65</v>
      </c>
      <c r="J845" t="s">
        <v>573</v>
      </c>
      <c r="K845" t="s">
        <v>7338</v>
      </c>
      <c r="L845" t="s">
        <v>7216</v>
      </c>
      <c r="M845" t="s">
        <v>7339</v>
      </c>
      <c r="N845" t="s">
        <v>7340</v>
      </c>
      <c r="O845" t="s">
        <v>7341</v>
      </c>
      <c r="P845">
        <v>729000</v>
      </c>
      <c r="Q845" t="s">
        <v>6636</v>
      </c>
      <c r="R845" t="s">
        <v>6636</v>
      </c>
      <c r="S845" s="12"/>
      <c r="T845" s="13"/>
      <c r="U845" t="s">
        <v>6636</v>
      </c>
    </row>
    <row r="846" spans="1:21" x14ac:dyDescent="0.25">
      <c r="A846" t="s">
        <v>6637</v>
      </c>
      <c r="B846" s="12">
        <v>42233</v>
      </c>
      <c r="C846" t="s">
        <v>7336</v>
      </c>
      <c r="D846" s="11">
        <v>46195.435717592598</v>
      </c>
      <c r="E846" t="s">
        <v>7337</v>
      </c>
      <c r="F846" t="s">
        <v>6415</v>
      </c>
      <c r="G846" t="s">
        <v>7220</v>
      </c>
      <c r="H846" t="s">
        <v>6514</v>
      </c>
      <c r="I846" t="s">
        <v>65</v>
      </c>
      <c r="J846" t="s">
        <v>573</v>
      </c>
      <c r="K846" t="s">
        <v>7338</v>
      </c>
      <c r="L846" t="s">
        <v>7216</v>
      </c>
      <c r="M846" t="s">
        <v>7339</v>
      </c>
      <c r="N846" t="s">
        <v>7340</v>
      </c>
      <c r="O846" t="s">
        <v>7341</v>
      </c>
      <c r="P846">
        <v>729000</v>
      </c>
      <c r="Q846" t="s">
        <v>6636</v>
      </c>
      <c r="R846" t="s">
        <v>6636</v>
      </c>
      <c r="S846" s="12"/>
      <c r="T846" s="13"/>
      <c r="U846" t="s">
        <v>6636</v>
      </c>
    </row>
    <row r="847" spans="1:21" x14ac:dyDescent="0.25">
      <c r="A847" t="s">
        <v>6637</v>
      </c>
      <c r="B847" s="12">
        <v>42233</v>
      </c>
      <c r="C847" t="s">
        <v>7336</v>
      </c>
      <c r="D847" s="11">
        <v>46195.435717592598</v>
      </c>
      <c r="E847" t="s">
        <v>7337</v>
      </c>
      <c r="F847" t="s">
        <v>6415</v>
      </c>
      <c r="G847" t="s">
        <v>7221</v>
      </c>
      <c r="H847" t="s">
        <v>6514</v>
      </c>
      <c r="I847" t="s">
        <v>65</v>
      </c>
      <c r="J847" t="s">
        <v>573</v>
      </c>
      <c r="K847" t="s">
        <v>7338</v>
      </c>
      <c r="L847" t="s">
        <v>7216</v>
      </c>
      <c r="M847" t="s">
        <v>7339</v>
      </c>
      <c r="N847" t="s">
        <v>7340</v>
      </c>
      <c r="O847" t="s">
        <v>7341</v>
      </c>
      <c r="P847">
        <v>729000</v>
      </c>
      <c r="Q847" t="s">
        <v>6636</v>
      </c>
      <c r="R847" t="s">
        <v>6636</v>
      </c>
      <c r="S847" s="12"/>
      <c r="T847" s="13"/>
      <c r="U847" t="s">
        <v>6636</v>
      </c>
    </row>
    <row r="848" spans="1:21" x14ac:dyDescent="0.25">
      <c r="A848" t="s">
        <v>6637</v>
      </c>
      <c r="B848" s="12">
        <v>42233</v>
      </c>
      <c r="C848" t="s">
        <v>7336</v>
      </c>
      <c r="D848" s="11">
        <v>46195.435717592598</v>
      </c>
      <c r="E848" t="s">
        <v>7337</v>
      </c>
      <c r="F848" t="s">
        <v>6415</v>
      </c>
      <c r="G848" t="s">
        <v>7222</v>
      </c>
      <c r="H848" t="s">
        <v>6514</v>
      </c>
      <c r="I848" t="s">
        <v>65</v>
      </c>
      <c r="J848" t="s">
        <v>573</v>
      </c>
      <c r="K848" t="s">
        <v>7338</v>
      </c>
      <c r="L848" t="s">
        <v>7216</v>
      </c>
      <c r="M848" t="s">
        <v>7339</v>
      </c>
      <c r="N848" t="s">
        <v>7340</v>
      </c>
      <c r="O848" t="s">
        <v>7341</v>
      </c>
      <c r="P848">
        <v>729000</v>
      </c>
      <c r="Q848" t="s">
        <v>6636</v>
      </c>
      <c r="R848" t="s">
        <v>6636</v>
      </c>
      <c r="S848" s="12"/>
      <c r="T848" s="13"/>
      <c r="U848" t="s">
        <v>6636</v>
      </c>
    </row>
    <row r="849" spans="1:21" x14ac:dyDescent="0.25">
      <c r="A849" t="s">
        <v>6637</v>
      </c>
      <c r="B849" s="12">
        <v>42233</v>
      </c>
      <c r="C849" t="s">
        <v>7336</v>
      </c>
      <c r="D849" s="11">
        <v>46195.435717592598</v>
      </c>
      <c r="E849" t="s">
        <v>7337</v>
      </c>
      <c r="F849" t="s">
        <v>6415</v>
      </c>
      <c r="G849" t="s">
        <v>7223</v>
      </c>
      <c r="H849" t="s">
        <v>6514</v>
      </c>
      <c r="I849" t="s">
        <v>65</v>
      </c>
      <c r="J849" t="s">
        <v>573</v>
      </c>
      <c r="K849" t="s">
        <v>7338</v>
      </c>
      <c r="L849" t="s">
        <v>7216</v>
      </c>
      <c r="M849" t="s">
        <v>7339</v>
      </c>
      <c r="N849" t="s">
        <v>7340</v>
      </c>
      <c r="O849" t="s">
        <v>7341</v>
      </c>
      <c r="P849">
        <v>729000</v>
      </c>
      <c r="Q849" t="s">
        <v>6636</v>
      </c>
      <c r="R849" t="s">
        <v>6636</v>
      </c>
      <c r="S849" s="12"/>
      <c r="T849" s="13"/>
      <c r="U849" t="s">
        <v>6636</v>
      </c>
    </row>
    <row r="850" spans="1:21" x14ac:dyDescent="0.25">
      <c r="A850" t="s">
        <v>6637</v>
      </c>
      <c r="B850" s="12">
        <v>42233</v>
      </c>
      <c r="C850" t="s">
        <v>7336</v>
      </c>
      <c r="D850" s="11">
        <v>46195.435717592598</v>
      </c>
      <c r="E850" t="s">
        <v>7337</v>
      </c>
      <c r="F850" t="s">
        <v>6415</v>
      </c>
      <c r="G850" t="s">
        <v>7224</v>
      </c>
      <c r="H850" t="s">
        <v>6514</v>
      </c>
      <c r="I850" t="s">
        <v>65</v>
      </c>
      <c r="J850" t="s">
        <v>573</v>
      </c>
      <c r="K850" t="s">
        <v>7338</v>
      </c>
      <c r="L850" t="s">
        <v>7216</v>
      </c>
      <c r="M850" t="s">
        <v>7339</v>
      </c>
      <c r="N850" t="s">
        <v>7340</v>
      </c>
      <c r="O850" t="s">
        <v>7341</v>
      </c>
      <c r="P850">
        <v>729000</v>
      </c>
      <c r="Q850" t="s">
        <v>6636</v>
      </c>
      <c r="R850" t="s">
        <v>6636</v>
      </c>
      <c r="S850" s="12"/>
      <c r="T850" s="13"/>
      <c r="U850" t="s">
        <v>6636</v>
      </c>
    </row>
    <row r="851" spans="1:21" x14ac:dyDescent="0.25">
      <c r="A851" t="s">
        <v>6637</v>
      </c>
      <c r="B851" s="12">
        <v>42233</v>
      </c>
      <c r="C851" t="s">
        <v>7336</v>
      </c>
      <c r="D851" s="11">
        <v>46195.435717592598</v>
      </c>
      <c r="E851" t="s">
        <v>7337</v>
      </c>
      <c r="F851" t="s">
        <v>6415</v>
      </c>
      <c r="G851" t="s">
        <v>7225</v>
      </c>
      <c r="H851" t="s">
        <v>6514</v>
      </c>
      <c r="I851" t="s">
        <v>65</v>
      </c>
      <c r="J851" t="s">
        <v>573</v>
      </c>
      <c r="K851" t="s">
        <v>7338</v>
      </c>
      <c r="L851" t="s">
        <v>7216</v>
      </c>
      <c r="M851" t="s">
        <v>7339</v>
      </c>
      <c r="N851" t="s">
        <v>7340</v>
      </c>
      <c r="O851" t="s">
        <v>7341</v>
      </c>
      <c r="P851">
        <v>729000</v>
      </c>
      <c r="Q851" t="s">
        <v>6636</v>
      </c>
      <c r="R851" t="s">
        <v>6636</v>
      </c>
      <c r="S851" s="12"/>
      <c r="T851" s="13"/>
      <c r="U851" t="s">
        <v>6636</v>
      </c>
    </row>
    <row r="852" spans="1:21" x14ac:dyDescent="0.25">
      <c r="A852" t="s">
        <v>6637</v>
      </c>
      <c r="B852" s="12">
        <v>42233</v>
      </c>
      <c r="C852" t="s">
        <v>7336</v>
      </c>
      <c r="D852" s="11">
        <v>46195.435717592598</v>
      </c>
      <c r="E852" t="s">
        <v>7337</v>
      </c>
      <c r="F852" t="s">
        <v>6415</v>
      </c>
      <c r="G852" t="s">
        <v>7226</v>
      </c>
      <c r="H852" t="s">
        <v>6514</v>
      </c>
      <c r="I852" t="s">
        <v>65</v>
      </c>
      <c r="J852" t="s">
        <v>573</v>
      </c>
      <c r="K852" t="s">
        <v>7338</v>
      </c>
      <c r="L852" t="s">
        <v>7216</v>
      </c>
      <c r="M852" t="s">
        <v>7339</v>
      </c>
      <c r="N852" t="s">
        <v>7340</v>
      </c>
      <c r="O852" t="s">
        <v>7341</v>
      </c>
      <c r="P852">
        <v>729000</v>
      </c>
      <c r="Q852" t="s">
        <v>6636</v>
      </c>
      <c r="R852" t="s">
        <v>6636</v>
      </c>
      <c r="S852" s="12"/>
      <c r="T852" s="13"/>
      <c r="U852" t="s">
        <v>6636</v>
      </c>
    </row>
    <row r="853" spans="1:21" x14ac:dyDescent="0.25">
      <c r="A853" t="s">
        <v>6619</v>
      </c>
      <c r="B853" s="12">
        <v>42233</v>
      </c>
      <c r="C853" t="s">
        <v>7336</v>
      </c>
      <c r="D853" s="11">
        <v>46195.518587963001</v>
      </c>
      <c r="E853" t="s">
        <v>7337</v>
      </c>
      <c r="F853" t="s">
        <v>6415</v>
      </c>
      <c r="G853" t="s">
        <v>7214</v>
      </c>
      <c r="H853" t="s">
        <v>6514</v>
      </c>
      <c r="I853" t="s">
        <v>65</v>
      </c>
      <c r="J853" t="s">
        <v>573</v>
      </c>
      <c r="K853" t="s">
        <v>7338</v>
      </c>
      <c r="L853" t="s">
        <v>7216</v>
      </c>
      <c r="M853" t="s">
        <v>7339</v>
      </c>
      <c r="N853" t="s">
        <v>7340</v>
      </c>
      <c r="O853" t="s">
        <v>7341</v>
      </c>
      <c r="P853">
        <v>729000</v>
      </c>
      <c r="Q853" t="s">
        <v>6636</v>
      </c>
      <c r="R853" t="s">
        <v>6636</v>
      </c>
      <c r="S853" s="12"/>
      <c r="T853" s="13"/>
      <c r="U853" t="s">
        <v>6636</v>
      </c>
    </row>
    <row r="854" spans="1:21" x14ac:dyDescent="0.25">
      <c r="A854" t="s">
        <v>6619</v>
      </c>
      <c r="B854" s="12">
        <v>42233</v>
      </c>
      <c r="C854" t="s">
        <v>7336</v>
      </c>
      <c r="D854" s="11">
        <v>46195.518587963001</v>
      </c>
      <c r="E854" t="s">
        <v>7337</v>
      </c>
      <c r="F854" t="s">
        <v>6415</v>
      </c>
      <c r="G854" t="s">
        <v>7220</v>
      </c>
      <c r="H854" t="s">
        <v>6514</v>
      </c>
      <c r="I854" t="s">
        <v>65</v>
      </c>
      <c r="J854" t="s">
        <v>573</v>
      </c>
      <c r="K854" t="s">
        <v>7338</v>
      </c>
      <c r="L854" t="s">
        <v>7216</v>
      </c>
      <c r="M854" t="s">
        <v>7339</v>
      </c>
      <c r="N854" t="s">
        <v>7340</v>
      </c>
      <c r="O854" t="s">
        <v>7341</v>
      </c>
      <c r="P854">
        <v>729000</v>
      </c>
      <c r="Q854" t="s">
        <v>6636</v>
      </c>
      <c r="R854" t="s">
        <v>6636</v>
      </c>
      <c r="S854" s="12"/>
      <c r="T854" s="13"/>
      <c r="U854" t="s">
        <v>6636</v>
      </c>
    </row>
    <row r="855" spans="1:21" x14ac:dyDescent="0.25">
      <c r="A855" t="s">
        <v>6619</v>
      </c>
      <c r="B855" s="12">
        <v>42233</v>
      </c>
      <c r="C855" t="s">
        <v>7336</v>
      </c>
      <c r="D855" s="11">
        <v>46195.518587963001</v>
      </c>
      <c r="E855" t="s">
        <v>7337</v>
      </c>
      <c r="F855" t="s">
        <v>6415</v>
      </c>
      <c r="G855" t="s">
        <v>7221</v>
      </c>
      <c r="H855" t="s">
        <v>6514</v>
      </c>
      <c r="I855" t="s">
        <v>65</v>
      </c>
      <c r="J855" t="s">
        <v>573</v>
      </c>
      <c r="K855" t="s">
        <v>7338</v>
      </c>
      <c r="L855" t="s">
        <v>7216</v>
      </c>
      <c r="M855" t="s">
        <v>7339</v>
      </c>
      <c r="N855" t="s">
        <v>7340</v>
      </c>
      <c r="O855" t="s">
        <v>7341</v>
      </c>
      <c r="P855">
        <v>729000</v>
      </c>
      <c r="Q855" t="s">
        <v>6636</v>
      </c>
      <c r="R855" t="s">
        <v>6636</v>
      </c>
      <c r="S855" s="12"/>
      <c r="T855" s="13"/>
      <c r="U855" t="s">
        <v>6636</v>
      </c>
    </row>
    <row r="856" spans="1:21" x14ac:dyDescent="0.25">
      <c r="A856" t="s">
        <v>6619</v>
      </c>
      <c r="B856" s="12">
        <v>42233</v>
      </c>
      <c r="C856" t="s">
        <v>7336</v>
      </c>
      <c r="D856" s="11">
        <v>46195.518587963001</v>
      </c>
      <c r="E856" t="s">
        <v>7337</v>
      </c>
      <c r="F856" t="s">
        <v>6415</v>
      </c>
      <c r="G856" t="s">
        <v>7222</v>
      </c>
      <c r="H856" t="s">
        <v>6514</v>
      </c>
      <c r="I856" t="s">
        <v>65</v>
      </c>
      <c r="J856" t="s">
        <v>573</v>
      </c>
      <c r="K856" t="s">
        <v>7338</v>
      </c>
      <c r="L856" t="s">
        <v>7216</v>
      </c>
      <c r="M856" t="s">
        <v>7339</v>
      </c>
      <c r="N856" t="s">
        <v>7340</v>
      </c>
      <c r="O856" t="s">
        <v>7341</v>
      </c>
      <c r="P856">
        <v>729000</v>
      </c>
      <c r="Q856" t="s">
        <v>6636</v>
      </c>
      <c r="R856" t="s">
        <v>6636</v>
      </c>
      <c r="S856" s="12"/>
      <c r="T856" s="13"/>
      <c r="U856" t="s">
        <v>6636</v>
      </c>
    </row>
    <row r="857" spans="1:21" x14ac:dyDescent="0.25">
      <c r="A857" t="s">
        <v>6619</v>
      </c>
      <c r="B857" s="12">
        <v>42233</v>
      </c>
      <c r="C857" t="s">
        <v>7336</v>
      </c>
      <c r="D857" s="11">
        <v>46195.518587963001</v>
      </c>
      <c r="E857" t="s">
        <v>7337</v>
      </c>
      <c r="F857" t="s">
        <v>6415</v>
      </c>
      <c r="G857" t="s">
        <v>7223</v>
      </c>
      <c r="H857" t="s">
        <v>6514</v>
      </c>
      <c r="I857" t="s">
        <v>65</v>
      </c>
      <c r="J857" t="s">
        <v>573</v>
      </c>
      <c r="K857" t="s">
        <v>7338</v>
      </c>
      <c r="L857" t="s">
        <v>7216</v>
      </c>
      <c r="M857" t="s">
        <v>7339</v>
      </c>
      <c r="N857" t="s">
        <v>7340</v>
      </c>
      <c r="O857" t="s">
        <v>7341</v>
      </c>
      <c r="P857">
        <v>729000</v>
      </c>
      <c r="Q857" t="s">
        <v>6636</v>
      </c>
      <c r="R857" t="s">
        <v>6636</v>
      </c>
      <c r="S857" s="12"/>
      <c r="T857" s="13"/>
      <c r="U857" t="s">
        <v>6636</v>
      </c>
    </row>
    <row r="858" spans="1:21" x14ac:dyDescent="0.25">
      <c r="A858" t="s">
        <v>6619</v>
      </c>
      <c r="B858" s="12">
        <v>42233</v>
      </c>
      <c r="C858" t="s">
        <v>7336</v>
      </c>
      <c r="D858" s="11">
        <v>46195.518587963001</v>
      </c>
      <c r="E858" t="s">
        <v>7337</v>
      </c>
      <c r="F858" t="s">
        <v>6415</v>
      </c>
      <c r="G858" t="s">
        <v>7224</v>
      </c>
      <c r="H858" t="s">
        <v>6514</v>
      </c>
      <c r="I858" t="s">
        <v>65</v>
      </c>
      <c r="J858" t="s">
        <v>573</v>
      </c>
      <c r="K858" t="s">
        <v>7338</v>
      </c>
      <c r="L858" t="s">
        <v>7216</v>
      </c>
      <c r="M858" t="s">
        <v>7339</v>
      </c>
      <c r="N858" t="s">
        <v>7340</v>
      </c>
      <c r="O858" t="s">
        <v>7341</v>
      </c>
      <c r="P858">
        <v>729000</v>
      </c>
      <c r="Q858" t="s">
        <v>6636</v>
      </c>
      <c r="R858" t="s">
        <v>6636</v>
      </c>
      <c r="S858" s="12"/>
      <c r="T858" s="13"/>
      <c r="U858" t="s">
        <v>6636</v>
      </c>
    </row>
    <row r="859" spans="1:21" x14ac:dyDescent="0.25">
      <c r="A859" t="s">
        <v>6619</v>
      </c>
      <c r="B859" s="12">
        <v>42233</v>
      </c>
      <c r="C859" t="s">
        <v>7336</v>
      </c>
      <c r="D859" s="11">
        <v>46195.518587963001</v>
      </c>
      <c r="E859" t="s">
        <v>7337</v>
      </c>
      <c r="F859" t="s">
        <v>6415</v>
      </c>
      <c r="G859" t="s">
        <v>7225</v>
      </c>
      <c r="H859" t="s">
        <v>6514</v>
      </c>
      <c r="I859" t="s">
        <v>65</v>
      </c>
      <c r="J859" t="s">
        <v>573</v>
      </c>
      <c r="K859" t="s">
        <v>7338</v>
      </c>
      <c r="L859" t="s">
        <v>7216</v>
      </c>
      <c r="M859" t="s">
        <v>7339</v>
      </c>
      <c r="N859" t="s">
        <v>7340</v>
      </c>
      <c r="O859" t="s">
        <v>7341</v>
      </c>
      <c r="P859">
        <v>729000</v>
      </c>
      <c r="Q859" t="s">
        <v>6636</v>
      </c>
      <c r="R859" t="s">
        <v>6636</v>
      </c>
      <c r="S859" s="12"/>
      <c r="T859" s="13"/>
      <c r="U859" t="s">
        <v>6636</v>
      </c>
    </row>
    <row r="860" spans="1:21" x14ac:dyDescent="0.25">
      <c r="A860" t="s">
        <v>6619</v>
      </c>
      <c r="B860" s="12">
        <v>42233</v>
      </c>
      <c r="C860" t="s">
        <v>7336</v>
      </c>
      <c r="D860" s="11">
        <v>46195.518587963001</v>
      </c>
      <c r="E860" t="s">
        <v>7337</v>
      </c>
      <c r="F860" t="s">
        <v>6415</v>
      </c>
      <c r="G860" t="s">
        <v>7226</v>
      </c>
      <c r="H860" t="s">
        <v>6514</v>
      </c>
      <c r="I860" t="s">
        <v>65</v>
      </c>
      <c r="J860" t="s">
        <v>573</v>
      </c>
      <c r="K860" t="s">
        <v>7338</v>
      </c>
      <c r="L860" t="s">
        <v>7216</v>
      </c>
      <c r="M860" t="s">
        <v>7339</v>
      </c>
      <c r="N860" t="s">
        <v>7340</v>
      </c>
      <c r="O860" t="s">
        <v>7341</v>
      </c>
      <c r="P860">
        <v>729000</v>
      </c>
      <c r="Q860" t="s">
        <v>6636</v>
      </c>
      <c r="R860" t="s">
        <v>6636</v>
      </c>
      <c r="S860" s="12"/>
      <c r="T860" s="13"/>
      <c r="U860" t="s">
        <v>6636</v>
      </c>
    </row>
    <row r="861" spans="1:21" x14ac:dyDescent="0.25">
      <c r="A861" t="s">
        <v>6637</v>
      </c>
      <c r="B861" s="12">
        <v>42268</v>
      </c>
      <c r="C861" t="s">
        <v>7342</v>
      </c>
      <c r="D861" s="11">
        <v>46195.669791666704</v>
      </c>
      <c r="E861" t="s">
        <v>7343</v>
      </c>
      <c r="F861" t="s">
        <v>6415</v>
      </c>
      <c r="G861" t="s">
        <v>7181</v>
      </c>
      <c r="H861" t="s">
        <v>6514</v>
      </c>
      <c r="I861" t="s">
        <v>65</v>
      </c>
      <c r="J861" t="s">
        <v>573</v>
      </c>
      <c r="K861" t="s">
        <v>7295</v>
      </c>
      <c r="L861" t="s">
        <v>7183</v>
      </c>
      <c r="M861" t="s">
        <v>7296</v>
      </c>
      <c r="N861" t="s">
        <v>6761</v>
      </c>
      <c r="O861" t="s">
        <v>6762</v>
      </c>
      <c r="P861">
        <v>3179900</v>
      </c>
      <c r="Q861" t="s">
        <v>6778</v>
      </c>
      <c r="R861" t="s">
        <v>6911</v>
      </c>
      <c r="S861" s="12"/>
      <c r="T861" s="13"/>
      <c r="U861" t="s">
        <v>6636</v>
      </c>
    </row>
    <row r="862" spans="1:21" x14ac:dyDescent="0.25">
      <c r="A862" t="s">
        <v>6637</v>
      </c>
      <c r="B862" s="12">
        <v>42268</v>
      </c>
      <c r="C862" t="s">
        <v>7342</v>
      </c>
      <c r="D862" s="11">
        <v>46195.669791666704</v>
      </c>
      <c r="E862" t="s">
        <v>7343</v>
      </c>
      <c r="F862" t="s">
        <v>6415</v>
      </c>
      <c r="G862" t="s">
        <v>7186</v>
      </c>
      <c r="H862" t="s">
        <v>6514</v>
      </c>
      <c r="I862" t="s">
        <v>65</v>
      </c>
      <c r="J862" t="s">
        <v>573</v>
      </c>
      <c r="K862" t="s">
        <v>7295</v>
      </c>
      <c r="L862" t="s">
        <v>7183</v>
      </c>
      <c r="M862" t="s">
        <v>7296</v>
      </c>
      <c r="N862" t="s">
        <v>6761</v>
      </c>
      <c r="O862" t="s">
        <v>6762</v>
      </c>
      <c r="P862">
        <v>3179900</v>
      </c>
      <c r="Q862" t="s">
        <v>6778</v>
      </c>
      <c r="R862" t="s">
        <v>6911</v>
      </c>
      <c r="S862" s="12"/>
      <c r="T862" s="13"/>
      <c r="U862" t="s">
        <v>6636</v>
      </c>
    </row>
    <row r="863" spans="1:21" x14ac:dyDescent="0.25">
      <c r="A863" t="s">
        <v>6637</v>
      </c>
      <c r="B863" s="12">
        <v>42268</v>
      </c>
      <c r="C863" t="s">
        <v>7342</v>
      </c>
      <c r="D863" s="11">
        <v>46195.669791666704</v>
      </c>
      <c r="E863" t="s">
        <v>7343</v>
      </c>
      <c r="F863" t="s">
        <v>6415</v>
      </c>
      <c r="G863" t="s">
        <v>7187</v>
      </c>
      <c r="H863" t="s">
        <v>6514</v>
      </c>
      <c r="I863" t="s">
        <v>65</v>
      </c>
      <c r="J863" t="s">
        <v>573</v>
      </c>
      <c r="K863" t="s">
        <v>7295</v>
      </c>
      <c r="L863" t="s">
        <v>7183</v>
      </c>
      <c r="M863" t="s">
        <v>7296</v>
      </c>
      <c r="N863" t="s">
        <v>6761</v>
      </c>
      <c r="O863" t="s">
        <v>6762</v>
      </c>
      <c r="P863">
        <v>3179900</v>
      </c>
      <c r="Q863" t="s">
        <v>6778</v>
      </c>
      <c r="R863" t="s">
        <v>6911</v>
      </c>
      <c r="S863" s="12"/>
      <c r="T863" s="13"/>
      <c r="U863" t="s">
        <v>6636</v>
      </c>
    </row>
    <row r="864" spans="1:21" x14ac:dyDescent="0.25">
      <c r="A864" t="s">
        <v>6637</v>
      </c>
      <c r="B864" s="12">
        <v>42268</v>
      </c>
      <c r="C864" t="s">
        <v>7342</v>
      </c>
      <c r="D864" s="11">
        <v>46195.669791666704</v>
      </c>
      <c r="E864" t="s">
        <v>7343</v>
      </c>
      <c r="F864" t="s">
        <v>6415</v>
      </c>
      <c r="G864" t="s">
        <v>7188</v>
      </c>
      <c r="H864" t="s">
        <v>6514</v>
      </c>
      <c r="I864" t="s">
        <v>65</v>
      </c>
      <c r="J864" t="s">
        <v>573</v>
      </c>
      <c r="K864" t="s">
        <v>7295</v>
      </c>
      <c r="L864" t="s">
        <v>7183</v>
      </c>
      <c r="M864" t="s">
        <v>7296</v>
      </c>
      <c r="N864" t="s">
        <v>6761</v>
      </c>
      <c r="O864" t="s">
        <v>6762</v>
      </c>
      <c r="P864">
        <v>3179900</v>
      </c>
      <c r="Q864" t="s">
        <v>6778</v>
      </c>
      <c r="R864" t="s">
        <v>6911</v>
      </c>
      <c r="S864" s="12"/>
      <c r="T864" s="13"/>
      <c r="U864" t="s">
        <v>6636</v>
      </c>
    </row>
    <row r="865" spans="1:21" x14ac:dyDescent="0.25">
      <c r="A865" t="s">
        <v>6637</v>
      </c>
      <c r="B865" s="12">
        <v>42268</v>
      </c>
      <c r="C865" t="s">
        <v>7342</v>
      </c>
      <c r="D865" s="11">
        <v>46195.669791666704</v>
      </c>
      <c r="E865" t="s">
        <v>7343</v>
      </c>
      <c r="F865" t="s">
        <v>6415</v>
      </c>
      <c r="G865" t="s">
        <v>7189</v>
      </c>
      <c r="H865" t="s">
        <v>6514</v>
      </c>
      <c r="I865" t="s">
        <v>65</v>
      </c>
      <c r="J865" t="s">
        <v>573</v>
      </c>
      <c r="K865" t="s">
        <v>7295</v>
      </c>
      <c r="L865" t="s">
        <v>7183</v>
      </c>
      <c r="M865" t="s">
        <v>7296</v>
      </c>
      <c r="N865" t="s">
        <v>6761</v>
      </c>
      <c r="O865" t="s">
        <v>6762</v>
      </c>
      <c r="P865">
        <v>3179900</v>
      </c>
      <c r="Q865" t="s">
        <v>6778</v>
      </c>
      <c r="R865" t="s">
        <v>6911</v>
      </c>
      <c r="S865" s="12"/>
      <c r="T865" s="13"/>
      <c r="U865" t="s">
        <v>6636</v>
      </c>
    </row>
    <row r="866" spans="1:21" x14ac:dyDescent="0.25">
      <c r="A866" t="s">
        <v>6637</v>
      </c>
      <c r="B866" s="12">
        <v>42268</v>
      </c>
      <c r="C866" t="s">
        <v>7342</v>
      </c>
      <c r="D866" s="11">
        <v>46195.669791666704</v>
      </c>
      <c r="E866" t="s">
        <v>7343</v>
      </c>
      <c r="F866" t="s">
        <v>6415</v>
      </c>
      <c r="G866" t="s">
        <v>7190</v>
      </c>
      <c r="H866" t="s">
        <v>6514</v>
      </c>
      <c r="I866" t="s">
        <v>65</v>
      </c>
      <c r="J866" t="s">
        <v>573</v>
      </c>
      <c r="K866" t="s">
        <v>7295</v>
      </c>
      <c r="L866" t="s">
        <v>7183</v>
      </c>
      <c r="M866" t="s">
        <v>7296</v>
      </c>
      <c r="N866" t="s">
        <v>6761</v>
      </c>
      <c r="O866" t="s">
        <v>6762</v>
      </c>
      <c r="P866">
        <v>3179900</v>
      </c>
      <c r="Q866" t="s">
        <v>6778</v>
      </c>
      <c r="R866" t="s">
        <v>6911</v>
      </c>
      <c r="S866" s="12"/>
      <c r="T866" s="13"/>
      <c r="U866" t="s">
        <v>6636</v>
      </c>
    </row>
    <row r="867" spans="1:21" x14ac:dyDescent="0.25">
      <c r="A867" t="s">
        <v>6637</v>
      </c>
      <c r="B867" s="12">
        <v>42268</v>
      </c>
      <c r="C867" t="s">
        <v>7342</v>
      </c>
      <c r="D867" s="11">
        <v>46195.669791666704</v>
      </c>
      <c r="E867" t="s">
        <v>7343</v>
      </c>
      <c r="F867" t="s">
        <v>6415</v>
      </c>
      <c r="G867" t="s">
        <v>7191</v>
      </c>
      <c r="H867" t="s">
        <v>6514</v>
      </c>
      <c r="I867" t="s">
        <v>65</v>
      </c>
      <c r="J867" t="s">
        <v>573</v>
      </c>
      <c r="K867" t="s">
        <v>7295</v>
      </c>
      <c r="L867" t="s">
        <v>7183</v>
      </c>
      <c r="M867" t="s">
        <v>7296</v>
      </c>
      <c r="N867" t="s">
        <v>6761</v>
      </c>
      <c r="O867" t="s">
        <v>6762</v>
      </c>
      <c r="P867">
        <v>3179900</v>
      </c>
      <c r="Q867" t="s">
        <v>6778</v>
      </c>
      <c r="R867" t="s">
        <v>6911</v>
      </c>
      <c r="S867" s="12"/>
      <c r="T867" s="13"/>
      <c r="U867" t="s">
        <v>6636</v>
      </c>
    </row>
    <row r="868" spans="1:21" x14ac:dyDescent="0.25">
      <c r="A868" t="s">
        <v>6637</v>
      </c>
      <c r="B868" s="12">
        <v>42268</v>
      </c>
      <c r="C868" t="s">
        <v>7342</v>
      </c>
      <c r="D868" s="11">
        <v>46195.669791666704</v>
      </c>
      <c r="E868" t="s">
        <v>7343</v>
      </c>
      <c r="F868" t="s">
        <v>6415</v>
      </c>
      <c r="G868" t="s">
        <v>7192</v>
      </c>
      <c r="H868" t="s">
        <v>6514</v>
      </c>
      <c r="I868" t="s">
        <v>65</v>
      </c>
      <c r="J868" t="s">
        <v>573</v>
      </c>
      <c r="K868" t="s">
        <v>7295</v>
      </c>
      <c r="L868" t="s">
        <v>7183</v>
      </c>
      <c r="M868" t="s">
        <v>7296</v>
      </c>
      <c r="N868" t="s">
        <v>6761</v>
      </c>
      <c r="O868" t="s">
        <v>6762</v>
      </c>
      <c r="P868">
        <v>3179900</v>
      </c>
      <c r="Q868" t="s">
        <v>6778</v>
      </c>
      <c r="R868" t="s">
        <v>6911</v>
      </c>
      <c r="S868" s="12"/>
      <c r="T868" s="13"/>
      <c r="U868" t="s">
        <v>6636</v>
      </c>
    </row>
    <row r="869" spans="1:21" x14ac:dyDescent="0.25">
      <c r="A869" t="s">
        <v>6637</v>
      </c>
      <c r="B869" s="12">
        <v>42268</v>
      </c>
      <c r="C869" t="s">
        <v>7342</v>
      </c>
      <c r="D869" s="11">
        <v>46195.669791666704</v>
      </c>
      <c r="E869" t="s">
        <v>7343</v>
      </c>
      <c r="F869" t="s">
        <v>6415</v>
      </c>
      <c r="G869" t="s">
        <v>7193</v>
      </c>
      <c r="H869" t="s">
        <v>6514</v>
      </c>
      <c r="I869" t="s">
        <v>65</v>
      </c>
      <c r="J869" t="s">
        <v>573</v>
      </c>
      <c r="K869" t="s">
        <v>7295</v>
      </c>
      <c r="L869" t="s">
        <v>7183</v>
      </c>
      <c r="M869" t="s">
        <v>7296</v>
      </c>
      <c r="N869" t="s">
        <v>6761</v>
      </c>
      <c r="O869" t="s">
        <v>6762</v>
      </c>
      <c r="P869">
        <v>3179900</v>
      </c>
      <c r="Q869" t="s">
        <v>6778</v>
      </c>
      <c r="R869" t="s">
        <v>6911</v>
      </c>
      <c r="S869" s="12"/>
      <c r="T869" s="13"/>
      <c r="U869" t="s">
        <v>6636</v>
      </c>
    </row>
    <row r="870" spans="1:21" x14ac:dyDescent="0.25">
      <c r="A870" t="s">
        <v>6637</v>
      </c>
      <c r="B870" s="12">
        <v>42268</v>
      </c>
      <c r="C870" t="s">
        <v>7342</v>
      </c>
      <c r="D870" s="11">
        <v>46195.669791666704</v>
      </c>
      <c r="E870" t="s">
        <v>7343</v>
      </c>
      <c r="F870" t="s">
        <v>6415</v>
      </c>
      <c r="G870" t="s">
        <v>7194</v>
      </c>
      <c r="H870" t="s">
        <v>6514</v>
      </c>
      <c r="I870" t="s">
        <v>65</v>
      </c>
      <c r="J870" t="s">
        <v>573</v>
      </c>
      <c r="K870" t="s">
        <v>7295</v>
      </c>
      <c r="L870" t="s">
        <v>7183</v>
      </c>
      <c r="M870" t="s">
        <v>7296</v>
      </c>
      <c r="N870" t="s">
        <v>6761</v>
      </c>
      <c r="O870" t="s">
        <v>6762</v>
      </c>
      <c r="P870">
        <v>3179900</v>
      </c>
      <c r="Q870" t="s">
        <v>6778</v>
      </c>
      <c r="R870" t="s">
        <v>6911</v>
      </c>
      <c r="S870" s="12"/>
      <c r="T870" s="13"/>
      <c r="U870" t="s">
        <v>6636</v>
      </c>
    </row>
    <row r="871" spans="1:21" x14ac:dyDescent="0.25">
      <c r="A871" t="s">
        <v>6637</v>
      </c>
      <c r="B871" s="12">
        <v>42268</v>
      </c>
      <c r="C871" t="s">
        <v>7342</v>
      </c>
      <c r="D871" s="11">
        <v>46195.669791666704</v>
      </c>
      <c r="E871" t="s">
        <v>7343</v>
      </c>
      <c r="F871" t="s">
        <v>6415</v>
      </c>
      <c r="G871" t="s">
        <v>7195</v>
      </c>
      <c r="H871" t="s">
        <v>6514</v>
      </c>
      <c r="I871" t="s">
        <v>65</v>
      </c>
      <c r="J871" t="s">
        <v>573</v>
      </c>
      <c r="K871" t="s">
        <v>7295</v>
      </c>
      <c r="L871" t="s">
        <v>7183</v>
      </c>
      <c r="M871" t="s">
        <v>7296</v>
      </c>
      <c r="N871" t="s">
        <v>6761</v>
      </c>
      <c r="O871" t="s">
        <v>6762</v>
      </c>
      <c r="P871">
        <v>3179900</v>
      </c>
      <c r="Q871" t="s">
        <v>6778</v>
      </c>
      <c r="R871" t="s">
        <v>6911</v>
      </c>
      <c r="S871" s="12"/>
      <c r="T871" s="13"/>
      <c r="U871" t="s">
        <v>6636</v>
      </c>
    </row>
    <row r="872" spans="1:21" x14ac:dyDescent="0.25">
      <c r="A872" t="s">
        <v>6619</v>
      </c>
      <c r="B872" s="12">
        <v>42268</v>
      </c>
      <c r="C872" t="s">
        <v>7342</v>
      </c>
      <c r="D872" s="11">
        <v>46195.794027777803</v>
      </c>
      <c r="E872" t="s">
        <v>7343</v>
      </c>
      <c r="F872" t="s">
        <v>6415</v>
      </c>
      <c r="G872" t="s">
        <v>7181</v>
      </c>
      <c r="H872" t="s">
        <v>6514</v>
      </c>
      <c r="I872" t="s">
        <v>65</v>
      </c>
      <c r="J872" t="s">
        <v>573</v>
      </c>
      <c r="K872" t="s">
        <v>7295</v>
      </c>
      <c r="L872" t="s">
        <v>7183</v>
      </c>
      <c r="M872" t="s">
        <v>7296</v>
      </c>
      <c r="N872" t="s">
        <v>6761</v>
      </c>
      <c r="O872" t="s">
        <v>6762</v>
      </c>
      <c r="P872">
        <v>3179900</v>
      </c>
      <c r="Q872" t="s">
        <v>6778</v>
      </c>
      <c r="R872" t="s">
        <v>6911</v>
      </c>
      <c r="S872" s="12"/>
      <c r="T872" s="13"/>
      <c r="U872" t="s">
        <v>6636</v>
      </c>
    </row>
    <row r="873" spans="1:21" x14ac:dyDescent="0.25">
      <c r="A873" t="s">
        <v>6619</v>
      </c>
      <c r="B873" s="12">
        <v>42268</v>
      </c>
      <c r="C873" t="s">
        <v>7342</v>
      </c>
      <c r="D873" s="11">
        <v>46195.794027777803</v>
      </c>
      <c r="E873" t="s">
        <v>7343</v>
      </c>
      <c r="F873" t="s">
        <v>6415</v>
      </c>
      <c r="G873" t="s">
        <v>7186</v>
      </c>
      <c r="H873" t="s">
        <v>6514</v>
      </c>
      <c r="I873" t="s">
        <v>65</v>
      </c>
      <c r="J873" t="s">
        <v>573</v>
      </c>
      <c r="K873" t="s">
        <v>7295</v>
      </c>
      <c r="L873" t="s">
        <v>7183</v>
      </c>
      <c r="M873" t="s">
        <v>7296</v>
      </c>
      <c r="N873" t="s">
        <v>6761</v>
      </c>
      <c r="O873" t="s">
        <v>6762</v>
      </c>
      <c r="P873">
        <v>3179900</v>
      </c>
      <c r="Q873" t="s">
        <v>6778</v>
      </c>
      <c r="R873" t="s">
        <v>6911</v>
      </c>
      <c r="S873" s="12"/>
      <c r="T873" s="13"/>
      <c r="U873" t="s">
        <v>6636</v>
      </c>
    </row>
    <row r="874" spans="1:21" x14ac:dyDescent="0.25">
      <c r="A874" t="s">
        <v>6619</v>
      </c>
      <c r="B874" s="12">
        <v>42268</v>
      </c>
      <c r="C874" t="s">
        <v>7342</v>
      </c>
      <c r="D874" s="11">
        <v>46195.794027777803</v>
      </c>
      <c r="E874" t="s">
        <v>7343</v>
      </c>
      <c r="F874" t="s">
        <v>6415</v>
      </c>
      <c r="G874" t="s">
        <v>7187</v>
      </c>
      <c r="H874" t="s">
        <v>6514</v>
      </c>
      <c r="I874" t="s">
        <v>65</v>
      </c>
      <c r="J874" t="s">
        <v>573</v>
      </c>
      <c r="K874" t="s">
        <v>7295</v>
      </c>
      <c r="L874" t="s">
        <v>7183</v>
      </c>
      <c r="M874" t="s">
        <v>7296</v>
      </c>
      <c r="N874" t="s">
        <v>6761</v>
      </c>
      <c r="O874" t="s">
        <v>6762</v>
      </c>
      <c r="P874">
        <v>3179900</v>
      </c>
      <c r="Q874" t="s">
        <v>6778</v>
      </c>
      <c r="R874" t="s">
        <v>6911</v>
      </c>
      <c r="S874" s="12"/>
      <c r="T874" s="13"/>
      <c r="U874" t="s">
        <v>6636</v>
      </c>
    </row>
    <row r="875" spans="1:21" x14ac:dyDescent="0.25">
      <c r="A875" t="s">
        <v>6619</v>
      </c>
      <c r="B875" s="12">
        <v>42268</v>
      </c>
      <c r="C875" t="s">
        <v>7342</v>
      </c>
      <c r="D875" s="11">
        <v>46195.794027777803</v>
      </c>
      <c r="E875" t="s">
        <v>7343</v>
      </c>
      <c r="F875" t="s">
        <v>6415</v>
      </c>
      <c r="G875" t="s">
        <v>7188</v>
      </c>
      <c r="H875" t="s">
        <v>6514</v>
      </c>
      <c r="I875" t="s">
        <v>65</v>
      </c>
      <c r="J875" t="s">
        <v>573</v>
      </c>
      <c r="K875" t="s">
        <v>7295</v>
      </c>
      <c r="L875" t="s">
        <v>7183</v>
      </c>
      <c r="M875" t="s">
        <v>7296</v>
      </c>
      <c r="N875" t="s">
        <v>6761</v>
      </c>
      <c r="O875" t="s">
        <v>6762</v>
      </c>
      <c r="P875">
        <v>3179900</v>
      </c>
      <c r="Q875" t="s">
        <v>6778</v>
      </c>
      <c r="R875" t="s">
        <v>6911</v>
      </c>
      <c r="S875" s="12"/>
      <c r="T875" s="13"/>
      <c r="U875" t="s">
        <v>6636</v>
      </c>
    </row>
    <row r="876" spans="1:21" x14ac:dyDescent="0.25">
      <c r="A876" t="s">
        <v>6619</v>
      </c>
      <c r="B876" s="12">
        <v>42268</v>
      </c>
      <c r="C876" t="s">
        <v>7342</v>
      </c>
      <c r="D876" s="11">
        <v>46195.794027777803</v>
      </c>
      <c r="E876" t="s">
        <v>7343</v>
      </c>
      <c r="F876" t="s">
        <v>6415</v>
      </c>
      <c r="G876" t="s">
        <v>7189</v>
      </c>
      <c r="H876" t="s">
        <v>6514</v>
      </c>
      <c r="I876" t="s">
        <v>65</v>
      </c>
      <c r="J876" t="s">
        <v>573</v>
      </c>
      <c r="K876" t="s">
        <v>7295</v>
      </c>
      <c r="L876" t="s">
        <v>7183</v>
      </c>
      <c r="M876" t="s">
        <v>7296</v>
      </c>
      <c r="N876" t="s">
        <v>6761</v>
      </c>
      <c r="O876" t="s">
        <v>6762</v>
      </c>
      <c r="P876">
        <v>3179900</v>
      </c>
      <c r="Q876" t="s">
        <v>6778</v>
      </c>
      <c r="R876" t="s">
        <v>6911</v>
      </c>
      <c r="S876" s="12"/>
      <c r="T876" s="13"/>
      <c r="U876" t="s">
        <v>6636</v>
      </c>
    </row>
    <row r="877" spans="1:21" x14ac:dyDescent="0.25">
      <c r="A877" t="s">
        <v>6619</v>
      </c>
      <c r="B877" s="12">
        <v>42268</v>
      </c>
      <c r="C877" t="s">
        <v>7342</v>
      </c>
      <c r="D877" s="11">
        <v>46195.794027777803</v>
      </c>
      <c r="E877" t="s">
        <v>7343</v>
      </c>
      <c r="F877" t="s">
        <v>6415</v>
      </c>
      <c r="G877" t="s">
        <v>7190</v>
      </c>
      <c r="H877" t="s">
        <v>6514</v>
      </c>
      <c r="I877" t="s">
        <v>65</v>
      </c>
      <c r="J877" t="s">
        <v>573</v>
      </c>
      <c r="K877" t="s">
        <v>7295</v>
      </c>
      <c r="L877" t="s">
        <v>7183</v>
      </c>
      <c r="M877" t="s">
        <v>7296</v>
      </c>
      <c r="N877" t="s">
        <v>6761</v>
      </c>
      <c r="O877" t="s">
        <v>6762</v>
      </c>
      <c r="P877">
        <v>3179900</v>
      </c>
      <c r="Q877" t="s">
        <v>6778</v>
      </c>
      <c r="R877" t="s">
        <v>6911</v>
      </c>
      <c r="S877" s="12"/>
      <c r="T877" s="13"/>
      <c r="U877" t="s">
        <v>6636</v>
      </c>
    </row>
    <row r="878" spans="1:21" x14ac:dyDescent="0.25">
      <c r="A878" t="s">
        <v>6619</v>
      </c>
      <c r="B878" s="12">
        <v>42268</v>
      </c>
      <c r="C878" t="s">
        <v>7342</v>
      </c>
      <c r="D878" s="11">
        <v>46195.794027777803</v>
      </c>
      <c r="E878" t="s">
        <v>7343</v>
      </c>
      <c r="F878" t="s">
        <v>6415</v>
      </c>
      <c r="G878" t="s">
        <v>7191</v>
      </c>
      <c r="H878" t="s">
        <v>6514</v>
      </c>
      <c r="I878" t="s">
        <v>65</v>
      </c>
      <c r="J878" t="s">
        <v>573</v>
      </c>
      <c r="K878" t="s">
        <v>7295</v>
      </c>
      <c r="L878" t="s">
        <v>7183</v>
      </c>
      <c r="M878" t="s">
        <v>7296</v>
      </c>
      <c r="N878" t="s">
        <v>6761</v>
      </c>
      <c r="O878" t="s">
        <v>6762</v>
      </c>
      <c r="P878">
        <v>3179900</v>
      </c>
      <c r="Q878" t="s">
        <v>6778</v>
      </c>
      <c r="R878" t="s">
        <v>6911</v>
      </c>
      <c r="S878" s="12"/>
      <c r="T878" s="13"/>
      <c r="U878" t="s">
        <v>6636</v>
      </c>
    </row>
    <row r="879" spans="1:21" x14ac:dyDescent="0.25">
      <c r="A879" t="s">
        <v>6619</v>
      </c>
      <c r="B879" s="12">
        <v>42268</v>
      </c>
      <c r="C879" t="s">
        <v>7342</v>
      </c>
      <c r="D879" s="11">
        <v>46195.794027777803</v>
      </c>
      <c r="E879" t="s">
        <v>7343</v>
      </c>
      <c r="F879" t="s">
        <v>6415</v>
      </c>
      <c r="G879" t="s">
        <v>7192</v>
      </c>
      <c r="H879" t="s">
        <v>6514</v>
      </c>
      <c r="I879" t="s">
        <v>65</v>
      </c>
      <c r="J879" t="s">
        <v>573</v>
      </c>
      <c r="K879" t="s">
        <v>7295</v>
      </c>
      <c r="L879" t="s">
        <v>7183</v>
      </c>
      <c r="M879" t="s">
        <v>7296</v>
      </c>
      <c r="N879" t="s">
        <v>6761</v>
      </c>
      <c r="O879" t="s">
        <v>6762</v>
      </c>
      <c r="P879">
        <v>3179900</v>
      </c>
      <c r="Q879" t="s">
        <v>6778</v>
      </c>
      <c r="R879" t="s">
        <v>6911</v>
      </c>
      <c r="S879" s="12"/>
      <c r="T879" s="13"/>
      <c r="U879" t="s">
        <v>6636</v>
      </c>
    </row>
    <row r="880" spans="1:21" x14ac:dyDescent="0.25">
      <c r="A880" t="s">
        <v>6619</v>
      </c>
      <c r="B880" s="12">
        <v>42268</v>
      </c>
      <c r="C880" t="s">
        <v>7342</v>
      </c>
      <c r="D880" s="11">
        <v>46195.794027777803</v>
      </c>
      <c r="E880" t="s">
        <v>7343</v>
      </c>
      <c r="F880" t="s">
        <v>6415</v>
      </c>
      <c r="G880" t="s">
        <v>7193</v>
      </c>
      <c r="H880" t="s">
        <v>6514</v>
      </c>
      <c r="I880" t="s">
        <v>65</v>
      </c>
      <c r="J880" t="s">
        <v>573</v>
      </c>
      <c r="K880" t="s">
        <v>7295</v>
      </c>
      <c r="L880" t="s">
        <v>7183</v>
      </c>
      <c r="M880" t="s">
        <v>7296</v>
      </c>
      <c r="N880" t="s">
        <v>6761</v>
      </c>
      <c r="O880" t="s">
        <v>6762</v>
      </c>
      <c r="P880">
        <v>3179900</v>
      </c>
      <c r="Q880" t="s">
        <v>6778</v>
      </c>
      <c r="R880" t="s">
        <v>6911</v>
      </c>
      <c r="S880" s="12"/>
      <c r="T880" s="13"/>
      <c r="U880" t="s">
        <v>6636</v>
      </c>
    </row>
    <row r="881" spans="1:21" x14ac:dyDescent="0.25">
      <c r="A881" t="s">
        <v>6619</v>
      </c>
      <c r="B881" s="12">
        <v>42268</v>
      </c>
      <c r="C881" t="s">
        <v>7342</v>
      </c>
      <c r="D881" s="11">
        <v>46195.794027777803</v>
      </c>
      <c r="E881" t="s">
        <v>7343</v>
      </c>
      <c r="F881" t="s">
        <v>6415</v>
      </c>
      <c r="G881" t="s">
        <v>7194</v>
      </c>
      <c r="H881" t="s">
        <v>6514</v>
      </c>
      <c r="I881" t="s">
        <v>65</v>
      </c>
      <c r="J881" t="s">
        <v>573</v>
      </c>
      <c r="K881" t="s">
        <v>7295</v>
      </c>
      <c r="L881" t="s">
        <v>7183</v>
      </c>
      <c r="M881" t="s">
        <v>7296</v>
      </c>
      <c r="N881" t="s">
        <v>6761</v>
      </c>
      <c r="O881" t="s">
        <v>6762</v>
      </c>
      <c r="P881">
        <v>3179900</v>
      </c>
      <c r="Q881" t="s">
        <v>6778</v>
      </c>
      <c r="R881" t="s">
        <v>6911</v>
      </c>
      <c r="S881" s="12"/>
      <c r="T881" s="13"/>
      <c r="U881" t="s">
        <v>6636</v>
      </c>
    </row>
    <row r="882" spans="1:21" x14ac:dyDescent="0.25">
      <c r="A882" t="s">
        <v>6619</v>
      </c>
      <c r="B882" s="12">
        <v>42268</v>
      </c>
      <c r="C882" t="s">
        <v>7342</v>
      </c>
      <c r="D882" s="11">
        <v>46195.794027777803</v>
      </c>
      <c r="E882" t="s">
        <v>7343</v>
      </c>
      <c r="F882" t="s">
        <v>6415</v>
      </c>
      <c r="G882" t="s">
        <v>7195</v>
      </c>
      <c r="H882" t="s">
        <v>6514</v>
      </c>
      <c r="I882" t="s">
        <v>65</v>
      </c>
      <c r="J882" t="s">
        <v>573</v>
      </c>
      <c r="K882" t="s">
        <v>7295</v>
      </c>
      <c r="L882" t="s">
        <v>7183</v>
      </c>
      <c r="M882" t="s">
        <v>7296</v>
      </c>
      <c r="N882" t="s">
        <v>6761</v>
      </c>
      <c r="O882" t="s">
        <v>6762</v>
      </c>
      <c r="P882">
        <v>3179900</v>
      </c>
      <c r="Q882" t="s">
        <v>6778</v>
      </c>
      <c r="R882" t="s">
        <v>6911</v>
      </c>
      <c r="S882" s="12"/>
      <c r="T882" s="13"/>
      <c r="U882" t="s">
        <v>6636</v>
      </c>
    </row>
    <row r="883" spans="1:21" x14ac:dyDescent="0.25">
      <c r="A883" t="s">
        <v>6637</v>
      </c>
      <c r="B883" s="12">
        <v>43086</v>
      </c>
      <c r="C883" t="s">
        <v>7344</v>
      </c>
      <c r="D883" s="11">
        <v>46196.360879629603</v>
      </c>
      <c r="E883" t="s">
        <v>7345</v>
      </c>
      <c r="F883" t="s">
        <v>6415</v>
      </c>
      <c r="G883" t="s">
        <v>7181</v>
      </c>
      <c r="H883" t="s">
        <v>6514</v>
      </c>
      <c r="I883" t="s">
        <v>6636</v>
      </c>
      <c r="J883" t="s">
        <v>6636</v>
      </c>
      <c r="K883" t="s">
        <v>7346</v>
      </c>
      <c r="L883" t="s">
        <v>7183</v>
      </c>
      <c r="M883" t="s">
        <v>7347</v>
      </c>
      <c r="N883" t="s">
        <v>6761</v>
      </c>
      <c r="O883" t="s">
        <v>6762</v>
      </c>
      <c r="P883">
        <v>2959900</v>
      </c>
      <c r="Q883" t="s">
        <v>6636</v>
      </c>
      <c r="R883" t="s">
        <v>6636</v>
      </c>
      <c r="S883" s="12"/>
      <c r="T883" s="13"/>
      <c r="U883" t="s">
        <v>6629</v>
      </c>
    </row>
    <row r="884" spans="1:21" x14ac:dyDescent="0.25">
      <c r="A884" t="s">
        <v>6637</v>
      </c>
      <c r="B884" s="12">
        <v>43086</v>
      </c>
      <c r="C884" t="s">
        <v>7344</v>
      </c>
      <c r="D884" s="11">
        <v>46196.360879629603</v>
      </c>
      <c r="E884" t="s">
        <v>7345</v>
      </c>
      <c r="F884" t="s">
        <v>6415</v>
      </c>
      <c r="G884" t="s">
        <v>7186</v>
      </c>
      <c r="H884" t="s">
        <v>6514</v>
      </c>
      <c r="I884" t="s">
        <v>6636</v>
      </c>
      <c r="J884" t="s">
        <v>6636</v>
      </c>
      <c r="K884" t="s">
        <v>7346</v>
      </c>
      <c r="L884" t="s">
        <v>7183</v>
      </c>
      <c r="M884" t="s">
        <v>7347</v>
      </c>
      <c r="N884" t="s">
        <v>6761</v>
      </c>
      <c r="O884" t="s">
        <v>6762</v>
      </c>
      <c r="P884">
        <v>2959900</v>
      </c>
      <c r="Q884" t="s">
        <v>6636</v>
      </c>
      <c r="R884" t="s">
        <v>6636</v>
      </c>
      <c r="S884" s="12"/>
      <c r="T884" s="13"/>
      <c r="U884" t="s">
        <v>6629</v>
      </c>
    </row>
    <row r="885" spans="1:21" x14ac:dyDescent="0.25">
      <c r="A885" t="s">
        <v>6637</v>
      </c>
      <c r="B885" s="12">
        <v>43086</v>
      </c>
      <c r="C885" t="s">
        <v>7344</v>
      </c>
      <c r="D885" s="11">
        <v>46196.360879629603</v>
      </c>
      <c r="E885" t="s">
        <v>7345</v>
      </c>
      <c r="F885" t="s">
        <v>6415</v>
      </c>
      <c r="G885" t="s">
        <v>7187</v>
      </c>
      <c r="H885" t="s">
        <v>6514</v>
      </c>
      <c r="I885" t="s">
        <v>6636</v>
      </c>
      <c r="J885" t="s">
        <v>6636</v>
      </c>
      <c r="K885" t="s">
        <v>7346</v>
      </c>
      <c r="L885" t="s">
        <v>7183</v>
      </c>
      <c r="M885" t="s">
        <v>7347</v>
      </c>
      <c r="N885" t="s">
        <v>6761</v>
      </c>
      <c r="O885" t="s">
        <v>6762</v>
      </c>
      <c r="P885">
        <v>2959900</v>
      </c>
      <c r="Q885" t="s">
        <v>6636</v>
      </c>
      <c r="R885" t="s">
        <v>6636</v>
      </c>
      <c r="S885" s="12"/>
      <c r="T885" s="13"/>
      <c r="U885" t="s">
        <v>6629</v>
      </c>
    </row>
    <row r="886" spans="1:21" x14ac:dyDescent="0.25">
      <c r="A886" t="s">
        <v>6637</v>
      </c>
      <c r="B886" s="12">
        <v>43086</v>
      </c>
      <c r="C886" t="s">
        <v>7344</v>
      </c>
      <c r="D886" s="11">
        <v>46196.360879629603</v>
      </c>
      <c r="E886" t="s">
        <v>7345</v>
      </c>
      <c r="F886" t="s">
        <v>6415</v>
      </c>
      <c r="G886" t="s">
        <v>7188</v>
      </c>
      <c r="H886" t="s">
        <v>6514</v>
      </c>
      <c r="I886" t="s">
        <v>6636</v>
      </c>
      <c r="J886" t="s">
        <v>6636</v>
      </c>
      <c r="K886" t="s">
        <v>7346</v>
      </c>
      <c r="L886" t="s">
        <v>7183</v>
      </c>
      <c r="M886" t="s">
        <v>7347</v>
      </c>
      <c r="N886" t="s">
        <v>6761</v>
      </c>
      <c r="O886" t="s">
        <v>6762</v>
      </c>
      <c r="P886">
        <v>2959900</v>
      </c>
      <c r="Q886" t="s">
        <v>6636</v>
      </c>
      <c r="R886" t="s">
        <v>6636</v>
      </c>
      <c r="S886" s="12"/>
      <c r="T886" s="13"/>
      <c r="U886" t="s">
        <v>6629</v>
      </c>
    </row>
    <row r="887" spans="1:21" x14ac:dyDescent="0.25">
      <c r="A887" t="s">
        <v>6637</v>
      </c>
      <c r="B887" s="12">
        <v>43086</v>
      </c>
      <c r="C887" t="s">
        <v>7344</v>
      </c>
      <c r="D887" s="11">
        <v>46196.360879629603</v>
      </c>
      <c r="E887" t="s">
        <v>7345</v>
      </c>
      <c r="F887" t="s">
        <v>6415</v>
      </c>
      <c r="G887" t="s">
        <v>7189</v>
      </c>
      <c r="H887" t="s">
        <v>6514</v>
      </c>
      <c r="I887" t="s">
        <v>6636</v>
      </c>
      <c r="J887" t="s">
        <v>6636</v>
      </c>
      <c r="K887" t="s">
        <v>7346</v>
      </c>
      <c r="L887" t="s">
        <v>7183</v>
      </c>
      <c r="M887" t="s">
        <v>7347</v>
      </c>
      <c r="N887" t="s">
        <v>6761</v>
      </c>
      <c r="O887" t="s">
        <v>6762</v>
      </c>
      <c r="P887">
        <v>2959900</v>
      </c>
      <c r="Q887" t="s">
        <v>6636</v>
      </c>
      <c r="R887" t="s">
        <v>6636</v>
      </c>
      <c r="S887" s="12"/>
      <c r="T887" s="13"/>
      <c r="U887" t="s">
        <v>6629</v>
      </c>
    </row>
    <row r="888" spans="1:21" x14ac:dyDescent="0.25">
      <c r="A888" t="s">
        <v>6637</v>
      </c>
      <c r="B888" s="12">
        <v>43086</v>
      </c>
      <c r="C888" t="s">
        <v>7344</v>
      </c>
      <c r="D888" s="11">
        <v>46196.360879629603</v>
      </c>
      <c r="E888" t="s">
        <v>7345</v>
      </c>
      <c r="F888" t="s">
        <v>6415</v>
      </c>
      <c r="G888" t="s">
        <v>7190</v>
      </c>
      <c r="H888" t="s">
        <v>6514</v>
      </c>
      <c r="I888" t="s">
        <v>6636</v>
      </c>
      <c r="J888" t="s">
        <v>6636</v>
      </c>
      <c r="K888" t="s">
        <v>7346</v>
      </c>
      <c r="L888" t="s">
        <v>7183</v>
      </c>
      <c r="M888" t="s">
        <v>7347</v>
      </c>
      <c r="N888" t="s">
        <v>6761</v>
      </c>
      <c r="O888" t="s">
        <v>6762</v>
      </c>
      <c r="P888">
        <v>2959900</v>
      </c>
      <c r="Q888" t="s">
        <v>6636</v>
      </c>
      <c r="R888" t="s">
        <v>6636</v>
      </c>
      <c r="S888" s="12"/>
      <c r="T888" s="13"/>
      <c r="U888" t="s">
        <v>6629</v>
      </c>
    </row>
    <row r="889" spans="1:21" x14ac:dyDescent="0.25">
      <c r="A889" t="s">
        <v>6637</v>
      </c>
      <c r="B889" s="12">
        <v>43086</v>
      </c>
      <c r="C889" t="s">
        <v>7344</v>
      </c>
      <c r="D889" s="11">
        <v>46196.360879629603</v>
      </c>
      <c r="E889" t="s">
        <v>7345</v>
      </c>
      <c r="F889" t="s">
        <v>6415</v>
      </c>
      <c r="G889" t="s">
        <v>7191</v>
      </c>
      <c r="H889" t="s">
        <v>6514</v>
      </c>
      <c r="I889" t="s">
        <v>6636</v>
      </c>
      <c r="J889" t="s">
        <v>6636</v>
      </c>
      <c r="K889" t="s">
        <v>7346</v>
      </c>
      <c r="L889" t="s">
        <v>7183</v>
      </c>
      <c r="M889" t="s">
        <v>7347</v>
      </c>
      <c r="N889" t="s">
        <v>6761</v>
      </c>
      <c r="O889" t="s">
        <v>6762</v>
      </c>
      <c r="P889">
        <v>2959900</v>
      </c>
      <c r="Q889" t="s">
        <v>6636</v>
      </c>
      <c r="R889" t="s">
        <v>6636</v>
      </c>
      <c r="S889" s="12"/>
      <c r="T889" s="13"/>
      <c r="U889" t="s">
        <v>6629</v>
      </c>
    </row>
    <row r="890" spans="1:21" x14ac:dyDescent="0.25">
      <c r="A890" t="s">
        <v>6637</v>
      </c>
      <c r="B890" s="12">
        <v>43086</v>
      </c>
      <c r="C890" t="s">
        <v>7344</v>
      </c>
      <c r="D890" s="11">
        <v>46196.360879629603</v>
      </c>
      <c r="E890" t="s">
        <v>7345</v>
      </c>
      <c r="F890" t="s">
        <v>6415</v>
      </c>
      <c r="G890" t="s">
        <v>7192</v>
      </c>
      <c r="H890" t="s">
        <v>6514</v>
      </c>
      <c r="I890" t="s">
        <v>6636</v>
      </c>
      <c r="J890" t="s">
        <v>6636</v>
      </c>
      <c r="K890" t="s">
        <v>7346</v>
      </c>
      <c r="L890" t="s">
        <v>7183</v>
      </c>
      <c r="M890" t="s">
        <v>7347</v>
      </c>
      <c r="N890" t="s">
        <v>6761</v>
      </c>
      <c r="O890" t="s">
        <v>6762</v>
      </c>
      <c r="P890">
        <v>2959900</v>
      </c>
      <c r="Q890" t="s">
        <v>6636</v>
      </c>
      <c r="R890" t="s">
        <v>6636</v>
      </c>
      <c r="S890" s="12"/>
      <c r="T890" s="13"/>
      <c r="U890" t="s">
        <v>6629</v>
      </c>
    </row>
    <row r="891" spans="1:21" x14ac:dyDescent="0.25">
      <c r="A891" t="s">
        <v>6637</v>
      </c>
      <c r="B891" s="12">
        <v>43086</v>
      </c>
      <c r="C891" t="s">
        <v>7344</v>
      </c>
      <c r="D891" s="11">
        <v>46196.360879629603</v>
      </c>
      <c r="E891" t="s">
        <v>7345</v>
      </c>
      <c r="F891" t="s">
        <v>6415</v>
      </c>
      <c r="G891" t="s">
        <v>7193</v>
      </c>
      <c r="H891" t="s">
        <v>6514</v>
      </c>
      <c r="I891" t="s">
        <v>6636</v>
      </c>
      <c r="J891" t="s">
        <v>6636</v>
      </c>
      <c r="K891" t="s">
        <v>7346</v>
      </c>
      <c r="L891" t="s">
        <v>7183</v>
      </c>
      <c r="M891" t="s">
        <v>7347</v>
      </c>
      <c r="N891" t="s">
        <v>6761</v>
      </c>
      <c r="O891" t="s">
        <v>6762</v>
      </c>
      <c r="P891">
        <v>2959900</v>
      </c>
      <c r="Q891" t="s">
        <v>6636</v>
      </c>
      <c r="R891" t="s">
        <v>6636</v>
      </c>
      <c r="S891" s="12"/>
      <c r="T891" s="13"/>
      <c r="U891" t="s">
        <v>6629</v>
      </c>
    </row>
    <row r="892" spans="1:21" x14ac:dyDescent="0.25">
      <c r="A892" t="s">
        <v>6637</v>
      </c>
      <c r="B892" s="12">
        <v>43086</v>
      </c>
      <c r="C892" t="s">
        <v>7344</v>
      </c>
      <c r="D892" s="11">
        <v>46196.360879629603</v>
      </c>
      <c r="E892" t="s">
        <v>7345</v>
      </c>
      <c r="F892" t="s">
        <v>6415</v>
      </c>
      <c r="G892" t="s">
        <v>7194</v>
      </c>
      <c r="H892" t="s">
        <v>6514</v>
      </c>
      <c r="I892" t="s">
        <v>6636</v>
      </c>
      <c r="J892" t="s">
        <v>6636</v>
      </c>
      <c r="K892" t="s">
        <v>7346</v>
      </c>
      <c r="L892" t="s">
        <v>7183</v>
      </c>
      <c r="M892" t="s">
        <v>7347</v>
      </c>
      <c r="N892" t="s">
        <v>6761</v>
      </c>
      <c r="O892" t="s">
        <v>6762</v>
      </c>
      <c r="P892">
        <v>2959900</v>
      </c>
      <c r="Q892" t="s">
        <v>6636</v>
      </c>
      <c r="R892" t="s">
        <v>6636</v>
      </c>
      <c r="S892" s="12"/>
      <c r="T892" s="13"/>
      <c r="U892" t="s">
        <v>6629</v>
      </c>
    </row>
    <row r="893" spans="1:21" x14ac:dyDescent="0.25">
      <c r="A893" t="s">
        <v>6637</v>
      </c>
      <c r="B893" s="12">
        <v>43086</v>
      </c>
      <c r="C893" t="s">
        <v>7344</v>
      </c>
      <c r="D893" s="11">
        <v>46196.360879629603</v>
      </c>
      <c r="E893" t="s">
        <v>7345</v>
      </c>
      <c r="F893" t="s">
        <v>6415</v>
      </c>
      <c r="G893" t="s">
        <v>7195</v>
      </c>
      <c r="H893" t="s">
        <v>6514</v>
      </c>
      <c r="I893" t="s">
        <v>6636</v>
      </c>
      <c r="J893" t="s">
        <v>6636</v>
      </c>
      <c r="K893" t="s">
        <v>7346</v>
      </c>
      <c r="L893" t="s">
        <v>7183</v>
      </c>
      <c r="M893" t="s">
        <v>7347</v>
      </c>
      <c r="N893" t="s">
        <v>6761</v>
      </c>
      <c r="O893" t="s">
        <v>6762</v>
      </c>
      <c r="P893">
        <v>2959900</v>
      </c>
      <c r="Q893" t="s">
        <v>6636</v>
      </c>
      <c r="R893" t="s">
        <v>6636</v>
      </c>
      <c r="S893" s="12"/>
      <c r="T893" s="13"/>
      <c r="U893" t="s">
        <v>6629</v>
      </c>
    </row>
    <row r="894" spans="1:21" x14ac:dyDescent="0.25">
      <c r="A894" t="s">
        <v>6637</v>
      </c>
      <c r="B894" s="12">
        <v>43134</v>
      </c>
      <c r="C894" t="s">
        <v>7348</v>
      </c>
      <c r="D894" s="11">
        <v>46197.431736111103</v>
      </c>
      <c r="E894" t="s">
        <v>7349</v>
      </c>
      <c r="F894" t="s">
        <v>6415</v>
      </c>
      <c r="G894" t="s">
        <v>7198</v>
      </c>
      <c r="H894" t="s">
        <v>6514</v>
      </c>
      <c r="I894" t="s">
        <v>6636</v>
      </c>
      <c r="J894" t="s">
        <v>6636</v>
      </c>
      <c r="K894" t="s">
        <v>7350</v>
      </c>
      <c r="L894" t="s">
        <v>7200</v>
      </c>
      <c r="M894" t="s">
        <v>7351</v>
      </c>
      <c r="N894" t="s">
        <v>7202</v>
      </c>
      <c r="O894" t="s">
        <v>7231</v>
      </c>
      <c r="P894">
        <v>2685990</v>
      </c>
      <c r="Q894" t="s">
        <v>6636</v>
      </c>
      <c r="R894" t="s">
        <v>6636</v>
      </c>
      <c r="S894" s="12"/>
      <c r="T894" s="13"/>
      <c r="U894" t="s">
        <v>6629</v>
      </c>
    </row>
    <row r="895" spans="1:21" x14ac:dyDescent="0.25">
      <c r="A895" t="s">
        <v>6637</v>
      </c>
      <c r="B895" s="12">
        <v>43134</v>
      </c>
      <c r="C895" t="s">
        <v>7348</v>
      </c>
      <c r="D895" s="11">
        <v>46197.431736111103</v>
      </c>
      <c r="E895" t="s">
        <v>7349</v>
      </c>
      <c r="F895" t="s">
        <v>6415</v>
      </c>
      <c r="G895" t="s">
        <v>7204</v>
      </c>
      <c r="H895" t="s">
        <v>6514</v>
      </c>
      <c r="I895" t="s">
        <v>6636</v>
      </c>
      <c r="J895" t="s">
        <v>6636</v>
      </c>
      <c r="K895" t="s">
        <v>7350</v>
      </c>
      <c r="L895" t="s">
        <v>7200</v>
      </c>
      <c r="M895" t="s">
        <v>7351</v>
      </c>
      <c r="N895" t="s">
        <v>7202</v>
      </c>
      <c r="O895" t="s">
        <v>7231</v>
      </c>
      <c r="P895">
        <v>2685990</v>
      </c>
      <c r="Q895" t="s">
        <v>6636</v>
      </c>
      <c r="R895" t="s">
        <v>6636</v>
      </c>
      <c r="S895" s="12"/>
      <c r="T895" s="13"/>
      <c r="U895" t="s">
        <v>6629</v>
      </c>
    </row>
    <row r="896" spans="1:21" x14ac:dyDescent="0.25">
      <c r="A896" t="s">
        <v>6637</v>
      </c>
      <c r="B896" s="12">
        <v>43134</v>
      </c>
      <c r="C896" t="s">
        <v>7348</v>
      </c>
      <c r="D896" s="11">
        <v>46197.431736111103</v>
      </c>
      <c r="E896" t="s">
        <v>7349</v>
      </c>
      <c r="F896" t="s">
        <v>6415</v>
      </c>
      <c r="G896" t="s">
        <v>7205</v>
      </c>
      <c r="H896" t="s">
        <v>6514</v>
      </c>
      <c r="I896" t="s">
        <v>6636</v>
      </c>
      <c r="J896" t="s">
        <v>6636</v>
      </c>
      <c r="K896" t="s">
        <v>7350</v>
      </c>
      <c r="L896" t="s">
        <v>7200</v>
      </c>
      <c r="M896" t="s">
        <v>7351</v>
      </c>
      <c r="N896" t="s">
        <v>7202</v>
      </c>
      <c r="O896" t="s">
        <v>7231</v>
      </c>
      <c r="P896">
        <v>2685990</v>
      </c>
      <c r="Q896" t="s">
        <v>6636</v>
      </c>
      <c r="R896" t="s">
        <v>6636</v>
      </c>
      <c r="S896" s="12"/>
      <c r="T896" s="13"/>
      <c r="U896" t="s">
        <v>6629</v>
      </c>
    </row>
    <row r="897" spans="1:21" x14ac:dyDescent="0.25">
      <c r="A897" t="s">
        <v>6637</v>
      </c>
      <c r="B897" s="12">
        <v>43134</v>
      </c>
      <c r="C897" t="s">
        <v>7348</v>
      </c>
      <c r="D897" s="11">
        <v>46197.431736111103</v>
      </c>
      <c r="E897" t="s">
        <v>7349</v>
      </c>
      <c r="F897" t="s">
        <v>6415</v>
      </c>
      <c r="G897" t="s">
        <v>7206</v>
      </c>
      <c r="H897" t="s">
        <v>6514</v>
      </c>
      <c r="I897" t="s">
        <v>6636</v>
      </c>
      <c r="J897" t="s">
        <v>6636</v>
      </c>
      <c r="K897" t="s">
        <v>7350</v>
      </c>
      <c r="L897" t="s">
        <v>7200</v>
      </c>
      <c r="M897" t="s">
        <v>7351</v>
      </c>
      <c r="N897" t="s">
        <v>7202</v>
      </c>
      <c r="O897" t="s">
        <v>7231</v>
      </c>
      <c r="P897">
        <v>2685990</v>
      </c>
      <c r="Q897" t="s">
        <v>6636</v>
      </c>
      <c r="R897" t="s">
        <v>6636</v>
      </c>
      <c r="S897" s="12"/>
      <c r="T897" s="13"/>
      <c r="U897" t="s">
        <v>6629</v>
      </c>
    </row>
    <row r="898" spans="1:21" x14ac:dyDescent="0.25">
      <c r="A898" t="s">
        <v>6637</v>
      </c>
      <c r="B898" s="12">
        <v>43134</v>
      </c>
      <c r="C898" t="s">
        <v>7348</v>
      </c>
      <c r="D898" s="11">
        <v>46197.431736111103</v>
      </c>
      <c r="E898" t="s">
        <v>7349</v>
      </c>
      <c r="F898" t="s">
        <v>6415</v>
      </c>
      <c r="G898" t="s">
        <v>7207</v>
      </c>
      <c r="H898" t="s">
        <v>6514</v>
      </c>
      <c r="I898" t="s">
        <v>6636</v>
      </c>
      <c r="J898" t="s">
        <v>6636</v>
      </c>
      <c r="K898" t="s">
        <v>7350</v>
      </c>
      <c r="L898" t="s">
        <v>7200</v>
      </c>
      <c r="M898" t="s">
        <v>7351</v>
      </c>
      <c r="N898" t="s">
        <v>7202</v>
      </c>
      <c r="O898" t="s">
        <v>7231</v>
      </c>
      <c r="P898">
        <v>2685990</v>
      </c>
      <c r="Q898" t="s">
        <v>6636</v>
      </c>
      <c r="R898" t="s">
        <v>6636</v>
      </c>
      <c r="S898" s="12"/>
      <c r="T898" s="13"/>
      <c r="U898" t="s">
        <v>6629</v>
      </c>
    </row>
    <row r="899" spans="1:21" x14ac:dyDescent="0.25">
      <c r="A899" t="s">
        <v>6637</v>
      </c>
      <c r="B899" s="12">
        <v>43134</v>
      </c>
      <c r="C899" t="s">
        <v>7348</v>
      </c>
      <c r="D899" s="11">
        <v>46197.431736111103</v>
      </c>
      <c r="E899" t="s">
        <v>7349</v>
      </c>
      <c r="F899" t="s">
        <v>6415</v>
      </c>
      <c r="G899" t="s">
        <v>7208</v>
      </c>
      <c r="H899" t="s">
        <v>6514</v>
      </c>
      <c r="I899" t="s">
        <v>6636</v>
      </c>
      <c r="J899" t="s">
        <v>6636</v>
      </c>
      <c r="K899" t="s">
        <v>7350</v>
      </c>
      <c r="L899" t="s">
        <v>7200</v>
      </c>
      <c r="M899" t="s">
        <v>7351</v>
      </c>
      <c r="N899" t="s">
        <v>7202</v>
      </c>
      <c r="O899" t="s">
        <v>7231</v>
      </c>
      <c r="P899">
        <v>2685990</v>
      </c>
      <c r="Q899" t="s">
        <v>6636</v>
      </c>
      <c r="R899" t="s">
        <v>6636</v>
      </c>
      <c r="S899" s="12"/>
      <c r="T899" s="13"/>
      <c r="U899" t="s">
        <v>6629</v>
      </c>
    </row>
    <row r="900" spans="1:21" x14ac:dyDescent="0.25">
      <c r="A900" t="s">
        <v>6637</v>
      </c>
      <c r="B900" s="12">
        <v>43134</v>
      </c>
      <c r="C900" t="s">
        <v>7348</v>
      </c>
      <c r="D900" s="11">
        <v>46197.431736111103</v>
      </c>
      <c r="E900" t="s">
        <v>7349</v>
      </c>
      <c r="F900" t="s">
        <v>6415</v>
      </c>
      <c r="G900" t="s">
        <v>7209</v>
      </c>
      <c r="H900" t="s">
        <v>6514</v>
      </c>
      <c r="I900" t="s">
        <v>6636</v>
      </c>
      <c r="J900" t="s">
        <v>6636</v>
      </c>
      <c r="K900" t="s">
        <v>7350</v>
      </c>
      <c r="L900" t="s">
        <v>7200</v>
      </c>
      <c r="M900" t="s">
        <v>7351</v>
      </c>
      <c r="N900" t="s">
        <v>7202</v>
      </c>
      <c r="O900" t="s">
        <v>7231</v>
      </c>
      <c r="P900">
        <v>2685990</v>
      </c>
      <c r="Q900" t="s">
        <v>6636</v>
      </c>
      <c r="R900" t="s">
        <v>6636</v>
      </c>
      <c r="S900" s="12"/>
      <c r="T900" s="13"/>
      <c r="U900" t="s">
        <v>6629</v>
      </c>
    </row>
    <row r="901" spans="1:21" x14ac:dyDescent="0.25">
      <c r="A901" t="s">
        <v>6637</v>
      </c>
      <c r="B901" s="12">
        <v>43134</v>
      </c>
      <c r="C901" t="s">
        <v>7348</v>
      </c>
      <c r="D901" s="11">
        <v>46197.431736111103</v>
      </c>
      <c r="E901" t="s">
        <v>7349</v>
      </c>
      <c r="F901" t="s">
        <v>6415</v>
      </c>
      <c r="G901" t="s">
        <v>7210</v>
      </c>
      <c r="H901" t="s">
        <v>6514</v>
      </c>
      <c r="I901" t="s">
        <v>6636</v>
      </c>
      <c r="J901" t="s">
        <v>6636</v>
      </c>
      <c r="K901" t="s">
        <v>7350</v>
      </c>
      <c r="L901" t="s">
        <v>7200</v>
      </c>
      <c r="M901" t="s">
        <v>7351</v>
      </c>
      <c r="N901" t="s">
        <v>7202</v>
      </c>
      <c r="O901" t="s">
        <v>7231</v>
      </c>
      <c r="P901">
        <v>2685990</v>
      </c>
      <c r="Q901" t="s">
        <v>6636</v>
      </c>
      <c r="R901" t="s">
        <v>6636</v>
      </c>
      <c r="S901" s="12"/>
      <c r="T901" s="13"/>
      <c r="U901" t="s">
        <v>6629</v>
      </c>
    </row>
    <row r="902" spans="1:21" x14ac:dyDescent="0.25">
      <c r="A902" t="s">
        <v>6637</v>
      </c>
      <c r="B902" s="12">
        <v>43134</v>
      </c>
      <c r="C902" t="s">
        <v>7348</v>
      </c>
      <c r="D902" s="11">
        <v>46197.431736111103</v>
      </c>
      <c r="E902" t="s">
        <v>7349</v>
      </c>
      <c r="F902" t="s">
        <v>6415</v>
      </c>
      <c r="G902" t="s">
        <v>7211</v>
      </c>
      <c r="H902" t="s">
        <v>6514</v>
      </c>
      <c r="I902" t="s">
        <v>6636</v>
      </c>
      <c r="J902" t="s">
        <v>6636</v>
      </c>
      <c r="K902" t="s">
        <v>7350</v>
      </c>
      <c r="L902" t="s">
        <v>7200</v>
      </c>
      <c r="M902" t="s">
        <v>7351</v>
      </c>
      <c r="N902" t="s">
        <v>7202</v>
      </c>
      <c r="O902" t="s">
        <v>7231</v>
      </c>
      <c r="P902">
        <v>2685990</v>
      </c>
      <c r="Q902" t="s">
        <v>6636</v>
      </c>
      <c r="R902" t="s">
        <v>6636</v>
      </c>
      <c r="S902" s="12"/>
      <c r="T902" s="13"/>
      <c r="U902" t="s">
        <v>6629</v>
      </c>
    </row>
    <row r="903" spans="1:21" x14ac:dyDescent="0.25">
      <c r="A903" t="s">
        <v>6619</v>
      </c>
      <c r="B903" s="12">
        <v>42557</v>
      </c>
      <c r="C903" t="s">
        <v>6897</v>
      </c>
      <c r="D903" s="11">
        <v>46201.6239236111</v>
      </c>
      <c r="E903" t="s">
        <v>6898</v>
      </c>
      <c r="F903" t="s">
        <v>6415</v>
      </c>
      <c r="G903" t="s">
        <v>7181</v>
      </c>
      <c r="H903" t="s">
        <v>6514</v>
      </c>
      <c r="I903" t="s">
        <v>65</v>
      </c>
      <c r="J903" t="s">
        <v>573</v>
      </c>
      <c r="K903" t="s">
        <v>7352</v>
      </c>
      <c r="L903" t="s">
        <v>7183</v>
      </c>
      <c r="M903" t="s">
        <v>7353</v>
      </c>
      <c r="N903" t="s">
        <v>6761</v>
      </c>
      <c r="O903" t="s">
        <v>6771</v>
      </c>
      <c r="P903">
        <v>3619900</v>
      </c>
      <c r="Q903" t="s">
        <v>6636</v>
      </c>
      <c r="R903" t="s">
        <v>6636</v>
      </c>
      <c r="S903" s="12"/>
      <c r="T903" s="13"/>
      <c r="U903" t="s">
        <v>6901</v>
      </c>
    </row>
    <row r="904" spans="1:21" x14ac:dyDescent="0.25">
      <c r="A904" t="s">
        <v>6619</v>
      </c>
      <c r="B904" s="12">
        <v>42557</v>
      </c>
      <c r="C904" t="s">
        <v>6897</v>
      </c>
      <c r="D904" s="11">
        <v>46201.6239236111</v>
      </c>
      <c r="E904" t="s">
        <v>6898</v>
      </c>
      <c r="F904" t="s">
        <v>6415</v>
      </c>
      <c r="G904" t="s">
        <v>7186</v>
      </c>
      <c r="H904" t="s">
        <v>6514</v>
      </c>
      <c r="I904" t="s">
        <v>65</v>
      </c>
      <c r="J904" t="s">
        <v>573</v>
      </c>
      <c r="K904" t="s">
        <v>7352</v>
      </c>
      <c r="L904" t="s">
        <v>7183</v>
      </c>
      <c r="M904" t="s">
        <v>7353</v>
      </c>
      <c r="N904" t="s">
        <v>6761</v>
      </c>
      <c r="O904" t="s">
        <v>6771</v>
      </c>
      <c r="P904">
        <v>3619900</v>
      </c>
      <c r="Q904" t="s">
        <v>6636</v>
      </c>
      <c r="R904" t="s">
        <v>6636</v>
      </c>
      <c r="S904" s="12"/>
      <c r="T904" s="13"/>
      <c r="U904" t="s">
        <v>6901</v>
      </c>
    </row>
    <row r="905" spans="1:21" x14ac:dyDescent="0.25">
      <c r="A905" t="s">
        <v>6619</v>
      </c>
      <c r="B905" s="12">
        <v>42557</v>
      </c>
      <c r="C905" t="s">
        <v>6897</v>
      </c>
      <c r="D905" s="11">
        <v>46201.6239236111</v>
      </c>
      <c r="E905" t="s">
        <v>6898</v>
      </c>
      <c r="F905" t="s">
        <v>6415</v>
      </c>
      <c r="G905" t="s">
        <v>7187</v>
      </c>
      <c r="H905" t="s">
        <v>6514</v>
      </c>
      <c r="I905" t="s">
        <v>65</v>
      </c>
      <c r="J905" t="s">
        <v>573</v>
      </c>
      <c r="K905" t="s">
        <v>7352</v>
      </c>
      <c r="L905" t="s">
        <v>7183</v>
      </c>
      <c r="M905" t="s">
        <v>7353</v>
      </c>
      <c r="N905" t="s">
        <v>6761</v>
      </c>
      <c r="O905" t="s">
        <v>6771</v>
      </c>
      <c r="P905">
        <v>3619900</v>
      </c>
      <c r="Q905" t="s">
        <v>6636</v>
      </c>
      <c r="R905" t="s">
        <v>6636</v>
      </c>
      <c r="S905" s="12"/>
      <c r="T905" s="13"/>
      <c r="U905" t="s">
        <v>6901</v>
      </c>
    </row>
    <row r="906" spans="1:21" x14ac:dyDescent="0.25">
      <c r="A906" t="s">
        <v>6619</v>
      </c>
      <c r="B906" s="12">
        <v>42557</v>
      </c>
      <c r="C906" t="s">
        <v>6897</v>
      </c>
      <c r="D906" s="11">
        <v>46201.6239236111</v>
      </c>
      <c r="E906" t="s">
        <v>6898</v>
      </c>
      <c r="F906" t="s">
        <v>6415</v>
      </c>
      <c r="G906" t="s">
        <v>7188</v>
      </c>
      <c r="H906" t="s">
        <v>6514</v>
      </c>
      <c r="I906" t="s">
        <v>65</v>
      </c>
      <c r="J906" t="s">
        <v>573</v>
      </c>
      <c r="K906" t="s">
        <v>7352</v>
      </c>
      <c r="L906" t="s">
        <v>7183</v>
      </c>
      <c r="M906" t="s">
        <v>7353</v>
      </c>
      <c r="N906" t="s">
        <v>6761</v>
      </c>
      <c r="O906" t="s">
        <v>6771</v>
      </c>
      <c r="P906">
        <v>3619900</v>
      </c>
      <c r="Q906" t="s">
        <v>6636</v>
      </c>
      <c r="R906" t="s">
        <v>6636</v>
      </c>
      <c r="S906" s="12"/>
      <c r="T906" s="13"/>
      <c r="U906" t="s">
        <v>6901</v>
      </c>
    </row>
    <row r="907" spans="1:21" x14ac:dyDescent="0.25">
      <c r="A907" t="s">
        <v>6619</v>
      </c>
      <c r="B907" s="12">
        <v>42557</v>
      </c>
      <c r="C907" t="s">
        <v>6897</v>
      </c>
      <c r="D907" s="11">
        <v>46201.6239236111</v>
      </c>
      <c r="E907" t="s">
        <v>6898</v>
      </c>
      <c r="F907" t="s">
        <v>6415</v>
      </c>
      <c r="G907" t="s">
        <v>7189</v>
      </c>
      <c r="H907" t="s">
        <v>6514</v>
      </c>
      <c r="I907" t="s">
        <v>65</v>
      </c>
      <c r="J907" t="s">
        <v>573</v>
      </c>
      <c r="K907" t="s">
        <v>7352</v>
      </c>
      <c r="L907" t="s">
        <v>7183</v>
      </c>
      <c r="M907" t="s">
        <v>7353</v>
      </c>
      <c r="N907" t="s">
        <v>6761</v>
      </c>
      <c r="O907" t="s">
        <v>6771</v>
      </c>
      <c r="P907">
        <v>3619900</v>
      </c>
      <c r="Q907" t="s">
        <v>6636</v>
      </c>
      <c r="R907" t="s">
        <v>6636</v>
      </c>
      <c r="S907" s="12"/>
      <c r="T907" s="13"/>
      <c r="U907" t="s">
        <v>6901</v>
      </c>
    </row>
    <row r="908" spans="1:21" x14ac:dyDescent="0.25">
      <c r="A908" t="s">
        <v>6619</v>
      </c>
      <c r="B908" s="12">
        <v>42557</v>
      </c>
      <c r="C908" t="s">
        <v>6897</v>
      </c>
      <c r="D908" s="11">
        <v>46201.6239236111</v>
      </c>
      <c r="E908" t="s">
        <v>6898</v>
      </c>
      <c r="F908" t="s">
        <v>6415</v>
      </c>
      <c r="G908" t="s">
        <v>7190</v>
      </c>
      <c r="H908" t="s">
        <v>6514</v>
      </c>
      <c r="I908" t="s">
        <v>65</v>
      </c>
      <c r="J908" t="s">
        <v>573</v>
      </c>
      <c r="K908" t="s">
        <v>7352</v>
      </c>
      <c r="L908" t="s">
        <v>7183</v>
      </c>
      <c r="M908" t="s">
        <v>7353</v>
      </c>
      <c r="N908" t="s">
        <v>6761</v>
      </c>
      <c r="O908" t="s">
        <v>6771</v>
      </c>
      <c r="P908">
        <v>3619900</v>
      </c>
      <c r="Q908" t="s">
        <v>6636</v>
      </c>
      <c r="R908" t="s">
        <v>6636</v>
      </c>
      <c r="S908" s="12"/>
      <c r="T908" s="13"/>
      <c r="U908" t="s">
        <v>6901</v>
      </c>
    </row>
    <row r="909" spans="1:21" x14ac:dyDescent="0.25">
      <c r="A909" t="s">
        <v>6619</v>
      </c>
      <c r="B909" s="12">
        <v>42557</v>
      </c>
      <c r="C909" t="s">
        <v>6897</v>
      </c>
      <c r="D909" s="11">
        <v>46201.6239236111</v>
      </c>
      <c r="E909" t="s">
        <v>6898</v>
      </c>
      <c r="F909" t="s">
        <v>6415</v>
      </c>
      <c r="G909" t="s">
        <v>7191</v>
      </c>
      <c r="H909" t="s">
        <v>6514</v>
      </c>
      <c r="I909" t="s">
        <v>65</v>
      </c>
      <c r="J909" t="s">
        <v>573</v>
      </c>
      <c r="K909" t="s">
        <v>7352</v>
      </c>
      <c r="L909" t="s">
        <v>7183</v>
      </c>
      <c r="M909" t="s">
        <v>7353</v>
      </c>
      <c r="N909" t="s">
        <v>6761</v>
      </c>
      <c r="O909" t="s">
        <v>6771</v>
      </c>
      <c r="P909">
        <v>3619900</v>
      </c>
      <c r="Q909" t="s">
        <v>6636</v>
      </c>
      <c r="R909" t="s">
        <v>6636</v>
      </c>
      <c r="S909" s="12"/>
      <c r="T909" s="13"/>
      <c r="U909" t="s">
        <v>6901</v>
      </c>
    </row>
    <row r="910" spans="1:21" x14ac:dyDescent="0.25">
      <c r="A910" t="s">
        <v>6619</v>
      </c>
      <c r="B910" s="12">
        <v>42557</v>
      </c>
      <c r="C910" t="s">
        <v>6897</v>
      </c>
      <c r="D910" s="11">
        <v>46201.6239236111</v>
      </c>
      <c r="E910" t="s">
        <v>6898</v>
      </c>
      <c r="F910" t="s">
        <v>6415</v>
      </c>
      <c r="G910" t="s">
        <v>7192</v>
      </c>
      <c r="H910" t="s">
        <v>6514</v>
      </c>
      <c r="I910" t="s">
        <v>65</v>
      </c>
      <c r="J910" t="s">
        <v>573</v>
      </c>
      <c r="K910" t="s">
        <v>7352</v>
      </c>
      <c r="L910" t="s">
        <v>7183</v>
      </c>
      <c r="M910" t="s">
        <v>7353</v>
      </c>
      <c r="N910" t="s">
        <v>6761</v>
      </c>
      <c r="O910" t="s">
        <v>6771</v>
      </c>
      <c r="P910">
        <v>3619900</v>
      </c>
      <c r="Q910" t="s">
        <v>6636</v>
      </c>
      <c r="R910" t="s">
        <v>6636</v>
      </c>
      <c r="S910" s="12"/>
      <c r="T910" s="13"/>
      <c r="U910" t="s">
        <v>6901</v>
      </c>
    </row>
    <row r="911" spans="1:21" x14ac:dyDescent="0.25">
      <c r="A911" t="s">
        <v>6619</v>
      </c>
      <c r="B911" s="12">
        <v>42557</v>
      </c>
      <c r="C911" t="s">
        <v>6897</v>
      </c>
      <c r="D911" s="11">
        <v>46201.6239236111</v>
      </c>
      <c r="E911" t="s">
        <v>6898</v>
      </c>
      <c r="F911" t="s">
        <v>6415</v>
      </c>
      <c r="G911" t="s">
        <v>7193</v>
      </c>
      <c r="H911" t="s">
        <v>6514</v>
      </c>
      <c r="I911" t="s">
        <v>65</v>
      </c>
      <c r="J911" t="s">
        <v>573</v>
      </c>
      <c r="K911" t="s">
        <v>7352</v>
      </c>
      <c r="L911" t="s">
        <v>7183</v>
      </c>
      <c r="M911" t="s">
        <v>7353</v>
      </c>
      <c r="N911" t="s">
        <v>6761</v>
      </c>
      <c r="O911" t="s">
        <v>6771</v>
      </c>
      <c r="P911">
        <v>3619900</v>
      </c>
      <c r="Q911" t="s">
        <v>6636</v>
      </c>
      <c r="R911" t="s">
        <v>6636</v>
      </c>
      <c r="S911" s="12"/>
      <c r="T911" s="13"/>
      <c r="U911" t="s">
        <v>6901</v>
      </c>
    </row>
    <row r="912" spans="1:21" x14ac:dyDescent="0.25">
      <c r="A912" t="s">
        <v>6619</v>
      </c>
      <c r="B912" s="12">
        <v>42557</v>
      </c>
      <c r="C912" t="s">
        <v>6897</v>
      </c>
      <c r="D912" s="11">
        <v>46201.6239236111</v>
      </c>
      <c r="E912" t="s">
        <v>6898</v>
      </c>
      <c r="F912" t="s">
        <v>6415</v>
      </c>
      <c r="G912" t="s">
        <v>7194</v>
      </c>
      <c r="H912" t="s">
        <v>6514</v>
      </c>
      <c r="I912" t="s">
        <v>65</v>
      </c>
      <c r="J912" t="s">
        <v>573</v>
      </c>
      <c r="K912" t="s">
        <v>7352</v>
      </c>
      <c r="L912" t="s">
        <v>7183</v>
      </c>
      <c r="M912" t="s">
        <v>7353</v>
      </c>
      <c r="N912" t="s">
        <v>6761</v>
      </c>
      <c r="O912" t="s">
        <v>6771</v>
      </c>
      <c r="P912">
        <v>3619900</v>
      </c>
      <c r="Q912" t="s">
        <v>6636</v>
      </c>
      <c r="R912" t="s">
        <v>6636</v>
      </c>
      <c r="S912" s="12"/>
      <c r="T912" s="13"/>
      <c r="U912" t="s">
        <v>6901</v>
      </c>
    </row>
    <row r="913" spans="1:21" x14ac:dyDescent="0.25">
      <c r="A913" t="s">
        <v>6619</v>
      </c>
      <c r="B913" s="12">
        <v>42557</v>
      </c>
      <c r="C913" t="s">
        <v>6897</v>
      </c>
      <c r="D913" s="11">
        <v>46201.6239236111</v>
      </c>
      <c r="E913" t="s">
        <v>6898</v>
      </c>
      <c r="F913" t="s">
        <v>6415</v>
      </c>
      <c r="G913" t="s">
        <v>7195</v>
      </c>
      <c r="H913" t="s">
        <v>6514</v>
      </c>
      <c r="I913" t="s">
        <v>65</v>
      </c>
      <c r="J913" t="s">
        <v>573</v>
      </c>
      <c r="K913" t="s">
        <v>7352</v>
      </c>
      <c r="L913" t="s">
        <v>7183</v>
      </c>
      <c r="M913" t="s">
        <v>7353</v>
      </c>
      <c r="N913" t="s">
        <v>6761</v>
      </c>
      <c r="O913" t="s">
        <v>6771</v>
      </c>
      <c r="P913">
        <v>3619900</v>
      </c>
      <c r="Q913" t="s">
        <v>6636</v>
      </c>
      <c r="R913" t="s">
        <v>6636</v>
      </c>
      <c r="S913" s="12"/>
      <c r="T913" s="13"/>
      <c r="U913" t="s">
        <v>6901</v>
      </c>
    </row>
    <row r="914" spans="1:21" x14ac:dyDescent="0.25">
      <c r="A914" t="s">
        <v>6619</v>
      </c>
      <c r="B914" s="12">
        <v>42582</v>
      </c>
      <c r="C914" t="s">
        <v>7354</v>
      </c>
      <c r="D914" s="11">
        <v>46202.428888888899</v>
      </c>
      <c r="E914" t="s">
        <v>7355</v>
      </c>
      <c r="F914" t="s">
        <v>6415</v>
      </c>
      <c r="G914" t="s">
        <v>7258</v>
      </c>
      <c r="H914" t="s">
        <v>6514</v>
      </c>
      <c r="I914" t="s">
        <v>55</v>
      </c>
      <c r="J914" t="s">
        <v>737</v>
      </c>
      <c r="K914" t="s">
        <v>7356</v>
      </c>
      <c r="L914" t="s">
        <v>7260</v>
      </c>
      <c r="M914" t="s">
        <v>7357</v>
      </c>
      <c r="N914" t="s">
        <v>6787</v>
      </c>
      <c r="O914" t="s">
        <v>6810</v>
      </c>
      <c r="P914">
        <v>2049000</v>
      </c>
      <c r="Q914" t="s">
        <v>6636</v>
      </c>
      <c r="R914" t="s">
        <v>6636</v>
      </c>
      <c r="S914" s="12"/>
      <c r="T914" s="13"/>
      <c r="U914" t="s">
        <v>7358</v>
      </c>
    </row>
    <row r="915" spans="1:21" x14ac:dyDescent="0.25">
      <c r="A915" t="s">
        <v>6619</v>
      </c>
      <c r="B915" s="12">
        <v>42582</v>
      </c>
      <c r="C915" t="s">
        <v>7354</v>
      </c>
      <c r="D915" s="11">
        <v>46202.428888888899</v>
      </c>
      <c r="E915" t="s">
        <v>7355</v>
      </c>
      <c r="F915" t="s">
        <v>6415</v>
      </c>
      <c r="G915" t="s">
        <v>7262</v>
      </c>
      <c r="H915" t="s">
        <v>6514</v>
      </c>
      <c r="I915" t="s">
        <v>55</v>
      </c>
      <c r="J915" t="s">
        <v>737</v>
      </c>
      <c r="K915" t="s">
        <v>7356</v>
      </c>
      <c r="L915" t="s">
        <v>7260</v>
      </c>
      <c r="M915" t="s">
        <v>7357</v>
      </c>
      <c r="N915" t="s">
        <v>6787</v>
      </c>
      <c r="O915" t="s">
        <v>6810</v>
      </c>
      <c r="P915">
        <v>2049000</v>
      </c>
      <c r="Q915" t="s">
        <v>6636</v>
      </c>
      <c r="R915" t="s">
        <v>6636</v>
      </c>
      <c r="S915" s="12"/>
      <c r="T915" s="13"/>
      <c r="U915" t="s">
        <v>7358</v>
      </c>
    </row>
    <row r="916" spans="1:21" x14ac:dyDescent="0.25">
      <c r="A916" t="s">
        <v>6619</v>
      </c>
      <c r="B916" s="12">
        <v>42582</v>
      </c>
      <c r="C916" t="s">
        <v>7354</v>
      </c>
      <c r="D916" s="11">
        <v>46202.428888888899</v>
      </c>
      <c r="E916" t="s">
        <v>7355</v>
      </c>
      <c r="F916" t="s">
        <v>6415</v>
      </c>
      <c r="G916" t="s">
        <v>7263</v>
      </c>
      <c r="H916" t="s">
        <v>6514</v>
      </c>
      <c r="I916" t="s">
        <v>55</v>
      </c>
      <c r="J916" t="s">
        <v>737</v>
      </c>
      <c r="K916" t="s">
        <v>7356</v>
      </c>
      <c r="L916" t="s">
        <v>7260</v>
      </c>
      <c r="M916" t="s">
        <v>7357</v>
      </c>
      <c r="N916" t="s">
        <v>6787</v>
      </c>
      <c r="O916" t="s">
        <v>6810</v>
      </c>
      <c r="P916">
        <v>2049000</v>
      </c>
      <c r="Q916" t="s">
        <v>6636</v>
      </c>
      <c r="R916" t="s">
        <v>6636</v>
      </c>
      <c r="S916" s="12"/>
      <c r="T916" s="13"/>
      <c r="U916" t="s">
        <v>7358</v>
      </c>
    </row>
    <row r="917" spans="1:21" x14ac:dyDescent="0.25">
      <c r="A917" t="s">
        <v>6619</v>
      </c>
      <c r="B917" s="12">
        <v>42582</v>
      </c>
      <c r="C917" t="s">
        <v>7354</v>
      </c>
      <c r="D917" s="11">
        <v>46202.428888888899</v>
      </c>
      <c r="E917" t="s">
        <v>7355</v>
      </c>
      <c r="F917" t="s">
        <v>6415</v>
      </c>
      <c r="G917" t="s">
        <v>7264</v>
      </c>
      <c r="H917" t="s">
        <v>6514</v>
      </c>
      <c r="I917" t="s">
        <v>55</v>
      </c>
      <c r="J917" t="s">
        <v>737</v>
      </c>
      <c r="K917" t="s">
        <v>7356</v>
      </c>
      <c r="L917" t="s">
        <v>7260</v>
      </c>
      <c r="M917" t="s">
        <v>7357</v>
      </c>
      <c r="N917" t="s">
        <v>6787</v>
      </c>
      <c r="O917" t="s">
        <v>6810</v>
      </c>
      <c r="P917">
        <v>2049000</v>
      </c>
      <c r="Q917" t="s">
        <v>6636</v>
      </c>
      <c r="R917" t="s">
        <v>6636</v>
      </c>
      <c r="S917" s="12"/>
      <c r="T917" s="13"/>
      <c r="U917" t="s">
        <v>7358</v>
      </c>
    </row>
    <row r="918" spans="1:21" x14ac:dyDescent="0.25">
      <c r="A918" t="s">
        <v>6619</v>
      </c>
      <c r="B918" s="12">
        <v>42582</v>
      </c>
      <c r="C918" t="s">
        <v>7354</v>
      </c>
      <c r="D918" s="11">
        <v>46202.428888888899</v>
      </c>
      <c r="E918" t="s">
        <v>7355</v>
      </c>
      <c r="F918" t="s">
        <v>6415</v>
      </c>
      <c r="G918" t="s">
        <v>7265</v>
      </c>
      <c r="H918" t="s">
        <v>6514</v>
      </c>
      <c r="I918" t="s">
        <v>55</v>
      </c>
      <c r="J918" t="s">
        <v>737</v>
      </c>
      <c r="K918" t="s">
        <v>7356</v>
      </c>
      <c r="L918" t="s">
        <v>7260</v>
      </c>
      <c r="M918" t="s">
        <v>7357</v>
      </c>
      <c r="N918" t="s">
        <v>6787</v>
      </c>
      <c r="O918" t="s">
        <v>6810</v>
      </c>
      <c r="P918">
        <v>2049000</v>
      </c>
      <c r="Q918" t="s">
        <v>6636</v>
      </c>
      <c r="R918" t="s">
        <v>6636</v>
      </c>
      <c r="S918" s="12"/>
      <c r="T918" s="13"/>
      <c r="U918" t="s">
        <v>7358</v>
      </c>
    </row>
    <row r="919" spans="1:21" x14ac:dyDescent="0.25">
      <c r="A919" t="s">
        <v>6619</v>
      </c>
      <c r="B919" s="12">
        <v>42582</v>
      </c>
      <c r="C919" t="s">
        <v>7354</v>
      </c>
      <c r="D919" s="11">
        <v>46202.428888888899</v>
      </c>
      <c r="E919" t="s">
        <v>7355</v>
      </c>
      <c r="F919" t="s">
        <v>6415</v>
      </c>
      <c r="G919" t="s">
        <v>7266</v>
      </c>
      <c r="H919" t="s">
        <v>6514</v>
      </c>
      <c r="I919" t="s">
        <v>55</v>
      </c>
      <c r="J919" t="s">
        <v>737</v>
      </c>
      <c r="K919" t="s">
        <v>7356</v>
      </c>
      <c r="L919" t="s">
        <v>7260</v>
      </c>
      <c r="M919" t="s">
        <v>7357</v>
      </c>
      <c r="N919" t="s">
        <v>6787</v>
      </c>
      <c r="O919" t="s">
        <v>6810</v>
      </c>
      <c r="P919">
        <v>2049000</v>
      </c>
      <c r="Q919" t="s">
        <v>6636</v>
      </c>
      <c r="R919" t="s">
        <v>6636</v>
      </c>
      <c r="S919" s="12"/>
      <c r="T919" s="13"/>
      <c r="U919" t="s">
        <v>7358</v>
      </c>
    </row>
    <row r="920" spans="1:21" x14ac:dyDescent="0.25">
      <c r="A920" t="s">
        <v>6637</v>
      </c>
      <c r="B920" s="12">
        <v>39496</v>
      </c>
      <c r="C920" t="s">
        <v>7359</v>
      </c>
      <c r="D920" s="11">
        <v>46202.483668981498</v>
      </c>
      <c r="E920" t="s">
        <v>7360</v>
      </c>
      <c r="F920" t="s">
        <v>6415</v>
      </c>
      <c r="G920" t="s">
        <v>7361</v>
      </c>
      <c r="H920" t="s">
        <v>6514</v>
      </c>
      <c r="I920" t="s">
        <v>55</v>
      </c>
      <c r="J920" t="s">
        <v>643</v>
      </c>
      <c r="K920" t="s">
        <v>7362</v>
      </c>
      <c r="L920" t="s">
        <v>7363</v>
      </c>
      <c r="M920" t="s">
        <v>7364</v>
      </c>
      <c r="N920" t="s">
        <v>7365</v>
      </c>
      <c r="O920" t="s">
        <v>7366</v>
      </c>
      <c r="P920">
        <v>850000</v>
      </c>
      <c r="Q920" t="s">
        <v>6636</v>
      </c>
      <c r="R920" t="s">
        <v>6636</v>
      </c>
      <c r="S920" s="12"/>
      <c r="T920" s="13"/>
      <c r="U920" t="s">
        <v>6629</v>
      </c>
    </row>
    <row r="921" spans="1:21" x14ac:dyDescent="0.25">
      <c r="A921" t="s">
        <v>6637</v>
      </c>
      <c r="B921" s="12">
        <v>39496</v>
      </c>
      <c r="C921" t="s">
        <v>7359</v>
      </c>
      <c r="D921" s="11">
        <v>46202.483668981498</v>
      </c>
      <c r="E921" t="s">
        <v>7360</v>
      </c>
      <c r="F921" t="s">
        <v>6415</v>
      </c>
      <c r="G921" t="s">
        <v>7367</v>
      </c>
      <c r="H921" t="s">
        <v>6514</v>
      </c>
      <c r="I921" t="s">
        <v>55</v>
      </c>
      <c r="J921" t="s">
        <v>643</v>
      </c>
      <c r="K921" t="s">
        <v>7362</v>
      </c>
      <c r="L921" t="s">
        <v>7363</v>
      </c>
      <c r="M921" t="s">
        <v>7364</v>
      </c>
      <c r="N921" t="s">
        <v>7365</v>
      </c>
      <c r="O921" t="s">
        <v>7366</v>
      </c>
      <c r="P921">
        <v>850000</v>
      </c>
      <c r="Q921" t="s">
        <v>6636</v>
      </c>
      <c r="R921" t="s">
        <v>6636</v>
      </c>
      <c r="S921" s="12"/>
      <c r="T921" s="13"/>
      <c r="U921" t="s">
        <v>6629</v>
      </c>
    </row>
    <row r="922" spans="1:21" x14ac:dyDescent="0.25">
      <c r="A922" t="s">
        <v>6637</v>
      </c>
      <c r="B922" s="12">
        <v>39496</v>
      </c>
      <c r="C922" t="s">
        <v>7359</v>
      </c>
      <c r="D922" s="11">
        <v>46202.483668981498</v>
      </c>
      <c r="E922" t="s">
        <v>7360</v>
      </c>
      <c r="F922" t="s">
        <v>6415</v>
      </c>
      <c r="G922" t="s">
        <v>7368</v>
      </c>
      <c r="H922" t="s">
        <v>6514</v>
      </c>
      <c r="I922" t="s">
        <v>55</v>
      </c>
      <c r="J922" t="s">
        <v>643</v>
      </c>
      <c r="K922" t="s">
        <v>7362</v>
      </c>
      <c r="L922" t="s">
        <v>7363</v>
      </c>
      <c r="M922" t="s">
        <v>7364</v>
      </c>
      <c r="N922" t="s">
        <v>7365</v>
      </c>
      <c r="O922" t="s">
        <v>7366</v>
      </c>
      <c r="P922">
        <v>850000</v>
      </c>
      <c r="Q922" t="s">
        <v>6636</v>
      </c>
      <c r="R922" t="s">
        <v>6636</v>
      </c>
      <c r="S922" s="12"/>
      <c r="T922" s="13"/>
      <c r="U922" t="s">
        <v>6629</v>
      </c>
    </row>
    <row r="923" spans="1:21" x14ac:dyDescent="0.25">
      <c r="A923" t="s">
        <v>6637</v>
      </c>
      <c r="B923" s="12">
        <v>39496</v>
      </c>
      <c r="C923" t="s">
        <v>7359</v>
      </c>
      <c r="D923" s="11">
        <v>46202.483668981498</v>
      </c>
      <c r="E923" t="s">
        <v>7360</v>
      </c>
      <c r="F923" t="s">
        <v>6415</v>
      </c>
      <c r="G923" t="s">
        <v>7369</v>
      </c>
      <c r="H923" t="s">
        <v>6514</v>
      </c>
      <c r="I923" t="s">
        <v>55</v>
      </c>
      <c r="J923" t="s">
        <v>643</v>
      </c>
      <c r="K923" t="s">
        <v>7362</v>
      </c>
      <c r="L923" t="s">
        <v>7363</v>
      </c>
      <c r="M923" t="s">
        <v>7364</v>
      </c>
      <c r="N923" t="s">
        <v>7365</v>
      </c>
      <c r="O923" t="s">
        <v>7366</v>
      </c>
      <c r="P923">
        <v>850000</v>
      </c>
      <c r="Q923" t="s">
        <v>6636</v>
      </c>
      <c r="R923" t="s">
        <v>6636</v>
      </c>
      <c r="S923" s="12"/>
      <c r="T923" s="13"/>
      <c r="U923" t="s">
        <v>6629</v>
      </c>
    </row>
    <row r="924" spans="1:21" x14ac:dyDescent="0.25">
      <c r="A924" t="s">
        <v>6637</v>
      </c>
      <c r="B924" s="12">
        <v>39496</v>
      </c>
      <c r="C924" t="s">
        <v>7359</v>
      </c>
      <c r="D924" s="11">
        <v>46202.483668981498</v>
      </c>
      <c r="E924" t="s">
        <v>7360</v>
      </c>
      <c r="F924" t="s">
        <v>6415</v>
      </c>
      <c r="G924" t="s">
        <v>7370</v>
      </c>
      <c r="H924" t="s">
        <v>6514</v>
      </c>
      <c r="I924" t="s">
        <v>55</v>
      </c>
      <c r="J924" t="s">
        <v>643</v>
      </c>
      <c r="K924" t="s">
        <v>7362</v>
      </c>
      <c r="L924" t="s">
        <v>7363</v>
      </c>
      <c r="M924" t="s">
        <v>7364</v>
      </c>
      <c r="N924" t="s">
        <v>7365</v>
      </c>
      <c r="O924" t="s">
        <v>7366</v>
      </c>
      <c r="P924">
        <v>850000</v>
      </c>
      <c r="Q924" t="s">
        <v>6636</v>
      </c>
      <c r="R924" t="s">
        <v>6636</v>
      </c>
      <c r="S924" s="12"/>
      <c r="T924" s="13"/>
      <c r="U924" t="s">
        <v>6629</v>
      </c>
    </row>
    <row r="925" spans="1:21" x14ac:dyDescent="0.25">
      <c r="A925" t="s">
        <v>6637</v>
      </c>
      <c r="B925" s="12">
        <v>39496</v>
      </c>
      <c r="C925" t="s">
        <v>7359</v>
      </c>
      <c r="D925" s="11">
        <v>46202.483668981498</v>
      </c>
      <c r="E925" t="s">
        <v>7360</v>
      </c>
      <c r="F925" t="s">
        <v>6415</v>
      </c>
      <c r="G925" t="s">
        <v>7371</v>
      </c>
      <c r="H925" t="s">
        <v>6514</v>
      </c>
      <c r="I925" t="s">
        <v>55</v>
      </c>
      <c r="J925" t="s">
        <v>643</v>
      </c>
      <c r="K925" t="s">
        <v>7362</v>
      </c>
      <c r="L925" t="s">
        <v>7363</v>
      </c>
      <c r="M925" t="s">
        <v>7364</v>
      </c>
      <c r="N925" t="s">
        <v>7365</v>
      </c>
      <c r="O925" t="s">
        <v>7366</v>
      </c>
      <c r="P925">
        <v>850000</v>
      </c>
      <c r="Q925" t="s">
        <v>6636</v>
      </c>
      <c r="R925" t="s">
        <v>6636</v>
      </c>
      <c r="S925" s="12"/>
      <c r="T925" s="13"/>
      <c r="U925" t="s">
        <v>6629</v>
      </c>
    </row>
    <row r="926" spans="1:21" x14ac:dyDescent="0.25">
      <c r="A926" t="s">
        <v>6637</v>
      </c>
      <c r="B926" s="12">
        <v>39496</v>
      </c>
      <c r="C926" t="s">
        <v>7359</v>
      </c>
      <c r="D926" s="11">
        <v>46202.483668981498</v>
      </c>
      <c r="E926" t="s">
        <v>7360</v>
      </c>
      <c r="F926" t="s">
        <v>6415</v>
      </c>
      <c r="G926" t="s">
        <v>7372</v>
      </c>
      <c r="H926" t="s">
        <v>6514</v>
      </c>
      <c r="I926" t="s">
        <v>55</v>
      </c>
      <c r="J926" t="s">
        <v>643</v>
      </c>
      <c r="K926" t="s">
        <v>7362</v>
      </c>
      <c r="L926" t="s">
        <v>7363</v>
      </c>
      <c r="M926" t="s">
        <v>7364</v>
      </c>
      <c r="N926" t="s">
        <v>7365</v>
      </c>
      <c r="O926" t="s">
        <v>7366</v>
      </c>
      <c r="P926">
        <v>850000</v>
      </c>
      <c r="Q926" t="s">
        <v>6636</v>
      </c>
      <c r="R926" t="s">
        <v>6636</v>
      </c>
      <c r="S926" s="12"/>
      <c r="T926" s="13"/>
      <c r="U926" t="s">
        <v>6629</v>
      </c>
    </row>
    <row r="927" spans="1:21" x14ac:dyDescent="0.25">
      <c r="A927" t="s">
        <v>6637</v>
      </c>
      <c r="B927" s="12">
        <v>39496</v>
      </c>
      <c r="C927" t="s">
        <v>7359</v>
      </c>
      <c r="D927" s="11">
        <v>46202.483668981498</v>
      </c>
      <c r="E927" t="s">
        <v>7360</v>
      </c>
      <c r="F927" t="s">
        <v>6415</v>
      </c>
      <c r="G927" t="s">
        <v>7226</v>
      </c>
      <c r="H927" t="s">
        <v>6514</v>
      </c>
      <c r="I927" t="s">
        <v>55</v>
      </c>
      <c r="J927" t="s">
        <v>643</v>
      </c>
      <c r="K927" t="s">
        <v>7362</v>
      </c>
      <c r="L927" t="s">
        <v>7363</v>
      </c>
      <c r="M927" t="s">
        <v>7364</v>
      </c>
      <c r="N927" t="s">
        <v>7365</v>
      </c>
      <c r="O927" t="s">
        <v>7366</v>
      </c>
      <c r="P927">
        <v>850000</v>
      </c>
      <c r="Q927" t="s">
        <v>6636</v>
      </c>
      <c r="R927" t="s">
        <v>6636</v>
      </c>
      <c r="S927" s="12"/>
      <c r="T927" s="13"/>
      <c r="U927" t="s">
        <v>6629</v>
      </c>
    </row>
    <row r="928" spans="1:21" x14ac:dyDescent="0.25">
      <c r="A928" t="s">
        <v>6637</v>
      </c>
      <c r="B928" s="12">
        <v>42615</v>
      </c>
      <c r="C928" t="s">
        <v>7373</v>
      </c>
      <c r="D928" s="11">
        <v>46202.581967592603</v>
      </c>
      <c r="E928" t="s">
        <v>7374</v>
      </c>
      <c r="F928" t="s">
        <v>6415</v>
      </c>
      <c r="G928" t="s">
        <v>7198</v>
      </c>
      <c r="H928" t="s">
        <v>6514</v>
      </c>
      <c r="I928" t="s">
        <v>55</v>
      </c>
      <c r="J928" t="s">
        <v>732</v>
      </c>
      <c r="K928" t="s">
        <v>7375</v>
      </c>
      <c r="L928" t="s">
        <v>7200</v>
      </c>
      <c r="M928" t="s">
        <v>7376</v>
      </c>
      <c r="N928" t="s">
        <v>7202</v>
      </c>
      <c r="O928" t="s">
        <v>7255</v>
      </c>
      <c r="P928">
        <v>3408597</v>
      </c>
      <c r="Q928" t="s">
        <v>6636</v>
      </c>
      <c r="R928" t="s">
        <v>6636</v>
      </c>
      <c r="S928" s="12"/>
      <c r="T928" s="13"/>
      <c r="U928" t="s">
        <v>6629</v>
      </c>
    </row>
    <row r="929" spans="1:21" x14ac:dyDescent="0.25">
      <c r="A929" t="s">
        <v>6637</v>
      </c>
      <c r="B929" s="12">
        <v>42615</v>
      </c>
      <c r="C929" t="s">
        <v>7373</v>
      </c>
      <c r="D929" s="11">
        <v>46202.581967592603</v>
      </c>
      <c r="E929" t="s">
        <v>7374</v>
      </c>
      <c r="F929" t="s">
        <v>6415</v>
      </c>
      <c r="G929" t="s">
        <v>7204</v>
      </c>
      <c r="H929" t="s">
        <v>6514</v>
      </c>
      <c r="I929" t="s">
        <v>55</v>
      </c>
      <c r="J929" t="s">
        <v>732</v>
      </c>
      <c r="K929" t="s">
        <v>7375</v>
      </c>
      <c r="L929" t="s">
        <v>7200</v>
      </c>
      <c r="M929" t="s">
        <v>7376</v>
      </c>
      <c r="N929" t="s">
        <v>7202</v>
      </c>
      <c r="O929" t="s">
        <v>7255</v>
      </c>
      <c r="P929">
        <v>3408597</v>
      </c>
      <c r="Q929" t="s">
        <v>6636</v>
      </c>
      <c r="R929" t="s">
        <v>6636</v>
      </c>
      <c r="S929" s="12"/>
      <c r="T929" s="13"/>
      <c r="U929" t="s">
        <v>6629</v>
      </c>
    </row>
    <row r="930" spans="1:21" x14ac:dyDescent="0.25">
      <c r="A930" t="s">
        <v>6637</v>
      </c>
      <c r="B930" s="12">
        <v>42615</v>
      </c>
      <c r="C930" t="s">
        <v>7373</v>
      </c>
      <c r="D930" s="11">
        <v>46202.581967592603</v>
      </c>
      <c r="E930" t="s">
        <v>7374</v>
      </c>
      <c r="F930" t="s">
        <v>6415</v>
      </c>
      <c r="G930" t="s">
        <v>7205</v>
      </c>
      <c r="H930" t="s">
        <v>6514</v>
      </c>
      <c r="I930" t="s">
        <v>55</v>
      </c>
      <c r="J930" t="s">
        <v>732</v>
      </c>
      <c r="K930" t="s">
        <v>7375</v>
      </c>
      <c r="L930" t="s">
        <v>7200</v>
      </c>
      <c r="M930" t="s">
        <v>7376</v>
      </c>
      <c r="N930" t="s">
        <v>7202</v>
      </c>
      <c r="O930" t="s">
        <v>7255</v>
      </c>
      <c r="P930">
        <v>3408597</v>
      </c>
      <c r="Q930" t="s">
        <v>6636</v>
      </c>
      <c r="R930" t="s">
        <v>6636</v>
      </c>
      <c r="S930" s="12"/>
      <c r="T930" s="13"/>
      <c r="U930" t="s">
        <v>6629</v>
      </c>
    </row>
    <row r="931" spans="1:21" x14ac:dyDescent="0.25">
      <c r="A931" t="s">
        <v>6637</v>
      </c>
      <c r="B931" s="12">
        <v>42615</v>
      </c>
      <c r="C931" t="s">
        <v>7373</v>
      </c>
      <c r="D931" s="11">
        <v>46202.581967592603</v>
      </c>
      <c r="E931" t="s">
        <v>7374</v>
      </c>
      <c r="F931" t="s">
        <v>6415</v>
      </c>
      <c r="G931" t="s">
        <v>7206</v>
      </c>
      <c r="H931" t="s">
        <v>6514</v>
      </c>
      <c r="I931" t="s">
        <v>55</v>
      </c>
      <c r="J931" t="s">
        <v>732</v>
      </c>
      <c r="K931" t="s">
        <v>7375</v>
      </c>
      <c r="L931" t="s">
        <v>7200</v>
      </c>
      <c r="M931" t="s">
        <v>7376</v>
      </c>
      <c r="N931" t="s">
        <v>7202</v>
      </c>
      <c r="O931" t="s">
        <v>7255</v>
      </c>
      <c r="P931">
        <v>3408597</v>
      </c>
      <c r="Q931" t="s">
        <v>6636</v>
      </c>
      <c r="R931" t="s">
        <v>6636</v>
      </c>
      <c r="S931" s="12"/>
      <c r="T931" s="13"/>
      <c r="U931" t="s">
        <v>6629</v>
      </c>
    </row>
    <row r="932" spans="1:21" x14ac:dyDescent="0.25">
      <c r="A932" t="s">
        <v>6637</v>
      </c>
      <c r="B932" s="12">
        <v>42615</v>
      </c>
      <c r="C932" t="s">
        <v>7373</v>
      </c>
      <c r="D932" s="11">
        <v>46202.581967592603</v>
      </c>
      <c r="E932" t="s">
        <v>7374</v>
      </c>
      <c r="F932" t="s">
        <v>6415</v>
      </c>
      <c r="G932" t="s">
        <v>7207</v>
      </c>
      <c r="H932" t="s">
        <v>6514</v>
      </c>
      <c r="I932" t="s">
        <v>55</v>
      </c>
      <c r="J932" t="s">
        <v>732</v>
      </c>
      <c r="K932" t="s">
        <v>7375</v>
      </c>
      <c r="L932" t="s">
        <v>7200</v>
      </c>
      <c r="M932" t="s">
        <v>7376</v>
      </c>
      <c r="N932" t="s">
        <v>7202</v>
      </c>
      <c r="O932" t="s">
        <v>7255</v>
      </c>
      <c r="P932">
        <v>3408597</v>
      </c>
      <c r="Q932" t="s">
        <v>6636</v>
      </c>
      <c r="R932" t="s">
        <v>6636</v>
      </c>
      <c r="S932" s="12"/>
      <c r="T932" s="13"/>
      <c r="U932" t="s">
        <v>6629</v>
      </c>
    </row>
    <row r="933" spans="1:21" x14ac:dyDescent="0.25">
      <c r="A933" t="s">
        <v>6637</v>
      </c>
      <c r="B933" s="12">
        <v>42615</v>
      </c>
      <c r="C933" t="s">
        <v>7373</v>
      </c>
      <c r="D933" s="11">
        <v>46202.581967592603</v>
      </c>
      <c r="E933" t="s">
        <v>7374</v>
      </c>
      <c r="F933" t="s">
        <v>6415</v>
      </c>
      <c r="G933" t="s">
        <v>7208</v>
      </c>
      <c r="H933" t="s">
        <v>6514</v>
      </c>
      <c r="I933" t="s">
        <v>55</v>
      </c>
      <c r="J933" t="s">
        <v>732</v>
      </c>
      <c r="K933" t="s">
        <v>7375</v>
      </c>
      <c r="L933" t="s">
        <v>7200</v>
      </c>
      <c r="M933" t="s">
        <v>7376</v>
      </c>
      <c r="N933" t="s">
        <v>7202</v>
      </c>
      <c r="O933" t="s">
        <v>7255</v>
      </c>
      <c r="P933">
        <v>3408597</v>
      </c>
      <c r="Q933" t="s">
        <v>6636</v>
      </c>
      <c r="R933" t="s">
        <v>6636</v>
      </c>
      <c r="S933" s="12"/>
      <c r="T933" s="13"/>
      <c r="U933" t="s">
        <v>6629</v>
      </c>
    </row>
    <row r="934" spans="1:21" x14ac:dyDescent="0.25">
      <c r="A934" t="s">
        <v>6637</v>
      </c>
      <c r="B934" s="12">
        <v>42615</v>
      </c>
      <c r="C934" t="s">
        <v>7373</v>
      </c>
      <c r="D934" s="11">
        <v>46202.581967592603</v>
      </c>
      <c r="E934" t="s">
        <v>7374</v>
      </c>
      <c r="F934" t="s">
        <v>6415</v>
      </c>
      <c r="G934" t="s">
        <v>7209</v>
      </c>
      <c r="H934" t="s">
        <v>6514</v>
      </c>
      <c r="I934" t="s">
        <v>55</v>
      </c>
      <c r="J934" t="s">
        <v>732</v>
      </c>
      <c r="K934" t="s">
        <v>7375</v>
      </c>
      <c r="L934" t="s">
        <v>7200</v>
      </c>
      <c r="M934" t="s">
        <v>7376</v>
      </c>
      <c r="N934" t="s">
        <v>7202</v>
      </c>
      <c r="O934" t="s">
        <v>7255</v>
      </c>
      <c r="P934">
        <v>3408597</v>
      </c>
      <c r="Q934" t="s">
        <v>6636</v>
      </c>
      <c r="R934" t="s">
        <v>6636</v>
      </c>
      <c r="S934" s="12"/>
      <c r="T934" s="13"/>
      <c r="U934" t="s">
        <v>6629</v>
      </c>
    </row>
    <row r="935" spans="1:21" x14ac:dyDescent="0.25">
      <c r="A935" t="s">
        <v>6637</v>
      </c>
      <c r="B935" s="12">
        <v>42615</v>
      </c>
      <c r="C935" t="s">
        <v>7373</v>
      </c>
      <c r="D935" s="11">
        <v>46202.581967592603</v>
      </c>
      <c r="E935" t="s">
        <v>7374</v>
      </c>
      <c r="F935" t="s">
        <v>6415</v>
      </c>
      <c r="G935" t="s">
        <v>7210</v>
      </c>
      <c r="H935" t="s">
        <v>6514</v>
      </c>
      <c r="I935" t="s">
        <v>55</v>
      </c>
      <c r="J935" t="s">
        <v>732</v>
      </c>
      <c r="K935" t="s">
        <v>7375</v>
      </c>
      <c r="L935" t="s">
        <v>7200</v>
      </c>
      <c r="M935" t="s">
        <v>7376</v>
      </c>
      <c r="N935" t="s">
        <v>7202</v>
      </c>
      <c r="O935" t="s">
        <v>7255</v>
      </c>
      <c r="P935">
        <v>3408597</v>
      </c>
      <c r="Q935" t="s">
        <v>6636</v>
      </c>
      <c r="R935" t="s">
        <v>6636</v>
      </c>
      <c r="S935" s="12"/>
      <c r="T935" s="13"/>
      <c r="U935" t="s">
        <v>6629</v>
      </c>
    </row>
    <row r="936" spans="1:21" x14ac:dyDescent="0.25">
      <c r="A936" t="s">
        <v>6637</v>
      </c>
      <c r="B936" s="12">
        <v>42615</v>
      </c>
      <c r="C936" t="s">
        <v>7373</v>
      </c>
      <c r="D936" s="11">
        <v>46202.581967592603</v>
      </c>
      <c r="E936" t="s">
        <v>7374</v>
      </c>
      <c r="F936" t="s">
        <v>6415</v>
      </c>
      <c r="G936" t="s">
        <v>7211</v>
      </c>
      <c r="H936" t="s">
        <v>6514</v>
      </c>
      <c r="I936" t="s">
        <v>55</v>
      </c>
      <c r="J936" t="s">
        <v>732</v>
      </c>
      <c r="K936" t="s">
        <v>7375</v>
      </c>
      <c r="L936" t="s">
        <v>7200</v>
      </c>
      <c r="M936" t="s">
        <v>7376</v>
      </c>
      <c r="N936" t="s">
        <v>7202</v>
      </c>
      <c r="O936" t="s">
        <v>7255</v>
      </c>
      <c r="P936">
        <v>3408597</v>
      </c>
      <c r="Q936" t="s">
        <v>6636</v>
      </c>
      <c r="R936" t="s">
        <v>6636</v>
      </c>
      <c r="S936" s="12"/>
      <c r="T936" s="13"/>
      <c r="U936" t="s">
        <v>6629</v>
      </c>
    </row>
    <row r="937" spans="1:21" x14ac:dyDescent="0.25">
      <c r="A937" t="s">
        <v>6619</v>
      </c>
      <c r="B937" s="12">
        <v>42615</v>
      </c>
      <c r="C937" t="s">
        <v>7373</v>
      </c>
      <c r="D937" s="11">
        <v>46202.671678240702</v>
      </c>
      <c r="E937" t="s">
        <v>7374</v>
      </c>
      <c r="F937" t="s">
        <v>6415</v>
      </c>
      <c r="G937" t="s">
        <v>7198</v>
      </c>
      <c r="H937" t="s">
        <v>6514</v>
      </c>
      <c r="I937" t="s">
        <v>55</v>
      </c>
      <c r="J937" t="s">
        <v>732</v>
      </c>
      <c r="K937" t="s">
        <v>7375</v>
      </c>
      <c r="L937" t="s">
        <v>7200</v>
      </c>
      <c r="M937" t="s">
        <v>7376</v>
      </c>
      <c r="N937" t="s">
        <v>7202</v>
      </c>
      <c r="O937" t="s">
        <v>7255</v>
      </c>
      <c r="P937">
        <v>3408597</v>
      </c>
      <c r="Q937" t="s">
        <v>6636</v>
      </c>
      <c r="R937" t="s">
        <v>6636</v>
      </c>
      <c r="S937" s="12"/>
      <c r="T937" s="13"/>
      <c r="U937" t="s">
        <v>6629</v>
      </c>
    </row>
    <row r="938" spans="1:21" x14ac:dyDescent="0.25">
      <c r="A938" t="s">
        <v>6619</v>
      </c>
      <c r="B938" s="12">
        <v>42615</v>
      </c>
      <c r="C938" t="s">
        <v>7373</v>
      </c>
      <c r="D938" s="11">
        <v>46202.671678240702</v>
      </c>
      <c r="E938" t="s">
        <v>7374</v>
      </c>
      <c r="F938" t="s">
        <v>6415</v>
      </c>
      <c r="G938" t="s">
        <v>7204</v>
      </c>
      <c r="H938" t="s">
        <v>6514</v>
      </c>
      <c r="I938" t="s">
        <v>55</v>
      </c>
      <c r="J938" t="s">
        <v>732</v>
      </c>
      <c r="K938" t="s">
        <v>7375</v>
      </c>
      <c r="L938" t="s">
        <v>7200</v>
      </c>
      <c r="M938" t="s">
        <v>7376</v>
      </c>
      <c r="N938" t="s">
        <v>7202</v>
      </c>
      <c r="O938" t="s">
        <v>7255</v>
      </c>
      <c r="P938">
        <v>3408597</v>
      </c>
      <c r="Q938" t="s">
        <v>6636</v>
      </c>
      <c r="R938" t="s">
        <v>6636</v>
      </c>
      <c r="S938" s="12"/>
      <c r="T938" s="13"/>
      <c r="U938" t="s">
        <v>6629</v>
      </c>
    </row>
    <row r="939" spans="1:21" x14ac:dyDescent="0.25">
      <c r="A939" t="s">
        <v>6619</v>
      </c>
      <c r="B939" s="12">
        <v>42615</v>
      </c>
      <c r="C939" t="s">
        <v>7373</v>
      </c>
      <c r="D939" s="11">
        <v>46202.671678240702</v>
      </c>
      <c r="E939" t="s">
        <v>7374</v>
      </c>
      <c r="F939" t="s">
        <v>6415</v>
      </c>
      <c r="G939" t="s">
        <v>7205</v>
      </c>
      <c r="H939" t="s">
        <v>6514</v>
      </c>
      <c r="I939" t="s">
        <v>55</v>
      </c>
      <c r="J939" t="s">
        <v>732</v>
      </c>
      <c r="K939" t="s">
        <v>7375</v>
      </c>
      <c r="L939" t="s">
        <v>7200</v>
      </c>
      <c r="M939" t="s">
        <v>7376</v>
      </c>
      <c r="N939" t="s">
        <v>7202</v>
      </c>
      <c r="O939" t="s">
        <v>7255</v>
      </c>
      <c r="P939">
        <v>3408597</v>
      </c>
      <c r="Q939" t="s">
        <v>6636</v>
      </c>
      <c r="R939" t="s">
        <v>6636</v>
      </c>
      <c r="S939" s="12"/>
      <c r="T939" s="13"/>
      <c r="U939" t="s">
        <v>6629</v>
      </c>
    </row>
    <row r="940" spans="1:21" x14ac:dyDescent="0.25">
      <c r="A940" t="s">
        <v>6619</v>
      </c>
      <c r="B940" s="12">
        <v>42615</v>
      </c>
      <c r="C940" t="s">
        <v>7373</v>
      </c>
      <c r="D940" s="11">
        <v>46202.671678240702</v>
      </c>
      <c r="E940" t="s">
        <v>7374</v>
      </c>
      <c r="F940" t="s">
        <v>6415</v>
      </c>
      <c r="G940" t="s">
        <v>7206</v>
      </c>
      <c r="H940" t="s">
        <v>6514</v>
      </c>
      <c r="I940" t="s">
        <v>55</v>
      </c>
      <c r="J940" t="s">
        <v>732</v>
      </c>
      <c r="K940" t="s">
        <v>7375</v>
      </c>
      <c r="L940" t="s">
        <v>7200</v>
      </c>
      <c r="M940" t="s">
        <v>7376</v>
      </c>
      <c r="N940" t="s">
        <v>7202</v>
      </c>
      <c r="O940" t="s">
        <v>7255</v>
      </c>
      <c r="P940">
        <v>3408597</v>
      </c>
      <c r="Q940" t="s">
        <v>6636</v>
      </c>
      <c r="R940" t="s">
        <v>6636</v>
      </c>
      <c r="S940" s="12"/>
      <c r="T940" s="13"/>
      <c r="U940" t="s">
        <v>6629</v>
      </c>
    </row>
    <row r="941" spans="1:21" x14ac:dyDescent="0.25">
      <c r="A941" t="s">
        <v>6619</v>
      </c>
      <c r="B941" s="12">
        <v>42615</v>
      </c>
      <c r="C941" t="s">
        <v>7373</v>
      </c>
      <c r="D941" s="11">
        <v>46202.671678240702</v>
      </c>
      <c r="E941" t="s">
        <v>7374</v>
      </c>
      <c r="F941" t="s">
        <v>6415</v>
      </c>
      <c r="G941" t="s">
        <v>7207</v>
      </c>
      <c r="H941" t="s">
        <v>6514</v>
      </c>
      <c r="I941" t="s">
        <v>55</v>
      </c>
      <c r="J941" t="s">
        <v>732</v>
      </c>
      <c r="K941" t="s">
        <v>7375</v>
      </c>
      <c r="L941" t="s">
        <v>7200</v>
      </c>
      <c r="M941" t="s">
        <v>7376</v>
      </c>
      <c r="N941" t="s">
        <v>7202</v>
      </c>
      <c r="O941" t="s">
        <v>7255</v>
      </c>
      <c r="P941">
        <v>3408597</v>
      </c>
      <c r="Q941" t="s">
        <v>6636</v>
      </c>
      <c r="R941" t="s">
        <v>6636</v>
      </c>
      <c r="S941" s="12"/>
      <c r="T941" s="13"/>
      <c r="U941" t="s">
        <v>6629</v>
      </c>
    </row>
    <row r="942" spans="1:21" x14ac:dyDescent="0.25">
      <c r="A942" t="s">
        <v>6619</v>
      </c>
      <c r="B942" s="12">
        <v>42615</v>
      </c>
      <c r="C942" t="s">
        <v>7373</v>
      </c>
      <c r="D942" s="11">
        <v>46202.671678240702</v>
      </c>
      <c r="E942" t="s">
        <v>7374</v>
      </c>
      <c r="F942" t="s">
        <v>6415</v>
      </c>
      <c r="G942" t="s">
        <v>7208</v>
      </c>
      <c r="H942" t="s">
        <v>6514</v>
      </c>
      <c r="I942" t="s">
        <v>55</v>
      </c>
      <c r="J942" t="s">
        <v>732</v>
      </c>
      <c r="K942" t="s">
        <v>7375</v>
      </c>
      <c r="L942" t="s">
        <v>7200</v>
      </c>
      <c r="M942" t="s">
        <v>7376</v>
      </c>
      <c r="N942" t="s">
        <v>7202</v>
      </c>
      <c r="O942" t="s">
        <v>7255</v>
      </c>
      <c r="P942">
        <v>3408597</v>
      </c>
      <c r="Q942" t="s">
        <v>6636</v>
      </c>
      <c r="R942" t="s">
        <v>6636</v>
      </c>
      <c r="S942" s="12"/>
      <c r="T942" s="13"/>
      <c r="U942" t="s">
        <v>6629</v>
      </c>
    </row>
    <row r="943" spans="1:21" x14ac:dyDescent="0.25">
      <c r="A943" t="s">
        <v>6619</v>
      </c>
      <c r="B943" s="12">
        <v>42615</v>
      </c>
      <c r="C943" t="s">
        <v>7373</v>
      </c>
      <c r="D943" s="11">
        <v>46202.671678240702</v>
      </c>
      <c r="E943" t="s">
        <v>7374</v>
      </c>
      <c r="F943" t="s">
        <v>6415</v>
      </c>
      <c r="G943" t="s">
        <v>7209</v>
      </c>
      <c r="H943" t="s">
        <v>6514</v>
      </c>
      <c r="I943" t="s">
        <v>55</v>
      </c>
      <c r="J943" t="s">
        <v>732</v>
      </c>
      <c r="K943" t="s">
        <v>7375</v>
      </c>
      <c r="L943" t="s">
        <v>7200</v>
      </c>
      <c r="M943" t="s">
        <v>7376</v>
      </c>
      <c r="N943" t="s">
        <v>7202</v>
      </c>
      <c r="O943" t="s">
        <v>7255</v>
      </c>
      <c r="P943">
        <v>3408597</v>
      </c>
      <c r="Q943" t="s">
        <v>6636</v>
      </c>
      <c r="R943" t="s">
        <v>6636</v>
      </c>
      <c r="S943" s="12"/>
      <c r="T943" s="13"/>
      <c r="U943" t="s">
        <v>6629</v>
      </c>
    </row>
    <row r="944" spans="1:21" x14ac:dyDescent="0.25">
      <c r="A944" t="s">
        <v>6619</v>
      </c>
      <c r="B944" s="12">
        <v>42615</v>
      </c>
      <c r="C944" t="s">
        <v>7373</v>
      </c>
      <c r="D944" s="11">
        <v>46202.671678240702</v>
      </c>
      <c r="E944" t="s">
        <v>7374</v>
      </c>
      <c r="F944" t="s">
        <v>6415</v>
      </c>
      <c r="G944" t="s">
        <v>7210</v>
      </c>
      <c r="H944" t="s">
        <v>6514</v>
      </c>
      <c r="I944" t="s">
        <v>55</v>
      </c>
      <c r="J944" t="s">
        <v>732</v>
      </c>
      <c r="K944" t="s">
        <v>7375</v>
      </c>
      <c r="L944" t="s">
        <v>7200</v>
      </c>
      <c r="M944" t="s">
        <v>7376</v>
      </c>
      <c r="N944" t="s">
        <v>7202</v>
      </c>
      <c r="O944" t="s">
        <v>7255</v>
      </c>
      <c r="P944">
        <v>3408597</v>
      </c>
      <c r="Q944" t="s">
        <v>6636</v>
      </c>
      <c r="R944" t="s">
        <v>6636</v>
      </c>
      <c r="S944" s="12"/>
      <c r="T944" s="13"/>
      <c r="U944" t="s">
        <v>6629</v>
      </c>
    </row>
    <row r="945" spans="1:21" x14ac:dyDescent="0.25">
      <c r="A945" t="s">
        <v>6619</v>
      </c>
      <c r="B945" s="12">
        <v>42615</v>
      </c>
      <c r="C945" t="s">
        <v>7373</v>
      </c>
      <c r="D945" s="11">
        <v>46202.671678240702</v>
      </c>
      <c r="E945" t="s">
        <v>7374</v>
      </c>
      <c r="F945" t="s">
        <v>6415</v>
      </c>
      <c r="G945" t="s">
        <v>7211</v>
      </c>
      <c r="H945" t="s">
        <v>6514</v>
      </c>
      <c r="I945" t="s">
        <v>55</v>
      </c>
      <c r="J945" t="s">
        <v>732</v>
      </c>
      <c r="K945" t="s">
        <v>7375</v>
      </c>
      <c r="L945" t="s">
        <v>7200</v>
      </c>
      <c r="M945" t="s">
        <v>7376</v>
      </c>
      <c r="N945" t="s">
        <v>7202</v>
      </c>
      <c r="O945" t="s">
        <v>7255</v>
      </c>
      <c r="P945">
        <v>3408597</v>
      </c>
      <c r="Q945" t="s">
        <v>6636</v>
      </c>
      <c r="R945" t="s">
        <v>6636</v>
      </c>
      <c r="S945" s="12"/>
      <c r="T945" s="13"/>
      <c r="U945" t="s">
        <v>6629</v>
      </c>
    </row>
    <row r="946" spans="1:21" x14ac:dyDescent="0.25">
      <c r="A946" t="s">
        <v>6637</v>
      </c>
      <c r="B946" s="12">
        <v>42690</v>
      </c>
      <c r="C946" t="s">
        <v>7377</v>
      </c>
      <c r="D946" s="11">
        <v>46204.005555555603</v>
      </c>
      <c r="E946" t="s">
        <v>7378</v>
      </c>
      <c r="F946" t="s">
        <v>6415</v>
      </c>
      <c r="G946" t="s">
        <v>7198</v>
      </c>
      <c r="H946" t="s">
        <v>6514</v>
      </c>
      <c r="I946" t="s">
        <v>65</v>
      </c>
      <c r="J946" t="s">
        <v>219</v>
      </c>
      <c r="K946" t="s">
        <v>7379</v>
      </c>
      <c r="L946" t="s">
        <v>7200</v>
      </c>
      <c r="M946" t="s">
        <v>7380</v>
      </c>
      <c r="N946" t="s">
        <v>7202</v>
      </c>
      <c r="O946" t="s">
        <v>7231</v>
      </c>
      <c r="P946">
        <v>2635990</v>
      </c>
      <c r="Q946" t="s">
        <v>6636</v>
      </c>
      <c r="R946" t="s">
        <v>6636</v>
      </c>
      <c r="S946" s="12"/>
      <c r="T946" s="13"/>
      <c r="U946" t="s">
        <v>6689</v>
      </c>
    </row>
    <row r="947" spans="1:21" x14ac:dyDescent="0.25">
      <c r="A947" t="s">
        <v>6637</v>
      </c>
      <c r="B947" s="12">
        <v>42690</v>
      </c>
      <c r="C947" t="s">
        <v>7377</v>
      </c>
      <c r="D947" s="11">
        <v>46204.005555555603</v>
      </c>
      <c r="E947" t="s">
        <v>7378</v>
      </c>
      <c r="F947" t="s">
        <v>6415</v>
      </c>
      <c r="G947" t="s">
        <v>7204</v>
      </c>
      <c r="H947" t="s">
        <v>6514</v>
      </c>
      <c r="I947" t="s">
        <v>65</v>
      </c>
      <c r="J947" t="s">
        <v>219</v>
      </c>
      <c r="K947" t="s">
        <v>7379</v>
      </c>
      <c r="L947" t="s">
        <v>7200</v>
      </c>
      <c r="M947" t="s">
        <v>7380</v>
      </c>
      <c r="N947" t="s">
        <v>7202</v>
      </c>
      <c r="O947" t="s">
        <v>7231</v>
      </c>
      <c r="P947">
        <v>2635990</v>
      </c>
      <c r="Q947" t="s">
        <v>6636</v>
      </c>
      <c r="R947" t="s">
        <v>6636</v>
      </c>
      <c r="S947" s="12"/>
      <c r="T947" s="13"/>
      <c r="U947" t="s">
        <v>6689</v>
      </c>
    </row>
    <row r="948" spans="1:21" x14ac:dyDescent="0.25">
      <c r="A948" t="s">
        <v>6637</v>
      </c>
      <c r="B948" s="12">
        <v>42690</v>
      </c>
      <c r="C948" t="s">
        <v>7377</v>
      </c>
      <c r="D948" s="11">
        <v>46204.005555555603</v>
      </c>
      <c r="E948" t="s">
        <v>7378</v>
      </c>
      <c r="F948" t="s">
        <v>6415</v>
      </c>
      <c r="G948" t="s">
        <v>7205</v>
      </c>
      <c r="H948" t="s">
        <v>6514</v>
      </c>
      <c r="I948" t="s">
        <v>65</v>
      </c>
      <c r="J948" t="s">
        <v>219</v>
      </c>
      <c r="K948" t="s">
        <v>7379</v>
      </c>
      <c r="L948" t="s">
        <v>7200</v>
      </c>
      <c r="M948" t="s">
        <v>7380</v>
      </c>
      <c r="N948" t="s">
        <v>7202</v>
      </c>
      <c r="O948" t="s">
        <v>7231</v>
      </c>
      <c r="P948">
        <v>2635990</v>
      </c>
      <c r="Q948" t="s">
        <v>6636</v>
      </c>
      <c r="R948" t="s">
        <v>6636</v>
      </c>
      <c r="S948" s="12"/>
      <c r="T948" s="13"/>
      <c r="U948" t="s">
        <v>6689</v>
      </c>
    </row>
    <row r="949" spans="1:21" x14ac:dyDescent="0.25">
      <c r="A949" t="s">
        <v>6637</v>
      </c>
      <c r="B949" s="12">
        <v>42690</v>
      </c>
      <c r="C949" t="s">
        <v>7377</v>
      </c>
      <c r="D949" s="11">
        <v>46204.005555555603</v>
      </c>
      <c r="E949" t="s">
        <v>7378</v>
      </c>
      <c r="F949" t="s">
        <v>6415</v>
      </c>
      <c r="G949" t="s">
        <v>7206</v>
      </c>
      <c r="H949" t="s">
        <v>6514</v>
      </c>
      <c r="I949" t="s">
        <v>65</v>
      </c>
      <c r="J949" t="s">
        <v>219</v>
      </c>
      <c r="K949" t="s">
        <v>7379</v>
      </c>
      <c r="L949" t="s">
        <v>7200</v>
      </c>
      <c r="M949" t="s">
        <v>7380</v>
      </c>
      <c r="N949" t="s">
        <v>7202</v>
      </c>
      <c r="O949" t="s">
        <v>7231</v>
      </c>
      <c r="P949">
        <v>2635990</v>
      </c>
      <c r="Q949" t="s">
        <v>6636</v>
      </c>
      <c r="R949" t="s">
        <v>6636</v>
      </c>
      <c r="S949" s="12"/>
      <c r="T949" s="13"/>
      <c r="U949" t="s">
        <v>6689</v>
      </c>
    </row>
    <row r="950" spans="1:21" x14ac:dyDescent="0.25">
      <c r="A950" t="s">
        <v>6637</v>
      </c>
      <c r="B950" s="12">
        <v>42690</v>
      </c>
      <c r="C950" t="s">
        <v>7377</v>
      </c>
      <c r="D950" s="11">
        <v>46204.005555555603</v>
      </c>
      <c r="E950" t="s">
        <v>7378</v>
      </c>
      <c r="F950" t="s">
        <v>6415</v>
      </c>
      <c r="G950" t="s">
        <v>7207</v>
      </c>
      <c r="H950" t="s">
        <v>6514</v>
      </c>
      <c r="I950" t="s">
        <v>65</v>
      </c>
      <c r="J950" t="s">
        <v>219</v>
      </c>
      <c r="K950" t="s">
        <v>7379</v>
      </c>
      <c r="L950" t="s">
        <v>7200</v>
      </c>
      <c r="M950" t="s">
        <v>7380</v>
      </c>
      <c r="N950" t="s">
        <v>7202</v>
      </c>
      <c r="O950" t="s">
        <v>7231</v>
      </c>
      <c r="P950">
        <v>2635990</v>
      </c>
      <c r="Q950" t="s">
        <v>6636</v>
      </c>
      <c r="R950" t="s">
        <v>6636</v>
      </c>
      <c r="S950" s="12"/>
      <c r="T950" s="13"/>
      <c r="U950" t="s">
        <v>6689</v>
      </c>
    </row>
    <row r="951" spans="1:21" x14ac:dyDescent="0.25">
      <c r="A951" t="s">
        <v>6637</v>
      </c>
      <c r="B951" s="12">
        <v>42690</v>
      </c>
      <c r="C951" t="s">
        <v>7377</v>
      </c>
      <c r="D951" s="11">
        <v>46204.005555555603</v>
      </c>
      <c r="E951" t="s">
        <v>7378</v>
      </c>
      <c r="F951" t="s">
        <v>6415</v>
      </c>
      <c r="G951" t="s">
        <v>7208</v>
      </c>
      <c r="H951" t="s">
        <v>6514</v>
      </c>
      <c r="I951" t="s">
        <v>65</v>
      </c>
      <c r="J951" t="s">
        <v>219</v>
      </c>
      <c r="K951" t="s">
        <v>7379</v>
      </c>
      <c r="L951" t="s">
        <v>7200</v>
      </c>
      <c r="M951" t="s">
        <v>7380</v>
      </c>
      <c r="N951" t="s">
        <v>7202</v>
      </c>
      <c r="O951" t="s">
        <v>7231</v>
      </c>
      <c r="P951">
        <v>2635990</v>
      </c>
      <c r="Q951" t="s">
        <v>6636</v>
      </c>
      <c r="R951" t="s">
        <v>6636</v>
      </c>
      <c r="S951" s="12"/>
      <c r="T951" s="13"/>
      <c r="U951" t="s">
        <v>6689</v>
      </c>
    </row>
    <row r="952" spans="1:21" x14ac:dyDescent="0.25">
      <c r="A952" t="s">
        <v>6637</v>
      </c>
      <c r="B952" s="12">
        <v>42690</v>
      </c>
      <c r="C952" t="s">
        <v>7377</v>
      </c>
      <c r="D952" s="11">
        <v>46204.005555555603</v>
      </c>
      <c r="E952" t="s">
        <v>7378</v>
      </c>
      <c r="F952" t="s">
        <v>6415</v>
      </c>
      <c r="G952" t="s">
        <v>7209</v>
      </c>
      <c r="H952" t="s">
        <v>6514</v>
      </c>
      <c r="I952" t="s">
        <v>65</v>
      </c>
      <c r="J952" t="s">
        <v>219</v>
      </c>
      <c r="K952" t="s">
        <v>7379</v>
      </c>
      <c r="L952" t="s">
        <v>7200</v>
      </c>
      <c r="M952" t="s">
        <v>7380</v>
      </c>
      <c r="N952" t="s">
        <v>7202</v>
      </c>
      <c r="O952" t="s">
        <v>7231</v>
      </c>
      <c r="P952">
        <v>2635990</v>
      </c>
      <c r="Q952" t="s">
        <v>6636</v>
      </c>
      <c r="R952" t="s">
        <v>6636</v>
      </c>
      <c r="S952" s="12"/>
      <c r="T952" s="13"/>
      <c r="U952" t="s">
        <v>6689</v>
      </c>
    </row>
    <row r="953" spans="1:21" x14ac:dyDescent="0.25">
      <c r="A953" t="s">
        <v>6637</v>
      </c>
      <c r="B953" s="12">
        <v>42690</v>
      </c>
      <c r="C953" t="s">
        <v>7377</v>
      </c>
      <c r="D953" s="11">
        <v>46204.005555555603</v>
      </c>
      <c r="E953" t="s">
        <v>7378</v>
      </c>
      <c r="F953" t="s">
        <v>6415</v>
      </c>
      <c r="G953" t="s">
        <v>7210</v>
      </c>
      <c r="H953" t="s">
        <v>6514</v>
      </c>
      <c r="I953" t="s">
        <v>65</v>
      </c>
      <c r="J953" t="s">
        <v>219</v>
      </c>
      <c r="K953" t="s">
        <v>7379</v>
      </c>
      <c r="L953" t="s">
        <v>7200</v>
      </c>
      <c r="M953" t="s">
        <v>7380</v>
      </c>
      <c r="N953" t="s">
        <v>7202</v>
      </c>
      <c r="O953" t="s">
        <v>7231</v>
      </c>
      <c r="P953">
        <v>2635990</v>
      </c>
      <c r="Q953" t="s">
        <v>6636</v>
      </c>
      <c r="R953" t="s">
        <v>6636</v>
      </c>
      <c r="S953" s="12"/>
      <c r="T953" s="13"/>
      <c r="U953" t="s">
        <v>6689</v>
      </c>
    </row>
    <row r="954" spans="1:21" x14ac:dyDescent="0.25">
      <c r="A954" t="s">
        <v>6637</v>
      </c>
      <c r="B954" s="12">
        <v>42690</v>
      </c>
      <c r="C954" t="s">
        <v>7377</v>
      </c>
      <c r="D954" s="11">
        <v>46204.005555555603</v>
      </c>
      <c r="E954" t="s">
        <v>7378</v>
      </c>
      <c r="F954" t="s">
        <v>6415</v>
      </c>
      <c r="G954" t="s">
        <v>7211</v>
      </c>
      <c r="H954" t="s">
        <v>6514</v>
      </c>
      <c r="I954" t="s">
        <v>65</v>
      </c>
      <c r="J954" t="s">
        <v>219</v>
      </c>
      <c r="K954" t="s">
        <v>7379</v>
      </c>
      <c r="L954" t="s">
        <v>7200</v>
      </c>
      <c r="M954" t="s">
        <v>7380</v>
      </c>
      <c r="N954" t="s">
        <v>7202</v>
      </c>
      <c r="O954" t="s">
        <v>7231</v>
      </c>
      <c r="P954">
        <v>2635990</v>
      </c>
      <c r="Q954" t="s">
        <v>6636</v>
      </c>
      <c r="R954" t="s">
        <v>6636</v>
      </c>
      <c r="S954" s="12"/>
      <c r="T954" s="13"/>
      <c r="U954" t="s">
        <v>6689</v>
      </c>
    </row>
    <row r="955" spans="1:21" x14ac:dyDescent="0.25">
      <c r="A955" t="s">
        <v>6637</v>
      </c>
      <c r="B955" s="12">
        <v>85647</v>
      </c>
      <c r="C955" t="s">
        <v>7381</v>
      </c>
      <c r="D955" s="11">
        <v>46204.3758101852</v>
      </c>
      <c r="E955" t="s">
        <v>7382</v>
      </c>
      <c r="F955" t="s">
        <v>6415</v>
      </c>
      <c r="G955" t="s">
        <v>7361</v>
      </c>
      <c r="H955" t="s">
        <v>6514</v>
      </c>
      <c r="I955" t="s">
        <v>65</v>
      </c>
      <c r="J955" t="s">
        <v>57</v>
      </c>
      <c r="K955" t="s">
        <v>7383</v>
      </c>
      <c r="L955" t="s">
        <v>7363</v>
      </c>
      <c r="M955" t="s">
        <v>7384</v>
      </c>
      <c r="N955" t="s">
        <v>7385</v>
      </c>
      <c r="O955" t="s">
        <v>7386</v>
      </c>
      <c r="P955">
        <v>3498000</v>
      </c>
      <c r="Q955" t="s">
        <v>6636</v>
      </c>
      <c r="R955" t="s">
        <v>6636</v>
      </c>
      <c r="S955" s="12"/>
      <c r="T955" s="13"/>
      <c r="U955" t="s">
        <v>6636</v>
      </c>
    </row>
    <row r="956" spans="1:21" x14ac:dyDescent="0.25">
      <c r="A956" t="s">
        <v>6637</v>
      </c>
      <c r="B956" s="12">
        <v>85647</v>
      </c>
      <c r="C956" t="s">
        <v>7381</v>
      </c>
      <c r="D956" s="11">
        <v>46204.3758101852</v>
      </c>
      <c r="E956" t="s">
        <v>7382</v>
      </c>
      <c r="F956" t="s">
        <v>6415</v>
      </c>
      <c r="G956" t="s">
        <v>7367</v>
      </c>
      <c r="H956" t="s">
        <v>6514</v>
      </c>
      <c r="I956" t="s">
        <v>65</v>
      </c>
      <c r="J956" t="s">
        <v>57</v>
      </c>
      <c r="K956" t="s">
        <v>7383</v>
      </c>
      <c r="L956" t="s">
        <v>7363</v>
      </c>
      <c r="M956" t="s">
        <v>7384</v>
      </c>
      <c r="N956" t="s">
        <v>7385</v>
      </c>
      <c r="O956" t="s">
        <v>7386</v>
      </c>
      <c r="P956">
        <v>3498000</v>
      </c>
      <c r="Q956" t="s">
        <v>6636</v>
      </c>
      <c r="R956" t="s">
        <v>6636</v>
      </c>
      <c r="S956" s="12"/>
      <c r="T956" s="13"/>
      <c r="U956" t="s">
        <v>6636</v>
      </c>
    </row>
    <row r="957" spans="1:21" x14ac:dyDescent="0.25">
      <c r="A957" t="s">
        <v>6637</v>
      </c>
      <c r="B957" s="12">
        <v>85647</v>
      </c>
      <c r="C957" t="s">
        <v>7381</v>
      </c>
      <c r="D957" s="11">
        <v>46204.3758101852</v>
      </c>
      <c r="E957" t="s">
        <v>7382</v>
      </c>
      <c r="F957" t="s">
        <v>6415</v>
      </c>
      <c r="G957" t="s">
        <v>7368</v>
      </c>
      <c r="H957" t="s">
        <v>6514</v>
      </c>
      <c r="I957" t="s">
        <v>65</v>
      </c>
      <c r="J957" t="s">
        <v>57</v>
      </c>
      <c r="K957" t="s">
        <v>7383</v>
      </c>
      <c r="L957" t="s">
        <v>7363</v>
      </c>
      <c r="M957" t="s">
        <v>7384</v>
      </c>
      <c r="N957" t="s">
        <v>7385</v>
      </c>
      <c r="O957" t="s">
        <v>7386</v>
      </c>
      <c r="P957">
        <v>3498000</v>
      </c>
      <c r="Q957" t="s">
        <v>6636</v>
      </c>
      <c r="R957" t="s">
        <v>6636</v>
      </c>
      <c r="S957" s="12"/>
      <c r="T957" s="13"/>
      <c r="U957" t="s">
        <v>6636</v>
      </c>
    </row>
    <row r="958" spans="1:21" x14ac:dyDescent="0.25">
      <c r="A958" t="s">
        <v>6637</v>
      </c>
      <c r="B958" s="12">
        <v>85647</v>
      </c>
      <c r="C958" t="s">
        <v>7381</v>
      </c>
      <c r="D958" s="11">
        <v>46204.3758101852</v>
      </c>
      <c r="E958" t="s">
        <v>7382</v>
      </c>
      <c r="F958" t="s">
        <v>6415</v>
      </c>
      <c r="G958" t="s">
        <v>7369</v>
      </c>
      <c r="H958" t="s">
        <v>6514</v>
      </c>
      <c r="I958" t="s">
        <v>65</v>
      </c>
      <c r="J958" t="s">
        <v>57</v>
      </c>
      <c r="K958" t="s">
        <v>7383</v>
      </c>
      <c r="L958" t="s">
        <v>7363</v>
      </c>
      <c r="M958" t="s">
        <v>7384</v>
      </c>
      <c r="N958" t="s">
        <v>7385</v>
      </c>
      <c r="O958" t="s">
        <v>7386</v>
      </c>
      <c r="P958">
        <v>3498000</v>
      </c>
      <c r="Q958" t="s">
        <v>6636</v>
      </c>
      <c r="R958" t="s">
        <v>6636</v>
      </c>
      <c r="S958" s="12"/>
      <c r="T958" s="13"/>
      <c r="U958" t="s">
        <v>6636</v>
      </c>
    </row>
    <row r="959" spans="1:21" x14ac:dyDescent="0.25">
      <c r="A959" t="s">
        <v>6637</v>
      </c>
      <c r="B959" s="12">
        <v>85647</v>
      </c>
      <c r="C959" t="s">
        <v>7381</v>
      </c>
      <c r="D959" s="11">
        <v>46204.3758101852</v>
      </c>
      <c r="E959" t="s">
        <v>7382</v>
      </c>
      <c r="F959" t="s">
        <v>6415</v>
      </c>
      <c r="G959" t="s">
        <v>7370</v>
      </c>
      <c r="H959" t="s">
        <v>6514</v>
      </c>
      <c r="I959" t="s">
        <v>65</v>
      </c>
      <c r="J959" t="s">
        <v>57</v>
      </c>
      <c r="K959" t="s">
        <v>7383</v>
      </c>
      <c r="L959" t="s">
        <v>7363</v>
      </c>
      <c r="M959" t="s">
        <v>7384</v>
      </c>
      <c r="N959" t="s">
        <v>7385</v>
      </c>
      <c r="O959" t="s">
        <v>7386</v>
      </c>
      <c r="P959">
        <v>3498000</v>
      </c>
      <c r="Q959" t="s">
        <v>6636</v>
      </c>
      <c r="R959" t="s">
        <v>6636</v>
      </c>
      <c r="S959" s="12"/>
      <c r="T959" s="13"/>
      <c r="U959" t="s">
        <v>6636</v>
      </c>
    </row>
    <row r="960" spans="1:21" x14ac:dyDescent="0.25">
      <c r="A960" t="s">
        <v>6637</v>
      </c>
      <c r="B960" s="12">
        <v>85647</v>
      </c>
      <c r="C960" t="s">
        <v>7381</v>
      </c>
      <c r="D960" s="11">
        <v>46204.3758101852</v>
      </c>
      <c r="E960" t="s">
        <v>7382</v>
      </c>
      <c r="F960" t="s">
        <v>6415</v>
      </c>
      <c r="G960" t="s">
        <v>7371</v>
      </c>
      <c r="H960" t="s">
        <v>6514</v>
      </c>
      <c r="I960" t="s">
        <v>65</v>
      </c>
      <c r="J960" t="s">
        <v>57</v>
      </c>
      <c r="K960" t="s">
        <v>7383</v>
      </c>
      <c r="L960" t="s">
        <v>7363</v>
      </c>
      <c r="M960" t="s">
        <v>7384</v>
      </c>
      <c r="N960" t="s">
        <v>7385</v>
      </c>
      <c r="O960" t="s">
        <v>7386</v>
      </c>
      <c r="P960">
        <v>3498000</v>
      </c>
      <c r="Q960" t="s">
        <v>6636</v>
      </c>
      <c r="R960" t="s">
        <v>6636</v>
      </c>
      <c r="S960" s="12"/>
      <c r="T960" s="13"/>
      <c r="U960" t="s">
        <v>6636</v>
      </c>
    </row>
    <row r="961" spans="1:21" x14ac:dyDescent="0.25">
      <c r="A961" t="s">
        <v>6637</v>
      </c>
      <c r="B961" s="12">
        <v>85647</v>
      </c>
      <c r="C961" t="s">
        <v>7381</v>
      </c>
      <c r="D961" s="11">
        <v>46204.3758101852</v>
      </c>
      <c r="E961" t="s">
        <v>7382</v>
      </c>
      <c r="F961" t="s">
        <v>6415</v>
      </c>
      <c r="G961" t="s">
        <v>7372</v>
      </c>
      <c r="H961" t="s">
        <v>6514</v>
      </c>
      <c r="I961" t="s">
        <v>65</v>
      </c>
      <c r="J961" t="s">
        <v>57</v>
      </c>
      <c r="K961" t="s">
        <v>7383</v>
      </c>
      <c r="L961" t="s">
        <v>7363</v>
      </c>
      <c r="M961" t="s">
        <v>7384</v>
      </c>
      <c r="N961" t="s">
        <v>7385</v>
      </c>
      <c r="O961" t="s">
        <v>7386</v>
      </c>
      <c r="P961">
        <v>3498000</v>
      </c>
      <c r="Q961" t="s">
        <v>6636</v>
      </c>
      <c r="R961" t="s">
        <v>6636</v>
      </c>
      <c r="S961" s="12"/>
      <c r="T961" s="13"/>
      <c r="U961" t="s">
        <v>6636</v>
      </c>
    </row>
    <row r="962" spans="1:21" x14ac:dyDescent="0.25">
      <c r="A962" t="s">
        <v>6637</v>
      </c>
      <c r="B962" s="12">
        <v>85647</v>
      </c>
      <c r="C962" t="s">
        <v>7381</v>
      </c>
      <c r="D962" s="11">
        <v>46204.3758101852</v>
      </c>
      <c r="E962" t="s">
        <v>7382</v>
      </c>
      <c r="F962" t="s">
        <v>6415</v>
      </c>
      <c r="G962" t="s">
        <v>7226</v>
      </c>
      <c r="H962" t="s">
        <v>6514</v>
      </c>
      <c r="I962" t="s">
        <v>65</v>
      </c>
      <c r="J962" t="s">
        <v>57</v>
      </c>
      <c r="K962" t="s">
        <v>7383</v>
      </c>
      <c r="L962" t="s">
        <v>7363</v>
      </c>
      <c r="M962" t="s">
        <v>7384</v>
      </c>
      <c r="N962" t="s">
        <v>7385</v>
      </c>
      <c r="O962" t="s">
        <v>7386</v>
      </c>
      <c r="P962">
        <v>3498000</v>
      </c>
      <c r="Q962" t="s">
        <v>6636</v>
      </c>
      <c r="R962" t="s">
        <v>6636</v>
      </c>
      <c r="S962" s="12"/>
      <c r="T962" s="13"/>
      <c r="U962" t="s">
        <v>6636</v>
      </c>
    </row>
    <row r="963" spans="1:21" x14ac:dyDescent="0.25">
      <c r="A963" t="s">
        <v>6619</v>
      </c>
      <c r="B963" s="12">
        <v>42690</v>
      </c>
      <c r="C963" t="s">
        <v>7377</v>
      </c>
      <c r="D963" s="11">
        <v>46204.4973032407</v>
      </c>
      <c r="E963" t="s">
        <v>7378</v>
      </c>
      <c r="F963" t="s">
        <v>6415</v>
      </c>
      <c r="G963" t="s">
        <v>7198</v>
      </c>
      <c r="H963" t="s">
        <v>6514</v>
      </c>
      <c r="I963" t="s">
        <v>65</v>
      </c>
      <c r="J963" t="s">
        <v>219</v>
      </c>
      <c r="K963" t="s">
        <v>7379</v>
      </c>
      <c r="L963" t="s">
        <v>7200</v>
      </c>
      <c r="M963" t="s">
        <v>7380</v>
      </c>
      <c r="N963" t="s">
        <v>7202</v>
      </c>
      <c r="O963" t="s">
        <v>7231</v>
      </c>
      <c r="P963">
        <v>2635990</v>
      </c>
      <c r="Q963" t="s">
        <v>6636</v>
      </c>
      <c r="R963" t="s">
        <v>6636</v>
      </c>
      <c r="S963" s="12"/>
      <c r="T963" s="13"/>
      <c r="U963" t="s">
        <v>6689</v>
      </c>
    </row>
    <row r="964" spans="1:21" x14ac:dyDescent="0.25">
      <c r="A964" t="s">
        <v>6619</v>
      </c>
      <c r="B964" s="12">
        <v>42690</v>
      </c>
      <c r="C964" t="s">
        <v>7377</v>
      </c>
      <c r="D964" s="11">
        <v>46204.4973032407</v>
      </c>
      <c r="E964" t="s">
        <v>7378</v>
      </c>
      <c r="F964" t="s">
        <v>6415</v>
      </c>
      <c r="G964" t="s">
        <v>7204</v>
      </c>
      <c r="H964" t="s">
        <v>6514</v>
      </c>
      <c r="I964" t="s">
        <v>65</v>
      </c>
      <c r="J964" t="s">
        <v>219</v>
      </c>
      <c r="K964" t="s">
        <v>7379</v>
      </c>
      <c r="L964" t="s">
        <v>7200</v>
      </c>
      <c r="M964" t="s">
        <v>7380</v>
      </c>
      <c r="N964" t="s">
        <v>7202</v>
      </c>
      <c r="O964" t="s">
        <v>7231</v>
      </c>
      <c r="P964">
        <v>2635990</v>
      </c>
      <c r="Q964" t="s">
        <v>6636</v>
      </c>
      <c r="R964" t="s">
        <v>6636</v>
      </c>
      <c r="S964" s="12"/>
      <c r="T964" s="13"/>
      <c r="U964" t="s">
        <v>6689</v>
      </c>
    </row>
    <row r="965" spans="1:21" x14ac:dyDescent="0.25">
      <c r="A965" t="s">
        <v>6619</v>
      </c>
      <c r="B965" s="12">
        <v>42690</v>
      </c>
      <c r="C965" t="s">
        <v>7377</v>
      </c>
      <c r="D965" s="11">
        <v>46204.4973032407</v>
      </c>
      <c r="E965" t="s">
        <v>7378</v>
      </c>
      <c r="F965" t="s">
        <v>6415</v>
      </c>
      <c r="G965" t="s">
        <v>7205</v>
      </c>
      <c r="H965" t="s">
        <v>6514</v>
      </c>
      <c r="I965" t="s">
        <v>65</v>
      </c>
      <c r="J965" t="s">
        <v>219</v>
      </c>
      <c r="K965" t="s">
        <v>7379</v>
      </c>
      <c r="L965" t="s">
        <v>7200</v>
      </c>
      <c r="M965" t="s">
        <v>7380</v>
      </c>
      <c r="N965" t="s">
        <v>7202</v>
      </c>
      <c r="O965" t="s">
        <v>7231</v>
      </c>
      <c r="P965">
        <v>2635990</v>
      </c>
      <c r="Q965" t="s">
        <v>6636</v>
      </c>
      <c r="R965" t="s">
        <v>6636</v>
      </c>
      <c r="S965" s="12"/>
      <c r="T965" s="13"/>
      <c r="U965" t="s">
        <v>6689</v>
      </c>
    </row>
    <row r="966" spans="1:21" x14ac:dyDescent="0.25">
      <c r="A966" t="s">
        <v>6619</v>
      </c>
      <c r="B966" s="12">
        <v>42690</v>
      </c>
      <c r="C966" t="s">
        <v>7377</v>
      </c>
      <c r="D966" s="11">
        <v>46204.4973032407</v>
      </c>
      <c r="E966" t="s">
        <v>7378</v>
      </c>
      <c r="F966" t="s">
        <v>6415</v>
      </c>
      <c r="G966" t="s">
        <v>7206</v>
      </c>
      <c r="H966" t="s">
        <v>6514</v>
      </c>
      <c r="I966" t="s">
        <v>65</v>
      </c>
      <c r="J966" t="s">
        <v>219</v>
      </c>
      <c r="K966" t="s">
        <v>7379</v>
      </c>
      <c r="L966" t="s">
        <v>7200</v>
      </c>
      <c r="M966" t="s">
        <v>7380</v>
      </c>
      <c r="N966" t="s">
        <v>7202</v>
      </c>
      <c r="O966" t="s">
        <v>7231</v>
      </c>
      <c r="P966">
        <v>2635990</v>
      </c>
      <c r="Q966" t="s">
        <v>6636</v>
      </c>
      <c r="R966" t="s">
        <v>6636</v>
      </c>
      <c r="S966" s="12"/>
      <c r="T966" s="13"/>
      <c r="U966" t="s">
        <v>6689</v>
      </c>
    </row>
    <row r="967" spans="1:21" x14ac:dyDescent="0.25">
      <c r="A967" t="s">
        <v>6619</v>
      </c>
      <c r="B967" s="12">
        <v>42690</v>
      </c>
      <c r="C967" t="s">
        <v>7377</v>
      </c>
      <c r="D967" s="11">
        <v>46204.4973032407</v>
      </c>
      <c r="E967" t="s">
        <v>7378</v>
      </c>
      <c r="F967" t="s">
        <v>6415</v>
      </c>
      <c r="G967" t="s">
        <v>7207</v>
      </c>
      <c r="H967" t="s">
        <v>6514</v>
      </c>
      <c r="I967" t="s">
        <v>65</v>
      </c>
      <c r="J967" t="s">
        <v>219</v>
      </c>
      <c r="K967" t="s">
        <v>7379</v>
      </c>
      <c r="L967" t="s">
        <v>7200</v>
      </c>
      <c r="M967" t="s">
        <v>7380</v>
      </c>
      <c r="N967" t="s">
        <v>7202</v>
      </c>
      <c r="O967" t="s">
        <v>7231</v>
      </c>
      <c r="P967">
        <v>2635990</v>
      </c>
      <c r="Q967" t="s">
        <v>6636</v>
      </c>
      <c r="R967" t="s">
        <v>6636</v>
      </c>
      <c r="S967" s="12"/>
      <c r="T967" s="13"/>
      <c r="U967" t="s">
        <v>6689</v>
      </c>
    </row>
    <row r="968" spans="1:21" x14ac:dyDescent="0.25">
      <c r="A968" t="s">
        <v>6619</v>
      </c>
      <c r="B968" s="12">
        <v>42690</v>
      </c>
      <c r="C968" t="s">
        <v>7377</v>
      </c>
      <c r="D968" s="11">
        <v>46204.4973032407</v>
      </c>
      <c r="E968" t="s">
        <v>7378</v>
      </c>
      <c r="F968" t="s">
        <v>6415</v>
      </c>
      <c r="G968" t="s">
        <v>7208</v>
      </c>
      <c r="H968" t="s">
        <v>6514</v>
      </c>
      <c r="I968" t="s">
        <v>65</v>
      </c>
      <c r="J968" t="s">
        <v>219</v>
      </c>
      <c r="K968" t="s">
        <v>7379</v>
      </c>
      <c r="L968" t="s">
        <v>7200</v>
      </c>
      <c r="M968" t="s">
        <v>7380</v>
      </c>
      <c r="N968" t="s">
        <v>7202</v>
      </c>
      <c r="O968" t="s">
        <v>7231</v>
      </c>
      <c r="P968">
        <v>2635990</v>
      </c>
      <c r="Q968" t="s">
        <v>6636</v>
      </c>
      <c r="R968" t="s">
        <v>6636</v>
      </c>
      <c r="S968" s="12"/>
      <c r="T968" s="13"/>
      <c r="U968" t="s">
        <v>6689</v>
      </c>
    </row>
    <row r="969" spans="1:21" x14ac:dyDescent="0.25">
      <c r="A969" t="s">
        <v>6619</v>
      </c>
      <c r="B969" s="12">
        <v>42690</v>
      </c>
      <c r="C969" t="s">
        <v>7377</v>
      </c>
      <c r="D969" s="11">
        <v>46204.4973032407</v>
      </c>
      <c r="E969" t="s">
        <v>7378</v>
      </c>
      <c r="F969" t="s">
        <v>6415</v>
      </c>
      <c r="G969" t="s">
        <v>7209</v>
      </c>
      <c r="H969" t="s">
        <v>6514</v>
      </c>
      <c r="I969" t="s">
        <v>65</v>
      </c>
      <c r="J969" t="s">
        <v>219</v>
      </c>
      <c r="K969" t="s">
        <v>7379</v>
      </c>
      <c r="L969" t="s">
        <v>7200</v>
      </c>
      <c r="M969" t="s">
        <v>7380</v>
      </c>
      <c r="N969" t="s">
        <v>7202</v>
      </c>
      <c r="O969" t="s">
        <v>7231</v>
      </c>
      <c r="P969">
        <v>2635990</v>
      </c>
      <c r="Q969" t="s">
        <v>6636</v>
      </c>
      <c r="R969" t="s">
        <v>6636</v>
      </c>
      <c r="S969" s="12"/>
      <c r="T969" s="13"/>
      <c r="U969" t="s">
        <v>6689</v>
      </c>
    </row>
    <row r="970" spans="1:21" x14ac:dyDescent="0.25">
      <c r="A970" t="s">
        <v>6619</v>
      </c>
      <c r="B970" s="12">
        <v>42690</v>
      </c>
      <c r="C970" t="s">
        <v>7377</v>
      </c>
      <c r="D970" s="11">
        <v>46204.4973032407</v>
      </c>
      <c r="E970" t="s">
        <v>7378</v>
      </c>
      <c r="F970" t="s">
        <v>6415</v>
      </c>
      <c r="G970" t="s">
        <v>7210</v>
      </c>
      <c r="H970" t="s">
        <v>6514</v>
      </c>
      <c r="I970" t="s">
        <v>65</v>
      </c>
      <c r="J970" t="s">
        <v>219</v>
      </c>
      <c r="K970" t="s">
        <v>7379</v>
      </c>
      <c r="L970" t="s">
        <v>7200</v>
      </c>
      <c r="M970" t="s">
        <v>7380</v>
      </c>
      <c r="N970" t="s">
        <v>7202</v>
      </c>
      <c r="O970" t="s">
        <v>7231</v>
      </c>
      <c r="P970">
        <v>2635990</v>
      </c>
      <c r="Q970" t="s">
        <v>6636</v>
      </c>
      <c r="R970" t="s">
        <v>6636</v>
      </c>
      <c r="S970" s="12"/>
      <c r="T970" s="13"/>
      <c r="U970" t="s">
        <v>6689</v>
      </c>
    </row>
    <row r="971" spans="1:21" x14ac:dyDescent="0.25">
      <c r="A971" t="s">
        <v>6619</v>
      </c>
      <c r="B971" s="12">
        <v>42690</v>
      </c>
      <c r="C971" t="s">
        <v>7377</v>
      </c>
      <c r="D971" s="11">
        <v>46204.4973032407</v>
      </c>
      <c r="E971" t="s">
        <v>7378</v>
      </c>
      <c r="F971" t="s">
        <v>6415</v>
      </c>
      <c r="G971" t="s">
        <v>7211</v>
      </c>
      <c r="H971" t="s">
        <v>6514</v>
      </c>
      <c r="I971" t="s">
        <v>65</v>
      </c>
      <c r="J971" t="s">
        <v>219</v>
      </c>
      <c r="K971" t="s">
        <v>7379</v>
      </c>
      <c r="L971" t="s">
        <v>7200</v>
      </c>
      <c r="M971" t="s">
        <v>7380</v>
      </c>
      <c r="N971" t="s">
        <v>7202</v>
      </c>
      <c r="O971" t="s">
        <v>7231</v>
      </c>
      <c r="P971">
        <v>2635990</v>
      </c>
      <c r="Q971" t="s">
        <v>6636</v>
      </c>
      <c r="R971" t="s">
        <v>6636</v>
      </c>
      <c r="S971" s="12"/>
      <c r="T971" s="13"/>
      <c r="U971" t="s">
        <v>6689</v>
      </c>
    </row>
    <row r="972" spans="1:21" x14ac:dyDescent="0.25">
      <c r="A972" t="s">
        <v>6637</v>
      </c>
      <c r="B972" s="12">
        <v>43278</v>
      </c>
      <c r="C972" t="s">
        <v>7387</v>
      </c>
      <c r="D972" s="11">
        <v>46207.685439814799</v>
      </c>
      <c r="E972" t="s">
        <v>7388</v>
      </c>
      <c r="F972" t="s">
        <v>6415</v>
      </c>
      <c r="G972" t="s">
        <v>7214</v>
      </c>
      <c r="H972" t="s">
        <v>6514</v>
      </c>
      <c r="I972" t="s">
        <v>55</v>
      </c>
      <c r="J972" t="s">
        <v>44</v>
      </c>
      <c r="K972" t="s">
        <v>7389</v>
      </c>
      <c r="L972" t="s">
        <v>7216</v>
      </c>
      <c r="M972" t="s">
        <v>7390</v>
      </c>
      <c r="N972" t="s">
        <v>7305</v>
      </c>
      <c r="O972" t="s">
        <v>7391</v>
      </c>
      <c r="P972">
        <v>430000</v>
      </c>
      <c r="Q972" t="s">
        <v>6636</v>
      </c>
      <c r="R972" t="s">
        <v>6636</v>
      </c>
      <c r="S972" s="12"/>
      <c r="T972" s="13"/>
      <c r="U972" t="s">
        <v>6708</v>
      </c>
    </row>
    <row r="973" spans="1:21" x14ac:dyDescent="0.25">
      <c r="A973" t="s">
        <v>6637</v>
      </c>
      <c r="B973" s="12">
        <v>43278</v>
      </c>
      <c r="C973" t="s">
        <v>7387</v>
      </c>
      <c r="D973" s="11">
        <v>46207.685439814799</v>
      </c>
      <c r="E973" t="s">
        <v>7388</v>
      </c>
      <c r="F973" t="s">
        <v>6415</v>
      </c>
      <c r="G973" t="s">
        <v>7220</v>
      </c>
      <c r="H973" t="s">
        <v>6514</v>
      </c>
      <c r="I973" t="s">
        <v>55</v>
      </c>
      <c r="J973" t="s">
        <v>44</v>
      </c>
      <c r="K973" t="s">
        <v>7389</v>
      </c>
      <c r="L973" t="s">
        <v>7216</v>
      </c>
      <c r="M973" t="s">
        <v>7390</v>
      </c>
      <c r="N973" t="s">
        <v>7305</v>
      </c>
      <c r="O973" t="s">
        <v>7391</v>
      </c>
      <c r="P973">
        <v>430000</v>
      </c>
      <c r="Q973" t="s">
        <v>6636</v>
      </c>
      <c r="R973" t="s">
        <v>6636</v>
      </c>
      <c r="S973" s="12"/>
      <c r="T973" s="13"/>
      <c r="U973" t="s">
        <v>6708</v>
      </c>
    </row>
    <row r="974" spans="1:21" x14ac:dyDescent="0.25">
      <c r="A974" t="s">
        <v>6637</v>
      </c>
      <c r="B974" s="12">
        <v>43278</v>
      </c>
      <c r="C974" t="s">
        <v>7387</v>
      </c>
      <c r="D974" s="11">
        <v>46207.685439814799</v>
      </c>
      <c r="E974" t="s">
        <v>7388</v>
      </c>
      <c r="F974" t="s">
        <v>6415</v>
      </c>
      <c r="G974" t="s">
        <v>7221</v>
      </c>
      <c r="H974" t="s">
        <v>6514</v>
      </c>
      <c r="I974" t="s">
        <v>55</v>
      </c>
      <c r="J974" t="s">
        <v>44</v>
      </c>
      <c r="K974" t="s">
        <v>7389</v>
      </c>
      <c r="L974" t="s">
        <v>7216</v>
      </c>
      <c r="M974" t="s">
        <v>7390</v>
      </c>
      <c r="N974" t="s">
        <v>7305</v>
      </c>
      <c r="O974" t="s">
        <v>7391</v>
      </c>
      <c r="P974">
        <v>430000</v>
      </c>
      <c r="Q974" t="s">
        <v>6636</v>
      </c>
      <c r="R974" t="s">
        <v>6636</v>
      </c>
      <c r="S974" s="12"/>
      <c r="T974" s="13"/>
      <c r="U974" t="s">
        <v>6708</v>
      </c>
    </row>
    <row r="975" spans="1:21" x14ac:dyDescent="0.25">
      <c r="A975" t="s">
        <v>6637</v>
      </c>
      <c r="B975" s="12">
        <v>43278</v>
      </c>
      <c r="C975" t="s">
        <v>7387</v>
      </c>
      <c r="D975" s="11">
        <v>46207.685439814799</v>
      </c>
      <c r="E975" t="s">
        <v>7388</v>
      </c>
      <c r="F975" t="s">
        <v>6415</v>
      </c>
      <c r="G975" t="s">
        <v>7222</v>
      </c>
      <c r="H975" t="s">
        <v>6514</v>
      </c>
      <c r="I975" t="s">
        <v>55</v>
      </c>
      <c r="J975" t="s">
        <v>44</v>
      </c>
      <c r="K975" t="s">
        <v>7389</v>
      </c>
      <c r="L975" t="s">
        <v>7216</v>
      </c>
      <c r="M975" t="s">
        <v>7390</v>
      </c>
      <c r="N975" t="s">
        <v>7305</v>
      </c>
      <c r="O975" t="s">
        <v>7391</v>
      </c>
      <c r="P975">
        <v>430000</v>
      </c>
      <c r="Q975" t="s">
        <v>6636</v>
      </c>
      <c r="R975" t="s">
        <v>6636</v>
      </c>
      <c r="S975" s="12"/>
      <c r="T975" s="13"/>
      <c r="U975" t="s">
        <v>6708</v>
      </c>
    </row>
    <row r="976" spans="1:21" x14ac:dyDescent="0.25">
      <c r="A976" t="s">
        <v>6637</v>
      </c>
      <c r="B976" s="12">
        <v>43278</v>
      </c>
      <c r="C976" t="s">
        <v>7387</v>
      </c>
      <c r="D976" s="11">
        <v>46207.685439814799</v>
      </c>
      <c r="E976" t="s">
        <v>7388</v>
      </c>
      <c r="F976" t="s">
        <v>6415</v>
      </c>
      <c r="G976" t="s">
        <v>7223</v>
      </c>
      <c r="H976" t="s">
        <v>6514</v>
      </c>
      <c r="I976" t="s">
        <v>55</v>
      </c>
      <c r="J976" t="s">
        <v>44</v>
      </c>
      <c r="K976" t="s">
        <v>7389</v>
      </c>
      <c r="L976" t="s">
        <v>7216</v>
      </c>
      <c r="M976" t="s">
        <v>7390</v>
      </c>
      <c r="N976" t="s">
        <v>7305</v>
      </c>
      <c r="O976" t="s">
        <v>7391</v>
      </c>
      <c r="P976">
        <v>430000</v>
      </c>
      <c r="Q976" t="s">
        <v>6636</v>
      </c>
      <c r="R976" t="s">
        <v>6636</v>
      </c>
      <c r="S976" s="12"/>
      <c r="T976" s="13"/>
      <c r="U976" t="s">
        <v>6708</v>
      </c>
    </row>
    <row r="977" spans="1:21" x14ac:dyDescent="0.25">
      <c r="A977" t="s">
        <v>6637</v>
      </c>
      <c r="B977" s="12">
        <v>43278</v>
      </c>
      <c r="C977" t="s">
        <v>7387</v>
      </c>
      <c r="D977" s="11">
        <v>46207.685439814799</v>
      </c>
      <c r="E977" t="s">
        <v>7388</v>
      </c>
      <c r="F977" t="s">
        <v>6415</v>
      </c>
      <c r="G977" t="s">
        <v>7224</v>
      </c>
      <c r="H977" t="s">
        <v>6514</v>
      </c>
      <c r="I977" t="s">
        <v>55</v>
      </c>
      <c r="J977" t="s">
        <v>44</v>
      </c>
      <c r="K977" t="s">
        <v>7389</v>
      </c>
      <c r="L977" t="s">
        <v>7216</v>
      </c>
      <c r="M977" t="s">
        <v>7390</v>
      </c>
      <c r="N977" t="s">
        <v>7305</v>
      </c>
      <c r="O977" t="s">
        <v>7391</v>
      </c>
      <c r="P977">
        <v>430000</v>
      </c>
      <c r="Q977" t="s">
        <v>6636</v>
      </c>
      <c r="R977" t="s">
        <v>6636</v>
      </c>
      <c r="S977" s="12"/>
      <c r="T977" s="13"/>
      <c r="U977" t="s">
        <v>6708</v>
      </c>
    </row>
    <row r="978" spans="1:21" x14ac:dyDescent="0.25">
      <c r="A978" t="s">
        <v>6637</v>
      </c>
      <c r="B978" s="12">
        <v>43278</v>
      </c>
      <c r="C978" t="s">
        <v>7387</v>
      </c>
      <c r="D978" s="11">
        <v>46207.685439814799</v>
      </c>
      <c r="E978" t="s">
        <v>7388</v>
      </c>
      <c r="F978" t="s">
        <v>6415</v>
      </c>
      <c r="G978" t="s">
        <v>7225</v>
      </c>
      <c r="H978" t="s">
        <v>6514</v>
      </c>
      <c r="I978" t="s">
        <v>55</v>
      </c>
      <c r="J978" t="s">
        <v>44</v>
      </c>
      <c r="K978" t="s">
        <v>7389</v>
      </c>
      <c r="L978" t="s">
        <v>7216</v>
      </c>
      <c r="M978" t="s">
        <v>7390</v>
      </c>
      <c r="N978" t="s">
        <v>7305</v>
      </c>
      <c r="O978" t="s">
        <v>7391</v>
      </c>
      <c r="P978">
        <v>430000</v>
      </c>
      <c r="Q978" t="s">
        <v>6636</v>
      </c>
      <c r="R978" t="s">
        <v>6636</v>
      </c>
      <c r="S978" s="12"/>
      <c r="T978" s="13"/>
      <c r="U978" t="s">
        <v>6708</v>
      </c>
    </row>
    <row r="979" spans="1:21" x14ac:dyDescent="0.25">
      <c r="A979" t="s">
        <v>6637</v>
      </c>
      <c r="B979" s="12">
        <v>43278</v>
      </c>
      <c r="C979" t="s">
        <v>7387</v>
      </c>
      <c r="D979" s="11">
        <v>46207.685439814799</v>
      </c>
      <c r="E979" t="s">
        <v>7388</v>
      </c>
      <c r="F979" t="s">
        <v>6415</v>
      </c>
      <c r="G979" t="s">
        <v>7226</v>
      </c>
      <c r="H979" t="s">
        <v>6514</v>
      </c>
      <c r="I979" t="s">
        <v>55</v>
      </c>
      <c r="J979" t="s">
        <v>44</v>
      </c>
      <c r="K979" t="s">
        <v>7389</v>
      </c>
      <c r="L979" t="s">
        <v>7216</v>
      </c>
      <c r="M979" t="s">
        <v>7390</v>
      </c>
      <c r="N979" t="s">
        <v>7305</v>
      </c>
      <c r="O979" t="s">
        <v>7391</v>
      </c>
      <c r="P979">
        <v>430000</v>
      </c>
      <c r="Q979" t="s">
        <v>6636</v>
      </c>
      <c r="R979" t="s">
        <v>6636</v>
      </c>
      <c r="S979" s="12"/>
      <c r="T979" s="13"/>
      <c r="U979" t="s">
        <v>6708</v>
      </c>
    </row>
    <row r="980" spans="1:21" x14ac:dyDescent="0.25">
      <c r="A980" t="s">
        <v>6637</v>
      </c>
      <c r="B980" s="12">
        <v>42854</v>
      </c>
      <c r="C980" t="s">
        <v>7392</v>
      </c>
      <c r="D980" s="11">
        <v>46208.672662037003</v>
      </c>
      <c r="E980" t="s">
        <v>7393</v>
      </c>
      <c r="F980" t="s">
        <v>6415</v>
      </c>
      <c r="G980" t="s">
        <v>7394</v>
      </c>
      <c r="H980" t="s">
        <v>6514</v>
      </c>
      <c r="I980" t="s">
        <v>55</v>
      </c>
      <c r="J980" t="s">
        <v>44</v>
      </c>
      <c r="K980" t="s">
        <v>7395</v>
      </c>
      <c r="L980" t="s">
        <v>7396</v>
      </c>
      <c r="M980" t="s">
        <v>7397</v>
      </c>
      <c r="N980" t="s">
        <v>7398</v>
      </c>
      <c r="O980" t="s">
        <v>7399</v>
      </c>
      <c r="P980">
        <v>5560000</v>
      </c>
      <c r="Q980" t="s">
        <v>6636</v>
      </c>
      <c r="R980" t="s">
        <v>6636</v>
      </c>
      <c r="S980" s="12"/>
      <c r="T980" s="13"/>
      <c r="U980" t="s">
        <v>6636</v>
      </c>
    </row>
    <row r="981" spans="1:21" x14ac:dyDescent="0.25">
      <c r="A981" t="s">
        <v>6637</v>
      </c>
      <c r="B981" s="12">
        <v>42854</v>
      </c>
      <c r="C981" t="s">
        <v>7392</v>
      </c>
      <c r="D981" s="11">
        <v>46208.672662037003</v>
      </c>
      <c r="E981" t="s">
        <v>7393</v>
      </c>
      <c r="F981" t="s">
        <v>6415</v>
      </c>
      <c r="G981" t="s">
        <v>7400</v>
      </c>
      <c r="H981" t="s">
        <v>6514</v>
      </c>
      <c r="I981" t="s">
        <v>55</v>
      </c>
      <c r="J981" t="s">
        <v>44</v>
      </c>
      <c r="K981" t="s">
        <v>7395</v>
      </c>
      <c r="L981" t="s">
        <v>7396</v>
      </c>
      <c r="M981" t="s">
        <v>7397</v>
      </c>
      <c r="N981" t="s">
        <v>7398</v>
      </c>
      <c r="O981" t="s">
        <v>7399</v>
      </c>
      <c r="P981">
        <v>5560000</v>
      </c>
      <c r="Q981" t="s">
        <v>6636</v>
      </c>
      <c r="R981" t="s">
        <v>6636</v>
      </c>
      <c r="S981" s="12"/>
      <c r="T981" s="13"/>
      <c r="U981" t="s">
        <v>6636</v>
      </c>
    </row>
    <row r="982" spans="1:21" x14ac:dyDescent="0.25">
      <c r="A982" t="s">
        <v>6637</v>
      </c>
      <c r="B982" s="12">
        <v>42854</v>
      </c>
      <c r="C982" t="s">
        <v>7392</v>
      </c>
      <c r="D982" s="11">
        <v>46208.672662037003</v>
      </c>
      <c r="E982" t="s">
        <v>7393</v>
      </c>
      <c r="F982" t="s">
        <v>6415</v>
      </c>
      <c r="G982" t="s">
        <v>7401</v>
      </c>
      <c r="H982" t="s">
        <v>6514</v>
      </c>
      <c r="I982" t="s">
        <v>55</v>
      </c>
      <c r="J982" t="s">
        <v>44</v>
      </c>
      <c r="K982" t="s">
        <v>7395</v>
      </c>
      <c r="L982" t="s">
        <v>7396</v>
      </c>
      <c r="M982" t="s">
        <v>7397</v>
      </c>
      <c r="N982" t="s">
        <v>7398</v>
      </c>
      <c r="O982" t="s">
        <v>7399</v>
      </c>
      <c r="P982">
        <v>5560000</v>
      </c>
      <c r="Q982" t="s">
        <v>6636</v>
      </c>
      <c r="R982" t="s">
        <v>6636</v>
      </c>
      <c r="S982" s="12"/>
      <c r="T982" s="13"/>
      <c r="U982" t="s">
        <v>6636</v>
      </c>
    </row>
    <row r="983" spans="1:21" x14ac:dyDescent="0.25">
      <c r="A983" t="s">
        <v>6637</v>
      </c>
      <c r="B983" s="12">
        <v>42854</v>
      </c>
      <c r="C983" t="s">
        <v>7392</v>
      </c>
      <c r="D983" s="11">
        <v>46208.672662037003</v>
      </c>
      <c r="E983" t="s">
        <v>7393</v>
      </c>
      <c r="F983" t="s">
        <v>6415</v>
      </c>
      <c r="G983" t="s">
        <v>7402</v>
      </c>
      <c r="H983" t="s">
        <v>6514</v>
      </c>
      <c r="I983" t="s">
        <v>55</v>
      </c>
      <c r="J983" t="s">
        <v>44</v>
      </c>
      <c r="K983" t="s">
        <v>7395</v>
      </c>
      <c r="L983" t="s">
        <v>7396</v>
      </c>
      <c r="M983" t="s">
        <v>7397</v>
      </c>
      <c r="N983" t="s">
        <v>7398</v>
      </c>
      <c r="O983" t="s">
        <v>7399</v>
      </c>
      <c r="P983">
        <v>5560000</v>
      </c>
      <c r="Q983" t="s">
        <v>6636</v>
      </c>
      <c r="R983" t="s">
        <v>6636</v>
      </c>
      <c r="S983" s="12"/>
      <c r="T983" s="13"/>
      <c r="U983" t="s">
        <v>6636</v>
      </c>
    </row>
    <row r="984" spans="1:21" x14ac:dyDescent="0.25">
      <c r="A984" t="s">
        <v>6637</v>
      </c>
      <c r="B984" s="12">
        <v>42854</v>
      </c>
      <c r="C984" t="s">
        <v>7392</v>
      </c>
      <c r="D984" s="11">
        <v>46208.672662037003</v>
      </c>
      <c r="E984" t="s">
        <v>7393</v>
      </c>
      <c r="F984" t="s">
        <v>6415</v>
      </c>
      <c r="G984" t="s">
        <v>7403</v>
      </c>
      <c r="H984" t="s">
        <v>6514</v>
      </c>
      <c r="I984" t="s">
        <v>55</v>
      </c>
      <c r="J984" t="s">
        <v>44</v>
      </c>
      <c r="K984" t="s">
        <v>7395</v>
      </c>
      <c r="L984" t="s">
        <v>7396</v>
      </c>
      <c r="M984" t="s">
        <v>7397</v>
      </c>
      <c r="N984" t="s">
        <v>7398</v>
      </c>
      <c r="O984" t="s">
        <v>7399</v>
      </c>
      <c r="P984">
        <v>5560000</v>
      </c>
      <c r="Q984" t="s">
        <v>6636</v>
      </c>
      <c r="R984" t="s">
        <v>6636</v>
      </c>
      <c r="S984" s="12"/>
      <c r="T984" s="13"/>
      <c r="U984" t="s">
        <v>6636</v>
      </c>
    </row>
    <row r="985" spans="1:21" x14ac:dyDescent="0.25">
      <c r="A985" t="s">
        <v>6637</v>
      </c>
      <c r="B985" s="12">
        <v>42854</v>
      </c>
      <c r="C985" t="s">
        <v>7392</v>
      </c>
      <c r="D985" s="11">
        <v>46208.672662037003</v>
      </c>
      <c r="E985" t="s">
        <v>7393</v>
      </c>
      <c r="F985" t="s">
        <v>6415</v>
      </c>
      <c r="G985" t="s">
        <v>7404</v>
      </c>
      <c r="H985" t="s">
        <v>6514</v>
      </c>
      <c r="I985" t="s">
        <v>55</v>
      </c>
      <c r="J985" t="s">
        <v>44</v>
      </c>
      <c r="K985" t="s">
        <v>7395</v>
      </c>
      <c r="L985" t="s">
        <v>7396</v>
      </c>
      <c r="M985" t="s">
        <v>7397</v>
      </c>
      <c r="N985" t="s">
        <v>7398</v>
      </c>
      <c r="O985" t="s">
        <v>7399</v>
      </c>
      <c r="P985">
        <v>5560000</v>
      </c>
      <c r="Q985" t="s">
        <v>6636</v>
      </c>
      <c r="R985" t="s">
        <v>6636</v>
      </c>
      <c r="S985" s="12"/>
      <c r="T985" s="13"/>
      <c r="U985" t="s">
        <v>6636</v>
      </c>
    </row>
    <row r="986" spans="1:21" x14ac:dyDescent="0.25">
      <c r="A986" t="s">
        <v>6637</v>
      </c>
      <c r="B986" s="12">
        <v>42854</v>
      </c>
      <c r="C986" t="s">
        <v>7392</v>
      </c>
      <c r="D986" s="11">
        <v>46208.672662037003</v>
      </c>
      <c r="E986" t="s">
        <v>7393</v>
      </c>
      <c r="F986" t="s">
        <v>6415</v>
      </c>
      <c r="G986" t="s">
        <v>7405</v>
      </c>
      <c r="H986" t="s">
        <v>6514</v>
      </c>
      <c r="I986" t="s">
        <v>55</v>
      </c>
      <c r="J986" t="s">
        <v>44</v>
      </c>
      <c r="K986" t="s">
        <v>7395</v>
      </c>
      <c r="L986" t="s">
        <v>7396</v>
      </c>
      <c r="M986" t="s">
        <v>7397</v>
      </c>
      <c r="N986" t="s">
        <v>7398</v>
      </c>
      <c r="O986" t="s">
        <v>7399</v>
      </c>
      <c r="P986">
        <v>5560000</v>
      </c>
      <c r="Q986" t="s">
        <v>6636</v>
      </c>
      <c r="R986" t="s">
        <v>6636</v>
      </c>
      <c r="S986" s="12"/>
      <c r="T986" s="13"/>
      <c r="U986" t="s">
        <v>6636</v>
      </c>
    </row>
    <row r="987" spans="1:21" x14ac:dyDescent="0.25">
      <c r="A987" t="s">
        <v>6619</v>
      </c>
      <c r="B987" s="12">
        <v>42854</v>
      </c>
      <c r="C987" t="s">
        <v>7392</v>
      </c>
      <c r="D987" s="11">
        <v>46208.696064814802</v>
      </c>
      <c r="E987" t="s">
        <v>7393</v>
      </c>
      <c r="F987" t="s">
        <v>6415</v>
      </c>
      <c r="G987" t="s">
        <v>7394</v>
      </c>
      <c r="H987" t="s">
        <v>6514</v>
      </c>
      <c r="I987" t="s">
        <v>55</v>
      </c>
      <c r="J987" t="s">
        <v>44</v>
      </c>
      <c r="K987" t="s">
        <v>7395</v>
      </c>
      <c r="L987" t="s">
        <v>7396</v>
      </c>
      <c r="M987" t="s">
        <v>7397</v>
      </c>
      <c r="N987" t="s">
        <v>7398</v>
      </c>
      <c r="O987" t="s">
        <v>7399</v>
      </c>
      <c r="P987">
        <v>5560000</v>
      </c>
      <c r="Q987" t="s">
        <v>6636</v>
      </c>
      <c r="R987" t="s">
        <v>6636</v>
      </c>
      <c r="S987" s="12"/>
      <c r="T987" s="13"/>
      <c r="U987" t="s">
        <v>6636</v>
      </c>
    </row>
    <row r="988" spans="1:21" x14ac:dyDescent="0.25">
      <c r="A988" t="s">
        <v>6619</v>
      </c>
      <c r="B988" s="12">
        <v>42854</v>
      </c>
      <c r="C988" t="s">
        <v>7392</v>
      </c>
      <c r="D988" s="11">
        <v>46208.696064814802</v>
      </c>
      <c r="E988" t="s">
        <v>7393</v>
      </c>
      <c r="F988" t="s">
        <v>6415</v>
      </c>
      <c r="G988" t="s">
        <v>7400</v>
      </c>
      <c r="H988" t="s">
        <v>6514</v>
      </c>
      <c r="I988" t="s">
        <v>55</v>
      </c>
      <c r="J988" t="s">
        <v>44</v>
      </c>
      <c r="K988" t="s">
        <v>7395</v>
      </c>
      <c r="L988" t="s">
        <v>7396</v>
      </c>
      <c r="M988" t="s">
        <v>7397</v>
      </c>
      <c r="N988" t="s">
        <v>7398</v>
      </c>
      <c r="O988" t="s">
        <v>7399</v>
      </c>
      <c r="P988">
        <v>5560000</v>
      </c>
      <c r="Q988" t="s">
        <v>6636</v>
      </c>
      <c r="R988" t="s">
        <v>6636</v>
      </c>
      <c r="S988" s="12"/>
      <c r="T988" s="13"/>
      <c r="U988" t="s">
        <v>6636</v>
      </c>
    </row>
    <row r="989" spans="1:21" x14ac:dyDescent="0.25">
      <c r="A989" t="s">
        <v>6619</v>
      </c>
      <c r="B989" s="12">
        <v>42854</v>
      </c>
      <c r="C989" t="s">
        <v>7392</v>
      </c>
      <c r="D989" s="11">
        <v>46208.696064814802</v>
      </c>
      <c r="E989" t="s">
        <v>7393</v>
      </c>
      <c r="F989" t="s">
        <v>6415</v>
      </c>
      <c r="G989" t="s">
        <v>7401</v>
      </c>
      <c r="H989" t="s">
        <v>6514</v>
      </c>
      <c r="I989" t="s">
        <v>55</v>
      </c>
      <c r="J989" t="s">
        <v>44</v>
      </c>
      <c r="K989" t="s">
        <v>7395</v>
      </c>
      <c r="L989" t="s">
        <v>7396</v>
      </c>
      <c r="M989" t="s">
        <v>7397</v>
      </c>
      <c r="N989" t="s">
        <v>7398</v>
      </c>
      <c r="O989" t="s">
        <v>7399</v>
      </c>
      <c r="P989">
        <v>5560000</v>
      </c>
      <c r="Q989" t="s">
        <v>6636</v>
      </c>
      <c r="R989" t="s">
        <v>6636</v>
      </c>
      <c r="S989" s="12"/>
      <c r="T989" s="13"/>
      <c r="U989" t="s">
        <v>6636</v>
      </c>
    </row>
    <row r="990" spans="1:21" x14ac:dyDescent="0.25">
      <c r="A990" t="s">
        <v>6619</v>
      </c>
      <c r="B990" s="12">
        <v>42854</v>
      </c>
      <c r="C990" t="s">
        <v>7392</v>
      </c>
      <c r="D990" s="11">
        <v>46208.696064814802</v>
      </c>
      <c r="E990" t="s">
        <v>7393</v>
      </c>
      <c r="F990" t="s">
        <v>6415</v>
      </c>
      <c r="G990" t="s">
        <v>7402</v>
      </c>
      <c r="H990" t="s">
        <v>6514</v>
      </c>
      <c r="I990" t="s">
        <v>55</v>
      </c>
      <c r="J990" t="s">
        <v>44</v>
      </c>
      <c r="K990" t="s">
        <v>7395</v>
      </c>
      <c r="L990" t="s">
        <v>7396</v>
      </c>
      <c r="M990" t="s">
        <v>7397</v>
      </c>
      <c r="N990" t="s">
        <v>7398</v>
      </c>
      <c r="O990" t="s">
        <v>7399</v>
      </c>
      <c r="P990">
        <v>5560000</v>
      </c>
      <c r="Q990" t="s">
        <v>6636</v>
      </c>
      <c r="R990" t="s">
        <v>6636</v>
      </c>
      <c r="S990" s="12"/>
      <c r="T990" s="13"/>
      <c r="U990" t="s">
        <v>6636</v>
      </c>
    </row>
    <row r="991" spans="1:21" x14ac:dyDescent="0.25">
      <c r="A991" t="s">
        <v>6619</v>
      </c>
      <c r="B991" s="12">
        <v>42854</v>
      </c>
      <c r="C991" t="s">
        <v>7392</v>
      </c>
      <c r="D991" s="11">
        <v>46208.696064814802</v>
      </c>
      <c r="E991" t="s">
        <v>7393</v>
      </c>
      <c r="F991" t="s">
        <v>6415</v>
      </c>
      <c r="G991" t="s">
        <v>7403</v>
      </c>
      <c r="H991" t="s">
        <v>6514</v>
      </c>
      <c r="I991" t="s">
        <v>55</v>
      </c>
      <c r="J991" t="s">
        <v>44</v>
      </c>
      <c r="K991" t="s">
        <v>7395</v>
      </c>
      <c r="L991" t="s">
        <v>7396</v>
      </c>
      <c r="M991" t="s">
        <v>7397</v>
      </c>
      <c r="N991" t="s">
        <v>7398</v>
      </c>
      <c r="O991" t="s">
        <v>7399</v>
      </c>
      <c r="P991">
        <v>5560000</v>
      </c>
      <c r="Q991" t="s">
        <v>6636</v>
      </c>
      <c r="R991" t="s">
        <v>6636</v>
      </c>
      <c r="S991" s="12"/>
      <c r="T991" s="13"/>
      <c r="U991" t="s">
        <v>6636</v>
      </c>
    </row>
    <row r="992" spans="1:21" x14ac:dyDescent="0.25">
      <c r="A992" t="s">
        <v>6619</v>
      </c>
      <c r="B992" s="12">
        <v>42854</v>
      </c>
      <c r="C992" t="s">
        <v>7392</v>
      </c>
      <c r="D992" s="11">
        <v>46208.696064814802</v>
      </c>
      <c r="E992" t="s">
        <v>7393</v>
      </c>
      <c r="F992" t="s">
        <v>6415</v>
      </c>
      <c r="G992" t="s">
        <v>7404</v>
      </c>
      <c r="H992" t="s">
        <v>6514</v>
      </c>
      <c r="I992" t="s">
        <v>55</v>
      </c>
      <c r="J992" t="s">
        <v>44</v>
      </c>
      <c r="K992" t="s">
        <v>7395</v>
      </c>
      <c r="L992" t="s">
        <v>7396</v>
      </c>
      <c r="M992" t="s">
        <v>7397</v>
      </c>
      <c r="N992" t="s">
        <v>7398</v>
      </c>
      <c r="O992" t="s">
        <v>7399</v>
      </c>
      <c r="P992">
        <v>5560000</v>
      </c>
      <c r="Q992" t="s">
        <v>6636</v>
      </c>
      <c r="R992" t="s">
        <v>6636</v>
      </c>
      <c r="S992" s="12"/>
      <c r="T992" s="13"/>
      <c r="U992" t="s">
        <v>6636</v>
      </c>
    </row>
    <row r="993" spans="1:21" x14ac:dyDescent="0.25">
      <c r="A993" t="s">
        <v>6619</v>
      </c>
      <c r="B993" s="12">
        <v>42854</v>
      </c>
      <c r="C993" t="s">
        <v>7392</v>
      </c>
      <c r="D993" s="11">
        <v>46208.696064814802</v>
      </c>
      <c r="E993" t="s">
        <v>7393</v>
      </c>
      <c r="F993" t="s">
        <v>6415</v>
      </c>
      <c r="G993" t="s">
        <v>7405</v>
      </c>
      <c r="H993" t="s">
        <v>6514</v>
      </c>
      <c r="I993" t="s">
        <v>55</v>
      </c>
      <c r="J993" t="s">
        <v>44</v>
      </c>
      <c r="K993" t="s">
        <v>7395</v>
      </c>
      <c r="L993" t="s">
        <v>7396</v>
      </c>
      <c r="M993" t="s">
        <v>7397</v>
      </c>
      <c r="N993" t="s">
        <v>7398</v>
      </c>
      <c r="O993" t="s">
        <v>7399</v>
      </c>
      <c r="P993">
        <v>5560000</v>
      </c>
      <c r="Q993" t="s">
        <v>6636</v>
      </c>
      <c r="R993" t="s">
        <v>6636</v>
      </c>
      <c r="S993" s="12"/>
      <c r="T993" s="13"/>
      <c r="U993" t="s">
        <v>6636</v>
      </c>
    </row>
    <row r="994" spans="1:21" x14ac:dyDescent="0.25">
      <c r="A994" t="s">
        <v>6637</v>
      </c>
      <c r="B994" s="12">
        <v>42878</v>
      </c>
      <c r="C994" t="s">
        <v>7406</v>
      </c>
      <c r="D994" s="11">
        <v>46209.596585648098</v>
      </c>
      <c r="E994" t="s">
        <v>7407</v>
      </c>
      <c r="F994" t="s">
        <v>6415</v>
      </c>
      <c r="G994" t="s">
        <v>7214</v>
      </c>
      <c r="H994" t="s">
        <v>6514</v>
      </c>
      <c r="I994" t="s">
        <v>3863</v>
      </c>
      <c r="J994" t="s">
        <v>7408</v>
      </c>
      <c r="K994" t="s">
        <v>7409</v>
      </c>
      <c r="L994" t="s">
        <v>7216</v>
      </c>
      <c r="M994" t="s">
        <v>7410</v>
      </c>
      <c r="N994" t="s">
        <v>6627</v>
      </c>
      <c r="O994" t="s">
        <v>7411</v>
      </c>
      <c r="P994">
        <v>1199000</v>
      </c>
      <c r="Q994" t="s">
        <v>6636</v>
      </c>
      <c r="R994" t="s">
        <v>6636</v>
      </c>
      <c r="S994" s="12"/>
      <c r="T994" s="13"/>
      <c r="U994" t="s">
        <v>6636</v>
      </c>
    </row>
    <row r="995" spans="1:21" x14ac:dyDescent="0.25">
      <c r="A995" t="s">
        <v>6637</v>
      </c>
      <c r="B995" s="12">
        <v>42878</v>
      </c>
      <c r="C995" t="s">
        <v>7406</v>
      </c>
      <c r="D995" s="11">
        <v>46209.596585648098</v>
      </c>
      <c r="E995" t="s">
        <v>7407</v>
      </c>
      <c r="F995" t="s">
        <v>6415</v>
      </c>
      <c r="G995" t="s">
        <v>7220</v>
      </c>
      <c r="H995" t="s">
        <v>6514</v>
      </c>
      <c r="I995" t="s">
        <v>3863</v>
      </c>
      <c r="J995" t="s">
        <v>7408</v>
      </c>
      <c r="K995" t="s">
        <v>7409</v>
      </c>
      <c r="L995" t="s">
        <v>7216</v>
      </c>
      <c r="M995" t="s">
        <v>7410</v>
      </c>
      <c r="N995" t="s">
        <v>6627</v>
      </c>
      <c r="O995" t="s">
        <v>7411</v>
      </c>
      <c r="P995">
        <v>1199000</v>
      </c>
      <c r="Q995" t="s">
        <v>6636</v>
      </c>
      <c r="R995" t="s">
        <v>6636</v>
      </c>
      <c r="S995" s="12"/>
      <c r="T995" s="13"/>
      <c r="U995" t="s">
        <v>6636</v>
      </c>
    </row>
    <row r="996" spans="1:21" x14ac:dyDescent="0.25">
      <c r="A996" t="s">
        <v>6637</v>
      </c>
      <c r="B996" s="12">
        <v>42878</v>
      </c>
      <c r="C996" t="s">
        <v>7406</v>
      </c>
      <c r="D996" s="11">
        <v>46209.596585648098</v>
      </c>
      <c r="E996" t="s">
        <v>7407</v>
      </c>
      <c r="F996" t="s">
        <v>6415</v>
      </c>
      <c r="G996" t="s">
        <v>7221</v>
      </c>
      <c r="H996" t="s">
        <v>6514</v>
      </c>
      <c r="I996" t="s">
        <v>3863</v>
      </c>
      <c r="J996" t="s">
        <v>7408</v>
      </c>
      <c r="K996" t="s">
        <v>7409</v>
      </c>
      <c r="L996" t="s">
        <v>7216</v>
      </c>
      <c r="M996" t="s">
        <v>7410</v>
      </c>
      <c r="N996" t="s">
        <v>6627</v>
      </c>
      <c r="O996" t="s">
        <v>7411</v>
      </c>
      <c r="P996">
        <v>1199000</v>
      </c>
      <c r="Q996" t="s">
        <v>6636</v>
      </c>
      <c r="R996" t="s">
        <v>6636</v>
      </c>
      <c r="S996" s="12"/>
      <c r="T996" s="13"/>
      <c r="U996" t="s">
        <v>6636</v>
      </c>
    </row>
    <row r="997" spans="1:21" x14ac:dyDescent="0.25">
      <c r="A997" t="s">
        <v>6637</v>
      </c>
      <c r="B997" s="12">
        <v>42878</v>
      </c>
      <c r="C997" t="s">
        <v>7406</v>
      </c>
      <c r="D997" s="11">
        <v>46209.596585648098</v>
      </c>
      <c r="E997" t="s">
        <v>7407</v>
      </c>
      <c r="F997" t="s">
        <v>6415</v>
      </c>
      <c r="G997" t="s">
        <v>7222</v>
      </c>
      <c r="H997" t="s">
        <v>6514</v>
      </c>
      <c r="I997" t="s">
        <v>3863</v>
      </c>
      <c r="J997" t="s">
        <v>7408</v>
      </c>
      <c r="K997" t="s">
        <v>7409</v>
      </c>
      <c r="L997" t="s">
        <v>7216</v>
      </c>
      <c r="M997" t="s">
        <v>7410</v>
      </c>
      <c r="N997" t="s">
        <v>6627</v>
      </c>
      <c r="O997" t="s">
        <v>7411</v>
      </c>
      <c r="P997">
        <v>1199000</v>
      </c>
      <c r="Q997" t="s">
        <v>6636</v>
      </c>
      <c r="R997" t="s">
        <v>6636</v>
      </c>
      <c r="S997" s="12"/>
      <c r="T997" s="13"/>
      <c r="U997" t="s">
        <v>6636</v>
      </c>
    </row>
    <row r="998" spans="1:21" x14ac:dyDescent="0.25">
      <c r="A998" t="s">
        <v>6637</v>
      </c>
      <c r="B998" s="12">
        <v>42878</v>
      </c>
      <c r="C998" t="s">
        <v>7406</v>
      </c>
      <c r="D998" s="11">
        <v>46209.596585648098</v>
      </c>
      <c r="E998" t="s">
        <v>7407</v>
      </c>
      <c r="F998" t="s">
        <v>6415</v>
      </c>
      <c r="G998" t="s">
        <v>7223</v>
      </c>
      <c r="H998" t="s">
        <v>6514</v>
      </c>
      <c r="I998" t="s">
        <v>3863</v>
      </c>
      <c r="J998" t="s">
        <v>7408</v>
      </c>
      <c r="K998" t="s">
        <v>7409</v>
      </c>
      <c r="L998" t="s">
        <v>7216</v>
      </c>
      <c r="M998" t="s">
        <v>7410</v>
      </c>
      <c r="N998" t="s">
        <v>6627</v>
      </c>
      <c r="O998" t="s">
        <v>7411</v>
      </c>
      <c r="P998">
        <v>1199000</v>
      </c>
      <c r="Q998" t="s">
        <v>6636</v>
      </c>
      <c r="R998" t="s">
        <v>6636</v>
      </c>
      <c r="S998" s="12"/>
      <c r="T998" s="13"/>
      <c r="U998" t="s">
        <v>6636</v>
      </c>
    </row>
    <row r="999" spans="1:21" x14ac:dyDescent="0.25">
      <c r="A999" t="s">
        <v>6637</v>
      </c>
      <c r="B999" s="12">
        <v>42878</v>
      </c>
      <c r="C999" t="s">
        <v>7406</v>
      </c>
      <c r="D999" s="11">
        <v>46209.596585648098</v>
      </c>
      <c r="E999" t="s">
        <v>7407</v>
      </c>
      <c r="F999" t="s">
        <v>6415</v>
      </c>
      <c r="G999" t="s">
        <v>7224</v>
      </c>
      <c r="H999" t="s">
        <v>6514</v>
      </c>
      <c r="I999" t="s">
        <v>3863</v>
      </c>
      <c r="J999" t="s">
        <v>7408</v>
      </c>
      <c r="K999" t="s">
        <v>7409</v>
      </c>
      <c r="L999" t="s">
        <v>7216</v>
      </c>
      <c r="M999" t="s">
        <v>7410</v>
      </c>
      <c r="N999" t="s">
        <v>6627</v>
      </c>
      <c r="O999" t="s">
        <v>7411</v>
      </c>
      <c r="P999">
        <v>1199000</v>
      </c>
      <c r="Q999" t="s">
        <v>6636</v>
      </c>
      <c r="R999" t="s">
        <v>6636</v>
      </c>
      <c r="S999" s="12"/>
      <c r="T999" s="13"/>
      <c r="U999" t="s">
        <v>6636</v>
      </c>
    </row>
    <row r="1000" spans="1:21" x14ac:dyDescent="0.25">
      <c r="A1000" t="s">
        <v>6637</v>
      </c>
      <c r="B1000" s="12">
        <v>42878</v>
      </c>
      <c r="C1000" t="s">
        <v>7406</v>
      </c>
      <c r="D1000" s="11">
        <v>46209.596585648098</v>
      </c>
      <c r="E1000" t="s">
        <v>7407</v>
      </c>
      <c r="F1000" t="s">
        <v>6415</v>
      </c>
      <c r="G1000" t="s">
        <v>7225</v>
      </c>
      <c r="H1000" t="s">
        <v>6514</v>
      </c>
      <c r="I1000" t="s">
        <v>3863</v>
      </c>
      <c r="J1000" t="s">
        <v>7408</v>
      </c>
      <c r="K1000" t="s">
        <v>7409</v>
      </c>
      <c r="L1000" t="s">
        <v>7216</v>
      </c>
      <c r="M1000" t="s">
        <v>7410</v>
      </c>
      <c r="N1000" t="s">
        <v>6627</v>
      </c>
      <c r="O1000" t="s">
        <v>7411</v>
      </c>
      <c r="P1000">
        <v>1199000</v>
      </c>
      <c r="Q1000" t="s">
        <v>6636</v>
      </c>
      <c r="R1000" t="s">
        <v>6636</v>
      </c>
      <c r="S1000" s="12"/>
      <c r="T1000" s="13"/>
      <c r="U1000" t="s">
        <v>6636</v>
      </c>
    </row>
    <row r="1001" spans="1:21" x14ac:dyDescent="0.25">
      <c r="A1001" t="s">
        <v>6637</v>
      </c>
      <c r="B1001" s="12">
        <v>42878</v>
      </c>
      <c r="C1001" t="s">
        <v>7406</v>
      </c>
      <c r="D1001" s="11">
        <v>46209.596585648098</v>
      </c>
      <c r="E1001" t="s">
        <v>7407</v>
      </c>
      <c r="F1001" t="s">
        <v>6415</v>
      </c>
      <c r="G1001" t="s">
        <v>7226</v>
      </c>
      <c r="H1001" t="s">
        <v>6514</v>
      </c>
      <c r="I1001" t="s">
        <v>3863</v>
      </c>
      <c r="J1001" t="s">
        <v>7408</v>
      </c>
      <c r="K1001" t="s">
        <v>7409</v>
      </c>
      <c r="L1001" t="s">
        <v>7216</v>
      </c>
      <c r="M1001" t="s">
        <v>7410</v>
      </c>
      <c r="N1001" t="s">
        <v>6627</v>
      </c>
      <c r="O1001" t="s">
        <v>7411</v>
      </c>
      <c r="P1001">
        <v>1199000</v>
      </c>
      <c r="Q1001" t="s">
        <v>6636</v>
      </c>
      <c r="R1001" t="s">
        <v>6636</v>
      </c>
      <c r="S1001" s="12"/>
      <c r="T1001" s="13"/>
      <c r="U1001" t="s">
        <v>6636</v>
      </c>
    </row>
    <row r="1002" spans="1:21" x14ac:dyDescent="0.25">
      <c r="A1002" t="s">
        <v>6619</v>
      </c>
      <c r="B1002" s="12">
        <v>42878</v>
      </c>
      <c r="C1002" t="s">
        <v>7406</v>
      </c>
      <c r="D1002" s="11">
        <v>46209.596585648098</v>
      </c>
      <c r="E1002" t="s">
        <v>7407</v>
      </c>
      <c r="F1002" t="s">
        <v>6415</v>
      </c>
      <c r="G1002" t="s">
        <v>7214</v>
      </c>
      <c r="H1002" t="s">
        <v>6514</v>
      </c>
      <c r="I1002" t="s">
        <v>3863</v>
      </c>
      <c r="J1002" t="s">
        <v>7408</v>
      </c>
      <c r="K1002" t="s">
        <v>7409</v>
      </c>
      <c r="L1002" t="s">
        <v>7216</v>
      </c>
      <c r="M1002" t="s">
        <v>7410</v>
      </c>
      <c r="N1002" t="s">
        <v>6627</v>
      </c>
      <c r="O1002" t="s">
        <v>7411</v>
      </c>
      <c r="P1002">
        <v>1199000</v>
      </c>
      <c r="Q1002" t="s">
        <v>6636</v>
      </c>
      <c r="R1002" t="s">
        <v>6636</v>
      </c>
      <c r="S1002" s="12"/>
      <c r="T1002" s="13"/>
      <c r="U1002" t="s">
        <v>6636</v>
      </c>
    </row>
    <row r="1003" spans="1:21" x14ac:dyDescent="0.25">
      <c r="A1003" t="s">
        <v>6619</v>
      </c>
      <c r="B1003" s="12">
        <v>42878</v>
      </c>
      <c r="C1003" t="s">
        <v>7406</v>
      </c>
      <c r="D1003" s="11">
        <v>46209.596585648098</v>
      </c>
      <c r="E1003" t="s">
        <v>7407</v>
      </c>
      <c r="F1003" t="s">
        <v>6415</v>
      </c>
      <c r="G1003" t="s">
        <v>7220</v>
      </c>
      <c r="H1003" t="s">
        <v>6514</v>
      </c>
      <c r="I1003" t="s">
        <v>3863</v>
      </c>
      <c r="J1003" t="s">
        <v>7408</v>
      </c>
      <c r="K1003" t="s">
        <v>7409</v>
      </c>
      <c r="L1003" t="s">
        <v>7216</v>
      </c>
      <c r="M1003" t="s">
        <v>7410</v>
      </c>
      <c r="N1003" t="s">
        <v>6627</v>
      </c>
      <c r="O1003" t="s">
        <v>7411</v>
      </c>
      <c r="P1003">
        <v>1199000</v>
      </c>
      <c r="Q1003" t="s">
        <v>6636</v>
      </c>
      <c r="R1003" t="s">
        <v>6636</v>
      </c>
      <c r="S1003" s="12"/>
      <c r="T1003" s="13"/>
      <c r="U1003" t="s">
        <v>6636</v>
      </c>
    </row>
    <row r="1004" spans="1:21" x14ac:dyDescent="0.25">
      <c r="A1004" t="s">
        <v>6619</v>
      </c>
      <c r="B1004" s="12">
        <v>42878</v>
      </c>
      <c r="C1004" t="s">
        <v>7406</v>
      </c>
      <c r="D1004" s="11">
        <v>46209.596585648098</v>
      </c>
      <c r="E1004" t="s">
        <v>7407</v>
      </c>
      <c r="F1004" t="s">
        <v>6415</v>
      </c>
      <c r="G1004" t="s">
        <v>7221</v>
      </c>
      <c r="H1004" t="s">
        <v>6514</v>
      </c>
      <c r="I1004" t="s">
        <v>3863</v>
      </c>
      <c r="J1004" t="s">
        <v>7408</v>
      </c>
      <c r="K1004" t="s">
        <v>7409</v>
      </c>
      <c r="L1004" t="s">
        <v>7216</v>
      </c>
      <c r="M1004" t="s">
        <v>7410</v>
      </c>
      <c r="N1004" t="s">
        <v>6627</v>
      </c>
      <c r="O1004" t="s">
        <v>7411</v>
      </c>
      <c r="P1004">
        <v>1199000</v>
      </c>
      <c r="Q1004" t="s">
        <v>6636</v>
      </c>
      <c r="R1004" t="s">
        <v>6636</v>
      </c>
      <c r="S1004" s="12"/>
      <c r="T1004" s="13"/>
      <c r="U1004" t="s">
        <v>6636</v>
      </c>
    </row>
    <row r="1005" spans="1:21" x14ac:dyDescent="0.25">
      <c r="A1005" t="s">
        <v>6619</v>
      </c>
      <c r="B1005" s="12">
        <v>42878</v>
      </c>
      <c r="C1005" t="s">
        <v>7406</v>
      </c>
      <c r="D1005" s="11">
        <v>46209.596585648098</v>
      </c>
      <c r="E1005" t="s">
        <v>7407</v>
      </c>
      <c r="F1005" t="s">
        <v>6415</v>
      </c>
      <c r="G1005" t="s">
        <v>7222</v>
      </c>
      <c r="H1005" t="s">
        <v>6514</v>
      </c>
      <c r="I1005" t="s">
        <v>3863</v>
      </c>
      <c r="J1005" t="s">
        <v>7408</v>
      </c>
      <c r="K1005" t="s">
        <v>7409</v>
      </c>
      <c r="L1005" t="s">
        <v>7216</v>
      </c>
      <c r="M1005" t="s">
        <v>7410</v>
      </c>
      <c r="N1005" t="s">
        <v>6627</v>
      </c>
      <c r="O1005" t="s">
        <v>7411</v>
      </c>
      <c r="P1005">
        <v>1199000</v>
      </c>
      <c r="Q1005" t="s">
        <v>6636</v>
      </c>
      <c r="R1005" t="s">
        <v>6636</v>
      </c>
      <c r="S1005" s="12"/>
      <c r="T1005" s="13"/>
      <c r="U1005" t="s">
        <v>6636</v>
      </c>
    </row>
    <row r="1006" spans="1:21" x14ac:dyDescent="0.25">
      <c r="A1006" t="s">
        <v>6619</v>
      </c>
      <c r="B1006" s="12">
        <v>42878</v>
      </c>
      <c r="C1006" t="s">
        <v>7406</v>
      </c>
      <c r="D1006" s="11">
        <v>46209.596585648098</v>
      </c>
      <c r="E1006" t="s">
        <v>7407</v>
      </c>
      <c r="F1006" t="s">
        <v>6415</v>
      </c>
      <c r="G1006" t="s">
        <v>7223</v>
      </c>
      <c r="H1006" t="s">
        <v>6514</v>
      </c>
      <c r="I1006" t="s">
        <v>3863</v>
      </c>
      <c r="J1006" t="s">
        <v>7408</v>
      </c>
      <c r="K1006" t="s">
        <v>7409</v>
      </c>
      <c r="L1006" t="s">
        <v>7216</v>
      </c>
      <c r="M1006" t="s">
        <v>7410</v>
      </c>
      <c r="N1006" t="s">
        <v>6627</v>
      </c>
      <c r="O1006" t="s">
        <v>7411</v>
      </c>
      <c r="P1006">
        <v>1199000</v>
      </c>
      <c r="Q1006" t="s">
        <v>6636</v>
      </c>
      <c r="R1006" t="s">
        <v>6636</v>
      </c>
      <c r="S1006" s="12"/>
      <c r="T1006" s="13"/>
      <c r="U1006" t="s">
        <v>6636</v>
      </c>
    </row>
    <row r="1007" spans="1:21" x14ac:dyDescent="0.25">
      <c r="A1007" t="s">
        <v>6619</v>
      </c>
      <c r="B1007" s="12">
        <v>42878</v>
      </c>
      <c r="C1007" t="s">
        <v>7406</v>
      </c>
      <c r="D1007" s="11">
        <v>46209.596585648098</v>
      </c>
      <c r="E1007" t="s">
        <v>7407</v>
      </c>
      <c r="F1007" t="s">
        <v>6415</v>
      </c>
      <c r="G1007" t="s">
        <v>7224</v>
      </c>
      <c r="H1007" t="s">
        <v>6514</v>
      </c>
      <c r="I1007" t="s">
        <v>3863</v>
      </c>
      <c r="J1007" t="s">
        <v>7408</v>
      </c>
      <c r="K1007" t="s">
        <v>7409</v>
      </c>
      <c r="L1007" t="s">
        <v>7216</v>
      </c>
      <c r="M1007" t="s">
        <v>7410</v>
      </c>
      <c r="N1007" t="s">
        <v>6627</v>
      </c>
      <c r="O1007" t="s">
        <v>7411</v>
      </c>
      <c r="P1007">
        <v>1199000</v>
      </c>
      <c r="Q1007" t="s">
        <v>6636</v>
      </c>
      <c r="R1007" t="s">
        <v>6636</v>
      </c>
      <c r="S1007" s="12"/>
      <c r="T1007" s="13"/>
      <c r="U1007" t="s">
        <v>6636</v>
      </c>
    </row>
    <row r="1008" spans="1:21" x14ac:dyDescent="0.25">
      <c r="A1008" t="s">
        <v>6619</v>
      </c>
      <c r="B1008" s="12">
        <v>42878</v>
      </c>
      <c r="C1008" t="s">
        <v>7406</v>
      </c>
      <c r="D1008" s="11">
        <v>46209.596585648098</v>
      </c>
      <c r="E1008" t="s">
        <v>7407</v>
      </c>
      <c r="F1008" t="s">
        <v>6415</v>
      </c>
      <c r="G1008" t="s">
        <v>7225</v>
      </c>
      <c r="H1008" t="s">
        <v>6514</v>
      </c>
      <c r="I1008" t="s">
        <v>3863</v>
      </c>
      <c r="J1008" t="s">
        <v>7408</v>
      </c>
      <c r="K1008" t="s">
        <v>7409</v>
      </c>
      <c r="L1008" t="s">
        <v>7216</v>
      </c>
      <c r="M1008" t="s">
        <v>7410</v>
      </c>
      <c r="N1008" t="s">
        <v>6627</v>
      </c>
      <c r="O1008" t="s">
        <v>7411</v>
      </c>
      <c r="P1008">
        <v>1199000</v>
      </c>
      <c r="Q1008" t="s">
        <v>6636</v>
      </c>
      <c r="R1008" t="s">
        <v>6636</v>
      </c>
      <c r="S1008" s="12"/>
      <c r="T1008" s="13"/>
      <c r="U1008" t="s">
        <v>6636</v>
      </c>
    </row>
    <row r="1009" spans="1:21" x14ac:dyDescent="0.25">
      <c r="A1009" t="s">
        <v>6619</v>
      </c>
      <c r="B1009" s="12">
        <v>42878</v>
      </c>
      <c r="C1009" t="s">
        <v>7406</v>
      </c>
      <c r="D1009" s="11">
        <v>46209.596585648098</v>
      </c>
      <c r="E1009" t="s">
        <v>7407</v>
      </c>
      <c r="F1009" t="s">
        <v>6415</v>
      </c>
      <c r="G1009" t="s">
        <v>7226</v>
      </c>
      <c r="H1009" t="s">
        <v>6514</v>
      </c>
      <c r="I1009" t="s">
        <v>3863</v>
      </c>
      <c r="J1009" t="s">
        <v>7408</v>
      </c>
      <c r="K1009" t="s">
        <v>7409</v>
      </c>
      <c r="L1009" t="s">
        <v>7216</v>
      </c>
      <c r="M1009" t="s">
        <v>7410</v>
      </c>
      <c r="N1009" t="s">
        <v>6627</v>
      </c>
      <c r="O1009" t="s">
        <v>7411</v>
      </c>
      <c r="P1009">
        <v>1199000</v>
      </c>
      <c r="Q1009" t="s">
        <v>6636</v>
      </c>
      <c r="R1009" t="s">
        <v>6636</v>
      </c>
      <c r="S1009" s="12"/>
      <c r="T1009" s="13"/>
      <c r="U1009" t="s">
        <v>6636</v>
      </c>
    </row>
    <row r="1010" spans="1:21" x14ac:dyDescent="0.25">
      <c r="A1010" t="s">
        <v>6619</v>
      </c>
      <c r="B1010" s="12">
        <v>42963</v>
      </c>
      <c r="C1010" t="s">
        <v>7381</v>
      </c>
      <c r="D1010" s="11">
        <v>46211.603506944397</v>
      </c>
      <c r="E1010" t="s">
        <v>7382</v>
      </c>
      <c r="F1010" t="s">
        <v>6415</v>
      </c>
      <c r="G1010" t="s">
        <v>7361</v>
      </c>
      <c r="H1010" t="s">
        <v>6514</v>
      </c>
      <c r="I1010" t="s">
        <v>65</v>
      </c>
      <c r="J1010" t="s">
        <v>57</v>
      </c>
      <c r="K1010" t="s">
        <v>7383</v>
      </c>
      <c r="L1010" t="s">
        <v>7363</v>
      </c>
      <c r="M1010" t="s">
        <v>7384</v>
      </c>
      <c r="N1010" t="s">
        <v>7385</v>
      </c>
      <c r="O1010" t="s">
        <v>7386</v>
      </c>
      <c r="P1010">
        <v>1749000</v>
      </c>
      <c r="Q1010" t="s">
        <v>6636</v>
      </c>
      <c r="R1010" t="s">
        <v>6636</v>
      </c>
      <c r="S1010" s="12"/>
      <c r="T1010" s="13"/>
      <c r="U1010" t="s">
        <v>6636</v>
      </c>
    </row>
    <row r="1011" spans="1:21" x14ac:dyDescent="0.25">
      <c r="A1011" t="s">
        <v>6619</v>
      </c>
      <c r="B1011" s="12">
        <v>42963</v>
      </c>
      <c r="C1011" t="s">
        <v>7381</v>
      </c>
      <c r="D1011" s="11">
        <v>46211.603506944397</v>
      </c>
      <c r="E1011" t="s">
        <v>7382</v>
      </c>
      <c r="F1011" t="s">
        <v>6415</v>
      </c>
      <c r="G1011" t="s">
        <v>7367</v>
      </c>
      <c r="H1011" t="s">
        <v>6514</v>
      </c>
      <c r="I1011" t="s">
        <v>65</v>
      </c>
      <c r="J1011" t="s">
        <v>57</v>
      </c>
      <c r="K1011" t="s">
        <v>7383</v>
      </c>
      <c r="L1011" t="s">
        <v>7363</v>
      </c>
      <c r="M1011" t="s">
        <v>7384</v>
      </c>
      <c r="N1011" t="s">
        <v>7385</v>
      </c>
      <c r="O1011" t="s">
        <v>7386</v>
      </c>
      <c r="P1011">
        <v>1749000</v>
      </c>
      <c r="Q1011" t="s">
        <v>6636</v>
      </c>
      <c r="R1011" t="s">
        <v>6636</v>
      </c>
      <c r="S1011" s="12"/>
      <c r="T1011" s="13"/>
      <c r="U1011" t="s">
        <v>6636</v>
      </c>
    </row>
    <row r="1012" spans="1:21" x14ac:dyDescent="0.25">
      <c r="A1012" t="s">
        <v>6619</v>
      </c>
      <c r="B1012" s="12">
        <v>42963</v>
      </c>
      <c r="C1012" t="s">
        <v>7381</v>
      </c>
      <c r="D1012" s="11">
        <v>46211.603506944397</v>
      </c>
      <c r="E1012" t="s">
        <v>7382</v>
      </c>
      <c r="F1012" t="s">
        <v>6415</v>
      </c>
      <c r="G1012" t="s">
        <v>7368</v>
      </c>
      <c r="H1012" t="s">
        <v>6514</v>
      </c>
      <c r="I1012" t="s">
        <v>65</v>
      </c>
      <c r="J1012" t="s">
        <v>57</v>
      </c>
      <c r="K1012" t="s">
        <v>7383</v>
      </c>
      <c r="L1012" t="s">
        <v>7363</v>
      </c>
      <c r="M1012" t="s">
        <v>7384</v>
      </c>
      <c r="N1012" t="s">
        <v>7385</v>
      </c>
      <c r="O1012" t="s">
        <v>7386</v>
      </c>
      <c r="P1012">
        <v>1749000</v>
      </c>
      <c r="Q1012" t="s">
        <v>6636</v>
      </c>
      <c r="R1012" t="s">
        <v>6636</v>
      </c>
      <c r="S1012" s="12"/>
      <c r="T1012" s="13"/>
      <c r="U1012" t="s">
        <v>6636</v>
      </c>
    </row>
    <row r="1013" spans="1:21" x14ac:dyDescent="0.25">
      <c r="A1013" t="s">
        <v>6619</v>
      </c>
      <c r="B1013" s="12">
        <v>42963</v>
      </c>
      <c r="C1013" t="s">
        <v>7381</v>
      </c>
      <c r="D1013" s="11">
        <v>46211.603506944397</v>
      </c>
      <c r="E1013" t="s">
        <v>7382</v>
      </c>
      <c r="F1013" t="s">
        <v>6415</v>
      </c>
      <c r="G1013" t="s">
        <v>7369</v>
      </c>
      <c r="H1013" t="s">
        <v>6514</v>
      </c>
      <c r="I1013" t="s">
        <v>65</v>
      </c>
      <c r="J1013" t="s">
        <v>57</v>
      </c>
      <c r="K1013" t="s">
        <v>7383</v>
      </c>
      <c r="L1013" t="s">
        <v>7363</v>
      </c>
      <c r="M1013" t="s">
        <v>7384</v>
      </c>
      <c r="N1013" t="s">
        <v>7385</v>
      </c>
      <c r="O1013" t="s">
        <v>7386</v>
      </c>
      <c r="P1013">
        <v>1749000</v>
      </c>
      <c r="Q1013" t="s">
        <v>6636</v>
      </c>
      <c r="R1013" t="s">
        <v>6636</v>
      </c>
      <c r="S1013" s="12"/>
      <c r="T1013" s="13"/>
      <c r="U1013" t="s">
        <v>6636</v>
      </c>
    </row>
    <row r="1014" spans="1:21" x14ac:dyDescent="0.25">
      <c r="A1014" t="s">
        <v>6619</v>
      </c>
      <c r="B1014" s="12">
        <v>42963</v>
      </c>
      <c r="C1014" t="s">
        <v>7381</v>
      </c>
      <c r="D1014" s="11">
        <v>46211.603506944397</v>
      </c>
      <c r="E1014" t="s">
        <v>7382</v>
      </c>
      <c r="F1014" t="s">
        <v>6415</v>
      </c>
      <c r="G1014" t="s">
        <v>7370</v>
      </c>
      <c r="H1014" t="s">
        <v>6514</v>
      </c>
      <c r="I1014" t="s">
        <v>65</v>
      </c>
      <c r="J1014" t="s">
        <v>57</v>
      </c>
      <c r="K1014" t="s">
        <v>7383</v>
      </c>
      <c r="L1014" t="s">
        <v>7363</v>
      </c>
      <c r="M1014" t="s">
        <v>7384</v>
      </c>
      <c r="N1014" t="s">
        <v>7385</v>
      </c>
      <c r="O1014" t="s">
        <v>7386</v>
      </c>
      <c r="P1014">
        <v>1749000</v>
      </c>
      <c r="Q1014" t="s">
        <v>6636</v>
      </c>
      <c r="R1014" t="s">
        <v>6636</v>
      </c>
      <c r="S1014" s="12"/>
      <c r="T1014" s="13"/>
      <c r="U1014" t="s">
        <v>6636</v>
      </c>
    </row>
    <row r="1015" spans="1:21" x14ac:dyDescent="0.25">
      <c r="A1015" t="s">
        <v>6619</v>
      </c>
      <c r="B1015" s="12">
        <v>42963</v>
      </c>
      <c r="C1015" t="s">
        <v>7381</v>
      </c>
      <c r="D1015" s="11">
        <v>46211.603506944397</v>
      </c>
      <c r="E1015" t="s">
        <v>7382</v>
      </c>
      <c r="F1015" t="s">
        <v>6415</v>
      </c>
      <c r="G1015" t="s">
        <v>7371</v>
      </c>
      <c r="H1015" t="s">
        <v>6514</v>
      </c>
      <c r="I1015" t="s">
        <v>65</v>
      </c>
      <c r="J1015" t="s">
        <v>57</v>
      </c>
      <c r="K1015" t="s">
        <v>7383</v>
      </c>
      <c r="L1015" t="s">
        <v>7363</v>
      </c>
      <c r="M1015" t="s">
        <v>7384</v>
      </c>
      <c r="N1015" t="s">
        <v>7385</v>
      </c>
      <c r="O1015" t="s">
        <v>7386</v>
      </c>
      <c r="P1015">
        <v>1749000</v>
      </c>
      <c r="Q1015" t="s">
        <v>6636</v>
      </c>
      <c r="R1015" t="s">
        <v>6636</v>
      </c>
      <c r="S1015" s="12"/>
      <c r="T1015" s="13"/>
      <c r="U1015" t="s">
        <v>6636</v>
      </c>
    </row>
    <row r="1016" spans="1:21" x14ac:dyDescent="0.25">
      <c r="A1016" t="s">
        <v>6619</v>
      </c>
      <c r="B1016" s="12">
        <v>42963</v>
      </c>
      <c r="C1016" t="s">
        <v>7381</v>
      </c>
      <c r="D1016" s="11">
        <v>46211.603506944397</v>
      </c>
      <c r="E1016" t="s">
        <v>7382</v>
      </c>
      <c r="F1016" t="s">
        <v>6415</v>
      </c>
      <c r="G1016" t="s">
        <v>7372</v>
      </c>
      <c r="H1016" t="s">
        <v>6514</v>
      </c>
      <c r="I1016" t="s">
        <v>65</v>
      </c>
      <c r="J1016" t="s">
        <v>57</v>
      </c>
      <c r="K1016" t="s">
        <v>7383</v>
      </c>
      <c r="L1016" t="s">
        <v>7363</v>
      </c>
      <c r="M1016" t="s">
        <v>7384</v>
      </c>
      <c r="N1016" t="s">
        <v>7385</v>
      </c>
      <c r="O1016" t="s">
        <v>7386</v>
      </c>
      <c r="P1016">
        <v>1749000</v>
      </c>
      <c r="Q1016" t="s">
        <v>6636</v>
      </c>
      <c r="R1016" t="s">
        <v>6636</v>
      </c>
      <c r="S1016" s="12"/>
      <c r="T1016" s="13"/>
      <c r="U1016" t="s">
        <v>6636</v>
      </c>
    </row>
    <row r="1017" spans="1:21" x14ac:dyDescent="0.25">
      <c r="A1017" t="s">
        <v>6619</v>
      </c>
      <c r="B1017" s="12">
        <v>42963</v>
      </c>
      <c r="C1017" t="s">
        <v>7381</v>
      </c>
      <c r="D1017" s="11">
        <v>46211.603506944397</v>
      </c>
      <c r="E1017" t="s">
        <v>7382</v>
      </c>
      <c r="F1017" t="s">
        <v>6415</v>
      </c>
      <c r="G1017" t="s">
        <v>7226</v>
      </c>
      <c r="H1017" t="s">
        <v>6514</v>
      </c>
      <c r="I1017" t="s">
        <v>65</v>
      </c>
      <c r="J1017" t="s">
        <v>57</v>
      </c>
      <c r="K1017" t="s">
        <v>7383</v>
      </c>
      <c r="L1017" t="s">
        <v>7363</v>
      </c>
      <c r="M1017" t="s">
        <v>7384</v>
      </c>
      <c r="N1017" t="s">
        <v>7385</v>
      </c>
      <c r="O1017" t="s">
        <v>7386</v>
      </c>
      <c r="P1017">
        <v>1749000</v>
      </c>
      <c r="Q1017" t="s">
        <v>6636</v>
      </c>
      <c r="R1017" t="s">
        <v>6636</v>
      </c>
      <c r="S1017" s="12"/>
      <c r="T1017" s="13"/>
      <c r="U1017" t="s">
        <v>6636</v>
      </c>
    </row>
    <row r="1018" spans="1:21" x14ac:dyDescent="0.25">
      <c r="A1018" t="s">
        <v>6637</v>
      </c>
      <c r="B1018" s="12">
        <v>43023</v>
      </c>
      <c r="C1018" t="s">
        <v>7412</v>
      </c>
      <c r="D1018" s="11">
        <v>46212.677083333299</v>
      </c>
      <c r="E1018" t="s">
        <v>7413</v>
      </c>
      <c r="F1018" t="s">
        <v>6415</v>
      </c>
      <c r="G1018" t="s">
        <v>7198</v>
      </c>
      <c r="H1018" t="s">
        <v>6514</v>
      </c>
      <c r="I1018" t="s">
        <v>55</v>
      </c>
      <c r="J1018" t="s">
        <v>44</v>
      </c>
      <c r="K1018" t="s">
        <v>7253</v>
      </c>
      <c r="L1018" t="s">
        <v>7200</v>
      </c>
      <c r="M1018" t="s">
        <v>7254</v>
      </c>
      <c r="N1018" t="s">
        <v>7202</v>
      </c>
      <c r="O1018" t="s">
        <v>7255</v>
      </c>
      <c r="P1018">
        <v>3560530</v>
      </c>
      <c r="Q1018" t="s">
        <v>6636</v>
      </c>
      <c r="R1018" t="s">
        <v>6636</v>
      </c>
      <c r="S1018" s="12"/>
      <c r="T1018" s="13"/>
      <c r="U1018" t="s">
        <v>6629</v>
      </c>
    </row>
    <row r="1019" spans="1:21" x14ac:dyDescent="0.25">
      <c r="A1019" t="s">
        <v>6637</v>
      </c>
      <c r="B1019" s="12">
        <v>43023</v>
      </c>
      <c r="C1019" t="s">
        <v>7412</v>
      </c>
      <c r="D1019" s="11">
        <v>46212.677083333299</v>
      </c>
      <c r="E1019" t="s">
        <v>7413</v>
      </c>
      <c r="F1019" t="s">
        <v>6415</v>
      </c>
      <c r="G1019" t="s">
        <v>7204</v>
      </c>
      <c r="H1019" t="s">
        <v>6514</v>
      </c>
      <c r="I1019" t="s">
        <v>55</v>
      </c>
      <c r="J1019" t="s">
        <v>44</v>
      </c>
      <c r="K1019" t="s">
        <v>7253</v>
      </c>
      <c r="L1019" t="s">
        <v>7200</v>
      </c>
      <c r="M1019" t="s">
        <v>7254</v>
      </c>
      <c r="N1019" t="s">
        <v>7202</v>
      </c>
      <c r="O1019" t="s">
        <v>7255</v>
      </c>
      <c r="P1019">
        <v>3560530</v>
      </c>
      <c r="Q1019" t="s">
        <v>6636</v>
      </c>
      <c r="R1019" t="s">
        <v>6636</v>
      </c>
      <c r="S1019" s="12"/>
      <c r="T1019" s="13"/>
      <c r="U1019" t="s">
        <v>6629</v>
      </c>
    </row>
    <row r="1020" spans="1:21" x14ac:dyDescent="0.25">
      <c r="A1020" t="s">
        <v>6637</v>
      </c>
      <c r="B1020" s="12">
        <v>43023</v>
      </c>
      <c r="C1020" t="s">
        <v>7412</v>
      </c>
      <c r="D1020" s="11">
        <v>46212.677083333299</v>
      </c>
      <c r="E1020" t="s">
        <v>7413</v>
      </c>
      <c r="F1020" t="s">
        <v>6415</v>
      </c>
      <c r="G1020" t="s">
        <v>7205</v>
      </c>
      <c r="H1020" t="s">
        <v>6514</v>
      </c>
      <c r="I1020" t="s">
        <v>55</v>
      </c>
      <c r="J1020" t="s">
        <v>44</v>
      </c>
      <c r="K1020" t="s">
        <v>7253</v>
      </c>
      <c r="L1020" t="s">
        <v>7200</v>
      </c>
      <c r="M1020" t="s">
        <v>7254</v>
      </c>
      <c r="N1020" t="s">
        <v>7202</v>
      </c>
      <c r="O1020" t="s">
        <v>7255</v>
      </c>
      <c r="P1020">
        <v>3560530</v>
      </c>
      <c r="Q1020" t="s">
        <v>6636</v>
      </c>
      <c r="R1020" t="s">
        <v>6636</v>
      </c>
      <c r="S1020" s="12"/>
      <c r="T1020" s="13"/>
      <c r="U1020" t="s">
        <v>6629</v>
      </c>
    </row>
    <row r="1021" spans="1:21" x14ac:dyDescent="0.25">
      <c r="A1021" t="s">
        <v>6637</v>
      </c>
      <c r="B1021" s="12">
        <v>43023</v>
      </c>
      <c r="C1021" t="s">
        <v>7412</v>
      </c>
      <c r="D1021" s="11">
        <v>46212.677083333299</v>
      </c>
      <c r="E1021" t="s">
        <v>7413</v>
      </c>
      <c r="F1021" t="s">
        <v>6415</v>
      </c>
      <c r="G1021" t="s">
        <v>7206</v>
      </c>
      <c r="H1021" t="s">
        <v>6514</v>
      </c>
      <c r="I1021" t="s">
        <v>55</v>
      </c>
      <c r="J1021" t="s">
        <v>44</v>
      </c>
      <c r="K1021" t="s">
        <v>7253</v>
      </c>
      <c r="L1021" t="s">
        <v>7200</v>
      </c>
      <c r="M1021" t="s">
        <v>7254</v>
      </c>
      <c r="N1021" t="s">
        <v>7202</v>
      </c>
      <c r="O1021" t="s">
        <v>7255</v>
      </c>
      <c r="P1021">
        <v>3560530</v>
      </c>
      <c r="Q1021" t="s">
        <v>6636</v>
      </c>
      <c r="R1021" t="s">
        <v>6636</v>
      </c>
      <c r="S1021" s="12"/>
      <c r="T1021" s="13"/>
      <c r="U1021" t="s">
        <v>6629</v>
      </c>
    </row>
    <row r="1022" spans="1:21" x14ac:dyDescent="0.25">
      <c r="A1022" t="s">
        <v>6637</v>
      </c>
      <c r="B1022" s="12">
        <v>43023</v>
      </c>
      <c r="C1022" t="s">
        <v>7412</v>
      </c>
      <c r="D1022" s="11">
        <v>46212.677083333299</v>
      </c>
      <c r="E1022" t="s">
        <v>7413</v>
      </c>
      <c r="F1022" t="s">
        <v>6415</v>
      </c>
      <c r="G1022" t="s">
        <v>7207</v>
      </c>
      <c r="H1022" t="s">
        <v>6514</v>
      </c>
      <c r="I1022" t="s">
        <v>55</v>
      </c>
      <c r="J1022" t="s">
        <v>44</v>
      </c>
      <c r="K1022" t="s">
        <v>7253</v>
      </c>
      <c r="L1022" t="s">
        <v>7200</v>
      </c>
      <c r="M1022" t="s">
        <v>7254</v>
      </c>
      <c r="N1022" t="s">
        <v>7202</v>
      </c>
      <c r="O1022" t="s">
        <v>7255</v>
      </c>
      <c r="P1022">
        <v>3560530</v>
      </c>
      <c r="Q1022" t="s">
        <v>6636</v>
      </c>
      <c r="R1022" t="s">
        <v>6636</v>
      </c>
      <c r="S1022" s="12"/>
      <c r="T1022" s="13"/>
      <c r="U1022" t="s">
        <v>6629</v>
      </c>
    </row>
    <row r="1023" spans="1:21" x14ac:dyDescent="0.25">
      <c r="A1023" t="s">
        <v>6637</v>
      </c>
      <c r="B1023" s="12">
        <v>43023</v>
      </c>
      <c r="C1023" t="s">
        <v>7412</v>
      </c>
      <c r="D1023" s="11">
        <v>46212.677083333299</v>
      </c>
      <c r="E1023" t="s">
        <v>7413</v>
      </c>
      <c r="F1023" t="s">
        <v>6415</v>
      </c>
      <c r="G1023" t="s">
        <v>7208</v>
      </c>
      <c r="H1023" t="s">
        <v>6514</v>
      </c>
      <c r="I1023" t="s">
        <v>55</v>
      </c>
      <c r="J1023" t="s">
        <v>44</v>
      </c>
      <c r="K1023" t="s">
        <v>7253</v>
      </c>
      <c r="L1023" t="s">
        <v>7200</v>
      </c>
      <c r="M1023" t="s">
        <v>7254</v>
      </c>
      <c r="N1023" t="s">
        <v>7202</v>
      </c>
      <c r="O1023" t="s">
        <v>7255</v>
      </c>
      <c r="P1023">
        <v>3560530</v>
      </c>
      <c r="Q1023" t="s">
        <v>6636</v>
      </c>
      <c r="R1023" t="s">
        <v>6636</v>
      </c>
      <c r="S1023" s="12"/>
      <c r="T1023" s="13"/>
      <c r="U1023" t="s">
        <v>6629</v>
      </c>
    </row>
    <row r="1024" spans="1:21" x14ac:dyDescent="0.25">
      <c r="A1024" t="s">
        <v>6637</v>
      </c>
      <c r="B1024" s="12">
        <v>43023</v>
      </c>
      <c r="C1024" t="s">
        <v>7412</v>
      </c>
      <c r="D1024" s="11">
        <v>46212.677083333299</v>
      </c>
      <c r="E1024" t="s">
        <v>7413</v>
      </c>
      <c r="F1024" t="s">
        <v>6415</v>
      </c>
      <c r="G1024" t="s">
        <v>7209</v>
      </c>
      <c r="H1024" t="s">
        <v>6514</v>
      </c>
      <c r="I1024" t="s">
        <v>55</v>
      </c>
      <c r="J1024" t="s">
        <v>44</v>
      </c>
      <c r="K1024" t="s">
        <v>7253</v>
      </c>
      <c r="L1024" t="s">
        <v>7200</v>
      </c>
      <c r="M1024" t="s">
        <v>7254</v>
      </c>
      <c r="N1024" t="s">
        <v>7202</v>
      </c>
      <c r="O1024" t="s">
        <v>7255</v>
      </c>
      <c r="P1024">
        <v>3560530</v>
      </c>
      <c r="Q1024" t="s">
        <v>6636</v>
      </c>
      <c r="R1024" t="s">
        <v>6636</v>
      </c>
      <c r="S1024" s="12"/>
      <c r="T1024" s="13"/>
      <c r="U1024" t="s">
        <v>6629</v>
      </c>
    </row>
    <row r="1025" spans="1:21" x14ac:dyDescent="0.25">
      <c r="A1025" t="s">
        <v>6637</v>
      </c>
      <c r="B1025" s="12">
        <v>43023</v>
      </c>
      <c r="C1025" t="s">
        <v>7412</v>
      </c>
      <c r="D1025" s="11">
        <v>46212.677083333299</v>
      </c>
      <c r="E1025" t="s">
        <v>7413</v>
      </c>
      <c r="F1025" t="s">
        <v>6415</v>
      </c>
      <c r="G1025" t="s">
        <v>7210</v>
      </c>
      <c r="H1025" t="s">
        <v>6514</v>
      </c>
      <c r="I1025" t="s">
        <v>55</v>
      </c>
      <c r="J1025" t="s">
        <v>44</v>
      </c>
      <c r="K1025" t="s">
        <v>7253</v>
      </c>
      <c r="L1025" t="s">
        <v>7200</v>
      </c>
      <c r="M1025" t="s">
        <v>7254</v>
      </c>
      <c r="N1025" t="s">
        <v>7202</v>
      </c>
      <c r="O1025" t="s">
        <v>7255</v>
      </c>
      <c r="P1025">
        <v>3560530</v>
      </c>
      <c r="Q1025" t="s">
        <v>6636</v>
      </c>
      <c r="R1025" t="s">
        <v>6636</v>
      </c>
      <c r="S1025" s="12"/>
      <c r="T1025" s="13"/>
      <c r="U1025" t="s">
        <v>6629</v>
      </c>
    </row>
    <row r="1026" spans="1:21" x14ac:dyDescent="0.25">
      <c r="A1026" t="s">
        <v>6637</v>
      </c>
      <c r="B1026" s="12">
        <v>43023</v>
      </c>
      <c r="C1026" t="s">
        <v>7412</v>
      </c>
      <c r="D1026" s="11">
        <v>46212.677083333299</v>
      </c>
      <c r="E1026" t="s">
        <v>7413</v>
      </c>
      <c r="F1026" t="s">
        <v>6415</v>
      </c>
      <c r="G1026" t="s">
        <v>7211</v>
      </c>
      <c r="H1026" t="s">
        <v>6514</v>
      </c>
      <c r="I1026" t="s">
        <v>55</v>
      </c>
      <c r="J1026" t="s">
        <v>44</v>
      </c>
      <c r="K1026" t="s">
        <v>7253</v>
      </c>
      <c r="L1026" t="s">
        <v>7200</v>
      </c>
      <c r="M1026" t="s">
        <v>7254</v>
      </c>
      <c r="N1026" t="s">
        <v>7202</v>
      </c>
      <c r="O1026" t="s">
        <v>7255</v>
      </c>
      <c r="P1026">
        <v>3560530</v>
      </c>
      <c r="Q1026" t="s">
        <v>6636</v>
      </c>
      <c r="R1026" t="s">
        <v>6636</v>
      </c>
      <c r="S1026" s="12"/>
      <c r="T1026" s="13"/>
      <c r="U1026" t="s">
        <v>6629</v>
      </c>
    </row>
    <row r="1027" spans="1:21" x14ac:dyDescent="0.25">
      <c r="A1027" t="s">
        <v>6619</v>
      </c>
      <c r="B1027" s="12">
        <v>43023</v>
      </c>
      <c r="C1027" t="s">
        <v>7412</v>
      </c>
      <c r="D1027" s="11">
        <v>46212.8135763889</v>
      </c>
      <c r="E1027" t="s">
        <v>7413</v>
      </c>
      <c r="F1027" t="s">
        <v>6415</v>
      </c>
      <c r="G1027" t="s">
        <v>7198</v>
      </c>
      <c r="H1027" t="s">
        <v>6514</v>
      </c>
      <c r="I1027" t="s">
        <v>55</v>
      </c>
      <c r="J1027" t="s">
        <v>44</v>
      </c>
      <c r="K1027" t="s">
        <v>7253</v>
      </c>
      <c r="L1027" t="s">
        <v>7200</v>
      </c>
      <c r="M1027" t="s">
        <v>7254</v>
      </c>
      <c r="N1027" t="s">
        <v>7202</v>
      </c>
      <c r="O1027" t="s">
        <v>7255</v>
      </c>
      <c r="P1027">
        <v>3560530</v>
      </c>
      <c r="Q1027" t="s">
        <v>6636</v>
      </c>
      <c r="R1027" t="s">
        <v>6636</v>
      </c>
      <c r="S1027" s="12"/>
      <c r="T1027" s="13"/>
      <c r="U1027" t="s">
        <v>6629</v>
      </c>
    </row>
    <row r="1028" spans="1:21" x14ac:dyDescent="0.25">
      <c r="A1028" t="s">
        <v>6619</v>
      </c>
      <c r="B1028" s="12">
        <v>43023</v>
      </c>
      <c r="C1028" t="s">
        <v>7412</v>
      </c>
      <c r="D1028" s="11">
        <v>46212.8135763889</v>
      </c>
      <c r="E1028" t="s">
        <v>7413</v>
      </c>
      <c r="F1028" t="s">
        <v>6415</v>
      </c>
      <c r="G1028" t="s">
        <v>7204</v>
      </c>
      <c r="H1028" t="s">
        <v>6514</v>
      </c>
      <c r="I1028" t="s">
        <v>55</v>
      </c>
      <c r="J1028" t="s">
        <v>44</v>
      </c>
      <c r="K1028" t="s">
        <v>7253</v>
      </c>
      <c r="L1028" t="s">
        <v>7200</v>
      </c>
      <c r="M1028" t="s">
        <v>7254</v>
      </c>
      <c r="N1028" t="s">
        <v>7202</v>
      </c>
      <c r="O1028" t="s">
        <v>7255</v>
      </c>
      <c r="P1028">
        <v>3560530</v>
      </c>
      <c r="Q1028" t="s">
        <v>6636</v>
      </c>
      <c r="R1028" t="s">
        <v>6636</v>
      </c>
      <c r="S1028" s="12"/>
      <c r="T1028" s="13"/>
      <c r="U1028" t="s">
        <v>6629</v>
      </c>
    </row>
    <row r="1029" spans="1:21" x14ac:dyDescent="0.25">
      <c r="A1029" t="s">
        <v>6619</v>
      </c>
      <c r="B1029" s="12">
        <v>43023</v>
      </c>
      <c r="C1029" t="s">
        <v>7412</v>
      </c>
      <c r="D1029" s="11">
        <v>46212.8135763889</v>
      </c>
      <c r="E1029" t="s">
        <v>7413</v>
      </c>
      <c r="F1029" t="s">
        <v>6415</v>
      </c>
      <c r="G1029" t="s">
        <v>7205</v>
      </c>
      <c r="H1029" t="s">
        <v>6514</v>
      </c>
      <c r="I1029" t="s">
        <v>55</v>
      </c>
      <c r="J1029" t="s">
        <v>44</v>
      </c>
      <c r="K1029" t="s">
        <v>7253</v>
      </c>
      <c r="L1029" t="s">
        <v>7200</v>
      </c>
      <c r="M1029" t="s">
        <v>7254</v>
      </c>
      <c r="N1029" t="s">
        <v>7202</v>
      </c>
      <c r="O1029" t="s">
        <v>7255</v>
      </c>
      <c r="P1029">
        <v>3560530</v>
      </c>
      <c r="Q1029" t="s">
        <v>6636</v>
      </c>
      <c r="R1029" t="s">
        <v>6636</v>
      </c>
      <c r="S1029" s="12"/>
      <c r="T1029" s="13"/>
      <c r="U1029" t="s">
        <v>6629</v>
      </c>
    </row>
    <row r="1030" spans="1:21" x14ac:dyDescent="0.25">
      <c r="A1030" t="s">
        <v>6619</v>
      </c>
      <c r="B1030" s="12">
        <v>43023</v>
      </c>
      <c r="C1030" t="s">
        <v>7412</v>
      </c>
      <c r="D1030" s="11">
        <v>46212.8135763889</v>
      </c>
      <c r="E1030" t="s">
        <v>7413</v>
      </c>
      <c r="F1030" t="s">
        <v>6415</v>
      </c>
      <c r="G1030" t="s">
        <v>7206</v>
      </c>
      <c r="H1030" t="s">
        <v>6514</v>
      </c>
      <c r="I1030" t="s">
        <v>55</v>
      </c>
      <c r="J1030" t="s">
        <v>44</v>
      </c>
      <c r="K1030" t="s">
        <v>7253</v>
      </c>
      <c r="L1030" t="s">
        <v>7200</v>
      </c>
      <c r="M1030" t="s">
        <v>7254</v>
      </c>
      <c r="N1030" t="s">
        <v>7202</v>
      </c>
      <c r="O1030" t="s">
        <v>7255</v>
      </c>
      <c r="P1030">
        <v>3560530</v>
      </c>
      <c r="Q1030" t="s">
        <v>6636</v>
      </c>
      <c r="R1030" t="s">
        <v>6636</v>
      </c>
      <c r="S1030" s="12"/>
      <c r="T1030" s="13"/>
      <c r="U1030" t="s">
        <v>6629</v>
      </c>
    </row>
    <row r="1031" spans="1:21" x14ac:dyDescent="0.25">
      <c r="A1031" t="s">
        <v>6619</v>
      </c>
      <c r="B1031" s="12">
        <v>43023</v>
      </c>
      <c r="C1031" t="s">
        <v>7412</v>
      </c>
      <c r="D1031" s="11">
        <v>46212.8135763889</v>
      </c>
      <c r="E1031" t="s">
        <v>7413</v>
      </c>
      <c r="F1031" t="s">
        <v>6415</v>
      </c>
      <c r="G1031" t="s">
        <v>7207</v>
      </c>
      <c r="H1031" t="s">
        <v>6514</v>
      </c>
      <c r="I1031" t="s">
        <v>55</v>
      </c>
      <c r="J1031" t="s">
        <v>44</v>
      </c>
      <c r="K1031" t="s">
        <v>7253</v>
      </c>
      <c r="L1031" t="s">
        <v>7200</v>
      </c>
      <c r="M1031" t="s">
        <v>7254</v>
      </c>
      <c r="N1031" t="s">
        <v>7202</v>
      </c>
      <c r="O1031" t="s">
        <v>7255</v>
      </c>
      <c r="P1031">
        <v>3560530</v>
      </c>
      <c r="Q1031" t="s">
        <v>6636</v>
      </c>
      <c r="R1031" t="s">
        <v>6636</v>
      </c>
      <c r="S1031" s="12"/>
      <c r="T1031" s="13"/>
      <c r="U1031" t="s">
        <v>6629</v>
      </c>
    </row>
    <row r="1032" spans="1:21" x14ac:dyDescent="0.25">
      <c r="A1032" t="s">
        <v>6619</v>
      </c>
      <c r="B1032" s="12">
        <v>43023</v>
      </c>
      <c r="C1032" t="s">
        <v>7412</v>
      </c>
      <c r="D1032" s="11">
        <v>46212.8135763889</v>
      </c>
      <c r="E1032" t="s">
        <v>7413</v>
      </c>
      <c r="F1032" t="s">
        <v>6415</v>
      </c>
      <c r="G1032" t="s">
        <v>7208</v>
      </c>
      <c r="H1032" t="s">
        <v>6514</v>
      </c>
      <c r="I1032" t="s">
        <v>55</v>
      </c>
      <c r="J1032" t="s">
        <v>44</v>
      </c>
      <c r="K1032" t="s">
        <v>7253</v>
      </c>
      <c r="L1032" t="s">
        <v>7200</v>
      </c>
      <c r="M1032" t="s">
        <v>7254</v>
      </c>
      <c r="N1032" t="s">
        <v>7202</v>
      </c>
      <c r="O1032" t="s">
        <v>7255</v>
      </c>
      <c r="P1032">
        <v>3560530</v>
      </c>
      <c r="Q1032" t="s">
        <v>6636</v>
      </c>
      <c r="R1032" t="s">
        <v>6636</v>
      </c>
      <c r="S1032" s="12"/>
      <c r="T1032" s="13"/>
      <c r="U1032" t="s">
        <v>6629</v>
      </c>
    </row>
    <row r="1033" spans="1:21" x14ac:dyDescent="0.25">
      <c r="A1033" t="s">
        <v>6619</v>
      </c>
      <c r="B1033" s="12">
        <v>43023</v>
      </c>
      <c r="C1033" t="s">
        <v>7412</v>
      </c>
      <c r="D1033" s="11">
        <v>46212.8135763889</v>
      </c>
      <c r="E1033" t="s">
        <v>7413</v>
      </c>
      <c r="F1033" t="s">
        <v>6415</v>
      </c>
      <c r="G1033" t="s">
        <v>7209</v>
      </c>
      <c r="H1033" t="s">
        <v>6514</v>
      </c>
      <c r="I1033" t="s">
        <v>55</v>
      </c>
      <c r="J1033" t="s">
        <v>44</v>
      </c>
      <c r="K1033" t="s">
        <v>7253</v>
      </c>
      <c r="L1033" t="s">
        <v>7200</v>
      </c>
      <c r="M1033" t="s">
        <v>7254</v>
      </c>
      <c r="N1033" t="s">
        <v>7202</v>
      </c>
      <c r="O1033" t="s">
        <v>7255</v>
      </c>
      <c r="P1033">
        <v>3560530</v>
      </c>
      <c r="Q1033" t="s">
        <v>6636</v>
      </c>
      <c r="R1033" t="s">
        <v>6636</v>
      </c>
      <c r="S1033" s="12"/>
      <c r="T1033" s="13"/>
      <c r="U1033" t="s">
        <v>6629</v>
      </c>
    </row>
    <row r="1034" spans="1:21" x14ac:dyDescent="0.25">
      <c r="A1034" t="s">
        <v>6619</v>
      </c>
      <c r="B1034" s="12">
        <v>43023</v>
      </c>
      <c r="C1034" t="s">
        <v>7412</v>
      </c>
      <c r="D1034" s="11">
        <v>46212.8135763889</v>
      </c>
      <c r="E1034" t="s">
        <v>7413</v>
      </c>
      <c r="F1034" t="s">
        <v>6415</v>
      </c>
      <c r="G1034" t="s">
        <v>7210</v>
      </c>
      <c r="H1034" t="s">
        <v>6514</v>
      </c>
      <c r="I1034" t="s">
        <v>55</v>
      </c>
      <c r="J1034" t="s">
        <v>44</v>
      </c>
      <c r="K1034" t="s">
        <v>7253</v>
      </c>
      <c r="L1034" t="s">
        <v>7200</v>
      </c>
      <c r="M1034" t="s">
        <v>7254</v>
      </c>
      <c r="N1034" t="s">
        <v>7202</v>
      </c>
      <c r="O1034" t="s">
        <v>7255</v>
      </c>
      <c r="P1034">
        <v>3560530</v>
      </c>
      <c r="Q1034" t="s">
        <v>6636</v>
      </c>
      <c r="R1034" t="s">
        <v>6636</v>
      </c>
      <c r="S1034" s="12"/>
      <c r="T1034" s="13"/>
      <c r="U1034" t="s">
        <v>6629</v>
      </c>
    </row>
    <row r="1035" spans="1:21" x14ac:dyDescent="0.25">
      <c r="A1035" t="s">
        <v>6619</v>
      </c>
      <c r="B1035" s="12">
        <v>43023</v>
      </c>
      <c r="C1035" t="s">
        <v>7412</v>
      </c>
      <c r="D1035" s="11">
        <v>46212.8135763889</v>
      </c>
      <c r="E1035" t="s">
        <v>7413</v>
      </c>
      <c r="F1035" t="s">
        <v>6415</v>
      </c>
      <c r="G1035" t="s">
        <v>7211</v>
      </c>
      <c r="H1035" t="s">
        <v>6514</v>
      </c>
      <c r="I1035" t="s">
        <v>55</v>
      </c>
      <c r="J1035" t="s">
        <v>44</v>
      </c>
      <c r="K1035" t="s">
        <v>7253</v>
      </c>
      <c r="L1035" t="s">
        <v>7200</v>
      </c>
      <c r="M1035" t="s">
        <v>7254</v>
      </c>
      <c r="N1035" t="s">
        <v>7202</v>
      </c>
      <c r="O1035" t="s">
        <v>7255</v>
      </c>
      <c r="P1035">
        <v>3560530</v>
      </c>
      <c r="Q1035" t="s">
        <v>6636</v>
      </c>
      <c r="R1035" t="s">
        <v>6636</v>
      </c>
      <c r="S1035" s="12"/>
      <c r="T1035" s="13"/>
      <c r="U1035" t="s">
        <v>6629</v>
      </c>
    </row>
    <row r="1036" spans="1:21" x14ac:dyDescent="0.25">
      <c r="A1036" t="s">
        <v>6619</v>
      </c>
      <c r="B1036" s="12">
        <v>43086</v>
      </c>
      <c r="C1036" t="s">
        <v>7344</v>
      </c>
      <c r="D1036" s="11">
        <v>46214.577592592599</v>
      </c>
      <c r="E1036" t="s">
        <v>7345</v>
      </c>
      <c r="F1036" t="s">
        <v>6415</v>
      </c>
      <c r="G1036" t="s">
        <v>7181</v>
      </c>
      <c r="H1036" t="s">
        <v>6514</v>
      </c>
      <c r="I1036" t="s">
        <v>6636</v>
      </c>
      <c r="J1036" t="s">
        <v>6636</v>
      </c>
      <c r="K1036" t="s">
        <v>7346</v>
      </c>
      <c r="L1036" t="s">
        <v>7183</v>
      </c>
      <c r="M1036" t="s">
        <v>7347</v>
      </c>
      <c r="N1036" t="s">
        <v>6761</v>
      </c>
      <c r="O1036" t="s">
        <v>6762</v>
      </c>
      <c r="P1036">
        <v>2959900</v>
      </c>
      <c r="Q1036" t="s">
        <v>6636</v>
      </c>
      <c r="R1036" t="s">
        <v>6636</v>
      </c>
      <c r="S1036" s="12"/>
      <c r="T1036" s="13"/>
      <c r="U1036" t="s">
        <v>6629</v>
      </c>
    </row>
    <row r="1037" spans="1:21" x14ac:dyDescent="0.25">
      <c r="A1037" t="s">
        <v>6619</v>
      </c>
      <c r="B1037" s="12">
        <v>43086</v>
      </c>
      <c r="C1037" t="s">
        <v>7344</v>
      </c>
      <c r="D1037" s="11">
        <v>46214.577592592599</v>
      </c>
      <c r="E1037" t="s">
        <v>7345</v>
      </c>
      <c r="F1037" t="s">
        <v>6415</v>
      </c>
      <c r="G1037" t="s">
        <v>7186</v>
      </c>
      <c r="H1037" t="s">
        <v>6514</v>
      </c>
      <c r="I1037" t="s">
        <v>6636</v>
      </c>
      <c r="J1037" t="s">
        <v>6636</v>
      </c>
      <c r="K1037" t="s">
        <v>7346</v>
      </c>
      <c r="L1037" t="s">
        <v>7183</v>
      </c>
      <c r="M1037" t="s">
        <v>7347</v>
      </c>
      <c r="N1037" t="s">
        <v>6761</v>
      </c>
      <c r="O1037" t="s">
        <v>6762</v>
      </c>
      <c r="P1037">
        <v>2959900</v>
      </c>
      <c r="Q1037" t="s">
        <v>6636</v>
      </c>
      <c r="R1037" t="s">
        <v>6636</v>
      </c>
      <c r="S1037" s="12"/>
      <c r="T1037" s="13"/>
      <c r="U1037" t="s">
        <v>6629</v>
      </c>
    </row>
    <row r="1038" spans="1:21" x14ac:dyDescent="0.25">
      <c r="A1038" t="s">
        <v>6619</v>
      </c>
      <c r="B1038" s="12">
        <v>43086</v>
      </c>
      <c r="C1038" t="s">
        <v>7344</v>
      </c>
      <c r="D1038" s="11">
        <v>46214.577592592599</v>
      </c>
      <c r="E1038" t="s">
        <v>7345</v>
      </c>
      <c r="F1038" t="s">
        <v>6415</v>
      </c>
      <c r="G1038" t="s">
        <v>7187</v>
      </c>
      <c r="H1038" t="s">
        <v>6514</v>
      </c>
      <c r="I1038" t="s">
        <v>6636</v>
      </c>
      <c r="J1038" t="s">
        <v>6636</v>
      </c>
      <c r="K1038" t="s">
        <v>7346</v>
      </c>
      <c r="L1038" t="s">
        <v>7183</v>
      </c>
      <c r="M1038" t="s">
        <v>7347</v>
      </c>
      <c r="N1038" t="s">
        <v>6761</v>
      </c>
      <c r="O1038" t="s">
        <v>6762</v>
      </c>
      <c r="P1038">
        <v>2959900</v>
      </c>
      <c r="Q1038" t="s">
        <v>6636</v>
      </c>
      <c r="R1038" t="s">
        <v>6636</v>
      </c>
      <c r="S1038" s="12"/>
      <c r="T1038" s="13"/>
      <c r="U1038" t="s">
        <v>6629</v>
      </c>
    </row>
    <row r="1039" spans="1:21" x14ac:dyDescent="0.25">
      <c r="A1039" t="s">
        <v>6619</v>
      </c>
      <c r="B1039" s="12">
        <v>43086</v>
      </c>
      <c r="C1039" t="s">
        <v>7344</v>
      </c>
      <c r="D1039" s="11">
        <v>46214.577592592599</v>
      </c>
      <c r="E1039" t="s">
        <v>7345</v>
      </c>
      <c r="F1039" t="s">
        <v>6415</v>
      </c>
      <c r="G1039" t="s">
        <v>7188</v>
      </c>
      <c r="H1039" t="s">
        <v>6514</v>
      </c>
      <c r="I1039" t="s">
        <v>6636</v>
      </c>
      <c r="J1039" t="s">
        <v>6636</v>
      </c>
      <c r="K1039" t="s">
        <v>7346</v>
      </c>
      <c r="L1039" t="s">
        <v>7183</v>
      </c>
      <c r="M1039" t="s">
        <v>7347</v>
      </c>
      <c r="N1039" t="s">
        <v>6761</v>
      </c>
      <c r="O1039" t="s">
        <v>6762</v>
      </c>
      <c r="P1039">
        <v>2959900</v>
      </c>
      <c r="Q1039" t="s">
        <v>6636</v>
      </c>
      <c r="R1039" t="s">
        <v>6636</v>
      </c>
      <c r="S1039" s="12"/>
      <c r="T1039" s="13"/>
      <c r="U1039" t="s">
        <v>6629</v>
      </c>
    </row>
    <row r="1040" spans="1:21" x14ac:dyDescent="0.25">
      <c r="A1040" t="s">
        <v>6619</v>
      </c>
      <c r="B1040" s="12">
        <v>43086</v>
      </c>
      <c r="C1040" t="s">
        <v>7344</v>
      </c>
      <c r="D1040" s="11">
        <v>46214.577592592599</v>
      </c>
      <c r="E1040" t="s">
        <v>7345</v>
      </c>
      <c r="F1040" t="s">
        <v>6415</v>
      </c>
      <c r="G1040" t="s">
        <v>7189</v>
      </c>
      <c r="H1040" t="s">
        <v>6514</v>
      </c>
      <c r="I1040" t="s">
        <v>6636</v>
      </c>
      <c r="J1040" t="s">
        <v>6636</v>
      </c>
      <c r="K1040" t="s">
        <v>7346</v>
      </c>
      <c r="L1040" t="s">
        <v>7183</v>
      </c>
      <c r="M1040" t="s">
        <v>7347</v>
      </c>
      <c r="N1040" t="s">
        <v>6761</v>
      </c>
      <c r="O1040" t="s">
        <v>6762</v>
      </c>
      <c r="P1040">
        <v>2959900</v>
      </c>
      <c r="Q1040" t="s">
        <v>6636</v>
      </c>
      <c r="R1040" t="s">
        <v>6636</v>
      </c>
      <c r="S1040" s="12"/>
      <c r="T1040" s="13"/>
      <c r="U1040" t="s">
        <v>6629</v>
      </c>
    </row>
    <row r="1041" spans="1:21" x14ac:dyDescent="0.25">
      <c r="A1041" t="s">
        <v>6619</v>
      </c>
      <c r="B1041" s="12">
        <v>43086</v>
      </c>
      <c r="C1041" t="s">
        <v>7344</v>
      </c>
      <c r="D1041" s="11">
        <v>46214.577592592599</v>
      </c>
      <c r="E1041" t="s">
        <v>7345</v>
      </c>
      <c r="F1041" t="s">
        <v>6415</v>
      </c>
      <c r="G1041" t="s">
        <v>7190</v>
      </c>
      <c r="H1041" t="s">
        <v>6514</v>
      </c>
      <c r="I1041" t="s">
        <v>6636</v>
      </c>
      <c r="J1041" t="s">
        <v>6636</v>
      </c>
      <c r="K1041" t="s">
        <v>7346</v>
      </c>
      <c r="L1041" t="s">
        <v>7183</v>
      </c>
      <c r="M1041" t="s">
        <v>7347</v>
      </c>
      <c r="N1041" t="s">
        <v>6761</v>
      </c>
      <c r="O1041" t="s">
        <v>6762</v>
      </c>
      <c r="P1041">
        <v>2959900</v>
      </c>
      <c r="Q1041" t="s">
        <v>6636</v>
      </c>
      <c r="R1041" t="s">
        <v>6636</v>
      </c>
      <c r="S1041" s="12"/>
      <c r="T1041" s="13"/>
      <c r="U1041" t="s">
        <v>6629</v>
      </c>
    </row>
    <row r="1042" spans="1:21" x14ac:dyDescent="0.25">
      <c r="A1042" t="s">
        <v>6619</v>
      </c>
      <c r="B1042" s="12">
        <v>43086</v>
      </c>
      <c r="C1042" t="s">
        <v>7344</v>
      </c>
      <c r="D1042" s="11">
        <v>46214.577592592599</v>
      </c>
      <c r="E1042" t="s">
        <v>7345</v>
      </c>
      <c r="F1042" t="s">
        <v>6415</v>
      </c>
      <c r="G1042" t="s">
        <v>7191</v>
      </c>
      <c r="H1042" t="s">
        <v>6514</v>
      </c>
      <c r="I1042" t="s">
        <v>6636</v>
      </c>
      <c r="J1042" t="s">
        <v>6636</v>
      </c>
      <c r="K1042" t="s">
        <v>7346</v>
      </c>
      <c r="L1042" t="s">
        <v>7183</v>
      </c>
      <c r="M1042" t="s">
        <v>7347</v>
      </c>
      <c r="N1042" t="s">
        <v>6761</v>
      </c>
      <c r="O1042" t="s">
        <v>6762</v>
      </c>
      <c r="P1042">
        <v>2959900</v>
      </c>
      <c r="Q1042" t="s">
        <v>6636</v>
      </c>
      <c r="R1042" t="s">
        <v>6636</v>
      </c>
      <c r="S1042" s="12"/>
      <c r="T1042" s="13"/>
      <c r="U1042" t="s">
        <v>6629</v>
      </c>
    </row>
    <row r="1043" spans="1:21" x14ac:dyDescent="0.25">
      <c r="A1043" t="s">
        <v>6619</v>
      </c>
      <c r="B1043" s="12">
        <v>43086</v>
      </c>
      <c r="C1043" t="s">
        <v>7344</v>
      </c>
      <c r="D1043" s="11">
        <v>46214.577592592599</v>
      </c>
      <c r="E1043" t="s">
        <v>7345</v>
      </c>
      <c r="F1043" t="s">
        <v>6415</v>
      </c>
      <c r="G1043" t="s">
        <v>7192</v>
      </c>
      <c r="H1043" t="s">
        <v>6514</v>
      </c>
      <c r="I1043" t="s">
        <v>6636</v>
      </c>
      <c r="J1043" t="s">
        <v>6636</v>
      </c>
      <c r="K1043" t="s">
        <v>7346</v>
      </c>
      <c r="L1043" t="s">
        <v>7183</v>
      </c>
      <c r="M1043" t="s">
        <v>7347</v>
      </c>
      <c r="N1043" t="s">
        <v>6761</v>
      </c>
      <c r="O1043" t="s">
        <v>6762</v>
      </c>
      <c r="P1043">
        <v>2959900</v>
      </c>
      <c r="Q1043" t="s">
        <v>6636</v>
      </c>
      <c r="R1043" t="s">
        <v>6636</v>
      </c>
      <c r="S1043" s="12"/>
      <c r="T1043" s="13"/>
      <c r="U1043" t="s">
        <v>6629</v>
      </c>
    </row>
    <row r="1044" spans="1:21" x14ac:dyDescent="0.25">
      <c r="A1044" t="s">
        <v>6619</v>
      </c>
      <c r="B1044" s="12">
        <v>43086</v>
      </c>
      <c r="C1044" t="s">
        <v>7344</v>
      </c>
      <c r="D1044" s="11">
        <v>46214.577592592599</v>
      </c>
      <c r="E1044" t="s">
        <v>7345</v>
      </c>
      <c r="F1044" t="s">
        <v>6415</v>
      </c>
      <c r="G1044" t="s">
        <v>7193</v>
      </c>
      <c r="H1044" t="s">
        <v>6514</v>
      </c>
      <c r="I1044" t="s">
        <v>6636</v>
      </c>
      <c r="J1044" t="s">
        <v>6636</v>
      </c>
      <c r="K1044" t="s">
        <v>7346</v>
      </c>
      <c r="L1044" t="s">
        <v>7183</v>
      </c>
      <c r="M1044" t="s">
        <v>7347</v>
      </c>
      <c r="N1044" t="s">
        <v>6761</v>
      </c>
      <c r="O1044" t="s">
        <v>6762</v>
      </c>
      <c r="P1044">
        <v>2959900</v>
      </c>
      <c r="Q1044" t="s">
        <v>6636</v>
      </c>
      <c r="R1044" t="s">
        <v>6636</v>
      </c>
      <c r="S1044" s="12"/>
      <c r="T1044" s="13"/>
      <c r="U1044" t="s">
        <v>6629</v>
      </c>
    </row>
    <row r="1045" spans="1:21" x14ac:dyDescent="0.25">
      <c r="A1045" t="s">
        <v>6619</v>
      </c>
      <c r="B1045" s="12">
        <v>43086</v>
      </c>
      <c r="C1045" t="s">
        <v>7344</v>
      </c>
      <c r="D1045" s="11">
        <v>46214.577592592599</v>
      </c>
      <c r="E1045" t="s">
        <v>7345</v>
      </c>
      <c r="F1045" t="s">
        <v>6415</v>
      </c>
      <c r="G1045" t="s">
        <v>7194</v>
      </c>
      <c r="H1045" t="s">
        <v>6514</v>
      </c>
      <c r="I1045" t="s">
        <v>6636</v>
      </c>
      <c r="J1045" t="s">
        <v>6636</v>
      </c>
      <c r="K1045" t="s">
        <v>7346</v>
      </c>
      <c r="L1045" t="s">
        <v>7183</v>
      </c>
      <c r="M1045" t="s">
        <v>7347</v>
      </c>
      <c r="N1045" t="s">
        <v>6761</v>
      </c>
      <c r="O1045" t="s">
        <v>6762</v>
      </c>
      <c r="P1045">
        <v>2959900</v>
      </c>
      <c r="Q1045" t="s">
        <v>6636</v>
      </c>
      <c r="R1045" t="s">
        <v>6636</v>
      </c>
      <c r="S1045" s="12"/>
      <c r="T1045" s="13"/>
      <c r="U1045" t="s">
        <v>6629</v>
      </c>
    </row>
    <row r="1046" spans="1:21" x14ac:dyDescent="0.25">
      <c r="A1046" t="s">
        <v>6619</v>
      </c>
      <c r="B1046" s="12">
        <v>43086</v>
      </c>
      <c r="C1046" t="s">
        <v>7344</v>
      </c>
      <c r="D1046" s="11">
        <v>46214.577592592599</v>
      </c>
      <c r="E1046" t="s">
        <v>7345</v>
      </c>
      <c r="F1046" t="s">
        <v>6415</v>
      </c>
      <c r="G1046" t="s">
        <v>7195</v>
      </c>
      <c r="H1046" t="s">
        <v>6514</v>
      </c>
      <c r="I1046" t="s">
        <v>6636</v>
      </c>
      <c r="J1046" t="s">
        <v>6636</v>
      </c>
      <c r="K1046" t="s">
        <v>7346</v>
      </c>
      <c r="L1046" t="s">
        <v>7183</v>
      </c>
      <c r="M1046" t="s">
        <v>7347</v>
      </c>
      <c r="N1046" t="s">
        <v>6761</v>
      </c>
      <c r="O1046" t="s">
        <v>6762</v>
      </c>
      <c r="P1046">
        <v>2959900</v>
      </c>
      <c r="Q1046" t="s">
        <v>6636</v>
      </c>
      <c r="R1046" t="s">
        <v>6636</v>
      </c>
      <c r="S1046" s="12"/>
      <c r="T1046" s="13"/>
      <c r="U1046" t="s">
        <v>6629</v>
      </c>
    </row>
    <row r="1047" spans="1:21" x14ac:dyDescent="0.25">
      <c r="A1047" t="s">
        <v>6637</v>
      </c>
      <c r="B1047" s="12">
        <v>43151</v>
      </c>
      <c r="C1047" t="s">
        <v>7414</v>
      </c>
      <c r="D1047" s="11">
        <v>46214.727893518502</v>
      </c>
      <c r="E1047" t="s">
        <v>7415</v>
      </c>
      <c r="F1047" t="s">
        <v>6415</v>
      </c>
      <c r="G1047" t="s">
        <v>7181</v>
      </c>
      <c r="H1047" t="s">
        <v>6514</v>
      </c>
      <c r="I1047" t="s">
        <v>65</v>
      </c>
      <c r="J1047" t="s">
        <v>67</v>
      </c>
      <c r="K1047" t="s">
        <v>7416</v>
      </c>
      <c r="L1047" t="s">
        <v>7183</v>
      </c>
      <c r="M1047" t="s">
        <v>7417</v>
      </c>
      <c r="N1047" t="s">
        <v>6761</v>
      </c>
      <c r="O1047" t="s">
        <v>6771</v>
      </c>
      <c r="P1047">
        <v>3619900</v>
      </c>
      <c r="Q1047" t="s">
        <v>6636</v>
      </c>
      <c r="R1047" t="s">
        <v>6636</v>
      </c>
      <c r="S1047" s="12"/>
      <c r="T1047" s="13"/>
      <c r="U1047" t="s">
        <v>7418</v>
      </c>
    </row>
    <row r="1048" spans="1:21" x14ac:dyDescent="0.25">
      <c r="A1048" t="s">
        <v>6637</v>
      </c>
      <c r="B1048" s="12">
        <v>43151</v>
      </c>
      <c r="C1048" t="s">
        <v>7414</v>
      </c>
      <c r="D1048" s="11">
        <v>46214.727893518502</v>
      </c>
      <c r="E1048" t="s">
        <v>7415</v>
      </c>
      <c r="F1048" t="s">
        <v>6415</v>
      </c>
      <c r="G1048" t="s">
        <v>7186</v>
      </c>
      <c r="H1048" t="s">
        <v>6514</v>
      </c>
      <c r="I1048" t="s">
        <v>65</v>
      </c>
      <c r="J1048" t="s">
        <v>67</v>
      </c>
      <c r="K1048" t="s">
        <v>7416</v>
      </c>
      <c r="L1048" t="s">
        <v>7183</v>
      </c>
      <c r="M1048" t="s">
        <v>7417</v>
      </c>
      <c r="N1048" t="s">
        <v>6761</v>
      </c>
      <c r="O1048" t="s">
        <v>6771</v>
      </c>
      <c r="P1048">
        <v>3619900</v>
      </c>
      <c r="Q1048" t="s">
        <v>6636</v>
      </c>
      <c r="R1048" t="s">
        <v>6636</v>
      </c>
      <c r="S1048" s="12"/>
      <c r="T1048" s="13"/>
      <c r="U1048" t="s">
        <v>7418</v>
      </c>
    </row>
    <row r="1049" spans="1:21" x14ac:dyDescent="0.25">
      <c r="A1049" t="s">
        <v>6637</v>
      </c>
      <c r="B1049" s="12">
        <v>43151</v>
      </c>
      <c r="C1049" t="s">
        <v>7414</v>
      </c>
      <c r="D1049" s="11">
        <v>46214.727893518502</v>
      </c>
      <c r="E1049" t="s">
        <v>7415</v>
      </c>
      <c r="F1049" t="s">
        <v>6415</v>
      </c>
      <c r="G1049" t="s">
        <v>7187</v>
      </c>
      <c r="H1049" t="s">
        <v>6514</v>
      </c>
      <c r="I1049" t="s">
        <v>65</v>
      </c>
      <c r="J1049" t="s">
        <v>67</v>
      </c>
      <c r="K1049" t="s">
        <v>7416</v>
      </c>
      <c r="L1049" t="s">
        <v>7183</v>
      </c>
      <c r="M1049" t="s">
        <v>7417</v>
      </c>
      <c r="N1049" t="s">
        <v>6761</v>
      </c>
      <c r="O1049" t="s">
        <v>6771</v>
      </c>
      <c r="P1049">
        <v>3619900</v>
      </c>
      <c r="Q1049" t="s">
        <v>6636</v>
      </c>
      <c r="R1049" t="s">
        <v>6636</v>
      </c>
      <c r="S1049" s="12"/>
      <c r="T1049" s="13"/>
      <c r="U1049" t="s">
        <v>7418</v>
      </c>
    </row>
    <row r="1050" spans="1:21" x14ac:dyDescent="0.25">
      <c r="A1050" t="s">
        <v>6637</v>
      </c>
      <c r="B1050" s="12">
        <v>43151</v>
      </c>
      <c r="C1050" t="s">
        <v>7414</v>
      </c>
      <c r="D1050" s="11">
        <v>46214.727893518502</v>
      </c>
      <c r="E1050" t="s">
        <v>7415</v>
      </c>
      <c r="F1050" t="s">
        <v>6415</v>
      </c>
      <c r="G1050" t="s">
        <v>7188</v>
      </c>
      <c r="H1050" t="s">
        <v>6514</v>
      </c>
      <c r="I1050" t="s">
        <v>65</v>
      </c>
      <c r="J1050" t="s">
        <v>67</v>
      </c>
      <c r="K1050" t="s">
        <v>7416</v>
      </c>
      <c r="L1050" t="s">
        <v>7183</v>
      </c>
      <c r="M1050" t="s">
        <v>7417</v>
      </c>
      <c r="N1050" t="s">
        <v>6761</v>
      </c>
      <c r="O1050" t="s">
        <v>6771</v>
      </c>
      <c r="P1050">
        <v>3619900</v>
      </c>
      <c r="Q1050" t="s">
        <v>6636</v>
      </c>
      <c r="R1050" t="s">
        <v>6636</v>
      </c>
      <c r="S1050" s="12"/>
      <c r="T1050" s="13"/>
      <c r="U1050" t="s">
        <v>7418</v>
      </c>
    </row>
    <row r="1051" spans="1:21" x14ac:dyDescent="0.25">
      <c r="A1051" t="s">
        <v>6637</v>
      </c>
      <c r="B1051" s="12">
        <v>43151</v>
      </c>
      <c r="C1051" t="s">
        <v>7414</v>
      </c>
      <c r="D1051" s="11">
        <v>46214.727893518502</v>
      </c>
      <c r="E1051" t="s">
        <v>7415</v>
      </c>
      <c r="F1051" t="s">
        <v>6415</v>
      </c>
      <c r="G1051" t="s">
        <v>7189</v>
      </c>
      <c r="H1051" t="s">
        <v>6514</v>
      </c>
      <c r="I1051" t="s">
        <v>65</v>
      </c>
      <c r="J1051" t="s">
        <v>67</v>
      </c>
      <c r="K1051" t="s">
        <v>7416</v>
      </c>
      <c r="L1051" t="s">
        <v>7183</v>
      </c>
      <c r="M1051" t="s">
        <v>7417</v>
      </c>
      <c r="N1051" t="s">
        <v>6761</v>
      </c>
      <c r="O1051" t="s">
        <v>6771</v>
      </c>
      <c r="P1051">
        <v>3619900</v>
      </c>
      <c r="Q1051" t="s">
        <v>6636</v>
      </c>
      <c r="R1051" t="s">
        <v>6636</v>
      </c>
      <c r="S1051" s="12"/>
      <c r="T1051" s="13"/>
      <c r="U1051" t="s">
        <v>7418</v>
      </c>
    </row>
    <row r="1052" spans="1:21" x14ac:dyDescent="0.25">
      <c r="A1052" t="s">
        <v>6637</v>
      </c>
      <c r="B1052" s="12">
        <v>43151</v>
      </c>
      <c r="C1052" t="s">
        <v>7414</v>
      </c>
      <c r="D1052" s="11">
        <v>46214.727893518502</v>
      </c>
      <c r="E1052" t="s">
        <v>7415</v>
      </c>
      <c r="F1052" t="s">
        <v>6415</v>
      </c>
      <c r="G1052" t="s">
        <v>7190</v>
      </c>
      <c r="H1052" t="s">
        <v>6514</v>
      </c>
      <c r="I1052" t="s">
        <v>65</v>
      </c>
      <c r="J1052" t="s">
        <v>67</v>
      </c>
      <c r="K1052" t="s">
        <v>7416</v>
      </c>
      <c r="L1052" t="s">
        <v>7183</v>
      </c>
      <c r="M1052" t="s">
        <v>7417</v>
      </c>
      <c r="N1052" t="s">
        <v>6761</v>
      </c>
      <c r="O1052" t="s">
        <v>6771</v>
      </c>
      <c r="P1052">
        <v>3619900</v>
      </c>
      <c r="Q1052" t="s">
        <v>6636</v>
      </c>
      <c r="R1052" t="s">
        <v>6636</v>
      </c>
      <c r="S1052" s="12"/>
      <c r="T1052" s="13"/>
      <c r="U1052" t="s">
        <v>7418</v>
      </c>
    </row>
    <row r="1053" spans="1:21" x14ac:dyDescent="0.25">
      <c r="A1053" t="s">
        <v>6637</v>
      </c>
      <c r="B1053" s="12">
        <v>43151</v>
      </c>
      <c r="C1053" t="s">
        <v>7414</v>
      </c>
      <c r="D1053" s="11">
        <v>46214.727893518502</v>
      </c>
      <c r="E1053" t="s">
        <v>7415</v>
      </c>
      <c r="F1053" t="s">
        <v>6415</v>
      </c>
      <c r="G1053" t="s">
        <v>7191</v>
      </c>
      <c r="H1053" t="s">
        <v>6514</v>
      </c>
      <c r="I1053" t="s">
        <v>65</v>
      </c>
      <c r="J1053" t="s">
        <v>67</v>
      </c>
      <c r="K1053" t="s">
        <v>7416</v>
      </c>
      <c r="L1053" t="s">
        <v>7183</v>
      </c>
      <c r="M1053" t="s">
        <v>7417</v>
      </c>
      <c r="N1053" t="s">
        <v>6761</v>
      </c>
      <c r="O1053" t="s">
        <v>6771</v>
      </c>
      <c r="P1053">
        <v>3619900</v>
      </c>
      <c r="Q1053" t="s">
        <v>6636</v>
      </c>
      <c r="R1053" t="s">
        <v>6636</v>
      </c>
      <c r="S1053" s="12"/>
      <c r="T1053" s="13"/>
      <c r="U1053" t="s">
        <v>7418</v>
      </c>
    </row>
    <row r="1054" spans="1:21" x14ac:dyDescent="0.25">
      <c r="A1054" t="s">
        <v>6637</v>
      </c>
      <c r="B1054" s="12">
        <v>43151</v>
      </c>
      <c r="C1054" t="s">
        <v>7414</v>
      </c>
      <c r="D1054" s="11">
        <v>46214.727893518502</v>
      </c>
      <c r="E1054" t="s">
        <v>7415</v>
      </c>
      <c r="F1054" t="s">
        <v>6415</v>
      </c>
      <c r="G1054" t="s">
        <v>7192</v>
      </c>
      <c r="H1054" t="s">
        <v>6514</v>
      </c>
      <c r="I1054" t="s">
        <v>65</v>
      </c>
      <c r="J1054" t="s">
        <v>67</v>
      </c>
      <c r="K1054" t="s">
        <v>7416</v>
      </c>
      <c r="L1054" t="s">
        <v>7183</v>
      </c>
      <c r="M1054" t="s">
        <v>7417</v>
      </c>
      <c r="N1054" t="s">
        <v>6761</v>
      </c>
      <c r="O1054" t="s">
        <v>6771</v>
      </c>
      <c r="P1054">
        <v>3619900</v>
      </c>
      <c r="Q1054" t="s">
        <v>6636</v>
      </c>
      <c r="R1054" t="s">
        <v>6636</v>
      </c>
      <c r="S1054" s="12"/>
      <c r="T1054" s="13"/>
      <c r="U1054" t="s">
        <v>7418</v>
      </c>
    </row>
    <row r="1055" spans="1:21" x14ac:dyDescent="0.25">
      <c r="A1055" t="s">
        <v>6637</v>
      </c>
      <c r="B1055" s="12">
        <v>43151</v>
      </c>
      <c r="C1055" t="s">
        <v>7414</v>
      </c>
      <c r="D1055" s="11">
        <v>46214.727893518502</v>
      </c>
      <c r="E1055" t="s">
        <v>7415</v>
      </c>
      <c r="F1055" t="s">
        <v>6415</v>
      </c>
      <c r="G1055" t="s">
        <v>7193</v>
      </c>
      <c r="H1055" t="s">
        <v>6514</v>
      </c>
      <c r="I1055" t="s">
        <v>65</v>
      </c>
      <c r="J1055" t="s">
        <v>67</v>
      </c>
      <c r="K1055" t="s">
        <v>7416</v>
      </c>
      <c r="L1055" t="s">
        <v>7183</v>
      </c>
      <c r="M1055" t="s">
        <v>7417</v>
      </c>
      <c r="N1055" t="s">
        <v>6761</v>
      </c>
      <c r="O1055" t="s">
        <v>6771</v>
      </c>
      <c r="P1055">
        <v>3619900</v>
      </c>
      <c r="Q1055" t="s">
        <v>6636</v>
      </c>
      <c r="R1055" t="s">
        <v>6636</v>
      </c>
      <c r="S1055" s="12"/>
      <c r="T1055" s="13"/>
      <c r="U1055" t="s">
        <v>7418</v>
      </c>
    </row>
    <row r="1056" spans="1:21" x14ac:dyDescent="0.25">
      <c r="A1056" t="s">
        <v>6637</v>
      </c>
      <c r="B1056" s="12">
        <v>43151</v>
      </c>
      <c r="C1056" t="s">
        <v>7414</v>
      </c>
      <c r="D1056" s="11">
        <v>46214.727893518502</v>
      </c>
      <c r="E1056" t="s">
        <v>7415</v>
      </c>
      <c r="F1056" t="s">
        <v>6415</v>
      </c>
      <c r="G1056" t="s">
        <v>7194</v>
      </c>
      <c r="H1056" t="s">
        <v>6514</v>
      </c>
      <c r="I1056" t="s">
        <v>65</v>
      </c>
      <c r="J1056" t="s">
        <v>67</v>
      </c>
      <c r="K1056" t="s">
        <v>7416</v>
      </c>
      <c r="L1056" t="s">
        <v>7183</v>
      </c>
      <c r="M1056" t="s">
        <v>7417</v>
      </c>
      <c r="N1056" t="s">
        <v>6761</v>
      </c>
      <c r="O1056" t="s">
        <v>6771</v>
      </c>
      <c r="P1056">
        <v>3619900</v>
      </c>
      <c r="Q1056" t="s">
        <v>6636</v>
      </c>
      <c r="R1056" t="s">
        <v>6636</v>
      </c>
      <c r="S1056" s="12"/>
      <c r="T1056" s="13"/>
      <c r="U1056" t="s">
        <v>7418</v>
      </c>
    </row>
    <row r="1057" spans="1:21" x14ac:dyDescent="0.25">
      <c r="A1057" t="s">
        <v>6637</v>
      </c>
      <c r="B1057" s="12">
        <v>43151</v>
      </c>
      <c r="C1057" t="s">
        <v>7414</v>
      </c>
      <c r="D1057" s="11">
        <v>46214.727893518502</v>
      </c>
      <c r="E1057" t="s">
        <v>7415</v>
      </c>
      <c r="F1057" t="s">
        <v>6415</v>
      </c>
      <c r="G1057" t="s">
        <v>7195</v>
      </c>
      <c r="H1057" t="s">
        <v>6514</v>
      </c>
      <c r="I1057" t="s">
        <v>65</v>
      </c>
      <c r="J1057" t="s">
        <v>67</v>
      </c>
      <c r="K1057" t="s">
        <v>7416</v>
      </c>
      <c r="L1057" t="s">
        <v>7183</v>
      </c>
      <c r="M1057" t="s">
        <v>7417</v>
      </c>
      <c r="N1057" t="s">
        <v>6761</v>
      </c>
      <c r="O1057" t="s">
        <v>6771</v>
      </c>
      <c r="P1057">
        <v>3619900</v>
      </c>
      <c r="Q1057" t="s">
        <v>6636</v>
      </c>
      <c r="R1057" t="s">
        <v>6636</v>
      </c>
      <c r="S1057" s="12"/>
      <c r="T1057" s="13"/>
      <c r="U1057" t="s">
        <v>7418</v>
      </c>
    </row>
    <row r="1058" spans="1:21" x14ac:dyDescent="0.25">
      <c r="A1058" t="s">
        <v>6637</v>
      </c>
      <c r="B1058" s="12">
        <v>43174</v>
      </c>
      <c r="C1058" t="s">
        <v>7419</v>
      </c>
      <c r="D1058" s="11">
        <v>46215.606365740699</v>
      </c>
      <c r="E1058" t="s">
        <v>7420</v>
      </c>
      <c r="F1058" t="s">
        <v>6415</v>
      </c>
      <c r="G1058" t="s">
        <v>7181</v>
      </c>
      <c r="H1058" t="s">
        <v>6514</v>
      </c>
      <c r="I1058" t="s">
        <v>6636</v>
      </c>
      <c r="J1058" t="s">
        <v>6636</v>
      </c>
      <c r="K1058" t="s">
        <v>7421</v>
      </c>
      <c r="L1058" t="s">
        <v>7183</v>
      </c>
      <c r="M1058" t="s">
        <v>7422</v>
      </c>
      <c r="N1058" t="s">
        <v>6761</v>
      </c>
      <c r="O1058" t="s">
        <v>6771</v>
      </c>
      <c r="P1058">
        <v>3579900</v>
      </c>
      <c r="Q1058" t="s">
        <v>6893</v>
      </c>
      <c r="R1058" t="s">
        <v>6779</v>
      </c>
      <c r="S1058" s="12"/>
      <c r="T1058" s="13"/>
      <c r="U1058" t="s">
        <v>6721</v>
      </c>
    </row>
    <row r="1059" spans="1:21" x14ac:dyDescent="0.25">
      <c r="A1059" t="s">
        <v>6637</v>
      </c>
      <c r="B1059" s="12">
        <v>43174</v>
      </c>
      <c r="C1059" t="s">
        <v>7419</v>
      </c>
      <c r="D1059" s="11">
        <v>46215.606365740699</v>
      </c>
      <c r="E1059" t="s">
        <v>7420</v>
      </c>
      <c r="F1059" t="s">
        <v>6415</v>
      </c>
      <c r="G1059" t="s">
        <v>7186</v>
      </c>
      <c r="H1059" t="s">
        <v>6514</v>
      </c>
      <c r="I1059" t="s">
        <v>6636</v>
      </c>
      <c r="J1059" t="s">
        <v>6636</v>
      </c>
      <c r="K1059" t="s">
        <v>7421</v>
      </c>
      <c r="L1059" t="s">
        <v>7183</v>
      </c>
      <c r="M1059" t="s">
        <v>7422</v>
      </c>
      <c r="N1059" t="s">
        <v>6761</v>
      </c>
      <c r="O1059" t="s">
        <v>6771</v>
      </c>
      <c r="P1059">
        <v>3579900</v>
      </c>
      <c r="Q1059" t="s">
        <v>6893</v>
      </c>
      <c r="R1059" t="s">
        <v>6779</v>
      </c>
      <c r="S1059" s="12"/>
      <c r="T1059" s="13"/>
      <c r="U1059" t="s">
        <v>6721</v>
      </c>
    </row>
    <row r="1060" spans="1:21" x14ac:dyDescent="0.25">
      <c r="A1060" t="s">
        <v>6637</v>
      </c>
      <c r="B1060" s="12">
        <v>43174</v>
      </c>
      <c r="C1060" t="s">
        <v>7419</v>
      </c>
      <c r="D1060" s="11">
        <v>46215.606365740699</v>
      </c>
      <c r="E1060" t="s">
        <v>7420</v>
      </c>
      <c r="F1060" t="s">
        <v>6415</v>
      </c>
      <c r="G1060" t="s">
        <v>7187</v>
      </c>
      <c r="H1060" t="s">
        <v>6514</v>
      </c>
      <c r="I1060" t="s">
        <v>6636</v>
      </c>
      <c r="J1060" t="s">
        <v>6636</v>
      </c>
      <c r="K1060" t="s">
        <v>7421</v>
      </c>
      <c r="L1060" t="s">
        <v>7183</v>
      </c>
      <c r="M1060" t="s">
        <v>7422</v>
      </c>
      <c r="N1060" t="s">
        <v>6761</v>
      </c>
      <c r="O1060" t="s">
        <v>6771</v>
      </c>
      <c r="P1060">
        <v>3579900</v>
      </c>
      <c r="Q1060" t="s">
        <v>6893</v>
      </c>
      <c r="R1060" t="s">
        <v>6779</v>
      </c>
      <c r="S1060" s="12"/>
      <c r="T1060" s="13"/>
      <c r="U1060" t="s">
        <v>6721</v>
      </c>
    </row>
    <row r="1061" spans="1:21" x14ac:dyDescent="0.25">
      <c r="A1061" t="s">
        <v>6637</v>
      </c>
      <c r="B1061" s="12">
        <v>43174</v>
      </c>
      <c r="C1061" t="s">
        <v>7419</v>
      </c>
      <c r="D1061" s="11">
        <v>46215.606365740699</v>
      </c>
      <c r="E1061" t="s">
        <v>7420</v>
      </c>
      <c r="F1061" t="s">
        <v>6415</v>
      </c>
      <c r="G1061" t="s">
        <v>7188</v>
      </c>
      <c r="H1061" t="s">
        <v>6514</v>
      </c>
      <c r="I1061" t="s">
        <v>6636</v>
      </c>
      <c r="J1061" t="s">
        <v>6636</v>
      </c>
      <c r="K1061" t="s">
        <v>7421</v>
      </c>
      <c r="L1061" t="s">
        <v>7183</v>
      </c>
      <c r="M1061" t="s">
        <v>7422</v>
      </c>
      <c r="N1061" t="s">
        <v>6761</v>
      </c>
      <c r="O1061" t="s">
        <v>6771</v>
      </c>
      <c r="P1061">
        <v>3579900</v>
      </c>
      <c r="Q1061" t="s">
        <v>6893</v>
      </c>
      <c r="R1061" t="s">
        <v>6779</v>
      </c>
      <c r="S1061" s="12"/>
      <c r="T1061" s="13"/>
      <c r="U1061" t="s">
        <v>6721</v>
      </c>
    </row>
    <row r="1062" spans="1:21" x14ac:dyDescent="0.25">
      <c r="A1062" t="s">
        <v>6637</v>
      </c>
      <c r="B1062" s="12">
        <v>43174</v>
      </c>
      <c r="C1062" t="s">
        <v>7419</v>
      </c>
      <c r="D1062" s="11">
        <v>46215.606365740699</v>
      </c>
      <c r="E1062" t="s">
        <v>7420</v>
      </c>
      <c r="F1062" t="s">
        <v>6415</v>
      </c>
      <c r="G1062" t="s">
        <v>7189</v>
      </c>
      <c r="H1062" t="s">
        <v>6514</v>
      </c>
      <c r="I1062" t="s">
        <v>6636</v>
      </c>
      <c r="J1062" t="s">
        <v>6636</v>
      </c>
      <c r="K1062" t="s">
        <v>7421</v>
      </c>
      <c r="L1062" t="s">
        <v>7183</v>
      </c>
      <c r="M1062" t="s">
        <v>7422</v>
      </c>
      <c r="N1062" t="s">
        <v>6761</v>
      </c>
      <c r="O1062" t="s">
        <v>6771</v>
      </c>
      <c r="P1062">
        <v>3579900</v>
      </c>
      <c r="Q1062" t="s">
        <v>6893</v>
      </c>
      <c r="R1062" t="s">
        <v>6779</v>
      </c>
      <c r="S1062" s="12"/>
      <c r="T1062" s="13"/>
      <c r="U1062" t="s">
        <v>6721</v>
      </c>
    </row>
    <row r="1063" spans="1:21" x14ac:dyDescent="0.25">
      <c r="A1063" t="s">
        <v>6637</v>
      </c>
      <c r="B1063" s="12">
        <v>43174</v>
      </c>
      <c r="C1063" t="s">
        <v>7419</v>
      </c>
      <c r="D1063" s="11">
        <v>46215.606365740699</v>
      </c>
      <c r="E1063" t="s">
        <v>7420</v>
      </c>
      <c r="F1063" t="s">
        <v>6415</v>
      </c>
      <c r="G1063" t="s">
        <v>7190</v>
      </c>
      <c r="H1063" t="s">
        <v>6514</v>
      </c>
      <c r="I1063" t="s">
        <v>6636</v>
      </c>
      <c r="J1063" t="s">
        <v>6636</v>
      </c>
      <c r="K1063" t="s">
        <v>7421</v>
      </c>
      <c r="L1063" t="s">
        <v>7183</v>
      </c>
      <c r="M1063" t="s">
        <v>7422</v>
      </c>
      <c r="N1063" t="s">
        <v>6761</v>
      </c>
      <c r="O1063" t="s">
        <v>6771</v>
      </c>
      <c r="P1063">
        <v>3579900</v>
      </c>
      <c r="Q1063" t="s">
        <v>6893</v>
      </c>
      <c r="R1063" t="s">
        <v>6779</v>
      </c>
      <c r="S1063" s="12"/>
      <c r="T1063" s="13"/>
      <c r="U1063" t="s">
        <v>6721</v>
      </c>
    </row>
    <row r="1064" spans="1:21" x14ac:dyDescent="0.25">
      <c r="A1064" t="s">
        <v>6637</v>
      </c>
      <c r="B1064" s="12">
        <v>43174</v>
      </c>
      <c r="C1064" t="s">
        <v>7419</v>
      </c>
      <c r="D1064" s="11">
        <v>46215.606365740699</v>
      </c>
      <c r="E1064" t="s">
        <v>7420</v>
      </c>
      <c r="F1064" t="s">
        <v>6415</v>
      </c>
      <c r="G1064" t="s">
        <v>7191</v>
      </c>
      <c r="H1064" t="s">
        <v>6514</v>
      </c>
      <c r="I1064" t="s">
        <v>6636</v>
      </c>
      <c r="J1064" t="s">
        <v>6636</v>
      </c>
      <c r="K1064" t="s">
        <v>7421</v>
      </c>
      <c r="L1064" t="s">
        <v>7183</v>
      </c>
      <c r="M1064" t="s">
        <v>7422</v>
      </c>
      <c r="N1064" t="s">
        <v>6761</v>
      </c>
      <c r="O1064" t="s">
        <v>6771</v>
      </c>
      <c r="P1064">
        <v>3579900</v>
      </c>
      <c r="Q1064" t="s">
        <v>6893</v>
      </c>
      <c r="R1064" t="s">
        <v>6779</v>
      </c>
      <c r="S1064" s="12"/>
      <c r="T1064" s="13"/>
      <c r="U1064" t="s">
        <v>6721</v>
      </c>
    </row>
    <row r="1065" spans="1:21" x14ac:dyDescent="0.25">
      <c r="A1065" t="s">
        <v>6637</v>
      </c>
      <c r="B1065" s="12">
        <v>43174</v>
      </c>
      <c r="C1065" t="s">
        <v>7419</v>
      </c>
      <c r="D1065" s="11">
        <v>46215.606365740699</v>
      </c>
      <c r="E1065" t="s">
        <v>7420</v>
      </c>
      <c r="F1065" t="s">
        <v>6415</v>
      </c>
      <c r="G1065" t="s">
        <v>7192</v>
      </c>
      <c r="H1065" t="s">
        <v>6514</v>
      </c>
      <c r="I1065" t="s">
        <v>6636</v>
      </c>
      <c r="J1065" t="s">
        <v>6636</v>
      </c>
      <c r="K1065" t="s">
        <v>7421</v>
      </c>
      <c r="L1065" t="s">
        <v>7183</v>
      </c>
      <c r="M1065" t="s">
        <v>7422</v>
      </c>
      <c r="N1065" t="s">
        <v>6761</v>
      </c>
      <c r="O1065" t="s">
        <v>6771</v>
      </c>
      <c r="P1065">
        <v>3579900</v>
      </c>
      <c r="Q1065" t="s">
        <v>6893</v>
      </c>
      <c r="R1065" t="s">
        <v>6779</v>
      </c>
      <c r="S1065" s="12"/>
      <c r="T1065" s="13"/>
      <c r="U1065" t="s">
        <v>6721</v>
      </c>
    </row>
    <row r="1066" spans="1:21" x14ac:dyDescent="0.25">
      <c r="A1066" t="s">
        <v>6637</v>
      </c>
      <c r="B1066" s="12">
        <v>43174</v>
      </c>
      <c r="C1066" t="s">
        <v>7419</v>
      </c>
      <c r="D1066" s="11">
        <v>46215.606365740699</v>
      </c>
      <c r="E1066" t="s">
        <v>7420</v>
      </c>
      <c r="F1066" t="s">
        <v>6415</v>
      </c>
      <c r="G1066" t="s">
        <v>7193</v>
      </c>
      <c r="H1066" t="s">
        <v>6514</v>
      </c>
      <c r="I1066" t="s">
        <v>6636</v>
      </c>
      <c r="J1066" t="s">
        <v>6636</v>
      </c>
      <c r="K1066" t="s">
        <v>7421</v>
      </c>
      <c r="L1066" t="s">
        <v>7183</v>
      </c>
      <c r="M1066" t="s">
        <v>7422</v>
      </c>
      <c r="N1066" t="s">
        <v>6761</v>
      </c>
      <c r="O1066" t="s">
        <v>6771</v>
      </c>
      <c r="P1066">
        <v>3579900</v>
      </c>
      <c r="Q1066" t="s">
        <v>6893</v>
      </c>
      <c r="R1066" t="s">
        <v>6779</v>
      </c>
      <c r="S1066" s="12"/>
      <c r="T1066" s="13"/>
      <c r="U1066" t="s">
        <v>6721</v>
      </c>
    </row>
    <row r="1067" spans="1:21" x14ac:dyDescent="0.25">
      <c r="A1067" t="s">
        <v>6637</v>
      </c>
      <c r="B1067" s="12">
        <v>43174</v>
      </c>
      <c r="C1067" t="s">
        <v>7419</v>
      </c>
      <c r="D1067" s="11">
        <v>46215.606365740699</v>
      </c>
      <c r="E1067" t="s">
        <v>7420</v>
      </c>
      <c r="F1067" t="s">
        <v>6415</v>
      </c>
      <c r="G1067" t="s">
        <v>7194</v>
      </c>
      <c r="H1067" t="s">
        <v>6514</v>
      </c>
      <c r="I1067" t="s">
        <v>6636</v>
      </c>
      <c r="J1067" t="s">
        <v>6636</v>
      </c>
      <c r="K1067" t="s">
        <v>7421</v>
      </c>
      <c r="L1067" t="s">
        <v>7183</v>
      </c>
      <c r="M1067" t="s">
        <v>7422</v>
      </c>
      <c r="N1067" t="s">
        <v>6761</v>
      </c>
      <c r="O1067" t="s">
        <v>6771</v>
      </c>
      <c r="P1067">
        <v>3579900</v>
      </c>
      <c r="Q1067" t="s">
        <v>6893</v>
      </c>
      <c r="R1067" t="s">
        <v>6779</v>
      </c>
      <c r="S1067" s="12"/>
      <c r="T1067" s="13"/>
      <c r="U1067" t="s">
        <v>6721</v>
      </c>
    </row>
    <row r="1068" spans="1:21" x14ac:dyDescent="0.25">
      <c r="A1068" t="s">
        <v>6637</v>
      </c>
      <c r="B1068" s="12">
        <v>43174</v>
      </c>
      <c r="C1068" t="s">
        <v>7419</v>
      </c>
      <c r="D1068" s="11">
        <v>46215.606365740699</v>
      </c>
      <c r="E1068" t="s">
        <v>7420</v>
      </c>
      <c r="F1068" t="s">
        <v>6415</v>
      </c>
      <c r="G1068" t="s">
        <v>7195</v>
      </c>
      <c r="H1068" t="s">
        <v>6514</v>
      </c>
      <c r="I1068" t="s">
        <v>6636</v>
      </c>
      <c r="J1068" t="s">
        <v>6636</v>
      </c>
      <c r="K1068" t="s">
        <v>7421</v>
      </c>
      <c r="L1068" t="s">
        <v>7183</v>
      </c>
      <c r="M1068" t="s">
        <v>7422</v>
      </c>
      <c r="N1068" t="s">
        <v>6761</v>
      </c>
      <c r="O1068" t="s">
        <v>6771</v>
      </c>
      <c r="P1068">
        <v>3579900</v>
      </c>
      <c r="Q1068" t="s">
        <v>6893</v>
      </c>
      <c r="R1068" t="s">
        <v>6779</v>
      </c>
      <c r="S1068" s="12"/>
      <c r="T1068" s="13"/>
      <c r="U1068" t="s">
        <v>6721</v>
      </c>
    </row>
    <row r="1069" spans="1:21" x14ac:dyDescent="0.25">
      <c r="A1069" t="s">
        <v>6619</v>
      </c>
      <c r="B1069" s="12">
        <v>43134</v>
      </c>
      <c r="C1069" t="s">
        <v>7348</v>
      </c>
      <c r="D1069" s="11">
        <v>46215.633020833302</v>
      </c>
      <c r="E1069" t="s">
        <v>7349</v>
      </c>
      <c r="F1069" t="s">
        <v>6415</v>
      </c>
      <c r="G1069" t="s">
        <v>7198</v>
      </c>
      <c r="H1069" t="s">
        <v>6514</v>
      </c>
      <c r="I1069" t="s">
        <v>6636</v>
      </c>
      <c r="J1069" t="s">
        <v>6636</v>
      </c>
      <c r="K1069" t="s">
        <v>7350</v>
      </c>
      <c r="L1069" t="s">
        <v>7200</v>
      </c>
      <c r="M1069" t="s">
        <v>7351</v>
      </c>
      <c r="N1069" t="s">
        <v>7202</v>
      </c>
      <c r="O1069" t="s">
        <v>7231</v>
      </c>
      <c r="P1069">
        <v>2685990</v>
      </c>
      <c r="Q1069" t="s">
        <v>6636</v>
      </c>
      <c r="R1069" t="s">
        <v>6636</v>
      </c>
      <c r="S1069" s="12"/>
      <c r="T1069" s="13"/>
      <c r="U1069" t="s">
        <v>6629</v>
      </c>
    </row>
    <row r="1070" spans="1:21" x14ac:dyDescent="0.25">
      <c r="A1070" t="s">
        <v>6619</v>
      </c>
      <c r="B1070" s="12">
        <v>43134</v>
      </c>
      <c r="C1070" t="s">
        <v>7348</v>
      </c>
      <c r="D1070" s="11">
        <v>46215.633020833302</v>
      </c>
      <c r="E1070" t="s">
        <v>7349</v>
      </c>
      <c r="F1070" t="s">
        <v>6415</v>
      </c>
      <c r="G1070" t="s">
        <v>7204</v>
      </c>
      <c r="H1070" t="s">
        <v>6514</v>
      </c>
      <c r="I1070" t="s">
        <v>6636</v>
      </c>
      <c r="J1070" t="s">
        <v>6636</v>
      </c>
      <c r="K1070" t="s">
        <v>7350</v>
      </c>
      <c r="L1070" t="s">
        <v>7200</v>
      </c>
      <c r="M1070" t="s">
        <v>7351</v>
      </c>
      <c r="N1070" t="s">
        <v>7202</v>
      </c>
      <c r="O1070" t="s">
        <v>7231</v>
      </c>
      <c r="P1070">
        <v>2685990</v>
      </c>
      <c r="Q1070" t="s">
        <v>6636</v>
      </c>
      <c r="R1070" t="s">
        <v>6636</v>
      </c>
      <c r="S1070" s="12"/>
      <c r="T1070" s="13"/>
      <c r="U1070" t="s">
        <v>6629</v>
      </c>
    </row>
    <row r="1071" spans="1:21" x14ac:dyDescent="0.25">
      <c r="A1071" t="s">
        <v>6619</v>
      </c>
      <c r="B1071" s="12">
        <v>43134</v>
      </c>
      <c r="C1071" t="s">
        <v>7348</v>
      </c>
      <c r="D1071" s="11">
        <v>46215.633020833302</v>
      </c>
      <c r="E1071" t="s">
        <v>7349</v>
      </c>
      <c r="F1071" t="s">
        <v>6415</v>
      </c>
      <c r="G1071" t="s">
        <v>7205</v>
      </c>
      <c r="H1071" t="s">
        <v>6514</v>
      </c>
      <c r="I1071" t="s">
        <v>6636</v>
      </c>
      <c r="J1071" t="s">
        <v>6636</v>
      </c>
      <c r="K1071" t="s">
        <v>7350</v>
      </c>
      <c r="L1071" t="s">
        <v>7200</v>
      </c>
      <c r="M1071" t="s">
        <v>7351</v>
      </c>
      <c r="N1071" t="s">
        <v>7202</v>
      </c>
      <c r="O1071" t="s">
        <v>7231</v>
      </c>
      <c r="P1071">
        <v>2685990</v>
      </c>
      <c r="Q1071" t="s">
        <v>6636</v>
      </c>
      <c r="R1071" t="s">
        <v>6636</v>
      </c>
      <c r="S1071" s="12"/>
      <c r="T1071" s="13"/>
      <c r="U1071" t="s">
        <v>6629</v>
      </c>
    </row>
    <row r="1072" spans="1:21" x14ac:dyDescent="0.25">
      <c r="A1072" t="s">
        <v>6619</v>
      </c>
      <c r="B1072" s="12">
        <v>43134</v>
      </c>
      <c r="C1072" t="s">
        <v>7348</v>
      </c>
      <c r="D1072" s="11">
        <v>46215.633020833302</v>
      </c>
      <c r="E1072" t="s">
        <v>7349</v>
      </c>
      <c r="F1072" t="s">
        <v>6415</v>
      </c>
      <c r="G1072" t="s">
        <v>7206</v>
      </c>
      <c r="H1072" t="s">
        <v>6514</v>
      </c>
      <c r="I1072" t="s">
        <v>6636</v>
      </c>
      <c r="J1072" t="s">
        <v>6636</v>
      </c>
      <c r="K1072" t="s">
        <v>7350</v>
      </c>
      <c r="L1072" t="s">
        <v>7200</v>
      </c>
      <c r="M1072" t="s">
        <v>7351</v>
      </c>
      <c r="N1072" t="s">
        <v>7202</v>
      </c>
      <c r="O1072" t="s">
        <v>7231</v>
      </c>
      <c r="P1072">
        <v>2685990</v>
      </c>
      <c r="Q1072" t="s">
        <v>6636</v>
      </c>
      <c r="R1072" t="s">
        <v>6636</v>
      </c>
      <c r="S1072" s="12"/>
      <c r="T1072" s="13"/>
      <c r="U1072" t="s">
        <v>6629</v>
      </c>
    </row>
    <row r="1073" spans="1:21" x14ac:dyDescent="0.25">
      <c r="A1073" t="s">
        <v>6619</v>
      </c>
      <c r="B1073" s="12">
        <v>43134</v>
      </c>
      <c r="C1073" t="s">
        <v>7348</v>
      </c>
      <c r="D1073" s="11">
        <v>46215.633020833302</v>
      </c>
      <c r="E1073" t="s">
        <v>7349</v>
      </c>
      <c r="F1073" t="s">
        <v>6415</v>
      </c>
      <c r="G1073" t="s">
        <v>7207</v>
      </c>
      <c r="H1073" t="s">
        <v>6514</v>
      </c>
      <c r="I1073" t="s">
        <v>6636</v>
      </c>
      <c r="J1073" t="s">
        <v>6636</v>
      </c>
      <c r="K1073" t="s">
        <v>7350</v>
      </c>
      <c r="L1073" t="s">
        <v>7200</v>
      </c>
      <c r="M1073" t="s">
        <v>7351</v>
      </c>
      <c r="N1073" t="s">
        <v>7202</v>
      </c>
      <c r="O1073" t="s">
        <v>7231</v>
      </c>
      <c r="P1073">
        <v>2685990</v>
      </c>
      <c r="Q1073" t="s">
        <v>6636</v>
      </c>
      <c r="R1073" t="s">
        <v>6636</v>
      </c>
      <c r="S1073" s="12"/>
      <c r="T1073" s="13"/>
      <c r="U1073" t="s">
        <v>6629</v>
      </c>
    </row>
    <row r="1074" spans="1:21" x14ac:dyDescent="0.25">
      <c r="A1074" t="s">
        <v>6619</v>
      </c>
      <c r="B1074" s="12">
        <v>43134</v>
      </c>
      <c r="C1074" t="s">
        <v>7348</v>
      </c>
      <c r="D1074" s="11">
        <v>46215.633020833302</v>
      </c>
      <c r="E1074" t="s">
        <v>7349</v>
      </c>
      <c r="F1074" t="s">
        <v>6415</v>
      </c>
      <c r="G1074" t="s">
        <v>7208</v>
      </c>
      <c r="H1074" t="s">
        <v>6514</v>
      </c>
      <c r="I1074" t="s">
        <v>6636</v>
      </c>
      <c r="J1074" t="s">
        <v>6636</v>
      </c>
      <c r="K1074" t="s">
        <v>7350</v>
      </c>
      <c r="L1074" t="s">
        <v>7200</v>
      </c>
      <c r="M1074" t="s">
        <v>7351</v>
      </c>
      <c r="N1074" t="s">
        <v>7202</v>
      </c>
      <c r="O1074" t="s">
        <v>7231</v>
      </c>
      <c r="P1074">
        <v>2685990</v>
      </c>
      <c r="Q1074" t="s">
        <v>6636</v>
      </c>
      <c r="R1074" t="s">
        <v>6636</v>
      </c>
      <c r="S1074" s="12"/>
      <c r="T1074" s="13"/>
      <c r="U1074" t="s">
        <v>6629</v>
      </c>
    </row>
    <row r="1075" spans="1:21" x14ac:dyDescent="0.25">
      <c r="A1075" t="s">
        <v>6619</v>
      </c>
      <c r="B1075" s="12">
        <v>43134</v>
      </c>
      <c r="C1075" t="s">
        <v>7348</v>
      </c>
      <c r="D1075" s="11">
        <v>46215.633020833302</v>
      </c>
      <c r="E1075" t="s">
        <v>7349</v>
      </c>
      <c r="F1075" t="s">
        <v>6415</v>
      </c>
      <c r="G1075" t="s">
        <v>7209</v>
      </c>
      <c r="H1075" t="s">
        <v>6514</v>
      </c>
      <c r="I1075" t="s">
        <v>6636</v>
      </c>
      <c r="J1075" t="s">
        <v>6636</v>
      </c>
      <c r="K1075" t="s">
        <v>7350</v>
      </c>
      <c r="L1075" t="s">
        <v>7200</v>
      </c>
      <c r="M1075" t="s">
        <v>7351</v>
      </c>
      <c r="N1075" t="s">
        <v>7202</v>
      </c>
      <c r="O1075" t="s">
        <v>7231</v>
      </c>
      <c r="P1075">
        <v>2685990</v>
      </c>
      <c r="Q1075" t="s">
        <v>6636</v>
      </c>
      <c r="R1075" t="s">
        <v>6636</v>
      </c>
      <c r="S1075" s="12"/>
      <c r="T1075" s="13"/>
      <c r="U1075" t="s">
        <v>6629</v>
      </c>
    </row>
    <row r="1076" spans="1:21" x14ac:dyDescent="0.25">
      <c r="A1076" t="s">
        <v>6619</v>
      </c>
      <c r="B1076" s="12">
        <v>43134</v>
      </c>
      <c r="C1076" t="s">
        <v>7348</v>
      </c>
      <c r="D1076" s="11">
        <v>46215.633020833302</v>
      </c>
      <c r="E1076" t="s">
        <v>7349</v>
      </c>
      <c r="F1076" t="s">
        <v>6415</v>
      </c>
      <c r="G1076" t="s">
        <v>7210</v>
      </c>
      <c r="H1076" t="s">
        <v>6514</v>
      </c>
      <c r="I1076" t="s">
        <v>6636</v>
      </c>
      <c r="J1076" t="s">
        <v>6636</v>
      </c>
      <c r="K1076" t="s">
        <v>7350</v>
      </c>
      <c r="L1076" t="s">
        <v>7200</v>
      </c>
      <c r="M1076" t="s">
        <v>7351</v>
      </c>
      <c r="N1076" t="s">
        <v>7202</v>
      </c>
      <c r="O1076" t="s">
        <v>7231</v>
      </c>
      <c r="P1076">
        <v>2685990</v>
      </c>
      <c r="Q1076" t="s">
        <v>6636</v>
      </c>
      <c r="R1076" t="s">
        <v>6636</v>
      </c>
      <c r="S1076" s="12"/>
      <c r="T1076" s="13"/>
      <c r="U1076" t="s">
        <v>6629</v>
      </c>
    </row>
    <row r="1077" spans="1:21" x14ac:dyDescent="0.25">
      <c r="A1077" t="s">
        <v>6619</v>
      </c>
      <c r="B1077" s="12">
        <v>43134</v>
      </c>
      <c r="C1077" t="s">
        <v>7348</v>
      </c>
      <c r="D1077" s="11">
        <v>46215.633020833302</v>
      </c>
      <c r="E1077" t="s">
        <v>7349</v>
      </c>
      <c r="F1077" t="s">
        <v>6415</v>
      </c>
      <c r="G1077" t="s">
        <v>7211</v>
      </c>
      <c r="H1077" t="s">
        <v>6514</v>
      </c>
      <c r="I1077" t="s">
        <v>6636</v>
      </c>
      <c r="J1077" t="s">
        <v>6636</v>
      </c>
      <c r="K1077" t="s">
        <v>7350</v>
      </c>
      <c r="L1077" t="s">
        <v>7200</v>
      </c>
      <c r="M1077" t="s">
        <v>7351</v>
      </c>
      <c r="N1077" t="s">
        <v>7202</v>
      </c>
      <c r="O1077" t="s">
        <v>7231</v>
      </c>
      <c r="P1077">
        <v>2685990</v>
      </c>
      <c r="Q1077" t="s">
        <v>6636</v>
      </c>
      <c r="R1077" t="s">
        <v>6636</v>
      </c>
      <c r="S1077" s="12"/>
      <c r="T1077" s="13"/>
      <c r="U1077" t="s">
        <v>6629</v>
      </c>
    </row>
    <row r="1078" spans="1:21" x14ac:dyDescent="0.25">
      <c r="A1078" t="s">
        <v>6619</v>
      </c>
      <c r="B1078" s="12">
        <v>43151</v>
      </c>
      <c r="C1078" t="s">
        <v>7414</v>
      </c>
      <c r="D1078" s="11">
        <v>46215.7953472222</v>
      </c>
      <c r="E1078" t="s">
        <v>7415</v>
      </c>
      <c r="F1078" t="s">
        <v>6415</v>
      </c>
      <c r="G1078" t="s">
        <v>7181</v>
      </c>
      <c r="H1078" t="s">
        <v>6514</v>
      </c>
      <c r="I1078" t="s">
        <v>65</v>
      </c>
      <c r="J1078" t="s">
        <v>67</v>
      </c>
      <c r="K1078" t="s">
        <v>7416</v>
      </c>
      <c r="L1078" t="s">
        <v>7183</v>
      </c>
      <c r="M1078" t="s">
        <v>7417</v>
      </c>
      <c r="N1078" t="s">
        <v>6761</v>
      </c>
      <c r="O1078" t="s">
        <v>6771</v>
      </c>
      <c r="P1078">
        <v>3619900</v>
      </c>
      <c r="Q1078" t="s">
        <v>6636</v>
      </c>
      <c r="R1078" t="s">
        <v>6636</v>
      </c>
      <c r="S1078" s="12"/>
      <c r="T1078" s="13"/>
      <c r="U1078" t="s">
        <v>7418</v>
      </c>
    </row>
    <row r="1079" spans="1:21" x14ac:dyDescent="0.25">
      <c r="A1079" t="s">
        <v>6619</v>
      </c>
      <c r="B1079" s="12">
        <v>43151</v>
      </c>
      <c r="C1079" t="s">
        <v>7414</v>
      </c>
      <c r="D1079" s="11">
        <v>46215.7953472222</v>
      </c>
      <c r="E1079" t="s">
        <v>7415</v>
      </c>
      <c r="F1079" t="s">
        <v>6415</v>
      </c>
      <c r="G1079" t="s">
        <v>7186</v>
      </c>
      <c r="H1079" t="s">
        <v>6514</v>
      </c>
      <c r="I1079" t="s">
        <v>65</v>
      </c>
      <c r="J1079" t="s">
        <v>67</v>
      </c>
      <c r="K1079" t="s">
        <v>7416</v>
      </c>
      <c r="L1079" t="s">
        <v>7183</v>
      </c>
      <c r="M1079" t="s">
        <v>7417</v>
      </c>
      <c r="N1079" t="s">
        <v>6761</v>
      </c>
      <c r="O1079" t="s">
        <v>6771</v>
      </c>
      <c r="P1079">
        <v>3619900</v>
      </c>
      <c r="Q1079" t="s">
        <v>6636</v>
      </c>
      <c r="R1079" t="s">
        <v>6636</v>
      </c>
      <c r="S1079" s="12"/>
      <c r="T1079" s="13"/>
      <c r="U1079" t="s">
        <v>7418</v>
      </c>
    </row>
    <row r="1080" spans="1:21" x14ac:dyDescent="0.25">
      <c r="A1080" t="s">
        <v>6619</v>
      </c>
      <c r="B1080" s="12">
        <v>43151</v>
      </c>
      <c r="C1080" t="s">
        <v>7414</v>
      </c>
      <c r="D1080" s="11">
        <v>46215.7953472222</v>
      </c>
      <c r="E1080" t="s">
        <v>7415</v>
      </c>
      <c r="F1080" t="s">
        <v>6415</v>
      </c>
      <c r="G1080" t="s">
        <v>7187</v>
      </c>
      <c r="H1080" t="s">
        <v>6514</v>
      </c>
      <c r="I1080" t="s">
        <v>65</v>
      </c>
      <c r="J1080" t="s">
        <v>67</v>
      </c>
      <c r="K1080" t="s">
        <v>7416</v>
      </c>
      <c r="L1080" t="s">
        <v>7183</v>
      </c>
      <c r="M1080" t="s">
        <v>7417</v>
      </c>
      <c r="N1080" t="s">
        <v>6761</v>
      </c>
      <c r="O1080" t="s">
        <v>6771</v>
      </c>
      <c r="P1080">
        <v>3619900</v>
      </c>
      <c r="Q1080" t="s">
        <v>6636</v>
      </c>
      <c r="R1080" t="s">
        <v>6636</v>
      </c>
      <c r="S1080" s="12"/>
      <c r="T1080" s="13"/>
      <c r="U1080" t="s">
        <v>7418</v>
      </c>
    </row>
    <row r="1081" spans="1:21" x14ac:dyDescent="0.25">
      <c r="A1081" t="s">
        <v>6619</v>
      </c>
      <c r="B1081" s="12">
        <v>43151</v>
      </c>
      <c r="C1081" t="s">
        <v>7414</v>
      </c>
      <c r="D1081" s="11">
        <v>46215.7953472222</v>
      </c>
      <c r="E1081" t="s">
        <v>7415</v>
      </c>
      <c r="F1081" t="s">
        <v>6415</v>
      </c>
      <c r="G1081" t="s">
        <v>7188</v>
      </c>
      <c r="H1081" t="s">
        <v>6514</v>
      </c>
      <c r="I1081" t="s">
        <v>65</v>
      </c>
      <c r="J1081" t="s">
        <v>67</v>
      </c>
      <c r="K1081" t="s">
        <v>7416</v>
      </c>
      <c r="L1081" t="s">
        <v>7183</v>
      </c>
      <c r="M1081" t="s">
        <v>7417</v>
      </c>
      <c r="N1081" t="s">
        <v>6761</v>
      </c>
      <c r="O1081" t="s">
        <v>6771</v>
      </c>
      <c r="P1081">
        <v>3619900</v>
      </c>
      <c r="Q1081" t="s">
        <v>6636</v>
      </c>
      <c r="R1081" t="s">
        <v>6636</v>
      </c>
      <c r="S1081" s="12"/>
      <c r="T1081" s="13"/>
      <c r="U1081" t="s">
        <v>7418</v>
      </c>
    </row>
    <row r="1082" spans="1:21" x14ac:dyDescent="0.25">
      <c r="A1082" t="s">
        <v>6619</v>
      </c>
      <c r="B1082" s="12">
        <v>43151</v>
      </c>
      <c r="C1082" t="s">
        <v>7414</v>
      </c>
      <c r="D1082" s="11">
        <v>46215.7953472222</v>
      </c>
      <c r="E1082" t="s">
        <v>7415</v>
      </c>
      <c r="F1082" t="s">
        <v>6415</v>
      </c>
      <c r="G1082" t="s">
        <v>7189</v>
      </c>
      <c r="H1082" t="s">
        <v>6514</v>
      </c>
      <c r="I1082" t="s">
        <v>65</v>
      </c>
      <c r="J1082" t="s">
        <v>67</v>
      </c>
      <c r="K1082" t="s">
        <v>7416</v>
      </c>
      <c r="L1082" t="s">
        <v>7183</v>
      </c>
      <c r="M1082" t="s">
        <v>7417</v>
      </c>
      <c r="N1082" t="s">
        <v>6761</v>
      </c>
      <c r="O1082" t="s">
        <v>6771</v>
      </c>
      <c r="P1082">
        <v>3619900</v>
      </c>
      <c r="Q1082" t="s">
        <v>6636</v>
      </c>
      <c r="R1082" t="s">
        <v>6636</v>
      </c>
      <c r="S1082" s="12"/>
      <c r="T1082" s="13"/>
      <c r="U1082" t="s">
        <v>7418</v>
      </c>
    </row>
    <row r="1083" spans="1:21" x14ac:dyDescent="0.25">
      <c r="A1083" t="s">
        <v>6619</v>
      </c>
      <c r="B1083" s="12">
        <v>43151</v>
      </c>
      <c r="C1083" t="s">
        <v>7414</v>
      </c>
      <c r="D1083" s="11">
        <v>46215.7953472222</v>
      </c>
      <c r="E1083" t="s">
        <v>7415</v>
      </c>
      <c r="F1083" t="s">
        <v>6415</v>
      </c>
      <c r="G1083" t="s">
        <v>7190</v>
      </c>
      <c r="H1083" t="s">
        <v>6514</v>
      </c>
      <c r="I1083" t="s">
        <v>65</v>
      </c>
      <c r="J1083" t="s">
        <v>67</v>
      </c>
      <c r="K1083" t="s">
        <v>7416</v>
      </c>
      <c r="L1083" t="s">
        <v>7183</v>
      </c>
      <c r="M1083" t="s">
        <v>7417</v>
      </c>
      <c r="N1083" t="s">
        <v>6761</v>
      </c>
      <c r="O1083" t="s">
        <v>6771</v>
      </c>
      <c r="P1083">
        <v>3619900</v>
      </c>
      <c r="Q1083" t="s">
        <v>6636</v>
      </c>
      <c r="R1083" t="s">
        <v>6636</v>
      </c>
      <c r="S1083" s="12"/>
      <c r="T1083" s="13"/>
      <c r="U1083" t="s">
        <v>7418</v>
      </c>
    </row>
    <row r="1084" spans="1:21" x14ac:dyDescent="0.25">
      <c r="A1084" t="s">
        <v>6619</v>
      </c>
      <c r="B1084" s="12">
        <v>43151</v>
      </c>
      <c r="C1084" t="s">
        <v>7414</v>
      </c>
      <c r="D1084" s="11">
        <v>46215.7953472222</v>
      </c>
      <c r="E1084" t="s">
        <v>7415</v>
      </c>
      <c r="F1084" t="s">
        <v>6415</v>
      </c>
      <c r="G1084" t="s">
        <v>7191</v>
      </c>
      <c r="H1084" t="s">
        <v>6514</v>
      </c>
      <c r="I1084" t="s">
        <v>65</v>
      </c>
      <c r="J1084" t="s">
        <v>67</v>
      </c>
      <c r="K1084" t="s">
        <v>7416</v>
      </c>
      <c r="L1084" t="s">
        <v>7183</v>
      </c>
      <c r="M1084" t="s">
        <v>7417</v>
      </c>
      <c r="N1084" t="s">
        <v>6761</v>
      </c>
      <c r="O1084" t="s">
        <v>6771</v>
      </c>
      <c r="P1084">
        <v>3619900</v>
      </c>
      <c r="Q1084" t="s">
        <v>6636</v>
      </c>
      <c r="R1084" t="s">
        <v>6636</v>
      </c>
      <c r="S1084" s="12"/>
      <c r="T1084" s="13"/>
      <c r="U1084" t="s">
        <v>7418</v>
      </c>
    </row>
    <row r="1085" spans="1:21" x14ac:dyDescent="0.25">
      <c r="A1085" t="s">
        <v>6619</v>
      </c>
      <c r="B1085" s="12">
        <v>43151</v>
      </c>
      <c r="C1085" t="s">
        <v>7414</v>
      </c>
      <c r="D1085" s="11">
        <v>46215.7953472222</v>
      </c>
      <c r="E1085" t="s">
        <v>7415</v>
      </c>
      <c r="F1085" t="s">
        <v>6415</v>
      </c>
      <c r="G1085" t="s">
        <v>7192</v>
      </c>
      <c r="H1085" t="s">
        <v>6514</v>
      </c>
      <c r="I1085" t="s">
        <v>65</v>
      </c>
      <c r="J1085" t="s">
        <v>67</v>
      </c>
      <c r="K1085" t="s">
        <v>7416</v>
      </c>
      <c r="L1085" t="s">
        <v>7183</v>
      </c>
      <c r="M1085" t="s">
        <v>7417</v>
      </c>
      <c r="N1085" t="s">
        <v>6761</v>
      </c>
      <c r="O1085" t="s">
        <v>6771</v>
      </c>
      <c r="P1085">
        <v>3619900</v>
      </c>
      <c r="Q1085" t="s">
        <v>6636</v>
      </c>
      <c r="R1085" t="s">
        <v>6636</v>
      </c>
      <c r="S1085" s="12"/>
      <c r="T1085" s="13"/>
      <c r="U1085" t="s">
        <v>7418</v>
      </c>
    </row>
    <row r="1086" spans="1:21" x14ac:dyDescent="0.25">
      <c r="A1086" t="s">
        <v>6619</v>
      </c>
      <c r="B1086" s="12">
        <v>43151</v>
      </c>
      <c r="C1086" t="s">
        <v>7414</v>
      </c>
      <c r="D1086" s="11">
        <v>46215.7953472222</v>
      </c>
      <c r="E1086" t="s">
        <v>7415</v>
      </c>
      <c r="F1086" t="s">
        <v>6415</v>
      </c>
      <c r="G1086" t="s">
        <v>7193</v>
      </c>
      <c r="H1086" t="s">
        <v>6514</v>
      </c>
      <c r="I1086" t="s">
        <v>65</v>
      </c>
      <c r="J1086" t="s">
        <v>67</v>
      </c>
      <c r="K1086" t="s">
        <v>7416</v>
      </c>
      <c r="L1086" t="s">
        <v>7183</v>
      </c>
      <c r="M1086" t="s">
        <v>7417</v>
      </c>
      <c r="N1086" t="s">
        <v>6761</v>
      </c>
      <c r="O1086" t="s">
        <v>6771</v>
      </c>
      <c r="P1086">
        <v>3619900</v>
      </c>
      <c r="Q1086" t="s">
        <v>6636</v>
      </c>
      <c r="R1086" t="s">
        <v>6636</v>
      </c>
      <c r="S1086" s="12"/>
      <c r="T1086" s="13"/>
      <c r="U1086" t="s">
        <v>7418</v>
      </c>
    </row>
    <row r="1087" spans="1:21" x14ac:dyDescent="0.25">
      <c r="A1087" t="s">
        <v>6619</v>
      </c>
      <c r="B1087" s="12">
        <v>43151</v>
      </c>
      <c r="C1087" t="s">
        <v>7414</v>
      </c>
      <c r="D1087" s="11">
        <v>46215.7953472222</v>
      </c>
      <c r="E1087" t="s">
        <v>7415</v>
      </c>
      <c r="F1087" t="s">
        <v>6415</v>
      </c>
      <c r="G1087" t="s">
        <v>7194</v>
      </c>
      <c r="H1087" t="s">
        <v>6514</v>
      </c>
      <c r="I1087" t="s">
        <v>65</v>
      </c>
      <c r="J1087" t="s">
        <v>67</v>
      </c>
      <c r="K1087" t="s">
        <v>7416</v>
      </c>
      <c r="L1087" t="s">
        <v>7183</v>
      </c>
      <c r="M1087" t="s">
        <v>7417</v>
      </c>
      <c r="N1087" t="s">
        <v>6761</v>
      </c>
      <c r="O1087" t="s">
        <v>6771</v>
      </c>
      <c r="P1087">
        <v>3619900</v>
      </c>
      <c r="Q1087" t="s">
        <v>6636</v>
      </c>
      <c r="R1087" t="s">
        <v>6636</v>
      </c>
      <c r="S1087" s="12"/>
      <c r="T1087" s="13"/>
      <c r="U1087" t="s">
        <v>7418</v>
      </c>
    </row>
    <row r="1088" spans="1:21" x14ac:dyDescent="0.25">
      <c r="A1088" t="s">
        <v>6619</v>
      </c>
      <c r="B1088" s="12">
        <v>43151</v>
      </c>
      <c r="C1088" t="s">
        <v>7414</v>
      </c>
      <c r="D1088" s="11">
        <v>46215.7953472222</v>
      </c>
      <c r="E1088" t="s">
        <v>7415</v>
      </c>
      <c r="F1088" t="s">
        <v>6415</v>
      </c>
      <c r="G1088" t="s">
        <v>7195</v>
      </c>
      <c r="H1088" t="s">
        <v>6514</v>
      </c>
      <c r="I1088" t="s">
        <v>65</v>
      </c>
      <c r="J1088" t="s">
        <v>67</v>
      </c>
      <c r="K1088" t="s">
        <v>7416</v>
      </c>
      <c r="L1088" t="s">
        <v>7183</v>
      </c>
      <c r="M1088" t="s">
        <v>7417</v>
      </c>
      <c r="N1088" t="s">
        <v>6761</v>
      </c>
      <c r="O1088" t="s">
        <v>6771</v>
      </c>
      <c r="P1088">
        <v>3619900</v>
      </c>
      <c r="Q1088" t="s">
        <v>6636</v>
      </c>
      <c r="R1088" t="s">
        <v>6636</v>
      </c>
      <c r="S1088" s="12"/>
      <c r="T1088" s="13"/>
      <c r="U1088" t="s">
        <v>7418</v>
      </c>
    </row>
    <row r="1089" spans="1:21" x14ac:dyDescent="0.25">
      <c r="A1089" t="s">
        <v>6619</v>
      </c>
      <c r="B1089" s="12">
        <v>43174</v>
      </c>
      <c r="C1089" t="s">
        <v>7419</v>
      </c>
      <c r="D1089" s="11">
        <v>46216.577916666698</v>
      </c>
      <c r="E1089" t="s">
        <v>7420</v>
      </c>
      <c r="F1089" t="s">
        <v>6415</v>
      </c>
      <c r="G1089" t="s">
        <v>7181</v>
      </c>
      <c r="H1089" t="s">
        <v>6514</v>
      </c>
      <c r="I1089" t="s">
        <v>6636</v>
      </c>
      <c r="J1089" t="s">
        <v>6636</v>
      </c>
      <c r="K1089" t="s">
        <v>7421</v>
      </c>
      <c r="L1089" t="s">
        <v>7183</v>
      </c>
      <c r="M1089" t="s">
        <v>7422</v>
      </c>
      <c r="N1089" t="s">
        <v>6761</v>
      </c>
      <c r="O1089" t="s">
        <v>6771</v>
      </c>
      <c r="P1089">
        <v>3579900</v>
      </c>
      <c r="Q1089" t="s">
        <v>6893</v>
      </c>
      <c r="R1089" t="s">
        <v>6779</v>
      </c>
      <c r="S1089" s="12"/>
      <c r="T1089" s="13"/>
      <c r="U1089" t="s">
        <v>6721</v>
      </c>
    </row>
    <row r="1090" spans="1:21" x14ac:dyDescent="0.25">
      <c r="A1090" t="s">
        <v>6619</v>
      </c>
      <c r="B1090" s="12">
        <v>43174</v>
      </c>
      <c r="C1090" t="s">
        <v>7419</v>
      </c>
      <c r="D1090" s="11">
        <v>46216.577916666698</v>
      </c>
      <c r="E1090" t="s">
        <v>7420</v>
      </c>
      <c r="F1090" t="s">
        <v>6415</v>
      </c>
      <c r="G1090" t="s">
        <v>7186</v>
      </c>
      <c r="H1090" t="s">
        <v>6514</v>
      </c>
      <c r="I1090" t="s">
        <v>6636</v>
      </c>
      <c r="J1090" t="s">
        <v>6636</v>
      </c>
      <c r="K1090" t="s">
        <v>7421</v>
      </c>
      <c r="L1090" t="s">
        <v>7183</v>
      </c>
      <c r="M1090" t="s">
        <v>7422</v>
      </c>
      <c r="N1090" t="s">
        <v>6761</v>
      </c>
      <c r="O1090" t="s">
        <v>6771</v>
      </c>
      <c r="P1090">
        <v>3579900</v>
      </c>
      <c r="Q1090" t="s">
        <v>6893</v>
      </c>
      <c r="R1090" t="s">
        <v>6779</v>
      </c>
      <c r="S1090" s="12"/>
      <c r="T1090" s="13"/>
      <c r="U1090" t="s">
        <v>6721</v>
      </c>
    </row>
    <row r="1091" spans="1:21" x14ac:dyDescent="0.25">
      <c r="A1091" t="s">
        <v>6619</v>
      </c>
      <c r="B1091" s="12">
        <v>43174</v>
      </c>
      <c r="C1091" t="s">
        <v>7419</v>
      </c>
      <c r="D1091" s="11">
        <v>46216.577916666698</v>
      </c>
      <c r="E1091" t="s">
        <v>7420</v>
      </c>
      <c r="F1091" t="s">
        <v>6415</v>
      </c>
      <c r="G1091" t="s">
        <v>7187</v>
      </c>
      <c r="H1091" t="s">
        <v>6514</v>
      </c>
      <c r="I1091" t="s">
        <v>6636</v>
      </c>
      <c r="J1091" t="s">
        <v>6636</v>
      </c>
      <c r="K1091" t="s">
        <v>7421</v>
      </c>
      <c r="L1091" t="s">
        <v>7183</v>
      </c>
      <c r="M1091" t="s">
        <v>7422</v>
      </c>
      <c r="N1091" t="s">
        <v>6761</v>
      </c>
      <c r="O1091" t="s">
        <v>6771</v>
      </c>
      <c r="P1091">
        <v>3579900</v>
      </c>
      <c r="Q1091" t="s">
        <v>6893</v>
      </c>
      <c r="R1091" t="s">
        <v>6779</v>
      </c>
      <c r="S1091" s="12"/>
      <c r="T1091" s="13"/>
      <c r="U1091" t="s">
        <v>6721</v>
      </c>
    </row>
    <row r="1092" spans="1:21" x14ac:dyDescent="0.25">
      <c r="A1092" t="s">
        <v>6619</v>
      </c>
      <c r="B1092" s="12">
        <v>43174</v>
      </c>
      <c r="C1092" t="s">
        <v>7419</v>
      </c>
      <c r="D1092" s="11">
        <v>46216.577916666698</v>
      </c>
      <c r="E1092" t="s">
        <v>7420</v>
      </c>
      <c r="F1092" t="s">
        <v>6415</v>
      </c>
      <c r="G1092" t="s">
        <v>7188</v>
      </c>
      <c r="H1092" t="s">
        <v>6514</v>
      </c>
      <c r="I1092" t="s">
        <v>6636</v>
      </c>
      <c r="J1092" t="s">
        <v>6636</v>
      </c>
      <c r="K1092" t="s">
        <v>7421</v>
      </c>
      <c r="L1092" t="s">
        <v>7183</v>
      </c>
      <c r="M1092" t="s">
        <v>7422</v>
      </c>
      <c r="N1092" t="s">
        <v>6761</v>
      </c>
      <c r="O1092" t="s">
        <v>6771</v>
      </c>
      <c r="P1092">
        <v>3579900</v>
      </c>
      <c r="Q1092" t="s">
        <v>6893</v>
      </c>
      <c r="R1092" t="s">
        <v>6779</v>
      </c>
      <c r="S1092" s="12"/>
      <c r="T1092" s="13"/>
      <c r="U1092" t="s">
        <v>6721</v>
      </c>
    </row>
    <row r="1093" spans="1:21" x14ac:dyDescent="0.25">
      <c r="A1093" t="s">
        <v>6619</v>
      </c>
      <c r="B1093" s="12">
        <v>43174</v>
      </c>
      <c r="C1093" t="s">
        <v>7419</v>
      </c>
      <c r="D1093" s="11">
        <v>46216.577916666698</v>
      </c>
      <c r="E1093" t="s">
        <v>7420</v>
      </c>
      <c r="F1093" t="s">
        <v>6415</v>
      </c>
      <c r="G1093" t="s">
        <v>7189</v>
      </c>
      <c r="H1093" t="s">
        <v>6514</v>
      </c>
      <c r="I1093" t="s">
        <v>6636</v>
      </c>
      <c r="J1093" t="s">
        <v>6636</v>
      </c>
      <c r="K1093" t="s">
        <v>7421</v>
      </c>
      <c r="L1093" t="s">
        <v>7183</v>
      </c>
      <c r="M1093" t="s">
        <v>7422</v>
      </c>
      <c r="N1093" t="s">
        <v>6761</v>
      </c>
      <c r="O1093" t="s">
        <v>6771</v>
      </c>
      <c r="P1093">
        <v>3579900</v>
      </c>
      <c r="Q1093" t="s">
        <v>6893</v>
      </c>
      <c r="R1093" t="s">
        <v>6779</v>
      </c>
      <c r="S1093" s="12"/>
      <c r="T1093" s="13"/>
      <c r="U1093" t="s">
        <v>6721</v>
      </c>
    </row>
    <row r="1094" spans="1:21" x14ac:dyDescent="0.25">
      <c r="A1094" t="s">
        <v>6619</v>
      </c>
      <c r="B1094" s="12">
        <v>43174</v>
      </c>
      <c r="C1094" t="s">
        <v>7419</v>
      </c>
      <c r="D1094" s="11">
        <v>46216.577916666698</v>
      </c>
      <c r="E1094" t="s">
        <v>7420</v>
      </c>
      <c r="F1094" t="s">
        <v>6415</v>
      </c>
      <c r="G1094" t="s">
        <v>7190</v>
      </c>
      <c r="H1094" t="s">
        <v>6514</v>
      </c>
      <c r="I1094" t="s">
        <v>6636</v>
      </c>
      <c r="J1094" t="s">
        <v>6636</v>
      </c>
      <c r="K1094" t="s">
        <v>7421</v>
      </c>
      <c r="L1094" t="s">
        <v>7183</v>
      </c>
      <c r="M1094" t="s">
        <v>7422</v>
      </c>
      <c r="N1094" t="s">
        <v>6761</v>
      </c>
      <c r="O1094" t="s">
        <v>6771</v>
      </c>
      <c r="P1094">
        <v>3579900</v>
      </c>
      <c r="Q1094" t="s">
        <v>6893</v>
      </c>
      <c r="R1094" t="s">
        <v>6779</v>
      </c>
      <c r="S1094" s="12"/>
      <c r="T1094" s="13"/>
      <c r="U1094" t="s">
        <v>6721</v>
      </c>
    </row>
    <row r="1095" spans="1:21" x14ac:dyDescent="0.25">
      <c r="A1095" t="s">
        <v>6619</v>
      </c>
      <c r="B1095" s="12">
        <v>43174</v>
      </c>
      <c r="C1095" t="s">
        <v>7419</v>
      </c>
      <c r="D1095" s="11">
        <v>46216.577916666698</v>
      </c>
      <c r="E1095" t="s">
        <v>7420</v>
      </c>
      <c r="F1095" t="s">
        <v>6415</v>
      </c>
      <c r="G1095" t="s">
        <v>7191</v>
      </c>
      <c r="H1095" t="s">
        <v>6514</v>
      </c>
      <c r="I1095" t="s">
        <v>6636</v>
      </c>
      <c r="J1095" t="s">
        <v>6636</v>
      </c>
      <c r="K1095" t="s">
        <v>7421</v>
      </c>
      <c r="L1095" t="s">
        <v>7183</v>
      </c>
      <c r="M1095" t="s">
        <v>7422</v>
      </c>
      <c r="N1095" t="s">
        <v>6761</v>
      </c>
      <c r="O1095" t="s">
        <v>6771</v>
      </c>
      <c r="P1095">
        <v>3579900</v>
      </c>
      <c r="Q1095" t="s">
        <v>6893</v>
      </c>
      <c r="R1095" t="s">
        <v>6779</v>
      </c>
      <c r="S1095" s="12"/>
      <c r="T1095" s="13"/>
      <c r="U1095" t="s">
        <v>6721</v>
      </c>
    </row>
    <row r="1096" spans="1:21" x14ac:dyDescent="0.25">
      <c r="A1096" t="s">
        <v>6619</v>
      </c>
      <c r="B1096" s="12">
        <v>43174</v>
      </c>
      <c r="C1096" t="s">
        <v>7419</v>
      </c>
      <c r="D1096" s="11">
        <v>46216.577916666698</v>
      </c>
      <c r="E1096" t="s">
        <v>7420</v>
      </c>
      <c r="F1096" t="s">
        <v>6415</v>
      </c>
      <c r="G1096" t="s">
        <v>7192</v>
      </c>
      <c r="H1096" t="s">
        <v>6514</v>
      </c>
      <c r="I1096" t="s">
        <v>6636</v>
      </c>
      <c r="J1096" t="s">
        <v>6636</v>
      </c>
      <c r="K1096" t="s">
        <v>7421</v>
      </c>
      <c r="L1096" t="s">
        <v>7183</v>
      </c>
      <c r="M1096" t="s">
        <v>7422</v>
      </c>
      <c r="N1096" t="s">
        <v>6761</v>
      </c>
      <c r="O1096" t="s">
        <v>6771</v>
      </c>
      <c r="P1096">
        <v>3579900</v>
      </c>
      <c r="Q1096" t="s">
        <v>6893</v>
      </c>
      <c r="R1096" t="s">
        <v>6779</v>
      </c>
      <c r="S1096" s="12"/>
      <c r="T1096" s="13"/>
      <c r="U1096" t="s">
        <v>6721</v>
      </c>
    </row>
    <row r="1097" spans="1:21" x14ac:dyDescent="0.25">
      <c r="A1097" t="s">
        <v>6619</v>
      </c>
      <c r="B1097" s="12">
        <v>43174</v>
      </c>
      <c r="C1097" t="s">
        <v>7419</v>
      </c>
      <c r="D1097" s="11">
        <v>46216.577916666698</v>
      </c>
      <c r="E1097" t="s">
        <v>7420</v>
      </c>
      <c r="F1097" t="s">
        <v>6415</v>
      </c>
      <c r="G1097" t="s">
        <v>7193</v>
      </c>
      <c r="H1097" t="s">
        <v>6514</v>
      </c>
      <c r="I1097" t="s">
        <v>6636</v>
      </c>
      <c r="J1097" t="s">
        <v>6636</v>
      </c>
      <c r="K1097" t="s">
        <v>7421</v>
      </c>
      <c r="L1097" t="s">
        <v>7183</v>
      </c>
      <c r="M1097" t="s">
        <v>7422</v>
      </c>
      <c r="N1097" t="s">
        <v>6761</v>
      </c>
      <c r="O1097" t="s">
        <v>6771</v>
      </c>
      <c r="P1097">
        <v>3579900</v>
      </c>
      <c r="Q1097" t="s">
        <v>6893</v>
      </c>
      <c r="R1097" t="s">
        <v>6779</v>
      </c>
      <c r="S1097" s="12"/>
      <c r="T1097" s="13"/>
      <c r="U1097" t="s">
        <v>6721</v>
      </c>
    </row>
    <row r="1098" spans="1:21" x14ac:dyDescent="0.25">
      <c r="A1098" t="s">
        <v>6619</v>
      </c>
      <c r="B1098" s="12">
        <v>43174</v>
      </c>
      <c r="C1098" t="s">
        <v>7419</v>
      </c>
      <c r="D1098" s="11">
        <v>46216.577916666698</v>
      </c>
      <c r="E1098" t="s">
        <v>7420</v>
      </c>
      <c r="F1098" t="s">
        <v>6415</v>
      </c>
      <c r="G1098" t="s">
        <v>7194</v>
      </c>
      <c r="H1098" t="s">
        <v>6514</v>
      </c>
      <c r="I1098" t="s">
        <v>6636</v>
      </c>
      <c r="J1098" t="s">
        <v>6636</v>
      </c>
      <c r="K1098" t="s">
        <v>7421</v>
      </c>
      <c r="L1098" t="s">
        <v>7183</v>
      </c>
      <c r="M1098" t="s">
        <v>7422</v>
      </c>
      <c r="N1098" t="s">
        <v>6761</v>
      </c>
      <c r="O1098" t="s">
        <v>6771</v>
      </c>
      <c r="P1098">
        <v>3579900</v>
      </c>
      <c r="Q1098" t="s">
        <v>6893</v>
      </c>
      <c r="R1098" t="s">
        <v>6779</v>
      </c>
      <c r="S1098" s="12"/>
      <c r="T1098" s="13"/>
      <c r="U1098" t="s">
        <v>6721</v>
      </c>
    </row>
    <row r="1099" spans="1:21" x14ac:dyDescent="0.25">
      <c r="A1099" t="s">
        <v>6619</v>
      </c>
      <c r="B1099" s="12">
        <v>43174</v>
      </c>
      <c r="C1099" t="s">
        <v>7419</v>
      </c>
      <c r="D1099" s="11">
        <v>46216.577916666698</v>
      </c>
      <c r="E1099" t="s">
        <v>7420</v>
      </c>
      <c r="F1099" t="s">
        <v>6415</v>
      </c>
      <c r="G1099" t="s">
        <v>7195</v>
      </c>
      <c r="H1099" t="s">
        <v>6514</v>
      </c>
      <c r="I1099" t="s">
        <v>6636</v>
      </c>
      <c r="J1099" t="s">
        <v>6636</v>
      </c>
      <c r="K1099" t="s">
        <v>7421</v>
      </c>
      <c r="L1099" t="s">
        <v>7183</v>
      </c>
      <c r="M1099" t="s">
        <v>7422</v>
      </c>
      <c r="N1099" t="s">
        <v>6761</v>
      </c>
      <c r="O1099" t="s">
        <v>6771</v>
      </c>
      <c r="P1099">
        <v>3579900</v>
      </c>
      <c r="Q1099" t="s">
        <v>6893</v>
      </c>
      <c r="R1099" t="s">
        <v>6779</v>
      </c>
      <c r="S1099" s="12"/>
      <c r="T1099" s="13"/>
      <c r="U1099" t="s">
        <v>6721</v>
      </c>
    </row>
    <row r="1100" spans="1:21" x14ac:dyDescent="0.25">
      <c r="A1100" t="s">
        <v>6637</v>
      </c>
      <c r="B1100" s="12">
        <v>43273</v>
      </c>
      <c r="C1100" t="s">
        <v>7423</v>
      </c>
      <c r="D1100" s="11">
        <v>46217.788541666698</v>
      </c>
      <c r="E1100" t="s">
        <v>7424</v>
      </c>
      <c r="F1100" t="s">
        <v>6415</v>
      </c>
      <c r="G1100" t="s">
        <v>7181</v>
      </c>
      <c r="H1100" t="s">
        <v>6514</v>
      </c>
      <c r="I1100" t="s">
        <v>65</v>
      </c>
      <c r="J1100" t="s">
        <v>67</v>
      </c>
      <c r="K1100" t="s">
        <v>7425</v>
      </c>
      <c r="L1100" t="s">
        <v>7183</v>
      </c>
      <c r="M1100" t="s">
        <v>7426</v>
      </c>
      <c r="N1100" t="s">
        <v>6761</v>
      </c>
      <c r="O1100" t="s">
        <v>6771</v>
      </c>
      <c r="P1100">
        <v>3619900</v>
      </c>
      <c r="Q1100" t="s">
        <v>31</v>
      </c>
      <c r="R1100" t="s">
        <v>6911</v>
      </c>
      <c r="S1100" s="12"/>
      <c r="T1100" s="13"/>
      <c r="U1100" t="s">
        <v>6636</v>
      </c>
    </row>
    <row r="1101" spans="1:21" x14ac:dyDescent="0.25">
      <c r="A1101" t="s">
        <v>6637</v>
      </c>
      <c r="B1101" s="12">
        <v>43273</v>
      </c>
      <c r="C1101" t="s">
        <v>7423</v>
      </c>
      <c r="D1101" s="11">
        <v>46217.788541666698</v>
      </c>
      <c r="E1101" t="s">
        <v>7424</v>
      </c>
      <c r="F1101" t="s">
        <v>6415</v>
      </c>
      <c r="G1101" t="s">
        <v>7186</v>
      </c>
      <c r="H1101" t="s">
        <v>6514</v>
      </c>
      <c r="I1101" t="s">
        <v>65</v>
      </c>
      <c r="J1101" t="s">
        <v>67</v>
      </c>
      <c r="K1101" t="s">
        <v>7425</v>
      </c>
      <c r="L1101" t="s">
        <v>7183</v>
      </c>
      <c r="M1101" t="s">
        <v>7426</v>
      </c>
      <c r="N1101" t="s">
        <v>6761</v>
      </c>
      <c r="O1101" t="s">
        <v>6771</v>
      </c>
      <c r="P1101">
        <v>3619900</v>
      </c>
      <c r="Q1101" t="s">
        <v>31</v>
      </c>
      <c r="R1101" t="s">
        <v>6911</v>
      </c>
      <c r="S1101" s="12"/>
      <c r="T1101" s="13"/>
      <c r="U1101" t="s">
        <v>6636</v>
      </c>
    </row>
    <row r="1102" spans="1:21" x14ac:dyDescent="0.25">
      <c r="A1102" t="s">
        <v>6637</v>
      </c>
      <c r="B1102" s="12">
        <v>43273</v>
      </c>
      <c r="C1102" t="s">
        <v>7423</v>
      </c>
      <c r="D1102" s="11">
        <v>46217.788541666698</v>
      </c>
      <c r="E1102" t="s">
        <v>7424</v>
      </c>
      <c r="F1102" t="s">
        <v>6415</v>
      </c>
      <c r="G1102" t="s">
        <v>7187</v>
      </c>
      <c r="H1102" t="s">
        <v>6514</v>
      </c>
      <c r="I1102" t="s">
        <v>65</v>
      </c>
      <c r="J1102" t="s">
        <v>67</v>
      </c>
      <c r="K1102" t="s">
        <v>7425</v>
      </c>
      <c r="L1102" t="s">
        <v>7183</v>
      </c>
      <c r="M1102" t="s">
        <v>7426</v>
      </c>
      <c r="N1102" t="s">
        <v>6761</v>
      </c>
      <c r="O1102" t="s">
        <v>6771</v>
      </c>
      <c r="P1102">
        <v>3619900</v>
      </c>
      <c r="Q1102" t="s">
        <v>31</v>
      </c>
      <c r="R1102" t="s">
        <v>6911</v>
      </c>
      <c r="S1102" s="12"/>
      <c r="T1102" s="13"/>
      <c r="U1102" t="s">
        <v>6636</v>
      </c>
    </row>
    <row r="1103" spans="1:21" x14ac:dyDescent="0.25">
      <c r="A1103" t="s">
        <v>6637</v>
      </c>
      <c r="B1103" s="12">
        <v>43273</v>
      </c>
      <c r="C1103" t="s">
        <v>7423</v>
      </c>
      <c r="D1103" s="11">
        <v>46217.788541666698</v>
      </c>
      <c r="E1103" t="s">
        <v>7424</v>
      </c>
      <c r="F1103" t="s">
        <v>6415</v>
      </c>
      <c r="G1103" t="s">
        <v>7188</v>
      </c>
      <c r="H1103" t="s">
        <v>6514</v>
      </c>
      <c r="I1103" t="s">
        <v>65</v>
      </c>
      <c r="J1103" t="s">
        <v>67</v>
      </c>
      <c r="K1103" t="s">
        <v>7425</v>
      </c>
      <c r="L1103" t="s">
        <v>7183</v>
      </c>
      <c r="M1103" t="s">
        <v>7426</v>
      </c>
      <c r="N1103" t="s">
        <v>6761</v>
      </c>
      <c r="O1103" t="s">
        <v>6771</v>
      </c>
      <c r="P1103">
        <v>3619900</v>
      </c>
      <c r="Q1103" t="s">
        <v>31</v>
      </c>
      <c r="R1103" t="s">
        <v>6911</v>
      </c>
      <c r="S1103" s="12"/>
      <c r="T1103" s="13"/>
      <c r="U1103" t="s">
        <v>6636</v>
      </c>
    </row>
    <row r="1104" spans="1:21" x14ac:dyDescent="0.25">
      <c r="A1104" t="s">
        <v>6637</v>
      </c>
      <c r="B1104" s="12">
        <v>43273</v>
      </c>
      <c r="C1104" t="s">
        <v>7423</v>
      </c>
      <c r="D1104" s="11">
        <v>46217.788541666698</v>
      </c>
      <c r="E1104" t="s">
        <v>7424</v>
      </c>
      <c r="F1104" t="s">
        <v>6415</v>
      </c>
      <c r="G1104" t="s">
        <v>7189</v>
      </c>
      <c r="H1104" t="s">
        <v>6514</v>
      </c>
      <c r="I1104" t="s">
        <v>65</v>
      </c>
      <c r="J1104" t="s">
        <v>67</v>
      </c>
      <c r="K1104" t="s">
        <v>7425</v>
      </c>
      <c r="L1104" t="s">
        <v>7183</v>
      </c>
      <c r="M1104" t="s">
        <v>7426</v>
      </c>
      <c r="N1104" t="s">
        <v>6761</v>
      </c>
      <c r="O1104" t="s">
        <v>6771</v>
      </c>
      <c r="P1104">
        <v>3619900</v>
      </c>
      <c r="Q1104" t="s">
        <v>31</v>
      </c>
      <c r="R1104" t="s">
        <v>6911</v>
      </c>
      <c r="S1104" s="12"/>
      <c r="T1104" s="13"/>
      <c r="U1104" t="s">
        <v>6636</v>
      </c>
    </row>
    <row r="1105" spans="1:21" x14ac:dyDescent="0.25">
      <c r="A1105" t="s">
        <v>6637</v>
      </c>
      <c r="B1105" s="12">
        <v>43273</v>
      </c>
      <c r="C1105" t="s">
        <v>7423</v>
      </c>
      <c r="D1105" s="11">
        <v>46217.788541666698</v>
      </c>
      <c r="E1105" t="s">
        <v>7424</v>
      </c>
      <c r="F1105" t="s">
        <v>6415</v>
      </c>
      <c r="G1105" t="s">
        <v>7190</v>
      </c>
      <c r="H1105" t="s">
        <v>6514</v>
      </c>
      <c r="I1105" t="s">
        <v>65</v>
      </c>
      <c r="J1105" t="s">
        <v>67</v>
      </c>
      <c r="K1105" t="s">
        <v>7425</v>
      </c>
      <c r="L1105" t="s">
        <v>7183</v>
      </c>
      <c r="M1105" t="s">
        <v>7426</v>
      </c>
      <c r="N1105" t="s">
        <v>6761</v>
      </c>
      <c r="O1105" t="s">
        <v>6771</v>
      </c>
      <c r="P1105">
        <v>3619900</v>
      </c>
      <c r="Q1105" t="s">
        <v>31</v>
      </c>
      <c r="R1105" t="s">
        <v>6911</v>
      </c>
      <c r="S1105" s="12"/>
      <c r="T1105" s="13"/>
      <c r="U1105" t="s">
        <v>6636</v>
      </c>
    </row>
    <row r="1106" spans="1:21" x14ac:dyDescent="0.25">
      <c r="A1106" t="s">
        <v>6637</v>
      </c>
      <c r="B1106" s="12">
        <v>43273</v>
      </c>
      <c r="C1106" t="s">
        <v>7423</v>
      </c>
      <c r="D1106" s="11">
        <v>46217.788541666698</v>
      </c>
      <c r="E1106" t="s">
        <v>7424</v>
      </c>
      <c r="F1106" t="s">
        <v>6415</v>
      </c>
      <c r="G1106" t="s">
        <v>7191</v>
      </c>
      <c r="H1106" t="s">
        <v>6514</v>
      </c>
      <c r="I1106" t="s">
        <v>65</v>
      </c>
      <c r="J1106" t="s">
        <v>67</v>
      </c>
      <c r="K1106" t="s">
        <v>7425</v>
      </c>
      <c r="L1106" t="s">
        <v>7183</v>
      </c>
      <c r="M1106" t="s">
        <v>7426</v>
      </c>
      <c r="N1106" t="s">
        <v>6761</v>
      </c>
      <c r="O1106" t="s">
        <v>6771</v>
      </c>
      <c r="P1106">
        <v>3619900</v>
      </c>
      <c r="Q1106" t="s">
        <v>31</v>
      </c>
      <c r="R1106" t="s">
        <v>6911</v>
      </c>
      <c r="S1106" s="12"/>
      <c r="T1106" s="13"/>
      <c r="U1106" t="s">
        <v>6636</v>
      </c>
    </row>
    <row r="1107" spans="1:21" x14ac:dyDescent="0.25">
      <c r="A1107" t="s">
        <v>6637</v>
      </c>
      <c r="B1107" s="12">
        <v>43273</v>
      </c>
      <c r="C1107" t="s">
        <v>7423</v>
      </c>
      <c r="D1107" s="11">
        <v>46217.788541666698</v>
      </c>
      <c r="E1107" t="s">
        <v>7424</v>
      </c>
      <c r="F1107" t="s">
        <v>6415</v>
      </c>
      <c r="G1107" t="s">
        <v>7192</v>
      </c>
      <c r="H1107" t="s">
        <v>6514</v>
      </c>
      <c r="I1107" t="s">
        <v>65</v>
      </c>
      <c r="J1107" t="s">
        <v>67</v>
      </c>
      <c r="K1107" t="s">
        <v>7425</v>
      </c>
      <c r="L1107" t="s">
        <v>7183</v>
      </c>
      <c r="M1107" t="s">
        <v>7426</v>
      </c>
      <c r="N1107" t="s">
        <v>6761</v>
      </c>
      <c r="O1107" t="s">
        <v>6771</v>
      </c>
      <c r="P1107">
        <v>3619900</v>
      </c>
      <c r="Q1107" t="s">
        <v>31</v>
      </c>
      <c r="R1107" t="s">
        <v>6911</v>
      </c>
      <c r="S1107" s="12"/>
      <c r="T1107" s="13"/>
      <c r="U1107" t="s">
        <v>6636</v>
      </c>
    </row>
    <row r="1108" spans="1:21" x14ac:dyDescent="0.25">
      <c r="A1108" t="s">
        <v>6637</v>
      </c>
      <c r="B1108" s="12">
        <v>43273</v>
      </c>
      <c r="C1108" t="s">
        <v>7423</v>
      </c>
      <c r="D1108" s="11">
        <v>46217.788541666698</v>
      </c>
      <c r="E1108" t="s">
        <v>7424</v>
      </c>
      <c r="F1108" t="s">
        <v>6415</v>
      </c>
      <c r="G1108" t="s">
        <v>7193</v>
      </c>
      <c r="H1108" t="s">
        <v>6514</v>
      </c>
      <c r="I1108" t="s">
        <v>65</v>
      </c>
      <c r="J1108" t="s">
        <v>67</v>
      </c>
      <c r="K1108" t="s">
        <v>7425</v>
      </c>
      <c r="L1108" t="s">
        <v>7183</v>
      </c>
      <c r="M1108" t="s">
        <v>7426</v>
      </c>
      <c r="N1108" t="s">
        <v>6761</v>
      </c>
      <c r="O1108" t="s">
        <v>6771</v>
      </c>
      <c r="P1108">
        <v>3619900</v>
      </c>
      <c r="Q1108" t="s">
        <v>31</v>
      </c>
      <c r="R1108" t="s">
        <v>6911</v>
      </c>
      <c r="S1108" s="12"/>
      <c r="T1108" s="13"/>
      <c r="U1108" t="s">
        <v>6636</v>
      </c>
    </row>
    <row r="1109" spans="1:21" x14ac:dyDescent="0.25">
      <c r="A1109" t="s">
        <v>6637</v>
      </c>
      <c r="B1109" s="12">
        <v>43273</v>
      </c>
      <c r="C1109" t="s">
        <v>7423</v>
      </c>
      <c r="D1109" s="11">
        <v>46217.788541666698</v>
      </c>
      <c r="E1109" t="s">
        <v>7424</v>
      </c>
      <c r="F1109" t="s">
        <v>6415</v>
      </c>
      <c r="G1109" t="s">
        <v>7194</v>
      </c>
      <c r="H1109" t="s">
        <v>6514</v>
      </c>
      <c r="I1109" t="s">
        <v>65</v>
      </c>
      <c r="J1109" t="s">
        <v>67</v>
      </c>
      <c r="K1109" t="s">
        <v>7425</v>
      </c>
      <c r="L1109" t="s">
        <v>7183</v>
      </c>
      <c r="M1109" t="s">
        <v>7426</v>
      </c>
      <c r="N1109" t="s">
        <v>6761</v>
      </c>
      <c r="O1109" t="s">
        <v>6771</v>
      </c>
      <c r="P1109">
        <v>3619900</v>
      </c>
      <c r="Q1109" t="s">
        <v>31</v>
      </c>
      <c r="R1109" t="s">
        <v>6911</v>
      </c>
      <c r="S1109" s="12"/>
      <c r="T1109" s="13"/>
      <c r="U1109" t="s">
        <v>6636</v>
      </c>
    </row>
    <row r="1110" spans="1:21" x14ac:dyDescent="0.25">
      <c r="A1110" t="s">
        <v>6637</v>
      </c>
      <c r="B1110" s="12">
        <v>43273</v>
      </c>
      <c r="C1110" t="s">
        <v>7423</v>
      </c>
      <c r="D1110" s="11">
        <v>46217.788541666698</v>
      </c>
      <c r="E1110" t="s">
        <v>7424</v>
      </c>
      <c r="F1110" t="s">
        <v>6415</v>
      </c>
      <c r="G1110" t="s">
        <v>7195</v>
      </c>
      <c r="H1110" t="s">
        <v>6514</v>
      </c>
      <c r="I1110" t="s">
        <v>65</v>
      </c>
      <c r="J1110" t="s">
        <v>67</v>
      </c>
      <c r="K1110" t="s">
        <v>7425</v>
      </c>
      <c r="L1110" t="s">
        <v>7183</v>
      </c>
      <c r="M1110" t="s">
        <v>7426</v>
      </c>
      <c r="N1110" t="s">
        <v>6761</v>
      </c>
      <c r="O1110" t="s">
        <v>6771</v>
      </c>
      <c r="P1110">
        <v>3619900</v>
      </c>
      <c r="Q1110" t="s">
        <v>31</v>
      </c>
      <c r="R1110" t="s">
        <v>6911</v>
      </c>
      <c r="S1110" s="12"/>
      <c r="T1110" s="13"/>
      <c r="U1110" t="s">
        <v>6636</v>
      </c>
    </row>
    <row r="1111" spans="1:21" x14ac:dyDescent="0.25">
      <c r="A1111" t="s">
        <v>6637</v>
      </c>
      <c r="B1111" s="12">
        <v>43269</v>
      </c>
      <c r="C1111" t="s">
        <v>7427</v>
      </c>
      <c r="D1111" s="11">
        <v>46218.441238425898</v>
      </c>
      <c r="E1111" t="s">
        <v>7428</v>
      </c>
      <c r="F1111" t="s">
        <v>6415</v>
      </c>
      <c r="G1111" t="s">
        <v>7214</v>
      </c>
      <c r="H1111" t="s">
        <v>6514</v>
      </c>
      <c r="I1111" t="s">
        <v>6623</v>
      </c>
      <c r="J1111" t="s">
        <v>7124</v>
      </c>
      <c r="K1111" t="s">
        <v>7429</v>
      </c>
      <c r="L1111" t="s">
        <v>7216</v>
      </c>
      <c r="M1111" t="s">
        <v>7430</v>
      </c>
      <c r="N1111" t="s">
        <v>7431</v>
      </c>
      <c r="O1111" t="s">
        <v>7432</v>
      </c>
      <c r="P1111">
        <v>519000</v>
      </c>
      <c r="Q1111" t="s">
        <v>6636</v>
      </c>
      <c r="R1111" t="s">
        <v>6636</v>
      </c>
      <c r="S1111" s="12"/>
      <c r="T1111" s="13"/>
      <c r="U1111" t="s">
        <v>6636</v>
      </c>
    </row>
    <row r="1112" spans="1:21" x14ac:dyDescent="0.25">
      <c r="A1112" t="s">
        <v>6637</v>
      </c>
      <c r="B1112" s="12">
        <v>43269</v>
      </c>
      <c r="C1112" t="s">
        <v>7427</v>
      </c>
      <c r="D1112" s="11">
        <v>46218.441238425898</v>
      </c>
      <c r="E1112" t="s">
        <v>7428</v>
      </c>
      <c r="F1112" t="s">
        <v>6415</v>
      </c>
      <c r="G1112" t="s">
        <v>7220</v>
      </c>
      <c r="H1112" t="s">
        <v>6514</v>
      </c>
      <c r="I1112" t="s">
        <v>6623</v>
      </c>
      <c r="J1112" t="s">
        <v>7124</v>
      </c>
      <c r="K1112" t="s">
        <v>7429</v>
      </c>
      <c r="L1112" t="s">
        <v>7216</v>
      </c>
      <c r="M1112" t="s">
        <v>7430</v>
      </c>
      <c r="N1112" t="s">
        <v>7431</v>
      </c>
      <c r="O1112" t="s">
        <v>7432</v>
      </c>
      <c r="P1112">
        <v>519000</v>
      </c>
      <c r="Q1112" t="s">
        <v>6636</v>
      </c>
      <c r="R1112" t="s">
        <v>6636</v>
      </c>
      <c r="S1112" s="12"/>
      <c r="T1112" s="13"/>
      <c r="U1112" t="s">
        <v>6636</v>
      </c>
    </row>
    <row r="1113" spans="1:21" x14ac:dyDescent="0.25">
      <c r="A1113" t="s">
        <v>6637</v>
      </c>
      <c r="B1113" s="12">
        <v>43269</v>
      </c>
      <c r="C1113" t="s">
        <v>7427</v>
      </c>
      <c r="D1113" s="11">
        <v>46218.441238425898</v>
      </c>
      <c r="E1113" t="s">
        <v>7428</v>
      </c>
      <c r="F1113" t="s">
        <v>6415</v>
      </c>
      <c r="G1113" t="s">
        <v>7221</v>
      </c>
      <c r="H1113" t="s">
        <v>6514</v>
      </c>
      <c r="I1113" t="s">
        <v>6623</v>
      </c>
      <c r="J1113" t="s">
        <v>7124</v>
      </c>
      <c r="K1113" t="s">
        <v>7429</v>
      </c>
      <c r="L1113" t="s">
        <v>7216</v>
      </c>
      <c r="M1113" t="s">
        <v>7430</v>
      </c>
      <c r="N1113" t="s">
        <v>7431</v>
      </c>
      <c r="O1113" t="s">
        <v>7432</v>
      </c>
      <c r="P1113">
        <v>519000</v>
      </c>
      <c r="Q1113" t="s">
        <v>6636</v>
      </c>
      <c r="R1113" t="s">
        <v>6636</v>
      </c>
      <c r="S1113" s="12"/>
      <c r="T1113" s="13"/>
      <c r="U1113" t="s">
        <v>6636</v>
      </c>
    </row>
    <row r="1114" spans="1:21" x14ac:dyDescent="0.25">
      <c r="A1114" t="s">
        <v>6637</v>
      </c>
      <c r="B1114" s="12">
        <v>43269</v>
      </c>
      <c r="C1114" t="s">
        <v>7427</v>
      </c>
      <c r="D1114" s="11">
        <v>46218.441238425898</v>
      </c>
      <c r="E1114" t="s">
        <v>7428</v>
      </c>
      <c r="F1114" t="s">
        <v>6415</v>
      </c>
      <c r="G1114" t="s">
        <v>7222</v>
      </c>
      <c r="H1114" t="s">
        <v>6514</v>
      </c>
      <c r="I1114" t="s">
        <v>6623</v>
      </c>
      <c r="J1114" t="s">
        <v>7124</v>
      </c>
      <c r="K1114" t="s">
        <v>7429</v>
      </c>
      <c r="L1114" t="s">
        <v>7216</v>
      </c>
      <c r="M1114" t="s">
        <v>7430</v>
      </c>
      <c r="N1114" t="s">
        <v>7431</v>
      </c>
      <c r="O1114" t="s">
        <v>7432</v>
      </c>
      <c r="P1114">
        <v>519000</v>
      </c>
      <c r="Q1114" t="s">
        <v>6636</v>
      </c>
      <c r="R1114" t="s">
        <v>6636</v>
      </c>
      <c r="S1114" s="12"/>
      <c r="T1114" s="13"/>
      <c r="U1114" t="s">
        <v>6636</v>
      </c>
    </row>
    <row r="1115" spans="1:21" x14ac:dyDescent="0.25">
      <c r="A1115" t="s">
        <v>6637</v>
      </c>
      <c r="B1115" s="12">
        <v>43269</v>
      </c>
      <c r="C1115" t="s">
        <v>7427</v>
      </c>
      <c r="D1115" s="11">
        <v>46218.441238425898</v>
      </c>
      <c r="E1115" t="s">
        <v>7428</v>
      </c>
      <c r="F1115" t="s">
        <v>6415</v>
      </c>
      <c r="G1115" t="s">
        <v>7223</v>
      </c>
      <c r="H1115" t="s">
        <v>6514</v>
      </c>
      <c r="I1115" t="s">
        <v>6623</v>
      </c>
      <c r="J1115" t="s">
        <v>7124</v>
      </c>
      <c r="K1115" t="s">
        <v>7429</v>
      </c>
      <c r="L1115" t="s">
        <v>7216</v>
      </c>
      <c r="M1115" t="s">
        <v>7430</v>
      </c>
      <c r="N1115" t="s">
        <v>7431</v>
      </c>
      <c r="O1115" t="s">
        <v>7432</v>
      </c>
      <c r="P1115">
        <v>519000</v>
      </c>
      <c r="Q1115" t="s">
        <v>6636</v>
      </c>
      <c r="R1115" t="s">
        <v>6636</v>
      </c>
      <c r="S1115" s="12"/>
      <c r="T1115" s="13"/>
      <c r="U1115" t="s">
        <v>6636</v>
      </c>
    </row>
    <row r="1116" spans="1:21" x14ac:dyDescent="0.25">
      <c r="A1116" t="s">
        <v>6637</v>
      </c>
      <c r="B1116" s="12">
        <v>43269</v>
      </c>
      <c r="C1116" t="s">
        <v>7427</v>
      </c>
      <c r="D1116" s="11">
        <v>46218.441238425898</v>
      </c>
      <c r="E1116" t="s">
        <v>7428</v>
      </c>
      <c r="F1116" t="s">
        <v>6415</v>
      </c>
      <c r="G1116" t="s">
        <v>7224</v>
      </c>
      <c r="H1116" t="s">
        <v>6514</v>
      </c>
      <c r="I1116" t="s">
        <v>6623</v>
      </c>
      <c r="J1116" t="s">
        <v>7124</v>
      </c>
      <c r="K1116" t="s">
        <v>7429</v>
      </c>
      <c r="L1116" t="s">
        <v>7216</v>
      </c>
      <c r="M1116" t="s">
        <v>7430</v>
      </c>
      <c r="N1116" t="s">
        <v>7431</v>
      </c>
      <c r="O1116" t="s">
        <v>7432</v>
      </c>
      <c r="P1116">
        <v>519000</v>
      </c>
      <c r="Q1116" t="s">
        <v>6636</v>
      </c>
      <c r="R1116" t="s">
        <v>6636</v>
      </c>
      <c r="S1116" s="12"/>
      <c r="T1116" s="13"/>
      <c r="U1116" t="s">
        <v>6636</v>
      </c>
    </row>
    <row r="1117" spans="1:21" x14ac:dyDescent="0.25">
      <c r="A1117" t="s">
        <v>6637</v>
      </c>
      <c r="B1117" s="12">
        <v>43269</v>
      </c>
      <c r="C1117" t="s">
        <v>7427</v>
      </c>
      <c r="D1117" s="11">
        <v>46218.441238425898</v>
      </c>
      <c r="E1117" t="s">
        <v>7428</v>
      </c>
      <c r="F1117" t="s">
        <v>6415</v>
      </c>
      <c r="G1117" t="s">
        <v>7225</v>
      </c>
      <c r="H1117" t="s">
        <v>6514</v>
      </c>
      <c r="I1117" t="s">
        <v>6623</v>
      </c>
      <c r="J1117" t="s">
        <v>7124</v>
      </c>
      <c r="K1117" t="s">
        <v>7429</v>
      </c>
      <c r="L1117" t="s">
        <v>7216</v>
      </c>
      <c r="M1117" t="s">
        <v>7430</v>
      </c>
      <c r="N1117" t="s">
        <v>7431</v>
      </c>
      <c r="O1117" t="s">
        <v>7432</v>
      </c>
      <c r="P1117">
        <v>519000</v>
      </c>
      <c r="Q1117" t="s">
        <v>6636</v>
      </c>
      <c r="R1117" t="s">
        <v>6636</v>
      </c>
      <c r="S1117" s="12"/>
      <c r="T1117" s="13"/>
      <c r="U1117" t="s">
        <v>6636</v>
      </c>
    </row>
    <row r="1118" spans="1:21" x14ac:dyDescent="0.25">
      <c r="A1118" t="s">
        <v>6637</v>
      </c>
      <c r="B1118" s="12">
        <v>43269</v>
      </c>
      <c r="C1118" t="s">
        <v>7427</v>
      </c>
      <c r="D1118" s="11">
        <v>46218.441238425898</v>
      </c>
      <c r="E1118" t="s">
        <v>7428</v>
      </c>
      <c r="F1118" t="s">
        <v>6415</v>
      </c>
      <c r="G1118" t="s">
        <v>7226</v>
      </c>
      <c r="H1118" t="s">
        <v>6514</v>
      </c>
      <c r="I1118" t="s">
        <v>6623</v>
      </c>
      <c r="J1118" t="s">
        <v>7124</v>
      </c>
      <c r="K1118" t="s">
        <v>7429</v>
      </c>
      <c r="L1118" t="s">
        <v>7216</v>
      </c>
      <c r="M1118" t="s">
        <v>7430</v>
      </c>
      <c r="N1118" t="s">
        <v>7431</v>
      </c>
      <c r="O1118" t="s">
        <v>7432</v>
      </c>
      <c r="P1118">
        <v>519000</v>
      </c>
      <c r="Q1118" t="s">
        <v>6636</v>
      </c>
      <c r="R1118" t="s">
        <v>6636</v>
      </c>
      <c r="S1118" s="12"/>
      <c r="T1118" s="13"/>
      <c r="U1118" t="s">
        <v>6636</v>
      </c>
    </row>
    <row r="1119" spans="1:21" x14ac:dyDescent="0.25">
      <c r="A1119" t="s">
        <v>6619</v>
      </c>
      <c r="B1119" s="12">
        <v>43269</v>
      </c>
      <c r="C1119" t="s">
        <v>7427</v>
      </c>
      <c r="D1119" s="11">
        <v>46218.441238425898</v>
      </c>
      <c r="E1119" t="s">
        <v>7428</v>
      </c>
      <c r="F1119" t="s">
        <v>6415</v>
      </c>
      <c r="G1119" t="s">
        <v>7214</v>
      </c>
      <c r="H1119" t="s">
        <v>6514</v>
      </c>
      <c r="I1119" t="s">
        <v>6623</v>
      </c>
      <c r="J1119" t="s">
        <v>7124</v>
      </c>
      <c r="K1119" t="s">
        <v>7429</v>
      </c>
      <c r="L1119" t="s">
        <v>7216</v>
      </c>
      <c r="M1119" t="s">
        <v>7430</v>
      </c>
      <c r="N1119" t="s">
        <v>7431</v>
      </c>
      <c r="O1119" t="s">
        <v>7432</v>
      </c>
      <c r="P1119">
        <v>519000</v>
      </c>
      <c r="Q1119" t="s">
        <v>6636</v>
      </c>
      <c r="R1119" t="s">
        <v>6636</v>
      </c>
      <c r="S1119" s="12"/>
      <c r="T1119" s="13"/>
      <c r="U1119" t="s">
        <v>6636</v>
      </c>
    </row>
    <row r="1120" spans="1:21" x14ac:dyDescent="0.25">
      <c r="A1120" t="s">
        <v>6619</v>
      </c>
      <c r="B1120" s="12">
        <v>43269</v>
      </c>
      <c r="C1120" t="s">
        <v>7427</v>
      </c>
      <c r="D1120" s="11">
        <v>46218.441238425898</v>
      </c>
      <c r="E1120" t="s">
        <v>7428</v>
      </c>
      <c r="F1120" t="s">
        <v>6415</v>
      </c>
      <c r="G1120" t="s">
        <v>7220</v>
      </c>
      <c r="H1120" t="s">
        <v>6514</v>
      </c>
      <c r="I1120" t="s">
        <v>6623</v>
      </c>
      <c r="J1120" t="s">
        <v>7124</v>
      </c>
      <c r="K1120" t="s">
        <v>7429</v>
      </c>
      <c r="L1120" t="s">
        <v>7216</v>
      </c>
      <c r="M1120" t="s">
        <v>7430</v>
      </c>
      <c r="N1120" t="s">
        <v>7431</v>
      </c>
      <c r="O1120" t="s">
        <v>7432</v>
      </c>
      <c r="P1120">
        <v>519000</v>
      </c>
      <c r="Q1120" t="s">
        <v>6636</v>
      </c>
      <c r="R1120" t="s">
        <v>6636</v>
      </c>
      <c r="S1120" s="12"/>
      <c r="T1120" s="13"/>
      <c r="U1120" t="s">
        <v>6636</v>
      </c>
    </row>
    <row r="1121" spans="1:21" x14ac:dyDescent="0.25">
      <c r="A1121" t="s">
        <v>6619</v>
      </c>
      <c r="B1121" s="12">
        <v>43269</v>
      </c>
      <c r="C1121" t="s">
        <v>7427</v>
      </c>
      <c r="D1121" s="11">
        <v>46218.441238425898</v>
      </c>
      <c r="E1121" t="s">
        <v>7428</v>
      </c>
      <c r="F1121" t="s">
        <v>6415</v>
      </c>
      <c r="G1121" t="s">
        <v>7221</v>
      </c>
      <c r="H1121" t="s">
        <v>6514</v>
      </c>
      <c r="I1121" t="s">
        <v>6623</v>
      </c>
      <c r="J1121" t="s">
        <v>7124</v>
      </c>
      <c r="K1121" t="s">
        <v>7429</v>
      </c>
      <c r="L1121" t="s">
        <v>7216</v>
      </c>
      <c r="M1121" t="s">
        <v>7430</v>
      </c>
      <c r="N1121" t="s">
        <v>7431</v>
      </c>
      <c r="O1121" t="s">
        <v>7432</v>
      </c>
      <c r="P1121">
        <v>519000</v>
      </c>
      <c r="Q1121" t="s">
        <v>6636</v>
      </c>
      <c r="R1121" t="s">
        <v>6636</v>
      </c>
      <c r="S1121" s="12"/>
      <c r="T1121" s="13"/>
      <c r="U1121" t="s">
        <v>6636</v>
      </c>
    </row>
    <row r="1122" spans="1:21" x14ac:dyDescent="0.25">
      <c r="A1122" t="s">
        <v>6619</v>
      </c>
      <c r="B1122" s="12">
        <v>43269</v>
      </c>
      <c r="C1122" t="s">
        <v>7427</v>
      </c>
      <c r="D1122" s="11">
        <v>46218.441238425898</v>
      </c>
      <c r="E1122" t="s">
        <v>7428</v>
      </c>
      <c r="F1122" t="s">
        <v>6415</v>
      </c>
      <c r="G1122" t="s">
        <v>7222</v>
      </c>
      <c r="H1122" t="s">
        <v>6514</v>
      </c>
      <c r="I1122" t="s">
        <v>6623</v>
      </c>
      <c r="J1122" t="s">
        <v>7124</v>
      </c>
      <c r="K1122" t="s">
        <v>7429</v>
      </c>
      <c r="L1122" t="s">
        <v>7216</v>
      </c>
      <c r="M1122" t="s">
        <v>7430</v>
      </c>
      <c r="N1122" t="s">
        <v>7431</v>
      </c>
      <c r="O1122" t="s">
        <v>7432</v>
      </c>
      <c r="P1122">
        <v>519000</v>
      </c>
      <c r="Q1122" t="s">
        <v>6636</v>
      </c>
      <c r="R1122" t="s">
        <v>6636</v>
      </c>
      <c r="S1122" s="12"/>
      <c r="T1122" s="13"/>
      <c r="U1122" t="s">
        <v>6636</v>
      </c>
    </row>
    <row r="1123" spans="1:21" x14ac:dyDescent="0.25">
      <c r="A1123" t="s">
        <v>6619</v>
      </c>
      <c r="B1123" s="12">
        <v>43269</v>
      </c>
      <c r="C1123" t="s">
        <v>7427</v>
      </c>
      <c r="D1123" s="11">
        <v>46218.441238425898</v>
      </c>
      <c r="E1123" t="s">
        <v>7428</v>
      </c>
      <c r="F1123" t="s">
        <v>6415</v>
      </c>
      <c r="G1123" t="s">
        <v>7223</v>
      </c>
      <c r="H1123" t="s">
        <v>6514</v>
      </c>
      <c r="I1123" t="s">
        <v>6623</v>
      </c>
      <c r="J1123" t="s">
        <v>7124</v>
      </c>
      <c r="K1123" t="s">
        <v>7429</v>
      </c>
      <c r="L1123" t="s">
        <v>7216</v>
      </c>
      <c r="M1123" t="s">
        <v>7430</v>
      </c>
      <c r="N1123" t="s">
        <v>7431</v>
      </c>
      <c r="O1123" t="s">
        <v>7432</v>
      </c>
      <c r="P1123">
        <v>519000</v>
      </c>
      <c r="Q1123" t="s">
        <v>6636</v>
      </c>
      <c r="R1123" t="s">
        <v>6636</v>
      </c>
      <c r="S1123" s="12"/>
      <c r="T1123" s="13"/>
      <c r="U1123" t="s">
        <v>6636</v>
      </c>
    </row>
    <row r="1124" spans="1:21" x14ac:dyDescent="0.25">
      <c r="A1124" t="s">
        <v>6619</v>
      </c>
      <c r="B1124" s="12">
        <v>43269</v>
      </c>
      <c r="C1124" t="s">
        <v>7427</v>
      </c>
      <c r="D1124" s="11">
        <v>46218.441238425898</v>
      </c>
      <c r="E1124" t="s">
        <v>7428</v>
      </c>
      <c r="F1124" t="s">
        <v>6415</v>
      </c>
      <c r="G1124" t="s">
        <v>7224</v>
      </c>
      <c r="H1124" t="s">
        <v>6514</v>
      </c>
      <c r="I1124" t="s">
        <v>6623</v>
      </c>
      <c r="J1124" t="s">
        <v>7124</v>
      </c>
      <c r="K1124" t="s">
        <v>7429</v>
      </c>
      <c r="L1124" t="s">
        <v>7216</v>
      </c>
      <c r="M1124" t="s">
        <v>7430</v>
      </c>
      <c r="N1124" t="s">
        <v>7431</v>
      </c>
      <c r="O1124" t="s">
        <v>7432</v>
      </c>
      <c r="P1124">
        <v>519000</v>
      </c>
      <c r="Q1124" t="s">
        <v>6636</v>
      </c>
      <c r="R1124" t="s">
        <v>6636</v>
      </c>
      <c r="S1124" s="12"/>
      <c r="T1124" s="13"/>
      <c r="U1124" t="s">
        <v>6636</v>
      </c>
    </row>
    <row r="1125" spans="1:21" x14ac:dyDescent="0.25">
      <c r="A1125" t="s">
        <v>6619</v>
      </c>
      <c r="B1125" s="12">
        <v>43269</v>
      </c>
      <c r="C1125" t="s">
        <v>7427</v>
      </c>
      <c r="D1125" s="11">
        <v>46218.441238425898</v>
      </c>
      <c r="E1125" t="s">
        <v>7428</v>
      </c>
      <c r="F1125" t="s">
        <v>6415</v>
      </c>
      <c r="G1125" t="s">
        <v>7225</v>
      </c>
      <c r="H1125" t="s">
        <v>6514</v>
      </c>
      <c r="I1125" t="s">
        <v>6623</v>
      </c>
      <c r="J1125" t="s">
        <v>7124</v>
      </c>
      <c r="K1125" t="s">
        <v>7429</v>
      </c>
      <c r="L1125" t="s">
        <v>7216</v>
      </c>
      <c r="M1125" t="s">
        <v>7430</v>
      </c>
      <c r="N1125" t="s">
        <v>7431</v>
      </c>
      <c r="O1125" t="s">
        <v>7432</v>
      </c>
      <c r="P1125">
        <v>519000</v>
      </c>
      <c r="Q1125" t="s">
        <v>6636</v>
      </c>
      <c r="R1125" t="s">
        <v>6636</v>
      </c>
      <c r="S1125" s="12"/>
      <c r="T1125" s="13"/>
      <c r="U1125" t="s">
        <v>6636</v>
      </c>
    </row>
    <row r="1126" spans="1:21" x14ac:dyDescent="0.25">
      <c r="A1126" t="s">
        <v>6619</v>
      </c>
      <c r="B1126" s="12">
        <v>43269</v>
      </c>
      <c r="C1126" t="s">
        <v>7427</v>
      </c>
      <c r="D1126" s="11">
        <v>46218.441238425898</v>
      </c>
      <c r="E1126" t="s">
        <v>7428</v>
      </c>
      <c r="F1126" t="s">
        <v>6415</v>
      </c>
      <c r="G1126" t="s">
        <v>7226</v>
      </c>
      <c r="H1126" t="s">
        <v>6514</v>
      </c>
      <c r="I1126" t="s">
        <v>6623</v>
      </c>
      <c r="J1126" t="s">
        <v>7124</v>
      </c>
      <c r="K1126" t="s">
        <v>7429</v>
      </c>
      <c r="L1126" t="s">
        <v>7216</v>
      </c>
      <c r="M1126" t="s">
        <v>7430</v>
      </c>
      <c r="N1126" t="s">
        <v>7431</v>
      </c>
      <c r="O1126" t="s">
        <v>7432</v>
      </c>
      <c r="P1126">
        <v>519000</v>
      </c>
      <c r="Q1126" t="s">
        <v>6636</v>
      </c>
      <c r="R1126" t="s">
        <v>6636</v>
      </c>
      <c r="S1126" s="12"/>
      <c r="T1126" s="13"/>
      <c r="U1126" t="s">
        <v>6636</v>
      </c>
    </row>
    <row r="1127" spans="1:21" x14ac:dyDescent="0.25">
      <c r="A1127" t="s">
        <v>6619</v>
      </c>
      <c r="B1127" s="12">
        <v>43273</v>
      </c>
      <c r="C1127" t="s">
        <v>7423</v>
      </c>
      <c r="D1127" s="11">
        <v>46218.476736111101</v>
      </c>
      <c r="E1127" t="s">
        <v>7424</v>
      </c>
      <c r="F1127" t="s">
        <v>6415</v>
      </c>
      <c r="G1127" t="s">
        <v>7181</v>
      </c>
      <c r="H1127" t="s">
        <v>6514</v>
      </c>
      <c r="I1127" t="s">
        <v>65</v>
      </c>
      <c r="J1127" t="s">
        <v>67</v>
      </c>
      <c r="K1127" t="s">
        <v>7425</v>
      </c>
      <c r="L1127" t="s">
        <v>7183</v>
      </c>
      <c r="M1127" t="s">
        <v>7426</v>
      </c>
      <c r="N1127" t="s">
        <v>6761</v>
      </c>
      <c r="O1127" t="s">
        <v>6771</v>
      </c>
      <c r="P1127">
        <v>3619900</v>
      </c>
      <c r="Q1127" t="s">
        <v>31</v>
      </c>
      <c r="R1127" t="s">
        <v>6911</v>
      </c>
      <c r="S1127" s="12"/>
      <c r="T1127" s="13"/>
      <c r="U1127" t="s">
        <v>6636</v>
      </c>
    </row>
    <row r="1128" spans="1:21" x14ac:dyDescent="0.25">
      <c r="A1128" t="s">
        <v>6619</v>
      </c>
      <c r="B1128" s="12">
        <v>43273</v>
      </c>
      <c r="C1128" t="s">
        <v>7423</v>
      </c>
      <c r="D1128" s="11">
        <v>46218.476736111101</v>
      </c>
      <c r="E1128" t="s">
        <v>7424</v>
      </c>
      <c r="F1128" t="s">
        <v>6415</v>
      </c>
      <c r="G1128" t="s">
        <v>7186</v>
      </c>
      <c r="H1128" t="s">
        <v>6514</v>
      </c>
      <c r="I1128" t="s">
        <v>65</v>
      </c>
      <c r="J1128" t="s">
        <v>67</v>
      </c>
      <c r="K1128" t="s">
        <v>7425</v>
      </c>
      <c r="L1128" t="s">
        <v>7183</v>
      </c>
      <c r="M1128" t="s">
        <v>7426</v>
      </c>
      <c r="N1128" t="s">
        <v>6761</v>
      </c>
      <c r="O1128" t="s">
        <v>6771</v>
      </c>
      <c r="P1128">
        <v>3619900</v>
      </c>
      <c r="Q1128" t="s">
        <v>31</v>
      </c>
      <c r="R1128" t="s">
        <v>6911</v>
      </c>
      <c r="S1128" s="12"/>
      <c r="T1128" s="13"/>
      <c r="U1128" t="s">
        <v>6636</v>
      </c>
    </row>
    <row r="1129" spans="1:21" x14ac:dyDescent="0.25">
      <c r="A1129" t="s">
        <v>6619</v>
      </c>
      <c r="B1129" s="12">
        <v>43273</v>
      </c>
      <c r="C1129" t="s">
        <v>7423</v>
      </c>
      <c r="D1129" s="11">
        <v>46218.476736111101</v>
      </c>
      <c r="E1129" t="s">
        <v>7424</v>
      </c>
      <c r="F1129" t="s">
        <v>6415</v>
      </c>
      <c r="G1129" t="s">
        <v>7187</v>
      </c>
      <c r="H1129" t="s">
        <v>6514</v>
      </c>
      <c r="I1129" t="s">
        <v>65</v>
      </c>
      <c r="J1129" t="s">
        <v>67</v>
      </c>
      <c r="K1129" t="s">
        <v>7425</v>
      </c>
      <c r="L1129" t="s">
        <v>7183</v>
      </c>
      <c r="M1129" t="s">
        <v>7426</v>
      </c>
      <c r="N1129" t="s">
        <v>6761</v>
      </c>
      <c r="O1129" t="s">
        <v>6771</v>
      </c>
      <c r="P1129">
        <v>3619900</v>
      </c>
      <c r="Q1129" t="s">
        <v>31</v>
      </c>
      <c r="R1129" t="s">
        <v>6911</v>
      </c>
      <c r="S1129" s="12"/>
      <c r="T1129" s="13"/>
      <c r="U1129" t="s">
        <v>6636</v>
      </c>
    </row>
    <row r="1130" spans="1:21" x14ac:dyDescent="0.25">
      <c r="A1130" t="s">
        <v>6619</v>
      </c>
      <c r="B1130" s="12">
        <v>43273</v>
      </c>
      <c r="C1130" t="s">
        <v>7423</v>
      </c>
      <c r="D1130" s="11">
        <v>46218.476736111101</v>
      </c>
      <c r="E1130" t="s">
        <v>7424</v>
      </c>
      <c r="F1130" t="s">
        <v>6415</v>
      </c>
      <c r="G1130" t="s">
        <v>7188</v>
      </c>
      <c r="H1130" t="s">
        <v>6514</v>
      </c>
      <c r="I1130" t="s">
        <v>65</v>
      </c>
      <c r="J1130" t="s">
        <v>67</v>
      </c>
      <c r="K1130" t="s">
        <v>7425</v>
      </c>
      <c r="L1130" t="s">
        <v>7183</v>
      </c>
      <c r="M1130" t="s">
        <v>7426</v>
      </c>
      <c r="N1130" t="s">
        <v>6761</v>
      </c>
      <c r="O1130" t="s">
        <v>6771</v>
      </c>
      <c r="P1130">
        <v>3619900</v>
      </c>
      <c r="Q1130" t="s">
        <v>31</v>
      </c>
      <c r="R1130" t="s">
        <v>6911</v>
      </c>
      <c r="S1130" s="12"/>
      <c r="T1130" s="13"/>
      <c r="U1130" t="s">
        <v>6636</v>
      </c>
    </row>
    <row r="1131" spans="1:21" x14ac:dyDescent="0.25">
      <c r="A1131" t="s">
        <v>6619</v>
      </c>
      <c r="B1131" s="12">
        <v>43273</v>
      </c>
      <c r="C1131" t="s">
        <v>7423</v>
      </c>
      <c r="D1131" s="11">
        <v>46218.476736111101</v>
      </c>
      <c r="E1131" t="s">
        <v>7424</v>
      </c>
      <c r="F1131" t="s">
        <v>6415</v>
      </c>
      <c r="G1131" t="s">
        <v>7189</v>
      </c>
      <c r="H1131" t="s">
        <v>6514</v>
      </c>
      <c r="I1131" t="s">
        <v>65</v>
      </c>
      <c r="J1131" t="s">
        <v>67</v>
      </c>
      <c r="K1131" t="s">
        <v>7425</v>
      </c>
      <c r="L1131" t="s">
        <v>7183</v>
      </c>
      <c r="M1131" t="s">
        <v>7426</v>
      </c>
      <c r="N1131" t="s">
        <v>6761</v>
      </c>
      <c r="O1131" t="s">
        <v>6771</v>
      </c>
      <c r="P1131">
        <v>3619900</v>
      </c>
      <c r="Q1131" t="s">
        <v>31</v>
      </c>
      <c r="R1131" t="s">
        <v>6911</v>
      </c>
      <c r="S1131" s="12"/>
      <c r="T1131" s="13"/>
      <c r="U1131" t="s">
        <v>6636</v>
      </c>
    </row>
    <row r="1132" spans="1:21" x14ac:dyDescent="0.25">
      <c r="A1132" t="s">
        <v>6619</v>
      </c>
      <c r="B1132" s="12">
        <v>43273</v>
      </c>
      <c r="C1132" t="s">
        <v>7423</v>
      </c>
      <c r="D1132" s="11">
        <v>46218.476736111101</v>
      </c>
      <c r="E1132" t="s">
        <v>7424</v>
      </c>
      <c r="F1132" t="s">
        <v>6415</v>
      </c>
      <c r="G1132" t="s">
        <v>7190</v>
      </c>
      <c r="H1132" t="s">
        <v>6514</v>
      </c>
      <c r="I1132" t="s">
        <v>65</v>
      </c>
      <c r="J1132" t="s">
        <v>67</v>
      </c>
      <c r="K1132" t="s">
        <v>7425</v>
      </c>
      <c r="L1132" t="s">
        <v>7183</v>
      </c>
      <c r="M1132" t="s">
        <v>7426</v>
      </c>
      <c r="N1132" t="s">
        <v>6761</v>
      </c>
      <c r="O1132" t="s">
        <v>6771</v>
      </c>
      <c r="P1132">
        <v>3619900</v>
      </c>
      <c r="Q1132" t="s">
        <v>31</v>
      </c>
      <c r="R1132" t="s">
        <v>6911</v>
      </c>
      <c r="S1132" s="12"/>
      <c r="T1132" s="13"/>
      <c r="U1132" t="s">
        <v>6636</v>
      </c>
    </row>
    <row r="1133" spans="1:21" x14ac:dyDescent="0.25">
      <c r="A1133" t="s">
        <v>6619</v>
      </c>
      <c r="B1133" s="12">
        <v>43273</v>
      </c>
      <c r="C1133" t="s">
        <v>7423</v>
      </c>
      <c r="D1133" s="11">
        <v>46218.476736111101</v>
      </c>
      <c r="E1133" t="s">
        <v>7424</v>
      </c>
      <c r="F1133" t="s">
        <v>6415</v>
      </c>
      <c r="G1133" t="s">
        <v>7191</v>
      </c>
      <c r="H1133" t="s">
        <v>6514</v>
      </c>
      <c r="I1133" t="s">
        <v>65</v>
      </c>
      <c r="J1133" t="s">
        <v>67</v>
      </c>
      <c r="K1133" t="s">
        <v>7425</v>
      </c>
      <c r="L1133" t="s">
        <v>7183</v>
      </c>
      <c r="M1133" t="s">
        <v>7426</v>
      </c>
      <c r="N1133" t="s">
        <v>6761</v>
      </c>
      <c r="O1133" t="s">
        <v>6771</v>
      </c>
      <c r="P1133">
        <v>3619900</v>
      </c>
      <c r="Q1133" t="s">
        <v>31</v>
      </c>
      <c r="R1133" t="s">
        <v>6911</v>
      </c>
      <c r="S1133" s="12"/>
      <c r="T1133" s="13"/>
      <c r="U1133" t="s">
        <v>6636</v>
      </c>
    </row>
    <row r="1134" spans="1:21" x14ac:dyDescent="0.25">
      <c r="A1134" t="s">
        <v>6619</v>
      </c>
      <c r="B1134" s="12">
        <v>43273</v>
      </c>
      <c r="C1134" t="s">
        <v>7423</v>
      </c>
      <c r="D1134" s="11">
        <v>46218.476736111101</v>
      </c>
      <c r="E1134" t="s">
        <v>7424</v>
      </c>
      <c r="F1134" t="s">
        <v>6415</v>
      </c>
      <c r="G1134" t="s">
        <v>7192</v>
      </c>
      <c r="H1134" t="s">
        <v>6514</v>
      </c>
      <c r="I1134" t="s">
        <v>65</v>
      </c>
      <c r="J1134" t="s">
        <v>67</v>
      </c>
      <c r="K1134" t="s">
        <v>7425</v>
      </c>
      <c r="L1134" t="s">
        <v>7183</v>
      </c>
      <c r="M1134" t="s">
        <v>7426</v>
      </c>
      <c r="N1134" t="s">
        <v>6761</v>
      </c>
      <c r="O1134" t="s">
        <v>6771</v>
      </c>
      <c r="P1134">
        <v>3619900</v>
      </c>
      <c r="Q1134" t="s">
        <v>31</v>
      </c>
      <c r="R1134" t="s">
        <v>6911</v>
      </c>
      <c r="S1134" s="12"/>
      <c r="T1134" s="13"/>
      <c r="U1134" t="s">
        <v>6636</v>
      </c>
    </row>
    <row r="1135" spans="1:21" x14ac:dyDescent="0.25">
      <c r="A1135" t="s">
        <v>6619</v>
      </c>
      <c r="B1135" s="12">
        <v>43273</v>
      </c>
      <c r="C1135" t="s">
        <v>7423</v>
      </c>
      <c r="D1135" s="11">
        <v>46218.476736111101</v>
      </c>
      <c r="E1135" t="s">
        <v>7424</v>
      </c>
      <c r="F1135" t="s">
        <v>6415</v>
      </c>
      <c r="G1135" t="s">
        <v>7193</v>
      </c>
      <c r="H1135" t="s">
        <v>6514</v>
      </c>
      <c r="I1135" t="s">
        <v>65</v>
      </c>
      <c r="J1135" t="s">
        <v>67</v>
      </c>
      <c r="K1135" t="s">
        <v>7425</v>
      </c>
      <c r="L1135" t="s">
        <v>7183</v>
      </c>
      <c r="M1135" t="s">
        <v>7426</v>
      </c>
      <c r="N1135" t="s">
        <v>6761</v>
      </c>
      <c r="O1135" t="s">
        <v>6771</v>
      </c>
      <c r="P1135">
        <v>3619900</v>
      </c>
      <c r="Q1135" t="s">
        <v>31</v>
      </c>
      <c r="R1135" t="s">
        <v>6911</v>
      </c>
      <c r="S1135" s="12"/>
      <c r="T1135" s="13"/>
      <c r="U1135" t="s">
        <v>6636</v>
      </c>
    </row>
    <row r="1136" spans="1:21" x14ac:dyDescent="0.25">
      <c r="A1136" t="s">
        <v>6619</v>
      </c>
      <c r="B1136" s="12">
        <v>43273</v>
      </c>
      <c r="C1136" t="s">
        <v>7423</v>
      </c>
      <c r="D1136" s="11">
        <v>46218.476736111101</v>
      </c>
      <c r="E1136" t="s">
        <v>7424</v>
      </c>
      <c r="F1136" t="s">
        <v>6415</v>
      </c>
      <c r="G1136" t="s">
        <v>7194</v>
      </c>
      <c r="H1136" t="s">
        <v>6514</v>
      </c>
      <c r="I1136" t="s">
        <v>65</v>
      </c>
      <c r="J1136" t="s">
        <v>67</v>
      </c>
      <c r="K1136" t="s">
        <v>7425</v>
      </c>
      <c r="L1136" t="s">
        <v>7183</v>
      </c>
      <c r="M1136" t="s">
        <v>7426</v>
      </c>
      <c r="N1136" t="s">
        <v>6761</v>
      </c>
      <c r="O1136" t="s">
        <v>6771</v>
      </c>
      <c r="P1136">
        <v>3619900</v>
      </c>
      <c r="Q1136" t="s">
        <v>31</v>
      </c>
      <c r="R1136" t="s">
        <v>6911</v>
      </c>
      <c r="S1136" s="12"/>
      <c r="T1136" s="13"/>
      <c r="U1136" t="s">
        <v>6636</v>
      </c>
    </row>
    <row r="1137" spans="1:21" x14ac:dyDescent="0.25">
      <c r="A1137" t="s">
        <v>6619</v>
      </c>
      <c r="B1137" s="12">
        <v>43273</v>
      </c>
      <c r="C1137" t="s">
        <v>7423</v>
      </c>
      <c r="D1137" s="11">
        <v>46218.476736111101</v>
      </c>
      <c r="E1137" t="s">
        <v>7424</v>
      </c>
      <c r="F1137" t="s">
        <v>6415</v>
      </c>
      <c r="G1137" t="s">
        <v>7195</v>
      </c>
      <c r="H1137" t="s">
        <v>6514</v>
      </c>
      <c r="I1137" t="s">
        <v>65</v>
      </c>
      <c r="J1137" t="s">
        <v>67</v>
      </c>
      <c r="K1137" t="s">
        <v>7425</v>
      </c>
      <c r="L1137" t="s">
        <v>7183</v>
      </c>
      <c r="M1137" t="s">
        <v>7426</v>
      </c>
      <c r="N1137" t="s">
        <v>6761</v>
      </c>
      <c r="O1137" t="s">
        <v>6771</v>
      </c>
      <c r="P1137">
        <v>3619900</v>
      </c>
      <c r="Q1137" t="s">
        <v>31</v>
      </c>
      <c r="R1137" t="s">
        <v>6911</v>
      </c>
      <c r="S1137" s="12"/>
      <c r="T1137" s="13"/>
      <c r="U1137" t="s">
        <v>6636</v>
      </c>
    </row>
    <row r="1138" spans="1:21" x14ac:dyDescent="0.25">
      <c r="A1138" t="s">
        <v>6619</v>
      </c>
      <c r="B1138" s="12">
        <v>43278</v>
      </c>
      <c r="C1138" t="s">
        <v>7387</v>
      </c>
      <c r="D1138" s="11">
        <v>46218.518634259301</v>
      </c>
      <c r="E1138" t="s">
        <v>7388</v>
      </c>
      <c r="F1138" t="s">
        <v>6415</v>
      </c>
      <c r="G1138" t="s">
        <v>7214</v>
      </c>
      <c r="H1138" t="s">
        <v>6514</v>
      </c>
      <c r="I1138" t="s">
        <v>55</v>
      </c>
      <c r="J1138" t="s">
        <v>44</v>
      </c>
      <c r="K1138" t="s">
        <v>7389</v>
      </c>
      <c r="L1138" t="s">
        <v>7216</v>
      </c>
      <c r="M1138" t="s">
        <v>7390</v>
      </c>
      <c r="N1138" t="s">
        <v>7305</v>
      </c>
      <c r="O1138" t="s">
        <v>7391</v>
      </c>
      <c r="P1138">
        <v>430000</v>
      </c>
      <c r="Q1138" t="s">
        <v>6636</v>
      </c>
      <c r="R1138" t="s">
        <v>6636</v>
      </c>
      <c r="S1138" s="12"/>
      <c r="T1138" s="13"/>
      <c r="U1138" t="s">
        <v>6708</v>
      </c>
    </row>
    <row r="1139" spans="1:21" x14ac:dyDescent="0.25">
      <c r="A1139" t="s">
        <v>6619</v>
      </c>
      <c r="B1139" s="12">
        <v>43278</v>
      </c>
      <c r="C1139" t="s">
        <v>7387</v>
      </c>
      <c r="D1139" s="11">
        <v>46218.518634259301</v>
      </c>
      <c r="E1139" t="s">
        <v>7388</v>
      </c>
      <c r="F1139" t="s">
        <v>6415</v>
      </c>
      <c r="G1139" t="s">
        <v>7220</v>
      </c>
      <c r="H1139" t="s">
        <v>6514</v>
      </c>
      <c r="I1139" t="s">
        <v>55</v>
      </c>
      <c r="J1139" t="s">
        <v>44</v>
      </c>
      <c r="K1139" t="s">
        <v>7389</v>
      </c>
      <c r="L1139" t="s">
        <v>7216</v>
      </c>
      <c r="M1139" t="s">
        <v>7390</v>
      </c>
      <c r="N1139" t="s">
        <v>7305</v>
      </c>
      <c r="O1139" t="s">
        <v>7391</v>
      </c>
      <c r="P1139">
        <v>430000</v>
      </c>
      <c r="Q1139" t="s">
        <v>6636</v>
      </c>
      <c r="R1139" t="s">
        <v>6636</v>
      </c>
      <c r="S1139" s="12"/>
      <c r="T1139" s="13"/>
      <c r="U1139" t="s">
        <v>6708</v>
      </c>
    </row>
    <row r="1140" spans="1:21" x14ac:dyDescent="0.25">
      <c r="A1140" t="s">
        <v>6619</v>
      </c>
      <c r="B1140" s="12">
        <v>43278</v>
      </c>
      <c r="C1140" t="s">
        <v>7387</v>
      </c>
      <c r="D1140" s="11">
        <v>46218.518634259301</v>
      </c>
      <c r="E1140" t="s">
        <v>7388</v>
      </c>
      <c r="F1140" t="s">
        <v>6415</v>
      </c>
      <c r="G1140" t="s">
        <v>7221</v>
      </c>
      <c r="H1140" t="s">
        <v>6514</v>
      </c>
      <c r="I1140" t="s">
        <v>55</v>
      </c>
      <c r="J1140" t="s">
        <v>44</v>
      </c>
      <c r="K1140" t="s">
        <v>7389</v>
      </c>
      <c r="L1140" t="s">
        <v>7216</v>
      </c>
      <c r="M1140" t="s">
        <v>7390</v>
      </c>
      <c r="N1140" t="s">
        <v>7305</v>
      </c>
      <c r="O1140" t="s">
        <v>7391</v>
      </c>
      <c r="P1140">
        <v>430000</v>
      </c>
      <c r="Q1140" t="s">
        <v>6636</v>
      </c>
      <c r="R1140" t="s">
        <v>6636</v>
      </c>
      <c r="S1140" s="12"/>
      <c r="T1140" s="13"/>
      <c r="U1140" t="s">
        <v>6708</v>
      </c>
    </row>
    <row r="1141" spans="1:21" x14ac:dyDescent="0.25">
      <c r="A1141" t="s">
        <v>6619</v>
      </c>
      <c r="B1141" s="12">
        <v>43278</v>
      </c>
      <c r="C1141" t="s">
        <v>7387</v>
      </c>
      <c r="D1141" s="11">
        <v>46218.518634259301</v>
      </c>
      <c r="E1141" t="s">
        <v>7388</v>
      </c>
      <c r="F1141" t="s">
        <v>6415</v>
      </c>
      <c r="G1141" t="s">
        <v>7222</v>
      </c>
      <c r="H1141" t="s">
        <v>6514</v>
      </c>
      <c r="I1141" t="s">
        <v>55</v>
      </c>
      <c r="J1141" t="s">
        <v>44</v>
      </c>
      <c r="K1141" t="s">
        <v>7389</v>
      </c>
      <c r="L1141" t="s">
        <v>7216</v>
      </c>
      <c r="M1141" t="s">
        <v>7390</v>
      </c>
      <c r="N1141" t="s">
        <v>7305</v>
      </c>
      <c r="O1141" t="s">
        <v>7391</v>
      </c>
      <c r="P1141">
        <v>430000</v>
      </c>
      <c r="Q1141" t="s">
        <v>6636</v>
      </c>
      <c r="R1141" t="s">
        <v>6636</v>
      </c>
      <c r="S1141" s="12"/>
      <c r="T1141" s="13"/>
      <c r="U1141" t="s">
        <v>6708</v>
      </c>
    </row>
    <row r="1142" spans="1:21" x14ac:dyDescent="0.25">
      <c r="A1142" t="s">
        <v>6619</v>
      </c>
      <c r="B1142" s="12">
        <v>43278</v>
      </c>
      <c r="C1142" t="s">
        <v>7387</v>
      </c>
      <c r="D1142" s="11">
        <v>46218.518634259301</v>
      </c>
      <c r="E1142" t="s">
        <v>7388</v>
      </c>
      <c r="F1142" t="s">
        <v>6415</v>
      </c>
      <c r="G1142" t="s">
        <v>7223</v>
      </c>
      <c r="H1142" t="s">
        <v>6514</v>
      </c>
      <c r="I1142" t="s">
        <v>55</v>
      </c>
      <c r="J1142" t="s">
        <v>44</v>
      </c>
      <c r="K1142" t="s">
        <v>7389</v>
      </c>
      <c r="L1142" t="s">
        <v>7216</v>
      </c>
      <c r="M1142" t="s">
        <v>7390</v>
      </c>
      <c r="N1142" t="s">
        <v>7305</v>
      </c>
      <c r="O1142" t="s">
        <v>7391</v>
      </c>
      <c r="P1142">
        <v>430000</v>
      </c>
      <c r="Q1142" t="s">
        <v>6636</v>
      </c>
      <c r="R1142" t="s">
        <v>6636</v>
      </c>
      <c r="S1142" s="12"/>
      <c r="T1142" s="13"/>
      <c r="U1142" t="s">
        <v>6708</v>
      </c>
    </row>
    <row r="1143" spans="1:21" x14ac:dyDescent="0.25">
      <c r="A1143" t="s">
        <v>6619</v>
      </c>
      <c r="B1143" s="12">
        <v>43278</v>
      </c>
      <c r="C1143" t="s">
        <v>7387</v>
      </c>
      <c r="D1143" s="11">
        <v>46218.518634259301</v>
      </c>
      <c r="E1143" t="s">
        <v>7388</v>
      </c>
      <c r="F1143" t="s">
        <v>6415</v>
      </c>
      <c r="G1143" t="s">
        <v>7224</v>
      </c>
      <c r="H1143" t="s">
        <v>6514</v>
      </c>
      <c r="I1143" t="s">
        <v>55</v>
      </c>
      <c r="J1143" t="s">
        <v>44</v>
      </c>
      <c r="K1143" t="s">
        <v>7389</v>
      </c>
      <c r="L1143" t="s">
        <v>7216</v>
      </c>
      <c r="M1143" t="s">
        <v>7390</v>
      </c>
      <c r="N1143" t="s">
        <v>7305</v>
      </c>
      <c r="O1143" t="s">
        <v>7391</v>
      </c>
      <c r="P1143">
        <v>430000</v>
      </c>
      <c r="Q1143" t="s">
        <v>6636</v>
      </c>
      <c r="R1143" t="s">
        <v>6636</v>
      </c>
      <c r="S1143" s="12"/>
      <c r="T1143" s="13"/>
      <c r="U1143" t="s">
        <v>6708</v>
      </c>
    </row>
    <row r="1144" spans="1:21" x14ac:dyDescent="0.25">
      <c r="A1144" t="s">
        <v>6619</v>
      </c>
      <c r="B1144" s="12">
        <v>43278</v>
      </c>
      <c r="C1144" t="s">
        <v>7387</v>
      </c>
      <c r="D1144" s="11">
        <v>46218.518634259301</v>
      </c>
      <c r="E1144" t="s">
        <v>7388</v>
      </c>
      <c r="F1144" t="s">
        <v>6415</v>
      </c>
      <c r="G1144" t="s">
        <v>7225</v>
      </c>
      <c r="H1144" t="s">
        <v>6514</v>
      </c>
      <c r="I1144" t="s">
        <v>55</v>
      </c>
      <c r="J1144" t="s">
        <v>44</v>
      </c>
      <c r="K1144" t="s">
        <v>7389</v>
      </c>
      <c r="L1144" t="s">
        <v>7216</v>
      </c>
      <c r="M1144" t="s">
        <v>7390</v>
      </c>
      <c r="N1144" t="s">
        <v>7305</v>
      </c>
      <c r="O1144" t="s">
        <v>7391</v>
      </c>
      <c r="P1144">
        <v>430000</v>
      </c>
      <c r="Q1144" t="s">
        <v>6636</v>
      </c>
      <c r="R1144" t="s">
        <v>6636</v>
      </c>
      <c r="S1144" s="12"/>
      <c r="T1144" s="13"/>
      <c r="U1144" t="s">
        <v>6708</v>
      </c>
    </row>
    <row r="1145" spans="1:21" x14ac:dyDescent="0.25">
      <c r="A1145" t="s">
        <v>6619</v>
      </c>
      <c r="B1145" s="12">
        <v>43278</v>
      </c>
      <c r="C1145" t="s">
        <v>7387</v>
      </c>
      <c r="D1145" s="11">
        <v>46218.518634259301</v>
      </c>
      <c r="E1145" t="s">
        <v>7388</v>
      </c>
      <c r="F1145" t="s">
        <v>6415</v>
      </c>
      <c r="G1145" t="s">
        <v>7226</v>
      </c>
      <c r="H1145" t="s">
        <v>6514</v>
      </c>
      <c r="I1145" t="s">
        <v>55</v>
      </c>
      <c r="J1145" t="s">
        <v>44</v>
      </c>
      <c r="K1145" t="s">
        <v>7389</v>
      </c>
      <c r="L1145" t="s">
        <v>7216</v>
      </c>
      <c r="M1145" t="s">
        <v>7390</v>
      </c>
      <c r="N1145" t="s">
        <v>7305</v>
      </c>
      <c r="O1145" t="s">
        <v>7391</v>
      </c>
      <c r="P1145">
        <v>430000</v>
      </c>
      <c r="Q1145" t="s">
        <v>6636</v>
      </c>
      <c r="R1145" t="s">
        <v>6636</v>
      </c>
      <c r="S1145" s="12"/>
      <c r="T1145" s="13"/>
      <c r="U1145" t="s">
        <v>6708</v>
      </c>
    </row>
    <row r="1146" spans="1:21" x14ac:dyDescent="0.25">
      <c r="A1146" t="s">
        <v>6637</v>
      </c>
      <c r="B1146" s="12">
        <v>43295</v>
      </c>
      <c r="C1146" t="s">
        <v>7433</v>
      </c>
      <c r="D1146" s="11">
        <v>46218.719085648103</v>
      </c>
      <c r="E1146" t="s">
        <v>7434</v>
      </c>
      <c r="F1146" t="s">
        <v>6415</v>
      </c>
      <c r="G1146" t="s">
        <v>7214</v>
      </c>
      <c r="H1146" t="s">
        <v>6514</v>
      </c>
      <c r="I1146" t="s">
        <v>6636</v>
      </c>
      <c r="J1146" t="s">
        <v>6640</v>
      </c>
      <c r="K1146" t="s">
        <v>7389</v>
      </c>
      <c r="L1146" t="s">
        <v>7216</v>
      </c>
      <c r="M1146" t="s">
        <v>7390</v>
      </c>
      <c r="N1146" t="s">
        <v>7305</v>
      </c>
      <c r="O1146" t="s">
        <v>7391</v>
      </c>
      <c r="P1146">
        <v>430000</v>
      </c>
      <c r="Q1146" t="s">
        <v>6636</v>
      </c>
      <c r="R1146" t="s">
        <v>6636</v>
      </c>
      <c r="S1146" s="12"/>
      <c r="T1146" s="13"/>
      <c r="U1146" t="s">
        <v>6629</v>
      </c>
    </row>
    <row r="1147" spans="1:21" x14ac:dyDescent="0.25">
      <c r="A1147" t="s">
        <v>6637</v>
      </c>
      <c r="B1147" s="12">
        <v>43295</v>
      </c>
      <c r="C1147" t="s">
        <v>7433</v>
      </c>
      <c r="D1147" s="11">
        <v>46218.719085648103</v>
      </c>
      <c r="E1147" t="s">
        <v>7434</v>
      </c>
      <c r="F1147" t="s">
        <v>6415</v>
      </c>
      <c r="G1147" t="s">
        <v>7220</v>
      </c>
      <c r="H1147" t="s">
        <v>6514</v>
      </c>
      <c r="I1147" t="s">
        <v>6636</v>
      </c>
      <c r="J1147" t="s">
        <v>6640</v>
      </c>
      <c r="K1147" t="s">
        <v>7389</v>
      </c>
      <c r="L1147" t="s">
        <v>7216</v>
      </c>
      <c r="M1147" t="s">
        <v>7390</v>
      </c>
      <c r="N1147" t="s">
        <v>7305</v>
      </c>
      <c r="O1147" t="s">
        <v>7391</v>
      </c>
      <c r="P1147">
        <v>430000</v>
      </c>
      <c r="Q1147" t="s">
        <v>6636</v>
      </c>
      <c r="R1147" t="s">
        <v>6636</v>
      </c>
      <c r="S1147" s="12"/>
      <c r="T1147" s="13"/>
      <c r="U1147" t="s">
        <v>6629</v>
      </c>
    </row>
    <row r="1148" spans="1:21" x14ac:dyDescent="0.25">
      <c r="A1148" t="s">
        <v>6637</v>
      </c>
      <c r="B1148" s="12">
        <v>43295</v>
      </c>
      <c r="C1148" t="s">
        <v>7433</v>
      </c>
      <c r="D1148" s="11">
        <v>46218.719085648103</v>
      </c>
      <c r="E1148" t="s">
        <v>7434</v>
      </c>
      <c r="F1148" t="s">
        <v>6415</v>
      </c>
      <c r="G1148" t="s">
        <v>7221</v>
      </c>
      <c r="H1148" t="s">
        <v>6514</v>
      </c>
      <c r="I1148" t="s">
        <v>6636</v>
      </c>
      <c r="J1148" t="s">
        <v>6640</v>
      </c>
      <c r="K1148" t="s">
        <v>7389</v>
      </c>
      <c r="L1148" t="s">
        <v>7216</v>
      </c>
      <c r="M1148" t="s">
        <v>7390</v>
      </c>
      <c r="N1148" t="s">
        <v>7305</v>
      </c>
      <c r="O1148" t="s">
        <v>7391</v>
      </c>
      <c r="P1148">
        <v>430000</v>
      </c>
      <c r="Q1148" t="s">
        <v>6636</v>
      </c>
      <c r="R1148" t="s">
        <v>6636</v>
      </c>
      <c r="S1148" s="12"/>
      <c r="T1148" s="13"/>
      <c r="U1148" t="s">
        <v>6629</v>
      </c>
    </row>
    <row r="1149" spans="1:21" x14ac:dyDescent="0.25">
      <c r="A1149" t="s">
        <v>6637</v>
      </c>
      <c r="B1149" s="12">
        <v>43295</v>
      </c>
      <c r="C1149" t="s">
        <v>7433</v>
      </c>
      <c r="D1149" s="11">
        <v>46218.719085648103</v>
      </c>
      <c r="E1149" t="s">
        <v>7434</v>
      </c>
      <c r="F1149" t="s">
        <v>6415</v>
      </c>
      <c r="G1149" t="s">
        <v>7222</v>
      </c>
      <c r="H1149" t="s">
        <v>6514</v>
      </c>
      <c r="I1149" t="s">
        <v>6636</v>
      </c>
      <c r="J1149" t="s">
        <v>6640</v>
      </c>
      <c r="K1149" t="s">
        <v>7389</v>
      </c>
      <c r="L1149" t="s">
        <v>7216</v>
      </c>
      <c r="M1149" t="s">
        <v>7390</v>
      </c>
      <c r="N1149" t="s">
        <v>7305</v>
      </c>
      <c r="O1149" t="s">
        <v>7391</v>
      </c>
      <c r="P1149">
        <v>430000</v>
      </c>
      <c r="Q1149" t="s">
        <v>6636</v>
      </c>
      <c r="R1149" t="s">
        <v>6636</v>
      </c>
      <c r="S1149" s="12"/>
      <c r="T1149" s="13"/>
      <c r="U1149" t="s">
        <v>6629</v>
      </c>
    </row>
    <row r="1150" spans="1:21" x14ac:dyDescent="0.25">
      <c r="A1150" t="s">
        <v>6637</v>
      </c>
      <c r="B1150" s="12">
        <v>43295</v>
      </c>
      <c r="C1150" t="s">
        <v>7433</v>
      </c>
      <c r="D1150" s="11">
        <v>46218.719085648103</v>
      </c>
      <c r="E1150" t="s">
        <v>7434</v>
      </c>
      <c r="F1150" t="s">
        <v>6415</v>
      </c>
      <c r="G1150" t="s">
        <v>7223</v>
      </c>
      <c r="H1150" t="s">
        <v>6514</v>
      </c>
      <c r="I1150" t="s">
        <v>6636</v>
      </c>
      <c r="J1150" t="s">
        <v>6640</v>
      </c>
      <c r="K1150" t="s">
        <v>7389</v>
      </c>
      <c r="L1150" t="s">
        <v>7216</v>
      </c>
      <c r="M1150" t="s">
        <v>7390</v>
      </c>
      <c r="N1150" t="s">
        <v>7305</v>
      </c>
      <c r="O1150" t="s">
        <v>7391</v>
      </c>
      <c r="P1150">
        <v>430000</v>
      </c>
      <c r="Q1150" t="s">
        <v>6636</v>
      </c>
      <c r="R1150" t="s">
        <v>6636</v>
      </c>
      <c r="S1150" s="12"/>
      <c r="T1150" s="13"/>
      <c r="U1150" t="s">
        <v>6629</v>
      </c>
    </row>
    <row r="1151" spans="1:21" x14ac:dyDescent="0.25">
      <c r="A1151" t="s">
        <v>6637</v>
      </c>
      <c r="B1151" s="12">
        <v>43295</v>
      </c>
      <c r="C1151" t="s">
        <v>7433</v>
      </c>
      <c r="D1151" s="11">
        <v>46218.719085648103</v>
      </c>
      <c r="E1151" t="s">
        <v>7434</v>
      </c>
      <c r="F1151" t="s">
        <v>6415</v>
      </c>
      <c r="G1151" t="s">
        <v>7224</v>
      </c>
      <c r="H1151" t="s">
        <v>6514</v>
      </c>
      <c r="I1151" t="s">
        <v>6636</v>
      </c>
      <c r="J1151" t="s">
        <v>6640</v>
      </c>
      <c r="K1151" t="s">
        <v>7389</v>
      </c>
      <c r="L1151" t="s">
        <v>7216</v>
      </c>
      <c r="M1151" t="s">
        <v>7390</v>
      </c>
      <c r="N1151" t="s">
        <v>7305</v>
      </c>
      <c r="O1151" t="s">
        <v>7391</v>
      </c>
      <c r="P1151">
        <v>430000</v>
      </c>
      <c r="Q1151" t="s">
        <v>6636</v>
      </c>
      <c r="R1151" t="s">
        <v>6636</v>
      </c>
      <c r="S1151" s="12"/>
      <c r="T1151" s="13"/>
      <c r="U1151" t="s">
        <v>6629</v>
      </c>
    </row>
    <row r="1152" spans="1:21" x14ac:dyDescent="0.25">
      <c r="A1152" t="s">
        <v>6637</v>
      </c>
      <c r="B1152" s="12">
        <v>43295</v>
      </c>
      <c r="C1152" t="s">
        <v>7433</v>
      </c>
      <c r="D1152" s="11">
        <v>46218.719085648103</v>
      </c>
      <c r="E1152" t="s">
        <v>7434</v>
      </c>
      <c r="F1152" t="s">
        <v>6415</v>
      </c>
      <c r="G1152" t="s">
        <v>7225</v>
      </c>
      <c r="H1152" t="s">
        <v>6514</v>
      </c>
      <c r="I1152" t="s">
        <v>6636</v>
      </c>
      <c r="J1152" t="s">
        <v>6640</v>
      </c>
      <c r="K1152" t="s">
        <v>7389</v>
      </c>
      <c r="L1152" t="s">
        <v>7216</v>
      </c>
      <c r="M1152" t="s">
        <v>7390</v>
      </c>
      <c r="N1152" t="s">
        <v>7305</v>
      </c>
      <c r="O1152" t="s">
        <v>7391</v>
      </c>
      <c r="P1152">
        <v>430000</v>
      </c>
      <c r="Q1152" t="s">
        <v>6636</v>
      </c>
      <c r="R1152" t="s">
        <v>6636</v>
      </c>
      <c r="S1152" s="12"/>
      <c r="T1152" s="13"/>
      <c r="U1152" t="s">
        <v>6629</v>
      </c>
    </row>
    <row r="1153" spans="1:21" x14ac:dyDescent="0.25">
      <c r="A1153" t="s">
        <v>6637</v>
      </c>
      <c r="B1153" s="12">
        <v>43295</v>
      </c>
      <c r="C1153" t="s">
        <v>7433</v>
      </c>
      <c r="D1153" s="11">
        <v>46218.719085648103</v>
      </c>
      <c r="E1153" t="s">
        <v>7434</v>
      </c>
      <c r="F1153" t="s">
        <v>6415</v>
      </c>
      <c r="G1153" t="s">
        <v>7226</v>
      </c>
      <c r="H1153" t="s">
        <v>6514</v>
      </c>
      <c r="I1153" t="s">
        <v>6636</v>
      </c>
      <c r="J1153" t="s">
        <v>6640</v>
      </c>
      <c r="K1153" t="s">
        <v>7389</v>
      </c>
      <c r="L1153" t="s">
        <v>7216</v>
      </c>
      <c r="M1153" t="s">
        <v>7390</v>
      </c>
      <c r="N1153" t="s">
        <v>7305</v>
      </c>
      <c r="O1153" t="s">
        <v>7391</v>
      </c>
      <c r="P1153">
        <v>430000</v>
      </c>
      <c r="Q1153" t="s">
        <v>6636</v>
      </c>
      <c r="R1153" t="s">
        <v>6636</v>
      </c>
      <c r="S1153" s="12"/>
      <c r="T1153" s="13"/>
      <c r="U1153" t="s">
        <v>6629</v>
      </c>
    </row>
    <row r="1154" spans="1:21" x14ac:dyDescent="0.25">
      <c r="A1154" t="s">
        <v>6619</v>
      </c>
      <c r="B1154" s="12">
        <v>43295</v>
      </c>
      <c r="C1154" t="s">
        <v>7433</v>
      </c>
      <c r="D1154" s="11">
        <v>46218.719085648103</v>
      </c>
      <c r="E1154" t="s">
        <v>7434</v>
      </c>
      <c r="F1154" t="s">
        <v>6415</v>
      </c>
      <c r="G1154" t="s">
        <v>7214</v>
      </c>
      <c r="H1154" t="s">
        <v>6514</v>
      </c>
      <c r="I1154" t="s">
        <v>6636</v>
      </c>
      <c r="J1154" t="s">
        <v>6640</v>
      </c>
      <c r="K1154" t="s">
        <v>7389</v>
      </c>
      <c r="L1154" t="s">
        <v>7216</v>
      </c>
      <c r="M1154" t="s">
        <v>7390</v>
      </c>
      <c r="N1154" t="s">
        <v>7305</v>
      </c>
      <c r="O1154" t="s">
        <v>7391</v>
      </c>
      <c r="P1154">
        <v>430000</v>
      </c>
      <c r="Q1154" t="s">
        <v>6636</v>
      </c>
      <c r="R1154" t="s">
        <v>6636</v>
      </c>
      <c r="S1154" s="12"/>
      <c r="T1154" s="13"/>
      <c r="U1154" t="s">
        <v>6629</v>
      </c>
    </row>
    <row r="1155" spans="1:21" x14ac:dyDescent="0.25">
      <c r="A1155" t="s">
        <v>6619</v>
      </c>
      <c r="B1155" s="12">
        <v>43295</v>
      </c>
      <c r="C1155" t="s">
        <v>7433</v>
      </c>
      <c r="D1155" s="11">
        <v>46218.719085648103</v>
      </c>
      <c r="E1155" t="s">
        <v>7434</v>
      </c>
      <c r="F1155" t="s">
        <v>6415</v>
      </c>
      <c r="G1155" t="s">
        <v>7220</v>
      </c>
      <c r="H1155" t="s">
        <v>6514</v>
      </c>
      <c r="I1155" t="s">
        <v>6636</v>
      </c>
      <c r="J1155" t="s">
        <v>6640</v>
      </c>
      <c r="K1155" t="s">
        <v>7389</v>
      </c>
      <c r="L1155" t="s">
        <v>7216</v>
      </c>
      <c r="M1155" t="s">
        <v>7390</v>
      </c>
      <c r="N1155" t="s">
        <v>7305</v>
      </c>
      <c r="O1155" t="s">
        <v>7391</v>
      </c>
      <c r="P1155">
        <v>430000</v>
      </c>
      <c r="Q1155" t="s">
        <v>6636</v>
      </c>
      <c r="R1155" t="s">
        <v>6636</v>
      </c>
      <c r="S1155" s="12"/>
      <c r="T1155" s="13"/>
      <c r="U1155" t="s">
        <v>6629</v>
      </c>
    </row>
    <row r="1156" spans="1:21" x14ac:dyDescent="0.25">
      <c r="A1156" t="s">
        <v>6619</v>
      </c>
      <c r="B1156" s="12">
        <v>43295</v>
      </c>
      <c r="C1156" t="s">
        <v>7433</v>
      </c>
      <c r="D1156" s="11">
        <v>46218.719085648103</v>
      </c>
      <c r="E1156" t="s">
        <v>7434</v>
      </c>
      <c r="F1156" t="s">
        <v>6415</v>
      </c>
      <c r="G1156" t="s">
        <v>7221</v>
      </c>
      <c r="H1156" t="s">
        <v>6514</v>
      </c>
      <c r="I1156" t="s">
        <v>6636</v>
      </c>
      <c r="J1156" t="s">
        <v>6640</v>
      </c>
      <c r="K1156" t="s">
        <v>7389</v>
      </c>
      <c r="L1156" t="s">
        <v>7216</v>
      </c>
      <c r="M1156" t="s">
        <v>7390</v>
      </c>
      <c r="N1156" t="s">
        <v>7305</v>
      </c>
      <c r="O1156" t="s">
        <v>7391</v>
      </c>
      <c r="P1156">
        <v>430000</v>
      </c>
      <c r="Q1156" t="s">
        <v>6636</v>
      </c>
      <c r="R1156" t="s">
        <v>6636</v>
      </c>
      <c r="S1156" s="12"/>
      <c r="T1156" s="13"/>
      <c r="U1156" t="s">
        <v>6629</v>
      </c>
    </row>
    <row r="1157" spans="1:21" x14ac:dyDescent="0.25">
      <c r="A1157" t="s">
        <v>6619</v>
      </c>
      <c r="B1157" s="12">
        <v>43295</v>
      </c>
      <c r="C1157" t="s">
        <v>7433</v>
      </c>
      <c r="D1157" s="11">
        <v>46218.719085648103</v>
      </c>
      <c r="E1157" t="s">
        <v>7434</v>
      </c>
      <c r="F1157" t="s">
        <v>6415</v>
      </c>
      <c r="G1157" t="s">
        <v>7222</v>
      </c>
      <c r="H1157" t="s">
        <v>6514</v>
      </c>
      <c r="I1157" t="s">
        <v>6636</v>
      </c>
      <c r="J1157" t="s">
        <v>6640</v>
      </c>
      <c r="K1157" t="s">
        <v>7389</v>
      </c>
      <c r="L1157" t="s">
        <v>7216</v>
      </c>
      <c r="M1157" t="s">
        <v>7390</v>
      </c>
      <c r="N1157" t="s">
        <v>7305</v>
      </c>
      <c r="O1157" t="s">
        <v>7391</v>
      </c>
      <c r="P1157">
        <v>430000</v>
      </c>
      <c r="Q1157" t="s">
        <v>6636</v>
      </c>
      <c r="R1157" t="s">
        <v>6636</v>
      </c>
      <c r="S1157" s="12"/>
      <c r="T1157" s="13"/>
      <c r="U1157" t="s">
        <v>6629</v>
      </c>
    </row>
    <row r="1158" spans="1:21" x14ac:dyDescent="0.25">
      <c r="A1158" t="s">
        <v>6619</v>
      </c>
      <c r="B1158" s="12">
        <v>43295</v>
      </c>
      <c r="C1158" t="s">
        <v>7433</v>
      </c>
      <c r="D1158" s="11">
        <v>46218.719085648103</v>
      </c>
      <c r="E1158" t="s">
        <v>7434</v>
      </c>
      <c r="F1158" t="s">
        <v>6415</v>
      </c>
      <c r="G1158" t="s">
        <v>7223</v>
      </c>
      <c r="H1158" t="s">
        <v>6514</v>
      </c>
      <c r="I1158" t="s">
        <v>6636</v>
      </c>
      <c r="J1158" t="s">
        <v>6640</v>
      </c>
      <c r="K1158" t="s">
        <v>7389</v>
      </c>
      <c r="L1158" t="s">
        <v>7216</v>
      </c>
      <c r="M1158" t="s">
        <v>7390</v>
      </c>
      <c r="N1158" t="s">
        <v>7305</v>
      </c>
      <c r="O1158" t="s">
        <v>7391</v>
      </c>
      <c r="P1158">
        <v>430000</v>
      </c>
      <c r="Q1158" t="s">
        <v>6636</v>
      </c>
      <c r="R1158" t="s">
        <v>6636</v>
      </c>
      <c r="S1158" s="12"/>
      <c r="T1158" s="13"/>
      <c r="U1158" t="s">
        <v>6629</v>
      </c>
    </row>
    <row r="1159" spans="1:21" x14ac:dyDescent="0.25">
      <c r="A1159" t="s">
        <v>6619</v>
      </c>
      <c r="B1159" s="12">
        <v>43295</v>
      </c>
      <c r="C1159" t="s">
        <v>7433</v>
      </c>
      <c r="D1159" s="11">
        <v>46218.719085648103</v>
      </c>
      <c r="E1159" t="s">
        <v>7434</v>
      </c>
      <c r="F1159" t="s">
        <v>6415</v>
      </c>
      <c r="G1159" t="s">
        <v>7224</v>
      </c>
      <c r="H1159" t="s">
        <v>6514</v>
      </c>
      <c r="I1159" t="s">
        <v>6636</v>
      </c>
      <c r="J1159" t="s">
        <v>6640</v>
      </c>
      <c r="K1159" t="s">
        <v>7389</v>
      </c>
      <c r="L1159" t="s">
        <v>7216</v>
      </c>
      <c r="M1159" t="s">
        <v>7390</v>
      </c>
      <c r="N1159" t="s">
        <v>7305</v>
      </c>
      <c r="O1159" t="s">
        <v>7391</v>
      </c>
      <c r="P1159">
        <v>430000</v>
      </c>
      <c r="Q1159" t="s">
        <v>6636</v>
      </c>
      <c r="R1159" t="s">
        <v>6636</v>
      </c>
      <c r="S1159" s="12"/>
      <c r="T1159" s="13"/>
      <c r="U1159" t="s">
        <v>6629</v>
      </c>
    </row>
    <row r="1160" spans="1:21" x14ac:dyDescent="0.25">
      <c r="A1160" t="s">
        <v>6619</v>
      </c>
      <c r="B1160" s="12">
        <v>43295</v>
      </c>
      <c r="C1160" t="s">
        <v>7433</v>
      </c>
      <c r="D1160" s="11">
        <v>46218.719085648103</v>
      </c>
      <c r="E1160" t="s">
        <v>7434</v>
      </c>
      <c r="F1160" t="s">
        <v>6415</v>
      </c>
      <c r="G1160" t="s">
        <v>7225</v>
      </c>
      <c r="H1160" t="s">
        <v>6514</v>
      </c>
      <c r="I1160" t="s">
        <v>6636</v>
      </c>
      <c r="J1160" t="s">
        <v>6640</v>
      </c>
      <c r="K1160" t="s">
        <v>7389</v>
      </c>
      <c r="L1160" t="s">
        <v>7216</v>
      </c>
      <c r="M1160" t="s">
        <v>7390</v>
      </c>
      <c r="N1160" t="s">
        <v>7305</v>
      </c>
      <c r="O1160" t="s">
        <v>7391</v>
      </c>
      <c r="P1160">
        <v>430000</v>
      </c>
      <c r="Q1160" t="s">
        <v>6636</v>
      </c>
      <c r="R1160" t="s">
        <v>6636</v>
      </c>
      <c r="S1160" s="12"/>
      <c r="T1160" s="13"/>
      <c r="U1160" t="s">
        <v>6629</v>
      </c>
    </row>
    <row r="1161" spans="1:21" x14ac:dyDescent="0.25">
      <c r="A1161" t="s">
        <v>6619</v>
      </c>
      <c r="B1161" s="12">
        <v>43295</v>
      </c>
      <c r="C1161" t="s">
        <v>7433</v>
      </c>
      <c r="D1161" s="11">
        <v>46218.719085648103</v>
      </c>
      <c r="E1161" t="s">
        <v>7434</v>
      </c>
      <c r="F1161" t="s">
        <v>6415</v>
      </c>
      <c r="G1161" t="s">
        <v>7226</v>
      </c>
      <c r="H1161" t="s">
        <v>6514</v>
      </c>
      <c r="I1161" t="s">
        <v>6636</v>
      </c>
      <c r="J1161" t="s">
        <v>6640</v>
      </c>
      <c r="K1161" t="s">
        <v>7389</v>
      </c>
      <c r="L1161" t="s">
        <v>7216</v>
      </c>
      <c r="M1161" t="s">
        <v>7390</v>
      </c>
      <c r="N1161" t="s">
        <v>7305</v>
      </c>
      <c r="O1161" t="s">
        <v>7391</v>
      </c>
      <c r="P1161">
        <v>430000</v>
      </c>
      <c r="Q1161" t="s">
        <v>6636</v>
      </c>
      <c r="R1161" t="s">
        <v>6636</v>
      </c>
      <c r="S1161" s="12"/>
      <c r="T1161" s="13"/>
      <c r="U1161" t="s">
        <v>6629</v>
      </c>
    </row>
    <row r="1162" spans="1:21" x14ac:dyDescent="0.25">
      <c r="A1162" t="s">
        <v>6637</v>
      </c>
      <c r="B1162" s="12">
        <v>43384</v>
      </c>
      <c r="C1162" t="s">
        <v>7435</v>
      </c>
      <c r="D1162" s="11">
        <v>46219.373495370397</v>
      </c>
      <c r="E1162" t="s">
        <v>7436</v>
      </c>
      <c r="F1162" t="s">
        <v>6415</v>
      </c>
      <c r="G1162" t="s">
        <v>7181</v>
      </c>
      <c r="H1162" t="s">
        <v>6514</v>
      </c>
      <c r="I1162" t="s">
        <v>65</v>
      </c>
      <c r="J1162" t="s">
        <v>67</v>
      </c>
      <c r="K1162" t="s">
        <v>7437</v>
      </c>
      <c r="L1162" t="s">
        <v>7183</v>
      </c>
      <c r="M1162" t="s">
        <v>7438</v>
      </c>
      <c r="N1162" t="s">
        <v>6761</v>
      </c>
      <c r="O1162" t="s">
        <v>6771</v>
      </c>
      <c r="P1162">
        <v>3619900</v>
      </c>
      <c r="Q1162" t="s">
        <v>6636</v>
      </c>
      <c r="R1162" t="s">
        <v>6636</v>
      </c>
      <c r="S1162" s="12"/>
      <c r="T1162" s="13"/>
      <c r="U1162" t="s">
        <v>6636</v>
      </c>
    </row>
    <row r="1163" spans="1:21" x14ac:dyDescent="0.25">
      <c r="A1163" t="s">
        <v>6637</v>
      </c>
      <c r="B1163" s="12">
        <v>43384</v>
      </c>
      <c r="C1163" t="s">
        <v>7435</v>
      </c>
      <c r="D1163" s="11">
        <v>46219.373495370397</v>
      </c>
      <c r="E1163" t="s">
        <v>7436</v>
      </c>
      <c r="F1163" t="s">
        <v>6415</v>
      </c>
      <c r="G1163" t="s">
        <v>7186</v>
      </c>
      <c r="H1163" t="s">
        <v>6514</v>
      </c>
      <c r="I1163" t="s">
        <v>65</v>
      </c>
      <c r="J1163" t="s">
        <v>67</v>
      </c>
      <c r="K1163" t="s">
        <v>7437</v>
      </c>
      <c r="L1163" t="s">
        <v>7183</v>
      </c>
      <c r="M1163" t="s">
        <v>7438</v>
      </c>
      <c r="N1163" t="s">
        <v>6761</v>
      </c>
      <c r="O1163" t="s">
        <v>6771</v>
      </c>
      <c r="P1163">
        <v>3619900</v>
      </c>
      <c r="Q1163" t="s">
        <v>6636</v>
      </c>
      <c r="R1163" t="s">
        <v>6636</v>
      </c>
      <c r="S1163" s="12"/>
      <c r="T1163" s="13"/>
      <c r="U1163" t="s">
        <v>6636</v>
      </c>
    </row>
    <row r="1164" spans="1:21" x14ac:dyDescent="0.25">
      <c r="A1164" t="s">
        <v>6637</v>
      </c>
      <c r="B1164" s="12">
        <v>43384</v>
      </c>
      <c r="C1164" t="s">
        <v>7435</v>
      </c>
      <c r="D1164" s="11">
        <v>46219.373495370397</v>
      </c>
      <c r="E1164" t="s">
        <v>7436</v>
      </c>
      <c r="F1164" t="s">
        <v>6415</v>
      </c>
      <c r="G1164" t="s">
        <v>7187</v>
      </c>
      <c r="H1164" t="s">
        <v>6514</v>
      </c>
      <c r="I1164" t="s">
        <v>65</v>
      </c>
      <c r="J1164" t="s">
        <v>67</v>
      </c>
      <c r="K1164" t="s">
        <v>7437</v>
      </c>
      <c r="L1164" t="s">
        <v>7183</v>
      </c>
      <c r="M1164" t="s">
        <v>7438</v>
      </c>
      <c r="N1164" t="s">
        <v>6761</v>
      </c>
      <c r="O1164" t="s">
        <v>6771</v>
      </c>
      <c r="P1164">
        <v>3619900</v>
      </c>
      <c r="Q1164" t="s">
        <v>6636</v>
      </c>
      <c r="R1164" t="s">
        <v>6636</v>
      </c>
      <c r="S1164" s="12"/>
      <c r="T1164" s="13"/>
      <c r="U1164" t="s">
        <v>6636</v>
      </c>
    </row>
    <row r="1165" spans="1:21" x14ac:dyDescent="0.25">
      <c r="A1165" t="s">
        <v>6637</v>
      </c>
      <c r="B1165" s="12">
        <v>43384</v>
      </c>
      <c r="C1165" t="s">
        <v>7435</v>
      </c>
      <c r="D1165" s="11">
        <v>46219.373495370397</v>
      </c>
      <c r="E1165" t="s">
        <v>7436</v>
      </c>
      <c r="F1165" t="s">
        <v>6415</v>
      </c>
      <c r="G1165" t="s">
        <v>7188</v>
      </c>
      <c r="H1165" t="s">
        <v>6514</v>
      </c>
      <c r="I1165" t="s">
        <v>65</v>
      </c>
      <c r="J1165" t="s">
        <v>67</v>
      </c>
      <c r="K1165" t="s">
        <v>7437</v>
      </c>
      <c r="L1165" t="s">
        <v>7183</v>
      </c>
      <c r="M1165" t="s">
        <v>7438</v>
      </c>
      <c r="N1165" t="s">
        <v>6761</v>
      </c>
      <c r="O1165" t="s">
        <v>6771</v>
      </c>
      <c r="P1165">
        <v>3619900</v>
      </c>
      <c r="Q1165" t="s">
        <v>6636</v>
      </c>
      <c r="R1165" t="s">
        <v>6636</v>
      </c>
      <c r="S1165" s="12"/>
      <c r="T1165" s="13"/>
      <c r="U1165" t="s">
        <v>6636</v>
      </c>
    </row>
    <row r="1166" spans="1:21" x14ac:dyDescent="0.25">
      <c r="A1166" t="s">
        <v>6637</v>
      </c>
      <c r="B1166" s="12">
        <v>43384</v>
      </c>
      <c r="C1166" t="s">
        <v>7435</v>
      </c>
      <c r="D1166" s="11">
        <v>46219.373495370397</v>
      </c>
      <c r="E1166" t="s">
        <v>7436</v>
      </c>
      <c r="F1166" t="s">
        <v>6415</v>
      </c>
      <c r="G1166" t="s">
        <v>7189</v>
      </c>
      <c r="H1166" t="s">
        <v>6514</v>
      </c>
      <c r="I1166" t="s">
        <v>65</v>
      </c>
      <c r="J1166" t="s">
        <v>67</v>
      </c>
      <c r="K1166" t="s">
        <v>7437</v>
      </c>
      <c r="L1166" t="s">
        <v>7183</v>
      </c>
      <c r="M1166" t="s">
        <v>7438</v>
      </c>
      <c r="N1166" t="s">
        <v>6761</v>
      </c>
      <c r="O1166" t="s">
        <v>6771</v>
      </c>
      <c r="P1166">
        <v>3619900</v>
      </c>
      <c r="Q1166" t="s">
        <v>6636</v>
      </c>
      <c r="R1166" t="s">
        <v>6636</v>
      </c>
      <c r="S1166" s="12"/>
      <c r="T1166" s="13"/>
      <c r="U1166" t="s">
        <v>6636</v>
      </c>
    </row>
    <row r="1167" spans="1:21" x14ac:dyDescent="0.25">
      <c r="A1167" t="s">
        <v>6637</v>
      </c>
      <c r="B1167" s="12">
        <v>43384</v>
      </c>
      <c r="C1167" t="s">
        <v>7435</v>
      </c>
      <c r="D1167" s="11">
        <v>46219.373495370397</v>
      </c>
      <c r="E1167" t="s">
        <v>7436</v>
      </c>
      <c r="F1167" t="s">
        <v>6415</v>
      </c>
      <c r="G1167" t="s">
        <v>7190</v>
      </c>
      <c r="H1167" t="s">
        <v>6514</v>
      </c>
      <c r="I1167" t="s">
        <v>65</v>
      </c>
      <c r="J1167" t="s">
        <v>67</v>
      </c>
      <c r="K1167" t="s">
        <v>7437</v>
      </c>
      <c r="L1167" t="s">
        <v>7183</v>
      </c>
      <c r="M1167" t="s">
        <v>7438</v>
      </c>
      <c r="N1167" t="s">
        <v>6761</v>
      </c>
      <c r="O1167" t="s">
        <v>6771</v>
      </c>
      <c r="P1167">
        <v>3619900</v>
      </c>
      <c r="Q1167" t="s">
        <v>6636</v>
      </c>
      <c r="R1167" t="s">
        <v>6636</v>
      </c>
      <c r="S1167" s="12"/>
      <c r="T1167" s="13"/>
      <c r="U1167" t="s">
        <v>6636</v>
      </c>
    </row>
    <row r="1168" spans="1:21" x14ac:dyDescent="0.25">
      <c r="A1168" t="s">
        <v>6637</v>
      </c>
      <c r="B1168" s="12">
        <v>43384</v>
      </c>
      <c r="C1168" t="s">
        <v>7435</v>
      </c>
      <c r="D1168" s="11">
        <v>46219.373495370397</v>
      </c>
      <c r="E1168" t="s">
        <v>7436</v>
      </c>
      <c r="F1168" t="s">
        <v>6415</v>
      </c>
      <c r="G1168" t="s">
        <v>7191</v>
      </c>
      <c r="H1168" t="s">
        <v>6514</v>
      </c>
      <c r="I1168" t="s">
        <v>65</v>
      </c>
      <c r="J1168" t="s">
        <v>67</v>
      </c>
      <c r="K1168" t="s">
        <v>7437</v>
      </c>
      <c r="L1168" t="s">
        <v>7183</v>
      </c>
      <c r="M1168" t="s">
        <v>7438</v>
      </c>
      <c r="N1168" t="s">
        <v>6761</v>
      </c>
      <c r="O1168" t="s">
        <v>6771</v>
      </c>
      <c r="P1168">
        <v>3619900</v>
      </c>
      <c r="Q1168" t="s">
        <v>6636</v>
      </c>
      <c r="R1168" t="s">
        <v>6636</v>
      </c>
      <c r="S1168" s="12"/>
      <c r="T1168" s="13"/>
      <c r="U1168" t="s">
        <v>6636</v>
      </c>
    </row>
    <row r="1169" spans="1:21" x14ac:dyDescent="0.25">
      <c r="A1169" t="s">
        <v>6637</v>
      </c>
      <c r="B1169" s="12">
        <v>43384</v>
      </c>
      <c r="C1169" t="s">
        <v>7435</v>
      </c>
      <c r="D1169" s="11">
        <v>46219.373495370397</v>
      </c>
      <c r="E1169" t="s">
        <v>7436</v>
      </c>
      <c r="F1169" t="s">
        <v>6415</v>
      </c>
      <c r="G1169" t="s">
        <v>7192</v>
      </c>
      <c r="H1169" t="s">
        <v>6514</v>
      </c>
      <c r="I1169" t="s">
        <v>65</v>
      </c>
      <c r="J1169" t="s">
        <v>67</v>
      </c>
      <c r="K1169" t="s">
        <v>7437</v>
      </c>
      <c r="L1169" t="s">
        <v>7183</v>
      </c>
      <c r="M1169" t="s">
        <v>7438</v>
      </c>
      <c r="N1169" t="s">
        <v>6761</v>
      </c>
      <c r="O1169" t="s">
        <v>6771</v>
      </c>
      <c r="P1169">
        <v>3619900</v>
      </c>
      <c r="Q1169" t="s">
        <v>6636</v>
      </c>
      <c r="R1169" t="s">
        <v>6636</v>
      </c>
      <c r="S1169" s="12"/>
      <c r="T1169" s="13"/>
      <c r="U1169" t="s">
        <v>6636</v>
      </c>
    </row>
    <row r="1170" spans="1:21" x14ac:dyDescent="0.25">
      <c r="A1170" t="s">
        <v>6637</v>
      </c>
      <c r="B1170" s="12">
        <v>43384</v>
      </c>
      <c r="C1170" t="s">
        <v>7435</v>
      </c>
      <c r="D1170" s="11">
        <v>46219.373495370397</v>
      </c>
      <c r="E1170" t="s">
        <v>7436</v>
      </c>
      <c r="F1170" t="s">
        <v>6415</v>
      </c>
      <c r="G1170" t="s">
        <v>7193</v>
      </c>
      <c r="H1170" t="s">
        <v>6514</v>
      </c>
      <c r="I1170" t="s">
        <v>65</v>
      </c>
      <c r="J1170" t="s">
        <v>67</v>
      </c>
      <c r="K1170" t="s">
        <v>7437</v>
      </c>
      <c r="L1170" t="s">
        <v>7183</v>
      </c>
      <c r="M1170" t="s">
        <v>7438</v>
      </c>
      <c r="N1170" t="s">
        <v>6761</v>
      </c>
      <c r="O1170" t="s">
        <v>6771</v>
      </c>
      <c r="P1170">
        <v>3619900</v>
      </c>
      <c r="Q1170" t="s">
        <v>6636</v>
      </c>
      <c r="R1170" t="s">
        <v>6636</v>
      </c>
      <c r="S1170" s="12"/>
      <c r="T1170" s="13"/>
      <c r="U1170" t="s">
        <v>6636</v>
      </c>
    </row>
    <row r="1171" spans="1:21" x14ac:dyDescent="0.25">
      <c r="A1171" t="s">
        <v>6637</v>
      </c>
      <c r="B1171" s="12">
        <v>43384</v>
      </c>
      <c r="C1171" t="s">
        <v>7435</v>
      </c>
      <c r="D1171" s="11">
        <v>46219.373495370397</v>
      </c>
      <c r="E1171" t="s">
        <v>7436</v>
      </c>
      <c r="F1171" t="s">
        <v>6415</v>
      </c>
      <c r="G1171" t="s">
        <v>7194</v>
      </c>
      <c r="H1171" t="s">
        <v>6514</v>
      </c>
      <c r="I1171" t="s">
        <v>65</v>
      </c>
      <c r="J1171" t="s">
        <v>67</v>
      </c>
      <c r="K1171" t="s">
        <v>7437</v>
      </c>
      <c r="L1171" t="s">
        <v>7183</v>
      </c>
      <c r="M1171" t="s">
        <v>7438</v>
      </c>
      <c r="N1171" t="s">
        <v>6761</v>
      </c>
      <c r="O1171" t="s">
        <v>6771</v>
      </c>
      <c r="P1171">
        <v>3619900</v>
      </c>
      <c r="Q1171" t="s">
        <v>6636</v>
      </c>
      <c r="R1171" t="s">
        <v>6636</v>
      </c>
      <c r="S1171" s="12"/>
      <c r="T1171" s="13"/>
      <c r="U1171" t="s">
        <v>6636</v>
      </c>
    </row>
    <row r="1172" spans="1:21" x14ac:dyDescent="0.25">
      <c r="A1172" t="s">
        <v>6637</v>
      </c>
      <c r="B1172" s="12">
        <v>43384</v>
      </c>
      <c r="C1172" t="s">
        <v>7435</v>
      </c>
      <c r="D1172" s="11">
        <v>46219.373495370397</v>
      </c>
      <c r="E1172" t="s">
        <v>7436</v>
      </c>
      <c r="F1172" t="s">
        <v>6415</v>
      </c>
      <c r="G1172" t="s">
        <v>7195</v>
      </c>
      <c r="H1172" t="s">
        <v>6514</v>
      </c>
      <c r="I1172" t="s">
        <v>65</v>
      </c>
      <c r="J1172" t="s">
        <v>67</v>
      </c>
      <c r="K1172" t="s">
        <v>7437</v>
      </c>
      <c r="L1172" t="s">
        <v>7183</v>
      </c>
      <c r="M1172" t="s">
        <v>7438</v>
      </c>
      <c r="N1172" t="s">
        <v>6761</v>
      </c>
      <c r="O1172" t="s">
        <v>6771</v>
      </c>
      <c r="P1172">
        <v>3619900</v>
      </c>
      <c r="Q1172" t="s">
        <v>6636</v>
      </c>
      <c r="R1172" t="s">
        <v>6636</v>
      </c>
      <c r="S1172" s="12"/>
      <c r="T1172" s="13"/>
      <c r="U1172" t="s">
        <v>6636</v>
      </c>
    </row>
    <row r="1173" spans="1:21" x14ac:dyDescent="0.25">
      <c r="A1173" t="s">
        <v>6619</v>
      </c>
      <c r="B1173" s="12">
        <v>43384</v>
      </c>
      <c r="C1173" t="s">
        <v>7435</v>
      </c>
      <c r="D1173" s="11">
        <v>46220.739872685197</v>
      </c>
      <c r="E1173" t="s">
        <v>7436</v>
      </c>
      <c r="F1173" t="s">
        <v>6415</v>
      </c>
      <c r="G1173" t="s">
        <v>7181</v>
      </c>
      <c r="H1173" t="s">
        <v>6514</v>
      </c>
      <c r="I1173" t="s">
        <v>65</v>
      </c>
      <c r="J1173" t="s">
        <v>67</v>
      </c>
      <c r="K1173" t="s">
        <v>7437</v>
      </c>
      <c r="L1173" t="s">
        <v>7183</v>
      </c>
      <c r="M1173" t="s">
        <v>7438</v>
      </c>
      <c r="N1173" t="s">
        <v>6761</v>
      </c>
      <c r="O1173" t="s">
        <v>6771</v>
      </c>
      <c r="P1173">
        <v>3619900</v>
      </c>
      <c r="Q1173" t="s">
        <v>6636</v>
      </c>
      <c r="R1173" t="s">
        <v>6636</v>
      </c>
      <c r="S1173" s="12"/>
      <c r="T1173" s="13"/>
      <c r="U1173" t="s">
        <v>6636</v>
      </c>
    </row>
    <row r="1174" spans="1:21" x14ac:dyDescent="0.25">
      <c r="A1174" t="s">
        <v>6619</v>
      </c>
      <c r="B1174" s="12">
        <v>43384</v>
      </c>
      <c r="C1174" t="s">
        <v>7435</v>
      </c>
      <c r="D1174" s="11">
        <v>46220.739872685197</v>
      </c>
      <c r="E1174" t="s">
        <v>7436</v>
      </c>
      <c r="F1174" t="s">
        <v>6415</v>
      </c>
      <c r="G1174" t="s">
        <v>7186</v>
      </c>
      <c r="H1174" t="s">
        <v>6514</v>
      </c>
      <c r="I1174" t="s">
        <v>65</v>
      </c>
      <c r="J1174" t="s">
        <v>67</v>
      </c>
      <c r="K1174" t="s">
        <v>7437</v>
      </c>
      <c r="L1174" t="s">
        <v>7183</v>
      </c>
      <c r="M1174" t="s">
        <v>7438</v>
      </c>
      <c r="N1174" t="s">
        <v>6761</v>
      </c>
      <c r="O1174" t="s">
        <v>6771</v>
      </c>
      <c r="P1174">
        <v>3619900</v>
      </c>
      <c r="Q1174" t="s">
        <v>6636</v>
      </c>
      <c r="R1174" t="s">
        <v>6636</v>
      </c>
      <c r="S1174" s="12"/>
      <c r="T1174" s="13"/>
      <c r="U1174" t="s">
        <v>6636</v>
      </c>
    </row>
    <row r="1175" spans="1:21" x14ac:dyDescent="0.25">
      <c r="A1175" t="s">
        <v>6619</v>
      </c>
      <c r="B1175" s="12">
        <v>43384</v>
      </c>
      <c r="C1175" t="s">
        <v>7435</v>
      </c>
      <c r="D1175" s="11">
        <v>46220.739872685197</v>
      </c>
      <c r="E1175" t="s">
        <v>7436</v>
      </c>
      <c r="F1175" t="s">
        <v>6415</v>
      </c>
      <c r="G1175" t="s">
        <v>7187</v>
      </c>
      <c r="H1175" t="s">
        <v>6514</v>
      </c>
      <c r="I1175" t="s">
        <v>65</v>
      </c>
      <c r="J1175" t="s">
        <v>67</v>
      </c>
      <c r="K1175" t="s">
        <v>7437</v>
      </c>
      <c r="L1175" t="s">
        <v>7183</v>
      </c>
      <c r="M1175" t="s">
        <v>7438</v>
      </c>
      <c r="N1175" t="s">
        <v>6761</v>
      </c>
      <c r="O1175" t="s">
        <v>6771</v>
      </c>
      <c r="P1175">
        <v>3619900</v>
      </c>
      <c r="Q1175" t="s">
        <v>6636</v>
      </c>
      <c r="R1175" t="s">
        <v>6636</v>
      </c>
      <c r="S1175" s="12"/>
      <c r="T1175" s="13"/>
      <c r="U1175" t="s">
        <v>6636</v>
      </c>
    </row>
    <row r="1176" spans="1:21" x14ac:dyDescent="0.25">
      <c r="A1176" t="s">
        <v>6619</v>
      </c>
      <c r="B1176" s="12">
        <v>43384</v>
      </c>
      <c r="C1176" t="s">
        <v>7435</v>
      </c>
      <c r="D1176" s="11">
        <v>46220.739872685197</v>
      </c>
      <c r="E1176" t="s">
        <v>7436</v>
      </c>
      <c r="F1176" t="s">
        <v>6415</v>
      </c>
      <c r="G1176" t="s">
        <v>7188</v>
      </c>
      <c r="H1176" t="s">
        <v>6514</v>
      </c>
      <c r="I1176" t="s">
        <v>65</v>
      </c>
      <c r="J1176" t="s">
        <v>67</v>
      </c>
      <c r="K1176" t="s">
        <v>7437</v>
      </c>
      <c r="L1176" t="s">
        <v>7183</v>
      </c>
      <c r="M1176" t="s">
        <v>7438</v>
      </c>
      <c r="N1176" t="s">
        <v>6761</v>
      </c>
      <c r="O1176" t="s">
        <v>6771</v>
      </c>
      <c r="P1176">
        <v>3619900</v>
      </c>
      <c r="Q1176" t="s">
        <v>6636</v>
      </c>
      <c r="R1176" t="s">
        <v>6636</v>
      </c>
      <c r="S1176" s="12"/>
      <c r="T1176" s="13"/>
      <c r="U1176" t="s">
        <v>6636</v>
      </c>
    </row>
    <row r="1177" spans="1:21" x14ac:dyDescent="0.25">
      <c r="A1177" t="s">
        <v>6619</v>
      </c>
      <c r="B1177" s="12">
        <v>43384</v>
      </c>
      <c r="C1177" t="s">
        <v>7435</v>
      </c>
      <c r="D1177" s="11">
        <v>46220.739872685197</v>
      </c>
      <c r="E1177" t="s">
        <v>7436</v>
      </c>
      <c r="F1177" t="s">
        <v>6415</v>
      </c>
      <c r="G1177" t="s">
        <v>7189</v>
      </c>
      <c r="H1177" t="s">
        <v>6514</v>
      </c>
      <c r="I1177" t="s">
        <v>65</v>
      </c>
      <c r="J1177" t="s">
        <v>67</v>
      </c>
      <c r="K1177" t="s">
        <v>7437</v>
      </c>
      <c r="L1177" t="s">
        <v>7183</v>
      </c>
      <c r="M1177" t="s">
        <v>7438</v>
      </c>
      <c r="N1177" t="s">
        <v>6761</v>
      </c>
      <c r="O1177" t="s">
        <v>6771</v>
      </c>
      <c r="P1177">
        <v>3619900</v>
      </c>
      <c r="Q1177" t="s">
        <v>6636</v>
      </c>
      <c r="R1177" t="s">
        <v>6636</v>
      </c>
      <c r="S1177" s="12"/>
      <c r="T1177" s="13"/>
      <c r="U1177" t="s">
        <v>6636</v>
      </c>
    </row>
    <row r="1178" spans="1:21" x14ac:dyDescent="0.25">
      <c r="A1178" t="s">
        <v>6619</v>
      </c>
      <c r="B1178" s="12">
        <v>43384</v>
      </c>
      <c r="C1178" t="s">
        <v>7435</v>
      </c>
      <c r="D1178" s="11">
        <v>46220.739872685197</v>
      </c>
      <c r="E1178" t="s">
        <v>7436</v>
      </c>
      <c r="F1178" t="s">
        <v>6415</v>
      </c>
      <c r="G1178" t="s">
        <v>7190</v>
      </c>
      <c r="H1178" t="s">
        <v>6514</v>
      </c>
      <c r="I1178" t="s">
        <v>65</v>
      </c>
      <c r="J1178" t="s">
        <v>67</v>
      </c>
      <c r="K1178" t="s">
        <v>7437</v>
      </c>
      <c r="L1178" t="s">
        <v>7183</v>
      </c>
      <c r="M1178" t="s">
        <v>7438</v>
      </c>
      <c r="N1178" t="s">
        <v>6761</v>
      </c>
      <c r="O1178" t="s">
        <v>6771</v>
      </c>
      <c r="P1178">
        <v>3619900</v>
      </c>
      <c r="Q1178" t="s">
        <v>6636</v>
      </c>
      <c r="R1178" t="s">
        <v>6636</v>
      </c>
      <c r="S1178" s="12"/>
      <c r="T1178" s="13"/>
      <c r="U1178" t="s">
        <v>6636</v>
      </c>
    </row>
    <row r="1179" spans="1:21" x14ac:dyDescent="0.25">
      <c r="A1179" t="s">
        <v>6619</v>
      </c>
      <c r="B1179" s="12">
        <v>43384</v>
      </c>
      <c r="C1179" t="s">
        <v>7435</v>
      </c>
      <c r="D1179" s="11">
        <v>46220.739872685197</v>
      </c>
      <c r="E1179" t="s">
        <v>7436</v>
      </c>
      <c r="F1179" t="s">
        <v>6415</v>
      </c>
      <c r="G1179" t="s">
        <v>7191</v>
      </c>
      <c r="H1179" t="s">
        <v>6514</v>
      </c>
      <c r="I1179" t="s">
        <v>65</v>
      </c>
      <c r="J1179" t="s">
        <v>67</v>
      </c>
      <c r="K1179" t="s">
        <v>7437</v>
      </c>
      <c r="L1179" t="s">
        <v>7183</v>
      </c>
      <c r="M1179" t="s">
        <v>7438</v>
      </c>
      <c r="N1179" t="s">
        <v>6761</v>
      </c>
      <c r="O1179" t="s">
        <v>6771</v>
      </c>
      <c r="P1179">
        <v>3619900</v>
      </c>
      <c r="Q1179" t="s">
        <v>6636</v>
      </c>
      <c r="R1179" t="s">
        <v>6636</v>
      </c>
      <c r="S1179" s="12"/>
      <c r="T1179" s="13"/>
      <c r="U1179" t="s">
        <v>6636</v>
      </c>
    </row>
    <row r="1180" spans="1:21" x14ac:dyDescent="0.25">
      <c r="A1180" t="s">
        <v>6619</v>
      </c>
      <c r="B1180" s="12">
        <v>43384</v>
      </c>
      <c r="C1180" t="s">
        <v>7435</v>
      </c>
      <c r="D1180" s="11">
        <v>46220.739872685197</v>
      </c>
      <c r="E1180" t="s">
        <v>7436</v>
      </c>
      <c r="F1180" t="s">
        <v>6415</v>
      </c>
      <c r="G1180" t="s">
        <v>7192</v>
      </c>
      <c r="H1180" t="s">
        <v>6514</v>
      </c>
      <c r="I1180" t="s">
        <v>65</v>
      </c>
      <c r="J1180" t="s">
        <v>67</v>
      </c>
      <c r="K1180" t="s">
        <v>7437</v>
      </c>
      <c r="L1180" t="s">
        <v>7183</v>
      </c>
      <c r="M1180" t="s">
        <v>7438</v>
      </c>
      <c r="N1180" t="s">
        <v>6761</v>
      </c>
      <c r="O1180" t="s">
        <v>6771</v>
      </c>
      <c r="P1180">
        <v>3619900</v>
      </c>
      <c r="Q1180" t="s">
        <v>6636</v>
      </c>
      <c r="R1180" t="s">
        <v>6636</v>
      </c>
      <c r="S1180" s="12"/>
      <c r="T1180" s="13"/>
      <c r="U1180" t="s">
        <v>6636</v>
      </c>
    </row>
    <row r="1181" spans="1:21" x14ac:dyDescent="0.25">
      <c r="A1181" t="s">
        <v>6619</v>
      </c>
      <c r="B1181" s="12">
        <v>43384</v>
      </c>
      <c r="C1181" t="s">
        <v>7435</v>
      </c>
      <c r="D1181" s="11">
        <v>46220.739872685197</v>
      </c>
      <c r="E1181" t="s">
        <v>7436</v>
      </c>
      <c r="F1181" t="s">
        <v>6415</v>
      </c>
      <c r="G1181" t="s">
        <v>7193</v>
      </c>
      <c r="H1181" t="s">
        <v>6514</v>
      </c>
      <c r="I1181" t="s">
        <v>65</v>
      </c>
      <c r="J1181" t="s">
        <v>67</v>
      </c>
      <c r="K1181" t="s">
        <v>7437</v>
      </c>
      <c r="L1181" t="s">
        <v>7183</v>
      </c>
      <c r="M1181" t="s">
        <v>7438</v>
      </c>
      <c r="N1181" t="s">
        <v>6761</v>
      </c>
      <c r="O1181" t="s">
        <v>6771</v>
      </c>
      <c r="P1181">
        <v>3619900</v>
      </c>
      <c r="Q1181" t="s">
        <v>6636</v>
      </c>
      <c r="R1181" t="s">
        <v>6636</v>
      </c>
      <c r="S1181" s="12"/>
      <c r="T1181" s="13"/>
      <c r="U1181" t="s">
        <v>6636</v>
      </c>
    </row>
    <row r="1182" spans="1:21" x14ac:dyDescent="0.25">
      <c r="A1182" t="s">
        <v>6619</v>
      </c>
      <c r="B1182" s="12">
        <v>43384</v>
      </c>
      <c r="C1182" t="s">
        <v>7435</v>
      </c>
      <c r="D1182" s="11">
        <v>46220.739872685197</v>
      </c>
      <c r="E1182" t="s">
        <v>7436</v>
      </c>
      <c r="F1182" t="s">
        <v>6415</v>
      </c>
      <c r="G1182" t="s">
        <v>7194</v>
      </c>
      <c r="H1182" t="s">
        <v>6514</v>
      </c>
      <c r="I1182" t="s">
        <v>65</v>
      </c>
      <c r="J1182" t="s">
        <v>67</v>
      </c>
      <c r="K1182" t="s">
        <v>7437</v>
      </c>
      <c r="L1182" t="s">
        <v>7183</v>
      </c>
      <c r="M1182" t="s">
        <v>7438</v>
      </c>
      <c r="N1182" t="s">
        <v>6761</v>
      </c>
      <c r="O1182" t="s">
        <v>6771</v>
      </c>
      <c r="P1182">
        <v>3619900</v>
      </c>
      <c r="Q1182" t="s">
        <v>6636</v>
      </c>
      <c r="R1182" t="s">
        <v>6636</v>
      </c>
      <c r="S1182" s="12"/>
      <c r="T1182" s="13"/>
      <c r="U1182" t="s">
        <v>6636</v>
      </c>
    </row>
    <row r="1183" spans="1:21" x14ac:dyDescent="0.25">
      <c r="A1183" t="s">
        <v>6619</v>
      </c>
      <c r="B1183" s="12">
        <v>43384</v>
      </c>
      <c r="C1183" t="s">
        <v>7435</v>
      </c>
      <c r="D1183" s="11">
        <v>46220.739872685197</v>
      </c>
      <c r="E1183" t="s">
        <v>7436</v>
      </c>
      <c r="F1183" t="s">
        <v>6415</v>
      </c>
      <c r="G1183" t="s">
        <v>7195</v>
      </c>
      <c r="H1183" t="s">
        <v>6514</v>
      </c>
      <c r="I1183" t="s">
        <v>65</v>
      </c>
      <c r="J1183" t="s">
        <v>67</v>
      </c>
      <c r="K1183" t="s">
        <v>7437</v>
      </c>
      <c r="L1183" t="s">
        <v>7183</v>
      </c>
      <c r="M1183" t="s">
        <v>7438</v>
      </c>
      <c r="N1183" t="s">
        <v>6761</v>
      </c>
      <c r="O1183" t="s">
        <v>6771</v>
      </c>
      <c r="P1183">
        <v>3619900</v>
      </c>
      <c r="Q1183" t="s">
        <v>6636</v>
      </c>
      <c r="R1183" t="s">
        <v>6636</v>
      </c>
      <c r="S1183" s="12"/>
      <c r="T1183" s="13"/>
      <c r="U1183" t="s">
        <v>6636</v>
      </c>
    </row>
    <row r="1184" spans="1:21" x14ac:dyDescent="0.25">
      <c r="A1184" t="s">
        <v>6637</v>
      </c>
      <c r="B1184" s="12">
        <v>43452</v>
      </c>
      <c r="C1184" t="s">
        <v>7439</v>
      </c>
      <c r="D1184" s="11">
        <v>46221.702083333301</v>
      </c>
      <c r="E1184" t="s">
        <v>7440</v>
      </c>
      <c r="F1184" t="s">
        <v>6415</v>
      </c>
      <c r="G1184" t="s">
        <v>7181</v>
      </c>
      <c r="H1184" t="s">
        <v>6514</v>
      </c>
      <c r="I1184" t="s">
        <v>55</v>
      </c>
      <c r="J1184" t="s">
        <v>643</v>
      </c>
      <c r="K1184" t="s">
        <v>7441</v>
      </c>
      <c r="L1184" t="s">
        <v>7183</v>
      </c>
      <c r="M1184" t="s">
        <v>7442</v>
      </c>
      <c r="N1184" t="s">
        <v>6761</v>
      </c>
      <c r="O1184" t="s">
        <v>6771</v>
      </c>
      <c r="P1184">
        <v>3619900</v>
      </c>
      <c r="Q1184" t="s">
        <v>6636</v>
      </c>
      <c r="R1184" t="s">
        <v>6636</v>
      </c>
      <c r="S1184" s="12"/>
      <c r="T1184" s="13"/>
      <c r="U1184" t="s">
        <v>6636</v>
      </c>
    </row>
    <row r="1185" spans="1:21" x14ac:dyDescent="0.25">
      <c r="A1185" t="s">
        <v>6637</v>
      </c>
      <c r="B1185" s="12">
        <v>43452</v>
      </c>
      <c r="C1185" t="s">
        <v>7439</v>
      </c>
      <c r="D1185" s="11">
        <v>46221.702083333301</v>
      </c>
      <c r="E1185" t="s">
        <v>7440</v>
      </c>
      <c r="F1185" t="s">
        <v>6415</v>
      </c>
      <c r="G1185" t="s">
        <v>7186</v>
      </c>
      <c r="H1185" t="s">
        <v>6514</v>
      </c>
      <c r="I1185" t="s">
        <v>55</v>
      </c>
      <c r="J1185" t="s">
        <v>643</v>
      </c>
      <c r="K1185" t="s">
        <v>7441</v>
      </c>
      <c r="L1185" t="s">
        <v>7183</v>
      </c>
      <c r="M1185" t="s">
        <v>7442</v>
      </c>
      <c r="N1185" t="s">
        <v>6761</v>
      </c>
      <c r="O1185" t="s">
        <v>6771</v>
      </c>
      <c r="P1185">
        <v>3619900</v>
      </c>
      <c r="Q1185" t="s">
        <v>6636</v>
      </c>
      <c r="R1185" t="s">
        <v>6636</v>
      </c>
      <c r="S1185" s="12"/>
      <c r="T1185" s="13"/>
      <c r="U1185" t="s">
        <v>6636</v>
      </c>
    </row>
    <row r="1186" spans="1:21" x14ac:dyDescent="0.25">
      <c r="A1186" t="s">
        <v>6637</v>
      </c>
      <c r="B1186" s="12">
        <v>43452</v>
      </c>
      <c r="C1186" t="s">
        <v>7439</v>
      </c>
      <c r="D1186" s="11">
        <v>46221.702083333301</v>
      </c>
      <c r="E1186" t="s">
        <v>7440</v>
      </c>
      <c r="F1186" t="s">
        <v>6415</v>
      </c>
      <c r="G1186" t="s">
        <v>7187</v>
      </c>
      <c r="H1186" t="s">
        <v>6514</v>
      </c>
      <c r="I1186" t="s">
        <v>55</v>
      </c>
      <c r="J1186" t="s">
        <v>643</v>
      </c>
      <c r="K1186" t="s">
        <v>7441</v>
      </c>
      <c r="L1186" t="s">
        <v>7183</v>
      </c>
      <c r="M1186" t="s">
        <v>7442</v>
      </c>
      <c r="N1186" t="s">
        <v>6761</v>
      </c>
      <c r="O1186" t="s">
        <v>6771</v>
      </c>
      <c r="P1186">
        <v>3619900</v>
      </c>
      <c r="Q1186" t="s">
        <v>6636</v>
      </c>
      <c r="R1186" t="s">
        <v>6636</v>
      </c>
      <c r="S1186" s="12"/>
      <c r="T1186" s="13"/>
      <c r="U1186" t="s">
        <v>6636</v>
      </c>
    </row>
    <row r="1187" spans="1:21" x14ac:dyDescent="0.25">
      <c r="A1187" t="s">
        <v>6637</v>
      </c>
      <c r="B1187" s="12">
        <v>43452</v>
      </c>
      <c r="C1187" t="s">
        <v>7439</v>
      </c>
      <c r="D1187" s="11">
        <v>46221.702083333301</v>
      </c>
      <c r="E1187" t="s">
        <v>7440</v>
      </c>
      <c r="F1187" t="s">
        <v>6415</v>
      </c>
      <c r="G1187" t="s">
        <v>7188</v>
      </c>
      <c r="H1187" t="s">
        <v>6514</v>
      </c>
      <c r="I1187" t="s">
        <v>55</v>
      </c>
      <c r="J1187" t="s">
        <v>643</v>
      </c>
      <c r="K1187" t="s">
        <v>7441</v>
      </c>
      <c r="L1187" t="s">
        <v>7183</v>
      </c>
      <c r="M1187" t="s">
        <v>7442</v>
      </c>
      <c r="N1187" t="s">
        <v>6761</v>
      </c>
      <c r="O1187" t="s">
        <v>6771</v>
      </c>
      <c r="P1187">
        <v>3619900</v>
      </c>
      <c r="Q1187" t="s">
        <v>6636</v>
      </c>
      <c r="R1187" t="s">
        <v>6636</v>
      </c>
      <c r="S1187" s="12"/>
      <c r="T1187" s="13"/>
      <c r="U1187" t="s">
        <v>6636</v>
      </c>
    </row>
    <row r="1188" spans="1:21" x14ac:dyDescent="0.25">
      <c r="A1188" t="s">
        <v>6637</v>
      </c>
      <c r="B1188" s="12">
        <v>43452</v>
      </c>
      <c r="C1188" t="s">
        <v>7439</v>
      </c>
      <c r="D1188" s="11">
        <v>46221.702083333301</v>
      </c>
      <c r="E1188" t="s">
        <v>7440</v>
      </c>
      <c r="F1188" t="s">
        <v>6415</v>
      </c>
      <c r="G1188" t="s">
        <v>7189</v>
      </c>
      <c r="H1188" t="s">
        <v>6514</v>
      </c>
      <c r="I1188" t="s">
        <v>55</v>
      </c>
      <c r="J1188" t="s">
        <v>643</v>
      </c>
      <c r="K1188" t="s">
        <v>7441</v>
      </c>
      <c r="L1188" t="s">
        <v>7183</v>
      </c>
      <c r="M1188" t="s">
        <v>7442</v>
      </c>
      <c r="N1188" t="s">
        <v>6761</v>
      </c>
      <c r="O1188" t="s">
        <v>6771</v>
      </c>
      <c r="P1188">
        <v>3619900</v>
      </c>
      <c r="Q1188" t="s">
        <v>6636</v>
      </c>
      <c r="R1188" t="s">
        <v>6636</v>
      </c>
      <c r="S1188" s="12"/>
      <c r="T1188" s="13"/>
      <c r="U1188" t="s">
        <v>6636</v>
      </c>
    </row>
    <row r="1189" spans="1:21" x14ac:dyDescent="0.25">
      <c r="A1189" t="s">
        <v>6637</v>
      </c>
      <c r="B1189" s="12">
        <v>43452</v>
      </c>
      <c r="C1189" t="s">
        <v>7439</v>
      </c>
      <c r="D1189" s="11">
        <v>46221.702083333301</v>
      </c>
      <c r="E1189" t="s">
        <v>7440</v>
      </c>
      <c r="F1189" t="s">
        <v>6415</v>
      </c>
      <c r="G1189" t="s">
        <v>7190</v>
      </c>
      <c r="H1189" t="s">
        <v>6514</v>
      </c>
      <c r="I1189" t="s">
        <v>55</v>
      </c>
      <c r="J1189" t="s">
        <v>643</v>
      </c>
      <c r="K1189" t="s">
        <v>7441</v>
      </c>
      <c r="L1189" t="s">
        <v>7183</v>
      </c>
      <c r="M1189" t="s">
        <v>7442</v>
      </c>
      <c r="N1189" t="s">
        <v>6761</v>
      </c>
      <c r="O1189" t="s">
        <v>6771</v>
      </c>
      <c r="P1189">
        <v>3619900</v>
      </c>
      <c r="Q1189" t="s">
        <v>6636</v>
      </c>
      <c r="R1189" t="s">
        <v>6636</v>
      </c>
      <c r="S1189" s="12"/>
      <c r="T1189" s="13"/>
      <c r="U1189" t="s">
        <v>6636</v>
      </c>
    </row>
    <row r="1190" spans="1:21" x14ac:dyDescent="0.25">
      <c r="A1190" t="s">
        <v>6637</v>
      </c>
      <c r="B1190" s="12">
        <v>43452</v>
      </c>
      <c r="C1190" t="s">
        <v>7439</v>
      </c>
      <c r="D1190" s="11">
        <v>46221.702083333301</v>
      </c>
      <c r="E1190" t="s">
        <v>7440</v>
      </c>
      <c r="F1190" t="s">
        <v>6415</v>
      </c>
      <c r="G1190" t="s">
        <v>7191</v>
      </c>
      <c r="H1190" t="s">
        <v>6514</v>
      </c>
      <c r="I1190" t="s">
        <v>55</v>
      </c>
      <c r="J1190" t="s">
        <v>643</v>
      </c>
      <c r="K1190" t="s">
        <v>7441</v>
      </c>
      <c r="L1190" t="s">
        <v>7183</v>
      </c>
      <c r="M1190" t="s">
        <v>7442</v>
      </c>
      <c r="N1190" t="s">
        <v>6761</v>
      </c>
      <c r="O1190" t="s">
        <v>6771</v>
      </c>
      <c r="P1190">
        <v>3619900</v>
      </c>
      <c r="Q1190" t="s">
        <v>6636</v>
      </c>
      <c r="R1190" t="s">
        <v>6636</v>
      </c>
      <c r="S1190" s="12"/>
      <c r="T1190" s="13"/>
      <c r="U1190" t="s">
        <v>6636</v>
      </c>
    </row>
    <row r="1191" spans="1:21" x14ac:dyDescent="0.25">
      <c r="A1191" t="s">
        <v>6637</v>
      </c>
      <c r="B1191" s="12">
        <v>43452</v>
      </c>
      <c r="C1191" t="s">
        <v>7439</v>
      </c>
      <c r="D1191" s="11">
        <v>46221.702083333301</v>
      </c>
      <c r="E1191" t="s">
        <v>7440</v>
      </c>
      <c r="F1191" t="s">
        <v>6415</v>
      </c>
      <c r="G1191" t="s">
        <v>7192</v>
      </c>
      <c r="H1191" t="s">
        <v>6514</v>
      </c>
      <c r="I1191" t="s">
        <v>55</v>
      </c>
      <c r="J1191" t="s">
        <v>643</v>
      </c>
      <c r="K1191" t="s">
        <v>7441</v>
      </c>
      <c r="L1191" t="s">
        <v>7183</v>
      </c>
      <c r="M1191" t="s">
        <v>7442</v>
      </c>
      <c r="N1191" t="s">
        <v>6761</v>
      </c>
      <c r="O1191" t="s">
        <v>6771</v>
      </c>
      <c r="P1191">
        <v>3619900</v>
      </c>
      <c r="Q1191" t="s">
        <v>6636</v>
      </c>
      <c r="R1191" t="s">
        <v>6636</v>
      </c>
      <c r="S1191" s="12"/>
      <c r="T1191" s="13"/>
      <c r="U1191" t="s">
        <v>6636</v>
      </c>
    </row>
    <row r="1192" spans="1:21" x14ac:dyDescent="0.25">
      <c r="A1192" t="s">
        <v>6637</v>
      </c>
      <c r="B1192" s="12">
        <v>43452</v>
      </c>
      <c r="C1192" t="s">
        <v>7439</v>
      </c>
      <c r="D1192" s="11">
        <v>46221.702083333301</v>
      </c>
      <c r="E1192" t="s">
        <v>7440</v>
      </c>
      <c r="F1192" t="s">
        <v>6415</v>
      </c>
      <c r="G1192" t="s">
        <v>7193</v>
      </c>
      <c r="H1192" t="s">
        <v>6514</v>
      </c>
      <c r="I1192" t="s">
        <v>55</v>
      </c>
      <c r="J1192" t="s">
        <v>643</v>
      </c>
      <c r="K1192" t="s">
        <v>7441</v>
      </c>
      <c r="L1192" t="s">
        <v>7183</v>
      </c>
      <c r="M1192" t="s">
        <v>7442</v>
      </c>
      <c r="N1192" t="s">
        <v>6761</v>
      </c>
      <c r="O1192" t="s">
        <v>6771</v>
      </c>
      <c r="P1192">
        <v>3619900</v>
      </c>
      <c r="Q1192" t="s">
        <v>6636</v>
      </c>
      <c r="R1192" t="s">
        <v>6636</v>
      </c>
      <c r="S1192" s="12"/>
      <c r="T1192" s="13"/>
      <c r="U1192" t="s">
        <v>6636</v>
      </c>
    </row>
    <row r="1193" spans="1:21" x14ac:dyDescent="0.25">
      <c r="A1193" t="s">
        <v>6637</v>
      </c>
      <c r="B1193" s="12">
        <v>43452</v>
      </c>
      <c r="C1193" t="s">
        <v>7439</v>
      </c>
      <c r="D1193" s="11">
        <v>46221.702083333301</v>
      </c>
      <c r="E1193" t="s">
        <v>7440</v>
      </c>
      <c r="F1193" t="s">
        <v>6415</v>
      </c>
      <c r="G1193" t="s">
        <v>7194</v>
      </c>
      <c r="H1193" t="s">
        <v>6514</v>
      </c>
      <c r="I1193" t="s">
        <v>55</v>
      </c>
      <c r="J1193" t="s">
        <v>643</v>
      </c>
      <c r="K1193" t="s">
        <v>7441</v>
      </c>
      <c r="L1193" t="s">
        <v>7183</v>
      </c>
      <c r="M1193" t="s">
        <v>7442</v>
      </c>
      <c r="N1193" t="s">
        <v>6761</v>
      </c>
      <c r="O1193" t="s">
        <v>6771</v>
      </c>
      <c r="P1193">
        <v>3619900</v>
      </c>
      <c r="Q1193" t="s">
        <v>6636</v>
      </c>
      <c r="R1193" t="s">
        <v>6636</v>
      </c>
      <c r="S1193" s="12"/>
      <c r="T1193" s="13"/>
      <c r="U1193" t="s">
        <v>6636</v>
      </c>
    </row>
    <row r="1194" spans="1:21" x14ac:dyDescent="0.25">
      <c r="A1194" t="s">
        <v>6637</v>
      </c>
      <c r="B1194" s="12">
        <v>43452</v>
      </c>
      <c r="C1194" t="s">
        <v>7439</v>
      </c>
      <c r="D1194" s="11">
        <v>46221.702083333301</v>
      </c>
      <c r="E1194" t="s">
        <v>7440</v>
      </c>
      <c r="F1194" t="s">
        <v>6415</v>
      </c>
      <c r="G1194" t="s">
        <v>7195</v>
      </c>
      <c r="H1194" t="s">
        <v>6514</v>
      </c>
      <c r="I1194" t="s">
        <v>55</v>
      </c>
      <c r="J1194" t="s">
        <v>643</v>
      </c>
      <c r="K1194" t="s">
        <v>7441</v>
      </c>
      <c r="L1194" t="s">
        <v>7183</v>
      </c>
      <c r="M1194" t="s">
        <v>7442</v>
      </c>
      <c r="N1194" t="s">
        <v>6761</v>
      </c>
      <c r="O1194" t="s">
        <v>6771</v>
      </c>
      <c r="P1194">
        <v>3619900</v>
      </c>
      <c r="Q1194" t="s">
        <v>6636</v>
      </c>
      <c r="R1194" t="s">
        <v>6636</v>
      </c>
      <c r="S1194" s="12"/>
      <c r="T1194" s="13"/>
      <c r="U1194" t="s">
        <v>6636</v>
      </c>
    </row>
    <row r="1195" spans="1:21" x14ac:dyDescent="0.25">
      <c r="A1195" t="s">
        <v>6637</v>
      </c>
      <c r="B1195" s="12">
        <v>43438</v>
      </c>
      <c r="C1195" t="s">
        <v>7443</v>
      </c>
      <c r="D1195" s="11">
        <v>46221.823148148098</v>
      </c>
      <c r="E1195" t="s">
        <v>7444</v>
      </c>
      <c r="F1195" t="s">
        <v>6415</v>
      </c>
      <c r="G1195" t="s">
        <v>7394</v>
      </c>
      <c r="H1195" t="s">
        <v>6514</v>
      </c>
      <c r="I1195" t="s">
        <v>55</v>
      </c>
      <c r="J1195" t="s">
        <v>643</v>
      </c>
      <c r="K1195" t="s">
        <v>7445</v>
      </c>
      <c r="L1195" t="s">
        <v>7396</v>
      </c>
      <c r="M1195" t="s">
        <v>7446</v>
      </c>
      <c r="N1195" t="s">
        <v>7398</v>
      </c>
      <c r="O1195" t="s">
        <v>7447</v>
      </c>
      <c r="P1195">
        <v>5530000</v>
      </c>
      <c r="Q1195" t="s">
        <v>6636</v>
      </c>
      <c r="R1195" t="s">
        <v>6636</v>
      </c>
      <c r="S1195" s="12"/>
      <c r="T1195" s="13"/>
      <c r="U1195" t="s">
        <v>7448</v>
      </c>
    </row>
    <row r="1196" spans="1:21" x14ac:dyDescent="0.25">
      <c r="A1196" t="s">
        <v>6637</v>
      </c>
      <c r="B1196" s="12">
        <v>43438</v>
      </c>
      <c r="C1196" t="s">
        <v>7443</v>
      </c>
      <c r="D1196" s="11">
        <v>46221.823148148098</v>
      </c>
      <c r="E1196" t="s">
        <v>7444</v>
      </c>
      <c r="F1196" t="s">
        <v>6415</v>
      </c>
      <c r="G1196" t="s">
        <v>7400</v>
      </c>
      <c r="H1196" t="s">
        <v>6514</v>
      </c>
      <c r="I1196" t="s">
        <v>55</v>
      </c>
      <c r="J1196" t="s">
        <v>643</v>
      </c>
      <c r="K1196" t="s">
        <v>7445</v>
      </c>
      <c r="L1196" t="s">
        <v>7396</v>
      </c>
      <c r="M1196" t="s">
        <v>7446</v>
      </c>
      <c r="N1196" t="s">
        <v>7398</v>
      </c>
      <c r="O1196" t="s">
        <v>7447</v>
      </c>
      <c r="P1196">
        <v>5530000</v>
      </c>
      <c r="Q1196" t="s">
        <v>6636</v>
      </c>
      <c r="R1196" t="s">
        <v>6636</v>
      </c>
      <c r="S1196" s="12"/>
      <c r="T1196" s="13"/>
      <c r="U1196" t="s">
        <v>7448</v>
      </c>
    </row>
    <row r="1197" spans="1:21" x14ac:dyDescent="0.25">
      <c r="A1197" t="s">
        <v>6637</v>
      </c>
      <c r="B1197" s="12">
        <v>43438</v>
      </c>
      <c r="C1197" t="s">
        <v>7443</v>
      </c>
      <c r="D1197" s="11">
        <v>46221.823148148098</v>
      </c>
      <c r="E1197" t="s">
        <v>7444</v>
      </c>
      <c r="F1197" t="s">
        <v>6415</v>
      </c>
      <c r="G1197" t="s">
        <v>7401</v>
      </c>
      <c r="H1197" t="s">
        <v>6514</v>
      </c>
      <c r="I1197" t="s">
        <v>55</v>
      </c>
      <c r="J1197" t="s">
        <v>643</v>
      </c>
      <c r="K1197" t="s">
        <v>7445</v>
      </c>
      <c r="L1197" t="s">
        <v>7396</v>
      </c>
      <c r="M1197" t="s">
        <v>7446</v>
      </c>
      <c r="N1197" t="s">
        <v>7398</v>
      </c>
      <c r="O1197" t="s">
        <v>7447</v>
      </c>
      <c r="P1197">
        <v>5530000</v>
      </c>
      <c r="Q1197" t="s">
        <v>6636</v>
      </c>
      <c r="R1197" t="s">
        <v>6636</v>
      </c>
      <c r="S1197" s="12"/>
      <c r="T1197" s="13"/>
      <c r="U1197" t="s">
        <v>7448</v>
      </c>
    </row>
    <row r="1198" spans="1:21" x14ac:dyDescent="0.25">
      <c r="A1198" t="s">
        <v>6637</v>
      </c>
      <c r="B1198" s="12">
        <v>43438</v>
      </c>
      <c r="C1198" t="s">
        <v>7443</v>
      </c>
      <c r="D1198" s="11">
        <v>46221.823148148098</v>
      </c>
      <c r="E1198" t="s">
        <v>7444</v>
      </c>
      <c r="F1198" t="s">
        <v>6415</v>
      </c>
      <c r="G1198" t="s">
        <v>7402</v>
      </c>
      <c r="H1198" t="s">
        <v>6514</v>
      </c>
      <c r="I1198" t="s">
        <v>55</v>
      </c>
      <c r="J1198" t="s">
        <v>643</v>
      </c>
      <c r="K1198" t="s">
        <v>7445</v>
      </c>
      <c r="L1198" t="s">
        <v>7396</v>
      </c>
      <c r="M1198" t="s">
        <v>7446</v>
      </c>
      <c r="N1198" t="s">
        <v>7398</v>
      </c>
      <c r="O1198" t="s">
        <v>7447</v>
      </c>
      <c r="P1198">
        <v>5530000</v>
      </c>
      <c r="Q1198" t="s">
        <v>6636</v>
      </c>
      <c r="R1198" t="s">
        <v>6636</v>
      </c>
      <c r="S1198" s="12"/>
      <c r="T1198" s="13"/>
      <c r="U1198" t="s">
        <v>7448</v>
      </c>
    </row>
    <row r="1199" spans="1:21" x14ac:dyDescent="0.25">
      <c r="A1199" t="s">
        <v>6637</v>
      </c>
      <c r="B1199" s="12">
        <v>43438</v>
      </c>
      <c r="C1199" t="s">
        <v>7443</v>
      </c>
      <c r="D1199" s="11">
        <v>46221.823148148098</v>
      </c>
      <c r="E1199" t="s">
        <v>7444</v>
      </c>
      <c r="F1199" t="s">
        <v>6415</v>
      </c>
      <c r="G1199" t="s">
        <v>7403</v>
      </c>
      <c r="H1199" t="s">
        <v>6514</v>
      </c>
      <c r="I1199" t="s">
        <v>55</v>
      </c>
      <c r="J1199" t="s">
        <v>643</v>
      </c>
      <c r="K1199" t="s">
        <v>7445</v>
      </c>
      <c r="L1199" t="s">
        <v>7396</v>
      </c>
      <c r="M1199" t="s">
        <v>7446</v>
      </c>
      <c r="N1199" t="s">
        <v>7398</v>
      </c>
      <c r="O1199" t="s">
        <v>7447</v>
      </c>
      <c r="P1199">
        <v>5530000</v>
      </c>
      <c r="Q1199" t="s">
        <v>6636</v>
      </c>
      <c r="R1199" t="s">
        <v>6636</v>
      </c>
      <c r="S1199" s="12"/>
      <c r="T1199" s="13"/>
      <c r="U1199" t="s">
        <v>7448</v>
      </c>
    </row>
    <row r="1200" spans="1:21" x14ac:dyDescent="0.25">
      <c r="A1200" t="s">
        <v>6637</v>
      </c>
      <c r="B1200" s="12">
        <v>43438</v>
      </c>
      <c r="C1200" t="s">
        <v>7443</v>
      </c>
      <c r="D1200" s="11">
        <v>46221.823148148098</v>
      </c>
      <c r="E1200" t="s">
        <v>7444</v>
      </c>
      <c r="F1200" t="s">
        <v>6415</v>
      </c>
      <c r="G1200" t="s">
        <v>7404</v>
      </c>
      <c r="H1200" t="s">
        <v>6514</v>
      </c>
      <c r="I1200" t="s">
        <v>55</v>
      </c>
      <c r="J1200" t="s">
        <v>643</v>
      </c>
      <c r="K1200" t="s">
        <v>7445</v>
      </c>
      <c r="L1200" t="s">
        <v>7396</v>
      </c>
      <c r="M1200" t="s">
        <v>7446</v>
      </c>
      <c r="N1200" t="s">
        <v>7398</v>
      </c>
      <c r="O1200" t="s">
        <v>7447</v>
      </c>
      <c r="P1200">
        <v>5530000</v>
      </c>
      <c r="Q1200" t="s">
        <v>6636</v>
      </c>
      <c r="R1200" t="s">
        <v>6636</v>
      </c>
      <c r="S1200" s="12"/>
      <c r="T1200" s="13"/>
      <c r="U1200" t="s">
        <v>7448</v>
      </c>
    </row>
    <row r="1201" spans="1:21" x14ac:dyDescent="0.25">
      <c r="A1201" t="s">
        <v>6637</v>
      </c>
      <c r="B1201" s="12">
        <v>43438</v>
      </c>
      <c r="C1201" t="s">
        <v>7443</v>
      </c>
      <c r="D1201" s="11">
        <v>46221.823148148098</v>
      </c>
      <c r="E1201" t="s">
        <v>7444</v>
      </c>
      <c r="F1201" t="s">
        <v>6415</v>
      </c>
      <c r="G1201" t="s">
        <v>7405</v>
      </c>
      <c r="H1201" t="s">
        <v>6514</v>
      </c>
      <c r="I1201" t="s">
        <v>55</v>
      </c>
      <c r="J1201" t="s">
        <v>643</v>
      </c>
      <c r="K1201" t="s">
        <v>7445</v>
      </c>
      <c r="L1201" t="s">
        <v>7396</v>
      </c>
      <c r="M1201" t="s">
        <v>7446</v>
      </c>
      <c r="N1201" t="s">
        <v>7398</v>
      </c>
      <c r="O1201" t="s">
        <v>7447</v>
      </c>
      <c r="P1201">
        <v>5530000</v>
      </c>
      <c r="Q1201" t="s">
        <v>6636</v>
      </c>
      <c r="R1201" t="s">
        <v>6636</v>
      </c>
      <c r="S1201" s="12"/>
      <c r="T1201" s="13"/>
      <c r="U1201" t="s">
        <v>7448</v>
      </c>
    </row>
    <row r="1202" spans="1:21" x14ac:dyDescent="0.25">
      <c r="A1202" t="s">
        <v>6637</v>
      </c>
      <c r="B1202" s="12">
        <v>43443</v>
      </c>
      <c r="C1202" t="s">
        <v>7449</v>
      </c>
      <c r="D1202" s="11">
        <v>46221.949166666702</v>
      </c>
      <c r="E1202" t="s">
        <v>7450</v>
      </c>
      <c r="F1202" t="s">
        <v>6415</v>
      </c>
      <c r="G1202" t="s">
        <v>7181</v>
      </c>
      <c r="H1202" t="s">
        <v>6514</v>
      </c>
      <c r="I1202" t="s">
        <v>55</v>
      </c>
      <c r="J1202" t="s">
        <v>643</v>
      </c>
      <c r="K1202" t="s">
        <v>7451</v>
      </c>
      <c r="L1202" t="s">
        <v>7183</v>
      </c>
      <c r="M1202" t="s">
        <v>7452</v>
      </c>
      <c r="N1202" t="s">
        <v>6761</v>
      </c>
      <c r="O1202" t="s">
        <v>7185</v>
      </c>
      <c r="P1202">
        <v>4869000</v>
      </c>
      <c r="Q1202" t="s">
        <v>6636</v>
      </c>
      <c r="R1202" t="s">
        <v>6636</v>
      </c>
      <c r="S1202" s="12"/>
      <c r="T1202" s="13"/>
      <c r="U1202" t="s">
        <v>6636</v>
      </c>
    </row>
    <row r="1203" spans="1:21" x14ac:dyDescent="0.25">
      <c r="A1203" t="s">
        <v>6637</v>
      </c>
      <c r="B1203" s="12">
        <v>43443</v>
      </c>
      <c r="C1203" t="s">
        <v>7449</v>
      </c>
      <c r="D1203" s="11">
        <v>46221.949166666702</v>
      </c>
      <c r="E1203" t="s">
        <v>7450</v>
      </c>
      <c r="F1203" t="s">
        <v>6415</v>
      </c>
      <c r="G1203" t="s">
        <v>7186</v>
      </c>
      <c r="H1203" t="s">
        <v>6514</v>
      </c>
      <c r="I1203" t="s">
        <v>55</v>
      </c>
      <c r="J1203" t="s">
        <v>643</v>
      </c>
      <c r="K1203" t="s">
        <v>7451</v>
      </c>
      <c r="L1203" t="s">
        <v>7183</v>
      </c>
      <c r="M1203" t="s">
        <v>7452</v>
      </c>
      <c r="N1203" t="s">
        <v>6761</v>
      </c>
      <c r="O1203" t="s">
        <v>7185</v>
      </c>
      <c r="P1203">
        <v>4869000</v>
      </c>
      <c r="Q1203" t="s">
        <v>6636</v>
      </c>
      <c r="R1203" t="s">
        <v>6636</v>
      </c>
      <c r="S1203" s="12"/>
      <c r="T1203" s="13"/>
      <c r="U1203" t="s">
        <v>6636</v>
      </c>
    </row>
    <row r="1204" spans="1:21" x14ac:dyDescent="0.25">
      <c r="A1204" t="s">
        <v>6637</v>
      </c>
      <c r="B1204" s="12">
        <v>43443</v>
      </c>
      <c r="C1204" t="s">
        <v>7449</v>
      </c>
      <c r="D1204" s="11">
        <v>46221.949166666702</v>
      </c>
      <c r="E1204" t="s">
        <v>7450</v>
      </c>
      <c r="F1204" t="s">
        <v>6415</v>
      </c>
      <c r="G1204" t="s">
        <v>7187</v>
      </c>
      <c r="H1204" t="s">
        <v>6514</v>
      </c>
      <c r="I1204" t="s">
        <v>55</v>
      </c>
      <c r="J1204" t="s">
        <v>643</v>
      </c>
      <c r="K1204" t="s">
        <v>7451</v>
      </c>
      <c r="L1204" t="s">
        <v>7183</v>
      </c>
      <c r="M1204" t="s">
        <v>7452</v>
      </c>
      <c r="N1204" t="s">
        <v>6761</v>
      </c>
      <c r="O1204" t="s">
        <v>7185</v>
      </c>
      <c r="P1204">
        <v>4869000</v>
      </c>
      <c r="Q1204" t="s">
        <v>6636</v>
      </c>
      <c r="R1204" t="s">
        <v>6636</v>
      </c>
      <c r="S1204" s="12"/>
      <c r="T1204" s="13"/>
      <c r="U1204" t="s">
        <v>6636</v>
      </c>
    </row>
    <row r="1205" spans="1:21" x14ac:dyDescent="0.25">
      <c r="A1205" t="s">
        <v>6637</v>
      </c>
      <c r="B1205" s="12">
        <v>43443</v>
      </c>
      <c r="C1205" t="s">
        <v>7449</v>
      </c>
      <c r="D1205" s="11">
        <v>46221.949166666702</v>
      </c>
      <c r="E1205" t="s">
        <v>7450</v>
      </c>
      <c r="F1205" t="s">
        <v>6415</v>
      </c>
      <c r="G1205" t="s">
        <v>7188</v>
      </c>
      <c r="H1205" t="s">
        <v>6514</v>
      </c>
      <c r="I1205" t="s">
        <v>55</v>
      </c>
      <c r="J1205" t="s">
        <v>643</v>
      </c>
      <c r="K1205" t="s">
        <v>7451</v>
      </c>
      <c r="L1205" t="s">
        <v>7183</v>
      </c>
      <c r="M1205" t="s">
        <v>7452</v>
      </c>
      <c r="N1205" t="s">
        <v>6761</v>
      </c>
      <c r="O1205" t="s">
        <v>7185</v>
      </c>
      <c r="P1205">
        <v>4869000</v>
      </c>
      <c r="Q1205" t="s">
        <v>6636</v>
      </c>
      <c r="R1205" t="s">
        <v>6636</v>
      </c>
      <c r="S1205" s="12"/>
      <c r="T1205" s="13"/>
      <c r="U1205" t="s">
        <v>6636</v>
      </c>
    </row>
    <row r="1206" spans="1:21" x14ac:dyDescent="0.25">
      <c r="A1206" t="s">
        <v>6637</v>
      </c>
      <c r="B1206" s="12">
        <v>43443</v>
      </c>
      <c r="C1206" t="s">
        <v>7449</v>
      </c>
      <c r="D1206" s="11">
        <v>46221.949166666702</v>
      </c>
      <c r="E1206" t="s">
        <v>7450</v>
      </c>
      <c r="F1206" t="s">
        <v>6415</v>
      </c>
      <c r="G1206" t="s">
        <v>7189</v>
      </c>
      <c r="H1206" t="s">
        <v>6514</v>
      </c>
      <c r="I1206" t="s">
        <v>55</v>
      </c>
      <c r="J1206" t="s">
        <v>643</v>
      </c>
      <c r="K1206" t="s">
        <v>7451</v>
      </c>
      <c r="L1206" t="s">
        <v>7183</v>
      </c>
      <c r="M1206" t="s">
        <v>7452</v>
      </c>
      <c r="N1206" t="s">
        <v>6761</v>
      </c>
      <c r="O1206" t="s">
        <v>7185</v>
      </c>
      <c r="P1206">
        <v>4869000</v>
      </c>
      <c r="Q1206" t="s">
        <v>6636</v>
      </c>
      <c r="R1206" t="s">
        <v>6636</v>
      </c>
      <c r="S1206" s="12"/>
      <c r="T1206" s="13"/>
      <c r="U1206" t="s">
        <v>6636</v>
      </c>
    </row>
    <row r="1207" spans="1:21" x14ac:dyDescent="0.25">
      <c r="A1207" t="s">
        <v>6637</v>
      </c>
      <c r="B1207" s="12">
        <v>43443</v>
      </c>
      <c r="C1207" t="s">
        <v>7449</v>
      </c>
      <c r="D1207" s="11">
        <v>46221.949166666702</v>
      </c>
      <c r="E1207" t="s">
        <v>7450</v>
      </c>
      <c r="F1207" t="s">
        <v>6415</v>
      </c>
      <c r="G1207" t="s">
        <v>7190</v>
      </c>
      <c r="H1207" t="s">
        <v>6514</v>
      </c>
      <c r="I1207" t="s">
        <v>55</v>
      </c>
      <c r="J1207" t="s">
        <v>643</v>
      </c>
      <c r="K1207" t="s">
        <v>7451</v>
      </c>
      <c r="L1207" t="s">
        <v>7183</v>
      </c>
      <c r="M1207" t="s">
        <v>7452</v>
      </c>
      <c r="N1207" t="s">
        <v>6761</v>
      </c>
      <c r="O1207" t="s">
        <v>7185</v>
      </c>
      <c r="P1207">
        <v>4869000</v>
      </c>
      <c r="Q1207" t="s">
        <v>6636</v>
      </c>
      <c r="R1207" t="s">
        <v>6636</v>
      </c>
      <c r="S1207" s="12"/>
      <c r="T1207" s="13"/>
      <c r="U1207" t="s">
        <v>6636</v>
      </c>
    </row>
    <row r="1208" spans="1:21" x14ac:dyDescent="0.25">
      <c r="A1208" t="s">
        <v>6637</v>
      </c>
      <c r="B1208" s="12">
        <v>43443</v>
      </c>
      <c r="C1208" t="s">
        <v>7449</v>
      </c>
      <c r="D1208" s="11">
        <v>46221.949166666702</v>
      </c>
      <c r="E1208" t="s">
        <v>7450</v>
      </c>
      <c r="F1208" t="s">
        <v>6415</v>
      </c>
      <c r="G1208" t="s">
        <v>7191</v>
      </c>
      <c r="H1208" t="s">
        <v>6514</v>
      </c>
      <c r="I1208" t="s">
        <v>55</v>
      </c>
      <c r="J1208" t="s">
        <v>643</v>
      </c>
      <c r="K1208" t="s">
        <v>7451</v>
      </c>
      <c r="L1208" t="s">
        <v>7183</v>
      </c>
      <c r="M1208" t="s">
        <v>7452</v>
      </c>
      <c r="N1208" t="s">
        <v>6761</v>
      </c>
      <c r="O1208" t="s">
        <v>7185</v>
      </c>
      <c r="P1208">
        <v>4869000</v>
      </c>
      <c r="Q1208" t="s">
        <v>6636</v>
      </c>
      <c r="R1208" t="s">
        <v>6636</v>
      </c>
      <c r="S1208" s="12"/>
      <c r="T1208" s="13"/>
      <c r="U1208" t="s">
        <v>6636</v>
      </c>
    </row>
    <row r="1209" spans="1:21" x14ac:dyDescent="0.25">
      <c r="A1209" t="s">
        <v>6637</v>
      </c>
      <c r="B1209" s="12">
        <v>43443</v>
      </c>
      <c r="C1209" t="s">
        <v>7449</v>
      </c>
      <c r="D1209" s="11">
        <v>46221.949166666702</v>
      </c>
      <c r="E1209" t="s">
        <v>7450</v>
      </c>
      <c r="F1209" t="s">
        <v>6415</v>
      </c>
      <c r="G1209" t="s">
        <v>7192</v>
      </c>
      <c r="H1209" t="s">
        <v>6514</v>
      </c>
      <c r="I1209" t="s">
        <v>55</v>
      </c>
      <c r="J1209" t="s">
        <v>643</v>
      </c>
      <c r="K1209" t="s">
        <v>7451</v>
      </c>
      <c r="L1209" t="s">
        <v>7183</v>
      </c>
      <c r="M1209" t="s">
        <v>7452</v>
      </c>
      <c r="N1209" t="s">
        <v>6761</v>
      </c>
      <c r="O1209" t="s">
        <v>7185</v>
      </c>
      <c r="P1209">
        <v>4869000</v>
      </c>
      <c r="Q1209" t="s">
        <v>6636</v>
      </c>
      <c r="R1209" t="s">
        <v>6636</v>
      </c>
      <c r="S1209" s="12"/>
      <c r="T1209" s="13"/>
      <c r="U1209" t="s">
        <v>6636</v>
      </c>
    </row>
    <row r="1210" spans="1:21" x14ac:dyDescent="0.25">
      <c r="A1210" t="s">
        <v>6637</v>
      </c>
      <c r="B1210" s="12">
        <v>43443</v>
      </c>
      <c r="C1210" t="s">
        <v>7449</v>
      </c>
      <c r="D1210" s="11">
        <v>46221.949166666702</v>
      </c>
      <c r="E1210" t="s">
        <v>7450</v>
      </c>
      <c r="F1210" t="s">
        <v>6415</v>
      </c>
      <c r="G1210" t="s">
        <v>7193</v>
      </c>
      <c r="H1210" t="s">
        <v>6514</v>
      </c>
      <c r="I1210" t="s">
        <v>55</v>
      </c>
      <c r="J1210" t="s">
        <v>643</v>
      </c>
      <c r="K1210" t="s">
        <v>7451</v>
      </c>
      <c r="L1210" t="s">
        <v>7183</v>
      </c>
      <c r="M1210" t="s">
        <v>7452</v>
      </c>
      <c r="N1210" t="s">
        <v>6761</v>
      </c>
      <c r="O1210" t="s">
        <v>7185</v>
      </c>
      <c r="P1210">
        <v>4869000</v>
      </c>
      <c r="Q1210" t="s">
        <v>6636</v>
      </c>
      <c r="R1210" t="s">
        <v>6636</v>
      </c>
      <c r="S1210" s="12"/>
      <c r="T1210" s="13"/>
      <c r="U1210" t="s">
        <v>6636</v>
      </c>
    </row>
    <row r="1211" spans="1:21" x14ac:dyDescent="0.25">
      <c r="A1211" t="s">
        <v>6637</v>
      </c>
      <c r="B1211" s="12">
        <v>43443</v>
      </c>
      <c r="C1211" t="s">
        <v>7449</v>
      </c>
      <c r="D1211" s="11">
        <v>46221.949166666702</v>
      </c>
      <c r="E1211" t="s">
        <v>7450</v>
      </c>
      <c r="F1211" t="s">
        <v>6415</v>
      </c>
      <c r="G1211" t="s">
        <v>7194</v>
      </c>
      <c r="H1211" t="s">
        <v>6514</v>
      </c>
      <c r="I1211" t="s">
        <v>55</v>
      </c>
      <c r="J1211" t="s">
        <v>643</v>
      </c>
      <c r="K1211" t="s">
        <v>7451</v>
      </c>
      <c r="L1211" t="s">
        <v>7183</v>
      </c>
      <c r="M1211" t="s">
        <v>7452</v>
      </c>
      <c r="N1211" t="s">
        <v>6761</v>
      </c>
      <c r="O1211" t="s">
        <v>7185</v>
      </c>
      <c r="P1211">
        <v>4869000</v>
      </c>
      <c r="Q1211" t="s">
        <v>6636</v>
      </c>
      <c r="R1211" t="s">
        <v>6636</v>
      </c>
      <c r="S1211" s="12"/>
      <c r="T1211" s="13"/>
      <c r="U1211" t="s">
        <v>6636</v>
      </c>
    </row>
    <row r="1212" spans="1:21" x14ac:dyDescent="0.25">
      <c r="A1212" t="s">
        <v>6637</v>
      </c>
      <c r="B1212" s="12">
        <v>43443</v>
      </c>
      <c r="C1212" t="s">
        <v>7449</v>
      </c>
      <c r="D1212" s="11">
        <v>46221.949166666702</v>
      </c>
      <c r="E1212" t="s">
        <v>7450</v>
      </c>
      <c r="F1212" t="s">
        <v>6415</v>
      </c>
      <c r="G1212" t="s">
        <v>7195</v>
      </c>
      <c r="H1212" t="s">
        <v>6514</v>
      </c>
      <c r="I1212" t="s">
        <v>55</v>
      </c>
      <c r="J1212" t="s">
        <v>643</v>
      </c>
      <c r="K1212" t="s">
        <v>7451</v>
      </c>
      <c r="L1212" t="s">
        <v>7183</v>
      </c>
      <c r="M1212" t="s">
        <v>7452</v>
      </c>
      <c r="N1212" t="s">
        <v>6761</v>
      </c>
      <c r="O1212" t="s">
        <v>7185</v>
      </c>
      <c r="P1212">
        <v>4869000</v>
      </c>
      <c r="Q1212" t="s">
        <v>6636</v>
      </c>
      <c r="R1212" t="s">
        <v>6636</v>
      </c>
      <c r="S1212" s="12"/>
      <c r="T1212" s="13"/>
      <c r="U1212" t="s">
        <v>6636</v>
      </c>
    </row>
    <row r="1213" spans="1:21" x14ac:dyDescent="0.25">
      <c r="A1213" t="s">
        <v>6619</v>
      </c>
      <c r="B1213" s="12">
        <v>43438</v>
      </c>
      <c r="C1213" t="s">
        <v>7443</v>
      </c>
      <c r="D1213" s="11">
        <v>46222.466643518499</v>
      </c>
      <c r="E1213" t="s">
        <v>7444</v>
      </c>
      <c r="F1213" t="s">
        <v>6415</v>
      </c>
      <c r="G1213" t="s">
        <v>7394</v>
      </c>
      <c r="H1213" t="s">
        <v>6514</v>
      </c>
      <c r="I1213" t="s">
        <v>55</v>
      </c>
      <c r="J1213" t="s">
        <v>643</v>
      </c>
      <c r="K1213" t="s">
        <v>7445</v>
      </c>
      <c r="L1213" t="s">
        <v>7396</v>
      </c>
      <c r="M1213" t="s">
        <v>7446</v>
      </c>
      <c r="N1213" t="s">
        <v>7398</v>
      </c>
      <c r="O1213" t="s">
        <v>7447</v>
      </c>
      <c r="P1213">
        <v>5530000</v>
      </c>
      <c r="Q1213" t="s">
        <v>6636</v>
      </c>
      <c r="R1213" t="s">
        <v>6636</v>
      </c>
      <c r="S1213" s="12"/>
      <c r="T1213" s="13"/>
      <c r="U1213" t="s">
        <v>7448</v>
      </c>
    </row>
    <row r="1214" spans="1:21" x14ac:dyDescent="0.25">
      <c r="A1214" t="s">
        <v>6619</v>
      </c>
      <c r="B1214" s="12">
        <v>43438</v>
      </c>
      <c r="C1214" t="s">
        <v>7443</v>
      </c>
      <c r="D1214" s="11">
        <v>46222.466643518499</v>
      </c>
      <c r="E1214" t="s">
        <v>7444</v>
      </c>
      <c r="F1214" t="s">
        <v>6415</v>
      </c>
      <c r="G1214" t="s">
        <v>7400</v>
      </c>
      <c r="H1214" t="s">
        <v>6514</v>
      </c>
      <c r="I1214" t="s">
        <v>55</v>
      </c>
      <c r="J1214" t="s">
        <v>643</v>
      </c>
      <c r="K1214" t="s">
        <v>7445</v>
      </c>
      <c r="L1214" t="s">
        <v>7396</v>
      </c>
      <c r="M1214" t="s">
        <v>7446</v>
      </c>
      <c r="N1214" t="s">
        <v>7398</v>
      </c>
      <c r="O1214" t="s">
        <v>7447</v>
      </c>
      <c r="P1214">
        <v>5530000</v>
      </c>
      <c r="Q1214" t="s">
        <v>6636</v>
      </c>
      <c r="R1214" t="s">
        <v>6636</v>
      </c>
      <c r="S1214" s="12"/>
      <c r="T1214" s="13"/>
      <c r="U1214" t="s">
        <v>7448</v>
      </c>
    </row>
    <row r="1215" spans="1:21" x14ac:dyDescent="0.25">
      <c r="A1215" t="s">
        <v>6619</v>
      </c>
      <c r="B1215" s="12">
        <v>43438</v>
      </c>
      <c r="C1215" t="s">
        <v>7443</v>
      </c>
      <c r="D1215" s="11">
        <v>46222.466643518499</v>
      </c>
      <c r="E1215" t="s">
        <v>7444</v>
      </c>
      <c r="F1215" t="s">
        <v>6415</v>
      </c>
      <c r="G1215" t="s">
        <v>7401</v>
      </c>
      <c r="H1215" t="s">
        <v>6514</v>
      </c>
      <c r="I1215" t="s">
        <v>55</v>
      </c>
      <c r="J1215" t="s">
        <v>643</v>
      </c>
      <c r="K1215" t="s">
        <v>7445</v>
      </c>
      <c r="L1215" t="s">
        <v>7396</v>
      </c>
      <c r="M1215" t="s">
        <v>7446</v>
      </c>
      <c r="N1215" t="s">
        <v>7398</v>
      </c>
      <c r="O1215" t="s">
        <v>7447</v>
      </c>
      <c r="P1215">
        <v>5530000</v>
      </c>
      <c r="Q1215" t="s">
        <v>6636</v>
      </c>
      <c r="R1215" t="s">
        <v>6636</v>
      </c>
      <c r="S1215" s="12"/>
      <c r="T1215" s="13"/>
      <c r="U1215" t="s">
        <v>7448</v>
      </c>
    </row>
    <row r="1216" spans="1:21" x14ac:dyDescent="0.25">
      <c r="A1216" t="s">
        <v>6619</v>
      </c>
      <c r="B1216" s="12">
        <v>43438</v>
      </c>
      <c r="C1216" t="s">
        <v>7443</v>
      </c>
      <c r="D1216" s="11">
        <v>46222.466643518499</v>
      </c>
      <c r="E1216" t="s">
        <v>7444</v>
      </c>
      <c r="F1216" t="s">
        <v>6415</v>
      </c>
      <c r="G1216" t="s">
        <v>7402</v>
      </c>
      <c r="H1216" t="s">
        <v>6514</v>
      </c>
      <c r="I1216" t="s">
        <v>55</v>
      </c>
      <c r="J1216" t="s">
        <v>643</v>
      </c>
      <c r="K1216" t="s">
        <v>7445</v>
      </c>
      <c r="L1216" t="s">
        <v>7396</v>
      </c>
      <c r="M1216" t="s">
        <v>7446</v>
      </c>
      <c r="N1216" t="s">
        <v>7398</v>
      </c>
      <c r="O1216" t="s">
        <v>7447</v>
      </c>
      <c r="P1216">
        <v>5530000</v>
      </c>
      <c r="Q1216" t="s">
        <v>6636</v>
      </c>
      <c r="R1216" t="s">
        <v>6636</v>
      </c>
      <c r="S1216" s="12"/>
      <c r="T1216" s="13"/>
      <c r="U1216" t="s">
        <v>7448</v>
      </c>
    </row>
    <row r="1217" spans="1:21" x14ac:dyDescent="0.25">
      <c r="A1217" t="s">
        <v>6619</v>
      </c>
      <c r="B1217" s="12">
        <v>43438</v>
      </c>
      <c r="C1217" t="s">
        <v>7443</v>
      </c>
      <c r="D1217" s="11">
        <v>46222.466643518499</v>
      </c>
      <c r="E1217" t="s">
        <v>7444</v>
      </c>
      <c r="F1217" t="s">
        <v>6415</v>
      </c>
      <c r="G1217" t="s">
        <v>7403</v>
      </c>
      <c r="H1217" t="s">
        <v>6514</v>
      </c>
      <c r="I1217" t="s">
        <v>55</v>
      </c>
      <c r="J1217" t="s">
        <v>643</v>
      </c>
      <c r="K1217" t="s">
        <v>7445</v>
      </c>
      <c r="L1217" t="s">
        <v>7396</v>
      </c>
      <c r="M1217" t="s">
        <v>7446</v>
      </c>
      <c r="N1217" t="s">
        <v>7398</v>
      </c>
      <c r="O1217" t="s">
        <v>7447</v>
      </c>
      <c r="P1217">
        <v>5530000</v>
      </c>
      <c r="Q1217" t="s">
        <v>6636</v>
      </c>
      <c r="R1217" t="s">
        <v>6636</v>
      </c>
      <c r="S1217" s="12"/>
      <c r="T1217" s="13"/>
      <c r="U1217" t="s">
        <v>7448</v>
      </c>
    </row>
    <row r="1218" spans="1:21" x14ac:dyDescent="0.25">
      <c r="A1218" t="s">
        <v>6619</v>
      </c>
      <c r="B1218" s="12">
        <v>43438</v>
      </c>
      <c r="C1218" t="s">
        <v>7443</v>
      </c>
      <c r="D1218" s="11">
        <v>46222.466643518499</v>
      </c>
      <c r="E1218" t="s">
        <v>7444</v>
      </c>
      <c r="F1218" t="s">
        <v>6415</v>
      </c>
      <c r="G1218" t="s">
        <v>7404</v>
      </c>
      <c r="H1218" t="s">
        <v>6514</v>
      </c>
      <c r="I1218" t="s">
        <v>55</v>
      </c>
      <c r="J1218" t="s">
        <v>643</v>
      </c>
      <c r="K1218" t="s">
        <v>7445</v>
      </c>
      <c r="L1218" t="s">
        <v>7396</v>
      </c>
      <c r="M1218" t="s">
        <v>7446</v>
      </c>
      <c r="N1218" t="s">
        <v>7398</v>
      </c>
      <c r="O1218" t="s">
        <v>7447</v>
      </c>
      <c r="P1218">
        <v>5530000</v>
      </c>
      <c r="Q1218" t="s">
        <v>6636</v>
      </c>
      <c r="R1218" t="s">
        <v>6636</v>
      </c>
      <c r="S1218" s="12"/>
      <c r="T1218" s="13"/>
      <c r="U1218" t="s">
        <v>7448</v>
      </c>
    </row>
    <row r="1219" spans="1:21" x14ac:dyDescent="0.25">
      <c r="A1219" t="s">
        <v>6619</v>
      </c>
      <c r="B1219" s="12">
        <v>43438</v>
      </c>
      <c r="C1219" t="s">
        <v>7443</v>
      </c>
      <c r="D1219" s="11">
        <v>46222.466643518499</v>
      </c>
      <c r="E1219" t="s">
        <v>7444</v>
      </c>
      <c r="F1219" t="s">
        <v>6415</v>
      </c>
      <c r="G1219" t="s">
        <v>7405</v>
      </c>
      <c r="H1219" t="s">
        <v>6514</v>
      </c>
      <c r="I1219" t="s">
        <v>55</v>
      </c>
      <c r="J1219" t="s">
        <v>643</v>
      </c>
      <c r="K1219" t="s">
        <v>7445</v>
      </c>
      <c r="L1219" t="s">
        <v>7396</v>
      </c>
      <c r="M1219" t="s">
        <v>7446</v>
      </c>
      <c r="N1219" t="s">
        <v>7398</v>
      </c>
      <c r="O1219" t="s">
        <v>7447</v>
      </c>
      <c r="P1219">
        <v>5530000</v>
      </c>
      <c r="Q1219" t="s">
        <v>6636</v>
      </c>
      <c r="R1219" t="s">
        <v>6636</v>
      </c>
      <c r="S1219" s="12"/>
      <c r="T1219" s="13"/>
      <c r="U1219" t="s">
        <v>7448</v>
      </c>
    </row>
    <row r="1220" spans="1:21" x14ac:dyDescent="0.25">
      <c r="A1220" t="s">
        <v>6619</v>
      </c>
      <c r="B1220" s="12">
        <v>43443</v>
      </c>
      <c r="C1220" t="s">
        <v>7449</v>
      </c>
      <c r="D1220" s="11">
        <v>46222.493912037004</v>
      </c>
      <c r="E1220" t="s">
        <v>7450</v>
      </c>
      <c r="F1220" t="s">
        <v>6415</v>
      </c>
      <c r="G1220" t="s">
        <v>7181</v>
      </c>
      <c r="H1220" t="s">
        <v>6514</v>
      </c>
      <c r="I1220" t="s">
        <v>55</v>
      </c>
      <c r="J1220" t="s">
        <v>643</v>
      </c>
      <c r="K1220" t="s">
        <v>7451</v>
      </c>
      <c r="L1220" t="s">
        <v>7183</v>
      </c>
      <c r="M1220" t="s">
        <v>7452</v>
      </c>
      <c r="N1220" t="s">
        <v>6761</v>
      </c>
      <c r="O1220" t="s">
        <v>7185</v>
      </c>
      <c r="P1220">
        <v>4869000</v>
      </c>
      <c r="Q1220" t="s">
        <v>6636</v>
      </c>
      <c r="R1220" t="s">
        <v>6636</v>
      </c>
      <c r="S1220" s="12"/>
      <c r="T1220" s="13"/>
      <c r="U1220" t="s">
        <v>6636</v>
      </c>
    </row>
    <row r="1221" spans="1:21" x14ac:dyDescent="0.25">
      <c r="A1221" t="s">
        <v>6619</v>
      </c>
      <c r="B1221" s="12">
        <v>43443</v>
      </c>
      <c r="C1221" t="s">
        <v>7449</v>
      </c>
      <c r="D1221" s="11">
        <v>46222.493912037004</v>
      </c>
      <c r="E1221" t="s">
        <v>7450</v>
      </c>
      <c r="F1221" t="s">
        <v>6415</v>
      </c>
      <c r="G1221" t="s">
        <v>7186</v>
      </c>
      <c r="H1221" t="s">
        <v>6514</v>
      </c>
      <c r="I1221" t="s">
        <v>55</v>
      </c>
      <c r="J1221" t="s">
        <v>643</v>
      </c>
      <c r="K1221" t="s">
        <v>7451</v>
      </c>
      <c r="L1221" t="s">
        <v>7183</v>
      </c>
      <c r="M1221" t="s">
        <v>7452</v>
      </c>
      <c r="N1221" t="s">
        <v>6761</v>
      </c>
      <c r="O1221" t="s">
        <v>7185</v>
      </c>
      <c r="P1221">
        <v>4869000</v>
      </c>
      <c r="Q1221" t="s">
        <v>6636</v>
      </c>
      <c r="R1221" t="s">
        <v>6636</v>
      </c>
      <c r="S1221" s="12"/>
      <c r="T1221" s="13"/>
      <c r="U1221" t="s">
        <v>6636</v>
      </c>
    </row>
    <row r="1222" spans="1:21" x14ac:dyDescent="0.25">
      <c r="A1222" t="s">
        <v>6619</v>
      </c>
      <c r="B1222" s="12">
        <v>43443</v>
      </c>
      <c r="C1222" t="s">
        <v>7449</v>
      </c>
      <c r="D1222" s="11">
        <v>46222.493912037004</v>
      </c>
      <c r="E1222" t="s">
        <v>7450</v>
      </c>
      <c r="F1222" t="s">
        <v>6415</v>
      </c>
      <c r="G1222" t="s">
        <v>7187</v>
      </c>
      <c r="H1222" t="s">
        <v>6514</v>
      </c>
      <c r="I1222" t="s">
        <v>55</v>
      </c>
      <c r="J1222" t="s">
        <v>643</v>
      </c>
      <c r="K1222" t="s">
        <v>7451</v>
      </c>
      <c r="L1222" t="s">
        <v>7183</v>
      </c>
      <c r="M1222" t="s">
        <v>7452</v>
      </c>
      <c r="N1222" t="s">
        <v>6761</v>
      </c>
      <c r="O1222" t="s">
        <v>7185</v>
      </c>
      <c r="P1222">
        <v>4869000</v>
      </c>
      <c r="Q1222" t="s">
        <v>6636</v>
      </c>
      <c r="R1222" t="s">
        <v>6636</v>
      </c>
      <c r="S1222" s="12"/>
      <c r="T1222" s="13"/>
      <c r="U1222" t="s">
        <v>6636</v>
      </c>
    </row>
    <row r="1223" spans="1:21" x14ac:dyDescent="0.25">
      <c r="A1223" t="s">
        <v>6619</v>
      </c>
      <c r="B1223" s="12">
        <v>43443</v>
      </c>
      <c r="C1223" t="s">
        <v>7449</v>
      </c>
      <c r="D1223" s="11">
        <v>46222.493912037004</v>
      </c>
      <c r="E1223" t="s">
        <v>7450</v>
      </c>
      <c r="F1223" t="s">
        <v>6415</v>
      </c>
      <c r="G1223" t="s">
        <v>7188</v>
      </c>
      <c r="H1223" t="s">
        <v>6514</v>
      </c>
      <c r="I1223" t="s">
        <v>55</v>
      </c>
      <c r="J1223" t="s">
        <v>643</v>
      </c>
      <c r="K1223" t="s">
        <v>7451</v>
      </c>
      <c r="L1223" t="s">
        <v>7183</v>
      </c>
      <c r="M1223" t="s">
        <v>7452</v>
      </c>
      <c r="N1223" t="s">
        <v>6761</v>
      </c>
      <c r="O1223" t="s">
        <v>7185</v>
      </c>
      <c r="P1223">
        <v>4869000</v>
      </c>
      <c r="Q1223" t="s">
        <v>6636</v>
      </c>
      <c r="R1223" t="s">
        <v>6636</v>
      </c>
      <c r="S1223" s="12"/>
      <c r="T1223" s="13"/>
      <c r="U1223" t="s">
        <v>6636</v>
      </c>
    </row>
    <row r="1224" spans="1:21" x14ac:dyDescent="0.25">
      <c r="A1224" t="s">
        <v>6619</v>
      </c>
      <c r="B1224" s="12">
        <v>43443</v>
      </c>
      <c r="C1224" t="s">
        <v>7449</v>
      </c>
      <c r="D1224" s="11">
        <v>46222.493912037004</v>
      </c>
      <c r="E1224" t="s">
        <v>7450</v>
      </c>
      <c r="F1224" t="s">
        <v>6415</v>
      </c>
      <c r="G1224" t="s">
        <v>7189</v>
      </c>
      <c r="H1224" t="s">
        <v>6514</v>
      </c>
      <c r="I1224" t="s">
        <v>55</v>
      </c>
      <c r="J1224" t="s">
        <v>643</v>
      </c>
      <c r="K1224" t="s">
        <v>7451</v>
      </c>
      <c r="L1224" t="s">
        <v>7183</v>
      </c>
      <c r="M1224" t="s">
        <v>7452</v>
      </c>
      <c r="N1224" t="s">
        <v>6761</v>
      </c>
      <c r="O1224" t="s">
        <v>7185</v>
      </c>
      <c r="P1224">
        <v>4869000</v>
      </c>
      <c r="Q1224" t="s">
        <v>6636</v>
      </c>
      <c r="R1224" t="s">
        <v>6636</v>
      </c>
      <c r="S1224" s="12"/>
      <c r="T1224" s="13"/>
      <c r="U1224" t="s">
        <v>6636</v>
      </c>
    </row>
    <row r="1225" spans="1:21" x14ac:dyDescent="0.25">
      <c r="A1225" t="s">
        <v>6619</v>
      </c>
      <c r="B1225" s="12">
        <v>43443</v>
      </c>
      <c r="C1225" t="s">
        <v>7449</v>
      </c>
      <c r="D1225" s="11">
        <v>46222.493912037004</v>
      </c>
      <c r="E1225" t="s">
        <v>7450</v>
      </c>
      <c r="F1225" t="s">
        <v>6415</v>
      </c>
      <c r="G1225" t="s">
        <v>7190</v>
      </c>
      <c r="H1225" t="s">
        <v>6514</v>
      </c>
      <c r="I1225" t="s">
        <v>55</v>
      </c>
      <c r="J1225" t="s">
        <v>643</v>
      </c>
      <c r="K1225" t="s">
        <v>7451</v>
      </c>
      <c r="L1225" t="s">
        <v>7183</v>
      </c>
      <c r="M1225" t="s">
        <v>7452</v>
      </c>
      <c r="N1225" t="s">
        <v>6761</v>
      </c>
      <c r="O1225" t="s">
        <v>7185</v>
      </c>
      <c r="P1225">
        <v>4869000</v>
      </c>
      <c r="Q1225" t="s">
        <v>6636</v>
      </c>
      <c r="R1225" t="s">
        <v>6636</v>
      </c>
      <c r="S1225" s="12"/>
      <c r="T1225" s="13"/>
      <c r="U1225" t="s">
        <v>6636</v>
      </c>
    </row>
    <row r="1226" spans="1:21" x14ac:dyDescent="0.25">
      <c r="A1226" t="s">
        <v>6619</v>
      </c>
      <c r="B1226" s="12">
        <v>43443</v>
      </c>
      <c r="C1226" t="s">
        <v>7449</v>
      </c>
      <c r="D1226" s="11">
        <v>46222.493912037004</v>
      </c>
      <c r="E1226" t="s">
        <v>7450</v>
      </c>
      <c r="F1226" t="s">
        <v>6415</v>
      </c>
      <c r="G1226" t="s">
        <v>7191</v>
      </c>
      <c r="H1226" t="s">
        <v>6514</v>
      </c>
      <c r="I1226" t="s">
        <v>55</v>
      </c>
      <c r="J1226" t="s">
        <v>643</v>
      </c>
      <c r="K1226" t="s">
        <v>7451</v>
      </c>
      <c r="L1226" t="s">
        <v>7183</v>
      </c>
      <c r="M1226" t="s">
        <v>7452</v>
      </c>
      <c r="N1226" t="s">
        <v>6761</v>
      </c>
      <c r="O1226" t="s">
        <v>7185</v>
      </c>
      <c r="P1226">
        <v>4869000</v>
      </c>
      <c r="Q1226" t="s">
        <v>6636</v>
      </c>
      <c r="R1226" t="s">
        <v>6636</v>
      </c>
      <c r="S1226" s="12"/>
      <c r="T1226" s="13"/>
      <c r="U1226" t="s">
        <v>6636</v>
      </c>
    </row>
    <row r="1227" spans="1:21" x14ac:dyDescent="0.25">
      <c r="A1227" t="s">
        <v>6619</v>
      </c>
      <c r="B1227" s="12">
        <v>43443</v>
      </c>
      <c r="C1227" t="s">
        <v>7449</v>
      </c>
      <c r="D1227" s="11">
        <v>46222.493912037004</v>
      </c>
      <c r="E1227" t="s">
        <v>7450</v>
      </c>
      <c r="F1227" t="s">
        <v>6415</v>
      </c>
      <c r="G1227" t="s">
        <v>7192</v>
      </c>
      <c r="H1227" t="s">
        <v>6514</v>
      </c>
      <c r="I1227" t="s">
        <v>55</v>
      </c>
      <c r="J1227" t="s">
        <v>643</v>
      </c>
      <c r="K1227" t="s">
        <v>7451</v>
      </c>
      <c r="L1227" t="s">
        <v>7183</v>
      </c>
      <c r="M1227" t="s">
        <v>7452</v>
      </c>
      <c r="N1227" t="s">
        <v>6761</v>
      </c>
      <c r="O1227" t="s">
        <v>7185</v>
      </c>
      <c r="P1227">
        <v>4869000</v>
      </c>
      <c r="Q1227" t="s">
        <v>6636</v>
      </c>
      <c r="R1227" t="s">
        <v>6636</v>
      </c>
      <c r="S1227" s="12"/>
      <c r="T1227" s="13"/>
      <c r="U1227" t="s">
        <v>6636</v>
      </c>
    </row>
    <row r="1228" spans="1:21" x14ac:dyDescent="0.25">
      <c r="A1228" t="s">
        <v>6619</v>
      </c>
      <c r="B1228" s="12">
        <v>43443</v>
      </c>
      <c r="C1228" t="s">
        <v>7449</v>
      </c>
      <c r="D1228" s="11">
        <v>46222.493912037004</v>
      </c>
      <c r="E1228" t="s">
        <v>7450</v>
      </c>
      <c r="F1228" t="s">
        <v>6415</v>
      </c>
      <c r="G1228" t="s">
        <v>7193</v>
      </c>
      <c r="H1228" t="s">
        <v>6514</v>
      </c>
      <c r="I1228" t="s">
        <v>55</v>
      </c>
      <c r="J1228" t="s">
        <v>643</v>
      </c>
      <c r="K1228" t="s">
        <v>7451</v>
      </c>
      <c r="L1228" t="s">
        <v>7183</v>
      </c>
      <c r="M1228" t="s">
        <v>7452</v>
      </c>
      <c r="N1228" t="s">
        <v>6761</v>
      </c>
      <c r="O1228" t="s">
        <v>7185</v>
      </c>
      <c r="P1228">
        <v>4869000</v>
      </c>
      <c r="Q1228" t="s">
        <v>6636</v>
      </c>
      <c r="R1228" t="s">
        <v>6636</v>
      </c>
      <c r="S1228" s="12"/>
      <c r="T1228" s="13"/>
      <c r="U1228" t="s">
        <v>6636</v>
      </c>
    </row>
    <row r="1229" spans="1:21" x14ac:dyDescent="0.25">
      <c r="A1229" t="s">
        <v>6619</v>
      </c>
      <c r="B1229" s="12">
        <v>43443</v>
      </c>
      <c r="C1229" t="s">
        <v>7449</v>
      </c>
      <c r="D1229" s="11">
        <v>46222.493912037004</v>
      </c>
      <c r="E1229" t="s">
        <v>7450</v>
      </c>
      <c r="F1229" t="s">
        <v>6415</v>
      </c>
      <c r="G1229" t="s">
        <v>7194</v>
      </c>
      <c r="H1229" t="s">
        <v>6514</v>
      </c>
      <c r="I1229" t="s">
        <v>55</v>
      </c>
      <c r="J1229" t="s">
        <v>643</v>
      </c>
      <c r="K1229" t="s">
        <v>7451</v>
      </c>
      <c r="L1229" t="s">
        <v>7183</v>
      </c>
      <c r="M1229" t="s">
        <v>7452</v>
      </c>
      <c r="N1229" t="s">
        <v>6761</v>
      </c>
      <c r="O1229" t="s">
        <v>7185</v>
      </c>
      <c r="P1229">
        <v>4869000</v>
      </c>
      <c r="Q1229" t="s">
        <v>6636</v>
      </c>
      <c r="R1229" t="s">
        <v>6636</v>
      </c>
      <c r="S1229" s="12"/>
      <c r="T1229" s="13"/>
      <c r="U1229" t="s">
        <v>6636</v>
      </c>
    </row>
    <row r="1230" spans="1:21" x14ac:dyDescent="0.25">
      <c r="A1230" t="s">
        <v>6619</v>
      </c>
      <c r="B1230" s="12">
        <v>43443</v>
      </c>
      <c r="C1230" t="s">
        <v>7449</v>
      </c>
      <c r="D1230" s="11">
        <v>46222.493912037004</v>
      </c>
      <c r="E1230" t="s">
        <v>7450</v>
      </c>
      <c r="F1230" t="s">
        <v>6415</v>
      </c>
      <c r="G1230" t="s">
        <v>7195</v>
      </c>
      <c r="H1230" t="s">
        <v>6514</v>
      </c>
      <c r="I1230" t="s">
        <v>55</v>
      </c>
      <c r="J1230" t="s">
        <v>643</v>
      </c>
      <c r="K1230" t="s">
        <v>7451</v>
      </c>
      <c r="L1230" t="s">
        <v>7183</v>
      </c>
      <c r="M1230" t="s">
        <v>7452</v>
      </c>
      <c r="N1230" t="s">
        <v>6761</v>
      </c>
      <c r="O1230" t="s">
        <v>7185</v>
      </c>
      <c r="P1230">
        <v>4869000</v>
      </c>
      <c r="Q1230" t="s">
        <v>6636</v>
      </c>
      <c r="R1230" t="s">
        <v>6636</v>
      </c>
      <c r="S1230" s="12"/>
      <c r="T1230" s="13"/>
      <c r="U1230" t="s">
        <v>6636</v>
      </c>
    </row>
    <row r="1231" spans="1:21" x14ac:dyDescent="0.25">
      <c r="A1231" t="s">
        <v>6619</v>
      </c>
      <c r="B1231" s="12">
        <v>43452</v>
      </c>
      <c r="C1231" t="s">
        <v>7439</v>
      </c>
      <c r="D1231" s="11">
        <v>46222.574016203696</v>
      </c>
      <c r="E1231" t="s">
        <v>7440</v>
      </c>
      <c r="F1231" t="s">
        <v>6415</v>
      </c>
      <c r="G1231" t="s">
        <v>7181</v>
      </c>
      <c r="H1231" t="s">
        <v>6514</v>
      </c>
      <c r="I1231" t="s">
        <v>55</v>
      </c>
      <c r="J1231" t="s">
        <v>643</v>
      </c>
      <c r="K1231" t="s">
        <v>7441</v>
      </c>
      <c r="L1231" t="s">
        <v>7183</v>
      </c>
      <c r="M1231" t="s">
        <v>7442</v>
      </c>
      <c r="N1231" t="s">
        <v>6761</v>
      </c>
      <c r="O1231" t="s">
        <v>6771</v>
      </c>
      <c r="P1231">
        <v>3619900</v>
      </c>
      <c r="Q1231" t="s">
        <v>6636</v>
      </c>
      <c r="R1231" t="s">
        <v>6636</v>
      </c>
      <c r="S1231" s="12"/>
      <c r="T1231" s="13"/>
      <c r="U1231" t="s">
        <v>6636</v>
      </c>
    </row>
    <row r="1232" spans="1:21" x14ac:dyDescent="0.25">
      <c r="A1232" t="s">
        <v>6619</v>
      </c>
      <c r="B1232" s="12">
        <v>43452</v>
      </c>
      <c r="C1232" t="s">
        <v>7439</v>
      </c>
      <c r="D1232" s="11">
        <v>46222.574016203696</v>
      </c>
      <c r="E1232" t="s">
        <v>7440</v>
      </c>
      <c r="F1232" t="s">
        <v>6415</v>
      </c>
      <c r="G1232" t="s">
        <v>7186</v>
      </c>
      <c r="H1232" t="s">
        <v>6514</v>
      </c>
      <c r="I1232" t="s">
        <v>55</v>
      </c>
      <c r="J1232" t="s">
        <v>643</v>
      </c>
      <c r="K1232" t="s">
        <v>7441</v>
      </c>
      <c r="L1232" t="s">
        <v>7183</v>
      </c>
      <c r="M1232" t="s">
        <v>7442</v>
      </c>
      <c r="N1232" t="s">
        <v>6761</v>
      </c>
      <c r="O1232" t="s">
        <v>6771</v>
      </c>
      <c r="P1232">
        <v>3619900</v>
      </c>
      <c r="Q1232" t="s">
        <v>6636</v>
      </c>
      <c r="R1232" t="s">
        <v>6636</v>
      </c>
      <c r="S1232" s="12"/>
      <c r="T1232" s="13"/>
      <c r="U1232" t="s">
        <v>6636</v>
      </c>
    </row>
    <row r="1233" spans="1:21" x14ac:dyDescent="0.25">
      <c r="A1233" t="s">
        <v>6619</v>
      </c>
      <c r="B1233" s="12">
        <v>43452</v>
      </c>
      <c r="C1233" t="s">
        <v>7439</v>
      </c>
      <c r="D1233" s="11">
        <v>46222.574016203696</v>
      </c>
      <c r="E1233" t="s">
        <v>7440</v>
      </c>
      <c r="F1233" t="s">
        <v>6415</v>
      </c>
      <c r="G1233" t="s">
        <v>7187</v>
      </c>
      <c r="H1233" t="s">
        <v>6514</v>
      </c>
      <c r="I1233" t="s">
        <v>55</v>
      </c>
      <c r="J1233" t="s">
        <v>643</v>
      </c>
      <c r="K1233" t="s">
        <v>7441</v>
      </c>
      <c r="L1233" t="s">
        <v>7183</v>
      </c>
      <c r="M1233" t="s">
        <v>7442</v>
      </c>
      <c r="N1233" t="s">
        <v>6761</v>
      </c>
      <c r="O1233" t="s">
        <v>6771</v>
      </c>
      <c r="P1233">
        <v>3619900</v>
      </c>
      <c r="Q1233" t="s">
        <v>6636</v>
      </c>
      <c r="R1233" t="s">
        <v>6636</v>
      </c>
      <c r="S1233" s="12"/>
      <c r="T1233" s="13"/>
      <c r="U1233" t="s">
        <v>6636</v>
      </c>
    </row>
    <row r="1234" spans="1:21" x14ac:dyDescent="0.25">
      <c r="A1234" t="s">
        <v>6619</v>
      </c>
      <c r="B1234" s="12">
        <v>43452</v>
      </c>
      <c r="C1234" t="s">
        <v>7439</v>
      </c>
      <c r="D1234" s="11">
        <v>46222.574016203696</v>
      </c>
      <c r="E1234" t="s">
        <v>7440</v>
      </c>
      <c r="F1234" t="s">
        <v>6415</v>
      </c>
      <c r="G1234" t="s">
        <v>7188</v>
      </c>
      <c r="H1234" t="s">
        <v>6514</v>
      </c>
      <c r="I1234" t="s">
        <v>55</v>
      </c>
      <c r="J1234" t="s">
        <v>643</v>
      </c>
      <c r="K1234" t="s">
        <v>7441</v>
      </c>
      <c r="L1234" t="s">
        <v>7183</v>
      </c>
      <c r="M1234" t="s">
        <v>7442</v>
      </c>
      <c r="N1234" t="s">
        <v>6761</v>
      </c>
      <c r="O1234" t="s">
        <v>6771</v>
      </c>
      <c r="P1234">
        <v>3619900</v>
      </c>
      <c r="Q1234" t="s">
        <v>6636</v>
      </c>
      <c r="R1234" t="s">
        <v>6636</v>
      </c>
      <c r="S1234" s="12"/>
      <c r="T1234" s="13"/>
      <c r="U1234" t="s">
        <v>6636</v>
      </c>
    </row>
    <row r="1235" spans="1:21" x14ac:dyDescent="0.25">
      <c r="A1235" t="s">
        <v>6619</v>
      </c>
      <c r="B1235" s="12">
        <v>43452</v>
      </c>
      <c r="C1235" t="s">
        <v>7439</v>
      </c>
      <c r="D1235" s="11">
        <v>46222.574016203696</v>
      </c>
      <c r="E1235" t="s">
        <v>7440</v>
      </c>
      <c r="F1235" t="s">
        <v>6415</v>
      </c>
      <c r="G1235" t="s">
        <v>7189</v>
      </c>
      <c r="H1235" t="s">
        <v>6514</v>
      </c>
      <c r="I1235" t="s">
        <v>55</v>
      </c>
      <c r="J1235" t="s">
        <v>643</v>
      </c>
      <c r="K1235" t="s">
        <v>7441</v>
      </c>
      <c r="L1235" t="s">
        <v>7183</v>
      </c>
      <c r="M1235" t="s">
        <v>7442</v>
      </c>
      <c r="N1235" t="s">
        <v>6761</v>
      </c>
      <c r="O1235" t="s">
        <v>6771</v>
      </c>
      <c r="P1235">
        <v>3619900</v>
      </c>
      <c r="Q1235" t="s">
        <v>6636</v>
      </c>
      <c r="R1235" t="s">
        <v>6636</v>
      </c>
      <c r="S1235" s="12"/>
      <c r="T1235" s="13"/>
      <c r="U1235" t="s">
        <v>6636</v>
      </c>
    </row>
    <row r="1236" spans="1:21" x14ac:dyDescent="0.25">
      <c r="A1236" t="s">
        <v>6619</v>
      </c>
      <c r="B1236" s="12">
        <v>43452</v>
      </c>
      <c r="C1236" t="s">
        <v>7439</v>
      </c>
      <c r="D1236" s="11">
        <v>46222.574016203696</v>
      </c>
      <c r="E1236" t="s">
        <v>7440</v>
      </c>
      <c r="F1236" t="s">
        <v>6415</v>
      </c>
      <c r="G1236" t="s">
        <v>7190</v>
      </c>
      <c r="H1236" t="s">
        <v>6514</v>
      </c>
      <c r="I1236" t="s">
        <v>55</v>
      </c>
      <c r="J1236" t="s">
        <v>643</v>
      </c>
      <c r="K1236" t="s">
        <v>7441</v>
      </c>
      <c r="L1236" t="s">
        <v>7183</v>
      </c>
      <c r="M1236" t="s">
        <v>7442</v>
      </c>
      <c r="N1236" t="s">
        <v>6761</v>
      </c>
      <c r="O1236" t="s">
        <v>6771</v>
      </c>
      <c r="P1236">
        <v>3619900</v>
      </c>
      <c r="Q1236" t="s">
        <v>6636</v>
      </c>
      <c r="R1236" t="s">
        <v>6636</v>
      </c>
      <c r="S1236" s="12"/>
      <c r="T1236" s="13"/>
      <c r="U1236" t="s">
        <v>6636</v>
      </c>
    </row>
    <row r="1237" spans="1:21" x14ac:dyDescent="0.25">
      <c r="A1237" t="s">
        <v>6619</v>
      </c>
      <c r="B1237" s="12">
        <v>43452</v>
      </c>
      <c r="C1237" t="s">
        <v>7439</v>
      </c>
      <c r="D1237" s="11">
        <v>46222.574016203696</v>
      </c>
      <c r="E1237" t="s">
        <v>7440</v>
      </c>
      <c r="F1237" t="s">
        <v>6415</v>
      </c>
      <c r="G1237" t="s">
        <v>7191</v>
      </c>
      <c r="H1237" t="s">
        <v>6514</v>
      </c>
      <c r="I1237" t="s">
        <v>55</v>
      </c>
      <c r="J1237" t="s">
        <v>643</v>
      </c>
      <c r="K1237" t="s">
        <v>7441</v>
      </c>
      <c r="L1237" t="s">
        <v>7183</v>
      </c>
      <c r="M1237" t="s">
        <v>7442</v>
      </c>
      <c r="N1237" t="s">
        <v>6761</v>
      </c>
      <c r="O1237" t="s">
        <v>6771</v>
      </c>
      <c r="P1237">
        <v>3619900</v>
      </c>
      <c r="Q1237" t="s">
        <v>6636</v>
      </c>
      <c r="R1237" t="s">
        <v>6636</v>
      </c>
      <c r="S1237" s="12"/>
      <c r="T1237" s="13"/>
      <c r="U1237" t="s">
        <v>6636</v>
      </c>
    </row>
    <row r="1238" spans="1:21" x14ac:dyDescent="0.25">
      <c r="A1238" t="s">
        <v>6619</v>
      </c>
      <c r="B1238" s="12">
        <v>43452</v>
      </c>
      <c r="C1238" t="s">
        <v>7439</v>
      </c>
      <c r="D1238" s="11">
        <v>46222.574016203696</v>
      </c>
      <c r="E1238" t="s">
        <v>7440</v>
      </c>
      <c r="F1238" t="s">
        <v>6415</v>
      </c>
      <c r="G1238" t="s">
        <v>7192</v>
      </c>
      <c r="H1238" t="s">
        <v>6514</v>
      </c>
      <c r="I1238" t="s">
        <v>55</v>
      </c>
      <c r="J1238" t="s">
        <v>643</v>
      </c>
      <c r="K1238" t="s">
        <v>7441</v>
      </c>
      <c r="L1238" t="s">
        <v>7183</v>
      </c>
      <c r="M1238" t="s">
        <v>7442</v>
      </c>
      <c r="N1238" t="s">
        <v>6761</v>
      </c>
      <c r="O1238" t="s">
        <v>6771</v>
      </c>
      <c r="P1238">
        <v>3619900</v>
      </c>
      <c r="Q1238" t="s">
        <v>6636</v>
      </c>
      <c r="R1238" t="s">
        <v>6636</v>
      </c>
      <c r="S1238" s="12"/>
      <c r="T1238" s="13"/>
      <c r="U1238" t="s">
        <v>6636</v>
      </c>
    </row>
    <row r="1239" spans="1:21" x14ac:dyDescent="0.25">
      <c r="A1239" t="s">
        <v>6619</v>
      </c>
      <c r="B1239" s="12">
        <v>43452</v>
      </c>
      <c r="C1239" t="s">
        <v>7439</v>
      </c>
      <c r="D1239" s="11">
        <v>46222.574016203696</v>
      </c>
      <c r="E1239" t="s">
        <v>7440</v>
      </c>
      <c r="F1239" t="s">
        <v>6415</v>
      </c>
      <c r="G1239" t="s">
        <v>7193</v>
      </c>
      <c r="H1239" t="s">
        <v>6514</v>
      </c>
      <c r="I1239" t="s">
        <v>55</v>
      </c>
      <c r="J1239" t="s">
        <v>643</v>
      </c>
      <c r="K1239" t="s">
        <v>7441</v>
      </c>
      <c r="L1239" t="s">
        <v>7183</v>
      </c>
      <c r="M1239" t="s">
        <v>7442</v>
      </c>
      <c r="N1239" t="s">
        <v>6761</v>
      </c>
      <c r="O1239" t="s">
        <v>6771</v>
      </c>
      <c r="P1239">
        <v>3619900</v>
      </c>
      <c r="Q1239" t="s">
        <v>6636</v>
      </c>
      <c r="R1239" t="s">
        <v>6636</v>
      </c>
      <c r="S1239" s="12"/>
      <c r="T1239" s="13"/>
      <c r="U1239" t="s">
        <v>6636</v>
      </c>
    </row>
    <row r="1240" spans="1:21" x14ac:dyDescent="0.25">
      <c r="A1240" t="s">
        <v>6619</v>
      </c>
      <c r="B1240" s="12">
        <v>43452</v>
      </c>
      <c r="C1240" t="s">
        <v>7439</v>
      </c>
      <c r="D1240" s="11">
        <v>46222.574016203696</v>
      </c>
      <c r="E1240" t="s">
        <v>7440</v>
      </c>
      <c r="F1240" t="s">
        <v>6415</v>
      </c>
      <c r="G1240" t="s">
        <v>7194</v>
      </c>
      <c r="H1240" t="s">
        <v>6514</v>
      </c>
      <c r="I1240" t="s">
        <v>55</v>
      </c>
      <c r="J1240" t="s">
        <v>643</v>
      </c>
      <c r="K1240" t="s">
        <v>7441</v>
      </c>
      <c r="L1240" t="s">
        <v>7183</v>
      </c>
      <c r="M1240" t="s">
        <v>7442</v>
      </c>
      <c r="N1240" t="s">
        <v>6761</v>
      </c>
      <c r="O1240" t="s">
        <v>6771</v>
      </c>
      <c r="P1240">
        <v>3619900</v>
      </c>
      <c r="Q1240" t="s">
        <v>6636</v>
      </c>
      <c r="R1240" t="s">
        <v>6636</v>
      </c>
      <c r="S1240" s="12"/>
      <c r="T1240" s="13"/>
      <c r="U1240" t="s">
        <v>6636</v>
      </c>
    </row>
    <row r="1241" spans="1:21" x14ac:dyDescent="0.25">
      <c r="A1241" t="s">
        <v>6619</v>
      </c>
      <c r="B1241" s="12">
        <v>43452</v>
      </c>
      <c r="C1241" t="s">
        <v>7439</v>
      </c>
      <c r="D1241" s="11">
        <v>46222.574016203696</v>
      </c>
      <c r="E1241" t="s">
        <v>7440</v>
      </c>
      <c r="F1241" t="s">
        <v>6415</v>
      </c>
      <c r="G1241" t="s">
        <v>7195</v>
      </c>
      <c r="H1241" t="s">
        <v>6514</v>
      </c>
      <c r="I1241" t="s">
        <v>55</v>
      </c>
      <c r="J1241" t="s">
        <v>643</v>
      </c>
      <c r="K1241" t="s">
        <v>7441</v>
      </c>
      <c r="L1241" t="s">
        <v>7183</v>
      </c>
      <c r="M1241" t="s">
        <v>7442</v>
      </c>
      <c r="N1241" t="s">
        <v>6761</v>
      </c>
      <c r="O1241" t="s">
        <v>6771</v>
      </c>
      <c r="P1241">
        <v>3619900</v>
      </c>
      <c r="Q1241" t="s">
        <v>6636</v>
      </c>
      <c r="R1241" t="s">
        <v>6636</v>
      </c>
      <c r="S1241" s="12"/>
      <c r="T1241" s="13"/>
      <c r="U1241" t="s">
        <v>6636</v>
      </c>
    </row>
    <row r="1242" spans="1:21" x14ac:dyDescent="0.25">
      <c r="A1242" t="s">
        <v>6614</v>
      </c>
      <c r="B1242" s="12"/>
      <c r="C1242" t="s">
        <v>7453</v>
      </c>
      <c r="D1242" s="11">
        <v>46203</v>
      </c>
      <c r="E1242" t="s">
        <v>7454</v>
      </c>
      <c r="F1242" t="s">
        <v>6356</v>
      </c>
      <c r="G1242" t="s">
        <v>6636</v>
      </c>
      <c r="H1242" t="s">
        <v>1674</v>
      </c>
      <c r="I1242" t="s">
        <v>6636</v>
      </c>
      <c r="J1242" t="s">
        <v>6636</v>
      </c>
      <c r="K1242" t="s">
        <v>6636</v>
      </c>
      <c r="L1242" t="s">
        <v>6636</v>
      </c>
      <c r="M1242" t="s">
        <v>6636</v>
      </c>
      <c r="N1242" t="s">
        <v>6636</v>
      </c>
      <c r="O1242" t="s">
        <v>6636</v>
      </c>
      <c r="P1242">
        <v>2308000</v>
      </c>
      <c r="Q1242" t="s">
        <v>6867</v>
      </c>
      <c r="R1242" t="s">
        <v>6911</v>
      </c>
      <c r="S1242" s="12">
        <v>1</v>
      </c>
      <c r="T1242" s="13"/>
      <c r="U1242" t="s">
        <v>7455</v>
      </c>
    </row>
    <row r="1243" spans="1:21" x14ac:dyDescent="0.25">
      <c r="A1243" t="s">
        <v>6614</v>
      </c>
      <c r="B1243" s="12"/>
      <c r="C1243" t="s">
        <v>7456</v>
      </c>
      <c r="D1243" s="11">
        <v>46218</v>
      </c>
      <c r="E1243" t="s">
        <v>7457</v>
      </c>
      <c r="F1243" t="s">
        <v>6356</v>
      </c>
      <c r="G1243" t="s">
        <v>6636</v>
      </c>
      <c r="H1243" t="s">
        <v>1674</v>
      </c>
      <c r="I1243" t="s">
        <v>6636</v>
      </c>
      <c r="J1243" t="s">
        <v>6636</v>
      </c>
      <c r="K1243" t="s">
        <v>6636</v>
      </c>
      <c r="L1243" t="s">
        <v>6636</v>
      </c>
      <c r="M1243" t="s">
        <v>6636</v>
      </c>
      <c r="N1243" t="s">
        <v>6636</v>
      </c>
      <c r="O1243" t="s">
        <v>6636</v>
      </c>
      <c r="P1243">
        <v>3478000</v>
      </c>
      <c r="Q1243" t="s">
        <v>6636</v>
      </c>
      <c r="R1243" t="s">
        <v>6636</v>
      </c>
      <c r="S1243" s="12">
        <v>1</v>
      </c>
      <c r="T1243" s="13"/>
      <c r="U1243" t="s">
        <v>7455</v>
      </c>
    </row>
    <row r="1244" spans="1:21" x14ac:dyDescent="0.25">
      <c r="A1244" t="s">
        <v>6614</v>
      </c>
      <c r="B1244" s="12"/>
      <c r="C1244" t="s">
        <v>7458</v>
      </c>
      <c r="D1244" s="11">
        <v>46213</v>
      </c>
      <c r="E1244" t="s">
        <v>7459</v>
      </c>
      <c r="F1244" t="s">
        <v>6413</v>
      </c>
      <c r="G1244" t="s">
        <v>6636</v>
      </c>
      <c r="H1244" t="s">
        <v>1450</v>
      </c>
      <c r="I1244" t="s">
        <v>6636</v>
      </c>
      <c r="J1244" t="s">
        <v>6636</v>
      </c>
      <c r="K1244" t="s">
        <v>6636</v>
      </c>
      <c r="L1244" t="s">
        <v>6636</v>
      </c>
      <c r="M1244" t="s">
        <v>6636</v>
      </c>
      <c r="N1244" t="s">
        <v>6636</v>
      </c>
      <c r="O1244" t="s">
        <v>6636</v>
      </c>
      <c r="P1244">
        <v>2529000</v>
      </c>
      <c r="Q1244" t="s">
        <v>6636</v>
      </c>
      <c r="R1244" t="s">
        <v>6636</v>
      </c>
      <c r="S1244" s="12">
        <v>1</v>
      </c>
      <c r="T1244" s="13"/>
      <c r="U1244" t="s">
        <v>7460</v>
      </c>
    </row>
    <row r="1245" spans="1:21" x14ac:dyDescent="0.25">
      <c r="A1245" t="s">
        <v>6614</v>
      </c>
      <c r="B1245" s="12"/>
      <c r="C1245" t="s">
        <v>7461</v>
      </c>
      <c r="D1245" s="11">
        <v>46191</v>
      </c>
      <c r="E1245" t="s">
        <v>7462</v>
      </c>
      <c r="F1245" t="s">
        <v>6413</v>
      </c>
      <c r="G1245" t="s">
        <v>6636</v>
      </c>
      <c r="H1245" t="s">
        <v>2249</v>
      </c>
      <c r="I1245" t="s">
        <v>6636</v>
      </c>
      <c r="J1245" t="s">
        <v>6636</v>
      </c>
      <c r="K1245" t="s">
        <v>6636</v>
      </c>
      <c r="L1245" t="s">
        <v>6636</v>
      </c>
      <c r="M1245" t="s">
        <v>6636</v>
      </c>
      <c r="N1245" t="s">
        <v>6636</v>
      </c>
      <c r="O1245" t="s">
        <v>6636</v>
      </c>
      <c r="P1245">
        <v>3512000</v>
      </c>
      <c r="Q1245" t="s">
        <v>6636</v>
      </c>
      <c r="R1245" t="s">
        <v>6636</v>
      </c>
      <c r="S1245" s="12">
        <v>1</v>
      </c>
      <c r="T1245" s="13"/>
      <c r="U1245" t="s">
        <v>6636</v>
      </c>
    </row>
    <row r="1246" spans="1:21" x14ac:dyDescent="0.25">
      <c r="A1246" t="s">
        <v>6983</v>
      </c>
      <c r="B1246" s="12"/>
      <c r="C1246" t="s">
        <v>7463</v>
      </c>
      <c r="D1246" s="11">
        <v>46196</v>
      </c>
      <c r="E1246" t="s">
        <v>7464</v>
      </c>
      <c r="F1246" t="s">
        <v>6413</v>
      </c>
      <c r="G1246" t="s">
        <v>6445</v>
      </c>
      <c r="H1246" t="s">
        <v>639</v>
      </c>
      <c r="I1246" t="s">
        <v>55</v>
      </c>
      <c r="J1246" t="s">
        <v>643</v>
      </c>
      <c r="K1246" t="s">
        <v>6636</v>
      </c>
      <c r="L1246" t="s">
        <v>6636</v>
      </c>
      <c r="M1246" t="s">
        <v>6636</v>
      </c>
      <c r="N1246" t="s">
        <v>6636</v>
      </c>
      <c r="O1246" t="s">
        <v>6636</v>
      </c>
      <c r="P1246">
        <v>4850000</v>
      </c>
      <c r="Q1246" t="s">
        <v>6636</v>
      </c>
      <c r="R1246" t="s">
        <v>6636</v>
      </c>
      <c r="S1246" s="12">
        <v>1</v>
      </c>
      <c r="T1246" s="13">
        <v>60624</v>
      </c>
      <c r="U1246" t="s">
        <v>7056</v>
      </c>
    </row>
    <row r="1247" spans="1:21" x14ac:dyDescent="0.25">
      <c r="A1247" t="s">
        <v>6983</v>
      </c>
      <c r="B1247" s="12"/>
      <c r="C1247" t="s">
        <v>7465</v>
      </c>
      <c r="D1247" s="11">
        <v>46195</v>
      </c>
      <c r="E1247" t="s">
        <v>7466</v>
      </c>
      <c r="F1247" t="s">
        <v>6353</v>
      </c>
      <c r="G1247" t="s">
        <v>7467</v>
      </c>
      <c r="H1247" t="s">
        <v>5678</v>
      </c>
      <c r="I1247" t="s">
        <v>65</v>
      </c>
      <c r="J1247" t="s">
        <v>219</v>
      </c>
      <c r="K1247" t="s">
        <v>6636</v>
      </c>
      <c r="L1247" t="s">
        <v>6636</v>
      </c>
      <c r="M1247" t="s">
        <v>7468</v>
      </c>
      <c r="N1247" t="s">
        <v>7469</v>
      </c>
      <c r="O1247" t="s">
        <v>7470</v>
      </c>
      <c r="P1247">
        <v>2499000</v>
      </c>
      <c r="Q1247" t="s">
        <v>6867</v>
      </c>
      <c r="R1247" t="s">
        <v>6911</v>
      </c>
      <c r="S1247" s="12">
        <v>1</v>
      </c>
      <c r="T1247" s="13">
        <v>73500</v>
      </c>
      <c r="U1247" t="s">
        <v>7471</v>
      </c>
    </row>
    <row r="1248" spans="1:21" x14ac:dyDescent="0.25">
      <c r="A1248" t="s">
        <v>6614</v>
      </c>
      <c r="B1248" s="12"/>
      <c r="C1248" t="s">
        <v>7472</v>
      </c>
      <c r="D1248" s="11">
        <v>46178</v>
      </c>
      <c r="E1248" t="s">
        <v>7473</v>
      </c>
      <c r="F1248" t="s">
        <v>6413</v>
      </c>
      <c r="G1248" t="s">
        <v>6636</v>
      </c>
      <c r="H1248" t="s">
        <v>5776</v>
      </c>
      <c r="I1248" t="s">
        <v>6636</v>
      </c>
      <c r="J1248" t="s">
        <v>6636</v>
      </c>
      <c r="K1248" t="s">
        <v>6636</v>
      </c>
      <c r="L1248" t="s">
        <v>6636</v>
      </c>
      <c r="M1248" t="s">
        <v>6636</v>
      </c>
      <c r="N1248" t="s">
        <v>6636</v>
      </c>
      <c r="O1248" t="s">
        <v>6636</v>
      </c>
      <c r="P1248">
        <v>2339000</v>
      </c>
      <c r="Q1248" t="s">
        <v>6867</v>
      </c>
      <c r="R1248" t="s">
        <v>6779</v>
      </c>
      <c r="S1248" s="12">
        <v>1</v>
      </c>
      <c r="T1248" s="13"/>
      <c r="U1248" t="s">
        <v>7474</v>
      </c>
    </row>
    <row r="1249" spans="1:21" x14ac:dyDescent="0.25">
      <c r="A1249" t="s">
        <v>6614</v>
      </c>
      <c r="B1249" s="12"/>
      <c r="C1249" t="s">
        <v>7475</v>
      </c>
      <c r="D1249" s="11">
        <v>46183</v>
      </c>
      <c r="E1249" t="s">
        <v>7476</v>
      </c>
      <c r="F1249" t="s">
        <v>6413</v>
      </c>
      <c r="G1249" t="s">
        <v>6636</v>
      </c>
      <c r="H1249" t="s">
        <v>5776</v>
      </c>
      <c r="I1249" t="s">
        <v>6636</v>
      </c>
      <c r="J1249" t="s">
        <v>6636</v>
      </c>
      <c r="K1249" t="s">
        <v>6636</v>
      </c>
      <c r="L1249" t="s">
        <v>6636</v>
      </c>
      <c r="M1249" t="s">
        <v>6636</v>
      </c>
      <c r="N1249" t="s">
        <v>6636</v>
      </c>
      <c r="O1249" t="s">
        <v>6636</v>
      </c>
      <c r="P1249">
        <v>2535000</v>
      </c>
      <c r="Q1249" t="s">
        <v>6778</v>
      </c>
      <c r="R1249" t="s">
        <v>7477</v>
      </c>
      <c r="S1249" s="12">
        <v>1</v>
      </c>
      <c r="T1249" s="13"/>
      <c r="U1249" t="s">
        <v>6671</v>
      </c>
    </row>
    <row r="1250" spans="1:21" x14ac:dyDescent="0.25">
      <c r="A1250" t="s">
        <v>6614</v>
      </c>
      <c r="B1250" s="12"/>
      <c r="C1250" t="s">
        <v>7478</v>
      </c>
      <c r="D1250" s="11">
        <v>46196</v>
      </c>
      <c r="E1250" t="s">
        <v>7479</v>
      </c>
      <c r="F1250" t="s">
        <v>6413</v>
      </c>
      <c r="G1250" t="s">
        <v>6636</v>
      </c>
      <c r="H1250" t="s">
        <v>6063</v>
      </c>
      <c r="I1250" t="s">
        <v>6636</v>
      </c>
      <c r="J1250" t="s">
        <v>6636</v>
      </c>
      <c r="K1250" t="s">
        <v>6636</v>
      </c>
      <c r="L1250" t="s">
        <v>6636</v>
      </c>
      <c r="M1250" t="s">
        <v>7480</v>
      </c>
      <c r="N1250" t="s">
        <v>6761</v>
      </c>
      <c r="O1250" t="s">
        <v>6762</v>
      </c>
      <c r="P1250">
        <v>1970000</v>
      </c>
      <c r="Q1250" t="s">
        <v>6867</v>
      </c>
      <c r="R1250" t="s">
        <v>6779</v>
      </c>
      <c r="S1250" s="12">
        <v>1</v>
      </c>
      <c r="T1250" s="13"/>
      <c r="U1250" t="s">
        <v>6636</v>
      </c>
    </row>
    <row r="1251" spans="1:21" x14ac:dyDescent="0.25">
      <c r="A1251" t="s">
        <v>6614</v>
      </c>
      <c r="B1251" s="12"/>
      <c r="C1251" t="s">
        <v>7481</v>
      </c>
      <c r="D1251" s="11">
        <v>46200</v>
      </c>
      <c r="E1251" t="s">
        <v>7482</v>
      </c>
      <c r="F1251" t="s">
        <v>6413</v>
      </c>
      <c r="G1251" t="s">
        <v>6636</v>
      </c>
      <c r="H1251" t="s">
        <v>6063</v>
      </c>
      <c r="I1251" t="s">
        <v>6636</v>
      </c>
      <c r="J1251" t="s">
        <v>6636</v>
      </c>
      <c r="K1251" t="s">
        <v>6636</v>
      </c>
      <c r="L1251" t="s">
        <v>6636</v>
      </c>
      <c r="M1251" t="s">
        <v>7483</v>
      </c>
      <c r="N1251" t="s">
        <v>6761</v>
      </c>
      <c r="O1251" t="s">
        <v>6862</v>
      </c>
      <c r="P1251">
        <v>3600000</v>
      </c>
      <c r="Q1251" t="s">
        <v>6636</v>
      </c>
      <c r="R1251" t="s">
        <v>6636</v>
      </c>
      <c r="S1251" s="12">
        <v>1</v>
      </c>
      <c r="T1251" s="13"/>
      <c r="U1251" t="s">
        <v>6636</v>
      </c>
    </row>
    <row r="1252" spans="1:21" x14ac:dyDescent="0.25">
      <c r="A1252" t="s">
        <v>6614</v>
      </c>
      <c r="B1252" s="12"/>
      <c r="C1252" t="s">
        <v>7484</v>
      </c>
      <c r="D1252" s="11">
        <v>46178</v>
      </c>
      <c r="E1252" t="s">
        <v>7485</v>
      </c>
      <c r="F1252" t="s">
        <v>6413</v>
      </c>
      <c r="G1252" t="s">
        <v>6636</v>
      </c>
      <c r="H1252" t="s">
        <v>5633</v>
      </c>
      <c r="I1252" t="s">
        <v>6636</v>
      </c>
      <c r="J1252" t="s">
        <v>6636</v>
      </c>
      <c r="K1252" t="s">
        <v>6636</v>
      </c>
      <c r="L1252" t="s">
        <v>6636</v>
      </c>
      <c r="M1252" t="s">
        <v>6636</v>
      </c>
      <c r="N1252" t="s">
        <v>6636</v>
      </c>
      <c r="O1252" t="s">
        <v>6636</v>
      </c>
      <c r="P1252">
        <v>2400000</v>
      </c>
      <c r="Q1252" t="s">
        <v>6636</v>
      </c>
      <c r="R1252" t="s">
        <v>6636</v>
      </c>
      <c r="S1252" s="12">
        <v>1</v>
      </c>
      <c r="T1252" s="13"/>
      <c r="U1252" t="s">
        <v>7486</v>
      </c>
    </row>
    <row r="1253" spans="1:21" x14ac:dyDescent="0.25">
      <c r="A1253" t="s">
        <v>6983</v>
      </c>
      <c r="B1253" s="12"/>
      <c r="C1253" t="s">
        <v>7487</v>
      </c>
      <c r="D1253" s="11">
        <v>46191</v>
      </c>
      <c r="E1253" t="s">
        <v>7488</v>
      </c>
      <c r="F1253" t="s">
        <v>6413</v>
      </c>
      <c r="G1253" t="s">
        <v>7489</v>
      </c>
      <c r="H1253" t="s">
        <v>5633</v>
      </c>
      <c r="I1253" t="s">
        <v>65</v>
      </c>
      <c r="J1253" t="s">
        <v>67</v>
      </c>
      <c r="K1253" t="s">
        <v>6636</v>
      </c>
      <c r="L1253" t="s">
        <v>6636</v>
      </c>
      <c r="M1253" t="s">
        <v>6636</v>
      </c>
      <c r="N1253" t="s">
        <v>6636</v>
      </c>
      <c r="O1253" t="s">
        <v>6636</v>
      </c>
      <c r="P1253">
        <v>2308000</v>
      </c>
      <c r="Q1253" t="s">
        <v>6867</v>
      </c>
      <c r="R1253" t="s">
        <v>6911</v>
      </c>
      <c r="S1253" s="12">
        <v>1</v>
      </c>
      <c r="T1253" s="13">
        <v>61100</v>
      </c>
      <c r="U1253" t="s">
        <v>6636</v>
      </c>
    </row>
    <row r="1254" spans="1:21" x14ac:dyDescent="0.25">
      <c r="A1254" t="s">
        <v>6983</v>
      </c>
      <c r="B1254" s="12"/>
      <c r="C1254" t="s">
        <v>7490</v>
      </c>
      <c r="D1254" s="11">
        <v>46194</v>
      </c>
      <c r="E1254" t="s">
        <v>7491</v>
      </c>
      <c r="F1254" t="s">
        <v>6413</v>
      </c>
      <c r="G1254" t="s">
        <v>6442</v>
      </c>
      <c r="H1254" t="s">
        <v>1976</v>
      </c>
      <c r="I1254" t="s">
        <v>65</v>
      </c>
      <c r="J1254" t="s">
        <v>573</v>
      </c>
      <c r="K1254" t="s">
        <v>6636</v>
      </c>
      <c r="L1254" t="s">
        <v>6636</v>
      </c>
      <c r="M1254" t="s">
        <v>6636</v>
      </c>
      <c r="N1254" t="s">
        <v>6636</v>
      </c>
      <c r="O1254" t="s">
        <v>6636</v>
      </c>
      <c r="P1254">
        <v>2435000</v>
      </c>
      <c r="Q1254" t="s">
        <v>6636</v>
      </c>
      <c r="R1254" t="s">
        <v>6636</v>
      </c>
      <c r="S1254" s="12"/>
      <c r="T1254" s="13"/>
      <c r="U1254" t="s">
        <v>6689</v>
      </c>
    </row>
    <row r="1255" spans="1:21" x14ac:dyDescent="0.25">
      <c r="A1255" t="s">
        <v>6983</v>
      </c>
      <c r="B1255" s="12"/>
      <c r="C1255" t="s">
        <v>7490</v>
      </c>
      <c r="D1255" s="11">
        <v>46194</v>
      </c>
      <c r="E1255" t="s">
        <v>7491</v>
      </c>
      <c r="F1255" t="s">
        <v>6413</v>
      </c>
      <c r="G1255" t="s">
        <v>7492</v>
      </c>
      <c r="H1255" t="s">
        <v>1976</v>
      </c>
      <c r="I1255" t="s">
        <v>65</v>
      </c>
      <c r="J1255" t="s">
        <v>573</v>
      </c>
      <c r="K1255" t="s">
        <v>6636</v>
      </c>
      <c r="L1255" t="s">
        <v>6636</v>
      </c>
      <c r="M1255" t="s">
        <v>6636</v>
      </c>
      <c r="N1255" t="s">
        <v>6636</v>
      </c>
      <c r="O1255" t="s">
        <v>6636</v>
      </c>
      <c r="P1255">
        <v>2435000</v>
      </c>
      <c r="Q1255" t="s">
        <v>6636</v>
      </c>
      <c r="R1255" t="s">
        <v>6636</v>
      </c>
      <c r="S1255" s="12">
        <v>1</v>
      </c>
      <c r="T1255" s="13">
        <v>30438</v>
      </c>
      <c r="U1255" t="s">
        <v>6689</v>
      </c>
    </row>
    <row r="1256" spans="1:21" x14ac:dyDescent="0.25">
      <c r="A1256" t="s">
        <v>6983</v>
      </c>
      <c r="B1256" s="12"/>
      <c r="C1256" t="s">
        <v>7490</v>
      </c>
      <c r="D1256" s="11">
        <v>46194</v>
      </c>
      <c r="E1256" t="s">
        <v>7491</v>
      </c>
      <c r="F1256" t="s">
        <v>6413</v>
      </c>
      <c r="G1256" t="s">
        <v>7493</v>
      </c>
      <c r="H1256" t="s">
        <v>1976</v>
      </c>
      <c r="I1256" t="s">
        <v>65</v>
      </c>
      <c r="J1256" t="s">
        <v>573</v>
      </c>
      <c r="K1256" t="s">
        <v>6636</v>
      </c>
      <c r="L1256" t="s">
        <v>6636</v>
      </c>
      <c r="M1256" t="s">
        <v>6636</v>
      </c>
      <c r="N1256" t="s">
        <v>6636</v>
      </c>
      <c r="O1256" t="s">
        <v>6636</v>
      </c>
      <c r="P1256">
        <v>2435000</v>
      </c>
      <c r="Q1256" t="s">
        <v>6636</v>
      </c>
      <c r="R1256" t="s">
        <v>6636</v>
      </c>
      <c r="S1256" s="12"/>
      <c r="T1256" s="13"/>
      <c r="U1256" t="s">
        <v>6689</v>
      </c>
    </row>
    <row r="1257" spans="1:21" x14ac:dyDescent="0.25">
      <c r="A1257" t="s">
        <v>6983</v>
      </c>
      <c r="B1257" s="12"/>
      <c r="C1257" t="s">
        <v>7490</v>
      </c>
      <c r="D1257" s="11">
        <v>46194</v>
      </c>
      <c r="E1257" t="s">
        <v>7491</v>
      </c>
      <c r="F1257" t="s">
        <v>6413</v>
      </c>
      <c r="G1257" t="s">
        <v>7494</v>
      </c>
      <c r="H1257" t="s">
        <v>1976</v>
      </c>
      <c r="I1257" t="s">
        <v>65</v>
      </c>
      <c r="J1257" t="s">
        <v>573</v>
      </c>
      <c r="K1257" t="s">
        <v>6636</v>
      </c>
      <c r="L1257" t="s">
        <v>6636</v>
      </c>
      <c r="M1257" t="s">
        <v>6636</v>
      </c>
      <c r="N1257" t="s">
        <v>6636</v>
      </c>
      <c r="O1257" t="s">
        <v>6636</v>
      </c>
      <c r="P1257">
        <v>2435000</v>
      </c>
      <c r="Q1257" t="s">
        <v>6636</v>
      </c>
      <c r="R1257" t="s">
        <v>6636</v>
      </c>
      <c r="S1257" s="12"/>
      <c r="T1257" s="13"/>
      <c r="U1257" t="s">
        <v>6689</v>
      </c>
    </row>
    <row r="1258" spans="1:21" x14ac:dyDescent="0.25">
      <c r="A1258" t="s">
        <v>6983</v>
      </c>
      <c r="B1258" s="12"/>
      <c r="C1258" t="s">
        <v>7490</v>
      </c>
      <c r="D1258" s="11">
        <v>46194</v>
      </c>
      <c r="E1258" t="s">
        <v>7491</v>
      </c>
      <c r="F1258" t="s">
        <v>6413</v>
      </c>
      <c r="G1258" t="s">
        <v>7495</v>
      </c>
      <c r="H1258" t="s">
        <v>1976</v>
      </c>
      <c r="I1258" t="s">
        <v>65</v>
      </c>
      <c r="J1258" t="s">
        <v>573</v>
      </c>
      <c r="K1258" t="s">
        <v>6636</v>
      </c>
      <c r="L1258" t="s">
        <v>6636</v>
      </c>
      <c r="M1258" t="s">
        <v>6636</v>
      </c>
      <c r="N1258" t="s">
        <v>6636</v>
      </c>
      <c r="O1258" t="s">
        <v>6636</v>
      </c>
      <c r="P1258">
        <v>2435000</v>
      </c>
      <c r="Q1258" t="s">
        <v>6636</v>
      </c>
      <c r="R1258" t="s">
        <v>6636</v>
      </c>
      <c r="S1258" s="12"/>
      <c r="T1258" s="13"/>
      <c r="U1258" t="s">
        <v>6689</v>
      </c>
    </row>
    <row r="1259" spans="1:21" x14ac:dyDescent="0.25">
      <c r="A1259" t="s">
        <v>6983</v>
      </c>
      <c r="B1259" s="12"/>
      <c r="C1259" t="s">
        <v>7496</v>
      </c>
      <c r="D1259" s="11">
        <v>46200</v>
      </c>
      <c r="E1259" t="s">
        <v>7497</v>
      </c>
      <c r="F1259" t="s">
        <v>6413</v>
      </c>
      <c r="G1259" t="s">
        <v>6442</v>
      </c>
      <c r="H1259" t="s">
        <v>1976</v>
      </c>
      <c r="I1259" t="s">
        <v>65</v>
      </c>
      <c r="J1259" t="s">
        <v>67</v>
      </c>
      <c r="K1259" t="s">
        <v>6636</v>
      </c>
      <c r="L1259" t="s">
        <v>6636</v>
      </c>
      <c r="M1259" t="s">
        <v>6636</v>
      </c>
      <c r="N1259" t="s">
        <v>6636</v>
      </c>
      <c r="O1259" t="s">
        <v>6636</v>
      </c>
      <c r="P1259">
        <v>2308000</v>
      </c>
      <c r="Q1259" t="s">
        <v>6867</v>
      </c>
      <c r="R1259" t="s">
        <v>6779</v>
      </c>
      <c r="S1259" s="12"/>
      <c r="T1259" s="13"/>
      <c r="U1259" t="s">
        <v>6636</v>
      </c>
    </row>
    <row r="1260" spans="1:21" x14ac:dyDescent="0.25">
      <c r="A1260" t="s">
        <v>6983</v>
      </c>
      <c r="B1260" s="12"/>
      <c r="C1260" t="s">
        <v>7496</v>
      </c>
      <c r="D1260" s="11">
        <v>46200</v>
      </c>
      <c r="E1260" t="s">
        <v>7497</v>
      </c>
      <c r="F1260" t="s">
        <v>6413</v>
      </c>
      <c r="G1260" t="s">
        <v>7492</v>
      </c>
      <c r="H1260" t="s">
        <v>1976</v>
      </c>
      <c r="I1260" t="s">
        <v>65</v>
      </c>
      <c r="J1260" t="s">
        <v>67</v>
      </c>
      <c r="K1260" t="s">
        <v>6636</v>
      </c>
      <c r="L1260" t="s">
        <v>6636</v>
      </c>
      <c r="M1260" t="s">
        <v>6636</v>
      </c>
      <c r="N1260" t="s">
        <v>6636</v>
      </c>
      <c r="O1260" t="s">
        <v>6636</v>
      </c>
      <c r="P1260">
        <v>2308000</v>
      </c>
      <c r="Q1260" t="s">
        <v>6867</v>
      </c>
      <c r="R1260" t="s">
        <v>6779</v>
      </c>
      <c r="S1260" s="12"/>
      <c r="T1260" s="13"/>
      <c r="U1260" t="s">
        <v>6636</v>
      </c>
    </row>
    <row r="1261" spans="1:21" x14ac:dyDescent="0.25">
      <c r="A1261" t="s">
        <v>6983</v>
      </c>
      <c r="B1261" s="12"/>
      <c r="C1261" t="s">
        <v>7496</v>
      </c>
      <c r="D1261" s="11">
        <v>46200</v>
      </c>
      <c r="E1261" t="s">
        <v>7497</v>
      </c>
      <c r="F1261" t="s">
        <v>6413</v>
      </c>
      <c r="G1261" t="s">
        <v>7493</v>
      </c>
      <c r="H1261" t="s">
        <v>1976</v>
      </c>
      <c r="I1261" t="s">
        <v>65</v>
      </c>
      <c r="J1261" t="s">
        <v>67</v>
      </c>
      <c r="K1261" t="s">
        <v>6636</v>
      </c>
      <c r="L1261" t="s">
        <v>6636</v>
      </c>
      <c r="M1261" t="s">
        <v>6636</v>
      </c>
      <c r="N1261" t="s">
        <v>6636</v>
      </c>
      <c r="O1261" t="s">
        <v>6636</v>
      </c>
      <c r="P1261">
        <v>2308000</v>
      </c>
      <c r="Q1261" t="s">
        <v>6867</v>
      </c>
      <c r="R1261" t="s">
        <v>6779</v>
      </c>
      <c r="S1261" s="12"/>
      <c r="T1261" s="13"/>
      <c r="U1261" t="s">
        <v>6636</v>
      </c>
    </row>
    <row r="1262" spans="1:21" x14ac:dyDescent="0.25">
      <c r="A1262" t="s">
        <v>6983</v>
      </c>
      <c r="B1262" s="12"/>
      <c r="C1262" t="s">
        <v>7496</v>
      </c>
      <c r="D1262" s="11">
        <v>46200</v>
      </c>
      <c r="E1262" t="s">
        <v>7497</v>
      </c>
      <c r="F1262" t="s">
        <v>6413</v>
      </c>
      <c r="G1262" t="s">
        <v>7494</v>
      </c>
      <c r="H1262" t="s">
        <v>1976</v>
      </c>
      <c r="I1262" t="s">
        <v>65</v>
      </c>
      <c r="J1262" t="s">
        <v>67</v>
      </c>
      <c r="K1262" t="s">
        <v>6636</v>
      </c>
      <c r="L1262" t="s">
        <v>6636</v>
      </c>
      <c r="M1262" t="s">
        <v>6636</v>
      </c>
      <c r="N1262" t="s">
        <v>6636</v>
      </c>
      <c r="O1262" t="s">
        <v>6636</v>
      </c>
      <c r="P1262">
        <v>2308000</v>
      </c>
      <c r="Q1262" t="s">
        <v>6867</v>
      </c>
      <c r="R1262" t="s">
        <v>6779</v>
      </c>
      <c r="S1262" s="12"/>
      <c r="T1262" s="13"/>
      <c r="U1262" t="s">
        <v>6636</v>
      </c>
    </row>
    <row r="1263" spans="1:21" x14ac:dyDescent="0.25">
      <c r="A1263" t="s">
        <v>6983</v>
      </c>
      <c r="B1263" s="12"/>
      <c r="C1263" t="s">
        <v>7496</v>
      </c>
      <c r="D1263" s="11">
        <v>46200</v>
      </c>
      <c r="E1263" t="s">
        <v>7497</v>
      </c>
      <c r="F1263" t="s">
        <v>6413</v>
      </c>
      <c r="G1263" t="s">
        <v>7495</v>
      </c>
      <c r="H1263" t="s">
        <v>1976</v>
      </c>
      <c r="I1263" t="s">
        <v>65</v>
      </c>
      <c r="J1263" t="s">
        <v>67</v>
      </c>
      <c r="K1263" t="s">
        <v>6636</v>
      </c>
      <c r="L1263" t="s">
        <v>6636</v>
      </c>
      <c r="M1263" t="s">
        <v>6636</v>
      </c>
      <c r="N1263" t="s">
        <v>6636</v>
      </c>
      <c r="O1263" t="s">
        <v>6636</v>
      </c>
      <c r="P1263">
        <v>2308000</v>
      </c>
      <c r="Q1263" t="s">
        <v>6867</v>
      </c>
      <c r="R1263" t="s">
        <v>6779</v>
      </c>
      <c r="S1263" s="12">
        <v>1</v>
      </c>
      <c r="T1263" s="13">
        <v>61100</v>
      </c>
      <c r="U1263" t="s">
        <v>6636</v>
      </c>
    </row>
    <row r="1264" spans="1:21" x14ac:dyDescent="0.25">
      <c r="A1264" t="s">
        <v>6614</v>
      </c>
      <c r="B1264" s="12"/>
      <c r="C1264" t="s">
        <v>7498</v>
      </c>
      <c r="D1264" s="11">
        <v>46208</v>
      </c>
      <c r="E1264" t="s">
        <v>7499</v>
      </c>
      <c r="F1264" t="s">
        <v>6413</v>
      </c>
      <c r="G1264" t="s">
        <v>6636</v>
      </c>
      <c r="H1264" t="s">
        <v>1976</v>
      </c>
      <c r="I1264" t="s">
        <v>6636</v>
      </c>
      <c r="J1264" t="s">
        <v>6636</v>
      </c>
      <c r="K1264" t="s">
        <v>6636</v>
      </c>
      <c r="L1264" t="s">
        <v>6636</v>
      </c>
      <c r="M1264" t="s">
        <v>6636</v>
      </c>
      <c r="N1264" t="s">
        <v>6636</v>
      </c>
      <c r="O1264" t="s">
        <v>6636</v>
      </c>
      <c r="P1264">
        <v>2529000</v>
      </c>
      <c r="Q1264" t="s">
        <v>6636</v>
      </c>
      <c r="R1264" t="s">
        <v>6636</v>
      </c>
      <c r="S1264" s="12">
        <v>1</v>
      </c>
      <c r="T1264" s="13"/>
      <c r="U1264" t="s">
        <v>6689</v>
      </c>
    </row>
    <row r="1265" spans="1:21" x14ac:dyDescent="0.25">
      <c r="A1265" t="s">
        <v>6637</v>
      </c>
      <c r="B1265" s="12">
        <v>41626</v>
      </c>
      <c r="C1265" t="s">
        <v>7500</v>
      </c>
      <c r="D1265" s="11">
        <v>46185.6944097222</v>
      </c>
      <c r="E1265" t="s">
        <v>7501</v>
      </c>
      <c r="F1265" t="s">
        <v>6617</v>
      </c>
      <c r="G1265" t="s">
        <v>7502</v>
      </c>
      <c r="H1265" t="s">
        <v>6590</v>
      </c>
      <c r="I1265" t="s">
        <v>65</v>
      </c>
      <c r="J1265" t="s">
        <v>573</v>
      </c>
      <c r="K1265" t="s">
        <v>7503</v>
      </c>
      <c r="L1265" t="s">
        <v>7504</v>
      </c>
      <c r="M1265" t="s">
        <v>7505</v>
      </c>
      <c r="N1265" t="s">
        <v>7506</v>
      </c>
      <c r="O1265" t="s">
        <v>7507</v>
      </c>
      <c r="P1265">
        <v>3783990</v>
      </c>
      <c r="Q1265" t="s">
        <v>6636</v>
      </c>
      <c r="R1265" t="s">
        <v>6636</v>
      </c>
      <c r="S1265" s="12"/>
      <c r="T1265" s="13"/>
      <c r="U1265" t="s">
        <v>6636</v>
      </c>
    </row>
    <row r="1266" spans="1:21" x14ac:dyDescent="0.25">
      <c r="A1266" t="s">
        <v>6637</v>
      </c>
      <c r="B1266" s="12">
        <v>41626</v>
      </c>
      <c r="C1266" t="s">
        <v>7500</v>
      </c>
      <c r="D1266" s="11">
        <v>46185.6944097222</v>
      </c>
      <c r="E1266" t="s">
        <v>7501</v>
      </c>
      <c r="F1266" t="s">
        <v>6617</v>
      </c>
      <c r="G1266" t="s">
        <v>7508</v>
      </c>
      <c r="H1266" t="s">
        <v>6590</v>
      </c>
      <c r="I1266" t="s">
        <v>65</v>
      </c>
      <c r="J1266" t="s">
        <v>573</v>
      </c>
      <c r="K1266" t="s">
        <v>7503</v>
      </c>
      <c r="L1266" t="s">
        <v>7504</v>
      </c>
      <c r="M1266" t="s">
        <v>7505</v>
      </c>
      <c r="N1266" t="s">
        <v>7506</v>
      </c>
      <c r="O1266" t="s">
        <v>7507</v>
      </c>
      <c r="P1266">
        <v>3783990</v>
      </c>
      <c r="Q1266" t="s">
        <v>6636</v>
      </c>
      <c r="R1266" t="s">
        <v>6636</v>
      </c>
      <c r="S1266" s="12"/>
      <c r="T1266" s="13"/>
      <c r="U1266" t="s">
        <v>6636</v>
      </c>
    </row>
    <row r="1267" spans="1:21" x14ac:dyDescent="0.25">
      <c r="A1267" t="s">
        <v>6637</v>
      </c>
      <c r="B1267" s="12">
        <v>41626</v>
      </c>
      <c r="C1267" t="s">
        <v>7500</v>
      </c>
      <c r="D1267" s="11">
        <v>46185.6944097222</v>
      </c>
      <c r="E1267" t="s">
        <v>7501</v>
      </c>
      <c r="F1267" t="s">
        <v>6617</v>
      </c>
      <c r="G1267" t="s">
        <v>7509</v>
      </c>
      <c r="H1267" t="s">
        <v>6590</v>
      </c>
      <c r="I1267" t="s">
        <v>65</v>
      </c>
      <c r="J1267" t="s">
        <v>573</v>
      </c>
      <c r="K1267" t="s">
        <v>7503</v>
      </c>
      <c r="L1267" t="s">
        <v>7504</v>
      </c>
      <c r="M1267" t="s">
        <v>7505</v>
      </c>
      <c r="N1267" t="s">
        <v>7506</v>
      </c>
      <c r="O1267" t="s">
        <v>7507</v>
      </c>
      <c r="P1267">
        <v>3783990</v>
      </c>
      <c r="Q1267" t="s">
        <v>6636</v>
      </c>
      <c r="R1267" t="s">
        <v>6636</v>
      </c>
      <c r="S1267" s="12"/>
      <c r="T1267" s="13"/>
      <c r="U1267" t="s">
        <v>6636</v>
      </c>
    </row>
    <row r="1268" spans="1:21" x14ac:dyDescent="0.25">
      <c r="A1268" t="s">
        <v>6619</v>
      </c>
      <c r="B1268" s="12">
        <v>41626</v>
      </c>
      <c r="C1268" t="s">
        <v>7500</v>
      </c>
      <c r="D1268" s="11">
        <v>46185.698657407404</v>
      </c>
      <c r="E1268" t="s">
        <v>7501</v>
      </c>
      <c r="F1268" t="s">
        <v>6617</v>
      </c>
      <c r="G1268" t="s">
        <v>7502</v>
      </c>
      <c r="H1268" t="s">
        <v>6590</v>
      </c>
      <c r="I1268" t="s">
        <v>65</v>
      </c>
      <c r="J1268" t="s">
        <v>573</v>
      </c>
      <c r="K1268" t="s">
        <v>7503</v>
      </c>
      <c r="L1268" t="s">
        <v>7504</v>
      </c>
      <c r="M1268" t="s">
        <v>7505</v>
      </c>
      <c r="N1268" t="s">
        <v>7506</v>
      </c>
      <c r="O1268" t="s">
        <v>7507</v>
      </c>
      <c r="P1268">
        <v>3783990</v>
      </c>
      <c r="Q1268" t="s">
        <v>6636</v>
      </c>
      <c r="R1268" t="s">
        <v>6636</v>
      </c>
      <c r="S1268" s="12"/>
      <c r="T1268" s="13"/>
      <c r="U1268" t="s">
        <v>6636</v>
      </c>
    </row>
    <row r="1269" spans="1:21" x14ac:dyDescent="0.25">
      <c r="A1269" t="s">
        <v>6619</v>
      </c>
      <c r="B1269" s="12">
        <v>41626</v>
      </c>
      <c r="C1269" t="s">
        <v>7500</v>
      </c>
      <c r="D1269" s="11">
        <v>46185.698657407404</v>
      </c>
      <c r="E1269" t="s">
        <v>7501</v>
      </c>
      <c r="F1269" t="s">
        <v>6617</v>
      </c>
      <c r="G1269" t="s">
        <v>7508</v>
      </c>
      <c r="H1269" t="s">
        <v>6590</v>
      </c>
      <c r="I1269" t="s">
        <v>65</v>
      </c>
      <c r="J1269" t="s">
        <v>573</v>
      </c>
      <c r="K1269" t="s">
        <v>7503</v>
      </c>
      <c r="L1269" t="s">
        <v>7504</v>
      </c>
      <c r="M1269" t="s">
        <v>7505</v>
      </c>
      <c r="N1269" t="s">
        <v>7506</v>
      </c>
      <c r="O1269" t="s">
        <v>7507</v>
      </c>
      <c r="P1269">
        <v>3783990</v>
      </c>
      <c r="Q1269" t="s">
        <v>6636</v>
      </c>
      <c r="R1269" t="s">
        <v>6636</v>
      </c>
      <c r="S1269" s="12"/>
      <c r="T1269" s="13"/>
      <c r="U1269" t="s">
        <v>6636</v>
      </c>
    </row>
    <row r="1270" spans="1:21" x14ac:dyDescent="0.25">
      <c r="A1270" t="s">
        <v>6619</v>
      </c>
      <c r="B1270" s="12">
        <v>41626</v>
      </c>
      <c r="C1270" t="s">
        <v>7500</v>
      </c>
      <c r="D1270" s="11">
        <v>46185.698657407404</v>
      </c>
      <c r="E1270" t="s">
        <v>7501</v>
      </c>
      <c r="F1270" t="s">
        <v>6617</v>
      </c>
      <c r="G1270" t="s">
        <v>7509</v>
      </c>
      <c r="H1270" t="s">
        <v>6590</v>
      </c>
      <c r="I1270" t="s">
        <v>65</v>
      </c>
      <c r="J1270" t="s">
        <v>573</v>
      </c>
      <c r="K1270" t="s">
        <v>7503</v>
      </c>
      <c r="L1270" t="s">
        <v>7504</v>
      </c>
      <c r="M1270" t="s">
        <v>7505</v>
      </c>
      <c r="N1270" t="s">
        <v>7506</v>
      </c>
      <c r="O1270" t="s">
        <v>7507</v>
      </c>
      <c r="P1270">
        <v>3783990</v>
      </c>
      <c r="Q1270" t="s">
        <v>6636</v>
      </c>
      <c r="R1270" t="s">
        <v>6636</v>
      </c>
      <c r="S1270" s="12"/>
      <c r="T1270" s="13"/>
      <c r="U1270" t="s">
        <v>6636</v>
      </c>
    </row>
    <row r="1271" spans="1:21" x14ac:dyDescent="0.25">
      <c r="A1271" t="s">
        <v>6637</v>
      </c>
      <c r="B1271" s="12">
        <v>42877</v>
      </c>
      <c r="C1271" t="s">
        <v>7510</v>
      </c>
      <c r="D1271" s="11">
        <v>46205.7495486111</v>
      </c>
      <c r="E1271" t="s">
        <v>7511</v>
      </c>
      <c r="F1271" t="s">
        <v>6617</v>
      </c>
      <c r="G1271" t="s">
        <v>7502</v>
      </c>
      <c r="H1271" t="s">
        <v>6590</v>
      </c>
      <c r="I1271" t="s">
        <v>65</v>
      </c>
      <c r="J1271" t="s">
        <v>636</v>
      </c>
      <c r="K1271" t="s">
        <v>7512</v>
      </c>
      <c r="L1271" t="s">
        <v>7504</v>
      </c>
      <c r="M1271" t="s">
        <v>7513</v>
      </c>
      <c r="N1271" t="s">
        <v>7506</v>
      </c>
      <c r="O1271" t="s">
        <v>7514</v>
      </c>
      <c r="P1271">
        <v>4249990</v>
      </c>
      <c r="Q1271" t="s">
        <v>6636</v>
      </c>
      <c r="R1271" t="s">
        <v>6636</v>
      </c>
      <c r="S1271" s="12"/>
      <c r="T1271" s="13"/>
      <c r="U1271" t="s">
        <v>6636</v>
      </c>
    </row>
    <row r="1272" spans="1:21" x14ac:dyDescent="0.25">
      <c r="A1272" t="s">
        <v>6637</v>
      </c>
      <c r="B1272" s="12">
        <v>42877</v>
      </c>
      <c r="C1272" t="s">
        <v>7510</v>
      </c>
      <c r="D1272" s="11">
        <v>46205.7495486111</v>
      </c>
      <c r="E1272" t="s">
        <v>7511</v>
      </c>
      <c r="F1272" t="s">
        <v>6617</v>
      </c>
      <c r="G1272" t="s">
        <v>7508</v>
      </c>
      <c r="H1272" t="s">
        <v>6590</v>
      </c>
      <c r="I1272" t="s">
        <v>65</v>
      </c>
      <c r="J1272" t="s">
        <v>636</v>
      </c>
      <c r="K1272" t="s">
        <v>7512</v>
      </c>
      <c r="L1272" t="s">
        <v>7504</v>
      </c>
      <c r="M1272" t="s">
        <v>7513</v>
      </c>
      <c r="N1272" t="s">
        <v>7506</v>
      </c>
      <c r="O1272" t="s">
        <v>7514</v>
      </c>
      <c r="P1272">
        <v>4249990</v>
      </c>
      <c r="Q1272" t="s">
        <v>6636</v>
      </c>
      <c r="R1272" t="s">
        <v>6636</v>
      </c>
      <c r="S1272" s="12"/>
      <c r="T1272" s="13"/>
      <c r="U1272" t="s">
        <v>6636</v>
      </c>
    </row>
    <row r="1273" spans="1:21" x14ac:dyDescent="0.25">
      <c r="A1273" t="s">
        <v>6637</v>
      </c>
      <c r="B1273" s="12">
        <v>42877</v>
      </c>
      <c r="C1273" t="s">
        <v>7510</v>
      </c>
      <c r="D1273" s="11">
        <v>46205.7495486111</v>
      </c>
      <c r="E1273" t="s">
        <v>7511</v>
      </c>
      <c r="F1273" t="s">
        <v>6617</v>
      </c>
      <c r="G1273" t="s">
        <v>7509</v>
      </c>
      <c r="H1273" t="s">
        <v>6590</v>
      </c>
      <c r="I1273" t="s">
        <v>65</v>
      </c>
      <c r="J1273" t="s">
        <v>636</v>
      </c>
      <c r="K1273" t="s">
        <v>7512</v>
      </c>
      <c r="L1273" t="s">
        <v>7504</v>
      </c>
      <c r="M1273" t="s">
        <v>7513</v>
      </c>
      <c r="N1273" t="s">
        <v>7506</v>
      </c>
      <c r="O1273" t="s">
        <v>7514</v>
      </c>
      <c r="P1273">
        <v>4249990</v>
      </c>
      <c r="Q1273" t="s">
        <v>6636</v>
      </c>
      <c r="R1273" t="s">
        <v>6636</v>
      </c>
      <c r="S1273" s="12"/>
      <c r="T1273" s="13"/>
      <c r="U1273" t="s">
        <v>6636</v>
      </c>
    </row>
    <row r="1274" spans="1:21" x14ac:dyDescent="0.25">
      <c r="A1274" t="s">
        <v>6619</v>
      </c>
      <c r="B1274" s="12">
        <v>42877</v>
      </c>
      <c r="C1274" t="s">
        <v>7510</v>
      </c>
      <c r="D1274" s="11">
        <v>46209.583807870396</v>
      </c>
      <c r="E1274" t="s">
        <v>7511</v>
      </c>
      <c r="F1274" t="s">
        <v>6617</v>
      </c>
      <c r="G1274" t="s">
        <v>7502</v>
      </c>
      <c r="H1274" t="s">
        <v>6590</v>
      </c>
      <c r="I1274" t="s">
        <v>65</v>
      </c>
      <c r="J1274" t="s">
        <v>636</v>
      </c>
      <c r="K1274" t="s">
        <v>7512</v>
      </c>
      <c r="L1274" t="s">
        <v>7504</v>
      </c>
      <c r="M1274" t="s">
        <v>7513</v>
      </c>
      <c r="N1274" t="s">
        <v>7506</v>
      </c>
      <c r="O1274" t="s">
        <v>7514</v>
      </c>
      <c r="P1274">
        <v>4249990</v>
      </c>
      <c r="Q1274" t="s">
        <v>6636</v>
      </c>
      <c r="R1274" t="s">
        <v>6636</v>
      </c>
      <c r="S1274" s="12"/>
      <c r="T1274" s="13"/>
      <c r="U1274" t="s">
        <v>6636</v>
      </c>
    </row>
    <row r="1275" spans="1:21" x14ac:dyDescent="0.25">
      <c r="A1275" t="s">
        <v>6619</v>
      </c>
      <c r="B1275" s="12">
        <v>42877</v>
      </c>
      <c r="C1275" t="s">
        <v>7510</v>
      </c>
      <c r="D1275" s="11">
        <v>46209.583807870396</v>
      </c>
      <c r="E1275" t="s">
        <v>7511</v>
      </c>
      <c r="F1275" t="s">
        <v>6617</v>
      </c>
      <c r="G1275" t="s">
        <v>7508</v>
      </c>
      <c r="H1275" t="s">
        <v>6590</v>
      </c>
      <c r="I1275" t="s">
        <v>65</v>
      </c>
      <c r="J1275" t="s">
        <v>636</v>
      </c>
      <c r="K1275" t="s">
        <v>7512</v>
      </c>
      <c r="L1275" t="s">
        <v>7504</v>
      </c>
      <c r="M1275" t="s">
        <v>7513</v>
      </c>
      <c r="N1275" t="s">
        <v>7506</v>
      </c>
      <c r="O1275" t="s">
        <v>7514</v>
      </c>
      <c r="P1275">
        <v>4249990</v>
      </c>
      <c r="Q1275" t="s">
        <v>6636</v>
      </c>
      <c r="R1275" t="s">
        <v>6636</v>
      </c>
      <c r="S1275" s="12"/>
      <c r="T1275" s="13"/>
      <c r="U1275" t="s">
        <v>6636</v>
      </c>
    </row>
    <row r="1276" spans="1:21" x14ac:dyDescent="0.25">
      <c r="A1276" t="s">
        <v>6619</v>
      </c>
      <c r="B1276" s="12">
        <v>42877</v>
      </c>
      <c r="C1276" t="s">
        <v>7510</v>
      </c>
      <c r="D1276" s="11">
        <v>46209.583807870396</v>
      </c>
      <c r="E1276" t="s">
        <v>7511</v>
      </c>
      <c r="F1276" t="s">
        <v>6617</v>
      </c>
      <c r="G1276" t="s">
        <v>7509</v>
      </c>
      <c r="H1276" t="s">
        <v>6590</v>
      </c>
      <c r="I1276" t="s">
        <v>65</v>
      </c>
      <c r="J1276" t="s">
        <v>636</v>
      </c>
      <c r="K1276" t="s">
        <v>7512</v>
      </c>
      <c r="L1276" t="s">
        <v>7504</v>
      </c>
      <c r="M1276" t="s">
        <v>7513</v>
      </c>
      <c r="N1276" t="s">
        <v>7506</v>
      </c>
      <c r="O1276" t="s">
        <v>7514</v>
      </c>
      <c r="P1276">
        <v>4249990</v>
      </c>
      <c r="Q1276" t="s">
        <v>6636</v>
      </c>
      <c r="R1276" t="s">
        <v>6636</v>
      </c>
      <c r="S1276" s="12"/>
      <c r="T1276" s="13"/>
      <c r="U1276" t="s">
        <v>6636</v>
      </c>
    </row>
    <row r="1277" spans="1:21" x14ac:dyDescent="0.25">
      <c r="A1277" t="s">
        <v>6637</v>
      </c>
      <c r="B1277" s="12">
        <v>40323</v>
      </c>
      <c r="C1277" t="s">
        <v>7515</v>
      </c>
      <c r="D1277" s="11">
        <v>46217.46875</v>
      </c>
      <c r="E1277" t="s">
        <v>7516</v>
      </c>
      <c r="F1277" t="s">
        <v>6617</v>
      </c>
      <c r="G1277" t="s">
        <v>7502</v>
      </c>
      <c r="H1277" t="s">
        <v>6590</v>
      </c>
      <c r="I1277" t="s">
        <v>55</v>
      </c>
      <c r="J1277" t="s">
        <v>372</v>
      </c>
      <c r="K1277" t="s">
        <v>7517</v>
      </c>
      <c r="L1277" t="s">
        <v>7504</v>
      </c>
      <c r="M1277" t="s">
        <v>7518</v>
      </c>
      <c r="N1277" t="s">
        <v>7506</v>
      </c>
      <c r="O1277" t="s">
        <v>7514</v>
      </c>
      <c r="P1277">
        <v>4799990</v>
      </c>
      <c r="Q1277" t="s">
        <v>6636</v>
      </c>
      <c r="R1277" t="s">
        <v>6636</v>
      </c>
      <c r="S1277" s="12"/>
      <c r="T1277" s="13"/>
      <c r="U1277" t="s">
        <v>7519</v>
      </c>
    </row>
    <row r="1278" spans="1:21" x14ac:dyDescent="0.25">
      <c r="A1278" t="s">
        <v>6637</v>
      </c>
      <c r="B1278" s="12">
        <v>40323</v>
      </c>
      <c r="C1278" t="s">
        <v>7515</v>
      </c>
      <c r="D1278" s="11">
        <v>46217.46875</v>
      </c>
      <c r="E1278" t="s">
        <v>7516</v>
      </c>
      <c r="F1278" t="s">
        <v>6617</v>
      </c>
      <c r="G1278" t="s">
        <v>7508</v>
      </c>
      <c r="H1278" t="s">
        <v>6590</v>
      </c>
      <c r="I1278" t="s">
        <v>55</v>
      </c>
      <c r="J1278" t="s">
        <v>372</v>
      </c>
      <c r="K1278" t="s">
        <v>7517</v>
      </c>
      <c r="L1278" t="s">
        <v>7504</v>
      </c>
      <c r="M1278" t="s">
        <v>7518</v>
      </c>
      <c r="N1278" t="s">
        <v>7506</v>
      </c>
      <c r="O1278" t="s">
        <v>7514</v>
      </c>
      <c r="P1278">
        <v>4799990</v>
      </c>
      <c r="Q1278" t="s">
        <v>6636</v>
      </c>
      <c r="R1278" t="s">
        <v>6636</v>
      </c>
      <c r="S1278" s="12"/>
      <c r="T1278" s="13"/>
      <c r="U1278" t="s">
        <v>7519</v>
      </c>
    </row>
    <row r="1279" spans="1:21" x14ac:dyDescent="0.25">
      <c r="A1279" t="s">
        <v>6637</v>
      </c>
      <c r="B1279" s="12">
        <v>40323</v>
      </c>
      <c r="C1279" t="s">
        <v>7515</v>
      </c>
      <c r="D1279" s="11">
        <v>46217.46875</v>
      </c>
      <c r="E1279" t="s">
        <v>7516</v>
      </c>
      <c r="F1279" t="s">
        <v>6617</v>
      </c>
      <c r="G1279" t="s">
        <v>7509</v>
      </c>
      <c r="H1279" t="s">
        <v>6590</v>
      </c>
      <c r="I1279" t="s">
        <v>55</v>
      </c>
      <c r="J1279" t="s">
        <v>372</v>
      </c>
      <c r="K1279" t="s">
        <v>7517</v>
      </c>
      <c r="L1279" t="s">
        <v>7504</v>
      </c>
      <c r="M1279" t="s">
        <v>7518</v>
      </c>
      <c r="N1279" t="s">
        <v>7506</v>
      </c>
      <c r="O1279" t="s">
        <v>7514</v>
      </c>
      <c r="P1279">
        <v>4799990</v>
      </c>
      <c r="Q1279" t="s">
        <v>6636</v>
      </c>
      <c r="R1279" t="s">
        <v>6636</v>
      </c>
      <c r="S1279" s="12"/>
      <c r="T1279" s="13"/>
      <c r="U1279" t="s">
        <v>7519</v>
      </c>
    </row>
    <row r="1280" spans="1:21" x14ac:dyDescent="0.25">
      <c r="A1280" t="s">
        <v>6637</v>
      </c>
      <c r="B1280" s="12">
        <v>42015</v>
      </c>
      <c r="C1280" t="s">
        <v>7520</v>
      </c>
      <c r="D1280" s="11">
        <v>46189.7422800926</v>
      </c>
      <c r="E1280" t="s">
        <v>7521</v>
      </c>
      <c r="F1280" t="s">
        <v>6617</v>
      </c>
      <c r="G1280" t="s">
        <v>7522</v>
      </c>
      <c r="H1280" t="s">
        <v>6501</v>
      </c>
      <c r="I1280" t="s">
        <v>55</v>
      </c>
      <c r="J1280" t="s">
        <v>44</v>
      </c>
      <c r="K1280" t="s">
        <v>7523</v>
      </c>
      <c r="L1280" t="s">
        <v>7524</v>
      </c>
      <c r="M1280" t="s">
        <v>7525</v>
      </c>
      <c r="N1280" t="s">
        <v>7506</v>
      </c>
      <c r="O1280" t="s">
        <v>7514</v>
      </c>
      <c r="P1280">
        <v>4899990</v>
      </c>
      <c r="Q1280" t="s">
        <v>6636</v>
      </c>
      <c r="R1280" t="s">
        <v>6636</v>
      </c>
      <c r="S1280" s="12"/>
      <c r="T1280" s="13"/>
      <c r="U1280" t="s">
        <v>6636</v>
      </c>
    </row>
    <row r="1281" spans="1:21" x14ac:dyDescent="0.25">
      <c r="A1281" t="s">
        <v>6637</v>
      </c>
      <c r="B1281" s="12">
        <v>42015</v>
      </c>
      <c r="C1281" t="s">
        <v>7520</v>
      </c>
      <c r="D1281" s="11">
        <v>46189.7422800926</v>
      </c>
      <c r="E1281" t="s">
        <v>7521</v>
      </c>
      <c r="F1281" t="s">
        <v>6617</v>
      </c>
      <c r="G1281" t="s">
        <v>7526</v>
      </c>
      <c r="H1281" t="s">
        <v>6501</v>
      </c>
      <c r="I1281" t="s">
        <v>55</v>
      </c>
      <c r="J1281" t="s">
        <v>44</v>
      </c>
      <c r="K1281" t="s">
        <v>7523</v>
      </c>
      <c r="L1281" t="s">
        <v>7524</v>
      </c>
      <c r="M1281" t="s">
        <v>7525</v>
      </c>
      <c r="N1281" t="s">
        <v>7506</v>
      </c>
      <c r="O1281" t="s">
        <v>7514</v>
      </c>
      <c r="P1281">
        <v>4899990</v>
      </c>
      <c r="Q1281" t="s">
        <v>6636</v>
      </c>
      <c r="R1281" t="s">
        <v>6636</v>
      </c>
      <c r="S1281" s="12"/>
      <c r="T1281" s="13"/>
      <c r="U1281" t="s">
        <v>6636</v>
      </c>
    </row>
    <row r="1282" spans="1:21" x14ac:dyDescent="0.25">
      <c r="A1282" t="s">
        <v>6637</v>
      </c>
      <c r="B1282" s="12">
        <v>42015</v>
      </c>
      <c r="C1282" t="s">
        <v>7520</v>
      </c>
      <c r="D1282" s="11">
        <v>46189.7422800926</v>
      </c>
      <c r="E1282" t="s">
        <v>7521</v>
      </c>
      <c r="F1282" t="s">
        <v>6617</v>
      </c>
      <c r="G1282" t="s">
        <v>7527</v>
      </c>
      <c r="H1282" t="s">
        <v>6501</v>
      </c>
      <c r="I1282" t="s">
        <v>55</v>
      </c>
      <c r="J1282" t="s">
        <v>44</v>
      </c>
      <c r="K1282" t="s">
        <v>7523</v>
      </c>
      <c r="L1282" t="s">
        <v>7524</v>
      </c>
      <c r="M1282" t="s">
        <v>7525</v>
      </c>
      <c r="N1282" t="s">
        <v>7506</v>
      </c>
      <c r="O1282" t="s">
        <v>7514</v>
      </c>
      <c r="P1282">
        <v>4899990</v>
      </c>
      <c r="Q1282" t="s">
        <v>6636</v>
      </c>
      <c r="R1282" t="s">
        <v>6636</v>
      </c>
      <c r="S1282" s="12"/>
      <c r="T1282" s="13"/>
      <c r="U1282" t="s">
        <v>6636</v>
      </c>
    </row>
    <row r="1283" spans="1:21" x14ac:dyDescent="0.25">
      <c r="A1283" t="s">
        <v>6637</v>
      </c>
      <c r="B1283" s="12">
        <v>42015</v>
      </c>
      <c r="C1283" t="s">
        <v>7520</v>
      </c>
      <c r="D1283" s="11">
        <v>46189.7422800926</v>
      </c>
      <c r="E1283" t="s">
        <v>7521</v>
      </c>
      <c r="F1283" t="s">
        <v>6617</v>
      </c>
      <c r="G1283" t="s">
        <v>7528</v>
      </c>
      <c r="H1283" t="s">
        <v>6501</v>
      </c>
      <c r="I1283" t="s">
        <v>55</v>
      </c>
      <c r="J1283" t="s">
        <v>44</v>
      </c>
      <c r="K1283" t="s">
        <v>7523</v>
      </c>
      <c r="L1283" t="s">
        <v>7524</v>
      </c>
      <c r="M1283" t="s">
        <v>7525</v>
      </c>
      <c r="N1283" t="s">
        <v>7506</v>
      </c>
      <c r="O1283" t="s">
        <v>7514</v>
      </c>
      <c r="P1283">
        <v>4899990</v>
      </c>
      <c r="Q1283" t="s">
        <v>6636</v>
      </c>
      <c r="R1283" t="s">
        <v>6636</v>
      </c>
      <c r="S1283" s="12"/>
      <c r="T1283" s="13"/>
      <c r="U1283" t="s">
        <v>6636</v>
      </c>
    </row>
    <row r="1284" spans="1:21" x14ac:dyDescent="0.25">
      <c r="A1284" t="s">
        <v>6637</v>
      </c>
      <c r="B1284" s="12">
        <v>42015</v>
      </c>
      <c r="C1284" t="s">
        <v>7520</v>
      </c>
      <c r="D1284" s="11">
        <v>46189.7422800926</v>
      </c>
      <c r="E1284" t="s">
        <v>7521</v>
      </c>
      <c r="F1284" t="s">
        <v>6617</v>
      </c>
      <c r="G1284" t="s">
        <v>7529</v>
      </c>
      <c r="H1284" t="s">
        <v>6501</v>
      </c>
      <c r="I1284" t="s">
        <v>55</v>
      </c>
      <c r="J1284" t="s">
        <v>44</v>
      </c>
      <c r="K1284" t="s">
        <v>7523</v>
      </c>
      <c r="L1284" t="s">
        <v>7524</v>
      </c>
      <c r="M1284" t="s">
        <v>7525</v>
      </c>
      <c r="N1284" t="s">
        <v>7506</v>
      </c>
      <c r="O1284" t="s">
        <v>7514</v>
      </c>
      <c r="P1284">
        <v>4899990</v>
      </c>
      <c r="Q1284" t="s">
        <v>6636</v>
      </c>
      <c r="R1284" t="s">
        <v>6636</v>
      </c>
      <c r="S1284" s="12"/>
      <c r="T1284" s="13"/>
      <c r="U1284" t="s">
        <v>6636</v>
      </c>
    </row>
    <row r="1285" spans="1:21" x14ac:dyDescent="0.25">
      <c r="A1285" t="s">
        <v>6637</v>
      </c>
      <c r="B1285" s="12">
        <v>42015</v>
      </c>
      <c r="C1285" t="s">
        <v>7520</v>
      </c>
      <c r="D1285" s="11">
        <v>46189.7422800926</v>
      </c>
      <c r="E1285" t="s">
        <v>7521</v>
      </c>
      <c r="F1285" t="s">
        <v>6617</v>
      </c>
      <c r="G1285" t="s">
        <v>7530</v>
      </c>
      <c r="H1285" t="s">
        <v>6501</v>
      </c>
      <c r="I1285" t="s">
        <v>55</v>
      </c>
      <c r="J1285" t="s">
        <v>44</v>
      </c>
      <c r="K1285" t="s">
        <v>7523</v>
      </c>
      <c r="L1285" t="s">
        <v>7524</v>
      </c>
      <c r="M1285" t="s">
        <v>7525</v>
      </c>
      <c r="N1285" t="s">
        <v>7506</v>
      </c>
      <c r="O1285" t="s">
        <v>7514</v>
      </c>
      <c r="P1285">
        <v>4899990</v>
      </c>
      <c r="Q1285" t="s">
        <v>6636</v>
      </c>
      <c r="R1285" t="s">
        <v>6636</v>
      </c>
      <c r="S1285" s="12"/>
      <c r="T1285" s="13"/>
      <c r="U1285" t="s">
        <v>6636</v>
      </c>
    </row>
    <row r="1286" spans="1:21" x14ac:dyDescent="0.25">
      <c r="A1286" t="s">
        <v>6637</v>
      </c>
      <c r="B1286" s="12">
        <v>42015</v>
      </c>
      <c r="C1286" t="s">
        <v>7520</v>
      </c>
      <c r="D1286" s="11">
        <v>46189.7422800926</v>
      </c>
      <c r="E1286" t="s">
        <v>7521</v>
      </c>
      <c r="F1286" t="s">
        <v>6617</v>
      </c>
      <c r="G1286" t="s">
        <v>7531</v>
      </c>
      <c r="H1286" t="s">
        <v>6501</v>
      </c>
      <c r="I1286" t="s">
        <v>55</v>
      </c>
      <c r="J1286" t="s">
        <v>44</v>
      </c>
      <c r="K1286" t="s">
        <v>7523</v>
      </c>
      <c r="L1286" t="s">
        <v>7524</v>
      </c>
      <c r="M1286" t="s">
        <v>7525</v>
      </c>
      <c r="N1286" t="s">
        <v>7506</v>
      </c>
      <c r="O1286" t="s">
        <v>7514</v>
      </c>
      <c r="P1286">
        <v>4899990</v>
      </c>
      <c r="Q1286" t="s">
        <v>6636</v>
      </c>
      <c r="R1286" t="s">
        <v>6636</v>
      </c>
      <c r="S1286" s="12"/>
      <c r="T1286" s="13"/>
      <c r="U1286" t="s">
        <v>6636</v>
      </c>
    </row>
    <row r="1287" spans="1:21" x14ac:dyDescent="0.25">
      <c r="A1287" t="s">
        <v>6637</v>
      </c>
      <c r="B1287" s="12">
        <v>42015</v>
      </c>
      <c r="C1287" t="s">
        <v>7520</v>
      </c>
      <c r="D1287" s="11">
        <v>46189.7422800926</v>
      </c>
      <c r="E1287" t="s">
        <v>7521</v>
      </c>
      <c r="F1287" t="s">
        <v>6617</v>
      </c>
      <c r="G1287" t="s">
        <v>7532</v>
      </c>
      <c r="H1287" t="s">
        <v>6501</v>
      </c>
      <c r="I1287" t="s">
        <v>55</v>
      </c>
      <c r="J1287" t="s">
        <v>44</v>
      </c>
      <c r="K1287" t="s">
        <v>7523</v>
      </c>
      <c r="L1287" t="s">
        <v>7524</v>
      </c>
      <c r="M1287" t="s">
        <v>7525</v>
      </c>
      <c r="N1287" t="s">
        <v>7506</v>
      </c>
      <c r="O1287" t="s">
        <v>7514</v>
      </c>
      <c r="P1287">
        <v>4899990</v>
      </c>
      <c r="Q1287" t="s">
        <v>6636</v>
      </c>
      <c r="R1287" t="s">
        <v>6636</v>
      </c>
      <c r="S1287" s="12"/>
      <c r="T1287" s="13"/>
      <c r="U1287" t="s">
        <v>6636</v>
      </c>
    </row>
    <row r="1288" spans="1:21" x14ac:dyDescent="0.25">
      <c r="A1288" t="s">
        <v>6619</v>
      </c>
      <c r="B1288" s="12">
        <v>42015</v>
      </c>
      <c r="C1288" t="s">
        <v>7520</v>
      </c>
      <c r="D1288" s="11">
        <v>46191.768738425897</v>
      </c>
      <c r="E1288" t="s">
        <v>7521</v>
      </c>
      <c r="F1288" t="s">
        <v>6617</v>
      </c>
      <c r="G1288" t="s">
        <v>7522</v>
      </c>
      <c r="H1288" t="s">
        <v>6501</v>
      </c>
      <c r="I1288" t="s">
        <v>55</v>
      </c>
      <c r="J1288" t="s">
        <v>44</v>
      </c>
      <c r="K1288" t="s">
        <v>7523</v>
      </c>
      <c r="L1288" t="s">
        <v>7524</v>
      </c>
      <c r="M1288" t="s">
        <v>7525</v>
      </c>
      <c r="N1288" t="s">
        <v>7506</v>
      </c>
      <c r="O1288" t="s">
        <v>7514</v>
      </c>
      <c r="P1288">
        <v>4899990</v>
      </c>
      <c r="Q1288" t="s">
        <v>6636</v>
      </c>
      <c r="R1288" t="s">
        <v>6636</v>
      </c>
      <c r="S1288" s="12"/>
      <c r="T1288" s="13"/>
      <c r="U1288" t="s">
        <v>6636</v>
      </c>
    </row>
    <row r="1289" spans="1:21" x14ac:dyDescent="0.25">
      <c r="A1289" t="s">
        <v>6619</v>
      </c>
      <c r="B1289" s="12">
        <v>42015</v>
      </c>
      <c r="C1289" t="s">
        <v>7520</v>
      </c>
      <c r="D1289" s="11">
        <v>46191.768738425897</v>
      </c>
      <c r="E1289" t="s">
        <v>7521</v>
      </c>
      <c r="F1289" t="s">
        <v>6617</v>
      </c>
      <c r="G1289" t="s">
        <v>7526</v>
      </c>
      <c r="H1289" t="s">
        <v>6501</v>
      </c>
      <c r="I1289" t="s">
        <v>55</v>
      </c>
      <c r="J1289" t="s">
        <v>44</v>
      </c>
      <c r="K1289" t="s">
        <v>7523</v>
      </c>
      <c r="L1289" t="s">
        <v>7524</v>
      </c>
      <c r="M1289" t="s">
        <v>7525</v>
      </c>
      <c r="N1289" t="s">
        <v>7506</v>
      </c>
      <c r="O1289" t="s">
        <v>7514</v>
      </c>
      <c r="P1289">
        <v>4899990</v>
      </c>
      <c r="Q1289" t="s">
        <v>6636</v>
      </c>
      <c r="R1289" t="s">
        <v>6636</v>
      </c>
      <c r="S1289" s="12"/>
      <c r="T1289" s="13"/>
      <c r="U1289" t="s">
        <v>6636</v>
      </c>
    </row>
    <row r="1290" spans="1:21" x14ac:dyDescent="0.25">
      <c r="A1290" t="s">
        <v>6619</v>
      </c>
      <c r="B1290" s="12">
        <v>42015</v>
      </c>
      <c r="C1290" t="s">
        <v>7520</v>
      </c>
      <c r="D1290" s="11">
        <v>46191.768738425897</v>
      </c>
      <c r="E1290" t="s">
        <v>7521</v>
      </c>
      <c r="F1290" t="s">
        <v>6617</v>
      </c>
      <c r="G1290" t="s">
        <v>7527</v>
      </c>
      <c r="H1290" t="s">
        <v>6501</v>
      </c>
      <c r="I1290" t="s">
        <v>55</v>
      </c>
      <c r="J1290" t="s">
        <v>44</v>
      </c>
      <c r="K1290" t="s">
        <v>7523</v>
      </c>
      <c r="L1290" t="s">
        <v>7524</v>
      </c>
      <c r="M1290" t="s">
        <v>7525</v>
      </c>
      <c r="N1290" t="s">
        <v>7506</v>
      </c>
      <c r="O1290" t="s">
        <v>7514</v>
      </c>
      <c r="P1290">
        <v>4899990</v>
      </c>
      <c r="Q1290" t="s">
        <v>6636</v>
      </c>
      <c r="R1290" t="s">
        <v>6636</v>
      </c>
      <c r="S1290" s="12"/>
      <c r="T1290" s="13"/>
      <c r="U1290" t="s">
        <v>6636</v>
      </c>
    </row>
    <row r="1291" spans="1:21" x14ac:dyDescent="0.25">
      <c r="A1291" t="s">
        <v>6619</v>
      </c>
      <c r="B1291" s="12">
        <v>42015</v>
      </c>
      <c r="C1291" t="s">
        <v>7520</v>
      </c>
      <c r="D1291" s="11">
        <v>46191.768738425897</v>
      </c>
      <c r="E1291" t="s">
        <v>7521</v>
      </c>
      <c r="F1291" t="s">
        <v>6617</v>
      </c>
      <c r="G1291" t="s">
        <v>7528</v>
      </c>
      <c r="H1291" t="s">
        <v>6501</v>
      </c>
      <c r="I1291" t="s">
        <v>55</v>
      </c>
      <c r="J1291" t="s">
        <v>44</v>
      </c>
      <c r="K1291" t="s">
        <v>7523</v>
      </c>
      <c r="L1291" t="s">
        <v>7524</v>
      </c>
      <c r="M1291" t="s">
        <v>7525</v>
      </c>
      <c r="N1291" t="s">
        <v>7506</v>
      </c>
      <c r="O1291" t="s">
        <v>7514</v>
      </c>
      <c r="P1291">
        <v>4899990</v>
      </c>
      <c r="Q1291" t="s">
        <v>6636</v>
      </c>
      <c r="R1291" t="s">
        <v>6636</v>
      </c>
      <c r="S1291" s="12"/>
      <c r="T1291" s="13"/>
      <c r="U1291" t="s">
        <v>6636</v>
      </c>
    </row>
    <row r="1292" spans="1:21" x14ac:dyDescent="0.25">
      <c r="A1292" t="s">
        <v>6619</v>
      </c>
      <c r="B1292" s="12">
        <v>42015</v>
      </c>
      <c r="C1292" t="s">
        <v>7520</v>
      </c>
      <c r="D1292" s="11">
        <v>46191.768738425897</v>
      </c>
      <c r="E1292" t="s">
        <v>7521</v>
      </c>
      <c r="F1292" t="s">
        <v>6617</v>
      </c>
      <c r="G1292" t="s">
        <v>7529</v>
      </c>
      <c r="H1292" t="s">
        <v>6501</v>
      </c>
      <c r="I1292" t="s">
        <v>55</v>
      </c>
      <c r="J1292" t="s">
        <v>44</v>
      </c>
      <c r="K1292" t="s">
        <v>7523</v>
      </c>
      <c r="L1292" t="s">
        <v>7524</v>
      </c>
      <c r="M1292" t="s">
        <v>7525</v>
      </c>
      <c r="N1292" t="s">
        <v>7506</v>
      </c>
      <c r="O1292" t="s">
        <v>7514</v>
      </c>
      <c r="P1292">
        <v>4899990</v>
      </c>
      <c r="Q1292" t="s">
        <v>6636</v>
      </c>
      <c r="R1292" t="s">
        <v>6636</v>
      </c>
      <c r="S1292" s="12"/>
      <c r="T1292" s="13"/>
      <c r="U1292" t="s">
        <v>6636</v>
      </c>
    </row>
    <row r="1293" spans="1:21" x14ac:dyDescent="0.25">
      <c r="A1293" t="s">
        <v>6619</v>
      </c>
      <c r="B1293" s="12">
        <v>42015</v>
      </c>
      <c r="C1293" t="s">
        <v>7520</v>
      </c>
      <c r="D1293" s="11">
        <v>46191.768738425897</v>
      </c>
      <c r="E1293" t="s">
        <v>7521</v>
      </c>
      <c r="F1293" t="s">
        <v>6617</v>
      </c>
      <c r="G1293" t="s">
        <v>7530</v>
      </c>
      <c r="H1293" t="s">
        <v>6501</v>
      </c>
      <c r="I1293" t="s">
        <v>55</v>
      </c>
      <c r="J1293" t="s">
        <v>44</v>
      </c>
      <c r="K1293" t="s">
        <v>7523</v>
      </c>
      <c r="L1293" t="s">
        <v>7524</v>
      </c>
      <c r="M1293" t="s">
        <v>7525</v>
      </c>
      <c r="N1293" t="s">
        <v>7506</v>
      </c>
      <c r="O1293" t="s">
        <v>7514</v>
      </c>
      <c r="P1293">
        <v>4899990</v>
      </c>
      <c r="Q1293" t="s">
        <v>6636</v>
      </c>
      <c r="R1293" t="s">
        <v>6636</v>
      </c>
      <c r="S1293" s="12"/>
      <c r="T1293" s="13"/>
      <c r="U1293" t="s">
        <v>6636</v>
      </c>
    </row>
    <row r="1294" spans="1:21" x14ac:dyDescent="0.25">
      <c r="A1294" t="s">
        <v>6619</v>
      </c>
      <c r="B1294" s="12">
        <v>42015</v>
      </c>
      <c r="C1294" t="s">
        <v>7520</v>
      </c>
      <c r="D1294" s="11">
        <v>46191.768738425897</v>
      </c>
      <c r="E1294" t="s">
        <v>7521</v>
      </c>
      <c r="F1294" t="s">
        <v>6617</v>
      </c>
      <c r="G1294" t="s">
        <v>7531</v>
      </c>
      <c r="H1294" t="s">
        <v>6501</v>
      </c>
      <c r="I1294" t="s">
        <v>55</v>
      </c>
      <c r="J1294" t="s">
        <v>44</v>
      </c>
      <c r="K1294" t="s">
        <v>7523</v>
      </c>
      <c r="L1294" t="s">
        <v>7524</v>
      </c>
      <c r="M1294" t="s">
        <v>7525</v>
      </c>
      <c r="N1294" t="s">
        <v>7506</v>
      </c>
      <c r="O1294" t="s">
        <v>7514</v>
      </c>
      <c r="P1294">
        <v>4899990</v>
      </c>
      <c r="Q1294" t="s">
        <v>6636</v>
      </c>
      <c r="R1294" t="s">
        <v>6636</v>
      </c>
      <c r="S1294" s="12"/>
      <c r="T1294" s="13"/>
      <c r="U1294" t="s">
        <v>6636</v>
      </c>
    </row>
    <row r="1295" spans="1:21" x14ac:dyDescent="0.25">
      <c r="A1295" t="s">
        <v>6619</v>
      </c>
      <c r="B1295" s="12">
        <v>42015</v>
      </c>
      <c r="C1295" t="s">
        <v>7520</v>
      </c>
      <c r="D1295" s="11">
        <v>46191.768738425897</v>
      </c>
      <c r="E1295" t="s">
        <v>7521</v>
      </c>
      <c r="F1295" t="s">
        <v>6617</v>
      </c>
      <c r="G1295" t="s">
        <v>7532</v>
      </c>
      <c r="H1295" t="s">
        <v>6501</v>
      </c>
      <c r="I1295" t="s">
        <v>55</v>
      </c>
      <c r="J1295" t="s">
        <v>44</v>
      </c>
      <c r="K1295" t="s">
        <v>7523</v>
      </c>
      <c r="L1295" t="s">
        <v>7524</v>
      </c>
      <c r="M1295" t="s">
        <v>7525</v>
      </c>
      <c r="N1295" t="s">
        <v>7506</v>
      </c>
      <c r="O1295" t="s">
        <v>7514</v>
      </c>
      <c r="P1295">
        <v>4899990</v>
      </c>
      <c r="Q1295" t="s">
        <v>6636</v>
      </c>
      <c r="R1295" t="s">
        <v>6636</v>
      </c>
      <c r="S1295" s="12"/>
      <c r="T1295" s="13"/>
      <c r="U1295" t="s">
        <v>6636</v>
      </c>
    </row>
    <row r="1296" spans="1:21" x14ac:dyDescent="0.25">
      <c r="A1296" t="s">
        <v>6637</v>
      </c>
      <c r="B1296" s="12">
        <v>42177</v>
      </c>
      <c r="C1296" t="s">
        <v>7533</v>
      </c>
      <c r="D1296" s="11">
        <v>46193.906597222202</v>
      </c>
      <c r="E1296" t="s">
        <v>7534</v>
      </c>
      <c r="F1296" t="s">
        <v>6617</v>
      </c>
      <c r="G1296" t="s">
        <v>7535</v>
      </c>
      <c r="H1296" t="s">
        <v>6501</v>
      </c>
      <c r="I1296" t="s">
        <v>55</v>
      </c>
      <c r="J1296" t="s">
        <v>6803</v>
      </c>
      <c r="K1296" t="s">
        <v>7536</v>
      </c>
      <c r="L1296" t="s">
        <v>7537</v>
      </c>
      <c r="M1296" t="s">
        <v>7538</v>
      </c>
      <c r="N1296" t="s">
        <v>7506</v>
      </c>
      <c r="O1296" t="s">
        <v>7539</v>
      </c>
      <c r="P1296">
        <v>3214990</v>
      </c>
      <c r="Q1296" t="s">
        <v>6636</v>
      </c>
      <c r="R1296" t="s">
        <v>6636</v>
      </c>
      <c r="S1296" s="12"/>
      <c r="T1296" s="13"/>
      <c r="U1296" t="s">
        <v>6636</v>
      </c>
    </row>
    <row r="1297" spans="1:21" x14ac:dyDescent="0.25">
      <c r="A1297" t="s">
        <v>6637</v>
      </c>
      <c r="B1297" s="12">
        <v>42177</v>
      </c>
      <c r="C1297" t="s">
        <v>7533</v>
      </c>
      <c r="D1297" s="11">
        <v>46193.906597222202</v>
      </c>
      <c r="E1297" t="s">
        <v>7534</v>
      </c>
      <c r="F1297" t="s">
        <v>6617</v>
      </c>
      <c r="G1297" t="s">
        <v>7526</v>
      </c>
      <c r="H1297" t="s">
        <v>6501</v>
      </c>
      <c r="I1297" t="s">
        <v>55</v>
      </c>
      <c r="J1297" t="s">
        <v>6803</v>
      </c>
      <c r="K1297" t="s">
        <v>7536</v>
      </c>
      <c r="L1297" t="s">
        <v>7537</v>
      </c>
      <c r="M1297" t="s">
        <v>7538</v>
      </c>
      <c r="N1297" t="s">
        <v>7506</v>
      </c>
      <c r="O1297" t="s">
        <v>7539</v>
      </c>
      <c r="P1297">
        <v>3214990</v>
      </c>
      <c r="Q1297" t="s">
        <v>6636</v>
      </c>
      <c r="R1297" t="s">
        <v>6636</v>
      </c>
      <c r="S1297" s="12"/>
      <c r="T1297" s="13"/>
      <c r="U1297" t="s">
        <v>6636</v>
      </c>
    </row>
    <row r="1298" spans="1:21" x14ac:dyDescent="0.25">
      <c r="A1298" t="s">
        <v>6637</v>
      </c>
      <c r="B1298" s="12">
        <v>42177</v>
      </c>
      <c r="C1298" t="s">
        <v>7533</v>
      </c>
      <c r="D1298" s="11">
        <v>46193.906597222202</v>
      </c>
      <c r="E1298" t="s">
        <v>7534</v>
      </c>
      <c r="F1298" t="s">
        <v>6617</v>
      </c>
      <c r="G1298" t="s">
        <v>7527</v>
      </c>
      <c r="H1298" t="s">
        <v>6501</v>
      </c>
      <c r="I1298" t="s">
        <v>55</v>
      </c>
      <c r="J1298" t="s">
        <v>6803</v>
      </c>
      <c r="K1298" t="s">
        <v>7536</v>
      </c>
      <c r="L1298" t="s">
        <v>7537</v>
      </c>
      <c r="M1298" t="s">
        <v>7538</v>
      </c>
      <c r="N1298" t="s">
        <v>7506</v>
      </c>
      <c r="O1298" t="s">
        <v>7539</v>
      </c>
      <c r="P1298">
        <v>3214990</v>
      </c>
      <c r="Q1298" t="s">
        <v>6636</v>
      </c>
      <c r="R1298" t="s">
        <v>6636</v>
      </c>
      <c r="S1298" s="12"/>
      <c r="T1298" s="13"/>
      <c r="U1298" t="s">
        <v>6636</v>
      </c>
    </row>
    <row r="1299" spans="1:21" x14ac:dyDescent="0.25">
      <c r="A1299" t="s">
        <v>6637</v>
      </c>
      <c r="B1299" s="12">
        <v>42177</v>
      </c>
      <c r="C1299" t="s">
        <v>7533</v>
      </c>
      <c r="D1299" s="11">
        <v>46193.906597222202</v>
      </c>
      <c r="E1299" t="s">
        <v>7534</v>
      </c>
      <c r="F1299" t="s">
        <v>6617</v>
      </c>
      <c r="G1299" t="s">
        <v>7528</v>
      </c>
      <c r="H1299" t="s">
        <v>6501</v>
      </c>
      <c r="I1299" t="s">
        <v>55</v>
      </c>
      <c r="J1299" t="s">
        <v>6803</v>
      </c>
      <c r="K1299" t="s">
        <v>7536</v>
      </c>
      <c r="L1299" t="s">
        <v>7537</v>
      </c>
      <c r="M1299" t="s">
        <v>7538</v>
      </c>
      <c r="N1299" t="s">
        <v>7506</v>
      </c>
      <c r="O1299" t="s">
        <v>7539</v>
      </c>
      <c r="P1299">
        <v>3214990</v>
      </c>
      <c r="Q1299" t="s">
        <v>6636</v>
      </c>
      <c r="R1299" t="s">
        <v>6636</v>
      </c>
      <c r="S1299" s="12"/>
      <c r="T1299" s="13"/>
      <c r="U1299" t="s">
        <v>6636</v>
      </c>
    </row>
    <row r="1300" spans="1:21" x14ac:dyDescent="0.25">
      <c r="A1300" t="s">
        <v>6637</v>
      </c>
      <c r="B1300" s="12">
        <v>42177</v>
      </c>
      <c r="C1300" t="s">
        <v>7533</v>
      </c>
      <c r="D1300" s="11">
        <v>46193.906597222202</v>
      </c>
      <c r="E1300" t="s">
        <v>7534</v>
      </c>
      <c r="F1300" t="s">
        <v>6617</v>
      </c>
      <c r="G1300" t="s">
        <v>7540</v>
      </c>
      <c r="H1300" t="s">
        <v>6501</v>
      </c>
      <c r="I1300" t="s">
        <v>55</v>
      </c>
      <c r="J1300" t="s">
        <v>6803</v>
      </c>
      <c r="K1300" t="s">
        <v>7536</v>
      </c>
      <c r="L1300" t="s">
        <v>7537</v>
      </c>
      <c r="M1300" t="s">
        <v>7538</v>
      </c>
      <c r="N1300" t="s">
        <v>7506</v>
      </c>
      <c r="O1300" t="s">
        <v>7539</v>
      </c>
      <c r="P1300">
        <v>3214990</v>
      </c>
      <c r="Q1300" t="s">
        <v>6636</v>
      </c>
      <c r="R1300" t="s">
        <v>6636</v>
      </c>
      <c r="S1300" s="12"/>
      <c r="T1300" s="13"/>
      <c r="U1300" t="s">
        <v>6636</v>
      </c>
    </row>
    <row r="1301" spans="1:21" x14ac:dyDescent="0.25">
      <c r="A1301" t="s">
        <v>6637</v>
      </c>
      <c r="B1301" s="12">
        <v>42177</v>
      </c>
      <c r="C1301" t="s">
        <v>7533</v>
      </c>
      <c r="D1301" s="11">
        <v>46193.906597222202</v>
      </c>
      <c r="E1301" t="s">
        <v>7534</v>
      </c>
      <c r="F1301" t="s">
        <v>6617</v>
      </c>
      <c r="G1301" t="s">
        <v>7541</v>
      </c>
      <c r="H1301" t="s">
        <v>6501</v>
      </c>
      <c r="I1301" t="s">
        <v>55</v>
      </c>
      <c r="J1301" t="s">
        <v>6803</v>
      </c>
      <c r="K1301" t="s">
        <v>7536</v>
      </c>
      <c r="L1301" t="s">
        <v>7537</v>
      </c>
      <c r="M1301" t="s">
        <v>7538</v>
      </c>
      <c r="N1301" t="s">
        <v>7506</v>
      </c>
      <c r="O1301" t="s">
        <v>7539</v>
      </c>
      <c r="P1301">
        <v>3214990</v>
      </c>
      <c r="Q1301" t="s">
        <v>6636</v>
      </c>
      <c r="R1301" t="s">
        <v>6636</v>
      </c>
      <c r="S1301" s="12"/>
      <c r="T1301" s="13"/>
      <c r="U1301" t="s">
        <v>6636</v>
      </c>
    </row>
    <row r="1302" spans="1:21" x14ac:dyDescent="0.25">
      <c r="A1302" t="s">
        <v>6637</v>
      </c>
      <c r="B1302" s="12">
        <v>42177</v>
      </c>
      <c r="C1302" t="s">
        <v>7533</v>
      </c>
      <c r="D1302" s="11">
        <v>46193.906597222202</v>
      </c>
      <c r="E1302" t="s">
        <v>7534</v>
      </c>
      <c r="F1302" t="s">
        <v>6617</v>
      </c>
      <c r="G1302" t="s">
        <v>7542</v>
      </c>
      <c r="H1302" t="s">
        <v>6501</v>
      </c>
      <c r="I1302" t="s">
        <v>55</v>
      </c>
      <c r="J1302" t="s">
        <v>6803</v>
      </c>
      <c r="K1302" t="s">
        <v>7536</v>
      </c>
      <c r="L1302" t="s">
        <v>7537</v>
      </c>
      <c r="M1302" t="s">
        <v>7538</v>
      </c>
      <c r="N1302" t="s">
        <v>7506</v>
      </c>
      <c r="O1302" t="s">
        <v>7539</v>
      </c>
      <c r="P1302">
        <v>3214990</v>
      </c>
      <c r="Q1302" t="s">
        <v>6636</v>
      </c>
      <c r="R1302" t="s">
        <v>6636</v>
      </c>
      <c r="S1302" s="12"/>
      <c r="T1302" s="13"/>
      <c r="U1302" t="s">
        <v>6636</v>
      </c>
    </row>
    <row r="1303" spans="1:21" x14ac:dyDescent="0.25">
      <c r="A1303" t="s">
        <v>6637</v>
      </c>
      <c r="B1303" s="12">
        <v>42177</v>
      </c>
      <c r="C1303" t="s">
        <v>7533</v>
      </c>
      <c r="D1303" s="11">
        <v>46193.906597222202</v>
      </c>
      <c r="E1303" t="s">
        <v>7534</v>
      </c>
      <c r="F1303" t="s">
        <v>6617</v>
      </c>
      <c r="G1303" t="s">
        <v>7543</v>
      </c>
      <c r="H1303" t="s">
        <v>6501</v>
      </c>
      <c r="I1303" t="s">
        <v>55</v>
      </c>
      <c r="J1303" t="s">
        <v>6803</v>
      </c>
      <c r="K1303" t="s">
        <v>7536</v>
      </c>
      <c r="L1303" t="s">
        <v>7537</v>
      </c>
      <c r="M1303" t="s">
        <v>7538</v>
      </c>
      <c r="N1303" t="s">
        <v>7506</v>
      </c>
      <c r="O1303" t="s">
        <v>7539</v>
      </c>
      <c r="P1303">
        <v>3214990</v>
      </c>
      <c r="Q1303" t="s">
        <v>6636</v>
      </c>
      <c r="R1303" t="s">
        <v>6636</v>
      </c>
      <c r="S1303" s="12"/>
      <c r="T1303" s="13"/>
      <c r="U1303" t="s">
        <v>6636</v>
      </c>
    </row>
    <row r="1304" spans="1:21" x14ac:dyDescent="0.25">
      <c r="A1304" t="s">
        <v>6619</v>
      </c>
      <c r="B1304" s="12">
        <v>42177</v>
      </c>
      <c r="C1304" t="s">
        <v>7533</v>
      </c>
      <c r="D1304" s="11">
        <v>46194.539861111101</v>
      </c>
      <c r="E1304" t="s">
        <v>7534</v>
      </c>
      <c r="F1304" t="s">
        <v>6617</v>
      </c>
      <c r="G1304" t="s">
        <v>7535</v>
      </c>
      <c r="H1304" t="s">
        <v>6501</v>
      </c>
      <c r="I1304" t="s">
        <v>55</v>
      </c>
      <c r="J1304" t="s">
        <v>6803</v>
      </c>
      <c r="K1304" t="s">
        <v>7536</v>
      </c>
      <c r="L1304" t="s">
        <v>7537</v>
      </c>
      <c r="M1304" t="s">
        <v>7538</v>
      </c>
      <c r="N1304" t="s">
        <v>7506</v>
      </c>
      <c r="O1304" t="s">
        <v>7539</v>
      </c>
      <c r="P1304">
        <v>3214990</v>
      </c>
      <c r="Q1304" t="s">
        <v>6636</v>
      </c>
      <c r="R1304" t="s">
        <v>6636</v>
      </c>
      <c r="S1304" s="12"/>
      <c r="T1304" s="13"/>
      <c r="U1304" t="s">
        <v>6636</v>
      </c>
    </row>
    <row r="1305" spans="1:21" x14ac:dyDescent="0.25">
      <c r="A1305" t="s">
        <v>6619</v>
      </c>
      <c r="B1305" s="12">
        <v>42177</v>
      </c>
      <c r="C1305" t="s">
        <v>7533</v>
      </c>
      <c r="D1305" s="11">
        <v>46194.539861111101</v>
      </c>
      <c r="E1305" t="s">
        <v>7534</v>
      </c>
      <c r="F1305" t="s">
        <v>6617</v>
      </c>
      <c r="G1305" t="s">
        <v>7526</v>
      </c>
      <c r="H1305" t="s">
        <v>6501</v>
      </c>
      <c r="I1305" t="s">
        <v>55</v>
      </c>
      <c r="J1305" t="s">
        <v>6803</v>
      </c>
      <c r="K1305" t="s">
        <v>7536</v>
      </c>
      <c r="L1305" t="s">
        <v>7537</v>
      </c>
      <c r="M1305" t="s">
        <v>7538</v>
      </c>
      <c r="N1305" t="s">
        <v>7506</v>
      </c>
      <c r="O1305" t="s">
        <v>7539</v>
      </c>
      <c r="P1305">
        <v>3214990</v>
      </c>
      <c r="Q1305" t="s">
        <v>6636</v>
      </c>
      <c r="R1305" t="s">
        <v>6636</v>
      </c>
      <c r="S1305" s="12"/>
      <c r="T1305" s="13"/>
      <c r="U1305" t="s">
        <v>6636</v>
      </c>
    </row>
    <row r="1306" spans="1:21" x14ac:dyDescent="0.25">
      <c r="A1306" t="s">
        <v>6619</v>
      </c>
      <c r="B1306" s="12">
        <v>42177</v>
      </c>
      <c r="C1306" t="s">
        <v>7533</v>
      </c>
      <c r="D1306" s="11">
        <v>46194.539861111101</v>
      </c>
      <c r="E1306" t="s">
        <v>7534</v>
      </c>
      <c r="F1306" t="s">
        <v>6617</v>
      </c>
      <c r="G1306" t="s">
        <v>7527</v>
      </c>
      <c r="H1306" t="s">
        <v>6501</v>
      </c>
      <c r="I1306" t="s">
        <v>55</v>
      </c>
      <c r="J1306" t="s">
        <v>6803</v>
      </c>
      <c r="K1306" t="s">
        <v>7536</v>
      </c>
      <c r="L1306" t="s">
        <v>7537</v>
      </c>
      <c r="M1306" t="s">
        <v>7538</v>
      </c>
      <c r="N1306" t="s">
        <v>7506</v>
      </c>
      <c r="O1306" t="s">
        <v>7539</v>
      </c>
      <c r="P1306">
        <v>3214990</v>
      </c>
      <c r="Q1306" t="s">
        <v>6636</v>
      </c>
      <c r="R1306" t="s">
        <v>6636</v>
      </c>
      <c r="S1306" s="12"/>
      <c r="T1306" s="13"/>
      <c r="U1306" t="s">
        <v>6636</v>
      </c>
    </row>
    <row r="1307" spans="1:21" x14ac:dyDescent="0.25">
      <c r="A1307" t="s">
        <v>6619</v>
      </c>
      <c r="B1307" s="12">
        <v>42177</v>
      </c>
      <c r="C1307" t="s">
        <v>7533</v>
      </c>
      <c r="D1307" s="11">
        <v>46194.539861111101</v>
      </c>
      <c r="E1307" t="s">
        <v>7534</v>
      </c>
      <c r="F1307" t="s">
        <v>6617</v>
      </c>
      <c r="G1307" t="s">
        <v>7528</v>
      </c>
      <c r="H1307" t="s">
        <v>6501</v>
      </c>
      <c r="I1307" t="s">
        <v>55</v>
      </c>
      <c r="J1307" t="s">
        <v>6803</v>
      </c>
      <c r="K1307" t="s">
        <v>7536</v>
      </c>
      <c r="L1307" t="s">
        <v>7537</v>
      </c>
      <c r="M1307" t="s">
        <v>7538</v>
      </c>
      <c r="N1307" t="s">
        <v>7506</v>
      </c>
      <c r="O1307" t="s">
        <v>7539</v>
      </c>
      <c r="P1307">
        <v>3214990</v>
      </c>
      <c r="Q1307" t="s">
        <v>6636</v>
      </c>
      <c r="R1307" t="s">
        <v>6636</v>
      </c>
      <c r="S1307" s="12"/>
      <c r="T1307" s="13"/>
      <c r="U1307" t="s">
        <v>6636</v>
      </c>
    </row>
    <row r="1308" spans="1:21" x14ac:dyDescent="0.25">
      <c r="A1308" t="s">
        <v>6619</v>
      </c>
      <c r="B1308" s="12">
        <v>42177</v>
      </c>
      <c r="C1308" t="s">
        <v>7533</v>
      </c>
      <c r="D1308" s="11">
        <v>46194.539861111101</v>
      </c>
      <c r="E1308" t="s">
        <v>7534</v>
      </c>
      <c r="F1308" t="s">
        <v>6617</v>
      </c>
      <c r="G1308" t="s">
        <v>7540</v>
      </c>
      <c r="H1308" t="s">
        <v>6501</v>
      </c>
      <c r="I1308" t="s">
        <v>55</v>
      </c>
      <c r="J1308" t="s">
        <v>6803</v>
      </c>
      <c r="K1308" t="s">
        <v>7536</v>
      </c>
      <c r="L1308" t="s">
        <v>7537</v>
      </c>
      <c r="M1308" t="s">
        <v>7538</v>
      </c>
      <c r="N1308" t="s">
        <v>7506</v>
      </c>
      <c r="O1308" t="s">
        <v>7539</v>
      </c>
      <c r="P1308">
        <v>3214990</v>
      </c>
      <c r="Q1308" t="s">
        <v>6636</v>
      </c>
      <c r="R1308" t="s">
        <v>6636</v>
      </c>
      <c r="S1308" s="12"/>
      <c r="T1308" s="13"/>
      <c r="U1308" t="s">
        <v>6636</v>
      </c>
    </row>
    <row r="1309" spans="1:21" x14ac:dyDescent="0.25">
      <c r="A1309" t="s">
        <v>6619</v>
      </c>
      <c r="B1309" s="12">
        <v>42177</v>
      </c>
      <c r="C1309" t="s">
        <v>7533</v>
      </c>
      <c r="D1309" s="11">
        <v>46194.539861111101</v>
      </c>
      <c r="E1309" t="s">
        <v>7534</v>
      </c>
      <c r="F1309" t="s">
        <v>6617</v>
      </c>
      <c r="G1309" t="s">
        <v>7541</v>
      </c>
      <c r="H1309" t="s">
        <v>6501</v>
      </c>
      <c r="I1309" t="s">
        <v>55</v>
      </c>
      <c r="J1309" t="s">
        <v>6803</v>
      </c>
      <c r="K1309" t="s">
        <v>7536</v>
      </c>
      <c r="L1309" t="s">
        <v>7537</v>
      </c>
      <c r="M1309" t="s">
        <v>7538</v>
      </c>
      <c r="N1309" t="s">
        <v>7506</v>
      </c>
      <c r="O1309" t="s">
        <v>7539</v>
      </c>
      <c r="P1309">
        <v>3214990</v>
      </c>
      <c r="Q1309" t="s">
        <v>6636</v>
      </c>
      <c r="R1309" t="s">
        <v>6636</v>
      </c>
      <c r="S1309" s="12"/>
      <c r="T1309" s="13"/>
      <c r="U1309" t="s">
        <v>6636</v>
      </c>
    </row>
    <row r="1310" spans="1:21" x14ac:dyDescent="0.25">
      <c r="A1310" t="s">
        <v>6619</v>
      </c>
      <c r="B1310" s="12">
        <v>42177</v>
      </c>
      <c r="C1310" t="s">
        <v>7533</v>
      </c>
      <c r="D1310" s="11">
        <v>46194.539861111101</v>
      </c>
      <c r="E1310" t="s">
        <v>7534</v>
      </c>
      <c r="F1310" t="s">
        <v>6617</v>
      </c>
      <c r="G1310" t="s">
        <v>7542</v>
      </c>
      <c r="H1310" t="s">
        <v>6501</v>
      </c>
      <c r="I1310" t="s">
        <v>55</v>
      </c>
      <c r="J1310" t="s">
        <v>6803</v>
      </c>
      <c r="K1310" t="s">
        <v>7536</v>
      </c>
      <c r="L1310" t="s">
        <v>7537</v>
      </c>
      <c r="M1310" t="s">
        <v>7538</v>
      </c>
      <c r="N1310" t="s">
        <v>7506</v>
      </c>
      <c r="O1310" t="s">
        <v>7539</v>
      </c>
      <c r="P1310">
        <v>3214990</v>
      </c>
      <c r="Q1310" t="s">
        <v>6636</v>
      </c>
      <c r="R1310" t="s">
        <v>6636</v>
      </c>
      <c r="S1310" s="12"/>
      <c r="T1310" s="13"/>
      <c r="U1310" t="s">
        <v>6636</v>
      </c>
    </row>
    <row r="1311" spans="1:21" x14ac:dyDescent="0.25">
      <c r="A1311" t="s">
        <v>6619</v>
      </c>
      <c r="B1311" s="12">
        <v>42177</v>
      </c>
      <c r="C1311" t="s">
        <v>7533</v>
      </c>
      <c r="D1311" s="11">
        <v>46194.539861111101</v>
      </c>
      <c r="E1311" t="s">
        <v>7534</v>
      </c>
      <c r="F1311" t="s">
        <v>6617</v>
      </c>
      <c r="G1311" t="s">
        <v>7543</v>
      </c>
      <c r="H1311" t="s">
        <v>6501</v>
      </c>
      <c r="I1311" t="s">
        <v>55</v>
      </c>
      <c r="J1311" t="s">
        <v>6803</v>
      </c>
      <c r="K1311" t="s">
        <v>7536</v>
      </c>
      <c r="L1311" t="s">
        <v>7537</v>
      </c>
      <c r="M1311" t="s">
        <v>7538</v>
      </c>
      <c r="N1311" t="s">
        <v>7506</v>
      </c>
      <c r="O1311" t="s">
        <v>7539</v>
      </c>
      <c r="P1311">
        <v>3214990</v>
      </c>
      <c r="Q1311" t="s">
        <v>6636</v>
      </c>
      <c r="R1311" t="s">
        <v>6636</v>
      </c>
      <c r="S1311" s="12"/>
      <c r="T1311" s="13"/>
      <c r="U1311" t="s">
        <v>6636</v>
      </c>
    </row>
    <row r="1312" spans="1:21" x14ac:dyDescent="0.25">
      <c r="A1312" t="s">
        <v>6637</v>
      </c>
      <c r="B1312" s="12">
        <v>43019</v>
      </c>
      <c r="C1312" t="s">
        <v>7544</v>
      </c>
      <c r="D1312" s="11">
        <v>46212.637002314797</v>
      </c>
      <c r="E1312" t="s">
        <v>7545</v>
      </c>
      <c r="F1312" t="s">
        <v>6617</v>
      </c>
      <c r="G1312" t="s">
        <v>7535</v>
      </c>
      <c r="H1312" t="s">
        <v>6501</v>
      </c>
      <c r="I1312" t="s">
        <v>55</v>
      </c>
      <c r="J1312" t="s">
        <v>176</v>
      </c>
      <c r="K1312" t="s">
        <v>7546</v>
      </c>
      <c r="L1312" t="s">
        <v>7537</v>
      </c>
      <c r="M1312" t="s">
        <v>7547</v>
      </c>
      <c r="N1312" t="s">
        <v>7506</v>
      </c>
      <c r="O1312" t="s">
        <v>7514</v>
      </c>
      <c r="P1312">
        <v>4899990</v>
      </c>
      <c r="Q1312" t="s">
        <v>6636</v>
      </c>
      <c r="R1312" t="s">
        <v>6636</v>
      </c>
      <c r="S1312" s="12"/>
      <c r="T1312" s="13"/>
      <c r="U1312" t="s">
        <v>6636</v>
      </c>
    </row>
    <row r="1313" spans="1:21" x14ac:dyDescent="0.25">
      <c r="A1313" t="s">
        <v>6637</v>
      </c>
      <c r="B1313" s="12">
        <v>43019</v>
      </c>
      <c r="C1313" t="s">
        <v>7544</v>
      </c>
      <c r="D1313" s="11">
        <v>46212.637002314797</v>
      </c>
      <c r="E1313" t="s">
        <v>7545</v>
      </c>
      <c r="F1313" t="s">
        <v>6617</v>
      </c>
      <c r="G1313" t="s">
        <v>7526</v>
      </c>
      <c r="H1313" t="s">
        <v>6501</v>
      </c>
      <c r="I1313" t="s">
        <v>55</v>
      </c>
      <c r="J1313" t="s">
        <v>176</v>
      </c>
      <c r="K1313" t="s">
        <v>7546</v>
      </c>
      <c r="L1313" t="s">
        <v>7537</v>
      </c>
      <c r="M1313" t="s">
        <v>7547</v>
      </c>
      <c r="N1313" t="s">
        <v>7506</v>
      </c>
      <c r="O1313" t="s">
        <v>7514</v>
      </c>
      <c r="P1313">
        <v>4899990</v>
      </c>
      <c r="Q1313" t="s">
        <v>6636</v>
      </c>
      <c r="R1313" t="s">
        <v>6636</v>
      </c>
      <c r="S1313" s="12"/>
      <c r="T1313" s="13"/>
      <c r="U1313" t="s">
        <v>6636</v>
      </c>
    </row>
    <row r="1314" spans="1:21" x14ac:dyDescent="0.25">
      <c r="A1314" t="s">
        <v>6637</v>
      </c>
      <c r="B1314" s="12">
        <v>43019</v>
      </c>
      <c r="C1314" t="s">
        <v>7544</v>
      </c>
      <c r="D1314" s="11">
        <v>46212.637002314797</v>
      </c>
      <c r="E1314" t="s">
        <v>7545</v>
      </c>
      <c r="F1314" t="s">
        <v>6617</v>
      </c>
      <c r="G1314" t="s">
        <v>7527</v>
      </c>
      <c r="H1314" t="s">
        <v>6501</v>
      </c>
      <c r="I1314" t="s">
        <v>55</v>
      </c>
      <c r="J1314" t="s">
        <v>176</v>
      </c>
      <c r="K1314" t="s">
        <v>7546</v>
      </c>
      <c r="L1314" t="s">
        <v>7537</v>
      </c>
      <c r="M1314" t="s">
        <v>7547</v>
      </c>
      <c r="N1314" t="s">
        <v>7506</v>
      </c>
      <c r="O1314" t="s">
        <v>7514</v>
      </c>
      <c r="P1314">
        <v>4899990</v>
      </c>
      <c r="Q1314" t="s">
        <v>6636</v>
      </c>
      <c r="R1314" t="s">
        <v>6636</v>
      </c>
      <c r="S1314" s="12"/>
      <c r="T1314" s="13"/>
      <c r="U1314" t="s">
        <v>6636</v>
      </c>
    </row>
    <row r="1315" spans="1:21" x14ac:dyDescent="0.25">
      <c r="A1315" t="s">
        <v>6637</v>
      </c>
      <c r="B1315" s="12">
        <v>43019</v>
      </c>
      <c r="C1315" t="s">
        <v>7544</v>
      </c>
      <c r="D1315" s="11">
        <v>46212.637002314797</v>
      </c>
      <c r="E1315" t="s">
        <v>7545</v>
      </c>
      <c r="F1315" t="s">
        <v>6617</v>
      </c>
      <c r="G1315" t="s">
        <v>7528</v>
      </c>
      <c r="H1315" t="s">
        <v>6501</v>
      </c>
      <c r="I1315" t="s">
        <v>55</v>
      </c>
      <c r="J1315" t="s">
        <v>176</v>
      </c>
      <c r="K1315" t="s">
        <v>7546</v>
      </c>
      <c r="L1315" t="s">
        <v>7537</v>
      </c>
      <c r="M1315" t="s">
        <v>7547</v>
      </c>
      <c r="N1315" t="s">
        <v>7506</v>
      </c>
      <c r="O1315" t="s">
        <v>7514</v>
      </c>
      <c r="P1315">
        <v>4899990</v>
      </c>
      <c r="Q1315" t="s">
        <v>6636</v>
      </c>
      <c r="R1315" t="s">
        <v>6636</v>
      </c>
      <c r="S1315" s="12"/>
      <c r="T1315" s="13"/>
      <c r="U1315" t="s">
        <v>6636</v>
      </c>
    </row>
    <row r="1316" spans="1:21" x14ac:dyDescent="0.25">
      <c r="A1316" t="s">
        <v>6637</v>
      </c>
      <c r="B1316" s="12">
        <v>43019</v>
      </c>
      <c r="C1316" t="s">
        <v>7544</v>
      </c>
      <c r="D1316" s="11">
        <v>46212.637002314797</v>
      </c>
      <c r="E1316" t="s">
        <v>7545</v>
      </c>
      <c r="F1316" t="s">
        <v>6617</v>
      </c>
      <c r="G1316" t="s">
        <v>7540</v>
      </c>
      <c r="H1316" t="s">
        <v>6501</v>
      </c>
      <c r="I1316" t="s">
        <v>55</v>
      </c>
      <c r="J1316" t="s">
        <v>176</v>
      </c>
      <c r="K1316" t="s">
        <v>7546</v>
      </c>
      <c r="L1316" t="s">
        <v>7537</v>
      </c>
      <c r="M1316" t="s">
        <v>7547</v>
      </c>
      <c r="N1316" t="s">
        <v>7506</v>
      </c>
      <c r="O1316" t="s">
        <v>7514</v>
      </c>
      <c r="P1316">
        <v>4899990</v>
      </c>
      <c r="Q1316" t="s">
        <v>6636</v>
      </c>
      <c r="R1316" t="s">
        <v>6636</v>
      </c>
      <c r="S1316" s="12"/>
      <c r="T1316" s="13"/>
      <c r="U1316" t="s">
        <v>6636</v>
      </c>
    </row>
    <row r="1317" spans="1:21" x14ac:dyDescent="0.25">
      <c r="A1317" t="s">
        <v>6637</v>
      </c>
      <c r="B1317" s="12">
        <v>43019</v>
      </c>
      <c r="C1317" t="s">
        <v>7544</v>
      </c>
      <c r="D1317" s="11">
        <v>46212.637002314797</v>
      </c>
      <c r="E1317" t="s">
        <v>7545</v>
      </c>
      <c r="F1317" t="s">
        <v>6617</v>
      </c>
      <c r="G1317" t="s">
        <v>7541</v>
      </c>
      <c r="H1317" t="s">
        <v>6501</v>
      </c>
      <c r="I1317" t="s">
        <v>55</v>
      </c>
      <c r="J1317" t="s">
        <v>176</v>
      </c>
      <c r="K1317" t="s">
        <v>7546</v>
      </c>
      <c r="L1317" t="s">
        <v>7537</v>
      </c>
      <c r="M1317" t="s">
        <v>7547</v>
      </c>
      <c r="N1317" t="s">
        <v>7506</v>
      </c>
      <c r="O1317" t="s">
        <v>7514</v>
      </c>
      <c r="P1317">
        <v>4899990</v>
      </c>
      <c r="Q1317" t="s">
        <v>6636</v>
      </c>
      <c r="R1317" t="s">
        <v>6636</v>
      </c>
      <c r="S1317" s="12"/>
      <c r="T1317" s="13"/>
      <c r="U1317" t="s">
        <v>6636</v>
      </c>
    </row>
    <row r="1318" spans="1:21" x14ac:dyDescent="0.25">
      <c r="A1318" t="s">
        <v>6637</v>
      </c>
      <c r="B1318" s="12">
        <v>43019</v>
      </c>
      <c r="C1318" t="s">
        <v>7544</v>
      </c>
      <c r="D1318" s="11">
        <v>46212.637002314797</v>
      </c>
      <c r="E1318" t="s">
        <v>7545</v>
      </c>
      <c r="F1318" t="s">
        <v>6617</v>
      </c>
      <c r="G1318" t="s">
        <v>7542</v>
      </c>
      <c r="H1318" t="s">
        <v>6501</v>
      </c>
      <c r="I1318" t="s">
        <v>55</v>
      </c>
      <c r="J1318" t="s">
        <v>176</v>
      </c>
      <c r="K1318" t="s">
        <v>7546</v>
      </c>
      <c r="L1318" t="s">
        <v>7537</v>
      </c>
      <c r="M1318" t="s">
        <v>7547</v>
      </c>
      <c r="N1318" t="s">
        <v>7506</v>
      </c>
      <c r="O1318" t="s">
        <v>7514</v>
      </c>
      <c r="P1318">
        <v>4899990</v>
      </c>
      <c r="Q1318" t="s">
        <v>6636</v>
      </c>
      <c r="R1318" t="s">
        <v>6636</v>
      </c>
      <c r="S1318" s="12"/>
      <c r="T1318" s="13"/>
      <c r="U1318" t="s">
        <v>6636</v>
      </c>
    </row>
    <row r="1319" spans="1:21" x14ac:dyDescent="0.25">
      <c r="A1319" t="s">
        <v>6637</v>
      </c>
      <c r="B1319" s="12">
        <v>43019</v>
      </c>
      <c r="C1319" t="s">
        <v>7544</v>
      </c>
      <c r="D1319" s="11">
        <v>46212.637002314797</v>
      </c>
      <c r="E1319" t="s">
        <v>7545</v>
      </c>
      <c r="F1319" t="s">
        <v>6617</v>
      </c>
      <c r="G1319" t="s">
        <v>7543</v>
      </c>
      <c r="H1319" t="s">
        <v>6501</v>
      </c>
      <c r="I1319" t="s">
        <v>55</v>
      </c>
      <c r="J1319" t="s">
        <v>176</v>
      </c>
      <c r="K1319" t="s">
        <v>7546</v>
      </c>
      <c r="L1319" t="s">
        <v>7537</v>
      </c>
      <c r="M1319" t="s">
        <v>7547</v>
      </c>
      <c r="N1319" t="s">
        <v>7506</v>
      </c>
      <c r="O1319" t="s">
        <v>7514</v>
      </c>
      <c r="P1319">
        <v>4899990</v>
      </c>
      <c r="Q1319" t="s">
        <v>6636</v>
      </c>
      <c r="R1319" t="s">
        <v>6636</v>
      </c>
      <c r="S1319" s="12"/>
      <c r="T1319" s="13"/>
      <c r="U1319" t="s">
        <v>6636</v>
      </c>
    </row>
    <row r="1320" spans="1:21" x14ac:dyDescent="0.25">
      <c r="A1320" t="s">
        <v>6619</v>
      </c>
      <c r="B1320" s="12">
        <v>43019</v>
      </c>
      <c r="C1320" t="s">
        <v>7544</v>
      </c>
      <c r="D1320" s="11">
        <v>46212.798622685201</v>
      </c>
      <c r="E1320" t="s">
        <v>7545</v>
      </c>
      <c r="F1320" t="s">
        <v>6617</v>
      </c>
      <c r="G1320" t="s">
        <v>7535</v>
      </c>
      <c r="H1320" t="s">
        <v>6501</v>
      </c>
      <c r="I1320" t="s">
        <v>55</v>
      </c>
      <c r="J1320" t="s">
        <v>176</v>
      </c>
      <c r="K1320" t="s">
        <v>7546</v>
      </c>
      <c r="L1320" t="s">
        <v>7537</v>
      </c>
      <c r="M1320" t="s">
        <v>7547</v>
      </c>
      <c r="N1320" t="s">
        <v>7506</v>
      </c>
      <c r="O1320" t="s">
        <v>7514</v>
      </c>
      <c r="P1320">
        <v>4899990</v>
      </c>
      <c r="Q1320" t="s">
        <v>6636</v>
      </c>
      <c r="R1320" t="s">
        <v>6636</v>
      </c>
      <c r="S1320" s="12"/>
      <c r="T1320" s="13"/>
      <c r="U1320" t="s">
        <v>6636</v>
      </c>
    </row>
    <row r="1321" spans="1:21" x14ac:dyDescent="0.25">
      <c r="A1321" t="s">
        <v>6619</v>
      </c>
      <c r="B1321" s="12">
        <v>43019</v>
      </c>
      <c r="C1321" t="s">
        <v>7544</v>
      </c>
      <c r="D1321" s="11">
        <v>46212.798622685201</v>
      </c>
      <c r="E1321" t="s">
        <v>7545</v>
      </c>
      <c r="F1321" t="s">
        <v>6617</v>
      </c>
      <c r="G1321" t="s">
        <v>7526</v>
      </c>
      <c r="H1321" t="s">
        <v>6501</v>
      </c>
      <c r="I1321" t="s">
        <v>55</v>
      </c>
      <c r="J1321" t="s">
        <v>176</v>
      </c>
      <c r="K1321" t="s">
        <v>7546</v>
      </c>
      <c r="L1321" t="s">
        <v>7537</v>
      </c>
      <c r="M1321" t="s">
        <v>7547</v>
      </c>
      <c r="N1321" t="s">
        <v>7506</v>
      </c>
      <c r="O1321" t="s">
        <v>7514</v>
      </c>
      <c r="P1321">
        <v>4899990</v>
      </c>
      <c r="Q1321" t="s">
        <v>6636</v>
      </c>
      <c r="R1321" t="s">
        <v>6636</v>
      </c>
      <c r="S1321" s="12"/>
      <c r="T1321" s="13"/>
      <c r="U1321" t="s">
        <v>6636</v>
      </c>
    </row>
    <row r="1322" spans="1:21" x14ac:dyDescent="0.25">
      <c r="A1322" t="s">
        <v>6619</v>
      </c>
      <c r="B1322" s="12">
        <v>43019</v>
      </c>
      <c r="C1322" t="s">
        <v>7544</v>
      </c>
      <c r="D1322" s="11">
        <v>46212.798622685201</v>
      </c>
      <c r="E1322" t="s">
        <v>7545</v>
      </c>
      <c r="F1322" t="s">
        <v>6617</v>
      </c>
      <c r="G1322" t="s">
        <v>7527</v>
      </c>
      <c r="H1322" t="s">
        <v>6501</v>
      </c>
      <c r="I1322" t="s">
        <v>55</v>
      </c>
      <c r="J1322" t="s">
        <v>176</v>
      </c>
      <c r="K1322" t="s">
        <v>7546</v>
      </c>
      <c r="L1322" t="s">
        <v>7537</v>
      </c>
      <c r="M1322" t="s">
        <v>7547</v>
      </c>
      <c r="N1322" t="s">
        <v>7506</v>
      </c>
      <c r="O1322" t="s">
        <v>7514</v>
      </c>
      <c r="P1322">
        <v>4899990</v>
      </c>
      <c r="Q1322" t="s">
        <v>6636</v>
      </c>
      <c r="R1322" t="s">
        <v>6636</v>
      </c>
      <c r="S1322" s="12"/>
      <c r="T1322" s="13"/>
      <c r="U1322" t="s">
        <v>6636</v>
      </c>
    </row>
    <row r="1323" spans="1:21" x14ac:dyDescent="0.25">
      <c r="A1323" t="s">
        <v>6619</v>
      </c>
      <c r="B1323" s="12">
        <v>43019</v>
      </c>
      <c r="C1323" t="s">
        <v>7544</v>
      </c>
      <c r="D1323" s="11">
        <v>46212.798622685201</v>
      </c>
      <c r="E1323" t="s">
        <v>7545</v>
      </c>
      <c r="F1323" t="s">
        <v>6617</v>
      </c>
      <c r="G1323" t="s">
        <v>7528</v>
      </c>
      <c r="H1323" t="s">
        <v>6501</v>
      </c>
      <c r="I1323" t="s">
        <v>55</v>
      </c>
      <c r="J1323" t="s">
        <v>176</v>
      </c>
      <c r="K1323" t="s">
        <v>7546</v>
      </c>
      <c r="L1323" t="s">
        <v>7537</v>
      </c>
      <c r="M1323" t="s">
        <v>7547</v>
      </c>
      <c r="N1323" t="s">
        <v>7506</v>
      </c>
      <c r="O1323" t="s">
        <v>7514</v>
      </c>
      <c r="P1323">
        <v>4899990</v>
      </c>
      <c r="Q1323" t="s">
        <v>6636</v>
      </c>
      <c r="R1323" t="s">
        <v>6636</v>
      </c>
      <c r="S1323" s="12"/>
      <c r="T1323" s="13"/>
      <c r="U1323" t="s">
        <v>6636</v>
      </c>
    </row>
    <row r="1324" spans="1:21" x14ac:dyDescent="0.25">
      <c r="A1324" t="s">
        <v>6619</v>
      </c>
      <c r="B1324" s="12">
        <v>43019</v>
      </c>
      <c r="C1324" t="s">
        <v>7544</v>
      </c>
      <c r="D1324" s="11">
        <v>46212.798622685201</v>
      </c>
      <c r="E1324" t="s">
        <v>7545</v>
      </c>
      <c r="F1324" t="s">
        <v>6617</v>
      </c>
      <c r="G1324" t="s">
        <v>7540</v>
      </c>
      <c r="H1324" t="s">
        <v>6501</v>
      </c>
      <c r="I1324" t="s">
        <v>55</v>
      </c>
      <c r="J1324" t="s">
        <v>176</v>
      </c>
      <c r="K1324" t="s">
        <v>7546</v>
      </c>
      <c r="L1324" t="s">
        <v>7537</v>
      </c>
      <c r="M1324" t="s">
        <v>7547</v>
      </c>
      <c r="N1324" t="s">
        <v>7506</v>
      </c>
      <c r="O1324" t="s">
        <v>7514</v>
      </c>
      <c r="P1324">
        <v>4899990</v>
      </c>
      <c r="Q1324" t="s">
        <v>6636</v>
      </c>
      <c r="R1324" t="s">
        <v>6636</v>
      </c>
      <c r="S1324" s="12"/>
      <c r="T1324" s="13"/>
      <c r="U1324" t="s">
        <v>6636</v>
      </c>
    </row>
    <row r="1325" spans="1:21" x14ac:dyDescent="0.25">
      <c r="A1325" t="s">
        <v>6619</v>
      </c>
      <c r="B1325" s="12">
        <v>43019</v>
      </c>
      <c r="C1325" t="s">
        <v>7544</v>
      </c>
      <c r="D1325" s="11">
        <v>46212.798622685201</v>
      </c>
      <c r="E1325" t="s">
        <v>7545</v>
      </c>
      <c r="F1325" t="s">
        <v>6617</v>
      </c>
      <c r="G1325" t="s">
        <v>7541</v>
      </c>
      <c r="H1325" t="s">
        <v>6501</v>
      </c>
      <c r="I1325" t="s">
        <v>55</v>
      </c>
      <c r="J1325" t="s">
        <v>176</v>
      </c>
      <c r="K1325" t="s">
        <v>7546</v>
      </c>
      <c r="L1325" t="s">
        <v>7537</v>
      </c>
      <c r="M1325" t="s">
        <v>7547</v>
      </c>
      <c r="N1325" t="s">
        <v>7506</v>
      </c>
      <c r="O1325" t="s">
        <v>7514</v>
      </c>
      <c r="P1325">
        <v>4899990</v>
      </c>
      <c r="Q1325" t="s">
        <v>6636</v>
      </c>
      <c r="R1325" t="s">
        <v>6636</v>
      </c>
      <c r="S1325" s="12"/>
      <c r="T1325" s="13"/>
      <c r="U1325" t="s">
        <v>6636</v>
      </c>
    </row>
    <row r="1326" spans="1:21" x14ac:dyDescent="0.25">
      <c r="A1326" t="s">
        <v>6619</v>
      </c>
      <c r="B1326" s="12">
        <v>43019</v>
      </c>
      <c r="C1326" t="s">
        <v>7544</v>
      </c>
      <c r="D1326" s="11">
        <v>46212.798622685201</v>
      </c>
      <c r="E1326" t="s">
        <v>7545</v>
      </c>
      <c r="F1326" t="s">
        <v>6617</v>
      </c>
      <c r="G1326" t="s">
        <v>7542</v>
      </c>
      <c r="H1326" t="s">
        <v>6501</v>
      </c>
      <c r="I1326" t="s">
        <v>55</v>
      </c>
      <c r="J1326" t="s">
        <v>176</v>
      </c>
      <c r="K1326" t="s">
        <v>7546</v>
      </c>
      <c r="L1326" t="s">
        <v>7537</v>
      </c>
      <c r="M1326" t="s">
        <v>7547</v>
      </c>
      <c r="N1326" t="s">
        <v>7506</v>
      </c>
      <c r="O1326" t="s">
        <v>7514</v>
      </c>
      <c r="P1326">
        <v>4899990</v>
      </c>
      <c r="Q1326" t="s">
        <v>6636</v>
      </c>
      <c r="R1326" t="s">
        <v>6636</v>
      </c>
      <c r="S1326" s="12"/>
      <c r="T1326" s="13"/>
      <c r="U1326" t="s">
        <v>6636</v>
      </c>
    </row>
    <row r="1327" spans="1:21" x14ac:dyDescent="0.25">
      <c r="A1327" t="s">
        <v>6619</v>
      </c>
      <c r="B1327" s="12">
        <v>43019</v>
      </c>
      <c r="C1327" t="s">
        <v>7544</v>
      </c>
      <c r="D1327" s="11">
        <v>46212.798622685201</v>
      </c>
      <c r="E1327" t="s">
        <v>7545</v>
      </c>
      <c r="F1327" t="s">
        <v>6617</v>
      </c>
      <c r="G1327" t="s">
        <v>7543</v>
      </c>
      <c r="H1327" t="s">
        <v>6501</v>
      </c>
      <c r="I1327" t="s">
        <v>55</v>
      </c>
      <c r="J1327" t="s">
        <v>176</v>
      </c>
      <c r="K1327" t="s">
        <v>7546</v>
      </c>
      <c r="L1327" t="s">
        <v>7537</v>
      </c>
      <c r="M1327" t="s">
        <v>7547</v>
      </c>
      <c r="N1327" t="s">
        <v>7506</v>
      </c>
      <c r="O1327" t="s">
        <v>7514</v>
      </c>
      <c r="P1327">
        <v>4899990</v>
      </c>
      <c r="Q1327" t="s">
        <v>6636</v>
      </c>
      <c r="R1327" t="s">
        <v>6636</v>
      </c>
      <c r="S1327" s="12"/>
      <c r="T1327" s="13"/>
      <c r="U1327" t="s">
        <v>6636</v>
      </c>
    </row>
    <row r="1328" spans="1:21" x14ac:dyDescent="0.25">
      <c r="A1328" t="s">
        <v>6637</v>
      </c>
      <c r="B1328" s="12">
        <v>42294</v>
      </c>
      <c r="C1328" t="s">
        <v>7548</v>
      </c>
      <c r="D1328" s="11">
        <v>46196.476388888899</v>
      </c>
      <c r="E1328" t="s">
        <v>7549</v>
      </c>
      <c r="F1328" t="s">
        <v>6617</v>
      </c>
      <c r="G1328" t="s">
        <v>7550</v>
      </c>
      <c r="H1328" t="s">
        <v>6366</v>
      </c>
      <c r="I1328" t="s">
        <v>65</v>
      </c>
      <c r="J1328" t="s">
        <v>2226</v>
      </c>
      <c r="K1328" t="s">
        <v>7551</v>
      </c>
      <c r="L1328" t="s">
        <v>7552</v>
      </c>
      <c r="M1328" t="s">
        <v>7553</v>
      </c>
      <c r="N1328" t="s">
        <v>6761</v>
      </c>
      <c r="O1328" t="s">
        <v>6862</v>
      </c>
      <c r="P1328">
        <v>3950000</v>
      </c>
      <c r="Q1328" t="s">
        <v>6636</v>
      </c>
      <c r="R1328" t="s">
        <v>6636</v>
      </c>
      <c r="S1328" s="12"/>
      <c r="T1328" s="13"/>
      <c r="U1328" t="s">
        <v>7471</v>
      </c>
    </row>
    <row r="1329" spans="1:21" x14ac:dyDescent="0.25">
      <c r="A1329" t="s">
        <v>6637</v>
      </c>
      <c r="B1329" s="12">
        <v>42294</v>
      </c>
      <c r="C1329" t="s">
        <v>7548</v>
      </c>
      <c r="D1329" s="11">
        <v>46196.476388888899</v>
      </c>
      <c r="E1329" t="s">
        <v>7549</v>
      </c>
      <c r="F1329" t="s">
        <v>6617</v>
      </c>
      <c r="G1329" t="s">
        <v>7554</v>
      </c>
      <c r="H1329" t="s">
        <v>6366</v>
      </c>
      <c r="I1329" t="s">
        <v>65</v>
      </c>
      <c r="J1329" t="s">
        <v>2226</v>
      </c>
      <c r="K1329" t="s">
        <v>7551</v>
      </c>
      <c r="L1329" t="s">
        <v>7552</v>
      </c>
      <c r="M1329" t="s">
        <v>7553</v>
      </c>
      <c r="N1329" t="s">
        <v>6761</v>
      </c>
      <c r="O1329" t="s">
        <v>6862</v>
      </c>
      <c r="P1329">
        <v>3950000</v>
      </c>
      <c r="Q1329" t="s">
        <v>6636</v>
      </c>
      <c r="R1329" t="s">
        <v>6636</v>
      </c>
      <c r="S1329" s="12"/>
      <c r="T1329" s="13"/>
      <c r="U1329" t="s">
        <v>7471</v>
      </c>
    </row>
    <row r="1330" spans="1:21" x14ac:dyDescent="0.25">
      <c r="A1330" t="s">
        <v>6637</v>
      </c>
      <c r="B1330" s="12">
        <v>42294</v>
      </c>
      <c r="C1330" t="s">
        <v>7548</v>
      </c>
      <c r="D1330" s="11">
        <v>46196.476388888899</v>
      </c>
      <c r="E1330" t="s">
        <v>7549</v>
      </c>
      <c r="F1330" t="s">
        <v>6617</v>
      </c>
      <c r="G1330" t="s">
        <v>7555</v>
      </c>
      <c r="H1330" t="s">
        <v>6366</v>
      </c>
      <c r="I1330" t="s">
        <v>65</v>
      </c>
      <c r="J1330" t="s">
        <v>2226</v>
      </c>
      <c r="K1330" t="s">
        <v>7551</v>
      </c>
      <c r="L1330" t="s">
        <v>7552</v>
      </c>
      <c r="M1330" t="s">
        <v>7553</v>
      </c>
      <c r="N1330" t="s">
        <v>6761</v>
      </c>
      <c r="O1330" t="s">
        <v>6862</v>
      </c>
      <c r="P1330">
        <v>3950000</v>
      </c>
      <c r="Q1330" t="s">
        <v>6636</v>
      </c>
      <c r="R1330" t="s">
        <v>6636</v>
      </c>
      <c r="S1330" s="12"/>
      <c r="T1330" s="13"/>
      <c r="U1330" t="s">
        <v>7471</v>
      </c>
    </row>
    <row r="1331" spans="1:21" x14ac:dyDescent="0.25">
      <c r="A1331" t="s">
        <v>6619</v>
      </c>
      <c r="B1331" s="12">
        <v>42294</v>
      </c>
      <c r="C1331" t="s">
        <v>7548</v>
      </c>
      <c r="D1331" s="11">
        <v>46196.497789351903</v>
      </c>
      <c r="E1331" t="s">
        <v>7549</v>
      </c>
      <c r="F1331" t="s">
        <v>6617</v>
      </c>
      <c r="G1331" t="s">
        <v>7550</v>
      </c>
      <c r="H1331" t="s">
        <v>6366</v>
      </c>
      <c r="I1331" t="s">
        <v>65</v>
      </c>
      <c r="J1331" t="s">
        <v>2226</v>
      </c>
      <c r="K1331" t="s">
        <v>7551</v>
      </c>
      <c r="L1331" t="s">
        <v>7552</v>
      </c>
      <c r="M1331" t="s">
        <v>7553</v>
      </c>
      <c r="N1331" t="s">
        <v>6761</v>
      </c>
      <c r="O1331" t="s">
        <v>6862</v>
      </c>
      <c r="P1331">
        <v>3950000</v>
      </c>
      <c r="Q1331" t="s">
        <v>6636</v>
      </c>
      <c r="R1331" t="s">
        <v>6636</v>
      </c>
      <c r="S1331" s="12"/>
      <c r="T1331" s="13"/>
      <c r="U1331" t="s">
        <v>7471</v>
      </c>
    </row>
    <row r="1332" spans="1:21" x14ac:dyDescent="0.25">
      <c r="A1332" t="s">
        <v>6619</v>
      </c>
      <c r="B1332" s="12">
        <v>42294</v>
      </c>
      <c r="C1332" t="s">
        <v>7548</v>
      </c>
      <c r="D1332" s="11">
        <v>46196.497789351903</v>
      </c>
      <c r="E1332" t="s">
        <v>7549</v>
      </c>
      <c r="F1332" t="s">
        <v>6617</v>
      </c>
      <c r="G1332" t="s">
        <v>7554</v>
      </c>
      <c r="H1332" t="s">
        <v>6366</v>
      </c>
      <c r="I1332" t="s">
        <v>65</v>
      </c>
      <c r="J1332" t="s">
        <v>2226</v>
      </c>
      <c r="K1332" t="s">
        <v>7551</v>
      </c>
      <c r="L1332" t="s">
        <v>7552</v>
      </c>
      <c r="M1332" t="s">
        <v>7553</v>
      </c>
      <c r="N1332" t="s">
        <v>6761</v>
      </c>
      <c r="O1332" t="s">
        <v>6862</v>
      </c>
      <c r="P1332">
        <v>3950000</v>
      </c>
      <c r="Q1332" t="s">
        <v>6636</v>
      </c>
      <c r="R1332" t="s">
        <v>6636</v>
      </c>
      <c r="S1332" s="12"/>
      <c r="T1332" s="13"/>
      <c r="U1332" t="s">
        <v>7471</v>
      </c>
    </row>
    <row r="1333" spans="1:21" x14ac:dyDescent="0.25">
      <c r="A1333" t="s">
        <v>6619</v>
      </c>
      <c r="B1333" s="12">
        <v>42294</v>
      </c>
      <c r="C1333" t="s">
        <v>7548</v>
      </c>
      <c r="D1333" s="11">
        <v>46196.497789351903</v>
      </c>
      <c r="E1333" t="s">
        <v>7549</v>
      </c>
      <c r="F1333" t="s">
        <v>6617</v>
      </c>
      <c r="G1333" t="s">
        <v>7555</v>
      </c>
      <c r="H1333" t="s">
        <v>6366</v>
      </c>
      <c r="I1333" t="s">
        <v>65</v>
      </c>
      <c r="J1333" t="s">
        <v>2226</v>
      </c>
      <c r="K1333" t="s">
        <v>7551</v>
      </c>
      <c r="L1333" t="s">
        <v>7552</v>
      </c>
      <c r="M1333" t="s">
        <v>7553</v>
      </c>
      <c r="N1333" t="s">
        <v>6761</v>
      </c>
      <c r="O1333" t="s">
        <v>6862</v>
      </c>
      <c r="P1333">
        <v>3950000</v>
      </c>
      <c r="Q1333" t="s">
        <v>6636</v>
      </c>
      <c r="R1333" t="s">
        <v>6636</v>
      </c>
      <c r="S1333" s="12"/>
      <c r="T1333" s="13"/>
      <c r="U1333" t="s">
        <v>7471</v>
      </c>
    </row>
    <row r="1334" spans="1:21" x14ac:dyDescent="0.25">
      <c r="A1334" t="s">
        <v>6637</v>
      </c>
      <c r="B1334" s="12">
        <v>42434</v>
      </c>
      <c r="C1334" t="s">
        <v>7556</v>
      </c>
      <c r="D1334" s="11">
        <v>46197.884259259299</v>
      </c>
      <c r="E1334" t="s">
        <v>7557</v>
      </c>
      <c r="F1334" t="s">
        <v>6617</v>
      </c>
      <c r="G1334" t="s">
        <v>7550</v>
      </c>
      <c r="H1334" t="s">
        <v>6366</v>
      </c>
      <c r="I1334" t="s">
        <v>55</v>
      </c>
      <c r="J1334" t="s">
        <v>732</v>
      </c>
      <c r="K1334" t="s">
        <v>7558</v>
      </c>
      <c r="L1334" t="s">
        <v>7552</v>
      </c>
      <c r="M1334" t="s">
        <v>7559</v>
      </c>
      <c r="N1334" t="s">
        <v>6761</v>
      </c>
      <c r="O1334" t="s">
        <v>6762</v>
      </c>
      <c r="P1334">
        <v>2839900</v>
      </c>
      <c r="Q1334" t="s">
        <v>6778</v>
      </c>
      <c r="R1334" t="s">
        <v>6779</v>
      </c>
      <c r="S1334" s="12"/>
      <c r="T1334" s="13"/>
      <c r="U1334" t="s">
        <v>7560</v>
      </c>
    </row>
    <row r="1335" spans="1:21" x14ac:dyDescent="0.25">
      <c r="A1335" t="s">
        <v>6637</v>
      </c>
      <c r="B1335" s="12">
        <v>42434</v>
      </c>
      <c r="C1335" t="s">
        <v>7556</v>
      </c>
      <c r="D1335" s="11">
        <v>46197.884259259299</v>
      </c>
      <c r="E1335" t="s">
        <v>7557</v>
      </c>
      <c r="F1335" t="s">
        <v>6617</v>
      </c>
      <c r="G1335" t="s">
        <v>7554</v>
      </c>
      <c r="H1335" t="s">
        <v>6366</v>
      </c>
      <c r="I1335" t="s">
        <v>55</v>
      </c>
      <c r="J1335" t="s">
        <v>732</v>
      </c>
      <c r="K1335" t="s">
        <v>7558</v>
      </c>
      <c r="L1335" t="s">
        <v>7552</v>
      </c>
      <c r="M1335" t="s">
        <v>7559</v>
      </c>
      <c r="N1335" t="s">
        <v>6761</v>
      </c>
      <c r="O1335" t="s">
        <v>6762</v>
      </c>
      <c r="P1335">
        <v>2839900</v>
      </c>
      <c r="Q1335" t="s">
        <v>6778</v>
      </c>
      <c r="R1335" t="s">
        <v>6779</v>
      </c>
      <c r="S1335" s="12"/>
      <c r="T1335" s="13"/>
      <c r="U1335" t="s">
        <v>7560</v>
      </c>
    </row>
    <row r="1336" spans="1:21" x14ac:dyDescent="0.25">
      <c r="A1336" t="s">
        <v>6637</v>
      </c>
      <c r="B1336" s="12">
        <v>42434</v>
      </c>
      <c r="C1336" t="s">
        <v>7556</v>
      </c>
      <c r="D1336" s="11">
        <v>46197.884259259299</v>
      </c>
      <c r="E1336" t="s">
        <v>7557</v>
      </c>
      <c r="F1336" t="s">
        <v>6617</v>
      </c>
      <c r="G1336" t="s">
        <v>7555</v>
      </c>
      <c r="H1336" t="s">
        <v>6366</v>
      </c>
      <c r="I1336" t="s">
        <v>55</v>
      </c>
      <c r="J1336" t="s">
        <v>732</v>
      </c>
      <c r="K1336" t="s">
        <v>7558</v>
      </c>
      <c r="L1336" t="s">
        <v>7552</v>
      </c>
      <c r="M1336" t="s">
        <v>7559</v>
      </c>
      <c r="N1336" t="s">
        <v>6761</v>
      </c>
      <c r="O1336" t="s">
        <v>6762</v>
      </c>
      <c r="P1336">
        <v>2839900</v>
      </c>
      <c r="Q1336" t="s">
        <v>6778</v>
      </c>
      <c r="R1336" t="s">
        <v>6779</v>
      </c>
      <c r="S1336" s="12"/>
      <c r="T1336" s="13"/>
      <c r="U1336" t="s">
        <v>7560</v>
      </c>
    </row>
    <row r="1337" spans="1:21" x14ac:dyDescent="0.25">
      <c r="A1337" t="s">
        <v>6619</v>
      </c>
      <c r="B1337" s="12">
        <v>42434</v>
      </c>
      <c r="C1337" t="s">
        <v>7556</v>
      </c>
      <c r="D1337" s="11">
        <v>46198.719953703701</v>
      </c>
      <c r="E1337" t="s">
        <v>7557</v>
      </c>
      <c r="F1337" t="s">
        <v>6617</v>
      </c>
      <c r="G1337" t="s">
        <v>7550</v>
      </c>
      <c r="H1337" t="s">
        <v>6366</v>
      </c>
      <c r="I1337" t="s">
        <v>55</v>
      </c>
      <c r="J1337" t="s">
        <v>732</v>
      </c>
      <c r="K1337" t="s">
        <v>7558</v>
      </c>
      <c r="L1337" t="s">
        <v>7552</v>
      </c>
      <c r="M1337" t="s">
        <v>7559</v>
      </c>
      <c r="N1337" t="s">
        <v>6761</v>
      </c>
      <c r="O1337" t="s">
        <v>6762</v>
      </c>
      <c r="P1337">
        <v>2839900</v>
      </c>
      <c r="Q1337" t="s">
        <v>6778</v>
      </c>
      <c r="R1337" t="s">
        <v>6779</v>
      </c>
      <c r="S1337" s="12"/>
      <c r="T1337" s="13"/>
      <c r="U1337" t="s">
        <v>7560</v>
      </c>
    </row>
    <row r="1338" spans="1:21" x14ac:dyDescent="0.25">
      <c r="A1338" t="s">
        <v>6619</v>
      </c>
      <c r="B1338" s="12">
        <v>42434</v>
      </c>
      <c r="C1338" t="s">
        <v>7556</v>
      </c>
      <c r="D1338" s="11">
        <v>46198.719953703701</v>
      </c>
      <c r="E1338" t="s">
        <v>7557</v>
      </c>
      <c r="F1338" t="s">
        <v>6617</v>
      </c>
      <c r="G1338" t="s">
        <v>7554</v>
      </c>
      <c r="H1338" t="s">
        <v>6366</v>
      </c>
      <c r="I1338" t="s">
        <v>55</v>
      </c>
      <c r="J1338" t="s">
        <v>732</v>
      </c>
      <c r="K1338" t="s">
        <v>7558</v>
      </c>
      <c r="L1338" t="s">
        <v>7552</v>
      </c>
      <c r="M1338" t="s">
        <v>7559</v>
      </c>
      <c r="N1338" t="s">
        <v>6761</v>
      </c>
      <c r="O1338" t="s">
        <v>6762</v>
      </c>
      <c r="P1338">
        <v>2839900</v>
      </c>
      <c r="Q1338" t="s">
        <v>6778</v>
      </c>
      <c r="R1338" t="s">
        <v>6779</v>
      </c>
      <c r="S1338" s="12"/>
      <c r="T1338" s="13"/>
      <c r="U1338" t="s">
        <v>7560</v>
      </c>
    </row>
    <row r="1339" spans="1:21" x14ac:dyDescent="0.25">
      <c r="A1339" t="s">
        <v>6619</v>
      </c>
      <c r="B1339" s="12">
        <v>42434</v>
      </c>
      <c r="C1339" t="s">
        <v>7556</v>
      </c>
      <c r="D1339" s="11">
        <v>46198.719953703701</v>
      </c>
      <c r="E1339" t="s">
        <v>7557</v>
      </c>
      <c r="F1339" t="s">
        <v>6617</v>
      </c>
      <c r="G1339" t="s">
        <v>7555</v>
      </c>
      <c r="H1339" t="s">
        <v>6366</v>
      </c>
      <c r="I1339" t="s">
        <v>55</v>
      </c>
      <c r="J1339" t="s">
        <v>732</v>
      </c>
      <c r="K1339" t="s">
        <v>7558</v>
      </c>
      <c r="L1339" t="s">
        <v>7552</v>
      </c>
      <c r="M1339" t="s">
        <v>7559</v>
      </c>
      <c r="N1339" t="s">
        <v>6761</v>
      </c>
      <c r="O1339" t="s">
        <v>6762</v>
      </c>
      <c r="P1339">
        <v>2839900</v>
      </c>
      <c r="Q1339" t="s">
        <v>6778</v>
      </c>
      <c r="R1339" t="s">
        <v>6779</v>
      </c>
      <c r="S1339" s="12"/>
      <c r="T1339" s="13"/>
      <c r="U1339" t="s">
        <v>7560</v>
      </c>
    </row>
    <row r="1340" spans="1:21" x14ac:dyDescent="0.25">
      <c r="A1340" t="s">
        <v>6637</v>
      </c>
      <c r="B1340" s="12">
        <v>42740</v>
      </c>
      <c r="C1340" t="s">
        <v>7561</v>
      </c>
      <c r="D1340" s="11">
        <v>46204.824062500003</v>
      </c>
      <c r="E1340" t="s">
        <v>7562</v>
      </c>
      <c r="F1340" t="s">
        <v>6617</v>
      </c>
      <c r="G1340" t="s">
        <v>7550</v>
      </c>
      <c r="H1340" t="s">
        <v>6366</v>
      </c>
      <c r="I1340" t="s">
        <v>65</v>
      </c>
      <c r="J1340" t="s">
        <v>67</v>
      </c>
      <c r="K1340" t="s">
        <v>7563</v>
      </c>
      <c r="L1340" t="s">
        <v>7552</v>
      </c>
      <c r="M1340" t="s">
        <v>7564</v>
      </c>
      <c r="N1340" t="s">
        <v>6761</v>
      </c>
      <c r="O1340" t="s">
        <v>6762</v>
      </c>
      <c r="P1340">
        <v>2839900</v>
      </c>
      <c r="Q1340" t="s">
        <v>31</v>
      </c>
      <c r="R1340" t="s">
        <v>6779</v>
      </c>
      <c r="S1340" s="12"/>
      <c r="T1340" s="13"/>
      <c r="U1340" t="s">
        <v>6636</v>
      </c>
    </row>
    <row r="1341" spans="1:21" x14ac:dyDescent="0.25">
      <c r="A1341" t="s">
        <v>6637</v>
      </c>
      <c r="B1341" s="12">
        <v>42740</v>
      </c>
      <c r="C1341" t="s">
        <v>7561</v>
      </c>
      <c r="D1341" s="11">
        <v>46204.824062500003</v>
      </c>
      <c r="E1341" t="s">
        <v>7562</v>
      </c>
      <c r="F1341" t="s">
        <v>6617</v>
      </c>
      <c r="G1341" t="s">
        <v>7554</v>
      </c>
      <c r="H1341" t="s">
        <v>6366</v>
      </c>
      <c r="I1341" t="s">
        <v>65</v>
      </c>
      <c r="J1341" t="s">
        <v>67</v>
      </c>
      <c r="K1341" t="s">
        <v>7563</v>
      </c>
      <c r="L1341" t="s">
        <v>7552</v>
      </c>
      <c r="M1341" t="s">
        <v>7564</v>
      </c>
      <c r="N1341" t="s">
        <v>6761</v>
      </c>
      <c r="O1341" t="s">
        <v>6762</v>
      </c>
      <c r="P1341">
        <v>2839900</v>
      </c>
      <c r="Q1341" t="s">
        <v>31</v>
      </c>
      <c r="R1341" t="s">
        <v>6779</v>
      </c>
      <c r="S1341" s="12"/>
      <c r="T1341" s="13"/>
      <c r="U1341" t="s">
        <v>6636</v>
      </c>
    </row>
    <row r="1342" spans="1:21" x14ac:dyDescent="0.25">
      <c r="A1342" t="s">
        <v>6637</v>
      </c>
      <c r="B1342" s="12">
        <v>42740</v>
      </c>
      <c r="C1342" t="s">
        <v>7561</v>
      </c>
      <c r="D1342" s="11">
        <v>46204.824062500003</v>
      </c>
      <c r="E1342" t="s">
        <v>7562</v>
      </c>
      <c r="F1342" t="s">
        <v>6617</v>
      </c>
      <c r="G1342" t="s">
        <v>7555</v>
      </c>
      <c r="H1342" t="s">
        <v>6366</v>
      </c>
      <c r="I1342" t="s">
        <v>65</v>
      </c>
      <c r="J1342" t="s">
        <v>67</v>
      </c>
      <c r="K1342" t="s">
        <v>7563</v>
      </c>
      <c r="L1342" t="s">
        <v>7552</v>
      </c>
      <c r="M1342" t="s">
        <v>7564</v>
      </c>
      <c r="N1342" t="s">
        <v>6761</v>
      </c>
      <c r="O1342" t="s">
        <v>6762</v>
      </c>
      <c r="P1342">
        <v>2839900</v>
      </c>
      <c r="Q1342" t="s">
        <v>31</v>
      </c>
      <c r="R1342" t="s">
        <v>6779</v>
      </c>
      <c r="S1342" s="12"/>
      <c r="T1342" s="13"/>
      <c r="U1342" t="s">
        <v>6636</v>
      </c>
    </row>
    <row r="1343" spans="1:21" x14ac:dyDescent="0.25">
      <c r="A1343" t="s">
        <v>6619</v>
      </c>
      <c r="B1343" s="12">
        <v>42740</v>
      </c>
      <c r="C1343" t="s">
        <v>7561</v>
      </c>
      <c r="D1343" s="11">
        <v>46205.580266203702</v>
      </c>
      <c r="E1343" t="s">
        <v>7562</v>
      </c>
      <c r="F1343" t="s">
        <v>6617</v>
      </c>
      <c r="G1343" t="s">
        <v>7550</v>
      </c>
      <c r="H1343" t="s">
        <v>6366</v>
      </c>
      <c r="I1343" t="s">
        <v>65</v>
      </c>
      <c r="J1343" t="s">
        <v>67</v>
      </c>
      <c r="K1343" t="s">
        <v>7563</v>
      </c>
      <c r="L1343" t="s">
        <v>7552</v>
      </c>
      <c r="M1343" t="s">
        <v>7564</v>
      </c>
      <c r="N1343" t="s">
        <v>6761</v>
      </c>
      <c r="O1343" t="s">
        <v>6762</v>
      </c>
      <c r="P1343">
        <v>2839900</v>
      </c>
      <c r="Q1343" t="s">
        <v>31</v>
      </c>
      <c r="R1343" t="s">
        <v>6779</v>
      </c>
      <c r="S1343" s="12"/>
      <c r="T1343" s="13"/>
      <c r="U1343" t="s">
        <v>6636</v>
      </c>
    </row>
    <row r="1344" spans="1:21" x14ac:dyDescent="0.25">
      <c r="A1344" t="s">
        <v>6619</v>
      </c>
      <c r="B1344" s="12">
        <v>42740</v>
      </c>
      <c r="C1344" t="s">
        <v>7561</v>
      </c>
      <c r="D1344" s="11">
        <v>46205.580266203702</v>
      </c>
      <c r="E1344" t="s">
        <v>7562</v>
      </c>
      <c r="F1344" t="s">
        <v>6617</v>
      </c>
      <c r="G1344" t="s">
        <v>7554</v>
      </c>
      <c r="H1344" t="s">
        <v>6366</v>
      </c>
      <c r="I1344" t="s">
        <v>65</v>
      </c>
      <c r="J1344" t="s">
        <v>67</v>
      </c>
      <c r="K1344" t="s">
        <v>7563</v>
      </c>
      <c r="L1344" t="s">
        <v>7552</v>
      </c>
      <c r="M1344" t="s">
        <v>7564</v>
      </c>
      <c r="N1344" t="s">
        <v>6761</v>
      </c>
      <c r="O1344" t="s">
        <v>6762</v>
      </c>
      <c r="P1344">
        <v>2839900</v>
      </c>
      <c r="Q1344" t="s">
        <v>31</v>
      </c>
      <c r="R1344" t="s">
        <v>6779</v>
      </c>
      <c r="S1344" s="12"/>
      <c r="T1344" s="13"/>
      <c r="U1344" t="s">
        <v>6636</v>
      </c>
    </row>
    <row r="1345" spans="1:21" x14ac:dyDescent="0.25">
      <c r="A1345" t="s">
        <v>6619</v>
      </c>
      <c r="B1345" s="12">
        <v>42740</v>
      </c>
      <c r="C1345" t="s">
        <v>7561</v>
      </c>
      <c r="D1345" s="11">
        <v>46205.580266203702</v>
      </c>
      <c r="E1345" t="s">
        <v>7562</v>
      </c>
      <c r="F1345" t="s">
        <v>6617</v>
      </c>
      <c r="G1345" t="s">
        <v>7555</v>
      </c>
      <c r="H1345" t="s">
        <v>6366</v>
      </c>
      <c r="I1345" t="s">
        <v>65</v>
      </c>
      <c r="J1345" t="s">
        <v>67</v>
      </c>
      <c r="K1345" t="s">
        <v>7563</v>
      </c>
      <c r="L1345" t="s">
        <v>7552</v>
      </c>
      <c r="M1345" t="s">
        <v>7564</v>
      </c>
      <c r="N1345" t="s">
        <v>6761</v>
      </c>
      <c r="O1345" t="s">
        <v>6762</v>
      </c>
      <c r="P1345">
        <v>2839900</v>
      </c>
      <c r="Q1345" t="s">
        <v>31</v>
      </c>
      <c r="R1345" t="s">
        <v>6779</v>
      </c>
      <c r="S1345" s="12"/>
      <c r="T1345" s="13"/>
      <c r="U1345" t="s">
        <v>6636</v>
      </c>
    </row>
    <row r="1346" spans="1:21" x14ac:dyDescent="0.25">
      <c r="A1346" t="s">
        <v>6983</v>
      </c>
      <c r="B1346" s="12"/>
      <c r="C1346" t="s">
        <v>7565</v>
      </c>
      <c r="D1346" s="11">
        <v>46177</v>
      </c>
      <c r="E1346" t="s">
        <v>7566</v>
      </c>
      <c r="F1346" t="s">
        <v>6356</v>
      </c>
      <c r="G1346" t="s">
        <v>7567</v>
      </c>
      <c r="H1346" t="s">
        <v>2472</v>
      </c>
      <c r="I1346" t="s">
        <v>65</v>
      </c>
      <c r="J1346" t="s">
        <v>57</v>
      </c>
      <c r="K1346" t="s">
        <v>6636</v>
      </c>
      <c r="L1346" t="s">
        <v>6636</v>
      </c>
      <c r="M1346" t="s">
        <v>6636</v>
      </c>
      <c r="N1346" t="s">
        <v>6636</v>
      </c>
      <c r="O1346" t="s">
        <v>6636</v>
      </c>
      <c r="P1346">
        <v>3106000</v>
      </c>
      <c r="Q1346" t="s">
        <v>6636</v>
      </c>
      <c r="R1346" t="s">
        <v>6636</v>
      </c>
      <c r="S1346" s="12">
        <v>1</v>
      </c>
      <c r="T1346" s="13">
        <v>51767</v>
      </c>
      <c r="U1346" t="s">
        <v>6721</v>
      </c>
    </row>
    <row r="1347" spans="1:21" x14ac:dyDescent="0.25">
      <c r="A1347" t="s">
        <v>6983</v>
      </c>
      <c r="B1347" s="12"/>
      <c r="C1347" t="s">
        <v>7565</v>
      </c>
      <c r="D1347" s="11">
        <v>46177</v>
      </c>
      <c r="E1347" t="s">
        <v>7566</v>
      </c>
      <c r="F1347" t="s">
        <v>6356</v>
      </c>
      <c r="G1347" t="s">
        <v>7568</v>
      </c>
      <c r="H1347" t="s">
        <v>2472</v>
      </c>
      <c r="I1347" t="s">
        <v>65</v>
      </c>
      <c r="J1347" t="s">
        <v>57</v>
      </c>
      <c r="K1347" t="s">
        <v>6636</v>
      </c>
      <c r="L1347" t="s">
        <v>6636</v>
      </c>
      <c r="M1347" t="s">
        <v>6636</v>
      </c>
      <c r="N1347" t="s">
        <v>6636</v>
      </c>
      <c r="O1347" t="s">
        <v>6636</v>
      </c>
      <c r="P1347">
        <v>3106000</v>
      </c>
      <c r="Q1347" t="s">
        <v>6636</v>
      </c>
      <c r="R1347" t="s">
        <v>6636</v>
      </c>
      <c r="S1347" s="12"/>
      <c r="T1347" s="13"/>
      <c r="U1347" t="s">
        <v>6721</v>
      </c>
    </row>
    <row r="1348" spans="1:21" x14ac:dyDescent="0.25">
      <c r="A1348" t="s">
        <v>6614</v>
      </c>
      <c r="B1348" s="12"/>
      <c r="C1348" t="s">
        <v>7569</v>
      </c>
      <c r="D1348" s="11">
        <v>46180</v>
      </c>
      <c r="E1348" t="s">
        <v>7570</v>
      </c>
      <c r="F1348" t="s">
        <v>6356</v>
      </c>
      <c r="G1348" t="s">
        <v>6636</v>
      </c>
      <c r="H1348" t="s">
        <v>2472</v>
      </c>
      <c r="I1348" t="s">
        <v>6636</v>
      </c>
      <c r="J1348" t="s">
        <v>6636</v>
      </c>
      <c r="K1348" t="s">
        <v>6636</v>
      </c>
      <c r="L1348" t="s">
        <v>6636</v>
      </c>
      <c r="M1348" t="s">
        <v>6636</v>
      </c>
      <c r="N1348" t="s">
        <v>6636</v>
      </c>
      <c r="O1348" t="s">
        <v>6636</v>
      </c>
      <c r="P1348">
        <v>2514000</v>
      </c>
      <c r="Q1348" t="s">
        <v>6867</v>
      </c>
      <c r="R1348" t="s">
        <v>6779</v>
      </c>
      <c r="S1348" s="12">
        <v>1</v>
      </c>
      <c r="T1348" s="13"/>
      <c r="U1348" t="s">
        <v>7571</v>
      </c>
    </row>
    <row r="1349" spans="1:21" x14ac:dyDescent="0.25">
      <c r="A1349" t="s">
        <v>6614</v>
      </c>
      <c r="B1349" s="12"/>
      <c r="C1349" t="s">
        <v>7572</v>
      </c>
      <c r="D1349" s="11">
        <v>46180</v>
      </c>
      <c r="E1349" t="s">
        <v>7573</v>
      </c>
      <c r="F1349" t="s">
        <v>6356</v>
      </c>
      <c r="G1349" t="s">
        <v>6636</v>
      </c>
      <c r="H1349" t="s">
        <v>2472</v>
      </c>
      <c r="I1349" t="s">
        <v>6636</v>
      </c>
      <c r="J1349" t="s">
        <v>6636</v>
      </c>
      <c r="K1349" t="s">
        <v>6636</v>
      </c>
      <c r="L1349" t="s">
        <v>6636</v>
      </c>
      <c r="M1349" t="s">
        <v>6636</v>
      </c>
      <c r="N1349" t="s">
        <v>6636</v>
      </c>
      <c r="O1349" t="s">
        <v>6636</v>
      </c>
      <c r="P1349">
        <v>2972000</v>
      </c>
      <c r="Q1349" t="s">
        <v>6636</v>
      </c>
      <c r="R1349" t="s">
        <v>6636</v>
      </c>
      <c r="S1349" s="12">
        <v>1</v>
      </c>
      <c r="T1349" s="13"/>
      <c r="U1349" t="s">
        <v>6636</v>
      </c>
    </row>
    <row r="1350" spans="1:21" x14ac:dyDescent="0.25">
      <c r="A1350" t="s">
        <v>6983</v>
      </c>
      <c r="B1350" s="12"/>
      <c r="C1350" t="s">
        <v>7574</v>
      </c>
      <c r="D1350" s="11">
        <v>46181</v>
      </c>
      <c r="E1350" t="s">
        <v>7575</v>
      </c>
      <c r="F1350" t="s">
        <v>6356</v>
      </c>
      <c r="G1350" t="s">
        <v>7567</v>
      </c>
      <c r="H1350" t="s">
        <v>2472</v>
      </c>
      <c r="I1350" t="s">
        <v>65</v>
      </c>
      <c r="J1350" t="s">
        <v>219</v>
      </c>
      <c r="K1350" t="s">
        <v>6636</v>
      </c>
      <c r="L1350" t="s">
        <v>6636</v>
      </c>
      <c r="M1350" t="s">
        <v>6636</v>
      </c>
      <c r="N1350" t="s">
        <v>6636</v>
      </c>
      <c r="O1350" t="s">
        <v>6636</v>
      </c>
      <c r="P1350">
        <v>3078000</v>
      </c>
      <c r="Q1350" t="s">
        <v>6636</v>
      </c>
      <c r="R1350" t="s">
        <v>6636</v>
      </c>
      <c r="S1350" s="12">
        <v>1</v>
      </c>
      <c r="T1350" s="13">
        <v>87500</v>
      </c>
      <c r="U1350" t="s">
        <v>7571</v>
      </c>
    </row>
    <row r="1351" spans="1:21" x14ac:dyDescent="0.25">
      <c r="A1351" t="s">
        <v>6614</v>
      </c>
      <c r="B1351" s="12"/>
      <c r="C1351" t="s">
        <v>7576</v>
      </c>
      <c r="D1351" s="11">
        <v>46186</v>
      </c>
      <c r="E1351" t="s">
        <v>7577</v>
      </c>
      <c r="F1351" t="s">
        <v>6356</v>
      </c>
      <c r="G1351" t="s">
        <v>6636</v>
      </c>
      <c r="H1351" t="s">
        <v>2472</v>
      </c>
      <c r="I1351" t="s">
        <v>6636</v>
      </c>
      <c r="J1351" t="s">
        <v>6636</v>
      </c>
      <c r="K1351" t="s">
        <v>6636</v>
      </c>
      <c r="L1351" t="s">
        <v>6636</v>
      </c>
      <c r="M1351" t="s">
        <v>6636</v>
      </c>
      <c r="N1351" t="s">
        <v>6636</v>
      </c>
      <c r="O1351" t="s">
        <v>6636</v>
      </c>
      <c r="P1351">
        <v>2880000</v>
      </c>
      <c r="Q1351" t="s">
        <v>6636</v>
      </c>
      <c r="R1351" t="s">
        <v>6636</v>
      </c>
      <c r="S1351" s="12">
        <v>1</v>
      </c>
      <c r="T1351" s="13"/>
      <c r="U1351" t="s">
        <v>6780</v>
      </c>
    </row>
    <row r="1352" spans="1:21" x14ac:dyDescent="0.25">
      <c r="A1352" t="s">
        <v>6614</v>
      </c>
      <c r="B1352" s="12"/>
      <c r="C1352" t="s">
        <v>7578</v>
      </c>
      <c r="D1352" s="11">
        <v>46200</v>
      </c>
      <c r="E1352" t="s">
        <v>7579</v>
      </c>
      <c r="F1352" t="s">
        <v>6356</v>
      </c>
      <c r="G1352" t="s">
        <v>6636</v>
      </c>
      <c r="H1352" t="s">
        <v>2472</v>
      </c>
      <c r="I1352" t="s">
        <v>6636</v>
      </c>
      <c r="J1352" t="s">
        <v>6636</v>
      </c>
      <c r="K1352" t="s">
        <v>6636</v>
      </c>
      <c r="L1352" t="s">
        <v>6636</v>
      </c>
      <c r="M1352" t="s">
        <v>6636</v>
      </c>
      <c r="N1352" t="s">
        <v>6636</v>
      </c>
      <c r="O1352" t="s">
        <v>6636</v>
      </c>
      <c r="P1352">
        <v>2521000</v>
      </c>
      <c r="Q1352" t="s">
        <v>6867</v>
      </c>
      <c r="R1352" t="s">
        <v>6779</v>
      </c>
      <c r="S1352" s="12">
        <v>1</v>
      </c>
      <c r="T1352" s="13"/>
      <c r="U1352" t="s">
        <v>6636</v>
      </c>
    </row>
    <row r="1353" spans="1:21" x14ac:dyDescent="0.25">
      <c r="A1353" t="s">
        <v>6614</v>
      </c>
      <c r="B1353" s="12"/>
      <c r="C1353" t="s">
        <v>7580</v>
      </c>
      <c r="D1353" s="11">
        <v>46202</v>
      </c>
      <c r="E1353" t="s">
        <v>7581</v>
      </c>
      <c r="F1353" t="s">
        <v>6356</v>
      </c>
      <c r="G1353" t="s">
        <v>6636</v>
      </c>
      <c r="H1353" t="s">
        <v>2472</v>
      </c>
      <c r="I1353" t="s">
        <v>6636</v>
      </c>
      <c r="J1353" t="s">
        <v>6636</v>
      </c>
      <c r="K1353" t="s">
        <v>6636</v>
      </c>
      <c r="L1353" t="s">
        <v>6636</v>
      </c>
      <c r="M1353" t="s">
        <v>6636</v>
      </c>
      <c r="N1353" t="s">
        <v>6636</v>
      </c>
      <c r="O1353" t="s">
        <v>6636</v>
      </c>
      <c r="P1353">
        <v>2972000</v>
      </c>
      <c r="Q1353" t="s">
        <v>6867</v>
      </c>
      <c r="R1353" t="s">
        <v>6779</v>
      </c>
      <c r="S1353" s="12">
        <v>1</v>
      </c>
      <c r="T1353" s="13"/>
      <c r="U1353" t="s">
        <v>6708</v>
      </c>
    </row>
    <row r="1354" spans="1:21" x14ac:dyDescent="0.25">
      <c r="A1354" t="s">
        <v>6983</v>
      </c>
      <c r="B1354" s="12"/>
      <c r="C1354" t="s">
        <v>6889</v>
      </c>
      <c r="D1354" s="11">
        <v>46203</v>
      </c>
      <c r="E1354" t="s">
        <v>6890</v>
      </c>
      <c r="F1354" t="s">
        <v>6356</v>
      </c>
      <c r="G1354" t="s">
        <v>7567</v>
      </c>
      <c r="H1354" t="s">
        <v>2472</v>
      </c>
      <c r="I1354" t="s">
        <v>65</v>
      </c>
      <c r="J1354" t="s">
        <v>67</v>
      </c>
      <c r="K1354" t="s">
        <v>6636</v>
      </c>
      <c r="L1354" t="s">
        <v>6636</v>
      </c>
      <c r="M1354" t="s">
        <v>6636</v>
      </c>
      <c r="N1354" t="s">
        <v>6636</v>
      </c>
      <c r="O1354" t="s">
        <v>6636</v>
      </c>
      <c r="P1354">
        <v>2491000</v>
      </c>
      <c r="Q1354" t="s">
        <v>6893</v>
      </c>
      <c r="R1354" t="s">
        <v>6779</v>
      </c>
      <c r="S1354" s="12"/>
      <c r="T1354" s="13"/>
      <c r="U1354" t="s">
        <v>6780</v>
      </c>
    </row>
    <row r="1355" spans="1:21" x14ac:dyDescent="0.25">
      <c r="A1355" t="s">
        <v>6983</v>
      </c>
      <c r="B1355" s="12"/>
      <c r="C1355" t="s">
        <v>6889</v>
      </c>
      <c r="D1355" s="11">
        <v>46203</v>
      </c>
      <c r="E1355" t="s">
        <v>6890</v>
      </c>
      <c r="F1355" t="s">
        <v>6356</v>
      </c>
      <c r="G1355" t="s">
        <v>6767</v>
      </c>
      <c r="H1355" t="s">
        <v>2472</v>
      </c>
      <c r="I1355" t="s">
        <v>65</v>
      </c>
      <c r="J1355" t="s">
        <v>67</v>
      </c>
      <c r="K1355" t="s">
        <v>6636</v>
      </c>
      <c r="L1355" t="s">
        <v>6636</v>
      </c>
      <c r="M1355" t="s">
        <v>6636</v>
      </c>
      <c r="N1355" t="s">
        <v>6636</v>
      </c>
      <c r="O1355" t="s">
        <v>6636</v>
      </c>
      <c r="P1355">
        <v>2491000</v>
      </c>
      <c r="Q1355" t="s">
        <v>6893</v>
      </c>
      <c r="R1355" t="s">
        <v>6779</v>
      </c>
      <c r="S1355" s="12"/>
      <c r="T1355" s="13"/>
      <c r="U1355" t="s">
        <v>6780</v>
      </c>
    </row>
    <row r="1356" spans="1:21" x14ac:dyDescent="0.25">
      <c r="A1356" t="s">
        <v>6983</v>
      </c>
      <c r="B1356" s="12"/>
      <c r="C1356" t="s">
        <v>6889</v>
      </c>
      <c r="D1356" s="11">
        <v>46203</v>
      </c>
      <c r="E1356" t="s">
        <v>6890</v>
      </c>
      <c r="F1356" t="s">
        <v>6356</v>
      </c>
      <c r="G1356" t="s">
        <v>6763</v>
      </c>
      <c r="H1356" t="s">
        <v>2472</v>
      </c>
      <c r="I1356" t="s">
        <v>65</v>
      </c>
      <c r="J1356" t="s">
        <v>67</v>
      </c>
      <c r="K1356" t="s">
        <v>6636</v>
      </c>
      <c r="L1356" t="s">
        <v>6636</v>
      </c>
      <c r="M1356" t="s">
        <v>6636</v>
      </c>
      <c r="N1356" t="s">
        <v>6636</v>
      </c>
      <c r="O1356" t="s">
        <v>6636</v>
      </c>
      <c r="P1356">
        <v>2491000</v>
      </c>
      <c r="Q1356" t="s">
        <v>6893</v>
      </c>
      <c r="R1356" t="s">
        <v>6779</v>
      </c>
      <c r="S1356" s="12"/>
      <c r="T1356" s="13"/>
      <c r="U1356" t="s">
        <v>6780</v>
      </c>
    </row>
    <row r="1357" spans="1:21" x14ac:dyDescent="0.25">
      <c r="A1357" t="s">
        <v>6983</v>
      </c>
      <c r="B1357" s="12"/>
      <c r="C1357" t="s">
        <v>6889</v>
      </c>
      <c r="D1357" s="11">
        <v>46203</v>
      </c>
      <c r="E1357" t="s">
        <v>6890</v>
      </c>
      <c r="F1357" t="s">
        <v>6356</v>
      </c>
      <c r="G1357" t="s">
        <v>7582</v>
      </c>
      <c r="H1357" t="s">
        <v>2472</v>
      </c>
      <c r="I1357" t="s">
        <v>65</v>
      </c>
      <c r="J1357" t="s">
        <v>67</v>
      </c>
      <c r="K1357" t="s">
        <v>6636</v>
      </c>
      <c r="L1357" t="s">
        <v>6636</v>
      </c>
      <c r="M1357" t="s">
        <v>6636</v>
      </c>
      <c r="N1357" t="s">
        <v>6636</v>
      </c>
      <c r="O1357" t="s">
        <v>6636</v>
      </c>
      <c r="P1357">
        <v>2491000</v>
      </c>
      <c r="Q1357" t="s">
        <v>6893</v>
      </c>
      <c r="R1357" t="s">
        <v>6779</v>
      </c>
      <c r="S1357" s="12"/>
      <c r="T1357" s="13"/>
      <c r="U1357" t="s">
        <v>6780</v>
      </c>
    </row>
    <row r="1358" spans="1:21" x14ac:dyDescent="0.25">
      <c r="A1358" t="s">
        <v>6983</v>
      </c>
      <c r="B1358" s="12"/>
      <c r="C1358" t="s">
        <v>6889</v>
      </c>
      <c r="D1358" s="11">
        <v>46203</v>
      </c>
      <c r="E1358" t="s">
        <v>6890</v>
      </c>
      <c r="F1358" t="s">
        <v>6356</v>
      </c>
      <c r="G1358" t="s">
        <v>7583</v>
      </c>
      <c r="H1358" t="s">
        <v>2472</v>
      </c>
      <c r="I1358" t="s">
        <v>65</v>
      </c>
      <c r="J1358" t="s">
        <v>67</v>
      </c>
      <c r="K1358" t="s">
        <v>6636</v>
      </c>
      <c r="L1358" t="s">
        <v>6636</v>
      </c>
      <c r="M1358" t="s">
        <v>6636</v>
      </c>
      <c r="N1358" t="s">
        <v>6636</v>
      </c>
      <c r="O1358" t="s">
        <v>6636</v>
      </c>
      <c r="P1358">
        <v>2491000</v>
      </c>
      <c r="Q1358" t="s">
        <v>6893</v>
      </c>
      <c r="R1358" t="s">
        <v>6779</v>
      </c>
      <c r="S1358" s="12">
        <v>1</v>
      </c>
      <c r="T1358" s="13">
        <v>41517</v>
      </c>
      <c r="U1358" t="s">
        <v>6780</v>
      </c>
    </row>
    <row r="1359" spans="1:21" x14ac:dyDescent="0.25">
      <c r="A1359" t="s">
        <v>6983</v>
      </c>
      <c r="B1359" s="12"/>
      <c r="C1359" t="s">
        <v>6889</v>
      </c>
      <c r="D1359" s="11">
        <v>46203</v>
      </c>
      <c r="E1359" t="s">
        <v>6890</v>
      </c>
      <c r="F1359" t="s">
        <v>6356</v>
      </c>
      <c r="G1359" t="s">
        <v>6772</v>
      </c>
      <c r="H1359" t="s">
        <v>2472</v>
      </c>
      <c r="I1359" t="s">
        <v>65</v>
      </c>
      <c r="J1359" t="s">
        <v>67</v>
      </c>
      <c r="K1359" t="s">
        <v>6636</v>
      </c>
      <c r="L1359" t="s">
        <v>6636</v>
      </c>
      <c r="M1359" t="s">
        <v>6636</v>
      </c>
      <c r="N1359" t="s">
        <v>6636</v>
      </c>
      <c r="O1359" t="s">
        <v>6636</v>
      </c>
      <c r="P1359">
        <v>2491000</v>
      </c>
      <c r="Q1359" t="s">
        <v>6893</v>
      </c>
      <c r="R1359" t="s">
        <v>6779</v>
      </c>
      <c r="S1359" s="12"/>
      <c r="T1359" s="13"/>
      <c r="U1359" t="s">
        <v>6780</v>
      </c>
    </row>
    <row r="1360" spans="1:21" x14ac:dyDescent="0.25">
      <c r="A1360" t="s">
        <v>6983</v>
      </c>
      <c r="B1360" s="12"/>
      <c r="C1360" t="s">
        <v>6889</v>
      </c>
      <c r="D1360" s="11">
        <v>46203</v>
      </c>
      <c r="E1360" t="s">
        <v>6890</v>
      </c>
      <c r="F1360" t="s">
        <v>6356</v>
      </c>
      <c r="G1360" t="s">
        <v>6773</v>
      </c>
      <c r="H1360" t="s">
        <v>2472</v>
      </c>
      <c r="I1360" t="s">
        <v>65</v>
      </c>
      <c r="J1360" t="s">
        <v>67</v>
      </c>
      <c r="K1360" t="s">
        <v>6636</v>
      </c>
      <c r="L1360" t="s">
        <v>6636</v>
      </c>
      <c r="M1360" t="s">
        <v>6636</v>
      </c>
      <c r="N1360" t="s">
        <v>6636</v>
      </c>
      <c r="O1360" t="s">
        <v>6636</v>
      </c>
      <c r="P1360">
        <v>2491000</v>
      </c>
      <c r="Q1360" t="s">
        <v>6893</v>
      </c>
      <c r="R1360" t="s">
        <v>6779</v>
      </c>
      <c r="S1360" s="12"/>
      <c r="T1360" s="13"/>
      <c r="U1360" t="s">
        <v>6780</v>
      </c>
    </row>
    <row r="1361" spans="1:21" x14ac:dyDescent="0.25">
      <c r="A1361" t="s">
        <v>6614</v>
      </c>
      <c r="B1361" s="12"/>
      <c r="C1361" t="s">
        <v>7584</v>
      </c>
      <c r="D1361" s="11">
        <v>46194</v>
      </c>
      <c r="E1361" t="s">
        <v>7585</v>
      </c>
      <c r="F1361" t="s">
        <v>6413</v>
      </c>
      <c r="G1361" t="s">
        <v>6636</v>
      </c>
      <c r="H1361" t="s">
        <v>4106</v>
      </c>
      <c r="I1361" t="s">
        <v>6636</v>
      </c>
      <c r="J1361" t="s">
        <v>6636</v>
      </c>
      <c r="K1361" t="s">
        <v>6636</v>
      </c>
      <c r="L1361" t="s">
        <v>6636</v>
      </c>
      <c r="M1361" t="s">
        <v>7586</v>
      </c>
      <c r="N1361" t="s">
        <v>7469</v>
      </c>
      <c r="O1361" t="s">
        <v>7470</v>
      </c>
      <c r="P1361">
        <v>2360000</v>
      </c>
      <c r="Q1361" t="s">
        <v>6636</v>
      </c>
      <c r="R1361" t="s">
        <v>6636</v>
      </c>
      <c r="S1361" s="12">
        <v>1</v>
      </c>
      <c r="T1361" s="13"/>
      <c r="U1361" t="s">
        <v>7087</v>
      </c>
    </row>
    <row r="1362" spans="1:21" x14ac:dyDescent="0.25">
      <c r="A1362" t="s">
        <v>6614</v>
      </c>
      <c r="B1362" s="12"/>
      <c r="C1362" t="s">
        <v>7587</v>
      </c>
      <c r="D1362" s="11">
        <v>46195</v>
      </c>
      <c r="E1362" t="s">
        <v>7588</v>
      </c>
      <c r="F1362" t="s">
        <v>6413</v>
      </c>
      <c r="G1362" t="s">
        <v>6636</v>
      </c>
      <c r="H1362" t="s">
        <v>4106</v>
      </c>
      <c r="I1362" t="s">
        <v>6636</v>
      </c>
      <c r="J1362" t="s">
        <v>6636</v>
      </c>
      <c r="K1362" t="s">
        <v>6636</v>
      </c>
      <c r="L1362" t="s">
        <v>6636</v>
      </c>
      <c r="M1362" t="s">
        <v>6636</v>
      </c>
      <c r="N1362" t="s">
        <v>6636</v>
      </c>
      <c r="O1362" t="s">
        <v>6636</v>
      </c>
      <c r="P1362">
        <v>2308000</v>
      </c>
      <c r="Q1362" t="s">
        <v>6636</v>
      </c>
      <c r="R1362" t="s">
        <v>6636</v>
      </c>
      <c r="S1362" s="12">
        <v>1</v>
      </c>
      <c r="T1362" s="13"/>
      <c r="U1362" t="s">
        <v>7087</v>
      </c>
    </row>
    <row r="1363" spans="1:21" x14ac:dyDescent="0.25">
      <c r="A1363" t="s">
        <v>6614</v>
      </c>
      <c r="B1363" s="12"/>
      <c r="C1363" t="s">
        <v>7589</v>
      </c>
      <c r="D1363" s="11">
        <v>46195</v>
      </c>
      <c r="E1363" t="s">
        <v>7590</v>
      </c>
      <c r="F1363" t="s">
        <v>6413</v>
      </c>
      <c r="G1363" t="s">
        <v>6636</v>
      </c>
      <c r="H1363" t="s">
        <v>4106</v>
      </c>
      <c r="I1363" t="s">
        <v>6636</v>
      </c>
      <c r="J1363" t="s">
        <v>6636</v>
      </c>
      <c r="K1363" t="s">
        <v>6636</v>
      </c>
      <c r="L1363" t="s">
        <v>6636</v>
      </c>
      <c r="M1363" t="s">
        <v>6636</v>
      </c>
      <c r="N1363" t="s">
        <v>6636</v>
      </c>
      <c r="O1363" t="s">
        <v>6636</v>
      </c>
      <c r="P1363">
        <v>2605500</v>
      </c>
      <c r="Q1363" t="s">
        <v>6636</v>
      </c>
      <c r="R1363" t="s">
        <v>6636</v>
      </c>
      <c r="S1363" s="12">
        <v>1</v>
      </c>
      <c r="T1363" s="13"/>
      <c r="U1363" t="s">
        <v>7087</v>
      </c>
    </row>
    <row r="1364" spans="1:21" x14ac:dyDescent="0.25">
      <c r="A1364" t="s">
        <v>6614</v>
      </c>
      <c r="B1364" s="12"/>
      <c r="C1364" t="s">
        <v>7591</v>
      </c>
      <c r="D1364" s="11">
        <v>46174</v>
      </c>
      <c r="E1364" t="s">
        <v>7592</v>
      </c>
      <c r="F1364" t="s">
        <v>6617</v>
      </c>
      <c r="G1364" t="s">
        <v>6636</v>
      </c>
      <c r="H1364" t="s">
        <v>903</v>
      </c>
      <c r="I1364" t="s">
        <v>6636</v>
      </c>
      <c r="J1364" t="s">
        <v>6636</v>
      </c>
      <c r="K1364" t="s">
        <v>6636</v>
      </c>
      <c r="L1364" t="s">
        <v>6636</v>
      </c>
      <c r="M1364" t="s">
        <v>7593</v>
      </c>
      <c r="N1364" t="s">
        <v>6761</v>
      </c>
      <c r="O1364" t="s">
        <v>6762</v>
      </c>
      <c r="P1364">
        <v>2009000</v>
      </c>
      <c r="Q1364" t="s">
        <v>6636</v>
      </c>
      <c r="R1364" t="s">
        <v>6636</v>
      </c>
      <c r="S1364" s="12">
        <v>1</v>
      </c>
      <c r="T1364" s="13"/>
      <c r="U1364" t="s">
        <v>6636</v>
      </c>
    </row>
    <row r="1365" spans="1:21" x14ac:dyDescent="0.25">
      <c r="A1365" t="s">
        <v>6614</v>
      </c>
      <c r="B1365" s="12"/>
      <c r="C1365" t="s">
        <v>7594</v>
      </c>
      <c r="D1365" s="11">
        <v>46176</v>
      </c>
      <c r="E1365" t="s">
        <v>7595</v>
      </c>
      <c r="F1365" t="s">
        <v>6617</v>
      </c>
      <c r="G1365" t="s">
        <v>6636</v>
      </c>
      <c r="H1365" t="s">
        <v>903</v>
      </c>
      <c r="I1365" t="s">
        <v>6636</v>
      </c>
      <c r="J1365" t="s">
        <v>6636</v>
      </c>
      <c r="K1365" t="s">
        <v>6636</v>
      </c>
      <c r="L1365" t="s">
        <v>6636</v>
      </c>
      <c r="M1365" t="s">
        <v>7596</v>
      </c>
      <c r="N1365" t="s">
        <v>6761</v>
      </c>
      <c r="O1365" t="s">
        <v>6771</v>
      </c>
      <c r="P1365">
        <v>2610000</v>
      </c>
      <c r="Q1365" t="s">
        <v>6636</v>
      </c>
      <c r="R1365" t="s">
        <v>6636</v>
      </c>
      <c r="S1365" s="12">
        <v>1</v>
      </c>
      <c r="T1365" s="13"/>
      <c r="U1365" t="s">
        <v>6636</v>
      </c>
    </row>
    <row r="1366" spans="1:21" x14ac:dyDescent="0.25">
      <c r="A1366" t="s">
        <v>6614</v>
      </c>
      <c r="B1366" s="12"/>
      <c r="C1366" t="s">
        <v>7597</v>
      </c>
      <c r="D1366" s="11">
        <v>46187</v>
      </c>
      <c r="E1366" t="s">
        <v>7598</v>
      </c>
      <c r="F1366" t="s">
        <v>6617</v>
      </c>
      <c r="G1366" t="s">
        <v>6636</v>
      </c>
      <c r="H1366" t="s">
        <v>903</v>
      </c>
      <c r="I1366" t="s">
        <v>6636</v>
      </c>
      <c r="J1366" t="s">
        <v>6636</v>
      </c>
      <c r="K1366" t="s">
        <v>6636</v>
      </c>
      <c r="L1366" t="s">
        <v>6636</v>
      </c>
      <c r="M1366" t="s">
        <v>7599</v>
      </c>
      <c r="N1366" t="s">
        <v>6761</v>
      </c>
      <c r="O1366" t="s">
        <v>6862</v>
      </c>
      <c r="P1366">
        <v>3750000</v>
      </c>
      <c r="Q1366" t="s">
        <v>6636</v>
      </c>
      <c r="R1366" t="s">
        <v>6636</v>
      </c>
      <c r="S1366" s="12">
        <v>1</v>
      </c>
      <c r="T1366" s="13"/>
      <c r="U1366" t="s">
        <v>6724</v>
      </c>
    </row>
    <row r="1367" spans="1:21" x14ac:dyDescent="0.25">
      <c r="A1367" t="s">
        <v>6614</v>
      </c>
      <c r="B1367" s="12"/>
      <c r="C1367" t="s">
        <v>7600</v>
      </c>
      <c r="D1367" s="11">
        <v>46188</v>
      </c>
      <c r="E1367" t="s">
        <v>7601</v>
      </c>
      <c r="F1367" t="s">
        <v>6617</v>
      </c>
      <c r="G1367" t="s">
        <v>6636</v>
      </c>
      <c r="H1367" t="s">
        <v>903</v>
      </c>
      <c r="I1367" t="s">
        <v>6636</v>
      </c>
      <c r="J1367" t="s">
        <v>6636</v>
      </c>
      <c r="K1367" t="s">
        <v>6636</v>
      </c>
      <c r="L1367" t="s">
        <v>6636</v>
      </c>
      <c r="M1367" t="s">
        <v>7602</v>
      </c>
      <c r="N1367" t="s">
        <v>6761</v>
      </c>
      <c r="O1367" t="s">
        <v>6771</v>
      </c>
      <c r="P1367">
        <v>2570000</v>
      </c>
      <c r="Q1367" t="s">
        <v>6636</v>
      </c>
      <c r="R1367" t="s">
        <v>6636</v>
      </c>
      <c r="S1367" s="12">
        <v>1</v>
      </c>
      <c r="T1367" s="13"/>
      <c r="U1367" t="s">
        <v>6636</v>
      </c>
    </row>
    <row r="1368" spans="1:21" x14ac:dyDescent="0.25">
      <c r="A1368" t="s">
        <v>6614</v>
      </c>
      <c r="B1368" s="12"/>
      <c r="C1368" t="s">
        <v>7603</v>
      </c>
      <c r="D1368" s="11">
        <v>46190</v>
      </c>
      <c r="E1368" t="s">
        <v>7604</v>
      </c>
      <c r="F1368" t="s">
        <v>6617</v>
      </c>
      <c r="G1368" t="s">
        <v>6636</v>
      </c>
      <c r="H1368" t="s">
        <v>903</v>
      </c>
      <c r="I1368" t="s">
        <v>6636</v>
      </c>
      <c r="J1368" t="s">
        <v>6636</v>
      </c>
      <c r="K1368" t="s">
        <v>6636</v>
      </c>
      <c r="L1368" t="s">
        <v>6636</v>
      </c>
      <c r="M1368" t="s">
        <v>7605</v>
      </c>
      <c r="N1368" t="s">
        <v>6761</v>
      </c>
      <c r="O1368" t="s">
        <v>6762</v>
      </c>
      <c r="P1368">
        <v>2130000</v>
      </c>
      <c r="Q1368" t="s">
        <v>6867</v>
      </c>
      <c r="R1368" t="s">
        <v>6911</v>
      </c>
      <c r="S1368" s="12">
        <v>1</v>
      </c>
      <c r="T1368" s="13"/>
      <c r="U1368" t="s">
        <v>6636</v>
      </c>
    </row>
    <row r="1369" spans="1:21" x14ac:dyDescent="0.25">
      <c r="A1369" t="s">
        <v>6983</v>
      </c>
      <c r="B1369" s="12"/>
      <c r="C1369" t="s">
        <v>7556</v>
      </c>
      <c r="D1369" s="11">
        <v>46199</v>
      </c>
      <c r="E1369" t="s">
        <v>7557</v>
      </c>
      <c r="F1369" t="s">
        <v>6617</v>
      </c>
      <c r="G1369" t="s">
        <v>7550</v>
      </c>
      <c r="H1369" t="s">
        <v>903</v>
      </c>
      <c r="I1369" t="s">
        <v>55</v>
      </c>
      <c r="J1369" t="s">
        <v>732</v>
      </c>
      <c r="K1369" t="s">
        <v>6636</v>
      </c>
      <c r="L1369" t="s">
        <v>6636</v>
      </c>
      <c r="M1369" t="s">
        <v>7606</v>
      </c>
      <c r="N1369" t="s">
        <v>6761</v>
      </c>
      <c r="O1369" t="s">
        <v>6771</v>
      </c>
      <c r="P1369">
        <v>2350000</v>
      </c>
      <c r="Q1369" t="s">
        <v>6778</v>
      </c>
      <c r="R1369" t="s">
        <v>6779</v>
      </c>
      <c r="S1369" s="12"/>
      <c r="T1369" s="13"/>
      <c r="U1369" t="s">
        <v>7560</v>
      </c>
    </row>
    <row r="1370" spans="1:21" x14ac:dyDescent="0.25">
      <c r="A1370" t="s">
        <v>6983</v>
      </c>
      <c r="B1370" s="12"/>
      <c r="C1370" t="s">
        <v>7556</v>
      </c>
      <c r="D1370" s="11">
        <v>46199</v>
      </c>
      <c r="E1370" t="s">
        <v>7557</v>
      </c>
      <c r="F1370" t="s">
        <v>6617</v>
      </c>
      <c r="G1370" t="s">
        <v>7554</v>
      </c>
      <c r="H1370" t="s">
        <v>903</v>
      </c>
      <c r="I1370" t="s">
        <v>55</v>
      </c>
      <c r="J1370" t="s">
        <v>732</v>
      </c>
      <c r="K1370" t="s">
        <v>6636</v>
      </c>
      <c r="L1370" t="s">
        <v>6636</v>
      </c>
      <c r="M1370" t="s">
        <v>7606</v>
      </c>
      <c r="N1370" t="s">
        <v>6761</v>
      </c>
      <c r="O1370" t="s">
        <v>6771</v>
      </c>
      <c r="P1370">
        <v>2350000</v>
      </c>
      <c r="Q1370" t="s">
        <v>6778</v>
      </c>
      <c r="R1370" t="s">
        <v>6779</v>
      </c>
      <c r="S1370" s="12">
        <v>1</v>
      </c>
      <c r="T1370" s="13">
        <v>39167</v>
      </c>
      <c r="U1370" t="s">
        <v>7560</v>
      </c>
    </row>
    <row r="1371" spans="1:21" x14ac:dyDescent="0.25">
      <c r="A1371" t="s">
        <v>6983</v>
      </c>
      <c r="B1371" s="12"/>
      <c r="C1371" t="s">
        <v>7556</v>
      </c>
      <c r="D1371" s="11">
        <v>46199</v>
      </c>
      <c r="E1371" t="s">
        <v>7557</v>
      </c>
      <c r="F1371" t="s">
        <v>6617</v>
      </c>
      <c r="G1371" t="s">
        <v>7555</v>
      </c>
      <c r="H1371" t="s">
        <v>903</v>
      </c>
      <c r="I1371" t="s">
        <v>55</v>
      </c>
      <c r="J1371" t="s">
        <v>732</v>
      </c>
      <c r="K1371" t="s">
        <v>6636</v>
      </c>
      <c r="L1371" t="s">
        <v>6636</v>
      </c>
      <c r="M1371" t="s">
        <v>7606</v>
      </c>
      <c r="N1371" t="s">
        <v>6761</v>
      </c>
      <c r="O1371" t="s">
        <v>6771</v>
      </c>
      <c r="P1371">
        <v>2350000</v>
      </c>
      <c r="Q1371" t="s">
        <v>6778</v>
      </c>
      <c r="R1371" t="s">
        <v>6779</v>
      </c>
      <c r="S1371" s="12"/>
      <c r="T1371" s="13"/>
      <c r="U1371" t="s">
        <v>7560</v>
      </c>
    </row>
    <row r="1372" spans="1:21" x14ac:dyDescent="0.25">
      <c r="A1372" t="s">
        <v>6614</v>
      </c>
      <c r="B1372" s="12"/>
      <c r="C1372" t="s">
        <v>7607</v>
      </c>
      <c r="D1372" s="11">
        <v>46200</v>
      </c>
      <c r="E1372" t="s">
        <v>7608</v>
      </c>
      <c r="F1372" t="s">
        <v>6617</v>
      </c>
      <c r="G1372" t="s">
        <v>6636</v>
      </c>
      <c r="H1372" t="s">
        <v>903</v>
      </c>
      <c r="I1372" t="s">
        <v>6636</v>
      </c>
      <c r="J1372" t="s">
        <v>6636</v>
      </c>
      <c r="K1372" t="s">
        <v>6636</v>
      </c>
      <c r="L1372" t="s">
        <v>6636</v>
      </c>
      <c r="M1372" t="s">
        <v>7609</v>
      </c>
      <c r="N1372" t="s">
        <v>6761</v>
      </c>
      <c r="O1372" t="s">
        <v>6762</v>
      </c>
      <c r="P1372">
        <v>1940000</v>
      </c>
      <c r="Q1372" t="s">
        <v>6636</v>
      </c>
      <c r="R1372" t="s">
        <v>6636</v>
      </c>
      <c r="S1372" s="12">
        <v>1</v>
      </c>
      <c r="T1372" s="13"/>
      <c r="U1372" t="s">
        <v>6636</v>
      </c>
    </row>
    <row r="1373" spans="1:21" x14ac:dyDescent="0.25">
      <c r="A1373" t="s">
        <v>6614</v>
      </c>
      <c r="B1373" s="12"/>
      <c r="C1373" t="s">
        <v>7610</v>
      </c>
      <c r="D1373" s="11">
        <v>46203</v>
      </c>
      <c r="E1373" t="s">
        <v>7611</v>
      </c>
      <c r="F1373" t="s">
        <v>6617</v>
      </c>
      <c r="G1373" t="s">
        <v>6636</v>
      </c>
      <c r="H1373" t="s">
        <v>903</v>
      </c>
      <c r="I1373" t="s">
        <v>6636</v>
      </c>
      <c r="J1373" t="s">
        <v>6636</v>
      </c>
      <c r="K1373" t="s">
        <v>6636</v>
      </c>
      <c r="L1373" t="s">
        <v>6636</v>
      </c>
      <c r="M1373" t="s">
        <v>7612</v>
      </c>
      <c r="N1373" t="s">
        <v>6761</v>
      </c>
      <c r="O1373" t="s">
        <v>6762</v>
      </c>
      <c r="P1373">
        <v>1950000</v>
      </c>
      <c r="Q1373" t="s">
        <v>6636</v>
      </c>
      <c r="R1373" t="s">
        <v>6636</v>
      </c>
      <c r="S1373" s="12">
        <v>1</v>
      </c>
      <c r="T1373" s="13"/>
      <c r="U1373" t="s">
        <v>6636</v>
      </c>
    </row>
    <row r="1374" spans="1:21" x14ac:dyDescent="0.25">
      <c r="A1374" t="s">
        <v>6614</v>
      </c>
      <c r="B1374" s="12"/>
      <c r="C1374" t="s">
        <v>7613</v>
      </c>
      <c r="D1374" s="11">
        <v>46211</v>
      </c>
      <c r="E1374" t="s">
        <v>7614</v>
      </c>
      <c r="F1374" t="s">
        <v>6617</v>
      </c>
      <c r="G1374" t="s">
        <v>6636</v>
      </c>
      <c r="H1374" t="s">
        <v>903</v>
      </c>
      <c r="I1374" t="s">
        <v>6636</v>
      </c>
      <c r="J1374" t="s">
        <v>6636</v>
      </c>
      <c r="K1374" t="s">
        <v>6636</v>
      </c>
      <c r="L1374" t="s">
        <v>6636</v>
      </c>
      <c r="M1374" t="s">
        <v>7615</v>
      </c>
      <c r="N1374" t="s">
        <v>6761</v>
      </c>
      <c r="O1374" t="s">
        <v>6771</v>
      </c>
      <c r="P1374">
        <v>2325000</v>
      </c>
      <c r="Q1374" t="s">
        <v>6636</v>
      </c>
      <c r="R1374" t="s">
        <v>6636</v>
      </c>
      <c r="S1374" s="12">
        <v>1</v>
      </c>
      <c r="T1374" s="13"/>
      <c r="U1374" t="s">
        <v>7056</v>
      </c>
    </row>
    <row r="1375" spans="1:21" x14ac:dyDescent="0.25">
      <c r="A1375" t="s">
        <v>6614</v>
      </c>
      <c r="B1375" s="12"/>
      <c r="C1375" t="s">
        <v>7616</v>
      </c>
      <c r="D1375" s="11">
        <v>46217</v>
      </c>
      <c r="E1375" t="s">
        <v>7617</v>
      </c>
      <c r="F1375" t="s">
        <v>6617</v>
      </c>
      <c r="G1375" t="s">
        <v>6636</v>
      </c>
      <c r="H1375" t="s">
        <v>903</v>
      </c>
      <c r="I1375" t="s">
        <v>6636</v>
      </c>
      <c r="J1375" t="s">
        <v>6636</v>
      </c>
      <c r="K1375" t="s">
        <v>6636</v>
      </c>
      <c r="L1375" t="s">
        <v>6636</v>
      </c>
      <c r="M1375" t="s">
        <v>7618</v>
      </c>
      <c r="N1375" t="s">
        <v>6761</v>
      </c>
      <c r="O1375" t="s">
        <v>6762</v>
      </c>
      <c r="P1375">
        <v>1995000</v>
      </c>
      <c r="Q1375" t="s">
        <v>6636</v>
      </c>
      <c r="R1375" t="s">
        <v>6636</v>
      </c>
      <c r="S1375" s="12">
        <v>1</v>
      </c>
      <c r="T1375" s="13"/>
      <c r="U1375" t="s">
        <v>6636</v>
      </c>
    </row>
    <row r="1376" spans="1:21" x14ac:dyDescent="0.25">
      <c r="A1376" t="s">
        <v>6614</v>
      </c>
      <c r="B1376" s="12"/>
      <c r="C1376" t="s">
        <v>7619</v>
      </c>
      <c r="D1376" s="11">
        <v>46217</v>
      </c>
      <c r="E1376" t="s">
        <v>7620</v>
      </c>
      <c r="F1376" t="s">
        <v>6617</v>
      </c>
      <c r="G1376" t="s">
        <v>6636</v>
      </c>
      <c r="H1376" t="s">
        <v>903</v>
      </c>
      <c r="I1376" t="s">
        <v>6636</v>
      </c>
      <c r="J1376" t="s">
        <v>6636</v>
      </c>
      <c r="K1376" t="s">
        <v>6636</v>
      </c>
      <c r="L1376" t="s">
        <v>6636</v>
      </c>
      <c r="M1376" t="s">
        <v>7621</v>
      </c>
      <c r="N1376" t="s">
        <v>6761</v>
      </c>
      <c r="O1376" t="s">
        <v>6771</v>
      </c>
      <c r="P1376">
        <v>2350000</v>
      </c>
      <c r="Q1376" t="s">
        <v>6636</v>
      </c>
      <c r="R1376" t="s">
        <v>6636</v>
      </c>
      <c r="S1376" s="12">
        <v>1</v>
      </c>
      <c r="T1376" s="13"/>
      <c r="U1376" t="s">
        <v>6636</v>
      </c>
    </row>
    <row r="1377" spans="1:21" x14ac:dyDescent="0.25">
      <c r="A1377" t="s">
        <v>6614</v>
      </c>
      <c r="B1377" s="12"/>
      <c r="C1377" t="s">
        <v>7622</v>
      </c>
      <c r="D1377" s="11">
        <v>46174</v>
      </c>
      <c r="E1377" t="s">
        <v>7623</v>
      </c>
      <c r="F1377" t="s">
        <v>6617</v>
      </c>
      <c r="G1377" t="s">
        <v>6636</v>
      </c>
      <c r="H1377" t="s">
        <v>7624</v>
      </c>
      <c r="I1377" t="s">
        <v>6636</v>
      </c>
      <c r="J1377" t="s">
        <v>6636</v>
      </c>
      <c r="K1377" t="s">
        <v>6636</v>
      </c>
      <c r="L1377" t="s">
        <v>6636</v>
      </c>
      <c r="M1377" t="s">
        <v>7625</v>
      </c>
      <c r="N1377" t="s">
        <v>7366</v>
      </c>
      <c r="O1377" t="s">
        <v>7626</v>
      </c>
      <c r="P1377">
        <v>2270000</v>
      </c>
      <c r="Q1377" t="s">
        <v>6636</v>
      </c>
      <c r="R1377" t="s">
        <v>6636</v>
      </c>
      <c r="S1377" s="12">
        <v>1</v>
      </c>
      <c r="T1377" s="13"/>
      <c r="U1377" t="s">
        <v>6629</v>
      </c>
    </row>
    <row r="1378" spans="1:21" x14ac:dyDescent="0.25">
      <c r="A1378" t="s">
        <v>6614</v>
      </c>
      <c r="B1378" s="12"/>
      <c r="C1378" t="s">
        <v>7627</v>
      </c>
      <c r="D1378" s="11">
        <v>46174</v>
      </c>
      <c r="E1378" t="s">
        <v>7628</v>
      </c>
      <c r="F1378" t="s">
        <v>6617</v>
      </c>
      <c r="G1378" t="s">
        <v>6636</v>
      </c>
      <c r="H1378" t="s">
        <v>7624</v>
      </c>
      <c r="I1378" t="s">
        <v>6636</v>
      </c>
      <c r="J1378" t="s">
        <v>6636</v>
      </c>
      <c r="K1378" t="s">
        <v>6636</v>
      </c>
      <c r="L1378" t="s">
        <v>6636</v>
      </c>
      <c r="M1378" t="s">
        <v>7629</v>
      </c>
      <c r="N1378" t="s">
        <v>7001</v>
      </c>
      <c r="O1378" t="s">
        <v>7007</v>
      </c>
      <c r="P1378">
        <v>1031000</v>
      </c>
      <c r="Q1378" t="s">
        <v>6636</v>
      </c>
      <c r="R1378" t="s">
        <v>6636</v>
      </c>
      <c r="S1378" s="12">
        <v>1</v>
      </c>
      <c r="T1378" s="13"/>
      <c r="U1378" t="s">
        <v>6629</v>
      </c>
    </row>
    <row r="1379" spans="1:21" x14ac:dyDescent="0.25">
      <c r="A1379" t="s">
        <v>6614</v>
      </c>
      <c r="B1379" s="12"/>
      <c r="C1379" t="s">
        <v>7630</v>
      </c>
      <c r="D1379" s="11">
        <v>46174</v>
      </c>
      <c r="E1379" t="s">
        <v>7631</v>
      </c>
      <c r="F1379" t="s">
        <v>6617</v>
      </c>
      <c r="G1379" t="s">
        <v>6636</v>
      </c>
      <c r="H1379" t="s">
        <v>7624</v>
      </c>
      <c r="I1379" t="s">
        <v>6636</v>
      </c>
      <c r="J1379" t="s">
        <v>6636</v>
      </c>
      <c r="K1379" t="s">
        <v>6636</v>
      </c>
      <c r="L1379" t="s">
        <v>6636</v>
      </c>
      <c r="M1379" t="s">
        <v>7632</v>
      </c>
      <c r="N1379" t="s">
        <v>7001</v>
      </c>
      <c r="O1379" t="s">
        <v>7007</v>
      </c>
      <c r="P1379">
        <v>1123000</v>
      </c>
      <c r="Q1379" t="s">
        <v>6636</v>
      </c>
      <c r="R1379" t="s">
        <v>6636</v>
      </c>
      <c r="S1379" s="12">
        <v>1</v>
      </c>
      <c r="T1379" s="13"/>
      <c r="U1379" t="s">
        <v>6636</v>
      </c>
    </row>
    <row r="1380" spans="1:21" x14ac:dyDescent="0.25">
      <c r="A1380" t="s">
        <v>6614</v>
      </c>
      <c r="B1380" s="12"/>
      <c r="C1380" t="s">
        <v>7633</v>
      </c>
      <c r="D1380" s="11">
        <v>46174</v>
      </c>
      <c r="E1380" t="s">
        <v>7634</v>
      </c>
      <c r="F1380" t="s">
        <v>6617</v>
      </c>
      <c r="G1380" t="s">
        <v>6636</v>
      </c>
      <c r="H1380" t="s">
        <v>7624</v>
      </c>
      <c r="I1380" t="s">
        <v>6636</v>
      </c>
      <c r="J1380" t="s">
        <v>6636</v>
      </c>
      <c r="K1380" t="s">
        <v>6636</v>
      </c>
      <c r="L1380" t="s">
        <v>6636</v>
      </c>
      <c r="M1380" t="s">
        <v>6636</v>
      </c>
      <c r="N1380" t="s">
        <v>6636</v>
      </c>
      <c r="O1380" t="s">
        <v>6636</v>
      </c>
      <c r="P1380">
        <v>2515000</v>
      </c>
      <c r="Q1380" t="s">
        <v>6636</v>
      </c>
      <c r="R1380" t="s">
        <v>6636</v>
      </c>
      <c r="S1380" s="12">
        <v>1</v>
      </c>
      <c r="T1380" s="13"/>
      <c r="U1380" t="s">
        <v>6636</v>
      </c>
    </row>
    <row r="1381" spans="1:21" x14ac:dyDescent="0.25">
      <c r="A1381" t="s">
        <v>6614</v>
      </c>
      <c r="B1381" s="12"/>
      <c r="C1381" t="s">
        <v>7635</v>
      </c>
      <c r="D1381" s="11">
        <v>46174</v>
      </c>
      <c r="E1381" t="s">
        <v>7636</v>
      </c>
      <c r="F1381" t="s">
        <v>6617</v>
      </c>
      <c r="G1381" t="s">
        <v>6636</v>
      </c>
      <c r="H1381" t="s">
        <v>7624</v>
      </c>
      <c r="I1381" t="s">
        <v>6636</v>
      </c>
      <c r="J1381" t="s">
        <v>6636</v>
      </c>
      <c r="K1381" t="s">
        <v>6636</v>
      </c>
      <c r="L1381" t="s">
        <v>6636</v>
      </c>
      <c r="M1381" t="s">
        <v>7637</v>
      </c>
      <c r="N1381" t="s">
        <v>7001</v>
      </c>
      <c r="O1381" t="s">
        <v>7176</v>
      </c>
      <c r="P1381">
        <v>1974100</v>
      </c>
      <c r="Q1381" t="s">
        <v>6636</v>
      </c>
      <c r="R1381" t="s">
        <v>6636</v>
      </c>
      <c r="S1381" s="12">
        <v>1</v>
      </c>
      <c r="T1381" s="13"/>
      <c r="U1381" t="s">
        <v>6636</v>
      </c>
    </row>
    <row r="1382" spans="1:21" x14ac:dyDescent="0.25">
      <c r="A1382" t="s">
        <v>6614</v>
      </c>
      <c r="B1382" s="12"/>
      <c r="C1382" t="s">
        <v>7638</v>
      </c>
      <c r="D1382" s="11">
        <v>46175</v>
      </c>
      <c r="E1382" t="s">
        <v>7639</v>
      </c>
      <c r="F1382" t="s">
        <v>6617</v>
      </c>
      <c r="G1382" t="s">
        <v>6636</v>
      </c>
      <c r="H1382" t="s">
        <v>7624</v>
      </c>
      <c r="I1382" t="s">
        <v>6636</v>
      </c>
      <c r="J1382" t="s">
        <v>6636</v>
      </c>
      <c r="K1382" t="s">
        <v>6636</v>
      </c>
      <c r="L1382" t="s">
        <v>6636</v>
      </c>
      <c r="M1382" t="s">
        <v>7640</v>
      </c>
      <c r="N1382" t="s">
        <v>7001</v>
      </c>
      <c r="O1382" t="s">
        <v>7171</v>
      </c>
      <c r="P1382">
        <v>1119000</v>
      </c>
      <c r="Q1382" t="s">
        <v>6636</v>
      </c>
      <c r="R1382" t="s">
        <v>6636</v>
      </c>
      <c r="S1382" s="12">
        <v>1</v>
      </c>
      <c r="T1382" s="13"/>
      <c r="U1382" t="s">
        <v>6629</v>
      </c>
    </row>
    <row r="1383" spans="1:21" x14ac:dyDescent="0.25">
      <c r="A1383" t="s">
        <v>6614</v>
      </c>
      <c r="B1383" s="12"/>
      <c r="C1383" t="s">
        <v>7641</v>
      </c>
      <c r="D1383" s="11">
        <v>46175</v>
      </c>
      <c r="E1383" t="s">
        <v>7642</v>
      </c>
      <c r="F1383" t="s">
        <v>6617</v>
      </c>
      <c r="G1383" t="s">
        <v>6636</v>
      </c>
      <c r="H1383" t="s">
        <v>7624</v>
      </c>
      <c r="I1383" t="s">
        <v>6636</v>
      </c>
      <c r="J1383" t="s">
        <v>6636</v>
      </c>
      <c r="K1383" t="s">
        <v>6636</v>
      </c>
      <c r="L1383" t="s">
        <v>6636</v>
      </c>
      <c r="M1383" t="s">
        <v>7643</v>
      </c>
      <c r="N1383" t="s">
        <v>7001</v>
      </c>
      <c r="O1383" t="s">
        <v>7007</v>
      </c>
      <c r="P1383">
        <v>1062000</v>
      </c>
      <c r="Q1383" t="s">
        <v>6636</v>
      </c>
      <c r="R1383" t="s">
        <v>6636</v>
      </c>
      <c r="S1383" s="12">
        <v>1</v>
      </c>
      <c r="T1383" s="13"/>
      <c r="U1383" t="s">
        <v>6636</v>
      </c>
    </row>
    <row r="1384" spans="1:21" x14ac:dyDescent="0.25">
      <c r="A1384" t="s">
        <v>6614</v>
      </c>
      <c r="B1384" s="12"/>
      <c r="C1384" t="s">
        <v>7644</v>
      </c>
      <c r="D1384" s="11">
        <v>46175</v>
      </c>
      <c r="E1384" t="s">
        <v>7645</v>
      </c>
      <c r="F1384" t="s">
        <v>6617</v>
      </c>
      <c r="G1384" t="s">
        <v>6636</v>
      </c>
      <c r="H1384" t="s">
        <v>7624</v>
      </c>
      <c r="I1384" t="s">
        <v>6636</v>
      </c>
      <c r="J1384" t="s">
        <v>6636</v>
      </c>
      <c r="K1384" t="s">
        <v>6636</v>
      </c>
      <c r="L1384" t="s">
        <v>6636</v>
      </c>
      <c r="M1384" t="s">
        <v>7646</v>
      </c>
      <c r="N1384" t="s">
        <v>7001</v>
      </c>
      <c r="O1384" t="s">
        <v>7007</v>
      </c>
      <c r="P1384">
        <v>1104000</v>
      </c>
      <c r="Q1384" t="s">
        <v>6636</v>
      </c>
      <c r="R1384" t="s">
        <v>6636</v>
      </c>
      <c r="S1384" s="12">
        <v>1</v>
      </c>
      <c r="T1384" s="13"/>
      <c r="U1384" t="s">
        <v>6636</v>
      </c>
    </row>
    <row r="1385" spans="1:21" x14ac:dyDescent="0.25">
      <c r="A1385" t="s">
        <v>6614</v>
      </c>
      <c r="B1385" s="12"/>
      <c r="C1385" t="s">
        <v>7647</v>
      </c>
      <c r="D1385" s="11">
        <v>46175</v>
      </c>
      <c r="E1385" t="s">
        <v>7648</v>
      </c>
      <c r="F1385" t="s">
        <v>6617</v>
      </c>
      <c r="G1385" t="s">
        <v>6636</v>
      </c>
      <c r="H1385" t="s">
        <v>7624</v>
      </c>
      <c r="I1385" t="s">
        <v>6636</v>
      </c>
      <c r="J1385" t="s">
        <v>6636</v>
      </c>
      <c r="K1385" t="s">
        <v>6636</v>
      </c>
      <c r="L1385" t="s">
        <v>6636</v>
      </c>
      <c r="M1385" t="s">
        <v>7649</v>
      </c>
      <c r="N1385" t="s">
        <v>7366</v>
      </c>
      <c r="O1385" t="s">
        <v>7650</v>
      </c>
      <c r="P1385">
        <v>3213750</v>
      </c>
      <c r="Q1385" t="s">
        <v>6636</v>
      </c>
      <c r="R1385" t="s">
        <v>6636</v>
      </c>
      <c r="S1385" s="12">
        <v>1</v>
      </c>
      <c r="T1385" s="13"/>
      <c r="U1385" t="s">
        <v>6636</v>
      </c>
    </row>
    <row r="1386" spans="1:21" x14ac:dyDescent="0.25">
      <c r="A1386" t="s">
        <v>6614</v>
      </c>
      <c r="B1386" s="12"/>
      <c r="C1386" t="s">
        <v>7651</v>
      </c>
      <c r="D1386" s="11">
        <v>46176</v>
      </c>
      <c r="E1386" t="s">
        <v>7652</v>
      </c>
      <c r="F1386" t="s">
        <v>6617</v>
      </c>
      <c r="G1386" t="s">
        <v>6636</v>
      </c>
      <c r="H1386" t="s">
        <v>7624</v>
      </c>
      <c r="I1386" t="s">
        <v>6636</v>
      </c>
      <c r="J1386" t="s">
        <v>6636</v>
      </c>
      <c r="K1386" t="s">
        <v>6636</v>
      </c>
      <c r="L1386" t="s">
        <v>6636</v>
      </c>
      <c r="M1386" t="s">
        <v>7653</v>
      </c>
      <c r="N1386" t="s">
        <v>7654</v>
      </c>
      <c r="O1386" t="s">
        <v>7655</v>
      </c>
      <c r="P1386">
        <v>3674000</v>
      </c>
      <c r="Q1386" t="s">
        <v>6636</v>
      </c>
      <c r="R1386" t="s">
        <v>6636</v>
      </c>
      <c r="S1386" s="12">
        <v>1</v>
      </c>
      <c r="T1386" s="13"/>
      <c r="U1386" t="s">
        <v>6629</v>
      </c>
    </row>
    <row r="1387" spans="1:21" x14ac:dyDescent="0.25">
      <c r="A1387" t="s">
        <v>6614</v>
      </c>
      <c r="B1387" s="12"/>
      <c r="C1387" t="s">
        <v>7656</v>
      </c>
      <c r="D1387" s="11">
        <v>46176</v>
      </c>
      <c r="E1387" t="s">
        <v>7657</v>
      </c>
      <c r="F1387" t="s">
        <v>6617</v>
      </c>
      <c r="G1387" t="s">
        <v>6636</v>
      </c>
      <c r="H1387" t="s">
        <v>7624</v>
      </c>
      <c r="I1387" t="s">
        <v>6636</v>
      </c>
      <c r="J1387" t="s">
        <v>6636</v>
      </c>
      <c r="K1387" t="s">
        <v>6636</v>
      </c>
      <c r="L1387" t="s">
        <v>6636</v>
      </c>
      <c r="M1387" t="s">
        <v>6636</v>
      </c>
      <c r="N1387" t="s">
        <v>6636</v>
      </c>
      <c r="O1387" t="s">
        <v>6636</v>
      </c>
      <c r="P1387">
        <v>1970000</v>
      </c>
      <c r="Q1387" t="s">
        <v>6636</v>
      </c>
      <c r="R1387" t="s">
        <v>6636</v>
      </c>
      <c r="S1387" s="12">
        <v>1</v>
      </c>
      <c r="T1387" s="13"/>
      <c r="U1387" t="s">
        <v>6636</v>
      </c>
    </row>
    <row r="1388" spans="1:21" x14ac:dyDescent="0.25">
      <c r="A1388" t="s">
        <v>6614</v>
      </c>
      <c r="B1388" s="12"/>
      <c r="C1388" t="s">
        <v>7658</v>
      </c>
      <c r="D1388" s="11">
        <v>46176</v>
      </c>
      <c r="E1388" t="s">
        <v>7659</v>
      </c>
      <c r="F1388" t="s">
        <v>6617</v>
      </c>
      <c r="G1388" t="s">
        <v>6636</v>
      </c>
      <c r="H1388" t="s">
        <v>7624</v>
      </c>
      <c r="I1388" t="s">
        <v>6636</v>
      </c>
      <c r="J1388" t="s">
        <v>6636</v>
      </c>
      <c r="K1388" t="s">
        <v>6636</v>
      </c>
      <c r="L1388" t="s">
        <v>6636</v>
      </c>
      <c r="M1388" t="s">
        <v>7660</v>
      </c>
      <c r="N1388" t="s">
        <v>7001</v>
      </c>
      <c r="O1388" t="s">
        <v>7007</v>
      </c>
      <c r="P1388">
        <v>1096000</v>
      </c>
      <c r="Q1388" t="s">
        <v>6636</v>
      </c>
      <c r="R1388" t="s">
        <v>6636</v>
      </c>
      <c r="S1388" s="12">
        <v>1</v>
      </c>
      <c r="T1388" s="13"/>
      <c r="U1388" t="s">
        <v>6629</v>
      </c>
    </row>
    <row r="1389" spans="1:21" x14ac:dyDescent="0.25">
      <c r="A1389" t="s">
        <v>6614</v>
      </c>
      <c r="B1389" s="12"/>
      <c r="C1389" t="s">
        <v>7661</v>
      </c>
      <c r="D1389" s="11">
        <v>46176</v>
      </c>
      <c r="E1389" t="s">
        <v>7662</v>
      </c>
      <c r="F1389" t="s">
        <v>6617</v>
      </c>
      <c r="G1389" t="s">
        <v>6636</v>
      </c>
      <c r="H1389" t="s">
        <v>7624</v>
      </c>
      <c r="I1389" t="s">
        <v>6636</v>
      </c>
      <c r="J1389" t="s">
        <v>6636</v>
      </c>
      <c r="K1389" t="s">
        <v>6636</v>
      </c>
      <c r="L1389" t="s">
        <v>6636</v>
      </c>
      <c r="M1389" t="s">
        <v>7663</v>
      </c>
      <c r="N1389" t="s">
        <v>7001</v>
      </c>
      <c r="O1389" t="s">
        <v>7007</v>
      </c>
      <c r="P1389">
        <v>1278000</v>
      </c>
      <c r="Q1389" t="s">
        <v>6636</v>
      </c>
      <c r="R1389" t="s">
        <v>6636</v>
      </c>
      <c r="S1389" s="12">
        <v>1</v>
      </c>
      <c r="T1389" s="13"/>
      <c r="U1389" t="s">
        <v>6636</v>
      </c>
    </row>
    <row r="1390" spans="1:21" x14ac:dyDescent="0.25">
      <c r="A1390" t="s">
        <v>6614</v>
      </c>
      <c r="B1390" s="12"/>
      <c r="C1390" t="s">
        <v>7664</v>
      </c>
      <c r="D1390" s="11">
        <v>46176</v>
      </c>
      <c r="E1390" t="s">
        <v>7665</v>
      </c>
      <c r="F1390" t="s">
        <v>6617</v>
      </c>
      <c r="G1390" t="s">
        <v>6636</v>
      </c>
      <c r="H1390" t="s">
        <v>7624</v>
      </c>
      <c r="I1390" t="s">
        <v>6636</v>
      </c>
      <c r="J1390" t="s">
        <v>6636</v>
      </c>
      <c r="K1390" t="s">
        <v>6636</v>
      </c>
      <c r="L1390" t="s">
        <v>6636</v>
      </c>
      <c r="M1390" t="s">
        <v>6636</v>
      </c>
      <c r="N1390" t="s">
        <v>6636</v>
      </c>
      <c r="O1390" t="s">
        <v>6636</v>
      </c>
      <c r="P1390">
        <v>2600000</v>
      </c>
      <c r="Q1390" t="s">
        <v>6636</v>
      </c>
      <c r="R1390" t="s">
        <v>6636</v>
      </c>
      <c r="S1390" s="12">
        <v>1</v>
      </c>
      <c r="T1390" s="13"/>
      <c r="U1390" t="s">
        <v>6636</v>
      </c>
    </row>
    <row r="1391" spans="1:21" x14ac:dyDescent="0.25">
      <c r="A1391" t="s">
        <v>6614</v>
      </c>
      <c r="B1391" s="12"/>
      <c r="C1391" t="s">
        <v>7666</v>
      </c>
      <c r="D1391" s="11">
        <v>46176</v>
      </c>
      <c r="E1391" t="s">
        <v>7667</v>
      </c>
      <c r="F1391" t="s">
        <v>6617</v>
      </c>
      <c r="G1391" t="s">
        <v>6636</v>
      </c>
      <c r="H1391" t="s">
        <v>7624</v>
      </c>
      <c r="I1391" t="s">
        <v>6636</v>
      </c>
      <c r="J1391" t="s">
        <v>6636</v>
      </c>
      <c r="K1391" t="s">
        <v>6636</v>
      </c>
      <c r="L1391" t="s">
        <v>6636</v>
      </c>
      <c r="M1391" t="s">
        <v>7668</v>
      </c>
      <c r="N1391" t="s">
        <v>7001</v>
      </c>
      <c r="O1391" t="s">
        <v>7171</v>
      </c>
      <c r="P1391">
        <v>1204000</v>
      </c>
      <c r="Q1391" t="s">
        <v>6636</v>
      </c>
      <c r="R1391" t="s">
        <v>6636</v>
      </c>
      <c r="S1391" s="12">
        <v>1</v>
      </c>
      <c r="T1391" s="13"/>
      <c r="U1391" t="s">
        <v>6636</v>
      </c>
    </row>
    <row r="1392" spans="1:21" x14ac:dyDescent="0.25">
      <c r="A1392" t="s">
        <v>6614</v>
      </c>
      <c r="B1392" s="12"/>
      <c r="C1392" t="s">
        <v>7669</v>
      </c>
      <c r="D1392" s="11">
        <v>46176</v>
      </c>
      <c r="E1392" t="s">
        <v>7670</v>
      </c>
      <c r="F1392" t="s">
        <v>6617</v>
      </c>
      <c r="G1392" t="s">
        <v>6636</v>
      </c>
      <c r="H1392" t="s">
        <v>7624</v>
      </c>
      <c r="I1392" t="s">
        <v>6636</v>
      </c>
      <c r="J1392" t="s">
        <v>6636</v>
      </c>
      <c r="K1392" t="s">
        <v>6636</v>
      </c>
      <c r="L1392" t="s">
        <v>6636</v>
      </c>
      <c r="M1392" t="s">
        <v>7671</v>
      </c>
      <c r="N1392" t="s">
        <v>7001</v>
      </c>
      <c r="O1392" t="s">
        <v>7171</v>
      </c>
      <c r="P1392">
        <v>1268000</v>
      </c>
      <c r="Q1392" t="s">
        <v>6867</v>
      </c>
      <c r="R1392" t="s">
        <v>6779</v>
      </c>
      <c r="S1392" s="12">
        <v>1</v>
      </c>
      <c r="T1392" s="13"/>
      <c r="U1392" t="s">
        <v>6636</v>
      </c>
    </row>
    <row r="1393" spans="1:21" x14ac:dyDescent="0.25">
      <c r="A1393" t="s">
        <v>6614</v>
      </c>
      <c r="B1393" s="12"/>
      <c r="C1393" t="s">
        <v>7672</v>
      </c>
      <c r="D1393" s="11">
        <v>46176</v>
      </c>
      <c r="E1393" t="s">
        <v>7673</v>
      </c>
      <c r="F1393" t="s">
        <v>6617</v>
      </c>
      <c r="G1393" t="s">
        <v>6636</v>
      </c>
      <c r="H1393" t="s">
        <v>7624</v>
      </c>
      <c r="I1393" t="s">
        <v>6636</v>
      </c>
      <c r="J1393" t="s">
        <v>6636</v>
      </c>
      <c r="K1393" t="s">
        <v>6636</v>
      </c>
      <c r="L1393" t="s">
        <v>6636</v>
      </c>
      <c r="M1393" t="s">
        <v>7674</v>
      </c>
      <c r="N1393" t="s">
        <v>7001</v>
      </c>
      <c r="O1393" t="s">
        <v>7171</v>
      </c>
      <c r="P1393">
        <v>1038000</v>
      </c>
      <c r="Q1393" t="s">
        <v>6636</v>
      </c>
      <c r="R1393" t="s">
        <v>6636</v>
      </c>
      <c r="S1393" s="12">
        <v>1</v>
      </c>
      <c r="T1393" s="13"/>
      <c r="U1393" t="s">
        <v>6636</v>
      </c>
    </row>
    <row r="1394" spans="1:21" x14ac:dyDescent="0.25">
      <c r="A1394" t="s">
        <v>6614</v>
      </c>
      <c r="B1394" s="12"/>
      <c r="C1394" t="s">
        <v>7675</v>
      </c>
      <c r="D1394" s="11">
        <v>46176</v>
      </c>
      <c r="E1394" t="s">
        <v>7676</v>
      </c>
      <c r="F1394" t="s">
        <v>6617</v>
      </c>
      <c r="G1394" t="s">
        <v>6636</v>
      </c>
      <c r="H1394" t="s">
        <v>7624</v>
      </c>
      <c r="I1394" t="s">
        <v>6636</v>
      </c>
      <c r="J1394" t="s">
        <v>6636</v>
      </c>
      <c r="K1394" t="s">
        <v>6636</v>
      </c>
      <c r="L1394" t="s">
        <v>6636</v>
      </c>
      <c r="M1394" t="s">
        <v>7677</v>
      </c>
      <c r="N1394" t="s">
        <v>7001</v>
      </c>
      <c r="O1394" t="s">
        <v>7171</v>
      </c>
      <c r="P1394">
        <v>1245000</v>
      </c>
      <c r="Q1394" t="s">
        <v>6636</v>
      </c>
      <c r="R1394" t="s">
        <v>6636</v>
      </c>
      <c r="S1394" s="12">
        <v>1</v>
      </c>
      <c r="T1394" s="13"/>
      <c r="U1394" t="s">
        <v>6636</v>
      </c>
    </row>
    <row r="1395" spans="1:21" x14ac:dyDescent="0.25">
      <c r="A1395" t="s">
        <v>6614</v>
      </c>
      <c r="B1395" s="12"/>
      <c r="C1395" t="s">
        <v>7678</v>
      </c>
      <c r="D1395" s="11">
        <v>46176</v>
      </c>
      <c r="E1395" t="s">
        <v>7679</v>
      </c>
      <c r="F1395" t="s">
        <v>6617</v>
      </c>
      <c r="G1395" t="s">
        <v>6636</v>
      </c>
      <c r="H1395" t="s">
        <v>7624</v>
      </c>
      <c r="I1395" t="s">
        <v>6636</v>
      </c>
      <c r="J1395" t="s">
        <v>6636</v>
      </c>
      <c r="K1395" t="s">
        <v>6636</v>
      </c>
      <c r="L1395" t="s">
        <v>6636</v>
      </c>
      <c r="M1395" t="s">
        <v>7680</v>
      </c>
      <c r="N1395" t="s">
        <v>7001</v>
      </c>
      <c r="O1395" t="s">
        <v>7176</v>
      </c>
      <c r="P1395">
        <v>1872000</v>
      </c>
      <c r="Q1395" t="s">
        <v>6636</v>
      </c>
      <c r="R1395" t="s">
        <v>6636</v>
      </c>
      <c r="S1395" s="12">
        <v>1</v>
      </c>
      <c r="T1395" s="13"/>
      <c r="U1395" t="s">
        <v>6636</v>
      </c>
    </row>
    <row r="1396" spans="1:21" x14ac:dyDescent="0.25">
      <c r="A1396" t="s">
        <v>6614</v>
      </c>
      <c r="B1396" s="12"/>
      <c r="C1396" t="s">
        <v>7681</v>
      </c>
      <c r="D1396" s="11">
        <v>46176</v>
      </c>
      <c r="E1396" t="s">
        <v>7682</v>
      </c>
      <c r="F1396" t="s">
        <v>6617</v>
      </c>
      <c r="G1396" t="s">
        <v>6636</v>
      </c>
      <c r="H1396" t="s">
        <v>7624</v>
      </c>
      <c r="I1396" t="s">
        <v>6636</v>
      </c>
      <c r="J1396" t="s">
        <v>6636</v>
      </c>
      <c r="K1396" t="s">
        <v>6636</v>
      </c>
      <c r="L1396" t="s">
        <v>6636</v>
      </c>
      <c r="M1396" t="s">
        <v>7683</v>
      </c>
      <c r="N1396" t="s">
        <v>7044</v>
      </c>
      <c r="O1396" t="s">
        <v>7684</v>
      </c>
      <c r="P1396">
        <v>2687000</v>
      </c>
      <c r="Q1396" t="s">
        <v>6636</v>
      </c>
      <c r="R1396" t="s">
        <v>6636</v>
      </c>
      <c r="S1396" s="12">
        <v>1</v>
      </c>
      <c r="T1396" s="13"/>
      <c r="U1396" t="s">
        <v>6636</v>
      </c>
    </row>
    <row r="1397" spans="1:21" x14ac:dyDescent="0.25">
      <c r="A1397" t="s">
        <v>6614</v>
      </c>
      <c r="B1397" s="12"/>
      <c r="C1397" t="s">
        <v>7685</v>
      </c>
      <c r="D1397" s="11">
        <v>46176</v>
      </c>
      <c r="E1397" t="s">
        <v>7686</v>
      </c>
      <c r="F1397" t="s">
        <v>6617</v>
      </c>
      <c r="G1397" t="s">
        <v>6636</v>
      </c>
      <c r="H1397" t="s">
        <v>7624</v>
      </c>
      <c r="I1397" t="s">
        <v>6636</v>
      </c>
      <c r="J1397" t="s">
        <v>6636</v>
      </c>
      <c r="K1397" t="s">
        <v>6636</v>
      </c>
      <c r="L1397" t="s">
        <v>6636</v>
      </c>
      <c r="M1397" t="s">
        <v>7687</v>
      </c>
      <c r="N1397" t="s">
        <v>7001</v>
      </c>
      <c r="O1397" t="s">
        <v>7171</v>
      </c>
      <c r="P1397">
        <v>1143000</v>
      </c>
      <c r="Q1397" t="s">
        <v>6636</v>
      </c>
      <c r="R1397" t="s">
        <v>6636</v>
      </c>
      <c r="S1397" s="12">
        <v>1</v>
      </c>
      <c r="T1397" s="13"/>
      <c r="U1397" t="s">
        <v>6636</v>
      </c>
    </row>
    <row r="1398" spans="1:21" x14ac:dyDescent="0.25">
      <c r="A1398" t="s">
        <v>6614</v>
      </c>
      <c r="B1398" s="12"/>
      <c r="C1398" t="s">
        <v>7688</v>
      </c>
      <c r="D1398" s="11">
        <v>46177</v>
      </c>
      <c r="E1398" t="s">
        <v>7689</v>
      </c>
      <c r="F1398" t="s">
        <v>6617</v>
      </c>
      <c r="G1398" t="s">
        <v>6636</v>
      </c>
      <c r="H1398" t="s">
        <v>7624</v>
      </c>
      <c r="I1398" t="s">
        <v>6636</v>
      </c>
      <c r="J1398" t="s">
        <v>6636</v>
      </c>
      <c r="K1398" t="s">
        <v>6636</v>
      </c>
      <c r="L1398" t="s">
        <v>6636</v>
      </c>
      <c r="M1398" t="s">
        <v>7690</v>
      </c>
      <c r="N1398" t="s">
        <v>7001</v>
      </c>
      <c r="O1398" t="s">
        <v>7007</v>
      </c>
      <c r="P1398">
        <v>1027000</v>
      </c>
      <c r="Q1398" t="s">
        <v>6636</v>
      </c>
      <c r="R1398" t="s">
        <v>6636</v>
      </c>
      <c r="S1398" s="12">
        <v>1</v>
      </c>
      <c r="T1398" s="13"/>
      <c r="U1398" t="s">
        <v>6636</v>
      </c>
    </row>
    <row r="1399" spans="1:21" x14ac:dyDescent="0.25">
      <c r="A1399" t="s">
        <v>6614</v>
      </c>
      <c r="B1399" s="12"/>
      <c r="C1399" t="s">
        <v>7691</v>
      </c>
      <c r="D1399" s="11">
        <v>46177</v>
      </c>
      <c r="E1399" t="s">
        <v>7692</v>
      </c>
      <c r="F1399" t="s">
        <v>6617</v>
      </c>
      <c r="G1399" t="s">
        <v>6636</v>
      </c>
      <c r="H1399" t="s">
        <v>7624</v>
      </c>
      <c r="I1399" t="s">
        <v>6636</v>
      </c>
      <c r="J1399" t="s">
        <v>6636</v>
      </c>
      <c r="K1399" t="s">
        <v>6636</v>
      </c>
      <c r="L1399" t="s">
        <v>6636</v>
      </c>
      <c r="M1399" t="s">
        <v>7693</v>
      </c>
      <c r="N1399" t="s">
        <v>7366</v>
      </c>
      <c r="O1399" t="s">
        <v>7650</v>
      </c>
      <c r="P1399">
        <v>3035000</v>
      </c>
      <c r="Q1399" t="s">
        <v>6636</v>
      </c>
      <c r="R1399" t="s">
        <v>6636</v>
      </c>
      <c r="S1399" s="12">
        <v>1</v>
      </c>
      <c r="T1399" s="13"/>
      <c r="U1399" t="s">
        <v>6636</v>
      </c>
    </row>
    <row r="1400" spans="1:21" x14ac:dyDescent="0.25">
      <c r="A1400" t="s">
        <v>6614</v>
      </c>
      <c r="B1400" s="12"/>
      <c r="C1400" t="s">
        <v>7694</v>
      </c>
      <c r="D1400" s="11">
        <v>46177</v>
      </c>
      <c r="E1400" t="s">
        <v>7695</v>
      </c>
      <c r="F1400" t="s">
        <v>6617</v>
      </c>
      <c r="G1400" t="s">
        <v>6636</v>
      </c>
      <c r="H1400" t="s">
        <v>7624</v>
      </c>
      <c r="I1400" t="s">
        <v>6636</v>
      </c>
      <c r="J1400" t="s">
        <v>6636</v>
      </c>
      <c r="K1400" t="s">
        <v>6636</v>
      </c>
      <c r="L1400" t="s">
        <v>6636</v>
      </c>
      <c r="M1400" t="s">
        <v>7696</v>
      </c>
      <c r="N1400" t="s">
        <v>7001</v>
      </c>
      <c r="O1400" t="s">
        <v>7176</v>
      </c>
      <c r="P1400">
        <v>1846000</v>
      </c>
      <c r="Q1400" t="s">
        <v>6636</v>
      </c>
      <c r="R1400" t="s">
        <v>6636</v>
      </c>
      <c r="S1400" s="12">
        <v>1</v>
      </c>
      <c r="T1400" s="13"/>
      <c r="U1400" t="s">
        <v>6636</v>
      </c>
    </row>
    <row r="1401" spans="1:21" x14ac:dyDescent="0.25">
      <c r="A1401" t="s">
        <v>6614</v>
      </c>
      <c r="B1401" s="12"/>
      <c r="C1401" t="s">
        <v>7697</v>
      </c>
      <c r="D1401" s="11">
        <v>46177</v>
      </c>
      <c r="E1401" t="s">
        <v>7698</v>
      </c>
      <c r="F1401" t="s">
        <v>6617</v>
      </c>
      <c r="G1401" t="s">
        <v>6636</v>
      </c>
      <c r="H1401" t="s">
        <v>7624</v>
      </c>
      <c r="I1401" t="s">
        <v>6636</v>
      </c>
      <c r="J1401" t="s">
        <v>6636</v>
      </c>
      <c r="K1401" t="s">
        <v>6636</v>
      </c>
      <c r="L1401" t="s">
        <v>6636</v>
      </c>
      <c r="M1401" t="s">
        <v>7699</v>
      </c>
      <c r="N1401" t="s">
        <v>7001</v>
      </c>
      <c r="O1401" t="s">
        <v>7171</v>
      </c>
      <c r="P1401">
        <v>1205000</v>
      </c>
      <c r="Q1401" t="s">
        <v>6636</v>
      </c>
      <c r="R1401" t="s">
        <v>6636</v>
      </c>
      <c r="S1401" s="12">
        <v>1</v>
      </c>
      <c r="T1401" s="13"/>
      <c r="U1401" t="s">
        <v>6636</v>
      </c>
    </row>
    <row r="1402" spans="1:21" x14ac:dyDescent="0.25">
      <c r="A1402" t="s">
        <v>6614</v>
      </c>
      <c r="B1402" s="12"/>
      <c r="C1402" t="s">
        <v>7700</v>
      </c>
      <c r="D1402" s="11">
        <v>46177</v>
      </c>
      <c r="E1402" t="s">
        <v>7701</v>
      </c>
      <c r="F1402" t="s">
        <v>6617</v>
      </c>
      <c r="G1402" t="s">
        <v>6636</v>
      </c>
      <c r="H1402" t="s">
        <v>7624</v>
      </c>
      <c r="I1402" t="s">
        <v>6636</v>
      </c>
      <c r="J1402" t="s">
        <v>6636</v>
      </c>
      <c r="K1402" t="s">
        <v>6636</v>
      </c>
      <c r="L1402" t="s">
        <v>6636</v>
      </c>
      <c r="M1402" t="s">
        <v>7702</v>
      </c>
      <c r="N1402" t="s">
        <v>7001</v>
      </c>
      <c r="O1402" t="s">
        <v>7007</v>
      </c>
      <c r="P1402">
        <v>1170000</v>
      </c>
      <c r="Q1402" t="s">
        <v>6636</v>
      </c>
      <c r="R1402" t="s">
        <v>6636</v>
      </c>
      <c r="S1402" s="12">
        <v>1</v>
      </c>
      <c r="T1402" s="13"/>
      <c r="U1402" t="s">
        <v>6636</v>
      </c>
    </row>
    <row r="1403" spans="1:21" x14ac:dyDescent="0.25">
      <c r="A1403" t="s">
        <v>6614</v>
      </c>
      <c r="B1403" s="12"/>
      <c r="C1403" t="s">
        <v>7703</v>
      </c>
      <c r="D1403" s="11">
        <v>46177</v>
      </c>
      <c r="E1403" t="s">
        <v>7704</v>
      </c>
      <c r="F1403" t="s">
        <v>6617</v>
      </c>
      <c r="G1403" t="s">
        <v>6636</v>
      </c>
      <c r="H1403" t="s">
        <v>7624</v>
      </c>
      <c r="I1403" t="s">
        <v>6636</v>
      </c>
      <c r="J1403" t="s">
        <v>6636</v>
      </c>
      <c r="K1403" t="s">
        <v>6636</v>
      </c>
      <c r="L1403" t="s">
        <v>6636</v>
      </c>
      <c r="M1403" t="s">
        <v>7705</v>
      </c>
      <c r="N1403" t="s">
        <v>7366</v>
      </c>
      <c r="O1403" t="s">
        <v>7650</v>
      </c>
      <c r="P1403">
        <v>3604000</v>
      </c>
      <c r="Q1403" t="s">
        <v>6636</v>
      </c>
      <c r="R1403" t="s">
        <v>6636</v>
      </c>
      <c r="S1403" s="12">
        <v>1</v>
      </c>
      <c r="T1403" s="13"/>
      <c r="U1403" t="s">
        <v>6636</v>
      </c>
    </row>
    <row r="1404" spans="1:21" x14ac:dyDescent="0.25">
      <c r="A1404" t="s">
        <v>6614</v>
      </c>
      <c r="B1404" s="12"/>
      <c r="C1404" t="s">
        <v>7706</v>
      </c>
      <c r="D1404" s="11">
        <v>46177</v>
      </c>
      <c r="E1404" t="s">
        <v>7707</v>
      </c>
      <c r="F1404" t="s">
        <v>6617</v>
      </c>
      <c r="G1404" t="s">
        <v>6636</v>
      </c>
      <c r="H1404" t="s">
        <v>7624</v>
      </c>
      <c r="I1404" t="s">
        <v>6636</v>
      </c>
      <c r="J1404" t="s">
        <v>6636</v>
      </c>
      <c r="K1404" t="s">
        <v>6636</v>
      </c>
      <c r="L1404" t="s">
        <v>6636</v>
      </c>
      <c r="M1404" t="s">
        <v>7708</v>
      </c>
      <c r="N1404" t="s">
        <v>7001</v>
      </c>
      <c r="O1404" t="s">
        <v>7007</v>
      </c>
      <c r="P1404">
        <v>1619000</v>
      </c>
      <c r="Q1404" t="s">
        <v>6636</v>
      </c>
      <c r="R1404" t="s">
        <v>6636</v>
      </c>
      <c r="S1404" s="12">
        <v>1</v>
      </c>
      <c r="T1404" s="13"/>
      <c r="U1404" t="s">
        <v>6636</v>
      </c>
    </row>
    <row r="1405" spans="1:21" x14ac:dyDescent="0.25">
      <c r="A1405" t="s">
        <v>6614</v>
      </c>
      <c r="B1405" s="12"/>
      <c r="C1405" t="s">
        <v>7709</v>
      </c>
      <c r="D1405" s="11">
        <v>46178</v>
      </c>
      <c r="E1405" t="s">
        <v>7710</v>
      </c>
      <c r="F1405" t="s">
        <v>6617</v>
      </c>
      <c r="G1405" t="s">
        <v>6636</v>
      </c>
      <c r="H1405" t="s">
        <v>7624</v>
      </c>
      <c r="I1405" t="s">
        <v>6636</v>
      </c>
      <c r="J1405" t="s">
        <v>6636</v>
      </c>
      <c r="K1405" t="s">
        <v>6636</v>
      </c>
      <c r="L1405" t="s">
        <v>6636</v>
      </c>
      <c r="M1405" t="s">
        <v>7711</v>
      </c>
      <c r="N1405" t="s">
        <v>7001</v>
      </c>
      <c r="O1405" t="s">
        <v>7176</v>
      </c>
      <c r="P1405">
        <v>1687000</v>
      </c>
      <c r="Q1405" t="s">
        <v>6636</v>
      </c>
      <c r="R1405" t="s">
        <v>6636</v>
      </c>
      <c r="S1405" s="12">
        <v>1</v>
      </c>
      <c r="T1405" s="13"/>
      <c r="U1405" t="s">
        <v>6636</v>
      </c>
    </row>
    <row r="1406" spans="1:21" x14ac:dyDescent="0.25">
      <c r="A1406" t="s">
        <v>6614</v>
      </c>
      <c r="B1406" s="12"/>
      <c r="C1406" t="s">
        <v>7712</v>
      </c>
      <c r="D1406" s="11">
        <v>46178</v>
      </c>
      <c r="E1406" t="s">
        <v>7713</v>
      </c>
      <c r="F1406" t="s">
        <v>6617</v>
      </c>
      <c r="G1406" t="s">
        <v>6636</v>
      </c>
      <c r="H1406" t="s">
        <v>7624</v>
      </c>
      <c r="I1406" t="s">
        <v>6636</v>
      </c>
      <c r="J1406" t="s">
        <v>6636</v>
      </c>
      <c r="K1406" t="s">
        <v>6636</v>
      </c>
      <c r="L1406" t="s">
        <v>6636</v>
      </c>
      <c r="M1406" t="s">
        <v>7714</v>
      </c>
      <c r="N1406" t="s">
        <v>7001</v>
      </c>
      <c r="O1406" t="s">
        <v>7007</v>
      </c>
      <c r="P1406">
        <v>1130000</v>
      </c>
      <c r="Q1406" t="s">
        <v>6636</v>
      </c>
      <c r="R1406" t="s">
        <v>6636</v>
      </c>
      <c r="S1406" s="12">
        <v>1</v>
      </c>
      <c r="T1406" s="13"/>
      <c r="U1406" t="s">
        <v>6636</v>
      </c>
    </row>
    <row r="1407" spans="1:21" x14ac:dyDescent="0.25">
      <c r="A1407" t="s">
        <v>6614</v>
      </c>
      <c r="B1407" s="12"/>
      <c r="C1407" t="s">
        <v>7715</v>
      </c>
      <c r="D1407" s="11">
        <v>46178</v>
      </c>
      <c r="E1407" t="s">
        <v>7716</v>
      </c>
      <c r="F1407" t="s">
        <v>6617</v>
      </c>
      <c r="G1407" t="s">
        <v>6636</v>
      </c>
      <c r="H1407" t="s">
        <v>7624</v>
      </c>
      <c r="I1407" t="s">
        <v>6636</v>
      </c>
      <c r="J1407" t="s">
        <v>6636</v>
      </c>
      <c r="K1407" t="s">
        <v>6636</v>
      </c>
      <c r="L1407" t="s">
        <v>6636</v>
      </c>
      <c r="M1407" t="s">
        <v>7717</v>
      </c>
      <c r="N1407" t="s">
        <v>7001</v>
      </c>
      <c r="O1407" t="s">
        <v>7171</v>
      </c>
      <c r="P1407">
        <v>1189000</v>
      </c>
      <c r="Q1407" t="s">
        <v>6636</v>
      </c>
      <c r="R1407" t="s">
        <v>6636</v>
      </c>
      <c r="S1407" s="12">
        <v>1</v>
      </c>
      <c r="T1407" s="13"/>
      <c r="U1407" t="s">
        <v>6636</v>
      </c>
    </row>
    <row r="1408" spans="1:21" x14ac:dyDescent="0.25">
      <c r="A1408" t="s">
        <v>6614</v>
      </c>
      <c r="B1408" s="12"/>
      <c r="C1408" t="s">
        <v>7718</v>
      </c>
      <c r="D1408" s="11">
        <v>46178</v>
      </c>
      <c r="E1408" t="s">
        <v>7719</v>
      </c>
      <c r="F1408" t="s">
        <v>6617</v>
      </c>
      <c r="G1408" t="s">
        <v>6636</v>
      </c>
      <c r="H1408" t="s">
        <v>7624</v>
      </c>
      <c r="I1408" t="s">
        <v>6636</v>
      </c>
      <c r="J1408" t="s">
        <v>6636</v>
      </c>
      <c r="K1408" t="s">
        <v>6636</v>
      </c>
      <c r="L1408" t="s">
        <v>6636</v>
      </c>
      <c r="M1408" t="s">
        <v>7720</v>
      </c>
      <c r="N1408" t="s">
        <v>7001</v>
      </c>
      <c r="O1408" t="s">
        <v>7176</v>
      </c>
      <c r="P1408">
        <v>2144500</v>
      </c>
      <c r="Q1408" t="s">
        <v>6636</v>
      </c>
      <c r="R1408" t="s">
        <v>6636</v>
      </c>
      <c r="S1408" s="12">
        <v>1</v>
      </c>
      <c r="T1408" s="13"/>
      <c r="U1408" t="s">
        <v>6636</v>
      </c>
    </row>
    <row r="1409" spans="1:21" x14ac:dyDescent="0.25">
      <c r="A1409" t="s">
        <v>6614</v>
      </c>
      <c r="B1409" s="12"/>
      <c r="C1409" t="s">
        <v>7721</v>
      </c>
      <c r="D1409" s="11">
        <v>46178</v>
      </c>
      <c r="E1409" t="s">
        <v>7722</v>
      </c>
      <c r="F1409" t="s">
        <v>6617</v>
      </c>
      <c r="G1409" t="s">
        <v>6636</v>
      </c>
      <c r="H1409" t="s">
        <v>7624</v>
      </c>
      <c r="I1409" t="s">
        <v>6636</v>
      </c>
      <c r="J1409" t="s">
        <v>6636</v>
      </c>
      <c r="K1409" t="s">
        <v>6636</v>
      </c>
      <c r="L1409" t="s">
        <v>6636</v>
      </c>
      <c r="M1409" t="s">
        <v>6636</v>
      </c>
      <c r="N1409" t="s">
        <v>6636</v>
      </c>
      <c r="O1409" t="s">
        <v>6636</v>
      </c>
      <c r="P1409">
        <v>2844000</v>
      </c>
      <c r="Q1409" t="s">
        <v>6636</v>
      </c>
      <c r="R1409" t="s">
        <v>6636</v>
      </c>
      <c r="S1409" s="12">
        <v>1</v>
      </c>
      <c r="T1409" s="13"/>
      <c r="U1409" t="s">
        <v>6636</v>
      </c>
    </row>
    <row r="1410" spans="1:21" x14ac:dyDescent="0.25">
      <c r="A1410" t="s">
        <v>6614</v>
      </c>
      <c r="B1410" s="12"/>
      <c r="C1410" t="s">
        <v>7723</v>
      </c>
      <c r="D1410" s="11">
        <v>46178</v>
      </c>
      <c r="E1410" t="s">
        <v>7724</v>
      </c>
      <c r="F1410" t="s">
        <v>6617</v>
      </c>
      <c r="G1410" t="s">
        <v>6636</v>
      </c>
      <c r="H1410" t="s">
        <v>7624</v>
      </c>
      <c r="I1410" t="s">
        <v>6636</v>
      </c>
      <c r="J1410" t="s">
        <v>6636</v>
      </c>
      <c r="K1410" t="s">
        <v>6636</v>
      </c>
      <c r="L1410" t="s">
        <v>6636</v>
      </c>
      <c r="M1410" t="s">
        <v>7725</v>
      </c>
      <c r="N1410" t="s">
        <v>7001</v>
      </c>
      <c r="O1410" t="s">
        <v>7176</v>
      </c>
      <c r="P1410">
        <v>1681000</v>
      </c>
      <c r="Q1410" t="s">
        <v>6636</v>
      </c>
      <c r="R1410" t="s">
        <v>6636</v>
      </c>
      <c r="S1410" s="12">
        <v>1</v>
      </c>
      <c r="T1410" s="13"/>
      <c r="U1410" t="s">
        <v>6636</v>
      </c>
    </row>
    <row r="1411" spans="1:21" x14ac:dyDescent="0.25">
      <c r="A1411" t="s">
        <v>6614</v>
      </c>
      <c r="B1411" s="12"/>
      <c r="C1411" t="s">
        <v>7726</v>
      </c>
      <c r="D1411" s="11">
        <v>46178</v>
      </c>
      <c r="E1411" t="s">
        <v>7727</v>
      </c>
      <c r="F1411" t="s">
        <v>6617</v>
      </c>
      <c r="G1411" t="s">
        <v>6636</v>
      </c>
      <c r="H1411" t="s">
        <v>7624</v>
      </c>
      <c r="I1411" t="s">
        <v>6636</v>
      </c>
      <c r="J1411" t="s">
        <v>6636</v>
      </c>
      <c r="K1411" t="s">
        <v>6636</v>
      </c>
      <c r="L1411" t="s">
        <v>6636</v>
      </c>
      <c r="M1411" t="s">
        <v>7728</v>
      </c>
      <c r="N1411" t="s">
        <v>7001</v>
      </c>
      <c r="O1411" t="s">
        <v>7007</v>
      </c>
      <c r="P1411">
        <v>1231000</v>
      </c>
      <c r="Q1411" t="s">
        <v>6636</v>
      </c>
      <c r="R1411" t="s">
        <v>6636</v>
      </c>
      <c r="S1411" s="12">
        <v>1</v>
      </c>
      <c r="T1411" s="13"/>
      <c r="U1411" t="s">
        <v>6636</v>
      </c>
    </row>
    <row r="1412" spans="1:21" x14ac:dyDescent="0.25">
      <c r="A1412" t="s">
        <v>6614</v>
      </c>
      <c r="B1412" s="12"/>
      <c r="C1412" t="s">
        <v>7729</v>
      </c>
      <c r="D1412" s="11">
        <v>46179</v>
      </c>
      <c r="E1412" t="s">
        <v>7730</v>
      </c>
      <c r="F1412" t="s">
        <v>6617</v>
      </c>
      <c r="G1412" t="s">
        <v>6636</v>
      </c>
      <c r="H1412" t="s">
        <v>7624</v>
      </c>
      <c r="I1412" t="s">
        <v>6636</v>
      </c>
      <c r="J1412" t="s">
        <v>6636</v>
      </c>
      <c r="K1412" t="s">
        <v>6636</v>
      </c>
      <c r="L1412" t="s">
        <v>6636</v>
      </c>
      <c r="M1412" t="s">
        <v>7731</v>
      </c>
      <c r="N1412" t="s">
        <v>7366</v>
      </c>
      <c r="O1412" t="s">
        <v>7650</v>
      </c>
      <c r="P1412">
        <v>2894750</v>
      </c>
      <c r="Q1412" t="s">
        <v>6636</v>
      </c>
      <c r="R1412" t="s">
        <v>6636</v>
      </c>
      <c r="S1412" s="12">
        <v>1</v>
      </c>
      <c r="T1412" s="13"/>
      <c r="U1412" t="s">
        <v>6636</v>
      </c>
    </row>
    <row r="1413" spans="1:21" x14ac:dyDescent="0.25">
      <c r="A1413" t="s">
        <v>6614</v>
      </c>
      <c r="B1413" s="12"/>
      <c r="C1413" t="s">
        <v>7732</v>
      </c>
      <c r="D1413" s="11">
        <v>46179</v>
      </c>
      <c r="E1413" t="s">
        <v>7733</v>
      </c>
      <c r="F1413" t="s">
        <v>6617</v>
      </c>
      <c r="G1413" t="s">
        <v>6636</v>
      </c>
      <c r="H1413" t="s">
        <v>7624</v>
      </c>
      <c r="I1413" t="s">
        <v>6636</v>
      </c>
      <c r="J1413" t="s">
        <v>6636</v>
      </c>
      <c r="K1413" t="s">
        <v>6636</v>
      </c>
      <c r="L1413" t="s">
        <v>6636</v>
      </c>
      <c r="M1413" t="s">
        <v>7734</v>
      </c>
      <c r="N1413" t="s">
        <v>7001</v>
      </c>
      <c r="O1413" t="s">
        <v>7171</v>
      </c>
      <c r="P1413">
        <v>1185000</v>
      </c>
      <c r="Q1413" t="s">
        <v>6636</v>
      </c>
      <c r="R1413" t="s">
        <v>6636</v>
      </c>
      <c r="S1413" s="12">
        <v>1</v>
      </c>
      <c r="T1413" s="13"/>
      <c r="U1413" t="s">
        <v>6636</v>
      </c>
    </row>
    <row r="1414" spans="1:21" x14ac:dyDescent="0.25">
      <c r="A1414" t="s">
        <v>6614</v>
      </c>
      <c r="B1414" s="12"/>
      <c r="C1414" t="s">
        <v>7735</v>
      </c>
      <c r="D1414" s="11">
        <v>46179</v>
      </c>
      <c r="E1414" t="s">
        <v>7736</v>
      </c>
      <c r="F1414" t="s">
        <v>6617</v>
      </c>
      <c r="G1414" t="s">
        <v>6636</v>
      </c>
      <c r="H1414" t="s">
        <v>7624</v>
      </c>
      <c r="I1414" t="s">
        <v>6636</v>
      </c>
      <c r="J1414" t="s">
        <v>6636</v>
      </c>
      <c r="K1414" t="s">
        <v>6636</v>
      </c>
      <c r="L1414" t="s">
        <v>6636</v>
      </c>
      <c r="M1414" t="s">
        <v>7737</v>
      </c>
      <c r="N1414" t="s">
        <v>7001</v>
      </c>
      <c r="O1414" t="s">
        <v>7176</v>
      </c>
      <c r="P1414">
        <v>1692000</v>
      </c>
      <c r="Q1414" t="s">
        <v>6636</v>
      </c>
      <c r="R1414" t="s">
        <v>6636</v>
      </c>
      <c r="S1414" s="12">
        <v>1</v>
      </c>
      <c r="T1414" s="13"/>
      <c r="U1414" t="s">
        <v>6636</v>
      </c>
    </row>
    <row r="1415" spans="1:21" x14ac:dyDescent="0.25">
      <c r="A1415" t="s">
        <v>6614</v>
      </c>
      <c r="B1415" s="12"/>
      <c r="C1415" t="s">
        <v>7738</v>
      </c>
      <c r="D1415" s="11">
        <v>46179</v>
      </c>
      <c r="E1415" t="s">
        <v>7739</v>
      </c>
      <c r="F1415" t="s">
        <v>6617</v>
      </c>
      <c r="G1415" t="s">
        <v>6636</v>
      </c>
      <c r="H1415" t="s">
        <v>7624</v>
      </c>
      <c r="I1415" t="s">
        <v>6636</v>
      </c>
      <c r="J1415" t="s">
        <v>6636</v>
      </c>
      <c r="K1415" t="s">
        <v>6636</v>
      </c>
      <c r="L1415" t="s">
        <v>6636</v>
      </c>
      <c r="M1415" t="s">
        <v>6636</v>
      </c>
      <c r="N1415" t="s">
        <v>6636</v>
      </c>
      <c r="O1415" t="s">
        <v>6636</v>
      </c>
      <c r="P1415">
        <v>2580000</v>
      </c>
      <c r="Q1415" t="s">
        <v>6636</v>
      </c>
      <c r="R1415" t="s">
        <v>6636</v>
      </c>
      <c r="S1415" s="12">
        <v>1</v>
      </c>
      <c r="T1415" s="13"/>
      <c r="U1415" t="s">
        <v>6636</v>
      </c>
    </row>
    <row r="1416" spans="1:21" x14ac:dyDescent="0.25">
      <c r="A1416" t="s">
        <v>6614</v>
      </c>
      <c r="B1416" s="12"/>
      <c r="C1416" t="s">
        <v>7740</v>
      </c>
      <c r="D1416" s="11">
        <v>46179</v>
      </c>
      <c r="E1416" t="s">
        <v>7741</v>
      </c>
      <c r="F1416" t="s">
        <v>6617</v>
      </c>
      <c r="G1416" t="s">
        <v>6636</v>
      </c>
      <c r="H1416" t="s">
        <v>7624</v>
      </c>
      <c r="I1416" t="s">
        <v>6636</v>
      </c>
      <c r="J1416" t="s">
        <v>6636</v>
      </c>
      <c r="K1416" t="s">
        <v>6636</v>
      </c>
      <c r="L1416" t="s">
        <v>6636</v>
      </c>
      <c r="M1416" t="s">
        <v>7742</v>
      </c>
      <c r="N1416" t="s">
        <v>7366</v>
      </c>
      <c r="O1416" t="s">
        <v>7650</v>
      </c>
      <c r="P1416">
        <v>2949750</v>
      </c>
      <c r="Q1416" t="s">
        <v>6636</v>
      </c>
      <c r="R1416" t="s">
        <v>6636</v>
      </c>
      <c r="S1416" s="12">
        <v>1</v>
      </c>
      <c r="T1416" s="13"/>
      <c r="U1416" t="s">
        <v>6636</v>
      </c>
    </row>
    <row r="1417" spans="1:21" x14ac:dyDescent="0.25">
      <c r="A1417" t="s">
        <v>6614</v>
      </c>
      <c r="B1417" s="12"/>
      <c r="C1417" t="s">
        <v>7743</v>
      </c>
      <c r="D1417" s="11">
        <v>46179</v>
      </c>
      <c r="E1417" t="s">
        <v>7744</v>
      </c>
      <c r="F1417" t="s">
        <v>6617</v>
      </c>
      <c r="G1417" t="s">
        <v>6636</v>
      </c>
      <c r="H1417" t="s">
        <v>7624</v>
      </c>
      <c r="I1417" t="s">
        <v>6636</v>
      </c>
      <c r="J1417" t="s">
        <v>6636</v>
      </c>
      <c r="K1417" t="s">
        <v>6636</v>
      </c>
      <c r="L1417" t="s">
        <v>6636</v>
      </c>
      <c r="M1417" t="s">
        <v>7745</v>
      </c>
      <c r="N1417" t="s">
        <v>7001</v>
      </c>
      <c r="O1417" t="s">
        <v>7007</v>
      </c>
      <c r="P1417">
        <v>1229000</v>
      </c>
      <c r="Q1417" t="s">
        <v>6636</v>
      </c>
      <c r="R1417" t="s">
        <v>6636</v>
      </c>
      <c r="S1417" s="12">
        <v>1</v>
      </c>
      <c r="T1417" s="13"/>
      <c r="U1417" t="s">
        <v>6636</v>
      </c>
    </row>
    <row r="1418" spans="1:21" x14ac:dyDescent="0.25">
      <c r="A1418" t="s">
        <v>6614</v>
      </c>
      <c r="B1418" s="12"/>
      <c r="C1418" t="s">
        <v>7746</v>
      </c>
      <c r="D1418" s="11">
        <v>46179</v>
      </c>
      <c r="E1418" t="s">
        <v>7747</v>
      </c>
      <c r="F1418" t="s">
        <v>6617</v>
      </c>
      <c r="G1418" t="s">
        <v>6636</v>
      </c>
      <c r="H1418" t="s">
        <v>7624</v>
      </c>
      <c r="I1418" t="s">
        <v>6636</v>
      </c>
      <c r="J1418" t="s">
        <v>6636</v>
      </c>
      <c r="K1418" t="s">
        <v>6636</v>
      </c>
      <c r="L1418" t="s">
        <v>6636</v>
      </c>
      <c r="M1418" t="s">
        <v>7748</v>
      </c>
      <c r="N1418" t="s">
        <v>7001</v>
      </c>
      <c r="O1418" t="s">
        <v>7176</v>
      </c>
      <c r="P1418">
        <v>2017000</v>
      </c>
      <c r="Q1418" t="s">
        <v>6636</v>
      </c>
      <c r="R1418" t="s">
        <v>6636</v>
      </c>
      <c r="S1418" s="12">
        <v>1</v>
      </c>
      <c r="T1418" s="13"/>
      <c r="U1418" t="s">
        <v>6636</v>
      </c>
    </row>
    <row r="1419" spans="1:21" x14ac:dyDescent="0.25">
      <c r="A1419" t="s">
        <v>6614</v>
      </c>
      <c r="B1419" s="12"/>
      <c r="C1419" t="s">
        <v>7749</v>
      </c>
      <c r="D1419" s="11">
        <v>46180</v>
      </c>
      <c r="E1419" t="s">
        <v>7750</v>
      </c>
      <c r="F1419" t="s">
        <v>6617</v>
      </c>
      <c r="G1419" t="s">
        <v>6636</v>
      </c>
      <c r="H1419" t="s">
        <v>7624</v>
      </c>
      <c r="I1419" t="s">
        <v>6636</v>
      </c>
      <c r="J1419" t="s">
        <v>6636</v>
      </c>
      <c r="K1419" t="s">
        <v>6636</v>
      </c>
      <c r="L1419" t="s">
        <v>6636</v>
      </c>
      <c r="M1419" t="s">
        <v>7751</v>
      </c>
      <c r="N1419" t="s">
        <v>7001</v>
      </c>
      <c r="O1419" t="s">
        <v>7171</v>
      </c>
      <c r="P1419">
        <v>1195000</v>
      </c>
      <c r="Q1419" t="s">
        <v>6867</v>
      </c>
      <c r="R1419" t="s">
        <v>6779</v>
      </c>
      <c r="S1419" s="12">
        <v>1</v>
      </c>
      <c r="T1419" s="13"/>
      <c r="U1419" t="s">
        <v>6629</v>
      </c>
    </row>
    <row r="1420" spans="1:21" x14ac:dyDescent="0.25">
      <c r="A1420" t="s">
        <v>6983</v>
      </c>
      <c r="B1420" s="12"/>
      <c r="C1420" t="s">
        <v>7752</v>
      </c>
      <c r="D1420" s="11">
        <v>46180</v>
      </c>
      <c r="E1420" t="s">
        <v>7753</v>
      </c>
      <c r="F1420" t="s">
        <v>6617</v>
      </c>
      <c r="G1420" t="s">
        <v>7754</v>
      </c>
      <c r="H1420" t="s">
        <v>7624</v>
      </c>
      <c r="I1420" t="s">
        <v>55</v>
      </c>
      <c r="J1420" t="s">
        <v>737</v>
      </c>
      <c r="K1420" t="s">
        <v>6636</v>
      </c>
      <c r="L1420" t="s">
        <v>6636</v>
      </c>
      <c r="M1420" t="s">
        <v>7755</v>
      </c>
      <c r="N1420" t="s">
        <v>7001</v>
      </c>
      <c r="O1420" t="s">
        <v>7176</v>
      </c>
      <c r="P1420">
        <v>1587000</v>
      </c>
      <c r="Q1420" t="s">
        <v>6636</v>
      </c>
      <c r="R1420" t="s">
        <v>6636</v>
      </c>
      <c r="S1420" s="12">
        <v>1</v>
      </c>
      <c r="T1420" s="13">
        <v>19838</v>
      </c>
      <c r="U1420" t="s">
        <v>6636</v>
      </c>
    </row>
    <row r="1421" spans="1:21" x14ac:dyDescent="0.25">
      <c r="A1421" t="s">
        <v>6614</v>
      </c>
      <c r="B1421" s="12"/>
      <c r="C1421" t="s">
        <v>7756</v>
      </c>
      <c r="D1421" s="11">
        <v>46180</v>
      </c>
      <c r="E1421" t="s">
        <v>7757</v>
      </c>
      <c r="F1421" t="s">
        <v>6617</v>
      </c>
      <c r="G1421" t="s">
        <v>6636</v>
      </c>
      <c r="H1421" t="s">
        <v>7624</v>
      </c>
      <c r="I1421" t="s">
        <v>6636</v>
      </c>
      <c r="J1421" t="s">
        <v>6636</v>
      </c>
      <c r="K1421" t="s">
        <v>6636</v>
      </c>
      <c r="L1421" t="s">
        <v>6636</v>
      </c>
      <c r="M1421" t="s">
        <v>7758</v>
      </c>
      <c r="N1421" t="s">
        <v>7001</v>
      </c>
      <c r="O1421" t="s">
        <v>7007</v>
      </c>
      <c r="P1421">
        <v>1171000</v>
      </c>
      <c r="Q1421" t="s">
        <v>6636</v>
      </c>
      <c r="R1421" t="s">
        <v>6636</v>
      </c>
      <c r="S1421" s="12">
        <v>1</v>
      </c>
      <c r="T1421" s="13"/>
      <c r="U1421" t="s">
        <v>6636</v>
      </c>
    </row>
    <row r="1422" spans="1:21" x14ac:dyDescent="0.25">
      <c r="A1422" t="s">
        <v>6614</v>
      </c>
      <c r="B1422" s="12"/>
      <c r="C1422" t="s">
        <v>7759</v>
      </c>
      <c r="D1422" s="11">
        <v>46180</v>
      </c>
      <c r="E1422" t="s">
        <v>7760</v>
      </c>
      <c r="F1422" t="s">
        <v>6617</v>
      </c>
      <c r="G1422" t="s">
        <v>6636</v>
      </c>
      <c r="H1422" t="s">
        <v>7624</v>
      </c>
      <c r="I1422" t="s">
        <v>6636</v>
      </c>
      <c r="J1422" t="s">
        <v>6636</v>
      </c>
      <c r="K1422" t="s">
        <v>6636</v>
      </c>
      <c r="L1422" t="s">
        <v>6636</v>
      </c>
      <c r="M1422" t="s">
        <v>7761</v>
      </c>
      <c r="N1422" t="s">
        <v>7001</v>
      </c>
      <c r="O1422" t="s">
        <v>7176</v>
      </c>
      <c r="P1422">
        <v>1854000</v>
      </c>
      <c r="Q1422" t="s">
        <v>6636</v>
      </c>
      <c r="R1422" t="s">
        <v>6636</v>
      </c>
      <c r="S1422" s="12">
        <v>1</v>
      </c>
      <c r="T1422" s="13"/>
      <c r="U1422" t="s">
        <v>6636</v>
      </c>
    </row>
    <row r="1423" spans="1:21" x14ac:dyDescent="0.25">
      <c r="A1423" t="s">
        <v>6614</v>
      </c>
      <c r="B1423" s="12"/>
      <c r="C1423" t="s">
        <v>7762</v>
      </c>
      <c r="D1423" s="11">
        <v>46180</v>
      </c>
      <c r="E1423" t="s">
        <v>7763</v>
      </c>
      <c r="F1423" t="s">
        <v>6617</v>
      </c>
      <c r="G1423" t="s">
        <v>6636</v>
      </c>
      <c r="H1423" t="s">
        <v>7624</v>
      </c>
      <c r="I1423" t="s">
        <v>6636</v>
      </c>
      <c r="J1423" t="s">
        <v>6636</v>
      </c>
      <c r="K1423" t="s">
        <v>6636</v>
      </c>
      <c r="L1423" t="s">
        <v>6636</v>
      </c>
      <c r="M1423" t="s">
        <v>7764</v>
      </c>
      <c r="N1423" t="s">
        <v>7044</v>
      </c>
      <c r="O1423" t="s">
        <v>7765</v>
      </c>
      <c r="P1423">
        <v>2179900</v>
      </c>
      <c r="Q1423" t="s">
        <v>6636</v>
      </c>
      <c r="R1423" t="s">
        <v>6636</v>
      </c>
      <c r="S1423" s="12">
        <v>1</v>
      </c>
      <c r="T1423" s="13"/>
      <c r="U1423" t="s">
        <v>6636</v>
      </c>
    </row>
    <row r="1424" spans="1:21" x14ac:dyDescent="0.25">
      <c r="A1424" t="s">
        <v>6614</v>
      </c>
      <c r="B1424" s="12"/>
      <c r="C1424" t="s">
        <v>7766</v>
      </c>
      <c r="D1424" s="11">
        <v>46180</v>
      </c>
      <c r="E1424" t="s">
        <v>7767</v>
      </c>
      <c r="F1424" t="s">
        <v>6617</v>
      </c>
      <c r="G1424" t="s">
        <v>6636</v>
      </c>
      <c r="H1424" t="s">
        <v>7624</v>
      </c>
      <c r="I1424" t="s">
        <v>6636</v>
      </c>
      <c r="J1424" t="s">
        <v>6636</v>
      </c>
      <c r="K1424" t="s">
        <v>6636</v>
      </c>
      <c r="L1424" t="s">
        <v>6636</v>
      </c>
      <c r="M1424" t="s">
        <v>7768</v>
      </c>
      <c r="N1424" t="s">
        <v>7506</v>
      </c>
      <c r="O1424" t="s">
        <v>7514</v>
      </c>
      <c r="P1424">
        <v>4507000</v>
      </c>
      <c r="Q1424" t="s">
        <v>6636</v>
      </c>
      <c r="R1424" t="s">
        <v>6636</v>
      </c>
      <c r="S1424" s="12">
        <v>1</v>
      </c>
      <c r="T1424" s="13"/>
      <c r="U1424" t="s">
        <v>6636</v>
      </c>
    </row>
    <row r="1425" spans="1:21" x14ac:dyDescent="0.25">
      <c r="A1425" t="s">
        <v>6614</v>
      </c>
      <c r="B1425" s="12"/>
      <c r="C1425" t="s">
        <v>7769</v>
      </c>
      <c r="D1425" s="11">
        <v>46181</v>
      </c>
      <c r="E1425" t="s">
        <v>7770</v>
      </c>
      <c r="F1425" t="s">
        <v>6617</v>
      </c>
      <c r="G1425" t="s">
        <v>6636</v>
      </c>
      <c r="H1425" t="s">
        <v>7624</v>
      </c>
      <c r="I1425" t="s">
        <v>6636</v>
      </c>
      <c r="J1425" t="s">
        <v>6636</v>
      </c>
      <c r="K1425" t="s">
        <v>6636</v>
      </c>
      <c r="L1425" t="s">
        <v>6636</v>
      </c>
      <c r="M1425" t="s">
        <v>7771</v>
      </c>
      <c r="N1425" t="s">
        <v>7001</v>
      </c>
      <c r="O1425" t="s">
        <v>7007</v>
      </c>
      <c r="P1425">
        <v>1232100</v>
      </c>
      <c r="Q1425" t="s">
        <v>6636</v>
      </c>
      <c r="R1425" t="s">
        <v>6636</v>
      </c>
      <c r="S1425" s="12">
        <v>1</v>
      </c>
      <c r="T1425" s="13"/>
      <c r="U1425" t="s">
        <v>6629</v>
      </c>
    </row>
    <row r="1426" spans="1:21" x14ac:dyDescent="0.25">
      <c r="A1426" t="s">
        <v>6614</v>
      </c>
      <c r="B1426" s="12"/>
      <c r="C1426" t="s">
        <v>7772</v>
      </c>
      <c r="D1426" s="11">
        <v>46181</v>
      </c>
      <c r="E1426" t="s">
        <v>7773</v>
      </c>
      <c r="F1426" t="s">
        <v>6617</v>
      </c>
      <c r="G1426" t="s">
        <v>6636</v>
      </c>
      <c r="H1426" t="s">
        <v>7624</v>
      </c>
      <c r="I1426" t="s">
        <v>6636</v>
      </c>
      <c r="J1426" t="s">
        <v>6636</v>
      </c>
      <c r="K1426" t="s">
        <v>6636</v>
      </c>
      <c r="L1426" t="s">
        <v>6636</v>
      </c>
      <c r="M1426" t="s">
        <v>7774</v>
      </c>
      <c r="N1426" t="s">
        <v>7001</v>
      </c>
      <c r="O1426" t="s">
        <v>7007</v>
      </c>
      <c r="P1426">
        <v>1098000</v>
      </c>
      <c r="Q1426" t="s">
        <v>6636</v>
      </c>
      <c r="R1426" t="s">
        <v>6636</v>
      </c>
      <c r="S1426" s="12">
        <v>1</v>
      </c>
      <c r="T1426" s="13"/>
      <c r="U1426" t="s">
        <v>6636</v>
      </c>
    </row>
    <row r="1427" spans="1:21" x14ac:dyDescent="0.25">
      <c r="A1427" t="s">
        <v>6614</v>
      </c>
      <c r="B1427" s="12"/>
      <c r="C1427" t="s">
        <v>7775</v>
      </c>
      <c r="D1427" s="11">
        <v>46181</v>
      </c>
      <c r="E1427" t="s">
        <v>7776</v>
      </c>
      <c r="F1427" t="s">
        <v>6617</v>
      </c>
      <c r="G1427" t="s">
        <v>6636</v>
      </c>
      <c r="H1427" t="s">
        <v>7624</v>
      </c>
      <c r="I1427" t="s">
        <v>6636</v>
      </c>
      <c r="J1427" t="s">
        <v>6636</v>
      </c>
      <c r="K1427" t="s">
        <v>6636</v>
      </c>
      <c r="L1427" t="s">
        <v>6636</v>
      </c>
      <c r="M1427" t="s">
        <v>7777</v>
      </c>
      <c r="N1427" t="s">
        <v>7001</v>
      </c>
      <c r="O1427" t="s">
        <v>7176</v>
      </c>
      <c r="P1427">
        <v>1900000</v>
      </c>
      <c r="Q1427" t="s">
        <v>6636</v>
      </c>
      <c r="R1427" t="s">
        <v>6636</v>
      </c>
      <c r="S1427" s="12">
        <v>1</v>
      </c>
      <c r="T1427" s="13"/>
      <c r="U1427" t="s">
        <v>6636</v>
      </c>
    </row>
    <row r="1428" spans="1:21" x14ac:dyDescent="0.25">
      <c r="A1428" t="s">
        <v>6614</v>
      </c>
      <c r="B1428" s="12"/>
      <c r="C1428" t="s">
        <v>7778</v>
      </c>
      <c r="D1428" s="11">
        <v>46181</v>
      </c>
      <c r="E1428" t="s">
        <v>7779</v>
      </c>
      <c r="F1428" t="s">
        <v>6617</v>
      </c>
      <c r="G1428" t="s">
        <v>6636</v>
      </c>
      <c r="H1428" t="s">
        <v>7624</v>
      </c>
      <c r="I1428" t="s">
        <v>6636</v>
      </c>
      <c r="J1428" t="s">
        <v>6636</v>
      </c>
      <c r="K1428" t="s">
        <v>6636</v>
      </c>
      <c r="L1428" t="s">
        <v>6636</v>
      </c>
      <c r="M1428" t="s">
        <v>7780</v>
      </c>
      <c r="N1428" t="s">
        <v>7001</v>
      </c>
      <c r="O1428" t="s">
        <v>7007</v>
      </c>
      <c r="P1428">
        <v>1118000</v>
      </c>
      <c r="Q1428" t="s">
        <v>6636</v>
      </c>
      <c r="R1428" t="s">
        <v>6636</v>
      </c>
      <c r="S1428" s="12">
        <v>1</v>
      </c>
      <c r="T1428" s="13"/>
      <c r="U1428" t="s">
        <v>6636</v>
      </c>
    </row>
    <row r="1429" spans="1:21" x14ac:dyDescent="0.25">
      <c r="A1429" t="s">
        <v>6614</v>
      </c>
      <c r="B1429" s="12"/>
      <c r="C1429" t="s">
        <v>7781</v>
      </c>
      <c r="D1429" s="11">
        <v>46181</v>
      </c>
      <c r="E1429" t="s">
        <v>7782</v>
      </c>
      <c r="F1429" t="s">
        <v>6617</v>
      </c>
      <c r="G1429" t="s">
        <v>6636</v>
      </c>
      <c r="H1429" t="s">
        <v>7624</v>
      </c>
      <c r="I1429" t="s">
        <v>6636</v>
      </c>
      <c r="J1429" t="s">
        <v>6636</v>
      </c>
      <c r="K1429" t="s">
        <v>6636</v>
      </c>
      <c r="L1429" t="s">
        <v>6636</v>
      </c>
      <c r="M1429" t="s">
        <v>7783</v>
      </c>
      <c r="N1429" t="s">
        <v>7366</v>
      </c>
      <c r="O1429" t="s">
        <v>7650</v>
      </c>
      <c r="P1429">
        <v>3463000</v>
      </c>
      <c r="Q1429" t="s">
        <v>6636</v>
      </c>
      <c r="R1429" t="s">
        <v>6636</v>
      </c>
      <c r="S1429" s="12">
        <v>1</v>
      </c>
      <c r="T1429" s="13"/>
      <c r="U1429" t="s">
        <v>6636</v>
      </c>
    </row>
    <row r="1430" spans="1:21" x14ac:dyDescent="0.25">
      <c r="A1430" t="s">
        <v>6614</v>
      </c>
      <c r="B1430" s="12"/>
      <c r="C1430" t="s">
        <v>7784</v>
      </c>
      <c r="D1430" s="11">
        <v>46181</v>
      </c>
      <c r="E1430" t="s">
        <v>7785</v>
      </c>
      <c r="F1430" t="s">
        <v>6617</v>
      </c>
      <c r="G1430" t="s">
        <v>6636</v>
      </c>
      <c r="H1430" t="s">
        <v>7624</v>
      </c>
      <c r="I1430" t="s">
        <v>6636</v>
      </c>
      <c r="J1430" t="s">
        <v>6636</v>
      </c>
      <c r="K1430" t="s">
        <v>6636</v>
      </c>
      <c r="L1430" t="s">
        <v>6636</v>
      </c>
      <c r="M1430" t="s">
        <v>7786</v>
      </c>
      <c r="N1430" t="s">
        <v>7001</v>
      </c>
      <c r="O1430" t="s">
        <v>7007</v>
      </c>
      <c r="P1430">
        <v>1076000</v>
      </c>
      <c r="Q1430" t="s">
        <v>6636</v>
      </c>
      <c r="R1430" t="s">
        <v>6636</v>
      </c>
      <c r="S1430" s="12">
        <v>1</v>
      </c>
      <c r="T1430" s="13"/>
      <c r="U1430" t="s">
        <v>6629</v>
      </c>
    </row>
    <row r="1431" spans="1:21" x14ac:dyDescent="0.25">
      <c r="A1431" t="s">
        <v>6614</v>
      </c>
      <c r="B1431" s="12"/>
      <c r="C1431" t="s">
        <v>7787</v>
      </c>
      <c r="D1431" s="11">
        <v>46181</v>
      </c>
      <c r="E1431" t="s">
        <v>7788</v>
      </c>
      <c r="F1431" t="s">
        <v>6617</v>
      </c>
      <c r="G1431" t="s">
        <v>6636</v>
      </c>
      <c r="H1431" t="s">
        <v>7624</v>
      </c>
      <c r="I1431" t="s">
        <v>6636</v>
      </c>
      <c r="J1431" t="s">
        <v>6636</v>
      </c>
      <c r="K1431" t="s">
        <v>6636</v>
      </c>
      <c r="L1431" t="s">
        <v>6636</v>
      </c>
      <c r="M1431" t="s">
        <v>7789</v>
      </c>
      <c r="N1431" t="s">
        <v>7001</v>
      </c>
      <c r="O1431" t="s">
        <v>7176</v>
      </c>
      <c r="P1431">
        <v>1617000</v>
      </c>
      <c r="Q1431" t="s">
        <v>6636</v>
      </c>
      <c r="R1431" t="s">
        <v>6636</v>
      </c>
      <c r="S1431" s="12">
        <v>1</v>
      </c>
      <c r="T1431" s="13"/>
      <c r="U1431" t="s">
        <v>6636</v>
      </c>
    </row>
    <row r="1432" spans="1:21" x14ac:dyDescent="0.25">
      <c r="A1432" t="s">
        <v>6614</v>
      </c>
      <c r="B1432" s="12"/>
      <c r="C1432" t="s">
        <v>7790</v>
      </c>
      <c r="D1432" s="11">
        <v>46181</v>
      </c>
      <c r="E1432" t="s">
        <v>7791</v>
      </c>
      <c r="F1432" t="s">
        <v>6617</v>
      </c>
      <c r="G1432" t="s">
        <v>6636</v>
      </c>
      <c r="H1432" t="s">
        <v>7624</v>
      </c>
      <c r="I1432" t="s">
        <v>6636</v>
      </c>
      <c r="J1432" t="s">
        <v>6636</v>
      </c>
      <c r="K1432" t="s">
        <v>6636</v>
      </c>
      <c r="L1432" t="s">
        <v>6636</v>
      </c>
      <c r="M1432" t="s">
        <v>7792</v>
      </c>
      <c r="N1432" t="s">
        <v>7001</v>
      </c>
      <c r="O1432" t="s">
        <v>7007</v>
      </c>
      <c r="P1432">
        <v>1070000</v>
      </c>
      <c r="Q1432" t="s">
        <v>6636</v>
      </c>
      <c r="R1432" t="s">
        <v>6636</v>
      </c>
      <c r="S1432" s="12">
        <v>1</v>
      </c>
      <c r="T1432" s="13"/>
      <c r="U1432" t="s">
        <v>6636</v>
      </c>
    </row>
    <row r="1433" spans="1:21" x14ac:dyDescent="0.25">
      <c r="A1433" t="s">
        <v>6614</v>
      </c>
      <c r="B1433" s="12"/>
      <c r="C1433" t="s">
        <v>7793</v>
      </c>
      <c r="D1433" s="11">
        <v>46181</v>
      </c>
      <c r="E1433" t="s">
        <v>7794</v>
      </c>
      <c r="F1433" t="s">
        <v>6617</v>
      </c>
      <c r="G1433" t="s">
        <v>6636</v>
      </c>
      <c r="H1433" t="s">
        <v>7624</v>
      </c>
      <c r="I1433" t="s">
        <v>6636</v>
      </c>
      <c r="J1433" t="s">
        <v>6636</v>
      </c>
      <c r="K1433" t="s">
        <v>6636</v>
      </c>
      <c r="L1433" t="s">
        <v>6636</v>
      </c>
      <c r="M1433" t="s">
        <v>7795</v>
      </c>
      <c r="N1433" t="s">
        <v>7001</v>
      </c>
      <c r="O1433" t="s">
        <v>7171</v>
      </c>
      <c r="P1433">
        <v>1243000</v>
      </c>
      <c r="Q1433" t="s">
        <v>6636</v>
      </c>
      <c r="R1433" t="s">
        <v>6636</v>
      </c>
      <c r="S1433" s="12">
        <v>1</v>
      </c>
      <c r="T1433" s="13"/>
      <c r="U1433" t="s">
        <v>6636</v>
      </c>
    </row>
    <row r="1434" spans="1:21" x14ac:dyDescent="0.25">
      <c r="A1434" t="s">
        <v>6614</v>
      </c>
      <c r="B1434" s="12"/>
      <c r="C1434" t="s">
        <v>7796</v>
      </c>
      <c r="D1434" s="11">
        <v>46181</v>
      </c>
      <c r="E1434" t="s">
        <v>7797</v>
      </c>
      <c r="F1434" t="s">
        <v>6617</v>
      </c>
      <c r="G1434" t="s">
        <v>6636</v>
      </c>
      <c r="H1434" t="s">
        <v>7624</v>
      </c>
      <c r="I1434" t="s">
        <v>6636</v>
      </c>
      <c r="J1434" t="s">
        <v>6636</v>
      </c>
      <c r="K1434" t="s">
        <v>6636</v>
      </c>
      <c r="L1434" t="s">
        <v>6636</v>
      </c>
      <c r="M1434" t="s">
        <v>7798</v>
      </c>
      <c r="N1434" t="s">
        <v>7001</v>
      </c>
      <c r="O1434" t="s">
        <v>7002</v>
      </c>
      <c r="P1434">
        <v>1766000</v>
      </c>
      <c r="Q1434" t="s">
        <v>6636</v>
      </c>
      <c r="R1434" t="s">
        <v>6636</v>
      </c>
      <c r="S1434" s="12">
        <v>1</v>
      </c>
      <c r="T1434" s="13"/>
      <c r="U1434" t="s">
        <v>6636</v>
      </c>
    </row>
    <row r="1435" spans="1:21" x14ac:dyDescent="0.25">
      <c r="A1435" t="s">
        <v>6614</v>
      </c>
      <c r="B1435" s="12"/>
      <c r="C1435" t="s">
        <v>7799</v>
      </c>
      <c r="D1435" s="11">
        <v>46181</v>
      </c>
      <c r="E1435" t="s">
        <v>7800</v>
      </c>
      <c r="F1435" t="s">
        <v>6617</v>
      </c>
      <c r="G1435" t="s">
        <v>6636</v>
      </c>
      <c r="H1435" t="s">
        <v>7624</v>
      </c>
      <c r="I1435" t="s">
        <v>6636</v>
      </c>
      <c r="J1435" t="s">
        <v>6636</v>
      </c>
      <c r="K1435" t="s">
        <v>6636</v>
      </c>
      <c r="L1435" t="s">
        <v>6636</v>
      </c>
      <c r="M1435" t="s">
        <v>7801</v>
      </c>
      <c r="N1435" t="s">
        <v>7001</v>
      </c>
      <c r="O1435" t="s">
        <v>7007</v>
      </c>
      <c r="P1435">
        <v>1250000</v>
      </c>
      <c r="Q1435" t="s">
        <v>6636</v>
      </c>
      <c r="R1435" t="s">
        <v>6636</v>
      </c>
      <c r="S1435" s="12">
        <v>1</v>
      </c>
      <c r="T1435" s="13"/>
      <c r="U1435" t="s">
        <v>6636</v>
      </c>
    </row>
    <row r="1436" spans="1:21" x14ac:dyDescent="0.25">
      <c r="A1436" t="s">
        <v>6614</v>
      </c>
      <c r="B1436" s="12"/>
      <c r="C1436" t="s">
        <v>7802</v>
      </c>
      <c r="D1436" s="11">
        <v>46182</v>
      </c>
      <c r="E1436" t="s">
        <v>7803</v>
      </c>
      <c r="F1436" t="s">
        <v>6617</v>
      </c>
      <c r="G1436" t="s">
        <v>6636</v>
      </c>
      <c r="H1436" t="s">
        <v>7624</v>
      </c>
      <c r="I1436" t="s">
        <v>6636</v>
      </c>
      <c r="J1436" t="s">
        <v>6636</v>
      </c>
      <c r="K1436" t="s">
        <v>6636</v>
      </c>
      <c r="L1436" t="s">
        <v>6636</v>
      </c>
      <c r="M1436" t="s">
        <v>7804</v>
      </c>
      <c r="N1436" t="s">
        <v>7366</v>
      </c>
      <c r="O1436" t="s">
        <v>7650</v>
      </c>
      <c r="P1436">
        <v>3260000</v>
      </c>
      <c r="Q1436" t="s">
        <v>6636</v>
      </c>
      <c r="R1436" t="s">
        <v>6636</v>
      </c>
      <c r="S1436" s="12">
        <v>1</v>
      </c>
      <c r="T1436" s="13"/>
      <c r="U1436" t="s">
        <v>6636</v>
      </c>
    </row>
    <row r="1437" spans="1:21" x14ac:dyDescent="0.25">
      <c r="A1437" t="s">
        <v>6614</v>
      </c>
      <c r="B1437" s="12"/>
      <c r="C1437" t="s">
        <v>7805</v>
      </c>
      <c r="D1437" s="11">
        <v>46182</v>
      </c>
      <c r="E1437" t="s">
        <v>7806</v>
      </c>
      <c r="F1437" t="s">
        <v>6617</v>
      </c>
      <c r="G1437" t="s">
        <v>6636</v>
      </c>
      <c r="H1437" t="s">
        <v>7624</v>
      </c>
      <c r="I1437" t="s">
        <v>6636</v>
      </c>
      <c r="J1437" t="s">
        <v>6636</v>
      </c>
      <c r="K1437" t="s">
        <v>6636</v>
      </c>
      <c r="L1437" t="s">
        <v>6636</v>
      </c>
      <c r="M1437" t="s">
        <v>7807</v>
      </c>
      <c r="N1437" t="s">
        <v>7001</v>
      </c>
      <c r="O1437" t="s">
        <v>7176</v>
      </c>
      <c r="P1437">
        <v>1941100</v>
      </c>
      <c r="Q1437" t="s">
        <v>6636</v>
      </c>
      <c r="R1437" t="s">
        <v>6636</v>
      </c>
      <c r="S1437" s="12">
        <v>1</v>
      </c>
      <c r="T1437" s="13"/>
      <c r="U1437" t="s">
        <v>6636</v>
      </c>
    </row>
    <row r="1438" spans="1:21" x14ac:dyDescent="0.25">
      <c r="A1438" t="s">
        <v>6614</v>
      </c>
      <c r="B1438" s="12"/>
      <c r="C1438" t="s">
        <v>7808</v>
      </c>
      <c r="D1438" s="11">
        <v>46183</v>
      </c>
      <c r="E1438" t="s">
        <v>7809</v>
      </c>
      <c r="F1438" t="s">
        <v>6617</v>
      </c>
      <c r="G1438" t="s">
        <v>6636</v>
      </c>
      <c r="H1438" t="s">
        <v>7624</v>
      </c>
      <c r="I1438" t="s">
        <v>6636</v>
      </c>
      <c r="J1438" t="s">
        <v>6636</v>
      </c>
      <c r="K1438" t="s">
        <v>6636</v>
      </c>
      <c r="L1438" t="s">
        <v>6636</v>
      </c>
      <c r="M1438" t="s">
        <v>7810</v>
      </c>
      <c r="N1438" t="s">
        <v>7506</v>
      </c>
      <c r="O1438" t="s">
        <v>7811</v>
      </c>
      <c r="P1438">
        <v>2869990</v>
      </c>
      <c r="Q1438" t="s">
        <v>6636</v>
      </c>
      <c r="R1438" t="s">
        <v>6636</v>
      </c>
      <c r="S1438" s="12">
        <v>1</v>
      </c>
      <c r="T1438" s="13"/>
      <c r="U1438" t="s">
        <v>6636</v>
      </c>
    </row>
    <row r="1439" spans="1:21" x14ac:dyDescent="0.25">
      <c r="A1439" t="s">
        <v>6614</v>
      </c>
      <c r="B1439" s="12"/>
      <c r="C1439" t="s">
        <v>7812</v>
      </c>
      <c r="D1439" s="11">
        <v>46183</v>
      </c>
      <c r="E1439" t="s">
        <v>7813</v>
      </c>
      <c r="F1439" t="s">
        <v>6617</v>
      </c>
      <c r="G1439" t="s">
        <v>6636</v>
      </c>
      <c r="H1439" t="s">
        <v>7624</v>
      </c>
      <c r="I1439" t="s">
        <v>6636</v>
      </c>
      <c r="J1439" t="s">
        <v>6636</v>
      </c>
      <c r="K1439" t="s">
        <v>6636</v>
      </c>
      <c r="L1439" t="s">
        <v>6636</v>
      </c>
      <c r="M1439" t="s">
        <v>7814</v>
      </c>
      <c r="N1439" t="s">
        <v>7366</v>
      </c>
      <c r="O1439" t="s">
        <v>7626</v>
      </c>
      <c r="P1439">
        <v>2730000</v>
      </c>
      <c r="Q1439" t="s">
        <v>6636</v>
      </c>
      <c r="R1439" t="s">
        <v>6636</v>
      </c>
      <c r="S1439" s="12">
        <v>1</v>
      </c>
      <c r="T1439" s="13"/>
      <c r="U1439" t="s">
        <v>6629</v>
      </c>
    </row>
    <row r="1440" spans="1:21" x14ac:dyDescent="0.25">
      <c r="A1440" t="s">
        <v>6614</v>
      </c>
      <c r="B1440" s="12"/>
      <c r="C1440" t="s">
        <v>7815</v>
      </c>
      <c r="D1440" s="11">
        <v>46183</v>
      </c>
      <c r="E1440" t="s">
        <v>7816</v>
      </c>
      <c r="F1440" t="s">
        <v>6617</v>
      </c>
      <c r="G1440" t="s">
        <v>6636</v>
      </c>
      <c r="H1440" t="s">
        <v>7624</v>
      </c>
      <c r="I1440" t="s">
        <v>6636</v>
      </c>
      <c r="J1440" t="s">
        <v>6636</v>
      </c>
      <c r="K1440" t="s">
        <v>6636</v>
      </c>
      <c r="L1440" t="s">
        <v>6636</v>
      </c>
      <c r="M1440" t="s">
        <v>6636</v>
      </c>
      <c r="N1440" t="s">
        <v>6636</v>
      </c>
      <c r="O1440" t="s">
        <v>6636</v>
      </c>
      <c r="P1440">
        <v>2485990</v>
      </c>
      <c r="Q1440" t="s">
        <v>6636</v>
      </c>
      <c r="R1440" t="s">
        <v>6636</v>
      </c>
      <c r="S1440" s="12">
        <v>1</v>
      </c>
      <c r="T1440" s="13"/>
      <c r="U1440" t="s">
        <v>6636</v>
      </c>
    </row>
    <row r="1441" spans="1:21" x14ac:dyDescent="0.25">
      <c r="A1441" t="s">
        <v>6614</v>
      </c>
      <c r="B1441" s="12"/>
      <c r="C1441" t="s">
        <v>7817</v>
      </c>
      <c r="D1441" s="11">
        <v>46183</v>
      </c>
      <c r="E1441" t="s">
        <v>7818</v>
      </c>
      <c r="F1441" t="s">
        <v>6617</v>
      </c>
      <c r="G1441" t="s">
        <v>6636</v>
      </c>
      <c r="H1441" t="s">
        <v>7624</v>
      </c>
      <c r="I1441" t="s">
        <v>6636</v>
      </c>
      <c r="J1441" t="s">
        <v>6636</v>
      </c>
      <c r="K1441" t="s">
        <v>6636</v>
      </c>
      <c r="L1441" t="s">
        <v>6636</v>
      </c>
      <c r="M1441" t="s">
        <v>6636</v>
      </c>
      <c r="N1441" t="s">
        <v>6636</v>
      </c>
      <c r="O1441" t="s">
        <v>6636</v>
      </c>
      <c r="P1441">
        <v>2569000</v>
      </c>
      <c r="Q1441" t="s">
        <v>6636</v>
      </c>
      <c r="R1441" t="s">
        <v>6636</v>
      </c>
      <c r="S1441" s="12">
        <v>1</v>
      </c>
      <c r="T1441" s="13"/>
      <c r="U1441" t="s">
        <v>6636</v>
      </c>
    </row>
    <row r="1442" spans="1:21" x14ac:dyDescent="0.25">
      <c r="A1442" t="s">
        <v>6614</v>
      </c>
      <c r="B1442" s="12"/>
      <c r="C1442" t="s">
        <v>7819</v>
      </c>
      <c r="D1442" s="11">
        <v>46183</v>
      </c>
      <c r="E1442" t="s">
        <v>7820</v>
      </c>
      <c r="F1442" t="s">
        <v>6617</v>
      </c>
      <c r="G1442" t="s">
        <v>6636</v>
      </c>
      <c r="H1442" t="s">
        <v>7624</v>
      </c>
      <c r="I1442" t="s">
        <v>6636</v>
      </c>
      <c r="J1442" t="s">
        <v>6636</v>
      </c>
      <c r="K1442" t="s">
        <v>6636</v>
      </c>
      <c r="L1442" t="s">
        <v>6636</v>
      </c>
      <c r="M1442" t="s">
        <v>7821</v>
      </c>
      <c r="N1442" t="s">
        <v>7366</v>
      </c>
      <c r="O1442" t="s">
        <v>7650</v>
      </c>
      <c r="P1442">
        <v>3202000</v>
      </c>
      <c r="Q1442" t="s">
        <v>6636</v>
      </c>
      <c r="R1442" t="s">
        <v>6636</v>
      </c>
      <c r="S1442" s="12">
        <v>1</v>
      </c>
      <c r="T1442" s="13"/>
      <c r="U1442" t="s">
        <v>6636</v>
      </c>
    </row>
    <row r="1443" spans="1:21" x14ac:dyDescent="0.25">
      <c r="A1443" t="s">
        <v>6614</v>
      </c>
      <c r="B1443" s="12"/>
      <c r="C1443" t="s">
        <v>7822</v>
      </c>
      <c r="D1443" s="11">
        <v>46184</v>
      </c>
      <c r="E1443" t="s">
        <v>7823</v>
      </c>
      <c r="F1443" t="s">
        <v>6617</v>
      </c>
      <c r="G1443" t="s">
        <v>6636</v>
      </c>
      <c r="H1443" t="s">
        <v>7624</v>
      </c>
      <c r="I1443" t="s">
        <v>6636</v>
      </c>
      <c r="J1443" t="s">
        <v>6636</v>
      </c>
      <c r="K1443" t="s">
        <v>6636</v>
      </c>
      <c r="L1443" t="s">
        <v>6636</v>
      </c>
      <c r="M1443" t="s">
        <v>7824</v>
      </c>
      <c r="N1443" t="s">
        <v>7001</v>
      </c>
      <c r="O1443" t="s">
        <v>7176</v>
      </c>
      <c r="P1443">
        <v>1627000</v>
      </c>
      <c r="Q1443" t="s">
        <v>6636</v>
      </c>
      <c r="R1443" t="s">
        <v>6636</v>
      </c>
      <c r="S1443" s="12">
        <v>1</v>
      </c>
      <c r="T1443" s="13"/>
      <c r="U1443" t="s">
        <v>6636</v>
      </c>
    </row>
    <row r="1444" spans="1:21" x14ac:dyDescent="0.25">
      <c r="A1444" t="s">
        <v>6614</v>
      </c>
      <c r="B1444" s="12"/>
      <c r="C1444" t="s">
        <v>7825</v>
      </c>
      <c r="D1444" s="11">
        <v>46185</v>
      </c>
      <c r="E1444" t="s">
        <v>7826</v>
      </c>
      <c r="F1444" t="s">
        <v>6617</v>
      </c>
      <c r="G1444" t="s">
        <v>6636</v>
      </c>
      <c r="H1444" t="s">
        <v>7624</v>
      </c>
      <c r="I1444" t="s">
        <v>6636</v>
      </c>
      <c r="J1444" t="s">
        <v>6636</v>
      </c>
      <c r="K1444" t="s">
        <v>6636</v>
      </c>
      <c r="L1444" t="s">
        <v>6636</v>
      </c>
      <c r="M1444" t="s">
        <v>7827</v>
      </c>
      <c r="N1444" t="s">
        <v>7001</v>
      </c>
      <c r="O1444" t="s">
        <v>7176</v>
      </c>
      <c r="P1444">
        <v>1417000</v>
      </c>
      <c r="Q1444" t="s">
        <v>6867</v>
      </c>
      <c r="R1444" t="s">
        <v>7109</v>
      </c>
      <c r="S1444" s="12">
        <v>1</v>
      </c>
      <c r="T1444" s="13"/>
      <c r="U1444" t="s">
        <v>6629</v>
      </c>
    </row>
    <row r="1445" spans="1:21" x14ac:dyDescent="0.25">
      <c r="A1445" t="s">
        <v>6614</v>
      </c>
      <c r="B1445" s="12"/>
      <c r="C1445" t="s">
        <v>7828</v>
      </c>
      <c r="D1445" s="11">
        <v>46185</v>
      </c>
      <c r="E1445" t="s">
        <v>7829</v>
      </c>
      <c r="F1445" t="s">
        <v>6617</v>
      </c>
      <c r="G1445" t="s">
        <v>6636</v>
      </c>
      <c r="H1445" t="s">
        <v>7624</v>
      </c>
      <c r="I1445" t="s">
        <v>6636</v>
      </c>
      <c r="J1445" t="s">
        <v>6636</v>
      </c>
      <c r="K1445" t="s">
        <v>6636</v>
      </c>
      <c r="L1445" t="s">
        <v>6636</v>
      </c>
      <c r="M1445" t="s">
        <v>7830</v>
      </c>
      <c r="N1445" t="s">
        <v>7001</v>
      </c>
      <c r="O1445" t="s">
        <v>7171</v>
      </c>
      <c r="P1445">
        <v>1233000</v>
      </c>
      <c r="Q1445" t="s">
        <v>6636</v>
      </c>
      <c r="R1445" t="s">
        <v>6636</v>
      </c>
      <c r="S1445" s="12">
        <v>1</v>
      </c>
      <c r="T1445" s="13"/>
      <c r="U1445" t="s">
        <v>6636</v>
      </c>
    </row>
    <row r="1446" spans="1:21" x14ac:dyDescent="0.25">
      <c r="A1446" t="s">
        <v>6614</v>
      </c>
      <c r="B1446" s="12"/>
      <c r="C1446" t="s">
        <v>7831</v>
      </c>
      <c r="D1446" s="11">
        <v>46185</v>
      </c>
      <c r="E1446" t="s">
        <v>7832</v>
      </c>
      <c r="F1446" t="s">
        <v>6617</v>
      </c>
      <c r="G1446" t="s">
        <v>6636</v>
      </c>
      <c r="H1446" t="s">
        <v>7624</v>
      </c>
      <c r="I1446" t="s">
        <v>6636</v>
      </c>
      <c r="J1446" t="s">
        <v>6636</v>
      </c>
      <c r="K1446" t="s">
        <v>6636</v>
      </c>
      <c r="L1446" t="s">
        <v>6636</v>
      </c>
      <c r="M1446" t="s">
        <v>7833</v>
      </c>
      <c r="N1446" t="s">
        <v>7001</v>
      </c>
      <c r="O1446" t="s">
        <v>7176</v>
      </c>
      <c r="P1446">
        <v>1667000</v>
      </c>
      <c r="Q1446" t="s">
        <v>6636</v>
      </c>
      <c r="R1446" t="s">
        <v>6636</v>
      </c>
      <c r="S1446" s="12">
        <v>1</v>
      </c>
      <c r="T1446" s="13"/>
      <c r="U1446" t="s">
        <v>6636</v>
      </c>
    </row>
    <row r="1447" spans="1:21" x14ac:dyDescent="0.25">
      <c r="A1447" t="s">
        <v>6614</v>
      </c>
      <c r="B1447" s="12"/>
      <c r="C1447" t="s">
        <v>7834</v>
      </c>
      <c r="D1447" s="11">
        <v>46186</v>
      </c>
      <c r="E1447" t="s">
        <v>7835</v>
      </c>
      <c r="F1447" t="s">
        <v>6617</v>
      </c>
      <c r="G1447" t="s">
        <v>6636</v>
      </c>
      <c r="H1447" t="s">
        <v>7624</v>
      </c>
      <c r="I1447" t="s">
        <v>6636</v>
      </c>
      <c r="J1447" t="s">
        <v>6636</v>
      </c>
      <c r="K1447" t="s">
        <v>6636</v>
      </c>
      <c r="L1447" t="s">
        <v>6636</v>
      </c>
      <c r="M1447" t="s">
        <v>7836</v>
      </c>
      <c r="N1447" t="s">
        <v>7366</v>
      </c>
      <c r="O1447" t="s">
        <v>7626</v>
      </c>
      <c r="P1447">
        <v>2477000</v>
      </c>
      <c r="Q1447" t="s">
        <v>6636</v>
      </c>
      <c r="R1447" t="s">
        <v>6636</v>
      </c>
      <c r="S1447" s="12">
        <v>1</v>
      </c>
      <c r="T1447" s="13"/>
      <c r="U1447" t="s">
        <v>6629</v>
      </c>
    </row>
    <row r="1448" spans="1:21" x14ac:dyDescent="0.25">
      <c r="A1448" t="s">
        <v>6614</v>
      </c>
      <c r="B1448" s="12"/>
      <c r="C1448" t="s">
        <v>7837</v>
      </c>
      <c r="D1448" s="11">
        <v>46186</v>
      </c>
      <c r="E1448" t="s">
        <v>7838</v>
      </c>
      <c r="F1448" t="s">
        <v>6617</v>
      </c>
      <c r="G1448" t="s">
        <v>6636</v>
      </c>
      <c r="H1448" t="s">
        <v>7624</v>
      </c>
      <c r="I1448" t="s">
        <v>6636</v>
      </c>
      <c r="J1448" t="s">
        <v>6636</v>
      </c>
      <c r="K1448" t="s">
        <v>6636</v>
      </c>
      <c r="L1448" t="s">
        <v>6636</v>
      </c>
      <c r="M1448" t="s">
        <v>7839</v>
      </c>
      <c r="N1448" t="s">
        <v>6761</v>
      </c>
      <c r="O1448" t="s">
        <v>6762</v>
      </c>
      <c r="P1448">
        <v>1910000</v>
      </c>
      <c r="Q1448" t="s">
        <v>6636</v>
      </c>
      <c r="R1448" t="s">
        <v>6636</v>
      </c>
      <c r="S1448" s="12">
        <v>1</v>
      </c>
      <c r="T1448" s="13"/>
      <c r="U1448" t="s">
        <v>6636</v>
      </c>
    </row>
    <row r="1449" spans="1:21" x14ac:dyDescent="0.25">
      <c r="A1449" t="s">
        <v>6614</v>
      </c>
      <c r="B1449" s="12"/>
      <c r="C1449" t="s">
        <v>7840</v>
      </c>
      <c r="D1449" s="11">
        <v>46186</v>
      </c>
      <c r="E1449" t="s">
        <v>7841</v>
      </c>
      <c r="F1449" t="s">
        <v>6617</v>
      </c>
      <c r="G1449" t="s">
        <v>6636</v>
      </c>
      <c r="H1449" t="s">
        <v>7624</v>
      </c>
      <c r="I1449" t="s">
        <v>6636</v>
      </c>
      <c r="J1449" t="s">
        <v>6636</v>
      </c>
      <c r="K1449" t="s">
        <v>6636</v>
      </c>
      <c r="L1449" t="s">
        <v>6636</v>
      </c>
      <c r="M1449" t="s">
        <v>7842</v>
      </c>
      <c r="N1449" t="s">
        <v>7366</v>
      </c>
      <c r="O1449" t="s">
        <v>7650</v>
      </c>
      <c r="P1449">
        <v>3355000</v>
      </c>
      <c r="Q1449" t="s">
        <v>6636</v>
      </c>
      <c r="R1449" t="s">
        <v>6636</v>
      </c>
      <c r="S1449" s="12">
        <v>1</v>
      </c>
      <c r="T1449" s="13"/>
      <c r="U1449" t="s">
        <v>6636</v>
      </c>
    </row>
    <row r="1450" spans="1:21" x14ac:dyDescent="0.25">
      <c r="A1450" t="s">
        <v>6614</v>
      </c>
      <c r="B1450" s="12"/>
      <c r="C1450" t="s">
        <v>7843</v>
      </c>
      <c r="D1450" s="11">
        <v>46186</v>
      </c>
      <c r="E1450" t="s">
        <v>7844</v>
      </c>
      <c r="F1450" t="s">
        <v>6617</v>
      </c>
      <c r="G1450" t="s">
        <v>6636</v>
      </c>
      <c r="H1450" t="s">
        <v>7624</v>
      </c>
      <c r="I1450" t="s">
        <v>6636</v>
      </c>
      <c r="J1450" t="s">
        <v>6636</v>
      </c>
      <c r="K1450" t="s">
        <v>6636</v>
      </c>
      <c r="L1450" t="s">
        <v>6636</v>
      </c>
      <c r="M1450" t="s">
        <v>7845</v>
      </c>
      <c r="N1450" t="s">
        <v>7001</v>
      </c>
      <c r="O1450" t="s">
        <v>7007</v>
      </c>
      <c r="P1450">
        <v>1313000</v>
      </c>
      <c r="Q1450" t="s">
        <v>6636</v>
      </c>
      <c r="R1450" t="s">
        <v>6636</v>
      </c>
      <c r="S1450" s="12">
        <v>1</v>
      </c>
      <c r="T1450" s="13"/>
      <c r="U1450" t="s">
        <v>6636</v>
      </c>
    </row>
    <row r="1451" spans="1:21" x14ac:dyDescent="0.25">
      <c r="A1451" t="s">
        <v>6614</v>
      </c>
      <c r="B1451" s="12"/>
      <c r="C1451" t="s">
        <v>7846</v>
      </c>
      <c r="D1451" s="11">
        <v>46186</v>
      </c>
      <c r="E1451" t="s">
        <v>7847</v>
      </c>
      <c r="F1451" t="s">
        <v>6617</v>
      </c>
      <c r="G1451" t="s">
        <v>6636</v>
      </c>
      <c r="H1451" t="s">
        <v>7624</v>
      </c>
      <c r="I1451" t="s">
        <v>6636</v>
      </c>
      <c r="J1451" t="s">
        <v>6636</v>
      </c>
      <c r="K1451" t="s">
        <v>6636</v>
      </c>
      <c r="L1451" t="s">
        <v>6636</v>
      </c>
      <c r="M1451" t="s">
        <v>7848</v>
      </c>
      <c r="N1451" t="s">
        <v>7001</v>
      </c>
      <c r="O1451" t="s">
        <v>7007</v>
      </c>
      <c r="P1451">
        <v>1206000</v>
      </c>
      <c r="Q1451" t="s">
        <v>6636</v>
      </c>
      <c r="R1451" t="s">
        <v>6636</v>
      </c>
      <c r="S1451" s="12">
        <v>1</v>
      </c>
      <c r="T1451" s="13"/>
      <c r="U1451" t="s">
        <v>6636</v>
      </c>
    </row>
    <row r="1452" spans="1:21" x14ac:dyDescent="0.25">
      <c r="A1452" t="s">
        <v>6614</v>
      </c>
      <c r="B1452" s="12"/>
      <c r="C1452" t="s">
        <v>7849</v>
      </c>
      <c r="D1452" s="11">
        <v>46186</v>
      </c>
      <c r="E1452" t="s">
        <v>7850</v>
      </c>
      <c r="F1452" t="s">
        <v>6617</v>
      </c>
      <c r="G1452" t="s">
        <v>6636</v>
      </c>
      <c r="H1452" t="s">
        <v>7624</v>
      </c>
      <c r="I1452" t="s">
        <v>6636</v>
      </c>
      <c r="J1452" t="s">
        <v>6636</v>
      </c>
      <c r="K1452" t="s">
        <v>6636</v>
      </c>
      <c r="L1452" t="s">
        <v>6636</v>
      </c>
      <c r="M1452" t="s">
        <v>6636</v>
      </c>
      <c r="N1452" t="s">
        <v>6636</v>
      </c>
      <c r="O1452" t="s">
        <v>6636</v>
      </c>
      <c r="P1452">
        <v>3109900</v>
      </c>
      <c r="Q1452" t="s">
        <v>6636</v>
      </c>
      <c r="R1452" t="s">
        <v>6636</v>
      </c>
      <c r="S1452" s="12">
        <v>1</v>
      </c>
      <c r="T1452" s="13"/>
      <c r="U1452" t="s">
        <v>6636</v>
      </c>
    </row>
    <row r="1453" spans="1:21" x14ac:dyDescent="0.25">
      <c r="A1453" t="s">
        <v>6614</v>
      </c>
      <c r="B1453" s="12"/>
      <c r="C1453" t="s">
        <v>7851</v>
      </c>
      <c r="D1453" s="11">
        <v>46186</v>
      </c>
      <c r="E1453" t="s">
        <v>7852</v>
      </c>
      <c r="F1453" t="s">
        <v>6617</v>
      </c>
      <c r="G1453" t="s">
        <v>6636</v>
      </c>
      <c r="H1453" t="s">
        <v>7624</v>
      </c>
      <c r="I1453" t="s">
        <v>6636</v>
      </c>
      <c r="J1453" t="s">
        <v>6636</v>
      </c>
      <c r="K1453" t="s">
        <v>6636</v>
      </c>
      <c r="L1453" t="s">
        <v>6636</v>
      </c>
      <c r="M1453" t="s">
        <v>7853</v>
      </c>
      <c r="N1453" t="s">
        <v>7001</v>
      </c>
      <c r="O1453" t="s">
        <v>7007</v>
      </c>
      <c r="P1453">
        <v>1157000</v>
      </c>
      <c r="Q1453" t="s">
        <v>6636</v>
      </c>
      <c r="R1453" t="s">
        <v>6636</v>
      </c>
      <c r="S1453" s="12">
        <v>1</v>
      </c>
      <c r="T1453" s="13"/>
      <c r="U1453" t="s">
        <v>6636</v>
      </c>
    </row>
    <row r="1454" spans="1:21" x14ac:dyDescent="0.25">
      <c r="A1454" t="s">
        <v>6614</v>
      </c>
      <c r="B1454" s="12"/>
      <c r="C1454" t="s">
        <v>7854</v>
      </c>
      <c r="D1454" s="11">
        <v>46187</v>
      </c>
      <c r="E1454" t="s">
        <v>7855</v>
      </c>
      <c r="F1454" t="s">
        <v>6617</v>
      </c>
      <c r="G1454" t="s">
        <v>6636</v>
      </c>
      <c r="H1454" t="s">
        <v>7624</v>
      </c>
      <c r="I1454" t="s">
        <v>6636</v>
      </c>
      <c r="J1454" t="s">
        <v>6636</v>
      </c>
      <c r="K1454" t="s">
        <v>6636</v>
      </c>
      <c r="L1454" t="s">
        <v>6636</v>
      </c>
      <c r="M1454" t="s">
        <v>7856</v>
      </c>
      <c r="N1454" t="s">
        <v>7001</v>
      </c>
      <c r="O1454" t="s">
        <v>7007</v>
      </c>
      <c r="P1454">
        <v>1361000</v>
      </c>
      <c r="Q1454" t="s">
        <v>6778</v>
      </c>
      <c r="R1454" t="s">
        <v>6779</v>
      </c>
      <c r="S1454" s="12">
        <v>1</v>
      </c>
      <c r="T1454" s="13"/>
      <c r="U1454" t="s">
        <v>6636</v>
      </c>
    </row>
    <row r="1455" spans="1:21" x14ac:dyDescent="0.25">
      <c r="A1455" t="s">
        <v>6614</v>
      </c>
      <c r="B1455" s="12"/>
      <c r="C1455" t="s">
        <v>7857</v>
      </c>
      <c r="D1455" s="11">
        <v>46187</v>
      </c>
      <c r="E1455" t="s">
        <v>7858</v>
      </c>
      <c r="F1455" t="s">
        <v>6617</v>
      </c>
      <c r="G1455" t="s">
        <v>6636</v>
      </c>
      <c r="H1455" t="s">
        <v>7624</v>
      </c>
      <c r="I1455" t="s">
        <v>6636</v>
      </c>
      <c r="J1455" t="s">
        <v>6636</v>
      </c>
      <c r="K1455" t="s">
        <v>6636</v>
      </c>
      <c r="L1455" t="s">
        <v>6636</v>
      </c>
      <c r="M1455" t="s">
        <v>7859</v>
      </c>
      <c r="N1455" t="s">
        <v>7001</v>
      </c>
      <c r="O1455" t="s">
        <v>7007</v>
      </c>
      <c r="P1455">
        <v>1295000</v>
      </c>
      <c r="Q1455" t="s">
        <v>6636</v>
      </c>
      <c r="R1455" t="s">
        <v>6636</v>
      </c>
      <c r="S1455" s="12">
        <v>1</v>
      </c>
      <c r="T1455" s="13"/>
      <c r="U1455" t="s">
        <v>6636</v>
      </c>
    </row>
    <row r="1456" spans="1:21" x14ac:dyDescent="0.25">
      <c r="A1456" t="s">
        <v>6614</v>
      </c>
      <c r="B1456" s="12"/>
      <c r="C1456" t="s">
        <v>7860</v>
      </c>
      <c r="D1456" s="11">
        <v>46187</v>
      </c>
      <c r="E1456" t="s">
        <v>7861</v>
      </c>
      <c r="F1456" t="s">
        <v>6617</v>
      </c>
      <c r="G1456" t="s">
        <v>6636</v>
      </c>
      <c r="H1456" t="s">
        <v>7624</v>
      </c>
      <c r="I1456" t="s">
        <v>6636</v>
      </c>
      <c r="J1456" t="s">
        <v>6636</v>
      </c>
      <c r="K1456" t="s">
        <v>6636</v>
      </c>
      <c r="L1456" t="s">
        <v>6636</v>
      </c>
      <c r="M1456" t="s">
        <v>7862</v>
      </c>
      <c r="N1456" t="s">
        <v>7366</v>
      </c>
      <c r="O1456" t="s">
        <v>7626</v>
      </c>
      <c r="P1456">
        <v>2720000</v>
      </c>
      <c r="Q1456" t="s">
        <v>6636</v>
      </c>
      <c r="R1456" t="s">
        <v>6636</v>
      </c>
      <c r="S1456" s="12">
        <v>1</v>
      </c>
      <c r="T1456" s="13"/>
      <c r="U1456" t="s">
        <v>6629</v>
      </c>
    </row>
    <row r="1457" spans="1:21" x14ac:dyDescent="0.25">
      <c r="A1457" t="s">
        <v>6614</v>
      </c>
      <c r="B1457" s="12"/>
      <c r="C1457" t="s">
        <v>7863</v>
      </c>
      <c r="D1457" s="11">
        <v>46187</v>
      </c>
      <c r="E1457" t="s">
        <v>7864</v>
      </c>
      <c r="F1457" t="s">
        <v>6617</v>
      </c>
      <c r="G1457" t="s">
        <v>6636</v>
      </c>
      <c r="H1457" t="s">
        <v>7624</v>
      </c>
      <c r="I1457" t="s">
        <v>6636</v>
      </c>
      <c r="J1457" t="s">
        <v>6636</v>
      </c>
      <c r="K1457" t="s">
        <v>6636</v>
      </c>
      <c r="L1457" t="s">
        <v>6636</v>
      </c>
      <c r="M1457" t="s">
        <v>7865</v>
      </c>
      <c r="N1457" t="s">
        <v>6761</v>
      </c>
      <c r="O1457" t="s">
        <v>6862</v>
      </c>
      <c r="P1457">
        <v>3700000</v>
      </c>
      <c r="Q1457" t="s">
        <v>6636</v>
      </c>
      <c r="R1457" t="s">
        <v>6636</v>
      </c>
      <c r="S1457" s="12">
        <v>1</v>
      </c>
      <c r="T1457" s="13"/>
      <c r="U1457" t="s">
        <v>6636</v>
      </c>
    </row>
    <row r="1458" spans="1:21" x14ac:dyDescent="0.25">
      <c r="A1458" t="s">
        <v>6614</v>
      </c>
      <c r="B1458" s="12"/>
      <c r="C1458" t="s">
        <v>7866</v>
      </c>
      <c r="D1458" s="11">
        <v>46187</v>
      </c>
      <c r="E1458" t="s">
        <v>7867</v>
      </c>
      <c r="F1458" t="s">
        <v>6617</v>
      </c>
      <c r="G1458" t="s">
        <v>6636</v>
      </c>
      <c r="H1458" t="s">
        <v>7624</v>
      </c>
      <c r="I1458" t="s">
        <v>6636</v>
      </c>
      <c r="J1458" t="s">
        <v>6636</v>
      </c>
      <c r="K1458" t="s">
        <v>6636</v>
      </c>
      <c r="L1458" t="s">
        <v>6636</v>
      </c>
      <c r="M1458" t="s">
        <v>7868</v>
      </c>
      <c r="N1458" t="s">
        <v>7366</v>
      </c>
      <c r="O1458" t="s">
        <v>7626</v>
      </c>
      <c r="P1458">
        <v>2780900</v>
      </c>
      <c r="Q1458" t="s">
        <v>6636</v>
      </c>
      <c r="R1458" t="s">
        <v>6636</v>
      </c>
      <c r="S1458" s="12">
        <v>1</v>
      </c>
      <c r="T1458" s="13"/>
      <c r="U1458" t="s">
        <v>6636</v>
      </c>
    </row>
    <row r="1459" spans="1:21" x14ac:dyDescent="0.25">
      <c r="A1459" t="s">
        <v>6614</v>
      </c>
      <c r="B1459" s="12"/>
      <c r="C1459" t="s">
        <v>7869</v>
      </c>
      <c r="D1459" s="11">
        <v>46187</v>
      </c>
      <c r="E1459" t="s">
        <v>7870</v>
      </c>
      <c r="F1459" t="s">
        <v>6617</v>
      </c>
      <c r="G1459" t="s">
        <v>6636</v>
      </c>
      <c r="H1459" t="s">
        <v>7624</v>
      </c>
      <c r="I1459" t="s">
        <v>6636</v>
      </c>
      <c r="J1459" t="s">
        <v>6636</v>
      </c>
      <c r="K1459" t="s">
        <v>6636</v>
      </c>
      <c r="L1459" t="s">
        <v>6636</v>
      </c>
      <c r="M1459" t="s">
        <v>7871</v>
      </c>
      <c r="N1459" t="s">
        <v>7001</v>
      </c>
      <c r="O1459" t="s">
        <v>7007</v>
      </c>
      <c r="P1459">
        <v>1161000</v>
      </c>
      <c r="Q1459" t="s">
        <v>6636</v>
      </c>
      <c r="R1459" t="s">
        <v>6636</v>
      </c>
      <c r="S1459" s="12">
        <v>1</v>
      </c>
      <c r="T1459" s="13"/>
      <c r="U1459" t="s">
        <v>6636</v>
      </c>
    </row>
    <row r="1460" spans="1:21" x14ac:dyDescent="0.25">
      <c r="A1460" t="s">
        <v>6614</v>
      </c>
      <c r="B1460" s="12"/>
      <c r="C1460" t="s">
        <v>7872</v>
      </c>
      <c r="D1460" s="11">
        <v>46187</v>
      </c>
      <c r="E1460" t="s">
        <v>7873</v>
      </c>
      <c r="F1460" t="s">
        <v>6617</v>
      </c>
      <c r="G1460" t="s">
        <v>6636</v>
      </c>
      <c r="H1460" t="s">
        <v>7624</v>
      </c>
      <c r="I1460" t="s">
        <v>6636</v>
      </c>
      <c r="J1460" t="s">
        <v>6636</v>
      </c>
      <c r="K1460" t="s">
        <v>6636</v>
      </c>
      <c r="L1460" t="s">
        <v>6636</v>
      </c>
      <c r="M1460" t="s">
        <v>7874</v>
      </c>
      <c r="N1460" t="s">
        <v>7001</v>
      </c>
      <c r="O1460" t="s">
        <v>7007</v>
      </c>
      <c r="P1460">
        <v>1218000</v>
      </c>
      <c r="Q1460" t="s">
        <v>6636</v>
      </c>
      <c r="R1460" t="s">
        <v>6636</v>
      </c>
      <c r="S1460" s="12">
        <v>1</v>
      </c>
      <c r="T1460" s="13"/>
      <c r="U1460" t="s">
        <v>6636</v>
      </c>
    </row>
    <row r="1461" spans="1:21" x14ac:dyDescent="0.25">
      <c r="A1461" t="s">
        <v>6614</v>
      </c>
      <c r="B1461" s="12"/>
      <c r="C1461" t="s">
        <v>7875</v>
      </c>
      <c r="D1461" s="11">
        <v>46187</v>
      </c>
      <c r="E1461" t="s">
        <v>7876</v>
      </c>
      <c r="F1461" t="s">
        <v>6617</v>
      </c>
      <c r="G1461" t="s">
        <v>6636</v>
      </c>
      <c r="H1461" t="s">
        <v>7624</v>
      </c>
      <c r="I1461" t="s">
        <v>6636</v>
      </c>
      <c r="J1461" t="s">
        <v>6636</v>
      </c>
      <c r="K1461" t="s">
        <v>6636</v>
      </c>
      <c r="L1461" t="s">
        <v>6636</v>
      </c>
      <c r="M1461" t="s">
        <v>7877</v>
      </c>
      <c r="N1461" t="s">
        <v>7001</v>
      </c>
      <c r="O1461" t="s">
        <v>7176</v>
      </c>
      <c r="P1461">
        <v>2025000</v>
      </c>
      <c r="Q1461" t="s">
        <v>6636</v>
      </c>
      <c r="R1461" t="s">
        <v>6636</v>
      </c>
      <c r="S1461" s="12">
        <v>1</v>
      </c>
      <c r="T1461" s="13"/>
      <c r="U1461" t="s">
        <v>6636</v>
      </c>
    </row>
    <row r="1462" spans="1:21" x14ac:dyDescent="0.25">
      <c r="A1462" t="s">
        <v>6614</v>
      </c>
      <c r="B1462" s="12"/>
      <c r="C1462" t="s">
        <v>7878</v>
      </c>
      <c r="D1462" s="11">
        <v>46187</v>
      </c>
      <c r="E1462" t="s">
        <v>7879</v>
      </c>
      <c r="F1462" t="s">
        <v>6617</v>
      </c>
      <c r="G1462" t="s">
        <v>6636</v>
      </c>
      <c r="H1462" t="s">
        <v>7624</v>
      </c>
      <c r="I1462" t="s">
        <v>6636</v>
      </c>
      <c r="J1462" t="s">
        <v>6636</v>
      </c>
      <c r="K1462" t="s">
        <v>6636</v>
      </c>
      <c r="L1462" t="s">
        <v>6636</v>
      </c>
      <c r="M1462" t="s">
        <v>6636</v>
      </c>
      <c r="N1462" t="s">
        <v>6636</v>
      </c>
      <c r="O1462" t="s">
        <v>6636</v>
      </c>
      <c r="P1462">
        <v>2465990</v>
      </c>
      <c r="Q1462" t="s">
        <v>6636</v>
      </c>
      <c r="R1462" t="s">
        <v>6636</v>
      </c>
      <c r="S1462" s="12">
        <v>1</v>
      </c>
      <c r="T1462" s="13"/>
      <c r="U1462" t="s">
        <v>6636</v>
      </c>
    </row>
    <row r="1463" spans="1:21" x14ac:dyDescent="0.25">
      <c r="A1463" t="s">
        <v>6614</v>
      </c>
      <c r="B1463" s="12"/>
      <c r="C1463" t="s">
        <v>7880</v>
      </c>
      <c r="D1463" s="11">
        <v>46187</v>
      </c>
      <c r="E1463" t="s">
        <v>7881</v>
      </c>
      <c r="F1463" t="s">
        <v>6617</v>
      </c>
      <c r="G1463" t="s">
        <v>6636</v>
      </c>
      <c r="H1463" t="s">
        <v>7624</v>
      </c>
      <c r="I1463" t="s">
        <v>6636</v>
      </c>
      <c r="J1463" t="s">
        <v>6636</v>
      </c>
      <c r="K1463" t="s">
        <v>6636</v>
      </c>
      <c r="L1463" t="s">
        <v>6636</v>
      </c>
      <c r="M1463" t="s">
        <v>7882</v>
      </c>
      <c r="N1463" t="s">
        <v>7001</v>
      </c>
      <c r="O1463" t="s">
        <v>7007</v>
      </c>
      <c r="P1463">
        <v>1161000</v>
      </c>
      <c r="Q1463" t="s">
        <v>6636</v>
      </c>
      <c r="R1463" t="s">
        <v>6636</v>
      </c>
      <c r="S1463" s="12">
        <v>1</v>
      </c>
      <c r="T1463" s="13"/>
      <c r="U1463" t="s">
        <v>6636</v>
      </c>
    </row>
    <row r="1464" spans="1:21" x14ac:dyDescent="0.25">
      <c r="A1464" t="s">
        <v>6614</v>
      </c>
      <c r="B1464" s="12"/>
      <c r="C1464" t="s">
        <v>7883</v>
      </c>
      <c r="D1464" s="11">
        <v>46187</v>
      </c>
      <c r="E1464" t="s">
        <v>7884</v>
      </c>
      <c r="F1464" t="s">
        <v>6617</v>
      </c>
      <c r="G1464" t="s">
        <v>6636</v>
      </c>
      <c r="H1464" t="s">
        <v>7624</v>
      </c>
      <c r="I1464" t="s">
        <v>6636</v>
      </c>
      <c r="J1464" t="s">
        <v>6636</v>
      </c>
      <c r="K1464" t="s">
        <v>6636</v>
      </c>
      <c r="L1464" t="s">
        <v>6636</v>
      </c>
      <c r="M1464" t="s">
        <v>6636</v>
      </c>
      <c r="N1464" t="s">
        <v>6636</v>
      </c>
      <c r="O1464" t="s">
        <v>6636</v>
      </c>
      <c r="P1464">
        <v>2481500</v>
      </c>
      <c r="Q1464" t="s">
        <v>6636</v>
      </c>
      <c r="R1464" t="s">
        <v>6636</v>
      </c>
      <c r="S1464" s="12">
        <v>1</v>
      </c>
      <c r="T1464" s="13"/>
      <c r="U1464" t="s">
        <v>6636</v>
      </c>
    </row>
    <row r="1465" spans="1:21" x14ac:dyDescent="0.25">
      <c r="A1465" t="s">
        <v>6614</v>
      </c>
      <c r="B1465" s="12"/>
      <c r="C1465" t="s">
        <v>7885</v>
      </c>
      <c r="D1465" s="11">
        <v>46187</v>
      </c>
      <c r="E1465" t="s">
        <v>7886</v>
      </c>
      <c r="F1465" t="s">
        <v>6617</v>
      </c>
      <c r="G1465" t="s">
        <v>6636</v>
      </c>
      <c r="H1465" t="s">
        <v>7624</v>
      </c>
      <c r="I1465" t="s">
        <v>6636</v>
      </c>
      <c r="J1465" t="s">
        <v>6636</v>
      </c>
      <c r="K1465" t="s">
        <v>6636</v>
      </c>
      <c r="L1465" t="s">
        <v>6636</v>
      </c>
      <c r="M1465" t="s">
        <v>6636</v>
      </c>
      <c r="N1465" t="s">
        <v>6636</v>
      </c>
      <c r="O1465" t="s">
        <v>6636</v>
      </c>
      <c r="P1465">
        <v>2991990</v>
      </c>
      <c r="Q1465" t="s">
        <v>6636</v>
      </c>
      <c r="R1465" t="s">
        <v>6636</v>
      </c>
      <c r="S1465" s="12">
        <v>1</v>
      </c>
      <c r="T1465" s="13"/>
      <c r="U1465" t="s">
        <v>6636</v>
      </c>
    </row>
    <row r="1466" spans="1:21" x14ac:dyDescent="0.25">
      <c r="A1466" t="s">
        <v>6614</v>
      </c>
      <c r="B1466" s="12"/>
      <c r="C1466" t="s">
        <v>7887</v>
      </c>
      <c r="D1466" s="11">
        <v>46187</v>
      </c>
      <c r="E1466" t="s">
        <v>7888</v>
      </c>
      <c r="F1466" t="s">
        <v>6617</v>
      </c>
      <c r="G1466" t="s">
        <v>6636</v>
      </c>
      <c r="H1466" t="s">
        <v>7624</v>
      </c>
      <c r="I1466" t="s">
        <v>6636</v>
      </c>
      <c r="J1466" t="s">
        <v>6636</v>
      </c>
      <c r="K1466" t="s">
        <v>6636</v>
      </c>
      <c r="L1466" t="s">
        <v>6636</v>
      </c>
      <c r="M1466" t="s">
        <v>7889</v>
      </c>
      <c r="N1466" t="s">
        <v>7001</v>
      </c>
      <c r="O1466" t="s">
        <v>7007</v>
      </c>
      <c r="P1466">
        <v>1187000</v>
      </c>
      <c r="Q1466" t="s">
        <v>6636</v>
      </c>
      <c r="R1466" t="s">
        <v>6636</v>
      </c>
      <c r="S1466" s="12">
        <v>1</v>
      </c>
      <c r="T1466" s="13"/>
      <c r="U1466" t="s">
        <v>6636</v>
      </c>
    </row>
    <row r="1467" spans="1:21" x14ac:dyDescent="0.25">
      <c r="A1467" t="s">
        <v>6614</v>
      </c>
      <c r="B1467" s="12"/>
      <c r="C1467" t="s">
        <v>7890</v>
      </c>
      <c r="D1467" s="11">
        <v>46187</v>
      </c>
      <c r="E1467" t="s">
        <v>7891</v>
      </c>
      <c r="F1467" t="s">
        <v>6617</v>
      </c>
      <c r="G1467" t="s">
        <v>6636</v>
      </c>
      <c r="H1467" t="s">
        <v>7624</v>
      </c>
      <c r="I1467" t="s">
        <v>6636</v>
      </c>
      <c r="J1467" t="s">
        <v>6636</v>
      </c>
      <c r="K1467" t="s">
        <v>6636</v>
      </c>
      <c r="L1467" t="s">
        <v>6636</v>
      </c>
      <c r="M1467" t="s">
        <v>7892</v>
      </c>
      <c r="N1467" t="s">
        <v>7001</v>
      </c>
      <c r="O1467" t="s">
        <v>7176</v>
      </c>
      <c r="P1467">
        <v>1969000</v>
      </c>
      <c r="Q1467" t="s">
        <v>6636</v>
      </c>
      <c r="R1467" t="s">
        <v>6636</v>
      </c>
      <c r="S1467" s="12">
        <v>1</v>
      </c>
      <c r="T1467" s="13"/>
      <c r="U1467" t="s">
        <v>6636</v>
      </c>
    </row>
    <row r="1468" spans="1:21" x14ac:dyDescent="0.25">
      <c r="A1468" t="s">
        <v>6614</v>
      </c>
      <c r="B1468" s="12"/>
      <c r="C1468" t="s">
        <v>7893</v>
      </c>
      <c r="D1468" s="11">
        <v>46187</v>
      </c>
      <c r="E1468" t="s">
        <v>7894</v>
      </c>
      <c r="F1468" t="s">
        <v>6617</v>
      </c>
      <c r="G1468" t="s">
        <v>6636</v>
      </c>
      <c r="H1468" t="s">
        <v>7624</v>
      </c>
      <c r="I1468" t="s">
        <v>6636</v>
      </c>
      <c r="J1468" t="s">
        <v>6636</v>
      </c>
      <c r="K1468" t="s">
        <v>6636</v>
      </c>
      <c r="L1468" t="s">
        <v>6636</v>
      </c>
      <c r="M1468" t="s">
        <v>7895</v>
      </c>
      <c r="N1468" t="s">
        <v>7366</v>
      </c>
      <c r="O1468" t="s">
        <v>7650</v>
      </c>
      <c r="P1468">
        <v>3253750</v>
      </c>
      <c r="Q1468" t="s">
        <v>6636</v>
      </c>
      <c r="R1468" t="s">
        <v>6636</v>
      </c>
      <c r="S1468" s="12">
        <v>1</v>
      </c>
      <c r="T1468" s="13"/>
      <c r="U1468" t="s">
        <v>6636</v>
      </c>
    </row>
    <row r="1469" spans="1:21" x14ac:dyDescent="0.25">
      <c r="A1469" t="s">
        <v>6983</v>
      </c>
      <c r="B1469" s="12"/>
      <c r="C1469" t="s">
        <v>7896</v>
      </c>
      <c r="D1469" s="11">
        <v>46189</v>
      </c>
      <c r="E1469" t="s">
        <v>7897</v>
      </c>
      <c r="F1469" t="s">
        <v>6617</v>
      </c>
      <c r="G1469" t="s">
        <v>7754</v>
      </c>
      <c r="H1469" t="s">
        <v>7624</v>
      </c>
      <c r="I1469" t="s">
        <v>55</v>
      </c>
      <c r="J1469" t="s">
        <v>643</v>
      </c>
      <c r="K1469" t="s">
        <v>6636</v>
      </c>
      <c r="L1469" t="s">
        <v>6636</v>
      </c>
      <c r="M1469" t="s">
        <v>7898</v>
      </c>
      <c r="N1469" t="s">
        <v>7365</v>
      </c>
      <c r="O1469" t="s">
        <v>7899</v>
      </c>
      <c r="P1469">
        <v>2015000</v>
      </c>
      <c r="Q1469" t="s">
        <v>6636</v>
      </c>
      <c r="R1469" t="s">
        <v>6636</v>
      </c>
      <c r="S1469" s="12">
        <v>1</v>
      </c>
      <c r="T1469" s="13">
        <v>33583</v>
      </c>
      <c r="U1469" t="s">
        <v>6636</v>
      </c>
    </row>
    <row r="1470" spans="1:21" x14ac:dyDescent="0.25">
      <c r="A1470" t="s">
        <v>6614</v>
      </c>
      <c r="B1470" s="12"/>
      <c r="C1470" t="s">
        <v>7900</v>
      </c>
      <c r="D1470" s="11">
        <v>46190</v>
      </c>
      <c r="E1470" t="s">
        <v>7901</v>
      </c>
      <c r="F1470" t="s">
        <v>6617</v>
      </c>
      <c r="G1470" t="s">
        <v>6636</v>
      </c>
      <c r="H1470" t="s">
        <v>7624</v>
      </c>
      <c r="I1470" t="s">
        <v>6636</v>
      </c>
      <c r="J1470" t="s">
        <v>6636</v>
      </c>
      <c r="K1470" t="s">
        <v>6636</v>
      </c>
      <c r="L1470" t="s">
        <v>6636</v>
      </c>
      <c r="M1470" t="s">
        <v>7902</v>
      </c>
      <c r="N1470" t="s">
        <v>7202</v>
      </c>
      <c r="O1470" t="s">
        <v>7255</v>
      </c>
      <c r="P1470">
        <v>3131990</v>
      </c>
      <c r="Q1470" t="s">
        <v>6636</v>
      </c>
      <c r="R1470" t="s">
        <v>6636</v>
      </c>
      <c r="S1470" s="12">
        <v>1</v>
      </c>
      <c r="T1470" s="13"/>
      <c r="U1470" t="s">
        <v>6629</v>
      </c>
    </row>
    <row r="1471" spans="1:21" x14ac:dyDescent="0.25">
      <c r="A1471" t="s">
        <v>6983</v>
      </c>
      <c r="B1471" s="12"/>
      <c r="C1471" t="s">
        <v>7903</v>
      </c>
      <c r="D1471" s="11">
        <v>46190</v>
      </c>
      <c r="E1471" t="s">
        <v>7904</v>
      </c>
      <c r="F1471" t="s">
        <v>6617</v>
      </c>
      <c r="G1471" t="s">
        <v>7754</v>
      </c>
      <c r="H1471" t="s">
        <v>7624</v>
      </c>
      <c r="I1471" t="s">
        <v>65</v>
      </c>
      <c r="J1471" t="s">
        <v>67</v>
      </c>
      <c r="K1471" t="s">
        <v>6636</v>
      </c>
      <c r="L1471" t="s">
        <v>6636</v>
      </c>
      <c r="M1471" t="s">
        <v>7905</v>
      </c>
      <c r="N1471" t="s">
        <v>7044</v>
      </c>
      <c r="O1471" t="s">
        <v>7045</v>
      </c>
      <c r="P1471">
        <v>2830000</v>
      </c>
      <c r="Q1471" t="s">
        <v>6636</v>
      </c>
      <c r="R1471" t="s">
        <v>6636</v>
      </c>
      <c r="S1471" s="12">
        <v>1</v>
      </c>
      <c r="T1471" s="13">
        <v>47167</v>
      </c>
      <c r="U1471" t="s">
        <v>6636</v>
      </c>
    </row>
    <row r="1472" spans="1:21" x14ac:dyDescent="0.25">
      <c r="A1472" t="s">
        <v>6614</v>
      </c>
      <c r="B1472" s="12"/>
      <c r="C1472" t="s">
        <v>7906</v>
      </c>
      <c r="D1472" s="11">
        <v>46190</v>
      </c>
      <c r="E1472" t="s">
        <v>7907</v>
      </c>
      <c r="F1472" t="s">
        <v>6617</v>
      </c>
      <c r="G1472" t="s">
        <v>6636</v>
      </c>
      <c r="H1472" t="s">
        <v>7624</v>
      </c>
      <c r="I1472" t="s">
        <v>6636</v>
      </c>
      <c r="J1472" t="s">
        <v>6636</v>
      </c>
      <c r="K1472" t="s">
        <v>6636</v>
      </c>
      <c r="L1472" t="s">
        <v>6636</v>
      </c>
      <c r="M1472" t="s">
        <v>7908</v>
      </c>
      <c r="N1472" t="s">
        <v>7366</v>
      </c>
      <c r="O1472" t="s">
        <v>7626</v>
      </c>
      <c r="P1472">
        <v>2480000</v>
      </c>
      <c r="Q1472" t="s">
        <v>6636</v>
      </c>
      <c r="R1472" t="s">
        <v>6636</v>
      </c>
      <c r="S1472" s="12">
        <v>1</v>
      </c>
      <c r="T1472" s="13"/>
      <c r="U1472" t="s">
        <v>6636</v>
      </c>
    </row>
    <row r="1473" spans="1:21" x14ac:dyDescent="0.25">
      <c r="A1473" t="s">
        <v>6614</v>
      </c>
      <c r="B1473" s="12"/>
      <c r="C1473" t="s">
        <v>7909</v>
      </c>
      <c r="D1473" s="11">
        <v>46190</v>
      </c>
      <c r="E1473" t="s">
        <v>7910</v>
      </c>
      <c r="F1473" t="s">
        <v>6617</v>
      </c>
      <c r="G1473" t="s">
        <v>6636</v>
      </c>
      <c r="H1473" t="s">
        <v>7624</v>
      </c>
      <c r="I1473" t="s">
        <v>6636</v>
      </c>
      <c r="J1473" t="s">
        <v>6636</v>
      </c>
      <c r="K1473" t="s">
        <v>6636</v>
      </c>
      <c r="L1473" t="s">
        <v>6636</v>
      </c>
      <c r="M1473" t="s">
        <v>7911</v>
      </c>
      <c r="N1473" t="s">
        <v>7366</v>
      </c>
      <c r="O1473" t="s">
        <v>7650</v>
      </c>
      <c r="P1473">
        <v>2536500</v>
      </c>
      <c r="Q1473" t="s">
        <v>6636</v>
      </c>
      <c r="R1473" t="s">
        <v>6636</v>
      </c>
      <c r="S1473" s="12">
        <v>1</v>
      </c>
      <c r="T1473" s="13"/>
      <c r="U1473" t="s">
        <v>6636</v>
      </c>
    </row>
    <row r="1474" spans="1:21" x14ac:dyDescent="0.25">
      <c r="A1474" t="s">
        <v>6614</v>
      </c>
      <c r="B1474" s="12"/>
      <c r="C1474" t="s">
        <v>7912</v>
      </c>
      <c r="D1474" s="11">
        <v>46190</v>
      </c>
      <c r="E1474" t="s">
        <v>7913</v>
      </c>
      <c r="F1474" t="s">
        <v>6617</v>
      </c>
      <c r="G1474" t="s">
        <v>6636</v>
      </c>
      <c r="H1474" t="s">
        <v>7624</v>
      </c>
      <c r="I1474" t="s">
        <v>6636</v>
      </c>
      <c r="J1474" t="s">
        <v>6636</v>
      </c>
      <c r="K1474" t="s">
        <v>6636</v>
      </c>
      <c r="L1474" t="s">
        <v>6636</v>
      </c>
      <c r="M1474" t="s">
        <v>6636</v>
      </c>
      <c r="N1474" t="s">
        <v>6636</v>
      </c>
      <c r="O1474" t="s">
        <v>6636</v>
      </c>
      <c r="P1474">
        <v>4013000</v>
      </c>
      <c r="Q1474" t="s">
        <v>6636</v>
      </c>
      <c r="R1474" t="s">
        <v>6636</v>
      </c>
      <c r="S1474" s="12">
        <v>1</v>
      </c>
      <c r="T1474" s="13"/>
      <c r="U1474" t="s">
        <v>6636</v>
      </c>
    </row>
    <row r="1475" spans="1:21" x14ac:dyDescent="0.25">
      <c r="A1475" t="s">
        <v>6614</v>
      </c>
      <c r="B1475" s="12"/>
      <c r="C1475" t="s">
        <v>7914</v>
      </c>
      <c r="D1475" s="11">
        <v>46190</v>
      </c>
      <c r="E1475" t="s">
        <v>7915</v>
      </c>
      <c r="F1475" t="s">
        <v>6617</v>
      </c>
      <c r="G1475" t="s">
        <v>6636</v>
      </c>
      <c r="H1475" t="s">
        <v>7624</v>
      </c>
      <c r="I1475" t="s">
        <v>6636</v>
      </c>
      <c r="J1475" t="s">
        <v>6636</v>
      </c>
      <c r="K1475" t="s">
        <v>6636</v>
      </c>
      <c r="L1475" t="s">
        <v>6636</v>
      </c>
      <c r="M1475" t="s">
        <v>7916</v>
      </c>
      <c r="N1475" t="s">
        <v>7001</v>
      </c>
      <c r="O1475" t="s">
        <v>7007</v>
      </c>
      <c r="P1475">
        <v>1260000</v>
      </c>
      <c r="Q1475" t="s">
        <v>6636</v>
      </c>
      <c r="R1475" t="s">
        <v>6636</v>
      </c>
      <c r="S1475" s="12">
        <v>1</v>
      </c>
      <c r="T1475" s="13"/>
      <c r="U1475" t="s">
        <v>6636</v>
      </c>
    </row>
    <row r="1476" spans="1:21" x14ac:dyDescent="0.25">
      <c r="A1476" t="s">
        <v>6614</v>
      </c>
      <c r="B1476" s="12"/>
      <c r="C1476" t="s">
        <v>7917</v>
      </c>
      <c r="D1476" s="11">
        <v>46190</v>
      </c>
      <c r="E1476" t="s">
        <v>7918</v>
      </c>
      <c r="F1476" t="s">
        <v>6617</v>
      </c>
      <c r="G1476" t="s">
        <v>6636</v>
      </c>
      <c r="H1476" t="s">
        <v>7624</v>
      </c>
      <c r="I1476" t="s">
        <v>6636</v>
      </c>
      <c r="J1476" t="s">
        <v>6636</v>
      </c>
      <c r="K1476" t="s">
        <v>6636</v>
      </c>
      <c r="L1476" t="s">
        <v>6636</v>
      </c>
      <c r="M1476" t="s">
        <v>7919</v>
      </c>
      <c r="N1476" t="s">
        <v>7001</v>
      </c>
      <c r="O1476" t="s">
        <v>7176</v>
      </c>
      <c r="P1476">
        <v>1660000</v>
      </c>
      <c r="Q1476" t="s">
        <v>6867</v>
      </c>
      <c r="R1476" t="s">
        <v>6911</v>
      </c>
      <c r="S1476" s="12">
        <v>1</v>
      </c>
      <c r="T1476" s="13"/>
      <c r="U1476" t="s">
        <v>6629</v>
      </c>
    </row>
    <row r="1477" spans="1:21" x14ac:dyDescent="0.25">
      <c r="A1477" t="s">
        <v>6614</v>
      </c>
      <c r="B1477" s="12"/>
      <c r="C1477" t="s">
        <v>7920</v>
      </c>
      <c r="D1477" s="11">
        <v>46191</v>
      </c>
      <c r="E1477" t="s">
        <v>7921</v>
      </c>
      <c r="F1477" t="s">
        <v>6617</v>
      </c>
      <c r="G1477" t="s">
        <v>6636</v>
      </c>
      <c r="H1477" t="s">
        <v>7624</v>
      </c>
      <c r="I1477" t="s">
        <v>6636</v>
      </c>
      <c r="J1477" t="s">
        <v>6636</v>
      </c>
      <c r="K1477" t="s">
        <v>6636</v>
      </c>
      <c r="L1477" t="s">
        <v>6636</v>
      </c>
      <c r="M1477" t="s">
        <v>7922</v>
      </c>
      <c r="N1477" t="s">
        <v>7366</v>
      </c>
      <c r="O1477" t="s">
        <v>7626</v>
      </c>
      <c r="P1477">
        <v>2511500</v>
      </c>
      <c r="Q1477" t="s">
        <v>6636</v>
      </c>
      <c r="R1477" t="s">
        <v>6636</v>
      </c>
      <c r="S1477" s="12">
        <v>1</v>
      </c>
      <c r="T1477" s="13"/>
      <c r="U1477" t="s">
        <v>6636</v>
      </c>
    </row>
    <row r="1478" spans="1:21" x14ac:dyDescent="0.25">
      <c r="A1478" t="s">
        <v>6614</v>
      </c>
      <c r="B1478" s="12"/>
      <c r="C1478" t="s">
        <v>7923</v>
      </c>
      <c r="D1478" s="11">
        <v>46191</v>
      </c>
      <c r="E1478" t="s">
        <v>7924</v>
      </c>
      <c r="F1478" t="s">
        <v>6617</v>
      </c>
      <c r="G1478" t="s">
        <v>6636</v>
      </c>
      <c r="H1478" t="s">
        <v>7624</v>
      </c>
      <c r="I1478" t="s">
        <v>6636</v>
      </c>
      <c r="J1478" t="s">
        <v>6636</v>
      </c>
      <c r="K1478" t="s">
        <v>6636</v>
      </c>
      <c r="L1478" t="s">
        <v>6636</v>
      </c>
      <c r="M1478" t="s">
        <v>7925</v>
      </c>
      <c r="N1478" t="s">
        <v>7202</v>
      </c>
      <c r="O1478" t="s">
        <v>7203</v>
      </c>
      <c r="P1478">
        <v>2365000</v>
      </c>
      <c r="Q1478" t="s">
        <v>6636</v>
      </c>
      <c r="R1478" t="s">
        <v>6636</v>
      </c>
      <c r="S1478" s="12">
        <v>1</v>
      </c>
      <c r="T1478" s="13"/>
      <c r="U1478" t="s">
        <v>6636</v>
      </c>
    </row>
    <row r="1479" spans="1:21" x14ac:dyDescent="0.25">
      <c r="A1479" t="s">
        <v>6614</v>
      </c>
      <c r="B1479" s="12"/>
      <c r="C1479" t="s">
        <v>7926</v>
      </c>
      <c r="D1479" s="11">
        <v>46191</v>
      </c>
      <c r="E1479" t="s">
        <v>7927</v>
      </c>
      <c r="F1479" t="s">
        <v>6617</v>
      </c>
      <c r="G1479" t="s">
        <v>6636</v>
      </c>
      <c r="H1479" t="s">
        <v>7624</v>
      </c>
      <c r="I1479" t="s">
        <v>6636</v>
      </c>
      <c r="J1479" t="s">
        <v>6636</v>
      </c>
      <c r="K1479" t="s">
        <v>6636</v>
      </c>
      <c r="L1479" t="s">
        <v>6636</v>
      </c>
      <c r="M1479" t="s">
        <v>6636</v>
      </c>
      <c r="N1479" t="s">
        <v>6636</v>
      </c>
      <c r="O1479" t="s">
        <v>6636</v>
      </c>
      <c r="P1479">
        <v>2613990</v>
      </c>
      <c r="Q1479" t="s">
        <v>6636</v>
      </c>
      <c r="R1479" t="s">
        <v>6636</v>
      </c>
      <c r="S1479" s="12">
        <v>1</v>
      </c>
      <c r="T1479" s="13"/>
      <c r="U1479" t="s">
        <v>6636</v>
      </c>
    </row>
    <row r="1480" spans="1:21" x14ac:dyDescent="0.25">
      <c r="A1480" t="s">
        <v>6614</v>
      </c>
      <c r="B1480" s="12"/>
      <c r="C1480" t="s">
        <v>7928</v>
      </c>
      <c r="D1480" s="11">
        <v>46192</v>
      </c>
      <c r="E1480" t="s">
        <v>7929</v>
      </c>
      <c r="F1480" t="s">
        <v>6617</v>
      </c>
      <c r="G1480" t="s">
        <v>6636</v>
      </c>
      <c r="H1480" t="s">
        <v>7624</v>
      </c>
      <c r="I1480" t="s">
        <v>6636</v>
      </c>
      <c r="J1480" t="s">
        <v>6636</v>
      </c>
      <c r="K1480" t="s">
        <v>6636</v>
      </c>
      <c r="L1480" t="s">
        <v>6636</v>
      </c>
      <c r="M1480" t="s">
        <v>6636</v>
      </c>
      <c r="N1480" t="s">
        <v>6636</v>
      </c>
      <c r="O1480" t="s">
        <v>6636</v>
      </c>
      <c r="P1480">
        <v>2959250</v>
      </c>
      <c r="Q1480" t="s">
        <v>6636</v>
      </c>
      <c r="R1480" t="s">
        <v>6636</v>
      </c>
      <c r="S1480" s="12">
        <v>1</v>
      </c>
      <c r="T1480" s="13"/>
      <c r="U1480" t="s">
        <v>6629</v>
      </c>
    </row>
    <row r="1481" spans="1:21" x14ac:dyDescent="0.25">
      <c r="A1481" t="s">
        <v>6983</v>
      </c>
      <c r="B1481" s="12"/>
      <c r="C1481" t="s">
        <v>7930</v>
      </c>
      <c r="D1481" s="11">
        <v>46192</v>
      </c>
      <c r="E1481" t="s">
        <v>7931</v>
      </c>
      <c r="F1481" t="s">
        <v>6617</v>
      </c>
      <c r="G1481" t="s">
        <v>6496</v>
      </c>
      <c r="H1481" t="s">
        <v>7624</v>
      </c>
      <c r="I1481" t="s">
        <v>55</v>
      </c>
      <c r="J1481" t="s">
        <v>643</v>
      </c>
      <c r="K1481" t="s">
        <v>6636</v>
      </c>
      <c r="L1481" t="s">
        <v>6636</v>
      </c>
      <c r="M1481" t="s">
        <v>7932</v>
      </c>
      <c r="N1481" t="s">
        <v>7469</v>
      </c>
      <c r="O1481" t="s">
        <v>7933</v>
      </c>
      <c r="P1481">
        <v>3505000</v>
      </c>
      <c r="Q1481" t="s">
        <v>6636</v>
      </c>
      <c r="R1481" t="s">
        <v>6636</v>
      </c>
      <c r="S1481" s="12"/>
      <c r="T1481" s="13"/>
      <c r="U1481" t="s">
        <v>6636</v>
      </c>
    </row>
    <row r="1482" spans="1:21" x14ac:dyDescent="0.25">
      <c r="A1482" t="s">
        <v>6983</v>
      </c>
      <c r="B1482" s="12"/>
      <c r="C1482" t="s">
        <v>7930</v>
      </c>
      <c r="D1482" s="11">
        <v>46192</v>
      </c>
      <c r="E1482" t="s">
        <v>7931</v>
      </c>
      <c r="F1482" t="s">
        <v>6617</v>
      </c>
      <c r="G1482" t="s">
        <v>6497</v>
      </c>
      <c r="H1482" t="s">
        <v>7624</v>
      </c>
      <c r="I1482" t="s">
        <v>55</v>
      </c>
      <c r="J1482" t="s">
        <v>643</v>
      </c>
      <c r="K1482" t="s">
        <v>6636</v>
      </c>
      <c r="L1482" t="s">
        <v>6636</v>
      </c>
      <c r="M1482" t="s">
        <v>7932</v>
      </c>
      <c r="N1482" t="s">
        <v>7469</v>
      </c>
      <c r="O1482" t="s">
        <v>7933</v>
      </c>
      <c r="P1482">
        <v>3505000</v>
      </c>
      <c r="Q1482" t="s">
        <v>6636</v>
      </c>
      <c r="R1482" t="s">
        <v>6636</v>
      </c>
      <c r="S1482" s="12"/>
      <c r="T1482" s="13"/>
      <c r="U1482" t="s">
        <v>6636</v>
      </c>
    </row>
    <row r="1483" spans="1:21" x14ac:dyDescent="0.25">
      <c r="A1483" t="s">
        <v>6983</v>
      </c>
      <c r="B1483" s="12"/>
      <c r="C1483" t="s">
        <v>7930</v>
      </c>
      <c r="D1483" s="11">
        <v>46192</v>
      </c>
      <c r="E1483" t="s">
        <v>7931</v>
      </c>
      <c r="F1483" t="s">
        <v>6617</v>
      </c>
      <c r="G1483" t="s">
        <v>6498</v>
      </c>
      <c r="H1483" t="s">
        <v>7624</v>
      </c>
      <c r="I1483" t="s">
        <v>55</v>
      </c>
      <c r="J1483" t="s">
        <v>643</v>
      </c>
      <c r="K1483" t="s">
        <v>6636</v>
      </c>
      <c r="L1483" t="s">
        <v>6636</v>
      </c>
      <c r="M1483" t="s">
        <v>7932</v>
      </c>
      <c r="N1483" t="s">
        <v>7469</v>
      </c>
      <c r="O1483" t="s">
        <v>7933</v>
      </c>
      <c r="P1483">
        <v>3505000</v>
      </c>
      <c r="Q1483" t="s">
        <v>6636</v>
      </c>
      <c r="R1483" t="s">
        <v>6636</v>
      </c>
      <c r="S1483" s="12"/>
      <c r="T1483" s="13"/>
      <c r="U1483" t="s">
        <v>6636</v>
      </c>
    </row>
    <row r="1484" spans="1:21" x14ac:dyDescent="0.25">
      <c r="A1484" t="s">
        <v>6983</v>
      </c>
      <c r="B1484" s="12"/>
      <c r="C1484" t="s">
        <v>7930</v>
      </c>
      <c r="D1484" s="11">
        <v>46192</v>
      </c>
      <c r="E1484" t="s">
        <v>7931</v>
      </c>
      <c r="F1484" t="s">
        <v>6617</v>
      </c>
      <c r="G1484" t="s">
        <v>6499</v>
      </c>
      <c r="H1484" t="s">
        <v>7624</v>
      </c>
      <c r="I1484" t="s">
        <v>55</v>
      </c>
      <c r="J1484" t="s">
        <v>643</v>
      </c>
      <c r="K1484" t="s">
        <v>6636</v>
      </c>
      <c r="L1484" t="s">
        <v>6636</v>
      </c>
      <c r="M1484" t="s">
        <v>7932</v>
      </c>
      <c r="N1484" t="s">
        <v>7469</v>
      </c>
      <c r="O1484" t="s">
        <v>7933</v>
      </c>
      <c r="P1484">
        <v>3505000</v>
      </c>
      <c r="Q1484" t="s">
        <v>6636</v>
      </c>
      <c r="R1484" t="s">
        <v>6636</v>
      </c>
      <c r="S1484" s="12"/>
      <c r="T1484" s="13"/>
      <c r="U1484" t="s">
        <v>6636</v>
      </c>
    </row>
    <row r="1485" spans="1:21" x14ac:dyDescent="0.25">
      <c r="A1485" t="s">
        <v>6983</v>
      </c>
      <c r="B1485" s="12"/>
      <c r="C1485" t="s">
        <v>7930</v>
      </c>
      <c r="D1485" s="11">
        <v>46192</v>
      </c>
      <c r="E1485" t="s">
        <v>7931</v>
      </c>
      <c r="F1485" t="s">
        <v>6617</v>
      </c>
      <c r="G1485" t="s">
        <v>7754</v>
      </c>
      <c r="H1485" t="s">
        <v>7624</v>
      </c>
      <c r="I1485" t="s">
        <v>55</v>
      </c>
      <c r="J1485" t="s">
        <v>643</v>
      </c>
      <c r="K1485" t="s">
        <v>6636</v>
      </c>
      <c r="L1485" t="s">
        <v>6636</v>
      </c>
      <c r="M1485" t="s">
        <v>7932</v>
      </c>
      <c r="N1485" t="s">
        <v>7469</v>
      </c>
      <c r="O1485" t="s">
        <v>7933</v>
      </c>
      <c r="P1485">
        <v>3505000</v>
      </c>
      <c r="Q1485" t="s">
        <v>6636</v>
      </c>
      <c r="R1485" t="s">
        <v>6636</v>
      </c>
      <c r="S1485" s="12">
        <v>1</v>
      </c>
      <c r="T1485" s="13">
        <v>58417</v>
      </c>
      <c r="U1485" t="s">
        <v>6636</v>
      </c>
    </row>
    <row r="1486" spans="1:21" x14ac:dyDescent="0.25">
      <c r="A1486" t="s">
        <v>6614</v>
      </c>
      <c r="B1486" s="12"/>
      <c r="C1486" t="s">
        <v>7934</v>
      </c>
      <c r="D1486" s="11">
        <v>46193</v>
      </c>
      <c r="E1486" t="s">
        <v>7935</v>
      </c>
      <c r="F1486" t="s">
        <v>6617</v>
      </c>
      <c r="G1486" t="s">
        <v>6636</v>
      </c>
      <c r="H1486" t="s">
        <v>7624</v>
      </c>
      <c r="I1486" t="s">
        <v>6636</v>
      </c>
      <c r="J1486" t="s">
        <v>6636</v>
      </c>
      <c r="K1486" t="s">
        <v>6636</v>
      </c>
      <c r="L1486" t="s">
        <v>6636</v>
      </c>
      <c r="M1486" t="s">
        <v>7936</v>
      </c>
      <c r="N1486" t="s">
        <v>7001</v>
      </c>
      <c r="O1486" t="s">
        <v>7007</v>
      </c>
      <c r="P1486">
        <v>1206000</v>
      </c>
      <c r="Q1486" t="s">
        <v>6636</v>
      </c>
      <c r="R1486" t="s">
        <v>6636</v>
      </c>
      <c r="S1486" s="12">
        <v>1</v>
      </c>
      <c r="T1486" s="13"/>
      <c r="U1486" t="s">
        <v>6636</v>
      </c>
    </row>
    <row r="1487" spans="1:21" x14ac:dyDescent="0.25">
      <c r="A1487" t="s">
        <v>6614</v>
      </c>
      <c r="B1487" s="12"/>
      <c r="C1487" t="s">
        <v>7937</v>
      </c>
      <c r="D1487" s="11">
        <v>46193</v>
      </c>
      <c r="E1487" t="s">
        <v>7938</v>
      </c>
      <c r="F1487" t="s">
        <v>6617</v>
      </c>
      <c r="G1487" t="s">
        <v>6636</v>
      </c>
      <c r="H1487" t="s">
        <v>7624</v>
      </c>
      <c r="I1487" t="s">
        <v>6636</v>
      </c>
      <c r="J1487" t="s">
        <v>6636</v>
      </c>
      <c r="K1487" t="s">
        <v>6636</v>
      </c>
      <c r="L1487" t="s">
        <v>6636</v>
      </c>
      <c r="M1487" t="s">
        <v>7939</v>
      </c>
      <c r="N1487" t="s">
        <v>7202</v>
      </c>
      <c r="O1487" t="s">
        <v>7203</v>
      </c>
      <c r="P1487">
        <v>2740000</v>
      </c>
      <c r="Q1487" t="s">
        <v>6636</v>
      </c>
      <c r="R1487" t="s">
        <v>6636</v>
      </c>
      <c r="S1487" s="12">
        <v>1</v>
      </c>
      <c r="T1487" s="13"/>
      <c r="U1487" t="s">
        <v>6636</v>
      </c>
    </row>
    <row r="1488" spans="1:21" x14ac:dyDescent="0.25">
      <c r="A1488" t="s">
        <v>6614</v>
      </c>
      <c r="B1488" s="12"/>
      <c r="C1488" t="s">
        <v>7940</v>
      </c>
      <c r="D1488" s="11">
        <v>46193</v>
      </c>
      <c r="E1488" t="s">
        <v>7941</v>
      </c>
      <c r="F1488" t="s">
        <v>6617</v>
      </c>
      <c r="G1488" t="s">
        <v>6636</v>
      </c>
      <c r="H1488" t="s">
        <v>7624</v>
      </c>
      <c r="I1488" t="s">
        <v>6636</v>
      </c>
      <c r="J1488" t="s">
        <v>6636</v>
      </c>
      <c r="K1488" t="s">
        <v>6636</v>
      </c>
      <c r="L1488" t="s">
        <v>6636</v>
      </c>
      <c r="M1488" t="s">
        <v>7942</v>
      </c>
      <c r="N1488" t="s">
        <v>7506</v>
      </c>
      <c r="O1488" t="s">
        <v>7507</v>
      </c>
      <c r="P1488">
        <v>3711000</v>
      </c>
      <c r="Q1488" t="s">
        <v>6636</v>
      </c>
      <c r="R1488" t="s">
        <v>6636</v>
      </c>
      <c r="S1488" s="12">
        <v>1</v>
      </c>
      <c r="T1488" s="13"/>
      <c r="U1488" t="s">
        <v>6636</v>
      </c>
    </row>
    <row r="1489" spans="1:21" x14ac:dyDescent="0.25">
      <c r="A1489" t="s">
        <v>6614</v>
      </c>
      <c r="B1489" s="12"/>
      <c r="C1489" t="s">
        <v>7943</v>
      </c>
      <c r="D1489" s="11">
        <v>46193</v>
      </c>
      <c r="E1489" t="s">
        <v>7944</v>
      </c>
      <c r="F1489" t="s">
        <v>6617</v>
      </c>
      <c r="G1489" t="s">
        <v>6636</v>
      </c>
      <c r="H1489" t="s">
        <v>7624</v>
      </c>
      <c r="I1489" t="s">
        <v>6636</v>
      </c>
      <c r="J1489" t="s">
        <v>6636</v>
      </c>
      <c r="K1489" t="s">
        <v>6636</v>
      </c>
      <c r="L1489" t="s">
        <v>6636</v>
      </c>
      <c r="M1489" t="s">
        <v>7945</v>
      </c>
      <c r="N1489" t="s">
        <v>7001</v>
      </c>
      <c r="O1489" t="s">
        <v>7171</v>
      </c>
      <c r="P1489">
        <v>1207000</v>
      </c>
      <c r="Q1489" t="s">
        <v>6636</v>
      </c>
      <c r="R1489" t="s">
        <v>6636</v>
      </c>
      <c r="S1489" s="12">
        <v>1</v>
      </c>
      <c r="T1489" s="13"/>
      <c r="U1489" t="s">
        <v>6629</v>
      </c>
    </row>
    <row r="1490" spans="1:21" x14ac:dyDescent="0.25">
      <c r="A1490" t="s">
        <v>6614</v>
      </c>
      <c r="B1490" s="12"/>
      <c r="C1490" t="s">
        <v>7946</v>
      </c>
      <c r="D1490" s="11">
        <v>46193</v>
      </c>
      <c r="E1490" t="s">
        <v>7947</v>
      </c>
      <c r="F1490" t="s">
        <v>6617</v>
      </c>
      <c r="G1490" t="s">
        <v>6636</v>
      </c>
      <c r="H1490" t="s">
        <v>7624</v>
      </c>
      <c r="I1490" t="s">
        <v>6636</v>
      </c>
      <c r="J1490" t="s">
        <v>6636</v>
      </c>
      <c r="K1490" t="s">
        <v>6636</v>
      </c>
      <c r="L1490" t="s">
        <v>6636</v>
      </c>
      <c r="M1490" t="s">
        <v>7948</v>
      </c>
      <c r="N1490" t="s">
        <v>7001</v>
      </c>
      <c r="O1490" t="s">
        <v>7171</v>
      </c>
      <c r="P1490">
        <v>1219000</v>
      </c>
      <c r="Q1490" t="s">
        <v>6636</v>
      </c>
      <c r="R1490" t="s">
        <v>6636</v>
      </c>
      <c r="S1490" s="12">
        <v>1</v>
      </c>
      <c r="T1490" s="13"/>
      <c r="U1490" t="s">
        <v>6636</v>
      </c>
    </row>
    <row r="1491" spans="1:21" x14ac:dyDescent="0.25">
      <c r="A1491" t="s">
        <v>6614</v>
      </c>
      <c r="B1491" s="12"/>
      <c r="C1491" t="s">
        <v>7949</v>
      </c>
      <c r="D1491" s="11">
        <v>46193</v>
      </c>
      <c r="E1491" t="s">
        <v>7950</v>
      </c>
      <c r="F1491" t="s">
        <v>6617</v>
      </c>
      <c r="G1491" t="s">
        <v>6636</v>
      </c>
      <c r="H1491" t="s">
        <v>7624</v>
      </c>
      <c r="I1491" t="s">
        <v>6636</v>
      </c>
      <c r="J1491" t="s">
        <v>6636</v>
      </c>
      <c r="K1491" t="s">
        <v>6636</v>
      </c>
      <c r="L1491" t="s">
        <v>6636</v>
      </c>
      <c r="M1491" t="s">
        <v>7951</v>
      </c>
      <c r="N1491" t="s">
        <v>7001</v>
      </c>
      <c r="O1491" t="s">
        <v>7007</v>
      </c>
      <c r="P1491">
        <v>1139000</v>
      </c>
      <c r="Q1491" t="s">
        <v>6636</v>
      </c>
      <c r="R1491" t="s">
        <v>6636</v>
      </c>
      <c r="S1491" s="12">
        <v>1</v>
      </c>
      <c r="T1491" s="13"/>
      <c r="U1491" t="s">
        <v>6636</v>
      </c>
    </row>
    <row r="1492" spans="1:21" x14ac:dyDescent="0.25">
      <c r="A1492" t="s">
        <v>6614</v>
      </c>
      <c r="B1492" s="12"/>
      <c r="C1492" t="s">
        <v>7952</v>
      </c>
      <c r="D1492" s="11">
        <v>46193</v>
      </c>
      <c r="E1492" t="s">
        <v>7953</v>
      </c>
      <c r="F1492" t="s">
        <v>6617</v>
      </c>
      <c r="G1492" t="s">
        <v>6636</v>
      </c>
      <c r="H1492" t="s">
        <v>7624</v>
      </c>
      <c r="I1492" t="s">
        <v>6636</v>
      </c>
      <c r="J1492" t="s">
        <v>6636</v>
      </c>
      <c r="K1492" t="s">
        <v>6636</v>
      </c>
      <c r="L1492" t="s">
        <v>6636</v>
      </c>
      <c r="M1492" t="s">
        <v>7954</v>
      </c>
      <c r="N1492" t="s">
        <v>7001</v>
      </c>
      <c r="O1492" t="s">
        <v>7002</v>
      </c>
      <c r="P1492">
        <v>1676000</v>
      </c>
      <c r="Q1492" t="s">
        <v>6636</v>
      </c>
      <c r="R1492" t="s">
        <v>6636</v>
      </c>
      <c r="S1492" s="12">
        <v>1</v>
      </c>
      <c r="T1492" s="13"/>
      <c r="U1492" t="s">
        <v>6636</v>
      </c>
    </row>
    <row r="1493" spans="1:21" x14ac:dyDescent="0.25">
      <c r="A1493" t="s">
        <v>6614</v>
      </c>
      <c r="B1493" s="12"/>
      <c r="C1493" t="s">
        <v>7955</v>
      </c>
      <c r="D1493" s="11">
        <v>46193</v>
      </c>
      <c r="E1493" t="s">
        <v>7956</v>
      </c>
      <c r="F1493" t="s">
        <v>6617</v>
      </c>
      <c r="G1493" t="s">
        <v>6636</v>
      </c>
      <c r="H1493" t="s">
        <v>7624</v>
      </c>
      <c r="I1493" t="s">
        <v>6636</v>
      </c>
      <c r="J1493" t="s">
        <v>6636</v>
      </c>
      <c r="K1493" t="s">
        <v>6636</v>
      </c>
      <c r="L1493" t="s">
        <v>6636</v>
      </c>
      <c r="M1493" t="s">
        <v>7957</v>
      </c>
      <c r="N1493" t="s">
        <v>7001</v>
      </c>
      <c r="O1493" t="s">
        <v>7007</v>
      </c>
      <c r="P1493">
        <v>1189000</v>
      </c>
      <c r="Q1493" t="s">
        <v>6636</v>
      </c>
      <c r="R1493" t="s">
        <v>6636</v>
      </c>
      <c r="S1493" s="12">
        <v>1</v>
      </c>
      <c r="T1493" s="13"/>
      <c r="U1493" t="s">
        <v>6636</v>
      </c>
    </row>
    <row r="1494" spans="1:21" x14ac:dyDescent="0.25">
      <c r="A1494" t="s">
        <v>6614</v>
      </c>
      <c r="B1494" s="12"/>
      <c r="C1494" t="s">
        <v>7958</v>
      </c>
      <c r="D1494" s="11">
        <v>46193</v>
      </c>
      <c r="E1494" t="s">
        <v>7959</v>
      </c>
      <c r="F1494" t="s">
        <v>6617</v>
      </c>
      <c r="G1494" t="s">
        <v>6636</v>
      </c>
      <c r="H1494" t="s">
        <v>7624</v>
      </c>
      <c r="I1494" t="s">
        <v>6636</v>
      </c>
      <c r="J1494" t="s">
        <v>6636</v>
      </c>
      <c r="K1494" t="s">
        <v>6636</v>
      </c>
      <c r="L1494" t="s">
        <v>6636</v>
      </c>
      <c r="M1494" t="s">
        <v>7960</v>
      </c>
      <c r="N1494" t="s">
        <v>7001</v>
      </c>
      <c r="O1494" t="s">
        <v>7171</v>
      </c>
      <c r="P1494">
        <v>1264100</v>
      </c>
      <c r="Q1494" t="s">
        <v>6636</v>
      </c>
      <c r="R1494" t="s">
        <v>6636</v>
      </c>
      <c r="S1494" s="12">
        <v>1</v>
      </c>
      <c r="T1494" s="13"/>
      <c r="U1494" t="s">
        <v>6636</v>
      </c>
    </row>
    <row r="1495" spans="1:21" x14ac:dyDescent="0.25">
      <c r="A1495" t="s">
        <v>6614</v>
      </c>
      <c r="B1495" s="12"/>
      <c r="C1495" t="s">
        <v>7961</v>
      </c>
      <c r="D1495" s="11">
        <v>46193</v>
      </c>
      <c r="E1495" t="s">
        <v>7962</v>
      </c>
      <c r="F1495" t="s">
        <v>6617</v>
      </c>
      <c r="G1495" t="s">
        <v>6636</v>
      </c>
      <c r="H1495" t="s">
        <v>7624</v>
      </c>
      <c r="I1495" t="s">
        <v>6636</v>
      </c>
      <c r="J1495" t="s">
        <v>6636</v>
      </c>
      <c r="K1495" t="s">
        <v>6636</v>
      </c>
      <c r="L1495" t="s">
        <v>6636</v>
      </c>
      <c r="M1495" t="s">
        <v>7963</v>
      </c>
      <c r="N1495" t="s">
        <v>7001</v>
      </c>
      <c r="O1495" t="s">
        <v>7171</v>
      </c>
      <c r="P1495">
        <v>1272000</v>
      </c>
      <c r="Q1495" t="s">
        <v>6636</v>
      </c>
      <c r="R1495" t="s">
        <v>6636</v>
      </c>
      <c r="S1495" s="12">
        <v>1</v>
      </c>
      <c r="T1495" s="13"/>
      <c r="U1495" t="s">
        <v>6636</v>
      </c>
    </row>
    <row r="1496" spans="1:21" x14ac:dyDescent="0.25">
      <c r="A1496" t="s">
        <v>6614</v>
      </c>
      <c r="B1496" s="12"/>
      <c r="C1496" t="s">
        <v>7964</v>
      </c>
      <c r="D1496" s="11">
        <v>46194</v>
      </c>
      <c r="E1496" t="s">
        <v>7965</v>
      </c>
      <c r="F1496" t="s">
        <v>6617</v>
      </c>
      <c r="G1496" t="s">
        <v>6636</v>
      </c>
      <c r="H1496" t="s">
        <v>7624</v>
      </c>
      <c r="I1496" t="s">
        <v>6636</v>
      </c>
      <c r="J1496" t="s">
        <v>6636</v>
      </c>
      <c r="K1496" t="s">
        <v>6636</v>
      </c>
      <c r="L1496" t="s">
        <v>6636</v>
      </c>
      <c r="M1496" t="s">
        <v>7966</v>
      </c>
      <c r="N1496" t="s">
        <v>7366</v>
      </c>
      <c r="O1496" t="s">
        <v>7650</v>
      </c>
      <c r="P1496">
        <v>2783500</v>
      </c>
      <c r="Q1496" t="s">
        <v>6636</v>
      </c>
      <c r="R1496" t="s">
        <v>6636</v>
      </c>
      <c r="S1496" s="12">
        <v>1</v>
      </c>
      <c r="T1496" s="13"/>
      <c r="U1496" t="s">
        <v>6636</v>
      </c>
    </row>
    <row r="1497" spans="1:21" x14ac:dyDescent="0.25">
      <c r="A1497" t="s">
        <v>6614</v>
      </c>
      <c r="B1497" s="12"/>
      <c r="C1497" t="s">
        <v>7967</v>
      </c>
      <c r="D1497" s="11">
        <v>46194</v>
      </c>
      <c r="E1497" t="s">
        <v>7968</v>
      </c>
      <c r="F1497" t="s">
        <v>6617</v>
      </c>
      <c r="G1497" t="s">
        <v>6636</v>
      </c>
      <c r="H1497" t="s">
        <v>7624</v>
      </c>
      <c r="I1497" t="s">
        <v>6636</v>
      </c>
      <c r="J1497" t="s">
        <v>6636</v>
      </c>
      <c r="K1497" t="s">
        <v>6636</v>
      </c>
      <c r="L1497" t="s">
        <v>6636</v>
      </c>
      <c r="M1497" t="s">
        <v>7969</v>
      </c>
      <c r="N1497" t="s">
        <v>7001</v>
      </c>
      <c r="O1497" t="s">
        <v>7007</v>
      </c>
      <c r="P1497">
        <v>1336000</v>
      </c>
      <c r="Q1497" t="s">
        <v>6867</v>
      </c>
      <c r="R1497" t="s">
        <v>6779</v>
      </c>
      <c r="S1497" s="12">
        <v>1</v>
      </c>
      <c r="T1497" s="13"/>
      <c r="U1497" t="s">
        <v>6629</v>
      </c>
    </row>
    <row r="1498" spans="1:21" x14ac:dyDescent="0.25">
      <c r="A1498" t="s">
        <v>6614</v>
      </c>
      <c r="B1498" s="12"/>
      <c r="C1498" t="s">
        <v>7970</v>
      </c>
      <c r="D1498" s="11">
        <v>46194</v>
      </c>
      <c r="E1498" t="s">
        <v>7971</v>
      </c>
      <c r="F1498" t="s">
        <v>6617</v>
      </c>
      <c r="G1498" t="s">
        <v>6636</v>
      </c>
      <c r="H1498" t="s">
        <v>7624</v>
      </c>
      <c r="I1498" t="s">
        <v>6636</v>
      </c>
      <c r="J1498" t="s">
        <v>6636</v>
      </c>
      <c r="K1498" t="s">
        <v>6636</v>
      </c>
      <c r="L1498" t="s">
        <v>6636</v>
      </c>
      <c r="M1498" t="s">
        <v>7972</v>
      </c>
      <c r="N1498" t="s">
        <v>7001</v>
      </c>
      <c r="O1498" t="s">
        <v>7171</v>
      </c>
      <c r="P1498">
        <v>1190000</v>
      </c>
      <c r="Q1498" t="s">
        <v>6636</v>
      </c>
      <c r="R1498" t="s">
        <v>6636</v>
      </c>
      <c r="S1498" s="12">
        <v>1</v>
      </c>
      <c r="T1498" s="13"/>
      <c r="U1498" t="s">
        <v>6636</v>
      </c>
    </row>
    <row r="1499" spans="1:21" x14ac:dyDescent="0.25">
      <c r="A1499" t="s">
        <v>6614</v>
      </c>
      <c r="B1499" s="12"/>
      <c r="C1499" t="s">
        <v>7973</v>
      </c>
      <c r="D1499" s="11">
        <v>46194</v>
      </c>
      <c r="E1499" t="s">
        <v>7974</v>
      </c>
      <c r="F1499" t="s">
        <v>6617</v>
      </c>
      <c r="G1499" t="s">
        <v>6636</v>
      </c>
      <c r="H1499" t="s">
        <v>7624</v>
      </c>
      <c r="I1499" t="s">
        <v>6636</v>
      </c>
      <c r="J1499" t="s">
        <v>6636</v>
      </c>
      <c r="K1499" t="s">
        <v>6636</v>
      </c>
      <c r="L1499" t="s">
        <v>6636</v>
      </c>
      <c r="M1499" t="s">
        <v>7975</v>
      </c>
      <c r="N1499" t="s">
        <v>6761</v>
      </c>
      <c r="O1499" t="s">
        <v>6762</v>
      </c>
      <c r="P1499">
        <v>2160000</v>
      </c>
      <c r="Q1499" t="s">
        <v>6636</v>
      </c>
      <c r="R1499" t="s">
        <v>6636</v>
      </c>
      <c r="S1499" s="12">
        <v>1</v>
      </c>
      <c r="T1499" s="13"/>
      <c r="U1499" t="s">
        <v>6636</v>
      </c>
    </row>
    <row r="1500" spans="1:21" x14ac:dyDescent="0.25">
      <c r="A1500" t="s">
        <v>6614</v>
      </c>
      <c r="B1500" s="12"/>
      <c r="C1500" t="s">
        <v>7976</v>
      </c>
      <c r="D1500" s="11">
        <v>46194</v>
      </c>
      <c r="E1500" t="s">
        <v>7977</v>
      </c>
      <c r="F1500" t="s">
        <v>6617</v>
      </c>
      <c r="G1500" t="s">
        <v>6636</v>
      </c>
      <c r="H1500" t="s">
        <v>7624</v>
      </c>
      <c r="I1500" t="s">
        <v>6636</v>
      </c>
      <c r="J1500" t="s">
        <v>6636</v>
      </c>
      <c r="K1500" t="s">
        <v>6636</v>
      </c>
      <c r="L1500" t="s">
        <v>6636</v>
      </c>
      <c r="M1500" t="s">
        <v>7978</v>
      </c>
      <c r="N1500" t="s">
        <v>7366</v>
      </c>
      <c r="O1500" t="s">
        <v>7650</v>
      </c>
      <c r="P1500">
        <v>2965000</v>
      </c>
      <c r="Q1500" t="s">
        <v>6636</v>
      </c>
      <c r="R1500" t="s">
        <v>6636</v>
      </c>
      <c r="S1500" s="12">
        <v>1</v>
      </c>
      <c r="T1500" s="13"/>
      <c r="U1500" t="s">
        <v>6636</v>
      </c>
    </row>
    <row r="1501" spans="1:21" x14ac:dyDescent="0.25">
      <c r="A1501" t="s">
        <v>6614</v>
      </c>
      <c r="B1501" s="12"/>
      <c r="C1501" t="s">
        <v>7979</v>
      </c>
      <c r="D1501" s="11">
        <v>46194</v>
      </c>
      <c r="E1501" t="s">
        <v>7980</v>
      </c>
      <c r="F1501" t="s">
        <v>6617</v>
      </c>
      <c r="G1501" t="s">
        <v>6636</v>
      </c>
      <c r="H1501" t="s">
        <v>7624</v>
      </c>
      <c r="I1501" t="s">
        <v>6636</v>
      </c>
      <c r="J1501" t="s">
        <v>6636</v>
      </c>
      <c r="K1501" t="s">
        <v>6636</v>
      </c>
      <c r="L1501" t="s">
        <v>6636</v>
      </c>
      <c r="M1501" t="s">
        <v>7981</v>
      </c>
      <c r="N1501" t="s">
        <v>6761</v>
      </c>
      <c r="O1501" t="s">
        <v>6862</v>
      </c>
      <c r="P1501">
        <v>3770000</v>
      </c>
      <c r="Q1501" t="s">
        <v>6636</v>
      </c>
      <c r="R1501" t="s">
        <v>6636</v>
      </c>
      <c r="S1501" s="12">
        <v>1</v>
      </c>
      <c r="T1501" s="13"/>
      <c r="U1501" t="s">
        <v>6636</v>
      </c>
    </row>
    <row r="1502" spans="1:21" x14ac:dyDescent="0.25">
      <c r="A1502" t="s">
        <v>6614</v>
      </c>
      <c r="B1502" s="12"/>
      <c r="C1502" t="s">
        <v>7982</v>
      </c>
      <c r="D1502" s="11">
        <v>46194</v>
      </c>
      <c r="E1502" t="s">
        <v>7983</v>
      </c>
      <c r="F1502" t="s">
        <v>6617</v>
      </c>
      <c r="G1502" t="s">
        <v>6636</v>
      </c>
      <c r="H1502" t="s">
        <v>7624</v>
      </c>
      <c r="I1502" t="s">
        <v>6636</v>
      </c>
      <c r="J1502" t="s">
        <v>6636</v>
      </c>
      <c r="K1502" t="s">
        <v>6636</v>
      </c>
      <c r="L1502" t="s">
        <v>6636</v>
      </c>
      <c r="M1502" t="s">
        <v>7984</v>
      </c>
      <c r="N1502" t="s">
        <v>7001</v>
      </c>
      <c r="O1502" t="s">
        <v>7007</v>
      </c>
      <c r="P1502">
        <v>1123000</v>
      </c>
      <c r="Q1502" t="s">
        <v>6636</v>
      </c>
      <c r="R1502" t="s">
        <v>6636</v>
      </c>
      <c r="S1502" s="12">
        <v>1</v>
      </c>
      <c r="T1502" s="13"/>
      <c r="U1502" t="s">
        <v>6636</v>
      </c>
    </row>
    <row r="1503" spans="1:21" x14ac:dyDescent="0.25">
      <c r="A1503" t="s">
        <v>6614</v>
      </c>
      <c r="B1503" s="12"/>
      <c r="C1503" t="s">
        <v>7985</v>
      </c>
      <c r="D1503" s="11">
        <v>46194</v>
      </c>
      <c r="E1503" t="s">
        <v>7986</v>
      </c>
      <c r="F1503" t="s">
        <v>6617</v>
      </c>
      <c r="G1503" t="s">
        <v>6636</v>
      </c>
      <c r="H1503" t="s">
        <v>7624</v>
      </c>
      <c r="I1503" t="s">
        <v>6636</v>
      </c>
      <c r="J1503" t="s">
        <v>6636</v>
      </c>
      <c r="K1503" t="s">
        <v>6636</v>
      </c>
      <c r="L1503" t="s">
        <v>6636</v>
      </c>
      <c r="M1503" t="s">
        <v>7987</v>
      </c>
      <c r="N1503" t="s">
        <v>7001</v>
      </c>
      <c r="O1503" t="s">
        <v>7171</v>
      </c>
      <c r="P1503">
        <v>1278000</v>
      </c>
      <c r="Q1503" t="s">
        <v>6636</v>
      </c>
      <c r="R1503" t="s">
        <v>6636</v>
      </c>
      <c r="S1503" s="12">
        <v>1</v>
      </c>
      <c r="T1503" s="13"/>
      <c r="U1503" t="s">
        <v>6636</v>
      </c>
    </row>
    <row r="1504" spans="1:21" x14ac:dyDescent="0.25">
      <c r="A1504" t="s">
        <v>6614</v>
      </c>
      <c r="B1504" s="12"/>
      <c r="C1504" t="s">
        <v>7988</v>
      </c>
      <c r="D1504" s="11">
        <v>46194</v>
      </c>
      <c r="E1504" t="s">
        <v>7989</v>
      </c>
      <c r="F1504" t="s">
        <v>6617</v>
      </c>
      <c r="G1504" t="s">
        <v>6636</v>
      </c>
      <c r="H1504" t="s">
        <v>7624</v>
      </c>
      <c r="I1504" t="s">
        <v>6636</v>
      </c>
      <c r="J1504" t="s">
        <v>6636</v>
      </c>
      <c r="K1504" t="s">
        <v>6636</v>
      </c>
      <c r="L1504" t="s">
        <v>6636</v>
      </c>
      <c r="M1504" t="s">
        <v>7990</v>
      </c>
      <c r="N1504" t="s">
        <v>7001</v>
      </c>
      <c r="O1504" t="s">
        <v>7002</v>
      </c>
      <c r="P1504">
        <v>1618000</v>
      </c>
      <c r="Q1504" t="s">
        <v>6636</v>
      </c>
      <c r="R1504" t="s">
        <v>6636</v>
      </c>
      <c r="S1504" s="12">
        <v>1</v>
      </c>
      <c r="T1504" s="13"/>
      <c r="U1504" t="s">
        <v>6636</v>
      </c>
    </row>
    <row r="1505" spans="1:21" x14ac:dyDescent="0.25">
      <c r="A1505" t="s">
        <v>6614</v>
      </c>
      <c r="B1505" s="12"/>
      <c r="C1505" t="s">
        <v>7991</v>
      </c>
      <c r="D1505" s="11">
        <v>46194</v>
      </c>
      <c r="E1505" t="s">
        <v>7992</v>
      </c>
      <c r="F1505" t="s">
        <v>6617</v>
      </c>
      <c r="G1505" t="s">
        <v>6636</v>
      </c>
      <c r="H1505" t="s">
        <v>7624</v>
      </c>
      <c r="I1505" t="s">
        <v>6636</v>
      </c>
      <c r="J1505" t="s">
        <v>6636</v>
      </c>
      <c r="K1505" t="s">
        <v>6636</v>
      </c>
      <c r="L1505" t="s">
        <v>6636</v>
      </c>
      <c r="M1505" t="s">
        <v>6636</v>
      </c>
      <c r="N1505" t="s">
        <v>6636</v>
      </c>
      <c r="O1505" t="s">
        <v>6636</v>
      </c>
      <c r="P1505">
        <v>2950000</v>
      </c>
      <c r="Q1505" t="s">
        <v>6636</v>
      </c>
      <c r="R1505" t="s">
        <v>6636</v>
      </c>
      <c r="S1505" s="12">
        <v>1</v>
      </c>
      <c r="T1505" s="13"/>
      <c r="U1505" t="s">
        <v>6636</v>
      </c>
    </row>
    <row r="1506" spans="1:21" x14ac:dyDescent="0.25">
      <c r="A1506" t="s">
        <v>6614</v>
      </c>
      <c r="B1506" s="12"/>
      <c r="C1506" t="s">
        <v>7993</v>
      </c>
      <c r="D1506" s="11">
        <v>46194</v>
      </c>
      <c r="E1506" t="s">
        <v>7994</v>
      </c>
      <c r="F1506" t="s">
        <v>6617</v>
      </c>
      <c r="G1506" t="s">
        <v>6636</v>
      </c>
      <c r="H1506" t="s">
        <v>7624</v>
      </c>
      <c r="I1506" t="s">
        <v>6636</v>
      </c>
      <c r="J1506" t="s">
        <v>6636</v>
      </c>
      <c r="K1506" t="s">
        <v>6636</v>
      </c>
      <c r="L1506" t="s">
        <v>6636</v>
      </c>
      <c r="M1506" t="s">
        <v>6636</v>
      </c>
      <c r="N1506" t="s">
        <v>6636</v>
      </c>
      <c r="O1506" t="s">
        <v>6636</v>
      </c>
      <c r="P1506">
        <v>2410000</v>
      </c>
      <c r="Q1506" t="s">
        <v>6636</v>
      </c>
      <c r="R1506" t="s">
        <v>6636</v>
      </c>
      <c r="S1506" s="12">
        <v>1</v>
      </c>
      <c r="T1506" s="13"/>
      <c r="U1506" t="s">
        <v>6636</v>
      </c>
    </row>
    <row r="1507" spans="1:21" x14ac:dyDescent="0.25">
      <c r="A1507" t="s">
        <v>6614</v>
      </c>
      <c r="B1507" s="12"/>
      <c r="C1507" t="s">
        <v>7995</v>
      </c>
      <c r="D1507" s="11">
        <v>46194</v>
      </c>
      <c r="E1507" t="s">
        <v>7996</v>
      </c>
      <c r="F1507" t="s">
        <v>6617</v>
      </c>
      <c r="G1507" t="s">
        <v>6636</v>
      </c>
      <c r="H1507" t="s">
        <v>7624</v>
      </c>
      <c r="I1507" t="s">
        <v>6636</v>
      </c>
      <c r="J1507" t="s">
        <v>6636</v>
      </c>
      <c r="K1507" t="s">
        <v>6636</v>
      </c>
      <c r="L1507" t="s">
        <v>6636</v>
      </c>
      <c r="M1507" t="s">
        <v>6636</v>
      </c>
      <c r="N1507" t="s">
        <v>6636</v>
      </c>
      <c r="O1507" t="s">
        <v>6636</v>
      </c>
      <c r="P1507">
        <v>2488000</v>
      </c>
      <c r="Q1507" t="s">
        <v>6636</v>
      </c>
      <c r="R1507" t="s">
        <v>6636</v>
      </c>
      <c r="S1507" s="12">
        <v>1</v>
      </c>
      <c r="T1507" s="13"/>
      <c r="U1507" t="s">
        <v>6636</v>
      </c>
    </row>
    <row r="1508" spans="1:21" x14ac:dyDescent="0.25">
      <c r="A1508" t="s">
        <v>6614</v>
      </c>
      <c r="B1508" s="12"/>
      <c r="C1508" t="s">
        <v>7997</v>
      </c>
      <c r="D1508" s="11">
        <v>46194</v>
      </c>
      <c r="E1508" t="s">
        <v>7998</v>
      </c>
      <c r="F1508" t="s">
        <v>6617</v>
      </c>
      <c r="G1508" t="s">
        <v>6636</v>
      </c>
      <c r="H1508" t="s">
        <v>7624</v>
      </c>
      <c r="I1508" t="s">
        <v>6636</v>
      </c>
      <c r="J1508" t="s">
        <v>6636</v>
      </c>
      <c r="K1508" t="s">
        <v>6636</v>
      </c>
      <c r="L1508" t="s">
        <v>6636</v>
      </c>
      <c r="M1508" t="s">
        <v>7999</v>
      </c>
      <c r="N1508" t="s">
        <v>7001</v>
      </c>
      <c r="O1508" t="s">
        <v>7176</v>
      </c>
      <c r="P1508">
        <v>1477000</v>
      </c>
      <c r="Q1508" t="s">
        <v>6636</v>
      </c>
      <c r="R1508" t="s">
        <v>6636</v>
      </c>
      <c r="S1508" s="12">
        <v>1</v>
      </c>
      <c r="T1508" s="13"/>
      <c r="U1508" t="s">
        <v>6636</v>
      </c>
    </row>
    <row r="1509" spans="1:21" x14ac:dyDescent="0.25">
      <c r="A1509" t="s">
        <v>6614</v>
      </c>
      <c r="B1509" s="12"/>
      <c r="C1509" t="s">
        <v>8000</v>
      </c>
      <c r="D1509" s="11">
        <v>46194</v>
      </c>
      <c r="E1509" t="s">
        <v>8001</v>
      </c>
      <c r="F1509" t="s">
        <v>6617</v>
      </c>
      <c r="G1509" t="s">
        <v>6636</v>
      </c>
      <c r="H1509" t="s">
        <v>7624</v>
      </c>
      <c r="I1509" t="s">
        <v>6636</v>
      </c>
      <c r="J1509" t="s">
        <v>6636</v>
      </c>
      <c r="K1509" t="s">
        <v>6636</v>
      </c>
      <c r="L1509" t="s">
        <v>6636</v>
      </c>
      <c r="M1509" t="s">
        <v>8002</v>
      </c>
      <c r="N1509" t="s">
        <v>7366</v>
      </c>
      <c r="O1509" t="s">
        <v>7650</v>
      </c>
      <c r="P1509">
        <v>2950000</v>
      </c>
      <c r="Q1509" t="s">
        <v>6636</v>
      </c>
      <c r="R1509" t="s">
        <v>6636</v>
      </c>
      <c r="S1509" s="12">
        <v>1</v>
      </c>
      <c r="T1509" s="13"/>
      <c r="U1509" t="s">
        <v>6636</v>
      </c>
    </row>
    <row r="1510" spans="1:21" x14ac:dyDescent="0.25">
      <c r="A1510" t="s">
        <v>6614</v>
      </c>
      <c r="B1510" s="12"/>
      <c r="C1510" t="s">
        <v>8003</v>
      </c>
      <c r="D1510" s="11">
        <v>46194</v>
      </c>
      <c r="E1510" t="s">
        <v>8004</v>
      </c>
      <c r="F1510" t="s">
        <v>6617</v>
      </c>
      <c r="G1510" t="s">
        <v>6636</v>
      </c>
      <c r="H1510" t="s">
        <v>7624</v>
      </c>
      <c r="I1510" t="s">
        <v>6636</v>
      </c>
      <c r="J1510" t="s">
        <v>6636</v>
      </c>
      <c r="K1510" t="s">
        <v>6636</v>
      </c>
      <c r="L1510" t="s">
        <v>6636</v>
      </c>
      <c r="M1510" t="s">
        <v>6636</v>
      </c>
      <c r="N1510" t="s">
        <v>6636</v>
      </c>
      <c r="O1510" t="s">
        <v>6636</v>
      </c>
      <c r="P1510">
        <v>3253750</v>
      </c>
      <c r="Q1510" t="s">
        <v>6636</v>
      </c>
      <c r="R1510" t="s">
        <v>6636</v>
      </c>
      <c r="S1510" s="12">
        <v>1</v>
      </c>
      <c r="T1510" s="13"/>
      <c r="U1510" t="s">
        <v>6636</v>
      </c>
    </row>
    <row r="1511" spans="1:21" x14ac:dyDescent="0.25">
      <c r="A1511" t="s">
        <v>6614</v>
      </c>
      <c r="B1511" s="12"/>
      <c r="C1511" t="s">
        <v>8005</v>
      </c>
      <c r="D1511" s="11">
        <v>46194</v>
      </c>
      <c r="E1511" t="s">
        <v>8006</v>
      </c>
      <c r="F1511" t="s">
        <v>6617</v>
      </c>
      <c r="G1511" t="s">
        <v>6636</v>
      </c>
      <c r="H1511" t="s">
        <v>7624</v>
      </c>
      <c r="I1511" t="s">
        <v>6636</v>
      </c>
      <c r="J1511" t="s">
        <v>6636</v>
      </c>
      <c r="K1511" t="s">
        <v>6636</v>
      </c>
      <c r="L1511" t="s">
        <v>6636</v>
      </c>
      <c r="M1511" t="s">
        <v>8007</v>
      </c>
      <c r="N1511" t="s">
        <v>6761</v>
      </c>
      <c r="O1511" t="s">
        <v>6862</v>
      </c>
      <c r="P1511">
        <v>3860000</v>
      </c>
      <c r="Q1511" t="s">
        <v>6636</v>
      </c>
      <c r="R1511" t="s">
        <v>6636</v>
      </c>
      <c r="S1511" s="12">
        <v>1</v>
      </c>
      <c r="T1511" s="13"/>
      <c r="U1511" t="s">
        <v>6636</v>
      </c>
    </row>
    <row r="1512" spans="1:21" x14ac:dyDescent="0.25">
      <c r="A1512" t="s">
        <v>6614</v>
      </c>
      <c r="B1512" s="12"/>
      <c r="C1512" t="s">
        <v>8008</v>
      </c>
      <c r="D1512" s="11">
        <v>46194</v>
      </c>
      <c r="E1512" t="s">
        <v>8009</v>
      </c>
      <c r="F1512" t="s">
        <v>6617</v>
      </c>
      <c r="G1512" t="s">
        <v>6636</v>
      </c>
      <c r="H1512" t="s">
        <v>7624</v>
      </c>
      <c r="I1512" t="s">
        <v>6636</v>
      </c>
      <c r="J1512" t="s">
        <v>6636</v>
      </c>
      <c r="K1512" t="s">
        <v>6636</v>
      </c>
      <c r="L1512" t="s">
        <v>6636</v>
      </c>
      <c r="M1512" t="s">
        <v>8010</v>
      </c>
      <c r="N1512" t="s">
        <v>7366</v>
      </c>
      <c r="O1512" t="s">
        <v>7650</v>
      </c>
      <c r="P1512">
        <v>2683000</v>
      </c>
      <c r="Q1512" t="s">
        <v>6636</v>
      </c>
      <c r="R1512" t="s">
        <v>6636</v>
      </c>
      <c r="S1512" s="12">
        <v>1</v>
      </c>
      <c r="T1512" s="13"/>
      <c r="U1512" t="s">
        <v>6636</v>
      </c>
    </row>
    <row r="1513" spans="1:21" x14ac:dyDescent="0.25">
      <c r="A1513" t="s">
        <v>6614</v>
      </c>
      <c r="B1513" s="12"/>
      <c r="C1513" t="s">
        <v>8011</v>
      </c>
      <c r="D1513" s="11">
        <v>46194</v>
      </c>
      <c r="E1513" t="s">
        <v>8012</v>
      </c>
      <c r="F1513" t="s">
        <v>6617</v>
      </c>
      <c r="G1513" t="s">
        <v>6636</v>
      </c>
      <c r="H1513" t="s">
        <v>7624</v>
      </c>
      <c r="I1513" t="s">
        <v>6636</v>
      </c>
      <c r="J1513" t="s">
        <v>6636</v>
      </c>
      <c r="K1513" t="s">
        <v>6636</v>
      </c>
      <c r="L1513" t="s">
        <v>6636</v>
      </c>
      <c r="M1513" t="s">
        <v>8013</v>
      </c>
      <c r="N1513" t="s">
        <v>7366</v>
      </c>
      <c r="O1513" t="s">
        <v>7650</v>
      </c>
      <c r="P1513">
        <v>2990000</v>
      </c>
      <c r="Q1513" t="s">
        <v>6636</v>
      </c>
      <c r="R1513" t="s">
        <v>6636</v>
      </c>
      <c r="S1513" s="12">
        <v>1</v>
      </c>
      <c r="T1513" s="13"/>
      <c r="U1513" t="s">
        <v>6636</v>
      </c>
    </row>
    <row r="1514" spans="1:21" x14ac:dyDescent="0.25">
      <c r="A1514" t="s">
        <v>6614</v>
      </c>
      <c r="B1514" s="12"/>
      <c r="C1514" t="s">
        <v>8014</v>
      </c>
      <c r="D1514" s="11">
        <v>46194</v>
      </c>
      <c r="E1514" t="s">
        <v>8015</v>
      </c>
      <c r="F1514" t="s">
        <v>6617</v>
      </c>
      <c r="G1514" t="s">
        <v>6636</v>
      </c>
      <c r="H1514" t="s">
        <v>7624</v>
      </c>
      <c r="I1514" t="s">
        <v>6636</v>
      </c>
      <c r="J1514" t="s">
        <v>6636</v>
      </c>
      <c r="K1514" t="s">
        <v>6636</v>
      </c>
      <c r="L1514" t="s">
        <v>6636</v>
      </c>
      <c r="M1514" t="s">
        <v>8016</v>
      </c>
      <c r="N1514" t="s">
        <v>7001</v>
      </c>
      <c r="O1514" t="s">
        <v>7007</v>
      </c>
      <c r="P1514">
        <v>1632000</v>
      </c>
      <c r="Q1514" t="s">
        <v>6636</v>
      </c>
      <c r="R1514" t="s">
        <v>6636</v>
      </c>
      <c r="S1514" s="12">
        <v>1</v>
      </c>
      <c r="T1514" s="13"/>
      <c r="U1514" t="s">
        <v>6636</v>
      </c>
    </row>
    <row r="1515" spans="1:21" x14ac:dyDescent="0.25">
      <c r="A1515" t="s">
        <v>6614</v>
      </c>
      <c r="B1515" s="12"/>
      <c r="C1515" t="s">
        <v>8017</v>
      </c>
      <c r="D1515" s="11">
        <v>46194</v>
      </c>
      <c r="E1515" t="s">
        <v>8018</v>
      </c>
      <c r="F1515" t="s">
        <v>6617</v>
      </c>
      <c r="G1515" t="s">
        <v>6636</v>
      </c>
      <c r="H1515" t="s">
        <v>7624</v>
      </c>
      <c r="I1515" t="s">
        <v>6636</v>
      </c>
      <c r="J1515" t="s">
        <v>6636</v>
      </c>
      <c r="K1515" t="s">
        <v>6636</v>
      </c>
      <c r="L1515" t="s">
        <v>6636</v>
      </c>
      <c r="M1515" t="s">
        <v>8019</v>
      </c>
      <c r="N1515" t="s">
        <v>7366</v>
      </c>
      <c r="O1515" t="s">
        <v>8020</v>
      </c>
      <c r="P1515">
        <v>2255000</v>
      </c>
      <c r="Q1515" t="s">
        <v>6636</v>
      </c>
      <c r="R1515" t="s">
        <v>6636</v>
      </c>
      <c r="S1515" s="12">
        <v>1</v>
      </c>
      <c r="T1515" s="13"/>
      <c r="U1515" t="s">
        <v>6636</v>
      </c>
    </row>
    <row r="1516" spans="1:21" x14ac:dyDescent="0.25">
      <c r="A1516" t="s">
        <v>6614</v>
      </c>
      <c r="B1516" s="12"/>
      <c r="C1516" t="s">
        <v>8021</v>
      </c>
      <c r="D1516" s="11">
        <v>46195</v>
      </c>
      <c r="E1516" t="s">
        <v>8022</v>
      </c>
      <c r="F1516" t="s">
        <v>6617</v>
      </c>
      <c r="G1516" t="s">
        <v>6636</v>
      </c>
      <c r="H1516" t="s">
        <v>7624</v>
      </c>
      <c r="I1516" t="s">
        <v>6636</v>
      </c>
      <c r="J1516" t="s">
        <v>6636</v>
      </c>
      <c r="K1516" t="s">
        <v>6636</v>
      </c>
      <c r="L1516" t="s">
        <v>6636</v>
      </c>
      <c r="M1516" t="s">
        <v>8023</v>
      </c>
      <c r="N1516" t="s">
        <v>7001</v>
      </c>
      <c r="O1516" t="s">
        <v>7007</v>
      </c>
      <c r="P1516">
        <v>1066000</v>
      </c>
      <c r="Q1516" t="s">
        <v>6636</v>
      </c>
      <c r="R1516" t="s">
        <v>6636</v>
      </c>
      <c r="S1516" s="12">
        <v>1</v>
      </c>
      <c r="T1516" s="13"/>
      <c r="U1516" t="s">
        <v>6636</v>
      </c>
    </row>
    <row r="1517" spans="1:21" x14ac:dyDescent="0.25">
      <c r="A1517" t="s">
        <v>6614</v>
      </c>
      <c r="B1517" s="12"/>
      <c r="C1517" t="s">
        <v>8024</v>
      </c>
      <c r="D1517" s="11">
        <v>46195</v>
      </c>
      <c r="E1517" t="s">
        <v>8025</v>
      </c>
      <c r="F1517" t="s">
        <v>6617</v>
      </c>
      <c r="G1517" t="s">
        <v>6636</v>
      </c>
      <c r="H1517" t="s">
        <v>7624</v>
      </c>
      <c r="I1517" t="s">
        <v>6636</v>
      </c>
      <c r="J1517" t="s">
        <v>6636</v>
      </c>
      <c r="K1517" t="s">
        <v>6636</v>
      </c>
      <c r="L1517" t="s">
        <v>6636</v>
      </c>
      <c r="M1517" t="s">
        <v>8026</v>
      </c>
      <c r="N1517" t="s">
        <v>7366</v>
      </c>
      <c r="O1517" t="s">
        <v>7626</v>
      </c>
      <c r="P1517">
        <v>2560000</v>
      </c>
      <c r="Q1517" t="s">
        <v>6636</v>
      </c>
      <c r="R1517" t="s">
        <v>6636</v>
      </c>
      <c r="S1517" s="12">
        <v>1</v>
      </c>
      <c r="T1517" s="13"/>
      <c r="U1517" t="s">
        <v>6636</v>
      </c>
    </row>
    <row r="1518" spans="1:21" x14ac:dyDescent="0.25">
      <c r="A1518" t="s">
        <v>6614</v>
      </c>
      <c r="B1518" s="12"/>
      <c r="C1518" t="s">
        <v>8027</v>
      </c>
      <c r="D1518" s="11">
        <v>46195</v>
      </c>
      <c r="E1518" t="s">
        <v>8028</v>
      </c>
      <c r="F1518" t="s">
        <v>6617</v>
      </c>
      <c r="G1518" t="s">
        <v>6636</v>
      </c>
      <c r="H1518" t="s">
        <v>7624</v>
      </c>
      <c r="I1518" t="s">
        <v>6636</v>
      </c>
      <c r="J1518" t="s">
        <v>6636</v>
      </c>
      <c r="K1518" t="s">
        <v>6636</v>
      </c>
      <c r="L1518" t="s">
        <v>6636</v>
      </c>
      <c r="M1518" t="s">
        <v>8029</v>
      </c>
      <c r="N1518" t="s">
        <v>7001</v>
      </c>
      <c r="O1518" t="s">
        <v>7007</v>
      </c>
      <c r="P1518">
        <v>1179000</v>
      </c>
      <c r="Q1518" t="s">
        <v>6636</v>
      </c>
      <c r="R1518" t="s">
        <v>6636</v>
      </c>
      <c r="S1518" s="12">
        <v>1</v>
      </c>
      <c r="T1518" s="13"/>
      <c r="U1518" t="s">
        <v>6636</v>
      </c>
    </row>
    <row r="1519" spans="1:21" x14ac:dyDescent="0.25">
      <c r="A1519" t="s">
        <v>6614</v>
      </c>
      <c r="B1519" s="12"/>
      <c r="C1519" t="s">
        <v>8030</v>
      </c>
      <c r="D1519" s="11">
        <v>46195</v>
      </c>
      <c r="E1519" t="s">
        <v>8031</v>
      </c>
      <c r="F1519" t="s">
        <v>6617</v>
      </c>
      <c r="G1519" t="s">
        <v>6636</v>
      </c>
      <c r="H1519" t="s">
        <v>7624</v>
      </c>
      <c r="I1519" t="s">
        <v>6636</v>
      </c>
      <c r="J1519" t="s">
        <v>6636</v>
      </c>
      <c r="K1519" t="s">
        <v>6636</v>
      </c>
      <c r="L1519" t="s">
        <v>6636</v>
      </c>
      <c r="M1519" t="s">
        <v>8032</v>
      </c>
      <c r="N1519" t="s">
        <v>7001</v>
      </c>
      <c r="O1519" t="s">
        <v>7171</v>
      </c>
      <c r="P1519">
        <v>1170000</v>
      </c>
      <c r="Q1519" t="s">
        <v>6636</v>
      </c>
      <c r="R1519" t="s">
        <v>6636</v>
      </c>
      <c r="S1519" s="12">
        <v>1</v>
      </c>
      <c r="T1519" s="13"/>
      <c r="U1519" t="s">
        <v>6636</v>
      </c>
    </row>
    <row r="1520" spans="1:21" x14ac:dyDescent="0.25">
      <c r="A1520" t="s">
        <v>6614</v>
      </c>
      <c r="B1520" s="12"/>
      <c r="C1520" t="s">
        <v>8033</v>
      </c>
      <c r="D1520" s="11">
        <v>46195</v>
      </c>
      <c r="E1520" t="s">
        <v>8034</v>
      </c>
      <c r="F1520" t="s">
        <v>6617</v>
      </c>
      <c r="G1520" t="s">
        <v>6636</v>
      </c>
      <c r="H1520" t="s">
        <v>7624</v>
      </c>
      <c r="I1520" t="s">
        <v>6636</v>
      </c>
      <c r="J1520" t="s">
        <v>6636</v>
      </c>
      <c r="K1520" t="s">
        <v>6636</v>
      </c>
      <c r="L1520" t="s">
        <v>6636</v>
      </c>
      <c r="M1520" t="s">
        <v>8035</v>
      </c>
      <c r="N1520" t="s">
        <v>7366</v>
      </c>
      <c r="O1520" t="s">
        <v>7650</v>
      </c>
      <c r="P1520">
        <v>3335250</v>
      </c>
      <c r="Q1520" t="s">
        <v>6636</v>
      </c>
      <c r="R1520" t="s">
        <v>6636</v>
      </c>
      <c r="S1520" s="12">
        <v>1</v>
      </c>
      <c r="T1520" s="13"/>
      <c r="U1520" t="s">
        <v>6636</v>
      </c>
    </row>
    <row r="1521" spans="1:21" x14ac:dyDescent="0.25">
      <c r="A1521" t="s">
        <v>6614</v>
      </c>
      <c r="B1521" s="12"/>
      <c r="C1521" t="s">
        <v>8036</v>
      </c>
      <c r="D1521" s="11">
        <v>46195</v>
      </c>
      <c r="E1521" t="s">
        <v>8037</v>
      </c>
      <c r="F1521" t="s">
        <v>6617</v>
      </c>
      <c r="G1521" t="s">
        <v>6636</v>
      </c>
      <c r="H1521" t="s">
        <v>7624</v>
      </c>
      <c r="I1521" t="s">
        <v>6636</v>
      </c>
      <c r="J1521" t="s">
        <v>6636</v>
      </c>
      <c r="K1521" t="s">
        <v>6636</v>
      </c>
      <c r="L1521" t="s">
        <v>6636</v>
      </c>
      <c r="M1521" t="s">
        <v>6636</v>
      </c>
      <c r="N1521" t="s">
        <v>6636</v>
      </c>
      <c r="O1521" t="s">
        <v>6636</v>
      </c>
      <c r="P1521">
        <v>2720000</v>
      </c>
      <c r="Q1521" t="s">
        <v>6636</v>
      </c>
      <c r="R1521" t="s">
        <v>6636</v>
      </c>
      <c r="S1521" s="12">
        <v>1</v>
      </c>
      <c r="T1521" s="13"/>
      <c r="U1521" t="s">
        <v>6636</v>
      </c>
    </row>
    <row r="1522" spans="1:21" x14ac:dyDescent="0.25">
      <c r="A1522" t="s">
        <v>6614</v>
      </c>
      <c r="B1522" s="12"/>
      <c r="C1522" t="s">
        <v>8038</v>
      </c>
      <c r="D1522" s="11">
        <v>46195</v>
      </c>
      <c r="E1522" t="s">
        <v>8039</v>
      </c>
      <c r="F1522" t="s">
        <v>6617</v>
      </c>
      <c r="G1522" t="s">
        <v>6636</v>
      </c>
      <c r="H1522" t="s">
        <v>7624</v>
      </c>
      <c r="I1522" t="s">
        <v>6636</v>
      </c>
      <c r="J1522" t="s">
        <v>6636</v>
      </c>
      <c r="K1522" t="s">
        <v>6636</v>
      </c>
      <c r="L1522" t="s">
        <v>6636</v>
      </c>
      <c r="M1522" t="s">
        <v>8040</v>
      </c>
      <c r="N1522" t="s">
        <v>7366</v>
      </c>
      <c r="O1522" t="s">
        <v>7626</v>
      </c>
      <c r="P1522">
        <v>2450000</v>
      </c>
      <c r="Q1522" t="s">
        <v>6636</v>
      </c>
      <c r="R1522" t="s">
        <v>6636</v>
      </c>
      <c r="S1522" s="12">
        <v>1</v>
      </c>
      <c r="T1522" s="13"/>
      <c r="U1522" t="s">
        <v>6636</v>
      </c>
    </row>
    <row r="1523" spans="1:21" x14ac:dyDescent="0.25">
      <c r="A1523" t="s">
        <v>6614</v>
      </c>
      <c r="B1523" s="12"/>
      <c r="C1523" t="s">
        <v>8041</v>
      </c>
      <c r="D1523" s="11">
        <v>46196</v>
      </c>
      <c r="E1523" t="s">
        <v>8042</v>
      </c>
      <c r="F1523" t="s">
        <v>6617</v>
      </c>
      <c r="G1523" t="s">
        <v>6636</v>
      </c>
      <c r="H1523" t="s">
        <v>7624</v>
      </c>
      <c r="I1523" t="s">
        <v>6636</v>
      </c>
      <c r="J1523" t="s">
        <v>6636</v>
      </c>
      <c r="K1523" t="s">
        <v>6636</v>
      </c>
      <c r="L1523" t="s">
        <v>6636</v>
      </c>
      <c r="M1523" t="s">
        <v>8043</v>
      </c>
      <c r="N1523" t="s">
        <v>7366</v>
      </c>
      <c r="O1523" t="s">
        <v>7650</v>
      </c>
      <c r="P1523">
        <v>2736000</v>
      </c>
      <c r="Q1523" t="s">
        <v>6636</v>
      </c>
      <c r="R1523" t="s">
        <v>6636</v>
      </c>
      <c r="S1523" s="12">
        <v>1</v>
      </c>
      <c r="T1523" s="13"/>
      <c r="U1523" t="s">
        <v>6636</v>
      </c>
    </row>
    <row r="1524" spans="1:21" x14ac:dyDescent="0.25">
      <c r="A1524" t="s">
        <v>6614</v>
      </c>
      <c r="B1524" s="12"/>
      <c r="C1524" t="s">
        <v>8044</v>
      </c>
      <c r="D1524" s="11">
        <v>46196</v>
      </c>
      <c r="E1524" t="s">
        <v>8045</v>
      </c>
      <c r="F1524" t="s">
        <v>6617</v>
      </c>
      <c r="G1524" t="s">
        <v>6636</v>
      </c>
      <c r="H1524" t="s">
        <v>7624</v>
      </c>
      <c r="I1524" t="s">
        <v>6636</v>
      </c>
      <c r="J1524" t="s">
        <v>6636</v>
      </c>
      <c r="K1524" t="s">
        <v>6636</v>
      </c>
      <c r="L1524" t="s">
        <v>6636</v>
      </c>
      <c r="M1524" t="s">
        <v>8046</v>
      </c>
      <c r="N1524" t="s">
        <v>7506</v>
      </c>
      <c r="O1524" t="s">
        <v>7539</v>
      </c>
      <c r="P1524">
        <v>2900000</v>
      </c>
      <c r="Q1524" t="s">
        <v>6636</v>
      </c>
      <c r="R1524" t="s">
        <v>6636</v>
      </c>
      <c r="S1524" s="12">
        <v>1</v>
      </c>
      <c r="T1524" s="13"/>
      <c r="U1524" t="s">
        <v>6636</v>
      </c>
    </row>
    <row r="1525" spans="1:21" x14ac:dyDescent="0.25">
      <c r="A1525" t="s">
        <v>6614</v>
      </c>
      <c r="B1525" s="12"/>
      <c r="C1525" t="s">
        <v>8047</v>
      </c>
      <c r="D1525" s="11">
        <v>46198</v>
      </c>
      <c r="E1525" t="s">
        <v>8048</v>
      </c>
      <c r="F1525" t="s">
        <v>6617</v>
      </c>
      <c r="G1525" t="s">
        <v>6636</v>
      </c>
      <c r="H1525" t="s">
        <v>7624</v>
      </c>
      <c r="I1525" t="s">
        <v>6636</v>
      </c>
      <c r="J1525" t="s">
        <v>6636</v>
      </c>
      <c r="K1525" t="s">
        <v>6636</v>
      </c>
      <c r="L1525" t="s">
        <v>6636</v>
      </c>
      <c r="M1525" t="s">
        <v>8049</v>
      </c>
      <c r="N1525" t="s">
        <v>7001</v>
      </c>
      <c r="O1525" t="s">
        <v>7007</v>
      </c>
      <c r="P1525">
        <v>849000</v>
      </c>
      <c r="Q1525" t="s">
        <v>6636</v>
      </c>
      <c r="R1525" t="s">
        <v>6636</v>
      </c>
      <c r="S1525" s="12">
        <v>1</v>
      </c>
      <c r="T1525" s="13"/>
      <c r="U1525" t="s">
        <v>6636</v>
      </c>
    </row>
    <row r="1526" spans="1:21" x14ac:dyDescent="0.25">
      <c r="A1526" t="s">
        <v>6614</v>
      </c>
      <c r="B1526" s="12"/>
      <c r="C1526" t="s">
        <v>8050</v>
      </c>
      <c r="D1526" s="11">
        <v>46198</v>
      </c>
      <c r="E1526" t="s">
        <v>8051</v>
      </c>
      <c r="F1526" t="s">
        <v>6617</v>
      </c>
      <c r="G1526" t="s">
        <v>6636</v>
      </c>
      <c r="H1526" t="s">
        <v>7624</v>
      </c>
      <c r="I1526" t="s">
        <v>6636</v>
      </c>
      <c r="J1526" t="s">
        <v>6636</v>
      </c>
      <c r="K1526" t="s">
        <v>6636</v>
      </c>
      <c r="L1526" t="s">
        <v>6636</v>
      </c>
      <c r="M1526" t="s">
        <v>8052</v>
      </c>
      <c r="N1526" t="s">
        <v>7001</v>
      </c>
      <c r="O1526" t="s">
        <v>7007</v>
      </c>
      <c r="P1526">
        <v>1261000</v>
      </c>
      <c r="Q1526" t="s">
        <v>6636</v>
      </c>
      <c r="R1526" t="s">
        <v>6636</v>
      </c>
      <c r="S1526" s="12">
        <v>1</v>
      </c>
      <c r="T1526" s="13"/>
      <c r="U1526" t="s">
        <v>6636</v>
      </c>
    </row>
    <row r="1527" spans="1:21" x14ac:dyDescent="0.25">
      <c r="A1527" t="s">
        <v>6614</v>
      </c>
      <c r="B1527" s="12"/>
      <c r="C1527" t="s">
        <v>8053</v>
      </c>
      <c r="D1527" s="11">
        <v>46198</v>
      </c>
      <c r="E1527" t="s">
        <v>8054</v>
      </c>
      <c r="F1527" t="s">
        <v>6617</v>
      </c>
      <c r="G1527" t="s">
        <v>6636</v>
      </c>
      <c r="H1527" t="s">
        <v>7624</v>
      </c>
      <c r="I1527" t="s">
        <v>6636</v>
      </c>
      <c r="J1527" t="s">
        <v>6636</v>
      </c>
      <c r="K1527" t="s">
        <v>6636</v>
      </c>
      <c r="L1527" t="s">
        <v>6636</v>
      </c>
      <c r="M1527" t="s">
        <v>8055</v>
      </c>
      <c r="N1527" t="s">
        <v>7506</v>
      </c>
      <c r="O1527" t="s">
        <v>7539</v>
      </c>
      <c r="P1527">
        <v>2738990</v>
      </c>
      <c r="Q1527" t="s">
        <v>6636</v>
      </c>
      <c r="R1527" t="s">
        <v>6636</v>
      </c>
      <c r="S1527" s="12">
        <v>1</v>
      </c>
      <c r="T1527" s="13"/>
      <c r="U1527" t="s">
        <v>6636</v>
      </c>
    </row>
    <row r="1528" spans="1:21" x14ac:dyDescent="0.25">
      <c r="A1528" t="s">
        <v>6614</v>
      </c>
      <c r="B1528" s="12"/>
      <c r="C1528" t="s">
        <v>8056</v>
      </c>
      <c r="D1528" s="11">
        <v>46199</v>
      </c>
      <c r="E1528" t="s">
        <v>8057</v>
      </c>
      <c r="F1528" t="s">
        <v>6617</v>
      </c>
      <c r="G1528" t="s">
        <v>6636</v>
      </c>
      <c r="H1528" t="s">
        <v>7624</v>
      </c>
      <c r="I1528" t="s">
        <v>6636</v>
      </c>
      <c r="J1528" t="s">
        <v>6636</v>
      </c>
      <c r="K1528" t="s">
        <v>6636</v>
      </c>
      <c r="L1528" t="s">
        <v>6636</v>
      </c>
      <c r="M1528" t="s">
        <v>8058</v>
      </c>
      <c r="N1528" t="s">
        <v>7218</v>
      </c>
      <c r="O1528" t="s">
        <v>8059</v>
      </c>
      <c r="P1528">
        <v>1600000</v>
      </c>
      <c r="Q1528" t="s">
        <v>6636</v>
      </c>
      <c r="R1528" t="s">
        <v>6636</v>
      </c>
      <c r="S1528" s="12">
        <v>1</v>
      </c>
      <c r="T1528" s="13"/>
      <c r="U1528" t="s">
        <v>8060</v>
      </c>
    </row>
    <row r="1529" spans="1:21" x14ac:dyDescent="0.25">
      <c r="A1529" t="s">
        <v>6614</v>
      </c>
      <c r="B1529" s="12"/>
      <c r="C1529" t="s">
        <v>8061</v>
      </c>
      <c r="D1529" s="11">
        <v>46199</v>
      </c>
      <c r="E1529" t="s">
        <v>8062</v>
      </c>
      <c r="F1529" t="s">
        <v>6617</v>
      </c>
      <c r="G1529" t="s">
        <v>6636</v>
      </c>
      <c r="H1529" t="s">
        <v>7624</v>
      </c>
      <c r="I1529" t="s">
        <v>6636</v>
      </c>
      <c r="J1529" t="s">
        <v>6636</v>
      </c>
      <c r="K1529" t="s">
        <v>6636</v>
      </c>
      <c r="L1529" t="s">
        <v>6636</v>
      </c>
      <c r="M1529" t="s">
        <v>8063</v>
      </c>
      <c r="N1529" t="s">
        <v>7366</v>
      </c>
      <c r="O1529" t="s">
        <v>7650</v>
      </c>
      <c r="P1529">
        <v>2502500</v>
      </c>
      <c r="Q1529" t="s">
        <v>6636</v>
      </c>
      <c r="R1529" t="s">
        <v>6636</v>
      </c>
      <c r="S1529" s="12">
        <v>1</v>
      </c>
      <c r="T1529" s="13"/>
      <c r="U1529" t="s">
        <v>6629</v>
      </c>
    </row>
    <row r="1530" spans="1:21" x14ac:dyDescent="0.25">
      <c r="A1530" t="s">
        <v>6614</v>
      </c>
      <c r="B1530" s="12"/>
      <c r="C1530" t="s">
        <v>8064</v>
      </c>
      <c r="D1530" s="11">
        <v>46199</v>
      </c>
      <c r="E1530" t="s">
        <v>8065</v>
      </c>
      <c r="F1530" t="s">
        <v>6617</v>
      </c>
      <c r="G1530" t="s">
        <v>6636</v>
      </c>
      <c r="H1530" t="s">
        <v>7624</v>
      </c>
      <c r="I1530" t="s">
        <v>6636</v>
      </c>
      <c r="J1530" t="s">
        <v>6636</v>
      </c>
      <c r="K1530" t="s">
        <v>6636</v>
      </c>
      <c r="L1530" t="s">
        <v>6636</v>
      </c>
      <c r="M1530" t="s">
        <v>8066</v>
      </c>
      <c r="N1530" t="s">
        <v>7001</v>
      </c>
      <c r="O1530" t="s">
        <v>7176</v>
      </c>
      <c r="P1530">
        <v>2151000</v>
      </c>
      <c r="Q1530" t="s">
        <v>6636</v>
      </c>
      <c r="R1530" t="s">
        <v>6636</v>
      </c>
      <c r="S1530" s="12">
        <v>1</v>
      </c>
      <c r="T1530" s="13"/>
      <c r="U1530" t="s">
        <v>6636</v>
      </c>
    </row>
    <row r="1531" spans="1:21" x14ac:dyDescent="0.25">
      <c r="A1531" t="s">
        <v>6614</v>
      </c>
      <c r="B1531" s="12"/>
      <c r="C1531" t="s">
        <v>8067</v>
      </c>
      <c r="D1531" s="11">
        <v>46199</v>
      </c>
      <c r="E1531" t="s">
        <v>8068</v>
      </c>
      <c r="F1531" t="s">
        <v>6617</v>
      </c>
      <c r="G1531" t="s">
        <v>6636</v>
      </c>
      <c r="H1531" t="s">
        <v>7624</v>
      </c>
      <c r="I1531" t="s">
        <v>6636</v>
      </c>
      <c r="J1531" t="s">
        <v>6636</v>
      </c>
      <c r="K1531" t="s">
        <v>6636</v>
      </c>
      <c r="L1531" t="s">
        <v>6636</v>
      </c>
      <c r="M1531" t="s">
        <v>8069</v>
      </c>
      <c r="N1531" t="s">
        <v>7001</v>
      </c>
      <c r="O1531" t="s">
        <v>7007</v>
      </c>
      <c r="P1531">
        <v>1215000</v>
      </c>
      <c r="Q1531" t="s">
        <v>6636</v>
      </c>
      <c r="R1531" t="s">
        <v>6636</v>
      </c>
      <c r="S1531" s="12">
        <v>1</v>
      </c>
      <c r="T1531" s="13"/>
      <c r="U1531" t="s">
        <v>6636</v>
      </c>
    </row>
    <row r="1532" spans="1:21" x14ac:dyDescent="0.25">
      <c r="A1532" t="s">
        <v>6614</v>
      </c>
      <c r="B1532" s="12"/>
      <c r="C1532" t="s">
        <v>8070</v>
      </c>
      <c r="D1532" s="11">
        <v>46199</v>
      </c>
      <c r="E1532" t="s">
        <v>8071</v>
      </c>
      <c r="F1532" t="s">
        <v>6617</v>
      </c>
      <c r="G1532" t="s">
        <v>6636</v>
      </c>
      <c r="H1532" t="s">
        <v>7624</v>
      </c>
      <c r="I1532" t="s">
        <v>6636</v>
      </c>
      <c r="J1532" t="s">
        <v>6636</v>
      </c>
      <c r="K1532" t="s">
        <v>6636</v>
      </c>
      <c r="L1532" t="s">
        <v>6636</v>
      </c>
      <c r="M1532" t="s">
        <v>8072</v>
      </c>
      <c r="N1532" t="s">
        <v>7001</v>
      </c>
      <c r="O1532" t="s">
        <v>7007</v>
      </c>
      <c r="P1532">
        <v>1195000</v>
      </c>
      <c r="Q1532" t="s">
        <v>6636</v>
      </c>
      <c r="R1532" t="s">
        <v>6636</v>
      </c>
      <c r="S1532" s="12">
        <v>1</v>
      </c>
      <c r="T1532" s="13"/>
      <c r="U1532" t="s">
        <v>6636</v>
      </c>
    </row>
    <row r="1533" spans="1:21" x14ac:dyDescent="0.25">
      <c r="A1533" t="s">
        <v>6614</v>
      </c>
      <c r="B1533" s="12"/>
      <c r="C1533" t="s">
        <v>8073</v>
      </c>
      <c r="D1533" s="11">
        <v>46199</v>
      </c>
      <c r="E1533" t="s">
        <v>8074</v>
      </c>
      <c r="F1533" t="s">
        <v>6617</v>
      </c>
      <c r="G1533" t="s">
        <v>6636</v>
      </c>
      <c r="H1533" t="s">
        <v>7624</v>
      </c>
      <c r="I1533" t="s">
        <v>6636</v>
      </c>
      <c r="J1533" t="s">
        <v>6636</v>
      </c>
      <c r="K1533" t="s">
        <v>6636</v>
      </c>
      <c r="L1533" t="s">
        <v>6636</v>
      </c>
      <c r="M1533" t="s">
        <v>8075</v>
      </c>
      <c r="N1533" t="s">
        <v>7506</v>
      </c>
      <c r="O1533" t="s">
        <v>8076</v>
      </c>
      <c r="P1533">
        <v>3165990</v>
      </c>
      <c r="Q1533" t="s">
        <v>6636</v>
      </c>
      <c r="R1533" t="s">
        <v>6636</v>
      </c>
      <c r="S1533" s="12">
        <v>1</v>
      </c>
      <c r="T1533" s="13"/>
      <c r="U1533" t="s">
        <v>6636</v>
      </c>
    </row>
    <row r="1534" spans="1:21" x14ac:dyDescent="0.25">
      <c r="A1534" t="s">
        <v>6614</v>
      </c>
      <c r="B1534" s="12"/>
      <c r="C1534" t="s">
        <v>8077</v>
      </c>
      <c r="D1534" s="11">
        <v>46199</v>
      </c>
      <c r="E1534" t="s">
        <v>8078</v>
      </c>
      <c r="F1534" t="s">
        <v>6617</v>
      </c>
      <c r="G1534" t="s">
        <v>6636</v>
      </c>
      <c r="H1534" t="s">
        <v>7624</v>
      </c>
      <c r="I1534" t="s">
        <v>6636</v>
      </c>
      <c r="J1534" t="s">
        <v>6636</v>
      </c>
      <c r="K1534" t="s">
        <v>6636</v>
      </c>
      <c r="L1534" t="s">
        <v>6636</v>
      </c>
      <c r="M1534" t="s">
        <v>8079</v>
      </c>
      <c r="N1534" t="s">
        <v>7001</v>
      </c>
      <c r="O1534" t="s">
        <v>7171</v>
      </c>
      <c r="P1534">
        <v>1098000</v>
      </c>
      <c r="Q1534" t="s">
        <v>6636</v>
      </c>
      <c r="R1534" t="s">
        <v>6636</v>
      </c>
      <c r="S1534" s="12">
        <v>1</v>
      </c>
      <c r="T1534" s="13"/>
      <c r="U1534" t="s">
        <v>6636</v>
      </c>
    </row>
    <row r="1535" spans="1:21" x14ac:dyDescent="0.25">
      <c r="A1535" t="s">
        <v>6614</v>
      </c>
      <c r="B1535" s="12"/>
      <c r="C1535" t="s">
        <v>8080</v>
      </c>
      <c r="D1535" s="11">
        <v>46199</v>
      </c>
      <c r="E1535" t="s">
        <v>8081</v>
      </c>
      <c r="F1535" t="s">
        <v>6617</v>
      </c>
      <c r="G1535" t="s">
        <v>6636</v>
      </c>
      <c r="H1535" t="s">
        <v>7624</v>
      </c>
      <c r="I1535" t="s">
        <v>6636</v>
      </c>
      <c r="J1535" t="s">
        <v>6636</v>
      </c>
      <c r="K1535" t="s">
        <v>6636</v>
      </c>
      <c r="L1535" t="s">
        <v>6636</v>
      </c>
      <c r="M1535" t="s">
        <v>8082</v>
      </c>
      <c r="N1535" t="s">
        <v>7001</v>
      </c>
      <c r="O1535" t="s">
        <v>7176</v>
      </c>
      <c r="P1535">
        <v>1636000</v>
      </c>
      <c r="Q1535" t="s">
        <v>6636</v>
      </c>
      <c r="R1535" t="s">
        <v>6636</v>
      </c>
      <c r="S1535" s="12">
        <v>1</v>
      </c>
      <c r="T1535" s="13"/>
      <c r="U1535" t="s">
        <v>6636</v>
      </c>
    </row>
    <row r="1536" spans="1:21" x14ac:dyDescent="0.25">
      <c r="A1536" t="s">
        <v>6614</v>
      </c>
      <c r="B1536" s="12"/>
      <c r="C1536" t="s">
        <v>8083</v>
      </c>
      <c r="D1536" s="11">
        <v>46199</v>
      </c>
      <c r="E1536" t="s">
        <v>8084</v>
      </c>
      <c r="F1536" t="s">
        <v>6617</v>
      </c>
      <c r="G1536" t="s">
        <v>6636</v>
      </c>
      <c r="H1536" t="s">
        <v>7624</v>
      </c>
      <c r="I1536" t="s">
        <v>6636</v>
      </c>
      <c r="J1536" t="s">
        <v>6636</v>
      </c>
      <c r="K1536" t="s">
        <v>6636</v>
      </c>
      <c r="L1536" t="s">
        <v>6636</v>
      </c>
      <c r="M1536" t="s">
        <v>8085</v>
      </c>
      <c r="N1536" t="s">
        <v>7001</v>
      </c>
      <c r="O1536" t="s">
        <v>7007</v>
      </c>
      <c r="P1536">
        <v>850000</v>
      </c>
      <c r="Q1536" t="s">
        <v>6636</v>
      </c>
      <c r="R1536" t="s">
        <v>6636</v>
      </c>
      <c r="S1536" s="12">
        <v>1</v>
      </c>
      <c r="T1536" s="13"/>
      <c r="U1536" t="s">
        <v>6636</v>
      </c>
    </row>
    <row r="1537" spans="1:21" x14ac:dyDescent="0.25">
      <c r="A1537" t="s">
        <v>6614</v>
      </c>
      <c r="B1537" s="12"/>
      <c r="C1537" t="s">
        <v>8086</v>
      </c>
      <c r="D1537" s="11">
        <v>46199</v>
      </c>
      <c r="E1537" t="s">
        <v>8087</v>
      </c>
      <c r="F1537" t="s">
        <v>6617</v>
      </c>
      <c r="G1537" t="s">
        <v>6636</v>
      </c>
      <c r="H1537" t="s">
        <v>7624</v>
      </c>
      <c r="I1537" t="s">
        <v>6636</v>
      </c>
      <c r="J1537" t="s">
        <v>6636</v>
      </c>
      <c r="K1537" t="s">
        <v>6636</v>
      </c>
      <c r="L1537" t="s">
        <v>6636</v>
      </c>
      <c r="M1537" t="s">
        <v>8088</v>
      </c>
      <c r="N1537" t="s">
        <v>7001</v>
      </c>
      <c r="O1537" t="s">
        <v>7007</v>
      </c>
      <c r="P1537">
        <v>1048000</v>
      </c>
      <c r="Q1537" t="s">
        <v>6636</v>
      </c>
      <c r="R1537" t="s">
        <v>6636</v>
      </c>
      <c r="S1537" s="12">
        <v>1</v>
      </c>
      <c r="T1537" s="13"/>
      <c r="U1537" t="s">
        <v>6636</v>
      </c>
    </row>
    <row r="1538" spans="1:21" x14ac:dyDescent="0.25">
      <c r="A1538" t="s">
        <v>6614</v>
      </c>
      <c r="B1538" s="12"/>
      <c r="C1538" t="s">
        <v>8089</v>
      </c>
      <c r="D1538" s="11">
        <v>46200</v>
      </c>
      <c r="E1538" t="s">
        <v>8090</v>
      </c>
      <c r="F1538" t="s">
        <v>6617</v>
      </c>
      <c r="G1538" t="s">
        <v>6636</v>
      </c>
      <c r="H1538" t="s">
        <v>7624</v>
      </c>
      <c r="I1538" t="s">
        <v>6636</v>
      </c>
      <c r="J1538" t="s">
        <v>6636</v>
      </c>
      <c r="K1538" t="s">
        <v>6636</v>
      </c>
      <c r="L1538" t="s">
        <v>6636</v>
      </c>
      <c r="M1538" t="s">
        <v>8091</v>
      </c>
      <c r="N1538" t="s">
        <v>7001</v>
      </c>
      <c r="O1538" t="s">
        <v>7171</v>
      </c>
      <c r="P1538">
        <v>1185000</v>
      </c>
      <c r="Q1538" t="s">
        <v>6867</v>
      </c>
      <c r="R1538" t="s">
        <v>6779</v>
      </c>
      <c r="S1538" s="12">
        <v>1</v>
      </c>
      <c r="T1538" s="13"/>
      <c r="U1538" t="s">
        <v>6629</v>
      </c>
    </row>
    <row r="1539" spans="1:21" x14ac:dyDescent="0.25">
      <c r="A1539" t="s">
        <v>6614</v>
      </c>
      <c r="B1539" s="12"/>
      <c r="C1539" t="s">
        <v>8092</v>
      </c>
      <c r="D1539" s="11">
        <v>46200</v>
      </c>
      <c r="E1539" t="s">
        <v>8093</v>
      </c>
      <c r="F1539" t="s">
        <v>6617</v>
      </c>
      <c r="G1539" t="s">
        <v>6636</v>
      </c>
      <c r="H1539" t="s">
        <v>7624</v>
      </c>
      <c r="I1539" t="s">
        <v>6636</v>
      </c>
      <c r="J1539" t="s">
        <v>6636</v>
      </c>
      <c r="K1539" t="s">
        <v>6636</v>
      </c>
      <c r="L1539" t="s">
        <v>6636</v>
      </c>
      <c r="M1539" t="s">
        <v>6636</v>
      </c>
      <c r="N1539" t="s">
        <v>6636</v>
      </c>
      <c r="O1539" t="s">
        <v>6636</v>
      </c>
      <c r="P1539">
        <v>2640000</v>
      </c>
      <c r="Q1539" t="s">
        <v>6636</v>
      </c>
      <c r="R1539" t="s">
        <v>6636</v>
      </c>
      <c r="S1539" s="12">
        <v>1</v>
      </c>
      <c r="T1539" s="13"/>
      <c r="U1539" t="s">
        <v>6636</v>
      </c>
    </row>
    <row r="1540" spans="1:21" x14ac:dyDescent="0.25">
      <c r="A1540" t="s">
        <v>6614</v>
      </c>
      <c r="B1540" s="12"/>
      <c r="C1540" t="s">
        <v>8094</v>
      </c>
      <c r="D1540" s="11">
        <v>46200</v>
      </c>
      <c r="E1540" t="s">
        <v>8095</v>
      </c>
      <c r="F1540" t="s">
        <v>6617</v>
      </c>
      <c r="G1540" t="s">
        <v>6636</v>
      </c>
      <c r="H1540" t="s">
        <v>7624</v>
      </c>
      <c r="I1540" t="s">
        <v>6636</v>
      </c>
      <c r="J1540" t="s">
        <v>6636</v>
      </c>
      <c r="K1540" t="s">
        <v>6636</v>
      </c>
      <c r="L1540" t="s">
        <v>6636</v>
      </c>
      <c r="M1540" t="s">
        <v>6636</v>
      </c>
      <c r="N1540" t="s">
        <v>6636</v>
      </c>
      <c r="O1540" t="s">
        <v>6636</v>
      </c>
      <c r="P1540">
        <v>1206000</v>
      </c>
      <c r="Q1540" t="s">
        <v>6636</v>
      </c>
      <c r="R1540" t="s">
        <v>6636</v>
      </c>
      <c r="S1540" s="12">
        <v>1</v>
      </c>
      <c r="T1540" s="13"/>
      <c r="U1540" t="s">
        <v>6636</v>
      </c>
    </row>
    <row r="1541" spans="1:21" x14ac:dyDescent="0.25">
      <c r="A1541" t="s">
        <v>6614</v>
      </c>
      <c r="B1541" s="12"/>
      <c r="C1541" t="s">
        <v>8096</v>
      </c>
      <c r="D1541" s="11">
        <v>46200</v>
      </c>
      <c r="E1541" t="s">
        <v>8097</v>
      </c>
      <c r="F1541" t="s">
        <v>6617</v>
      </c>
      <c r="G1541" t="s">
        <v>6636</v>
      </c>
      <c r="H1541" t="s">
        <v>7624</v>
      </c>
      <c r="I1541" t="s">
        <v>6636</v>
      </c>
      <c r="J1541" t="s">
        <v>6636</v>
      </c>
      <c r="K1541" t="s">
        <v>6636</v>
      </c>
      <c r="L1541" t="s">
        <v>6636</v>
      </c>
      <c r="M1541" t="s">
        <v>8098</v>
      </c>
      <c r="N1541" t="s">
        <v>7001</v>
      </c>
      <c r="O1541" t="s">
        <v>7007</v>
      </c>
      <c r="P1541">
        <v>858000</v>
      </c>
      <c r="Q1541" t="s">
        <v>6636</v>
      </c>
      <c r="R1541" t="s">
        <v>6636</v>
      </c>
      <c r="S1541" s="12">
        <v>1</v>
      </c>
      <c r="T1541" s="13"/>
      <c r="U1541" t="s">
        <v>6636</v>
      </c>
    </row>
    <row r="1542" spans="1:21" x14ac:dyDescent="0.25">
      <c r="A1542" t="s">
        <v>6614</v>
      </c>
      <c r="B1542" s="12"/>
      <c r="C1542" t="s">
        <v>8099</v>
      </c>
      <c r="D1542" s="11">
        <v>46200</v>
      </c>
      <c r="E1542" t="s">
        <v>8100</v>
      </c>
      <c r="F1542" t="s">
        <v>6617</v>
      </c>
      <c r="G1542" t="s">
        <v>6636</v>
      </c>
      <c r="H1542" t="s">
        <v>7624</v>
      </c>
      <c r="I1542" t="s">
        <v>6636</v>
      </c>
      <c r="J1542" t="s">
        <v>6636</v>
      </c>
      <c r="K1542" t="s">
        <v>6636</v>
      </c>
      <c r="L1542" t="s">
        <v>6636</v>
      </c>
      <c r="M1542" t="s">
        <v>8101</v>
      </c>
      <c r="N1542" t="s">
        <v>7366</v>
      </c>
      <c r="O1542" t="s">
        <v>7626</v>
      </c>
      <c r="P1542">
        <v>2500000</v>
      </c>
      <c r="Q1542" t="s">
        <v>6636</v>
      </c>
      <c r="R1542" t="s">
        <v>6636</v>
      </c>
      <c r="S1542" s="12">
        <v>1</v>
      </c>
      <c r="T1542" s="13"/>
      <c r="U1542" t="s">
        <v>6636</v>
      </c>
    </row>
    <row r="1543" spans="1:21" x14ac:dyDescent="0.25">
      <c r="A1543" t="s">
        <v>6614</v>
      </c>
      <c r="B1543" s="12"/>
      <c r="C1543" t="s">
        <v>8102</v>
      </c>
      <c r="D1543" s="11">
        <v>46200</v>
      </c>
      <c r="E1543" t="s">
        <v>8103</v>
      </c>
      <c r="F1543" t="s">
        <v>6617</v>
      </c>
      <c r="G1543" t="s">
        <v>6636</v>
      </c>
      <c r="H1543" t="s">
        <v>7624</v>
      </c>
      <c r="I1543" t="s">
        <v>6636</v>
      </c>
      <c r="J1543" t="s">
        <v>6636</v>
      </c>
      <c r="K1543" t="s">
        <v>6636</v>
      </c>
      <c r="L1543" t="s">
        <v>6636</v>
      </c>
      <c r="M1543" t="s">
        <v>8104</v>
      </c>
      <c r="N1543" t="s">
        <v>7001</v>
      </c>
      <c r="O1543" t="s">
        <v>7007</v>
      </c>
      <c r="P1543">
        <v>1273000</v>
      </c>
      <c r="Q1543" t="s">
        <v>6636</v>
      </c>
      <c r="R1543" t="s">
        <v>6636</v>
      </c>
      <c r="S1543" s="12">
        <v>1</v>
      </c>
      <c r="T1543" s="13"/>
      <c r="U1543" t="s">
        <v>6636</v>
      </c>
    </row>
    <row r="1544" spans="1:21" x14ac:dyDescent="0.25">
      <c r="A1544" t="s">
        <v>6614</v>
      </c>
      <c r="B1544" s="12"/>
      <c r="C1544" t="s">
        <v>8105</v>
      </c>
      <c r="D1544" s="11">
        <v>46200</v>
      </c>
      <c r="E1544" t="s">
        <v>8106</v>
      </c>
      <c r="F1544" t="s">
        <v>6617</v>
      </c>
      <c r="G1544" t="s">
        <v>6636</v>
      </c>
      <c r="H1544" t="s">
        <v>7624</v>
      </c>
      <c r="I1544" t="s">
        <v>6636</v>
      </c>
      <c r="J1544" t="s">
        <v>6636</v>
      </c>
      <c r="K1544" t="s">
        <v>6636</v>
      </c>
      <c r="L1544" t="s">
        <v>6636</v>
      </c>
      <c r="M1544" t="s">
        <v>6636</v>
      </c>
      <c r="N1544" t="s">
        <v>6636</v>
      </c>
      <c r="O1544" t="s">
        <v>6636</v>
      </c>
      <c r="P1544">
        <v>2575000</v>
      </c>
      <c r="Q1544" t="s">
        <v>6636</v>
      </c>
      <c r="R1544" t="s">
        <v>6636</v>
      </c>
      <c r="S1544" s="12">
        <v>1</v>
      </c>
      <c r="T1544" s="13"/>
      <c r="U1544" t="s">
        <v>6636</v>
      </c>
    </row>
    <row r="1545" spans="1:21" x14ac:dyDescent="0.25">
      <c r="A1545" t="s">
        <v>6614</v>
      </c>
      <c r="B1545" s="12"/>
      <c r="C1545" t="s">
        <v>8107</v>
      </c>
      <c r="D1545" s="11">
        <v>46200</v>
      </c>
      <c r="E1545" t="s">
        <v>8108</v>
      </c>
      <c r="F1545" t="s">
        <v>6617</v>
      </c>
      <c r="G1545" t="s">
        <v>6636</v>
      </c>
      <c r="H1545" t="s">
        <v>7624</v>
      </c>
      <c r="I1545" t="s">
        <v>6636</v>
      </c>
      <c r="J1545" t="s">
        <v>6636</v>
      </c>
      <c r="K1545" t="s">
        <v>6636</v>
      </c>
      <c r="L1545" t="s">
        <v>6636</v>
      </c>
      <c r="M1545" t="s">
        <v>6636</v>
      </c>
      <c r="N1545" t="s">
        <v>6636</v>
      </c>
      <c r="O1545" t="s">
        <v>6636</v>
      </c>
      <c r="P1545">
        <v>2655990</v>
      </c>
      <c r="Q1545" t="s">
        <v>6636</v>
      </c>
      <c r="R1545" t="s">
        <v>6636</v>
      </c>
      <c r="S1545" s="12">
        <v>1</v>
      </c>
      <c r="T1545" s="13"/>
      <c r="U1545" t="s">
        <v>6636</v>
      </c>
    </row>
    <row r="1546" spans="1:21" x14ac:dyDescent="0.25">
      <c r="A1546" t="s">
        <v>6614</v>
      </c>
      <c r="B1546" s="12"/>
      <c r="C1546" t="s">
        <v>8109</v>
      </c>
      <c r="D1546" s="11">
        <v>46200</v>
      </c>
      <c r="E1546" t="s">
        <v>8110</v>
      </c>
      <c r="F1546" t="s">
        <v>6617</v>
      </c>
      <c r="G1546" t="s">
        <v>6636</v>
      </c>
      <c r="H1546" t="s">
        <v>7624</v>
      </c>
      <c r="I1546" t="s">
        <v>6636</v>
      </c>
      <c r="J1546" t="s">
        <v>6636</v>
      </c>
      <c r="K1546" t="s">
        <v>6636</v>
      </c>
      <c r="L1546" t="s">
        <v>6636</v>
      </c>
      <c r="M1546" t="s">
        <v>8111</v>
      </c>
      <c r="N1546" t="s">
        <v>7366</v>
      </c>
      <c r="O1546" t="s">
        <v>7650</v>
      </c>
      <c r="P1546">
        <v>3069800</v>
      </c>
      <c r="Q1546" t="s">
        <v>6636</v>
      </c>
      <c r="R1546" t="s">
        <v>6636</v>
      </c>
      <c r="S1546" s="12">
        <v>1</v>
      </c>
      <c r="T1546" s="13"/>
      <c r="U1546" t="s">
        <v>6636</v>
      </c>
    </row>
    <row r="1547" spans="1:21" x14ac:dyDescent="0.25">
      <c r="A1547" t="s">
        <v>6614</v>
      </c>
      <c r="B1547" s="12"/>
      <c r="C1547" t="s">
        <v>8112</v>
      </c>
      <c r="D1547" s="11">
        <v>46200</v>
      </c>
      <c r="E1547" t="s">
        <v>8113</v>
      </c>
      <c r="F1547" t="s">
        <v>6617</v>
      </c>
      <c r="G1547" t="s">
        <v>6636</v>
      </c>
      <c r="H1547" t="s">
        <v>7624</v>
      </c>
      <c r="I1547" t="s">
        <v>6636</v>
      </c>
      <c r="J1547" t="s">
        <v>6636</v>
      </c>
      <c r="K1547" t="s">
        <v>6636</v>
      </c>
      <c r="L1547" t="s">
        <v>6636</v>
      </c>
      <c r="M1547" t="s">
        <v>8114</v>
      </c>
      <c r="N1547" t="s">
        <v>7366</v>
      </c>
      <c r="O1547" t="s">
        <v>7650</v>
      </c>
      <c r="P1547">
        <v>2900000</v>
      </c>
      <c r="Q1547" t="s">
        <v>6636</v>
      </c>
      <c r="R1547" t="s">
        <v>6636</v>
      </c>
      <c r="S1547" s="12">
        <v>1</v>
      </c>
      <c r="T1547" s="13"/>
      <c r="U1547" t="s">
        <v>6636</v>
      </c>
    </row>
    <row r="1548" spans="1:21" x14ac:dyDescent="0.25">
      <c r="A1548" t="s">
        <v>6614</v>
      </c>
      <c r="B1548" s="12"/>
      <c r="C1548" t="s">
        <v>8115</v>
      </c>
      <c r="D1548" s="11">
        <v>46200</v>
      </c>
      <c r="E1548" t="s">
        <v>8116</v>
      </c>
      <c r="F1548" t="s">
        <v>6617</v>
      </c>
      <c r="G1548" t="s">
        <v>6636</v>
      </c>
      <c r="H1548" t="s">
        <v>7624</v>
      </c>
      <c r="I1548" t="s">
        <v>6636</v>
      </c>
      <c r="J1548" t="s">
        <v>6636</v>
      </c>
      <c r="K1548" t="s">
        <v>6636</v>
      </c>
      <c r="L1548" t="s">
        <v>6636</v>
      </c>
      <c r="M1548" t="s">
        <v>6636</v>
      </c>
      <c r="N1548" t="s">
        <v>6636</v>
      </c>
      <c r="O1548" t="s">
        <v>6636</v>
      </c>
      <c r="P1548">
        <v>3000000</v>
      </c>
      <c r="Q1548" t="s">
        <v>6636</v>
      </c>
      <c r="R1548" t="s">
        <v>6636</v>
      </c>
      <c r="S1548" s="12">
        <v>1</v>
      </c>
      <c r="T1548" s="13"/>
      <c r="U1548" t="s">
        <v>6636</v>
      </c>
    </row>
    <row r="1549" spans="1:21" x14ac:dyDescent="0.25">
      <c r="A1549" t="s">
        <v>6614</v>
      </c>
      <c r="B1549" s="12"/>
      <c r="C1549" t="s">
        <v>8117</v>
      </c>
      <c r="D1549" s="11">
        <v>46200</v>
      </c>
      <c r="E1549" t="s">
        <v>8118</v>
      </c>
      <c r="F1549" t="s">
        <v>6617</v>
      </c>
      <c r="G1549" t="s">
        <v>6636</v>
      </c>
      <c r="H1549" t="s">
        <v>7624</v>
      </c>
      <c r="I1549" t="s">
        <v>6636</v>
      </c>
      <c r="J1549" t="s">
        <v>6636</v>
      </c>
      <c r="K1549" t="s">
        <v>6636</v>
      </c>
      <c r="L1549" t="s">
        <v>6636</v>
      </c>
      <c r="M1549" t="s">
        <v>8119</v>
      </c>
      <c r="N1549" t="s">
        <v>7366</v>
      </c>
      <c r="O1549" t="s">
        <v>7650</v>
      </c>
      <c r="P1549">
        <v>3055500</v>
      </c>
      <c r="Q1549" t="s">
        <v>6636</v>
      </c>
      <c r="R1549" t="s">
        <v>6636</v>
      </c>
      <c r="S1549" s="12">
        <v>1</v>
      </c>
      <c r="T1549" s="13"/>
      <c r="U1549" t="s">
        <v>6636</v>
      </c>
    </row>
    <row r="1550" spans="1:21" x14ac:dyDescent="0.25">
      <c r="A1550" t="s">
        <v>6614</v>
      </c>
      <c r="B1550" s="12"/>
      <c r="C1550" t="s">
        <v>8120</v>
      </c>
      <c r="D1550" s="11">
        <v>46200</v>
      </c>
      <c r="E1550" t="s">
        <v>8121</v>
      </c>
      <c r="F1550" t="s">
        <v>6617</v>
      </c>
      <c r="G1550" t="s">
        <v>6636</v>
      </c>
      <c r="H1550" t="s">
        <v>7624</v>
      </c>
      <c r="I1550" t="s">
        <v>6636</v>
      </c>
      <c r="J1550" t="s">
        <v>6636</v>
      </c>
      <c r="K1550" t="s">
        <v>6636</v>
      </c>
      <c r="L1550" t="s">
        <v>6636</v>
      </c>
      <c r="M1550" t="s">
        <v>8122</v>
      </c>
      <c r="N1550" t="s">
        <v>7001</v>
      </c>
      <c r="O1550" t="s">
        <v>7002</v>
      </c>
      <c r="P1550">
        <v>2485000</v>
      </c>
      <c r="Q1550" t="s">
        <v>6636</v>
      </c>
      <c r="R1550" t="s">
        <v>6636</v>
      </c>
      <c r="S1550" s="12">
        <v>1</v>
      </c>
      <c r="T1550" s="13"/>
      <c r="U1550" t="s">
        <v>6636</v>
      </c>
    </row>
    <row r="1551" spans="1:21" x14ac:dyDescent="0.25">
      <c r="A1551" t="s">
        <v>6614</v>
      </c>
      <c r="B1551" s="12"/>
      <c r="C1551" t="s">
        <v>8123</v>
      </c>
      <c r="D1551" s="11">
        <v>46200</v>
      </c>
      <c r="E1551" t="s">
        <v>8124</v>
      </c>
      <c r="F1551" t="s">
        <v>6617</v>
      </c>
      <c r="G1551" t="s">
        <v>6636</v>
      </c>
      <c r="H1551" t="s">
        <v>7624</v>
      </c>
      <c r="I1551" t="s">
        <v>6636</v>
      </c>
      <c r="J1551" t="s">
        <v>6636</v>
      </c>
      <c r="K1551" t="s">
        <v>6636</v>
      </c>
      <c r="L1551" t="s">
        <v>6636</v>
      </c>
      <c r="M1551" t="s">
        <v>8125</v>
      </c>
      <c r="N1551" t="s">
        <v>7366</v>
      </c>
      <c r="O1551" t="s">
        <v>7650</v>
      </c>
      <c r="P1551">
        <v>3125000</v>
      </c>
      <c r="Q1551" t="s">
        <v>6636</v>
      </c>
      <c r="R1551" t="s">
        <v>6636</v>
      </c>
      <c r="S1551" s="12">
        <v>1</v>
      </c>
      <c r="T1551" s="13"/>
      <c r="U1551" t="s">
        <v>6636</v>
      </c>
    </row>
    <row r="1552" spans="1:21" x14ac:dyDescent="0.25">
      <c r="A1552" t="s">
        <v>6614</v>
      </c>
      <c r="B1552" s="12"/>
      <c r="C1552" t="s">
        <v>8126</v>
      </c>
      <c r="D1552" s="11">
        <v>46200</v>
      </c>
      <c r="E1552" t="s">
        <v>8127</v>
      </c>
      <c r="F1552" t="s">
        <v>6617</v>
      </c>
      <c r="G1552" t="s">
        <v>6636</v>
      </c>
      <c r="H1552" t="s">
        <v>7624</v>
      </c>
      <c r="I1552" t="s">
        <v>6636</v>
      </c>
      <c r="J1552" t="s">
        <v>6636</v>
      </c>
      <c r="K1552" t="s">
        <v>6636</v>
      </c>
      <c r="L1552" t="s">
        <v>6636</v>
      </c>
      <c r="M1552" t="s">
        <v>8128</v>
      </c>
      <c r="N1552" t="s">
        <v>7001</v>
      </c>
      <c r="O1552" t="s">
        <v>7171</v>
      </c>
      <c r="P1552">
        <v>1262000</v>
      </c>
      <c r="Q1552" t="s">
        <v>6636</v>
      </c>
      <c r="R1552" t="s">
        <v>6636</v>
      </c>
      <c r="S1552" s="12">
        <v>1</v>
      </c>
      <c r="T1552" s="13"/>
      <c r="U1552" t="s">
        <v>6636</v>
      </c>
    </row>
    <row r="1553" spans="1:21" x14ac:dyDescent="0.25">
      <c r="A1553" t="s">
        <v>6614</v>
      </c>
      <c r="B1553" s="12"/>
      <c r="C1553" t="s">
        <v>8129</v>
      </c>
      <c r="D1553" s="11">
        <v>46200</v>
      </c>
      <c r="E1553" t="s">
        <v>8130</v>
      </c>
      <c r="F1553" t="s">
        <v>6617</v>
      </c>
      <c r="G1553" t="s">
        <v>6636</v>
      </c>
      <c r="H1553" t="s">
        <v>7624</v>
      </c>
      <c r="I1553" t="s">
        <v>6636</v>
      </c>
      <c r="J1553" t="s">
        <v>6636</v>
      </c>
      <c r="K1553" t="s">
        <v>6636</v>
      </c>
      <c r="L1553" t="s">
        <v>6636</v>
      </c>
      <c r="M1553" t="s">
        <v>8131</v>
      </c>
      <c r="N1553" t="s">
        <v>7001</v>
      </c>
      <c r="O1553" t="s">
        <v>7007</v>
      </c>
      <c r="P1553">
        <v>1121000</v>
      </c>
      <c r="Q1553" t="s">
        <v>6636</v>
      </c>
      <c r="R1553" t="s">
        <v>6636</v>
      </c>
      <c r="S1553" s="12">
        <v>1</v>
      </c>
      <c r="T1553" s="13"/>
      <c r="U1553" t="s">
        <v>6636</v>
      </c>
    </row>
    <row r="1554" spans="1:21" x14ac:dyDescent="0.25">
      <c r="A1554" t="s">
        <v>6614</v>
      </c>
      <c r="B1554" s="12"/>
      <c r="C1554" t="s">
        <v>8132</v>
      </c>
      <c r="D1554" s="11">
        <v>46200</v>
      </c>
      <c r="E1554" t="s">
        <v>8133</v>
      </c>
      <c r="F1554" t="s">
        <v>6617</v>
      </c>
      <c r="G1554" t="s">
        <v>6636</v>
      </c>
      <c r="H1554" t="s">
        <v>7624</v>
      </c>
      <c r="I1554" t="s">
        <v>6636</v>
      </c>
      <c r="J1554" t="s">
        <v>6636</v>
      </c>
      <c r="K1554" t="s">
        <v>6636</v>
      </c>
      <c r="L1554" t="s">
        <v>6636</v>
      </c>
      <c r="M1554" t="s">
        <v>8134</v>
      </c>
      <c r="N1554" t="s">
        <v>7366</v>
      </c>
      <c r="O1554" t="s">
        <v>7650</v>
      </c>
      <c r="P1554">
        <v>3015000</v>
      </c>
      <c r="Q1554" t="s">
        <v>6636</v>
      </c>
      <c r="R1554" t="s">
        <v>6636</v>
      </c>
      <c r="S1554" s="12">
        <v>1</v>
      </c>
      <c r="T1554" s="13"/>
      <c r="U1554" t="s">
        <v>6636</v>
      </c>
    </row>
    <row r="1555" spans="1:21" x14ac:dyDescent="0.25">
      <c r="A1555" t="s">
        <v>6614</v>
      </c>
      <c r="B1555" s="12"/>
      <c r="C1555" t="s">
        <v>8135</v>
      </c>
      <c r="D1555" s="11">
        <v>46200</v>
      </c>
      <c r="E1555" t="s">
        <v>8136</v>
      </c>
      <c r="F1555" t="s">
        <v>6617</v>
      </c>
      <c r="G1555" t="s">
        <v>6636</v>
      </c>
      <c r="H1555" t="s">
        <v>7624</v>
      </c>
      <c r="I1555" t="s">
        <v>6636</v>
      </c>
      <c r="J1555" t="s">
        <v>6636</v>
      </c>
      <c r="K1555" t="s">
        <v>6636</v>
      </c>
      <c r="L1555" t="s">
        <v>6636</v>
      </c>
      <c r="M1555" t="s">
        <v>8137</v>
      </c>
      <c r="N1555" t="s">
        <v>7506</v>
      </c>
      <c r="O1555" t="s">
        <v>7514</v>
      </c>
      <c r="P1555">
        <v>4475000</v>
      </c>
      <c r="Q1555" t="s">
        <v>6636</v>
      </c>
      <c r="R1555" t="s">
        <v>6636</v>
      </c>
      <c r="S1555" s="12">
        <v>1</v>
      </c>
      <c r="T1555" s="13"/>
      <c r="U1555" t="s">
        <v>6636</v>
      </c>
    </row>
    <row r="1556" spans="1:21" x14ac:dyDescent="0.25">
      <c r="A1556" t="s">
        <v>6614</v>
      </c>
      <c r="B1556" s="12"/>
      <c r="C1556" t="s">
        <v>8138</v>
      </c>
      <c r="D1556" s="11">
        <v>46200</v>
      </c>
      <c r="E1556" t="s">
        <v>8139</v>
      </c>
      <c r="F1556" t="s">
        <v>6617</v>
      </c>
      <c r="G1556" t="s">
        <v>6636</v>
      </c>
      <c r="H1556" t="s">
        <v>7624</v>
      </c>
      <c r="I1556" t="s">
        <v>6636</v>
      </c>
      <c r="J1556" t="s">
        <v>6636</v>
      </c>
      <c r="K1556" t="s">
        <v>6636</v>
      </c>
      <c r="L1556" t="s">
        <v>6636</v>
      </c>
      <c r="M1556" t="s">
        <v>8140</v>
      </c>
      <c r="N1556" t="s">
        <v>7366</v>
      </c>
      <c r="O1556" t="s">
        <v>8020</v>
      </c>
      <c r="P1556">
        <v>2462000</v>
      </c>
      <c r="Q1556" t="s">
        <v>6636</v>
      </c>
      <c r="R1556" t="s">
        <v>6636</v>
      </c>
      <c r="S1556" s="12">
        <v>1</v>
      </c>
      <c r="T1556" s="13"/>
      <c r="U1556" t="s">
        <v>6636</v>
      </c>
    </row>
    <row r="1557" spans="1:21" x14ac:dyDescent="0.25">
      <c r="A1557" t="s">
        <v>6614</v>
      </c>
      <c r="B1557" s="12"/>
      <c r="C1557" t="s">
        <v>8141</v>
      </c>
      <c r="D1557" s="11">
        <v>46200</v>
      </c>
      <c r="E1557" t="s">
        <v>8142</v>
      </c>
      <c r="F1557" t="s">
        <v>6617</v>
      </c>
      <c r="G1557" t="s">
        <v>6636</v>
      </c>
      <c r="H1557" t="s">
        <v>7624</v>
      </c>
      <c r="I1557" t="s">
        <v>6636</v>
      </c>
      <c r="J1557" t="s">
        <v>6636</v>
      </c>
      <c r="K1557" t="s">
        <v>6636</v>
      </c>
      <c r="L1557" t="s">
        <v>6636</v>
      </c>
      <c r="M1557" t="s">
        <v>8143</v>
      </c>
      <c r="N1557" t="s">
        <v>7001</v>
      </c>
      <c r="O1557" t="s">
        <v>7002</v>
      </c>
      <c r="P1557">
        <v>1790000</v>
      </c>
      <c r="Q1557" t="s">
        <v>6636</v>
      </c>
      <c r="R1557" t="s">
        <v>6636</v>
      </c>
      <c r="S1557" s="12">
        <v>1</v>
      </c>
      <c r="T1557" s="13"/>
      <c r="U1557" t="s">
        <v>6636</v>
      </c>
    </row>
    <row r="1558" spans="1:21" x14ac:dyDescent="0.25">
      <c r="A1558" t="s">
        <v>6614</v>
      </c>
      <c r="B1558" s="12"/>
      <c r="C1558" t="s">
        <v>8144</v>
      </c>
      <c r="D1558" s="11">
        <v>46200</v>
      </c>
      <c r="E1558" t="s">
        <v>8145</v>
      </c>
      <c r="F1558" t="s">
        <v>6617</v>
      </c>
      <c r="G1558" t="s">
        <v>6636</v>
      </c>
      <c r="H1558" t="s">
        <v>7624</v>
      </c>
      <c r="I1558" t="s">
        <v>6636</v>
      </c>
      <c r="J1558" t="s">
        <v>6636</v>
      </c>
      <c r="K1558" t="s">
        <v>6636</v>
      </c>
      <c r="L1558" t="s">
        <v>6636</v>
      </c>
      <c r="M1558" t="s">
        <v>8146</v>
      </c>
      <c r="N1558" t="s">
        <v>7202</v>
      </c>
      <c r="O1558" t="s">
        <v>7203</v>
      </c>
      <c r="P1558">
        <v>2485990</v>
      </c>
      <c r="Q1558" t="s">
        <v>6636</v>
      </c>
      <c r="R1558" t="s">
        <v>6636</v>
      </c>
      <c r="S1558" s="12">
        <v>1</v>
      </c>
      <c r="T1558" s="13"/>
      <c r="U1558" t="s">
        <v>6636</v>
      </c>
    </row>
    <row r="1559" spans="1:21" x14ac:dyDescent="0.25">
      <c r="A1559" t="s">
        <v>6614</v>
      </c>
      <c r="B1559" s="12"/>
      <c r="C1559" t="s">
        <v>8147</v>
      </c>
      <c r="D1559" s="11">
        <v>46200</v>
      </c>
      <c r="E1559" t="s">
        <v>8148</v>
      </c>
      <c r="F1559" t="s">
        <v>6617</v>
      </c>
      <c r="G1559" t="s">
        <v>6636</v>
      </c>
      <c r="H1559" t="s">
        <v>7624</v>
      </c>
      <c r="I1559" t="s">
        <v>6636</v>
      </c>
      <c r="J1559" t="s">
        <v>6636</v>
      </c>
      <c r="K1559" t="s">
        <v>6636</v>
      </c>
      <c r="L1559" t="s">
        <v>6636</v>
      </c>
      <c r="M1559" t="s">
        <v>8149</v>
      </c>
      <c r="N1559" t="s">
        <v>7001</v>
      </c>
      <c r="O1559" t="s">
        <v>7007</v>
      </c>
      <c r="P1559">
        <v>1425500</v>
      </c>
      <c r="Q1559" t="s">
        <v>6636</v>
      </c>
      <c r="R1559" t="s">
        <v>6636</v>
      </c>
      <c r="S1559" s="12">
        <v>1</v>
      </c>
      <c r="T1559" s="13"/>
      <c r="U1559" t="s">
        <v>6636</v>
      </c>
    </row>
    <row r="1560" spans="1:21" x14ac:dyDescent="0.25">
      <c r="A1560" t="s">
        <v>6614</v>
      </c>
      <c r="B1560" s="12"/>
      <c r="C1560" t="s">
        <v>8150</v>
      </c>
      <c r="D1560" s="11">
        <v>46200</v>
      </c>
      <c r="E1560" t="s">
        <v>8151</v>
      </c>
      <c r="F1560" t="s">
        <v>6617</v>
      </c>
      <c r="G1560" t="s">
        <v>6636</v>
      </c>
      <c r="H1560" t="s">
        <v>7624</v>
      </c>
      <c r="I1560" t="s">
        <v>6636</v>
      </c>
      <c r="J1560" t="s">
        <v>6636</v>
      </c>
      <c r="K1560" t="s">
        <v>6636</v>
      </c>
      <c r="L1560" t="s">
        <v>6636</v>
      </c>
      <c r="M1560" t="s">
        <v>8152</v>
      </c>
      <c r="N1560" t="s">
        <v>7366</v>
      </c>
      <c r="O1560" t="s">
        <v>7626</v>
      </c>
      <c r="P1560">
        <v>2561500</v>
      </c>
      <c r="Q1560" t="s">
        <v>6636</v>
      </c>
      <c r="R1560" t="s">
        <v>6636</v>
      </c>
      <c r="S1560" s="12">
        <v>1</v>
      </c>
      <c r="T1560" s="13"/>
      <c r="U1560" t="s">
        <v>6636</v>
      </c>
    </row>
    <row r="1561" spans="1:21" x14ac:dyDescent="0.25">
      <c r="A1561" t="s">
        <v>6614</v>
      </c>
      <c r="B1561" s="12"/>
      <c r="C1561" t="s">
        <v>8153</v>
      </c>
      <c r="D1561" s="11">
        <v>46200</v>
      </c>
      <c r="E1561" t="s">
        <v>8154</v>
      </c>
      <c r="F1561" t="s">
        <v>6617</v>
      </c>
      <c r="G1561" t="s">
        <v>6636</v>
      </c>
      <c r="H1561" t="s">
        <v>7624</v>
      </c>
      <c r="I1561" t="s">
        <v>6636</v>
      </c>
      <c r="J1561" t="s">
        <v>6636</v>
      </c>
      <c r="K1561" t="s">
        <v>6636</v>
      </c>
      <c r="L1561" t="s">
        <v>6636</v>
      </c>
      <c r="M1561" t="s">
        <v>8155</v>
      </c>
      <c r="N1561" t="s">
        <v>7001</v>
      </c>
      <c r="O1561" t="s">
        <v>7007</v>
      </c>
      <c r="P1561">
        <v>1141800</v>
      </c>
      <c r="Q1561" t="s">
        <v>6636</v>
      </c>
      <c r="R1561" t="s">
        <v>6636</v>
      </c>
      <c r="S1561" s="12">
        <v>1</v>
      </c>
      <c r="T1561" s="13"/>
      <c r="U1561" t="s">
        <v>6636</v>
      </c>
    </row>
    <row r="1562" spans="1:21" x14ac:dyDescent="0.25">
      <c r="A1562" t="s">
        <v>6614</v>
      </c>
      <c r="B1562" s="12"/>
      <c r="C1562" t="s">
        <v>8156</v>
      </c>
      <c r="D1562" s="11">
        <v>46201</v>
      </c>
      <c r="E1562" t="s">
        <v>8157</v>
      </c>
      <c r="F1562" t="s">
        <v>6617</v>
      </c>
      <c r="G1562" t="s">
        <v>6636</v>
      </c>
      <c r="H1562" t="s">
        <v>7624</v>
      </c>
      <c r="I1562" t="s">
        <v>6636</v>
      </c>
      <c r="J1562" t="s">
        <v>6636</v>
      </c>
      <c r="K1562" t="s">
        <v>6636</v>
      </c>
      <c r="L1562" t="s">
        <v>6636</v>
      </c>
      <c r="M1562" t="s">
        <v>8158</v>
      </c>
      <c r="N1562" t="s">
        <v>7366</v>
      </c>
      <c r="O1562" t="s">
        <v>7650</v>
      </c>
      <c r="P1562">
        <v>3742250</v>
      </c>
      <c r="Q1562" t="s">
        <v>6636</v>
      </c>
      <c r="R1562" t="s">
        <v>6636</v>
      </c>
      <c r="S1562" s="12">
        <v>1</v>
      </c>
      <c r="T1562" s="13"/>
      <c r="U1562" t="s">
        <v>6636</v>
      </c>
    </row>
    <row r="1563" spans="1:21" x14ac:dyDescent="0.25">
      <c r="A1563" t="s">
        <v>6983</v>
      </c>
      <c r="B1563" s="12"/>
      <c r="C1563" t="s">
        <v>8159</v>
      </c>
      <c r="D1563" s="11">
        <v>46201</v>
      </c>
      <c r="E1563" t="s">
        <v>8160</v>
      </c>
      <c r="F1563" t="s">
        <v>6617</v>
      </c>
      <c r="G1563" t="s">
        <v>7754</v>
      </c>
      <c r="H1563" t="s">
        <v>7624</v>
      </c>
      <c r="I1563" t="s">
        <v>55</v>
      </c>
      <c r="J1563" t="s">
        <v>643</v>
      </c>
      <c r="K1563" t="s">
        <v>6636</v>
      </c>
      <c r="L1563" t="s">
        <v>6636</v>
      </c>
      <c r="M1563" t="s">
        <v>8161</v>
      </c>
      <c r="N1563" t="s">
        <v>7202</v>
      </c>
      <c r="O1563" t="s">
        <v>7255</v>
      </c>
      <c r="P1563">
        <v>2736000</v>
      </c>
      <c r="Q1563" t="s">
        <v>6636</v>
      </c>
      <c r="R1563" t="s">
        <v>6636</v>
      </c>
      <c r="S1563" s="12">
        <v>1</v>
      </c>
      <c r="T1563" s="13">
        <v>16667</v>
      </c>
      <c r="U1563" t="s">
        <v>6636</v>
      </c>
    </row>
    <row r="1564" spans="1:21" x14ac:dyDescent="0.25">
      <c r="A1564" t="s">
        <v>6614</v>
      </c>
      <c r="B1564" s="12"/>
      <c r="C1564" t="s">
        <v>8162</v>
      </c>
      <c r="D1564" s="11">
        <v>46201</v>
      </c>
      <c r="E1564" t="s">
        <v>8163</v>
      </c>
      <c r="F1564" t="s">
        <v>6617</v>
      </c>
      <c r="G1564" t="s">
        <v>6636</v>
      </c>
      <c r="H1564" t="s">
        <v>7624</v>
      </c>
      <c r="I1564" t="s">
        <v>6636</v>
      </c>
      <c r="J1564" t="s">
        <v>6636</v>
      </c>
      <c r="K1564" t="s">
        <v>6636</v>
      </c>
      <c r="L1564" t="s">
        <v>6636</v>
      </c>
      <c r="M1564" t="s">
        <v>8164</v>
      </c>
      <c r="N1564" t="s">
        <v>7366</v>
      </c>
      <c r="O1564" t="s">
        <v>7626</v>
      </c>
      <c r="P1564">
        <v>2673000</v>
      </c>
      <c r="Q1564" t="s">
        <v>6636</v>
      </c>
      <c r="R1564" t="s">
        <v>6636</v>
      </c>
      <c r="S1564" s="12">
        <v>1</v>
      </c>
      <c r="T1564" s="13"/>
      <c r="U1564" t="s">
        <v>8165</v>
      </c>
    </row>
    <row r="1565" spans="1:21" x14ac:dyDescent="0.25">
      <c r="A1565" t="s">
        <v>6614</v>
      </c>
      <c r="B1565" s="12"/>
      <c r="C1565" t="s">
        <v>8166</v>
      </c>
      <c r="D1565" s="11">
        <v>46201</v>
      </c>
      <c r="E1565" t="s">
        <v>8167</v>
      </c>
      <c r="F1565" t="s">
        <v>6617</v>
      </c>
      <c r="G1565" t="s">
        <v>6636</v>
      </c>
      <c r="H1565" t="s">
        <v>7624</v>
      </c>
      <c r="I1565" t="s">
        <v>6636</v>
      </c>
      <c r="J1565" t="s">
        <v>6636</v>
      </c>
      <c r="K1565" t="s">
        <v>6636</v>
      </c>
      <c r="L1565" t="s">
        <v>6636</v>
      </c>
      <c r="M1565" t="s">
        <v>8168</v>
      </c>
      <c r="N1565" t="s">
        <v>7366</v>
      </c>
      <c r="O1565" t="s">
        <v>8020</v>
      </c>
      <c r="P1565">
        <v>2410000</v>
      </c>
      <c r="Q1565" t="s">
        <v>6636</v>
      </c>
      <c r="R1565" t="s">
        <v>6636</v>
      </c>
      <c r="S1565" s="12">
        <v>1</v>
      </c>
      <c r="T1565" s="13"/>
      <c r="U1565" t="s">
        <v>6629</v>
      </c>
    </row>
    <row r="1566" spans="1:21" x14ac:dyDescent="0.25">
      <c r="A1566" t="s">
        <v>6614</v>
      </c>
      <c r="B1566" s="12"/>
      <c r="C1566" t="s">
        <v>8169</v>
      </c>
      <c r="D1566" s="11">
        <v>46201</v>
      </c>
      <c r="E1566" t="s">
        <v>8170</v>
      </c>
      <c r="F1566" t="s">
        <v>6617</v>
      </c>
      <c r="G1566" t="s">
        <v>6636</v>
      </c>
      <c r="H1566" t="s">
        <v>7624</v>
      </c>
      <c r="I1566" t="s">
        <v>6636</v>
      </c>
      <c r="J1566" t="s">
        <v>6636</v>
      </c>
      <c r="K1566" t="s">
        <v>6636</v>
      </c>
      <c r="L1566" t="s">
        <v>6636</v>
      </c>
      <c r="M1566" t="s">
        <v>8171</v>
      </c>
      <c r="N1566" t="s">
        <v>7366</v>
      </c>
      <c r="O1566" t="s">
        <v>7650</v>
      </c>
      <c r="P1566">
        <v>3320000</v>
      </c>
      <c r="Q1566" t="s">
        <v>6636</v>
      </c>
      <c r="R1566" t="s">
        <v>6636</v>
      </c>
      <c r="S1566" s="12">
        <v>1</v>
      </c>
      <c r="T1566" s="13"/>
      <c r="U1566" t="s">
        <v>6636</v>
      </c>
    </row>
    <row r="1567" spans="1:21" x14ac:dyDescent="0.25">
      <c r="A1567" t="s">
        <v>6614</v>
      </c>
      <c r="B1567" s="12"/>
      <c r="C1567" t="s">
        <v>8172</v>
      </c>
      <c r="D1567" s="11">
        <v>46201</v>
      </c>
      <c r="E1567" t="s">
        <v>8173</v>
      </c>
      <c r="F1567" t="s">
        <v>6617</v>
      </c>
      <c r="G1567" t="s">
        <v>6636</v>
      </c>
      <c r="H1567" t="s">
        <v>7624</v>
      </c>
      <c r="I1567" t="s">
        <v>6636</v>
      </c>
      <c r="J1567" t="s">
        <v>6636</v>
      </c>
      <c r="K1567" t="s">
        <v>6636</v>
      </c>
      <c r="L1567" t="s">
        <v>6636</v>
      </c>
      <c r="M1567" t="s">
        <v>8174</v>
      </c>
      <c r="N1567" t="s">
        <v>7001</v>
      </c>
      <c r="O1567" t="s">
        <v>7176</v>
      </c>
      <c r="P1567">
        <v>1850000</v>
      </c>
      <c r="Q1567" t="s">
        <v>6636</v>
      </c>
      <c r="R1567" t="s">
        <v>6636</v>
      </c>
      <c r="S1567" s="12">
        <v>1</v>
      </c>
      <c r="T1567" s="13"/>
      <c r="U1567" t="s">
        <v>6636</v>
      </c>
    </row>
    <row r="1568" spans="1:21" x14ac:dyDescent="0.25">
      <c r="A1568" t="s">
        <v>6614</v>
      </c>
      <c r="B1568" s="12"/>
      <c r="C1568" t="s">
        <v>8175</v>
      </c>
      <c r="D1568" s="11">
        <v>46201</v>
      </c>
      <c r="E1568" t="s">
        <v>8176</v>
      </c>
      <c r="F1568" t="s">
        <v>6617</v>
      </c>
      <c r="G1568" t="s">
        <v>6636</v>
      </c>
      <c r="H1568" t="s">
        <v>7624</v>
      </c>
      <c r="I1568" t="s">
        <v>6636</v>
      </c>
      <c r="J1568" t="s">
        <v>6636</v>
      </c>
      <c r="K1568" t="s">
        <v>6636</v>
      </c>
      <c r="L1568" t="s">
        <v>6636</v>
      </c>
      <c r="M1568" t="s">
        <v>8177</v>
      </c>
      <c r="N1568" t="s">
        <v>7506</v>
      </c>
      <c r="O1568" t="s">
        <v>7539</v>
      </c>
      <c r="P1568">
        <v>2507000</v>
      </c>
      <c r="Q1568" t="s">
        <v>6636</v>
      </c>
      <c r="R1568" t="s">
        <v>6636</v>
      </c>
      <c r="S1568" s="12">
        <v>1</v>
      </c>
      <c r="T1568" s="13"/>
      <c r="U1568" t="s">
        <v>6636</v>
      </c>
    </row>
    <row r="1569" spans="1:21" x14ac:dyDescent="0.25">
      <c r="A1569" t="s">
        <v>6614</v>
      </c>
      <c r="B1569" s="12"/>
      <c r="C1569" t="s">
        <v>8178</v>
      </c>
      <c r="D1569" s="11">
        <v>46201</v>
      </c>
      <c r="E1569" t="s">
        <v>8179</v>
      </c>
      <c r="F1569" t="s">
        <v>6617</v>
      </c>
      <c r="G1569" t="s">
        <v>6636</v>
      </c>
      <c r="H1569" t="s">
        <v>7624</v>
      </c>
      <c r="I1569" t="s">
        <v>6636</v>
      </c>
      <c r="J1569" t="s">
        <v>6636</v>
      </c>
      <c r="K1569" t="s">
        <v>6636</v>
      </c>
      <c r="L1569" t="s">
        <v>6636</v>
      </c>
      <c r="M1569" t="s">
        <v>8180</v>
      </c>
      <c r="N1569" t="s">
        <v>7044</v>
      </c>
      <c r="O1569" t="s">
        <v>8181</v>
      </c>
      <c r="P1569">
        <v>4114900</v>
      </c>
      <c r="Q1569" t="s">
        <v>6636</v>
      </c>
      <c r="R1569" t="s">
        <v>6636</v>
      </c>
      <c r="S1569" s="12">
        <v>1</v>
      </c>
      <c r="T1569" s="13"/>
      <c r="U1569" t="s">
        <v>6636</v>
      </c>
    </row>
    <row r="1570" spans="1:21" x14ac:dyDescent="0.25">
      <c r="A1570" t="s">
        <v>6614</v>
      </c>
      <c r="B1570" s="12"/>
      <c r="C1570" t="s">
        <v>8182</v>
      </c>
      <c r="D1570" s="11">
        <v>46202</v>
      </c>
      <c r="E1570" t="s">
        <v>8183</v>
      </c>
      <c r="F1570" t="s">
        <v>6617</v>
      </c>
      <c r="G1570" t="s">
        <v>6636</v>
      </c>
      <c r="H1570" t="s">
        <v>7624</v>
      </c>
      <c r="I1570" t="s">
        <v>6636</v>
      </c>
      <c r="J1570" t="s">
        <v>6636</v>
      </c>
      <c r="K1570" t="s">
        <v>6636</v>
      </c>
      <c r="L1570" t="s">
        <v>6636</v>
      </c>
      <c r="M1570" t="s">
        <v>8184</v>
      </c>
      <c r="N1570" t="s">
        <v>7506</v>
      </c>
      <c r="O1570" t="s">
        <v>7539</v>
      </c>
      <c r="P1570">
        <v>2855000</v>
      </c>
      <c r="Q1570" t="s">
        <v>6636</v>
      </c>
      <c r="R1570" t="s">
        <v>6636</v>
      </c>
      <c r="S1570" s="12">
        <v>1</v>
      </c>
      <c r="T1570" s="13"/>
      <c r="U1570" t="s">
        <v>6636</v>
      </c>
    </row>
    <row r="1571" spans="1:21" x14ac:dyDescent="0.25">
      <c r="A1571" t="s">
        <v>6614</v>
      </c>
      <c r="B1571" s="12"/>
      <c r="C1571" t="s">
        <v>8185</v>
      </c>
      <c r="D1571" s="11">
        <v>46202</v>
      </c>
      <c r="E1571" t="s">
        <v>8186</v>
      </c>
      <c r="F1571" t="s">
        <v>6617</v>
      </c>
      <c r="G1571" t="s">
        <v>6636</v>
      </c>
      <c r="H1571" t="s">
        <v>7624</v>
      </c>
      <c r="I1571" t="s">
        <v>6636</v>
      </c>
      <c r="J1571" t="s">
        <v>6636</v>
      </c>
      <c r="K1571" t="s">
        <v>6636</v>
      </c>
      <c r="L1571" t="s">
        <v>6636</v>
      </c>
      <c r="M1571" t="s">
        <v>8187</v>
      </c>
      <c r="N1571" t="s">
        <v>7001</v>
      </c>
      <c r="O1571" t="s">
        <v>7176</v>
      </c>
      <c r="P1571">
        <v>1637000</v>
      </c>
      <c r="Q1571" t="s">
        <v>6636</v>
      </c>
      <c r="R1571" t="s">
        <v>6636</v>
      </c>
      <c r="S1571" s="12">
        <v>1</v>
      </c>
      <c r="T1571" s="13"/>
      <c r="U1571" t="s">
        <v>6636</v>
      </c>
    </row>
    <row r="1572" spans="1:21" x14ac:dyDescent="0.25">
      <c r="A1572" t="s">
        <v>6614</v>
      </c>
      <c r="B1572" s="12"/>
      <c r="C1572" t="s">
        <v>8188</v>
      </c>
      <c r="D1572" s="11">
        <v>46202</v>
      </c>
      <c r="E1572" t="s">
        <v>8189</v>
      </c>
      <c r="F1572" t="s">
        <v>6617</v>
      </c>
      <c r="G1572" t="s">
        <v>6636</v>
      </c>
      <c r="H1572" t="s">
        <v>7624</v>
      </c>
      <c r="I1572" t="s">
        <v>6636</v>
      </c>
      <c r="J1572" t="s">
        <v>6636</v>
      </c>
      <c r="K1572" t="s">
        <v>6636</v>
      </c>
      <c r="L1572" t="s">
        <v>6636</v>
      </c>
      <c r="M1572" t="s">
        <v>8190</v>
      </c>
      <c r="N1572" t="s">
        <v>7366</v>
      </c>
      <c r="O1572" t="s">
        <v>7650</v>
      </c>
      <c r="P1572">
        <v>3805000</v>
      </c>
      <c r="Q1572" t="s">
        <v>6636</v>
      </c>
      <c r="R1572" t="s">
        <v>6636</v>
      </c>
      <c r="S1572" s="12">
        <v>1</v>
      </c>
      <c r="T1572" s="13"/>
      <c r="U1572" t="s">
        <v>6636</v>
      </c>
    </row>
    <row r="1573" spans="1:21" x14ac:dyDescent="0.25">
      <c r="A1573" t="s">
        <v>6614</v>
      </c>
      <c r="B1573" s="12"/>
      <c r="C1573" t="s">
        <v>8191</v>
      </c>
      <c r="D1573" s="11">
        <v>46202</v>
      </c>
      <c r="E1573" t="s">
        <v>8192</v>
      </c>
      <c r="F1573" t="s">
        <v>6617</v>
      </c>
      <c r="G1573" t="s">
        <v>6636</v>
      </c>
      <c r="H1573" t="s">
        <v>7624</v>
      </c>
      <c r="I1573" t="s">
        <v>6636</v>
      </c>
      <c r="J1573" t="s">
        <v>6636</v>
      </c>
      <c r="K1573" t="s">
        <v>6636</v>
      </c>
      <c r="L1573" t="s">
        <v>6636</v>
      </c>
      <c r="M1573" t="s">
        <v>8193</v>
      </c>
      <c r="N1573" t="s">
        <v>7202</v>
      </c>
      <c r="O1573" t="s">
        <v>7203</v>
      </c>
      <c r="P1573">
        <v>2370000</v>
      </c>
      <c r="Q1573" t="s">
        <v>6636</v>
      </c>
      <c r="R1573" t="s">
        <v>6636</v>
      </c>
      <c r="S1573" s="12">
        <v>1</v>
      </c>
      <c r="T1573" s="13"/>
      <c r="U1573" t="s">
        <v>6636</v>
      </c>
    </row>
    <row r="1574" spans="1:21" x14ac:dyDescent="0.25">
      <c r="A1574" t="s">
        <v>6614</v>
      </c>
      <c r="B1574" s="12"/>
      <c r="C1574" t="s">
        <v>8194</v>
      </c>
      <c r="D1574" s="11">
        <v>46202</v>
      </c>
      <c r="E1574" t="s">
        <v>8195</v>
      </c>
      <c r="F1574" t="s">
        <v>6617</v>
      </c>
      <c r="G1574" t="s">
        <v>6636</v>
      </c>
      <c r="H1574" t="s">
        <v>7624</v>
      </c>
      <c r="I1574" t="s">
        <v>6636</v>
      </c>
      <c r="J1574" t="s">
        <v>6636</v>
      </c>
      <c r="K1574" t="s">
        <v>6636</v>
      </c>
      <c r="L1574" t="s">
        <v>6636</v>
      </c>
      <c r="M1574" t="s">
        <v>8196</v>
      </c>
      <c r="N1574" t="s">
        <v>7001</v>
      </c>
      <c r="O1574" t="s">
        <v>7002</v>
      </c>
      <c r="P1574">
        <v>2350000</v>
      </c>
      <c r="Q1574" t="s">
        <v>6636</v>
      </c>
      <c r="R1574" t="s">
        <v>6636</v>
      </c>
      <c r="S1574" s="12">
        <v>1</v>
      </c>
      <c r="T1574" s="13"/>
      <c r="U1574" t="s">
        <v>6636</v>
      </c>
    </row>
    <row r="1575" spans="1:21" x14ac:dyDescent="0.25">
      <c r="A1575" t="s">
        <v>6614</v>
      </c>
      <c r="B1575" s="12"/>
      <c r="C1575" t="s">
        <v>8197</v>
      </c>
      <c r="D1575" s="11">
        <v>46202</v>
      </c>
      <c r="E1575" t="s">
        <v>8198</v>
      </c>
      <c r="F1575" t="s">
        <v>6617</v>
      </c>
      <c r="G1575" t="s">
        <v>6636</v>
      </c>
      <c r="H1575" t="s">
        <v>7624</v>
      </c>
      <c r="I1575" t="s">
        <v>6636</v>
      </c>
      <c r="J1575" t="s">
        <v>6636</v>
      </c>
      <c r="K1575" t="s">
        <v>6636</v>
      </c>
      <c r="L1575" t="s">
        <v>6636</v>
      </c>
      <c r="M1575" t="s">
        <v>8199</v>
      </c>
      <c r="N1575" t="s">
        <v>7044</v>
      </c>
      <c r="O1575" t="s">
        <v>8200</v>
      </c>
      <c r="P1575">
        <v>2230000</v>
      </c>
      <c r="Q1575" t="s">
        <v>6636</v>
      </c>
      <c r="R1575" t="s">
        <v>6636</v>
      </c>
      <c r="S1575" s="12">
        <v>1</v>
      </c>
      <c r="T1575" s="13"/>
      <c r="U1575" t="s">
        <v>6636</v>
      </c>
    </row>
    <row r="1576" spans="1:21" x14ac:dyDescent="0.25">
      <c r="A1576" t="s">
        <v>6983</v>
      </c>
      <c r="B1576" s="12"/>
      <c r="C1576" t="s">
        <v>8201</v>
      </c>
      <c r="D1576" s="11">
        <v>46203</v>
      </c>
      <c r="E1576" t="s">
        <v>8202</v>
      </c>
      <c r="F1576" t="s">
        <v>6617</v>
      </c>
      <c r="G1576" t="s">
        <v>7754</v>
      </c>
      <c r="H1576" t="s">
        <v>7624</v>
      </c>
      <c r="I1576" t="s">
        <v>55</v>
      </c>
      <c r="J1576" t="s">
        <v>643</v>
      </c>
      <c r="K1576" t="s">
        <v>6636</v>
      </c>
      <c r="L1576" t="s">
        <v>6636</v>
      </c>
      <c r="M1576" t="s">
        <v>6636</v>
      </c>
      <c r="N1576" t="s">
        <v>6636</v>
      </c>
      <c r="O1576" t="s">
        <v>6636</v>
      </c>
      <c r="P1576">
        <v>0</v>
      </c>
      <c r="Q1576" t="s">
        <v>6636</v>
      </c>
      <c r="R1576" t="s">
        <v>6636</v>
      </c>
      <c r="S1576" s="12">
        <v>1</v>
      </c>
      <c r="T1576" s="13">
        <v>0</v>
      </c>
      <c r="U1576" t="s">
        <v>6629</v>
      </c>
    </row>
    <row r="1577" spans="1:21" x14ac:dyDescent="0.25">
      <c r="A1577" t="s">
        <v>6983</v>
      </c>
      <c r="B1577" s="12"/>
      <c r="C1577" t="s">
        <v>8203</v>
      </c>
      <c r="D1577" s="11">
        <v>46203</v>
      </c>
      <c r="E1577" t="s">
        <v>8204</v>
      </c>
      <c r="F1577" t="s">
        <v>6617</v>
      </c>
      <c r="G1577" t="s">
        <v>7754</v>
      </c>
      <c r="H1577" t="s">
        <v>7624</v>
      </c>
      <c r="I1577" t="s">
        <v>55</v>
      </c>
      <c r="J1577" t="s">
        <v>44</v>
      </c>
      <c r="K1577" t="s">
        <v>6636</v>
      </c>
      <c r="L1577" t="s">
        <v>6636</v>
      </c>
      <c r="M1577" t="s">
        <v>6636</v>
      </c>
      <c r="N1577" t="s">
        <v>6636</v>
      </c>
      <c r="O1577" t="s">
        <v>6636</v>
      </c>
      <c r="P1577">
        <v>0</v>
      </c>
      <c r="Q1577" t="s">
        <v>6636</v>
      </c>
      <c r="R1577" t="s">
        <v>6636</v>
      </c>
      <c r="S1577" s="12">
        <v>1</v>
      </c>
      <c r="T1577" s="13">
        <v>0</v>
      </c>
      <c r="U1577" t="s">
        <v>8205</v>
      </c>
    </row>
    <row r="1578" spans="1:21" x14ac:dyDescent="0.25">
      <c r="A1578" t="s">
        <v>6983</v>
      </c>
      <c r="B1578" s="12"/>
      <c r="C1578" t="s">
        <v>8206</v>
      </c>
      <c r="D1578" s="11">
        <v>46203</v>
      </c>
      <c r="E1578" t="s">
        <v>8207</v>
      </c>
      <c r="F1578" t="s">
        <v>6617</v>
      </c>
      <c r="G1578" t="s">
        <v>7754</v>
      </c>
      <c r="H1578" t="s">
        <v>7624</v>
      </c>
      <c r="I1578" t="s">
        <v>3863</v>
      </c>
      <c r="J1578" t="s">
        <v>8208</v>
      </c>
      <c r="K1578" t="s">
        <v>6636</v>
      </c>
      <c r="L1578" t="s">
        <v>6636</v>
      </c>
      <c r="M1578" t="s">
        <v>6636</v>
      </c>
      <c r="N1578" t="s">
        <v>6636</v>
      </c>
      <c r="O1578" t="s">
        <v>6636</v>
      </c>
      <c r="P1578">
        <v>0</v>
      </c>
      <c r="Q1578" t="s">
        <v>6636</v>
      </c>
      <c r="R1578" t="s">
        <v>6636</v>
      </c>
      <c r="S1578" s="12">
        <v>1</v>
      </c>
      <c r="T1578" s="13">
        <v>0</v>
      </c>
      <c r="U1578" t="s">
        <v>6636</v>
      </c>
    </row>
    <row r="1579" spans="1:21" x14ac:dyDescent="0.25">
      <c r="A1579" t="s">
        <v>6983</v>
      </c>
      <c r="B1579" s="12"/>
      <c r="C1579" t="s">
        <v>8209</v>
      </c>
      <c r="D1579" s="11">
        <v>46203</v>
      </c>
      <c r="E1579" t="s">
        <v>8210</v>
      </c>
      <c r="F1579" t="s">
        <v>6617</v>
      </c>
      <c r="G1579" t="s">
        <v>7754</v>
      </c>
      <c r="H1579" t="s">
        <v>7624</v>
      </c>
      <c r="I1579" t="s">
        <v>6640</v>
      </c>
      <c r="J1579" t="s">
        <v>6707</v>
      </c>
      <c r="K1579" t="s">
        <v>6636</v>
      </c>
      <c r="L1579" t="s">
        <v>6636</v>
      </c>
      <c r="M1579" t="s">
        <v>6636</v>
      </c>
      <c r="N1579" t="s">
        <v>6636</v>
      </c>
      <c r="O1579" t="s">
        <v>6636</v>
      </c>
      <c r="P1579">
        <v>0</v>
      </c>
      <c r="Q1579" t="s">
        <v>6636</v>
      </c>
      <c r="R1579" t="s">
        <v>6636</v>
      </c>
      <c r="S1579" s="12"/>
      <c r="T1579" s="13">
        <v>0</v>
      </c>
      <c r="U1579" t="s">
        <v>6636</v>
      </c>
    </row>
    <row r="1580" spans="1:21" x14ac:dyDescent="0.25">
      <c r="A1580" t="s">
        <v>6983</v>
      </c>
      <c r="B1580" s="12"/>
      <c r="C1580" t="s">
        <v>8211</v>
      </c>
      <c r="D1580" s="11">
        <v>46203</v>
      </c>
      <c r="E1580" t="s">
        <v>8212</v>
      </c>
      <c r="F1580" t="s">
        <v>6617</v>
      </c>
      <c r="G1580" t="s">
        <v>7754</v>
      </c>
      <c r="H1580" t="s">
        <v>7624</v>
      </c>
      <c r="I1580" t="s">
        <v>6623</v>
      </c>
      <c r="J1580" t="s">
        <v>6670</v>
      </c>
      <c r="K1580" t="s">
        <v>6636</v>
      </c>
      <c r="L1580" t="s">
        <v>6636</v>
      </c>
      <c r="M1580" t="s">
        <v>6636</v>
      </c>
      <c r="N1580" t="s">
        <v>6636</v>
      </c>
      <c r="O1580" t="s">
        <v>6636</v>
      </c>
      <c r="P1580">
        <v>0</v>
      </c>
      <c r="Q1580" t="s">
        <v>6636</v>
      </c>
      <c r="R1580" t="s">
        <v>6636</v>
      </c>
      <c r="S1580" s="12"/>
      <c r="T1580" s="13">
        <v>0</v>
      </c>
      <c r="U1580" t="s">
        <v>6629</v>
      </c>
    </row>
    <row r="1581" spans="1:21" x14ac:dyDescent="0.25">
      <c r="A1581" t="s">
        <v>6983</v>
      </c>
      <c r="B1581" s="12"/>
      <c r="C1581" t="s">
        <v>8213</v>
      </c>
      <c r="D1581" s="11">
        <v>46203</v>
      </c>
      <c r="E1581" t="s">
        <v>8214</v>
      </c>
      <c r="F1581" t="s">
        <v>6617</v>
      </c>
      <c r="G1581" t="s">
        <v>7754</v>
      </c>
      <c r="H1581" t="s">
        <v>7624</v>
      </c>
      <c r="I1581" t="s">
        <v>6636</v>
      </c>
      <c r="J1581" t="s">
        <v>6636</v>
      </c>
      <c r="K1581" t="s">
        <v>6636</v>
      </c>
      <c r="L1581" t="s">
        <v>6636</v>
      </c>
      <c r="M1581" t="s">
        <v>6636</v>
      </c>
      <c r="N1581" t="s">
        <v>6636</v>
      </c>
      <c r="O1581" t="s">
        <v>6636</v>
      </c>
      <c r="P1581">
        <v>0</v>
      </c>
      <c r="Q1581" t="s">
        <v>6636</v>
      </c>
      <c r="R1581" t="s">
        <v>6636</v>
      </c>
      <c r="S1581" s="12">
        <v>1</v>
      </c>
      <c r="T1581" s="13">
        <v>0</v>
      </c>
      <c r="U1581" t="s">
        <v>6629</v>
      </c>
    </row>
    <row r="1582" spans="1:21" x14ac:dyDescent="0.25">
      <c r="A1582" t="s">
        <v>6614</v>
      </c>
      <c r="B1582" s="12"/>
      <c r="C1582" t="s">
        <v>8215</v>
      </c>
      <c r="D1582" s="11">
        <v>46203</v>
      </c>
      <c r="E1582" t="s">
        <v>8216</v>
      </c>
      <c r="F1582" t="s">
        <v>6617</v>
      </c>
      <c r="G1582" t="s">
        <v>6636</v>
      </c>
      <c r="H1582" t="s">
        <v>7624</v>
      </c>
      <c r="I1582" t="s">
        <v>6636</v>
      </c>
      <c r="J1582" t="s">
        <v>6636</v>
      </c>
      <c r="K1582" t="s">
        <v>6636</v>
      </c>
      <c r="L1582" t="s">
        <v>6636</v>
      </c>
      <c r="M1582" t="s">
        <v>8217</v>
      </c>
      <c r="N1582" t="s">
        <v>7366</v>
      </c>
      <c r="O1582" t="s">
        <v>7650</v>
      </c>
      <c r="P1582">
        <v>2500000</v>
      </c>
      <c r="Q1582" t="s">
        <v>6636</v>
      </c>
      <c r="R1582" t="s">
        <v>6636</v>
      </c>
      <c r="S1582" s="12">
        <v>1</v>
      </c>
      <c r="T1582" s="13"/>
      <c r="U1582" t="s">
        <v>6636</v>
      </c>
    </row>
    <row r="1583" spans="1:21" x14ac:dyDescent="0.25">
      <c r="A1583" t="s">
        <v>6983</v>
      </c>
      <c r="B1583" s="12"/>
      <c r="C1583" t="s">
        <v>8218</v>
      </c>
      <c r="D1583" s="11">
        <v>46203</v>
      </c>
      <c r="E1583" t="s">
        <v>8219</v>
      </c>
      <c r="F1583" t="s">
        <v>6617</v>
      </c>
      <c r="G1583" t="s">
        <v>7754</v>
      </c>
      <c r="H1583" t="s">
        <v>7624</v>
      </c>
      <c r="I1583" t="s">
        <v>65</v>
      </c>
      <c r="J1583" t="s">
        <v>219</v>
      </c>
      <c r="K1583" t="s">
        <v>6636</v>
      </c>
      <c r="L1583" t="s">
        <v>6636</v>
      </c>
      <c r="M1583" t="s">
        <v>8220</v>
      </c>
      <c r="N1583" t="s">
        <v>7469</v>
      </c>
      <c r="O1583" t="s">
        <v>7470</v>
      </c>
      <c r="P1583">
        <v>0</v>
      </c>
      <c r="Q1583" t="s">
        <v>6636</v>
      </c>
      <c r="R1583" t="s">
        <v>6636</v>
      </c>
      <c r="S1583" s="12">
        <v>1</v>
      </c>
      <c r="T1583" s="13">
        <v>0</v>
      </c>
      <c r="U1583" t="s">
        <v>6636</v>
      </c>
    </row>
    <row r="1584" spans="1:21" x14ac:dyDescent="0.25">
      <c r="A1584" t="s">
        <v>6614</v>
      </c>
      <c r="B1584" s="12"/>
      <c r="C1584" t="s">
        <v>8221</v>
      </c>
      <c r="D1584" s="11">
        <v>46203</v>
      </c>
      <c r="E1584" t="s">
        <v>8222</v>
      </c>
      <c r="F1584" t="s">
        <v>6617</v>
      </c>
      <c r="G1584" t="s">
        <v>6636</v>
      </c>
      <c r="H1584" t="s">
        <v>7624</v>
      </c>
      <c r="I1584" t="s">
        <v>6636</v>
      </c>
      <c r="J1584" t="s">
        <v>6636</v>
      </c>
      <c r="K1584" t="s">
        <v>6636</v>
      </c>
      <c r="L1584" t="s">
        <v>6636</v>
      </c>
      <c r="M1584" t="s">
        <v>8223</v>
      </c>
      <c r="N1584" t="s">
        <v>7366</v>
      </c>
      <c r="O1584" t="s">
        <v>8020</v>
      </c>
      <c r="P1584">
        <v>2638000</v>
      </c>
      <c r="Q1584" t="s">
        <v>6636</v>
      </c>
      <c r="R1584" t="s">
        <v>6636</v>
      </c>
      <c r="S1584" s="12">
        <v>1</v>
      </c>
      <c r="T1584" s="13"/>
      <c r="U1584" t="s">
        <v>6636</v>
      </c>
    </row>
    <row r="1585" spans="1:21" x14ac:dyDescent="0.25">
      <c r="A1585" t="s">
        <v>6614</v>
      </c>
      <c r="B1585" s="12"/>
      <c r="C1585" t="s">
        <v>8224</v>
      </c>
      <c r="D1585" s="11">
        <v>46203</v>
      </c>
      <c r="E1585" t="s">
        <v>8225</v>
      </c>
      <c r="F1585" t="s">
        <v>6617</v>
      </c>
      <c r="G1585" t="s">
        <v>6636</v>
      </c>
      <c r="H1585" t="s">
        <v>7624</v>
      </c>
      <c r="I1585" t="s">
        <v>6636</v>
      </c>
      <c r="J1585" t="s">
        <v>6636</v>
      </c>
      <c r="K1585" t="s">
        <v>6636</v>
      </c>
      <c r="L1585" t="s">
        <v>6636</v>
      </c>
      <c r="M1585" t="s">
        <v>8226</v>
      </c>
      <c r="N1585" t="s">
        <v>7366</v>
      </c>
      <c r="O1585" t="s">
        <v>7626</v>
      </c>
      <c r="P1585">
        <v>2465000</v>
      </c>
      <c r="Q1585" t="s">
        <v>6636</v>
      </c>
      <c r="R1585" t="s">
        <v>6636</v>
      </c>
      <c r="S1585" s="12">
        <v>1</v>
      </c>
      <c r="T1585" s="13"/>
      <c r="U1585" t="s">
        <v>6636</v>
      </c>
    </row>
    <row r="1586" spans="1:21" x14ac:dyDescent="0.25">
      <c r="A1586" t="s">
        <v>6614</v>
      </c>
      <c r="B1586" s="12"/>
      <c r="C1586" t="s">
        <v>8227</v>
      </c>
      <c r="D1586" s="11">
        <v>46203</v>
      </c>
      <c r="E1586" t="s">
        <v>8228</v>
      </c>
      <c r="F1586" t="s">
        <v>6617</v>
      </c>
      <c r="G1586" t="s">
        <v>6636</v>
      </c>
      <c r="H1586" t="s">
        <v>7624</v>
      </c>
      <c r="I1586" t="s">
        <v>6636</v>
      </c>
      <c r="J1586" t="s">
        <v>6636</v>
      </c>
      <c r="K1586" t="s">
        <v>6636</v>
      </c>
      <c r="L1586" t="s">
        <v>6636</v>
      </c>
      <c r="M1586" t="s">
        <v>8229</v>
      </c>
      <c r="N1586" t="s">
        <v>7001</v>
      </c>
      <c r="O1586" t="s">
        <v>7007</v>
      </c>
      <c r="P1586">
        <v>1247000</v>
      </c>
      <c r="Q1586" t="s">
        <v>6636</v>
      </c>
      <c r="R1586" t="s">
        <v>6636</v>
      </c>
      <c r="S1586" s="12">
        <v>1</v>
      </c>
      <c r="T1586" s="13"/>
      <c r="U1586" t="s">
        <v>6636</v>
      </c>
    </row>
    <row r="1587" spans="1:21" x14ac:dyDescent="0.25">
      <c r="A1587" t="s">
        <v>6614</v>
      </c>
      <c r="B1587" s="12"/>
      <c r="C1587" t="s">
        <v>8230</v>
      </c>
      <c r="D1587" s="11">
        <v>46203</v>
      </c>
      <c r="E1587" t="s">
        <v>8231</v>
      </c>
      <c r="F1587" t="s">
        <v>6617</v>
      </c>
      <c r="G1587" t="s">
        <v>6636</v>
      </c>
      <c r="H1587" t="s">
        <v>7624</v>
      </c>
      <c r="I1587" t="s">
        <v>6636</v>
      </c>
      <c r="J1587" t="s">
        <v>6636</v>
      </c>
      <c r="K1587" t="s">
        <v>6636</v>
      </c>
      <c r="L1587" t="s">
        <v>6636</v>
      </c>
      <c r="M1587" t="s">
        <v>6636</v>
      </c>
      <c r="N1587" t="s">
        <v>6636</v>
      </c>
      <c r="O1587" t="s">
        <v>6636</v>
      </c>
      <c r="P1587">
        <v>2269990</v>
      </c>
      <c r="Q1587" t="s">
        <v>6636</v>
      </c>
      <c r="R1587" t="s">
        <v>6636</v>
      </c>
      <c r="S1587" s="12">
        <v>1</v>
      </c>
      <c r="T1587" s="13"/>
      <c r="U1587" t="s">
        <v>6636</v>
      </c>
    </row>
    <row r="1588" spans="1:21" x14ac:dyDescent="0.25">
      <c r="A1588" t="s">
        <v>6614</v>
      </c>
      <c r="B1588" s="12"/>
      <c r="C1588" t="s">
        <v>8232</v>
      </c>
      <c r="D1588" s="11">
        <v>46203</v>
      </c>
      <c r="E1588" t="s">
        <v>8233</v>
      </c>
      <c r="F1588" t="s">
        <v>6617</v>
      </c>
      <c r="G1588" t="s">
        <v>6636</v>
      </c>
      <c r="H1588" t="s">
        <v>7624</v>
      </c>
      <c r="I1588" t="s">
        <v>6636</v>
      </c>
      <c r="J1588" t="s">
        <v>6636</v>
      </c>
      <c r="K1588" t="s">
        <v>6636</v>
      </c>
      <c r="L1588" t="s">
        <v>6636</v>
      </c>
      <c r="M1588" t="s">
        <v>8234</v>
      </c>
      <c r="N1588" t="s">
        <v>7366</v>
      </c>
      <c r="O1588" t="s">
        <v>7650</v>
      </c>
      <c r="P1588">
        <v>3310000</v>
      </c>
      <c r="Q1588" t="s">
        <v>6636</v>
      </c>
      <c r="R1588" t="s">
        <v>6636</v>
      </c>
      <c r="S1588" s="12">
        <v>1</v>
      </c>
      <c r="T1588" s="13"/>
      <c r="U1588" t="s">
        <v>6636</v>
      </c>
    </row>
    <row r="1589" spans="1:21" x14ac:dyDescent="0.25">
      <c r="A1589" t="s">
        <v>6614</v>
      </c>
      <c r="B1589" s="12"/>
      <c r="C1589" t="s">
        <v>8235</v>
      </c>
      <c r="D1589" s="11">
        <v>46203</v>
      </c>
      <c r="E1589" t="s">
        <v>8236</v>
      </c>
      <c r="F1589" t="s">
        <v>6617</v>
      </c>
      <c r="G1589" t="s">
        <v>6636</v>
      </c>
      <c r="H1589" t="s">
        <v>7624</v>
      </c>
      <c r="I1589" t="s">
        <v>6636</v>
      </c>
      <c r="J1589" t="s">
        <v>6636</v>
      </c>
      <c r="K1589" t="s">
        <v>6636</v>
      </c>
      <c r="L1589" t="s">
        <v>6636</v>
      </c>
      <c r="M1589" t="s">
        <v>8237</v>
      </c>
      <c r="N1589" t="s">
        <v>7366</v>
      </c>
      <c r="O1589" t="s">
        <v>7626</v>
      </c>
      <c r="P1589">
        <v>2496700</v>
      </c>
      <c r="Q1589" t="s">
        <v>6636</v>
      </c>
      <c r="R1589" t="s">
        <v>6636</v>
      </c>
      <c r="S1589" s="12">
        <v>1</v>
      </c>
      <c r="T1589" s="13"/>
      <c r="U1589" t="s">
        <v>6636</v>
      </c>
    </row>
    <row r="1590" spans="1:21" x14ac:dyDescent="0.25">
      <c r="A1590" t="s">
        <v>6614</v>
      </c>
      <c r="B1590" s="12"/>
      <c r="C1590" t="s">
        <v>8238</v>
      </c>
      <c r="D1590" s="11">
        <v>46204</v>
      </c>
      <c r="E1590" t="s">
        <v>8239</v>
      </c>
      <c r="F1590" t="s">
        <v>6617</v>
      </c>
      <c r="G1590" t="s">
        <v>6636</v>
      </c>
      <c r="H1590" t="s">
        <v>7624</v>
      </c>
      <c r="I1590" t="s">
        <v>6636</v>
      </c>
      <c r="J1590" t="s">
        <v>6636</v>
      </c>
      <c r="K1590" t="s">
        <v>6636</v>
      </c>
      <c r="L1590" t="s">
        <v>6636</v>
      </c>
      <c r="M1590" t="s">
        <v>8240</v>
      </c>
      <c r="N1590" t="s">
        <v>7001</v>
      </c>
      <c r="O1590" t="s">
        <v>7171</v>
      </c>
      <c r="P1590">
        <v>1168000</v>
      </c>
      <c r="Q1590" t="s">
        <v>6636</v>
      </c>
      <c r="R1590" t="s">
        <v>6636</v>
      </c>
      <c r="S1590" s="12">
        <v>1</v>
      </c>
      <c r="T1590" s="13"/>
      <c r="U1590" t="s">
        <v>8241</v>
      </c>
    </row>
    <row r="1591" spans="1:21" x14ac:dyDescent="0.25">
      <c r="A1591" t="s">
        <v>6614</v>
      </c>
      <c r="B1591" s="12"/>
      <c r="C1591" t="s">
        <v>8242</v>
      </c>
      <c r="D1591" s="11">
        <v>46204</v>
      </c>
      <c r="E1591" t="s">
        <v>8243</v>
      </c>
      <c r="F1591" t="s">
        <v>6617</v>
      </c>
      <c r="G1591" t="s">
        <v>6636</v>
      </c>
      <c r="H1591" t="s">
        <v>7624</v>
      </c>
      <c r="I1591" t="s">
        <v>6636</v>
      </c>
      <c r="J1591" t="s">
        <v>6636</v>
      </c>
      <c r="K1591" t="s">
        <v>6636</v>
      </c>
      <c r="L1591" t="s">
        <v>6636</v>
      </c>
      <c r="M1591" t="s">
        <v>8244</v>
      </c>
      <c r="N1591" t="s">
        <v>7001</v>
      </c>
      <c r="O1591" t="s">
        <v>7007</v>
      </c>
      <c r="P1591">
        <v>1161000</v>
      </c>
      <c r="Q1591" t="s">
        <v>6636</v>
      </c>
      <c r="R1591" t="s">
        <v>6636</v>
      </c>
      <c r="S1591" s="12">
        <v>1</v>
      </c>
      <c r="T1591" s="13"/>
      <c r="U1591" t="s">
        <v>6636</v>
      </c>
    </row>
    <row r="1592" spans="1:21" x14ac:dyDescent="0.25">
      <c r="A1592" t="s">
        <v>6614</v>
      </c>
      <c r="B1592" s="12"/>
      <c r="C1592" t="s">
        <v>8245</v>
      </c>
      <c r="D1592" s="11">
        <v>46205</v>
      </c>
      <c r="E1592" t="s">
        <v>8246</v>
      </c>
      <c r="F1592" t="s">
        <v>6617</v>
      </c>
      <c r="G1592" t="s">
        <v>6636</v>
      </c>
      <c r="H1592" t="s">
        <v>7624</v>
      </c>
      <c r="I1592" t="s">
        <v>6636</v>
      </c>
      <c r="J1592" t="s">
        <v>6636</v>
      </c>
      <c r="K1592" t="s">
        <v>6636</v>
      </c>
      <c r="L1592" t="s">
        <v>6636</v>
      </c>
      <c r="M1592" t="s">
        <v>8247</v>
      </c>
      <c r="N1592" t="s">
        <v>7001</v>
      </c>
      <c r="O1592" t="s">
        <v>7176</v>
      </c>
      <c r="P1592">
        <v>1842000</v>
      </c>
      <c r="Q1592" t="s">
        <v>6636</v>
      </c>
      <c r="R1592" t="s">
        <v>6636</v>
      </c>
      <c r="S1592" s="12">
        <v>1</v>
      </c>
      <c r="T1592" s="13"/>
      <c r="U1592" t="s">
        <v>6636</v>
      </c>
    </row>
    <row r="1593" spans="1:21" x14ac:dyDescent="0.25">
      <c r="A1593" t="s">
        <v>6614</v>
      </c>
      <c r="B1593" s="12"/>
      <c r="C1593" t="s">
        <v>8248</v>
      </c>
      <c r="D1593" s="11">
        <v>46205</v>
      </c>
      <c r="E1593" t="s">
        <v>8249</v>
      </c>
      <c r="F1593" t="s">
        <v>6617</v>
      </c>
      <c r="G1593" t="s">
        <v>6636</v>
      </c>
      <c r="H1593" t="s">
        <v>7624</v>
      </c>
      <c r="I1593" t="s">
        <v>6636</v>
      </c>
      <c r="J1593" t="s">
        <v>6636</v>
      </c>
      <c r="K1593" t="s">
        <v>6636</v>
      </c>
      <c r="L1593" t="s">
        <v>6636</v>
      </c>
      <c r="M1593" t="s">
        <v>8250</v>
      </c>
      <c r="N1593" t="s">
        <v>7366</v>
      </c>
      <c r="O1593" t="s">
        <v>7626</v>
      </c>
      <c r="P1593">
        <v>2343000</v>
      </c>
      <c r="Q1593" t="s">
        <v>6636</v>
      </c>
      <c r="R1593" t="s">
        <v>6636</v>
      </c>
      <c r="S1593" s="12">
        <v>1</v>
      </c>
      <c r="T1593" s="13"/>
      <c r="U1593" t="s">
        <v>6636</v>
      </c>
    </row>
    <row r="1594" spans="1:21" x14ac:dyDescent="0.25">
      <c r="A1594" t="s">
        <v>6614</v>
      </c>
      <c r="B1594" s="12"/>
      <c r="C1594" t="s">
        <v>8251</v>
      </c>
      <c r="D1594" s="11">
        <v>46205</v>
      </c>
      <c r="E1594" t="s">
        <v>8252</v>
      </c>
      <c r="F1594" t="s">
        <v>6617</v>
      </c>
      <c r="G1594" t="s">
        <v>6636</v>
      </c>
      <c r="H1594" t="s">
        <v>7624</v>
      </c>
      <c r="I1594" t="s">
        <v>6636</v>
      </c>
      <c r="J1594" t="s">
        <v>6636</v>
      </c>
      <c r="K1594" t="s">
        <v>6636</v>
      </c>
      <c r="L1594" t="s">
        <v>6636</v>
      </c>
      <c r="M1594" t="s">
        <v>8253</v>
      </c>
      <c r="N1594" t="s">
        <v>7366</v>
      </c>
      <c r="O1594" t="s">
        <v>7626</v>
      </c>
      <c r="P1594">
        <v>2332900</v>
      </c>
      <c r="Q1594" t="s">
        <v>6636</v>
      </c>
      <c r="R1594" t="s">
        <v>6636</v>
      </c>
      <c r="S1594" s="12">
        <v>1</v>
      </c>
      <c r="T1594" s="13"/>
      <c r="U1594" t="s">
        <v>6636</v>
      </c>
    </row>
    <row r="1595" spans="1:21" x14ac:dyDescent="0.25">
      <c r="A1595" t="s">
        <v>6614</v>
      </c>
      <c r="B1595" s="12"/>
      <c r="C1595" t="s">
        <v>8254</v>
      </c>
      <c r="D1595" s="11">
        <v>46205</v>
      </c>
      <c r="E1595" t="s">
        <v>8255</v>
      </c>
      <c r="F1595" t="s">
        <v>6617</v>
      </c>
      <c r="G1595" t="s">
        <v>6636</v>
      </c>
      <c r="H1595" t="s">
        <v>7624</v>
      </c>
      <c r="I1595" t="s">
        <v>6636</v>
      </c>
      <c r="J1595" t="s">
        <v>6636</v>
      </c>
      <c r="K1595" t="s">
        <v>6636</v>
      </c>
      <c r="L1595" t="s">
        <v>6636</v>
      </c>
      <c r="M1595" t="s">
        <v>8256</v>
      </c>
      <c r="N1595" t="s">
        <v>7506</v>
      </c>
      <c r="O1595" t="s">
        <v>7514</v>
      </c>
      <c r="P1595">
        <v>4507340</v>
      </c>
      <c r="Q1595" t="s">
        <v>6636</v>
      </c>
      <c r="R1595" t="s">
        <v>6636</v>
      </c>
      <c r="S1595" s="12">
        <v>1</v>
      </c>
      <c r="T1595" s="13"/>
      <c r="U1595" t="s">
        <v>6636</v>
      </c>
    </row>
    <row r="1596" spans="1:21" x14ac:dyDescent="0.25">
      <c r="A1596" t="s">
        <v>6614</v>
      </c>
      <c r="B1596" s="12"/>
      <c r="C1596" t="s">
        <v>8257</v>
      </c>
      <c r="D1596" s="11">
        <v>46205</v>
      </c>
      <c r="E1596" t="s">
        <v>8258</v>
      </c>
      <c r="F1596" t="s">
        <v>6617</v>
      </c>
      <c r="G1596" t="s">
        <v>6636</v>
      </c>
      <c r="H1596" t="s">
        <v>7624</v>
      </c>
      <c r="I1596" t="s">
        <v>6636</v>
      </c>
      <c r="J1596" t="s">
        <v>6636</v>
      </c>
      <c r="K1596" t="s">
        <v>6636</v>
      </c>
      <c r="L1596" t="s">
        <v>6636</v>
      </c>
      <c r="M1596" t="s">
        <v>8256</v>
      </c>
      <c r="N1596" t="s">
        <v>7506</v>
      </c>
      <c r="O1596" t="s">
        <v>7514</v>
      </c>
      <c r="P1596">
        <v>4500000</v>
      </c>
      <c r="Q1596" t="s">
        <v>6636</v>
      </c>
      <c r="R1596" t="s">
        <v>6636</v>
      </c>
      <c r="S1596" s="12">
        <v>1</v>
      </c>
      <c r="T1596" s="13"/>
      <c r="U1596" t="s">
        <v>6636</v>
      </c>
    </row>
    <row r="1597" spans="1:21" x14ac:dyDescent="0.25">
      <c r="A1597" t="s">
        <v>6614</v>
      </c>
      <c r="B1597" s="12"/>
      <c r="C1597" t="s">
        <v>8259</v>
      </c>
      <c r="D1597" s="11">
        <v>46206</v>
      </c>
      <c r="E1597" t="s">
        <v>8260</v>
      </c>
      <c r="F1597" t="s">
        <v>6617</v>
      </c>
      <c r="G1597" t="s">
        <v>6636</v>
      </c>
      <c r="H1597" t="s">
        <v>7624</v>
      </c>
      <c r="I1597" t="s">
        <v>6636</v>
      </c>
      <c r="J1597" t="s">
        <v>6636</v>
      </c>
      <c r="K1597" t="s">
        <v>6636</v>
      </c>
      <c r="L1597" t="s">
        <v>6636</v>
      </c>
      <c r="M1597" t="s">
        <v>8261</v>
      </c>
      <c r="N1597" t="s">
        <v>7366</v>
      </c>
      <c r="O1597" t="s">
        <v>7650</v>
      </c>
      <c r="P1597">
        <v>2985000</v>
      </c>
      <c r="Q1597" t="s">
        <v>6636</v>
      </c>
      <c r="R1597" t="s">
        <v>6636</v>
      </c>
      <c r="S1597" s="12">
        <v>1</v>
      </c>
      <c r="T1597" s="13"/>
      <c r="U1597" t="s">
        <v>6629</v>
      </c>
    </row>
    <row r="1598" spans="1:21" x14ac:dyDescent="0.25">
      <c r="A1598" t="s">
        <v>6614</v>
      </c>
      <c r="B1598" s="12"/>
      <c r="C1598" t="s">
        <v>8262</v>
      </c>
      <c r="D1598" s="11">
        <v>46206</v>
      </c>
      <c r="E1598" t="s">
        <v>8263</v>
      </c>
      <c r="F1598" t="s">
        <v>6617</v>
      </c>
      <c r="G1598" t="s">
        <v>6636</v>
      </c>
      <c r="H1598" t="s">
        <v>7624</v>
      </c>
      <c r="I1598" t="s">
        <v>6636</v>
      </c>
      <c r="J1598" t="s">
        <v>6636</v>
      </c>
      <c r="K1598" t="s">
        <v>6636</v>
      </c>
      <c r="L1598" t="s">
        <v>6636</v>
      </c>
      <c r="M1598" t="s">
        <v>8264</v>
      </c>
      <c r="N1598" t="s">
        <v>7506</v>
      </c>
      <c r="O1598" t="s">
        <v>7514</v>
      </c>
      <c r="P1598">
        <v>4779990</v>
      </c>
      <c r="Q1598" t="s">
        <v>6636</v>
      </c>
      <c r="R1598" t="s">
        <v>6636</v>
      </c>
      <c r="S1598" s="12">
        <v>1</v>
      </c>
      <c r="T1598" s="13"/>
      <c r="U1598" t="s">
        <v>6629</v>
      </c>
    </row>
    <row r="1599" spans="1:21" x14ac:dyDescent="0.25">
      <c r="A1599" t="s">
        <v>6614</v>
      </c>
      <c r="B1599" s="12"/>
      <c r="C1599" t="s">
        <v>8265</v>
      </c>
      <c r="D1599" s="11">
        <v>46206</v>
      </c>
      <c r="E1599" t="s">
        <v>8266</v>
      </c>
      <c r="F1599" t="s">
        <v>6617</v>
      </c>
      <c r="G1599" t="s">
        <v>6636</v>
      </c>
      <c r="H1599" t="s">
        <v>7624</v>
      </c>
      <c r="I1599" t="s">
        <v>6636</v>
      </c>
      <c r="J1599" t="s">
        <v>6636</v>
      </c>
      <c r="K1599" t="s">
        <v>6636</v>
      </c>
      <c r="L1599" t="s">
        <v>6636</v>
      </c>
      <c r="M1599" t="s">
        <v>8267</v>
      </c>
      <c r="N1599" t="s">
        <v>7366</v>
      </c>
      <c r="O1599" t="s">
        <v>7650</v>
      </c>
      <c r="P1599">
        <v>2645750</v>
      </c>
      <c r="Q1599" t="s">
        <v>6636</v>
      </c>
      <c r="R1599" t="s">
        <v>6636</v>
      </c>
      <c r="S1599" s="12">
        <v>1</v>
      </c>
      <c r="T1599" s="13"/>
      <c r="U1599" t="s">
        <v>6636</v>
      </c>
    </row>
    <row r="1600" spans="1:21" x14ac:dyDescent="0.25">
      <c r="A1600" t="s">
        <v>6614</v>
      </c>
      <c r="B1600" s="12"/>
      <c r="C1600" t="s">
        <v>8268</v>
      </c>
      <c r="D1600" s="11">
        <v>46206</v>
      </c>
      <c r="E1600" t="s">
        <v>8269</v>
      </c>
      <c r="F1600" t="s">
        <v>6617</v>
      </c>
      <c r="G1600" t="s">
        <v>6636</v>
      </c>
      <c r="H1600" t="s">
        <v>7624</v>
      </c>
      <c r="I1600" t="s">
        <v>6636</v>
      </c>
      <c r="J1600" t="s">
        <v>6636</v>
      </c>
      <c r="K1600" t="s">
        <v>6636</v>
      </c>
      <c r="L1600" t="s">
        <v>6636</v>
      </c>
      <c r="M1600" t="s">
        <v>8270</v>
      </c>
      <c r="N1600" t="s">
        <v>7001</v>
      </c>
      <c r="O1600" t="s">
        <v>7007</v>
      </c>
      <c r="P1600">
        <v>849000</v>
      </c>
      <c r="Q1600" t="s">
        <v>6636</v>
      </c>
      <c r="R1600" t="s">
        <v>6636</v>
      </c>
      <c r="S1600" s="12">
        <v>1</v>
      </c>
      <c r="T1600" s="13"/>
      <c r="U1600" t="s">
        <v>6636</v>
      </c>
    </row>
    <row r="1601" spans="1:21" x14ac:dyDescent="0.25">
      <c r="A1601" t="s">
        <v>6614</v>
      </c>
      <c r="B1601" s="12"/>
      <c r="C1601" t="s">
        <v>8271</v>
      </c>
      <c r="D1601" s="11">
        <v>46207</v>
      </c>
      <c r="E1601" t="s">
        <v>8272</v>
      </c>
      <c r="F1601" t="s">
        <v>6617</v>
      </c>
      <c r="G1601" t="s">
        <v>6636</v>
      </c>
      <c r="H1601" t="s">
        <v>7624</v>
      </c>
      <c r="I1601" t="s">
        <v>6636</v>
      </c>
      <c r="J1601" t="s">
        <v>6636</v>
      </c>
      <c r="K1601" t="s">
        <v>6636</v>
      </c>
      <c r="L1601" t="s">
        <v>6636</v>
      </c>
      <c r="M1601" t="s">
        <v>8273</v>
      </c>
      <c r="N1601" t="s">
        <v>7001</v>
      </c>
      <c r="O1601" t="s">
        <v>7007</v>
      </c>
      <c r="P1601">
        <v>1020000</v>
      </c>
      <c r="Q1601" t="s">
        <v>6636</v>
      </c>
      <c r="R1601" t="s">
        <v>6636</v>
      </c>
      <c r="S1601" s="12">
        <v>1</v>
      </c>
      <c r="T1601" s="13"/>
      <c r="U1601" t="s">
        <v>6636</v>
      </c>
    </row>
    <row r="1602" spans="1:21" x14ac:dyDescent="0.25">
      <c r="A1602" t="s">
        <v>6614</v>
      </c>
      <c r="B1602" s="12"/>
      <c r="C1602" t="s">
        <v>8274</v>
      </c>
      <c r="D1602" s="11">
        <v>46207</v>
      </c>
      <c r="E1602" t="s">
        <v>8275</v>
      </c>
      <c r="F1602" t="s">
        <v>6617</v>
      </c>
      <c r="G1602" t="s">
        <v>6636</v>
      </c>
      <c r="H1602" t="s">
        <v>7624</v>
      </c>
      <c r="I1602" t="s">
        <v>6636</v>
      </c>
      <c r="J1602" t="s">
        <v>6636</v>
      </c>
      <c r="K1602" t="s">
        <v>6636</v>
      </c>
      <c r="L1602" t="s">
        <v>6636</v>
      </c>
      <c r="M1602" t="s">
        <v>8276</v>
      </c>
      <c r="N1602" t="s">
        <v>7001</v>
      </c>
      <c r="O1602" t="s">
        <v>7007</v>
      </c>
      <c r="P1602">
        <v>1258000</v>
      </c>
      <c r="Q1602" t="s">
        <v>6636</v>
      </c>
      <c r="R1602" t="s">
        <v>6636</v>
      </c>
      <c r="S1602" s="12">
        <v>1</v>
      </c>
      <c r="T1602" s="13"/>
      <c r="U1602" t="s">
        <v>6629</v>
      </c>
    </row>
    <row r="1603" spans="1:21" x14ac:dyDescent="0.25">
      <c r="A1603" t="s">
        <v>6614</v>
      </c>
      <c r="B1603" s="12"/>
      <c r="C1603" t="s">
        <v>8277</v>
      </c>
      <c r="D1603" s="11">
        <v>46207</v>
      </c>
      <c r="E1603" t="s">
        <v>8278</v>
      </c>
      <c r="F1603" t="s">
        <v>6617</v>
      </c>
      <c r="G1603" t="s">
        <v>6636</v>
      </c>
      <c r="H1603" t="s">
        <v>7624</v>
      </c>
      <c r="I1603" t="s">
        <v>6636</v>
      </c>
      <c r="J1603" t="s">
        <v>6636</v>
      </c>
      <c r="K1603" t="s">
        <v>6636</v>
      </c>
      <c r="L1603" t="s">
        <v>6636</v>
      </c>
      <c r="M1603" t="s">
        <v>6636</v>
      </c>
      <c r="N1603" t="s">
        <v>6636</v>
      </c>
      <c r="O1603" t="s">
        <v>6636</v>
      </c>
      <c r="P1603">
        <v>2308000</v>
      </c>
      <c r="Q1603" t="s">
        <v>6636</v>
      </c>
      <c r="R1603" t="s">
        <v>6636</v>
      </c>
      <c r="S1603" s="12">
        <v>1</v>
      </c>
      <c r="T1603" s="13"/>
      <c r="U1603" t="s">
        <v>6636</v>
      </c>
    </row>
    <row r="1604" spans="1:21" x14ac:dyDescent="0.25">
      <c r="A1604" t="s">
        <v>6614</v>
      </c>
      <c r="B1604" s="12"/>
      <c r="C1604" t="s">
        <v>8279</v>
      </c>
      <c r="D1604" s="11">
        <v>46207</v>
      </c>
      <c r="E1604" t="s">
        <v>8280</v>
      </c>
      <c r="F1604" t="s">
        <v>6617</v>
      </c>
      <c r="G1604" t="s">
        <v>6636</v>
      </c>
      <c r="H1604" t="s">
        <v>7624</v>
      </c>
      <c r="I1604" t="s">
        <v>6636</v>
      </c>
      <c r="J1604" t="s">
        <v>6636</v>
      </c>
      <c r="K1604" t="s">
        <v>6636</v>
      </c>
      <c r="L1604" t="s">
        <v>6636</v>
      </c>
      <c r="M1604" t="s">
        <v>8281</v>
      </c>
      <c r="N1604" t="s">
        <v>7001</v>
      </c>
      <c r="O1604" t="s">
        <v>7007</v>
      </c>
      <c r="P1604">
        <v>1221000</v>
      </c>
      <c r="Q1604" t="s">
        <v>6636</v>
      </c>
      <c r="R1604" t="s">
        <v>6636</v>
      </c>
      <c r="S1604" s="12">
        <v>1</v>
      </c>
      <c r="T1604" s="13"/>
      <c r="U1604" t="s">
        <v>6636</v>
      </c>
    </row>
    <row r="1605" spans="1:21" x14ac:dyDescent="0.25">
      <c r="A1605" t="s">
        <v>6614</v>
      </c>
      <c r="B1605" s="12"/>
      <c r="C1605" t="s">
        <v>8282</v>
      </c>
      <c r="D1605" s="11">
        <v>46207</v>
      </c>
      <c r="E1605" t="s">
        <v>8283</v>
      </c>
      <c r="F1605" t="s">
        <v>6617</v>
      </c>
      <c r="G1605" t="s">
        <v>6636</v>
      </c>
      <c r="H1605" t="s">
        <v>7624</v>
      </c>
      <c r="I1605" t="s">
        <v>6636</v>
      </c>
      <c r="J1605" t="s">
        <v>6636</v>
      </c>
      <c r="K1605" t="s">
        <v>6636</v>
      </c>
      <c r="L1605" t="s">
        <v>6636</v>
      </c>
      <c r="M1605" t="s">
        <v>8284</v>
      </c>
      <c r="N1605" t="s">
        <v>7001</v>
      </c>
      <c r="O1605" t="s">
        <v>7176</v>
      </c>
      <c r="P1605">
        <v>1694000</v>
      </c>
      <c r="Q1605" t="s">
        <v>6636</v>
      </c>
      <c r="R1605" t="s">
        <v>6636</v>
      </c>
      <c r="S1605" s="12">
        <v>1</v>
      </c>
      <c r="T1605" s="13"/>
      <c r="U1605" t="s">
        <v>6636</v>
      </c>
    </row>
    <row r="1606" spans="1:21" x14ac:dyDescent="0.25">
      <c r="A1606" t="s">
        <v>6614</v>
      </c>
      <c r="B1606" s="12"/>
      <c r="C1606" t="s">
        <v>8285</v>
      </c>
      <c r="D1606" s="11">
        <v>46207</v>
      </c>
      <c r="E1606" t="s">
        <v>8286</v>
      </c>
      <c r="F1606" t="s">
        <v>6617</v>
      </c>
      <c r="G1606" t="s">
        <v>6636</v>
      </c>
      <c r="H1606" t="s">
        <v>7624</v>
      </c>
      <c r="I1606" t="s">
        <v>6636</v>
      </c>
      <c r="J1606" t="s">
        <v>6636</v>
      </c>
      <c r="K1606" t="s">
        <v>6636</v>
      </c>
      <c r="L1606" t="s">
        <v>6636</v>
      </c>
      <c r="M1606" t="s">
        <v>8287</v>
      </c>
      <c r="N1606" t="s">
        <v>7366</v>
      </c>
      <c r="O1606" t="s">
        <v>7626</v>
      </c>
      <c r="P1606">
        <v>2682000</v>
      </c>
      <c r="Q1606" t="s">
        <v>6636</v>
      </c>
      <c r="R1606" t="s">
        <v>6636</v>
      </c>
      <c r="S1606" s="12">
        <v>1</v>
      </c>
      <c r="T1606" s="13"/>
      <c r="U1606" t="s">
        <v>6636</v>
      </c>
    </row>
    <row r="1607" spans="1:21" x14ac:dyDescent="0.25">
      <c r="A1607" t="s">
        <v>6614</v>
      </c>
      <c r="B1607" s="12"/>
      <c r="C1607" t="s">
        <v>8288</v>
      </c>
      <c r="D1607" s="11">
        <v>46207</v>
      </c>
      <c r="E1607" t="s">
        <v>8289</v>
      </c>
      <c r="F1607" t="s">
        <v>6617</v>
      </c>
      <c r="G1607" t="s">
        <v>6636</v>
      </c>
      <c r="H1607" t="s">
        <v>7624</v>
      </c>
      <c r="I1607" t="s">
        <v>6636</v>
      </c>
      <c r="J1607" t="s">
        <v>6636</v>
      </c>
      <c r="K1607" t="s">
        <v>6636</v>
      </c>
      <c r="L1607" t="s">
        <v>6636</v>
      </c>
      <c r="M1607" t="s">
        <v>8290</v>
      </c>
      <c r="N1607" t="s">
        <v>7001</v>
      </c>
      <c r="O1607" t="s">
        <v>7007</v>
      </c>
      <c r="P1607">
        <v>1181000</v>
      </c>
      <c r="Q1607" t="s">
        <v>6636</v>
      </c>
      <c r="R1607" t="s">
        <v>6636</v>
      </c>
      <c r="S1607" s="12">
        <v>1</v>
      </c>
      <c r="T1607" s="13"/>
      <c r="U1607" t="s">
        <v>6636</v>
      </c>
    </row>
    <row r="1608" spans="1:21" x14ac:dyDescent="0.25">
      <c r="A1608" t="s">
        <v>6614</v>
      </c>
      <c r="B1608" s="12"/>
      <c r="C1608" t="s">
        <v>8291</v>
      </c>
      <c r="D1608" s="11">
        <v>46207</v>
      </c>
      <c r="E1608" t="s">
        <v>8292</v>
      </c>
      <c r="F1608" t="s">
        <v>6617</v>
      </c>
      <c r="G1608" t="s">
        <v>6636</v>
      </c>
      <c r="H1608" t="s">
        <v>7624</v>
      </c>
      <c r="I1608" t="s">
        <v>6636</v>
      </c>
      <c r="J1608" t="s">
        <v>6636</v>
      </c>
      <c r="K1608" t="s">
        <v>6636</v>
      </c>
      <c r="L1608" t="s">
        <v>6636</v>
      </c>
      <c r="M1608" t="s">
        <v>8293</v>
      </c>
      <c r="N1608" t="s">
        <v>7001</v>
      </c>
      <c r="O1608" t="s">
        <v>7171</v>
      </c>
      <c r="P1608">
        <v>1214000</v>
      </c>
      <c r="Q1608" t="s">
        <v>6636</v>
      </c>
      <c r="R1608" t="s">
        <v>6636</v>
      </c>
      <c r="S1608" s="12">
        <v>1</v>
      </c>
      <c r="T1608" s="13"/>
      <c r="U1608" t="s">
        <v>6636</v>
      </c>
    </row>
    <row r="1609" spans="1:21" x14ac:dyDescent="0.25">
      <c r="A1609" t="s">
        <v>6614</v>
      </c>
      <c r="B1609" s="12"/>
      <c r="C1609" t="s">
        <v>8294</v>
      </c>
      <c r="D1609" s="11">
        <v>46207</v>
      </c>
      <c r="E1609" t="s">
        <v>8295</v>
      </c>
      <c r="F1609" t="s">
        <v>6617</v>
      </c>
      <c r="G1609" t="s">
        <v>6636</v>
      </c>
      <c r="H1609" t="s">
        <v>7624</v>
      </c>
      <c r="I1609" t="s">
        <v>6636</v>
      </c>
      <c r="J1609" t="s">
        <v>6636</v>
      </c>
      <c r="K1609" t="s">
        <v>6636</v>
      </c>
      <c r="L1609" t="s">
        <v>6636</v>
      </c>
      <c r="M1609" t="s">
        <v>8296</v>
      </c>
      <c r="N1609" t="s">
        <v>7001</v>
      </c>
      <c r="O1609" t="s">
        <v>7176</v>
      </c>
      <c r="P1609">
        <v>2047800</v>
      </c>
      <c r="Q1609" t="s">
        <v>6636</v>
      </c>
      <c r="R1609" t="s">
        <v>6636</v>
      </c>
      <c r="S1609" s="12">
        <v>1</v>
      </c>
      <c r="T1609" s="13"/>
      <c r="U1609" t="s">
        <v>6636</v>
      </c>
    </row>
    <row r="1610" spans="1:21" x14ac:dyDescent="0.25">
      <c r="A1610" t="s">
        <v>6614</v>
      </c>
      <c r="B1610" s="12"/>
      <c r="C1610" t="s">
        <v>8297</v>
      </c>
      <c r="D1610" s="11">
        <v>46207</v>
      </c>
      <c r="E1610" t="s">
        <v>8298</v>
      </c>
      <c r="F1610" t="s">
        <v>6617</v>
      </c>
      <c r="G1610" t="s">
        <v>6636</v>
      </c>
      <c r="H1610" t="s">
        <v>7624</v>
      </c>
      <c r="I1610" t="s">
        <v>6636</v>
      </c>
      <c r="J1610" t="s">
        <v>6636</v>
      </c>
      <c r="K1610" t="s">
        <v>6636</v>
      </c>
      <c r="L1610" t="s">
        <v>6636</v>
      </c>
      <c r="M1610" t="s">
        <v>6636</v>
      </c>
      <c r="N1610" t="s">
        <v>6636</v>
      </c>
      <c r="O1610" t="s">
        <v>6636</v>
      </c>
      <c r="P1610">
        <v>2170000</v>
      </c>
      <c r="Q1610" t="s">
        <v>6636</v>
      </c>
      <c r="R1610" t="s">
        <v>6636</v>
      </c>
      <c r="S1610" s="12">
        <v>1</v>
      </c>
      <c r="T1610" s="13"/>
      <c r="U1610" t="s">
        <v>6636</v>
      </c>
    </row>
    <row r="1611" spans="1:21" x14ac:dyDescent="0.25">
      <c r="A1611" t="s">
        <v>6614</v>
      </c>
      <c r="B1611" s="12"/>
      <c r="C1611" t="s">
        <v>8299</v>
      </c>
      <c r="D1611" s="11">
        <v>46207</v>
      </c>
      <c r="E1611" t="s">
        <v>8300</v>
      </c>
      <c r="F1611" t="s">
        <v>6617</v>
      </c>
      <c r="G1611" t="s">
        <v>6636</v>
      </c>
      <c r="H1611" t="s">
        <v>7624</v>
      </c>
      <c r="I1611" t="s">
        <v>6636</v>
      </c>
      <c r="J1611" t="s">
        <v>6636</v>
      </c>
      <c r="K1611" t="s">
        <v>6636</v>
      </c>
      <c r="L1611" t="s">
        <v>6636</v>
      </c>
      <c r="M1611" t="s">
        <v>8301</v>
      </c>
      <c r="N1611" t="s">
        <v>7001</v>
      </c>
      <c r="O1611" t="s">
        <v>7007</v>
      </c>
      <c r="P1611">
        <v>1313000</v>
      </c>
      <c r="Q1611" t="s">
        <v>6636</v>
      </c>
      <c r="R1611" t="s">
        <v>6636</v>
      </c>
      <c r="S1611" s="12">
        <v>1</v>
      </c>
      <c r="T1611" s="13"/>
      <c r="U1611" t="s">
        <v>6636</v>
      </c>
    </row>
    <row r="1612" spans="1:21" x14ac:dyDescent="0.25">
      <c r="A1612" t="s">
        <v>6983</v>
      </c>
      <c r="B1612" s="12"/>
      <c r="C1612" t="s">
        <v>8302</v>
      </c>
      <c r="D1612" s="11">
        <v>46208</v>
      </c>
      <c r="E1612" t="s">
        <v>8303</v>
      </c>
      <c r="F1612" t="s">
        <v>6617</v>
      </c>
      <c r="G1612" t="s">
        <v>7754</v>
      </c>
      <c r="H1612" t="s">
        <v>7624</v>
      </c>
      <c r="I1612" t="s">
        <v>55</v>
      </c>
      <c r="J1612" t="s">
        <v>643</v>
      </c>
      <c r="K1612" t="s">
        <v>6636</v>
      </c>
      <c r="L1612" t="s">
        <v>6636</v>
      </c>
      <c r="M1612" t="s">
        <v>8304</v>
      </c>
      <c r="N1612" t="s">
        <v>7001</v>
      </c>
      <c r="O1612" t="s">
        <v>7002</v>
      </c>
      <c r="P1612">
        <v>1859000</v>
      </c>
      <c r="Q1612" t="s">
        <v>6636</v>
      </c>
      <c r="R1612" t="s">
        <v>6636</v>
      </c>
      <c r="S1612" s="12">
        <v>1</v>
      </c>
      <c r="T1612" s="13">
        <v>30983</v>
      </c>
      <c r="U1612" t="s">
        <v>6636</v>
      </c>
    </row>
    <row r="1613" spans="1:21" x14ac:dyDescent="0.25">
      <c r="A1613" t="s">
        <v>6614</v>
      </c>
      <c r="B1613" s="12"/>
      <c r="C1613" t="s">
        <v>8305</v>
      </c>
      <c r="D1613" s="11">
        <v>46208</v>
      </c>
      <c r="E1613" t="s">
        <v>8306</v>
      </c>
      <c r="F1613" t="s">
        <v>6617</v>
      </c>
      <c r="G1613" t="s">
        <v>6636</v>
      </c>
      <c r="H1613" t="s">
        <v>7624</v>
      </c>
      <c r="I1613" t="s">
        <v>6636</v>
      </c>
      <c r="J1613" t="s">
        <v>6636</v>
      </c>
      <c r="K1613" t="s">
        <v>6636</v>
      </c>
      <c r="L1613" t="s">
        <v>6636</v>
      </c>
      <c r="M1613" t="s">
        <v>8307</v>
      </c>
      <c r="N1613" t="s">
        <v>7001</v>
      </c>
      <c r="O1613" t="s">
        <v>7007</v>
      </c>
      <c r="P1613">
        <v>1265000</v>
      </c>
      <c r="Q1613" t="s">
        <v>6867</v>
      </c>
      <c r="R1613" t="s">
        <v>6779</v>
      </c>
      <c r="S1613" s="12">
        <v>1</v>
      </c>
      <c r="T1613" s="13"/>
      <c r="U1613" t="s">
        <v>6629</v>
      </c>
    </row>
    <row r="1614" spans="1:21" x14ac:dyDescent="0.25">
      <c r="A1614" t="s">
        <v>6614</v>
      </c>
      <c r="B1614" s="12"/>
      <c r="C1614" t="s">
        <v>8308</v>
      </c>
      <c r="D1614" s="11">
        <v>46209</v>
      </c>
      <c r="E1614" t="s">
        <v>8309</v>
      </c>
      <c r="F1614" t="s">
        <v>6617</v>
      </c>
      <c r="G1614" t="s">
        <v>6636</v>
      </c>
      <c r="H1614" t="s">
        <v>7624</v>
      </c>
      <c r="I1614" t="s">
        <v>6636</v>
      </c>
      <c r="J1614" t="s">
        <v>6636</v>
      </c>
      <c r="K1614" t="s">
        <v>6636</v>
      </c>
      <c r="L1614" t="s">
        <v>6636</v>
      </c>
      <c r="M1614" t="s">
        <v>8310</v>
      </c>
      <c r="N1614" t="s">
        <v>7001</v>
      </c>
      <c r="O1614" t="s">
        <v>7007</v>
      </c>
      <c r="P1614">
        <v>1188000</v>
      </c>
      <c r="Q1614" t="s">
        <v>6636</v>
      </c>
      <c r="R1614" t="s">
        <v>6636</v>
      </c>
      <c r="S1614" s="12">
        <v>1</v>
      </c>
      <c r="T1614" s="13"/>
      <c r="U1614" t="s">
        <v>6636</v>
      </c>
    </row>
    <row r="1615" spans="1:21" x14ac:dyDescent="0.25">
      <c r="A1615" t="s">
        <v>6614</v>
      </c>
      <c r="B1615" s="12"/>
      <c r="C1615" t="s">
        <v>8311</v>
      </c>
      <c r="D1615" s="11">
        <v>46209</v>
      </c>
      <c r="E1615" t="s">
        <v>8312</v>
      </c>
      <c r="F1615" t="s">
        <v>6617</v>
      </c>
      <c r="G1615" t="s">
        <v>6636</v>
      </c>
      <c r="H1615" t="s">
        <v>7624</v>
      </c>
      <c r="I1615" t="s">
        <v>6636</v>
      </c>
      <c r="J1615" t="s">
        <v>6636</v>
      </c>
      <c r="K1615" t="s">
        <v>6636</v>
      </c>
      <c r="L1615" t="s">
        <v>6636</v>
      </c>
      <c r="M1615" t="s">
        <v>8313</v>
      </c>
      <c r="N1615" t="s">
        <v>7506</v>
      </c>
      <c r="O1615" t="s">
        <v>8076</v>
      </c>
      <c r="P1615">
        <v>3205000</v>
      </c>
      <c r="Q1615" t="s">
        <v>6636</v>
      </c>
      <c r="R1615" t="s">
        <v>6636</v>
      </c>
      <c r="S1615" s="12">
        <v>1</v>
      </c>
      <c r="T1615" s="13"/>
      <c r="U1615" t="s">
        <v>6674</v>
      </c>
    </row>
    <row r="1616" spans="1:21" x14ac:dyDescent="0.25">
      <c r="A1616" t="s">
        <v>6614</v>
      </c>
      <c r="B1616" s="12"/>
      <c r="C1616" t="s">
        <v>8314</v>
      </c>
      <c r="D1616" s="11">
        <v>46209</v>
      </c>
      <c r="E1616" t="s">
        <v>8315</v>
      </c>
      <c r="F1616" t="s">
        <v>6617</v>
      </c>
      <c r="G1616" t="s">
        <v>6636</v>
      </c>
      <c r="H1616" t="s">
        <v>7624</v>
      </c>
      <c r="I1616" t="s">
        <v>6636</v>
      </c>
      <c r="J1616" t="s">
        <v>6636</v>
      </c>
      <c r="K1616" t="s">
        <v>6636</v>
      </c>
      <c r="L1616" t="s">
        <v>6636</v>
      </c>
      <c r="M1616" t="s">
        <v>8316</v>
      </c>
      <c r="N1616" t="s">
        <v>7001</v>
      </c>
      <c r="O1616" t="s">
        <v>7007</v>
      </c>
      <c r="P1616">
        <v>994000</v>
      </c>
      <c r="Q1616" t="s">
        <v>6636</v>
      </c>
      <c r="R1616" t="s">
        <v>6636</v>
      </c>
      <c r="S1616" s="12">
        <v>1</v>
      </c>
      <c r="T1616" s="13"/>
      <c r="U1616" t="s">
        <v>6636</v>
      </c>
    </row>
    <row r="1617" spans="1:21" x14ac:dyDescent="0.25">
      <c r="A1617" t="s">
        <v>6614</v>
      </c>
      <c r="B1617" s="12"/>
      <c r="C1617" t="s">
        <v>8317</v>
      </c>
      <c r="D1617" s="11">
        <v>46209</v>
      </c>
      <c r="E1617" t="s">
        <v>8318</v>
      </c>
      <c r="F1617" t="s">
        <v>6617</v>
      </c>
      <c r="G1617" t="s">
        <v>6636</v>
      </c>
      <c r="H1617" t="s">
        <v>7624</v>
      </c>
      <c r="I1617" t="s">
        <v>6636</v>
      </c>
      <c r="J1617" t="s">
        <v>6636</v>
      </c>
      <c r="K1617" t="s">
        <v>6636</v>
      </c>
      <c r="L1617" t="s">
        <v>6636</v>
      </c>
      <c r="M1617" t="s">
        <v>8319</v>
      </c>
      <c r="N1617" t="s">
        <v>7366</v>
      </c>
      <c r="O1617" t="s">
        <v>7650</v>
      </c>
      <c r="P1617">
        <v>3078000</v>
      </c>
      <c r="Q1617" t="s">
        <v>6636</v>
      </c>
      <c r="R1617" t="s">
        <v>6636</v>
      </c>
      <c r="S1617" s="12">
        <v>1</v>
      </c>
      <c r="T1617" s="13"/>
      <c r="U1617" t="s">
        <v>6636</v>
      </c>
    </row>
    <row r="1618" spans="1:21" x14ac:dyDescent="0.25">
      <c r="A1618" t="s">
        <v>6614</v>
      </c>
      <c r="B1618" s="12"/>
      <c r="C1618" t="s">
        <v>8320</v>
      </c>
      <c r="D1618" s="11">
        <v>46209</v>
      </c>
      <c r="E1618" t="s">
        <v>8321</v>
      </c>
      <c r="F1618" t="s">
        <v>6617</v>
      </c>
      <c r="G1618" t="s">
        <v>6636</v>
      </c>
      <c r="H1618" t="s">
        <v>7624</v>
      </c>
      <c r="I1618" t="s">
        <v>6636</v>
      </c>
      <c r="J1618" t="s">
        <v>6636</v>
      </c>
      <c r="K1618" t="s">
        <v>6636</v>
      </c>
      <c r="L1618" t="s">
        <v>6636</v>
      </c>
      <c r="M1618" t="s">
        <v>8322</v>
      </c>
      <c r="N1618" t="s">
        <v>7366</v>
      </c>
      <c r="O1618" t="s">
        <v>7650</v>
      </c>
      <c r="P1618">
        <v>3215000</v>
      </c>
      <c r="Q1618" t="s">
        <v>6636</v>
      </c>
      <c r="R1618" t="s">
        <v>6636</v>
      </c>
      <c r="S1618" s="12">
        <v>1</v>
      </c>
      <c r="T1618" s="13"/>
      <c r="U1618" t="s">
        <v>6636</v>
      </c>
    </row>
    <row r="1619" spans="1:21" x14ac:dyDescent="0.25">
      <c r="A1619" t="s">
        <v>6614</v>
      </c>
      <c r="B1619" s="12"/>
      <c r="C1619" t="s">
        <v>8323</v>
      </c>
      <c r="D1619" s="11">
        <v>46209</v>
      </c>
      <c r="E1619" t="s">
        <v>8324</v>
      </c>
      <c r="F1619" t="s">
        <v>6617</v>
      </c>
      <c r="G1619" t="s">
        <v>6636</v>
      </c>
      <c r="H1619" t="s">
        <v>7624</v>
      </c>
      <c r="I1619" t="s">
        <v>6636</v>
      </c>
      <c r="J1619" t="s">
        <v>6636</v>
      </c>
      <c r="K1619" t="s">
        <v>6636</v>
      </c>
      <c r="L1619" t="s">
        <v>6636</v>
      </c>
      <c r="M1619" t="s">
        <v>8325</v>
      </c>
      <c r="N1619" t="s">
        <v>7506</v>
      </c>
      <c r="O1619" t="s">
        <v>8076</v>
      </c>
      <c r="P1619">
        <v>3020000</v>
      </c>
      <c r="Q1619" t="s">
        <v>6636</v>
      </c>
      <c r="R1619" t="s">
        <v>6636</v>
      </c>
      <c r="S1619" s="12">
        <v>1</v>
      </c>
      <c r="T1619" s="13"/>
      <c r="U1619" t="s">
        <v>6636</v>
      </c>
    </row>
    <row r="1620" spans="1:21" x14ac:dyDescent="0.25">
      <c r="A1620" t="s">
        <v>6614</v>
      </c>
      <c r="B1620" s="12"/>
      <c r="C1620" t="s">
        <v>8326</v>
      </c>
      <c r="D1620" s="11">
        <v>46210</v>
      </c>
      <c r="E1620" t="s">
        <v>8327</v>
      </c>
      <c r="F1620" t="s">
        <v>6617</v>
      </c>
      <c r="G1620" t="s">
        <v>6636</v>
      </c>
      <c r="H1620" t="s">
        <v>7624</v>
      </c>
      <c r="I1620" t="s">
        <v>6636</v>
      </c>
      <c r="J1620" t="s">
        <v>6636</v>
      </c>
      <c r="K1620" t="s">
        <v>6636</v>
      </c>
      <c r="L1620" t="s">
        <v>6636</v>
      </c>
      <c r="M1620" t="s">
        <v>8328</v>
      </c>
      <c r="N1620" t="s">
        <v>7001</v>
      </c>
      <c r="O1620" t="s">
        <v>7007</v>
      </c>
      <c r="P1620">
        <v>1083000</v>
      </c>
      <c r="Q1620" t="s">
        <v>6636</v>
      </c>
      <c r="R1620" t="s">
        <v>6636</v>
      </c>
      <c r="S1620" s="12">
        <v>1</v>
      </c>
      <c r="T1620" s="13"/>
      <c r="U1620" t="s">
        <v>6636</v>
      </c>
    </row>
    <row r="1621" spans="1:21" x14ac:dyDescent="0.25">
      <c r="A1621" t="s">
        <v>6614</v>
      </c>
      <c r="B1621" s="12"/>
      <c r="C1621" t="s">
        <v>8329</v>
      </c>
      <c r="D1621" s="11">
        <v>46210</v>
      </c>
      <c r="E1621" t="s">
        <v>8330</v>
      </c>
      <c r="F1621" t="s">
        <v>6617</v>
      </c>
      <c r="G1621" t="s">
        <v>6636</v>
      </c>
      <c r="H1621" t="s">
        <v>7624</v>
      </c>
      <c r="I1621" t="s">
        <v>6636</v>
      </c>
      <c r="J1621" t="s">
        <v>6636</v>
      </c>
      <c r="K1621" t="s">
        <v>6636</v>
      </c>
      <c r="L1621" t="s">
        <v>6636</v>
      </c>
      <c r="M1621" t="s">
        <v>8331</v>
      </c>
      <c r="N1621" t="s">
        <v>7001</v>
      </c>
      <c r="O1621" t="s">
        <v>7007</v>
      </c>
      <c r="P1621">
        <v>1216000</v>
      </c>
      <c r="Q1621" t="s">
        <v>6636</v>
      </c>
      <c r="R1621" t="s">
        <v>6636</v>
      </c>
      <c r="S1621" s="12">
        <v>1</v>
      </c>
      <c r="T1621" s="13"/>
      <c r="U1621" t="s">
        <v>6636</v>
      </c>
    </row>
    <row r="1622" spans="1:21" x14ac:dyDescent="0.25">
      <c r="A1622" t="s">
        <v>6614</v>
      </c>
      <c r="B1622" s="12"/>
      <c r="C1622" t="s">
        <v>8332</v>
      </c>
      <c r="D1622" s="11">
        <v>46210</v>
      </c>
      <c r="E1622" t="s">
        <v>8333</v>
      </c>
      <c r="F1622" t="s">
        <v>6617</v>
      </c>
      <c r="G1622" t="s">
        <v>6636</v>
      </c>
      <c r="H1622" t="s">
        <v>7624</v>
      </c>
      <c r="I1622" t="s">
        <v>6636</v>
      </c>
      <c r="J1622" t="s">
        <v>6636</v>
      </c>
      <c r="K1622" t="s">
        <v>6636</v>
      </c>
      <c r="L1622" t="s">
        <v>6636</v>
      </c>
      <c r="M1622" t="s">
        <v>8334</v>
      </c>
      <c r="N1622" t="s">
        <v>7001</v>
      </c>
      <c r="O1622" t="s">
        <v>7002</v>
      </c>
      <c r="P1622">
        <v>1902000</v>
      </c>
      <c r="Q1622" t="s">
        <v>6636</v>
      </c>
      <c r="R1622" t="s">
        <v>6636</v>
      </c>
      <c r="S1622" s="12">
        <v>1</v>
      </c>
      <c r="T1622" s="13"/>
      <c r="U1622" t="s">
        <v>6636</v>
      </c>
    </row>
    <row r="1623" spans="1:21" x14ac:dyDescent="0.25">
      <c r="A1623" t="s">
        <v>6614</v>
      </c>
      <c r="B1623" s="12"/>
      <c r="C1623" t="s">
        <v>8335</v>
      </c>
      <c r="D1623" s="11">
        <v>46210</v>
      </c>
      <c r="E1623" t="s">
        <v>8336</v>
      </c>
      <c r="F1623" t="s">
        <v>6617</v>
      </c>
      <c r="G1623" t="s">
        <v>6636</v>
      </c>
      <c r="H1623" t="s">
        <v>7624</v>
      </c>
      <c r="I1623" t="s">
        <v>6636</v>
      </c>
      <c r="J1623" t="s">
        <v>6636</v>
      </c>
      <c r="K1623" t="s">
        <v>6636</v>
      </c>
      <c r="L1623" t="s">
        <v>6636</v>
      </c>
      <c r="M1623" t="s">
        <v>8337</v>
      </c>
      <c r="N1623" t="s">
        <v>7001</v>
      </c>
      <c r="O1623" t="s">
        <v>7007</v>
      </c>
      <c r="P1623">
        <v>800000</v>
      </c>
      <c r="Q1623" t="s">
        <v>6636</v>
      </c>
      <c r="R1623" t="s">
        <v>6636</v>
      </c>
      <c r="S1623" s="12">
        <v>1</v>
      </c>
      <c r="T1623" s="13"/>
      <c r="U1623" t="s">
        <v>6636</v>
      </c>
    </row>
    <row r="1624" spans="1:21" x14ac:dyDescent="0.25">
      <c r="A1624" t="s">
        <v>6614</v>
      </c>
      <c r="B1624" s="12"/>
      <c r="C1624" t="s">
        <v>8338</v>
      </c>
      <c r="D1624" s="11">
        <v>46210</v>
      </c>
      <c r="E1624" t="s">
        <v>8339</v>
      </c>
      <c r="F1624" t="s">
        <v>6617</v>
      </c>
      <c r="G1624" t="s">
        <v>6636</v>
      </c>
      <c r="H1624" t="s">
        <v>7624</v>
      </c>
      <c r="I1624" t="s">
        <v>6636</v>
      </c>
      <c r="J1624" t="s">
        <v>6636</v>
      </c>
      <c r="K1624" t="s">
        <v>6636</v>
      </c>
      <c r="L1624" t="s">
        <v>6636</v>
      </c>
      <c r="M1624" t="s">
        <v>8340</v>
      </c>
      <c r="N1624" t="s">
        <v>7366</v>
      </c>
      <c r="O1624" t="s">
        <v>7650</v>
      </c>
      <c r="P1624">
        <v>3302250</v>
      </c>
      <c r="Q1624" t="s">
        <v>6636</v>
      </c>
      <c r="R1624" t="s">
        <v>6636</v>
      </c>
      <c r="S1624" s="12">
        <v>1</v>
      </c>
      <c r="T1624" s="13"/>
      <c r="U1624" t="s">
        <v>6636</v>
      </c>
    </row>
    <row r="1625" spans="1:21" x14ac:dyDescent="0.25">
      <c r="A1625" t="s">
        <v>6614</v>
      </c>
      <c r="B1625" s="12"/>
      <c r="C1625" t="s">
        <v>8341</v>
      </c>
      <c r="D1625" s="11">
        <v>46210</v>
      </c>
      <c r="E1625" t="s">
        <v>8342</v>
      </c>
      <c r="F1625" t="s">
        <v>6617</v>
      </c>
      <c r="G1625" t="s">
        <v>6636</v>
      </c>
      <c r="H1625" t="s">
        <v>7624</v>
      </c>
      <c r="I1625" t="s">
        <v>6636</v>
      </c>
      <c r="J1625" t="s">
        <v>6636</v>
      </c>
      <c r="K1625" t="s">
        <v>6636</v>
      </c>
      <c r="L1625" t="s">
        <v>6636</v>
      </c>
      <c r="M1625" t="s">
        <v>8343</v>
      </c>
      <c r="N1625" t="s">
        <v>7366</v>
      </c>
      <c r="O1625" t="s">
        <v>8020</v>
      </c>
      <c r="P1625">
        <v>2380000</v>
      </c>
      <c r="Q1625" t="s">
        <v>6636</v>
      </c>
      <c r="R1625" t="s">
        <v>6636</v>
      </c>
      <c r="S1625" s="12">
        <v>1</v>
      </c>
      <c r="T1625" s="13"/>
      <c r="U1625" t="s">
        <v>6636</v>
      </c>
    </row>
    <row r="1626" spans="1:21" x14ac:dyDescent="0.25">
      <c r="A1626" t="s">
        <v>6614</v>
      </c>
      <c r="B1626" s="12"/>
      <c r="C1626" t="s">
        <v>8344</v>
      </c>
      <c r="D1626" s="11">
        <v>46210</v>
      </c>
      <c r="E1626" t="s">
        <v>8345</v>
      </c>
      <c r="F1626" t="s">
        <v>6617</v>
      </c>
      <c r="G1626" t="s">
        <v>6636</v>
      </c>
      <c r="H1626" t="s">
        <v>7624</v>
      </c>
      <c r="I1626" t="s">
        <v>6636</v>
      </c>
      <c r="J1626" t="s">
        <v>6636</v>
      </c>
      <c r="K1626" t="s">
        <v>6636</v>
      </c>
      <c r="L1626" t="s">
        <v>6636</v>
      </c>
      <c r="M1626" t="s">
        <v>8346</v>
      </c>
      <c r="N1626" t="s">
        <v>8347</v>
      </c>
      <c r="O1626" t="s">
        <v>8348</v>
      </c>
      <c r="P1626">
        <v>2793000</v>
      </c>
      <c r="Q1626" t="s">
        <v>6636</v>
      </c>
      <c r="R1626" t="s">
        <v>6636</v>
      </c>
      <c r="S1626" s="12">
        <v>1</v>
      </c>
      <c r="T1626" s="13"/>
      <c r="U1626" t="s">
        <v>6636</v>
      </c>
    </row>
    <row r="1627" spans="1:21" x14ac:dyDescent="0.25">
      <c r="A1627" t="s">
        <v>6614</v>
      </c>
      <c r="B1627" s="12"/>
      <c r="C1627" t="s">
        <v>8349</v>
      </c>
      <c r="D1627" s="11">
        <v>46210</v>
      </c>
      <c r="E1627" t="s">
        <v>8350</v>
      </c>
      <c r="F1627" t="s">
        <v>6617</v>
      </c>
      <c r="G1627" t="s">
        <v>6636</v>
      </c>
      <c r="H1627" t="s">
        <v>7624</v>
      </c>
      <c r="I1627" t="s">
        <v>6636</v>
      </c>
      <c r="J1627" t="s">
        <v>6636</v>
      </c>
      <c r="K1627" t="s">
        <v>6636</v>
      </c>
      <c r="L1627" t="s">
        <v>6636</v>
      </c>
      <c r="M1627" t="s">
        <v>8351</v>
      </c>
      <c r="N1627" t="s">
        <v>7506</v>
      </c>
      <c r="O1627" t="s">
        <v>8352</v>
      </c>
      <c r="P1627">
        <v>3600000</v>
      </c>
      <c r="Q1627" t="s">
        <v>6636</v>
      </c>
      <c r="R1627" t="s">
        <v>6636</v>
      </c>
      <c r="S1627" s="12">
        <v>1</v>
      </c>
      <c r="T1627" s="13"/>
      <c r="U1627" t="s">
        <v>6636</v>
      </c>
    </row>
    <row r="1628" spans="1:21" x14ac:dyDescent="0.25">
      <c r="A1628" t="s">
        <v>6614</v>
      </c>
      <c r="B1628" s="12"/>
      <c r="C1628" t="s">
        <v>8353</v>
      </c>
      <c r="D1628" s="11">
        <v>46210</v>
      </c>
      <c r="E1628" t="s">
        <v>8354</v>
      </c>
      <c r="F1628" t="s">
        <v>6617</v>
      </c>
      <c r="G1628" t="s">
        <v>6636</v>
      </c>
      <c r="H1628" t="s">
        <v>7624</v>
      </c>
      <c r="I1628" t="s">
        <v>6636</v>
      </c>
      <c r="J1628" t="s">
        <v>6636</v>
      </c>
      <c r="K1628" t="s">
        <v>6636</v>
      </c>
      <c r="L1628" t="s">
        <v>6636</v>
      </c>
      <c r="M1628" t="s">
        <v>8355</v>
      </c>
      <c r="N1628" t="s">
        <v>7001</v>
      </c>
      <c r="O1628" t="s">
        <v>7007</v>
      </c>
      <c r="P1628">
        <v>1043000</v>
      </c>
      <c r="Q1628" t="s">
        <v>6636</v>
      </c>
      <c r="R1628" t="s">
        <v>6636</v>
      </c>
      <c r="S1628" s="12">
        <v>1</v>
      </c>
      <c r="T1628" s="13"/>
      <c r="U1628" t="s">
        <v>6636</v>
      </c>
    </row>
    <row r="1629" spans="1:21" x14ac:dyDescent="0.25">
      <c r="A1629" t="s">
        <v>6614</v>
      </c>
      <c r="B1629" s="12"/>
      <c r="C1629" t="s">
        <v>8356</v>
      </c>
      <c r="D1629" s="11">
        <v>46210</v>
      </c>
      <c r="E1629" t="s">
        <v>8357</v>
      </c>
      <c r="F1629" t="s">
        <v>6617</v>
      </c>
      <c r="G1629" t="s">
        <v>6636</v>
      </c>
      <c r="H1629" t="s">
        <v>7624</v>
      </c>
      <c r="I1629" t="s">
        <v>6636</v>
      </c>
      <c r="J1629" t="s">
        <v>6636</v>
      </c>
      <c r="K1629" t="s">
        <v>6636</v>
      </c>
      <c r="L1629" t="s">
        <v>6636</v>
      </c>
      <c r="M1629" t="s">
        <v>8358</v>
      </c>
      <c r="N1629" t="s">
        <v>7366</v>
      </c>
      <c r="O1629" t="s">
        <v>7650</v>
      </c>
      <c r="P1629">
        <v>3390000</v>
      </c>
      <c r="Q1629" t="s">
        <v>6636</v>
      </c>
      <c r="R1629" t="s">
        <v>6636</v>
      </c>
      <c r="S1629" s="12">
        <v>1</v>
      </c>
      <c r="T1629" s="13"/>
      <c r="U1629" t="s">
        <v>6636</v>
      </c>
    </row>
    <row r="1630" spans="1:21" x14ac:dyDescent="0.25">
      <c r="A1630" t="s">
        <v>6614</v>
      </c>
      <c r="B1630" s="12"/>
      <c r="C1630" t="s">
        <v>8359</v>
      </c>
      <c r="D1630" s="11">
        <v>46210</v>
      </c>
      <c r="E1630" t="s">
        <v>8360</v>
      </c>
      <c r="F1630" t="s">
        <v>6617</v>
      </c>
      <c r="G1630" t="s">
        <v>6636</v>
      </c>
      <c r="H1630" t="s">
        <v>7624</v>
      </c>
      <c r="I1630" t="s">
        <v>6636</v>
      </c>
      <c r="J1630" t="s">
        <v>6636</v>
      </c>
      <c r="K1630" t="s">
        <v>6636</v>
      </c>
      <c r="L1630" t="s">
        <v>6636</v>
      </c>
      <c r="M1630" t="s">
        <v>8361</v>
      </c>
      <c r="N1630" t="s">
        <v>7001</v>
      </c>
      <c r="O1630" t="s">
        <v>7007</v>
      </c>
      <c r="P1630">
        <v>937450</v>
      </c>
      <c r="Q1630" t="s">
        <v>6636</v>
      </c>
      <c r="R1630" t="s">
        <v>6636</v>
      </c>
      <c r="S1630" s="12">
        <v>1</v>
      </c>
      <c r="T1630" s="13"/>
      <c r="U1630" t="s">
        <v>6636</v>
      </c>
    </row>
    <row r="1631" spans="1:21" x14ac:dyDescent="0.25">
      <c r="A1631" t="s">
        <v>6614</v>
      </c>
      <c r="B1631" s="12"/>
      <c r="C1631" t="s">
        <v>8362</v>
      </c>
      <c r="D1631" s="11">
        <v>46210</v>
      </c>
      <c r="E1631" t="s">
        <v>8363</v>
      </c>
      <c r="F1631" t="s">
        <v>6617</v>
      </c>
      <c r="G1631" t="s">
        <v>6636</v>
      </c>
      <c r="H1631" t="s">
        <v>7624</v>
      </c>
      <c r="I1631" t="s">
        <v>6636</v>
      </c>
      <c r="J1631" t="s">
        <v>6636</v>
      </c>
      <c r="K1631" t="s">
        <v>6636</v>
      </c>
      <c r="L1631" t="s">
        <v>6636</v>
      </c>
      <c r="M1631" t="s">
        <v>8364</v>
      </c>
      <c r="N1631" t="s">
        <v>7001</v>
      </c>
      <c r="O1631" t="s">
        <v>7171</v>
      </c>
      <c r="P1631">
        <v>1227800</v>
      </c>
      <c r="Q1631" t="s">
        <v>6636</v>
      </c>
      <c r="R1631" t="s">
        <v>6636</v>
      </c>
      <c r="S1631" s="12">
        <v>1</v>
      </c>
      <c r="T1631" s="13"/>
      <c r="U1631" t="s">
        <v>6636</v>
      </c>
    </row>
    <row r="1632" spans="1:21" x14ac:dyDescent="0.25">
      <c r="A1632" t="s">
        <v>6983</v>
      </c>
      <c r="B1632" s="12"/>
      <c r="C1632" t="s">
        <v>8365</v>
      </c>
      <c r="D1632" s="11">
        <v>46211</v>
      </c>
      <c r="E1632" t="s">
        <v>8366</v>
      </c>
      <c r="F1632" t="s">
        <v>6617</v>
      </c>
      <c r="G1632" t="s">
        <v>7754</v>
      </c>
      <c r="H1632" t="s">
        <v>7624</v>
      </c>
      <c r="I1632" t="s">
        <v>55</v>
      </c>
      <c r="J1632" t="s">
        <v>643</v>
      </c>
      <c r="K1632" t="s">
        <v>6636</v>
      </c>
      <c r="L1632" t="s">
        <v>6636</v>
      </c>
      <c r="M1632" t="s">
        <v>8367</v>
      </c>
      <c r="N1632" t="s">
        <v>7431</v>
      </c>
      <c r="O1632" t="s">
        <v>8368</v>
      </c>
      <c r="P1632">
        <v>450000</v>
      </c>
      <c r="Q1632" t="s">
        <v>6636</v>
      </c>
      <c r="R1632" t="s">
        <v>6636</v>
      </c>
      <c r="S1632" s="12"/>
      <c r="T1632" s="13">
        <v>7500</v>
      </c>
      <c r="U1632" t="s">
        <v>6629</v>
      </c>
    </row>
    <row r="1633" spans="1:21" x14ac:dyDescent="0.25">
      <c r="A1633" t="s">
        <v>6983</v>
      </c>
      <c r="B1633" s="12"/>
      <c r="C1633" t="s">
        <v>8369</v>
      </c>
      <c r="D1633" s="11">
        <v>46212</v>
      </c>
      <c r="E1633" t="s">
        <v>8370</v>
      </c>
      <c r="F1633" t="s">
        <v>6617</v>
      </c>
      <c r="G1633" t="s">
        <v>7754</v>
      </c>
      <c r="H1633" t="s">
        <v>7624</v>
      </c>
      <c r="I1633" t="s">
        <v>55</v>
      </c>
      <c r="J1633" t="s">
        <v>643</v>
      </c>
      <c r="K1633" t="s">
        <v>6636</v>
      </c>
      <c r="L1633" t="s">
        <v>6636</v>
      </c>
      <c r="M1633" t="s">
        <v>8371</v>
      </c>
      <c r="N1633" t="s">
        <v>7001</v>
      </c>
      <c r="O1633" t="s">
        <v>7007</v>
      </c>
      <c r="P1633">
        <v>550000</v>
      </c>
      <c r="Q1633" t="s">
        <v>6636</v>
      </c>
      <c r="R1633" t="s">
        <v>6636</v>
      </c>
      <c r="S1633" s="12">
        <v>1</v>
      </c>
      <c r="T1633" s="13">
        <v>9167</v>
      </c>
      <c r="U1633" t="s">
        <v>6629</v>
      </c>
    </row>
    <row r="1634" spans="1:21" x14ac:dyDescent="0.25">
      <c r="A1634" t="s">
        <v>6614</v>
      </c>
      <c r="B1634" s="12"/>
      <c r="C1634" t="s">
        <v>8372</v>
      </c>
      <c r="D1634" s="11">
        <v>46212</v>
      </c>
      <c r="E1634" t="s">
        <v>8373</v>
      </c>
      <c r="F1634" t="s">
        <v>6617</v>
      </c>
      <c r="G1634" t="s">
        <v>6636</v>
      </c>
      <c r="H1634" t="s">
        <v>7624</v>
      </c>
      <c r="I1634" t="s">
        <v>6636</v>
      </c>
      <c r="J1634" t="s">
        <v>6636</v>
      </c>
      <c r="K1634" t="s">
        <v>6636</v>
      </c>
      <c r="L1634" t="s">
        <v>6636</v>
      </c>
      <c r="M1634" t="s">
        <v>8374</v>
      </c>
      <c r="N1634" t="s">
        <v>6761</v>
      </c>
      <c r="O1634" t="s">
        <v>7185</v>
      </c>
      <c r="P1634">
        <v>4674000</v>
      </c>
      <c r="Q1634" t="s">
        <v>6636</v>
      </c>
      <c r="R1634" t="s">
        <v>6636</v>
      </c>
      <c r="S1634" s="12">
        <v>1</v>
      </c>
      <c r="T1634" s="13"/>
      <c r="U1634" t="s">
        <v>6636</v>
      </c>
    </row>
    <row r="1635" spans="1:21" x14ac:dyDescent="0.25">
      <c r="A1635" t="s">
        <v>6614</v>
      </c>
      <c r="B1635" s="12"/>
      <c r="C1635" t="s">
        <v>8375</v>
      </c>
      <c r="D1635" s="11">
        <v>46212</v>
      </c>
      <c r="E1635" t="s">
        <v>8376</v>
      </c>
      <c r="F1635" t="s">
        <v>6617</v>
      </c>
      <c r="G1635" t="s">
        <v>6636</v>
      </c>
      <c r="H1635" t="s">
        <v>7624</v>
      </c>
      <c r="I1635" t="s">
        <v>6636</v>
      </c>
      <c r="J1635" t="s">
        <v>6636</v>
      </c>
      <c r="K1635" t="s">
        <v>6636</v>
      </c>
      <c r="L1635" t="s">
        <v>6636</v>
      </c>
      <c r="M1635" t="s">
        <v>8377</v>
      </c>
      <c r="N1635" t="s">
        <v>7366</v>
      </c>
      <c r="O1635" t="s">
        <v>7650</v>
      </c>
      <c r="P1635">
        <v>2715000</v>
      </c>
      <c r="Q1635" t="s">
        <v>6636</v>
      </c>
      <c r="R1635" t="s">
        <v>6636</v>
      </c>
      <c r="S1635" s="12">
        <v>1</v>
      </c>
      <c r="T1635" s="13"/>
      <c r="U1635" t="s">
        <v>6636</v>
      </c>
    </row>
    <row r="1636" spans="1:21" x14ac:dyDescent="0.25">
      <c r="A1636" t="s">
        <v>6614</v>
      </c>
      <c r="B1636" s="12"/>
      <c r="C1636" t="s">
        <v>8378</v>
      </c>
      <c r="D1636" s="11">
        <v>46212</v>
      </c>
      <c r="E1636" t="s">
        <v>8379</v>
      </c>
      <c r="F1636" t="s">
        <v>6617</v>
      </c>
      <c r="G1636" t="s">
        <v>6636</v>
      </c>
      <c r="H1636" t="s">
        <v>7624</v>
      </c>
      <c r="I1636" t="s">
        <v>6636</v>
      </c>
      <c r="J1636" t="s">
        <v>6636</v>
      </c>
      <c r="K1636" t="s">
        <v>6636</v>
      </c>
      <c r="L1636" t="s">
        <v>6636</v>
      </c>
      <c r="M1636" t="s">
        <v>6636</v>
      </c>
      <c r="N1636" t="s">
        <v>6636</v>
      </c>
      <c r="O1636" t="s">
        <v>6636</v>
      </c>
      <c r="P1636">
        <v>2920000</v>
      </c>
      <c r="Q1636" t="s">
        <v>6636</v>
      </c>
      <c r="R1636" t="s">
        <v>6636</v>
      </c>
      <c r="S1636" s="12">
        <v>1</v>
      </c>
      <c r="T1636" s="13"/>
      <c r="U1636" t="s">
        <v>6636</v>
      </c>
    </row>
    <row r="1637" spans="1:21" x14ac:dyDescent="0.25">
      <c r="A1637" t="s">
        <v>6614</v>
      </c>
      <c r="B1637" s="12"/>
      <c r="C1637" t="s">
        <v>8380</v>
      </c>
      <c r="D1637" s="11">
        <v>46212</v>
      </c>
      <c r="E1637" t="s">
        <v>8381</v>
      </c>
      <c r="F1637" t="s">
        <v>6617</v>
      </c>
      <c r="G1637" t="s">
        <v>6636</v>
      </c>
      <c r="H1637" t="s">
        <v>7624</v>
      </c>
      <c r="I1637" t="s">
        <v>6636</v>
      </c>
      <c r="J1637" t="s">
        <v>6636</v>
      </c>
      <c r="K1637" t="s">
        <v>6636</v>
      </c>
      <c r="L1637" t="s">
        <v>6636</v>
      </c>
      <c r="M1637" t="s">
        <v>8382</v>
      </c>
      <c r="N1637" t="s">
        <v>7001</v>
      </c>
      <c r="O1637" t="s">
        <v>7007</v>
      </c>
      <c r="P1637">
        <v>895000</v>
      </c>
      <c r="Q1637" t="s">
        <v>6636</v>
      </c>
      <c r="R1637" t="s">
        <v>6636</v>
      </c>
      <c r="S1637" s="12">
        <v>1</v>
      </c>
      <c r="T1637" s="13"/>
      <c r="U1637" t="s">
        <v>6636</v>
      </c>
    </row>
    <row r="1638" spans="1:21" x14ac:dyDescent="0.25">
      <c r="A1638" t="s">
        <v>6614</v>
      </c>
      <c r="B1638" s="12"/>
      <c r="C1638" t="s">
        <v>8383</v>
      </c>
      <c r="D1638" s="11">
        <v>46212</v>
      </c>
      <c r="E1638" t="s">
        <v>8384</v>
      </c>
      <c r="F1638" t="s">
        <v>6617</v>
      </c>
      <c r="G1638" t="s">
        <v>6636</v>
      </c>
      <c r="H1638" t="s">
        <v>7624</v>
      </c>
      <c r="I1638" t="s">
        <v>6636</v>
      </c>
      <c r="J1638" t="s">
        <v>6636</v>
      </c>
      <c r="K1638" t="s">
        <v>6636</v>
      </c>
      <c r="L1638" t="s">
        <v>6636</v>
      </c>
      <c r="M1638" t="s">
        <v>8385</v>
      </c>
      <c r="N1638" t="s">
        <v>7366</v>
      </c>
      <c r="O1638" t="s">
        <v>7626</v>
      </c>
      <c r="P1638">
        <v>2700000</v>
      </c>
      <c r="Q1638" t="s">
        <v>6636</v>
      </c>
      <c r="R1638" t="s">
        <v>6636</v>
      </c>
      <c r="S1638" s="12">
        <v>1</v>
      </c>
      <c r="T1638" s="13"/>
      <c r="U1638" t="s">
        <v>6636</v>
      </c>
    </row>
    <row r="1639" spans="1:21" x14ac:dyDescent="0.25">
      <c r="A1639" t="s">
        <v>6614</v>
      </c>
      <c r="B1639" s="12"/>
      <c r="C1639" t="s">
        <v>8386</v>
      </c>
      <c r="D1639" s="11">
        <v>46212</v>
      </c>
      <c r="E1639" t="s">
        <v>8387</v>
      </c>
      <c r="F1639" t="s">
        <v>6617</v>
      </c>
      <c r="G1639" t="s">
        <v>6636</v>
      </c>
      <c r="H1639" t="s">
        <v>7624</v>
      </c>
      <c r="I1639" t="s">
        <v>6636</v>
      </c>
      <c r="J1639" t="s">
        <v>6636</v>
      </c>
      <c r="K1639" t="s">
        <v>6636</v>
      </c>
      <c r="L1639" t="s">
        <v>6636</v>
      </c>
      <c r="M1639" t="s">
        <v>8388</v>
      </c>
      <c r="N1639" t="s">
        <v>7001</v>
      </c>
      <c r="O1639" t="s">
        <v>7176</v>
      </c>
      <c r="P1639">
        <v>1890000</v>
      </c>
      <c r="Q1639" t="s">
        <v>6636</v>
      </c>
      <c r="R1639" t="s">
        <v>6636</v>
      </c>
      <c r="S1639" s="12">
        <v>1</v>
      </c>
      <c r="T1639" s="13"/>
      <c r="U1639" t="s">
        <v>6636</v>
      </c>
    </row>
    <row r="1640" spans="1:21" x14ac:dyDescent="0.25">
      <c r="A1640" t="s">
        <v>6614</v>
      </c>
      <c r="B1640" s="12"/>
      <c r="C1640" t="s">
        <v>8389</v>
      </c>
      <c r="D1640" s="11">
        <v>46212</v>
      </c>
      <c r="E1640" t="s">
        <v>8390</v>
      </c>
      <c r="F1640" t="s">
        <v>6617</v>
      </c>
      <c r="G1640" t="s">
        <v>6636</v>
      </c>
      <c r="H1640" t="s">
        <v>7624</v>
      </c>
      <c r="I1640" t="s">
        <v>6636</v>
      </c>
      <c r="J1640" t="s">
        <v>6636</v>
      </c>
      <c r="K1640" t="s">
        <v>6636</v>
      </c>
      <c r="L1640" t="s">
        <v>6636</v>
      </c>
      <c r="M1640" t="s">
        <v>8391</v>
      </c>
      <c r="N1640" t="s">
        <v>7506</v>
      </c>
      <c r="O1640" t="s">
        <v>8352</v>
      </c>
      <c r="P1640">
        <v>3554990</v>
      </c>
      <c r="Q1640" t="s">
        <v>6636</v>
      </c>
      <c r="R1640" t="s">
        <v>6636</v>
      </c>
      <c r="S1640" s="12">
        <v>1</v>
      </c>
      <c r="T1640" s="13"/>
      <c r="U1640" t="s">
        <v>6636</v>
      </c>
    </row>
    <row r="1641" spans="1:21" x14ac:dyDescent="0.25">
      <c r="A1641" t="s">
        <v>6614</v>
      </c>
      <c r="B1641" s="12"/>
      <c r="C1641" t="s">
        <v>8392</v>
      </c>
      <c r="D1641" s="11">
        <v>46212</v>
      </c>
      <c r="E1641" t="s">
        <v>8393</v>
      </c>
      <c r="F1641" t="s">
        <v>6617</v>
      </c>
      <c r="G1641" t="s">
        <v>6636</v>
      </c>
      <c r="H1641" t="s">
        <v>7624</v>
      </c>
      <c r="I1641" t="s">
        <v>6636</v>
      </c>
      <c r="J1641" t="s">
        <v>6636</v>
      </c>
      <c r="K1641" t="s">
        <v>6636</v>
      </c>
      <c r="L1641" t="s">
        <v>6636</v>
      </c>
      <c r="M1641" t="s">
        <v>8394</v>
      </c>
      <c r="N1641" t="s">
        <v>7001</v>
      </c>
      <c r="O1641" t="s">
        <v>7171</v>
      </c>
      <c r="P1641">
        <v>1165000</v>
      </c>
      <c r="Q1641" t="s">
        <v>6636</v>
      </c>
      <c r="R1641" t="s">
        <v>6636</v>
      </c>
      <c r="S1641" s="12">
        <v>1</v>
      </c>
      <c r="T1641" s="13"/>
      <c r="U1641" t="s">
        <v>6636</v>
      </c>
    </row>
    <row r="1642" spans="1:21" x14ac:dyDescent="0.25">
      <c r="A1642" t="s">
        <v>6614</v>
      </c>
      <c r="B1642" s="12"/>
      <c r="C1642" t="s">
        <v>8395</v>
      </c>
      <c r="D1642" s="11">
        <v>46212</v>
      </c>
      <c r="E1642" t="s">
        <v>8396</v>
      </c>
      <c r="F1642" t="s">
        <v>6617</v>
      </c>
      <c r="G1642" t="s">
        <v>6636</v>
      </c>
      <c r="H1642" t="s">
        <v>7624</v>
      </c>
      <c r="I1642" t="s">
        <v>6636</v>
      </c>
      <c r="J1642" t="s">
        <v>6636</v>
      </c>
      <c r="K1642" t="s">
        <v>6636</v>
      </c>
      <c r="L1642" t="s">
        <v>6636</v>
      </c>
      <c r="M1642" t="s">
        <v>8397</v>
      </c>
      <c r="N1642" t="s">
        <v>7001</v>
      </c>
      <c r="O1642" t="s">
        <v>7007</v>
      </c>
      <c r="P1642">
        <v>1123000</v>
      </c>
      <c r="Q1642" t="s">
        <v>6636</v>
      </c>
      <c r="R1642" t="s">
        <v>6636</v>
      </c>
      <c r="S1642" s="12">
        <v>1</v>
      </c>
      <c r="T1642" s="13"/>
      <c r="U1642" t="s">
        <v>6636</v>
      </c>
    </row>
    <row r="1643" spans="1:21" x14ac:dyDescent="0.25">
      <c r="A1643" t="s">
        <v>6614</v>
      </c>
      <c r="B1643" s="12"/>
      <c r="C1643" t="s">
        <v>8398</v>
      </c>
      <c r="D1643" s="11">
        <v>46212</v>
      </c>
      <c r="E1643" t="s">
        <v>8399</v>
      </c>
      <c r="F1643" t="s">
        <v>6617</v>
      </c>
      <c r="G1643" t="s">
        <v>6636</v>
      </c>
      <c r="H1643" t="s">
        <v>7624</v>
      </c>
      <c r="I1643" t="s">
        <v>6636</v>
      </c>
      <c r="J1643" t="s">
        <v>6636</v>
      </c>
      <c r="K1643" t="s">
        <v>6636</v>
      </c>
      <c r="L1643" t="s">
        <v>6636</v>
      </c>
      <c r="M1643" t="s">
        <v>8400</v>
      </c>
      <c r="N1643" t="s">
        <v>7001</v>
      </c>
      <c r="O1643" t="s">
        <v>7176</v>
      </c>
      <c r="P1643">
        <v>1687000</v>
      </c>
      <c r="Q1643" t="s">
        <v>6636</v>
      </c>
      <c r="R1643" t="s">
        <v>6636</v>
      </c>
      <c r="S1643" s="12">
        <v>1</v>
      </c>
      <c r="T1643" s="13"/>
      <c r="U1643" t="s">
        <v>6636</v>
      </c>
    </row>
    <row r="1644" spans="1:21" x14ac:dyDescent="0.25">
      <c r="A1644" t="s">
        <v>6614</v>
      </c>
      <c r="B1644" s="12"/>
      <c r="C1644" t="s">
        <v>8401</v>
      </c>
      <c r="D1644" s="11">
        <v>46212</v>
      </c>
      <c r="E1644" t="s">
        <v>8402</v>
      </c>
      <c r="F1644" t="s">
        <v>6617</v>
      </c>
      <c r="G1644" t="s">
        <v>6636</v>
      </c>
      <c r="H1644" t="s">
        <v>7624</v>
      </c>
      <c r="I1644" t="s">
        <v>6636</v>
      </c>
      <c r="J1644" t="s">
        <v>6636</v>
      </c>
      <c r="K1644" t="s">
        <v>6636</v>
      </c>
      <c r="L1644" t="s">
        <v>6636</v>
      </c>
      <c r="M1644" t="s">
        <v>8403</v>
      </c>
      <c r="N1644" t="s">
        <v>7001</v>
      </c>
      <c r="O1644" t="s">
        <v>7007</v>
      </c>
      <c r="P1644">
        <v>1200000</v>
      </c>
      <c r="Q1644" t="s">
        <v>6636</v>
      </c>
      <c r="R1644" t="s">
        <v>6636</v>
      </c>
      <c r="S1644" s="12">
        <v>1</v>
      </c>
      <c r="T1644" s="13"/>
      <c r="U1644" t="s">
        <v>6636</v>
      </c>
    </row>
    <row r="1645" spans="1:21" x14ac:dyDescent="0.25">
      <c r="A1645" t="s">
        <v>6614</v>
      </c>
      <c r="B1645" s="12"/>
      <c r="C1645" t="s">
        <v>8404</v>
      </c>
      <c r="D1645" s="11">
        <v>46213</v>
      </c>
      <c r="E1645" t="s">
        <v>8405</v>
      </c>
      <c r="F1645" t="s">
        <v>6617</v>
      </c>
      <c r="G1645" t="s">
        <v>6636</v>
      </c>
      <c r="H1645" t="s">
        <v>7624</v>
      </c>
      <c r="I1645" t="s">
        <v>6636</v>
      </c>
      <c r="J1645" t="s">
        <v>6636</v>
      </c>
      <c r="K1645" t="s">
        <v>6636</v>
      </c>
      <c r="L1645" t="s">
        <v>6636</v>
      </c>
      <c r="M1645" t="s">
        <v>8406</v>
      </c>
      <c r="N1645" t="s">
        <v>7001</v>
      </c>
      <c r="O1645" t="s">
        <v>7007</v>
      </c>
      <c r="P1645">
        <v>850000</v>
      </c>
      <c r="Q1645" t="s">
        <v>6636</v>
      </c>
      <c r="R1645" t="s">
        <v>6636</v>
      </c>
      <c r="S1645" s="12">
        <v>1</v>
      </c>
      <c r="T1645" s="13"/>
      <c r="U1645" t="s">
        <v>6878</v>
      </c>
    </row>
    <row r="1646" spans="1:21" x14ac:dyDescent="0.25">
      <c r="A1646" t="s">
        <v>6614</v>
      </c>
      <c r="B1646" s="12"/>
      <c r="C1646" t="s">
        <v>8407</v>
      </c>
      <c r="D1646" s="11">
        <v>46213</v>
      </c>
      <c r="E1646" t="s">
        <v>8408</v>
      </c>
      <c r="F1646" t="s">
        <v>6617</v>
      </c>
      <c r="G1646" t="s">
        <v>6636</v>
      </c>
      <c r="H1646" t="s">
        <v>7624</v>
      </c>
      <c r="I1646" t="s">
        <v>6636</v>
      </c>
      <c r="J1646" t="s">
        <v>6636</v>
      </c>
      <c r="K1646" t="s">
        <v>6636</v>
      </c>
      <c r="L1646" t="s">
        <v>6636</v>
      </c>
      <c r="M1646" t="s">
        <v>8409</v>
      </c>
      <c r="N1646" t="s">
        <v>7202</v>
      </c>
      <c r="O1646" t="s">
        <v>7203</v>
      </c>
      <c r="P1646">
        <v>2737990</v>
      </c>
      <c r="Q1646" t="s">
        <v>6636</v>
      </c>
      <c r="R1646" t="s">
        <v>6636</v>
      </c>
      <c r="S1646" s="12">
        <v>1</v>
      </c>
      <c r="T1646" s="13"/>
      <c r="U1646" t="s">
        <v>6636</v>
      </c>
    </row>
    <row r="1647" spans="1:21" x14ac:dyDescent="0.25">
      <c r="A1647" t="s">
        <v>6614</v>
      </c>
      <c r="B1647" s="12"/>
      <c r="C1647" t="s">
        <v>8410</v>
      </c>
      <c r="D1647" s="11">
        <v>46213</v>
      </c>
      <c r="E1647" t="s">
        <v>8411</v>
      </c>
      <c r="F1647" t="s">
        <v>6617</v>
      </c>
      <c r="G1647" t="s">
        <v>6636</v>
      </c>
      <c r="H1647" t="s">
        <v>7624</v>
      </c>
      <c r="I1647" t="s">
        <v>6636</v>
      </c>
      <c r="J1647" t="s">
        <v>6636</v>
      </c>
      <c r="K1647" t="s">
        <v>6636</v>
      </c>
      <c r="L1647" t="s">
        <v>6636</v>
      </c>
      <c r="M1647" t="s">
        <v>8412</v>
      </c>
      <c r="N1647" t="s">
        <v>7001</v>
      </c>
      <c r="O1647" t="s">
        <v>7176</v>
      </c>
      <c r="P1647">
        <v>1638400</v>
      </c>
      <c r="Q1647" t="s">
        <v>6636</v>
      </c>
      <c r="R1647" t="s">
        <v>6636</v>
      </c>
      <c r="S1647" s="12">
        <v>1</v>
      </c>
      <c r="T1647" s="13"/>
      <c r="U1647" t="s">
        <v>6636</v>
      </c>
    </row>
    <row r="1648" spans="1:21" x14ac:dyDescent="0.25">
      <c r="A1648" t="s">
        <v>6614</v>
      </c>
      <c r="B1648" s="12"/>
      <c r="C1648" t="s">
        <v>8413</v>
      </c>
      <c r="D1648" s="11">
        <v>46213</v>
      </c>
      <c r="E1648" t="s">
        <v>8414</v>
      </c>
      <c r="F1648" t="s">
        <v>6617</v>
      </c>
      <c r="G1648" t="s">
        <v>6636</v>
      </c>
      <c r="H1648" t="s">
        <v>7624</v>
      </c>
      <c r="I1648" t="s">
        <v>6636</v>
      </c>
      <c r="J1648" t="s">
        <v>6636</v>
      </c>
      <c r="K1648" t="s">
        <v>6636</v>
      </c>
      <c r="L1648" t="s">
        <v>6636</v>
      </c>
      <c r="M1648" t="s">
        <v>8415</v>
      </c>
      <c r="N1648" t="s">
        <v>7001</v>
      </c>
      <c r="O1648" t="s">
        <v>7171</v>
      </c>
      <c r="P1648">
        <v>1119000</v>
      </c>
      <c r="Q1648" t="s">
        <v>6636</v>
      </c>
      <c r="R1648" t="s">
        <v>6636</v>
      </c>
      <c r="S1648" s="12">
        <v>1</v>
      </c>
      <c r="T1648" s="13"/>
      <c r="U1648" t="s">
        <v>6636</v>
      </c>
    </row>
    <row r="1649" spans="1:21" x14ac:dyDescent="0.25">
      <c r="A1649" t="s">
        <v>6614</v>
      </c>
      <c r="B1649" s="12"/>
      <c r="C1649" t="s">
        <v>8416</v>
      </c>
      <c r="D1649" s="11">
        <v>46213</v>
      </c>
      <c r="E1649" t="s">
        <v>8417</v>
      </c>
      <c r="F1649" t="s">
        <v>6617</v>
      </c>
      <c r="G1649" t="s">
        <v>6636</v>
      </c>
      <c r="H1649" t="s">
        <v>7624</v>
      </c>
      <c r="I1649" t="s">
        <v>6636</v>
      </c>
      <c r="J1649" t="s">
        <v>6636</v>
      </c>
      <c r="K1649" t="s">
        <v>6636</v>
      </c>
      <c r="L1649" t="s">
        <v>6636</v>
      </c>
      <c r="M1649" t="s">
        <v>8418</v>
      </c>
      <c r="N1649" t="s">
        <v>7506</v>
      </c>
      <c r="O1649" t="s">
        <v>7539</v>
      </c>
      <c r="P1649">
        <v>2950000</v>
      </c>
      <c r="Q1649" t="s">
        <v>6636</v>
      </c>
      <c r="R1649" t="s">
        <v>6636</v>
      </c>
      <c r="S1649" s="12">
        <v>1</v>
      </c>
      <c r="T1649" s="13"/>
      <c r="U1649" t="s">
        <v>6636</v>
      </c>
    </row>
    <row r="1650" spans="1:21" x14ac:dyDescent="0.25">
      <c r="A1650" t="s">
        <v>6614</v>
      </c>
      <c r="B1650" s="12"/>
      <c r="C1650" t="s">
        <v>8419</v>
      </c>
      <c r="D1650" s="11">
        <v>46213</v>
      </c>
      <c r="E1650" t="s">
        <v>8420</v>
      </c>
      <c r="F1650" t="s">
        <v>6617</v>
      </c>
      <c r="G1650" t="s">
        <v>6636</v>
      </c>
      <c r="H1650" t="s">
        <v>7624</v>
      </c>
      <c r="I1650" t="s">
        <v>6636</v>
      </c>
      <c r="J1650" t="s">
        <v>6636</v>
      </c>
      <c r="K1650" t="s">
        <v>6636</v>
      </c>
      <c r="L1650" t="s">
        <v>6636</v>
      </c>
      <c r="M1650" t="s">
        <v>8421</v>
      </c>
      <c r="N1650" t="s">
        <v>7366</v>
      </c>
      <c r="O1650" t="s">
        <v>7650</v>
      </c>
      <c r="P1650">
        <v>3090000</v>
      </c>
      <c r="Q1650" t="s">
        <v>6636</v>
      </c>
      <c r="R1650" t="s">
        <v>6636</v>
      </c>
      <c r="S1650" s="12">
        <v>1</v>
      </c>
      <c r="T1650" s="13"/>
      <c r="U1650" t="s">
        <v>6636</v>
      </c>
    </row>
    <row r="1651" spans="1:21" x14ac:dyDescent="0.25">
      <c r="A1651" t="s">
        <v>6614</v>
      </c>
      <c r="B1651" s="12"/>
      <c r="C1651" t="s">
        <v>8422</v>
      </c>
      <c r="D1651" s="11">
        <v>46214</v>
      </c>
      <c r="E1651" t="s">
        <v>8423</v>
      </c>
      <c r="F1651" t="s">
        <v>6617</v>
      </c>
      <c r="G1651" t="s">
        <v>6636</v>
      </c>
      <c r="H1651" t="s">
        <v>7624</v>
      </c>
      <c r="I1651" t="s">
        <v>6636</v>
      </c>
      <c r="J1651" t="s">
        <v>6636</v>
      </c>
      <c r="K1651" t="s">
        <v>6636</v>
      </c>
      <c r="L1651" t="s">
        <v>6636</v>
      </c>
      <c r="M1651" t="s">
        <v>8424</v>
      </c>
      <c r="N1651" t="s">
        <v>7001</v>
      </c>
      <c r="O1651" t="s">
        <v>7007</v>
      </c>
      <c r="P1651">
        <v>885000</v>
      </c>
      <c r="Q1651" t="s">
        <v>6636</v>
      </c>
      <c r="R1651" t="s">
        <v>6636</v>
      </c>
      <c r="S1651" s="12">
        <v>1</v>
      </c>
      <c r="T1651" s="13"/>
      <c r="U1651" t="s">
        <v>6636</v>
      </c>
    </row>
    <row r="1652" spans="1:21" x14ac:dyDescent="0.25">
      <c r="A1652" t="s">
        <v>6614</v>
      </c>
      <c r="B1652" s="12"/>
      <c r="C1652" t="s">
        <v>8425</v>
      </c>
      <c r="D1652" s="11">
        <v>46214</v>
      </c>
      <c r="E1652" t="s">
        <v>8426</v>
      </c>
      <c r="F1652" t="s">
        <v>6617</v>
      </c>
      <c r="G1652" t="s">
        <v>6636</v>
      </c>
      <c r="H1652" t="s">
        <v>7624</v>
      </c>
      <c r="I1652" t="s">
        <v>6636</v>
      </c>
      <c r="J1652" t="s">
        <v>6636</v>
      </c>
      <c r="K1652" t="s">
        <v>6636</v>
      </c>
      <c r="L1652" t="s">
        <v>6636</v>
      </c>
      <c r="M1652" t="s">
        <v>8427</v>
      </c>
      <c r="N1652" t="s">
        <v>7506</v>
      </c>
      <c r="O1652" t="s">
        <v>7539</v>
      </c>
      <c r="P1652">
        <v>2798990</v>
      </c>
      <c r="Q1652" t="s">
        <v>6636</v>
      </c>
      <c r="R1652" t="s">
        <v>6636</v>
      </c>
      <c r="S1652" s="12">
        <v>1</v>
      </c>
      <c r="T1652" s="13"/>
      <c r="U1652" t="s">
        <v>6636</v>
      </c>
    </row>
    <row r="1653" spans="1:21" x14ac:dyDescent="0.25">
      <c r="A1653" t="s">
        <v>6614</v>
      </c>
      <c r="B1653" s="12"/>
      <c r="C1653" t="s">
        <v>8428</v>
      </c>
      <c r="D1653" s="11">
        <v>46214</v>
      </c>
      <c r="E1653" t="s">
        <v>8429</v>
      </c>
      <c r="F1653" t="s">
        <v>6617</v>
      </c>
      <c r="G1653" t="s">
        <v>6636</v>
      </c>
      <c r="H1653" t="s">
        <v>7624</v>
      </c>
      <c r="I1653" t="s">
        <v>6636</v>
      </c>
      <c r="J1653" t="s">
        <v>6636</v>
      </c>
      <c r="K1653" t="s">
        <v>6636</v>
      </c>
      <c r="L1653" t="s">
        <v>6636</v>
      </c>
      <c r="M1653" t="s">
        <v>8430</v>
      </c>
      <c r="N1653" t="s">
        <v>7506</v>
      </c>
      <c r="O1653" t="s">
        <v>7811</v>
      </c>
      <c r="P1653">
        <v>2800000</v>
      </c>
      <c r="Q1653" t="s">
        <v>6636</v>
      </c>
      <c r="R1653" t="s">
        <v>6636</v>
      </c>
      <c r="S1653" s="12">
        <v>1</v>
      </c>
      <c r="T1653" s="13"/>
      <c r="U1653" t="s">
        <v>6636</v>
      </c>
    </row>
    <row r="1654" spans="1:21" x14ac:dyDescent="0.25">
      <c r="A1654" t="s">
        <v>6983</v>
      </c>
      <c r="B1654" s="12"/>
      <c r="C1654" t="s">
        <v>8431</v>
      </c>
      <c r="D1654" s="11">
        <v>46215</v>
      </c>
      <c r="E1654" t="s">
        <v>8432</v>
      </c>
      <c r="F1654" t="s">
        <v>6617</v>
      </c>
      <c r="G1654" t="s">
        <v>7754</v>
      </c>
      <c r="H1654" t="s">
        <v>7624</v>
      </c>
      <c r="I1654" t="s">
        <v>65</v>
      </c>
      <c r="J1654" t="s">
        <v>67</v>
      </c>
      <c r="K1654" t="s">
        <v>6636</v>
      </c>
      <c r="L1654" t="s">
        <v>6636</v>
      </c>
      <c r="M1654" t="s">
        <v>8433</v>
      </c>
      <c r="N1654" t="s">
        <v>7001</v>
      </c>
      <c r="O1654" t="s">
        <v>7176</v>
      </c>
      <c r="P1654">
        <v>1582000</v>
      </c>
      <c r="Q1654" t="s">
        <v>6867</v>
      </c>
      <c r="R1654" t="s">
        <v>7109</v>
      </c>
      <c r="S1654" s="12">
        <v>1</v>
      </c>
      <c r="T1654" s="13">
        <v>19775</v>
      </c>
      <c r="U1654" t="s">
        <v>6636</v>
      </c>
    </row>
    <row r="1655" spans="1:21" x14ac:dyDescent="0.25">
      <c r="A1655" t="s">
        <v>6614</v>
      </c>
      <c r="B1655" s="12"/>
      <c r="C1655" t="s">
        <v>8434</v>
      </c>
      <c r="D1655" s="11">
        <v>46215</v>
      </c>
      <c r="E1655" t="s">
        <v>8435</v>
      </c>
      <c r="F1655" t="s">
        <v>6617</v>
      </c>
      <c r="G1655" t="s">
        <v>6636</v>
      </c>
      <c r="H1655" t="s">
        <v>7624</v>
      </c>
      <c r="I1655" t="s">
        <v>6636</v>
      </c>
      <c r="J1655" t="s">
        <v>6636</v>
      </c>
      <c r="K1655" t="s">
        <v>6636</v>
      </c>
      <c r="L1655" t="s">
        <v>6636</v>
      </c>
      <c r="M1655" t="s">
        <v>6636</v>
      </c>
      <c r="N1655" t="s">
        <v>6636</v>
      </c>
      <c r="O1655" t="s">
        <v>6636</v>
      </c>
      <c r="P1655">
        <v>2840000</v>
      </c>
      <c r="Q1655" t="s">
        <v>6636</v>
      </c>
      <c r="R1655" t="s">
        <v>6636</v>
      </c>
      <c r="S1655" s="12">
        <v>1</v>
      </c>
      <c r="T1655" s="13"/>
      <c r="U1655" t="s">
        <v>6636</v>
      </c>
    </row>
    <row r="1656" spans="1:21" x14ac:dyDescent="0.25">
      <c r="A1656" t="s">
        <v>6614</v>
      </c>
      <c r="B1656" s="12"/>
      <c r="C1656" t="s">
        <v>8436</v>
      </c>
      <c r="D1656" s="11">
        <v>46215</v>
      </c>
      <c r="E1656" t="s">
        <v>8437</v>
      </c>
      <c r="F1656" t="s">
        <v>6617</v>
      </c>
      <c r="G1656" t="s">
        <v>6636</v>
      </c>
      <c r="H1656" t="s">
        <v>7624</v>
      </c>
      <c r="I1656" t="s">
        <v>6636</v>
      </c>
      <c r="J1656" t="s">
        <v>6636</v>
      </c>
      <c r="K1656" t="s">
        <v>6636</v>
      </c>
      <c r="L1656" t="s">
        <v>6636</v>
      </c>
      <c r="M1656" t="s">
        <v>8438</v>
      </c>
      <c r="N1656" t="s">
        <v>7366</v>
      </c>
      <c r="O1656" t="s">
        <v>7650</v>
      </c>
      <c r="P1656">
        <v>3085000</v>
      </c>
      <c r="Q1656" t="s">
        <v>6636</v>
      </c>
      <c r="R1656" t="s">
        <v>6636</v>
      </c>
      <c r="S1656" s="12">
        <v>1</v>
      </c>
      <c r="T1656" s="13"/>
      <c r="U1656" t="s">
        <v>6636</v>
      </c>
    </row>
    <row r="1657" spans="1:21" x14ac:dyDescent="0.25">
      <c r="A1657" t="s">
        <v>6614</v>
      </c>
      <c r="B1657" s="12"/>
      <c r="C1657" t="s">
        <v>8439</v>
      </c>
      <c r="D1657" s="11">
        <v>46215</v>
      </c>
      <c r="E1657" t="s">
        <v>8440</v>
      </c>
      <c r="F1657" t="s">
        <v>6617</v>
      </c>
      <c r="G1657" t="s">
        <v>6636</v>
      </c>
      <c r="H1657" t="s">
        <v>7624</v>
      </c>
      <c r="I1657" t="s">
        <v>6636</v>
      </c>
      <c r="J1657" t="s">
        <v>6636</v>
      </c>
      <c r="K1657" t="s">
        <v>6636</v>
      </c>
      <c r="L1657" t="s">
        <v>6636</v>
      </c>
      <c r="M1657" t="s">
        <v>8441</v>
      </c>
      <c r="N1657" t="s">
        <v>7506</v>
      </c>
      <c r="O1657" t="s">
        <v>8352</v>
      </c>
      <c r="P1657">
        <v>3774000</v>
      </c>
      <c r="Q1657" t="s">
        <v>6636</v>
      </c>
      <c r="R1657" t="s">
        <v>6636</v>
      </c>
      <c r="S1657" s="12">
        <v>1</v>
      </c>
      <c r="T1657" s="13"/>
      <c r="U1657" t="s">
        <v>6636</v>
      </c>
    </row>
    <row r="1658" spans="1:21" x14ac:dyDescent="0.25">
      <c r="A1658" t="s">
        <v>6614</v>
      </c>
      <c r="B1658" s="12"/>
      <c r="C1658" t="s">
        <v>8442</v>
      </c>
      <c r="D1658" s="11">
        <v>46215</v>
      </c>
      <c r="E1658" t="s">
        <v>8443</v>
      </c>
      <c r="F1658" t="s">
        <v>6617</v>
      </c>
      <c r="G1658" t="s">
        <v>6636</v>
      </c>
      <c r="H1658" t="s">
        <v>7624</v>
      </c>
      <c r="I1658" t="s">
        <v>6636</v>
      </c>
      <c r="J1658" t="s">
        <v>6636</v>
      </c>
      <c r="K1658" t="s">
        <v>6636</v>
      </c>
      <c r="L1658" t="s">
        <v>6636</v>
      </c>
      <c r="M1658" t="s">
        <v>8444</v>
      </c>
      <c r="N1658" t="s">
        <v>7001</v>
      </c>
      <c r="O1658" t="s">
        <v>7176</v>
      </c>
      <c r="P1658">
        <v>1773000</v>
      </c>
      <c r="Q1658" t="s">
        <v>6636</v>
      </c>
      <c r="R1658" t="s">
        <v>6636</v>
      </c>
      <c r="S1658" s="12">
        <v>1</v>
      </c>
      <c r="T1658" s="13"/>
      <c r="U1658" t="s">
        <v>6636</v>
      </c>
    </row>
    <row r="1659" spans="1:21" x14ac:dyDescent="0.25">
      <c r="A1659" t="s">
        <v>6614</v>
      </c>
      <c r="B1659" s="12"/>
      <c r="C1659" t="s">
        <v>8445</v>
      </c>
      <c r="D1659" s="11">
        <v>46217</v>
      </c>
      <c r="E1659" t="s">
        <v>8446</v>
      </c>
      <c r="F1659" t="s">
        <v>6617</v>
      </c>
      <c r="G1659" t="s">
        <v>6636</v>
      </c>
      <c r="H1659" t="s">
        <v>7624</v>
      </c>
      <c r="I1659" t="s">
        <v>6636</v>
      </c>
      <c r="J1659" t="s">
        <v>6636</v>
      </c>
      <c r="K1659" t="s">
        <v>6636</v>
      </c>
      <c r="L1659" t="s">
        <v>6636</v>
      </c>
      <c r="M1659" t="s">
        <v>8447</v>
      </c>
      <c r="N1659" t="s">
        <v>7001</v>
      </c>
      <c r="O1659" t="s">
        <v>7007</v>
      </c>
      <c r="P1659">
        <v>1250000</v>
      </c>
      <c r="Q1659" t="s">
        <v>6636</v>
      </c>
      <c r="R1659" t="s">
        <v>6636</v>
      </c>
      <c r="S1659" s="12">
        <v>1</v>
      </c>
      <c r="T1659" s="13"/>
      <c r="U1659" t="s">
        <v>6636</v>
      </c>
    </row>
    <row r="1660" spans="1:21" x14ac:dyDescent="0.25">
      <c r="A1660" t="s">
        <v>6614</v>
      </c>
      <c r="B1660" s="12"/>
      <c r="C1660" t="s">
        <v>8448</v>
      </c>
      <c r="D1660" s="11">
        <v>46217</v>
      </c>
      <c r="E1660" t="s">
        <v>8449</v>
      </c>
      <c r="F1660" t="s">
        <v>6617</v>
      </c>
      <c r="G1660" t="s">
        <v>6636</v>
      </c>
      <c r="H1660" t="s">
        <v>7624</v>
      </c>
      <c r="I1660" t="s">
        <v>6636</v>
      </c>
      <c r="J1660" t="s">
        <v>6636</v>
      </c>
      <c r="K1660" t="s">
        <v>6636</v>
      </c>
      <c r="L1660" t="s">
        <v>6636</v>
      </c>
      <c r="M1660" t="s">
        <v>6636</v>
      </c>
      <c r="N1660" t="s">
        <v>6636</v>
      </c>
      <c r="O1660" t="s">
        <v>6636</v>
      </c>
      <c r="P1660">
        <v>2923500</v>
      </c>
      <c r="Q1660" t="s">
        <v>6636</v>
      </c>
      <c r="R1660" t="s">
        <v>6636</v>
      </c>
      <c r="S1660" s="12">
        <v>1</v>
      </c>
      <c r="T1660" s="13"/>
      <c r="U1660" t="s">
        <v>6636</v>
      </c>
    </row>
    <row r="1661" spans="1:21" x14ac:dyDescent="0.25">
      <c r="A1661" t="s">
        <v>6614</v>
      </c>
      <c r="B1661" s="12"/>
      <c r="C1661" t="s">
        <v>8450</v>
      </c>
      <c r="D1661" s="11">
        <v>46217</v>
      </c>
      <c r="E1661" t="s">
        <v>8451</v>
      </c>
      <c r="F1661" t="s">
        <v>6617</v>
      </c>
      <c r="G1661" t="s">
        <v>6636</v>
      </c>
      <c r="H1661" t="s">
        <v>7624</v>
      </c>
      <c r="I1661" t="s">
        <v>6636</v>
      </c>
      <c r="J1661" t="s">
        <v>6636</v>
      </c>
      <c r="K1661" t="s">
        <v>6636</v>
      </c>
      <c r="L1661" t="s">
        <v>6636</v>
      </c>
      <c r="M1661" t="s">
        <v>8452</v>
      </c>
      <c r="N1661" t="s">
        <v>7366</v>
      </c>
      <c r="O1661" t="s">
        <v>7650</v>
      </c>
      <c r="P1661">
        <v>3165000</v>
      </c>
      <c r="Q1661" t="s">
        <v>6636</v>
      </c>
      <c r="R1661" t="s">
        <v>6636</v>
      </c>
      <c r="S1661" s="12">
        <v>1</v>
      </c>
      <c r="T1661" s="13"/>
      <c r="U1661" t="s">
        <v>6636</v>
      </c>
    </row>
    <row r="1662" spans="1:21" x14ac:dyDescent="0.25">
      <c r="A1662" t="s">
        <v>6614</v>
      </c>
      <c r="B1662" s="12"/>
      <c r="C1662" t="s">
        <v>8453</v>
      </c>
      <c r="D1662" s="11">
        <v>46217</v>
      </c>
      <c r="E1662" t="s">
        <v>8454</v>
      </c>
      <c r="F1662" t="s">
        <v>6617</v>
      </c>
      <c r="G1662" t="s">
        <v>6636</v>
      </c>
      <c r="H1662" t="s">
        <v>7624</v>
      </c>
      <c r="I1662" t="s">
        <v>6636</v>
      </c>
      <c r="J1662" t="s">
        <v>6636</v>
      </c>
      <c r="K1662" t="s">
        <v>6636</v>
      </c>
      <c r="L1662" t="s">
        <v>6636</v>
      </c>
      <c r="M1662" t="s">
        <v>8455</v>
      </c>
      <c r="N1662" t="s">
        <v>7366</v>
      </c>
      <c r="O1662" t="s">
        <v>7626</v>
      </c>
      <c r="P1662">
        <v>2560000</v>
      </c>
      <c r="Q1662" t="s">
        <v>6636</v>
      </c>
      <c r="R1662" t="s">
        <v>6636</v>
      </c>
      <c r="S1662" s="12">
        <v>1</v>
      </c>
      <c r="T1662" s="13"/>
      <c r="U1662" t="s">
        <v>6636</v>
      </c>
    </row>
    <row r="1663" spans="1:21" x14ac:dyDescent="0.25">
      <c r="A1663" t="s">
        <v>6614</v>
      </c>
      <c r="B1663" s="12"/>
      <c r="C1663" t="s">
        <v>8456</v>
      </c>
      <c r="D1663" s="11">
        <v>46217</v>
      </c>
      <c r="E1663" t="s">
        <v>8457</v>
      </c>
      <c r="F1663" t="s">
        <v>6617</v>
      </c>
      <c r="G1663" t="s">
        <v>6636</v>
      </c>
      <c r="H1663" t="s">
        <v>7624</v>
      </c>
      <c r="I1663" t="s">
        <v>6636</v>
      </c>
      <c r="J1663" t="s">
        <v>6636</v>
      </c>
      <c r="K1663" t="s">
        <v>6636</v>
      </c>
      <c r="L1663" t="s">
        <v>6636</v>
      </c>
      <c r="M1663" t="s">
        <v>8458</v>
      </c>
      <c r="N1663" t="s">
        <v>7001</v>
      </c>
      <c r="O1663" t="s">
        <v>7007</v>
      </c>
      <c r="P1663">
        <v>1223000</v>
      </c>
      <c r="Q1663" t="s">
        <v>6636</v>
      </c>
      <c r="R1663" t="s">
        <v>6636</v>
      </c>
      <c r="S1663" s="12">
        <v>1</v>
      </c>
      <c r="T1663" s="13"/>
      <c r="U1663" t="s">
        <v>6636</v>
      </c>
    </row>
    <row r="1664" spans="1:21" x14ac:dyDescent="0.25">
      <c r="A1664" t="s">
        <v>6614</v>
      </c>
      <c r="B1664" s="12"/>
      <c r="C1664" t="s">
        <v>8459</v>
      </c>
      <c r="D1664" s="11">
        <v>46217</v>
      </c>
      <c r="E1664" t="s">
        <v>8460</v>
      </c>
      <c r="F1664" t="s">
        <v>6617</v>
      </c>
      <c r="G1664" t="s">
        <v>6636</v>
      </c>
      <c r="H1664" t="s">
        <v>7624</v>
      </c>
      <c r="I1664" t="s">
        <v>6636</v>
      </c>
      <c r="J1664" t="s">
        <v>6636</v>
      </c>
      <c r="K1664" t="s">
        <v>6636</v>
      </c>
      <c r="L1664" t="s">
        <v>6636</v>
      </c>
      <c r="M1664" t="s">
        <v>8461</v>
      </c>
      <c r="N1664" t="s">
        <v>7366</v>
      </c>
      <c r="O1664" t="s">
        <v>7650</v>
      </c>
      <c r="P1664">
        <v>2973800</v>
      </c>
      <c r="Q1664" t="s">
        <v>6636</v>
      </c>
      <c r="R1664" t="s">
        <v>6636</v>
      </c>
      <c r="S1664" s="12">
        <v>1</v>
      </c>
      <c r="T1664" s="13"/>
      <c r="U1664" t="s">
        <v>6636</v>
      </c>
    </row>
    <row r="1665" spans="1:21" x14ac:dyDescent="0.25">
      <c r="A1665" t="s">
        <v>6614</v>
      </c>
      <c r="B1665" s="12"/>
      <c r="C1665" t="s">
        <v>8462</v>
      </c>
      <c r="D1665" s="11">
        <v>46217</v>
      </c>
      <c r="E1665" t="s">
        <v>8463</v>
      </c>
      <c r="F1665" t="s">
        <v>6617</v>
      </c>
      <c r="G1665" t="s">
        <v>6636</v>
      </c>
      <c r="H1665" t="s">
        <v>7624</v>
      </c>
      <c r="I1665" t="s">
        <v>6636</v>
      </c>
      <c r="J1665" t="s">
        <v>6636</v>
      </c>
      <c r="K1665" t="s">
        <v>6636</v>
      </c>
      <c r="L1665" t="s">
        <v>6636</v>
      </c>
      <c r="M1665" t="s">
        <v>8464</v>
      </c>
      <c r="N1665" t="s">
        <v>8465</v>
      </c>
      <c r="O1665" t="s">
        <v>8466</v>
      </c>
      <c r="P1665">
        <v>2700000</v>
      </c>
      <c r="Q1665" t="s">
        <v>6636</v>
      </c>
      <c r="R1665" t="s">
        <v>6636</v>
      </c>
      <c r="S1665" s="12">
        <v>1</v>
      </c>
      <c r="T1665" s="13"/>
      <c r="U1665" t="s">
        <v>6636</v>
      </c>
    </row>
    <row r="1666" spans="1:21" x14ac:dyDescent="0.25">
      <c r="A1666" t="s">
        <v>6614</v>
      </c>
      <c r="B1666" s="12"/>
      <c r="C1666" t="s">
        <v>8467</v>
      </c>
      <c r="D1666" s="11">
        <v>46218</v>
      </c>
      <c r="E1666" t="s">
        <v>8468</v>
      </c>
      <c r="F1666" t="s">
        <v>6617</v>
      </c>
      <c r="G1666" t="s">
        <v>6636</v>
      </c>
      <c r="H1666" t="s">
        <v>7624</v>
      </c>
      <c r="I1666" t="s">
        <v>6636</v>
      </c>
      <c r="J1666" t="s">
        <v>6636</v>
      </c>
      <c r="K1666" t="s">
        <v>6636</v>
      </c>
      <c r="L1666" t="s">
        <v>6636</v>
      </c>
      <c r="M1666" t="s">
        <v>8469</v>
      </c>
      <c r="N1666" t="s">
        <v>7001</v>
      </c>
      <c r="O1666" t="s">
        <v>7007</v>
      </c>
      <c r="P1666">
        <v>1142000</v>
      </c>
      <c r="Q1666" t="s">
        <v>6636</v>
      </c>
      <c r="R1666" t="s">
        <v>6636</v>
      </c>
      <c r="S1666" s="12">
        <v>1</v>
      </c>
      <c r="T1666" s="13"/>
      <c r="U1666" t="s">
        <v>6636</v>
      </c>
    </row>
    <row r="1667" spans="1:21" x14ac:dyDescent="0.25">
      <c r="A1667" t="s">
        <v>6614</v>
      </c>
      <c r="B1667" s="12"/>
      <c r="C1667" t="s">
        <v>8470</v>
      </c>
      <c r="D1667" s="11">
        <v>46218</v>
      </c>
      <c r="E1667" t="s">
        <v>8471</v>
      </c>
      <c r="F1667" t="s">
        <v>6617</v>
      </c>
      <c r="G1667" t="s">
        <v>6636</v>
      </c>
      <c r="H1667" t="s">
        <v>7624</v>
      </c>
      <c r="I1667" t="s">
        <v>6636</v>
      </c>
      <c r="J1667" t="s">
        <v>6636</v>
      </c>
      <c r="K1667" t="s">
        <v>6636</v>
      </c>
      <c r="L1667" t="s">
        <v>6636</v>
      </c>
      <c r="M1667" t="s">
        <v>8472</v>
      </c>
      <c r="N1667" t="s">
        <v>7001</v>
      </c>
      <c r="O1667" t="s">
        <v>7171</v>
      </c>
      <c r="P1667">
        <v>1155000</v>
      </c>
      <c r="Q1667" t="s">
        <v>6636</v>
      </c>
      <c r="R1667" t="s">
        <v>6636</v>
      </c>
      <c r="S1667" s="12">
        <v>1</v>
      </c>
      <c r="T1667" s="13"/>
      <c r="U1667" t="s">
        <v>6636</v>
      </c>
    </row>
    <row r="1668" spans="1:21" x14ac:dyDescent="0.25">
      <c r="A1668" t="s">
        <v>6614</v>
      </c>
      <c r="B1668" s="12"/>
      <c r="C1668" t="s">
        <v>8473</v>
      </c>
      <c r="D1668" s="11">
        <v>46219</v>
      </c>
      <c r="E1668" t="s">
        <v>8474</v>
      </c>
      <c r="F1668" t="s">
        <v>6617</v>
      </c>
      <c r="G1668" t="s">
        <v>6636</v>
      </c>
      <c r="H1668" t="s">
        <v>7624</v>
      </c>
      <c r="I1668" t="s">
        <v>6636</v>
      </c>
      <c r="J1668" t="s">
        <v>6636</v>
      </c>
      <c r="K1668" t="s">
        <v>6636</v>
      </c>
      <c r="L1668" t="s">
        <v>6636</v>
      </c>
      <c r="M1668" t="s">
        <v>8475</v>
      </c>
      <c r="N1668" t="s">
        <v>7001</v>
      </c>
      <c r="O1668" t="s">
        <v>7007</v>
      </c>
      <c r="P1668">
        <v>1126000</v>
      </c>
      <c r="Q1668" t="s">
        <v>6867</v>
      </c>
      <c r="R1668" t="s">
        <v>7109</v>
      </c>
      <c r="S1668" s="12">
        <v>1</v>
      </c>
      <c r="T1668" s="13"/>
      <c r="U1668" t="s">
        <v>6636</v>
      </c>
    </row>
    <row r="1669" spans="1:21" x14ac:dyDescent="0.25">
      <c r="A1669" t="s">
        <v>6983</v>
      </c>
      <c r="B1669" s="12"/>
      <c r="C1669" t="s">
        <v>8476</v>
      </c>
      <c r="D1669" s="11">
        <v>46181</v>
      </c>
      <c r="E1669" t="s">
        <v>8477</v>
      </c>
      <c r="F1669" t="s">
        <v>6415</v>
      </c>
      <c r="G1669" t="s">
        <v>8478</v>
      </c>
      <c r="H1669" t="s">
        <v>1152</v>
      </c>
      <c r="I1669" t="s">
        <v>65</v>
      </c>
      <c r="J1669" t="s">
        <v>219</v>
      </c>
      <c r="K1669" t="s">
        <v>6636</v>
      </c>
      <c r="L1669" t="s">
        <v>6636</v>
      </c>
      <c r="M1669" t="s">
        <v>8479</v>
      </c>
      <c r="N1669" t="s">
        <v>7202</v>
      </c>
      <c r="O1669" t="s">
        <v>7231</v>
      </c>
      <c r="P1669">
        <v>2216000</v>
      </c>
      <c r="Q1669" t="s">
        <v>6636</v>
      </c>
      <c r="R1669" t="s">
        <v>6636</v>
      </c>
      <c r="S1669" s="12"/>
      <c r="T1669" s="13"/>
      <c r="U1669" t="s">
        <v>6629</v>
      </c>
    </row>
    <row r="1670" spans="1:21" x14ac:dyDescent="0.25">
      <c r="A1670" t="s">
        <v>6983</v>
      </c>
      <c r="B1670" s="12"/>
      <c r="C1670" t="s">
        <v>8476</v>
      </c>
      <c r="D1670" s="11">
        <v>46181</v>
      </c>
      <c r="E1670" t="s">
        <v>8477</v>
      </c>
      <c r="F1670" t="s">
        <v>6415</v>
      </c>
      <c r="G1670" t="s">
        <v>8480</v>
      </c>
      <c r="H1670" t="s">
        <v>1152</v>
      </c>
      <c r="I1670" t="s">
        <v>65</v>
      </c>
      <c r="J1670" t="s">
        <v>219</v>
      </c>
      <c r="K1670" t="s">
        <v>6636</v>
      </c>
      <c r="L1670" t="s">
        <v>6636</v>
      </c>
      <c r="M1670" t="s">
        <v>8479</v>
      </c>
      <c r="N1670" t="s">
        <v>7202</v>
      </c>
      <c r="O1670" t="s">
        <v>7231</v>
      </c>
      <c r="P1670">
        <v>2216000</v>
      </c>
      <c r="Q1670" t="s">
        <v>6636</v>
      </c>
      <c r="R1670" t="s">
        <v>6636</v>
      </c>
      <c r="S1670" s="12">
        <v>1</v>
      </c>
      <c r="T1670" s="13">
        <v>27700</v>
      </c>
      <c r="U1670" t="s">
        <v>6629</v>
      </c>
    </row>
    <row r="1671" spans="1:21" x14ac:dyDescent="0.25">
      <c r="A1671" t="s">
        <v>6983</v>
      </c>
      <c r="B1671" s="12"/>
      <c r="C1671" t="s">
        <v>8476</v>
      </c>
      <c r="D1671" s="11">
        <v>46181</v>
      </c>
      <c r="E1671" t="s">
        <v>8477</v>
      </c>
      <c r="F1671" t="s">
        <v>6415</v>
      </c>
      <c r="G1671" t="s">
        <v>8481</v>
      </c>
      <c r="H1671" t="s">
        <v>1152</v>
      </c>
      <c r="I1671" t="s">
        <v>65</v>
      </c>
      <c r="J1671" t="s">
        <v>219</v>
      </c>
      <c r="K1671" t="s">
        <v>6636</v>
      </c>
      <c r="L1671" t="s">
        <v>6636</v>
      </c>
      <c r="M1671" t="s">
        <v>8479</v>
      </c>
      <c r="N1671" t="s">
        <v>7202</v>
      </c>
      <c r="O1671" t="s">
        <v>7231</v>
      </c>
      <c r="P1671">
        <v>2216000</v>
      </c>
      <c r="Q1671" t="s">
        <v>6636</v>
      </c>
      <c r="R1671" t="s">
        <v>6636</v>
      </c>
      <c r="S1671" s="12"/>
      <c r="T1671" s="13"/>
      <c r="U1671" t="s">
        <v>6629</v>
      </c>
    </row>
    <row r="1672" spans="1:21" x14ac:dyDescent="0.25">
      <c r="A1672" t="s">
        <v>6614</v>
      </c>
      <c r="B1672" s="12"/>
      <c r="C1672" t="s">
        <v>8482</v>
      </c>
      <c r="D1672" s="11">
        <v>46213</v>
      </c>
      <c r="E1672" t="s">
        <v>8483</v>
      </c>
      <c r="F1672" t="s">
        <v>6415</v>
      </c>
      <c r="G1672" t="s">
        <v>6636</v>
      </c>
      <c r="H1672" t="s">
        <v>1152</v>
      </c>
      <c r="I1672" t="s">
        <v>6636</v>
      </c>
      <c r="J1672" t="s">
        <v>6636</v>
      </c>
      <c r="K1672" t="s">
        <v>6636</v>
      </c>
      <c r="L1672" t="s">
        <v>6636</v>
      </c>
      <c r="M1672" t="s">
        <v>8484</v>
      </c>
      <c r="N1672" t="s">
        <v>7202</v>
      </c>
      <c r="O1672" t="s">
        <v>7203</v>
      </c>
      <c r="P1672">
        <v>2509990</v>
      </c>
      <c r="Q1672" t="s">
        <v>6636</v>
      </c>
      <c r="R1672" t="s">
        <v>6636</v>
      </c>
      <c r="S1672" s="12">
        <v>1</v>
      </c>
      <c r="T1672" s="13"/>
      <c r="U1672" t="s">
        <v>6629</v>
      </c>
    </row>
    <row r="1673" spans="1:21" x14ac:dyDescent="0.25">
      <c r="A1673" t="s">
        <v>6614</v>
      </c>
      <c r="B1673" s="12"/>
      <c r="C1673" t="s">
        <v>8485</v>
      </c>
      <c r="D1673" s="11">
        <v>46188</v>
      </c>
      <c r="E1673" t="s">
        <v>8486</v>
      </c>
      <c r="F1673" t="s">
        <v>6415</v>
      </c>
      <c r="G1673" t="s">
        <v>6636</v>
      </c>
      <c r="H1673" t="s">
        <v>378</v>
      </c>
      <c r="I1673" t="s">
        <v>6636</v>
      </c>
      <c r="J1673" t="s">
        <v>6636</v>
      </c>
      <c r="K1673" t="s">
        <v>6636</v>
      </c>
      <c r="L1673" t="s">
        <v>6636</v>
      </c>
      <c r="M1673" t="s">
        <v>8487</v>
      </c>
      <c r="N1673" t="s">
        <v>7001</v>
      </c>
      <c r="O1673" t="s">
        <v>7062</v>
      </c>
      <c r="P1673">
        <v>1493500</v>
      </c>
      <c r="Q1673" t="s">
        <v>6636</v>
      </c>
      <c r="R1673" t="s">
        <v>6636</v>
      </c>
      <c r="S1673" s="12">
        <v>1</v>
      </c>
      <c r="T1673" s="13"/>
      <c r="U1673" t="s">
        <v>6629</v>
      </c>
    </row>
    <row r="1674" spans="1:21" x14ac:dyDescent="0.25">
      <c r="A1674" t="s">
        <v>6983</v>
      </c>
      <c r="B1674" s="12"/>
      <c r="C1674" t="s">
        <v>8488</v>
      </c>
      <c r="D1674" s="11">
        <v>46191</v>
      </c>
      <c r="E1674" t="s">
        <v>8489</v>
      </c>
      <c r="F1674" t="s">
        <v>6415</v>
      </c>
      <c r="G1674" t="s">
        <v>8490</v>
      </c>
      <c r="H1674" t="s">
        <v>378</v>
      </c>
      <c r="I1674" t="s">
        <v>65</v>
      </c>
      <c r="J1674" t="s">
        <v>132</v>
      </c>
      <c r="K1674" t="s">
        <v>6636</v>
      </c>
      <c r="L1674" t="s">
        <v>6636</v>
      </c>
      <c r="M1674" t="s">
        <v>6636</v>
      </c>
      <c r="N1674" t="s">
        <v>6636</v>
      </c>
      <c r="O1674" t="s">
        <v>6636</v>
      </c>
      <c r="P1674">
        <v>1520000</v>
      </c>
      <c r="Q1674" t="s">
        <v>6867</v>
      </c>
      <c r="R1674" t="s">
        <v>6911</v>
      </c>
      <c r="S1674" s="12"/>
      <c r="T1674" s="13"/>
      <c r="U1674" t="s">
        <v>8205</v>
      </c>
    </row>
    <row r="1675" spans="1:21" x14ac:dyDescent="0.25">
      <c r="A1675" t="s">
        <v>6983</v>
      </c>
      <c r="B1675" s="12"/>
      <c r="C1675" t="s">
        <v>8488</v>
      </c>
      <c r="D1675" s="11">
        <v>46191</v>
      </c>
      <c r="E1675" t="s">
        <v>8489</v>
      </c>
      <c r="F1675" t="s">
        <v>6415</v>
      </c>
      <c r="G1675" t="s">
        <v>8491</v>
      </c>
      <c r="H1675" t="s">
        <v>378</v>
      </c>
      <c r="I1675" t="s">
        <v>65</v>
      </c>
      <c r="J1675" t="s">
        <v>132</v>
      </c>
      <c r="K1675" t="s">
        <v>6636</v>
      </c>
      <c r="L1675" t="s">
        <v>6636</v>
      </c>
      <c r="M1675" t="s">
        <v>6636</v>
      </c>
      <c r="N1675" t="s">
        <v>6636</v>
      </c>
      <c r="O1675" t="s">
        <v>6636</v>
      </c>
      <c r="P1675">
        <v>1520000</v>
      </c>
      <c r="Q1675" t="s">
        <v>6867</v>
      </c>
      <c r="R1675" t="s">
        <v>6911</v>
      </c>
      <c r="S1675" s="12"/>
      <c r="T1675" s="13"/>
      <c r="U1675" t="s">
        <v>8205</v>
      </c>
    </row>
    <row r="1676" spans="1:21" x14ac:dyDescent="0.25">
      <c r="A1676" t="s">
        <v>6983</v>
      </c>
      <c r="B1676" s="12"/>
      <c r="C1676" t="s">
        <v>8488</v>
      </c>
      <c r="D1676" s="11">
        <v>46191</v>
      </c>
      <c r="E1676" t="s">
        <v>8489</v>
      </c>
      <c r="F1676" t="s">
        <v>6415</v>
      </c>
      <c r="G1676" t="s">
        <v>8492</v>
      </c>
      <c r="H1676" t="s">
        <v>378</v>
      </c>
      <c r="I1676" t="s">
        <v>65</v>
      </c>
      <c r="J1676" t="s">
        <v>132</v>
      </c>
      <c r="K1676" t="s">
        <v>6636</v>
      </c>
      <c r="L1676" t="s">
        <v>6636</v>
      </c>
      <c r="M1676" t="s">
        <v>6636</v>
      </c>
      <c r="N1676" t="s">
        <v>6636</v>
      </c>
      <c r="O1676" t="s">
        <v>6636</v>
      </c>
      <c r="P1676">
        <v>1520000</v>
      </c>
      <c r="Q1676" t="s">
        <v>6867</v>
      </c>
      <c r="R1676" t="s">
        <v>6911</v>
      </c>
      <c r="S1676" s="12"/>
      <c r="T1676" s="13"/>
      <c r="U1676" t="s">
        <v>8205</v>
      </c>
    </row>
    <row r="1677" spans="1:21" x14ac:dyDescent="0.25">
      <c r="A1677" t="s">
        <v>6983</v>
      </c>
      <c r="B1677" s="12"/>
      <c r="C1677" t="s">
        <v>8488</v>
      </c>
      <c r="D1677" s="11">
        <v>46191</v>
      </c>
      <c r="E1677" t="s">
        <v>8489</v>
      </c>
      <c r="F1677" t="s">
        <v>6415</v>
      </c>
      <c r="G1677" t="s">
        <v>8493</v>
      </c>
      <c r="H1677" t="s">
        <v>378</v>
      </c>
      <c r="I1677" t="s">
        <v>65</v>
      </c>
      <c r="J1677" t="s">
        <v>132</v>
      </c>
      <c r="K1677" t="s">
        <v>6636</v>
      </c>
      <c r="L1677" t="s">
        <v>6636</v>
      </c>
      <c r="M1677" t="s">
        <v>6636</v>
      </c>
      <c r="N1677" t="s">
        <v>6636</v>
      </c>
      <c r="O1677" t="s">
        <v>6636</v>
      </c>
      <c r="P1677">
        <v>1520000</v>
      </c>
      <c r="Q1677" t="s">
        <v>6867</v>
      </c>
      <c r="R1677" t="s">
        <v>6911</v>
      </c>
      <c r="S1677" s="12"/>
      <c r="T1677" s="13"/>
      <c r="U1677" t="s">
        <v>8205</v>
      </c>
    </row>
    <row r="1678" spans="1:21" x14ac:dyDescent="0.25">
      <c r="A1678" t="s">
        <v>6983</v>
      </c>
      <c r="B1678" s="12"/>
      <c r="C1678" t="s">
        <v>8488</v>
      </c>
      <c r="D1678" s="11">
        <v>46191</v>
      </c>
      <c r="E1678" t="s">
        <v>8489</v>
      </c>
      <c r="F1678" t="s">
        <v>6415</v>
      </c>
      <c r="G1678" t="s">
        <v>8494</v>
      </c>
      <c r="H1678" t="s">
        <v>378</v>
      </c>
      <c r="I1678" t="s">
        <v>65</v>
      </c>
      <c r="J1678" t="s">
        <v>132</v>
      </c>
      <c r="K1678" t="s">
        <v>6636</v>
      </c>
      <c r="L1678" t="s">
        <v>6636</v>
      </c>
      <c r="M1678" t="s">
        <v>6636</v>
      </c>
      <c r="N1678" t="s">
        <v>6636</v>
      </c>
      <c r="O1678" t="s">
        <v>6636</v>
      </c>
      <c r="P1678">
        <v>1520000</v>
      </c>
      <c r="Q1678" t="s">
        <v>6867</v>
      </c>
      <c r="R1678" t="s">
        <v>6911</v>
      </c>
      <c r="S1678" s="12">
        <v>1</v>
      </c>
      <c r="T1678" s="13">
        <v>19000</v>
      </c>
      <c r="U1678" t="s">
        <v>8205</v>
      </c>
    </row>
    <row r="1679" spans="1:21" x14ac:dyDescent="0.25">
      <c r="A1679" t="s">
        <v>6983</v>
      </c>
      <c r="B1679" s="12"/>
      <c r="C1679" t="s">
        <v>8488</v>
      </c>
      <c r="D1679" s="11">
        <v>46191</v>
      </c>
      <c r="E1679" t="s">
        <v>8489</v>
      </c>
      <c r="F1679" t="s">
        <v>6415</v>
      </c>
      <c r="G1679" t="s">
        <v>8495</v>
      </c>
      <c r="H1679" t="s">
        <v>378</v>
      </c>
      <c r="I1679" t="s">
        <v>65</v>
      </c>
      <c r="J1679" t="s">
        <v>132</v>
      </c>
      <c r="K1679" t="s">
        <v>6636</v>
      </c>
      <c r="L1679" t="s">
        <v>6636</v>
      </c>
      <c r="M1679" t="s">
        <v>6636</v>
      </c>
      <c r="N1679" t="s">
        <v>6636</v>
      </c>
      <c r="O1679" t="s">
        <v>6636</v>
      </c>
      <c r="P1679">
        <v>1520000</v>
      </c>
      <c r="Q1679" t="s">
        <v>6867</v>
      </c>
      <c r="R1679" t="s">
        <v>6911</v>
      </c>
      <c r="S1679" s="12"/>
      <c r="T1679" s="13"/>
      <c r="U1679" t="s">
        <v>8205</v>
      </c>
    </row>
    <row r="1680" spans="1:21" x14ac:dyDescent="0.25">
      <c r="A1680" t="s">
        <v>6983</v>
      </c>
      <c r="B1680" s="12"/>
      <c r="C1680" t="s">
        <v>8488</v>
      </c>
      <c r="D1680" s="11">
        <v>46191</v>
      </c>
      <c r="E1680" t="s">
        <v>8489</v>
      </c>
      <c r="F1680" t="s">
        <v>6415</v>
      </c>
      <c r="G1680" t="s">
        <v>8496</v>
      </c>
      <c r="H1680" t="s">
        <v>378</v>
      </c>
      <c r="I1680" t="s">
        <v>65</v>
      </c>
      <c r="J1680" t="s">
        <v>132</v>
      </c>
      <c r="K1680" t="s">
        <v>6636</v>
      </c>
      <c r="L1680" t="s">
        <v>6636</v>
      </c>
      <c r="M1680" t="s">
        <v>6636</v>
      </c>
      <c r="N1680" t="s">
        <v>6636</v>
      </c>
      <c r="O1680" t="s">
        <v>6636</v>
      </c>
      <c r="P1680">
        <v>1520000</v>
      </c>
      <c r="Q1680" t="s">
        <v>6867</v>
      </c>
      <c r="R1680" t="s">
        <v>6911</v>
      </c>
      <c r="S1680" s="12"/>
      <c r="T1680" s="13"/>
      <c r="U1680" t="s">
        <v>8205</v>
      </c>
    </row>
    <row r="1681" spans="1:21" x14ac:dyDescent="0.25">
      <c r="A1681" t="s">
        <v>6983</v>
      </c>
      <c r="B1681" s="12"/>
      <c r="C1681" t="s">
        <v>8488</v>
      </c>
      <c r="D1681" s="11">
        <v>46191</v>
      </c>
      <c r="E1681" t="s">
        <v>8489</v>
      </c>
      <c r="F1681" t="s">
        <v>6415</v>
      </c>
      <c r="G1681" t="s">
        <v>8497</v>
      </c>
      <c r="H1681" t="s">
        <v>378</v>
      </c>
      <c r="I1681" t="s">
        <v>65</v>
      </c>
      <c r="J1681" t="s">
        <v>132</v>
      </c>
      <c r="K1681" t="s">
        <v>6636</v>
      </c>
      <c r="L1681" t="s">
        <v>6636</v>
      </c>
      <c r="M1681" t="s">
        <v>6636</v>
      </c>
      <c r="N1681" t="s">
        <v>6636</v>
      </c>
      <c r="O1681" t="s">
        <v>6636</v>
      </c>
      <c r="P1681">
        <v>1520000</v>
      </c>
      <c r="Q1681" t="s">
        <v>6867</v>
      </c>
      <c r="R1681" t="s">
        <v>6911</v>
      </c>
      <c r="S1681" s="12"/>
      <c r="T1681" s="13"/>
      <c r="U1681" t="s">
        <v>8205</v>
      </c>
    </row>
    <row r="1682" spans="1:21" x14ac:dyDescent="0.25">
      <c r="A1682" t="s">
        <v>6614</v>
      </c>
      <c r="B1682" s="12"/>
      <c r="C1682" t="s">
        <v>8498</v>
      </c>
      <c r="D1682" s="11">
        <v>46218</v>
      </c>
      <c r="E1682" t="s">
        <v>8499</v>
      </c>
      <c r="F1682" t="s">
        <v>6415</v>
      </c>
      <c r="G1682" t="s">
        <v>6636</v>
      </c>
      <c r="H1682" t="s">
        <v>378</v>
      </c>
      <c r="I1682" t="s">
        <v>6636</v>
      </c>
      <c r="J1682" t="s">
        <v>6636</v>
      </c>
      <c r="K1682" t="s">
        <v>6636</v>
      </c>
      <c r="L1682" t="s">
        <v>6636</v>
      </c>
      <c r="M1682" t="s">
        <v>8500</v>
      </c>
      <c r="N1682" t="s">
        <v>7001</v>
      </c>
      <c r="O1682" t="s">
        <v>7062</v>
      </c>
      <c r="P1682">
        <v>1822000</v>
      </c>
      <c r="Q1682" t="s">
        <v>6867</v>
      </c>
      <c r="R1682" t="s">
        <v>8501</v>
      </c>
      <c r="S1682" s="12">
        <v>1</v>
      </c>
      <c r="T1682" s="13"/>
      <c r="U1682" t="s">
        <v>6636</v>
      </c>
    </row>
    <row r="1683" spans="1:21" x14ac:dyDescent="0.25">
      <c r="A1683" t="s">
        <v>6614</v>
      </c>
      <c r="B1683" s="12"/>
      <c r="C1683" t="s">
        <v>8502</v>
      </c>
      <c r="D1683" s="11">
        <v>46203</v>
      </c>
      <c r="E1683" t="s">
        <v>8503</v>
      </c>
      <c r="F1683" t="s">
        <v>6415</v>
      </c>
      <c r="G1683" t="s">
        <v>6636</v>
      </c>
      <c r="H1683" t="s">
        <v>2628</v>
      </c>
      <c r="I1683" t="s">
        <v>6636</v>
      </c>
      <c r="J1683" t="s">
        <v>6636</v>
      </c>
      <c r="K1683" t="s">
        <v>6636</v>
      </c>
      <c r="L1683" t="s">
        <v>6636</v>
      </c>
      <c r="M1683" t="s">
        <v>6636</v>
      </c>
      <c r="N1683" t="s">
        <v>6636</v>
      </c>
      <c r="O1683" t="s">
        <v>6636</v>
      </c>
      <c r="P1683">
        <v>1737000</v>
      </c>
      <c r="Q1683" t="s">
        <v>6636</v>
      </c>
      <c r="R1683" t="s">
        <v>6636</v>
      </c>
      <c r="S1683" s="12">
        <v>1</v>
      </c>
      <c r="T1683" s="13"/>
      <c r="U1683" t="s">
        <v>6708</v>
      </c>
    </row>
    <row r="1684" spans="1:21" x14ac:dyDescent="0.25">
      <c r="A1684" t="s">
        <v>6614</v>
      </c>
      <c r="B1684" s="12"/>
      <c r="C1684" t="s">
        <v>8504</v>
      </c>
      <c r="D1684" s="11">
        <v>46179</v>
      </c>
      <c r="E1684" t="s">
        <v>8505</v>
      </c>
      <c r="F1684" t="s">
        <v>6415</v>
      </c>
      <c r="G1684" t="s">
        <v>6636</v>
      </c>
      <c r="H1684" t="s">
        <v>3499</v>
      </c>
      <c r="I1684" t="s">
        <v>6636</v>
      </c>
      <c r="J1684" t="s">
        <v>6636</v>
      </c>
      <c r="K1684" t="s">
        <v>6636</v>
      </c>
      <c r="L1684" t="s">
        <v>6636</v>
      </c>
      <c r="M1684" t="s">
        <v>8506</v>
      </c>
      <c r="N1684" t="s">
        <v>7001</v>
      </c>
      <c r="O1684" t="s">
        <v>7007</v>
      </c>
      <c r="P1684">
        <v>1160000</v>
      </c>
      <c r="Q1684" t="s">
        <v>6636</v>
      </c>
      <c r="R1684" t="s">
        <v>6636</v>
      </c>
      <c r="S1684" s="12">
        <v>1</v>
      </c>
      <c r="T1684" s="13"/>
      <c r="U1684" t="s">
        <v>6636</v>
      </c>
    </row>
    <row r="1685" spans="1:21" x14ac:dyDescent="0.25">
      <c r="A1685" t="s">
        <v>6614</v>
      </c>
      <c r="B1685" s="12"/>
      <c r="C1685" t="s">
        <v>8507</v>
      </c>
      <c r="D1685" s="11">
        <v>46188</v>
      </c>
      <c r="E1685" t="s">
        <v>8508</v>
      </c>
      <c r="F1685" t="s">
        <v>6415</v>
      </c>
      <c r="G1685" t="s">
        <v>6636</v>
      </c>
      <c r="H1685" t="s">
        <v>3499</v>
      </c>
      <c r="I1685" t="s">
        <v>6636</v>
      </c>
      <c r="J1685" t="s">
        <v>6636</v>
      </c>
      <c r="K1685" t="s">
        <v>6636</v>
      </c>
      <c r="L1685" t="s">
        <v>6636</v>
      </c>
      <c r="M1685" t="s">
        <v>6636</v>
      </c>
      <c r="N1685" t="s">
        <v>6636</v>
      </c>
      <c r="O1685" t="s">
        <v>6636</v>
      </c>
      <c r="P1685">
        <v>1038000</v>
      </c>
      <c r="Q1685" t="s">
        <v>6867</v>
      </c>
      <c r="R1685" t="s">
        <v>6779</v>
      </c>
      <c r="S1685" s="12">
        <v>1</v>
      </c>
      <c r="T1685" s="13"/>
      <c r="U1685" t="s">
        <v>8165</v>
      </c>
    </row>
    <row r="1686" spans="1:21" x14ac:dyDescent="0.25">
      <c r="A1686" t="s">
        <v>6614</v>
      </c>
      <c r="B1686" s="12"/>
      <c r="C1686" t="s">
        <v>8509</v>
      </c>
      <c r="D1686" s="11">
        <v>46189</v>
      </c>
      <c r="E1686" t="s">
        <v>8510</v>
      </c>
      <c r="F1686" t="s">
        <v>6415</v>
      </c>
      <c r="G1686" t="s">
        <v>6636</v>
      </c>
      <c r="H1686" t="s">
        <v>3499</v>
      </c>
      <c r="I1686" t="s">
        <v>6636</v>
      </c>
      <c r="J1686" t="s">
        <v>6636</v>
      </c>
      <c r="K1686" t="s">
        <v>6636</v>
      </c>
      <c r="L1686" t="s">
        <v>6636</v>
      </c>
      <c r="M1686" t="s">
        <v>6636</v>
      </c>
      <c r="N1686" t="s">
        <v>6636</v>
      </c>
      <c r="O1686" t="s">
        <v>6636</v>
      </c>
      <c r="P1686">
        <v>1525000</v>
      </c>
      <c r="Q1686" t="s">
        <v>6867</v>
      </c>
      <c r="R1686" t="s">
        <v>7109</v>
      </c>
      <c r="S1686" s="12">
        <v>1</v>
      </c>
      <c r="T1686" s="13"/>
      <c r="U1686" t="s">
        <v>7455</v>
      </c>
    </row>
    <row r="1687" spans="1:21" x14ac:dyDescent="0.25">
      <c r="A1687" t="s">
        <v>6614</v>
      </c>
      <c r="B1687" s="12"/>
      <c r="C1687" t="s">
        <v>8511</v>
      </c>
      <c r="D1687" s="11">
        <v>46194</v>
      </c>
      <c r="E1687" t="s">
        <v>8512</v>
      </c>
      <c r="F1687" t="s">
        <v>6415</v>
      </c>
      <c r="G1687" t="s">
        <v>6636</v>
      </c>
      <c r="H1687" t="s">
        <v>3499</v>
      </c>
      <c r="I1687" t="s">
        <v>6636</v>
      </c>
      <c r="J1687" t="s">
        <v>6636</v>
      </c>
      <c r="K1687" t="s">
        <v>6636</v>
      </c>
      <c r="L1687" t="s">
        <v>6636</v>
      </c>
      <c r="M1687" t="s">
        <v>6636</v>
      </c>
      <c r="N1687" t="s">
        <v>6636</v>
      </c>
      <c r="O1687" t="s">
        <v>6636</v>
      </c>
      <c r="P1687">
        <v>1657000</v>
      </c>
      <c r="Q1687" t="s">
        <v>6867</v>
      </c>
      <c r="R1687" t="s">
        <v>7109</v>
      </c>
      <c r="S1687" s="12">
        <v>1</v>
      </c>
      <c r="T1687" s="13"/>
      <c r="U1687" t="s">
        <v>7455</v>
      </c>
    </row>
    <row r="1688" spans="1:21" x14ac:dyDescent="0.25">
      <c r="A1688" t="s">
        <v>6614</v>
      </c>
      <c r="B1688" s="12"/>
      <c r="C1688" t="s">
        <v>8513</v>
      </c>
      <c r="D1688" s="11">
        <v>46209</v>
      </c>
      <c r="E1688" t="s">
        <v>8514</v>
      </c>
      <c r="F1688" t="s">
        <v>6415</v>
      </c>
      <c r="G1688" t="s">
        <v>6636</v>
      </c>
      <c r="H1688" t="s">
        <v>3499</v>
      </c>
      <c r="I1688" t="s">
        <v>6636</v>
      </c>
      <c r="J1688" t="s">
        <v>6636</v>
      </c>
      <c r="K1688" t="s">
        <v>6636</v>
      </c>
      <c r="L1688" t="s">
        <v>6636</v>
      </c>
      <c r="M1688" t="s">
        <v>8515</v>
      </c>
      <c r="N1688" t="s">
        <v>7001</v>
      </c>
      <c r="O1688" t="s">
        <v>7007</v>
      </c>
      <c r="P1688">
        <v>1587000</v>
      </c>
      <c r="Q1688" t="s">
        <v>6867</v>
      </c>
      <c r="R1688" t="s">
        <v>6779</v>
      </c>
      <c r="S1688" s="12">
        <v>1</v>
      </c>
      <c r="T1688" s="13"/>
      <c r="U1688" t="s">
        <v>7519</v>
      </c>
    </row>
    <row r="1689" spans="1:21" x14ac:dyDescent="0.25">
      <c r="A1689" t="s">
        <v>6614</v>
      </c>
      <c r="B1689" s="12"/>
      <c r="C1689" t="s">
        <v>8516</v>
      </c>
      <c r="D1689" s="11">
        <v>46183</v>
      </c>
      <c r="E1689" t="s">
        <v>8517</v>
      </c>
      <c r="F1689" t="s">
        <v>6415</v>
      </c>
      <c r="G1689" t="s">
        <v>6636</v>
      </c>
      <c r="H1689" t="s">
        <v>4805</v>
      </c>
      <c r="I1689" t="s">
        <v>6636</v>
      </c>
      <c r="J1689" t="s">
        <v>6636</v>
      </c>
      <c r="K1689" t="s">
        <v>6636</v>
      </c>
      <c r="L1689" t="s">
        <v>6636</v>
      </c>
      <c r="M1689" t="s">
        <v>6636</v>
      </c>
      <c r="N1689" t="s">
        <v>6636</v>
      </c>
      <c r="O1689" t="s">
        <v>6636</v>
      </c>
      <c r="P1689">
        <v>1581000</v>
      </c>
      <c r="Q1689" t="s">
        <v>6867</v>
      </c>
      <c r="R1689" t="s">
        <v>6779</v>
      </c>
      <c r="S1689" s="12">
        <v>1</v>
      </c>
      <c r="T1689" s="13"/>
      <c r="U1689" t="s">
        <v>6636</v>
      </c>
    </row>
    <row r="1690" spans="1:21" x14ac:dyDescent="0.25">
      <c r="A1690" t="s">
        <v>6983</v>
      </c>
      <c r="B1690" s="12"/>
      <c r="C1690" t="s">
        <v>8518</v>
      </c>
      <c r="D1690" s="11">
        <v>46185</v>
      </c>
      <c r="E1690" t="s">
        <v>8519</v>
      </c>
      <c r="F1690" t="s">
        <v>6415</v>
      </c>
      <c r="G1690" t="s">
        <v>6968</v>
      </c>
      <c r="H1690" t="s">
        <v>4805</v>
      </c>
      <c r="I1690" t="s">
        <v>55</v>
      </c>
      <c r="J1690" t="s">
        <v>643</v>
      </c>
      <c r="K1690" t="s">
        <v>6636</v>
      </c>
      <c r="L1690" t="s">
        <v>6636</v>
      </c>
      <c r="M1690" t="s">
        <v>6636</v>
      </c>
      <c r="N1690" t="s">
        <v>6636</v>
      </c>
      <c r="O1690" t="s">
        <v>6636</v>
      </c>
      <c r="P1690">
        <v>3020000</v>
      </c>
      <c r="Q1690" t="s">
        <v>6636</v>
      </c>
      <c r="R1690" t="s">
        <v>6636</v>
      </c>
      <c r="S1690" s="12"/>
      <c r="T1690" s="13"/>
      <c r="U1690" t="s">
        <v>6636</v>
      </c>
    </row>
    <row r="1691" spans="1:21" x14ac:dyDescent="0.25">
      <c r="A1691" t="s">
        <v>6983</v>
      </c>
      <c r="B1691" s="12"/>
      <c r="C1691" t="s">
        <v>8518</v>
      </c>
      <c r="D1691" s="11">
        <v>46185</v>
      </c>
      <c r="E1691" t="s">
        <v>8519</v>
      </c>
      <c r="F1691" t="s">
        <v>6415</v>
      </c>
      <c r="G1691" t="s">
        <v>8520</v>
      </c>
      <c r="H1691" t="s">
        <v>4805</v>
      </c>
      <c r="I1691" t="s">
        <v>55</v>
      </c>
      <c r="J1691" t="s">
        <v>643</v>
      </c>
      <c r="K1691" t="s">
        <v>6636</v>
      </c>
      <c r="L1691" t="s">
        <v>6636</v>
      </c>
      <c r="M1691" t="s">
        <v>6636</v>
      </c>
      <c r="N1691" t="s">
        <v>6636</v>
      </c>
      <c r="O1691" t="s">
        <v>6636</v>
      </c>
      <c r="P1691">
        <v>3020000</v>
      </c>
      <c r="Q1691" t="s">
        <v>6636</v>
      </c>
      <c r="R1691" t="s">
        <v>6636</v>
      </c>
      <c r="S1691" s="12">
        <v>1</v>
      </c>
      <c r="T1691" s="13">
        <v>18875</v>
      </c>
      <c r="U1691" t="s">
        <v>6636</v>
      </c>
    </row>
    <row r="1692" spans="1:21" x14ac:dyDescent="0.25">
      <c r="A1692" t="s">
        <v>6983</v>
      </c>
      <c r="B1692" s="12"/>
      <c r="C1692" t="s">
        <v>8518</v>
      </c>
      <c r="D1692" s="11">
        <v>46185</v>
      </c>
      <c r="E1692" t="s">
        <v>8519</v>
      </c>
      <c r="F1692" t="s">
        <v>6415</v>
      </c>
      <c r="G1692" t="s">
        <v>8521</v>
      </c>
      <c r="H1692" t="s">
        <v>4805</v>
      </c>
      <c r="I1692" t="s">
        <v>55</v>
      </c>
      <c r="J1692" t="s">
        <v>643</v>
      </c>
      <c r="K1692" t="s">
        <v>6636</v>
      </c>
      <c r="L1692" t="s">
        <v>6636</v>
      </c>
      <c r="M1692" t="s">
        <v>6636</v>
      </c>
      <c r="N1692" t="s">
        <v>6636</v>
      </c>
      <c r="O1692" t="s">
        <v>6636</v>
      </c>
      <c r="P1692">
        <v>3020000</v>
      </c>
      <c r="Q1692" t="s">
        <v>6636</v>
      </c>
      <c r="R1692" t="s">
        <v>6636</v>
      </c>
      <c r="S1692" s="12"/>
      <c r="T1692" s="13"/>
      <c r="U1692" t="s">
        <v>6636</v>
      </c>
    </row>
    <row r="1693" spans="1:21" x14ac:dyDescent="0.25">
      <c r="A1693" t="s">
        <v>6983</v>
      </c>
      <c r="B1693" s="12"/>
      <c r="C1693" t="s">
        <v>8518</v>
      </c>
      <c r="D1693" s="11">
        <v>46185</v>
      </c>
      <c r="E1693" t="s">
        <v>8519</v>
      </c>
      <c r="F1693" t="s">
        <v>6415</v>
      </c>
      <c r="G1693" t="s">
        <v>8522</v>
      </c>
      <c r="H1693" t="s">
        <v>4805</v>
      </c>
      <c r="I1693" t="s">
        <v>55</v>
      </c>
      <c r="J1693" t="s">
        <v>643</v>
      </c>
      <c r="K1693" t="s">
        <v>6636</v>
      </c>
      <c r="L1693" t="s">
        <v>6636</v>
      </c>
      <c r="M1693" t="s">
        <v>6636</v>
      </c>
      <c r="N1693" t="s">
        <v>6636</v>
      </c>
      <c r="O1693" t="s">
        <v>6636</v>
      </c>
      <c r="P1693">
        <v>3020000</v>
      </c>
      <c r="Q1693" t="s">
        <v>6636</v>
      </c>
      <c r="R1693" t="s">
        <v>6636</v>
      </c>
      <c r="S1693" s="12"/>
      <c r="T1693" s="13"/>
      <c r="U1693" t="s">
        <v>6636</v>
      </c>
    </row>
    <row r="1694" spans="1:21" x14ac:dyDescent="0.25">
      <c r="A1694" t="s">
        <v>6983</v>
      </c>
      <c r="B1694" s="12"/>
      <c r="C1694" t="s">
        <v>8518</v>
      </c>
      <c r="D1694" s="11">
        <v>46185</v>
      </c>
      <c r="E1694" t="s">
        <v>8519</v>
      </c>
      <c r="F1694" t="s">
        <v>6415</v>
      </c>
      <c r="G1694" t="s">
        <v>8523</v>
      </c>
      <c r="H1694" t="s">
        <v>4805</v>
      </c>
      <c r="I1694" t="s">
        <v>55</v>
      </c>
      <c r="J1694" t="s">
        <v>643</v>
      </c>
      <c r="K1694" t="s">
        <v>6636</v>
      </c>
      <c r="L1694" t="s">
        <v>6636</v>
      </c>
      <c r="M1694" t="s">
        <v>6636</v>
      </c>
      <c r="N1694" t="s">
        <v>6636</v>
      </c>
      <c r="O1694" t="s">
        <v>6636</v>
      </c>
      <c r="P1694">
        <v>3020000</v>
      </c>
      <c r="Q1694" t="s">
        <v>6636</v>
      </c>
      <c r="R1694" t="s">
        <v>6636</v>
      </c>
      <c r="S1694" s="12"/>
      <c r="T1694" s="13"/>
      <c r="U1694" t="s">
        <v>6636</v>
      </c>
    </row>
    <row r="1695" spans="1:21" x14ac:dyDescent="0.25">
      <c r="A1695" t="s">
        <v>6983</v>
      </c>
      <c r="B1695" s="12"/>
      <c r="C1695" t="s">
        <v>8518</v>
      </c>
      <c r="D1695" s="11">
        <v>46185</v>
      </c>
      <c r="E1695" t="s">
        <v>8519</v>
      </c>
      <c r="F1695" t="s">
        <v>6415</v>
      </c>
      <c r="G1695" t="s">
        <v>8524</v>
      </c>
      <c r="H1695" t="s">
        <v>4805</v>
      </c>
      <c r="I1695" t="s">
        <v>55</v>
      </c>
      <c r="J1695" t="s">
        <v>643</v>
      </c>
      <c r="K1695" t="s">
        <v>6636</v>
      </c>
      <c r="L1695" t="s">
        <v>6636</v>
      </c>
      <c r="M1695" t="s">
        <v>6636</v>
      </c>
      <c r="N1695" t="s">
        <v>6636</v>
      </c>
      <c r="O1695" t="s">
        <v>6636</v>
      </c>
      <c r="P1695">
        <v>3020000</v>
      </c>
      <c r="Q1695" t="s">
        <v>6636</v>
      </c>
      <c r="R1695" t="s">
        <v>6636</v>
      </c>
      <c r="S1695" s="12"/>
      <c r="T1695" s="13"/>
      <c r="U1695" t="s">
        <v>6636</v>
      </c>
    </row>
    <row r="1696" spans="1:21" x14ac:dyDescent="0.25">
      <c r="A1696" t="s">
        <v>6614</v>
      </c>
      <c r="B1696" s="12"/>
      <c r="C1696" t="s">
        <v>8525</v>
      </c>
      <c r="D1696" s="11">
        <v>46186</v>
      </c>
      <c r="E1696" t="s">
        <v>8526</v>
      </c>
      <c r="F1696" t="s">
        <v>6415</v>
      </c>
      <c r="G1696" t="s">
        <v>6636</v>
      </c>
      <c r="H1696" t="s">
        <v>4805</v>
      </c>
      <c r="I1696" t="s">
        <v>6636</v>
      </c>
      <c r="J1696" t="s">
        <v>6636</v>
      </c>
      <c r="K1696" t="s">
        <v>6636</v>
      </c>
      <c r="L1696" t="s">
        <v>6636</v>
      </c>
      <c r="M1696" t="s">
        <v>6636</v>
      </c>
      <c r="N1696" t="s">
        <v>6636</v>
      </c>
      <c r="O1696" t="s">
        <v>6636</v>
      </c>
      <c r="P1696">
        <v>1048000</v>
      </c>
      <c r="Q1696" t="s">
        <v>6867</v>
      </c>
      <c r="R1696" t="s">
        <v>7109</v>
      </c>
      <c r="S1696" s="12">
        <v>1</v>
      </c>
      <c r="T1696" s="13"/>
      <c r="U1696" t="s">
        <v>6896</v>
      </c>
    </row>
    <row r="1697" spans="1:21" x14ac:dyDescent="0.25">
      <c r="A1697" t="s">
        <v>6983</v>
      </c>
      <c r="B1697" s="12"/>
      <c r="C1697" t="s">
        <v>8527</v>
      </c>
      <c r="D1697" s="11">
        <v>46192</v>
      </c>
      <c r="E1697" t="s">
        <v>8528</v>
      </c>
      <c r="F1697" t="s">
        <v>6415</v>
      </c>
      <c r="G1697" t="s">
        <v>6968</v>
      </c>
      <c r="H1697" t="s">
        <v>4805</v>
      </c>
      <c r="I1697" t="s">
        <v>65</v>
      </c>
      <c r="J1697" t="s">
        <v>67</v>
      </c>
      <c r="K1697" t="s">
        <v>6636</v>
      </c>
      <c r="L1697" t="s">
        <v>6636</v>
      </c>
      <c r="M1697" t="s">
        <v>6636</v>
      </c>
      <c r="N1697" t="s">
        <v>6636</v>
      </c>
      <c r="O1697" t="s">
        <v>6636</v>
      </c>
      <c r="P1697">
        <v>1246000</v>
      </c>
      <c r="Q1697" t="s">
        <v>6867</v>
      </c>
      <c r="R1697" t="s">
        <v>7109</v>
      </c>
      <c r="S1697" s="12"/>
      <c r="T1697" s="13"/>
      <c r="U1697" t="s">
        <v>6896</v>
      </c>
    </row>
    <row r="1698" spans="1:21" x14ac:dyDescent="0.25">
      <c r="A1698" t="s">
        <v>6983</v>
      </c>
      <c r="B1698" s="12"/>
      <c r="C1698" t="s">
        <v>8527</v>
      </c>
      <c r="D1698" s="11">
        <v>46192</v>
      </c>
      <c r="E1698" t="s">
        <v>8528</v>
      </c>
      <c r="F1698" t="s">
        <v>6415</v>
      </c>
      <c r="G1698" t="s">
        <v>8520</v>
      </c>
      <c r="H1698" t="s">
        <v>4805</v>
      </c>
      <c r="I1698" t="s">
        <v>65</v>
      </c>
      <c r="J1698" t="s">
        <v>67</v>
      </c>
      <c r="K1698" t="s">
        <v>6636</v>
      </c>
      <c r="L1698" t="s">
        <v>6636</v>
      </c>
      <c r="M1698" t="s">
        <v>6636</v>
      </c>
      <c r="N1698" t="s">
        <v>6636</v>
      </c>
      <c r="O1698" t="s">
        <v>6636</v>
      </c>
      <c r="P1698">
        <v>1246000</v>
      </c>
      <c r="Q1698" t="s">
        <v>6867</v>
      </c>
      <c r="R1698" t="s">
        <v>7109</v>
      </c>
      <c r="S1698" s="12"/>
      <c r="T1698" s="13"/>
      <c r="U1698" t="s">
        <v>6896</v>
      </c>
    </row>
    <row r="1699" spans="1:21" x14ac:dyDescent="0.25">
      <c r="A1699" t="s">
        <v>6983</v>
      </c>
      <c r="B1699" s="12"/>
      <c r="C1699" t="s">
        <v>8527</v>
      </c>
      <c r="D1699" s="11">
        <v>46192</v>
      </c>
      <c r="E1699" t="s">
        <v>8528</v>
      </c>
      <c r="F1699" t="s">
        <v>6415</v>
      </c>
      <c r="G1699" t="s">
        <v>8521</v>
      </c>
      <c r="H1699" t="s">
        <v>4805</v>
      </c>
      <c r="I1699" t="s">
        <v>65</v>
      </c>
      <c r="J1699" t="s">
        <v>67</v>
      </c>
      <c r="K1699" t="s">
        <v>6636</v>
      </c>
      <c r="L1699" t="s">
        <v>6636</v>
      </c>
      <c r="M1699" t="s">
        <v>6636</v>
      </c>
      <c r="N1699" t="s">
        <v>6636</v>
      </c>
      <c r="O1699" t="s">
        <v>6636</v>
      </c>
      <c r="P1699">
        <v>1246000</v>
      </c>
      <c r="Q1699" t="s">
        <v>6867</v>
      </c>
      <c r="R1699" t="s">
        <v>7109</v>
      </c>
      <c r="S1699" s="12"/>
      <c r="T1699" s="13"/>
      <c r="U1699" t="s">
        <v>6896</v>
      </c>
    </row>
    <row r="1700" spans="1:21" x14ac:dyDescent="0.25">
      <c r="A1700" t="s">
        <v>6983</v>
      </c>
      <c r="B1700" s="12"/>
      <c r="C1700" t="s">
        <v>8527</v>
      </c>
      <c r="D1700" s="11">
        <v>46192</v>
      </c>
      <c r="E1700" t="s">
        <v>8528</v>
      </c>
      <c r="F1700" t="s">
        <v>6415</v>
      </c>
      <c r="G1700" t="s">
        <v>8522</v>
      </c>
      <c r="H1700" t="s">
        <v>4805</v>
      </c>
      <c r="I1700" t="s">
        <v>65</v>
      </c>
      <c r="J1700" t="s">
        <v>67</v>
      </c>
      <c r="K1700" t="s">
        <v>6636</v>
      </c>
      <c r="L1700" t="s">
        <v>6636</v>
      </c>
      <c r="M1700" t="s">
        <v>6636</v>
      </c>
      <c r="N1700" t="s">
        <v>6636</v>
      </c>
      <c r="O1700" t="s">
        <v>6636</v>
      </c>
      <c r="P1700">
        <v>1246000</v>
      </c>
      <c r="Q1700" t="s">
        <v>6867</v>
      </c>
      <c r="R1700" t="s">
        <v>7109</v>
      </c>
      <c r="S1700" s="12"/>
      <c r="T1700" s="13"/>
      <c r="U1700" t="s">
        <v>6896</v>
      </c>
    </row>
    <row r="1701" spans="1:21" x14ac:dyDescent="0.25">
      <c r="A1701" t="s">
        <v>6983</v>
      </c>
      <c r="B1701" s="12"/>
      <c r="C1701" t="s">
        <v>8527</v>
      </c>
      <c r="D1701" s="11">
        <v>46192</v>
      </c>
      <c r="E1701" t="s">
        <v>8528</v>
      </c>
      <c r="F1701" t="s">
        <v>6415</v>
      </c>
      <c r="G1701" t="s">
        <v>8523</v>
      </c>
      <c r="H1701" t="s">
        <v>4805</v>
      </c>
      <c r="I1701" t="s">
        <v>65</v>
      </c>
      <c r="J1701" t="s">
        <v>67</v>
      </c>
      <c r="K1701" t="s">
        <v>6636</v>
      </c>
      <c r="L1701" t="s">
        <v>6636</v>
      </c>
      <c r="M1701" t="s">
        <v>6636</v>
      </c>
      <c r="N1701" t="s">
        <v>6636</v>
      </c>
      <c r="O1701" t="s">
        <v>6636</v>
      </c>
      <c r="P1701">
        <v>1246000</v>
      </c>
      <c r="Q1701" t="s">
        <v>6867</v>
      </c>
      <c r="R1701" t="s">
        <v>7109</v>
      </c>
      <c r="S1701" s="12">
        <v>1</v>
      </c>
      <c r="T1701" s="13">
        <v>15575</v>
      </c>
      <c r="U1701" t="s">
        <v>6896</v>
      </c>
    </row>
    <row r="1702" spans="1:21" x14ac:dyDescent="0.25">
      <c r="A1702" t="s">
        <v>6983</v>
      </c>
      <c r="B1702" s="12"/>
      <c r="C1702" t="s">
        <v>8527</v>
      </c>
      <c r="D1702" s="11">
        <v>46192</v>
      </c>
      <c r="E1702" t="s">
        <v>8528</v>
      </c>
      <c r="F1702" t="s">
        <v>6415</v>
      </c>
      <c r="G1702" t="s">
        <v>8524</v>
      </c>
      <c r="H1702" t="s">
        <v>4805</v>
      </c>
      <c r="I1702" t="s">
        <v>65</v>
      </c>
      <c r="J1702" t="s">
        <v>67</v>
      </c>
      <c r="K1702" t="s">
        <v>6636</v>
      </c>
      <c r="L1702" t="s">
        <v>6636</v>
      </c>
      <c r="M1702" t="s">
        <v>6636</v>
      </c>
      <c r="N1702" t="s">
        <v>6636</v>
      </c>
      <c r="O1702" t="s">
        <v>6636</v>
      </c>
      <c r="P1702">
        <v>1246000</v>
      </c>
      <c r="Q1702" t="s">
        <v>6867</v>
      </c>
      <c r="R1702" t="s">
        <v>7109</v>
      </c>
      <c r="S1702" s="12"/>
      <c r="T1702" s="13"/>
      <c r="U1702" t="s">
        <v>6896</v>
      </c>
    </row>
    <row r="1703" spans="1:21" x14ac:dyDescent="0.25">
      <c r="A1703" t="s">
        <v>6983</v>
      </c>
      <c r="B1703" s="12"/>
      <c r="C1703" t="s">
        <v>8529</v>
      </c>
      <c r="D1703" s="11">
        <v>46178</v>
      </c>
      <c r="E1703" t="s">
        <v>8530</v>
      </c>
      <c r="F1703" t="s">
        <v>6356</v>
      </c>
      <c r="G1703" t="s">
        <v>8531</v>
      </c>
      <c r="H1703" t="s">
        <v>2340</v>
      </c>
      <c r="I1703" t="s">
        <v>65</v>
      </c>
      <c r="J1703" t="s">
        <v>573</v>
      </c>
      <c r="K1703" t="s">
        <v>6636</v>
      </c>
      <c r="L1703" t="s">
        <v>6636</v>
      </c>
      <c r="M1703" t="s">
        <v>8532</v>
      </c>
      <c r="N1703" t="s">
        <v>7001</v>
      </c>
      <c r="O1703" t="s">
        <v>7007</v>
      </c>
      <c r="P1703">
        <v>1482000</v>
      </c>
      <c r="Q1703" t="s">
        <v>6867</v>
      </c>
      <c r="R1703" t="s">
        <v>7109</v>
      </c>
      <c r="S1703" s="12">
        <v>1</v>
      </c>
      <c r="T1703" s="13">
        <v>18525</v>
      </c>
      <c r="U1703" t="s">
        <v>6636</v>
      </c>
    </row>
    <row r="1704" spans="1:21" x14ac:dyDescent="0.25">
      <c r="A1704" t="s">
        <v>6983</v>
      </c>
      <c r="B1704" s="12"/>
      <c r="C1704" t="s">
        <v>8529</v>
      </c>
      <c r="D1704" s="11">
        <v>46178</v>
      </c>
      <c r="E1704" t="s">
        <v>8530</v>
      </c>
      <c r="F1704" t="s">
        <v>6356</v>
      </c>
      <c r="G1704" t="s">
        <v>8533</v>
      </c>
      <c r="H1704" t="s">
        <v>2340</v>
      </c>
      <c r="I1704" t="s">
        <v>65</v>
      </c>
      <c r="J1704" t="s">
        <v>573</v>
      </c>
      <c r="K1704" t="s">
        <v>6636</v>
      </c>
      <c r="L1704" t="s">
        <v>6636</v>
      </c>
      <c r="M1704" t="s">
        <v>8532</v>
      </c>
      <c r="N1704" t="s">
        <v>7001</v>
      </c>
      <c r="O1704" t="s">
        <v>7007</v>
      </c>
      <c r="P1704">
        <v>1482000</v>
      </c>
      <c r="Q1704" t="s">
        <v>6867</v>
      </c>
      <c r="R1704" t="s">
        <v>7109</v>
      </c>
      <c r="S1704" s="12"/>
      <c r="T1704" s="13"/>
      <c r="U1704" t="s">
        <v>6636</v>
      </c>
    </row>
    <row r="1705" spans="1:21" x14ac:dyDescent="0.25">
      <c r="A1705" t="s">
        <v>6983</v>
      </c>
      <c r="B1705" s="12"/>
      <c r="C1705" t="s">
        <v>8529</v>
      </c>
      <c r="D1705" s="11">
        <v>46178</v>
      </c>
      <c r="E1705" t="s">
        <v>8530</v>
      </c>
      <c r="F1705" t="s">
        <v>6356</v>
      </c>
      <c r="G1705" t="s">
        <v>8534</v>
      </c>
      <c r="H1705" t="s">
        <v>2340</v>
      </c>
      <c r="I1705" t="s">
        <v>65</v>
      </c>
      <c r="J1705" t="s">
        <v>573</v>
      </c>
      <c r="K1705" t="s">
        <v>6636</v>
      </c>
      <c r="L1705" t="s">
        <v>6636</v>
      </c>
      <c r="M1705" t="s">
        <v>8532</v>
      </c>
      <c r="N1705" t="s">
        <v>7001</v>
      </c>
      <c r="O1705" t="s">
        <v>7007</v>
      </c>
      <c r="P1705">
        <v>1482000</v>
      </c>
      <c r="Q1705" t="s">
        <v>6867</v>
      </c>
      <c r="R1705" t="s">
        <v>7109</v>
      </c>
      <c r="S1705" s="12"/>
      <c r="T1705" s="13"/>
      <c r="U1705" t="s">
        <v>6636</v>
      </c>
    </row>
    <row r="1706" spans="1:21" x14ac:dyDescent="0.25">
      <c r="A1706" t="s">
        <v>6983</v>
      </c>
      <c r="B1706" s="12"/>
      <c r="C1706" t="s">
        <v>8535</v>
      </c>
      <c r="D1706" s="11">
        <v>46183</v>
      </c>
      <c r="E1706" t="s">
        <v>8536</v>
      </c>
      <c r="F1706" t="s">
        <v>6356</v>
      </c>
      <c r="G1706" t="s">
        <v>8531</v>
      </c>
      <c r="H1706" t="s">
        <v>2340</v>
      </c>
      <c r="I1706" t="s">
        <v>55</v>
      </c>
      <c r="J1706" t="s">
        <v>176</v>
      </c>
      <c r="K1706" t="s">
        <v>6636</v>
      </c>
      <c r="L1706" t="s">
        <v>6636</v>
      </c>
      <c r="M1706" t="s">
        <v>8537</v>
      </c>
      <c r="N1706" t="s">
        <v>7001</v>
      </c>
      <c r="O1706" t="s">
        <v>7007</v>
      </c>
      <c r="P1706">
        <v>1121000</v>
      </c>
      <c r="Q1706" t="s">
        <v>6867</v>
      </c>
      <c r="R1706" t="s">
        <v>6779</v>
      </c>
      <c r="S1706" s="12">
        <v>1</v>
      </c>
      <c r="T1706" s="13">
        <v>14012</v>
      </c>
      <c r="U1706" t="s">
        <v>6636</v>
      </c>
    </row>
    <row r="1707" spans="1:21" x14ac:dyDescent="0.25">
      <c r="A1707" t="s">
        <v>6983</v>
      </c>
      <c r="B1707" s="12"/>
      <c r="C1707" t="s">
        <v>8535</v>
      </c>
      <c r="D1707" s="11">
        <v>46183</v>
      </c>
      <c r="E1707" t="s">
        <v>8536</v>
      </c>
      <c r="F1707" t="s">
        <v>6356</v>
      </c>
      <c r="G1707" t="s">
        <v>8533</v>
      </c>
      <c r="H1707" t="s">
        <v>2340</v>
      </c>
      <c r="I1707" t="s">
        <v>55</v>
      </c>
      <c r="J1707" t="s">
        <v>176</v>
      </c>
      <c r="K1707" t="s">
        <v>6636</v>
      </c>
      <c r="L1707" t="s">
        <v>6636</v>
      </c>
      <c r="M1707" t="s">
        <v>8537</v>
      </c>
      <c r="N1707" t="s">
        <v>7001</v>
      </c>
      <c r="O1707" t="s">
        <v>7007</v>
      </c>
      <c r="P1707">
        <v>1121000</v>
      </c>
      <c r="Q1707" t="s">
        <v>6867</v>
      </c>
      <c r="R1707" t="s">
        <v>6779</v>
      </c>
      <c r="S1707" s="12"/>
      <c r="T1707" s="13"/>
      <c r="U1707" t="s">
        <v>6636</v>
      </c>
    </row>
    <row r="1708" spans="1:21" x14ac:dyDescent="0.25">
      <c r="A1708" t="s">
        <v>6983</v>
      </c>
      <c r="B1708" s="12"/>
      <c r="C1708" t="s">
        <v>8535</v>
      </c>
      <c r="D1708" s="11">
        <v>46183</v>
      </c>
      <c r="E1708" t="s">
        <v>8536</v>
      </c>
      <c r="F1708" t="s">
        <v>6356</v>
      </c>
      <c r="G1708" t="s">
        <v>8534</v>
      </c>
      <c r="H1708" t="s">
        <v>2340</v>
      </c>
      <c r="I1708" t="s">
        <v>55</v>
      </c>
      <c r="J1708" t="s">
        <v>176</v>
      </c>
      <c r="K1708" t="s">
        <v>6636</v>
      </c>
      <c r="L1708" t="s">
        <v>6636</v>
      </c>
      <c r="M1708" t="s">
        <v>8537</v>
      </c>
      <c r="N1708" t="s">
        <v>7001</v>
      </c>
      <c r="O1708" t="s">
        <v>7007</v>
      </c>
      <c r="P1708">
        <v>1121000</v>
      </c>
      <c r="Q1708" t="s">
        <v>6867</v>
      </c>
      <c r="R1708" t="s">
        <v>6779</v>
      </c>
      <c r="S1708" s="12"/>
      <c r="T1708" s="13"/>
      <c r="U1708" t="s">
        <v>6636</v>
      </c>
    </row>
    <row r="1709" spans="1:21" x14ac:dyDescent="0.25">
      <c r="A1709" t="s">
        <v>6983</v>
      </c>
      <c r="B1709" s="12"/>
      <c r="C1709" t="s">
        <v>8538</v>
      </c>
      <c r="D1709" s="11">
        <v>46189</v>
      </c>
      <c r="E1709" t="s">
        <v>8539</v>
      </c>
      <c r="F1709" t="s">
        <v>6356</v>
      </c>
      <c r="G1709" t="s">
        <v>8531</v>
      </c>
      <c r="H1709" t="s">
        <v>2340</v>
      </c>
      <c r="I1709" t="s">
        <v>55</v>
      </c>
      <c r="J1709" t="s">
        <v>643</v>
      </c>
      <c r="K1709" t="s">
        <v>6636</v>
      </c>
      <c r="L1709" t="s">
        <v>6636</v>
      </c>
      <c r="M1709" t="s">
        <v>8540</v>
      </c>
      <c r="N1709" t="s">
        <v>7001</v>
      </c>
      <c r="O1709" t="s">
        <v>7062</v>
      </c>
      <c r="P1709">
        <v>1517000</v>
      </c>
      <c r="Q1709" t="s">
        <v>6867</v>
      </c>
      <c r="R1709" t="s">
        <v>6779</v>
      </c>
      <c r="S1709" s="12"/>
      <c r="T1709" s="13"/>
      <c r="U1709" t="s">
        <v>6780</v>
      </c>
    </row>
    <row r="1710" spans="1:21" x14ac:dyDescent="0.25">
      <c r="A1710" t="s">
        <v>6983</v>
      </c>
      <c r="B1710" s="12"/>
      <c r="C1710" t="s">
        <v>8538</v>
      </c>
      <c r="D1710" s="11">
        <v>46189</v>
      </c>
      <c r="E1710" t="s">
        <v>8539</v>
      </c>
      <c r="F1710" t="s">
        <v>6356</v>
      </c>
      <c r="G1710" t="s">
        <v>8533</v>
      </c>
      <c r="H1710" t="s">
        <v>2340</v>
      </c>
      <c r="I1710" t="s">
        <v>55</v>
      </c>
      <c r="J1710" t="s">
        <v>643</v>
      </c>
      <c r="K1710" t="s">
        <v>6636</v>
      </c>
      <c r="L1710" t="s">
        <v>6636</v>
      </c>
      <c r="M1710" t="s">
        <v>8540</v>
      </c>
      <c r="N1710" t="s">
        <v>7001</v>
      </c>
      <c r="O1710" t="s">
        <v>7062</v>
      </c>
      <c r="P1710">
        <v>1517000</v>
      </c>
      <c r="Q1710" t="s">
        <v>6867</v>
      </c>
      <c r="R1710" t="s">
        <v>6779</v>
      </c>
      <c r="S1710" s="12"/>
      <c r="T1710" s="13"/>
      <c r="U1710" t="s">
        <v>6780</v>
      </c>
    </row>
    <row r="1711" spans="1:21" x14ac:dyDescent="0.25">
      <c r="A1711" t="s">
        <v>6983</v>
      </c>
      <c r="B1711" s="12"/>
      <c r="C1711" t="s">
        <v>8538</v>
      </c>
      <c r="D1711" s="11">
        <v>46189</v>
      </c>
      <c r="E1711" t="s">
        <v>8539</v>
      </c>
      <c r="F1711" t="s">
        <v>6356</v>
      </c>
      <c r="G1711" t="s">
        <v>8534</v>
      </c>
      <c r="H1711" t="s">
        <v>2340</v>
      </c>
      <c r="I1711" t="s">
        <v>55</v>
      </c>
      <c r="J1711" t="s">
        <v>643</v>
      </c>
      <c r="K1711" t="s">
        <v>6636</v>
      </c>
      <c r="L1711" t="s">
        <v>6636</v>
      </c>
      <c r="M1711" t="s">
        <v>8540</v>
      </c>
      <c r="N1711" t="s">
        <v>7001</v>
      </c>
      <c r="O1711" t="s">
        <v>7062</v>
      </c>
      <c r="P1711">
        <v>1517000</v>
      </c>
      <c r="Q1711" t="s">
        <v>6867</v>
      </c>
      <c r="R1711" t="s">
        <v>6779</v>
      </c>
      <c r="S1711" s="12">
        <v>1</v>
      </c>
      <c r="T1711" s="13">
        <v>18962</v>
      </c>
      <c r="U1711" t="s">
        <v>6780</v>
      </c>
    </row>
    <row r="1712" spans="1:21" x14ac:dyDescent="0.25">
      <c r="A1712" t="s">
        <v>6614</v>
      </c>
      <c r="B1712" s="12"/>
      <c r="C1712" t="s">
        <v>8541</v>
      </c>
      <c r="D1712" s="11">
        <v>46190</v>
      </c>
      <c r="E1712" t="s">
        <v>8542</v>
      </c>
      <c r="F1712" t="s">
        <v>6356</v>
      </c>
      <c r="G1712" t="s">
        <v>6636</v>
      </c>
      <c r="H1712" t="s">
        <v>2340</v>
      </c>
      <c r="I1712" t="s">
        <v>6636</v>
      </c>
      <c r="J1712" t="s">
        <v>6636</v>
      </c>
      <c r="K1712" t="s">
        <v>6636</v>
      </c>
      <c r="L1712" t="s">
        <v>6636</v>
      </c>
      <c r="M1712" t="s">
        <v>8543</v>
      </c>
      <c r="N1712" t="s">
        <v>7001</v>
      </c>
      <c r="O1712" t="s">
        <v>7007</v>
      </c>
      <c r="P1712">
        <v>1161000</v>
      </c>
      <c r="Q1712" t="s">
        <v>6778</v>
      </c>
      <c r="R1712" t="s">
        <v>6779</v>
      </c>
      <c r="S1712" s="12">
        <v>1</v>
      </c>
      <c r="T1712" s="13"/>
      <c r="U1712" t="s">
        <v>6780</v>
      </c>
    </row>
    <row r="1713" spans="1:21" x14ac:dyDescent="0.25">
      <c r="A1713" t="s">
        <v>6614</v>
      </c>
      <c r="B1713" s="12"/>
      <c r="C1713" t="s">
        <v>8544</v>
      </c>
      <c r="D1713" s="11">
        <v>46211</v>
      </c>
      <c r="E1713" t="s">
        <v>8545</v>
      </c>
      <c r="F1713" t="s">
        <v>6356</v>
      </c>
      <c r="G1713" t="s">
        <v>6636</v>
      </c>
      <c r="H1713" t="s">
        <v>2340</v>
      </c>
      <c r="I1713" t="s">
        <v>6636</v>
      </c>
      <c r="J1713" t="s">
        <v>6636</v>
      </c>
      <c r="K1713" t="s">
        <v>6636</v>
      </c>
      <c r="L1713" t="s">
        <v>6636</v>
      </c>
      <c r="M1713" t="s">
        <v>8546</v>
      </c>
      <c r="N1713" t="s">
        <v>7001</v>
      </c>
      <c r="O1713" t="s">
        <v>7007</v>
      </c>
      <c r="P1713">
        <v>1181000</v>
      </c>
      <c r="Q1713" t="s">
        <v>6636</v>
      </c>
      <c r="R1713" t="s">
        <v>6636</v>
      </c>
      <c r="S1713" s="12">
        <v>1</v>
      </c>
      <c r="T1713" s="13"/>
      <c r="U1713" t="s">
        <v>6920</v>
      </c>
    </row>
    <row r="1714" spans="1:21" x14ac:dyDescent="0.25">
      <c r="A1714" t="s">
        <v>6614</v>
      </c>
      <c r="B1714" s="12"/>
      <c r="C1714" t="s">
        <v>8547</v>
      </c>
      <c r="D1714" s="11">
        <v>46211</v>
      </c>
      <c r="E1714" t="s">
        <v>8548</v>
      </c>
      <c r="F1714" t="s">
        <v>6356</v>
      </c>
      <c r="G1714" t="s">
        <v>6636</v>
      </c>
      <c r="H1714" t="s">
        <v>2340</v>
      </c>
      <c r="I1714" t="s">
        <v>6636</v>
      </c>
      <c r="J1714" t="s">
        <v>6636</v>
      </c>
      <c r="K1714" t="s">
        <v>6636</v>
      </c>
      <c r="L1714" t="s">
        <v>6636</v>
      </c>
      <c r="M1714" t="s">
        <v>8549</v>
      </c>
      <c r="N1714" t="s">
        <v>7001</v>
      </c>
      <c r="O1714" t="s">
        <v>7007</v>
      </c>
      <c r="P1714">
        <v>1181000</v>
      </c>
      <c r="Q1714" t="s">
        <v>6636</v>
      </c>
      <c r="R1714" t="s">
        <v>6636</v>
      </c>
      <c r="S1714" s="12">
        <v>1</v>
      </c>
      <c r="T1714" s="13"/>
      <c r="U1714" t="s">
        <v>6780</v>
      </c>
    </row>
    <row r="1715" spans="1:21" x14ac:dyDescent="0.25">
      <c r="A1715" t="s">
        <v>6983</v>
      </c>
      <c r="B1715" s="12"/>
      <c r="C1715" t="s">
        <v>8550</v>
      </c>
      <c r="D1715" s="11">
        <v>46181</v>
      </c>
      <c r="E1715" t="s">
        <v>8551</v>
      </c>
      <c r="F1715" t="s">
        <v>6353</v>
      </c>
      <c r="G1715" t="s">
        <v>8552</v>
      </c>
      <c r="H1715" t="s">
        <v>598</v>
      </c>
      <c r="I1715" t="s">
        <v>65</v>
      </c>
      <c r="J1715" t="s">
        <v>67</v>
      </c>
      <c r="K1715" t="s">
        <v>6636</v>
      </c>
      <c r="L1715" t="s">
        <v>6636</v>
      </c>
      <c r="M1715" t="s">
        <v>6636</v>
      </c>
      <c r="N1715" t="s">
        <v>6636</v>
      </c>
      <c r="O1715" t="s">
        <v>6636</v>
      </c>
      <c r="P1715">
        <v>9196000</v>
      </c>
      <c r="Q1715" t="s">
        <v>6636</v>
      </c>
      <c r="R1715" t="s">
        <v>6636</v>
      </c>
      <c r="S1715" s="12">
        <v>1</v>
      </c>
      <c r="T1715" s="13">
        <v>114952</v>
      </c>
      <c r="U1715" t="s">
        <v>7560</v>
      </c>
    </row>
    <row r="1716" spans="1:21" x14ac:dyDescent="0.25">
      <c r="A1716" t="s">
        <v>6983</v>
      </c>
      <c r="B1716" s="12"/>
      <c r="C1716" t="s">
        <v>8553</v>
      </c>
      <c r="D1716" s="11">
        <v>46203</v>
      </c>
      <c r="E1716" t="s">
        <v>8554</v>
      </c>
      <c r="F1716" t="s">
        <v>6353</v>
      </c>
      <c r="G1716" t="s">
        <v>8555</v>
      </c>
      <c r="H1716" t="s">
        <v>598</v>
      </c>
      <c r="I1716" t="s">
        <v>55</v>
      </c>
      <c r="J1716" t="s">
        <v>737</v>
      </c>
      <c r="K1716" t="s">
        <v>6636</v>
      </c>
      <c r="L1716" t="s">
        <v>6636</v>
      </c>
      <c r="M1716" t="s">
        <v>6636</v>
      </c>
      <c r="N1716" t="s">
        <v>6636</v>
      </c>
      <c r="O1716" t="s">
        <v>6636</v>
      </c>
      <c r="P1716">
        <v>12400000</v>
      </c>
      <c r="Q1716" t="s">
        <v>6636</v>
      </c>
      <c r="R1716" t="s">
        <v>6636</v>
      </c>
      <c r="S1716" s="12">
        <v>1</v>
      </c>
      <c r="T1716" s="13">
        <v>155000</v>
      </c>
      <c r="U1716" t="s">
        <v>7560</v>
      </c>
    </row>
    <row r="1717" spans="1:21" x14ac:dyDescent="0.25">
      <c r="A1717" t="s">
        <v>6614</v>
      </c>
      <c r="B1717" s="12"/>
      <c r="C1717" t="s">
        <v>8556</v>
      </c>
      <c r="D1717" s="11">
        <v>46203</v>
      </c>
      <c r="E1717" t="s">
        <v>8557</v>
      </c>
      <c r="F1717" t="s">
        <v>6353</v>
      </c>
      <c r="G1717" t="s">
        <v>6636</v>
      </c>
      <c r="H1717" t="s">
        <v>598</v>
      </c>
      <c r="I1717" t="s">
        <v>6636</v>
      </c>
      <c r="J1717" t="s">
        <v>6636</v>
      </c>
      <c r="K1717" t="s">
        <v>6636</v>
      </c>
      <c r="L1717" t="s">
        <v>6636</v>
      </c>
      <c r="M1717" t="s">
        <v>6636</v>
      </c>
      <c r="N1717" t="s">
        <v>6636</v>
      </c>
      <c r="O1717" t="s">
        <v>6636</v>
      </c>
      <c r="P1717">
        <v>8740000</v>
      </c>
      <c r="Q1717" t="s">
        <v>6636</v>
      </c>
      <c r="R1717" t="s">
        <v>6636</v>
      </c>
      <c r="S1717" s="12">
        <v>1</v>
      </c>
      <c r="T1717" s="13"/>
      <c r="U1717" t="s">
        <v>7560</v>
      </c>
    </row>
    <row r="1718" spans="1:21" x14ac:dyDescent="0.25">
      <c r="A1718" t="s">
        <v>6614</v>
      </c>
      <c r="B1718" s="12"/>
      <c r="C1718" t="s">
        <v>8558</v>
      </c>
      <c r="D1718" s="11">
        <v>46214</v>
      </c>
      <c r="E1718" t="s">
        <v>8559</v>
      </c>
      <c r="F1718" t="s">
        <v>6353</v>
      </c>
      <c r="G1718" t="s">
        <v>6636</v>
      </c>
      <c r="H1718" t="s">
        <v>598</v>
      </c>
      <c r="I1718" t="s">
        <v>6636</v>
      </c>
      <c r="J1718" t="s">
        <v>6636</v>
      </c>
      <c r="K1718" t="s">
        <v>6636</v>
      </c>
      <c r="L1718" t="s">
        <v>6636</v>
      </c>
      <c r="M1718" t="s">
        <v>6636</v>
      </c>
      <c r="N1718" t="s">
        <v>6636</v>
      </c>
      <c r="O1718" t="s">
        <v>6636</v>
      </c>
      <c r="P1718">
        <v>9400000</v>
      </c>
      <c r="Q1718" t="s">
        <v>6867</v>
      </c>
      <c r="R1718" t="s">
        <v>6779</v>
      </c>
      <c r="S1718" s="12">
        <v>1</v>
      </c>
      <c r="T1718" s="13"/>
      <c r="U1718" t="s">
        <v>6636</v>
      </c>
    </row>
    <row r="1719" spans="1:21" x14ac:dyDescent="0.25">
      <c r="A1719" t="s">
        <v>6614</v>
      </c>
      <c r="B1719" s="12"/>
      <c r="C1719" t="s">
        <v>8560</v>
      </c>
      <c r="D1719" s="11">
        <v>46217</v>
      </c>
      <c r="E1719" t="s">
        <v>8561</v>
      </c>
      <c r="F1719" t="s">
        <v>6353</v>
      </c>
      <c r="G1719" t="s">
        <v>6636</v>
      </c>
      <c r="H1719" t="s">
        <v>598</v>
      </c>
      <c r="I1719" t="s">
        <v>6636</v>
      </c>
      <c r="J1719" t="s">
        <v>6636</v>
      </c>
      <c r="K1719" t="s">
        <v>6636</v>
      </c>
      <c r="L1719" t="s">
        <v>6636</v>
      </c>
      <c r="M1719" t="s">
        <v>6636</v>
      </c>
      <c r="N1719" t="s">
        <v>6636</v>
      </c>
      <c r="O1719" t="s">
        <v>6636</v>
      </c>
      <c r="P1719">
        <v>8800000</v>
      </c>
      <c r="Q1719" t="s">
        <v>6867</v>
      </c>
      <c r="R1719" t="s">
        <v>6779</v>
      </c>
      <c r="S1719" s="12">
        <v>1</v>
      </c>
      <c r="T1719" s="13"/>
      <c r="U1719" t="s">
        <v>7560</v>
      </c>
    </row>
    <row r="1720" spans="1:21" x14ac:dyDescent="0.25">
      <c r="A1720" t="s">
        <v>6637</v>
      </c>
      <c r="B1720" s="12">
        <v>82456</v>
      </c>
      <c r="C1720" t="s">
        <v>8562</v>
      </c>
      <c r="D1720" s="11">
        <v>46177.834155092598</v>
      </c>
      <c r="E1720" t="s">
        <v>8563</v>
      </c>
      <c r="F1720" t="s">
        <v>6353</v>
      </c>
      <c r="G1720" t="s">
        <v>8555</v>
      </c>
      <c r="H1720" t="s">
        <v>6352</v>
      </c>
      <c r="I1720" t="s">
        <v>65</v>
      </c>
      <c r="J1720" t="s">
        <v>67</v>
      </c>
      <c r="K1720" t="s">
        <v>8564</v>
      </c>
      <c r="L1720" t="s">
        <v>8565</v>
      </c>
      <c r="M1720" t="s">
        <v>8566</v>
      </c>
      <c r="N1720" t="s">
        <v>7202</v>
      </c>
      <c r="O1720" t="s">
        <v>7255</v>
      </c>
      <c r="P1720">
        <v>5619980</v>
      </c>
      <c r="Q1720" t="s">
        <v>6636</v>
      </c>
      <c r="R1720" t="s">
        <v>6636</v>
      </c>
      <c r="S1720" s="12"/>
      <c r="T1720" s="13"/>
      <c r="U1720" t="s">
        <v>7560</v>
      </c>
    </row>
    <row r="1721" spans="1:21" x14ac:dyDescent="0.25">
      <c r="A1721" t="s">
        <v>6619</v>
      </c>
      <c r="B1721" s="12">
        <v>82456</v>
      </c>
      <c r="C1721" t="s">
        <v>8562</v>
      </c>
      <c r="D1721" s="11">
        <v>46177.8410532407</v>
      </c>
      <c r="E1721" t="s">
        <v>8563</v>
      </c>
      <c r="F1721" t="s">
        <v>6353</v>
      </c>
      <c r="G1721" t="s">
        <v>8555</v>
      </c>
      <c r="H1721" t="s">
        <v>6352</v>
      </c>
      <c r="I1721" t="s">
        <v>65</v>
      </c>
      <c r="J1721" t="s">
        <v>67</v>
      </c>
      <c r="K1721" t="s">
        <v>8564</v>
      </c>
      <c r="L1721" t="s">
        <v>8565</v>
      </c>
      <c r="M1721" t="s">
        <v>8566</v>
      </c>
      <c r="N1721" t="s">
        <v>7202</v>
      </c>
      <c r="O1721" t="s">
        <v>7255</v>
      </c>
      <c r="P1721">
        <v>5619980</v>
      </c>
      <c r="Q1721" t="s">
        <v>6636</v>
      </c>
      <c r="R1721" t="s">
        <v>6636</v>
      </c>
      <c r="S1721" s="12"/>
      <c r="T1721" s="13"/>
      <c r="U1721" t="s">
        <v>7560</v>
      </c>
    </row>
    <row r="1722" spans="1:21" x14ac:dyDescent="0.25">
      <c r="A1722" t="s">
        <v>6637</v>
      </c>
      <c r="B1722" s="12">
        <v>83390</v>
      </c>
      <c r="C1722" t="s">
        <v>8567</v>
      </c>
      <c r="D1722" s="11">
        <v>46184.474861111099</v>
      </c>
      <c r="E1722" t="s">
        <v>8568</v>
      </c>
      <c r="F1722" t="s">
        <v>6353</v>
      </c>
      <c r="G1722" t="s">
        <v>8555</v>
      </c>
      <c r="H1722" t="s">
        <v>6352</v>
      </c>
      <c r="I1722" t="s">
        <v>55</v>
      </c>
      <c r="J1722" t="s">
        <v>44</v>
      </c>
      <c r="K1722" t="s">
        <v>8569</v>
      </c>
      <c r="L1722" t="s">
        <v>8570</v>
      </c>
      <c r="M1722" t="s">
        <v>8571</v>
      </c>
      <c r="N1722" t="s">
        <v>7506</v>
      </c>
      <c r="O1722" t="s">
        <v>7514</v>
      </c>
      <c r="P1722">
        <v>9809980</v>
      </c>
      <c r="Q1722" t="s">
        <v>6636</v>
      </c>
      <c r="R1722" t="s">
        <v>6636</v>
      </c>
      <c r="S1722" s="12"/>
      <c r="T1722" s="13"/>
      <c r="U1722" t="s">
        <v>6636</v>
      </c>
    </row>
    <row r="1723" spans="1:21" x14ac:dyDescent="0.25">
      <c r="A1723" t="s">
        <v>6637</v>
      </c>
      <c r="B1723" s="12">
        <v>83104</v>
      </c>
      <c r="C1723" t="s">
        <v>8553</v>
      </c>
      <c r="D1723" s="11">
        <v>46184.527337963002</v>
      </c>
      <c r="E1723" t="s">
        <v>8554</v>
      </c>
      <c r="F1723" t="s">
        <v>6353</v>
      </c>
      <c r="G1723" t="s">
        <v>8555</v>
      </c>
      <c r="H1723" t="s">
        <v>6352</v>
      </c>
      <c r="I1723" t="s">
        <v>55</v>
      </c>
      <c r="J1723" t="s">
        <v>737</v>
      </c>
      <c r="K1723" t="s">
        <v>8572</v>
      </c>
      <c r="L1723" t="s">
        <v>8570</v>
      </c>
      <c r="M1723" t="s">
        <v>8573</v>
      </c>
      <c r="N1723" t="s">
        <v>7506</v>
      </c>
      <c r="O1723" t="s">
        <v>7507</v>
      </c>
      <c r="P1723">
        <v>7977980</v>
      </c>
      <c r="Q1723" t="s">
        <v>6636</v>
      </c>
      <c r="R1723" t="s">
        <v>6636</v>
      </c>
      <c r="S1723" s="12"/>
      <c r="T1723" s="13"/>
      <c r="U1723" t="s">
        <v>7560</v>
      </c>
    </row>
    <row r="1724" spans="1:21" x14ac:dyDescent="0.25">
      <c r="A1724" t="s">
        <v>6619</v>
      </c>
      <c r="B1724" s="12">
        <v>83104</v>
      </c>
      <c r="C1724" t="s">
        <v>8553</v>
      </c>
      <c r="D1724" s="11">
        <v>46184.6491550926</v>
      </c>
      <c r="E1724" t="s">
        <v>8554</v>
      </c>
      <c r="F1724" t="s">
        <v>6353</v>
      </c>
      <c r="G1724" t="s">
        <v>8555</v>
      </c>
      <c r="H1724" t="s">
        <v>6352</v>
      </c>
      <c r="I1724" t="s">
        <v>55</v>
      </c>
      <c r="J1724" t="s">
        <v>737</v>
      </c>
      <c r="K1724" t="s">
        <v>8572</v>
      </c>
      <c r="L1724" t="s">
        <v>8570</v>
      </c>
      <c r="M1724" t="s">
        <v>8573</v>
      </c>
      <c r="N1724" t="s">
        <v>7506</v>
      </c>
      <c r="O1724" t="s">
        <v>7507</v>
      </c>
      <c r="P1724">
        <v>7977980</v>
      </c>
      <c r="Q1724" t="s">
        <v>6636</v>
      </c>
      <c r="R1724" t="s">
        <v>6636</v>
      </c>
      <c r="S1724" s="12"/>
      <c r="T1724" s="13"/>
      <c r="U1724" t="s">
        <v>7560</v>
      </c>
    </row>
    <row r="1725" spans="1:21" x14ac:dyDescent="0.25">
      <c r="A1725" t="s">
        <v>6637</v>
      </c>
      <c r="B1725" s="12">
        <v>83322</v>
      </c>
      <c r="C1725" t="s">
        <v>8574</v>
      </c>
      <c r="D1725" s="11">
        <v>46185.001504629603</v>
      </c>
      <c r="E1725" t="s">
        <v>8575</v>
      </c>
      <c r="F1725" t="s">
        <v>6353</v>
      </c>
      <c r="G1725" t="s">
        <v>8555</v>
      </c>
      <c r="H1725" t="s">
        <v>6352</v>
      </c>
      <c r="I1725" t="s">
        <v>65</v>
      </c>
      <c r="J1725" t="s">
        <v>67</v>
      </c>
      <c r="K1725" t="s">
        <v>8564</v>
      </c>
      <c r="L1725" t="s">
        <v>8565</v>
      </c>
      <c r="M1725" t="s">
        <v>8566</v>
      </c>
      <c r="N1725" t="s">
        <v>7202</v>
      </c>
      <c r="O1725" t="s">
        <v>7255</v>
      </c>
      <c r="P1725">
        <v>5619980</v>
      </c>
      <c r="Q1725" t="s">
        <v>6636</v>
      </c>
      <c r="R1725" t="s">
        <v>6636</v>
      </c>
      <c r="S1725" s="12"/>
      <c r="T1725" s="13"/>
      <c r="U1725" t="s">
        <v>7560</v>
      </c>
    </row>
    <row r="1726" spans="1:21" x14ac:dyDescent="0.25">
      <c r="A1726" t="s">
        <v>6637</v>
      </c>
      <c r="B1726" s="12">
        <v>83832</v>
      </c>
      <c r="C1726" t="s">
        <v>8576</v>
      </c>
      <c r="D1726" s="11">
        <v>46185.486701388902</v>
      </c>
      <c r="E1726" t="s">
        <v>8577</v>
      </c>
      <c r="F1726" t="s">
        <v>6353</v>
      </c>
      <c r="G1726" t="s">
        <v>8555</v>
      </c>
      <c r="H1726" t="s">
        <v>6352</v>
      </c>
      <c r="I1726" t="s">
        <v>65</v>
      </c>
      <c r="J1726" t="s">
        <v>573</v>
      </c>
      <c r="K1726" t="s">
        <v>8578</v>
      </c>
      <c r="L1726" t="s">
        <v>8570</v>
      </c>
      <c r="M1726" t="s">
        <v>8579</v>
      </c>
      <c r="N1726" t="s">
        <v>7506</v>
      </c>
      <c r="O1726" t="s">
        <v>7507</v>
      </c>
      <c r="P1726">
        <v>7794380</v>
      </c>
      <c r="Q1726" t="s">
        <v>6636</v>
      </c>
      <c r="R1726" t="s">
        <v>6636</v>
      </c>
      <c r="S1726" s="12"/>
      <c r="T1726" s="13"/>
      <c r="U1726" t="s">
        <v>7560</v>
      </c>
    </row>
    <row r="1727" spans="1:21" x14ac:dyDescent="0.25">
      <c r="A1727" t="s">
        <v>6619</v>
      </c>
      <c r="B1727" s="12">
        <v>83322</v>
      </c>
      <c r="C1727" t="s">
        <v>8574</v>
      </c>
      <c r="D1727" s="11">
        <v>46186.479467592602</v>
      </c>
      <c r="E1727" t="s">
        <v>8575</v>
      </c>
      <c r="F1727" t="s">
        <v>6353</v>
      </c>
      <c r="G1727" t="s">
        <v>8555</v>
      </c>
      <c r="H1727" t="s">
        <v>6352</v>
      </c>
      <c r="I1727" t="s">
        <v>65</v>
      </c>
      <c r="J1727" t="s">
        <v>67</v>
      </c>
      <c r="K1727" t="s">
        <v>8564</v>
      </c>
      <c r="L1727" t="s">
        <v>8565</v>
      </c>
      <c r="M1727" t="s">
        <v>8566</v>
      </c>
      <c r="N1727" t="s">
        <v>7202</v>
      </c>
      <c r="O1727" t="s">
        <v>7255</v>
      </c>
      <c r="P1727">
        <v>5619980</v>
      </c>
      <c r="Q1727" t="s">
        <v>6636</v>
      </c>
      <c r="R1727" t="s">
        <v>6636</v>
      </c>
      <c r="S1727" s="12"/>
      <c r="T1727" s="13"/>
      <c r="U1727" t="s">
        <v>7560</v>
      </c>
    </row>
    <row r="1728" spans="1:21" x14ac:dyDescent="0.25">
      <c r="A1728" t="s">
        <v>6619</v>
      </c>
      <c r="B1728" s="12">
        <v>83390</v>
      </c>
      <c r="C1728" t="s">
        <v>8567</v>
      </c>
      <c r="D1728" s="11">
        <v>46186.708090277803</v>
      </c>
      <c r="E1728" t="s">
        <v>8568</v>
      </c>
      <c r="F1728" t="s">
        <v>6353</v>
      </c>
      <c r="G1728" t="s">
        <v>8555</v>
      </c>
      <c r="H1728" t="s">
        <v>6352</v>
      </c>
      <c r="I1728" t="s">
        <v>55</v>
      </c>
      <c r="J1728" t="s">
        <v>44</v>
      </c>
      <c r="K1728" t="s">
        <v>8569</v>
      </c>
      <c r="L1728" t="s">
        <v>8570</v>
      </c>
      <c r="M1728" t="s">
        <v>8571</v>
      </c>
      <c r="N1728" t="s">
        <v>7506</v>
      </c>
      <c r="O1728" t="s">
        <v>7514</v>
      </c>
      <c r="P1728">
        <v>9809980</v>
      </c>
      <c r="Q1728" t="s">
        <v>6636</v>
      </c>
      <c r="R1728" t="s">
        <v>6636</v>
      </c>
      <c r="S1728" s="12"/>
      <c r="T1728" s="13"/>
      <c r="U1728" t="s">
        <v>6636</v>
      </c>
    </row>
    <row r="1729" spans="1:21" x14ac:dyDescent="0.25">
      <c r="A1729" t="s">
        <v>6637</v>
      </c>
      <c r="B1729" s="12">
        <v>83396</v>
      </c>
      <c r="C1729" t="s">
        <v>8580</v>
      </c>
      <c r="D1729" s="11">
        <v>46186.730185185203</v>
      </c>
      <c r="E1729" t="s">
        <v>8581</v>
      </c>
      <c r="F1729" t="s">
        <v>6353</v>
      </c>
      <c r="G1729" t="s">
        <v>8555</v>
      </c>
      <c r="H1729" t="s">
        <v>6352</v>
      </c>
      <c r="I1729" t="s">
        <v>65</v>
      </c>
      <c r="J1729" t="s">
        <v>67</v>
      </c>
      <c r="K1729" t="s">
        <v>8564</v>
      </c>
      <c r="L1729" t="s">
        <v>8565</v>
      </c>
      <c r="M1729" t="s">
        <v>8566</v>
      </c>
      <c r="N1729" t="s">
        <v>7202</v>
      </c>
      <c r="O1729" t="s">
        <v>7255</v>
      </c>
      <c r="P1729">
        <v>5619980</v>
      </c>
      <c r="Q1729" t="s">
        <v>6636</v>
      </c>
      <c r="R1729" t="s">
        <v>6636</v>
      </c>
      <c r="S1729" s="12"/>
      <c r="T1729" s="13"/>
      <c r="U1729" t="s">
        <v>7560</v>
      </c>
    </row>
    <row r="1730" spans="1:21" x14ac:dyDescent="0.25">
      <c r="A1730" t="s">
        <v>6619</v>
      </c>
      <c r="B1730" s="12">
        <v>83396</v>
      </c>
      <c r="C1730" t="s">
        <v>8580</v>
      </c>
      <c r="D1730" s="11">
        <v>46186.730393518497</v>
      </c>
      <c r="E1730" t="s">
        <v>8581</v>
      </c>
      <c r="F1730" t="s">
        <v>6353</v>
      </c>
      <c r="G1730" t="s">
        <v>8555</v>
      </c>
      <c r="H1730" t="s">
        <v>6352</v>
      </c>
      <c r="I1730" t="s">
        <v>65</v>
      </c>
      <c r="J1730" t="s">
        <v>67</v>
      </c>
      <c r="K1730" t="s">
        <v>8564</v>
      </c>
      <c r="L1730" t="s">
        <v>8565</v>
      </c>
      <c r="M1730" t="s">
        <v>8566</v>
      </c>
      <c r="N1730" t="s">
        <v>7202</v>
      </c>
      <c r="O1730" t="s">
        <v>7255</v>
      </c>
      <c r="P1730">
        <v>5619980</v>
      </c>
      <c r="Q1730" t="s">
        <v>6636</v>
      </c>
      <c r="R1730" t="s">
        <v>6636</v>
      </c>
      <c r="S1730" s="12"/>
      <c r="T1730" s="13"/>
      <c r="U1730" t="s">
        <v>7560</v>
      </c>
    </row>
    <row r="1731" spans="1:21" x14ac:dyDescent="0.25">
      <c r="A1731" t="s">
        <v>6637</v>
      </c>
      <c r="B1731" s="12">
        <v>83468</v>
      </c>
      <c r="C1731" t="s">
        <v>8582</v>
      </c>
      <c r="D1731" s="11">
        <v>46187.518796296303</v>
      </c>
      <c r="E1731" t="s">
        <v>8583</v>
      </c>
      <c r="F1731" t="s">
        <v>6353</v>
      </c>
      <c r="G1731" t="s">
        <v>8555</v>
      </c>
      <c r="H1731" t="s">
        <v>6352</v>
      </c>
      <c r="I1731" t="s">
        <v>65</v>
      </c>
      <c r="J1731" t="s">
        <v>132</v>
      </c>
      <c r="K1731" t="s">
        <v>8584</v>
      </c>
      <c r="L1731" t="s">
        <v>8585</v>
      </c>
      <c r="M1731" t="s">
        <v>8586</v>
      </c>
      <c r="N1731" t="s">
        <v>7506</v>
      </c>
      <c r="O1731" t="s">
        <v>8076</v>
      </c>
      <c r="P1731">
        <v>7634380</v>
      </c>
      <c r="Q1731" t="s">
        <v>6636</v>
      </c>
      <c r="R1731" t="s">
        <v>6636</v>
      </c>
      <c r="S1731" s="12"/>
      <c r="T1731" s="13"/>
      <c r="U1731" t="s">
        <v>8587</v>
      </c>
    </row>
    <row r="1732" spans="1:21" x14ac:dyDescent="0.25">
      <c r="A1732" t="s">
        <v>6619</v>
      </c>
      <c r="B1732" s="12">
        <v>83468</v>
      </c>
      <c r="C1732" t="s">
        <v>8582</v>
      </c>
      <c r="D1732" s="11">
        <v>46187.5264930556</v>
      </c>
      <c r="E1732" t="s">
        <v>8583</v>
      </c>
      <c r="F1732" t="s">
        <v>6353</v>
      </c>
      <c r="G1732" t="s">
        <v>8555</v>
      </c>
      <c r="H1732" t="s">
        <v>6352</v>
      </c>
      <c r="I1732" t="s">
        <v>65</v>
      </c>
      <c r="J1732" t="s">
        <v>132</v>
      </c>
      <c r="K1732" t="s">
        <v>8584</v>
      </c>
      <c r="L1732" t="s">
        <v>8585</v>
      </c>
      <c r="M1732" t="s">
        <v>8586</v>
      </c>
      <c r="N1732" t="s">
        <v>7506</v>
      </c>
      <c r="O1732" t="s">
        <v>8076</v>
      </c>
      <c r="P1732">
        <v>7634380</v>
      </c>
      <c r="Q1732" t="s">
        <v>6636</v>
      </c>
      <c r="R1732" t="s">
        <v>6636</v>
      </c>
      <c r="S1732" s="12"/>
      <c r="T1732" s="13"/>
      <c r="U1732" t="s">
        <v>8587</v>
      </c>
    </row>
    <row r="1733" spans="1:21" x14ac:dyDescent="0.25">
      <c r="A1733" t="s">
        <v>6637</v>
      </c>
      <c r="B1733" s="12">
        <v>83586</v>
      </c>
      <c r="C1733" t="s">
        <v>7282</v>
      </c>
      <c r="D1733" s="11">
        <v>46187.605300925898</v>
      </c>
      <c r="E1733" t="s">
        <v>7283</v>
      </c>
      <c r="F1733" t="s">
        <v>6353</v>
      </c>
      <c r="G1733" t="s">
        <v>8588</v>
      </c>
      <c r="H1733" t="s">
        <v>6352</v>
      </c>
      <c r="I1733" t="s">
        <v>6636</v>
      </c>
      <c r="J1733" t="s">
        <v>6636</v>
      </c>
      <c r="K1733" t="s">
        <v>8589</v>
      </c>
      <c r="L1733" t="s">
        <v>8590</v>
      </c>
      <c r="M1733" t="s">
        <v>8591</v>
      </c>
      <c r="N1733" t="s">
        <v>6787</v>
      </c>
      <c r="O1733" t="s">
        <v>6798</v>
      </c>
      <c r="P1733">
        <v>4358000</v>
      </c>
      <c r="Q1733" t="s">
        <v>6636</v>
      </c>
      <c r="R1733" t="s">
        <v>6636</v>
      </c>
      <c r="S1733" s="12"/>
      <c r="T1733" s="13"/>
      <c r="U1733" t="s">
        <v>6636</v>
      </c>
    </row>
    <row r="1734" spans="1:21" x14ac:dyDescent="0.25">
      <c r="A1734" t="s">
        <v>6619</v>
      </c>
      <c r="B1734" s="12">
        <v>83586</v>
      </c>
      <c r="C1734" t="s">
        <v>7282</v>
      </c>
      <c r="D1734" s="11">
        <v>46188.4616087963</v>
      </c>
      <c r="E1734" t="s">
        <v>7283</v>
      </c>
      <c r="F1734" t="s">
        <v>6353</v>
      </c>
      <c r="G1734" t="s">
        <v>8588</v>
      </c>
      <c r="H1734" t="s">
        <v>6352</v>
      </c>
      <c r="I1734" t="s">
        <v>6636</v>
      </c>
      <c r="J1734" t="s">
        <v>6636</v>
      </c>
      <c r="K1734" t="s">
        <v>8589</v>
      </c>
      <c r="L1734" t="s">
        <v>8590</v>
      </c>
      <c r="M1734" t="s">
        <v>8591</v>
      </c>
      <c r="N1734" t="s">
        <v>6787</v>
      </c>
      <c r="O1734" t="s">
        <v>6798</v>
      </c>
      <c r="P1734">
        <v>4358000</v>
      </c>
      <c r="Q1734" t="s">
        <v>6636</v>
      </c>
      <c r="R1734" t="s">
        <v>6636</v>
      </c>
      <c r="S1734" s="12"/>
      <c r="T1734" s="13"/>
      <c r="U1734" t="s">
        <v>6636</v>
      </c>
    </row>
    <row r="1735" spans="1:21" x14ac:dyDescent="0.25">
      <c r="A1735" t="s">
        <v>6637</v>
      </c>
      <c r="B1735" s="12">
        <v>83706</v>
      </c>
      <c r="C1735" t="s">
        <v>8592</v>
      </c>
      <c r="D1735" s="11">
        <v>46188.9919212963</v>
      </c>
      <c r="E1735" t="s">
        <v>8593</v>
      </c>
      <c r="F1735" t="s">
        <v>6353</v>
      </c>
      <c r="G1735" t="s">
        <v>8555</v>
      </c>
      <c r="H1735" t="s">
        <v>6352</v>
      </c>
      <c r="I1735" t="s">
        <v>55</v>
      </c>
      <c r="J1735" t="s">
        <v>6803</v>
      </c>
      <c r="K1735" t="s">
        <v>8594</v>
      </c>
      <c r="L1735" t="s">
        <v>8565</v>
      </c>
      <c r="M1735" t="s">
        <v>8595</v>
      </c>
      <c r="N1735" t="s">
        <v>7202</v>
      </c>
      <c r="O1735" t="s">
        <v>7255</v>
      </c>
      <c r="P1735">
        <v>5421980</v>
      </c>
      <c r="Q1735" t="s">
        <v>6636</v>
      </c>
      <c r="R1735" t="s">
        <v>6636</v>
      </c>
      <c r="S1735" s="12"/>
      <c r="T1735" s="13"/>
      <c r="U1735" t="s">
        <v>6636</v>
      </c>
    </row>
    <row r="1736" spans="1:21" x14ac:dyDescent="0.25">
      <c r="A1736" t="s">
        <v>6619</v>
      </c>
      <c r="B1736" s="12">
        <v>83706</v>
      </c>
      <c r="C1736" t="s">
        <v>8592</v>
      </c>
      <c r="D1736" s="11">
        <v>46189.505636574097</v>
      </c>
      <c r="E1736" t="s">
        <v>8593</v>
      </c>
      <c r="F1736" t="s">
        <v>6353</v>
      </c>
      <c r="G1736" t="s">
        <v>8555</v>
      </c>
      <c r="H1736" t="s">
        <v>6352</v>
      </c>
      <c r="I1736" t="s">
        <v>55</v>
      </c>
      <c r="J1736" t="s">
        <v>6803</v>
      </c>
      <c r="K1736" t="s">
        <v>8594</v>
      </c>
      <c r="L1736" t="s">
        <v>8565</v>
      </c>
      <c r="M1736" t="s">
        <v>8595</v>
      </c>
      <c r="N1736" t="s">
        <v>7202</v>
      </c>
      <c r="O1736" t="s">
        <v>7255</v>
      </c>
      <c r="P1736">
        <v>5421980</v>
      </c>
      <c r="Q1736" t="s">
        <v>6636</v>
      </c>
      <c r="R1736" t="s">
        <v>6636</v>
      </c>
      <c r="S1736" s="12"/>
      <c r="T1736" s="13"/>
      <c r="U1736" t="s">
        <v>6636</v>
      </c>
    </row>
    <row r="1737" spans="1:21" x14ac:dyDescent="0.25">
      <c r="A1737" t="s">
        <v>6619</v>
      </c>
      <c r="B1737" s="12">
        <v>83832</v>
      </c>
      <c r="C1737" t="s">
        <v>8576</v>
      </c>
      <c r="D1737" s="11">
        <v>46190.535636574103</v>
      </c>
      <c r="E1737" t="s">
        <v>8577</v>
      </c>
      <c r="F1737" t="s">
        <v>6353</v>
      </c>
      <c r="G1737" t="s">
        <v>8555</v>
      </c>
      <c r="H1737" t="s">
        <v>6352</v>
      </c>
      <c r="I1737" t="s">
        <v>65</v>
      </c>
      <c r="J1737" t="s">
        <v>573</v>
      </c>
      <c r="K1737" t="s">
        <v>8578</v>
      </c>
      <c r="L1737" t="s">
        <v>8570</v>
      </c>
      <c r="M1737" t="s">
        <v>8579</v>
      </c>
      <c r="N1737" t="s">
        <v>7506</v>
      </c>
      <c r="O1737" t="s">
        <v>7507</v>
      </c>
      <c r="P1737">
        <v>7794380</v>
      </c>
      <c r="Q1737" t="s">
        <v>6636</v>
      </c>
      <c r="R1737" t="s">
        <v>6636</v>
      </c>
      <c r="S1737" s="12"/>
      <c r="T1737" s="13"/>
      <c r="U1737" t="s">
        <v>7560</v>
      </c>
    </row>
    <row r="1738" spans="1:21" x14ac:dyDescent="0.25">
      <c r="A1738" t="s">
        <v>6637</v>
      </c>
      <c r="B1738" s="12">
        <v>84066</v>
      </c>
      <c r="C1738" t="s">
        <v>8596</v>
      </c>
      <c r="D1738" s="11">
        <v>46191.943518518499</v>
      </c>
      <c r="E1738" t="s">
        <v>8597</v>
      </c>
      <c r="F1738" t="s">
        <v>6353</v>
      </c>
      <c r="G1738" t="s">
        <v>8588</v>
      </c>
      <c r="H1738" t="s">
        <v>6352</v>
      </c>
      <c r="I1738" t="s">
        <v>55</v>
      </c>
      <c r="J1738" t="s">
        <v>643</v>
      </c>
      <c r="K1738" t="s">
        <v>8598</v>
      </c>
      <c r="L1738" t="s">
        <v>8599</v>
      </c>
      <c r="M1738" t="s">
        <v>8600</v>
      </c>
      <c r="N1738" t="s">
        <v>8601</v>
      </c>
      <c r="O1738" t="s">
        <v>8602</v>
      </c>
      <c r="P1738">
        <v>5098000</v>
      </c>
      <c r="Q1738" t="s">
        <v>6636</v>
      </c>
      <c r="R1738" t="s">
        <v>6636</v>
      </c>
      <c r="S1738" s="12"/>
      <c r="T1738" s="13"/>
      <c r="U1738" t="s">
        <v>7560</v>
      </c>
    </row>
    <row r="1739" spans="1:21" x14ac:dyDescent="0.25">
      <c r="A1739" t="s">
        <v>6619</v>
      </c>
      <c r="B1739" s="12">
        <v>84066</v>
      </c>
      <c r="C1739" t="s">
        <v>8596</v>
      </c>
      <c r="D1739" s="11">
        <v>46192.473449074103</v>
      </c>
      <c r="E1739" t="s">
        <v>8597</v>
      </c>
      <c r="F1739" t="s">
        <v>6353</v>
      </c>
      <c r="G1739" t="s">
        <v>8588</v>
      </c>
      <c r="H1739" t="s">
        <v>6352</v>
      </c>
      <c r="I1739" t="s">
        <v>55</v>
      </c>
      <c r="J1739" t="s">
        <v>643</v>
      </c>
      <c r="K1739" t="s">
        <v>8598</v>
      </c>
      <c r="L1739" t="s">
        <v>8599</v>
      </c>
      <c r="M1739" t="s">
        <v>8600</v>
      </c>
      <c r="N1739" t="s">
        <v>8601</v>
      </c>
      <c r="O1739" t="s">
        <v>8602</v>
      </c>
      <c r="P1739">
        <v>5098000</v>
      </c>
      <c r="Q1739" t="s">
        <v>6636</v>
      </c>
      <c r="R1739" t="s">
        <v>6636</v>
      </c>
      <c r="S1739" s="12"/>
      <c r="T1739" s="13"/>
      <c r="U1739" t="s">
        <v>7560</v>
      </c>
    </row>
    <row r="1740" spans="1:21" x14ac:dyDescent="0.25">
      <c r="A1740" t="s">
        <v>6637</v>
      </c>
      <c r="B1740" s="12">
        <v>84122</v>
      </c>
      <c r="C1740" t="s">
        <v>8603</v>
      </c>
      <c r="D1740" s="11">
        <v>46192.591064814798</v>
      </c>
      <c r="E1740" t="s">
        <v>8604</v>
      </c>
      <c r="F1740" t="s">
        <v>6353</v>
      </c>
      <c r="G1740" t="s">
        <v>8555</v>
      </c>
      <c r="H1740" t="s">
        <v>6352</v>
      </c>
      <c r="I1740" t="s">
        <v>55</v>
      </c>
      <c r="J1740" t="s">
        <v>732</v>
      </c>
      <c r="K1740" t="s">
        <v>8564</v>
      </c>
      <c r="L1740" t="s">
        <v>8565</v>
      </c>
      <c r="M1740" t="s">
        <v>8566</v>
      </c>
      <c r="N1740" t="s">
        <v>7202</v>
      </c>
      <c r="O1740" t="s">
        <v>7255</v>
      </c>
      <c r="P1740">
        <v>5619980</v>
      </c>
      <c r="Q1740" t="s">
        <v>6893</v>
      </c>
      <c r="R1740" t="s">
        <v>6779</v>
      </c>
      <c r="S1740" s="12"/>
      <c r="T1740" s="13"/>
      <c r="U1740" t="s">
        <v>8605</v>
      </c>
    </row>
    <row r="1741" spans="1:21" x14ac:dyDescent="0.25">
      <c r="A1741" t="s">
        <v>6619</v>
      </c>
      <c r="B1741" s="12">
        <v>84122</v>
      </c>
      <c r="C1741" t="s">
        <v>8603</v>
      </c>
      <c r="D1741" s="11">
        <v>46192.597951388903</v>
      </c>
      <c r="E1741" t="s">
        <v>8604</v>
      </c>
      <c r="F1741" t="s">
        <v>6353</v>
      </c>
      <c r="G1741" t="s">
        <v>8555</v>
      </c>
      <c r="H1741" t="s">
        <v>6352</v>
      </c>
      <c r="I1741" t="s">
        <v>55</v>
      </c>
      <c r="J1741" t="s">
        <v>732</v>
      </c>
      <c r="K1741" t="s">
        <v>8564</v>
      </c>
      <c r="L1741" t="s">
        <v>8565</v>
      </c>
      <c r="M1741" t="s">
        <v>8566</v>
      </c>
      <c r="N1741" t="s">
        <v>7202</v>
      </c>
      <c r="O1741" t="s">
        <v>7255</v>
      </c>
      <c r="P1741">
        <v>5619980</v>
      </c>
      <c r="Q1741" t="s">
        <v>6893</v>
      </c>
      <c r="R1741" t="s">
        <v>6779</v>
      </c>
      <c r="S1741" s="12"/>
      <c r="T1741" s="13"/>
      <c r="U1741" t="s">
        <v>8605</v>
      </c>
    </row>
    <row r="1742" spans="1:21" x14ac:dyDescent="0.25">
      <c r="A1742" t="s">
        <v>6637</v>
      </c>
      <c r="B1742" s="12">
        <v>84206</v>
      </c>
      <c r="C1742" t="s">
        <v>8606</v>
      </c>
      <c r="D1742" s="11">
        <v>46193.397974537002</v>
      </c>
      <c r="E1742" t="s">
        <v>8607</v>
      </c>
      <c r="F1742" t="s">
        <v>6353</v>
      </c>
      <c r="G1742" t="s">
        <v>8555</v>
      </c>
      <c r="H1742" t="s">
        <v>6352</v>
      </c>
      <c r="I1742" t="s">
        <v>55</v>
      </c>
      <c r="J1742" t="s">
        <v>44</v>
      </c>
      <c r="K1742" t="s">
        <v>8608</v>
      </c>
      <c r="L1742" t="s">
        <v>8570</v>
      </c>
      <c r="M1742" t="s">
        <v>8609</v>
      </c>
      <c r="N1742" t="s">
        <v>7506</v>
      </c>
      <c r="O1742" t="s">
        <v>7514</v>
      </c>
      <c r="P1742">
        <v>9199980</v>
      </c>
      <c r="Q1742" t="s">
        <v>6636</v>
      </c>
      <c r="R1742" t="s">
        <v>6636</v>
      </c>
      <c r="S1742" s="12"/>
      <c r="T1742" s="13"/>
      <c r="U1742" t="s">
        <v>7560</v>
      </c>
    </row>
    <row r="1743" spans="1:21" x14ac:dyDescent="0.25">
      <c r="A1743" t="s">
        <v>6619</v>
      </c>
      <c r="B1743" s="12">
        <v>84206</v>
      </c>
      <c r="C1743" t="s">
        <v>8606</v>
      </c>
      <c r="D1743" s="11">
        <v>46193.425995370402</v>
      </c>
      <c r="E1743" t="s">
        <v>8607</v>
      </c>
      <c r="F1743" t="s">
        <v>6353</v>
      </c>
      <c r="G1743" t="s">
        <v>8555</v>
      </c>
      <c r="H1743" t="s">
        <v>6352</v>
      </c>
      <c r="I1743" t="s">
        <v>55</v>
      </c>
      <c r="J1743" t="s">
        <v>44</v>
      </c>
      <c r="K1743" t="s">
        <v>8608</v>
      </c>
      <c r="L1743" t="s">
        <v>8570</v>
      </c>
      <c r="M1743" t="s">
        <v>8609</v>
      </c>
      <c r="N1743" t="s">
        <v>7506</v>
      </c>
      <c r="O1743" t="s">
        <v>7514</v>
      </c>
      <c r="P1743">
        <v>9199980</v>
      </c>
      <c r="Q1743" t="s">
        <v>6636</v>
      </c>
      <c r="R1743" t="s">
        <v>6636</v>
      </c>
      <c r="S1743" s="12"/>
      <c r="T1743" s="13"/>
      <c r="U1743" t="s">
        <v>7560</v>
      </c>
    </row>
    <row r="1744" spans="1:21" x14ac:dyDescent="0.25">
      <c r="A1744" t="s">
        <v>6637</v>
      </c>
      <c r="B1744" s="12">
        <v>84574</v>
      </c>
      <c r="C1744" t="s">
        <v>8610</v>
      </c>
      <c r="D1744" s="11">
        <v>46196.432372685202</v>
      </c>
      <c r="E1744" t="s">
        <v>8611</v>
      </c>
      <c r="F1744" t="s">
        <v>6353</v>
      </c>
      <c r="G1744" t="s">
        <v>8555</v>
      </c>
      <c r="H1744" t="s">
        <v>6352</v>
      </c>
      <c r="I1744" t="s">
        <v>65</v>
      </c>
      <c r="J1744" t="s">
        <v>573</v>
      </c>
      <c r="K1744" t="s">
        <v>8612</v>
      </c>
      <c r="L1744" t="s">
        <v>8585</v>
      </c>
      <c r="M1744" t="s">
        <v>8613</v>
      </c>
      <c r="N1744" t="s">
        <v>7506</v>
      </c>
      <c r="O1744" t="s">
        <v>7514</v>
      </c>
      <c r="P1744">
        <v>10104380</v>
      </c>
      <c r="Q1744" t="s">
        <v>6636</v>
      </c>
      <c r="R1744" t="s">
        <v>6636</v>
      </c>
      <c r="S1744" s="12"/>
      <c r="T1744" s="13"/>
      <c r="U1744" t="s">
        <v>8614</v>
      </c>
    </row>
    <row r="1745" spans="1:21" x14ac:dyDescent="0.25">
      <c r="A1745" t="s">
        <v>6619</v>
      </c>
      <c r="B1745" s="12">
        <v>84574</v>
      </c>
      <c r="C1745" t="s">
        <v>8610</v>
      </c>
      <c r="D1745" s="11">
        <v>46196.440312500003</v>
      </c>
      <c r="E1745" t="s">
        <v>8611</v>
      </c>
      <c r="F1745" t="s">
        <v>6353</v>
      </c>
      <c r="G1745" t="s">
        <v>8555</v>
      </c>
      <c r="H1745" t="s">
        <v>6352</v>
      </c>
      <c r="I1745" t="s">
        <v>65</v>
      </c>
      <c r="J1745" t="s">
        <v>573</v>
      </c>
      <c r="K1745" t="s">
        <v>8612</v>
      </c>
      <c r="L1745" t="s">
        <v>8585</v>
      </c>
      <c r="M1745" t="s">
        <v>8613</v>
      </c>
      <c r="N1745" t="s">
        <v>7506</v>
      </c>
      <c r="O1745" t="s">
        <v>7514</v>
      </c>
      <c r="P1745">
        <v>10104380</v>
      </c>
      <c r="Q1745" t="s">
        <v>6636</v>
      </c>
      <c r="R1745" t="s">
        <v>6636</v>
      </c>
      <c r="S1745" s="12"/>
      <c r="T1745" s="13"/>
      <c r="U1745" t="s">
        <v>8614</v>
      </c>
    </row>
    <row r="1746" spans="1:21" x14ac:dyDescent="0.25">
      <c r="A1746" t="s">
        <v>6637</v>
      </c>
      <c r="B1746" s="12">
        <v>85362</v>
      </c>
      <c r="C1746" t="s">
        <v>8615</v>
      </c>
      <c r="D1746" s="11">
        <v>46202.802083333299</v>
      </c>
      <c r="E1746" t="s">
        <v>8616</v>
      </c>
      <c r="F1746" t="s">
        <v>6353</v>
      </c>
      <c r="G1746" t="s">
        <v>8555</v>
      </c>
      <c r="H1746" t="s">
        <v>6352</v>
      </c>
      <c r="I1746" t="s">
        <v>55</v>
      </c>
      <c r="J1746" t="s">
        <v>737</v>
      </c>
      <c r="K1746" t="s">
        <v>8617</v>
      </c>
      <c r="L1746" t="s">
        <v>8565</v>
      </c>
      <c r="M1746" t="s">
        <v>8618</v>
      </c>
      <c r="N1746" t="s">
        <v>7202</v>
      </c>
      <c r="O1746" t="s">
        <v>7203</v>
      </c>
      <c r="P1746">
        <v>5019980</v>
      </c>
      <c r="Q1746" t="s">
        <v>6636</v>
      </c>
      <c r="R1746" t="s">
        <v>6636</v>
      </c>
      <c r="S1746" s="12"/>
      <c r="T1746" s="13"/>
      <c r="U1746" t="s">
        <v>7560</v>
      </c>
    </row>
    <row r="1747" spans="1:21" x14ac:dyDescent="0.25">
      <c r="A1747" t="s">
        <v>6637</v>
      </c>
      <c r="B1747" s="12">
        <v>85266</v>
      </c>
      <c r="C1747" t="s">
        <v>8615</v>
      </c>
      <c r="D1747" s="11">
        <v>46202.802083333299</v>
      </c>
      <c r="E1747" t="s">
        <v>8616</v>
      </c>
      <c r="F1747" t="s">
        <v>6353</v>
      </c>
      <c r="G1747" t="s">
        <v>8555</v>
      </c>
      <c r="H1747" t="s">
        <v>6352</v>
      </c>
      <c r="I1747" t="s">
        <v>55</v>
      </c>
      <c r="J1747" t="s">
        <v>737</v>
      </c>
      <c r="K1747" t="s">
        <v>8564</v>
      </c>
      <c r="L1747" t="s">
        <v>8565</v>
      </c>
      <c r="M1747" t="s">
        <v>8566</v>
      </c>
      <c r="N1747" t="s">
        <v>7202</v>
      </c>
      <c r="O1747" t="s">
        <v>7255</v>
      </c>
      <c r="P1747">
        <v>5619980</v>
      </c>
      <c r="Q1747" t="s">
        <v>6636</v>
      </c>
      <c r="R1747" t="s">
        <v>6636</v>
      </c>
      <c r="S1747" s="12"/>
      <c r="T1747" s="13"/>
      <c r="U1747" t="s">
        <v>7560</v>
      </c>
    </row>
    <row r="1748" spans="1:21" x14ac:dyDescent="0.25">
      <c r="A1748" t="s">
        <v>6619</v>
      </c>
      <c r="B1748" s="12">
        <v>85362</v>
      </c>
      <c r="C1748" t="s">
        <v>8615</v>
      </c>
      <c r="D1748" s="11">
        <v>46203.868553240703</v>
      </c>
      <c r="E1748" t="s">
        <v>8616</v>
      </c>
      <c r="F1748" t="s">
        <v>6353</v>
      </c>
      <c r="G1748" t="s">
        <v>8555</v>
      </c>
      <c r="H1748" t="s">
        <v>6352</v>
      </c>
      <c r="I1748" t="s">
        <v>55</v>
      </c>
      <c r="J1748" t="s">
        <v>737</v>
      </c>
      <c r="K1748" t="s">
        <v>8617</v>
      </c>
      <c r="L1748" t="s">
        <v>8565</v>
      </c>
      <c r="M1748" t="s">
        <v>8618</v>
      </c>
      <c r="N1748" t="s">
        <v>7202</v>
      </c>
      <c r="O1748" t="s">
        <v>7203</v>
      </c>
      <c r="P1748">
        <v>5019980</v>
      </c>
      <c r="Q1748" t="s">
        <v>6636</v>
      </c>
      <c r="R1748" t="s">
        <v>6636</v>
      </c>
      <c r="S1748" s="12"/>
      <c r="T1748" s="13"/>
      <c r="U1748" t="s">
        <v>7560</v>
      </c>
    </row>
    <row r="1749" spans="1:21" x14ac:dyDescent="0.25">
      <c r="A1749" t="s">
        <v>6637</v>
      </c>
      <c r="B1749" s="12">
        <v>85964</v>
      </c>
      <c r="C1749" t="s">
        <v>8619</v>
      </c>
      <c r="D1749" s="11">
        <v>46210.850092592598</v>
      </c>
      <c r="E1749" t="s">
        <v>8620</v>
      </c>
      <c r="F1749" t="s">
        <v>6353</v>
      </c>
      <c r="G1749" t="s">
        <v>8555</v>
      </c>
      <c r="H1749" t="s">
        <v>6352</v>
      </c>
      <c r="I1749" t="s">
        <v>55</v>
      </c>
      <c r="J1749" t="s">
        <v>44</v>
      </c>
      <c r="K1749" t="s">
        <v>8621</v>
      </c>
      <c r="L1749" t="s">
        <v>8565</v>
      </c>
      <c r="M1749" t="s">
        <v>8622</v>
      </c>
      <c r="N1749" t="s">
        <v>7202</v>
      </c>
      <c r="O1749" t="s">
        <v>7255</v>
      </c>
      <c r="P1749">
        <v>6013980</v>
      </c>
      <c r="Q1749" t="s">
        <v>6636</v>
      </c>
      <c r="R1749" t="s">
        <v>6636</v>
      </c>
      <c r="S1749" s="12"/>
      <c r="T1749" s="13"/>
      <c r="U1749" t="s">
        <v>7560</v>
      </c>
    </row>
    <row r="1750" spans="1:21" x14ac:dyDescent="0.25">
      <c r="A1750" t="s">
        <v>6619</v>
      </c>
      <c r="B1750" s="12">
        <v>85964</v>
      </c>
      <c r="C1750" t="s">
        <v>8619</v>
      </c>
      <c r="D1750" s="11">
        <v>46211.782673611102</v>
      </c>
      <c r="E1750" t="s">
        <v>8620</v>
      </c>
      <c r="F1750" t="s">
        <v>6353</v>
      </c>
      <c r="G1750" t="s">
        <v>8555</v>
      </c>
      <c r="H1750" t="s">
        <v>6352</v>
      </c>
      <c r="I1750" t="s">
        <v>55</v>
      </c>
      <c r="J1750" t="s">
        <v>44</v>
      </c>
      <c r="K1750" t="s">
        <v>8621</v>
      </c>
      <c r="L1750" t="s">
        <v>8565</v>
      </c>
      <c r="M1750" t="s">
        <v>8622</v>
      </c>
      <c r="N1750" t="s">
        <v>7202</v>
      </c>
      <c r="O1750" t="s">
        <v>7255</v>
      </c>
      <c r="P1750">
        <v>6013980</v>
      </c>
      <c r="Q1750" t="s">
        <v>6636</v>
      </c>
      <c r="R1750" t="s">
        <v>6636</v>
      </c>
      <c r="S1750" s="12"/>
      <c r="T1750" s="13"/>
      <c r="U1750" t="s">
        <v>7560</v>
      </c>
    </row>
    <row r="1751" spans="1:21" x14ac:dyDescent="0.25">
      <c r="A1751" t="s">
        <v>6637</v>
      </c>
      <c r="B1751" s="12">
        <v>86746</v>
      </c>
      <c r="C1751" t="s">
        <v>8623</v>
      </c>
      <c r="D1751" s="11">
        <v>46220.586921296301</v>
      </c>
      <c r="E1751" t="s">
        <v>8624</v>
      </c>
      <c r="F1751" t="s">
        <v>6353</v>
      </c>
      <c r="G1751" t="s">
        <v>8555</v>
      </c>
      <c r="H1751" t="s">
        <v>6352</v>
      </c>
      <c r="I1751" t="s">
        <v>55</v>
      </c>
      <c r="J1751" t="s">
        <v>295</v>
      </c>
      <c r="K1751" t="s">
        <v>8564</v>
      </c>
      <c r="L1751" t="s">
        <v>8565</v>
      </c>
      <c r="M1751" t="s">
        <v>8566</v>
      </c>
      <c r="N1751" t="s">
        <v>7202</v>
      </c>
      <c r="O1751" t="s">
        <v>7255</v>
      </c>
      <c r="P1751">
        <v>5619980</v>
      </c>
      <c r="Q1751" t="s">
        <v>6636</v>
      </c>
      <c r="R1751" t="s">
        <v>6636</v>
      </c>
      <c r="S1751" s="12"/>
      <c r="T1751" s="13"/>
      <c r="U1751" t="s">
        <v>7560</v>
      </c>
    </row>
    <row r="1752" spans="1:21" x14ac:dyDescent="0.25">
      <c r="A1752" t="s">
        <v>6619</v>
      </c>
      <c r="B1752" s="12">
        <v>86746</v>
      </c>
      <c r="C1752" t="s">
        <v>8623</v>
      </c>
      <c r="D1752" s="11">
        <v>46220.666087963</v>
      </c>
      <c r="E1752" t="s">
        <v>8624</v>
      </c>
      <c r="F1752" t="s">
        <v>6353</v>
      </c>
      <c r="G1752" t="s">
        <v>8555</v>
      </c>
      <c r="H1752" t="s">
        <v>6352</v>
      </c>
      <c r="I1752" t="s">
        <v>55</v>
      </c>
      <c r="J1752" t="s">
        <v>295</v>
      </c>
      <c r="K1752" t="s">
        <v>8564</v>
      </c>
      <c r="L1752" t="s">
        <v>8565</v>
      </c>
      <c r="M1752" t="s">
        <v>8566</v>
      </c>
      <c r="N1752" t="s">
        <v>7202</v>
      </c>
      <c r="O1752" t="s">
        <v>7255</v>
      </c>
      <c r="P1752">
        <v>5619980</v>
      </c>
      <c r="Q1752" t="s">
        <v>6636</v>
      </c>
      <c r="R1752" t="s">
        <v>6636</v>
      </c>
      <c r="S1752" s="12"/>
      <c r="T1752" s="13"/>
      <c r="U1752" t="s">
        <v>7560</v>
      </c>
    </row>
    <row r="1753" spans="1:21" x14ac:dyDescent="0.25">
      <c r="A1753" t="s">
        <v>6983</v>
      </c>
      <c r="B1753" s="12"/>
      <c r="C1753" t="s">
        <v>8625</v>
      </c>
      <c r="D1753" s="11">
        <v>46200</v>
      </c>
      <c r="E1753" t="s">
        <v>8626</v>
      </c>
      <c r="F1753" t="s">
        <v>6617</v>
      </c>
      <c r="G1753" t="s">
        <v>8627</v>
      </c>
      <c r="H1753" t="s">
        <v>964</v>
      </c>
      <c r="I1753" t="s">
        <v>65</v>
      </c>
      <c r="J1753" t="s">
        <v>2226</v>
      </c>
      <c r="K1753" t="s">
        <v>6636</v>
      </c>
      <c r="L1753" t="s">
        <v>6636</v>
      </c>
      <c r="M1753" t="s">
        <v>8628</v>
      </c>
      <c r="N1753" t="s">
        <v>7001</v>
      </c>
      <c r="O1753" t="s">
        <v>7081</v>
      </c>
      <c r="P1753">
        <v>1585000</v>
      </c>
      <c r="Q1753" t="s">
        <v>6778</v>
      </c>
      <c r="R1753" t="s">
        <v>7109</v>
      </c>
      <c r="S1753" s="12"/>
      <c r="T1753" s="13"/>
      <c r="U1753" t="s">
        <v>7560</v>
      </c>
    </row>
    <row r="1754" spans="1:21" x14ac:dyDescent="0.25">
      <c r="A1754" t="s">
        <v>6983</v>
      </c>
      <c r="B1754" s="12"/>
      <c r="C1754" t="s">
        <v>8625</v>
      </c>
      <c r="D1754" s="11">
        <v>46200</v>
      </c>
      <c r="E1754" t="s">
        <v>8626</v>
      </c>
      <c r="F1754" t="s">
        <v>6617</v>
      </c>
      <c r="G1754" t="s">
        <v>7567</v>
      </c>
      <c r="H1754" t="s">
        <v>964</v>
      </c>
      <c r="I1754" t="s">
        <v>65</v>
      </c>
      <c r="J1754" t="s">
        <v>2226</v>
      </c>
      <c r="K1754" t="s">
        <v>6636</v>
      </c>
      <c r="L1754" t="s">
        <v>6636</v>
      </c>
      <c r="M1754" t="s">
        <v>8628</v>
      </c>
      <c r="N1754" t="s">
        <v>7001</v>
      </c>
      <c r="O1754" t="s">
        <v>7081</v>
      </c>
      <c r="P1754">
        <v>3170000</v>
      </c>
      <c r="Q1754" t="s">
        <v>6778</v>
      </c>
      <c r="R1754" t="s">
        <v>7109</v>
      </c>
      <c r="S1754" s="12"/>
      <c r="T1754" s="13"/>
      <c r="U1754" t="s">
        <v>7560</v>
      </c>
    </row>
    <row r="1755" spans="1:21" x14ac:dyDescent="0.25">
      <c r="A1755" t="s">
        <v>6983</v>
      </c>
      <c r="B1755" s="12"/>
      <c r="C1755" t="s">
        <v>8625</v>
      </c>
      <c r="D1755" s="11">
        <v>46200</v>
      </c>
      <c r="E1755" t="s">
        <v>8626</v>
      </c>
      <c r="F1755" t="s">
        <v>6617</v>
      </c>
      <c r="G1755" t="s">
        <v>8629</v>
      </c>
      <c r="H1755" t="s">
        <v>964</v>
      </c>
      <c r="I1755" t="s">
        <v>65</v>
      </c>
      <c r="J1755" t="s">
        <v>2226</v>
      </c>
      <c r="K1755" t="s">
        <v>6636</v>
      </c>
      <c r="L1755" t="s">
        <v>6636</v>
      </c>
      <c r="M1755" t="s">
        <v>8628</v>
      </c>
      <c r="N1755" t="s">
        <v>7001</v>
      </c>
      <c r="O1755" t="s">
        <v>7081</v>
      </c>
      <c r="P1755">
        <v>1585000</v>
      </c>
      <c r="Q1755" t="s">
        <v>6778</v>
      </c>
      <c r="R1755" t="s">
        <v>7109</v>
      </c>
      <c r="S1755" s="12"/>
      <c r="T1755" s="13"/>
      <c r="U1755" t="s">
        <v>7560</v>
      </c>
    </row>
    <row r="1756" spans="1:21" x14ac:dyDescent="0.25">
      <c r="A1756" t="s">
        <v>6983</v>
      </c>
      <c r="B1756" s="12"/>
      <c r="C1756" t="s">
        <v>8625</v>
      </c>
      <c r="D1756" s="11">
        <v>46200</v>
      </c>
      <c r="E1756" t="s">
        <v>8626</v>
      </c>
      <c r="F1756" t="s">
        <v>6617</v>
      </c>
      <c r="G1756" t="s">
        <v>8630</v>
      </c>
      <c r="H1756" t="s">
        <v>964</v>
      </c>
      <c r="I1756" t="s">
        <v>65</v>
      </c>
      <c r="J1756" t="s">
        <v>2226</v>
      </c>
      <c r="K1756" t="s">
        <v>6636</v>
      </c>
      <c r="L1756" t="s">
        <v>6636</v>
      </c>
      <c r="M1756" t="s">
        <v>8628</v>
      </c>
      <c r="N1756" t="s">
        <v>7001</v>
      </c>
      <c r="O1756" t="s">
        <v>7081</v>
      </c>
      <c r="P1756">
        <v>1585000</v>
      </c>
      <c r="Q1756" t="s">
        <v>6778</v>
      </c>
      <c r="R1756" t="s">
        <v>7109</v>
      </c>
      <c r="S1756" s="12"/>
      <c r="T1756" s="13"/>
      <c r="U1756" t="s">
        <v>7560</v>
      </c>
    </row>
    <row r="1757" spans="1:21" x14ac:dyDescent="0.25">
      <c r="A1757" t="s">
        <v>6983</v>
      </c>
      <c r="B1757" s="12"/>
      <c r="C1757" t="s">
        <v>8625</v>
      </c>
      <c r="D1757" s="11">
        <v>46200</v>
      </c>
      <c r="E1757" t="s">
        <v>8626</v>
      </c>
      <c r="F1757" t="s">
        <v>6617</v>
      </c>
      <c r="G1757" t="s">
        <v>8631</v>
      </c>
      <c r="H1757" t="s">
        <v>964</v>
      </c>
      <c r="I1757" t="s">
        <v>65</v>
      </c>
      <c r="J1757" t="s">
        <v>2226</v>
      </c>
      <c r="K1757" t="s">
        <v>6636</v>
      </c>
      <c r="L1757" t="s">
        <v>6636</v>
      </c>
      <c r="M1757" t="s">
        <v>8628</v>
      </c>
      <c r="N1757" t="s">
        <v>7001</v>
      </c>
      <c r="O1757" t="s">
        <v>7081</v>
      </c>
      <c r="P1757">
        <v>1585000</v>
      </c>
      <c r="Q1757" t="s">
        <v>6778</v>
      </c>
      <c r="R1757" t="s">
        <v>7109</v>
      </c>
      <c r="S1757" s="12"/>
      <c r="T1757" s="13"/>
      <c r="U1757" t="s">
        <v>7560</v>
      </c>
    </row>
    <row r="1758" spans="1:21" x14ac:dyDescent="0.25">
      <c r="A1758" t="s">
        <v>6983</v>
      </c>
      <c r="B1758" s="12"/>
      <c r="C1758" t="s">
        <v>8625</v>
      </c>
      <c r="D1758" s="11">
        <v>46200</v>
      </c>
      <c r="E1758" t="s">
        <v>8626</v>
      </c>
      <c r="F1758" t="s">
        <v>6617</v>
      </c>
      <c r="G1758" t="s">
        <v>8632</v>
      </c>
      <c r="H1758" t="s">
        <v>964</v>
      </c>
      <c r="I1758" t="s">
        <v>65</v>
      </c>
      <c r="J1758" t="s">
        <v>2226</v>
      </c>
      <c r="K1758" t="s">
        <v>6636</v>
      </c>
      <c r="L1758" t="s">
        <v>6636</v>
      </c>
      <c r="M1758" t="s">
        <v>8628</v>
      </c>
      <c r="N1758" t="s">
        <v>7001</v>
      </c>
      <c r="O1758" t="s">
        <v>7081</v>
      </c>
      <c r="P1758">
        <v>1585000</v>
      </c>
      <c r="Q1758" t="s">
        <v>6778</v>
      </c>
      <c r="R1758" t="s">
        <v>7109</v>
      </c>
      <c r="S1758" s="12"/>
      <c r="T1758" s="13"/>
      <c r="U1758" t="s">
        <v>7560</v>
      </c>
    </row>
    <row r="1759" spans="1:21" x14ac:dyDescent="0.25">
      <c r="A1759" t="s">
        <v>6983</v>
      </c>
      <c r="B1759" s="12"/>
      <c r="C1759" t="s">
        <v>8625</v>
      </c>
      <c r="D1759" s="11">
        <v>46200</v>
      </c>
      <c r="E1759" t="s">
        <v>8626</v>
      </c>
      <c r="F1759" t="s">
        <v>6617</v>
      </c>
      <c r="G1759" t="s">
        <v>8633</v>
      </c>
      <c r="H1759" t="s">
        <v>964</v>
      </c>
      <c r="I1759" t="s">
        <v>65</v>
      </c>
      <c r="J1759" t="s">
        <v>2226</v>
      </c>
      <c r="K1759" t="s">
        <v>6636</v>
      </c>
      <c r="L1759" t="s">
        <v>6636</v>
      </c>
      <c r="M1759" t="s">
        <v>8628</v>
      </c>
      <c r="N1759" t="s">
        <v>7001</v>
      </c>
      <c r="O1759" t="s">
        <v>7081</v>
      </c>
      <c r="P1759">
        <v>1585000</v>
      </c>
      <c r="Q1759" t="s">
        <v>6778</v>
      </c>
      <c r="R1759" t="s">
        <v>7109</v>
      </c>
      <c r="S1759" s="12"/>
      <c r="T1759" s="13"/>
      <c r="U1759" t="s">
        <v>7560</v>
      </c>
    </row>
    <row r="1760" spans="1:21" x14ac:dyDescent="0.25">
      <c r="A1760" t="s">
        <v>6983</v>
      </c>
      <c r="B1760" s="12"/>
      <c r="C1760" t="s">
        <v>8625</v>
      </c>
      <c r="D1760" s="11">
        <v>46200</v>
      </c>
      <c r="E1760" t="s">
        <v>8626</v>
      </c>
      <c r="F1760" t="s">
        <v>6617</v>
      </c>
      <c r="G1760" t="s">
        <v>8634</v>
      </c>
      <c r="H1760" t="s">
        <v>964</v>
      </c>
      <c r="I1760" t="s">
        <v>65</v>
      </c>
      <c r="J1760" t="s">
        <v>2226</v>
      </c>
      <c r="K1760" t="s">
        <v>6636</v>
      </c>
      <c r="L1760" t="s">
        <v>6636</v>
      </c>
      <c r="M1760" t="s">
        <v>8628</v>
      </c>
      <c r="N1760" t="s">
        <v>7001</v>
      </c>
      <c r="O1760" t="s">
        <v>7081</v>
      </c>
      <c r="P1760">
        <v>1585000</v>
      </c>
      <c r="Q1760" t="s">
        <v>6778</v>
      </c>
      <c r="R1760" t="s">
        <v>7109</v>
      </c>
      <c r="S1760" s="12"/>
      <c r="T1760" s="13"/>
      <c r="U1760" t="s">
        <v>7560</v>
      </c>
    </row>
    <row r="1761" spans="1:21" x14ac:dyDescent="0.25">
      <c r="A1761" t="s">
        <v>6983</v>
      </c>
      <c r="B1761" s="12"/>
      <c r="C1761" t="s">
        <v>8625</v>
      </c>
      <c r="D1761" s="11">
        <v>46200</v>
      </c>
      <c r="E1761" t="s">
        <v>8626</v>
      </c>
      <c r="F1761" t="s">
        <v>6617</v>
      </c>
      <c r="G1761" t="s">
        <v>8635</v>
      </c>
      <c r="H1761" t="s">
        <v>964</v>
      </c>
      <c r="I1761" t="s">
        <v>65</v>
      </c>
      <c r="J1761" t="s">
        <v>2226</v>
      </c>
      <c r="K1761" t="s">
        <v>6636</v>
      </c>
      <c r="L1761" t="s">
        <v>6636</v>
      </c>
      <c r="M1761" t="s">
        <v>8628</v>
      </c>
      <c r="N1761" t="s">
        <v>7001</v>
      </c>
      <c r="O1761" t="s">
        <v>7081</v>
      </c>
      <c r="P1761">
        <v>1585000</v>
      </c>
      <c r="Q1761" t="s">
        <v>6778</v>
      </c>
      <c r="R1761" t="s">
        <v>7109</v>
      </c>
      <c r="S1761" s="12">
        <v>1</v>
      </c>
      <c r="T1761" s="13">
        <v>19812</v>
      </c>
      <c r="U1761" t="s">
        <v>7560</v>
      </c>
    </row>
    <row r="1762" spans="1:21" x14ac:dyDescent="0.25">
      <c r="A1762" t="s">
        <v>6983</v>
      </c>
      <c r="B1762" s="12"/>
      <c r="C1762" t="s">
        <v>8625</v>
      </c>
      <c r="D1762" s="11">
        <v>46200</v>
      </c>
      <c r="E1762" t="s">
        <v>8626</v>
      </c>
      <c r="F1762" t="s">
        <v>6617</v>
      </c>
      <c r="G1762" t="s">
        <v>8636</v>
      </c>
      <c r="H1762" t="s">
        <v>964</v>
      </c>
      <c r="I1762" t="s">
        <v>65</v>
      </c>
      <c r="J1762" t="s">
        <v>2226</v>
      </c>
      <c r="K1762" t="s">
        <v>6636</v>
      </c>
      <c r="L1762" t="s">
        <v>6636</v>
      </c>
      <c r="M1762" t="s">
        <v>8628</v>
      </c>
      <c r="N1762" t="s">
        <v>7001</v>
      </c>
      <c r="O1762" t="s">
        <v>7081</v>
      </c>
      <c r="P1762">
        <v>1585000</v>
      </c>
      <c r="Q1762" t="s">
        <v>6778</v>
      </c>
      <c r="R1762" t="s">
        <v>7109</v>
      </c>
      <c r="S1762" s="12"/>
      <c r="T1762" s="13"/>
      <c r="U1762" t="s">
        <v>7560</v>
      </c>
    </row>
    <row r="1763" spans="1:21" x14ac:dyDescent="0.25">
      <c r="A1763" t="s">
        <v>6983</v>
      </c>
      <c r="B1763" s="12"/>
      <c r="C1763" t="s">
        <v>8637</v>
      </c>
      <c r="D1763" s="11">
        <v>46200</v>
      </c>
      <c r="E1763" t="s">
        <v>8638</v>
      </c>
      <c r="F1763" t="s">
        <v>6617</v>
      </c>
      <c r="G1763" t="s">
        <v>8627</v>
      </c>
      <c r="H1763" t="s">
        <v>964</v>
      </c>
      <c r="I1763" t="s">
        <v>55</v>
      </c>
      <c r="J1763" t="s">
        <v>737</v>
      </c>
      <c r="K1763" t="s">
        <v>6636</v>
      </c>
      <c r="L1763" t="s">
        <v>6636</v>
      </c>
      <c r="M1763" t="s">
        <v>8639</v>
      </c>
      <c r="N1763" t="s">
        <v>7001</v>
      </c>
      <c r="O1763" t="s">
        <v>7007</v>
      </c>
      <c r="P1763">
        <v>2212000</v>
      </c>
      <c r="Q1763" t="s">
        <v>6867</v>
      </c>
      <c r="R1763" t="s">
        <v>7109</v>
      </c>
      <c r="S1763" s="12"/>
      <c r="T1763" s="13"/>
      <c r="U1763" t="s">
        <v>7560</v>
      </c>
    </row>
    <row r="1764" spans="1:21" x14ac:dyDescent="0.25">
      <c r="A1764" t="s">
        <v>6983</v>
      </c>
      <c r="B1764" s="12"/>
      <c r="C1764" t="s">
        <v>8637</v>
      </c>
      <c r="D1764" s="11">
        <v>46200</v>
      </c>
      <c r="E1764" t="s">
        <v>8638</v>
      </c>
      <c r="F1764" t="s">
        <v>6617</v>
      </c>
      <c r="G1764" t="s">
        <v>7567</v>
      </c>
      <c r="H1764" t="s">
        <v>964</v>
      </c>
      <c r="I1764" t="s">
        <v>55</v>
      </c>
      <c r="J1764" t="s">
        <v>737</v>
      </c>
      <c r="K1764" t="s">
        <v>6636</v>
      </c>
      <c r="L1764" t="s">
        <v>6636</v>
      </c>
      <c r="M1764" t="s">
        <v>8639</v>
      </c>
      <c r="N1764" t="s">
        <v>7001</v>
      </c>
      <c r="O1764" t="s">
        <v>7007</v>
      </c>
      <c r="P1764">
        <v>4424000</v>
      </c>
      <c r="Q1764" t="s">
        <v>6867</v>
      </c>
      <c r="R1764" t="s">
        <v>7109</v>
      </c>
      <c r="S1764" s="12"/>
      <c r="T1764" s="13"/>
      <c r="U1764" t="s">
        <v>7560</v>
      </c>
    </row>
    <row r="1765" spans="1:21" x14ac:dyDescent="0.25">
      <c r="A1765" t="s">
        <v>6983</v>
      </c>
      <c r="B1765" s="12"/>
      <c r="C1765" t="s">
        <v>8637</v>
      </c>
      <c r="D1765" s="11">
        <v>46200</v>
      </c>
      <c r="E1765" t="s">
        <v>8638</v>
      </c>
      <c r="F1765" t="s">
        <v>6617</v>
      </c>
      <c r="G1765" t="s">
        <v>8630</v>
      </c>
      <c r="H1765" t="s">
        <v>964</v>
      </c>
      <c r="I1765" t="s">
        <v>55</v>
      </c>
      <c r="J1765" t="s">
        <v>737</v>
      </c>
      <c r="K1765" t="s">
        <v>6636</v>
      </c>
      <c r="L1765" t="s">
        <v>6636</v>
      </c>
      <c r="M1765" t="s">
        <v>8639</v>
      </c>
      <c r="N1765" t="s">
        <v>7001</v>
      </c>
      <c r="O1765" t="s">
        <v>7007</v>
      </c>
      <c r="P1765">
        <v>2212000</v>
      </c>
      <c r="Q1765" t="s">
        <v>6867</v>
      </c>
      <c r="R1765" t="s">
        <v>7109</v>
      </c>
      <c r="S1765" s="12">
        <v>1</v>
      </c>
      <c r="T1765" s="13">
        <v>13825</v>
      </c>
      <c r="U1765" t="s">
        <v>7560</v>
      </c>
    </row>
    <row r="1766" spans="1:21" x14ac:dyDescent="0.25">
      <c r="A1766" t="s">
        <v>6983</v>
      </c>
      <c r="B1766" s="12"/>
      <c r="C1766" t="s">
        <v>8637</v>
      </c>
      <c r="D1766" s="11">
        <v>46200</v>
      </c>
      <c r="E1766" t="s">
        <v>8638</v>
      </c>
      <c r="F1766" t="s">
        <v>6617</v>
      </c>
      <c r="G1766" t="s">
        <v>8633</v>
      </c>
      <c r="H1766" t="s">
        <v>964</v>
      </c>
      <c r="I1766" t="s">
        <v>55</v>
      </c>
      <c r="J1766" t="s">
        <v>737</v>
      </c>
      <c r="K1766" t="s">
        <v>6636</v>
      </c>
      <c r="L1766" t="s">
        <v>6636</v>
      </c>
      <c r="M1766" t="s">
        <v>8639</v>
      </c>
      <c r="N1766" t="s">
        <v>7001</v>
      </c>
      <c r="O1766" t="s">
        <v>7007</v>
      </c>
      <c r="P1766">
        <v>2212000</v>
      </c>
      <c r="Q1766" t="s">
        <v>6867</v>
      </c>
      <c r="R1766" t="s">
        <v>7109</v>
      </c>
      <c r="S1766" s="12"/>
      <c r="T1766" s="13"/>
      <c r="U1766" t="s">
        <v>7560</v>
      </c>
    </row>
    <row r="1767" spans="1:21" x14ac:dyDescent="0.25">
      <c r="A1767" t="s">
        <v>6614</v>
      </c>
      <c r="B1767" s="12"/>
      <c r="C1767" t="s">
        <v>8640</v>
      </c>
      <c r="D1767" s="11">
        <v>46214</v>
      </c>
      <c r="E1767" t="s">
        <v>8641</v>
      </c>
      <c r="F1767" t="s">
        <v>6617</v>
      </c>
      <c r="G1767" t="s">
        <v>6636</v>
      </c>
      <c r="H1767" t="s">
        <v>964</v>
      </c>
      <c r="I1767" t="s">
        <v>6636</v>
      </c>
      <c r="J1767" t="s">
        <v>6636</v>
      </c>
      <c r="K1767" t="s">
        <v>6636</v>
      </c>
      <c r="L1767" t="s">
        <v>6636</v>
      </c>
      <c r="M1767" t="s">
        <v>8642</v>
      </c>
      <c r="N1767" t="s">
        <v>7001</v>
      </c>
      <c r="O1767" t="s">
        <v>7007</v>
      </c>
      <c r="P1767">
        <v>1100000</v>
      </c>
      <c r="Q1767" t="s">
        <v>6867</v>
      </c>
      <c r="R1767" t="s">
        <v>7109</v>
      </c>
      <c r="S1767" s="12">
        <v>1</v>
      </c>
      <c r="T1767" s="13"/>
      <c r="U1767" t="s">
        <v>6636</v>
      </c>
    </row>
    <row r="1768" spans="1:21" x14ac:dyDescent="0.25">
      <c r="A1768" t="s">
        <v>6983</v>
      </c>
      <c r="B1768" s="12"/>
      <c r="C1768" t="s">
        <v>7149</v>
      </c>
      <c r="D1768" s="11">
        <v>46182</v>
      </c>
      <c r="E1768" t="s">
        <v>7150</v>
      </c>
      <c r="F1768" t="s">
        <v>6413</v>
      </c>
      <c r="G1768" t="s">
        <v>7151</v>
      </c>
      <c r="H1768" t="s">
        <v>1161</v>
      </c>
      <c r="I1768" t="s">
        <v>65</v>
      </c>
      <c r="J1768" t="s">
        <v>219</v>
      </c>
      <c r="K1768" t="s">
        <v>6636</v>
      </c>
      <c r="L1768" t="s">
        <v>6636</v>
      </c>
      <c r="M1768" t="s">
        <v>6636</v>
      </c>
      <c r="N1768" t="s">
        <v>6636</v>
      </c>
      <c r="O1768" t="s">
        <v>6636</v>
      </c>
      <c r="P1768">
        <v>1234000</v>
      </c>
      <c r="Q1768" t="s">
        <v>6636</v>
      </c>
      <c r="R1768" t="s">
        <v>6636</v>
      </c>
      <c r="S1768" s="12">
        <v>1</v>
      </c>
      <c r="T1768" s="13">
        <v>15425</v>
      </c>
      <c r="U1768" t="s">
        <v>7056</v>
      </c>
    </row>
    <row r="1769" spans="1:21" x14ac:dyDescent="0.25">
      <c r="A1769" t="s">
        <v>6983</v>
      </c>
      <c r="B1769" s="12"/>
      <c r="C1769" t="s">
        <v>7163</v>
      </c>
      <c r="D1769" s="11">
        <v>46187</v>
      </c>
      <c r="E1769" t="s">
        <v>7164</v>
      </c>
      <c r="F1769" t="s">
        <v>6413</v>
      </c>
      <c r="G1769" t="s">
        <v>7151</v>
      </c>
      <c r="H1769" t="s">
        <v>1161</v>
      </c>
      <c r="I1769" t="s">
        <v>65</v>
      </c>
      <c r="J1769" t="s">
        <v>219</v>
      </c>
      <c r="K1769" t="s">
        <v>6636</v>
      </c>
      <c r="L1769" t="s">
        <v>6636</v>
      </c>
      <c r="M1769" t="s">
        <v>6636</v>
      </c>
      <c r="N1769" t="s">
        <v>6636</v>
      </c>
      <c r="O1769" t="s">
        <v>6636</v>
      </c>
      <c r="P1769">
        <v>2038000</v>
      </c>
      <c r="Q1769" t="s">
        <v>6778</v>
      </c>
      <c r="R1769" t="s">
        <v>6911</v>
      </c>
      <c r="S1769" s="12">
        <v>1</v>
      </c>
      <c r="T1769" s="13">
        <v>12738</v>
      </c>
      <c r="U1769" t="s">
        <v>7056</v>
      </c>
    </row>
    <row r="1770" spans="1:21" x14ac:dyDescent="0.25">
      <c r="A1770" t="s">
        <v>6614</v>
      </c>
      <c r="B1770" s="12"/>
      <c r="C1770" t="s">
        <v>8643</v>
      </c>
      <c r="D1770" s="11">
        <v>46205</v>
      </c>
      <c r="E1770" t="s">
        <v>8644</v>
      </c>
      <c r="F1770" t="s">
        <v>6413</v>
      </c>
      <c r="G1770" t="s">
        <v>6636</v>
      </c>
      <c r="H1770" t="s">
        <v>1161</v>
      </c>
      <c r="I1770" t="s">
        <v>6636</v>
      </c>
      <c r="J1770" t="s">
        <v>6636</v>
      </c>
      <c r="K1770" t="s">
        <v>6636</v>
      </c>
      <c r="L1770" t="s">
        <v>6636</v>
      </c>
      <c r="M1770" t="s">
        <v>6636</v>
      </c>
      <c r="N1770" t="s">
        <v>6636</v>
      </c>
      <c r="O1770" t="s">
        <v>6636</v>
      </c>
      <c r="P1770">
        <v>1347000</v>
      </c>
      <c r="Q1770" t="s">
        <v>6636</v>
      </c>
      <c r="R1770" t="s">
        <v>6636</v>
      </c>
      <c r="S1770" s="12">
        <v>1</v>
      </c>
      <c r="T1770" s="13"/>
      <c r="U1770" t="s">
        <v>7056</v>
      </c>
    </row>
    <row r="1771" spans="1:21" x14ac:dyDescent="0.25">
      <c r="A1771" t="s">
        <v>6614</v>
      </c>
      <c r="B1771" s="12"/>
      <c r="C1771" t="s">
        <v>8645</v>
      </c>
      <c r="D1771" s="11">
        <v>46208</v>
      </c>
      <c r="E1771" t="s">
        <v>8646</v>
      </c>
      <c r="F1771" t="s">
        <v>6413</v>
      </c>
      <c r="G1771" t="s">
        <v>6636</v>
      </c>
      <c r="H1771" t="s">
        <v>1161</v>
      </c>
      <c r="I1771" t="s">
        <v>6636</v>
      </c>
      <c r="J1771" t="s">
        <v>6636</v>
      </c>
      <c r="K1771" t="s">
        <v>6636</v>
      </c>
      <c r="L1771" t="s">
        <v>6636</v>
      </c>
      <c r="M1771" t="s">
        <v>7154</v>
      </c>
      <c r="N1771" t="s">
        <v>7001</v>
      </c>
      <c r="O1771" t="s">
        <v>7007</v>
      </c>
      <c r="P1771">
        <v>1190000</v>
      </c>
      <c r="Q1771" t="s">
        <v>6867</v>
      </c>
      <c r="R1771" t="s">
        <v>6779</v>
      </c>
      <c r="S1771" s="12">
        <v>1</v>
      </c>
      <c r="T1771" s="13"/>
      <c r="U1771" t="s">
        <v>6636</v>
      </c>
    </row>
    <row r="1772" spans="1:21" x14ac:dyDescent="0.25">
      <c r="A1772" t="s">
        <v>6614</v>
      </c>
      <c r="B1772" s="12"/>
      <c r="C1772" t="s">
        <v>8647</v>
      </c>
      <c r="D1772" s="11">
        <v>46209</v>
      </c>
      <c r="E1772" t="s">
        <v>8648</v>
      </c>
      <c r="F1772" t="s">
        <v>6413</v>
      </c>
      <c r="G1772" t="s">
        <v>6636</v>
      </c>
      <c r="H1772" t="s">
        <v>1161</v>
      </c>
      <c r="I1772" t="s">
        <v>6636</v>
      </c>
      <c r="J1772" t="s">
        <v>6636</v>
      </c>
      <c r="K1772" t="s">
        <v>6636</v>
      </c>
      <c r="L1772" t="s">
        <v>6636</v>
      </c>
      <c r="M1772" t="s">
        <v>6636</v>
      </c>
      <c r="N1772" t="s">
        <v>6636</v>
      </c>
      <c r="O1772" t="s">
        <v>6636</v>
      </c>
      <c r="P1772">
        <v>1367000</v>
      </c>
      <c r="Q1772" t="s">
        <v>6636</v>
      </c>
      <c r="R1772" t="s">
        <v>6636</v>
      </c>
      <c r="S1772" s="12">
        <v>1</v>
      </c>
      <c r="T1772" s="13"/>
      <c r="U1772" t="s">
        <v>7056</v>
      </c>
    </row>
    <row r="1773" spans="1:21" x14ac:dyDescent="0.25">
      <c r="A1773" t="s">
        <v>6614</v>
      </c>
      <c r="B1773" s="12"/>
      <c r="C1773" t="s">
        <v>8649</v>
      </c>
      <c r="D1773" s="11">
        <v>46213</v>
      </c>
      <c r="E1773" t="s">
        <v>8650</v>
      </c>
      <c r="F1773" t="s">
        <v>6413</v>
      </c>
      <c r="G1773" t="s">
        <v>6636</v>
      </c>
      <c r="H1773" t="s">
        <v>1161</v>
      </c>
      <c r="I1773" t="s">
        <v>6636</v>
      </c>
      <c r="J1773" t="s">
        <v>6636</v>
      </c>
      <c r="K1773" t="s">
        <v>6636</v>
      </c>
      <c r="L1773" t="s">
        <v>6636</v>
      </c>
      <c r="M1773" t="s">
        <v>6636</v>
      </c>
      <c r="N1773" t="s">
        <v>6636</v>
      </c>
      <c r="O1773" t="s">
        <v>6636</v>
      </c>
      <c r="P1773">
        <v>1246000</v>
      </c>
      <c r="Q1773" t="s">
        <v>6867</v>
      </c>
      <c r="R1773" t="s">
        <v>7109</v>
      </c>
      <c r="S1773" s="12">
        <v>1</v>
      </c>
      <c r="T1773" s="13"/>
      <c r="U1773" t="s">
        <v>8241</v>
      </c>
    </row>
    <row r="1774" spans="1:21" x14ac:dyDescent="0.25">
      <c r="A1774" t="s">
        <v>6614</v>
      </c>
      <c r="B1774" s="12"/>
      <c r="C1774" t="s">
        <v>8651</v>
      </c>
      <c r="D1774" s="11">
        <v>46201</v>
      </c>
      <c r="E1774" t="s">
        <v>8652</v>
      </c>
      <c r="F1774" t="s">
        <v>6353</v>
      </c>
      <c r="G1774" t="s">
        <v>6636</v>
      </c>
      <c r="H1774" t="s">
        <v>1666</v>
      </c>
      <c r="I1774" t="s">
        <v>6636</v>
      </c>
      <c r="J1774" t="s">
        <v>6636</v>
      </c>
      <c r="K1774" t="s">
        <v>6636</v>
      </c>
      <c r="L1774" t="s">
        <v>6636</v>
      </c>
      <c r="M1774" t="s">
        <v>6636</v>
      </c>
      <c r="N1774" t="s">
        <v>6636</v>
      </c>
      <c r="O1774" t="s">
        <v>6636</v>
      </c>
      <c r="P1774">
        <v>3968000</v>
      </c>
      <c r="Q1774" t="s">
        <v>6867</v>
      </c>
      <c r="R1774" t="s">
        <v>6911</v>
      </c>
      <c r="S1774" s="12">
        <v>1</v>
      </c>
      <c r="T1774" s="13"/>
      <c r="U1774" t="s">
        <v>6636</v>
      </c>
    </row>
    <row r="1775" spans="1:21" x14ac:dyDescent="0.25">
      <c r="A1775" t="s">
        <v>6614</v>
      </c>
      <c r="B1775" s="12"/>
      <c r="C1775" t="s">
        <v>8653</v>
      </c>
      <c r="D1775" s="11">
        <v>46208</v>
      </c>
      <c r="E1775" t="s">
        <v>8654</v>
      </c>
      <c r="F1775" t="s">
        <v>6413</v>
      </c>
      <c r="G1775" t="s">
        <v>6636</v>
      </c>
      <c r="H1775" t="s">
        <v>341</v>
      </c>
      <c r="I1775" t="s">
        <v>6636</v>
      </c>
      <c r="J1775" t="s">
        <v>6636</v>
      </c>
      <c r="K1775" t="s">
        <v>6636</v>
      </c>
      <c r="L1775" t="s">
        <v>6636</v>
      </c>
      <c r="M1775" t="s">
        <v>8655</v>
      </c>
      <c r="N1775" t="s">
        <v>7001</v>
      </c>
      <c r="O1775" t="s">
        <v>7007</v>
      </c>
      <c r="P1775">
        <v>1238000</v>
      </c>
      <c r="Q1775" t="s">
        <v>6867</v>
      </c>
      <c r="R1775" t="s">
        <v>7109</v>
      </c>
      <c r="S1775" s="12">
        <v>1</v>
      </c>
      <c r="T1775" s="13"/>
      <c r="U1775" t="s">
        <v>7056</v>
      </c>
    </row>
    <row r="1776" spans="1:21" x14ac:dyDescent="0.25">
      <c r="A1776" t="s">
        <v>6614</v>
      </c>
      <c r="B1776" s="12"/>
      <c r="C1776" t="s">
        <v>8656</v>
      </c>
      <c r="D1776" s="11">
        <v>46218</v>
      </c>
      <c r="E1776" t="s">
        <v>8657</v>
      </c>
      <c r="F1776" t="s">
        <v>6413</v>
      </c>
      <c r="G1776" t="s">
        <v>6636</v>
      </c>
      <c r="H1776" t="s">
        <v>341</v>
      </c>
      <c r="I1776" t="s">
        <v>6636</v>
      </c>
      <c r="J1776" t="s">
        <v>6636</v>
      </c>
      <c r="K1776" t="s">
        <v>6636</v>
      </c>
      <c r="L1776" t="s">
        <v>6636</v>
      </c>
      <c r="M1776" t="s">
        <v>6636</v>
      </c>
      <c r="N1776" t="s">
        <v>6636</v>
      </c>
      <c r="O1776" t="s">
        <v>6636</v>
      </c>
      <c r="P1776">
        <v>820000</v>
      </c>
      <c r="Q1776" t="s">
        <v>6867</v>
      </c>
      <c r="R1776" t="s">
        <v>6911</v>
      </c>
      <c r="S1776" s="12">
        <v>1</v>
      </c>
      <c r="T1776" s="13"/>
      <c r="U1776" t="s">
        <v>6636</v>
      </c>
    </row>
    <row r="1777" spans="1:21" x14ac:dyDescent="0.25">
      <c r="A1777" t="s">
        <v>6614</v>
      </c>
      <c r="B1777" s="12"/>
      <c r="C1777" t="s">
        <v>8658</v>
      </c>
      <c r="D1777" s="11">
        <v>46195</v>
      </c>
      <c r="E1777" t="s">
        <v>8659</v>
      </c>
      <c r="F1777" t="s">
        <v>6413</v>
      </c>
      <c r="G1777" t="s">
        <v>6636</v>
      </c>
      <c r="H1777" t="s">
        <v>3492</v>
      </c>
      <c r="I1777" t="s">
        <v>6636</v>
      </c>
      <c r="J1777" t="s">
        <v>6636</v>
      </c>
      <c r="K1777" t="s">
        <v>6636</v>
      </c>
      <c r="L1777" t="s">
        <v>6636</v>
      </c>
      <c r="M1777" t="s">
        <v>8660</v>
      </c>
      <c r="N1777" t="s">
        <v>7001</v>
      </c>
      <c r="O1777" t="s">
        <v>7007</v>
      </c>
      <c r="P1777">
        <v>1149000</v>
      </c>
      <c r="Q1777" t="s">
        <v>6867</v>
      </c>
      <c r="R1777" t="s">
        <v>6911</v>
      </c>
      <c r="S1777" s="12">
        <v>1</v>
      </c>
      <c r="T1777" s="13"/>
      <c r="U1777" t="s">
        <v>6636</v>
      </c>
    </row>
    <row r="1778" spans="1:21" x14ac:dyDescent="0.25">
      <c r="A1778" t="s">
        <v>6983</v>
      </c>
      <c r="B1778" s="12"/>
      <c r="C1778" t="s">
        <v>7068</v>
      </c>
      <c r="D1778" s="11">
        <v>46199</v>
      </c>
      <c r="E1778" t="s">
        <v>7069</v>
      </c>
      <c r="F1778" t="s">
        <v>6413</v>
      </c>
      <c r="G1778" t="s">
        <v>7048</v>
      </c>
      <c r="H1778" t="s">
        <v>3492</v>
      </c>
      <c r="I1778" t="s">
        <v>55</v>
      </c>
      <c r="J1778" t="s">
        <v>737</v>
      </c>
      <c r="K1778" t="s">
        <v>6636</v>
      </c>
      <c r="L1778" t="s">
        <v>6636</v>
      </c>
      <c r="M1778" t="s">
        <v>8661</v>
      </c>
      <c r="N1778" t="s">
        <v>7001</v>
      </c>
      <c r="O1778" t="s">
        <v>7002</v>
      </c>
      <c r="P1778">
        <v>1854000</v>
      </c>
      <c r="Q1778" t="s">
        <v>6636</v>
      </c>
      <c r="R1778" t="s">
        <v>6636</v>
      </c>
      <c r="S1778" s="12">
        <v>1</v>
      </c>
      <c r="T1778" s="13">
        <v>15450</v>
      </c>
      <c r="U1778" t="s">
        <v>7056</v>
      </c>
    </row>
    <row r="1779" spans="1:21" x14ac:dyDescent="0.25">
      <c r="A1779" t="s">
        <v>6637</v>
      </c>
      <c r="B1779" s="12">
        <v>42279</v>
      </c>
      <c r="C1779" t="s">
        <v>8662</v>
      </c>
      <c r="D1779" s="11">
        <v>46190.8380092593</v>
      </c>
      <c r="E1779" t="s">
        <v>8663</v>
      </c>
      <c r="F1779" t="s">
        <v>6617</v>
      </c>
      <c r="G1779" t="s">
        <v>8664</v>
      </c>
      <c r="H1779" t="s">
        <v>6465</v>
      </c>
      <c r="I1779" t="s">
        <v>6636</v>
      </c>
      <c r="J1779" t="s">
        <v>6636</v>
      </c>
      <c r="K1779" t="s">
        <v>8665</v>
      </c>
      <c r="L1779" t="s">
        <v>8666</v>
      </c>
      <c r="M1779" t="s">
        <v>8667</v>
      </c>
      <c r="N1779" t="s">
        <v>7469</v>
      </c>
      <c r="O1779" t="s">
        <v>7470</v>
      </c>
      <c r="P1779">
        <v>2935000</v>
      </c>
      <c r="Q1779" t="s">
        <v>6636</v>
      </c>
      <c r="R1779" t="s">
        <v>6636</v>
      </c>
      <c r="S1779" s="12"/>
      <c r="T1779" s="13"/>
      <c r="U1779" t="s">
        <v>6629</v>
      </c>
    </row>
    <row r="1780" spans="1:21" x14ac:dyDescent="0.25">
      <c r="A1780" t="s">
        <v>6637</v>
      </c>
      <c r="B1780" s="12">
        <v>42279</v>
      </c>
      <c r="C1780" t="s">
        <v>8662</v>
      </c>
      <c r="D1780" s="11">
        <v>46190.8380092593</v>
      </c>
      <c r="E1780" t="s">
        <v>8663</v>
      </c>
      <c r="F1780" t="s">
        <v>6617</v>
      </c>
      <c r="G1780" t="s">
        <v>8668</v>
      </c>
      <c r="H1780" t="s">
        <v>6465</v>
      </c>
      <c r="I1780" t="s">
        <v>6636</v>
      </c>
      <c r="J1780" t="s">
        <v>6636</v>
      </c>
      <c r="K1780" t="s">
        <v>8665</v>
      </c>
      <c r="L1780" t="s">
        <v>8666</v>
      </c>
      <c r="M1780" t="s">
        <v>8667</v>
      </c>
      <c r="N1780" t="s">
        <v>7469</v>
      </c>
      <c r="O1780" t="s">
        <v>7470</v>
      </c>
      <c r="P1780">
        <v>2935000</v>
      </c>
      <c r="Q1780" t="s">
        <v>6636</v>
      </c>
      <c r="R1780" t="s">
        <v>6636</v>
      </c>
      <c r="S1780" s="12"/>
      <c r="T1780" s="13"/>
      <c r="U1780" t="s">
        <v>6629</v>
      </c>
    </row>
    <row r="1781" spans="1:21" x14ac:dyDescent="0.25">
      <c r="A1781" t="s">
        <v>6619</v>
      </c>
      <c r="B1781" s="12">
        <v>42279</v>
      </c>
      <c r="C1781" t="s">
        <v>8662</v>
      </c>
      <c r="D1781" s="11">
        <v>46196.415092592601</v>
      </c>
      <c r="E1781" t="s">
        <v>8663</v>
      </c>
      <c r="F1781" t="s">
        <v>6617</v>
      </c>
      <c r="G1781" t="s">
        <v>8664</v>
      </c>
      <c r="H1781" t="s">
        <v>6465</v>
      </c>
      <c r="I1781" t="s">
        <v>6636</v>
      </c>
      <c r="J1781" t="s">
        <v>6636</v>
      </c>
      <c r="K1781" t="s">
        <v>8665</v>
      </c>
      <c r="L1781" t="s">
        <v>8666</v>
      </c>
      <c r="M1781" t="s">
        <v>8667</v>
      </c>
      <c r="N1781" t="s">
        <v>7469</v>
      </c>
      <c r="O1781" t="s">
        <v>7470</v>
      </c>
      <c r="P1781">
        <v>2935000</v>
      </c>
      <c r="Q1781" t="s">
        <v>6636</v>
      </c>
      <c r="R1781" t="s">
        <v>6636</v>
      </c>
      <c r="S1781" s="12"/>
      <c r="T1781" s="13"/>
      <c r="U1781" t="s">
        <v>6629</v>
      </c>
    </row>
    <row r="1782" spans="1:21" x14ac:dyDescent="0.25">
      <c r="A1782" t="s">
        <v>6619</v>
      </c>
      <c r="B1782" s="12">
        <v>42279</v>
      </c>
      <c r="C1782" t="s">
        <v>8662</v>
      </c>
      <c r="D1782" s="11">
        <v>46196.415092592601</v>
      </c>
      <c r="E1782" t="s">
        <v>8663</v>
      </c>
      <c r="F1782" t="s">
        <v>6617</v>
      </c>
      <c r="G1782" t="s">
        <v>8668</v>
      </c>
      <c r="H1782" t="s">
        <v>6465</v>
      </c>
      <c r="I1782" t="s">
        <v>6636</v>
      </c>
      <c r="J1782" t="s">
        <v>6636</v>
      </c>
      <c r="K1782" t="s">
        <v>8665</v>
      </c>
      <c r="L1782" t="s">
        <v>8666</v>
      </c>
      <c r="M1782" t="s">
        <v>8667</v>
      </c>
      <c r="N1782" t="s">
        <v>7469</v>
      </c>
      <c r="O1782" t="s">
        <v>7470</v>
      </c>
      <c r="P1782">
        <v>2935000</v>
      </c>
      <c r="Q1782" t="s">
        <v>6636</v>
      </c>
      <c r="R1782" t="s">
        <v>6636</v>
      </c>
      <c r="S1782" s="12"/>
      <c r="T1782" s="13"/>
      <c r="U1782" t="s">
        <v>6629</v>
      </c>
    </row>
    <row r="1783" spans="1:21" x14ac:dyDescent="0.25">
      <c r="A1783" t="s">
        <v>6619</v>
      </c>
      <c r="B1783" s="12">
        <v>42340</v>
      </c>
      <c r="C1783" t="s">
        <v>8669</v>
      </c>
      <c r="D1783" s="11">
        <v>46196.827881944402</v>
      </c>
      <c r="E1783" t="s">
        <v>8670</v>
      </c>
      <c r="F1783" t="s">
        <v>6617</v>
      </c>
      <c r="G1783" t="s">
        <v>8664</v>
      </c>
      <c r="H1783" t="s">
        <v>6465</v>
      </c>
      <c r="I1783" t="s">
        <v>65</v>
      </c>
      <c r="J1783" t="s">
        <v>57</v>
      </c>
      <c r="K1783" t="s">
        <v>8671</v>
      </c>
      <c r="L1783" t="s">
        <v>8666</v>
      </c>
      <c r="M1783" t="s">
        <v>8672</v>
      </c>
      <c r="N1783" t="s">
        <v>7469</v>
      </c>
      <c r="O1783" t="s">
        <v>7470</v>
      </c>
      <c r="P1783">
        <v>2735000</v>
      </c>
      <c r="Q1783" t="s">
        <v>6636</v>
      </c>
      <c r="R1783" t="s">
        <v>6636</v>
      </c>
      <c r="S1783" s="12"/>
      <c r="T1783" s="13"/>
      <c r="U1783" t="s">
        <v>6636</v>
      </c>
    </row>
    <row r="1784" spans="1:21" x14ac:dyDescent="0.25">
      <c r="A1784" t="s">
        <v>6619</v>
      </c>
      <c r="B1784" s="12">
        <v>42340</v>
      </c>
      <c r="C1784" t="s">
        <v>8669</v>
      </c>
      <c r="D1784" s="11">
        <v>46196.827881944402</v>
      </c>
      <c r="E1784" t="s">
        <v>8670</v>
      </c>
      <c r="F1784" t="s">
        <v>6617</v>
      </c>
      <c r="G1784" t="s">
        <v>8668</v>
      </c>
      <c r="H1784" t="s">
        <v>6465</v>
      </c>
      <c r="I1784" t="s">
        <v>65</v>
      </c>
      <c r="J1784" t="s">
        <v>57</v>
      </c>
      <c r="K1784" t="s">
        <v>8671</v>
      </c>
      <c r="L1784" t="s">
        <v>8666</v>
      </c>
      <c r="M1784" t="s">
        <v>8672</v>
      </c>
      <c r="N1784" t="s">
        <v>7469</v>
      </c>
      <c r="O1784" t="s">
        <v>7470</v>
      </c>
      <c r="P1784">
        <v>2735000</v>
      </c>
      <c r="Q1784" t="s">
        <v>6636</v>
      </c>
      <c r="R1784" t="s">
        <v>6636</v>
      </c>
      <c r="S1784" s="12"/>
      <c r="T1784" s="13"/>
      <c r="U1784" t="s">
        <v>6636</v>
      </c>
    </row>
    <row r="1785" spans="1:21" x14ac:dyDescent="0.25">
      <c r="A1785" t="s">
        <v>6637</v>
      </c>
      <c r="B1785" s="12">
        <v>42767</v>
      </c>
      <c r="C1785" t="s">
        <v>8673</v>
      </c>
      <c r="D1785" s="11">
        <v>46202.9046296296</v>
      </c>
      <c r="E1785" t="s">
        <v>8674</v>
      </c>
      <c r="F1785" t="s">
        <v>6617</v>
      </c>
      <c r="G1785" t="s">
        <v>8664</v>
      </c>
      <c r="H1785" t="s">
        <v>6465</v>
      </c>
      <c r="I1785" t="s">
        <v>55</v>
      </c>
      <c r="J1785" t="s">
        <v>732</v>
      </c>
      <c r="K1785" t="s">
        <v>8675</v>
      </c>
      <c r="L1785" t="s">
        <v>8666</v>
      </c>
      <c r="M1785" t="s">
        <v>8676</v>
      </c>
      <c r="N1785" t="s">
        <v>7469</v>
      </c>
      <c r="O1785" t="s">
        <v>7470</v>
      </c>
      <c r="P1785">
        <v>2940000</v>
      </c>
      <c r="Q1785" t="s">
        <v>6893</v>
      </c>
      <c r="R1785" t="s">
        <v>6779</v>
      </c>
      <c r="S1785" s="12"/>
      <c r="T1785" s="13"/>
      <c r="U1785" t="s">
        <v>7418</v>
      </c>
    </row>
    <row r="1786" spans="1:21" x14ac:dyDescent="0.25">
      <c r="A1786" t="s">
        <v>6637</v>
      </c>
      <c r="B1786" s="12">
        <v>42767</v>
      </c>
      <c r="C1786" t="s">
        <v>8673</v>
      </c>
      <c r="D1786" s="11">
        <v>46202.9046296296</v>
      </c>
      <c r="E1786" t="s">
        <v>8674</v>
      </c>
      <c r="F1786" t="s">
        <v>6617</v>
      </c>
      <c r="G1786" t="s">
        <v>8668</v>
      </c>
      <c r="H1786" t="s">
        <v>6465</v>
      </c>
      <c r="I1786" t="s">
        <v>55</v>
      </c>
      <c r="J1786" t="s">
        <v>732</v>
      </c>
      <c r="K1786" t="s">
        <v>8675</v>
      </c>
      <c r="L1786" t="s">
        <v>8666</v>
      </c>
      <c r="M1786" t="s">
        <v>8676</v>
      </c>
      <c r="N1786" t="s">
        <v>7469</v>
      </c>
      <c r="O1786" t="s">
        <v>7470</v>
      </c>
      <c r="P1786">
        <v>2940000</v>
      </c>
      <c r="Q1786" t="s">
        <v>6893</v>
      </c>
      <c r="R1786" t="s">
        <v>6779</v>
      </c>
      <c r="S1786" s="12"/>
      <c r="T1786" s="13"/>
      <c r="U1786" t="s">
        <v>7418</v>
      </c>
    </row>
    <row r="1787" spans="1:21" x14ac:dyDescent="0.25">
      <c r="A1787" t="s">
        <v>6619</v>
      </c>
      <c r="B1787" s="12">
        <v>42767</v>
      </c>
      <c r="C1787" t="s">
        <v>8673</v>
      </c>
      <c r="D1787" s="11">
        <v>46206.421284722201</v>
      </c>
      <c r="E1787" t="s">
        <v>8674</v>
      </c>
      <c r="F1787" t="s">
        <v>6617</v>
      </c>
      <c r="G1787" t="s">
        <v>8664</v>
      </c>
      <c r="H1787" t="s">
        <v>6465</v>
      </c>
      <c r="I1787" t="s">
        <v>55</v>
      </c>
      <c r="J1787" t="s">
        <v>732</v>
      </c>
      <c r="K1787" t="s">
        <v>8675</v>
      </c>
      <c r="L1787" t="s">
        <v>8666</v>
      </c>
      <c r="M1787" t="s">
        <v>8676</v>
      </c>
      <c r="N1787" t="s">
        <v>7469</v>
      </c>
      <c r="O1787" t="s">
        <v>7470</v>
      </c>
      <c r="P1787">
        <v>2940000</v>
      </c>
      <c r="Q1787" t="s">
        <v>6893</v>
      </c>
      <c r="R1787" t="s">
        <v>6779</v>
      </c>
      <c r="S1787" s="12"/>
      <c r="T1787" s="13"/>
      <c r="U1787" t="s">
        <v>7418</v>
      </c>
    </row>
    <row r="1788" spans="1:21" x14ac:dyDescent="0.25">
      <c r="A1788" t="s">
        <v>6619</v>
      </c>
      <c r="B1788" s="12">
        <v>42767</v>
      </c>
      <c r="C1788" t="s">
        <v>8673</v>
      </c>
      <c r="D1788" s="11">
        <v>46206.421284722201</v>
      </c>
      <c r="E1788" t="s">
        <v>8674</v>
      </c>
      <c r="F1788" t="s">
        <v>6617</v>
      </c>
      <c r="G1788" t="s">
        <v>8668</v>
      </c>
      <c r="H1788" t="s">
        <v>6465</v>
      </c>
      <c r="I1788" t="s">
        <v>55</v>
      </c>
      <c r="J1788" t="s">
        <v>732</v>
      </c>
      <c r="K1788" t="s">
        <v>8675</v>
      </c>
      <c r="L1788" t="s">
        <v>8666</v>
      </c>
      <c r="M1788" t="s">
        <v>8676</v>
      </c>
      <c r="N1788" t="s">
        <v>7469</v>
      </c>
      <c r="O1788" t="s">
        <v>7470</v>
      </c>
      <c r="P1788">
        <v>2940000</v>
      </c>
      <c r="Q1788" t="s">
        <v>6893</v>
      </c>
      <c r="R1788" t="s">
        <v>6779</v>
      </c>
      <c r="S1788" s="12"/>
      <c r="T1788" s="13"/>
      <c r="U1788" t="s">
        <v>7418</v>
      </c>
    </row>
    <row r="1789" spans="1:21" x14ac:dyDescent="0.25">
      <c r="A1789" t="s">
        <v>6614</v>
      </c>
      <c r="B1789" s="12"/>
      <c r="C1789" t="s">
        <v>8677</v>
      </c>
      <c r="D1789" s="11">
        <v>46209</v>
      </c>
      <c r="E1789" t="s">
        <v>8678</v>
      </c>
      <c r="F1789" t="s">
        <v>6617</v>
      </c>
      <c r="G1789" t="s">
        <v>6636</v>
      </c>
      <c r="H1789" t="s">
        <v>999</v>
      </c>
      <c r="I1789" t="s">
        <v>6636</v>
      </c>
      <c r="J1789" t="s">
        <v>6636</v>
      </c>
      <c r="K1789" t="s">
        <v>6636</v>
      </c>
      <c r="L1789" t="s">
        <v>6636</v>
      </c>
      <c r="M1789" t="s">
        <v>6636</v>
      </c>
      <c r="N1789" t="s">
        <v>6636</v>
      </c>
      <c r="O1789" t="s">
        <v>6636</v>
      </c>
      <c r="P1789">
        <v>2340000</v>
      </c>
      <c r="Q1789" t="s">
        <v>6636</v>
      </c>
      <c r="R1789" t="s">
        <v>6636</v>
      </c>
      <c r="S1789" s="12">
        <v>1</v>
      </c>
      <c r="T1789" s="13"/>
      <c r="U1789" t="s">
        <v>6636</v>
      </c>
    </row>
    <row r="1790" spans="1:21" x14ac:dyDescent="0.25">
      <c r="A1790" t="s">
        <v>6614</v>
      </c>
      <c r="B1790" s="12"/>
      <c r="C1790" t="s">
        <v>8679</v>
      </c>
      <c r="D1790" s="11">
        <v>46210</v>
      </c>
      <c r="E1790" t="s">
        <v>8680</v>
      </c>
      <c r="F1790" t="s">
        <v>6617</v>
      </c>
      <c r="G1790" t="s">
        <v>6636</v>
      </c>
      <c r="H1790" t="s">
        <v>999</v>
      </c>
      <c r="I1790" t="s">
        <v>6636</v>
      </c>
      <c r="J1790" t="s">
        <v>6636</v>
      </c>
      <c r="K1790" t="s">
        <v>6636</v>
      </c>
      <c r="L1790" t="s">
        <v>6636</v>
      </c>
      <c r="M1790" t="s">
        <v>8681</v>
      </c>
      <c r="N1790" t="s">
        <v>6761</v>
      </c>
      <c r="O1790" t="s">
        <v>6771</v>
      </c>
      <c r="P1790">
        <v>2314000</v>
      </c>
      <c r="Q1790" t="s">
        <v>6636</v>
      </c>
      <c r="R1790" t="s">
        <v>6636</v>
      </c>
      <c r="S1790" s="12">
        <v>1</v>
      </c>
      <c r="T1790" s="13"/>
      <c r="U1790" t="s">
        <v>6636</v>
      </c>
    </row>
    <row r="1791" spans="1:21" x14ac:dyDescent="0.25">
      <c r="A1791" t="s">
        <v>6614</v>
      </c>
      <c r="B1791" s="12"/>
      <c r="C1791" t="s">
        <v>8682</v>
      </c>
      <c r="D1791" s="11">
        <v>46185</v>
      </c>
      <c r="E1791" t="s">
        <v>8683</v>
      </c>
      <c r="F1791" t="s">
        <v>6415</v>
      </c>
      <c r="G1791" t="s">
        <v>6636</v>
      </c>
      <c r="H1791" t="s">
        <v>2059</v>
      </c>
      <c r="I1791" t="s">
        <v>6636</v>
      </c>
      <c r="J1791" t="s">
        <v>6636</v>
      </c>
      <c r="K1791" t="s">
        <v>6636</v>
      </c>
      <c r="L1791" t="s">
        <v>6636</v>
      </c>
      <c r="M1791" t="s">
        <v>8684</v>
      </c>
      <c r="N1791" t="s">
        <v>7001</v>
      </c>
      <c r="O1791" t="s">
        <v>7171</v>
      </c>
      <c r="P1791">
        <v>1185000</v>
      </c>
      <c r="Q1791" t="s">
        <v>6867</v>
      </c>
      <c r="R1791" t="s">
        <v>7109</v>
      </c>
      <c r="S1791" s="12">
        <v>1</v>
      </c>
      <c r="T1791" s="13"/>
      <c r="U1791" t="s">
        <v>6636</v>
      </c>
    </row>
    <row r="1792" spans="1:21" x14ac:dyDescent="0.25">
      <c r="A1792" t="s">
        <v>6614</v>
      </c>
      <c r="B1792" s="12"/>
      <c r="C1792" t="s">
        <v>8685</v>
      </c>
      <c r="D1792" s="11">
        <v>46212</v>
      </c>
      <c r="E1792" t="s">
        <v>8686</v>
      </c>
      <c r="F1792" t="s">
        <v>6415</v>
      </c>
      <c r="G1792" t="s">
        <v>6636</v>
      </c>
      <c r="H1792" t="s">
        <v>2059</v>
      </c>
      <c r="I1792" t="s">
        <v>6636</v>
      </c>
      <c r="J1792" t="s">
        <v>6636</v>
      </c>
      <c r="K1792" t="s">
        <v>6636</v>
      </c>
      <c r="L1792" t="s">
        <v>6636</v>
      </c>
      <c r="M1792" t="s">
        <v>8687</v>
      </c>
      <c r="N1792" t="s">
        <v>6761</v>
      </c>
      <c r="O1792" t="s">
        <v>6771</v>
      </c>
      <c r="P1792">
        <v>2244000</v>
      </c>
      <c r="Q1792" t="s">
        <v>6636</v>
      </c>
      <c r="R1792" t="s">
        <v>6636</v>
      </c>
      <c r="S1792" s="12">
        <v>1</v>
      </c>
      <c r="T1792" s="13"/>
      <c r="U1792" t="s">
        <v>6636</v>
      </c>
    </row>
    <row r="1793" spans="1:21" x14ac:dyDescent="0.25">
      <c r="A1793" t="s">
        <v>6619</v>
      </c>
      <c r="B1793" s="12">
        <v>41069</v>
      </c>
      <c r="C1793" t="s">
        <v>8688</v>
      </c>
      <c r="D1793" s="11">
        <v>46174.780763888899</v>
      </c>
      <c r="E1793" t="s">
        <v>8689</v>
      </c>
      <c r="F1793" t="s">
        <v>6415</v>
      </c>
      <c r="G1793" t="s">
        <v>8690</v>
      </c>
      <c r="H1793" t="s">
        <v>6427</v>
      </c>
      <c r="I1793" t="s">
        <v>55</v>
      </c>
      <c r="J1793" t="s">
        <v>6803</v>
      </c>
      <c r="K1793" t="s">
        <v>8691</v>
      </c>
      <c r="L1793" t="s">
        <v>8692</v>
      </c>
      <c r="M1793" t="s">
        <v>8693</v>
      </c>
      <c r="N1793" t="s">
        <v>7001</v>
      </c>
      <c r="O1793" t="s">
        <v>7171</v>
      </c>
      <c r="P1793">
        <v>1277000</v>
      </c>
      <c r="Q1793" t="s">
        <v>6636</v>
      </c>
      <c r="R1793" t="s">
        <v>6636</v>
      </c>
      <c r="S1793" s="12"/>
      <c r="T1793" s="13"/>
      <c r="U1793" t="s">
        <v>8694</v>
      </c>
    </row>
    <row r="1794" spans="1:21" x14ac:dyDescent="0.25">
      <c r="A1794" t="s">
        <v>6619</v>
      </c>
      <c r="B1794" s="12">
        <v>41069</v>
      </c>
      <c r="C1794" t="s">
        <v>8688</v>
      </c>
      <c r="D1794" s="11">
        <v>46174.780763888899</v>
      </c>
      <c r="E1794" t="s">
        <v>8689</v>
      </c>
      <c r="F1794" t="s">
        <v>6415</v>
      </c>
      <c r="G1794" t="s">
        <v>8695</v>
      </c>
      <c r="H1794" t="s">
        <v>6427</v>
      </c>
      <c r="I1794" t="s">
        <v>55</v>
      </c>
      <c r="J1794" t="s">
        <v>6803</v>
      </c>
      <c r="K1794" t="s">
        <v>8691</v>
      </c>
      <c r="L1794" t="s">
        <v>8692</v>
      </c>
      <c r="M1794" t="s">
        <v>8693</v>
      </c>
      <c r="N1794" t="s">
        <v>7001</v>
      </c>
      <c r="O1794" t="s">
        <v>7171</v>
      </c>
      <c r="P1794">
        <v>1277000</v>
      </c>
      <c r="Q1794" t="s">
        <v>6636</v>
      </c>
      <c r="R1794" t="s">
        <v>6636</v>
      </c>
      <c r="S1794" s="12"/>
      <c r="T1794" s="13"/>
      <c r="U1794" t="s">
        <v>8694</v>
      </c>
    </row>
    <row r="1795" spans="1:21" x14ac:dyDescent="0.25">
      <c r="A1795" t="s">
        <v>6637</v>
      </c>
      <c r="B1795" s="12">
        <v>41125</v>
      </c>
      <c r="C1795" t="s">
        <v>8696</v>
      </c>
      <c r="D1795" s="11">
        <v>46175.964004629597</v>
      </c>
      <c r="E1795" t="s">
        <v>8697</v>
      </c>
      <c r="F1795" t="s">
        <v>6415</v>
      </c>
      <c r="G1795" t="s">
        <v>8698</v>
      </c>
      <c r="H1795" t="s">
        <v>6427</v>
      </c>
      <c r="I1795" t="s">
        <v>65</v>
      </c>
      <c r="J1795" t="s">
        <v>636</v>
      </c>
      <c r="K1795" t="s">
        <v>8699</v>
      </c>
      <c r="L1795" t="s">
        <v>8700</v>
      </c>
      <c r="M1795" t="s">
        <v>8701</v>
      </c>
      <c r="N1795" t="s">
        <v>7366</v>
      </c>
      <c r="O1795" t="s">
        <v>7650</v>
      </c>
      <c r="P1795">
        <v>3575000</v>
      </c>
      <c r="Q1795" t="s">
        <v>6636</v>
      </c>
      <c r="R1795" t="s">
        <v>6636</v>
      </c>
      <c r="S1795" s="12"/>
      <c r="T1795" s="13"/>
      <c r="U1795" t="s">
        <v>6636</v>
      </c>
    </row>
    <row r="1796" spans="1:21" x14ac:dyDescent="0.25">
      <c r="A1796" t="s">
        <v>6637</v>
      </c>
      <c r="B1796" s="12">
        <v>41125</v>
      </c>
      <c r="C1796" t="s">
        <v>8696</v>
      </c>
      <c r="D1796" s="11">
        <v>46175.964004629597</v>
      </c>
      <c r="E1796" t="s">
        <v>8697</v>
      </c>
      <c r="F1796" t="s">
        <v>6415</v>
      </c>
      <c r="G1796" t="s">
        <v>8702</v>
      </c>
      <c r="H1796" t="s">
        <v>6427</v>
      </c>
      <c r="I1796" t="s">
        <v>65</v>
      </c>
      <c r="J1796" t="s">
        <v>636</v>
      </c>
      <c r="K1796" t="s">
        <v>8699</v>
      </c>
      <c r="L1796" t="s">
        <v>8700</v>
      </c>
      <c r="M1796" t="s">
        <v>8701</v>
      </c>
      <c r="N1796" t="s">
        <v>7366</v>
      </c>
      <c r="O1796" t="s">
        <v>7650</v>
      </c>
      <c r="P1796">
        <v>3575000</v>
      </c>
      <c r="Q1796" t="s">
        <v>6636</v>
      </c>
      <c r="R1796" t="s">
        <v>6636</v>
      </c>
      <c r="S1796" s="12"/>
      <c r="T1796" s="13"/>
      <c r="U1796" t="s">
        <v>6636</v>
      </c>
    </row>
    <row r="1797" spans="1:21" x14ac:dyDescent="0.25">
      <c r="A1797" t="s">
        <v>6637</v>
      </c>
      <c r="B1797" s="12">
        <v>41125</v>
      </c>
      <c r="C1797" t="s">
        <v>8696</v>
      </c>
      <c r="D1797" s="11">
        <v>46175.964004629597</v>
      </c>
      <c r="E1797" t="s">
        <v>8697</v>
      </c>
      <c r="F1797" t="s">
        <v>6415</v>
      </c>
      <c r="G1797" t="s">
        <v>8703</v>
      </c>
      <c r="H1797" t="s">
        <v>6427</v>
      </c>
      <c r="I1797" t="s">
        <v>65</v>
      </c>
      <c r="J1797" t="s">
        <v>636</v>
      </c>
      <c r="K1797" t="s">
        <v>8699</v>
      </c>
      <c r="L1797" t="s">
        <v>8700</v>
      </c>
      <c r="M1797" t="s">
        <v>8701</v>
      </c>
      <c r="N1797" t="s">
        <v>7366</v>
      </c>
      <c r="O1797" t="s">
        <v>7650</v>
      </c>
      <c r="P1797">
        <v>3575000</v>
      </c>
      <c r="Q1797" t="s">
        <v>6636</v>
      </c>
      <c r="R1797" t="s">
        <v>6636</v>
      </c>
      <c r="S1797" s="12"/>
      <c r="T1797" s="13"/>
      <c r="U1797" t="s">
        <v>6636</v>
      </c>
    </row>
    <row r="1798" spans="1:21" x14ac:dyDescent="0.25">
      <c r="A1798" t="s">
        <v>6619</v>
      </c>
      <c r="B1798" s="12">
        <v>41125</v>
      </c>
      <c r="C1798" t="s">
        <v>8696</v>
      </c>
      <c r="D1798" s="11">
        <v>46176.418506944399</v>
      </c>
      <c r="E1798" t="s">
        <v>8697</v>
      </c>
      <c r="F1798" t="s">
        <v>6415</v>
      </c>
      <c r="G1798" t="s">
        <v>8698</v>
      </c>
      <c r="H1798" t="s">
        <v>6427</v>
      </c>
      <c r="I1798" t="s">
        <v>65</v>
      </c>
      <c r="J1798" t="s">
        <v>636</v>
      </c>
      <c r="K1798" t="s">
        <v>8699</v>
      </c>
      <c r="L1798" t="s">
        <v>8700</v>
      </c>
      <c r="M1798" t="s">
        <v>8701</v>
      </c>
      <c r="N1798" t="s">
        <v>7366</v>
      </c>
      <c r="O1798" t="s">
        <v>7650</v>
      </c>
      <c r="P1798">
        <v>3575000</v>
      </c>
      <c r="Q1798" t="s">
        <v>6636</v>
      </c>
      <c r="R1798" t="s">
        <v>6636</v>
      </c>
      <c r="S1798" s="12"/>
      <c r="T1798" s="13"/>
      <c r="U1798" t="s">
        <v>6636</v>
      </c>
    </row>
    <row r="1799" spans="1:21" x14ac:dyDescent="0.25">
      <c r="A1799" t="s">
        <v>6619</v>
      </c>
      <c r="B1799" s="12">
        <v>41125</v>
      </c>
      <c r="C1799" t="s">
        <v>8696</v>
      </c>
      <c r="D1799" s="11">
        <v>46176.418506944399</v>
      </c>
      <c r="E1799" t="s">
        <v>8697</v>
      </c>
      <c r="F1799" t="s">
        <v>6415</v>
      </c>
      <c r="G1799" t="s">
        <v>8702</v>
      </c>
      <c r="H1799" t="s">
        <v>6427</v>
      </c>
      <c r="I1799" t="s">
        <v>65</v>
      </c>
      <c r="J1799" t="s">
        <v>636</v>
      </c>
      <c r="K1799" t="s">
        <v>8699</v>
      </c>
      <c r="L1799" t="s">
        <v>8700</v>
      </c>
      <c r="M1799" t="s">
        <v>8701</v>
      </c>
      <c r="N1799" t="s">
        <v>7366</v>
      </c>
      <c r="O1799" t="s">
        <v>7650</v>
      </c>
      <c r="P1799">
        <v>3575000</v>
      </c>
      <c r="Q1799" t="s">
        <v>6636</v>
      </c>
      <c r="R1799" t="s">
        <v>6636</v>
      </c>
      <c r="S1799" s="12"/>
      <c r="T1799" s="13"/>
      <c r="U1799" t="s">
        <v>6636</v>
      </c>
    </row>
    <row r="1800" spans="1:21" x14ac:dyDescent="0.25">
      <c r="A1800" t="s">
        <v>6619</v>
      </c>
      <c r="B1800" s="12">
        <v>41125</v>
      </c>
      <c r="C1800" t="s">
        <v>8696</v>
      </c>
      <c r="D1800" s="11">
        <v>46176.418506944399</v>
      </c>
      <c r="E1800" t="s">
        <v>8697</v>
      </c>
      <c r="F1800" t="s">
        <v>6415</v>
      </c>
      <c r="G1800" t="s">
        <v>8703</v>
      </c>
      <c r="H1800" t="s">
        <v>6427</v>
      </c>
      <c r="I1800" t="s">
        <v>65</v>
      </c>
      <c r="J1800" t="s">
        <v>636</v>
      </c>
      <c r="K1800" t="s">
        <v>8699</v>
      </c>
      <c r="L1800" t="s">
        <v>8700</v>
      </c>
      <c r="M1800" t="s">
        <v>8701</v>
      </c>
      <c r="N1800" t="s">
        <v>7366</v>
      </c>
      <c r="O1800" t="s">
        <v>7650</v>
      </c>
      <c r="P1800">
        <v>3575000</v>
      </c>
      <c r="Q1800" t="s">
        <v>6636</v>
      </c>
      <c r="R1800" t="s">
        <v>6636</v>
      </c>
      <c r="S1800" s="12"/>
      <c r="T1800" s="13"/>
      <c r="U1800" t="s">
        <v>6636</v>
      </c>
    </row>
    <row r="1801" spans="1:21" x14ac:dyDescent="0.25">
      <c r="A1801" t="s">
        <v>6619</v>
      </c>
      <c r="B1801" s="12">
        <v>41129</v>
      </c>
      <c r="C1801" t="s">
        <v>8704</v>
      </c>
      <c r="D1801" s="11">
        <v>46176.465706018498</v>
      </c>
      <c r="E1801" t="s">
        <v>8705</v>
      </c>
      <c r="F1801" t="s">
        <v>6415</v>
      </c>
      <c r="G1801" t="s">
        <v>8690</v>
      </c>
      <c r="H1801" t="s">
        <v>6427</v>
      </c>
      <c r="I1801" t="s">
        <v>55</v>
      </c>
      <c r="J1801" t="s">
        <v>643</v>
      </c>
      <c r="K1801" t="s">
        <v>8706</v>
      </c>
      <c r="L1801" t="s">
        <v>8692</v>
      </c>
      <c r="M1801" t="s">
        <v>8707</v>
      </c>
      <c r="N1801" t="s">
        <v>7001</v>
      </c>
      <c r="O1801" t="s">
        <v>7007</v>
      </c>
      <c r="P1801">
        <v>850000</v>
      </c>
      <c r="Q1801" t="s">
        <v>6636</v>
      </c>
      <c r="R1801" t="s">
        <v>6636</v>
      </c>
      <c r="S1801" s="12"/>
      <c r="T1801" s="13"/>
      <c r="U1801" t="s">
        <v>7460</v>
      </c>
    </row>
    <row r="1802" spans="1:21" x14ac:dyDescent="0.25">
      <c r="A1802" t="s">
        <v>6619</v>
      </c>
      <c r="B1802" s="12">
        <v>41129</v>
      </c>
      <c r="C1802" t="s">
        <v>8704</v>
      </c>
      <c r="D1802" s="11">
        <v>46176.465706018498</v>
      </c>
      <c r="E1802" t="s">
        <v>8705</v>
      </c>
      <c r="F1802" t="s">
        <v>6415</v>
      </c>
      <c r="G1802" t="s">
        <v>8695</v>
      </c>
      <c r="H1802" t="s">
        <v>6427</v>
      </c>
      <c r="I1802" t="s">
        <v>55</v>
      </c>
      <c r="J1802" t="s">
        <v>643</v>
      </c>
      <c r="K1802" t="s">
        <v>8706</v>
      </c>
      <c r="L1802" t="s">
        <v>8692</v>
      </c>
      <c r="M1802" t="s">
        <v>8707</v>
      </c>
      <c r="N1802" t="s">
        <v>7001</v>
      </c>
      <c r="O1802" t="s">
        <v>7007</v>
      </c>
      <c r="P1802">
        <v>850000</v>
      </c>
      <c r="Q1802" t="s">
        <v>6636</v>
      </c>
      <c r="R1802" t="s">
        <v>6636</v>
      </c>
      <c r="S1802" s="12"/>
      <c r="T1802" s="13"/>
      <c r="U1802" t="s">
        <v>7460</v>
      </c>
    </row>
    <row r="1803" spans="1:21" x14ac:dyDescent="0.25">
      <c r="A1803" t="s">
        <v>6637</v>
      </c>
      <c r="B1803" s="12">
        <v>41199</v>
      </c>
      <c r="C1803" t="s">
        <v>8708</v>
      </c>
      <c r="D1803" s="11">
        <v>46177.411805555603</v>
      </c>
      <c r="E1803" t="s">
        <v>8709</v>
      </c>
      <c r="F1803" t="s">
        <v>6415</v>
      </c>
      <c r="G1803" t="s">
        <v>8690</v>
      </c>
      <c r="H1803" t="s">
        <v>6427</v>
      </c>
      <c r="I1803" t="s">
        <v>6636</v>
      </c>
      <c r="J1803" t="s">
        <v>6636</v>
      </c>
      <c r="K1803" t="s">
        <v>8710</v>
      </c>
      <c r="L1803" t="s">
        <v>8692</v>
      </c>
      <c r="M1803" t="s">
        <v>8711</v>
      </c>
      <c r="N1803" t="s">
        <v>7001</v>
      </c>
      <c r="O1803" t="s">
        <v>7171</v>
      </c>
      <c r="P1803">
        <v>1100000</v>
      </c>
      <c r="Q1803" t="s">
        <v>6636</v>
      </c>
      <c r="R1803" t="s">
        <v>6636</v>
      </c>
      <c r="S1803" s="12"/>
      <c r="T1803" s="13"/>
      <c r="U1803" t="s">
        <v>6650</v>
      </c>
    </row>
    <row r="1804" spans="1:21" x14ac:dyDescent="0.25">
      <c r="A1804" t="s">
        <v>6637</v>
      </c>
      <c r="B1804" s="12">
        <v>41199</v>
      </c>
      <c r="C1804" t="s">
        <v>8708</v>
      </c>
      <c r="D1804" s="11">
        <v>46177.411805555603</v>
      </c>
      <c r="E1804" t="s">
        <v>8709</v>
      </c>
      <c r="F1804" t="s">
        <v>6415</v>
      </c>
      <c r="G1804" t="s">
        <v>8695</v>
      </c>
      <c r="H1804" t="s">
        <v>6427</v>
      </c>
      <c r="I1804" t="s">
        <v>6636</v>
      </c>
      <c r="J1804" t="s">
        <v>6636</v>
      </c>
      <c r="K1804" t="s">
        <v>8710</v>
      </c>
      <c r="L1804" t="s">
        <v>8692</v>
      </c>
      <c r="M1804" t="s">
        <v>8711</v>
      </c>
      <c r="N1804" t="s">
        <v>7001</v>
      </c>
      <c r="O1804" t="s">
        <v>7171</v>
      </c>
      <c r="P1804">
        <v>1100000</v>
      </c>
      <c r="Q1804" t="s">
        <v>6636</v>
      </c>
      <c r="R1804" t="s">
        <v>6636</v>
      </c>
      <c r="S1804" s="12"/>
      <c r="T1804" s="13"/>
      <c r="U1804" t="s">
        <v>6650</v>
      </c>
    </row>
    <row r="1805" spans="1:21" x14ac:dyDescent="0.25">
      <c r="A1805" t="s">
        <v>6619</v>
      </c>
      <c r="B1805" s="12">
        <v>41199</v>
      </c>
      <c r="C1805" t="s">
        <v>8708</v>
      </c>
      <c r="D1805" s="11">
        <v>46177.520844907398</v>
      </c>
      <c r="E1805" t="s">
        <v>8709</v>
      </c>
      <c r="F1805" t="s">
        <v>6415</v>
      </c>
      <c r="G1805" t="s">
        <v>8690</v>
      </c>
      <c r="H1805" t="s">
        <v>6427</v>
      </c>
      <c r="I1805" t="s">
        <v>6636</v>
      </c>
      <c r="J1805" t="s">
        <v>6636</v>
      </c>
      <c r="K1805" t="s">
        <v>8710</v>
      </c>
      <c r="L1805" t="s">
        <v>8692</v>
      </c>
      <c r="M1805" t="s">
        <v>8711</v>
      </c>
      <c r="N1805" t="s">
        <v>7001</v>
      </c>
      <c r="O1805" t="s">
        <v>7171</v>
      </c>
      <c r="P1805">
        <v>1100000</v>
      </c>
      <c r="Q1805" t="s">
        <v>6636</v>
      </c>
      <c r="R1805" t="s">
        <v>6636</v>
      </c>
      <c r="S1805" s="12"/>
      <c r="T1805" s="13"/>
      <c r="U1805" t="s">
        <v>6650</v>
      </c>
    </row>
    <row r="1806" spans="1:21" x14ac:dyDescent="0.25">
      <c r="A1806" t="s">
        <v>6619</v>
      </c>
      <c r="B1806" s="12">
        <v>41199</v>
      </c>
      <c r="C1806" t="s">
        <v>8708</v>
      </c>
      <c r="D1806" s="11">
        <v>46177.520844907398</v>
      </c>
      <c r="E1806" t="s">
        <v>8709</v>
      </c>
      <c r="F1806" t="s">
        <v>6415</v>
      </c>
      <c r="G1806" t="s">
        <v>8695</v>
      </c>
      <c r="H1806" t="s">
        <v>6427</v>
      </c>
      <c r="I1806" t="s">
        <v>6636</v>
      </c>
      <c r="J1806" t="s">
        <v>6636</v>
      </c>
      <c r="K1806" t="s">
        <v>8710</v>
      </c>
      <c r="L1806" t="s">
        <v>8692</v>
      </c>
      <c r="M1806" t="s">
        <v>8711</v>
      </c>
      <c r="N1806" t="s">
        <v>7001</v>
      </c>
      <c r="O1806" t="s">
        <v>7171</v>
      </c>
      <c r="P1806">
        <v>1100000</v>
      </c>
      <c r="Q1806" t="s">
        <v>6636</v>
      </c>
      <c r="R1806" t="s">
        <v>6636</v>
      </c>
      <c r="S1806" s="12"/>
      <c r="T1806" s="13"/>
      <c r="U1806" t="s">
        <v>6650</v>
      </c>
    </row>
    <row r="1807" spans="1:21" x14ac:dyDescent="0.25">
      <c r="A1807" t="s">
        <v>6637</v>
      </c>
      <c r="B1807" s="12">
        <v>41521</v>
      </c>
      <c r="C1807" t="s">
        <v>8712</v>
      </c>
      <c r="D1807" s="11">
        <v>46182.858483796299</v>
      </c>
      <c r="E1807" t="s">
        <v>8713</v>
      </c>
      <c r="F1807" t="s">
        <v>6415</v>
      </c>
      <c r="G1807" t="s">
        <v>8690</v>
      </c>
      <c r="H1807" t="s">
        <v>6427</v>
      </c>
      <c r="I1807" t="s">
        <v>65</v>
      </c>
      <c r="J1807" t="s">
        <v>636</v>
      </c>
      <c r="K1807" t="s">
        <v>8714</v>
      </c>
      <c r="L1807" t="s">
        <v>8692</v>
      </c>
      <c r="M1807" t="s">
        <v>8715</v>
      </c>
      <c r="N1807" t="s">
        <v>7001</v>
      </c>
      <c r="O1807" t="s">
        <v>7007</v>
      </c>
      <c r="P1807">
        <v>1345000</v>
      </c>
      <c r="Q1807" t="s">
        <v>6636</v>
      </c>
      <c r="R1807" t="s">
        <v>6636</v>
      </c>
      <c r="S1807" s="12"/>
      <c r="T1807" s="13"/>
      <c r="U1807" t="s">
        <v>6650</v>
      </c>
    </row>
    <row r="1808" spans="1:21" x14ac:dyDescent="0.25">
      <c r="A1808" t="s">
        <v>6637</v>
      </c>
      <c r="B1808" s="12">
        <v>41521</v>
      </c>
      <c r="C1808" t="s">
        <v>8712</v>
      </c>
      <c r="D1808" s="11">
        <v>46182.858483796299</v>
      </c>
      <c r="E1808" t="s">
        <v>8713</v>
      </c>
      <c r="F1808" t="s">
        <v>6415</v>
      </c>
      <c r="G1808" t="s">
        <v>8695</v>
      </c>
      <c r="H1808" t="s">
        <v>6427</v>
      </c>
      <c r="I1808" t="s">
        <v>65</v>
      </c>
      <c r="J1808" t="s">
        <v>636</v>
      </c>
      <c r="K1808" t="s">
        <v>8714</v>
      </c>
      <c r="L1808" t="s">
        <v>8692</v>
      </c>
      <c r="M1808" t="s">
        <v>8715</v>
      </c>
      <c r="N1808" t="s">
        <v>7001</v>
      </c>
      <c r="O1808" t="s">
        <v>7007</v>
      </c>
      <c r="P1808">
        <v>1345000</v>
      </c>
      <c r="Q1808" t="s">
        <v>6636</v>
      </c>
      <c r="R1808" t="s">
        <v>6636</v>
      </c>
      <c r="S1808" s="12"/>
      <c r="T1808" s="13"/>
      <c r="U1808" t="s">
        <v>6650</v>
      </c>
    </row>
    <row r="1809" spans="1:21" x14ac:dyDescent="0.25">
      <c r="A1809" t="s">
        <v>6637</v>
      </c>
      <c r="B1809" s="12">
        <v>41487</v>
      </c>
      <c r="C1809" t="s">
        <v>8716</v>
      </c>
      <c r="D1809" s="11">
        <v>46183.442013888904</v>
      </c>
      <c r="E1809" t="s">
        <v>8717</v>
      </c>
      <c r="F1809" t="s">
        <v>6415</v>
      </c>
      <c r="G1809" t="s">
        <v>8718</v>
      </c>
      <c r="H1809" t="s">
        <v>6427</v>
      </c>
      <c r="I1809" t="s">
        <v>55</v>
      </c>
      <c r="J1809" t="s">
        <v>44</v>
      </c>
      <c r="K1809" t="s">
        <v>8719</v>
      </c>
      <c r="L1809" t="s">
        <v>8720</v>
      </c>
      <c r="M1809" t="s">
        <v>8721</v>
      </c>
      <c r="N1809" t="s">
        <v>7366</v>
      </c>
      <c r="O1809" t="s">
        <v>8020</v>
      </c>
      <c r="P1809">
        <v>2445000</v>
      </c>
      <c r="Q1809" t="s">
        <v>6893</v>
      </c>
      <c r="R1809" t="s">
        <v>6911</v>
      </c>
      <c r="S1809" s="12"/>
      <c r="T1809" s="13"/>
      <c r="U1809" t="s">
        <v>6636</v>
      </c>
    </row>
    <row r="1810" spans="1:21" x14ac:dyDescent="0.25">
      <c r="A1810" t="s">
        <v>6637</v>
      </c>
      <c r="B1810" s="12">
        <v>41931</v>
      </c>
      <c r="C1810" t="s">
        <v>8716</v>
      </c>
      <c r="D1810" s="11">
        <v>46183.442013888904</v>
      </c>
      <c r="E1810" t="s">
        <v>8717</v>
      </c>
      <c r="F1810" t="s">
        <v>6415</v>
      </c>
      <c r="G1810" t="s">
        <v>8718</v>
      </c>
      <c r="H1810" t="s">
        <v>6427</v>
      </c>
      <c r="I1810" t="s">
        <v>55</v>
      </c>
      <c r="J1810" t="s">
        <v>44</v>
      </c>
      <c r="K1810" t="s">
        <v>8722</v>
      </c>
      <c r="L1810" t="s">
        <v>8720</v>
      </c>
      <c r="M1810" t="s">
        <v>8723</v>
      </c>
      <c r="N1810" t="s">
        <v>7366</v>
      </c>
      <c r="O1810" t="s">
        <v>8020</v>
      </c>
      <c r="P1810">
        <v>2870000</v>
      </c>
      <c r="Q1810" t="s">
        <v>6893</v>
      </c>
      <c r="R1810" t="s">
        <v>6911</v>
      </c>
      <c r="S1810" s="12"/>
      <c r="T1810" s="13"/>
      <c r="U1810" t="s">
        <v>6636</v>
      </c>
    </row>
    <row r="1811" spans="1:21" x14ac:dyDescent="0.25">
      <c r="A1811" t="s">
        <v>6637</v>
      </c>
      <c r="B1811" s="12">
        <v>41721</v>
      </c>
      <c r="C1811" t="s">
        <v>8716</v>
      </c>
      <c r="D1811" s="11">
        <v>46183.442013888904</v>
      </c>
      <c r="E1811" t="s">
        <v>8717</v>
      </c>
      <c r="F1811" t="s">
        <v>6415</v>
      </c>
      <c r="G1811" t="s">
        <v>8718</v>
      </c>
      <c r="H1811" t="s">
        <v>6427</v>
      </c>
      <c r="I1811" t="s">
        <v>55</v>
      </c>
      <c r="J1811" t="s">
        <v>44</v>
      </c>
      <c r="K1811" t="s">
        <v>8724</v>
      </c>
      <c r="L1811" t="s">
        <v>8720</v>
      </c>
      <c r="M1811" t="s">
        <v>8725</v>
      </c>
      <c r="N1811" t="s">
        <v>7366</v>
      </c>
      <c r="O1811" t="s">
        <v>7650</v>
      </c>
      <c r="P1811">
        <v>3360000</v>
      </c>
      <c r="Q1811" t="s">
        <v>6893</v>
      </c>
      <c r="R1811" t="s">
        <v>6911</v>
      </c>
      <c r="S1811" s="12"/>
      <c r="T1811" s="13"/>
      <c r="U1811" t="s">
        <v>6636</v>
      </c>
    </row>
    <row r="1812" spans="1:21" x14ac:dyDescent="0.25">
      <c r="A1812" t="s">
        <v>6637</v>
      </c>
      <c r="B1812" s="12">
        <v>41487</v>
      </c>
      <c r="C1812" t="s">
        <v>8716</v>
      </c>
      <c r="D1812" s="11">
        <v>46183.442013888904</v>
      </c>
      <c r="E1812" t="s">
        <v>8717</v>
      </c>
      <c r="F1812" t="s">
        <v>6415</v>
      </c>
      <c r="G1812" t="s">
        <v>8702</v>
      </c>
      <c r="H1812" t="s">
        <v>6427</v>
      </c>
      <c r="I1812" t="s">
        <v>55</v>
      </c>
      <c r="J1812" t="s">
        <v>44</v>
      </c>
      <c r="K1812" t="s">
        <v>8719</v>
      </c>
      <c r="L1812" t="s">
        <v>8720</v>
      </c>
      <c r="M1812" t="s">
        <v>8721</v>
      </c>
      <c r="N1812" t="s">
        <v>7366</v>
      </c>
      <c r="O1812" t="s">
        <v>8020</v>
      </c>
      <c r="P1812">
        <v>2445000</v>
      </c>
      <c r="Q1812" t="s">
        <v>6893</v>
      </c>
      <c r="R1812" t="s">
        <v>6911</v>
      </c>
      <c r="S1812" s="12"/>
      <c r="T1812" s="13"/>
      <c r="U1812" t="s">
        <v>6636</v>
      </c>
    </row>
    <row r="1813" spans="1:21" x14ac:dyDescent="0.25">
      <c r="A1813" t="s">
        <v>6637</v>
      </c>
      <c r="B1813" s="12">
        <v>41931</v>
      </c>
      <c r="C1813" t="s">
        <v>8716</v>
      </c>
      <c r="D1813" s="11">
        <v>46183.442013888904</v>
      </c>
      <c r="E1813" t="s">
        <v>8717</v>
      </c>
      <c r="F1813" t="s">
        <v>6415</v>
      </c>
      <c r="G1813" t="s">
        <v>8702</v>
      </c>
      <c r="H1813" t="s">
        <v>6427</v>
      </c>
      <c r="I1813" t="s">
        <v>55</v>
      </c>
      <c r="J1813" t="s">
        <v>44</v>
      </c>
      <c r="K1813" t="s">
        <v>8722</v>
      </c>
      <c r="L1813" t="s">
        <v>8720</v>
      </c>
      <c r="M1813" t="s">
        <v>8723</v>
      </c>
      <c r="N1813" t="s">
        <v>7366</v>
      </c>
      <c r="O1813" t="s">
        <v>8020</v>
      </c>
      <c r="P1813">
        <v>2870000</v>
      </c>
      <c r="Q1813" t="s">
        <v>6893</v>
      </c>
      <c r="R1813" t="s">
        <v>6911</v>
      </c>
      <c r="S1813" s="12"/>
      <c r="T1813" s="13"/>
      <c r="U1813" t="s">
        <v>6636</v>
      </c>
    </row>
    <row r="1814" spans="1:21" x14ac:dyDescent="0.25">
      <c r="A1814" t="s">
        <v>6637</v>
      </c>
      <c r="B1814" s="12">
        <v>41721</v>
      </c>
      <c r="C1814" t="s">
        <v>8716</v>
      </c>
      <c r="D1814" s="11">
        <v>46183.442013888904</v>
      </c>
      <c r="E1814" t="s">
        <v>8717</v>
      </c>
      <c r="F1814" t="s">
        <v>6415</v>
      </c>
      <c r="G1814" t="s">
        <v>8702</v>
      </c>
      <c r="H1814" t="s">
        <v>6427</v>
      </c>
      <c r="I1814" t="s">
        <v>55</v>
      </c>
      <c r="J1814" t="s">
        <v>44</v>
      </c>
      <c r="K1814" t="s">
        <v>8724</v>
      </c>
      <c r="L1814" t="s">
        <v>8720</v>
      </c>
      <c r="M1814" t="s">
        <v>8725</v>
      </c>
      <c r="N1814" t="s">
        <v>7366</v>
      </c>
      <c r="O1814" t="s">
        <v>7650</v>
      </c>
      <c r="P1814">
        <v>3360000</v>
      </c>
      <c r="Q1814" t="s">
        <v>6893</v>
      </c>
      <c r="R1814" t="s">
        <v>6911</v>
      </c>
      <c r="S1814" s="12"/>
      <c r="T1814" s="13"/>
      <c r="U1814" t="s">
        <v>6636</v>
      </c>
    </row>
    <row r="1815" spans="1:21" x14ac:dyDescent="0.25">
      <c r="A1815" t="s">
        <v>6637</v>
      </c>
      <c r="B1815" s="12">
        <v>41487</v>
      </c>
      <c r="C1815" t="s">
        <v>8716</v>
      </c>
      <c r="D1815" s="11">
        <v>46183.442013888904</v>
      </c>
      <c r="E1815" t="s">
        <v>8717</v>
      </c>
      <c r="F1815" t="s">
        <v>6415</v>
      </c>
      <c r="G1815" t="s">
        <v>8726</v>
      </c>
      <c r="H1815" t="s">
        <v>6427</v>
      </c>
      <c r="I1815" t="s">
        <v>55</v>
      </c>
      <c r="J1815" t="s">
        <v>44</v>
      </c>
      <c r="K1815" t="s">
        <v>8719</v>
      </c>
      <c r="L1815" t="s">
        <v>8720</v>
      </c>
      <c r="M1815" t="s">
        <v>8721</v>
      </c>
      <c r="N1815" t="s">
        <v>7366</v>
      </c>
      <c r="O1815" t="s">
        <v>8020</v>
      </c>
      <c r="P1815">
        <v>2445000</v>
      </c>
      <c r="Q1815" t="s">
        <v>6893</v>
      </c>
      <c r="R1815" t="s">
        <v>6911</v>
      </c>
      <c r="S1815" s="12"/>
      <c r="T1815" s="13"/>
      <c r="U1815" t="s">
        <v>6636</v>
      </c>
    </row>
    <row r="1816" spans="1:21" x14ac:dyDescent="0.25">
      <c r="A1816" t="s">
        <v>6637</v>
      </c>
      <c r="B1816" s="12">
        <v>41931</v>
      </c>
      <c r="C1816" t="s">
        <v>8716</v>
      </c>
      <c r="D1816" s="11">
        <v>46183.442013888904</v>
      </c>
      <c r="E1816" t="s">
        <v>8717</v>
      </c>
      <c r="F1816" t="s">
        <v>6415</v>
      </c>
      <c r="G1816" t="s">
        <v>8726</v>
      </c>
      <c r="H1816" t="s">
        <v>6427</v>
      </c>
      <c r="I1816" t="s">
        <v>55</v>
      </c>
      <c r="J1816" t="s">
        <v>44</v>
      </c>
      <c r="K1816" t="s">
        <v>8722</v>
      </c>
      <c r="L1816" t="s">
        <v>8720</v>
      </c>
      <c r="M1816" t="s">
        <v>8723</v>
      </c>
      <c r="N1816" t="s">
        <v>7366</v>
      </c>
      <c r="O1816" t="s">
        <v>8020</v>
      </c>
      <c r="P1816">
        <v>2870000</v>
      </c>
      <c r="Q1816" t="s">
        <v>6893</v>
      </c>
      <c r="R1816" t="s">
        <v>6911</v>
      </c>
      <c r="S1816" s="12"/>
      <c r="T1816" s="13"/>
      <c r="U1816" t="s">
        <v>6636</v>
      </c>
    </row>
    <row r="1817" spans="1:21" x14ac:dyDescent="0.25">
      <c r="A1817" t="s">
        <v>6637</v>
      </c>
      <c r="B1817" s="12">
        <v>41721</v>
      </c>
      <c r="C1817" t="s">
        <v>8716</v>
      </c>
      <c r="D1817" s="11">
        <v>46183.442013888904</v>
      </c>
      <c r="E1817" t="s">
        <v>8717</v>
      </c>
      <c r="F1817" t="s">
        <v>6415</v>
      </c>
      <c r="G1817" t="s">
        <v>8726</v>
      </c>
      <c r="H1817" t="s">
        <v>6427</v>
      </c>
      <c r="I1817" t="s">
        <v>55</v>
      </c>
      <c r="J1817" t="s">
        <v>44</v>
      </c>
      <c r="K1817" t="s">
        <v>8724</v>
      </c>
      <c r="L1817" t="s">
        <v>8720</v>
      </c>
      <c r="M1817" t="s">
        <v>8725</v>
      </c>
      <c r="N1817" t="s">
        <v>7366</v>
      </c>
      <c r="O1817" t="s">
        <v>7650</v>
      </c>
      <c r="P1817">
        <v>3360000</v>
      </c>
      <c r="Q1817" t="s">
        <v>6893</v>
      </c>
      <c r="R1817" t="s">
        <v>6911</v>
      </c>
      <c r="S1817" s="12"/>
      <c r="T1817" s="13"/>
      <c r="U1817" t="s">
        <v>6636</v>
      </c>
    </row>
    <row r="1818" spans="1:21" x14ac:dyDescent="0.25">
      <c r="A1818" t="s">
        <v>6637</v>
      </c>
      <c r="B1818" s="12">
        <v>41487</v>
      </c>
      <c r="C1818" t="s">
        <v>8716</v>
      </c>
      <c r="D1818" s="11">
        <v>46183.442013888904</v>
      </c>
      <c r="E1818" t="s">
        <v>8717</v>
      </c>
      <c r="F1818" t="s">
        <v>6415</v>
      </c>
      <c r="G1818" t="s">
        <v>8703</v>
      </c>
      <c r="H1818" t="s">
        <v>6427</v>
      </c>
      <c r="I1818" t="s">
        <v>55</v>
      </c>
      <c r="J1818" t="s">
        <v>44</v>
      </c>
      <c r="K1818" t="s">
        <v>8719</v>
      </c>
      <c r="L1818" t="s">
        <v>8720</v>
      </c>
      <c r="M1818" t="s">
        <v>8721</v>
      </c>
      <c r="N1818" t="s">
        <v>7366</v>
      </c>
      <c r="O1818" t="s">
        <v>8020</v>
      </c>
      <c r="P1818">
        <v>2445000</v>
      </c>
      <c r="Q1818" t="s">
        <v>6893</v>
      </c>
      <c r="R1818" t="s">
        <v>6911</v>
      </c>
      <c r="S1818" s="12"/>
      <c r="T1818" s="13"/>
      <c r="U1818" t="s">
        <v>6636</v>
      </c>
    </row>
    <row r="1819" spans="1:21" x14ac:dyDescent="0.25">
      <c r="A1819" t="s">
        <v>6637</v>
      </c>
      <c r="B1819" s="12">
        <v>41931</v>
      </c>
      <c r="C1819" t="s">
        <v>8716</v>
      </c>
      <c r="D1819" s="11">
        <v>46183.442013888904</v>
      </c>
      <c r="E1819" t="s">
        <v>8717</v>
      </c>
      <c r="F1819" t="s">
        <v>6415</v>
      </c>
      <c r="G1819" t="s">
        <v>8703</v>
      </c>
      <c r="H1819" t="s">
        <v>6427</v>
      </c>
      <c r="I1819" t="s">
        <v>55</v>
      </c>
      <c r="J1819" t="s">
        <v>44</v>
      </c>
      <c r="K1819" t="s">
        <v>8722</v>
      </c>
      <c r="L1819" t="s">
        <v>8720</v>
      </c>
      <c r="M1819" t="s">
        <v>8723</v>
      </c>
      <c r="N1819" t="s">
        <v>7366</v>
      </c>
      <c r="O1819" t="s">
        <v>8020</v>
      </c>
      <c r="P1819">
        <v>2870000</v>
      </c>
      <c r="Q1819" t="s">
        <v>6893</v>
      </c>
      <c r="R1819" t="s">
        <v>6911</v>
      </c>
      <c r="S1819" s="12"/>
      <c r="T1819" s="13"/>
      <c r="U1819" t="s">
        <v>6636</v>
      </c>
    </row>
    <row r="1820" spans="1:21" x14ac:dyDescent="0.25">
      <c r="A1820" t="s">
        <v>6637</v>
      </c>
      <c r="B1820" s="12">
        <v>41721</v>
      </c>
      <c r="C1820" t="s">
        <v>8716</v>
      </c>
      <c r="D1820" s="11">
        <v>46183.442013888904</v>
      </c>
      <c r="E1820" t="s">
        <v>8717</v>
      </c>
      <c r="F1820" t="s">
        <v>6415</v>
      </c>
      <c r="G1820" t="s">
        <v>8703</v>
      </c>
      <c r="H1820" t="s">
        <v>6427</v>
      </c>
      <c r="I1820" t="s">
        <v>55</v>
      </c>
      <c r="J1820" t="s">
        <v>44</v>
      </c>
      <c r="K1820" t="s">
        <v>8724</v>
      </c>
      <c r="L1820" t="s">
        <v>8720</v>
      </c>
      <c r="M1820" t="s">
        <v>8725</v>
      </c>
      <c r="N1820" t="s">
        <v>7366</v>
      </c>
      <c r="O1820" t="s">
        <v>7650</v>
      </c>
      <c r="P1820">
        <v>3360000</v>
      </c>
      <c r="Q1820" t="s">
        <v>6893</v>
      </c>
      <c r="R1820" t="s">
        <v>6911</v>
      </c>
      <c r="S1820" s="12"/>
      <c r="T1820" s="13"/>
      <c r="U1820" t="s">
        <v>6636</v>
      </c>
    </row>
    <row r="1821" spans="1:21" x14ac:dyDescent="0.25">
      <c r="A1821" t="s">
        <v>6619</v>
      </c>
      <c r="B1821" s="12">
        <v>41521</v>
      </c>
      <c r="C1821" t="s">
        <v>8712</v>
      </c>
      <c r="D1821" s="11">
        <v>46184.423321759299</v>
      </c>
      <c r="E1821" t="s">
        <v>8713</v>
      </c>
      <c r="F1821" t="s">
        <v>6415</v>
      </c>
      <c r="G1821" t="s">
        <v>8690</v>
      </c>
      <c r="H1821" t="s">
        <v>6427</v>
      </c>
      <c r="I1821" t="s">
        <v>65</v>
      </c>
      <c r="J1821" t="s">
        <v>636</v>
      </c>
      <c r="K1821" t="s">
        <v>8714</v>
      </c>
      <c r="L1821" t="s">
        <v>8692</v>
      </c>
      <c r="M1821" t="s">
        <v>8715</v>
      </c>
      <c r="N1821" t="s">
        <v>7001</v>
      </c>
      <c r="O1821" t="s">
        <v>7007</v>
      </c>
      <c r="P1821">
        <v>1345000</v>
      </c>
      <c r="Q1821" t="s">
        <v>6636</v>
      </c>
      <c r="R1821" t="s">
        <v>6636</v>
      </c>
      <c r="S1821" s="12"/>
      <c r="T1821" s="13"/>
      <c r="U1821" t="s">
        <v>6650</v>
      </c>
    </row>
    <row r="1822" spans="1:21" x14ac:dyDescent="0.25">
      <c r="A1822" t="s">
        <v>6619</v>
      </c>
      <c r="B1822" s="12">
        <v>41521</v>
      </c>
      <c r="C1822" t="s">
        <v>8712</v>
      </c>
      <c r="D1822" s="11">
        <v>46184.423321759299</v>
      </c>
      <c r="E1822" t="s">
        <v>8713</v>
      </c>
      <c r="F1822" t="s">
        <v>6415</v>
      </c>
      <c r="G1822" t="s">
        <v>8695</v>
      </c>
      <c r="H1822" t="s">
        <v>6427</v>
      </c>
      <c r="I1822" t="s">
        <v>65</v>
      </c>
      <c r="J1822" t="s">
        <v>636</v>
      </c>
      <c r="K1822" t="s">
        <v>8714</v>
      </c>
      <c r="L1822" t="s">
        <v>8692</v>
      </c>
      <c r="M1822" t="s">
        <v>8715</v>
      </c>
      <c r="N1822" t="s">
        <v>7001</v>
      </c>
      <c r="O1822" t="s">
        <v>7007</v>
      </c>
      <c r="P1822">
        <v>1345000</v>
      </c>
      <c r="Q1822" t="s">
        <v>6636</v>
      </c>
      <c r="R1822" t="s">
        <v>6636</v>
      </c>
      <c r="S1822" s="12"/>
      <c r="T1822" s="13"/>
      <c r="U1822" t="s">
        <v>6650</v>
      </c>
    </row>
    <row r="1823" spans="1:21" x14ac:dyDescent="0.25">
      <c r="A1823" t="s">
        <v>6637</v>
      </c>
      <c r="B1823" s="12">
        <v>41586</v>
      </c>
      <c r="C1823" t="s">
        <v>8727</v>
      </c>
      <c r="D1823" s="11">
        <v>46185.438923611102</v>
      </c>
      <c r="E1823" t="s">
        <v>8728</v>
      </c>
      <c r="F1823" t="s">
        <v>6415</v>
      </c>
      <c r="G1823" t="s">
        <v>8690</v>
      </c>
      <c r="H1823" t="s">
        <v>6427</v>
      </c>
      <c r="I1823" t="s">
        <v>65</v>
      </c>
      <c r="J1823" t="s">
        <v>219</v>
      </c>
      <c r="K1823" t="s">
        <v>8729</v>
      </c>
      <c r="L1823" t="s">
        <v>8692</v>
      </c>
      <c r="M1823" t="s">
        <v>8730</v>
      </c>
      <c r="N1823" t="s">
        <v>7001</v>
      </c>
      <c r="O1823" t="s">
        <v>7007</v>
      </c>
      <c r="P1823">
        <v>1067000</v>
      </c>
      <c r="Q1823" t="s">
        <v>6636</v>
      </c>
      <c r="R1823" t="s">
        <v>6636</v>
      </c>
      <c r="S1823" s="12"/>
      <c r="T1823" s="13"/>
      <c r="U1823" t="s">
        <v>6629</v>
      </c>
    </row>
    <row r="1824" spans="1:21" x14ac:dyDescent="0.25">
      <c r="A1824" t="s">
        <v>6637</v>
      </c>
      <c r="B1824" s="12">
        <v>41586</v>
      </c>
      <c r="C1824" t="s">
        <v>8727</v>
      </c>
      <c r="D1824" s="11">
        <v>46185.438923611102</v>
      </c>
      <c r="E1824" t="s">
        <v>8728</v>
      </c>
      <c r="F1824" t="s">
        <v>6415</v>
      </c>
      <c r="G1824" t="s">
        <v>8695</v>
      </c>
      <c r="H1824" t="s">
        <v>6427</v>
      </c>
      <c r="I1824" t="s">
        <v>65</v>
      </c>
      <c r="J1824" t="s">
        <v>219</v>
      </c>
      <c r="K1824" t="s">
        <v>8729</v>
      </c>
      <c r="L1824" t="s">
        <v>8692</v>
      </c>
      <c r="M1824" t="s">
        <v>8730</v>
      </c>
      <c r="N1824" t="s">
        <v>7001</v>
      </c>
      <c r="O1824" t="s">
        <v>7007</v>
      </c>
      <c r="P1824">
        <v>1067000</v>
      </c>
      <c r="Q1824" t="s">
        <v>6636</v>
      </c>
      <c r="R1824" t="s">
        <v>6636</v>
      </c>
      <c r="S1824" s="12"/>
      <c r="T1824" s="13"/>
      <c r="U1824" t="s">
        <v>6629</v>
      </c>
    </row>
    <row r="1825" spans="1:21" x14ac:dyDescent="0.25">
      <c r="A1825" t="s">
        <v>6619</v>
      </c>
      <c r="B1825" s="12">
        <v>41586</v>
      </c>
      <c r="C1825" t="s">
        <v>8727</v>
      </c>
      <c r="D1825" s="11">
        <v>46185.469664351898</v>
      </c>
      <c r="E1825" t="s">
        <v>8728</v>
      </c>
      <c r="F1825" t="s">
        <v>6415</v>
      </c>
      <c r="G1825" t="s">
        <v>8690</v>
      </c>
      <c r="H1825" t="s">
        <v>6427</v>
      </c>
      <c r="I1825" t="s">
        <v>65</v>
      </c>
      <c r="J1825" t="s">
        <v>219</v>
      </c>
      <c r="K1825" t="s">
        <v>8729</v>
      </c>
      <c r="L1825" t="s">
        <v>8692</v>
      </c>
      <c r="M1825" t="s">
        <v>8730</v>
      </c>
      <c r="N1825" t="s">
        <v>7001</v>
      </c>
      <c r="O1825" t="s">
        <v>7007</v>
      </c>
      <c r="P1825">
        <v>1067000</v>
      </c>
      <c r="Q1825" t="s">
        <v>6636</v>
      </c>
      <c r="R1825" t="s">
        <v>6636</v>
      </c>
      <c r="S1825" s="12"/>
      <c r="T1825" s="13"/>
      <c r="U1825" t="s">
        <v>6629</v>
      </c>
    </row>
    <row r="1826" spans="1:21" x14ac:dyDescent="0.25">
      <c r="A1826" t="s">
        <v>6619</v>
      </c>
      <c r="B1826" s="12">
        <v>41586</v>
      </c>
      <c r="C1826" t="s">
        <v>8727</v>
      </c>
      <c r="D1826" s="11">
        <v>46185.469664351898</v>
      </c>
      <c r="E1826" t="s">
        <v>8728</v>
      </c>
      <c r="F1826" t="s">
        <v>6415</v>
      </c>
      <c r="G1826" t="s">
        <v>8695</v>
      </c>
      <c r="H1826" t="s">
        <v>6427</v>
      </c>
      <c r="I1826" t="s">
        <v>65</v>
      </c>
      <c r="J1826" t="s">
        <v>219</v>
      </c>
      <c r="K1826" t="s">
        <v>8729</v>
      </c>
      <c r="L1826" t="s">
        <v>8692</v>
      </c>
      <c r="M1826" t="s">
        <v>8730</v>
      </c>
      <c r="N1826" t="s">
        <v>7001</v>
      </c>
      <c r="O1826" t="s">
        <v>7007</v>
      </c>
      <c r="P1826">
        <v>1067000</v>
      </c>
      <c r="Q1826" t="s">
        <v>6636</v>
      </c>
      <c r="R1826" t="s">
        <v>6636</v>
      </c>
      <c r="S1826" s="12"/>
      <c r="T1826" s="13"/>
      <c r="U1826" t="s">
        <v>6629</v>
      </c>
    </row>
    <row r="1827" spans="1:21" x14ac:dyDescent="0.25">
      <c r="A1827" t="s">
        <v>6637</v>
      </c>
      <c r="B1827" s="12">
        <v>41621</v>
      </c>
      <c r="C1827" t="s">
        <v>8731</v>
      </c>
      <c r="D1827" s="11">
        <v>46185.6188541667</v>
      </c>
      <c r="E1827" t="s">
        <v>8732</v>
      </c>
      <c r="F1827" t="s">
        <v>6415</v>
      </c>
      <c r="G1827" t="s">
        <v>8718</v>
      </c>
      <c r="H1827" t="s">
        <v>6427</v>
      </c>
      <c r="I1827" t="s">
        <v>55</v>
      </c>
      <c r="J1827" t="s">
        <v>44</v>
      </c>
      <c r="K1827" t="s">
        <v>8724</v>
      </c>
      <c r="L1827" t="s">
        <v>8720</v>
      </c>
      <c r="M1827" t="s">
        <v>8725</v>
      </c>
      <c r="N1827" t="s">
        <v>7366</v>
      </c>
      <c r="O1827" t="s">
        <v>7650</v>
      </c>
      <c r="P1827">
        <v>3360000</v>
      </c>
      <c r="Q1827" t="s">
        <v>6636</v>
      </c>
      <c r="R1827" t="s">
        <v>6636</v>
      </c>
      <c r="S1827" s="12"/>
      <c r="T1827" s="13"/>
      <c r="U1827" t="s">
        <v>6636</v>
      </c>
    </row>
    <row r="1828" spans="1:21" x14ac:dyDescent="0.25">
      <c r="A1828" t="s">
        <v>6637</v>
      </c>
      <c r="B1828" s="12">
        <v>41621</v>
      </c>
      <c r="C1828" t="s">
        <v>8731</v>
      </c>
      <c r="D1828" s="11">
        <v>46185.6188541667</v>
      </c>
      <c r="E1828" t="s">
        <v>8732</v>
      </c>
      <c r="F1828" t="s">
        <v>6415</v>
      </c>
      <c r="G1828" t="s">
        <v>8702</v>
      </c>
      <c r="H1828" t="s">
        <v>6427</v>
      </c>
      <c r="I1828" t="s">
        <v>55</v>
      </c>
      <c r="J1828" t="s">
        <v>44</v>
      </c>
      <c r="K1828" t="s">
        <v>8724</v>
      </c>
      <c r="L1828" t="s">
        <v>8720</v>
      </c>
      <c r="M1828" t="s">
        <v>8725</v>
      </c>
      <c r="N1828" t="s">
        <v>7366</v>
      </c>
      <c r="O1828" t="s">
        <v>7650</v>
      </c>
      <c r="P1828">
        <v>3360000</v>
      </c>
      <c r="Q1828" t="s">
        <v>6636</v>
      </c>
      <c r="R1828" t="s">
        <v>6636</v>
      </c>
      <c r="S1828" s="12"/>
      <c r="T1828" s="13"/>
      <c r="U1828" t="s">
        <v>6636</v>
      </c>
    </row>
    <row r="1829" spans="1:21" x14ac:dyDescent="0.25">
      <c r="A1829" t="s">
        <v>6637</v>
      </c>
      <c r="B1829" s="12">
        <v>41621</v>
      </c>
      <c r="C1829" t="s">
        <v>8731</v>
      </c>
      <c r="D1829" s="11">
        <v>46185.6188541667</v>
      </c>
      <c r="E1829" t="s">
        <v>8732</v>
      </c>
      <c r="F1829" t="s">
        <v>6415</v>
      </c>
      <c r="G1829" t="s">
        <v>8726</v>
      </c>
      <c r="H1829" t="s">
        <v>6427</v>
      </c>
      <c r="I1829" t="s">
        <v>55</v>
      </c>
      <c r="J1829" t="s">
        <v>44</v>
      </c>
      <c r="K1829" t="s">
        <v>8724</v>
      </c>
      <c r="L1829" t="s">
        <v>8720</v>
      </c>
      <c r="M1829" t="s">
        <v>8725</v>
      </c>
      <c r="N1829" t="s">
        <v>7366</v>
      </c>
      <c r="O1829" t="s">
        <v>7650</v>
      </c>
      <c r="P1829">
        <v>3360000</v>
      </c>
      <c r="Q1829" t="s">
        <v>6636</v>
      </c>
      <c r="R1829" t="s">
        <v>6636</v>
      </c>
      <c r="S1829" s="12"/>
      <c r="T1829" s="13"/>
      <c r="U1829" t="s">
        <v>6636</v>
      </c>
    </row>
    <row r="1830" spans="1:21" x14ac:dyDescent="0.25">
      <c r="A1830" t="s">
        <v>6637</v>
      </c>
      <c r="B1830" s="12">
        <v>41621</v>
      </c>
      <c r="C1830" t="s">
        <v>8731</v>
      </c>
      <c r="D1830" s="11">
        <v>46185.6188541667</v>
      </c>
      <c r="E1830" t="s">
        <v>8732</v>
      </c>
      <c r="F1830" t="s">
        <v>6415</v>
      </c>
      <c r="G1830" t="s">
        <v>8703</v>
      </c>
      <c r="H1830" t="s">
        <v>6427</v>
      </c>
      <c r="I1830" t="s">
        <v>55</v>
      </c>
      <c r="J1830" t="s">
        <v>44</v>
      </c>
      <c r="K1830" t="s">
        <v>8724</v>
      </c>
      <c r="L1830" t="s">
        <v>8720</v>
      </c>
      <c r="M1830" t="s">
        <v>8725</v>
      </c>
      <c r="N1830" t="s">
        <v>7366</v>
      </c>
      <c r="O1830" t="s">
        <v>7650</v>
      </c>
      <c r="P1830">
        <v>3360000</v>
      </c>
      <c r="Q1830" t="s">
        <v>6636</v>
      </c>
      <c r="R1830" t="s">
        <v>6636</v>
      </c>
      <c r="S1830" s="12"/>
      <c r="T1830" s="13"/>
      <c r="U1830" t="s">
        <v>6636</v>
      </c>
    </row>
    <row r="1831" spans="1:21" x14ac:dyDescent="0.25">
      <c r="A1831" t="s">
        <v>6619</v>
      </c>
      <c r="B1831" s="12">
        <v>41619</v>
      </c>
      <c r="C1831" t="s">
        <v>8733</v>
      </c>
      <c r="D1831" s="11">
        <v>46185.659629629597</v>
      </c>
      <c r="E1831" t="s">
        <v>8734</v>
      </c>
      <c r="F1831" t="s">
        <v>6415</v>
      </c>
      <c r="G1831" t="s">
        <v>8690</v>
      </c>
      <c r="H1831" t="s">
        <v>6427</v>
      </c>
      <c r="I1831" t="s">
        <v>65</v>
      </c>
      <c r="J1831" t="s">
        <v>67</v>
      </c>
      <c r="K1831" t="s">
        <v>8735</v>
      </c>
      <c r="L1831" t="s">
        <v>8692</v>
      </c>
      <c r="M1831" t="s">
        <v>8736</v>
      </c>
      <c r="N1831" t="s">
        <v>7001</v>
      </c>
      <c r="O1831" t="s">
        <v>7002</v>
      </c>
      <c r="P1831">
        <v>1685000</v>
      </c>
      <c r="Q1831" t="s">
        <v>6636</v>
      </c>
      <c r="R1831" t="s">
        <v>6636</v>
      </c>
      <c r="S1831" s="12"/>
      <c r="T1831" s="13"/>
      <c r="U1831" t="s">
        <v>6650</v>
      </c>
    </row>
    <row r="1832" spans="1:21" x14ac:dyDescent="0.25">
      <c r="A1832" t="s">
        <v>6619</v>
      </c>
      <c r="B1832" s="12">
        <v>41619</v>
      </c>
      <c r="C1832" t="s">
        <v>8733</v>
      </c>
      <c r="D1832" s="11">
        <v>46185.659629629597</v>
      </c>
      <c r="E1832" t="s">
        <v>8734</v>
      </c>
      <c r="F1832" t="s">
        <v>6415</v>
      </c>
      <c r="G1832" t="s">
        <v>8695</v>
      </c>
      <c r="H1832" t="s">
        <v>6427</v>
      </c>
      <c r="I1832" t="s">
        <v>65</v>
      </c>
      <c r="J1832" t="s">
        <v>67</v>
      </c>
      <c r="K1832" t="s">
        <v>8735</v>
      </c>
      <c r="L1832" t="s">
        <v>8692</v>
      </c>
      <c r="M1832" t="s">
        <v>8736</v>
      </c>
      <c r="N1832" t="s">
        <v>7001</v>
      </c>
      <c r="O1832" t="s">
        <v>7002</v>
      </c>
      <c r="P1832">
        <v>1685000</v>
      </c>
      <c r="Q1832" t="s">
        <v>6636</v>
      </c>
      <c r="R1832" t="s">
        <v>6636</v>
      </c>
      <c r="S1832" s="12"/>
      <c r="T1832" s="13"/>
      <c r="U1832" t="s">
        <v>6650</v>
      </c>
    </row>
    <row r="1833" spans="1:21" x14ac:dyDescent="0.25">
      <c r="A1833" t="s">
        <v>6619</v>
      </c>
      <c r="B1833" s="12">
        <v>41621</v>
      </c>
      <c r="C1833" t="s">
        <v>8731</v>
      </c>
      <c r="D1833" s="11">
        <v>46185.675034722197</v>
      </c>
      <c r="E1833" t="s">
        <v>8732</v>
      </c>
      <c r="F1833" t="s">
        <v>6415</v>
      </c>
      <c r="G1833" t="s">
        <v>8718</v>
      </c>
      <c r="H1833" t="s">
        <v>6427</v>
      </c>
      <c r="I1833" t="s">
        <v>55</v>
      </c>
      <c r="J1833" t="s">
        <v>44</v>
      </c>
      <c r="K1833" t="s">
        <v>8724</v>
      </c>
      <c r="L1833" t="s">
        <v>8720</v>
      </c>
      <c r="M1833" t="s">
        <v>8725</v>
      </c>
      <c r="N1833" t="s">
        <v>7366</v>
      </c>
      <c r="O1833" t="s">
        <v>7650</v>
      </c>
      <c r="P1833">
        <v>3360000</v>
      </c>
      <c r="Q1833" t="s">
        <v>6636</v>
      </c>
      <c r="R1833" t="s">
        <v>6636</v>
      </c>
      <c r="S1833" s="12"/>
      <c r="T1833" s="13"/>
      <c r="U1833" t="s">
        <v>6636</v>
      </c>
    </row>
    <row r="1834" spans="1:21" x14ac:dyDescent="0.25">
      <c r="A1834" t="s">
        <v>6619</v>
      </c>
      <c r="B1834" s="12">
        <v>41621</v>
      </c>
      <c r="C1834" t="s">
        <v>8731</v>
      </c>
      <c r="D1834" s="11">
        <v>46185.675034722197</v>
      </c>
      <c r="E1834" t="s">
        <v>8732</v>
      </c>
      <c r="F1834" t="s">
        <v>6415</v>
      </c>
      <c r="G1834" t="s">
        <v>8702</v>
      </c>
      <c r="H1834" t="s">
        <v>6427</v>
      </c>
      <c r="I1834" t="s">
        <v>55</v>
      </c>
      <c r="J1834" t="s">
        <v>44</v>
      </c>
      <c r="K1834" t="s">
        <v>8724</v>
      </c>
      <c r="L1834" t="s">
        <v>8720</v>
      </c>
      <c r="M1834" t="s">
        <v>8725</v>
      </c>
      <c r="N1834" t="s">
        <v>7366</v>
      </c>
      <c r="O1834" t="s">
        <v>7650</v>
      </c>
      <c r="P1834">
        <v>3360000</v>
      </c>
      <c r="Q1834" t="s">
        <v>6636</v>
      </c>
      <c r="R1834" t="s">
        <v>6636</v>
      </c>
      <c r="S1834" s="12"/>
      <c r="T1834" s="13"/>
      <c r="U1834" t="s">
        <v>6636</v>
      </c>
    </row>
    <row r="1835" spans="1:21" x14ac:dyDescent="0.25">
      <c r="A1835" t="s">
        <v>6619</v>
      </c>
      <c r="B1835" s="12">
        <v>41621</v>
      </c>
      <c r="C1835" t="s">
        <v>8731</v>
      </c>
      <c r="D1835" s="11">
        <v>46185.675034722197</v>
      </c>
      <c r="E1835" t="s">
        <v>8732</v>
      </c>
      <c r="F1835" t="s">
        <v>6415</v>
      </c>
      <c r="G1835" t="s">
        <v>8726</v>
      </c>
      <c r="H1835" t="s">
        <v>6427</v>
      </c>
      <c r="I1835" t="s">
        <v>55</v>
      </c>
      <c r="J1835" t="s">
        <v>44</v>
      </c>
      <c r="K1835" t="s">
        <v>8724</v>
      </c>
      <c r="L1835" t="s">
        <v>8720</v>
      </c>
      <c r="M1835" t="s">
        <v>8725</v>
      </c>
      <c r="N1835" t="s">
        <v>7366</v>
      </c>
      <c r="O1835" t="s">
        <v>7650</v>
      </c>
      <c r="P1835">
        <v>3360000</v>
      </c>
      <c r="Q1835" t="s">
        <v>6636</v>
      </c>
      <c r="R1835" t="s">
        <v>6636</v>
      </c>
      <c r="S1835" s="12"/>
      <c r="T1835" s="13"/>
      <c r="U1835" t="s">
        <v>6636</v>
      </c>
    </row>
    <row r="1836" spans="1:21" x14ac:dyDescent="0.25">
      <c r="A1836" t="s">
        <v>6619</v>
      </c>
      <c r="B1836" s="12">
        <v>41621</v>
      </c>
      <c r="C1836" t="s">
        <v>8731</v>
      </c>
      <c r="D1836" s="11">
        <v>46185.675034722197</v>
      </c>
      <c r="E1836" t="s">
        <v>8732</v>
      </c>
      <c r="F1836" t="s">
        <v>6415</v>
      </c>
      <c r="G1836" t="s">
        <v>8703</v>
      </c>
      <c r="H1836" t="s">
        <v>6427</v>
      </c>
      <c r="I1836" t="s">
        <v>55</v>
      </c>
      <c r="J1836" t="s">
        <v>44</v>
      </c>
      <c r="K1836" t="s">
        <v>8724</v>
      </c>
      <c r="L1836" t="s">
        <v>8720</v>
      </c>
      <c r="M1836" t="s">
        <v>8725</v>
      </c>
      <c r="N1836" t="s">
        <v>7366</v>
      </c>
      <c r="O1836" t="s">
        <v>7650</v>
      </c>
      <c r="P1836">
        <v>3360000</v>
      </c>
      <c r="Q1836" t="s">
        <v>6636</v>
      </c>
      <c r="R1836" t="s">
        <v>6636</v>
      </c>
      <c r="S1836" s="12"/>
      <c r="T1836" s="13"/>
      <c r="U1836" t="s">
        <v>6636</v>
      </c>
    </row>
    <row r="1837" spans="1:21" x14ac:dyDescent="0.25">
      <c r="A1837" t="s">
        <v>6637</v>
      </c>
      <c r="B1837" s="12">
        <v>41723</v>
      </c>
      <c r="C1837" t="s">
        <v>8737</v>
      </c>
      <c r="D1837" s="11">
        <v>46187.431550925903</v>
      </c>
      <c r="E1837" t="s">
        <v>8738</v>
      </c>
      <c r="F1837" t="s">
        <v>6415</v>
      </c>
      <c r="G1837" t="s">
        <v>8690</v>
      </c>
      <c r="H1837" t="s">
        <v>6427</v>
      </c>
      <c r="I1837" t="s">
        <v>55</v>
      </c>
      <c r="J1837" t="s">
        <v>643</v>
      </c>
      <c r="K1837" t="s">
        <v>8739</v>
      </c>
      <c r="L1837" t="s">
        <v>8692</v>
      </c>
      <c r="M1837" t="s">
        <v>8740</v>
      </c>
      <c r="N1837" t="s">
        <v>7001</v>
      </c>
      <c r="O1837" t="s">
        <v>7062</v>
      </c>
      <c r="P1837">
        <v>1297000</v>
      </c>
      <c r="Q1837" t="s">
        <v>6636</v>
      </c>
      <c r="R1837" t="s">
        <v>6636</v>
      </c>
      <c r="S1837" s="12"/>
      <c r="T1837" s="13"/>
      <c r="U1837" t="s">
        <v>6650</v>
      </c>
    </row>
    <row r="1838" spans="1:21" x14ac:dyDescent="0.25">
      <c r="A1838" t="s">
        <v>6637</v>
      </c>
      <c r="B1838" s="12">
        <v>41723</v>
      </c>
      <c r="C1838" t="s">
        <v>8737</v>
      </c>
      <c r="D1838" s="11">
        <v>46187.431550925903</v>
      </c>
      <c r="E1838" t="s">
        <v>8738</v>
      </c>
      <c r="F1838" t="s">
        <v>6415</v>
      </c>
      <c r="G1838" t="s">
        <v>8695</v>
      </c>
      <c r="H1838" t="s">
        <v>6427</v>
      </c>
      <c r="I1838" t="s">
        <v>55</v>
      </c>
      <c r="J1838" t="s">
        <v>643</v>
      </c>
      <c r="K1838" t="s">
        <v>8739</v>
      </c>
      <c r="L1838" t="s">
        <v>8692</v>
      </c>
      <c r="M1838" t="s">
        <v>8740</v>
      </c>
      <c r="N1838" t="s">
        <v>7001</v>
      </c>
      <c r="O1838" t="s">
        <v>7062</v>
      </c>
      <c r="P1838">
        <v>1297000</v>
      </c>
      <c r="Q1838" t="s">
        <v>6636</v>
      </c>
      <c r="R1838" t="s">
        <v>6636</v>
      </c>
      <c r="S1838" s="12"/>
      <c r="T1838" s="13"/>
      <c r="U1838" t="s">
        <v>6650</v>
      </c>
    </row>
    <row r="1839" spans="1:21" x14ac:dyDescent="0.25">
      <c r="A1839" t="s">
        <v>6619</v>
      </c>
      <c r="B1839" s="12">
        <v>41723</v>
      </c>
      <c r="C1839" t="s">
        <v>8737</v>
      </c>
      <c r="D1839" s="11">
        <v>46187.434780092597</v>
      </c>
      <c r="E1839" t="s">
        <v>8738</v>
      </c>
      <c r="F1839" t="s">
        <v>6415</v>
      </c>
      <c r="G1839" t="s">
        <v>8690</v>
      </c>
      <c r="H1839" t="s">
        <v>6427</v>
      </c>
      <c r="I1839" t="s">
        <v>55</v>
      </c>
      <c r="J1839" t="s">
        <v>643</v>
      </c>
      <c r="K1839" t="s">
        <v>8739</v>
      </c>
      <c r="L1839" t="s">
        <v>8692</v>
      </c>
      <c r="M1839" t="s">
        <v>8740</v>
      </c>
      <c r="N1839" t="s">
        <v>7001</v>
      </c>
      <c r="O1839" t="s">
        <v>7062</v>
      </c>
      <c r="P1839">
        <v>1297000</v>
      </c>
      <c r="Q1839" t="s">
        <v>6636</v>
      </c>
      <c r="R1839" t="s">
        <v>6636</v>
      </c>
      <c r="S1839" s="12"/>
      <c r="T1839" s="13"/>
      <c r="U1839" t="s">
        <v>6650</v>
      </c>
    </row>
    <row r="1840" spans="1:21" x14ac:dyDescent="0.25">
      <c r="A1840" t="s">
        <v>6619</v>
      </c>
      <c r="B1840" s="12">
        <v>41723</v>
      </c>
      <c r="C1840" t="s">
        <v>8737</v>
      </c>
      <c r="D1840" s="11">
        <v>46187.434780092597</v>
      </c>
      <c r="E1840" t="s">
        <v>8738</v>
      </c>
      <c r="F1840" t="s">
        <v>6415</v>
      </c>
      <c r="G1840" t="s">
        <v>8695</v>
      </c>
      <c r="H1840" t="s">
        <v>6427</v>
      </c>
      <c r="I1840" t="s">
        <v>55</v>
      </c>
      <c r="J1840" t="s">
        <v>643</v>
      </c>
      <c r="K1840" t="s">
        <v>8739</v>
      </c>
      <c r="L1840" t="s">
        <v>8692</v>
      </c>
      <c r="M1840" t="s">
        <v>8740</v>
      </c>
      <c r="N1840" t="s">
        <v>7001</v>
      </c>
      <c r="O1840" t="s">
        <v>7062</v>
      </c>
      <c r="P1840">
        <v>1297000</v>
      </c>
      <c r="Q1840" t="s">
        <v>6636</v>
      </c>
      <c r="R1840" t="s">
        <v>6636</v>
      </c>
      <c r="S1840" s="12"/>
      <c r="T1840" s="13"/>
      <c r="U1840" t="s">
        <v>6650</v>
      </c>
    </row>
    <row r="1841" spans="1:21" x14ac:dyDescent="0.25">
      <c r="A1841" t="s">
        <v>6637</v>
      </c>
      <c r="B1841" s="12">
        <v>41743</v>
      </c>
      <c r="C1841" t="s">
        <v>8741</v>
      </c>
      <c r="D1841" s="11">
        <v>46187.522997685199</v>
      </c>
      <c r="E1841" t="s">
        <v>8742</v>
      </c>
      <c r="F1841" t="s">
        <v>6415</v>
      </c>
      <c r="G1841" t="s">
        <v>8690</v>
      </c>
      <c r="H1841" t="s">
        <v>6427</v>
      </c>
      <c r="I1841" t="s">
        <v>65</v>
      </c>
      <c r="J1841" t="s">
        <v>573</v>
      </c>
      <c r="K1841" t="s">
        <v>8743</v>
      </c>
      <c r="L1841" t="s">
        <v>8692</v>
      </c>
      <c r="M1841" t="s">
        <v>8744</v>
      </c>
      <c r="N1841" t="s">
        <v>7001</v>
      </c>
      <c r="O1841" t="s">
        <v>7007</v>
      </c>
      <c r="P1841">
        <v>850000</v>
      </c>
      <c r="Q1841" t="s">
        <v>6778</v>
      </c>
      <c r="R1841" t="s">
        <v>6911</v>
      </c>
      <c r="S1841" s="12"/>
      <c r="T1841" s="13"/>
      <c r="U1841" t="s">
        <v>6650</v>
      </c>
    </row>
    <row r="1842" spans="1:21" x14ac:dyDescent="0.25">
      <c r="A1842" t="s">
        <v>6637</v>
      </c>
      <c r="B1842" s="12">
        <v>41743</v>
      </c>
      <c r="C1842" t="s">
        <v>8741</v>
      </c>
      <c r="D1842" s="11">
        <v>46187.522997685199</v>
      </c>
      <c r="E1842" t="s">
        <v>8742</v>
      </c>
      <c r="F1842" t="s">
        <v>6415</v>
      </c>
      <c r="G1842" t="s">
        <v>8695</v>
      </c>
      <c r="H1842" t="s">
        <v>6427</v>
      </c>
      <c r="I1842" t="s">
        <v>65</v>
      </c>
      <c r="J1842" t="s">
        <v>573</v>
      </c>
      <c r="K1842" t="s">
        <v>8743</v>
      </c>
      <c r="L1842" t="s">
        <v>8692</v>
      </c>
      <c r="M1842" t="s">
        <v>8744</v>
      </c>
      <c r="N1842" t="s">
        <v>7001</v>
      </c>
      <c r="O1842" t="s">
        <v>7007</v>
      </c>
      <c r="P1842">
        <v>850000</v>
      </c>
      <c r="Q1842" t="s">
        <v>6778</v>
      </c>
      <c r="R1842" t="s">
        <v>6911</v>
      </c>
      <c r="S1842" s="12"/>
      <c r="T1842" s="13"/>
      <c r="U1842" t="s">
        <v>6650</v>
      </c>
    </row>
    <row r="1843" spans="1:21" x14ac:dyDescent="0.25">
      <c r="A1843" t="s">
        <v>6619</v>
      </c>
      <c r="B1843" s="12">
        <v>41743</v>
      </c>
      <c r="C1843" t="s">
        <v>8741</v>
      </c>
      <c r="D1843" s="11">
        <v>46187.564317129603</v>
      </c>
      <c r="E1843" t="s">
        <v>8742</v>
      </c>
      <c r="F1843" t="s">
        <v>6415</v>
      </c>
      <c r="G1843" t="s">
        <v>8690</v>
      </c>
      <c r="H1843" t="s">
        <v>6427</v>
      </c>
      <c r="I1843" t="s">
        <v>65</v>
      </c>
      <c r="J1843" t="s">
        <v>573</v>
      </c>
      <c r="K1843" t="s">
        <v>8743</v>
      </c>
      <c r="L1843" t="s">
        <v>8692</v>
      </c>
      <c r="M1843" t="s">
        <v>8744</v>
      </c>
      <c r="N1843" t="s">
        <v>7001</v>
      </c>
      <c r="O1843" t="s">
        <v>7007</v>
      </c>
      <c r="P1843">
        <v>850000</v>
      </c>
      <c r="Q1843" t="s">
        <v>6778</v>
      </c>
      <c r="R1843" t="s">
        <v>6911</v>
      </c>
      <c r="S1843" s="12"/>
      <c r="T1843" s="13"/>
      <c r="U1843" t="s">
        <v>6650</v>
      </c>
    </row>
    <row r="1844" spans="1:21" x14ac:dyDescent="0.25">
      <c r="A1844" t="s">
        <v>6619</v>
      </c>
      <c r="B1844" s="12">
        <v>41743</v>
      </c>
      <c r="C1844" t="s">
        <v>8741</v>
      </c>
      <c r="D1844" s="11">
        <v>46187.564317129603</v>
      </c>
      <c r="E1844" t="s">
        <v>8742</v>
      </c>
      <c r="F1844" t="s">
        <v>6415</v>
      </c>
      <c r="G1844" t="s">
        <v>8695</v>
      </c>
      <c r="H1844" t="s">
        <v>6427</v>
      </c>
      <c r="I1844" t="s">
        <v>65</v>
      </c>
      <c r="J1844" t="s">
        <v>573</v>
      </c>
      <c r="K1844" t="s">
        <v>8743</v>
      </c>
      <c r="L1844" t="s">
        <v>8692</v>
      </c>
      <c r="M1844" t="s">
        <v>8744</v>
      </c>
      <c r="N1844" t="s">
        <v>7001</v>
      </c>
      <c r="O1844" t="s">
        <v>7007</v>
      </c>
      <c r="P1844">
        <v>850000</v>
      </c>
      <c r="Q1844" t="s">
        <v>6778</v>
      </c>
      <c r="R1844" t="s">
        <v>6911</v>
      </c>
      <c r="S1844" s="12"/>
      <c r="T1844" s="13"/>
      <c r="U1844" t="s">
        <v>6650</v>
      </c>
    </row>
    <row r="1845" spans="1:21" x14ac:dyDescent="0.25">
      <c r="A1845" t="s">
        <v>6637</v>
      </c>
      <c r="B1845" s="12">
        <v>42492</v>
      </c>
      <c r="C1845" t="s">
        <v>8745</v>
      </c>
      <c r="D1845" s="11">
        <v>46187.714004629597</v>
      </c>
      <c r="E1845" t="s">
        <v>8746</v>
      </c>
      <c r="F1845" t="s">
        <v>6415</v>
      </c>
      <c r="G1845" t="s">
        <v>8718</v>
      </c>
      <c r="H1845" t="s">
        <v>6427</v>
      </c>
      <c r="I1845" t="s">
        <v>65</v>
      </c>
      <c r="J1845" t="s">
        <v>636</v>
      </c>
      <c r="K1845" t="s">
        <v>8722</v>
      </c>
      <c r="L1845" t="s">
        <v>8720</v>
      </c>
      <c r="M1845" t="s">
        <v>8723</v>
      </c>
      <c r="N1845" t="s">
        <v>7366</v>
      </c>
      <c r="O1845" t="s">
        <v>8020</v>
      </c>
      <c r="P1845">
        <v>2870000</v>
      </c>
      <c r="Q1845" t="s">
        <v>6636</v>
      </c>
      <c r="R1845" t="s">
        <v>6636</v>
      </c>
      <c r="S1845" s="12"/>
      <c r="T1845" s="13"/>
      <c r="U1845" t="s">
        <v>8747</v>
      </c>
    </row>
    <row r="1846" spans="1:21" x14ac:dyDescent="0.25">
      <c r="A1846" t="s">
        <v>6637</v>
      </c>
      <c r="B1846" s="12">
        <v>42492</v>
      </c>
      <c r="C1846" t="s">
        <v>8745</v>
      </c>
      <c r="D1846" s="11">
        <v>46187.714004629597</v>
      </c>
      <c r="E1846" t="s">
        <v>8746</v>
      </c>
      <c r="F1846" t="s">
        <v>6415</v>
      </c>
      <c r="G1846" t="s">
        <v>8702</v>
      </c>
      <c r="H1846" t="s">
        <v>6427</v>
      </c>
      <c r="I1846" t="s">
        <v>65</v>
      </c>
      <c r="J1846" t="s">
        <v>636</v>
      </c>
      <c r="K1846" t="s">
        <v>8722</v>
      </c>
      <c r="L1846" t="s">
        <v>8720</v>
      </c>
      <c r="M1846" t="s">
        <v>8723</v>
      </c>
      <c r="N1846" t="s">
        <v>7366</v>
      </c>
      <c r="O1846" t="s">
        <v>8020</v>
      </c>
      <c r="P1846">
        <v>2870000</v>
      </c>
      <c r="Q1846" t="s">
        <v>6636</v>
      </c>
      <c r="R1846" t="s">
        <v>6636</v>
      </c>
      <c r="S1846" s="12"/>
      <c r="T1846" s="13"/>
      <c r="U1846" t="s">
        <v>8747</v>
      </c>
    </row>
    <row r="1847" spans="1:21" x14ac:dyDescent="0.25">
      <c r="A1847" t="s">
        <v>6637</v>
      </c>
      <c r="B1847" s="12">
        <v>42492</v>
      </c>
      <c r="C1847" t="s">
        <v>8745</v>
      </c>
      <c r="D1847" s="11">
        <v>46187.714004629597</v>
      </c>
      <c r="E1847" t="s">
        <v>8746</v>
      </c>
      <c r="F1847" t="s">
        <v>6415</v>
      </c>
      <c r="G1847" t="s">
        <v>8726</v>
      </c>
      <c r="H1847" t="s">
        <v>6427</v>
      </c>
      <c r="I1847" t="s">
        <v>65</v>
      </c>
      <c r="J1847" t="s">
        <v>636</v>
      </c>
      <c r="K1847" t="s">
        <v>8722</v>
      </c>
      <c r="L1847" t="s">
        <v>8720</v>
      </c>
      <c r="M1847" t="s">
        <v>8723</v>
      </c>
      <c r="N1847" t="s">
        <v>7366</v>
      </c>
      <c r="O1847" t="s">
        <v>8020</v>
      </c>
      <c r="P1847">
        <v>2870000</v>
      </c>
      <c r="Q1847" t="s">
        <v>6636</v>
      </c>
      <c r="R1847" t="s">
        <v>6636</v>
      </c>
      <c r="S1847" s="12"/>
      <c r="T1847" s="13"/>
      <c r="U1847" t="s">
        <v>8747</v>
      </c>
    </row>
    <row r="1848" spans="1:21" x14ac:dyDescent="0.25">
      <c r="A1848" t="s">
        <v>6637</v>
      </c>
      <c r="B1848" s="12">
        <v>42492</v>
      </c>
      <c r="C1848" t="s">
        <v>8745</v>
      </c>
      <c r="D1848" s="11">
        <v>46187.714004629597</v>
      </c>
      <c r="E1848" t="s">
        <v>8746</v>
      </c>
      <c r="F1848" t="s">
        <v>6415</v>
      </c>
      <c r="G1848" t="s">
        <v>8703</v>
      </c>
      <c r="H1848" t="s">
        <v>6427</v>
      </c>
      <c r="I1848" t="s">
        <v>65</v>
      </c>
      <c r="J1848" t="s">
        <v>636</v>
      </c>
      <c r="K1848" t="s">
        <v>8722</v>
      </c>
      <c r="L1848" t="s">
        <v>8720</v>
      </c>
      <c r="M1848" t="s">
        <v>8723</v>
      </c>
      <c r="N1848" t="s">
        <v>7366</v>
      </c>
      <c r="O1848" t="s">
        <v>8020</v>
      </c>
      <c r="P1848">
        <v>2870000</v>
      </c>
      <c r="Q1848" t="s">
        <v>6636</v>
      </c>
      <c r="R1848" t="s">
        <v>6636</v>
      </c>
      <c r="S1848" s="12"/>
      <c r="T1848" s="13"/>
      <c r="U1848" t="s">
        <v>8747</v>
      </c>
    </row>
    <row r="1849" spans="1:21" x14ac:dyDescent="0.25">
      <c r="A1849" t="s">
        <v>6637</v>
      </c>
      <c r="B1849" s="12">
        <v>41948</v>
      </c>
      <c r="C1849" t="s">
        <v>8748</v>
      </c>
      <c r="D1849" s="11">
        <v>46187.733796296299</v>
      </c>
      <c r="E1849" t="s">
        <v>8749</v>
      </c>
      <c r="F1849" t="s">
        <v>6415</v>
      </c>
      <c r="G1849" t="s">
        <v>8690</v>
      </c>
      <c r="H1849" t="s">
        <v>6427</v>
      </c>
      <c r="I1849" t="s">
        <v>65</v>
      </c>
      <c r="J1849" t="s">
        <v>636</v>
      </c>
      <c r="K1849" t="s">
        <v>8750</v>
      </c>
      <c r="L1849" t="s">
        <v>8692</v>
      </c>
      <c r="M1849" t="s">
        <v>8751</v>
      </c>
      <c r="N1849" t="s">
        <v>7001</v>
      </c>
      <c r="O1849" t="s">
        <v>7007</v>
      </c>
      <c r="P1849">
        <v>1345000</v>
      </c>
      <c r="Q1849" t="s">
        <v>6636</v>
      </c>
      <c r="R1849" t="s">
        <v>6636</v>
      </c>
      <c r="S1849" s="12"/>
      <c r="T1849" s="13"/>
      <c r="U1849" t="s">
        <v>6650</v>
      </c>
    </row>
    <row r="1850" spans="1:21" x14ac:dyDescent="0.25">
      <c r="A1850" t="s">
        <v>6637</v>
      </c>
      <c r="B1850" s="12">
        <v>41948</v>
      </c>
      <c r="C1850" t="s">
        <v>8748</v>
      </c>
      <c r="D1850" s="11">
        <v>46187.733796296299</v>
      </c>
      <c r="E1850" t="s">
        <v>8749</v>
      </c>
      <c r="F1850" t="s">
        <v>6415</v>
      </c>
      <c r="G1850" t="s">
        <v>8695</v>
      </c>
      <c r="H1850" t="s">
        <v>6427</v>
      </c>
      <c r="I1850" t="s">
        <v>65</v>
      </c>
      <c r="J1850" t="s">
        <v>636</v>
      </c>
      <c r="K1850" t="s">
        <v>8750</v>
      </c>
      <c r="L1850" t="s">
        <v>8692</v>
      </c>
      <c r="M1850" t="s">
        <v>8751</v>
      </c>
      <c r="N1850" t="s">
        <v>7001</v>
      </c>
      <c r="O1850" t="s">
        <v>7007</v>
      </c>
      <c r="P1850">
        <v>1345000</v>
      </c>
      <c r="Q1850" t="s">
        <v>6636</v>
      </c>
      <c r="R1850" t="s">
        <v>6636</v>
      </c>
      <c r="S1850" s="12"/>
      <c r="T1850" s="13"/>
      <c r="U1850" t="s">
        <v>6650</v>
      </c>
    </row>
    <row r="1851" spans="1:21" x14ac:dyDescent="0.25">
      <c r="A1851" t="s">
        <v>6637</v>
      </c>
      <c r="B1851" s="12">
        <v>41846</v>
      </c>
      <c r="C1851" t="s">
        <v>8752</v>
      </c>
      <c r="D1851" s="11">
        <v>46189.3980324074</v>
      </c>
      <c r="E1851" t="s">
        <v>8753</v>
      </c>
      <c r="F1851" t="s">
        <v>6415</v>
      </c>
      <c r="G1851" t="s">
        <v>8690</v>
      </c>
      <c r="H1851" t="s">
        <v>6427</v>
      </c>
      <c r="I1851" t="s">
        <v>55</v>
      </c>
      <c r="J1851" t="s">
        <v>176</v>
      </c>
      <c r="K1851" t="s">
        <v>8754</v>
      </c>
      <c r="L1851" t="s">
        <v>8692</v>
      </c>
      <c r="M1851" t="s">
        <v>8755</v>
      </c>
      <c r="N1851" t="s">
        <v>7001</v>
      </c>
      <c r="O1851" t="s">
        <v>7176</v>
      </c>
      <c r="P1851">
        <v>2107000</v>
      </c>
      <c r="Q1851" t="s">
        <v>6636</v>
      </c>
      <c r="R1851" t="s">
        <v>6636</v>
      </c>
      <c r="S1851" s="12"/>
      <c r="T1851" s="13"/>
      <c r="U1851" t="s">
        <v>8756</v>
      </c>
    </row>
    <row r="1852" spans="1:21" x14ac:dyDescent="0.25">
      <c r="A1852" t="s">
        <v>6637</v>
      </c>
      <c r="B1852" s="12">
        <v>41846</v>
      </c>
      <c r="C1852" t="s">
        <v>8752</v>
      </c>
      <c r="D1852" s="11">
        <v>46189.3980324074</v>
      </c>
      <c r="E1852" t="s">
        <v>8753</v>
      </c>
      <c r="F1852" t="s">
        <v>6415</v>
      </c>
      <c r="G1852" t="s">
        <v>8695</v>
      </c>
      <c r="H1852" t="s">
        <v>6427</v>
      </c>
      <c r="I1852" t="s">
        <v>55</v>
      </c>
      <c r="J1852" t="s">
        <v>176</v>
      </c>
      <c r="K1852" t="s">
        <v>8754</v>
      </c>
      <c r="L1852" t="s">
        <v>8692</v>
      </c>
      <c r="M1852" t="s">
        <v>8755</v>
      </c>
      <c r="N1852" t="s">
        <v>7001</v>
      </c>
      <c r="O1852" t="s">
        <v>7176</v>
      </c>
      <c r="P1852">
        <v>2107000</v>
      </c>
      <c r="Q1852" t="s">
        <v>6636</v>
      </c>
      <c r="R1852" t="s">
        <v>6636</v>
      </c>
      <c r="S1852" s="12"/>
      <c r="T1852" s="13"/>
      <c r="U1852" t="s">
        <v>8756</v>
      </c>
    </row>
    <row r="1853" spans="1:21" x14ac:dyDescent="0.25">
      <c r="A1853" t="s">
        <v>6637</v>
      </c>
      <c r="B1853" s="12">
        <v>41840</v>
      </c>
      <c r="C1853" t="s">
        <v>8757</v>
      </c>
      <c r="D1853" s="11">
        <v>46189.409259259301</v>
      </c>
      <c r="E1853" t="s">
        <v>8758</v>
      </c>
      <c r="F1853" t="s">
        <v>6415</v>
      </c>
      <c r="G1853" t="s">
        <v>8690</v>
      </c>
      <c r="H1853" t="s">
        <v>6427</v>
      </c>
      <c r="I1853" t="s">
        <v>55</v>
      </c>
      <c r="J1853" t="s">
        <v>737</v>
      </c>
      <c r="K1853" t="s">
        <v>8759</v>
      </c>
      <c r="L1853" t="s">
        <v>8692</v>
      </c>
      <c r="M1853" t="s">
        <v>8760</v>
      </c>
      <c r="N1853" t="s">
        <v>7001</v>
      </c>
      <c r="O1853" t="s">
        <v>7002</v>
      </c>
      <c r="P1853">
        <v>1815000</v>
      </c>
      <c r="Q1853" t="s">
        <v>6636</v>
      </c>
      <c r="R1853" t="s">
        <v>6636</v>
      </c>
      <c r="S1853" s="12"/>
      <c r="T1853" s="13"/>
      <c r="U1853" t="s">
        <v>6650</v>
      </c>
    </row>
    <row r="1854" spans="1:21" x14ac:dyDescent="0.25">
      <c r="A1854" t="s">
        <v>6637</v>
      </c>
      <c r="B1854" s="12">
        <v>41840</v>
      </c>
      <c r="C1854" t="s">
        <v>8757</v>
      </c>
      <c r="D1854" s="11">
        <v>46189.409259259301</v>
      </c>
      <c r="E1854" t="s">
        <v>8758</v>
      </c>
      <c r="F1854" t="s">
        <v>6415</v>
      </c>
      <c r="G1854" t="s">
        <v>8695</v>
      </c>
      <c r="H1854" t="s">
        <v>6427</v>
      </c>
      <c r="I1854" t="s">
        <v>55</v>
      </c>
      <c r="J1854" t="s">
        <v>737</v>
      </c>
      <c r="K1854" t="s">
        <v>8759</v>
      </c>
      <c r="L1854" t="s">
        <v>8692</v>
      </c>
      <c r="M1854" t="s">
        <v>8760</v>
      </c>
      <c r="N1854" t="s">
        <v>7001</v>
      </c>
      <c r="O1854" t="s">
        <v>7002</v>
      </c>
      <c r="P1854">
        <v>1815000</v>
      </c>
      <c r="Q1854" t="s">
        <v>6636</v>
      </c>
      <c r="R1854" t="s">
        <v>6636</v>
      </c>
      <c r="S1854" s="12"/>
      <c r="T1854" s="13"/>
      <c r="U1854" t="s">
        <v>6650</v>
      </c>
    </row>
    <row r="1855" spans="1:21" x14ac:dyDescent="0.25">
      <c r="A1855" t="s">
        <v>6619</v>
      </c>
      <c r="B1855" s="12">
        <v>41840</v>
      </c>
      <c r="C1855" t="s">
        <v>8757</v>
      </c>
      <c r="D1855" s="11">
        <v>46189.442581018498</v>
      </c>
      <c r="E1855" t="s">
        <v>8758</v>
      </c>
      <c r="F1855" t="s">
        <v>6415</v>
      </c>
      <c r="G1855" t="s">
        <v>8690</v>
      </c>
      <c r="H1855" t="s">
        <v>6427</v>
      </c>
      <c r="I1855" t="s">
        <v>55</v>
      </c>
      <c r="J1855" t="s">
        <v>737</v>
      </c>
      <c r="K1855" t="s">
        <v>8759</v>
      </c>
      <c r="L1855" t="s">
        <v>8692</v>
      </c>
      <c r="M1855" t="s">
        <v>8760</v>
      </c>
      <c r="N1855" t="s">
        <v>7001</v>
      </c>
      <c r="O1855" t="s">
        <v>7002</v>
      </c>
      <c r="P1855">
        <v>1815000</v>
      </c>
      <c r="Q1855" t="s">
        <v>6636</v>
      </c>
      <c r="R1855" t="s">
        <v>6636</v>
      </c>
      <c r="S1855" s="12"/>
      <c r="T1855" s="13"/>
      <c r="U1855" t="s">
        <v>6650</v>
      </c>
    </row>
    <row r="1856" spans="1:21" x14ac:dyDescent="0.25">
      <c r="A1856" t="s">
        <v>6619</v>
      </c>
      <c r="B1856" s="12">
        <v>41840</v>
      </c>
      <c r="C1856" t="s">
        <v>8757</v>
      </c>
      <c r="D1856" s="11">
        <v>46189.442581018498</v>
      </c>
      <c r="E1856" t="s">
        <v>8758</v>
      </c>
      <c r="F1856" t="s">
        <v>6415</v>
      </c>
      <c r="G1856" t="s">
        <v>8695</v>
      </c>
      <c r="H1856" t="s">
        <v>6427</v>
      </c>
      <c r="I1856" t="s">
        <v>55</v>
      </c>
      <c r="J1856" t="s">
        <v>737</v>
      </c>
      <c r="K1856" t="s">
        <v>8759</v>
      </c>
      <c r="L1856" t="s">
        <v>8692</v>
      </c>
      <c r="M1856" t="s">
        <v>8760</v>
      </c>
      <c r="N1856" t="s">
        <v>7001</v>
      </c>
      <c r="O1856" t="s">
        <v>7002</v>
      </c>
      <c r="P1856">
        <v>1815000</v>
      </c>
      <c r="Q1856" t="s">
        <v>6636</v>
      </c>
      <c r="R1856" t="s">
        <v>6636</v>
      </c>
      <c r="S1856" s="12"/>
      <c r="T1856" s="13"/>
      <c r="U1856" t="s">
        <v>6650</v>
      </c>
    </row>
    <row r="1857" spans="1:21" x14ac:dyDescent="0.25">
      <c r="A1857" t="s">
        <v>6619</v>
      </c>
      <c r="B1857" s="12">
        <v>41846</v>
      </c>
      <c r="C1857" t="s">
        <v>8752</v>
      </c>
      <c r="D1857" s="11">
        <v>46189.467118055603</v>
      </c>
      <c r="E1857" t="s">
        <v>8753</v>
      </c>
      <c r="F1857" t="s">
        <v>6415</v>
      </c>
      <c r="G1857" t="s">
        <v>8690</v>
      </c>
      <c r="H1857" t="s">
        <v>6427</v>
      </c>
      <c r="I1857" t="s">
        <v>55</v>
      </c>
      <c r="J1857" t="s">
        <v>176</v>
      </c>
      <c r="K1857" t="s">
        <v>8754</v>
      </c>
      <c r="L1857" t="s">
        <v>8692</v>
      </c>
      <c r="M1857" t="s">
        <v>8755</v>
      </c>
      <c r="N1857" t="s">
        <v>7001</v>
      </c>
      <c r="O1857" t="s">
        <v>7176</v>
      </c>
      <c r="P1857">
        <v>2107000</v>
      </c>
      <c r="Q1857" t="s">
        <v>6636</v>
      </c>
      <c r="R1857" t="s">
        <v>6636</v>
      </c>
      <c r="S1857" s="12"/>
      <c r="T1857" s="13"/>
      <c r="U1857" t="s">
        <v>8756</v>
      </c>
    </row>
    <row r="1858" spans="1:21" x14ac:dyDescent="0.25">
      <c r="A1858" t="s">
        <v>6619</v>
      </c>
      <c r="B1858" s="12">
        <v>41846</v>
      </c>
      <c r="C1858" t="s">
        <v>8752</v>
      </c>
      <c r="D1858" s="11">
        <v>46189.467118055603</v>
      </c>
      <c r="E1858" t="s">
        <v>8753</v>
      </c>
      <c r="F1858" t="s">
        <v>6415</v>
      </c>
      <c r="G1858" t="s">
        <v>8695</v>
      </c>
      <c r="H1858" t="s">
        <v>6427</v>
      </c>
      <c r="I1858" t="s">
        <v>55</v>
      </c>
      <c r="J1858" t="s">
        <v>176</v>
      </c>
      <c r="K1858" t="s">
        <v>8754</v>
      </c>
      <c r="L1858" t="s">
        <v>8692</v>
      </c>
      <c r="M1858" t="s">
        <v>8755</v>
      </c>
      <c r="N1858" t="s">
        <v>7001</v>
      </c>
      <c r="O1858" t="s">
        <v>7176</v>
      </c>
      <c r="P1858">
        <v>2107000</v>
      </c>
      <c r="Q1858" t="s">
        <v>6636</v>
      </c>
      <c r="R1858" t="s">
        <v>6636</v>
      </c>
      <c r="S1858" s="12"/>
      <c r="T1858" s="13"/>
      <c r="U1858" t="s">
        <v>8756</v>
      </c>
    </row>
    <row r="1859" spans="1:21" x14ac:dyDescent="0.25">
      <c r="A1859" t="s">
        <v>6637</v>
      </c>
      <c r="B1859" s="12">
        <v>41903</v>
      </c>
      <c r="C1859" t="s">
        <v>8761</v>
      </c>
      <c r="D1859" s="11">
        <v>46189.905787037002</v>
      </c>
      <c r="E1859" t="s">
        <v>8762</v>
      </c>
      <c r="F1859" t="s">
        <v>6415</v>
      </c>
      <c r="G1859" t="s">
        <v>8763</v>
      </c>
      <c r="H1859" t="s">
        <v>6427</v>
      </c>
      <c r="I1859" t="s">
        <v>65</v>
      </c>
      <c r="J1859" t="s">
        <v>57</v>
      </c>
      <c r="K1859" t="s">
        <v>8764</v>
      </c>
      <c r="L1859" t="s">
        <v>8765</v>
      </c>
      <c r="M1859" t="s">
        <v>8766</v>
      </c>
      <c r="N1859" t="s">
        <v>6761</v>
      </c>
      <c r="O1859" t="s">
        <v>6762</v>
      </c>
      <c r="P1859">
        <v>2759900</v>
      </c>
      <c r="Q1859" t="s">
        <v>6636</v>
      </c>
      <c r="R1859" t="s">
        <v>6636</v>
      </c>
      <c r="S1859" s="12"/>
      <c r="T1859" s="13"/>
      <c r="U1859" t="s">
        <v>8241</v>
      </c>
    </row>
    <row r="1860" spans="1:21" x14ac:dyDescent="0.25">
      <c r="A1860" t="s">
        <v>6637</v>
      </c>
      <c r="B1860" s="12">
        <v>41903</v>
      </c>
      <c r="C1860" t="s">
        <v>8761</v>
      </c>
      <c r="D1860" s="11">
        <v>46189.905787037002</v>
      </c>
      <c r="E1860" t="s">
        <v>8762</v>
      </c>
      <c r="F1860" t="s">
        <v>6415</v>
      </c>
      <c r="G1860" t="s">
        <v>8703</v>
      </c>
      <c r="H1860" t="s">
        <v>6427</v>
      </c>
      <c r="I1860" t="s">
        <v>65</v>
      </c>
      <c r="J1860" t="s">
        <v>57</v>
      </c>
      <c r="K1860" t="s">
        <v>8764</v>
      </c>
      <c r="L1860" t="s">
        <v>8765</v>
      </c>
      <c r="M1860" t="s">
        <v>8766</v>
      </c>
      <c r="N1860" t="s">
        <v>6761</v>
      </c>
      <c r="O1860" t="s">
        <v>6762</v>
      </c>
      <c r="P1860">
        <v>2759900</v>
      </c>
      <c r="Q1860" t="s">
        <v>6636</v>
      </c>
      <c r="R1860" t="s">
        <v>6636</v>
      </c>
      <c r="S1860" s="12"/>
      <c r="T1860" s="13"/>
      <c r="U1860" t="s">
        <v>8241</v>
      </c>
    </row>
    <row r="1861" spans="1:21" x14ac:dyDescent="0.25">
      <c r="A1861" t="s">
        <v>6637</v>
      </c>
      <c r="B1861" s="12">
        <v>41903</v>
      </c>
      <c r="C1861" t="s">
        <v>8761</v>
      </c>
      <c r="D1861" s="11">
        <v>46189.905787037002</v>
      </c>
      <c r="E1861" t="s">
        <v>8762</v>
      </c>
      <c r="F1861" t="s">
        <v>6415</v>
      </c>
      <c r="G1861" t="s">
        <v>8767</v>
      </c>
      <c r="H1861" t="s">
        <v>6427</v>
      </c>
      <c r="I1861" t="s">
        <v>65</v>
      </c>
      <c r="J1861" t="s">
        <v>57</v>
      </c>
      <c r="K1861" t="s">
        <v>8764</v>
      </c>
      <c r="L1861" t="s">
        <v>8765</v>
      </c>
      <c r="M1861" t="s">
        <v>8766</v>
      </c>
      <c r="N1861" t="s">
        <v>6761</v>
      </c>
      <c r="O1861" t="s">
        <v>6762</v>
      </c>
      <c r="P1861">
        <v>2759900</v>
      </c>
      <c r="Q1861" t="s">
        <v>6636</v>
      </c>
      <c r="R1861" t="s">
        <v>6636</v>
      </c>
      <c r="S1861" s="12"/>
      <c r="T1861" s="13"/>
      <c r="U1861" t="s">
        <v>8241</v>
      </c>
    </row>
    <row r="1862" spans="1:21" x14ac:dyDescent="0.25">
      <c r="A1862" t="s">
        <v>6619</v>
      </c>
      <c r="B1862" s="12">
        <v>41903</v>
      </c>
      <c r="C1862" t="s">
        <v>8761</v>
      </c>
      <c r="D1862" s="11">
        <v>46190.4547453704</v>
      </c>
      <c r="E1862" t="s">
        <v>8762</v>
      </c>
      <c r="F1862" t="s">
        <v>6415</v>
      </c>
      <c r="G1862" t="s">
        <v>8763</v>
      </c>
      <c r="H1862" t="s">
        <v>6427</v>
      </c>
      <c r="I1862" t="s">
        <v>65</v>
      </c>
      <c r="J1862" t="s">
        <v>57</v>
      </c>
      <c r="K1862" t="s">
        <v>8764</v>
      </c>
      <c r="L1862" t="s">
        <v>8765</v>
      </c>
      <c r="M1862" t="s">
        <v>8766</v>
      </c>
      <c r="N1862" t="s">
        <v>6761</v>
      </c>
      <c r="O1862" t="s">
        <v>6762</v>
      </c>
      <c r="P1862">
        <v>2759900</v>
      </c>
      <c r="Q1862" t="s">
        <v>6636</v>
      </c>
      <c r="R1862" t="s">
        <v>6636</v>
      </c>
      <c r="S1862" s="12"/>
      <c r="T1862" s="13"/>
      <c r="U1862" t="s">
        <v>8241</v>
      </c>
    </row>
    <row r="1863" spans="1:21" x14ac:dyDescent="0.25">
      <c r="A1863" t="s">
        <v>6619</v>
      </c>
      <c r="B1863" s="12">
        <v>41903</v>
      </c>
      <c r="C1863" t="s">
        <v>8761</v>
      </c>
      <c r="D1863" s="11">
        <v>46190.4547453704</v>
      </c>
      <c r="E1863" t="s">
        <v>8762</v>
      </c>
      <c r="F1863" t="s">
        <v>6415</v>
      </c>
      <c r="G1863" t="s">
        <v>8703</v>
      </c>
      <c r="H1863" t="s">
        <v>6427</v>
      </c>
      <c r="I1863" t="s">
        <v>65</v>
      </c>
      <c r="J1863" t="s">
        <v>57</v>
      </c>
      <c r="K1863" t="s">
        <v>8764</v>
      </c>
      <c r="L1863" t="s">
        <v>8765</v>
      </c>
      <c r="M1863" t="s">
        <v>8766</v>
      </c>
      <c r="N1863" t="s">
        <v>6761</v>
      </c>
      <c r="O1863" t="s">
        <v>6762</v>
      </c>
      <c r="P1863">
        <v>2759900</v>
      </c>
      <c r="Q1863" t="s">
        <v>6636</v>
      </c>
      <c r="R1863" t="s">
        <v>6636</v>
      </c>
      <c r="S1863" s="12"/>
      <c r="T1863" s="13"/>
      <c r="U1863" t="s">
        <v>8241</v>
      </c>
    </row>
    <row r="1864" spans="1:21" x14ac:dyDescent="0.25">
      <c r="A1864" t="s">
        <v>6619</v>
      </c>
      <c r="B1864" s="12">
        <v>41903</v>
      </c>
      <c r="C1864" t="s">
        <v>8761</v>
      </c>
      <c r="D1864" s="11">
        <v>46190.4547453704</v>
      </c>
      <c r="E1864" t="s">
        <v>8762</v>
      </c>
      <c r="F1864" t="s">
        <v>6415</v>
      </c>
      <c r="G1864" t="s">
        <v>8767</v>
      </c>
      <c r="H1864" t="s">
        <v>6427</v>
      </c>
      <c r="I1864" t="s">
        <v>65</v>
      </c>
      <c r="J1864" t="s">
        <v>57</v>
      </c>
      <c r="K1864" t="s">
        <v>8764</v>
      </c>
      <c r="L1864" t="s">
        <v>8765</v>
      </c>
      <c r="M1864" t="s">
        <v>8766</v>
      </c>
      <c r="N1864" t="s">
        <v>6761</v>
      </c>
      <c r="O1864" t="s">
        <v>6762</v>
      </c>
      <c r="P1864">
        <v>2759900</v>
      </c>
      <c r="Q1864" t="s">
        <v>6636</v>
      </c>
      <c r="R1864" t="s">
        <v>6636</v>
      </c>
      <c r="S1864" s="12"/>
      <c r="T1864" s="13"/>
      <c r="U1864" t="s">
        <v>8241</v>
      </c>
    </row>
    <row r="1865" spans="1:21" x14ac:dyDescent="0.25">
      <c r="A1865" t="s">
        <v>6619</v>
      </c>
      <c r="B1865" s="12">
        <v>41931</v>
      </c>
      <c r="C1865" t="s">
        <v>8716</v>
      </c>
      <c r="D1865" s="11">
        <v>46190.621504629598</v>
      </c>
      <c r="E1865" t="s">
        <v>8717</v>
      </c>
      <c r="F1865" t="s">
        <v>6415</v>
      </c>
      <c r="G1865" t="s">
        <v>8718</v>
      </c>
      <c r="H1865" t="s">
        <v>6427</v>
      </c>
      <c r="I1865" t="s">
        <v>55</v>
      </c>
      <c r="J1865" t="s">
        <v>44</v>
      </c>
      <c r="K1865" t="s">
        <v>8722</v>
      </c>
      <c r="L1865" t="s">
        <v>8720</v>
      </c>
      <c r="M1865" t="s">
        <v>8723</v>
      </c>
      <c r="N1865" t="s">
        <v>7366</v>
      </c>
      <c r="O1865" t="s">
        <v>8020</v>
      </c>
      <c r="P1865">
        <v>2870000</v>
      </c>
      <c r="Q1865" t="s">
        <v>6893</v>
      </c>
      <c r="R1865" t="s">
        <v>6911</v>
      </c>
      <c r="S1865" s="12"/>
      <c r="T1865" s="13"/>
      <c r="U1865" t="s">
        <v>6636</v>
      </c>
    </row>
    <row r="1866" spans="1:21" x14ac:dyDescent="0.25">
      <c r="A1866" t="s">
        <v>6619</v>
      </c>
      <c r="B1866" s="12">
        <v>41931</v>
      </c>
      <c r="C1866" t="s">
        <v>8716</v>
      </c>
      <c r="D1866" s="11">
        <v>46190.621504629598</v>
      </c>
      <c r="E1866" t="s">
        <v>8717</v>
      </c>
      <c r="F1866" t="s">
        <v>6415</v>
      </c>
      <c r="G1866" t="s">
        <v>8702</v>
      </c>
      <c r="H1866" t="s">
        <v>6427</v>
      </c>
      <c r="I1866" t="s">
        <v>55</v>
      </c>
      <c r="J1866" t="s">
        <v>44</v>
      </c>
      <c r="K1866" t="s">
        <v>8722</v>
      </c>
      <c r="L1866" t="s">
        <v>8720</v>
      </c>
      <c r="M1866" t="s">
        <v>8723</v>
      </c>
      <c r="N1866" t="s">
        <v>7366</v>
      </c>
      <c r="O1866" t="s">
        <v>8020</v>
      </c>
      <c r="P1866">
        <v>2870000</v>
      </c>
      <c r="Q1866" t="s">
        <v>6893</v>
      </c>
      <c r="R1866" t="s">
        <v>6911</v>
      </c>
      <c r="S1866" s="12"/>
      <c r="T1866" s="13"/>
      <c r="U1866" t="s">
        <v>6636</v>
      </c>
    </row>
    <row r="1867" spans="1:21" x14ac:dyDescent="0.25">
      <c r="A1867" t="s">
        <v>6619</v>
      </c>
      <c r="B1867" s="12">
        <v>41931</v>
      </c>
      <c r="C1867" t="s">
        <v>8716</v>
      </c>
      <c r="D1867" s="11">
        <v>46190.621504629598</v>
      </c>
      <c r="E1867" t="s">
        <v>8717</v>
      </c>
      <c r="F1867" t="s">
        <v>6415</v>
      </c>
      <c r="G1867" t="s">
        <v>8726</v>
      </c>
      <c r="H1867" t="s">
        <v>6427</v>
      </c>
      <c r="I1867" t="s">
        <v>55</v>
      </c>
      <c r="J1867" t="s">
        <v>44</v>
      </c>
      <c r="K1867" t="s">
        <v>8722</v>
      </c>
      <c r="L1867" t="s">
        <v>8720</v>
      </c>
      <c r="M1867" t="s">
        <v>8723</v>
      </c>
      <c r="N1867" t="s">
        <v>7366</v>
      </c>
      <c r="O1867" t="s">
        <v>8020</v>
      </c>
      <c r="P1867">
        <v>2870000</v>
      </c>
      <c r="Q1867" t="s">
        <v>6893</v>
      </c>
      <c r="R1867" t="s">
        <v>6911</v>
      </c>
      <c r="S1867" s="12"/>
      <c r="T1867" s="13"/>
      <c r="U1867" t="s">
        <v>6636</v>
      </c>
    </row>
    <row r="1868" spans="1:21" x14ac:dyDescent="0.25">
      <c r="A1868" t="s">
        <v>6619</v>
      </c>
      <c r="B1868" s="12">
        <v>41931</v>
      </c>
      <c r="C1868" t="s">
        <v>8716</v>
      </c>
      <c r="D1868" s="11">
        <v>46190.621504629598</v>
      </c>
      <c r="E1868" t="s">
        <v>8717</v>
      </c>
      <c r="F1868" t="s">
        <v>6415</v>
      </c>
      <c r="G1868" t="s">
        <v>8703</v>
      </c>
      <c r="H1868" t="s">
        <v>6427</v>
      </c>
      <c r="I1868" t="s">
        <v>55</v>
      </c>
      <c r="J1868" t="s">
        <v>44</v>
      </c>
      <c r="K1868" t="s">
        <v>8722</v>
      </c>
      <c r="L1868" t="s">
        <v>8720</v>
      </c>
      <c r="M1868" t="s">
        <v>8723</v>
      </c>
      <c r="N1868" t="s">
        <v>7366</v>
      </c>
      <c r="O1868" t="s">
        <v>8020</v>
      </c>
      <c r="P1868">
        <v>2870000</v>
      </c>
      <c r="Q1868" t="s">
        <v>6893</v>
      </c>
      <c r="R1868" t="s">
        <v>6911</v>
      </c>
      <c r="S1868" s="12"/>
      <c r="T1868" s="13"/>
      <c r="U1868" t="s">
        <v>6636</v>
      </c>
    </row>
    <row r="1869" spans="1:21" x14ac:dyDescent="0.25">
      <c r="A1869" t="s">
        <v>6619</v>
      </c>
      <c r="B1869" s="12">
        <v>41948</v>
      </c>
      <c r="C1869" t="s">
        <v>8748</v>
      </c>
      <c r="D1869" s="11">
        <v>46190.718854166698</v>
      </c>
      <c r="E1869" t="s">
        <v>8749</v>
      </c>
      <c r="F1869" t="s">
        <v>6415</v>
      </c>
      <c r="G1869" t="s">
        <v>8690</v>
      </c>
      <c r="H1869" t="s">
        <v>6427</v>
      </c>
      <c r="I1869" t="s">
        <v>65</v>
      </c>
      <c r="J1869" t="s">
        <v>636</v>
      </c>
      <c r="K1869" t="s">
        <v>8750</v>
      </c>
      <c r="L1869" t="s">
        <v>8692</v>
      </c>
      <c r="M1869" t="s">
        <v>8751</v>
      </c>
      <c r="N1869" t="s">
        <v>7001</v>
      </c>
      <c r="O1869" t="s">
        <v>7007</v>
      </c>
      <c r="P1869">
        <v>1345000</v>
      </c>
      <c r="Q1869" t="s">
        <v>6636</v>
      </c>
      <c r="R1869" t="s">
        <v>6636</v>
      </c>
      <c r="S1869" s="12"/>
      <c r="T1869" s="13"/>
      <c r="U1869" t="s">
        <v>6650</v>
      </c>
    </row>
    <row r="1870" spans="1:21" x14ac:dyDescent="0.25">
      <c r="A1870" t="s">
        <v>6619</v>
      </c>
      <c r="B1870" s="12">
        <v>41948</v>
      </c>
      <c r="C1870" t="s">
        <v>8748</v>
      </c>
      <c r="D1870" s="11">
        <v>46190.718854166698</v>
      </c>
      <c r="E1870" t="s">
        <v>8749</v>
      </c>
      <c r="F1870" t="s">
        <v>6415</v>
      </c>
      <c r="G1870" t="s">
        <v>8695</v>
      </c>
      <c r="H1870" t="s">
        <v>6427</v>
      </c>
      <c r="I1870" t="s">
        <v>65</v>
      </c>
      <c r="J1870" t="s">
        <v>636</v>
      </c>
      <c r="K1870" t="s">
        <v>8750</v>
      </c>
      <c r="L1870" t="s">
        <v>8692</v>
      </c>
      <c r="M1870" t="s">
        <v>8751</v>
      </c>
      <c r="N1870" t="s">
        <v>7001</v>
      </c>
      <c r="O1870" t="s">
        <v>7007</v>
      </c>
      <c r="P1870">
        <v>1345000</v>
      </c>
      <c r="Q1870" t="s">
        <v>6636</v>
      </c>
      <c r="R1870" t="s">
        <v>6636</v>
      </c>
      <c r="S1870" s="12"/>
      <c r="T1870" s="13"/>
      <c r="U1870" t="s">
        <v>6650</v>
      </c>
    </row>
    <row r="1871" spans="1:21" x14ac:dyDescent="0.25">
      <c r="A1871" t="s">
        <v>6637</v>
      </c>
      <c r="B1871" s="12">
        <v>41954</v>
      </c>
      <c r="C1871" t="s">
        <v>8768</v>
      </c>
      <c r="D1871" s="11">
        <v>46190.786111111098</v>
      </c>
      <c r="E1871" t="s">
        <v>8769</v>
      </c>
      <c r="F1871" t="s">
        <v>6415</v>
      </c>
      <c r="G1871" t="s">
        <v>8690</v>
      </c>
      <c r="H1871" t="s">
        <v>6427</v>
      </c>
      <c r="I1871" t="s">
        <v>65</v>
      </c>
      <c r="J1871" t="s">
        <v>67</v>
      </c>
      <c r="K1871" t="s">
        <v>8770</v>
      </c>
      <c r="L1871" t="s">
        <v>8692</v>
      </c>
      <c r="M1871" t="s">
        <v>8771</v>
      </c>
      <c r="N1871" t="s">
        <v>7001</v>
      </c>
      <c r="O1871" t="s">
        <v>7062</v>
      </c>
      <c r="P1871">
        <v>1525000</v>
      </c>
      <c r="Q1871" t="s">
        <v>6778</v>
      </c>
      <c r="R1871" t="s">
        <v>6911</v>
      </c>
      <c r="S1871" s="12"/>
      <c r="T1871" s="13"/>
      <c r="U1871" t="s">
        <v>6650</v>
      </c>
    </row>
    <row r="1872" spans="1:21" x14ac:dyDescent="0.25">
      <c r="A1872" t="s">
        <v>6637</v>
      </c>
      <c r="B1872" s="12">
        <v>41954</v>
      </c>
      <c r="C1872" t="s">
        <v>8768</v>
      </c>
      <c r="D1872" s="11">
        <v>46190.786111111098</v>
      </c>
      <c r="E1872" t="s">
        <v>8769</v>
      </c>
      <c r="F1872" t="s">
        <v>6415</v>
      </c>
      <c r="G1872" t="s">
        <v>8695</v>
      </c>
      <c r="H1872" t="s">
        <v>6427</v>
      </c>
      <c r="I1872" t="s">
        <v>65</v>
      </c>
      <c r="J1872" t="s">
        <v>67</v>
      </c>
      <c r="K1872" t="s">
        <v>8770</v>
      </c>
      <c r="L1872" t="s">
        <v>8692</v>
      </c>
      <c r="M1872" t="s">
        <v>8771</v>
      </c>
      <c r="N1872" t="s">
        <v>7001</v>
      </c>
      <c r="O1872" t="s">
        <v>7062</v>
      </c>
      <c r="P1872">
        <v>1525000</v>
      </c>
      <c r="Q1872" t="s">
        <v>6778</v>
      </c>
      <c r="R1872" t="s">
        <v>6911</v>
      </c>
      <c r="S1872" s="12"/>
      <c r="T1872" s="13"/>
      <c r="U1872" t="s">
        <v>6650</v>
      </c>
    </row>
    <row r="1873" spans="1:21" x14ac:dyDescent="0.25">
      <c r="A1873" t="s">
        <v>6619</v>
      </c>
      <c r="B1873" s="12">
        <v>41954</v>
      </c>
      <c r="C1873" t="s">
        <v>8768</v>
      </c>
      <c r="D1873" s="11">
        <v>46190.788634259297</v>
      </c>
      <c r="E1873" t="s">
        <v>8769</v>
      </c>
      <c r="F1873" t="s">
        <v>6415</v>
      </c>
      <c r="G1873" t="s">
        <v>8690</v>
      </c>
      <c r="H1873" t="s">
        <v>6427</v>
      </c>
      <c r="I1873" t="s">
        <v>65</v>
      </c>
      <c r="J1873" t="s">
        <v>67</v>
      </c>
      <c r="K1873" t="s">
        <v>8770</v>
      </c>
      <c r="L1873" t="s">
        <v>8692</v>
      </c>
      <c r="M1873" t="s">
        <v>8771</v>
      </c>
      <c r="N1873" t="s">
        <v>7001</v>
      </c>
      <c r="O1873" t="s">
        <v>7062</v>
      </c>
      <c r="P1873">
        <v>1525000</v>
      </c>
      <c r="Q1873" t="s">
        <v>6778</v>
      </c>
      <c r="R1873" t="s">
        <v>6911</v>
      </c>
      <c r="S1873" s="12"/>
      <c r="T1873" s="13"/>
      <c r="U1873" t="s">
        <v>6650</v>
      </c>
    </row>
    <row r="1874" spans="1:21" x14ac:dyDescent="0.25">
      <c r="A1874" t="s">
        <v>6619</v>
      </c>
      <c r="B1874" s="12">
        <v>41954</v>
      </c>
      <c r="C1874" t="s">
        <v>8768</v>
      </c>
      <c r="D1874" s="11">
        <v>46190.788634259297</v>
      </c>
      <c r="E1874" t="s">
        <v>8769</v>
      </c>
      <c r="F1874" t="s">
        <v>6415</v>
      </c>
      <c r="G1874" t="s">
        <v>8695</v>
      </c>
      <c r="H1874" t="s">
        <v>6427</v>
      </c>
      <c r="I1874" t="s">
        <v>65</v>
      </c>
      <c r="J1874" t="s">
        <v>67</v>
      </c>
      <c r="K1874" t="s">
        <v>8770</v>
      </c>
      <c r="L1874" t="s">
        <v>8692</v>
      </c>
      <c r="M1874" t="s">
        <v>8771</v>
      </c>
      <c r="N1874" t="s">
        <v>7001</v>
      </c>
      <c r="O1874" t="s">
        <v>7062</v>
      </c>
      <c r="P1874">
        <v>1525000</v>
      </c>
      <c r="Q1874" t="s">
        <v>6778</v>
      </c>
      <c r="R1874" t="s">
        <v>6911</v>
      </c>
      <c r="S1874" s="12"/>
      <c r="T1874" s="13"/>
      <c r="U1874" t="s">
        <v>6650</v>
      </c>
    </row>
    <row r="1875" spans="1:21" x14ac:dyDescent="0.25">
      <c r="A1875" t="s">
        <v>6637</v>
      </c>
      <c r="B1875" s="12">
        <v>41968</v>
      </c>
      <c r="C1875" t="s">
        <v>8772</v>
      </c>
      <c r="D1875" s="11">
        <v>46190.847453703696</v>
      </c>
      <c r="E1875" t="s">
        <v>8773</v>
      </c>
      <c r="F1875" t="s">
        <v>6415</v>
      </c>
      <c r="G1875" t="s">
        <v>8718</v>
      </c>
      <c r="H1875" t="s">
        <v>6427</v>
      </c>
      <c r="I1875" t="s">
        <v>55</v>
      </c>
      <c r="J1875" t="s">
        <v>44</v>
      </c>
      <c r="K1875" t="s">
        <v>8774</v>
      </c>
      <c r="L1875" t="s">
        <v>8720</v>
      </c>
      <c r="M1875" t="s">
        <v>8775</v>
      </c>
      <c r="N1875" t="s">
        <v>7366</v>
      </c>
      <c r="O1875" t="s">
        <v>7650</v>
      </c>
      <c r="P1875">
        <v>2670000</v>
      </c>
      <c r="Q1875" t="s">
        <v>6778</v>
      </c>
      <c r="R1875" t="s">
        <v>6779</v>
      </c>
      <c r="S1875" s="12"/>
      <c r="T1875" s="13"/>
      <c r="U1875" t="s">
        <v>6650</v>
      </c>
    </row>
    <row r="1876" spans="1:21" x14ac:dyDescent="0.25">
      <c r="A1876" t="s">
        <v>6637</v>
      </c>
      <c r="B1876" s="12">
        <v>41968</v>
      </c>
      <c r="C1876" t="s">
        <v>8772</v>
      </c>
      <c r="D1876" s="11">
        <v>46190.847453703696</v>
      </c>
      <c r="E1876" t="s">
        <v>8773</v>
      </c>
      <c r="F1876" t="s">
        <v>6415</v>
      </c>
      <c r="G1876" t="s">
        <v>8702</v>
      </c>
      <c r="H1876" t="s">
        <v>6427</v>
      </c>
      <c r="I1876" t="s">
        <v>55</v>
      </c>
      <c r="J1876" t="s">
        <v>44</v>
      </c>
      <c r="K1876" t="s">
        <v>8774</v>
      </c>
      <c r="L1876" t="s">
        <v>8720</v>
      </c>
      <c r="M1876" t="s">
        <v>8775</v>
      </c>
      <c r="N1876" t="s">
        <v>7366</v>
      </c>
      <c r="O1876" t="s">
        <v>7650</v>
      </c>
      <c r="P1876">
        <v>2670000</v>
      </c>
      <c r="Q1876" t="s">
        <v>6778</v>
      </c>
      <c r="R1876" t="s">
        <v>6779</v>
      </c>
      <c r="S1876" s="12"/>
      <c r="T1876" s="13"/>
      <c r="U1876" t="s">
        <v>6650</v>
      </c>
    </row>
    <row r="1877" spans="1:21" x14ac:dyDescent="0.25">
      <c r="A1877" t="s">
        <v>6637</v>
      </c>
      <c r="B1877" s="12">
        <v>41968</v>
      </c>
      <c r="C1877" t="s">
        <v>8772</v>
      </c>
      <c r="D1877" s="11">
        <v>46190.847453703696</v>
      </c>
      <c r="E1877" t="s">
        <v>8773</v>
      </c>
      <c r="F1877" t="s">
        <v>6415</v>
      </c>
      <c r="G1877" t="s">
        <v>8726</v>
      </c>
      <c r="H1877" t="s">
        <v>6427</v>
      </c>
      <c r="I1877" t="s">
        <v>55</v>
      </c>
      <c r="J1877" t="s">
        <v>44</v>
      </c>
      <c r="K1877" t="s">
        <v>8774</v>
      </c>
      <c r="L1877" t="s">
        <v>8720</v>
      </c>
      <c r="M1877" t="s">
        <v>8775</v>
      </c>
      <c r="N1877" t="s">
        <v>7366</v>
      </c>
      <c r="O1877" t="s">
        <v>7650</v>
      </c>
      <c r="P1877">
        <v>2670000</v>
      </c>
      <c r="Q1877" t="s">
        <v>6778</v>
      </c>
      <c r="R1877" t="s">
        <v>6779</v>
      </c>
      <c r="S1877" s="12"/>
      <c r="T1877" s="13"/>
      <c r="U1877" t="s">
        <v>6650</v>
      </c>
    </row>
    <row r="1878" spans="1:21" x14ac:dyDescent="0.25">
      <c r="A1878" t="s">
        <v>6637</v>
      </c>
      <c r="B1878" s="12">
        <v>41968</v>
      </c>
      <c r="C1878" t="s">
        <v>8772</v>
      </c>
      <c r="D1878" s="11">
        <v>46190.847453703696</v>
      </c>
      <c r="E1878" t="s">
        <v>8773</v>
      </c>
      <c r="F1878" t="s">
        <v>6415</v>
      </c>
      <c r="G1878" t="s">
        <v>8703</v>
      </c>
      <c r="H1878" t="s">
        <v>6427</v>
      </c>
      <c r="I1878" t="s">
        <v>55</v>
      </c>
      <c r="J1878" t="s">
        <v>44</v>
      </c>
      <c r="K1878" t="s">
        <v>8774</v>
      </c>
      <c r="L1878" t="s">
        <v>8720</v>
      </c>
      <c r="M1878" t="s">
        <v>8775</v>
      </c>
      <c r="N1878" t="s">
        <v>7366</v>
      </c>
      <c r="O1878" t="s">
        <v>7650</v>
      </c>
      <c r="P1878">
        <v>2670000</v>
      </c>
      <c r="Q1878" t="s">
        <v>6778</v>
      </c>
      <c r="R1878" t="s">
        <v>6779</v>
      </c>
      <c r="S1878" s="12"/>
      <c r="T1878" s="13"/>
      <c r="U1878" t="s">
        <v>6650</v>
      </c>
    </row>
    <row r="1879" spans="1:21" x14ac:dyDescent="0.25">
      <c r="A1879" t="s">
        <v>6619</v>
      </c>
      <c r="B1879" s="12">
        <v>41968</v>
      </c>
      <c r="C1879" t="s">
        <v>8772</v>
      </c>
      <c r="D1879" s="11">
        <v>46190.850694444402</v>
      </c>
      <c r="E1879" t="s">
        <v>8773</v>
      </c>
      <c r="F1879" t="s">
        <v>6415</v>
      </c>
      <c r="G1879" t="s">
        <v>8718</v>
      </c>
      <c r="H1879" t="s">
        <v>6427</v>
      </c>
      <c r="I1879" t="s">
        <v>55</v>
      </c>
      <c r="J1879" t="s">
        <v>44</v>
      </c>
      <c r="K1879" t="s">
        <v>8774</v>
      </c>
      <c r="L1879" t="s">
        <v>8720</v>
      </c>
      <c r="M1879" t="s">
        <v>8775</v>
      </c>
      <c r="N1879" t="s">
        <v>7366</v>
      </c>
      <c r="O1879" t="s">
        <v>7650</v>
      </c>
      <c r="P1879">
        <v>2670000</v>
      </c>
      <c r="Q1879" t="s">
        <v>6778</v>
      </c>
      <c r="R1879" t="s">
        <v>6779</v>
      </c>
      <c r="S1879" s="12"/>
      <c r="T1879" s="13"/>
      <c r="U1879" t="s">
        <v>6650</v>
      </c>
    </row>
    <row r="1880" spans="1:21" x14ac:dyDescent="0.25">
      <c r="A1880" t="s">
        <v>6619</v>
      </c>
      <c r="B1880" s="12">
        <v>41968</v>
      </c>
      <c r="C1880" t="s">
        <v>8772</v>
      </c>
      <c r="D1880" s="11">
        <v>46190.850694444402</v>
      </c>
      <c r="E1880" t="s">
        <v>8773</v>
      </c>
      <c r="F1880" t="s">
        <v>6415</v>
      </c>
      <c r="G1880" t="s">
        <v>8702</v>
      </c>
      <c r="H1880" t="s">
        <v>6427</v>
      </c>
      <c r="I1880" t="s">
        <v>55</v>
      </c>
      <c r="J1880" t="s">
        <v>44</v>
      </c>
      <c r="K1880" t="s">
        <v>8774</v>
      </c>
      <c r="L1880" t="s">
        <v>8720</v>
      </c>
      <c r="M1880" t="s">
        <v>8775</v>
      </c>
      <c r="N1880" t="s">
        <v>7366</v>
      </c>
      <c r="O1880" t="s">
        <v>7650</v>
      </c>
      <c r="P1880">
        <v>2670000</v>
      </c>
      <c r="Q1880" t="s">
        <v>6778</v>
      </c>
      <c r="R1880" t="s">
        <v>6779</v>
      </c>
      <c r="S1880" s="12"/>
      <c r="T1880" s="13"/>
      <c r="U1880" t="s">
        <v>6650</v>
      </c>
    </row>
    <row r="1881" spans="1:21" x14ac:dyDescent="0.25">
      <c r="A1881" t="s">
        <v>6619</v>
      </c>
      <c r="B1881" s="12">
        <v>41968</v>
      </c>
      <c r="C1881" t="s">
        <v>8772</v>
      </c>
      <c r="D1881" s="11">
        <v>46190.850694444402</v>
      </c>
      <c r="E1881" t="s">
        <v>8773</v>
      </c>
      <c r="F1881" t="s">
        <v>6415</v>
      </c>
      <c r="G1881" t="s">
        <v>8726</v>
      </c>
      <c r="H1881" t="s">
        <v>6427</v>
      </c>
      <c r="I1881" t="s">
        <v>55</v>
      </c>
      <c r="J1881" t="s">
        <v>44</v>
      </c>
      <c r="K1881" t="s">
        <v>8774</v>
      </c>
      <c r="L1881" t="s">
        <v>8720</v>
      </c>
      <c r="M1881" t="s">
        <v>8775</v>
      </c>
      <c r="N1881" t="s">
        <v>7366</v>
      </c>
      <c r="O1881" t="s">
        <v>7650</v>
      </c>
      <c r="P1881">
        <v>2670000</v>
      </c>
      <c r="Q1881" t="s">
        <v>6778</v>
      </c>
      <c r="R1881" t="s">
        <v>6779</v>
      </c>
      <c r="S1881" s="12"/>
      <c r="T1881" s="13"/>
      <c r="U1881" t="s">
        <v>6650</v>
      </c>
    </row>
    <row r="1882" spans="1:21" x14ac:dyDescent="0.25">
      <c r="A1882" t="s">
        <v>6619</v>
      </c>
      <c r="B1882" s="12">
        <v>41968</v>
      </c>
      <c r="C1882" t="s">
        <v>8772</v>
      </c>
      <c r="D1882" s="11">
        <v>46190.850694444402</v>
      </c>
      <c r="E1882" t="s">
        <v>8773</v>
      </c>
      <c r="F1882" t="s">
        <v>6415</v>
      </c>
      <c r="G1882" t="s">
        <v>8703</v>
      </c>
      <c r="H1882" t="s">
        <v>6427</v>
      </c>
      <c r="I1882" t="s">
        <v>55</v>
      </c>
      <c r="J1882" t="s">
        <v>44</v>
      </c>
      <c r="K1882" t="s">
        <v>8774</v>
      </c>
      <c r="L1882" t="s">
        <v>8720</v>
      </c>
      <c r="M1882" t="s">
        <v>8775</v>
      </c>
      <c r="N1882" t="s">
        <v>7366</v>
      </c>
      <c r="O1882" t="s">
        <v>7650</v>
      </c>
      <c r="P1882">
        <v>2670000</v>
      </c>
      <c r="Q1882" t="s">
        <v>6778</v>
      </c>
      <c r="R1882" t="s">
        <v>6779</v>
      </c>
      <c r="S1882" s="12"/>
      <c r="T1882" s="13"/>
      <c r="U1882" t="s">
        <v>6650</v>
      </c>
    </row>
    <row r="1883" spans="1:21" x14ac:dyDescent="0.25">
      <c r="A1883" t="s">
        <v>6637</v>
      </c>
      <c r="B1883" s="12">
        <v>42032</v>
      </c>
      <c r="C1883" t="s">
        <v>8776</v>
      </c>
      <c r="D1883" s="11">
        <v>46191.481550925899</v>
      </c>
      <c r="E1883" t="s">
        <v>8777</v>
      </c>
      <c r="F1883" t="s">
        <v>6415</v>
      </c>
      <c r="G1883" t="s">
        <v>8718</v>
      </c>
      <c r="H1883" t="s">
        <v>6427</v>
      </c>
      <c r="I1883" t="s">
        <v>55</v>
      </c>
      <c r="J1883" t="s">
        <v>44</v>
      </c>
      <c r="K1883" t="s">
        <v>8774</v>
      </c>
      <c r="L1883" t="s">
        <v>8720</v>
      </c>
      <c r="M1883" t="s">
        <v>8775</v>
      </c>
      <c r="N1883" t="s">
        <v>7366</v>
      </c>
      <c r="O1883" t="s">
        <v>7650</v>
      </c>
      <c r="P1883">
        <v>2670000</v>
      </c>
      <c r="Q1883" t="s">
        <v>6778</v>
      </c>
      <c r="R1883" t="s">
        <v>6779</v>
      </c>
      <c r="S1883" s="12"/>
      <c r="T1883" s="13"/>
      <c r="U1883" t="s">
        <v>6682</v>
      </c>
    </row>
    <row r="1884" spans="1:21" x14ac:dyDescent="0.25">
      <c r="A1884" t="s">
        <v>6637</v>
      </c>
      <c r="B1884" s="12">
        <v>42032</v>
      </c>
      <c r="C1884" t="s">
        <v>8776</v>
      </c>
      <c r="D1884" s="11">
        <v>46191.481550925899</v>
      </c>
      <c r="E1884" t="s">
        <v>8777</v>
      </c>
      <c r="F1884" t="s">
        <v>6415</v>
      </c>
      <c r="G1884" t="s">
        <v>8702</v>
      </c>
      <c r="H1884" t="s">
        <v>6427</v>
      </c>
      <c r="I1884" t="s">
        <v>55</v>
      </c>
      <c r="J1884" t="s">
        <v>44</v>
      </c>
      <c r="K1884" t="s">
        <v>8774</v>
      </c>
      <c r="L1884" t="s">
        <v>8720</v>
      </c>
      <c r="M1884" t="s">
        <v>8775</v>
      </c>
      <c r="N1884" t="s">
        <v>7366</v>
      </c>
      <c r="O1884" t="s">
        <v>7650</v>
      </c>
      <c r="P1884">
        <v>2670000</v>
      </c>
      <c r="Q1884" t="s">
        <v>6778</v>
      </c>
      <c r="R1884" t="s">
        <v>6779</v>
      </c>
      <c r="S1884" s="12"/>
      <c r="T1884" s="13"/>
      <c r="U1884" t="s">
        <v>6682</v>
      </c>
    </row>
    <row r="1885" spans="1:21" x14ac:dyDescent="0.25">
      <c r="A1885" t="s">
        <v>6637</v>
      </c>
      <c r="B1885" s="12">
        <v>42032</v>
      </c>
      <c r="C1885" t="s">
        <v>8776</v>
      </c>
      <c r="D1885" s="11">
        <v>46191.481550925899</v>
      </c>
      <c r="E1885" t="s">
        <v>8777</v>
      </c>
      <c r="F1885" t="s">
        <v>6415</v>
      </c>
      <c r="G1885" t="s">
        <v>8726</v>
      </c>
      <c r="H1885" t="s">
        <v>6427</v>
      </c>
      <c r="I1885" t="s">
        <v>55</v>
      </c>
      <c r="J1885" t="s">
        <v>44</v>
      </c>
      <c r="K1885" t="s">
        <v>8774</v>
      </c>
      <c r="L1885" t="s">
        <v>8720</v>
      </c>
      <c r="M1885" t="s">
        <v>8775</v>
      </c>
      <c r="N1885" t="s">
        <v>7366</v>
      </c>
      <c r="O1885" t="s">
        <v>7650</v>
      </c>
      <c r="P1885">
        <v>2670000</v>
      </c>
      <c r="Q1885" t="s">
        <v>6778</v>
      </c>
      <c r="R1885" t="s">
        <v>6779</v>
      </c>
      <c r="S1885" s="12"/>
      <c r="T1885" s="13"/>
      <c r="U1885" t="s">
        <v>6682</v>
      </c>
    </row>
    <row r="1886" spans="1:21" x14ac:dyDescent="0.25">
      <c r="A1886" t="s">
        <v>6637</v>
      </c>
      <c r="B1886" s="12">
        <v>42032</v>
      </c>
      <c r="C1886" t="s">
        <v>8776</v>
      </c>
      <c r="D1886" s="11">
        <v>46191.481550925899</v>
      </c>
      <c r="E1886" t="s">
        <v>8777</v>
      </c>
      <c r="F1886" t="s">
        <v>6415</v>
      </c>
      <c r="G1886" t="s">
        <v>8703</v>
      </c>
      <c r="H1886" t="s">
        <v>6427</v>
      </c>
      <c r="I1886" t="s">
        <v>55</v>
      </c>
      <c r="J1886" t="s">
        <v>44</v>
      </c>
      <c r="K1886" t="s">
        <v>8774</v>
      </c>
      <c r="L1886" t="s">
        <v>8720</v>
      </c>
      <c r="M1886" t="s">
        <v>8775</v>
      </c>
      <c r="N1886" t="s">
        <v>7366</v>
      </c>
      <c r="O1886" t="s">
        <v>7650</v>
      </c>
      <c r="P1886">
        <v>2670000</v>
      </c>
      <c r="Q1886" t="s">
        <v>6778</v>
      </c>
      <c r="R1886" t="s">
        <v>6779</v>
      </c>
      <c r="S1886" s="12"/>
      <c r="T1886" s="13"/>
      <c r="U1886" t="s">
        <v>6682</v>
      </c>
    </row>
    <row r="1887" spans="1:21" x14ac:dyDescent="0.25">
      <c r="A1887" t="s">
        <v>6619</v>
      </c>
      <c r="B1887" s="12">
        <v>42032</v>
      </c>
      <c r="C1887" t="s">
        <v>8776</v>
      </c>
      <c r="D1887" s="11">
        <v>46192.4680787037</v>
      </c>
      <c r="E1887" t="s">
        <v>8777</v>
      </c>
      <c r="F1887" t="s">
        <v>6415</v>
      </c>
      <c r="G1887" t="s">
        <v>8718</v>
      </c>
      <c r="H1887" t="s">
        <v>6427</v>
      </c>
      <c r="I1887" t="s">
        <v>55</v>
      </c>
      <c r="J1887" t="s">
        <v>44</v>
      </c>
      <c r="K1887" t="s">
        <v>8774</v>
      </c>
      <c r="L1887" t="s">
        <v>8720</v>
      </c>
      <c r="M1887" t="s">
        <v>8775</v>
      </c>
      <c r="N1887" t="s">
        <v>7366</v>
      </c>
      <c r="O1887" t="s">
        <v>7650</v>
      </c>
      <c r="P1887">
        <v>2670000</v>
      </c>
      <c r="Q1887" t="s">
        <v>6778</v>
      </c>
      <c r="R1887" t="s">
        <v>6779</v>
      </c>
      <c r="S1887" s="12"/>
      <c r="T1887" s="13"/>
      <c r="U1887" t="s">
        <v>6682</v>
      </c>
    </row>
    <row r="1888" spans="1:21" x14ac:dyDescent="0.25">
      <c r="A1888" t="s">
        <v>6619</v>
      </c>
      <c r="B1888" s="12">
        <v>42032</v>
      </c>
      <c r="C1888" t="s">
        <v>8776</v>
      </c>
      <c r="D1888" s="11">
        <v>46192.4680787037</v>
      </c>
      <c r="E1888" t="s">
        <v>8777</v>
      </c>
      <c r="F1888" t="s">
        <v>6415</v>
      </c>
      <c r="G1888" t="s">
        <v>8702</v>
      </c>
      <c r="H1888" t="s">
        <v>6427</v>
      </c>
      <c r="I1888" t="s">
        <v>55</v>
      </c>
      <c r="J1888" t="s">
        <v>44</v>
      </c>
      <c r="K1888" t="s">
        <v>8774</v>
      </c>
      <c r="L1888" t="s">
        <v>8720</v>
      </c>
      <c r="M1888" t="s">
        <v>8775</v>
      </c>
      <c r="N1888" t="s">
        <v>7366</v>
      </c>
      <c r="O1888" t="s">
        <v>7650</v>
      </c>
      <c r="P1888">
        <v>2670000</v>
      </c>
      <c r="Q1888" t="s">
        <v>6778</v>
      </c>
      <c r="R1888" t="s">
        <v>6779</v>
      </c>
      <c r="S1888" s="12"/>
      <c r="T1888" s="13"/>
      <c r="U1888" t="s">
        <v>6682</v>
      </c>
    </row>
    <row r="1889" spans="1:21" x14ac:dyDescent="0.25">
      <c r="A1889" t="s">
        <v>6619</v>
      </c>
      <c r="B1889" s="12">
        <v>42032</v>
      </c>
      <c r="C1889" t="s">
        <v>8776</v>
      </c>
      <c r="D1889" s="11">
        <v>46192.4680787037</v>
      </c>
      <c r="E1889" t="s">
        <v>8777</v>
      </c>
      <c r="F1889" t="s">
        <v>6415</v>
      </c>
      <c r="G1889" t="s">
        <v>8726</v>
      </c>
      <c r="H1889" t="s">
        <v>6427</v>
      </c>
      <c r="I1889" t="s">
        <v>55</v>
      </c>
      <c r="J1889" t="s">
        <v>44</v>
      </c>
      <c r="K1889" t="s">
        <v>8774</v>
      </c>
      <c r="L1889" t="s">
        <v>8720</v>
      </c>
      <c r="M1889" t="s">
        <v>8775</v>
      </c>
      <c r="N1889" t="s">
        <v>7366</v>
      </c>
      <c r="O1889" t="s">
        <v>7650</v>
      </c>
      <c r="P1889">
        <v>2670000</v>
      </c>
      <c r="Q1889" t="s">
        <v>6778</v>
      </c>
      <c r="R1889" t="s">
        <v>6779</v>
      </c>
      <c r="S1889" s="12"/>
      <c r="T1889" s="13"/>
      <c r="U1889" t="s">
        <v>6682</v>
      </c>
    </row>
    <row r="1890" spans="1:21" x14ac:dyDescent="0.25">
      <c r="A1890" t="s">
        <v>6619</v>
      </c>
      <c r="B1890" s="12">
        <v>42032</v>
      </c>
      <c r="C1890" t="s">
        <v>8776</v>
      </c>
      <c r="D1890" s="11">
        <v>46192.4680787037</v>
      </c>
      <c r="E1890" t="s">
        <v>8777</v>
      </c>
      <c r="F1890" t="s">
        <v>6415</v>
      </c>
      <c r="G1890" t="s">
        <v>8703</v>
      </c>
      <c r="H1890" t="s">
        <v>6427</v>
      </c>
      <c r="I1890" t="s">
        <v>55</v>
      </c>
      <c r="J1890" t="s">
        <v>44</v>
      </c>
      <c r="K1890" t="s">
        <v>8774</v>
      </c>
      <c r="L1890" t="s">
        <v>8720</v>
      </c>
      <c r="M1890" t="s">
        <v>8775</v>
      </c>
      <c r="N1890" t="s">
        <v>7366</v>
      </c>
      <c r="O1890" t="s">
        <v>7650</v>
      </c>
      <c r="P1890">
        <v>2670000</v>
      </c>
      <c r="Q1890" t="s">
        <v>6778</v>
      </c>
      <c r="R1890" t="s">
        <v>6779</v>
      </c>
      <c r="S1890" s="12"/>
      <c r="T1890" s="13"/>
      <c r="U1890" t="s">
        <v>6682</v>
      </c>
    </row>
    <row r="1891" spans="1:21" x14ac:dyDescent="0.25">
      <c r="A1891" t="s">
        <v>6637</v>
      </c>
      <c r="B1891" s="12">
        <v>42241</v>
      </c>
      <c r="C1891" t="s">
        <v>8778</v>
      </c>
      <c r="D1891" s="11">
        <v>46193.540856481501</v>
      </c>
      <c r="E1891" t="s">
        <v>8779</v>
      </c>
      <c r="F1891" t="s">
        <v>6415</v>
      </c>
      <c r="G1891" t="s">
        <v>8690</v>
      </c>
      <c r="H1891" t="s">
        <v>6427</v>
      </c>
      <c r="I1891" t="s">
        <v>55</v>
      </c>
      <c r="J1891" t="s">
        <v>643</v>
      </c>
      <c r="K1891" t="s">
        <v>8780</v>
      </c>
      <c r="L1891" t="s">
        <v>8692</v>
      </c>
      <c r="M1891" t="s">
        <v>8781</v>
      </c>
      <c r="N1891" t="s">
        <v>7001</v>
      </c>
      <c r="O1891" t="s">
        <v>7062</v>
      </c>
      <c r="P1891">
        <v>1680000</v>
      </c>
      <c r="Q1891" t="s">
        <v>6636</v>
      </c>
      <c r="R1891" t="s">
        <v>6636</v>
      </c>
      <c r="S1891" s="12"/>
      <c r="T1891" s="13"/>
      <c r="U1891" t="s">
        <v>6650</v>
      </c>
    </row>
    <row r="1892" spans="1:21" x14ac:dyDescent="0.25">
      <c r="A1892" t="s">
        <v>6637</v>
      </c>
      <c r="B1892" s="12">
        <v>42241</v>
      </c>
      <c r="C1892" t="s">
        <v>8778</v>
      </c>
      <c r="D1892" s="11">
        <v>46193.540856481501</v>
      </c>
      <c r="E1892" t="s">
        <v>8779</v>
      </c>
      <c r="F1892" t="s">
        <v>6415</v>
      </c>
      <c r="G1892" t="s">
        <v>8695</v>
      </c>
      <c r="H1892" t="s">
        <v>6427</v>
      </c>
      <c r="I1892" t="s">
        <v>55</v>
      </c>
      <c r="J1892" t="s">
        <v>643</v>
      </c>
      <c r="K1892" t="s">
        <v>8780</v>
      </c>
      <c r="L1892" t="s">
        <v>8692</v>
      </c>
      <c r="M1892" t="s">
        <v>8781</v>
      </c>
      <c r="N1892" t="s">
        <v>7001</v>
      </c>
      <c r="O1892" t="s">
        <v>7062</v>
      </c>
      <c r="P1892">
        <v>1680000</v>
      </c>
      <c r="Q1892" t="s">
        <v>6636</v>
      </c>
      <c r="R1892" t="s">
        <v>6636</v>
      </c>
      <c r="S1892" s="12"/>
      <c r="T1892" s="13"/>
      <c r="U1892" t="s">
        <v>6650</v>
      </c>
    </row>
    <row r="1893" spans="1:21" x14ac:dyDescent="0.25">
      <c r="A1893" t="s">
        <v>6637</v>
      </c>
      <c r="B1893" s="12">
        <v>42139</v>
      </c>
      <c r="C1893" t="s">
        <v>8782</v>
      </c>
      <c r="D1893" s="11">
        <v>46193.598043981503</v>
      </c>
      <c r="E1893" t="s">
        <v>8783</v>
      </c>
      <c r="F1893" t="s">
        <v>6415</v>
      </c>
      <c r="G1893" t="s">
        <v>8718</v>
      </c>
      <c r="H1893" t="s">
        <v>6427</v>
      </c>
      <c r="I1893" t="s">
        <v>55</v>
      </c>
      <c r="J1893" t="s">
        <v>732</v>
      </c>
      <c r="K1893" t="s">
        <v>8774</v>
      </c>
      <c r="L1893" t="s">
        <v>8720</v>
      </c>
      <c r="M1893" t="s">
        <v>8775</v>
      </c>
      <c r="N1893" t="s">
        <v>7366</v>
      </c>
      <c r="O1893" t="s">
        <v>7650</v>
      </c>
      <c r="P1893">
        <v>2670000</v>
      </c>
      <c r="Q1893" t="s">
        <v>8784</v>
      </c>
      <c r="R1893" t="s">
        <v>7477</v>
      </c>
      <c r="S1893" s="12"/>
      <c r="T1893" s="13"/>
      <c r="U1893" t="s">
        <v>8756</v>
      </c>
    </row>
    <row r="1894" spans="1:21" x14ac:dyDescent="0.25">
      <c r="A1894" t="s">
        <v>6637</v>
      </c>
      <c r="B1894" s="12">
        <v>42139</v>
      </c>
      <c r="C1894" t="s">
        <v>8782</v>
      </c>
      <c r="D1894" s="11">
        <v>46193.598043981503</v>
      </c>
      <c r="E1894" t="s">
        <v>8783</v>
      </c>
      <c r="F1894" t="s">
        <v>6415</v>
      </c>
      <c r="G1894" t="s">
        <v>8702</v>
      </c>
      <c r="H1894" t="s">
        <v>6427</v>
      </c>
      <c r="I1894" t="s">
        <v>55</v>
      </c>
      <c r="J1894" t="s">
        <v>732</v>
      </c>
      <c r="K1894" t="s">
        <v>8774</v>
      </c>
      <c r="L1894" t="s">
        <v>8720</v>
      </c>
      <c r="M1894" t="s">
        <v>8775</v>
      </c>
      <c r="N1894" t="s">
        <v>7366</v>
      </c>
      <c r="O1894" t="s">
        <v>7650</v>
      </c>
      <c r="P1894">
        <v>2670000</v>
      </c>
      <c r="Q1894" t="s">
        <v>8784</v>
      </c>
      <c r="R1894" t="s">
        <v>7477</v>
      </c>
      <c r="S1894" s="12"/>
      <c r="T1894" s="13"/>
      <c r="U1894" t="s">
        <v>8756</v>
      </c>
    </row>
    <row r="1895" spans="1:21" x14ac:dyDescent="0.25">
      <c r="A1895" t="s">
        <v>6637</v>
      </c>
      <c r="B1895" s="12">
        <v>42139</v>
      </c>
      <c r="C1895" t="s">
        <v>8782</v>
      </c>
      <c r="D1895" s="11">
        <v>46193.598043981503</v>
      </c>
      <c r="E1895" t="s">
        <v>8783</v>
      </c>
      <c r="F1895" t="s">
        <v>6415</v>
      </c>
      <c r="G1895" t="s">
        <v>8726</v>
      </c>
      <c r="H1895" t="s">
        <v>6427</v>
      </c>
      <c r="I1895" t="s">
        <v>55</v>
      </c>
      <c r="J1895" t="s">
        <v>732</v>
      </c>
      <c r="K1895" t="s">
        <v>8774</v>
      </c>
      <c r="L1895" t="s">
        <v>8720</v>
      </c>
      <c r="M1895" t="s">
        <v>8775</v>
      </c>
      <c r="N1895" t="s">
        <v>7366</v>
      </c>
      <c r="O1895" t="s">
        <v>7650</v>
      </c>
      <c r="P1895">
        <v>2670000</v>
      </c>
      <c r="Q1895" t="s">
        <v>8784</v>
      </c>
      <c r="R1895" t="s">
        <v>7477</v>
      </c>
      <c r="S1895" s="12"/>
      <c r="T1895" s="13"/>
      <c r="U1895" t="s">
        <v>8756</v>
      </c>
    </row>
    <row r="1896" spans="1:21" x14ac:dyDescent="0.25">
      <c r="A1896" t="s">
        <v>6637</v>
      </c>
      <c r="B1896" s="12">
        <v>42139</v>
      </c>
      <c r="C1896" t="s">
        <v>8782</v>
      </c>
      <c r="D1896" s="11">
        <v>46193.598043981503</v>
      </c>
      <c r="E1896" t="s">
        <v>8783</v>
      </c>
      <c r="F1896" t="s">
        <v>6415</v>
      </c>
      <c r="G1896" t="s">
        <v>8703</v>
      </c>
      <c r="H1896" t="s">
        <v>6427</v>
      </c>
      <c r="I1896" t="s">
        <v>55</v>
      </c>
      <c r="J1896" t="s">
        <v>732</v>
      </c>
      <c r="K1896" t="s">
        <v>8774</v>
      </c>
      <c r="L1896" t="s">
        <v>8720</v>
      </c>
      <c r="M1896" t="s">
        <v>8775</v>
      </c>
      <c r="N1896" t="s">
        <v>7366</v>
      </c>
      <c r="O1896" t="s">
        <v>7650</v>
      </c>
      <c r="P1896">
        <v>2670000</v>
      </c>
      <c r="Q1896" t="s">
        <v>8784</v>
      </c>
      <c r="R1896" t="s">
        <v>7477</v>
      </c>
      <c r="S1896" s="12"/>
      <c r="T1896" s="13"/>
      <c r="U1896" t="s">
        <v>8756</v>
      </c>
    </row>
    <row r="1897" spans="1:21" x14ac:dyDescent="0.25">
      <c r="A1897" t="s">
        <v>6619</v>
      </c>
      <c r="B1897" s="12">
        <v>42139</v>
      </c>
      <c r="C1897" t="s">
        <v>8782</v>
      </c>
      <c r="D1897" s="11">
        <v>46193.6018287037</v>
      </c>
      <c r="E1897" t="s">
        <v>8783</v>
      </c>
      <c r="F1897" t="s">
        <v>6415</v>
      </c>
      <c r="G1897" t="s">
        <v>8718</v>
      </c>
      <c r="H1897" t="s">
        <v>6427</v>
      </c>
      <c r="I1897" t="s">
        <v>55</v>
      </c>
      <c r="J1897" t="s">
        <v>732</v>
      </c>
      <c r="K1897" t="s">
        <v>8774</v>
      </c>
      <c r="L1897" t="s">
        <v>8720</v>
      </c>
      <c r="M1897" t="s">
        <v>8775</v>
      </c>
      <c r="N1897" t="s">
        <v>7366</v>
      </c>
      <c r="O1897" t="s">
        <v>7650</v>
      </c>
      <c r="P1897">
        <v>2670000</v>
      </c>
      <c r="Q1897" t="s">
        <v>8784</v>
      </c>
      <c r="R1897" t="s">
        <v>7477</v>
      </c>
      <c r="S1897" s="12"/>
      <c r="T1897" s="13"/>
      <c r="U1897" t="s">
        <v>8756</v>
      </c>
    </row>
    <row r="1898" spans="1:21" x14ac:dyDescent="0.25">
      <c r="A1898" t="s">
        <v>6619</v>
      </c>
      <c r="B1898" s="12">
        <v>42139</v>
      </c>
      <c r="C1898" t="s">
        <v>8782</v>
      </c>
      <c r="D1898" s="11">
        <v>46193.6018287037</v>
      </c>
      <c r="E1898" t="s">
        <v>8783</v>
      </c>
      <c r="F1898" t="s">
        <v>6415</v>
      </c>
      <c r="G1898" t="s">
        <v>8702</v>
      </c>
      <c r="H1898" t="s">
        <v>6427</v>
      </c>
      <c r="I1898" t="s">
        <v>55</v>
      </c>
      <c r="J1898" t="s">
        <v>732</v>
      </c>
      <c r="K1898" t="s">
        <v>8774</v>
      </c>
      <c r="L1898" t="s">
        <v>8720</v>
      </c>
      <c r="M1898" t="s">
        <v>8775</v>
      </c>
      <c r="N1898" t="s">
        <v>7366</v>
      </c>
      <c r="O1898" t="s">
        <v>7650</v>
      </c>
      <c r="P1898">
        <v>2670000</v>
      </c>
      <c r="Q1898" t="s">
        <v>8784</v>
      </c>
      <c r="R1898" t="s">
        <v>7477</v>
      </c>
      <c r="S1898" s="12"/>
      <c r="T1898" s="13"/>
      <c r="U1898" t="s">
        <v>8756</v>
      </c>
    </row>
    <row r="1899" spans="1:21" x14ac:dyDescent="0.25">
      <c r="A1899" t="s">
        <v>6619</v>
      </c>
      <c r="B1899" s="12">
        <v>42139</v>
      </c>
      <c r="C1899" t="s">
        <v>8782</v>
      </c>
      <c r="D1899" s="11">
        <v>46193.6018287037</v>
      </c>
      <c r="E1899" t="s">
        <v>8783</v>
      </c>
      <c r="F1899" t="s">
        <v>6415</v>
      </c>
      <c r="G1899" t="s">
        <v>8726</v>
      </c>
      <c r="H1899" t="s">
        <v>6427</v>
      </c>
      <c r="I1899" t="s">
        <v>55</v>
      </c>
      <c r="J1899" t="s">
        <v>732</v>
      </c>
      <c r="K1899" t="s">
        <v>8774</v>
      </c>
      <c r="L1899" t="s">
        <v>8720</v>
      </c>
      <c r="M1899" t="s">
        <v>8775</v>
      </c>
      <c r="N1899" t="s">
        <v>7366</v>
      </c>
      <c r="O1899" t="s">
        <v>7650</v>
      </c>
      <c r="P1899">
        <v>2670000</v>
      </c>
      <c r="Q1899" t="s">
        <v>8784</v>
      </c>
      <c r="R1899" t="s">
        <v>7477</v>
      </c>
      <c r="S1899" s="12"/>
      <c r="T1899" s="13"/>
      <c r="U1899" t="s">
        <v>8756</v>
      </c>
    </row>
    <row r="1900" spans="1:21" x14ac:dyDescent="0.25">
      <c r="A1900" t="s">
        <v>6619</v>
      </c>
      <c r="B1900" s="12">
        <v>42139</v>
      </c>
      <c r="C1900" t="s">
        <v>8782</v>
      </c>
      <c r="D1900" s="11">
        <v>46193.6018287037</v>
      </c>
      <c r="E1900" t="s">
        <v>8783</v>
      </c>
      <c r="F1900" t="s">
        <v>6415</v>
      </c>
      <c r="G1900" t="s">
        <v>8703</v>
      </c>
      <c r="H1900" t="s">
        <v>6427</v>
      </c>
      <c r="I1900" t="s">
        <v>55</v>
      </c>
      <c r="J1900" t="s">
        <v>732</v>
      </c>
      <c r="K1900" t="s">
        <v>8774</v>
      </c>
      <c r="L1900" t="s">
        <v>8720</v>
      </c>
      <c r="M1900" t="s">
        <v>8775</v>
      </c>
      <c r="N1900" t="s">
        <v>7366</v>
      </c>
      <c r="O1900" t="s">
        <v>7650</v>
      </c>
      <c r="P1900">
        <v>2670000</v>
      </c>
      <c r="Q1900" t="s">
        <v>8784</v>
      </c>
      <c r="R1900" t="s">
        <v>7477</v>
      </c>
      <c r="S1900" s="12"/>
      <c r="T1900" s="13"/>
      <c r="U1900" t="s">
        <v>8756</v>
      </c>
    </row>
    <row r="1901" spans="1:21" x14ac:dyDescent="0.25">
      <c r="A1901" t="s">
        <v>6637</v>
      </c>
      <c r="B1901" s="12">
        <v>42230</v>
      </c>
      <c r="C1901" t="s">
        <v>8785</v>
      </c>
      <c r="D1901" s="11">
        <v>46194.502199074101</v>
      </c>
      <c r="E1901" t="s">
        <v>8786</v>
      </c>
      <c r="F1901" t="s">
        <v>6415</v>
      </c>
      <c r="G1901" t="s">
        <v>8718</v>
      </c>
      <c r="H1901" t="s">
        <v>6427</v>
      </c>
      <c r="I1901" t="s">
        <v>55</v>
      </c>
      <c r="J1901" t="s">
        <v>44</v>
      </c>
      <c r="K1901" t="s">
        <v>8724</v>
      </c>
      <c r="L1901" t="s">
        <v>8720</v>
      </c>
      <c r="M1901" t="s">
        <v>8725</v>
      </c>
      <c r="N1901" t="s">
        <v>7366</v>
      </c>
      <c r="O1901" t="s">
        <v>7650</v>
      </c>
      <c r="P1901">
        <v>3360000</v>
      </c>
      <c r="Q1901" t="s">
        <v>6636</v>
      </c>
      <c r="R1901" t="s">
        <v>6636</v>
      </c>
      <c r="S1901" s="12"/>
      <c r="T1901" s="13"/>
      <c r="U1901" t="s">
        <v>6636</v>
      </c>
    </row>
    <row r="1902" spans="1:21" x14ac:dyDescent="0.25">
      <c r="A1902" t="s">
        <v>6637</v>
      </c>
      <c r="B1902" s="12">
        <v>42230</v>
      </c>
      <c r="C1902" t="s">
        <v>8785</v>
      </c>
      <c r="D1902" s="11">
        <v>46194.502199074101</v>
      </c>
      <c r="E1902" t="s">
        <v>8786</v>
      </c>
      <c r="F1902" t="s">
        <v>6415</v>
      </c>
      <c r="G1902" t="s">
        <v>8702</v>
      </c>
      <c r="H1902" t="s">
        <v>6427</v>
      </c>
      <c r="I1902" t="s">
        <v>55</v>
      </c>
      <c r="J1902" t="s">
        <v>44</v>
      </c>
      <c r="K1902" t="s">
        <v>8724</v>
      </c>
      <c r="L1902" t="s">
        <v>8720</v>
      </c>
      <c r="M1902" t="s">
        <v>8725</v>
      </c>
      <c r="N1902" t="s">
        <v>7366</v>
      </c>
      <c r="O1902" t="s">
        <v>7650</v>
      </c>
      <c r="P1902">
        <v>3360000</v>
      </c>
      <c r="Q1902" t="s">
        <v>6636</v>
      </c>
      <c r="R1902" t="s">
        <v>6636</v>
      </c>
      <c r="S1902" s="12"/>
      <c r="T1902" s="13"/>
      <c r="U1902" t="s">
        <v>6636</v>
      </c>
    </row>
    <row r="1903" spans="1:21" x14ac:dyDescent="0.25">
      <c r="A1903" t="s">
        <v>6637</v>
      </c>
      <c r="B1903" s="12">
        <v>42230</v>
      </c>
      <c r="C1903" t="s">
        <v>8785</v>
      </c>
      <c r="D1903" s="11">
        <v>46194.502199074101</v>
      </c>
      <c r="E1903" t="s">
        <v>8786</v>
      </c>
      <c r="F1903" t="s">
        <v>6415</v>
      </c>
      <c r="G1903" t="s">
        <v>8726</v>
      </c>
      <c r="H1903" t="s">
        <v>6427</v>
      </c>
      <c r="I1903" t="s">
        <v>55</v>
      </c>
      <c r="J1903" t="s">
        <v>44</v>
      </c>
      <c r="K1903" t="s">
        <v>8724</v>
      </c>
      <c r="L1903" t="s">
        <v>8720</v>
      </c>
      <c r="M1903" t="s">
        <v>8725</v>
      </c>
      <c r="N1903" t="s">
        <v>7366</v>
      </c>
      <c r="O1903" t="s">
        <v>7650</v>
      </c>
      <c r="P1903">
        <v>3360000</v>
      </c>
      <c r="Q1903" t="s">
        <v>6636</v>
      </c>
      <c r="R1903" t="s">
        <v>6636</v>
      </c>
      <c r="S1903" s="12"/>
      <c r="T1903" s="13"/>
      <c r="U1903" t="s">
        <v>6636</v>
      </c>
    </row>
    <row r="1904" spans="1:21" x14ac:dyDescent="0.25">
      <c r="A1904" t="s">
        <v>6637</v>
      </c>
      <c r="B1904" s="12">
        <v>42230</v>
      </c>
      <c r="C1904" t="s">
        <v>8785</v>
      </c>
      <c r="D1904" s="11">
        <v>46194.502199074101</v>
      </c>
      <c r="E1904" t="s">
        <v>8786</v>
      </c>
      <c r="F1904" t="s">
        <v>6415</v>
      </c>
      <c r="G1904" t="s">
        <v>8703</v>
      </c>
      <c r="H1904" t="s">
        <v>6427</v>
      </c>
      <c r="I1904" t="s">
        <v>55</v>
      </c>
      <c r="J1904" t="s">
        <v>44</v>
      </c>
      <c r="K1904" t="s">
        <v>8724</v>
      </c>
      <c r="L1904" t="s">
        <v>8720</v>
      </c>
      <c r="M1904" t="s">
        <v>8725</v>
      </c>
      <c r="N1904" t="s">
        <v>7366</v>
      </c>
      <c r="O1904" t="s">
        <v>7650</v>
      </c>
      <c r="P1904">
        <v>3360000</v>
      </c>
      <c r="Q1904" t="s">
        <v>6636</v>
      </c>
      <c r="R1904" t="s">
        <v>6636</v>
      </c>
      <c r="S1904" s="12"/>
      <c r="T1904" s="13"/>
      <c r="U1904" t="s">
        <v>6636</v>
      </c>
    </row>
    <row r="1905" spans="1:21" x14ac:dyDescent="0.25">
      <c r="A1905" t="s">
        <v>6619</v>
      </c>
      <c r="B1905" s="12">
        <v>42230</v>
      </c>
      <c r="C1905" t="s">
        <v>8785</v>
      </c>
      <c r="D1905" s="11">
        <v>46195.493541666699</v>
      </c>
      <c r="E1905" t="s">
        <v>8786</v>
      </c>
      <c r="F1905" t="s">
        <v>6415</v>
      </c>
      <c r="G1905" t="s">
        <v>8718</v>
      </c>
      <c r="H1905" t="s">
        <v>6427</v>
      </c>
      <c r="I1905" t="s">
        <v>55</v>
      </c>
      <c r="J1905" t="s">
        <v>44</v>
      </c>
      <c r="K1905" t="s">
        <v>8724</v>
      </c>
      <c r="L1905" t="s">
        <v>8720</v>
      </c>
      <c r="M1905" t="s">
        <v>8725</v>
      </c>
      <c r="N1905" t="s">
        <v>7366</v>
      </c>
      <c r="O1905" t="s">
        <v>7650</v>
      </c>
      <c r="P1905">
        <v>3360000</v>
      </c>
      <c r="Q1905" t="s">
        <v>6636</v>
      </c>
      <c r="R1905" t="s">
        <v>6636</v>
      </c>
      <c r="S1905" s="12"/>
      <c r="T1905" s="13"/>
      <c r="U1905" t="s">
        <v>6636</v>
      </c>
    </row>
    <row r="1906" spans="1:21" x14ac:dyDescent="0.25">
      <c r="A1906" t="s">
        <v>6619</v>
      </c>
      <c r="B1906" s="12">
        <v>42230</v>
      </c>
      <c r="C1906" t="s">
        <v>8785</v>
      </c>
      <c r="D1906" s="11">
        <v>46195.493541666699</v>
      </c>
      <c r="E1906" t="s">
        <v>8786</v>
      </c>
      <c r="F1906" t="s">
        <v>6415</v>
      </c>
      <c r="G1906" t="s">
        <v>8702</v>
      </c>
      <c r="H1906" t="s">
        <v>6427</v>
      </c>
      <c r="I1906" t="s">
        <v>55</v>
      </c>
      <c r="J1906" t="s">
        <v>44</v>
      </c>
      <c r="K1906" t="s">
        <v>8724</v>
      </c>
      <c r="L1906" t="s">
        <v>8720</v>
      </c>
      <c r="M1906" t="s">
        <v>8725</v>
      </c>
      <c r="N1906" t="s">
        <v>7366</v>
      </c>
      <c r="O1906" t="s">
        <v>7650</v>
      </c>
      <c r="P1906">
        <v>3360000</v>
      </c>
      <c r="Q1906" t="s">
        <v>6636</v>
      </c>
      <c r="R1906" t="s">
        <v>6636</v>
      </c>
      <c r="S1906" s="12"/>
      <c r="T1906" s="13"/>
      <c r="U1906" t="s">
        <v>6636</v>
      </c>
    </row>
    <row r="1907" spans="1:21" x14ac:dyDescent="0.25">
      <c r="A1907" t="s">
        <v>6619</v>
      </c>
      <c r="B1907" s="12">
        <v>42230</v>
      </c>
      <c r="C1907" t="s">
        <v>8785</v>
      </c>
      <c r="D1907" s="11">
        <v>46195.493541666699</v>
      </c>
      <c r="E1907" t="s">
        <v>8786</v>
      </c>
      <c r="F1907" t="s">
        <v>6415</v>
      </c>
      <c r="G1907" t="s">
        <v>8726</v>
      </c>
      <c r="H1907" t="s">
        <v>6427</v>
      </c>
      <c r="I1907" t="s">
        <v>55</v>
      </c>
      <c r="J1907" t="s">
        <v>44</v>
      </c>
      <c r="K1907" t="s">
        <v>8724</v>
      </c>
      <c r="L1907" t="s">
        <v>8720</v>
      </c>
      <c r="M1907" t="s">
        <v>8725</v>
      </c>
      <c r="N1907" t="s">
        <v>7366</v>
      </c>
      <c r="O1907" t="s">
        <v>7650</v>
      </c>
      <c r="P1907">
        <v>3360000</v>
      </c>
      <c r="Q1907" t="s">
        <v>6636</v>
      </c>
      <c r="R1907" t="s">
        <v>6636</v>
      </c>
      <c r="S1907" s="12"/>
      <c r="T1907" s="13"/>
      <c r="U1907" t="s">
        <v>6636</v>
      </c>
    </row>
    <row r="1908" spans="1:21" x14ac:dyDescent="0.25">
      <c r="A1908" t="s">
        <v>6619</v>
      </c>
      <c r="B1908" s="12">
        <v>42230</v>
      </c>
      <c r="C1908" t="s">
        <v>8785</v>
      </c>
      <c r="D1908" s="11">
        <v>46195.493541666699</v>
      </c>
      <c r="E1908" t="s">
        <v>8786</v>
      </c>
      <c r="F1908" t="s">
        <v>6415</v>
      </c>
      <c r="G1908" t="s">
        <v>8703</v>
      </c>
      <c r="H1908" t="s">
        <v>6427</v>
      </c>
      <c r="I1908" t="s">
        <v>55</v>
      </c>
      <c r="J1908" t="s">
        <v>44</v>
      </c>
      <c r="K1908" t="s">
        <v>8724</v>
      </c>
      <c r="L1908" t="s">
        <v>8720</v>
      </c>
      <c r="M1908" t="s">
        <v>8725</v>
      </c>
      <c r="N1908" t="s">
        <v>7366</v>
      </c>
      <c r="O1908" t="s">
        <v>7650</v>
      </c>
      <c r="P1908">
        <v>3360000</v>
      </c>
      <c r="Q1908" t="s">
        <v>6636</v>
      </c>
      <c r="R1908" t="s">
        <v>6636</v>
      </c>
      <c r="S1908" s="12"/>
      <c r="T1908" s="13"/>
      <c r="U1908" t="s">
        <v>6636</v>
      </c>
    </row>
    <row r="1909" spans="1:21" x14ac:dyDescent="0.25">
      <c r="A1909" t="s">
        <v>6619</v>
      </c>
      <c r="B1909" s="12">
        <v>42241</v>
      </c>
      <c r="C1909" t="s">
        <v>8778</v>
      </c>
      <c r="D1909" s="11">
        <v>46195.590115740699</v>
      </c>
      <c r="E1909" t="s">
        <v>8779</v>
      </c>
      <c r="F1909" t="s">
        <v>6415</v>
      </c>
      <c r="G1909" t="s">
        <v>8690</v>
      </c>
      <c r="H1909" t="s">
        <v>6427</v>
      </c>
      <c r="I1909" t="s">
        <v>55</v>
      </c>
      <c r="J1909" t="s">
        <v>643</v>
      </c>
      <c r="K1909" t="s">
        <v>8780</v>
      </c>
      <c r="L1909" t="s">
        <v>8692</v>
      </c>
      <c r="M1909" t="s">
        <v>8781</v>
      </c>
      <c r="N1909" t="s">
        <v>7001</v>
      </c>
      <c r="O1909" t="s">
        <v>7062</v>
      </c>
      <c r="P1909">
        <v>1680000</v>
      </c>
      <c r="Q1909" t="s">
        <v>6636</v>
      </c>
      <c r="R1909" t="s">
        <v>6636</v>
      </c>
      <c r="S1909" s="12"/>
      <c r="T1909" s="13"/>
      <c r="U1909" t="s">
        <v>6650</v>
      </c>
    </row>
    <row r="1910" spans="1:21" x14ac:dyDescent="0.25">
      <c r="A1910" t="s">
        <v>6619</v>
      </c>
      <c r="B1910" s="12">
        <v>42241</v>
      </c>
      <c r="C1910" t="s">
        <v>8778</v>
      </c>
      <c r="D1910" s="11">
        <v>46195.590115740699</v>
      </c>
      <c r="E1910" t="s">
        <v>8779</v>
      </c>
      <c r="F1910" t="s">
        <v>6415</v>
      </c>
      <c r="G1910" t="s">
        <v>8695</v>
      </c>
      <c r="H1910" t="s">
        <v>6427</v>
      </c>
      <c r="I1910" t="s">
        <v>55</v>
      </c>
      <c r="J1910" t="s">
        <v>643</v>
      </c>
      <c r="K1910" t="s">
        <v>8780</v>
      </c>
      <c r="L1910" t="s">
        <v>8692</v>
      </c>
      <c r="M1910" t="s">
        <v>8781</v>
      </c>
      <c r="N1910" t="s">
        <v>7001</v>
      </c>
      <c r="O1910" t="s">
        <v>7062</v>
      </c>
      <c r="P1910">
        <v>1680000</v>
      </c>
      <c r="Q1910" t="s">
        <v>6636</v>
      </c>
      <c r="R1910" t="s">
        <v>6636</v>
      </c>
      <c r="S1910" s="12"/>
      <c r="T1910" s="13"/>
      <c r="U1910" t="s">
        <v>6650</v>
      </c>
    </row>
    <row r="1911" spans="1:21" x14ac:dyDescent="0.25">
      <c r="A1911" t="s">
        <v>6637</v>
      </c>
      <c r="B1911" s="12">
        <v>42800</v>
      </c>
      <c r="C1911" t="s">
        <v>8787</v>
      </c>
      <c r="D1911" s="11">
        <v>46196.860532407401</v>
      </c>
      <c r="E1911" t="s">
        <v>8788</v>
      </c>
      <c r="F1911" t="s">
        <v>6415</v>
      </c>
      <c r="G1911" t="s">
        <v>8718</v>
      </c>
      <c r="H1911" t="s">
        <v>6427</v>
      </c>
      <c r="I1911" t="s">
        <v>55</v>
      </c>
      <c r="J1911" t="s">
        <v>643</v>
      </c>
      <c r="K1911" t="s">
        <v>8719</v>
      </c>
      <c r="L1911" t="s">
        <v>8720</v>
      </c>
      <c r="M1911" t="s">
        <v>8721</v>
      </c>
      <c r="N1911" t="s">
        <v>7366</v>
      </c>
      <c r="O1911" t="s">
        <v>8020</v>
      </c>
      <c r="P1911">
        <v>2445000</v>
      </c>
      <c r="Q1911" t="s">
        <v>6636</v>
      </c>
      <c r="R1911" t="s">
        <v>6636</v>
      </c>
      <c r="S1911" s="12"/>
      <c r="T1911" s="13"/>
      <c r="U1911" t="s">
        <v>7474</v>
      </c>
    </row>
    <row r="1912" spans="1:21" x14ac:dyDescent="0.25">
      <c r="A1912" t="s">
        <v>6637</v>
      </c>
      <c r="B1912" s="12">
        <v>42800</v>
      </c>
      <c r="C1912" t="s">
        <v>8787</v>
      </c>
      <c r="D1912" s="11">
        <v>46196.860532407401</v>
      </c>
      <c r="E1912" t="s">
        <v>8788</v>
      </c>
      <c r="F1912" t="s">
        <v>6415</v>
      </c>
      <c r="G1912" t="s">
        <v>8702</v>
      </c>
      <c r="H1912" t="s">
        <v>6427</v>
      </c>
      <c r="I1912" t="s">
        <v>55</v>
      </c>
      <c r="J1912" t="s">
        <v>643</v>
      </c>
      <c r="K1912" t="s">
        <v>8719</v>
      </c>
      <c r="L1912" t="s">
        <v>8720</v>
      </c>
      <c r="M1912" t="s">
        <v>8721</v>
      </c>
      <c r="N1912" t="s">
        <v>7366</v>
      </c>
      <c r="O1912" t="s">
        <v>8020</v>
      </c>
      <c r="P1912">
        <v>2445000</v>
      </c>
      <c r="Q1912" t="s">
        <v>6636</v>
      </c>
      <c r="R1912" t="s">
        <v>6636</v>
      </c>
      <c r="S1912" s="12"/>
      <c r="T1912" s="13"/>
      <c r="U1912" t="s">
        <v>7474</v>
      </c>
    </row>
    <row r="1913" spans="1:21" x14ac:dyDescent="0.25">
      <c r="A1913" t="s">
        <v>6637</v>
      </c>
      <c r="B1913" s="12">
        <v>42800</v>
      </c>
      <c r="C1913" t="s">
        <v>8787</v>
      </c>
      <c r="D1913" s="11">
        <v>46196.860532407401</v>
      </c>
      <c r="E1913" t="s">
        <v>8788</v>
      </c>
      <c r="F1913" t="s">
        <v>6415</v>
      </c>
      <c r="G1913" t="s">
        <v>8726</v>
      </c>
      <c r="H1913" t="s">
        <v>6427</v>
      </c>
      <c r="I1913" t="s">
        <v>55</v>
      </c>
      <c r="J1913" t="s">
        <v>643</v>
      </c>
      <c r="K1913" t="s">
        <v>8719</v>
      </c>
      <c r="L1913" t="s">
        <v>8720</v>
      </c>
      <c r="M1913" t="s">
        <v>8721</v>
      </c>
      <c r="N1913" t="s">
        <v>7366</v>
      </c>
      <c r="O1913" t="s">
        <v>8020</v>
      </c>
      <c r="P1913">
        <v>2445000</v>
      </c>
      <c r="Q1913" t="s">
        <v>6636</v>
      </c>
      <c r="R1913" t="s">
        <v>6636</v>
      </c>
      <c r="S1913" s="12"/>
      <c r="T1913" s="13"/>
      <c r="U1913" t="s">
        <v>7474</v>
      </c>
    </row>
    <row r="1914" spans="1:21" x14ac:dyDescent="0.25">
      <c r="A1914" t="s">
        <v>6637</v>
      </c>
      <c r="B1914" s="12">
        <v>42800</v>
      </c>
      <c r="C1914" t="s">
        <v>8787</v>
      </c>
      <c r="D1914" s="11">
        <v>46196.860532407401</v>
      </c>
      <c r="E1914" t="s">
        <v>8788</v>
      </c>
      <c r="F1914" t="s">
        <v>6415</v>
      </c>
      <c r="G1914" t="s">
        <v>8703</v>
      </c>
      <c r="H1914" t="s">
        <v>6427</v>
      </c>
      <c r="I1914" t="s">
        <v>55</v>
      </c>
      <c r="J1914" t="s">
        <v>643</v>
      </c>
      <c r="K1914" t="s">
        <v>8719</v>
      </c>
      <c r="L1914" t="s">
        <v>8720</v>
      </c>
      <c r="M1914" t="s">
        <v>8721</v>
      </c>
      <c r="N1914" t="s">
        <v>7366</v>
      </c>
      <c r="O1914" t="s">
        <v>8020</v>
      </c>
      <c r="P1914">
        <v>2445000</v>
      </c>
      <c r="Q1914" t="s">
        <v>6636</v>
      </c>
      <c r="R1914" t="s">
        <v>6636</v>
      </c>
      <c r="S1914" s="12"/>
      <c r="T1914" s="13"/>
      <c r="U1914" t="s">
        <v>7474</v>
      </c>
    </row>
    <row r="1915" spans="1:21" x14ac:dyDescent="0.25">
      <c r="A1915" t="s">
        <v>6637</v>
      </c>
      <c r="B1915" s="12">
        <v>42392</v>
      </c>
      <c r="C1915" t="s">
        <v>8789</v>
      </c>
      <c r="D1915" s="11">
        <v>46197.749837962998</v>
      </c>
      <c r="E1915" t="s">
        <v>8790</v>
      </c>
      <c r="F1915" t="s">
        <v>6415</v>
      </c>
      <c r="G1915" t="s">
        <v>8690</v>
      </c>
      <c r="H1915" t="s">
        <v>6427</v>
      </c>
      <c r="I1915" t="s">
        <v>55</v>
      </c>
      <c r="J1915" t="s">
        <v>372</v>
      </c>
      <c r="K1915" t="s">
        <v>8791</v>
      </c>
      <c r="L1915" t="s">
        <v>8692</v>
      </c>
      <c r="M1915" t="s">
        <v>8792</v>
      </c>
      <c r="N1915" t="s">
        <v>7001</v>
      </c>
      <c r="O1915" t="s">
        <v>7007</v>
      </c>
      <c r="P1915">
        <v>1117000</v>
      </c>
      <c r="Q1915" t="s">
        <v>6636</v>
      </c>
      <c r="R1915" t="s">
        <v>6636</v>
      </c>
      <c r="S1915" s="12"/>
      <c r="T1915" s="13"/>
      <c r="U1915" t="s">
        <v>6636</v>
      </c>
    </row>
    <row r="1916" spans="1:21" x14ac:dyDescent="0.25">
      <c r="A1916" t="s">
        <v>6637</v>
      </c>
      <c r="B1916" s="12">
        <v>42392</v>
      </c>
      <c r="C1916" t="s">
        <v>8789</v>
      </c>
      <c r="D1916" s="11">
        <v>46197.749837962998</v>
      </c>
      <c r="E1916" t="s">
        <v>8790</v>
      </c>
      <c r="F1916" t="s">
        <v>6415</v>
      </c>
      <c r="G1916" t="s">
        <v>8695</v>
      </c>
      <c r="H1916" t="s">
        <v>6427</v>
      </c>
      <c r="I1916" t="s">
        <v>55</v>
      </c>
      <c r="J1916" t="s">
        <v>372</v>
      </c>
      <c r="K1916" t="s">
        <v>8791</v>
      </c>
      <c r="L1916" t="s">
        <v>8692</v>
      </c>
      <c r="M1916" t="s">
        <v>8792</v>
      </c>
      <c r="N1916" t="s">
        <v>7001</v>
      </c>
      <c r="O1916" t="s">
        <v>7007</v>
      </c>
      <c r="P1916">
        <v>1117000</v>
      </c>
      <c r="Q1916" t="s">
        <v>6636</v>
      </c>
      <c r="R1916" t="s">
        <v>6636</v>
      </c>
      <c r="S1916" s="12"/>
      <c r="T1916" s="13"/>
      <c r="U1916" t="s">
        <v>6636</v>
      </c>
    </row>
    <row r="1917" spans="1:21" x14ac:dyDescent="0.25">
      <c r="A1917" t="s">
        <v>6619</v>
      </c>
      <c r="B1917" s="12">
        <v>42392</v>
      </c>
      <c r="C1917" t="s">
        <v>8789</v>
      </c>
      <c r="D1917" s="11">
        <v>46197.752268518503</v>
      </c>
      <c r="E1917" t="s">
        <v>8790</v>
      </c>
      <c r="F1917" t="s">
        <v>6415</v>
      </c>
      <c r="G1917" t="s">
        <v>8690</v>
      </c>
      <c r="H1917" t="s">
        <v>6427</v>
      </c>
      <c r="I1917" t="s">
        <v>55</v>
      </c>
      <c r="J1917" t="s">
        <v>372</v>
      </c>
      <c r="K1917" t="s">
        <v>8791</v>
      </c>
      <c r="L1917" t="s">
        <v>8692</v>
      </c>
      <c r="M1917" t="s">
        <v>8792</v>
      </c>
      <c r="N1917" t="s">
        <v>7001</v>
      </c>
      <c r="O1917" t="s">
        <v>7007</v>
      </c>
      <c r="P1917">
        <v>1117000</v>
      </c>
      <c r="Q1917" t="s">
        <v>6636</v>
      </c>
      <c r="R1917" t="s">
        <v>6636</v>
      </c>
      <c r="S1917" s="12"/>
      <c r="T1917" s="13"/>
      <c r="U1917" t="s">
        <v>6636</v>
      </c>
    </row>
    <row r="1918" spans="1:21" x14ac:dyDescent="0.25">
      <c r="A1918" t="s">
        <v>6619</v>
      </c>
      <c r="B1918" s="12">
        <v>42392</v>
      </c>
      <c r="C1918" t="s">
        <v>8789</v>
      </c>
      <c r="D1918" s="11">
        <v>46197.752268518503</v>
      </c>
      <c r="E1918" t="s">
        <v>8790</v>
      </c>
      <c r="F1918" t="s">
        <v>6415</v>
      </c>
      <c r="G1918" t="s">
        <v>8695</v>
      </c>
      <c r="H1918" t="s">
        <v>6427</v>
      </c>
      <c r="I1918" t="s">
        <v>55</v>
      </c>
      <c r="J1918" t="s">
        <v>372</v>
      </c>
      <c r="K1918" t="s">
        <v>8791</v>
      </c>
      <c r="L1918" t="s">
        <v>8692</v>
      </c>
      <c r="M1918" t="s">
        <v>8792</v>
      </c>
      <c r="N1918" t="s">
        <v>7001</v>
      </c>
      <c r="O1918" t="s">
        <v>7007</v>
      </c>
      <c r="P1918">
        <v>1117000</v>
      </c>
      <c r="Q1918" t="s">
        <v>6636</v>
      </c>
      <c r="R1918" t="s">
        <v>6636</v>
      </c>
      <c r="S1918" s="12"/>
      <c r="T1918" s="13"/>
      <c r="U1918" t="s">
        <v>6636</v>
      </c>
    </row>
    <row r="1919" spans="1:21" x14ac:dyDescent="0.25">
      <c r="A1919" t="s">
        <v>6637</v>
      </c>
      <c r="B1919" s="12">
        <v>36904</v>
      </c>
      <c r="C1919" t="s">
        <v>8793</v>
      </c>
      <c r="D1919" s="11">
        <v>46199.576157407399</v>
      </c>
      <c r="E1919" t="s">
        <v>8794</v>
      </c>
      <c r="F1919" t="s">
        <v>6415</v>
      </c>
      <c r="G1919" t="s">
        <v>8690</v>
      </c>
      <c r="H1919" t="s">
        <v>6427</v>
      </c>
      <c r="I1919" t="s">
        <v>65</v>
      </c>
      <c r="J1919" t="s">
        <v>2226</v>
      </c>
      <c r="K1919" t="s">
        <v>8739</v>
      </c>
      <c r="L1919" t="s">
        <v>8692</v>
      </c>
      <c r="M1919" t="s">
        <v>8740</v>
      </c>
      <c r="N1919" t="s">
        <v>7001</v>
      </c>
      <c r="O1919" t="s">
        <v>7062</v>
      </c>
      <c r="P1919">
        <v>1297000</v>
      </c>
      <c r="Q1919" t="s">
        <v>6636</v>
      </c>
      <c r="R1919" t="s">
        <v>6636</v>
      </c>
      <c r="S1919" s="12"/>
      <c r="T1919" s="13"/>
      <c r="U1919" t="s">
        <v>6650</v>
      </c>
    </row>
    <row r="1920" spans="1:21" x14ac:dyDescent="0.25">
      <c r="A1920" t="s">
        <v>6637</v>
      </c>
      <c r="B1920" s="12">
        <v>36904</v>
      </c>
      <c r="C1920" t="s">
        <v>8793</v>
      </c>
      <c r="D1920" s="11">
        <v>46199.576157407399</v>
      </c>
      <c r="E1920" t="s">
        <v>8794</v>
      </c>
      <c r="F1920" t="s">
        <v>6415</v>
      </c>
      <c r="G1920" t="s">
        <v>8695</v>
      </c>
      <c r="H1920" t="s">
        <v>6427</v>
      </c>
      <c r="I1920" t="s">
        <v>65</v>
      </c>
      <c r="J1920" t="s">
        <v>2226</v>
      </c>
      <c r="K1920" t="s">
        <v>8739</v>
      </c>
      <c r="L1920" t="s">
        <v>8692</v>
      </c>
      <c r="M1920" t="s">
        <v>8740</v>
      </c>
      <c r="N1920" t="s">
        <v>7001</v>
      </c>
      <c r="O1920" t="s">
        <v>7062</v>
      </c>
      <c r="P1920">
        <v>1297000</v>
      </c>
      <c r="Q1920" t="s">
        <v>6636</v>
      </c>
      <c r="R1920" t="s">
        <v>6636</v>
      </c>
      <c r="S1920" s="12"/>
      <c r="T1920" s="13"/>
      <c r="U1920" t="s">
        <v>6650</v>
      </c>
    </row>
    <row r="1921" spans="1:21" x14ac:dyDescent="0.25">
      <c r="A1921" t="s">
        <v>6619</v>
      </c>
      <c r="B1921" s="12">
        <v>42492</v>
      </c>
      <c r="C1921" t="s">
        <v>8745</v>
      </c>
      <c r="D1921" s="11">
        <v>46199.7320833333</v>
      </c>
      <c r="E1921" t="s">
        <v>8746</v>
      </c>
      <c r="F1921" t="s">
        <v>6415</v>
      </c>
      <c r="G1921" t="s">
        <v>8718</v>
      </c>
      <c r="H1921" t="s">
        <v>6427</v>
      </c>
      <c r="I1921" t="s">
        <v>65</v>
      </c>
      <c r="J1921" t="s">
        <v>636</v>
      </c>
      <c r="K1921" t="s">
        <v>8722</v>
      </c>
      <c r="L1921" t="s">
        <v>8720</v>
      </c>
      <c r="M1921" t="s">
        <v>8723</v>
      </c>
      <c r="N1921" t="s">
        <v>7366</v>
      </c>
      <c r="O1921" t="s">
        <v>8020</v>
      </c>
      <c r="P1921">
        <v>2870000</v>
      </c>
      <c r="Q1921" t="s">
        <v>6636</v>
      </c>
      <c r="R1921" t="s">
        <v>6636</v>
      </c>
      <c r="S1921" s="12"/>
      <c r="T1921" s="13"/>
      <c r="U1921" t="s">
        <v>8747</v>
      </c>
    </row>
    <row r="1922" spans="1:21" x14ac:dyDescent="0.25">
      <c r="A1922" t="s">
        <v>6619</v>
      </c>
      <c r="B1922" s="12">
        <v>42492</v>
      </c>
      <c r="C1922" t="s">
        <v>8745</v>
      </c>
      <c r="D1922" s="11">
        <v>46199.7320833333</v>
      </c>
      <c r="E1922" t="s">
        <v>8746</v>
      </c>
      <c r="F1922" t="s">
        <v>6415</v>
      </c>
      <c r="G1922" t="s">
        <v>8702</v>
      </c>
      <c r="H1922" t="s">
        <v>6427</v>
      </c>
      <c r="I1922" t="s">
        <v>65</v>
      </c>
      <c r="J1922" t="s">
        <v>636</v>
      </c>
      <c r="K1922" t="s">
        <v>8722</v>
      </c>
      <c r="L1922" t="s">
        <v>8720</v>
      </c>
      <c r="M1922" t="s">
        <v>8723</v>
      </c>
      <c r="N1922" t="s">
        <v>7366</v>
      </c>
      <c r="O1922" t="s">
        <v>8020</v>
      </c>
      <c r="P1922">
        <v>2870000</v>
      </c>
      <c r="Q1922" t="s">
        <v>6636</v>
      </c>
      <c r="R1922" t="s">
        <v>6636</v>
      </c>
      <c r="S1922" s="12"/>
      <c r="T1922" s="13"/>
      <c r="U1922" t="s">
        <v>8747</v>
      </c>
    </row>
    <row r="1923" spans="1:21" x14ac:dyDescent="0.25">
      <c r="A1923" t="s">
        <v>6619</v>
      </c>
      <c r="B1923" s="12">
        <v>42492</v>
      </c>
      <c r="C1923" t="s">
        <v>8745</v>
      </c>
      <c r="D1923" s="11">
        <v>46199.7320833333</v>
      </c>
      <c r="E1923" t="s">
        <v>8746</v>
      </c>
      <c r="F1923" t="s">
        <v>6415</v>
      </c>
      <c r="G1923" t="s">
        <v>8726</v>
      </c>
      <c r="H1923" t="s">
        <v>6427</v>
      </c>
      <c r="I1923" t="s">
        <v>65</v>
      </c>
      <c r="J1923" t="s">
        <v>636</v>
      </c>
      <c r="K1923" t="s">
        <v>8722</v>
      </c>
      <c r="L1923" t="s">
        <v>8720</v>
      </c>
      <c r="M1923" t="s">
        <v>8723</v>
      </c>
      <c r="N1923" t="s">
        <v>7366</v>
      </c>
      <c r="O1923" t="s">
        <v>8020</v>
      </c>
      <c r="P1923">
        <v>2870000</v>
      </c>
      <c r="Q1923" t="s">
        <v>6636</v>
      </c>
      <c r="R1923" t="s">
        <v>6636</v>
      </c>
      <c r="S1923" s="12"/>
      <c r="T1923" s="13"/>
      <c r="U1923" t="s">
        <v>8747</v>
      </c>
    </row>
    <row r="1924" spans="1:21" x14ac:dyDescent="0.25">
      <c r="A1924" t="s">
        <v>6619</v>
      </c>
      <c r="B1924" s="12">
        <v>42492</v>
      </c>
      <c r="C1924" t="s">
        <v>8745</v>
      </c>
      <c r="D1924" s="11">
        <v>46199.7320833333</v>
      </c>
      <c r="E1924" t="s">
        <v>8746</v>
      </c>
      <c r="F1924" t="s">
        <v>6415</v>
      </c>
      <c r="G1924" t="s">
        <v>8703</v>
      </c>
      <c r="H1924" t="s">
        <v>6427</v>
      </c>
      <c r="I1924" t="s">
        <v>65</v>
      </c>
      <c r="J1924" t="s">
        <v>636</v>
      </c>
      <c r="K1924" t="s">
        <v>8722</v>
      </c>
      <c r="L1924" t="s">
        <v>8720</v>
      </c>
      <c r="M1924" t="s">
        <v>8723</v>
      </c>
      <c r="N1924" t="s">
        <v>7366</v>
      </c>
      <c r="O1924" t="s">
        <v>8020</v>
      </c>
      <c r="P1924">
        <v>2870000</v>
      </c>
      <c r="Q1924" t="s">
        <v>6636</v>
      </c>
      <c r="R1924" t="s">
        <v>6636</v>
      </c>
      <c r="S1924" s="12"/>
      <c r="T1924" s="13"/>
      <c r="U1924" t="s">
        <v>8747</v>
      </c>
    </row>
    <row r="1925" spans="1:21" x14ac:dyDescent="0.25">
      <c r="A1925" t="s">
        <v>6637</v>
      </c>
      <c r="B1925" s="12">
        <v>42826</v>
      </c>
      <c r="C1925" t="s">
        <v>8795</v>
      </c>
      <c r="D1925" s="11">
        <v>46200.487152777801</v>
      </c>
      <c r="E1925" t="s">
        <v>8796</v>
      </c>
      <c r="F1925" t="s">
        <v>6415</v>
      </c>
      <c r="G1925" t="s">
        <v>8763</v>
      </c>
      <c r="H1925" t="s">
        <v>6427</v>
      </c>
      <c r="I1925" t="s">
        <v>55</v>
      </c>
      <c r="J1925" t="s">
        <v>643</v>
      </c>
      <c r="K1925" t="s">
        <v>8797</v>
      </c>
      <c r="L1925" t="s">
        <v>8765</v>
      </c>
      <c r="M1925" t="s">
        <v>8798</v>
      </c>
      <c r="N1925" t="s">
        <v>6761</v>
      </c>
      <c r="O1925" t="s">
        <v>6771</v>
      </c>
      <c r="P1925">
        <v>3399000</v>
      </c>
      <c r="Q1925" t="s">
        <v>6636</v>
      </c>
      <c r="R1925" t="s">
        <v>6636</v>
      </c>
      <c r="S1925" s="12"/>
      <c r="T1925" s="13"/>
      <c r="U1925" t="s">
        <v>6671</v>
      </c>
    </row>
    <row r="1926" spans="1:21" x14ac:dyDescent="0.25">
      <c r="A1926" t="s">
        <v>6637</v>
      </c>
      <c r="B1926" s="12">
        <v>42826</v>
      </c>
      <c r="C1926" t="s">
        <v>8795</v>
      </c>
      <c r="D1926" s="11">
        <v>46200.487152777801</v>
      </c>
      <c r="E1926" t="s">
        <v>8796</v>
      </c>
      <c r="F1926" t="s">
        <v>6415</v>
      </c>
      <c r="G1926" t="s">
        <v>8703</v>
      </c>
      <c r="H1926" t="s">
        <v>6427</v>
      </c>
      <c r="I1926" t="s">
        <v>55</v>
      </c>
      <c r="J1926" t="s">
        <v>643</v>
      </c>
      <c r="K1926" t="s">
        <v>8797</v>
      </c>
      <c r="L1926" t="s">
        <v>8765</v>
      </c>
      <c r="M1926" t="s">
        <v>8798</v>
      </c>
      <c r="N1926" t="s">
        <v>6761</v>
      </c>
      <c r="O1926" t="s">
        <v>6771</v>
      </c>
      <c r="P1926">
        <v>3399000</v>
      </c>
      <c r="Q1926" t="s">
        <v>6636</v>
      </c>
      <c r="R1926" t="s">
        <v>6636</v>
      </c>
      <c r="S1926" s="12"/>
      <c r="T1926" s="13"/>
      <c r="U1926" t="s">
        <v>6671</v>
      </c>
    </row>
    <row r="1927" spans="1:21" x14ac:dyDescent="0.25">
      <c r="A1927" t="s">
        <v>6637</v>
      </c>
      <c r="B1927" s="12">
        <v>42826</v>
      </c>
      <c r="C1927" t="s">
        <v>8795</v>
      </c>
      <c r="D1927" s="11">
        <v>46200.487152777801</v>
      </c>
      <c r="E1927" t="s">
        <v>8796</v>
      </c>
      <c r="F1927" t="s">
        <v>6415</v>
      </c>
      <c r="G1927" t="s">
        <v>8767</v>
      </c>
      <c r="H1927" t="s">
        <v>6427</v>
      </c>
      <c r="I1927" t="s">
        <v>55</v>
      </c>
      <c r="J1927" t="s">
        <v>643</v>
      </c>
      <c r="K1927" t="s">
        <v>8797</v>
      </c>
      <c r="L1927" t="s">
        <v>8765</v>
      </c>
      <c r="M1927" t="s">
        <v>8798</v>
      </c>
      <c r="N1927" t="s">
        <v>6761</v>
      </c>
      <c r="O1927" t="s">
        <v>6771</v>
      </c>
      <c r="P1927">
        <v>3399000</v>
      </c>
      <c r="Q1927" t="s">
        <v>6636</v>
      </c>
      <c r="R1927" t="s">
        <v>6636</v>
      </c>
      <c r="S1927" s="12"/>
      <c r="T1927" s="13"/>
      <c r="U1927" t="s">
        <v>6671</v>
      </c>
    </row>
    <row r="1928" spans="1:21" x14ac:dyDescent="0.25">
      <c r="A1928" t="s">
        <v>6637</v>
      </c>
      <c r="B1928" s="12">
        <v>42516</v>
      </c>
      <c r="C1928" t="s">
        <v>8799</v>
      </c>
      <c r="D1928" s="11">
        <v>46200.552083333299</v>
      </c>
      <c r="E1928" t="s">
        <v>8800</v>
      </c>
      <c r="F1928" t="s">
        <v>6415</v>
      </c>
      <c r="G1928" t="s">
        <v>8763</v>
      </c>
      <c r="H1928" t="s">
        <v>6427</v>
      </c>
      <c r="I1928" t="s">
        <v>65</v>
      </c>
      <c r="J1928" t="s">
        <v>132</v>
      </c>
      <c r="K1928" t="s">
        <v>8801</v>
      </c>
      <c r="L1928" t="s">
        <v>8765</v>
      </c>
      <c r="M1928" t="s">
        <v>8802</v>
      </c>
      <c r="N1928" t="s">
        <v>6761</v>
      </c>
      <c r="O1928" t="s">
        <v>6762</v>
      </c>
      <c r="P1928">
        <v>2759900</v>
      </c>
      <c r="Q1928" t="s">
        <v>6636</v>
      </c>
      <c r="R1928" t="s">
        <v>6636</v>
      </c>
      <c r="S1928" s="12"/>
      <c r="T1928" s="13"/>
      <c r="U1928" t="s">
        <v>6636</v>
      </c>
    </row>
    <row r="1929" spans="1:21" x14ac:dyDescent="0.25">
      <c r="A1929" t="s">
        <v>6637</v>
      </c>
      <c r="B1929" s="12">
        <v>42516</v>
      </c>
      <c r="C1929" t="s">
        <v>8799</v>
      </c>
      <c r="D1929" s="11">
        <v>46200.552083333299</v>
      </c>
      <c r="E1929" t="s">
        <v>8800</v>
      </c>
      <c r="F1929" t="s">
        <v>6415</v>
      </c>
      <c r="G1929" t="s">
        <v>8703</v>
      </c>
      <c r="H1929" t="s">
        <v>6427</v>
      </c>
      <c r="I1929" t="s">
        <v>65</v>
      </c>
      <c r="J1929" t="s">
        <v>132</v>
      </c>
      <c r="K1929" t="s">
        <v>8801</v>
      </c>
      <c r="L1929" t="s">
        <v>8765</v>
      </c>
      <c r="M1929" t="s">
        <v>8802</v>
      </c>
      <c r="N1929" t="s">
        <v>6761</v>
      </c>
      <c r="O1929" t="s">
        <v>6762</v>
      </c>
      <c r="P1929">
        <v>2759900</v>
      </c>
      <c r="Q1929" t="s">
        <v>6636</v>
      </c>
      <c r="R1929" t="s">
        <v>6636</v>
      </c>
      <c r="S1929" s="12"/>
      <c r="T1929" s="13"/>
      <c r="U1929" t="s">
        <v>6636</v>
      </c>
    </row>
    <row r="1930" spans="1:21" x14ac:dyDescent="0.25">
      <c r="A1930" t="s">
        <v>6637</v>
      </c>
      <c r="B1930" s="12">
        <v>42516</v>
      </c>
      <c r="C1930" t="s">
        <v>8799</v>
      </c>
      <c r="D1930" s="11">
        <v>46200.552083333299</v>
      </c>
      <c r="E1930" t="s">
        <v>8800</v>
      </c>
      <c r="F1930" t="s">
        <v>6415</v>
      </c>
      <c r="G1930" t="s">
        <v>8767</v>
      </c>
      <c r="H1930" t="s">
        <v>6427</v>
      </c>
      <c r="I1930" t="s">
        <v>65</v>
      </c>
      <c r="J1930" t="s">
        <v>132</v>
      </c>
      <c r="K1930" t="s">
        <v>8801</v>
      </c>
      <c r="L1930" t="s">
        <v>8765</v>
      </c>
      <c r="M1930" t="s">
        <v>8802</v>
      </c>
      <c r="N1930" t="s">
        <v>6761</v>
      </c>
      <c r="O1930" t="s">
        <v>6762</v>
      </c>
      <c r="P1930">
        <v>2759900</v>
      </c>
      <c r="Q1930" t="s">
        <v>6636</v>
      </c>
      <c r="R1930" t="s">
        <v>6636</v>
      </c>
      <c r="S1930" s="12"/>
      <c r="T1930" s="13"/>
      <c r="U1930" t="s">
        <v>6636</v>
      </c>
    </row>
    <row r="1931" spans="1:21" x14ac:dyDescent="0.25">
      <c r="A1931" t="s">
        <v>6619</v>
      </c>
      <c r="B1931" s="12">
        <v>42516</v>
      </c>
      <c r="C1931" t="s">
        <v>8799</v>
      </c>
      <c r="D1931" s="11">
        <v>46200.5714351852</v>
      </c>
      <c r="E1931" t="s">
        <v>8800</v>
      </c>
      <c r="F1931" t="s">
        <v>6415</v>
      </c>
      <c r="G1931" t="s">
        <v>8763</v>
      </c>
      <c r="H1931" t="s">
        <v>6427</v>
      </c>
      <c r="I1931" t="s">
        <v>65</v>
      </c>
      <c r="J1931" t="s">
        <v>132</v>
      </c>
      <c r="K1931" t="s">
        <v>8801</v>
      </c>
      <c r="L1931" t="s">
        <v>8765</v>
      </c>
      <c r="M1931" t="s">
        <v>8802</v>
      </c>
      <c r="N1931" t="s">
        <v>6761</v>
      </c>
      <c r="O1931" t="s">
        <v>6762</v>
      </c>
      <c r="P1931">
        <v>2759900</v>
      </c>
      <c r="Q1931" t="s">
        <v>6636</v>
      </c>
      <c r="R1931" t="s">
        <v>6636</v>
      </c>
      <c r="S1931" s="12"/>
      <c r="T1931" s="13"/>
      <c r="U1931" t="s">
        <v>6636</v>
      </c>
    </row>
    <row r="1932" spans="1:21" x14ac:dyDescent="0.25">
      <c r="A1932" t="s">
        <v>6619</v>
      </c>
      <c r="B1932" s="12">
        <v>42516</v>
      </c>
      <c r="C1932" t="s">
        <v>8799</v>
      </c>
      <c r="D1932" s="11">
        <v>46200.5714351852</v>
      </c>
      <c r="E1932" t="s">
        <v>8800</v>
      </c>
      <c r="F1932" t="s">
        <v>6415</v>
      </c>
      <c r="G1932" t="s">
        <v>8703</v>
      </c>
      <c r="H1932" t="s">
        <v>6427</v>
      </c>
      <c r="I1932" t="s">
        <v>65</v>
      </c>
      <c r="J1932" t="s">
        <v>132</v>
      </c>
      <c r="K1932" t="s">
        <v>8801</v>
      </c>
      <c r="L1932" t="s">
        <v>8765</v>
      </c>
      <c r="M1932" t="s">
        <v>8802</v>
      </c>
      <c r="N1932" t="s">
        <v>6761</v>
      </c>
      <c r="O1932" t="s">
        <v>6762</v>
      </c>
      <c r="P1932">
        <v>2759900</v>
      </c>
      <c r="Q1932" t="s">
        <v>6636</v>
      </c>
      <c r="R1932" t="s">
        <v>6636</v>
      </c>
      <c r="S1932" s="12"/>
      <c r="T1932" s="13"/>
      <c r="U1932" t="s">
        <v>6636</v>
      </c>
    </row>
    <row r="1933" spans="1:21" x14ac:dyDescent="0.25">
      <c r="A1933" t="s">
        <v>6619</v>
      </c>
      <c r="B1933" s="12">
        <v>42516</v>
      </c>
      <c r="C1933" t="s">
        <v>8799</v>
      </c>
      <c r="D1933" s="11">
        <v>46200.5714351852</v>
      </c>
      <c r="E1933" t="s">
        <v>8800</v>
      </c>
      <c r="F1933" t="s">
        <v>6415</v>
      </c>
      <c r="G1933" t="s">
        <v>8767</v>
      </c>
      <c r="H1933" t="s">
        <v>6427</v>
      </c>
      <c r="I1933" t="s">
        <v>65</v>
      </c>
      <c r="J1933" t="s">
        <v>132</v>
      </c>
      <c r="K1933" t="s">
        <v>8801</v>
      </c>
      <c r="L1933" t="s">
        <v>8765</v>
      </c>
      <c r="M1933" t="s">
        <v>8802</v>
      </c>
      <c r="N1933" t="s">
        <v>6761</v>
      </c>
      <c r="O1933" t="s">
        <v>6762</v>
      </c>
      <c r="P1933">
        <v>2759900</v>
      </c>
      <c r="Q1933" t="s">
        <v>6636</v>
      </c>
      <c r="R1933" t="s">
        <v>6636</v>
      </c>
      <c r="S1933" s="12"/>
      <c r="T1933" s="13"/>
      <c r="U1933" t="s">
        <v>6636</v>
      </c>
    </row>
    <row r="1934" spans="1:21" x14ac:dyDescent="0.25">
      <c r="A1934" t="s">
        <v>6637</v>
      </c>
      <c r="B1934" s="12">
        <v>42591</v>
      </c>
      <c r="C1934" t="s">
        <v>8803</v>
      </c>
      <c r="D1934" s="11">
        <v>46202.382754629602</v>
      </c>
      <c r="E1934" t="s">
        <v>8804</v>
      </c>
      <c r="F1934" t="s">
        <v>6415</v>
      </c>
      <c r="G1934" t="s">
        <v>8718</v>
      </c>
      <c r="H1934" t="s">
        <v>6427</v>
      </c>
      <c r="I1934" t="s">
        <v>65</v>
      </c>
      <c r="J1934" t="s">
        <v>636</v>
      </c>
      <c r="K1934" t="s">
        <v>8774</v>
      </c>
      <c r="L1934" t="s">
        <v>8720</v>
      </c>
      <c r="M1934" t="s">
        <v>8775</v>
      </c>
      <c r="N1934" t="s">
        <v>7366</v>
      </c>
      <c r="O1934" t="s">
        <v>7650</v>
      </c>
      <c r="P1934">
        <v>2670000</v>
      </c>
      <c r="Q1934" t="s">
        <v>6636</v>
      </c>
      <c r="R1934" t="s">
        <v>6636</v>
      </c>
      <c r="S1934" s="12"/>
      <c r="T1934" s="13"/>
      <c r="U1934" t="s">
        <v>6650</v>
      </c>
    </row>
    <row r="1935" spans="1:21" x14ac:dyDescent="0.25">
      <c r="A1935" t="s">
        <v>6637</v>
      </c>
      <c r="B1935" s="12">
        <v>42591</v>
      </c>
      <c r="C1935" t="s">
        <v>8803</v>
      </c>
      <c r="D1935" s="11">
        <v>46202.382754629602</v>
      </c>
      <c r="E1935" t="s">
        <v>8804</v>
      </c>
      <c r="F1935" t="s">
        <v>6415</v>
      </c>
      <c r="G1935" t="s">
        <v>8702</v>
      </c>
      <c r="H1935" t="s">
        <v>6427</v>
      </c>
      <c r="I1935" t="s">
        <v>65</v>
      </c>
      <c r="J1935" t="s">
        <v>636</v>
      </c>
      <c r="K1935" t="s">
        <v>8774</v>
      </c>
      <c r="L1935" t="s">
        <v>8720</v>
      </c>
      <c r="M1935" t="s">
        <v>8775</v>
      </c>
      <c r="N1935" t="s">
        <v>7366</v>
      </c>
      <c r="O1935" t="s">
        <v>7650</v>
      </c>
      <c r="P1935">
        <v>2670000</v>
      </c>
      <c r="Q1935" t="s">
        <v>6636</v>
      </c>
      <c r="R1935" t="s">
        <v>6636</v>
      </c>
      <c r="S1935" s="12"/>
      <c r="T1935" s="13"/>
      <c r="U1935" t="s">
        <v>6650</v>
      </c>
    </row>
    <row r="1936" spans="1:21" x14ac:dyDescent="0.25">
      <c r="A1936" t="s">
        <v>6637</v>
      </c>
      <c r="B1936" s="12">
        <v>42591</v>
      </c>
      <c r="C1936" t="s">
        <v>8803</v>
      </c>
      <c r="D1936" s="11">
        <v>46202.382754629602</v>
      </c>
      <c r="E1936" t="s">
        <v>8804</v>
      </c>
      <c r="F1936" t="s">
        <v>6415</v>
      </c>
      <c r="G1936" t="s">
        <v>8726</v>
      </c>
      <c r="H1936" t="s">
        <v>6427</v>
      </c>
      <c r="I1936" t="s">
        <v>65</v>
      </c>
      <c r="J1936" t="s">
        <v>636</v>
      </c>
      <c r="K1936" t="s">
        <v>8774</v>
      </c>
      <c r="L1936" t="s">
        <v>8720</v>
      </c>
      <c r="M1936" t="s">
        <v>8775</v>
      </c>
      <c r="N1936" t="s">
        <v>7366</v>
      </c>
      <c r="O1936" t="s">
        <v>7650</v>
      </c>
      <c r="P1936">
        <v>2670000</v>
      </c>
      <c r="Q1936" t="s">
        <v>6636</v>
      </c>
      <c r="R1936" t="s">
        <v>6636</v>
      </c>
      <c r="S1936" s="12"/>
      <c r="T1936" s="13"/>
      <c r="U1936" t="s">
        <v>6650</v>
      </c>
    </row>
    <row r="1937" spans="1:21" x14ac:dyDescent="0.25">
      <c r="A1937" t="s">
        <v>6637</v>
      </c>
      <c r="B1937" s="12">
        <v>42591</v>
      </c>
      <c r="C1937" t="s">
        <v>8803</v>
      </c>
      <c r="D1937" s="11">
        <v>46202.382754629602</v>
      </c>
      <c r="E1937" t="s">
        <v>8804</v>
      </c>
      <c r="F1937" t="s">
        <v>6415</v>
      </c>
      <c r="G1937" t="s">
        <v>8703</v>
      </c>
      <c r="H1937" t="s">
        <v>6427</v>
      </c>
      <c r="I1937" t="s">
        <v>65</v>
      </c>
      <c r="J1937" t="s">
        <v>636</v>
      </c>
      <c r="K1937" t="s">
        <v>8774</v>
      </c>
      <c r="L1937" t="s">
        <v>8720</v>
      </c>
      <c r="M1937" t="s">
        <v>8775</v>
      </c>
      <c r="N1937" t="s">
        <v>7366</v>
      </c>
      <c r="O1937" t="s">
        <v>7650</v>
      </c>
      <c r="P1937">
        <v>2670000</v>
      </c>
      <c r="Q1937" t="s">
        <v>6636</v>
      </c>
      <c r="R1937" t="s">
        <v>6636</v>
      </c>
      <c r="S1937" s="12"/>
      <c r="T1937" s="13"/>
      <c r="U1937" t="s">
        <v>6650</v>
      </c>
    </row>
    <row r="1938" spans="1:21" x14ac:dyDescent="0.25">
      <c r="A1938" t="s">
        <v>6619</v>
      </c>
      <c r="B1938" s="12">
        <v>42591</v>
      </c>
      <c r="C1938" t="s">
        <v>8803</v>
      </c>
      <c r="D1938" s="11">
        <v>46202.502106481501</v>
      </c>
      <c r="E1938" t="s">
        <v>8804</v>
      </c>
      <c r="F1938" t="s">
        <v>6415</v>
      </c>
      <c r="G1938" t="s">
        <v>8718</v>
      </c>
      <c r="H1938" t="s">
        <v>6427</v>
      </c>
      <c r="I1938" t="s">
        <v>65</v>
      </c>
      <c r="J1938" t="s">
        <v>636</v>
      </c>
      <c r="K1938" t="s">
        <v>8774</v>
      </c>
      <c r="L1938" t="s">
        <v>8720</v>
      </c>
      <c r="M1938" t="s">
        <v>8775</v>
      </c>
      <c r="N1938" t="s">
        <v>7366</v>
      </c>
      <c r="O1938" t="s">
        <v>7650</v>
      </c>
      <c r="P1938">
        <v>2670000</v>
      </c>
      <c r="Q1938" t="s">
        <v>6636</v>
      </c>
      <c r="R1938" t="s">
        <v>6636</v>
      </c>
      <c r="S1938" s="12"/>
      <c r="T1938" s="13"/>
      <c r="U1938" t="s">
        <v>6650</v>
      </c>
    </row>
    <row r="1939" spans="1:21" x14ac:dyDescent="0.25">
      <c r="A1939" t="s">
        <v>6619</v>
      </c>
      <c r="B1939" s="12">
        <v>42591</v>
      </c>
      <c r="C1939" t="s">
        <v>8803</v>
      </c>
      <c r="D1939" s="11">
        <v>46202.502106481501</v>
      </c>
      <c r="E1939" t="s">
        <v>8804</v>
      </c>
      <c r="F1939" t="s">
        <v>6415</v>
      </c>
      <c r="G1939" t="s">
        <v>8702</v>
      </c>
      <c r="H1939" t="s">
        <v>6427</v>
      </c>
      <c r="I1939" t="s">
        <v>65</v>
      </c>
      <c r="J1939" t="s">
        <v>636</v>
      </c>
      <c r="K1939" t="s">
        <v>8774</v>
      </c>
      <c r="L1939" t="s">
        <v>8720</v>
      </c>
      <c r="M1939" t="s">
        <v>8775</v>
      </c>
      <c r="N1939" t="s">
        <v>7366</v>
      </c>
      <c r="O1939" t="s">
        <v>7650</v>
      </c>
      <c r="P1939">
        <v>2670000</v>
      </c>
      <c r="Q1939" t="s">
        <v>6636</v>
      </c>
      <c r="R1939" t="s">
        <v>6636</v>
      </c>
      <c r="S1939" s="12"/>
      <c r="T1939" s="13"/>
      <c r="U1939" t="s">
        <v>6650</v>
      </c>
    </row>
    <row r="1940" spans="1:21" x14ac:dyDescent="0.25">
      <c r="A1940" t="s">
        <v>6619</v>
      </c>
      <c r="B1940" s="12">
        <v>42591</v>
      </c>
      <c r="C1940" t="s">
        <v>8803</v>
      </c>
      <c r="D1940" s="11">
        <v>46202.502106481501</v>
      </c>
      <c r="E1940" t="s">
        <v>8804</v>
      </c>
      <c r="F1940" t="s">
        <v>6415</v>
      </c>
      <c r="G1940" t="s">
        <v>8726</v>
      </c>
      <c r="H1940" t="s">
        <v>6427</v>
      </c>
      <c r="I1940" t="s">
        <v>65</v>
      </c>
      <c r="J1940" t="s">
        <v>636</v>
      </c>
      <c r="K1940" t="s">
        <v>8774</v>
      </c>
      <c r="L1940" t="s">
        <v>8720</v>
      </c>
      <c r="M1940" t="s">
        <v>8775</v>
      </c>
      <c r="N1940" t="s">
        <v>7366</v>
      </c>
      <c r="O1940" t="s">
        <v>7650</v>
      </c>
      <c r="P1940">
        <v>2670000</v>
      </c>
      <c r="Q1940" t="s">
        <v>6636</v>
      </c>
      <c r="R1940" t="s">
        <v>6636</v>
      </c>
      <c r="S1940" s="12"/>
      <c r="T1940" s="13"/>
      <c r="U1940" t="s">
        <v>6650</v>
      </c>
    </row>
    <row r="1941" spans="1:21" x14ac:dyDescent="0.25">
      <c r="A1941" t="s">
        <v>6619</v>
      </c>
      <c r="B1941" s="12">
        <v>42591</v>
      </c>
      <c r="C1941" t="s">
        <v>8803</v>
      </c>
      <c r="D1941" s="11">
        <v>46202.502106481501</v>
      </c>
      <c r="E1941" t="s">
        <v>8804</v>
      </c>
      <c r="F1941" t="s">
        <v>6415</v>
      </c>
      <c r="G1941" t="s">
        <v>8703</v>
      </c>
      <c r="H1941" t="s">
        <v>6427</v>
      </c>
      <c r="I1941" t="s">
        <v>65</v>
      </c>
      <c r="J1941" t="s">
        <v>636</v>
      </c>
      <c r="K1941" t="s">
        <v>8774</v>
      </c>
      <c r="L1941" t="s">
        <v>8720</v>
      </c>
      <c r="M1941" t="s">
        <v>8775</v>
      </c>
      <c r="N1941" t="s">
        <v>7366</v>
      </c>
      <c r="O1941" t="s">
        <v>7650</v>
      </c>
      <c r="P1941">
        <v>2670000</v>
      </c>
      <c r="Q1941" t="s">
        <v>6636</v>
      </c>
      <c r="R1941" t="s">
        <v>6636</v>
      </c>
      <c r="S1941" s="12"/>
      <c r="T1941" s="13"/>
      <c r="U1941" t="s">
        <v>6650</v>
      </c>
    </row>
    <row r="1942" spans="1:21" x14ac:dyDescent="0.25">
      <c r="A1942" t="s">
        <v>6637</v>
      </c>
      <c r="B1942" s="12">
        <v>42657</v>
      </c>
      <c r="C1942" t="s">
        <v>8805</v>
      </c>
      <c r="D1942" s="11">
        <v>46203.571990740696</v>
      </c>
      <c r="E1942" t="s">
        <v>8806</v>
      </c>
      <c r="F1942" t="s">
        <v>6415</v>
      </c>
      <c r="G1942" t="s">
        <v>8718</v>
      </c>
      <c r="H1942" t="s">
        <v>6427</v>
      </c>
      <c r="I1942" t="s">
        <v>6636</v>
      </c>
      <c r="J1942" t="s">
        <v>6636</v>
      </c>
      <c r="K1942" t="s">
        <v>8807</v>
      </c>
      <c r="L1942" t="s">
        <v>8720</v>
      </c>
      <c r="M1942" t="s">
        <v>8808</v>
      </c>
      <c r="N1942" t="s">
        <v>7366</v>
      </c>
      <c r="O1942" t="s">
        <v>7650</v>
      </c>
      <c r="P1942">
        <v>3290000</v>
      </c>
      <c r="Q1942" t="s">
        <v>6636</v>
      </c>
      <c r="R1942" t="s">
        <v>6636</v>
      </c>
      <c r="S1942" s="12"/>
      <c r="T1942" s="13"/>
      <c r="U1942" t="s">
        <v>6636</v>
      </c>
    </row>
    <row r="1943" spans="1:21" x14ac:dyDescent="0.25">
      <c r="A1943" t="s">
        <v>6637</v>
      </c>
      <c r="B1943" s="12">
        <v>42657</v>
      </c>
      <c r="C1943" t="s">
        <v>8805</v>
      </c>
      <c r="D1943" s="11">
        <v>46203.571990740696</v>
      </c>
      <c r="E1943" t="s">
        <v>8806</v>
      </c>
      <c r="F1943" t="s">
        <v>6415</v>
      </c>
      <c r="G1943" t="s">
        <v>8702</v>
      </c>
      <c r="H1943" t="s">
        <v>6427</v>
      </c>
      <c r="I1943" t="s">
        <v>6636</v>
      </c>
      <c r="J1943" t="s">
        <v>6636</v>
      </c>
      <c r="K1943" t="s">
        <v>8807</v>
      </c>
      <c r="L1943" t="s">
        <v>8720</v>
      </c>
      <c r="M1943" t="s">
        <v>8808</v>
      </c>
      <c r="N1943" t="s">
        <v>7366</v>
      </c>
      <c r="O1943" t="s">
        <v>7650</v>
      </c>
      <c r="P1943">
        <v>3290000</v>
      </c>
      <c r="Q1943" t="s">
        <v>6636</v>
      </c>
      <c r="R1943" t="s">
        <v>6636</v>
      </c>
      <c r="S1943" s="12"/>
      <c r="T1943" s="13"/>
      <c r="U1943" t="s">
        <v>6636</v>
      </c>
    </row>
    <row r="1944" spans="1:21" x14ac:dyDescent="0.25">
      <c r="A1944" t="s">
        <v>6637</v>
      </c>
      <c r="B1944" s="12">
        <v>42657</v>
      </c>
      <c r="C1944" t="s">
        <v>8805</v>
      </c>
      <c r="D1944" s="11">
        <v>46203.571990740696</v>
      </c>
      <c r="E1944" t="s">
        <v>8806</v>
      </c>
      <c r="F1944" t="s">
        <v>6415</v>
      </c>
      <c r="G1944" t="s">
        <v>8726</v>
      </c>
      <c r="H1944" t="s">
        <v>6427</v>
      </c>
      <c r="I1944" t="s">
        <v>6636</v>
      </c>
      <c r="J1944" t="s">
        <v>6636</v>
      </c>
      <c r="K1944" t="s">
        <v>8807</v>
      </c>
      <c r="L1944" t="s">
        <v>8720</v>
      </c>
      <c r="M1944" t="s">
        <v>8808</v>
      </c>
      <c r="N1944" t="s">
        <v>7366</v>
      </c>
      <c r="O1944" t="s">
        <v>7650</v>
      </c>
      <c r="P1944">
        <v>3290000</v>
      </c>
      <c r="Q1944" t="s">
        <v>6636</v>
      </c>
      <c r="R1944" t="s">
        <v>6636</v>
      </c>
      <c r="S1944" s="12"/>
      <c r="T1944" s="13"/>
      <c r="U1944" t="s">
        <v>6636</v>
      </c>
    </row>
    <row r="1945" spans="1:21" x14ac:dyDescent="0.25">
      <c r="A1945" t="s">
        <v>6637</v>
      </c>
      <c r="B1945" s="12">
        <v>42657</v>
      </c>
      <c r="C1945" t="s">
        <v>8805</v>
      </c>
      <c r="D1945" s="11">
        <v>46203.571990740696</v>
      </c>
      <c r="E1945" t="s">
        <v>8806</v>
      </c>
      <c r="F1945" t="s">
        <v>6415</v>
      </c>
      <c r="G1945" t="s">
        <v>8703</v>
      </c>
      <c r="H1945" t="s">
        <v>6427</v>
      </c>
      <c r="I1945" t="s">
        <v>6636</v>
      </c>
      <c r="J1945" t="s">
        <v>6636</v>
      </c>
      <c r="K1945" t="s">
        <v>8807</v>
      </c>
      <c r="L1945" t="s">
        <v>8720</v>
      </c>
      <c r="M1945" t="s">
        <v>8808</v>
      </c>
      <c r="N1945" t="s">
        <v>7366</v>
      </c>
      <c r="O1945" t="s">
        <v>7650</v>
      </c>
      <c r="P1945">
        <v>3290000</v>
      </c>
      <c r="Q1945" t="s">
        <v>6636</v>
      </c>
      <c r="R1945" t="s">
        <v>6636</v>
      </c>
      <c r="S1945" s="12"/>
      <c r="T1945" s="13"/>
      <c r="U1945" t="s">
        <v>6636</v>
      </c>
    </row>
    <row r="1946" spans="1:21" x14ac:dyDescent="0.25">
      <c r="A1946" t="s">
        <v>6619</v>
      </c>
      <c r="B1946" s="12">
        <v>42657</v>
      </c>
      <c r="C1946" t="s">
        <v>8805</v>
      </c>
      <c r="D1946" s="11">
        <v>46203.5782175926</v>
      </c>
      <c r="E1946" t="s">
        <v>8806</v>
      </c>
      <c r="F1946" t="s">
        <v>6415</v>
      </c>
      <c r="G1946" t="s">
        <v>8718</v>
      </c>
      <c r="H1946" t="s">
        <v>6427</v>
      </c>
      <c r="I1946" t="s">
        <v>6636</v>
      </c>
      <c r="J1946" t="s">
        <v>6636</v>
      </c>
      <c r="K1946" t="s">
        <v>8807</v>
      </c>
      <c r="L1946" t="s">
        <v>8720</v>
      </c>
      <c r="M1946" t="s">
        <v>8808</v>
      </c>
      <c r="N1946" t="s">
        <v>7366</v>
      </c>
      <c r="O1946" t="s">
        <v>7650</v>
      </c>
      <c r="P1946">
        <v>3290000</v>
      </c>
      <c r="Q1946" t="s">
        <v>6636</v>
      </c>
      <c r="R1946" t="s">
        <v>6636</v>
      </c>
      <c r="S1946" s="12"/>
      <c r="T1946" s="13"/>
      <c r="U1946" t="s">
        <v>6636</v>
      </c>
    </row>
    <row r="1947" spans="1:21" x14ac:dyDescent="0.25">
      <c r="A1947" t="s">
        <v>6619</v>
      </c>
      <c r="B1947" s="12">
        <v>42657</v>
      </c>
      <c r="C1947" t="s">
        <v>8805</v>
      </c>
      <c r="D1947" s="11">
        <v>46203.5782175926</v>
      </c>
      <c r="E1947" t="s">
        <v>8806</v>
      </c>
      <c r="F1947" t="s">
        <v>6415</v>
      </c>
      <c r="G1947" t="s">
        <v>8702</v>
      </c>
      <c r="H1947" t="s">
        <v>6427</v>
      </c>
      <c r="I1947" t="s">
        <v>6636</v>
      </c>
      <c r="J1947" t="s">
        <v>6636</v>
      </c>
      <c r="K1947" t="s">
        <v>8807</v>
      </c>
      <c r="L1947" t="s">
        <v>8720</v>
      </c>
      <c r="M1947" t="s">
        <v>8808</v>
      </c>
      <c r="N1947" t="s">
        <v>7366</v>
      </c>
      <c r="O1947" t="s">
        <v>7650</v>
      </c>
      <c r="P1947">
        <v>3290000</v>
      </c>
      <c r="Q1947" t="s">
        <v>6636</v>
      </c>
      <c r="R1947" t="s">
        <v>6636</v>
      </c>
      <c r="S1947" s="12"/>
      <c r="T1947" s="13"/>
      <c r="U1947" t="s">
        <v>6636</v>
      </c>
    </row>
    <row r="1948" spans="1:21" x14ac:dyDescent="0.25">
      <c r="A1948" t="s">
        <v>6619</v>
      </c>
      <c r="B1948" s="12">
        <v>42657</v>
      </c>
      <c r="C1948" t="s">
        <v>8805</v>
      </c>
      <c r="D1948" s="11">
        <v>46203.5782175926</v>
      </c>
      <c r="E1948" t="s">
        <v>8806</v>
      </c>
      <c r="F1948" t="s">
        <v>6415</v>
      </c>
      <c r="G1948" t="s">
        <v>8726</v>
      </c>
      <c r="H1948" t="s">
        <v>6427</v>
      </c>
      <c r="I1948" t="s">
        <v>6636</v>
      </c>
      <c r="J1948" t="s">
        <v>6636</v>
      </c>
      <c r="K1948" t="s">
        <v>8807</v>
      </c>
      <c r="L1948" t="s">
        <v>8720</v>
      </c>
      <c r="M1948" t="s">
        <v>8808</v>
      </c>
      <c r="N1948" t="s">
        <v>7366</v>
      </c>
      <c r="O1948" t="s">
        <v>7650</v>
      </c>
      <c r="P1948">
        <v>3290000</v>
      </c>
      <c r="Q1948" t="s">
        <v>6636</v>
      </c>
      <c r="R1948" t="s">
        <v>6636</v>
      </c>
      <c r="S1948" s="12"/>
      <c r="T1948" s="13"/>
      <c r="U1948" t="s">
        <v>6636</v>
      </c>
    </row>
    <row r="1949" spans="1:21" x14ac:dyDescent="0.25">
      <c r="A1949" t="s">
        <v>6619</v>
      </c>
      <c r="B1949" s="12">
        <v>42657</v>
      </c>
      <c r="C1949" t="s">
        <v>8805</v>
      </c>
      <c r="D1949" s="11">
        <v>46203.5782175926</v>
      </c>
      <c r="E1949" t="s">
        <v>8806</v>
      </c>
      <c r="F1949" t="s">
        <v>6415</v>
      </c>
      <c r="G1949" t="s">
        <v>8703</v>
      </c>
      <c r="H1949" t="s">
        <v>6427</v>
      </c>
      <c r="I1949" t="s">
        <v>6636</v>
      </c>
      <c r="J1949" t="s">
        <v>6636</v>
      </c>
      <c r="K1949" t="s">
        <v>8807</v>
      </c>
      <c r="L1949" t="s">
        <v>8720</v>
      </c>
      <c r="M1949" t="s">
        <v>8808</v>
      </c>
      <c r="N1949" t="s">
        <v>7366</v>
      </c>
      <c r="O1949" t="s">
        <v>7650</v>
      </c>
      <c r="P1949">
        <v>3290000</v>
      </c>
      <c r="Q1949" t="s">
        <v>6636</v>
      </c>
      <c r="R1949" t="s">
        <v>6636</v>
      </c>
      <c r="S1949" s="12"/>
      <c r="T1949" s="13"/>
      <c r="U1949" t="s">
        <v>6636</v>
      </c>
    </row>
    <row r="1950" spans="1:21" x14ac:dyDescent="0.25">
      <c r="A1950" t="s">
        <v>6637</v>
      </c>
      <c r="B1950" s="12">
        <v>42827</v>
      </c>
      <c r="C1950" t="s">
        <v>8809</v>
      </c>
      <c r="D1950" s="11">
        <v>46207.391828703701</v>
      </c>
      <c r="E1950" t="s">
        <v>8810</v>
      </c>
      <c r="F1950" t="s">
        <v>6415</v>
      </c>
      <c r="G1950" t="s">
        <v>8690</v>
      </c>
      <c r="H1950" t="s">
        <v>6427</v>
      </c>
      <c r="I1950" t="s">
        <v>55</v>
      </c>
      <c r="J1950" t="s">
        <v>732</v>
      </c>
      <c r="K1950" t="s">
        <v>8811</v>
      </c>
      <c r="L1950" t="s">
        <v>8692</v>
      </c>
      <c r="M1950" t="s">
        <v>8812</v>
      </c>
      <c r="N1950" t="s">
        <v>7001</v>
      </c>
      <c r="O1950" t="s">
        <v>7007</v>
      </c>
      <c r="P1950">
        <v>1237000</v>
      </c>
      <c r="Q1950" t="s">
        <v>6893</v>
      </c>
      <c r="R1950" t="s">
        <v>7109</v>
      </c>
      <c r="S1950" s="12"/>
      <c r="T1950" s="13"/>
      <c r="U1950" t="s">
        <v>6650</v>
      </c>
    </row>
    <row r="1951" spans="1:21" x14ac:dyDescent="0.25">
      <c r="A1951" t="s">
        <v>6637</v>
      </c>
      <c r="B1951" s="12">
        <v>42827</v>
      </c>
      <c r="C1951" t="s">
        <v>8809</v>
      </c>
      <c r="D1951" s="11">
        <v>46207.391828703701</v>
      </c>
      <c r="E1951" t="s">
        <v>8810</v>
      </c>
      <c r="F1951" t="s">
        <v>6415</v>
      </c>
      <c r="G1951" t="s">
        <v>8695</v>
      </c>
      <c r="H1951" t="s">
        <v>6427</v>
      </c>
      <c r="I1951" t="s">
        <v>55</v>
      </c>
      <c r="J1951" t="s">
        <v>732</v>
      </c>
      <c r="K1951" t="s">
        <v>8811</v>
      </c>
      <c r="L1951" t="s">
        <v>8692</v>
      </c>
      <c r="M1951" t="s">
        <v>8812</v>
      </c>
      <c r="N1951" t="s">
        <v>7001</v>
      </c>
      <c r="O1951" t="s">
        <v>7007</v>
      </c>
      <c r="P1951">
        <v>1237000</v>
      </c>
      <c r="Q1951" t="s">
        <v>6893</v>
      </c>
      <c r="R1951" t="s">
        <v>7109</v>
      </c>
      <c r="S1951" s="12"/>
      <c r="T1951" s="13"/>
      <c r="U1951" t="s">
        <v>6650</v>
      </c>
    </row>
    <row r="1952" spans="1:21" x14ac:dyDescent="0.25">
      <c r="A1952" t="s">
        <v>6619</v>
      </c>
      <c r="B1952" s="12">
        <v>42800</v>
      </c>
      <c r="C1952" t="s">
        <v>8787</v>
      </c>
      <c r="D1952" s="11">
        <v>46207.395046296297</v>
      </c>
      <c r="E1952" t="s">
        <v>8788</v>
      </c>
      <c r="F1952" t="s">
        <v>6415</v>
      </c>
      <c r="G1952" t="s">
        <v>8718</v>
      </c>
      <c r="H1952" t="s">
        <v>6427</v>
      </c>
      <c r="I1952" t="s">
        <v>55</v>
      </c>
      <c r="J1952" t="s">
        <v>643</v>
      </c>
      <c r="K1952" t="s">
        <v>8719</v>
      </c>
      <c r="L1952" t="s">
        <v>8720</v>
      </c>
      <c r="M1952" t="s">
        <v>8721</v>
      </c>
      <c r="N1952" t="s">
        <v>7366</v>
      </c>
      <c r="O1952" t="s">
        <v>8020</v>
      </c>
      <c r="P1952">
        <v>2445000</v>
      </c>
      <c r="Q1952" t="s">
        <v>6636</v>
      </c>
      <c r="R1952" t="s">
        <v>6636</v>
      </c>
      <c r="S1952" s="12"/>
      <c r="T1952" s="13"/>
      <c r="U1952" t="s">
        <v>7474</v>
      </c>
    </row>
    <row r="1953" spans="1:21" x14ac:dyDescent="0.25">
      <c r="A1953" t="s">
        <v>6619</v>
      </c>
      <c r="B1953" s="12">
        <v>42800</v>
      </c>
      <c r="C1953" t="s">
        <v>8787</v>
      </c>
      <c r="D1953" s="11">
        <v>46207.395046296297</v>
      </c>
      <c r="E1953" t="s">
        <v>8788</v>
      </c>
      <c r="F1953" t="s">
        <v>6415</v>
      </c>
      <c r="G1953" t="s">
        <v>8702</v>
      </c>
      <c r="H1953" t="s">
        <v>6427</v>
      </c>
      <c r="I1953" t="s">
        <v>55</v>
      </c>
      <c r="J1953" t="s">
        <v>643</v>
      </c>
      <c r="K1953" t="s">
        <v>8719</v>
      </c>
      <c r="L1953" t="s">
        <v>8720</v>
      </c>
      <c r="M1953" t="s">
        <v>8721</v>
      </c>
      <c r="N1953" t="s">
        <v>7366</v>
      </c>
      <c r="O1953" t="s">
        <v>8020</v>
      </c>
      <c r="P1953">
        <v>2445000</v>
      </c>
      <c r="Q1953" t="s">
        <v>6636</v>
      </c>
      <c r="R1953" t="s">
        <v>6636</v>
      </c>
      <c r="S1953" s="12"/>
      <c r="T1953" s="13"/>
      <c r="U1953" t="s">
        <v>7474</v>
      </c>
    </row>
    <row r="1954" spans="1:21" x14ac:dyDescent="0.25">
      <c r="A1954" t="s">
        <v>6619</v>
      </c>
      <c r="B1954" s="12">
        <v>42800</v>
      </c>
      <c r="C1954" t="s">
        <v>8787</v>
      </c>
      <c r="D1954" s="11">
        <v>46207.395046296297</v>
      </c>
      <c r="E1954" t="s">
        <v>8788</v>
      </c>
      <c r="F1954" t="s">
        <v>6415</v>
      </c>
      <c r="G1954" t="s">
        <v>8726</v>
      </c>
      <c r="H1954" t="s">
        <v>6427</v>
      </c>
      <c r="I1954" t="s">
        <v>55</v>
      </c>
      <c r="J1954" t="s">
        <v>643</v>
      </c>
      <c r="K1954" t="s">
        <v>8719</v>
      </c>
      <c r="L1954" t="s">
        <v>8720</v>
      </c>
      <c r="M1954" t="s">
        <v>8721</v>
      </c>
      <c r="N1954" t="s">
        <v>7366</v>
      </c>
      <c r="O1954" t="s">
        <v>8020</v>
      </c>
      <c r="P1954">
        <v>2445000</v>
      </c>
      <c r="Q1954" t="s">
        <v>6636</v>
      </c>
      <c r="R1954" t="s">
        <v>6636</v>
      </c>
      <c r="S1954" s="12"/>
      <c r="T1954" s="13"/>
      <c r="U1954" t="s">
        <v>7474</v>
      </c>
    </row>
    <row r="1955" spans="1:21" x14ac:dyDescent="0.25">
      <c r="A1955" t="s">
        <v>6619</v>
      </c>
      <c r="B1955" s="12">
        <v>42800</v>
      </c>
      <c r="C1955" t="s">
        <v>8787</v>
      </c>
      <c r="D1955" s="11">
        <v>46207.395046296297</v>
      </c>
      <c r="E1955" t="s">
        <v>8788</v>
      </c>
      <c r="F1955" t="s">
        <v>6415</v>
      </c>
      <c r="G1955" t="s">
        <v>8703</v>
      </c>
      <c r="H1955" t="s">
        <v>6427</v>
      </c>
      <c r="I1955" t="s">
        <v>55</v>
      </c>
      <c r="J1955" t="s">
        <v>643</v>
      </c>
      <c r="K1955" t="s">
        <v>8719</v>
      </c>
      <c r="L1955" t="s">
        <v>8720</v>
      </c>
      <c r="M1955" t="s">
        <v>8721</v>
      </c>
      <c r="N1955" t="s">
        <v>7366</v>
      </c>
      <c r="O1955" t="s">
        <v>8020</v>
      </c>
      <c r="P1955">
        <v>2445000</v>
      </c>
      <c r="Q1955" t="s">
        <v>6636</v>
      </c>
      <c r="R1955" t="s">
        <v>6636</v>
      </c>
      <c r="S1955" s="12"/>
      <c r="T1955" s="13"/>
      <c r="U1955" t="s">
        <v>7474</v>
      </c>
    </row>
    <row r="1956" spans="1:21" x14ac:dyDescent="0.25">
      <c r="A1956" t="s">
        <v>6619</v>
      </c>
      <c r="B1956" s="12">
        <v>42826</v>
      </c>
      <c r="C1956" t="s">
        <v>8795</v>
      </c>
      <c r="D1956" s="11">
        <v>46207.688865740703</v>
      </c>
      <c r="E1956" t="s">
        <v>8796</v>
      </c>
      <c r="F1956" t="s">
        <v>6415</v>
      </c>
      <c r="G1956" t="s">
        <v>8763</v>
      </c>
      <c r="H1956" t="s">
        <v>6427</v>
      </c>
      <c r="I1956" t="s">
        <v>55</v>
      </c>
      <c r="J1956" t="s">
        <v>643</v>
      </c>
      <c r="K1956" t="s">
        <v>8797</v>
      </c>
      <c r="L1956" t="s">
        <v>8765</v>
      </c>
      <c r="M1956" t="s">
        <v>8798</v>
      </c>
      <c r="N1956" t="s">
        <v>6761</v>
      </c>
      <c r="O1956" t="s">
        <v>6771</v>
      </c>
      <c r="P1956">
        <v>3399000</v>
      </c>
      <c r="Q1956" t="s">
        <v>6636</v>
      </c>
      <c r="R1956" t="s">
        <v>6636</v>
      </c>
      <c r="S1956" s="12"/>
      <c r="T1956" s="13"/>
      <c r="U1956" t="s">
        <v>6671</v>
      </c>
    </row>
    <row r="1957" spans="1:21" x14ac:dyDescent="0.25">
      <c r="A1957" t="s">
        <v>6619</v>
      </c>
      <c r="B1957" s="12">
        <v>42826</v>
      </c>
      <c r="C1957" t="s">
        <v>8795</v>
      </c>
      <c r="D1957" s="11">
        <v>46207.688865740703</v>
      </c>
      <c r="E1957" t="s">
        <v>8796</v>
      </c>
      <c r="F1957" t="s">
        <v>6415</v>
      </c>
      <c r="G1957" t="s">
        <v>8703</v>
      </c>
      <c r="H1957" t="s">
        <v>6427</v>
      </c>
      <c r="I1957" t="s">
        <v>55</v>
      </c>
      <c r="J1957" t="s">
        <v>643</v>
      </c>
      <c r="K1957" t="s">
        <v>8797</v>
      </c>
      <c r="L1957" t="s">
        <v>8765</v>
      </c>
      <c r="M1957" t="s">
        <v>8798</v>
      </c>
      <c r="N1957" t="s">
        <v>6761</v>
      </c>
      <c r="O1957" t="s">
        <v>6771</v>
      </c>
      <c r="P1957">
        <v>3399000</v>
      </c>
      <c r="Q1957" t="s">
        <v>6636</v>
      </c>
      <c r="R1957" t="s">
        <v>6636</v>
      </c>
      <c r="S1957" s="12"/>
      <c r="T1957" s="13"/>
      <c r="U1957" t="s">
        <v>6671</v>
      </c>
    </row>
    <row r="1958" spans="1:21" x14ac:dyDescent="0.25">
      <c r="A1958" t="s">
        <v>6619</v>
      </c>
      <c r="B1958" s="12">
        <v>42826</v>
      </c>
      <c r="C1958" t="s">
        <v>8795</v>
      </c>
      <c r="D1958" s="11">
        <v>46207.688865740703</v>
      </c>
      <c r="E1958" t="s">
        <v>8796</v>
      </c>
      <c r="F1958" t="s">
        <v>6415</v>
      </c>
      <c r="G1958" t="s">
        <v>8767</v>
      </c>
      <c r="H1958" t="s">
        <v>6427</v>
      </c>
      <c r="I1958" t="s">
        <v>55</v>
      </c>
      <c r="J1958" t="s">
        <v>643</v>
      </c>
      <c r="K1958" t="s">
        <v>8797</v>
      </c>
      <c r="L1958" t="s">
        <v>8765</v>
      </c>
      <c r="M1958" t="s">
        <v>8798</v>
      </c>
      <c r="N1958" t="s">
        <v>6761</v>
      </c>
      <c r="O1958" t="s">
        <v>6771</v>
      </c>
      <c r="P1958">
        <v>3399000</v>
      </c>
      <c r="Q1958" t="s">
        <v>6636</v>
      </c>
      <c r="R1958" t="s">
        <v>6636</v>
      </c>
      <c r="S1958" s="12"/>
      <c r="T1958" s="13"/>
      <c r="U1958" t="s">
        <v>6671</v>
      </c>
    </row>
    <row r="1959" spans="1:21" x14ac:dyDescent="0.25">
      <c r="A1959" t="s">
        <v>6619</v>
      </c>
      <c r="B1959" s="12">
        <v>42827</v>
      </c>
      <c r="C1959" t="s">
        <v>8809</v>
      </c>
      <c r="D1959" s="11">
        <v>46207.697789351798</v>
      </c>
      <c r="E1959" t="s">
        <v>8810</v>
      </c>
      <c r="F1959" t="s">
        <v>6415</v>
      </c>
      <c r="G1959" t="s">
        <v>8690</v>
      </c>
      <c r="H1959" t="s">
        <v>6427</v>
      </c>
      <c r="I1959" t="s">
        <v>55</v>
      </c>
      <c r="J1959" t="s">
        <v>732</v>
      </c>
      <c r="K1959" t="s">
        <v>8811</v>
      </c>
      <c r="L1959" t="s">
        <v>8692</v>
      </c>
      <c r="M1959" t="s">
        <v>8812</v>
      </c>
      <c r="N1959" t="s">
        <v>7001</v>
      </c>
      <c r="O1959" t="s">
        <v>7007</v>
      </c>
      <c r="P1959">
        <v>1237000</v>
      </c>
      <c r="Q1959" t="s">
        <v>6893</v>
      </c>
      <c r="R1959" t="s">
        <v>7109</v>
      </c>
      <c r="S1959" s="12"/>
      <c r="T1959" s="13"/>
      <c r="U1959" t="s">
        <v>6650</v>
      </c>
    </row>
    <row r="1960" spans="1:21" x14ac:dyDescent="0.25">
      <c r="A1960" t="s">
        <v>6619</v>
      </c>
      <c r="B1960" s="12">
        <v>42827</v>
      </c>
      <c r="C1960" t="s">
        <v>8809</v>
      </c>
      <c r="D1960" s="11">
        <v>46207.697789351798</v>
      </c>
      <c r="E1960" t="s">
        <v>8810</v>
      </c>
      <c r="F1960" t="s">
        <v>6415</v>
      </c>
      <c r="G1960" t="s">
        <v>8695</v>
      </c>
      <c r="H1960" t="s">
        <v>6427</v>
      </c>
      <c r="I1960" t="s">
        <v>55</v>
      </c>
      <c r="J1960" t="s">
        <v>732</v>
      </c>
      <c r="K1960" t="s">
        <v>8811</v>
      </c>
      <c r="L1960" t="s">
        <v>8692</v>
      </c>
      <c r="M1960" t="s">
        <v>8812</v>
      </c>
      <c r="N1960" t="s">
        <v>7001</v>
      </c>
      <c r="O1960" t="s">
        <v>7007</v>
      </c>
      <c r="P1960">
        <v>1237000</v>
      </c>
      <c r="Q1960" t="s">
        <v>6893</v>
      </c>
      <c r="R1960" t="s">
        <v>7109</v>
      </c>
      <c r="S1960" s="12"/>
      <c r="T1960" s="13"/>
      <c r="U1960" t="s">
        <v>6650</v>
      </c>
    </row>
    <row r="1961" spans="1:21" x14ac:dyDescent="0.25">
      <c r="A1961" t="s">
        <v>6637</v>
      </c>
      <c r="B1961" s="12">
        <v>38433</v>
      </c>
      <c r="C1961" t="s">
        <v>8813</v>
      </c>
      <c r="D1961" s="11">
        <v>46207.780324074098</v>
      </c>
      <c r="E1961" t="s">
        <v>8814</v>
      </c>
      <c r="F1961" t="s">
        <v>6415</v>
      </c>
      <c r="G1961" t="s">
        <v>8702</v>
      </c>
      <c r="H1961" t="s">
        <v>6427</v>
      </c>
      <c r="I1961" t="s">
        <v>55</v>
      </c>
      <c r="J1961" t="s">
        <v>372</v>
      </c>
      <c r="K1961" t="s">
        <v>8815</v>
      </c>
      <c r="L1961" t="s">
        <v>8720</v>
      </c>
      <c r="M1961" t="s">
        <v>8816</v>
      </c>
      <c r="N1961" t="s">
        <v>7366</v>
      </c>
      <c r="O1961" t="s">
        <v>7650</v>
      </c>
      <c r="P1961">
        <v>2670000</v>
      </c>
      <c r="Q1961" t="s">
        <v>6636</v>
      </c>
      <c r="R1961" t="s">
        <v>6636</v>
      </c>
      <c r="S1961" s="12"/>
      <c r="T1961" s="13"/>
      <c r="U1961" t="s">
        <v>6650</v>
      </c>
    </row>
    <row r="1962" spans="1:21" x14ac:dyDescent="0.25">
      <c r="A1962" t="s">
        <v>6637</v>
      </c>
      <c r="B1962" s="12">
        <v>38433</v>
      </c>
      <c r="C1962" t="s">
        <v>8813</v>
      </c>
      <c r="D1962" s="11">
        <v>46207.780324074098</v>
      </c>
      <c r="E1962" t="s">
        <v>8814</v>
      </c>
      <c r="F1962" t="s">
        <v>6415</v>
      </c>
      <c r="G1962" t="s">
        <v>8726</v>
      </c>
      <c r="H1962" t="s">
        <v>6427</v>
      </c>
      <c r="I1962" t="s">
        <v>55</v>
      </c>
      <c r="J1962" t="s">
        <v>372</v>
      </c>
      <c r="K1962" t="s">
        <v>8815</v>
      </c>
      <c r="L1962" t="s">
        <v>8720</v>
      </c>
      <c r="M1962" t="s">
        <v>8816</v>
      </c>
      <c r="N1962" t="s">
        <v>7366</v>
      </c>
      <c r="O1962" t="s">
        <v>7650</v>
      </c>
      <c r="P1962">
        <v>2670000</v>
      </c>
      <c r="Q1962" t="s">
        <v>6636</v>
      </c>
      <c r="R1962" t="s">
        <v>6636</v>
      </c>
      <c r="S1962" s="12"/>
      <c r="T1962" s="13"/>
      <c r="U1962" t="s">
        <v>6650</v>
      </c>
    </row>
    <row r="1963" spans="1:21" x14ac:dyDescent="0.25">
      <c r="A1963" t="s">
        <v>6637</v>
      </c>
      <c r="B1963" s="12">
        <v>38433</v>
      </c>
      <c r="C1963" t="s">
        <v>8813</v>
      </c>
      <c r="D1963" s="11">
        <v>46207.780324074098</v>
      </c>
      <c r="E1963" t="s">
        <v>8814</v>
      </c>
      <c r="F1963" t="s">
        <v>6415</v>
      </c>
      <c r="G1963" t="s">
        <v>8703</v>
      </c>
      <c r="H1963" t="s">
        <v>6427</v>
      </c>
      <c r="I1963" t="s">
        <v>55</v>
      </c>
      <c r="J1963" t="s">
        <v>372</v>
      </c>
      <c r="K1963" t="s">
        <v>8815</v>
      </c>
      <c r="L1963" t="s">
        <v>8720</v>
      </c>
      <c r="M1963" t="s">
        <v>8816</v>
      </c>
      <c r="N1963" t="s">
        <v>7366</v>
      </c>
      <c r="O1963" t="s">
        <v>7650</v>
      </c>
      <c r="P1963">
        <v>2670000</v>
      </c>
      <c r="Q1963" t="s">
        <v>6636</v>
      </c>
      <c r="R1963" t="s">
        <v>6636</v>
      </c>
      <c r="S1963" s="12"/>
      <c r="T1963" s="13"/>
      <c r="U1963" t="s">
        <v>6650</v>
      </c>
    </row>
    <row r="1964" spans="1:21" x14ac:dyDescent="0.25">
      <c r="A1964" t="s">
        <v>6637</v>
      </c>
      <c r="B1964" s="12">
        <v>43144</v>
      </c>
      <c r="C1964" t="s">
        <v>8817</v>
      </c>
      <c r="D1964" s="11">
        <v>46210.293171296304</v>
      </c>
      <c r="E1964" t="s">
        <v>8818</v>
      </c>
      <c r="F1964" t="s">
        <v>6415</v>
      </c>
      <c r="G1964" t="s">
        <v>8698</v>
      </c>
      <c r="H1964" t="s">
        <v>6427</v>
      </c>
      <c r="I1964" t="s">
        <v>65</v>
      </c>
      <c r="J1964" t="s">
        <v>67</v>
      </c>
      <c r="K1964" t="s">
        <v>8819</v>
      </c>
      <c r="L1964" t="s">
        <v>8700</v>
      </c>
      <c r="M1964" t="s">
        <v>8820</v>
      </c>
      <c r="N1964" t="s">
        <v>7366</v>
      </c>
      <c r="O1964" t="s">
        <v>8020</v>
      </c>
      <c r="P1964">
        <v>2445000</v>
      </c>
      <c r="Q1964" t="s">
        <v>6636</v>
      </c>
      <c r="R1964" t="s">
        <v>6636</v>
      </c>
      <c r="S1964" s="12"/>
      <c r="T1964" s="13"/>
      <c r="U1964" t="s">
        <v>6650</v>
      </c>
    </row>
    <row r="1965" spans="1:21" x14ac:dyDescent="0.25">
      <c r="A1965" t="s">
        <v>6637</v>
      </c>
      <c r="B1965" s="12">
        <v>43144</v>
      </c>
      <c r="C1965" t="s">
        <v>8817</v>
      </c>
      <c r="D1965" s="11">
        <v>46210.293171296304</v>
      </c>
      <c r="E1965" t="s">
        <v>8818</v>
      </c>
      <c r="F1965" t="s">
        <v>6415</v>
      </c>
      <c r="G1965" t="s">
        <v>8702</v>
      </c>
      <c r="H1965" t="s">
        <v>6427</v>
      </c>
      <c r="I1965" t="s">
        <v>65</v>
      </c>
      <c r="J1965" t="s">
        <v>67</v>
      </c>
      <c r="K1965" t="s">
        <v>8819</v>
      </c>
      <c r="L1965" t="s">
        <v>8700</v>
      </c>
      <c r="M1965" t="s">
        <v>8820</v>
      </c>
      <c r="N1965" t="s">
        <v>7366</v>
      </c>
      <c r="O1965" t="s">
        <v>8020</v>
      </c>
      <c r="P1965">
        <v>2445000</v>
      </c>
      <c r="Q1965" t="s">
        <v>6636</v>
      </c>
      <c r="R1965" t="s">
        <v>6636</v>
      </c>
      <c r="S1965" s="12"/>
      <c r="T1965" s="13"/>
      <c r="U1965" t="s">
        <v>6650</v>
      </c>
    </row>
    <row r="1966" spans="1:21" x14ac:dyDescent="0.25">
      <c r="A1966" t="s">
        <v>6637</v>
      </c>
      <c r="B1966" s="12">
        <v>43144</v>
      </c>
      <c r="C1966" t="s">
        <v>8817</v>
      </c>
      <c r="D1966" s="11">
        <v>46210.293171296304</v>
      </c>
      <c r="E1966" t="s">
        <v>8818</v>
      </c>
      <c r="F1966" t="s">
        <v>6415</v>
      </c>
      <c r="G1966" t="s">
        <v>8703</v>
      </c>
      <c r="H1966" t="s">
        <v>6427</v>
      </c>
      <c r="I1966" t="s">
        <v>65</v>
      </c>
      <c r="J1966" t="s">
        <v>67</v>
      </c>
      <c r="K1966" t="s">
        <v>8819</v>
      </c>
      <c r="L1966" t="s">
        <v>8700</v>
      </c>
      <c r="M1966" t="s">
        <v>8820</v>
      </c>
      <c r="N1966" t="s">
        <v>7366</v>
      </c>
      <c r="O1966" t="s">
        <v>8020</v>
      </c>
      <c r="P1966">
        <v>2445000</v>
      </c>
      <c r="Q1966" t="s">
        <v>6636</v>
      </c>
      <c r="R1966" t="s">
        <v>6636</v>
      </c>
      <c r="S1966" s="12"/>
      <c r="T1966" s="13"/>
      <c r="U1966" t="s">
        <v>6650</v>
      </c>
    </row>
    <row r="1967" spans="1:21" x14ac:dyDescent="0.25">
      <c r="A1967" t="s">
        <v>6637</v>
      </c>
      <c r="B1967" s="12">
        <v>43061</v>
      </c>
      <c r="C1967" t="s">
        <v>8821</v>
      </c>
      <c r="D1967" s="11">
        <v>46212.640162037002</v>
      </c>
      <c r="E1967" t="s">
        <v>8822</v>
      </c>
      <c r="F1967" t="s">
        <v>6415</v>
      </c>
      <c r="G1967" t="s">
        <v>8690</v>
      </c>
      <c r="H1967" t="s">
        <v>6427</v>
      </c>
      <c r="I1967" t="s">
        <v>65</v>
      </c>
      <c r="J1967" t="s">
        <v>57</v>
      </c>
      <c r="K1967" t="s">
        <v>8823</v>
      </c>
      <c r="L1967" t="s">
        <v>8692</v>
      </c>
      <c r="M1967" t="s">
        <v>8824</v>
      </c>
      <c r="N1967" t="s">
        <v>7001</v>
      </c>
      <c r="O1967" t="s">
        <v>7176</v>
      </c>
      <c r="P1967">
        <v>2017000</v>
      </c>
      <c r="Q1967" t="s">
        <v>6636</v>
      </c>
      <c r="R1967" t="s">
        <v>6636</v>
      </c>
      <c r="S1967" s="12"/>
      <c r="T1967" s="13"/>
      <c r="U1967" t="s">
        <v>6650</v>
      </c>
    </row>
    <row r="1968" spans="1:21" x14ac:dyDescent="0.25">
      <c r="A1968" t="s">
        <v>6637</v>
      </c>
      <c r="B1968" s="12">
        <v>43061</v>
      </c>
      <c r="C1968" t="s">
        <v>8821</v>
      </c>
      <c r="D1968" s="11">
        <v>46212.640162037002</v>
      </c>
      <c r="E1968" t="s">
        <v>8822</v>
      </c>
      <c r="F1968" t="s">
        <v>6415</v>
      </c>
      <c r="G1968" t="s">
        <v>8695</v>
      </c>
      <c r="H1968" t="s">
        <v>6427</v>
      </c>
      <c r="I1968" t="s">
        <v>65</v>
      </c>
      <c r="J1968" t="s">
        <v>57</v>
      </c>
      <c r="K1968" t="s">
        <v>8823</v>
      </c>
      <c r="L1968" t="s">
        <v>8692</v>
      </c>
      <c r="M1968" t="s">
        <v>8824</v>
      </c>
      <c r="N1968" t="s">
        <v>7001</v>
      </c>
      <c r="O1968" t="s">
        <v>7176</v>
      </c>
      <c r="P1968">
        <v>2017000</v>
      </c>
      <c r="Q1968" t="s">
        <v>6636</v>
      </c>
      <c r="R1968" t="s">
        <v>6636</v>
      </c>
      <c r="S1968" s="12"/>
      <c r="T1968" s="13"/>
      <c r="U1968" t="s">
        <v>6650</v>
      </c>
    </row>
    <row r="1969" spans="1:21" x14ac:dyDescent="0.25">
      <c r="A1969" t="s">
        <v>6637</v>
      </c>
      <c r="B1969" s="12">
        <v>43101</v>
      </c>
      <c r="C1969" t="s">
        <v>8825</v>
      </c>
      <c r="D1969" s="11">
        <v>46212.774421296301</v>
      </c>
      <c r="E1969" t="s">
        <v>8826</v>
      </c>
      <c r="F1969" t="s">
        <v>6415</v>
      </c>
      <c r="G1969" t="s">
        <v>8763</v>
      </c>
      <c r="H1969" t="s">
        <v>6427</v>
      </c>
      <c r="I1969" t="s">
        <v>65</v>
      </c>
      <c r="J1969" t="s">
        <v>219</v>
      </c>
      <c r="K1969" t="s">
        <v>8827</v>
      </c>
      <c r="L1969" t="s">
        <v>8765</v>
      </c>
      <c r="M1969" t="s">
        <v>8828</v>
      </c>
      <c r="N1969" t="s">
        <v>6761</v>
      </c>
      <c r="O1969" t="s">
        <v>6762</v>
      </c>
      <c r="P1969">
        <v>2759900</v>
      </c>
      <c r="Q1969" t="s">
        <v>6636</v>
      </c>
      <c r="R1969" t="s">
        <v>6636</v>
      </c>
      <c r="S1969" s="12"/>
      <c r="T1969" s="13"/>
      <c r="U1969" t="s">
        <v>6636</v>
      </c>
    </row>
    <row r="1970" spans="1:21" x14ac:dyDescent="0.25">
      <c r="A1970" t="s">
        <v>6637</v>
      </c>
      <c r="B1970" s="12">
        <v>43101</v>
      </c>
      <c r="C1970" t="s">
        <v>8825</v>
      </c>
      <c r="D1970" s="11">
        <v>46212.774421296301</v>
      </c>
      <c r="E1970" t="s">
        <v>8826</v>
      </c>
      <c r="F1970" t="s">
        <v>6415</v>
      </c>
      <c r="G1970" t="s">
        <v>8703</v>
      </c>
      <c r="H1970" t="s">
        <v>6427</v>
      </c>
      <c r="I1970" t="s">
        <v>65</v>
      </c>
      <c r="J1970" t="s">
        <v>219</v>
      </c>
      <c r="K1970" t="s">
        <v>8827</v>
      </c>
      <c r="L1970" t="s">
        <v>8765</v>
      </c>
      <c r="M1970" t="s">
        <v>8828</v>
      </c>
      <c r="N1970" t="s">
        <v>6761</v>
      </c>
      <c r="O1970" t="s">
        <v>6762</v>
      </c>
      <c r="P1970">
        <v>2759900</v>
      </c>
      <c r="Q1970" t="s">
        <v>6636</v>
      </c>
      <c r="R1970" t="s">
        <v>6636</v>
      </c>
      <c r="S1970" s="12"/>
      <c r="T1970" s="13"/>
      <c r="U1970" t="s">
        <v>6636</v>
      </c>
    </row>
    <row r="1971" spans="1:21" x14ac:dyDescent="0.25">
      <c r="A1971" t="s">
        <v>6637</v>
      </c>
      <c r="B1971" s="12">
        <v>43101</v>
      </c>
      <c r="C1971" t="s">
        <v>8825</v>
      </c>
      <c r="D1971" s="11">
        <v>46212.774421296301</v>
      </c>
      <c r="E1971" t="s">
        <v>8826</v>
      </c>
      <c r="F1971" t="s">
        <v>6415</v>
      </c>
      <c r="G1971" t="s">
        <v>8767</v>
      </c>
      <c r="H1971" t="s">
        <v>6427</v>
      </c>
      <c r="I1971" t="s">
        <v>65</v>
      </c>
      <c r="J1971" t="s">
        <v>219</v>
      </c>
      <c r="K1971" t="s">
        <v>8827</v>
      </c>
      <c r="L1971" t="s">
        <v>8765</v>
      </c>
      <c r="M1971" t="s">
        <v>8828</v>
      </c>
      <c r="N1971" t="s">
        <v>6761</v>
      </c>
      <c r="O1971" t="s">
        <v>6762</v>
      </c>
      <c r="P1971">
        <v>2759900</v>
      </c>
      <c r="Q1971" t="s">
        <v>6636</v>
      </c>
      <c r="R1971" t="s">
        <v>6636</v>
      </c>
      <c r="S1971" s="12"/>
      <c r="T1971" s="13"/>
      <c r="U1971" t="s">
        <v>6636</v>
      </c>
    </row>
    <row r="1972" spans="1:21" x14ac:dyDescent="0.25">
      <c r="A1972" t="s">
        <v>6619</v>
      </c>
      <c r="B1972" s="12">
        <v>43061</v>
      </c>
      <c r="C1972" t="s">
        <v>8821</v>
      </c>
      <c r="D1972" s="11">
        <v>46213.826203703698</v>
      </c>
      <c r="E1972" t="s">
        <v>8822</v>
      </c>
      <c r="F1972" t="s">
        <v>6415</v>
      </c>
      <c r="G1972" t="s">
        <v>8690</v>
      </c>
      <c r="H1972" t="s">
        <v>6427</v>
      </c>
      <c r="I1972" t="s">
        <v>65</v>
      </c>
      <c r="J1972" t="s">
        <v>57</v>
      </c>
      <c r="K1972" t="s">
        <v>8823</v>
      </c>
      <c r="L1972" t="s">
        <v>8692</v>
      </c>
      <c r="M1972" t="s">
        <v>8824</v>
      </c>
      <c r="N1972" t="s">
        <v>7001</v>
      </c>
      <c r="O1972" t="s">
        <v>7176</v>
      </c>
      <c r="P1972">
        <v>2017000</v>
      </c>
      <c r="Q1972" t="s">
        <v>6636</v>
      </c>
      <c r="R1972" t="s">
        <v>6636</v>
      </c>
      <c r="S1972" s="12"/>
      <c r="T1972" s="13"/>
      <c r="U1972" t="s">
        <v>6650</v>
      </c>
    </row>
    <row r="1973" spans="1:21" x14ac:dyDescent="0.25">
      <c r="A1973" t="s">
        <v>6619</v>
      </c>
      <c r="B1973" s="12">
        <v>43061</v>
      </c>
      <c r="C1973" t="s">
        <v>8821</v>
      </c>
      <c r="D1973" s="11">
        <v>46213.826203703698</v>
      </c>
      <c r="E1973" t="s">
        <v>8822</v>
      </c>
      <c r="F1973" t="s">
        <v>6415</v>
      </c>
      <c r="G1973" t="s">
        <v>8695</v>
      </c>
      <c r="H1973" t="s">
        <v>6427</v>
      </c>
      <c r="I1973" t="s">
        <v>65</v>
      </c>
      <c r="J1973" t="s">
        <v>57</v>
      </c>
      <c r="K1973" t="s">
        <v>8823</v>
      </c>
      <c r="L1973" t="s">
        <v>8692</v>
      </c>
      <c r="M1973" t="s">
        <v>8824</v>
      </c>
      <c r="N1973" t="s">
        <v>7001</v>
      </c>
      <c r="O1973" t="s">
        <v>7176</v>
      </c>
      <c r="P1973">
        <v>2017000</v>
      </c>
      <c r="Q1973" t="s">
        <v>6636</v>
      </c>
      <c r="R1973" t="s">
        <v>6636</v>
      </c>
      <c r="S1973" s="12"/>
      <c r="T1973" s="13"/>
      <c r="U1973" t="s">
        <v>6650</v>
      </c>
    </row>
    <row r="1974" spans="1:21" x14ac:dyDescent="0.25">
      <c r="A1974" t="s">
        <v>6619</v>
      </c>
      <c r="B1974" s="12">
        <v>43101</v>
      </c>
      <c r="C1974" t="s">
        <v>8825</v>
      </c>
      <c r="D1974" s="11">
        <v>46214.707789351902</v>
      </c>
      <c r="E1974" t="s">
        <v>8826</v>
      </c>
      <c r="F1974" t="s">
        <v>6415</v>
      </c>
      <c r="G1974" t="s">
        <v>8763</v>
      </c>
      <c r="H1974" t="s">
        <v>6427</v>
      </c>
      <c r="I1974" t="s">
        <v>65</v>
      </c>
      <c r="J1974" t="s">
        <v>219</v>
      </c>
      <c r="K1974" t="s">
        <v>8827</v>
      </c>
      <c r="L1974" t="s">
        <v>8765</v>
      </c>
      <c r="M1974" t="s">
        <v>8828</v>
      </c>
      <c r="N1974" t="s">
        <v>6761</v>
      </c>
      <c r="O1974" t="s">
        <v>6762</v>
      </c>
      <c r="P1974">
        <v>2759900</v>
      </c>
      <c r="Q1974" t="s">
        <v>6636</v>
      </c>
      <c r="R1974" t="s">
        <v>6636</v>
      </c>
      <c r="S1974" s="12"/>
      <c r="T1974" s="13"/>
      <c r="U1974" t="s">
        <v>6636</v>
      </c>
    </row>
    <row r="1975" spans="1:21" x14ac:dyDescent="0.25">
      <c r="A1975" t="s">
        <v>6619</v>
      </c>
      <c r="B1975" s="12">
        <v>43101</v>
      </c>
      <c r="C1975" t="s">
        <v>8825</v>
      </c>
      <c r="D1975" s="11">
        <v>46214.707789351902</v>
      </c>
      <c r="E1975" t="s">
        <v>8826</v>
      </c>
      <c r="F1975" t="s">
        <v>6415</v>
      </c>
      <c r="G1975" t="s">
        <v>8703</v>
      </c>
      <c r="H1975" t="s">
        <v>6427</v>
      </c>
      <c r="I1975" t="s">
        <v>65</v>
      </c>
      <c r="J1975" t="s">
        <v>219</v>
      </c>
      <c r="K1975" t="s">
        <v>8827</v>
      </c>
      <c r="L1975" t="s">
        <v>8765</v>
      </c>
      <c r="M1975" t="s">
        <v>8828</v>
      </c>
      <c r="N1975" t="s">
        <v>6761</v>
      </c>
      <c r="O1975" t="s">
        <v>6762</v>
      </c>
      <c r="P1975">
        <v>2759900</v>
      </c>
      <c r="Q1975" t="s">
        <v>6636</v>
      </c>
      <c r="R1975" t="s">
        <v>6636</v>
      </c>
      <c r="S1975" s="12"/>
      <c r="T1975" s="13"/>
      <c r="U1975" t="s">
        <v>6636</v>
      </c>
    </row>
    <row r="1976" spans="1:21" x14ac:dyDescent="0.25">
      <c r="A1976" t="s">
        <v>6619</v>
      </c>
      <c r="B1976" s="12">
        <v>43101</v>
      </c>
      <c r="C1976" t="s">
        <v>8825</v>
      </c>
      <c r="D1976" s="11">
        <v>46214.707789351902</v>
      </c>
      <c r="E1976" t="s">
        <v>8826</v>
      </c>
      <c r="F1976" t="s">
        <v>6415</v>
      </c>
      <c r="G1976" t="s">
        <v>8767</v>
      </c>
      <c r="H1976" t="s">
        <v>6427</v>
      </c>
      <c r="I1976" t="s">
        <v>65</v>
      </c>
      <c r="J1976" t="s">
        <v>219</v>
      </c>
      <c r="K1976" t="s">
        <v>8827</v>
      </c>
      <c r="L1976" t="s">
        <v>8765</v>
      </c>
      <c r="M1976" t="s">
        <v>8828</v>
      </c>
      <c r="N1976" t="s">
        <v>6761</v>
      </c>
      <c r="O1976" t="s">
        <v>6762</v>
      </c>
      <c r="P1976">
        <v>2759900</v>
      </c>
      <c r="Q1976" t="s">
        <v>6636</v>
      </c>
      <c r="R1976" t="s">
        <v>6636</v>
      </c>
      <c r="S1976" s="12"/>
      <c r="T1976" s="13"/>
      <c r="U1976" t="s">
        <v>6636</v>
      </c>
    </row>
    <row r="1977" spans="1:21" x14ac:dyDescent="0.25">
      <c r="A1977" t="s">
        <v>6619</v>
      </c>
      <c r="B1977" s="12">
        <v>43144</v>
      </c>
      <c r="C1977" t="s">
        <v>8817</v>
      </c>
      <c r="D1977" s="11">
        <v>46215.746087963002</v>
      </c>
      <c r="E1977" t="s">
        <v>8818</v>
      </c>
      <c r="F1977" t="s">
        <v>6415</v>
      </c>
      <c r="G1977" t="s">
        <v>8698</v>
      </c>
      <c r="H1977" t="s">
        <v>6427</v>
      </c>
      <c r="I1977" t="s">
        <v>65</v>
      </c>
      <c r="J1977" t="s">
        <v>67</v>
      </c>
      <c r="K1977" t="s">
        <v>8819</v>
      </c>
      <c r="L1977" t="s">
        <v>8700</v>
      </c>
      <c r="M1977" t="s">
        <v>8820</v>
      </c>
      <c r="N1977" t="s">
        <v>7366</v>
      </c>
      <c r="O1977" t="s">
        <v>8020</v>
      </c>
      <c r="P1977">
        <v>2445000</v>
      </c>
      <c r="Q1977" t="s">
        <v>6636</v>
      </c>
      <c r="R1977" t="s">
        <v>6636</v>
      </c>
      <c r="S1977" s="12"/>
      <c r="T1977" s="13"/>
      <c r="U1977" t="s">
        <v>6650</v>
      </c>
    </row>
    <row r="1978" spans="1:21" x14ac:dyDescent="0.25">
      <c r="A1978" t="s">
        <v>6619</v>
      </c>
      <c r="B1978" s="12">
        <v>43144</v>
      </c>
      <c r="C1978" t="s">
        <v>8817</v>
      </c>
      <c r="D1978" s="11">
        <v>46215.746087963002</v>
      </c>
      <c r="E1978" t="s">
        <v>8818</v>
      </c>
      <c r="F1978" t="s">
        <v>6415</v>
      </c>
      <c r="G1978" t="s">
        <v>8702</v>
      </c>
      <c r="H1978" t="s">
        <v>6427</v>
      </c>
      <c r="I1978" t="s">
        <v>65</v>
      </c>
      <c r="J1978" t="s">
        <v>67</v>
      </c>
      <c r="K1978" t="s">
        <v>8819</v>
      </c>
      <c r="L1978" t="s">
        <v>8700</v>
      </c>
      <c r="M1978" t="s">
        <v>8820</v>
      </c>
      <c r="N1978" t="s">
        <v>7366</v>
      </c>
      <c r="O1978" t="s">
        <v>8020</v>
      </c>
      <c r="P1978">
        <v>2445000</v>
      </c>
      <c r="Q1978" t="s">
        <v>6636</v>
      </c>
      <c r="R1978" t="s">
        <v>6636</v>
      </c>
      <c r="S1978" s="12"/>
      <c r="T1978" s="13"/>
      <c r="U1978" t="s">
        <v>6650</v>
      </c>
    </row>
    <row r="1979" spans="1:21" x14ac:dyDescent="0.25">
      <c r="A1979" t="s">
        <v>6619</v>
      </c>
      <c r="B1979" s="12">
        <v>43144</v>
      </c>
      <c r="C1979" t="s">
        <v>8817</v>
      </c>
      <c r="D1979" s="11">
        <v>46215.746087963002</v>
      </c>
      <c r="E1979" t="s">
        <v>8818</v>
      </c>
      <c r="F1979" t="s">
        <v>6415</v>
      </c>
      <c r="G1979" t="s">
        <v>8703</v>
      </c>
      <c r="H1979" t="s">
        <v>6427</v>
      </c>
      <c r="I1979" t="s">
        <v>65</v>
      </c>
      <c r="J1979" t="s">
        <v>67</v>
      </c>
      <c r="K1979" t="s">
        <v>8819</v>
      </c>
      <c r="L1979" t="s">
        <v>8700</v>
      </c>
      <c r="M1979" t="s">
        <v>8820</v>
      </c>
      <c r="N1979" t="s">
        <v>7366</v>
      </c>
      <c r="O1979" t="s">
        <v>8020</v>
      </c>
      <c r="P1979">
        <v>2445000</v>
      </c>
      <c r="Q1979" t="s">
        <v>6636</v>
      </c>
      <c r="R1979" t="s">
        <v>6636</v>
      </c>
      <c r="S1979" s="12"/>
      <c r="T1979" s="13"/>
      <c r="U1979" t="s">
        <v>6650</v>
      </c>
    </row>
    <row r="1980" spans="1:21" x14ac:dyDescent="0.25">
      <c r="A1980" t="s">
        <v>6637</v>
      </c>
      <c r="B1980" s="12">
        <v>43383</v>
      </c>
      <c r="C1980" t="s">
        <v>8829</v>
      </c>
      <c r="D1980" s="11">
        <v>46217.423726851899</v>
      </c>
      <c r="E1980" t="s">
        <v>8830</v>
      </c>
      <c r="F1980" t="s">
        <v>6415</v>
      </c>
      <c r="G1980" t="s">
        <v>8690</v>
      </c>
      <c r="H1980" t="s">
        <v>6427</v>
      </c>
      <c r="I1980" t="s">
        <v>65</v>
      </c>
      <c r="J1980" t="s">
        <v>57</v>
      </c>
      <c r="K1980" t="s">
        <v>8831</v>
      </c>
      <c r="L1980" t="s">
        <v>8692</v>
      </c>
      <c r="M1980" t="s">
        <v>8832</v>
      </c>
      <c r="N1980" t="s">
        <v>7001</v>
      </c>
      <c r="O1980" t="s">
        <v>7002</v>
      </c>
      <c r="P1980">
        <v>1685000</v>
      </c>
      <c r="Q1980" t="s">
        <v>6636</v>
      </c>
      <c r="R1980" t="s">
        <v>6636</v>
      </c>
      <c r="S1980" s="12"/>
      <c r="T1980" s="13"/>
      <c r="U1980" t="s">
        <v>6650</v>
      </c>
    </row>
    <row r="1981" spans="1:21" x14ac:dyDescent="0.25">
      <c r="A1981" t="s">
        <v>6637</v>
      </c>
      <c r="B1981" s="12">
        <v>43383</v>
      </c>
      <c r="C1981" t="s">
        <v>8829</v>
      </c>
      <c r="D1981" s="11">
        <v>46217.423726851899</v>
      </c>
      <c r="E1981" t="s">
        <v>8830</v>
      </c>
      <c r="F1981" t="s">
        <v>6415</v>
      </c>
      <c r="G1981" t="s">
        <v>8695</v>
      </c>
      <c r="H1981" t="s">
        <v>6427</v>
      </c>
      <c r="I1981" t="s">
        <v>65</v>
      </c>
      <c r="J1981" t="s">
        <v>57</v>
      </c>
      <c r="K1981" t="s">
        <v>8831</v>
      </c>
      <c r="L1981" t="s">
        <v>8692</v>
      </c>
      <c r="M1981" t="s">
        <v>8832</v>
      </c>
      <c r="N1981" t="s">
        <v>7001</v>
      </c>
      <c r="O1981" t="s">
        <v>7002</v>
      </c>
      <c r="P1981">
        <v>1685000</v>
      </c>
      <c r="Q1981" t="s">
        <v>6636</v>
      </c>
      <c r="R1981" t="s">
        <v>6636</v>
      </c>
      <c r="S1981" s="12"/>
      <c r="T1981" s="13"/>
      <c r="U1981" t="s">
        <v>6650</v>
      </c>
    </row>
    <row r="1982" spans="1:21" x14ac:dyDescent="0.25">
      <c r="A1982" t="s">
        <v>6637</v>
      </c>
      <c r="B1982" s="12">
        <v>43311</v>
      </c>
      <c r="C1982" t="s">
        <v>8833</v>
      </c>
      <c r="D1982" s="11">
        <v>46218.447337963</v>
      </c>
      <c r="E1982" t="s">
        <v>8834</v>
      </c>
      <c r="F1982" t="s">
        <v>6415</v>
      </c>
      <c r="G1982" t="s">
        <v>8763</v>
      </c>
      <c r="H1982" t="s">
        <v>6427</v>
      </c>
      <c r="I1982" t="s">
        <v>65</v>
      </c>
      <c r="J1982" t="s">
        <v>67</v>
      </c>
      <c r="K1982" t="s">
        <v>8835</v>
      </c>
      <c r="L1982" t="s">
        <v>8765</v>
      </c>
      <c r="M1982" t="s">
        <v>8836</v>
      </c>
      <c r="N1982" t="s">
        <v>6761</v>
      </c>
      <c r="O1982" t="s">
        <v>6771</v>
      </c>
      <c r="P1982">
        <v>3399000</v>
      </c>
      <c r="Q1982" t="s">
        <v>6636</v>
      </c>
      <c r="R1982" t="s">
        <v>6636</v>
      </c>
      <c r="S1982" s="12"/>
      <c r="T1982" s="13"/>
      <c r="U1982" t="s">
        <v>6636</v>
      </c>
    </row>
    <row r="1983" spans="1:21" x14ac:dyDescent="0.25">
      <c r="A1983" t="s">
        <v>6637</v>
      </c>
      <c r="B1983" s="12">
        <v>43311</v>
      </c>
      <c r="C1983" t="s">
        <v>8833</v>
      </c>
      <c r="D1983" s="11">
        <v>46218.447337963</v>
      </c>
      <c r="E1983" t="s">
        <v>8834</v>
      </c>
      <c r="F1983" t="s">
        <v>6415</v>
      </c>
      <c r="G1983" t="s">
        <v>8703</v>
      </c>
      <c r="H1983" t="s">
        <v>6427</v>
      </c>
      <c r="I1983" t="s">
        <v>65</v>
      </c>
      <c r="J1983" t="s">
        <v>67</v>
      </c>
      <c r="K1983" t="s">
        <v>8835</v>
      </c>
      <c r="L1983" t="s">
        <v>8765</v>
      </c>
      <c r="M1983" t="s">
        <v>8836</v>
      </c>
      <c r="N1983" t="s">
        <v>6761</v>
      </c>
      <c r="O1983" t="s">
        <v>6771</v>
      </c>
      <c r="P1983">
        <v>3399000</v>
      </c>
      <c r="Q1983" t="s">
        <v>6636</v>
      </c>
      <c r="R1983" t="s">
        <v>6636</v>
      </c>
      <c r="S1983" s="12"/>
      <c r="T1983" s="13"/>
      <c r="U1983" t="s">
        <v>6636</v>
      </c>
    </row>
    <row r="1984" spans="1:21" x14ac:dyDescent="0.25">
      <c r="A1984" t="s">
        <v>6637</v>
      </c>
      <c r="B1984" s="12">
        <v>43311</v>
      </c>
      <c r="C1984" t="s">
        <v>8833</v>
      </c>
      <c r="D1984" s="11">
        <v>46218.447337963</v>
      </c>
      <c r="E1984" t="s">
        <v>8834</v>
      </c>
      <c r="F1984" t="s">
        <v>6415</v>
      </c>
      <c r="G1984" t="s">
        <v>8767</v>
      </c>
      <c r="H1984" t="s">
        <v>6427</v>
      </c>
      <c r="I1984" t="s">
        <v>65</v>
      </c>
      <c r="J1984" t="s">
        <v>67</v>
      </c>
      <c r="K1984" t="s">
        <v>8835</v>
      </c>
      <c r="L1984" t="s">
        <v>8765</v>
      </c>
      <c r="M1984" t="s">
        <v>8836</v>
      </c>
      <c r="N1984" t="s">
        <v>6761</v>
      </c>
      <c r="O1984" t="s">
        <v>6771</v>
      </c>
      <c r="P1984">
        <v>3399000</v>
      </c>
      <c r="Q1984" t="s">
        <v>6636</v>
      </c>
      <c r="R1984" t="s">
        <v>6636</v>
      </c>
      <c r="S1984" s="12"/>
      <c r="T1984" s="13"/>
      <c r="U1984" t="s">
        <v>6636</v>
      </c>
    </row>
    <row r="1985" spans="1:21" x14ac:dyDescent="0.25">
      <c r="A1985" t="s">
        <v>6637</v>
      </c>
      <c r="B1985" s="12">
        <v>43315</v>
      </c>
      <c r="C1985" t="s">
        <v>8837</v>
      </c>
      <c r="D1985" s="11">
        <v>46218.741898148102</v>
      </c>
      <c r="E1985" t="s">
        <v>8838</v>
      </c>
      <c r="F1985" t="s">
        <v>6415</v>
      </c>
      <c r="G1985" t="s">
        <v>8698</v>
      </c>
      <c r="H1985" t="s">
        <v>6427</v>
      </c>
      <c r="I1985" t="s">
        <v>65</v>
      </c>
      <c r="J1985" t="s">
        <v>57</v>
      </c>
      <c r="K1985" t="s">
        <v>8839</v>
      </c>
      <c r="L1985" t="s">
        <v>8700</v>
      </c>
      <c r="M1985" t="s">
        <v>8840</v>
      </c>
      <c r="N1985" t="s">
        <v>7366</v>
      </c>
      <c r="O1985" t="s">
        <v>7650</v>
      </c>
      <c r="P1985">
        <v>2865000</v>
      </c>
      <c r="Q1985" t="s">
        <v>6636</v>
      </c>
      <c r="R1985" t="s">
        <v>6636</v>
      </c>
      <c r="S1985" s="12"/>
      <c r="T1985" s="13"/>
      <c r="U1985" t="s">
        <v>6650</v>
      </c>
    </row>
    <row r="1986" spans="1:21" x14ac:dyDescent="0.25">
      <c r="A1986" t="s">
        <v>6637</v>
      </c>
      <c r="B1986" s="12">
        <v>43315</v>
      </c>
      <c r="C1986" t="s">
        <v>8837</v>
      </c>
      <c r="D1986" s="11">
        <v>46218.741898148102</v>
      </c>
      <c r="E1986" t="s">
        <v>8838</v>
      </c>
      <c r="F1986" t="s">
        <v>6415</v>
      </c>
      <c r="G1986" t="s">
        <v>8702</v>
      </c>
      <c r="H1986" t="s">
        <v>6427</v>
      </c>
      <c r="I1986" t="s">
        <v>65</v>
      </c>
      <c r="J1986" t="s">
        <v>57</v>
      </c>
      <c r="K1986" t="s">
        <v>8839</v>
      </c>
      <c r="L1986" t="s">
        <v>8700</v>
      </c>
      <c r="M1986" t="s">
        <v>8840</v>
      </c>
      <c r="N1986" t="s">
        <v>7366</v>
      </c>
      <c r="O1986" t="s">
        <v>7650</v>
      </c>
      <c r="P1986">
        <v>2865000</v>
      </c>
      <c r="Q1986" t="s">
        <v>6636</v>
      </c>
      <c r="R1986" t="s">
        <v>6636</v>
      </c>
      <c r="S1986" s="12"/>
      <c r="T1986" s="13"/>
      <c r="U1986" t="s">
        <v>6650</v>
      </c>
    </row>
    <row r="1987" spans="1:21" x14ac:dyDescent="0.25">
      <c r="A1987" t="s">
        <v>6637</v>
      </c>
      <c r="B1987" s="12">
        <v>43315</v>
      </c>
      <c r="C1987" t="s">
        <v>8837</v>
      </c>
      <c r="D1987" s="11">
        <v>46218.741898148102</v>
      </c>
      <c r="E1987" t="s">
        <v>8838</v>
      </c>
      <c r="F1987" t="s">
        <v>6415</v>
      </c>
      <c r="G1987" t="s">
        <v>8703</v>
      </c>
      <c r="H1987" t="s">
        <v>6427</v>
      </c>
      <c r="I1987" t="s">
        <v>65</v>
      </c>
      <c r="J1987" t="s">
        <v>57</v>
      </c>
      <c r="K1987" t="s">
        <v>8839</v>
      </c>
      <c r="L1987" t="s">
        <v>8700</v>
      </c>
      <c r="M1987" t="s">
        <v>8840</v>
      </c>
      <c r="N1987" t="s">
        <v>7366</v>
      </c>
      <c r="O1987" t="s">
        <v>7650</v>
      </c>
      <c r="P1987">
        <v>2865000</v>
      </c>
      <c r="Q1987" t="s">
        <v>6636</v>
      </c>
      <c r="R1987" t="s">
        <v>6636</v>
      </c>
      <c r="S1987" s="12"/>
      <c r="T1987" s="13"/>
      <c r="U1987" t="s">
        <v>6650</v>
      </c>
    </row>
    <row r="1988" spans="1:21" x14ac:dyDescent="0.25">
      <c r="A1988" t="s">
        <v>6619</v>
      </c>
      <c r="B1988" s="12">
        <v>43311</v>
      </c>
      <c r="C1988" t="s">
        <v>8833</v>
      </c>
      <c r="D1988" s="11">
        <v>46218.857407407399</v>
      </c>
      <c r="E1988" t="s">
        <v>8834</v>
      </c>
      <c r="F1988" t="s">
        <v>6415</v>
      </c>
      <c r="G1988" t="s">
        <v>8763</v>
      </c>
      <c r="H1988" t="s">
        <v>6427</v>
      </c>
      <c r="I1988" t="s">
        <v>65</v>
      </c>
      <c r="J1988" t="s">
        <v>67</v>
      </c>
      <c r="K1988" t="s">
        <v>8835</v>
      </c>
      <c r="L1988" t="s">
        <v>8765</v>
      </c>
      <c r="M1988" t="s">
        <v>8836</v>
      </c>
      <c r="N1988" t="s">
        <v>6761</v>
      </c>
      <c r="O1988" t="s">
        <v>6771</v>
      </c>
      <c r="P1988">
        <v>3399000</v>
      </c>
      <c r="Q1988" t="s">
        <v>6636</v>
      </c>
      <c r="R1988" t="s">
        <v>6636</v>
      </c>
      <c r="S1988" s="12"/>
      <c r="T1988" s="13"/>
      <c r="U1988" t="s">
        <v>6636</v>
      </c>
    </row>
    <row r="1989" spans="1:21" x14ac:dyDescent="0.25">
      <c r="A1989" t="s">
        <v>6619</v>
      </c>
      <c r="B1989" s="12">
        <v>43311</v>
      </c>
      <c r="C1989" t="s">
        <v>8833</v>
      </c>
      <c r="D1989" s="11">
        <v>46218.857407407399</v>
      </c>
      <c r="E1989" t="s">
        <v>8834</v>
      </c>
      <c r="F1989" t="s">
        <v>6415</v>
      </c>
      <c r="G1989" t="s">
        <v>8703</v>
      </c>
      <c r="H1989" t="s">
        <v>6427</v>
      </c>
      <c r="I1989" t="s">
        <v>65</v>
      </c>
      <c r="J1989" t="s">
        <v>67</v>
      </c>
      <c r="K1989" t="s">
        <v>8835</v>
      </c>
      <c r="L1989" t="s">
        <v>8765</v>
      </c>
      <c r="M1989" t="s">
        <v>8836</v>
      </c>
      <c r="N1989" t="s">
        <v>6761</v>
      </c>
      <c r="O1989" t="s">
        <v>6771</v>
      </c>
      <c r="P1989">
        <v>3399000</v>
      </c>
      <c r="Q1989" t="s">
        <v>6636</v>
      </c>
      <c r="R1989" t="s">
        <v>6636</v>
      </c>
      <c r="S1989" s="12"/>
      <c r="T1989" s="13"/>
      <c r="U1989" t="s">
        <v>6636</v>
      </c>
    </row>
    <row r="1990" spans="1:21" x14ac:dyDescent="0.25">
      <c r="A1990" t="s">
        <v>6619</v>
      </c>
      <c r="B1990" s="12">
        <v>43311</v>
      </c>
      <c r="C1990" t="s">
        <v>8833</v>
      </c>
      <c r="D1990" s="11">
        <v>46218.857407407399</v>
      </c>
      <c r="E1990" t="s">
        <v>8834</v>
      </c>
      <c r="F1990" t="s">
        <v>6415</v>
      </c>
      <c r="G1990" t="s">
        <v>8767</v>
      </c>
      <c r="H1990" t="s">
        <v>6427</v>
      </c>
      <c r="I1990" t="s">
        <v>65</v>
      </c>
      <c r="J1990" t="s">
        <v>67</v>
      </c>
      <c r="K1990" t="s">
        <v>8835</v>
      </c>
      <c r="L1990" t="s">
        <v>8765</v>
      </c>
      <c r="M1990" t="s">
        <v>8836</v>
      </c>
      <c r="N1990" t="s">
        <v>6761</v>
      </c>
      <c r="O1990" t="s">
        <v>6771</v>
      </c>
      <c r="P1990">
        <v>3399000</v>
      </c>
      <c r="Q1990" t="s">
        <v>6636</v>
      </c>
      <c r="R1990" t="s">
        <v>6636</v>
      </c>
      <c r="S1990" s="12"/>
      <c r="T1990" s="13"/>
      <c r="U1990" t="s">
        <v>6636</v>
      </c>
    </row>
    <row r="1991" spans="1:21" x14ac:dyDescent="0.25">
      <c r="A1991" t="s">
        <v>6619</v>
      </c>
      <c r="B1991" s="12">
        <v>43315</v>
      </c>
      <c r="C1991" t="s">
        <v>8837</v>
      </c>
      <c r="D1991" s="11">
        <v>46219.3914814815</v>
      </c>
      <c r="E1991" t="s">
        <v>8838</v>
      </c>
      <c r="F1991" t="s">
        <v>6415</v>
      </c>
      <c r="G1991" t="s">
        <v>8698</v>
      </c>
      <c r="H1991" t="s">
        <v>6427</v>
      </c>
      <c r="I1991" t="s">
        <v>65</v>
      </c>
      <c r="J1991" t="s">
        <v>57</v>
      </c>
      <c r="K1991" t="s">
        <v>8839</v>
      </c>
      <c r="L1991" t="s">
        <v>8700</v>
      </c>
      <c r="M1991" t="s">
        <v>8840</v>
      </c>
      <c r="N1991" t="s">
        <v>7366</v>
      </c>
      <c r="O1991" t="s">
        <v>7650</v>
      </c>
      <c r="P1991">
        <v>2865000</v>
      </c>
      <c r="Q1991" t="s">
        <v>6636</v>
      </c>
      <c r="R1991" t="s">
        <v>6636</v>
      </c>
      <c r="S1991" s="12"/>
      <c r="T1991" s="13"/>
      <c r="U1991" t="s">
        <v>6650</v>
      </c>
    </row>
    <row r="1992" spans="1:21" x14ac:dyDescent="0.25">
      <c r="A1992" t="s">
        <v>6619</v>
      </c>
      <c r="B1992" s="12">
        <v>43315</v>
      </c>
      <c r="C1992" t="s">
        <v>8837</v>
      </c>
      <c r="D1992" s="11">
        <v>46219.3914814815</v>
      </c>
      <c r="E1992" t="s">
        <v>8838</v>
      </c>
      <c r="F1992" t="s">
        <v>6415</v>
      </c>
      <c r="G1992" t="s">
        <v>8702</v>
      </c>
      <c r="H1992" t="s">
        <v>6427</v>
      </c>
      <c r="I1992" t="s">
        <v>65</v>
      </c>
      <c r="J1992" t="s">
        <v>57</v>
      </c>
      <c r="K1992" t="s">
        <v>8839</v>
      </c>
      <c r="L1992" t="s">
        <v>8700</v>
      </c>
      <c r="M1992" t="s">
        <v>8840</v>
      </c>
      <c r="N1992" t="s">
        <v>7366</v>
      </c>
      <c r="O1992" t="s">
        <v>7650</v>
      </c>
      <c r="P1992">
        <v>2865000</v>
      </c>
      <c r="Q1992" t="s">
        <v>6636</v>
      </c>
      <c r="R1992" t="s">
        <v>6636</v>
      </c>
      <c r="S1992" s="12"/>
      <c r="T1992" s="13"/>
      <c r="U1992" t="s">
        <v>6650</v>
      </c>
    </row>
    <row r="1993" spans="1:21" x14ac:dyDescent="0.25">
      <c r="A1993" t="s">
        <v>6619</v>
      </c>
      <c r="B1993" s="12">
        <v>43315</v>
      </c>
      <c r="C1993" t="s">
        <v>8837</v>
      </c>
      <c r="D1993" s="11">
        <v>46219.3914814815</v>
      </c>
      <c r="E1993" t="s">
        <v>8838</v>
      </c>
      <c r="F1993" t="s">
        <v>6415</v>
      </c>
      <c r="G1993" t="s">
        <v>8703</v>
      </c>
      <c r="H1993" t="s">
        <v>6427</v>
      </c>
      <c r="I1993" t="s">
        <v>65</v>
      </c>
      <c r="J1993" t="s">
        <v>57</v>
      </c>
      <c r="K1993" t="s">
        <v>8839</v>
      </c>
      <c r="L1993" t="s">
        <v>8700</v>
      </c>
      <c r="M1993" t="s">
        <v>8840</v>
      </c>
      <c r="N1993" t="s">
        <v>7366</v>
      </c>
      <c r="O1993" t="s">
        <v>7650</v>
      </c>
      <c r="P1993">
        <v>2865000</v>
      </c>
      <c r="Q1993" t="s">
        <v>6636</v>
      </c>
      <c r="R1993" t="s">
        <v>6636</v>
      </c>
      <c r="S1993" s="12"/>
      <c r="T1993" s="13"/>
      <c r="U1993" t="s">
        <v>6650</v>
      </c>
    </row>
    <row r="1994" spans="1:21" x14ac:dyDescent="0.25">
      <c r="A1994" t="s">
        <v>6637</v>
      </c>
      <c r="B1994" s="12">
        <v>43375</v>
      </c>
      <c r="C1994" t="s">
        <v>8841</v>
      </c>
      <c r="D1994" s="11">
        <v>46219.621874999997</v>
      </c>
      <c r="E1994" t="s">
        <v>8842</v>
      </c>
      <c r="F1994" t="s">
        <v>6415</v>
      </c>
      <c r="G1994" t="s">
        <v>8690</v>
      </c>
      <c r="H1994" t="s">
        <v>6427</v>
      </c>
      <c r="I1994" t="s">
        <v>65</v>
      </c>
      <c r="J1994" t="s">
        <v>67</v>
      </c>
      <c r="K1994" t="s">
        <v>8843</v>
      </c>
      <c r="L1994" t="s">
        <v>8692</v>
      </c>
      <c r="M1994" t="s">
        <v>8844</v>
      </c>
      <c r="N1994" t="s">
        <v>7001</v>
      </c>
      <c r="O1994" t="s">
        <v>7007</v>
      </c>
      <c r="P1994">
        <v>850000</v>
      </c>
      <c r="Q1994" t="s">
        <v>6636</v>
      </c>
      <c r="R1994" t="s">
        <v>6636</v>
      </c>
      <c r="S1994" s="12"/>
      <c r="T1994" s="13"/>
      <c r="U1994" t="s">
        <v>6650</v>
      </c>
    </row>
    <row r="1995" spans="1:21" x14ac:dyDescent="0.25">
      <c r="A1995" t="s">
        <v>6637</v>
      </c>
      <c r="B1995" s="12">
        <v>43375</v>
      </c>
      <c r="C1995" t="s">
        <v>8841</v>
      </c>
      <c r="D1995" s="11">
        <v>46219.621874999997</v>
      </c>
      <c r="E1995" t="s">
        <v>8842</v>
      </c>
      <c r="F1995" t="s">
        <v>6415</v>
      </c>
      <c r="G1995" t="s">
        <v>8695</v>
      </c>
      <c r="H1995" t="s">
        <v>6427</v>
      </c>
      <c r="I1995" t="s">
        <v>65</v>
      </c>
      <c r="J1995" t="s">
        <v>67</v>
      </c>
      <c r="K1995" t="s">
        <v>8843</v>
      </c>
      <c r="L1995" t="s">
        <v>8692</v>
      </c>
      <c r="M1995" t="s">
        <v>8844</v>
      </c>
      <c r="N1995" t="s">
        <v>7001</v>
      </c>
      <c r="O1995" t="s">
        <v>7007</v>
      </c>
      <c r="P1995">
        <v>850000</v>
      </c>
      <c r="Q1995" t="s">
        <v>6636</v>
      </c>
      <c r="R1995" t="s">
        <v>6636</v>
      </c>
      <c r="S1995" s="12"/>
      <c r="T1995" s="13"/>
      <c r="U1995" t="s">
        <v>6650</v>
      </c>
    </row>
    <row r="1996" spans="1:21" x14ac:dyDescent="0.25">
      <c r="A1996" t="s">
        <v>6619</v>
      </c>
      <c r="B1996" s="12">
        <v>43375</v>
      </c>
      <c r="C1996" t="s">
        <v>8841</v>
      </c>
      <c r="D1996" s="11">
        <v>46220.671226851897</v>
      </c>
      <c r="E1996" t="s">
        <v>8842</v>
      </c>
      <c r="F1996" t="s">
        <v>6415</v>
      </c>
      <c r="G1996" t="s">
        <v>8690</v>
      </c>
      <c r="H1996" t="s">
        <v>6427</v>
      </c>
      <c r="I1996" t="s">
        <v>65</v>
      </c>
      <c r="J1996" t="s">
        <v>67</v>
      </c>
      <c r="K1996" t="s">
        <v>8843</v>
      </c>
      <c r="L1996" t="s">
        <v>8692</v>
      </c>
      <c r="M1996" t="s">
        <v>8844</v>
      </c>
      <c r="N1996" t="s">
        <v>7001</v>
      </c>
      <c r="O1996" t="s">
        <v>7007</v>
      </c>
      <c r="P1996">
        <v>850000</v>
      </c>
      <c r="Q1996" t="s">
        <v>6636</v>
      </c>
      <c r="R1996" t="s">
        <v>6636</v>
      </c>
      <c r="S1996" s="12"/>
      <c r="T1996" s="13"/>
      <c r="U1996" t="s">
        <v>6650</v>
      </c>
    </row>
    <row r="1997" spans="1:21" x14ac:dyDescent="0.25">
      <c r="A1997" t="s">
        <v>6619</v>
      </c>
      <c r="B1997" s="12">
        <v>43375</v>
      </c>
      <c r="C1997" t="s">
        <v>8841</v>
      </c>
      <c r="D1997" s="11">
        <v>46220.671226851897</v>
      </c>
      <c r="E1997" t="s">
        <v>8842</v>
      </c>
      <c r="F1997" t="s">
        <v>6415</v>
      </c>
      <c r="G1997" t="s">
        <v>8695</v>
      </c>
      <c r="H1997" t="s">
        <v>6427</v>
      </c>
      <c r="I1997" t="s">
        <v>65</v>
      </c>
      <c r="J1997" t="s">
        <v>67</v>
      </c>
      <c r="K1997" t="s">
        <v>8843</v>
      </c>
      <c r="L1997" t="s">
        <v>8692</v>
      </c>
      <c r="M1997" t="s">
        <v>8844</v>
      </c>
      <c r="N1997" t="s">
        <v>7001</v>
      </c>
      <c r="O1997" t="s">
        <v>7007</v>
      </c>
      <c r="P1997">
        <v>850000</v>
      </c>
      <c r="Q1997" t="s">
        <v>6636</v>
      </c>
      <c r="R1997" t="s">
        <v>6636</v>
      </c>
      <c r="S1997" s="12"/>
      <c r="T1997" s="13"/>
      <c r="U1997" t="s">
        <v>6650</v>
      </c>
    </row>
    <row r="1998" spans="1:21" x14ac:dyDescent="0.25">
      <c r="A1998" t="s">
        <v>6619</v>
      </c>
      <c r="B1998" s="12">
        <v>43383</v>
      </c>
      <c r="C1998" t="s">
        <v>8829</v>
      </c>
      <c r="D1998" s="11">
        <v>46220.722094907404</v>
      </c>
      <c r="E1998" t="s">
        <v>8830</v>
      </c>
      <c r="F1998" t="s">
        <v>6415</v>
      </c>
      <c r="G1998" t="s">
        <v>8690</v>
      </c>
      <c r="H1998" t="s">
        <v>6427</v>
      </c>
      <c r="I1998" t="s">
        <v>65</v>
      </c>
      <c r="J1998" t="s">
        <v>57</v>
      </c>
      <c r="K1998" t="s">
        <v>8831</v>
      </c>
      <c r="L1998" t="s">
        <v>8692</v>
      </c>
      <c r="M1998" t="s">
        <v>8832</v>
      </c>
      <c r="N1998" t="s">
        <v>7001</v>
      </c>
      <c r="O1998" t="s">
        <v>7002</v>
      </c>
      <c r="P1998">
        <v>1685000</v>
      </c>
      <c r="Q1998" t="s">
        <v>6636</v>
      </c>
      <c r="R1998" t="s">
        <v>6636</v>
      </c>
      <c r="S1998" s="12"/>
      <c r="T1998" s="13"/>
      <c r="U1998" t="s">
        <v>6650</v>
      </c>
    </row>
    <row r="1999" spans="1:21" x14ac:dyDescent="0.25">
      <c r="A1999" t="s">
        <v>6619</v>
      </c>
      <c r="B1999" s="12">
        <v>43383</v>
      </c>
      <c r="C1999" t="s">
        <v>8829</v>
      </c>
      <c r="D1999" s="11">
        <v>46220.722094907404</v>
      </c>
      <c r="E1999" t="s">
        <v>8830</v>
      </c>
      <c r="F1999" t="s">
        <v>6415</v>
      </c>
      <c r="G1999" t="s">
        <v>8695</v>
      </c>
      <c r="H1999" t="s">
        <v>6427</v>
      </c>
      <c r="I1999" t="s">
        <v>65</v>
      </c>
      <c r="J1999" t="s">
        <v>57</v>
      </c>
      <c r="K1999" t="s">
        <v>8831</v>
      </c>
      <c r="L1999" t="s">
        <v>8692</v>
      </c>
      <c r="M1999" t="s">
        <v>8832</v>
      </c>
      <c r="N1999" t="s">
        <v>7001</v>
      </c>
      <c r="O1999" t="s">
        <v>7002</v>
      </c>
      <c r="P1999">
        <v>1685000</v>
      </c>
      <c r="Q1999" t="s">
        <v>6636</v>
      </c>
      <c r="R1999" t="s">
        <v>6636</v>
      </c>
      <c r="S1999" s="12"/>
      <c r="T1999" s="13"/>
      <c r="U1999" t="s">
        <v>6650</v>
      </c>
    </row>
    <row r="2000" spans="1:21" x14ac:dyDescent="0.25">
      <c r="A2000" t="s">
        <v>6637</v>
      </c>
      <c r="B2000" s="12">
        <v>43439</v>
      </c>
      <c r="C2000" t="s">
        <v>8845</v>
      </c>
      <c r="D2000" s="11">
        <v>46222.391516203701</v>
      </c>
      <c r="E2000" t="s">
        <v>8846</v>
      </c>
      <c r="F2000" t="s">
        <v>6415</v>
      </c>
      <c r="G2000" t="s">
        <v>8690</v>
      </c>
      <c r="H2000" t="s">
        <v>6427</v>
      </c>
      <c r="I2000" t="s">
        <v>55</v>
      </c>
      <c r="J2000" t="s">
        <v>643</v>
      </c>
      <c r="K2000" t="s">
        <v>8847</v>
      </c>
      <c r="L2000" t="s">
        <v>8692</v>
      </c>
      <c r="M2000" t="s">
        <v>8848</v>
      </c>
      <c r="N2000" t="s">
        <v>7001</v>
      </c>
      <c r="O2000" t="s">
        <v>7176</v>
      </c>
      <c r="P2000">
        <v>1911000</v>
      </c>
      <c r="Q2000" t="s">
        <v>6636</v>
      </c>
      <c r="R2000" t="s">
        <v>6636</v>
      </c>
      <c r="S2000" s="12"/>
      <c r="T2000" s="13"/>
      <c r="U2000" t="s">
        <v>6636</v>
      </c>
    </row>
    <row r="2001" spans="1:21" x14ac:dyDescent="0.25">
      <c r="A2001" t="s">
        <v>6637</v>
      </c>
      <c r="B2001" s="12">
        <v>43439</v>
      </c>
      <c r="C2001" t="s">
        <v>8845</v>
      </c>
      <c r="D2001" s="11">
        <v>46222.391516203701</v>
      </c>
      <c r="E2001" t="s">
        <v>8846</v>
      </c>
      <c r="F2001" t="s">
        <v>6415</v>
      </c>
      <c r="G2001" t="s">
        <v>8695</v>
      </c>
      <c r="H2001" t="s">
        <v>6427</v>
      </c>
      <c r="I2001" t="s">
        <v>55</v>
      </c>
      <c r="J2001" t="s">
        <v>643</v>
      </c>
      <c r="K2001" t="s">
        <v>8847</v>
      </c>
      <c r="L2001" t="s">
        <v>8692</v>
      </c>
      <c r="M2001" t="s">
        <v>8848</v>
      </c>
      <c r="N2001" t="s">
        <v>7001</v>
      </c>
      <c r="O2001" t="s">
        <v>7176</v>
      </c>
      <c r="P2001">
        <v>1911000</v>
      </c>
      <c r="Q2001" t="s">
        <v>6636</v>
      </c>
      <c r="R2001" t="s">
        <v>6636</v>
      </c>
      <c r="S2001" s="12"/>
      <c r="T2001" s="13"/>
      <c r="U2001" t="s">
        <v>6636</v>
      </c>
    </row>
    <row r="2002" spans="1:21" x14ac:dyDescent="0.25">
      <c r="A2002" t="s">
        <v>6619</v>
      </c>
      <c r="B2002" s="12">
        <v>43439</v>
      </c>
      <c r="C2002" t="s">
        <v>8845</v>
      </c>
      <c r="D2002" s="11">
        <v>46222.474965277797</v>
      </c>
      <c r="E2002" t="s">
        <v>8846</v>
      </c>
      <c r="F2002" t="s">
        <v>6415</v>
      </c>
      <c r="G2002" t="s">
        <v>8690</v>
      </c>
      <c r="H2002" t="s">
        <v>6427</v>
      </c>
      <c r="I2002" t="s">
        <v>55</v>
      </c>
      <c r="J2002" t="s">
        <v>643</v>
      </c>
      <c r="K2002" t="s">
        <v>8847</v>
      </c>
      <c r="L2002" t="s">
        <v>8692</v>
      </c>
      <c r="M2002" t="s">
        <v>8848</v>
      </c>
      <c r="N2002" t="s">
        <v>7001</v>
      </c>
      <c r="O2002" t="s">
        <v>7176</v>
      </c>
      <c r="P2002">
        <v>1911000</v>
      </c>
      <c r="Q2002" t="s">
        <v>6636</v>
      </c>
      <c r="R2002" t="s">
        <v>6636</v>
      </c>
      <c r="S2002" s="12"/>
      <c r="T2002" s="13"/>
      <c r="U2002" t="s">
        <v>6636</v>
      </c>
    </row>
    <row r="2003" spans="1:21" x14ac:dyDescent="0.25">
      <c r="A2003" t="s">
        <v>6619</v>
      </c>
      <c r="B2003" s="12">
        <v>43439</v>
      </c>
      <c r="C2003" t="s">
        <v>8845</v>
      </c>
      <c r="D2003" s="11">
        <v>46222.474965277797</v>
      </c>
      <c r="E2003" t="s">
        <v>8846</v>
      </c>
      <c r="F2003" t="s">
        <v>6415</v>
      </c>
      <c r="G2003" t="s">
        <v>8695</v>
      </c>
      <c r="H2003" t="s">
        <v>6427</v>
      </c>
      <c r="I2003" t="s">
        <v>55</v>
      </c>
      <c r="J2003" t="s">
        <v>643</v>
      </c>
      <c r="K2003" t="s">
        <v>8847</v>
      </c>
      <c r="L2003" t="s">
        <v>8692</v>
      </c>
      <c r="M2003" t="s">
        <v>8848</v>
      </c>
      <c r="N2003" t="s">
        <v>7001</v>
      </c>
      <c r="O2003" t="s">
        <v>7176</v>
      </c>
      <c r="P2003">
        <v>1911000</v>
      </c>
      <c r="Q2003" t="s">
        <v>6636</v>
      </c>
      <c r="R2003" t="s">
        <v>6636</v>
      </c>
      <c r="S2003" s="12"/>
      <c r="T2003" s="13"/>
      <c r="U2003" t="s">
        <v>6636</v>
      </c>
    </row>
    <row r="2004" spans="1:21" x14ac:dyDescent="0.25">
      <c r="A2004" t="s">
        <v>6619</v>
      </c>
      <c r="B2004" s="12">
        <v>41145</v>
      </c>
      <c r="C2004" t="s">
        <v>8849</v>
      </c>
      <c r="D2004" s="11">
        <v>46176.613969907397</v>
      </c>
      <c r="E2004" t="s">
        <v>8850</v>
      </c>
      <c r="F2004" t="s">
        <v>6617</v>
      </c>
      <c r="G2004" t="s">
        <v>8851</v>
      </c>
      <c r="H2004" t="s">
        <v>6435</v>
      </c>
      <c r="I2004" t="s">
        <v>65</v>
      </c>
      <c r="J2004" t="s">
        <v>57</v>
      </c>
      <c r="K2004" t="s">
        <v>8852</v>
      </c>
      <c r="L2004" t="s">
        <v>8853</v>
      </c>
      <c r="M2004" t="s">
        <v>8854</v>
      </c>
      <c r="N2004" t="s">
        <v>7506</v>
      </c>
      <c r="O2004" t="s">
        <v>7811</v>
      </c>
      <c r="P2004">
        <v>2889990</v>
      </c>
      <c r="Q2004" t="s">
        <v>6636</v>
      </c>
      <c r="R2004" t="s">
        <v>6636</v>
      </c>
      <c r="S2004" s="12"/>
      <c r="T2004" s="13"/>
      <c r="U2004" t="s">
        <v>8855</v>
      </c>
    </row>
    <row r="2005" spans="1:21" x14ac:dyDescent="0.25">
      <c r="A2005" t="s">
        <v>6619</v>
      </c>
      <c r="B2005" s="12">
        <v>41145</v>
      </c>
      <c r="C2005" t="s">
        <v>8849</v>
      </c>
      <c r="D2005" s="11">
        <v>46176.613969907397</v>
      </c>
      <c r="E2005" t="s">
        <v>8850</v>
      </c>
      <c r="F2005" t="s">
        <v>6617</v>
      </c>
      <c r="G2005" t="s">
        <v>8856</v>
      </c>
      <c r="H2005" t="s">
        <v>6435</v>
      </c>
      <c r="I2005" t="s">
        <v>65</v>
      </c>
      <c r="J2005" t="s">
        <v>57</v>
      </c>
      <c r="K2005" t="s">
        <v>8852</v>
      </c>
      <c r="L2005" t="s">
        <v>8853</v>
      </c>
      <c r="M2005" t="s">
        <v>8854</v>
      </c>
      <c r="N2005" t="s">
        <v>7506</v>
      </c>
      <c r="O2005" t="s">
        <v>7811</v>
      </c>
      <c r="P2005">
        <v>2889990</v>
      </c>
      <c r="Q2005" t="s">
        <v>6636</v>
      </c>
      <c r="R2005" t="s">
        <v>6636</v>
      </c>
      <c r="S2005" s="12"/>
      <c r="T2005" s="13"/>
      <c r="U2005" t="s">
        <v>8855</v>
      </c>
    </row>
    <row r="2006" spans="1:21" x14ac:dyDescent="0.25">
      <c r="A2006" t="s">
        <v>6619</v>
      </c>
      <c r="B2006" s="12">
        <v>41145</v>
      </c>
      <c r="C2006" t="s">
        <v>8849</v>
      </c>
      <c r="D2006" s="11">
        <v>46176.613969907397</v>
      </c>
      <c r="E2006" t="s">
        <v>8850</v>
      </c>
      <c r="F2006" t="s">
        <v>6617</v>
      </c>
      <c r="G2006" t="s">
        <v>8857</v>
      </c>
      <c r="H2006" t="s">
        <v>6435</v>
      </c>
      <c r="I2006" t="s">
        <v>65</v>
      </c>
      <c r="J2006" t="s">
        <v>57</v>
      </c>
      <c r="K2006" t="s">
        <v>8852</v>
      </c>
      <c r="L2006" t="s">
        <v>8853</v>
      </c>
      <c r="M2006" t="s">
        <v>8854</v>
      </c>
      <c r="N2006" t="s">
        <v>7506</v>
      </c>
      <c r="O2006" t="s">
        <v>7811</v>
      </c>
      <c r="P2006">
        <v>2889990</v>
      </c>
      <c r="Q2006" t="s">
        <v>6636</v>
      </c>
      <c r="R2006" t="s">
        <v>6636</v>
      </c>
      <c r="S2006" s="12"/>
      <c r="T2006" s="13"/>
      <c r="U2006" t="s">
        <v>8855</v>
      </c>
    </row>
    <row r="2007" spans="1:21" x14ac:dyDescent="0.25">
      <c r="A2007" t="s">
        <v>6619</v>
      </c>
      <c r="B2007" s="12">
        <v>41145</v>
      </c>
      <c r="C2007" t="s">
        <v>8849</v>
      </c>
      <c r="D2007" s="11">
        <v>46176.613969907397</v>
      </c>
      <c r="E2007" t="s">
        <v>8850</v>
      </c>
      <c r="F2007" t="s">
        <v>6617</v>
      </c>
      <c r="G2007" t="s">
        <v>8858</v>
      </c>
      <c r="H2007" t="s">
        <v>6435</v>
      </c>
      <c r="I2007" t="s">
        <v>65</v>
      </c>
      <c r="J2007" t="s">
        <v>57</v>
      </c>
      <c r="K2007" t="s">
        <v>8852</v>
      </c>
      <c r="L2007" t="s">
        <v>8853</v>
      </c>
      <c r="M2007" t="s">
        <v>8854</v>
      </c>
      <c r="N2007" t="s">
        <v>7506</v>
      </c>
      <c r="O2007" t="s">
        <v>7811</v>
      </c>
      <c r="P2007">
        <v>2889990</v>
      </c>
      <c r="Q2007" t="s">
        <v>6636</v>
      </c>
      <c r="R2007" t="s">
        <v>6636</v>
      </c>
      <c r="S2007" s="12"/>
      <c r="T2007" s="13"/>
      <c r="U2007" t="s">
        <v>8855</v>
      </c>
    </row>
    <row r="2008" spans="1:21" x14ac:dyDescent="0.25">
      <c r="A2008" t="s">
        <v>6619</v>
      </c>
      <c r="B2008" s="12">
        <v>41145</v>
      </c>
      <c r="C2008" t="s">
        <v>8849</v>
      </c>
      <c r="D2008" s="11">
        <v>46176.613969907397</v>
      </c>
      <c r="E2008" t="s">
        <v>8850</v>
      </c>
      <c r="F2008" t="s">
        <v>6617</v>
      </c>
      <c r="G2008" t="s">
        <v>8859</v>
      </c>
      <c r="H2008" t="s">
        <v>6435</v>
      </c>
      <c r="I2008" t="s">
        <v>65</v>
      </c>
      <c r="J2008" t="s">
        <v>57</v>
      </c>
      <c r="K2008" t="s">
        <v>8852</v>
      </c>
      <c r="L2008" t="s">
        <v>8853</v>
      </c>
      <c r="M2008" t="s">
        <v>8854</v>
      </c>
      <c r="N2008" t="s">
        <v>7506</v>
      </c>
      <c r="O2008" t="s">
        <v>7811</v>
      </c>
      <c r="P2008">
        <v>2889990</v>
      </c>
      <c r="Q2008" t="s">
        <v>6636</v>
      </c>
      <c r="R2008" t="s">
        <v>6636</v>
      </c>
      <c r="S2008" s="12"/>
      <c r="T2008" s="13"/>
      <c r="U2008" t="s">
        <v>8855</v>
      </c>
    </row>
    <row r="2009" spans="1:21" x14ac:dyDescent="0.25">
      <c r="A2009" t="s">
        <v>6619</v>
      </c>
      <c r="B2009" s="12">
        <v>41145</v>
      </c>
      <c r="C2009" t="s">
        <v>8849</v>
      </c>
      <c r="D2009" s="11">
        <v>46176.613969907397</v>
      </c>
      <c r="E2009" t="s">
        <v>8850</v>
      </c>
      <c r="F2009" t="s">
        <v>6617</v>
      </c>
      <c r="G2009" t="s">
        <v>8860</v>
      </c>
      <c r="H2009" t="s">
        <v>6435</v>
      </c>
      <c r="I2009" t="s">
        <v>65</v>
      </c>
      <c r="J2009" t="s">
        <v>57</v>
      </c>
      <c r="K2009" t="s">
        <v>8852</v>
      </c>
      <c r="L2009" t="s">
        <v>8853</v>
      </c>
      <c r="M2009" t="s">
        <v>8854</v>
      </c>
      <c r="N2009" t="s">
        <v>7506</v>
      </c>
      <c r="O2009" t="s">
        <v>7811</v>
      </c>
      <c r="P2009">
        <v>2889990</v>
      </c>
      <c r="Q2009" t="s">
        <v>6636</v>
      </c>
      <c r="R2009" t="s">
        <v>6636</v>
      </c>
      <c r="S2009" s="12"/>
      <c r="T2009" s="13"/>
      <c r="U2009" t="s">
        <v>8855</v>
      </c>
    </row>
    <row r="2010" spans="1:21" x14ac:dyDescent="0.25">
      <c r="A2010" t="s">
        <v>6619</v>
      </c>
      <c r="B2010" s="12">
        <v>41145</v>
      </c>
      <c r="C2010" t="s">
        <v>8849</v>
      </c>
      <c r="D2010" s="11">
        <v>46176.613969907397</v>
      </c>
      <c r="E2010" t="s">
        <v>8850</v>
      </c>
      <c r="F2010" t="s">
        <v>6617</v>
      </c>
      <c r="G2010" t="s">
        <v>8861</v>
      </c>
      <c r="H2010" t="s">
        <v>6435</v>
      </c>
      <c r="I2010" t="s">
        <v>65</v>
      </c>
      <c r="J2010" t="s">
        <v>57</v>
      </c>
      <c r="K2010" t="s">
        <v>8852</v>
      </c>
      <c r="L2010" t="s">
        <v>8853</v>
      </c>
      <c r="M2010" t="s">
        <v>8854</v>
      </c>
      <c r="N2010" t="s">
        <v>7506</v>
      </c>
      <c r="O2010" t="s">
        <v>7811</v>
      </c>
      <c r="P2010">
        <v>2889990</v>
      </c>
      <c r="Q2010" t="s">
        <v>6636</v>
      </c>
      <c r="R2010" t="s">
        <v>6636</v>
      </c>
      <c r="S2010" s="12"/>
      <c r="T2010" s="13"/>
      <c r="U2010" t="s">
        <v>8855</v>
      </c>
    </row>
    <row r="2011" spans="1:21" x14ac:dyDescent="0.25">
      <c r="A2011" t="s">
        <v>6619</v>
      </c>
      <c r="B2011" s="12">
        <v>41145</v>
      </c>
      <c r="C2011" t="s">
        <v>8849</v>
      </c>
      <c r="D2011" s="11">
        <v>46176.613969907397</v>
      </c>
      <c r="E2011" t="s">
        <v>8850</v>
      </c>
      <c r="F2011" t="s">
        <v>6617</v>
      </c>
      <c r="G2011" t="s">
        <v>8862</v>
      </c>
      <c r="H2011" t="s">
        <v>6435</v>
      </c>
      <c r="I2011" t="s">
        <v>65</v>
      </c>
      <c r="J2011" t="s">
        <v>57</v>
      </c>
      <c r="K2011" t="s">
        <v>8852</v>
      </c>
      <c r="L2011" t="s">
        <v>8853</v>
      </c>
      <c r="M2011" t="s">
        <v>8854</v>
      </c>
      <c r="N2011" t="s">
        <v>7506</v>
      </c>
      <c r="O2011" t="s">
        <v>7811</v>
      </c>
      <c r="P2011">
        <v>2889990</v>
      </c>
      <c r="Q2011" t="s">
        <v>6636</v>
      </c>
      <c r="R2011" t="s">
        <v>6636</v>
      </c>
      <c r="S2011" s="12"/>
      <c r="T2011" s="13"/>
      <c r="U2011" t="s">
        <v>8855</v>
      </c>
    </row>
    <row r="2012" spans="1:21" x14ac:dyDescent="0.25">
      <c r="A2012" t="s">
        <v>6619</v>
      </c>
      <c r="B2012" s="12">
        <v>41145</v>
      </c>
      <c r="C2012" t="s">
        <v>8849</v>
      </c>
      <c r="D2012" s="11">
        <v>46176.613969907397</v>
      </c>
      <c r="E2012" t="s">
        <v>8850</v>
      </c>
      <c r="F2012" t="s">
        <v>6617</v>
      </c>
      <c r="G2012" t="s">
        <v>8863</v>
      </c>
      <c r="H2012" t="s">
        <v>6435</v>
      </c>
      <c r="I2012" t="s">
        <v>65</v>
      </c>
      <c r="J2012" t="s">
        <v>57</v>
      </c>
      <c r="K2012" t="s">
        <v>8852</v>
      </c>
      <c r="L2012" t="s">
        <v>8853</v>
      </c>
      <c r="M2012" t="s">
        <v>8854</v>
      </c>
      <c r="N2012" t="s">
        <v>7506</v>
      </c>
      <c r="O2012" t="s">
        <v>7811</v>
      </c>
      <c r="P2012">
        <v>2889990</v>
      </c>
      <c r="Q2012" t="s">
        <v>6636</v>
      </c>
      <c r="R2012" t="s">
        <v>6636</v>
      </c>
      <c r="S2012" s="12"/>
      <c r="T2012" s="13"/>
      <c r="U2012" t="s">
        <v>8855</v>
      </c>
    </row>
    <row r="2013" spans="1:21" x14ac:dyDescent="0.25">
      <c r="A2013" t="s">
        <v>6619</v>
      </c>
      <c r="B2013" s="12">
        <v>41145</v>
      </c>
      <c r="C2013" t="s">
        <v>8849</v>
      </c>
      <c r="D2013" s="11">
        <v>46176.613969907397</v>
      </c>
      <c r="E2013" t="s">
        <v>8850</v>
      </c>
      <c r="F2013" t="s">
        <v>6617</v>
      </c>
      <c r="G2013" t="s">
        <v>8864</v>
      </c>
      <c r="H2013" t="s">
        <v>6435</v>
      </c>
      <c r="I2013" t="s">
        <v>65</v>
      </c>
      <c r="J2013" t="s">
        <v>57</v>
      </c>
      <c r="K2013" t="s">
        <v>8852</v>
      </c>
      <c r="L2013" t="s">
        <v>8853</v>
      </c>
      <c r="M2013" t="s">
        <v>8854</v>
      </c>
      <c r="N2013" t="s">
        <v>7506</v>
      </c>
      <c r="O2013" t="s">
        <v>7811</v>
      </c>
      <c r="P2013">
        <v>2889990</v>
      </c>
      <c r="Q2013" t="s">
        <v>6636</v>
      </c>
      <c r="R2013" t="s">
        <v>6636</v>
      </c>
      <c r="S2013" s="12"/>
      <c r="T2013" s="13"/>
      <c r="U2013" t="s">
        <v>8855</v>
      </c>
    </row>
    <row r="2014" spans="1:21" x14ac:dyDescent="0.25">
      <c r="A2014" t="s">
        <v>6619</v>
      </c>
      <c r="B2014" s="12">
        <v>41145</v>
      </c>
      <c r="C2014" t="s">
        <v>8849</v>
      </c>
      <c r="D2014" s="11">
        <v>46176.613969907397</v>
      </c>
      <c r="E2014" t="s">
        <v>8850</v>
      </c>
      <c r="F2014" t="s">
        <v>6617</v>
      </c>
      <c r="G2014" t="s">
        <v>8865</v>
      </c>
      <c r="H2014" t="s">
        <v>6435</v>
      </c>
      <c r="I2014" t="s">
        <v>65</v>
      </c>
      <c r="J2014" t="s">
        <v>57</v>
      </c>
      <c r="K2014" t="s">
        <v>8852</v>
      </c>
      <c r="L2014" t="s">
        <v>8853</v>
      </c>
      <c r="M2014" t="s">
        <v>8854</v>
      </c>
      <c r="N2014" t="s">
        <v>7506</v>
      </c>
      <c r="O2014" t="s">
        <v>7811</v>
      </c>
      <c r="P2014">
        <v>2889990</v>
      </c>
      <c r="Q2014" t="s">
        <v>6636</v>
      </c>
      <c r="R2014" t="s">
        <v>6636</v>
      </c>
      <c r="S2014" s="12"/>
      <c r="T2014" s="13"/>
      <c r="U2014" t="s">
        <v>8855</v>
      </c>
    </row>
    <row r="2015" spans="1:21" x14ac:dyDescent="0.25">
      <c r="A2015" t="s">
        <v>6637</v>
      </c>
      <c r="B2015" s="12">
        <v>41206</v>
      </c>
      <c r="C2015" t="s">
        <v>8866</v>
      </c>
      <c r="D2015" s="11">
        <v>46177.542800925898</v>
      </c>
      <c r="E2015" t="s">
        <v>8867</v>
      </c>
      <c r="F2015" t="s">
        <v>6617</v>
      </c>
      <c r="G2015" t="s">
        <v>8851</v>
      </c>
      <c r="H2015" t="s">
        <v>6435</v>
      </c>
      <c r="I2015" t="s">
        <v>65</v>
      </c>
      <c r="J2015" t="s">
        <v>636</v>
      </c>
      <c r="K2015" t="s">
        <v>8868</v>
      </c>
      <c r="L2015" t="s">
        <v>8853</v>
      </c>
      <c r="M2015" t="s">
        <v>8869</v>
      </c>
      <c r="N2015" t="s">
        <v>7366</v>
      </c>
      <c r="O2015" t="s">
        <v>7650</v>
      </c>
      <c r="P2015">
        <v>3865000</v>
      </c>
      <c r="Q2015" t="s">
        <v>6636</v>
      </c>
      <c r="R2015" t="s">
        <v>6636</v>
      </c>
      <c r="S2015" s="12"/>
      <c r="T2015" s="13"/>
      <c r="U2015" t="s">
        <v>6636</v>
      </c>
    </row>
    <row r="2016" spans="1:21" x14ac:dyDescent="0.25">
      <c r="A2016" t="s">
        <v>6637</v>
      </c>
      <c r="B2016" s="12">
        <v>41206</v>
      </c>
      <c r="C2016" t="s">
        <v>8866</v>
      </c>
      <c r="D2016" s="11">
        <v>46177.542800925898</v>
      </c>
      <c r="E2016" t="s">
        <v>8867</v>
      </c>
      <c r="F2016" t="s">
        <v>6617</v>
      </c>
      <c r="G2016" t="s">
        <v>8856</v>
      </c>
      <c r="H2016" t="s">
        <v>6435</v>
      </c>
      <c r="I2016" t="s">
        <v>65</v>
      </c>
      <c r="J2016" t="s">
        <v>636</v>
      </c>
      <c r="K2016" t="s">
        <v>8868</v>
      </c>
      <c r="L2016" t="s">
        <v>8853</v>
      </c>
      <c r="M2016" t="s">
        <v>8869</v>
      </c>
      <c r="N2016" t="s">
        <v>7366</v>
      </c>
      <c r="O2016" t="s">
        <v>7650</v>
      </c>
      <c r="P2016">
        <v>3865000</v>
      </c>
      <c r="Q2016" t="s">
        <v>6636</v>
      </c>
      <c r="R2016" t="s">
        <v>6636</v>
      </c>
      <c r="S2016" s="12"/>
      <c r="T2016" s="13"/>
      <c r="U2016" t="s">
        <v>6636</v>
      </c>
    </row>
    <row r="2017" spans="1:21" x14ac:dyDescent="0.25">
      <c r="A2017" t="s">
        <v>6637</v>
      </c>
      <c r="B2017" s="12">
        <v>41206</v>
      </c>
      <c r="C2017" t="s">
        <v>8866</v>
      </c>
      <c r="D2017" s="11">
        <v>46177.542800925898</v>
      </c>
      <c r="E2017" t="s">
        <v>8867</v>
      </c>
      <c r="F2017" t="s">
        <v>6617</v>
      </c>
      <c r="G2017" t="s">
        <v>8857</v>
      </c>
      <c r="H2017" t="s">
        <v>6435</v>
      </c>
      <c r="I2017" t="s">
        <v>65</v>
      </c>
      <c r="J2017" t="s">
        <v>636</v>
      </c>
      <c r="K2017" t="s">
        <v>8868</v>
      </c>
      <c r="L2017" t="s">
        <v>8853</v>
      </c>
      <c r="M2017" t="s">
        <v>8869</v>
      </c>
      <c r="N2017" t="s">
        <v>7366</v>
      </c>
      <c r="O2017" t="s">
        <v>7650</v>
      </c>
      <c r="P2017">
        <v>3865000</v>
      </c>
      <c r="Q2017" t="s">
        <v>6636</v>
      </c>
      <c r="R2017" t="s">
        <v>6636</v>
      </c>
      <c r="S2017" s="12"/>
      <c r="T2017" s="13"/>
      <c r="U2017" t="s">
        <v>6636</v>
      </c>
    </row>
    <row r="2018" spans="1:21" x14ac:dyDescent="0.25">
      <c r="A2018" t="s">
        <v>6637</v>
      </c>
      <c r="B2018" s="12">
        <v>41206</v>
      </c>
      <c r="C2018" t="s">
        <v>8866</v>
      </c>
      <c r="D2018" s="11">
        <v>46177.542800925898</v>
      </c>
      <c r="E2018" t="s">
        <v>8867</v>
      </c>
      <c r="F2018" t="s">
        <v>6617</v>
      </c>
      <c r="G2018" t="s">
        <v>8858</v>
      </c>
      <c r="H2018" t="s">
        <v>6435</v>
      </c>
      <c r="I2018" t="s">
        <v>65</v>
      </c>
      <c r="J2018" t="s">
        <v>636</v>
      </c>
      <c r="K2018" t="s">
        <v>8868</v>
      </c>
      <c r="L2018" t="s">
        <v>8853</v>
      </c>
      <c r="M2018" t="s">
        <v>8869</v>
      </c>
      <c r="N2018" t="s">
        <v>7366</v>
      </c>
      <c r="O2018" t="s">
        <v>7650</v>
      </c>
      <c r="P2018">
        <v>3865000</v>
      </c>
      <c r="Q2018" t="s">
        <v>6636</v>
      </c>
      <c r="R2018" t="s">
        <v>6636</v>
      </c>
      <c r="S2018" s="12"/>
      <c r="T2018" s="13"/>
      <c r="U2018" t="s">
        <v>6636</v>
      </c>
    </row>
    <row r="2019" spans="1:21" x14ac:dyDescent="0.25">
      <c r="A2019" t="s">
        <v>6637</v>
      </c>
      <c r="B2019" s="12">
        <v>41206</v>
      </c>
      <c r="C2019" t="s">
        <v>8866</v>
      </c>
      <c r="D2019" s="11">
        <v>46177.542800925898</v>
      </c>
      <c r="E2019" t="s">
        <v>8867</v>
      </c>
      <c r="F2019" t="s">
        <v>6617</v>
      </c>
      <c r="G2019" t="s">
        <v>8859</v>
      </c>
      <c r="H2019" t="s">
        <v>6435</v>
      </c>
      <c r="I2019" t="s">
        <v>65</v>
      </c>
      <c r="J2019" t="s">
        <v>636</v>
      </c>
      <c r="K2019" t="s">
        <v>8868</v>
      </c>
      <c r="L2019" t="s">
        <v>8853</v>
      </c>
      <c r="M2019" t="s">
        <v>8869</v>
      </c>
      <c r="N2019" t="s">
        <v>7366</v>
      </c>
      <c r="O2019" t="s">
        <v>7650</v>
      </c>
      <c r="P2019">
        <v>3865000</v>
      </c>
      <c r="Q2019" t="s">
        <v>6636</v>
      </c>
      <c r="R2019" t="s">
        <v>6636</v>
      </c>
      <c r="S2019" s="12"/>
      <c r="T2019" s="13"/>
      <c r="U2019" t="s">
        <v>6636</v>
      </c>
    </row>
    <row r="2020" spans="1:21" x14ac:dyDescent="0.25">
      <c r="A2020" t="s">
        <v>6637</v>
      </c>
      <c r="B2020" s="12">
        <v>41206</v>
      </c>
      <c r="C2020" t="s">
        <v>8866</v>
      </c>
      <c r="D2020" s="11">
        <v>46177.542800925898</v>
      </c>
      <c r="E2020" t="s">
        <v>8867</v>
      </c>
      <c r="F2020" t="s">
        <v>6617</v>
      </c>
      <c r="G2020" t="s">
        <v>8860</v>
      </c>
      <c r="H2020" t="s">
        <v>6435</v>
      </c>
      <c r="I2020" t="s">
        <v>65</v>
      </c>
      <c r="J2020" t="s">
        <v>636</v>
      </c>
      <c r="K2020" t="s">
        <v>8868</v>
      </c>
      <c r="L2020" t="s">
        <v>8853</v>
      </c>
      <c r="M2020" t="s">
        <v>8869</v>
      </c>
      <c r="N2020" t="s">
        <v>7366</v>
      </c>
      <c r="O2020" t="s">
        <v>7650</v>
      </c>
      <c r="P2020">
        <v>3865000</v>
      </c>
      <c r="Q2020" t="s">
        <v>6636</v>
      </c>
      <c r="R2020" t="s">
        <v>6636</v>
      </c>
      <c r="S2020" s="12"/>
      <c r="T2020" s="13"/>
      <c r="U2020" t="s">
        <v>6636</v>
      </c>
    </row>
    <row r="2021" spans="1:21" x14ac:dyDescent="0.25">
      <c r="A2021" t="s">
        <v>6637</v>
      </c>
      <c r="B2021" s="12">
        <v>41206</v>
      </c>
      <c r="C2021" t="s">
        <v>8866</v>
      </c>
      <c r="D2021" s="11">
        <v>46177.542800925898</v>
      </c>
      <c r="E2021" t="s">
        <v>8867</v>
      </c>
      <c r="F2021" t="s">
        <v>6617</v>
      </c>
      <c r="G2021" t="s">
        <v>8861</v>
      </c>
      <c r="H2021" t="s">
        <v>6435</v>
      </c>
      <c r="I2021" t="s">
        <v>65</v>
      </c>
      <c r="J2021" t="s">
        <v>636</v>
      </c>
      <c r="K2021" t="s">
        <v>8868</v>
      </c>
      <c r="L2021" t="s">
        <v>8853</v>
      </c>
      <c r="M2021" t="s">
        <v>8869</v>
      </c>
      <c r="N2021" t="s">
        <v>7366</v>
      </c>
      <c r="O2021" t="s">
        <v>7650</v>
      </c>
      <c r="P2021">
        <v>3865000</v>
      </c>
      <c r="Q2021" t="s">
        <v>6636</v>
      </c>
      <c r="R2021" t="s">
        <v>6636</v>
      </c>
      <c r="S2021" s="12"/>
      <c r="T2021" s="13"/>
      <c r="U2021" t="s">
        <v>6636</v>
      </c>
    </row>
    <row r="2022" spans="1:21" x14ac:dyDescent="0.25">
      <c r="A2022" t="s">
        <v>6637</v>
      </c>
      <c r="B2022" s="12">
        <v>41206</v>
      </c>
      <c r="C2022" t="s">
        <v>8866</v>
      </c>
      <c r="D2022" s="11">
        <v>46177.542800925898</v>
      </c>
      <c r="E2022" t="s">
        <v>8867</v>
      </c>
      <c r="F2022" t="s">
        <v>6617</v>
      </c>
      <c r="G2022" t="s">
        <v>8862</v>
      </c>
      <c r="H2022" t="s">
        <v>6435</v>
      </c>
      <c r="I2022" t="s">
        <v>65</v>
      </c>
      <c r="J2022" t="s">
        <v>636</v>
      </c>
      <c r="K2022" t="s">
        <v>8868</v>
      </c>
      <c r="L2022" t="s">
        <v>8853</v>
      </c>
      <c r="M2022" t="s">
        <v>8869</v>
      </c>
      <c r="N2022" t="s">
        <v>7366</v>
      </c>
      <c r="O2022" t="s">
        <v>7650</v>
      </c>
      <c r="P2022">
        <v>3865000</v>
      </c>
      <c r="Q2022" t="s">
        <v>6636</v>
      </c>
      <c r="R2022" t="s">
        <v>6636</v>
      </c>
      <c r="S2022" s="12"/>
      <c r="T2022" s="13"/>
      <c r="U2022" t="s">
        <v>6636</v>
      </c>
    </row>
    <row r="2023" spans="1:21" x14ac:dyDescent="0.25">
      <c r="A2023" t="s">
        <v>6637</v>
      </c>
      <c r="B2023" s="12">
        <v>41206</v>
      </c>
      <c r="C2023" t="s">
        <v>8866</v>
      </c>
      <c r="D2023" s="11">
        <v>46177.542800925898</v>
      </c>
      <c r="E2023" t="s">
        <v>8867</v>
      </c>
      <c r="F2023" t="s">
        <v>6617</v>
      </c>
      <c r="G2023" t="s">
        <v>8863</v>
      </c>
      <c r="H2023" t="s">
        <v>6435</v>
      </c>
      <c r="I2023" t="s">
        <v>65</v>
      </c>
      <c r="J2023" t="s">
        <v>636</v>
      </c>
      <c r="K2023" t="s">
        <v>8868</v>
      </c>
      <c r="L2023" t="s">
        <v>8853</v>
      </c>
      <c r="M2023" t="s">
        <v>8869</v>
      </c>
      <c r="N2023" t="s">
        <v>7366</v>
      </c>
      <c r="O2023" t="s">
        <v>7650</v>
      </c>
      <c r="P2023">
        <v>3865000</v>
      </c>
      <c r="Q2023" t="s">
        <v>6636</v>
      </c>
      <c r="R2023" t="s">
        <v>6636</v>
      </c>
      <c r="S2023" s="12"/>
      <c r="T2023" s="13"/>
      <c r="U2023" t="s">
        <v>6636</v>
      </c>
    </row>
    <row r="2024" spans="1:21" x14ac:dyDescent="0.25">
      <c r="A2024" t="s">
        <v>6637</v>
      </c>
      <c r="B2024" s="12">
        <v>41206</v>
      </c>
      <c r="C2024" t="s">
        <v>8866</v>
      </c>
      <c r="D2024" s="11">
        <v>46177.542800925898</v>
      </c>
      <c r="E2024" t="s">
        <v>8867</v>
      </c>
      <c r="F2024" t="s">
        <v>6617</v>
      </c>
      <c r="G2024" t="s">
        <v>8864</v>
      </c>
      <c r="H2024" t="s">
        <v>6435</v>
      </c>
      <c r="I2024" t="s">
        <v>65</v>
      </c>
      <c r="J2024" t="s">
        <v>636</v>
      </c>
      <c r="K2024" t="s">
        <v>8868</v>
      </c>
      <c r="L2024" t="s">
        <v>8853</v>
      </c>
      <c r="M2024" t="s">
        <v>8869</v>
      </c>
      <c r="N2024" t="s">
        <v>7366</v>
      </c>
      <c r="O2024" t="s">
        <v>7650</v>
      </c>
      <c r="P2024">
        <v>3865000</v>
      </c>
      <c r="Q2024" t="s">
        <v>6636</v>
      </c>
      <c r="R2024" t="s">
        <v>6636</v>
      </c>
      <c r="S2024" s="12"/>
      <c r="T2024" s="13"/>
      <c r="U2024" t="s">
        <v>6636</v>
      </c>
    </row>
    <row r="2025" spans="1:21" x14ac:dyDescent="0.25">
      <c r="A2025" t="s">
        <v>6637</v>
      </c>
      <c r="B2025" s="12">
        <v>41206</v>
      </c>
      <c r="C2025" t="s">
        <v>8866</v>
      </c>
      <c r="D2025" s="11">
        <v>46177.542800925898</v>
      </c>
      <c r="E2025" t="s">
        <v>8867</v>
      </c>
      <c r="F2025" t="s">
        <v>6617</v>
      </c>
      <c r="G2025" t="s">
        <v>8865</v>
      </c>
      <c r="H2025" t="s">
        <v>6435</v>
      </c>
      <c r="I2025" t="s">
        <v>65</v>
      </c>
      <c r="J2025" t="s">
        <v>636</v>
      </c>
      <c r="K2025" t="s">
        <v>8868</v>
      </c>
      <c r="L2025" t="s">
        <v>8853</v>
      </c>
      <c r="M2025" t="s">
        <v>8869</v>
      </c>
      <c r="N2025" t="s">
        <v>7366</v>
      </c>
      <c r="O2025" t="s">
        <v>7650</v>
      </c>
      <c r="P2025">
        <v>3865000</v>
      </c>
      <c r="Q2025" t="s">
        <v>6636</v>
      </c>
      <c r="R2025" t="s">
        <v>6636</v>
      </c>
      <c r="S2025" s="12"/>
      <c r="T2025" s="13"/>
      <c r="U2025" t="s">
        <v>6636</v>
      </c>
    </row>
    <row r="2026" spans="1:21" x14ac:dyDescent="0.25">
      <c r="A2026" t="s">
        <v>6619</v>
      </c>
      <c r="B2026" s="12">
        <v>41206</v>
      </c>
      <c r="C2026" t="s">
        <v>8866</v>
      </c>
      <c r="D2026" s="11">
        <v>46177.555613425902</v>
      </c>
      <c r="E2026" t="s">
        <v>8867</v>
      </c>
      <c r="F2026" t="s">
        <v>6617</v>
      </c>
      <c r="G2026" t="s">
        <v>8851</v>
      </c>
      <c r="H2026" t="s">
        <v>6435</v>
      </c>
      <c r="I2026" t="s">
        <v>65</v>
      </c>
      <c r="J2026" t="s">
        <v>636</v>
      </c>
      <c r="K2026" t="s">
        <v>8868</v>
      </c>
      <c r="L2026" t="s">
        <v>8853</v>
      </c>
      <c r="M2026" t="s">
        <v>8869</v>
      </c>
      <c r="N2026" t="s">
        <v>7366</v>
      </c>
      <c r="O2026" t="s">
        <v>7650</v>
      </c>
      <c r="P2026">
        <v>3865000</v>
      </c>
      <c r="Q2026" t="s">
        <v>6636</v>
      </c>
      <c r="R2026" t="s">
        <v>6636</v>
      </c>
      <c r="S2026" s="12"/>
      <c r="T2026" s="13"/>
      <c r="U2026" t="s">
        <v>6636</v>
      </c>
    </row>
    <row r="2027" spans="1:21" x14ac:dyDescent="0.25">
      <c r="A2027" t="s">
        <v>6619</v>
      </c>
      <c r="B2027" s="12">
        <v>41206</v>
      </c>
      <c r="C2027" t="s">
        <v>8866</v>
      </c>
      <c r="D2027" s="11">
        <v>46177.555613425902</v>
      </c>
      <c r="E2027" t="s">
        <v>8867</v>
      </c>
      <c r="F2027" t="s">
        <v>6617</v>
      </c>
      <c r="G2027" t="s">
        <v>8856</v>
      </c>
      <c r="H2027" t="s">
        <v>6435</v>
      </c>
      <c r="I2027" t="s">
        <v>65</v>
      </c>
      <c r="J2027" t="s">
        <v>636</v>
      </c>
      <c r="K2027" t="s">
        <v>8868</v>
      </c>
      <c r="L2027" t="s">
        <v>8853</v>
      </c>
      <c r="M2027" t="s">
        <v>8869</v>
      </c>
      <c r="N2027" t="s">
        <v>7366</v>
      </c>
      <c r="O2027" t="s">
        <v>7650</v>
      </c>
      <c r="P2027">
        <v>3865000</v>
      </c>
      <c r="Q2027" t="s">
        <v>6636</v>
      </c>
      <c r="R2027" t="s">
        <v>6636</v>
      </c>
      <c r="S2027" s="12"/>
      <c r="T2027" s="13"/>
      <c r="U2027" t="s">
        <v>6636</v>
      </c>
    </row>
    <row r="2028" spans="1:21" x14ac:dyDescent="0.25">
      <c r="A2028" t="s">
        <v>6619</v>
      </c>
      <c r="B2028" s="12">
        <v>41206</v>
      </c>
      <c r="C2028" t="s">
        <v>8866</v>
      </c>
      <c r="D2028" s="11">
        <v>46177.555613425902</v>
      </c>
      <c r="E2028" t="s">
        <v>8867</v>
      </c>
      <c r="F2028" t="s">
        <v>6617</v>
      </c>
      <c r="G2028" t="s">
        <v>8857</v>
      </c>
      <c r="H2028" t="s">
        <v>6435</v>
      </c>
      <c r="I2028" t="s">
        <v>65</v>
      </c>
      <c r="J2028" t="s">
        <v>636</v>
      </c>
      <c r="K2028" t="s">
        <v>8868</v>
      </c>
      <c r="L2028" t="s">
        <v>8853</v>
      </c>
      <c r="M2028" t="s">
        <v>8869</v>
      </c>
      <c r="N2028" t="s">
        <v>7366</v>
      </c>
      <c r="O2028" t="s">
        <v>7650</v>
      </c>
      <c r="P2028">
        <v>3865000</v>
      </c>
      <c r="Q2028" t="s">
        <v>6636</v>
      </c>
      <c r="R2028" t="s">
        <v>6636</v>
      </c>
      <c r="S2028" s="12"/>
      <c r="T2028" s="13"/>
      <c r="U2028" t="s">
        <v>6636</v>
      </c>
    </row>
    <row r="2029" spans="1:21" x14ac:dyDescent="0.25">
      <c r="A2029" t="s">
        <v>6619</v>
      </c>
      <c r="B2029" s="12">
        <v>41206</v>
      </c>
      <c r="C2029" t="s">
        <v>8866</v>
      </c>
      <c r="D2029" s="11">
        <v>46177.555613425902</v>
      </c>
      <c r="E2029" t="s">
        <v>8867</v>
      </c>
      <c r="F2029" t="s">
        <v>6617</v>
      </c>
      <c r="G2029" t="s">
        <v>8858</v>
      </c>
      <c r="H2029" t="s">
        <v>6435</v>
      </c>
      <c r="I2029" t="s">
        <v>65</v>
      </c>
      <c r="J2029" t="s">
        <v>636</v>
      </c>
      <c r="K2029" t="s">
        <v>8868</v>
      </c>
      <c r="L2029" t="s">
        <v>8853</v>
      </c>
      <c r="M2029" t="s">
        <v>8869</v>
      </c>
      <c r="N2029" t="s">
        <v>7366</v>
      </c>
      <c r="O2029" t="s">
        <v>7650</v>
      </c>
      <c r="P2029">
        <v>3865000</v>
      </c>
      <c r="Q2029" t="s">
        <v>6636</v>
      </c>
      <c r="R2029" t="s">
        <v>6636</v>
      </c>
      <c r="S2029" s="12"/>
      <c r="T2029" s="13"/>
      <c r="U2029" t="s">
        <v>6636</v>
      </c>
    </row>
    <row r="2030" spans="1:21" x14ac:dyDescent="0.25">
      <c r="A2030" t="s">
        <v>6619</v>
      </c>
      <c r="B2030" s="12">
        <v>41206</v>
      </c>
      <c r="C2030" t="s">
        <v>8866</v>
      </c>
      <c r="D2030" s="11">
        <v>46177.555613425902</v>
      </c>
      <c r="E2030" t="s">
        <v>8867</v>
      </c>
      <c r="F2030" t="s">
        <v>6617</v>
      </c>
      <c r="G2030" t="s">
        <v>8859</v>
      </c>
      <c r="H2030" t="s">
        <v>6435</v>
      </c>
      <c r="I2030" t="s">
        <v>65</v>
      </c>
      <c r="J2030" t="s">
        <v>636</v>
      </c>
      <c r="K2030" t="s">
        <v>8868</v>
      </c>
      <c r="L2030" t="s">
        <v>8853</v>
      </c>
      <c r="M2030" t="s">
        <v>8869</v>
      </c>
      <c r="N2030" t="s">
        <v>7366</v>
      </c>
      <c r="O2030" t="s">
        <v>7650</v>
      </c>
      <c r="P2030">
        <v>3865000</v>
      </c>
      <c r="Q2030" t="s">
        <v>6636</v>
      </c>
      <c r="R2030" t="s">
        <v>6636</v>
      </c>
      <c r="S2030" s="12"/>
      <c r="T2030" s="13"/>
      <c r="U2030" t="s">
        <v>6636</v>
      </c>
    </row>
    <row r="2031" spans="1:21" x14ac:dyDescent="0.25">
      <c r="A2031" t="s">
        <v>6619</v>
      </c>
      <c r="B2031" s="12">
        <v>41206</v>
      </c>
      <c r="C2031" t="s">
        <v>8866</v>
      </c>
      <c r="D2031" s="11">
        <v>46177.555613425902</v>
      </c>
      <c r="E2031" t="s">
        <v>8867</v>
      </c>
      <c r="F2031" t="s">
        <v>6617</v>
      </c>
      <c r="G2031" t="s">
        <v>8860</v>
      </c>
      <c r="H2031" t="s">
        <v>6435</v>
      </c>
      <c r="I2031" t="s">
        <v>65</v>
      </c>
      <c r="J2031" t="s">
        <v>636</v>
      </c>
      <c r="K2031" t="s">
        <v>8868</v>
      </c>
      <c r="L2031" t="s">
        <v>8853</v>
      </c>
      <c r="M2031" t="s">
        <v>8869</v>
      </c>
      <c r="N2031" t="s">
        <v>7366</v>
      </c>
      <c r="O2031" t="s">
        <v>7650</v>
      </c>
      <c r="P2031">
        <v>3865000</v>
      </c>
      <c r="Q2031" t="s">
        <v>6636</v>
      </c>
      <c r="R2031" t="s">
        <v>6636</v>
      </c>
      <c r="S2031" s="12"/>
      <c r="T2031" s="13"/>
      <c r="U2031" t="s">
        <v>6636</v>
      </c>
    </row>
    <row r="2032" spans="1:21" x14ac:dyDescent="0.25">
      <c r="A2032" t="s">
        <v>6619</v>
      </c>
      <c r="B2032" s="12">
        <v>41206</v>
      </c>
      <c r="C2032" t="s">
        <v>8866</v>
      </c>
      <c r="D2032" s="11">
        <v>46177.555613425902</v>
      </c>
      <c r="E2032" t="s">
        <v>8867</v>
      </c>
      <c r="F2032" t="s">
        <v>6617</v>
      </c>
      <c r="G2032" t="s">
        <v>8861</v>
      </c>
      <c r="H2032" t="s">
        <v>6435</v>
      </c>
      <c r="I2032" t="s">
        <v>65</v>
      </c>
      <c r="J2032" t="s">
        <v>636</v>
      </c>
      <c r="K2032" t="s">
        <v>8868</v>
      </c>
      <c r="L2032" t="s">
        <v>8853</v>
      </c>
      <c r="M2032" t="s">
        <v>8869</v>
      </c>
      <c r="N2032" t="s">
        <v>7366</v>
      </c>
      <c r="O2032" t="s">
        <v>7650</v>
      </c>
      <c r="P2032">
        <v>3865000</v>
      </c>
      <c r="Q2032" t="s">
        <v>6636</v>
      </c>
      <c r="R2032" t="s">
        <v>6636</v>
      </c>
      <c r="S2032" s="12"/>
      <c r="T2032" s="13"/>
      <c r="U2032" t="s">
        <v>6636</v>
      </c>
    </row>
    <row r="2033" spans="1:21" x14ac:dyDescent="0.25">
      <c r="A2033" t="s">
        <v>6619</v>
      </c>
      <c r="B2033" s="12">
        <v>41206</v>
      </c>
      <c r="C2033" t="s">
        <v>8866</v>
      </c>
      <c r="D2033" s="11">
        <v>46177.555613425902</v>
      </c>
      <c r="E2033" t="s">
        <v>8867</v>
      </c>
      <c r="F2033" t="s">
        <v>6617</v>
      </c>
      <c r="G2033" t="s">
        <v>8862</v>
      </c>
      <c r="H2033" t="s">
        <v>6435</v>
      </c>
      <c r="I2033" t="s">
        <v>65</v>
      </c>
      <c r="J2033" t="s">
        <v>636</v>
      </c>
      <c r="K2033" t="s">
        <v>8868</v>
      </c>
      <c r="L2033" t="s">
        <v>8853</v>
      </c>
      <c r="M2033" t="s">
        <v>8869</v>
      </c>
      <c r="N2033" t="s">
        <v>7366</v>
      </c>
      <c r="O2033" t="s">
        <v>7650</v>
      </c>
      <c r="P2033">
        <v>3865000</v>
      </c>
      <c r="Q2033" t="s">
        <v>6636</v>
      </c>
      <c r="R2033" t="s">
        <v>6636</v>
      </c>
      <c r="S2033" s="12"/>
      <c r="T2033" s="13"/>
      <c r="U2033" t="s">
        <v>6636</v>
      </c>
    </row>
    <row r="2034" spans="1:21" x14ac:dyDescent="0.25">
      <c r="A2034" t="s">
        <v>6619</v>
      </c>
      <c r="B2034" s="12">
        <v>41206</v>
      </c>
      <c r="C2034" t="s">
        <v>8866</v>
      </c>
      <c r="D2034" s="11">
        <v>46177.555613425902</v>
      </c>
      <c r="E2034" t="s">
        <v>8867</v>
      </c>
      <c r="F2034" t="s">
        <v>6617</v>
      </c>
      <c r="G2034" t="s">
        <v>8863</v>
      </c>
      <c r="H2034" t="s">
        <v>6435</v>
      </c>
      <c r="I2034" t="s">
        <v>65</v>
      </c>
      <c r="J2034" t="s">
        <v>636</v>
      </c>
      <c r="K2034" t="s">
        <v>8868</v>
      </c>
      <c r="L2034" t="s">
        <v>8853</v>
      </c>
      <c r="M2034" t="s">
        <v>8869</v>
      </c>
      <c r="N2034" t="s">
        <v>7366</v>
      </c>
      <c r="O2034" t="s">
        <v>7650</v>
      </c>
      <c r="P2034">
        <v>3865000</v>
      </c>
      <c r="Q2034" t="s">
        <v>6636</v>
      </c>
      <c r="R2034" t="s">
        <v>6636</v>
      </c>
      <c r="S2034" s="12"/>
      <c r="T2034" s="13"/>
      <c r="U2034" t="s">
        <v>6636</v>
      </c>
    </row>
    <row r="2035" spans="1:21" x14ac:dyDescent="0.25">
      <c r="A2035" t="s">
        <v>6619</v>
      </c>
      <c r="B2035" s="12">
        <v>41206</v>
      </c>
      <c r="C2035" t="s">
        <v>8866</v>
      </c>
      <c r="D2035" s="11">
        <v>46177.555613425902</v>
      </c>
      <c r="E2035" t="s">
        <v>8867</v>
      </c>
      <c r="F2035" t="s">
        <v>6617</v>
      </c>
      <c r="G2035" t="s">
        <v>8864</v>
      </c>
      <c r="H2035" t="s">
        <v>6435</v>
      </c>
      <c r="I2035" t="s">
        <v>65</v>
      </c>
      <c r="J2035" t="s">
        <v>636</v>
      </c>
      <c r="K2035" t="s">
        <v>8868</v>
      </c>
      <c r="L2035" t="s">
        <v>8853</v>
      </c>
      <c r="M2035" t="s">
        <v>8869</v>
      </c>
      <c r="N2035" t="s">
        <v>7366</v>
      </c>
      <c r="O2035" t="s">
        <v>7650</v>
      </c>
      <c r="P2035">
        <v>3865000</v>
      </c>
      <c r="Q2035" t="s">
        <v>6636</v>
      </c>
      <c r="R2035" t="s">
        <v>6636</v>
      </c>
      <c r="S2035" s="12"/>
      <c r="T2035" s="13"/>
      <c r="U2035" t="s">
        <v>6636</v>
      </c>
    </row>
    <row r="2036" spans="1:21" x14ac:dyDescent="0.25">
      <c r="A2036" t="s">
        <v>6619</v>
      </c>
      <c r="B2036" s="12">
        <v>41206</v>
      </c>
      <c r="C2036" t="s">
        <v>8866</v>
      </c>
      <c r="D2036" s="11">
        <v>46177.555613425902</v>
      </c>
      <c r="E2036" t="s">
        <v>8867</v>
      </c>
      <c r="F2036" t="s">
        <v>6617</v>
      </c>
      <c r="G2036" t="s">
        <v>8865</v>
      </c>
      <c r="H2036" t="s">
        <v>6435</v>
      </c>
      <c r="I2036" t="s">
        <v>65</v>
      </c>
      <c r="J2036" t="s">
        <v>636</v>
      </c>
      <c r="K2036" t="s">
        <v>8868</v>
      </c>
      <c r="L2036" t="s">
        <v>8853</v>
      </c>
      <c r="M2036" t="s">
        <v>8869</v>
      </c>
      <c r="N2036" t="s">
        <v>7366</v>
      </c>
      <c r="O2036" t="s">
        <v>7650</v>
      </c>
      <c r="P2036">
        <v>3865000</v>
      </c>
      <c r="Q2036" t="s">
        <v>6636</v>
      </c>
      <c r="R2036" t="s">
        <v>6636</v>
      </c>
      <c r="S2036" s="12"/>
      <c r="T2036" s="13"/>
      <c r="U2036" t="s">
        <v>6636</v>
      </c>
    </row>
    <row r="2037" spans="1:21" x14ac:dyDescent="0.25">
      <c r="A2037" t="s">
        <v>6637</v>
      </c>
      <c r="B2037" s="12">
        <v>41248</v>
      </c>
      <c r="C2037" t="s">
        <v>8870</v>
      </c>
      <c r="D2037" s="11">
        <v>46177.901388888902</v>
      </c>
      <c r="E2037" t="s">
        <v>8871</v>
      </c>
      <c r="F2037" t="s">
        <v>6617</v>
      </c>
      <c r="G2037" t="s">
        <v>8851</v>
      </c>
      <c r="H2037" t="s">
        <v>6435</v>
      </c>
      <c r="I2037" t="s">
        <v>55</v>
      </c>
      <c r="J2037" t="s">
        <v>164</v>
      </c>
      <c r="K2037" t="s">
        <v>8872</v>
      </c>
      <c r="L2037" t="s">
        <v>8853</v>
      </c>
      <c r="M2037" t="s">
        <v>8873</v>
      </c>
      <c r="N2037" t="s">
        <v>7202</v>
      </c>
      <c r="O2037" t="s">
        <v>7255</v>
      </c>
      <c r="P2037">
        <v>2579990</v>
      </c>
      <c r="Q2037" t="s">
        <v>6636</v>
      </c>
      <c r="R2037" t="s">
        <v>6636</v>
      </c>
      <c r="S2037" s="12"/>
      <c r="T2037" s="13"/>
      <c r="U2037" t="s">
        <v>6780</v>
      </c>
    </row>
    <row r="2038" spans="1:21" x14ac:dyDescent="0.25">
      <c r="A2038" t="s">
        <v>6637</v>
      </c>
      <c r="B2038" s="12">
        <v>41248</v>
      </c>
      <c r="C2038" t="s">
        <v>8870</v>
      </c>
      <c r="D2038" s="11">
        <v>46177.901388888902</v>
      </c>
      <c r="E2038" t="s">
        <v>8871</v>
      </c>
      <c r="F2038" t="s">
        <v>6617</v>
      </c>
      <c r="G2038" t="s">
        <v>8856</v>
      </c>
      <c r="H2038" t="s">
        <v>6435</v>
      </c>
      <c r="I2038" t="s">
        <v>55</v>
      </c>
      <c r="J2038" t="s">
        <v>164</v>
      </c>
      <c r="K2038" t="s">
        <v>8872</v>
      </c>
      <c r="L2038" t="s">
        <v>8853</v>
      </c>
      <c r="M2038" t="s">
        <v>8873</v>
      </c>
      <c r="N2038" t="s">
        <v>7202</v>
      </c>
      <c r="O2038" t="s">
        <v>7255</v>
      </c>
      <c r="P2038">
        <v>2579990</v>
      </c>
      <c r="Q2038" t="s">
        <v>6636</v>
      </c>
      <c r="R2038" t="s">
        <v>6636</v>
      </c>
      <c r="S2038" s="12"/>
      <c r="T2038" s="13"/>
      <c r="U2038" t="s">
        <v>6780</v>
      </c>
    </row>
    <row r="2039" spans="1:21" x14ac:dyDescent="0.25">
      <c r="A2039" t="s">
        <v>6637</v>
      </c>
      <c r="B2039" s="12">
        <v>41248</v>
      </c>
      <c r="C2039" t="s">
        <v>8870</v>
      </c>
      <c r="D2039" s="11">
        <v>46177.901388888902</v>
      </c>
      <c r="E2039" t="s">
        <v>8871</v>
      </c>
      <c r="F2039" t="s">
        <v>6617</v>
      </c>
      <c r="G2039" t="s">
        <v>8857</v>
      </c>
      <c r="H2039" t="s">
        <v>6435</v>
      </c>
      <c r="I2039" t="s">
        <v>55</v>
      </c>
      <c r="J2039" t="s">
        <v>164</v>
      </c>
      <c r="K2039" t="s">
        <v>8872</v>
      </c>
      <c r="L2039" t="s">
        <v>8853</v>
      </c>
      <c r="M2039" t="s">
        <v>8873</v>
      </c>
      <c r="N2039" t="s">
        <v>7202</v>
      </c>
      <c r="O2039" t="s">
        <v>7255</v>
      </c>
      <c r="P2039">
        <v>2579990</v>
      </c>
      <c r="Q2039" t="s">
        <v>6636</v>
      </c>
      <c r="R2039" t="s">
        <v>6636</v>
      </c>
      <c r="S2039" s="12"/>
      <c r="T2039" s="13"/>
      <c r="U2039" t="s">
        <v>6780</v>
      </c>
    </row>
    <row r="2040" spans="1:21" x14ac:dyDescent="0.25">
      <c r="A2040" t="s">
        <v>6637</v>
      </c>
      <c r="B2040" s="12">
        <v>41248</v>
      </c>
      <c r="C2040" t="s">
        <v>8870</v>
      </c>
      <c r="D2040" s="11">
        <v>46177.901388888902</v>
      </c>
      <c r="E2040" t="s">
        <v>8871</v>
      </c>
      <c r="F2040" t="s">
        <v>6617</v>
      </c>
      <c r="G2040" t="s">
        <v>8858</v>
      </c>
      <c r="H2040" t="s">
        <v>6435</v>
      </c>
      <c r="I2040" t="s">
        <v>55</v>
      </c>
      <c r="J2040" t="s">
        <v>164</v>
      </c>
      <c r="K2040" t="s">
        <v>8872</v>
      </c>
      <c r="L2040" t="s">
        <v>8853</v>
      </c>
      <c r="M2040" t="s">
        <v>8873</v>
      </c>
      <c r="N2040" t="s">
        <v>7202</v>
      </c>
      <c r="O2040" t="s">
        <v>7255</v>
      </c>
      <c r="P2040">
        <v>2579990</v>
      </c>
      <c r="Q2040" t="s">
        <v>6636</v>
      </c>
      <c r="R2040" t="s">
        <v>6636</v>
      </c>
      <c r="S2040" s="12"/>
      <c r="T2040" s="13"/>
      <c r="U2040" t="s">
        <v>6780</v>
      </c>
    </row>
    <row r="2041" spans="1:21" x14ac:dyDescent="0.25">
      <c r="A2041" t="s">
        <v>6637</v>
      </c>
      <c r="B2041" s="12">
        <v>41248</v>
      </c>
      <c r="C2041" t="s">
        <v>8870</v>
      </c>
      <c r="D2041" s="11">
        <v>46177.901388888902</v>
      </c>
      <c r="E2041" t="s">
        <v>8871</v>
      </c>
      <c r="F2041" t="s">
        <v>6617</v>
      </c>
      <c r="G2041" t="s">
        <v>8859</v>
      </c>
      <c r="H2041" t="s">
        <v>6435</v>
      </c>
      <c r="I2041" t="s">
        <v>55</v>
      </c>
      <c r="J2041" t="s">
        <v>164</v>
      </c>
      <c r="K2041" t="s">
        <v>8872</v>
      </c>
      <c r="L2041" t="s">
        <v>8853</v>
      </c>
      <c r="M2041" t="s">
        <v>8873</v>
      </c>
      <c r="N2041" t="s">
        <v>7202</v>
      </c>
      <c r="O2041" t="s">
        <v>7255</v>
      </c>
      <c r="P2041">
        <v>2579990</v>
      </c>
      <c r="Q2041" t="s">
        <v>6636</v>
      </c>
      <c r="R2041" t="s">
        <v>6636</v>
      </c>
      <c r="S2041" s="12"/>
      <c r="T2041" s="13"/>
      <c r="U2041" t="s">
        <v>6780</v>
      </c>
    </row>
    <row r="2042" spans="1:21" x14ac:dyDescent="0.25">
      <c r="A2042" t="s">
        <v>6637</v>
      </c>
      <c r="B2042" s="12">
        <v>41248</v>
      </c>
      <c r="C2042" t="s">
        <v>8870</v>
      </c>
      <c r="D2042" s="11">
        <v>46177.901388888902</v>
      </c>
      <c r="E2042" t="s">
        <v>8871</v>
      </c>
      <c r="F2042" t="s">
        <v>6617</v>
      </c>
      <c r="G2042" t="s">
        <v>8860</v>
      </c>
      <c r="H2042" t="s">
        <v>6435</v>
      </c>
      <c r="I2042" t="s">
        <v>55</v>
      </c>
      <c r="J2042" t="s">
        <v>164</v>
      </c>
      <c r="K2042" t="s">
        <v>8872</v>
      </c>
      <c r="L2042" t="s">
        <v>8853</v>
      </c>
      <c r="M2042" t="s">
        <v>8873</v>
      </c>
      <c r="N2042" t="s">
        <v>7202</v>
      </c>
      <c r="O2042" t="s">
        <v>7255</v>
      </c>
      <c r="P2042">
        <v>2579990</v>
      </c>
      <c r="Q2042" t="s">
        <v>6636</v>
      </c>
      <c r="R2042" t="s">
        <v>6636</v>
      </c>
      <c r="S2042" s="12"/>
      <c r="T2042" s="13"/>
      <c r="U2042" t="s">
        <v>6780</v>
      </c>
    </row>
    <row r="2043" spans="1:21" x14ac:dyDescent="0.25">
      <c r="A2043" t="s">
        <v>6637</v>
      </c>
      <c r="B2043" s="12">
        <v>41248</v>
      </c>
      <c r="C2043" t="s">
        <v>8870</v>
      </c>
      <c r="D2043" s="11">
        <v>46177.901388888902</v>
      </c>
      <c r="E2043" t="s">
        <v>8871</v>
      </c>
      <c r="F2043" t="s">
        <v>6617</v>
      </c>
      <c r="G2043" t="s">
        <v>8861</v>
      </c>
      <c r="H2043" t="s">
        <v>6435</v>
      </c>
      <c r="I2043" t="s">
        <v>55</v>
      </c>
      <c r="J2043" t="s">
        <v>164</v>
      </c>
      <c r="K2043" t="s">
        <v>8872</v>
      </c>
      <c r="L2043" t="s">
        <v>8853</v>
      </c>
      <c r="M2043" t="s">
        <v>8873</v>
      </c>
      <c r="N2043" t="s">
        <v>7202</v>
      </c>
      <c r="O2043" t="s">
        <v>7255</v>
      </c>
      <c r="P2043">
        <v>2579990</v>
      </c>
      <c r="Q2043" t="s">
        <v>6636</v>
      </c>
      <c r="R2043" t="s">
        <v>6636</v>
      </c>
      <c r="S2043" s="12"/>
      <c r="T2043" s="13"/>
      <c r="U2043" t="s">
        <v>6780</v>
      </c>
    </row>
    <row r="2044" spans="1:21" x14ac:dyDescent="0.25">
      <c r="A2044" t="s">
        <v>6637</v>
      </c>
      <c r="B2044" s="12">
        <v>41248</v>
      </c>
      <c r="C2044" t="s">
        <v>8870</v>
      </c>
      <c r="D2044" s="11">
        <v>46177.901388888902</v>
      </c>
      <c r="E2044" t="s">
        <v>8871</v>
      </c>
      <c r="F2044" t="s">
        <v>6617</v>
      </c>
      <c r="G2044" t="s">
        <v>8862</v>
      </c>
      <c r="H2044" t="s">
        <v>6435</v>
      </c>
      <c r="I2044" t="s">
        <v>55</v>
      </c>
      <c r="J2044" t="s">
        <v>164</v>
      </c>
      <c r="K2044" t="s">
        <v>8872</v>
      </c>
      <c r="L2044" t="s">
        <v>8853</v>
      </c>
      <c r="M2044" t="s">
        <v>8873</v>
      </c>
      <c r="N2044" t="s">
        <v>7202</v>
      </c>
      <c r="O2044" t="s">
        <v>7255</v>
      </c>
      <c r="P2044">
        <v>2579990</v>
      </c>
      <c r="Q2044" t="s">
        <v>6636</v>
      </c>
      <c r="R2044" t="s">
        <v>6636</v>
      </c>
      <c r="S2044" s="12"/>
      <c r="T2044" s="13"/>
      <c r="U2044" t="s">
        <v>6780</v>
      </c>
    </row>
    <row r="2045" spans="1:21" x14ac:dyDescent="0.25">
      <c r="A2045" t="s">
        <v>6637</v>
      </c>
      <c r="B2045" s="12">
        <v>41248</v>
      </c>
      <c r="C2045" t="s">
        <v>8870</v>
      </c>
      <c r="D2045" s="11">
        <v>46177.901388888902</v>
      </c>
      <c r="E2045" t="s">
        <v>8871</v>
      </c>
      <c r="F2045" t="s">
        <v>6617</v>
      </c>
      <c r="G2045" t="s">
        <v>8863</v>
      </c>
      <c r="H2045" t="s">
        <v>6435</v>
      </c>
      <c r="I2045" t="s">
        <v>55</v>
      </c>
      <c r="J2045" t="s">
        <v>164</v>
      </c>
      <c r="K2045" t="s">
        <v>8872</v>
      </c>
      <c r="L2045" t="s">
        <v>8853</v>
      </c>
      <c r="M2045" t="s">
        <v>8873</v>
      </c>
      <c r="N2045" t="s">
        <v>7202</v>
      </c>
      <c r="O2045" t="s">
        <v>7255</v>
      </c>
      <c r="P2045">
        <v>2579990</v>
      </c>
      <c r="Q2045" t="s">
        <v>6636</v>
      </c>
      <c r="R2045" t="s">
        <v>6636</v>
      </c>
      <c r="S2045" s="12"/>
      <c r="T2045" s="13"/>
      <c r="U2045" t="s">
        <v>6780</v>
      </c>
    </row>
    <row r="2046" spans="1:21" x14ac:dyDescent="0.25">
      <c r="A2046" t="s">
        <v>6637</v>
      </c>
      <c r="B2046" s="12">
        <v>41248</v>
      </c>
      <c r="C2046" t="s">
        <v>8870</v>
      </c>
      <c r="D2046" s="11">
        <v>46177.901388888902</v>
      </c>
      <c r="E2046" t="s">
        <v>8871</v>
      </c>
      <c r="F2046" t="s">
        <v>6617</v>
      </c>
      <c r="G2046" t="s">
        <v>8864</v>
      </c>
      <c r="H2046" t="s">
        <v>6435</v>
      </c>
      <c r="I2046" t="s">
        <v>55</v>
      </c>
      <c r="J2046" t="s">
        <v>164</v>
      </c>
      <c r="K2046" t="s">
        <v>8872</v>
      </c>
      <c r="L2046" t="s">
        <v>8853</v>
      </c>
      <c r="M2046" t="s">
        <v>8873</v>
      </c>
      <c r="N2046" t="s">
        <v>7202</v>
      </c>
      <c r="O2046" t="s">
        <v>7255</v>
      </c>
      <c r="P2046">
        <v>2579990</v>
      </c>
      <c r="Q2046" t="s">
        <v>6636</v>
      </c>
      <c r="R2046" t="s">
        <v>6636</v>
      </c>
      <c r="S2046" s="12"/>
      <c r="T2046" s="13"/>
      <c r="U2046" t="s">
        <v>6780</v>
      </c>
    </row>
    <row r="2047" spans="1:21" x14ac:dyDescent="0.25">
      <c r="A2047" t="s">
        <v>6637</v>
      </c>
      <c r="B2047" s="12">
        <v>41248</v>
      </c>
      <c r="C2047" t="s">
        <v>8870</v>
      </c>
      <c r="D2047" s="11">
        <v>46177.901388888902</v>
      </c>
      <c r="E2047" t="s">
        <v>8871</v>
      </c>
      <c r="F2047" t="s">
        <v>6617</v>
      </c>
      <c r="G2047" t="s">
        <v>8865</v>
      </c>
      <c r="H2047" t="s">
        <v>6435</v>
      </c>
      <c r="I2047" t="s">
        <v>55</v>
      </c>
      <c r="J2047" t="s">
        <v>164</v>
      </c>
      <c r="K2047" t="s">
        <v>8872</v>
      </c>
      <c r="L2047" t="s">
        <v>8853</v>
      </c>
      <c r="M2047" t="s">
        <v>8873</v>
      </c>
      <c r="N2047" t="s">
        <v>7202</v>
      </c>
      <c r="O2047" t="s">
        <v>7255</v>
      </c>
      <c r="P2047">
        <v>2579990</v>
      </c>
      <c r="Q2047" t="s">
        <v>6636</v>
      </c>
      <c r="R2047" t="s">
        <v>6636</v>
      </c>
      <c r="S2047" s="12"/>
      <c r="T2047" s="13"/>
      <c r="U2047" t="s">
        <v>6780</v>
      </c>
    </row>
    <row r="2048" spans="1:21" x14ac:dyDescent="0.25">
      <c r="A2048" t="s">
        <v>6619</v>
      </c>
      <c r="B2048" s="12">
        <v>41240</v>
      </c>
      <c r="C2048" t="s">
        <v>8874</v>
      </c>
      <c r="D2048" s="11">
        <v>46178.490868055596</v>
      </c>
      <c r="E2048" t="s">
        <v>8875</v>
      </c>
      <c r="F2048" t="s">
        <v>6617</v>
      </c>
      <c r="G2048" t="s">
        <v>8851</v>
      </c>
      <c r="H2048" t="s">
        <v>6435</v>
      </c>
      <c r="I2048" t="s">
        <v>65</v>
      </c>
      <c r="J2048" t="s">
        <v>573</v>
      </c>
      <c r="K2048" t="s">
        <v>8876</v>
      </c>
      <c r="L2048" t="s">
        <v>8853</v>
      </c>
      <c r="M2048" t="s">
        <v>8877</v>
      </c>
      <c r="N2048" t="s">
        <v>8878</v>
      </c>
      <c r="O2048" t="s">
        <v>8879</v>
      </c>
      <c r="P2048">
        <v>2449000</v>
      </c>
      <c r="Q2048" t="s">
        <v>6636</v>
      </c>
      <c r="R2048" t="s">
        <v>6636</v>
      </c>
      <c r="S2048" s="12"/>
      <c r="T2048" s="13"/>
      <c r="U2048" t="s">
        <v>6780</v>
      </c>
    </row>
    <row r="2049" spans="1:21" x14ac:dyDescent="0.25">
      <c r="A2049" t="s">
        <v>6619</v>
      </c>
      <c r="B2049" s="12">
        <v>41240</v>
      </c>
      <c r="C2049" t="s">
        <v>8874</v>
      </c>
      <c r="D2049" s="11">
        <v>46178.490868055596</v>
      </c>
      <c r="E2049" t="s">
        <v>8875</v>
      </c>
      <c r="F2049" t="s">
        <v>6617</v>
      </c>
      <c r="G2049" t="s">
        <v>8856</v>
      </c>
      <c r="H2049" t="s">
        <v>6435</v>
      </c>
      <c r="I2049" t="s">
        <v>65</v>
      </c>
      <c r="J2049" t="s">
        <v>573</v>
      </c>
      <c r="K2049" t="s">
        <v>8876</v>
      </c>
      <c r="L2049" t="s">
        <v>8853</v>
      </c>
      <c r="M2049" t="s">
        <v>8877</v>
      </c>
      <c r="N2049" t="s">
        <v>8878</v>
      </c>
      <c r="O2049" t="s">
        <v>8879</v>
      </c>
      <c r="P2049">
        <v>2449000</v>
      </c>
      <c r="Q2049" t="s">
        <v>6636</v>
      </c>
      <c r="R2049" t="s">
        <v>6636</v>
      </c>
      <c r="S2049" s="12"/>
      <c r="T2049" s="13"/>
      <c r="U2049" t="s">
        <v>6780</v>
      </c>
    </row>
    <row r="2050" spans="1:21" x14ac:dyDescent="0.25">
      <c r="A2050" t="s">
        <v>6619</v>
      </c>
      <c r="B2050" s="12">
        <v>41240</v>
      </c>
      <c r="C2050" t="s">
        <v>8874</v>
      </c>
      <c r="D2050" s="11">
        <v>46178.490868055596</v>
      </c>
      <c r="E2050" t="s">
        <v>8875</v>
      </c>
      <c r="F2050" t="s">
        <v>6617</v>
      </c>
      <c r="G2050" t="s">
        <v>8857</v>
      </c>
      <c r="H2050" t="s">
        <v>6435</v>
      </c>
      <c r="I2050" t="s">
        <v>65</v>
      </c>
      <c r="J2050" t="s">
        <v>573</v>
      </c>
      <c r="K2050" t="s">
        <v>8876</v>
      </c>
      <c r="L2050" t="s">
        <v>8853</v>
      </c>
      <c r="M2050" t="s">
        <v>8877</v>
      </c>
      <c r="N2050" t="s">
        <v>8878</v>
      </c>
      <c r="O2050" t="s">
        <v>8879</v>
      </c>
      <c r="P2050">
        <v>2449000</v>
      </c>
      <c r="Q2050" t="s">
        <v>6636</v>
      </c>
      <c r="R2050" t="s">
        <v>6636</v>
      </c>
      <c r="S2050" s="12"/>
      <c r="T2050" s="13"/>
      <c r="U2050" t="s">
        <v>6780</v>
      </c>
    </row>
    <row r="2051" spans="1:21" x14ac:dyDescent="0.25">
      <c r="A2051" t="s">
        <v>6619</v>
      </c>
      <c r="B2051" s="12">
        <v>41240</v>
      </c>
      <c r="C2051" t="s">
        <v>8874</v>
      </c>
      <c r="D2051" s="11">
        <v>46178.490868055596</v>
      </c>
      <c r="E2051" t="s">
        <v>8875</v>
      </c>
      <c r="F2051" t="s">
        <v>6617</v>
      </c>
      <c r="G2051" t="s">
        <v>8858</v>
      </c>
      <c r="H2051" t="s">
        <v>6435</v>
      </c>
      <c r="I2051" t="s">
        <v>65</v>
      </c>
      <c r="J2051" t="s">
        <v>573</v>
      </c>
      <c r="K2051" t="s">
        <v>8876</v>
      </c>
      <c r="L2051" t="s">
        <v>8853</v>
      </c>
      <c r="M2051" t="s">
        <v>8877</v>
      </c>
      <c r="N2051" t="s">
        <v>8878</v>
      </c>
      <c r="O2051" t="s">
        <v>8879</v>
      </c>
      <c r="P2051">
        <v>2449000</v>
      </c>
      <c r="Q2051" t="s">
        <v>6636</v>
      </c>
      <c r="R2051" t="s">
        <v>6636</v>
      </c>
      <c r="S2051" s="12"/>
      <c r="T2051" s="13"/>
      <c r="U2051" t="s">
        <v>6780</v>
      </c>
    </row>
    <row r="2052" spans="1:21" x14ac:dyDescent="0.25">
      <c r="A2052" t="s">
        <v>6619</v>
      </c>
      <c r="B2052" s="12">
        <v>41240</v>
      </c>
      <c r="C2052" t="s">
        <v>8874</v>
      </c>
      <c r="D2052" s="11">
        <v>46178.490868055596</v>
      </c>
      <c r="E2052" t="s">
        <v>8875</v>
      </c>
      <c r="F2052" t="s">
        <v>6617</v>
      </c>
      <c r="G2052" t="s">
        <v>8859</v>
      </c>
      <c r="H2052" t="s">
        <v>6435</v>
      </c>
      <c r="I2052" t="s">
        <v>65</v>
      </c>
      <c r="J2052" t="s">
        <v>573</v>
      </c>
      <c r="K2052" t="s">
        <v>8876</v>
      </c>
      <c r="L2052" t="s">
        <v>8853</v>
      </c>
      <c r="M2052" t="s">
        <v>8877</v>
      </c>
      <c r="N2052" t="s">
        <v>8878</v>
      </c>
      <c r="O2052" t="s">
        <v>8879</v>
      </c>
      <c r="P2052">
        <v>2449000</v>
      </c>
      <c r="Q2052" t="s">
        <v>6636</v>
      </c>
      <c r="R2052" t="s">
        <v>6636</v>
      </c>
      <c r="S2052" s="12"/>
      <c r="T2052" s="13"/>
      <c r="U2052" t="s">
        <v>6780</v>
      </c>
    </row>
    <row r="2053" spans="1:21" x14ac:dyDescent="0.25">
      <c r="A2053" t="s">
        <v>6619</v>
      </c>
      <c r="B2053" s="12">
        <v>41240</v>
      </c>
      <c r="C2053" t="s">
        <v>8874</v>
      </c>
      <c r="D2053" s="11">
        <v>46178.490868055596</v>
      </c>
      <c r="E2053" t="s">
        <v>8875</v>
      </c>
      <c r="F2053" t="s">
        <v>6617</v>
      </c>
      <c r="G2053" t="s">
        <v>8860</v>
      </c>
      <c r="H2053" t="s">
        <v>6435</v>
      </c>
      <c r="I2053" t="s">
        <v>65</v>
      </c>
      <c r="J2053" t="s">
        <v>573</v>
      </c>
      <c r="K2053" t="s">
        <v>8876</v>
      </c>
      <c r="L2053" t="s">
        <v>8853</v>
      </c>
      <c r="M2053" t="s">
        <v>8877</v>
      </c>
      <c r="N2053" t="s">
        <v>8878</v>
      </c>
      <c r="O2053" t="s">
        <v>8879</v>
      </c>
      <c r="P2053">
        <v>2449000</v>
      </c>
      <c r="Q2053" t="s">
        <v>6636</v>
      </c>
      <c r="R2053" t="s">
        <v>6636</v>
      </c>
      <c r="S2053" s="12"/>
      <c r="T2053" s="13"/>
      <c r="U2053" t="s">
        <v>6780</v>
      </c>
    </row>
    <row r="2054" spans="1:21" x14ac:dyDescent="0.25">
      <c r="A2054" t="s">
        <v>6619</v>
      </c>
      <c r="B2054" s="12">
        <v>41240</v>
      </c>
      <c r="C2054" t="s">
        <v>8874</v>
      </c>
      <c r="D2054" s="11">
        <v>46178.490868055596</v>
      </c>
      <c r="E2054" t="s">
        <v>8875</v>
      </c>
      <c r="F2054" t="s">
        <v>6617</v>
      </c>
      <c r="G2054" t="s">
        <v>8861</v>
      </c>
      <c r="H2054" t="s">
        <v>6435</v>
      </c>
      <c r="I2054" t="s">
        <v>65</v>
      </c>
      <c r="J2054" t="s">
        <v>573</v>
      </c>
      <c r="K2054" t="s">
        <v>8876</v>
      </c>
      <c r="L2054" t="s">
        <v>8853</v>
      </c>
      <c r="M2054" t="s">
        <v>8877</v>
      </c>
      <c r="N2054" t="s">
        <v>8878</v>
      </c>
      <c r="O2054" t="s">
        <v>8879</v>
      </c>
      <c r="P2054">
        <v>2449000</v>
      </c>
      <c r="Q2054" t="s">
        <v>6636</v>
      </c>
      <c r="R2054" t="s">
        <v>6636</v>
      </c>
      <c r="S2054" s="12"/>
      <c r="T2054" s="13"/>
      <c r="U2054" t="s">
        <v>6780</v>
      </c>
    </row>
    <row r="2055" spans="1:21" x14ac:dyDescent="0.25">
      <c r="A2055" t="s">
        <v>6619</v>
      </c>
      <c r="B2055" s="12">
        <v>41240</v>
      </c>
      <c r="C2055" t="s">
        <v>8874</v>
      </c>
      <c r="D2055" s="11">
        <v>46178.490868055596</v>
      </c>
      <c r="E2055" t="s">
        <v>8875</v>
      </c>
      <c r="F2055" t="s">
        <v>6617</v>
      </c>
      <c r="G2055" t="s">
        <v>8862</v>
      </c>
      <c r="H2055" t="s">
        <v>6435</v>
      </c>
      <c r="I2055" t="s">
        <v>65</v>
      </c>
      <c r="J2055" t="s">
        <v>573</v>
      </c>
      <c r="K2055" t="s">
        <v>8876</v>
      </c>
      <c r="L2055" t="s">
        <v>8853</v>
      </c>
      <c r="M2055" t="s">
        <v>8877</v>
      </c>
      <c r="N2055" t="s">
        <v>8878</v>
      </c>
      <c r="O2055" t="s">
        <v>8879</v>
      </c>
      <c r="P2055">
        <v>2449000</v>
      </c>
      <c r="Q2055" t="s">
        <v>6636</v>
      </c>
      <c r="R2055" t="s">
        <v>6636</v>
      </c>
      <c r="S2055" s="12"/>
      <c r="T2055" s="13"/>
      <c r="U2055" t="s">
        <v>6780</v>
      </c>
    </row>
    <row r="2056" spans="1:21" x14ac:dyDescent="0.25">
      <c r="A2056" t="s">
        <v>6619</v>
      </c>
      <c r="B2056" s="12">
        <v>41240</v>
      </c>
      <c r="C2056" t="s">
        <v>8874</v>
      </c>
      <c r="D2056" s="11">
        <v>46178.490868055596</v>
      </c>
      <c r="E2056" t="s">
        <v>8875</v>
      </c>
      <c r="F2056" t="s">
        <v>6617</v>
      </c>
      <c r="G2056" t="s">
        <v>8863</v>
      </c>
      <c r="H2056" t="s">
        <v>6435</v>
      </c>
      <c r="I2056" t="s">
        <v>65</v>
      </c>
      <c r="J2056" t="s">
        <v>573</v>
      </c>
      <c r="K2056" t="s">
        <v>8876</v>
      </c>
      <c r="L2056" t="s">
        <v>8853</v>
      </c>
      <c r="M2056" t="s">
        <v>8877</v>
      </c>
      <c r="N2056" t="s">
        <v>8878</v>
      </c>
      <c r="O2056" t="s">
        <v>8879</v>
      </c>
      <c r="P2056">
        <v>2449000</v>
      </c>
      <c r="Q2056" t="s">
        <v>6636</v>
      </c>
      <c r="R2056" t="s">
        <v>6636</v>
      </c>
      <c r="S2056" s="12"/>
      <c r="T2056" s="13"/>
      <c r="U2056" t="s">
        <v>6780</v>
      </c>
    </row>
    <row r="2057" spans="1:21" x14ac:dyDescent="0.25">
      <c r="A2057" t="s">
        <v>6619</v>
      </c>
      <c r="B2057" s="12">
        <v>41240</v>
      </c>
      <c r="C2057" t="s">
        <v>8874</v>
      </c>
      <c r="D2057" s="11">
        <v>46178.490868055596</v>
      </c>
      <c r="E2057" t="s">
        <v>8875</v>
      </c>
      <c r="F2057" t="s">
        <v>6617</v>
      </c>
      <c r="G2057" t="s">
        <v>8864</v>
      </c>
      <c r="H2057" t="s">
        <v>6435</v>
      </c>
      <c r="I2057" t="s">
        <v>65</v>
      </c>
      <c r="J2057" t="s">
        <v>573</v>
      </c>
      <c r="K2057" t="s">
        <v>8876</v>
      </c>
      <c r="L2057" t="s">
        <v>8853</v>
      </c>
      <c r="M2057" t="s">
        <v>8877</v>
      </c>
      <c r="N2057" t="s">
        <v>8878</v>
      </c>
      <c r="O2057" t="s">
        <v>8879</v>
      </c>
      <c r="P2057">
        <v>2449000</v>
      </c>
      <c r="Q2057" t="s">
        <v>6636</v>
      </c>
      <c r="R2057" t="s">
        <v>6636</v>
      </c>
      <c r="S2057" s="12"/>
      <c r="T2057" s="13"/>
      <c r="U2057" t="s">
        <v>6780</v>
      </c>
    </row>
    <row r="2058" spans="1:21" x14ac:dyDescent="0.25">
      <c r="A2058" t="s">
        <v>6619</v>
      </c>
      <c r="B2058" s="12">
        <v>41240</v>
      </c>
      <c r="C2058" t="s">
        <v>8874</v>
      </c>
      <c r="D2058" s="11">
        <v>46178.490868055596</v>
      </c>
      <c r="E2058" t="s">
        <v>8875</v>
      </c>
      <c r="F2058" t="s">
        <v>6617</v>
      </c>
      <c r="G2058" t="s">
        <v>8865</v>
      </c>
      <c r="H2058" t="s">
        <v>6435</v>
      </c>
      <c r="I2058" t="s">
        <v>65</v>
      </c>
      <c r="J2058" t="s">
        <v>573</v>
      </c>
      <c r="K2058" t="s">
        <v>8876</v>
      </c>
      <c r="L2058" t="s">
        <v>8853</v>
      </c>
      <c r="M2058" t="s">
        <v>8877</v>
      </c>
      <c r="N2058" t="s">
        <v>8878</v>
      </c>
      <c r="O2058" t="s">
        <v>8879</v>
      </c>
      <c r="P2058">
        <v>2449000</v>
      </c>
      <c r="Q2058" t="s">
        <v>6636</v>
      </c>
      <c r="R2058" t="s">
        <v>6636</v>
      </c>
      <c r="S2058" s="12"/>
      <c r="T2058" s="13"/>
      <c r="U2058" t="s">
        <v>6780</v>
      </c>
    </row>
    <row r="2059" spans="1:21" x14ac:dyDescent="0.25">
      <c r="A2059" t="s">
        <v>6619</v>
      </c>
      <c r="B2059" s="12">
        <v>41248</v>
      </c>
      <c r="C2059" t="s">
        <v>8870</v>
      </c>
      <c r="D2059" s="11">
        <v>46178.561296296299</v>
      </c>
      <c r="E2059" t="s">
        <v>8871</v>
      </c>
      <c r="F2059" t="s">
        <v>6617</v>
      </c>
      <c r="G2059" t="s">
        <v>8851</v>
      </c>
      <c r="H2059" t="s">
        <v>6435</v>
      </c>
      <c r="I2059" t="s">
        <v>55</v>
      </c>
      <c r="J2059" t="s">
        <v>164</v>
      </c>
      <c r="K2059" t="s">
        <v>8872</v>
      </c>
      <c r="L2059" t="s">
        <v>8853</v>
      </c>
      <c r="M2059" t="s">
        <v>8873</v>
      </c>
      <c r="N2059" t="s">
        <v>7202</v>
      </c>
      <c r="O2059" t="s">
        <v>7255</v>
      </c>
      <c r="P2059">
        <v>2579990</v>
      </c>
      <c r="Q2059" t="s">
        <v>6636</v>
      </c>
      <c r="R2059" t="s">
        <v>6636</v>
      </c>
      <c r="S2059" s="12"/>
      <c r="T2059" s="13"/>
      <c r="U2059" t="s">
        <v>6780</v>
      </c>
    </row>
    <row r="2060" spans="1:21" x14ac:dyDescent="0.25">
      <c r="A2060" t="s">
        <v>6619</v>
      </c>
      <c r="B2060" s="12">
        <v>41248</v>
      </c>
      <c r="C2060" t="s">
        <v>8870</v>
      </c>
      <c r="D2060" s="11">
        <v>46178.561296296299</v>
      </c>
      <c r="E2060" t="s">
        <v>8871</v>
      </c>
      <c r="F2060" t="s">
        <v>6617</v>
      </c>
      <c r="G2060" t="s">
        <v>8856</v>
      </c>
      <c r="H2060" t="s">
        <v>6435</v>
      </c>
      <c r="I2060" t="s">
        <v>55</v>
      </c>
      <c r="J2060" t="s">
        <v>164</v>
      </c>
      <c r="K2060" t="s">
        <v>8872</v>
      </c>
      <c r="L2060" t="s">
        <v>8853</v>
      </c>
      <c r="M2060" t="s">
        <v>8873</v>
      </c>
      <c r="N2060" t="s">
        <v>7202</v>
      </c>
      <c r="O2060" t="s">
        <v>7255</v>
      </c>
      <c r="P2060">
        <v>2579990</v>
      </c>
      <c r="Q2060" t="s">
        <v>6636</v>
      </c>
      <c r="R2060" t="s">
        <v>6636</v>
      </c>
      <c r="S2060" s="12"/>
      <c r="T2060" s="13"/>
      <c r="U2060" t="s">
        <v>6780</v>
      </c>
    </row>
    <row r="2061" spans="1:21" x14ac:dyDescent="0.25">
      <c r="A2061" t="s">
        <v>6619</v>
      </c>
      <c r="B2061" s="12">
        <v>41248</v>
      </c>
      <c r="C2061" t="s">
        <v>8870</v>
      </c>
      <c r="D2061" s="11">
        <v>46178.561296296299</v>
      </c>
      <c r="E2061" t="s">
        <v>8871</v>
      </c>
      <c r="F2061" t="s">
        <v>6617</v>
      </c>
      <c r="G2061" t="s">
        <v>8857</v>
      </c>
      <c r="H2061" t="s">
        <v>6435</v>
      </c>
      <c r="I2061" t="s">
        <v>55</v>
      </c>
      <c r="J2061" t="s">
        <v>164</v>
      </c>
      <c r="K2061" t="s">
        <v>8872</v>
      </c>
      <c r="L2061" t="s">
        <v>8853</v>
      </c>
      <c r="M2061" t="s">
        <v>8873</v>
      </c>
      <c r="N2061" t="s">
        <v>7202</v>
      </c>
      <c r="O2061" t="s">
        <v>7255</v>
      </c>
      <c r="P2061">
        <v>2579990</v>
      </c>
      <c r="Q2061" t="s">
        <v>6636</v>
      </c>
      <c r="R2061" t="s">
        <v>6636</v>
      </c>
      <c r="S2061" s="12"/>
      <c r="T2061" s="13"/>
      <c r="U2061" t="s">
        <v>6780</v>
      </c>
    </row>
    <row r="2062" spans="1:21" x14ac:dyDescent="0.25">
      <c r="A2062" t="s">
        <v>6619</v>
      </c>
      <c r="B2062" s="12">
        <v>41248</v>
      </c>
      <c r="C2062" t="s">
        <v>8870</v>
      </c>
      <c r="D2062" s="11">
        <v>46178.561296296299</v>
      </c>
      <c r="E2062" t="s">
        <v>8871</v>
      </c>
      <c r="F2062" t="s">
        <v>6617</v>
      </c>
      <c r="G2062" t="s">
        <v>8858</v>
      </c>
      <c r="H2062" t="s">
        <v>6435</v>
      </c>
      <c r="I2062" t="s">
        <v>55</v>
      </c>
      <c r="J2062" t="s">
        <v>164</v>
      </c>
      <c r="K2062" t="s">
        <v>8872</v>
      </c>
      <c r="L2062" t="s">
        <v>8853</v>
      </c>
      <c r="M2062" t="s">
        <v>8873</v>
      </c>
      <c r="N2062" t="s">
        <v>7202</v>
      </c>
      <c r="O2062" t="s">
        <v>7255</v>
      </c>
      <c r="P2062">
        <v>2579990</v>
      </c>
      <c r="Q2062" t="s">
        <v>6636</v>
      </c>
      <c r="R2062" t="s">
        <v>6636</v>
      </c>
      <c r="S2062" s="12"/>
      <c r="T2062" s="13"/>
      <c r="U2062" t="s">
        <v>6780</v>
      </c>
    </row>
    <row r="2063" spans="1:21" x14ac:dyDescent="0.25">
      <c r="A2063" t="s">
        <v>6619</v>
      </c>
      <c r="B2063" s="12">
        <v>41248</v>
      </c>
      <c r="C2063" t="s">
        <v>8870</v>
      </c>
      <c r="D2063" s="11">
        <v>46178.561296296299</v>
      </c>
      <c r="E2063" t="s">
        <v>8871</v>
      </c>
      <c r="F2063" t="s">
        <v>6617</v>
      </c>
      <c r="G2063" t="s">
        <v>8859</v>
      </c>
      <c r="H2063" t="s">
        <v>6435</v>
      </c>
      <c r="I2063" t="s">
        <v>55</v>
      </c>
      <c r="J2063" t="s">
        <v>164</v>
      </c>
      <c r="K2063" t="s">
        <v>8872</v>
      </c>
      <c r="L2063" t="s">
        <v>8853</v>
      </c>
      <c r="M2063" t="s">
        <v>8873</v>
      </c>
      <c r="N2063" t="s">
        <v>7202</v>
      </c>
      <c r="O2063" t="s">
        <v>7255</v>
      </c>
      <c r="P2063">
        <v>2579990</v>
      </c>
      <c r="Q2063" t="s">
        <v>6636</v>
      </c>
      <c r="R2063" t="s">
        <v>6636</v>
      </c>
      <c r="S2063" s="12"/>
      <c r="T2063" s="13"/>
      <c r="U2063" t="s">
        <v>6780</v>
      </c>
    </row>
    <row r="2064" spans="1:21" x14ac:dyDescent="0.25">
      <c r="A2064" t="s">
        <v>6619</v>
      </c>
      <c r="B2064" s="12">
        <v>41248</v>
      </c>
      <c r="C2064" t="s">
        <v>8870</v>
      </c>
      <c r="D2064" s="11">
        <v>46178.561296296299</v>
      </c>
      <c r="E2064" t="s">
        <v>8871</v>
      </c>
      <c r="F2064" t="s">
        <v>6617</v>
      </c>
      <c r="G2064" t="s">
        <v>8860</v>
      </c>
      <c r="H2064" t="s">
        <v>6435</v>
      </c>
      <c r="I2064" t="s">
        <v>55</v>
      </c>
      <c r="J2064" t="s">
        <v>164</v>
      </c>
      <c r="K2064" t="s">
        <v>8872</v>
      </c>
      <c r="L2064" t="s">
        <v>8853</v>
      </c>
      <c r="M2064" t="s">
        <v>8873</v>
      </c>
      <c r="N2064" t="s">
        <v>7202</v>
      </c>
      <c r="O2064" t="s">
        <v>7255</v>
      </c>
      <c r="P2064">
        <v>2579990</v>
      </c>
      <c r="Q2064" t="s">
        <v>6636</v>
      </c>
      <c r="R2064" t="s">
        <v>6636</v>
      </c>
      <c r="S2064" s="12"/>
      <c r="T2064" s="13"/>
      <c r="U2064" t="s">
        <v>6780</v>
      </c>
    </row>
    <row r="2065" spans="1:21" x14ac:dyDescent="0.25">
      <c r="A2065" t="s">
        <v>6619</v>
      </c>
      <c r="B2065" s="12">
        <v>41248</v>
      </c>
      <c r="C2065" t="s">
        <v>8870</v>
      </c>
      <c r="D2065" s="11">
        <v>46178.561296296299</v>
      </c>
      <c r="E2065" t="s">
        <v>8871</v>
      </c>
      <c r="F2065" t="s">
        <v>6617</v>
      </c>
      <c r="G2065" t="s">
        <v>8861</v>
      </c>
      <c r="H2065" t="s">
        <v>6435</v>
      </c>
      <c r="I2065" t="s">
        <v>55</v>
      </c>
      <c r="J2065" t="s">
        <v>164</v>
      </c>
      <c r="K2065" t="s">
        <v>8872</v>
      </c>
      <c r="L2065" t="s">
        <v>8853</v>
      </c>
      <c r="M2065" t="s">
        <v>8873</v>
      </c>
      <c r="N2065" t="s">
        <v>7202</v>
      </c>
      <c r="O2065" t="s">
        <v>7255</v>
      </c>
      <c r="P2065">
        <v>2579990</v>
      </c>
      <c r="Q2065" t="s">
        <v>6636</v>
      </c>
      <c r="R2065" t="s">
        <v>6636</v>
      </c>
      <c r="S2065" s="12"/>
      <c r="T2065" s="13"/>
      <c r="U2065" t="s">
        <v>6780</v>
      </c>
    </row>
    <row r="2066" spans="1:21" x14ac:dyDescent="0.25">
      <c r="A2066" t="s">
        <v>6619</v>
      </c>
      <c r="B2066" s="12">
        <v>41248</v>
      </c>
      <c r="C2066" t="s">
        <v>8870</v>
      </c>
      <c r="D2066" s="11">
        <v>46178.561296296299</v>
      </c>
      <c r="E2066" t="s">
        <v>8871</v>
      </c>
      <c r="F2066" t="s">
        <v>6617</v>
      </c>
      <c r="G2066" t="s">
        <v>8862</v>
      </c>
      <c r="H2066" t="s">
        <v>6435</v>
      </c>
      <c r="I2066" t="s">
        <v>55</v>
      </c>
      <c r="J2066" t="s">
        <v>164</v>
      </c>
      <c r="K2066" t="s">
        <v>8872</v>
      </c>
      <c r="L2066" t="s">
        <v>8853</v>
      </c>
      <c r="M2066" t="s">
        <v>8873</v>
      </c>
      <c r="N2066" t="s">
        <v>7202</v>
      </c>
      <c r="O2066" t="s">
        <v>7255</v>
      </c>
      <c r="P2066">
        <v>2579990</v>
      </c>
      <c r="Q2066" t="s">
        <v>6636</v>
      </c>
      <c r="R2066" t="s">
        <v>6636</v>
      </c>
      <c r="S2066" s="12"/>
      <c r="T2066" s="13"/>
      <c r="U2066" t="s">
        <v>6780</v>
      </c>
    </row>
    <row r="2067" spans="1:21" x14ac:dyDescent="0.25">
      <c r="A2067" t="s">
        <v>6619</v>
      </c>
      <c r="B2067" s="12">
        <v>41248</v>
      </c>
      <c r="C2067" t="s">
        <v>8870</v>
      </c>
      <c r="D2067" s="11">
        <v>46178.561296296299</v>
      </c>
      <c r="E2067" t="s">
        <v>8871</v>
      </c>
      <c r="F2067" t="s">
        <v>6617</v>
      </c>
      <c r="G2067" t="s">
        <v>8863</v>
      </c>
      <c r="H2067" t="s">
        <v>6435</v>
      </c>
      <c r="I2067" t="s">
        <v>55</v>
      </c>
      <c r="J2067" t="s">
        <v>164</v>
      </c>
      <c r="K2067" t="s">
        <v>8872</v>
      </c>
      <c r="L2067" t="s">
        <v>8853</v>
      </c>
      <c r="M2067" t="s">
        <v>8873</v>
      </c>
      <c r="N2067" t="s">
        <v>7202</v>
      </c>
      <c r="O2067" t="s">
        <v>7255</v>
      </c>
      <c r="P2067">
        <v>2579990</v>
      </c>
      <c r="Q2067" t="s">
        <v>6636</v>
      </c>
      <c r="R2067" t="s">
        <v>6636</v>
      </c>
      <c r="S2067" s="12"/>
      <c r="T2067" s="13"/>
      <c r="U2067" t="s">
        <v>6780</v>
      </c>
    </row>
    <row r="2068" spans="1:21" x14ac:dyDescent="0.25">
      <c r="A2068" t="s">
        <v>6619</v>
      </c>
      <c r="B2068" s="12">
        <v>41248</v>
      </c>
      <c r="C2068" t="s">
        <v>8870</v>
      </c>
      <c r="D2068" s="11">
        <v>46178.561296296299</v>
      </c>
      <c r="E2068" t="s">
        <v>8871</v>
      </c>
      <c r="F2068" t="s">
        <v>6617</v>
      </c>
      <c r="G2068" t="s">
        <v>8864</v>
      </c>
      <c r="H2068" t="s">
        <v>6435</v>
      </c>
      <c r="I2068" t="s">
        <v>55</v>
      </c>
      <c r="J2068" t="s">
        <v>164</v>
      </c>
      <c r="K2068" t="s">
        <v>8872</v>
      </c>
      <c r="L2068" t="s">
        <v>8853</v>
      </c>
      <c r="M2068" t="s">
        <v>8873</v>
      </c>
      <c r="N2068" t="s">
        <v>7202</v>
      </c>
      <c r="O2068" t="s">
        <v>7255</v>
      </c>
      <c r="P2068">
        <v>2579990</v>
      </c>
      <c r="Q2068" t="s">
        <v>6636</v>
      </c>
      <c r="R2068" t="s">
        <v>6636</v>
      </c>
      <c r="S2068" s="12"/>
      <c r="T2068" s="13"/>
      <c r="U2068" t="s">
        <v>6780</v>
      </c>
    </row>
    <row r="2069" spans="1:21" x14ac:dyDescent="0.25">
      <c r="A2069" t="s">
        <v>6619</v>
      </c>
      <c r="B2069" s="12">
        <v>41248</v>
      </c>
      <c r="C2069" t="s">
        <v>8870</v>
      </c>
      <c r="D2069" s="11">
        <v>46178.561296296299</v>
      </c>
      <c r="E2069" t="s">
        <v>8871</v>
      </c>
      <c r="F2069" t="s">
        <v>6617</v>
      </c>
      <c r="G2069" t="s">
        <v>8865</v>
      </c>
      <c r="H2069" t="s">
        <v>6435</v>
      </c>
      <c r="I2069" t="s">
        <v>55</v>
      </c>
      <c r="J2069" t="s">
        <v>164</v>
      </c>
      <c r="K2069" t="s">
        <v>8872</v>
      </c>
      <c r="L2069" t="s">
        <v>8853</v>
      </c>
      <c r="M2069" t="s">
        <v>8873</v>
      </c>
      <c r="N2069" t="s">
        <v>7202</v>
      </c>
      <c r="O2069" t="s">
        <v>7255</v>
      </c>
      <c r="P2069">
        <v>2579990</v>
      </c>
      <c r="Q2069" t="s">
        <v>6636</v>
      </c>
      <c r="R2069" t="s">
        <v>6636</v>
      </c>
      <c r="S2069" s="12"/>
      <c r="T2069" s="13"/>
      <c r="U2069" t="s">
        <v>6780</v>
      </c>
    </row>
    <row r="2070" spans="1:21" x14ac:dyDescent="0.25">
      <c r="A2070" t="s">
        <v>6637</v>
      </c>
      <c r="B2070" s="12">
        <v>41296</v>
      </c>
      <c r="C2070" t="s">
        <v>8880</v>
      </c>
      <c r="D2070" s="11">
        <v>46179.6947685185</v>
      </c>
      <c r="E2070" t="s">
        <v>8881</v>
      </c>
      <c r="F2070" t="s">
        <v>6617</v>
      </c>
      <c r="G2070" t="s">
        <v>8851</v>
      </c>
      <c r="H2070" t="s">
        <v>6435</v>
      </c>
      <c r="I2070" t="s">
        <v>55</v>
      </c>
      <c r="J2070" t="s">
        <v>643</v>
      </c>
      <c r="K2070" t="s">
        <v>8882</v>
      </c>
      <c r="L2070" t="s">
        <v>8853</v>
      </c>
      <c r="M2070" t="s">
        <v>8883</v>
      </c>
      <c r="N2070" t="s">
        <v>8884</v>
      </c>
      <c r="O2070" t="s">
        <v>8885</v>
      </c>
      <c r="P2070">
        <v>10590000</v>
      </c>
      <c r="Q2070" t="s">
        <v>6636</v>
      </c>
      <c r="R2070" t="s">
        <v>6636</v>
      </c>
      <c r="S2070" s="12"/>
      <c r="T2070" s="13"/>
      <c r="U2070" t="s">
        <v>6636</v>
      </c>
    </row>
    <row r="2071" spans="1:21" x14ac:dyDescent="0.25">
      <c r="A2071" t="s">
        <v>6637</v>
      </c>
      <c r="B2071" s="12">
        <v>41296</v>
      </c>
      <c r="C2071" t="s">
        <v>8880</v>
      </c>
      <c r="D2071" s="11">
        <v>46179.6947685185</v>
      </c>
      <c r="E2071" t="s">
        <v>8881</v>
      </c>
      <c r="F2071" t="s">
        <v>6617</v>
      </c>
      <c r="G2071" t="s">
        <v>8856</v>
      </c>
      <c r="H2071" t="s">
        <v>6435</v>
      </c>
      <c r="I2071" t="s">
        <v>55</v>
      </c>
      <c r="J2071" t="s">
        <v>643</v>
      </c>
      <c r="K2071" t="s">
        <v>8882</v>
      </c>
      <c r="L2071" t="s">
        <v>8853</v>
      </c>
      <c r="M2071" t="s">
        <v>8883</v>
      </c>
      <c r="N2071" t="s">
        <v>8884</v>
      </c>
      <c r="O2071" t="s">
        <v>8885</v>
      </c>
      <c r="P2071">
        <v>10590000</v>
      </c>
      <c r="Q2071" t="s">
        <v>6636</v>
      </c>
      <c r="R2071" t="s">
        <v>6636</v>
      </c>
      <c r="S2071" s="12"/>
      <c r="T2071" s="13"/>
      <c r="U2071" t="s">
        <v>6636</v>
      </c>
    </row>
    <row r="2072" spans="1:21" x14ac:dyDescent="0.25">
      <c r="A2072" t="s">
        <v>6637</v>
      </c>
      <c r="B2072" s="12">
        <v>41296</v>
      </c>
      <c r="C2072" t="s">
        <v>8880</v>
      </c>
      <c r="D2072" s="11">
        <v>46179.6947685185</v>
      </c>
      <c r="E2072" t="s">
        <v>8881</v>
      </c>
      <c r="F2072" t="s">
        <v>6617</v>
      </c>
      <c r="G2072" t="s">
        <v>8857</v>
      </c>
      <c r="H2072" t="s">
        <v>6435</v>
      </c>
      <c r="I2072" t="s">
        <v>55</v>
      </c>
      <c r="J2072" t="s">
        <v>643</v>
      </c>
      <c r="K2072" t="s">
        <v>8882</v>
      </c>
      <c r="L2072" t="s">
        <v>8853</v>
      </c>
      <c r="M2072" t="s">
        <v>8883</v>
      </c>
      <c r="N2072" t="s">
        <v>8884</v>
      </c>
      <c r="O2072" t="s">
        <v>8885</v>
      </c>
      <c r="P2072">
        <v>10590000</v>
      </c>
      <c r="Q2072" t="s">
        <v>6636</v>
      </c>
      <c r="R2072" t="s">
        <v>6636</v>
      </c>
      <c r="S2072" s="12"/>
      <c r="T2072" s="13"/>
      <c r="U2072" t="s">
        <v>6636</v>
      </c>
    </row>
    <row r="2073" spans="1:21" x14ac:dyDescent="0.25">
      <c r="A2073" t="s">
        <v>6637</v>
      </c>
      <c r="B2073" s="12">
        <v>41296</v>
      </c>
      <c r="C2073" t="s">
        <v>8880</v>
      </c>
      <c r="D2073" s="11">
        <v>46179.6947685185</v>
      </c>
      <c r="E2073" t="s">
        <v>8881</v>
      </c>
      <c r="F2073" t="s">
        <v>6617</v>
      </c>
      <c r="G2073" t="s">
        <v>8858</v>
      </c>
      <c r="H2073" t="s">
        <v>6435</v>
      </c>
      <c r="I2073" t="s">
        <v>55</v>
      </c>
      <c r="J2073" t="s">
        <v>643</v>
      </c>
      <c r="K2073" t="s">
        <v>8882</v>
      </c>
      <c r="L2073" t="s">
        <v>8853</v>
      </c>
      <c r="M2073" t="s">
        <v>8883</v>
      </c>
      <c r="N2073" t="s">
        <v>8884</v>
      </c>
      <c r="O2073" t="s">
        <v>8885</v>
      </c>
      <c r="P2073">
        <v>10590000</v>
      </c>
      <c r="Q2073" t="s">
        <v>6636</v>
      </c>
      <c r="R2073" t="s">
        <v>6636</v>
      </c>
      <c r="S2073" s="12"/>
      <c r="T2073" s="13"/>
      <c r="U2073" t="s">
        <v>6636</v>
      </c>
    </row>
    <row r="2074" spans="1:21" x14ac:dyDescent="0.25">
      <c r="A2074" t="s">
        <v>6637</v>
      </c>
      <c r="B2074" s="12">
        <v>41296</v>
      </c>
      <c r="C2074" t="s">
        <v>8880</v>
      </c>
      <c r="D2074" s="11">
        <v>46179.6947685185</v>
      </c>
      <c r="E2074" t="s">
        <v>8881</v>
      </c>
      <c r="F2074" t="s">
        <v>6617</v>
      </c>
      <c r="G2074" t="s">
        <v>8859</v>
      </c>
      <c r="H2074" t="s">
        <v>6435</v>
      </c>
      <c r="I2074" t="s">
        <v>55</v>
      </c>
      <c r="J2074" t="s">
        <v>643</v>
      </c>
      <c r="K2074" t="s">
        <v>8882</v>
      </c>
      <c r="L2074" t="s">
        <v>8853</v>
      </c>
      <c r="M2074" t="s">
        <v>8883</v>
      </c>
      <c r="N2074" t="s">
        <v>8884</v>
      </c>
      <c r="O2074" t="s">
        <v>8885</v>
      </c>
      <c r="P2074">
        <v>10590000</v>
      </c>
      <c r="Q2074" t="s">
        <v>6636</v>
      </c>
      <c r="R2074" t="s">
        <v>6636</v>
      </c>
      <c r="S2074" s="12"/>
      <c r="T2074" s="13"/>
      <c r="U2074" t="s">
        <v>6636</v>
      </c>
    </row>
    <row r="2075" spans="1:21" x14ac:dyDescent="0.25">
      <c r="A2075" t="s">
        <v>6637</v>
      </c>
      <c r="B2075" s="12">
        <v>41296</v>
      </c>
      <c r="C2075" t="s">
        <v>8880</v>
      </c>
      <c r="D2075" s="11">
        <v>46179.6947685185</v>
      </c>
      <c r="E2075" t="s">
        <v>8881</v>
      </c>
      <c r="F2075" t="s">
        <v>6617</v>
      </c>
      <c r="G2075" t="s">
        <v>8860</v>
      </c>
      <c r="H2075" t="s">
        <v>6435</v>
      </c>
      <c r="I2075" t="s">
        <v>55</v>
      </c>
      <c r="J2075" t="s">
        <v>643</v>
      </c>
      <c r="K2075" t="s">
        <v>8882</v>
      </c>
      <c r="L2075" t="s">
        <v>8853</v>
      </c>
      <c r="M2075" t="s">
        <v>8883</v>
      </c>
      <c r="N2075" t="s">
        <v>8884</v>
      </c>
      <c r="O2075" t="s">
        <v>8885</v>
      </c>
      <c r="P2075">
        <v>10590000</v>
      </c>
      <c r="Q2075" t="s">
        <v>6636</v>
      </c>
      <c r="R2075" t="s">
        <v>6636</v>
      </c>
      <c r="S2075" s="12"/>
      <c r="T2075" s="13"/>
      <c r="U2075" t="s">
        <v>6636</v>
      </c>
    </row>
    <row r="2076" spans="1:21" x14ac:dyDescent="0.25">
      <c r="A2076" t="s">
        <v>6637</v>
      </c>
      <c r="B2076" s="12">
        <v>41296</v>
      </c>
      <c r="C2076" t="s">
        <v>8880</v>
      </c>
      <c r="D2076" s="11">
        <v>46179.6947685185</v>
      </c>
      <c r="E2076" t="s">
        <v>8881</v>
      </c>
      <c r="F2076" t="s">
        <v>6617</v>
      </c>
      <c r="G2076" t="s">
        <v>8861</v>
      </c>
      <c r="H2076" t="s">
        <v>6435</v>
      </c>
      <c r="I2076" t="s">
        <v>55</v>
      </c>
      <c r="J2076" t="s">
        <v>643</v>
      </c>
      <c r="K2076" t="s">
        <v>8882</v>
      </c>
      <c r="L2076" t="s">
        <v>8853</v>
      </c>
      <c r="M2076" t="s">
        <v>8883</v>
      </c>
      <c r="N2076" t="s">
        <v>8884</v>
      </c>
      <c r="O2076" t="s">
        <v>8885</v>
      </c>
      <c r="P2076">
        <v>10590000</v>
      </c>
      <c r="Q2076" t="s">
        <v>6636</v>
      </c>
      <c r="R2076" t="s">
        <v>6636</v>
      </c>
      <c r="S2076" s="12"/>
      <c r="T2076" s="13"/>
      <c r="U2076" t="s">
        <v>6636</v>
      </c>
    </row>
    <row r="2077" spans="1:21" x14ac:dyDescent="0.25">
      <c r="A2077" t="s">
        <v>6637</v>
      </c>
      <c r="B2077" s="12">
        <v>41296</v>
      </c>
      <c r="C2077" t="s">
        <v>8880</v>
      </c>
      <c r="D2077" s="11">
        <v>46179.6947685185</v>
      </c>
      <c r="E2077" t="s">
        <v>8881</v>
      </c>
      <c r="F2077" t="s">
        <v>6617</v>
      </c>
      <c r="G2077" t="s">
        <v>8862</v>
      </c>
      <c r="H2077" t="s">
        <v>6435</v>
      </c>
      <c r="I2077" t="s">
        <v>55</v>
      </c>
      <c r="J2077" t="s">
        <v>643</v>
      </c>
      <c r="K2077" t="s">
        <v>8882</v>
      </c>
      <c r="L2077" t="s">
        <v>8853</v>
      </c>
      <c r="M2077" t="s">
        <v>8883</v>
      </c>
      <c r="N2077" t="s">
        <v>8884</v>
      </c>
      <c r="O2077" t="s">
        <v>8885</v>
      </c>
      <c r="P2077">
        <v>10590000</v>
      </c>
      <c r="Q2077" t="s">
        <v>6636</v>
      </c>
      <c r="R2077" t="s">
        <v>6636</v>
      </c>
      <c r="S2077" s="12"/>
      <c r="T2077" s="13"/>
      <c r="U2077" t="s">
        <v>6636</v>
      </c>
    </row>
    <row r="2078" spans="1:21" x14ac:dyDescent="0.25">
      <c r="A2078" t="s">
        <v>6637</v>
      </c>
      <c r="B2078" s="12">
        <v>41296</v>
      </c>
      <c r="C2078" t="s">
        <v>8880</v>
      </c>
      <c r="D2078" s="11">
        <v>46179.6947685185</v>
      </c>
      <c r="E2078" t="s">
        <v>8881</v>
      </c>
      <c r="F2078" t="s">
        <v>6617</v>
      </c>
      <c r="G2078" t="s">
        <v>8863</v>
      </c>
      <c r="H2078" t="s">
        <v>6435</v>
      </c>
      <c r="I2078" t="s">
        <v>55</v>
      </c>
      <c r="J2078" t="s">
        <v>643</v>
      </c>
      <c r="K2078" t="s">
        <v>8882</v>
      </c>
      <c r="L2078" t="s">
        <v>8853</v>
      </c>
      <c r="M2078" t="s">
        <v>8883</v>
      </c>
      <c r="N2078" t="s">
        <v>8884</v>
      </c>
      <c r="O2078" t="s">
        <v>8885</v>
      </c>
      <c r="P2078">
        <v>10590000</v>
      </c>
      <c r="Q2078" t="s">
        <v>6636</v>
      </c>
      <c r="R2078" t="s">
        <v>6636</v>
      </c>
      <c r="S2078" s="12"/>
      <c r="T2078" s="13"/>
      <c r="U2078" t="s">
        <v>6636</v>
      </c>
    </row>
    <row r="2079" spans="1:21" x14ac:dyDescent="0.25">
      <c r="A2079" t="s">
        <v>6637</v>
      </c>
      <c r="B2079" s="12">
        <v>41296</v>
      </c>
      <c r="C2079" t="s">
        <v>8880</v>
      </c>
      <c r="D2079" s="11">
        <v>46179.6947685185</v>
      </c>
      <c r="E2079" t="s">
        <v>8881</v>
      </c>
      <c r="F2079" t="s">
        <v>6617</v>
      </c>
      <c r="G2079" t="s">
        <v>8864</v>
      </c>
      <c r="H2079" t="s">
        <v>6435</v>
      </c>
      <c r="I2079" t="s">
        <v>55</v>
      </c>
      <c r="J2079" t="s">
        <v>643</v>
      </c>
      <c r="K2079" t="s">
        <v>8882</v>
      </c>
      <c r="L2079" t="s">
        <v>8853</v>
      </c>
      <c r="M2079" t="s">
        <v>8883</v>
      </c>
      <c r="N2079" t="s">
        <v>8884</v>
      </c>
      <c r="O2079" t="s">
        <v>8885</v>
      </c>
      <c r="P2079">
        <v>10590000</v>
      </c>
      <c r="Q2079" t="s">
        <v>6636</v>
      </c>
      <c r="R2079" t="s">
        <v>6636</v>
      </c>
      <c r="S2079" s="12"/>
      <c r="T2079" s="13"/>
      <c r="U2079" t="s">
        <v>6636</v>
      </c>
    </row>
    <row r="2080" spans="1:21" x14ac:dyDescent="0.25">
      <c r="A2080" t="s">
        <v>6637</v>
      </c>
      <c r="B2080" s="12">
        <v>41296</v>
      </c>
      <c r="C2080" t="s">
        <v>8880</v>
      </c>
      <c r="D2080" s="11">
        <v>46179.6947685185</v>
      </c>
      <c r="E2080" t="s">
        <v>8881</v>
      </c>
      <c r="F2080" t="s">
        <v>6617</v>
      </c>
      <c r="G2080" t="s">
        <v>8865</v>
      </c>
      <c r="H2080" t="s">
        <v>6435</v>
      </c>
      <c r="I2080" t="s">
        <v>55</v>
      </c>
      <c r="J2080" t="s">
        <v>643</v>
      </c>
      <c r="K2080" t="s">
        <v>8882</v>
      </c>
      <c r="L2080" t="s">
        <v>8853</v>
      </c>
      <c r="M2080" t="s">
        <v>8883</v>
      </c>
      <c r="N2080" t="s">
        <v>8884</v>
      </c>
      <c r="O2080" t="s">
        <v>8885</v>
      </c>
      <c r="P2080">
        <v>10590000</v>
      </c>
      <c r="Q2080" t="s">
        <v>6636</v>
      </c>
      <c r="R2080" t="s">
        <v>6636</v>
      </c>
      <c r="S2080" s="12"/>
      <c r="T2080" s="13"/>
      <c r="U2080" t="s">
        <v>6636</v>
      </c>
    </row>
    <row r="2081" spans="1:21" x14ac:dyDescent="0.25">
      <c r="A2081" t="s">
        <v>6619</v>
      </c>
      <c r="B2081" s="12">
        <v>41296</v>
      </c>
      <c r="C2081" t="s">
        <v>8880</v>
      </c>
      <c r="D2081" s="11">
        <v>46179.712187500001</v>
      </c>
      <c r="E2081" t="s">
        <v>8881</v>
      </c>
      <c r="F2081" t="s">
        <v>6617</v>
      </c>
      <c r="G2081" t="s">
        <v>8851</v>
      </c>
      <c r="H2081" t="s">
        <v>6435</v>
      </c>
      <c r="I2081" t="s">
        <v>55</v>
      </c>
      <c r="J2081" t="s">
        <v>643</v>
      </c>
      <c r="K2081" t="s">
        <v>8882</v>
      </c>
      <c r="L2081" t="s">
        <v>8853</v>
      </c>
      <c r="M2081" t="s">
        <v>8883</v>
      </c>
      <c r="N2081" t="s">
        <v>8884</v>
      </c>
      <c r="O2081" t="s">
        <v>8885</v>
      </c>
      <c r="P2081">
        <v>10590000</v>
      </c>
      <c r="Q2081" t="s">
        <v>6636</v>
      </c>
      <c r="R2081" t="s">
        <v>6636</v>
      </c>
      <c r="S2081" s="12"/>
      <c r="T2081" s="13"/>
      <c r="U2081" t="s">
        <v>6636</v>
      </c>
    </row>
    <row r="2082" spans="1:21" x14ac:dyDescent="0.25">
      <c r="A2082" t="s">
        <v>6619</v>
      </c>
      <c r="B2082" s="12">
        <v>41296</v>
      </c>
      <c r="C2082" t="s">
        <v>8880</v>
      </c>
      <c r="D2082" s="11">
        <v>46179.712187500001</v>
      </c>
      <c r="E2082" t="s">
        <v>8881</v>
      </c>
      <c r="F2082" t="s">
        <v>6617</v>
      </c>
      <c r="G2082" t="s">
        <v>8856</v>
      </c>
      <c r="H2082" t="s">
        <v>6435</v>
      </c>
      <c r="I2082" t="s">
        <v>55</v>
      </c>
      <c r="J2082" t="s">
        <v>643</v>
      </c>
      <c r="K2082" t="s">
        <v>8882</v>
      </c>
      <c r="L2082" t="s">
        <v>8853</v>
      </c>
      <c r="M2082" t="s">
        <v>8883</v>
      </c>
      <c r="N2082" t="s">
        <v>8884</v>
      </c>
      <c r="O2082" t="s">
        <v>8885</v>
      </c>
      <c r="P2082">
        <v>10590000</v>
      </c>
      <c r="Q2082" t="s">
        <v>6636</v>
      </c>
      <c r="R2082" t="s">
        <v>6636</v>
      </c>
      <c r="S2082" s="12"/>
      <c r="T2082" s="13"/>
      <c r="U2082" t="s">
        <v>6636</v>
      </c>
    </row>
    <row r="2083" spans="1:21" x14ac:dyDescent="0.25">
      <c r="A2083" t="s">
        <v>6619</v>
      </c>
      <c r="B2083" s="12">
        <v>41296</v>
      </c>
      <c r="C2083" t="s">
        <v>8880</v>
      </c>
      <c r="D2083" s="11">
        <v>46179.712187500001</v>
      </c>
      <c r="E2083" t="s">
        <v>8881</v>
      </c>
      <c r="F2083" t="s">
        <v>6617</v>
      </c>
      <c r="G2083" t="s">
        <v>8857</v>
      </c>
      <c r="H2083" t="s">
        <v>6435</v>
      </c>
      <c r="I2083" t="s">
        <v>55</v>
      </c>
      <c r="J2083" t="s">
        <v>643</v>
      </c>
      <c r="K2083" t="s">
        <v>8882</v>
      </c>
      <c r="L2083" t="s">
        <v>8853</v>
      </c>
      <c r="M2083" t="s">
        <v>8883</v>
      </c>
      <c r="N2083" t="s">
        <v>8884</v>
      </c>
      <c r="O2083" t="s">
        <v>8885</v>
      </c>
      <c r="P2083">
        <v>10590000</v>
      </c>
      <c r="Q2083" t="s">
        <v>6636</v>
      </c>
      <c r="R2083" t="s">
        <v>6636</v>
      </c>
      <c r="S2083" s="12"/>
      <c r="T2083" s="13"/>
      <c r="U2083" t="s">
        <v>6636</v>
      </c>
    </row>
    <row r="2084" spans="1:21" x14ac:dyDescent="0.25">
      <c r="A2084" t="s">
        <v>6619</v>
      </c>
      <c r="B2084" s="12">
        <v>41296</v>
      </c>
      <c r="C2084" t="s">
        <v>8880</v>
      </c>
      <c r="D2084" s="11">
        <v>46179.712187500001</v>
      </c>
      <c r="E2084" t="s">
        <v>8881</v>
      </c>
      <c r="F2084" t="s">
        <v>6617</v>
      </c>
      <c r="G2084" t="s">
        <v>8858</v>
      </c>
      <c r="H2084" t="s">
        <v>6435</v>
      </c>
      <c r="I2084" t="s">
        <v>55</v>
      </c>
      <c r="J2084" t="s">
        <v>643</v>
      </c>
      <c r="K2084" t="s">
        <v>8882</v>
      </c>
      <c r="L2084" t="s">
        <v>8853</v>
      </c>
      <c r="M2084" t="s">
        <v>8883</v>
      </c>
      <c r="N2084" t="s">
        <v>8884</v>
      </c>
      <c r="O2084" t="s">
        <v>8885</v>
      </c>
      <c r="P2084">
        <v>10590000</v>
      </c>
      <c r="Q2084" t="s">
        <v>6636</v>
      </c>
      <c r="R2084" t="s">
        <v>6636</v>
      </c>
      <c r="S2084" s="12"/>
      <c r="T2084" s="13"/>
      <c r="U2084" t="s">
        <v>6636</v>
      </c>
    </row>
    <row r="2085" spans="1:21" x14ac:dyDescent="0.25">
      <c r="A2085" t="s">
        <v>6619</v>
      </c>
      <c r="B2085" s="12">
        <v>41296</v>
      </c>
      <c r="C2085" t="s">
        <v>8880</v>
      </c>
      <c r="D2085" s="11">
        <v>46179.712187500001</v>
      </c>
      <c r="E2085" t="s">
        <v>8881</v>
      </c>
      <c r="F2085" t="s">
        <v>6617</v>
      </c>
      <c r="G2085" t="s">
        <v>8859</v>
      </c>
      <c r="H2085" t="s">
        <v>6435</v>
      </c>
      <c r="I2085" t="s">
        <v>55</v>
      </c>
      <c r="J2085" t="s">
        <v>643</v>
      </c>
      <c r="K2085" t="s">
        <v>8882</v>
      </c>
      <c r="L2085" t="s">
        <v>8853</v>
      </c>
      <c r="M2085" t="s">
        <v>8883</v>
      </c>
      <c r="N2085" t="s">
        <v>8884</v>
      </c>
      <c r="O2085" t="s">
        <v>8885</v>
      </c>
      <c r="P2085">
        <v>10590000</v>
      </c>
      <c r="Q2085" t="s">
        <v>6636</v>
      </c>
      <c r="R2085" t="s">
        <v>6636</v>
      </c>
      <c r="S2085" s="12"/>
      <c r="T2085" s="13"/>
      <c r="U2085" t="s">
        <v>6636</v>
      </c>
    </row>
    <row r="2086" spans="1:21" x14ac:dyDescent="0.25">
      <c r="A2086" t="s">
        <v>6619</v>
      </c>
      <c r="B2086" s="12">
        <v>41296</v>
      </c>
      <c r="C2086" t="s">
        <v>8880</v>
      </c>
      <c r="D2086" s="11">
        <v>46179.712187500001</v>
      </c>
      <c r="E2086" t="s">
        <v>8881</v>
      </c>
      <c r="F2086" t="s">
        <v>6617</v>
      </c>
      <c r="G2086" t="s">
        <v>8860</v>
      </c>
      <c r="H2086" t="s">
        <v>6435</v>
      </c>
      <c r="I2086" t="s">
        <v>55</v>
      </c>
      <c r="J2086" t="s">
        <v>643</v>
      </c>
      <c r="K2086" t="s">
        <v>8882</v>
      </c>
      <c r="L2086" t="s">
        <v>8853</v>
      </c>
      <c r="M2086" t="s">
        <v>8883</v>
      </c>
      <c r="N2086" t="s">
        <v>8884</v>
      </c>
      <c r="O2086" t="s">
        <v>8885</v>
      </c>
      <c r="P2086">
        <v>10590000</v>
      </c>
      <c r="Q2086" t="s">
        <v>6636</v>
      </c>
      <c r="R2086" t="s">
        <v>6636</v>
      </c>
      <c r="S2086" s="12"/>
      <c r="T2086" s="13"/>
      <c r="U2086" t="s">
        <v>6636</v>
      </c>
    </row>
    <row r="2087" spans="1:21" x14ac:dyDescent="0.25">
      <c r="A2087" t="s">
        <v>6619</v>
      </c>
      <c r="B2087" s="12">
        <v>41296</v>
      </c>
      <c r="C2087" t="s">
        <v>8880</v>
      </c>
      <c r="D2087" s="11">
        <v>46179.712187500001</v>
      </c>
      <c r="E2087" t="s">
        <v>8881</v>
      </c>
      <c r="F2087" t="s">
        <v>6617</v>
      </c>
      <c r="G2087" t="s">
        <v>8861</v>
      </c>
      <c r="H2087" t="s">
        <v>6435</v>
      </c>
      <c r="I2087" t="s">
        <v>55</v>
      </c>
      <c r="J2087" t="s">
        <v>643</v>
      </c>
      <c r="K2087" t="s">
        <v>8882</v>
      </c>
      <c r="L2087" t="s">
        <v>8853</v>
      </c>
      <c r="M2087" t="s">
        <v>8883</v>
      </c>
      <c r="N2087" t="s">
        <v>8884</v>
      </c>
      <c r="O2087" t="s">
        <v>8885</v>
      </c>
      <c r="P2087">
        <v>10590000</v>
      </c>
      <c r="Q2087" t="s">
        <v>6636</v>
      </c>
      <c r="R2087" t="s">
        <v>6636</v>
      </c>
      <c r="S2087" s="12"/>
      <c r="T2087" s="13"/>
      <c r="U2087" t="s">
        <v>6636</v>
      </c>
    </row>
    <row r="2088" spans="1:21" x14ac:dyDescent="0.25">
      <c r="A2088" t="s">
        <v>6619</v>
      </c>
      <c r="B2088" s="12">
        <v>41296</v>
      </c>
      <c r="C2088" t="s">
        <v>8880</v>
      </c>
      <c r="D2088" s="11">
        <v>46179.712187500001</v>
      </c>
      <c r="E2088" t="s">
        <v>8881</v>
      </c>
      <c r="F2088" t="s">
        <v>6617</v>
      </c>
      <c r="G2088" t="s">
        <v>8862</v>
      </c>
      <c r="H2088" t="s">
        <v>6435</v>
      </c>
      <c r="I2088" t="s">
        <v>55</v>
      </c>
      <c r="J2088" t="s">
        <v>643</v>
      </c>
      <c r="K2088" t="s">
        <v>8882</v>
      </c>
      <c r="L2088" t="s">
        <v>8853</v>
      </c>
      <c r="M2088" t="s">
        <v>8883</v>
      </c>
      <c r="N2088" t="s">
        <v>8884</v>
      </c>
      <c r="O2088" t="s">
        <v>8885</v>
      </c>
      <c r="P2088">
        <v>10590000</v>
      </c>
      <c r="Q2088" t="s">
        <v>6636</v>
      </c>
      <c r="R2088" t="s">
        <v>6636</v>
      </c>
      <c r="S2088" s="12"/>
      <c r="T2088" s="13"/>
      <c r="U2088" t="s">
        <v>6636</v>
      </c>
    </row>
    <row r="2089" spans="1:21" x14ac:dyDescent="0.25">
      <c r="A2089" t="s">
        <v>6619</v>
      </c>
      <c r="B2089" s="12">
        <v>41296</v>
      </c>
      <c r="C2089" t="s">
        <v>8880</v>
      </c>
      <c r="D2089" s="11">
        <v>46179.712187500001</v>
      </c>
      <c r="E2089" t="s">
        <v>8881</v>
      </c>
      <c r="F2089" t="s">
        <v>6617</v>
      </c>
      <c r="G2089" t="s">
        <v>8863</v>
      </c>
      <c r="H2089" t="s">
        <v>6435</v>
      </c>
      <c r="I2089" t="s">
        <v>55</v>
      </c>
      <c r="J2089" t="s">
        <v>643</v>
      </c>
      <c r="K2089" t="s">
        <v>8882</v>
      </c>
      <c r="L2089" t="s">
        <v>8853</v>
      </c>
      <c r="M2089" t="s">
        <v>8883</v>
      </c>
      <c r="N2089" t="s">
        <v>8884</v>
      </c>
      <c r="O2089" t="s">
        <v>8885</v>
      </c>
      <c r="P2089">
        <v>10590000</v>
      </c>
      <c r="Q2089" t="s">
        <v>6636</v>
      </c>
      <c r="R2089" t="s">
        <v>6636</v>
      </c>
      <c r="S2089" s="12"/>
      <c r="T2089" s="13"/>
      <c r="U2089" t="s">
        <v>6636</v>
      </c>
    </row>
    <row r="2090" spans="1:21" x14ac:dyDescent="0.25">
      <c r="A2090" t="s">
        <v>6619</v>
      </c>
      <c r="B2090" s="12">
        <v>41296</v>
      </c>
      <c r="C2090" t="s">
        <v>8880</v>
      </c>
      <c r="D2090" s="11">
        <v>46179.712187500001</v>
      </c>
      <c r="E2090" t="s">
        <v>8881</v>
      </c>
      <c r="F2090" t="s">
        <v>6617</v>
      </c>
      <c r="G2090" t="s">
        <v>8864</v>
      </c>
      <c r="H2090" t="s">
        <v>6435</v>
      </c>
      <c r="I2090" t="s">
        <v>55</v>
      </c>
      <c r="J2090" t="s">
        <v>643</v>
      </c>
      <c r="K2090" t="s">
        <v>8882</v>
      </c>
      <c r="L2090" t="s">
        <v>8853</v>
      </c>
      <c r="M2090" t="s">
        <v>8883</v>
      </c>
      <c r="N2090" t="s">
        <v>8884</v>
      </c>
      <c r="O2090" t="s">
        <v>8885</v>
      </c>
      <c r="P2090">
        <v>10590000</v>
      </c>
      <c r="Q2090" t="s">
        <v>6636</v>
      </c>
      <c r="R2090" t="s">
        <v>6636</v>
      </c>
      <c r="S2090" s="12"/>
      <c r="T2090" s="13"/>
      <c r="U2090" t="s">
        <v>6636</v>
      </c>
    </row>
    <row r="2091" spans="1:21" x14ac:dyDescent="0.25">
      <c r="A2091" t="s">
        <v>6619</v>
      </c>
      <c r="B2091" s="12">
        <v>41296</v>
      </c>
      <c r="C2091" t="s">
        <v>8880</v>
      </c>
      <c r="D2091" s="11">
        <v>46179.712187500001</v>
      </c>
      <c r="E2091" t="s">
        <v>8881</v>
      </c>
      <c r="F2091" t="s">
        <v>6617</v>
      </c>
      <c r="G2091" t="s">
        <v>8865</v>
      </c>
      <c r="H2091" t="s">
        <v>6435</v>
      </c>
      <c r="I2091" t="s">
        <v>55</v>
      </c>
      <c r="J2091" t="s">
        <v>643</v>
      </c>
      <c r="K2091" t="s">
        <v>8882</v>
      </c>
      <c r="L2091" t="s">
        <v>8853</v>
      </c>
      <c r="M2091" t="s">
        <v>8883</v>
      </c>
      <c r="N2091" t="s">
        <v>8884</v>
      </c>
      <c r="O2091" t="s">
        <v>8885</v>
      </c>
      <c r="P2091">
        <v>10590000</v>
      </c>
      <c r="Q2091" t="s">
        <v>6636</v>
      </c>
      <c r="R2091" t="s">
        <v>6636</v>
      </c>
      <c r="S2091" s="12"/>
      <c r="T2091" s="13"/>
      <c r="U2091" t="s">
        <v>6636</v>
      </c>
    </row>
    <row r="2092" spans="1:21" x14ac:dyDescent="0.25">
      <c r="A2092" t="s">
        <v>6637</v>
      </c>
      <c r="B2092" s="12">
        <v>41419</v>
      </c>
      <c r="C2092" t="s">
        <v>8886</v>
      </c>
      <c r="D2092" s="11">
        <v>46182.551099536999</v>
      </c>
      <c r="E2092" t="s">
        <v>8887</v>
      </c>
      <c r="F2092" t="s">
        <v>6617</v>
      </c>
      <c r="G2092" t="s">
        <v>8863</v>
      </c>
      <c r="H2092" t="s">
        <v>6435</v>
      </c>
      <c r="I2092" t="s">
        <v>65</v>
      </c>
      <c r="J2092" t="s">
        <v>132</v>
      </c>
      <c r="K2092" t="s">
        <v>8888</v>
      </c>
      <c r="L2092" t="s">
        <v>8889</v>
      </c>
      <c r="M2092" t="s">
        <v>8890</v>
      </c>
      <c r="N2092" t="s">
        <v>8891</v>
      </c>
      <c r="O2092" t="s">
        <v>8892</v>
      </c>
      <c r="P2092">
        <v>3030000</v>
      </c>
      <c r="Q2092" t="s">
        <v>6636</v>
      </c>
      <c r="R2092" t="s">
        <v>6636</v>
      </c>
      <c r="S2092" s="12"/>
      <c r="T2092" s="13"/>
      <c r="U2092" t="s">
        <v>6780</v>
      </c>
    </row>
    <row r="2093" spans="1:21" x14ac:dyDescent="0.25">
      <c r="A2093" t="s">
        <v>6637</v>
      </c>
      <c r="B2093" s="12">
        <v>41419</v>
      </c>
      <c r="C2093" t="s">
        <v>8886</v>
      </c>
      <c r="D2093" s="11">
        <v>46182.551099536999</v>
      </c>
      <c r="E2093" t="s">
        <v>8887</v>
      </c>
      <c r="F2093" t="s">
        <v>6617</v>
      </c>
      <c r="G2093" t="s">
        <v>8864</v>
      </c>
      <c r="H2093" t="s">
        <v>6435</v>
      </c>
      <c r="I2093" t="s">
        <v>65</v>
      </c>
      <c r="J2093" t="s">
        <v>132</v>
      </c>
      <c r="K2093" t="s">
        <v>8888</v>
      </c>
      <c r="L2093" t="s">
        <v>8889</v>
      </c>
      <c r="M2093" t="s">
        <v>8890</v>
      </c>
      <c r="N2093" t="s">
        <v>8891</v>
      </c>
      <c r="O2093" t="s">
        <v>8892</v>
      </c>
      <c r="P2093">
        <v>3030000</v>
      </c>
      <c r="Q2093" t="s">
        <v>6636</v>
      </c>
      <c r="R2093" t="s">
        <v>6636</v>
      </c>
      <c r="S2093" s="12"/>
      <c r="T2093" s="13"/>
      <c r="U2093" t="s">
        <v>6780</v>
      </c>
    </row>
    <row r="2094" spans="1:21" x14ac:dyDescent="0.25">
      <c r="A2094" t="s">
        <v>6637</v>
      </c>
      <c r="B2094" s="12">
        <v>41419</v>
      </c>
      <c r="C2094" t="s">
        <v>8886</v>
      </c>
      <c r="D2094" s="11">
        <v>46182.551099536999</v>
      </c>
      <c r="E2094" t="s">
        <v>8887</v>
      </c>
      <c r="F2094" t="s">
        <v>6617</v>
      </c>
      <c r="G2094" t="s">
        <v>8865</v>
      </c>
      <c r="H2094" t="s">
        <v>6435</v>
      </c>
      <c r="I2094" t="s">
        <v>65</v>
      </c>
      <c r="J2094" t="s">
        <v>132</v>
      </c>
      <c r="K2094" t="s">
        <v>8888</v>
      </c>
      <c r="L2094" t="s">
        <v>8889</v>
      </c>
      <c r="M2094" t="s">
        <v>8890</v>
      </c>
      <c r="N2094" t="s">
        <v>8891</v>
      </c>
      <c r="O2094" t="s">
        <v>8892</v>
      </c>
      <c r="P2094">
        <v>3030000</v>
      </c>
      <c r="Q2094" t="s">
        <v>6636</v>
      </c>
      <c r="R2094" t="s">
        <v>6636</v>
      </c>
      <c r="S2094" s="12"/>
      <c r="T2094" s="13"/>
      <c r="U2094" t="s">
        <v>6780</v>
      </c>
    </row>
    <row r="2095" spans="1:21" x14ac:dyDescent="0.25">
      <c r="A2095" t="s">
        <v>6619</v>
      </c>
      <c r="B2095" s="12">
        <v>41419</v>
      </c>
      <c r="C2095" t="s">
        <v>8886</v>
      </c>
      <c r="D2095" s="11">
        <v>46182.561342592599</v>
      </c>
      <c r="E2095" t="s">
        <v>8887</v>
      </c>
      <c r="F2095" t="s">
        <v>6617</v>
      </c>
      <c r="G2095" t="s">
        <v>8863</v>
      </c>
      <c r="H2095" t="s">
        <v>6435</v>
      </c>
      <c r="I2095" t="s">
        <v>65</v>
      </c>
      <c r="J2095" t="s">
        <v>132</v>
      </c>
      <c r="K2095" t="s">
        <v>8888</v>
      </c>
      <c r="L2095" t="s">
        <v>8889</v>
      </c>
      <c r="M2095" t="s">
        <v>8890</v>
      </c>
      <c r="N2095" t="s">
        <v>8891</v>
      </c>
      <c r="O2095" t="s">
        <v>8892</v>
      </c>
      <c r="P2095">
        <v>3030000</v>
      </c>
      <c r="Q2095" t="s">
        <v>6636</v>
      </c>
      <c r="R2095" t="s">
        <v>6636</v>
      </c>
      <c r="S2095" s="12"/>
      <c r="T2095" s="13"/>
      <c r="U2095" t="s">
        <v>6780</v>
      </c>
    </row>
    <row r="2096" spans="1:21" x14ac:dyDescent="0.25">
      <c r="A2096" t="s">
        <v>6619</v>
      </c>
      <c r="B2096" s="12">
        <v>41419</v>
      </c>
      <c r="C2096" t="s">
        <v>8886</v>
      </c>
      <c r="D2096" s="11">
        <v>46182.561342592599</v>
      </c>
      <c r="E2096" t="s">
        <v>8887</v>
      </c>
      <c r="F2096" t="s">
        <v>6617</v>
      </c>
      <c r="G2096" t="s">
        <v>8864</v>
      </c>
      <c r="H2096" t="s">
        <v>6435</v>
      </c>
      <c r="I2096" t="s">
        <v>65</v>
      </c>
      <c r="J2096" t="s">
        <v>132</v>
      </c>
      <c r="K2096" t="s">
        <v>8888</v>
      </c>
      <c r="L2096" t="s">
        <v>8889</v>
      </c>
      <c r="M2096" t="s">
        <v>8890</v>
      </c>
      <c r="N2096" t="s">
        <v>8891</v>
      </c>
      <c r="O2096" t="s">
        <v>8892</v>
      </c>
      <c r="P2096">
        <v>3030000</v>
      </c>
      <c r="Q2096" t="s">
        <v>6636</v>
      </c>
      <c r="R2096" t="s">
        <v>6636</v>
      </c>
      <c r="S2096" s="12"/>
      <c r="T2096" s="13"/>
      <c r="U2096" t="s">
        <v>6780</v>
      </c>
    </row>
    <row r="2097" spans="1:21" x14ac:dyDescent="0.25">
      <c r="A2097" t="s">
        <v>6619</v>
      </c>
      <c r="B2097" s="12">
        <v>41419</v>
      </c>
      <c r="C2097" t="s">
        <v>8886</v>
      </c>
      <c r="D2097" s="11">
        <v>46182.561342592599</v>
      </c>
      <c r="E2097" t="s">
        <v>8887</v>
      </c>
      <c r="F2097" t="s">
        <v>6617</v>
      </c>
      <c r="G2097" t="s">
        <v>8865</v>
      </c>
      <c r="H2097" t="s">
        <v>6435</v>
      </c>
      <c r="I2097" t="s">
        <v>65</v>
      </c>
      <c r="J2097" t="s">
        <v>132</v>
      </c>
      <c r="K2097" t="s">
        <v>8888</v>
      </c>
      <c r="L2097" t="s">
        <v>8889</v>
      </c>
      <c r="M2097" t="s">
        <v>8890</v>
      </c>
      <c r="N2097" t="s">
        <v>8891</v>
      </c>
      <c r="O2097" t="s">
        <v>8892</v>
      </c>
      <c r="P2097">
        <v>3030000</v>
      </c>
      <c r="Q2097" t="s">
        <v>6636</v>
      </c>
      <c r="R2097" t="s">
        <v>6636</v>
      </c>
      <c r="S2097" s="12"/>
      <c r="T2097" s="13"/>
      <c r="U2097" t="s">
        <v>6780</v>
      </c>
    </row>
    <row r="2098" spans="1:21" x14ac:dyDescent="0.25">
      <c r="A2098" t="s">
        <v>6637</v>
      </c>
      <c r="B2098" s="12">
        <v>41453</v>
      </c>
      <c r="C2098" t="s">
        <v>8893</v>
      </c>
      <c r="D2098" s="11">
        <v>46182.608333333301</v>
      </c>
      <c r="E2098" t="s">
        <v>8894</v>
      </c>
      <c r="F2098" t="s">
        <v>6617</v>
      </c>
      <c r="G2098" t="s">
        <v>8851</v>
      </c>
      <c r="H2098" t="s">
        <v>6435</v>
      </c>
      <c r="I2098" t="s">
        <v>65</v>
      </c>
      <c r="J2098" t="s">
        <v>2226</v>
      </c>
      <c r="K2098" t="s">
        <v>8895</v>
      </c>
      <c r="L2098" t="s">
        <v>8853</v>
      </c>
      <c r="M2098" t="s">
        <v>8896</v>
      </c>
      <c r="N2098" t="s">
        <v>7366</v>
      </c>
      <c r="O2098" t="s">
        <v>7650</v>
      </c>
      <c r="P2098">
        <v>2795000</v>
      </c>
      <c r="Q2098" t="s">
        <v>6636</v>
      </c>
      <c r="R2098" t="s">
        <v>6636</v>
      </c>
      <c r="S2098" s="12"/>
      <c r="T2098" s="13"/>
      <c r="U2098" t="s">
        <v>6636</v>
      </c>
    </row>
    <row r="2099" spans="1:21" x14ac:dyDescent="0.25">
      <c r="A2099" t="s">
        <v>6637</v>
      </c>
      <c r="B2099" s="12">
        <v>41453</v>
      </c>
      <c r="C2099" t="s">
        <v>8893</v>
      </c>
      <c r="D2099" s="11">
        <v>46182.608333333301</v>
      </c>
      <c r="E2099" t="s">
        <v>8894</v>
      </c>
      <c r="F2099" t="s">
        <v>6617</v>
      </c>
      <c r="G2099" t="s">
        <v>8856</v>
      </c>
      <c r="H2099" t="s">
        <v>6435</v>
      </c>
      <c r="I2099" t="s">
        <v>65</v>
      </c>
      <c r="J2099" t="s">
        <v>2226</v>
      </c>
      <c r="K2099" t="s">
        <v>8895</v>
      </c>
      <c r="L2099" t="s">
        <v>8853</v>
      </c>
      <c r="M2099" t="s">
        <v>8896</v>
      </c>
      <c r="N2099" t="s">
        <v>7366</v>
      </c>
      <c r="O2099" t="s">
        <v>7650</v>
      </c>
      <c r="P2099">
        <v>2795000</v>
      </c>
      <c r="Q2099" t="s">
        <v>6636</v>
      </c>
      <c r="R2099" t="s">
        <v>6636</v>
      </c>
      <c r="S2099" s="12"/>
      <c r="T2099" s="13"/>
      <c r="U2099" t="s">
        <v>6636</v>
      </c>
    </row>
    <row r="2100" spans="1:21" x14ac:dyDescent="0.25">
      <c r="A2100" t="s">
        <v>6637</v>
      </c>
      <c r="B2100" s="12">
        <v>41453</v>
      </c>
      <c r="C2100" t="s">
        <v>8893</v>
      </c>
      <c r="D2100" s="11">
        <v>46182.608333333301</v>
      </c>
      <c r="E2100" t="s">
        <v>8894</v>
      </c>
      <c r="F2100" t="s">
        <v>6617</v>
      </c>
      <c r="G2100" t="s">
        <v>8857</v>
      </c>
      <c r="H2100" t="s">
        <v>6435</v>
      </c>
      <c r="I2100" t="s">
        <v>65</v>
      </c>
      <c r="J2100" t="s">
        <v>2226</v>
      </c>
      <c r="K2100" t="s">
        <v>8895</v>
      </c>
      <c r="L2100" t="s">
        <v>8853</v>
      </c>
      <c r="M2100" t="s">
        <v>8896</v>
      </c>
      <c r="N2100" t="s">
        <v>7366</v>
      </c>
      <c r="O2100" t="s">
        <v>7650</v>
      </c>
      <c r="P2100">
        <v>2795000</v>
      </c>
      <c r="Q2100" t="s">
        <v>6636</v>
      </c>
      <c r="R2100" t="s">
        <v>6636</v>
      </c>
      <c r="S2100" s="12"/>
      <c r="T2100" s="13"/>
      <c r="U2100" t="s">
        <v>6636</v>
      </c>
    </row>
    <row r="2101" spans="1:21" x14ac:dyDescent="0.25">
      <c r="A2101" t="s">
        <v>6637</v>
      </c>
      <c r="B2101" s="12">
        <v>41453</v>
      </c>
      <c r="C2101" t="s">
        <v>8893</v>
      </c>
      <c r="D2101" s="11">
        <v>46182.608333333301</v>
      </c>
      <c r="E2101" t="s">
        <v>8894</v>
      </c>
      <c r="F2101" t="s">
        <v>6617</v>
      </c>
      <c r="G2101" t="s">
        <v>8858</v>
      </c>
      <c r="H2101" t="s">
        <v>6435</v>
      </c>
      <c r="I2101" t="s">
        <v>65</v>
      </c>
      <c r="J2101" t="s">
        <v>2226</v>
      </c>
      <c r="K2101" t="s">
        <v>8895</v>
      </c>
      <c r="L2101" t="s">
        <v>8853</v>
      </c>
      <c r="M2101" t="s">
        <v>8896</v>
      </c>
      <c r="N2101" t="s">
        <v>7366</v>
      </c>
      <c r="O2101" t="s">
        <v>7650</v>
      </c>
      <c r="P2101">
        <v>2795000</v>
      </c>
      <c r="Q2101" t="s">
        <v>6636</v>
      </c>
      <c r="R2101" t="s">
        <v>6636</v>
      </c>
      <c r="S2101" s="12"/>
      <c r="T2101" s="13"/>
      <c r="U2101" t="s">
        <v>6636</v>
      </c>
    </row>
    <row r="2102" spans="1:21" x14ac:dyDescent="0.25">
      <c r="A2102" t="s">
        <v>6637</v>
      </c>
      <c r="B2102" s="12">
        <v>41453</v>
      </c>
      <c r="C2102" t="s">
        <v>8893</v>
      </c>
      <c r="D2102" s="11">
        <v>46182.608333333301</v>
      </c>
      <c r="E2102" t="s">
        <v>8894</v>
      </c>
      <c r="F2102" t="s">
        <v>6617</v>
      </c>
      <c r="G2102" t="s">
        <v>8859</v>
      </c>
      <c r="H2102" t="s">
        <v>6435</v>
      </c>
      <c r="I2102" t="s">
        <v>65</v>
      </c>
      <c r="J2102" t="s">
        <v>2226</v>
      </c>
      <c r="K2102" t="s">
        <v>8895</v>
      </c>
      <c r="L2102" t="s">
        <v>8853</v>
      </c>
      <c r="M2102" t="s">
        <v>8896</v>
      </c>
      <c r="N2102" t="s">
        <v>7366</v>
      </c>
      <c r="O2102" t="s">
        <v>7650</v>
      </c>
      <c r="P2102">
        <v>2795000</v>
      </c>
      <c r="Q2102" t="s">
        <v>6636</v>
      </c>
      <c r="R2102" t="s">
        <v>6636</v>
      </c>
      <c r="S2102" s="12"/>
      <c r="T2102" s="13"/>
      <c r="U2102" t="s">
        <v>6636</v>
      </c>
    </row>
    <row r="2103" spans="1:21" x14ac:dyDescent="0.25">
      <c r="A2103" t="s">
        <v>6637</v>
      </c>
      <c r="B2103" s="12">
        <v>41453</v>
      </c>
      <c r="C2103" t="s">
        <v>8893</v>
      </c>
      <c r="D2103" s="11">
        <v>46182.608333333301</v>
      </c>
      <c r="E2103" t="s">
        <v>8894</v>
      </c>
      <c r="F2103" t="s">
        <v>6617</v>
      </c>
      <c r="G2103" t="s">
        <v>8860</v>
      </c>
      <c r="H2103" t="s">
        <v>6435</v>
      </c>
      <c r="I2103" t="s">
        <v>65</v>
      </c>
      <c r="J2103" t="s">
        <v>2226</v>
      </c>
      <c r="K2103" t="s">
        <v>8895</v>
      </c>
      <c r="L2103" t="s">
        <v>8853</v>
      </c>
      <c r="M2103" t="s">
        <v>8896</v>
      </c>
      <c r="N2103" t="s">
        <v>7366</v>
      </c>
      <c r="O2103" t="s">
        <v>7650</v>
      </c>
      <c r="P2103">
        <v>2795000</v>
      </c>
      <c r="Q2103" t="s">
        <v>6636</v>
      </c>
      <c r="R2103" t="s">
        <v>6636</v>
      </c>
      <c r="S2103" s="12"/>
      <c r="T2103" s="13"/>
      <c r="U2103" t="s">
        <v>6636</v>
      </c>
    </row>
    <row r="2104" spans="1:21" x14ac:dyDescent="0.25">
      <c r="A2104" t="s">
        <v>6637</v>
      </c>
      <c r="B2104" s="12">
        <v>41453</v>
      </c>
      <c r="C2104" t="s">
        <v>8893</v>
      </c>
      <c r="D2104" s="11">
        <v>46182.608333333301</v>
      </c>
      <c r="E2104" t="s">
        <v>8894</v>
      </c>
      <c r="F2104" t="s">
        <v>6617</v>
      </c>
      <c r="G2104" t="s">
        <v>8861</v>
      </c>
      <c r="H2104" t="s">
        <v>6435</v>
      </c>
      <c r="I2104" t="s">
        <v>65</v>
      </c>
      <c r="J2104" t="s">
        <v>2226</v>
      </c>
      <c r="K2104" t="s">
        <v>8895</v>
      </c>
      <c r="L2104" t="s">
        <v>8853</v>
      </c>
      <c r="M2104" t="s">
        <v>8896</v>
      </c>
      <c r="N2104" t="s">
        <v>7366</v>
      </c>
      <c r="O2104" t="s">
        <v>7650</v>
      </c>
      <c r="P2104">
        <v>2795000</v>
      </c>
      <c r="Q2104" t="s">
        <v>6636</v>
      </c>
      <c r="R2104" t="s">
        <v>6636</v>
      </c>
      <c r="S2104" s="12"/>
      <c r="T2104" s="13"/>
      <c r="U2104" t="s">
        <v>6636</v>
      </c>
    </row>
    <row r="2105" spans="1:21" x14ac:dyDescent="0.25">
      <c r="A2105" t="s">
        <v>6637</v>
      </c>
      <c r="B2105" s="12">
        <v>41453</v>
      </c>
      <c r="C2105" t="s">
        <v>8893</v>
      </c>
      <c r="D2105" s="11">
        <v>46182.608333333301</v>
      </c>
      <c r="E2105" t="s">
        <v>8894</v>
      </c>
      <c r="F2105" t="s">
        <v>6617</v>
      </c>
      <c r="G2105" t="s">
        <v>8862</v>
      </c>
      <c r="H2105" t="s">
        <v>6435</v>
      </c>
      <c r="I2105" t="s">
        <v>65</v>
      </c>
      <c r="J2105" t="s">
        <v>2226</v>
      </c>
      <c r="K2105" t="s">
        <v>8895</v>
      </c>
      <c r="L2105" t="s">
        <v>8853</v>
      </c>
      <c r="M2105" t="s">
        <v>8896</v>
      </c>
      <c r="N2105" t="s">
        <v>7366</v>
      </c>
      <c r="O2105" t="s">
        <v>7650</v>
      </c>
      <c r="P2105">
        <v>2795000</v>
      </c>
      <c r="Q2105" t="s">
        <v>6636</v>
      </c>
      <c r="R2105" t="s">
        <v>6636</v>
      </c>
      <c r="S2105" s="12"/>
      <c r="T2105" s="13"/>
      <c r="U2105" t="s">
        <v>6636</v>
      </c>
    </row>
    <row r="2106" spans="1:21" x14ac:dyDescent="0.25">
      <c r="A2106" t="s">
        <v>6637</v>
      </c>
      <c r="B2106" s="12">
        <v>41453</v>
      </c>
      <c r="C2106" t="s">
        <v>8893</v>
      </c>
      <c r="D2106" s="11">
        <v>46182.608333333301</v>
      </c>
      <c r="E2106" t="s">
        <v>8894</v>
      </c>
      <c r="F2106" t="s">
        <v>6617</v>
      </c>
      <c r="G2106" t="s">
        <v>8863</v>
      </c>
      <c r="H2106" t="s">
        <v>6435</v>
      </c>
      <c r="I2106" t="s">
        <v>65</v>
      </c>
      <c r="J2106" t="s">
        <v>2226</v>
      </c>
      <c r="K2106" t="s">
        <v>8895</v>
      </c>
      <c r="L2106" t="s">
        <v>8853</v>
      </c>
      <c r="M2106" t="s">
        <v>8896</v>
      </c>
      <c r="N2106" t="s">
        <v>7366</v>
      </c>
      <c r="O2106" t="s">
        <v>7650</v>
      </c>
      <c r="P2106">
        <v>2795000</v>
      </c>
      <c r="Q2106" t="s">
        <v>6636</v>
      </c>
      <c r="R2106" t="s">
        <v>6636</v>
      </c>
      <c r="S2106" s="12"/>
      <c r="T2106" s="13"/>
      <c r="U2106" t="s">
        <v>6636</v>
      </c>
    </row>
    <row r="2107" spans="1:21" x14ac:dyDescent="0.25">
      <c r="A2107" t="s">
        <v>6637</v>
      </c>
      <c r="B2107" s="12">
        <v>41453</v>
      </c>
      <c r="C2107" t="s">
        <v>8893</v>
      </c>
      <c r="D2107" s="11">
        <v>46182.608333333301</v>
      </c>
      <c r="E2107" t="s">
        <v>8894</v>
      </c>
      <c r="F2107" t="s">
        <v>6617</v>
      </c>
      <c r="G2107" t="s">
        <v>8864</v>
      </c>
      <c r="H2107" t="s">
        <v>6435</v>
      </c>
      <c r="I2107" t="s">
        <v>65</v>
      </c>
      <c r="J2107" t="s">
        <v>2226</v>
      </c>
      <c r="K2107" t="s">
        <v>8895</v>
      </c>
      <c r="L2107" t="s">
        <v>8853</v>
      </c>
      <c r="M2107" t="s">
        <v>8896</v>
      </c>
      <c r="N2107" t="s">
        <v>7366</v>
      </c>
      <c r="O2107" t="s">
        <v>7650</v>
      </c>
      <c r="P2107">
        <v>2795000</v>
      </c>
      <c r="Q2107" t="s">
        <v>6636</v>
      </c>
      <c r="R2107" t="s">
        <v>6636</v>
      </c>
      <c r="S2107" s="12"/>
      <c r="T2107" s="13"/>
      <c r="U2107" t="s">
        <v>6636</v>
      </c>
    </row>
    <row r="2108" spans="1:21" x14ac:dyDescent="0.25">
      <c r="A2108" t="s">
        <v>6637</v>
      </c>
      <c r="B2108" s="12">
        <v>41453</v>
      </c>
      <c r="C2108" t="s">
        <v>8893</v>
      </c>
      <c r="D2108" s="11">
        <v>46182.608333333301</v>
      </c>
      <c r="E2108" t="s">
        <v>8894</v>
      </c>
      <c r="F2108" t="s">
        <v>6617</v>
      </c>
      <c r="G2108" t="s">
        <v>8865</v>
      </c>
      <c r="H2108" t="s">
        <v>6435</v>
      </c>
      <c r="I2108" t="s">
        <v>65</v>
      </c>
      <c r="J2108" t="s">
        <v>2226</v>
      </c>
      <c r="K2108" t="s">
        <v>8895</v>
      </c>
      <c r="L2108" t="s">
        <v>8853</v>
      </c>
      <c r="M2108" t="s">
        <v>8896</v>
      </c>
      <c r="N2108" t="s">
        <v>7366</v>
      </c>
      <c r="O2108" t="s">
        <v>7650</v>
      </c>
      <c r="P2108">
        <v>2795000</v>
      </c>
      <c r="Q2108" t="s">
        <v>6636</v>
      </c>
      <c r="R2108" t="s">
        <v>6636</v>
      </c>
      <c r="S2108" s="12"/>
      <c r="T2108" s="13"/>
      <c r="U2108" t="s">
        <v>6636</v>
      </c>
    </row>
    <row r="2109" spans="1:21" x14ac:dyDescent="0.25">
      <c r="A2109" t="s">
        <v>6619</v>
      </c>
      <c r="B2109" s="12">
        <v>41453</v>
      </c>
      <c r="C2109" t="s">
        <v>8893</v>
      </c>
      <c r="D2109" s="11">
        <v>46182.828657407401</v>
      </c>
      <c r="E2109" t="s">
        <v>8894</v>
      </c>
      <c r="F2109" t="s">
        <v>6617</v>
      </c>
      <c r="G2109" t="s">
        <v>8851</v>
      </c>
      <c r="H2109" t="s">
        <v>6435</v>
      </c>
      <c r="I2109" t="s">
        <v>65</v>
      </c>
      <c r="J2109" t="s">
        <v>2226</v>
      </c>
      <c r="K2109" t="s">
        <v>8895</v>
      </c>
      <c r="L2109" t="s">
        <v>8853</v>
      </c>
      <c r="M2109" t="s">
        <v>8896</v>
      </c>
      <c r="N2109" t="s">
        <v>7366</v>
      </c>
      <c r="O2109" t="s">
        <v>7650</v>
      </c>
      <c r="P2109">
        <v>2795000</v>
      </c>
      <c r="Q2109" t="s">
        <v>6636</v>
      </c>
      <c r="R2109" t="s">
        <v>6636</v>
      </c>
      <c r="S2109" s="12"/>
      <c r="T2109" s="13"/>
      <c r="U2109" t="s">
        <v>6636</v>
      </c>
    </row>
    <row r="2110" spans="1:21" x14ac:dyDescent="0.25">
      <c r="A2110" t="s">
        <v>6619</v>
      </c>
      <c r="B2110" s="12">
        <v>41453</v>
      </c>
      <c r="C2110" t="s">
        <v>8893</v>
      </c>
      <c r="D2110" s="11">
        <v>46182.828657407401</v>
      </c>
      <c r="E2110" t="s">
        <v>8894</v>
      </c>
      <c r="F2110" t="s">
        <v>6617</v>
      </c>
      <c r="G2110" t="s">
        <v>8856</v>
      </c>
      <c r="H2110" t="s">
        <v>6435</v>
      </c>
      <c r="I2110" t="s">
        <v>65</v>
      </c>
      <c r="J2110" t="s">
        <v>2226</v>
      </c>
      <c r="K2110" t="s">
        <v>8895</v>
      </c>
      <c r="L2110" t="s">
        <v>8853</v>
      </c>
      <c r="M2110" t="s">
        <v>8896</v>
      </c>
      <c r="N2110" t="s">
        <v>7366</v>
      </c>
      <c r="O2110" t="s">
        <v>7650</v>
      </c>
      <c r="P2110">
        <v>2795000</v>
      </c>
      <c r="Q2110" t="s">
        <v>6636</v>
      </c>
      <c r="R2110" t="s">
        <v>6636</v>
      </c>
      <c r="S2110" s="12"/>
      <c r="T2110" s="13"/>
      <c r="U2110" t="s">
        <v>6636</v>
      </c>
    </row>
    <row r="2111" spans="1:21" x14ac:dyDescent="0.25">
      <c r="A2111" t="s">
        <v>6619</v>
      </c>
      <c r="B2111" s="12">
        <v>41453</v>
      </c>
      <c r="C2111" t="s">
        <v>8893</v>
      </c>
      <c r="D2111" s="11">
        <v>46182.828657407401</v>
      </c>
      <c r="E2111" t="s">
        <v>8894</v>
      </c>
      <c r="F2111" t="s">
        <v>6617</v>
      </c>
      <c r="G2111" t="s">
        <v>8857</v>
      </c>
      <c r="H2111" t="s">
        <v>6435</v>
      </c>
      <c r="I2111" t="s">
        <v>65</v>
      </c>
      <c r="J2111" t="s">
        <v>2226</v>
      </c>
      <c r="K2111" t="s">
        <v>8895</v>
      </c>
      <c r="L2111" t="s">
        <v>8853</v>
      </c>
      <c r="M2111" t="s">
        <v>8896</v>
      </c>
      <c r="N2111" t="s">
        <v>7366</v>
      </c>
      <c r="O2111" t="s">
        <v>7650</v>
      </c>
      <c r="P2111">
        <v>2795000</v>
      </c>
      <c r="Q2111" t="s">
        <v>6636</v>
      </c>
      <c r="R2111" t="s">
        <v>6636</v>
      </c>
      <c r="S2111" s="12"/>
      <c r="T2111" s="13"/>
      <c r="U2111" t="s">
        <v>6636</v>
      </c>
    </row>
    <row r="2112" spans="1:21" x14ac:dyDescent="0.25">
      <c r="A2112" t="s">
        <v>6619</v>
      </c>
      <c r="B2112" s="12">
        <v>41453</v>
      </c>
      <c r="C2112" t="s">
        <v>8893</v>
      </c>
      <c r="D2112" s="11">
        <v>46182.828657407401</v>
      </c>
      <c r="E2112" t="s">
        <v>8894</v>
      </c>
      <c r="F2112" t="s">
        <v>6617</v>
      </c>
      <c r="G2112" t="s">
        <v>8858</v>
      </c>
      <c r="H2112" t="s">
        <v>6435</v>
      </c>
      <c r="I2112" t="s">
        <v>65</v>
      </c>
      <c r="J2112" t="s">
        <v>2226</v>
      </c>
      <c r="K2112" t="s">
        <v>8895</v>
      </c>
      <c r="L2112" t="s">
        <v>8853</v>
      </c>
      <c r="M2112" t="s">
        <v>8896</v>
      </c>
      <c r="N2112" t="s">
        <v>7366</v>
      </c>
      <c r="O2112" t="s">
        <v>7650</v>
      </c>
      <c r="P2112">
        <v>2795000</v>
      </c>
      <c r="Q2112" t="s">
        <v>6636</v>
      </c>
      <c r="R2112" t="s">
        <v>6636</v>
      </c>
      <c r="S2112" s="12"/>
      <c r="T2112" s="13"/>
      <c r="U2112" t="s">
        <v>6636</v>
      </c>
    </row>
    <row r="2113" spans="1:21" x14ac:dyDescent="0.25">
      <c r="A2113" t="s">
        <v>6619</v>
      </c>
      <c r="B2113" s="12">
        <v>41453</v>
      </c>
      <c r="C2113" t="s">
        <v>8893</v>
      </c>
      <c r="D2113" s="11">
        <v>46182.828657407401</v>
      </c>
      <c r="E2113" t="s">
        <v>8894</v>
      </c>
      <c r="F2113" t="s">
        <v>6617</v>
      </c>
      <c r="G2113" t="s">
        <v>8859</v>
      </c>
      <c r="H2113" t="s">
        <v>6435</v>
      </c>
      <c r="I2113" t="s">
        <v>65</v>
      </c>
      <c r="J2113" t="s">
        <v>2226</v>
      </c>
      <c r="K2113" t="s">
        <v>8895</v>
      </c>
      <c r="L2113" t="s">
        <v>8853</v>
      </c>
      <c r="M2113" t="s">
        <v>8896</v>
      </c>
      <c r="N2113" t="s">
        <v>7366</v>
      </c>
      <c r="O2113" t="s">
        <v>7650</v>
      </c>
      <c r="P2113">
        <v>2795000</v>
      </c>
      <c r="Q2113" t="s">
        <v>6636</v>
      </c>
      <c r="R2113" t="s">
        <v>6636</v>
      </c>
      <c r="S2113" s="12"/>
      <c r="T2113" s="13"/>
      <c r="U2113" t="s">
        <v>6636</v>
      </c>
    </row>
    <row r="2114" spans="1:21" x14ac:dyDescent="0.25">
      <c r="A2114" t="s">
        <v>6619</v>
      </c>
      <c r="B2114" s="12">
        <v>41453</v>
      </c>
      <c r="C2114" t="s">
        <v>8893</v>
      </c>
      <c r="D2114" s="11">
        <v>46182.828657407401</v>
      </c>
      <c r="E2114" t="s">
        <v>8894</v>
      </c>
      <c r="F2114" t="s">
        <v>6617</v>
      </c>
      <c r="G2114" t="s">
        <v>8860</v>
      </c>
      <c r="H2114" t="s">
        <v>6435</v>
      </c>
      <c r="I2114" t="s">
        <v>65</v>
      </c>
      <c r="J2114" t="s">
        <v>2226</v>
      </c>
      <c r="K2114" t="s">
        <v>8895</v>
      </c>
      <c r="L2114" t="s">
        <v>8853</v>
      </c>
      <c r="M2114" t="s">
        <v>8896</v>
      </c>
      <c r="N2114" t="s">
        <v>7366</v>
      </c>
      <c r="O2114" t="s">
        <v>7650</v>
      </c>
      <c r="P2114">
        <v>2795000</v>
      </c>
      <c r="Q2114" t="s">
        <v>6636</v>
      </c>
      <c r="R2114" t="s">
        <v>6636</v>
      </c>
      <c r="S2114" s="12"/>
      <c r="T2114" s="13"/>
      <c r="U2114" t="s">
        <v>6636</v>
      </c>
    </row>
    <row r="2115" spans="1:21" x14ac:dyDescent="0.25">
      <c r="A2115" t="s">
        <v>6619</v>
      </c>
      <c r="B2115" s="12">
        <v>41453</v>
      </c>
      <c r="C2115" t="s">
        <v>8893</v>
      </c>
      <c r="D2115" s="11">
        <v>46182.828657407401</v>
      </c>
      <c r="E2115" t="s">
        <v>8894</v>
      </c>
      <c r="F2115" t="s">
        <v>6617</v>
      </c>
      <c r="G2115" t="s">
        <v>8861</v>
      </c>
      <c r="H2115" t="s">
        <v>6435</v>
      </c>
      <c r="I2115" t="s">
        <v>65</v>
      </c>
      <c r="J2115" t="s">
        <v>2226</v>
      </c>
      <c r="K2115" t="s">
        <v>8895</v>
      </c>
      <c r="L2115" t="s">
        <v>8853</v>
      </c>
      <c r="M2115" t="s">
        <v>8896</v>
      </c>
      <c r="N2115" t="s">
        <v>7366</v>
      </c>
      <c r="O2115" t="s">
        <v>7650</v>
      </c>
      <c r="P2115">
        <v>2795000</v>
      </c>
      <c r="Q2115" t="s">
        <v>6636</v>
      </c>
      <c r="R2115" t="s">
        <v>6636</v>
      </c>
      <c r="S2115" s="12"/>
      <c r="T2115" s="13"/>
      <c r="U2115" t="s">
        <v>6636</v>
      </c>
    </row>
    <row r="2116" spans="1:21" x14ac:dyDescent="0.25">
      <c r="A2116" t="s">
        <v>6619</v>
      </c>
      <c r="B2116" s="12">
        <v>41453</v>
      </c>
      <c r="C2116" t="s">
        <v>8893</v>
      </c>
      <c r="D2116" s="11">
        <v>46182.828657407401</v>
      </c>
      <c r="E2116" t="s">
        <v>8894</v>
      </c>
      <c r="F2116" t="s">
        <v>6617</v>
      </c>
      <c r="G2116" t="s">
        <v>8862</v>
      </c>
      <c r="H2116" t="s">
        <v>6435</v>
      </c>
      <c r="I2116" t="s">
        <v>65</v>
      </c>
      <c r="J2116" t="s">
        <v>2226</v>
      </c>
      <c r="K2116" t="s">
        <v>8895</v>
      </c>
      <c r="L2116" t="s">
        <v>8853</v>
      </c>
      <c r="M2116" t="s">
        <v>8896</v>
      </c>
      <c r="N2116" t="s">
        <v>7366</v>
      </c>
      <c r="O2116" t="s">
        <v>7650</v>
      </c>
      <c r="P2116">
        <v>2795000</v>
      </c>
      <c r="Q2116" t="s">
        <v>6636</v>
      </c>
      <c r="R2116" t="s">
        <v>6636</v>
      </c>
      <c r="S2116" s="12"/>
      <c r="T2116" s="13"/>
      <c r="U2116" t="s">
        <v>6636</v>
      </c>
    </row>
    <row r="2117" spans="1:21" x14ac:dyDescent="0.25">
      <c r="A2117" t="s">
        <v>6619</v>
      </c>
      <c r="B2117" s="12">
        <v>41453</v>
      </c>
      <c r="C2117" t="s">
        <v>8893</v>
      </c>
      <c r="D2117" s="11">
        <v>46182.828657407401</v>
      </c>
      <c r="E2117" t="s">
        <v>8894</v>
      </c>
      <c r="F2117" t="s">
        <v>6617</v>
      </c>
      <c r="G2117" t="s">
        <v>8863</v>
      </c>
      <c r="H2117" t="s">
        <v>6435</v>
      </c>
      <c r="I2117" t="s">
        <v>65</v>
      </c>
      <c r="J2117" t="s">
        <v>2226</v>
      </c>
      <c r="K2117" t="s">
        <v>8895</v>
      </c>
      <c r="L2117" t="s">
        <v>8853</v>
      </c>
      <c r="M2117" t="s">
        <v>8896</v>
      </c>
      <c r="N2117" t="s">
        <v>7366</v>
      </c>
      <c r="O2117" t="s">
        <v>7650</v>
      </c>
      <c r="P2117">
        <v>2795000</v>
      </c>
      <c r="Q2117" t="s">
        <v>6636</v>
      </c>
      <c r="R2117" t="s">
        <v>6636</v>
      </c>
      <c r="S2117" s="12"/>
      <c r="T2117" s="13"/>
      <c r="U2117" t="s">
        <v>6636</v>
      </c>
    </row>
    <row r="2118" spans="1:21" x14ac:dyDescent="0.25">
      <c r="A2118" t="s">
        <v>6619</v>
      </c>
      <c r="B2118" s="12">
        <v>41453</v>
      </c>
      <c r="C2118" t="s">
        <v>8893</v>
      </c>
      <c r="D2118" s="11">
        <v>46182.828657407401</v>
      </c>
      <c r="E2118" t="s">
        <v>8894</v>
      </c>
      <c r="F2118" t="s">
        <v>6617</v>
      </c>
      <c r="G2118" t="s">
        <v>8864</v>
      </c>
      <c r="H2118" t="s">
        <v>6435</v>
      </c>
      <c r="I2118" t="s">
        <v>65</v>
      </c>
      <c r="J2118" t="s">
        <v>2226</v>
      </c>
      <c r="K2118" t="s">
        <v>8895</v>
      </c>
      <c r="L2118" t="s">
        <v>8853</v>
      </c>
      <c r="M2118" t="s">
        <v>8896</v>
      </c>
      <c r="N2118" t="s">
        <v>7366</v>
      </c>
      <c r="O2118" t="s">
        <v>7650</v>
      </c>
      <c r="P2118">
        <v>2795000</v>
      </c>
      <c r="Q2118" t="s">
        <v>6636</v>
      </c>
      <c r="R2118" t="s">
        <v>6636</v>
      </c>
      <c r="S2118" s="12"/>
      <c r="T2118" s="13"/>
      <c r="U2118" t="s">
        <v>6636</v>
      </c>
    </row>
    <row r="2119" spans="1:21" x14ac:dyDescent="0.25">
      <c r="A2119" t="s">
        <v>6619</v>
      </c>
      <c r="B2119" s="12">
        <v>41453</v>
      </c>
      <c r="C2119" t="s">
        <v>8893</v>
      </c>
      <c r="D2119" s="11">
        <v>46182.828657407401</v>
      </c>
      <c r="E2119" t="s">
        <v>8894</v>
      </c>
      <c r="F2119" t="s">
        <v>6617</v>
      </c>
      <c r="G2119" t="s">
        <v>8865</v>
      </c>
      <c r="H2119" t="s">
        <v>6435</v>
      </c>
      <c r="I2119" t="s">
        <v>65</v>
      </c>
      <c r="J2119" t="s">
        <v>2226</v>
      </c>
      <c r="K2119" t="s">
        <v>8895</v>
      </c>
      <c r="L2119" t="s">
        <v>8853</v>
      </c>
      <c r="M2119" t="s">
        <v>8896</v>
      </c>
      <c r="N2119" t="s">
        <v>7366</v>
      </c>
      <c r="O2119" t="s">
        <v>7650</v>
      </c>
      <c r="P2119">
        <v>2795000</v>
      </c>
      <c r="Q2119" t="s">
        <v>6636</v>
      </c>
      <c r="R2119" t="s">
        <v>6636</v>
      </c>
      <c r="S2119" s="12"/>
      <c r="T2119" s="13"/>
      <c r="U2119" t="s">
        <v>6636</v>
      </c>
    </row>
    <row r="2120" spans="1:21" x14ac:dyDescent="0.25">
      <c r="A2120" t="s">
        <v>6637</v>
      </c>
      <c r="B2120" s="12">
        <v>41564</v>
      </c>
      <c r="C2120" t="s">
        <v>8897</v>
      </c>
      <c r="D2120" s="11">
        <v>46184.721226851798</v>
      </c>
      <c r="E2120" t="s">
        <v>8898</v>
      </c>
      <c r="F2120" t="s">
        <v>6617</v>
      </c>
      <c r="G2120" t="s">
        <v>8851</v>
      </c>
      <c r="H2120" t="s">
        <v>6435</v>
      </c>
      <c r="I2120" t="s">
        <v>55</v>
      </c>
      <c r="J2120" t="s">
        <v>737</v>
      </c>
      <c r="K2120" t="s">
        <v>8899</v>
      </c>
      <c r="L2120" t="s">
        <v>8853</v>
      </c>
      <c r="M2120" t="s">
        <v>8900</v>
      </c>
      <c r="N2120" t="s">
        <v>8878</v>
      </c>
      <c r="O2120" t="s">
        <v>8901</v>
      </c>
      <c r="P2120">
        <v>5199000</v>
      </c>
      <c r="Q2120" t="s">
        <v>6636</v>
      </c>
      <c r="R2120" t="s">
        <v>6636</v>
      </c>
      <c r="S2120" s="12"/>
      <c r="T2120" s="13"/>
      <c r="U2120" t="s">
        <v>6636</v>
      </c>
    </row>
    <row r="2121" spans="1:21" x14ac:dyDescent="0.25">
      <c r="A2121" t="s">
        <v>6637</v>
      </c>
      <c r="B2121" s="12">
        <v>41564</v>
      </c>
      <c r="C2121" t="s">
        <v>8897</v>
      </c>
      <c r="D2121" s="11">
        <v>46184.721226851798</v>
      </c>
      <c r="E2121" t="s">
        <v>8898</v>
      </c>
      <c r="F2121" t="s">
        <v>6617</v>
      </c>
      <c r="G2121" t="s">
        <v>8856</v>
      </c>
      <c r="H2121" t="s">
        <v>6435</v>
      </c>
      <c r="I2121" t="s">
        <v>55</v>
      </c>
      <c r="J2121" t="s">
        <v>737</v>
      </c>
      <c r="K2121" t="s">
        <v>8899</v>
      </c>
      <c r="L2121" t="s">
        <v>8853</v>
      </c>
      <c r="M2121" t="s">
        <v>8900</v>
      </c>
      <c r="N2121" t="s">
        <v>8878</v>
      </c>
      <c r="O2121" t="s">
        <v>8901</v>
      </c>
      <c r="P2121">
        <v>5199000</v>
      </c>
      <c r="Q2121" t="s">
        <v>6636</v>
      </c>
      <c r="R2121" t="s">
        <v>6636</v>
      </c>
      <c r="S2121" s="12"/>
      <c r="T2121" s="13"/>
      <c r="U2121" t="s">
        <v>6636</v>
      </c>
    </row>
    <row r="2122" spans="1:21" x14ac:dyDescent="0.25">
      <c r="A2122" t="s">
        <v>6637</v>
      </c>
      <c r="B2122" s="12">
        <v>41564</v>
      </c>
      <c r="C2122" t="s">
        <v>8897</v>
      </c>
      <c r="D2122" s="11">
        <v>46184.721226851798</v>
      </c>
      <c r="E2122" t="s">
        <v>8898</v>
      </c>
      <c r="F2122" t="s">
        <v>6617</v>
      </c>
      <c r="G2122" t="s">
        <v>8857</v>
      </c>
      <c r="H2122" t="s">
        <v>6435</v>
      </c>
      <c r="I2122" t="s">
        <v>55</v>
      </c>
      <c r="J2122" t="s">
        <v>737</v>
      </c>
      <c r="K2122" t="s">
        <v>8899</v>
      </c>
      <c r="L2122" t="s">
        <v>8853</v>
      </c>
      <c r="M2122" t="s">
        <v>8900</v>
      </c>
      <c r="N2122" t="s">
        <v>8878</v>
      </c>
      <c r="O2122" t="s">
        <v>8901</v>
      </c>
      <c r="P2122">
        <v>5199000</v>
      </c>
      <c r="Q2122" t="s">
        <v>6636</v>
      </c>
      <c r="R2122" t="s">
        <v>6636</v>
      </c>
      <c r="S2122" s="12"/>
      <c r="T2122" s="13"/>
      <c r="U2122" t="s">
        <v>6636</v>
      </c>
    </row>
    <row r="2123" spans="1:21" x14ac:dyDescent="0.25">
      <c r="A2123" t="s">
        <v>6637</v>
      </c>
      <c r="B2123" s="12">
        <v>41564</v>
      </c>
      <c r="C2123" t="s">
        <v>8897</v>
      </c>
      <c r="D2123" s="11">
        <v>46184.721226851798</v>
      </c>
      <c r="E2123" t="s">
        <v>8898</v>
      </c>
      <c r="F2123" t="s">
        <v>6617</v>
      </c>
      <c r="G2123" t="s">
        <v>8858</v>
      </c>
      <c r="H2123" t="s">
        <v>6435</v>
      </c>
      <c r="I2123" t="s">
        <v>55</v>
      </c>
      <c r="J2123" t="s">
        <v>737</v>
      </c>
      <c r="K2123" t="s">
        <v>8899</v>
      </c>
      <c r="L2123" t="s">
        <v>8853</v>
      </c>
      <c r="M2123" t="s">
        <v>8900</v>
      </c>
      <c r="N2123" t="s">
        <v>8878</v>
      </c>
      <c r="O2123" t="s">
        <v>8901</v>
      </c>
      <c r="P2123">
        <v>5199000</v>
      </c>
      <c r="Q2123" t="s">
        <v>6636</v>
      </c>
      <c r="R2123" t="s">
        <v>6636</v>
      </c>
      <c r="S2123" s="12"/>
      <c r="T2123" s="13"/>
      <c r="U2123" t="s">
        <v>6636</v>
      </c>
    </row>
    <row r="2124" spans="1:21" x14ac:dyDescent="0.25">
      <c r="A2124" t="s">
        <v>6637</v>
      </c>
      <c r="B2124" s="12">
        <v>41564</v>
      </c>
      <c r="C2124" t="s">
        <v>8897</v>
      </c>
      <c r="D2124" s="11">
        <v>46184.721226851798</v>
      </c>
      <c r="E2124" t="s">
        <v>8898</v>
      </c>
      <c r="F2124" t="s">
        <v>6617</v>
      </c>
      <c r="G2124" t="s">
        <v>8859</v>
      </c>
      <c r="H2124" t="s">
        <v>6435</v>
      </c>
      <c r="I2124" t="s">
        <v>55</v>
      </c>
      <c r="J2124" t="s">
        <v>737</v>
      </c>
      <c r="K2124" t="s">
        <v>8899</v>
      </c>
      <c r="L2124" t="s">
        <v>8853</v>
      </c>
      <c r="M2124" t="s">
        <v>8900</v>
      </c>
      <c r="N2124" t="s">
        <v>8878</v>
      </c>
      <c r="O2124" t="s">
        <v>8901</v>
      </c>
      <c r="P2124">
        <v>5199000</v>
      </c>
      <c r="Q2124" t="s">
        <v>6636</v>
      </c>
      <c r="R2124" t="s">
        <v>6636</v>
      </c>
      <c r="S2124" s="12"/>
      <c r="T2124" s="13"/>
      <c r="U2124" t="s">
        <v>6636</v>
      </c>
    </row>
    <row r="2125" spans="1:21" x14ac:dyDescent="0.25">
      <c r="A2125" t="s">
        <v>6637</v>
      </c>
      <c r="B2125" s="12">
        <v>41564</v>
      </c>
      <c r="C2125" t="s">
        <v>8897</v>
      </c>
      <c r="D2125" s="11">
        <v>46184.721226851798</v>
      </c>
      <c r="E2125" t="s">
        <v>8898</v>
      </c>
      <c r="F2125" t="s">
        <v>6617</v>
      </c>
      <c r="G2125" t="s">
        <v>8860</v>
      </c>
      <c r="H2125" t="s">
        <v>6435</v>
      </c>
      <c r="I2125" t="s">
        <v>55</v>
      </c>
      <c r="J2125" t="s">
        <v>737</v>
      </c>
      <c r="K2125" t="s">
        <v>8899</v>
      </c>
      <c r="L2125" t="s">
        <v>8853</v>
      </c>
      <c r="M2125" t="s">
        <v>8900</v>
      </c>
      <c r="N2125" t="s">
        <v>8878</v>
      </c>
      <c r="O2125" t="s">
        <v>8901</v>
      </c>
      <c r="P2125">
        <v>5199000</v>
      </c>
      <c r="Q2125" t="s">
        <v>6636</v>
      </c>
      <c r="R2125" t="s">
        <v>6636</v>
      </c>
      <c r="S2125" s="12"/>
      <c r="T2125" s="13"/>
      <c r="U2125" t="s">
        <v>6636</v>
      </c>
    </row>
    <row r="2126" spans="1:21" x14ac:dyDescent="0.25">
      <c r="A2126" t="s">
        <v>6637</v>
      </c>
      <c r="B2126" s="12">
        <v>41564</v>
      </c>
      <c r="C2126" t="s">
        <v>8897</v>
      </c>
      <c r="D2126" s="11">
        <v>46184.721226851798</v>
      </c>
      <c r="E2126" t="s">
        <v>8898</v>
      </c>
      <c r="F2126" t="s">
        <v>6617</v>
      </c>
      <c r="G2126" t="s">
        <v>8861</v>
      </c>
      <c r="H2126" t="s">
        <v>6435</v>
      </c>
      <c r="I2126" t="s">
        <v>55</v>
      </c>
      <c r="J2126" t="s">
        <v>737</v>
      </c>
      <c r="K2126" t="s">
        <v>8899</v>
      </c>
      <c r="L2126" t="s">
        <v>8853</v>
      </c>
      <c r="M2126" t="s">
        <v>8900</v>
      </c>
      <c r="N2126" t="s">
        <v>8878</v>
      </c>
      <c r="O2126" t="s">
        <v>8901</v>
      </c>
      <c r="P2126">
        <v>5199000</v>
      </c>
      <c r="Q2126" t="s">
        <v>6636</v>
      </c>
      <c r="R2126" t="s">
        <v>6636</v>
      </c>
      <c r="S2126" s="12"/>
      <c r="T2126" s="13"/>
      <c r="U2126" t="s">
        <v>6636</v>
      </c>
    </row>
    <row r="2127" spans="1:21" x14ac:dyDescent="0.25">
      <c r="A2127" t="s">
        <v>6637</v>
      </c>
      <c r="B2127" s="12">
        <v>41564</v>
      </c>
      <c r="C2127" t="s">
        <v>8897</v>
      </c>
      <c r="D2127" s="11">
        <v>46184.721226851798</v>
      </c>
      <c r="E2127" t="s">
        <v>8898</v>
      </c>
      <c r="F2127" t="s">
        <v>6617</v>
      </c>
      <c r="G2127" t="s">
        <v>8862</v>
      </c>
      <c r="H2127" t="s">
        <v>6435</v>
      </c>
      <c r="I2127" t="s">
        <v>55</v>
      </c>
      <c r="J2127" t="s">
        <v>737</v>
      </c>
      <c r="K2127" t="s">
        <v>8899</v>
      </c>
      <c r="L2127" t="s">
        <v>8853</v>
      </c>
      <c r="M2127" t="s">
        <v>8900</v>
      </c>
      <c r="N2127" t="s">
        <v>8878</v>
      </c>
      <c r="O2127" t="s">
        <v>8901</v>
      </c>
      <c r="P2127">
        <v>5199000</v>
      </c>
      <c r="Q2127" t="s">
        <v>6636</v>
      </c>
      <c r="R2127" t="s">
        <v>6636</v>
      </c>
      <c r="S2127" s="12"/>
      <c r="T2127" s="13"/>
      <c r="U2127" t="s">
        <v>6636</v>
      </c>
    </row>
    <row r="2128" spans="1:21" x14ac:dyDescent="0.25">
      <c r="A2128" t="s">
        <v>6637</v>
      </c>
      <c r="B2128" s="12">
        <v>41564</v>
      </c>
      <c r="C2128" t="s">
        <v>8897</v>
      </c>
      <c r="D2128" s="11">
        <v>46184.721226851798</v>
      </c>
      <c r="E2128" t="s">
        <v>8898</v>
      </c>
      <c r="F2128" t="s">
        <v>6617</v>
      </c>
      <c r="G2128" t="s">
        <v>8863</v>
      </c>
      <c r="H2128" t="s">
        <v>6435</v>
      </c>
      <c r="I2128" t="s">
        <v>55</v>
      </c>
      <c r="J2128" t="s">
        <v>737</v>
      </c>
      <c r="K2128" t="s">
        <v>8899</v>
      </c>
      <c r="L2128" t="s">
        <v>8853</v>
      </c>
      <c r="M2128" t="s">
        <v>8900</v>
      </c>
      <c r="N2128" t="s">
        <v>8878</v>
      </c>
      <c r="O2128" t="s">
        <v>8901</v>
      </c>
      <c r="P2128">
        <v>5199000</v>
      </c>
      <c r="Q2128" t="s">
        <v>6636</v>
      </c>
      <c r="R2128" t="s">
        <v>6636</v>
      </c>
      <c r="S2128" s="12"/>
      <c r="T2128" s="13"/>
      <c r="U2128" t="s">
        <v>6636</v>
      </c>
    </row>
    <row r="2129" spans="1:21" x14ac:dyDescent="0.25">
      <c r="A2129" t="s">
        <v>6637</v>
      </c>
      <c r="B2129" s="12">
        <v>41564</v>
      </c>
      <c r="C2129" t="s">
        <v>8897</v>
      </c>
      <c r="D2129" s="11">
        <v>46184.721226851798</v>
      </c>
      <c r="E2129" t="s">
        <v>8898</v>
      </c>
      <c r="F2129" t="s">
        <v>6617</v>
      </c>
      <c r="G2129" t="s">
        <v>8864</v>
      </c>
      <c r="H2129" t="s">
        <v>6435</v>
      </c>
      <c r="I2129" t="s">
        <v>55</v>
      </c>
      <c r="J2129" t="s">
        <v>737</v>
      </c>
      <c r="K2129" t="s">
        <v>8899</v>
      </c>
      <c r="L2129" t="s">
        <v>8853</v>
      </c>
      <c r="M2129" t="s">
        <v>8900</v>
      </c>
      <c r="N2129" t="s">
        <v>8878</v>
      </c>
      <c r="O2129" t="s">
        <v>8901</v>
      </c>
      <c r="P2129">
        <v>5199000</v>
      </c>
      <c r="Q2129" t="s">
        <v>6636</v>
      </c>
      <c r="R2129" t="s">
        <v>6636</v>
      </c>
      <c r="S2129" s="12"/>
      <c r="T2129" s="13"/>
      <c r="U2129" t="s">
        <v>6636</v>
      </c>
    </row>
    <row r="2130" spans="1:21" x14ac:dyDescent="0.25">
      <c r="A2130" t="s">
        <v>6637</v>
      </c>
      <c r="B2130" s="12">
        <v>41564</v>
      </c>
      <c r="C2130" t="s">
        <v>8897</v>
      </c>
      <c r="D2130" s="11">
        <v>46184.721226851798</v>
      </c>
      <c r="E2130" t="s">
        <v>8898</v>
      </c>
      <c r="F2130" t="s">
        <v>6617</v>
      </c>
      <c r="G2130" t="s">
        <v>8865</v>
      </c>
      <c r="H2130" t="s">
        <v>6435</v>
      </c>
      <c r="I2130" t="s">
        <v>55</v>
      </c>
      <c r="J2130" t="s">
        <v>737</v>
      </c>
      <c r="K2130" t="s">
        <v>8899</v>
      </c>
      <c r="L2130" t="s">
        <v>8853</v>
      </c>
      <c r="M2130" t="s">
        <v>8900</v>
      </c>
      <c r="N2130" t="s">
        <v>8878</v>
      </c>
      <c r="O2130" t="s">
        <v>8901</v>
      </c>
      <c r="P2130">
        <v>5199000</v>
      </c>
      <c r="Q2130" t="s">
        <v>6636</v>
      </c>
      <c r="R2130" t="s">
        <v>6636</v>
      </c>
      <c r="S2130" s="12"/>
      <c r="T2130" s="13"/>
      <c r="U2130" t="s">
        <v>6636</v>
      </c>
    </row>
    <row r="2131" spans="1:21" x14ac:dyDescent="0.25">
      <c r="A2131" t="s">
        <v>6619</v>
      </c>
      <c r="B2131" s="12">
        <v>41564</v>
      </c>
      <c r="C2131" t="s">
        <v>8897</v>
      </c>
      <c r="D2131" s="11">
        <v>46184.724791666697</v>
      </c>
      <c r="E2131" t="s">
        <v>8898</v>
      </c>
      <c r="F2131" t="s">
        <v>6617</v>
      </c>
      <c r="G2131" t="s">
        <v>8851</v>
      </c>
      <c r="H2131" t="s">
        <v>6435</v>
      </c>
      <c r="I2131" t="s">
        <v>55</v>
      </c>
      <c r="J2131" t="s">
        <v>737</v>
      </c>
      <c r="K2131" t="s">
        <v>8899</v>
      </c>
      <c r="L2131" t="s">
        <v>8853</v>
      </c>
      <c r="M2131" t="s">
        <v>8900</v>
      </c>
      <c r="N2131" t="s">
        <v>8878</v>
      </c>
      <c r="O2131" t="s">
        <v>8901</v>
      </c>
      <c r="P2131">
        <v>5199000</v>
      </c>
      <c r="Q2131" t="s">
        <v>6636</v>
      </c>
      <c r="R2131" t="s">
        <v>6636</v>
      </c>
      <c r="S2131" s="12"/>
      <c r="T2131" s="13"/>
      <c r="U2131" t="s">
        <v>6636</v>
      </c>
    </row>
    <row r="2132" spans="1:21" x14ac:dyDescent="0.25">
      <c r="A2132" t="s">
        <v>6619</v>
      </c>
      <c r="B2132" s="12">
        <v>41564</v>
      </c>
      <c r="C2132" t="s">
        <v>8897</v>
      </c>
      <c r="D2132" s="11">
        <v>46184.724791666697</v>
      </c>
      <c r="E2132" t="s">
        <v>8898</v>
      </c>
      <c r="F2132" t="s">
        <v>6617</v>
      </c>
      <c r="G2132" t="s">
        <v>8856</v>
      </c>
      <c r="H2132" t="s">
        <v>6435</v>
      </c>
      <c r="I2132" t="s">
        <v>55</v>
      </c>
      <c r="J2132" t="s">
        <v>737</v>
      </c>
      <c r="K2132" t="s">
        <v>8899</v>
      </c>
      <c r="L2132" t="s">
        <v>8853</v>
      </c>
      <c r="M2132" t="s">
        <v>8900</v>
      </c>
      <c r="N2132" t="s">
        <v>8878</v>
      </c>
      <c r="O2132" t="s">
        <v>8901</v>
      </c>
      <c r="P2132">
        <v>5199000</v>
      </c>
      <c r="Q2132" t="s">
        <v>6636</v>
      </c>
      <c r="R2132" t="s">
        <v>6636</v>
      </c>
      <c r="S2132" s="12"/>
      <c r="T2132" s="13"/>
      <c r="U2132" t="s">
        <v>6636</v>
      </c>
    </row>
    <row r="2133" spans="1:21" x14ac:dyDescent="0.25">
      <c r="A2133" t="s">
        <v>6619</v>
      </c>
      <c r="B2133" s="12">
        <v>41564</v>
      </c>
      <c r="C2133" t="s">
        <v>8897</v>
      </c>
      <c r="D2133" s="11">
        <v>46184.724791666697</v>
      </c>
      <c r="E2133" t="s">
        <v>8898</v>
      </c>
      <c r="F2133" t="s">
        <v>6617</v>
      </c>
      <c r="G2133" t="s">
        <v>8857</v>
      </c>
      <c r="H2133" t="s">
        <v>6435</v>
      </c>
      <c r="I2133" t="s">
        <v>55</v>
      </c>
      <c r="J2133" t="s">
        <v>737</v>
      </c>
      <c r="K2133" t="s">
        <v>8899</v>
      </c>
      <c r="L2133" t="s">
        <v>8853</v>
      </c>
      <c r="M2133" t="s">
        <v>8900</v>
      </c>
      <c r="N2133" t="s">
        <v>8878</v>
      </c>
      <c r="O2133" t="s">
        <v>8901</v>
      </c>
      <c r="P2133">
        <v>5199000</v>
      </c>
      <c r="Q2133" t="s">
        <v>6636</v>
      </c>
      <c r="R2133" t="s">
        <v>6636</v>
      </c>
      <c r="S2133" s="12"/>
      <c r="T2133" s="13"/>
      <c r="U2133" t="s">
        <v>6636</v>
      </c>
    </row>
    <row r="2134" spans="1:21" x14ac:dyDescent="0.25">
      <c r="A2134" t="s">
        <v>6619</v>
      </c>
      <c r="B2134" s="12">
        <v>41564</v>
      </c>
      <c r="C2134" t="s">
        <v>8897</v>
      </c>
      <c r="D2134" s="11">
        <v>46184.724791666697</v>
      </c>
      <c r="E2134" t="s">
        <v>8898</v>
      </c>
      <c r="F2134" t="s">
        <v>6617</v>
      </c>
      <c r="G2134" t="s">
        <v>8858</v>
      </c>
      <c r="H2134" t="s">
        <v>6435</v>
      </c>
      <c r="I2134" t="s">
        <v>55</v>
      </c>
      <c r="J2134" t="s">
        <v>737</v>
      </c>
      <c r="K2134" t="s">
        <v>8899</v>
      </c>
      <c r="L2134" t="s">
        <v>8853</v>
      </c>
      <c r="M2134" t="s">
        <v>8900</v>
      </c>
      <c r="N2134" t="s">
        <v>8878</v>
      </c>
      <c r="O2134" t="s">
        <v>8901</v>
      </c>
      <c r="P2134">
        <v>5199000</v>
      </c>
      <c r="Q2134" t="s">
        <v>6636</v>
      </c>
      <c r="R2134" t="s">
        <v>6636</v>
      </c>
      <c r="S2134" s="12"/>
      <c r="T2134" s="13"/>
      <c r="U2134" t="s">
        <v>6636</v>
      </c>
    </row>
    <row r="2135" spans="1:21" x14ac:dyDescent="0.25">
      <c r="A2135" t="s">
        <v>6619</v>
      </c>
      <c r="B2135" s="12">
        <v>41564</v>
      </c>
      <c r="C2135" t="s">
        <v>8897</v>
      </c>
      <c r="D2135" s="11">
        <v>46184.724791666697</v>
      </c>
      <c r="E2135" t="s">
        <v>8898</v>
      </c>
      <c r="F2135" t="s">
        <v>6617</v>
      </c>
      <c r="G2135" t="s">
        <v>8859</v>
      </c>
      <c r="H2135" t="s">
        <v>6435</v>
      </c>
      <c r="I2135" t="s">
        <v>55</v>
      </c>
      <c r="J2135" t="s">
        <v>737</v>
      </c>
      <c r="K2135" t="s">
        <v>8899</v>
      </c>
      <c r="L2135" t="s">
        <v>8853</v>
      </c>
      <c r="M2135" t="s">
        <v>8900</v>
      </c>
      <c r="N2135" t="s">
        <v>8878</v>
      </c>
      <c r="O2135" t="s">
        <v>8901</v>
      </c>
      <c r="P2135">
        <v>5199000</v>
      </c>
      <c r="Q2135" t="s">
        <v>6636</v>
      </c>
      <c r="R2135" t="s">
        <v>6636</v>
      </c>
      <c r="S2135" s="12"/>
      <c r="T2135" s="13"/>
      <c r="U2135" t="s">
        <v>6636</v>
      </c>
    </row>
    <row r="2136" spans="1:21" x14ac:dyDescent="0.25">
      <c r="A2136" t="s">
        <v>6619</v>
      </c>
      <c r="B2136" s="12">
        <v>41564</v>
      </c>
      <c r="C2136" t="s">
        <v>8897</v>
      </c>
      <c r="D2136" s="11">
        <v>46184.724791666697</v>
      </c>
      <c r="E2136" t="s">
        <v>8898</v>
      </c>
      <c r="F2136" t="s">
        <v>6617</v>
      </c>
      <c r="G2136" t="s">
        <v>8860</v>
      </c>
      <c r="H2136" t="s">
        <v>6435</v>
      </c>
      <c r="I2136" t="s">
        <v>55</v>
      </c>
      <c r="J2136" t="s">
        <v>737</v>
      </c>
      <c r="K2136" t="s">
        <v>8899</v>
      </c>
      <c r="L2136" t="s">
        <v>8853</v>
      </c>
      <c r="M2136" t="s">
        <v>8900</v>
      </c>
      <c r="N2136" t="s">
        <v>8878</v>
      </c>
      <c r="O2136" t="s">
        <v>8901</v>
      </c>
      <c r="P2136">
        <v>5199000</v>
      </c>
      <c r="Q2136" t="s">
        <v>6636</v>
      </c>
      <c r="R2136" t="s">
        <v>6636</v>
      </c>
      <c r="S2136" s="12"/>
      <c r="T2136" s="13"/>
      <c r="U2136" t="s">
        <v>6636</v>
      </c>
    </row>
    <row r="2137" spans="1:21" x14ac:dyDescent="0.25">
      <c r="A2137" t="s">
        <v>6619</v>
      </c>
      <c r="B2137" s="12">
        <v>41564</v>
      </c>
      <c r="C2137" t="s">
        <v>8897</v>
      </c>
      <c r="D2137" s="11">
        <v>46184.724791666697</v>
      </c>
      <c r="E2137" t="s">
        <v>8898</v>
      </c>
      <c r="F2137" t="s">
        <v>6617</v>
      </c>
      <c r="G2137" t="s">
        <v>8861</v>
      </c>
      <c r="H2137" t="s">
        <v>6435</v>
      </c>
      <c r="I2137" t="s">
        <v>55</v>
      </c>
      <c r="J2137" t="s">
        <v>737</v>
      </c>
      <c r="K2137" t="s">
        <v>8899</v>
      </c>
      <c r="L2137" t="s">
        <v>8853</v>
      </c>
      <c r="M2137" t="s">
        <v>8900</v>
      </c>
      <c r="N2137" t="s">
        <v>8878</v>
      </c>
      <c r="O2137" t="s">
        <v>8901</v>
      </c>
      <c r="P2137">
        <v>5199000</v>
      </c>
      <c r="Q2137" t="s">
        <v>6636</v>
      </c>
      <c r="R2137" t="s">
        <v>6636</v>
      </c>
      <c r="S2137" s="12"/>
      <c r="T2137" s="13"/>
      <c r="U2137" t="s">
        <v>6636</v>
      </c>
    </row>
    <row r="2138" spans="1:21" x14ac:dyDescent="0.25">
      <c r="A2138" t="s">
        <v>6619</v>
      </c>
      <c r="B2138" s="12">
        <v>41564</v>
      </c>
      <c r="C2138" t="s">
        <v>8897</v>
      </c>
      <c r="D2138" s="11">
        <v>46184.724791666697</v>
      </c>
      <c r="E2138" t="s">
        <v>8898</v>
      </c>
      <c r="F2138" t="s">
        <v>6617</v>
      </c>
      <c r="G2138" t="s">
        <v>8862</v>
      </c>
      <c r="H2138" t="s">
        <v>6435</v>
      </c>
      <c r="I2138" t="s">
        <v>55</v>
      </c>
      <c r="J2138" t="s">
        <v>737</v>
      </c>
      <c r="K2138" t="s">
        <v>8899</v>
      </c>
      <c r="L2138" t="s">
        <v>8853</v>
      </c>
      <c r="M2138" t="s">
        <v>8900</v>
      </c>
      <c r="N2138" t="s">
        <v>8878</v>
      </c>
      <c r="O2138" t="s">
        <v>8901</v>
      </c>
      <c r="P2138">
        <v>5199000</v>
      </c>
      <c r="Q2138" t="s">
        <v>6636</v>
      </c>
      <c r="R2138" t="s">
        <v>6636</v>
      </c>
      <c r="S2138" s="12"/>
      <c r="T2138" s="13"/>
      <c r="U2138" t="s">
        <v>6636</v>
      </c>
    </row>
    <row r="2139" spans="1:21" x14ac:dyDescent="0.25">
      <c r="A2139" t="s">
        <v>6619</v>
      </c>
      <c r="B2139" s="12">
        <v>41564</v>
      </c>
      <c r="C2139" t="s">
        <v>8897</v>
      </c>
      <c r="D2139" s="11">
        <v>46184.724791666697</v>
      </c>
      <c r="E2139" t="s">
        <v>8898</v>
      </c>
      <c r="F2139" t="s">
        <v>6617</v>
      </c>
      <c r="G2139" t="s">
        <v>8863</v>
      </c>
      <c r="H2139" t="s">
        <v>6435</v>
      </c>
      <c r="I2139" t="s">
        <v>55</v>
      </c>
      <c r="J2139" t="s">
        <v>737</v>
      </c>
      <c r="K2139" t="s">
        <v>8899</v>
      </c>
      <c r="L2139" t="s">
        <v>8853</v>
      </c>
      <c r="M2139" t="s">
        <v>8900</v>
      </c>
      <c r="N2139" t="s">
        <v>8878</v>
      </c>
      <c r="O2139" t="s">
        <v>8901</v>
      </c>
      <c r="P2139">
        <v>5199000</v>
      </c>
      <c r="Q2139" t="s">
        <v>6636</v>
      </c>
      <c r="R2139" t="s">
        <v>6636</v>
      </c>
      <c r="S2139" s="12"/>
      <c r="T2139" s="13"/>
      <c r="U2139" t="s">
        <v>6636</v>
      </c>
    </row>
    <row r="2140" spans="1:21" x14ac:dyDescent="0.25">
      <c r="A2140" t="s">
        <v>6619</v>
      </c>
      <c r="B2140" s="12">
        <v>41564</v>
      </c>
      <c r="C2140" t="s">
        <v>8897</v>
      </c>
      <c r="D2140" s="11">
        <v>46184.724791666697</v>
      </c>
      <c r="E2140" t="s">
        <v>8898</v>
      </c>
      <c r="F2140" t="s">
        <v>6617</v>
      </c>
      <c r="G2140" t="s">
        <v>8864</v>
      </c>
      <c r="H2140" t="s">
        <v>6435</v>
      </c>
      <c r="I2140" t="s">
        <v>55</v>
      </c>
      <c r="J2140" t="s">
        <v>737</v>
      </c>
      <c r="K2140" t="s">
        <v>8899</v>
      </c>
      <c r="L2140" t="s">
        <v>8853</v>
      </c>
      <c r="M2140" t="s">
        <v>8900</v>
      </c>
      <c r="N2140" t="s">
        <v>8878</v>
      </c>
      <c r="O2140" t="s">
        <v>8901</v>
      </c>
      <c r="P2140">
        <v>5199000</v>
      </c>
      <c r="Q2140" t="s">
        <v>6636</v>
      </c>
      <c r="R2140" t="s">
        <v>6636</v>
      </c>
      <c r="S2140" s="12"/>
      <c r="T2140" s="13"/>
      <c r="U2140" t="s">
        <v>6636</v>
      </c>
    </row>
    <row r="2141" spans="1:21" x14ac:dyDescent="0.25">
      <c r="A2141" t="s">
        <v>6619</v>
      </c>
      <c r="B2141" s="12">
        <v>41564</v>
      </c>
      <c r="C2141" t="s">
        <v>8897</v>
      </c>
      <c r="D2141" s="11">
        <v>46184.724791666697</v>
      </c>
      <c r="E2141" t="s">
        <v>8898</v>
      </c>
      <c r="F2141" t="s">
        <v>6617</v>
      </c>
      <c r="G2141" t="s">
        <v>8865</v>
      </c>
      <c r="H2141" t="s">
        <v>6435</v>
      </c>
      <c r="I2141" t="s">
        <v>55</v>
      </c>
      <c r="J2141" t="s">
        <v>737</v>
      </c>
      <c r="K2141" t="s">
        <v>8899</v>
      </c>
      <c r="L2141" t="s">
        <v>8853</v>
      </c>
      <c r="M2141" t="s">
        <v>8900</v>
      </c>
      <c r="N2141" t="s">
        <v>8878</v>
      </c>
      <c r="O2141" t="s">
        <v>8901</v>
      </c>
      <c r="P2141">
        <v>5199000</v>
      </c>
      <c r="Q2141" t="s">
        <v>6636</v>
      </c>
      <c r="R2141" t="s">
        <v>6636</v>
      </c>
      <c r="S2141" s="12"/>
      <c r="T2141" s="13"/>
      <c r="U2141" t="s">
        <v>6636</v>
      </c>
    </row>
    <row r="2142" spans="1:21" x14ac:dyDescent="0.25">
      <c r="A2142" t="s">
        <v>6637</v>
      </c>
      <c r="B2142" s="12">
        <v>41680</v>
      </c>
      <c r="C2142" t="s">
        <v>8902</v>
      </c>
      <c r="D2142" s="11">
        <v>46186.584490740701</v>
      </c>
      <c r="E2142" t="s">
        <v>8903</v>
      </c>
      <c r="F2142" t="s">
        <v>6617</v>
      </c>
      <c r="G2142" t="s">
        <v>8857</v>
      </c>
      <c r="H2142" t="s">
        <v>6435</v>
      </c>
      <c r="I2142" t="s">
        <v>6636</v>
      </c>
      <c r="J2142" t="s">
        <v>6636</v>
      </c>
      <c r="K2142" t="s">
        <v>8904</v>
      </c>
      <c r="L2142" t="s">
        <v>8853</v>
      </c>
      <c r="M2142" t="s">
        <v>8905</v>
      </c>
      <c r="N2142" t="s">
        <v>7202</v>
      </c>
      <c r="O2142" t="s">
        <v>7255</v>
      </c>
      <c r="P2142">
        <v>2806990</v>
      </c>
      <c r="Q2142" t="s">
        <v>6636</v>
      </c>
      <c r="R2142" t="s">
        <v>6636</v>
      </c>
      <c r="S2142" s="12"/>
      <c r="T2142" s="13"/>
      <c r="U2142" t="s">
        <v>6883</v>
      </c>
    </row>
    <row r="2143" spans="1:21" x14ac:dyDescent="0.25">
      <c r="A2143" t="s">
        <v>6637</v>
      </c>
      <c r="B2143" s="12">
        <v>41680</v>
      </c>
      <c r="C2143" t="s">
        <v>8902</v>
      </c>
      <c r="D2143" s="11">
        <v>46186.584490740701</v>
      </c>
      <c r="E2143" t="s">
        <v>8903</v>
      </c>
      <c r="F2143" t="s">
        <v>6617</v>
      </c>
      <c r="G2143" t="s">
        <v>8863</v>
      </c>
      <c r="H2143" t="s">
        <v>6435</v>
      </c>
      <c r="I2143" t="s">
        <v>6636</v>
      </c>
      <c r="J2143" t="s">
        <v>6636</v>
      </c>
      <c r="K2143" t="s">
        <v>8904</v>
      </c>
      <c r="L2143" t="s">
        <v>8853</v>
      </c>
      <c r="M2143" t="s">
        <v>8905</v>
      </c>
      <c r="N2143" t="s">
        <v>7202</v>
      </c>
      <c r="O2143" t="s">
        <v>7255</v>
      </c>
      <c r="P2143">
        <v>2806990</v>
      </c>
      <c r="Q2143" t="s">
        <v>6636</v>
      </c>
      <c r="R2143" t="s">
        <v>6636</v>
      </c>
      <c r="S2143" s="12"/>
      <c r="T2143" s="13"/>
      <c r="U2143" t="s">
        <v>6883</v>
      </c>
    </row>
    <row r="2144" spans="1:21" x14ac:dyDescent="0.25">
      <c r="A2144" t="s">
        <v>6637</v>
      </c>
      <c r="B2144" s="12">
        <v>41680</v>
      </c>
      <c r="C2144" t="s">
        <v>8902</v>
      </c>
      <c r="D2144" s="11">
        <v>46186.584490740701</v>
      </c>
      <c r="E2144" t="s">
        <v>8903</v>
      </c>
      <c r="F2144" t="s">
        <v>6617</v>
      </c>
      <c r="G2144" t="s">
        <v>8864</v>
      </c>
      <c r="H2144" t="s">
        <v>6435</v>
      </c>
      <c r="I2144" t="s">
        <v>6636</v>
      </c>
      <c r="J2144" t="s">
        <v>6636</v>
      </c>
      <c r="K2144" t="s">
        <v>8904</v>
      </c>
      <c r="L2144" t="s">
        <v>8853</v>
      </c>
      <c r="M2144" t="s">
        <v>8905</v>
      </c>
      <c r="N2144" t="s">
        <v>7202</v>
      </c>
      <c r="O2144" t="s">
        <v>7255</v>
      </c>
      <c r="P2144">
        <v>2806990</v>
      </c>
      <c r="Q2144" t="s">
        <v>6636</v>
      </c>
      <c r="R2144" t="s">
        <v>6636</v>
      </c>
      <c r="S2144" s="12"/>
      <c r="T2144" s="13"/>
      <c r="U2144" t="s">
        <v>6883</v>
      </c>
    </row>
    <row r="2145" spans="1:21" x14ac:dyDescent="0.25">
      <c r="A2145" t="s">
        <v>6637</v>
      </c>
      <c r="B2145" s="12">
        <v>41680</v>
      </c>
      <c r="C2145" t="s">
        <v>8902</v>
      </c>
      <c r="D2145" s="11">
        <v>46186.584490740701</v>
      </c>
      <c r="E2145" t="s">
        <v>8903</v>
      </c>
      <c r="F2145" t="s">
        <v>6617</v>
      </c>
      <c r="G2145" t="s">
        <v>8865</v>
      </c>
      <c r="H2145" t="s">
        <v>6435</v>
      </c>
      <c r="I2145" t="s">
        <v>6636</v>
      </c>
      <c r="J2145" t="s">
        <v>6636</v>
      </c>
      <c r="K2145" t="s">
        <v>8904</v>
      </c>
      <c r="L2145" t="s">
        <v>8853</v>
      </c>
      <c r="M2145" t="s">
        <v>8905</v>
      </c>
      <c r="N2145" t="s">
        <v>7202</v>
      </c>
      <c r="O2145" t="s">
        <v>7255</v>
      </c>
      <c r="P2145">
        <v>2806990</v>
      </c>
      <c r="Q2145" t="s">
        <v>6636</v>
      </c>
      <c r="R2145" t="s">
        <v>6636</v>
      </c>
      <c r="S2145" s="12"/>
      <c r="T2145" s="13"/>
      <c r="U2145" t="s">
        <v>6883</v>
      </c>
    </row>
    <row r="2146" spans="1:21" x14ac:dyDescent="0.25">
      <c r="A2146" t="s">
        <v>6619</v>
      </c>
      <c r="B2146" s="12">
        <v>41680</v>
      </c>
      <c r="C2146" t="s">
        <v>8902</v>
      </c>
      <c r="D2146" s="11">
        <v>46186.614062499997</v>
      </c>
      <c r="E2146" t="s">
        <v>8903</v>
      </c>
      <c r="F2146" t="s">
        <v>6617</v>
      </c>
      <c r="G2146" t="s">
        <v>8857</v>
      </c>
      <c r="H2146" t="s">
        <v>6435</v>
      </c>
      <c r="I2146" t="s">
        <v>6636</v>
      </c>
      <c r="J2146" t="s">
        <v>6636</v>
      </c>
      <c r="K2146" t="s">
        <v>8904</v>
      </c>
      <c r="L2146" t="s">
        <v>8853</v>
      </c>
      <c r="M2146" t="s">
        <v>8905</v>
      </c>
      <c r="N2146" t="s">
        <v>7202</v>
      </c>
      <c r="O2146" t="s">
        <v>7255</v>
      </c>
      <c r="P2146">
        <v>2806990</v>
      </c>
      <c r="Q2146" t="s">
        <v>6636</v>
      </c>
      <c r="R2146" t="s">
        <v>6636</v>
      </c>
      <c r="S2146" s="12"/>
      <c r="T2146" s="13"/>
      <c r="U2146" t="s">
        <v>6883</v>
      </c>
    </row>
    <row r="2147" spans="1:21" x14ac:dyDescent="0.25">
      <c r="A2147" t="s">
        <v>6619</v>
      </c>
      <c r="B2147" s="12">
        <v>41680</v>
      </c>
      <c r="C2147" t="s">
        <v>8902</v>
      </c>
      <c r="D2147" s="11">
        <v>46186.614062499997</v>
      </c>
      <c r="E2147" t="s">
        <v>8903</v>
      </c>
      <c r="F2147" t="s">
        <v>6617</v>
      </c>
      <c r="G2147" t="s">
        <v>8863</v>
      </c>
      <c r="H2147" t="s">
        <v>6435</v>
      </c>
      <c r="I2147" t="s">
        <v>6636</v>
      </c>
      <c r="J2147" t="s">
        <v>6636</v>
      </c>
      <c r="K2147" t="s">
        <v>8904</v>
      </c>
      <c r="L2147" t="s">
        <v>8853</v>
      </c>
      <c r="M2147" t="s">
        <v>8905</v>
      </c>
      <c r="N2147" t="s">
        <v>7202</v>
      </c>
      <c r="O2147" t="s">
        <v>7255</v>
      </c>
      <c r="P2147">
        <v>2806990</v>
      </c>
      <c r="Q2147" t="s">
        <v>6636</v>
      </c>
      <c r="R2147" t="s">
        <v>6636</v>
      </c>
      <c r="S2147" s="12"/>
      <c r="T2147" s="13"/>
      <c r="U2147" t="s">
        <v>6883</v>
      </c>
    </row>
    <row r="2148" spans="1:21" x14ac:dyDescent="0.25">
      <c r="A2148" t="s">
        <v>6619</v>
      </c>
      <c r="B2148" s="12">
        <v>41680</v>
      </c>
      <c r="C2148" t="s">
        <v>8902</v>
      </c>
      <c r="D2148" s="11">
        <v>46186.614062499997</v>
      </c>
      <c r="E2148" t="s">
        <v>8903</v>
      </c>
      <c r="F2148" t="s">
        <v>6617</v>
      </c>
      <c r="G2148" t="s">
        <v>8864</v>
      </c>
      <c r="H2148" t="s">
        <v>6435</v>
      </c>
      <c r="I2148" t="s">
        <v>6636</v>
      </c>
      <c r="J2148" t="s">
        <v>6636</v>
      </c>
      <c r="K2148" t="s">
        <v>8904</v>
      </c>
      <c r="L2148" t="s">
        <v>8853</v>
      </c>
      <c r="M2148" t="s">
        <v>8905</v>
      </c>
      <c r="N2148" t="s">
        <v>7202</v>
      </c>
      <c r="O2148" t="s">
        <v>7255</v>
      </c>
      <c r="P2148">
        <v>2806990</v>
      </c>
      <c r="Q2148" t="s">
        <v>6636</v>
      </c>
      <c r="R2148" t="s">
        <v>6636</v>
      </c>
      <c r="S2148" s="12"/>
      <c r="T2148" s="13"/>
      <c r="U2148" t="s">
        <v>6883</v>
      </c>
    </row>
    <row r="2149" spans="1:21" x14ac:dyDescent="0.25">
      <c r="A2149" t="s">
        <v>6619</v>
      </c>
      <c r="B2149" s="12">
        <v>41680</v>
      </c>
      <c r="C2149" t="s">
        <v>8902</v>
      </c>
      <c r="D2149" s="11">
        <v>46186.614062499997</v>
      </c>
      <c r="E2149" t="s">
        <v>8903</v>
      </c>
      <c r="F2149" t="s">
        <v>6617</v>
      </c>
      <c r="G2149" t="s">
        <v>8865</v>
      </c>
      <c r="H2149" t="s">
        <v>6435</v>
      </c>
      <c r="I2149" t="s">
        <v>6636</v>
      </c>
      <c r="J2149" t="s">
        <v>6636</v>
      </c>
      <c r="K2149" t="s">
        <v>8904</v>
      </c>
      <c r="L2149" t="s">
        <v>8853</v>
      </c>
      <c r="M2149" t="s">
        <v>8905</v>
      </c>
      <c r="N2149" t="s">
        <v>7202</v>
      </c>
      <c r="O2149" t="s">
        <v>7255</v>
      </c>
      <c r="P2149">
        <v>2806990</v>
      </c>
      <c r="Q2149" t="s">
        <v>6636</v>
      </c>
      <c r="R2149" t="s">
        <v>6636</v>
      </c>
      <c r="S2149" s="12"/>
      <c r="T2149" s="13"/>
      <c r="U2149" t="s">
        <v>6883</v>
      </c>
    </row>
    <row r="2150" spans="1:21" x14ac:dyDescent="0.25">
      <c r="A2150" t="s">
        <v>6637</v>
      </c>
      <c r="B2150" s="12">
        <v>41807</v>
      </c>
      <c r="C2150" t="s">
        <v>8906</v>
      </c>
      <c r="D2150" s="11">
        <v>46188.5602546296</v>
      </c>
      <c r="E2150" t="s">
        <v>8907</v>
      </c>
      <c r="F2150" t="s">
        <v>6617</v>
      </c>
      <c r="G2150" t="s">
        <v>8851</v>
      </c>
      <c r="H2150" t="s">
        <v>6435</v>
      </c>
      <c r="I2150" t="s">
        <v>55</v>
      </c>
      <c r="J2150" t="s">
        <v>643</v>
      </c>
      <c r="K2150" t="s">
        <v>8908</v>
      </c>
      <c r="L2150" t="s">
        <v>8853</v>
      </c>
      <c r="M2150" t="s">
        <v>8909</v>
      </c>
      <c r="N2150" t="s">
        <v>7398</v>
      </c>
      <c r="O2150" t="s">
        <v>7399</v>
      </c>
      <c r="P2150">
        <v>4600000</v>
      </c>
      <c r="Q2150" t="s">
        <v>6636</v>
      </c>
      <c r="R2150" t="s">
        <v>6636</v>
      </c>
      <c r="S2150" s="12"/>
      <c r="T2150" s="13"/>
      <c r="U2150" t="s">
        <v>8910</v>
      </c>
    </row>
    <row r="2151" spans="1:21" x14ac:dyDescent="0.25">
      <c r="A2151" t="s">
        <v>6637</v>
      </c>
      <c r="B2151" s="12">
        <v>41807</v>
      </c>
      <c r="C2151" t="s">
        <v>8906</v>
      </c>
      <c r="D2151" s="11">
        <v>46188.5602546296</v>
      </c>
      <c r="E2151" t="s">
        <v>8907</v>
      </c>
      <c r="F2151" t="s">
        <v>6617</v>
      </c>
      <c r="G2151" t="s">
        <v>8856</v>
      </c>
      <c r="H2151" t="s">
        <v>6435</v>
      </c>
      <c r="I2151" t="s">
        <v>55</v>
      </c>
      <c r="J2151" t="s">
        <v>643</v>
      </c>
      <c r="K2151" t="s">
        <v>8908</v>
      </c>
      <c r="L2151" t="s">
        <v>8853</v>
      </c>
      <c r="M2151" t="s">
        <v>8909</v>
      </c>
      <c r="N2151" t="s">
        <v>7398</v>
      </c>
      <c r="O2151" t="s">
        <v>7399</v>
      </c>
      <c r="P2151">
        <v>4600000</v>
      </c>
      <c r="Q2151" t="s">
        <v>6636</v>
      </c>
      <c r="R2151" t="s">
        <v>6636</v>
      </c>
      <c r="S2151" s="12"/>
      <c r="T2151" s="13"/>
      <c r="U2151" t="s">
        <v>8910</v>
      </c>
    </row>
    <row r="2152" spans="1:21" x14ac:dyDescent="0.25">
      <c r="A2152" t="s">
        <v>6637</v>
      </c>
      <c r="B2152" s="12">
        <v>41807</v>
      </c>
      <c r="C2152" t="s">
        <v>8906</v>
      </c>
      <c r="D2152" s="11">
        <v>46188.5602546296</v>
      </c>
      <c r="E2152" t="s">
        <v>8907</v>
      </c>
      <c r="F2152" t="s">
        <v>6617</v>
      </c>
      <c r="G2152" t="s">
        <v>8857</v>
      </c>
      <c r="H2152" t="s">
        <v>6435</v>
      </c>
      <c r="I2152" t="s">
        <v>55</v>
      </c>
      <c r="J2152" t="s">
        <v>643</v>
      </c>
      <c r="K2152" t="s">
        <v>8908</v>
      </c>
      <c r="L2152" t="s">
        <v>8853</v>
      </c>
      <c r="M2152" t="s">
        <v>8909</v>
      </c>
      <c r="N2152" t="s">
        <v>7398</v>
      </c>
      <c r="O2152" t="s">
        <v>7399</v>
      </c>
      <c r="P2152">
        <v>4600000</v>
      </c>
      <c r="Q2152" t="s">
        <v>6636</v>
      </c>
      <c r="R2152" t="s">
        <v>6636</v>
      </c>
      <c r="S2152" s="12"/>
      <c r="T2152" s="13"/>
      <c r="U2152" t="s">
        <v>8910</v>
      </c>
    </row>
    <row r="2153" spans="1:21" x14ac:dyDescent="0.25">
      <c r="A2153" t="s">
        <v>6637</v>
      </c>
      <c r="B2153" s="12">
        <v>41807</v>
      </c>
      <c r="C2153" t="s">
        <v>8906</v>
      </c>
      <c r="D2153" s="11">
        <v>46188.5602546296</v>
      </c>
      <c r="E2153" t="s">
        <v>8907</v>
      </c>
      <c r="F2153" t="s">
        <v>6617</v>
      </c>
      <c r="G2153" t="s">
        <v>8858</v>
      </c>
      <c r="H2153" t="s">
        <v>6435</v>
      </c>
      <c r="I2153" t="s">
        <v>55</v>
      </c>
      <c r="J2153" t="s">
        <v>643</v>
      </c>
      <c r="K2153" t="s">
        <v>8908</v>
      </c>
      <c r="L2153" t="s">
        <v>8853</v>
      </c>
      <c r="M2153" t="s">
        <v>8909</v>
      </c>
      <c r="N2153" t="s">
        <v>7398</v>
      </c>
      <c r="O2153" t="s">
        <v>7399</v>
      </c>
      <c r="P2153">
        <v>4600000</v>
      </c>
      <c r="Q2153" t="s">
        <v>6636</v>
      </c>
      <c r="R2153" t="s">
        <v>6636</v>
      </c>
      <c r="S2153" s="12"/>
      <c r="T2153" s="13"/>
      <c r="U2153" t="s">
        <v>8910</v>
      </c>
    </row>
    <row r="2154" spans="1:21" x14ac:dyDescent="0.25">
      <c r="A2154" t="s">
        <v>6637</v>
      </c>
      <c r="B2154" s="12">
        <v>41807</v>
      </c>
      <c r="C2154" t="s">
        <v>8906</v>
      </c>
      <c r="D2154" s="11">
        <v>46188.5602546296</v>
      </c>
      <c r="E2154" t="s">
        <v>8907</v>
      </c>
      <c r="F2154" t="s">
        <v>6617</v>
      </c>
      <c r="G2154" t="s">
        <v>8859</v>
      </c>
      <c r="H2154" t="s">
        <v>6435</v>
      </c>
      <c r="I2154" t="s">
        <v>55</v>
      </c>
      <c r="J2154" t="s">
        <v>643</v>
      </c>
      <c r="K2154" t="s">
        <v>8908</v>
      </c>
      <c r="L2154" t="s">
        <v>8853</v>
      </c>
      <c r="M2154" t="s">
        <v>8909</v>
      </c>
      <c r="N2154" t="s">
        <v>7398</v>
      </c>
      <c r="O2154" t="s">
        <v>7399</v>
      </c>
      <c r="P2154">
        <v>4600000</v>
      </c>
      <c r="Q2154" t="s">
        <v>6636</v>
      </c>
      <c r="R2154" t="s">
        <v>6636</v>
      </c>
      <c r="S2154" s="12"/>
      <c r="T2154" s="13"/>
      <c r="U2154" t="s">
        <v>8910</v>
      </c>
    </row>
    <row r="2155" spans="1:21" x14ac:dyDescent="0.25">
      <c r="A2155" t="s">
        <v>6637</v>
      </c>
      <c r="B2155" s="12">
        <v>41807</v>
      </c>
      <c r="C2155" t="s">
        <v>8906</v>
      </c>
      <c r="D2155" s="11">
        <v>46188.5602546296</v>
      </c>
      <c r="E2155" t="s">
        <v>8907</v>
      </c>
      <c r="F2155" t="s">
        <v>6617</v>
      </c>
      <c r="G2155" t="s">
        <v>8860</v>
      </c>
      <c r="H2155" t="s">
        <v>6435</v>
      </c>
      <c r="I2155" t="s">
        <v>55</v>
      </c>
      <c r="J2155" t="s">
        <v>643</v>
      </c>
      <c r="K2155" t="s">
        <v>8908</v>
      </c>
      <c r="L2155" t="s">
        <v>8853</v>
      </c>
      <c r="M2155" t="s">
        <v>8909</v>
      </c>
      <c r="N2155" t="s">
        <v>7398</v>
      </c>
      <c r="O2155" t="s">
        <v>7399</v>
      </c>
      <c r="P2155">
        <v>4600000</v>
      </c>
      <c r="Q2155" t="s">
        <v>6636</v>
      </c>
      <c r="R2155" t="s">
        <v>6636</v>
      </c>
      <c r="S2155" s="12"/>
      <c r="T2155" s="13"/>
      <c r="U2155" t="s">
        <v>8910</v>
      </c>
    </row>
    <row r="2156" spans="1:21" x14ac:dyDescent="0.25">
      <c r="A2156" t="s">
        <v>6637</v>
      </c>
      <c r="B2156" s="12">
        <v>41807</v>
      </c>
      <c r="C2156" t="s">
        <v>8906</v>
      </c>
      <c r="D2156" s="11">
        <v>46188.5602546296</v>
      </c>
      <c r="E2156" t="s">
        <v>8907</v>
      </c>
      <c r="F2156" t="s">
        <v>6617</v>
      </c>
      <c r="G2156" t="s">
        <v>8861</v>
      </c>
      <c r="H2156" t="s">
        <v>6435</v>
      </c>
      <c r="I2156" t="s">
        <v>55</v>
      </c>
      <c r="J2156" t="s">
        <v>643</v>
      </c>
      <c r="K2156" t="s">
        <v>8908</v>
      </c>
      <c r="L2156" t="s">
        <v>8853</v>
      </c>
      <c r="M2156" t="s">
        <v>8909</v>
      </c>
      <c r="N2156" t="s">
        <v>7398</v>
      </c>
      <c r="O2156" t="s">
        <v>7399</v>
      </c>
      <c r="P2156">
        <v>4600000</v>
      </c>
      <c r="Q2156" t="s">
        <v>6636</v>
      </c>
      <c r="R2156" t="s">
        <v>6636</v>
      </c>
      <c r="S2156" s="12"/>
      <c r="T2156" s="13"/>
      <c r="U2156" t="s">
        <v>8910</v>
      </c>
    </row>
    <row r="2157" spans="1:21" x14ac:dyDescent="0.25">
      <c r="A2157" t="s">
        <v>6637</v>
      </c>
      <c r="B2157" s="12">
        <v>41807</v>
      </c>
      <c r="C2157" t="s">
        <v>8906</v>
      </c>
      <c r="D2157" s="11">
        <v>46188.5602546296</v>
      </c>
      <c r="E2157" t="s">
        <v>8907</v>
      </c>
      <c r="F2157" t="s">
        <v>6617</v>
      </c>
      <c r="G2157" t="s">
        <v>8862</v>
      </c>
      <c r="H2157" t="s">
        <v>6435</v>
      </c>
      <c r="I2157" t="s">
        <v>55</v>
      </c>
      <c r="J2157" t="s">
        <v>643</v>
      </c>
      <c r="K2157" t="s">
        <v>8908</v>
      </c>
      <c r="L2157" t="s">
        <v>8853</v>
      </c>
      <c r="M2157" t="s">
        <v>8909</v>
      </c>
      <c r="N2157" t="s">
        <v>7398</v>
      </c>
      <c r="O2157" t="s">
        <v>7399</v>
      </c>
      <c r="P2157">
        <v>4600000</v>
      </c>
      <c r="Q2157" t="s">
        <v>6636</v>
      </c>
      <c r="R2157" t="s">
        <v>6636</v>
      </c>
      <c r="S2157" s="12"/>
      <c r="T2157" s="13"/>
      <c r="U2157" t="s">
        <v>8910</v>
      </c>
    </row>
    <row r="2158" spans="1:21" x14ac:dyDescent="0.25">
      <c r="A2158" t="s">
        <v>6637</v>
      </c>
      <c r="B2158" s="12">
        <v>41807</v>
      </c>
      <c r="C2158" t="s">
        <v>8906</v>
      </c>
      <c r="D2158" s="11">
        <v>46188.5602546296</v>
      </c>
      <c r="E2158" t="s">
        <v>8907</v>
      </c>
      <c r="F2158" t="s">
        <v>6617</v>
      </c>
      <c r="G2158" t="s">
        <v>8863</v>
      </c>
      <c r="H2158" t="s">
        <v>6435</v>
      </c>
      <c r="I2158" t="s">
        <v>55</v>
      </c>
      <c r="J2158" t="s">
        <v>643</v>
      </c>
      <c r="K2158" t="s">
        <v>8908</v>
      </c>
      <c r="L2158" t="s">
        <v>8853</v>
      </c>
      <c r="M2158" t="s">
        <v>8909</v>
      </c>
      <c r="N2158" t="s">
        <v>7398</v>
      </c>
      <c r="O2158" t="s">
        <v>7399</v>
      </c>
      <c r="P2158">
        <v>4600000</v>
      </c>
      <c r="Q2158" t="s">
        <v>6636</v>
      </c>
      <c r="R2158" t="s">
        <v>6636</v>
      </c>
      <c r="S2158" s="12"/>
      <c r="T2158" s="13"/>
      <c r="U2158" t="s">
        <v>8910</v>
      </c>
    </row>
    <row r="2159" spans="1:21" x14ac:dyDescent="0.25">
      <c r="A2159" t="s">
        <v>6637</v>
      </c>
      <c r="B2159" s="12">
        <v>41807</v>
      </c>
      <c r="C2159" t="s">
        <v>8906</v>
      </c>
      <c r="D2159" s="11">
        <v>46188.5602546296</v>
      </c>
      <c r="E2159" t="s">
        <v>8907</v>
      </c>
      <c r="F2159" t="s">
        <v>6617</v>
      </c>
      <c r="G2159" t="s">
        <v>8864</v>
      </c>
      <c r="H2159" t="s">
        <v>6435</v>
      </c>
      <c r="I2159" t="s">
        <v>55</v>
      </c>
      <c r="J2159" t="s">
        <v>643</v>
      </c>
      <c r="K2159" t="s">
        <v>8908</v>
      </c>
      <c r="L2159" t="s">
        <v>8853</v>
      </c>
      <c r="M2159" t="s">
        <v>8909</v>
      </c>
      <c r="N2159" t="s">
        <v>7398</v>
      </c>
      <c r="O2159" t="s">
        <v>7399</v>
      </c>
      <c r="P2159">
        <v>4600000</v>
      </c>
      <c r="Q2159" t="s">
        <v>6636</v>
      </c>
      <c r="R2159" t="s">
        <v>6636</v>
      </c>
      <c r="S2159" s="12"/>
      <c r="T2159" s="13"/>
      <c r="U2159" t="s">
        <v>8910</v>
      </c>
    </row>
    <row r="2160" spans="1:21" x14ac:dyDescent="0.25">
      <c r="A2160" t="s">
        <v>6637</v>
      </c>
      <c r="B2160" s="12">
        <v>41807</v>
      </c>
      <c r="C2160" t="s">
        <v>8906</v>
      </c>
      <c r="D2160" s="11">
        <v>46188.5602546296</v>
      </c>
      <c r="E2160" t="s">
        <v>8907</v>
      </c>
      <c r="F2160" t="s">
        <v>6617</v>
      </c>
      <c r="G2160" t="s">
        <v>8865</v>
      </c>
      <c r="H2160" t="s">
        <v>6435</v>
      </c>
      <c r="I2160" t="s">
        <v>55</v>
      </c>
      <c r="J2160" t="s">
        <v>643</v>
      </c>
      <c r="K2160" t="s">
        <v>8908</v>
      </c>
      <c r="L2160" t="s">
        <v>8853</v>
      </c>
      <c r="M2160" t="s">
        <v>8909</v>
      </c>
      <c r="N2160" t="s">
        <v>7398</v>
      </c>
      <c r="O2160" t="s">
        <v>7399</v>
      </c>
      <c r="P2160">
        <v>4600000</v>
      </c>
      <c r="Q2160" t="s">
        <v>6636</v>
      </c>
      <c r="R2160" t="s">
        <v>6636</v>
      </c>
      <c r="S2160" s="12"/>
      <c r="T2160" s="13"/>
      <c r="U2160" t="s">
        <v>8910</v>
      </c>
    </row>
    <row r="2161" spans="1:21" x14ac:dyDescent="0.25">
      <c r="A2161" t="s">
        <v>6619</v>
      </c>
      <c r="B2161" s="12">
        <v>41807</v>
      </c>
      <c r="C2161" t="s">
        <v>8906</v>
      </c>
      <c r="D2161" s="11">
        <v>46188.581689814797</v>
      </c>
      <c r="E2161" t="s">
        <v>8907</v>
      </c>
      <c r="F2161" t="s">
        <v>6617</v>
      </c>
      <c r="G2161" t="s">
        <v>8851</v>
      </c>
      <c r="H2161" t="s">
        <v>6435</v>
      </c>
      <c r="I2161" t="s">
        <v>55</v>
      </c>
      <c r="J2161" t="s">
        <v>643</v>
      </c>
      <c r="K2161" t="s">
        <v>8908</v>
      </c>
      <c r="L2161" t="s">
        <v>8853</v>
      </c>
      <c r="M2161" t="s">
        <v>8909</v>
      </c>
      <c r="N2161" t="s">
        <v>7398</v>
      </c>
      <c r="O2161" t="s">
        <v>7399</v>
      </c>
      <c r="P2161">
        <v>4600000</v>
      </c>
      <c r="Q2161" t="s">
        <v>6636</v>
      </c>
      <c r="R2161" t="s">
        <v>6636</v>
      </c>
      <c r="S2161" s="12"/>
      <c r="T2161" s="13"/>
      <c r="U2161" t="s">
        <v>8910</v>
      </c>
    </row>
    <row r="2162" spans="1:21" x14ac:dyDescent="0.25">
      <c r="A2162" t="s">
        <v>6619</v>
      </c>
      <c r="B2162" s="12">
        <v>41807</v>
      </c>
      <c r="C2162" t="s">
        <v>8906</v>
      </c>
      <c r="D2162" s="11">
        <v>46188.581689814797</v>
      </c>
      <c r="E2162" t="s">
        <v>8907</v>
      </c>
      <c r="F2162" t="s">
        <v>6617</v>
      </c>
      <c r="G2162" t="s">
        <v>8856</v>
      </c>
      <c r="H2162" t="s">
        <v>6435</v>
      </c>
      <c r="I2162" t="s">
        <v>55</v>
      </c>
      <c r="J2162" t="s">
        <v>643</v>
      </c>
      <c r="K2162" t="s">
        <v>8908</v>
      </c>
      <c r="L2162" t="s">
        <v>8853</v>
      </c>
      <c r="M2162" t="s">
        <v>8909</v>
      </c>
      <c r="N2162" t="s">
        <v>7398</v>
      </c>
      <c r="O2162" t="s">
        <v>7399</v>
      </c>
      <c r="P2162">
        <v>4600000</v>
      </c>
      <c r="Q2162" t="s">
        <v>6636</v>
      </c>
      <c r="R2162" t="s">
        <v>6636</v>
      </c>
      <c r="S2162" s="12"/>
      <c r="T2162" s="13"/>
      <c r="U2162" t="s">
        <v>8910</v>
      </c>
    </row>
    <row r="2163" spans="1:21" x14ac:dyDescent="0.25">
      <c r="A2163" t="s">
        <v>6619</v>
      </c>
      <c r="B2163" s="12">
        <v>41807</v>
      </c>
      <c r="C2163" t="s">
        <v>8906</v>
      </c>
      <c r="D2163" s="11">
        <v>46188.581689814797</v>
      </c>
      <c r="E2163" t="s">
        <v>8907</v>
      </c>
      <c r="F2163" t="s">
        <v>6617</v>
      </c>
      <c r="G2163" t="s">
        <v>8857</v>
      </c>
      <c r="H2163" t="s">
        <v>6435</v>
      </c>
      <c r="I2163" t="s">
        <v>55</v>
      </c>
      <c r="J2163" t="s">
        <v>643</v>
      </c>
      <c r="K2163" t="s">
        <v>8908</v>
      </c>
      <c r="L2163" t="s">
        <v>8853</v>
      </c>
      <c r="M2163" t="s">
        <v>8909</v>
      </c>
      <c r="N2163" t="s">
        <v>7398</v>
      </c>
      <c r="O2163" t="s">
        <v>7399</v>
      </c>
      <c r="P2163">
        <v>4600000</v>
      </c>
      <c r="Q2163" t="s">
        <v>6636</v>
      </c>
      <c r="R2163" t="s">
        <v>6636</v>
      </c>
      <c r="S2163" s="12"/>
      <c r="T2163" s="13"/>
      <c r="U2163" t="s">
        <v>8910</v>
      </c>
    </row>
    <row r="2164" spans="1:21" x14ac:dyDescent="0.25">
      <c r="A2164" t="s">
        <v>6619</v>
      </c>
      <c r="B2164" s="12">
        <v>41807</v>
      </c>
      <c r="C2164" t="s">
        <v>8906</v>
      </c>
      <c r="D2164" s="11">
        <v>46188.581689814797</v>
      </c>
      <c r="E2164" t="s">
        <v>8907</v>
      </c>
      <c r="F2164" t="s">
        <v>6617</v>
      </c>
      <c r="G2164" t="s">
        <v>8858</v>
      </c>
      <c r="H2164" t="s">
        <v>6435</v>
      </c>
      <c r="I2164" t="s">
        <v>55</v>
      </c>
      <c r="J2164" t="s">
        <v>643</v>
      </c>
      <c r="K2164" t="s">
        <v>8908</v>
      </c>
      <c r="L2164" t="s">
        <v>8853</v>
      </c>
      <c r="M2164" t="s">
        <v>8909</v>
      </c>
      <c r="N2164" t="s">
        <v>7398</v>
      </c>
      <c r="O2164" t="s">
        <v>7399</v>
      </c>
      <c r="P2164">
        <v>4600000</v>
      </c>
      <c r="Q2164" t="s">
        <v>6636</v>
      </c>
      <c r="R2164" t="s">
        <v>6636</v>
      </c>
      <c r="S2164" s="12"/>
      <c r="T2164" s="13"/>
      <c r="U2164" t="s">
        <v>8910</v>
      </c>
    </row>
    <row r="2165" spans="1:21" x14ac:dyDescent="0.25">
      <c r="A2165" t="s">
        <v>6619</v>
      </c>
      <c r="B2165" s="12">
        <v>41807</v>
      </c>
      <c r="C2165" t="s">
        <v>8906</v>
      </c>
      <c r="D2165" s="11">
        <v>46188.581689814797</v>
      </c>
      <c r="E2165" t="s">
        <v>8907</v>
      </c>
      <c r="F2165" t="s">
        <v>6617</v>
      </c>
      <c r="G2165" t="s">
        <v>8859</v>
      </c>
      <c r="H2165" t="s">
        <v>6435</v>
      </c>
      <c r="I2165" t="s">
        <v>55</v>
      </c>
      <c r="J2165" t="s">
        <v>643</v>
      </c>
      <c r="K2165" t="s">
        <v>8908</v>
      </c>
      <c r="L2165" t="s">
        <v>8853</v>
      </c>
      <c r="M2165" t="s">
        <v>8909</v>
      </c>
      <c r="N2165" t="s">
        <v>7398</v>
      </c>
      <c r="O2165" t="s">
        <v>7399</v>
      </c>
      <c r="P2165">
        <v>4600000</v>
      </c>
      <c r="Q2165" t="s">
        <v>6636</v>
      </c>
      <c r="R2165" t="s">
        <v>6636</v>
      </c>
      <c r="S2165" s="12"/>
      <c r="T2165" s="13"/>
      <c r="U2165" t="s">
        <v>8910</v>
      </c>
    </row>
    <row r="2166" spans="1:21" x14ac:dyDescent="0.25">
      <c r="A2166" t="s">
        <v>6619</v>
      </c>
      <c r="B2166" s="12">
        <v>41807</v>
      </c>
      <c r="C2166" t="s">
        <v>8906</v>
      </c>
      <c r="D2166" s="11">
        <v>46188.581689814797</v>
      </c>
      <c r="E2166" t="s">
        <v>8907</v>
      </c>
      <c r="F2166" t="s">
        <v>6617</v>
      </c>
      <c r="G2166" t="s">
        <v>8860</v>
      </c>
      <c r="H2166" t="s">
        <v>6435</v>
      </c>
      <c r="I2166" t="s">
        <v>55</v>
      </c>
      <c r="J2166" t="s">
        <v>643</v>
      </c>
      <c r="K2166" t="s">
        <v>8908</v>
      </c>
      <c r="L2166" t="s">
        <v>8853</v>
      </c>
      <c r="M2166" t="s">
        <v>8909</v>
      </c>
      <c r="N2166" t="s">
        <v>7398</v>
      </c>
      <c r="O2166" t="s">
        <v>7399</v>
      </c>
      <c r="P2166">
        <v>4600000</v>
      </c>
      <c r="Q2166" t="s">
        <v>6636</v>
      </c>
      <c r="R2166" t="s">
        <v>6636</v>
      </c>
      <c r="S2166" s="12"/>
      <c r="T2166" s="13"/>
      <c r="U2166" t="s">
        <v>8910</v>
      </c>
    </row>
    <row r="2167" spans="1:21" x14ac:dyDescent="0.25">
      <c r="A2167" t="s">
        <v>6619</v>
      </c>
      <c r="B2167" s="12">
        <v>41807</v>
      </c>
      <c r="C2167" t="s">
        <v>8906</v>
      </c>
      <c r="D2167" s="11">
        <v>46188.581689814797</v>
      </c>
      <c r="E2167" t="s">
        <v>8907</v>
      </c>
      <c r="F2167" t="s">
        <v>6617</v>
      </c>
      <c r="G2167" t="s">
        <v>8861</v>
      </c>
      <c r="H2167" t="s">
        <v>6435</v>
      </c>
      <c r="I2167" t="s">
        <v>55</v>
      </c>
      <c r="J2167" t="s">
        <v>643</v>
      </c>
      <c r="K2167" t="s">
        <v>8908</v>
      </c>
      <c r="L2167" t="s">
        <v>8853</v>
      </c>
      <c r="M2167" t="s">
        <v>8909</v>
      </c>
      <c r="N2167" t="s">
        <v>7398</v>
      </c>
      <c r="O2167" t="s">
        <v>7399</v>
      </c>
      <c r="P2167">
        <v>4600000</v>
      </c>
      <c r="Q2167" t="s">
        <v>6636</v>
      </c>
      <c r="R2167" t="s">
        <v>6636</v>
      </c>
      <c r="S2167" s="12"/>
      <c r="T2167" s="13"/>
      <c r="U2167" t="s">
        <v>8910</v>
      </c>
    </row>
    <row r="2168" spans="1:21" x14ac:dyDescent="0.25">
      <c r="A2168" t="s">
        <v>6619</v>
      </c>
      <c r="B2168" s="12">
        <v>41807</v>
      </c>
      <c r="C2168" t="s">
        <v>8906</v>
      </c>
      <c r="D2168" s="11">
        <v>46188.581689814797</v>
      </c>
      <c r="E2168" t="s">
        <v>8907</v>
      </c>
      <c r="F2168" t="s">
        <v>6617</v>
      </c>
      <c r="G2168" t="s">
        <v>8862</v>
      </c>
      <c r="H2168" t="s">
        <v>6435</v>
      </c>
      <c r="I2168" t="s">
        <v>55</v>
      </c>
      <c r="J2168" t="s">
        <v>643</v>
      </c>
      <c r="K2168" t="s">
        <v>8908</v>
      </c>
      <c r="L2168" t="s">
        <v>8853</v>
      </c>
      <c r="M2168" t="s">
        <v>8909</v>
      </c>
      <c r="N2168" t="s">
        <v>7398</v>
      </c>
      <c r="O2168" t="s">
        <v>7399</v>
      </c>
      <c r="P2168">
        <v>4600000</v>
      </c>
      <c r="Q2168" t="s">
        <v>6636</v>
      </c>
      <c r="R2168" t="s">
        <v>6636</v>
      </c>
      <c r="S2168" s="12"/>
      <c r="T2168" s="13"/>
      <c r="U2168" t="s">
        <v>8910</v>
      </c>
    </row>
    <row r="2169" spans="1:21" x14ac:dyDescent="0.25">
      <c r="A2169" t="s">
        <v>6619</v>
      </c>
      <c r="B2169" s="12">
        <v>41807</v>
      </c>
      <c r="C2169" t="s">
        <v>8906</v>
      </c>
      <c r="D2169" s="11">
        <v>46188.581689814797</v>
      </c>
      <c r="E2169" t="s">
        <v>8907</v>
      </c>
      <c r="F2169" t="s">
        <v>6617</v>
      </c>
      <c r="G2169" t="s">
        <v>8863</v>
      </c>
      <c r="H2169" t="s">
        <v>6435</v>
      </c>
      <c r="I2169" t="s">
        <v>55</v>
      </c>
      <c r="J2169" t="s">
        <v>643</v>
      </c>
      <c r="K2169" t="s">
        <v>8908</v>
      </c>
      <c r="L2169" t="s">
        <v>8853</v>
      </c>
      <c r="M2169" t="s">
        <v>8909</v>
      </c>
      <c r="N2169" t="s">
        <v>7398</v>
      </c>
      <c r="O2169" t="s">
        <v>7399</v>
      </c>
      <c r="P2169">
        <v>4600000</v>
      </c>
      <c r="Q2169" t="s">
        <v>6636</v>
      </c>
      <c r="R2169" t="s">
        <v>6636</v>
      </c>
      <c r="S2169" s="12"/>
      <c r="T2169" s="13"/>
      <c r="U2169" t="s">
        <v>8910</v>
      </c>
    </row>
    <row r="2170" spans="1:21" x14ac:dyDescent="0.25">
      <c r="A2170" t="s">
        <v>6619</v>
      </c>
      <c r="B2170" s="12">
        <v>41807</v>
      </c>
      <c r="C2170" t="s">
        <v>8906</v>
      </c>
      <c r="D2170" s="11">
        <v>46188.581689814797</v>
      </c>
      <c r="E2170" t="s">
        <v>8907</v>
      </c>
      <c r="F2170" t="s">
        <v>6617</v>
      </c>
      <c r="G2170" t="s">
        <v>8864</v>
      </c>
      <c r="H2170" t="s">
        <v>6435</v>
      </c>
      <c r="I2170" t="s">
        <v>55</v>
      </c>
      <c r="J2170" t="s">
        <v>643</v>
      </c>
      <c r="K2170" t="s">
        <v>8908</v>
      </c>
      <c r="L2170" t="s">
        <v>8853</v>
      </c>
      <c r="M2170" t="s">
        <v>8909</v>
      </c>
      <c r="N2170" t="s">
        <v>7398</v>
      </c>
      <c r="O2170" t="s">
        <v>7399</v>
      </c>
      <c r="P2170">
        <v>4600000</v>
      </c>
      <c r="Q2170" t="s">
        <v>6636</v>
      </c>
      <c r="R2170" t="s">
        <v>6636</v>
      </c>
      <c r="S2170" s="12"/>
      <c r="T2170" s="13"/>
      <c r="U2170" t="s">
        <v>8910</v>
      </c>
    </row>
    <row r="2171" spans="1:21" x14ac:dyDescent="0.25">
      <c r="A2171" t="s">
        <v>6619</v>
      </c>
      <c r="B2171" s="12">
        <v>41807</v>
      </c>
      <c r="C2171" t="s">
        <v>8906</v>
      </c>
      <c r="D2171" s="11">
        <v>46188.581689814797</v>
      </c>
      <c r="E2171" t="s">
        <v>8907</v>
      </c>
      <c r="F2171" t="s">
        <v>6617</v>
      </c>
      <c r="G2171" t="s">
        <v>8865</v>
      </c>
      <c r="H2171" t="s">
        <v>6435</v>
      </c>
      <c r="I2171" t="s">
        <v>55</v>
      </c>
      <c r="J2171" t="s">
        <v>643</v>
      </c>
      <c r="K2171" t="s">
        <v>8908</v>
      </c>
      <c r="L2171" t="s">
        <v>8853</v>
      </c>
      <c r="M2171" t="s">
        <v>8909</v>
      </c>
      <c r="N2171" t="s">
        <v>7398</v>
      </c>
      <c r="O2171" t="s">
        <v>7399</v>
      </c>
      <c r="P2171">
        <v>4600000</v>
      </c>
      <c r="Q2171" t="s">
        <v>6636</v>
      </c>
      <c r="R2171" t="s">
        <v>6636</v>
      </c>
      <c r="S2171" s="12"/>
      <c r="T2171" s="13"/>
      <c r="U2171" t="s">
        <v>8910</v>
      </c>
    </row>
    <row r="2172" spans="1:21" x14ac:dyDescent="0.25">
      <c r="A2172" t="s">
        <v>6637</v>
      </c>
      <c r="B2172" s="12">
        <v>41827</v>
      </c>
      <c r="C2172" t="s">
        <v>8911</v>
      </c>
      <c r="D2172" s="11">
        <v>46188.647037037001</v>
      </c>
      <c r="E2172" t="s">
        <v>8912</v>
      </c>
      <c r="F2172" t="s">
        <v>6617</v>
      </c>
      <c r="G2172" t="s">
        <v>8851</v>
      </c>
      <c r="H2172" t="s">
        <v>6435</v>
      </c>
      <c r="I2172" t="s">
        <v>65</v>
      </c>
      <c r="J2172" t="s">
        <v>57</v>
      </c>
      <c r="K2172" t="s">
        <v>8913</v>
      </c>
      <c r="L2172" t="s">
        <v>8853</v>
      </c>
      <c r="M2172" t="s">
        <v>8914</v>
      </c>
      <c r="N2172" t="s">
        <v>6761</v>
      </c>
      <c r="O2172" t="s">
        <v>6762</v>
      </c>
      <c r="P2172">
        <v>2939900</v>
      </c>
      <c r="Q2172" t="s">
        <v>6778</v>
      </c>
      <c r="R2172" t="s">
        <v>6779</v>
      </c>
      <c r="S2172" s="12"/>
      <c r="T2172" s="13"/>
      <c r="U2172" t="s">
        <v>6780</v>
      </c>
    </row>
    <row r="2173" spans="1:21" x14ac:dyDescent="0.25">
      <c r="A2173" t="s">
        <v>6637</v>
      </c>
      <c r="B2173" s="12">
        <v>41827</v>
      </c>
      <c r="C2173" t="s">
        <v>8911</v>
      </c>
      <c r="D2173" s="11">
        <v>46188.647037037001</v>
      </c>
      <c r="E2173" t="s">
        <v>8912</v>
      </c>
      <c r="F2173" t="s">
        <v>6617</v>
      </c>
      <c r="G2173" t="s">
        <v>8856</v>
      </c>
      <c r="H2173" t="s">
        <v>6435</v>
      </c>
      <c r="I2173" t="s">
        <v>65</v>
      </c>
      <c r="J2173" t="s">
        <v>57</v>
      </c>
      <c r="K2173" t="s">
        <v>8913</v>
      </c>
      <c r="L2173" t="s">
        <v>8853</v>
      </c>
      <c r="M2173" t="s">
        <v>8914</v>
      </c>
      <c r="N2173" t="s">
        <v>6761</v>
      </c>
      <c r="O2173" t="s">
        <v>6762</v>
      </c>
      <c r="P2173">
        <v>2939900</v>
      </c>
      <c r="Q2173" t="s">
        <v>6778</v>
      </c>
      <c r="R2173" t="s">
        <v>6779</v>
      </c>
      <c r="S2173" s="12"/>
      <c r="T2173" s="13"/>
      <c r="U2173" t="s">
        <v>6780</v>
      </c>
    </row>
    <row r="2174" spans="1:21" x14ac:dyDescent="0.25">
      <c r="A2174" t="s">
        <v>6637</v>
      </c>
      <c r="B2174" s="12">
        <v>41827</v>
      </c>
      <c r="C2174" t="s">
        <v>8911</v>
      </c>
      <c r="D2174" s="11">
        <v>46188.647037037001</v>
      </c>
      <c r="E2174" t="s">
        <v>8912</v>
      </c>
      <c r="F2174" t="s">
        <v>6617</v>
      </c>
      <c r="G2174" t="s">
        <v>8857</v>
      </c>
      <c r="H2174" t="s">
        <v>6435</v>
      </c>
      <c r="I2174" t="s">
        <v>65</v>
      </c>
      <c r="J2174" t="s">
        <v>57</v>
      </c>
      <c r="K2174" t="s">
        <v>8913</v>
      </c>
      <c r="L2174" t="s">
        <v>8853</v>
      </c>
      <c r="M2174" t="s">
        <v>8914</v>
      </c>
      <c r="N2174" t="s">
        <v>6761</v>
      </c>
      <c r="O2174" t="s">
        <v>6762</v>
      </c>
      <c r="P2174">
        <v>2939900</v>
      </c>
      <c r="Q2174" t="s">
        <v>6778</v>
      </c>
      <c r="R2174" t="s">
        <v>6779</v>
      </c>
      <c r="S2174" s="12"/>
      <c r="T2174" s="13"/>
      <c r="U2174" t="s">
        <v>6780</v>
      </c>
    </row>
    <row r="2175" spans="1:21" x14ac:dyDescent="0.25">
      <c r="A2175" t="s">
        <v>6637</v>
      </c>
      <c r="B2175" s="12">
        <v>41827</v>
      </c>
      <c r="C2175" t="s">
        <v>8911</v>
      </c>
      <c r="D2175" s="11">
        <v>46188.647037037001</v>
      </c>
      <c r="E2175" t="s">
        <v>8912</v>
      </c>
      <c r="F2175" t="s">
        <v>6617</v>
      </c>
      <c r="G2175" t="s">
        <v>8858</v>
      </c>
      <c r="H2175" t="s">
        <v>6435</v>
      </c>
      <c r="I2175" t="s">
        <v>65</v>
      </c>
      <c r="J2175" t="s">
        <v>57</v>
      </c>
      <c r="K2175" t="s">
        <v>8913</v>
      </c>
      <c r="L2175" t="s">
        <v>8853</v>
      </c>
      <c r="M2175" t="s">
        <v>8914</v>
      </c>
      <c r="N2175" t="s">
        <v>6761</v>
      </c>
      <c r="O2175" t="s">
        <v>6762</v>
      </c>
      <c r="P2175">
        <v>2939900</v>
      </c>
      <c r="Q2175" t="s">
        <v>6778</v>
      </c>
      <c r="R2175" t="s">
        <v>6779</v>
      </c>
      <c r="S2175" s="12"/>
      <c r="T2175" s="13"/>
      <c r="U2175" t="s">
        <v>6780</v>
      </c>
    </row>
    <row r="2176" spans="1:21" x14ac:dyDescent="0.25">
      <c r="A2176" t="s">
        <v>6637</v>
      </c>
      <c r="B2176" s="12">
        <v>41827</v>
      </c>
      <c r="C2176" t="s">
        <v>8911</v>
      </c>
      <c r="D2176" s="11">
        <v>46188.647037037001</v>
      </c>
      <c r="E2176" t="s">
        <v>8912</v>
      </c>
      <c r="F2176" t="s">
        <v>6617</v>
      </c>
      <c r="G2176" t="s">
        <v>8859</v>
      </c>
      <c r="H2176" t="s">
        <v>6435</v>
      </c>
      <c r="I2176" t="s">
        <v>65</v>
      </c>
      <c r="J2176" t="s">
        <v>57</v>
      </c>
      <c r="K2176" t="s">
        <v>8913</v>
      </c>
      <c r="L2176" t="s">
        <v>8853</v>
      </c>
      <c r="M2176" t="s">
        <v>8914</v>
      </c>
      <c r="N2176" t="s">
        <v>6761</v>
      </c>
      <c r="O2176" t="s">
        <v>6762</v>
      </c>
      <c r="P2176">
        <v>2939900</v>
      </c>
      <c r="Q2176" t="s">
        <v>6778</v>
      </c>
      <c r="R2176" t="s">
        <v>6779</v>
      </c>
      <c r="S2176" s="12"/>
      <c r="T2176" s="13"/>
      <c r="U2176" t="s">
        <v>6780</v>
      </c>
    </row>
    <row r="2177" spans="1:21" x14ac:dyDescent="0.25">
      <c r="A2177" t="s">
        <v>6637</v>
      </c>
      <c r="B2177" s="12">
        <v>41827</v>
      </c>
      <c r="C2177" t="s">
        <v>8911</v>
      </c>
      <c r="D2177" s="11">
        <v>46188.647037037001</v>
      </c>
      <c r="E2177" t="s">
        <v>8912</v>
      </c>
      <c r="F2177" t="s">
        <v>6617</v>
      </c>
      <c r="G2177" t="s">
        <v>8860</v>
      </c>
      <c r="H2177" t="s">
        <v>6435</v>
      </c>
      <c r="I2177" t="s">
        <v>65</v>
      </c>
      <c r="J2177" t="s">
        <v>57</v>
      </c>
      <c r="K2177" t="s">
        <v>8913</v>
      </c>
      <c r="L2177" t="s">
        <v>8853</v>
      </c>
      <c r="M2177" t="s">
        <v>8914</v>
      </c>
      <c r="N2177" t="s">
        <v>6761</v>
      </c>
      <c r="O2177" t="s">
        <v>6762</v>
      </c>
      <c r="P2177">
        <v>2939900</v>
      </c>
      <c r="Q2177" t="s">
        <v>6778</v>
      </c>
      <c r="R2177" t="s">
        <v>6779</v>
      </c>
      <c r="S2177" s="12"/>
      <c r="T2177" s="13"/>
      <c r="U2177" t="s">
        <v>6780</v>
      </c>
    </row>
    <row r="2178" spans="1:21" x14ac:dyDescent="0.25">
      <c r="A2178" t="s">
        <v>6637</v>
      </c>
      <c r="B2178" s="12">
        <v>41827</v>
      </c>
      <c r="C2178" t="s">
        <v>8911</v>
      </c>
      <c r="D2178" s="11">
        <v>46188.647037037001</v>
      </c>
      <c r="E2178" t="s">
        <v>8912</v>
      </c>
      <c r="F2178" t="s">
        <v>6617</v>
      </c>
      <c r="G2178" t="s">
        <v>8861</v>
      </c>
      <c r="H2178" t="s">
        <v>6435</v>
      </c>
      <c r="I2178" t="s">
        <v>65</v>
      </c>
      <c r="J2178" t="s">
        <v>57</v>
      </c>
      <c r="K2178" t="s">
        <v>8913</v>
      </c>
      <c r="L2178" t="s">
        <v>8853</v>
      </c>
      <c r="M2178" t="s">
        <v>8914</v>
      </c>
      <c r="N2178" t="s">
        <v>6761</v>
      </c>
      <c r="O2178" t="s">
        <v>6762</v>
      </c>
      <c r="P2178">
        <v>2939900</v>
      </c>
      <c r="Q2178" t="s">
        <v>6778</v>
      </c>
      <c r="R2178" t="s">
        <v>6779</v>
      </c>
      <c r="S2178" s="12"/>
      <c r="T2178" s="13"/>
      <c r="U2178" t="s">
        <v>6780</v>
      </c>
    </row>
    <row r="2179" spans="1:21" x14ac:dyDescent="0.25">
      <c r="A2179" t="s">
        <v>6637</v>
      </c>
      <c r="B2179" s="12">
        <v>41827</v>
      </c>
      <c r="C2179" t="s">
        <v>8911</v>
      </c>
      <c r="D2179" s="11">
        <v>46188.647037037001</v>
      </c>
      <c r="E2179" t="s">
        <v>8912</v>
      </c>
      <c r="F2179" t="s">
        <v>6617</v>
      </c>
      <c r="G2179" t="s">
        <v>8862</v>
      </c>
      <c r="H2179" t="s">
        <v>6435</v>
      </c>
      <c r="I2179" t="s">
        <v>65</v>
      </c>
      <c r="J2179" t="s">
        <v>57</v>
      </c>
      <c r="K2179" t="s">
        <v>8913</v>
      </c>
      <c r="L2179" t="s">
        <v>8853</v>
      </c>
      <c r="M2179" t="s">
        <v>8914</v>
      </c>
      <c r="N2179" t="s">
        <v>6761</v>
      </c>
      <c r="O2179" t="s">
        <v>6762</v>
      </c>
      <c r="P2179">
        <v>2939900</v>
      </c>
      <c r="Q2179" t="s">
        <v>6778</v>
      </c>
      <c r="R2179" t="s">
        <v>6779</v>
      </c>
      <c r="S2179" s="12"/>
      <c r="T2179" s="13"/>
      <c r="U2179" t="s">
        <v>6780</v>
      </c>
    </row>
    <row r="2180" spans="1:21" x14ac:dyDescent="0.25">
      <c r="A2180" t="s">
        <v>6637</v>
      </c>
      <c r="B2180" s="12">
        <v>41827</v>
      </c>
      <c r="C2180" t="s">
        <v>8911</v>
      </c>
      <c r="D2180" s="11">
        <v>46188.647037037001</v>
      </c>
      <c r="E2180" t="s">
        <v>8912</v>
      </c>
      <c r="F2180" t="s">
        <v>6617</v>
      </c>
      <c r="G2180" t="s">
        <v>8863</v>
      </c>
      <c r="H2180" t="s">
        <v>6435</v>
      </c>
      <c r="I2180" t="s">
        <v>65</v>
      </c>
      <c r="J2180" t="s">
        <v>57</v>
      </c>
      <c r="K2180" t="s">
        <v>8913</v>
      </c>
      <c r="L2180" t="s">
        <v>8853</v>
      </c>
      <c r="M2180" t="s">
        <v>8914</v>
      </c>
      <c r="N2180" t="s">
        <v>6761</v>
      </c>
      <c r="O2180" t="s">
        <v>6762</v>
      </c>
      <c r="P2180">
        <v>2939900</v>
      </c>
      <c r="Q2180" t="s">
        <v>6778</v>
      </c>
      <c r="R2180" t="s">
        <v>6779</v>
      </c>
      <c r="S2180" s="12"/>
      <c r="T2180" s="13"/>
      <c r="U2180" t="s">
        <v>6780</v>
      </c>
    </row>
    <row r="2181" spans="1:21" x14ac:dyDescent="0.25">
      <c r="A2181" t="s">
        <v>6637</v>
      </c>
      <c r="B2181" s="12">
        <v>41827</v>
      </c>
      <c r="C2181" t="s">
        <v>8911</v>
      </c>
      <c r="D2181" s="11">
        <v>46188.647037037001</v>
      </c>
      <c r="E2181" t="s">
        <v>8912</v>
      </c>
      <c r="F2181" t="s">
        <v>6617</v>
      </c>
      <c r="G2181" t="s">
        <v>8864</v>
      </c>
      <c r="H2181" t="s">
        <v>6435</v>
      </c>
      <c r="I2181" t="s">
        <v>65</v>
      </c>
      <c r="J2181" t="s">
        <v>57</v>
      </c>
      <c r="K2181" t="s">
        <v>8913</v>
      </c>
      <c r="L2181" t="s">
        <v>8853</v>
      </c>
      <c r="M2181" t="s">
        <v>8914</v>
      </c>
      <c r="N2181" t="s">
        <v>6761</v>
      </c>
      <c r="O2181" t="s">
        <v>6762</v>
      </c>
      <c r="P2181">
        <v>2939900</v>
      </c>
      <c r="Q2181" t="s">
        <v>6778</v>
      </c>
      <c r="R2181" t="s">
        <v>6779</v>
      </c>
      <c r="S2181" s="12"/>
      <c r="T2181" s="13"/>
      <c r="U2181" t="s">
        <v>6780</v>
      </c>
    </row>
    <row r="2182" spans="1:21" x14ac:dyDescent="0.25">
      <c r="A2182" t="s">
        <v>6637</v>
      </c>
      <c r="B2182" s="12">
        <v>41827</v>
      </c>
      <c r="C2182" t="s">
        <v>8911</v>
      </c>
      <c r="D2182" s="11">
        <v>46188.647037037001</v>
      </c>
      <c r="E2182" t="s">
        <v>8912</v>
      </c>
      <c r="F2182" t="s">
        <v>6617</v>
      </c>
      <c r="G2182" t="s">
        <v>8865</v>
      </c>
      <c r="H2182" t="s">
        <v>6435</v>
      </c>
      <c r="I2182" t="s">
        <v>65</v>
      </c>
      <c r="J2182" t="s">
        <v>57</v>
      </c>
      <c r="K2182" t="s">
        <v>8913</v>
      </c>
      <c r="L2182" t="s">
        <v>8853</v>
      </c>
      <c r="M2182" t="s">
        <v>8914</v>
      </c>
      <c r="N2182" t="s">
        <v>6761</v>
      </c>
      <c r="O2182" t="s">
        <v>6762</v>
      </c>
      <c r="P2182">
        <v>2939900</v>
      </c>
      <c r="Q2182" t="s">
        <v>6778</v>
      </c>
      <c r="R2182" t="s">
        <v>6779</v>
      </c>
      <c r="S2182" s="12"/>
      <c r="T2182" s="13"/>
      <c r="U2182" t="s">
        <v>6780</v>
      </c>
    </row>
    <row r="2183" spans="1:21" x14ac:dyDescent="0.25">
      <c r="A2183" t="s">
        <v>6619</v>
      </c>
      <c r="B2183" s="12">
        <v>41827</v>
      </c>
      <c r="C2183" t="s">
        <v>8911</v>
      </c>
      <c r="D2183" s="11">
        <v>46188.753275463001</v>
      </c>
      <c r="E2183" t="s">
        <v>8912</v>
      </c>
      <c r="F2183" t="s">
        <v>6617</v>
      </c>
      <c r="G2183" t="s">
        <v>8851</v>
      </c>
      <c r="H2183" t="s">
        <v>6435</v>
      </c>
      <c r="I2183" t="s">
        <v>65</v>
      </c>
      <c r="J2183" t="s">
        <v>57</v>
      </c>
      <c r="K2183" t="s">
        <v>8913</v>
      </c>
      <c r="L2183" t="s">
        <v>8853</v>
      </c>
      <c r="M2183" t="s">
        <v>8914</v>
      </c>
      <c r="N2183" t="s">
        <v>6761</v>
      </c>
      <c r="O2183" t="s">
        <v>6762</v>
      </c>
      <c r="P2183">
        <v>2939900</v>
      </c>
      <c r="Q2183" t="s">
        <v>6778</v>
      </c>
      <c r="R2183" t="s">
        <v>6779</v>
      </c>
      <c r="S2183" s="12"/>
      <c r="T2183" s="13"/>
      <c r="U2183" t="s">
        <v>6780</v>
      </c>
    </row>
    <row r="2184" spans="1:21" x14ac:dyDescent="0.25">
      <c r="A2184" t="s">
        <v>6619</v>
      </c>
      <c r="B2184" s="12">
        <v>41827</v>
      </c>
      <c r="C2184" t="s">
        <v>8911</v>
      </c>
      <c r="D2184" s="11">
        <v>46188.753275463001</v>
      </c>
      <c r="E2184" t="s">
        <v>8912</v>
      </c>
      <c r="F2184" t="s">
        <v>6617</v>
      </c>
      <c r="G2184" t="s">
        <v>8856</v>
      </c>
      <c r="H2184" t="s">
        <v>6435</v>
      </c>
      <c r="I2184" t="s">
        <v>65</v>
      </c>
      <c r="J2184" t="s">
        <v>57</v>
      </c>
      <c r="K2184" t="s">
        <v>8913</v>
      </c>
      <c r="L2184" t="s">
        <v>8853</v>
      </c>
      <c r="M2184" t="s">
        <v>8914</v>
      </c>
      <c r="N2184" t="s">
        <v>6761</v>
      </c>
      <c r="O2184" t="s">
        <v>6762</v>
      </c>
      <c r="P2184">
        <v>2939900</v>
      </c>
      <c r="Q2184" t="s">
        <v>6778</v>
      </c>
      <c r="R2184" t="s">
        <v>6779</v>
      </c>
      <c r="S2184" s="12"/>
      <c r="T2184" s="13"/>
      <c r="U2184" t="s">
        <v>6780</v>
      </c>
    </row>
    <row r="2185" spans="1:21" x14ac:dyDescent="0.25">
      <c r="A2185" t="s">
        <v>6619</v>
      </c>
      <c r="B2185" s="12">
        <v>41827</v>
      </c>
      <c r="C2185" t="s">
        <v>8911</v>
      </c>
      <c r="D2185" s="11">
        <v>46188.753275463001</v>
      </c>
      <c r="E2185" t="s">
        <v>8912</v>
      </c>
      <c r="F2185" t="s">
        <v>6617</v>
      </c>
      <c r="G2185" t="s">
        <v>8857</v>
      </c>
      <c r="H2185" t="s">
        <v>6435</v>
      </c>
      <c r="I2185" t="s">
        <v>65</v>
      </c>
      <c r="J2185" t="s">
        <v>57</v>
      </c>
      <c r="K2185" t="s">
        <v>8913</v>
      </c>
      <c r="L2185" t="s">
        <v>8853</v>
      </c>
      <c r="M2185" t="s">
        <v>8914</v>
      </c>
      <c r="N2185" t="s">
        <v>6761</v>
      </c>
      <c r="O2185" t="s">
        <v>6762</v>
      </c>
      <c r="P2185">
        <v>2939900</v>
      </c>
      <c r="Q2185" t="s">
        <v>6778</v>
      </c>
      <c r="R2185" t="s">
        <v>6779</v>
      </c>
      <c r="S2185" s="12"/>
      <c r="T2185" s="13"/>
      <c r="U2185" t="s">
        <v>6780</v>
      </c>
    </row>
    <row r="2186" spans="1:21" x14ac:dyDescent="0.25">
      <c r="A2186" t="s">
        <v>6619</v>
      </c>
      <c r="B2186" s="12">
        <v>41827</v>
      </c>
      <c r="C2186" t="s">
        <v>8911</v>
      </c>
      <c r="D2186" s="11">
        <v>46188.753275463001</v>
      </c>
      <c r="E2186" t="s">
        <v>8912</v>
      </c>
      <c r="F2186" t="s">
        <v>6617</v>
      </c>
      <c r="G2186" t="s">
        <v>8858</v>
      </c>
      <c r="H2186" t="s">
        <v>6435</v>
      </c>
      <c r="I2186" t="s">
        <v>65</v>
      </c>
      <c r="J2186" t="s">
        <v>57</v>
      </c>
      <c r="K2186" t="s">
        <v>8913</v>
      </c>
      <c r="L2186" t="s">
        <v>8853</v>
      </c>
      <c r="M2186" t="s">
        <v>8914</v>
      </c>
      <c r="N2186" t="s">
        <v>6761</v>
      </c>
      <c r="O2186" t="s">
        <v>6762</v>
      </c>
      <c r="P2186">
        <v>2939900</v>
      </c>
      <c r="Q2186" t="s">
        <v>6778</v>
      </c>
      <c r="R2186" t="s">
        <v>6779</v>
      </c>
      <c r="S2186" s="12"/>
      <c r="T2186" s="13"/>
      <c r="U2186" t="s">
        <v>6780</v>
      </c>
    </row>
    <row r="2187" spans="1:21" x14ac:dyDescent="0.25">
      <c r="A2187" t="s">
        <v>6619</v>
      </c>
      <c r="B2187" s="12">
        <v>41827</v>
      </c>
      <c r="C2187" t="s">
        <v>8911</v>
      </c>
      <c r="D2187" s="11">
        <v>46188.753275463001</v>
      </c>
      <c r="E2187" t="s">
        <v>8912</v>
      </c>
      <c r="F2187" t="s">
        <v>6617</v>
      </c>
      <c r="G2187" t="s">
        <v>8859</v>
      </c>
      <c r="H2187" t="s">
        <v>6435</v>
      </c>
      <c r="I2187" t="s">
        <v>65</v>
      </c>
      <c r="J2187" t="s">
        <v>57</v>
      </c>
      <c r="K2187" t="s">
        <v>8913</v>
      </c>
      <c r="L2187" t="s">
        <v>8853</v>
      </c>
      <c r="M2187" t="s">
        <v>8914</v>
      </c>
      <c r="N2187" t="s">
        <v>6761</v>
      </c>
      <c r="O2187" t="s">
        <v>6762</v>
      </c>
      <c r="P2187">
        <v>2939900</v>
      </c>
      <c r="Q2187" t="s">
        <v>6778</v>
      </c>
      <c r="R2187" t="s">
        <v>6779</v>
      </c>
      <c r="S2187" s="12"/>
      <c r="T2187" s="13"/>
      <c r="U2187" t="s">
        <v>6780</v>
      </c>
    </row>
    <row r="2188" spans="1:21" x14ac:dyDescent="0.25">
      <c r="A2188" t="s">
        <v>6619</v>
      </c>
      <c r="B2188" s="12">
        <v>41827</v>
      </c>
      <c r="C2188" t="s">
        <v>8911</v>
      </c>
      <c r="D2188" s="11">
        <v>46188.753275463001</v>
      </c>
      <c r="E2188" t="s">
        <v>8912</v>
      </c>
      <c r="F2188" t="s">
        <v>6617</v>
      </c>
      <c r="G2188" t="s">
        <v>8860</v>
      </c>
      <c r="H2188" t="s">
        <v>6435</v>
      </c>
      <c r="I2188" t="s">
        <v>65</v>
      </c>
      <c r="J2188" t="s">
        <v>57</v>
      </c>
      <c r="K2188" t="s">
        <v>8913</v>
      </c>
      <c r="L2188" t="s">
        <v>8853</v>
      </c>
      <c r="M2188" t="s">
        <v>8914</v>
      </c>
      <c r="N2188" t="s">
        <v>6761</v>
      </c>
      <c r="O2188" t="s">
        <v>6762</v>
      </c>
      <c r="P2188">
        <v>2939900</v>
      </c>
      <c r="Q2188" t="s">
        <v>6778</v>
      </c>
      <c r="R2188" t="s">
        <v>6779</v>
      </c>
      <c r="S2188" s="12"/>
      <c r="T2188" s="13"/>
      <c r="U2188" t="s">
        <v>6780</v>
      </c>
    </row>
    <row r="2189" spans="1:21" x14ac:dyDescent="0.25">
      <c r="A2189" t="s">
        <v>6619</v>
      </c>
      <c r="B2189" s="12">
        <v>41827</v>
      </c>
      <c r="C2189" t="s">
        <v>8911</v>
      </c>
      <c r="D2189" s="11">
        <v>46188.753275463001</v>
      </c>
      <c r="E2189" t="s">
        <v>8912</v>
      </c>
      <c r="F2189" t="s">
        <v>6617</v>
      </c>
      <c r="G2189" t="s">
        <v>8861</v>
      </c>
      <c r="H2189" t="s">
        <v>6435</v>
      </c>
      <c r="I2189" t="s">
        <v>65</v>
      </c>
      <c r="J2189" t="s">
        <v>57</v>
      </c>
      <c r="K2189" t="s">
        <v>8913</v>
      </c>
      <c r="L2189" t="s">
        <v>8853</v>
      </c>
      <c r="M2189" t="s">
        <v>8914</v>
      </c>
      <c r="N2189" t="s">
        <v>6761</v>
      </c>
      <c r="O2189" t="s">
        <v>6762</v>
      </c>
      <c r="P2189">
        <v>2939900</v>
      </c>
      <c r="Q2189" t="s">
        <v>6778</v>
      </c>
      <c r="R2189" t="s">
        <v>6779</v>
      </c>
      <c r="S2189" s="12"/>
      <c r="T2189" s="13"/>
      <c r="U2189" t="s">
        <v>6780</v>
      </c>
    </row>
    <row r="2190" spans="1:21" x14ac:dyDescent="0.25">
      <c r="A2190" t="s">
        <v>6619</v>
      </c>
      <c r="B2190" s="12">
        <v>41827</v>
      </c>
      <c r="C2190" t="s">
        <v>8911</v>
      </c>
      <c r="D2190" s="11">
        <v>46188.753275463001</v>
      </c>
      <c r="E2190" t="s">
        <v>8912</v>
      </c>
      <c r="F2190" t="s">
        <v>6617</v>
      </c>
      <c r="G2190" t="s">
        <v>8862</v>
      </c>
      <c r="H2190" t="s">
        <v>6435</v>
      </c>
      <c r="I2190" t="s">
        <v>65</v>
      </c>
      <c r="J2190" t="s">
        <v>57</v>
      </c>
      <c r="K2190" t="s">
        <v>8913</v>
      </c>
      <c r="L2190" t="s">
        <v>8853</v>
      </c>
      <c r="M2190" t="s">
        <v>8914</v>
      </c>
      <c r="N2190" t="s">
        <v>6761</v>
      </c>
      <c r="O2190" t="s">
        <v>6762</v>
      </c>
      <c r="P2190">
        <v>2939900</v>
      </c>
      <c r="Q2190" t="s">
        <v>6778</v>
      </c>
      <c r="R2190" t="s">
        <v>6779</v>
      </c>
      <c r="S2190" s="12"/>
      <c r="T2190" s="13"/>
      <c r="U2190" t="s">
        <v>6780</v>
      </c>
    </row>
    <row r="2191" spans="1:21" x14ac:dyDescent="0.25">
      <c r="A2191" t="s">
        <v>6619</v>
      </c>
      <c r="B2191" s="12">
        <v>41827</v>
      </c>
      <c r="C2191" t="s">
        <v>8911</v>
      </c>
      <c r="D2191" s="11">
        <v>46188.753275463001</v>
      </c>
      <c r="E2191" t="s">
        <v>8912</v>
      </c>
      <c r="F2191" t="s">
        <v>6617</v>
      </c>
      <c r="G2191" t="s">
        <v>8863</v>
      </c>
      <c r="H2191" t="s">
        <v>6435</v>
      </c>
      <c r="I2191" t="s">
        <v>65</v>
      </c>
      <c r="J2191" t="s">
        <v>57</v>
      </c>
      <c r="K2191" t="s">
        <v>8913</v>
      </c>
      <c r="L2191" t="s">
        <v>8853</v>
      </c>
      <c r="M2191" t="s">
        <v>8914</v>
      </c>
      <c r="N2191" t="s">
        <v>6761</v>
      </c>
      <c r="O2191" t="s">
        <v>6762</v>
      </c>
      <c r="P2191">
        <v>2939900</v>
      </c>
      <c r="Q2191" t="s">
        <v>6778</v>
      </c>
      <c r="R2191" t="s">
        <v>6779</v>
      </c>
      <c r="S2191" s="12"/>
      <c r="T2191" s="13"/>
      <c r="U2191" t="s">
        <v>6780</v>
      </c>
    </row>
    <row r="2192" spans="1:21" x14ac:dyDescent="0.25">
      <c r="A2192" t="s">
        <v>6619</v>
      </c>
      <c r="B2192" s="12">
        <v>41827</v>
      </c>
      <c r="C2192" t="s">
        <v>8911</v>
      </c>
      <c r="D2192" s="11">
        <v>46188.753275463001</v>
      </c>
      <c r="E2192" t="s">
        <v>8912</v>
      </c>
      <c r="F2192" t="s">
        <v>6617</v>
      </c>
      <c r="G2192" t="s">
        <v>8864</v>
      </c>
      <c r="H2192" t="s">
        <v>6435</v>
      </c>
      <c r="I2192" t="s">
        <v>65</v>
      </c>
      <c r="J2192" t="s">
        <v>57</v>
      </c>
      <c r="K2192" t="s">
        <v>8913</v>
      </c>
      <c r="L2192" t="s">
        <v>8853</v>
      </c>
      <c r="M2192" t="s">
        <v>8914</v>
      </c>
      <c r="N2192" t="s">
        <v>6761</v>
      </c>
      <c r="O2192" t="s">
        <v>6762</v>
      </c>
      <c r="P2192">
        <v>2939900</v>
      </c>
      <c r="Q2192" t="s">
        <v>6778</v>
      </c>
      <c r="R2192" t="s">
        <v>6779</v>
      </c>
      <c r="S2192" s="12"/>
      <c r="T2192" s="13"/>
      <c r="U2192" t="s">
        <v>6780</v>
      </c>
    </row>
    <row r="2193" spans="1:21" x14ac:dyDescent="0.25">
      <c r="A2193" t="s">
        <v>6619</v>
      </c>
      <c r="B2193" s="12">
        <v>41827</v>
      </c>
      <c r="C2193" t="s">
        <v>8911</v>
      </c>
      <c r="D2193" s="11">
        <v>46188.753275463001</v>
      </c>
      <c r="E2193" t="s">
        <v>8912</v>
      </c>
      <c r="F2193" t="s">
        <v>6617</v>
      </c>
      <c r="G2193" t="s">
        <v>8865</v>
      </c>
      <c r="H2193" t="s">
        <v>6435</v>
      </c>
      <c r="I2193" t="s">
        <v>65</v>
      </c>
      <c r="J2193" t="s">
        <v>57</v>
      </c>
      <c r="K2193" t="s">
        <v>8913</v>
      </c>
      <c r="L2193" t="s">
        <v>8853</v>
      </c>
      <c r="M2193" t="s">
        <v>8914</v>
      </c>
      <c r="N2193" t="s">
        <v>6761</v>
      </c>
      <c r="O2193" t="s">
        <v>6762</v>
      </c>
      <c r="P2193">
        <v>2939900</v>
      </c>
      <c r="Q2193" t="s">
        <v>6778</v>
      </c>
      <c r="R2193" t="s">
        <v>6779</v>
      </c>
      <c r="S2193" s="12"/>
      <c r="T2193" s="13"/>
      <c r="U2193" t="s">
        <v>6780</v>
      </c>
    </row>
    <row r="2194" spans="1:21" x14ac:dyDescent="0.25">
      <c r="A2194" t="s">
        <v>6637</v>
      </c>
      <c r="B2194" s="12">
        <v>42558</v>
      </c>
      <c r="C2194" t="s">
        <v>8915</v>
      </c>
      <c r="D2194" s="11">
        <v>46201.625949074099</v>
      </c>
      <c r="E2194" t="s">
        <v>8916</v>
      </c>
      <c r="F2194" t="s">
        <v>6617</v>
      </c>
      <c r="G2194" t="s">
        <v>8851</v>
      </c>
      <c r="H2194" t="s">
        <v>6435</v>
      </c>
      <c r="I2194" t="s">
        <v>65</v>
      </c>
      <c r="J2194" t="s">
        <v>219</v>
      </c>
      <c r="K2194" t="s">
        <v>8917</v>
      </c>
      <c r="L2194" t="s">
        <v>8853</v>
      </c>
      <c r="M2194" t="s">
        <v>8918</v>
      </c>
      <c r="N2194" t="s">
        <v>6761</v>
      </c>
      <c r="O2194" t="s">
        <v>6762</v>
      </c>
      <c r="P2194">
        <v>2939900</v>
      </c>
      <c r="Q2194" t="s">
        <v>6867</v>
      </c>
      <c r="R2194" t="s">
        <v>6911</v>
      </c>
      <c r="S2194" s="12"/>
      <c r="T2194" s="13"/>
      <c r="U2194" t="s">
        <v>6780</v>
      </c>
    </row>
    <row r="2195" spans="1:21" x14ac:dyDescent="0.25">
      <c r="A2195" t="s">
        <v>6637</v>
      </c>
      <c r="B2195" s="12">
        <v>42558</v>
      </c>
      <c r="C2195" t="s">
        <v>8915</v>
      </c>
      <c r="D2195" s="11">
        <v>46201.625949074099</v>
      </c>
      <c r="E2195" t="s">
        <v>8916</v>
      </c>
      <c r="F2195" t="s">
        <v>6617</v>
      </c>
      <c r="G2195" t="s">
        <v>8856</v>
      </c>
      <c r="H2195" t="s">
        <v>6435</v>
      </c>
      <c r="I2195" t="s">
        <v>65</v>
      </c>
      <c r="J2195" t="s">
        <v>219</v>
      </c>
      <c r="K2195" t="s">
        <v>8917</v>
      </c>
      <c r="L2195" t="s">
        <v>8853</v>
      </c>
      <c r="M2195" t="s">
        <v>8918</v>
      </c>
      <c r="N2195" t="s">
        <v>6761</v>
      </c>
      <c r="O2195" t="s">
        <v>6762</v>
      </c>
      <c r="P2195">
        <v>2939900</v>
      </c>
      <c r="Q2195" t="s">
        <v>6867</v>
      </c>
      <c r="R2195" t="s">
        <v>6911</v>
      </c>
      <c r="S2195" s="12"/>
      <c r="T2195" s="13"/>
      <c r="U2195" t="s">
        <v>6780</v>
      </c>
    </row>
    <row r="2196" spans="1:21" x14ac:dyDescent="0.25">
      <c r="A2196" t="s">
        <v>6637</v>
      </c>
      <c r="B2196" s="12">
        <v>42558</v>
      </c>
      <c r="C2196" t="s">
        <v>8915</v>
      </c>
      <c r="D2196" s="11">
        <v>46201.625949074099</v>
      </c>
      <c r="E2196" t="s">
        <v>8916</v>
      </c>
      <c r="F2196" t="s">
        <v>6617</v>
      </c>
      <c r="G2196" t="s">
        <v>8857</v>
      </c>
      <c r="H2196" t="s">
        <v>6435</v>
      </c>
      <c r="I2196" t="s">
        <v>65</v>
      </c>
      <c r="J2196" t="s">
        <v>219</v>
      </c>
      <c r="K2196" t="s">
        <v>8917</v>
      </c>
      <c r="L2196" t="s">
        <v>8853</v>
      </c>
      <c r="M2196" t="s">
        <v>8918</v>
      </c>
      <c r="N2196" t="s">
        <v>6761</v>
      </c>
      <c r="O2196" t="s">
        <v>6762</v>
      </c>
      <c r="P2196">
        <v>2939900</v>
      </c>
      <c r="Q2196" t="s">
        <v>6867</v>
      </c>
      <c r="R2196" t="s">
        <v>6911</v>
      </c>
      <c r="S2196" s="12"/>
      <c r="T2196" s="13"/>
      <c r="U2196" t="s">
        <v>6780</v>
      </c>
    </row>
    <row r="2197" spans="1:21" x14ac:dyDescent="0.25">
      <c r="A2197" t="s">
        <v>6637</v>
      </c>
      <c r="B2197" s="12">
        <v>42558</v>
      </c>
      <c r="C2197" t="s">
        <v>8915</v>
      </c>
      <c r="D2197" s="11">
        <v>46201.625949074099</v>
      </c>
      <c r="E2197" t="s">
        <v>8916</v>
      </c>
      <c r="F2197" t="s">
        <v>6617</v>
      </c>
      <c r="G2197" t="s">
        <v>8858</v>
      </c>
      <c r="H2197" t="s">
        <v>6435</v>
      </c>
      <c r="I2197" t="s">
        <v>65</v>
      </c>
      <c r="J2197" t="s">
        <v>219</v>
      </c>
      <c r="K2197" t="s">
        <v>8917</v>
      </c>
      <c r="L2197" t="s">
        <v>8853</v>
      </c>
      <c r="M2197" t="s">
        <v>8918</v>
      </c>
      <c r="N2197" t="s">
        <v>6761</v>
      </c>
      <c r="O2197" t="s">
        <v>6762</v>
      </c>
      <c r="P2197">
        <v>2939900</v>
      </c>
      <c r="Q2197" t="s">
        <v>6867</v>
      </c>
      <c r="R2197" t="s">
        <v>6911</v>
      </c>
      <c r="S2197" s="12"/>
      <c r="T2197" s="13"/>
      <c r="U2197" t="s">
        <v>6780</v>
      </c>
    </row>
    <row r="2198" spans="1:21" x14ac:dyDescent="0.25">
      <c r="A2198" t="s">
        <v>6637</v>
      </c>
      <c r="B2198" s="12">
        <v>42558</v>
      </c>
      <c r="C2198" t="s">
        <v>8915</v>
      </c>
      <c r="D2198" s="11">
        <v>46201.625949074099</v>
      </c>
      <c r="E2198" t="s">
        <v>8916</v>
      </c>
      <c r="F2198" t="s">
        <v>6617</v>
      </c>
      <c r="G2198" t="s">
        <v>8859</v>
      </c>
      <c r="H2198" t="s">
        <v>6435</v>
      </c>
      <c r="I2198" t="s">
        <v>65</v>
      </c>
      <c r="J2198" t="s">
        <v>219</v>
      </c>
      <c r="K2198" t="s">
        <v>8917</v>
      </c>
      <c r="L2198" t="s">
        <v>8853</v>
      </c>
      <c r="M2198" t="s">
        <v>8918</v>
      </c>
      <c r="N2198" t="s">
        <v>6761</v>
      </c>
      <c r="O2198" t="s">
        <v>6762</v>
      </c>
      <c r="P2198">
        <v>2939900</v>
      </c>
      <c r="Q2198" t="s">
        <v>6867</v>
      </c>
      <c r="R2198" t="s">
        <v>6911</v>
      </c>
      <c r="S2198" s="12"/>
      <c r="T2198" s="13"/>
      <c r="U2198" t="s">
        <v>6780</v>
      </c>
    </row>
    <row r="2199" spans="1:21" x14ac:dyDescent="0.25">
      <c r="A2199" t="s">
        <v>6637</v>
      </c>
      <c r="B2199" s="12">
        <v>42558</v>
      </c>
      <c r="C2199" t="s">
        <v>8915</v>
      </c>
      <c r="D2199" s="11">
        <v>46201.625949074099</v>
      </c>
      <c r="E2199" t="s">
        <v>8916</v>
      </c>
      <c r="F2199" t="s">
        <v>6617</v>
      </c>
      <c r="G2199" t="s">
        <v>8860</v>
      </c>
      <c r="H2199" t="s">
        <v>6435</v>
      </c>
      <c r="I2199" t="s">
        <v>65</v>
      </c>
      <c r="J2199" t="s">
        <v>219</v>
      </c>
      <c r="K2199" t="s">
        <v>8917</v>
      </c>
      <c r="L2199" t="s">
        <v>8853</v>
      </c>
      <c r="M2199" t="s">
        <v>8918</v>
      </c>
      <c r="N2199" t="s">
        <v>6761</v>
      </c>
      <c r="O2199" t="s">
        <v>6762</v>
      </c>
      <c r="P2199">
        <v>2939900</v>
      </c>
      <c r="Q2199" t="s">
        <v>6867</v>
      </c>
      <c r="R2199" t="s">
        <v>6911</v>
      </c>
      <c r="S2199" s="12"/>
      <c r="T2199" s="13"/>
      <c r="U2199" t="s">
        <v>6780</v>
      </c>
    </row>
    <row r="2200" spans="1:21" x14ac:dyDescent="0.25">
      <c r="A2200" t="s">
        <v>6637</v>
      </c>
      <c r="B2200" s="12">
        <v>42558</v>
      </c>
      <c r="C2200" t="s">
        <v>8915</v>
      </c>
      <c r="D2200" s="11">
        <v>46201.625949074099</v>
      </c>
      <c r="E2200" t="s">
        <v>8916</v>
      </c>
      <c r="F2200" t="s">
        <v>6617</v>
      </c>
      <c r="G2200" t="s">
        <v>8861</v>
      </c>
      <c r="H2200" t="s">
        <v>6435</v>
      </c>
      <c r="I2200" t="s">
        <v>65</v>
      </c>
      <c r="J2200" t="s">
        <v>219</v>
      </c>
      <c r="K2200" t="s">
        <v>8917</v>
      </c>
      <c r="L2200" t="s">
        <v>8853</v>
      </c>
      <c r="M2200" t="s">
        <v>8918</v>
      </c>
      <c r="N2200" t="s">
        <v>6761</v>
      </c>
      <c r="O2200" t="s">
        <v>6762</v>
      </c>
      <c r="P2200">
        <v>2939900</v>
      </c>
      <c r="Q2200" t="s">
        <v>6867</v>
      </c>
      <c r="R2200" t="s">
        <v>6911</v>
      </c>
      <c r="S2200" s="12"/>
      <c r="T2200" s="13"/>
      <c r="U2200" t="s">
        <v>6780</v>
      </c>
    </row>
    <row r="2201" spans="1:21" x14ac:dyDescent="0.25">
      <c r="A2201" t="s">
        <v>6637</v>
      </c>
      <c r="B2201" s="12">
        <v>42558</v>
      </c>
      <c r="C2201" t="s">
        <v>8915</v>
      </c>
      <c r="D2201" s="11">
        <v>46201.625949074099</v>
      </c>
      <c r="E2201" t="s">
        <v>8916</v>
      </c>
      <c r="F2201" t="s">
        <v>6617</v>
      </c>
      <c r="G2201" t="s">
        <v>8862</v>
      </c>
      <c r="H2201" t="s">
        <v>6435</v>
      </c>
      <c r="I2201" t="s">
        <v>65</v>
      </c>
      <c r="J2201" t="s">
        <v>219</v>
      </c>
      <c r="K2201" t="s">
        <v>8917</v>
      </c>
      <c r="L2201" t="s">
        <v>8853</v>
      </c>
      <c r="M2201" t="s">
        <v>8918</v>
      </c>
      <c r="N2201" t="s">
        <v>6761</v>
      </c>
      <c r="O2201" t="s">
        <v>6762</v>
      </c>
      <c r="P2201">
        <v>2939900</v>
      </c>
      <c r="Q2201" t="s">
        <v>6867</v>
      </c>
      <c r="R2201" t="s">
        <v>6911</v>
      </c>
      <c r="S2201" s="12"/>
      <c r="T2201" s="13"/>
      <c r="U2201" t="s">
        <v>6780</v>
      </c>
    </row>
    <row r="2202" spans="1:21" x14ac:dyDescent="0.25">
      <c r="A2202" t="s">
        <v>6637</v>
      </c>
      <c r="B2202" s="12">
        <v>42558</v>
      </c>
      <c r="C2202" t="s">
        <v>8915</v>
      </c>
      <c r="D2202" s="11">
        <v>46201.625949074099</v>
      </c>
      <c r="E2202" t="s">
        <v>8916</v>
      </c>
      <c r="F2202" t="s">
        <v>6617</v>
      </c>
      <c r="G2202" t="s">
        <v>8863</v>
      </c>
      <c r="H2202" t="s">
        <v>6435</v>
      </c>
      <c r="I2202" t="s">
        <v>65</v>
      </c>
      <c r="J2202" t="s">
        <v>219</v>
      </c>
      <c r="K2202" t="s">
        <v>8917</v>
      </c>
      <c r="L2202" t="s">
        <v>8853</v>
      </c>
      <c r="M2202" t="s">
        <v>8918</v>
      </c>
      <c r="N2202" t="s">
        <v>6761</v>
      </c>
      <c r="O2202" t="s">
        <v>6762</v>
      </c>
      <c r="P2202">
        <v>2939900</v>
      </c>
      <c r="Q2202" t="s">
        <v>6867</v>
      </c>
      <c r="R2202" t="s">
        <v>6911</v>
      </c>
      <c r="S2202" s="12"/>
      <c r="T2202" s="13"/>
      <c r="U2202" t="s">
        <v>6780</v>
      </c>
    </row>
    <row r="2203" spans="1:21" x14ac:dyDescent="0.25">
      <c r="A2203" t="s">
        <v>6637</v>
      </c>
      <c r="B2203" s="12">
        <v>42558</v>
      </c>
      <c r="C2203" t="s">
        <v>8915</v>
      </c>
      <c r="D2203" s="11">
        <v>46201.625949074099</v>
      </c>
      <c r="E2203" t="s">
        <v>8916</v>
      </c>
      <c r="F2203" t="s">
        <v>6617</v>
      </c>
      <c r="G2203" t="s">
        <v>8864</v>
      </c>
      <c r="H2203" t="s">
        <v>6435</v>
      </c>
      <c r="I2203" t="s">
        <v>65</v>
      </c>
      <c r="J2203" t="s">
        <v>219</v>
      </c>
      <c r="K2203" t="s">
        <v>8917</v>
      </c>
      <c r="L2203" t="s">
        <v>8853</v>
      </c>
      <c r="M2203" t="s">
        <v>8918</v>
      </c>
      <c r="N2203" t="s">
        <v>6761</v>
      </c>
      <c r="O2203" t="s">
        <v>6762</v>
      </c>
      <c r="P2203">
        <v>2939900</v>
      </c>
      <c r="Q2203" t="s">
        <v>6867</v>
      </c>
      <c r="R2203" t="s">
        <v>6911</v>
      </c>
      <c r="S2203" s="12"/>
      <c r="T2203" s="13"/>
      <c r="U2203" t="s">
        <v>6780</v>
      </c>
    </row>
    <row r="2204" spans="1:21" x14ac:dyDescent="0.25">
      <c r="A2204" t="s">
        <v>6637</v>
      </c>
      <c r="B2204" s="12">
        <v>42558</v>
      </c>
      <c r="C2204" t="s">
        <v>8915</v>
      </c>
      <c r="D2204" s="11">
        <v>46201.625949074099</v>
      </c>
      <c r="E2204" t="s">
        <v>8916</v>
      </c>
      <c r="F2204" t="s">
        <v>6617</v>
      </c>
      <c r="G2204" t="s">
        <v>8865</v>
      </c>
      <c r="H2204" t="s">
        <v>6435</v>
      </c>
      <c r="I2204" t="s">
        <v>65</v>
      </c>
      <c r="J2204" t="s">
        <v>219</v>
      </c>
      <c r="K2204" t="s">
        <v>8917</v>
      </c>
      <c r="L2204" t="s">
        <v>8853</v>
      </c>
      <c r="M2204" t="s">
        <v>8918</v>
      </c>
      <c r="N2204" t="s">
        <v>6761</v>
      </c>
      <c r="O2204" t="s">
        <v>6762</v>
      </c>
      <c r="P2204">
        <v>2939900</v>
      </c>
      <c r="Q2204" t="s">
        <v>6867</v>
      </c>
      <c r="R2204" t="s">
        <v>6911</v>
      </c>
      <c r="S2204" s="12"/>
      <c r="T2204" s="13"/>
      <c r="U2204" t="s">
        <v>6780</v>
      </c>
    </row>
    <row r="2205" spans="1:21" x14ac:dyDescent="0.25">
      <c r="A2205" t="s">
        <v>6619</v>
      </c>
      <c r="B2205" s="12">
        <v>42558</v>
      </c>
      <c r="C2205" t="s">
        <v>8915</v>
      </c>
      <c r="D2205" s="11">
        <v>46201.626689814802</v>
      </c>
      <c r="E2205" t="s">
        <v>8916</v>
      </c>
      <c r="F2205" t="s">
        <v>6617</v>
      </c>
      <c r="G2205" t="s">
        <v>8851</v>
      </c>
      <c r="H2205" t="s">
        <v>6435</v>
      </c>
      <c r="I2205" t="s">
        <v>65</v>
      </c>
      <c r="J2205" t="s">
        <v>219</v>
      </c>
      <c r="K2205" t="s">
        <v>8917</v>
      </c>
      <c r="L2205" t="s">
        <v>8853</v>
      </c>
      <c r="M2205" t="s">
        <v>8918</v>
      </c>
      <c r="N2205" t="s">
        <v>6761</v>
      </c>
      <c r="O2205" t="s">
        <v>6762</v>
      </c>
      <c r="P2205">
        <v>2939900</v>
      </c>
      <c r="Q2205" t="s">
        <v>6867</v>
      </c>
      <c r="R2205" t="s">
        <v>6911</v>
      </c>
      <c r="S2205" s="12"/>
      <c r="T2205" s="13"/>
      <c r="U2205" t="s">
        <v>6780</v>
      </c>
    </row>
    <row r="2206" spans="1:21" x14ac:dyDescent="0.25">
      <c r="A2206" t="s">
        <v>6619</v>
      </c>
      <c r="B2206" s="12">
        <v>42558</v>
      </c>
      <c r="C2206" t="s">
        <v>8915</v>
      </c>
      <c r="D2206" s="11">
        <v>46201.626689814802</v>
      </c>
      <c r="E2206" t="s">
        <v>8916</v>
      </c>
      <c r="F2206" t="s">
        <v>6617</v>
      </c>
      <c r="G2206" t="s">
        <v>8856</v>
      </c>
      <c r="H2206" t="s">
        <v>6435</v>
      </c>
      <c r="I2206" t="s">
        <v>65</v>
      </c>
      <c r="J2206" t="s">
        <v>219</v>
      </c>
      <c r="K2206" t="s">
        <v>8917</v>
      </c>
      <c r="L2206" t="s">
        <v>8853</v>
      </c>
      <c r="M2206" t="s">
        <v>8918</v>
      </c>
      <c r="N2206" t="s">
        <v>6761</v>
      </c>
      <c r="O2206" t="s">
        <v>6762</v>
      </c>
      <c r="P2206">
        <v>2939900</v>
      </c>
      <c r="Q2206" t="s">
        <v>6867</v>
      </c>
      <c r="R2206" t="s">
        <v>6911</v>
      </c>
      <c r="S2206" s="12"/>
      <c r="T2206" s="13"/>
      <c r="U2206" t="s">
        <v>6780</v>
      </c>
    </row>
    <row r="2207" spans="1:21" x14ac:dyDescent="0.25">
      <c r="A2207" t="s">
        <v>6619</v>
      </c>
      <c r="B2207" s="12">
        <v>42558</v>
      </c>
      <c r="C2207" t="s">
        <v>8915</v>
      </c>
      <c r="D2207" s="11">
        <v>46201.626689814802</v>
      </c>
      <c r="E2207" t="s">
        <v>8916</v>
      </c>
      <c r="F2207" t="s">
        <v>6617</v>
      </c>
      <c r="G2207" t="s">
        <v>8857</v>
      </c>
      <c r="H2207" t="s">
        <v>6435</v>
      </c>
      <c r="I2207" t="s">
        <v>65</v>
      </c>
      <c r="J2207" t="s">
        <v>219</v>
      </c>
      <c r="K2207" t="s">
        <v>8917</v>
      </c>
      <c r="L2207" t="s">
        <v>8853</v>
      </c>
      <c r="M2207" t="s">
        <v>8918</v>
      </c>
      <c r="N2207" t="s">
        <v>6761</v>
      </c>
      <c r="O2207" t="s">
        <v>6762</v>
      </c>
      <c r="P2207">
        <v>2939900</v>
      </c>
      <c r="Q2207" t="s">
        <v>6867</v>
      </c>
      <c r="R2207" t="s">
        <v>6911</v>
      </c>
      <c r="S2207" s="12"/>
      <c r="T2207" s="13"/>
      <c r="U2207" t="s">
        <v>6780</v>
      </c>
    </row>
    <row r="2208" spans="1:21" x14ac:dyDescent="0.25">
      <c r="A2208" t="s">
        <v>6619</v>
      </c>
      <c r="B2208" s="12">
        <v>42558</v>
      </c>
      <c r="C2208" t="s">
        <v>8915</v>
      </c>
      <c r="D2208" s="11">
        <v>46201.626689814802</v>
      </c>
      <c r="E2208" t="s">
        <v>8916</v>
      </c>
      <c r="F2208" t="s">
        <v>6617</v>
      </c>
      <c r="G2208" t="s">
        <v>8858</v>
      </c>
      <c r="H2208" t="s">
        <v>6435</v>
      </c>
      <c r="I2208" t="s">
        <v>65</v>
      </c>
      <c r="J2208" t="s">
        <v>219</v>
      </c>
      <c r="K2208" t="s">
        <v>8917</v>
      </c>
      <c r="L2208" t="s">
        <v>8853</v>
      </c>
      <c r="M2208" t="s">
        <v>8918</v>
      </c>
      <c r="N2208" t="s">
        <v>6761</v>
      </c>
      <c r="O2208" t="s">
        <v>6762</v>
      </c>
      <c r="P2208">
        <v>2939900</v>
      </c>
      <c r="Q2208" t="s">
        <v>6867</v>
      </c>
      <c r="R2208" t="s">
        <v>6911</v>
      </c>
      <c r="S2208" s="12"/>
      <c r="T2208" s="13"/>
      <c r="U2208" t="s">
        <v>6780</v>
      </c>
    </row>
    <row r="2209" spans="1:21" x14ac:dyDescent="0.25">
      <c r="A2209" t="s">
        <v>6619</v>
      </c>
      <c r="B2209" s="12">
        <v>42558</v>
      </c>
      <c r="C2209" t="s">
        <v>8915</v>
      </c>
      <c r="D2209" s="11">
        <v>46201.626689814802</v>
      </c>
      <c r="E2209" t="s">
        <v>8916</v>
      </c>
      <c r="F2209" t="s">
        <v>6617</v>
      </c>
      <c r="G2209" t="s">
        <v>8859</v>
      </c>
      <c r="H2209" t="s">
        <v>6435</v>
      </c>
      <c r="I2209" t="s">
        <v>65</v>
      </c>
      <c r="J2209" t="s">
        <v>219</v>
      </c>
      <c r="K2209" t="s">
        <v>8917</v>
      </c>
      <c r="L2209" t="s">
        <v>8853</v>
      </c>
      <c r="M2209" t="s">
        <v>8918</v>
      </c>
      <c r="N2209" t="s">
        <v>6761</v>
      </c>
      <c r="O2209" t="s">
        <v>6762</v>
      </c>
      <c r="P2209">
        <v>2939900</v>
      </c>
      <c r="Q2209" t="s">
        <v>6867</v>
      </c>
      <c r="R2209" t="s">
        <v>6911</v>
      </c>
      <c r="S2209" s="12"/>
      <c r="T2209" s="13"/>
      <c r="U2209" t="s">
        <v>6780</v>
      </c>
    </row>
    <row r="2210" spans="1:21" x14ac:dyDescent="0.25">
      <c r="A2210" t="s">
        <v>6619</v>
      </c>
      <c r="B2210" s="12">
        <v>42558</v>
      </c>
      <c r="C2210" t="s">
        <v>8915</v>
      </c>
      <c r="D2210" s="11">
        <v>46201.626689814802</v>
      </c>
      <c r="E2210" t="s">
        <v>8916</v>
      </c>
      <c r="F2210" t="s">
        <v>6617</v>
      </c>
      <c r="G2210" t="s">
        <v>8860</v>
      </c>
      <c r="H2210" t="s">
        <v>6435</v>
      </c>
      <c r="I2210" t="s">
        <v>65</v>
      </c>
      <c r="J2210" t="s">
        <v>219</v>
      </c>
      <c r="K2210" t="s">
        <v>8917</v>
      </c>
      <c r="L2210" t="s">
        <v>8853</v>
      </c>
      <c r="M2210" t="s">
        <v>8918</v>
      </c>
      <c r="N2210" t="s">
        <v>6761</v>
      </c>
      <c r="O2210" t="s">
        <v>6762</v>
      </c>
      <c r="P2210">
        <v>2939900</v>
      </c>
      <c r="Q2210" t="s">
        <v>6867</v>
      </c>
      <c r="R2210" t="s">
        <v>6911</v>
      </c>
      <c r="S2210" s="12"/>
      <c r="T2210" s="13"/>
      <c r="U2210" t="s">
        <v>6780</v>
      </c>
    </row>
    <row r="2211" spans="1:21" x14ac:dyDescent="0.25">
      <c r="A2211" t="s">
        <v>6619</v>
      </c>
      <c r="B2211" s="12">
        <v>42558</v>
      </c>
      <c r="C2211" t="s">
        <v>8915</v>
      </c>
      <c r="D2211" s="11">
        <v>46201.626689814802</v>
      </c>
      <c r="E2211" t="s">
        <v>8916</v>
      </c>
      <c r="F2211" t="s">
        <v>6617</v>
      </c>
      <c r="G2211" t="s">
        <v>8861</v>
      </c>
      <c r="H2211" t="s">
        <v>6435</v>
      </c>
      <c r="I2211" t="s">
        <v>65</v>
      </c>
      <c r="J2211" t="s">
        <v>219</v>
      </c>
      <c r="K2211" t="s">
        <v>8917</v>
      </c>
      <c r="L2211" t="s">
        <v>8853</v>
      </c>
      <c r="M2211" t="s">
        <v>8918</v>
      </c>
      <c r="N2211" t="s">
        <v>6761</v>
      </c>
      <c r="O2211" t="s">
        <v>6762</v>
      </c>
      <c r="P2211">
        <v>2939900</v>
      </c>
      <c r="Q2211" t="s">
        <v>6867</v>
      </c>
      <c r="R2211" t="s">
        <v>6911</v>
      </c>
      <c r="S2211" s="12"/>
      <c r="T2211" s="13"/>
      <c r="U2211" t="s">
        <v>6780</v>
      </c>
    </row>
    <row r="2212" spans="1:21" x14ac:dyDescent="0.25">
      <c r="A2212" t="s">
        <v>6619</v>
      </c>
      <c r="B2212" s="12">
        <v>42558</v>
      </c>
      <c r="C2212" t="s">
        <v>8915</v>
      </c>
      <c r="D2212" s="11">
        <v>46201.626689814802</v>
      </c>
      <c r="E2212" t="s">
        <v>8916</v>
      </c>
      <c r="F2212" t="s">
        <v>6617</v>
      </c>
      <c r="G2212" t="s">
        <v>8862</v>
      </c>
      <c r="H2212" t="s">
        <v>6435</v>
      </c>
      <c r="I2212" t="s">
        <v>65</v>
      </c>
      <c r="J2212" t="s">
        <v>219</v>
      </c>
      <c r="K2212" t="s">
        <v>8917</v>
      </c>
      <c r="L2212" t="s">
        <v>8853</v>
      </c>
      <c r="M2212" t="s">
        <v>8918</v>
      </c>
      <c r="N2212" t="s">
        <v>6761</v>
      </c>
      <c r="O2212" t="s">
        <v>6762</v>
      </c>
      <c r="P2212">
        <v>2939900</v>
      </c>
      <c r="Q2212" t="s">
        <v>6867</v>
      </c>
      <c r="R2212" t="s">
        <v>6911</v>
      </c>
      <c r="S2212" s="12"/>
      <c r="T2212" s="13"/>
      <c r="U2212" t="s">
        <v>6780</v>
      </c>
    </row>
    <row r="2213" spans="1:21" x14ac:dyDescent="0.25">
      <c r="A2213" t="s">
        <v>6619</v>
      </c>
      <c r="B2213" s="12">
        <v>42558</v>
      </c>
      <c r="C2213" t="s">
        <v>8915</v>
      </c>
      <c r="D2213" s="11">
        <v>46201.626689814802</v>
      </c>
      <c r="E2213" t="s">
        <v>8916</v>
      </c>
      <c r="F2213" t="s">
        <v>6617</v>
      </c>
      <c r="G2213" t="s">
        <v>8863</v>
      </c>
      <c r="H2213" t="s">
        <v>6435</v>
      </c>
      <c r="I2213" t="s">
        <v>65</v>
      </c>
      <c r="J2213" t="s">
        <v>219</v>
      </c>
      <c r="K2213" t="s">
        <v>8917</v>
      </c>
      <c r="L2213" t="s">
        <v>8853</v>
      </c>
      <c r="M2213" t="s">
        <v>8918</v>
      </c>
      <c r="N2213" t="s">
        <v>6761</v>
      </c>
      <c r="O2213" t="s">
        <v>6762</v>
      </c>
      <c r="P2213">
        <v>2939900</v>
      </c>
      <c r="Q2213" t="s">
        <v>6867</v>
      </c>
      <c r="R2213" t="s">
        <v>6911</v>
      </c>
      <c r="S2213" s="12"/>
      <c r="T2213" s="13"/>
      <c r="U2213" t="s">
        <v>6780</v>
      </c>
    </row>
    <row r="2214" spans="1:21" x14ac:dyDescent="0.25">
      <c r="A2214" t="s">
        <v>6619</v>
      </c>
      <c r="B2214" s="12">
        <v>42558</v>
      </c>
      <c r="C2214" t="s">
        <v>8915</v>
      </c>
      <c r="D2214" s="11">
        <v>46201.626689814802</v>
      </c>
      <c r="E2214" t="s">
        <v>8916</v>
      </c>
      <c r="F2214" t="s">
        <v>6617</v>
      </c>
      <c r="G2214" t="s">
        <v>8864</v>
      </c>
      <c r="H2214" t="s">
        <v>6435</v>
      </c>
      <c r="I2214" t="s">
        <v>65</v>
      </c>
      <c r="J2214" t="s">
        <v>219</v>
      </c>
      <c r="K2214" t="s">
        <v>8917</v>
      </c>
      <c r="L2214" t="s">
        <v>8853</v>
      </c>
      <c r="M2214" t="s">
        <v>8918</v>
      </c>
      <c r="N2214" t="s">
        <v>6761</v>
      </c>
      <c r="O2214" t="s">
        <v>6762</v>
      </c>
      <c r="P2214">
        <v>2939900</v>
      </c>
      <c r="Q2214" t="s">
        <v>6867</v>
      </c>
      <c r="R2214" t="s">
        <v>6911</v>
      </c>
      <c r="S2214" s="12"/>
      <c r="T2214" s="13"/>
      <c r="U2214" t="s">
        <v>6780</v>
      </c>
    </row>
    <row r="2215" spans="1:21" x14ac:dyDescent="0.25">
      <c r="A2215" t="s">
        <v>6619</v>
      </c>
      <c r="B2215" s="12">
        <v>42558</v>
      </c>
      <c r="C2215" t="s">
        <v>8915</v>
      </c>
      <c r="D2215" s="11">
        <v>46201.626689814802</v>
      </c>
      <c r="E2215" t="s">
        <v>8916</v>
      </c>
      <c r="F2215" t="s">
        <v>6617</v>
      </c>
      <c r="G2215" t="s">
        <v>8865</v>
      </c>
      <c r="H2215" t="s">
        <v>6435</v>
      </c>
      <c r="I2215" t="s">
        <v>65</v>
      </c>
      <c r="J2215" t="s">
        <v>219</v>
      </c>
      <c r="K2215" t="s">
        <v>8917</v>
      </c>
      <c r="L2215" t="s">
        <v>8853</v>
      </c>
      <c r="M2215" t="s">
        <v>8918</v>
      </c>
      <c r="N2215" t="s">
        <v>6761</v>
      </c>
      <c r="O2215" t="s">
        <v>6762</v>
      </c>
      <c r="P2215">
        <v>2939900</v>
      </c>
      <c r="Q2215" t="s">
        <v>6867</v>
      </c>
      <c r="R2215" t="s">
        <v>6911</v>
      </c>
      <c r="S2215" s="12"/>
      <c r="T2215" s="13"/>
      <c r="U2215" t="s">
        <v>6780</v>
      </c>
    </row>
    <row r="2216" spans="1:21" x14ac:dyDescent="0.25">
      <c r="A2216" t="s">
        <v>6637</v>
      </c>
      <c r="B2216" s="12">
        <v>42583</v>
      </c>
      <c r="C2216" t="s">
        <v>8919</v>
      </c>
      <c r="D2216" s="11">
        <v>46202.409722222197</v>
      </c>
      <c r="E2216" t="s">
        <v>8920</v>
      </c>
      <c r="F2216" t="s">
        <v>6617</v>
      </c>
      <c r="G2216" t="s">
        <v>8851</v>
      </c>
      <c r="H2216" t="s">
        <v>6435</v>
      </c>
      <c r="I2216" t="s">
        <v>55</v>
      </c>
      <c r="J2216" t="s">
        <v>44</v>
      </c>
      <c r="K2216" t="s">
        <v>8921</v>
      </c>
      <c r="L2216" t="s">
        <v>8853</v>
      </c>
      <c r="M2216" t="s">
        <v>8922</v>
      </c>
      <c r="N2216" t="s">
        <v>6761</v>
      </c>
      <c r="O2216" t="s">
        <v>6771</v>
      </c>
      <c r="P2216">
        <v>3099000</v>
      </c>
      <c r="Q2216" t="s">
        <v>6636</v>
      </c>
      <c r="R2216" t="s">
        <v>6636</v>
      </c>
      <c r="S2216" s="12"/>
      <c r="T2216" s="13"/>
      <c r="U2216" t="s">
        <v>6721</v>
      </c>
    </row>
    <row r="2217" spans="1:21" x14ac:dyDescent="0.25">
      <c r="A2217" t="s">
        <v>6637</v>
      </c>
      <c r="B2217" s="12">
        <v>42583</v>
      </c>
      <c r="C2217" t="s">
        <v>8919</v>
      </c>
      <c r="D2217" s="11">
        <v>46202.409722222197</v>
      </c>
      <c r="E2217" t="s">
        <v>8920</v>
      </c>
      <c r="F2217" t="s">
        <v>6617</v>
      </c>
      <c r="G2217" t="s">
        <v>8856</v>
      </c>
      <c r="H2217" t="s">
        <v>6435</v>
      </c>
      <c r="I2217" t="s">
        <v>55</v>
      </c>
      <c r="J2217" t="s">
        <v>44</v>
      </c>
      <c r="K2217" t="s">
        <v>8921</v>
      </c>
      <c r="L2217" t="s">
        <v>8853</v>
      </c>
      <c r="M2217" t="s">
        <v>8922</v>
      </c>
      <c r="N2217" t="s">
        <v>6761</v>
      </c>
      <c r="O2217" t="s">
        <v>6771</v>
      </c>
      <c r="P2217">
        <v>3099000</v>
      </c>
      <c r="Q2217" t="s">
        <v>6636</v>
      </c>
      <c r="R2217" t="s">
        <v>6636</v>
      </c>
      <c r="S2217" s="12"/>
      <c r="T2217" s="13"/>
      <c r="U2217" t="s">
        <v>6721</v>
      </c>
    </row>
    <row r="2218" spans="1:21" x14ac:dyDescent="0.25">
      <c r="A2218" t="s">
        <v>6637</v>
      </c>
      <c r="B2218" s="12">
        <v>42583</v>
      </c>
      <c r="C2218" t="s">
        <v>8919</v>
      </c>
      <c r="D2218" s="11">
        <v>46202.409722222197</v>
      </c>
      <c r="E2218" t="s">
        <v>8920</v>
      </c>
      <c r="F2218" t="s">
        <v>6617</v>
      </c>
      <c r="G2218" t="s">
        <v>8857</v>
      </c>
      <c r="H2218" t="s">
        <v>6435</v>
      </c>
      <c r="I2218" t="s">
        <v>55</v>
      </c>
      <c r="J2218" t="s">
        <v>44</v>
      </c>
      <c r="K2218" t="s">
        <v>8921</v>
      </c>
      <c r="L2218" t="s">
        <v>8853</v>
      </c>
      <c r="M2218" t="s">
        <v>8922</v>
      </c>
      <c r="N2218" t="s">
        <v>6761</v>
      </c>
      <c r="O2218" t="s">
        <v>6771</v>
      </c>
      <c r="P2218">
        <v>3099000</v>
      </c>
      <c r="Q2218" t="s">
        <v>6636</v>
      </c>
      <c r="R2218" t="s">
        <v>6636</v>
      </c>
      <c r="S2218" s="12"/>
      <c r="T2218" s="13"/>
      <c r="U2218" t="s">
        <v>6721</v>
      </c>
    </row>
    <row r="2219" spans="1:21" x14ac:dyDescent="0.25">
      <c r="A2219" t="s">
        <v>6637</v>
      </c>
      <c r="B2219" s="12">
        <v>42583</v>
      </c>
      <c r="C2219" t="s">
        <v>8919</v>
      </c>
      <c r="D2219" s="11">
        <v>46202.409722222197</v>
      </c>
      <c r="E2219" t="s">
        <v>8920</v>
      </c>
      <c r="F2219" t="s">
        <v>6617</v>
      </c>
      <c r="G2219" t="s">
        <v>8858</v>
      </c>
      <c r="H2219" t="s">
        <v>6435</v>
      </c>
      <c r="I2219" t="s">
        <v>55</v>
      </c>
      <c r="J2219" t="s">
        <v>44</v>
      </c>
      <c r="K2219" t="s">
        <v>8921</v>
      </c>
      <c r="L2219" t="s">
        <v>8853</v>
      </c>
      <c r="M2219" t="s">
        <v>8922</v>
      </c>
      <c r="N2219" t="s">
        <v>6761</v>
      </c>
      <c r="O2219" t="s">
        <v>6771</v>
      </c>
      <c r="P2219">
        <v>3099000</v>
      </c>
      <c r="Q2219" t="s">
        <v>6636</v>
      </c>
      <c r="R2219" t="s">
        <v>6636</v>
      </c>
      <c r="S2219" s="12"/>
      <c r="T2219" s="13"/>
      <c r="U2219" t="s">
        <v>6721</v>
      </c>
    </row>
    <row r="2220" spans="1:21" x14ac:dyDescent="0.25">
      <c r="A2220" t="s">
        <v>6637</v>
      </c>
      <c r="B2220" s="12">
        <v>42583</v>
      </c>
      <c r="C2220" t="s">
        <v>8919</v>
      </c>
      <c r="D2220" s="11">
        <v>46202.409722222197</v>
      </c>
      <c r="E2220" t="s">
        <v>8920</v>
      </c>
      <c r="F2220" t="s">
        <v>6617</v>
      </c>
      <c r="G2220" t="s">
        <v>8859</v>
      </c>
      <c r="H2220" t="s">
        <v>6435</v>
      </c>
      <c r="I2220" t="s">
        <v>55</v>
      </c>
      <c r="J2220" t="s">
        <v>44</v>
      </c>
      <c r="K2220" t="s">
        <v>8921</v>
      </c>
      <c r="L2220" t="s">
        <v>8853</v>
      </c>
      <c r="M2220" t="s">
        <v>8922</v>
      </c>
      <c r="N2220" t="s">
        <v>6761</v>
      </c>
      <c r="O2220" t="s">
        <v>6771</v>
      </c>
      <c r="P2220">
        <v>3099000</v>
      </c>
      <c r="Q2220" t="s">
        <v>6636</v>
      </c>
      <c r="R2220" t="s">
        <v>6636</v>
      </c>
      <c r="S2220" s="12"/>
      <c r="T2220" s="13"/>
      <c r="U2220" t="s">
        <v>6721</v>
      </c>
    </row>
    <row r="2221" spans="1:21" x14ac:dyDescent="0.25">
      <c r="A2221" t="s">
        <v>6637</v>
      </c>
      <c r="B2221" s="12">
        <v>42583</v>
      </c>
      <c r="C2221" t="s">
        <v>8919</v>
      </c>
      <c r="D2221" s="11">
        <v>46202.409722222197</v>
      </c>
      <c r="E2221" t="s">
        <v>8920</v>
      </c>
      <c r="F2221" t="s">
        <v>6617</v>
      </c>
      <c r="G2221" t="s">
        <v>8860</v>
      </c>
      <c r="H2221" t="s">
        <v>6435</v>
      </c>
      <c r="I2221" t="s">
        <v>55</v>
      </c>
      <c r="J2221" t="s">
        <v>44</v>
      </c>
      <c r="K2221" t="s">
        <v>8921</v>
      </c>
      <c r="L2221" t="s">
        <v>8853</v>
      </c>
      <c r="M2221" t="s">
        <v>8922</v>
      </c>
      <c r="N2221" t="s">
        <v>6761</v>
      </c>
      <c r="O2221" t="s">
        <v>6771</v>
      </c>
      <c r="P2221">
        <v>3099000</v>
      </c>
      <c r="Q2221" t="s">
        <v>6636</v>
      </c>
      <c r="R2221" t="s">
        <v>6636</v>
      </c>
      <c r="S2221" s="12"/>
      <c r="T2221" s="13"/>
      <c r="U2221" t="s">
        <v>6721</v>
      </c>
    </row>
    <row r="2222" spans="1:21" x14ac:dyDescent="0.25">
      <c r="A2222" t="s">
        <v>6637</v>
      </c>
      <c r="B2222" s="12">
        <v>42583</v>
      </c>
      <c r="C2222" t="s">
        <v>8919</v>
      </c>
      <c r="D2222" s="11">
        <v>46202.409722222197</v>
      </c>
      <c r="E2222" t="s">
        <v>8920</v>
      </c>
      <c r="F2222" t="s">
        <v>6617</v>
      </c>
      <c r="G2222" t="s">
        <v>8861</v>
      </c>
      <c r="H2222" t="s">
        <v>6435</v>
      </c>
      <c r="I2222" t="s">
        <v>55</v>
      </c>
      <c r="J2222" t="s">
        <v>44</v>
      </c>
      <c r="K2222" t="s">
        <v>8921</v>
      </c>
      <c r="L2222" t="s">
        <v>8853</v>
      </c>
      <c r="M2222" t="s">
        <v>8922</v>
      </c>
      <c r="N2222" t="s">
        <v>6761</v>
      </c>
      <c r="O2222" t="s">
        <v>6771</v>
      </c>
      <c r="P2222">
        <v>3099000</v>
      </c>
      <c r="Q2222" t="s">
        <v>6636</v>
      </c>
      <c r="R2222" t="s">
        <v>6636</v>
      </c>
      <c r="S2222" s="12"/>
      <c r="T2222" s="13"/>
      <c r="U2222" t="s">
        <v>6721</v>
      </c>
    </row>
    <row r="2223" spans="1:21" x14ac:dyDescent="0.25">
      <c r="A2223" t="s">
        <v>6637</v>
      </c>
      <c r="B2223" s="12">
        <v>42583</v>
      </c>
      <c r="C2223" t="s">
        <v>8919</v>
      </c>
      <c r="D2223" s="11">
        <v>46202.409722222197</v>
      </c>
      <c r="E2223" t="s">
        <v>8920</v>
      </c>
      <c r="F2223" t="s">
        <v>6617</v>
      </c>
      <c r="G2223" t="s">
        <v>8862</v>
      </c>
      <c r="H2223" t="s">
        <v>6435</v>
      </c>
      <c r="I2223" t="s">
        <v>55</v>
      </c>
      <c r="J2223" t="s">
        <v>44</v>
      </c>
      <c r="K2223" t="s">
        <v>8921</v>
      </c>
      <c r="L2223" t="s">
        <v>8853</v>
      </c>
      <c r="M2223" t="s">
        <v>8922</v>
      </c>
      <c r="N2223" t="s">
        <v>6761</v>
      </c>
      <c r="O2223" t="s">
        <v>6771</v>
      </c>
      <c r="P2223">
        <v>3099000</v>
      </c>
      <c r="Q2223" t="s">
        <v>6636</v>
      </c>
      <c r="R2223" t="s">
        <v>6636</v>
      </c>
      <c r="S2223" s="12"/>
      <c r="T2223" s="13"/>
      <c r="U2223" t="s">
        <v>6721</v>
      </c>
    </row>
    <row r="2224" spans="1:21" x14ac:dyDescent="0.25">
      <c r="A2224" t="s">
        <v>6637</v>
      </c>
      <c r="B2224" s="12">
        <v>42583</v>
      </c>
      <c r="C2224" t="s">
        <v>8919</v>
      </c>
      <c r="D2224" s="11">
        <v>46202.409722222197</v>
      </c>
      <c r="E2224" t="s">
        <v>8920</v>
      </c>
      <c r="F2224" t="s">
        <v>6617</v>
      </c>
      <c r="G2224" t="s">
        <v>8863</v>
      </c>
      <c r="H2224" t="s">
        <v>6435</v>
      </c>
      <c r="I2224" t="s">
        <v>55</v>
      </c>
      <c r="J2224" t="s">
        <v>44</v>
      </c>
      <c r="K2224" t="s">
        <v>8921</v>
      </c>
      <c r="L2224" t="s">
        <v>8853</v>
      </c>
      <c r="M2224" t="s">
        <v>8922</v>
      </c>
      <c r="N2224" t="s">
        <v>6761</v>
      </c>
      <c r="O2224" t="s">
        <v>6771</v>
      </c>
      <c r="P2224">
        <v>3099000</v>
      </c>
      <c r="Q2224" t="s">
        <v>6636</v>
      </c>
      <c r="R2224" t="s">
        <v>6636</v>
      </c>
      <c r="S2224" s="12"/>
      <c r="T2224" s="13"/>
      <c r="U2224" t="s">
        <v>6721</v>
      </c>
    </row>
    <row r="2225" spans="1:21" x14ac:dyDescent="0.25">
      <c r="A2225" t="s">
        <v>6637</v>
      </c>
      <c r="B2225" s="12">
        <v>42583</v>
      </c>
      <c r="C2225" t="s">
        <v>8919</v>
      </c>
      <c r="D2225" s="11">
        <v>46202.409722222197</v>
      </c>
      <c r="E2225" t="s">
        <v>8920</v>
      </c>
      <c r="F2225" t="s">
        <v>6617</v>
      </c>
      <c r="G2225" t="s">
        <v>8864</v>
      </c>
      <c r="H2225" t="s">
        <v>6435</v>
      </c>
      <c r="I2225" t="s">
        <v>55</v>
      </c>
      <c r="J2225" t="s">
        <v>44</v>
      </c>
      <c r="K2225" t="s">
        <v>8921</v>
      </c>
      <c r="L2225" t="s">
        <v>8853</v>
      </c>
      <c r="M2225" t="s">
        <v>8922</v>
      </c>
      <c r="N2225" t="s">
        <v>6761</v>
      </c>
      <c r="O2225" t="s">
        <v>6771</v>
      </c>
      <c r="P2225">
        <v>3099000</v>
      </c>
      <c r="Q2225" t="s">
        <v>6636</v>
      </c>
      <c r="R2225" t="s">
        <v>6636</v>
      </c>
      <c r="S2225" s="12"/>
      <c r="T2225" s="13"/>
      <c r="U2225" t="s">
        <v>6721</v>
      </c>
    </row>
    <row r="2226" spans="1:21" x14ac:dyDescent="0.25">
      <c r="A2226" t="s">
        <v>6637</v>
      </c>
      <c r="B2226" s="12">
        <v>42583</v>
      </c>
      <c r="C2226" t="s">
        <v>8919</v>
      </c>
      <c r="D2226" s="11">
        <v>46202.409722222197</v>
      </c>
      <c r="E2226" t="s">
        <v>8920</v>
      </c>
      <c r="F2226" t="s">
        <v>6617</v>
      </c>
      <c r="G2226" t="s">
        <v>8865</v>
      </c>
      <c r="H2226" t="s">
        <v>6435</v>
      </c>
      <c r="I2226" t="s">
        <v>55</v>
      </c>
      <c r="J2226" t="s">
        <v>44</v>
      </c>
      <c r="K2226" t="s">
        <v>8921</v>
      </c>
      <c r="L2226" t="s">
        <v>8853</v>
      </c>
      <c r="M2226" t="s">
        <v>8922</v>
      </c>
      <c r="N2226" t="s">
        <v>6761</v>
      </c>
      <c r="O2226" t="s">
        <v>6771</v>
      </c>
      <c r="P2226">
        <v>3099000</v>
      </c>
      <c r="Q2226" t="s">
        <v>6636</v>
      </c>
      <c r="R2226" t="s">
        <v>6636</v>
      </c>
      <c r="S2226" s="12"/>
      <c r="T2226" s="13"/>
      <c r="U2226" t="s">
        <v>6721</v>
      </c>
    </row>
    <row r="2227" spans="1:21" x14ac:dyDescent="0.25">
      <c r="A2227" t="s">
        <v>6619</v>
      </c>
      <c r="B2227" s="12">
        <v>42583</v>
      </c>
      <c r="C2227" t="s">
        <v>8919</v>
      </c>
      <c r="D2227" s="11">
        <v>46202.435694444401</v>
      </c>
      <c r="E2227" t="s">
        <v>8920</v>
      </c>
      <c r="F2227" t="s">
        <v>6617</v>
      </c>
      <c r="G2227" t="s">
        <v>8851</v>
      </c>
      <c r="H2227" t="s">
        <v>6435</v>
      </c>
      <c r="I2227" t="s">
        <v>55</v>
      </c>
      <c r="J2227" t="s">
        <v>44</v>
      </c>
      <c r="K2227" t="s">
        <v>8921</v>
      </c>
      <c r="L2227" t="s">
        <v>8853</v>
      </c>
      <c r="M2227" t="s">
        <v>8922</v>
      </c>
      <c r="N2227" t="s">
        <v>6761</v>
      </c>
      <c r="O2227" t="s">
        <v>6771</v>
      </c>
      <c r="P2227">
        <v>3099000</v>
      </c>
      <c r="Q2227" t="s">
        <v>6636</v>
      </c>
      <c r="R2227" t="s">
        <v>6636</v>
      </c>
      <c r="S2227" s="12"/>
      <c r="T2227" s="13"/>
      <c r="U2227" t="s">
        <v>6721</v>
      </c>
    </row>
    <row r="2228" spans="1:21" x14ac:dyDescent="0.25">
      <c r="A2228" t="s">
        <v>6619</v>
      </c>
      <c r="B2228" s="12">
        <v>42583</v>
      </c>
      <c r="C2228" t="s">
        <v>8919</v>
      </c>
      <c r="D2228" s="11">
        <v>46202.435694444401</v>
      </c>
      <c r="E2228" t="s">
        <v>8920</v>
      </c>
      <c r="F2228" t="s">
        <v>6617</v>
      </c>
      <c r="G2228" t="s">
        <v>8856</v>
      </c>
      <c r="H2228" t="s">
        <v>6435</v>
      </c>
      <c r="I2228" t="s">
        <v>55</v>
      </c>
      <c r="J2228" t="s">
        <v>44</v>
      </c>
      <c r="K2228" t="s">
        <v>8921</v>
      </c>
      <c r="L2228" t="s">
        <v>8853</v>
      </c>
      <c r="M2228" t="s">
        <v>8922</v>
      </c>
      <c r="N2228" t="s">
        <v>6761</v>
      </c>
      <c r="O2228" t="s">
        <v>6771</v>
      </c>
      <c r="P2228">
        <v>3099000</v>
      </c>
      <c r="Q2228" t="s">
        <v>6636</v>
      </c>
      <c r="R2228" t="s">
        <v>6636</v>
      </c>
      <c r="S2228" s="12"/>
      <c r="T2228" s="13"/>
      <c r="U2228" t="s">
        <v>6721</v>
      </c>
    </row>
    <row r="2229" spans="1:21" x14ac:dyDescent="0.25">
      <c r="A2229" t="s">
        <v>6619</v>
      </c>
      <c r="B2229" s="12">
        <v>42583</v>
      </c>
      <c r="C2229" t="s">
        <v>8919</v>
      </c>
      <c r="D2229" s="11">
        <v>46202.435694444401</v>
      </c>
      <c r="E2229" t="s">
        <v>8920</v>
      </c>
      <c r="F2229" t="s">
        <v>6617</v>
      </c>
      <c r="G2229" t="s">
        <v>8857</v>
      </c>
      <c r="H2229" t="s">
        <v>6435</v>
      </c>
      <c r="I2229" t="s">
        <v>55</v>
      </c>
      <c r="J2229" t="s">
        <v>44</v>
      </c>
      <c r="K2229" t="s">
        <v>8921</v>
      </c>
      <c r="L2229" t="s">
        <v>8853</v>
      </c>
      <c r="M2229" t="s">
        <v>8922</v>
      </c>
      <c r="N2229" t="s">
        <v>6761</v>
      </c>
      <c r="O2229" t="s">
        <v>6771</v>
      </c>
      <c r="P2229">
        <v>3099000</v>
      </c>
      <c r="Q2229" t="s">
        <v>6636</v>
      </c>
      <c r="R2229" t="s">
        <v>6636</v>
      </c>
      <c r="S2229" s="12"/>
      <c r="T2229" s="13"/>
      <c r="U2229" t="s">
        <v>6721</v>
      </c>
    </row>
    <row r="2230" spans="1:21" x14ac:dyDescent="0.25">
      <c r="A2230" t="s">
        <v>6619</v>
      </c>
      <c r="B2230" s="12">
        <v>42583</v>
      </c>
      <c r="C2230" t="s">
        <v>8919</v>
      </c>
      <c r="D2230" s="11">
        <v>46202.435694444401</v>
      </c>
      <c r="E2230" t="s">
        <v>8920</v>
      </c>
      <c r="F2230" t="s">
        <v>6617</v>
      </c>
      <c r="G2230" t="s">
        <v>8858</v>
      </c>
      <c r="H2230" t="s">
        <v>6435</v>
      </c>
      <c r="I2230" t="s">
        <v>55</v>
      </c>
      <c r="J2230" t="s">
        <v>44</v>
      </c>
      <c r="K2230" t="s">
        <v>8921</v>
      </c>
      <c r="L2230" t="s">
        <v>8853</v>
      </c>
      <c r="M2230" t="s">
        <v>8922</v>
      </c>
      <c r="N2230" t="s">
        <v>6761</v>
      </c>
      <c r="O2230" t="s">
        <v>6771</v>
      </c>
      <c r="P2230">
        <v>3099000</v>
      </c>
      <c r="Q2230" t="s">
        <v>6636</v>
      </c>
      <c r="R2230" t="s">
        <v>6636</v>
      </c>
      <c r="S2230" s="12"/>
      <c r="T2230" s="13"/>
      <c r="U2230" t="s">
        <v>6721</v>
      </c>
    </row>
    <row r="2231" spans="1:21" x14ac:dyDescent="0.25">
      <c r="A2231" t="s">
        <v>6619</v>
      </c>
      <c r="B2231" s="12">
        <v>42583</v>
      </c>
      <c r="C2231" t="s">
        <v>8919</v>
      </c>
      <c r="D2231" s="11">
        <v>46202.435694444401</v>
      </c>
      <c r="E2231" t="s">
        <v>8920</v>
      </c>
      <c r="F2231" t="s">
        <v>6617</v>
      </c>
      <c r="G2231" t="s">
        <v>8859</v>
      </c>
      <c r="H2231" t="s">
        <v>6435</v>
      </c>
      <c r="I2231" t="s">
        <v>55</v>
      </c>
      <c r="J2231" t="s">
        <v>44</v>
      </c>
      <c r="K2231" t="s">
        <v>8921</v>
      </c>
      <c r="L2231" t="s">
        <v>8853</v>
      </c>
      <c r="M2231" t="s">
        <v>8922</v>
      </c>
      <c r="N2231" t="s">
        <v>6761</v>
      </c>
      <c r="O2231" t="s">
        <v>6771</v>
      </c>
      <c r="P2231">
        <v>3099000</v>
      </c>
      <c r="Q2231" t="s">
        <v>6636</v>
      </c>
      <c r="R2231" t="s">
        <v>6636</v>
      </c>
      <c r="S2231" s="12"/>
      <c r="T2231" s="13"/>
      <c r="U2231" t="s">
        <v>6721</v>
      </c>
    </row>
    <row r="2232" spans="1:21" x14ac:dyDescent="0.25">
      <c r="A2232" t="s">
        <v>6619</v>
      </c>
      <c r="B2232" s="12">
        <v>42583</v>
      </c>
      <c r="C2232" t="s">
        <v>8919</v>
      </c>
      <c r="D2232" s="11">
        <v>46202.435694444401</v>
      </c>
      <c r="E2232" t="s">
        <v>8920</v>
      </c>
      <c r="F2232" t="s">
        <v>6617</v>
      </c>
      <c r="G2232" t="s">
        <v>8860</v>
      </c>
      <c r="H2232" t="s">
        <v>6435</v>
      </c>
      <c r="I2232" t="s">
        <v>55</v>
      </c>
      <c r="J2232" t="s">
        <v>44</v>
      </c>
      <c r="K2232" t="s">
        <v>8921</v>
      </c>
      <c r="L2232" t="s">
        <v>8853</v>
      </c>
      <c r="M2232" t="s">
        <v>8922</v>
      </c>
      <c r="N2232" t="s">
        <v>6761</v>
      </c>
      <c r="O2232" t="s">
        <v>6771</v>
      </c>
      <c r="P2232">
        <v>3099000</v>
      </c>
      <c r="Q2232" t="s">
        <v>6636</v>
      </c>
      <c r="R2232" t="s">
        <v>6636</v>
      </c>
      <c r="S2232" s="12"/>
      <c r="T2232" s="13"/>
      <c r="U2232" t="s">
        <v>6721</v>
      </c>
    </row>
    <row r="2233" spans="1:21" x14ac:dyDescent="0.25">
      <c r="A2233" t="s">
        <v>6619</v>
      </c>
      <c r="B2233" s="12">
        <v>42583</v>
      </c>
      <c r="C2233" t="s">
        <v>8919</v>
      </c>
      <c r="D2233" s="11">
        <v>46202.435694444401</v>
      </c>
      <c r="E2233" t="s">
        <v>8920</v>
      </c>
      <c r="F2233" t="s">
        <v>6617</v>
      </c>
      <c r="G2233" t="s">
        <v>8861</v>
      </c>
      <c r="H2233" t="s">
        <v>6435</v>
      </c>
      <c r="I2233" t="s">
        <v>55</v>
      </c>
      <c r="J2233" t="s">
        <v>44</v>
      </c>
      <c r="K2233" t="s">
        <v>8921</v>
      </c>
      <c r="L2233" t="s">
        <v>8853</v>
      </c>
      <c r="M2233" t="s">
        <v>8922</v>
      </c>
      <c r="N2233" t="s">
        <v>6761</v>
      </c>
      <c r="O2233" t="s">
        <v>6771</v>
      </c>
      <c r="P2233">
        <v>3099000</v>
      </c>
      <c r="Q2233" t="s">
        <v>6636</v>
      </c>
      <c r="R2233" t="s">
        <v>6636</v>
      </c>
      <c r="S2233" s="12"/>
      <c r="T2233" s="13"/>
      <c r="U2233" t="s">
        <v>6721</v>
      </c>
    </row>
    <row r="2234" spans="1:21" x14ac:dyDescent="0.25">
      <c r="A2234" t="s">
        <v>6619</v>
      </c>
      <c r="B2234" s="12">
        <v>42583</v>
      </c>
      <c r="C2234" t="s">
        <v>8919</v>
      </c>
      <c r="D2234" s="11">
        <v>46202.435694444401</v>
      </c>
      <c r="E2234" t="s">
        <v>8920</v>
      </c>
      <c r="F2234" t="s">
        <v>6617</v>
      </c>
      <c r="G2234" t="s">
        <v>8862</v>
      </c>
      <c r="H2234" t="s">
        <v>6435</v>
      </c>
      <c r="I2234" t="s">
        <v>55</v>
      </c>
      <c r="J2234" t="s">
        <v>44</v>
      </c>
      <c r="K2234" t="s">
        <v>8921</v>
      </c>
      <c r="L2234" t="s">
        <v>8853</v>
      </c>
      <c r="M2234" t="s">
        <v>8922</v>
      </c>
      <c r="N2234" t="s">
        <v>6761</v>
      </c>
      <c r="O2234" t="s">
        <v>6771</v>
      </c>
      <c r="P2234">
        <v>3099000</v>
      </c>
      <c r="Q2234" t="s">
        <v>6636</v>
      </c>
      <c r="R2234" t="s">
        <v>6636</v>
      </c>
      <c r="S2234" s="12"/>
      <c r="T2234" s="13"/>
      <c r="U2234" t="s">
        <v>6721</v>
      </c>
    </row>
    <row r="2235" spans="1:21" x14ac:dyDescent="0.25">
      <c r="A2235" t="s">
        <v>6619</v>
      </c>
      <c r="B2235" s="12">
        <v>42583</v>
      </c>
      <c r="C2235" t="s">
        <v>8919</v>
      </c>
      <c r="D2235" s="11">
        <v>46202.435694444401</v>
      </c>
      <c r="E2235" t="s">
        <v>8920</v>
      </c>
      <c r="F2235" t="s">
        <v>6617</v>
      </c>
      <c r="G2235" t="s">
        <v>8863</v>
      </c>
      <c r="H2235" t="s">
        <v>6435</v>
      </c>
      <c r="I2235" t="s">
        <v>55</v>
      </c>
      <c r="J2235" t="s">
        <v>44</v>
      </c>
      <c r="K2235" t="s">
        <v>8921</v>
      </c>
      <c r="L2235" t="s">
        <v>8853</v>
      </c>
      <c r="M2235" t="s">
        <v>8922</v>
      </c>
      <c r="N2235" t="s">
        <v>6761</v>
      </c>
      <c r="O2235" t="s">
        <v>6771</v>
      </c>
      <c r="P2235">
        <v>3099000</v>
      </c>
      <c r="Q2235" t="s">
        <v>6636</v>
      </c>
      <c r="R2235" t="s">
        <v>6636</v>
      </c>
      <c r="S2235" s="12"/>
      <c r="T2235" s="13"/>
      <c r="U2235" t="s">
        <v>6721</v>
      </c>
    </row>
    <row r="2236" spans="1:21" x14ac:dyDescent="0.25">
      <c r="A2236" t="s">
        <v>6619</v>
      </c>
      <c r="B2236" s="12">
        <v>42583</v>
      </c>
      <c r="C2236" t="s">
        <v>8919</v>
      </c>
      <c r="D2236" s="11">
        <v>46202.435694444401</v>
      </c>
      <c r="E2236" t="s">
        <v>8920</v>
      </c>
      <c r="F2236" t="s">
        <v>6617</v>
      </c>
      <c r="G2236" t="s">
        <v>8864</v>
      </c>
      <c r="H2236" t="s">
        <v>6435</v>
      </c>
      <c r="I2236" t="s">
        <v>55</v>
      </c>
      <c r="J2236" t="s">
        <v>44</v>
      </c>
      <c r="K2236" t="s">
        <v>8921</v>
      </c>
      <c r="L2236" t="s">
        <v>8853</v>
      </c>
      <c r="M2236" t="s">
        <v>8922</v>
      </c>
      <c r="N2236" t="s">
        <v>6761</v>
      </c>
      <c r="O2236" t="s">
        <v>6771</v>
      </c>
      <c r="P2236">
        <v>3099000</v>
      </c>
      <c r="Q2236" t="s">
        <v>6636</v>
      </c>
      <c r="R2236" t="s">
        <v>6636</v>
      </c>
      <c r="S2236" s="12"/>
      <c r="T2236" s="13"/>
      <c r="U2236" t="s">
        <v>6721</v>
      </c>
    </row>
    <row r="2237" spans="1:21" x14ac:dyDescent="0.25">
      <c r="A2237" t="s">
        <v>6619</v>
      </c>
      <c r="B2237" s="12">
        <v>42583</v>
      </c>
      <c r="C2237" t="s">
        <v>8919</v>
      </c>
      <c r="D2237" s="11">
        <v>46202.435694444401</v>
      </c>
      <c r="E2237" t="s">
        <v>8920</v>
      </c>
      <c r="F2237" t="s">
        <v>6617</v>
      </c>
      <c r="G2237" t="s">
        <v>8865</v>
      </c>
      <c r="H2237" t="s">
        <v>6435</v>
      </c>
      <c r="I2237" t="s">
        <v>55</v>
      </c>
      <c r="J2237" t="s">
        <v>44</v>
      </c>
      <c r="K2237" t="s">
        <v>8921</v>
      </c>
      <c r="L2237" t="s">
        <v>8853</v>
      </c>
      <c r="M2237" t="s">
        <v>8922</v>
      </c>
      <c r="N2237" t="s">
        <v>6761</v>
      </c>
      <c r="O2237" t="s">
        <v>6771</v>
      </c>
      <c r="P2237">
        <v>3099000</v>
      </c>
      <c r="Q2237" t="s">
        <v>6636</v>
      </c>
      <c r="R2237" t="s">
        <v>6636</v>
      </c>
      <c r="S2237" s="12"/>
      <c r="T2237" s="13"/>
      <c r="U2237" t="s">
        <v>6721</v>
      </c>
    </row>
    <row r="2238" spans="1:21" x14ac:dyDescent="0.25">
      <c r="A2238" t="s">
        <v>6637</v>
      </c>
      <c r="B2238" s="12">
        <v>42647</v>
      </c>
      <c r="C2238" t="s">
        <v>8923</v>
      </c>
      <c r="D2238" s="11">
        <v>46203.471875000003</v>
      </c>
      <c r="E2238" t="s">
        <v>8924</v>
      </c>
      <c r="F2238" t="s">
        <v>6617</v>
      </c>
      <c r="G2238" t="s">
        <v>8851</v>
      </c>
      <c r="H2238" t="s">
        <v>6435</v>
      </c>
      <c r="I2238" t="s">
        <v>55</v>
      </c>
      <c r="J2238" t="s">
        <v>44</v>
      </c>
      <c r="K2238" t="s">
        <v>8925</v>
      </c>
      <c r="L2238" t="s">
        <v>8853</v>
      </c>
      <c r="M2238" t="s">
        <v>8926</v>
      </c>
      <c r="N2238" t="s">
        <v>6761</v>
      </c>
      <c r="O2238" t="s">
        <v>6762</v>
      </c>
      <c r="P2238">
        <v>2939900</v>
      </c>
      <c r="Q2238" t="s">
        <v>6636</v>
      </c>
      <c r="R2238" t="s">
        <v>6636</v>
      </c>
      <c r="S2238" s="12"/>
      <c r="T2238" s="13"/>
      <c r="U2238" t="s">
        <v>6636</v>
      </c>
    </row>
    <row r="2239" spans="1:21" x14ac:dyDescent="0.25">
      <c r="A2239" t="s">
        <v>6637</v>
      </c>
      <c r="B2239" s="12">
        <v>42647</v>
      </c>
      <c r="C2239" t="s">
        <v>8923</v>
      </c>
      <c r="D2239" s="11">
        <v>46203.471875000003</v>
      </c>
      <c r="E2239" t="s">
        <v>8924</v>
      </c>
      <c r="F2239" t="s">
        <v>6617</v>
      </c>
      <c r="G2239" t="s">
        <v>8856</v>
      </c>
      <c r="H2239" t="s">
        <v>6435</v>
      </c>
      <c r="I2239" t="s">
        <v>55</v>
      </c>
      <c r="J2239" t="s">
        <v>44</v>
      </c>
      <c r="K2239" t="s">
        <v>8925</v>
      </c>
      <c r="L2239" t="s">
        <v>8853</v>
      </c>
      <c r="M2239" t="s">
        <v>8926</v>
      </c>
      <c r="N2239" t="s">
        <v>6761</v>
      </c>
      <c r="O2239" t="s">
        <v>6762</v>
      </c>
      <c r="P2239">
        <v>2939900</v>
      </c>
      <c r="Q2239" t="s">
        <v>6636</v>
      </c>
      <c r="R2239" t="s">
        <v>6636</v>
      </c>
      <c r="S2239" s="12"/>
      <c r="T2239" s="13"/>
      <c r="U2239" t="s">
        <v>6636</v>
      </c>
    </row>
    <row r="2240" spans="1:21" x14ac:dyDescent="0.25">
      <c r="A2240" t="s">
        <v>6637</v>
      </c>
      <c r="B2240" s="12">
        <v>42647</v>
      </c>
      <c r="C2240" t="s">
        <v>8923</v>
      </c>
      <c r="D2240" s="11">
        <v>46203.471875000003</v>
      </c>
      <c r="E2240" t="s">
        <v>8924</v>
      </c>
      <c r="F2240" t="s">
        <v>6617</v>
      </c>
      <c r="G2240" t="s">
        <v>8857</v>
      </c>
      <c r="H2240" t="s">
        <v>6435</v>
      </c>
      <c r="I2240" t="s">
        <v>55</v>
      </c>
      <c r="J2240" t="s">
        <v>44</v>
      </c>
      <c r="K2240" t="s">
        <v>8925</v>
      </c>
      <c r="L2240" t="s">
        <v>8853</v>
      </c>
      <c r="M2240" t="s">
        <v>8926</v>
      </c>
      <c r="N2240" t="s">
        <v>6761</v>
      </c>
      <c r="O2240" t="s">
        <v>6762</v>
      </c>
      <c r="P2240">
        <v>2939900</v>
      </c>
      <c r="Q2240" t="s">
        <v>6636</v>
      </c>
      <c r="R2240" t="s">
        <v>6636</v>
      </c>
      <c r="S2240" s="12"/>
      <c r="T2240" s="13"/>
      <c r="U2240" t="s">
        <v>6636</v>
      </c>
    </row>
    <row r="2241" spans="1:21" x14ac:dyDescent="0.25">
      <c r="A2241" t="s">
        <v>6637</v>
      </c>
      <c r="B2241" s="12">
        <v>42647</v>
      </c>
      <c r="C2241" t="s">
        <v>8923</v>
      </c>
      <c r="D2241" s="11">
        <v>46203.471875000003</v>
      </c>
      <c r="E2241" t="s">
        <v>8924</v>
      </c>
      <c r="F2241" t="s">
        <v>6617</v>
      </c>
      <c r="G2241" t="s">
        <v>8858</v>
      </c>
      <c r="H2241" t="s">
        <v>6435</v>
      </c>
      <c r="I2241" t="s">
        <v>55</v>
      </c>
      <c r="J2241" t="s">
        <v>44</v>
      </c>
      <c r="K2241" t="s">
        <v>8925</v>
      </c>
      <c r="L2241" t="s">
        <v>8853</v>
      </c>
      <c r="M2241" t="s">
        <v>8926</v>
      </c>
      <c r="N2241" t="s">
        <v>6761</v>
      </c>
      <c r="O2241" t="s">
        <v>6762</v>
      </c>
      <c r="P2241">
        <v>2939900</v>
      </c>
      <c r="Q2241" t="s">
        <v>6636</v>
      </c>
      <c r="R2241" t="s">
        <v>6636</v>
      </c>
      <c r="S2241" s="12"/>
      <c r="T2241" s="13"/>
      <c r="U2241" t="s">
        <v>6636</v>
      </c>
    </row>
    <row r="2242" spans="1:21" x14ac:dyDescent="0.25">
      <c r="A2242" t="s">
        <v>6637</v>
      </c>
      <c r="B2242" s="12">
        <v>42647</v>
      </c>
      <c r="C2242" t="s">
        <v>8923</v>
      </c>
      <c r="D2242" s="11">
        <v>46203.471875000003</v>
      </c>
      <c r="E2242" t="s">
        <v>8924</v>
      </c>
      <c r="F2242" t="s">
        <v>6617</v>
      </c>
      <c r="G2242" t="s">
        <v>8859</v>
      </c>
      <c r="H2242" t="s">
        <v>6435</v>
      </c>
      <c r="I2242" t="s">
        <v>55</v>
      </c>
      <c r="J2242" t="s">
        <v>44</v>
      </c>
      <c r="K2242" t="s">
        <v>8925</v>
      </c>
      <c r="L2242" t="s">
        <v>8853</v>
      </c>
      <c r="M2242" t="s">
        <v>8926</v>
      </c>
      <c r="N2242" t="s">
        <v>6761</v>
      </c>
      <c r="O2242" t="s">
        <v>6762</v>
      </c>
      <c r="P2242">
        <v>2939900</v>
      </c>
      <c r="Q2242" t="s">
        <v>6636</v>
      </c>
      <c r="R2242" t="s">
        <v>6636</v>
      </c>
      <c r="S2242" s="12"/>
      <c r="T2242" s="13"/>
      <c r="U2242" t="s">
        <v>6636</v>
      </c>
    </row>
    <row r="2243" spans="1:21" x14ac:dyDescent="0.25">
      <c r="A2243" t="s">
        <v>6637</v>
      </c>
      <c r="B2243" s="12">
        <v>42647</v>
      </c>
      <c r="C2243" t="s">
        <v>8923</v>
      </c>
      <c r="D2243" s="11">
        <v>46203.471875000003</v>
      </c>
      <c r="E2243" t="s">
        <v>8924</v>
      </c>
      <c r="F2243" t="s">
        <v>6617</v>
      </c>
      <c r="G2243" t="s">
        <v>8860</v>
      </c>
      <c r="H2243" t="s">
        <v>6435</v>
      </c>
      <c r="I2243" t="s">
        <v>55</v>
      </c>
      <c r="J2243" t="s">
        <v>44</v>
      </c>
      <c r="K2243" t="s">
        <v>8925</v>
      </c>
      <c r="L2243" t="s">
        <v>8853</v>
      </c>
      <c r="M2243" t="s">
        <v>8926</v>
      </c>
      <c r="N2243" t="s">
        <v>6761</v>
      </c>
      <c r="O2243" t="s">
        <v>6762</v>
      </c>
      <c r="P2243">
        <v>2939900</v>
      </c>
      <c r="Q2243" t="s">
        <v>6636</v>
      </c>
      <c r="R2243" t="s">
        <v>6636</v>
      </c>
      <c r="S2243" s="12"/>
      <c r="T2243" s="13"/>
      <c r="U2243" t="s">
        <v>6636</v>
      </c>
    </row>
    <row r="2244" spans="1:21" x14ac:dyDescent="0.25">
      <c r="A2244" t="s">
        <v>6637</v>
      </c>
      <c r="B2244" s="12">
        <v>42647</v>
      </c>
      <c r="C2244" t="s">
        <v>8923</v>
      </c>
      <c r="D2244" s="11">
        <v>46203.471875000003</v>
      </c>
      <c r="E2244" t="s">
        <v>8924</v>
      </c>
      <c r="F2244" t="s">
        <v>6617</v>
      </c>
      <c r="G2244" t="s">
        <v>8861</v>
      </c>
      <c r="H2244" t="s">
        <v>6435</v>
      </c>
      <c r="I2244" t="s">
        <v>55</v>
      </c>
      <c r="J2244" t="s">
        <v>44</v>
      </c>
      <c r="K2244" t="s">
        <v>8925</v>
      </c>
      <c r="L2244" t="s">
        <v>8853</v>
      </c>
      <c r="M2244" t="s">
        <v>8926</v>
      </c>
      <c r="N2244" t="s">
        <v>6761</v>
      </c>
      <c r="O2244" t="s">
        <v>6762</v>
      </c>
      <c r="P2244">
        <v>2939900</v>
      </c>
      <c r="Q2244" t="s">
        <v>6636</v>
      </c>
      <c r="R2244" t="s">
        <v>6636</v>
      </c>
      <c r="S2244" s="12"/>
      <c r="T2244" s="13"/>
      <c r="U2244" t="s">
        <v>6636</v>
      </c>
    </row>
    <row r="2245" spans="1:21" x14ac:dyDescent="0.25">
      <c r="A2245" t="s">
        <v>6637</v>
      </c>
      <c r="B2245" s="12">
        <v>42647</v>
      </c>
      <c r="C2245" t="s">
        <v>8923</v>
      </c>
      <c r="D2245" s="11">
        <v>46203.471875000003</v>
      </c>
      <c r="E2245" t="s">
        <v>8924</v>
      </c>
      <c r="F2245" t="s">
        <v>6617</v>
      </c>
      <c r="G2245" t="s">
        <v>8862</v>
      </c>
      <c r="H2245" t="s">
        <v>6435</v>
      </c>
      <c r="I2245" t="s">
        <v>55</v>
      </c>
      <c r="J2245" t="s">
        <v>44</v>
      </c>
      <c r="K2245" t="s">
        <v>8925</v>
      </c>
      <c r="L2245" t="s">
        <v>8853</v>
      </c>
      <c r="M2245" t="s">
        <v>8926</v>
      </c>
      <c r="N2245" t="s">
        <v>6761</v>
      </c>
      <c r="O2245" t="s">
        <v>6762</v>
      </c>
      <c r="P2245">
        <v>2939900</v>
      </c>
      <c r="Q2245" t="s">
        <v>6636</v>
      </c>
      <c r="R2245" t="s">
        <v>6636</v>
      </c>
      <c r="S2245" s="12"/>
      <c r="T2245" s="13"/>
      <c r="U2245" t="s">
        <v>6636</v>
      </c>
    </row>
    <row r="2246" spans="1:21" x14ac:dyDescent="0.25">
      <c r="A2246" t="s">
        <v>6637</v>
      </c>
      <c r="B2246" s="12">
        <v>42647</v>
      </c>
      <c r="C2246" t="s">
        <v>8923</v>
      </c>
      <c r="D2246" s="11">
        <v>46203.471875000003</v>
      </c>
      <c r="E2246" t="s">
        <v>8924</v>
      </c>
      <c r="F2246" t="s">
        <v>6617</v>
      </c>
      <c r="G2246" t="s">
        <v>8863</v>
      </c>
      <c r="H2246" t="s">
        <v>6435</v>
      </c>
      <c r="I2246" t="s">
        <v>55</v>
      </c>
      <c r="J2246" t="s">
        <v>44</v>
      </c>
      <c r="K2246" t="s">
        <v>8925</v>
      </c>
      <c r="L2246" t="s">
        <v>8853</v>
      </c>
      <c r="M2246" t="s">
        <v>8926</v>
      </c>
      <c r="N2246" t="s">
        <v>6761</v>
      </c>
      <c r="O2246" t="s">
        <v>6762</v>
      </c>
      <c r="P2246">
        <v>2939900</v>
      </c>
      <c r="Q2246" t="s">
        <v>6636</v>
      </c>
      <c r="R2246" t="s">
        <v>6636</v>
      </c>
      <c r="S2246" s="12"/>
      <c r="T2246" s="13"/>
      <c r="U2246" t="s">
        <v>6636</v>
      </c>
    </row>
    <row r="2247" spans="1:21" x14ac:dyDescent="0.25">
      <c r="A2247" t="s">
        <v>6637</v>
      </c>
      <c r="B2247" s="12">
        <v>42647</v>
      </c>
      <c r="C2247" t="s">
        <v>8923</v>
      </c>
      <c r="D2247" s="11">
        <v>46203.471875000003</v>
      </c>
      <c r="E2247" t="s">
        <v>8924</v>
      </c>
      <c r="F2247" t="s">
        <v>6617</v>
      </c>
      <c r="G2247" t="s">
        <v>8864</v>
      </c>
      <c r="H2247" t="s">
        <v>6435</v>
      </c>
      <c r="I2247" t="s">
        <v>55</v>
      </c>
      <c r="J2247" t="s">
        <v>44</v>
      </c>
      <c r="K2247" t="s">
        <v>8925</v>
      </c>
      <c r="L2247" t="s">
        <v>8853</v>
      </c>
      <c r="M2247" t="s">
        <v>8926</v>
      </c>
      <c r="N2247" t="s">
        <v>6761</v>
      </c>
      <c r="O2247" t="s">
        <v>6762</v>
      </c>
      <c r="P2247">
        <v>2939900</v>
      </c>
      <c r="Q2247" t="s">
        <v>6636</v>
      </c>
      <c r="R2247" t="s">
        <v>6636</v>
      </c>
      <c r="S2247" s="12"/>
      <c r="T2247" s="13"/>
      <c r="U2247" t="s">
        <v>6636</v>
      </c>
    </row>
    <row r="2248" spans="1:21" x14ac:dyDescent="0.25">
      <c r="A2248" t="s">
        <v>6637</v>
      </c>
      <c r="B2248" s="12">
        <v>42647</v>
      </c>
      <c r="C2248" t="s">
        <v>8923</v>
      </c>
      <c r="D2248" s="11">
        <v>46203.471875000003</v>
      </c>
      <c r="E2248" t="s">
        <v>8924</v>
      </c>
      <c r="F2248" t="s">
        <v>6617</v>
      </c>
      <c r="G2248" t="s">
        <v>8865</v>
      </c>
      <c r="H2248" t="s">
        <v>6435</v>
      </c>
      <c r="I2248" t="s">
        <v>55</v>
      </c>
      <c r="J2248" t="s">
        <v>44</v>
      </c>
      <c r="K2248" t="s">
        <v>8925</v>
      </c>
      <c r="L2248" t="s">
        <v>8853</v>
      </c>
      <c r="M2248" t="s">
        <v>8926</v>
      </c>
      <c r="N2248" t="s">
        <v>6761</v>
      </c>
      <c r="O2248" t="s">
        <v>6762</v>
      </c>
      <c r="P2248">
        <v>2939900</v>
      </c>
      <c r="Q2248" t="s">
        <v>6636</v>
      </c>
      <c r="R2248" t="s">
        <v>6636</v>
      </c>
      <c r="S2248" s="12"/>
      <c r="T2248" s="13"/>
      <c r="U2248" t="s">
        <v>6636</v>
      </c>
    </row>
    <row r="2249" spans="1:21" x14ac:dyDescent="0.25">
      <c r="A2249" t="s">
        <v>6619</v>
      </c>
      <c r="B2249" s="12">
        <v>42647</v>
      </c>
      <c r="C2249" t="s">
        <v>8923</v>
      </c>
      <c r="D2249" s="11">
        <v>46203.5018865741</v>
      </c>
      <c r="E2249" t="s">
        <v>8924</v>
      </c>
      <c r="F2249" t="s">
        <v>6617</v>
      </c>
      <c r="G2249" t="s">
        <v>8851</v>
      </c>
      <c r="H2249" t="s">
        <v>6435</v>
      </c>
      <c r="I2249" t="s">
        <v>55</v>
      </c>
      <c r="J2249" t="s">
        <v>44</v>
      </c>
      <c r="K2249" t="s">
        <v>8925</v>
      </c>
      <c r="L2249" t="s">
        <v>8853</v>
      </c>
      <c r="M2249" t="s">
        <v>8926</v>
      </c>
      <c r="N2249" t="s">
        <v>6761</v>
      </c>
      <c r="O2249" t="s">
        <v>6762</v>
      </c>
      <c r="P2249">
        <v>2939900</v>
      </c>
      <c r="Q2249" t="s">
        <v>6636</v>
      </c>
      <c r="R2249" t="s">
        <v>6636</v>
      </c>
      <c r="S2249" s="12"/>
      <c r="T2249" s="13"/>
      <c r="U2249" t="s">
        <v>6636</v>
      </c>
    </row>
    <row r="2250" spans="1:21" x14ac:dyDescent="0.25">
      <c r="A2250" t="s">
        <v>6619</v>
      </c>
      <c r="B2250" s="12">
        <v>42647</v>
      </c>
      <c r="C2250" t="s">
        <v>8923</v>
      </c>
      <c r="D2250" s="11">
        <v>46203.5018865741</v>
      </c>
      <c r="E2250" t="s">
        <v>8924</v>
      </c>
      <c r="F2250" t="s">
        <v>6617</v>
      </c>
      <c r="G2250" t="s">
        <v>8856</v>
      </c>
      <c r="H2250" t="s">
        <v>6435</v>
      </c>
      <c r="I2250" t="s">
        <v>55</v>
      </c>
      <c r="J2250" t="s">
        <v>44</v>
      </c>
      <c r="K2250" t="s">
        <v>8925</v>
      </c>
      <c r="L2250" t="s">
        <v>8853</v>
      </c>
      <c r="M2250" t="s">
        <v>8926</v>
      </c>
      <c r="N2250" t="s">
        <v>6761</v>
      </c>
      <c r="O2250" t="s">
        <v>6762</v>
      </c>
      <c r="P2250">
        <v>2939900</v>
      </c>
      <c r="Q2250" t="s">
        <v>6636</v>
      </c>
      <c r="R2250" t="s">
        <v>6636</v>
      </c>
      <c r="S2250" s="12"/>
      <c r="T2250" s="13"/>
      <c r="U2250" t="s">
        <v>6636</v>
      </c>
    </row>
    <row r="2251" spans="1:21" x14ac:dyDescent="0.25">
      <c r="A2251" t="s">
        <v>6619</v>
      </c>
      <c r="B2251" s="12">
        <v>42647</v>
      </c>
      <c r="C2251" t="s">
        <v>8923</v>
      </c>
      <c r="D2251" s="11">
        <v>46203.5018865741</v>
      </c>
      <c r="E2251" t="s">
        <v>8924</v>
      </c>
      <c r="F2251" t="s">
        <v>6617</v>
      </c>
      <c r="G2251" t="s">
        <v>8857</v>
      </c>
      <c r="H2251" t="s">
        <v>6435</v>
      </c>
      <c r="I2251" t="s">
        <v>55</v>
      </c>
      <c r="J2251" t="s">
        <v>44</v>
      </c>
      <c r="K2251" t="s">
        <v>8925</v>
      </c>
      <c r="L2251" t="s">
        <v>8853</v>
      </c>
      <c r="M2251" t="s">
        <v>8926</v>
      </c>
      <c r="N2251" t="s">
        <v>6761</v>
      </c>
      <c r="O2251" t="s">
        <v>6762</v>
      </c>
      <c r="P2251">
        <v>2939900</v>
      </c>
      <c r="Q2251" t="s">
        <v>6636</v>
      </c>
      <c r="R2251" t="s">
        <v>6636</v>
      </c>
      <c r="S2251" s="12"/>
      <c r="T2251" s="13"/>
      <c r="U2251" t="s">
        <v>6636</v>
      </c>
    </row>
    <row r="2252" spans="1:21" x14ac:dyDescent="0.25">
      <c r="A2252" t="s">
        <v>6619</v>
      </c>
      <c r="B2252" s="12">
        <v>42647</v>
      </c>
      <c r="C2252" t="s">
        <v>8923</v>
      </c>
      <c r="D2252" s="11">
        <v>46203.5018865741</v>
      </c>
      <c r="E2252" t="s">
        <v>8924</v>
      </c>
      <c r="F2252" t="s">
        <v>6617</v>
      </c>
      <c r="G2252" t="s">
        <v>8858</v>
      </c>
      <c r="H2252" t="s">
        <v>6435</v>
      </c>
      <c r="I2252" t="s">
        <v>55</v>
      </c>
      <c r="J2252" t="s">
        <v>44</v>
      </c>
      <c r="K2252" t="s">
        <v>8925</v>
      </c>
      <c r="L2252" t="s">
        <v>8853</v>
      </c>
      <c r="M2252" t="s">
        <v>8926</v>
      </c>
      <c r="N2252" t="s">
        <v>6761</v>
      </c>
      <c r="O2252" t="s">
        <v>6762</v>
      </c>
      <c r="P2252">
        <v>2939900</v>
      </c>
      <c r="Q2252" t="s">
        <v>6636</v>
      </c>
      <c r="R2252" t="s">
        <v>6636</v>
      </c>
      <c r="S2252" s="12"/>
      <c r="T2252" s="13"/>
      <c r="U2252" t="s">
        <v>6636</v>
      </c>
    </row>
    <row r="2253" spans="1:21" x14ac:dyDescent="0.25">
      <c r="A2253" t="s">
        <v>6619</v>
      </c>
      <c r="B2253" s="12">
        <v>42647</v>
      </c>
      <c r="C2253" t="s">
        <v>8923</v>
      </c>
      <c r="D2253" s="11">
        <v>46203.5018865741</v>
      </c>
      <c r="E2253" t="s">
        <v>8924</v>
      </c>
      <c r="F2253" t="s">
        <v>6617</v>
      </c>
      <c r="G2253" t="s">
        <v>8859</v>
      </c>
      <c r="H2253" t="s">
        <v>6435</v>
      </c>
      <c r="I2253" t="s">
        <v>55</v>
      </c>
      <c r="J2253" t="s">
        <v>44</v>
      </c>
      <c r="K2253" t="s">
        <v>8925</v>
      </c>
      <c r="L2253" t="s">
        <v>8853</v>
      </c>
      <c r="M2253" t="s">
        <v>8926</v>
      </c>
      <c r="N2253" t="s">
        <v>6761</v>
      </c>
      <c r="O2253" t="s">
        <v>6762</v>
      </c>
      <c r="P2253">
        <v>2939900</v>
      </c>
      <c r="Q2253" t="s">
        <v>6636</v>
      </c>
      <c r="R2253" t="s">
        <v>6636</v>
      </c>
      <c r="S2253" s="12"/>
      <c r="T2253" s="13"/>
      <c r="U2253" t="s">
        <v>6636</v>
      </c>
    </row>
    <row r="2254" spans="1:21" x14ac:dyDescent="0.25">
      <c r="A2254" t="s">
        <v>6619</v>
      </c>
      <c r="B2254" s="12">
        <v>42647</v>
      </c>
      <c r="C2254" t="s">
        <v>8923</v>
      </c>
      <c r="D2254" s="11">
        <v>46203.5018865741</v>
      </c>
      <c r="E2254" t="s">
        <v>8924</v>
      </c>
      <c r="F2254" t="s">
        <v>6617</v>
      </c>
      <c r="G2254" t="s">
        <v>8860</v>
      </c>
      <c r="H2254" t="s">
        <v>6435</v>
      </c>
      <c r="I2254" t="s">
        <v>55</v>
      </c>
      <c r="J2254" t="s">
        <v>44</v>
      </c>
      <c r="K2254" t="s">
        <v>8925</v>
      </c>
      <c r="L2254" t="s">
        <v>8853</v>
      </c>
      <c r="M2254" t="s">
        <v>8926</v>
      </c>
      <c r="N2254" t="s">
        <v>6761</v>
      </c>
      <c r="O2254" t="s">
        <v>6762</v>
      </c>
      <c r="P2254">
        <v>2939900</v>
      </c>
      <c r="Q2254" t="s">
        <v>6636</v>
      </c>
      <c r="R2254" t="s">
        <v>6636</v>
      </c>
      <c r="S2254" s="12"/>
      <c r="T2254" s="13"/>
      <c r="U2254" t="s">
        <v>6636</v>
      </c>
    </row>
    <row r="2255" spans="1:21" x14ac:dyDescent="0.25">
      <c r="A2255" t="s">
        <v>6619</v>
      </c>
      <c r="B2255" s="12">
        <v>42647</v>
      </c>
      <c r="C2255" t="s">
        <v>8923</v>
      </c>
      <c r="D2255" s="11">
        <v>46203.5018865741</v>
      </c>
      <c r="E2255" t="s">
        <v>8924</v>
      </c>
      <c r="F2255" t="s">
        <v>6617</v>
      </c>
      <c r="G2255" t="s">
        <v>8861</v>
      </c>
      <c r="H2255" t="s">
        <v>6435</v>
      </c>
      <c r="I2255" t="s">
        <v>55</v>
      </c>
      <c r="J2255" t="s">
        <v>44</v>
      </c>
      <c r="K2255" t="s">
        <v>8925</v>
      </c>
      <c r="L2255" t="s">
        <v>8853</v>
      </c>
      <c r="M2255" t="s">
        <v>8926</v>
      </c>
      <c r="N2255" t="s">
        <v>6761</v>
      </c>
      <c r="O2255" t="s">
        <v>6762</v>
      </c>
      <c r="P2255">
        <v>2939900</v>
      </c>
      <c r="Q2255" t="s">
        <v>6636</v>
      </c>
      <c r="R2255" t="s">
        <v>6636</v>
      </c>
      <c r="S2255" s="12"/>
      <c r="T2255" s="13"/>
      <c r="U2255" t="s">
        <v>6636</v>
      </c>
    </row>
    <row r="2256" spans="1:21" x14ac:dyDescent="0.25">
      <c r="A2256" t="s">
        <v>6619</v>
      </c>
      <c r="B2256" s="12">
        <v>42647</v>
      </c>
      <c r="C2256" t="s">
        <v>8923</v>
      </c>
      <c r="D2256" s="11">
        <v>46203.5018865741</v>
      </c>
      <c r="E2256" t="s">
        <v>8924</v>
      </c>
      <c r="F2256" t="s">
        <v>6617</v>
      </c>
      <c r="G2256" t="s">
        <v>8862</v>
      </c>
      <c r="H2256" t="s">
        <v>6435</v>
      </c>
      <c r="I2256" t="s">
        <v>55</v>
      </c>
      <c r="J2256" t="s">
        <v>44</v>
      </c>
      <c r="K2256" t="s">
        <v>8925</v>
      </c>
      <c r="L2256" t="s">
        <v>8853</v>
      </c>
      <c r="M2256" t="s">
        <v>8926</v>
      </c>
      <c r="N2256" t="s">
        <v>6761</v>
      </c>
      <c r="O2256" t="s">
        <v>6762</v>
      </c>
      <c r="P2256">
        <v>2939900</v>
      </c>
      <c r="Q2256" t="s">
        <v>6636</v>
      </c>
      <c r="R2256" t="s">
        <v>6636</v>
      </c>
      <c r="S2256" s="12"/>
      <c r="T2256" s="13"/>
      <c r="U2256" t="s">
        <v>6636</v>
      </c>
    </row>
    <row r="2257" spans="1:21" x14ac:dyDescent="0.25">
      <c r="A2257" t="s">
        <v>6619</v>
      </c>
      <c r="B2257" s="12">
        <v>42647</v>
      </c>
      <c r="C2257" t="s">
        <v>8923</v>
      </c>
      <c r="D2257" s="11">
        <v>46203.5018865741</v>
      </c>
      <c r="E2257" t="s">
        <v>8924</v>
      </c>
      <c r="F2257" t="s">
        <v>6617</v>
      </c>
      <c r="G2257" t="s">
        <v>8863</v>
      </c>
      <c r="H2257" t="s">
        <v>6435</v>
      </c>
      <c r="I2257" t="s">
        <v>55</v>
      </c>
      <c r="J2257" t="s">
        <v>44</v>
      </c>
      <c r="K2257" t="s">
        <v>8925</v>
      </c>
      <c r="L2257" t="s">
        <v>8853</v>
      </c>
      <c r="M2257" t="s">
        <v>8926</v>
      </c>
      <c r="N2257" t="s">
        <v>6761</v>
      </c>
      <c r="O2257" t="s">
        <v>6762</v>
      </c>
      <c r="P2257">
        <v>2939900</v>
      </c>
      <c r="Q2257" t="s">
        <v>6636</v>
      </c>
      <c r="R2257" t="s">
        <v>6636</v>
      </c>
      <c r="S2257" s="12"/>
      <c r="T2257" s="13"/>
      <c r="U2257" t="s">
        <v>6636</v>
      </c>
    </row>
    <row r="2258" spans="1:21" x14ac:dyDescent="0.25">
      <c r="A2258" t="s">
        <v>6619</v>
      </c>
      <c r="B2258" s="12">
        <v>42647</v>
      </c>
      <c r="C2258" t="s">
        <v>8923</v>
      </c>
      <c r="D2258" s="11">
        <v>46203.5018865741</v>
      </c>
      <c r="E2258" t="s">
        <v>8924</v>
      </c>
      <c r="F2258" t="s">
        <v>6617</v>
      </c>
      <c r="G2258" t="s">
        <v>8864</v>
      </c>
      <c r="H2258" t="s">
        <v>6435</v>
      </c>
      <c r="I2258" t="s">
        <v>55</v>
      </c>
      <c r="J2258" t="s">
        <v>44</v>
      </c>
      <c r="K2258" t="s">
        <v>8925</v>
      </c>
      <c r="L2258" t="s">
        <v>8853</v>
      </c>
      <c r="M2258" t="s">
        <v>8926</v>
      </c>
      <c r="N2258" t="s">
        <v>6761</v>
      </c>
      <c r="O2258" t="s">
        <v>6762</v>
      </c>
      <c r="P2258">
        <v>2939900</v>
      </c>
      <c r="Q2258" t="s">
        <v>6636</v>
      </c>
      <c r="R2258" t="s">
        <v>6636</v>
      </c>
      <c r="S2258" s="12"/>
      <c r="T2258" s="13"/>
      <c r="U2258" t="s">
        <v>6636</v>
      </c>
    </row>
    <row r="2259" spans="1:21" x14ac:dyDescent="0.25">
      <c r="A2259" t="s">
        <v>6619</v>
      </c>
      <c r="B2259" s="12">
        <v>42647</v>
      </c>
      <c r="C2259" t="s">
        <v>8923</v>
      </c>
      <c r="D2259" s="11">
        <v>46203.5018865741</v>
      </c>
      <c r="E2259" t="s">
        <v>8924</v>
      </c>
      <c r="F2259" t="s">
        <v>6617</v>
      </c>
      <c r="G2259" t="s">
        <v>8865</v>
      </c>
      <c r="H2259" t="s">
        <v>6435</v>
      </c>
      <c r="I2259" t="s">
        <v>55</v>
      </c>
      <c r="J2259" t="s">
        <v>44</v>
      </c>
      <c r="K2259" t="s">
        <v>8925</v>
      </c>
      <c r="L2259" t="s">
        <v>8853</v>
      </c>
      <c r="M2259" t="s">
        <v>8926</v>
      </c>
      <c r="N2259" t="s">
        <v>6761</v>
      </c>
      <c r="O2259" t="s">
        <v>6762</v>
      </c>
      <c r="P2259">
        <v>2939900</v>
      </c>
      <c r="Q2259" t="s">
        <v>6636</v>
      </c>
      <c r="R2259" t="s">
        <v>6636</v>
      </c>
      <c r="S2259" s="12"/>
      <c r="T2259" s="13"/>
      <c r="U2259" t="s">
        <v>6636</v>
      </c>
    </row>
    <row r="2260" spans="1:21" x14ac:dyDescent="0.25">
      <c r="A2260" t="s">
        <v>6637</v>
      </c>
      <c r="B2260" s="12">
        <v>42894</v>
      </c>
      <c r="C2260" t="s">
        <v>8927</v>
      </c>
      <c r="D2260" s="11">
        <v>46209.705902777801</v>
      </c>
      <c r="E2260" t="s">
        <v>8928</v>
      </c>
      <c r="F2260" t="s">
        <v>6617</v>
      </c>
      <c r="G2260" t="s">
        <v>8851</v>
      </c>
      <c r="H2260" t="s">
        <v>6435</v>
      </c>
      <c r="I2260" t="s">
        <v>55</v>
      </c>
      <c r="J2260" t="s">
        <v>737</v>
      </c>
      <c r="K2260" t="s">
        <v>8929</v>
      </c>
      <c r="L2260" t="s">
        <v>8853</v>
      </c>
      <c r="M2260" t="s">
        <v>8930</v>
      </c>
      <c r="N2260" t="s">
        <v>7202</v>
      </c>
      <c r="O2260" t="s">
        <v>7231</v>
      </c>
      <c r="P2260">
        <v>2039990</v>
      </c>
      <c r="Q2260" t="s">
        <v>6636</v>
      </c>
      <c r="R2260" t="s">
        <v>6636</v>
      </c>
      <c r="S2260" s="12"/>
      <c r="T2260" s="13"/>
      <c r="U2260" t="s">
        <v>6636</v>
      </c>
    </row>
    <row r="2261" spans="1:21" x14ac:dyDescent="0.25">
      <c r="A2261" t="s">
        <v>6637</v>
      </c>
      <c r="B2261" s="12">
        <v>42894</v>
      </c>
      <c r="C2261" t="s">
        <v>8927</v>
      </c>
      <c r="D2261" s="11">
        <v>46209.705902777801</v>
      </c>
      <c r="E2261" t="s">
        <v>8928</v>
      </c>
      <c r="F2261" t="s">
        <v>6617</v>
      </c>
      <c r="G2261" t="s">
        <v>8856</v>
      </c>
      <c r="H2261" t="s">
        <v>6435</v>
      </c>
      <c r="I2261" t="s">
        <v>55</v>
      </c>
      <c r="J2261" t="s">
        <v>737</v>
      </c>
      <c r="K2261" t="s">
        <v>8929</v>
      </c>
      <c r="L2261" t="s">
        <v>8853</v>
      </c>
      <c r="M2261" t="s">
        <v>8930</v>
      </c>
      <c r="N2261" t="s">
        <v>7202</v>
      </c>
      <c r="O2261" t="s">
        <v>7231</v>
      </c>
      <c r="P2261">
        <v>2039990</v>
      </c>
      <c r="Q2261" t="s">
        <v>6636</v>
      </c>
      <c r="R2261" t="s">
        <v>6636</v>
      </c>
      <c r="S2261" s="12"/>
      <c r="T2261" s="13"/>
      <c r="U2261" t="s">
        <v>6636</v>
      </c>
    </row>
    <row r="2262" spans="1:21" x14ac:dyDescent="0.25">
      <c r="A2262" t="s">
        <v>6637</v>
      </c>
      <c r="B2262" s="12">
        <v>42894</v>
      </c>
      <c r="C2262" t="s">
        <v>8927</v>
      </c>
      <c r="D2262" s="11">
        <v>46209.705902777801</v>
      </c>
      <c r="E2262" t="s">
        <v>8928</v>
      </c>
      <c r="F2262" t="s">
        <v>6617</v>
      </c>
      <c r="G2262" t="s">
        <v>8857</v>
      </c>
      <c r="H2262" t="s">
        <v>6435</v>
      </c>
      <c r="I2262" t="s">
        <v>55</v>
      </c>
      <c r="J2262" t="s">
        <v>737</v>
      </c>
      <c r="K2262" t="s">
        <v>8929</v>
      </c>
      <c r="L2262" t="s">
        <v>8853</v>
      </c>
      <c r="M2262" t="s">
        <v>8930</v>
      </c>
      <c r="N2262" t="s">
        <v>7202</v>
      </c>
      <c r="O2262" t="s">
        <v>7231</v>
      </c>
      <c r="P2262">
        <v>2039990</v>
      </c>
      <c r="Q2262" t="s">
        <v>6636</v>
      </c>
      <c r="R2262" t="s">
        <v>6636</v>
      </c>
      <c r="S2262" s="12"/>
      <c r="T2262" s="13"/>
      <c r="U2262" t="s">
        <v>6636</v>
      </c>
    </row>
    <row r="2263" spans="1:21" x14ac:dyDescent="0.25">
      <c r="A2263" t="s">
        <v>6637</v>
      </c>
      <c r="B2263" s="12">
        <v>42894</v>
      </c>
      <c r="C2263" t="s">
        <v>8927</v>
      </c>
      <c r="D2263" s="11">
        <v>46209.705902777801</v>
      </c>
      <c r="E2263" t="s">
        <v>8928</v>
      </c>
      <c r="F2263" t="s">
        <v>6617</v>
      </c>
      <c r="G2263" t="s">
        <v>8858</v>
      </c>
      <c r="H2263" t="s">
        <v>6435</v>
      </c>
      <c r="I2263" t="s">
        <v>55</v>
      </c>
      <c r="J2263" t="s">
        <v>737</v>
      </c>
      <c r="K2263" t="s">
        <v>8929</v>
      </c>
      <c r="L2263" t="s">
        <v>8853</v>
      </c>
      <c r="M2263" t="s">
        <v>8930</v>
      </c>
      <c r="N2263" t="s">
        <v>7202</v>
      </c>
      <c r="O2263" t="s">
        <v>7231</v>
      </c>
      <c r="P2263">
        <v>2039990</v>
      </c>
      <c r="Q2263" t="s">
        <v>6636</v>
      </c>
      <c r="R2263" t="s">
        <v>6636</v>
      </c>
      <c r="S2263" s="12"/>
      <c r="T2263" s="13"/>
      <c r="U2263" t="s">
        <v>6636</v>
      </c>
    </row>
    <row r="2264" spans="1:21" x14ac:dyDescent="0.25">
      <c r="A2264" t="s">
        <v>6637</v>
      </c>
      <c r="B2264" s="12">
        <v>42894</v>
      </c>
      <c r="C2264" t="s">
        <v>8927</v>
      </c>
      <c r="D2264" s="11">
        <v>46209.705902777801</v>
      </c>
      <c r="E2264" t="s">
        <v>8928</v>
      </c>
      <c r="F2264" t="s">
        <v>6617</v>
      </c>
      <c r="G2264" t="s">
        <v>8859</v>
      </c>
      <c r="H2264" t="s">
        <v>6435</v>
      </c>
      <c r="I2264" t="s">
        <v>55</v>
      </c>
      <c r="J2264" t="s">
        <v>737</v>
      </c>
      <c r="K2264" t="s">
        <v>8929</v>
      </c>
      <c r="L2264" t="s">
        <v>8853</v>
      </c>
      <c r="M2264" t="s">
        <v>8930</v>
      </c>
      <c r="N2264" t="s">
        <v>7202</v>
      </c>
      <c r="O2264" t="s">
        <v>7231</v>
      </c>
      <c r="P2264">
        <v>2039990</v>
      </c>
      <c r="Q2264" t="s">
        <v>6636</v>
      </c>
      <c r="R2264" t="s">
        <v>6636</v>
      </c>
      <c r="S2264" s="12"/>
      <c r="T2264" s="13"/>
      <c r="U2264" t="s">
        <v>6636</v>
      </c>
    </row>
    <row r="2265" spans="1:21" x14ac:dyDescent="0.25">
      <c r="A2265" t="s">
        <v>6637</v>
      </c>
      <c r="B2265" s="12">
        <v>42894</v>
      </c>
      <c r="C2265" t="s">
        <v>8927</v>
      </c>
      <c r="D2265" s="11">
        <v>46209.705902777801</v>
      </c>
      <c r="E2265" t="s">
        <v>8928</v>
      </c>
      <c r="F2265" t="s">
        <v>6617</v>
      </c>
      <c r="G2265" t="s">
        <v>8860</v>
      </c>
      <c r="H2265" t="s">
        <v>6435</v>
      </c>
      <c r="I2265" t="s">
        <v>55</v>
      </c>
      <c r="J2265" t="s">
        <v>737</v>
      </c>
      <c r="K2265" t="s">
        <v>8929</v>
      </c>
      <c r="L2265" t="s">
        <v>8853</v>
      </c>
      <c r="M2265" t="s">
        <v>8930</v>
      </c>
      <c r="N2265" t="s">
        <v>7202</v>
      </c>
      <c r="O2265" t="s">
        <v>7231</v>
      </c>
      <c r="P2265">
        <v>2039990</v>
      </c>
      <c r="Q2265" t="s">
        <v>6636</v>
      </c>
      <c r="R2265" t="s">
        <v>6636</v>
      </c>
      <c r="S2265" s="12"/>
      <c r="T2265" s="13"/>
      <c r="U2265" t="s">
        <v>6636</v>
      </c>
    </row>
    <row r="2266" spans="1:21" x14ac:dyDescent="0.25">
      <c r="A2266" t="s">
        <v>6637</v>
      </c>
      <c r="B2266" s="12">
        <v>42894</v>
      </c>
      <c r="C2266" t="s">
        <v>8927</v>
      </c>
      <c r="D2266" s="11">
        <v>46209.705902777801</v>
      </c>
      <c r="E2266" t="s">
        <v>8928</v>
      </c>
      <c r="F2266" t="s">
        <v>6617</v>
      </c>
      <c r="G2266" t="s">
        <v>8861</v>
      </c>
      <c r="H2266" t="s">
        <v>6435</v>
      </c>
      <c r="I2266" t="s">
        <v>55</v>
      </c>
      <c r="J2266" t="s">
        <v>737</v>
      </c>
      <c r="K2266" t="s">
        <v>8929</v>
      </c>
      <c r="L2266" t="s">
        <v>8853</v>
      </c>
      <c r="M2266" t="s">
        <v>8930</v>
      </c>
      <c r="N2266" t="s">
        <v>7202</v>
      </c>
      <c r="O2266" t="s">
        <v>7231</v>
      </c>
      <c r="P2266">
        <v>2039990</v>
      </c>
      <c r="Q2266" t="s">
        <v>6636</v>
      </c>
      <c r="R2266" t="s">
        <v>6636</v>
      </c>
      <c r="S2266" s="12"/>
      <c r="T2266" s="13"/>
      <c r="U2266" t="s">
        <v>6636</v>
      </c>
    </row>
    <row r="2267" spans="1:21" x14ac:dyDescent="0.25">
      <c r="A2267" t="s">
        <v>6637</v>
      </c>
      <c r="B2267" s="12">
        <v>42894</v>
      </c>
      <c r="C2267" t="s">
        <v>8927</v>
      </c>
      <c r="D2267" s="11">
        <v>46209.705902777801</v>
      </c>
      <c r="E2267" t="s">
        <v>8928</v>
      </c>
      <c r="F2267" t="s">
        <v>6617</v>
      </c>
      <c r="G2267" t="s">
        <v>8862</v>
      </c>
      <c r="H2267" t="s">
        <v>6435</v>
      </c>
      <c r="I2267" t="s">
        <v>55</v>
      </c>
      <c r="J2267" t="s">
        <v>737</v>
      </c>
      <c r="K2267" t="s">
        <v>8929</v>
      </c>
      <c r="L2267" t="s">
        <v>8853</v>
      </c>
      <c r="M2267" t="s">
        <v>8930</v>
      </c>
      <c r="N2267" t="s">
        <v>7202</v>
      </c>
      <c r="O2267" t="s">
        <v>7231</v>
      </c>
      <c r="P2267">
        <v>2039990</v>
      </c>
      <c r="Q2267" t="s">
        <v>6636</v>
      </c>
      <c r="R2267" t="s">
        <v>6636</v>
      </c>
      <c r="S2267" s="12"/>
      <c r="T2267" s="13"/>
      <c r="U2267" t="s">
        <v>6636</v>
      </c>
    </row>
    <row r="2268" spans="1:21" x14ac:dyDescent="0.25">
      <c r="A2268" t="s">
        <v>6637</v>
      </c>
      <c r="B2268" s="12">
        <v>42894</v>
      </c>
      <c r="C2268" t="s">
        <v>8927</v>
      </c>
      <c r="D2268" s="11">
        <v>46209.705902777801</v>
      </c>
      <c r="E2268" t="s">
        <v>8928</v>
      </c>
      <c r="F2268" t="s">
        <v>6617</v>
      </c>
      <c r="G2268" t="s">
        <v>8863</v>
      </c>
      <c r="H2268" t="s">
        <v>6435</v>
      </c>
      <c r="I2268" t="s">
        <v>55</v>
      </c>
      <c r="J2268" t="s">
        <v>737</v>
      </c>
      <c r="K2268" t="s">
        <v>8929</v>
      </c>
      <c r="L2268" t="s">
        <v>8853</v>
      </c>
      <c r="M2268" t="s">
        <v>8930</v>
      </c>
      <c r="N2268" t="s">
        <v>7202</v>
      </c>
      <c r="O2268" t="s">
        <v>7231</v>
      </c>
      <c r="P2268">
        <v>2039990</v>
      </c>
      <c r="Q2268" t="s">
        <v>6636</v>
      </c>
      <c r="R2268" t="s">
        <v>6636</v>
      </c>
      <c r="S2268" s="12"/>
      <c r="T2268" s="13"/>
      <c r="U2268" t="s">
        <v>6636</v>
      </c>
    </row>
    <row r="2269" spans="1:21" x14ac:dyDescent="0.25">
      <c r="A2269" t="s">
        <v>6637</v>
      </c>
      <c r="B2269" s="12">
        <v>42894</v>
      </c>
      <c r="C2269" t="s">
        <v>8927</v>
      </c>
      <c r="D2269" s="11">
        <v>46209.705902777801</v>
      </c>
      <c r="E2269" t="s">
        <v>8928</v>
      </c>
      <c r="F2269" t="s">
        <v>6617</v>
      </c>
      <c r="G2269" t="s">
        <v>8864</v>
      </c>
      <c r="H2269" t="s">
        <v>6435</v>
      </c>
      <c r="I2269" t="s">
        <v>55</v>
      </c>
      <c r="J2269" t="s">
        <v>737</v>
      </c>
      <c r="K2269" t="s">
        <v>8929</v>
      </c>
      <c r="L2269" t="s">
        <v>8853</v>
      </c>
      <c r="M2269" t="s">
        <v>8930</v>
      </c>
      <c r="N2269" t="s">
        <v>7202</v>
      </c>
      <c r="O2269" t="s">
        <v>7231</v>
      </c>
      <c r="P2269">
        <v>2039990</v>
      </c>
      <c r="Q2269" t="s">
        <v>6636</v>
      </c>
      <c r="R2269" t="s">
        <v>6636</v>
      </c>
      <c r="S2269" s="12"/>
      <c r="T2269" s="13"/>
      <c r="U2269" t="s">
        <v>6636</v>
      </c>
    </row>
    <row r="2270" spans="1:21" x14ac:dyDescent="0.25">
      <c r="A2270" t="s">
        <v>6637</v>
      </c>
      <c r="B2270" s="12">
        <v>42894</v>
      </c>
      <c r="C2270" t="s">
        <v>8927</v>
      </c>
      <c r="D2270" s="11">
        <v>46209.705902777801</v>
      </c>
      <c r="E2270" t="s">
        <v>8928</v>
      </c>
      <c r="F2270" t="s">
        <v>6617</v>
      </c>
      <c r="G2270" t="s">
        <v>8865</v>
      </c>
      <c r="H2270" t="s">
        <v>6435</v>
      </c>
      <c r="I2270" t="s">
        <v>55</v>
      </c>
      <c r="J2270" t="s">
        <v>737</v>
      </c>
      <c r="K2270" t="s">
        <v>8929</v>
      </c>
      <c r="L2270" t="s">
        <v>8853</v>
      </c>
      <c r="M2270" t="s">
        <v>8930</v>
      </c>
      <c r="N2270" t="s">
        <v>7202</v>
      </c>
      <c r="O2270" t="s">
        <v>7231</v>
      </c>
      <c r="P2270">
        <v>2039990</v>
      </c>
      <c r="Q2270" t="s">
        <v>6636</v>
      </c>
      <c r="R2270" t="s">
        <v>6636</v>
      </c>
      <c r="S2270" s="12"/>
      <c r="T2270" s="13"/>
      <c r="U2270" t="s">
        <v>6636</v>
      </c>
    </row>
    <row r="2271" spans="1:21" x14ac:dyDescent="0.25">
      <c r="A2271" t="s">
        <v>6619</v>
      </c>
      <c r="B2271" s="12">
        <v>42894</v>
      </c>
      <c r="C2271" t="s">
        <v>8927</v>
      </c>
      <c r="D2271" s="11">
        <v>46209.761655092603</v>
      </c>
      <c r="E2271" t="s">
        <v>8928</v>
      </c>
      <c r="F2271" t="s">
        <v>6617</v>
      </c>
      <c r="G2271" t="s">
        <v>8851</v>
      </c>
      <c r="H2271" t="s">
        <v>6435</v>
      </c>
      <c r="I2271" t="s">
        <v>55</v>
      </c>
      <c r="J2271" t="s">
        <v>737</v>
      </c>
      <c r="K2271" t="s">
        <v>8929</v>
      </c>
      <c r="L2271" t="s">
        <v>8853</v>
      </c>
      <c r="M2271" t="s">
        <v>8930</v>
      </c>
      <c r="N2271" t="s">
        <v>7202</v>
      </c>
      <c r="O2271" t="s">
        <v>7231</v>
      </c>
      <c r="P2271">
        <v>2039990</v>
      </c>
      <c r="Q2271" t="s">
        <v>6636</v>
      </c>
      <c r="R2271" t="s">
        <v>6636</v>
      </c>
      <c r="S2271" s="12"/>
      <c r="T2271" s="13"/>
      <c r="U2271" t="s">
        <v>6636</v>
      </c>
    </row>
    <row r="2272" spans="1:21" x14ac:dyDescent="0.25">
      <c r="A2272" t="s">
        <v>6619</v>
      </c>
      <c r="B2272" s="12">
        <v>42894</v>
      </c>
      <c r="C2272" t="s">
        <v>8927</v>
      </c>
      <c r="D2272" s="11">
        <v>46209.761655092603</v>
      </c>
      <c r="E2272" t="s">
        <v>8928</v>
      </c>
      <c r="F2272" t="s">
        <v>6617</v>
      </c>
      <c r="G2272" t="s">
        <v>8856</v>
      </c>
      <c r="H2272" t="s">
        <v>6435</v>
      </c>
      <c r="I2272" t="s">
        <v>55</v>
      </c>
      <c r="J2272" t="s">
        <v>737</v>
      </c>
      <c r="K2272" t="s">
        <v>8929</v>
      </c>
      <c r="L2272" t="s">
        <v>8853</v>
      </c>
      <c r="M2272" t="s">
        <v>8930</v>
      </c>
      <c r="N2272" t="s">
        <v>7202</v>
      </c>
      <c r="O2272" t="s">
        <v>7231</v>
      </c>
      <c r="P2272">
        <v>2039990</v>
      </c>
      <c r="Q2272" t="s">
        <v>6636</v>
      </c>
      <c r="R2272" t="s">
        <v>6636</v>
      </c>
      <c r="S2272" s="12"/>
      <c r="T2272" s="13"/>
      <c r="U2272" t="s">
        <v>6636</v>
      </c>
    </row>
    <row r="2273" spans="1:21" x14ac:dyDescent="0.25">
      <c r="A2273" t="s">
        <v>6619</v>
      </c>
      <c r="B2273" s="12">
        <v>42894</v>
      </c>
      <c r="C2273" t="s">
        <v>8927</v>
      </c>
      <c r="D2273" s="11">
        <v>46209.761655092603</v>
      </c>
      <c r="E2273" t="s">
        <v>8928</v>
      </c>
      <c r="F2273" t="s">
        <v>6617</v>
      </c>
      <c r="G2273" t="s">
        <v>8857</v>
      </c>
      <c r="H2273" t="s">
        <v>6435</v>
      </c>
      <c r="I2273" t="s">
        <v>55</v>
      </c>
      <c r="J2273" t="s">
        <v>737</v>
      </c>
      <c r="K2273" t="s">
        <v>8929</v>
      </c>
      <c r="L2273" t="s">
        <v>8853</v>
      </c>
      <c r="M2273" t="s">
        <v>8930</v>
      </c>
      <c r="N2273" t="s">
        <v>7202</v>
      </c>
      <c r="O2273" t="s">
        <v>7231</v>
      </c>
      <c r="P2273">
        <v>2039990</v>
      </c>
      <c r="Q2273" t="s">
        <v>6636</v>
      </c>
      <c r="R2273" t="s">
        <v>6636</v>
      </c>
      <c r="S2273" s="12"/>
      <c r="T2273" s="13"/>
      <c r="U2273" t="s">
        <v>6636</v>
      </c>
    </row>
    <row r="2274" spans="1:21" x14ac:dyDescent="0.25">
      <c r="A2274" t="s">
        <v>6619</v>
      </c>
      <c r="B2274" s="12">
        <v>42894</v>
      </c>
      <c r="C2274" t="s">
        <v>8927</v>
      </c>
      <c r="D2274" s="11">
        <v>46209.761655092603</v>
      </c>
      <c r="E2274" t="s">
        <v>8928</v>
      </c>
      <c r="F2274" t="s">
        <v>6617</v>
      </c>
      <c r="G2274" t="s">
        <v>8858</v>
      </c>
      <c r="H2274" t="s">
        <v>6435</v>
      </c>
      <c r="I2274" t="s">
        <v>55</v>
      </c>
      <c r="J2274" t="s">
        <v>737</v>
      </c>
      <c r="K2274" t="s">
        <v>8929</v>
      </c>
      <c r="L2274" t="s">
        <v>8853</v>
      </c>
      <c r="M2274" t="s">
        <v>8930</v>
      </c>
      <c r="N2274" t="s">
        <v>7202</v>
      </c>
      <c r="O2274" t="s">
        <v>7231</v>
      </c>
      <c r="P2274">
        <v>2039990</v>
      </c>
      <c r="Q2274" t="s">
        <v>6636</v>
      </c>
      <c r="R2274" t="s">
        <v>6636</v>
      </c>
      <c r="S2274" s="12"/>
      <c r="T2274" s="13"/>
      <c r="U2274" t="s">
        <v>6636</v>
      </c>
    </row>
    <row r="2275" spans="1:21" x14ac:dyDescent="0.25">
      <c r="A2275" t="s">
        <v>6619</v>
      </c>
      <c r="B2275" s="12">
        <v>42894</v>
      </c>
      <c r="C2275" t="s">
        <v>8927</v>
      </c>
      <c r="D2275" s="11">
        <v>46209.761655092603</v>
      </c>
      <c r="E2275" t="s">
        <v>8928</v>
      </c>
      <c r="F2275" t="s">
        <v>6617</v>
      </c>
      <c r="G2275" t="s">
        <v>8859</v>
      </c>
      <c r="H2275" t="s">
        <v>6435</v>
      </c>
      <c r="I2275" t="s">
        <v>55</v>
      </c>
      <c r="J2275" t="s">
        <v>737</v>
      </c>
      <c r="K2275" t="s">
        <v>8929</v>
      </c>
      <c r="L2275" t="s">
        <v>8853</v>
      </c>
      <c r="M2275" t="s">
        <v>8930</v>
      </c>
      <c r="N2275" t="s">
        <v>7202</v>
      </c>
      <c r="O2275" t="s">
        <v>7231</v>
      </c>
      <c r="P2275">
        <v>2039990</v>
      </c>
      <c r="Q2275" t="s">
        <v>6636</v>
      </c>
      <c r="R2275" t="s">
        <v>6636</v>
      </c>
      <c r="S2275" s="12"/>
      <c r="T2275" s="13"/>
      <c r="U2275" t="s">
        <v>6636</v>
      </c>
    </row>
    <row r="2276" spans="1:21" x14ac:dyDescent="0.25">
      <c r="A2276" t="s">
        <v>6619</v>
      </c>
      <c r="B2276" s="12">
        <v>42894</v>
      </c>
      <c r="C2276" t="s">
        <v>8927</v>
      </c>
      <c r="D2276" s="11">
        <v>46209.761655092603</v>
      </c>
      <c r="E2276" t="s">
        <v>8928</v>
      </c>
      <c r="F2276" t="s">
        <v>6617</v>
      </c>
      <c r="G2276" t="s">
        <v>8860</v>
      </c>
      <c r="H2276" t="s">
        <v>6435</v>
      </c>
      <c r="I2276" t="s">
        <v>55</v>
      </c>
      <c r="J2276" t="s">
        <v>737</v>
      </c>
      <c r="K2276" t="s">
        <v>8929</v>
      </c>
      <c r="L2276" t="s">
        <v>8853</v>
      </c>
      <c r="M2276" t="s">
        <v>8930</v>
      </c>
      <c r="N2276" t="s">
        <v>7202</v>
      </c>
      <c r="O2276" t="s">
        <v>7231</v>
      </c>
      <c r="P2276">
        <v>2039990</v>
      </c>
      <c r="Q2276" t="s">
        <v>6636</v>
      </c>
      <c r="R2276" t="s">
        <v>6636</v>
      </c>
      <c r="S2276" s="12"/>
      <c r="T2276" s="13"/>
      <c r="U2276" t="s">
        <v>6636</v>
      </c>
    </row>
    <row r="2277" spans="1:21" x14ac:dyDescent="0.25">
      <c r="A2277" t="s">
        <v>6619</v>
      </c>
      <c r="B2277" s="12">
        <v>42894</v>
      </c>
      <c r="C2277" t="s">
        <v>8927</v>
      </c>
      <c r="D2277" s="11">
        <v>46209.761655092603</v>
      </c>
      <c r="E2277" t="s">
        <v>8928</v>
      </c>
      <c r="F2277" t="s">
        <v>6617</v>
      </c>
      <c r="G2277" t="s">
        <v>8861</v>
      </c>
      <c r="H2277" t="s">
        <v>6435</v>
      </c>
      <c r="I2277" t="s">
        <v>55</v>
      </c>
      <c r="J2277" t="s">
        <v>737</v>
      </c>
      <c r="K2277" t="s">
        <v>8929</v>
      </c>
      <c r="L2277" t="s">
        <v>8853</v>
      </c>
      <c r="M2277" t="s">
        <v>8930</v>
      </c>
      <c r="N2277" t="s">
        <v>7202</v>
      </c>
      <c r="O2277" t="s">
        <v>7231</v>
      </c>
      <c r="P2277">
        <v>2039990</v>
      </c>
      <c r="Q2277" t="s">
        <v>6636</v>
      </c>
      <c r="R2277" t="s">
        <v>6636</v>
      </c>
      <c r="S2277" s="12"/>
      <c r="T2277" s="13"/>
      <c r="U2277" t="s">
        <v>6636</v>
      </c>
    </row>
    <row r="2278" spans="1:21" x14ac:dyDescent="0.25">
      <c r="A2278" t="s">
        <v>6619</v>
      </c>
      <c r="B2278" s="12">
        <v>42894</v>
      </c>
      <c r="C2278" t="s">
        <v>8927</v>
      </c>
      <c r="D2278" s="11">
        <v>46209.761655092603</v>
      </c>
      <c r="E2278" t="s">
        <v>8928</v>
      </c>
      <c r="F2278" t="s">
        <v>6617</v>
      </c>
      <c r="G2278" t="s">
        <v>8862</v>
      </c>
      <c r="H2278" t="s">
        <v>6435</v>
      </c>
      <c r="I2278" t="s">
        <v>55</v>
      </c>
      <c r="J2278" t="s">
        <v>737</v>
      </c>
      <c r="K2278" t="s">
        <v>8929</v>
      </c>
      <c r="L2278" t="s">
        <v>8853</v>
      </c>
      <c r="M2278" t="s">
        <v>8930</v>
      </c>
      <c r="N2278" t="s">
        <v>7202</v>
      </c>
      <c r="O2278" t="s">
        <v>7231</v>
      </c>
      <c r="P2278">
        <v>2039990</v>
      </c>
      <c r="Q2278" t="s">
        <v>6636</v>
      </c>
      <c r="R2278" t="s">
        <v>6636</v>
      </c>
      <c r="S2278" s="12"/>
      <c r="T2278" s="13"/>
      <c r="U2278" t="s">
        <v>6636</v>
      </c>
    </row>
    <row r="2279" spans="1:21" x14ac:dyDescent="0.25">
      <c r="A2279" t="s">
        <v>6619</v>
      </c>
      <c r="B2279" s="12">
        <v>42894</v>
      </c>
      <c r="C2279" t="s">
        <v>8927</v>
      </c>
      <c r="D2279" s="11">
        <v>46209.761655092603</v>
      </c>
      <c r="E2279" t="s">
        <v>8928</v>
      </c>
      <c r="F2279" t="s">
        <v>6617</v>
      </c>
      <c r="G2279" t="s">
        <v>8863</v>
      </c>
      <c r="H2279" t="s">
        <v>6435</v>
      </c>
      <c r="I2279" t="s">
        <v>55</v>
      </c>
      <c r="J2279" t="s">
        <v>737</v>
      </c>
      <c r="K2279" t="s">
        <v>8929</v>
      </c>
      <c r="L2279" t="s">
        <v>8853</v>
      </c>
      <c r="M2279" t="s">
        <v>8930</v>
      </c>
      <c r="N2279" t="s">
        <v>7202</v>
      </c>
      <c r="O2279" t="s">
        <v>7231</v>
      </c>
      <c r="P2279">
        <v>2039990</v>
      </c>
      <c r="Q2279" t="s">
        <v>6636</v>
      </c>
      <c r="R2279" t="s">
        <v>6636</v>
      </c>
      <c r="S2279" s="12"/>
      <c r="T2279" s="13"/>
      <c r="U2279" t="s">
        <v>6636</v>
      </c>
    </row>
    <row r="2280" spans="1:21" x14ac:dyDescent="0.25">
      <c r="A2280" t="s">
        <v>6619</v>
      </c>
      <c r="B2280" s="12">
        <v>42894</v>
      </c>
      <c r="C2280" t="s">
        <v>8927</v>
      </c>
      <c r="D2280" s="11">
        <v>46209.761655092603</v>
      </c>
      <c r="E2280" t="s">
        <v>8928</v>
      </c>
      <c r="F2280" t="s">
        <v>6617</v>
      </c>
      <c r="G2280" t="s">
        <v>8864</v>
      </c>
      <c r="H2280" t="s">
        <v>6435</v>
      </c>
      <c r="I2280" t="s">
        <v>55</v>
      </c>
      <c r="J2280" t="s">
        <v>737</v>
      </c>
      <c r="K2280" t="s">
        <v>8929</v>
      </c>
      <c r="L2280" t="s">
        <v>8853</v>
      </c>
      <c r="M2280" t="s">
        <v>8930</v>
      </c>
      <c r="N2280" t="s">
        <v>7202</v>
      </c>
      <c r="O2280" t="s">
        <v>7231</v>
      </c>
      <c r="P2280">
        <v>2039990</v>
      </c>
      <c r="Q2280" t="s">
        <v>6636</v>
      </c>
      <c r="R2280" t="s">
        <v>6636</v>
      </c>
      <c r="S2280" s="12"/>
      <c r="T2280" s="13"/>
      <c r="U2280" t="s">
        <v>6636</v>
      </c>
    </row>
    <row r="2281" spans="1:21" x14ac:dyDescent="0.25">
      <c r="A2281" t="s">
        <v>6619</v>
      </c>
      <c r="B2281" s="12">
        <v>42894</v>
      </c>
      <c r="C2281" t="s">
        <v>8927</v>
      </c>
      <c r="D2281" s="11">
        <v>46209.761655092603</v>
      </c>
      <c r="E2281" t="s">
        <v>8928</v>
      </c>
      <c r="F2281" t="s">
        <v>6617</v>
      </c>
      <c r="G2281" t="s">
        <v>8865</v>
      </c>
      <c r="H2281" t="s">
        <v>6435</v>
      </c>
      <c r="I2281" t="s">
        <v>55</v>
      </c>
      <c r="J2281" t="s">
        <v>737</v>
      </c>
      <c r="K2281" t="s">
        <v>8929</v>
      </c>
      <c r="L2281" t="s">
        <v>8853</v>
      </c>
      <c r="M2281" t="s">
        <v>8930</v>
      </c>
      <c r="N2281" t="s">
        <v>7202</v>
      </c>
      <c r="O2281" t="s">
        <v>7231</v>
      </c>
      <c r="P2281">
        <v>2039990</v>
      </c>
      <c r="Q2281" t="s">
        <v>6636</v>
      </c>
      <c r="R2281" t="s">
        <v>6636</v>
      </c>
      <c r="S2281" s="12"/>
      <c r="T2281" s="13"/>
      <c r="U2281" t="s">
        <v>6636</v>
      </c>
    </row>
    <row r="2282" spans="1:21" x14ac:dyDescent="0.25">
      <c r="A2282" t="s">
        <v>6637</v>
      </c>
      <c r="B2282" s="12">
        <v>43002</v>
      </c>
      <c r="C2282" t="s">
        <v>8931</v>
      </c>
      <c r="D2282" s="11">
        <v>46211.590613425898</v>
      </c>
      <c r="E2282" t="s">
        <v>8932</v>
      </c>
      <c r="F2282" t="s">
        <v>6617</v>
      </c>
      <c r="G2282" t="s">
        <v>8851</v>
      </c>
      <c r="H2282" t="s">
        <v>6435</v>
      </c>
      <c r="I2282" t="s">
        <v>55</v>
      </c>
      <c r="J2282" t="s">
        <v>44</v>
      </c>
      <c r="K2282" t="s">
        <v>8921</v>
      </c>
      <c r="L2282" t="s">
        <v>8853</v>
      </c>
      <c r="M2282" t="s">
        <v>8922</v>
      </c>
      <c r="N2282" t="s">
        <v>6761</v>
      </c>
      <c r="O2282" t="s">
        <v>6771</v>
      </c>
      <c r="P2282">
        <v>3099000</v>
      </c>
      <c r="Q2282" t="s">
        <v>6778</v>
      </c>
      <c r="R2282" t="s">
        <v>6779</v>
      </c>
      <c r="S2282" s="12"/>
      <c r="T2282" s="13"/>
      <c r="U2282" t="s">
        <v>6920</v>
      </c>
    </row>
    <row r="2283" spans="1:21" x14ac:dyDescent="0.25">
      <c r="A2283" t="s">
        <v>6637</v>
      </c>
      <c r="B2283" s="12">
        <v>43002</v>
      </c>
      <c r="C2283" t="s">
        <v>8931</v>
      </c>
      <c r="D2283" s="11">
        <v>46211.590613425898</v>
      </c>
      <c r="E2283" t="s">
        <v>8932</v>
      </c>
      <c r="F2283" t="s">
        <v>6617</v>
      </c>
      <c r="G2283" t="s">
        <v>8856</v>
      </c>
      <c r="H2283" t="s">
        <v>6435</v>
      </c>
      <c r="I2283" t="s">
        <v>55</v>
      </c>
      <c r="J2283" t="s">
        <v>44</v>
      </c>
      <c r="K2283" t="s">
        <v>8921</v>
      </c>
      <c r="L2283" t="s">
        <v>8853</v>
      </c>
      <c r="M2283" t="s">
        <v>8922</v>
      </c>
      <c r="N2283" t="s">
        <v>6761</v>
      </c>
      <c r="O2283" t="s">
        <v>6771</v>
      </c>
      <c r="P2283">
        <v>3099000</v>
      </c>
      <c r="Q2283" t="s">
        <v>6778</v>
      </c>
      <c r="R2283" t="s">
        <v>6779</v>
      </c>
      <c r="S2283" s="12"/>
      <c r="T2283" s="13"/>
      <c r="U2283" t="s">
        <v>6920</v>
      </c>
    </row>
    <row r="2284" spans="1:21" x14ac:dyDescent="0.25">
      <c r="A2284" t="s">
        <v>6637</v>
      </c>
      <c r="B2284" s="12">
        <v>43002</v>
      </c>
      <c r="C2284" t="s">
        <v>8931</v>
      </c>
      <c r="D2284" s="11">
        <v>46211.590613425898</v>
      </c>
      <c r="E2284" t="s">
        <v>8932</v>
      </c>
      <c r="F2284" t="s">
        <v>6617</v>
      </c>
      <c r="G2284" t="s">
        <v>8857</v>
      </c>
      <c r="H2284" t="s">
        <v>6435</v>
      </c>
      <c r="I2284" t="s">
        <v>55</v>
      </c>
      <c r="J2284" t="s">
        <v>44</v>
      </c>
      <c r="K2284" t="s">
        <v>8921</v>
      </c>
      <c r="L2284" t="s">
        <v>8853</v>
      </c>
      <c r="M2284" t="s">
        <v>8922</v>
      </c>
      <c r="N2284" t="s">
        <v>6761</v>
      </c>
      <c r="O2284" t="s">
        <v>6771</v>
      </c>
      <c r="P2284">
        <v>3099000</v>
      </c>
      <c r="Q2284" t="s">
        <v>6778</v>
      </c>
      <c r="R2284" t="s">
        <v>6779</v>
      </c>
      <c r="S2284" s="12"/>
      <c r="T2284" s="13"/>
      <c r="U2284" t="s">
        <v>6920</v>
      </c>
    </row>
    <row r="2285" spans="1:21" x14ac:dyDescent="0.25">
      <c r="A2285" t="s">
        <v>6637</v>
      </c>
      <c r="B2285" s="12">
        <v>43002</v>
      </c>
      <c r="C2285" t="s">
        <v>8931</v>
      </c>
      <c r="D2285" s="11">
        <v>46211.590613425898</v>
      </c>
      <c r="E2285" t="s">
        <v>8932</v>
      </c>
      <c r="F2285" t="s">
        <v>6617</v>
      </c>
      <c r="G2285" t="s">
        <v>8858</v>
      </c>
      <c r="H2285" t="s">
        <v>6435</v>
      </c>
      <c r="I2285" t="s">
        <v>55</v>
      </c>
      <c r="J2285" t="s">
        <v>44</v>
      </c>
      <c r="K2285" t="s">
        <v>8921</v>
      </c>
      <c r="L2285" t="s">
        <v>8853</v>
      </c>
      <c r="M2285" t="s">
        <v>8922</v>
      </c>
      <c r="N2285" t="s">
        <v>6761</v>
      </c>
      <c r="O2285" t="s">
        <v>6771</v>
      </c>
      <c r="P2285">
        <v>3099000</v>
      </c>
      <c r="Q2285" t="s">
        <v>6778</v>
      </c>
      <c r="R2285" t="s">
        <v>6779</v>
      </c>
      <c r="S2285" s="12"/>
      <c r="T2285" s="13"/>
      <c r="U2285" t="s">
        <v>6920</v>
      </c>
    </row>
    <row r="2286" spans="1:21" x14ac:dyDescent="0.25">
      <c r="A2286" t="s">
        <v>6637</v>
      </c>
      <c r="B2286" s="12">
        <v>43002</v>
      </c>
      <c r="C2286" t="s">
        <v>8931</v>
      </c>
      <c r="D2286" s="11">
        <v>46211.590613425898</v>
      </c>
      <c r="E2286" t="s">
        <v>8932</v>
      </c>
      <c r="F2286" t="s">
        <v>6617</v>
      </c>
      <c r="G2286" t="s">
        <v>8859</v>
      </c>
      <c r="H2286" t="s">
        <v>6435</v>
      </c>
      <c r="I2286" t="s">
        <v>55</v>
      </c>
      <c r="J2286" t="s">
        <v>44</v>
      </c>
      <c r="K2286" t="s">
        <v>8921</v>
      </c>
      <c r="L2286" t="s">
        <v>8853</v>
      </c>
      <c r="M2286" t="s">
        <v>8922</v>
      </c>
      <c r="N2286" t="s">
        <v>6761</v>
      </c>
      <c r="O2286" t="s">
        <v>6771</v>
      </c>
      <c r="P2286">
        <v>3099000</v>
      </c>
      <c r="Q2286" t="s">
        <v>6778</v>
      </c>
      <c r="R2286" t="s">
        <v>6779</v>
      </c>
      <c r="S2286" s="12"/>
      <c r="T2286" s="13"/>
      <c r="U2286" t="s">
        <v>6920</v>
      </c>
    </row>
    <row r="2287" spans="1:21" x14ac:dyDescent="0.25">
      <c r="A2287" t="s">
        <v>6637</v>
      </c>
      <c r="B2287" s="12">
        <v>43002</v>
      </c>
      <c r="C2287" t="s">
        <v>8931</v>
      </c>
      <c r="D2287" s="11">
        <v>46211.590613425898</v>
      </c>
      <c r="E2287" t="s">
        <v>8932</v>
      </c>
      <c r="F2287" t="s">
        <v>6617</v>
      </c>
      <c r="G2287" t="s">
        <v>8860</v>
      </c>
      <c r="H2287" t="s">
        <v>6435</v>
      </c>
      <c r="I2287" t="s">
        <v>55</v>
      </c>
      <c r="J2287" t="s">
        <v>44</v>
      </c>
      <c r="K2287" t="s">
        <v>8921</v>
      </c>
      <c r="L2287" t="s">
        <v>8853</v>
      </c>
      <c r="M2287" t="s">
        <v>8922</v>
      </c>
      <c r="N2287" t="s">
        <v>6761</v>
      </c>
      <c r="O2287" t="s">
        <v>6771</v>
      </c>
      <c r="P2287">
        <v>3099000</v>
      </c>
      <c r="Q2287" t="s">
        <v>6778</v>
      </c>
      <c r="R2287" t="s">
        <v>6779</v>
      </c>
      <c r="S2287" s="12"/>
      <c r="T2287" s="13"/>
      <c r="U2287" t="s">
        <v>6920</v>
      </c>
    </row>
    <row r="2288" spans="1:21" x14ac:dyDescent="0.25">
      <c r="A2288" t="s">
        <v>6637</v>
      </c>
      <c r="B2288" s="12">
        <v>43002</v>
      </c>
      <c r="C2288" t="s">
        <v>8931</v>
      </c>
      <c r="D2288" s="11">
        <v>46211.590613425898</v>
      </c>
      <c r="E2288" t="s">
        <v>8932</v>
      </c>
      <c r="F2288" t="s">
        <v>6617</v>
      </c>
      <c r="G2288" t="s">
        <v>8861</v>
      </c>
      <c r="H2288" t="s">
        <v>6435</v>
      </c>
      <c r="I2288" t="s">
        <v>55</v>
      </c>
      <c r="J2288" t="s">
        <v>44</v>
      </c>
      <c r="K2288" t="s">
        <v>8921</v>
      </c>
      <c r="L2288" t="s">
        <v>8853</v>
      </c>
      <c r="M2288" t="s">
        <v>8922</v>
      </c>
      <c r="N2288" t="s">
        <v>6761</v>
      </c>
      <c r="O2288" t="s">
        <v>6771</v>
      </c>
      <c r="P2288">
        <v>3099000</v>
      </c>
      <c r="Q2288" t="s">
        <v>6778</v>
      </c>
      <c r="R2288" t="s">
        <v>6779</v>
      </c>
      <c r="S2288" s="12"/>
      <c r="T2288" s="13"/>
      <c r="U2288" t="s">
        <v>6920</v>
      </c>
    </row>
    <row r="2289" spans="1:21" x14ac:dyDescent="0.25">
      <c r="A2289" t="s">
        <v>6637</v>
      </c>
      <c r="B2289" s="12">
        <v>43002</v>
      </c>
      <c r="C2289" t="s">
        <v>8931</v>
      </c>
      <c r="D2289" s="11">
        <v>46211.590613425898</v>
      </c>
      <c r="E2289" t="s">
        <v>8932</v>
      </c>
      <c r="F2289" t="s">
        <v>6617</v>
      </c>
      <c r="G2289" t="s">
        <v>8862</v>
      </c>
      <c r="H2289" t="s">
        <v>6435</v>
      </c>
      <c r="I2289" t="s">
        <v>55</v>
      </c>
      <c r="J2289" t="s">
        <v>44</v>
      </c>
      <c r="K2289" t="s">
        <v>8921</v>
      </c>
      <c r="L2289" t="s">
        <v>8853</v>
      </c>
      <c r="M2289" t="s">
        <v>8922</v>
      </c>
      <c r="N2289" t="s">
        <v>6761</v>
      </c>
      <c r="O2289" t="s">
        <v>6771</v>
      </c>
      <c r="P2289">
        <v>3099000</v>
      </c>
      <c r="Q2289" t="s">
        <v>6778</v>
      </c>
      <c r="R2289" t="s">
        <v>6779</v>
      </c>
      <c r="S2289" s="12"/>
      <c r="T2289" s="13"/>
      <c r="U2289" t="s">
        <v>6920</v>
      </c>
    </row>
    <row r="2290" spans="1:21" x14ac:dyDescent="0.25">
      <c r="A2290" t="s">
        <v>6637</v>
      </c>
      <c r="B2290" s="12">
        <v>43002</v>
      </c>
      <c r="C2290" t="s">
        <v>8931</v>
      </c>
      <c r="D2290" s="11">
        <v>46211.590613425898</v>
      </c>
      <c r="E2290" t="s">
        <v>8932</v>
      </c>
      <c r="F2290" t="s">
        <v>6617</v>
      </c>
      <c r="G2290" t="s">
        <v>8863</v>
      </c>
      <c r="H2290" t="s">
        <v>6435</v>
      </c>
      <c r="I2290" t="s">
        <v>55</v>
      </c>
      <c r="J2290" t="s">
        <v>44</v>
      </c>
      <c r="K2290" t="s">
        <v>8921</v>
      </c>
      <c r="L2290" t="s">
        <v>8853</v>
      </c>
      <c r="M2290" t="s">
        <v>8922</v>
      </c>
      <c r="N2290" t="s">
        <v>6761</v>
      </c>
      <c r="O2290" t="s">
        <v>6771</v>
      </c>
      <c r="P2290">
        <v>3099000</v>
      </c>
      <c r="Q2290" t="s">
        <v>6778</v>
      </c>
      <c r="R2290" t="s">
        <v>6779</v>
      </c>
      <c r="S2290" s="12"/>
      <c r="T2290" s="13"/>
      <c r="U2290" t="s">
        <v>6920</v>
      </c>
    </row>
    <row r="2291" spans="1:21" x14ac:dyDescent="0.25">
      <c r="A2291" t="s">
        <v>6637</v>
      </c>
      <c r="B2291" s="12">
        <v>43002</v>
      </c>
      <c r="C2291" t="s">
        <v>8931</v>
      </c>
      <c r="D2291" s="11">
        <v>46211.590613425898</v>
      </c>
      <c r="E2291" t="s">
        <v>8932</v>
      </c>
      <c r="F2291" t="s">
        <v>6617</v>
      </c>
      <c r="G2291" t="s">
        <v>8864</v>
      </c>
      <c r="H2291" t="s">
        <v>6435</v>
      </c>
      <c r="I2291" t="s">
        <v>55</v>
      </c>
      <c r="J2291" t="s">
        <v>44</v>
      </c>
      <c r="K2291" t="s">
        <v>8921</v>
      </c>
      <c r="L2291" t="s">
        <v>8853</v>
      </c>
      <c r="M2291" t="s">
        <v>8922</v>
      </c>
      <c r="N2291" t="s">
        <v>6761</v>
      </c>
      <c r="O2291" t="s">
        <v>6771</v>
      </c>
      <c r="P2291">
        <v>3099000</v>
      </c>
      <c r="Q2291" t="s">
        <v>6778</v>
      </c>
      <c r="R2291" t="s">
        <v>6779</v>
      </c>
      <c r="S2291" s="12"/>
      <c r="T2291" s="13"/>
      <c r="U2291" t="s">
        <v>6920</v>
      </c>
    </row>
    <row r="2292" spans="1:21" x14ac:dyDescent="0.25">
      <c r="A2292" t="s">
        <v>6637</v>
      </c>
      <c r="B2292" s="12">
        <v>43002</v>
      </c>
      <c r="C2292" t="s">
        <v>8931</v>
      </c>
      <c r="D2292" s="11">
        <v>46211.590613425898</v>
      </c>
      <c r="E2292" t="s">
        <v>8932</v>
      </c>
      <c r="F2292" t="s">
        <v>6617</v>
      </c>
      <c r="G2292" t="s">
        <v>8865</v>
      </c>
      <c r="H2292" t="s">
        <v>6435</v>
      </c>
      <c r="I2292" t="s">
        <v>55</v>
      </c>
      <c r="J2292" t="s">
        <v>44</v>
      </c>
      <c r="K2292" t="s">
        <v>8921</v>
      </c>
      <c r="L2292" t="s">
        <v>8853</v>
      </c>
      <c r="M2292" t="s">
        <v>8922</v>
      </c>
      <c r="N2292" t="s">
        <v>6761</v>
      </c>
      <c r="O2292" t="s">
        <v>6771</v>
      </c>
      <c r="P2292">
        <v>3099000</v>
      </c>
      <c r="Q2292" t="s">
        <v>6778</v>
      </c>
      <c r="R2292" t="s">
        <v>6779</v>
      </c>
      <c r="S2292" s="12"/>
      <c r="T2292" s="13"/>
      <c r="U2292" t="s">
        <v>6920</v>
      </c>
    </row>
    <row r="2293" spans="1:21" x14ac:dyDescent="0.25">
      <c r="A2293" t="s">
        <v>6619</v>
      </c>
      <c r="B2293" s="12">
        <v>43002</v>
      </c>
      <c r="C2293" t="s">
        <v>8931</v>
      </c>
      <c r="D2293" s="11">
        <v>46212.594386574099</v>
      </c>
      <c r="E2293" t="s">
        <v>8932</v>
      </c>
      <c r="F2293" t="s">
        <v>6617</v>
      </c>
      <c r="G2293" t="s">
        <v>8851</v>
      </c>
      <c r="H2293" t="s">
        <v>6435</v>
      </c>
      <c r="I2293" t="s">
        <v>55</v>
      </c>
      <c r="J2293" t="s">
        <v>44</v>
      </c>
      <c r="K2293" t="s">
        <v>8921</v>
      </c>
      <c r="L2293" t="s">
        <v>8853</v>
      </c>
      <c r="M2293" t="s">
        <v>8922</v>
      </c>
      <c r="N2293" t="s">
        <v>6761</v>
      </c>
      <c r="O2293" t="s">
        <v>6771</v>
      </c>
      <c r="P2293">
        <v>3099000</v>
      </c>
      <c r="Q2293" t="s">
        <v>6778</v>
      </c>
      <c r="R2293" t="s">
        <v>6779</v>
      </c>
      <c r="S2293" s="12"/>
      <c r="T2293" s="13"/>
      <c r="U2293" t="s">
        <v>6920</v>
      </c>
    </row>
    <row r="2294" spans="1:21" x14ac:dyDescent="0.25">
      <c r="A2294" t="s">
        <v>6619</v>
      </c>
      <c r="B2294" s="12">
        <v>43002</v>
      </c>
      <c r="C2294" t="s">
        <v>8931</v>
      </c>
      <c r="D2294" s="11">
        <v>46212.594386574099</v>
      </c>
      <c r="E2294" t="s">
        <v>8932</v>
      </c>
      <c r="F2294" t="s">
        <v>6617</v>
      </c>
      <c r="G2294" t="s">
        <v>8856</v>
      </c>
      <c r="H2294" t="s">
        <v>6435</v>
      </c>
      <c r="I2294" t="s">
        <v>55</v>
      </c>
      <c r="J2294" t="s">
        <v>44</v>
      </c>
      <c r="K2294" t="s">
        <v>8921</v>
      </c>
      <c r="L2294" t="s">
        <v>8853</v>
      </c>
      <c r="M2294" t="s">
        <v>8922</v>
      </c>
      <c r="N2294" t="s">
        <v>6761</v>
      </c>
      <c r="O2294" t="s">
        <v>6771</v>
      </c>
      <c r="P2294">
        <v>3099000</v>
      </c>
      <c r="Q2294" t="s">
        <v>6778</v>
      </c>
      <c r="R2294" t="s">
        <v>6779</v>
      </c>
      <c r="S2294" s="12"/>
      <c r="T2294" s="13"/>
      <c r="U2294" t="s">
        <v>6920</v>
      </c>
    </row>
    <row r="2295" spans="1:21" x14ac:dyDescent="0.25">
      <c r="A2295" t="s">
        <v>6619</v>
      </c>
      <c r="B2295" s="12">
        <v>43002</v>
      </c>
      <c r="C2295" t="s">
        <v>8931</v>
      </c>
      <c r="D2295" s="11">
        <v>46212.594386574099</v>
      </c>
      <c r="E2295" t="s">
        <v>8932</v>
      </c>
      <c r="F2295" t="s">
        <v>6617</v>
      </c>
      <c r="G2295" t="s">
        <v>8857</v>
      </c>
      <c r="H2295" t="s">
        <v>6435</v>
      </c>
      <c r="I2295" t="s">
        <v>55</v>
      </c>
      <c r="J2295" t="s">
        <v>44</v>
      </c>
      <c r="K2295" t="s">
        <v>8921</v>
      </c>
      <c r="L2295" t="s">
        <v>8853</v>
      </c>
      <c r="M2295" t="s">
        <v>8922</v>
      </c>
      <c r="N2295" t="s">
        <v>6761</v>
      </c>
      <c r="O2295" t="s">
        <v>6771</v>
      </c>
      <c r="P2295">
        <v>3099000</v>
      </c>
      <c r="Q2295" t="s">
        <v>6778</v>
      </c>
      <c r="R2295" t="s">
        <v>6779</v>
      </c>
      <c r="S2295" s="12"/>
      <c r="T2295" s="13"/>
      <c r="U2295" t="s">
        <v>6920</v>
      </c>
    </row>
    <row r="2296" spans="1:21" x14ac:dyDescent="0.25">
      <c r="A2296" t="s">
        <v>6619</v>
      </c>
      <c r="B2296" s="12">
        <v>43002</v>
      </c>
      <c r="C2296" t="s">
        <v>8931</v>
      </c>
      <c r="D2296" s="11">
        <v>46212.594386574099</v>
      </c>
      <c r="E2296" t="s">
        <v>8932</v>
      </c>
      <c r="F2296" t="s">
        <v>6617</v>
      </c>
      <c r="G2296" t="s">
        <v>8858</v>
      </c>
      <c r="H2296" t="s">
        <v>6435</v>
      </c>
      <c r="I2296" t="s">
        <v>55</v>
      </c>
      <c r="J2296" t="s">
        <v>44</v>
      </c>
      <c r="K2296" t="s">
        <v>8921</v>
      </c>
      <c r="L2296" t="s">
        <v>8853</v>
      </c>
      <c r="M2296" t="s">
        <v>8922</v>
      </c>
      <c r="N2296" t="s">
        <v>6761</v>
      </c>
      <c r="O2296" t="s">
        <v>6771</v>
      </c>
      <c r="P2296">
        <v>3099000</v>
      </c>
      <c r="Q2296" t="s">
        <v>6778</v>
      </c>
      <c r="R2296" t="s">
        <v>6779</v>
      </c>
      <c r="S2296" s="12"/>
      <c r="T2296" s="13"/>
      <c r="U2296" t="s">
        <v>6920</v>
      </c>
    </row>
    <row r="2297" spans="1:21" x14ac:dyDescent="0.25">
      <c r="A2297" t="s">
        <v>6619</v>
      </c>
      <c r="B2297" s="12">
        <v>43002</v>
      </c>
      <c r="C2297" t="s">
        <v>8931</v>
      </c>
      <c r="D2297" s="11">
        <v>46212.594386574099</v>
      </c>
      <c r="E2297" t="s">
        <v>8932</v>
      </c>
      <c r="F2297" t="s">
        <v>6617</v>
      </c>
      <c r="G2297" t="s">
        <v>8859</v>
      </c>
      <c r="H2297" t="s">
        <v>6435</v>
      </c>
      <c r="I2297" t="s">
        <v>55</v>
      </c>
      <c r="J2297" t="s">
        <v>44</v>
      </c>
      <c r="K2297" t="s">
        <v>8921</v>
      </c>
      <c r="L2297" t="s">
        <v>8853</v>
      </c>
      <c r="M2297" t="s">
        <v>8922</v>
      </c>
      <c r="N2297" t="s">
        <v>6761</v>
      </c>
      <c r="O2297" t="s">
        <v>6771</v>
      </c>
      <c r="P2297">
        <v>3099000</v>
      </c>
      <c r="Q2297" t="s">
        <v>6778</v>
      </c>
      <c r="R2297" t="s">
        <v>6779</v>
      </c>
      <c r="S2297" s="12"/>
      <c r="T2297" s="13"/>
      <c r="U2297" t="s">
        <v>6920</v>
      </c>
    </row>
    <row r="2298" spans="1:21" x14ac:dyDescent="0.25">
      <c r="A2298" t="s">
        <v>6619</v>
      </c>
      <c r="B2298" s="12">
        <v>43002</v>
      </c>
      <c r="C2298" t="s">
        <v>8931</v>
      </c>
      <c r="D2298" s="11">
        <v>46212.594386574099</v>
      </c>
      <c r="E2298" t="s">
        <v>8932</v>
      </c>
      <c r="F2298" t="s">
        <v>6617</v>
      </c>
      <c r="G2298" t="s">
        <v>8860</v>
      </c>
      <c r="H2298" t="s">
        <v>6435</v>
      </c>
      <c r="I2298" t="s">
        <v>55</v>
      </c>
      <c r="J2298" t="s">
        <v>44</v>
      </c>
      <c r="K2298" t="s">
        <v>8921</v>
      </c>
      <c r="L2298" t="s">
        <v>8853</v>
      </c>
      <c r="M2298" t="s">
        <v>8922</v>
      </c>
      <c r="N2298" t="s">
        <v>6761</v>
      </c>
      <c r="O2298" t="s">
        <v>6771</v>
      </c>
      <c r="P2298">
        <v>3099000</v>
      </c>
      <c r="Q2298" t="s">
        <v>6778</v>
      </c>
      <c r="R2298" t="s">
        <v>6779</v>
      </c>
      <c r="S2298" s="12"/>
      <c r="T2298" s="13"/>
      <c r="U2298" t="s">
        <v>6920</v>
      </c>
    </row>
    <row r="2299" spans="1:21" x14ac:dyDescent="0.25">
      <c r="A2299" t="s">
        <v>6619</v>
      </c>
      <c r="B2299" s="12">
        <v>43002</v>
      </c>
      <c r="C2299" t="s">
        <v>8931</v>
      </c>
      <c r="D2299" s="11">
        <v>46212.594386574099</v>
      </c>
      <c r="E2299" t="s">
        <v>8932</v>
      </c>
      <c r="F2299" t="s">
        <v>6617</v>
      </c>
      <c r="G2299" t="s">
        <v>8861</v>
      </c>
      <c r="H2299" t="s">
        <v>6435</v>
      </c>
      <c r="I2299" t="s">
        <v>55</v>
      </c>
      <c r="J2299" t="s">
        <v>44</v>
      </c>
      <c r="K2299" t="s">
        <v>8921</v>
      </c>
      <c r="L2299" t="s">
        <v>8853</v>
      </c>
      <c r="M2299" t="s">
        <v>8922</v>
      </c>
      <c r="N2299" t="s">
        <v>6761</v>
      </c>
      <c r="O2299" t="s">
        <v>6771</v>
      </c>
      <c r="P2299">
        <v>3099000</v>
      </c>
      <c r="Q2299" t="s">
        <v>6778</v>
      </c>
      <c r="R2299" t="s">
        <v>6779</v>
      </c>
      <c r="S2299" s="12"/>
      <c r="T2299" s="13"/>
      <c r="U2299" t="s">
        <v>6920</v>
      </c>
    </row>
    <row r="2300" spans="1:21" x14ac:dyDescent="0.25">
      <c r="A2300" t="s">
        <v>6619</v>
      </c>
      <c r="B2300" s="12">
        <v>43002</v>
      </c>
      <c r="C2300" t="s">
        <v>8931</v>
      </c>
      <c r="D2300" s="11">
        <v>46212.594386574099</v>
      </c>
      <c r="E2300" t="s">
        <v>8932</v>
      </c>
      <c r="F2300" t="s">
        <v>6617</v>
      </c>
      <c r="G2300" t="s">
        <v>8862</v>
      </c>
      <c r="H2300" t="s">
        <v>6435</v>
      </c>
      <c r="I2300" t="s">
        <v>55</v>
      </c>
      <c r="J2300" t="s">
        <v>44</v>
      </c>
      <c r="K2300" t="s">
        <v>8921</v>
      </c>
      <c r="L2300" t="s">
        <v>8853</v>
      </c>
      <c r="M2300" t="s">
        <v>8922</v>
      </c>
      <c r="N2300" t="s">
        <v>6761</v>
      </c>
      <c r="O2300" t="s">
        <v>6771</v>
      </c>
      <c r="P2300">
        <v>3099000</v>
      </c>
      <c r="Q2300" t="s">
        <v>6778</v>
      </c>
      <c r="R2300" t="s">
        <v>6779</v>
      </c>
      <c r="S2300" s="12"/>
      <c r="T2300" s="13"/>
      <c r="U2300" t="s">
        <v>6920</v>
      </c>
    </row>
    <row r="2301" spans="1:21" x14ac:dyDescent="0.25">
      <c r="A2301" t="s">
        <v>6619</v>
      </c>
      <c r="B2301" s="12">
        <v>43002</v>
      </c>
      <c r="C2301" t="s">
        <v>8931</v>
      </c>
      <c r="D2301" s="11">
        <v>46212.594386574099</v>
      </c>
      <c r="E2301" t="s">
        <v>8932</v>
      </c>
      <c r="F2301" t="s">
        <v>6617</v>
      </c>
      <c r="G2301" t="s">
        <v>8863</v>
      </c>
      <c r="H2301" t="s">
        <v>6435</v>
      </c>
      <c r="I2301" t="s">
        <v>55</v>
      </c>
      <c r="J2301" t="s">
        <v>44</v>
      </c>
      <c r="K2301" t="s">
        <v>8921</v>
      </c>
      <c r="L2301" t="s">
        <v>8853</v>
      </c>
      <c r="M2301" t="s">
        <v>8922</v>
      </c>
      <c r="N2301" t="s">
        <v>6761</v>
      </c>
      <c r="O2301" t="s">
        <v>6771</v>
      </c>
      <c r="P2301">
        <v>3099000</v>
      </c>
      <c r="Q2301" t="s">
        <v>6778</v>
      </c>
      <c r="R2301" t="s">
        <v>6779</v>
      </c>
      <c r="S2301" s="12"/>
      <c r="T2301" s="13"/>
      <c r="U2301" t="s">
        <v>6920</v>
      </c>
    </row>
    <row r="2302" spans="1:21" x14ac:dyDescent="0.25">
      <c r="A2302" t="s">
        <v>6619</v>
      </c>
      <c r="B2302" s="12">
        <v>43002</v>
      </c>
      <c r="C2302" t="s">
        <v>8931</v>
      </c>
      <c r="D2302" s="11">
        <v>46212.594386574099</v>
      </c>
      <c r="E2302" t="s">
        <v>8932</v>
      </c>
      <c r="F2302" t="s">
        <v>6617</v>
      </c>
      <c r="G2302" t="s">
        <v>8864</v>
      </c>
      <c r="H2302" t="s">
        <v>6435</v>
      </c>
      <c r="I2302" t="s">
        <v>55</v>
      </c>
      <c r="J2302" t="s">
        <v>44</v>
      </c>
      <c r="K2302" t="s">
        <v>8921</v>
      </c>
      <c r="L2302" t="s">
        <v>8853</v>
      </c>
      <c r="M2302" t="s">
        <v>8922</v>
      </c>
      <c r="N2302" t="s">
        <v>6761</v>
      </c>
      <c r="O2302" t="s">
        <v>6771</v>
      </c>
      <c r="P2302">
        <v>3099000</v>
      </c>
      <c r="Q2302" t="s">
        <v>6778</v>
      </c>
      <c r="R2302" t="s">
        <v>6779</v>
      </c>
      <c r="S2302" s="12"/>
      <c r="T2302" s="13"/>
      <c r="U2302" t="s">
        <v>6920</v>
      </c>
    </row>
    <row r="2303" spans="1:21" x14ac:dyDescent="0.25">
      <c r="A2303" t="s">
        <v>6619</v>
      </c>
      <c r="B2303" s="12">
        <v>43002</v>
      </c>
      <c r="C2303" t="s">
        <v>8931</v>
      </c>
      <c r="D2303" s="11">
        <v>46212.594386574099</v>
      </c>
      <c r="E2303" t="s">
        <v>8932</v>
      </c>
      <c r="F2303" t="s">
        <v>6617</v>
      </c>
      <c r="G2303" t="s">
        <v>8865</v>
      </c>
      <c r="H2303" t="s">
        <v>6435</v>
      </c>
      <c r="I2303" t="s">
        <v>55</v>
      </c>
      <c r="J2303" t="s">
        <v>44</v>
      </c>
      <c r="K2303" t="s">
        <v>8921</v>
      </c>
      <c r="L2303" t="s">
        <v>8853</v>
      </c>
      <c r="M2303" t="s">
        <v>8922</v>
      </c>
      <c r="N2303" t="s">
        <v>6761</v>
      </c>
      <c r="O2303" t="s">
        <v>6771</v>
      </c>
      <c r="P2303">
        <v>3099000</v>
      </c>
      <c r="Q2303" t="s">
        <v>6778</v>
      </c>
      <c r="R2303" t="s">
        <v>6779</v>
      </c>
      <c r="S2303" s="12"/>
      <c r="T2303" s="13"/>
      <c r="U2303" t="s">
        <v>6920</v>
      </c>
    </row>
    <row r="2304" spans="1:21" x14ac:dyDescent="0.25">
      <c r="A2304" t="s">
        <v>6637</v>
      </c>
      <c r="B2304" s="12">
        <v>43052</v>
      </c>
      <c r="C2304" t="s">
        <v>8933</v>
      </c>
      <c r="D2304" s="11">
        <v>46212.810243055603</v>
      </c>
      <c r="E2304" t="s">
        <v>8934</v>
      </c>
      <c r="F2304" t="s">
        <v>6617</v>
      </c>
      <c r="G2304" t="s">
        <v>8851</v>
      </c>
      <c r="H2304" t="s">
        <v>6435</v>
      </c>
      <c r="I2304" t="s">
        <v>6623</v>
      </c>
      <c r="J2304" t="s">
        <v>8935</v>
      </c>
      <c r="K2304" t="s">
        <v>8936</v>
      </c>
      <c r="L2304" t="s">
        <v>8853</v>
      </c>
      <c r="M2304" t="s">
        <v>8937</v>
      </c>
      <c r="N2304" t="s">
        <v>7506</v>
      </c>
      <c r="O2304" t="s">
        <v>8352</v>
      </c>
      <c r="P2304">
        <v>3974990</v>
      </c>
      <c r="Q2304" t="s">
        <v>6636</v>
      </c>
      <c r="R2304" t="s">
        <v>6636</v>
      </c>
      <c r="S2304" s="12"/>
      <c r="T2304" s="13"/>
      <c r="U2304" t="s">
        <v>6636</v>
      </c>
    </row>
    <row r="2305" spans="1:21" x14ac:dyDescent="0.25">
      <c r="A2305" t="s">
        <v>6637</v>
      </c>
      <c r="B2305" s="12">
        <v>43052</v>
      </c>
      <c r="C2305" t="s">
        <v>8933</v>
      </c>
      <c r="D2305" s="11">
        <v>46212.810243055603</v>
      </c>
      <c r="E2305" t="s">
        <v>8934</v>
      </c>
      <c r="F2305" t="s">
        <v>6617</v>
      </c>
      <c r="G2305" t="s">
        <v>8856</v>
      </c>
      <c r="H2305" t="s">
        <v>6435</v>
      </c>
      <c r="I2305" t="s">
        <v>6623</v>
      </c>
      <c r="J2305" t="s">
        <v>8935</v>
      </c>
      <c r="K2305" t="s">
        <v>8936</v>
      </c>
      <c r="L2305" t="s">
        <v>8853</v>
      </c>
      <c r="M2305" t="s">
        <v>8937</v>
      </c>
      <c r="N2305" t="s">
        <v>7506</v>
      </c>
      <c r="O2305" t="s">
        <v>8352</v>
      </c>
      <c r="P2305">
        <v>3974990</v>
      </c>
      <c r="Q2305" t="s">
        <v>6636</v>
      </c>
      <c r="R2305" t="s">
        <v>6636</v>
      </c>
      <c r="S2305" s="12"/>
      <c r="T2305" s="13"/>
      <c r="U2305" t="s">
        <v>6636</v>
      </c>
    </row>
    <row r="2306" spans="1:21" x14ac:dyDescent="0.25">
      <c r="A2306" t="s">
        <v>6637</v>
      </c>
      <c r="B2306" s="12">
        <v>43052</v>
      </c>
      <c r="C2306" t="s">
        <v>8933</v>
      </c>
      <c r="D2306" s="11">
        <v>46212.810243055603</v>
      </c>
      <c r="E2306" t="s">
        <v>8934</v>
      </c>
      <c r="F2306" t="s">
        <v>6617</v>
      </c>
      <c r="G2306" t="s">
        <v>8857</v>
      </c>
      <c r="H2306" t="s">
        <v>6435</v>
      </c>
      <c r="I2306" t="s">
        <v>6623</v>
      </c>
      <c r="J2306" t="s">
        <v>8935</v>
      </c>
      <c r="K2306" t="s">
        <v>8936</v>
      </c>
      <c r="L2306" t="s">
        <v>8853</v>
      </c>
      <c r="M2306" t="s">
        <v>8937</v>
      </c>
      <c r="N2306" t="s">
        <v>7506</v>
      </c>
      <c r="O2306" t="s">
        <v>8352</v>
      </c>
      <c r="P2306">
        <v>3974990</v>
      </c>
      <c r="Q2306" t="s">
        <v>6636</v>
      </c>
      <c r="R2306" t="s">
        <v>6636</v>
      </c>
      <c r="S2306" s="12"/>
      <c r="T2306" s="13"/>
      <c r="U2306" t="s">
        <v>6636</v>
      </c>
    </row>
    <row r="2307" spans="1:21" x14ac:dyDescent="0.25">
      <c r="A2307" t="s">
        <v>6637</v>
      </c>
      <c r="B2307" s="12">
        <v>43052</v>
      </c>
      <c r="C2307" t="s">
        <v>8933</v>
      </c>
      <c r="D2307" s="11">
        <v>46212.810243055603</v>
      </c>
      <c r="E2307" t="s">
        <v>8934</v>
      </c>
      <c r="F2307" t="s">
        <v>6617</v>
      </c>
      <c r="G2307" t="s">
        <v>8858</v>
      </c>
      <c r="H2307" t="s">
        <v>6435</v>
      </c>
      <c r="I2307" t="s">
        <v>6623</v>
      </c>
      <c r="J2307" t="s">
        <v>8935</v>
      </c>
      <c r="K2307" t="s">
        <v>8936</v>
      </c>
      <c r="L2307" t="s">
        <v>8853</v>
      </c>
      <c r="M2307" t="s">
        <v>8937</v>
      </c>
      <c r="N2307" t="s">
        <v>7506</v>
      </c>
      <c r="O2307" t="s">
        <v>8352</v>
      </c>
      <c r="P2307">
        <v>3974990</v>
      </c>
      <c r="Q2307" t="s">
        <v>6636</v>
      </c>
      <c r="R2307" t="s">
        <v>6636</v>
      </c>
      <c r="S2307" s="12"/>
      <c r="T2307" s="13"/>
      <c r="U2307" t="s">
        <v>6636</v>
      </c>
    </row>
    <row r="2308" spans="1:21" x14ac:dyDescent="0.25">
      <c r="A2308" t="s">
        <v>6637</v>
      </c>
      <c r="B2308" s="12">
        <v>43052</v>
      </c>
      <c r="C2308" t="s">
        <v>8933</v>
      </c>
      <c r="D2308" s="11">
        <v>46212.810243055603</v>
      </c>
      <c r="E2308" t="s">
        <v>8934</v>
      </c>
      <c r="F2308" t="s">
        <v>6617</v>
      </c>
      <c r="G2308" t="s">
        <v>8859</v>
      </c>
      <c r="H2308" t="s">
        <v>6435</v>
      </c>
      <c r="I2308" t="s">
        <v>6623</v>
      </c>
      <c r="J2308" t="s">
        <v>8935</v>
      </c>
      <c r="K2308" t="s">
        <v>8936</v>
      </c>
      <c r="L2308" t="s">
        <v>8853</v>
      </c>
      <c r="M2308" t="s">
        <v>8937</v>
      </c>
      <c r="N2308" t="s">
        <v>7506</v>
      </c>
      <c r="O2308" t="s">
        <v>8352</v>
      </c>
      <c r="P2308">
        <v>3974990</v>
      </c>
      <c r="Q2308" t="s">
        <v>6636</v>
      </c>
      <c r="R2308" t="s">
        <v>6636</v>
      </c>
      <c r="S2308" s="12"/>
      <c r="T2308" s="13"/>
      <c r="U2308" t="s">
        <v>6636</v>
      </c>
    </row>
    <row r="2309" spans="1:21" x14ac:dyDescent="0.25">
      <c r="A2309" t="s">
        <v>6637</v>
      </c>
      <c r="B2309" s="12">
        <v>43052</v>
      </c>
      <c r="C2309" t="s">
        <v>8933</v>
      </c>
      <c r="D2309" s="11">
        <v>46212.810243055603</v>
      </c>
      <c r="E2309" t="s">
        <v>8934</v>
      </c>
      <c r="F2309" t="s">
        <v>6617</v>
      </c>
      <c r="G2309" t="s">
        <v>8860</v>
      </c>
      <c r="H2309" t="s">
        <v>6435</v>
      </c>
      <c r="I2309" t="s">
        <v>6623</v>
      </c>
      <c r="J2309" t="s">
        <v>8935</v>
      </c>
      <c r="K2309" t="s">
        <v>8936</v>
      </c>
      <c r="L2309" t="s">
        <v>8853</v>
      </c>
      <c r="M2309" t="s">
        <v>8937</v>
      </c>
      <c r="N2309" t="s">
        <v>7506</v>
      </c>
      <c r="O2309" t="s">
        <v>8352</v>
      </c>
      <c r="P2309">
        <v>3974990</v>
      </c>
      <c r="Q2309" t="s">
        <v>6636</v>
      </c>
      <c r="R2309" t="s">
        <v>6636</v>
      </c>
      <c r="S2309" s="12"/>
      <c r="T2309" s="13"/>
      <c r="U2309" t="s">
        <v>6636</v>
      </c>
    </row>
    <row r="2310" spans="1:21" x14ac:dyDescent="0.25">
      <c r="A2310" t="s">
        <v>6637</v>
      </c>
      <c r="B2310" s="12">
        <v>43052</v>
      </c>
      <c r="C2310" t="s">
        <v>8933</v>
      </c>
      <c r="D2310" s="11">
        <v>46212.810243055603</v>
      </c>
      <c r="E2310" t="s">
        <v>8934</v>
      </c>
      <c r="F2310" t="s">
        <v>6617</v>
      </c>
      <c r="G2310" t="s">
        <v>8861</v>
      </c>
      <c r="H2310" t="s">
        <v>6435</v>
      </c>
      <c r="I2310" t="s">
        <v>6623</v>
      </c>
      <c r="J2310" t="s">
        <v>8935</v>
      </c>
      <c r="K2310" t="s">
        <v>8936</v>
      </c>
      <c r="L2310" t="s">
        <v>8853</v>
      </c>
      <c r="M2310" t="s">
        <v>8937</v>
      </c>
      <c r="N2310" t="s">
        <v>7506</v>
      </c>
      <c r="O2310" t="s">
        <v>8352</v>
      </c>
      <c r="P2310">
        <v>3974990</v>
      </c>
      <c r="Q2310" t="s">
        <v>6636</v>
      </c>
      <c r="R2310" t="s">
        <v>6636</v>
      </c>
      <c r="S2310" s="12"/>
      <c r="T2310" s="13"/>
      <c r="U2310" t="s">
        <v>6636</v>
      </c>
    </row>
    <row r="2311" spans="1:21" x14ac:dyDescent="0.25">
      <c r="A2311" t="s">
        <v>6637</v>
      </c>
      <c r="B2311" s="12">
        <v>43052</v>
      </c>
      <c r="C2311" t="s">
        <v>8933</v>
      </c>
      <c r="D2311" s="11">
        <v>46212.810243055603</v>
      </c>
      <c r="E2311" t="s">
        <v>8934</v>
      </c>
      <c r="F2311" t="s">
        <v>6617</v>
      </c>
      <c r="G2311" t="s">
        <v>8862</v>
      </c>
      <c r="H2311" t="s">
        <v>6435</v>
      </c>
      <c r="I2311" t="s">
        <v>6623</v>
      </c>
      <c r="J2311" t="s">
        <v>8935</v>
      </c>
      <c r="K2311" t="s">
        <v>8936</v>
      </c>
      <c r="L2311" t="s">
        <v>8853</v>
      </c>
      <c r="M2311" t="s">
        <v>8937</v>
      </c>
      <c r="N2311" t="s">
        <v>7506</v>
      </c>
      <c r="O2311" t="s">
        <v>8352</v>
      </c>
      <c r="P2311">
        <v>3974990</v>
      </c>
      <c r="Q2311" t="s">
        <v>6636</v>
      </c>
      <c r="R2311" t="s">
        <v>6636</v>
      </c>
      <c r="S2311" s="12"/>
      <c r="T2311" s="13"/>
      <c r="U2311" t="s">
        <v>6636</v>
      </c>
    </row>
    <row r="2312" spans="1:21" x14ac:dyDescent="0.25">
      <c r="A2312" t="s">
        <v>6637</v>
      </c>
      <c r="B2312" s="12">
        <v>43052</v>
      </c>
      <c r="C2312" t="s">
        <v>8933</v>
      </c>
      <c r="D2312" s="11">
        <v>46212.810243055603</v>
      </c>
      <c r="E2312" t="s">
        <v>8934</v>
      </c>
      <c r="F2312" t="s">
        <v>6617</v>
      </c>
      <c r="G2312" t="s">
        <v>8863</v>
      </c>
      <c r="H2312" t="s">
        <v>6435</v>
      </c>
      <c r="I2312" t="s">
        <v>6623</v>
      </c>
      <c r="J2312" t="s">
        <v>8935</v>
      </c>
      <c r="K2312" t="s">
        <v>8936</v>
      </c>
      <c r="L2312" t="s">
        <v>8853</v>
      </c>
      <c r="M2312" t="s">
        <v>8937</v>
      </c>
      <c r="N2312" t="s">
        <v>7506</v>
      </c>
      <c r="O2312" t="s">
        <v>8352</v>
      </c>
      <c r="P2312">
        <v>3974990</v>
      </c>
      <c r="Q2312" t="s">
        <v>6636</v>
      </c>
      <c r="R2312" t="s">
        <v>6636</v>
      </c>
      <c r="S2312" s="12"/>
      <c r="T2312" s="13"/>
      <c r="U2312" t="s">
        <v>6636</v>
      </c>
    </row>
    <row r="2313" spans="1:21" x14ac:dyDescent="0.25">
      <c r="A2313" t="s">
        <v>6637</v>
      </c>
      <c r="B2313" s="12">
        <v>43052</v>
      </c>
      <c r="C2313" t="s">
        <v>8933</v>
      </c>
      <c r="D2313" s="11">
        <v>46212.810243055603</v>
      </c>
      <c r="E2313" t="s">
        <v>8934</v>
      </c>
      <c r="F2313" t="s">
        <v>6617</v>
      </c>
      <c r="G2313" t="s">
        <v>8864</v>
      </c>
      <c r="H2313" t="s">
        <v>6435</v>
      </c>
      <c r="I2313" t="s">
        <v>6623</v>
      </c>
      <c r="J2313" t="s">
        <v>8935</v>
      </c>
      <c r="K2313" t="s">
        <v>8936</v>
      </c>
      <c r="L2313" t="s">
        <v>8853</v>
      </c>
      <c r="M2313" t="s">
        <v>8937</v>
      </c>
      <c r="N2313" t="s">
        <v>7506</v>
      </c>
      <c r="O2313" t="s">
        <v>8352</v>
      </c>
      <c r="P2313">
        <v>3974990</v>
      </c>
      <c r="Q2313" t="s">
        <v>6636</v>
      </c>
      <c r="R2313" t="s">
        <v>6636</v>
      </c>
      <c r="S2313" s="12"/>
      <c r="T2313" s="13"/>
      <c r="U2313" t="s">
        <v>6636</v>
      </c>
    </row>
    <row r="2314" spans="1:21" x14ac:dyDescent="0.25">
      <c r="A2314" t="s">
        <v>6637</v>
      </c>
      <c r="B2314" s="12">
        <v>43052</v>
      </c>
      <c r="C2314" t="s">
        <v>8933</v>
      </c>
      <c r="D2314" s="11">
        <v>46212.810243055603</v>
      </c>
      <c r="E2314" t="s">
        <v>8934</v>
      </c>
      <c r="F2314" t="s">
        <v>6617</v>
      </c>
      <c r="G2314" t="s">
        <v>8865</v>
      </c>
      <c r="H2314" t="s">
        <v>6435</v>
      </c>
      <c r="I2314" t="s">
        <v>6623</v>
      </c>
      <c r="J2314" t="s">
        <v>8935</v>
      </c>
      <c r="K2314" t="s">
        <v>8936</v>
      </c>
      <c r="L2314" t="s">
        <v>8853</v>
      </c>
      <c r="M2314" t="s">
        <v>8937</v>
      </c>
      <c r="N2314" t="s">
        <v>7506</v>
      </c>
      <c r="O2314" t="s">
        <v>8352</v>
      </c>
      <c r="P2314">
        <v>3974990</v>
      </c>
      <c r="Q2314" t="s">
        <v>6636</v>
      </c>
      <c r="R2314" t="s">
        <v>6636</v>
      </c>
      <c r="S2314" s="12"/>
      <c r="T2314" s="13"/>
      <c r="U2314" t="s">
        <v>6636</v>
      </c>
    </row>
    <row r="2315" spans="1:21" x14ac:dyDescent="0.25">
      <c r="A2315" t="s">
        <v>6619</v>
      </c>
      <c r="B2315" s="12">
        <v>43052</v>
      </c>
      <c r="C2315" t="s">
        <v>8933</v>
      </c>
      <c r="D2315" s="11">
        <v>46213.664050925901</v>
      </c>
      <c r="E2315" t="s">
        <v>8934</v>
      </c>
      <c r="F2315" t="s">
        <v>6617</v>
      </c>
      <c r="G2315" t="s">
        <v>8851</v>
      </c>
      <c r="H2315" t="s">
        <v>6435</v>
      </c>
      <c r="I2315" t="s">
        <v>6623</v>
      </c>
      <c r="J2315" t="s">
        <v>8935</v>
      </c>
      <c r="K2315" t="s">
        <v>8936</v>
      </c>
      <c r="L2315" t="s">
        <v>8853</v>
      </c>
      <c r="M2315" t="s">
        <v>8937</v>
      </c>
      <c r="N2315" t="s">
        <v>7506</v>
      </c>
      <c r="O2315" t="s">
        <v>8352</v>
      </c>
      <c r="P2315">
        <v>3974990</v>
      </c>
      <c r="Q2315" t="s">
        <v>6636</v>
      </c>
      <c r="R2315" t="s">
        <v>6636</v>
      </c>
      <c r="S2315" s="12"/>
      <c r="T2315" s="13"/>
      <c r="U2315" t="s">
        <v>6636</v>
      </c>
    </row>
    <row r="2316" spans="1:21" x14ac:dyDescent="0.25">
      <c r="A2316" t="s">
        <v>6619</v>
      </c>
      <c r="B2316" s="12">
        <v>43052</v>
      </c>
      <c r="C2316" t="s">
        <v>8933</v>
      </c>
      <c r="D2316" s="11">
        <v>46213.664050925901</v>
      </c>
      <c r="E2316" t="s">
        <v>8934</v>
      </c>
      <c r="F2316" t="s">
        <v>6617</v>
      </c>
      <c r="G2316" t="s">
        <v>8856</v>
      </c>
      <c r="H2316" t="s">
        <v>6435</v>
      </c>
      <c r="I2316" t="s">
        <v>6623</v>
      </c>
      <c r="J2316" t="s">
        <v>8935</v>
      </c>
      <c r="K2316" t="s">
        <v>8936</v>
      </c>
      <c r="L2316" t="s">
        <v>8853</v>
      </c>
      <c r="M2316" t="s">
        <v>8937</v>
      </c>
      <c r="N2316" t="s">
        <v>7506</v>
      </c>
      <c r="O2316" t="s">
        <v>8352</v>
      </c>
      <c r="P2316">
        <v>3974990</v>
      </c>
      <c r="Q2316" t="s">
        <v>6636</v>
      </c>
      <c r="R2316" t="s">
        <v>6636</v>
      </c>
      <c r="S2316" s="12"/>
      <c r="T2316" s="13"/>
      <c r="U2316" t="s">
        <v>6636</v>
      </c>
    </row>
    <row r="2317" spans="1:21" x14ac:dyDescent="0.25">
      <c r="A2317" t="s">
        <v>6619</v>
      </c>
      <c r="B2317" s="12">
        <v>43052</v>
      </c>
      <c r="C2317" t="s">
        <v>8933</v>
      </c>
      <c r="D2317" s="11">
        <v>46213.664050925901</v>
      </c>
      <c r="E2317" t="s">
        <v>8934</v>
      </c>
      <c r="F2317" t="s">
        <v>6617</v>
      </c>
      <c r="G2317" t="s">
        <v>8857</v>
      </c>
      <c r="H2317" t="s">
        <v>6435</v>
      </c>
      <c r="I2317" t="s">
        <v>6623</v>
      </c>
      <c r="J2317" t="s">
        <v>8935</v>
      </c>
      <c r="K2317" t="s">
        <v>8936</v>
      </c>
      <c r="L2317" t="s">
        <v>8853</v>
      </c>
      <c r="M2317" t="s">
        <v>8937</v>
      </c>
      <c r="N2317" t="s">
        <v>7506</v>
      </c>
      <c r="O2317" t="s">
        <v>8352</v>
      </c>
      <c r="P2317">
        <v>3974990</v>
      </c>
      <c r="Q2317" t="s">
        <v>6636</v>
      </c>
      <c r="R2317" t="s">
        <v>6636</v>
      </c>
      <c r="S2317" s="12"/>
      <c r="T2317" s="13"/>
      <c r="U2317" t="s">
        <v>6636</v>
      </c>
    </row>
    <row r="2318" spans="1:21" x14ac:dyDescent="0.25">
      <c r="A2318" t="s">
        <v>6619</v>
      </c>
      <c r="B2318" s="12">
        <v>43052</v>
      </c>
      <c r="C2318" t="s">
        <v>8933</v>
      </c>
      <c r="D2318" s="11">
        <v>46213.664050925901</v>
      </c>
      <c r="E2318" t="s">
        <v>8934</v>
      </c>
      <c r="F2318" t="s">
        <v>6617</v>
      </c>
      <c r="G2318" t="s">
        <v>8858</v>
      </c>
      <c r="H2318" t="s">
        <v>6435</v>
      </c>
      <c r="I2318" t="s">
        <v>6623</v>
      </c>
      <c r="J2318" t="s">
        <v>8935</v>
      </c>
      <c r="K2318" t="s">
        <v>8936</v>
      </c>
      <c r="L2318" t="s">
        <v>8853</v>
      </c>
      <c r="M2318" t="s">
        <v>8937</v>
      </c>
      <c r="N2318" t="s">
        <v>7506</v>
      </c>
      <c r="O2318" t="s">
        <v>8352</v>
      </c>
      <c r="P2318">
        <v>3974990</v>
      </c>
      <c r="Q2318" t="s">
        <v>6636</v>
      </c>
      <c r="R2318" t="s">
        <v>6636</v>
      </c>
      <c r="S2318" s="12"/>
      <c r="T2318" s="13"/>
      <c r="U2318" t="s">
        <v>6636</v>
      </c>
    </row>
    <row r="2319" spans="1:21" x14ac:dyDescent="0.25">
      <c r="A2319" t="s">
        <v>6619</v>
      </c>
      <c r="B2319" s="12">
        <v>43052</v>
      </c>
      <c r="C2319" t="s">
        <v>8933</v>
      </c>
      <c r="D2319" s="11">
        <v>46213.664050925901</v>
      </c>
      <c r="E2319" t="s">
        <v>8934</v>
      </c>
      <c r="F2319" t="s">
        <v>6617</v>
      </c>
      <c r="G2319" t="s">
        <v>8859</v>
      </c>
      <c r="H2319" t="s">
        <v>6435</v>
      </c>
      <c r="I2319" t="s">
        <v>6623</v>
      </c>
      <c r="J2319" t="s">
        <v>8935</v>
      </c>
      <c r="K2319" t="s">
        <v>8936</v>
      </c>
      <c r="L2319" t="s">
        <v>8853</v>
      </c>
      <c r="M2319" t="s">
        <v>8937</v>
      </c>
      <c r="N2319" t="s">
        <v>7506</v>
      </c>
      <c r="O2319" t="s">
        <v>8352</v>
      </c>
      <c r="P2319">
        <v>3974990</v>
      </c>
      <c r="Q2319" t="s">
        <v>6636</v>
      </c>
      <c r="R2319" t="s">
        <v>6636</v>
      </c>
      <c r="S2319" s="12"/>
      <c r="T2319" s="13"/>
      <c r="U2319" t="s">
        <v>6636</v>
      </c>
    </row>
    <row r="2320" spans="1:21" x14ac:dyDescent="0.25">
      <c r="A2320" t="s">
        <v>6619</v>
      </c>
      <c r="B2320" s="12">
        <v>43052</v>
      </c>
      <c r="C2320" t="s">
        <v>8933</v>
      </c>
      <c r="D2320" s="11">
        <v>46213.664050925901</v>
      </c>
      <c r="E2320" t="s">
        <v>8934</v>
      </c>
      <c r="F2320" t="s">
        <v>6617</v>
      </c>
      <c r="G2320" t="s">
        <v>8860</v>
      </c>
      <c r="H2320" t="s">
        <v>6435</v>
      </c>
      <c r="I2320" t="s">
        <v>6623</v>
      </c>
      <c r="J2320" t="s">
        <v>8935</v>
      </c>
      <c r="K2320" t="s">
        <v>8936</v>
      </c>
      <c r="L2320" t="s">
        <v>8853</v>
      </c>
      <c r="M2320" t="s">
        <v>8937</v>
      </c>
      <c r="N2320" t="s">
        <v>7506</v>
      </c>
      <c r="O2320" t="s">
        <v>8352</v>
      </c>
      <c r="P2320">
        <v>3974990</v>
      </c>
      <c r="Q2320" t="s">
        <v>6636</v>
      </c>
      <c r="R2320" t="s">
        <v>6636</v>
      </c>
      <c r="S2320" s="12"/>
      <c r="T2320" s="13"/>
      <c r="U2320" t="s">
        <v>6636</v>
      </c>
    </row>
    <row r="2321" spans="1:21" x14ac:dyDescent="0.25">
      <c r="A2321" t="s">
        <v>6619</v>
      </c>
      <c r="B2321" s="12">
        <v>43052</v>
      </c>
      <c r="C2321" t="s">
        <v>8933</v>
      </c>
      <c r="D2321" s="11">
        <v>46213.664050925901</v>
      </c>
      <c r="E2321" t="s">
        <v>8934</v>
      </c>
      <c r="F2321" t="s">
        <v>6617</v>
      </c>
      <c r="G2321" t="s">
        <v>8861</v>
      </c>
      <c r="H2321" t="s">
        <v>6435</v>
      </c>
      <c r="I2321" t="s">
        <v>6623</v>
      </c>
      <c r="J2321" t="s">
        <v>8935</v>
      </c>
      <c r="K2321" t="s">
        <v>8936</v>
      </c>
      <c r="L2321" t="s">
        <v>8853</v>
      </c>
      <c r="M2321" t="s">
        <v>8937</v>
      </c>
      <c r="N2321" t="s">
        <v>7506</v>
      </c>
      <c r="O2321" t="s">
        <v>8352</v>
      </c>
      <c r="P2321">
        <v>3974990</v>
      </c>
      <c r="Q2321" t="s">
        <v>6636</v>
      </c>
      <c r="R2321" t="s">
        <v>6636</v>
      </c>
      <c r="S2321" s="12"/>
      <c r="T2321" s="13"/>
      <c r="U2321" t="s">
        <v>6636</v>
      </c>
    </row>
    <row r="2322" spans="1:21" x14ac:dyDescent="0.25">
      <c r="A2322" t="s">
        <v>6619</v>
      </c>
      <c r="B2322" s="12">
        <v>43052</v>
      </c>
      <c r="C2322" t="s">
        <v>8933</v>
      </c>
      <c r="D2322" s="11">
        <v>46213.664050925901</v>
      </c>
      <c r="E2322" t="s">
        <v>8934</v>
      </c>
      <c r="F2322" t="s">
        <v>6617</v>
      </c>
      <c r="G2322" t="s">
        <v>8862</v>
      </c>
      <c r="H2322" t="s">
        <v>6435</v>
      </c>
      <c r="I2322" t="s">
        <v>6623</v>
      </c>
      <c r="J2322" t="s">
        <v>8935</v>
      </c>
      <c r="K2322" t="s">
        <v>8936</v>
      </c>
      <c r="L2322" t="s">
        <v>8853</v>
      </c>
      <c r="M2322" t="s">
        <v>8937</v>
      </c>
      <c r="N2322" t="s">
        <v>7506</v>
      </c>
      <c r="O2322" t="s">
        <v>8352</v>
      </c>
      <c r="P2322">
        <v>3974990</v>
      </c>
      <c r="Q2322" t="s">
        <v>6636</v>
      </c>
      <c r="R2322" t="s">
        <v>6636</v>
      </c>
      <c r="S2322" s="12"/>
      <c r="T2322" s="13"/>
      <c r="U2322" t="s">
        <v>6636</v>
      </c>
    </row>
    <row r="2323" spans="1:21" x14ac:dyDescent="0.25">
      <c r="A2323" t="s">
        <v>6619</v>
      </c>
      <c r="B2323" s="12">
        <v>43052</v>
      </c>
      <c r="C2323" t="s">
        <v>8933</v>
      </c>
      <c r="D2323" s="11">
        <v>46213.664050925901</v>
      </c>
      <c r="E2323" t="s">
        <v>8934</v>
      </c>
      <c r="F2323" t="s">
        <v>6617</v>
      </c>
      <c r="G2323" t="s">
        <v>8863</v>
      </c>
      <c r="H2323" t="s">
        <v>6435</v>
      </c>
      <c r="I2323" t="s">
        <v>6623</v>
      </c>
      <c r="J2323" t="s">
        <v>8935</v>
      </c>
      <c r="K2323" t="s">
        <v>8936</v>
      </c>
      <c r="L2323" t="s">
        <v>8853</v>
      </c>
      <c r="M2323" t="s">
        <v>8937</v>
      </c>
      <c r="N2323" t="s">
        <v>7506</v>
      </c>
      <c r="O2323" t="s">
        <v>8352</v>
      </c>
      <c r="P2323">
        <v>3974990</v>
      </c>
      <c r="Q2323" t="s">
        <v>6636</v>
      </c>
      <c r="R2323" t="s">
        <v>6636</v>
      </c>
      <c r="S2323" s="12"/>
      <c r="T2323" s="13"/>
      <c r="U2323" t="s">
        <v>6636</v>
      </c>
    </row>
    <row r="2324" spans="1:21" x14ac:dyDescent="0.25">
      <c r="A2324" t="s">
        <v>6619</v>
      </c>
      <c r="B2324" s="12">
        <v>43052</v>
      </c>
      <c r="C2324" t="s">
        <v>8933</v>
      </c>
      <c r="D2324" s="11">
        <v>46213.664050925901</v>
      </c>
      <c r="E2324" t="s">
        <v>8934</v>
      </c>
      <c r="F2324" t="s">
        <v>6617</v>
      </c>
      <c r="G2324" t="s">
        <v>8864</v>
      </c>
      <c r="H2324" t="s">
        <v>6435</v>
      </c>
      <c r="I2324" t="s">
        <v>6623</v>
      </c>
      <c r="J2324" t="s">
        <v>8935</v>
      </c>
      <c r="K2324" t="s">
        <v>8936</v>
      </c>
      <c r="L2324" t="s">
        <v>8853</v>
      </c>
      <c r="M2324" t="s">
        <v>8937</v>
      </c>
      <c r="N2324" t="s">
        <v>7506</v>
      </c>
      <c r="O2324" t="s">
        <v>8352</v>
      </c>
      <c r="P2324">
        <v>3974990</v>
      </c>
      <c r="Q2324" t="s">
        <v>6636</v>
      </c>
      <c r="R2324" t="s">
        <v>6636</v>
      </c>
      <c r="S2324" s="12"/>
      <c r="T2324" s="13"/>
      <c r="U2324" t="s">
        <v>6636</v>
      </c>
    </row>
    <row r="2325" spans="1:21" x14ac:dyDescent="0.25">
      <c r="A2325" t="s">
        <v>6619</v>
      </c>
      <c r="B2325" s="12">
        <v>43052</v>
      </c>
      <c r="C2325" t="s">
        <v>8933</v>
      </c>
      <c r="D2325" s="11">
        <v>46213.664050925901</v>
      </c>
      <c r="E2325" t="s">
        <v>8934</v>
      </c>
      <c r="F2325" t="s">
        <v>6617</v>
      </c>
      <c r="G2325" t="s">
        <v>8865</v>
      </c>
      <c r="H2325" t="s">
        <v>6435</v>
      </c>
      <c r="I2325" t="s">
        <v>6623</v>
      </c>
      <c r="J2325" t="s">
        <v>8935</v>
      </c>
      <c r="K2325" t="s">
        <v>8936</v>
      </c>
      <c r="L2325" t="s">
        <v>8853</v>
      </c>
      <c r="M2325" t="s">
        <v>8937</v>
      </c>
      <c r="N2325" t="s">
        <v>7506</v>
      </c>
      <c r="O2325" t="s">
        <v>8352</v>
      </c>
      <c r="P2325">
        <v>3974990</v>
      </c>
      <c r="Q2325" t="s">
        <v>6636</v>
      </c>
      <c r="R2325" t="s">
        <v>6636</v>
      </c>
      <c r="S2325" s="12"/>
      <c r="T2325" s="13"/>
      <c r="U2325" t="s">
        <v>6636</v>
      </c>
    </row>
    <row r="2326" spans="1:21" x14ac:dyDescent="0.25">
      <c r="A2326" t="s">
        <v>6637</v>
      </c>
      <c r="B2326" s="12">
        <v>43224</v>
      </c>
      <c r="C2326" t="s">
        <v>8938</v>
      </c>
      <c r="D2326" s="11">
        <v>46217.496481481503</v>
      </c>
      <c r="E2326" t="s">
        <v>8939</v>
      </c>
      <c r="F2326" t="s">
        <v>6617</v>
      </c>
      <c r="G2326" t="s">
        <v>8863</v>
      </c>
      <c r="H2326" t="s">
        <v>6435</v>
      </c>
      <c r="I2326" t="s">
        <v>55</v>
      </c>
      <c r="J2326" t="s">
        <v>643</v>
      </c>
      <c r="K2326" t="s">
        <v>8940</v>
      </c>
      <c r="L2326" t="s">
        <v>8889</v>
      </c>
      <c r="M2326" t="s">
        <v>8941</v>
      </c>
      <c r="N2326" t="s">
        <v>7365</v>
      </c>
      <c r="O2326" t="s">
        <v>7366</v>
      </c>
      <c r="P2326">
        <v>1250000</v>
      </c>
      <c r="Q2326" t="s">
        <v>6636</v>
      </c>
      <c r="R2326" t="s">
        <v>6636</v>
      </c>
      <c r="S2326" s="12"/>
      <c r="T2326" s="13"/>
      <c r="U2326" t="s">
        <v>6636</v>
      </c>
    </row>
    <row r="2327" spans="1:21" x14ac:dyDescent="0.25">
      <c r="A2327" t="s">
        <v>6637</v>
      </c>
      <c r="B2327" s="12">
        <v>43224</v>
      </c>
      <c r="C2327" t="s">
        <v>8938</v>
      </c>
      <c r="D2327" s="11">
        <v>46217.496481481503</v>
      </c>
      <c r="E2327" t="s">
        <v>8939</v>
      </c>
      <c r="F2327" t="s">
        <v>6617</v>
      </c>
      <c r="G2327" t="s">
        <v>8864</v>
      </c>
      <c r="H2327" t="s">
        <v>6435</v>
      </c>
      <c r="I2327" t="s">
        <v>55</v>
      </c>
      <c r="J2327" t="s">
        <v>643</v>
      </c>
      <c r="K2327" t="s">
        <v>8940</v>
      </c>
      <c r="L2327" t="s">
        <v>8889</v>
      </c>
      <c r="M2327" t="s">
        <v>8941</v>
      </c>
      <c r="N2327" t="s">
        <v>7365</v>
      </c>
      <c r="O2327" t="s">
        <v>7366</v>
      </c>
      <c r="P2327">
        <v>1250000</v>
      </c>
      <c r="Q2327" t="s">
        <v>6636</v>
      </c>
      <c r="R2327" t="s">
        <v>6636</v>
      </c>
      <c r="S2327" s="12"/>
      <c r="T2327" s="13"/>
      <c r="U2327" t="s">
        <v>6636</v>
      </c>
    </row>
    <row r="2328" spans="1:21" x14ac:dyDescent="0.25">
      <c r="A2328" t="s">
        <v>6637</v>
      </c>
      <c r="B2328" s="12">
        <v>43224</v>
      </c>
      <c r="C2328" t="s">
        <v>8938</v>
      </c>
      <c r="D2328" s="11">
        <v>46217.496481481503</v>
      </c>
      <c r="E2328" t="s">
        <v>8939</v>
      </c>
      <c r="F2328" t="s">
        <v>6617</v>
      </c>
      <c r="G2328" t="s">
        <v>8865</v>
      </c>
      <c r="H2328" t="s">
        <v>6435</v>
      </c>
      <c r="I2328" t="s">
        <v>55</v>
      </c>
      <c r="J2328" t="s">
        <v>643</v>
      </c>
      <c r="K2328" t="s">
        <v>8940</v>
      </c>
      <c r="L2328" t="s">
        <v>8889</v>
      </c>
      <c r="M2328" t="s">
        <v>8941</v>
      </c>
      <c r="N2328" t="s">
        <v>7365</v>
      </c>
      <c r="O2328" t="s">
        <v>7366</v>
      </c>
      <c r="P2328">
        <v>1250000</v>
      </c>
      <c r="Q2328" t="s">
        <v>6636</v>
      </c>
      <c r="R2328" t="s">
        <v>6636</v>
      </c>
      <c r="S2328" s="12"/>
      <c r="T2328" s="13"/>
      <c r="U2328" t="s">
        <v>6636</v>
      </c>
    </row>
    <row r="2329" spans="1:21" x14ac:dyDescent="0.25">
      <c r="A2329" t="s">
        <v>6619</v>
      </c>
      <c r="B2329" s="12">
        <v>43224</v>
      </c>
      <c r="C2329" t="s">
        <v>8938</v>
      </c>
      <c r="D2329" s="11">
        <v>46217.504004629598</v>
      </c>
      <c r="E2329" t="s">
        <v>8939</v>
      </c>
      <c r="F2329" t="s">
        <v>6617</v>
      </c>
      <c r="G2329" t="s">
        <v>8863</v>
      </c>
      <c r="H2329" t="s">
        <v>6435</v>
      </c>
      <c r="I2329" t="s">
        <v>55</v>
      </c>
      <c r="J2329" t="s">
        <v>643</v>
      </c>
      <c r="K2329" t="s">
        <v>8940</v>
      </c>
      <c r="L2329" t="s">
        <v>8889</v>
      </c>
      <c r="M2329" t="s">
        <v>8941</v>
      </c>
      <c r="N2329" t="s">
        <v>7365</v>
      </c>
      <c r="O2329" t="s">
        <v>7366</v>
      </c>
      <c r="P2329">
        <v>1250000</v>
      </c>
      <c r="Q2329" t="s">
        <v>6636</v>
      </c>
      <c r="R2329" t="s">
        <v>6636</v>
      </c>
      <c r="S2329" s="12"/>
      <c r="T2329" s="13"/>
      <c r="U2329" t="s">
        <v>6636</v>
      </c>
    </row>
    <row r="2330" spans="1:21" x14ac:dyDescent="0.25">
      <c r="A2330" t="s">
        <v>6619</v>
      </c>
      <c r="B2330" s="12">
        <v>43224</v>
      </c>
      <c r="C2330" t="s">
        <v>8938</v>
      </c>
      <c r="D2330" s="11">
        <v>46217.504004629598</v>
      </c>
      <c r="E2330" t="s">
        <v>8939</v>
      </c>
      <c r="F2330" t="s">
        <v>6617</v>
      </c>
      <c r="G2330" t="s">
        <v>8864</v>
      </c>
      <c r="H2330" t="s">
        <v>6435</v>
      </c>
      <c r="I2330" t="s">
        <v>55</v>
      </c>
      <c r="J2330" t="s">
        <v>643</v>
      </c>
      <c r="K2330" t="s">
        <v>8940</v>
      </c>
      <c r="L2330" t="s">
        <v>8889</v>
      </c>
      <c r="M2330" t="s">
        <v>8941</v>
      </c>
      <c r="N2330" t="s">
        <v>7365</v>
      </c>
      <c r="O2330" t="s">
        <v>7366</v>
      </c>
      <c r="P2330">
        <v>1250000</v>
      </c>
      <c r="Q2330" t="s">
        <v>6636</v>
      </c>
      <c r="R2330" t="s">
        <v>6636</v>
      </c>
      <c r="S2330" s="12"/>
      <c r="T2330" s="13"/>
      <c r="U2330" t="s">
        <v>6636</v>
      </c>
    </row>
    <row r="2331" spans="1:21" x14ac:dyDescent="0.25">
      <c r="A2331" t="s">
        <v>6619</v>
      </c>
      <c r="B2331" s="12">
        <v>43224</v>
      </c>
      <c r="C2331" t="s">
        <v>8938</v>
      </c>
      <c r="D2331" s="11">
        <v>46217.504004629598</v>
      </c>
      <c r="E2331" t="s">
        <v>8939</v>
      </c>
      <c r="F2331" t="s">
        <v>6617</v>
      </c>
      <c r="G2331" t="s">
        <v>8865</v>
      </c>
      <c r="H2331" t="s">
        <v>6435</v>
      </c>
      <c r="I2331" t="s">
        <v>55</v>
      </c>
      <c r="J2331" t="s">
        <v>643</v>
      </c>
      <c r="K2331" t="s">
        <v>8940</v>
      </c>
      <c r="L2331" t="s">
        <v>8889</v>
      </c>
      <c r="M2331" t="s">
        <v>8941</v>
      </c>
      <c r="N2331" t="s">
        <v>7365</v>
      </c>
      <c r="O2331" t="s">
        <v>7366</v>
      </c>
      <c r="P2331">
        <v>1250000</v>
      </c>
      <c r="Q2331" t="s">
        <v>6636</v>
      </c>
      <c r="R2331" t="s">
        <v>6636</v>
      </c>
      <c r="S2331" s="12"/>
      <c r="T2331" s="13"/>
      <c r="U2331" t="s">
        <v>6636</v>
      </c>
    </row>
    <row r="2332" spans="1:21" x14ac:dyDescent="0.25">
      <c r="A2332" t="s">
        <v>6637</v>
      </c>
      <c r="B2332" s="12">
        <v>43245</v>
      </c>
      <c r="C2332" t="s">
        <v>8942</v>
      </c>
      <c r="D2332" s="11">
        <v>46217.627303240697</v>
      </c>
      <c r="E2332" t="s">
        <v>8943</v>
      </c>
      <c r="F2332" t="s">
        <v>6617</v>
      </c>
      <c r="G2332" t="s">
        <v>8863</v>
      </c>
      <c r="H2332" t="s">
        <v>6435</v>
      </c>
      <c r="I2332" t="s">
        <v>55</v>
      </c>
      <c r="J2332" t="s">
        <v>643</v>
      </c>
      <c r="K2332" t="s">
        <v>8944</v>
      </c>
      <c r="L2332" t="s">
        <v>8889</v>
      </c>
      <c r="M2332" t="s">
        <v>8945</v>
      </c>
      <c r="N2332" t="s">
        <v>7365</v>
      </c>
      <c r="O2332" t="s">
        <v>8946</v>
      </c>
      <c r="P2332">
        <v>970000</v>
      </c>
      <c r="Q2332" t="s">
        <v>6636</v>
      </c>
      <c r="R2332" t="s">
        <v>6636</v>
      </c>
      <c r="S2332" s="12"/>
      <c r="T2332" s="13"/>
      <c r="U2332" t="s">
        <v>8241</v>
      </c>
    </row>
    <row r="2333" spans="1:21" x14ac:dyDescent="0.25">
      <c r="A2333" t="s">
        <v>6637</v>
      </c>
      <c r="B2333" s="12">
        <v>43245</v>
      </c>
      <c r="C2333" t="s">
        <v>8942</v>
      </c>
      <c r="D2333" s="11">
        <v>46217.627303240697</v>
      </c>
      <c r="E2333" t="s">
        <v>8943</v>
      </c>
      <c r="F2333" t="s">
        <v>6617</v>
      </c>
      <c r="G2333" t="s">
        <v>8864</v>
      </c>
      <c r="H2333" t="s">
        <v>6435</v>
      </c>
      <c r="I2333" t="s">
        <v>55</v>
      </c>
      <c r="J2333" t="s">
        <v>643</v>
      </c>
      <c r="K2333" t="s">
        <v>8944</v>
      </c>
      <c r="L2333" t="s">
        <v>8889</v>
      </c>
      <c r="M2333" t="s">
        <v>8945</v>
      </c>
      <c r="N2333" t="s">
        <v>7365</v>
      </c>
      <c r="O2333" t="s">
        <v>8946</v>
      </c>
      <c r="P2333">
        <v>970000</v>
      </c>
      <c r="Q2333" t="s">
        <v>6636</v>
      </c>
      <c r="R2333" t="s">
        <v>6636</v>
      </c>
      <c r="S2333" s="12"/>
      <c r="T2333" s="13"/>
      <c r="U2333" t="s">
        <v>8241</v>
      </c>
    </row>
    <row r="2334" spans="1:21" x14ac:dyDescent="0.25">
      <c r="A2334" t="s">
        <v>6637</v>
      </c>
      <c r="B2334" s="12">
        <v>43245</v>
      </c>
      <c r="C2334" t="s">
        <v>8942</v>
      </c>
      <c r="D2334" s="11">
        <v>46217.627303240697</v>
      </c>
      <c r="E2334" t="s">
        <v>8943</v>
      </c>
      <c r="F2334" t="s">
        <v>6617</v>
      </c>
      <c r="G2334" t="s">
        <v>8865</v>
      </c>
      <c r="H2334" t="s">
        <v>6435</v>
      </c>
      <c r="I2334" t="s">
        <v>55</v>
      </c>
      <c r="J2334" t="s">
        <v>643</v>
      </c>
      <c r="K2334" t="s">
        <v>8944</v>
      </c>
      <c r="L2334" t="s">
        <v>8889</v>
      </c>
      <c r="M2334" t="s">
        <v>8945</v>
      </c>
      <c r="N2334" t="s">
        <v>7365</v>
      </c>
      <c r="O2334" t="s">
        <v>8946</v>
      </c>
      <c r="P2334">
        <v>970000</v>
      </c>
      <c r="Q2334" t="s">
        <v>6636</v>
      </c>
      <c r="R2334" t="s">
        <v>6636</v>
      </c>
      <c r="S2334" s="12"/>
      <c r="T2334" s="13"/>
      <c r="U2334" t="s">
        <v>8241</v>
      </c>
    </row>
    <row r="2335" spans="1:21" x14ac:dyDescent="0.25">
      <c r="A2335" t="s">
        <v>6619</v>
      </c>
      <c r="B2335" s="12">
        <v>43245</v>
      </c>
      <c r="C2335" t="s">
        <v>8942</v>
      </c>
      <c r="D2335" s="11">
        <v>46217.672291666699</v>
      </c>
      <c r="E2335" t="s">
        <v>8943</v>
      </c>
      <c r="F2335" t="s">
        <v>6617</v>
      </c>
      <c r="G2335" t="s">
        <v>8863</v>
      </c>
      <c r="H2335" t="s">
        <v>6435</v>
      </c>
      <c r="I2335" t="s">
        <v>55</v>
      </c>
      <c r="J2335" t="s">
        <v>643</v>
      </c>
      <c r="K2335" t="s">
        <v>8944</v>
      </c>
      <c r="L2335" t="s">
        <v>8889</v>
      </c>
      <c r="M2335" t="s">
        <v>8945</v>
      </c>
      <c r="N2335" t="s">
        <v>7365</v>
      </c>
      <c r="O2335" t="s">
        <v>8946</v>
      </c>
      <c r="P2335">
        <v>970000</v>
      </c>
      <c r="Q2335" t="s">
        <v>6636</v>
      </c>
      <c r="R2335" t="s">
        <v>6636</v>
      </c>
      <c r="S2335" s="12"/>
      <c r="T2335" s="13"/>
      <c r="U2335" t="s">
        <v>8241</v>
      </c>
    </row>
    <row r="2336" spans="1:21" x14ac:dyDescent="0.25">
      <c r="A2336" t="s">
        <v>6619</v>
      </c>
      <c r="B2336" s="12">
        <v>43245</v>
      </c>
      <c r="C2336" t="s">
        <v>8942</v>
      </c>
      <c r="D2336" s="11">
        <v>46217.672291666699</v>
      </c>
      <c r="E2336" t="s">
        <v>8943</v>
      </c>
      <c r="F2336" t="s">
        <v>6617</v>
      </c>
      <c r="G2336" t="s">
        <v>8864</v>
      </c>
      <c r="H2336" t="s">
        <v>6435</v>
      </c>
      <c r="I2336" t="s">
        <v>55</v>
      </c>
      <c r="J2336" t="s">
        <v>643</v>
      </c>
      <c r="K2336" t="s">
        <v>8944</v>
      </c>
      <c r="L2336" t="s">
        <v>8889</v>
      </c>
      <c r="M2336" t="s">
        <v>8945</v>
      </c>
      <c r="N2336" t="s">
        <v>7365</v>
      </c>
      <c r="O2336" t="s">
        <v>8946</v>
      </c>
      <c r="P2336">
        <v>970000</v>
      </c>
      <c r="Q2336" t="s">
        <v>6636</v>
      </c>
      <c r="R2336" t="s">
        <v>6636</v>
      </c>
      <c r="S2336" s="12"/>
      <c r="T2336" s="13"/>
      <c r="U2336" t="s">
        <v>8241</v>
      </c>
    </row>
    <row r="2337" spans="1:21" x14ac:dyDescent="0.25">
      <c r="A2337" t="s">
        <v>6619</v>
      </c>
      <c r="B2337" s="12">
        <v>43245</v>
      </c>
      <c r="C2337" t="s">
        <v>8942</v>
      </c>
      <c r="D2337" s="11">
        <v>46217.672291666699</v>
      </c>
      <c r="E2337" t="s">
        <v>8943</v>
      </c>
      <c r="F2337" t="s">
        <v>6617</v>
      </c>
      <c r="G2337" t="s">
        <v>8865</v>
      </c>
      <c r="H2337" t="s">
        <v>6435</v>
      </c>
      <c r="I2337" t="s">
        <v>55</v>
      </c>
      <c r="J2337" t="s">
        <v>643</v>
      </c>
      <c r="K2337" t="s">
        <v>8944</v>
      </c>
      <c r="L2337" t="s">
        <v>8889</v>
      </c>
      <c r="M2337" t="s">
        <v>8945</v>
      </c>
      <c r="N2337" t="s">
        <v>7365</v>
      </c>
      <c r="O2337" t="s">
        <v>8946</v>
      </c>
      <c r="P2337">
        <v>970000</v>
      </c>
      <c r="Q2337" t="s">
        <v>6636</v>
      </c>
      <c r="R2337" t="s">
        <v>6636</v>
      </c>
      <c r="S2337" s="12"/>
      <c r="T2337" s="13"/>
      <c r="U2337" t="s">
        <v>8241</v>
      </c>
    </row>
    <row r="2338" spans="1:21" x14ac:dyDescent="0.25">
      <c r="A2338" t="s">
        <v>6637</v>
      </c>
      <c r="B2338" s="12">
        <v>43445</v>
      </c>
      <c r="C2338" t="s">
        <v>8947</v>
      </c>
      <c r="D2338" s="11">
        <v>46221.533912036997</v>
      </c>
      <c r="E2338" t="s">
        <v>8948</v>
      </c>
      <c r="F2338" t="s">
        <v>6617</v>
      </c>
      <c r="G2338" t="s">
        <v>8851</v>
      </c>
      <c r="H2338" t="s">
        <v>6435</v>
      </c>
      <c r="I2338" t="s">
        <v>55</v>
      </c>
      <c r="J2338" t="s">
        <v>643</v>
      </c>
      <c r="K2338" t="s">
        <v>8949</v>
      </c>
      <c r="L2338" t="s">
        <v>8853</v>
      </c>
      <c r="M2338" t="s">
        <v>8950</v>
      </c>
      <c r="N2338" t="s">
        <v>6761</v>
      </c>
      <c r="O2338" t="s">
        <v>6771</v>
      </c>
      <c r="P2338">
        <v>3399000</v>
      </c>
      <c r="Q2338" t="s">
        <v>6636</v>
      </c>
      <c r="R2338" t="s">
        <v>6636</v>
      </c>
      <c r="S2338" s="12"/>
      <c r="T2338" s="13"/>
      <c r="U2338" t="s">
        <v>6780</v>
      </c>
    </row>
    <row r="2339" spans="1:21" x14ac:dyDescent="0.25">
      <c r="A2339" t="s">
        <v>6637</v>
      </c>
      <c r="B2339" s="12">
        <v>43445</v>
      </c>
      <c r="C2339" t="s">
        <v>8947</v>
      </c>
      <c r="D2339" s="11">
        <v>46221.533912036997</v>
      </c>
      <c r="E2339" t="s">
        <v>8948</v>
      </c>
      <c r="F2339" t="s">
        <v>6617</v>
      </c>
      <c r="G2339" t="s">
        <v>8856</v>
      </c>
      <c r="H2339" t="s">
        <v>6435</v>
      </c>
      <c r="I2339" t="s">
        <v>55</v>
      </c>
      <c r="J2339" t="s">
        <v>643</v>
      </c>
      <c r="K2339" t="s">
        <v>8949</v>
      </c>
      <c r="L2339" t="s">
        <v>8853</v>
      </c>
      <c r="M2339" t="s">
        <v>8950</v>
      </c>
      <c r="N2339" t="s">
        <v>6761</v>
      </c>
      <c r="O2339" t="s">
        <v>6771</v>
      </c>
      <c r="P2339">
        <v>3399000</v>
      </c>
      <c r="Q2339" t="s">
        <v>6636</v>
      </c>
      <c r="R2339" t="s">
        <v>6636</v>
      </c>
      <c r="S2339" s="12"/>
      <c r="T2339" s="13"/>
      <c r="U2339" t="s">
        <v>6780</v>
      </c>
    </row>
    <row r="2340" spans="1:21" x14ac:dyDescent="0.25">
      <c r="A2340" t="s">
        <v>6637</v>
      </c>
      <c r="B2340" s="12">
        <v>43445</v>
      </c>
      <c r="C2340" t="s">
        <v>8947</v>
      </c>
      <c r="D2340" s="11">
        <v>46221.533912036997</v>
      </c>
      <c r="E2340" t="s">
        <v>8948</v>
      </c>
      <c r="F2340" t="s">
        <v>6617</v>
      </c>
      <c r="G2340" t="s">
        <v>8857</v>
      </c>
      <c r="H2340" t="s">
        <v>6435</v>
      </c>
      <c r="I2340" t="s">
        <v>55</v>
      </c>
      <c r="J2340" t="s">
        <v>643</v>
      </c>
      <c r="K2340" t="s">
        <v>8949</v>
      </c>
      <c r="L2340" t="s">
        <v>8853</v>
      </c>
      <c r="M2340" t="s">
        <v>8950</v>
      </c>
      <c r="N2340" t="s">
        <v>6761</v>
      </c>
      <c r="O2340" t="s">
        <v>6771</v>
      </c>
      <c r="P2340">
        <v>3399000</v>
      </c>
      <c r="Q2340" t="s">
        <v>6636</v>
      </c>
      <c r="R2340" t="s">
        <v>6636</v>
      </c>
      <c r="S2340" s="12"/>
      <c r="T2340" s="13"/>
      <c r="U2340" t="s">
        <v>6780</v>
      </c>
    </row>
    <row r="2341" spans="1:21" x14ac:dyDescent="0.25">
      <c r="A2341" t="s">
        <v>6637</v>
      </c>
      <c r="B2341" s="12">
        <v>43445</v>
      </c>
      <c r="C2341" t="s">
        <v>8947</v>
      </c>
      <c r="D2341" s="11">
        <v>46221.533912036997</v>
      </c>
      <c r="E2341" t="s">
        <v>8948</v>
      </c>
      <c r="F2341" t="s">
        <v>6617</v>
      </c>
      <c r="G2341" t="s">
        <v>8858</v>
      </c>
      <c r="H2341" t="s">
        <v>6435</v>
      </c>
      <c r="I2341" t="s">
        <v>55</v>
      </c>
      <c r="J2341" t="s">
        <v>643</v>
      </c>
      <c r="K2341" t="s">
        <v>8949</v>
      </c>
      <c r="L2341" t="s">
        <v>8853</v>
      </c>
      <c r="M2341" t="s">
        <v>8950</v>
      </c>
      <c r="N2341" t="s">
        <v>6761</v>
      </c>
      <c r="O2341" t="s">
        <v>6771</v>
      </c>
      <c r="P2341">
        <v>3399000</v>
      </c>
      <c r="Q2341" t="s">
        <v>6636</v>
      </c>
      <c r="R2341" t="s">
        <v>6636</v>
      </c>
      <c r="S2341" s="12"/>
      <c r="T2341" s="13"/>
      <c r="U2341" t="s">
        <v>6780</v>
      </c>
    </row>
    <row r="2342" spans="1:21" x14ac:dyDescent="0.25">
      <c r="A2342" t="s">
        <v>6637</v>
      </c>
      <c r="B2342" s="12">
        <v>43445</v>
      </c>
      <c r="C2342" t="s">
        <v>8947</v>
      </c>
      <c r="D2342" s="11">
        <v>46221.533912036997</v>
      </c>
      <c r="E2342" t="s">
        <v>8948</v>
      </c>
      <c r="F2342" t="s">
        <v>6617</v>
      </c>
      <c r="G2342" t="s">
        <v>8859</v>
      </c>
      <c r="H2342" t="s">
        <v>6435</v>
      </c>
      <c r="I2342" t="s">
        <v>55</v>
      </c>
      <c r="J2342" t="s">
        <v>643</v>
      </c>
      <c r="K2342" t="s">
        <v>8949</v>
      </c>
      <c r="L2342" t="s">
        <v>8853</v>
      </c>
      <c r="M2342" t="s">
        <v>8950</v>
      </c>
      <c r="N2342" t="s">
        <v>6761</v>
      </c>
      <c r="O2342" t="s">
        <v>6771</v>
      </c>
      <c r="P2342">
        <v>3399000</v>
      </c>
      <c r="Q2342" t="s">
        <v>6636</v>
      </c>
      <c r="R2342" t="s">
        <v>6636</v>
      </c>
      <c r="S2342" s="12"/>
      <c r="T2342" s="13"/>
      <c r="U2342" t="s">
        <v>6780</v>
      </c>
    </row>
    <row r="2343" spans="1:21" x14ac:dyDescent="0.25">
      <c r="A2343" t="s">
        <v>6637</v>
      </c>
      <c r="B2343" s="12">
        <v>43445</v>
      </c>
      <c r="C2343" t="s">
        <v>8947</v>
      </c>
      <c r="D2343" s="11">
        <v>46221.533912036997</v>
      </c>
      <c r="E2343" t="s">
        <v>8948</v>
      </c>
      <c r="F2343" t="s">
        <v>6617</v>
      </c>
      <c r="G2343" t="s">
        <v>8860</v>
      </c>
      <c r="H2343" t="s">
        <v>6435</v>
      </c>
      <c r="I2343" t="s">
        <v>55</v>
      </c>
      <c r="J2343" t="s">
        <v>643</v>
      </c>
      <c r="K2343" t="s">
        <v>8949</v>
      </c>
      <c r="L2343" t="s">
        <v>8853</v>
      </c>
      <c r="M2343" t="s">
        <v>8950</v>
      </c>
      <c r="N2343" t="s">
        <v>6761</v>
      </c>
      <c r="O2343" t="s">
        <v>6771</v>
      </c>
      <c r="P2343">
        <v>3399000</v>
      </c>
      <c r="Q2343" t="s">
        <v>6636</v>
      </c>
      <c r="R2343" t="s">
        <v>6636</v>
      </c>
      <c r="S2343" s="12"/>
      <c r="T2343" s="13"/>
      <c r="U2343" t="s">
        <v>6780</v>
      </c>
    </row>
    <row r="2344" spans="1:21" x14ac:dyDescent="0.25">
      <c r="A2344" t="s">
        <v>6637</v>
      </c>
      <c r="B2344" s="12">
        <v>43445</v>
      </c>
      <c r="C2344" t="s">
        <v>8947</v>
      </c>
      <c r="D2344" s="11">
        <v>46221.533912036997</v>
      </c>
      <c r="E2344" t="s">
        <v>8948</v>
      </c>
      <c r="F2344" t="s">
        <v>6617</v>
      </c>
      <c r="G2344" t="s">
        <v>8861</v>
      </c>
      <c r="H2344" t="s">
        <v>6435</v>
      </c>
      <c r="I2344" t="s">
        <v>55</v>
      </c>
      <c r="J2344" t="s">
        <v>643</v>
      </c>
      <c r="K2344" t="s">
        <v>8949</v>
      </c>
      <c r="L2344" t="s">
        <v>8853</v>
      </c>
      <c r="M2344" t="s">
        <v>8950</v>
      </c>
      <c r="N2344" t="s">
        <v>6761</v>
      </c>
      <c r="O2344" t="s">
        <v>6771</v>
      </c>
      <c r="P2344">
        <v>3399000</v>
      </c>
      <c r="Q2344" t="s">
        <v>6636</v>
      </c>
      <c r="R2344" t="s">
        <v>6636</v>
      </c>
      <c r="S2344" s="12"/>
      <c r="T2344" s="13"/>
      <c r="U2344" t="s">
        <v>6780</v>
      </c>
    </row>
    <row r="2345" spans="1:21" x14ac:dyDescent="0.25">
      <c r="A2345" t="s">
        <v>6637</v>
      </c>
      <c r="B2345" s="12">
        <v>43445</v>
      </c>
      <c r="C2345" t="s">
        <v>8947</v>
      </c>
      <c r="D2345" s="11">
        <v>46221.533912036997</v>
      </c>
      <c r="E2345" t="s">
        <v>8948</v>
      </c>
      <c r="F2345" t="s">
        <v>6617</v>
      </c>
      <c r="G2345" t="s">
        <v>8862</v>
      </c>
      <c r="H2345" t="s">
        <v>6435</v>
      </c>
      <c r="I2345" t="s">
        <v>55</v>
      </c>
      <c r="J2345" t="s">
        <v>643</v>
      </c>
      <c r="K2345" t="s">
        <v>8949</v>
      </c>
      <c r="L2345" t="s">
        <v>8853</v>
      </c>
      <c r="M2345" t="s">
        <v>8950</v>
      </c>
      <c r="N2345" t="s">
        <v>6761</v>
      </c>
      <c r="O2345" t="s">
        <v>6771</v>
      </c>
      <c r="P2345">
        <v>3399000</v>
      </c>
      <c r="Q2345" t="s">
        <v>6636</v>
      </c>
      <c r="R2345" t="s">
        <v>6636</v>
      </c>
      <c r="S2345" s="12"/>
      <c r="T2345" s="13"/>
      <c r="U2345" t="s">
        <v>6780</v>
      </c>
    </row>
    <row r="2346" spans="1:21" x14ac:dyDescent="0.25">
      <c r="A2346" t="s">
        <v>6637</v>
      </c>
      <c r="B2346" s="12">
        <v>43445</v>
      </c>
      <c r="C2346" t="s">
        <v>8947</v>
      </c>
      <c r="D2346" s="11">
        <v>46221.533912036997</v>
      </c>
      <c r="E2346" t="s">
        <v>8948</v>
      </c>
      <c r="F2346" t="s">
        <v>6617</v>
      </c>
      <c r="G2346" t="s">
        <v>8863</v>
      </c>
      <c r="H2346" t="s">
        <v>6435</v>
      </c>
      <c r="I2346" t="s">
        <v>55</v>
      </c>
      <c r="J2346" t="s">
        <v>643</v>
      </c>
      <c r="K2346" t="s">
        <v>8949</v>
      </c>
      <c r="L2346" t="s">
        <v>8853</v>
      </c>
      <c r="M2346" t="s">
        <v>8950</v>
      </c>
      <c r="N2346" t="s">
        <v>6761</v>
      </c>
      <c r="O2346" t="s">
        <v>6771</v>
      </c>
      <c r="P2346">
        <v>3399000</v>
      </c>
      <c r="Q2346" t="s">
        <v>6636</v>
      </c>
      <c r="R2346" t="s">
        <v>6636</v>
      </c>
      <c r="S2346" s="12"/>
      <c r="T2346" s="13"/>
      <c r="U2346" t="s">
        <v>6780</v>
      </c>
    </row>
    <row r="2347" spans="1:21" x14ac:dyDescent="0.25">
      <c r="A2347" t="s">
        <v>6637</v>
      </c>
      <c r="B2347" s="12">
        <v>43445</v>
      </c>
      <c r="C2347" t="s">
        <v>8947</v>
      </c>
      <c r="D2347" s="11">
        <v>46221.533912036997</v>
      </c>
      <c r="E2347" t="s">
        <v>8948</v>
      </c>
      <c r="F2347" t="s">
        <v>6617</v>
      </c>
      <c r="G2347" t="s">
        <v>8864</v>
      </c>
      <c r="H2347" t="s">
        <v>6435</v>
      </c>
      <c r="I2347" t="s">
        <v>55</v>
      </c>
      <c r="J2347" t="s">
        <v>643</v>
      </c>
      <c r="K2347" t="s">
        <v>8949</v>
      </c>
      <c r="L2347" t="s">
        <v>8853</v>
      </c>
      <c r="M2347" t="s">
        <v>8950</v>
      </c>
      <c r="N2347" t="s">
        <v>6761</v>
      </c>
      <c r="O2347" t="s">
        <v>6771</v>
      </c>
      <c r="P2347">
        <v>3399000</v>
      </c>
      <c r="Q2347" t="s">
        <v>6636</v>
      </c>
      <c r="R2347" t="s">
        <v>6636</v>
      </c>
      <c r="S2347" s="12"/>
      <c r="T2347" s="13"/>
      <c r="U2347" t="s">
        <v>6780</v>
      </c>
    </row>
    <row r="2348" spans="1:21" x14ac:dyDescent="0.25">
      <c r="A2348" t="s">
        <v>6637</v>
      </c>
      <c r="B2348" s="12">
        <v>43445</v>
      </c>
      <c r="C2348" t="s">
        <v>8947</v>
      </c>
      <c r="D2348" s="11">
        <v>46221.533912036997</v>
      </c>
      <c r="E2348" t="s">
        <v>8948</v>
      </c>
      <c r="F2348" t="s">
        <v>6617</v>
      </c>
      <c r="G2348" t="s">
        <v>8865</v>
      </c>
      <c r="H2348" t="s">
        <v>6435</v>
      </c>
      <c r="I2348" t="s">
        <v>55</v>
      </c>
      <c r="J2348" t="s">
        <v>643</v>
      </c>
      <c r="K2348" t="s">
        <v>8949</v>
      </c>
      <c r="L2348" t="s">
        <v>8853</v>
      </c>
      <c r="M2348" t="s">
        <v>8950</v>
      </c>
      <c r="N2348" t="s">
        <v>6761</v>
      </c>
      <c r="O2348" t="s">
        <v>6771</v>
      </c>
      <c r="P2348">
        <v>3399000</v>
      </c>
      <c r="Q2348" t="s">
        <v>6636</v>
      </c>
      <c r="R2348" t="s">
        <v>6636</v>
      </c>
      <c r="S2348" s="12"/>
      <c r="T2348" s="13"/>
      <c r="U2348" t="s">
        <v>6780</v>
      </c>
    </row>
    <row r="2349" spans="1:21" x14ac:dyDescent="0.25">
      <c r="A2349" t="s">
        <v>6619</v>
      </c>
      <c r="B2349" s="12">
        <v>43445</v>
      </c>
      <c r="C2349" t="s">
        <v>8947</v>
      </c>
      <c r="D2349" s="11">
        <v>46222.508090277799</v>
      </c>
      <c r="E2349" t="s">
        <v>8948</v>
      </c>
      <c r="F2349" t="s">
        <v>6617</v>
      </c>
      <c r="G2349" t="s">
        <v>8851</v>
      </c>
      <c r="H2349" t="s">
        <v>6435</v>
      </c>
      <c r="I2349" t="s">
        <v>55</v>
      </c>
      <c r="J2349" t="s">
        <v>643</v>
      </c>
      <c r="K2349" t="s">
        <v>8949</v>
      </c>
      <c r="L2349" t="s">
        <v>8853</v>
      </c>
      <c r="M2349" t="s">
        <v>8950</v>
      </c>
      <c r="N2349" t="s">
        <v>6761</v>
      </c>
      <c r="O2349" t="s">
        <v>6771</v>
      </c>
      <c r="P2349">
        <v>3399000</v>
      </c>
      <c r="Q2349" t="s">
        <v>6636</v>
      </c>
      <c r="R2349" t="s">
        <v>6636</v>
      </c>
      <c r="S2349" s="12"/>
      <c r="T2349" s="13"/>
      <c r="U2349" t="s">
        <v>6780</v>
      </c>
    </row>
    <row r="2350" spans="1:21" x14ac:dyDescent="0.25">
      <c r="A2350" t="s">
        <v>6619</v>
      </c>
      <c r="B2350" s="12">
        <v>43445</v>
      </c>
      <c r="C2350" t="s">
        <v>8947</v>
      </c>
      <c r="D2350" s="11">
        <v>46222.508090277799</v>
      </c>
      <c r="E2350" t="s">
        <v>8948</v>
      </c>
      <c r="F2350" t="s">
        <v>6617</v>
      </c>
      <c r="G2350" t="s">
        <v>8856</v>
      </c>
      <c r="H2350" t="s">
        <v>6435</v>
      </c>
      <c r="I2350" t="s">
        <v>55</v>
      </c>
      <c r="J2350" t="s">
        <v>643</v>
      </c>
      <c r="K2350" t="s">
        <v>8949</v>
      </c>
      <c r="L2350" t="s">
        <v>8853</v>
      </c>
      <c r="M2350" t="s">
        <v>8950</v>
      </c>
      <c r="N2350" t="s">
        <v>6761</v>
      </c>
      <c r="O2350" t="s">
        <v>6771</v>
      </c>
      <c r="P2350">
        <v>3399000</v>
      </c>
      <c r="Q2350" t="s">
        <v>6636</v>
      </c>
      <c r="R2350" t="s">
        <v>6636</v>
      </c>
      <c r="S2350" s="12"/>
      <c r="T2350" s="13"/>
      <c r="U2350" t="s">
        <v>6780</v>
      </c>
    </row>
    <row r="2351" spans="1:21" x14ac:dyDescent="0.25">
      <c r="A2351" t="s">
        <v>6619</v>
      </c>
      <c r="B2351" s="12">
        <v>43445</v>
      </c>
      <c r="C2351" t="s">
        <v>8947</v>
      </c>
      <c r="D2351" s="11">
        <v>46222.508090277799</v>
      </c>
      <c r="E2351" t="s">
        <v>8948</v>
      </c>
      <c r="F2351" t="s">
        <v>6617</v>
      </c>
      <c r="G2351" t="s">
        <v>8857</v>
      </c>
      <c r="H2351" t="s">
        <v>6435</v>
      </c>
      <c r="I2351" t="s">
        <v>55</v>
      </c>
      <c r="J2351" t="s">
        <v>643</v>
      </c>
      <c r="K2351" t="s">
        <v>8949</v>
      </c>
      <c r="L2351" t="s">
        <v>8853</v>
      </c>
      <c r="M2351" t="s">
        <v>8950</v>
      </c>
      <c r="N2351" t="s">
        <v>6761</v>
      </c>
      <c r="O2351" t="s">
        <v>6771</v>
      </c>
      <c r="P2351">
        <v>3399000</v>
      </c>
      <c r="Q2351" t="s">
        <v>6636</v>
      </c>
      <c r="R2351" t="s">
        <v>6636</v>
      </c>
      <c r="S2351" s="12"/>
      <c r="T2351" s="13"/>
      <c r="U2351" t="s">
        <v>6780</v>
      </c>
    </row>
    <row r="2352" spans="1:21" x14ac:dyDescent="0.25">
      <c r="A2352" t="s">
        <v>6619</v>
      </c>
      <c r="B2352" s="12">
        <v>43445</v>
      </c>
      <c r="C2352" t="s">
        <v>8947</v>
      </c>
      <c r="D2352" s="11">
        <v>46222.508090277799</v>
      </c>
      <c r="E2352" t="s">
        <v>8948</v>
      </c>
      <c r="F2352" t="s">
        <v>6617</v>
      </c>
      <c r="G2352" t="s">
        <v>8858</v>
      </c>
      <c r="H2352" t="s">
        <v>6435</v>
      </c>
      <c r="I2352" t="s">
        <v>55</v>
      </c>
      <c r="J2352" t="s">
        <v>643</v>
      </c>
      <c r="K2352" t="s">
        <v>8949</v>
      </c>
      <c r="L2352" t="s">
        <v>8853</v>
      </c>
      <c r="M2352" t="s">
        <v>8950</v>
      </c>
      <c r="N2352" t="s">
        <v>6761</v>
      </c>
      <c r="O2352" t="s">
        <v>6771</v>
      </c>
      <c r="P2352">
        <v>3399000</v>
      </c>
      <c r="Q2352" t="s">
        <v>6636</v>
      </c>
      <c r="R2352" t="s">
        <v>6636</v>
      </c>
      <c r="S2352" s="12"/>
      <c r="T2352" s="13"/>
      <c r="U2352" t="s">
        <v>6780</v>
      </c>
    </row>
    <row r="2353" spans="1:21" x14ac:dyDescent="0.25">
      <c r="A2353" t="s">
        <v>6619</v>
      </c>
      <c r="B2353" s="12">
        <v>43445</v>
      </c>
      <c r="C2353" t="s">
        <v>8947</v>
      </c>
      <c r="D2353" s="11">
        <v>46222.508090277799</v>
      </c>
      <c r="E2353" t="s">
        <v>8948</v>
      </c>
      <c r="F2353" t="s">
        <v>6617</v>
      </c>
      <c r="G2353" t="s">
        <v>8859</v>
      </c>
      <c r="H2353" t="s">
        <v>6435</v>
      </c>
      <c r="I2353" t="s">
        <v>55</v>
      </c>
      <c r="J2353" t="s">
        <v>643</v>
      </c>
      <c r="K2353" t="s">
        <v>8949</v>
      </c>
      <c r="L2353" t="s">
        <v>8853</v>
      </c>
      <c r="M2353" t="s">
        <v>8950</v>
      </c>
      <c r="N2353" t="s">
        <v>6761</v>
      </c>
      <c r="O2353" t="s">
        <v>6771</v>
      </c>
      <c r="P2353">
        <v>3399000</v>
      </c>
      <c r="Q2353" t="s">
        <v>6636</v>
      </c>
      <c r="R2353" t="s">
        <v>6636</v>
      </c>
      <c r="S2353" s="12"/>
      <c r="T2353" s="13"/>
      <c r="U2353" t="s">
        <v>6780</v>
      </c>
    </row>
    <row r="2354" spans="1:21" x14ac:dyDescent="0.25">
      <c r="A2354" t="s">
        <v>6619</v>
      </c>
      <c r="B2354" s="12">
        <v>43445</v>
      </c>
      <c r="C2354" t="s">
        <v>8947</v>
      </c>
      <c r="D2354" s="11">
        <v>46222.508090277799</v>
      </c>
      <c r="E2354" t="s">
        <v>8948</v>
      </c>
      <c r="F2354" t="s">
        <v>6617</v>
      </c>
      <c r="G2354" t="s">
        <v>8860</v>
      </c>
      <c r="H2354" t="s">
        <v>6435</v>
      </c>
      <c r="I2354" t="s">
        <v>55</v>
      </c>
      <c r="J2354" t="s">
        <v>643</v>
      </c>
      <c r="K2354" t="s">
        <v>8949</v>
      </c>
      <c r="L2354" t="s">
        <v>8853</v>
      </c>
      <c r="M2354" t="s">
        <v>8950</v>
      </c>
      <c r="N2354" t="s">
        <v>6761</v>
      </c>
      <c r="O2354" t="s">
        <v>6771</v>
      </c>
      <c r="P2354">
        <v>3399000</v>
      </c>
      <c r="Q2354" t="s">
        <v>6636</v>
      </c>
      <c r="R2354" t="s">
        <v>6636</v>
      </c>
      <c r="S2354" s="12"/>
      <c r="T2354" s="13"/>
      <c r="U2354" t="s">
        <v>6780</v>
      </c>
    </row>
    <row r="2355" spans="1:21" x14ac:dyDescent="0.25">
      <c r="A2355" t="s">
        <v>6619</v>
      </c>
      <c r="B2355" s="12">
        <v>43445</v>
      </c>
      <c r="C2355" t="s">
        <v>8947</v>
      </c>
      <c r="D2355" s="11">
        <v>46222.508090277799</v>
      </c>
      <c r="E2355" t="s">
        <v>8948</v>
      </c>
      <c r="F2355" t="s">
        <v>6617</v>
      </c>
      <c r="G2355" t="s">
        <v>8861</v>
      </c>
      <c r="H2355" t="s">
        <v>6435</v>
      </c>
      <c r="I2355" t="s">
        <v>55</v>
      </c>
      <c r="J2355" t="s">
        <v>643</v>
      </c>
      <c r="K2355" t="s">
        <v>8949</v>
      </c>
      <c r="L2355" t="s">
        <v>8853</v>
      </c>
      <c r="M2355" t="s">
        <v>8950</v>
      </c>
      <c r="N2355" t="s">
        <v>6761</v>
      </c>
      <c r="O2355" t="s">
        <v>6771</v>
      </c>
      <c r="P2355">
        <v>3399000</v>
      </c>
      <c r="Q2355" t="s">
        <v>6636</v>
      </c>
      <c r="R2355" t="s">
        <v>6636</v>
      </c>
      <c r="S2355" s="12"/>
      <c r="T2355" s="13"/>
      <c r="U2355" t="s">
        <v>6780</v>
      </c>
    </row>
    <row r="2356" spans="1:21" x14ac:dyDescent="0.25">
      <c r="A2356" t="s">
        <v>6619</v>
      </c>
      <c r="B2356" s="12">
        <v>43445</v>
      </c>
      <c r="C2356" t="s">
        <v>8947</v>
      </c>
      <c r="D2356" s="11">
        <v>46222.508090277799</v>
      </c>
      <c r="E2356" t="s">
        <v>8948</v>
      </c>
      <c r="F2356" t="s">
        <v>6617</v>
      </c>
      <c r="G2356" t="s">
        <v>8862</v>
      </c>
      <c r="H2356" t="s">
        <v>6435</v>
      </c>
      <c r="I2356" t="s">
        <v>55</v>
      </c>
      <c r="J2356" t="s">
        <v>643</v>
      </c>
      <c r="K2356" t="s">
        <v>8949</v>
      </c>
      <c r="L2356" t="s">
        <v>8853</v>
      </c>
      <c r="M2356" t="s">
        <v>8950</v>
      </c>
      <c r="N2356" t="s">
        <v>6761</v>
      </c>
      <c r="O2356" t="s">
        <v>6771</v>
      </c>
      <c r="P2356">
        <v>3399000</v>
      </c>
      <c r="Q2356" t="s">
        <v>6636</v>
      </c>
      <c r="R2356" t="s">
        <v>6636</v>
      </c>
      <c r="S2356" s="12"/>
      <c r="T2356" s="13"/>
      <c r="U2356" t="s">
        <v>6780</v>
      </c>
    </row>
    <row r="2357" spans="1:21" x14ac:dyDescent="0.25">
      <c r="A2357" t="s">
        <v>6619</v>
      </c>
      <c r="B2357" s="12">
        <v>43445</v>
      </c>
      <c r="C2357" t="s">
        <v>8947</v>
      </c>
      <c r="D2357" s="11">
        <v>46222.508090277799</v>
      </c>
      <c r="E2357" t="s">
        <v>8948</v>
      </c>
      <c r="F2357" t="s">
        <v>6617</v>
      </c>
      <c r="G2357" t="s">
        <v>8863</v>
      </c>
      <c r="H2357" t="s">
        <v>6435</v>
      </c>
      <c r="I2357" t="s">
        <v>55</v>
      </c>
      <c r="J2357" t="s">
        <v>643</v>
      </c>
      <c r="K2357" t="s">
        <v>8949</v>
      </c>
      <c r="L2357" t="s">
        <v>8853</v>
      </c>
      <c r="M2357" t="s">
        <v>8950</v>
      </c>
      <c r="N2357" t="s">
        <v>6761</v>
      </c>
      <c r="O2357" t="s">
        <v>6771</v>
      </c>
      <c r="P2357">
        <v>3399000</v>
      </c>
      <c r="Q2357" t="s">
        <v>6636</v>
      </c>
      <c r="R2357" t="s">
        <v>6636</v>
      </c>
      <c r="S2357" s="12"/>
      <c r="T2357" s="13"/>
      <c r="U2357" t="s">
        <v>6780</v>
      </c>
    </row>
    <row r="2358" spans="1:21" x14ac:dyDescent="0.25">
      <c r="A2358" t="s">
        <v>6619</v>
      </c>
      <c r="B2358" s="12">
        <v>43445</v>
      </c>
      <c r="C2358" t="s">
        <v>8947</v>
      </c>
      <c r="D2358" s="11">
        <v>46222.508090277799</v>
      </c>
      <c r="E2358" t="s">
        <v>8948</v>
      </c>
      <c r="F2358" t="s">
        <v>6617</v>
      </c>
      <c r="G2358" t="s">
        <v>8864</v>
      </c>
      <c r="H2358" t="s">
        <v>6435</v>
      </c>
      <c r="I2358" t="s">
        <v>55</v>
      </c>
      <c r="J2358" t="s">
        <v>643</v>
      </c>
      <c r="K2358" t="s">
        <v>8949</v>
      </c>
      <c r="L2358" t="s">
        <v>8853</v>
      </c>
      <c r="M2358" t="s">
        <v>8950</v>
      </c>
      <c r="N2358" t="s">
        <v>6761</v>
      </c>
      <c r="O2358" t="s">
        <v>6771</v>
      </c>
      <c r="P2358">
        <v>3399000</v>
      </c>
      <c r="Q2358" t="s">
        <v>6636</v>
      </c>
      <c r="R2358" t="s">
        <v>6636</v>
      </c>
      <c r="S2358" s="12"/>
      <c r="T2358" s="13"/>
      <c r="U2358" t="s">
        <v>6780</v>
      </c>
    </row>
    <row r="2359" spans="1:21" x14ac:dyDescent="0.25">
      <c r="A2359" t="s">
        <v>6619</v>
      </c>
      <c r="B2359" s="12">
        <v>43445</v>
      </c>
      <c r="C2359" t="s">
        <v>8947</v>
      </c>
      <c r="D2359" s="11">
        <v>46222.508090277799</v>
      </c>
      <c r="E2359" t="s">
        <v>8948</v>
      </c>
      <c r="F2359" t="s">
        <v>6617</v>
      </c>
      <c r="G2359" t="s">
        <v>8865</v>
      </c>
      <c r="H2359" t="s">
        <v>6435</v>
      </c>
      <c r="I2359" t="s">
        <v>55</v>
      </c>
      <c r="J2359" t="s">
        <v>643</v>
      </c>
      <c r="K2359" t="s">
        <v>8949</v>
      </c>
      <c r="L2359" t="s">
        <v>8853</v>
      </c>
      <c r="M2359" t="s">
        <v>8950</v>
      </c>
      <c r="N2359" t="s">
        <v>6761</v>
      </c>
      <c r="O2359" t="s">
        <v>6771</v>
      </c>
      <c r="P2359">
        <v>3399000</v>
      </c>
      <c r="Q2359" t="s">
        <v>6636</v>
      </c>
      <c r="R2359" t="s">
        <v>6636</v>
      </c>
      <c r="S2359" s="12"/>
      <c r="T2359" s="13"/>
      <c r="U2359" t="s">
        <v>6780</v>
      </c>
    </row>
    <row r="2360" spans="1:21" x14ac:dyDescent="0.25">
      <c r="A2360" t="s">
        <v>6614</v>
      </c>
      <c r="B2360" s="12"/>
      <c r="C2360" t="s">
        <v>8951</v>
      </c>
      <c r="D2360" s="11">
        <v>46180</v>
      </c>
      <c r="E2360" t="s">
        <v>8952</v>
      </c>
      <c r="F2360" t="s">
        <v>6413</v>
      </c>
      <c r="G2360" t="s">
        <v>6636</v>
      </c>
      <c r="H2360" t="s">
        <v>3093</v>
      </c>
      <c r="I2360" t="s">
        <v>6636</v>
      </c>
      <c r="J2360" t="s">
        <v>6636</v>
      </c>
      <c r="K2360" t="s">
        <v>6636</v>
      </c>
      <c r="L2360" t="s">
        <v>6636</v>
      </c>
      <c r="M2360" t="s">
        <v>6636</v>
      </c>
      <c r="N2360" t="s">
        <v>6636</v>
      </c>
      <c r="O2360" t="s">
        <v>6636</v>
      </c>
      <c r="P2360">
        <v>1935000</v>
      </c>
      <c r="Q2360" t="s">
        <v>6867</v>
      </c>
      <c r="R2360" t="s">
        <v>7109</v>
      </c>
      <c r="S2360" s="12">
        <v>1</v>
      </c>
      <c r="T2360" s="13"/>
      <c r="U2360" t="s">
        <v>6636</v>
      </c>
    </row>
    <row r="2361" spans="1:21" x14ac:dyDescent="0.25">
      <c r="A2361" t="s">
        <v>6614</v>
      </c>
      <c r="B2361" s="12"/>
      <c r="C2361" t="s">
        <v>8953</v>
      </c>
      <c r="D2361" s="11">
        <v>46181</v>
      </c>
      <c r="E2361" t="s">
        <v>8954</v>
      </c>
      <c r="F2361" t="s">
        <v>6413</v>
      </c>
      <c r="G2361" t="s">
        <v>6636</v>
      </c>
      <c r="H2361" t="s">
        <v>3093</v>
      </c>
      <c r="I2361" t="s">
        <v>6636</v>
      </c>
      <c r="J2361" t="s">
        <v>6636</v>
      </c>
      <c r="K2361" t="s">
        <v>6636</v>
      </c>
      <c r="L2361" t="s">
        <v>6636</v>
      </c>
      <c r="M2361" t="s">
        <v>6636</v>
      </c>
      <c r="N2361" t="s">
        <v>6636</v>
      </c>
      <c r="O2361" t="s">
        <v>6636</v>
      </c>
      <c r="P2361">
        <v>1310000</v>
      </c>
      <c r="Q2361" t="s">
        <v>6867</v>
      </c>
      <c r="R2361" t="s">
        <v>7109</v>
      </c>
      <c r="S2361" s="12">
        <v>1</v>
      </c>
      <c r="T2361" s="13"/>
      <c r="U2361" t="s">
        <v>6636</v>
      </c>
    </row>
    <row r="2362" spans="1:21" x14ac:dyDescent="0.25">
      <c r="A2362" t="s">
        <v>6983</v>
      </c>
      <c r="B2362" s="12"/>
      <c r="C2362" t="s">
        <v>8955</v>
      </c>
      <c r="D2362" s="11">
        <v>46181</v>
      </c>
      <c r="E2362" t="s">
        <v>8956</v>
      </c>
      <c r="F2362" t="s">
        <v>6413</v>
      </c>
      <c r="G2362" t="s">
        <v>8957</v>
      </c>
      <c r="H2362" t="s">
        <v>3093</v>
      </c>
      <c r="I2362" t="s">
        <v>65</v>
      </c>
      <c r="J2362" t="s">
        <v>2226</v>
      </c>
      <c r="K2362" t="s">
        <v>6636</v>
      </c>
      <c r="L2362" t="s">
        <v>6636</v>
      </c>
      <c r="M2362" t="s">
        <v>6636</v>
      </c>
      <c r="N2362" t="s">
        <v>6636</v>
      </c>
      <c r="O2362" t="s">
        <v>6636</v>
      </c>
      <c r="P2362">
        <v>1501000</v>
      </c>
      <c r="Q2362" t="s">
        <v>6867</v>
      </c>
      <c r="R2362" t="s">
        <v>6779</v>
      </c>
      <c r="S2362" s="12">
        <v>1</v>
      </c>
      <c r="T2362" s="13">
        <v>18762</v>
      </c>
      <c r="U2362" t="s">
        <v>6636</v>
      </c>
    </row>
    <row r="2363" spans="1:21" x14ac:dyDescent="0.25">
      <c r="A2363" t="s">
        <v>6614</v>
      </c>
      <c r="B2363" s="12"/>
      <c r="C2363" t="s">
        <v>8958</v>
      </c>
      <c r="D2363" s="11">
        <v>46187</v>
      </c>
      <c r="E2363" t="s">
        <v>8959</v>
      </c>
      <c r="F2363" t="s">
        <v>6413</v>
      </c>
      <c r="G2363" t="s">
        <v>6636</v>
      </c>
      <c r="H2363" t="s">
        <v>3093</v>
      </c>
      <c r="I2363" t="s">
        <v>6636</v>
      </c>
      <c r="J2363" t="s">
        <v>6636</v>
      </c>
      <c r="K2363" t="s">
        <v>6636</v>
      </c>
      <c r="L2363" t="s">
        <v>6636</v>
      </c>
      <c r="M2363" t="s">
        <v>6636</v>
      </c>
      <c r="N2363" t="s">
        <v>6636</v>
      </c>
      <c r="O2363" t="s">
        <v>6636</v>
      </c>
      <c r="P2363">
        <v>1081000</v>
      </c>
      <c r="Q2363" t="s">
        <v>6867</v>
      </c>
      <c r="R2363" t="s">
        <v>8501</v>
      </c>
      <c r="S2363" s="12">
        <v>1</v>
      </c>
      <c r="T2363" s="13"/>
      <c r="U2363" t="s">
        <v>6636</v>
      </c>
    </row>
    <row r="2364" spans="1:21" x14ac:dyDescent="0.25">
      <c r="A2364" t="s">
        <v>6614</v>
      </c>
      <c r="B2364" s="12"/>
      <c r="C2364" t="s">
        <v>8960</v>
      </c>
      <c r="D2364" s="11">
        <v>46190</v>
      </c>
      <c r="E2364" t="s">
        <v>8961</v>
      </c>
      <c r="F2364" t="s">
        <v>6413</v>
      </c>
      <c r="G2364" t="s">
        <v>6636</v>
      </c>
      <c r="H2364" t="s">
        <v>3093</v>
      </c>
      <c r="I2364" t="s">
        <v>6636</v>
      </c>
      <c r="J2364" t="s">
        <v>6636</v>
      </c>
      <c r="K2364" t="s">
        <v>6636</v>
      </c>
      <c r="L2364" t="s">
        <v>6636</v>
      </c>
      <c r="M2364" t="s">
        <v>6636</v>
      </c>
      <c r="N2364" t="s">
        <v>6636</v>
      </c>
      <c r="O2364" t="s">
        <v>6636</v>
      </c>
      <c r="P2364">
        <v>870000</v>
      </c>
      <c r="Q2364" t="s">
        <v>6867</v>
      </c>
      <c r="R2364" t="s">
        <v>8501</v>
      </c>
      <c r="S2364" s="12">
        <v>1</v>
      </c>
      <c r="T2364" s="13"/>
      <c r="U2364" t="s">
        <v>6636</v>
      </c>
    </row>
    <row r="2365" spans="1:21" x14ac:dyDescent="0.25">
      <c r="A2365" t="s">
        <v>6983</v>
      </c>
      <c r="B2365" s="12"/>
      <c r="C2365" t="s">
        <v>8962</v>
      </c>
      <c r="D2365" s="11">
        <v>46194</v>
      </c>
      <c r="E2365" t="s">
        <v>8963</v>
      </c>
      <c r="F2365" t="s">
        <v>6413</v>
      </c>
      <c r="G2365" t="s">
        <v>8964</v>
      </c>
      <c r="H2365" t="s">
        <v>3093</v>
      </c>
      <c r="I2365" t="s">
        <v>65</v>
      </c>
      <c r="J2365" t="s">
        <v>67</v>
      </c>
      <c r="K2365" t="s">
        <v>6636</v>
      </c>
      <c r="L2365" t="s">
        <v>6636</v>
      </c>
      <c r="M2365" t="s">
        <v>8965</v>
      </c>
      <c r="N2365" t="s">
        <v>7001</v>
      </c>
      <c r="O2365" t="s">
        <v>7062</v>
      </c>
      <c r="P2365">
        <v>1757000</v>
      </c>
      <c r="Q2365" t="s">
        <v>6867</v>
      </c>
      <c r="R2365" t="s">
        <v>6779</v>
      </c>
      <c r="S2365" s="12"/>
      <c r="T2365" s="13"/>
      <c r="U2365" t="s">
        <v>6636</v>
      </c>
    </row>
    <row r="2366" spans="1:21" x14ac:dyDescent="0.25">
      <c r="A2366" t="s">
        <v>6983</v>
      </c>
      <c r="B2366" s="12"/>
      <c r="C2366" t="s">
        <v>8962</v>
      </c>
      <c r="D2366" s="11">
        <v>46194</v>
      </c>
      <c r="E2366" t="s">
        <v>8963</v>
      </c>
      <c r="F2366" t="s">
        <v>6413</v>
      </c>
      <c r="G2366" t="s">
        <v>8966</v>
      </c>
      <c r="H2366" t="s">
        <v>3093</v>
      </c>
      <c r="I2366" t="s">
        <v>65</v>
      </c>
      <c r="J2366" t="s">
        <v>67</v>
      </c>
      <c r="K2366" t="s">
        <v>6636</v>
      </c>
      <c r="L2366" t="s">
        <v>6636</v>
      </c>
      <c r="M2366" t="s">
        <v>8965</v>
      </c>
      <c r="N2366" t="s">
        <v>7001</v>
      </c>
      <c r="O2366" t="s">
        <v>7062</v>
      </c>
      <c r="P2366">
        <v>1757000</v>
      </c>
      <c r="Q2366" t="s">
        <v>6867</v>
      </c>
      <c r="R2366" t="s">
        <v>6779</v>
      </c>
      <c r="S2366" s="12">
        <v>1</v>
      </c>
      <c r="T2366" s="13">
        <v>21962</v>
      </c>
      <c r="U2366" t="s">
        <v>6636</v>
      </c>
    </row>
    <row r="2367" spans="1:21" x14ac:dyDescent="0.25">
      <c r="A2367" t="s">
        <v>6614</v>
      </c>
      <c r="B2367" s="12"/>
      <c r="C2367" t="s">
        <v>8967</v>
      </c>
      <c r="D2367" s="11">
        <v>46198</v>
      </c>
      <c r="E2367" t="s">
        <v>8968</v>
      </c>
      <c r="F2367" t="s">
        <v>6413</v>
      </c>
      <c r="G2367" t="s">
        <v>6636</v>
      </c>
      <c r="H2367" t="s">
        <v>3093</v>
      </c>
      <c r="I2367" t="s">
        <v>6636</v>
      </c>
      <c r="J2367" t="s">
        <v>6636</v>
      </c>
      <c r="K2367" t="s">
        <v>6636</v>
      </c>
      <c r="L2367" t="s">
        <v>6636</v>
      </c>
      <c r="M2367" t="s">
        <v>6636</v>
      </c>
      <c r="N2367" t="s">
        <v>6636</v>
      </c>
      <c r="O2367" t="s">
        <v>6636</v>
      </c>
      <c r="P2367">
        <v>1923000</v>
      </c>
      <c r="Q2367" t="s">
        <v>6867</v>
      </c>
      <c r="R2367" t="s">
        <v>7109</v>
      </c>
      <c r="S2367" s="12">
        <v>1</v>
      </c>
      <c r="T2367" s="13"/>
      <c r="U2367" t="s">
        <v>7474</v>
      </c>
    </row>
    <row r="2368" spans="1:21" x14ac:dyDescent="0.25">
      <c r="A2368" t="s">
        <v>6637</v>
      </c>
      <c r="B2368" s="12">
        <v>82306</v>
      </c>
      <c r="C2368" t="s">
        <v>8969</v>
      </c>
      <c r="D2368" s="11">
        <v>46174.749872685199</v>
      </c>
      <c r="E2368" t="s">
        <v>8970</v>
      </c>
      <c r="F2368" t="s">
        <v>6415</v>
      </c>
      <c r="G2368" t="s">
        <v>8971</v>
      </c>
      <c r="H2368" t="s">
        <v>6441</v>
      </c>
      <c r="I2368" t="s">
        <v>55</v>
      </c>
      <c r="J2368" t="s">
        <v>737</v>
      </c>
      <c r="K2368" t="s">
        <v>8972</v>
      </c>
      <c r="L2368" t="s">
        <v>8973</v>
      </c>
      <c r="M2368" t="s">
        <v>8974</v>
      </c>
      <c r="N2368" t="s">
        <v>7202</v>
      </c>
      <c r="O2368" t="s">
        <v>7203</v>
      </c>
      <c r="P2368">
        <v>5551980</v>
      </c>
      <c r="Q2368" t="s">
        <v>6636</v>
      </c>
      <c r="R2368" t="s">
        <v>6636</v>
      </c>
      <c r="S2368" s="12"/>
      <c r="T2368" s="13"/>
      <c r="U2368" t="s">
        <v>6636</v>
      </c>
    </row>
    <row r="2369" spans="1:21" x14ac:dyDescent="0.25">
      <c r="A2369" t="s">
        <v>6637</v>
      </c>
      <c r="B2369" s="12">
        <v>82306</v>
      </c>
      <c r="C2369" t="s">
        <v>8969</v>
      </c>
      <c r="D2369" s="11">
        <v>46174.749872685199</v>
      </c>
      <c r="E2369" t="s">
        <v>8970</v>
      </c>
      <c r="F2369" t="s">
        <v>6415</v>
      </c>
      <c r="G2369" t="s">
        <v>8975</v>
      </c>
      <c r="H2369" t="s">
        <v>6441</v>
      </c>
      <c r="I2369" t="s">
        <v>55</v>
      </c>
      <c r="J2369" t="s">
        <v>737</v>
      </c>
      <c r="K2369" t="s">
        <v>8972</v>
      </c>
      <c r="L2369" t="s">
        <v>8973</v>
      </c>
      <c r="M2369" t="s">
        <v>8974</v>
      </c>
      <c r="N2369" t="s">
        <v>7202</v>
      </c>
      <c r="O2369" t="s">
        <v>7203</v>
      </c>
      <c r="P2369">
        <v>5551980</v>
      </c>
      <c r="Q2369" t="s">
        <v>6636</v>
      </c>
      <c r="R2369" t="s">
        <v>6636</v>
      </c>
      <c r="S2369" s="12"/>
      <c r="T2369" s="13"/>
      <c r="U2369" t="s">
        <v>6636</v>
      </c>
    </row>
    <row r="2370" spans="1:21" x14ac:dyDescent="0.25">
      <c r="A2370" t="s">
        <v>6637</v>
      </c>
      <c r="B2370" s="12">
        <v>82306</v>
      </c>
      <c r="C2370" t="s">
        <v>8969</v>
      </c>
      <c r="D2370" s="11">
        <v>46174.749872685199</v>
      </c>
      <c r="E2370" t="s">
        <v>8970</v>
      </c>
      <c r="F2370" t="s">
        <v>6415</v>
      </c>
      <c r="G2370" t="s">
        <v>8976</v>
      </c>
      <c r="H2370" t="s">
        <v>6441</v>
      </c>
      <c r="I2370" t="s">
        <v>55</v>
      </c>
      <c r="J2370" t="s">
        <v>737</v>
      </c>
      <c r="K2370" t="s">
        <v>8972</v>
      </c>
      <c r="L2370" t="s">
        <v>8973</v>
      </c>
      <c r="M2370" t="s">
        <v>8974</v>
      </c>
      <c r="N2370" t="s">
        <v>7202</v>
      </c>
      <c r="O2370" t="s">
        <v>7203</v>
      </c>
      <c r="P2370">
        <v>5551980</v>
      </c>
      <c r="Q2370" t="s">
        <v>6636</v>
      </c>
      <c r="R2370" t="s">
        <v>6636</v>
      </c>
      <c r="S2370" s="12"/>
      <c r="T2370" s="13"/>
      <c r="U2370" t="s">
        <v>6636</v>
      </c>
    </row>
    <row r="2371" spans="1:21" x14ac:dyDescent="0.25">
      <c r="A2371" t="s">
        <v>6637</v>
      </c>
      <c r="B2371" s="12">
        <v>82306</v>
      </c>
      <c r="C2371" t="s">
        <v>8969</v>
      </c>
      <c r="D2371" s="11">
        <v>46174.749872685199</v>
      </c>
      <c r="E2371" t="s">
        <v>8970</v>
      </c>
      <c r="F2371" t="s">
        <v>6415</v>
      </c>
      <c r="G2371" t="s">
        <v>8977</v>
      </c>
      <c r="H2371" t="s">
        <v>6441</v>
      </c>
      <c r="I2371" t="s">
        <v>55</v>
      </c>
      <c r="J2371" t="s">
        <v>737</v>
      </c>
      <c r="K2371" t="s">
        <v>8972</v>
      </c>
      <c r="L2371" t="s">
        <v>8973</v>
      </c>
      <c r="M2371" t="s">
        <v>8974</v>
      </c>
      <c r="N2371" t="s">
        <v>7202</v>
      </c>
      <c r="O2371" t="s">
        <v>7203</v>
      </c>
      <c r="P2371">
        <v>5551980</v>
      </c>
      <c r="Q2371" t="s">
        <v>6636</v>
      </c>
      <c r="R2371" t="s">
        <v>6636</v>
      </c>
      <c r="S2371" s="12"/>
      <c r="T2371" s="13"/>
      <c r="U2371" t="s">
        <v>6636</v>
      </c>
    </row>
    <row r="2372" spans="1:21" x14ac:dyDescent="0.25">
      <c r="A2372" t="s">
        <v>6637</v>
      </c>
      <c r="B2372" s="12">
        <v>82306</v>
      </c>
      <c r="C2372" t="s">
        <v>8969</v>
      </c>
      <c r="D2372" s="11">
        <v>46174.749872685199</v>
      </c>
      <c r="E2372" t="s">
        <v>8970</v>
      </c>
      <c r="F2372" t="s">
        <v>6415</v>
      </c>
      <c r="G2372" t="s">
        <v>8978</v>
      </c>
      <c r="H2372" t="s">
        <v>6441</v>
      </c>
      <c r="I2372" t="s">
        <v>55</v>
      </c>
      <c r="J2372" t="s">
        <v>737</v>
      </c>
      <c r="K2372" t="s">
        <v>8972</v>
      </c>
      <c r="L2372" t="s">
        <v>8973</v>
      </c>
      <c r="M2372" t="s">
        <v>8974</v>
      </c>
      <c r="N2372" t="s">
        <v>7202</v>
      </c>
      <c r="O2372" t="s">
        <v>7203</v>
      </c>
      <c r="P2372">
        <v>5551980</v>
      </c>
      <c r="Q2372" t="s">
        <v>6636</v>
      </c>
      <c r="R2372" t="s">
        <v>6636</v>
      </c>
      <c r="S2372" s="12"/>
      <c r="T2372" s="13"/>
      <c r="U2372" t="s">
        <v>6636</v>
      </c>
    </row>
    <row r="2373" spans="1:21" x14ac:dyDescent="0.25">
      <c r="A2373" t="s">
        <v>6637</v>
      </c>
      <c r="B2373" s="12">
        <v>82230</v>
      </c>
      <c r="C2373" t="s">
        <v>8979</v>
      </c>
      <c r="D2373" s="11">
        <v>46175.7208217593</v>
      </c>
      <c r="E2373" t="s">
        <v>8980</v>
      </c>
      <c r="F2373" t="s">
        <v>6415</v>
      </c>
      <c r="G2373" t="s">
        <v>8971</v>
      </c>
      <c r="H2373" t="s">
        <v>6441</v>
      </c>
      <c r="I2373" t="s">
        <v>55</v>
      </c>
      <c r="J2373" t="s">
        <v>643</v>
      </c>
      <c r="K2373" t="s">
        <v>8981</v>
      </c>
      <c r="L2373" t="s">
        <v>8973</v>
      </c>
      <c r="M2373" t="s">
        <v>8982</v>
      </c>
      <c r="N2373" t="s">
        <v>7202</v>
      </c>
      <c r="O2373" t="s">
        <v>7255</v>
      </c>
      <c r="P2373">
        <v>5421980</v>
      </c>
      <c r="Q2373" t="s">
        <v>6636</v>
      </c>
      <c r="R2373" t="s">
        <v>6636</v>
      </c>
      <c r="S2373" s="12"/>
      <c r="T2373" s="13"/>
      <c r="U2373" t="s">
        <v>6636</v>
      </c>
    </row>
    <row r="2374" spans="1:21" x14ac:dyDescent="0.25">
      <c r="A2374" t="s">
        <v>6637</v>
      </c>
      <c r="B2374" s="12">
        <v>82230</v>
      </c>
      <c r="C2374" t="s">
        <v>8979</v>
      </c>
      <c r="D2374" s="11">
        <v>46175.7208217593</v>
      </c>
      <c r="E2374" t="s">
        <v>8980</v>
      </c>
      <c r="F2374" t="s">
        <v>6415</v>
      </c>
      <c r="G2374" t="s">
        <v>8975</v>
      </c>
      <c r="H2374" t="s">
        <v>6441</v>
      </c>
      <c r="I2374" t="s">
        <v>55</v>
      </c>
      <c r="J2374" t="s">
        <v>643</v>
      </c>
      <c r="K2374" t="s">
        <v>8981</v>
      </c>
      <c r="L2374" t="s">
        <v>8973</v>
      </c>
      <c r="M2374" t="s">
        <v>8982</v>
      </c>
      <c r="N2374" t="s">
        <v>7202</v>
      </c>
      <c r="O2374" t="s">
        <v>7255</v>
      </c>
      <c r="P2374">
        <v>5421980</v>
      </c>
      <c r="Q2374" t="s">
        <v>6636</v>
      </c>
      <c r="R2374" t="s">
        <v>6636</v>
      </c>
      <c r="S2374" s="12"/>
      <c r="T2374" s="13"/>
      <c r="U2374" t="s">
        <v>6636</v>
      </c>
    </row>
    <row r="2375" spans="1:21" x14ac:dyDescent="0.25">
      <c r="A2375" t="s">
        <v>6637</v>
      </c>
      <c r="B2375" s="12">
        <v>82230</v>
      </c>
      <c r="C2375" t="s">
        <v>8979</v>
      </c>
      <c r="D2375" s="11">
        <v>46175.7208217593</v>
      </c>
      <c r="E2375" t="s">
        <v>8980</v>
      </c>
      <c r="F2375" t="s">
        <v>6415</v>
      </c>
      <c r="G2375" t="s">
        <v>8976</v>
      </c>
      <c r="H2375" t="s">
        <v>6441</v>
      </c>
      <c r="I2375" t="s">
        <v>55</v>
      </c>
      <c r="J2375" t="s">
        <v>643</v>
      </c>
      <c r="K2375" t="s">
        <v>8981</v>
      </c>
      <c r="L2375" t="s">
        <v>8973</v>
      </c>
      <c r="M2375" t="s">
        <v>8982</v>
      </c>
      <c r="N2375" t="s">
        <v>7202</v>
      </c>
      <c r="O2375" t="s">
        <v>7255</v>
      </c>
      <c r="P2375">
        <v>5421980</v>
      </c>
      <c r="Q2375" t="s">
        <v>6636</v>
      </c>
      <c r="R2375" t="s">
        <v>6636</v>
      </c>
      <c r="S2375" s="12"/>
      <c r="T2375" s="13"/>
      <c r="U2375" t="s">
        <v>6636</v>
      </c>
    </row>
    <row r="2376" spans="1:21" x14ac:dyDescent="0.25">
      <c r="A2376" t="s">
        <v>6637</v>
      </c>
      <c r="B2376" s="12">
        <v>82230</v>
      </c>
      <c r="C2376" t="s">
        <v>8979</v>
      </c>
      <c r="D2376" s="11">
        <v>46175.7208217593</v>
      </c>
      <c r="E2376" t="s">
        <v>8980</v>
      </c>
      <c r="F2376" t="s">
        <v>6415</v>
      </c>
      <c r="G2376" t="s">
        <v>8977</v>
      </c>
      <c r="H2376" t="s">
        <v>6441</v>
      </c>
      <c r="I2376" t="s">
        <v>55</v>
      </c>
      <c r="J2376" t="s">
        <v>643</v>
      </c>
      <c r="K2376" t="s">
        <v>8981</v>
      </c>
      <c r="L2376" t="s">
        <v>8973</v>
      </c>
      <c r="M2376" t="s">
        <v>8982</v>
      </c>
      <c r="N2376" t="s">
        <v>7202</v>
      </c>
      <c r="O2376" t="s">
        <v>7255</v>
      </c>
      <c r="P2376">
        <v>5421980</v>
      </c>
      <c r="Q2376" t="s">
        <v>6636</v>
      </c>
      <c r="R2376" t="s">
        <v>6636</v>
      </c>
      <c r="S2376" s="12"/>
      <c r="T2376" s="13"/>
      <c r="U2376" t="s">
        <v>6636</v>
      </c>
    </row>
    <row r="2377" spans="1:21" x14ac:dyDescent="0.25">
      <c r="A2377" t="s">
        <v>6637</v>
      </c>
      <c r="B2377" s="12">
        <v>82230</v>
      </c>
      <c r="C2377" t="s">
        <v>8979</v>
      </c>
      <c r="D2377" s="11">
        <v>46175.7208217593</v>
      </c>
      <c r="E2377" t="s">
        <v>8980</v>
      </c>
      <c r="F2377" t="s">
        <v>6415</v>
      </c>
      <c r="G2377" t="s">
        <v>8978</v>
      </c>
      <c r="H2377" t="s">
        <v>6441</v>
      </c>
      <c r="I2377" t="s">
        <v>55</v>
      </c>
      <c r="J2377" t="s">
        <v>643</v>
      </c>
      <c r="K2377" t="s">
        <v>8981</v>
      </c>
      <c r="L2377" t="s">
        <v>8973</v>
      </c>
      <c r="M2377" t="s">
        <v>8982</v>
      </c>
      <c r="N2377" t="s">
        <v>7202</v>
      </c>
      <c r="O2377" t="s">
        <v>7255</v>
      </c>
      <c r="P2377">
        <v>5421980</v>
      </c>
      <c r="Q2377" t="s">
        <v>6636</v>
      </c>
      <c r="R2377" t="s">
        <v>6636</v>
      </c>
      <c r="S2377" s="12"/>
      <c r="T2377" s="13"/>
      <c r="U2377" t="s">
        <v>6636</v>
      </c>
    </row>
    <row r="2378" spans="1:21" x14ac:dyDescent="0.25">
      <c r="A2378" t="s">
        <v>6619</v>
      </c>
      <c r="B2378" s="12">
        <v>82230</v>
      </c>
      <c r="C2378" t="s">
        <v>8979</v>
      </c>
      <c r="D2378" s="11">
        <v>46175.7356828704</v>
      </c>
      <c r="E2378" t="s">
        <v>8980</v>
      </c>
      <c r="F2378" t="s">
        <v>6415</v>
      </c>
      <c r="G2378" t="s">
        <v>8971</v>
      </c>
      <c r="H2378" t="s">
        <v>6441</v>
      </c>
      <c r="I2378" t="s">
        <v>55</v>
      </c>
      <c r="J2378" t="s">
        <v>643</v>
      </c>
      <c r="K2378" t="s">
        <v>8981</v>
      </c>
      <c r="L2378" t="s">
        <v>8973</v>
      </c>
      <c r="M2378" t="s">
        <v>8982</v>
      </c>
      <c r="N2378" t="s">
        <v>7202</v>
      </c>
      <c r="O2378" t="s">
        <v>7255</v>
      </c>
      <c r="P2378">
        <v>5421980</v>
      </c>
      <c r="Q2378" t="s">
        <v>6636</v>
      </c>
      <c r="R2378" t="s">
        <v>6636</v>
      </c>
      <c r="S2378" s="12"/>
      <c r="T2378" s="13"/>
      <c r="U2378" t="s">
        <v>6636</v>
      </c>
    </row>
    <row r="2379" spans="1:21" x14ac:dyDescent="0.25">
      <c r="A2379" t="s">
        <v>6619</v>
      </c>
      <c r="B2379" s="12">
        <v>82230</v>
      </c>
      <c r="C2379" t="s">
        <v>8979</v>
      </c>
      <c r="D2379" s="11">
        <v>46175.7356828704</v>
      </c>
      <c r="E2379" t="s">
        <v>8980</v>
      </c>
      <c r="F2379" t="s">
        <v>6415</v>
      </c>
      <c r="G2379" t="s">
        <v>8975</v>
      </c>
      <c r="H2379" t="s">
        <v>6441</v>
      </c>
      <c r="I2379" t="s">
        <v>55</v>
      </c>
      <c r="J2379" t="s">
        <v>643</v>
      </c>
      <c r="K2379" t="s">
        <v>8981</v>
      </c>
      <c r="L2379" t="s">
        <v>8973</v>
      </c>
      <c r="M2379" t="s">
        <v>8982</v>
      </c>
      <c r="N2379" t="s">
        <v>7202</v>
      </c>
      <c r="O2379" t="s">
        <v>7255</v>
      </c>
      <c r="P2379">
        <v>5421980</v>
      </c>
      <c r="Q2379" t="s">
        <v>6636</v>
      </c>
      <c r="R2379" t="s">
        <v>6636</v>
      </c>
      <c r="S2379" s="12"/>
      <c r="T2379" s="13"/>
      <c r="U2379" t="s">
        <v>6636</v>
      </c>
    </row>
    <row r="2380" spans="1:21" x14ac:dyDescent="0.25">
      <c r="A2380" t="s">
        <v>6619</v>
      </c>
      <c r="B2380" s="12">
        <v>82230</v>
      </c>
      <c r="C2380" t="s">
        <v>8979</v>
      </c>
      <c r="D2380" s="11">
        <v>46175.7356828704</v>
      </c>
      <c r="E2380" t="s">
        <v>8980</v>
      </c>
      <c r="F2380" t="s">
        <v>6415</v>
      </c>
      <c r="G2380" t="s">
        <v>8976</v>
      </c>
      <c r="H2380" t="s">
        <v>6441</v>
      </c>
      <c r="I2380" t="s">
        <v>55</v>
      </c>
      <c r="J2380" t="s">
        <v>643</v>
      </c>
      <c r="K2380" t="s">
        <v>8981</v>
      </c>
      <c r="L2380" t="s">
        <v>8973</v>
      </c>
      <c r="M2380" t="s">
        <v>8982</v>
      </c>
      <c r="N2380" t="s">
        <v>7202</v>
      </c>
      <c r="O2380" t="s">
        <v>7255</v>
      </c>
      <c r="P2380">
        <v>5421980</v>
      </c>
      <c r="Q2380" t="s">
        <v>6636</v>
      </c>
      <c r="R2380" t="s">
        <v>6636</v>
      </c>
      <c r="S2380" s="12"/>
      <c r="T2380" s="13"/>
      <c r="U2380" t="s">
        <v>6636</v>
      </c>
    </row>
    <row r="2381" spans="1:21" x14ac:dyDescent="0.25">
      <c r="A2381" t="s">
        <v>6619</v>
      </c>
      <c r="B2381" s="12">
        <v>82230</v>
      </c>
      <c r="C2381" t="s">
        <v>8979</v>
      </c>
      <c r="D2381" s="11">
        <v>46175.7356828704</v>
      </c>
      <c r="E2381" t="s">
        <v>8980</v>
      </c>
      <c r="F2381" t="s">
        <v>6415</v>
      </c>
      <c r="G2381" t="s">
        <v>8977</v>
      </c>
      <c r="H2381" t="s">
        <v>6441</v>
      </c>
      <c r="I2381" t="s">
        <v>55</v>
      </c>
      <c r="J2381" t="s">
        <v>643</v>
      </c>
      <c r="K2381" t="s">
        <v>8981</v>
      </c>
      <c r="L2381" t="s">
        <v>8973</v>
      </c>
      <c r="M2381" t="s">
        <v>8982</v>
      </c>
      <c r="N2381" t="s">
        <v>7202</v>
      </c>
      <c r="O2381" t="s">
        <v>7255</v>
      </c>
      <c r="P2381">
        <v>5421980</v>
      </c>
      <c r="Q2381" t="s">
        <v>6636</v>
      </c>
      <c r="R2381" t="s">
        <v>6636</v>
      </c>
      <c r="S2381" s="12"/>
      <c r="T2381" s="13"/>
      <c r="U2381" t="s">
        <v>6636</v>
      </c>
    </row>
    <row r="2382" spans="1:21" x14ac:dyDescent="0.25">
      <c r="A2382" t="s">
        <v>6619</v>
      </c>
      <c r="B2382" s="12">
        <v>82230</v>
      </c>
      <c r="C2382" t="s">
        <v>8979</v>
      </c>
      <c r="D2382" s="11">
        <v>46175.7356828704</v>
      </c>
      <c r="E2382" t="s">
        <v>8980</v>
      </c>
      <c r="F2382" t="s">
        <v>6415</v>
      </c>
      <c r="G2382" t="s">
        <v>8978</v>
      </c>
      <c r="H2382" t="s">
        <v>6441</v>
      </c>
      <c r="I2382" t="s">
        <v>55</v>
      </c>
      <c r="J2382" t="s">
        <v>643</v>
      </c>
      <c r="K2382" t="s">
        <v>8981</v>
      </c>
      <c r="L2382" t="s">
        <v>8973</v>
      </c>
      <c r="M2382" t="s">
        <v>8982</v>
      </c>
      <c r="N2382" t="s">
        <v>7202</v>
      </c>
      <c r="O2382" t="s">
        <v>7255</v>
      </c>
      <c r="P2382">
        <v>5421980</v>
      </c>
      <c r="Q2382" t="s">
        <v>6636</v>
      </c>
      <c r="R2382" t="s">
        <v>6636</v>
      </c>
      <c r="S2382" s="12"/>
      <c r="T2382" s="13"/>
      <c r="U2382" t="s">
        <v>6636</v>
      </c>
    </row>
    <row r="2383" spans="1:21" x14ac:dyDescent="0.25">
      <c r="A2383" t="s">
        <v>6619</v>
      </c>
      <c r="B2383" s="12">
        <v>82306</v>
      </c>
      <c r="C2383" t="s">
        <v>8969</v>
      </c>
      <c r="D2383" s="11">
        <v>46176.658738425896</v>
      </c>
      <c r="E2383" t="s">
        <v>8970</v>
      </c>
      <c r="F2383" t="s">
        <v>6415</v>
      </c>
      <c r="G2383" t="s">
        <v>8971</v>
      </c>
      <c r="H2383" t="s">
        <v>6441</v>
      </c>
      <c r="I2383" t="s">
        <v>55</v>
      </c>
      <c r="J2383" t="s">
        <v>737</v>
      </c>
      <c r="K2383" t="s">
        <v>8972</v>
      </c>
      <c r="L2383" t="s">
        <v>8973</v>
      </c>
      <c r="M2383" t="s">
        <v>8974</v>
      </c>
      <c r="N2383" t="s">
        <v>7202</v>
      </c>
      <c r="O2383" t="s">
        <v>7203</v>
      </c>
      <c r="P2383">
        <v>5551980</v>
      </c>
      <c r="Q2383" t="s">
        <v>6636</v>
      </c>
      <c r="R2383" t="s">
        <v>6636</v>
      </c>
      <c r="S2383" s="12"/>
      <c r="T2383" s="13"/>
      <c r="U2383" t="s">
        <v>6636</v>
      </c>
    </row>
    <row r="2384" spans="1:21" x14ac:dyDescent="0.25">
      <c r="A2384" t="s">
        <v>6619</v>
      </c>
      <c r="B2384" s="12">
        <v>82306</v>
      </c>
      <c r="C2384" t="s">
        <v>8969</v>
      </c>
      <c r="D2384" s="11">
        <v>46176.658738425896</v>
      </c>
      <c r="E2384" t="s">
        <v>8970</v>
      </c>
      <c r="F2384" t="s">
        <v>6415</v>
      </c>
      <c r="G2384" t="s">
        <v>8975</v>
      </c>
      <c r="H2384" t="s">
        <v>6441</v>
      </c>
      <c r="I2384" t="s">
        <v>55</v>
      </c>
      <c r="J2384" t="s">
        <v>737</v>
      </c>
      <c r="K2384" t="s">
        <v>8972</v>
      </c>
      <c r="L2384" t="s">
        <v>8973</v>
      </c>
      <c r="M2384" t="s">
        <v>8974</v>
      </c>
      <c r="N2384" t="s">
        <v>7202</v>
      </c>
      <c r="O2384" t="s">
        <v>7203</v>
      </c>
      <c r="P2384">
        <v>5551980</v>
      </c>
      <c r="Q2384" t="s">
        <v>6636</v>
      </c>
      <c r="R2384" t="s">
        <v>6636</v>
      </c>
      <c r="S2384" s="12"/>
      <c r="T2384" s="13"/>
      <c r="U2384" t="s">
        <v>6636</v>
      </c>
    </row>
    <row r="2385" spans="1:21" x14ac:dyDescent="0.25">
      <c r="A2385" t="s">
        <v>6619</v>
      </c>
      <c r="B2385" s="12">
        <v>82306</v>
      </c>
      <c r="C2385" t="s">
        <v>8969</v>
      </c>
      <c r="D2385" s="11">
        <v>46176.658738425896</v>
      </c>
      <c r="E2385" t="s">
        <v>8970</v>
      </c>
      <c r="F2385" t="s">
        <v>6415</v>
      </c>
      <c r="G2385" t="s">
        <v>8976</v>
      </c>
      <c r="H2385" t="s">
        <v>6441</v>
      </c>
      <c r="I2385" t="s">
        <v>55</v>
      </c>
      <c r="J2385" t="s">
        <v>737</v>
      </c>
      <c r="K2385" t="s">
        <v>8972</v>
      </c>
      <c r="L2385" t="s">
        <v>8973</v>
      </c>
      <c r="M2385" t="s">
        <v>8974</v>
      </c>
      <c r="N2385" t="s">
        <v>7202</v>
      </c>
      <c r="O2385" t="s">
        <v>7203</v>
      </c>
      <c r="P2385">
        <v>5551980</v>
      </c>
      <c r="Q2385" t="s">
        <v>6636</v>
      </c>
      <c r="R2385" t="s">
        <v>6636</v>
      </c>
      <c r="S2385" s="12"/>
      <c r="T2385" s="13"/>
      <c r="U2385" t="s">
        <v>6636</v>
      </c>
    </row>
    <row r="2386" spans="1:21" x14ac:dyDescent="0.25">
      <c r="A2386" t="s">
        <v>6619</v>
      </c>
      <c r="B2386" s="12">
        <v>82306</v>
      </c>
      <c r="C2386" t="s">
        <v>8969</v>
      </c>
      <c r="D2386" s="11">
        <v>46176.658738425896</v>
      </c>
      <c r="E2386" t="s">
        <v>8970</v>
      </c>
      <c r="F2386" t="s">
        <v>6415</v>
      </c>
      <c r="G2386" t="s">
        <v>8977</v>
      </c>
      <c r="H2386" t="s">
        <v>6441</v>
      </c>
      <c r="I2386" t="s">
        <v>55</v>
      </c>
      <c r="J2386" t="s">
        <v>737</v>
      </c>
      <c r="K2386" t="s">
        <v>8972</v>
      </c>
      <c r="L2386" t="s">
        <v>8973</v>
      </c>
      <c r="M2386" t="s">
        <v>8974</v>
      </c>
      <c r="N2386" t="s">
        <v>7202</v>
      </c>
      <c r="O2386" t="s">
        <v>7203</v>
      </c>
      <c r="P2386">
        <v>5551980</v>
      </c>
      <c r="Q2386" t="s">
        <v>6636</v>
      </c>
      <c r="R2386" t="s">
        <v>6636</v>
      </c>
      <c r="S2386" s="12"/>
      <c r="T2386" s="13"/>
      <c r="U2386" t="s">
        <v>6636</v>
      </c>
    </row>
    <row r="2387" spans="1:21" x14ac:dyDescent="0.25">
      <c r="A2387" t="s">
        <v>6619</v>
      </c>
      <c r="B2387" s="12">
        <v>82306</v>
      </c>
      <c r="C2387" t="s">
        <v>8969</v>
      </c>
      <c r="D2387" s="11">
        <v>46176.658738425896</v>
      </c>
      <c r="E2387" t="s">
        <v>8970</v>
      </c>
      <c r="F2387" t="s">
        <v>6415</v>
      </c>
      <c r="G2387" t="s">
        <v>8978</v>
      </c>
      <c r="H2387" t="s">
        <v>6441</v>
      </c>
      <c r="I2387" t="s">
        <v>55</v>
      </c>
      <c r="J2387" t="s">
        <v>737</v>
      </c>
      <c r="K2387" t="s">
        <v>8972</v>
      </c>
      <c r="L2387" t="s">
        <v>8973</v>
      </c>
      <c r="M2387" t="s">
        <v>8974</v>
      </c>
      <c r="N2387" t="s">
        <v>7202</v>
      </c>
      <c r="O2387" t="s">
        <v>7203</v>
      </c>
      <c r="P2387">
        <v>5551980</v>
      </c>
      <c r="Q2387" t="s">
        <v>6636</v>
      </c>
      <c r="R2387" t="s">
        <v>6636</v>
      </c>
      <c r="S2387" s="12"/>
      <c r="T2387" s="13"/>
      <c r="U2387" t="s">
        <v>6636</v>
      </c>
    </row>
    <row r="2388" spans="1:21" x14ac:dyDescent="0.25">
      <c r="A2388" t="s">
        <v>6637</v>
      </c>
      <c r="B2388" s="12">
        <v>82782</v>
      </c>
      <c r="C2388" t="s">
        <v>8983</v>
      </c>
      <c r="D2388" s="11">
        <v>46177.018831018497</v>
      </c>
      <c r="E2388" t="s">
        <v>8984</v>
      </c>
      <c r="F2388" t="s">
        <v>6415</v>
      </c>
      <c r="G2388" t="s">
        <v>8971</v>
      </c>
      <c r="H2388" t="s">
        <v>6441</v>
      </c>
      <c r="I2388" t="s">
        <v>65</v>
      </c>
      <c r="J2388" t="s">
        <v>57</v>
      </c>
      <c r="K2388" t="s">
        <v>8985</v>
      </c>
      <c r="L2388" t="s">
        <v>8973</v>
      </c>
      <c r="M2388" t="s">
        <v>8986</v>
      </c>
      <c r="N2388" t="s">
        <v>7202</v>
      </c>
      <c r="O2388" t="s">
        <v>7231</v>
      </c>
      <c r="P2388">
        <v>4259980</v>
      </c>
      <c r="Q2388" t="s">
        <v>6636</v>
      </c>
      <c r="R2388" t="s">
        <v>6636</v>
      </c>
      <c r="S2388" s="12"/>
      <c r="T2388" s="13"/>
      <c r="U2388" t="s">
        <v>6629</v>
      </c>
    </row>
    <row r="2389" spans="1:21" x14ac:dyDescent="0.25">
      <c r="A2389" t="s">
        <v>6637</v>
      </c>
      <c r="B2389" s="12">
        <v>82782</v>
      </c>
      <c r="C2389" t="s">
        <v>8983</v>
      </c>
      <c r="D2389" s="11">
        <v>46177.018831018497</v>
      </c>
      <c r="E2389" t="s">
        <v>8984</v>
      </c>
      <c r="F2389" t="s">
        <v>6415</v>
      </c>
      <c r="G2389" t="s">
        <v>8975</v>
      </c>
      <c r="H2389" t="s">
        <v>6441</v>
      </c>
      <c r="I2389" t="s">
        <v>65</v>
      </c>
      <c r="J2389" t="s">
        <v>57</v>
      </c>
      <c r="K2389" t="s">
        <v>8985</v>
      </c>
      <c r="L2389" t="s">
        <v>8973</v>
      </c>
      <c r="M2389" t="s">
        <v>8986</v>
      </c>
      <c r="N2389" t="s">
        <v>7202</v>
      </c>
      <c r="O2389" t="s">
        <v>7231</v>
      </c>
      <c r="P2389">
        <v>4259980</v>
      </c>
      <c r="Q2389" t="s">
        <v>6636</v>
      </c>
      <c r="R2389" t="s">
        <v>6636</v>
      </c>
      <c r="S2389" s="12"/>
      <c r="T2389" s="13"/>
      <c r="U2389" t="s">
        <v>6629</v>
      </c>
    </row>
    <row r="2390" spans="1:21" x14ac:dyDescent="0.25">
      <c r="A2390" t="s">
        <v>6637</v>
      </c>
      <c r="B2390" s="12">
        <v>82782</v>
      </c>
      <c r="C2390" t="s">
        <v>8983</v>
      </c>
      <c r="D2390" s="11">
        <v>46177.018831018497</v>
      </c>
      <c r="E2390" t="s">
        <v>8984</v>
      </c>
      <c r="F2390" t="s">
        <v>6415</v>
      </c>
      <c r="G2390" t="s">
        <v>8976</v>
      </c>
      <c r="H2390" t="s">
        <v>6441</v>
      </c>
      <c r="I2390" t="s">
        <v>65</v>
      </c>
      <c r="J2390" t="s">
        <v>57</v>
      </c>
      <c r="K2390" t="s">
        <v>8985</v>
      </c>
      <c r="L2390" t="s">
        <v>8973</v>
      </c>
      <c r="M2390" t="s">
        <v>8986</v>
      </c>
      <c r="N2390" t="s">
        <v>7202</v>
      </c>
      <c r="O2390" t="s">
        <v>7231</v>
      </c>
      <c r="P2390">
        <v>4259980</v>
      </c>
      <c r="Q2390" t="s">
        <v>6636</v>
      </c>
      <c r="R2390" t="s">
        <v>6636</v>
      </c>
      <c r="S2390" s="12"/>
      <c r="T2390" s="13"/>
      <c r="U2390" t="s">
        <v>6629</v>
      </c>
    </row>
    <row r="2391" spans="1:21" x14ac:dyDescent="0.25">
      <c r="A2391" t="s">
        <v>6637</v>
      </c>
      <c r="B2391" s="12">
        <v>82782</v>
      </c>
      <c r="C2391" t="s">
        <v>8983</v>
      </c>
      <c r="D2391" s="11">
        <v>46177.018831018497</v>
      </c>
      <c r="E2391" t="s">
        <v>8984</v>
      </c>
      <c r="F2391" t="s">
        <v>6415</v>
      </c>
      <c r="G2391" t="s">
        <v>8977</v>
      </c>
      <c r="H2391" t="s">
        <v>6441</v>
      </c>
      <c r="I2391" t="s">
        <v>65</v>
      </c>
      <c r="J2391" t="s">
        <v>57</v>
      </c>
      <c r="K2391" t="s">
        <v>8985</v>
      </c>
      <c r="L2391" t="s">
        <v>8973</v>
      </c>
      <c r="M2391" t="s">
        <v>8986</v>
      </c>
      <c r="N2391" t="s">
        <v>7202</v>
      </c>
      <c r="O2391" t="s">
        <v>7231</v>
      </c>
      <c r="P2391">
        <v>4259980</v>
      </c>
      <c r="Q2391" t="s">
        <v>6636</v>
      </c>
      <c r="R2391" t="s">
        <v>6636</v>
      </c>
      <c r="S2391" s="12"/>
      <c r="T2391" s="13"/>
      <c r="U2391" t="s">
        <v>6629</v>
      </c>
    </row>
    <row r="2392" spans="1:21" x14ac:dyDescent="0.25">
      <c r="A2392" t="s">
        <v>6637</v>
      </c>
      <c r="B2392" s="12">
        <v>82782</v>
      </c>
      <c r="C2392" t="s">
        <v>8983</v>
      </c>
      <c r="D2392" s="11">
        <v>46177.018831018497</v>
      </c>
      <c r="E2392" t="s">
        <v>8984</v>
      </c>
      <c r="F2392" t="s">
        <v>6415</v>
      </c>
      <c r="G2392" t="s">
        <v>8978</v>
      </c>
      <c r="H2392" t="s">
        <v>6441</v>
      </c>
      <c r="I2392" t="s">
        <v>65</v>
      </c>
      <c r="J2392" t="s">
        <v>57</v>
      </c>
      <c r="K2392" t="s">
        <v>8985</v>
      </c>
      <c r="L2392" t="s">
        <v>8973</v>
      </c>
      <c r="M2392" t="s">
        <v>8986</v>
      </c>
      <c r="N2392" t="s">
        <v>7202</v>
      </c>
      <c r="O2392" t="s">
        <v>7231</v>
      </c>
      <c r="P2392">
        <v>4259980</v>
      </c>
      <c r="Q2392" t="s">
        <v>6636</v>
      </c>
      <c r="R2392" t="s">
        <v>6636</v>
      </c>
      <c r="S2392" s="12"/>
      <c r="T2392" s="13"/>
      <c r="U2392" t="s">
        <v>6629</v>
      </c>
    </row>
    <row r="2393" spans="1:21" x14ac:dyDescent="0.25">
      <c r="A2393" t="s">
        <v>6637</v>
      </c>
      <c r="B2393" s="12">
        <v>82436</v>
      </c>
      <c r="C2393" t="s">
        <v>8987</v>
      </c>
      <c r="D2393" s="11">
        <v>46177.743009259299</v>
      </c>
      <c r="E2393" t="s">
        <v>8988</v>
      </c>
      <c r="F2393" t="s">
        <v>6415</v>
      </c>
      <c r="G2393" t="s">
        <v>8971</v>
      </c>
      <c r="H2393" t="s">
        <v>6441</v>
      </c>
      <c r="I2393" t="s">
        <v>65</v>
      </c>
      <c r="J2393" t="s">
        <v>219</v>
      </c>
      <c r="K2393" t="s">
        <v>8989</v>
      </c>
      <c r="L2393" t="s">
        <v>8973</v>
      </c>
      <c r="M2393" t="s">
        <v>8990</v>
      </c>
      <c r="N2393" t="s">
        <v>7202</v>
      </c>
      <c r="O2393" t="s">
        <v>7255</v>
      </c>
      <c r="P2393">
        <v>5421980</v>
      </c>
      <c r="Q2393" t="s">
        <v>6636</v>
      </c>
      <c r="R2393" t="s">
        <v>6636</v>
      </c>
      <c r="S2393" s="12"/>
      <c r="T2393" s="13"/>
      <c r="U2393" t="s">
        <v>6708</v>
      </c>
    </row>
    <row r="2394" spans="1:21" x14ac:dyDescent="0.25">
      <c r="A2394" t="s">
        <v>6637</v>
      </c>
      <c r="B2394" s="12">
        <v>82436</v>
      </c>
      <c r="C2394" t="s">
        <v>8987</v>
      </c>
      <c r="D2394" s="11">
        <v>46177.743009259299</v>
      </c>
      <c r="E2394" t="s">
        <v>8988</v>
      </c>
      <c r="F2394" t="s">
        <v>6415</v>
      </c>
      <c r="G2394" t="s">
        <v>8975</v>
      </c>
      <c r="H2394" t="s">
        <v>6441</v>
      </c>
      <c r="I2394" t="s">
        <v>65</v>
      </c>
      <c r="J2394" t="s">
        <v>219</v>
      </c>
      <c r="K2394" t="s">
        <v>8989</v>
      </c>
      <c r="L2394" t="s">
        <v>8973</v>
      </c>
      <c r="M2394" t="s">
        <v>8990</v>
      </c>
      <c r="N2394" t="s">
        <v>7202</v>
      </c>
      <c r="O2394" t="s">
        <v>7255</v>
      </c>
      <c r="P2394">
        <v>5421980</v>
      </c>
      <c r="Q2394" t="s">
        <v>6636</v>
      </c>
      <c r="R2394" t="s">
        <v>6636</v>
      </c>
      <c r="S2394" s="12"/>
      <c r="T2394" s="13"/>
      <c r="U2394" t="s">
        <v>6708</v>
      </c>
    </row>
    <row r="2395" spans="1:21" x14ac:dyDescent="0.25">
      <c r="A2395" t="s">
        <v>6637</v>
      </c>
      <c r="B2395" s="12">
        <v>82436</v>
      </c>
      <c r="C2395" t="s">
        <v>8987</v>
      </c>
      <c r="D2395" s="11">
        <v>46177.743009259299</v>
      </c>
      <c r="E2395" t="s">
        <v>8988</v>
      </c>
      <c r="F2395" t="s">
        <v>6415</v>
      </c>
      <c r="G2395" t="s">
        <v>8976</v>
      </c>
      <c r="H2395" t="s">
        <v>6441</v>
      </c>
      <c r="I2395" t="s">
        <v>65</v>
      </c>
      <c r="J2395" t="s">
        <v>219</v>
      </c>
      <c r="K2395" t="s">
        <v>8989</v>
      </c>
      <c r="L2395" t="s">
        <v>8973</v>
      </c>
      <c r="M2395" t="s">
        <v>8990</v>
      </c>
      <c r="N2395" t="s">
        <v>7202</v>
      </c>
      <c r="O2395" t="s">
        <v>7255</v>
      </c>
      <c r="P2395">
        <v>5421980</v>
      </c>
      <c r="Q2395" t="s">
        <v>6636</v>
      </c>
      <c r="R2395" t="s">
        <v>6636</v>
      </c>
      <c r="S2395" s="12"/>
      <c r="T2395" s="13"/>
      <c r="U2395" t="s">
        <v>6708</v>
      </c>
    </row>
    <row r="2396" spans="1:21" x14ac:dyDescent="0.25">
      <c r="A2396" t="s">
        <v>6637</v>
      </c>
      <c r="B2396" s="12">
        <v>82436</v>
      </c>
      <c r="C2396" t="s">
        <v>8987</v>
      </c>
      <c r="D2396" s="11">
        <v>46177.743009259299</v>
      </c>
      <c r="E2396" t="s">
        <v>8988</v>
      </c>
      <c r="F2396" t="s">
        <v>6415</v>
      </c>
      <c r="G2396" t="s">
        <v>8977</v>
      </c>
      <c r="H2396" t="s">
        <v>6441</v>
      </c>
      <c r="I2396" t="s">
        <v>65</v>
      </c>
      <c r="J2396" t="s">
        <v>219</v>
      </c>
      <c r="K2396" t="s">
        <v>8989</v>
      </c>
      <c r="L2396" t="s">
        <v>8973</v>
      </c>
      <c r="M2396" t="s">
        <v>8990</v>
      </c>
      <c r="N2396" t="s">
        <v>7202</v>
      </c>
      <c r="O2396" t="s">
        <v>7255</v>
      </c>
      <c r="P2396">
        <v>5421980</v>
      </c>
      <c r="Q2396" t="s">
        <v>6636</v>
      </c>
      <c r="R2396" t="s">
        <v>6636</v>
      </c>
      <c r="S2396" s="12"/>
      <c r="T2396" s="13"/>
      <c r="U2396" t="s">
        <v>6708</v>
      </c>
    </row>
    <row r="2397" spans="1:21" x14ac:dyDescent="0.25">
      <c r="A2397" t="s">
        <v>6637</v>
      </c>
      <c r="B2397" s="12">
        <v>82436</v>
      </c>
      <c r="C2397" t="s">
        <v>8987</v>
      </c>
      <c r="D2397" s="11">
        <v>46177.743009259299</v>
      </c>
      <c r="E2397" t="s">
        <v>8988</v>
      </c>
      <c r="F2397" t="s">
        <v>6415</v>
      </c>
      <c r="G2397" t="s">
        <v>8978</v>
      </c>
      <c r="H2397" t="s">
        <v>6441</v>
      </c>
      <c r="I2397" t="s">
        <v>65</v>
      </c>
      <c r="J2397" t="s">
        <v>219</v>
      </c>
      <c r="K2397" t="s">
        <v>8989</v>
      </c>
      <c r="L2397" t="s">
        <v>8973</v>
      </c>
      <c r="M2397" t="s">
        <v>8990</v>
      </c>
      <c r="N2397" t="s">
        <v>7202</v>
      </c>
      <c r="O2397" t="s">
        <v>7255</v>
      </c>
      <c r="P2397">
        <v>5421980</v>
      </c>
      <c r="Q2397" t="s">
        <v>6636</v>
      </c>
      <c r="R2397" t="s">
        <v>6636</v>
      </c>
      <c r="S2397" s="12"/>
      <c r="T2397" s="13"/>
      <c r="U2397" t="s">
        <v>6708</v>
      </c>
    </row>
    <row r="2398" spans="1:21" x14ac:dyDescent="0.25">
      <c r="A2398" t="s">
        <v>6619</v>
      </c>
      <c r="B2398" s="12">
        <v>82436</v>
      </c>
      <c r="C2398" t="s">
        <v>8987</v>
      </c>
      <c r="D2398" s="11">
        <v>46177.7433101852</v>
      </c>
      <c r="E2398" t="s">
        <v>8988</v>
      </c>
      <c r="F2398" t="s">
        <v>6415</v>
      </c>
      <c r="G2398" t="s">
        <v>8971</v>
      </c>
      <c r="H2398" t="s">
        <v>6441</v>
      </c>
      <c r="I2398" t="s">
        <v>65</v>
      </c>
      <c r="J2398" t="s">
        <v>219</v>
      </c>
      <c r="K2398" t="s">
        <v>8989</v>
      </c>
      <c r="L2398" t="s">
        <v>8973</v>
      </c>
      <c r="M2398" t="s">
        <v>8990</v>
      </c>
      <c r="N2398" t="s">
        <v>7202</v>
      </c>
      <c r="O2398" t="s">
        <v>7255</v>
      </c>
      <c r="P2398">
        <v>5421980</v>
      </c>
      <c r="Q2398" t="s">
        <v>6636</v>
      </c>
      <c r="R2398" t="s">
        <v>6636</v>
      </c>
      <c r="S2398" s="12"/>
      <c r="T2398" s="13"/>
      <c r="U2398" t="s">
        <v>6708</v>
      </c>
    </row>
    <row r="2399" spans="1:21" x14ac:dyDescent="0.25">
      <c r="A2399" t="s">
        <v>6619</v>
      </c>
      <c r="B2399" s="12">
        <v>82436</v>
      </c>
      <c r="C2399" t="s">
        <v>8987</v>
      </c>
      <c r="D2399" s="11">
        <v>46177.7433101852</v>
      </c>
      <c r="E2399" t="s">
        <v>8988</v>
      </c>
      <c r="F2399" t="s">
        <v>6415</v>
      </c>
      <c r="G2399" t="s">
        <v>8975</v>
      </c>
      <c r="H2399" t="s">
        <v>6441</v>
      </c>
      <c r="I2399" t="s">
        <v>65</v>
      </c>
      <c r="J2399" t="s">
        <v>219</v>
      </c>
      <c r="K2399" t="s">
        <v>8989</v>
      </c>
      <c r="L2399" t="s">
        <v>8973</v>
      </c>
      <c r="M2399" t="s">
        <v>8990</v>
      </c>
      <c r="N2399" t="s">
        <v>7202</v>
      </c>
      <c r="O2399" t="s">
        <v>7255</v>
      </c>
      <c r="P2399">
        <v>5421980</v>
      </c>
      <c r="Q2399" t="s">
        <v>6636</v>
      </c>
      <c r="R2399" t="s">
        <v>6636</v>
      </c>
      <c r="S2399" s="12"/>
      <c r="T2399" s="13"/>
      <c r="U2399" t="s">
        <v>6708</v>
      </c>
    </row>
    <row r="2400" spans="1:21" x14ac:dyDescent="0.25">
      <c r="A2400" t="s">
        <v>6619</v>
      </c>
      <c r="B2400" s="12">
        <v>82436</v>
      </c>
      <c r="C2400" t="s">
        <v>8987</v>
      </c>
      <c r="D2400" s="11">
        <v>46177.7433101852</v>
      </c>
      <c r="E2400" t="s">
        <v>8988</v>
      </c>
      <c r="F2400" t="s">
        <v>6415</v>
      </c>
      <c r="G2400" t="s">
        <v>8976</v>
      </c>
      <c r="H2400" t="s">
        <v>6441</v>
      </c>
      <c r="I2400" t="s">
        <v>65</v>
      </c>
      <c r="J2400" t="s">
        <v>219</v>
      </c>
      <c r="K2400" t="s">
        <v>8989</v>
      </c>
      <c r="L2400" t="s">
        <v>8973</v>
      </c>
      <c r="M2400" t="s">
        <v>8990</v>
      </c>
      <c r="N2400" t="s">
        <v>7202</v>
      </c>
      <c r="O2400" t="s">
        <v>7255</v>
      </c>
      <c r="P2400">
        <v>5421980</v>
      </c>
      <c r="Q2400" t="s">
        <v>6636</v>
      </c>
      <c r="R2400" t="s">
        <v>6636</v>
      </c>
      <c r="S2400" s="12"/>
      <c r="T2400" s="13"/>
      <c r="U2400" t="s">
        <v>6708</v>
      </c>
    </row>
    <row r="2401" spans="1:21" x14ac:dyDescent="0.25">
      <c r="A2401" t="s">
        <v>6619</v>
      </c>
      <c r="B2401" s="12">
        <v>82436</v>
      </c>
      <c r="C2401" t="s">
        <v>8987</v>
      </c>
      <c r="D2401" s="11">
        <v>46177.7433101852</v>
      </c>
      <c r="E2401" t="s">
        <v>8988</v>
      </c>
      <c r="F2401" t="s">
        <v>6415</v>
      </c>
      <c r="G2401" t="s">
        <v>8977</v>
      </c>
      <c r="H2401" t="s">
        <v>6441</v>
      </c>
      <c r="I2401" t="s">
        <v>65</v>
      </c>
      <c r="J2401" t="s">
        <v>219</v>
      </c>
      <c r="K2401" t="s">
        <v>8989</v>
      </c>
      <c r="L2401" t="s">
        <v>8973</v>
      </c>
      <c r="M2401" t="s">
        <v>8990</v>
      </c>
      <c r="N2401" t="s">
        <v>7202</v>
      </c>
      <c r="O2401" t="s">
        <v>7255</v>
      </c>
      <c r="P2401">
        <v>5421980</v>
      </c>
      <c r="Q2401" t="s">
        <v>6636</v>
      </c>
      <c r="R2401" t="s">
        <v>6636</v>
      </c>
      <c r="S2401" s="12"/>
      <c r="T2401" s="13"/>
      <c r="U2401" t="s">
        <v>6708</v>
      </c>
    </row>
    <row r="2402" spans="1:21" x14ac:dyDescent="0.25">
      <c r="A2402" t="s">
        <v>6619</v>
      </c>
      <c r="B2402" s="12">
        <v>82436</v>
      </c>
      <c r="C2402" t="s">
        <v>8987</v>
      </c>
      <c r="D2402" s="11">
        <v>46177.7433101852</v>
      </c>
      <c r="E2402" t="s">
        <v>8988</v>
      </c>
      <c r="F2402" t="s">
        <v>6415</v>
      </c>
      <c r="G2402" t="s">
        <v>8978</v>
      </c>
      <c r="H2402" t="s">
        <v>6441</v>
      </c>
      <c r="I2402" t="s">
        <v>65</v>
      </c>
      <c r="J2402" t="s">
        <v>219</v>
      </c>
      <c r="K2402" t="s">
        <v>8989</v>
      </c>
      <c r="L2402" t="s">
        <v>8973</v>
      </c>
      <c r="M2402" t="s">
        <v>8990</v>
      </c>
      <c r="N2402" t="s">
        <v>7202</v>
      </c>
      <c r="O2402" t="s">
        <v>7255</v>
      </c>
      <c r="P2402">
        <v>5421980</v>
      </c>
      <c r="Q2402" t="s">
        <v>6636</v>
      </c>
      <c r="R2402" t="s">
        <v>6636</v>
      </c>
      <c r="S2402" s="12"/>
      <c r="T2402" s="13"/>
      <c r="U2402" t="s">
        <v>6708</v>
      </c>
    </row>
    <row r="2403" spans="1:21" x14ac:dyDescent="0.25">
      <c r="A2403" t="s">
        <v>6637</v>
      </c>
      <c r="B2403" s="12">
        <v>82536</v>
      </c>
      <c r="C2403" t="s">
        <v>8991</v>
      </c>
      <c r="D2403" s="11">
        <v>46178.777650463002</v>
      </c>
      <c r="E2403" t="s">
        <v>8992</v>
      </c>
      <c r="F2403" t="s">
        <v>6415</v>
      </c>
      <c r="G2403" t="s">
        <v>8971</v>
      </c>
      <c r="H2403" t="s">
        <v>6441</v>
      </c>
      <c r="I2403" t="s">
        <v>55</v>
      </c>
      <c r="J2403" t="s">
        <v>732</v>
      </c>
      <c r="K2403" t="s">
        <v>8993</v>
      </c>
      <c r="L2403" t="s">
        <v>8973</v>
      </c>
      <c r="M2403" t="s">
        <v>8994</v>
      </c>
      <c r="N2403" t="s">
        <v>7202</v>
      </c>
      <c r="O2403" t="s">
        <v>7203</v>
      </c>
      <c r="P2403">
        <v>5011980</v>
      </c>
      <c r="Q2403" t="s">
        <v>6636</v>
      </c>
      <c r="R2403" t="s">
        <v>6636</v>
      </c>
      <c r="S2403" s="12"/>
      <c r="T2403" s="13"/>
      <c r="U2403" t="s">
        <v>6636</v>
      </c>
    </row>
    <row r="2404" spans="1:21" x14ac:dyDescent="0.25">
      <c r="A2404" t="s">
        <v>6637</v>
      </c>
      <c r="B2404" s="12">
        <v>82536</v>
      </c>
      <c r="C2404" t="s">
        <v>8991</v>
      </c>
      <c r="D2404" s="11">
        <v>46178.777650463002</v>
      </c>
      <c r="E2404" t="s">
        <v>8992</v>
      </c>
      <c r="F2404" t="s">
        <v>6415</v>
      </c>
      <c r="G2404" t="s">
        <v>8975</v>
      </c>
      <c r="H2404" t="s">
        <v>6441</v>
      </c>
      <c r="I2404" t="s">
        <v>55</v>
      </c>
      <c r="J2404" t="s">
        <v>732</v>
      </c>
      <c r="K2404" t="s">
        <v>8993</v>
      </c>
      <c r="L2404" t="s">
        <v>8973</v>
      </c>
      <c r="M2404" t="s">
        <v>8994</v>
      </c>
      <c r="N2404" t="s">
        <v>7202</v>
      </c>
      <c r="O2404" t="s">
        <v>7203</v>
      </c>
      <c r="P2404">
        <v>5011980</v>
      </c>
      <c r="Q2404" t="s">
        <v>6636</v>
      </c>
      <c r="R2404" t="s">
        <v>6636</v>
      </c>
      <c r="S2404" s="12"/>
      <c r="T2404" s="13"/>
      <c r="U2404" t="s">
        <v>6636</v>
      </c>
    </row>
    <row r="2405" spans="1:21" x14ac:dyDescent="0.25">
      <c r="A2405" t="s">
        <v>6637</v>
      </c>
      <c r="B2405" s="12">
        <v>82536</v>
      </c>
      <c r="C2405" t="s">
        <v>8991</v>
      </c>
      <c r="D2405" s="11">
        <v>46178.777650463002</v>
      </c>
      <c r="E2405" t="s">
        <v>8992</v>
      </c>
      <c r="F2405" t="s">
        <v>6415</v>
      </c>
      <c r="G2405" t="s">
        <v>8976</v>
      </c>
      <c r="H2405" t="s">
        <v>6441</v>
      </c>
      <c r="I2405" t="s">
        <v>55</v>
      </c>
      <c r="J2405" t="s">
        <v>732</v>
      </c>
      <c r="K2405" t="s">
        <v>8993</v>
      </c>
      <c r="L2405" t="s">
        <v>8973</v>
      </c>
      <c r="M2405" t="s">
        <v>8994</v>
      </c>
      <c r="N2405" t="s">
        <v>7202</v>
      </c>
      <c r="O2405" t="s">
        <v>7203</v>
      </c>
      <c r="P2405">
        <v>5011980</v>
      </c>
      <c r="Q2405" t="s">
        <v>6636</v>
      </c>
      <c r="R2405" t="s">
        <v>6636</v>
      </c>
      <c r="S2405" s="12"/>
      <c r="T2405" s="13"/>
      <c r="U2405" t="s">
        <v>6636</v>
      </c>
    </row>
    <row r="2406" spans="1:21" x14ac:dyDescent="0.25">
      <c r="A2406" t="s">
        <v>6637</v>
      </c>
      <c r="B2406" s="12">
        <v>82536</v>
      </c>
      <c r="C2406" t="s">
        <v>8991</v>
      </c>
      <c r="D2406" s="11">
        <v>46178.777650463002</v>
      </c>
      <c r="E2406" t="s">
        <v>8992</v>
      </c>
      <c r="F2406" t="s">
        <v>6415</v>
      </c>
      <c r="G2406" t="s">
        <v>8977</v>
      </c>
      <c r="H2406" t="s">
        <v>6441</v>
      </c>
      <c r="I2406" t="s">
        <v>55</v>
      </c>
      <c r="J2406" t="s">
        <v>732</v>
      </c>
      <c r="K2406" t="s">
        <v>8993</v>
      </c>
      <c r="L2406" t="s">
        <v>8973</v>
      </c>
      <c r="M2406" t="s">
        <v>8994</v>
      </c>
      <c r="N2406" t="s">
        <v>7202</v>
      </c>
      <c r="O2406" t="s">
        <v>7203</v>
      </c>
      <c r="P2406">
        <v>5011980</v>
      </c>
      <c r="Q2406" t="s">
        <v>6636</v>
      </c>
      <c r="R2406" t="s">
        <v>6636</v>
      </c>
      <c r="S2406" s="12"/>
      <c r="T2406" s="13"/>
      <c r="U2406" t="s">
        <v>6636</v>
      </c>
    </row>
    <row r="2407" spans="1:21" x14ac:dyDescent="0.25">
      <c r="A2407" t="s">
        <v>6637</v>
      </c>
      <c r="B2407" s="12">
        <v>82536</v>
      </c>
      <c r="C2407" t="s">
        <v>8991</v>
      </c>
      <c r="D2407" s="11">
        <v>46178.777650463002</v>
      </c>
      <c r="E2407" t="s">
        <v>8992</v>
      </c>
      <c r="F2407" t="s">
        <v>6415</v>
      </c>
      <c r="G2407" t="s">
        <v>8978</v>
      </c>
      <c r="H2407" t="s">
        <v>6441</v>
      </c>
      <c r="I2407" t="s">
        <v>55</v>
      </c>
      <c r="J2407" t="s">
        <v>732</v>
      </c>
      <c r="K2407" t="s">
        <v>8993</v>
      </c>
      <c r="L2407" t="s">
        <v>8973</v>
      </c>
      <c r="M2407" t="s">
        <v>8994</v>
      </c>
      <c r="N2407" t="s">
        <v>7202</v>
      </c>
      <c r="O2407" t="s">
        <v>7203</v>
      </c>
      <c r="P2407">
        <v>5011980</v>
      </c>
      <c r="Q2407" t="s">
        <v>6636</v>
      </c>
      <c r="R2407" t="s">
        <v>6636</v>
      </c>
      <c r="S2407" s="12"/>
      <c r="T2407" s="13"/>
      <c r="U2407" t="s">
        <v>6636</v>
      </c>
    </row>
    <row r="2408" spans="1:21" x14ac:dyDescent="0.25">
      <c r="A2408" t="s">
        <v>6619</v>
      </c>
      <c r="B2408" s="12">
        <v>82536</v>
      </c>
      <c r="C2408" t="s">
        <v>8991</v>
      </c>
      <c r="D2408" s="11">
        <v>46179.378252314797</v>
      </c>
      <c r="E2408" t="s">
        <v>8992</v>
      </c>
      <c r="F2408" t="s">
        <v>6415</v>
      </c>
      <c r="G2408" t="s">
        <v>8971</v>
      </c>
      <c r="H2408" t="s">
        <v>6441</v>
      </c>
      <c r="I2408" t="s">
        <v>55</v>
      </c>
      <c r="J2408" t="s">
        <v>732</v>
      </c>
      <c r="K2408" t="s">
        <v>8993</v>
      </c>
      <c r="L2408" t="s">
        <v>8973</v>
      </c>
      <c r="M2408" t="s">
        <v>8994</v>
      </c>
      <c r="N2408" t="s">
        <v>7202</v>
      </c>
      <c r="O2408" t="s">
        <v>7203</v>
      </c>
      <c r="P2408">
        <v>5011980</v>
      </c>
      <c r="Q2408" t="s">
        <v>6636</v>
      </c>
      <c r="R2408" t="s">
        <v>6636</v>
      </c>
      <c r="S2408" s="12"/>
      <c r="T2408" s="13"/>
      <c r="U2408" t="s">
        <v>6636</v>
      </c>
    </row>
    <row r="2409" spans="1:21" x14ac:dyDescent="0.25">
      <c r="A2409" t="s">
        <v>6619</v>
      </c>
      <c r="B2409" s="12">
        <v>82536</v>
      </c>
      <c r="C2409" t="s">
        <v>8991</v>
      </c>
      <c r="D2409" s="11">
        <v>46179.378252314797</v>
      </c>
      <c r="E2409" t="s">
        <v>8992</v>
      </c>
      <c r="F2409" t="s">
        <v>6415</v>
      </c>
      <c r="G2409" t="s">
        <v>8975</v>
      </c>
      <c r="H2409" t="s">
        <v>6441</v>
      </c>
      <c r="I2409" t="s">
        <v>55</v>
      </c>
      <c r="J2409" t="s">
        <v>732</v>
      </c>
      <c r="K2409" t="s">
        <v>8993</v>
      </c>
      <c r="L2409" t="s">
        <v>8973</v>
      </c>
      <c r="M2409" t="s">
        <v>8994</v>
      </c>
      <c r="N2409" t="s">
        <v>7202</v>
      </c>
      <c r="O2409" t="s">
        <v>7203</v>
      </c>
      <c r="P2409">
        <v>5011980</v>
      </c>
      <c r="Q2409" t="s">
        <v>6636</v>
      </c>
      <c r="R2409" t="s">
        <v>6636</v>
      </c>
      <c r="S2409" s="12"/>
      <c r="T2409" s="13"/>
      <c r="U2409" t="s">
        <v>6636</v>
      </c>
    </row>
    <row r="2410" spans="1:21" x14ac:dyDescent="0.25">
      <c r="A2410" t="s">
        <v>6619</v>
      </c>
      <c r="B2410" s="12">
        <v>82536</v>
      </c>
      <c r="C2410" t="s">
        <v>8991</v>
      </c>
      <c r="D2410" s="11">
        <v>46179.378252314797</v>
      </c>
      <c r="E2410" t="s">
        <v>8992</v>
      </c>
      <c r="F2410" t="s">
        <v>6415</v>
      </c>
      <c r="G2410" t="s">
        <v>8976</v>
      </c>
      <c r="H2410" t="s">
        <v>6441</v>
      </c>
      <c r="I2410" t="s">
        <v>55</v>
      </c>
      <c r="J2410" t="s">
        <v>732</v>
      </c>
      <c r="K2410" t="s">
        <v>8993</v>
      </c>
      <c r="L2410" t="s">
        <v>8973</v>
      </c>
      <c r="M2410" t="s">
        <v>8994</v>
      </c>
      <c r="N2410" t="s">
        <v>7202</v>
      </c>
      <c r="O2410" t="s">
        <v>7203</v>
      </c>
      <c r="P2410">
        <v>5011980</v>
      </c>
      <c r="Q2410" t="s">
        <v>6636</v>
      </c>
      <c r="R2410" t="s">
        <v>6636</v>
      </c>
      <c r="S2410" s="12"/>
      <c r="T2410" s="13"/>
      <c r="U2410" t="s">
        <v>6636</v>
      </c>
    </row>
    <row r="2411" spans="1:21" x14ac:dyDescent="0.25">
      <c r="A2411" t="s">
        <v>6619</v>
      </c>
      <c r="B2411" s="12">
        <v>82536</v>
      </c>
      <c r="C2411" t="s">
        <v>8991</v>
      </c>
      <c r="D2411" s="11">
        <v>46179.378252314797</v>
      </c>
      <c r="E2411" t="s">
        <v>8992</v>
      </c>
      <c r="F2411" t="s">
        <v>6415</v>
      </c>
      <c r="G2411" t="s">
        <v>8977</v>
      </c>
      <c r="H2411" t="s">
        <v>6441</v>
      </c>
      <c r="I2411" t="s">
        <v>55</v>
      </c>
      <c r="J2411" t="s">
        <v>732</v>
      </c>
      <c r="K2411" t="s">
        <v>8993</v>
      </c>
      <c r="L2411" t="s">
        <v>8973</v>
      </c>
      <c r="M2411" t="s">
        <v>8994</v>
      </c>
      <c r="N2411" t="s">
        <v>7202</v>
      </c>
      <c r="O2411" t="s">
        <v>7203</v>
      </c>
      <c r="P2411">
        <v>5011980</v>
      </c>
      <c r="Q2411" t="s">
        <v>6636</v>
      </c>
      <c r="R2411" t="s">
        <v>6636</v>
      </c>
      <c r="S2411" s="12"/>
      <c r="T2411" s="13"/>
      <c r="U2411" t="s">
        <v>6636</v>
      </c>
    </row>
    <row r="2412" spans="1:21" x14ac:dyDescent="0.25">
      <c r="A2412" t="s">
        <v>6619</v>
      </c>
      <c r="B2412" s="12">
        <v>82536</v>
      </c>
      <c r="C2412" t="s">
        <v>8991</v>
      </c>
      <c r="D2412" s="11">
        <v>46179.378252314797</v>
      </c>
      <c r="E2412" t="s">
        <v>8992</v>
      </c>
      <c r="F2412" t="s">
        <v>6415</v>
      </c>
      <c r="G2412" t="s">
        <v>8978</v>
      </c>
      <c r="H2412" t="s">
        <v>6441</v>
      </c>
      <c r="I2412" t="s">
        <v>55</v>
      </c>
      <c r="J2412" t="s">
        <v>732</v>
      </c>
      <c r="K2412" t="s">
        <v>8993</v>
      </c>
      <c r="L2412" t="s">
        <v>8973</v>
      </c>
      <c r="M2412" t="s">
        <v>8994</v>
      </c>
      <c r="N2412" t="s">
        <v>7202</v>
      </c>
      <c r="O2412" t="s">
        <v>7203</v>
      </c>
      <c r="P2412">
        <v>5011980</v>
      </c>
      <c r="Q2412" t="s">
        <v>6636</v>
      </c>
      <c r="R2412" t="s">
        <v>6636</v>
      </c>
      <c r="S2412" s="12"/>
      <c r="T2412" s="13"/>
      <c r="U2412" t="s">
        <v>6636</v>
      </c>
    </row>
    <row r="2413" spans="1:21" x14ac:dyDescent="0.25">
      <c r="A2413" t="s">
        <v>6619</v>
      </c>
      <c r="B2413" s="12">
        <v>82538</v>
      </c>
      <c r="C2413" t="s">
        <v>8995</v>
      </c>
      <c r="D2413" s="11">
        <v>46179.3815972222</v>
      </c>
      <c r="E2413" t="s">
        <v>8996</v>
      </c>
      <c r="F2413" t="s">
        <v>6415</v>
      </c>
      <c r="G2413" t="s">
        <v>8971</v>
      </c>
      <c r="H2413" t="s">
        <v>6441</v>
      </c>
      <c r="I2413" t="s">
        <v>55</v>
      </c>
      <c r="J2413" t="s">
        <v>44</v>
      </c>
      <c r="K2413" t="s">
        <v>8997</v>
      </c>
      <c r="L2413" t="s">
        <v>8973</v>
      </c>
      <c r="M2413" t="s">
        <v>8998</v>
      </c>
      <c r="N2413" t="s">
        <v>7506</v>
      </c>
      <c r="O2413" t="s">
        <v>7507</v>
      </c>
      <c r="P2413">
        <v>7987980</v>
      </c>
      <c r="Q2413" t="s">
        <v>6636</v>
      </c>
      <c r="R2413" t="s">
        <v>6636</v>
      </c>
      <c r="S2413" s="12"/>
      <c r="T2413" s="13"/>
      <c r="U2413" t="s">
        <v>6674</v>
      </c>
    </row>
    <row r="2414" spans="1:21" x14ac:dyDescent="0.25">
      <c r="A2414" t="s">
        <v>6619</v>
      </c>
      <c r="B2414" s="12">
        <v>82538</v>
      </c>
      <c r="C2414" t="s">
        <v>8995</v>
      </c>
      <c r="D2414" s="11">
        <v>46179.3815972222</v>
      </c>
      <c r="E2414" t="s">
        <v>8996</v>
      </c>
      <c r="F2414" t="s">
        <v>6415</v>
      </c>
      <c r="G2414" t="s">
        <v>8975</v>
      </c>
      <c r="H2414" t="s">
        <v>6441</v>
      </c>
      <c r="I2414" t="s">
        <v>55</v>
      </c>
      <c r="J2414" t="s">
        <v>44</v>
      </c>
      <c r="K2414" t="s">
        <v>8997</v>
      </c>
      <c r="L2414" t="s">
        <v>8973</v>
      </c>
      <c r="M2414" t="s">
        <v>8998</v>
      </c>
      <c r="N2414" t="s">
        <v>7506</v>
      </c>
      <c r="O2414" t="s">
        <v>7507</v>
      </c>
      <c r="P2414">
        <v>7987980</v>
      </c>
      <c r="Q2414" t="s">
        <v>6636</v>
      </c>
      <c r="R2414" t="s">
        <v>6636</v>
      </c>
      <c r="S2414" s="12"/>
      <c r="T2414" s="13"/>
      <c r="U2414" t="s">
        <v>6674</v>
      </c>
    </row>
    <row r="2415" spans="1:21" x14ac:dyDescent="0.25">
      <c r="A2415" t="s">
        <v>6619</v>
      </c>
      <c r="B2415" s="12">
        <v>82538</v>
      </c>
      <c r="C2415" t="s">
        <v>8995</v>
      </c>
      <c r="D2415" s="11">
        <v>46179.3815972222</v>
      </c>
      <c r="E2415" t="s">
        <v>8996</v>
      </c>
      <c r="F2415" t="s">
        <v>6415</v>
      </c>
      <c r="G2415" t="s">
        <v>8976</v>
      </c>
      <c r="H2415" t="s">
        <v>6441</v>
      </c>
      <c r="I2415" t="s">
        <v>55</v>
      </c>
      <c r="J2415" t="s">
        <v>44</v>
      </c>
      <c r="K2415" t="s">
        <v>8997</v>
      </c>
      <c r="L2415" t="s">
        <v>8973</v>
      </c>
      <c r="M2415" t="s">
        <v>8998</v>
      </c>
      <c r="N2415" t="s">
        <v>7506</v>
      </c>
      <c r="O2415" t="s">
        <v>7507</v>
      </c>
      <c r="P2415">
        <v>7987980</v>
      </c>
      <c r="Q2415" t="s">
        <v>6636</v>
      </c>
      <c r="R2415" t="s">
        <v>6636</v>
      </c>
      <c r="S2415" s="12"/>
      <c r="T2415" s="13"/>
      <c r="U2415" t="s">
        <v>6674</v>
      </c>
    </row>
    <row r="2416" spans="1:21" x14ac:dyDescent="0.25">
      <c r="A2416" t="s">
        <v>6619</v>
      </c>
      <c r="B2416" s="12">
        <v>82538</v>
      </c>
      <c r="C2416" t="s">
        <v>8995</v>
      </c>
      <c r="D2416" s="11">
        <v>46179.3815972222</v>
      </c>
      <c r="E2416" t="s">
        <v>8996</v>
      </c>
      <c r="F2416" t="s">
        <v>6415</v>
      </c>
      <c r="G2416" t="s">
        <v>8977</v>
      </c>
      <c r="H2416" t="s">
        <v>6441</v>
      </c>
      <c r="I2416" t="s">
        <v>55</v>
      </c>
      <c r="J2416" t="s">
        <v>44</v>
      </c>
      <c r="K2416" t="s">
        <v>8997</v>
      </c>
      <c r="L2416" t="s">
        <v>8973</v>
      </c>
      <c r="M2416" t="s">
        <v>8998</v>
      </c>
      <c r="N2416" t="s">
        <v>7506</v>
      </c>
      <c r="O2416" t="s">
        <v>7507</v>
      </c>
      <c r="P2416">
        <v>7987980</v>
      </c>
      <c r="Q2416" t="s">
        <v>6636</v>
      </c>
      <c r="R2416" t="s">
        <v>6636</v>
      </c>
      <c r="S2416" s="12"/>
      <c r="T2416" s="13"/>
      <c r="U2416" t="s">
        <v>6674</v>
      </c>
    </row>
    <row r="2417" spans="1:21" x14ac:dyDescent="0.25">
      <c r="A2417" t="s">
        <v>6619</v>
      </c>
      <c r="B2417" s="12">
        <v>82538</v>
      </c>
      <c r="C2417" t="s">
        <v>8995</v>
      </c>
      <c r="D2417" s="11">
        <v>46179.3815972222</v>
      </c>
      <c r="E2417" t="s">
        <v>8996</v>
      </c>
      <c r="F2417" t="s">
        <v>6415</v>
      </c>
      <c r="G2417" t="s">
        <v>8999</v>
      </c>
      <c r="H2417" t="s">
        <v>6441</v>
      </c>
      <c r="I2417" t="s">
        <v>55</v>
      </c>
      <c r="J2417" t="s">
        <v>44</v>
      </c>
      <c r="K2417" t="s">
        <v>8997</v>
      </c>
      <c r="L2417" t="s">
        <v>8973</v>
      </c>
      <c r="M2417" t="s">
        <v>8998</v>
      </c>
      <c r="N2417" t="s">
        <v>7506</v>
      </c>
      <c r="O2417" t="s">
        <v>7507</v>
      </c>
      <c r="P2417">
        <v>7987980</v>
      </c>
      <c r="Q2417" t="s">
        <v>6636</v>
      </c>
      <c r="R2417" t="s">
        <v>6636</v>
      </c>
      <c r="S2417" s="12"/>
      <c r="T2417" s="13"/>
      <c r="U2417" t="s">
        <v>6674</v>
      </c>
    </row>
    <row r="2418" spans="1:21" x14ac:dyDescent="0.25">
      <c r="A2418" t="s">
        <v>6619</v>
      </c>
      <c r="B2418" s="12">
        <v>82538</v>
      </c>
      <c r="C2418" t="s">
        <v>8995</v>
      </c>
      <c r="D2418" s="11">
        <v>46179.3815972222</v>
      </c>
      <c r="E2418" t="s">
        <v>8996</v>
      </c>
      <c r="F2418" t="s">
        <v>6415</v>
      </c>
      <c r="G2418" t="s">
        <v>9000</v>
      </c>
      <c r="H2418" t="s">
        <v>6441</v>
      </c>
      <c r="I2418" t="s">
        <v>55</v>
      </c>
      <c r="J2418" t="s">
        <v>44</v>
      </c>
      <c r="K2418" t="s">
        <v>8997</v>
      </c>
      <c r="L2418" t="s">
        <v>8973</v>
      </c>
      <c r="M2418" t="s">
        <v>8998</v>
      </c>
      <c r="N2418" t="s">
        <v>7506</v>
      </c>
      <c r="O2418" t="s">
        <v>7507</v>
      </c>
      <c r="P2418">
        <v>7987980</v>
      </c>
      <c r="Q2418" t="s">
        <v>6636</v>
      </c>
      <c r="R2418" t="s">
        <v>6636</v>
      </c>
      <c r="S2418" s="12"/>
      <c r="T2418" s="13"/>
      <c r="U2418" t="s">
        <v>6674</v>
      </c>
    </row>
    <row r="2419" spans="1:21" x14ac:dyDescent="0.25">
      <c r="A2419" t="s">
        <v>6619</v>
      </c>
      <c r="B2419" s="12">
        <v>82538</v>
      </c>
      <c r="C2419" t="s">
        <v>8995</v>
      </c>
      <c r="D2419" s="11">
        <v>46179.3815972222</v>
      </c>
      <c r="E2419" t="s">
        <v>8996</v>
      </c>
      <c r="F2419" t="s">
        <v>6415</v>
      </c>
      <c r="G2419" t="s">
        <v>8978</v>
      </c>
      <c r="H2419" t="s">
        <v>6441</v>
      </c>
      <c r="I2419" t="s">
        <v>55</v>
      </c>
      <c r="J2419" t="s">
        <v>44</v>
      </c>
      <c r="K2419" t="s">
        <v>8997</v>
      </c>
      <c r="L2419" t="s">
        <v>8973</v>
      </c>
      <c r="M2419" t="s">
        <v>8998</v>
      </c>
      <c r="N2419" t="s">
        <v>7506</v>
      </c>
      <c r="O2419" t="s">
        <v>7507</v>
      </c>
      <c r="P2419">
        <v>7987980</v>
      </c>
      <c r="Q2419" t="s">
        <v>6636</v>
      </c>
      <c r="R2419" t="s">
        <v>6636</v>
      </c>
      <c r="S2419" s="12"/>
      <c r="T2419" s="13"/>
      <c r="U2419" t="s">
        <v>6674</v>
      </c>
    </row>
    <row r="2420" spans="1:21" x14ac:dyDescent="0.25">
      <c r="A2420" t="s">
        <v>6619</v>
      </c>
      <c r="B2420" s="12">
        <v>82782</v>
      </c>
      <c r="C2420" t="s">
        <v>8983</v>
      </c>
      <c r="D2420" s="11">
        <v>46181.715497685203</v>
      </c>
      <c r="E2420" t="s">
        <v>8984</v>
      </c>
      <c r="F2420" t="s">
        <v>6415</v>
      </c>
      <c r="G2420" t="s">
        <v>8971</v>
      </c>
      <c r="H2420" t="s">
        <v>6441</v>
      </c>
      <c r="I2420" t="s">
        <v>65</v>
      </c>
      <c r="J2420" t="s">
        <v>57</v>
      </c>
      <c r="K2420" t="s">
        <v>8985</v>
      </c>
      <c r="L2420" t="s">
        <v>8973</v>
      </c>
      <c r="M2420" t="s">
        <v>8986</v>
      </c>
      <c r="N2420" t="s">
        <v>7202</v>
      </c>
      <c r="O2420" t="s">
        <v>7231</v>
      </c>
      <c r="P2420">
        <v>4259980</v>
      </c>
      <c r="Q2420" t="s">
        <v>6636</v>
      </c>
      <c r="R2420" t="s">
        <v>6636</v>
      </c>
      <c r="S2420" s="12"/>
      <c r="T2420" s="13"/>
      <c r="U2420" t="s">
        <v>6629</v>
      </c>
    </row>
    <row r="2421" spans="1:21" x14ac:dyDescent="0.25">
      <c r="A2421" t="s">
        <v>6619</v>
      </c>
      <c r="B2421" s="12">
        <v>82782</v>
      </c>
      <c r="C2421" t="s">
        <v>8983</v>
      </c>
      <c r="D2421" s="11">
        <v>46181.715497685203</v>
      </c>
      <c r="E2421" t="s">
        <v>8984</v>
      </c>
      <c r="F2421" t="s">
        <v>6415</v>
      </c>
      <c r="G2421" t="s">
        <v>8975</v>
      </c>
      <c r="H2421" t="s">
        <v>6441</v>
      </c>
      <c r="I2421" t="s">
        <v>65</v>
      </c>
      <c r="J2421" t="s">
        <v>57</v>
      </c>
      <c r="K2421" t="s">
        <v>8985</v>
      </c>
      <c r="L2421" t="s">
        <v>8973</v>
      </c>
      <c r="M2421" t="s">
        <v>8986</v>
      </c>
      <c r="N2421" t="s">
        <v>7202</v>
      </c>
      <c r="O2421" t="s">
        <v>7231</v>
      </c>
      <c r="P2421">
        <v>4259980</v>
      </c>
      <c r="Q2421" t="s">
        <v>6636</v>
      </c>
      <c r="R2421" t="s">
        <v>6636</v>
      </c>
      <c r="S2421" s="12"/>
      <c r="T2421" s="13"/>
      <c r="U2421" t="s">
        <v>6629</v>
      </c>
    </row>
    <row r="2422" spans="1:21" x14ac:dyDescent="0.25">
      <c r="A2422" t="s">
        <v>6619</v>
      </c>
      <c r="B2422" s="12">
        <v>82782</v>
      </c>
      <c r="C2422" t="s">
        <v>8983</v>
      </c>
      <c r="D2422" s="11">
        <v>46181.715497685203</v>
      </c>
      <c r="E2422" t="s">
        <v>8984</v>
      </c>
      <c r="F2422" t="s">
        <v>6415</v>
      </c>
      <c r="G2422" t="s">
        <v>8976</v>
      </c>
      <c r="H2422" t="s">
        <v>6441</v>
      </c>
      <c r="I2422" t="s">
        <v>65</v>
      </c>
      <c r="J2422" t="s">
        <v>57</v>
      </c>
      <c r="K2422" t="s">
        <v>8985</v>
      </c>
      <c r="L2422" t="s">
        <v>8973</v>
      </c>
      <c r="M2422" t="s">
        <v>8986</v>
      </c>
      <c r="N2422" t="s">
        <v>7202</v>
      </c>
      <c r="O2422" t="s">
        <v>7231</v>
      </c>
      <c r="P2422">
        <v>4259980</v>
      </c>
      <c r="Q2422" t="s">
        <v>6636</v>
      </c>
      <c r="R2422" t="s">
        <v>6636</v>
      </c>
      <c r="S2422" s="12"/>
      <c r="T2422" s="13"/>
      <c r="U2422" t="s">
        <v>6629</v>
      </c>
    </row>
    <row r="2423" spans="1:21" x14ac:dyDescent="0.25">
      <c r="A2423" t="s">
        <v>6619</v>
      </c>
      <c r="B2423" s="12">
        <v>82782</v>
      </c>
      <c r="C2423" t="s">
        <v>8983</v>
      </c>
      <c r="D2423" s="11">
        <v>46181.715497685203</v>
      </c>
      <c r="E2423" t="s">
        <v>8984</v>
      </c>
      <c r="F2423" t="s">
        <v>6415</v>
      </c>
      <c r="G2423" t="s">
        <v>8977</v>
      </c>
      <c r="H2423" t="s">
        <v>6441</v>
      </c>
      <c r="I2423" t="s">
        <v>65</v>
      </c>
      <c r="J2423" t="s">
        <v>57</v>
      </c>
      <c r="K2423" t="s">
        <v>8985</v>
      </c>
      <c r="L2423" t="s">
        <v>8973</v>
      </c>
      <c r="M2423" t="s">
        <v>8986</v>
      </c>
      <c r="N2423" t="s">
        <v>7202</v>
      </c>
      <c r="O2423" t="s">
        <v>7231</v>
      </c>
      <c r="P2423">
        <v>4259980</v>
      </c>
      <c r="Q2423" t="s">
        <v>6636</v>
      </c>
      <c r="R2423" t="s">
        <v>6636</v>
      </c>
      <c r="S2423" s="12"/>
      <c r="T2423" s="13"/>
      <c r="U2423" t="s">
        <v>6629</v>
      </c>
    </row>
    <row r="2424" spans="1:21" x14ac:dyDescent="0.25">
      <c r="A2424" t="s">
        <v>6619</v>
      </c>
      <c r="B2424" s="12">
        <v>82782</v>
      </c>
      <c r="C2424" t="s">
        <v>8983</v>
      </c>
      <c r="D2424" s="11">
        <v>46181.715497685203</v>
      </c>
      <c r="E2424" t="s">
        <v>8984</v>
      </c>
      <c r="F2424" t="s">
        <v>6415</v>
      </c>
      <c r="G2424" t="s">
        <v>8978</v>
      </c>
      <c r="H2424" t="s">
        <v>6441</v>
      </c>
      <c r="I2424" t="s">
        <v>65</v>
      </c>
      <c r="J2424" t="s">
        <v>57</v>
      </c>
      <c r="K2424" t="s">
        <v>8985</v>
      </c>
      <c r="L2424" t="s">
        <v>8973</v>
      </c>
      <c r="M2424" t="s">
        <v>8986</v>
      </c>
      <c r="N2424" t="s">
        <v>7202</v>
      </c>
      <c r="O2424" t="s">
        <v>7231</v>
      </c>
      <c r="P2424">
        <v>4259980</v>
      </c>
      <c r="Q2424" t="s">
        <v>6636</v>
      </c>
      <c r="R2424" t="s">
        <v>6636</v>
      </c>
      <c r="S2424" s="12"/>
      <c r="T2424" s="13"/>
      <c r="U2424" t="s">
        <v>6629</v>
      </c>
    </row>
    <row r="2425" spans="1:21" x14ac:dyDescent="0.25">
      <c r="A2425" t="s">
        <v>6637</v>
      </c>
      <c r="B2425" s="12">
        <v>82842</v>
      </c>
      <c r="C2425" t="s">
        <v>7251</v>
      </c>
      <c r="D2425" s="11">
        <v>46182.533206018503</v>
      </c>
      <c r="E2425" t="s">
        <v>7252</v>
      </c>
      <c r="F2425" t="s">
        <v>6415</v>
      </c>
      <c r="G2425" t="s">
        <v>8971</v>
      </c>
      <c r="H2425" t="s">
        <v>6441</v>
      </c>
      <c r="I2425" t="s">
        <v>65</v>
      </c>
      <c r="J2425" t="s">
        <v>57</v>
      </c>
      <c r="K2425" t="s">
        <v>8989</v>
      </c>
      <c r="L2425" t="s">
        <v>8973</v>
      </c>
      <c r="M2425" t="s">
        <v>8990</v>
      </c>
      <c r="N2425" t="s">
        <v>7202</v>
      </c>
      <c r="O2425" t="s">
        <v>7255</v>
      </c>
      <c r="P2425">
        <v>5421980</v>
      </c>
      <c r="Q2425" t="s">
        <v>6636</v>
      </c>
      <c r="R2425" t="s">
        <v>6636</v>
      </c>
      <c r="S2425" s="12"/>
      <c r="T2425" s="13"/>
      <c r="U2425" t="s">
        <v>6629</v>
      </c>
    </row>
    <row r="2426" spans="1:21" x14ac:dyDescent="0.25">
      <c r="A2426" t="s">
        <v>6637</v>
      </c>
      <c r="B2426" s="12">
        <v>82842</v>
      </c>
      <c r="C2426" t="s">
        <v>7251</v>
      </c>
      <c r="D2426" s="11">
        <v>46182.533206018503</v>
      </c>
      <c r="E2426" t="s">
        <v>7252</v>
      </c>
      <c r="F2426" t="s">
        <v>6415</v>
      </c>
      <c r="G2426" t="s">
        <v>8975</v>
      </c>
      <c r="H2426" t="s">
        <v>6441</v>
      </c>
      <c r="I2426" t="s">
        <v>65</v>
      </c>
      <c r="J2426" t="s">
        <v>57</v>
      </c>
      <c r="K2426" t="s">
        <v>8989</v>
      </c>
      <c r="L2426" t="s">
        <v>8973</v>
      </c>
      <c r="M2426" t="s">
        <v>8990</v>
      </c>
      <c r="N2426" t="s">
        <v>7202</v>
      </c>
      <c r="O2426" t="s">
        <v>7255</v>
      </c>
      <c r="P2426">
        <v>5421980</v>
      </c>
      <c r="Q2426" t="s">
        <v>6636</v>
      </c>
      <c r="R2426" t="s">
        <v>6636</v>
      </c>
      <c r="S2426" s="12"/>
      <c r="T2426" s="13"/>
      <c r="U2426" t="s">
        <v>6629</v>
      </c>
    </row>
    <row r="2427" spans="1:21" x14ac:dyDescent="0.25">
      <c r="A2427" t="s">
        <v>6637</v>
      </c>
      <c r="B2427" s="12">
        <v>82842</v>
      </c>
      <c r="C2427" t="s">
        <v>7251</v>
      </c>
      <c r="D2427" s="11">
        <v>46182.533206018503</v>
      </c>
      <c r="E2427" t="s">
        <v>7252</v>
      </c>
      <c r="F2427" t="s">
        <v>6415</v>
      </c>
      <c r="G2427" t="s">
        <v>8976</v>
      </c>
      <c r="H2427" t="s">
        <v>6441</v>
      </c>
      <c r="I2427" t="s">
        <v>65</v>
      </c>
      <c r="J2427" t="s">
        <v>57</v>
      </c>
      <c r="K2427" t="s">
        <v>8989</v>
      </c>
      <c r="L2427" t="s">
        <v>8973</v>
      </c>
      <c r="M2427" t="s">
        <v>8990</v>
      </c>
      <c r="N2427" t="s">
        <v>7202</v>
      </c>
      <c r="O2427" t="s">
        <v>7255</v>
      </c>
      <c r="P2427">
        <v>5421980</v>
      </c>
      <c r="Q2427" t="s">
        <v>6636</v>
      </c>
      <c r="R2427" t="s">
        <v>6636</v>
      </c>
      <c r="S2427" s="12"/>
      <c r="T2427" s="13"/>
      <c r="U2427" t="s">
        <v>6629</v>
      </c>
    </row>
    <row r="2428" spans="1:21" x14ac:dyDescent="0.25">
      <c r="A2428" t="s">
        <v>6637</v>
      </c>
      <c r="B2428" s="12">
        <v>82842</v>
      </c>
      <c r="C2428" t="s">
        <v>7251</v>
      </c>
      <c r="D2428" s="11">
        <v>46182.533206018503</v>
      </c>
      <c r="E2428" t="s">
        <v>7252</v>
      </c>
      <c r="F2428" t="s">
        <v>6415</v>
      </c>
      <c r="G2428" t="s">
        <v>8977</v>
      </c>
      <c r="H2428" t="s">
        <v>6441</v>
      </c>
      <c r="I2428" t="s">
        <v>65</v>
      </c>
      <c r="J2428" t="s">
        <v>57</v>
      </c>
      <c r="K2428" t="s">
        <v>8989</v>
      </c>
      <c r="L2428" t="s">
        <v>8973</v>
      </c>
      <c r="M2428" t="s">
        <v>8990</v>
      </c>
      <c r="N2428" t="s">
        <v>7202</v>
      </c>
      <c r="O2428" t="s">
        <v>7255</v>
      </c>
      <c r="P2428">
        <v>5421980</v>
      </c>
      <c r="Q2428" t="s">
        <v>6636</v>
      </c>
      <c r="R2428" t="s">
        <v>6636</v>
      </c>
      <c r="S2428" s="12"/>
      <c r="T2428" s="13"/>
      <c r="U2428" t="s">
        <v>6629</v>
      </c>
    </row>
    <row r="2429" spans="1:21" x14ac:dyDescent="0.25">
      <c r="A2429" t="s">
        <v>6637</v>
      </c>
      <c r="B2429" s="12">
        <v>82842</v>
      </c>
      <c r="C2429" t="s">
        <v>7251</v>
      </c>
      <c r="D2429" s="11">
        <v>46182.533206018503</v>
      </c>
      <c r="E2429" t="s">
        <v>7252</v>
      </c>
      <c r="F2429" t="s">
        <v>6415</v>
      </c>
      <c r="G2429" t="s">
        <v>8978</v>
      </c>
      <c r="H2429" t="s">
        <v>6441</v>
      </c>
      <c r="I2429" t="s">
        <v>65</v>
      </c>
      <c r="J2429" t="s">
        <v>57</v>
      </c>
      <c r="K2429" t="s">
        <v>8989</v>
      </c>
      <c r="L2429" t="s">
        <v>8973</v>
      </c>
      <c r="M2429" t="s">
        <v>8990</v>
      </c>
      <c r="N2429" t="s">
        <v>7202</v>
      </c>
      <c r="O2429" t="s">
        <v>7255</v>
      </c>
      <c r="P2429">
        <v>5421980</v>
      </c>
      <c r="Q2429" t="s">
        <v>6636</v>
      </c>
      <c r="R2429" t="s">
        <v>6636</v>
      </c>
      <c r="S2429" s="12"/>
      <c r="T2429" s="13"/>
      <c r="U2429" t="s">
        <v>6629</v>
      </c>
    </row>
    <row r="2430" spans="1:21" x14ac:dyDescent="0.25">
      <c r="A2430" t="s">
        <v>6619</v>
      </c>
      <c r="B2430" s="12">
        <v>82842</v>
      </c>
      <c r="C2430" t="s">
        <v>7251</v>
      </c>
      <c r="D2430" s="11">
        <v>46182.562349537002</v>
      </c>
      <c r="E2430" t="s">
        <v>7252</v>
      </c>
      <c r="F2430" t="s">
        <v>6415</v>
      </c>
      <c r="G2430" t="s">
        <v>8971</v>
      </c>
      <c r="H2430" t="s">
        <v>6441</v>
      </c>
      <c r="I2430" t="s">
        <v>65</v>
      </c>
      <c r="J2430" t="s">
        <v>57</v>
      </c>
      <c r="K2430" t="s">
        <v>8989</v>
      </c>
      <c r="L2430" t="s">
        <v>8973</v>
      </c>
      <c r="M2430" t="s">
        <v>8990</v>
      </c>
      <c r="N2430" t="s">
        <v>7202</v>
      </c>
      <c r="O2430" t="s">
        <v>7255</v>
      </c>
      <c r="P2430">
        <v>5421980</v>
      </c>
      <c r="Q2430" t="s">
        <v>6636</v>
      </c>
      <c r="R2430" t="s">
        <v>6636</v>
      </c>
      <c r="S2430" s="12"/>
      <c r="T2430" s="13"/>
      <c r="U2430" t="s">
        <v>6629</v>
      </c>
    </row>
    <row r="2431" spans="1:21" x14ac:dyDescent="0.25">
      <c r="A2431" t="s">
        <v>6619</v>
      </c>
      <c r="B2431" s="12">
        <v>82842</v>
      </c>
      <c r="C2431" t="s">
        <v>7251</v>
      </c>
      <c r="D2431" s="11">
        <v>46182.562349537002</v>
      </c>
      <c r="E2431" t="s">
        <v>7252</v>
      </c>
      <c r="F2431" t="s">
        <v>6415</v>
      </c>
      <c r="G2431" t="s">
        <v>8975</v>
      </c>
      <c r="H2431" t="s">
        <v>6441</v>
      </c>
      <c r="I2431" t="s">
        <v>65</v>
      </c>
      <c r="J2431" t="s">
        <v>57</v>
      </c>
      <c r="K2431" t="s">
        <v>8989</v>
      </c>
      <c r="L2431" t="s">
        <v>8973</v>
      </c>
      <c r="M2431" t="s">
        <v>8990</v>
      </c>
      <c r="N2431" t="s">
        <v>7202</v>
      </c>
      <c r="O2431" t="s">
        <v>7255</v>
      </c>
      <c r="P2431">
        <v>5421980</v>
      </c>
      <c r="Q2431" t="s">
        <v>6636</v>
      </c>
      <c r="R2431" t="s">
        <v>6636</v>
      </c>
      <c r="S2431" s="12"/>
      <c r="T2431" s="13"/>
      <c r="U2431" t="s">
        <v>6629</v>
      </c>
    </row>
    <row r="2432" spans="1:21" x14ac:dyDescent="0.25">
      <c r="A2432" t="s">
        <v>6619</v>
      </c>
      <c r="B2432" s="12">
        <v>82842</v>
      </c>
      <c r="C2432" t="s">
        <v>7251</v>
      </c>
      <c r="D2432" s="11">
        <v>46182.562349537002</v>
      </c>
      <c r="E2432" t="s">
        <v>7252</v>
      </c>
      <c r="F2432" t="s">
        <v>6415</v>
      </c>
      <c r="G2432" t="s">
        <v>8976</v>
      </c>
      <c r="H2432" t="s">
        <v>6441</v>
      </c>
      <c r="I2432" t="s">
        <v>65</v>
      </c>
      <c r="J2432" t="s">
        <v>57</v>
      </c>
      <c r="K2432" t="s">
        <v>8989</v>
      </c>
      <c r="L2432" t="s">
        <v>8973</v>
      </c>
      <c r="M2432" t="s">
        <v>8990</v>
      </c>
      <c r="N2432" t="s">
        <v>7202</v>
      </c>
      <c r="O2432" t="s">
        <v>7255</v>
      </c>
      <c r="P2432">
        <v>5421980</v>
      </c>
      <c r="Q2432" t="s">
        <v>6636</v>
      </c>
      <c r="R2432" t="s">
        <v>6636</v>
      </c>
      <c r="S2432" s="12"/>
      <c r="T2432" s="13"/>
      <c r="U2432" t="s">
        <v>6629</v>
      </c>
    </row>
    <row r="2433" spans="1:21" x14ac:dyDescent="0.25">
      <c r="A2433" t="s">
        <v>6619</v>
      </c>
      <c r="B2433" s="12">
        <v>82842</v>
      </c>
      <c r="C2433" t="s">
        <v>7251</v>
      </c>
      <c r="D2433" s="11">
        <v>46182.562349537002</v>
      </c>
      <c r="E2433" t="s">
        <v>7252</v>
      </c>
      <c r="F2433" t="s">
        <v>6415</v>
      </c>
      <c r="G2433" t="s">
        <v>8977</v>
      </c>
      <c r="H2433" t="s">
        <v>6441</v>
      </c>
      <c r="I2433" t="s">
        <v>65</v>
      </c>
      <c r="J2433" t="s">
        <v>57</v>
      </c>
      <c r="K2433" t="s">
        <v>8989</v>
      </c>
      <c r="L2433" t="s">
        <v>8973</v>
      </c>
      <c r="M2433" t="s">
        <v>8990</v>
      </c>
      <c r="N2433" t="s">
        <v>7202</v>
      </c>
      <c r="O2433" t="s">
        <v>7255</v>
      </c>
      <c r="P2433">
        <v>5421980</v>
      </c>
      <c r="Q2433" t="s">
        <v>6636</v>
      </c>
      <c r="R2433" t="s">
        <v>6636</v>
      </c>
      <c r="S2433" s="12"/>
      <c r="T2433" s="13"/>
      <c r="U2433" t="s">
        <v>6629</v>
      </c>
    </row>
    <row r="2434" spans="1:21" x14ac:dyDescent="0.25">
      <c r="A2434" t="s">
        <v>6619</v>
      </c>
      <c r="B2434" s="12">
        <v>82842</v>
      </c>
      <c r="C2434" t="s">
        <v>7251</v>
      </c>
      <c r="D2434" s="11">
        <v>46182.562349537002</v>
      </c>
      <c r="E2434" t="s">
        <v>7252</v>
      </c>
      <c r="F2434" t="s">
        <v>6415</v>
      </c>
      <c r="G2434" t="s">
        <v>8978</v>
      </c>
      <c r="H2434" t="s">
        <v>6441</v>
      </c>
      <c r="I2434" t="s">
        <v>65</v>
      </c>
      <c r="J2434" t="s">
        <v>57</v>
      </c>
      <c r="K2434" t="s">
        <v>8989</v>
      </c>
      <c r="L2434" t="s">
        <v>8973</v>
      </c>
      <c r="M2434" t="s">
        <v>8990</v>
      </c>
      <c r="N2434" t="s">
        <v>7202</v>
      </c>
      <c r="O2434" t="s">
        <v>7255</v>
      </c>
      <c r="P2434">
        <v>5421980</v>
      </c>
      <c r="Q2434" t="s">
        <v>6636</v>
      </c>
      <c r="R2434" t="s">
        <v>6636</v>
      </c>
      <c r="S2434" s="12"/>
      <c r="T2434" s="13"/>
      <c r="U2434" t="s">
        <v>6629</v>
      </c>
    </row>
    <row r="2435" spans="1:21" x14ac:dyDescent="0.25">
      <c r="A2435" t="s">
        <v>6637</v>
      </c>
      <c r="B2435" s="12">
        <v>83826</v>
      </c>
      <c r="C2435" t="s">
        <v>9001</v>
      </c>
      <c r="D2435" s="11">
        <v>46182.867361111101</v>
      </c>
      <c r="E2435" t="s">
        <v>9002</v>
      </c>
      <c r="F2435" t="s">
        <v>6415</v>
      </c>
      <c r="G2435" t="s">
        <v>8971</v>
      </c>
      <c r="H2435" t="s">
        <v>6441</v>
      </c>
      <c r="I2435" t="s">
        <v>55</v>
      </c>
      <c r="J2435" t="s">
        <v>372</v>
      </c>
      <c r="K2435" t="s">
        <v>9003</v>
      </c>
      <c r="L2435" t="s">
        <v>8973</v>
      </c>
      <c r="M2435" t="s">
        <v>9004</v>
      </c>
      <c r="N2435" t="s">
        <v>7202</v>
      </c>
      <c r="O2435" t="s">
        <v>7255</v>
      </c>
      <c r="P2435">
        <v>5159980</v>
      </c>
      <c r="Q2435" t="s">
        <v>6636</v>
      </c>
      <c r="R2435" t="s">
        <v>6636</v>
      </c>
      <c r="S2435" s="12"/>
      <c r="T2435" s="13"/>
      <c r="U2435" t="s">
        <v>9005</v>
      </c>
    </row>
    <row r="2436" spans="1:21" x14ac:dyDescent="0.25">
      <c r="A2436" t="s">
        <v>6637</v>
      </c>
      <c r="B2436" s="12">
        <v>83826</v>
      </c>
      <c r="C2436" t="s">
        <v>9001</v>
      </c>
      <c r="D2436" s="11">
        <v>46182.867361111101</v>
      </c>
      <c r="E2436" t="s">
        <v>9002</v>
      </c>
      <c r="F2436" t="s">
        <v>6415</v>
      </c>
      <c r="G2436" t="s">
        <v>8975</v>
      </c>
      <c r="H2436" t="s">
        <v>6441</v>
      </c>
      <c r="I2436" t="s">
        <v>55</v>
      </c>
      <c r="J2436" t="s">
        <v>372</v>
      </c>
      <c r="K2436" t="s">
        <v>9003</v>
      </c>
      <c r="L2436" t="s">
        <v>8973</v>
      </c>
      <c r="M2436" t="s">
        <v>9004</v>
      </c>
      <c r="N2436" t="s">
        <v>7202</v>
      </c>
      <c r="O2436" t="s">
        <v>7255</v>
      </c>
      <c r="P2436">
        <v>5159980</v>
      </c>
      <c r="Q2436" t="s">
        <v>6636</v>
      </c>
      <c r="R2436" t="s">
        <v>6636</v>
      </c>
      <c r="S2436" s="12"/>
      <c r="T2436" s="13"/>
      <c r="U2436" t="s">
        <v>9005</v>
      </c>
    </row>
    <row r="2437" spans="1:21" x14ac:dyDescent="0.25">
      <c r="A2437" t="s">
        <v>6637</v>
      </c>
      <c r="B2437" s="12">
        <v>83826</v>
      </c>
      <c r="C2437" t="s">
        <v>9001</v>
      </c>
      <c r="D2437" s="11">
        <v>46182.867361111101</v>
      </c>
      <c r="E2437" t="s">
        <v>9002</v>
      </c>
      <c r="F2437" t="s">
        <v>6415</v>
      </c>
      <c r="G2437" t="s">
        <v>8976</v>
      </c>
      <c r="H2437" t="s">
        <v>6441</v>
      </c>
      <c r="I2437" t="s">
        <v>55</v>
      </c>
      <c r="J2437" t="s">
        <v>372</v>
      </c>
      <c r="K2437" t="s">
        <v>9003</v>
      </c>
      <c r="L2437" t="s">
        <v>8973</v>
      </c>
      <c r="M2437" t="s">
        <v>9004</v>
      </c>
      <c r="N2437" t="s">
        <v>7202</v>
      </c>
      <c r="O2437" t="s">
        <v>7255</v>
      </c>
      <c r="P2437">
        <v>5159980</v>
      </c>
      <c r="Q2437" t="s">
        <v>6636</v>
      </c>
      <c r="R2437" t="s">
        <v>6636</v>
      </c>
      <c r="S2437" s="12"/>
      <c r="T2437" s="13"/>
      <c r="U2437" t="s">
        <v>9005</v>
      </c>
    </row>
    <row r="2438" spans="1:21" x14ac:dyDescent="0.25">
      <c r="A2438" t="s">
        <v>6637</v>
      </c>
      <c r="B2438" s="12">
        <v>83826</v>
      </c>
      <c r="C2438" t="s">
        <v>9001</v>
      </c>
      <c r="D2438" s="11">
        <v>46182.867361111101</v>
      </c>
      <c r="E2438" t="s">
        <v>9002</v>
      </c>
      <c r="F2438" t="s">
        <v>6415</v>
      </c>
      <c r="G2438" t="s">
        <v>8977</v>
      </c>
      <c r="H2438" t="s">
        <v>6441</v>
      </c>
      <c r="I2438" t="s">
        <v>55</v>
      </c>
      <c r="J2438" t="s">
        <v>372</v>
      </c>
      <c r="K2438" t="s">
        <v>9003</v>
      </c>
      <c r="L2438" t="s">
        <v>8973</v>
      </c>
      <c r="M2438" t="s">
        <v>9004</v>
      </c>
      <c r="N2438" t="s">
        <v>7202</v>
      </c>
      <c r="O2438" t="s">
        <v>7255</v>
      </c>
      <c r="P2438">
        <v>5159980</v>
      </c>
      <c r="Q2438" t="s">
        <v>6636</v>
      </c>
      <c r="R2438" t="s">
        <v>6636</v>
      </c>
      <c r="S2438" s="12"/>
      <c r="T2438" s="13"/>
      <c r="U2438" t="s">
        <v>9005</v>
      </c>
    </row>
    <row r="2439" spans="1:21" x14ac:dyDescent="0.25">
      <c r="A2439" t="s">
        <v>6637</v>
      </c>
      <c r="B2439" s="12">
        <v>83826</v>
      </c>
      <c r="C2439" t="s">
        <v>9001</v>
      </c>
      <c r="D2439" s="11">
        <v>46182.867361111101</v>
      </c>
      <c r="E2439" t="s">
        <v>9002</v>
      </c>
      <c r="F2439" t="s">
        <v>6415</v>
      </c>
      <c r="G2439" t="s">
        <v>8978</v>
      </c>
      <c r="H2439" t="s">
        <v>6441</v>
      </c>
      <c r="I2439" t="s">
        <v>55</v>
      </c>
      <c r="J2439" t="s">
        <v>372</v>
      </c>
      <c r="K2439" t="s">
        <v>9003</v>
      </c>
      <c r="L2439" t="s">
        <v>8973</v>
      </c>
      <c r="M2439" t="s">
        <v>9004</v>
      </c>
      <c r="N2439" t="s">
        <v>7202</v>
      </c>
      <c r="O2439" t="s">
        <v>7255</v>
      </c>
      <c r="P2439">
        <v>5159980</v>
      </c>
      <c r="Q2439" t="s">
        <v>6636</v>
      </c>
      <c r="R2439" t="s">
        <v>6636</v>
      </c>
      <c r="S2439" s="12"/>
      <c r="T2439" s="13"/>
      <c r="U2439" t="s">
        <v>9005</v>
      </c>
    </row>
    <row r="2440" spans="1:21" x14ac:dyDescent="0.25">
      <c r="A2440" t="s">
        <v>6637</v>
      </c>
      <c r="B2440" s="12">
        <v>83296</v>
      </c>
      <c r="C2440" t="s">
        <v>7278</v>
      </c>
      <c r="D2440" s="11">
        <v>46185.848854166703</v>
      </c>
      <c r="E2440" t="s">
        <v>7279</v>
      </c>
      <c r="F2440" t="s">
        <v>6415</v>
      </c>
      <c r="G2440" t="s">
        <v>8971</v>
      </c>
      <c r="H2440" t="s">
        <v>6441</v>
      </c>
      <c r="I2440" t="s">
        <v>65</v>
      </c>
      <c r="J2440" t="s">
        <v>57</v>
      </c>
      <c r="K2440" t="s">
        <v>9006</v>
      </c>
      <c r="L2440" t="s">
        <v>8973</v>
      </c>
      <c r="M2440" t="s">
        <v>9007</v>
      </c>
      <c r="N2440" t="s">
        <v>7202</v>
      </c>
      <c r="O2440" t="s">
        <v>7255</v>
      </c>
      <c r="P2440">
        <v>5613980</v>
      </c>
      <c r="Q2440" t="s">
        <v>6636</v>
      </c>
      <c r="R2440" t="s">
        <v>6636</v>
      </c>
      <c r="S2440" s="12"/>
      <c r="T2440" s="13"/>
      <c r="U2440" t="s">
        <v>6629</v>
      </c>
    </row>
    <row r="2441" spans="1:21" x14ac:dyDescent="0.25">
      <c r="A2441" t="s">
        <v>6637</v>
      </c>
      <c r="B2441" s="12">
        <v>83296</v>
      </c>
      <c r="C2441" t="s">
        <v>7278</v>
      </c>
      <c r="D2441" s="11">
        <v>46185.848854166703</v>
      </c>
      <c r="E2441" t="s">
        <v>7279</v>
      </c>
      <c r="F2441" t="s">
        <v>6415</v>
      </c>
      <c r="G2441" t="s">
        <v>8975</v>
      </c>
      <c r="H2441" t="s">
        <v>6441</v>
      </c>
      <c r="I2441" t="s">
        <v>65</v>
      </c>
      <c r="J2441" t="s">
        <v>57</v>
      </c>
      <c r="K2441" t="s">
        <v>9006</v>
      </c>
      <c r="L2441" t="s">
        <v>8973</v>
      </c>
      <c r="M2441" t="s">
        <v>9007</v>
      </c>
      <c r="N2441" t="s">
        <v>7202</v>
      </c>
      <c r="O2441" t="s">
        <v>7255</v>
      </c>
      <c r="P2441">
        <v>5613980</v>
      </c>
      <c r="Q2441" t="s">
        <v>6636</v>
      </c>
      <c r="R2441" t="s">
        <v>6636</v>
      </c>
      <c r="S2441" s="12"/>
      <c r="T2441" s="13"/>
      <c r="U2441" t="s">
        <v>6629</v>
      </c>
    </row>
    <row r="2442" spans="1:21" x14ac:dyDescent="0.25">
      <c r="A2442" t="s">
        <v>6637</v>
      </c>
      <c r="B2442" s="12">
        <v>83296</v>
      </c>
      <c r="C2442" t="s">
        <v>7278</v>
      </c>
      <c r="D2442" s="11">
        <v>46185.848854166703</v>
      </c>
      <c r="E2442" t="s">
        <v>7279</v>
      </c>
      <c r="F2442" t="s">
        <v>6415</v>
      </c>
      <c r="G2442" t="s">
        <v>8976</v>
      </c>
      <c r="H2442" t="s">
        <v>6441</v>
      </c>
      <c r="I2442" t="s">
        <v>65</v>
      </c>
      <c r="J2442" t="s">
        <v>57</v>
      </c>
      <c r="K2442" t="s">
        <v>9006</v>
      </c>
      <c r="L2442" t="s">
        <v>8973</v>
      </c>
      <c r="M2442" t="s">
        <v>9007</v>
      </c>
      <c r="N2442" t="s">
        <v>7202</v>
      </c>
      <c r="O2442" t="s">
        <v>7255</v>
      </c>
      <c r="P2442">
        <v>5613980</v>
      </c>
      <c r="Q2442" t="s">
        <v>6636</v>
      </c>
      <c r="R2442" t="s">
        <v>6636</v>
      </c>
      <c r="S2442" s="12"/>
      <c r="T2442" s="13"/>
      <c r="U2442" t="s">
        <v>6629</v>
      </c>
    </row>
    <row r="2443" spans="1:21" x14ac:dyDescent="0.25">
      <c r="A2443" t="s">
        <v>6637</v>
      </c>
      <c r="B2443" s="12">
        <v>83296</v>
      </c>
      <c r="C2443" t="s">
        <v>7278</v>
      </c>
      <c r="D2443" s="11">
        <v>46185.848854166703</v>
      </c>
      <c r="E2443" t="s">
        <v>7279</v>
      </c>
      <c r="F2443" t="s">
        <v>6415</v>
      </c>
      <c r="G2443" t="s">
        <v>8977</v>
      </c>
      <c r="H2443" t="s">
        <v>6441</v>
      </c>
      <c r="I2443" t="s">
        <v>65</v>
      </c>
      <c r="J2443" t="s">
        <v>57</v>
      </c>
      <c r="K2443" t="s">
        <v>9006</v>
      </c>
      <c r="L2443" t="s">
        <v>8973</v>
      </c>
      <c r="M2443" t="s">
        <v>9007</v>
      </c>
      <c r="N2443" t="s">
        <v>7202</v>
      </c>
      <c r="O2443" t="s">
        <v>7255</v>
      </c>
      <c r="P2443">
        <v>5613980</v>
      </c>
      <c r="Q2443" t="s">
        <v>6636</v>
      </c>
      <c r="R2443" t="s">
        <v>6636</v>
      </c>
      <c r="S2443" s="12"/>
      <c r="T2443" s="13"/>
      <c r="U2443" t="s">
        <v>6629</v>
      </c>
    </row>
    <row r="2444" spans="1:21" x14ac:dyDescent="0.25">
      <c r="A2444" t="s">
        <v>6637</v>
      </c>
      <c r="B2444" s="12">
        <v>83296</v>
      </c>
      <c r="C2444" t="s">
        <v>7278</v>
      </c>
      <c r="D2444" s="11">
        <v>46185.848854166703</v>
      </c>
      <c r="E2444" t="s">
        <v>7279</v>
      </c>
      <c r="F2444" t="s">
        <v>6415</v>
      </c>
      <c r="G2444" t="s">
        <v>8978</v>
      </c>
      <c r="H2444" t="s">
        <v>6441</v>
      </c>
      <c r="I2444" t="s">
        <v>65</v>
      </c>
      <c r="J2444" t="s">
        <v>57</v>
      </c>
      <c r="K2444" t="s">
        <v>9006</v>
      </c>
      <c r="L2444" t="s">
        <v>8973</v>
      </c>
      <c r="M2444" t="s">
        <v>9007</v>
      </c>
      <c r="N2444" t="s">
        <v>7202</v>
      </c>
      <c r="O2444" t="s">
        <v>7255</v>
      </c>
      <c r="P2444">
        <v>5613980</v>
      </c>
      <c r="Q2444" t="s">
        <v>6636</v>
      </c>
      <c r="R2444" t="s">
        <v>6636</v>
      </c>
      <c r="S2444" s="12"/>
      <c r="T2444" s="13"/>
      <c r="U2444" t="s">
        <v>6629</v>
      </c>
    </row>
    <row r="2445" spans="1:21" x14ac:dyDescent="0.25">
      <c r="A2445" t="s">
        <v>6619</v>
      </c>
      <c r="B2445" s="12">
        <v>83296</v>
      </c>
      <c r="C2445" t="s">
        <v>7278</v>
      </c>
      <c r="D2445" s="11">
        <v>46185.8763078704</v>
      </c>
      <c r="E2445" t="s">
        <v>7279</v>
      </c>
      <c r="F2445" t="s">
        <v>6415</v>
      </c>
      <c r="G2445" t="s">
        <v>8971</v>
      </c>
      <c r="H2445" t="s">
        <v>6441</v>
      </c>
      <c r="I2445" t="s">
        <v>65</v>
      </c>
      <c r="J2445" t="s">
        <v>57</v>
      </c>
      <c r="K2445" t="s">
        <v>9006</v>
      </c>
      <c r="L2445" t="s">
        <v>8973</v>
      </c>
      <c r="M2445" t="s">
        <v>9007</v>
      </c>
      <c r="N2445" t="s">
        <v>7202</v>
      </c>
      <c r="O2445" t="s">
        <v>7255</v>
      </c>
      <c r="P2445">
        <v>5613980</v>
      </c>
      <c r="Q2445" t="s">
        <v>6636</v>
      </c>
      <c r="R2445" t="s">
        <v>6636</v>
      </c>
      <c r="S2445" s="12"/>
      <c r="T2445" s="13"/>
      <c r="U2445" t="s">
        <v>6629</v>
      </c>
    </row>
    <row r="2446" spans="1:21" x14ac:dyDescent="0.25">
      <c r="A2446" t="s">
        <v>6619</v>
      </c>
      <c r="B2446" s="12">
        <v>83296</v>
      </c>
      <c r="C2446" t="s">
        <v>7278</v>
      </c>
      <c r="D2446" s="11">
        <v>46185.8763078704</v>
      </c>
      <c r="E2446" t="s">
        <v>7279</v>
      </c>
      <c r="F2446" t="s">
        <v>6415</v>
      </c>
      <c r="G2446" t="s">
        <v>8975</v>
      </c>
      <c r="H2446" t="s">
        <v>6441</v>
      </c>
      <c r="I2446" t="s">
        <v>65</v>
      </c>
      <c r="J2446" t="s">
        <v>57</v>
      </c>
      <c r="K2446" t="s">
        <v>9006</v>
      </c>
      <c r="L2446" t="s">
        <v>8973</v>
      </c>
      <c r="M2446" t="s">
        <v>9007</v>
      </c>
      <c r="N2446" t="s">
        <v>7202</v>
      </c>
      <c r="O2446" t="s">
        <v>7255</v>
      </c>
      <c r="P2446">
        <v>5613980</v>
      </c>
      <c r="Q2446" t="s">
        <v>6636</v>
      </c>
      <c r="R2446" t="s">
        <v>6636</v>
      </c>
      <c r="S2446" s="12"/>
      <c r="T2446" s="13"/>
      <c r="U2446" t="s">
        <v>6629</v>
      </c>
    </row>
    <row r="2447" spans="1:21" x14ac:dyDescent="0.25">
      <c r="A2447" t="s">
        <v>6619</v>
      </c>
      <c r="B2447" s="12">
        <v>83296</v>
      </c>
      <c r="C2447" t="s">
        <v>7278</v>
      </c>
      <c r="D2447" s="11">
        <v>46185.8763078704</v>
      </c>
      <c r="E2447" t="s">
        <v>7279</v>
      </c>
      <c r="F2447" t="s">
        <v>6415</v>
      </c>
      <c r="G2447" t="s">
        <v>8976</v>
      </c>
      <c r="H2447" t="s">
        <v>6441</v>
      </c>
      <c r="I2447" t="s">
        <v>65</v>
      </c>
      <c r="J2447" t="s">
        <v>57</v>
      </c>
      <c r="K2447" t="s">
        <v>9006</v>
      </c>
      <c r="L2447" t="s">
        <v>8973</v>
      </c>
      <c r="M2447" t="s">
        <v>9007</v>
      </c>
      <c r="N2447" t="s">
        <v>7202</v>
      </c>
      <c r="O2447" t="s">
        <v>7255</v>
      </c>
      <c r="P2447">
        <v>5613980</v>
      </c>
      <c r="Q2447" t="s">
        <v>6636</v>
      </c>
      <c r="R2447" t="s">
        <v>6636</v>
      </c>
      <c r="S2447" s="12"/>
      <c r="T2447" s="13"/>
      <c r="U2447" t="s">
        <v>6629</v>
      </c>
    </row>
    <row r="2448" spans="1:21" x14ac:dyDescent="0.25">
      <c r="A2448" t="s">
        <v>6619</v>
      </c>
      <c r="B2448" s="12">
        <v>83296</v>
      </c>
      <c r="C2448" t="s">
        <v>7278</v>
      </c>
      <c r="D2448" s="11">
        <v>46185.8763078704</v>
      </c>
      <c r="E2448" t="s">
        <v>7279</v>
      </c>
      <c r="F2448" t="s">
        <v>6415</v>
      </c>
      <c r="G2448" t="s">
        <v>8977</v>
      </c>
      <c r="H2448" t="s">
        <v>6441</v>
      </c>
      <c r="I2448" t="s">
        <v>65</v>
      </c>
      <c r="J2448" t="s">
        <v>57</v>
      </c>
      <c r="K2448" t="s">
        <v>9006</v>
      </c>
      <c r="L2448" t="s">
        <v>8973</v>
      </c>
      <c r="M2448" t="s">
        <v>9007</v>
      </c>
      <c r="N2448" t="s">
        <v>7202</v>
      </c>
      <c r="O2448" t="s">
        <v>7255</v>
      </c>
      <c r="P2448">
        <v>5613980</v>
      </c>
      <c r="Q2448" t="s">
        <v>6636</v>
      </c>
      <c r="R2448" t="s">
        <v>6636</v>
      </c>
      <c r="S2448" s="12"/>
      <c r="T2448" s="13"/>
      <c r="U2448" t="s">
        <v>6629</v>
      </c>
    </row>
    <row r="2449" spans="1:21" x14ac:dyDescent="0.25">
      <c r="A2449" t="s">
        <v>6619</v>
      </c>
      <c r="B2449" s="12">
        <v>83296</v>
      </c>
      <c r="C2449" t="s">
        <v>7278</v>
      </c>
      <c r="D2449" s="11">
        <v>46185.8763078704</v>
      </c>
      <c r="E2449" t="s">
        <v>7279</v>
      </c>
      <c r="F2449" t="s">
        <v>6415</v>
      </c>
      <c r="G2449" t="s">
        <v>8978</v>
      </c>
      <c r="H2449" t="s">
        <v>6441</v>
      </c>
      <c r="I2449" t="s">
        <v>65</v>
      </c>
      <c r="J2449" t="s">
        <v>57</v>
      </c>
      <c r="K2449" t="s">
        <v>9006</v>
      </c>
      <c r="L2449" t="s">
        <v>8973</v>
      </c>
      <c r="M2449" t="s">
        <v>9007</v>
      </c>
      <c r="N2449" t="s">
        <v>7202</v>
      </c>
      <c r="O2449" t="s">
        <v>7255</v>
      </c>
      <c r="P2449">
        <v>5613980</v>
      </c>
      <c r="Q2449" t="s">
        <v>6636</v>
      </c>
      <c r="R2449" t="s">
        <v>6636</v>
      </c>
      <c r="S2449" s="12"/>
      <c r="T2449" s="13"/>
      <c r="U2449" t="s">
        <v>6629</v>
      </c>
    </row>
    <row r="2450" spans="1:21" x14ac:dyDescent="0.25">
      <c r="A2450" t="s">
        <v>6637</v>
      </c>
      <c r="B2450" s="12">
        <v>83400</v>
      </c>
      <c r="C2450" t="s">
        <v>9008</v>
      </c>
      <c r="D2450" s="11">
        <v>46186.738310185203</v>
      </c>
      <c r="E2450" t="s">
        <v>9009</v>
      </c>
      <c r="F2450" t="s">
        <v>6415</v>
      </c>
      <c r="G2450" t="s">
        <v>8971</v>
      </c>
      <c r="H2450" t="s">
        <v>6441</v>
      </c>
      <c r="I2450" t="s">
        <v>65</v>
      </c>
      <c r="J2450" t="s">
        <v>132</v>
      </c>
      <c r="K2450" t="s">
        <v>9010</v>
      </c>
      <c r="L2450" t="s">
        <v>8973</v>
      </c>
      <c r="M2450" t="s">
        <v>9011</v>
      </c>
      <c r="N2450" t="s">
        <v>7506</v>
      </c>
      <c r="O2450" t="s">
        <v>7514</v>
      </c>
      <c r="P2450">
        <v>9199980</v>
      </c>
      <c r="Q2450" t="s">
        <v>6636</v>
      </c>
      <c r="R2450" t="s">
        <v>6636</v>
      </c>
      <c r="S2450" s="12"/>
      <c r="T2450" s="13"/>
      <c r="U2450" t="s">
        <v>6636</v>
      </c>
    </row>
    <row r="2451" spans="1:21" x14ac:dyDescent="0.25">
      <c r="A2451" t="s">
        <v>6637</v>
      </c>
      <c r="B2451" s="12">
        <v>83400</v>
      </c>
      <c r="C2451" t="s">
        <v>9008</v>
      </c>
      <c r="D2451" s="11">
        <v>46186.738310185203</v>
      </c>
      <c r="E2451" t="s">
        <v>9009</v>
      </c>
      <c r="F2451" t="s">
        <v>6415</v>
      </c>
      <c r="G2451" t="s">
        <v>8975</v>
      </c>
      <c r="H2451" t="s">
        <v>6441</v>
      </c>
      <c r="I2451" t="s">
        <v>65</v>
      </c>
      <c r="J2451" t="s">
        <v>132</v>
      </c>
      <c r="K2451" t="s">
        <v>9010</v>
      </c>
      <c r="L2451" t="s">
        <v>8973</v>
      </c>
      <c r="M2451" t="s">
        <v>9011</v>
      </c>
      <c r="N2451" t="s">
        <v>7506</v>
      </c>
      <c r="O2451" t="s">
        <v>7514</v>
      </c>
      <c r="P2451">
        <v>9199980</v>
      </c>
      <c r="Q2451" t="s">
        <v>6636</v>
      </c>
      <c r="R2451" t="s">
        <v>6636</v>
      </c>
      <c r="S2451" s="12"/>
      <c r="T2451" s="13"/>
      <c r="U2451" t="s">
        <v>6636</v>
      </c>
    </row>
    <row r="2452" spans="1:21" x14ac:dyDescent="0.25">
      <c r="A2452" t="s">
        <v>6637</v>
      </c>
      <c r="B2452" s="12">
        <v>83400</v>
      </c>
      <c r="C2452" t="s">
        <v>9008</v>
      </c>
      <c r="D2452" s="11">
        <v>46186.738310185203</v>
      </c>
      <c r="E2452" t="s">
        <v>9009</v>
      </c>
      <c r="F2452" t="s">
        <v>6415</v>
      </c>
      <c r="G2452" t="s">
        <v>8976</v>
      </c>
      <c r="H2452" t="s">
        <v>6441</v>
      </c>
      <c r="I2452" t="s">
        <v>65</v>
      </c>
      <c r="J2452" t="s">
        <v>132</v>
      </c>
      <c r="K2452" t="s">
        <v>9010</v>
      </c>
      <c r="L2452" t="s">
        <v>8973</v>
      </c>
      <c r="M2452" t="s">
        <v>9011</v>
      </c>
      <c r="N2452" t="s">
        <v>7506</v>
      </c>
      <c r="O2452" t="s">
        <v>7514</v>
      </c>
      <c r="P2452">
        <v>9199980</v>
      </c>
      <c r="Q2452" t="s">
        <v>6636</v>
      </c>
      <c r="R2452" t="s">
        <v>6636</v>
      </c>
      <c r="S2452" s="12"/>
      <c r="T2452" s="13"/>
      <c r="U2452" t="s">
        <v>6636</v>
      </c>
    </row>
    <row r="2453" spans="1:21" x14ac:dyDescent="0.25">
      <c r="A2453" t="s">
        <v>6637</v>
      </c>
      <c r="B2453" s="12">
        <v>83400</v>
      </c>
      <c r="C2453" t="s">
        <v>9008</v>
      </c>
      <c r="D2453" s="11">
        <v>46186.738310185203</v>
      </c>
      <c r="E2453" t="s">
        <v>9009</v>
      </c>
      <c r="F2453" t="s">
        <v>6415</v>
      </c>
      <c r="G2453" t="s">
        <v>8977</v>
      </c>
      <c r="H2453" t="s">
        <v>6441</v>
      </c>
      <c r="I2453" t="s">
        <v>65</v>
      </c>
      <c r="J2453" t="s">
        <v>132</v>
      </c>
      <c r="K2453" t="s">
        <v>9010</v>
      </c>
      <c r="L2453" t="s">
        <v>8973</v>
      </c>
      <c r="M2453" t="s">
        <v>9011</v>
      </c>
      <c r="N2453" t="s">
        <v>7506</v>
      </c>
      <c r="O2453" t="s">
        <v>7514</v>
      </c>
      <c r="P2453">
        <v>9199980</v>
      </c>
      <c r="Q2453" t="s">
        <v>6636</v>
      </c>
      <c r="R2453" t="s">
        <v>6636</v>
      </c>
      <c r="S2453" s="12"/>
      <c r="T2453" s="13"/>
      <c r="U2453" t="s">
        <v>6636</v>
      </c>
    </row>
    <row r="2454" spans="1:21" x14ac:dyDescent="0.25">
      <c r="A2454" t="s">
        <v>6637</v>
      </c>
      <c r="B2454" s="12">
        <v>83400</v>
      </c>
      <c r="C2454" t="s">
        <v>9008</v>
      </c>
      <c r="D2454" s="11">
        <v>46186.738310185203</v>
      </c>
      <c r="E2454" t="s">
        <v>9009</v>
      </c>
      <c r="F2454" t="s">
        <v>6415</v>
      </c>
      <c r="G2454" t="s">
        <v>8999</v>
      </c>
      <c r="H2454" t="s">
        <v>6441</v>
      </c>
      <c r="I2454" t="s">
        <v>65</v>
      </c>
      <c r="J2454" t="s">
        <v>132</v>
      </c>
      <c r="K2454" t="s">
        <v>9010</v>
      </c>
      <c r="L2454" t="s">
        <v>8973</v>
      </c>
      <c r="M2454" t="s">
        <v>9011</v>
      </c>
      <c r="N2454" t="s">
        <v>7506</v>
      </c>
      <c r="O2454" t="s">
        <v>7514</v>
      </c>
      <c r="P2454">
        <v>9199980</v>
      </c>
      <c r="Q2454" t="s">
        <v>6636</v>
      </c>
      <c r="R2454" t="s">
        <v>6636</v>
      </c>
      <c r="S2454" s="12"/>
      <c r="T2454" s="13"/>
      <c r="U2454" t="s">
        <v>6636</v>
      </c>
    </row>
    <row r="2455" spans="1:21" x14ac:dyDescent="0.25">
      <c r="A2455" t="s">
        <v>6637</v>
      </c>
      <c r="B2455" s="12">
        <v>83400</v>
      </c>
      <c r="C2455" t="s">
        <v>9008</v>
      </c>
      <c r="D2455" s="11">
        <v>46186.738310185203</v>
      </c>
      <c r="E2455" t="s">
        <v>9009</v>
      </c>
      <c r="F2455" t="s">
        <v>6415</v>
      </c>
      <c r="G2455" t="s">
        <v>9000</v>
      </c>
      <c r="H2455" t="s">
        <v>6441</v>
      </c>
      <c r="I2455" t="s">
        <v>65</v>
      </c>
      <c r="J2455" t="s">
        <v>132</v>
      </c>
      <c r="K2455" t="s">
        <v>9010</v>
      </c>
      <c r="L2455" t="s">
        <v>8973</v>
      </c>
      <c r="M2455" t="s">
        <v>9011</v>
      </c>
      <c r="N2455" t="s">
        <v>7506</v>
      </c>
      <c r="O2455" t="s">
        <v>7514</v>
      </c>
      <c r="P2455">
        <v>9199980</v>
      </c>
      <c r="Q2455" t="s">
        <v>6636</v>
      </c>
      <c r="R2455" t="s">
        <v>6636</v>
      </c>
      <c r="S2455" s="12"/>
      <c r="T2455" s="13"/>
      <c r="U2455" t="s">
        <v>6636</v>
      </c>
    </row>
    <row r="2456" spans="1:21" x14ac:dyDescent="0.25">
      <c r="A2456" t="s">
        <v>6637</v>
      </c>
      <c r="B2456" s="12">
        <v>83400</v>
      </c>
      <c r="C2456" t="s">
        <v>9008</v>
      </c>
      <c r="D2456" s="11">
        <v>46186.738310185203</v>
      </c>
      <c r="E2456" t="s">
        <v>9009</v>
      </c>
      <c r="F2456" t="s">
        <v>6415</v>
      </c>
      <c r="G2456" t="s">
        <v>8978</v>
      </c>
      <c r="H2456" t="s">
        <v>6441</v>
      </c>
      <c r="I2456" t="s">
        <v>65</v>
      </c>
      <c r="J2456" t="s">
        <v>132</v>
      </c>
      <c r="K2456" t="s">
        <v>9010</v>
      </c>
      <c r="L2456" t="s">
        <v>8973</v>
      </c>
      <c r="M2456" t="s">
        <v>9011</v>
      </c>
      <c r="N2456" t="s">
        <v>7506</v>
      </c>
      <c r="O2456" t="s">
        <v>7514</v>
      </c>
      <c r="P2456">
        <v>9199980</v>
      </c>
      <c r="Q2456" t="s">
        <v>6636</v>
      </c>
      <c r="R2456" t="s">
        <v>6636</v>
      </c>
      <c r="S2456" s="12"/>
      <c r="T2456" s="13"/>
      <c r="U2456" t="s">
        <v>6636</v>
      </c>
    </row>
    <row r="2457" spans="1:21" x14ac:dyDescent="0.25">
      <c r="A2457" t="s">
        <v>6619</v>
      </c>
      <c r="B2457" s="12">
        <v>83400</v>
      </c>
      <c r="C2457" t="s">
        <v>9008</v>
      </c>
      <c r="D2457" s="11">
        <v>46186.747465277796</v>
      </c>
      <c r="E2457" t="s">
        <v>9009</v>
      </c>
      <c r="F2457" t="s">
        <v>6415</v>
      </c>
      <c r="G2457" t="s">
        <v>8971</v>
      </c>
      <c r="H2457" t="s">
        <v>6441</v>
      </c>
      <c r="I2457" t="s">
        <v>65</v>
      </c>
      <c r="J2457" t="s">
        <v>132</v>
      </c>
      <c r="K2457" t="s">
        <v>9010</v>
      </c>
      <c r="L2457" t="s">
        <v>8973</v>
      </c>
      <c r="M2457" t="s">
        <v>9011</v>
      </c>
      <c r="N2457" t="s">
        <v>7506</v>
      </c>
      <c r="O2457" t="s">
        <v>7514</v>
      </c>
      <c r="P2457">
        <v>9199980</v>
      </c>
      <c r="Q2457" t="s">
        <v>6636</v>
      </c>
      <c r="R2457" t="s">
        <v>6636</v>
      </c>
      <c r="S2457" s="12"/>
      <c r="T2457" s="13"/>
      <c r="U2457" t="s">
        <v>6636</v>
      </c>
    </row>
    <row r="2458" spans="1:21" x14ac:dyDescent="0.25">
      <c r="A2458" t="s">
        <v>6619</v>
      </c>
      <c r="B2458" s="12">
        <v>83400</v>
      </c>
      <c r="C2458" t="s">
        <v>9008</v>
      </c>
      <c r="D2458" s="11">
        <v>46186.747465277796</v>
      </c>
      <c r="E2458" t="s">
        <v>9009</v>
      </c>
      <c r="F2458" t="s">
        <v>6415</v>
      </c>
      <c r="G2458" t="s">
        <v>8975</v>
      </c>
      <c r="H2458" t="s">
        <v>6441</v>
      </c>
      <c r="I2458" t="s">
        <v>65</v>
      </c>
      <c r="J2458" t="s">
        <v>132</v>
      </c>
      <c r="K2458" t="s">
        <v>9010</v>
      </c>
      <c r="L2458" t="s">
        <v>8973</v>
      </c>
      <c r="M2458" t="s">
        <v>9011</v>
      </c>
      <c r="N2458" t="s">
        <v>7506</v>
      </c>
      <c r="O2458" t="s">
        <v>7514</v>
      </c>
      <c r="P2458">
        <v>9199980</v>
      </c>
      <c r="Q2458" t="s">
        <v>6636</v>
      </c>
      <c r="R2458" t="s">
        <v>6636</v>
      </c>
      <c r="S2458" s="12"/>
      <c r="T2458" s="13"/>
      <c r="U2458" t="s">
        <v>6636</v>
      </c>
    </row>
    <row r="2459" spans="1:21" x14ac:dyDescent="0.25">
      <c r="A2459" t="s">
        <v>6619</v>
      </c>
      <c r="B2459" s="12">
        <v>83400</v>
      </c>
      <c r="C2459" t="s">
        <v>9008</v>
      </c>
      <c r="D2459" s="11">
        <v>46186.747465277796</v>
      </c>
      <c r="E2459" t="s">
        <v>9009</v>
      </c>
      <c r="F2459" t="s">
        <v>6415</v>
      </c>
      <c r="G2459" t="s">
        <v>8976</v>
      </c>
      <c r="H2459" t="s">
        <v>6441</v>
      </c>
      <c r="I2459" t="s">
        <v>65</v>
      </c>
      <c r="J2459" t="s">
        <v>132</v>
      </c>
      <c r="K2459" t="s">
        <v>9010</v>
      </c>
      <c r="L2459" t="s">
        <v>8973</v>
      </c>
      <c r="M2459" t="s">
        <v>9011</v>
      </c>
      <c r="N2459" t="s">
        <v>7506</v>
      </c>
      <c r="O2459" t="s">
        <v>7514</v>
      </c>
      <c r="P2459">
        <v>9199980</v>
      </c>
      <c r="Q2459" t="s">
        <v>6636</v>
      </c>
      <c r="R2459" t="s">
        <v>6636</v>
      </c>
      <c r="S2459" s="12"/>
      <c r="T2459" s="13"/>
      <c r="U2459" t="s">
        <v>6636</v>
      </c>
    </row>
    <row r="2460" spans="1:21" x14ac:dyDescent="0.25">
      <c r="A2460" t="s">
        <v>6619</v>
      </c>
      <c r="B2460" s="12">
        <v>83400</v>
      </c>
      <c r="C2460" t="s">
        <v>9008</v>
      </c>
      <c r="D2460" s="11">
        <v>46186.747465277796</v>
      </c>
      <c r="E2460" t="s">
        <v>9009</v>
      </c>
      <c r="F2460" t="s">
        <v>6415</v>
      </c>
      <c r="G2460" t="s">
        <v>8977</v>
      </c>
      <c r="H2460" t="s">
        <v>6441</v>
      </c>
      <c r="I2460" t="s">
        <v>65</v>
      </c>
      <c r="J2460" t="s">
        <v>132</v>
      </c>
      <c r="K2460" t="s">
        <v>9010</v>
      </c>
      <c r="L2460" t="s">
        <v>8973</v>
      </c>
      <c r="M2460" t="s">
        <v>9011</v>
      </c>
      <c r="N2460" t="s">
        <v>7506</v>
      </c>
      <c r="O2460" t="s">
        <v>7514</v>
      </c>
      <c r="P2460">
        <v>9199980</v>
      </c>
      <c r="Q2460" t="s">
        <v>6636</v>
      </c>
      <c r="R2460" t="s">
        <v>6636</v>
      </c>
      <c r="S2460" s="12"/>
      <c r="T2460" s="13"/>
      <c r="U2460" t="s">
        <v>6636</v>
      </c>
    </row>
    <row r="2461" spans="1:21" x14ac:dyDescent="0.25">
      <c r="A2461" t="s">
        <v>6619</v>
      </c>
      <c r="B2461" s="12">
        <v>83400</v>
      </c>
      <c r="C2461" t="s">
        <v>9008</v>
      </c>
      <c r="D2461" s="11">
        <v>46186.747465277796</v>
      </c>
      <c r="E2461" t="s">
        <v>9009</v>
      </c>
      <c r="F2461" t="s">
        <v>6415</v>
      </c>
      <c r="G2461" t="s">
        <v>8999</v>
      </c>
      <c r="H2461" t="s">
        <v>6441</v>
      </c>
      <c r="I2461" t="s">
        <v>65</v>
      </c>
      <c r="J2461" t="s">
        <v>132</v>
      </c>
      <c r="K2461" t="s">
        <v>9010</v>
      </c>
      <c r="L2461" t="s">
        <v>8973</v>
      </c>
      <c r="M2461" t="s">
        <v>9011</v>
      </c>
      <c r="N2461" t="s">
        <v>7506</v>
      </c>
      <c r="O2461" t="s">
        <v>7514</v>
      </c>
      <c r="P2461">
        <v>9199980</v>
      </c>
      <c r="Q2461" t="s">
        <v>6636</v>
      </c>
      <c r="R2461" t="s">
        <v>6636</v>
      </c>
      <c r="S2461" s="12"/>
      <c r="T2461" s="13"/>
      <c r="U2461" t="s">
        <v>6636</v>
      </c>
    </row>
    <row r="2462" spans="1:21" x14ac:dyDescent="0.25">
      <c r="A2462" t="s">
        <v>6619</v>
      </c>
      <c r="B2462" s="12">
        <v>83400</v>
      </c>
      <c r="C2462" t="s">
        <v>9008</v>
      </c>
      <c r="D2462" s="11">
        <v>46186.747465277796</v>
      </c>
      <c r="E2462" t="s">
        <v>9009</v>
      </c>
      <c r="F2462" t="s">
        <v>6415</v>
      </c>
      <c r="G2462" t="s">
        <v>9000</v>
      </c>
      <c r="H2462" t="s">
        <v>6441</v>
      </c>
      <c r="I2462" t="s">
        <v>65</v>
      </c>
      <c r="J2462" t="s">
        <v>132</v>
      </c>
      <c r="K2462" t="s">
        <v>9010</v>
      </c>
      <c r="L2462" t="s">
        <v>8973</v>
      </c>
      <c r="M2462" t="s">
        <v>9011</v>
      </c>
      <c r="N2462" t="s">
        <v>7506</v>
      </c>
      <c r="O2462" t="s">
        <v>7514</v>
      </c>
      <c r="P2462">
        <v>9199980</v>
      </c>
      <c r="Q2462" t="s">
        <v>6636</v>
      </c>
      <c r="R2462" t="s">
        <v>6636</v>
      </c>
      <c r="S2462" s="12"/>
      <c r="T2462" s="13"/>
      <c r="U2462" t="s">
        <v>6636</v>
      </c>
    </row>
    <row r="2463" spans="1:21" x14ac:dyDescent="0.25">
      <c r="A2463" t="s">
        <v>6619</v>
      </c>
      <c r="B2463" s="12">
        <v>83400</v>
      </c>
      <c r="C2463" t="s">
        <v>9008</v>
      </c>
      <c r="D2463" s="11">
        <v>46186.747465277796</v>
      </c>
      <c r="E2463" t="s">
        <v>9009</v>
      </c>
      <c r="F2463" t="s">
        <v>6415</v>
      </c>
      <c r="G2463" t="s">
        <v>8978</v>
      </c>
      <c r="H2463" t="s">
        <v>6441</v>
      </c>
      <c r="I2463" t="s">
        <v>65</v>
      </c>
      <c r="J2463" t="s">
        <v>132</v>
      </c>
      <c r="K2463" t="s">
        <v>9010</v>
      </c>
      <c r="L2463" t="s">
        <v>8973</v>
      </c>
      <c r="M2463" t="s">
        <v>9011</v>
      </c>
      <c r="N2463" t="s">
        <v>7506</v>
      </c>
      <c r="O2463" t="s">
        <v>7514</v>
      </c>
      <c r="P2463">
        <v>9199980</v>
      </c>
      <c r="Q2463" t="s">
        <v>6636</v>
      </c>
      <c r="R2463" t="s">
        <v>6636</v>
      </c>
      <c r="S2463" s="12"/>
      <c r="T2463" s="13"/>
      <c r="U2463" t="s">
        <v>6636</v>
      </c>
    </row>
    <row r="2464" spans="1:21" x14ac:dyDescent="0.25">
      <c r="A2464" t="s">
        <v>6637</v>
      </c>
      <c r="B2464" s="12">
        <v>84058</v>
      </c>
      <c r="C2464" t="s">
        <v>9012</v>
      </c>
      <c r="D2464" s="11">
        <v>46188.751458333303</v>
      </c>
      <c r="E2464" t="s">
        <v>9013</v>
      </c>
      <c r="F2464" t="s">
        <v>6415</v>
      </c>
      <c r="G2464" t="s">
        <v>8971</v>
      </c>
      <c r="H2464" t="s">
        <v>6441</v>
      </c>
      <c r="I2464" t="s">
        <v>55</v>
      </c>
      <c r="J2464" t="s">
        <v>164</v>
      </c>
      <c r="K2464" t="s">
        <v>9014</v>
      </c>
      <c r="L2464" t="s">
        <v>8973</v>
      </c>
      <c r="M2464" t="s">
        <v>9015</v>
      </c>
      <c r="N2464" t="s">
        <v>7506</v>
      </c>
      <c r="O2464" t="s">
        <v>7811</v>
      </c>
      <c r="P2464">
        <v>5779980</v>
      </c>
      <c r="Q2464" t="s">
        <v>6636</v>
      </c>
      <c r="R2464" t="s">
        <v>6636</v>
      </c>
      <c r="S2464" s="12"/>
      <c r="T2464" s="13"/>
      <c r="U2464" t="s">
        <v>6636</v>
      </c>
    </row>
    <row r="2465" spans="1:21" x14ac:dyDescent="0.25">
      <c r="A2465" t="s">
        <v>6637</v>
      </c>
      <c r="B2465" s="12">
        <v>84058</v>
      </c>
      <c r="C2465" t="s">
        <v>9012</v>
      </c>
      <c r="D2465" s="11">
        <v>46188.751458333303</v>
      </c>
      <c r="E2465" t="s">
        <v>9013</v>
      </c>
      <c r="F2465" t="s">
        <v>6415</v>
      </c>
      <c r="G2465" t="s">
        <v>8975</v>
      </c>
      <c r="H2465" t="s">
        <v>6441</v>
      </c>
      <c r="I2465" t="s">
        <v>55</v>
      </c>
      <c r="J2465" t="s">
        <v>164</v>
      </c>
      <c r="K2465" t="s">
        <v>9014</v>
      </c>
      <c r="L2465" t="s">
        <v>8973</v>
      </c>
      <c r="M2465" t="s">
        <v>9015</v>
      </c>
      <c r="N2465" t="s">
        <v>7506</v>
      </c>
      <c r="O2465" t="s">
        <v>7811</v>
      </c>
      <c r="P2465">
        <v>5779980</v>
      </c>
      <c r="Q2465" t="s">
        <v>6636</v>
      </c>
      <c r="R2465" t="s">
        <v>6636</v>
      </c>
      <c r="S2465" s="12"/>
      <c r="T2465" s="13"/>
      <c r="U2465" t="s">
        <v>6636</v>
      </c>
    </row>
    <row r="2466" spans="1:21" x14ac:dyDescent="0.25">
      <c r="A2466" t="s">
        <v>6637</v>
      </c>
      <c r="B2466" s="12">
        <v>84058</v>
      </c>
      <c r="C2466" t="s">
        <v>9012</v>
      </c>
      <c r="D2466" s="11">
        <v>46188.751458333303</v>
      </c>
      <c r="E2466" t="s">
        <v>9013</v>
      </c>
      <c r="F2466" t="s">
        <v>6415</v>
      </c>
      <c r="G2466" t="s">
        <v>8976</v>
      </c>
      <c r="H2466" t="s">
        <v>6441</v>
      </c>
      <c r="I2466" t="s">
        <v>55</v>
      </c>
      <c r="J2466" t="s">
        <v>164</v>
      </c>
      <c r="K2466" t="s">
        <v>9014</v>
      </c>
      <c r="L2466" t="s">
        <v>8973</v>
      </c>
      <c r="M2466" t="s">
        <v>9015</v>
      </c>
      <c r="N2466" t="s">
        <v>7506</v>
      </c>
      <c r="O2466" t="s">
        <v>7811</v>
      </c>
      <c r="P2466">
        <v>5779980</v>
      </c>
      <c r="Q2466" t="s">
        <v>6636</v>
      </c>
      <c r="R2466" t="s">
        <v>6636</v>
      </c>
      <c r="S2466" s="12"/>
      <c r="T2466" s="13"/>
      <c r="U2466" t="s">
        <v>6636</v>
      </c>
    </row>
    <row r="2467" spans="1:21" x14ac:dyDescent="0.25">
      <c r="A2467" t="s">
        <v>6637</v>
      </c>
      <c r="B2467" s="12">
        <v>84058</v>
      </c>
      <c r="C2467" t="s">
        <v>9012</v>
      </c>
      <c r="D2467" s="11">
        <v>46188.751458333303</v>
      </c>
      <c r="E2467" t="s">
        <v>9013</v>
      </c>
      <c r="F2467" t="s">
        <v>6415</v>
      </c>
      <c r="G2467" t="s">
        <v>8977</v>
      </c>
      <c r="H2467" t="s">
        <v>6441</v>
      </c>
      <c r="I2467" t="s">
        <v>55</v>
      </c>
      <c r="J2467" t="s">
        <v>164</v>
      </c>
      <c r="K2467" t="s">
        <v>9014</v>
      </c>
      <c r="L2467" t="s">
        <v>8973</v>
      </c>
      <c r="M2467" t="s">
        <v>9015</v>
      </c>
      <c r="N2467" t="s">
        <v>7506</v>
      </c>
      <c r="O2467" t="s">
        <v>7811</v>
      </c>
      <c r="P2467">
        <v>5779980</v>
      </c>
      <c r="Q2467" t="s">
        <v>6636</v>
      </c>
      <c r="R2467" t="s">
        <v>6636</v>
      </c>
      <c r="S2467" s="12"/>
      <c r="T2467" s="13"/>
      <c r="U2467" t="s">
        <v>6636</v>
      </c>
    </row>
    <row r="2468" spans="1:21" x14ac:dyDescent="0.25">
      <c r="A2468" t="s">
        <v>6637</v>
      </c>
      <c r="B2468" s="12">
        <v>84058</v>
      </c>
      <c r="C2468" t="s">
        <v>9012</v>
      </c>
      <c r="D2468" s="11">
        <v>46188.751458333303</v>
      </c>
      <c r="E2468" t="s">
        <v>9013</v>
      </c>
      <c r="F2468" t="s">
        <v>6415</v>
      </c>
      <c r="G2468" t="s">
        <v>8999</v>
      </c>
      <c r="H2468" t="s">
        <v>6441</v>
      </c>
      <c r="I2468" t="s">
        <v>55</v>
      </c>
      <c r="J2468" t="s">
        <v>164</v>
      </c>
      <c r="K2468" t="s">
        <v>9014</v>
      </c>
      <c r="L2468" t="s">
        <v>8973</v>
      </c>
      <c r="M2468" t="s">
        <v>9015</v>
      </c>
      <c r="N2468" t="s">
        <v>7506</v>
      </c>
      <c r="O2468" t="s">
        <v>7811</v>
      </c>
      <c r="P2468">
        <v>5779980</v>
      </c>
      <c r="Q2468" t="s">
        <v>6636</v>
      </c>
      <c r="R2468" t="s">
        <v>6636</v>
      </c>
      <c r="S2468" s="12"/>
      <c r="T2468" s="13"/>
      <c r="U2468" t="s">
        <v>6636</v>
      </c>
    </row>
    <row r="2469" spans="1:21" x14ac:dyDescent="0.25">
      <c r="A2469" t="s">
        <v>6637</v>
      </c>
      <c r="B2469" s="12">
        <v>84058</v>
      </c>
      <c r="C2469" t="s">
        <v>9012</v>
      </c>
      <c r="D2469" s="11">
        <v>46188.751458333303</v>
      </c>
      <c r="E2469" t="s">
        <v>9013</v>
      </c>
      <c r="F2469" t="s">
        <v>6415</v>
      </c>
      <c r="G2469" t="s">
        <v>9000</v>
      </c>
      <c r="H2469" t="s">
        <v>6441</v>
      </c>
      <c r="I2469" t="s">
        <v>55</v>
      </c>
      <c r="J2469" t="s">
        <v>164</v>
      </c>
      <c r="K2469" t="s">
        <v>9014</v>
      </c>
      <c r="L2469" t="s">
        <v>8973</v>
      </c>
      <c r="M2469" t="s">
        <v>9015</v>
      </c>
      <c r="N2469" t="s">
        <v>7506</v>
      </c>
      <c r="O2469" t="s">
        <v>7811</v>
      </c>
      <c r="P2469">
        <v>5779980</v>
      </c>
      <c r="Q2469" t="s">
        <v>6636</v>
      </c>
      <c r="R2469" t="s">
        <v>6636</v>
      </c>
      <c r="S2469" s="12"/>
      <c r="T2469" s="13"/>
      <c r="U2469" t="s">
        <v>6636</v>
      </c>
    </row>
    <row r="2470" spans="1:21" x14ac:dyDescent="0.25">
      <c r="A2470" t="s">
        <v>6637</v>
      </c>
      <c r="B2470" s="12">
        <v>84058</v>
      </c>
      <c r="C2470" t="s">
        <v>9012</v>
      </c>
      <c r="D2470" s="11">
        <v>46188.751458333303</v>
      </c>
      <c r="E2470" t="s">
        <v>9013</v>
      </c>
      <c r="F2470" t="s">
        <v>6415</v>
      </c>
      <c r="G2470" t="s">
        <v>8978</v>
      </c>
      <c r="H2470" t="s">
        <v>6441</v>
      </c>
      <c r="I2470" t="s">
        <v>55</v>
      </c>
      <c r="J2470" t="s">
        <v>164</v>
      </c>
      <c r="K2470" t="s">
        <v>9014</v>
      </c>
      <c r="L2470" t="s">
        <v>8973</v>
      </c>
      <c r="M2470" t="s">
        <v>9015</v>
      </c>
      <c r="N2470" t="s">
        <v>7506</v>
      </c>
      <c r="O2470" t="s">
        <v>7811</v>
      </c>
      <c r="P2470">
        <v>5779980</v>
      </c>
      <c r="Q2470" t="s">
        <v>6636</v>
      </c>
      <c r="R2470" t="s">
        <v>6636</v>
      </c>
      <c r="S2470" s="12"/>
      <c r="T2470" s="13"/>
      <c r="U2470" t="s">
        <v>6636</v>
      </c>
    </row>
    <row r="2471" spans="1:21" x14ac:dyDescent="0.25">
      <c r="A2471" t="s">
        <v>6619</v>
      </c>
      <c r="B2471" s="12">
        <v>83826</v>
      </c>
      <c r="C2471" t="s">
        <v>9001</v>
      </c>
      <c r="D2471" s="11">
        <v>46190.515659722201</v>
      </c>
      <c r="E2471" t="s">
        <v>9002</v>
      </c>
      <c r="F2471" t="s">
        <v>6415</v>
      </c>
      <c r="G2471" t="s">
        <v>8971</v>
      </c>
      <c r="H2471" t="s">
        <v>6441</v>
      </c>
      <c r="I2471" t="s">
        <v>55</v>
      </c>
      <c r="J2471" t="s">
        <v>372</v>
      </c>
      <c r="K2471" t="s">
        <v>9003</v>
      </c>
      <c r="L2471" t="s">
        <v>8973</v>
      </c>
      <c r="M2471" t="s">
        <v>9004</v>
      </c>
      <c r="N2471" t="s">
        <v>7202</v>
      </c>
      <c r="O2471" t="s">
        <v>7255</v>
      </c>
      <c r="P2471">
        <v>5159980</v>
      </c>
      <c r="Q2471" t="s">
        <v>6636</v>
      </c>
      <c r="R2471" t="s">
        <v>6636</v>
      </c>
      <c r="S2471" s="12"/>
      <c r="T2471" s="13"/>
      <c r="U2471" t="s">
        <v>9005</v>
      </c>
    </row>
    <row r="2472" spans="1:21" x14ac:dyDescent="0.25">
      <c r="A2472" t="s">
        <v>6619</v>
      </c>
      <c r="B2472" s="12">
        <v>83826</v>
      </c>
      <c r="C2472" t="s">
        <v>9001</v>
      </c>
      <c r="D2472" s="11">
        <v>46190.515659722201</v>
      </c>
      <c r="E2472" t="s">
        <v>9002</v>
      </c>
      <c r="F2472" t="s">
        <v>6415</v>
      </c>
      <c r="G2472" t="s">
        <v>8975</v>
      </c>
      <c r="H2472" t="s">
        <v>6441</v>
      </c>
      <c r="I2472" t="s">
        <v>55</v>
      </c>
      <c r="J2472" t="s">
        <v>372</v>
      </c>
      <c r="K2472" t="s">
        <v>9003</v>
      </c>
      <c r="L2472" t="s">
        <v>8973</v>
      </c>
      <c r="M2472" t="s">
        <v>9004</v>
      </c>
      <c r="N2472" t="s">
        <v>7202</v>
      </c>
      <c r="O2472" t="s">
        <v>7255</v>
      </c>
      <c r="P2472">
        <v>5159980</v>
      </c>
      <c r="Q2472" t="s">
        <v>6636</v>
      </c>
      <c r="R2472" t="s">
        <v>6636</v>
      </c>
      <c r="S2472" s="12"/>
      <c r="T2472" s="13"/>
      <c r="U2472" t="s">
        <v>9005</v>
      </c>
    </row>
    <row r="2473" spans="1:21" x14ac:dyDescent="0.25">
      <c r="A2473" t="s">
        <v>6619</v>
      </c>
      <c r="B2473" s="12">
        <v>83826</v>
      </c>
      <c r="C2473" t="s">
        <v>9001</v>
      </c>
      <c r="D2473" s="11">
        <v>46190.515659722201</v>
      </c>
      <c r="E2473" t="s">
        <v>9002</v>
      </c>
      <c r="F2473" t="s">
        <v>6415</v>
      </c>
      <c r="G2473" t="s">
        <v>8976</v>
      </c>
      <c r="H2473" t="s">
        <v>6441</v>
      </c>
      <c r="I2473" t="s">
        <v>55</v>
      </c>
      <c r="J2473" t="s">
        <v>372</v>
      </c>
      <c r="K2473" t="s">
        <v>9003</v>
      </c>
      <c r="L2473" t="s">
        <v>8973</v>
      </c>
      <c r="M2473" t="s">
        <v>9004</v>
      </c>
      <c r="N2473" t="s">
        <v>7202</v>
      </c>
      <c r="O2473" t="s">
        <v>7255</v>
      </c>
      <c r="P2473">
        <v>5159980</v>
      </c>
      <c r="Q2473" t="s">
        <v>6636</v>
      </c>
      <c r="R2473" t="s">
        <v>6636</v>
      </c>
      <c r="S2473" s="12"/>
      <c r="T2473" s="13"/>
      <c r="U2473" t="s">
        <v>9005</v>
      </c>
    </row>
    <row r="2474" spans="1:21" x14ac:dyDescent="0.25">
      <c r="A2474" t="s">
        <v>6619</v>
      </c>
      <c r="B2474" s="12">
        <v>83826</v>
      </c>
      <c r="C2474" t="s">
        <v>9001</v>
      </c>
      <c r="D2474" s="11">
        <v>46190.515659722201</v>
      </c>
      <c r="E2474" t="s">
        <v>9002</v>
      </c>
      <c r="F2474" t="s">
        <v>6415</v>
      </c>
      <c r="G2474" t="s">
        <v>8977</v>
      </c>
      <c r="H2474" t="s">
        <v>6441</v>
      </c>
      <c r="I2474" t="s">
        <v>55</v>
      </c>
      <c r="J2474" t="s">
        <v>372</v>
      </c>
      <c r="K2474" t="s">
        <v>9003</v>
      </c>
      <c r="L2474" t="s">
        <v>8973</v>
      </c>
      <c r="M2474" t="s">
        <v>9004</v>
      </c>
      <c r="N2474" t="s">
        <v>7202</v>
      </c>
      <c r="O2474" t="s">
        <v>7255</v>
      </c>
      <c r="P2474">
        <v>5159980</v>
      </c>
      <c r="Q2474" t="s">
        <v>6636</v>
      </c>
      <c r="R2474" t="s">
        <v>6636</v>
      </c>
      <c r="S2474" s="12"/>
      <c r="T2474" s="13"/>
      <c r="U2474" t="s">
        <v>9005</v>
      </c>
    </row>
    <row r="2475" spans="1:21" x14ac:dyDescent="0.25">
      <c r="A2475" t="s">
        <v>6619</v>
      </c>
      <c r="B2475" s="12">
        <v>83826</v>
      </c>
      <c r="C2475" t="s">
        <v>9001</v>
      </c>
      <c r="D2475" s="11">
        <v>46190.515659722201</v>
      </c>
      <c r="E2475" t="s">
        <v>9002</v>
      </c>
      <c r="F2475" t="s">
        <v>6415</v>
      </c>
      <c r="G2475" t="s">
        <v>8978</v>
      </c>
      <c r="H2475" t="s">
        <v>6441</v>
      </c>
      <c r="I2475" t="s">
        <v>55</v>
      </c>
      <c r="J2475" t="s">
        <v>372</v>
      </c>
      <c r="K2475" t="s">
        <v>9003</v>
      </c>
      <c r="L2475" t="s">
        <v>8973</v>
      </c>
      <c r="M2475" t="s">
        <v>9004</v>
      </c>
      <c r="N2475" t="s">
        <v>7202</v>
      </c>
      <c r="O2475" t="s">
        <v>7255</v>
      </c>
      <c r="P2475">
        <v>5159980</v>
      </c>
      <c r="Q2475" t="s">
        <v>6636</v>
      </c>
      <c r="R2475" t="s">
        <v>6636</v>
      </c>
      <c r="S2475" s="12"/>
      <c r="T2475" s="13"/>
      <c r="U2475" t="s">
        <v>9005</v>
      </c>
    </row>
    <row r="2476" spans="1:21" x14ac:dyDescent="0.25">
      <c r="A2476" t="s">
        <v>6637</v>
      </c>
      <c r="B2476" s="12">
        <v>83856</v>
      </c>
      <c r="C2476" t="s">
        <v>9016</v>
      </c>
      <c r="D2476" s="11">
        <v>46190.599791666697</v>
      </c>
      <c r="E2476" t="s">
        <v>9017</v>
      </c>
      <c r="F2476" t="s">
        <v>6415</v>
      </c>
      <c r="G2476" t="s">
        <v>8971</v>
      </c>
      <c r="H2476" t="s">
        <v>6441</v>
      </c>
      <c r="I2476" t="s">
        <v>9018</v>
      </c>
      <c r="J2476" t="s">
        <v>9019</v>
      </c>
      <c r="K2476" t="s">
        <v>9020</v>
      </c>
      <c r="L2476" t="s">
        <v>8973</v>
      </c>
      <c r="M2476" t="s">
        <v>9021</v>
      </c>
      <c r="N2476" t="s">
        <v>7506</v>
      </c>
      <c r="O2476" t="s">
        <v>7514</v>
      </c>
      <c r="P2476">
        <v>9809980</v>
      </c>
      <c r="Q2476" t="s">
        <v>6636</v>
      </c>
      <c r="R2476" t="s">
        <v>6636</v>
      </c>
      <c r="S2476" s="12"/>
      <c r="T2476" s="13"/>
      <c r="U2476" t="s">
        <v>6636</v>
      </c>
    </row>
    <row r="2477" spans="1:21" x14ac:dyDescent="0.25">
      <c r="A2477" t="s">
        <v>6637</v>
      </c>
      <c r="B2477" s="12">
        <v>83856</v>
      </c>
      <c r="C2477" t="s">
        <v>9016</v>
      </c>
      <c r="D2477" s="11">
        <v>46190.599791666697</v>
      </c>
      <c r="E2477" t="s">
        <v>9017</v>
      </c>
      <c r="F2477" t="s">
        <v>6415</v>
      </c>
      <c r="G2477" t="s">
        <v>8975</v>
      </c>
      <c r="H2477" t="s">
        <v>6441</v>
      </c>
      <c r="I2477" t="s">
        <v>9018</v>
      </c>
      <c r="J2477" t="s">
        <v>9019</v>
      </c>
      <c r="K2477" t="s">
        <v>9020</v>
      </c>
      <c r="L2477" t="s">
        <v>8973</v>
      </c>
      <c r="M2477" t="s">
        <v>9021</v>
      </c>
      <c r="N2477" t="s">
        <v>7506</v>
      </c>
      <c r="O2477" t="s">
        <v>7514</v>
      </c>
      <c r="P2477">
        <v>9809980</v>
      </c>
      <c r="Q2477" t="s">
        <v>6636</v>
      </c>
      <c r="R2477" t="s">
        <v>6636</v>
      </c>
      <c r="S2477" s="12"/>
      <c r="T2477" s="13"/>
      <c r="U2477" t="s">
        <v>6636</v>
      </c>
    </row>
    <row r="2478" spans="1:21" x14ac:dyDescent="0.25">
      <c r="A2478" t="s">
        <v>6637</v>
      </c>
      <c r="B2478" s="12">
        <v>83856</v>
      </c>
      <c r="C2478" t="s">
        <v>9016</v>
      </c>
      <c r="D2478" s="11">
        <v>46190.599791666697</v>
      </c>
      <c r="E2478" t="s">
        <v>9017</v>
      </c>
      <c r="F2478" t="s">
        <v>6415</v>
      </c>
      <c r="G2478" t="s">
        <v>8976</v>
      </c>
      <c r="H2478" t="s">
        <v>6441</v>
      </c>
      <c r="I2478" t="s">
        <v>9018</v>
      </c>
      <c r="J2478" t="s">
        <v>9019</v>
      </c>
      <c r="K2478" t="s">
        <v>9020</v>
      </c>
      <c r="L2478" t="s">
        <v>8973</v>
      </c>
      <c r="M2478" t="s">
        <v>9021</v>
      </c>
      <c r="N2478" t="s">
        <v>7506</v>
      </c>
      <c r="O2478" t="s">
        <v>7514</v>
      </c>
      <c r="P2478">
        <v>9809980</v>
      </c>
      <c r="Q2478" t="s">
        <v>6636</v>
      </c>
      <c r="R2478" t="s">
        <v>6636</v>
      </c>
      <c r="S2478" s="12"/>
      <c r="T2478" s="13"/>
      <c r="U2478" t="s">
        <v>6636</v>
      </c>
    </row>
    <row r="2479" spans="1:21" x14ac:dyDescent="0.25">
      <c r="A2479" t="s">
        <v>6637</v>
      </c>
      <c r="B2479" s="12">
        <v>83856</v>
      </c>
      <c r="C2479" t="s">
        <v>9016</v>
      </c>
      <c r="D2479" s="11">
        <v>46190.599791666697</v>
      </c>
      <c r="E2479" t="s">
        <v>9017</v>
      </c>
      <c r="F2479" t="s">
        <v>6415</v>
      </c>
      <c r="G2479" t="s">
        <v>8977</v>
      </c>
      <c r="H2479" t="s">
        <v>6441</v>
      </c>
      <c r="I2479" t="s">
        <v>9018</v>
      </c>
      <c r="J2479" t="s">
        <v>9019</v>
      </c>
      <c r="K2479" t="s">
        <v>9020</v>
      </c>
      <c r="L2479" t="s">
        <v>8973</v>
      </c>
      <c r="M2479" t="s">
        <v>9021</v>
      </c>
      <c r="N2479" t="s">
        <v>7506</v>
      </c>
      <c r="O2479" t="s">
        <v>7514</v>
      </c>
      <c r="P2479">
        <v>9809980</v>
      </c>
      <c r="Q2479" t="s">
        <v>6636</v>
      </c>
      <c r="R2479" t="s">
        <v>6636</v>
      </c>
      <c r="S2479" s="12"/>
      <c r="T2479" s="13"/>
      <c r="U2479" t="s">
        <v>6636</v>
      </c>
    </row>
    <row r="2480" spans="1:21" x14ac:dyDescent="0.25">
      <c r="A2480" t="s">
        <v>6637</v>
      </c>
      <c r="B2480" s="12">
        <v>83856</v>
      </c>
      <c r="C2480" t="s">
        <v>9016</v>
      </c>
      <c r="D2480" s="11">
        <v>46190.599791666697</v>
      </c>
      <c r="E2480" t="s">
        <v>9017</v>
      </c>
      <c r="F2480" t="s">
        <v>6415</v>
      </c>
      <c r="G2480" t="s">
        <v>8999</v>
      </c>
      <c r="H2480" t="s">
        <v>6441</v>
      </c>
      <c r="I2480" t="s">
        <v>9018</v>
      </c>
      <c r="J2480" t="s">
        <v>9019</v>
      </c>
      <c r="K2480" t="s">
        <v>9020</v>
      </c>
      <c r="L2480" t="s">
        <v>8973</v>
      </c>
      <c r="M2480" t="s">
        <v>9021</v>
      </c>
      <c r="N2480" t="s">
        <v>7506</v>
      </c>
      <c r="O2480" t="s">
        <v>7514</v>
      </c>
      <c r="P2480">
        <v>9809980</v>
      </c>
      <c r="Q2480" t="s">
        <v>6636</v>
      </c>
      <c r="R2480" t="s">
        <v>6636</v>
      </c>
      <c r="S2480" s="12"/>
      <c r="T2480" s="13"/>
      <c r="U2480" t="s">
        <v>6636</v>
      </c>
    </row>
    <row r="2481" spans="1:21" x14ac:dyDescent="0.25">
      <c r="A2481" t="s">
        <v>6637</v>
      </c>
      <c r="B2481" s="12">
        <v>83856</v>
      </c>
      <c r="C2481" t="s">
        <v>9016</v>
      </c>
      <c r="D2481" s="11">
        <v>46190.599791666697</v>
      </c>
      <c r="E2481" t="s">
        <v>9017</v>
      </c>
      <c r="F2481" t="s">
        <v>6415</v>
      </c>
      <c r="G2481" t="s">
        <v>9000</v>
      </c>
      <c r="H2481" t="s">
        <v>6441</v>
      </c>
      <c r="I2481" t="s">
        <v>9018</v>
      </c>
      <c r="J2481" t="s">
        <v>9019</v>
      </c>
      <c r="K2481" t="s">
        <v>9020</v>
      </c>
      <c r="L2481" t="s">
        <v>8973</v>
      </c>
      <c r="M2481" t="s">
        <v>9021</v>
      </c>
      <c r="N2481" t="s">
        <v>7506</v>
      </c>
      <c r="O2481" t="s">
        <v>7514</v>
      </c>
      <c r="P2481">
        <v>9809980</v>
      </c>
      <c r="Q2481" t="s">
        <v>6636</v>
      </c>
      <c r="R2481" t="s">
        <v>6636</v>
      </c>
      <c r="S2481" s="12"/>
      <c r="T2481" s="13"/>
      <c r="U2481" t="s">
        <v>6636</v>
      </c>
    </row>
    <row r="2482" spans="1:21" x14ac:dyDescent="0.25">
      <c r="A2482" t="s">
        <v>6637</v>
      </c>
      <c r="B2482" s="12">
        <v>83856</v>
      </c>
      <c r="C2482" t="s">
        <v>9016</v>
      </c>
      <c r="D2482" s="11">
        <v>46190.599791666697</v>
      </c>
      <c r="E2482" t="s">
        <v>9017</v>
      </c>
      <c r="F2482" t="s">
        <v>6415</v>
      </c>
      <c r="G2482" t="s">
        <v>8978</v>
      </c>
      <c r="H2482" t="s">
        <v>6441</v>
      </c>
      <c r="I2482" t="s">
        <v>9018</v>
      </c>
      <c r="J2482" t="s">
        <v>9019</v>
      </c>
      <c r="K2482" t="s">
        <v>9020</v>
      </c>
      <c r="L2482" t="s">
        <v>8973</v>
      </c>
      <c r="M2482" t="s">
        <v>9021</v>
      </c>
      <c r="N2482" t="s">
        <v>7506</v>
      </c>
      <c r="O2482" t="s">
        <v>7514</v>
      </c>
      <c r="P2482">
        <v>9809980</v>
      </c>
      <c r="Q2482" t="s">
        <v>6636</v>
      </c>
      <c r="R2482" t="s">
        <v>6636</v>
      </c>
      <c r="S2482" s="12"/>
      <c r="T2482" s="13"/>
      <c r="U2482" t="s">
        <v>6636</v>
      </c>
    </row>
    <row r="2483" spans="1:21" x14ac:dyDescent="0.25">
      <c r="A2483" t="s">
        <v>6619</v>
      </c>
      <c r="B2483" s="12">
        <v>83856</v>
      </c>
      <c r="C2483" t="s">
        <v>9016</v>
      </c>
      <c r="D2483" s="11">
        <v>46190.601365740702</v>
      </c>
      <c r="E2483" t="s">
        <v>9017</v>
      </c>
      <c r="F2483" t="s">
        <v>6415</v>
      </c>
      <c r="G2483" t="s">
        <v>8971</v>
      </c>
      <c r="H2483" t="s">
        <v>6441</v>
      </c>
      <c r="I2483" t="s">
        <v>9018</v>
      </c>
      <c r="J2483" t="s">
        <v>9019</v>
      </c>
      <c r="K2483" t="s">
        <v>9020</v>
      </c>
      <c r="L2483" t="s">
        <v>8973</v>
      </c>
      <c r="M2483" t="s">
        <v>9021</v>
      </c>
      <c r="N2483" t="s">
        <v>7506</v>
      </c>
      <c r="O2483" t="s">
        <v>7514</v>
      </c>
      <c r="P2483">
        <v>9809980</v>
      </c>
      <c r="Q2483" t="s">
        <v>6636</v>
      </c>
      <c r="R2483" t="s">
        <v>6636</v>
      </c>
      <c r="S2483" s="12"/>
      <c r="T2483" s="13"/>
      <c r="U2483" t="s">
        <v>6636</v>
      </c>
    </row>
    <row r="2484" spans="1:21" x14ac:dyDescent="0.25">
      <c r="A2484" t="s">
        <v>6619</v>
      </c>
      <c r="B2484" s="12">
        <v>83856</v>
      </c>
      <c r="C2484" t="s">
        <v>9016</v>
      </c>
      <c r="D2484" s="11">
        <v>46190.601365740702</v>
      </c>
      <c r="E2484" t="s">
        <v>9017</v>
      </c>
      <c r="F2484" t="s">
        <v>6415</v>
      </c>
      <c r="G2484" t="s">
        <v>8975</v>
      </c>
      <c r="H2484" t="s">
        <v>6441</v>
      </c>
      <c r="I2484" t="s">
        <v>9018</v>
      </c>
      <c r="J2484" t="s">
        <v>9019</v>
      </c>
      <c r="K2484" t="s">
        <v>9020</v>
      </c>
      <c r="L2484" t="s">
        <v>8973</v>
      </c>
      <c r="M2484" t="s">
        <v>9021</v>
      </c>
      <c r="N2484" t="s">
        <v>7506</v>
      </c>
      <c r="O2484" t="s">
        <v>7514</v>
      </c>
      <c r="P2484">
        <v>9809980</v>
      </c>
      <c r="Q2484" t="s">
        <v>6636</v>
      </c>
      <c r="R2484" t="s">
        <v>6636</v>
      </c>
      <c r="S2484" s="12"/>
      <c r="T2484" s="13"/>
      <c r="U2484" t="s">
        <v>6636</v>
      </c>
    </row>
    <row r="2485" spans="1:21" x14ac:dyDescent="0.25">
      <c r="A2485" t="s">
        <v>6619</v>
      </c>
      <c r="B2485" s="12">
        <v>83856</v>
      </c>
      <c r="C2485" t="s">
        <v>9016</v>
      </c>
      <c r="D2485" s="11">
        <v>46190.601365740702</v>
      </c>
      <c r="E2485" t="s">
        <v>9017</v>
      </c>
      <c r="F2485" t="s">
        <v>6415</v>
      </c>
      <c r="G2485" t="s">
        <v>8976</v>
      </c>
      <c r="H2485" t="s">
        <v>6441</v>
      </c>
      <c r="I2485" t="s">
        <v>9018</v>
      </c>
      <c r="J2485" t="s">
        <v>9019</v>
      </c>
      <c r="K2485" t="s">
        <v>9020</v>
      </c>
      <c r="L2485" t="s">
        <v>8973</v>
      </c>
      <c r="M2485" t="s">
        <v>9021</v>
      </c>
      <c r="N2485" t="s">
        <v>7506</v>
      </c>
      <c r="O2485" t="s">
        <v>7514</v>
      </c>
      <c r="P2485">
        <v>9809980</v>
      </c>
      <c r="Q2485" t="s">
        <v>6636</v>
      </c>
      <c r="R2485" t="s">
        <v>6636</v>
      </c>
      <c r="S2485" s="12"/>
      <c r="T2485" s="13"/>
      <c r="U2485" t="s">
        <v>6636</v>
      </c>
    </row>
    <row r="2486" spans="1:21" x14ac:dyDescent="0.25">
      <c r="A2486" t="s">
        <v>6619</v>
      </c>
      <c r="B2486" s="12">
        <v>83856</v>
      </c>
      <c r="C2486" t="s">
        <v>9016</v>
      </c>
      <c r="D2486" s="11">
        <v>46190.601365740702</v>
      </c>
      <c r="E2486" t="s">
        <v>9017</v>
      </c>
      <c r="F2486" t="s">
        <v>6415</v>
      </c>
      <c r="G2486" t="s">
        <v>8977</v>
      </c>
      <c r="H2486" t="s">
        <v>6441</v>
      </c>
      <c r="I2486" t="s">
        <v>9018</v>
      </c>
      <c r="J2486" t="s">
        <v>9019</v>
      </c>
      <c r="K2486" t="s">
        <v>9020</v>
      </c>
      <c r="L2486" t="s">
        <v>8973</v>
      </c>
      <c r="M2486" t="s">
        <v>9021</v>
      </c>
      <c r="N2486" t="s">
        <v>7506</v>
      </c>
      <c r="O2486" t="s">
        <v>7514</v>
      </c>
      <c r="P2486">
        <v>9809980</v>
      </c>
      <c r="Q2486" t="s">
        <v>6636</v>
      </c>
      <c r="R2486" t="s">
        <v>6636</v>
      </c>
      <c r="S2486" s="12"/>
      <c r="T2486" s="13"/>
      <c r="U2486" t="s">
        <v>6636</v>
      </c>
    </row>
    <row r="2487" spans="1:21" x14ac:dyDescent="0.25">
      <c r="A2487" t="s">
        <v>6619</v>
      </c>
      <c r="B2487" s="12">
        <v>83856</v>
      </c>
      <c r="C2487" t="s">
        <v>9016</v>
      </c>
      <c r="D2487" s="11">
        <v>46190.601365740702</v>
      </c>
      <c r="E2487" t="s">
        <v>9017</v>
      </c>
      <c r="F2487" t="s">
        <v>6415</v>
      </c>
      <c r="G2487" t="s">
        <v>8999</v>
      </c>
      <c r="H2487" t="s">
        <v>6441</v>
      </c>
      <c r="I2487" t="s">
        <v>9018</v>
      </c>
      <c r="J2487" t="s">
        <v>9019</v>
      </c>
      <c r="K2487" t="s">
        <v>9020</v>
      </c>
      <c r="L2487" t="s">
        <v>8973</v>
      </c>
      <c r="M2487" t="s">
        <v>9021</v>
      </c>
      <c r="N2487" t="s">
        <v>7506</v>
      </c>
      <c r="O2487" t="s">
        <v>7514</v>
      </c>
      <c r="P2487">
        <v>9809980</v>
      </c>
      <c r="Q2487" t="s">
        <v>6636</v>
      </c>
      <c r="R2487" t="s">
        <v>6636</v>
      </c>
      <c r="S2487" s="12"/>
      <c r="T2487" s="13"/>
      <c r="U2487" t="s">
        <v>6636</v>
      </c>
    </row>
    <row r="2488" spans="1:21" x14ac:dyDescent="0.25">
      <c r="A2488" t="s">
        <v>6619</v>
      </c>
      <c r="B2488" s="12">
        <v>83856</v>
      </c>
      <c r="C2488" t="s">
        <v>9016</v>
      </c>
      <c r="D2488" s="11">
        <v>46190.601365740702</v>
      </c>
      <c r="E2488" t="s">
        <v>9017</v>
      </c>
      <c r="F2488" t="s">
        <v>6415</v>
      </c>
      <c r="G2488" t="s">
        <v>9000</v>
      </c>
      <c r="H2488" t="s">
        <v>6441</v>
      </c>
      <c r="I2488" t="s">
        <v>9018</v>
      </c>
      <c r="J2488" t="s">
        <v>9019</v>
      </c>
      <c r="K2488" t="s">
        <v>9020</v>
      </c>
      <c r="L2488" t="s">
        <v>8973</v>
      </c>
      <c r="M2488" t="s">
        <v>9021</v>
      </c>
      <c r="N2488" t="s">
        <v>7506</v>
      </c>
      <c r="O2488" t="s">
        <v>7514</v>
      </c>
      <c r="P2488">
        <v>9809980</v>
      </c>
      <c r="Q2488" t="s">
        <v>6636</v>
      </c>
      <c r="R2488" t="s">
        <v>6636</v>
      </c>
      <c r="S2488" s="12"/>
      <c r="T2488" s="13"/>
      <c r="U2488" t="s">
        <v>6636</v>
      </c>
    </row>
    <row r="2489" spans="1:21" x14ac:dyDescent="0.25">
      <c r="A2489" t="s">
        <v>6619</v>
      </c>
      <c r="B2489" s="12">
        <v>83856</v>
      </c>
      <c r="C2489" t="s">
        <v>9016</v>
      </c>
      <c r="D2489" s="11">
        <v>46190.601365740702</v>
      </c>
      <c r="E2489" t="s">
        <v>9017</v>
      </c>
      <c r="F2489" t="s">
        <v>6415</v>
      </c>
      <c r="G2489" t="s">
        <v>8978</v>
      </c>
      <c r="H2489" t="s">
        <v>6441</v>
      </c>
      <c r="I2489" t="s">
        <v>9018</v>
      </c>
      <c r="J2489" t="s">
        <v>9019</v>
      </c>
      <c r="K2489" t="s">
        <v>9020</v>
      </c>
      <c r="L2489" t="s">
        <v>8973</v>
      </c>
      <c r="M2489" t="s">
        <v>9021</v>
      </c>
      <c r="N2489" t="s">
        <v>7506</v>
      </c>
      <c r="O2489" t="s">
        <v>7514</v>
      </c>
      <c r="P2489">
        <v>9809980</v>
      </c>
      <c r="Q2489" t="s">
        <v>6636</v>
      </c>
      <c r="R2489" t="s">
        <v>6636</v>
      </c>
      <c r="S2489" s="12"/>
      <c r="T2489" s="13"/>
      <c r="U2489" t="s">
        <v>6636</v>
      </c>
    </row>
    <row r="2490" spans="1:21" x14ac:dyDescent="0.25">
      <c r="A2490" t="s">
        <v>6637</v>
      </c>
      <c r="B2490" s="12">
        <v>84060</v>
      </c>
      <c r="C2490" t="s">
        <v>9022</v>
      </c>
      <c r="D2490" s="11">
        <v>46191.876284722202</v>
      </c>
      <c r="E2490" t="s">
        <v>9023</v>
      </c>
      <c r="F2490" t="s">
        <v>6415</v>
      </c>
      <c r="G2490" t="s">
        <v>8971</v>
      </c>
      <c r="H2490" t="s">
        <v>6441</v>
      </c>
      <c r="I2490" t="s">
        <v>55</v>
      </c>
      <c r="J2490" t="s">
        <v>164</v>
      </c>
      <c r="K2490" t="s">
        <v>9014</v>
      </c>
      <c r="L2490" t="s">
        <v>8973</v>
      </c>
      <c r="M2490" t="s">
        <v>9015</v>
      </c>
      <c r="N2490" t="s">
        <v>7506</v>
      </c>
      <c r="O2490" t="s">
        <v>7811</v>
      </c>
      <c r="P2490">
        <v>5779980</v>
      </c>
      <c r="Q2490" t="s">
        <v>6636</v>
      </c>
      <c r="R2490" t="s">
        <v>6636</v>
      </c>
      <c r="S2490" s="12"/>
      <c r="T2490" s="13"/>
      <c r="U2490" t="s">
        <v>9005</v>
      </c>
    </row>
    <row r="2491" spans="1:21" x14ac:dyDescent="0.25">
      <c r="A2491" t="s">
        <v>6637</v>
      </c>
      <c r="B2491" s="12">
        <v>84060</v>
      </c>
      <c r="C2491" t="s">
        <v>9022</v>
      </c>
      <c r="D2491" s="11">
        <v>46191.876284722202</v>
      </c>
      <c r="E2491" t="s">
        <v>9023</v>
      </c>
      <c r="F2491" t="s">
        <v>6415</v>
      </c>
      <c r="G2491" t="s">
        <v>8975</v>
      </c>
      <c r="H2491" t="s">
        <v>6441</v>
      </c>
      <c r="I2491" t="s">
        <v>55</v>
      </c>
      <c r="J2491" t="s">
        <v>164</v>
      </c>
      <c r="K2491" t="s">
        <v>9014</v>
      </c>
      <c r="L2491" t="s">
        <v>8973</v>
      </c>
      <c r="M2491" t="s">
        <v>9015</v>
      </c>
      <c r="N2491" t="s">
        <v>7506</v>
      </c>
      <c r="O2491" t="s">
        <v>7811</v>
      </c>
      <c r="P2491">
        <v>5779980</v>
      </c>
      <c r="Q2491" t="s">
        <v>6636</v>
      </c>
      <c r="R2491" t="s">
        <v>6636</v>
      </c>
      <c r="S2491" s="12"/>
      <c r="T2491" s="13"/>
      <c r="U2491" t="s">
        <v>9005</v>
      </c>
    </row>
    <row r="2492" spans="1:21" x14ac:dyDescent="0.25">
      <c r="A2492" t="s">
        <v>6637</v>
      </c>
      <c r="B2492" s="12">
        <v>84060</v>
      </c>
      <c r="C2492" t="s">
        <v>9022</v>
      </c>
      <c r="D2492" s="11">
        <v>46191.876284722202</v>
      </c>
      <c r="E2492" t="s">
        <v>9023</v>
      </c>
      <c r="F2492" t="s">
        <v>6415</v>
      </c>
      <c r="G2492" t="s">
        <v>8976</v>
      </c>
      <c r="H2492" t="s">
        <v>6441</v>
      </c>
      <c r="I2492" t="s">
        <v>55</v>
      </c>
      <c r="J2492" t="s">
        <v>164</v>
      </c>
      <c r="K2492" t="s">
        <v>9014</v>
      </c>
      <c r="L2492" t="s">
        <v>8973</v>
      </c>
      <c r="M2492" t="s">
        <v>9015</v>
      </c>
      <c r="N2492" t="s">
        <v>7506</v>
      </c>
      <c r="O2492" t="s">
        <v>7811</v>
      </c>
      <c r="P2492">
        <v>5779980</v>
      </c>
      <c r="Q2492" t="s">
        <v>6636</v>
      </c>
      <c r="R2492" t="s">
        <v>6636</v>
      </c>
      <c r="S2492" s="12"/>
      <c r="T2492" s="13"/>
      <c r="U2492" t="s">
        <v>9005</v>
      </c>
    </row>
    <row r="2493" spans="1:21" x14ac:dyDescent="0.25">
      <c r="A2493" t="s">
        <v>6637</v>
      </c>
      <c r="B2493" s="12">
        <v>84060</v>
      </c>
      <c r="C2493" t="s">
        <v>9022</v>
      </c>
      <c r="D2493" s="11">
        <v>46191.876284722202</v>
      </c>
      <c r="E2493" t="s">
        <v>9023</v>
      </c>
      <c r="F2493" t="s">
        <v>6415</v>
      </c>
      <c r="G2493" t="s">
        <v>8977</v>
      </c>
      <c r="H2493" t="s">
        <v>6441</v>
      </c>
      <c r="I2493" t="s">
        <v>55</v>
      </c>
      <c r="J2493" t="s">
        <v>164</v>
      </c>
      <c r="K2493" t="s">
        <v>9014</v>
      </c>
      <c r="L2493" t="s">
        <v>8973</v>
      </c>
      <c r="M2493" t="s">
        <v>9015</v>
      </c>
      <c r="N2493" t="s">
        <v>7506</v>
      </c>
      <c r="O2493" t="s">
        <v>7811</v>
      </c>
      <c r="P2493">
        <v>5779980</v>
      </c>
      <c r="Q2493" t="s">
        <v>6636</v>
      </c>
      <c r="R2493" t="s">
        <v>6636</v>
      </c>
      <c r="S2493" s="12"/>
      <c r="T2493" s="13"/>
      <c r="U2493" t="s">
        <v>9005</v>
      </c>
    </row>
    <row r="2494" spans="1:21" x14ac:dyDescent="0.25">
      <c r="A2494" t="s">
        <v>6637</v>
      </c>
      <c r="B2494" s="12">
        <v>84060</v>
      </c>
      <c r="C2494" t="s">
        <v>9022</v>
      </c>
      <c r="D2494" s="11">
        <v>46191.876284722202</v>
      </c>
      <c r="E2494" t="s">
        <v>9023</v>
      </c>
      <c r="F2494" t="s">
        <v>6415</v>
      </c>
      <c r="G2494" t="s">
        <v>8999</v>
      </c>
      <c r="H2494" t="s">
        <v>6441</v>
      </c>
      <c r="I2494" t="s">
        <v>55</v>
      </c>
      <c r="J2494" t="s">
        <v>164</v>
      </c>
      <c r="K2494" t="s">
        <v>9014</v>
      </c>
      <c r="L2494" t="s">
        <v>8973</v>
      </c>
      <c r="M2494" t="s">
        <v>9015</v>
      </c>
      <c r="N2494" t="s">
        <v>7506</v>
      </c>
      <c r="O2494" t="s">
        <v>7811</v>
      </c>
      <c r="P2494">
        <v>5779980</v>
      </c>
      <c r="Q2494" t="s">
        <v>6636</v>
      </c>
      <c r="R2494" t="s">
        <v>6636</v>
      </c>
      <c r="S2494" s="12"/>
      <c r="T2494" s="13"/>
      <c r="U2494" t="s">
        <v>9005</v>
      </c>
    </row>
    <row r="2495" spans="1:21" x14ac:dyDescent="0.25">
      <c r="A2495" t="s">
        <v>6637</v>
      </c>
      <c r="B2495" s="12">
        <v>84060</v>
      </c>
      <c r="C2495" t="s">
        <v>9022</v>
      </c>
      <c r="D2495" s="11">
        <v>46191.876284722202</v>
      </c>
      <c r="E2495" t="s">
        <v>9023</v>
      </c>
      <c r="F2495" t="s">
        <v>6415</v>
      </c>
      <c r="G2495" t="s">
        <v>9000</v>
      </c>
      <c r="H2495" t="s">
        <v>6441</v>
      </c>
      <c r="I2495" t="s">
        <v>55</v>
      </c>
      <c r="J2495" t="s">
        <v>164</v>
      </c>
      <c r="K2495" t="s">
        <v>9014</v>
      </c>
      <c r="L2495" t="s">
        <v>8973</v>
      </c>
      <c r="M2495" t="s">
        <v>9015</v>
      </c>
      <c r="N2495" t="s">
        <v>7506</v>
      </c>
      <c r="O2495" t="s">
        <v>7811</v>
      </c>
      <c r="P2495">
        <v>5779980</v>
      </c>
      <c r="Q2495" t="s">
        <v>6636</v>
      </c>
      <c r="R2495" t="s">
        <v>6636</v>
      </c>
      <c r="S2495" s="12"/>
      <c r="T2495" s="13"/>
      <c r="U2495" t="s">
        <v>9005</v>
      </c>
    </row>
    <row r="2496" spans="1:21" x14ac:dyDescent="0.25">
      <c r="A2496" t="s">
        <v>6637</v>
      </c>
      <c r="B2496" s="12">
        <v>84060</v>
      </c>
      <c r="C2496" t="s">
        <v>9022</v>
      </c>
      <c r="D2496" s="11">
        <v>46191.876284722202</v>
      </c>
      <c r="E2496" t="s">
        <v>9023</v>
      </c>
      <c r="F2496" t="s">
        <v>6415</v>
      </c>
      <c r="G2496" t="s">
        <v>8978</v>
      </c>
      <c r="H2496" t="s">
        <v>6441</v>
      </c>
      <c r="I2496" t="s">
        <v>55</v>
      </c>
      <c r="J2496" t="s">
        <v>164</v>
      </c>
      <c r="K2496" t="s">
        <v>9014</v>
      </c>
      <c r="L2496" t="s">
        <v>8973</v>
      </c>
      <c r="M2496" t="s">
        <v>9015</v>
      </c>
      <c r="N2496" t="s">
        <v>7506</v>
      </c>
      <c r="O2496" t="s">
        <v>7811</v>
      </c>
      <c r="P2496">
        <v>5779980</v>
      </c>
      <c r="Q2496" t="s">
        <v>6636</v>
      </c>
      <c r="R2496" t="s">
        <v>6636</v>
      </c>
      <c r="S2496" s="12"/>
      <c r="T2496" s="13"/>
      <c r="U2496" t="s">
        <v>9005</v>
      </c>
    </row>
    <row r="2497" spans="1:21" x14ac:dyDescent="0.25">
      <c r="A2497" t="s">
        <v>6619</v>
      </c>
      <c r="B2497" s="12">
        <v>84058</v>
      </c>
      <c r="C2497" t="s">
        <v>9012</v>
      </c>
      <c r="D2497" s="11">
        <v>46192.455289351798</v>
      </c>
      <c r="E2497" t="s">
        <v>9013</v>
      </c>
      <c r="F2497" t="s">
        <v>6415</v>
      </c>
      <c r="G2497" t="s">
        <v>8971</v>
      </c>
      <c r="H2497" t="s">
        <v>6441</v>
      </c>
      <c r="I2497" t="s">
        <v>55</v>
      </c>
      <c r="J2497" t="s">
        <v>164</v>
      </c>
      <c r="K2497" t="s">
        <v>9014</v>
      </c>
      <c r="L2497" t="s">
        <v>8973</v>
      </c>
      <c r="M2497" t="s">
        <v>9015</v>
      </c>
      <c r="N2497" t="s">
        <v>7506</v>
      </c>
      <c r="O2497" t="s">
        <v>7811</v>
      </c>
      <c r="P2497">
        <v>5779980</v>
      </c>
      <c r="Q2497" t="s">
        <v>6636</v>
      </c>
      <c r="R2497" t="s">
        <v>6636</v>
      </c>
      <c r="S2497" s="12"/>
      <c r="T2497" s="13"/>
      <c r="U2497" t="s">
        <v>6636</v>
      </c>
    </row>
    <row r="2498" spans="1:21" x14ac:dyDescent="0.25">
      <c r="A2498" t="s">
        <v>6619</v>
      </c>
      <c r="B2498" s="12">
        <v>84058</v>
      </c>
      <c r="C2498" t="s">
        <v>9012</v>
      </c>
      <c r="D2498" s="11">
        <v>46192.455289351798</v>
      </c>
      <c r="E2498" t="s">
        <v>9013</v>
      </c>
      <c r="F2498" t="s">
        <v>6415</v>
      </c>
      <c r="G2498" t="s">
        <v>8975</v>
      </c>
      <c r="H2498" t="s">
        <v>6441</v>
      </c>
      <c r="I2498" t="s">
        <v>55</v>
      </c>
      <c r="J2498" t="s">
        <v>164</v>
      </c>
      <c r="K2498" t="s">
        <v>9014</v>
      </c>
      <c r="L2498" t="s">
        <v>8973</v>
      </c>
      <c r="M2498" t="s">
        <v>9015</v>
      </c>
      <c r="N2498" t="s">
        <v>7506</v>
      </c>
      <c r="O2498" t="s">
        <v>7811</v>
      </c>
      <c r="P2498">
        <v>5779980</v>
      </c>
      <c r="Q2498" t="s">
        <v>6636</v>
      </c>
      <c r="R2498" t="s">
        <v>6636</v>
      </c>
      <c r="S2498" s="12"/>
      <c r="T2498" s="13"/>
      <c r="U2498" t="s">
        <v>6636</v>
      </c>
    </row>
    <row r="2499" spans="1:21" x14ac:dyDescent="0.25">
      <c r="A2499" t="s">
        <v>6619</v>
      </c>
      <c r="B2499" s="12">
        <v>84058</v>
      </c>
      <c r="C2499" t="s">
        <v>9012</v>
      </c>
      <c r="D2499" s="11">
        <v>46192.455289351798</v>
      </c>
      <c r="E2499" t="s">
        <v>9013</v>
      </c>
      <c r="F2499" t="s">
        <v>6415</v>
      </c>
      <c r="G2499" t="s">
        <v>8976</v>
      </c>
      <c r="H2499" t="s">
        <v>6441</v>
      </c>
      <c r="I2499" t="s">
        <v>55</v>
      </c>
      <c r="J2499" t="s">
        <v>164</v>
      </c>
      <c r="K2499" t="s">
        <v>9014</v>
      </c>
      <c r="L2499" t="s">
        <v>8973</v>
      </c>
      <c r="M2499" t="s">
        <v>9015</v>
      </c>
      <c r="N2499" t="s">
        <v>7506</v>
      </c>
      <c r="O2499" t="s">
        <v>7811</v>
      </c>
      <c r="P2499">
        <v>5779980</v>
      </c>
      <c r="Q2499" t="s">
        <v>6636</v>
      </c>
      <c r="R2499" t="s">
        <v>6636</v>
      </c>
      <c r="S2499" s="12"/>
      <c r="T2499" s="13"/>
      <c r="U2499" t="s">
        <v>6636</v>
      </c>
    </row>
    <row r="2500" spans="1:21" x14ac:dyDescent="0.25">
      <c r="A2500" t="s">
        <v>6619</v>
      </c>
      <c r="B2500" s="12">
        <v>84058</v>
      </c>
      <c r="C2500" t="s">
        <v>9012</v>
      </c>
      <c r="D2500" s="11">
        <v>46192.455289351798</v>
      </c>
      <c r="E2500" t="s">
        <v>9013</v>
      </c>
      <c r="F2500" t="s">
        <v>6415</v>
      </c>
      <c r="G2500" t="s">
        <v>8977</v>
      </c>
      <c r="H2500" t="s">
        <v>6441</v>
      </c>
      <c r="I2500" t="s">
        <v>55</v>
      </c>
      <c r="J2500" t="s">
        <v>164</v>
      </c>
      <c r="K2500" t="s">
        <v>9014</v>
      </c>
      <c r="L2500" t="s">
        <v>8973</v>
      </c>
      <c r="M2500" t="s">
        <v>9015</v>
      </c>
      <c r="N2500" t="s">
        <v>7506</v>
      </c>
      <c r="O2500" t="s">
        <v>7811</v>
      </c>
      <c r="P2500">
        <v>5779980</v>
      </c>
      <c r="Q2500" t="s">
        <v>6636</v>
      </c>
      <c r="R2500" t="s">
        <v>6636</v>
      </c>
      <c r="S2500" s="12"/>
      <c r="T2500" s="13"/>
      <c r="U2500" t="s">
        <v>6636</v>
      </c>
    </row>
    <row r="2501" spans="1:21" x14ac:dyDescent="0.25">
      <c r="A2501" t="s">
        <v>6619</v>
      </c>
      <c r="B2501" s="12">
        <v>84058</v>
      </c>
      <c r="C2501" t="s">
        <v>9012</v>
      </c>
      <c r="D2501" s="11">
        <v>46192.455289351798</v>
      </c>
      <c r="E2501" t="s">
        <v>9013</v>
      </c>
      <c r="F2501" t="s">
        <v>6415</v>
      </c>
      <c r="G2501" t="s">
        <v>8999</v>
      </c>
      <c r="H2501" t="s">
        <v>6441</v>
      </c>
      <c r="I2501" t="s">
        <v>55</v>
      </c>
      <c r="J2501" t="s">
        <v>164</v>
      </c>
      <c r="K2501" t="s">
        <v>9014</v>
      </c>
      <c r="L2501" t="s">
        <v>8973</v>
      </c>
      <c r="M2501" t="s">
        <v>9015</v>
      </c>
      <c r="N2501" t="s">
        <v>7506</v>
      </c>
      <c r="O2501" t="s">
        <v>7811</v>
      </c>
      <c r="P2501">
        <v>5779980</v>
      </c>
      <c r="Q2501" t="s">
        <v>6636</v>
      </c>
      <c r="R2501" t="s">
        <v>6636</v>
      </c>
      <c r="S2501" s="12"/>
      <c r="T2501" s="13"/>
      <c r="U2501" t="s">
        <v>6636</v>
      </c>
    </row>
    <row r="2502" spans="1:21" x14ac:dyDescent="0.25">
      <c r="A2502" t="s">
        <v>6619</v>
      </c>
      <c r="B2502" s="12">
        <v>84058</v>
      </c>
      <c r="C2502" t="s">
        <v>9012</v>
      </c>
      <c r="D2502" s="11">
        <v>46192.455289351798</v>
      </c>
      <c r="E2502" t="s">
        <v>9013</v>
      </c>
      <c r="F2502" t="s">
        <v>6415</v>
      </c>
      <c r="G2502" t="s">
        <v>9000</v>
      </c>
      <c r="H2502" t="s">
        <v>6441</v>
      </c>
      <c r="I2502" t="s">
        <v>55</v>
      </c>
      <c r="J2502" t="s">
        <v>164</v>
      </c>
      <c r="K2502" t="s">
        <v>9014</v>
      </c>
      <c r="L2502" t="s">
        <v>8973</v>
      </c>
      <c r="M2502" t="s">
        <v>9015</v>
      </c>
      <c r="N2502" t="s">
        <v>7506</v>
      </c>
      <c r="O2502" t="s">
        <v>7811</v>
      </c>
      <c r="P2502">
        <v>5779980</v>
      </c>
      <c r="Q2502" t="s">
        <v>6636</v>
      </c>
      <c r="R2502" t="s">
        <v>6636</v>
      </c>
      <c r="S2502" s="12"/>
      <c r="T2502" s="13"/>
      <c r="U2502" t="s">
        <v>6636</v>
      </c>
    </row>
    <row r="2503" spans="1:21" x14ac:dyDescent="0.25">
      <c r="A2503" t="s">
        <v>6619</v>
      </c>
      <c r="B2503" s="12">
        <v>84058</v>
      </c>
      <c r="C2503" t="s">
        <v>9012</v>
      </c>
      <c r="D2503" s="11">
        <v>46192.455289351798</v>
      </c>
      <c r="E2503" t="s">
        <v>9013</v>
      </c>
      <c r="F2503" t="s">
        <v>6415</v>
      </c>
      <c r="G2503" t="s">
        <v>8978</v>
      </c>
      <c r="H2503" t="s">
        <v>6441</v>
      </c>
      <c r="I2503" t="s">
        <v>55</v>
      </c>
      <c r="J2503" t="s">
        <v>164</v>
      </c>
      <c r="K2503" t="s">
        <v>9014</v>
      </c>
      <c r="L2503" t="s">
        <v>8973</v>
      </c>
      <c r="M2503" t="s">
        <v>9015</v>
      </c>
      <c r="N2503" t="s">
        <v>7506</v>
      </c>
      <c r="O2503" t="s">
        <v>7811</v>
      </c>
      <c r="P2503">
        <v>5779980</v>
      </c>
      <c r="Q2503" t="s">
        <v>6636</v>
      </c>
      <c r="R2503" t="s">
        <v>6636</v>
      </c>
      <c r="S2503" s="12"/>
      <c r="T2503" s="13"/>
      <c r="U2503" t="s">
        <v>6636</v>
      </c>
    </row>
    <row r="2504" spans="1:21" x14ac:dyDescent="0.25">
      <c r="A2504" t="s">
        <v>6619</v>
      </c>
      <c r="B2504" s="12">
        <v>84060</v>
      </c>
      <c r="C2504" t="s">
        <v>9022</v>
      </c>
      <c r="D2504" s="11">
        <v>46192.456898148099</v>
      </c>
      <c r="E2504" t="s">
        <v>9023</v>
      </c>
      <c r="F2504" t="s">
        <v>6415</v>
      </c>
      <c r="G2504" t="s">
        <v>8971</v>
      </c>
      <c r="H2504" t="s">
        <v>6441</v>
      </c>
      <c r="I2504" t="s">
        <v>55</v>
      </c>
      <c r="J2504" t="s">
        <v>164</v>
      </c>
      <c r="K2504" t="s">
        <v>9014</v>
      </c>
      <c r="L2504" t="s">
        <v>8973</v>
      </c>
      <c r="M2504" t="s">
        <v>9015</v>
      </c>
      <c r="N2504" t="s">
        <v>7506</v>
      </c>
      <c r="O2504" t="s">
        <v>7811</v>
      </c>
      <c r="P2504">
        <v>5779980</v>
      </c>
      <c r="Q2504" t="s">
        <v>6636</v>
      </c>
      <c r="R2504" t="s">
        <v>6636</v>
      </c>
      <c r="S2504" s="12"/>
      <c r="T2504" s="13"/>
      <c r="U2504" t="s">
        <v>9005</v>
      </c>
    </row>
    <row r="2505" spans="1:21" x14ac:dyDescent="0.25">
      <c r="A2505" t="s">
        <v>6619</v>
      </c>
      <c r="B2505" s="12">
        <v>84060</v>
      </c>
      <c r="C2505" t="s">
        <v>9022</v>
      </c>
      <c r="D2505" s="11">
        <v>46192.456898148099</v>
      </c>
      <c r="E2505" t="s">
        <v>9023</v>
      </c>
      <c r="F2505" t="s">
        <v>6415</v>
      </c>
      <c r="G2505" t="s">
        <v>8975</v>
      </c>
      <c r="H2505" t="s">
        <v>6441</v>
      </c>
      <c r="I2505" t="s">
        <v>55</v>
      </c>
      <c r="J2505" t="s">
        <v>164</v>
      </c>
      <c r="K2505" t="s">
        <v>9014</v>
      </c>
      <c r="L2505" t="s">
        <v>8973</v>
      </c>
      <c r="M2505" t="s">
        <v>9015</v>
      </c>
      <c r="N2505" t="s">
        <v>7506</v>
      </c>
      <c r="O2505" t="s">
        <v>7811</v>
      </c>
      <c r="P2505">
        <v>5779980</v>
      </c>
      <c r="Q2505" t="s">
        <v>6636</v>
      </c>
      <c r="R2505" t="s">
        <v>6636</v>
      </c>
      <c r="S2505" s="12"/>
      <c r="T2505" s="13"/>
      <c r="U2505" t="s">
        <v>9005</v>
      </c>
    </row>
    <row r="2506" spans="1:21" x14ac:dyDescent="0.25">
      <c r="A2506" t="s">
        <v>6619</v>
      </c>
      <c r="B2506" s="12">
        <v>84060</v>
      </c>
      <c r="C2506" t="s">
        <v>9022</v>
      </c>
      <c r="D2506" s="11">
        <v>46192.456898148099</v>
      </c>
      <c r="E2506" t="s">
        <v>9023</v>
      </c>
      <c r="F2506" t="s">
        <v>6415</v>
      </c>
      <c r="G2506" t="s">
        <v>8976</v>
      </c>
      <c r="H2506" t="s">
        <v>6441</v>
      </c>
      <c r="I2506" t="s">
        <v>55</v>
      </c>
      <c r="J2506" t="s">
        <v>164</v>
      </c>
      <c r="K2506" t="s">
        <v>9014</v>
      </c>
      <c r="L2506" t="s">
        <v>8973</v>
      </c>
      <c r="M2506" t="s">
        <v>9015</v>
      </c>
      <c r="N2506" t="s">
        <v>7506</v>
      </c>
      <c r="O2506" t="s">
        <v>7811</v>
      </c>
      <c r="P2506">
        <v>5779980</v>
      </c>
      <c r="Q2506" t="s">
        <v>6636</v>
      </c>
      <c r="R2506" t="s">
        <v>6636</v>
      </c>
      <c r="S2506" s="12"/>
      <c r="T2506" s="13"/>
      <c r="U2506" t="s">
        <v>9005</v>
      </c>
    </row>
    <row r="2507" spans="1:21" x14ac:dyDescent="0.25">
      <c r="A2507" t="s">
        <v>6619</v>
      </c>
      <c r="B2507" s="12">
        <v>84060</v>
      </c>
      <c r="C2507" t="s">
        <v>9022</v>
      </c>
      <c r="D2507" s="11">
        <v>46192.456898148099</v>
      </c>
      <c r="E2507" t="s">
        <v>9023</v>
      </c>
      <c r="F2507" t="s">
        <v>6415</v>
      </c>
      <c r="G2507" t="s">
        <v>8977</v>
      </c>
      <c r="H2507" t="s">
        <v>6441</v>
      </c>
      <c r="I2507" t="s">
        <v>55</v>
      </c>
      <c r="J2507" t="s">
        <v>164</v>
      </c>
      <c r="K2507" t="s">
        <v>9014</v>
      </c>
      <c r="L2507" t="s">
        <v>8973</v>
      </c>
      <c r="M2507" t="s">
        <v>9015</v>
      </c>
      <c r="N2507" t="s">
        <v>7506</v>
      </c>
      <c r="O2507" t="s">
        <v>7811</v>
      </c>
      <c r="P2507">
        <v>5779980</v>
      </c>
      <c r="Q2507" t="s">
        <v>6636</v>
      </c>
      <c r="R2507" t="s">
        <v>6636</v>
      </c>
      <c r="S2507" s="12"/>
      <c r="T2507" s="13"/>
      <c r="U2507" t="s">
        <v>9005</v>
      </c>
    </row>
    <row r="2508" spans="1:21" x14ac:dyDescent="0.25">
      <c r="A2508" t="s">
        <v>6619</v>
      </c>
      <c r="B2508" s="12">
        <v>84060</v>
      </c>
      <c r="C2508" t="s">
        <v>9022</v>
      </c>
      <c r="D2508" s="11">
        <v>46192.456898148099</v>
      </c>
      <c r="E2508" t="s">
        <v>9023</v>
      </c>
      <c r="F2508" t="s">
        <v>6415</v>
      </c>
      <c r="G2508" t="s">
        <v>8999</v>
      </c>
      <c r="H2508" t="s">
        <v>6441</v>
      </c>
      <c r="I2508" t="s">
        <v>55</v>
      </c>
      <c r="J2508" t="s">
        <v>164</v>
      </c>
      <c r="K2508" t="s">
        <v>9014</v>
      </c>
      <c r="L2508" t="s">
        <v>8973</v>
      </c>
      <c r="M2508" t="s">
        <v>9015</v>
      </c>
      <c r="N2508" t="s">
        <v>7506</v>
      </c>
      <c r="O2508" t="s">
        <v>7811</v>
      </c>
      <c r="P2508">
        <v>5779980</v>
      </c>
      <c r="Q2508" t="s">
        <v>6636</v>
      </c>
      <c r="R2508" t="s">
        <v>6636</v>
      </c>
      <c r="S2508" s="12"/>
      <c r="T2508" s="13"/>
      <c r="U2508" t="s">
        <v>9005</v>
      </c>
    </row>
    <row r="2509" spans="1:21" x14ac:dyDescent="0.25">
      <c r="A2509" t="s">
        <v>6619</v>
      </c>
      <c r="B2509" s="12">
        <v>84060</v>
      </c>
      <c r="C2509" t="s">
        <v>9022</v>
      </c>
      <c r="D2509" s="11">
        <v>46192.456898148099</v>
      </c>
      <c r="E2509" t="s">
        <v>9023</v>
      </c>
      <c r="F2509" t="s">
        <v>6415</v>
      </c>
      <c r="G2509" t="s">
        <v>9000</v>
      </c>
      <c r="H2509" t="s">
        <v>6441</v>
      </c>
      <c r="I2509" t="s">
        <v>55</v>
      </c>
      <c r="J2509" t="s">
        <v>164</v>
      </c>
      <c r="K2509" t="s">
        <v>9014</v>
      </c>
      <c r="L2509" t="s">
        <v>8973</v>
      </c>
      <c r="M2509" t="s">
        <v>9015</v>
      </c>
      <c r="N2509" t="s">
        <v>7506</v>
      </c>
      <c r="O2509" t="s">
        <v>7811</v>
      </c>
      <c r="P2509">
        <v>5779980</v>
      </c>
      <c r="Q2509" t="s">
        <v>6636</v>
      </c>
      <c r="R2509" t="s">
        <v>6636</v>
      </c>
      <c r="S2509" s="12"/>
      <c r="T2509" s="13"/>
      <c r="U2509" t="s">
        <v>9005</v>
      </c>
    </row>
    <row r="2510" spans="1:21" x14ac:dyDescent="0.25">
      <c r="A2510" t="s">
        <v>6619</v>
      </c>
      <c r="B2510" s="12">
        <v>84060</v>
      </c>
      <c r="C2510" t="s">
        <v>9022</v>
      </c>
      <c r="D2510" s="11">
        <v>46192.456898148099</v>
      </c>
      <c r="E2510" t="s">
        <v>9023</v>
      </c>
      <c r="F2510" t="s">
        <v>6415</v>
      </c>
      <c r="G2510" t="s">
        <v>8978</v>
      </c>
      <c r="H2510" t="s">
        <v>6441</v>
      </c>
      <c r="I2510" t="s">
        <v>55</v>
      </c>
      <c r="J2510" t="s">
        <v>164</v>
      </c>
      <c r="K2510" t="s">
        <v>9014</v>
      </c>
      <c r="L2510" t="s">
        <v>8973</v>
      </c>
      <c r="M2510" t="s">
        <v>9015</v>
      </c>
      <c r="N2510" t="s">
        <v>7506</v>
      </c>
      <c r="O2510" t="s">
        <v>7811</v>
      </c>
      <c r="P2510">
        <v>5779980</v>
      </c>
      <c r="Q2510" t="s">
        <v>6636</v>
      </c>
      <c r="R2510" t="s">
        <v>6636</v>
      </c>
      <c r="S2510" s="12"/>
      <c r="T2510" s="13"/>
      <c r="U2510" t="s">
        <v>9005</v>
      </c>
    </row>
    <row r="2511" spans="1:21" x14ac:dyDescent="0.25">
      <c r="A2511" t="s">
        <v>6637</v>
      </c>
      <c r="B2511" s="12">
        <v>84990</v>
      </c>
      <c r="C2511" t="s">
        <v>9024</v>
      </c>
      <c r="D2511" s="11">
        <v>46192.506481481498</v>
      </c>
      <c r="E2511" t="s">
        <v>9025</v>
      </c>
      <c r="F2511" t="s">
        <v>6415</v>
      </c>
      <c r="G2511" t="s">
        <v>8971</v>
      </c>
      <c r="H2511" t="s">
        <v>6441</v>
      </c>
      <c r="I2511" t="s">
        <v>65</v>
      </c>
      <c r="J2511" t="s">
        <v>636</v>
      </c>
      <c r="K2511" t="s">
        <v>9026</v>
      </c>
      <c r="L2511" t="s">
        <v>8973</v>
      </c>
      <c r="M2511" t="s">
        <v>9027</v>
      </c>
      <c r="N2511" t="s">
        <v>7202</v>
      </c>
      <c r="O2511" t="s">
        <v>7231</v>
      </c>
      <c r="P2511">
        <v>4259980</v>
      </c>
      <c r="Q2511" t="s">
        <v>6636</v>
      </c>
      <c r="R2511" t="s">
        <v>6636</v>
      </c>
      <c r="S2511" s="12"/>
      <c r="T2511" s="13"/>
      <c r="U2511" t="s">
        <v>9028</v>
      </c>
    </row>
    <row r="2512" spans="1:21" x14ac:dyDescent="0.25">
      <c r="A2512" t="s">
        <v>6637</v>
      </c>
      <c r="B2512" s="12">
        <v>84990</v>
      </c>
      <c r="C2512" t="s">
        <v>9024</v>
      </c>
      <c r="D2512" s="11">
        <v>46192.506481481498</v>
      </c>
      <c r="E2512" t="s">
        <v>9025</v>
      </c>
      <c r="F2512" t="s">
        <v>6415</v>
      </c>
      <c r="G2512" t="s">
        <v>8975</v>
      </c>
      <c r="H2512" t="s">
        <v>6441</v>
      </c>
      <c r="I2512" t="s">
        <v>65</v>
      </c>
      <c r="J2512" t="s">
        <v>636</v>
      </c>
      <c r="K2512" t="s">
        <v>9026</v>
      </c>
      <c r="L2512" t="s">
        <v>8973</v>
      </c>
      <c r="M2512" t="s">
        <v>9027</v>
      </c>
      <c r="N2512" t="s">
        <v>7202</v>
      </c>
      <c r="O2512" t="s">
        <v>7231</v>
      </c>
      <c r="P2512">
        <v>4259980</v>
      </c>
      <c r="Q2512" t="s">
        <v>6636</v>
      </c>
      <c r="R2512" t="s">
        <v>6636</v>
      </c>
      <c r="S2512" s="12"/>
      <c r="T2512" s="13"/>
      <c r="U2512" t="s">
        <v>9028</v>
      </c>
    </row>
    <row r="2513" spans="1:21" x14ac:dyDescent="0.25">
      <c r="A2513" t="s">
        <v>6637</v>
      </c>
      <c r="B2513" s="12">
        <v>84990</v>
      </c>
      <c r="C2513" t="s">
        <v>9024</v>
      </c>
      <c r="D2513" s="11">
        <v>46192.506481481498</v>
      </c>
      <c r="E2513" t="s">
        <v>9025</v>
      </c>
      <c r="F2513" t="s">
        <v>6415</v>
      </c>
      <c r="G2513" t="s">
        <v>8976</v>
      </c>
      <c r="H2513" t="s">
        <v>6441</v>
      </c>
      <c r="I2513" t="s">
        <v>65</v>
      </c>
      <c r="J2513" t="s">
        <v>636</v>
      </c>
      <c r="K2513" t="s">
        <v>9026</v>
      </c>
      <c r="L2513" t="s">
        <v>8973</v>
      </c>
      <c r="M2513" t="s">
        <v>9027</v>
      </c>
      <c r="N2513" t="s">
        <v>7202</v>
      </c>
      <c r="O2513" t="s">
        <v>7231</v>
      </c>
      <c r="P2513">
        <v>4259980</v>
      </c>
      <c r="Q2513" t="s">
        <v>6636</v>
      </c>
      <c r="R2513" t="s">
        <v>6636</v>
      </c>
      <c r="S2513" s="12"/>
      <c r="T2513" s="13"/>
      <c r="U2513" t="s">
        <v>9028</v>
      </c>
    </row>
    <row r="2514" spans="1:21" x14ac:dyDescent="0.25">
      <c r="A2514" t="s">
        <v>6637</v>
      </c>
      <c r="B2514" s="12">
        <v>84990</v>
      </c>
      <c r="C2514" t="s">
        <v>9024</v>
      </c>
      <c r="D2514" s="11">
        <v>46192.506481481498</v>
      </c>
      <c r="E2514" t="s">
        <v>9025</v>
      </c>
      <c r="F2514" t="s">
        <v>6415</v>
      </c>
      <c r="G2514" t="s">
        <v>8977</v>
      </c>
      <c r="H2514" t="s">
        <v>6441</v>
      </c>
      <c r="I2514" t="s">
        <v>65</v>
      </c>
      <c r="J2514" t="s">
        <v>636</v>
      </c>
      <c r="K2514" t="s">
        <v>9026</v>
      </c>
      <c r="L2514" t="s">
        <v>8973</v>
      </c>
      <c r="M2514" t="s">
        <v>9027</v>
      </c>
      <c r="N2514" t="s">
        <v>7202</v>
      </c>
      <c r="O2514" t="s">
        <v>7231</v>
      </c>
      <c r="P2514">
        <v>4259980</v>
      </c>
      <c r="Q2514" t="s">
        <v>6636</v>
      </c>
      <c r="R2514" t="s">
        <v>6636</v>
      </c>
      <c r="S2514" s="12"/>
      <c r="T2514" s="13"/>
      <c r="U2514" t="s">
        <v>9028</v>
      </c>
    </row>
    <row r="2515" spans="1:21" x14ac:dyDescent="0.25">
      <c r="A2515" t="s">
        <v>6637</v>
      </c>
      <c r="B2515" s="12">
        <v>84990</v>
      </c>
      <c r="C2515" t="s">
        <v>9024</v>
      </c>
      <c r="D2515" s="11">
        <v>46192.506481481498</v>
      </c>
      <c r="E2515" t="s">
        <v>9025</v>
      </c>
      <c r="F2515" t="s">
        <v>6415</v>
      </c>
      <c r="G2515" t="s">
        <v>8978</v>
      </c>
      <c r="H2515" t="s">
        <v>6441</v>
      </c>
      <c r="I2515" t="s">
        <v>65</v>
      </c>
      <c r="J2515" t="s">
        <v>636</v>
      </c>
      <c r="K2515" t="s">
        <v>9026</v>
      </c>
      <c r="L2515" t="s">
        <v>8973</v>
      </c>
      <c r="M2515" t="s">
        <v>9027</v>
      </c>
      <c r="N2515" t="s">
        <v>7202</v>
      </c>
      <c r="O2515" t="s">
        <v>7231</v>
      </c>
      <c r="P2515">
        <v>4259980</v>
      </c>
      <c r="Q2515" t="s">
        <v>6636</v>
      </c>
      <c r="R2515" t="s">
        <v>6636</v>
      </c>
      <c r="S2515" s="12"/>
      <c r="T2515" s="13"/>
      <c r="U2515" t="s">
        <v>9028</v>
      </c>
    </row>
    <row r="2516" spans="1:21" x14ac:dyDescent="0.25">
      <c r="A2516" t="s">
        <v>6637</v>
      </c>
      <c r="B2516" s="12">
        <v>84488</v>
      </c>
      <c r="C2516" t="s">
        <v>9029</v>
      </c>
      <c r="D2516" s="11">
        <v>46195.513946759304</v>
      </c>
      <c r="E2516" t="s">
        <v>9030</v>
      </c>
      <c r="F2516" t="s">
        <v>6415</v>
      </c>
      <c r="G2516" t="s">
        <v>8971</v>
      </c>
      <c r="H2516" t="s">
        <v>6441</v>
      </c>
      <c r="I2516" t="s">
        <v>65</v>
      </c>
      <c r="J2516" t="s">
        <v>57</v>
      </c>
      <c r="K2516" t="s">
        <v>9031</v>
      </c>
      <c r="L2516" t="s">
        <v>8973</v>
      </c>
      <c r="M2516" t="s">
        <v>9032</v>
      </c>
      <c r="N2516" t="s">
        <v>7506</v>
      </c>
      <c r="O2516" t="s">
        <v>7514</v>
      </c>
      <c r="P2516">
        <v>9809980</v>
      </c>
      <c r="Q2516" t="s">
        <v>6636</v>
      </c>
      <c r="R2516" t="s">
        <v>6636</v>
      </c>
      <c r="S2516" s="12"/>
      <c r="T2516" s="13"/>
      <c r="U2516" t="s">
        <v>6636</v>
      </c>
    </row>
    <row r="2517" spans="1:21" x14ac:dyDescent="0.25">
      <c r="A2517" t="s">
        <v>6637</v>
      </c>
      <c r="B2517" s="12">
        <v>84488</v>
      </c>
      <c r="C2517" t="s">
        <v>9029</v>
      </c>
      <c r="D2517" s="11">
        <v>46195.513946759304</v>
      </c>
      <c r="E2517" t="s">
        <v>9030</v>
      </c>
      <c r="F2517" t="s">
        <v>6415</v>
      </c>
      <c r="G2517" t="s">
        <v>8975</v>
      </c>
      <c r="H2517" t="s">
        <v>6441</v>
      </c>
      <c r="I2517" t="s">
        <v>65</v>
      </c>
      <c r="J2517" t="s">
        <v>57</v>
      </c>
      <c r="K2517" t="s">
        <v>9031</v>
      </c>
      <c r="L2517" t="s">
        <v>8973</v>
      </c>
      <c r="M2517" t="s">
        <v>9032</v>
      </c>
      <c r="N2517" t="s">
        <v>7506</v>
      </c>
      <c r="O2517" t="s">
        <v>7514</v>
      </c>
      <c r="P2517">
        <v>9809980</v>
      </c>
      <c r="Q2517" t="s">
        <v>6636</v>
      </c>
      <c r="R2517" t="s">
        <v>6636</v>
      </c>
      <c r="S2517" s="12"/>
      <c r="T2517" s="13"/>
      <c r="U2517" t="s">
        <v>6636</v>
      </c>
    </row>
    <row r="2518" spans="1:21" x14ac:dyDescent="0.25">
      <c r="A2518" t="s">
        <v>6637</v>
      </c>
      <c r="B2518" s="12">
        <v>84488</v>
      </c>
      <c r="C2518" t="s">
        <v>9029</v>
      </c>
      <c r="D2518" s="11">
        <v>46195.513946759304</v>
      </c>
      <c r="E2518" t="s">
        <v>9030</v>
      </c>
      <c r="F2518" t="s">
        <v>6415</v>
      </c>
      <c r="G2518" t="s">
        <v>8976</v>
      </c>
      <c r="H2518" t="s">
        <v>6441</v>
      </c>
      <c r="I2518" t="s">
        <v>65</v>
      </c>
      <c r="J2518" t="s">
        <v>57</v>
      </c>
      <c r="K2518" t="s">
        <v>9031</v>
      </c>
      <c r="L2518" t="s">
        <v>8973</v>
      </c>
      <c r="M2518" t="s">
        <v>9032</v>
      </c>
      <c r="N2518" t="s">
        <v>7506</v>
      </c>
      <c r="O2518" t="s">
        <v>7514</v>
      </c>
      <c r="P2518">
        <v>9809980</v>
      </c>
      <c r="Q2518" t="s">
        <v>6636</v>
      </c>
      <c r="R2518" t="s">
        <v>6636</v>
      </c>
      <c r="S2518" s="12"/>
      <c r="T2518" s="13"/>
      <c r="U2518" t="s">
        <v>6636</v>
      </c>
    </row>
    <row r="2519" spans="1:21" x14ac:dyDescent="0.25">
      <c r="A2519" t="s">
        <v>6637</v>
      </c>
      <c r="B2519" s="12">
        <v>84488</v>
      </c>
      <c r="C2519" t="s">
        <v>9029</v>
      </c>
      <c r="D2519" s="11">
        <v>46195.513946759304</v>
      </c>
      <c r="E2519" t="s">
        <v>9030</v>
      </c>
      <c r="F2519" t="s">
        <v>6415</v>
      </c>
      <c r="G2519" t="s">
        <v>8977</v>
      </c>
      <c r="H2519" t="s">
        <v>6441</v>
      </c>
      <c r="I2519" t="s">
        <v>65</v>
      </c>
      <c r="J2519" t="s">
        <v>57</v>
      </c>
      <c r="K2519" t="s">
        <v>9031</v>
      </c>
      <c r="L2519" t="s">
        <v>8973</v>
      </c>
      <c r="M2519" t="s">
        <v>9032</v>
      </c>
      <c r="N2519" t="s">
        <v>7506</v>
      </c>
      <c r="O2519" t="s">
        <v>7514</v>
      </c>
      <c r="P2519">
        <v>9809980</v>
      </c>
      <c r="Q2519" t="s">
        <v>6636</v>
      </c>
      <c r="R2519" t="s">
        <v>6636</v>
      </c>
      <c r="S2519" s="12"/>
      <c r="T2519" s="13"/>
      <c r="U2519" t="s">
        <v>6636</v>
      </c>
    </row>
    <row r="2520" spans="1:21" x14ac:dyDescent="0.25">
      <c r="A2520" t="s">
        <v>6637</v>
      </c>
      <c r="B2520" s="12">
        <v>84488</v>
      </c>
      <c r="C2520" t="s">
        <v>9029</v>
      </c>
      <c r="D2520" s="11">
        <v>46195.513946759304</v>
      </c>
      <c r="E2520" t="s">
        <v>9030</v>
      </c>
      <c r="F2520" t="s">
        <v>6415</v>
      </c>
      <c r="G2520" t="s">
        <v>8999</v>
      </c>
      <c r="H2520" t="s">
        <v>6441</v>
      </c>
      <c r="I2520" t="s">
        <v>65</v>
      </c>
      <c r="J2520" t="s">
        <v>57</v>
      </c>
      <c r="K2520" t="s">
        <v>9031</v>
      </c>
      <c r="L2520" t="s">
        <v>8973</v>
      </c>
      <c r="M2520" t="s">
        <v>9032</v>
      </c>
      <c r="N2520" t="s">
        <v>7506</v>
      </c>
      <c r="O2520" t="s">
        <v>7514</v>
      </c>
      <c r="P2520">
        <v>9809980</v>
      </c>
      <c r="Q2520" t="s">
        <v>6636</v>
      </c>
      <c r="R2520" t="s">
        <v>6636</v>
      </c>
      <c r="S2520" s="12"/>
      <c r="T2520" s="13"/>
      <c r="U2520" t="s">
        <v>6636</v>
      </c>
    </row>
    <row r="2521" spans="1:21" x14ac:dyDescent="0.25">
      <c r="A2521" t="s">
        <v>6637</v>
      </c>
      <c r="B2521" s="12">
        <v>84488</v>
      </c>
      <c r="C2521" t="s">
        <v>9029</v>
      </c>
      <c r="D2521" s="11">
        <v>46195.513946759304</v>
      </c>
      <c r="E2521" t="s">
        <v>9030</v>
      </c>
      <c r="F2521" t="s">
        <v>6415</v>
      </c>
      <c r="G2521" t="s">
        <v>9000</v>
      </c>
      <c r="H2521" t="s">
        <v>6441</v>
      </c>
      <c r="I2521" t="s">
        <v>65</v>
      </c>
      <c r="J2521" t="s">
        <v>57</v>
      </c>
      <c r="K2521" t="s">
        <v>9031</v>
      </c>
      <c r="L2521" t="s">
        <v>8973</v>
      </c>
      <c r="M2521" t="s">
        <v>9032</v>
      </c>
      <c r="N2521" t="s">
        <v>7506</v>
      </c>
      <c r="O2521" t="s">
        <v>7514</v>
      </c>
      <c r="P2521">
        <v>9809980</v>
      </c>
      <c r="Q2521" t="s">
        <v>6636</v>
      </c>
      <c r="R2521" t="s">
        <v>6636</v>
      </c>
      <c r="S2521" s="12"/>
      <c r="T2521" s="13"/>
      <c r="U2521" t="s">
        <v>6636</v>
      </c>
    </row>
    <row r="2522" spans="1:21" x14ac:dyDescent="0.25">
      <c r="A2522" t="s">
        <v>6637</v>
      </c>
      <c r="B2522" s="12">
        <v>84488</v>
      </c>
      <c r="C2522" t="s">
        <v>9029</v>
      </c>
      <c r="D2522" s="11">
        <v>46195.513946759304</v>
      </c>
      <c r="E2522" t="s">
        <v>9030</v>
      </c>
      <c r="F2522" t="s">
        <v>6415</v>
      </c>
      <c r="G2522" t="s">
        <v>8978</v>
      </c>
      <c r="H2522" t="s">
        <v>6441</v>
      </c>
      <c r="I2522" t="s">
        <v>65</v>
      </c>
      <c r="J2522" t="s">
        <v>57</v>
      </c>
      <c r="K2522" t="s">
        <v>9031</v>
      </c>
      <c r="L2522" t="s">
        <v>8973</v>
      </c>
      <c r="M2522" t="s">
        <v>9032</v>
      </c>
      <c r="N2522" t="s">
        <v>7506</v>
      </c>
      <c r="O2522" t="s">
        <v>7514</v>
      </c>
      <c r="P2522">
        <v>9809980</v>
      </c>
      <c r="Q2522" t="s">
        <v>6636</v>
      </c>
      <c r="R2522" t="s">
        <v>6636</v>
      </c>
      <c r="S2522" s="12"/>
      <c r="T2522" s="13"/>
      <c r="U2522" t="s">
        <v>6636</v>
      </c>
    </row>
    <row r="2523" spans="1:21" x14ac:dyDescent="0.25">
      <c r="A2523" t="s">
        <v>6619</v>
      </c>
      <c r="B2523" s="12">
        <v>84488</v>
      </c>
      <c r="C2523" t="s">
        <v>9029</v>
      </c>
      <c r="D2523" s="11">
        <v>46195.6010648148</v>
      </c>
      <c r="E2523" t="s">
        <v>9030</v>
      </c>
      <c r="F2523" t="s">
        <v>6415</v>
      </c>
      <c r="G2523" t="s">
        <v>8971</v>
      </c>
      <c r="H2523" t="s">
        <v>6441</v>
      </c>
      <c r="I2523" t="s">
        <v>65</v>
      </c>
      <c r="J2523" t="s">
        <v>57</v>
      </c>
      <c r="K2523" t="s">
        <v>9031</v>
      </c>
      <c r="L2523" t="s">
        <v>8973</v>
      </c>
      <c r="M2523" t="s">
        <v>9032</v>
      </c>
      <c r="N2523" t="s">
        <v>7506</v>
      </c>
      <c r="O2523" t="s">
        <v>7514</v>
      </c>
      <c r="P2523">
        <v>9809980</v>
      </c>
      <c r="Q2523" t="s">
        <v>6636</v>
      </c>
      <c r="R2523" t="s">
        <v>6636</v>
      </c>
      <c r="S2523" s="12"/>
      <c r="T2523" s="13"/>
      <c r="U2523" t="s">
        <v>6636</v>
      </c>
    </row>
    <row r="2524" spans="1:21" x14ac:dyDescent="0.25">
      <c r="A2524" t="s">
        <v>6619</v>
      </c>
      <c r="B2524" s="12">
        <v>84488</v>
      </c>
      <c r="C2524" t="s">
        <v>9029</v>
      </c>
      <c r="D2524" s="11">
        <v>46195.6010648148</v>
      </c>
      <c r="E2524" t="s">
        <v>9030</v>
      </c>
      <c r="F2524" t="s">
        <v>6415</v>
      </c>
      <c r="G2524" t="s">
        <v>8975</v>
      </c>
      <c r="H2524" t="s">
        <v>6441</v>
      </c>
      <c r="I2524" t="s">
        <v>65</v>
      </c>
      <c r="J2524" t="s">
        <v>57</v>
      </c>
      <c r="K2524" t="s">
        <v>9031</v>
      </c>
      <c r="L2524" t="s">
        <v>8973</v>
      </c>
      <c r="M2524" t="s">
        <v>9032</v>
      </c>
      <c r="N2524" t="s">
        <v>7506</v>
      </c>
      <c r="O2524" t="s">
        <v>7514</v>
      </c>
      <c r="P2524">
        <v>9809980</v>
      </c>
      <c r="Q2524" t="s">
        <v>6636</v>
      </c>
      <c r="R2524" t="s">
        <v>6636</v>
      </c>
      <c r="S2524" s="12"/>
      <c r="T2524" s="13"/>
      <c r="U2524" t="s">
        <v>6636</v>
      </c>
    </row>
    <row r="2525" spans="1:21" x14ac:dyDescent="0.25">
      <c r="A2525" t="s">
        <v>6619</v>
      </c>
      <c r="B2525" s="12">
        <v>84488</v>
      </c>
      <c r="C2525" t="s">
        <v>9029</v>
      </c>
      <c r="D2525" s="11">
        <v>46195.6010648148</v>
      </c>
      <c r="E2525" t="s">
        <v>9030</v>
      </c>
      <c r="F2525" t="s">
        <v>6415</v>
      </c>
      <c r="G2525" t="s">
        <v>8976</v>
      </c>
      <c r="H2525" t="s">
        <v>6441</v>
      </c>
      <c r="I2525" t="s">
        <v>65</v>
      </c>
      <c r="J2525" t="s">
        <v>57</v>
      </c>
      <c r="K2525" t="s">
        <v>9031</v>
      </c>
      <c r="L2525" t="s">
        <v>8973</v>
      </c>
      <c r="M2525" t="s">
        <v>9032</v>
      </c>
      <c r="N2525" t="s">
        <v>7506</v>
      </c>
      <c r="O2525" t="s">
        <v>7514</v>
      </c>
      <c r="P2525">
        <v>9809980</v>
      </c>
      <c r="Q2525" t="s">
        <v>6636</v>
      </c>
      <c r="R2525" t="s">
        <v>6636</v>
      </c>
      <c r="S2525" s="12"/>
      <c r="T2525" s="13"/>
      <c r="U2525" t="s">
        <v>6636</v>
      </c>
    </row>
    <row r="2526" spans="1:21" x14ac:dyDescent="0.25">
      <c r="A2526" t="s">
        <v>6619</v>
      </c>
      <c r="B2526" s="12">
        <v>84488</v>
      </c>
      <c r="C2526" t="s">
        <v>9029</v>
      </c>
      <c r="D2526" s="11">
        <v>46195.6010648148</v>
      </c>
      <c r="E2526" t="s">
        <v>9030</v>
      </c>
      <c r="F2526" t="s">
        <v>6415</v>
      </c>
      <c r="G2526" t="s">
        <v>8977</v>
      </c>
      <c r="H2526" t="s">
        <v>6441</v>
      </c>
      <c r="I2526" t="s">
        <v>65</v>
      </c>
      <c r="J2526" t="s">
        <v>57</v>
      </c>
      <c r="K2526" t="s">
        <v>9031</v>
      </c>
      <c r="L2526" t="s">
        <v>8973</v>
      </c>
      <c r="M2526" t="s">
        <v>9032</v>
      </c>
      <c r="N2526" t="s">
        <v>7506</v>
      </c>
      <c r="O2526" t="s">
        <v>7514</v>
      </c>
      <c r="P2526">
        <v>9809980</v>
      </c>
      <c r="Q2526" t="s">
        <v>6636</v>
      </c>
      <c r="R2526" t="s">
        <v>6636</v>
      </c>
      <c r="S2526" s="12"/>
      <c r="T2526" s="13"/>
      <c r="U2526" t="s">
        <v>6636</v>
      </c>
    </row>
    <row r="2527" spans="1:21" x14ac:dyDescent="0.25">
      <c r="A2527" t="s">
        <v>6619</v>
      </c>
      <c r="B2527" s="12">
        <v>84488</v>
      </c>
      <c r="C2527" t="s">
        <v>9029</v>
      </c>
      <c r="D2527" s="11">
        <v>46195.6010648148</v>
      </c>
      <c r="E2527" t="s">
        <v>9030</v>
      </c>
      <c r="F2527" t="s">
        <v>6415</v>
      </c>
      <c r="G2527" t="s">
        <v>8999</v>
      </c>
      <c r="H2527" t="s">
        <v>6441</v>
      </c>
      <c r="I2527" t="s">
        <v>65</v>
      </c>
      <c r="J2527" t="s">
        <v>57</v>
      </c>
      <c r="K2527" t="s">
        <v>9031</v>
      </c>
      <c r="L2527" t="s">
        <v>8973</v>
      </c>
      <c r="M2527" t="s">
        <v>9032</v>
      </c>
      <c r="N2527" t="s">
        <v>7506</v>
      </c>
      <c r="O2527" t="s">
        <v>7514</v>
      </c>
      <c r="P2527">
        <v>9809980</v>
      </c>
      <c r="Q2527" t="s">
        <v>6636</v>
      </c>
      <c r="R2527" t="s">
        <v>6636</v>
      </c>
      <c r="S2527" s="12"/>
      <c r="T2527" s="13"/>
      <c r="U2527" t="s">
        <v>6636</v>
      </c>
    </row>
    <row r="2528" spans="1:21" x14ac:dyDescent="0.25">
      <c r="A2528" t="s">
        <v>6619</v>
      </c>
      <c r="B2528" s="12">
        <v>84488</v>
      </c>
      <c r="C2528" t="s">
        <v>9029</v>
      </c>
      <c r="D2528" s="11">
        <v>46195.6010648148</v>
      </c>
      <c r="E2528" t="s">
        <v>9030</v>
      </c>
      <c r="F2528" t="s">
        <v>6415</v>
      </c>
      <c r="G2528" t="s">
        <v>9000</v>
      </c>
      <c r="H2528" t="s">
        <v>6441</v>
      </c>
      <c r="I2528" t="s">
        <v>65</v>
      </c>
      <c r="J2528" t="s">
        <v>57</v>
      </c>
      <c r="K2528" t="s">
        <v>9031</v>
      </c>
      <c r="L2528" t="s">
        <v>8973</v>
      </c>
      <c r="M2528" t="s">
        <v>9032</v>
      </c>
      <c r="N2528" t="s">
        <v>7506</v>
      </c>
      <c r="O2528" t="s">
        <v>7514</v>
      </c>
      <c r="P2528">
        <v>9809980</v>
      </c>
      <c r="Q2528" t="s">
        <v>6636</v>
      </c>
      <c r="R2528" t="s">
        <v>6636</v>
      </c>
      <c r="S2528" s="12"/>
      <c r="T2528" s="13"/>
      <c r="U2528" t="s">
        <v>6636</v>
      </c>
    </row>
    <row r="2529" spans="1:21" x14ac:dyDescent="0.25">
      <c r="A2529" t="s">
        <v>6619</v>
      </c>
      <c r="B2529" s="12">
        <v>84488</v>
      </c>
      <c r="C2529" t="s">
        <v>9029</v>
      </c>
      <c r="D2529" s="11">
        <v>46195.6010648148</v>
      </c>
      <c r="E2529" t="s">
        <v>9030</v>
      </c>
      <c r="F2529" t="s">
        <v>6415</v>
      </c>
      <c r="G2529" t="s">
        <v>8978</v>
      </c>
      <c r="H2529" t="s">
        <v>6441</v>
      </c>
      <c r="I2529" t="s">
        <v>65</v>
      </c>
      <c r="J2529" t="s">
        <v>57</v>
      </c>
      <c r="K2529" t="s">
        <v>9031</v>
      </c>
      <c r="L2529" t="s">
        <v>8973</v>
      </c>
      <c r="M2529" t="s">
        <v>9032</v>
      </c>
      <c r="N2529" t="s">
        <v>7506</v>
      </c>
      <c r="O2529" t="s">
        <v>7514</v>
      </c>
      <c r="P2529">
        <v>9809980</v>
      </c>
      <c r="Q2529" t="s">
        <v>6636</v>
      </c>
      <c r="R2529" t="s">
        <v>6636</v>
      </c>
      <c r="S2529" s="12"/>
      <c r="T2529" s="13"/>
      <c r="U2529" t="s">
        <v>6636</v>
      </c>
    </row>
    <row r="2530" spans="1:21" x14ac:dyDescent="0.25">
      <c r="A2530" t="s">
        <v>6637</v>
      </c>
      <c r="B2530" s="12">
        <v>84864</v>
      </c>
      <c r="C2530" t="s">
        <v>9033</v>
      </c>
      <c r="D2530" s="11">
        <v>46196.471990740698</v>
      </c>
      <c r="E2530" t="s">
        <v>9034</v>
      </c>
      <c r="F2530" t="s">
        <v>6415</v>
      </c>
      <c r="G2530" t="s">
        <v>8971</v>
      </c>
      <c r="H2530" t="s">
        <v>6441</v>
      </c>
      <c r="I2530" t="s">
        <v>65</v>
      </c>
      <c r="J2530" t="s">
        <v>219</v>
      </c>
      <c r="K2530" t="s">
        <v>9035</v>
      </c>
      <c r="L2530" t="s">
        <v>8973</v>
      </c>
      <c r="M2530" t="s">
        <v>9036</v>
      </c>
      <c r="N2530" t="s">
        <v>7202</v>
      </c>
      <c r="O2530" t="s">
        <v>7255</v>
      </c>
      <c r="P2530">
        <v>5159980</v>
      </c>
      <c r="Q2530" t="s">
        <v>6636</v>
      </c>
      <c r="R2530" t="s">
        <v>6636</v>
      </c>
      <c r="S2530" s="12"/>
      <c r="T2530" s="13"/>
      <c r="U2530" t="s">
        <v>6629</v>
      </c>
    </row>
    <row r="2531" spans="1:21" x14ac:dyDescent="0.25">
      <c r="A2531" t="s">
        <v>6637</v>
      </c>
      <c r="B2531" s="12">
        <v>84864</v>
      </c>
      <c r="C2531" t="s">
        <v>9033</v>
      </c>
      <c r="D2531" s="11">
        <v>46196.471990740698</v>
      </c>
      <c r="E2531" t="s">
        <v>9034</v>
      </c>
      <c r="F2531" t="s">
        <v>6415</v>
      </c>
      <c r="G2531" t="s">
        <v>8975</v>
      </c>
      <c r="H2531" t="s">
        <v>6441</v>
      </c>
      <c r="I2531" t="s">
        <v>65</v>
      </c>
      <c r="J2531" t="s">
        <v>219</v>
      </c>
      <c r="K2531" t="s">
        <v>9035</v>
      </c>
      <c r="L2531" t="s">
        <v>8973</v>
      </c>
      <c r="M2531" t="s">
        <v>9036</v>
      </c>
      <c r="N2531" t="s">
        <v>7202</v>
      </c>
      <c r="O2531" t="s">
        <v>7255</v>
      </c>
      <c r="P2531">
        <v>5159980</v>
      </c>
      <c r="Q2531" t="s">
        <v>6636</v>
      </c>
      <c r="R2531" t="s">
        <v>6636</v>
      </c>
      <c r="S2531" s="12"/>
      <c r="T2531" s="13"/>
      <c r="U2531" t="s">
        <v>6629</v>
      </c>
    </row>
    <row r="2532" spans="1:21" x14ac:dyDescent="0.25">
      <c r="A2532" t="s">
        <v>6637</v>
      </c>
      <c r="B2532" s="12">
        <v>84864</v>
      </c>
      <c r="C2532" t="s">
        <v>9033</v>
      </c>
      <c r="D2532" s="11">
        <v>46196.471990740698</v>
      </c>
      <c r="E2532" t="s">
        <v>9034</v>
      </c>
      <c r="F2532" t="s">
        <v>6415</v>
      </c>
      <c r="G2532" t="s">
        <v>8976</v>
      </c>
      <c r="H2532" t="s">
        <v>6441</v>
      </c>
      <c r="I2532" t="s">
        <v>65</v>
      </c>
      <c r="J2532" t="s">
        <v>219</v>
      </c>
      <c r="K2532" t="s">
        <v>9035</v>
      </c>
      <c r="L2532" t="s">
        <v>8973</v>
      </c>
      <c r="M2532" t="s">
        <v>9036</v>
      </c>
      <c r="N2532" t="s">
        <v>7202</v>
      </c>
      <c r="O2532" t="s">
        <v>7255</v>
      </c>
      <c r="P2532">
        <v>5159980</v>
      </c>
      <c r="Q2532" t="s">
        <v>6636</v>
      </c>
      <c r="R2532" t="s">
        <v>6636</v>
      </c>
      <c r="S2532" s="12"/>
      <c r="T2532" s="13"/>
      <c r="U2532" t="s">
        <v>6629</v>
      </c>
    </row>
    <row r="2533" spans="1:21" x14ac:dyDescent="0.25">
      <c r="A2533" t="s">
        <v>6637</v>
      </c>
      <c r="B2533" s="12">
        <v>84864</v>
      </c>
      <c r="C2533" t="s">
        <v>9033</v>
      </c>
      <c r="D2533" s="11">
        <v>46196.471990740698</v>
      </c>
      <c r="E2533" t="s">
        <v>9034</v>
      </c>
      <c r="F2533" t="s">
        <v>6415</v>
      </c>
      <c r="G2533" t="s">
        <v>8977</v>
      </c>
      <c r="H2533" t="s">
        <v>6441</v>
      </c>
      <c r="I2533" t="s">
        <v>65</v>
      </c>
      <c r="J2533" t="s">
        <v>219</v>
      </c>
      <c r="K2533" t="s">
        <v>9035</v>
      </c>
      <c r="L2533" t="s">
        <v>8973</v>
      </c>
      <c r="M2533" t="s">
        <v>9036</v>
      </c>
      <c r="N2533" t="s">
        <v>7202</v>
      </c>
      <c r="O2533" t="s">
        <v>7255</v>
      </c>
      <c r="P2533">
        <v>5159980</v>
      </c>
      <c r="Q2533" t="s">
        <v>6636</v>
      </c>
      <c r="R2533" t="s">
        <v>6636</v>
      </c>
      <c r="S2533" s="12"/>
      <c r="T2533" s="13"/>
      <c r="U2533" t="s">
        <v>6629</v>
      </c>
    </row>
    <row r="2534" spans="1:21" x14ac:dyDescent="0.25">
      <c r="A2534" t="s">
        <v>6637</v>
      </c>
      <c r="B2534" s="12">
        <v>84864</v>
      </c>
      <c r="C2534" t="s">
        <v>9033</v>
      </c>
      <c r="D2534" s="11">
        <v>46196.471990740698</v>
      </c>
      <c r="E2534" t="s">
        <v>9034</v>
      </c>
      <c r="F2534" t="s">
        <v>6415</v>
      </c>
      <c r="G2534" t="s">
        <v>8978</v>
      </c>
      <c r="H2534" t="s">
        <v>6441</v>
      </c>
      <c r="I2534" t="s">
        <v>65</v>
      </c>
      <c r="J2534" t="s">
        <v>219</v>
      </c>
      <c r="K2534" t="s">
        <v>9035</v>
      </c>
      <c r="L2534" t="s">
        <v>8973</v>
      </c>
      <c r="M2534" t="s">
        <v>9036</v>
      </c>
      <c r="N2534" t="s">
        <v>7202</v>
      </c>
      <c r="O2534" t="s">
        <v>7255</v>
      </c>
      <c r="P2534">
        <v>5159980</v>
      </c>
      <c r="Q2534" t="s">
        <v>6636</v>
      </c>
      <c r="R2534" t="s">
        <v>6636</v>
      </c>
      <c r="S2534" s="12"/>
      <c r="T2534" s="13"/>
      <c r="U2534" t="s">
        <v>6629</v>
      </c>
    </row>
    <row r="2535" spans="1:21" x14ac:dyDescent="0.25">
      <c r="A2535" t="s">
        <v>6637</v>
      </c>
      <c r="B2535" s="12">
        <v>84792</v>
      </c>
      <c r="C2535" t="s">
        <v>9037</v>
      </c>
      <c r="D2535" s="11">
        <v>46196.942777777796</v>
      </c>
      <c r="E2535" t="s">
        <v>9038</v>
      </c>
      <c r="F2535" t="s">
        <v>6415</v>
      </c>
      <c r="G2535" t="s">
        <v>8971</v>
      </c>
      <c r="H2535" t="s">
        <v>6441</v>
      </c>
      <c r="I2535" t="s">
        <v>55</v>
      </c>
      <c r="J2535" t="s">
        <v>643</v>
      </c>
      <c r="K2535" t="s">
        <v>9026</v>
      </c>
      <c r="L2535" t="s">
        <v>8973</v>
      </c>
      <c r="M2535" t="s">
        <v>9027</v>
      </c>
      <c r="N2535" t="s">
        <v>7202</v>
      </c>
      <c r="O2535" t="s">
        <v>7231</v>
      </c>
      <c r="P2535">
        <v>4259980</v>
      </c>
      <c r="Q2535" t="s">
        <v>6636</v>
      </c>
      <c r="R2535" t="s">
        <v>6636</v>
      </c>
      <c r="S2535" s="12"/>
      <c r="T2535" s="13"/>
      <c r="U2535" t="s">
        <v>6629</v>
      </c>
    </row>
    <row r="2536" spans="1:21" x14ac:dyDescent="0.25">
      <c r="A2536" t="s">
        <v>6637</v>
      </c>
      <c r="B2536" s="12">
        <v>84792</v>
      </c>
      <c r="C2536" t="s">
        <v>9037</v>
      </c>
      <c r="D2536" s="11">
        <v>46196.942777777796</v>
      </c>
      <c r="E2536" t="s">
        <v>9038</v>
      </c>
      <c r="F2536" t="s">
        <v>6415</v>
      </c>
      <c r="G2536" t="s">
        <v>8975</v>
      </c>
      <c r="H2536" t="s">
        <v>6441</v>
      </c>
      <c r="I2536" t="s">
        <v>55</v>
      </c>
      <c r="J2536" t="s">
        <v>643</v>
      </c>
      <c r="K2536" t="s">
        <v>9026</v>
      </c>
      <c r="L2536" t="s">
        <v>8973</v>
      </c>
      <c r="M2536" t="s">
        <v>9027</v>
      </c>
      <c r="N2536" t="s">
        <v>7202</v>
      </c>
      <c r="O2536" t="s">
        <v>7231</v>
      </c>
      <c r="P2536">
        <v>4259980</v>
      </c>
      <c r="Q2536" t="s">
        <v>6636</v>
      </c>
      <c r="R2536" t="s">
        <v>6636</v>
      </c>
      <c r="S2536" s="12"/>
      <c r="T2536" s="13"/>
      <c r="U2536" t="s">
        <v>6629</v>
      </c>
    </row>
    <row r="2537" spans="1:21" x14ac:dyDescent="0.25">
      <c r="A2537" t="s">
        <v>6637</v>
      </c>
      <c r="B2537" s="12">
        <v>84792</v>
      </c>
      <c r="C2537" t="s">
        <v>9037</v>
      </c>
      <c r="D2537" s="11">
        <v>46196.942777777796</v>
      </c>
      <c r="E2537" t="s">
        <v>9038</v>
      </c>
      <c r="F2537" t="s">
        <v>6415</v>
      </c>
      <c r="G2537" t="s">
        <v>8976</v>
      </c>
      <c r="H2537" t="s">
        <v>6441</v>
      </c>
      <c r="I2537" t="s">
        <v>55</v>
      </c>
      <c r="J2537" t="s">
        <v>643</v>
      </c>
      <c r="K2537" t="s">
        <v>9026</v>
      </c>
      <c r="L2537" t="s">
        <v>8973</v>
      </c>
      <c r="M2537" t="s">
        <v>9027</v>
      </c>
      <c r="N2537" t="s">
        <v>7202</v>
      </c>
      <c r="O2537" t="s">
        <v>7231</v>
      </c>
      <c r="P2537">
        <v>4259980</v>
      </c>
      <c r="Q2537" t="s">
        <v>6636</v>
      </c>
      <c r="R2537" t="s">
        <v>6636</v>
      </c>
      <c r="S2537" s="12"/>
      <c r="T2537" s="13"/>
      <c r="U2537" t="s">
        <v>6629</v>
      </c>
    </row>
    <row r="2538" spans="1:21" x14ac:dyDescent="0.25">
      <c r="A2538" t="s">
        <v>6637</v>
      </c>
      <c r="B2538" s="12">
        <v>84792</v>
      </c>
      <c r="C2538" t="s">
        <v>9037</v>
      </c>
      <c r="D2538" s="11">
        <v>46196.942777777796</v>
      </c>
      <c r="E2538" t="s">
        <v>9038</v>
      </c>
      <c r="F2538" t="s">
        <v>6415</v>
      </c>
      <c r="G2538" t="s">
        <v>8977</v>
      </c>
      <c r="H2538" t="s">
        <v>6441</v>
      </c>
      <c r="I2538" t="s">
        <v>55</v>
      </c>
      <c r="J2538" t="s">
        <v>643</v>
      </c>
      <c r="K2538" t="s">
        <v>9026</v>
      </c>
      <c r="L2538" t="s">
        <v>8973</v>
      </c>
      <c r="M2538" t="s">
        <v>9027</v>
      </c>
      <c r="N2538" t="s">
        <v>7202</v>
      </c>
      <c r="O2538" t="s">
        <v>7231</v>
      </c>
      <c r="P2538">
        <v>4259980</v>
      </c>
      <c r="Q2538" t="s">
        <v>6636</v>
      </c>
      <c r="R2538" t="s">
        <v>6636</v>
      </c>
      <c r="S2538" s="12"/>
      <c r="T2538" s="13"/>
      <c r="U2538" t="s">
        <v>6629</v>
      </c>
    </row>
    <row r="2539" spans="1:21" x14ac:dyDescent="0.25">
      <c r="A2539" t="s">
        <v>6637</v>
      </c>
      <c r="B2539" s="12">
        <v>84792</v>
      </c>
      <c r="C2539" t="s">
        <v>9037</v>
      </c>
      <c r="D2539" s="11">
        <v>46196.942777777796</v>
      </c>
      <c r="E2539" t="s">
        <v>9038</v>
      </c>
      <c r="F2539" t="s">
        <v>6415</v>
      </c>
      <c r="G2539" t="s">
        <v>8978</v>
      </c>
      <c r="H2539" t="s">
        <v>6441</v>
      </c>
      <c r="I2539" t="s">
        <v>55</v>
      </c>
      <c r="J2539" t="s">
        <v>643</v>
      </c>
      <c r="K2539" t="s">
        <v>9026</v>
      </c>
      <c r="L2539" t="s">
        <v>8973</v>
      </c>
      <c r="M2539" t="s">
        <v>9027</v>
      </c>
      <c r="N2539" t="s">
        <v>7202</v>
      </c>
      <c r="O2539" t="s">
        <v>7231</v>
      </c>
      <c r="P2539">
        <v>4259980</v>
      </c>
      <c r="Q2539" t="s">
        <v>6636</v>
      </c>
      <c r="R2539" t="s">
        <v>6636</v>
      </c>
      <c r="S2539" s="12"/>
      <c r="T2539" s="13"/>
      <c r="U2539" t="s">
        <v>6629</v>
      </c>
    </row>
    <row r="2540" spans="1:21" x14ac:dyDescent="0.25">
      <c r="A2540" t="s">
        <v>6637</v>
      </c>
      <c r="B2540" s="12">
        <v>85348</v>
      </c>
      <c r="C2540" t="s">
        <v>9039</v>
      </c>
      <c r="D2540" s="11">
        <v>46197.630578703698</v>
      </c>
      <c r="E2540" t="s">
        <v>9040</v>
      </c>
      <c r="F2540" t="s">
        <v>6415</v>
      </c>
      <c r="G2540" t="s">
        <v>8971</v>
      </c>
      <c r="H2540" t="s">
        <v>6441</v>
      </c>
      <c r="I2540" t="s">
        <v>55</v>
      </c>
      <c r="J2540" t="s">
        <v>164</v>
      </c>
      <c r="K2540" t="s">
        <v>9041</v>
      </c>
      <c r="L2540" t="s">
        <v>8973</v>
      </c>
      <c r="M2540" t="s">
        <v>9042</v>
      </c>
      <c r="N2540" t="s">
        <v>7506</v>
      </c>
      <c r="O2540" t="s">
        <v>7539</v>
      </c>
      <c r="P2540">
        <v>6199980</v>
      </c>
      <c r="Q2540" t="s">
        <v>6636</v>
      </c>
      <c r="R2540" t="s">
        <v>6636</v>
      </c>
      <c r="S2540" s="12"/>
      <c r="T2540" s="13"/>
      <c r="U2540" t="s">
        <v>6636</v>
      </c>
    </row>
    <row r="2541" spans="1:21" x14ac:dyDescent="0.25">
      <c r="A2541" t="s">
        <v>6637</v>
      </c>
      <c r="B2541" s="12">
        <v>85348</v>
      </c>
      <c r="C2541" t="s">
        <v>9039</v>
      </c>
      <c r="D2541" s="11">
        <v>46197.630578703698</v>
      </c>
      <c r="E2541" t="s">
        <v>9040</v>
      </c>
      <c r="F2541" t="s">
        <v>6415</v>
      </c>
      <c r="G2541" t="s">
        <v>8975</v>
      </c>
      <c r="H2541" t="s">
        <v>6441</v>
      </c>
      <c r="I2541" t="s">
        <v>55</v>
      </c>
      <c r="J2541" t="s">
        <v>164</v>
      </c>
      <c r="K2541" t="s">
        <v>9041</v>
      </c>
      <c r="L2541" t="s">
        <v>8973</v>
      </c>
      <c r="M2541" t="s">
        <v>9042</v>
      </c>
      <c r="N2541" t="s">
        <v>7506</v>
      </c>
      <c r="O2541" t="s">
        <v>7539</v>
      </c>
      <c r="P2541">
        <v>6199980</v>
      </c>
      <c r="Q2541" t="s">
        <v>6636</v>
      </c>
      <c r="R2541" t="s">
        <v>6636</v>
      </c>
      <c r="S2541" s="12"/>
      <c r="T2541" s="13"/>
      <c r="U2541" t="s">
        <v>6636</v>
      </c>
    </row>
    <row r="2542" spans="1:21" x14ac:dyDescent="0.25">
      <c r="A2542" t="s">
        <v>6637</v>
      </c>
      <c r="B2542" s="12">
        <v>85348</v>
      </c>
      <c r="C2542" t="s">
        <v>9039</v>
      </c>
      <c r="D2542" s="11">
        <v>46197.630578703698</v>
      </c>
      <c r="E2542" t="s">
        <v>9040</v>
      </c>
      <c r="F2542" t="s">
        <v>6415</v>
      </c>
      <c r="G2542" t="s">
        <v>8976</v>
      </c>
      <c r="H2542" t="s">
        <v>6441</v>
      </c>
      <c r="I2542" t="s">
        <v>55</v>
      </c>
      <c r="J2542" t="s">
        <v>164</v>
      </c>
      <c r="K2542" t="s">
        <v>9041</v>
      </c>
      <c r="L2542" t="s">
        <v>8973</v>
      </c>
      <c r="M2542" t="s">
        <v>9042</v>
      </c>
      <c r="N2542" t="s">
        <v>7506</v>
      </c>
      <c r="O2542" t="s">
        <v>7539</v>
      </c>
      <c r="P2542">
        <v>6199980</v>
      </c>
      <c r="Q2542" t="s">
        <v>6636</v>
      </c>
      <c r="R2542" t="s">
        <v>6636</v>
      </c>
      <c r="S2542" s="12"/>
      <c r="T2542" s="13"/>
      <c r="U2542" t="s">
        <v>6636</v>
      </c>
    </row>
    <row r="2543" spans="1:21" x14ac:dyDescent="0.25">
      <c r="A2543" t="s">
        <v>6637</v>
      </c>
      <c r="B2543" s="12">
        <v>85348</v>
      </c>
      <c r="C2543" t="s">
        <v>9039</v>
      </c>
      <c r="D2543" s="11">
        <v>46197.630578703698</v>
      </c>
      <c r="E2543" t="s">
        <v>9040</v>
      </c>
      <c r="F2543" t="s">
        <v>6415</v>
      </c>
      <c r="G2543" t="s">
        <v>8977</v>
      </c>
      <c r="H2543" t="s">
        <v>6441</v>
      </c>
      <c r="I2543" t="s">
        <v>55</v>
      </c>
      <c r="J2543" t="s">
        <v>164</v>
      </c>
      <c r="K2543" t="s">
        <v>9041</v>
      </c>
      <c r="L2543" t="s">
        <v>8973</v>
      </c>
      <c r="M2543" t="s">
        <v>9042</v>
      </c>
      <c r="N2543" t="s">
        <v>7506</v>
      </c>
      <c r="O2543" t="s">
        <v>7539</v>
      </c>
      <c r="P2543">
        <v>6199980</v>
      </c>
      <c r="Q2543" t="s">
        <v>6636</v>
      </c>
      <c r="R2543" t="s">
        <v>6636</v>
      </c>
      <c r="S2543" s="12"/>
      <c r="T2543" s="13"/>
      <c r="U2543" t="s">
        <v>6636</v>
      </c>
    </row>
    <row r="2544" spans="1:21" x14ac:dyDescent="0.25">
      <c r="A2544" t="s">
        <v>6637</v>
      </c>
      <c r="B2544" s="12">
        <v>85348</v>
      </c>
      <c r="C2544" t="s">
        <v>9039</v>
      </c>
      <c r="D2544" s="11">
        <v>46197.630578703698</v>
      </c>
      <c r="E2544" t="s">
        <v>9040</v>
      </c>
      <c r="F2544" t="s">
        <v>6415</v>
      </c>
      <c r="G2544" t="s">
        <v>8999</v>
      </c>
      <c r="H2544" t="s">
        <v>6441</v>
      </c>
      <c r="I2544" t="s">
        <v>55</v>
      </c>
      <c r="J2544" t="s">
        <v>164</v>
      </c>
      <c r="K2544" t="s">
        <v>9041</v>
      </c>
      <c r="L2544" t="s">
        <v>8973</v>
      </c>
      <c r="M2544" t="s">
        <v>9042</v>
      </c>
      <c r="N2544" t="s">
        <v>7506</v>
      </c>
      <c r="O2544" t="s">
        <v>7539</v>
      </c>
      <c r="P2544">
        <v>6199980</v>
      </c>
      <c r="Q2544" t="s">
        <v>6636</v>
      </c>
      <c r="R2544" t="s">
        <v>6636</v>
      </c>
      <c r="S2544" s="12"/>
      <c r="T2544" s="13"/>
      <c r="U2544" t="s">
        <v>6636</v>
      </c>
    </row>
    <row r="2545" spans="1:21" x14ac:dyDescent="0.25">
      <c r="A2545" t="s">
        <v>6637</v>
      </c>
      <c r="B2545" s="12">
        <v>85348</v>
      </c>
      <c r="C2545" t="s">
        <v>9039</v>
      </c>
      <c r="D2545" s="11">
        <v>46197.630578703698</v>
      </c>
      <c r="E2545" t="s">
        <v>9040</v>
      </c>
      <c r="F2545" t="s">
        <v>6415</v>
      </c>
      <c r="G2545" t="s">
        <v>9000</v>
      </c>
      <c r="H2545" t="s">
        <v>6441</v>
      </c>
      <c r="I2545" t="s">
        <v>55</v>
      </c>
      <c r="J2545" t="s">
        <v>164</v>
      </c>
      <c r="K2545" t="s">
        <v>9041</v>
      </c>
      <c r="L2545" t="s">
        <v>8973</v>
      </c>
      <c r="M2545" t="s">
        <v>9042</v>
      </c>
      <c r="N2545" t="s">
        <v>7506</v>
      </c>
      <c r="O2545" t="s">
        <v>7539</v>
      </c>
      <c r="P2545">
        <v>6199980</v>
      </c>
      <c r="Q2545" t="s">
        <v>6636</v>
      </c>
      <c r="R2545" t="s">
        <v>6636</v>
      </c>
      <c r="S2545" s="12"/>
      <c r="T2545" s="13"/>
      <c r="U2545" t="s">
        <v>6636</v>
      </c>
    </row>
    <row r="2546" spans="1:21" x14ac:dyDescent="0.25">
      <c r="A2546" t="s">
        <v>6637</v>
      </c>
      <c r="B2546" s="12">
        <v>85348</v>
      </c>
      <c r="C2546" t="s">
        <v>9039</v>
      </c>
      <c r="D2546" s="11">
        <v>46197.630578703698</v>
      </c>
      <c r="E2546" t="s">
        <v>9040</v>
      </c>
      <c r="F2546" t="s">
        <v>6415</v>
      </c>
      <c r="G2546" t="s">
        <v>8978</v>
      </c>
      <c r="H2546" t="s">
        <v>6441</v>
      </c>
      <c r="I2546" t="s">
        <v>55</v>
      </c>
      <c r="J2546" t="s">
        <v>164</v>
      </c>
      <c r="K2546" t="s">
        <v>9041</v>
      </c>
      <c r="L2546" t="s">
        <v>8973</v>
      </c>
      <c r="M2546" t="s">
        <v>9042</v>
      </c>
      <c r="N2546" t="s">
        <v>7506</v>
      </c>
      <c r="O2546" t="s">
        <v>7539</v>
      </c>
      <c r="P2546">
        <v>6199980</v>
      </c>
      <c r="Q2546" t="s">
        <v>6636</v>
      </c>
      <c r="R2546" t="s">
        <v>6636</v>
      </c>
      <c r="S2546" s="12"/>
      <c r="T2546" s="13"/>
      <c r="U2546" t="s">
        <v>6636</v>
      </c>
    </row>
    <row r="2547" spans="1:21" x14ac:dyDescent="0.25">
      <c r="A2547" t="s">
        <v>6619</v>
      </c>
      <c r="B2547" s="12">
        <v>84792</v>
      </c>
      <c r="C2547" t="s">
        <v>9037</v>
      </c>
      <c r="D2547" s="11">
        <v>46197.7955671296</v>
      </c>
      <c r="E2547" t="s">
        <v>9038</v>
      </c>
      <c r="F2547" t="s">
        <v>6415</v>
      </c>
      <c r="G2547" t="s">
        <v>8971</v>
      </c>
      <c r="H2547" t="s">
        <v>6441</v>
      </c>
      <c r="I2547" t="s">
        <v>55</v>
      </c>
      <c r="J2547" t="s">
        <v>643</v>
      </c>
      <c r="K2547" t="s">
        <v>9026</v>
      </c>
      <c r="L2547" t="s">
        <v>8973</v>
      </c>
      <c r="M2547" t="s">
        <v>9027</v>
      </c>
      <c r="N2547" t="s">
        <v>7202</v>
      </c>
      <c r="O2547" t="s">
        <v>7231</v>
      </c>
      <c r="P2547">
        <v>4259980</v>
      </c>
      <c r="Q2547" t="s">
        <v>6636</v>
      </c>
      <c r="R2547" t="s">
        <v>6636</v>
      </c>
      <c r="S2547" s="12"/>
      <c r="T2547" s="13"/>
      <c r="U2547" t="s">
        <v>6629</v>
      </c>
    </row>
    <row r="2548" spans="1:21" x14ac:dyDescent="0.25">
      <c r="A2548" t="s">
        <v>6619</v>
      </c>
      <c r="B2548" s="12">
        <v>84792</v>
      </c>
      <c r="C2548" t="s">
        <v>9037</v>
      </c>
      <c r="D2548" s="11">
        <v>46197.7955671296</v>
      </c>
      <c r="E2548" t="s">
        <v>9038</v>
      </c>
      <c r="F2548" t="s">
        <v>6415</v>
      </c>
      <c r="G2548" t="s">
        <v>8975</v>
      </c>
      <c r="H2548" t="s">
        <v>6441</v>
      </c>
      <c r="I2548" t="s">
        <v>55</v>
      </c>
      <c r="J2548" t="s">
        <v>643</v>
      </c>
      <c r="K2548" t="s">
        <v>9026</v>
      </c>
      <c r="L2548" t="s">
        <v>8973</v>
      </c>
      <c r="M2548" t="s">
        <v>9027</v>
      </c>
      <c r="N2548" t="s">
        <v>7202</v>
      </c>
      <c r="O2548" t="s">
        <v>7231</v>
      </c>
      <c r="P2548">
        <v>4259980</v>
      </c>
      <c r="Q2548" t="s">
        <v>6636</v>
      </c>
      <c r="R2548" t="s">
        <v>6636</v>
      </c>
      <c r="S2548" s="12"/>
      <c r="T2548" s="13"/>
      <c r="U2548" t="s">
        <v>6629</v>
      </c>
    </row>
    <row r="2549" spans="1:21" x14ac:dyDescent="0.25">
      <c r="A2549" t="s">
        <v>6619</v>
      </c>
      <c r="B2549" s="12">
        <v>84792</v>
      </c>
      <c r="C2549" t="s">
        <v>9037</v>
      </c>
      <c r="D2549" s="11">
        <v>46197.7955671296</v>
      </c>
      <c r="E2549" t="s">
        <v>9038</v>
      </c>
      <c r="F2549" t="s">
        <v>6415</v>
      </c>
      <c r="G2549" t="s">
        <v>8976</v>
      </c>
      <c r="H2549" t="s">
        <v>6441</v>
      </c>
      <c r="I2549" t="s">
        <v>55</v>
      </c>
      <c r="J2549" t="s">
        <v>643</v>
      </c>
      <c r="K2549" t="s">
        <v>9026</v>
      </c>
      <c r="L2549" t="s">
        <v>8973</v>
      </c>
      <c r="M2549" t="s">
        <v>9027</v>
      </c>
      <c r="N2549" t="s">
        <v>7202</v>
      </c>
      <c r="O2549" t="s">
        <v>7231</v>
      </c>
      <c r="P2549">
        <v>4259980</v>
      </c>
      <c r="Q2549" t="s">
        <v>6636</v>
      </c>
      <c r="R2549" t="s">
        <v>6636</v>
      </c>
      <c r="S2549" s="12"/>
      <c r="T2549" s="13"/>
      <c r="U2549" t="s">
        <v>6629</v>
      </c>
    </row>
    <row r="2550" spans="1:21" x14ac:dyDescent="0.25">
      <c r="A2550" t="s">
        <v>6619</v>
      </c>
      <c r="B2550" s="12">
        <v>84792</v>
      </c>
      <c r="C2550" t="s">
        <v>9037</v>
      </c>
      <c r="D2550" s="11">
        <v>46197.7955671296</v>
      </c>
      <c r="E2550" t="s">
        <v>9038</v>
      </c>
      <c r="F2550" t="s">
        <v>6415</v>
      </c>
      <c r="G2550" t="s">
        <v>8977</v>
      </c>
      <c r="H2550" t="s">
        <v>6441</v>
      </c>
      <c r="I2550" t="s">
        <v>55</v>
      </c>
      <c r="J2550" t="s">
        <v>643</v>
      </c>
      <c r="K2550" t="s">
        <v>9026</v>
      </c>
      <c r="L2550" t="s">
        <v>8973</v>
      </c>
      <c r="M2550" t="s">
        <v>9027</v>
      </c>
      <c r="N2550" t="s">
        <v>7202</v>
      </c>
      <c r="O2550" t="s">
        <v>7231</v>
      </c>
      <c r="P2550">
        <v>4259980</v>
      </c>
      <c r="Q2550" t="s">
        <v>6636</v>
      </c>
      <c r="R2550" t="s">
        <v>6636</v>
      </c>
      <c r="S2550" s="12"/>
      <c r="T2550" s="13"/>
      <c r="U2550" t="s">
        <v>6629</v>
      </c>
    </row>
    <row r="2551" spans="1:21" x14ac:dyDescent="0.25">
      <c r="A2551" t="s">
        <v>6619</v>
      </c>
      <c r="B2551" s="12">
        <v>84792</v>
      </c>
      <c r="C2551" t="s">
        <v>9037</v>
      </c>
      <c r="D2551" s="11">
        <v>46197.7955671296</v>
      </c>
      <c r="E2551" t="s">
        <v>9038</v>
      </c>
      <c r="F2551" t="s">
        <v>6415</v>
      </c>
      <c r="G2551" t="s">
        <v>8978</v>
      </c>
      <c r="H2551" t="s">
        <v>6441</v>
      </c>
      <c r="I2551" t="s">
        <v>55</v>
      </c>
      <c r="J2551" t="s">
        <v>643</v>
      </c>
      <c r="K2551" t="s">
        <v>9026</v>
      </c>
      <c r="L2551" t="s">
        <v>8973</v>
      </c>
      <c r="M2551" t="s">
        <v>9027</v>
      </c>
      <c r="N2551" t="s">
        <v>7202</v>
      </c>
      <c r="O2551" t="s">
        <v>7231</v>
      </c>
      <c r="P2551">
        <v>4259980</v>
      </c>
      <c r="Q2551" t="s">
        <v>6636</v>
      </c>
      <c r="R2551" t="s">
        <v>6636</v>
      </c>
      <c r="S2551" s="12"/>
      <c r="T2551" s="13"/>
      <c r="U2551" t="s">
        <v>6629</v>
      </c>
    </row>
    <row r="2552" spans="1:21" x14ac:dyDescent="0.25">
      <c r="A2552" t="s">
        <v>6619</v>
      </c>
      <c r="B2552" s="12">
        <v>84864</v>
      </c>
      <c r="C2552" t="s">
        <v>9033</v>
      </c>
      <c r="D2552" s="11">
        <v>46198.7191550926</v>
      </c>
      <c r="E2552" t="s">
        <v>9034</v>
      </c>
      <c r="F2552" t="s">
        <v>6415</v>
      </c>
      <c r="G2552" t="s">
        <v>8971</v>
      </c>
      <c r="H2552" t="s">
        <v>6441</v>
      </c>
      <c r="I2552" t="s">
        <v>65</v>
      </c>
      <c r="J2552" t="s">
        <v>219</v>
      </c>
      <c r="K2552" t="s">
        <v>9035</v>
      </c>
      <c r="L2552" t="s">
        <v>8973</v>
      </c>
      <c r="M2552" t="s">
        <v>9036</v>
      </c>
      <c r="N2552" t="s">
        <v>7202</v>
      </c>
      <c r="O2552" t="s">
        <v>7255</v>
      </c>
      <c r="P2552">
        <v>5159980</v>
      </c>
      <c r="Q2552" t="s">
        <v>6636</v>
      </c>
      <c r="R2552" t="s">
        <v>6636</v>
      </c>
      <c r="S2552" s="12"/>
      <c r="T2552" s="13"/>
      <c r="U2552" t="s">
        <v>6629</v>
      </c>
    </row>
    <row r="2553" spans="1:21" x14ac:dyDescent="0.25">
      <c r="A2553" t="s">
        <v>6619</v>
      </c>
      <c r="B2553" s="12">
        <v>84864</v>
      </c>
      <c r="C2553" t="s">
        <v>9033</v>
      </c>
      <c r="D2553" s="11">
        <v>46198.7191550926</v>
      </c>
      <c r="E2553" t="s">
        <v>9034</v>
      </c>
      <c r="F2553" t="s">
        <v>6415</v>
      </c>
      <c r="G2553" t="s">
        <v>8975</v>
      </c>
      <c r="H2553" t="s">
        <v>6441</v>
      </c>
      <c r="I2553" t="s">
        <v>65</v>
      </c>
      <c r="J2553" t="s">
        <v>219</v>
      </c>
      <c r="K2553" t="s">
        <v>9035</v>
      </c>
      <c r="L2553" t="s">
        <v>8973</v>
      </c>
      <c r="M2553" t="s">
        <v>9036</v>
      </c>
      <c r="N2553" t="s">
        <v>7202</v>
      </c>
      <c r="O2553" t="s">
        <v>7255</v>
      </c>
      <c r="P2553">
        <v>5159980</v>
      </c>
      <c r="Q2553" t="s">
        <v>6636</v>
      </c>
      <c r="R2553" t="s">
        <v>6636</v>
      </c>
      <c r="S2553" s="12"/>
      <c r="T2553" s="13"/>
      <c r="U2553" t="s">
        <v>6629</v>
      </c>
    </row>
    <row r="2554" spans="1:21" x14ac:dyDescent="0.25">
      <c r="A2554" t="s">
        <v>6619</v>
      </c>
      <c r="B2554" s="12">
        <v>84864</v>
      </c>
      <c r="C2554" t="s">
        <v>9033</v>
      </c>
      <c r="D2554" s="11">
        <v>46198.7191550926</v>
      </c>
      <c r="E2554" t="s">
        <v>9034</v>
      </c>
      <c r="F2554" t="s">
        <v>6415</v>
      </c>
      <c r="G2554" t="s">
        <v>8976</v>
      </c>
      <c r="H2554" t="s">
        <v>6441</v>
      </c>
      <c r="I2554" t="s">
        <v>65</v>
      </c>
      <c r="J2554" t="s">
        <v>219</v>
      </c>
      <c r="K2554" t="s">
        <v>9035</v>
      </c>
      <c r="L2554" t="s">
        <v>8973</v>
      </c>
      <c r="M2554" t="s">
        <v>9036</v>
      </c>
      <c r="N2554" t="s">
        <v>7202</v>
      </c>
      <c r="O2554" t="s">
        <v>7255</v>
      </c>
      <c r="P2554">
        <v>5159980</v>
      </c>
      <c r="Q2554" t="s">
        <v>6636</v>
      </c>
      <c r="R2554" t="s">
        <v>6636</v>
      </c>
      <c r="S2554" s="12"/>
      <c r="T2554" s="13"/>
      <c r="U2554" t="s">
        <v>6629</v>
      </c>
    </row>
    <row r="2555" spans="1:21" x14ac:dyDescent="0.25">
      <c r="A2555" t="s">
        <v>6619</v>
      </c>
      <c r="B2555" s="12">
        <v>84864</v>
      </c>
      <c r="C2555" t="s">
        <v>9033</v>
      </c>
      <c r="D2555" s="11">
        <v>46198.7191550926</v>
      </c>
      <c r="E2555" t="s">
        <v>9034</v>
      </c>
      <c r="F2555" t="s">
        <v>6415</v>
      </c>
      <c r="G2555" t="s">
        <v>8977</v>
      </c>
      <c r="H2555" t="s">
        <v>6441</v>
      </c>
      <c r="I2555" t="s">
        <v>65</v>
      </c>
      <c r="J2555" t="s">
        <v>219</v>
      </c>
      <c r="K2555" t="s">
        <v>9035</v>
      </c>
      <c r="L2555" t="s">
        <v>8973</v>
      </c>
      <c r="M2555" t="s">
        <v>9036</v>
      </c>
      <c r="N2555" t="s">
        <v>7202</v>
      </c>
      <c r="O2555" t="s">
        <v>7255</v>
      </c>
      <c r="P2555">
        <v>5159980</v>
      </c>
      <c r="Q2555" t="s">
        <v>6636</v>
      </c>
      <c r="R2555" t="s">
        <v>6636</v>
      </c>
      <c r="S2555" s="12"/>
      <c r="T2555" s="13"/>
      <c r="U2555" t="s">
        <v>6629</v>
      </c>
    </row>
    <row r="2556" spans="1:21" x14ac:dyDescent="0.25">
      <c r="A2556" t="s">
        <v>6619</v>
      </c>
      <c r="B2556" s="12">
        <v>84864</v>
      </c>
      <c r="C2556" t="s">
        <v>9033</v>
      </c>
      <c r="D2556" s="11">
        <v>46198.7191550926</v>
      </c>
      <c r="E2556" t="s">
        <v>9034</v>
      </c>
      <c r="F2556" t="s">
        <v>6415</v>
      </c>
      <c r="G2556" t="s">
        <v>8978</v>
      </c>
      <c r="H2556" t="s">
        <v>6441</v>
      </c>
      <c r="I2556" t="s">
        <v>65</v>
      </c>
      <c r="J2556" t="s">
        <v>219</v>
      </c>
      <c r="K2556" t="s">
        <v>9035</v>
      </c>
      <c r="L2556" t="s">
        <v>8973</v>
      </c>
      <c r="M2556" t="s">
        <v>9036</v>
      </c>
      <c r="N2556" t="s">
        <v>7202</v>
      </c>
      <c r="O2556" t="s">
        <v>7255</v>
      </c>
      <c r="P2556">
        <v>5159980</v>
      </c>
      <c r="Q2556" t="s">
        <v>6636</v>
      </c>
      <c r="R2556" t="s">
        <v>6636</v>
      </c>
      <c r="S2556" s="12"/>
      <c r="T2556" s="13"/>
      <c r="U2556" t="s">
        <v>6629</v>
      </c>
    </row>
    <row r="2557" spans="1:21" x14ac:dyDescent="0.25">
      <c r="A2557" t="s">
        <v>6619</v>
      </c>
      <c r="B2557" s="12">
        <v>84990</v>
      </c>
      <c r="C2557" t="s">
        <v>9024</v>
      </c>
      <c r="D2557" s="11">
        <v>46199.748055555603</v>
      </c>
      <c r="E2557" t="s">
        <v>9025</v>
      </c>
      <c r="F2557" t="s">
        <v>6415</v>
      </c>
      <c r="G2557" t="s">
        <v>8971</v>
      </c>
      <c r="H2557" t="s">
        <v>6441</v>
      </c>
      <c r="I2557" t="s">
        <v>65</v>
      </c>
      <c r="J2557" t="s">
        <v>636</v>
      </c>
      <c r="K2557" t="s">
        <v>9026</v>
      </c>
      <c r="L2557" t="s">
        <v>8973</v>
      </c>
      <c r="M2557" t="s">
        <v>9027</v>
      </c>
      <c r="N2557" t="s">
        <v>7202</v>
      </c>
      <c r="O2557" t="s">
        <v>7231</v>
      </c>
      <c r="P2557">
        <v>4259980</v>
      </c>
      <c r="Q2557" t="s">
        <v>6636</v>
      </c>
      <c r="R2557" t="s">
        <v>6636</v>
      </c>
      <c r="S2557" s="12"/>
      <c r="T2557" s="13"/>
      <c r="U2557" t="s">
        <v>9028</v>
      </c>
    </row>
    <row r="2558" spans="1:21" x14ac:dyDescent="0.25">
      <c r="A2558" t="s">
        <v>6619</v>
      </c>
      <c r="B2558" s="12">
        <v>84990</v>
      </c>
      <c r="C2558" t="s">
        <v>9024</v>
      </c>
      <c r="D2558" s="11">
        <v>46199.748055555603</v>
      </c>
      <c r="E2558" t="s">
        <v>9025</v>
      </c>
      <c r="F2558" t="s">
        <v>6415</v>
      </c>
      <c r="G2558" t="s">
        <v>8975</v>
      </c>
      <c r="H2558" t="s">
        <v>6441</v>
      </c>
      <c r="I2558" t="s">
        <v>65</v>
      </c>
      <c r="J2558" t="s">
        <v>636</v>
      </c>
      <c r="K2558" t="s">
        <v>9026</v>
      </c>
      <c r="L2558" t="s">
        <v>8973</v>
      </c>
      <c r="M2558" t="s">
        <v>9027</v>
      </c>
      <c r="N2558" t="s">
        <v>7202</v>
      </c>
      <c r="O2558" t="s">
        <v>7231</v>
      </c>
      <c r="P2558">
        <v>4259980</v>
      </c>
      <c r="Q2558" t="s">
        <v>6636</v>
      </c>
      <c r="R2558" t="s">
        <v>6636</v>
      </c>
      <c r="S2558" s="12"/>
      <c r="T2558" s="13"/>
      <c r="U2558" t="s">
        <v>9028</v>
      </c>
    </row>
    <row r="2559" spans="1:21" x14ac:dyDescent="0.25">
      <c r="A2559" t="s">
        <v>6619</v>
      </c>
      <c r="B2559" s="12">
        <v>84990</v>
      </c>
      <c r="C2559" t="s">
        <v>9024</v>
      </c>
      <c r="D2559" s="11">
        <v>46199.748055555603</v>
      </c>
      <c r="E2559" t="s">
        <v>9025</v>
      </c>
      <c r="F2559" t="s">
        <v>6415</v>
      </c>
      <c r="G2559" t="s">
        <v>8976</v>
      </c>
      <c r="H2559" t="s">
        <v>6441</v>
      </c>
      <c r="I2559" t="s">
        <v>65</v>
      </c>
      <c r="J2559" t="s">
        <v>636</v>
      </c>
      <c r="K2559" t="s">
        <v>9026</v>
      </c>
      <c r="L2559" t="s">
        <v>8973</v>
      </c>
      <c r="M2559" t="s">
        <v>9027</v>
      </c>
      <c r="N2559" t="s">
        <v>7202</v>
      </c>
      <c r="O2559" t="s">
        <v>7231</v>
      </c>
      <c r="P2559">
        <v>4259980</v>
      </c>
      <c r="Q2559" t="s">
        <v>6636</v>
      </c>
      <c r="R2559" t="s">
        <v>6636</v>
      </c>
      <c r="S2559" s="12"/>
      <c r="T2559" s="13"/>
      <c r="U2559" t="s">
        <v>9028</v>
      </c>
    </row>
    <row r="2560" spans="1:21" x14ac:dyDescent="0.25">
      <c r="A2560" t="s">
        <v>6619</v>
      </c>
      <c r="B2560" s="12">
        <v>84990</v>
      </c>
      <c r="C2560" t="s">
        <v>9024</v>
      </c>
      <c r="D2560" s="11">
        <v>46199.748055555603</v>
      </c>
      <c r="E2560" t="s">
        <v>9025</v>
      </c>
      <c r="F2560" t="s">
        <v>6415</v>
      </c>
      <c r="G2560" t="s">
        <v>8977</v>
      </c>
      <c r="H2560" t="s">
        <v>6441</v>
      </c>
      <c r="I2560" t="s">
        <v>65</v>
      </c>
      <c r="J2560" t="s">
        <v>636</v>
      </c>
      <c r="K2560" t="s">
        <v>9026</v>
      </c>
      <c r="L2560" t="s">
        <v>8973</v>
      </c>
      <c r="M2560" t="s">
        <v>9027</v>
      </c>
      <c r="N2560" t="s">
        <v>7202</v>
      </c>
      <c r="O2560" t="s">
        <v>7231</v>
      </c>
      <c r="P2560">
        <v>4259980</v>
      </c>
      <c r="Q2560" t="s">
        <v>6636</v>
      </c>
      <c r="R2560" t="s">
        <v>6636</v>
      </c>
      <c r="S2560" s="12"/>
      <c r="T2560" s="13"/>
      <c r="U2560" t="s">
        <v>9028</v>
      </c>
    </row>
    <row r="2561" spans="1:21" x14ac:dyDescent="0.25">
      <c r="A2561" t="s">
        <v>6619</v>
      </c>
      <c r="B2561" s="12">
        <v>84990</v>
      </c>
      <c r="C2561" t="s">
        <v>9024</v>
      </c>
      <c r="D2561" s="11">
        <v>46199.748055555603</v>
      </c>
      <c r="E2561" t="s">
        <v>9025</v>
      </c>
      <c r="F2561" t="s">
        <v>6415</v>
      </c>
      <c r="G2561" t="s">
        <v>8978</v>
      </c>
      <c r="H2561" t="s">
        <v>6441</v>
      </c>
      <c r="I2561" t="s">
        <v>65</v>
      </c>
      <c r="J2561" t="s">
        <v>636</v>
      </c>
      <c r="K2561" t="s">
        <v>9026</v>
      </c>
      <c r="L2561" t="s">
        <v>8973</v>
      </c>
      <c r="M2561" t="s">
        <v>9027</v>
      </c>
      <c r="N2561" t="s">
        <v>7202</v>
      </c>
      <c r="O2561" t="s">
        <v>7231</v>
      </c>
      <c r="P2561">
        <v>4259980</v>
      </c>
      <c r="Q2561" t="s">
        <v>6636</v>
      </c>
      <c r="R2561" t="s">
        <v>6636</v>
      </c>
      <c r="S2561" s="12"/>
      <c r="T2561" s="13"/>
      <c r="U2561" t="s">
        <v>9028</v>
      </c>
    </row>
    <row r="2562" spans="1:21" x14ac:dyDescent="0.25">
      <c r="A2562" t="s">
        <v>6619</v>
      </c>
      <c r="B2562" s="12">
        <v>85348</v>
      </c>
      <c r="C2562" t="s">
        <v>9039</v>
      </c>
      <c r="D2562" s="11">
        <v>46203.768136574101</v>
      </c>
      <c r="E2562" t="s">
        <v>9040</v>
      </c>
      <c r="F2562" t="s">
        <v>6415</v>
      </c>
      <c r="G2562" t="s">
        <v>8971</v>
      </c>
      <c r="H2562" t="s">
        <v>6441</v>
      </c>
      <c r="I2562" t="s">
        <v>55</v>
      </c>
      <c r="J2562" t="s">
        <v>164</v>
      </c>
      <c r="K2562" t="s">
        <v>9041</v>
      </c>
      <c r="L2562" t="s">
        <v>8973</v>
      </c>
      <c r="M2562" t="s">
        <v>9042</v>
      </c>
      <c r="N2562" t="s">
        <v>7506</v>
      </c>
      <c r="O2562" t="s">
        <v>7539</v>
      </c>
      <c r="P2562">
        <v>6199980</v>
      </c>
      <c r="Q2562" t="s">
        <v>6636</v>
      </c>
      <c r="R2562" t="s">
        <v>6636</v>
      </c>
      <c r="S2562" s="12"/>
      <c r="T2562" s="13"/>
      <c r="U2562" t="s">
        <v>6636</v>
      </c>
    </row>
    <row r="2563" spans="1:21" x14ac:dyDescent="0.25">
      <c r="A2563" t="s">
        <v>6619</v>
      </c>
      <c r="B2563" s="12">
        <v>85348</v>
      </c>
      <c r="C2563" t="s">
        <v>9039</v>
      </c>
      <c r="D2563" s="11">
        <v>46203.768136574101</v>
      </c>
      <c r="E2563" t="s">
        <v>9040</v>
      </c>
      <c r="F2563" t="s">
        <v>6415</v>
      </c>
      <c r="G2563" t="s">
        <v>8975</v>
      </c>
      <c r="H2563" t="s">
        <v>6441</v>
      </c>
      <c r="I2563" t="s">
        <v>55</v>
      </c>
      <c r="J2563" t="s">
        <v>164</v>
      </c>
      <c r="K2563" t="s">
        <v>9041</v>
      </c>
      <c r="L2563" t="s">
        <v>8973</v>
      </c>
      <c r="M2563" t="s">
        <v>9042</v>
      </c>
      <c r="N2563" t="s">
        <v>7506</v>
      </c>
      <c r="O2563" t="s">
        <v>7539</v>
      </c>
      <c r="P2563">
        <v>6199980</v>
      </c>
      <c r="Q2563" t="s">
        <v>6636</v>
      </c>
      <c r="R2563" t="s">
        <v>6636</v>
      </c>
      <c r="S2563" s="12"/>
      <c r="T2563" s="13"/>
      <c r="U2563" t="s">
        <v>6636</v>
      </c>
    </row>
    <row r="2564" spans="1:21" x14ac:dyDescent="0.25">
      <c r="A2564" t="s">
        <v>6619</v>
      </c>
      <c r="B2564" s="12">
        <v>85348</v>
      </c>
      <c r="C2564" t="s">
        <v>9039</v>
      </c>
      <c r="D2564" s="11">
        <v>46203.768136574101</v>
      </c>
      <c r="E2564" t="s">
        <v>9040</v>
      </c>
      <c r="F2564" t="s">
        <v>6415</v>
      </c>
      <c r="G2564" t="s">
        <v>8976</v>
      </c>
      <c r="H2564" t="s">
        <v>6441</v>
      </c>
      <c r="I2564" t="s">
        <v>55</v>
      </c>
      <c r="J2564" t="s">
        <v>164</v>
      </c>
      <c r="K2564" t="s">
        <v>9041</v>
      </c>
      <c r="L2564" t="s">
        <v>8973</v>
      </c>
      <c r="M2564" t="s">
        <v>9042</v>
      </c>
      <c r="N2564" t="s">
        <v>7506</v>
      </c>
      <c r="O2564" t="s">
        <v>7539</v>
      </c>
      <c r="P2564">
        <v>6199980</v>
      </c>
      <c r="Q2564" t="s">
        <v>6636</v>
      </c>
      <c r="R2564" t="s">
        <v>6636</v>
      </c>
      <c r="S2564" s="12"/>
      <c r="T2564" s="13"/>
      <c r="U2564" t="s">
        <v>6636</v>
      </c>
    </row>
    <row r="2565" spans="1:21" x14ac:dyDescent="0.25">
      <c r="A2565" t="s">
        <v>6619</v>
      </c>
      <c r="B2565" s="12">
        <v>85348</v>
      </c>
      <c r="C2565" t="s">
        <v>9039</v>
      </c>
      <c r="D2565" s="11">
        <v>46203.768136574101</v>
      </c>
      <c r="E2565" t="s">
        <v>9040</v>
      </c>
      <c r="F2565" t="s">
        <v>6415</v>
      </c>
      <c r="G2565" t="s">
        <v>8977</v>
      </c>
      <c r="H2565" t="s">
        <v>6441</v>
      </c>
      <c r="I2565" t="s">
        <v>55</v>
      </c>
      <c r="J2565" t="s">
        <v>164</v>
      </c>
      <c r="K2565" t="s">
        <v>9041</v>
      </c>
      <c r="L2565" t="s">
        <v>8973</v>
      </c>
      <c r="M2565" t="s">
        <v>9042</v>
      </c>
      <c r="N2565" t="s">
        <v>7506</v>
      </c>
      <c r="O2565" t="s">
        <v>7539</v>
      </c>
      <c r="P2565">
        <v>6199980</v>
      </c>
      <c r="Q2565" t="s">
        <v>6636</v>
      </c>
      <c r="R2565" t="s">
        <v>6636</v>
      </c>
      <c r="S2565" s="12"/>
      <c r="T2565" s="13"/>
      <c r="U2565" t="s">
        <v>6636</v>
      </c>
    </row>
    <row r="2566" spans="1:21" x14ac:dyDescent="0.25">
      <c r="A2566" t="s">
        <v>6619</v>
      </c>
      <c r="B2566" s="12">
        <v>85348</v>
      </c>
      <c r="C2566" t="s">
        <v>9039</v>
      </c>
      <c r="D2566" s="11">
        <v>46203.768136574101</v>
      </c>
      <c r="E2566" t="s">
        <v>9040</v>
      </c>
      <c r="F2566" t="s">
        <v>6415</v>
      </c>
      <c r="G2566" t="s">
        <v>8999</v>
      </c>
      <c r="H2566" t="s">
        <v>6441</v>
      </c>
      <c r="I2566" t="s">
        <v>55</v>
      </c>
      <c r="J2566" t="s">
        <v>164</v>
      </c>
      <c r="K2566" t="s">
        <v>9041</v>
      </c>
      <c r="L2566" t="s">
        <v>8973</v>
      </c>
      <c r="M2566" t="s">
        <v>9042</v>
      </c>
      <c r="N2566" t="s">
        <v>7506</v>
      </c>
      <c r="O2566" t="s">
        <v>7539</v>
      </c>
      <c r="P2566">
        <v>6199980</v>
      </c>
      <c r="Q2566" t="s">
        <v>6636</v>
      </c>
      <c r="R2566" t="s">
        <v>6636</v>
      </c>
      <c r="S2566" s="12"/>
      <c r="T2566" s="13"/>
      <c r="U2566" t="s">
        <v>6636</v>
      </c>
    </row>
    <row r="2567" spans="1:21" x14ac:dyDescent="0.25">
      <c r="A2567" t="s">
        <v>6619</v>
      </c>
      <c r="B2567" s="12">
        <v>85348</v>
      </c>
      <c r="C2567" t="s">
        <v>9039</v>
      </c>
      <c r="D2567" s="11">
        <v>46203.768136574101</v>
      </c>
      <c r="E2567" t="s">
        <v>9040</v>
      </c>
      <c r="F2567" t="s">
        <v>6415</v>
      </c>
      <c r="G2567" t="s">
        <v>9000</v>
      </c>
      <c r="H2567" t="s">
        <v>6441</v>
      </c>
      <c r="I2567" t="s">
        <v>55</v>
      </c>
      <c r="J2567" t="s">
        <v>164</v>
      </c>
      <c r="K2567" t="s">
        <v>9041</v>
      </c>
      <c r="L2567" t="s">
        <v>8973</v>
      </c>
      <c r="M2567" t="s">
        <v>9042</v>
      </c>
      <c r="N2567" t="s">
        <v>7506</v>
      </c>
      <c r="O2567" t="s">
        <v>7539</v>
      </c>
      <c r="P2567">
        <v>6199980</v>
      </c>
      <c r="Q2567" t="s">
        <v>6636</v>
      </c>
      <c r="R2567" t="s">
        <v>6636</v>
      </c>
      <c r="S2567" s="12"/>
      <c r="T2567" s="13"/>
      <c r="U2567" t="s">
        <v>6636</v>
      </c>
    </row>
    <row r="2568" spans="1:21" x14ac:dyDescent="0.25">
      <c r="A2568" t="s">
        <v>6619</v>
      </c>
      <c r="B2568" s="12">
        <v>85348</v>
      </c>
      <c r="C2568" t="s">
        <v>9039</v>
      </c>
      <c r="D2568" s="11">
        <v>46203.768136574101</v>
      </c>
      <c r="E2568" t="s">
        <v>9040</v>
      </c>
      <c r="F2568" t="s">
        <v>6415</v>
      </c>
      <c r="G2568" t="s">
        <v>8978</v>
      </c>
      <c r="H2568" t="s">
        <v>6441</v>
      </c>
      <c r="I2568" t="s">
        <v>55</v>
      </c>
      <c r="J2568" t="s">
        <v>164</v>
      </c>
      <c r="K2568" t="s">
        <v>9041</v>
      </c>
      <c r="L2568" t="s">
        <v>8973</v>
      </c>
      <c r="M2568" t="s">
        <v>9042</v>
      </c>
      <c r="N2568" t="s">
        <v>7506</v>
      </c>
      <c r="O2568" t="s">
        <v>7539</v>
      </c>
      <c r="P2568">
        <v>6199980</v>
      </c>
      <c r="Q2568" t="s">
        <v>6636</v>
      </c>
      <c r="R2568" t="s">
        <v>6636</v>
      </c>
      <c r="S2568" s="12"/>
      <c r="T2568" s="13"/>
      <c r="U2568" t="s">
        <v>6636</v>
      </c>
    </row>
    <row r="2569" spans="1:21" x14ac:dyDescent="0.25">
      <c r="A2569" t="s">
        <v>6637</v>
      </c>
      <c r="B2569" s="12">
        <v>85698</v>
      </c>
      <c r="C2569" t="s">
        <v>9043</v>
      </c>
      <c r="D2569" s="11">
        <v>46206.652928240699</v>
      </c>
      <c r="E2569" t="s">
        <v>9044</v>
      </c>
      <c r="F2569" t="s">
        <v>6415</v>
      </c>
      <c r="G2569" t="s">
        <v>8971</v>
      </c>
      <c r="H2569" t="s">
        <v>6441</v>
      </c>
      <c r="I2569" t="s">
        <v>55</v>
      </c>
      <c r="J2569" t="s">
        <v>643</v>
      </c>
      <c r="K2569" t="s">
        <v>9045</v>
      </c>
      <c r="L2569" t="s">
        <v>8973</v>
      </c>
      <c r="M2569" t="s">
        <v>9046</v>
      </c>
      <c r="N2569" t="s">
        <v>7202</v>
      </c>
      <c r="O2569" t="s">
        <v>7231</v>
      </c>
      <c r="P2569">
        <v>4631980</v>
      </c>
      <c r="Q2569" t="s">
        <v>6636</v>
      </c>
      <c r="R2569" t="s">
        <v>6636</v>
      </c>
      <c r="S2569" s="12"/>
      <c r="T2569" s="13"/>
      <c r="U2569" t="s">
        <v>6636</v>
      </c>
    </row>
    <row r="2570" spans="1:21" x14ac:dyDescent="0.25">
      <c r="A2570" t="s">
        <v>6637</v>
      </c>
      <c r="B2570" s="12">
        <v>85698</v>
      </c>
      <c r="C2570" t="s">
        <v>9043</v>
      </c>
      <c r="D2570" s="11">
        <v>46206.652928240699</v>
      </c>
      <c r="E2570" t="s">
        <v>9044</v>
      </c>
      <c r="F2570" t="s">
        <v>6415</v>
      </c>
      <c r="G2570" t="s">
        <v>8975</v>
      </c>
      <c r="H2570" t="s">
        <v>6441</v>
      </c>
      <c r="I2570" t="s">
        <v>55</v>
      </c>
      <c r="J2570" t="s">
        <v>643</v>
      </c>
      <c r="K2570" t="s">
        <v>9045</v>
      </c>
      <c r="L2570" t="s">
        <v>8973</v>
      </c>
      <c r="M2570" t="s">
        <v>9046</v>
      </c>
      <c r="N2570" t="s">
        <v>7202</v>
      </c>
      <c r="O2570" t="s">
        <v>7231</v>
      </c>
      <c r="P2570">
        <v>4631980</v>
      </c>
      <c r="Q2570" t="s">
        <v>6636</v>
      </c>
      <c r="R2570" t="s">
        <v>6636</v>
      </c>
      <c r="S2570" s="12"/>
      <c r="T2570" s="13"/>
      <c r="U2570" t="s">
        <v>6636</v>
      </c>
    </row>
    <row r="2571" spans="1:21" x14ac:dyDescent="0.25">
      <c r="A2571" t="s">
        <v>6637</v>
      </c>
      <c r="B2571" s="12">
        <v>85698</v>
      </c>
      <c r="C2571" t="s">
        <v>9043</v>
      </c>
      <c r="D2571" s="11">
        <v>46206.652928240699</v>
      </c>
      <c r="E2571" t="s">
        <v>9044</v>
      </c>
      <c r="F2571" t="s">
        <v>6415</v>
      </c>
      <c r="G2571" t="s">
        <v>8976</v>
      </c>
      <c r="H2571" t="s">
        <v>6441</v>
      </c>
      <c r="I2571" t="s">
        <v>55</v>
      </c>
      <c r="J2571" t="s">
        <v>643</v>
      </c>
      <c r="K2571" t="s">
        <v>9045</v>
      </c>
      <c r="L2571" t="s">
        <v>8973</v>
      </c>
      <c r="M2571" t="s">
        <v>9046</v>
      </c>
      <c r="N2571" t="s">
        <v>7202</v>
      </c>
      <c r="O2571" t="s">
        <v>7231</v>
      </c>
      <c r="P2571">
        <v>4631980</v>
      </c>
      <c r="Q2571" t="s">
        <v>6636</v>
      </c>
      <c r="R2571" t="s">
        <v>6636</v>
      </c>
      <c r="S2571" s="12"/>
      <c r="T2571" s="13"/>
      <c r="U2571" t="s">
        <v>6636</v>
      </c>
    </row>
    <row r="2572" spans="1:21" x14ac:dyDescent="0.25">
      <c r="A2572" t="s">
        <v>6637</v>
      </c>
      <c r="B2572" s="12">
        <v>85698</v>
      </c>
      <c r="C2572" t="s">
        <v>9043</v>
      </c>
      <c r="D2572" s="11">
        <v>46206.652928240699</v>
      </c>
      <c r="E2572" t="s">
        <v>9044</v>
      </c>
      <c r="F2572" t="s">
        <v>6415</v>
      </c>
      <c r="G2572" t="s">
        <v>8977</v>
      </c>
      <c r="H2572" t="s">
        <v>6441</v>
      </c>
      <c r="I2572" t="s">
        <v>55</v>
      </c>
      <c r="J2572" t="s">
        <v>643</v>
      </c>
      <c r="K2572" t="s">
        <v>9045</v>
      </c>
      <c r="L2572" t="s">
        <v>8973</v>
      </c>
      <c r="M2572" t="s">
        <v>9046</v>
      </c>
      <c r="N2572" t="s">
        <v>7202</v>
      </c>
      <c r="O2572" t="s">
        <v>7231</v>
      </c>
      <c r="P2572">
        <v>4631980</v>
      </c>
      <c r="Q2572" t="s">
        <v>6636</v>
      </c>
      <c r="R2572" t="s">
        <v>6636</v>
      </c>
      <c r="S2572" s="12"/>
      <c r="T2572" s="13"/>
      <c r="U2572" t="s">
        <v>6636</v>
      </c>
    </row>
    <row r="2573" spans="1:21" x14ac:dyDescent="0.25">
      <c r="A2573" t="s">
        <v>6637</v>
      </c>
      <c r="B2573" s="12">
        <v>85698</v>
      </c>
      <c r="C2573" t="s">
        <v>9043</v>
      </c>
      <c r="D2573" s="11">
        <v>46206.652928240699</v>
      </c>
      <c r="E2573" t="s">
        <v>9044</v>
      </c>
      <c r="F2573" t="s">
        <v>6415</v>
      </c>
      <c r="G2573" t="s">
        <v>8978</v>
      </c>
      <c r="H2573" t="s">
        <v>6441</v>
      </c>
      <c r="I2573" t="s">
        <v>55</v>
      </c>
      <c r="J2573" t="s">
        <v>643</v>
      </c>
      <c r="K2573" t="s">
        <v>9045</v>
      </c>
      <c r="L2573" t="s">
        <v>8973</v>
      </c>
      <c r="M2573" t="s">
        <v>9046</v>
      </c>
      <c r="N2573" t="s">
        <v>7202</v>
      </c>
      <c r="O2573" t="s">
        <v>7231</v>
      </c>
      <c r="P2573">
        <v>4631980</v>
      </c>
      <c r="Q2573" t="s">
        <v>6636</v>
      </c>
      <c r="R2573" t="s">
        <v>6636</v>
      </c>
      <c r="S2573" s="12"/>
      <c r="T2573" s="13"/>
      <c r="U2573" t="s">
        <v>6636</v>
      </c>
    </row>
    <row r="2574" spans="1:21" x14ac:dyDescent="0.25">
      <c r="A2574" t="s">
        <v>6619</v>
      </c>
      <c r="B2574" s="12">
        <v>85698</v>
      </c>
      <c r="C2574" t="s">
        <v>9043</v>
      </c>
      <c r="D2574" s="11">
        <v>46208.570138888899</v>
      </c>
      <c r="E2574" t="s">
        <v>9044</v>
      </c>
      <c r="F2574" t="s">
        <v>6415</v>
      </c>
      <c r="G2574" t="s">
        <v>8971</v>
      </c>
      <c r="H2574" t="s">
        <v>6441</v>
      </c>
      <c r="I2574" t="s">
        <v>55</v>
      </c>
      <c r="J2574" t="s">
        <v>643</v>
      </c>
      <c r="K2574" t="s">
        <v>9045</v>
      </c>
      <c r="L2574" t="s">
        <v>8973</v>
      </c>
      <c r="M2574" t="s">
        <v>9046</v>
      </c>
      <c r="N2574" t="s">
        <v>7202</v>
      </c>
      <c r="O2574" t="s">
        <v>7231</v>
      </c>
      <c r="P2574">
        <v>4631980</v>
      </c>
      <c r="Q2574" t="s">
        <v>6636</v>
      </c>
      <c r="R2574" t="s">
        <v>6636</v>
      </c>
      <c r="S2574" s="12"/>
      <c r="T2574" s="13"/>
      <c r="U2574" t="s">
        <v>6636</v>
      </c>
    </row>
    <row r="2575" spans="1:21" x14ac:dyDescent="0.25">
      <c r="A2575" t="s">
        <v>6619</v>
      </c>
      <c r="B2575" s="12">
        <v>85698</v>
      </c>
      <c r="C2575" t="s">
        <v>9043</v>
      </c>
      <c r="D2575" s="11">
        <v>46208.570138888899</v>
      </c>
      <c r="E2575" t="s">
        <v>9044</v>
      </c>
      <c r="F2575" t="s">
        <v>6415</v>
      </c>
      <c r="G2575" t="s">
        <v>8975</v>
      </c>
      <c r="H2575" t="s">
        <v>6441</v>
      </c>
      <c r="I2575" t="s">
        <v>55</v>
      </c>
      <c r="J2575" t="s">
        <v>643</v>
      </c>
      <c r="K2575" t="s">
        <v>9045</v>
      </c>
      <c r="L2575" t="s">
        <v>8973</v>
      </c>
      <c r="M2575" t="s">
        <v>9046</v>
      </c>
      <c r="N2575" t="s">
        <v>7202</v>
      </c>
      <c r="O2575" t="s">
        <v>7231</v>
      </c>
      <c r="P2575">
        <v>4631980</v>
      </c>
      <c r="Q2575" t="s">
        <v>6636</v>
      </c>
      <c r="R2575" t="s">
        <v>6636</v>
      </c>
      <c r="S2575" s="12"/>
      <c r="T2575" s="13"/>
      <c r="U2575" t="s">
        <v>6636</v>
      </c>
    </row>
    <row r="2576" spans="1:21" x14ac:dyDescent="0.25">
      <c r="A2576" t="s">
        <v>6619</v>
      </c>
      <c r="B2576" s="12">
        <v>85698</v>
      </c>
      <c r="C2576" t="s">
        <v>9043</v>
      </c>
      <c r="D2576" s="11">
        <v>46208.570138888899</v>
      </c>
      <c r="E2576" t="s">
        <v>9044</v>
      </c>
      <c r="F2576" t="s">
        <v>6415</v>
      </c>
      <c r="G2576" t="s">
        <v>8976</v>
      </c>
      <c r="H2576" t="s">
        <v>6441</v>
      </c>
      <c r="I2576" t="s">
        <v>55</v>
      </c>
      <c r="J2576" t="s">
        <v>643</v>
      </c>
      <c r="K2576" t="s">
        <v>9045</v>
      </c>
      <c r="L2576" t="s">
        <v>8973</v>
      </c>
      <c r="M2576" t="s">
        <v>9046</v>
      </c>
      <c r="N2576" t="s">
        <v>7202</v>
      </c>
      <c r="O2576" t="s">
        <v>7231</v>
      </c>
      <c r="P2576">
        <v>4631980</v>
      </c>
      <c r="Q2576" t="s">
        <v>6636</v>
      </c>
      <c r="R2576" t="s">
        <v>6636</v>
      </c>
      <c r="S2576" s="12"/>
      <c r="T2576" s="13"/>
      <c r="U2576" t="s">
        <v>6636</v>
      </c>
    </row>
    <row r="2577" spans="1:21" x14ac:dyDescent="0.25">
      <c r="A2577" t="s">
        <v>6619</v>
      </c>
      <c r="B2577" s="12">
        <v>85698</v>
      </c>
      <c r="C2577" t="s">
        <v>9043</v>
      </c>
      <c r="D2577" s="11">
        <v>46208.570138888899</v>
      </c>
      <c r="E2577" t="s">
        <v>9044</v>
      </c>
      <c r="F2577" t="s">
        <v>6415</v>
      </c>
      <c r="G2577" t="s">
        <v>8977</v>
      </c>
      <c r="H2577" t="s">
        <v>6441</v>
      </c>
      <c r="I2577" t="s">
        <v>55</v>
      </c>
      <c r="J2577" t="s">
        <v>643</v>
      </c>
      <c r="K2577" t="s">
        <v>9045</v>
      </c>
      <c r="L2577" t="s">
        <v>8973</v>
      </c>
      <c r="M2577" t="s">
        <v>9046</v>
      </c>
      <c r="N2577" t="s">
        <v>7202</v>
      </c>
      <c r="O2577" t="s">
        <v>7231</v>
      </c>
      <c r="P2577">
        <v>4631980</v>
      </c>
      <c r="Q2577" t="s">
        <v>6636</v>
      </c>
      <c r="R2577" t="s">
        <v>6636</v>
      </c>
      <c r="S2577" s="12"/>
      <c r="T2577" s="13"/>
      <c r="U2577" t="s">
        <v>6636</v>
      </c>
    </row>
    <row r="2578" spans="1:21" x14ac:dyDescent="0.25">
      <c r="A2578" t="s">
        <v>6619</v>
      </c>
      <c r="B2578" s="12">
        <v>85698</v>
      </c>
      <c r="C2578" t="s">
        <v>9043</v>
      </c>
      <c r="D2578" s="11">
        <v>46208.570138888899</v>
      </c>
      <c r="E2578" t="s">
        <v>9044</v>
      </c>
      <c r="F2578" t="s">
        <v>6415</v>
      </c>
      <c r="G2578" t="s">
        <v>8978</v>
      </c>
      <c r="H2578" t="s">
        <v>6441</v>
      </c>
      <c r="I2578" t="s">
        <v>55</v>
      </c>
      <c r="J2578" t="s">
        <v>643</v>
      </c>
      <c r="K2578" t="s">
        <v>9045</v>
      </c>
      <c r="L2578" t="s">
        <v>8973</v>
      </c>
      <c r="M2578" t="s">
        <v>9046</v>
      </c>
      <c r="N2578" t="s">
        <v>7202</v>
      </c>
      <c r="O2578" t="s">
        <v>7231</v>
      </c>
      <c r="P2578">
        <v>4631980</v>
      </c>
      <c r="Q2578" t="s">
        <v>6636</v>
      </c>
      <c r="R2578" t="s">
        <v>6636</v>
      </c>
      <c r="S2578" s="12"/>
      <c r="T2578" s="13"/>
      <c r="U2578" t="s">
        <v>6636</v>
      </c>
    </row>
    <row r="2579" spans="1:21" x14ac:dyDescent="0.25">
      <c r="A2579" t="s">
        <v>6637</v>
      </c>
      <c r="B2579" s="12">
        <v>85752</v>
      </c>
      <c r="C2579" t="s">
        <v>9047</v>
      </c>
      <c r="D2579" s="11">
        <v>46209.558344907397</v>
      </c>
      <c r="E2579" t="s">
        <v>9048</v>
      </c>
      <c r="F2579" t="s">
        <v>6415</v>
      </c>
      <c r="G2579" t="s">
        <v>8971</v>
      </c>
      <c r="H2579" t="s">
        <v>6441</v>
      </c>
      <c r="I2579" t="s">
        <v>55</v>
      </c>
      <c r="J2579" t="s">
        <v>737</v>
      </c>
      <c r="K2579" t="s">
        <v>9049</v>
      </c>
      <c r="L2579" t="s">
        <v>8973</v>
      </c>
      <c r="M2579" t="s">
        <v>9050</v>
      </c>
      <c r="N2579" t="s">
        <v>7506</v>
      </c>
      <c r="O2579" t="s">
        <v>7539</v>
      </c>
      <c r="P2579">
        <v>6519980</v>
      </c>
      <c r="Q2579" t="s">
        <v>6636</v>
      </c>
      <c r="R2579" t="s">
        <v>6636</v>
      </c>
      <c r="S2579" s="12"/>
      <c r="T2579" s="13"/>
      <c r="U2579" t="s">
        <v>6629</v>
      </c>
    </row>
    <row r="2580" spans="1:21" x14ac:dyDescent="0.25">
      <c r="A2580" t="s">
        <v>6637</v>
      </c>
      <c r="B2580" s="12">
        <v>85752</v>
      </c>
      <c r="C2580" t="s">
        <v>9047</v>
      </c>
      <c r="D2580" s="11">
        <v>46209.558344907397</v>
      </c>
      <c r="E2580" t="s">
        <v>9048</v>
      </c>
      <c r="F2580" t="s">
        <v>6415</v>
      </c>
      <c r="G2580" t="s">
        <v>8975</v>
      </c>
      <c r="H2580" t="s">
        <v>6441</v>
      </c>
      <c r="I2580" t="s">
        <v>55</v>
      </c>
      <c r="J2580" t="s">
        <v>737</v>
      </c>
      <c r="K2580" t="s">
        <v>9049</v>
      </c>
      <c r="L2580" t="s">
        <v>8973</v>
      </c>
      <c r="M2580" t="s">
        <v>9050</v>
      </c>
      <c r="N2580" t="s">
        <v>7506</v>
      </c>
      <c r="O2580" t="s">
        <v>7539</v>
      </c>
      <c r="P2580">
        <v>6519980</v>
      </c>
      <c r="Q2580" t="s">
        <v>6636</v>
      </c>
      <c r="R2580" t="s">
        <v>6636</v>
      </c>
      <c r="S2580" s="12"/>
      <c r="T2580" s="13"/>
      <c r="U2580" t="s">
        <v>6629</v>
      </c>
    </row>
    <row r="2581" spans="1:21" x14ac:dyDescent="0.25">
      <c r="A2581" t="s">
        <v>6637</v>
      </c>
      <c r="B2581" s="12">
        <v>85752</v>
      </c>
      <c r="C2581" t="s">
        <v>9047</v>
      </c>
      <c r="D2581" s="11">
        <v>46209.558344907397</v>
      </c>
      <c r="E2581" t="s">
        <v>9048</v>
      </c>
      <c r="F2581" t="s">
        <v>6415</v>
      </c>
      <c r="G2581" t="s">
        <v>8976</v>
      </c>
      <c r="H2581" t="s">
        <v>6441</v>
      </c>
      <c r="I2581" t="s">
        <v>55</v>
      </c>
      <c r="J2581" t="s">
        <v>737</v>
      </c>
      <c r="K2581" t="s">
        <v>9049</v>
      </c>
      <c r="L2581" t="s">
        <v>8973</v>
      </c>
      <c r="M2581" t="s">
        <v>9050</v>
      </c>
      <c r="N2581" t="s">
        <v>7506</v>
      </c>
      <c r="O2581" t="s">
        <v>7539</v>
      </c>
      <c r="P2581">
        <v>6519980</v>
      </c>
      <c r="Q2581" t="s">
        <v>6636</v>
      </c>
      <c r="R2581" t="s">
        <v>6636</v>
      </c>
      <c r="S2581" s="12"/>
      <c r="T2581" s="13"/>
      <c r="U2581" t="s">
        <v>6629</v>
      </c>
    </row>
    <row r="2582" spans="1:21" x14ac:dyDescent="0.25">
      <c r="A2582" t="s">
        <v>6637</v>
      </c>
      <c r="B2582" s="12">
        <v>85752</v>
      </c>
      <c r="C2582" t="s">
        <v>9047</v>
      </c>
      <c r="D2582" s="11">
        <v>46209.558344907397</v>
      </c>
      <c r="E2582" t="s">
        <v>9048</v>
      </c>
      <c r="F2582" t="s">
        <v>6415</v>
      </c>
      <c r="G2582" t="s">
        <v>8977</v>
      </c>
      <c r="H2582" t="s">
        <v>6441</v>
      </c>
      <c r="I2582" t="s">
        <v>55</v>
      </c>
      <c r="J2582" t="s">
        <v>737</v>
      </c>
      <c r="K2582" t="s">
        <v>9049</v>
      </c>
      <c r="L2582" t="s">
        <v>8973</v>
      </c>
      <c r="M2582" t="s">
        <v>9050</v>
      </c>
      <c r="N2582" t="s">
        <v>7506</v>
      </c>
      <c r="O2582" t="s">
        <v>7539</v>
      </c>
      <c r="P2582">
        <v>6519980</v>
      </c>
      <c r="Q2582" t="s">
        <v>6636</v>
      </c>
      <c r="R2582" t="s">
        <v>6636</v>
      </c>
      <c r="S2582" s="12"/>
      <c r="T2582" s="13"/>
      <c r="U2582" t="s">
        <v>6629</v>
      </c>
    </row>
    <row r="2583" spans="1:21" x14ac:dyDescent="0.25">
      <c r="A2583" t="s">
        <v>6637</v>
      </c>
      <c r="B2583" s="12">
        <v>85752</v>
      </c>
      <c r="C2583" t="s">
        <v>9047</v>
      </c>
      <c r="D2583" s="11">
        <v>46209.558344907397</v>
      </c>
      <c r="E2583" t="s">
        <v>9048</v>
      </c>
      <c r="F2583" t="s">
        <v>6415</v>
      </c>
      <c r="G2583" t="s">
        <v>8999</v>
      </c>
      <c r="H2583" t="s">
        <v>6441</v>
      </c>
      <c r="I2583" t="s">
        <v>55</v>
      </c>
      <c r="J2583" t="s">
        <v>737</v>
      </c>
      <c r="K2583" t="s">
        <v>9049</v>
      </c>
      <c r="L2583" t="s">
        <v>8973</v>
      </c>
      <c r="M2583" t="s">
        <v>9050</v>
      </c>
      <c r="N2583" t="s">
        <v>7506</v>
      </c>
      <c r="O2583" t="s">
        <v>7539</v>
      </c>
      <c r="P2583">
        <v>6519980</v>
      </c>
      <c r="Q2583" t="s">
        <v>6636</v>
      </c>
      <c r="R2583" t="s">
        <v>6636</v>
      </c>
      <c r="S2583" s="12"/>
      <c r="T2583" s="13"/>
      <c r="U2583" t="s">
        <v>6629</v>
      </c>
    </row>
    <row r="2584" spans="1:21" x14ac:dyDescent="0.25">
      <c r="A2584" t="s">
        <v>6637</v>
      </c>
      <c r="B2584" s="12">
        <v>85752</v>
      </c>
      <c r="C2584" t="s">
        <v>9047</v>
      </c>
      <c r="D2584" s="11">
        <v>46209.558344907397</v>
      </c>
      <c r="E2584" t="s">
        <v>9048</v>
      </c>
      <c r="F2584" t="s">
        <v>6415</v>
      </c>
      <c r="G2584" t="s">
        <v>9000</v>
      </c>
      <c r="H2584" t="s">
        <v>6441</v>
      </c>
      <c r="I2584" t="s">
        <v>55</v>
      </c>
      <c r="J2584" t="s">
        <v>737</v>
      </c>
      <c r="K2584" t="s">
        <v>9049</v>
      </c>
      <c r="L2584" t="s">
        <v>8973</v>
      </c>
      <c r="M2584" t="s">
        <v>9050</v>
      </c>
      <c r="N2584" t="s">
        <v>7506</v>
      </c>
      <c r="O2584" t="s">
        <v>7539</v>
      </c>
      <c r="P2584">
        <v>6519980</v>
      </c>
      <c r="Q2584" t="s">
        <v>6636</v>
      </c>
      <c r="R2584" t="s">
        <v>6636</v>
      </c>
      <c r="S2584" s="12"/>
      <c r="T2584" s="13"/>
      <c r="U2584" t="s">
        <v>6629</v>
      </c>
    </row>
    <row r="2585" spans="1:21" x14ac:dyDescent="0.25">
      <c r="A2585" t="s">
        <v>6637</v>
      </c>
      <c r="B2585" s="12">
        <v>85752</v>
      </c>
      <c r="C2585" t="s">
        <v>9047</v>
      </c>
      <c r="D2585" s="11">
        <v>46209.558344907397</v>
      </c>
      <c r="E2585" t="s">
        <v>9048</v>
      </c>
      <c r="F2585" t="s">
        <v>6415</v>
      </c>
      <c r="G2585" t="s">
        <v>8978</v>
      </c>
      <c r="H2585" t="s">
        <v>6441</v>
      </c>
      <c r="I2585" t="s">
        <v>55</v>
      </c>
      <c r="J2585" t="s">
        <v>737</v>
      </c>
      <c r="K2585" t="s">
        <v>9049</v>
      </c>
      <c r="L2585" t="s">
        <v>8973</v>
      </c>
      <c r="M2585" t="s">
        <v>9050</v>
      </c>
      <c r="N2585" t="s">
        <v>7506</v>
      </c>
      <c r="O2585" t="s">
        <v>7539</v>
      </c>
      <c r="P2585">
        <v>6519980</v>
      </c>
      <c r="Q2585" t="s">
        <v>6636</v>
      </c>
      <c r="R2585" t="s">
        <v>6636</v>
      </c>
      <c r="S2585" s="12"/>
      <c r="T2585" s="13"/>
      <c r="U2585" t="s">
        <v>6629</v>
      </c>
    </row>
    <row r="2586" spans="1:21" x14ac:dyDescent="0.25">
      <c r="A2586" t="s">
        <v>6619</v>
      </c>
      <c r="B2586" s="12">
        <v>85752</v>
      </c>
      <c r="C2586" t="s">
        <v>9047</v>
      </c>
      <c r="D2586" s="11">
        <v>46209.565520833297</v>
      </c>
      <c r="E2586" t="s">
        <v>9048</v>
      </c>
      <c r="F2586" t="s">
        <v>6415</v>
      </c>
      <c r="G2586" t="s">
        <v>8971</v>
      </c>
      <c r="H2586" t="s">
        <v>6441</v>
      </c>
      <c r="I2586" t="s">
        <v>55</v>
      </c>
      <c r="J2586" t="s">
        <v>737</v>
      </c>
      <c r="K2586" t="s">
        <v>9049</v>
      </c>
      <c r="L2586" t="s">
        <v>8973</v>
      </c>
      <c r="M2586" t="s">
        <v>9050</v>
      </c>
      <c r="N2586" t="s">
        <v>7506</v>
      </c>
      <c r="O2586" t="s">
        <v>7539</v>
      </c>
      <c r="P2586">
        <v>6519980</v>
      </c>
      <c r="Q2586" t="s">
        <v>6636</v>
      </c>
      <c r="R2586" t="s">
        <v>6636</v>
      </c>
      <c r="S2586" s="12"/>
      <c r="T2586" s="13"/>
      <c r="U2586" t="s">
        <v>6629</v>
      </c>
    </row>
    <row r="2587" spans="1:21" x14ac:dyDescent="0.25">
      <c r="A2587" t="s">
        <v>6619</v>
      </c>
      <c r="B2587" s="12">
        <v>85752</v>
      </c>
      <c r="C2587" t="s">
        <v>9047</v>
      </c>
      <c r="D2587" s="11">
        <v>46209.565520833297</v>
      </c>
      <c r="E2587" t="s">
        <v>9048</v>
      </c>
      <c r="F2587" t="s">
        <v>6415</v>
      </c>
      <c r="G2587" t="s">
        <v>8975</v>
      </c>
      <c r="H2587" t="s">
        <v>6441</v>
      </c>
      <c r="I2587" t="s">
        <v>55</v>
      </c>
      <c r="J2587" t="s">
        <v>737</v>
      </c>
      <c r="K2587" t="s">
        <v>9049</v>
      </c>
      <c r="L2587" t="s">
        <v>8973</v>
      </c>
      <c r="M2587" t="s">
        <v>9050</v>
      </c>
      <c r="N2587" t="s">
        <v>7506</v>
      </c>
      <c r="O2587" t="s">
        <v>7539</v>
      </c>
      <c r="P2587">
        <v>6519980</v>
      </c>
      <c r="Q2587" t="s">
        <v>6636</v>
      </c>
      <c r="R2587" t="s">
        <v>6636</v>
      </c>
      <c r="S2587" s="12"/>
      <c r="T2587" s="13"/>
      <c r="U2587" t="s">
        <v>6629</v>
      </c>
    </row>
    <row r="2588" spans="1:21" x14ac:dyDescent="0.25">
      <c r="A2588" t="s">
        <v>6619</v>
      </c>
      <c r="B2588" s="12">
        <v>85752</v>
      </c>
      <c r="C2588" t="s">
        <v>9047</v>
      </c>
      <c r="D2588" s="11">
        <v>46209.565520833297</v>
      </c>
      <c r="E2588" t="s">
        <v>9048</v>
      </c>
      <c r="F2588" t="s">
        <v>6415</v>
      </c>
      <c r="G2588" t="s">
        <v>8976</v>
      </c>
      <c r="H2588" t="s">
        <v>6441</v>
      </c>
      <c r="I2588" t="s">
        <v>55</v>
      </c>
      <c r="J2588" t="s">
        <v>737</v>
      </c>
      <c r="K2588" t="s">
        <v>9049</v>
      </c>
      <c r="L2588" t="s">
        <v>8973</v>
      </c>
      <c r="M2588" t="s">
        <v>9050</v>
      </c>
      <c r="N2588" t="s">
        <v>7506</v>
      </c>
      <c r="O2588" t="s">
        <v>7539</v>
      </c>
      <c r="P2588">
        <v>6519980</v>
      </c>
      <c r="Q2588" t="s">
        <v>6636</v>
      </c>
      <c r="R2588" t="s">
        <v>6636</v>
      </c>
      <c r="S2588" s="12"/>
      <c r="T2588" s="13"/>
      <c r="U2588" t="s">
        <v>6629</v>
      </c>
    </row>
    <row r="2589" spans="1:21" x14ac:dyDescent="0.25">
      <c r="A2589" t="s">
        <v>6619</v>
      </c>
      <c r="B2589" s="12">
        <v>85752</v>
      </c>
      <c r="C2589" t="s">
        <v>9047</v>
      </c>
      <c r="D2589" s="11">
        <v>46209.565520833297</v>
      </c>
      <c r="E2589" t="s">
        <v>9048</v>
      </c>
      <c r="F2589" t="s">
        <v>6415</v>
      </c>
      <c r="G2589" t="s">
        <v>8977</v>
      </c>
      <c r="H2589" t="s">
        <v>6441</v>
      </c>
      <c r="I2589" t="s">
        <v>55</v>
      </c>
      <c r="J2589" t="s">
        <v>737</v>
      </c>
      <c r="K2589" t="s">
        <v>9049</v>
      </c>
      <c r="L2589" t="s">
        <v>8973</v>
      </c>
      <c r="M2589" t="s">
        <v>9050</v>
      </c>
      <c r="N2589" t="s">
        <v>7506</v>
      </c>
      <c r="O2589" t="s">
        <v>7539</v>
      </c>
      <c r="P2589">
        <v>6519980</v>
      </c>
      <c r="Q2589" t="s">
        <v>6636</v>
      </c>
      <c r="R2589" t="s">
        <v>6636</v>
      </c>
      <c r="S2589" s="12"/>
      <c r="T2589" s="13"/>
      <c r="U2589" t="s">
        <v>6629</v>
      </c>
    </row>
    <row r="2590" spans="1:21" x14ac:dyDescent="0.25">
      <c r="A2590" t="s">
        <v>6619</v>
      </c>
      <c r="B2590" s="12">
        <v>85752</v>
      </c>
      <c r="C2590" t="s">
        <v>9047</v>
      </c>
      <c r="D2590" s="11">
        <v>46209.565520833297</v>
      </c>
      <c r="E2590" t="s">
        <v>9048</v>
      </c>
      <c r="F2590" t="s">
        <v>6415</v>
      </c>
      <c r="G2590" t="s">
        <v>8999</v>
      </c>
      <c r="H2590" t="s">
        <v>6441</v>
      </c>
      <c r="I2590" t="s">
        <v>55</v>
      </c>
      <c r="J2590" t="s">
        <v>737</v>
      </c>
      <c r="K2590" t="s">
        <v>9049</v>
      </c>
      <c r="L2590" t="s">
        <v>8973</v>
      </c>
      <c r="M2590" t="s">
        <v>9050</v>
      </c>
      <c r="N2590" t="s">
        <v>7506</v>
      </c>
      <c r="O2590" t="s">
        <v>7539</v>
      </c>
      <c r="P2590">
        <v>6519980</v>
      </c>
      <c r="Q2590" t="s">
        <v>6636</v>
      </c>
      <c r="R2590" t="s">
        <v>6636</v>
      </c>
      <c r="S2590" s="12"/>
      <c r="T2590" s="13"/>
      <c r="U2590" t="s">
        <v>6629</v>
      </c>
    </row>
    <row r="2591" spans="1:21" x14ac:dyDescent="0.25">
      <c r="A2591" t="s">
        <v>6619</v>
      </c>
      <c r="B2591" s="12">
        <v>85752</v>
      </c>
      <c r="C2591" t="s">
        <v>9047</v>
      </c>
      <c r="D2591" s="11">
        <v>46209.565520833297</v>
      </c>
      <c r="E2591" t="s">
        <v>9048</v>
      </c>
      <c r="F2591" t="s">
        <v>6415</v>
      </c>
      <c r="G2591" t="s">
        <v>9000</v>
      </c>
      <c r="H2591" t="s">
        <v>6441</v>
      </c>
      <c r="I2591" t="s">
        <v>55</v>
      </c>
      <c r="J2591" t="s">
        <v>737</v>
      </c>
      <c r="K2591" t="s">
        <v>9049</v>
      </c>
      <c r="L2591" t="s">
        <v>8973</v>
      </c>
      <c r="M2591" t="s">
        <v>9050</v>
      </c>
      <c r="N2591" t="s">
        <v>7506</v>
      </c>
      <c r="O2591" t="s">
        <v>7539</v>
      </c>
      <c r="P2591">
        <v>6519980</v>
      </c>
      <c r="Q2591" t="s">
        <v>6636</v>
      </c>
      <c r="R2591" t="s">
        <v>6636</v>
      </c>
      <c r="S2591" s="12"/>
      <c r="T2591" s="13"/>
      <c r="U2591" t="s">
        <v>6629</v>
      </c>
    </row>
    <row r="2592" spans="1:21" x14ac:dyDescent="0.25">
      <c r="A2592" t="s">
        <v>6619</v>
      </c>
      <c r="B2592" s="12">
        <v>85752</v>
      </c>
      <c r="C2592" t="s">
        <v>9047</v>
      </c>
      <c r="D2592" s="11">
        <v>46209.565520833297</v>
      </c>
      <c r="E2592" t="s">
        <v>9048</v>
      </c>
      <c r="F2592" t="s">
        <v>6415</v>
      </c>
      <c r="G2592" t="s">
        <v>8978</v>
      </c>
      <c r="H2592" t="s">
        <v>6441</v>
      </c>
      <c r="I2592" t="s">
        <v>55</v>
      </c>
      <c r="J2592" t="s">
        <v>737</v>
      </c>
      <c r="K2592" t="s">
        <v>9049</v>
      </c>
      <c r="L2592" t="s">
        <v>8973</v>
      </c>
      <c r="M2592" t="s">
        <v>9050</v>
      </c>
      <c r="N2592" t="s">
        <v>7506</v>
      </c>
      <c r="O2592" t="s">
        <v>7539</v>
      </c>
      <c r="P2592">
        <v>6519980</v>
      </c>
      <c r="Q2592" t="s">
        <v>6636</v>
      </c>
      <c r="R2592" t="s">
        <v>6636</v>
      </c>
      <c r="S2592" s="12"/>
      <c r="T2592" s="13"/>
      <c r="U2592" t="s">
        <v>6629</v>
      </c>
    </row>
    <row r="2593" spans="1:21" x14ac:dyDescent="0.25">
      <c r="A2593" t="s">
        <v>6637</v>
      </c>
      <c r="B2593" s="12">
        <v>85796</v>
      </c>
      <c r="C2593" t="s">
        <v>9051</v>
      </c>
      <c r="D2593" s="11">
        <v>46209.771990740701</v>
      </c>
      <c r="E2593" t="s">
        <v>9052</v>
      </c>
      <c r="F2593" t="s">
        <v>6415</v>
      </c>
      <c r="G2593" t="s">
        <v>8971</v>
      </c>
      <c r="H2593" t="s">
        <v>6441</v>
      </c>
      <c r="I2593" t="s">
        <v>55</v>
      </c>
      <c r="J2593" t="s">
        <v>737</v>
      </c>
      <c r="K2593" t="s">
        <v>9053</v>
      </c>
      <c r="L2593" t="s">
        <v>8973</v>
      </c>
      <c r="M2593" t="s">
        <v>9054</v>
      </c>
      <c r="N2593" t="s">
        <v>7506</v>
      </c>
      <c r="O2593" t="s">
        <v>8352</v>
      </c>
      <c r="P2593">
        <v>7939980</v>
      </c>
      <c r="Q2593" t="s">
        <v>6636</v>
      </c>
      <c r="R2593" t="s">
        <v>6636</v>
      </c>
      <c r="S2593" s="12"/>
      <c r="T2593" s="13"/>
      <c r="U2593" t="s">
        <v>8605</v>
      </c>
    </row>
    <row r="2594" spans="1:21" x14ac:dyDescent="0.25">
      <c r="A2594" t="s">
        <v>6637</v>
      </c>
      <c r="B2594" s="12">
        <v>85796</v>
      </c>
      <c r="C2594" t="s">
        <v>9051</v>
      </c>
      <c r="D2594" s="11">
        <v>46209.771990740701</v>
      </c>
      <c r="E2594" t="s">
        <v>9052</v>
      </c>
      <c r="F2594" t="s">
        <v>6415</v>
      </c>
      <c r="G2594" t="s">
        <v>8975</v>
      </c>
      <c r="H2594" t="s">
        <v>6441</v>
      </c>
      <c r="I2594" t="s">
        <v>55</v>
      </c>
      <c r="J2594" t="s">
        <v>737</v>
      </c>
      <c r="K2594" t="s">
        <v>9053</v>
      </c>
      <c r="L2594" t="s">
        <v>8973</v>
      </c>
      <c r="M2594" t="s">
        <v>9054</v>
      </c>
      <c r="N2594" t="s">
        <v>7506</v>
      </c>
      <c r="O2594" t="s">
        <v>8352</v>
      </c>
      <c r="P2594">
        <v>7939980</v>
      </c>
      <c r="Q2594" t="s">
        <v>6636</v>
      </c>
      <c r="R2594" t="s">
        <v>6636</v>
      </c>
      <c r="S2594" s="12"/>
      <c r="T2594" s="13"/>
      <c r="U2594" t="s">
        <v>8605</v>
      </c>
    </row>
    <row r="2595" spans="1:21" x14ac:dyDescent="0.25">
      <c r="A2595" t="s">
        <v>6637</v>
      </c>
      <c r="B2595" s="12">
        <v>85796</v>
      </c>
      <c r="C2595" t="s">
        <v>9051</v>
      </c>
      <c r="D2595" s="11">
        <v>46209.771990740701</v>
      </c>
      <c r="E2595" t="s">
        <v>9052</v>
      </c>
      <c r="F2595" t="s">
        <v>6415</v>
      </c>
      <c r="G2595" t="s">
        <v>8976</v>
      </c>
      <c r="H2595" t="s">
        <v>6441</v>
      </c>
      <c r="I2595" t="s">
        <v>55</v>
      </c>
      <c r="J2595" t="s">
        <v>737</v>
      </c>
      <c r="K2595" t="s">
        <v>9053</v>
      </c>
      <c r="L2595" t="s">
        <v>8973</v>
      </c>
      <c r="M2595" t="s">
        <v>9054</v>
      </c>
      <c r="N2595" t="s">
        <v>7506</v>
      </c>
      <c r="O2595" t="s">
        <v>8352</v>
      </c>
      <c r="P2595">
        <v>7939980</v>
      </c>
      <c r="Q2595" t="s">
        <v>6636</v>
      </c>
      <c r="R2595" t="s">
        <v>6636</v>
      </c>
      <c r="S2595" s="12"/>
      <c r="T2595" s="13"/>
      <c r="U2595" t="s">
        <v>8605</v>
      </c>
    </row>
    <row r="2596" spans="1:21" x14ac:dyDescent="0.25">
      <c r="A2596" t="s">
        <v>6637</v>
      </c>
      <c r="B2596" s="12">
        <v>85796</v>
      </c>
      <c r="C2596" t="s">
        <v>9051</v>
      </c>
      <c r="D2596" s="11">
        <v>46209.771990740701</v>
      </c>
      <c r="E2596" t="s">
        <v>9052</v>
      </c>
      <c r="F2596" t="s">
        <v>6415</v>
      </c>
      <c r="G2596" t="s">
        <v>8977</v>
      </c>
      <c r="H2596" t="s">
        <v>6441</v>
      </c>
      <c r="I2596" t="s">
        <v>55</v>
      </c>
      <c r="J2596" t="s">
        <v>737</v>
      </c>
      <c r="K2596" t="s">
        <v>9053</v>
      </c>
      <c r="L2596" t="s">
        <v>8973</v>
      </c>
      <c r="M2596" t="s">
        <v>9054</v>
      </c>
      <c r="N2596" t="s">
        <v>7506</v>
      </c>
      <c r="O2596" t="s">
        <v>8352</v>
      </c>
      <c r="P2596">
        <v>7939980</v>
      </c>
      <c r="Q2596" t="s">
        <v>6636</v>
      </c>
      <c r="R2596" t="s">
        <v>6636</v>
      </c>
      <c r="S2596" s="12"/>
      <c r="T2596" s="13"/>
      <c r="U2596" t="s">
        <v>8605</v>
      </c>
    </row>
    <row r="2597" spans="1:21" x14ac:dyDescent="0.25">
      <c r="A2597" t="s">
        <v>6637</v>
      </c>
      <c r="B2597" s="12">
        <v>85796</v>
      </c>
      <c r="C2597" t="s">
        <v>9051</v>
      </c>
      <c r="D2597" s="11">
        <v>46209.771990740701</v>
      </c>
      <c r="E2597" t="s">
        <v>9052</v>
      </c>
      <c r="F2597" t="s">
        <v>6415</v>
      </c>
      <c r="G2597" t="s">
        <v>8999</v>
      </c>
      <c r="H2597" t="s">
        <v>6441</v>
      </c>
      <c r="I2597" t="s">
        <v>55</v>
      </c>
      <c r="J2597" t="s">
        <v>737</v>
      </c>
      <c r="K2597" t="s">
        <v>9053</v>
      </c>
      <c r="L2597" t="s">
        <v>8973</v>
      </c>
      <c r="M2597" t="s">
        <v>9054</v>
      </c>
      <c r="N2597" t="s">
        <v>7506</v>
      </c>
      <c r="O2597" t="s">
        <v>8352</v>
      </c>
      <c r="P2597">
        <v>7939980</v>
      </c>
      <c r="Q2597" t="s">
        <v>6636</v>
      </c>
      <c r="R2597" t="s">
        <v>6636</v>
      </c>
      <c r="S2597" s="12"/>
      <c r="T2597" s="13"/>
      <c r="U2597" t="s">
        <v>8605</v>
      </c>
    </row>
    <row r="2598" spans="1:21" x14ac:dyDescent="0.25">
      <c r="A2598" t="s">
        <v>6637</v>
      </c>
      <c r="B2598" s="12">
        <v>85796</v>
      </c>
      <c r="C2598" t="s">
        <v>9051</v>
      </c>
      <c r="D2598" s="11">
        <v>46209.771990740701</v>
      </c>
      <c r="E2598" t="s">
        <v>9052</v>
      </c>
      <c r="F2598" t="s">
        <v>6415</v>
      </c>
      <c r="G2598" t="s">
        <v>9000</v>
      </c>
      <c r="H2598" t="s">
        <v>6441</v>
      </c>
      <c r="I2598" t="s">
        <v>55</v>
      </c>
      <c r="J2598" t="s">
        <v>737</v>
      </c>
      <c r="K2598" t="s">
        <v>9053</v>
      </c>
      <c r="L2598" t="s">
        <v>8973</v>
      </c>
      <c r="M2598" t="s">
        <v>9054</v>
      </c>
      <c r="N2598" t="s">
        <v>7506</v>
      </c>
      <c r="O2598" t="s">
        <v>8352</v>
      </c>
      <c r="P2598">
        <v>7939980</v>
      </c>
      <c r="Q2598" t="s">
        <v>6636</v>
      </c>
      <c r="R2598" t="s">
        <v>6636</v>
      </c>
      <c r="S2598" s="12"/>
      <c r="T2598" s="13"/>
      <c r="U2598" t="s">
        <v>8605</v>
      </c>
    </row>
    <row r="2599" spans="1:21" x14ac:dyDescent="0.25">
      <c r="A2599" t="s">
        <v>6637</v>
      </c>
      <c r="B2599" s="12">
        <v>85796</v>
      </c>
      <c r="C2599" t="s">
        <v>9051</v>
      </c>
      <c r="D2599" s="11">
        <v>46209.771990740701</v>
      </c>
      <c r="E2599" t="s">
        <v>9052</v>
      </c>
      <c r="F2599" t="s">
        <v>6415</v>
      </c>
      <c r="G2599" t="s">
        <v>8978</v>
      </c>
      <c r="H2599" t="s">
        <v>6441</v>
      </c>
      <c r="I2599" t="s">
        <v>55</v>
      </c>
      <c r="J2599" t="s">
        <v>737</v>
      </c>
      <c r="K2599" t="s">
        <v>9053</v>
      </c>
      <c r="L2599" t="s">
        <v>8973</v>
      </c>
      <c r="M2599" t="s">
        <v>9054</v>
      </c>
      <c r="N2599" t="s">
        <v>7506</v>
      </c>
      <c r="O2599" t="s">
        <v>8352</v>
      </c>
      <c r="P2599">
        <v>7939980</v>
      </c>
      <c r="Q2599" t="s">
        <v>6636</v>
      </c>
      <c r="R2599" t="s">
        <v>6636</v>
      </c>
      <c r="S2599" s="12"/>
      <c r="T2599" s="13"/>
      <c r="U2599" t="s">
        <v>8605</v>
      </c>
    </row>
    <row r="2600" spans="1:21" x14ac:dyDescent="0.25">
      <c r="A2600" t="s">
        <v>6619</v>
      </c>
      <c r="B2600" s="12">
        <v>85796</v>
      </c>
      <c r="C2600" t="s">
        <v>9051</v>
      </c>
      <c r="D2600" s="11">
        <v>46209.807789351798</v>
      </c>
      <c r="E2600" t="s">
        <v>9052</v>
      </c>
      <c r="F2600" t="s">
        <v>6415</v>
      </c>
      <c r="G2600" t="s">
        <v>8971</v>
      </c>
      <c r="H2600" t="s">
        <v>6441</v>
      </c>
      <c r="I2600" t="s">
        <v>55</v>
      </c>
      <c r="J2600" t="s">
        <v>737</v>
      </c>
      <c r="K2600" t="s">
        <v>9053</v>
      </c>
      <c r="L2600" t="s">
        <v>8973</v>
      </c>
      <c r="M2600" t="s">
        <v>9054</v>
      </c>
      <c r="N2600" t="s">
        <v>7506</v>
      </c>
      <c r="O2600" t="s">
        <v>8352</v>
      </c>
      <c r="P2600">
        <v>7939980</v>
      </c>
      <c r="Q2600" t="s">
        <v>6636</v>
      </c>
      <c r="R2600" t="s">
        <v>6636</v>
      </c>
      <c r="S2600" s="12"/>
      <c r="T2600" s="13"/>
      <c r="U2600" t="s">
        <v>8605</v>
      </c>
    </row>
    <row r="2601" spans="1:21" x14ac:dyDescent="0.25">
      <c r="A2601" t="s">
        <v>6619</v>
      </c>
      <c r="B2601" s="12">
        <v>85796</v>
      </c>
      <c r="C2601" t="s">
        <v>9051</v>
      </c>
      <c r="D2601" s="11">
        <v>46209.807789351798</v>
      </c>
      <c r="E2601" t="s">
        <v>9052</v>
      </c>
      <c r="F2601" t="s">
        <v>6415</v>
      </c>
      <c r="G2601" t="s">
        <v>8975</v>
      </c>
      <c r="H2601" t="s">
        <v>6441</v>
      </c>
      <c r="I2601" t="s">
        <v>55</v>
      </c>
      <c r="J2601" t="s">
        <v>737</v>
      </c>
      <c r="K2601" t="s">
        <v>9053</v>
      </c>
      <c r="L2601" t="s">
        <v>8973</v>
      </c>
      <c r="M2601" t="s">
        <v>9054</v>
      </c>
      <c r="N2601" t="s">
        <v>7506</v>
      </c>
      <c r="O2601" t="s">
        <v>8352</v>
      </c>
      <c r="P2601">
        <v>7939980</v>
      </c>
      <c r="Q2601" t="s">
        <v>6636</v>
      </c>
      <c r="R2601" t="s">
        <v>6636</v>
      </c>
      <c r="S2601" s="12"/>
      <c r="T2601" s="13"/>
      <c r="U2601" t="s">
        <v>8605</v>
      </c>
    </row>
    <row r="2602" spans="1:21" x14ac:dyDescent="0.25">
      <c r="A2602" t="s">
        <v>6619</v>
      </c>
      <c r="B2602" s="12">
        <v>85796</v>
      </c>
      <c r="C2602" t="s">
        <v>9051</v>
      </c>
      <c r="D2602" s="11">
        <v>46209.807789351798</v>
      </c>
      <c r="E2602" t="s">
        <v>9052</v>
      </c>
      <c r="F2602" t="s">
        <v>6415</v>
      </c>
      <c r="G2602" t="s">
        <v>8976</v>
      </c>
      <c r="H2602" t="s">
        <v>6441</v>
      </c>
      <c r="I2602" t="s">
        <v>55</v>
      </c>
      <c r="J2602" t="s">
        <v>737</v>
      </c>
      <c r="K2602" t="s">
        <v>9053</v>
      </c>
      <c r="L2602" t="s">
        <v>8973</v>
      </c>
      <c r="M2602" t="s">
        <v>9054</v>
      </c>
      <c r="N2602" t="s">
        <v>7506</v>
      </c>
      <c r="O2602" t="s">
        <v>8352</v>
      </c>
      <c r="P2602">
        <v>7939980</v>
      </c>
      <c r="Q2602" t="s">
        <v>6636</v>
      </c>
      <c r="R2602" t="s">
        <v>6636</v>
      </c>
      <c r="S2602" s="12"/>
      <c r="T2602" s="13"/>
      <c r="U2602" t="s">
        <v>8605</v>
      </c>
    </row>
    <row r="2603" spans="1:21" x14ac:dyDescent="0.25">
      <c r="A2603" t="s">
        <v>6619</v>
      </c>
      <c r="B2603" s="12">
        <v>85796</v>
      </c>
      <c r="C2603" t="s">
        <v>9051</v>
      </c>
      <c r="D2603" s="11">
        <v>46209.807789351798</v>
      </c>
      <c r="E2603" t="s">
        <v>9052</v>
      </c>
      <c r="F2603" t="s">
        <v>6415</v>
      </c>
      <c r="G2603" t="s">
        <v>8977</v>
      </c>
      <c r="H2603" t="s">
        <v>6441</v>
      </c>
      <c r="I2603" t="s">
        <v>55</v>
      </c>
      <c r="J2603" t="s">
        <v>737</v>
      </c>
      <c r="K2603" t="s">
        <v>9053</v>
      </c>
      <c r="L2603" t="s">
        <v>8973</v>
      </c>
      <c r="M2603" t="s">
        <v>9054</v>
      </c>
      <c r="N2603" t="s">
        <v>7506</v>
      </c>
      <c r="O2603" t="s">
        <v>8352</v>
      </c>
      <c r="P2603">
        <v>7939980</v>
      </c>
      <c r="Q2603" t="s">
        <v>6636</v>
      </c>
      <c r="R2603" t="s">
        <v>6636</v>
      </c>
      <c r="S2603" s="12"/>
      <c r="T2603" s="13"/>
      <c r="U2603" t="s">
        <v>8605</v>
      </c>
    </row>
    <row r="2604" spans="1:21" x14ac:dyDescent="0.25">
      <c r="A2604" t="s">
        <v>6619</v>
      </c>
      <c r="B2604" s="12">
        <v>85796</v>
      </c>
      <c r="C2604" t="s">
        <v>9051</v>
      </c>
      <c r="D2604" s="11">
        <v>46209.807789351798</v>
      </c>
      <c r="E2604" t="s">
        <v>9052</v>
      </c>
      <c r="F2604" t="s">
        <v>6415</v>
      </c>
      <c r="G2604" t="s">
        <v>8999</v>
      </c>
      <c r="H2604" t="s">
        <v>6441</v>
      </c>
      <c r="I2604" t="s">
        <v>55</v>
      </c>
      <c r="J2604" t="s">
        <v>737</v>
      </c>
      <c r="K2604" t="s">
        <v>9053</v>
      </c>
      <c r="L2604" t="s">
        <v>8973</v>
      </c>
      <c r="M2604" t="s">
        <v>9054</v>
      </c>
      <c r="N2604" t="s">
        <v>7506</v>
      </c>
      <c r="O2604" t="s">
        <v>8352</v>
      </c>
      <c r="P2604">
        <v>7939980</v>
      </c>
      <c r="Q2604" t="s">
        <v>6636</v>
      </c>
      <c r="R2604" t="s">
        <v>6636</v>
      </c>
      <c r="S2604" s="12"/>
      <c r="T2604" s="13"/>
      <c r="U2604" t="s">
        <v>8605</v>
      </c>
    </row>
    <row r="2605" spans="1:21" x14ac:dyDescent="0.25">
      <c r="A2605" t="s">
        <v>6619</v>
      </c>
      <c r="B2605" s="12">
        <v>85796</v>
      </c>
      <c r="C2605" t="s">
        <v>9051</v>
      </c>
      <c r="D2605" s="11">
        <v>46209.807789351798</v>
      </c>
      <c r="E2605" t="s">
        <v>9052</v>
      </c>
      <c r="F2605" t="s">
        <v>6415</v>
      </c>
      <c r="G2605" t="s">
        <v>9000</v>
      </c>
      <c r="H2605" t="s">
        <v>6441</v>
      </c>
      <c r="I2605" t="s">
        <v>55</v>
      </c>
      <c r="J2605" t="s">
        <v>737</v>
      </c>
      <c r="K2605" t="s">
        <v>9053</v>
      </c>
      <c r="L2605" t="s">
        <v>8973</v>
      </c>
      <c r="M2605" t="s">
        <v>9054</v>
      </c>
      <c r="N2605" t="s">
        <v>7506</v>
      </c>
      <c r="O2605" t="s">
        <v>8352</v>
      </c>
      <c r="P2605">
        <v>7939980</v>
      </c>
      <c r="Q2605" t="s">
        <v>6636</v>
      </c>
      <c r="R2605" t="s">
        <v>6636</v>
      </c>
      <c r="S2605" s="12"/>
      <c r="T2605" s="13"/>
      <c r="U2605" t="s">
        <v>8605</v>
      </c>
    </row>
    <row r="2606" spans="1:21" x14ac:dyDescent="0.25">
      <c r="A2606" t="s">
        <v>6619</v>
      </c>
      <c r="B2606" s="12">
        <v>85796</v>
      </c>
      <c r="C2606" t="s">
        <v>9051</v>
      </c>
      <c r="D2606" s="11">
        <v>46209.807789351798</v>
      </c>
      <c r="E2606" t="s">
        <v>9052</v>
      </c>
      <c r="F2606" t="s">
        <v>6415</v>
      </c>
      <c r="G2606" t="s">
        <v>8978</v>
      </c>
      <c r="H2606" t="s">
        <v>6441</v>
      </c>
      <c r="I2606" t="s">
        <v>55</v>
      </c>
      <c r="J2606" t="s">
        <v>737</v>
      </c>
      <c r="K2606" t="s">
        <v>9053</v>
      </c>
      <c r="L2606" t="s">
        <v>8973</v>
      </c>
      <c r="M2606" t="s">
        <v>9054</v>
      </c>
      <c r="N2606" t="s">
        <v>7506</v>
      </c>
      <c r="O2606" t="s">
        <v>8352</v>
      </c>
      <c r="P2606">
        <v>7939980</v>
      </c>
      <c r="Q2606" t="s">
        <v>6636</v>
      </c>
      <c r="R2606" t="s">
        <v>6636</v>
      </c>
      <c r="S2606" s="12"/>
      <c r="T2606" s="13"/>
      <c r="U2606" t="s">
        <v>8605</v>
      </c>
    </row>
    <row r="2607" spans="1:21" x14ac:dyDescent="0.25">
      <c r="A2607" t="s">
        <v>6637</v>
      </c>
      <c r="B2607" s="12">
        <v>85860</v>
      </c>
      <c r="C2607" t="s">
        <v>9055</v>
      </c>
      <c r="D2607" s="11">
        <v>46210.640393518501</v>
      </c>
      <c r="E2607" t="s">
        <v>9056</v>
      </c>
      <c r="F2607" t="s">
        <v>6415</v>
      </c>
      <c r="G2607" t="s">
        <v>8971</v>
      </c>
      <c r="H2607" t="s">
        <v>6441</v>
      </c>
      <c r="I2607" t="s">
        <v>65</v>
      </c>
      <c r="J2607" t="s">
        <v>636</v>
      </c>
      <c r="K2607" t="s">
        <v>9057</v>
      </c>
      <c r="L2607" t="s">
        <v>8973</v>
      </c>
      <c r="M2607" t="s">
        <v>9058</v>
      </c>
      <c r="N2607" t="s">
        <v>7202</v>
      </c>
      <c r="O2607" t="s">
        <v>7255</v>
      </c>
      <c r="P2607">
        <v>6171980</v>
      </c>
      <c r="Q2607" t="s">
        <v>6636</v>
      </c>
      <c r="R2607" t="s">
        <v>6636</v>
      </c>
      <c r="S2607" s="12"/>
      <c r="T2607" s="13"/>
      <c r="U2607" t="s">
        <v>6629</v>
      </c>
    </row>
    <row r="2608" spans="1:21" x14ac:dyDescent="0.25">
      <c r="A2608" t="s">
        <v>6637</v>
      </c>
      <c r="B2608" s="12">
        <v>85860</v>
      </c>
      <c r="C2608" t="s">
        <v>9055</v>
      </c>
      <c r="D2608" s="11">
        <v>46210.640393518501</v>
      </c>
      <c r="E2608" t="s">
        <v>9056</v>
      </c>
      <c r="F2608" t="s">
        <v>6415</v>
      </c>
      <c r="G2608" t="s">
        <v>8975</v>
      </c>
      <c r="H2608" t="s">
        <v>6441</v>
      </c>
      <c r="I2608" t="s">
        <v>65</v>
      </c>
      <c r="J2608" t="s">
        <v>636</v>
      </c>
      <c r="K2608" t="s">
        <v>9057</v>
      </c>
      <c r="L2608" t="s">
        <v>8973</v>
      </c>
      <c r="M2608" t="s">
        <v>9058</v>
      </c>
      <c r="N2608" t="s">
        <v>7202</v>
      </c>
      <c r="O2608" t="s">
        <v>7255</v>
      </c>
      <c r="P2608">
        <v>6171980</v>
      </c>
      <c r="Q2608" t="s">
        <v>6636</v>
      </c>
      <c r="R2608" t="s">
        <v>6636</v>
      </c>
      <c r="S2608" s="12"/>
      <c r="T2608" s="13"/>
      <c r="U2608" t="s">
        <v>6629</v>
      </c>
    </row>
    <row r="2609" spans="1:21" x14ac:dyDescent="0.25">
      <c r="A2609" t="s">
        <v>6637</v>
      </c>
      <c r="B2609" s="12">
        <v>85860</v>
      </c>
      <c r="C2609" t="s">
        <v>9055</v>
      </c>
      <c r="D2609" s="11">
        <v>46210.640393518501</v>
      </c>
      <c r="E2609" t="s">
        <v>9056</v>
      </c>
      <c r="F2609" t="s">
        <v>6415</v>
      </c>
      <c r="G2609" t="s">
        <v>8976</v>
      </c>
      <c r="H2609" t="s">
        <v>6441</v>
      </c>
      <c r="I2609" t="s">
        <v>65</v>
      </c>
      <c r="J2609" t="s">
        <v>636</v>
      </c>
      <c r="K2609" t="s">
        <v>9057</v>
      </c>
      <c r="L2609" t="s">
        <v>8973</v>
      </c>
      <c r="M2609" t="s">
        <v>9058</v>
      </c>
      <c r="N2609" t="s">
        <v>7202</v>
      </c>
      <c r="O2609" t="s">
        <v>7255</v>
      </c>
      <c r="P2609">
        <v>6171980</v>
      </c>
      <c r="Q2609" t="s">
        <v>6636</v>
      </c>
      <c r="R2609" t="s">
        <v>6636</v>
      </c>
      <c r="S2609" s="12"/>
      <c r="T2609" s="13"/>
      <c r="U2609" t="s">
        <v>6629</v>
      </c>
    </row>
    <row r="2610" spans="1:21" x14ac:dyDescent="0.25">
      <c r="A2610" t="s">
        <v>6637</v>
      </c>
      <c r="B2610" s="12">
        <v>85860</v>
      </c>
      <c r="C2610" t="s">
        <v>9055</v>
      </c>
      <c r="D2610" s="11">
        <v>46210.640393518501</v>
      </c>
      <c r="E2610" t="s">
        <v>9056</v>
      </c>
      <c r="F2610" t="s">
        <v>6415</v>
      </c>
      <c r="G2610" t="s">
        <v>8977</v>
      </c>
      <c r="H2610" t="s">
        <v>6441</v>
      </c>
      <c r="I2610" t="s">
        <v>65</v>
      </c>
      <c r="J2610" t="s">
        <v>636</v>
      </c>
      <c r="K2610" t="s">
        <v>9057</v>
      </c>
      <c r="L2610" t="s">
        <v>8973</v>
      </c>
      <c r="M2610" t="s">
        <v>9058</v>
      </c>
      <c r="N2610" t="s">
        <v>7202</v>
      </c>
      <c r="O2610" t="s">
        <v>7255</v>
      </c>
      <c r="P2610">
        <v>6171980</v>
      </c>
      <c r="Q2610" t="s">
        <v>6636</v>
      </c>
      <c r="R2610" t="s">
        <v>6636</v>
      </c>
      <c r="S2610" s="12"/>
      <c r="T2610" s="13"/>
      <c r="U2610" t="s">
        <v>6629</v>
      </c>
    </row>
    <row r="2611" spans="1:21" x14ac:dyDescent="0.25">
      <c r="A2611" t="s">
        <v>6637</v>
      </c>
      <c r="B2611" s="12">
        <v>85860</v>
      </c>
      <c r="C2611" t="s">
        <v>9055</v>
      </c>
      <c r="D2611" s="11">
        <v>46210.640393518501</v>
      </c>
      <c r="E2611" t="s">
        <v>9056</v>
      </c>
      <c r="F2611" t="s">
        <v>6415</v>
      </c>
      <c r="G2611" t="s">
        <v>8978</v>
      </c>
      <c r="H2611" t="s">
        <v>6441</v>
      </c>
      <c r="I2611" t="s">
        <v>65</v>
      </c>
      <c r="J2611" t="s">
        <v>636</v>
      </c>
      <c r="K2611" t="s">
        <v>9057</v>
      </c>
      <c r="L2611" t="s">
        <v>8973</v>
      </c>
      <c r="M2611" t="s">
        <v>9058</v>
      </c>
      <c r="N2611" t="s">
        <v>7202</v>
      </c>
      <c r="O2611" t="s">
        <v>7255</v>
      </c>
      <c r="P2611">
        <v>6171980</v>
      </c>
      <c r="Q2611" t="s">
        <v>6636</v>
      </c>
      <c r="R2611" t="s">
        <v>6636</v>
      </c>
      <c r="S2611" s="12"/>
      <c r="T2611" s="13"/>
      <c r="U2611" t="s">
        <v>6629</v>
      </c>
    </row>
    <row r="2612" spans="1:21" x14ac:dyDescent="0.25">
      <c r="A2612" t="s">
        <v>6619</v>
      </c>
      <c r="B2612" s="12">
        <v>85860</v>
      </c>
      <c r="C2612" t="s">
        <v>9055</v>
      </c>
      <c r="D2612" s="11">
        <v>46210.771388888897</v>
      </c>
      <c r="E2612" t="s">
        <v>9056</v>
      </c>
      <c r="F2612" t="s">
        <v>6415</v>
      </c>
      <c r="G2612" t="s">
        <v>8971</v>
      </c>
      <c r="H2612" t="s">
        <v>6441</v>
      </c>
      <c r="I2612" t="s">
        <v>65</v>
      </c>
      <c r="J2612" t="s">
        <v>636</v>
      </c>
      <c r="K2612" t="s">
        <v>9057</v>
      </c>
      <c r="L2612" t="s">
        <v>8973</v>
      </c>
      <c r="M2612" t="s">
        <v>9058</v>
      </c>
      <c r="N2612" t="s">
        <v>7202</v>
      </c>
      <c r="O2612" t="s">
        <v>7255</v>
      </c>
      <c r="P2612">
        <v>6171980</v>
      </c>
      <c r="Q2612" t="s">
        <v>6636</v>
      </c>
      <c r="R2612" t="s">
        <v>6636</v>
      </c>
      <c r="S2612" s="12"/>
      <c r="T2612" s="13"/>
      <c r="U2612" t="s">
        <v>6629</v>
      </c>
    </row>
    <row r="2613" spans="1:21" x14ac:dyDescent="0.25">
      <c r="A2613" t="s">
        <v>6619</v>
      </c>
      <c r="B2613" s="12">
        <v>85860</v>
      </c>
      <c r="C2613" t="s">
        <v>9055</v>
      </c>
      <c r="D2613" s="11">
        <v>46210.771388888897</v>
      </c>
      <c r="E2613" t="s">
        <v>9056</v>
      </c>
      <c r="F2613" t="s">
        <v>6415</v>
      </c>
      <c r="G2613" t="s">
        <v>8975</v>
      </c>
      <c r="H2613" t="s">
        <v>6441</v>
      </c>
      <c r="I2613" t="s">
        <v>65</v>
      </c>
      <c r="J2613" t="s">
        <v>636</v>
      </c>
      <c r="K2613" t="s">
        <v>9057</v>
      </c>
      <c r="L2613" t="s">
        <v>8973</v>
      </c>
      <c r="M2613" t="s">
        <v>9058</v>
      </c>
      <c r="N2613" t="s">
        <v>7202</v>
      </c>
      <c r="O2613" t="s">
        <v>7255</v>
      </c>
      <c r="P2613">
        <v>6171980</v>
      </c>
      <c r="Q2613" t="s">
        <v>6636</v>
      </c>
      <c r="R2613" t="s">
        <v>6636</v>
      </c>
      <c r="S2613" s="12"/>
      <c r="T2613" s="13"/>
      <c r="U2613" t="s">
        <v>6629</v>
      </c>
    </row>
    <row r="2614" spans="1:21" x14ac:dyDescent="0.25">
      <c r="A2614" t="s">
        <v>6619</v>
      </c>
      <c r="B2614" s="12">
        <v>85860</v>
      </c>
      <c r="C2614" t="s">
        <v>9055</v>
      </c>
      <c r="D2614" s="11">
        <v>46210.771388888897</v>
      </c>
      <c r="E2614" t="s">
        <v>9056</v>
      </c>
      <c r="F2614" t="s">
        <v>6415</v>
      </c>
      <c r="G2614" t="s">
        <v>8976</v>
      </c>
      <c r="H2614" t="s">
        <v>6441</v>
      </c>
      <c r="I2614" t="s">
        <v>65</v>
      </c>
      <c r="J2614" t="s">
        <v>636</v>
      </c>
      <c r="K2614" t="s">
        <v>9057</v>
      </c>
      <c r="L2614" t="s">
        <v>8973</v>
      </c>
      <c r="M2614" t="s">
        <v>9058</v>
      </c>
      <c r="N2614" t="s">
        <v>7202</v>
      </c>
      <c r="O2614" t="s">
        <v>7255</v>
      </c>
      <c r="P2614">
        <v>6171980</v>
      </c>
      <c r="Q2614" t="s">
        <v>6636</v>
      </c>
      <c r="R2614" t="s">
        <v>6636</v>
      </c>
      <c r="S2614" s="12"/>
      <c r="T2614" s="13"/>
      <c r="U2614" t="s">
        <v>6629</v>
      </c>
    </row>
    <row r="2615" spans="1:21" x14ac:dyDescent="0.25">
      <c r="A2615" t="s">
        <v>6619</v>
      </c>
      <c r="B2615" s="12">
        <v>85860</v>
      </c>
      <c r="C2615" t="s">
        <v>9055</v>
      </c>
      <c r="D2615" s="11">
        <v>46210.771388888897</v>
      </c>
      <c r="E2615" t="s">
        <v>9056</v>
      </c>
      <c r="F2615" t="s">
        <v>6415</v>
      </c>
      <c r="G2615" t="s">
        <v>8977</v>
      </c>
      <c r="H2615" t="s">
        <v>6441</v>
      </c>
      <c r="I2615" t="s">
        <v>65</v>
      </c>
      <c r="J2615" t="s">
        <v>636</v>
      </c>
      <c r="K2615" t="s">
        <v>9057</v>
      </c>
      <c r="L2615" t="s">
        <v>8973</v>
      </c>
      <c r="M2615" t="s">
        <v>9058</v>
      </c>
      <c r="N2615" t="s">
        <v>7202</v>
      </c>
      <c r="O2615" t="s">
        <v>7255</v>
      </c>
      <c r="P2615">
        <v>6171980</v>
      </c>
      <c r="Q2615" t="s">
        <v>6636</v>
      </c>
      <c r="R2615" t="s">
        <v>6636</v>
      </c>
      <c r="S2615" s="12"/>
      <c r="T2615" s="13"/>
      <c r="U2615" t="s">
        <v>6629</v>
      </c>
    </row>
    <row r="2616" spans="1:21" x14ac:dyDescent="0.25">
      <c r="A2616" t="s">
        <v>6619</v>
      </c>
      <c r="B2616" s="12">
        <v>85860</v>
      </c>
      <c r="C2616" t="s">
        <v>9055</v>
      </c>
      <c r="D2616" s="11">
        <v>46210.771388888897</v>
      </c>
      <c r="E2616" t="s">
        <v>9056</v>
      </c>
      <c r="F2616" t="s">
        <v>6415</v>
      </c>
      <c r="G2616" t="s">
        <v>8978</v>
      </c>
      <c r="H2616" t="s">
        <v>6441</v>
      </c>
      <c r="I2616" t="s">
        <v>65</v>
      </c>
      <c r="J2616" t="s">
        <v>636</v>
      </c>
      <c r="K2616" t="s">
        <v>9057</v>
      </c>
      <c r="L2616" t="s">
        <v>8973</v>
      </c>
      <c r="M2616" t="s">
        <v>9058</v>
      </c>
      <c r="N2616" t="s">
        <v>7202</v>
      </c>
      <c r="O2616" t="s">
        <v>7255</v>
      </c>
      <c r="P2616">
        <v>6171980</v>
      </c>
      <c r="Q2616" t="s">
        <v>6636</v>
      </c>
      <c r="R2616" t="s">
        <v>6636</v>
      </c>
      <c r="S2616" s="12"/>
      <c r="T2616" s="13"/>
      <c r="U2616" t="s">
        <v>6629</v>
      </c>
    </row>
    <row r="2617" spans="1:21" x14ac:dyDescent="0.25">
      <c r="A2617" t="s">
        <v>6637</v>
      </c>
      <c r="B2617" s="12">
        <v>85884</v>
      </c>
      <c r="C2617" t="s">
        <v>9059</v>
      </c>
      <c r="D2617" s="11">
        <v>46211.393634259301</v>
      </c>
      <c r="E2617" t="s">
        <v>9060</v>
      </c>
      <c r="F2617" t="s">
        <v>6415</v>
      </c>
      <c r="G2617" t="s">
        <v>8971</v>
      </c>
      <c r="H2617" t="s">
        <v>6441</v>
      </c>
      <c r="I2617" t="s">
        <v>55</v>
      </c>
      <c r="J2617" t="s">
        <v>643</v>
      </c>
      <c r="K2617" t="s">
        <v>9061</v>
      </c>
      <c r="L2617" t="s">
        <v>8973</v>
      </c>
      <c r="M2617" t="s">
        <v>9062</v>
      </c>
      <c r="N2617" t="s">
        <v>7202</v>
      </c>
      <c r="O2617" t="s">
        <v>7203</v>
      </c>
      <c r="P2617">
        <v>5359980</v>
      </c>
      <c r="Q2617" t="s">
        <v>6636</v>
      </c>
      <c r="R2617" t="s">
        <v>6636</v>
      </c>
      <c r="S2617" s="12"/>
      <c r="T2617" s="13"/>
      <c r="U2617" t="s">
        <v>6629</v>
      </c>
    </row>
    <row r="2618" spans="1:21" x14ac:dyDescent="0.25">
      <c r="A2618" t="s">
        <v>6637</v>
      </c>
      <c r="B2618" s="12">
        <v>85884</v>
      </c>
      <c r="C2618" t="s">
        <v>9059</v>
      </c>
      <c r="D2618" s="11">
        <v>46211.393634259301</v>
      </c>
      <c r="E2618" t="s">
        <v>9060</v>
      </c>
      <c r="F2618" t="s">
        <v>6415</v>
      </c>
      <c r="G2618" t="s">
        <v>8975</v>
      </c>
      <c r="H2618" t="s">
        <v>6441</v>
      </c>
      <c r="I2618" t="s">
        <v>55</v>
      </c>
      <c r="J2618" t="s">
        <v>643</v>
      </c>
      <c r="K2618" t="s">
        <v>9061</v>
      </c>
      <c r="L2618" t="s">
        <v>8973</v>
      </c>
      <c r="M2618" t="s">
        <v>9062</v>
      </c>
      <c r="N2618" t="s">
        <v>7202</v>
      </c>
      <c r="O2618" t="s">
        <v>7203</v>
      </c>
      <c r="P2618">
        <v>5359980</v>
      </c>
      <c r="Q2618" t="s">
        <v>6636</v>
      </c>
      <c r="R2618" t="s">
        <v>6636</v>
      </c>
      <c r="S2618" s="12"/>
      <c r="T2618" s="13"/>
      <c r="U2618" t="s">
        <v>6629</v>
      </c>
    </row>
    <row r="2619" spans="1:21" x14ac:dyDescent="0.25">
      <c r="A2619" t="s">
        <v>6637</v>
      </c>
      <c r="B2619" s="12">
        <v>85884</v>
      </c>
      <c r="C2619" t="s">
        <v>9059</v>
      </c>
      <c r="D2619" s="11">
        <v>46211.393634259301</v>
      </c>
      <c r="E2619" t="s">
        <v>9060</v>
      </c>
      <c r="F2619" t="s">
        <v>6415</v>
      </c>
      <c r="G2619" t="s">
        <v>8976</v>
      </c>
      <c r="H2619" t="s">
        <v>6441</v>
      </c>
      <c r="I2619" t="s">
        <v>55</v>
      </c>
      <c r="J2619" t="s">
        <v>643</v>
      </c>
      <c r="K2619" t="s">
        <v>9061</v>
      </c>
      <c r="L2619" t="s">
        <v>8973</v>
      </c>
      <c r="M2619" t="s">
        <v>9062</v>
      </c>
      <c r="N2619" t="s">
        <v>7202</v>
      </c>
      <c r="O2619" t="s">
        <v>7203</v>
      </c>
      <c r="P2619">
        <v>5359980</v>
      </c>
      <c r="Q2619" t="s">
        <v>6636</v>
      </c>
      <c r="R2619" t="s">
        <v>6636</v>
      </c>
      <c r="S2619" s="12"/>
      <c r="T2619" s="13"/>
      <c r="U2619" t="s">
        <v>6629</v>
      </c>
    </row>
    <row r="2620" spans="1:21" x14ac:dyDescent="0.25">
      <c r="A2620" t="s">
        <v>6637</v>
      </c>
      <c r="B2620" s="12">
        <v>85884</v>
      </c>
      <c r="C2620" t="s">
        <v>9059</v>
      </c>
      <c r="D2620" s="11">
        <v>46211.393634259301</v>
      </c>
      <c r="E2620" t="s">
        <v>9060</v>
      </c>
      <c r="F2620" t="s">
        <v>6415</v>
      </c>
      <c r="G2620" t="s">
        <v>8977</v>
      </c>
      <c r="H2620" t="s">
        <v>6441</v>
      </c>
      <c r="I2620" t="s">
        <v>55</v>
      </c>
      <c r="J2620" t="s">
        <v>643</v>
      </c>
      <c r="K2620" t="s">
        <v>9061</v>
      </c>
      <c r="L2620" t="s">
        <v>8973</v>
      </c>
      <c r="M2620" t="s">
        <v>9062</v>
      </c>
      <c r="N2620" t="s">
        <v>7202</v>
      </c>
      <c r="O2620" t="s">
        <v>7203</v>
      </c>
      <c r="P2620">
        <v>5359980</v>
      </c>
      <c r="Q2620" t="s">
        <v>6636</v>
      </c>
      <c r="R2620" t="s">
        <v>6636</v>
      </c>
      <c r="S2620" s="12"/>
      <c r="T2620" s="13"/>
      <c r="U2620" t="s">
        <v>6629</v>
      </c>
    </row>
    <row r="2621" spans="1:21" x14ac:dyDescent="0.25">
      <c r="A2621" t="s">
        <v>6637</v>
      </c>
      <c r="B2621" s="12">
        <v>85884</v>
      </c>
      <c r="C2621" t="s">
        <v>9059</v>
      </c>
      <c r="D2621" s="11">
        <v>46211.393634259301</v>
      </c>
      <c r="E2621" t="s">
        <v>9060</v>
      </c>
      <c r="F2621" t="s">
        <v>6415</v>
      </c>
      <c r="G2621" t="s">
        <v>8978</v>
      </c>
      <c r="H2621" t="s">
        <v>6441</v>
      </c>
      <c r="I2621" t="s">
        <v>55</v>
      </c>
      <c r="J2621" t="s">
        <v>643</v>
      </c>
      <c r="K2621" t="s">
        <v>9061</v>
      </c>
      <c r="L2621" t="s">
        <v>8973</v>
      </c>
      <c r="M2621" t="s">
        <v>9062</v>
      </c>
      <c r="N2621" t="s">
        <v>7202</v>
      </c>
      <c r="O2621" t="s">
        <v>7203</v>
      </c>
      <c r="P2621">
        <v>5359980</v>
      </c>
      <c r="Q2621" t="s">
        <v>6636</v>
      </c>
      <c r="R2621" t="s">
        <v>6636</v>
      </c>
      <c r="S2621" s="12"/>
      <c r="T2621" s="13"/>
      <c r="U2621" t="s">
        <v>6629</v>
      </c>
    </row>
    <row r="2622" spans="1:21" x14ac:dyDescent="0.25">
      <c r="A2622" t="s">
        <v>6619</v>
      </c>
      <c r="B2622" s="12">
        <v>85884</v>
      </c>
      <c r="C2622" t="s">
        <v>9059</v>
      </c>
      <c r="D2622" s="11">
        <v>46211.465624999997</v>
      </c>
      <c r="E2622" t="s">
        <v>9060</v>
      </c>
      <c r="F2622" t="s">
        <v>6415</v>
      </c>
      <c r="G2622" t="s">
        <v>8971</v>
      </c>
      <c r="H2622" t="s">
        <v>6441</v>
      </c>
      <c r="I2622" t="s">
        <v>55</v>
      </c>
      <c r="J2622" t="s">
        <v>643</v>
      </c>
      <c r="K2622" t="s">
        <v>9061</v>
      </c>
      <c r="L2622" t="s">
        <v>8973</v>
      </c>
      <c r="M2622" t="s">
        <v>9062</v>
      </c>
      <c r="N2622" t="s">
        <v>7202</v>
      </c>
      <c r="O2622" t="s">
        <v>7203</v>
      </c>
      <c r="P2622">
        <v>5359980</v>
      </c>
      <c r="Q2622" t="s">
        <v>6636</v>
      </c>
      <c r="R2622" t="s">
        <v>6636</v>
      </c>
      <c r="S2622" s="12"/>
      <c r="T2622" s="13"/>
      <c r="U2622" t="s">
        <v>6629</v>
      </c>
    </row>
    <row r="2623" spans="1:21" x14ac:dyDescent="0.25">
      <c r="A2623" t="s">
        <v>6619</v>
      </c>
      <c r="B2623" s="12">
        <v>85884</v>
      </c>
      <c r="C2623" t="s">
        <v>9059</v>
      </c>
      <c r="D2623" s="11">
        <v>46211.465624999997</v>
      </c>
      <c r="E2623" t="s">
        <v>9060</v>
      </c>
      <c r="F2623" t="s">
        <v>6415</v>
      </c>
      <c r="G2623" t="s">
        <v>8975</v>
      </c>
      <c r="H2623" t="s">
        <v>6441</v>
      </c>
      <c r="I2623" t="s">
        <v>55</v>
      </c>
      <c r="J2623" t="s">
        <v>643</v>
      </c>
      <c r="K2623" t="s">
        <v>9061</v>
      </c>
      <c r="L2623" t="s">
        <v>8973</v>
      </c>
      <c r="M2623" t="s">
        <v>9062</v>
      </c>
      <c r="N2623" t="s">
        <v>7202</v>
      </c>
      <c r="O2623" t="s">
        <v>7203</v>
      </c>
      <c r="P2623">
        <v>5359980</v>
      </c>
      <c r="Q2623" t="s">
        <v>6636</v>
      </c>
      <c r="R2623" t="s">
        <v>6636</v>
      </c>
      <c r="S2623" s="12"/>
      <c r="T2623" s="13"/>
      <c r="U2623" t="s">
        <v>6629</v>
      </c>
    </row>
    <row r="2624" spans="1:21" x14ac:dyDescent="0.25">
      <c r="A2624" t="s">
        <v>6619</v>
      </c>
      <c r="B2624" s="12">
        <v>85884</v>
      </c>
      <c r="C2624" t="s">
        <v>9059</v>
      </c>
      <c r="D2624" s="11">
        <v>46211.465624999997</v>
      </c>
      <c r="E2624" t="s">
        <v>9060</v>
      </c>
      <c r="F2624" t="s">
        <v>6415</v>
      </c>
      <c r="G2624" t="s">
        <v>8976</v>
      </c>
      <c r="H2624" t="s">
        <v>6441</v>
      </c>
      <c r="I2624" t="s">
        <v>55</v>
      </c>
      <c r="J2624" t="s">
        <v>643</v>
      </c>
      <c r="K2624" t="s">
        <v>9061</v>
      </c>
      <c r="L2624" t="s">
        <v>8973</v>
      </c>
      <c r="M2624" t="s">
        <v>9062</v>
      </c>
      <c r="N2624" t="s">
        <v>7202</v>
      </c>
      <c r="O2624" t="s">
        <v>7203</v>
      </c>
      <c r="P2624">
        <v>5359980</v>
      </c>
      <c r="Q2624" t="s">
        <v>6636</v>
      </c>
      <c r="R2624" t="s">
        <v>6636</v>
      </c>
      <c r="S2624" s="12"/>
      <c r="T2624" s="13"/>
      <c r="U2624" t="s">
        <v>6629</v>
      </c>
    </row>
    <row r="2625" spans="1:21" x14ac:dyDescent="0.25">
      <c r="A2625" t="s">
        <v>6619</v>
      </c>
      <c r="B2625" s="12">
        <v>85884</v>
      </c>
      <c r="C2625" t="s">
        <v>9059</v>
      </c>
      <c r="D2625" s="11">
        <v>46211.465624999997</v>
      </c>
      <c r="E2625" t="s">
        <v>9060</v>
      </c>
      <c r="F2625" t="s">
        <v>6415</v>
      </c>
      <c r="G2625" t="s">
        <v>8977</v>
      </c>
      <c r="H2625" t="s">
        <v>6441</v>
      </c>
      <c r="I2625" t="s">
        <v>55</v>
      </c>
      <c r="J2625" t="s">
        <v>643</v>
      </c>
      <c r="K2625" t="s">
        <v>9061</v>
      </c>
      <c r="L2625" t="s">
        <v>8973</v>
      </c>
      <c r="M2625" t="s">
        <v>9062</v>
      </c>
      <c r="N2625" t="s">
        <v>7202</v>
      </c>
      <c r="O2625" t="s">
        <v>7203</v>
      </c>
      <c r="P2625">
        <v>5359980</v>
      </c>
      <c r="Q2625" t="s">
        <v>6636</v>
      </c>
      <c r="R2625" t="s">
        <v>6636</v>
      </c>
      <c r="S2625" s="12"/>
      <c r="T2625" s="13"/>
      <c r="U2625" t="s">
        <v>6629</v>
      </c>
    </row>
    <row r="2626" spans="1:21" x14ac:dyDescent="0.25">
      <c r="A2626" t="s">
        <v>6619</v>
      </c>
      <c r="B2626" s="12">
        <v>85884</v>
      </c>
      <c r="C2626" t="s">
        <v>9059</v>
      </c>
      <c r="D2626" s="11">
        <v>46211.465624999997</v>
      </c>
      <c r="E2626" t="s">
        <v>9060</v>
      </c>
      <c r="F2626" t="s">
        <v>6415</v>
      </c>
      <c r="G2626" t="s">
        <v>8978</v>
      </c>
      <c r="H2626" t="s">
        <v>6441</v>
      </c>
      <c r="I2626" t="s">
        <v>55</v>
      </c>
      <c r="J2626" t="s">
        <v>643</v>
      </c>
      <c r="K2626" t="s">
        <v>9061</v>
      </c>
      <c r="L2626" t="s">
        <v>8973</v>
      </c>
      <c r="M2626" t="s">
        <v>9062</v>
      </c>
      <c r="N2626" t="s">
        <v>7202</v>
      </c>
      <c r="O2626" t="s">
        <v>7203</v>
      </c>
      <c r="P2626">
        <v>5359980</v>
      </c>
      <c r="Q2626" t="s">
        <v>6636</v>
      </c>
      <c r="R2626" t="s">
        <v>6636</v>
      </c>
      <c r="S2626" s="12"/>
      <c r="T2626" s="13"/>
      <c r="U2626" t="s">
        <v>6629</v>
      </c>
    </row>
    <row r="2627" spans="1:21" x14ac:dyDescent="0.25">
      <c r="A2627" t="s">
        <v>6637</v>
      </c>
      <c r="B2627" s="12">
        <v>85900</v>
      </c>
      <c r="C2627" t="s">
        <v>9063</v>
      </c>
      <c r="D2627" s="11">
        <v>46211.522106481498</v>
      </c>
      <c r="E2627" t="s">
        <v>9064</v>
      </c>
      <c r="F2627" t="s">
        <v>6415</v>
      </c>
      <c r="G2627" t="s">
        <v>8971</v>
      </c>
      <c r="H2627" t="s">
        <v>6441</v>
      </c>
      <c r="I2627" t="s">
        <v>55</v>
      </c>
      <c r="J2627" t="s">
        <v>643</v>
      </c>
      <c r="K2627" t="s">
        <v>9057</v>
      </c>
      <c r="L2627" t="s">
        <v>8973</v>
      </c>
      <c r="M2627" t="s">
        <v>9058</v>
      </c>
      <c r="N2627" t="s">
        <v>7202</v>
      </c>
      <c r="O2627" t="s">
        <v>7255</v>
      </c>
      <c r="P2627">
        <v>6171980</v>
      </c>
      <c r="Q2627" t="s">
        <v>6636</v>
      </c>
      <c r="R2627" t="s">
        <v>6636</v>
      </c>
      <c r="S2627" s="12"/>
      <c r="T2627" s="13"/>
      <c r="U2627" t="s">
        <v>6629</v>
      </c>
    </row>
    <row r="2628" spans="1:21" x14ac:dyDescent="0.25">
      <c r="A2628" t="s">
        <v>6637</v>
      </c>
      <c r="B2628" s="12">
        <v>85900</v>
      </c>
      <c r="C2628" t="s">
        <v>9063</v>
      </c>
      <c r="D2628" s="11">
        <v>46211.522106481498</v>
      </c>
      <c r="E2628" t="s">
        <v>9064</v>
      </c>
      <c r="F2628" t="s">
        <v>6415</v>
      </c>
      <c r="G2628" t="s">
        <v>8975</v>
      </c>
      <c r="H2628" t="s">
        <v>6441</v>
      </c>
      <c r="I2628" t="s">
        <v>55</v>
      </c>
      <c r="J2628" t="s">
        <v>643</v>
      </c>
      <c r="K2628" t="s">
        <v>9057</v>
      </c>
      <c r="L2628" t="s">
        <v>8973</v>
      </c>
      <c r="M2628" t="s">
        <v>9058</v>
      </c>
      <c r="N2628" t="s">
        <v>7202</v>
      </c>
      <c r="O2628" t="s">
        <v>7255</v>
      </c>
      <c r="P2628">
        <v>6171980</v>
      </c>
      <c r="Q2628" t="s">
        <v>6636</v>
      </c>
      <c r="R2628" t="s">
        <v>6636</v>
      </c>
      <c r="S2628" s="12"/>
      <c r="T2628" s="13"/>
      <c r="U2628" t="s">
        <v>6629</v>
      </c>
    </row>
    <row r="2629" spans="1:21" x14ac:dyDescent="0.25">
      <c r="A2629" t="s">
        <v>6637</v>
      </c>
      <c r="B2629" s="12">
        <v>85900</v>
      </c>
      <c r="C2629" t="s">
        <v>9063</v>
      </c>
      <c r="D2629" s="11">
        <v>46211.522106481498</v>
      </c>
      <c r="E2629" t="s">
        <v>9064</v>
      </c>
      <c r="F2629" t="s">
        <v>6415</v>
      </c>
      <c r="G2629" t="s">
        <v>8976</v>
      </c>
      <c r="H2629" t="s">
        <v>6441</v>
      </c>
      <c r="I2629" t="s">
        <v>55</v>
      </c>
      <c r="J2629" t="s">
        <v>643</v>
      </c>
      <c r="K2629" t="s">
        <v>9057</v>
      </c>
      <c r="L2629" t="s">
        <v>8973</v>
      </c>
      <c r="M2629" t="s">
        <v>9058</v>
      </c>
      <c r="N2629" t="s">
        <v>7202</v>
      </c>
      <c r="O2629" t="s">
        <v>7255</v>
      </c>
      <c r="P2629">
        <v>6171980</v>
      </c>
      <c r="Q2629" t="s">
        <v>6636</v>
      </c>
      <c r="R2629" t="s">
        <v>6636</v>
      </c>
      <c r="S2629" s="12"/>
      <c r="T2629" s="13"/>
      <c r="U2629" t="s">
        <v>6629</v>
      </c>
    </row>
    <row r="2630" spans="1:21" x14ac:dyDescent="0.25">
      <c r="A2630" t="s">
        <v>6637</v>
      </c>
      <c r="B2630" s="12">
        <v>85900</v>
      </c>
      <c r="C2630" t="s">
        <v>9063</v>
      </c>
      <c r="D2630" s="11">
        <v>46211.522106481498</v>
      </c>
      <c r="E2630" t="s">
        <v>9064</v>
      </c>
      <c r="F2630" t="s">
        <v>6415</v>
      </c>
      <c r="G2630" t="s">
        <v>8977</v>
      </c>
      <c r="H2630" t="s">
        <v>6441</v>
      </c>
      <c r="I2630" t="s">
        <v>55</v>
      </c>
      <c r="J2630" t="s">
        <v>643</v>
      </c>
      <c r="K2630" t="s">
        <v>9057</v>
      </c>
      <c r="L2630" t="s">
        <v>8973</v>
      </c>
      <c r="M2630" t="s">
        <v>9058</v>
      </c>
      <c r="N2630" t="s">
        <v>7202</v>
      </c>
      <c r="O2630" t="s">
        <v>7255</v>
      </c>
      <c r="P2630">
        <v>6171980</v>
      </c>
      <c r="Q2630" t="s">
        <v>6636</v>
      </c>
      <c r="R2630" t="s">
        <v>6636</v>
      </c>
      <c r="S2630" s="12"/>
      <c r="T2630" s="13"/>
      <c r="U2630" t="s">
        <v>6629</v>
      </c>
    </row>
    <row r="2631" spans="1:21" x14ac:dyDescent="0.25">
      <c r="A2631" t="s">
        <v>6637</v>
      </c>
      <c r="B2631" s="12">
        <v>85900</v>
      </c>
      <c r="C2631" t="s">
        <v>9063</v>
      </c>
      <c r="D2631" s="11">
        <v>46211.522106481498</v>
      </c>
      <c r="E2631" t="s">
        <v>9064</v>
      </c>
      <c r="F2631" t="s">
        <v>6415</v>
      </c>
      <c r="G2631" t="s">
        <v>8978</v>
      </c>
      <c r="H2631" t="s">
        <v>6441</v>
      </c>
      <c r="I2631" t="s">
        <v>55</v>
      </c>
      <c r="J2631" t="s">
        <v>643</v>
      </c>
      <c r="K2631" t="s">
        <v>9057</v>
      </c>
      <c r="L2631" t="s">
        <v>8973</v>
      </c>
      <c r="M2631" t="s">
        <v>9058</v>
      </c>
      <c r="N2631" t="s">
        <v>7202</v>
      </c>
      <c r="O2631" t="s">
        <v>7255</v>
      </c>
      <c r="P2631">
        <v>6171980</v>
      </c>
      <c r="Q2631" t="s">
        <v>6636</v>
      </c>
      <c r="R2631" t="s">
        <v>6636</v>
      </c>
      <c r="S2631" s="12"/>
      <c r="T2631" s="13"/>
      <c r="U2631" t="s">
        <v>6629</v>
      </c>
    </row>
    <row r="2632" spans="1:21" x14ac:dyDescent="0.25">
      <c r="A2632" t="s">
        <v>6619</v>
      </c>
      <c r="B2632" s="12">
        <v>85900</v>
      </c>
      <c r="C2632" t="s">
        <v>9063</v>
      </c>
      <c r="D2632" s="11">
        <v>46211.5489467593</v>
      </c>
      <c r="E2632" t="s">
        <v>9064</v>
      </c>
      <c r="F2632" t="s">
        <v>6415</v>
      </c>
      <c r="G2632" t="s">
        <v>8971</v>
      </c>
      <c r="H2632" t="s">
        <v>6441</v>
      </c>
      <c r="I2632" t="s">
        <v>55</v>
      </c>
      <c r="J2632" t="s">
        <v>643</v>
      </c>
      <c r="K2632" t="s">
        <v>9057</v>
      </c>
      <c r="L2632" t="s">
        <v>8973</v>
      </c>
      <c r="M2632" t="s">
        <v>9058</v>
      </c>
      <c r="N2632" t="s">
        <v>7202</v>
      </c>
      <c r="O2632" t="s">
        <v>7255</v>
      </c>
      <c r="P2632">
        <v>6171980</v>
      </c>
      <c r="Q2632" t="s">
        <v>6636</v>
      </c>
      <c r="R2632" t="s">
        <v>6636</v>
      </c>
      <c r="S2632" s="12"/>
      <c r="T2632" s="13"/>
      <c r="U2632" t="s">
        <v>6629</v>
      </c>
    </row>
    <row r="2633" spans="1:21" x14ac:dyDescent="0.25">
      <c r="A2633" t="s">
        <v>6619</v>
      </c>
      <c r="B2633" s="12">
        <v>85900</v>
      </c>
      <c r="C2633" t="s">
        <v>9063</v>
      </c>
      <c r="D2633" s="11">
        <v>46211.5489467593</v>
      </c>
      <c r="E2633" t="s">
        <v>9064</v>
      </c>
      <c r="F2633" t="s">
        <v>6415</v>
      </c>
      <c r="G2633" t="s">
        <v>8975</v>
      </c>
      <c r="H2633" t="s">
        <v>6441</v>
      </c>
      <c r="I2633" t="s">
        <v>55</v>
      </c>
      <c r="J2633" t="s">
        <v>643</v>
      </c>
      <c r="K2633" t="s">
        <v>9057</v>
      </c>
      <c r="L2633" t="s">
        <v>8973</v>
      </c>
      <c r="M2633" t="s">
        <v>9058</v>
      </c>
      <c r="N2633" t="s">
        <v>7202</v>
      </c>
      <c r="O2633" t="s">
        <v>7255</v>
      </c>
      <c r="P2633">
        <v>6171980</v>
      </c>
      <c r="Q2633" t="s">
        <v>6636</v>
      </c>
      <c r="R2633" t="s">
        <v>6636</v>
      </c>
      <c r="S2633" s="12"/>
      <c r="T2633" s="13"/>
      <c r="U2633" t="s">
        <v>6629</v>
      </c>
    </row>
    <row r="2634" spans="1:21" x14ac:dyDescent="0.25">
      <c r="A2634" t="s">
        <v>6619</v>
      </c>
      <c r="B2634" s="12">
        <v>85900</v>
      </c>
      <c r="C2634" t="s">
        <v>9063</v>
      </c>
      <c r="D2634" s="11">
        <v>46211.5489467593</v>
      </c>
      <c r="E2634" t="s">
        <v>9064</v>
      </c>
      <c r="F2634" t="s">
        <v>6415</v>
      </c>
      <c r="G2634" t="s">
        <v>8976</v>
      </c>
      <c r="H2634" t="s">
        <v>6441</v>
      </c>
      <c r="I2634" t="s">
        <v>55</v>
      </c>
      <c r="J2634" t="s">
        <v>643</v>
      </c>
      <c r="K2634" t="s">
        <v>9057</v>
      </c>
      <c r="L2634" t="s">
        <v>8973</v>
      </c>
      <c r="M2634" t="s">
        <v>9058</v>
      </c>
      <c r="N2634" t="s">
        <v>7202</v>
      </c>
      <c r="O2634" t="s">
        <v>7255</v>
      </c>
      <c r="P2634">
        <v>6171980</v>
      </c>
      <c r="Q2634" t="s">
        <v>6636</v>
      </c>
      <c r="R2634" t="s">
        <v>6636</v>
      </c>
      <c r="S2634" s="12"/>
      <c r="T2634" s="13"/>
      <c r="U2634" t="s">
        <v>6629</v>
      </c>
    </row>
    <row r="2635" spans="1:21" x14ac:dyDescent="0.25">
      <c r="A2635" t="s">
        <v>6619</v>
      </c>
      <c r="B2635" s="12">
        <v>85900</v>
      </c>
      <c r="C2635" t="s">
        <v>9063</v>
      </c>
      <c r="D2635" s="11">
        <v>46211.5489467593</v>
      </c>
      <c r="E2635" t="s">
        <v>9064</v>
      </c>
      <c r="F2635" t="s">
        <v>6415</v>
      </c>
      <c r="G2635" t="s">
        <v>8977</v>
      </c>
      <c r="H2635" t="s">
        <v>6441</v>
      </c>
      <c r="I2635" t="s">
        <v>55</v>
      </c>
      <c r="J2635" t="s">
        <v>643</v>
      </c>
      <c r="K2635" t="s">
        <v>9057</v>
      </c>
      <c r="L2635" t="s">
        <v>8973</v>
      </c>
      <c r="M2635" t="s">
        <v>9058</v>
      </c>
      <c r="N2635" t="s">
        <v>7202</v>
      </c>
      <c r="O2635" t="s">
        <v>7255</v>
      </c>
      <c r="P2635">
        <v>6171980</v>
      </c>
      <c r="Q2635" t="s">
        <v>6636</v>
      </c>
      <c r="R2635" t="s">
        <v>6636</v>
      </c>
      <c r="S2635" s="12"/>
      <c r="T2635" s="13"/>
      <c r="U2635" t="s">
        <v>6629</v>
      </c>
    </row>
    <row r="2636" spans="1:21" x14ac:dyDescent="0.25">
      <c r="A2636" t="s">
        <v>6619</v>
      </c>
      <c r="B2636" s="12">
        <v>85900</v>
      </c>
      <c r="C2636" t="s">
        <v>9063</v>
      </c>
      <c r="D2636" s="11">
        <v>46211.5489467593</v>
      </c>
      <c r="E2636" t="s">
        <v>9064</v>
      </c>
      <c r="F2636" t="s">
        <v>6415</v>
      </c>
      <c r="G2636" t="s">
        <v>8978</v>
      </c>
      <c r="H2636" t="s">
        <v>6441</v>
      </c>
      <c r="I2636" t="s">
        <v>55</v>
      </c>
      <c r="J2636" t="s">
        <v>643</v>
      </c>
      <c r="K2636" t="s">
        <v>9057</v>
      </c>
      <c r="L2636" t="s">
        <v>8973</v>
      </c>
      <c r="M2636" t="s">
        <v>9058</v>
      </c>
      <c r="N2636" t="s">
        <v>7202</v>
      </c>
      <c r="O2636" t="s">
        <v>7255</v>
      </c>
      <c r="P2636">
        <v>6171980</v>
      </c>
      <c r="Q2636" t="s">
        <v>6636</v>
      </c>
      <c r="R2636" t="s">
        <v>6636</v>
      </c>
      <c r="S2636" s="12"/>
      <c r="T2636" s="13"/>
      <c r="U2636" t="s">
        <v>6629</v>
      </c>
    </row>
    <row r="2637" spans="1:21" x14ac:dyDescent="0.25">
      <c r="A2637" t="s">
        <v>6637</v>
      </c>
      <c r="B2637" s="12">
        <v>86166</v>
      </c>
      <c r="C2637" t="s">
        <v>9065</v>
      </c>
      <c r="D2637" s="11">
        <v>46214.451851851903</v>
      </c>
      <c r="E2637" t="s">
        <v>9066</v>
      </c>
      <c r="F2637" t="s">
        <v>6415</v>
      </c>
      <c r="G2637" t="s">
        <v>8971</v>
      </c>
      <c r="H2637" t="s">
        <v>6441</v>
      </c>
      <c r="I2637" t="s">
        <v>65</v>
      </c>
      <c r="J2637" t="s">
        <v>9067</v>
      </c>
      <c r="K2637" t="s">
        <v>9068</v>
      </c>
      <c r="L2637" t="s">
        <v>8973</v>
      </c>
      <c r="M2637" t="s">
        <v>9069</v>
      </c>
      <c r="N2637" t="s">
        <v>7202</v>
      </c>
      <c r="O2637" t="s">
        <v>7203</v>
      </c>
      <c r="P2637">
        <v>5019980</v>
      </c>
      <c r="Q2637" t="s">
        <v>31</v>
      </c>
      <c r="R2637" t="s">
        <v>6779</v>
      </c>
      <c r="S2637" s="12"/>
      <c r="T2637" s="13"/>
      <c r="U2637" t="s">
        <v>6780</v>
      </c>
    </row>
    <row r="2638" spans="1:21" x14ac:dyDescent="0.25">
      <c r="A2638" t="s">
        <v>6637</v>
      </c>
      <c r="B2638" s="12">
        <v>86166</v>
      </c>
      <c r="C2638" t="s">
        <v>9065</v>
      </c>
      <c r="D2638" s="11">
        <v>46214.451851851903</v>
      </c>
      <c r="E2638" t="s">
        <v>9066</v>
      </c>
      <c r="F2638" t="s">
        <v>6415</v>
      </c>
      <c r="G2638" t="s">
        <v>8975</v>
      </c>
      <c r="H2638" t="s">
        <v>6441</v>
      </c>
      <c r="I2638" t="s">
        <v>65</v>
      </c>
      <c r="J2638" t="s">
        <v>9067</v>
      </c>
      <c r="K2638" t="s">
        <v>9068</v>
      </c>
      <c r="L2638" t="s">
        <v>8973</v>
      </c>
      <c r="M2638" t="s">
        <v>9069</v>
      </c>
      <c r="N2638" t="s">
        <v>7202</v>
      </c>
      <c r="O2638" t="s">
        <v>7203</v>
      </c>
      <c r="P2638">
        <v>5019980</v>
      </c>
      <c r="Q2638" t="s">
        <v>31</v>
      </c>
      <c r="R2638" t="s">
        <v>6779</v>
      </c>
      <c r="S2638" s="12"/>
      <c r="T2638" s="13"/>
      <c r="U2638" t="s">
        <v>6780</v>
      </c>
    </row>
    <row r="2639" spans="1:21" x14ac:dyDescent="0.25">
      <c r="A2639" t="s">
        <v>6637</v>
      </c>
      <c r="B2639" s="12">
        <v>86166</v>
      </c>
      <c r="C2639" t="s">
        <v>9065</v>
      </c>
      <c r="D2639" s="11">
        <v>46214.451851851903</v>
      </c>
      <c r="E2639" t="s">
        <v>9066</v>
      </c>
      <c r="F2639" t="s">
        <v>6415</v>
      </c>
      <c r="G2639" t="s">
        <v>8976</v>
      </c>
      <c r="H2639" t="s">
        <v>6441</v>
      </c>
      <c r="I2639" t="s">
        <v>65</v>
      </c>
      <c r="J2639" t="s">
        <v>9067</v>
      </c>
      <c r="K2639" t="s">
        <v>9068</v>
      </c>
      <c r="L2639" t="s">
        <v>8973</v>
      </c>
      <c r="M2639" t="s">
        <v>9069</v>
      </c>
      <c r="N2639" t="s">
        <v>7202</v>
      </c>
      <c r="O2639" t="s">
        <v>7203</v>
      </c>
      <c r="P2639">
        <v>5019980</v>
      </c>
      <c r="Q2639" t="s">
        <v>31</v>
      </c>
      <c r="R2639" t="s">
        <v>6779</v>
      </c>
      <c r="S2639" s="12"/>
      <c r="T2639" s="13"/>
      <c r="U2639" t="s">
        <v>6780</v>
      </c>
    </row>
    <row r="2640" spans="1:21" x14ac:dyDescent="0.25">
      <c r="A2640" t="s">
        <v>6637</v>
      </c>
      <c r="B2640" s="12">
        <v>86166</v>
      </c>
      <c r="C2640" t="s">
        <v>9065</v>
      </c>
      <c r="D2640" s="11">
        <v>46214.451851851903</v>
      </c>
      <c r="E2640" t="s">
        <v>9066</v>
      </c>
      <c r="F2640" t="s">
        <v>6415</v>
      </c>
      <c r="G2640" t="s">
        <v>8977</v>
      </c>
      <c r="H2640" t="s">
        <v>6441</v>
      </c>
      <c r="I2640" t="s">
        <v>65</v>
      </c>
      <c r="J2640" t="s">
        <v>9067</v>
      </c>
      <c r="K2640" t="s">
        <v>9068</v>
      </c>
      <c r="L2640" t="s">
        <v>8973</v>
      </c>
      <c r="M2640" t="s">
        <v>9069</v>
      </c>
      <c r="N2640" t="s">
        <v>7202</v>
      </c>
      <c r="O2640" t="s">
        <v>7203</v>
      </c>
      <c r="P2640">
        <v>5019980</v>
      </c>
      <c r="Q2640" t="s">
        <v>31</v>
      </c>
      <c r="R2640" t="s">
        <v>6779</v>
      </c>
      <c r="S2640" s="12"/>
      <c r="T2640" s="13"/>
      <c r="U2640" t="s">
        <v>6780</v>
      </c>
    </row>
    <row r="2641" spans="1:21" x14ac:dyDescent="0.25">
      <c r="A2641" t="s">
        <v>6637</v>
      </c>
      <c r="B2641" s="12">
        <v>86166</v>
      </c>
      <c r="C2641" t="s">
        <v>9065</v>
      </c>
      <c r="D2641" s="11">
        <v>46214.451851851903</v>
      </c>
      <c r="E2641" t="s">
        <v>9066</v>
      </c>
      <c r="F2641" t="s">
        <v>6415</v>
      </c>
      <c r="G2641" t="s">
        <v>8978</v>
      </c>
      <c r="H2641" t="s">
        <v>6441</v>
      </c>
      <c r="I2641" t="s">
        <v>65</v>
      </c>
      <c r="J2641" t="s">
        <v>9067</v>
      </c>
      <c r="K2641" t="s">
        <v>9068</v>
      </c>
      <c r="L2641" t="s">
        <v>8973</v>
      </c>
      <c r="M2641" t="s">
        <v>9069</v>
      </c>
      <c r="N2641" t="s">
        <v>7202</v>
      </c>
      <c r="O2641" t="s">
        <v>7203</v>
      </c>
      <c r="P2641">
        <v>5019980</v>
      </c>
      <c r="Q2641" t="s">
        <v>31</v>
      </c>
      <c r="R2641" t="s">
        <v>6779</v>
      </c>
      <c r="S2641" s="12"/>
      <c r="T2641" s="13"/>
      <c r="U2641" t="s">
        <v>6780</v>
      </c>
    </row>
    <row r="2642" spans="1:21" x14ac:dyDescent="0.25">
      <c r="A2642" t="s">
        <v>6619</v>
      </c>
      <c r="B2642" s="12">
        <v>86166</v>
      </c>
      <c r="C2642" t="s">
        <v>9065</v>
      </c>
      <c r="D2642" s="11">
        <v>46214.557025463</v>
      </c>
      <c r="E2642" t="s">
        <v>9066</v>
      </c>
      <c r="F2642" t="s">
        <v>6415</v>
      </c>
      <c r="G2642" t="s">
        <v>8971</v>
      </c>
      <c r="H2642" t="s">
        <v>6441</v>
      </c>
      <c r="I2642" t="s">
        <v>65</v>
      </c>
      <c r="J2642" t="s">
        <v>9067</v>
      </c>
      <c r="K2642" t="s">
        <v>9068</v>
      </c>
      <c r="L2642" t="s">
        <v>8973</v>
      </c>
      <c r="M2642" t="s">
        <v>9069</v>
      </c>
      <c r="N2642" t="s">
        <v>7202</v>
      </c>
      <c r="O2642" t="s">
        <v>7203</v>
      </c>
      <c r="P2642">
        <v>5019980</v>
      </c>
      <c r="Q2642" t="s">
        <v>31</v>
      </c>
      <c r="R2642" t="s">
        <v>6779</v>
      </c>
      <c r="S2642" s="12"/>
      <c r="T2642" s="13"/>
      <c r="U2642" t="s">
        <v>6780</v>
      </c>
    </row>
    <row r="2643" spans="1:21" x14ac:dyDescent="0.25">
      <c r="A2643" t="s">
        <v>6619</v>
      </c>
      <c r="B2643" s="12">
        <v>86166</v>
      </c>
      <c r="C2643" t="s">
        <v>9065</v>
      </c>
      <c r="D2643" s="11">
        <v>46214.557025463</v>
      </c>
      <c r="E2643" t="s">
        <v>9066</v>
      </c>
      <c r="F2643" t="s">
        <v>6415</v>
      </c>
      <c r="G2643" t="s">
        <v>8975</v>
      </c>
      <c r="H2643" t="s">
        <v>6441</v>
      </c>
      <c r="I2643" t="s">
        <v>65</v>
      </c>
      <c r="J2643" t="s">
        <v>9067</v>
      </c>
      <c r="K2643" t="s">
        <v>9068</v>
      </c>
      <c r="L2643" t="s">
        <v>8973</v>
      </c>
      <c r="M2643" t="s">
        <v>9069</v>
      </c>
      <c r="N2643" t="s">
        <v>7202</v>
      </c>
      <c r="O2643" t="s">
        <v>7203</v>
      </c>
      <c r="P2643">
        <v>5019980</v>
      </c>
      <c r="Q2643" t="s">
        <v>31</v>
      </c>
      <c r="R2643" t="s">
        <v>6779</v>
      </c>
      <c r="S2643" s="12"/>
      <c r="T2643" s="13"/>
      <c r="U2643" t="s">
        <v>6780</v>
      </c>
    </row>
    <row r="2644" spans="1:21" x14ac:dyDescent="0.25">
      <c r="A2644" t="s">
        <v>6619</v>
      </c>
      <c r="B2644" s="12">
        <v>86166</v>
      </c>
      <c r="C2644" t="s">
        <v>9065</v>
      </c>
      <c r="D2644" s="11">
        <v>46214.557025463</v>
      </c>
      <c r="E2644" t="s">
        <v>9066</v>
      </c>
      <c r="F2644" t="s">
        <v>6415</v>
      </c>
      <c r="G2644" t="s">
        <v>8976</v>
      </c>
      <c r="H2644" t="s">
        <v>6441</v>
      </c>
      <c r="I2644" t="s">
        <v>65</v>
      </c>
      <c r="J2644" t="s">
        <v>9067</v>
      </c>
      <c r="K2644" t="s">
        <v>9068</v>
      </c>
      <c r="L2644" t="s">
        <v>8973</v>
      </c>
      <c r="M2644" t="s">
        <v>9069</v>
      </c>
      <c r="N2644" t="s">
        <v>7202</v>
      </c>
      <c r="O2644" t="s">
        <v>7203</v>
      </c>
      <c r="P2644">
        <v>5019980</v>
      </c>
      <c r="Q2644" t="s">
        <v>31</v>
      </c>
      <c r="R2644" t="s">
        <v>6779</v>
      </c>
      <c r="S2644" s="12"/>
      <c r="T2644" s="13"/>
      <c r="U2644" t="s">
        <v>6780</v>
      </c>
    </row>
    <row r="2645" spans="1:21" x14ac:dyDescent="0.25">
      <c r="A2645" t="s">
        <v>6619</v>
      </c>
      <c r="B2645" s="12">
        <v>86166</v>
      </c>
      <c r="C2645" t="s">
        <v>9065</v>
      </c>
      <c r="D2645" s="11">
        <v>46214.557025463</v>
      </c>
      <c r="E2645" t="s">
        <v>9066</v>
      </c>
      <c r="F2645" t="s">
        <v>6415</v>
      </c>
      <c r="G2645" t="s">
        <v>8977</v>
      </c>
      <c r="H2645" t="s">
        <v>6441</v>
      </c>
      <c r="I2645" t="s">
        <v>65</v>
      </c>
      <c r="J2645" t="s">
        <v>9067</v>
      </c>
      <c r="K2645" t="s">
        <v>9068</v>
      </c>
      <c r="L2645" t="s">
        <v>8973</v>
      </c>
      <c r="M2645" t="s">
        <v>9069</v>
      </c>
      <c r="N2645" t="s">
        <v>7202</v>
      </c>
      <c r="O2645" t="s">
        <v>7203</v>
      </c>
      <c r="P2645">
        <v>5019980</v>
      </c>
      <c r="Q2645" t="s">
        <v>31</v>
      </c>
      <c r="R2645" t="s">
        <v>6779</v>
      </c>
      <c r="S2645" s="12"/>
      <c r="T2645" s="13"/>
      <c r="U2645" t="s">
        <v>6780</v>
      </c>
    </row>
    <row r="2646" spans="1:21" x14ac:dyDescent="0.25">
      <c r="A2646" t="s">
        <v>6619</v>
      </c>
      <c r="B2646" s="12">
        <v>86166</v>
      </c>
      <c r="C2646" t="s">
        <v>9065</v>
      </c>
      <c r="D2646" s="11">
        <v>46214.557025463</v>
      </c>
      <c r="E2646" t="s">
        <v>9066</v>
      </c>
      <c r="F2646" t="s">
        <v>6415</v>
      </c>
      <c r="G2646" t="s">
        <v>8978</v>
      </c>
      <c r="H2646" t="s">
        <v>6441</v>
      </c>
      <c r="I2646" t="s">
        <v>65</v>
      </c>
      <c r="J2646" t="s">
        <v>9067</v>
      </c>
      <c r="K2646" t="s">
        <v>9068</v>
      </c>
      <c r="L2646" t="s">
        <v>8973</v>
      </c>
      <c r="M2646" t="s">
        <v>9069</v>
      </c>
      <c r="N2646" t="s">
        <v>7202</v>
      </c>
      <c r="O2646" t="s">
        <v>7203</v>
      </c>
      <c r="P2646">
        <v>5019980</v>
      </c>
      <c r="Q2646" t="s">
        <v>31</v>
      </c>
      <c r="R2646" t="s">
        <v>6779</v>
      </c>
      <c r="S2646" s="12"/>
      <c r="T2646" s="13"/>
      <c r="U2646" t="s">
        <v>6780</v>
      </c>
    </row>
    <row r="2647" spans="1:21" x14ac:dyDescent="0.25">
      <c r="A2647" t="s">
        <v>6637</v>
      </c>
      <c r="B2647" s="12">
        <v>86510</v>
      </c>
      <c r="C2647" t="s">
        <v>9070</v>
      </c>
      <c r="D2647" s="11">
        <v>46216.983680555597</v>
      </c>
      <c r="E2647" t="s">
        <v>9071</v>
      </c>
      <c r="F2647" t="s">
        <v>6415</v>
      </c>
      <c r="G2647" t="s">
        <v>8971</v>
      </c>
      <c r="H2647" t="s">
        <v>6441</v>
      </c>
      <c r="I2647" t="s">
        <v>6636</v>
      </c>
      <c r="J2647" t="s">
        <v>6636</v>
      </c>
      <c r="K2647" t="s">
        <v>9045</v>
      </c>
      <c r="L2647" t="s">
        <v>8973</v>
      </c>
      <c r="M2647" t="s">
        <v>9046</v>
      </c>
      <c r="N2647" t="s">
        <v>7202</v>
      </c>
      <c r="O2647" t="s">
        <v>7231</v>
      </c>
      <c r="P2647">
        <v>4631980</v>
      </c>
      <c r="Q2647" t="s">
        <v>6636</v>
      </c>
      <c r="R2647" t="s">
        <v>6636</v>
      </c>
      <c r="S2647" s="12"/>
      <c r="T2647" s="13"/>
      <c r="U2647" t="s">
        <v>6629</v>
      </c>
    </row>
    <row r="2648" spans="1:21" x14ac:dyDescent="0.25">
      <c r="A2648" t="s">
        <v>6637</v>
      </c>
      <c r="B2648" s="12">
        <v>86510</v>
      </c>
      <c r="C2648" t="s">
        <v>9070</v>
      </c>
      <c r="D2648" s="11">
        <v>46216.983680555597</v>
      </c>
      <c r="E2648" t="s">
        <v>9071</v>
      </c>
      <c r="F2648" t="s">
        <v>6415</v>
      </c>
      <c r="G2648" t="s">
        <v>8975</v>
      </c>
      <c r="H2648" t="s">
        <v>6441</v>
      </c>
      <c r="I2648" t="s">
        <v>6636</v>
      </c>
      <c r="J2648" t="s">
        <v>6636</v>
      </c>
      <c r="K2648" t="s">
        <v>9045</v>
      </c>
      <c r="L2648" t="s">
        <v>8973</v>
      </c>
      <c r="M2648" t="s">
        <v>9046</v>
      </c>
      <c r="N2648" t="s">
        <v>7202</v>
      </c>
      <c r="O2648" t="s">
        <v>7231</v>
      </c>
      <c r="P2648">
        <v>4631980</v>
      </c>
      <c r="Q2648" t="s">
        <v>6636</v>
      </c>
      <c r="R2648" t="s">
        <v>6636</v>
      </c>
      <c r="S2648" s="12"/>
      <c r="T2648" s="13"/>
      <c r="U2648" t="s">
        <v>6629</v>
      </c>
    </row>
    <row r="2649" spans="1:21" x14ac:dyDescent="0.25">
      <c r="A2649" t="s">
        <v>6637</v>
      </c>
      <c r="B2649" s="12">
        <v>86510</v>
      </c>
      <c r="C2649" t="s">
        <v>9070</v>
      </c>
      <c r="D2649" s="11">
        <v>46216.983680555597</v>
      </c>
      <c r="E2649" t="s">
        <v>9071</v>
      </c>
      <c r="F2649" t="s">
        <v>6415</v>
      </c>
      <c r="G2649" t="s">
        <v>8976</v>
      </c>
      <c r="H2649" t="s">
        <v>6441</v>
      </c>
      <c r="I2649" t="s">
        <v>6636</v>
      </c>
      <c r="J2649" t="s">
        <v>6636</v>
      </c>
      <c r="K2649" t="s">
        <v>9045</v>
      </c>
      <c r="L2649" t="s">
        <v>8973</v>
      </c>
      <c r="M2649" t="s">
        <v>9046</v>
      </c>
      <c r="N2649" t="s">
        <v>7202</v>
      </c>
      <c r="O2649" t="s">
        <v>7231</v>
      </c>
      <c r="P2649">
        <v>4631980</v>
      </c>
      <c r="Q2649" t="s">
        <v>6636</v>
      </c>
      <c r="R2649" t="s">
        <v>6636</v>
      </c>
      <c r="S2649" s="12"/>
      <c r="T2649" s="13"/>
      <c r="U2649" t="s">
        <v>6629</v>
      </c>
    </row>
    <row r="2650" spans="1:21" x14ac:dyDescent="0.25">
      <c r="A2650" t="s">
        <v>6637</v>
      </c>
      <c r="B2650" s="12">
        <v>86510</v>
      </c>
      <c r="C2650" t="s">
        <v>9070</v>
      </c>
      <c r="D2650" s="11">
        <v>46216.983680555597</v>
      </c>
      <c r="E2650" t="s">
        <v>9071</v>
      </c>
      <c r="F2650" t="s">
        <v>6415</v>
      </c>
      <c r="G2650" t="s">
        <v>8977</v>
      </c>
      <c r="H2650" t="s">
        <v>6441</v>
      </c>
      <c r="I2650" t="s">
        <v>6636</v>
      </c>
      <c r="J2650" t="s">
        <v>6636</v>
      </c>
      <c r="K2650" t="s">
        <v>9045</v>
      </c>
      <c r="L2650" t="s">
        <v>8973</v>
      </c>
      <c r="M2650" t="s">
        <v>9046</v>
      </c>
      <c r="N2650" t="s">
        <v>7202</v>
      </c>
      <c r="O2650" t="s">
        <v>7231</v>
      </c>
      <c r="P2650">
        <v>4631980</v>
      </c>
      <c r="Q2650" t="s">
        <v>6636</v>
      </c>
      <c r="R2650" t="s">
        <v>6636</v>
      </c>
      <c r="S2650" s="12"/>
      <c r="T2650" s="13"/>
      <c r="U2650" t="s">
        <v>6629</v>
      </c>
    </row>
    <row r="2651" spans="1:21" x14ac:dyDescent="0.25">
      <c r="A2651" t="s">
        <v>6637</v>
      </c>
      <c r="B2651" s="12">
        <v>86510</v>
      </c>
      <c r="C2651" t="s">
        <v>9070</v>
      </c>
      <c r="D2651" s="11">
        <v>46216.983680555597</v>
      </c>
      <c r="E2651" t="s">
        <v>9071</v>
      </c>
      <c r="F2651" t="s">
        <v>6415</v>
      </c>
      <c r="G2651" t="s">
        <v>8978</v>
      </c>
      <c r="H2651" t="s">
        <v>6441</v>
      </c>
      <c r="I2651" t="s">
        <v>6636</v>
      </c>
      <c r="J2651" t="s">
        <v>6636</v>
      </c>
      <c r="K2651" t="s">
        <v>9045</v>
      </c>
      <c r="L2651" t="s">
        <v>8973</v>
      </c>
      <c r="M2651" t="s">
        <v>9046</v>
      </c>
      <c r="N2651" t="s">
        <v>7202</v>
      </c>
      <c r="O2651" t="s">
        <v>7231</v>
      </c>
      <c r="P2651">
        <v>4631980</v>
      </c>
      <c r="Q2651" t="s">
        <v>6636</v>
      </c>
      <c r="R2651" t="s">
        <v>6636</v>
      </c>
      <c r="S2651" s="12"/>
      <c r="T2651" s="13"/>
      <c r="U2651" t="s">
        <v>6629</v>
      </c>
    </row>
    <row r="2652" spans="1:21" x14ac:dyDescent="0.25">
      <c r="A2652" t="s">
        <v>6637</v>
      </c>
      <c r="B2652" s="12">
        <v>86514</v>
      </c>
      <c r="C2652" t="s">
        <v>9072</v>
      </c>
      <c r="D2652" s="11">
        <v>46217.6879976852</v>
      </c>
      <c r="E2652" t="s">
        <v>9073</v>
      </c>
      <c r="F2652" t="s">
        <v>6415</v>
      </c>
      <c r="G2652" t="s">
        <v>8971</v>
      </c>
      <c r="H2652" t="s">
        <v>6441</v>
      </c>
      <c r="I2652" t="s">
        <v>55</v>
      </c>
      <c r="J2652" t="s">
        <v>295</v>
      </c>
      <c r="K2652" t="s">
        <v>9074</v>
      </c>
      <c r="L2652" t="s">
        <v>8973</v>
      </c>
      <c r="M2652" t="s">
        <v>9075</v>
      </c>
      <c r="N2652" t="s">
        <v>7202</v>
      </c>
      <c r="O2652" t="s">
        <v>7255</v>
      </c>
      <c r="P2652">
        <v>6171980</v>
      </c>
      <c r="Q2652" t="s">
        <v>6636</v>
      </c>
      <c r="R2652" t="s">
        <v>6636</v>
      </c>
      <c r="S2652" s="12"/>
      <c r="T2652" s="13"/>
      <c r="U2652" t="s">
        <v>6636</v>
      </c>
    </row>
    <row r="2653" spans="1:21" x14ac:dyDescent="0.25">
      <c r="A2653" t="s">
        <v>6637</v>
      </c>
      <c r="B2653" s="12">
        <v>86514</v>
      </c>
      <c r="C2653" t="s">
        <v>9072</v>
      </c>
      <c r="D2653" s="11">
        <v>46217.6879976852</v>
      </c>
      <c r="E2653" t="s">
        <v>9073</v>
      </c>
      <c r="F2653" t="s">
        <v>6415</v>
      </c>
      <c r="G2653" t="s">
        <v>8975</v>
      </c>
      <c r="H2653" t="s">
        <v>6441</v>
      </c>
      <c r="I2653" t="s">
        <v>55</v>
      </c>
      <c r="J2653" t="s">
        <v>295</v>
      </c>
      <c r="K2653" t="s">
        <v>9074</v>
      </c>
      <c r="L2653" t="s">
        <v>8973</v>
      </c>
      <c r="M2653" t="s">
        <v>9075</v>
      </c>
      <c r="N2653" t="s">
        <v>7202</v>
      </c>
      <c r="O2653" t="s">
        <v>7255</v>
      </c>
      <c r="P2653">
        <v>6171980</v>
      </c>
      <c r="Q2653" t="s">
        <v>6636</v>
      </c>
      <c r="R2653" t="s">
        <v>6636</v>
      </c>
      <c r="S2653" s="12"/>
      <c r="T2653" s="13"/>
      <c r="U2653" t="s">
        <v>6636</v>
      </c>
    </row>
    <row r="2654" spans="1:21" x14ac:dyDescent="0.25">
      <c r="A2654" t="s">
        <v>6637</v>
      </c>
      <c r="B2654" s="12">
        <v>86514</v>
      </c>
      <c r="C2654" t="s">
        <v>9072</v>
      </c>
      <c r="D2654" s="11">
        <v>46217.6879976852</v>
      </c>
      <c r="E2654" t="s">
        <v>9073</v>
      </c>
      <c r="F2654" t="s">
        <v>6415</v>
      </c>
      <c r="G2654" t="s">
        <v>8976</v>
      </c>
      <c r="H2654" t="s">
        <v>6441</v>
      </c>
      <c r="I2654" t="s">
        <v>55</v>
      </c>
      <c r="J2654" t="s">
        <v>295</v>
      </c>
      <c r="K2654" t="s">
        <v>9074</v>
      </c>
      <c r="L2654" t="s">
        <v>8973</v>
      </c>
      <c r="M2654" t="s">
        <v>9075</v>
      </c>
      <c r="N2654" t="s">
        <v>7202</v>
      </c>
      <c r="O2654" t="s">
        <v>7255</v>
      </c>
      <c r="P2654">
        <v>6171980</v>
      </c>
      <c r="Q2654" t="s">
        <v>6636</v>
      </c>
      <c r="R2654" t="s">
        <v>6636</v>
      </c>
      <c r="S2654" s="12"/>
      <c r="T2654" s="13"/>
      <c r="U2654" t="s">
        <v>6636</v>
      </c>
    </row>
    <row r="2655" spans="1:21" x14ac:dyDescent="0.25">
      <c r="A2655" t="s">
        <v>6637</v>
      </c>
      <c r="B2655" s="12">
        <v>86514</v>
      </c>
      <c r="C2655" t="s">
        <v>9072</v>
      </c>
      <c r="D2655" s="11">
        <v>46217.6879976852</v>
      </c>
      <c r="E2655" t="s">
        <v>9073</v>
      </c>
      <c r="F2655" t="s">
        <v>6415</v>
      </c>
      <c r="G2655" t="s">
        <v>8977</v>
      </c>
      <c r="H2655" t="s">
        <v>6441</v>
      </c>
      <c r="I2655" t="s">
        <v>55</v>
      </c>
      <c r="J2655" t="s">
        <v>295</v>
      </c>
      <c r="K2655" t="s">
        <v>9074</v>
      </c>
      <c r="L2655" t="s">
        <v>8973</v>
      </c>
      <c r="M2655" t="s">
        <v>9075</v>
      </c>
      <c r="N2655" t="s">
        <v>7202</v>
      </c>
      <c r="O2655" t="s">
        <v>7255</v>
      </c>
      <c r="P2655">
        <v>6171980</v>
      </c>
      <c r="Q2655" t="s">
        <v>6636</v>
      </c>
      <c r="R2655" t="s">
        <v>6636</v>
      </c>
      <c r="S2655" s="12"/>
      <c r="T2655" s="13"/>
      <c r="U2655" t="s">
        <v>6636</v>
      </c>
    </row>
    <row r="2656" spans="1:21" x14ac:dyDescent="0.25">
      <c r="A2656" t="s">
        <v>6637</v>
      </c>
      <c r="B2656" s="12">
        <v>86514</v>
      </c>
      <c r="C2656" t="s">
        <v>9072</v>
      </c>
      <c r="D2656" s="11">
        <v>46217.6879976852</v>
      </c>
      <c r="E2656" t="s">
        <v>9073</v>
      </c>
      <c r="F2656" t="s">
        <v>6415</v>
      </c>
      <c r="G2656" t="s">
        <v>8978</v>
      </c>
      <c r="H2656" t="s">
        <v>6441</v>
      </c>
      <c r="I2656" t="s">
        <v>55</v>
      </c>
      <c r="J2656" t="s">
        <v>295</v>
      </c>
      <c r="K2656" t="s">
        <v>9074</v>
      </c>
      <c r="L2656" t="s">
        <v>8973</v>
      </c>
      <c r="M2656" t="s">
        <v>9075</v>
      </c>
      <c r="N2656" t="s">
        <v>7202</v>
      </c>
      <c r="O2656" t="s">
        <v>7255</v>
      </c>
      <c r="P2656">
        <v>6171980</v>
      </c>
      <c r="Q2656" t="s">
        <v>6636</v>
      </c>
      <c r="R2656" t="s">
        <v>6636</v>
      </c>
      <c r="S2656" s="12"/>
      <c r="T2656" s="13"/>
      <c r="U2656" t="s">
        <v>6636</v>
      </c>
    </row>
    <row r="2657" spans="1:21" x14ac:dyDescent="0.25">
      <c r="A2657" t="s">
        <v>6619</v>
      </c>
      <c r="B2657" s="12">
        <v>86510</v>
      </c>
      <c r="C2657" t="s">
        <v>9070</v>
      </c>
      <c r="D2657" s="11">
        <v>46217.762442129599</v>
      </c>
      <c r="E2657" t="s">
        <v>9071</v>
      </c>
      <c r="F2657" t="s">
        <v>6415</v>
      </c>
      <c r="G2657" t="s">
        <v>8971</v>
      </c>
      <c r="H2657" t="s">
        <v>6441</v>
      </c>
      <c r="I2657" t="s">
        <v>6636</v>
      </c>
      <c r="J2657" t="s">
        <v>6636</v>
      </c>
      <c r="K2657" t="s">
        <v>9045</v>
      </c>
      <c r="L2657" t="s">
        <v>8973</v>
      </c>
      <c r="M2657" t="s">
        <v>9046</v>
      </c>
      <c r="N2657" t="s">
        <v>7202</v>
      </c>
      <c r="O2657" t="s">
        <v>7231</v>
      </c>
      <c r="P2657">
        <v>4631980</v>
      </c>
      <c r="Q2657" t="s">
        <v>6636</v>
      </c>
      <c r="R2657" t="s">
        <v>6636</v>
      </c>
      <c r="S2657" s="12"/>
      <c r="T2657" s="13"/>
      <c r="U2657" t="s">
        <v>6629</v>
      </c>
    </row>
    <row r="2658" spans="1:21" x14ac:dyDescent="0.25">
      <c r="A2658" t="s">
        <v>6619</v>
      </c>
      <c r="B2658" s="12">
        <v>86510</v>
      </c>
      <c r="C2658" t="s">
        <v>9070</v>
      </c>
      <c r="D2658" s="11">
        <v>46217.762442129599</v>
      </c>
      <c r="E2658" t="s">
        <v>9071</v>
      </c>
      <c r="F2658" t="s">
        <v>6415</v>
      </c>
      <c r="G2658" t="s">
        <v>8975</v>
      </c>
      <c r="H2658" t="s">
        <v>6441</v>
      </c>
      <c r="I2658" t="s">
        <v>6636</v>
      </c>
      <c r="J2658" t="s">
        <v>6636</v>
      </c>
      <c r="K2658" t="s">
        <v>9045</v>
      </c>
      <c r="L2658" t="s">
        <v>8973</v>
      </c>
      <c r="M2658" t="s">
        <v>9046</v>
      </c>
      <c r="N2658" t="s">
        <v>7202</v>
      </c>
      <c r="O2658" t="s">
        <v>7231</v>
      </c>
      <c r="P2658">
        <v>4631980</v>
      </c>
      <c r="Q2658" t="s">
        <v>6636</v>
      </c>
      <c r="R2658" t="s">
        <v>6636</v>
      </c>
      <c r="S2658" s="12"/>
      <c r="T2658" s="13"/>
      <c r="U2658" t="s">
        <v>6629</v>
      </c>
    </row>
    <row r="2659" spans="1:21" x14ac:dyDescent="0.25">
      <c r="A2659" t="s">
        <v>6619</v>
      </c>
      <c r="B2659" s="12">
        <v>86510</v>
      </c>
      <c r="C2659" t="s">
        <v>9070</v>
      </c>
      <c r="D2659" s="11">
        <v>46217.762442129599</v>
      </c>
      <c r="E2659" t="s">
        <v>9071</v>
      </c>
      <c r="F2659" t="s">
        <v>6415</v>
      </c>
      <c r="G2659" t="s">
        <v>8976</v>
      </c>
      <c r="H2659" t="s">
        <v>6441</v>
      </c>
      <c r="I2659" t="s">
        <v>6636</v>
      </c>
      <c r="J2659" t="s">
        <v>6636</v>
      </c>
      <c r="K2659" t="s">
        <v>9045</v>
      </c>
      <c r="L2659" t="s">
        <v>8973</v>
      </c>
      <c r="M2659" t="s">
        <v>9046</v>
      </c>
      <c r="N2659" t="s">
        <v>7202</v>
      </c>
      <c r="O2659" t="s">
        <v>7231</v>
      </c>
      <c r="P2659">
        <v>4631980</v>
      </c>
      <c r="Q2659" t="s">
        <v>6636</v>
      </c>
      <c r="R2659" t="s">
        <v>6636</v>
      </c>
      <c r="S2659" s="12"/>
      <c r="T2659" s="13"/>
      <c r="U2659" t="s">
        <v>6629</v>
      </c>
    </row>
    <row r="2660" spans="1:21" x14ac:dyDescent="0.25">
      <c r="A2660" t="s">
        <v>6619</v>
      </c>
      <c r="B2660" s="12">
        <v>86510</v>
      </c>
      <c r="C2660" t="s">
        <v>9070</v>
      </c>
      <c r="D2660" s="11">
        <v>46217.762442129599</v>
      </c>
      <c r="E2660" t="s">
        <v>9071</v>
      </c>
      <c r="F2660" t="s">
        <v>6415</v>
      </c>
      <c r="G2660" t="s">
        <v>8977</v>
      </c>
      <c r="H2660" t="s">
        <v>6441</v>
      </c>
      <c r="I2660" t="s">
        <v>6636</v>
      </c>
      <c r="J2660" t="s">
        <v>6636</v>
      </c>
      <c r="K2660" t="s">
        <v>9045</v>
      </c>
      <c r="L2660" t="s">
        <v>8973</v>
      </c>
      <c r="M2660" t="s">
        <v>9046</v>
      </c>
      <c r="N2660" t="s">
        <v>7202</v>
      </c>
      <c r="O2660" t="s">
        <v>7231</v>
      </c>
      <c r="P2660">
        <v>4631980</v>
      </c>
      <c r="Q2660" t="s">
        <v>6636</v>
      </c>
      <c r="R2660" t="s">
        <v>6636</v>
      </c>
      <c r="S2660" s="12"/>
      <c r="T2660" s="13"/>
      <c r="U2660" t="s">
        <v>6629</v>
      </c>
    </row>
    <row r="2661" spans="1:21" x14ac:dyDescent="0.25">
      <c r="A2661" t="s">
        <v>6619</v>
      </c>
      <c r="B2661" s="12">
        <v>86510</v>
      </c>
      <c r="C2661" t="s">
        <v>9070</v>
      </c>
      <c r="D2661" s="11">
        <v>46217.762442129599</v>
      </c>
      <c r="E2661" t="s">
        <v>9071</v>
      </c>
      <c r="F2661" t="s">
        <v>6415</v>
      </c>
      <c r="G2661" t="s">
        <v>8978</v>
      </c>
      <c r="H2661" t="s">
        <v>6441</v>
      </c>
      <c r="I2661" t="s">
        <v>6636</v>
      </c>
      <c r="J2661" t="s">
        <v>6636</v>
      </c>
      <c r="K2661" t="s">
        <v>9045</v>
      </c>
      <c r="L2661" t="s">
        <v>8973</v>
      </c>
      <c r="M2661" t="s">
        <v>9046</v>
      </c>
      <c r="N2661" t="s">
        <v>7202</v>
      </c>
      <c r="O2661" t="s">
        <v>7231</v>
      </c>
      <c r="P2661">
        <v>4631980</v>
      </c>
      <c r="Q2661" t="s">
        <v>6636</v>
      </c>
      <c r="R2661" t="s">
        <v>6636</v>
      </c>
      <c r="S2661" s="12"/>
      <c r="T2661" s="13"/>
      <c r="U2661" t="s">
        <v>6629</v>
      </c>
    </row>
    <row r="2662" spans="1:21" x14ac:dyDescent="0.25">
      <c r="A2662" t="s">
        <v>6619</v>
      </c>
      <c r="B2662" s="12">
        <v>86514</v>
      </c>
      <c r="C2662" t="s">
        <v>9072</v>
      </c>
      <c r="D2662" s="11">
        <v>46217.7793634259</v>
      </c>
      <c r="E2662" t="s">
        <v>9073</v>
      </c>
      <c r="F2662" t="s">
        <v>6415</v>
      </c>
      <c r="G2662" t="s">
        <v>8971</v>
      </c>
      <c r="H2662" t="s">
        <v>6441</v>
      </c>
      <c r="I2662" t="s">
        <v>55</v>
      </c>
      <c r="J2662" t="s">
        <v>295</v>
      </c>
      <c r="K2662" t="s">
        <v>9074</v>
      </c>
      <c r="L2662" t="s">
        <v>8973</v>
      </c>
      <c r="M2662" t="s">
        <v>9075</v>
      </c>
      <c r="N2662" t="s">
        <v>7202</v>
      </c>
      <c r="O2662" t="s">
        <v>7255</v>
      </c>
      <c r="P2662">
        <v>6171980</v>
      </c>
      <c r="Q2662" t="s">
        <v>6636</v>
      </c>
      <c r="R2662" t="s">
        <v>6636</v>
      </c>
      <c r="S2662" s="12"/>
      <c r="T2662" s="13"/>
      <c r="U2662" t="s">
        <v>6636</v>
      </c>
    </row>
    <row r="2663" spans="1:21" x14ac:dyDescent="0.25">
      <c r="A2663" t="s">
        <v>6619</v>
      </c>
      <c r="B2663" s="12">
        <v>86514</v>
      </c>
      <c r="C2663" t="s">
        <v>9072</v>
      </c>
      <c r="D2663" s="11">
        <v>46217.7793634259</v>
      </c>
      <c r="E2663" t="s">
        <v>9073</v>
      </c>
      <c r="F2663" t="s">
        <v>6415</v>
      </c>
      <c r="G2663" t="s">
        <v>8975</v>
      </c>
      <c r="H2663" t="s">
        <v>6441</v>
      </c>
      <c r="I2663" t="s">
        <v>55</v>
      </c>
      <c r="J2663" t="s">
        <v>295</v>
      </c>
      <c r="K2663" t="s">
        <v>9074</v>
      </c>
      <c r="L2663" t="s">
        <v>8973</v>
      </c>
      <c r="M2663" t="s">
        <v>9075</v>
      </c>
      <c r="N2663" t="s">
        <v>7202</v>
      </c>
      <c r="O2663" t="s">
        <v>7255</v>
      </c>
      <c r="P2663">
        <v>6171980</v>
      </c>
      <c r="Q2663" t="s">
        <v>6636</v>
      </c>
      <c r="R2663" t="s">
        <v>6636</v>
      </c>
      <c r="S2663" s="12"/>
      <c r="T2663" s="13"/>
      <c r="U2663" t="s">
        <v>6636</v>
      </c>
    </row>
    <row r="2664" spans="1:21" x14ac:dyDescent="0.25">
      <c r="A2664" t="s">
        <v>6619</v>
      </c>
      <c r="B2664" s="12">
        <v>86514</v>
      </c>
      <c r="C2664" t="s">
        <v>9072</v>
      </c>
      <c r="D2664" s="11">
        <v>46217.7793634259</v>
      </c>
      <c r="E2664" t="s">
        <v>9073</v>
      </c>
      <c r="F2664" t="s">
        <v>6415</v>
      </c>
      <c r="G2664" t="s">
        <v>8976</v>
      </c>
      <c r="H2664" t="s">
        <v>6441</v>
      </c>
      <c r="I2664" t="s">
        <v>55</v>
      </c>
      <c r="J2664" t="s">
        <v>295</v>
      </c>
      <c r="K2664" t="s">
        <v>9074</v>
      </c>
      <c r="L2664" t="s">
        <v>8973</v>
      </c>
      <c r="M2664" t="s">
        <v>9075</v>
      </c>
      <c r="N2664" t="s">
        <v>7202</v>
      </c>
      <c r="O2664" t="s">
        <v>7255</v>
      </c>
      <c r="P2664">
        <v>6171980</v>
      </c>
      <c r="Q2664" t="s">
        <v>6636</v>
      </c>
      <c r="R2664" t="s">
        <v>6636</v>
      </c>
      <c r="S2664" s="12"/>
      <c r="T2664" s="13"/>
      <c r="U2664" t="s">
        <v>6636</v>
      </c>
    </row>
    <row r="2665" spans="1:21" x14ac:dyDescent="0.25">
      <c r="A2665" t="s">
        <v>6619</v>
      </c>
      <c r="B2665" s="12">
        <v>86514</v>
      </c>
      <c r="C2665" t="s">
        <v>9072</v>
      </c>
      <c r="D2665" s="11">
        <v>46217.7793634259</v>
      </c>
      <c r="E2665" t="s">
        <v>9073</v>
      </c>
      <c r="F2665" t="s">
        <v>6415</v>
      </c>
      <c r="G2665" t="s">
        <v>8977</v>
      </c>
      <c r="H2665" t="s">
        <v>6441</v>
      </c>
      <c r="I2665" t="s">
        <v>55</v>
      </c>
      <c r="J2665" t="s">
        <v>295</v>
      </c>
      <c r="K2665" t="s">
        <v>9074</v>
      </c>
      <c r="L2665" t="s">
        <v>8973</v>
      </c>
      <c r="M2665" t="s">
        <v>9075</v>
      </c>
      <c r="N2665" t="s">
        <v>7202</v>
      </c>
      <c r="O2665" t="s">
        <v>7255</v>
      </c>
      <c r="P2665">
        <v>6171980</v>
      </c>
      <c r="Q2665" t="s">
        <v>6636</v>
      </c>
      <c r="R2665" t="s">
        <v>6636</v>
      </c>
      <c r="S2665" s="12"/>
      <c r="T2665" s="13"/>
      <c r="U2665" t="s">
        <v>6636</v>
      </c>
    </row>
    <row r="2666" spans="1:21" x14ac:dyDescent="0.25">
      <c r="A2666" t="s">
        <v>6619</v>
      </c>
      <c r="B2666" s="12">
        <v>86514</v>
      </c>
      <c r="C2666" t="s">
        <v>9072</v>
      </c>
      <c r="D2666" s="11">
        <v>46217.7793634259</v>
      </c>
      <c r="E2666" t="s">
        <v>9073</v>
      </c>
      <c r="F2666" t="s">
        <v>6415</v>
      </c>
      <c r="G2666" t="s">
        <v>8978</v>
      </c>
      <c r="H2666" t="s">
        <v>6441</v>
      </c>
      <c r="I2666" t="s">
        <v>55</v>
      </c>
      <c r="J2666" t="s">
        <v>295</v>
      </c>
      <c r="K2666" t="s">
        <v>9074</v>
      </c>
      <c r="L2666" t="s">
        <v>8973</v>
      </c>
      <c r="M2666" t="s">
        <v>9075</v>
      </c>
      <c r="N2666" t="s">
        <v>7202</v>
      </c>
      <c r="O2666" t="s">
        <v>7255</v>
      </c>
      <c r="P2666">
        <v>6171980</v>
      </c>
      <c r="Q2666" t="s">
        <v>6636</v>
      </c>
      <c r="R2666" t="s">
        <v>6636</v>
      </c>
      <c r="S2666" s="12"/>
      <c r="T2666" s="13"/>
      <c r="U2666" t="s">
        <v>6636</v>
      </c>
    </row>
    <row r="2667" spans="1:21" x14ac:dyDescent="0.25">
      <c r="A2667" t="s">
        <v>6637</v>
      </c>
      <c r="B2667" s="12">
        <v>86536</v>
      </c>
      <c r="C2667" t="s">
        <v>9076</v>
      </c>
      <c r="D2667" s="11">
        <v>46217.807291666701</v>
      </c>
      <c r="E2667" t="s">
        <v>9077</v>
      </c>
      <c r="F2667" t="s">
        <v>6415</v>
      </c>
      <c r="G2667" t="s">
        <v>8971</v>
      </c>
      <c r="H2667" t="s">
        <v>6441</v>
      </c>
      <c r="I2667" t="s">
        <v>65</v>
      </c>
      <c r="J2667" t="s">
        <v>57</v>
      </c>
      <c r="K2667" t="s">
        <v>9045</v>
      </c>
      <c r="L2667" t="s">
        <v>8973</v>
      </c>
      <c r="M2667" t="s">
        <v>9046</v>
      </c>
      <c r="N2667" t="s">
        <v>7202</v>
      </c>
      <c r="O2667" t="s">
        <v>7231</v>
      </c>
      <c r="P2667">
        <v>4631980</v>
      </c>
      <c r="Q2667" t="s">
        <v>6636</v>
      </c>
      <c r="R2667" t="s">
        <v>6636</v>
      </c>
      <c r="S2667" s="12"/>
      <c r="T2667" s="13"/>
      <c r="U2667" t="s">
        <v>6629</v>
      </c>
    </row>
    <row r="2668" spans="1:21" x14ac:dyDescent="0.25">
      <c r="A2668" t="s">
        <v>6637</v>
      </c>
      <c r="B2668" s="12">
        <v>86536</v>
      </c>
      <c r="C2668" t="s">
        <v>9076</v>
      </c>
      <c r="D2668" s="11">
        <v>46217.807291666701</v>
      </c>
      <c r="E2668" t="s">
        <v>9077</v>
      </c>
      <c r="F2668" t="s">
        <v>6415</v>
      </c>
      <c r="G2668" t="s">
        <v>8975</v>
      </c>
      <c r="H2668" t="s">
        <v>6441</v>
      </c>
      <c r="I2668" t="s">
        <v>65</v>
      </c>
      <c r="J2668" t="s">
        <v>57</v>
      </c>
      <c r="K2668" t="s">
        <v>9045</v>
      </c>
      <c r="L2668" t="s">
        <v>8973</v>
      </c>
      <c r="M2668" t="s">
        <v>9046</v>
      </c>
      <c r="N2668" t="s">
        <v>7202</v>
      </c>
      <c r="O2668" t="s">
        <v>7231</v>
      </c>
      <c r="P2668">
        <v>4631980</v>
      </c>
      <c r="Q2668" t="s">
        <v>6636</v>
      </c>
      <c r="R2668" t="s">
        <v>6636</v>
      </c>
      <c r="S2668" s="12"/>
      <c r="T2668" s="13"/>
      <c r="U2668" t="s">
        <v>6629</v>
      </c>
    </row>
    <row r="2669" spans="1:21" x14ac:dyDescent="0.25">
      <c r="A2669" t="s">
        <v>6637</v>
      </c>
      <c r="B2669" s="12">
        <v>86536</v>
      </c>
      <c r="C2669" t="s">
        <v>9076</v>
      </c>
      <c r="D2669" s="11">
        <v>46217.807291666701</v>
      </c>
      <c r="E2669" t="s">
        <v>9077</v>
      </c>
      <c r="F2669" t="s">
        <v>6415</v>
      </c>
      <c r="G2669" t="s">
        <v>8976</v>
      </c>
      <c r="H2669" t="s">
        <v>6441</v>
      </c>
      <c r="I2669" t="s">
        <v>65</v>
      </c>
      <c r="J2669" t="s">
        <v>57</v>
      </c>
      <c r="K2669" t="s">
        <v>9045</v>
      </c>
      <c r="L2669" t="s">
        <v>8973</v>
      </c>
      <c r="M2669" t="s">
        <v>9046</v>
      </c>
      <c r="N2669" t="s">
        <v>7202</v>
      </c>
      <c r="O2669" t="s">
        <v>7231</v>
      </c>
      <c r="P2669">
        <v>4631980</v>
      </c>
      <c r="Q2669" t="s">
        <v>6636</v>
      </c>
      <c r="R2669" t="s">
        <v>6636</v>
      </c>
      <c r="S2669" s="12"/>
      <c r="T2669" s="13"/>
      <c r="U2669" t="s">
        <v>6629</v>
      </c>
    </row>
    <row r="2670" spans="1:21" x14ac:dyDescent="0.25">
      <c r="A2670" t="s">
        <v>6637</v>
      </c>
      <c r="B2670" s="12">
        <v>86536</v>
      </c>
      <c r="C2670" t="s">
        <v>9076</v>
      </c>
      <c r="D2670" s="11">
        <v>46217.807291666701</v>
      </c>
      <c r="E2670" t="s">
        <v>9077</v>
      </c>
      <c r="F2670" t="s">
        <v>6415</v>
      </c>
      <c r="G2670" t="s">
        <v>8977</v>
      </c>
      <c r="H2670" t="s">
        <v>6441</v>
      </c>
      <c r="I2670" t="s">
        <v>65</v>
      </c>
      <c r="J2670" t="s">
        <v>57</v>
      </c>
      <c r="K2670" t="s">
        <v>9045</v>
      </c>
      <c r="L2670" t="s">
        <v>8973</v>
      </c>
      <c r="M2670" t="s">
        <v>9046</v>
      </c>
      <c r="N2670" t="s">
        <v>7202</v>
      </c>
      <c r="O2670" t="s">
        <v>7231</v>
      </c>
      <c r="P2670">
        <v>4631980</v>
      </c>
      <c r="Q2670" t="s">
        <v>6636</v>
      </c>
      <c r="R2670" t="s">
        <v>6636</v>
      </c>
      <c r="S2670" s="12"/>
      <c r="T2670" s="13"/>
      <c r="U2670" t="s">
        <v>6629</v>
      </c>
    </row>
    <row r="2671" spans="1:21" x14ac:dyDescent="0.25">
      <c r="A2671" t="s">
        <v>6637</v>
      </c>
      <c r="B2671" s="12">
        <v>86536</v>
      </c>
      <c r="C2671" t="s">
        <v>9076</v>
      </c>
      <c r="D2671" s="11">
        <v>46217.807291666701</v>
      </c>
      <c r="E2671" t="s">
        <v>9077</v>
      </c>
      <c r="F2671" t="s">
        <v>6415</v>
      </c>
      <c r="G2671" t="s">
        <v>8978</v>
      </c>
      <c r="H2671" t="s">
        <v>6441</v>
      </c>
      <c r="I2671" t="s">
        <v>65</v>
      </c>
      <c r="J2671" t="s">
        <v>57</v>
      </c>
      <c r="K2671" t="s">
        <v>9045</v>
      </c>
      <c r="L2671" t="s">
        <v>8973</v>
      </c>
      <c r="M2671" t="s">
        <v>9046</v>
      </c>
      <c r="N2671" t="s">
        <v>7202</v>
      </c>
      <c r="O2671" t="s">
        <v>7231</v>
      </c>
      <c r="P2671">
        <v>4631980</v>
      </c>
      <c r="Q2671" t="s">
        <v>6636</v>
      </c>
      <c r="R2671" t="s">
        <v>6636</v>
      </c>
      <c r="S2671" s="12"/>
      <c r="T2671" s="13"/>
      <c r="U2671" t="s">
        <v>6629</v>
      </c>
    </row>
    <row r="2672" spans="1:21" x14ac:dyDescent="0.25">
      <c r="A2672" t="s">
        <v>6637</v>
      </c>
      <c r="B2672" s="12">
        <v>86570</v>
      </c>
      <c r="C2672" t="s">
        <v>9078</v>
      </c>
      <c r="D2672" s="11">
        <v>46217.8305555556</v>
      </c>
      <c r="E2672" t="s">
        <v>9079</v>
      </c>
      <c r="F2672" t="s">
        <v>6415</v>
      </c>
      <c r="G2672" t="s">
        <v>8971</v>
      </c>
      <c r="H2672" t="s">
        <v>6441</v>
      </c>
      <c r="I2672" t="s">
        <v>65</v>
      </c>
      <c r="J2672" t="s">
        <v>67</v>
      </c>
      <c r="K2672" t="s">
        <v>9074</v>
      </c>
      <c r="L2672" t="s">
        <v>8973</v>
      </c>
      <c r="M2672" t="s">
        <v>9075</v>
      </c>
      <c r="N2672" t="s">
        <v>7202</v>
      </c>
      <c r="O2672" t="s">
        <v>7255</v>
      </c>
      <c r="P2672">
        <v>6171980</v>
      </c>
      <c r="Q2672" t="s">
        <v>6778</v>
      </c>
      <c r="R2672" t="s">
        <v>6911</v>
      </c>
      <c r="S2672" s="12"/>
      <c r="T2672" s="13"/>
      <c r="U2672" t="s">
        <v>6629</v>
      </c>
    </row>
    <row r="2673" spans="1:21" x14ac:dyDescent="0.25">
      <c r="A2673" t="s">
        <v>6637</v>
      </c>
      <c r="B2673" s="12">
        <v>86570</v>
      </c>
      <c r="C2673" t="s">
        <v>9078</v>
      </c>
      <c r="D2673" s="11">
        <v>46217.8305555556</v>
      </c>
      <c r="E2673" t="s">
        <v>9079</v>
      </c>
      <c r="F2673" t="s">
        <v>6415</v>
      </c>
      <c r="G2673" t="s">
        <v>8975</v>
      </c>
      <c r="H2673" t="s">
        <v>6441</v>
      </c>
      <c r="I2673" t="s">
        <v>65</v>
      </c>
      <c r="J2673" t="s">
        <v>67</v>
      </c>
      <c r="K2673" t="s">
        <v>9074</v>
      </c>
      <c r="L2673" t="s">
        <v>8973</v>
      </c>
      <c r="M2673" t="s">
        <v>9075</v>
      </c>
      <c r="N2673" t="s">
        <v>7202</v>
      </c>
      <c r="O2673" t="s">
        <v>7255</v>
      </c>
      <c r="P2673">
        <v>6171980</v>
      </c>
      <c r="Q2673" t="s">
        <v>6778</v>
      </c>
      <c r="R2673" t="s">
        <v>6911</v>
      </c>
      <c r="S2673" s="12"/>
      <c r="T2673" s="13"/>
      <c r="U2673" t="s">
        <v>6629</v>
      </c>
    </row>
    <row r="2674" spans="1:21" x14ac:dyDescent="0.25">
      <c r="A2674" t="s">
        <v>6637</v>
      </c>
      <c r="B2674" s="12">
        <v>86570</v>
      </c>
      <c r="C2674" t="s">
        <v>9078</v>
      </c>
      <c r="D2674" s="11">
        <v>46217.8305555556</v>
      </c>
      <c r="E2674" t="s">
        <v>9079</v>
      </c>
      <c r="F2674" t="s">
        <v>6415</v>
      </c>
      <c r="G2674" t="s">
        <v>8976</v>
      </c>
      <c r="H2674" t="s">
        <v>6441</v>
      </c>
      <c r="I2674" t="s">
        <v>65</v>
      </c>
      <c r="J2674" t="s">
        <v>67</v>
      </c>
      <c r="K2674" t="s">
        <v>9074</v>
      </c>
      <c r="L2674" t="s">
        <v>8973</v>
      </c>
      <c r="M2674" t="s">
        <v>9075</v>
      </c>
      <c r="N2674" t="s">
        <v>7202</v>
      </c>
      <c r="O2674" t="s">
        <v>7255</v>
      </c>
      <c r="P2674">
        <v>6171980</v>
      </c>
      <c r="Q2674" t="s">
        <v>6778</v>
      </c>
      <c r="R2674" t="s">
        <v>6911</v>
      </c>
      <c r="S2674" s="12"/>
      <c r="T2674" s="13"/>
      <c r="U2674" t="s">
        <v>6629</v>
      </c>
    </row>
    <row r="2675" spans="1:21" x14ac:dyDescent="0.25">
      <c r="A2675" t="s">
        <v>6637</v>
      </c>
      <c r="B2675" s="12">
        <v>86570</v>
      </c>
      <c r="C2675" t="s">
        <v>9078</v>
      </c>
      <c r="D2675" s="11">
        <v>46217.8305555556</v>
      </c>
      <c r="E2675" t="s">
        <v>9079</v>
      </c>
      <c r="F2675" t="s">
        <v>6415</v>
      </c>
      <c r="G2675" t="s">
        <v>8977</v>
      </c>
      <c r="H2675" t="s">
        <v>6441</v>
      </c>
      <c r="I2675" t="s">
        <v>65</v>
      </c>
      <c r="J2675" t="s">
        <v>67</v>
      </c>
      <c r="K2675" t="s">
        <v>9074</v>
      </c>
      <c r="L2675" t="s">
        <v>8973</v>
      </c>
      <c r="M2675" t="s">
        <v>9075</v>
      </c>
      <c r="N2675" t="s">
        <v>7202</v>
      </c>
      <c r="O2675" t="s">
        <v>7255</v>
      </c>
      <c r="P2675">
        <v>6171980</v>
      </c>
      <c r="Q2675" t="s">
        <v>6778</v>
      </c>
      <c r="R2675" t="s">
        <v>6911</v>
      </c>
      <c r="S2675" s="12"/>
      <c r="T2675" s="13"/>
      <c r="U2675" t="s">
        <v>6629</v>
      </c>
    </row>
    <row r="2676" spans="1:21" x14ac:dyDescent="0.25">
      <c r="A2676" t="s">
        <v>6637</v>
      </c>
      <c r="B2676" s="12">
        <v>86570</v>
      </c>
      <c r="C2676" t="s">
        <v>9078</v>
      </c>
      <c r="D2676" s="11">
        <v>46217.8305555556</v>
      </c>
      <c r="E2676" t="s">
        <v>9079</v>
      </c>
      <c r="F2676" t="s">
        <v>6415</v>
      </c>
      <c r="G2676" t="s">
        <v>8978</v>
      </c>
      <c r="H2676" t="s">
        <v>6441</v>
      </c>
      <c r="I2676" t="s">
        <v>65</v>
      </c>
      <c r="J2676" t="s">
        <v>67</v>
      </c>
      <c r="K2676" t="s">
        <v>9074</v>
      </c>
      <c r="L2676" t="s">
        <v>8973</v>
      </c>
      <c r="M2676" t="s">
        <v>9075</v>
      </c>
      <c r="N2676" t="s">
        <v>7202</v>
      </c>
      <c r="O2676" t="s">
        <v>7255</v>
      </c>
      <c r="P2676">
        <v>6171980</v>
      </c>
      <c r="Q2676" t="s">
        <v>6778</v>
      </c>
      <c r="R2676" t="s">
        <v>6911</v>
      </c>
      <c r="S2676" s="12"/>
      <c r="T2676" s="13"/>
      <c r="U2676" t="s">
        <v>6629</v>
      </c>
    </row>
    <row r="2677" spans="1:21" x14ac:dyDescent="0.25">
      <c r="A2677" t="s">
        <v>6619</v>
      </c>
      <c r="B2677" s="12">
        <v>86536</v>
      </c>
      <c r="C2677" t="s">
        <v>9076</v>
      </c>
      <c r="D2677" s="11">
        <v>46218.4376388889</v>
      </c>
      <c r="E2677" t="s">
        <v>9077</v>
      </c>
      <c r="F2677" t="s">
        <v>6415</v>
      </c>
      <c r="G2677" t="s">
        <v>8971</v>
      </c>
      <c r="H2677" t="s">
        <v>6441</v>
      </c>
      <c r="I2677" t="s">
        <v>65</v>
      </c>
      <c r="J2677" t="s">
        <v>57</v>
      </c>
      <c r="K2677" t="s">
        <v>9045</v>
      </c>
      <c r="L2677" t="s">
        <v>8973</v>
      </c>
      <c r="M2677" t="s">
        <v>9046</v>
      </c>
      <c r="N2677" t="s">
        <v>7202</v>
      </c>
      <c r="O2677" t="s">
        <v>7231</v>
      </c>
      <c r="P2677">
        <v>4631980</v>
      </c>
      <c r="Q2677" t="s">
        <v>6636</v>
      </c>
      <c r="R2677" t="s">
        <v>6636</v>
      </c>
      <c r="S2677" s="12"/>
      <c r="T2677" s="13"/>
      <c r="U2677" t="s">
        <v>6629</v>
      </c>
    </row>
    <row r="2678" spans="1:21" x14ac:dyDescent="0.25">
      <c r="A2678" t="s">
        <v>6619</v>
      </c>
      <c r="B2678" s="12">
        <v>86536</v>
      </c>
      <c r="C2678" t="s">
        <v>9076</v>
      </c>
      <c r="D2678" s="11">
        <v>46218.4376388889</v>
      </c>
      <c r="E2678" t="s">
        <v>9077</v>
      </c>
      <c r="F2678" t="s">
        <v>6415</v>
      </c>
      <c r="G2678" t="s">
        <v>8975</v>
      </c>
      <c r="H2678" t="s">
        <v>6441</v>
      </c>
      <c r="I2678" t="s">
        <v>65</v>
      </c>
      <c r="J2678" t="s">
        <v>57</v>
      </c>
      <c r="K2678" t="s">
        <v>9045</v>
      </c>
      <c r="L2678" t="s">
        <v>8973</v>
      </c>
      <c r="M2678" t="s">
        <v>9046</v>
      </c>
      <c r="N2678" t="s">
        <v>7202</v>
      </c>
      <c r="O2678" t="s">
        <v>7231</v>
      </c>
      <c r="P2678">
        <v>4631980</v>
      </c>
      <c r="Q2678" t="s">
        <v>6636</v>
      </c>
      <c r="R2678" t="s">
        <v>6636</v>
      </c>
      <c r="S2678" s="12"/>
      <c r="T2678" s="13"/>
      <c r="U2678" t="s">
        <v>6629</v>
      </c>
    </row>
    <row r="2679" spans="1:21" x14ac:dyDescent="0.25">
      <c r="A2679" t="s">
        <v>6619</v>
      </c>
      <c r="B2679" s="12">
        <v>86536</v>
      </c>
      <c r="C2679" t="s">
        <v>9076</v>
      </c>
      <c r="D2679" s="11">
        <v>46218.4376388889</v>
      </c>
      <c r="E2679" t="s">
        <v>9077</v>
      </c>
      <c r="F2679" t="s">
        <v>6415</v>
      </c>
      <c r="G2679" t="s">
        <v>8976</v>
      </c>
      <c r="H2679" t="s">
        <v>6441</v>
      </c>
      <c r="I2679" t="s">
        <v>65</v>
      </c>
      <c r="J2679" t="s">
        <v>57</v>
      </c>
      <c r="K2679" t="s">
        <v>9045</v>
      </c>
      <c r="L2679" t="s">
        <v>8973</v>
      </c>
      <c r="M2679" t="s">
        <v>9046</v>
      </c>
      <c r="N2679" t="s">
        <v>7202</v>
      </c>
      <c r="O2679" t="s">
        <v>7231</v>
      </c>
      <c r="P2679">
        <v>4631980</v>
      </c>
      <c r="Q2679" t="s">
        <v>6636</v>
      </c>
      <c r="R2679" t="s">
        <v>6636</v>
      </c>
      <c r="S2679" s="12"/>
      <c r="T2679" s="13"/>
      <c r="U2679" t="s">
        <v>6629</v>
      </c>
    </row>
    <row r="2680" spans="1:21" x14ac:dyDescent="0.25">
      <c r="A2680" t="s">
        <v>6619</v>
      </c>
      <c r="B2680" s="12">
        <v>86536</v>
      </c>
      <c r="C2680" t="s">
        <v>9076</v>
      </c>
      <c r="D2680" s="11">
        <v>46218.4376388889</v>
      </c>
      <c r="E2680" t="s">
        <v>9077</v>
      </c>
      <c r="F2680" t="s">
        <v>6415</v>
      </c>
      <c r="G2680" t="s">
        <v>8977</v>
      </c>
      <c r="H2680" t="s">
        <v>6441</v>
      </c>
      <c r="I2680" t="s">
        <v>65</v>
      </c>
      <c r="J2680" t="s">
        <v>57</v>
      </c>
      <c r="K2680" t="s">
        <v>9045</v>
      </c>
      <c r="L2680" t="s">
        <v>8973</v>
      </c>
      <c r="M2680" t="s">
        <v>9046</v>
      </c>
      <c r="N2680" t="s">
        <v>7202</v>
      </c>
      <c r="O2680" t="s">
        <v>7231</v>
      </c>
      <c r="P2680">
        <v>4631980</v>
      </c>
      <c r="Q2680" t="s">
        <v>6636</v>
      </c>
      <c r="R2680" t="s">
        <v>6636</v>
      </c>
      <c r="S2680" s="12"/>
      <c r="T2680" s="13"/>
      <c r="U2680" t="s">
        <v>6629</v>
      </c>
    </row>
    <row r="2681" spans="1:21" x14ac:dyDescent="0.25">
      <c r="A2681" t="s">
        <v>6619</v>
      </c>
      <c r="B2681" s="12">
        <v>86536</v>
      </c>
      <c r="C2681" t="s">
        <v>9076</v>
      </c>
      <c r="D2681" s="11">
        <v>46218.4376388889</v>
      </c>
      <c r="E2681" t="s">
        <v>9077</v>
      </c>
      <c r="F2681" t="s">
        <v>6415</v>
      </c>
      <c r="G2681" t="s">
        <v>8978</v>
      </c>
      <c r="H2681" t="s">
        <v>6441</v>
      </c>
      <c r="I2681" t="s">
        <v>65</v>
      </c>
      <c r="J2681" t="s">
        <v>57</v>
      </c>
      <c r="K2681" t="s">
        <v>9045</v>
      </c>
      <c r="L2681" t="s">
        <v>8973</v>
      </c>
      <c r="M2681" t="s">
        <v>9046</v>
      </c>
      <c r="N2681" t="s">
        <v>7202</v>
      </c>
      <c r="O2681" t="s">
        <v>7231</v>
      </c>
      <c r="P2681">
        <v>4631980</v>
      </c>
      <c r="Q2681" t="s">
        <v>6636</v>
      </c>
      <c r="R2681" t="s">
        <v>6636</v>
      </c>
      <c r="S2681" s="12"/>
      <c r="T2681" s="13"/>
      <c r="U2681" t="s">
        <v>6629</v>
      </c>
    </row>
    <row r="2682" spans="1:21" x14ac:dyDescent="0.25">
      <c r="A2682" t="s">
        <v>6619</v>
      </c>
      <c r="B2682" s="12">
        <v>86570</v>
      </c>
      <c r="C2682" t="s">
        <v>9078</v>
      </c>
      <c r="D2682" s="11">
        <v>46218.579513888901</v>
      </c>
      <c r="E2682" t="s">
        <v>9079</v>
      </c>
      <c r="F2682" t="s">
        <v>6415</v>
      </c>
      <c r="G2682" t="s">
        <v>8971</v>
      </c>
      <c r="H2682" t="s">
        <v>6441</v>
      </c>
      <c r="I2682" t="s">
        <v>65</v>
      </c>
      <c r="J2682" t="s">
        <v>67</v>
      </c>
      <c r="K2682" t="s">
        <v>9074</v>
      </c>
      <c r="L2682" t="s">
        <v>8973</v>
      </c>
      <c r="M2682" t="s">
        <v>9075</v>
      </c>
      <c r="N2682" t="s">
        <v>7202</v>
      </c>
      <c r="O2682" t="s">
        <v>7255</v>
      </c>
      <c r="P2682">
        <v>6171980</v>
      </c>
      <c r="Q2682" t="s">
        <v>6778</v>
      </c>
      <c r="R2682" t="s">
        <v>6911</v>
      </c>
      <c r="S2682" s="12"/>
      <c r="T2682" s="13"/>
      <c r="U2682" t="s">
        <v>6629</v>
      </c>
    </row>
    <row r="2683" spans="1:21" x14ac:dyDescent="0.25">
      <c r="A2683" t="s">
        <v>6619</v>
      </c>
      <c r="B2683" s="12">
        <v>86570</v>
      </c>
      <c r="C2683" t="s">
        <v>9078</v>
      </c>
      <c r="D2683" s="11">
        <v>46218.579513888901</v>
      </c>
      <c r="E2683" t="s">
        <v>9079</v>
      </c>
      <c r="F2683" t="s">
        <v>6415</v>
      </c>
      <c r="G2683" t="s">
        <v>8975</v>
      </c>
      <c r="H2683" t="s">
        <v>6441</v>
      </c>
      <c r="I2683" t="s">
        <v>65</v>
      </c>
      <c r="J2683" t="s">
        <v>67</v>
      </c>
      <c r="K2683" t="s">
        <v>9074</v>
      </c>
      <c r="L2683" t="s">
        <v>8973</v>
      </c>
      <c r="M2683" t="s">
        <v>9075</v>
      </c>
      <c r="N2683" t="s">
        <v>7202</v>
      </c>
      <c r="O2683" t="s">
        <v>7255</v>
      </c>
      <c r="P2683">
        <v>6171980</v>
      </c>
      <c r="Q2683" t="s">
        <v>6778</v>
      </c>
      <c r="R2683" t="s">
        <v>6911</v>
      </c>
      <c r="S2683" s="12"/>
      <c r="T2683" s="13"/>
      <c r="U2683" t="s">
        <v>6629</v>
      </c>
    </row>
    <row r="2684" spans="1:21" x14ac:dyDescent="0.25">
      <c r="A2684" t="s">
        <v>6619</v>
      </c>
      <c r="B2684" s="12">
        <v>86570</v>
      </c>
      <c r="C2684" t="s">
        <v>9078</v>
      </c>
      <c r="D2684" s="11">
        <v>46218.579513888901</v>
      </c>
      <c r="E2684" t="s">
        <v>9079</v>
      </c>
      <c r="F2684" t="s">
        <v>6415</v>
      </c>
      <c r="G2684" t="s">
        <v>8976</v>
      </c>
      <c r="H2684" t="s">
        <v>6441</v>
      </c>
      <c r="I2684" t="s">
        <v>65</v>
      </c>
      <c r="J2684" t="s">
        <v>67</v>
      </c>
      <c r="K2684" t="s">
        <v>9074</v>
      </c>
      <c r="L2684" t="s">
        <v>8973</v>
      </c>
      <c r="M2684" t="s">
        <v>9075</v>
      </c>
      <c r="N2684" t="s">
        <v>7202</v>
      </c>
      <c r="O2684" t="s">
        <v>7255</v>
      </c>
      <c r="P2684">
        <v>6171980</v>
      </c>
      <c r="Q2684" t="s">
        <v>6778</v>
      </c>
      <c r="R2684" t="s">
        <v>6911</v>
      </c>
      <c r="S2684" s="12"/>
      <c r="T2684" s="13"/>
      <c r="U2684" t="s">
        <v>6629</v>
      </c>
    </row>
    <row r="2685" spans="1:21" x14ac:dyDescent="0.25">
      <c r="A2685" t="s">
        <v>6619</v>
      </c>
      <c r="B2685" s="12">
        <v>86570</v>
      </c>
      <c r="C2685" t="s">
        <v>9078</v>
      </c>
      <c r="D2685" s="11">
        <v>46218.579513888901</v>
      </c>
      <c r="E2685" t="s">
        <v>9079</v>
      </c>
      <c r="F2685" t="s">
        <v>6415</v>
      </c>
      <c r="G2685" t="s">
        <v>8977</v>
      </c>
      <c r="H2685" t="s">
        <v>6441</v>
      </c>
      <c r="I2685" t="s">
        <v>65</v>
      </c>
      <c r="J2685" t="s">
        <v>67</v>
      </c>
      <c r="K2685" t="s">
        <v>9074</v>
      </c>
      <c r="L2685" t="s">
        <v>8973</v>
      </c>
      <c r="M2685" t="s">
        <v>9075</v>
      </c>
      <c r="N2685" t="s">
        <v>7202</v>
      </c>
      <c r="O2685" t="s">
        <v>7255</v>
      </c>
      <c r="P2685">
        <v>6171980</v>
      </c>
      <c r="Q2685" t="s">
        <v>6778</v>
      </c>
      <c r="R2685" t="s">
        <v>6911</v>
      </c>
      <c r="S2685" s="12"/>
      <c r="T2685" s="13"/>
      <c r="U2685" t="s">
        <v>6629</v>
      </c>
    </row>
    <row r="2686" spans="1:21" x14ac:dyDescent="0.25">
      <c r="A2686" t="s">
        <v>6619</v>
      </c>
      <c r="B2686" s="12">
        <v>86570</v>
      </c>
      <c r="C2686" t="s">
        <v>9078</v>
      </c>
      <c r="D2686" s="11">
        <v>46218.579513888901</v>
      </c>
      <c r="E2686" t="s">
        <v>9079</v>
      </c>
      <c r="F2686" t="s">
        <v>6415</v>
      </c>
      <c r="G2686" t="s">
        <v>8978</v>
      </c>
      <c r="H2686" t="s">
        <v>6441</v>
      </c>
      <c r="I2686" t="s">
        <v>65</v>
      </c>
      <c r="J2686" t="s">
        <v>67</v>
      </c>
      <c r="K2686" t="s">
        <v>9074</v>
      </c>
      <c r="L2686" t="s">
        <v>8973</v>
      </c>
      <c r="M2686" t="s">
        <v>9075</v>
      </c>
      <c r="N2686" t="s">
        <v>7202</v>
      </c>
      <c r="O2686" t="s">
        <v>7255</v>
      </c>
      <c r="P2686">
        <v>6171980</v>
      </c>
      <c r="Q2686" t="s">
        <v>6778</v>
      </c>
      <c r="R2686" t="s">
        <v>6911</v>
      </c>
      <c r="S2686" s="12"/>
      <c r="T2686" s="13"/>
      <c r="U2686" t="s">
        <v>6629</v>
      </c>
    </row>
    <row r="2687" spans="1:21" x14ac:dyDescent="0.25">
      <c r="A2687" t="s">
        <v>6614</v>
      </c>
      <c r="B2687" s="12"/>
      <c r="C2687" t="s">
        <v>9080</v>
      </c>
      <c r="D2687" s="11">
        <v>46181</v>
      </c>
      <c r="E2687" t="s">
        <v>9081</v>
      </c>
      <c r="F2687" t="s">
        <v>6415</v>
      </c>
      <c r="G2687" t="s">
        <v>6636</v>
      </c>
      <c r="H2687" t="s">
        <v>1827</v>
      </c>
      <c r="I2687" t="s">
        <v>6636</v>
      </c>
      <c r="J2687" t="s">
        <v>6636</v>
      </c>
      <c r="K2687" t="s">
        <v>6636</v>
      </c>
      <c r="L2687" t="s">
        <v>6636</v>
      </c>
      <c r="M2687" t="s">
        <v>6636</v>
      </c>
      <c r="N2687" t="s">
        <v>6636</v>
      </c>
      <c r="O2687" t="s">
        <v>6636</v>
      </c>
      <c r="P2687">
        <v>24346000</v>
      </c>
      <c r="Q2687" t="s">
        <v>6778</v>
      </c>
      <c r="R2687" t="s">
        <v>6779</v>
      </c>
      <c r="S2687" s="12">
        <v>1</v>
      </c>
      <c r="T2687" s="13"/>
      <c r="U2687" t="s">
        <v>6636</v>
      </c>
    </row>
    <row r="2688" spans="1:21" x14ac:dyDescent="0.25">
      <c r="A2688" t="s">
        <v>6614</v>
      </c>
      <c r="B2688" s="12"/>
      <c r="C2688" t="s">
        <v>9082</v>
      </c>
      <c r="D2688" s="11">
        <v>46189</v>
      </c>
      <c r="E2688" t="s">
        <v>9083</v>
      </c>
      <c r="F2688" t="s">
        <v>6415</v>
      </c>
      <c r="G2688" t="s">
        <v>6636</v>
      </c>
      <c r="H2688" t="s">
        <v>1827</v>
      </c>
      <c r="I2688" t="s">
        <v>6636</v>
      </c>
      <c r="J2688" t="s">
        <v>6636</v>
      </c>
      <c r="K2688" t="s">
        <v>6636</v>
      </c>
      <c r="L2688" t="s">
        <v>6636</v>
      </c>
      <c r="M2688" t="s">
        <v>6636</v>
      </c>
      <c r="N2688" t="s">
        <v>6636</v>
      </c>
      <c r="O2688" t="s">
        <v>6636</v>
      </c>
      <c r="P2688">
        <v>18697000</v>
      </c>
      <c r="Q2688" t="s">
        <v>6636</v>
      </c>
      <c r="R2688" t="s">
        <v>6636</v>
      </c>
      <c r="S2688" s="12">
        <v>1</v>
      </c>
      <c r="T2688" s="13"/>
      <c r="U2688" t="s">
        <v>6629</v>
      </c>
    </row>
    <row r="2689" spans="1:21" x14ac:dyDescent="0.25">
      <c r="A2689" t="s">
        <v>6983</v>
      </c>
      <c r="B2689" s="12"/>
      <c r="C2689" t="s">
        <v>9084</v>
      </c>
      <c r="D2689" s="11">
        <v>46199</v>
      </c>
      <c r="E2689" t="s">
        <v>9085</v>
      </c>
      <c r="F2689" t="s">
        <v>6415</v>
      </c>
      <c r="G2689" t="s">
        <v>9086</v>
      </c>
      <c r="H2689" t="s">
        <v>1827</v>
      </c>
      <c r="I2689" t="s">
        <v>55</v>
      </c>
      <c r="J2689" t="s">
        <v>164</v>
      </c>
      <c r="K2689" t="s">
        <v>6636</v>
      </c>
      <c r="L2689" t="s">
        <v>6636</v>
      </c>
      <c r="M2689" t="s">
        <v>9087</v>
      </c>
      <c r="N2689" t="s">
        <v>6787</v>
      </c>
      <c r="O2689" t="s">
        <v>6810</v>
      </c>
      <c r="P2689">
        <v>16863070</v>
      </c>
      <c r="Q2689" t="s">
        <v>6636</v>
      </c>
      <c r="R2689" t="s">
        <v>6636</v>
      </c>
      <c r="S2689" s="12"/>
      <c r="T2689" s="13"/>
      <c r="U2689" t="s">
        <v>6636</v>
      </c>
    </row>
    <row r="2690" spans="1:21" x14ac:dyDescent="0.25">
      <c r="A2690" t="s">
        <v>6983</v>
      </c>
      <c r="B2690" s="12"/>
      <c r="C2690" t="s">
        <v>9084</v>
      </c>
      <c r="D2690" s="11">
        <v>46199</v>
      </c>
      <c r="E2690" t="s">
        <v>9085</v>
      </c>
      <c r="F2690" t="s">
        <v>6415</v>
      </c>
      <c r="G2690" t="s">
        <v>9088</v>
      </c>
      <c r="H2690" t="s">
        <v>1827</v>
      </c>
      <c r="I2690" t="s">
        <v>55</v>
      </c>
      <c r="J2690" t="s">
        <v>164</v>
      </c>
      <c r="K2690" t="s">
        <v>6636</v>
      </c>
      <c r="L2690" t="s">
        <v>6636</v>
      </c>
      <c r="M2690" t="s">
        <v>9087</v>
      </c>
      <c r="N2690" t="s">
        <v>6787</v>
      </c>
      <c r="O2690" t="s">
        <v>6810</v>
      </c>
      <c r="P2690">
        <v>16863070</v>
      </c>
      <c r="Q2690" t="s">
        <v>6636</v>
      </c>
      <c r="R2690" t="s">
        <v>6636</v>
      </c>
      <c r="S2690" s="12"/>
      <c r="T2690" s="13"/>
      <c r="U2690" t="s">
        <v>6636</v>
      </c>
    </row>
    <row r="2691" spans="1:21" x14ac:dyDescent="0.25">
      <c r="A2691" t="s">
        <v>6983</v>
      </c>
      <c r="B2691" s="12"/>
      <c r="C2691" t="s">
        <v>9084</v>
      </c>
      <c r="D2691" s="11">
        <v>46199</v>
      </c>
      <c r="E2691" t="s">
        <v>9085</v>
      </c>
      <c r="F2691" t="s">
        <v>6415</v>
      </c>
      <c r="G2691" t="s">
        <v>9089</v>
      </c>
      <c r="H2691" t="s">
        <v>1827</v>
      </c>
      <c r="I2691" t="s">
        <v>55</v>
      </c>
      <c r="J2691" t="s">
        <v>164</v>
      </c>
      <c r="K2691" t="s">
        <v>6636</v>
      </c>
      <c r="L2691" t="s">
        <v>6636</v>
      </c>
      <c r="M2691" t="s">
        <v>9087</v>
      </c>
      <c r="N2691" t="s">
        <v>6787</v>
      </c>
      <c r="O2691" t="s">
        <v>6810</v>
      </c>
      <c r="P2691">
        <v>16863070</v>
      </c>
      <c r="Q2691" t="s">
        <v>6636</v>
      </c>
      <c r="R2691" t="s">
        <v>6636</v>
      </c>
      <c r="S2691" s="12"/>
      <c r="T2691" s="13"/>
      <c r="U2691" t="s">
        <v>6636</v>
      </c>
    </row>
    <row r="2692" spans="1:21" x14ac:dyDescent="0.25">
      <c r="A2692" t="s">
        <v>6983</v>
      </c>
      <c r="B2692" s="12"/>
      <c r="C2692" t="s">
        <v>9084</v>
      </c>
      <c r="D2692" s="11">
        <v>46199</v>
      </c>
      <c r="E2692" t="s">
        <v>9085</v>
      </c>
      <c r="F2692" t="s">
        <v>6415</v>
      </c>
      <c r="G2692" t="s">
        <v>6968</v>
      </c>
      <c r="H2692" t="s">
        <v>1827</v>
      </c>
      <c r="I2692" t="s">
        <v>55</v>
      </c>
      <c r="J2692" t="s">
        <v>164</v>
      </c>
      <c r="K2692" t="s">
        <v>6636</v>
      </c>
      <c r="L2692" t="s">
        <v>6636</v>
      </c>
      <c r="M2692" t="s">
        <v>9087</v>
      </c>
      <c r="N2692" t="s">
        <v>6787</v>
      </c>
      <c r="O2692" t="s">
        <v>6810</v>
      </c>
      <c r="P2692">
        <v>16863070</v>
      </c>
      <c r="Q2692" t="s">
        <v>6636</v>
      </c>
      <c r="R2692" t="s">
        <v>6636</v>
      </c>
      <c r="S2692" s="12"/>
      <c r="T2692" s="13"/>
      <c r="U2692" t="s">
        <v>6636</v>
      </c>
    </row>
    <row r="2693" spans="1:21" x14ac:dyDescent="0.25">
      <c r="A2693" t="s">
        <v>6983</v>
      </c>
      <c r="B2693" s="12"/>
      <c r="C2693" t="s">
        <v>9084</v>
      </c>
      <c r="D2693" s="11">
        <v>46199</v>
      </c>
      <c r="E2693" t="s">
        <v>9085</v>
      </c>
      <c r="F2693" t="s">
        <v>6415</v>
      </c>
      <c r="G2693" t="s">
        <v>9090</v>
      </c>
      <c r="H2693" t="s">
        <v>1827</v>
      </c>
      <c r="I2693" t="s">
        <v>55</v>
      </c>
      <c r="J2693" t="s">
        <v>164</v>
      </c>
      <c r="K2693" t="s">
        <v>6636</v>
      </c>
      <c r="L2693" t="s">
        <v>6636</v>
      </c>
      <c r="M2693" t="s">
        <v>9087</v>
      </c>
      <c r="N2693" t="s">
        <v>6787</v>
      </c>
      <c r="O2693" t="s">
        <v>6810</v>
      </c>
      <c r="P2693">
        <v>16863070</v>
      </c>
      <c r="Q2693" t="s">
        <v>6636</v>
      </c>
      <c r="R2693" t="s">
        <v>6636</v>
      </c>
      <c r="S2693" s="12"/>
      <c r="T2693" s="13"/>
      <c r="U2693" t="s">
        <v>6636</v>
      </c>
    </row>
    <row r="2694" spans="1:21" x14ac:dyDescent="0.25">
      <c r="A2694" t="s">
        <v>6983</v>
      </c>
      <c r="B2694" s="12"/>
      <c r="C2694" t="s">
        <v>9084</v>
      </c>
      <c r="D2694" s="11">
        <v>46199</v>
      </c>
      <c r="E2694" t="s">
        <v>9085</v>
      </c>
      <c r="F2694" t="s">
        <v>6415</v>
      </c>
      <c r="G2694" t="s">
        <v>9091</v>
      </c>
      <c r="H2694" t="s">
        <v>1827</v>
      </c>
      <c r="I2694" t="s">
        <v>55</v>
      </c>
      <c r="J2694" t="s">
        <v>164</v>
      </c>
      <c r="K2694" t="s">
        <v>6636</v>
      </c>
      <c r="L2694" t="s">
        <v>6636</v>
      </c>
      <c r="M2694" t="s">
        <v>9087</v>
      </c>
      <c r="N2694" t="s">
        <v>6787</v>
      </c>
      <c r="O2694" t="s">
        <v>6810</v>
      </c>
      <c r="P2694">
        <v>16863070</v>
      </c>
      <c r="Q2694" t="s">
        <v>6636</v>
      </c>
      <c r="R2694" t="s">
        <v>6636</v>
      </c>
      <c r="S2694" s="12">
        <v>1</v>
      </c>
      <c r="T2694" s="13">
        <v>210791</v>
      </c>
      <c r="U2694" t="s">
        <v>6636</v>
      </c>
    </row>
    <row r="2695" spans="1:21" x14ac:dyDescent="0.25">
      <c r="A2695" t="s">
        <v>6983</v>
      </c>
      <c r="B2695" s="12"/>
      <c r="C2695" t="s">
        <v>9084</v>
      </c>
      <c r="D2695" s="11">
        <v>46199</v>
      </c>
      <c r="E2695" t="s">
        <v>9085</v>
      </c>
      <c r="F2695" t="s">
        <v>6415</v>
      </c>
      <c r="G2695" t="s">
        <v>9092</v>
      </c>
      <c r="H2695" t="s">
        <v>1827</v>
      </c>
      <c r="I2695" t="s">
        <v>55</v>
      </c>
      <c r="J2695" t="s">
        <v>164</v>
      </c>
      <c r="K2695" t="s">
        <v>6636</v>
      </c>
      <c r="L2695" t="s">
        <v>6636</v>
      </c>
      <c r="M2695" t="s">
        <v>9087</v>
      </c>
      <c r="N2695" t="s">
        <v>6787</v>
      </c>
      <c r="O2695" t="s">
        <v>6810</v>
      </c>
      <c r="P2695">
        <v>16863070</v>
      </c>
      <c r="Q2695" t="s">
        <v>6636</v>
      </c>
      <c r="R2695" t="s">
        <v>6636</v>
      </c>
      <c r="S2695" s="12"/>
      <c r="T2695" s="13"/>
      <c r="U2695" t="s">
        <v>6636</v>
      </c>
    </row>
    <row r="2696" spans="1:21" x14ac:dyDescent="0.25">
      <c r="A2696" t="s">
        <v>6983</v>
      </c>
      <c r="B2696" s="12"/>
      <c r="C2696" t="s">
        <v>9084</v>
      </c>
      <c r="D2696" s="11">
        <v>46199</v>
      </c>
      <c r="E2696" t="s">
        <v>9085</v>
      </c>
      <c r="F2696" t="s">
        <v>6415</v>
      </c>
      <c r="G2696" t="s">
        <v>9093</v>
      </c>
      <c r="H2696" t="s">
        <v>1827</v>
      </c>
      <c r="I2696" t="s">
        <v>55</v>
      </c>
      <c r="J2696" t="s">
        <v>164</v>
      </c>
      <c r="K2696" t="s">
        <v>6636</v>
      </c>
      <c r="L2696" t="s">
        <v>6636</v>
      </c>
      <c r="M2696" t="s">
        <v>9087</v>
      </c>
      <c r="N2696" t="s">
        <v>6787</v>
      </c>
      <c r="O2696" t="s">
        <v>6810</v>
      </c>
      <c r="P2696">
        <v>16863070</v>
      </c>
      <c r="Q2696" t="s">
        <v>6636</v>
      </c>
      <c r="R2696" t="s">
        <v>6636</v>
      </c>
      <c r="S2696" s="12"/>
      <c r="T2696" s="13"/>
      <c r="U2696" t="s">
        <v>6636</v>
      </c>
    </row>
    <row r="2697" spans="1:21" x14ac:dyDescent="0.25">
      <c r="A2697" t="s">
        <v>6983</v>
      </c>
      <c r="B2697" s="12"/>
      <c r="C2697" t="s">
        <v>9084</v>
      </c>
      <c r="D2697" s="11">
        <v>46199</v>
      </c>
      <c r="E2697" t="s">
        <v>9085</v>
      </c>
      <c r="F2697" t="s">
        <v>6415</v>
      </c>
      <c r="G2697" t="s">
        <v>9094</v>
      </c>
      <c r="H2697" t="s">
        <v>1827</v>
      </c>
      <c r="I2697" t="s">
        <v>55</v>
      </c>
      <c r="J2697" t="s">
        <v>164</v>
      </c>
      <c r="K2697" t="s">
        <v>6636</v>
      </c>
      <c r="L2697" t="s">
        <v>6636</v>
      </c>
      <c r="M2697" t="s">
        <v>9087</v>
      </c>
      <c r="N2697" t="s">
        <v>6787</v>
      </c>
      <c r="O2697" t="s">
        <v>6810</v>
      </c>
      <c r="P2697">
        <v>16863070</v>
      </c>
      <c r="Q2697" t="s">
        <v>6636</v>
      </c>
      <c r="R2697" t="s">
        <v>6636</v>
      </c>
      <c r="S2697" s="12"/>
      <c r="T2697" s="13"/>
      <c r="U2697" t="s">
        <v>6636</v>
      </c>
    </row>
    <row r="2698" spans="1:21" x14ac:dyDescent="0.25">
      <c r="A2698" t="s">
        <v>6983</v>
      </c>
      <c r="B2698" s="12"/>
      <c r="C2698" t="s">
        <v>9084</v>
      </c>
      <c r="D2698" s="11">
        <v>46199</v>
      </c>
      <c r="E2698" t="s">
        <v>9085</v>
      </c>
      <c r="F2698" t="s">
        <v>6415</v>
      </c>
      <c r="G2698" t="s">
        <v>7754</v>
      </c>
      <c r="H2698" t="s">
        <v>1827</v>
      </c>
      <c r="I2698" t="s">
        <v>55</v>
      </c>
      <c r="J2698" t="s">
        <v>164</v>
      </c>
      <c r="K2698" t="s">
        <v>6636</v>
      </c>
      <c r="L2698" t="s">
        <v>6636</v>
      </c>
      <c r="M2698" t="s">
        <v>9087</v>
      </c>
      <c r="N2698" t="s">
        <v>6787</v>
      </c>
      <c r="O2698" t="s">
        <v>6810</v>
      </c>
      <c r="P2698">
        <v>16863070</v>
      </c>
      <c r="Q2698" t="s">
        <v>6636</v>
      </c>
      <c r="R2698" t="s">
        <v>6636</v>
      </c>
      <c r="S2698" s="12"/>
      <c r="T2698" s="13"/>
      <c r="U2698" t="s">
        <v>6636</v>
      </c>
    </row>
    <row r="2699" spans="1:21" x14ac:dyDescent="0.25">
      <c r="A2699" t="s">
        <v>6983</v>
      </c>
      <c r="B2699" s="12"/>
      <c r="C2699" t="s">
        <v>9084</v>
      </c>
      <c r="D2699" s="11">
        <v>46199</v>
      </c>
      <c r="E2699" t="s">
        <v>9085</v>
      </c>
      <c r="F2699" t="s">
        <v>6415</v>
      </c>
      <c r="G2699" t="s">
        <v>9095</v>
      </c>
      <c r="H2699" t="s">
        <v>1827</v>
      </c>
      <c r="I2699" t="s">
        <v>55</v>
      </c>
      <c r="J2699" t="s">
        <v>164</v>
      </c>
      <c r="K2699" t="s">
        <v>6636</v>
      </c>
      <c r="L2699" t="s">
        <v>6636</v>
      </c>
      <c r="M2699" t="s">
        <v>9087</v>
      </c>
      <c r="N2699" t="s">
        <v>6787</v>
      </c>
      <c r="O2699" t="s">
        <v>6810</v>
      </c>
      <c r="P2699">
        <v>16863070</v>
      </c>
      <c r="Q2699" t="s">
        <v>6636</v>
      </c>
      <c r="R2699" t="s">
        <v>6636</v>
      </c>
      <c r="S2699" s="12"/>
      <c r="T2699" s="13"/>
      <c r="U2699" t="s">
        <v>6636</v>
      </c>
    </row>
    <row r="2700" spans="1:21" x14ac:dyDescent="0.25">
      <c r="A2700" t="s">
        <v>6983</v>
      </c>
      <c r="B2700" s="12"/>
      <c r="C2700" t="s">
        <v>9084</v>
      </c>
      <c r="D2700" s="11">
        <v>46199</v>
      </c>
      <c r="E2700" t="s">
        <v>9085</v>
      </c>
      <c r="F2700" t="s">
        <v>6415</v>
      </c>
      <c r="G2700" t="s">
        <v>9096</v>
      </c>
      <c r="H2700" t="s">
        <v>1827</v>
      </c>
      <c r="I2700" t="s">
        <v>55</v>
      </c>
      <c r="J2700" t="s">
        <v>164</v>
      </c>
      <c r="K2700" t="s">
        <v>6636</v>
      </c>
      <c r="L2700" t="s">
        <v>6636</v>
      </c>
      <c r="M2700" t="s">
        <v>9087</v>
      </c>
      <c r="N2700" t="s">
        <v>6787</v>
      </c>
      <c r="O2700" t="s">
        <v>6810</v>
      </c>
      <c r="P2700">
        <v>16863070</v>
      </c>
      <c r="Q2700" t="s">
        <v>6636</v>
      </c>
      <c r="R2700" t="s">
        <v>6636</v>
      </c>
      <c r="S2700" s="12"/>
      <c r="T2700" s="13"/>
      <c r="U2700" t="s">
        <v>6636</v>
      </c>
    </row>
    <row r="2701" spans="1:21" x14ac:dyDescent="0.25">
      <c r="A2701" t="s">
        <v>6983</v>
      </c>
      <c r="B2701" s="12"/>
      <c r="C2701" t="s">
        <v>9097</v>
      </c>
      <c r="D2701" s="11">
        <v>46202</v>
      </c>
      <c r="E2701" t="s">
        <v>9098</v>
      </c>
      <c r="F2701" t="s">
        <v>6415</v>
      </c>
      <c r="G2701" t="s">
        <v>9086</v>
      </c>
      <c r="H2701" t="s">
        <v>1827</v>
      </c>
      <c r="I2701" t="s">
        <v>55</v>
      </c>
      <c r="J2701" t="s">
        <v>643</v>
      </c>
      <c r="K2701" t="s">
        <v>6636</v>
      </c>
      <c r="L2701" t="s">
        <v>6636</v>
      </c>
      <c r="M2701" t="s">
        <v>9099</v>
      </c>
      <c r="N2701" t="s">
        <v>6787</v>
      </c>
      <c r="O2701" t="s">
        <v>6810</v>
      </c>
      <c r="P2701">
        <v>17283000</v>
      </c>
      <c r="Q2701" t="s">
        <v>6636</v>
      </c>
      <c r="R2701" t="s">
        <v>6636</v>
      </c>
      <c r="S2701" s="12"/>
      <c r="T2701" s="13"/>
      <c r="U2701" t="s">
        <v>6629</v>
      </c>
    </row>
    <row r="2702" spans="1:21" x14ac:dyDescent="0.25">
      <c r="A2702" t="s">
        <v>6983</v>
      </c>
      <c r="B2702" s="12"/>
      <c r="C2702" t="s">
        <v>9097</v>
      </c>
      <c r="D2702" s="11">
        <v>46202</v>
      </c>
      <c r="E2702" t="s">
        <v>9098</v>
      </c>
      <c r="F2702" t="s">
        <v>6415</v>
      </c>
      <c r="G2702" t="s">
        <v>9088</v>
      </c>
      <c r="H2702" t="s">
        <v>1827</v>
      </c>
      <c r="I2702" t="s">
        <v>55</v>
      </c>
      <c r="J2702" t="s">
        <v>643</v>
      </c>
      <c r="K2702" t="s">
        <v>6636</v>
      </c>
      <c r="L2702" t="s">
        <v>6636</v>
      </c>
      <c r="M2702" t="s">
        <v>9099</v>
      </c>
      <c r="N2702" t="s">
        <v>6787</v>
      </c>
      <c r="O2702" t="s">
        <v>6810</v>
      </c>
      <c r="P2702">
        <v>17283000</v>
      </c>
      <c r="Q2702" t="s">
        <v>6636</v>
      </c>
      <c r="R2702" t="s">
        <v>6636</v>
      </c>
      <c r="S2702" s="12"/>
      <c r="T2702" s="13"/>
      <c r="U2702" t="s">
        <v>6629</v>
      </c>
    </row>
    <row r="2703" spans="1:21" x14ac:dyDescent="0.25">
      <c r="A2703" t="s">
        <v>6983</v>
      </c>
      <c r="B2703" s="12"/>
      <c r="C2703" t="s">
        <v>9097</v>
      </c>
      <c r="D2703" s="11">
        <v>46202</v>
      </c>
      <c r="E2703" t="s">
        <v>9098</v>
      </c>
      <c r="F2703" t="s">
        <v>6415</v>
      </c>
      <c r="G2703" t="s">
        <v>9089</v>
      </c>
      <c r="H2703" t="s">
        <v>1827</v>
      </c>
      <c r="I2703" t="s">
        <v>55</v>
      </c>
      <c r="J2703" t="s">
        <v>643</v>
      </c>
      <c r="K2703" t="s">
        <v>6636</v>
      </c>
      <c r="L2703" t="s">
        <v>6636</v>
      </c>
      <c r="M2703" t="s">
        <v>9099</v>
      </c>
      <c r="N2703" t="s">
        <v>6787</v>
      </c>
      <c r="O2703" t="s">
        <v>6810</v>
      </c>
      <c r="P2703">
        <v>17283000</v>
      </c>
      <c r="Q2703" t="s">
        <v>6636</v>
      </c>
      <c r="R2703" t="s">
        <v>6636</v>
      </c>
      <c r="S2703" s="12">
        <v>1</v>
      </c>
      <c r="T2703" s="13">
        <v>216034</v>
      </c>
      <c r="U2703" t="s">
        <v>6629</v>
      </c>
    </row>
    <row r="2704" spans="1:21" x14ac:dyDescent="0.25">
      <c r="A2704" t="s">
        <v>6983</v>
      </c>
      <c r="B2704" s="12"/>
      <c r="C2704" t="s">
        <v>9097</v>
      </c>
      <c r="D2704" s="11">
        <v>46202</v>
      </c>
      <c r="E2704" t="s">
        <v>9098</v>
      </c>
      <c r="F2704" t="s">
        <v>6415</v>
      </c>
      <c r="G2704" t="s">
        <v>6968</v>
      </c>
      <c r="H2704" t="s">
        <v>1827</v>
      </c>
      <c r="I2704" t="s">
        <v>55</v>
      </c>
      <c r="J2704" t="s">
        <v>643</v>
      </c>
      <c r="K2704" t="s">
        <v>6636</v>
      </c>
      <c r="L2704" t="s">
        <v>6636</v>
      </c>
      <c r="M2704" t="s">
        <v>9099</v>
      </c>
      <c r="N2704" t="s">
        <v>6787</v>
      </c>
      <c r="O2704" t="s">
        <v>6810</v>
      </c>
      <c r="P2704">
        <v>17283000</v>
      </c>
      <c r="Q2704" t="s">
        <v>6636</v>
      </c>
      <c r="R2704" t="s">
        <v>6636</v>
      </c>
      <c r="S2704" s="12"/>
      <c r="T2704" s="13"/>
      <c r="U2704" t="s">
        <v>6629</v>
      </c>
    </row>
    <row r="2705" spans="1:21" x14ac:dyDescent="0.25">
      <c r="A2705" t="s">
        <v>6983</v>
      </c>
      <c r="B2705" s="12"/>
      <c r="C2705" t="s">
        <v>9097</v>
      </c>
      <c r="D2705" s="11">
        <v>46202</v>
      </c>
      <c r="E2705" t="s">
        <v>9098</v>
      </c>
      <c r="F2705" t="s">
        <v>6415</v>
      </c>
      <c r="G2705" t="s">
        <v>9090</v>
      </c>
      <c r="H2705" t="s">
        <v>1827</v>
      </c>
      <c r="I2705" t="s">
        <v>55</v>
      </c>
      <c r="J2705" t="s">
        <v>643</v>
      </c>
      <c r="K2705" t="s">
        <v>6636</v>
      </c>
      <c r="L2705" t="s">
        <v>6636</v>
      </c>
      <c r="M2705" t="s">
        <v>9099</v>
      </c>
      <c r="N2705" t="s">
        <v>6787</v>
      </c>
      <c r="O2705" t="s">
        <v>6810</v>
      </c>
      <c r="P2705">
        <v>17283000</v>
      </c>
      <c r="Q2705" t="s">
        <v>6636</v>
      </c>
      <c r="R2705" t="s">
        <v>6636</v>
      </c>
      <c r="S2705" s="12"/>
      <c r="T2705" s="13"/>
      <c r="U2705" t="s">
        <v>6629</v>
      </c>
    </row>
    <row r="2706" spans="1:21" x14ac:dyDescent="0.25">
      <c r="A2706" t="s">
        <v>6983</v>
      </c>
      <c r="B2706" s="12"/>
      <c r="C2706" t="s">
        <v>9097</v>
      </c>
      <c r="D2706" s="11">
        <v>46202</v>
      </c>
      <c r="E2706" t="s">
        <v>9098</v>
      </c>
      <c r="F2706" t="s">
        <v>6415</v>
      </c>
      <c r="G2706" t="s">
        <v>9091</v>
      </c>
      <c r="H2706" t="s">
        <v>1827</v>
      </c>
      <c r="I2706" t="s">
        <v>55</v>
      </c>
      <c r="J2706" t="s">
        <v>643</v>
      </c>
      <c r="K2706" t="s">
        <v>6636</v>
      </c>
      <c r="L2706" t="s">
        <v>6636</v>
      </c>
      <c r="M2706" t="s">
        <v>9099</v>
      </c>
      <c r="N2706" t="s">
        <v>6787</v>
      </c>
      <c r="O2706" t="s">
        <v>6810</v>
      </c>
      <c r="P2706">
        <v>17283000</v>
      </c>
      <c r="Q2706" t="s">
        <v>6636</v>
      </c>
      <c r="R2706" t="s">
        <v>6636</v>
      </c>
      <c r="S2706" s="12"/>
      <c r="T2706" s="13"/>
      <c r="U2706" t="s">
        <v>6629</v>
      </c>
    </row>
    <row r="2707" spans="1:21" x14ac:dyDescent="0.25">
      <c r="A2707" t="s">
        <v>6983</v>
      </c>
      <c r="B2707" s="12"/>
      <c r="C2707" t="s">
        <v>9097</v>
      </c>
      <c r="D2707" s="11">
        <v>46202</v>
      </c>
      <c r="E2707" t="s">
        <v>9098</v>
      </c>
      <c r="F2707" t="s">
        <v>6415</v>
      </c>
      <c r="G2707" t="s">
        <v>9092</v>
      </c>
      <c r="H2707" t="s">
        <v>1827</v>
      </c>
      <c r="I2707" t="s">
        <v>55</v>
      </c>
      <c r="J2707" t="s">
        <v>643</v>
      </c>
      <c r="K2707" t="s">
        <v>6636</v>
      </c>
      <c r="L2707" t="s">
        <v>6636</v>
      </c>
      <c r="M2707" t="s">
        <v>9099</v>
      </c>
      <c r="N2707" t="s">
        <v>6787</v>
      </c>
      <c r="O2707" t="s">
        <v>6810</v>
      </c>
      <c r="P2707">
        <v>17283000</v>
      </c>
      <c r="Q2707" t="s">
        <v>6636</v>
      </c>
      <c r="R2707" t="s">
        <v>6636</v>
      </c>
      <c r="S2707" s="12"/>
      <c r="T2707" s="13"/>
      <c r="U2707" t="s">
        <v>6629</v>
      </c>
    </row>
    <row r="2708" spans="1:21" x14ac:dyDescent="0.25">
      <c r="A2708" t="s">
        <v>6983</v>
      </c>
      <c r="B2708" s="12"/>
      <c r="C2708" t="s">
        <v>9097</v>
      </c>
      <c r="D2708" s="11">
        <v>46202</v>
      </c>
      <c r="E2708" t="s">
        <v>9098</v>
      </c>
      <c r="F2708" t="s">
        <v>6415</v>
      </c>
      <c r="G2708" t="s">
        <v>9093</v>
      </c>
      <c r="H2708" t="s">
        <v>1827</v>
      </c>
      <c r="I2708" t="s">
        <v>55</v>
      </c>
      <c r="J2708" t="s">
        <v>643</v>
      </c>
      <c r="K2708" t="s">
        <v>6636</v>
      </c>
      <c r="L2708" t="s">
        <v>6636</v>
      </c>
      <c r="M2708" t="s">
        <v>9099</v>
      </c>
      <c r="N2708" t="s">
        <v>6787</v>
      </c>
      <c r="O2708" t="s">
        <v>6810</v>
      </c>
      <c r="P2708">
        <v>17283000</v>
      </c>
      <c r="Q2708" t="s">
        <v>6636</v>
      </c>
      <c r="R2708" t="s">
        <v>6636</v>
      </c>
      <c r="S2708" s="12"/>
      <c r="T2708" s="13"/>
      <c r="U2708" t="s">
        <v>6629</v>
      </c>
    </row>
    <row r="2709" spans="1:21" x14ac:dyDescent="0.25">
      <c r="A2709" t="s">
        <v>6983</v>
      </c>
      <c r="B2709" s="12"/>
      <c r="C2709" t="s">
        <v>9097</v>
      </c>
      <c r="D2709" s="11">
        <v>46202</v>
      </c>
      <c r="E2709" t="s">
        <v>9098</v>
      </c>
      <c r="F2709" t="s">
        <v>6415</v>
      </c>
      <c r="G2709" t="s">
        <v>9094</v>
      </c>
      <c r="H2709" t="s">
        <v>1827</v>
      </c>
      <c r="I2709" t="s">
        <v>55</v>
      </c>
      <c r="J2709" t="s">
        <v>643</v>
      </c>
      <c r="K2709" t="s">
        <v>6636</v>
      </c>
      <c r="L2709" t="s">
        <v>6636</v>
      </c>
      <c r="M2709" t="s">
        <v>9099</v>
      </c>
      <c r="N2709" t="s">
        <v>6787</v>
      </c>
      <c r="O2709" t="s">
        <v>6810</v>
      </c>
      <c r="P2709">
        <v>17283000</v>
      </c>
      <c r="Q2709" t="s">
        <v>6636</v>
      </c>
      <c r="R2709" t="s">
        <v>6636</v>
      </c>
      <c r="S2709" s="12"/>
      <c r="T2709" s="13"/>
      <c r="U2709" t="s">
        <v>6629</v>
      </c>
    </row>
    <row r="2710" spans="1:21" x14ac:dyDescent="0.25">
      <c r="A2710" t="s">
        <v>6983</v>
      </c>
      <c r="B2710" s="12"/>
      <c r="C2710" t="s">
        <v>9097</v>
      </c>
      <c r="D2710" s="11">
        <v>46202</v>
      </c>
      <c r="E2710" t="s">
        <v>9098</v>
      </c>
      <c r="F2710" t="s">
        <v>6415</v>
      </c>
      <c r="G2710" t="s">
        <v>9095</v>
      </c>
      <c r="H2710" t="s">
        <v>1827</v>
      </c>
      <c r="I2710" t="s">
        <v>55</v>
      </c>
      <c r="J2710" t="s">
        <v>643</v>
      </c>
      <c r="K2710" t="s">
        <v>6636</v>
      </c>
      <c r="L2710" t="s">
        <v>6636</v>
      </c>
      <c r="M2710" t="s">
        <v>9099</v>
      </c>
      <c r="N2710" t="s">
        <v>6787</v>
      </c>
      <c r="O2710" t="s">
        <v>6810</v>
      </c>
      <c r="P2710">
        <v>17283000</v>
      </c>
      <c r="Q2710" t="s">
        <v>6636</v>
      </c>
      <c r="R2710" t="s">
        <v>6636</v>
      </c>
      <c r="S2710" s="12"/>
      <c r="T2710" s="13"/>
      <c r="U2710" t="s">
        <v>6629</v>
      </c>
    </row>
    <row r="2711" spans="1:21" x14ac:dyDescent="0.25">
      <c r="A2711" t="s">
        <v>6983</v>
      </c>
      <c r="B2711" s="12"/>
      <c r="C2711" t="s">
        <v>9097</v>
      </c>
      <c r="D2711" s="11">
        <v>46202</v>
      </c>
      <c r="E2711" t="s">
        <v>9098</v>
      </c>
      <c r="F2711" t="s">
        <v>6415</v>
      </c>
      <c r="G2711" t="s">
        <v>9096</v>
      </c>
      <c r="H2711" t="s">
        <v>1827</v>
      </c>
      <c r="I2711" t="s">
        <v>55</v>
      </c>
      <c r="J2711" t="s">
        <v>643</v>
      </c>
      <c r="K2711" t="s">
        <v>6636</v>
      </c>
      <c r="L2711" t="s">
        <v>6636</v>
      </c>
      <c r="M2711" t="s">
        <v>9099</v>
      </c>
      <c r="N2711" t="s">
        <v>6787</v>
      </c>
      <c r="O2711" t="s">
        <v>6810</v>
      </c>
      <c r="P2711">
        <v>17283000</v>
      </c>
      <c r="Q2711" t="s">
        <v>6636</v>
      </c>
      <c r="R2711" t="s">
        <v>6636</v>
      </c>
      <c r="S2711" s="12"/>
      <c r="T2711" s="13"/>
      <c r="U2711" t="s">
        <v>6629</v>
      </c>
    </row>
    <row r="2712" spans="1:21" x14ac:dyDescent="0.25">
      <c r="A2712" t="s">
        <v>6614</v>
      </c>
      <c r="B2712" s="12"/>
      <c r="C2712" t="s">
        <v>9100</v>
      </c>
      <c r="D2712" s="11">
        <v>46203</v>
      </c>
      <c r="E2712" t="s">
        <v>9101</v>
      </c>
      <c r="F2712" t="s">
        <v>6415</v>
      </c>
      <c r="G2712" t="s">
        <v>6636</v>
      </c>
      <c r="H2712" t="s">
        <v>1827</v>
      </c>
      <c r="I2712" t="s">
        <v>6636</v>
      </c>
      <c r="J2712" t="s">
        <v>6636</v>
      </c>
      <c r="K2712" t="s">
        <v>6636</v>
      </c>
      <c r="L2712" t="s">
        <v>6636</v>
      </c>
      <c r="M2712" t="s">
        <v>6636</v>
      </c>
      <c r="N2712" t="s">
        <v>6636</v>
      </c>
      <c r="O2712" t="s">
        <v>6636</v>
      </c>
      <c r="P2712">
        <v>14343000</v>
      </c>
      <c r="Q2712" t="s">
        <v>6636</v>
      </c>
      <c r="R2712" t="s">
        <v>6636</v>
      </c>
      <c r="S2712" s="12">
        <v>1</v>
      </c>
      <c r="T2712" s="13"/>
      <c r="U2712" t="s">
        <v>9102</v>
      </c>
    </row>
    <row r="2713" spans="1:21" x14ac:dyDescent="0.25">
      <c r="A2713" t="s">
        <v>6614</v>
      </c>
      <c r="B2713" s="12"/>
      <c r="C2713" t="s">
        <v>9103</v>
      </c>
      <c r="D2713" s="11">
        <v>46175</v>
      </c>
      <c r="E2713" t="s">
        <v>9104</v>
      </c>
      <c r="F2713" t="s">
        <v>6617</v>
      </c>
      <c r="G2713" t="s">
        <v>6636</v>
      </c>
      <c r="H2713" t="s">
        <v>768</v>
      </c>
      <c r="I2713" t="s">
        <v>6636</v>
      </c>
      <c r="J2713" t="s">
        <v>6636</v>
      </c>
      <c r="K2713" t="s">
        <v>6636</v>
      </c>
      <c r="L2713" t="s">
        <v>6636</v>
      </c>
      <c r="M2713" t="s">
        <v>9105</v>
      </c>
      <c r="N2713" t="s">
        <v>6761</v>
      </c>
      <c r="O2713" t="s">
        <v>6771</v>
      </c>
      <c r="P2713">
        <v>2500000</v>
      </c>
      <c r="Q2713" t="s">
        <v>6636</v>
      </c>
      <c r="R2713" t="s">
        <v>6636</v>
      </c>
      <c r="S2713" s="12">
        <v>1</v>
      </c>
      <c r="T2713" s="13"/>
      <c r="U2713" t="s">
        <v>6636</v>
      </c>
    </row>
    <row r="2714" spans="1:21" x14ac:dyDescent="0.25">
      <c r="A2714" t="s">
        <v>6614</v>
      </c>
      <c r="B2714" s="12"/>
      <c r="C2714" t="s">
        <v>9106</v>
      </c>
      <c r="D2714" s="11">
        <v>46177</v>
      </c>
      <c r="E2714" t="s">
        <v>9107</v>
      </c>
      <c r="F2714" t="s">
        <v>6617</v>
      </c>
      <c r="G2714" t="s">
        <v>6636</v>
      </c>
      <c r="H2714" t="s">
        <v>768</v>
      </c>
      <c r="I2714" t="s">
        <v>6636</v>
      </c>
      <c r="J2714" t="s">
        <v>6636</v>
      </c>
      <c r="K2714" t="s">
        <v>6636</v>
      </c>
      <c r="L2714" t="s">
        <v>6636</v>
      </c>
      <c r="M2714" t="s">
        <v>9108</v>
      </c>
      <c r="N2714" t="s">
        <v>6761</v>
      </c>
      <c r="O2714" t="s">
        <v>6762</v>
      </c>
      <c r="P2714">
        <v>1870000</v>
      </c>
      <c r="Q2714" t="s">
        <v>6636</v>
      </c>
      <c r="R2714" t="s">
        <v>6636</v>
      </c>
      <c r="S2714" s="12">
        <v>1</v>
      </c>
      <c r="T2714" s="13"/>
      <c r="U2714" t="s">
        <v>6636</v>
      </c>
    </row>
    <row r="2715" spans="1:21" x14ac:dyDescent="0.25">
      <c r="A2715" t="s">
        <v>6614</v>
      </c>
      <c r="B2715" s="12"/>
      <c r="C2715" t="s">
        <v>9109</v>
      </c>
      <c r="D2715" s="11">
        <v>46183</v>
      </c>
      <c r="E2715" t="s">
        <v>9110</v>
      </c>
      <c r="F2715" t="s">
        <v>6617</v>
      </c>
      <c r="G2715" t="s">
        <v>6636</v>
      </c>
      <c r="H2715" t="s">
        <v>768</v>
      </c>
      <c r="I2715" t="s">
        <v>6636</v>
      </c>
      <c r="J2715" t="s">
        <v>6636</v>
      </c>
      <c r="K2715" t="s">
        <v>6636</v>
      </c>
      <c r="L2715" t="s">
        <v>6636</v>
      </c>
      <c r="M2715" t="s">
        <v>9111</v>
      </c>
      <c r="N2715" t="s">
        <v>6761</v>
      </c>
      <c r="O2715" t="s">
        <v>6762</v>
      </c>
      <c r="P2715">
        <v>2350000</v>
      </c>
      <c r="Q2715" t="s">
        <v>6636</v>
      </c>
      <c r="R2715" t="s">
        <v>6636</v>
      </c>
      <c r="S2715" s="12">
        <v>1</v>
      </c>
      <c r="T2715" s="13"/>
      <c r="U2715" t="s">
        <v>7560</v>
      </c>
    </row>
    <row r="2716" spans="1:21" x14ac:dyDescent="0.25">
      <c r="A2716" t="s">
        <v>6983</v>
      </c>
      <c r="B2716" s="12"/>
      <c r="C2716" t="s">
        <v>9112</v>
      </c>
      <c r="D2716" s="11">
        <v>46185</v>
      </c>
      <c r="E2716" t="s">
        <v>9113</v>
      </c>
      <c r="F2716" t="s">
        <v>6617</v>
      </c>
      <c r="G2716" t="s">
        <v>8627</v>
      </c>
      <c r="H2716" t="s">
        <v>768</v>
      </c>
      <c r="I2716" t="s">
        <v>55</v>
      </c>
      <c r="J2716" t="s">
        <v>44</v>
      </c>
      <c r="K2716" t="s">
        <v>6636</v>
      </c>
      <c r="L2716" t="s">
        <v>6636</v>
      </c>
      <c r="M2716" t="s">
        <v>9114</v>
      </c>
      <c r="N2716" t="s">
        <v>6761</v>
      </c>
      <c r="O2716" t="s">
        <v>6762</v>
      </c>
      <c r="P2716">
        <v>1970000</v>
      </c>
      <c r="Q2716" t="s">
        <v>6867</v>
      </c>
      <c r="R2716" t="s">
        <v>6779</v>
      </c>
      <c r="S2716" s="12"/>
      <c r="T2716" s="13"/>
      <c r="U2716" t="s">
        <v>6636</v>
      </c>
    </row>
    <row r="2717" spans="1:21" x14ac:dyDescent="0.25">
      <c r="A2717" t="s">
        <v>6983</v>
      </c>
      <c r="B2717" s="12"/>
      <c r="C2717" t="s">
        <v>9112</v>
      </c>
      <c r="D2717" s="11">
        <v>46185</v>
      </c>
      <c r="E2717" t="s">
        <v>9113</v>
      </c>
      <c r="F2717" t="s">
        <v>6617</v>
      </c>
      <c r="G2717" t="s">
        <v>9115</v>
      </c>
      <c r="H2717" t="s">
        <v>768</v>
      </c>
      <c r="I2717" t="s">
        <v>55</v>
      </c>
      <c r="J2717" t="s">
        <v>44</v>
      </c>
      <c r="K2717" t="s">
        <v>6636</v>
      </c>
      <c r="L2717" t="s">
        <v>6636</v>
      </c>
      <c r="M2717" t="s">
        <v>9114</v>
      </c>
      <c r="N2717" t="s">
        <v>6761</v>
      </c>
      <c r="O2717" t="s">
        <v>6762</v>
      </c>
      <c r="P2717">
        <v>1970000</v>
      </c>
      <c r="Q2717" t="s">
        <v>6867</v>
      </c>
      <c r="R2717" t="s">
        <v>6779</v>
      </c>
      <c r="S2717" s="12"/>
      <c r="T2717" s="13"/>
      <c r="U2717" t="s">
        <v>6636</v>
      </c>
    </row>
    <row r="2718" spans="1:21" x14ac:dyDescent="0.25">
      <c r="A2718" t="s">
        <v>6983</v>
      </c>
      <c r="B2718" s="12"/>
      <c r="C2718" t="s">
        <v>9112</v>
      </c>
      <c r="D2718" s="11">
        <v>46185</v>
      </c>
      <c r="E2718" t="s">
        <v>9113</v>
      </c>
      <c r="F2718" t="s">
        <v>6617</v>
      </c>
      <c r="G2718" t="s">
        <v>7567</v>
      </c>
      <c r="H2718" t="s">
        <v>768</v>
      </c>
      <c r="I2718" t="s">
        <v>55</v>
      </c>
      <c r="J2718" t="s">
        <v>44</v>
      </c>
      <c r="K2718" t="s">
        <v>6636</v>
      </c>
      <c r="L2718" t="s">
        <v>6636</v>
      </c>
      <c r="M2718" t="s">
        <v>9114</v>
      </c>
      <c r="N2718" t="s">
        <v>6761</v>
      </c>
      <c r="O2718" t="s">
        <v>6762</v>
      </c>
      <c r="P2718">
        <v>3940000</v>
      </c>
      <c r="Q2718" t="s">
        <v>6867</v>
      </c>
      <c r="R2718" t="s">
        <v>6779</v>
      </c>
      <c r="S2718" s="12">
        <v>1</v>
      </c>
      <c r="T2718" s="13">
        <v>32833</v>
      </c>
      <c r="U2718" t="s">
        <v>6636</v>
      </c>
    </row>
    <row r="2719" spans="1:21" x14ac:dyDescent="0.25">
      <c r="A2719" t="s">
        <v>6983</v>
      </c>
      <c r="B2719" s="12"/>
      <c r="C2719" t="s">
        <v>9112</v>
      </c>
      <c r="D2719" s="11">
        <v>46185</v>
      </c>
      <c r="E2719" t="s">
        <v>9113</v>
      </c>
      <c r="F2719" t="s">
        <v>6617</v>
      </c>
      <c r="G2719" t="s">
        <v>8633</v>
      </c>
      <c r="H2719" t="s">
        <v>768</v>
      </c>
      <c r="I2719" t="s">
        <v>55</v>
      </c>
      <c r="J2719" t="s">
        <v>44</v>
      </c>
      <c r="K2719" t="s">
        <v>6636</v>
      </c>
      <c r="L2719" t="s">
        <v>6636</v>
      </c>
      <c r="M2719" t="s">
        <v>9114</v>
      </c>
      <c r="N2719" t="s">
        <v>6761</v>
      </c>
      <c r="O2719" t="s">
        <v>6762</v>
      </c>
      <c r="P2719">
        <v>1970000</v>
      </c>
      <c r="Q2719" t="s">
        <v>6867</v>
      </c>
      <c r="R2719" t="s">
        <v>6779</v>
      </c>
      <c r="S2719" s="12"/>
      <c r="T2719" s="13"/>
      <c r="U2719" t="s">
        <v>6636</v>
      </c>
    </row>
    <row r="2720" spans="1:21" x14ac:dyDescent="0.25">
      <c r="A2720" t="s">
        <v>6614</v>
      </c>
      <c r="B2720" s="12"/>
      <c r="C2720" t="s">
        <v>9116</v>
      </c>
      <c r="D2720" s="11">
        <v>46190</v>
      </c>
      <c r="E2720" t="s">
        <v>9117</v>
      </c>
      <c r="F2720" t="s">
        <v>6617</v>
      </c>
      <c r="G2720" t="s">
        <v>6636</v>
      </c>
      <c r="H2720" t="s">
        <v>768</v>
      </c>
      <c r="I2720" t="s">
        <v>6636</v>
      </c>
      <c r="J2720" t="s">
        <v>6636</v>
      </c>
      <c r="K2720" t="s">
        <v>6636</v>
      </c>
      <c r="L2720" t="s">
        <v>6636</v>
      </c>
      <c r="M2720" t="s">
        <v>9118</v>
      </c>
      <c r="N2720" t="s">
        <v>6761</v>
      </c>
      <c r="O2720" t="s">
        <v>6771</v>
      </c>
      <c r="P2720">
        <v>2280000</v>
      </c>
      <c r="Q2720" t="s">
        <v>6867</v>
      </c>
      <c r="R2720" t="s">
        <v>6911</v>
      </c>
      <c r="S2720" s="12">
        <v>1</v>
      </c>
      <c r="T2720" s="13"/>
      <c r="U2720" t="s">
        <v>7560</v>
      </c>
    </row>
    <row r="2721" spans="1:21" x14ac:dyDescent="0.25">
      <c r="A2721" t="s">
        <v>6983</v>
      </c>
      <c r="B2721" s="12"/>
      <c r="C2721" t="s">
        <v>9119</v>
      </c>
      <c r="D2721" s="11">
        <v>46191</v>
      </c>
      <c r="E2721" t="s">
        <v>9120</v>
      </c>
      <c r="F2721" t="s">
        <v>6617</v>
      </c>
      <c r="G2721" t="s">
        <v>9121</v>
      </c>
      <c r="H2721" t="s">
        <v>768</v>
      </c>
      <c r="I2721" t="s">
        <v>55</v>
      </c>
      <c r="J2721" t="s">
        <v>643</v>
      </c>
      <c r="K2721" t="s">
        <v>6636</v>
      </c>
      <c r="L2721" t="s">
        <v>6636</v>
      </c>
      <c r="M2721" t="s">
        <v>9122</v>
      </c>
      <c r="N2721" t="s">
        <v>6761</v>
      </c>
      <c r="O2721" t="s">
        <v>6762</v>
      </c>
      <c r="P2721">
        <v>1990000</v>
      </c>
      <c r="Q2721" t="s">
        <v>6867</v>
      </c>
      <c r="R2721" t="s">
        <v>6911</v>
      </c>
      <c r="S2721" s="12">
        <v>1</v>
      </c>
      <c r="T2721" s="13">
        <v>33167</v>
      </c>
      <c r="U2721" t="s">
        <v>7560</v>
      </c>
    </row>
    <row r="2722" spans="1:21" x14ac:dyDescent="0.25">
      <c r="A2722" t="s">
        <v>6983</v>
      </c>
      <c r="B2722" s="12"/>
      <c r="C2722" t="s">
        <v>9119</v>
      </c>
      <c r="D2722" s="11">
        <v>46191</v>
      </c>
      <c r="E2722" t="s">
        <v>9120</v>
      </c>
      <c r="F2722" t="s">
        <v>6617</v>
      </c>
      <c r="G2722" t="s">
        <v>9123</v>
      </c>
      <c r="H2722" t="s">
        <v>768</v>
      </c>
      <c r="I2722" t="s">
        <v>55</v>
      </c>
      <c r="J2722" t="s">
        <v>643</v>
      </c>
      <c r="K2722" t="s">
        <v>6636</v>
      </c>
      <c r="L2722" t="s">
        <v>6636</v>
      </c>
      <c r="M2722" t="s">
        <v>9122</v>
      </c>
      <c r="N2722" t="s">
        <v>6761</v>
      </c>
      <c r="O2722" t="s">
        <v>6762</v>
      </c>
      <c r="P2722">
        <v>1990000</v>
      </c>
      <c r="Q2722" t="s">
        <v>6867</v>
      </c>
      <c r="R2722" t="s">
        <v>6911</v>
      </c>
      <c r="S2722" s="12"/>
      <c r="T2722" s="13"/>
      <c r="U2722" t="s">
        <v>7560</v>
      </c>
    </row>
    <row r="2723" spans="1:21" x14ac:dyDescent="0.25">
      <c r="A2723" t="s">
        <v>6983</v>
      </c>
      <c r="B2723" s="12"/>
      <c r="C2723" t="s">
        <v>9119</v>
      </c>
      <c r="D2723" s="11">
        <v>46191</v>
      </c>
      <c r="E2723" t="s">
        <v>9120</v>
      </c>
      <c r="F2723" t="s">
        <v>6617</v>
      </c>
      <c r="G2723" t="s">
        <v>9124</v>
      </c>
      <c r="H2723" t="s">
        <v>768</v>
      </c>
      <c r="I2723" t="s">
        <v>55</v>
      </c>
      <c r="J2723" t="s">
        <v>643</v>
      </c>
      <c r="K2723" t="s">
        <v>6636</v>
      </c>
      <c r="L2723" t="s">
        <v>6636</v>
      </c>
      <c r="M2723" t="s">
        <v>9122</v>
      </c>
      <c r="N2723" t="s">
        <v>6761</v>
      </c>
      <c r="O2723" t="s">
        <v>6762</v>
      </c>
      <c r="P2723">
        <v>1990000</v>
      </c>
      <c r="Q2723" t="s">
        <v>6867</v>
      </c>
      <c r="R2723" t="s">
        <v>6911</v>
      </c>
      <c r="S2723" s="12"/>
      <c r="T2723" s="13"/>
      <c r="U2723" t="s">
        <v>7560</v>
      </c>
    </row>
    <row r="2724" spans="1:21" x14ac:dyDescent="0.25">
      <c r="A2724" t="s">
        <v>6614</v>
      </c>
      <c r="B2724" s="12"/>
      <c r="C2724" t="s">
        <v>9125</v>
      </c>
      <c r="D2724" s="11">
        <v>46192</v>
      </c>
      <c r="E2724" t="s">
        <v>9126</v>
      </c>
      <c r="F2724" t="s">
        <v>6617</v>
      </c>
      <c r="G2724" t="s">
        <v>6636</v>
      </c>
      <c r="H2724" t="s">
        <v>768</v>
      </c>
      <c r="I2724" t="s">
        <v>6636</v>
      </c>
      <c r="J2724" t="s">
        <v>6636</v>
      </c>
      <c r="K2724" t="s">
        <v>6636</v>
      </c>
      <c r="L2724" t="s">
        <v>6636</v>
      </c>
      <c r="M2724" t="s">
        <v>9127</v>
      </c>
      <c r="N2724" t="s">
        <v>6761</v>
      </c>
      <c r="O2724" t="s">
        <v>6762</v>
      </c>
      <c r="P2724">
        <v>2050000</v>
      </c>
      <c r="Q2724" t="s">
        <v>6867</v>
      </c>
      <c r="R2724" t="s">
        <v>6779</v>
      </c>
      <c r="S2724" s="12">
        <v>1</v>
      </c>
      <c r="T2724" s="13"/>
      <c r="U2724" t="s">
        <v>6636</v>
      </c>
    </row>
    <row r="2725" spans="1:21" x14ac:dyDescent="0.25">
      <c r="A2725" t="s">
        <v>6983</v>
      </c>
      <c r="B2725" s="12"/>
      <c r="C2725" t="s">
        <v>9128</v>
      </c>
      <c r="D2725" s="11">
        <v>46194</v>
      </c>
      <c r="E2725" t="s">
        <v>9129</v>
      </c>
      <c r="F2725" t="s">
        <v>6617</v>
      </c>
      <c r="G2725" t="s">
        <v>9130</v>
      </c>
      <c r="H2725" t="s">
        <v>768</v>
      </c>
      <c r="I2725" t="s">
        <v>55</v>
      </c>
      <c r="J2725" t="s">
        <v>44</v>
      </c>
      <c r="K2725" t="s">
        <v>6636</v>
      </c>
      <c r="L2725" t="s">
        <v>6636</v>
      </c>
      <c r="M2725" t="s">
        <v>9131</v>
      </c>
      <c r="N2725" t="s">
        <v>7044</v>
      </c>
      <c r="O2725" t="s">
        <v>7765</v>
      </c>
      <c r="P2725">
        <v>2300000</v>
      </c>
      <c r="Q2725" t="s">
        <v>6636</v>
      </c>
      <c r="R2725" t="s">
        <v>6636</v>
      </c>
      <c r="S2725" s="12">
        <v>1</v>
      </c>
      <c r="T2725" s="13">
        <v>38333</v>
      </c>
      <c r="U2725" t="s">
        <v>8614</v>
      </c>
    </row>
    <row r="2726" spans="1:21" x14ac:dyDescent="0.25">
      <c r="A2726" t="s">
        <v>6983</v>
      </c>
      <c r="B2726" s="12"/>
      <c r="C2726" t="s">
        <v>9128</v>
      </c>
      <c r="D2726" s="11">
        <v>46194</v>
      </c>
      <c r="E2726" t="s">
        <v>9129</v>
      </c>
      <c r="F2726" t="s">
        <v>6617</v>
      </c>
      <c r="G2726" t="s">
        <v>9132</v>
      </c>
      <c r="H2726" t="s">
        <v>768</v>
      </c>
      <c r="I2726" t="s">
        <v>55</v>
      </c>
      <c r="J2726" t="s">
        <v>44</v>
      </c>
      <c r="K2726" t="s">
        <v>6636</v>
      </c>
      <c r="L2726" t="s">
        <v>6636</v>
      </c>
      <c r="M2726" t="s">
        <v>9131</v>
      </c>
      <c r="N2726" t="s">
        <v>7044</v>
      </c>
      <c r="O2726" t="s">
        <v>7765</v>
      </c>
      <c r="P2726">
        <v>2300000</v>
      </c>
      <c r="Q2726" t="s">
        <v>6636</v>
      </c>
      <c r="R2726" t="s">
        <v>6636</v>
      </c>
      <c r="S2726" s="12"/>
      <c r="T2726" s="13"/>
      <c r="U2726" t="s">
        <v>8614</v>
      </c>
    </row>
    <row r="2727" spans="1:21" x14ac:dyDescent="0.25">
      <c r="A2727" t="s">
        <v>6614</v>
      </c>
      <c r="B2727" s="12"/>
      <c r="C2727" t="s">
        <v>9133</v>
      </c>
      <c r="D2727" s="11">
        <v>46195</v>
      </c>
      <c r="E2727" t="s">
        <v>9134</v>
      </c>
      <c r="F2727" t="s">
        <v>6617</v>
      </c>
      <c r="G2727" t="s">
        <v>6636</v>
      </c>
      <c r="H2727" t="s">
        <v>768</v>
      </c>
      <c r="I2727" t="s">
        <v>6636</v>
      </c>
      <c r="J2727" t="s">
        <v>6636</v>
      </c>
      <c r="K2727" t="s">
        <v>6636</v>
      </c>
      <c r="L2727" t="s">
        <v>6636</v>
      </c>
      <c r="M2727" t="s">
        <v>9135</v>
      </c>
      <c r="N2727" t="s">
        <v>6761</v>
      </c>
      <c r="O2727" t="s">
        <v>6762</v>
      </c>
      <c r="P2727">
        <v>2050000</v>
      </c>
      <c r="Q2727" t="s">
        <v>6636</v>
      </c>
      <c r="R2727" t="s">
        <v>6636</v>
      </c>
      <c r="S2727" s="12">
        <v>1</v>
      </c>
      <c r="T2727" s="13"/>
      <c r="U2727" t="s">
        <v>6636</v>
      </c>
    </row>
    <row r="2728" spans="1:21" x14ac:dyDescent="0.25">
      <c r="A2728" t="s">
        <v>6614</v>
      </c>
      <c r="B2728" s="12"/>
      <c r="C2728" t="s">
        <v>9136</v>
      </c>
      <c r="D2728" s="11">
        <v>46198</v>
      </c>
      <c r="E2728" t="s">
        <v>9137</v>
      </c>
      <c r="F2728" t="s">
        <v>6617</v>
      </c>
      <c r="G2728" t="s">
        <v>6636</v>
      </c>
      <c r="H2728" t="s">
        <v>768</v>
      </c>
      <c r="I2728" t="s">
        <v>6636</v>
      </c>
      <c r="J2728" t="s">
        <v>6636</v>
      </c>
      <c r="K2728" t="s">
        <v>6636</v>
      </c>
      <c r="L2728" t="s">
        <v>6636</v>
      </c>
      <c r="M2728" t="s">
        <v>9138</v>
      </c>
      <c r="N2728" t="s">
        <v>6761</v>
      </c>
      <c r="O2728" t="s">
        <v>6762</v>
      </c>
      <c r="P2728">
        <v>1970000</v>
      </c>
      <c r="Q2728" t="s">
        <v>6867</v>
      </c>
      <c r="R2728" t="s">
        <v>6779</v>
      </c>
      <c r="S2728" s="12">
        <v>1</v>
      </c>
      <c r="T2728" s="13"/>
      <c r="U2728" t="s">
        <v>9139</v>
      </c>
    </row>
    <row r="2729" spans="1:21" x14ac:dyDescent="0.25">
      <c r="A2729" t="s">
        <v>6614</v>
      </c>
      <c r="B2729" s="12"/>
      <c r="C2729" t="s">
        <v>9140</v>
      </c>
      <c r="D2729" s="11">
        <v>46199</v>
      </c>
      <c r="E2729" t="s">
        <v>9141</v>
      </c>
      <c r="F2729" t="s">
        <v>6617</v>
      </c>
      <c r="G2729" t="s">
        <v>6636</v>
      </c>
      <c r="H2729" t="s">
        <v>768</v>
      </c>
      <c r="I2729" t="s">
        <v>6636</v>
      </c>
      <c r="J2729" t="s">
        <v>6636</v>
      </c>
      <c r="K2729" t="s">
        <v>6636</v>
      </c>
      <c r="L2729" t="s">
        <v>6636</v>
      </c>
      <c r="M2729" t="s">
        <v>9142</v>
      </c>
      <c r="N2729" t="s">
        <v>6761</v>
      </c>
      <c r="O2729" t="s">
        <v>6771</v>
      </c>
      <c r="P2729">
        <v>2380000</v>
      </c>
      <c r="Q2729" t="s">
        <v>6636</v>
      </c>
      <c r="R2729" t="s">
        <v>6636</v>
      </c>
      <c r="S2729" s="12">
        <v>1</v>
      </c>
      <c r="T2729" s="13"/>
      <c r="U2729" t="s">
        <v>6674</v>
      </c>
    </row>
    <row r="2730" spans="1:21" x14ac:dyDescent="0.25">
      <c r="A2730" t="s">
        <v>6614</v>
      </c>
      <c r="B2730" s="12"/>
      <c r="C2730" t="s">
        <v>9143</v>
      </c>
      <c r="D2730" s="11">
        <v>46201</v>
      </c>
      <c r="E2730" t="s">
        <v>9144</v>
      </c>
      <c r="F2730" t="s">
        <v>6617</v>
      </c>
      <c r="G2730" t="s">
        <v>6636</v>
      </c>
      <c r="H2730" t="s">
        <v>768</v>
      </c>
      <c r="I2730" t="s">
        <v>6636</v>
      </c>
      <c r="J2730" t="s">
        <v>6636</v>
      </c>
      <c r="K2730" t="s">
        <v>6636</v>
      </c>
      <c r="L2730" t="s">
        <v>6636</v>
      </c>
      <c r="M2730" t="s">
        <v>9145</v>
      </c>
      <c r="N2730" t="s">
        <v>6761</v>
      </c>
      <c r="O2730" t="s">
        <v>6762</v>
      </c>
      <c r="P2730">
        <v>1920000</v>
      </c>
      <c r="Q2730" t="s">
        <v>6867</v>
      </c>
      <c r="R2730" t="s">
        <v>6911</v>
      </c>
      <c r="S2730" s="12">
        <v>1</v>
      </c>
      <c r="T2730" s="13"/>
      <c r="U2730" t="s">
        <v>7560</v>
      </c>
    </row>
    <row r="2731" spans="1:21" x14ac:dyDescent="0.25">
      <c r="A2731" t="s">
        <v>6614</v>
      </c>
      <c r="B2731" s="12"/>
      <c r="C2731" t="s">
        <v>9146</v>
      </c>
      <c r="D2731" s="11">
        <v>46202</v>
      </c>
      <c r="E2731" t="s">
        <v>9147</v>
      </c>
      <c r="F2731" t="s">
        <v>6617</v>
      </c>
      <c r="G2731" t="s">
        <v>6636</v>
      </c>
      <c r="H2731" t="s">
        <v>768</v>
      </c>
      <c r="I2731" t="s">
        <v>6636</v>
      </c>
      <c r="J2731" t="s">
        <v>6636</v>
      </c>
      <c r="K2731" t="s">
        <v>6636</v>
      </c>
      <c r="L2731" t="s">
        <v>6636</v>
      </c>
      <c r="M2731" t="s">
        <v>9148</v>
      </c>
      <c r="N2731" t="s">
        <v>6761</v>
      </c>
      <c r="O2731" t="s">
        <v>6762</v>
      </c>
      <c r="P2731">
        <v>1850000</v>
      </c>
      <c r="Q2731" t="s">
        <v>6636</v>
      </c>
      <c r="R2731" t="s">
        <v>6636</v>
      </c>
      <c r="S2731" s="12">
        <v>1</v>
      </c>
      <c r="T2731" s="13"/>
      <c r="U2731" t="s">
        <v>6636</v>
      </c>
    </row>
    <row r="2732" spans="1:21" x14ac:dyDescent="0.25">
      <c r="A2732" t="s">
        <v>6983</v>
      </c>
      <c r="B2732" s="12"/>
      <c r="C2732" t="s">
        <v>9149</v>
      </c>
      <c r="D2732" s="11">
        <v>46203</v>
      </c>
      <c r="E2732" t="s">
        <v>9150</v>
      </c>
      <c r="F2732" t="s">
        <v>6617</v>
      </c>
      <c r="G2732" t="s">
        <v>9121</v>
      </c>
      <c r="H2732" t="s">
        <v>768</v>
      </c>
      <c r="I2732" t="s">
        <v>65</v>
      </c>
      <c r="J2732" t="s">
        <v>67</v>
      </c>
      <c r="K2732" t="s">
        <v>6636</v>
      </c>
      <c r="L2732" t="s">
        <v>6636</v>
      </c>
      <c r="M2732" t="s">
        <v>9151</v>
      </c>
      <c r="N2732" t="s">
        <v>6761</v>
      </c>
      <c r="O2732" t="s">
        <v>6762</v>
      </c>
      <c r="P2732">
        <v>1970000</v>
      </c>
      <c r="Q2732" t="s">
        <v>6636</v>
      </c>
      <c r="R2732" t="s">
        <v>6636</v>
      </c>
      <c r="S2732" s="12"/>
      <c r="T2732" s="13"/>
      <c r="U2732" t="s">
        <v>6636</v>
      </c>
    </row>
    <row r="2733" spans="1:21" x14ac:dyDescent="0.25">
      <c r="A2733" t="s">
        <v>6983</v>
      </c>
      <c r="B2733" s="12"/>
      <c r="C2733" t="s">
        <v>9149</v>
      </c>
      <c r="D2733" s="11">
        <v>46203</v>
      </c>
      <c r="E2733" t="s">
        <v>9150</v>
      </c>
      <c r="F2733" t="s">
        <v>6617</v>
      </c>
      <c r="G2733" t="s">
        <v>9123</v>
      </c>
      <c r="H2733" t="s">
        <v>768</v>
      </c>
      <c r="I2733" t="s">
        <v>65</v>
      </c>
      <c r="J2733" t="s">
        <v>67</v>
      </c>
      <c r="K2733" t="s">
        <v>6636</v>
      </c>
      <c r="L2733" t="s">
        <v>6636</v>
      </c>
      <c r="M2733" t="s">
        <v>9151</v>
      </c>
      <c r="N2733" t="s">
        <v>6761</v>
      </c>
      <c r="O2733" t="s">
        <v>6762</v>
      </c>
      <c r="P2733">
        <v>1970000</v>
      </c>
      <c r="Q2733" t="s">
        <v>6636</v>
      </c>
      <c r="R2733" t="s">
        <v>6636</v>
      </c>
      <c r="S2733" s="12">
        <v>1</v>
      </c>
      <c r="T2733" s="13">
        <v>32950</v>
      </c>
      <c r="U2733" t="s">
        <v>6636</v>
      </c>
    </row>
    <row r="2734" spans="1:21" x14ac:dyDescent="0.25">
      <c r="A2734" t="s">
        <v>6983</v>
      </c>
      <c r="B2734" s="12"/>
      <c r="C2734" t="s">
        <v>9149</v>
      </c>
      <c r="D2734" s="11">
        <v>46203</v>
      </c>
      <c r="E2734" t="s">
        <v>9150</v>
      </c>
      <c r="F2734" t="s">
        <v>6617</v>
      </c>
      <c r="G2734" t="s">
        <v>9124</v>
      </c>
      <c r="H2734" t="s">
        <v>768</v>
      </c>
      <c r="I2734" t="s">
        <v>65</v>
      </c>
      <c r="J2734" t="s">
        <v>67</v>
      </c>
      <c r="K2734" t="s">
        <v>6636</v>
      </c>
      <c r="L2734" t="s">
        <v>6636</v>
      </c>
      <c r="M2734" t="s">
        <v>9151</v>
      </c>
      <c r="N2734" t="s">
        <v>6761</v>
      </c>
      <c r="O2734" t="s">
        <v>6762</v>
      </c>
      <c r="P2734">
        <v>1970000</v>
      </c>
      <c r="Q2734" t="s">
        <v>6636</v>
      </c>
      <c r="R2734" t="s">
        <v>6636</v>
      </c>
      <c r="S2734" s="12"/>
      <c r="T2734" s="13"/>
      <c r="U2734" t="s">
        <v>6636</v>
      </c>
    </row>
    <row r="2735" spans="1:21" x14ac:dyDescent="0.25">
      <c r="A2735" t="s">
        <v>6614</v>
      </c>
      <c r="B2735" s="12"/>
      <c r="C2735" t="s">
        <v>9152</v>
      </c>
      <c r="D2735" s="11">
        <v>46203</v>
      </c>
      <c r="E2735" t="s">
        <v>9153</v>
      </c>
      <c r="F2735" t="s">
        <v>6617</v>
      </c>
      <c r="G2735" t="s">
        <v>6636</v>
      </c>
      <c r="H2735" t="s">
        <v>768</v>
      </c>
      <c r="I2735" t="s">
        <v>6636</v>
      </c>
      <c r="J2735" t="s">
        <v>6636</v>
      </c>
      <c r="K2735" t="s">
        <v>6636</v>
      </c>
      <c r="L2735" t="s">
        <v>6636</v>
      </c>
      <c r="M2735" t="s">
        <v>9154</v>
      </c>
      <c r="N2735" t="s">
        <v>6761</v>
      </c>
      <c r="O2735" t="s">
        <v>6762</v>
      </c>
      <c r="P2735">
        <v>1970000</v>
      </c>
      <c r="Q2735" t="s">
        <v>6636</v>
      </c>
      <c r="R2735" t="s">
        <v>6636</v>
      </c>
      <c r="S2735" s="12">
        <v>1</v>
      </c>
      <c r="T2735" s="13"/>
      <c r="U2735" t="s">
        <v>6636</v>
      </c>
    </row>
    <row r="2736" spans="1:21" x14ac:dyDescent="0.25">
      <c r="A2736" t="s">
        <v>6614</v>
      </c>
      <c r="B2736" s="12"/>
      <c r="C2736" t="s">
        <v>9155</v>
      </c>
      <c r="D2736" s="11">
        <v>46203</v>
      </c>
      <c r="E2736" t="s">
        <v>9156</v>
      </c>
      <c r="F2736" t="s">
        <v>6617</v>
      </c>
      <c r="G2736" t="s">
        <v>6636</v>
      </c>
      <c r="H2736" t="s">
        <v>768</v>
      </c>
      <c r="I2736" t="s">
        <v>6636</v>
      </c>
      <c r="J2736" t="s">
        <v>6636</v>
      </c>
      <c r="K2736" t="s">
        <v>6636</v>
      </c>
      <c r="L2736" t="s">
        <v>6636</v>
      </c>
      <c r="M2736" t="s">
        <v>9157</v>
      </c>
      <c r="N2736" t="s">
        <v>6761</v>
      </c>
      <c r="O2736" t="s">
        <v>6762</v>
      </c>
      <c r="P2736">
        <v>1967000</v>
      </c>
      <c r="Q2736" t="s">
        <v>6778</v>
      </c>
      <c r="R2736" t="s">
        <v>6911</v>
      </c>
      <c r="S2736" s="12">
        <v>1</v>
      </c>
      <c r="T2736" s="13"/>
      <c r="U2736" t="s">
        <v>7560</v>
      </c>
    </row>
    <row r="2737" spans="1:21" x14ac:dyDescent="0.25">
      <c r="A2737" t="s">
        <v>6614</v>
      </c>
      <c r="B2737" s="12"/>
      <c r="C2737" t="s">
        <v>9158</v>
      </c>
      <c r="D2737" s="11">
        <v>46207</v>
      </c>
      <c r="E2737" t="s">
        <v>9159</v>
      </c>
      <c r="F2737" t="s">
        <v>6617</v>
      </c>
      <c r="G2737" t="s">
        <v>6636</v>
      </c>
      <c r="H2737" t="s">
        <v>768</v>
      </c>
      <c r="I2737" t="s">
        <v>6636</v>
      </c>
      <c r="J2737" t="s">
        <v>6636</v>
      </c>
      <c r="K2737" t="s">
        <v>6636</v>
      </c>
      <c r="L2737" t="s">
        <v>6636</v>
      </c>
      <c r="M2737" t="s">
        <v>9160</v>
      </c>
      <c r="N2737" t="s">
        <v>6761</v>
      </c>
      <c r="O2737" t="s">
        <v>6762</v>
      </c>
      <c r="P2737">
        <v>1999000</v>
      </c>
      <c r="Q2737" t="s">
        <v>6636</v>
      </c>
      <c r="R2737" t="s">
        <v>6636</v>
      </c>
      <c r="S2737" s="12">
        <v>1</v>
      </c>
      <c r="T2737" s="13"/>
      <c r="U2737" t="s">
        <v>6636</v>
      </c>
    </row>
    <row r="2738" spans="1:21" x14ac:dyDescent="0.25">
      <c r="A2738" t="s">
        <v>6983</v>
      </c>
      <c r="B2738" s="12"/>
      <c r="C2738" t="s">
        <v>9161</v>
      </c>
      <c r="D2738" s="11">
        <v>46211</v>
      </c>
      <c r="E2738" t="s">
        <v>9162</v>
      </c>
      <c r="F2738" t="s">
        <v>6617</v>
      </c>
      <c r="G2738" t="s">
        <v>9121</v>
      </c>
      <c r="H2738" t="s">
        <v>768</v>
      </c>
      <c r="I2738" t="s">
        <v>65</v>
      </c>
      <c r="J2738" t="s">
        <v>67</v>
      </c>
      <c r="K2738" t="s">
        <v>6636</v>
      </c>
      <c r="L2738" t="s">
        <v>6636</v>
      </c>
      <c r="M2738" t="s">
        <v>9163</v>
      </c>
      <c r="N2738" t="s">
        <v>6761</v>
      </c>
      <c r="O2738" t="s">
        <v>6771</v>
      </c>
      <c r="P2738">
        <v>2220000</v>
      </c>
      <c r="Q2738" t="s">
        <v>6636</v>
      </c>
      <c r="R2738" t="s">
        <v>6636</v>
      </c>
      <c r="S2738" s="12"/>
      <c r="T2738" s="13"/>
      <c r="U2738" t="s">
        <v>7560</v>
      </c>
    </row>
    <row r="2739" spans="1:21" x14ac:dyDescent="0.25">
      <c r="A2739" t="s">
        <v>6983</v>
      </c>
      <c r="B2739" s="12"/>
      <c r="C2739" t="s">
        <v>9161</v>
      </c>
      <c r="D2739" s="11">
        <v>46211</v>
      </c>
      <c r="E2739" t="s">
        <v>9162</v>
      </c>
      <c r="F2739" t="s">
        <v>6617</v>
      </c>
      <c r="G2739" t="s">
        <v>9123</v>
      </c>
      <c r="H2739" t="s">
        <v>768</v>
      </c>
      <c r="I2739" t="s">
        <v>65</v>
      </c>
      <c r="J2739" t="s">
        <v>67</v>
      </c>
      <c r="K2739" t="s">
        <v>6636</v>
      </c>
      <c r="L2739" t="s">
        <v>6636</v>
      </c>
      <c r="M2739" t="s">
        <v>9163</v>
      </c>
      <c r="N2739" t="s">
        <v>6761</v>
      </c>
      <c r="O2739" t="s">
        <v>6771</v>
      </c>
      <c r="P2739">
        <v>2220000</v>
      </c>
      <c r="Q2739" t="s">
        <v>6636</v>
      </c>
      <c r="R2739" t="s">
        <v>6636</v>
      </c>
      <c r="S2739" s="12">
        <v>1</v>
      </c>
      <c r="T2739" s="13">
        <v>37000</v>
      </c>
      <c r="U2739" t="s">
        <v>7560</v>
      </c>
    </row>
    <row r="2740" spans="1:21" x14ac:dyDescent="0.25">
      <c r="A2740" t="s">
        <v>6983</v>
      </c>
      <c r="B2740" s="12"/>
      <c r="C2740" t="s">
        <v>9161</v>
      </c>
      <c r="D2740" s="11">
        <v>46211</v>
      </c>
      <c r="E2740" t="s">
        <v>9162</v>
      </c>
      <c r="F2740" t="s">
        <v>6617</v>
      </c>
      <c r="G2740" t="s">
        <v>9124</v>
      </c>
      <c r="H2740" t="s">
        <v>768</v>
      </c>
      <c r="I2740" t="s">
        <v>65</v>
      </c>
      <c r="J2740" t="s">
        <v>67</v>
      </c>
      <c r="K2740" t="s">
        <v>6636</v>
      </c>
      <c r="L2740" t="s">
        <v>6636</v>
      </c>
      <c r="M2740" t="s">
        <v>9163</v>
      </c>
      <c r="N2740" t="s">
        <v>6761</v>
      </c>
      <c r="O2740" t="s">
        <v>6771</v>
      </c>
      <c r="P2740">
        <v>2220000</v>
      </c>
      <c r="Q2740" t="s">
        <v>6636</v>
      </c>
      <c r="R2740" t="s">
        <v>6636</v>
      </c>
      <c r="S2740" s="12"/>
      <c r="T2740" s="13"/>
      <c r="U2740" t="s">
        <v>7560</v>
      </c>
    </row>
    <row r="2741" spans="1:21" x14ac:dyDescent="0.25">
      <c r="A2741" t="s">
        <v>6614</v>
      </c>
      <c r="B2741" s="12"/>
      <c r="C2741" t="s">
        <v>9164</v>
      </c>
      <c r="D2741" s="11">
        <v>46212</v>
      </c>
      <c r="E2741" t="s">
        <v>9165</v>
      </c>
      <c r="F2741" t="s">
        <v>6617</v>
      </c>
      <c r="G2741" t="s">
        <v>6636</v>
      </c>
      <c r="H2741" t="s">
        <v>768</v>
      </c>
      <c r="I2741" t="s">
        <v>6636</v>
      </c>
      <c r="J2741" t="s">
        <v>6636</v>
      </c>
      <c r="K2741" t="s">
        <v>6636</v>
      </c>
      <c r="L2741" t="s">
        <v>6636</v>
      </c>
      <c r="M2741" t="s">
        <v>9166</v>
      </c>
      <c r="N2741" t="s">
        <v>6761</v>
      </c>
      <c r="O2741" t="s">
        <v>6762</v>
      </c>
      <c r="P2741">
        <v>1950000</v>
      </c>
      <c r="Q2741" t="s">
        <v>6778</v>
      </c>
      <c r="R2741" t="s">
        <v>6779</v>
      </c>
      <c r="S2741" s="12">
        <v>1</v>
      </c>
      <c r="T2741" s="13"/>
      <c r="U2741" t="s">
        <v>9167</v>
      </c>
    </row>
    <row r="2742" spans="1:21" x14ac:dyDescent="0.25">
      <c r="A2742" t="s">
        <v>6983</v>
      </c>
      <c r="B2742" s="12"/>
      <c r="C2742" t="s">
        <v>9168</v>
      </c>
      <c r="D2742" s="11">
        <v>46212</v>
      </c>
      <c r="E2742" t="s">
        <v>9169</v>
      </c>
      <c r="F2742" t="s">
        <v>6617</v>
      </c>
      <c r="G2742" t="s">
        <v>9170</v>
      </c>
      <c r="H2742" t="s">
        <v>768</v>
      </c>
      <c r="I2742" t="s">
        <v>65</v>
      </c>
      <c r="J2742" t="s">
        <v>67</v>
      </c>
      <c r="K2742" t="s">
        <v>6636</v>
      </c>
      <c r="L2742" t="s">
        <v>6636</v>
      </c>
      <c r="M2742" t="s">
        <v>9171</v>
      </c>
      <c r="N2742" t="s">
        <v>9172</v>
      </c>
      <c r="O2742" t="s">
        <v>9173</v>
      </c>
      <c r="P2742">
        <v>2035000</v>
      </c>
      <c r="Q2742" t="s">
        <v>6778</v>
      </c>
      <c r="R2742" t="s">
        <v>6911</v>
      </c>
      <c r="S2742" s="12"/>
      <c r="T2742" s="13"/>
      <c r="U2742" t="s">
        <v>9174</v>
      </c>
    </row>
    <row r="2743" spans="1:21" x14ac:dyDescent="0.25">
      <c r="A2743" t="s">
        <v>6983</v>
      </c>
      <c r="B2743" s="12"/>
      <c r="C2743" t="s">
        <v>9168</v>
      </c>
      <c r="D2743" s="11">
        <v>46212</v>
      </c>
      <c r="E2743" t="s">
        <v>9169</v>
      </c>
      <c r="F2743" t="s">
        <v>6617</v>
      </c>
      <c r="G2743" t="s">
        <v>9175</v>
      </c>
      <c r="H2743" t="s">
        <v>768</v>
      </c>
      <c r="I2743" t="s">
        <v>65</v>
      </c>
      <c r="J2743" t="s">
        <v>67</v>
      </c>
      <c r="K2743" t="s">
        <v>6636</v>
      </c>
      <c r="L2743" t="s">
        <v>6636</v>
      </c>
      <c r="M2743" t="s">
        <v>9171</v>
      </c>
      <c r="N2743" t="s">
        <v>9172</v>
      </c>
      <c r="O2743" t="s">
        <v>9173</v>
      </c>
      <c r="P2743">
        <v>2035000</v>
      </c>
      <c r="Q2743" t="s">
        <v>6778</v>
      </c>
      <c r="R2743" t="s">
        <v>6911</v>
      </c>
      <c r="S2743" s="12"/>
      <c r="T2743" s="13"/>
      <c r="U2743" t="s">
        <v>9174</v>
      </c>
    </row>
    <row r="2744" spans="1:21" x14ac:dyDescent="0.25">
      <c r="A2744" t="s">
        <v>6983</v>
      </c>
      <c r="B2744" s="12"/>
      <c r="C2744" t="s">
        <v>9168</v>
      </c>
      <c r="D2744" s="11">
        <v>46212</v>
      </c>
      <c r="E2744" t="s">
        <v>9169</v>
      </c>
      <c r="F2744" t="s">
        <v>6617</v>
      </c>
      <c r="G2744" t="s">
        <v>9176</v>
      </c>
      <c r="H2744" t="s">
        <v>768</v>
      </c>
      <c r="I2744" t="s">
        <v>65</v>
      </c>
      <c r="J2744" t="s">
        <v>67</v>
      </c>
      <c r="K2744" t="s">
        <v>6636</v>
      </c>
      <c r="L2744" t="s">
        <v>6636</v>
      </c>
      <c r="M2744" t="s">
        <v>9171</v>
      </c>
      <c r="N2744" t="s">
        <v>9172</v>
      </c>
      <c r="O2744" t="s">
        <v>9173</v>
      </c>
      <c r="P2744">
        <v>2035000</v>
      </c>
      <c r="Q2744" t="s">
        <v>6778</v>
      </c>
      <c r="R2744" t="s">
        <v>6911</v>
      </c>
      <c r="S2744" s="12"/>
      <c r="T2744" s="13">
        <v>33917</v>
      </c>
      <c r="U2744" t="s">
        <v>9174</v>
      </c>
    </row>
    <row r="2745" spans="1:21" x14ac:dyDescent="0.25">
      <c r="A2745" t="s">
        <v>6983</v>
      </c>
      <c r="B2745" s="12"/>
      <c r="C2745" t="s">
        <v>9168</v>
      </c>
      <c r="D2745" s="11">
        <v>46212</v>
      </c>
      <c r="E2745" t="s">
        <v>9169</v>
      </c>
      <c r="F2745" t="s">
        <v>6617</v>
      </c>
      <c r="G2745" t="s">
        <v>9177</v>
      </c>
      <c r="H2745" t="s">
        <v>768</v>
      </c>
      <c r="I2745" t="s">
        <v>65</v>
      </c>
      <c r="J2745" t="s">
        <v>67</v>
      </c>
      <c r="K2745" t="s">
        <v>6636</v>
      </c>
      <c r="L2745" t="s">
        <v>6636</v>
      </c>
      <c r="M2745" t="s">
        <v>9171</v>
      </c>
      <c r="N2745" t="s">
        <v>9172</v>
      </c>
      <c r="O2745" t="s">
        <v>9173</v>
      </c>
      <c r="P2745">
        <v>2035000</v>
      </c>
      <c r="Q2745" t="s">
        <v>6778</v>
      </c>
      <c r="R2745" t="s">
        <v>6911</v>
      </c>
      <c r="S2745" s="12"/>
      <c r="T2745" s="13"/>
      <c r="U2745" t="s">
        <v>9174</v>
      </c>
    </row>
    <row r="2746" spans="1:21" x14ac:dyDescent="0.25">
      <c r="A2746" t="s">
        <v>6614</v>
      </c>
      <c r="B2746" s="12"/>
      <c r="C2746" t="s">
        <v>9178</v>
      </c>
      <c r="D2746" s="11">
        <v>46213</v>
      </c>
      <c r="E2746" t="s">
        <v>9179</v>
      </c>
      <c r="F2746" t="s">
        <v>6617</v>
      </c>
      <c r="G2746" t="s">
        <v>6636</v>
      </c>
      <c r="H2746" t="s">
        <v>768</v>
      </c>
      <c r="I2746" t="s">
        <v>6636</v>
      </c>
      <c r="J2746" t="s">
        <v>6636</v>
      </c>
      <c r="K2746" t="s">
        <v>6636</v>
      </c>
      <c r="L2746" t="s">
        <v>6636</v>
      </c>
      <c r="M2746" t="s">
        <v>6636</v>
      </c>
      <c r="N2746" t="s">
        <v>6636</v>
      </c>
      <c r="O2746" t="s">
        <v>6636</v>
      </c>
      <c r="P2746">
        <v>3149900</v>
      </c>
      <c r="Q2746" t="s">
        <v>6636</v>
      </c>
      <c r="R2746" t="s">
        <v>6636</v>
      </c>
      <c r="S2746" s="12">
        <v>1</v>
      </c>
      <c r="T2746" s="13"/>
      <c r="U2746" t="s">
        <v>6636</v>
      </c>
    </row>
    <row r="2747" spans="1:21" x14ac:dyDescent="0.25">
      <c r="A2747" t="s">
        <v>6614</v>
      </c>
      <c r="B2747" s="12"/>
      <c r="C2747" t="s">
        <v>9180</v>
      </c>
      <c r="D2747" s="11">
        <v>46213</v>
      </c>
      <c r="E2747" t="s">
        <v>9181</v>
      </c>
      <c r="F2747" t="s">
        <v>6617</v>
      </c>
      <c r="G2747" t="s">
        <v>6636</v>
      </c>
      <c r="H2747" t="s">
        <v>768</v>
      </c>
      <c r="I2747" t="s">
        <v>6636</v>
      </c>
      <c r="J2747" t="s">
        <v>6636</v>
      </c>
      <c r="K2747" t="s">
        <v>6636</v>
      </c>
      <c r="L2747" t="s">
        <v>6636</v>
      </c>
      <c r="M2747" t="s">
        <v>6636</v>
      </c>
      <c r="N2747" t="s">
        <v>6636</v>
      </c>
      <c r="O2747" t="s">
        <v>6636</v>
      </c>
      <c r="P2747">
        <v>2910000</v>
      </c>
      <c r="Q2747" t="s">
        <v>6636</v>
      </c>
      <c r="R2747" t="s">
        <v>6636</v>
      </c>
      <c r="S2747" s="12">
        <v>1</v>
      </c>
      <c r="T2747" s="13"/>
      <c r="U2747" t="s">
        <v>6636</v>
      </c>
    </row>
    <row r="2748" spans="1:21" x14ac:dyDescent="0.25">
      <c r="A2748" t="s">
        <v>6614</v>
      </c>
      <c r="B2748" s="12"/>
      <c r="C2748" t="s">
        <v>9182</v>
      </c>
      <c r="D2748" s="11">
        <v>46213</v>
      </c>
      <c r="E2748" t="s">
        <v>9183</v>
      </c>
      <c r="F2748" t="s">
        <v>6617</v>
      </c>
      <c r="G2748" t="s">
        <v>6636</v>
      </c>
      <c r="H2748" t="s">
        <v>768</v>
      </c>
      <c r="I2748" t="s">
        <v>6636</v>
      </c>
      <c r="J2748" t="s">
        <v>6636</v>
      </c>
      <c r="K2748" t="s">
        <v>6636</v>
      </c>
      <c r="L2748" t="s">
        <v>6636</v>
      </c>
      <c r="M2748" t="s">
        <v>9184</v>
      </c>
      <c r="N2748" t="s">
        <v>6761</v>
      </c>
      <c r="O2748" t="s">
        <v>6771</v>
      </c>
      <c r="P2748">
        <v>2400000</v>
      </c>
      <c r="Q2748" t="s">
        <v>6867</v>
      </c>
      <c r="R2748" t="s">
        <v>6779</v>
      </c>
      <c r="S2748" s="12">
        <v>1</v>
      </c>
      <c r="T2748" s="13"/>
      <c r="U2748" t="s">
        <v>6636</v>
      </c>
    </row>
    <row r="2749" spans="1:21" x14ac:dyDescent="0.25">
      <c r="A2749" t="s">
        <v>6614</v>
      </c>
      <c r="B2749" s="12"/>
      <c r="C2749" t="s">
        <v>9185</v>
      </c>
      <c r="D2749" s="11">
        <v>46215</v>
      </c>
      <c r="E2749" t="s">
        <v>9186</v>
      </c>
      <c r="F2749" t="s">
        <v>6617</v>
      </c>
      <c r="G2749" t="s">
        <v>6636</v>
      </c>
      <c r="H2749" t="s">
        <v>768</v>
      </c>
      <c r="I2749" t="s">
        <v>6636</v>
      </c>
      <c r="J2749" t="s">
        <v>6636</v>
      </c>
      <c r="K2749" t="s">
        <v>6636</v>
      </c>
      <c r="L2749" t="s">
        <v>6636</v>
      </c>
      <c r="M2749" t="s">
        <v>9187</v>
      </c>
      <c r="N2749" t="s">
        <v>6761</v>
      </c>
      <c r="O2749" t="s">
        <v>6762</v>
      </c>
      <c r="P2749">
        <v>1950000</v>
      </c>
      <c r="Q2749" t="s">
        <v>6636</v>
      </c>
      <c r="R2749" t="s">
        <v>6636</v>
      </c>
      <c r="S2749" s="12">
        <v>1</v>
      </c>
      <c r="T2749" s="13"/>
      <c r="U2749" t="s">
        <v>9139</v>
      </c>
    </row>
    <row r="2750" spans="1:21" x14ac:dyDescent="0.25">
      <c r="A2750" t="s">
        <v>6637</v>
      </c>
      <c r="B2750" s="12">
        <v>41758</v>
      </c>
      <c r="C2750" t="s">
        <v>9188</v>
      </c>
      <c r="D2750" s="11">
        <v>46174.643518518496</v>
      </c>
      <c r="E2750" t="s">
        <v>9189</v>
      </c>
      <c r="F2750" t="s">
        <v>6617</v>
      </c>
      <c r="G2750" t="s">
        <v>9121</v>
      </c>
      <c r="H2750" t="s">
        <v>6370</v>
      </c>
      <c r="I2750" t="s">
        <v>65</v>
      </c>
      <c r="J2750" t="s">
        <v>219</v>
      </c>
      <c r="K2750" t="s">
        <v>9190</v>
      </c>
      <c r="L2750" t="s">
        <v>9191</v>
      </c>
      <c r="M2750" t="s">
        <v>9192</v>
      </c>
      <c r="N2750" t="s">
        <v>6761</v>
      </c>
      <c r="O2750" t="s">
        <v>6762</v>
      </c>
      <c r="P2750">
        <v>3079900</v>
      </c>
      <c r="Q2750" t="s">
        <v>6636</v>
      </c>
      <c r="R2750" t="s">
        <v>6636</v>
      </c>
      <c r="S2750" s="12"/>
      <c r="T2750" s="13"/>
      <c r="U2750" t="s">
        <v>6674</v>
      </c>
    </row>
    <row r="2751" spans="1:21" x14ac:dyDescent="0.25">
      <c r="A2751" t="s">
        <v>6637</v>
      </c>
      <c r="B2751" s="12">
        <v>41758</v>
      </c>
      <c r="C2751" t="s">
        <v>9188</v>
      </c>
      <c r="D2751" s="11">
        <v>46174.643518518496</v>
      </c>
      <c r="E2751" t="s">
        <v>9189</v>
      </c>
      <c r="F2751" t="s">
        <v>6617</v>
      </c>
      <c r="G2751" t="s">
        <v>9193</v>
      </c>
      <c r="H2751" t="s">
        <v>6370</v>
      </c>
      <c r="I2751" t="s">
        <v>65</v>
      </c>
      <c r="J2751" t="s">
        <v>219</v>
      </c>
      <c r="K2751" t="s">
        <v>9190</v>
      </c>
      <c r="L2751" t="s">
        <v>9191</v>
      </c>
      <c r="M2751" t="s">
        <v>9192</v>
      </c>
      <c r="N2751" t="s">
        <v>6761</v>
      </c>
      <c r="O2751" t="s">
        <v>6762</v>
      </c>
      <c r="P2751">
        <v>3079900</v>
      </c>
      <c r="Q2751" t="s">
        <v>6636</v>
      </c>
      <c r="R2751" t="s">
        <v>6636</v>
      </c>
      <c r="S2751" s="12"/>
      <c r="T2751" s="13"/>
      <c r="U2751" t="s">
        <v>6674</v>
      </c>
    </row>
    <row r="2752" spans="1:21" x14ac:dyDescent="0.25">
      <c r="A2752" t="s">
        <v>6637</v>
      </c>
      <c r="B2752" s="12">
        <v>41758</v>
      </c>
      <c r="C2752" t="s">
        <v>9188</v>
      </c>
      <c r="D2752" s="11">
        <v>46174.643518518496</v>
      </c>
      <c r="E2752" t="s">
        <v>9189</v>
      </c>
      <c r="F2752" t="s">
        <v>6617</v>
      </c>
      <c r="G2752" t="s">
        <v>9194</v>
      </c>
      <c r="H2752" t="s">
        <v>6370</v>
      </c>
      <c r="I2752" t="s">
        <v>65</v>
      </c>
      <c r="J2752" t="s">
        <v>219</v>
      </c>
      <c r="K2752" t="s">
        <v>9190</v>
      </c>
      <c r="L2752" t="s">
        <v>9191</v>
      </c>
      <c r="M2752" t="s">
        <v>9192</v>
      </c>
      <c r="N2752" t="s">
        <v>6761</v>
      </c>
      <c r="O2752" t="s">
        <v>6762</v>
      </c>
      <c r="P2752">
        <v>3079900</v>
      </c>
      <c r="Q2752" t="s">
        <v>6636</v>
      </c>
      <c r="R2752" t="s">
        <v>6636</v>
      </c>
      <c r="S2752" s="12"/>
      <c r="T2752" s="13"/>
      <c r="U2752" t="s">
        <v>6674</v>
      </c>
    </row>
    <row r="2753" spans="1:21" x14ac:dyDescent="0.25">
      <c r="A2753" t="s">
        <v>6637</v>
      </c>
      <c r="B2753" s="12">
        <v>41758</v>
      </c>
      <c r="C2753" t="s">
        <v>9188</v>
      </c>
      <c r="D2753" s="11">
        <v>46174.643518518496</v>
      </c>
      <c r="E2753" t="s">
        <v>9189</v>
      </c>
      <c r="F2753" t="s">
        <v>6617</v>
      </c>
      <c r="G2753" t="s">
        <v>9195</v>
      </c>
      <c r="H2753" t="s">
        <v>6370</v>
      </c>
      <c r="I2753" t="s">
        <v>65</v>
      </c>
      <c r="J2753" t="s">
        <v>219</v>
      </c>
      <c r="K2753" t="s">
        <v>9190</v>
      </c>
      <c r="L2753" t="s">
        <v>9191</v>
      </c>
      <c r="M2753" t="s">
        <v>9192</v>
      </c>
      <c r="N2753" t="s">
        <v>6761</v>
      </c>
      <c r="O2753" t="s">
        <v>6762</v>
      </c>
      <c r="P2753">
        <v>3079900</v>
      </c>
      <c r="Q2753" t="s">
        <v>6636</v>
      </c>
      <c r="R2753" t="s">
        <v>6636</v>
      </c>
      <c r="S2753" s="12"/>
      <c r="T2753" s="13"/>
      <c r="U2753" t="s">
        <v>6674</v>
      </c>
    </row>
    <row r="2754" spans="1:21" x14ac:dyDescent="0.25">
      <c r="A2754" t="s">
        <v>6637</v>
      </c>
      <c r="B2754" s="12">
        <v>41758</v>
      </c>
      <c r="C2754" t="s">
        <v>9188</v>
      </c>
      <c r="D2754" s="11">
        <v>46174.643518518496</v>
      </c>
      <c r="E2754" t="s">
        <v>9189</v>
      </c>
      <c r="F2754" t="s">
        <v>6617</v>
      </c>
      <c r="G2754" t="s">
        <v>9196</v>
      </c>
      <c r="H2754" t="s">
        <v>6370</v>
      </c>
      <c r="I2754" t="s">
        <v>65</v>
      </c>
      <c r="J2754" t="s">
        <v>219</v>
      </c>
      <c r="K2754" t="s">
        <v>9190</v>
      </c>
      <c r="L2754" t="s">
        <v>9191</v>
      </c>
      <c r="M2754" t="s">
        <v>9192</v>
      </c>
      <c r="N2754" t="s">
        <v>6761</v>
      </c>
      <c r="O2754" t="s">
        <v>6762</v>
      </c>
      <c r="P2754">
        <v>3079900</v>
      </c>
      <c r="Q2754" t="s">
        <v>6636</v>
      </c>
      <c r="R2754" t="s">
        <v>6636</v>
      </c>
      <c r="S2754" s="12"/>
      <c r="T2754" s="13"/>
      <c r="U2754" t="s">
        <v>6674</v>
      </c>
    </row>
    <row r="2755" spans="1:21" x14ac:dyDescent="0.25">
      <c r="A2755" t="s">
        <v>6637</v>
      </c>
      <c r="B2755" s="12">
        <v>41758</v>
      </c>
      <c r="C2755" t="s">
        <v>9188</v>
      </c>
      <c r="D2755" s="11">
        <v>46174.643518518496</v>
      </c>
      <c r="E2755" t="s">
        <v>9189</v>
      </c>
      <c r="F2755" t="s">
        <v>6617</v>
      </c>
      <c r="G2755" t="s">
        <v>9197</v>
      </c>
      <c r="H2755" t="s">
        <v>6370</v>
      </c>
      <c r="I2755" t="s">
        <v>65</v>
      </c>
      <c r="J2755" t="s">
        <v>219</v>
      </c>
      <c r="K2755" t="s">
        <v>9190</v>
      </c>
      <c r="L2755" t="s">
        <v>9191</v>
      </c>
      <c r="M2755" t="s">
        <v>9192</v>
      </c>
      <c r="N2755" t="s">
        <v>6761</v>
      </c>
      <c r="O2755" t="s">
        <v>6762</v>
      </c>
      <c r="P2755">
        <v>3079900</v>
      </c>
      <c r="Q2755" t="s">
        <v>6636</v>
      </c>
      <c r="R2755" t="s">
        <v>6636</v>
      </c>
      <c r="S2755" s="12"/>
      <c r="T2755" s="13"/>
      <c r="U2755" t="s">
        <v>6674</v>
      </c>
    </row>
    <row r="2756" spans="1:21" x14ac:dyDescent="0.25">
      <c r="A2756" t="s">
        <v>6637</v>
      </c>
      <c r="B2756" s="12">
        <v>41758</v>
      </c>
      <c r="C2756" t="s">
        <v>9188</v>
      </c>
      <c r="D2756" s="11">
        <v>46174.643518518496</v>
      </c>
      <c r="E2756" t="s">
        <v>9189</v>
      </c>
      <c r="F2756" t="s">
        <v>6617</v>
      </c>
      <c r="G2756" t="s">
        <v>9198</v>
      </c>
      <c r="H2756" t="s">
        <v>6370</v>
      </c>
      <c r="I2756" t="s">
        <v>65</v>
      </c>
      <c r="J2756" t="s">
        <v>219</v>
      </c>
      <c r="K2756" t="s">
        <v>9190</v>
      </c>
      <c r="L2756" t="s">
        <v>9191</v>
      </c>
      <c r="M2756" t="s">
        <v>9192</v>
      </c>
      <c r="N2756" t="s">
        <v>6761</v>
      </c>
      <c r="O2756" t="s">
        <v>6762</v>
      </c>
      <c r="P2756">
        <v>3079900</v>
      </c>
      <c r="Q2756" t="s">
        <v>6636</v>
      </c>
      <c r="R2756" t="s">
        <v>6636</v>
      </c>
      <c r="S2756" s="12"/>
      <c r="T2756" s="13"/>
      <c r="U2756" t="s">
        <v>6674</v>
      </c>
    </row>
    <row r="2757" spans="1:21" x14ac:dyDescent="0.25">
      <c r="A2757" t="s">
        <v>6637</v>
      </c>
      <c r="B2757" s="12">
        <v>41758</v>
      </c>
      <c r="C2757" t="s">
        <v>9188</v>
      </c>
      <c r="D2757" s="11">
        <v>46174.643518518496</v>
      </c>
      <c r="E2757" t="s">
        <v>9189</v>
      </c>
      <c r="F2757" t="s">
        <v>6617</v>
      </c>
      <c r="G2757" t="s">
        <v>9199</v>
      </c>
      <c r="H2757" t="s">
        <v>6370</v>
      </c>
      <c r="I2757" t="s">
        <v>65</v>
      </c>
      <c r="J2757" t="s">
        <v>219</v>
      </c>
      <c r="K2757" t="s">
        <v>9190</v>
      </c>
      <c r="L2757" t="s">
        <v>9191</v>
      </c>
      <c r="M2757" t="s">
        <v>9192</v>
      </c>
      <c r="N2757" t="s">
        <v>6761</v>
      </c>
      <c r="O2757" t="s">
        <v>6762</v>
      </c>
      <c r="P2757">
        <v>3079900</v>
      </c>
      <c r="Q2757" t="s">
        <v>6636</v>
      </c>
      <c r="R2757" t="s">
        <v>6636</v>
      </c>
      <c r="S2757" s="12"/>
      <c r="T2757" s="13"/>
      <c r="U2757" t="s">
        <v>6674</v>
      </c>
    </row>
    <row r="2758" spans="1:21" x14ac:dyDescent="0.25">
      <c r="A2758" t="s">
        <v>6637</v>
      </c>
      <c r="B2758" s="12">
        <v>41758</v>
      </c>
      <c r="C2758" t="s">
        <v>9188</v>
      </c>
      <c r="D2758" s="11">
        <v>46174.643518518496</v>
      </c>
      <c r="E2758" t="s">
        <v>9189</v>
      </c>
      <c r="F2758" t="s">
        <v>6617</v>
      </c>
      <c r="G2758" t="s">
        <v>9200</v>
      </c>
      <c r="H2758" t="s">
        <v>6370</v>
      </c>
      <c r="I2758" t="s">
        <v>65</v>
      </c>
      <c r="J2758" t="s">
        <v>219</v>
      </c>
      <c r="K2758" t="s">
        <v>9190</v>
      </c>
      <c r="L2758" t="s">
        <v>9191</v>
      </c>
      <c r="M2758" t="s">
        <v>9192</v>
      </c>
      <c r="N2758" t="s">
        <v>6761</v>
      </c>
      <c r="O2758" t="s">
        <v>6762</v>
      </c>
      <c r="P2758">
        <v>3079900</v>
      </c>
      <c r="Q2758" t="s">
        <v>6636</v>
      </c>
      <c r="R2758" t="s">
        <v>6636</v>
      </c>
      <c r="S2758" s="12"/>
      <c r="T2758" s="13"/>
      <c r="U2758" t="s">
        <v>6674</v>
      </c>
    </row>
    <row r="2759" spans="1:21" x14ac:dyDescent="0.25">
      <c r="A2759" t="s">
        <v>6637</v>
      </c>
      <c r="B2759" s="12">
        <v>41758</v>
      </c>
      <c r="C2759" t="s">
        <v>9188</v>
      </c>
      <c r="D2759" s="11">
        <v>46174.643518518496</v>
      </c>
      <c r="E2759" t="s">
        <v>9189</v>
      </c>
      <c r="F2759" t="s">
        <v>6617</v>
      </c>
      <c r="G2759" t="s">
        <v>9201</v>
      </c>
      <c r="H2759" t="s">
        <v>6370</v>
      </c>
      <c r="I2759" t="s">
        <v>65</v>
      </c>
      <c r="J2759" t="s">
        <v>219</v>
      </c>
      <c r="K2759" t="s">
        <v>9190</v>
      </c>
      <c r="L2759" t="s">
        <v>9191</v>
      </c>
      <c r="M2759" t="s">
        <v>9192</v>
      </c>
      <c r="N2759" t="s">
        <v>6761</v>
      </c>
      <c r="O2759" t="s">
        <v>6762</v>
      </c>
      <c r="P2759">
        <v>3079900</v>
      </c>
      <c r="Q2759" t="s">
        <v>6636</v>
      </c>
      <c r="R2759" t="s">
        <v>6636</v>
      </c>
      <c r="S2759" s="12"/>
      <c r="T2759" s="13"/>
      <c r="U2759" t="s">
        <v>6674</v>
      </c>
    </row>
    <row r="2760" spans="1:21" x14ac:dyDescent="0.25">
      <c r="A2760" t="s">
        <v>6619</v>
      </c>
      <c r="B2760" s="12">
        <v>41179</v>
      </c>
      <c r="C2760" t="s">
        <v>9202</v>
      </c>
      <c r="D2760" s="11">
        <v>46176.879641203697</v>
      </c>
      <c r="E2760" t="s">
        <v>9203</v>
      </c>
      <c r="F2760" t="s">
        <v>6617</v>
      </c>
      <c r="G2760" t="s">
        <v>9121</v>
      </c>
      <c r="H2760" t="s">
        <v>6370</v>
      </c>
      <c r="I2760" t="s">
        <v>65</v>
      </c>
      <c r="J2760" t="s">
        <v>636</v>
      </c>
      <c r="K2760" t="s">
        <v>9190</v>
      </c>
      <c r="L2760" t="s">
        <v>9191</v>
      </c>
      <c r="M2760" t="s">
        <v>9192</v>
      </c>
      <c r="N2760" t="s">
        <v>6761</v>
      </c>
      <c r="O2760" t="s">
        <v>6762</v>
      </c>
      <c r="P2760">
        <v>3079900</v>
      </c>
      <c r="Q2760" t="s">
        <v>6636</v>
      </c>
      <c r="R2760" t="s">
        <v>6636</v>
      </c>
      <c r="S2760" s="12"/>
      <c r="T2760" s="13"/>
      <c r="U2760" t="s">
        <v>6721</v>
      </c>
    </row>
    <row r="2761" spans="1:21" x14ac:dyDescent="0.25">
      <c r="A2761" t="s">
        <v>6619</v>
      </c>
      <c r="B2761" s="12">
        <v>41179</v>
      </c>
      <c r="C2761" t="s">
        <v>9202</v>
      </c>
      <c r="D2761" s="11">
        <v>46176.879641203697</v>
      </c>
      <c r="E2761" t="s">
        <v>9203</v>
      </c>
      <c r="F2761" t="s">
        <v>6617</v>
      </c>
      <c r="G2761" t="s">
        <v>9193</v>
      </c>
      <c r="H2761" t="s">
        <v>6370</v>
      </c>
      <c r="I2761" t="s">
        <v>65</v>
      </c>
      <c r="J2761" t="s">
        <v>636</v>
      </c>
      <c r="K2761" t="s">
        <v>9190</v>
      </c>
      <c r="L2761" t="s">
        <v>9191</v>
      </c>
      <c r="M2761" t="s">
        <v>9192</v>
      </c>
      <c r="N2761" t="s">
        <v>6761</v>
      </c>
      <c r="O2761" t="s">
        <v>6762</v>
      </c>
      <c r="P2761">
        <v>3079900</v>
      </c>
      <c r="Q2761" t="s">
        <v>6636</v>
      </c>
      <c r="R2761" t="s">
        <v>6636</v>
      </c>
      <c r="S2761" s="12"/>
      <c r="T2761" s="13"/>
      <c r="U2761" t="s">
        <v>6721</v>
      </c>
    </row>
    <row r="2762" spans="1:21" x14ac:dyDescent="0.25">
      <c r="A2762" t="s">
        <v>6619</v>
      </c>
      <c r="B2762" s="12">
        <v>41179</v>
      </c>
      <c r="C2762" t="s">
        <v>9202</v>
      </c>
      <c r="D2762" s="11">
        <v>46176.879641203697</v>
      </c>
      <c r="E2762" t="s">
        <v>9203</v>
      </c>
      <c r="F2762" t="s">
        <v>6617</v>
      </c>
      <c r="G2762" t="s">
        <v>9194</v>
      </c>
      <c r="H2762" t="s">
        <v>6370</v>
      </c>
      <c r="I2762" t="s">
        <v>65</v>
      </c>
      <c r="J2762" t="s">
        <v>636</v>
      </c>
      <c r="K2762" t="s">
        <v>9190</v>
      </c>
      <c r="L2762" t="s">
        <v>9191</v>
      </c>
      <c r="M2762" t="s">
        <v>9192</v>
      </c>
      <c r="N2762" t="s">
        <v>6761</v>
      </c>
      <c r="O2762" t="s">
        <v>6762</v>
      </c>
      <c r="P2762">
        <v>3079900</v>
      </c>
      <c r="Q2762" t="s">
        <v>6636</v>
      </c>
      <c r="R2762" t="s">
        <v>6636</v>
      </c>
      <c r="S2762" s="12"/>
      <c r="T2762" s="13"/>
      <c r="U2762" t="s">
        <v>6721</v>
      </c>
    </row>
    <row r="2763" spans="1:21" x14ac:dyDescent="0.25">
      <c r="A2763" t="s">
        <v>6619</v>
      </c>
      <c r="B2763" s="12">
        <v>41179</v>
      </c>
      <c r="C2763" t="s">
        <v>9202</v>
      </c>
      <c r="D2763" s="11">
        <v>46176.879641203697</v>
      </c>
      <c r="E2763" t="s">
        <v>9203</v>
      </c>
      <c r="F2763" t="s">
        <v>6617</v>
      </c>
      <c r="G2763" t="s">
        <v>9195</v>
      </c>
      <c r="H2763" t="s">
        <v>6370</v>
      </c>
      <c r="I2763" t="s">
        <v>65</v>
      </c>
      <c r="J2763" t="s">
        <v>636</v>
      </c>
      <c r="K2763" t="s">
        <v>9190</v>
      </c>
      <c r="L2763" t="s">
        <v>9191</v>
      </c>
      <c r="M2763" t="s">
        <v>9192</v>
      </c>
      <c r="N2763" t="s">
        <v>6761</v>
      </c>
      <c r="O2763" t="s">
        <v>6762</v>
      </c>
      <c r="P2763">
        <v>3079900</v>
      </c>
      <c r="Q2763" t="s">
        <v>6636</v>
      </c>
      <c r="R2763" t="s">
        <v>6636</v>
      </c>
      <c r="S2763" s="12"/>
      <c r="T2763" s="13"/>
      <c r="U2763" t="s">
        <v>6721</v>
      </c>
    </row>
    <row r="2764" spans="1:21" x14ac:dyDescent="0.25">
      <c r="A2764" t="s">
        <v>6619</v>
      </c>
      <c r="B2764" s="12">
        <v>41179</v>
      </c>
      <c r="C2764" t="s">
        <v>9202</v>
      </c>
      <c r="D2764" s="11">
        <v>46176.879641203697</v>
      </c>
      <c r="E2764" t="s">
        <v>9203</v>
      </c>
      <c r="F2764" t="s">
        <v>6617</v>
      </c>
      <c r="G2764" t="s">
        <v>9196</v>
      </c>
      <c r="H2764" t="s">
        <v>6370</v>
      </c>
      <c r="I2764" t="s">
        <v>65</v>
      </c>
      <c r="J2764" t="s">
        <v>636</v>
      </c>
      <c r="K2764" t="s">
        <v>9190</v>
      </c>
      <c r="L2764" t="s">
        <v>9191</v>
      </c>
      <c r="M2764" t="s">
        <v>9192</v>
      </c>
      <c r="N2764" t="s">
        <v>6761</v>
      </c>
      <c r="O2764" t="s">
        <v>6762</v>
      </c>
      <c r="P2764">
        <v>3079900</v>
      </c>
      <c r="Q2764" t="s">
        <v>6636</v>
      </c>
      <c r="R2764" t="s">
        <v>6636</v>
      </c>
      <c r="S2764" s="12"/>
      <c r="T2764" s="13"/>
      <c r="U2764" t="s">
        <v>6721</v>
      </c>
    </row>
    <row r="2765" spans="1:21" x14ac:dyDescent="0.25">
      <c r="A2765" t="s">
        <v>6619</v>
      </c>
      <c r="B2765" s="12">
        <v>41179</v>
      </c>
      <c r="C2765" t="s">
        <v>9202</v>
      </c>
      <c r="D2765" s="11">
        <v>46176.879641203697</v>
      </c>
      <c r="E2765" t="s">
        <v>9203</v>
      </c>
      <c r="F2765" t="s">
        <v>6617</v>
      </c>
      <c r="G2765" t="s">
        <v>9197</v>
      </c>
      <c r="H2765" t="s">
        <v>6370</v>
      </c>
      <c r="I2765" t="s">
        <v>65</v>
      </c>
      <c r="J2765" t="s">
        <v>636</v>
      </c>
      <c r="K2765" t="s">
        <v>9190</v>
      </c>
      <c r="L2765" t="s">
        <v>9191</v>
      </c>
      <c r="M2765" t="s">
        <v>9192</v>
      </c>
      <c r="N2765" t="s">
        <v>6761</v>
      </c>
      <c r="O2765" t="s">
        <v>6762</v>
      </c>
      <c r="P2765">
        <v>3079900</v>
      </c>
      <c r="Q2765" t="s">
        <v>6636</v>
      </c>
      <c r="R2765" t="s">
        <v>6636</v>
      </c>
      <c r="S2765" s="12"/>
      <c r="T2765" s="13"/>
      <c r="U2765" t="s">
        <v>6721</v>
      </c>
    </row>
    <row r="2766" spans="1:21" x14ac:dyDescent="0.25">
      <c r="A2766" t="s">
        <v>6619</v>
      </c>
      <c r="B2766" s="12">
        <v>41179</v>
      </c>
      <c r="C2766" t="s">
        <v>9202</v>
      </c>
      <c r="D2766" s="11">
        <v>46176.879641203697</v>
      </c>
      <c r="E2766" t="s">
        <v>9203</v>
      </c>
      <c r="F2766" t="s">
        <v>6617</v>
      </c>
      <c r="G2766" t="s">
        <v>9198</v>
      </c>
      <c r="H2766" t="s">
        <v>6370</v>
      </c>
      <c r="I2766" t="s">
        <v>65</v>
      </c>
      <c r="J2766" t="s">
        <v>636</v>
      </c>
      <c r="K2766" t="s">
        <v>9190</v>
      </c>
      <c r="L2766" t="s">
        <v>9191</v>
      </c>
      <c r="M2766" t="s">
        <v>9192</v>
      </c>
      <c r="N2766" t="s">
        <v>6761</v>
      </c>
      <c r="O2766" t="s">
        <v>6762</v>
      </c>
      <c r="P2766">
        <v>3079900</v>
      </c>
      <c r="Q2766" t="s">
        <v>6636</v>
      </c>
      <c r="R2766" t="s">
        <v>6636</v>
      </c>
      <c r="S2766" s="12"/>
      <c r="T2766" s="13"/>
      <c r="U2766" t="s">
        <v>6721</v>
      </c>
    </row>
    <row r="2767" spans="1:21" x14ac:dyDescent="0.25">
      <c r="A2767" t="s">
        <v>6619</v>
      </c>
      <c r="B2767" s="12">
        <v>41179</v>
      </c>
      <c r="C2767" t="s">
        <v>9202</v>
      </c>
      <c r="D2767" s="11">
        <v>46176.879641203697</v>
      </c>
      <c r="E2767" t="s">
        <v>9203</v>
      </c>
      <c r="F2767" t="s">
        <v>6617</v>
      </c>
      <c r="G2767" t="s">
        <v>9199</v>
      </c>
      <c r="H2767" t="s">
        <v>6370</v>
      </c>
      <c r="I2767" t="s">
        <v>65</v>
      </c>
      <c r="J2767" t="s">
        <v>636</v>
      </c>
      <c r="K2767" t="s">
        <v>9190</v>
      </c>
      <c r="L2767" t="s">
        <v>9191</v>
      </c>
      <c r="M2767" t="s">
        <v>9192</v>
      </c>
      <c r="N2767" t="s">
        <v>6761</v>
      </c>
      <c r="O2767" t="s">
        <v>6762</v>
      </c>
      <c r="P2767">
        <v>3079900</v>
      </c>
      <c r="Q2767" t="s">
        <v>6636</v>
      </c>
      <c r="R2767" t="s">
        <v>6636</v>
      </c>
      <c r="S2767" s="12"/>
      <c r="T2767" s="13"/>
      <c r="U2767" t="s">
        <v>6721</v>
      </c>
    </row>
    <row r="2768" spans="1:21" x14ac:dyDescent="0.25">
      <c r="A2768" t="s">
        <v>6619</v>
      </c>
      <c r="B2768" s="12">
        <v>41179</v>
      </c>
      <c r="C2768" t="s">
        <v>9202</v>
      </c>
      <c r="D2768" s="11">
        <v>46176.879641203697</v>
      </c>
      <c r="E2768" t="s">
        <v>9203</v>
      </c>
      <c r="F2768" t="s">
        <v>6617</v>
      </c>
      <c r="G2768" t="s">
        <v>9200</v>
      </c>
      <c r="H2768" t="s">
        <v>6370</v>
      </c>
      <c r="I2768" t="s">
        <v>65</v>
      </c>
      <c r="J2768" t="s">
        <v>636</v>
      </c>
      <c r="K2768" t="s">
        <v>9190</v>
      </c>
      <c r="L2768" t="s">
        <v>9191</v>
      </c>
      <c r="M2768" t="s">
        <v>9192</v>
      </c>
      <c r="N2768" t="s">
        <v>6761</v>
      </c>
      <c r="O2768" t="s">
        <v>6762</v>
      </c>
      <c r="P2768">
        <v>3079900</v>
      </c>
      <c r="Q2768" t="s">
        <v>6636</v>
      </c>
      <c r="R2768" t="s">
        <v>6636</v>
      </c>
      <c r="S2768" s="12"/>
      <c r="T2768" s="13"/>
      <c r="U2768" t="s">
        <v>6721</v>
      </c>
    </row>
    <row r="2769" spans="1:21" x14ac:dyDescent="0.25">
      <c r="A2769" t="s">
        <v>6619</v>
      </c>
      <c r="B2769" s="12">
        <v>41179</v>
      </c>
      <c r="C2769" t="s">
        <v>9202</v>
      </c>
      <c r="D2769" s="11">
        <v>46176.879641203697</v>
      </c>
      <c r="E2769" t="s">
        <v>9203</v>
      </c>
      <c r="F2769" t="s">
        <v>6617</v>
      </c>
      <c r="G2769" t="s">
        <v>9201</v>
      </c>
      <c r="H2769" t="s">
        <v>6370</v>
      </c>
      <c r="I2769" t="s">
        <v>65</v>
      </c>
      <c r="J2769" t="s">
        <v>636</v>
      </c>
      <c r="K2769" t="s">
        <v>9190</v>
      </c>
      <c r="L2769" t="s">
        <v>9191</v>
      </c>
      <c r="M2769" t="s">
        <v>9192</v>
      </c>
      <c r="N2769" t="s">
        <v>6761</v>
      </c>
      <c r="O2769" t="s">
        <v>6762</v>
      </c>
      <c r="P2769">
        <v>3079900</v>
      </c>
      <c r="Q2769" t="s">
        <v>6636</v>
      </c>
      <c r="R2769" t="s">
        <v>6636</v>
      </c>
      <c r="S2769" s="12"/>
      <c r="T2769" s="13"/>
      <c r="U2769" t="s">
        <v>6721</v>
      </c>
    </row>
    <row r="2770" spans="1:21" x14ac:dyDescent="0.25">
      <c r="A2770" t="s">
        <v>6619</v>
      </c>
      <c r="B2770" s="12">
        <v>41207</v>
      </c>
      <c r="C2770" t="s">
        <v>9204</v>
      </c>
      <c r="D2770" s="11">
        <v>46177.560729166697</v>
      </c>
      <c r="E2770" t="s">
        <v>9205</v>
      </c>
      <c r="F2770" t="s">
        <v>6617</v>
      </c>
      <c r="G2770" t="s">
        <v>9121</v>
      </c>
      <c r="H2770" t="s">
        <v>6370</v>
      </c>
      <c r="I2770" t="s">
        <v>65</v>
      </c>
      <c r="J2770" t="s">
        <v>636</v>
      </c>
      <c r="K2770" t="s">
        <v>9206</v>
      </c>
      <c r="L2770" t="s">
        <v>9191</v>
      </c>
      <c r="M2770" t="s">
        <v>9207</v>
      </c>
      <c r="N2770" t="s">
        <v>6761</v>
      </c>
      <c r="O2770" t="s">
        <v>6771</v>
      </c>
      <c r="P2770">
        <v>3099000</v>
      </c>
      <c r="Q2770" t="s">
        <v>6636</v>
      </c>
      <c r="R2770" t="s">
        <v>6636</v>
      </c>
      <c r="S2770" s="12"/>
      <c r="T2770" s="13"/>
      <c r="U2770" t="s">
        <v>7455</v>
      </c>
    </row>
    <row r="2771" spans="1:21" x14ac:dyDescent="0.25">
      <c r="A2771" t="s">
        <v>6619</v>
      </c>
      <c r="B2771" s="12">
        <v>41207</v>
      </c>
      <c r="C2771" t="s">
        <v>9204</v>
      </c>
      <c r="D2771" s="11">
        <v>46177.560729166697</v>
      </c>
      <c r="E2771" t="s">
        <v>9205</v>
      </c>
      <c r="F2771" t="s">
        <v>6617</v>
      </c>
      <c r="G2771" t="s">
        <v>9193</v>
      </c>
      <c r="H2771" t="s">
        <v>6370</v>
      </c>
      <c r="I2771" t="s">
        <v>65</v>
      </c>
      <c r="J2771" t="s">
        <v>636</v>
      </c>
      <c r="K2771" t="s">
        <v>9206</v>
      </c>
      <c r="L2771" t="s">
        <v>9191</v>
      </c>
      <c r="M2771" t="s">
        <v>9207</v>
      </c>
      <c r="N2771" t="s">
        <v>6761</v>
      </c>
      <c r="O2771" t="s">
        <v>6771</v>
      </c>
      <c r="P2771">
        <v>3099000</v>
      </c>
      <c r="Q2771" t="s">
        <v>6636</v>
      </c>
      <c r="R2771" t="s">
        <v>6636</v>
      </c>
      <c r="S2771" s="12"/>
      <c r="T2771" s="13"/>
      <c r="U2771" t="s">
        <v>7455</v>
      </c>
    </row>
    <row r="2772" spans="1:21" x14ac:dyDescent="0.25">
      <c r="A2772" t="s">
        <v>6619</v>
      </c>
      <c r="B2772" s="12">
        <v>41207</v>
      </c>
      <c r="C2772" t="s">
        <v>9204</v>
      </c>
      <c r="D2772" s="11">
        <v>46177.560729166697</v>
      </c>
      <c r="E2772" t="s">
        <v>9205</v>
      </c>
      <c r="F2772" t="s">
        <v>6617</v>
      </c>
      <c r="G2772" t="s">
        <v>9194</v>
      </c>
      <c r="H2772" t="s">
        <v>6370</v>
      </c>
      <c r="I2772" t="s">
        <v>65</v>
      </c>
      <c r="J2772" t="s">
        <v>636</v>
      </c>
      <c r="K2772" t="s">
        <v>9206</v>
      </c>
      <c r="L2772" t="s">
        <v>9191</v>
      </c>
      <c r="M2772" t="s">
        <v>9207</v>
      </c>
      <c r="N2772" t="s">
        <v>6761</v>
      </c>
      <c r="O2772" t="s">
        <v>6771</v>
      </c>
      <c r="P2772">
        <v>3099000</v>
      </c>
      <c r="Q2772" t="s">
        <v>6636</v>
      </c>
      <c r="R2772" t="s">
        <v>6636</v>
      </c>
      <c r="S2772" s="12"/>
      <c r="T2772" s="13"/>
      <c r="U2772" t="s">
        <v>7455</v>
      </c>
    </row>
    <row r="2773" spans="1:21" x14ac:dyDescent="0.25">
      <c r="A2773" t="s">
        <v>6619</v>
      </c>
      <c r="B2773" s="12">
        <v>41207</v>
      </c>
      <c r="C2773" t="s">
        <v>9204</v>
      </c>
      <c r="D2773" s="11">
        <v>46177.560729166697</v>
      </c>
      <c r="E2773" t="s">
        <v>9205</v>
      </c>
      <c r="F2773" t="s">
        <v>6617</v>
      </c>
      <c r="G2773" t="s">
        <v>9195</v>
      </c>
      <c r="H2773" t="s">
        <v>6370</v>
      </c>
      <c r="I2773" t="s">
        <v>65</v>
      </c>
      <c r="J2773" t="s">
        <v>636</v>
      </c>
      <c r="K2773" t="s">
        <v>9206</v>
      </c>
      <c r="L2773" t="s">
        <v>9191</v>
      </c>
      <c r="M2773" t="s">
        <v>9207</v>
      </c>
      <c r="N2773" t="s">
        <v>6761</v>
      </c>
      <c r="O2773" t="s">
        <v>6771</v>
      </c>
      <c r="P2773">
        <v>3099000</v>
      </c>
      <c r="Q2773" t="s">
        <v>6636</v>
      </c>
      <c r="R2773" t="s">
        <v>6636</v>
      </c>
      <c r="S2773" s="12"/>
      <c r="T2773" s="13"/>
      <c r="U2773" t="s">
        <v>7455</v>
      </c>
    </row>
    <row r="2774" spans="1:21" x14ac:dyDescent="0.25">
      <c r="A2774" t="s">
        <v>6619</v>
      </c>
      <c r="B2774" s="12">
        <v>41207</v>
      </c>
      <c r="C2774" t="s">
        <v>9204</v>
      </c>
      <c r="D2774" s="11">
        <v>46177.560729166697</v>
      </c>
      <c r="E2774" t="s">
        <v>9205</v>
      </c>
      <c r="F2774" t="s">
        <v>6617</v>
      </c>
      <c r="G2774" t="s">
        <v>9196</v>
      </c>
      <c r="H2774" t="s">
        <v>6370</v>
      </c>
      <c r="I2774" t="s">
        <v>65</v>
      </c>
      <c r="J2774" t="s">
        <v>636</v>
      </c>
      <c r="K2774" t="s">
        <v>9206</v>
      </c>
      <c r="L2774" t="s">
        <v>9191</v>
      </c>
      <c r="M2774" t="s">
        <v>9207</v>
      </c>
      <c r="N2774" t="s">
        <v>6761</v>
      </c>
      <c r="O2774" t="s">
        <v>6771</v>
      </c>
      <c r="P2774">
        <v>3099000</v>
      </c>
      <c r="Q2774" t="s">
        <v>6636</v>
      </c>
      <c r="R2774" t="s">
        <v>6636</v>
      </c>
      <c r="S2774" s="12"/>
      <c r="T2774" s="13"/>
      <c r="U2774" t="s">
        <v>7455</v>
      </c>
    </row>
    <row r="2775" spans="1:21" x14ac:dyDescent="0.25">
      <c r="A2775" t="s">
        <v>6619</v>
      </c>
      <c r="B2775" s="12">
        <v>41207</v>
      </c>
      <c r="C2775" t="s">
        <v>9204</v>
      </c>
      <c r="D2775" s="11">
        <v>46177.560729166697</v>
      </c>
      <c r="E2775" t="s">
        <v>9205</v>
      </c>
      <c r="F2775" t="s">
        <v>6617</v>
      </c>
      <c r="G2775" t="s">
        <v>9197</v>
      </c>
      <c r="H2775" t="s">
        <v>6370</v>
      </c>
      <c r="I2775" t="s">
        <v>65</v>
      </c>
      <c r="J2775" t="s">
        <v>636</v>
      </c>
      <c r="K2775" t="s">
        <v>9206</v>
      </c>
      <c r="L2775" t="s">
        <v>9191</v>
      </c>
      <c r="M2775" t="s">
        <v>9207</v>
      </c>
      <c r="N2775" t="s">
        <v>6761</v>
      </c>
      <c r="O2775" t="s">
        <v>6771</v>
      </c>
      <c r="P2775">
        <v>3099000</v>
      </c>
      <c r="Q2775" t="s">
        <v>6636</v>
      </c>
      <c r="R2775" t="s">
        <v>6636</v>
      </c>
      <c r="S2775" s="12"/>
      <c r="T2775" s="13"/>
      <c r="U2775" t="s">
        <v>7455</v>
      </c>
    </row>
    <row r="2776" spans="1:21" x14ac:dyDescent="0.25">
      <c r="A2776" t="s">
        <v>6619</v>
      </c>
      <c r="B2776" s="12">
        <v>41207</v>
      </c>
      <c r="C2776" t="s">
        <v>9204</v>
      </c>
      <c r="D2776" s="11">
        <v>46177.560729166697</v>
      </c>
      <c r="E2776" t="s">
        <v>9205</v>
      </c>
      <c r="F2776" t="s">
        <v>6617</v>
      </c>
      <c r="G2776" t="s">
        <v>9198</v>
      </c>
      <c r="H2776" t="s">
        <v>6370</v>
      </c>
      <c r="I2776" t="s">
        <v>65</v>
      </c>
      <c r="J2776" t="s">
        <v>636</v>
      </c>
      <c r="K2776" t="s">
        <v>9206</v>
      </c>
      <c r="L2776" t="s">
        <v>9191</v>
      </c>
      <c r="M2776" t="s">
        <v>9207</v>
      </c>
      <c r="N2776" t="s">
        <v>6761</v>
      </c>
      <c r="O2776" t="s">
        <v>6771</v>
      </c>
      <c r="P2776">
        <v>3099000</v>
      </c>
      <c r="Q2776" t="s">
        <v>6636</v>
      </c>
      <c r="R2776" t="s">
        <v>6636</v>
      </c>
      <c r="S2776" s="12"/>
      <c r="T2776" s="13"/>
      <c r="U2776" t="s">
        <v>7455</v>
      </c>
    </row>
    <row r="2777" spans="1:21" x14ac:dyDescent="0.25">
      <c r="A2777" t="s">
        <v>6619</v>
      </c>
      <c r="B2777" s="12">
        <v>41207</v>
      </c>
      <c r="C2777" t="s">
        <v>9204</v>
      </c>
      <c r="D2777" s="11">
        <v>46177.560729166697</v>
      </c>
      <c r="E2777" t="s">
        <v>9205</v>
      </c>
      <c r="F2777" t="s">
        <v>6617</v>
      </c>
      <c r="G2777" t="s">
        <v>9199</v>
      </c>
      <c r="H2777" t="s">
        <v>6370</v>
      </c>
      <c r="I2777" t="s">
        <v>65</v>
      </c>
      <c r="J2777" t="s">
        <v>636</v>
      </c>
      <c r="K2777" t="s">
        <v>9206</v>
      </c>
      <c r="L2777" t="s">
        <v>9191</v>
      </c>
      <c r="M2777" t="s">
        <v>9207</v>
      </c>
      <c r="N2777" t="s">
        <v>6761</v>
      </c>
      <c r="O2777" t="s">
        <v>6771</v>
      </c>
      <c r="P2777">
        <v>3099000</v>
      </c>
      <c r="Q2777" t="s">
        <v>6636</v>
      </c>
      <c r="R2777" t="s">
        <v>6636</v>
      </c>
      <c r="S2777" s="12"/>
      <c r="T2777" s="13"/>
      <c r="U2777" t="s">
        <v>7455</v>
      </c>
    </row>
    <row r="2778" spans="1:21" x14ac:dyDescent="0.25">
      <c r="A2778" t="s">
        <v>6619</v>
      </c>
      <c r="B2778" s="12">
        <v>41207</v>
      </c>
      <c r="C2778" t="s">
        <v>9204</v>
      </c>
      <c r="D2778" s="11">
        <v>46177.560729166697</v>
      </c>
      <c r="E2778" t="s">
        <v>9205</v>
      </c>
      <c r="F2778" t="s">
        <v>6617</v>
      </c>
      <c r="G2778" t="s">
        <v>9200</v>
      </c>
      <c r="H2778" t="s">
        <v>6370</v>
      </c>
      <c r="I2778" t="s">
        <v>65</v>
      </c>
      <c r="J2778" t="s">
        <v>636</v>
      </c>
      <c r="K2778" t="s">
        <v>9206</v>
      </c>
      <c r="L2778" t="s">
        <v>9191</v>
      </c>
      <c r="M2778" t="s">
        <v>9207</v>
      </c>
      <c r="N2778" t="s">
        <v>6761</v>
      </c>
      <c r="O2778" t="s">
        <v>6771</v>
      </c>
      <c r="P2778">
        <v>3099000</v>
      </c>
      <c r="Q2778" t="s">
        <v>6636</v>
      </c>
      <c r="R2778" t="s">
        <v>6636</v>
      </c>
      <c r="S2778" s="12"/>
      <c r="T2778" s="13"/>
      <c r="U2778" t="s">
        <v>7455</v>
      </c>
    </row>
    <row r="2779" spans="1:21" x14ac:dyDescent="0.25">
      <c r="A2779" t="s">
        <v>6619</v>
      </c>
      <c r="B2779" s="12">
        <v>41207</v>
      </c>
      <c r="C2779" t="s">
        <v>9204</v>
      </c>
      <c r="D2779" s="11">
        <v>46177.560729166697</v>
      </c>
      <c r="E2779" t="s">
        <v>9205</v>
      </c>
      <c r="F2779" t="s">
        <v>6617</v>
      </c>
      <c r="G2779" t="s">
        <v>9201</v>
      </c>
      <c r="H2779" t="s">
        <v>6370</v>
      </c>
      <c r="I2779" t="s">
        <v>65</v>
      </c>
      <c r="J2779" t="s">
        <v>636</v>
      </c>
      <c r="K2779" t="s">
        <v>9206</v>
      </c>
      <c r="L2779" t="s">
        <v>9191</v>
      </c>
      <c r="M2779" t="s">
        <v>9207</v>
      </c>
      <c r="N2779" t="s">
        <v>6761</v>
      </c>
      <c r="O2779" t="s">
        <v>6771</v>
      </c>
      <c r="P2779">
        <v>3099000</v>
      </c>
      <c r="Q2779" t="s">
        <v>6636</v>
      </c>
      <c r="R2779" t="s">
        <v>6636</v>
      </c>
      <c r="S2779" s="12"/>
      <c r="T2779" s="13"/>
      <c r="U2779" t="s">
        <v>7455</v>
      </c>
    </row>
    <row r="2780" spans="1:21" x14ac:dyDescent="0.25">
      <c r="A2780" t="s">
        <v>6637</v>
      </c>
      <c r="B2780" s="12">
        <v>41267</v>
      </c>
      <c r="C2780" t="s">
        <v>9208</v>
      </c>
      <c r="D2780" s="11">
        <v>46178.8226967593</v>
      </c>
      <c r="E2780" t="s">
        <v>9209</v>
      </c>
      <c r="F2780" t="s">
        <v>6617</v>
      </c>
      <c r="G2780" t="s">
        <v>9130</v>
      </c>
      <c r="H2780" t="s">
        <v>6370</v>
      </c>
      <c r="I2780" t="s">
        <v>55</v>
      </c>
      <c r="J2780" t="s">
        <v>6803</v>
      </c>
      <c r="K2780" t="s">
        <v>9210</v>
      </c>
      <c r="L2780" t="s">
        <v>9211</v>
      </c>
      <c r="M2780" t="s">
        <v>9212</v>
      </c>
      <c r="N2780" t="s">
        <v>7044</v>
      </c>
      <c r="O2780" t="s">
        <v>9213</v>
      </c>
      <c r="P2780">
        <v>4339900</v>
      </c>
      <c r="Q2780" t="s">
        <v>6636</v>
      </c>
      <c r="R2780" t="s">
        <v>6636</v>
      </c>
      <c r="S2780" s="12"/>
      <c r="T2780" s="13"/>
      <c r="U2780" t="s">
        <v>6636</v>
      </c>
    </row>
    <row r="2781" spans="1:21" x14ac:dyDescent="0.25">
      <c r="A2781" t="s">
        <v>6637</v>
      </c>
      <c r="B2781" s="12">
        <v>41267</v>
      </c>
      <c r="C2781" t="s">
        <v>9208</v>
      </c>
      <c r="D2781" s="11">
        <v>46178.8226967593</v>
      </c>
      <c r="E2781" t="s">
        <v>9209</v>
      </c>
      <c r="F2781" t="s">
        <v>6617</v>
      </c>
      <c r="G2781" t="s">
        <v>9214</v>
      </c>
      <c r="H2781" t="s">
        <v>6370</v>
      </c>
      <c r="I2781" t="s">
        <v>55</v>
      </c>
      <c r="J2781" t="s">
        <v>6803</v>
      </c>
      <c r="K2781" t="s">
        <v>9210</v>
      </c>
      <c r="L2781" t="s">
        <v>9211</v>
      </c>
      <c r="M2781" t="s">
        <v>9212</v>
      </c>
      <c r="N2781" t="s">
        <v>7044</v>
      </c>
      <c r="O2781" t="s">
        <v>9213</v>
      </c>
      <c r="P2781">
        <v>4339900</v>
      </c>
      <c r="Q2781" t="s">
        <v>6636</v>
      </c>
      <c r="R2781" t="s">
        <v>6636</v>
      </c>
      <c r="S2781" s="12"/>
      <c r="T2781" s="13"/>
      <c r="U2781" t="s">
        <v>6636</v>
      </c>
    </row>
    <row r="2782" spans="1:21" x14ac:dyDescent="0.25">
      <c r="A2782" t="s">
        <v>6619</v>
      </c>
      <c r="B2782" s="12">
        <v>41267</v>
      </c>
      <c r="C2782" t="s">
        <v>9208</v>
      </c>
      <c r="D2782" s="11">
        <v>46178.865439814799</v>
      </c>
      <c r="E2782" t="s">
        <v>9209</v>
      </c>
      <c r="F2782" t="s">
        <v>6617</v>
      </c>
      <c r="G2782" t="s">
        <v>9130</v>
      </c>
      <c r="H2782" t="s">
        <v>6370</v>
      </c>
      <c r="I2782" t="s">
        <v>55</v>
      </c>
      <c r="J2782" t="s">
        <v>6803</v>
      </c>
      <c r="K2782" t="s">
        <v>9210</v>
      </c>
      <c r="L2782" t="s">
        <v>9211</v>
      </c>
      <c r="M2782" t="s">
        <v>9212</v>
      </c>
      <c r="N2782" t="s">
        <v>7044</v>
      </c>
      <c r="O2782" t="s">
        <v>9213</v>
      </c>
      <c r="P2782">
        <v>4339900</v>
      </c>
      <c r="Q2782" t="s">
        <v>6636</v>
      </c>
      <c r="R2782" t="s">
        <v>6636</v>
      </c>
      <c r="S2782" s="12"/>
      <c r="T2782" s="13"/>
      <c r="U2782" t="s">
        <v>6636</v>
      </c>
    </row>
    <row r="2783" spans="1:21" x14ac:dyDescent="0.25">
      <c r="A2783" t="s">
        <v>6619</v>
      </c>
      <c r="B2783" s="12">
        <v>41267</v>
      </c>
      <c r="C2783" t="s">
        <v>9208</v>
      </c>
      <c r="D2783" s="11">
        <v>46178.865439814799</v>
      </c>
      <c r="E2783" t="s">
        <v>9209</v>
      </c>
      <c r="F2783" t="s">
        <v>6617</v>
      </c>
      <c r="G2783" t="s">
        <v>9214</v>
      </c>
      <c r="H2783" t="s">
        <v>6370</v>
      </c>
      <c r="I2783" t="s">
        <v>55</v>
      </c>
      <c r="J2783" t="s">
        <v>6803</v>
      </c>
      <c r="K2783" t="s">
        <v>9210</v>
      </c>
      <c r="L2783" t="s">
        <v>9211</v>
      </c>
      <c r="M2783" t="s">
        <v>9212</v>
      </c>
      <c r="N2783" t="s">
        <v>7044</v>
      </c>
      <c r="O2783" t="s">
        <v>9213</v>
      </c>
      <c r="P2783">
        <v>4339900</v>
      </c>
      <c r="Q2783" t="s">
        <v>6636</v>
      </c>
      <c r="R2783" t="s">
        <v>6636</v>
      </c>
      <c r="S2783" s="12"/>
      <c r="T2783" s="13"/>
      <c r="U2783" t="s">
        <v>6636</v>
      </c>
    </row>
    <row r="2784" spans="1:21" x14ac:dyDescent="0.25">
      <c r="A2784" t="s">
        <v>6637</v>
      </c>
      <c r="B2784" s="12">
        <v>41448</v>
      </c>
      <c r="C2784" t="s">
        <v>9215</v>
      </c>
      <c r="D2784" s="11">
        <v>46182.778356481504</v>
      </c>
      <c r="E2784" t="s">
        <v>9216</v>
      </c>
      <c r="F2784" t="s">
        <v>6617</v>
      </c>
      <c r="G2784" t="s">
        <v>9130</v>
      </c>
      <c r="H2784" t="s">
        <v>6370</v>
      </c>
      <c r="I2784" t="s">
        <v>65</v>
      </c>
      <c r="J2784" t="s">
        <v>573</v>
      </c>
      <c r="K2784" t="s">
        <v>9217</v>
      </c>
      <c r="L2784" t="s">
        <v>9218</v>
      </c>
      <c r="M2784" t="s">
        <v>9219</v>
      </c>
      <c r="N2784" t="s">
        <v>7044</v>
      </c>
      <c r="O2784" t="s">
        <v>7765</v>
      </c>
      <c r="P2784">
        <v>2709900</v>
      </c>
      <c r="Q2784" t="s">
        <v>6636</v>
      </c>
      <c r="R2784" t="s">
        <v>6636</v>
      </c>
      <c r="S2784" s="12"/>
      <c r="T2784" s="13"/>
      <c r="U2784" t="s">
        <v>7560</v>
      </c>
    </row>
    <row r="2785" spans="1:21" x14ac:dyDescent="0.25">
      <c r="A2785" t="s">
        <v>6637</v>
      </c>
      <c r="B2785" s="12">
        <v>41448</v>
      </c>
      <c r="C2785" t="s">
        <v>9215</v>
      </c>
      <c r="D2785" s="11">
        <v>46182.778356481504</v>
      </c>
      <c r="E2785" t="s">
        <v>9216</v>
      </c>
      <c r="F2785" t="s">
        <v>6617</v>
      </c>
      <c r="G2785" t="s">
        <v>9132</v>
      </c>
      <c r="H2785" t="s">
        <v>6370</v>
      </c>
      <c r="I2785" t="s">
        <v>65</v>
      </c>
      <c r="J2785" t="s">
        <v>573</v>
      </c>
      <c r="K2785" t="s">
        <v>9217</v>
      </c>
      <c r="L2785" t="s">
        <v>9218</v>
      </c>
      <c r="M2785" t="s">
        <v>9219</v>
      </c>
      <c r="N2785" t="s">
        <v>7044</v>
      </c>
      <c r="O2785" t="s">
        <v>7765</v>
      </c>
      <c r="P2785">
        <v>2709900</v>
      </c>
      <c r="Q2785" t="s">
        <v>6636</v>
      </c>
      <c r="R2785" t="s">
        <v>6636</v>
      </c>
      <c r="S2785" s="12"/>
      <c r="T2785" s="13"/>
      <c r="U2785" t="s">
        <v>7560</v>
      </c>
    </row>
    <row r="2786" spans="1:21" x14ac:dyDescent="0.25">
      <c r="A2786" t="s">
        <v>6619</v>
      </c>
      <c r="B2786" s="12">
        <v>41448</v>
      </c>
      <c r="C2786" t="s">
        <v>9215</v>
      </c>
      <c r="D2786" s="11">
        <v>46182.790578703702</v>
      </c>
      <c r="E2786" t="s">
        <v>9216</v>
      </c>
      <c r="F2786" t="s">
        <v>6617</v>
      </c>
      <c r="G2786" t="s">
        <v>9130</v>
      </c>
      <c r="H2786" t="s">
        <v>6370</v>
      </c>
      <c r="I2786" t="s">
        <v>65</v>
      </c>
      <c r="J2786" t="s">
        <v>573</v>
      </c>
      <c r="K2786" t="s">
        <v>9217</v>
      </c>
      <c r="L2786" t="s">
        <v>9218</v>
      </c>
      <c r="M2786" t="s">
        <v>9219</v>
      </c>
      <c r="N2786" t="s">
        <v>7044</v>
      </c>
      <c r="O2786" t="s">
        <v>7765</v>
      </c>
      <c r="P2786">
        <v>2709900</v>
      </c>
      <c r="Q2786" t="s">
        <v>6636</v>
      </c>
      <c r="R2786" t="s">
        <v>6636</v>
      </c>
      <c r="S2786" s="12"/>
      <c r="T2786" s="13"/>
      <c r="U2786" t="s">
        <v>7560</v>
      </c>
    </row>
    <row r="2787" spans="1:21" x14ac:dyDescent="0.25">
      <c r="A2787" t="s">
        <v>6619</v>
      </c>
      <c r="B2787" s="12">
        <v>41448</v>
      </c>
      <c r="C2787" t="s">
        <v>9215</v>
      </c>
      <c r="D2787" s="11">
        <v>46182.790578703702</v>
      </c>
      <c r="E2787" t="s">
        <v>9216</v>
      </c>
      <c r="F2787" t="s">
        <v>6617</v>
      </c>
      <c r="G2787" t="s">
        <v>9132</v>
      </c>
      <c r="H2787" t="s">
        <v>6370</v>
      </c>
      <c r="I2787" t="s">
        <v>65</v>
      </c>
      <c r="J2787" t="s">
        <v>573</v>
      </c>
      <c r="K2787" t="s">
        <v>9217</v>
      </c>
      <c r="L2787" t="s">
        <v>9218</v>
      </c>
      <c r="M2787" t="s">
        <v>9219</v>
      </c>
      <c r="N2787" t="s">
        <v>7044</v>
      </c>
      <c r="O2787" t="s">
        <v>7765</v>
      </c>
      <c r="P2787">
        <v>2709900</v>
      </c>
      <c r="Q2787" t="s">
        <v>6636</v>
      </c>
      <c r="R2787" t="s">
        <v>6636</v>
      </c>
      <c r="S2787" s="12"/>
      <c r="T2787" s="13"/>
      <c r="U2787" t="s">
        <v>7560</v>
      </c>
    </row>
    <row r="2788" spans="1:21" x14ac:dyDescent="0.25">
      <c r="A2788" t="s">
        <v>6637</v>
      </c>
      <c r="B2788" s="12">
        <v>41580</v>
      </c>
      <c r="C2788" t="s">
        <v>9119</v>
      </c>
      <c r="D2788" s="11">
        <v>46183.784143518496</v>
      </c>
      <c r="E2788" t="s">
        <v>9120</v>
      </c>
      <c r="F2788" t="s">
        <v>6617</v>
      </c>
      <c r="G2788" t="s">
        <v>9121</v>
      </c>
      <c r="H2788" t="s">
        <v>6370</v>
      </c>
      <c r="I2788" t="s">
        <v>55</v>
      </c>
      <c r="J2788" t="s">
        <v>643</v>
      </c>
      <c r="K2788" t="s">
        <v>9220</v>
      </c>
      <c r="L2788" t="s">
        <v>9221</v>
      </c>
      <c r="M2788" t="s">
        <v>9222</v>
      </c>
      <c r="N2788" t="s">
        <v>6761</v>
      </c>
      <c r="O2788" t="s">
        <v>6762</v>
      </c>
      <c r="P2788">
        <v>1970000</v>
      </c>
      <c r="Q2788" t="s">
        <v>6867</v>
      </c>
      <c r="R2788" t="s">
        <v>6911</v>
      </c>
      <c r="S2788" s="12"/>
      <c r="T2788" s="13"/>
      <c r="U2788" t="s">
        <v>7560</v>
      </c>
    </row>
    <row r="2789" spans="1:21" x14ac:dyDescent="0.25">
      <c r="A2789" t="s">
        <v>6637</v>
      </c>
      <c r="B2789" s="12">
        <v>41580</v>
      </c>
      <c r="C2789" t="s">
        <v>9119</v>
      </c>
      <c r="D2789" s="11">
        <v>46183.784143518496</v>
      </c>
      <c r="E2789" t="s">
        <v>9120</v>
      </c>
      <c r="F2789" t="s">
        <v>6617</v>
      </c>
      <c r="G2789" t="s">
        <v>9123</v>
      </c>
      <c r="H2789" t="s">
        <v>6370</v>
      </c>
      <c r="I2789" t="s">
        <v>55</v>
      </c>
      <c r="J2789" t="s">
        <v>643</v>
      </c>
      <c r="K2789" t="s">
        <v>9220</v>
      </c>
      <c r="L2789" t="s">
        <v>9221</v>
      </c>
      <c r="M2789" t="s">
        <v>9222</v>
      </c>
      <c r="N2789" t="s">
        <v>6761</v>
      </c>
      <c r="O2789" t="s">
        <v>6762</v>
      </c>
      <c r="P2789">
        <v>1970000</v>
      </c>
      <c r="Q2789" t="s">
        <v>6867</v>
      </c>
      <c r="R2789" t="s">
        <v>6911</v>
      </c>
      <c r="S2789" s="12"/>
      <c r="T2789" s="13"/>
      <c r="U2789" t="s">
        <v>7560</v>
      </c>
    </row>
    <row r="2790" spans="1:21" x14ac:dyDescent="0.25">
      <c r="A2790" t="s">
        <v>6637</v>
      </c>
      <c r="B2790" s="12">
        <v>41580</v>
      </c>
      <c r="C2790" t="s">
        <v>9119</v>
      </c>
      <c r="D2790" s="11">
        <v>46183.784143518496</v>
      </c>
      <c r="E2790" t="s">
        <v>9120</v>
      </c>
      <c r="F2790" t="s">
        <v>6617</v>
      </c>
      <c r="G2790" t="s">
        <v>9124</v>
      </c>
      <c r="H2790" t="s">
        <v>6370</v>
      </c>
      <c r="I2790" t="s">
        <v>55</v>
      </c>
      <c r="J2790" t="s">
        <v>643</v>
      </c>
      <c r="K2790" t="s">
        <v>9220</v>
      </c>
      <c r="L2790" t="s">
        <v>9221</v>
      </c>
      <c r="M2790" t="s">
        <v>9222</v>
      </c>
      <c r="N2790" t="s">
        <v>6761</v>
      </c>
      <c r="O2790" t="s">
        <v>6762</v>
      </c>
      <c r="P2790">
        <v>1970000</v>
      </c>
      <c r="Q2790" t="s">
        <v>6867</v>
      </c>
      <c r="R2790" t="s">
        <v>6911</v>
      </c>
      <c r="S2790" s="12"/>
      <c r="T2790" s="13"/>
      <c r="U2790" t="s">
        <v>7560</v>
      </c>
    </row>
    <row r="2791" spans="1:21" x14ac:dyDescent="0.25">
      <c r="A2791" t="s">
        <v>6637</v>
      </c>
      <c r="B2791" s="12">
        <v>42861</v>
      </c>
      <c r="C2791" t="s">
        <v>9223</v>
      </c>
      <c r="D2791" s="11">
        <v>46183.788113425901</v>
      </c>
      <c r="E2791" t="s">
        <v>9224</v>
      </c>
      <c r="F2791" t="s">
        <v>6617</v>
      </c>
      <c r="G2791" t="s">
        <v>9121</v>
      </c>
      <c r="H2791" t="s">
        <v>6370</v>
      </c>
      <c r="I2791" t="s">
        <v>55</v>
      </c>
      <c r="J2791" t="s">
        <v>44</v>
      </c>
      <c r="K2791" t="s">
        <v>9225</v>
      </c>
      <c r="L2791" t="s">
        <v>9191</v>
      </c>
      <c r="M2791" t="s">
        <v>9226</v>
      </c>
      <c r="N2791" t="s">
        <v>6761</v>
      </c>
      <c r="O2791" t="s">
        <v>6771</v>
      </c>
      <c r="P2791">
        <v>3399000</v>
      </c>
      <c r="Q2791" t="s">
        <v>6636</v>
      </c>
      <c r="R2791" t="s">
        <v>6636</v>
      </c>
      <c r="S2791" s="12"/>
      <c r="T2791" s="13"/>
      <c r="U2791" t="s">
        <v>6721</v>
      </c>
    </row>
    <row r="2792" spans="1:21" x14ac:dyDescent="0.25">
      <c r="A2792" t="s">
        <v>6637</v>
      </c>
      <c r="B2792" s="12">
        <v>42861</v>
      </c>
      <c r="C2792" t="s">
        <v>9223</v>
      </c>
      <c r="D2792" s="11">
        <v>46183.788113425901</v>
      </c>
      <c r="E2792" t="s">
        <v>9224</v>
      </c>
      <c r="F2792" t="s">
        <v>6617</v>
      </c>
      <c r="G2792" t="s">
        <v>9193</v>
      </c>
      <c r="H2792" t="s">
        <v>6370</v>
      </c>
      <c r="I2792" t="s">
        <v>55</v>
      </c>
      <c r="J2792" t="s">
        <v>44</v>
      </c>
      <c r="K2792" t="s">
        <v>9225</v>
      </c>
      <c r="L2792" t="s">
        <v>9191</v>
      </c>
      <c r="M2792" t="s">
        <v>9226</v>
      </c>
      <c r="N2792" t="s">
        <v>6761</v>
      </c>
      <c r="O2792" t="s">
        <v>6771</v>
      </c>
      <c r="P2792">
        <v>3399000</v>
      </c>
      <c r="Q2792" t="s">
        <v>6636</v>
      </c>
      <c r="R2792" t="s">
        <v>6636</v>
      </c>
      <c r="S2792" s="12"/>
      <c r="T2792" s="13"/>
      <c r="U2792" t="s">
        <v>6721</v>
      </c>
    </row>
    <row r="2793" spans="1:21" x14ac:dyDescent="0.25">
      <c r="A2793" t="s">
        <v>6637</v>
      </c>
      <c r="B2793" s="12">
        <v>42861</v>
      </c>
      <c r="C2793" t="s">
        <v>9223</v>
      </c>
      <c r="D2793" s="11">
        <v>46183.788113425901</v>
      </c>
      <c r="E2793" t="s">
        <v>9224</v>
      </c>
      <c r="F2793" t="s">
        <v>6617</v>
      </c>
      <c r="G2793" t="s">
        <v>9194</v>
      </c>
      <c r="H2793" t="s">
        <v>6370</v>
      </c>
      <c r="I2793" t="s">
        <v>55</v>
      </c>
      <c r="J2793" t="s">
        <v>44</v>
      </c>
      <c r="K2793" t="s">
        <v>9225</v>
      </c>
      <c r="L2793" t="s">
        <v>9191</v>
      </c>
      <c r="M2793" t="s">
        <v>9226</v>
      </c>
      <c r="N2793" t="s">
        <v>6761</v>
      </c>
      <c r="O2793" t="s">
        <v>6771</v>
      </c>
      <c r="P2793">
        <v>3399000</v>
      </c>
      <c r="Q2793" t="s">
        <v>6636</v>
      </c>
      <c r="R2793" t="s">
        <v>6636</v>
      </c>
      <c r="S2793" s="12"/>
      <c r="T2793" s="13"/>
      <c r="U2793" t="s">
        <v>6721</v>
      </c>
    </row>
    <row r="2794" spans="1:21" x14ac:dyDescent="0.25">
      <c r="A2794" t="s">
        <v>6637</v>
      </c>
      <c r="B2794" s="12">
        <v>42861</v>
      </c>
      <c r="C2794" t="s">
        <v>9223</v>
      </c>
      <c r="D2794" s="11">
        <v>46183.788113425901</v>
      </c>
      <c r="E2794" t="s">
        <v>9224</v>
      </c>
      <c r="F2794" t="s">
        <v>6617</v>
      </c>
      <c r="G2794" t="s">
        <v>9195</v>
      </c>
      <c r="H2794" t="s">
        <v>6370</v>
      </c>
      <c r="I2794" t="s">
        <v>55</v>
      </c>
      <c r="J2794" t="s">
        <v>44</v>
      </c>
      <c r="K2794" t="s">
        <v>9225</v>
      </c>
      <c r="L2794" t="s">
        <v>9191</v>
      </c>
      <c r="M2794" t="s">
        <v>9226</v>
      </c>
      <c r="N2794" t="s">
        <v>6761</v>
      </c>
      <c r="O2794" t="s">
        <v>6771</v>
      </c>
      <c r="P2794">
        <v>3399000</v>
      </c>
      <c r="Q2794" t="s">
        <v>6636</v>
      </c>
      <c r="R2794" t="s">
        <v>6636</v>
      </c>
      <c r="S2794" s="12"/>
      <c r="T2794" s="13"/>
      <c r="U2794" t="s">
        <v>6721</v>
      </c>
    </row>
    <row r="2795" spans="1:21" x14ac:dyDescent="0.25">
      <c r="A2795" t="s">
        <v>6637</v>
      </c>
      <c r="B2795" s="12">
        <v>42861</v>
      </c>
      <c r="C2795" t="s">
        <v>9223</v>
      </c>
      <c r="D2795" s="11">
        <v>46183.788113425901</v>
      </c>
      <c r="E2795" t="s">
        <v>9224</v>
      </c>
      <c r="F2795" t="s">
        <v>6617</v>
      </c>
      <c r="G2795" t="s">
        <v>9196</v>
      </c>
      <c r="H2795" t="s">
        <v>6370</v>
      </c>
      <c r="I2795" t="s">
        <v>55</v>
      </c>
      <c r="J2795" t="s">
        <v>44</v>
      </c>
      <c r="K2795" t="s">
        <v>9225</v>
      </c>
      <c r="L2795" t="s">
        <v>9191</v>
      </c>
      <c r="M2795" t="s">
        <v>9226</v>
      </c>
      <c r="N2795" t="s">
        <v>6761</v>
      </c>
      <c r="O2795" t="s">
        <v>6771</v>
      </c>
      <c r="P2795">
        <v>3399000</v>
      </c>
      <c r="Q2795" t="s">
        <v>6636</v>
      </c>
      <c r="R2795" t="s">
        <v>6636</v>
      </c>
      <c r="S2795" s="12"/>
      <c r="T2795" s="13"/>
      <c r="U2795" t="s">
        <v>6721</v>
      </c>
    </row>
    <row r="2796" spans="1:21" x14ac:dyDescent="0.25">
      <c r="A2796" t="s">
        <v>6637</v>
      </c>
      <c r="B2796" s="12">
        <v>42861</v>
      </c>
      <c r="C2796" t="s">
        <v>9223</v>
      </c>
      <c r="D2796" s="11">
        <v>46183.788113425901</v>
      </c>
      <c r="E2796" t="s">
        <v>9224</v>
      </c>
      <c r="F2796" t="s">
        <v>6617</v>
      </c>
      <c r="G2796" t="s">
        <v>9197</v>
      </c>
      <c r="H2796" t="s">
        <v>6370</v>
      </c>
      <c r="I2796" t="s">
        <v>55</v>
      </c>
      <c r="J2796" t="s">
        <v>44</v>
      </c>
      <c r="K2796" t="s">
        <v>9225</v>
      </c>
      <c r="L2796" t="s">
        <v>9191</v>
      </c>
      <c r="M2796" t="s">
        <v>9226</v>
      </c>
      <c r="N2796" t="s">
        <v>6761</v>
      </c>
      <c r="O2796" t="s">
        <v>6771</v>
      </c>
      <c r="P2796">
        <v>3399000</v>
      </c>
      <c r="Q2796" t="s">
        <v>6636</v>
      </c>
      <c r="R2796" t="s">
        <v>6636</v>
      </c>
      <c r="S2796" s="12"/>
      <c r="T2796" s="13"/>
      <c r="U2796" t="s">
        <v>6721</v>
      </c>
    </row>
    <row r="2797" spans="1:21" x14ac:dyDescent="0.25">
      <c r="A2797" t="s">
        <v>6637</v>
      </c>
      <c r="B2797" s="12">
        <v>42861</v>
      </c>
      <c r="C2797" t="s">
        <v>9223</v>
      </c>
      <c r="D2797" s="11">
        <v>46183.788113425901</v>
      </c>
      <c r="E2797" t="s">
        <v>9224</v>
      </c>
      <c r="F2797" t="s">
        <v>6617</v>
      </c>
      <c r="G2797" t="s">
        <v>9198</v>
      </c>
      <c r="H2797" t="s">
        <v>6370</v>
      </c>
      <c r="I2797" t="s">
        <v>55</v>
      </c>
      <c r="J2797" t="s">
        <v>44</v>
      </c>
      <c r="K2797" t="s">
        <v>9225</v>
      </c>
      <c r="L2797" t="s">
        <v>9191</v>
      </c>
      <c r="M2797" t="s">
        <v>9226</v>
      </c>
      <c r="N2797" t="s">
        <v>6761</v>
      </c>
      <c r="O2797" t="s">
        <v>6771</v>
      </c>
      <c r="P2797">
        <v>3399000</v>
      </c>
      <c r="Q2797" t="s">
        <v>6636</v>
      </c>
      <c r="R2797" t="s">
        <v>6636</v>
      </c>
      <c r="S2797" s="12"/>
      <c r="T2797" s="13"/>
      <c r="U2797" t="s">
        <v>6721</v>
      </c>
    </row>
    <row r="2798" spans="1:21" x14ac:dyDescent="0.25">
      <c r="A2798" t="s">
        <v>6637</v>
      </c>
      <c r="B2798" s="12">
        <v>42861</v>
      </c>
      <c r="C2798" t="s">
        <v>9223</v>
      </c>
      <c r="D2798" s="11">
        <v>46183.788113425901</v>
      </c>
      <c r="E2798" t="s">
        <v>9224</v>
      </c>
      <c r="F2798" t="s">
        <v>6617</v>
      </c>
      <c r="G2798" t="s">
        <v>9199</v>
      </c>
      <c r="H2798" t="s">
        <v>6370</v>
      </c>
      <c r="I2798" t="s">
        <v>55</v>
      </c>
      <c r="J2798" t="s">
        <v>44</v>
      </c>
      <c r="K2798" t="s">
        <v>9225</v>
      </c>
      <c r="L2798" t="s">
        <v>9191</v>
      </c>
      <c r="M2798" t="s">
        <v>9226</v>
      </c>
      <c r="N2798" t="s">
        <v>6761</v>
      </c>
      <c r="O2798" t="s">
        <v>6771</v>
      </c>
      <c r="P2798">
        <v>3399000</v>
      </c>
      <c r="Q2798" t="s">
        <v>6636</v>
      </c>
      <c r="R2798" t="s">
        <v>6636</v>
      </c>
      <c r="S2798" s="12"/>
      <c r="T2798" s="13"/>
      <c r="U2798" t="s">
        <v>6721</v>
      </c>
    </row>
    <row r="2799" spans="1:21" x14ac:dyDescent="0.25">
      <c r="A2799" t="s">
        <v>6637</v>
      </c>
      <c r="B2799" s="12">
        <v>42861</v>
      </c>
      <c r="C2799" t="s">
        <v>9223</v>
      </c>
      <c r="D2799" s="11">
        <v>46183.788113425901</v>
      </c>
      <c r="E2799" t="s">
        <v>9224</v>
      </c>
      <c r="F2799" t="s">
        <v>6617</v>
      </c>
      <c r="G2799" t="s">
        <v>9200</v>
      </c>
      <c r="H2799" t="s">
        <v>6370</v>
      </c>
      <c r="I2799" t="s">
        <v>55</v>
      </c>
      <c r="J2799" t="s">
        <v>44</v>
      </c>
      <c r="K2799" t="s">
        <v>9225</v>
      </c>
      <c r="L2799" t="s">
        <v>9191</v>
      </c>
      <c r="M2799" t="s">
        <v>9226</v>
      </c>
      <c r="N2799" t="s">
        <v>6761</v>
      </c>
      <c r="O2799" t="s">
        <v>6771</v>
      </c>
      <c r="P2799">
        <v>3399000</v>
      </c>
      <c r="Q2799" t="s">
        <v>6636</v>
      </c>
      <c r="R2799" t="s">
        <v>6636</v>
      </c>
      <c r="S2799" s="12"/>
      <c r="T2799" s="13"/>
      <c r="U2799" t="s">
        <v>6721</v>
      </c>
    </row>
    <row r="2800" spans="1:21" x14ac:dyDescent="0.25">
      <c r="A2800" t="s">
        <v>6637</v>
      </c>
      <c r="B2800" s="12">
        <v>42861</v>
      </c>
      <c r="C2800" t="s">
        <v>9223</v>
      </c>
      <c r="D2800" s="11">
        <v>46183.788113425901</v>
      </c>
      <c r="E2800" t="s">
        <v>9224</v>
      </c>
      <c r="F2800" t="s">
        <v>6617</v>
      </c>
      <c r="G2800" t="s">
        <v>9201</v>
      </c>
      <c r="H2800" t="s">
        <v>6370</v>
      </c>
      <c r="I2800" t="s">
        <v>55</v>
      </c>
      <c r="J2800" t="s">
        <v>44</v>
      </c>
      <c r="K2800" t="s">
        <v>9225</v>
      </c>
      <c r="L2800" t="s">
        <v>9191</v>
      </c>
      <c r="M2800" t="s">
        <v>9226</v>
      </c>
      <c r="N2800" t="s">
        <v>6761</v>
      </c>
      <c r="O2800" t="s">
        <v>6771</v>
      </c>
      <c r="P2800">
        <v>3399000</v>
      </c>
      <c r="Q2800" t="s">
        <v>6636</v>
      </c>
      <c r="R2800" t="s">
        <v>6636</v>
      </c>
      <c r="S2800" s="12"/>
      <c r="T2800" s="13"/>
      <c r="U2800" t="s">
        <v>6721</v>
      </c>
    </row>
    <row r="2801" spans="1:21" x14ac:dyDescent="0.25">
      <c r="A2801" t="s">
        <v>6637</v>
      </c>
      <c r="B2801" s="12">
        <v>41548</v>
      </c>
      <c r="C2801" t="s">
        <v>9227</v>
      </c>
      <c r="D2801" s="11">
        <v>46184.572233796302</v>
      </c>
      <c r="E2801" t="s">
        <v>9228</v>
      </c>
      <c r="F2801" t="s">
        <v>6617</v>
      </c>
      <c r="G2801" t="s">
        <v>9121</v>
      </c>
      <c r="H2801" t="s">
        <v>6370</v>
      </c>
      <c r="I2801" t="s">
        <v>55</v>
      </c>
      <c r="J2801" t="s">
        <v>643</v>
      </c>
      <c r="K2801" t="s">
        <v>9229</v>
      </c>
      <c r="L2801" t="s">
        <v>9221</v>
      </c>
      <c r="M2801" t="s">
        <v>9230</v>
      </c>
      <c r="N2801" t="s">
        <v>6761</v>
      </c>
      <c r="O2801" t="s">
        <v>6762</v>
      </c>
      <c r="P2801">
        <v>1970000</v>
      </c>
      <c r="Q2801" t="s">
        <v>6636</v>
      </c>
      <c r="R2801" t="s">
        <v>6636</v>
      </c>
      <c r="S2801" s="12"/>
      <c r="T2801" s="13"/>
      <c r="U2801" t="s">
        <v>7560</v>
      </c>
    </row>
    <row r="2802" spans="1:21" x14ac:dyDescent="0.25">
      <c r="A2802" t="s">
        <v>6637</v>
      </c>
      <c r="B2802" s="12">
        <v>41548</v>
      </c>
      <c r="C2802" t="s">
        <v>9227</v>
      </c>
      <c r="D2802" s="11">
        <v>46184.572233796302</v>
      </c>
      <c r="E2802" t="s">
        <v>9228</v>
      </c>
      <c r="F2802" t="s">
        <v>6617</v>
      </c>
      <c r="G2802" t="s">
        <v>9123</v>
      </c>
      <c r="H2802" t="s">
        <v>6370</v>
      </c>
      <c r="I2802" t="s">
        <v>55</v>
      </c>
      <c r="J2802" t="s">
        <v>643</v>
      </c>
      <c r="K2802" t="s">
        <v>9229</v>
      </c>
      <c r="L2802" t="s">
        <v>9221</v>
      </c>
      <c r="M2802" t="s">
        <v>9230</v>
      </c>
      <c r="N2802" t="s">
        <v>6761</v>
      </c>
      <c r="O2802" t="s">
        <v>6762</v>
      </c>
      <c r="P2802">
        <v>1970000</v>
      </c>
      <c r="Q2802" t="s">
        <v>6636</v>
      </c>
      <c r="R2802" t="s">
        <v>6636</v>
      </c>
      <c r="S2802" s="12"/>
      <c r="T2802" s="13"/>
      <c r="U2802" t="s">
        <v>7560</v>
      </c>
    </row>
    <row r="2803" spans="1:21" x14ac:dyDescent="0.25">
      <c r="A2803" t="s">
        <v>6637</v>
      </c>
      <c r="B2803" s="12">
        <v>41548</v>
      </c>
      <c r="C2803" t="s">
        <v>9227</v>
      </c>
      <c r="D2803" s="11">
        <v>46184.572233796302</v>
      </c>
      <c r="E2803" t="s">
        <v>9228</v>
      </c>
      <c r="F2803" t="s">
        <v>6617</v>
      </c>
      <c r="G2803" t="s">
        <v>9124</v>
      </c>
      <c r="H2803" t="s">
        <v>6370</v>
      </c>
      <c r="I2803" t="s">
        <v>55</v>
      </c>
      <c r="J2803" t="s">
        <v>643</v>
      </c>
      <c r="K2803" t="s">
        <v>9229</v>
      </c>
      <c r="L2803" t="s">
        <v>9221</v>
      </c>
      <c r="M2803" t="s">
        <v>9230</v>
      </c>
      <c r="N2803" t="s">
        <v>6761</v>
      </c>
      <c r="O2803" t="s">
        <v>6762</v>
      </c>
      <c r="P2803">
        <v>1970000</v>
      </c>
      <c r="Q2803" t="s">
        <v>6636</v>
      </c>
      <c r="R2803" t="s">
        <v>6636</v>
      </c>
      <c r="S2803" s="12"/>
      <c r="T2803" s="13"/>
      <c r="U2803" t="s">
        <v>7560</v>
      </c>
    </row>
    <row r="2804" spans="1:21" x14ac:dyDescent="0.25">
      <c r="A2804" t="s">
        <v>6619</v>
      </c>
      <c r="B2804" s="12">
        <v>41548</v>
      </c>
      <c r="C2804" t="s">
        <v>9227</v>
      </c>
      <c r="D2804" s="11">
        <v>46184.610520833303</v>
      </c>
      <c r="E2804" t="s">
        <v>9228</v>
      </c>
      <c r="F2804" t="s">
        <v>6617</v>
      </c>
      <c r="G2804" t="s">
        <v>9121</v>
      </c>
      <c r="H2804" t="s">
        <v>6370</v>
      </c>
      <c r="I2804" t="s">
        <v>55</v>
      </c>
      <c r="J2804" t="s">
        <v>643</v>
      </c>
      <c r="K2804" t="s">
        <v>9229</v>
      </c>
      <c r="L2804" t="s">
        <v>9221</v>
      </c>
      <c r="M2804" t="s">
        <v>9230</v>
      </c>
      <c r="N2804" t="s">
        <v>6761</v>
      </c>
      <c r="O2804" t="s">
        <v>6762</v>
      </c>
      <c r="P2804">
        <v>1970000</v>
      </c>
      <c r="Q2804" t="s">
        <v>6636</v>
      </c>
      <c r="R2804" t="s">
        <v>6636</v>
      </c>
      <c r="S2804" s="12"/>
      <c r="T2804" s="13"/>
      <c r="U2804" t="s">
        <v>7560</v>
      </c>
    </row>
    <row r="2805" spans="1:21" x14ac:dyDescent="0.25">
      <c r="A2805" t="s">
        <v>6619</v>
      </c>
      <c r="B2805" s="12">
        <v>41548</v>
      </c>
      <c r="C2805" t="s">
        <v>9227</v>
      </c>
      <c r="D2805" s="11">
        <v>46184.610520833303</v>
      </c>
      <c r="E2805" t="s">
        <v>9228</v>
      </c>
      <c r="F2805" t="s">
        <v>6617</v>
      </c>
      <c r="G2805" t="s">
        <v>9123</v>
      </c>
      <c r="H2805" t="s">
        <v>6370</v>
      </c>
      <c r="I2805" t="s">
        <v>55</v>
      </c>
      <c r="J2805" t="s">
        <v>643</v>
      </c>
      <c r="K2805" t="s">
        <v>9229</v>
      </c>
      <c r="L2805" t="s">
        <v>9221</v>
      </c>
      <c r="M2805" t="s">
        <v>9230</v>
      </c>
      <c r="N2805" t="s">
        <v>6761</v>
      </c>
      <c r="O2805" t="s">
        <v>6762</v>
      </c>
      <c r="P2805">
        <v>1970000</v>
      </c>
      <c r="Q2805" t="s">
        <v>6636</v>
      </c>
      <c r="R2805" t="s">
        <v>6636</v>
      </c>
      <c r="S2805" s="12"/>
      <c r="T2805" s="13"/>
      <c r="U2805" t="s">
        <v>7560</v>
      </c>
    </row>
    <row r="2806" spans="1:21" x14ac:dyDescent="0.25">
      <c r="A2806" t="s">
        <v>6619</v>
      </c>
      <c r="B2806" s="12">
        <v>41548</v>
      </c>
      <c r="C2806" t="s">
        <v>9227</v>
      </c>
      <c r="D2806" s="11">
        <v>46184.610520833303</v>
      </c>
      <c r="E2806" t="s">
        <v>9228</v>
      </c>
      <c r="F2806" t="s">
        <v>6617</v>
      </c>
      <c r="G2806" t="s">
        <v>9124</v>
      </c>
      <c r="H2806" t="s">
        <v>6370</v>
      </c>
      <c r="I2806" t="s">
        <v>55</v>
      </c>
      <c r="J2806" t="s">
        <v>643</v>
      </c>
      <c r="K2806" t="s">
        <v>9229</v>
      </c>
      <c r="L2806" t="s">
        <v>9221</v>
      </c>
      <c r="M2806" t="s">
        <v>9230</v>
      </c>
      <c r="N2806" t="s">
        <v>6761</v>
      </c>
      <c r="O2806" t="s">
        <v>6762</v>
      </c>
      <c r="P2806">
        <v>1970000</v>
      </c>
      <c r="Q2806" t="s">
        <v>6636</v>
      </c>
      <c r="R2806" t="s">
        <v>6636</v>
      </c>
      <c r="S2806" s="12"/>
      <c r="T2806" s="13"/>
      <c r="U2806" t="s">
        <v>7560</v>
      </c>
    </row>
    <row r="2807" spans="1:21" x14ac:dyDescent="0.25">
      <c r="A2807" t="s">
        <v>6637</v>
      </c>
      <c r="B2807" s="12">
        <v>41597</v>
      </c>
      <c r="C2807" t="s">
        <v>9231</v>
      </c>
      <c r="D2807" s="11">
        <v>46184.746643518498</v>
      </c>
      <c r="E2807" t="s">
        <v>9232</v>
      </c>
      <c r="F2807" t="s">
        <v>6617</v>
      </c>
      <c r="G2807" t="s">
        <v>9121</v>
      </c>
      <c r="H2807" t="s">
        <v>6370</v>
      </c>
      <c r="I2807" t="s">
        <v>55</v>
      </c>
      <c r="J2807" t="s">
        <v>643</v>
      </c>
      <c r="K2807" t="s">
        <v>9233</v>
      </c>
      <c r="L2807" t="s">
        <v>9221</v>
      </c>
      <c r="M2807" t="s">
        <v>9234</v>
      </c>
      <c r="N2807" t="s">
        <v>6761</v>
      </c>
      <c r="O2807" t="s">
        <v>7185</v>
      </c>
      <c r="P2807">
        <v>3690000</v>
      </c>
      <c r="Q2807" t="s">
        <v>6636</v>
      </c>
      <c r="R2807" t="s">
        <v>6636</v>
      </c>
      <c r="S2807" s="12"/>
      <c r="T2807" s="13"/>
      <c r="U2807" t="s">
        <v>7560</v>
      </c>
    </row>
    <row r="2808" spans="1:21" x14ac:dyDescent="0.25">
      <c r="A2808" t="s">
        <v>6637</v>
      </c>
      <c r="B2808" s="12">
        <v>41597</v>
      </c>
      <c r="C2808" t="s">
        <v>9231</v>
      </c>
      <c r="D2808" s="11">
        <v>46184.746643518498</v>
      </c>
      <c r="E2808" t="s">
        <v>9232</v>
      </c>
      <c r="F2808" t="s">
        <v>6617</v>
      </c>
      <c r="G2808" t="s">
        <v>9123</v>
      </c>
      <c r="H2808" t="s">
        <v>6370</v>
      </c>
      <c r="I2808" t="s">
        <v>55</v>
      </c>
      <c r="J2808" t="s">
        <v>643</v>
      </c>
      <c r="K2808" t="s">
        <v>9233</v>
      </c>
      <c r="L2808" t="s">
        <v>9221</v>
      </c>
      <c r="M2808" t="s">
        <v>9234</v>
      </c>
      <c r="N2808" t="s">
        <v>6761</v>
      </c>
      <c r="O2808" t="s">
        <v>7185</v>
      </c>
      <c r="P2808">
        <v>3690000</v>
      </c>
      <c r="Q2808" t="s">
        <v>6636</v>
      </c>
      <c r="R2808" t="s">
        <v>6636</v>
      </c>
      <c r="S2808" s="12"/>
      <c r="T2808" s="13"/>
      <c r="U2808" t="s">
        <v>7560</v>
      </c>
    </row>
    <row r="2809" spans="1:21" x14ac:dyDescent="0.25">
      <c r="A2809" t="s">
        <v>6637</v>
      </c>
      <c r="B2809" s="12">
        <v>41597</v>
      </c>
      <c r="C2809" t="s">
        <v>9231</v>
      </c>
      <c r="D2809" s="11">
        <v>46184.746643518498</v>
      </c>
      <c r="E2809" t="s">
        <v>9232</v>
      </c>
      <c r="F2809" t="s">
        <v>6617</v>
      </c>
      <c r="G2809" t="s">
        <v>9124</v>
      </c>
      <c r="H2809" t="s">
        <v>6370</v>
      </c>
      <c r="I2809" t="s">
        <v>55</v>
      </c>
      <c r="J2809" t="s">
        <v>643</v>
      </c>
      <c r="K2809" t="s">
        <v>9233</v>
      </c>
      <c r="L2809" t="s">
        <v>9221</v>
      </c>
      <c r="M2809" t="s">
        <v>9234</v>
      </c>
      <c r="N2809" t="s">
        <v>6761</v>
      </c>
      <c r="O2809" t="s">
        <v>7185</v>
      </c>
      <c r="P2809">
        <v>3690000</v>
      </c>
      <c r="Q2809" t="s">
        <v>6636</v>
      </c>
      <c r="R2809" t="s">
        <v>6636</v>
      </c>
      <c r="S2809" s="12"/>
      <c r="T2809" s="13"/>
      <c r="U2809" t="s">
        <v>7560</v>
      </c>
    </row>
    <row r="2810" spans="1:21" x14ac:dyDescent="0.25">
      <c r="A2810" t="s">
        <v>6619</v>
      </c>
      <c r="B2810" s="12">
        <v>41580</v>
      </c>
      <c r="C2810" t="s">
        <v>9119</v>
      </c>
      <c r="D2810" s="11">
        <v>46184.823657407404</v>
      </c>
      <c r="E2810" t="s">
        <v>9120</v>
      </c>
      <c r="F2810" t="s">
        <v>6617</v>
      </c>
      <c r="G2810" t="s">
        <v>9121</v>
      </c>
      <c r="H2810" t="s">
        <v>6370</v>
      </c>
      <c r="I2810" t="s">
        <v>55</v>
      </c>
      <c r="J2810" t="s">
        <v>643</v>
      </c>
      <c r="K2810" t="s">
        <v>9220</v>
      </c>
      <c r="L2810" t="s">
        <v>9221</v>
      </c>
      <c r="M2810" t="s">
        <v>9222</v>
      </c>
      <c r="N2810" t="s">
        <v>6761</v>
      </c>
      <c r="O2810" t="s">
        <v>6762</v>
      </c>
      <c r="P2810">
        <v>1970000</v>
      </c>
      <c r="Q2810" t="s">
        <v>6867</v>
      </c>
      <c r="R2810" t="s">
        <v>6911</v>
      </c>
      <c r="S2810" s="12"/>
      <c r="T2810" s="13"/>
      <c r="U2810" t="s">
        <v>7560</v>
      </c>
    </row>
    <row r="2811" spans="1:21" x14ac:dyDescent="0.25">
      <c r="A2811" t="s">
        <v>6619</v>
      </c>
      <c r="B2811" s="12">
        <v>41580</v>
      </c>
      <c r="C2811" t="s">
        <v>9119</v>
      </c>
      <c r="D2811" s="11">
        <v>46184.823657407404</v>
      </c>
      <c r="E2811" t="s">
        <v>9120</v>
      </c>
      <c r="F2811" t="s">
        <v>6617</v>
      </c>
      <c r="G2811" t="s">
        <v>9123</v>
      </c>
      <c r="H2811" t="s">
        <v>6370</v>
      </c>
      <c r="I2811" t="s">
        <v>55</v>
      </c>
      <c r="J2811" t="s">
        <v>643</v>
      </c>
      <c r="K2811" t="s">
        <v>9220</v>
      </c>
      <c r="L2811" t="s">
        <v>9221</v>
      </c>
      <c r="M2811" t="s">
        <v>9222</v>
      </c>
      <c r="N2811" t="s">
        <v>6761</v>
      </c>
      <c r="O2811" t="s">
        <v>6762</v>
      </c>
      <c r="P2811">
        <v>1970000</v>
      </c>
      <c r="Q2811" t="s">
        <v>6867</v>
      </c>
      <c r="R2811" t="s">
        <v>6911</v>
      </c>
      <c r="S2811" s="12"/>
      <c r="T2811" s="13"/>
      <c r="U2811" t="s">
        <v>7560</v>
      </c>
    </row>
    <row r="2812" spans="1:21" x14ac:dyDescent="0.25">
      <c r="A2812" t="s">
        <v>6619</v>
      </c>
      <c r="B2812" s="12">
        <v>41580</v>
      </c>
      <c r="C2812" t="s">
        <v>9119</v>
      </c>
      <c r="D2812" s="11">
        <v>46184.823657407404</v>
      </c>
      <c r="E2812" t="s">
        <v>9120</v>
      </c>
      <c r="F2812" t="s">
        <v>6617</v>
      </c>
      <c r="G2812" t="s">
        <v>9124</v>
      </c>
      <c r="H2812" t="s">
        <v>6370</v>
      </c>
      <c r="I2812" t="s">
        <v>55</v>
      </c>
      <c r="J2812" t="s">
        <v>643</v>
      </c>
      <c r="K2812" t="s">
        <v>9220</v>
      </c>
      <c r="L2812" t="s">
        <v>9221</v>
      </c>
      <c r="M2812" t="s">
        <v>9222</v>
      </c>
      <c r="N2812" t="s">
        <v>6761</v>
      </c>
      <c r="O2812" t="s">
        <v>6762</v>
      </c>
      <c r="P2812">
        <v>1970000</v>
      </c>
      <c r="Q2812" t="s">
        <v>6867</v>
      </c>
      <c r="R2812" t="s">
        <v>6911</v>
      </c>
      <c r="S2812" s="12"/>
      <c r="T2812" s="13"/>
      <c r="U2812" t="s">
        <v>7560</v>
      </c>
    </row>
    <row r="2813" spans="1:21" x14ac:dyDescent="0.25">
      <c r="A2813" t="s">
        <v>6637</v>
      </c>
      <c r="B2813" s="12">
        <v>41769</v>
      </c>
      <c r="C2813" t="s">
        <v>9128</v>
      </c>
      <c r="D2813" s="11">
        <v>46185.469212962998</v>
      </c>
      <c r="E2813" t="s">
        <v>9129</v>
      </c>
      <c r="F2813" t="s">
        <v>6617</v>
      </c>
      <c r="G2813" t="s">
        <v>9130</v>
      </c>
      <c r="H2813" t="s">
        <v>6370</v>
      </c>
      <c r="I2813" t="s">
        <v>55</v>
      </c>
      <c r="J2813" t="s">
        <v>44</v>
      </c>
      <c r="K2813" t="s">
        <v>9235</v>
      </c>
      <c r="L2813" t="s">
        <v>9218</v>
      </c>
      <c r="M2813" t="s">
        <v>9236</v>
      </c>
      <c r="N2813" t="s">
        <v>7044</v>
      </c>
      <c r="O2813" t="s">
        <v>7765</v>
      </c>
      <c r="P2813">
        <v>2709900</v>
      </c>
      <c r="Q2813" t="s">
        <v>6636</v>
      </c>
      <c r="R2813" t="s">
        <v>6636</v>
      </c>
      <c r="S2813" s="12"/>
      <c r="T2813" s="13"/>
      <c r="U2813" t="s">
        <v>8614</v>
      </c>
    </row>
    <row r="2814" spans="1:21" x14ac:dyDescent="0.25">
      <c r="A2814" t="s">
        <v>6637</v>
      </c>
      <c r="B2814" s="12">
        <v>41769</v>
      </c>
      <c r="C2814" t="s">
        <v>9128</v>
      </c>
      <c r="D2814" s="11">
        <v>46185.469212962998</v>
      </c>
      <c r="E2814" t="s">
        <v>9129</v>
      </c>
      <c r="F2814" t="s">
        <v>6617</v>
      </c>
      <c r="G2814" t="s">
        <v>9132</v>
      </c>
      <c r="H2814" t="s">
        <v>6370</v>
      </c>
      <c r="I2814" t="s">
        <v>55</v>
      </c>
      <c r="J2814" t="s">
        <v>44</v>
      </c>
      <c r="K2814" t="s">
        <v>9235</v>
      </c>
      <c r="L2814" t="s">
        <v>9218</v>
      </c>
      <c r="M2814" t="s">
        <v>9236</v>
      </c>
      <c r="N2814" t="s">
        <v>7044</v>
      </c>
      <c r="O2814" t="s">
        <v>7765</v>
      </c>
      <c r="P2814">
        <v>2709900</v>
      </c>
      <c r="Q2814" t="s">
        <v>6636</v>
      </c>
      <c r="R2814" t="s">
        <v>6636</v>
      </c>
      <c r="S2814" s="12"/>
      <c r="T2814" s="13"/>
      <c r="U2814" t="s">
        <v>8614</v>
      </c>
    </row>
    <row r="2815" spans="1:21" x14ac:dyDescent="0.25">
      <c r="A2815" t="s">
        <v>6619</v>
      </c>
      <c r="B2815" s="12">
        <v>41597</v>
      </c>
      <c r="C2815" t="s">
        <v>9231</v>
      </c>
      <c r="D2815" s="11">
        <v>46185.502824074101</v>
      </c>
      <c r="E2815" t="s">
        <v>9232</v>
      </c>
      <c r="F2815" t="s">
        <v>6617</v>
      </c>
      <c r="G2815" t="s">
        <v>9121</v>
      </c>
      <c r="H2815" t="s">
        <v>6370</v>
      </c>
      <c r="I2815" t="s">
        <v>55</v>
      </c>
      <c r="J2815" t="s">
        <v>643</v>
      </c>
      <c r="K2815" t="s">
        <v>9233</v>
      </c>
      <c r="L2815" t="s">
        <v>9221</v>
      </c>
      <c r="M2815" t="s">
        <v>9234</v>
      </c>
      <c r="N2815" t="s">
        <v>6761</v>
      </c>
      <c r="O2815" t="s">
        <v>7185</v>
      </c>
      <c r="P2815">
        <v>3690000</v>
      </c>
      <c r="Q2815" t="s">
        <v>6636</v>
      </c>
      <c r="R2815" t="s">
        <v>6636</v>
      </c>
      <c r="S2815" s="12"/>
      <c r="T2815" s="13"/>
      <c r="U2815" t="s">
        <v>7560</v>
      </c>
    </row>
    <row r="2816" spans="1:21" x14ac:dyDescent="0.25">
      <c r="A2816" t="s">
        <v>6619</v>
      </c>
      <c r="B2816" s="12">
        <v>41597</v>
      </c>
      <c r="C2816" t="s">
        <v>9231</v>
      </c>
      <c r="D2816" s="11">
        <v>46185.502824074101</v>
      </c>
      <c r="E2816" t="s">
        <v>9232</v>
      </c>
      <c r="F2816" t="s">
        <v>6617</v>
      </c>
      <c r="G2816" t="s">
        <v>9123</v>
      </c>
      <c r="H2816" t="s">
        <v>6370</v>
      </c>
      <c r="I2816" t="s">
        <v>55</v>
      </c>
      <c r="J2816" t="s">
        <v>643</v>
      </c>
      <c r="K2816" t="s">
        <v>9233</v>
      </c>
      <c r="L2816" t="s">
        <v>9221</v>
      </c>
      <c r="M2816" t="s">
        <v>9234</v>
      </c>
      <c r="N2816" t="s">
        <v>6761</v>
      </c>
      <c r="O2816" t="s">
        <v>7185</v>
      </c>
      <c r="P2816">
        <v>3690000</v>
      </c>
      <c r="Q2816" t="s">
        <v>6636</v>
      </c>
      <c r="R2816" t="s">
        <v>6636</v>
      </c>
      <c r="S2816" s="12"/>
      <c r="T2816" s="13"/>
      <c r="U2816" t="s">
        <v>7560</v>
      </c>
    </row>
    <row r="2817" spans="1:21" x14ac:dyDescent="0.25">
      <c r="A2817" t="s">
        <v>6619</v>
      </c>
      <c r="B2817" s="12">
        <v>41597</v>
      </c>
      <c r="C2817" t="s">
        <v>9231</v>
      </c>
      <c r="D2817" s="11">
        <v>46185.502824074101</v>
      </c>
      <c r="E2817" t="s">
        <v>9232</v>
      </c>
      <c r="F2817" t="s">
        <v>6617</v>
      </c>
      <c r="G2817" t="s">
        <v>9124</v>
      </c>
      <c r="H2817" t="s">
        <v>6370</v>
      </c>
      <c r="I2817" t="s">
        <v>55</v>
      </c>
      <c r="J2817" t="s">
        <v>643</v>
      </c>
      <c r="K2817" t="s">
        <v>9233</v>
      </c>
      <c r="L2817" t="s">
        <v>9221</v>
      </c>
      <c r="M2817" t="s">
        <v>9234</v>
      </c>
      <c r="N2817" t="s">
        <v>6761</v>
      </c>
      <c r="O2817" t="s">
        <v>7185</v>
      </c>
      <c r="P2817">
        <v>3690000</v>
      </c>
      <c r="Q2817" t="s">
        <v>6636</v>
      </c>
      <c r="R2817" t="s">
        <v>6636</v>
      </c>
      <c r="S2817" s="12"/>
      <c r="T2817" s="13"/>
      <c r="U2817" t="s">
        <v>7560</v>
      </c>
    </row>
    <row r="2818" spans="1:21" x14ac:dyDescent="0.25">
      <c r="A2818" t="s">
        <v>6637</v>
      </c>
      <c r="B2818" s="12">
        <v>41602</v>
      </c>
      <c r="C2818" t="s">
        <v>9237</v>
      </c>
      <c r="D2818" s="11">
        <v>46185.530763888899</v>
      </c>
      <c r="E2818" t="s">
        <v>9238</v>
      </c>
      <c r="F2818" t="s">
        <v>6617</v>
      </c>
      <c r="G2818" t="s">
        <v>9121</v>
      </c>
      <c r="H2818" t="s">
        <v>6370</v>
      </c>
      <c r="I2818" t="s">
        <v>65</v>
      </c>
      <c r="J2818" t="s">
        <v>67</v>
      </c>
      <c r="K2818" t="s">
        <v>9239</v>
      </c>
      <c r="L2818" t="s">
        <v>9221</v>
      </c>
      <c r="M2818" t="s">
        <v>9240</v>
      </c>
      <c r="N2818" t="s">
        <v>6761</v>
      </c>
      <c r="O2818" t="s">
        <v>6762</v>
      </c>
      <c r="P2818">
        <v>1970000</v>
      </c>
      <c r="Q2818" t="s">
        <v>6636</v>
      </c>
      <c r="R2818" t="s">
        <v>6636</v>
      </c>
      <c r="S2818" s="12"/>
      <c r="T2818" s="13"/>
      <c r="U2818" t="s">
        <v>7560</v>
      </c>
    </row>
    <row r="2819" spans="1:21" x14ac:dyDescent="0.25">
      <c r="A2819" t="s">
        <v>6637</v>
      </c>
      <c r="B2819" s="12">
        <v>41602</v>
      </c>
      <c r="C2819" t="s">
        <v>9237</v>
      </c>
      <c r="D2819" s="11">
        <v>46185.530763888899</v>
      </c>
      <c r="E2819" t="s">
        <v>9238</v>
      </c>
      <c r="F2819" t="s">
        <v>6617</v>
      </c>
      <c r="G2819" t="s">
        <v>9123</v>
      </c>
      <c r="H2819" t="s">
        <v>6370</v>
      </c>
      <c r="I2819" t="s">
        <v>65</v>
      </c>
      <c r="J2819" t="s">
        <v>67</v>
      </c>
      <c r="K2819" t="s">
        <v>9239</v>
      </c>
      <c r="L2819" t="s">
        <v>9221</v>
      </c>
      <c r="M2819" t="s">
        <v>9240</v>
      </c>
      <c r="N2819" t="s">
        <v>6761</v>
      </c>
      <c r="O2819" t="s">
        <v>6762</v>
      </c>
      <c r="P2819">
        <v>1970000</v>
      </c>
      <c r="Q2819" t="s">
        <v>6636</v>
      </c>
      <c r="R2819" t="s">
        <v>6636</v>
      </c>
      <c r="S2819" s="12"/>
      <c r="T2819" s="13"/>
      <c r="U2819" t="s">
        <v>7560</v>
      </c>
    </row>
    <row r="2820" spans="1:21" x14ac:dyDescent="0.25">
      <c r="A2820" t="s">
        <v>6637</v>
      </c>
      <c r="B2820" s="12">
        <v>41602</v>
      </c>
      <c r="C2820" t="s">
        <v>9237</v>
      </c>
      <c r="D2820" s="11">
        <v>46185.530763888899</v>
      </c>
      <c r="E2820" t="s">
        <v>9238</v>
      </c>
      <c r="F2820" t="s">
        <v>6617</v>
      </c>
      <c r="G2820" t="s">
        <v>9124</v>
      </c>
      <c r="H2820" t="s">
        <v>6370</v>
      </c>
      <c r="I2820" t="s">
        <v>65</v>
      </c>
      <c r="J2820" t="s">
        <v>67</v>
      </c>
      <c r="K2820" t="s">
        <v>9239</v>
      </c>
      <c r="L2820" t="s">
        <v>9221</v>
      </c>
      <c r="M2820" t="s">
        <v>9240</v>
      </c>
      <c r="N2820" t="s">
        <v>6761</v>
      </c>
      <c r="O2820" t="s">
        <v>6762</v>
      </c>
      <c r="P2820">
        <v>1970000</v>
      </c>
      <c r="Q2820" t="s">
        <v>6636</v>
      </c>
      <c r="R2820" t="s">
        <v>6636</v>
      </c>
      <c r="S2820" s="12"/>
      <c r="T2820" s="13"/>
      <c r="U2820" t="s">
        <v>7560</v>
      </c>
    </row>
    <row r="2821" spans="1:21" x14ac:dyDescent="0.25">
      <c r="A2821" t="s">
        <v>6619</v>
      </c>
      <c r="B2821" s="12">
        <v>41602</v>
      </c>
      <c r="C2821" t="s">
        <v>9237</v>
      </c>
      <c r="D2821" s="11">
        <v>46185.5401851852</v>
      </c>
      <c r="E2821" t="s">
        <v>9238</v>
      </c>
      <c r="F2821" t="s">
        <v>6617</v>
      </c>
      <c r="G2821" t="s">
        <v>9121</v>
      </c>
      <c r="H2821" t="s">
        <v>6370</v>
      </c>
      <c r="I2821" t="s">
        <v>65</v>
      </c>
      <c r="J2821" t="s">
        <v>67</v>
      </c>
      <c r="K2821" t="s">
        <v>9239</v>
      </c>
      <c r="L2821" t="s">
        <v>9221</v>
      </c>
      <c r="M2821" t="s">
        <v>9240</v>
      </c>
      <c r="N2821" t="s">
        <v>6761</v>
      </c>
      <c r="O2821" t="s">
        <v>6762</v>
      </c>
      <c r="P2821">
        <v>1970000</v>
      </c>
      <c r="Q2821" t="s">
        <v>6636</v>
      </c>
      <c r="R2821" t="s">
        <v>6636</v>
      </c>
      <c r="S2821" s="12"/>
      <c r="T2821" s="13"/>
      <c r="U2821" t="s">
        <v>7560</v>
      </c>
    </row>
    <row r="2822" spans="1:21" x14ac:dyDescent="0.25">
      <c r="A2822" t="s">
        <v>6619</v>
      </c>
      <c r="B2822" s="12">
        <v>41602</v>
      </c>
      <c r="C2822" t="s">
        <v>9237</v>
      </c>
      <c r="D2822" s="11">
        <v>46185.5401851852</v>
      </c>
      <c r="E2822" t="s">
        <v>9238</v>
      </c>
      <c r="F2822" t="s">
        <v>6617</v>
      </c>
      <c r="G2822" t="s">
        <v>9123</v>
      </c>
      <c r="H2822" t="s">
        <v>6370</v>
      </c>
      <c r="I2822" t="s">
        <v>65</v>
      </c>
      <c r="J2822" t="s">
        <v>67</v>
      </c>
      <c r="K2822" t="s">
        <v>9239</v>
      </c>
      <c r="L2822" t="s">
        <v>9221</v>
      </c>
      <c r="M2822" t="s">
        <v>9240</v>
      </c>
      <c r="N2822" t="s">
        <v>6761</v>
      </c>
      <c r="O2822" t="s">
        <v>6762</v>
      </c>
      <c r="P2822">
        <v>1970000</v>
      </c>
      <c r="Q2822" t="s">
        <v>6636</v>
      </c>
      <c r="R2822" t="s">
        <v>6636</v>
      </c>
      <c r="S2822" s="12"/>
      <c r="T2822" s="13"/>
      <c r="U2822" t="s">
        <v>7560</v>
      </c>
    </row>
    <row r="2823" spans="1:21" x14ac:dyDescent="0.25">
      <c r="A2823" t="s">
        <v>6619</v>
      </c>
      <c r="B2823" s="12">
        <v>41602</v>
      </c>
      <c r="C2823" t="s">
        <v>9237</v>
      </c>
      <c r="D2823" s="11">
        <v>46185.5401851852</v>
      </c>
      <c r="E2823" t="s">
        <v>9238</v>
      </c>
      <c r="F2823" t="s">
        <v>6617</v>
      </c>
      <c r="G2823" t="s">
        <v>9124</v>
      </c>
      <c r="H2823" t="s">
        <v>6370</v>
      </c>
      <c r="I2823" t="s">
        <v>65</v>
      </c>
      <c r="J2823" t="s">
        <v>67</v>
      </c>
      <c r="K2823" t="s">
        <v>9239</v>
      </c>
      <c r="L2823" t="s">
        <v>9221</v>
      </c>
      <c r="M2823" t="s">
        <v>9240</v>
      </c>
      <c r="N2823" t="s">
        <v>6761</v>
      </c>
      <c r="O2823" t="s">
        <v>6762</v>
      </c>
      <c r="P2823">
        <v>1970000</v>
      </c>
      <c r="Q2823" t="s">
        <v>6636</v>
      </c>
      <c r="R2823" t="s">
        <v>6636</v>
      </c>
      <c r="S2823" s="12"/>
      <c r="T2823" s="13"/>
      <c r="U2823" t="s">
        <v>7560</v>
      </c>
    </row>
    <row r="2824" spans="1:21" x14ac:dyDescent="0.25">
      <c r="A2824" t="s">
        <v>6637</v>
      </c>
      <c r="B2824" s="12">
        <v>41652</v>
      </c>
      <c r="C2824" t="s">
        <v>9241</v>
      </c>
      <c r="D2824" s="11">
        <v>46186.401620370401</v>
      </c>
      <c r="E2824" t="s">
        <v>9242</v>
      </c>
      <c r="F2824" t="s">
        <v>6617</v>
      </c>
      <c r="G2824" t="s">
        <v>9121</v>
      </c>
      <c r="H2824" t="s">
        <v>6370</v>
      </c>
      <c r="I2824" t="s">
        <v>6636</v>
      </c>
      <c r="J2824" t="s">
        <v>6636</v>
      </c>
      <c r="K2824" t="s">
        <v>9243</v>
      </c>
      <c r="L2824" t="s">
        <v>9191</v>
      </c>
      <c r="M2824" t="s">
        <v>9244</v>
      </c>
      <c r="N2824" t="s">
        <v>6761</v>
      </c>
      <c r="O2824" t="s">
        <v>6762</v>
      </c>
      <c r="P2824">
        <v>2809900</v>
      </c>
      <c r="Q2824" t="s">
        <v>6636</v>
      </c>
      <c r="R2824" t="s">
        <v>6636</v>
      </c>
      <c r="S2824" s="12"/>
      <c r="T2824" s="13"/>
      <c r="U2824" t="s">
        <v>6721</v>
      </c>
    </row>
    <row r="2825" spans="1:21" x14ac:dyDescent="0.25">
      <c r="A2825" t="s">
        <v>6637</v>
      </c>
      <c r="B2825" s="12">
        <v>41652</v>
      </c>
      <c r="C2825" t="s">
        <v>9241</v>
      </c>
      <c r="D2825" s="11">
        <v>46186.401620370401</v>
      </c>
      <c r="E2825" t="s">
        <v>9242</v>
      </c>
      <c r="F2825" t="s">
        <v>6617</v>
      </c>
      <c r="G2825" t="s">
        <v>9193</v>
      </c>
      <c r="H2825" t="s">
        <v>6370</v>
      </c>
      <c r="I2825" t="s">
        <v>6636</v>
      </c>
      <c r="J2825" t="s">
        <v>6636</v>
      </c>
      <c r="K2825" t="s">
        <v>9243</v>
      </c>
      <c r="L2825" t="s">
        <v>9191</v>
      </c>
      <c r="M2825" t="s">
        <v>9244</v>
      </c>
      <c r="N2825" t="s">
        <v>6761</v>
      </c>
      <c r="O2825" t="s">
        <v>6762</v>
      </c>
      <c r="P2825">
        <v>2809900</v>
      </c>
      <c r="Q2825" t="s">
        <v>6636</v>
      </c>
      <c r="R2825" t="s">
        <v>6636</v>
      </c>
      <c r="S2825" s="12"/>
      <c r="T2825" s="13"/>
      <c r="U2825" t="s">
        <v>6721</v>
      </c>
    </row>
    <row r="2826" spans="1:21" x14ac:dyDescent="0.25">
      <c r="A2826" t="s">
        <v>6637</v>
      </c>
      <c r="B2826" s="12">
        <v>41652</v>
      </c>
      <c r="C2826" t="s">
        <v>9241</v>
      </c>
      <c r="D2826" s="11">
        <v>46186.401620370401</v>
      </c>
      <c r="E2826" t="s">
        <v>9242</v>
      </c>
      <c r="F2826" t="s">
        <v>6617</v>
      </c>
      <c r="G2826" t="s">
        <v>9194</v>
      </c>
      <c r="H2826" t="s">
        <v>6370</v>
      </c>
      <c r="I2826" t="s">
        <v>6636</v>
      </c>
      <c r="J2826" t="s">
        <v>6636</v>
      </c>
      <c r="K2826" t="s">
        <v>9243</v>
      </c>
      <c r="L2826" t="s">
        <v>9191</v>
      </c>
      <c r="M2826" t="s">
        <v>9244</v>
      </c>
      <c r="N2826" t="s">
        <v>6761</v>
      </c>
      <c r="O2826" t="s">
        <v>6762</v>
      </c>
      <c r="P2826">
        <v>2809900</v>
      </c>
      <c r="Q2826" t="s">
        <v>6636</v>
      </c>
      <c r="R2826" t="s">
        <v>6636</v>
      </c>
      <c r="S2826" s="12"/>
      <c r="T2826" s="13"/>
      <c r="U2826" t="s">
        <v>6721</v>
      </c>
    </row>
    <row r="2827" spans="1:21" x14ac:dyDescent="0.25">
      <c r="A2827" t="s">
        <v>6637</v>
      </c>
      <c r="B2827" s="12">
        <v>41652</v>
      </c>
      <c r="C2827" t="s">
        <v>9241</v>
      </c>
      <c r="D2827" s="11">
        <v>46186.401620370401</v>
      </c>
      <c r="E2827" t="s">
        <v>9242</v>
      </c>
      <c r="F2827" t="s">
        <v>6617</v>
      </c>
      <c r="G2827" t="s">
        <v>9195</v>
      </c>
      <c r="H2827" t="s">
        <v>6370</v>
      </c>
      <c r="I2827" t="s">
        <v>6636</v>
      </c>
      <c r="J2827" t="s">
        <v>6636</v>
      </c>
      <c r="K2827" t="s">
        <v>9243</v>
      </c>
      <c r="L2827" t="s">
        <v>9191</v>
      </c>
      <c r="M2827" t="s">
        <v>9244</v>
      </c>
      <c r="N2827" t="s">
        <v>6761</v>
      </c>
      <c r="O2827" t="s">
        <v>6762</v>
      </c>
      <c r="P2827">
        <v>2809900</v>
      </c>
      <c r="Q2827" t="s">
        <v>6636</v>
      </c>
      <c r="R2827" t="s">
        <v>6636</v>
      </c>
      <c r="S2827" s="12"/>
      <c r="T2827" s="13"/>
      <c r="U2827" t="s">
        <v>6721</v>
      </c>
    </row>
    <row r="2828" spans="1:21" x14ac:dyDescent="0.25">
      <c r="A2828" t="s">
        <v>6637</v>
      </c>
      <c r="B2828" s="12">
        <v>41652</v>
      </c>
      <c r="C2828" t="s">
        <v>9241</v>
      </c>
      <c r="D2828" s="11">
        <v>46186.401620370401</v>
      </c>
      <c r="E2828" t="s">
        <v>9242</v>
      </c>
      <c r="F2828" t="s">
        <v>6617</v>
      </c>
      <c r="G2828" t="s">
        <v>9196</v>
      </c>
      <c r="H2828" t="s">
        <v>6370</v>
      </c>
      <c r="I2828" t="s">
        <v>6636</v>
      </c>
      <c r="J2828" t="s">
        <v>6636</v>
      </c>
      <c r="K2828" t="s">
        <v>9243</v>
      </c>
      <c r="L2828" t="s">
        <v>9191</v>
      </c>
      <c r="M2828" t="s">
        <v>9244</v>
      </c>
      <c r="N2828" t="s">
        <v>6761</v>
      </c>
      <c r="O2828" t="s">
        <v>6762</v>
      </c>
      <c r="P2828">
        <v>2809900</v>
      </c>
      <c r="Q2828" t="s">
        <v>6636</v>
      </c>
      <c r="R2828" t="s">
        <v>6636</v>
      </c>
      <c r="S2828" s="12"/>
      <c r="T2828" s="13"/>
      <c r="U2828" t="s">
        <v>6721</v>
      </c>
    </row>
    <row r="2829" spans="1:21" x14ac:dyDescent="0.25">
      <c r="A2829" t="s">
        <v>6637</v>
      </c>
      <c r="B2829" s="12">
        <v>41652</v>
      </c>
      <c r="C2829" t="s">
        <v>9241</v>
      </c>
      <c r="D2829" s="11">
        <v>46186.401620370401</v>
      </c>
      <c r="E2829" t="s">
        <v>9242</v>
      </c>
      <c r="F2829" t="s">
        <v>6617</v>
      </c>
      <c r="G2829" t="s">
        <v>9197</v>
      </c>
      <c r="H2829" t="s">
        <v>6370</v>
      </c>
      <c r="I2829" t="s">
        <v>6636</v>
      </c>
      <c r="J2829" t="s">
        <v>6636</v>
      </c>
      <c r="K2829" t="s">
        <v>9243</v>
      </c>
      <c r="L2829" t="s">
        <v>9191</v>
      </c>
      <c r="M2829" t="s">
        <v>9244</v>
      </c>
      <c r="N2829" t="s">
        <v>6761</v>
      </c>
      <c r="O2829" t="s">
        <v>6762</v>
      </c>
      <c r="P2829">
        <v>2809900</v>
      </c>
      <c r="Q2829" t="s">
        <v>6636</v>
      </c>
      <c r="R2829" t="s">
        <v>6636</v>
      </c>
      <c r="S2829" s="12"/>
      <c r="T2829" s="13"/>
      <c r="U2829" t="s">
        <v>6721</v>
      </c>
    </row>
    <row r="2830" spans="1:21" x14ac:dyDescent="0.25">
      <c r="A2830" t="s">
        <v>6637</v>
      </c>
      <c r="B2830" s="12">
        <v>41652</v>
      </c>
      <c r="C2830" t="s">
        <v>9241</v>
      </c>
      <c r="D2830" s="11">
        <v>46186.401620370401</v>
      </c>
      <c r="E2830" t="s">
        <v>9242</v>
      </c>
      <c r="F2830" t="s">
        <v>6617</v>
      </c>
      <c r="G2830" t="s">
        <v>9198</v>
      </c>
      <c r="H2830" t="s">
        <v>6370</v>
      </c>
      <c r="I2830" t="s">
        <v>6636</v>
      </c>
      <c r="J2830" t="s">
        <v>6636</v>
      </c>
      <c r="K2830" t="s">
        <v>9243</v>
      </c>
      <c r="L2830" t="s">
        <v>9191</v>
      </c>
      <c r="M2830" t="s">
        <v>9244</v>
      </c>
      <c r="N2830" t="s">
        <v>6761</v>
      </c>
      <c r="O2830" t="s">
        <v>6762</v>
      </c>
      <c r="P2830">
        <v>2809900</v>
      </c>
      <c r="Q2830" t="s">
        <v>6636</v>
      </c>
      <c r="R2830" t="s">
        <v>6636</v>
      </c>
      <c r="S2830" s="12"/>
      <c r="T2830" s="13"/>
      <c r="U2830" t="s">
        <v>6721</v>
      </c>
    </row>
    <row r="2831" spans="1:21" x14ac:dyDescent="0.25">
      <c r="A2831" t="s">
        <v>6637</v>
      </c>
      <c r="B2831" s="12">
        <v>41652</v>
      </c>
      <c r="C2831" t="s">
        <v>9241</v>
      </c>
      <c r="D2831" s="11">
        <v>46186.401620370401</v>
      </c>
      <c r="E2831" t="s">
        <v>9242</v>
      </c>
      <c r="F2831" t="s">
        <v>6617</v>
      </c>
      <c r="G2831" t="s">
        <v>9199</v>
      </c>
      <c r="H2831" t="s">
        <v>6370</v>
      </c>
      <c r="I2831" t="s">
        <v>6636</v>
      </c>
      <c r="J2831" t="s">
        <v>6636</v>
      </c>
      <c r="K2831" t="s">
        <v>9243</v>
      </c>
      <c r="L2831" t="s">
        <v>9191</v>
      </c>
      <c r="M2831" t="s">
        <v>9244</v>
      </c>
      <c r="N2831" t="s">
        <v>6761</v>
      </c>
      <c r="O2831" t="s">
        <v>6762</v>
      </c>
      <c r="P2831">
        <v>2809900</v>
      </c>
      <c r="Q2831" t="s">
        <v>6636</v>
      </c>
      <c r="R2831" t="s">
        <v>6636</v>
      </c>
      <c r="S2831" s="12"/>
      <c r="T2831" s="13"/>
      <c r="U2831" t="s">
        <v>6721</v>
      </c>
    </row>
    <row r="2832" spans="1:21" x14ac:dyDescent="0.25">
      <c r="A2832" t="s">
        <v>6637</v>
      </c>
      <c r="B2832" s="12">
        <v>41652</v>
      </c>
      <c r="C2832" t="s">
        <v>9241</v>
      </c>
      <c r="D2832" s="11">
        <v>46186.401620370401</v>
      </c>
      <c r="E2832" t="s">
        <v>9242</v>
      </c>
      <c r="F2832" t="s">
        <v>6617</v>
      </c>
      <c r="G2832" t="s">
        <v>9200</v>
      </c>
      <c r="H2832" t="s">
        <v>6370</v>
      </c>
      <c r="I2832" t="s">
        <v>6636</v>
      </c>
      <c r="J2832" t="s">
        <v>6636</v>
      </c>
      <c r="K2832" t="s">
        <v>9243</v>
      </c>
      <c r="L2832" t="s">
        <v>9191</v>
      </c>
      <c r="M2832" t="s">
        <v>9244</v>
      </c>
      <c r="N2832" t="s">
        <v>6761</v>
      </c>
      <c r="O2832" t="s">
        <v>6762</v>
      </c>
      <c r="P2832">
        <v>2809900</v>
      </c>
      <c r="Q2832" t="s">
        <v>6636</v>
      </c>
      <c r="R2832" t="s">
        <v>6636</v>
      </c>
      <c r="S2832" s="12"/>
      <c r="T2832" s="13"/>
      <c r="U2832" t="s">
        <v>6721</v>
      </c>
    </row>
    <row r="2833" spans="1:21" x14ac:dyDescent="0.25">
      <c r="A2833" t="s">
        <v>6637</v>
      </c>
      <c r="B2833" s="12">
        <v>41652</v>
      </c>
      <c r="C2833" t="s">
        <v>9241</v>
      </c>
      <c r="D2833" s="11">
        <v>46186.401620370401</v>
      </c>
      <c r="E2833" t="s">
        <v>9242</v>
      </c>
      <c r="F2833" t="s">
        <v>6617</v>
      </c>
      <c r="G2833" t="s">
        <v>9201</v>
      </c>
      <c r="H2833" t="s">
        <v>6370</v>
      </c>
      <c r="I2833" t="s">
        <v>6636</v>
      </c>
      <c r="J2833" t="s">
        <v>6636</v>
      </c>
      <c r="K2833" t="s">
        <v>9243</v>
      </c>
      <c r="L2833" t="s">
        <v>9191</v>
      </c>
      <c r="M2833" t="s">
        <v>9244</v>
      </c>
      <c r="N2833" t="s">
        <v>6761</v>
      </c>
      <c r="O2833" t="s">
        <v>6762</v>
      </c>
      <c r="P2833">
        <v>2809900</v>
      </c>
      <c r="Q2833" t="s">
        <v>6636</v>
      </c>
      <c r="R2833" t="s">
        <v>6636</v>
      </c>
      <c r="S2833" s="12"/>
      <c r="T2833" s="13"/>
      <c r="U2833" t="s">
        <v>6721</v>
      </c>
    </row>
    <row r="2834" spans="1:21" x14ac:dyDescent="0.25">
      <c r="A2834" t="s">
        <v>6619</v>
      </c>
      <c r="B2834" s="12">
        <v>41652</v>
      </c>
      <c r="C2834" t="s">
        <v>9241</v>
      </c>
      <c r="D2834" s="11">
        <v>46186.413958333302</v>
      </c>
      <c r="E2834" t="s">
        <v>9242</v>
      </c>
      <c r="F2834" t="s">
        <v>6617</v>
      </c>
      <c r="G2834" t="s">
        <v>9121</v>
      </c>
      <c r="H2834" t="s">
        <v>6370</v>
      </c>
      <c r="I2834" t="s">
        <v>6636</v>
      </c>
      <c r="J2834" t="s">
        <v>6636</v>
      </c>
      <c r="K2834" t="s">
        <v>9243</v>
      </c>
      <c r="L2834" t="s">
        <v>9191</v>
      </c>
      <c r="M2834" t="s">
        <v>9244</v>
      </c>
      <c r="N2834" t="s">
        <v>6761</v>
      </c>
      <c r="O2834" t="s">
        <v>6762</v>
      </c>
      <c r="P2834">
        <v>2809900</v>
      </c>
      <c r="Q2834" t="s">
        <v>6636</v>
      </c>
      <c r="R2834" t="s">
        <v>6636</v>
      </c>
      <c r="S2834" s="12"/>
      <c r="T2834" s="13"/>
      <c r="U2834" t="s">
        <v>6721</v>
      </c>
    </row>
    <row r="2835" spans="1:21" x14ac:dyDescent="0.25">
      <c r="A2835" t="s">
        <v>6619</v>
      </c>
      <c r="B2835" s="12">
        <v>41652</v>
      </c>
      <c r="C2835" t="s">
        <v>9241</v>
      </c>
      <c r="D2835" s="11">
        <v>46186.413958333302</v>
      </c>
      <c r="E2835" t="s">
        <v>9242</v>
      </c>
      <c r="F2835" t="s">
        <v>6617</v>
      </c>
      <c r="G2835" t="s">
        <v>9193</v>
      </c>
      <c r="H2835" t="s">
        <v>6370</v>
      </c>
      <c r="I2835" t="s">
        <v>6636</v>
      </c>
      <c r="J2835" t="s">
        <v>6636</v>
      </c>
      <c r="K2835" t="s">
        <v>9243</v>
      </c>
      <c r="L2835" t="s">
        <v>9191</v>
      </c>
      <c r="M2835" t="s">
        <v>9244</v>
      </c>
      <c r="N2835" t="s">
        <v>6761</v>
      </c>
      <c r="O2835" t="s">
        <v>6762</v>
      </c>
      <c r="P2835">
        <v>2809900</v>
      </c>
      <c r="Q2835" t="s">
        <v>6636</v>
      </c>
      <c r="R2835" t="s">
        <v>6636</v>
      </c>
      <c r="S2835" s="12"/>
      <c r="T2835" s="13"/>
      <c r="U2835" t="s">
        <v>6721</v>
      </c>
    </row>
    <row r="2836" spans="1:21" x14ac:dyDescent="0.25">
      <c r="A2836" t="s">
        <v>6619</v>
      </c>
      <c r="B2836" s="12">
        <v>41652</v>
      </c>
      <c r="C2836" t="s">
        <v>9241</v>
      </c>
      <c r="D2836" s="11">
        <v>46186.413958333302</v>
      </c>
      <c r="E2836" t="s">
        <v>9242</v>
      </c>
      <c r="F2836" t="s">
        <v>6617</v>
      </c>
      <c r="G2836" t="s">
        <v>9194</v>
      </c>
      <c r="H2836" t="s">
        <v>6370</v>
      </c>
      <c r="I2836" t="s">
        <v>6636</v>
      </c>
      <c r="J2836" t="s">
        <v>6636</v>
      </c>
      <c r="K2836" t="s">
        <v>9243</v>
      </c>
      <c r="L2836" t="s">
        <v>9191</v>
      </c>
      <c r="M2836" t="s">
        <v>9244</v>
      </c>
      <c r="N2836" t="s">
        <v>6761</v>
      </c>
      <c r="O2836" t="s">
        <v>6762</v>
      </c>
      <c r="P2836">
        <v>2809900</v>
      </c>
      <c r="Q2836" t="s">
        <v>6636</v>
      </c>
      <c r="R2836" t="s">
        <v>6636</v>
      </c>
      <c r="S2836" s="12"/>
      <c r="T2836" s="13"/>
      <c r="U2836" t="s">
        <v>6721</v>
      </c>
    </row>
    <row r="2837" spans="1:21" x14ac:dyDescent="0.25">
      <c r="A2837" t="s">
        <v>6619</v>
      </c>
      <c r="B2837" s="12">
        <v>41652</v>
      </c>
      <c r="C2837" t="s">
        <v>9241</v>
      </c>
      <c r="D2837" s="11">
        <v>46186.413958333302</v>
      </c>
      <c r="E2837" t="s">
        <v>9242</v>
      </c>
      <c r="F2837" t="s">
        <v>6617</v>
      </c>
      <c r="G2837" t="s">
        <v>9195</v>
      </c>
      <c r="H2837" t="s">
        <v>6370</v>
      </c>
      <c r="I2837" t="s">
        <v>6636</v>
      </c>
      <c r="J2837" t="s">
        <v>6636</v>
      </c>
      <c r="K2837" t="s">
        <v>9243</v>
      </c>
      <c r="L2837" t="s">
        <v>9191</v>
      </c>
      <c r="M2837" t="s">
        <v>9244</v>
      </c>
      <c r="N2837" t="s">
        <v>6761</v>
      </c>
      <c r="O2837" t="s">
        <v>6762</v>
      </c>
      <c r="P2837">
        <v>2809900</v>
      </c>
      <c r="Q2837" t="s">
        <v>6636</v>
      </c>
      <c r="R2837" t="s">
        <v>6636</v>
      </c>
      <c r="S2837" s="12"/>
      <c r="T2837" s="13"/>
      <c r="U2837" t="s">
        <v>6721</v>
      </c>
    </row>
    <row r="2838" spans="1:21" x14ac:dyDescent="0.25">
      <c r="A2838" t="s">
        <v>6619</v>
      </c>
      <c r="B2838" s="12">
        <v>41652</v>
      </c>
      <c r="C2838" t="s">
        <v>9241</v>
      </c>
      <c r="D2838" s="11">
        <v>46186.413958333302</v>
      </c>
      <c r="E2838" t="s">
        <v>9242</v>
      </c>
      <c r="F2838" t="s">
        <v>6617</v>
      </c>
      <c r="G2838" t="s">
        <v>9196</v>
      </c>
      <c r="H2838" t="s">
        <v>6370</v>
      </c>
      <c r="I2838" t="s">
        <v>6636</v>
      </c>
      <c r="J2838" t="s">
        <v>6636</v>
      </c>
      <c r="K2838" t="s">
        <v>9243</v>
      </c>
      <c r="L2838" t="s">
        <v>9191</v>
      </c>
      <c r="M2838" t="s">
        <v>9244</v>
      </c>
      <c r="N2838" t="s">
        <v>6761</v>
      </c>
      <c r="O2838" t="s">
        <v>6762</v>
      </c>
      <c r="P2838">
        <v>2809900</v>
      </c>
      <c r="Q2838" t="s">
        <v>6636</v>
      </c>
      <c r="R2838" t="s">
        <v>6636</v>
      </c>
      <c r="S2838" s="12"/>
      <c r="T2838" s="13"/>
      <c r="U2838" t="s">
        <v>6721</v>
      </c>
    </row>
    <row r="2839" spans="1:21" x14ac:dyDescent="0.25">
      <c r="A2839" t="s">
        <v>6619</v>
      </c>
      <c r="B2839" s="12">
        <v>41652</v>
      </c>
      <c r="C2839" t="s">
        <v>9241</v>
      </c>
      <c r="D2839" s="11">
        <v>46186.413958333302</v>
      </c>
      <c r="E2839" t="s">
        <v>9242</v>
      </c>
      <c r="F2839" t="s">
        <v>6617</v>
      </c>
      <c r="G2839" t="s">
        <v>9197</v>
      </c>
      <c r="H2839" t="s">
        <v>6370</v>
      </c>
      <c r="I2839" t="s">
        <v>6636</v>
      </c>
      <c r="J2839" t="s">
        <v>6636</v>
      </c>
      <c r="K2839" t="s">
        <v>9243</v>
      </c>
      <c r="L2839" t="s">
        <v>9191</v>
      </c>
      <c r="M2839" t="s">
        <v>9244</v>
      </c>
      <c r="N2839" t="s">
        <v>6761</v>
      </c>
      <c r="O2839" t="s">
        <v>6762</v>
      </c>
      <c r="P2839">
        <v>2809900</v>
      </c>
      <c r="Q2839" t="s">
        <v>6636</v>
      </c>
      <c r="R2839" t="s">
        <v>6636</v>
      </c>
      <c r="S2839" s="12"/>
      <c r="T2839" s="13"/>
      <c r="U2839" t="s">
        <v>6721</v>
      </c>
    </row>
    <row r="2840" spans="1:21" x14ac:dyDescent="0.25">
      <c r="A2840" t="s">
        <v>6619</v>
      </c>
      <c r="B2840" s="12">
        <v>41652</v>
      </c>
      <c r="C2840" t="s">
        <v>9241</v>
      </c>
      <c r="D2840" s="11">
        <v>46186.413958333302</v>
      </c>
      <c r="E2840" t="s">
        <v>9242</v>
      </c>
      <c r="F2840" t="s">
        <v>6617</v>
      </c>
      <c r="G2840" t="s">
        <v>9198</v>
      </c>
      <c r="H2840" t="s">
        <v>6370</v>
      </c>
      <c r="I2840" t="s">
        <v>6636</v>
      </c>
      <c r="J2840" t="s">
        <v>6636</v>
      </c>
      <c r="K2840" t="s">
        <v>9243</v>
      </c>
      <c r="L2840" t="s">
        <v>9191</v>
      </c>
      <c r="M2840" t="s">
        <v>9244</v>
      </c>
      <c r="N2840" t="s">
        <v>6761</v>
      </c>
      <c r="O2840" t="s">
        <v>6762</v>
      </c>
      <c r="P2840">
        <v>2809900</v>
      </c>
      <c r="Q2840" t="s">
        <v>6636</v>
      </c>
      <c r="R2840" t="s">
        <v>6636</v>
      </c>
      <c r="S2840" s="12"/>
      <c r="T2840" s="13"/>
      <c r="U2840" t="s">
        <v>6721</v>
      </c>
    </row>
    <row r="2841" spans="1:21" x14ac:dyDescent="0.25">
      <c r="A2841" t="s">
        <v>6619</v>
      </c>
      <c r="B2841" s="12">
        <v>41652</v>
      </c>
      <c r="C2841" t="s">
        <v>9241</v>
      </c>
      <c r="D2841" s="11">
        <v>46186.413958333302</v>
      </c>
      <c r="E2841" t="s">
        <v>9242</v>
      </c>
      <c r="F2841" t="s">
        <v>6617</v>
      </c>
      <c r="G2841" t="s">
        <v>9199</v>
      </c>
      <c r="H2841" t="s">
        <v>6370</v>
      </c>
      <c r="I2841" t="s">
        <v>6636</v>
      </c>
      <c r="J2841" t="s">
        <v>6636</v>
      </c>
      <c r="K2841" t="s">
        <v>9243</v>
      </c>
      <c r="L2841" t="s">
        <v>9191</v>
      </c>
      <c r="M2841" t="s">
        <v>9244</v>
      </c>
      <c r="N2841" t="s">
        <v>6761</v>
      </c>
      <c r="O2841" t="s">
        <v>6762</v>
      </c>
      <c r="P2841">
        <v>2809900</v>
      </c>
      <c r="Q2841" t="s">
        <v>6636</v>
      </c>
      <c r="R2841" t="s">
        <v>6636</v>
      </c>
      <c r="S2841" s="12"/>
      <c r="T2841" s="13"/>
      <c r="U2841" t="s">
        <v>6721</v>
      </c>
    </row>
    <row r="2842" spans="1:21" x14ac:dyDescent="0.25">
      <c r="A2842" t="s">
        <v>6619</v>
      </c>
      <c r="B2842" s="12">
        <v>41652</v>
      </c>
      <c r="C2842" t="s">
        <v>9241</v>
      </c>
      <c r="D2842" s="11">
        <v>46186.413958333302</v>
      </c>
      <c r="E2842" t="s">
        <v>9242</v>
      </c>
      <c r="F2842" t="s">
        <v>6617</v>
      </c>
      <c r="G2842" t="s">
        <v>9200</v>
      </c>
      <c r="H2842" t="s">
        <v>6370</v>
      </c>
      <c r="I2842" t="s">
        <v>6636</v>
      </c>
      <c r="J2842" t="s">
        <v>6636</v>
      </c>
      <c r="K2842" t="s">
        <v>9243</v>
      </c>
      <c r="L2842" t="s">
        <v>9191</v>
      </c>
      <c r="M2842" t="s">
        <v>9244</v>
      </c>
      <c r="N2842" t="s">
        <v>6761</v>
      </c>
      <c r="O2842" t="s">
        <v>6762</v>
      </c>
      <c r="P2842">
        <v>2809900</v>
      </c>
      <c r="Q2842" t="s">
        <v>6636</v>
      </c>
      <c r="R2842" t="s">
        <v>6636</v>
      </c>
      <c r="S2842" s="12"/>
      <c r="T2842" s="13"/>
      <c r="U2842" t="s">
        <v>6721</v>
      </c>
    </row>
    <row r="2843" spans="1:21" x14ac:dyDescent="0.25">
      <c r="A2843" t="s">
        <v>6619</v>
      </c>
      <c r="B2843" s="12">
        <v>41652</v>
      </c>
      <c r="C2843" t="s">
        <v>9241</v>
      </c>
      <c r="D2843" s="11">
        <v>46186.413958333302</v>
      </c>
      <c r="E2843" t="s">
        <v>9242</v>
      </c>
      <c r="F2843" t="s">
        <v>6617</v>
      </c>
      <c r="G2843" t="s">
        <v>9201</v>
      </c>
      <c r="H2843" t="s">
        <v>6370</v>
      </c>
      <c r="I2843" t="s">
        <v>6636</v>
      </c>
      <c r="J2843" t="s">
        <v>6636</v>
      </c>
      <c r="K2843" t="s">
        <v>9243</v>
      </c>
      <c r="L2843" t="s">
        <v>9191</v>
      </c>
      <c r="M2843" t="s">
        <v>9244</v>
      </c>
      <c r="N2843" t="s">
        <v>6761</v>
      </c>
      <c r="O2843" t="s">
        <v>6762</v>
      </c>
      <c r="P2843">
        <v>2809900</v>
      </c>
      <c r="Q2843" t="s">
        <v>6636</v>
      </c>
      <c r="R2843" t="s">
        <v>6636</v>
      </c>
      <c r="S2843" s="12"/>
      <c r="T2843" s="13"/>
      <c r="U2843" t="s">
        <v>6721</v>
      </c>
    </row>
    <row r="2844" spans="1:21" x14ac:dyDescent="0.25">
      <c r="A2844" t="s">
        <v>6619</v>
      </c>
      <c r="B2844" s="12">
        <v>41758</v>
      </c>
      <c r="C2844" t="s">
        <v>9188</v>
      </c>
      <c r="D2844" s="11">
        <v>46187.642731481501</v>
      </c>
      <c r="E2844" t="s">
        <v>9189</v>
      </c>
      <c r="F2844" t="s">
        <v>6617</v>
      </c>
      <c r="G2844" t="s">
        <v>9121</v>
      </c>
      <c r="H2844" t="s">
        <v>6370</v>
      </c>
      <c r="I2844" t="s">
        <v>65</v>
      </c>
      <c r="J2844" t="s">
        <v>219</v>
      </c>
      <c r="K2844" t="s">
        <v>9190</v>
      </c>
      <c r="L2844" t="s">
        <v>9191</v>
      </c>
      <c r="M2844" t="s">
        <v>9192</v>
      </c>
      <c r="N2844" t="s">
        <v>6761</v>
      </c>
      <c r="O2844" t="s">
        <v>6762</v>
      </c>
      <c r="P2844">
        <v>3079900</v>
      </c>
      <c r="Q2844" t="s">
        <v>6636</v>
      </c>
      <c r="R2844" t="s">
        <v>6636</v>
      </c>
      <c r="S2844" s="12"/>
      <c r="T2844" s="13"/>
      <c r="U2844" t="s">
        <v>6674</v>
      </c>
    </row>
    <row r="2845" spans="1:21" x14ac:dyDescent="0.25">
      <c r="A2845" t="s">
        <v>6619</v>
      </c>
      <c r="B2845" s="12">
        <v>41758</v>
      </c>
      <c r="C2845" t="s">
        <v>9188</v>
      </c>
      <c r="D2845" s="11">
        <v>46187.642731481501</v>
      </c>
      <c r="E2845" t="s">
        <v>9189</v>
      </c>
      <c r="F2845" t="s">
        <v>6617</v>
      </c>
      <c r="G2845" t="s">
        <v>9193</v>
      </c>
      <c r="H2845" t="s">
        <v>6370</v>
      </c>
      <c r="I2845" t="s">
        <v>65</v>
      </c>
      <c r="J2845" t="s">
        <v>219</v>
      </c>
      <c r="K2845" t="s">
        <v>9190</v>
      </c>
      <c r="L2845" t="s">
        <v>9191</v>
      </c>
      <c r="M2845" t="s">
        <v>9192</v>
      </c>
      <c r="N2845" t="s">
        <v>6761</v>
      </c>
      <c r="O2845" t="s">
        <v>6762</v>
      </c>
      <c r="P2845">
        <v>3079900</v>
      </c>
      <c r="Q2845" t="s">
        <v>6636</v>
      </c>
      <c r="R2845" t="s">
        <v>6636</v>
      </c>
      <c r="S2845" s="12"/>
      <c r="T2845" s="13"/>
      <c r="U2845" t="s">
        <v>6674</v>
      </c>
    </row>
    <row r="2846" spans="1:21" x14ac:dyDescent="0.25">
      <c r="A2846" t="s">
        <v>6619</v>
      </c>
      <c r="B2846" s="12">
        <v>41758</v>
      </c>
      <c r="C2846" t="s">
        <v>9188</v>
      </c>
      <c r="D2846" s="11">
        <v>46187.642731481501</v>
      </c>
      <c r="E2846" t="s">
        <v>9189</v>
      </c>
      <c r="F2846" t="s">
        <v>6617</v>
      </c>
      <c r="G2846" t="s">
        <v>9194</v>
      </c>
      <c r="H2846" t="s">
        <v>6370</v>
      </c>
      <c r="I2846" t="s">
        <v>65</v>
      </c>
      <c r="J2846" t="s">
        <v>219</v>
      </c>
      <c r="K2846" t="s">
        <v>9190</v>
      </c>
      <c r="L2846" t="s">
        <v>9191</v>
      </c>
      <c r="M2846" t="s">
        <v>9192</v>
      </c>
      <c r="N2846" t="s">
        <v>6761</v>
      </c>
      <c r="O2846" t="s">
        <v>6762</v>
      </c>
      <c r="P2846">
        <v>3079900</v>
      </c>
      <c r="Q2846" t="s">
        <v>6636</v>
      </c>
      <c r="R2846" t="s">
        <v>6636</v>
      </c>
      <c r="S2846" s="12"/>
      <c r="T2846" s="13"/>
      <c r="U2846" t="s">
        <v>6674</v>
      </c>
    </row>
    <row r="2847" spans="1:21" x14ac:dyDescent="0.25">
      <c r="A2847" t="s">
        <v>6619</v>
      </c>
      <c r="B2847" s="12">
        <v>41758</v>
      </c>
      <c r="C2847" t="s">
        <v>9188</v>
      </c>
      <c r="D2847" s="11">
        <v>46187.642731481501</v>
      </c>
      <c r="E2847" t="s">
        <v>9189</v>
      </c>
      <c r="F2847" t="s">
        <v>6617</v>
      </c>
      <c r="G2847" t="s">
        <v>9195</v>
      </c>
      <c r="H2847" t="s">
        <v>6370</v>
      </c>
      <c r="I2847" t="s">
        <v>65</v>
      </c>
      <c r="J2847" t="s">
        <v>219</v>
      </c>
      <c r="K2847" t="s">
        <v>9190</v>
      </c>
      <c r="L2847" t="s">
        <v>9191</v>
      </c>
      <c r="M2847" t="s">
        <v>9192</v>
      </c>
      <c r="N2847" t="s">
        <v>6761</v>
      </c>
      <c r="O2847" t="s">
        <v>6762</v>
      </c>
      <c r="P2847">
        <v>3079900</v>
      </c>
      <c r="Q2847" t="s">
        <v>6636</v>
      </c>
      <c r="R2847" t="s">
        <v>6636</v>
      </c>
      <c r="S2847" s="12"/>
      <c r="T2847" s="13"/>
      <c r="U2847" t="s">
        <v>6674</v>
      </c>
    </row>
    <row r="2848" spans="1:21" x14ac:dyDescent="0.25">
      <c r="A2848" t="s">
        <v>6619</v>
      </c>
      <c r="B2848" s="12">
        <v>41758</v>
      </c>
      <c r="C2848" t="s">
        <v>9188</v>
      </c>
      <c r="D2848" s="11">
        <v>46187.642731481501</v>
      </c>
      <c r="E2848" t="s">
        <v>9189</v>
      </c>
      <c r="F2848" t="s">
        <v>6617</v>
      </c>
      <c r="G2848" t="s">
        <v>9196</v>
      </c>
      <c r="H2848" t="s">
        <v>6370</v>
      </c>
      <c r="I2848" t="s">
        <v>65</v>
      </c>
      <c r="J2848" t="s">
        <v>219</v>
      </c>
      <c r="K2848" t="s">
        <v>9190</v>
      </c>
      <c r="L2848" t="s">
        <v>9191</v>
      </c>
      <c r="M2848" t="s">
        <v>9192</v>
      </c>
      <c r="N2848" t="s">
        <v>6761</v>
      </c>
      <c r="O2848" t="s">
        <v>6762</v>
      </c>
      <c r="P2848">
        <v>3079900</v>
      </c>
      <c r="Q2848" t="s">
        <v>6636</v>
      </c>
      <c r="R2848" t="s">
        <v>6636</v>
      </c>
      <c r="S2848" s="12"/>
      <c r="T2848" s="13"/>
      <c r="U2848" t="s">
        <v>6674</v>
      </c>
    </row>
    <row r="2849" spans="1:21" x14ac:dyDescent="0.25">
      <c r="A2849" t="s">
        <v>6619</v>
      </c>
      <c r="B2849" s="12">
        <v>41758</v>
      </c>
      <c r="C2849" t="s">
        <v>9188</v>
      </c>
      <c r="D2849" s="11">
        <v>46187.642731481501</v>
      </c>
      <c r="E2849" t="s">
        <v>9189</v>
      </c>
      <c r="F2849" t="s">
        <v>6617</v>
      </c>
      <c r="G2849" t="s">
        <v>9197</v>
      </c>
      <c r="H2849" t="s">
        <v>6370</v>
      </c>
      <c r="I2849" t="s">
        <v>65</v>
      </c>
      <c r="J2849" t="s">
        <v>219</v>
      </c>
      <c r="K2849" t="s">
        <v>9190</v>
      </c>
      <c r="L2849" t="s">
        <v>9191</v>
      </c>
      <c r="M2849" t="s">
        <v>9192</v>
      </c>
      <c r="N2849" t="s">
        <v>6761</v>
      </c>
      <c r="O2849" t="s">
        <v>6762</v>
      </c>
      <c r="P2849">
        <v>3079900</v>
      </c>
      <c r="Q2849" t="s">
        <v>6636</v>
      </c>
      <c r="R2849" t="s">
        <v>6636</v>
      </c>
      <c r="S2849" s="12"/>
      <c r="T2849" s="13"/>
      <c r="U2849" t="s">
        <v>6674</v>
      </c>
    </row>
    <row r="2850" spans="1:21" x14ac:dyDescent="0.25">
      <c r="A2850" t="s">
        <v>6619</v>
      </c>
      <c r="B2850" s="12">
        <v>41758</v>
      </c>
      <c r="C2850" t="s">
        <v>9188</v>
      </c>
      <c r="D2850" s="11">
        <v>46187.642731481501</v>
      </c>
      <c r="E2850" t="s">
        <v>9189</v>
      </c>
      <c r="F2850" t="s">
        <v>6617</v>
      </c>
      <c r="G2850" t="s">
        <v>9198</v>
      </c>
      <c r="H2850" t="s">
        <v>6370</v>
      </c>
      <c r="I2850" t="s">
        <v>65</v>
      </c>
      <c r="J2850" t="s">
        <v>219</v>
      </c>
      <c r="K2850" t="s">
        <v>9190</v>
      </c>
      <c r="L2850" t="s">
        <v>9191</v>
      </c>
      <c r="M2850" t="s">
        <v>9192</v>
      </c>
      <c r="N2850" t="s">
        <v>6761</v>
      </c>
      <c r="O2850" t="s">
        <v>6762</v>
      </c>
      <c r="P2850">
        <v>3079900</v>
      </c>
      <c r="Q2850" t="s">
        <v>6636</v>
      </c>
      <c r="R2850" t="s">
        <v>6636</v>
      </c>
      <c r="S2850" s="12"/>
      <c r="T2850" s="13"/>
      <c r="U2850" t="s">
        <v>6674</v>
      </c>
    </row>
    <row r="2851" spans="1:21" x14ac:dyDescent="0.25">
      <c r="A2851" t="s">
        <v>6619</v>
      </c>
      <c r="B2851" s="12">
        <v>41758</v>
      </c>
      <c r="C2851" t="s">
        <v>9188</v>
      </c>
      <c r="D2851" s="11">
        <v>46187.642731481501</v>
      </c>
      <c r="E2851" t="s">
        <v>9189</v>
      </c>
      <c r="F2851" t="s">
        <v>6617</v>
      </c>
      <c r="G2851" t="s">
        <v>9199</v>
      </c>
      <c r="H2851" t="s">
        <v>6370</v>
      </c>
      <c r="I2851" t="s">
        <v>65</v>
      </c>
      <c r="J2851" t="s">
        <v>219</v>
      </c>
      <c r="K2851" t="s">
        <v>9190</v>
      </c>
      <c r="L2851" t="s">
        <v>9191</v>
      </c>
      <c r="M2851" t="s">
        <v>9192</v>
      </c>
      <c r="N2851" t="s">
        <v>6761</v>
      </c>
      <c r="O2851" t="s">
        <v>6762</v>
      </c>
      <c r="P2851">
        <v>3079900</v>
      </c>
      <c r="Q2851" t="s">
        <v>6636</v>
      </c>
      <c r="R2851" t="s">
        <v>6636</v>
      </c>
      <c r="S2851" s="12"/>
      <c r="T2851" s="13"/>
      <c r="U2851" t="s">
        <v>6674</v>
      </c>
    </row>
    <row r="2852" spans="1:21" x14ac:dyDescent="0.25">
      <c r="A2852" t="s">
        <v>6619</v>
      </c>
      <c r="B2852" s="12">
        <v>41758</v>
      </c>
      <c r="C2852" t="s">
        <v>9188</v>
      </c>
      <c r="D2852" s="11">
        <v>46187.642731481501</v>
      </c>
      <c r="E2852" t="s">
        <v>9189</v>
      </c>
      <c r="F2852" t="s">
        <v>6617</v>
      </c>
      <c r="G2852" t="s">
        <v>9200</v>
      </c>
      <c r="H2852" t="s">
        <v>6370</v>
      </c>
      <c r="I2852" t="s">
        <v>65</v>
      </c>
      <c r="J2852" t="s">
        <v>219</v>
      </c>
      <c r="K2852" t="s">
        <v>9190</v>
      </c>
      <c r="L2852" t="s">
        <v>9191</v>
      </c>
      <c r="M2852" t="s">
        <v>9192</v>
      </c>
      <c r="N2852" t="s">
        <v>6761</v>
      </c>
      <c r="O2852" t="s">
        <v>6762</v>
      </c>
      <c r="P2852">
        <v>3079900</v>
      </c>
      <c r="Q2852" t="s">
        <v>6636</v>
      </c>
      <c r="R2852" t="s">
        <v>6636</v>
      </c>
      <c r="S2852" s="12"/>
      <c r="T2852" s="13"/>
      <c r="U2852" t="s">
        <v>6674</v>
      </c>
    </row>
    <row r="2853" spans="1:21" x14ac:dyDescent="0.25">
      <c r="A2853" t="s">
        <v>6619</v>
      </c>
      <c r="B2853" s="12">
        <v>41758</v>
      </c>
      <c r="C2853" t="s">
        <v>9188</v>
      </c>
      <c r="D2853" s="11">
        <v>46187.642731481501</v>
      </c>
      <c r="E2853" t="s">
        <v>9189</v>
      </c>
      <c r="F2853" t="s">
        <v>6617</v>
      </c>
      <c r="G2853" t="s">
        <v>9201</v>
      </c>
      <c r="H2853" t="s">
        <v>6370</v>
      </c>
      <c r="I2853" t="s">
        <v>65</v>
      </c>
      <c r="J2853" t="s">
        <v>219</v>
      </c>
      <c r="K2853" t="s">
        <v>9190</v>
      </c>
      <c r="L2853" t="s">
        <v>9191</v>
      </c>
      <c r="M2853" t="s">
        <v>9192</v>
      </c>
      <c r="N2853" t="s">
        <v>6761</v>
      </c>
      <c r="O2853" t="s">
        <v>6762</v>
      </c>
      <c r="P2853">
        <v>3079900</v>
      </c>
      <c r="Q2853" t="s">
        <v>6636</v>
      </c>
      <c r="R2853" t="s">
        <v>6636</v>
      </c>
      <c r="S2853" s="12"/>
      <c r="T2853" s="13"/>
      <c r="U2853" t="s">
        <v>6674</v>
      </c>
    </row>
    <row r="2854" spans="1:21" x14ac:dyDescent="0.25">
      <c r="A2854" t="s">
        <v>6619</v>
      </c>
      <c r="B2854" s="12">
        <v>41769</v>
      </c>
      <c r="C2854" t="s">
        <v>9128</v>
      </c>
      <c r="D2854" s="11">
        <v>46187.723414351902</v>
      </c>
      <c r="E2854" t="s">
        <v>9129</v>
      </c>
      <c r="F2854" t="s">
        <v>6617</v>
      </c>
      <c r="G2854" t="s">
        <v>9130</v>
      </c>
      <c r="H2854" t="s">
        <v>6370</v>
      </c>
      <c r="I2854" t="s">
        <v>55</v>
      </c>
      <c r="J2854" t="s">
        <v>44</v>
      </c>
      <c r="K2854" t="s">
        <v>9235</v>
      </c>
      <c r="L2854" t="s">
        <v>9218</v>
      </c>
      <c r="M2854" t="s">
        <v>9236</v>
      </c>
      <c r="N2854" t="s">
        <v>7044</v>
      </c>
      <c r="O2854" t="s">
        <v>7765</v>
      </c>
      <c r="P2854">
        <v>2709900</v>
      </c>
      <c r="Q2854" t="s">
        <v>6636</v>
      </c>
      <c r="R2854" t="s">
        <v>6636</v>
      </c>
      <c r="S2854" s="12"/>
      <c r="T2854" s="13"/>
      <c r="U2854" t="s">
        <v>8614</v>
      </c>
    </row>
    <row r="2855" spans="1:21" x14ac:dyDescent="0.25">
      <c r="A2855" t="s">
        <v>6619</v>
      </c>
      <c r="B2855" s="12">
        <v>41769</v>
      </c>
      <c r="C2855" t="s">
        <v>9128</v>
      </c>
      <c r="D2855" s="11">
        <v>46187.723414351902</v>
      </c>
      <c r="E2855" t="s">
        <v>9129</v>
      </c>
      <c r="F2855" t="s">
        <v>6617</v>
      </c>
      <c r="G2855" t="s">
        <v>9132</v>
      </c>
      <c r="H2855" t="s">
        <v>6370</v>
      </c>
      <c r="I2855" t="s">
        <v>55</v>
      </c>
      <c r="J2855" t="s">
        <v>44</v>
      </c>
      <c r="K2855" t="s">
        <v>9235</v>
      </c>
      <c r="L2855" t="s">
        <v>9218</v>
      </c>
      <c r="M2855" t="s">
        <v>9236</v>
      </c>
      <c r="N2855" t="s">
        <v>7044</v>
      </c>
      <c r="O2855" t="s">
        <v>7765</v>
      </c>
      <c r="P2855">
        <v>2709900</v>
      </c>
      <c r="Q2855" t="s">
        <v>6636</v>
      </c>
      <c r="R2855" t="s">
        <v>6636</v>
      </c>
      <c r="S2855" s="12"/>
      <c r="T2855" s="13"/>
      <c r="U2855" t="s">
        <v>8614</v>
      </c>
    </row>
    <row r="2856" spans="1:21" x14ac:dyDescent="0.25">
      <c r="A2856" t="s">
        <v>6637</v>
      </c>
      <c r="B2856" s="12">
        <v>41788</v>
      </c>
      <c r="C2856" t="s">
        <v>9245</v>
      </c>
      <c r="D2856" s="11">
        <v>46187.733506944402</v>
      </c>
      <c r="E2856" t="s">
        <v>9246</v>
      </c>
      <c r="F2856" t="s">
        <v>6617</v>
      </c>
      <c r="G2856" t="s">
        <v>9121</v>
      </c>
      <c r="H2856" t="s">
        <v>6370</v>
      </c>
      <c r="I2856" t="s">
        <v>55</v>
      </c>
      <c r="J2856" t="s">
        <v>643</v>
      </c>
      <c r="K2856" t="s">
        <v>9247</v>
      </c>
      <c r="L2856" t="s">
        <v>9191</v>
      </c>
      <c r="M2856" t="s">
        <v>9248</v>
      </c>
      <c r="N2856" t="s">
        <v>6761</v>
      </c>
      <c r="O2856" t="s">
        <v>6771</v>
      </c>
      <c r="P2856">
        <v>3099000</v>
      </c>
      <c r="Q2856" t="s">
        <v>6636</v>
      </c>
      <c r="R2856" t="s">
        <v>6636</v>
      </c>
      <c r="S2856" s="12"/>
      <c r="T2856" s="13"/>
      <c r="U2856" t="s">
        <v>6636</v>
      </c>
    </row>
    <row r="2857" spans="1:21" x14ac:dyDescent="0.25">
      <c r="A2857" t="s">
        <v>6637</v>
      </c>
      <c r="B2857" s="12">
        <v>41788</v>
      </c>
      <c r="C2857" t="s">
        <v>9245</v>
      </c>
      <c r="D2857" s="11">
        <v>46187.733506944402</v>
      </c>
      <c r="E2857" t="s">
        <v>9246</v>
      </c>
      <c r="F2857" t="s">
        <v>6617</v>
      </c>
      <c r="G2857" t="s">
        <v>9193</v>
      </c>
      <c r="H2857" t="s">
        <v>6370</v>
      </c>
      <c r="I2857" t="s">
        <v>55</v>
      </c>
      <c r="J2857" t="s">
        <v>643</v>
      </c>
      <c r="K2857" t="s">
        <v>9247</v>
      </c>
      <c r="L2857" t="s">
        <v>9191</v>
      </c>
      <c r="M2857" t="s">
        <v>9248</v>
      </c>
      <c r="N2857" t="s">
        <v>6761</v>
      </c>
      <c r="O2857" t="s">
        <v>6771</v>
      </c>
      <c r="P2857">
        <v>3099000</v>
      </c>
      <c r="Q2857" t="s">
        <v>6636</v>
      </c>
      <c r="R2857" t="s">
        <v>6636</v>
      </c>
      <c r="S2857" s="12"/>
      <c r="T2857" s="13"/>
      <c r="U2857" t="s">
        <v>6636</v>
      </c>
    </row>
    <row r="2858" spans="1:21" x14ac:dyDescent="0.25">
      <c r="A2858" t="s">
        <v>6637</v>
      </c>
      <c r="B2858" s="12">
        <v>41788</v>
      </c>
      <c r="C2858" t="s">
        <v>9245</v>
      </c>
      <c r="D2858" s="11">
        <v>46187.733506944402</v>
      </c>
      <c r="E2858" t="s">
        <v>9246</v>
      </c>
      <c r="F2858" t="s">
        <v>6617</v>
      </c>
      <c r="G2858" t="s">
        <v>9194</v>
      </c>
      <c r="H2858" t="s">
        <v>6370</v>
      </c>
      <c r="I2858" t="s">
        <v>55</v>
      </c>
      <c r="J2858" t="s">
        <v>643</v>
      </c>
      <c r="K2858" t="s">
        <v>9247</v>
      </c>
      <c r="L2858" t="s">
        <v>9191</v>
      </c>
      <c r="M2858" t="s">
        <v>9248</v>
      </c>
      <c r="N2858" t="s">
        <v>6761</v>
      </c>
      <c r="O2858" t="s">
        <v>6771</v>
      </c>
      <c r="P2858">
        <v>3099000</v>
      </c>
      <c r="Q2858" t="s">
        <v>6636</v>
      </c>
      <c r="R2858" t="s">
        <v>6636</v>
      </c>
      <c r="S2858" s="12"/>
      <c r="T2858" s="13"/>
      <c r="U2858" t="s">
        <v>6636</v>
      </c>
    </row>
    <row r="2859" spans="1:21" x14ac:dyDescent="0.25">
      <c r="A2859" t="s">
        <v>6637</v>
      </c>
      <c r="B2859" s="12">
        <v>41788</v>
      </c>
      <c r="C2859" t="s">
        <v>9245</v>
      </c>
      <c r="D2859" s="11">
        <v>46187.733506944402</v>
      </c>
      <c r="E2859" t="s">
        <v>9246</v>
      </c>
      <c r="F2859" t="s">
        <v>6617</v>
      </c>
      <c r="G2859" t="s">
        <v>9195</v>
      </c>
      <c r="H2859" t="s">
        <v>6370</v>
      </c>
      <c r="I2859" t="s">
        <v>55</v>
      </c>
      <c r="J2859" t="s">
        <v>643</v>
      </c>
      <c r="K2859" t="s">
        <v>9247</v>
      </c>
      <c r="L2859" t="s">
        <v>9191</v>
      </c>
      <c r="M2859" t="s">
        <v>9248</v>
      </c>
      <c r="N2859" t="s">
        <v>6761</v>
      </c>
      <c r="O2859" t="s">
        <v>6771</v>
      </c>
      <c r="P2859">
        <v>3099000</v>
      </c>
      <c r="Q2859" t="s">
        <v>6636</v>
      </c>
      <c r="R2859" t="s">
        <v>6636</v>
      </c>
      <c r="S2859" s="12"/>
      <c r="T2859" s="13"/>
      <c r="U2859" t="s">
        <v>6636</v>
      </c>
    </row>
    <row r="2860" spans="1:21" x14ac:dyDescent="0.25">
      <c r="A2860" t="s">
        <v>6637</v>
      </c>
      <c r="B2860" s="12">
        <v>41788</v>
      </c>
      <c r="C2860" t="s">
        <v>9245</v>
      </c>
      <c r="D2860" s="11">
        <v>46187.733506944402</v>
      </c>
      <c r="E2860" t="s">
        <v>9246</v>
      </c>
      <c r="F2860" t="s">
        <v>6617</v>
      </c>
      <c r="G2860" t="s">
        <v>9196</v>
      </c>
      <c r="H2860" t="s">
        <v>6370</v>
      </c>
      <c r="I2860" t="s">
        <v>55</v>
      </c>
      <c r="J2860" t="s">
        <v>643</v>
      </c>
      <c r="K2860" t="s">
        <v>9247</v>
      </c>
      <c r="L2860" t="s">
        <v>9191</v>
      </c>
      <c r="M2860" t="s">
        <v>9248</v>
      </c>
      <c r="N2860" t="s">
        <v>6761</v>
      </c>
      <c r="O2860" t="s">
        <v>6771</v>
      </c>
      <c r="P2860">
        <v>3099000</v>
      </c>
      <c r="Q2860" t="s">
        <v>6636</v>
      </c>
      <c r="R2860" t="s">
        <v>6636</v>
      </c>
      <c r="S2860" s="12"/>
      <c r="T2860" s="13"/>
      <c r="U2860" t="s">
        <v>6636</v>
      </c>
    </row>
    <row r="2861" spans="1:21" x14ac:dyDescent="0.25">
      <c r="A2861" t="s">
        <v>6637</v>
      </c>
      <c r="B2861" s="12">
        <v>41788</v>
      </c>
      <c r="C2861" t="s">
        <v>9245</v>
      </c>
      <c r="D2861" s="11">
        <v>46187.733506944402</v>
      </c>
      <c r="E2861" t="s">
        <v>9246</v>
      </c>
      <c r="F2861" t="s">
        <v>6617</v>
      </c>
      <c r="G2861" t="s">
        <v>9197</v>
      </c>
      <c r="H2861" t="s">
        <v>6370</v>
      </c>
      <c r="I2861" t="s">
        <v>55</v>
      </c>
      <c r="J2861" t="s">
        <v>643</v>
      </c>
      <c r="K2861" t="s">
        <v>9247</v>
      </c>
      <c r="L2861" t="s">
        <v>9191</v>
      </c>
      <c r="M2861" t="s">
        <v>9248</v>
      </c>
      <c r="N2861" t="s">
        <v>6761</v>
      </c>
      <c r="O2861" t="s">
        <v>6771</v>
      </c>
      <c r="P2861">
        <v>3099000</v>
      </c>
      <c r="Q2861" t="s">
        <v>6636</v>
      </c>
      <c r="R2861" t="s">
        <v>6636</v>
      </c>
      <c r="S2861" s="12"/>
      <c r="T2861" s="13"/>
      <c r="U2861" t="s">
        <v>6636</v>
      </c>
    </row>
    <row r="2862" spans="1:21" x14ac:dyDescent="0.25">
      <c r="A2862" t="s">
        <v>6637</v>
      </c>
      <c r="B2862" s="12">
        <v>41788</v>
      </c>
      <c r="C2862" t="s">
        <v>9245</v>
      </c>
      <c r="D2862" s="11">
        <v>46187.733506944402</v>
      </c>
      <c r="E2862" t="s">
        <v>9246</v>
      </c>
      <c r="F2862" t="s">
        <v>6617</v>
      </c>
      <c r="G2862" t="s">
        <v>9198</v>
      </c>
      <c r="H2862" t="s">
        <v>6370</v>
      </c>
      <c r="I2862" t="s">
        <v>55</v>
      </c>
      <c r="J2862" t="s">
        <v>643</v>
      </c>
      <c r="K2862" t="s">
        <v>9247</v>
      </c>
      <c r="L2862" t="s">
        <v>9191</v>
      </c>
      <c r="M2862" t="s">
        <v>9248</v>
      </c>
      <c r="N2862" t="s">
        <v>6761</v>
      </c>
      <c r="O2862" t="s">
        <v>6771</v>
      </c>
      <c r="P2862">
        <v>3099000</v>
      </c>
      <c r="Q2862" t="s">
        <v>6636</v>
      </c>
      <c r="R2862" t="s">
        <v>6636</v>
      </c>
      <c r="S2862" s="12"/>
      <c r="T2862" s="13"/>
      <c r="U2862" t="s">
        <v>6636</v>
      </c>
    </row>
    <row r="2863" spans="1:21" x14ac:dyDescent="0.25">
      <c r="A2863" t="s">
        <v>6637</v>
      </c>
      <c r="B2863" s="12">
        <v>41788</v>
      </c>
      <c r="C2863" t="s">
        <v>9245</v>
      </c>
      <c r="D2863" s="11">
        <v>46187.733506944402</v>
      </c>
      <c r="E2863" t="s">
        <v>9246</v>
      </c>
      <c r="F2863" t="s">
        <v>6617</v>
      </c>
      <c r="G2863" t="s">
        <v>9199</v>
      </c>
      <c r="H2863" t="s">
        <v>6370</v>
      </c>
      <c r="I2863" t="s">
        <v>55</v>
      </c>
      <c r="J2863" t="s">
        <v>643</v>
      </c>
      <c r="K2863" t="s">
        <v>9247</v>
      </c>
      <c r="L2863" t="s">
        <v>9191</v>
      </c>
      <c r="M2863" t="s">
        <v>9248</v>
      </c>
      <c r="N2863" t="s">
        <v>6761</v>
      </c>
      <c r="O2863" t="s">
        <v>6771</v>
      </c>
      <c r="P2863">
        <v>3099000</v>
      </c>
      <c r="Q2863" t="s">
        <v>6636</v>
      </c>
      <c r="R2863" t="s">
        <v>6636</v>
      </c>
      <c r="S2863" s="12"/>
      <c r="T2863" s="13"/>
      <c r="U2863" t="s">
        <v>6636</v>
      </c>
    </row>
    <row r="2864" spans="1:21" x14ac:dyDescent="0.25">
      <c r="A2864" t="s">
        <v>6637</v>
      </c>
      <c r="B2864" s="12">
        <v>41788</v>
      </c>
      <c r="C2864" t="s">
        <v>9245</v>
      </c>
      <c r="D2864" s="11">
        <v>46187.733506944402</v>
      </c>
      <c r="E2864" t="s">
        <v>9246</v>
      </c>
      <c r="F2864" t="s">
        <v>6617</v>
      </c>
      <c r="G2864" t="s">
        <v>9200</v>
      </c>
      <c r="H2864" t="s">
        <v>6370</v>
      </c>
      <c r="I2864" t="s">
        <v>55</v>
      </c>
      <c r="J2864" t="s">
        <v>643</v>
      </c>
      <c r="K2864" t="s">
        <v>9247</v>
      </c>
      <c r="L2864" t="s">
        <v>9191</v>
      </c>
      <c r="M2864" t="s">
        <v>9248</v>
      </c>
      <c r="N2864" t="s">
        <v>6761</v>
      </c>
      <c r="O2864" t="s">
        <v>6771</v>
      </c>
      <c r="P2864">
        <v>3099000</v>
      </c>
      <c r="Q2864" t="s">
        <v>6636</v>
      </c>
      <c r="R2864" t="s">
        <v>6636</v>
      </c>
      <c r="S2864" s="12"/>
      <c r="T2864" s="13"/>
      <c r="U2864" t="s">
        <v>6636</v>
      </c>
    </row>
    <row r="2865" spans="1:21" x14ac:dyDescent="0.25">
      <c r="A2865" t="s">
        <v>6637</v>
      </c>
      <c r="B2865" s="12">
        <v>41788</v>
      </c>
      <c r="C2865" t="s">
        <v>9245</v>
      </c>
      <c r="D2865" s="11">
        <v>46187.733506944402</v>
      </c>
      <c r="E2865" t="s">
        <v>9246</v>
      </c>
      <c r="F2865" t="s">
        <v>6617</v>
      </c>
      <c r="G2865" t="s">
        <v>9201</v>
      </c>
      <c r="H2865" t="s">
        <v>6370</v>
      </c>
      <c r="I2865" t="s">
        <v>55</v>
      </c>
      <c r="J2865" t="s">
        <v>643</v>
      </c>
      <c r="K2865" t="s">
        <v>9247</v>
      </c>
      <c r="L2865" t="s">
        <v>9191</v>
      </c>
      <c r="M2865" t="s">
        <v>9248</v>
      </c>
      <c r="N2865" t="s">
        <v>6761</v>
      </c>
      <c r="O2865" t="s">
        <v>6771</v>
      </c>
      <c r="P2865">
        <v>3099000</v>
      </c>
      <c r="Q2865" t="s">
        <v>6636</v>
      </c>
      <c r="R2865" t="s">
        <v>6636</v>
      </c>
      <c r="S2865" s="12"/>
      <c r="T2865" s="13"/>
      <c r="U2865" t="s">
        <v>6636</v>
      </c>
    </row>
    <row r="2866" spans="1:21" x14ac:dyDescent="0.25">
      <c r="A2866" t="s">
        <v>6637</v>
      </c>
      <c r="B2866" s="12">
        <v>41803</v>
      </c>
      <c r="C2866" t="s">
        <v>9249</v>
      </c>
      <c r="D2866" s="11">
        <v>46188.298379629603</v>
      </c>
      <c r="E2866" t="s">
        <v>9250</v>
      </c>
      <c r="F2866" t="s">
        <v>6617</v>
      </c>
      <c r="G2866" t="s">
        <v>9121</v>
      </c>
      <c r="H2866" t="s">
        <v>6370</v>
      </c>
      <c r="I2866" t="s">
        <v>55</v>
      </c>
      <c r="J2866" t="s">
        <v>643</v>
      </c>
      <c r="K2866" t="s">
        <v>9251</v>
      </c>
      <c r="L2866" t="s">
        <v>9191</v>
      </c>
      <c r="M2866" t="s">
        <v>9252</v>
      </c>
      <c r="N2866" t="s">
        <v>6761</v>
      </c>
      <c r="O2866" t="s">
        <v>6762</v>
      </c>
      <c r="P2866">
        <v>2809900</v>
      </c>
      <c r="Q2866" t="s">
        <v>6636</v>
      </c>
      <c r="R2866" t="s">
        <v>6636</v>
      </c>
      <c r="S2866" s="12"/>
      <c r="T2866" s="13"/>
      <c r="U2866" t="s">
        <v>6629</v>
      </c>
    </row>
    <row r="2867" spans="1:21" x14ac:dyDescent="0.25">
      <c r="A2867" t="s">
        <v>6637</v>
      </c>
      <c r="B2867" s="12">
        <v>41803</v>
      </c>
      <c r="C2867" t="s">
        <v>9249</v>
      </c>
      <c r="D2867" s="11">
        <v>46188.298379629603</v>
      </c>
      <c r="E2867" t="s">
        <v>9250</v>
      </c>
      <c r="F2867" t="s">
        <v>6617</v>
      </c>
      <c r="G2867" t="s">
        <v>9193</v>
      </c>
      <c r="H2867" t="s">
        <v>6370</v>
      </c>
      <c r="I2867" t="s">
        <v>55</v>
      </c>
      <c r="J2867" t="s">
        <v>643</v>
      </c>
      <c r="K2867" t="s">
        <v>9251</v>
      </c>
      <c r="L2867" t="s">
        <v>9191</v>
      </c>
      <c r="M2867" t="s">
        <v>9252</v>
      </c>
      <c r="N2867" t="s">
        <v>6761</v>
      </c>
      <c r="O2867" t="s">
        <v>6762</v>
      </c>
      <c r="P2867">
        <v>2809900</v>
      </c>
      <c r="Q2867" t="s">
        <v>6636</v>
      </c>
      <c r="R2867" t="s">
        <v>6636</v>
      </c>
      <c r="S2867" s="12"/>
      <c r="T2867" s="13"/>
      <c r="U2867" t="s">
        <v>6629</v>
      </c>
    </row>
    <row r="2868" spans="1:21" x14ac:dyDescent="0.25">
      <c r="A2868" t="s">
        <v>6637</v>
      </c>
      <c r="B2868" s="12">
        <v>41803</v>
      </c>
      <c r="C2868" t="s">
        <v>9249</v>
      </c>
      <c r="D2868" s="11">
        <v>46188.298379629603</v>
      </c>
      <c r="E2868" t="s">
        <v>9250</v>
      </c>
      <c r="F2868" t="s">
        <v>6617</v>
      </c>
      <c r="G2868" t="s">
        <v>9194</v>
      </c>
      <c r="H2868" t="s">
        <v>6370</v>
      </c>
      <c r="I2868" t="s">
        <v>55</v>
      </c>
      <c r="J2868" t="s">
        <v>643</v>
      </c>
      <c r="K2868" t="s">
        <v>9251</v>
      </c>
      <c r="L2868" t="s">
        <v>9191</v>
      </c>
      <c r="M2868" t="s">
        <v>9252</v>
      </c>
      <c r="N2868" t="s">
        <v>6761</v>
      </c>
      <c r="O2868" t="s">
        <v>6762</v>
      </c>
      <c r="P2868">
        <v>2809900</v>
      </c>
      <c r="Q2868" t="s">
        <v>6636</v>
      </c>
      <c r="R2868" t="s">
        <v>6636</v>
      </c>
      <c r="S2868" s="12"/>
      <c r="T2868" s="13"/>
      <c r="U2868" t="s">
        <v>6629</v>
      </c>
    </row>
    <row r="2869" spans="1:21" x14ac:dyDescent="0.25">
      <c r="A2869" t="s">
        <v>6637</v>
      </c>
      <c r="B2869" s="12">
        <v>41803</v>
      </c>
      <c r="C2869" t="s">
        <v>9249</v>
      </c>
      <c r="D2869" s="11">
        <v>46188.298379629603</v>
      </c>
      <c r="E2869" t="s">
        <v>9250</v>
      </c>
      <c r="F2869" t="s">
        <v>6617</v>
      </c>
      <c r="G2869" t="s">
        <v>9195</v>
      </c>
      <c r="H2869" t="s">
        <v>6370</v>
      </c>
      <c r="I2869" t="s">
        <v>55</v>
      </c>
      <c r="J2869" t="s">
        <v>643</v>
      </c>
      <c r="K2869" t="s">
        <v>9251</v>
      </c>
      <c r="L2869" t="s">
        <v>9191</v>
      </c>
      <c r="M2869" t="s">
        <v>9252</v>
      </c>
      <c r="N2869" t="s">
        <v>6761</v>
      </c>
      <c r="O2869" t="s">
        <v>6762</v>
      </c>
      <c r="P2869">
        <v>2809900</v>
      </c>
      <c r="Q2869" t="s">
        <v>6636</v>
      </c>
      <c r="R2869" t="s">
        <v>6636</v>
      </c>
      <c r="S2869" s="12"/>
      <c r="T2869" s="13"/>
      <c r="U2869" t="s">
        <v>6629</v>
      </c>
    </row>
    <row r="2870" spans="1:21" x14ac:dyDescent="0.25">
      <c r="A2870" t="s">
        <v>6637</v>
      </c>
      <c r="B2870" s="12">
        <v>41803</v>
      </c>
      <c r="C2870" t="s">
        <v>9249</v>
      </c>
      <c r="D2870" s="11">
        <v>46188.298379629603</v>
      </c>
      <c r="E2870" t="s">
        <v>9250</v>
      </c>
      <c r="F2870" t="s">
        <v>6617</v>
      </c>
      <c r="G2870" t="s">
        <v>9196</v>
      </c>
      <c r="H2870" t="s">
        <v>6370</v>
      </c>
      <c r="I2870" t="s">
        <v>55</v>
      </c>
      <c r="J2870" t="s">
        <v>643</v>
      </c>
      <c r="K2870" t="s">
        <v>9251</v>
      </c>
      <c r="L2870" t="s">
        <v>9191</v>
      </c>
      <c r="M2870" t="s">
        <v>9252</v>
      </c>
      <c r="N2870" t="s">
        <v>6761</v>
      </c>
      <c r="O2870" t="s">
        <v>6762</v>
      </c>
      <c r="P2870">
        <v>2809900</v>
      </c>
      <c r="Q2870" t="s">
        <v>6636</v>
      </c>
      <c r="R2870" t="s">
        <v>6636</v>
      </c>
      <c r="S2870" s="12"/>
      <c r="T2870" s="13"/>
      <c r="U2870" t="s">
        <v>6629</v>
      </c>
    </row>
    <row r="2871" spans="1:21" x14ac:dyDescent="0.25">
      <c r="A2871" t="s">
        <v>6637</v>
      </c>
      <c r="B2871" s="12">
        <v>41803</v>
      </c>
      <c r="C2871" t="s">
        <v>9249</v>
      </c>
      <c r="D2871" s="11">
        <v>46188.298379629603</v>
      </c>
      <c r="E2871" t="s">
        <v>9250</v>
      </c>
      <c r="F2871" t="s">
        <v>6617</v>
      </c>
      <c r="G2871" t="s">
        <v>9197</v>
      </c>
      <c r="H2871" t="s">
        <v>6370</v>
      </c>
      <c r="I2871" t="s">
        <v>55</v>
      </c>
      <c r="J2871" t="s">
        <v>643</v>
      </c>
      <c r="K2871" t="s">
        <v>9251</v>
      </c>
      <c r="L2871" t="s">
        <v>9191</v>
      </c>
      <c r="M2871" t="s">
        <v>9252</v>
      </c>
      <c r="N2871" t="s">
        <v>6761</v>
      </c>
      <c r="O2871" t="s">
        <v>6762</v>
      </c>
      <c r="P2871">
        <v>2809900</v>
      </c>
      <c r="Q2871" t="s">
        <v>6636</v>
      </c>
      <c r="R2871" t="s">
        <v>6636</v>
      </c>
      <c r="S2871" s="12"/>
      <c r="T2871" s="13"/>
      <c r="U2871" t="s">
        <v>6629</v>
      </c>
    </row>
    <row r="2872" spans="1:21" x14ac:dyDescent="0.25">
      <c r="A2872" t="s">
        <v>6637</v>
      </c>
      <c r="B2872" s="12">
        <v>41803</v>
      </c>
      <c r="C2872" t="s">
        <v>9249</v>
      </c>
      <c r="D2872" s="11">
        <v>46188.298379629603</v>
      </c>
      <c r="E2872" t="s">
        <v>9250</v>
      </c>
      <c r="F2872" t="s">
        <v>6617</v>
      </c>
      <c r="G2872" t="s">
        <v>9198</v>
      </c>
      <c r="H2872" t="s">
        <v>6370</v>
      </c>
      <c r="I2872" t="s">
        <v>55</v>
      </c>
      <c r="J2872" t="s">
        <v>643</v>
      </c>
      <c r="K2872" t="s">
        <v>9251</v>
      </c>
      <c r="L2872" t="s">
        <v>9191</v>
      </c>
      <c r="M2872" t="s">
        <v>9252</v>
      </c>
      <c r="N2872" t="s">
        <v>6761</v>
      </c>
      <c r="O2872" t="s">
        <v>6762</v>
      </c>
      <c r="P2872">
        <v>2809900</v>
      </c>
      <c r="Q2872" t="s">
        <v>6636</v>
      </c>
      <c r="R2872" t="s">
        <v>6636</v>
      </c>
      <c r="S2872" s="12"/>
      <c r="T2872" s="13"/>
      <c r="U2872" t="s">
        <v>6629</v>
      </c>
    </row>
    <row r="2873" spans="1:21" x14ac:dyDescent="0.25">
      <c r="A2873" t="s">
        <v>6637</v>
      </c>
      <c r="B2873" s="12">
        <v>41803</v>
      </c>
      <c r="C2873" t="s">
        <v>9249</v>
      </c>
      <c r="D2873" s="11">
        <v>46188.298379629603</v>
      </c>
      <c r="E2873" t="s">
        <v>9250</v>
      </c>
      <c r="F2873" t="s">
        <v>6617</v>
      </c>
      <c r="G2873" t="s">
        <v>9199</v>
      </c>
      <c r="H2873" t="s">
        <v>6370</v>
      </c>
      <c r="I2873" t="s">
        <v>55</v>
      </c>
      <c r="J2873" t="s">
        <v>643</v>
      </c>
      <c r="K2873" t="s">
        <v>9251</v>
      </c>
      <c r="L2873" t="s">
        <v>9191</v>
      </c>
      <c r="M2873" t="s">
        <v>9252</v>
      </c>
      <c r="N2873" t="s">
        <v>6761</v>
      </c>
      <c r="O2873" t="s">
        <v>6762</v>
      </c>
      <c r="P2873">
        <v>2809900</v>
      </c>
      <c r="Q2873" t="s">
        <v>6636</v>
      </c>
      <c r="R2873" t="s">
        <v>6636</v>
      </c>
      <c r="S2873" s="12"/>
      <c r="T2873" s="13"/>
      <c r="U2873" t="s">
        <v>6629</v>
      </c>
    </row>
    <row r="2874" spans="1:21" x14ac:dyDescent="0.25">
      <c r="A2874" t="s">
        <v>6637</v>
      </c>
      <c r="B2874" s="12">
        <v>41803</v>
      </c>
      <c r="C2874" t="s">
        <v>9249</v>
      </c>
      <c r="D2874" s="11">
        <v>46188.298379629603</v>
      </c>
      <c r="E2874" t="s">
        <v>9250</v>
      </c>
      <c r="F2874" t="s">
        <v>6617</v>
      </c>
      <c r="G2874" t="s">
        <v>9200</v>
      </c>
      <c r="H2874" t="s">
        <v>6370</v>
      </c>
      <c r="I2874" t="s">
        <v>55</v>
      </c>
      <c r="J2874" t="s">
        <v>643</v>
      </c>
      <c r="K2874" t="s">
        <v>9251</v>
      </c>
      <c r="L2874" t="s">
        <v>9191</v>
      </c>
      <c r="M2874" t="s">
        <v>9252</v>
      </c>
      <c r="N2874" t="s">
        <v>6761</v>
      </c>
      <c r="O2874" t="s">
        <v>6762</v>
      </c>
      <c r="P2874">
        <v>2809900</v>
      </c>
      <c r="Q2874" t="s">
        <v>6636</v>
      </c>
      <c r="R2874" t="s">
        <v>6636</v>
      </c>
      <c r="S2874" s="12"/>
      <c r="T2874" s="13"/>
      <c r="U2874" t="s">
        <v>6629</v>
      </c>
    </row>
    <row r="2875" spans="1:21" x14ac:dyDescent="0.25">
      <c r="A2875" t="s">
        <v>6637</v>
      </c>
      <c r="B2875" s="12">
        <v>41803</v>
      </c>
      <c r="C2875" t="s">
        <v>9249</v>
      </c>
      <c r="D2875" s="11">
        <v>46188.298379629603</v>
      </c>
      <c r="E2875" t="s">
        <v>9250</v>
      </c>
      <c r="F2875" t="s">
        <v>6617</v>
      </c>
      <c r="G2875" t="s">
        <v>9201</v>
      </c>
      <c r="H2875" t="s">
        <v>6370</v>
      </c>
      <c r="I2875" t="s">
        <v>55</v>
      </c>
      <c r="J2875" t="s">
        <v>643</v>
      </c>
      <c r="K2875" t="s">
        <v>9251</v>
      </c>
      <c r="L2875" t="s">
        <v>9191</v>
      </c>
      <c r="M2875" t="s">
        <v>9252</v>
      </c>
      <c r="N2875" t="s">
        <v>6761</v>
      </c>
      <c r="O2875" t="s">
        <v>6762</v>
      </c>
      <c r="P2875">
        <v>2809900</v>
      </c>
      <c r="Q2875" t="s">
        <v>6636</v>
      </c>
      <c r="R2875" t="s">
        <v>6636</v>
      </c>
      <c r="S2875" s="12"/>
      <c r="T2875" s="13"/>
      <c r="U2875" t="s">
        <v>6629</v>
      </c>
    </row>
    <row r="2876" spans="1:21" x14ac:dyDescent="0.25">
      <c r="A2876" t="s">
        <v>6637</v>
      </c>
      <c r="B2876" s="12">
        <v>41838</v>
      </c>
      <c r="C2876" t="s">
        <v>9253</v>
      </c>
      <c r="D2876" s="11">
        <v>46188.403703703698</v>
      </c>
      <c r="E2876" t="s">
        <v>9254</v>
      </c>
      <c r="F2876" t="s">
        <v>6617</v>
      </c>
      <c r="G2876" t="s">
        <v>9121</v>
      </c>
      <c r="H2876" t="s">
        <v>6370</v>
      </c>
      <c r="I2876" t="s">
        <v>55</v>
      </c>
      <c r="J2876" t="s">
        <v>737</v>
      </c>
      <c r="K2876" t="s">
        <v>9255</v>
      </c>
      <c r="L2876" t="s">
        <v>9191</v>
      </c>
      <c r="M2876" t="s">
        <v>9256</v>
      </c>
      <c r="N2876" t="s">
        <v>6761</v>
      </c>
      <c r="O2876" t="s">
        <v>6762</v>
      </c>
      <c r="P2876">
        <v>2809900</v>
      </c>
      <c r="Q2876" t="s">
        <v>6636</v>
      </c>
      <c r="R2876" t="s">
        <v>6636</v>
      </c>
      <c r="S2876" s="12"/>
      <c r="T2876" s="13"/>
      <c r="U2876" t="s">
        <v>7486</v>
      </c>
    </row>
    <row r="2877" spans="1:21" x14ac:dyDescent="0.25">
      <c r="A2877" t="s">
        <v>6637</v>
      </c>
      <c r="B2877" s="12">
        <v>41838</v>
      </c>
      <c r="C2877" t="s">
        <v>9253</v>
      </c>
      <c r="D2877" s="11">
        <v>46188.403703703698</v>
      </c>
      <c r="E2877" t="s">
        <v>9254</v>
      </c>
      <c r="F2877" t="s">
        <v>6617</v>
      </c>
      <c r="G2877" t="s">
        <v>9193</v>
      </c>
      <c r="H2877" t="s">
        <v>6370</v>
      </c>
      <c r="I2877" t="s">
        <v>55</v>
      </c>
      <c r="J2877" t="s">
        <v>737</v>
      </c>
      <c r="K2877" t="s">
        <v>9255</v>
      </c>
      <c r="L2877" t="s">
        <v>9191</v>
      </c>
      <c r="M2877" t="s">
        <v>9256</v>
      </c>
      <c r="N2877" t="s">
        <v>6761</v>
      </c>
      <c r="O2877" t="s">
        <v>6762</v>
      </c>
      <c r="P2877">
        <v>2809900</v>
      </c>
      <c r="Q2877" t="s">
        <v>6636</v>
      </c>
      <c r="R2877" t="s">
        <v>6636</v>
      </c>
      <c r="S2877" s="12"/>
      <c r="T2877" s="13"/>
      <c r="U2877" t="s">
        <v>7486</v>
      </c>
    </row>
    <row r="2878" spans="1:21" x14ac:dyDescent="0.25">
      <c r="A2878" t="s">
        <v>6637</v>
      </c>
      <c r="B2878" s="12">
        <v>41838</v>
      </c>
      <c r="C2878" t="s">
        <v>9253</v>
      </c>
      <c r="D2878" s="11">
        <v>46188.403703703698</v>
      </c>
      <c r="E2878" t="s">
        <v>9254</v>
      </c>
      <c r="F2878" t="s">
        <v>6617</v>
      </c>
      <c r="G2878" t="s">
        <v>9194</v>
      </c>
      <c r="H2878" t="s">
        <v>6370</v>
      </c>
      <c r="I2878" t="s">
        <v>55</v>
      </c>
      <c r="J2878" t="s">
        <v>737</v>
      </c>
      <c r="K2878" t="s">
        <v>9255</v>
      </c>
      <c r="L2878" t="s">
        <v>9191</v>
      </c>
      <c r="M2878" t="s">
        <v>9256</v>
      </c>
      <c r="N2878" t="s">
        <v>6761</v>
      </c>
      <c r="O2878" t="s">
        <v>6762</v>
      </c>
      <c r="P2878">
        <v>2809900</v>
      </c>
      <c r="Q2878" t="s">
        <v>6636</v>
      </c>
      <c r="R2878" t="s">
        <v>6636</v>
      </c>
      <c r="S2878" s="12"/>
      <c r="T2878" s="13"/>
      <c r="U2878" t="s">
        <v>7486</v>
      </c>
    </row>
    <row r="2879" spans="1:21" x14ac:dyDescent="0.25">
      <c r="A2879" t="s">
        <v>6637</v>
      </c>
      <c r="B2879" s="12">
        <v>41838</v>
      </c>
      <c r="C2879" t="s">
        <v>9253</v>
      </c>
      <c r="D2879" s="11">
        <v>46188.403703703698</v>
      </c>
      <c r="E2879" t="s">
        <v>9254</v>
      </c>
      <c r="F2879" t="s">
        <v>6617</v>
      </c>
      <c r="G2879" t="s">
        <v>9195</v>
      </c>
      <c r="H2879" t="s">
        <v>6370</v>
      </c>
      <c r="I2879" t="s">
        <v>55</v>
      </c>
      <c r="J2879" t="s">
        <v>737</v>
      </c>
      <c r="K2879" t="s">
        <v>9255</v>
      </c>
      <c r="L2879" t="s">
        <v>9191</v>
      </c>
      <c r="M2879" t="s">
        <v>9256</v>
      </c>
      <c r="N2879" t="s">
        <v>6761</v>
      </c>
      <c r="O2879" t="s">
        <v>6762</v>
      </c>
      <c r="P2879">
        <v>2809900</v>
      </c>
      <c r="Q2879" t="s">
        <v>6636</v>
      </c>
      <c r="R2879" t="s">
        <v>6636</v>
      </c>
      <c r="S2879" s="12"/>
      <c r="T2879" s="13"/>
      <c r="U2879" t="s">
        <v>7486</v>
      </c>
    </row>
    <row r="2880" spans="1:21" x14ac:dyDescent="0.25">
      <c r="A2880" t="s">
        <v>6637</v>
      </c>
      <c r="B2880" s="12">
        <v>41838</v>
      </c>
      <c r="C2880" t="s">
        <v>9253</v>
      </c>
      <c r="D2880" s="11">
        <v>46188.403703703698</v>
      </c>
      <c r="E2880" t="s">
        <v>9254</v>
      </c>
      <c r="F2880" t="s">
        <v>6617</v>
      </c>
      <c r="G2880" t="s">
        <v>9196</v>
      </c>
      <c r="H2880" t="s">
        <v>6370</v>
      </c>
      <c r="I2880" t="s">
        <v>55</v>
      </c>
      <c r="J2880" t="s">
        <v>737</v>
      </c>
      <c r="K2880" t="s">
        <v>9255</v>
      </c>
      <c r="L2880" t="s">
        <v>9191</v>
      </c>
      <c r="M2880" t="s">
        <v>9256</v>
      </c>
      <c r="N2880" t="s">
        <v>6761</v>
      </c>
      <c r="O2880" t="s">
        <v>6762</v>
      </c>
      <c r="P2880">
        <v>2809900</v>
      </c>
      <c r="Q2880" t="s">
        <v>6636</v>
      </c>
      <c r="R2880" t="s">
        <v>6636</v>
      </c>
      <c r="S2880" s="12"/>
      <c r="T2880" s="13"/>
      <c r="U2880" t="s">
        <v>7486</v>
      </c>
    </row>
    <row r="2881" spans="1:21" x14ac:dyDescent="0.25">
      <c r="A2881" t="s">
        <v>6637</v>
      </c>
      <c r="B2881" s="12">
        <v>41838</v>
      </c>
      <c r="C2881" t="s">
        <v>9253</v>
      </c>
      <c r="D2881" s="11">
        <v>46188.403703703698</v>
      </c>
      <c r="E2881" t="s">
        <v>9254</v>
      </c>
      <c r="F2881" t="s">
        <v>6617</v>
      </c>
      <c r="G2881" t="s">
        <v>9197</v>
      </c>
      <c r="H2881" t="s">
        <v>6370</v>
      </c>
      <c r="I2881" t="s">
        <v>55</v>
      </c>
      <c r="J2881" t="s">
        <v>737</v>
      </c>
      <c r="K2881" t="s">
        <v>9255</v>
      </c>
      <c r="L2881" t="s">
        <v>9191</v>
      </c>
      <c r="M2881" t="s">
        <v>9256</v>
      </c>
      <c r="N2881" t="s">
        <v>6761</v>
      </c>
      <c r="O2881" t="s">
        <v>6762</v>
      </c>
      <c r="P2881">
        <v>2809900</v>
      </c>
      <c r="Q2881" t="s">
        <v>6636</v>
      </c>
      <c r="R2881" t="s">
        <v>6636</v>
      </c>
      <c r="S2881" s="12"/>
      <c r="T2881" s="13"/>
      <c r="U2881" t="s">
        <v>7486</v>
      </c>
    </row>
    <row r="2882" spans="1:21" x14ac:dyDescent="0.25">
      <c r="A2882" t="s">
        <v>6637</v>
      </c>
      <c r="B2882" s="12">
        <v>41838</v>
      </c>
      <c r="C2882" t="s">
        <v>9253</v>
      </c>
      <c r="D2882" s="11">
        <v>46188.403703703698</v>
      </c>
      <c r="E2882" t="s">
        <v>9254</v>
      </c>
      <c r="F2882" t="s">
        <v>6617</v>
      </c>
      <c r="G2882" t="s">
        <v>9198</v>
      </c>
      <c r="H2882" t="s">
        <v>6370</v>
      </c>
      <c r="I2882" t="s">
        <v>55</v>
      </c>
      <c r="J2882" t="s">
        <v>737</v>
      </c>
      <c r="K2882" t="s">
        <v>9255</v>
      </c>
      <c r="L2882" t="s">
        <v>9191</v>
      </c>
      <c r="M2882" t="s">
        <v>9256</v>
      </c>
      <c r="N2882" t="s">
        <v>6761</v>
      </c>
      <c r="O2882" t="s">
        <v>6762</v>
      </c>
      <c r="P2882">
        <v>2809900</v>
      </c>
      <c r="Q2882" t="s">
        <v>6636</v>
      </c>
      <c r="R2882" t="s">
        <v>6636</v>
      </c>
      <c r="S2882" s="12"/>
      <c r="T2882" s="13"/>
      <c r="U2882" t="s">
        <v>7486</v>
      </c>
    </row>
    <row r="2883" spans="1:21" x14ac:dyDescent="0.25">
      <c r="A2883" t="s">
        <v>6637</v>
      </c>
      <c r="B2883" s="12">
        <v>41838</v>
      </c>
      <c r="C2883" t="s">
        <v>9253</v>
      </c>
      <c r="D2883" s="11">
        <v>46188.403703703698</v>
      </c>
      <c r="E2883" t="s">
        <v>9254</v>
      </c>
      <c r="F2883" t="s">
        <v>6617</v>
      </c>
      <c r="G2883" t="s">
        <v>9199</v>
      </c>
      <c r="H2883" t="s">
        <v>6370</v>
      </c>
      <c r="I2883" t="s">
        <v>55</v>
      </c>
      <c r="J2883" t="s">
        <v>737</v>
      </c>
      <c r="K2883" t="s">
        <v>9255</v>
      </c>
      <c r="L2883" t="s">
        <v>9191</v>
      </c>
      <c r="M2883" t="s">
        <v>9256</v>
      </c>
      <c r="N2883" t="s">
        <v>6761</v>
      </c>
      <c r="O2883" t="s">
        <v>6762</v>
      </c>
      <c r="P2883">
        <v>2809900</v>
      </c>
      <c r="Q2883" t="s">
        <v>6636</v>
      </c>
      <c r="R2883" t="s">
        <v>6636</v>
      </c>
      <c r="S2883" s="12"/>
      <c r="T2883" s="13"/>
      <c r="U2883" t="s">
        <v>7486</v>
      </c>
    </row>
    <row r="2884" spans="1:21" x14ac:dyDescent="0.25">
      <c r="A2884" t="s">
        <v>6637</v>
      </c>
      <c r="B2884" s="12">
        <v>41838</v>
      </c>
      <c r="C2884" t="s">
        <v>9253</v>
      </c>
      <c r="D2884" s="11">
        <v>46188.403703703698</v>
      </c>
      <c r="E2884" t="s">
        <v>9254</v>
      </c>
      <c r="F2884" t="s">
        <v>6617</v>
      </c>
      <c r="G2884" t="s">
        <v>9200</v>
      </c>
      <c r="H2884" t="s">
        <v>6370</v>
      </c>
      <c r="I2884" t="s">
        <v>55</v>
      </c>
      <c r="J2884" t="s">
        <v>737</v>
      </c>
      <c r="K2884" t="s">
        <v>9255</v>
      </c>
      <c r="L2884" t="s">
        <v>9191</v>
      </c>
      <c r="M2884" t="s">
        <v>9256</v>
      </c>
      <c r="N2884" t="s">
        <v>6761</v>
      </c>
      <c r="O2884" t="s">
        <v>6762</v>
      </c>
      <c r="P2884">
        <v>2809900</v>
      </c>
      <c r="Q2884" t="s">
        <v>6636</v>
      </c>
      <c r="R2884" t="s">
        <v>6636</v>
      </c>
      <c r="S2884" s="12"/>
      <c r="T2884" s="13"/>
      <c r="U2884" t="s">
        <v>7486</v>
      </c>
    </row>
    <row r="2885" spans="1:21" x14ac:dyDescent="0.25">
      <c r="A2885" t="s">
        <v>6637</v>
      </c>
      <c r="B2885" s="12">
        <v>41838</v>
      </c>
      <c r="C2885" t="s">
        <v>9253</v>
      </c>
      <c r="D2885" s="11">
        <v>46188.403703703698</v>
      </c>
      <c r="E2885" t="s">
        <v>9254</v>
      </c>
      <c r="F2885" t="s">
        <v>6617</v>
      </c>
      <c r="G2885" t="s">
        <v>9201</v>
      </c>
      <c r="H2885" t="s">
        <v>6370</v>
      </c>
      <c r="I2885" t="s">
        <v>55</v>
      </c>
      <c r="J2885" t="s">
        <v>737</v>
      </c>
      <c r="K2885" t="s">
        <v>9255</v>
      </c>
      <c r="L2885" t="s">
        <v>9191</v>
      </c>
      <c r="M2885" t="s">
        <v>9256</v>
      </c>
      <c r="N2885" t="s">
        <v>6761</v>
      </c>
      <c r="O2885" t="s">
        <v>6762</v>
      </c>
      <c r="P2885">
        <v>2809900</v>
      </c>
      <c r="Q2885" t="s">
        <v>6636</v>
      </c>
      <c r="R2885" t="s">
        <v>6636</v>
      </c>
      <c r="S2885" s="12"/>
      <c r="T2885" s="13"/>
      <c r="U2885" t="s">
        <v>7486</v>
      </c>
    </row>
    <row r="2886" spans="1:21" x14ac:dyDescent="0.25">
      <c r="A2886" t="s">
        <v>6619</v>
      </c>
      <c r="B2886" s="12">
        <v>41788</v>
      </c>
      <c r="C2886" t="s">
        <v>9245</v>
      </c>
      <c r="D2886" s="11">
        <v>46188.4223726852</v>
      </c>
      <c r="E2886" t="s">
        <v>9246</v>
      </c>
      <c r="F2886" t="s">
        <v>6617</v>
      </c>
      <c r="G2886" t="s">
        <v>9121</v>
      </c>
      <c r="H2886" t="s">
        <v>6370</v>
      </c>
      <c r="I2886" t="s">
        <v>55</v>
      </c>
      <c r="J2886" t="s">
        <v>643</v>
      </c>
      <c r="K2886" t="s">
        <v>9247</v>
      </c>
      <c r="L2886" t="s">
        <v>9191</v>
      </c>
      <c r="M2886" t="s">
        <v>9248</v>
      </c>
      <c r="N2886" t="s">
        <v>6761</v>
      </c>
      <c r="O2886" t="s">
        <v>6771</v>
      </c>
      <c r="P2886">
        <v>3099000</v>
      </c>
      <c r="Q2886" t="s">
        <v>6636</v>
      </c>
      <c r="R2886" t="s">
        <v>6636</v>
      </c>
      <c r="S2886" s="12"/>
      <c r="T2886" s="13"/>
      <c r="U2886" t="s">
        <v>6636</v>
      </c>
    </row>
    <row r="2887" spans="1:21" x14ac:dyDescent="0.25">
      <c r="A2887" t="s">
        <v>6619</v>
      </c>
      <c r="B2887" s="12">
        <v>41788</v>
      </c>
      <c r="C2887" t="s">
        <v>9245</v>
      </c>
      <c r="D2887" s="11">
        <v>46188.4223726852</v>
      </c>
      <c r="E2887" t="s">
        <v>9246</v>
      </c>
      <c r="F2887" t="s">
        <v>6617</v>
      </c>
      <c r="G2887" t="s">
        <v>9193</v>
      </c>
      <c r="H2887" t="s">
        <v>6370</v>
      </c>
      <c r="I2887" t="s">
        <v>55</v>
      </c>
      <c r="J2887" t="s">
        <v>643</v>
      </c>
      <c r="K2887" t="s">
        <v>9247</v>
      </c>
      <c r="L2887" t="s">
        <v>9191</v>
      </c>
      <c r="M2887" t="s">
        <v>9248</v>
      </c>
      <c r="N2887" t="s">
        <v>6761</v>
      </c>
      <c r="O2887" t="s">
        <v>6771</v>
      </c>
      <c r="P2887">
        <v>3099000</v>
      </c>
      <c r="Q2887" t="s">
        <v>6636</v>
      </c>
      <c r="R2887" t="s">
        <v>6636</v>
      </c>
      <c r="S2887" s="12"/>
      <c r="T2887" s="13"/>
      <c r="U2887" t="s">
        <v>6636</v>
      </c>
    </row>
    <row r="2888" spans="1:21" x14ac:dyDescent="0.25">
      <c r="A2888" t="s">
        <v>6619</v>
      </c>
      <c r="B2888" s="12">
        <v>41788</v>
      </c>
      <c r="C2888" t="s">
        <v>9245</v>
      </c>
      <c r="D2888" s="11">
        <v>46188.4223726852</v>
      </c>
      <c r="E2888" t="s">
        <v>9246</v>
      </c>
      <c r="F2888" t="s">
        <v>6617</v>
      </c>
      <c r="G2888" t="s">
        <v>9194</v>
      </c>
      <c r="H2888" t="s">
        <v>6370</v>
      </c>
      <c r="I2888" t="s">
        <v>55</v>
      </c>
      <c r="J2888" t="s">
        <v>643</v>
      </c>
      <c r="K2888" t="s">
        <v>9247</v>
      </c>
      <c r="L2888" t="s">
        <v>9191</v>
      </c>
      <c r="M2888" t="s">
        <v>9248</v>
      </c>
      <c r="N2888" t="s">
        <v>6761</v>
      </c>
      <c r="O2888" t="s">
        <v>6771</v>
      </c>
      <c r="P2888">
        <v>3099000</v>
      </c>
      <c r="Q2888" t="s">
        <v>6636</v>
      </c>
      <c r="R2888" t="s">
        <v>6636</v>
      </c>
      <c r="S2888" s="12"/>
      <c r="T2888" s="13"/>
      <c r="U2888" t="s">
        <v>6636</v>
      </c>
    </row>
    <row r="2889" spans="1:21" x14ac:dyDescent="0.25">
      <c r="A2889" t="s">
        <v>6619</v>
      </c>
      <c r="B2889" s="12">
        <v>41788</v>
      </c>
      <c r="C2889" t="s">
        <v>9245</v>
      </c>
      <c r="D2889" s="11">
        <v>46188.4223726852</v>
      </c>
      <c r="E2889" t="s">
        <v>9246</v>
      </c>
      <c r="F2889" t="s">
        <v>6617</v>
      </c>
      <c r="G2889" t="s">
        <v>9195</v>
      </c>
      <c r="H2889" t="s">
        <v>6370</v>
      </c>
      <c r="I2889" t="s">
        <v>55</v>
      </c>
      <c r="J2889" t="s">
        <v>643</v>
      </c>
      <c r="K2889" t="s">
        <v>9247</v>
      </c>
      <c r="L2889" t="s">
        <v>9191</v>
      </c>
      <c r="M2889" t="s">
        <v>9248</v>
      </c>
      <c r="N2889" t="s">
        <v>6761</v>
      </c>
      <c r="O2889" t="s">
        <v>6771</v>
      </c>
      <c r="P2889">
        <v>3099000</v>
      </c>
      <c r="Q2889" t="s">
        <v>6636</v>
      </c>
      <c r="R2889" t="s">
        <v>6636</v>
      </c>
      <c r="S2889" s="12"/>
      <c r="T2889" s="13"/>
      <c r="U2889" t="s">
        <v>6636</v>
      </c>
    </row>
    <row r="2890" spans="1:21" x14ac:dyDescent="0.25">
      <c r="A2890" t="s">
        <v>6619</v>
      </c>
      <c r="B2890" s="12">
        <v>41788</v>
      </c>
      <c r="C2890" t="s">
        <v>9245</v>
      </c>
      <c r="D2890" s="11">
        <v>46188.4223726852</v>
      </c>
      <c r="E2890" t="s">
        <v>9246</v>
      </c>
      <c r="F2890" t="s">
        <v>6617</v>
      </c>
      <c r="G2890" t="s">
        <v>9196</v>
      </c>
      <c r="H2890" t="s">
        <v>6370</v>
      </c>
      <c r="I2890" t="s">
        <v>55</v>
      </c>
      <c r="J2890" t="s">
        <v>643</v>
      </c>
      <c r="K2890" t="s">
        <v>9247</v>
      </c>
      <c r="L2890" t="s">
        <v>9191</v>
      </c>
      <c r="M2890" t="s">
        <v>9248</v>
      </c>
      <c r="N2890" t="s">
        <v>6761</v>
      </c>
      <c r="O2890" t="s">
        <v>6771</v>
      </c>
      <c r="P2890">
        <v>3099000</v>
      </c>
      <c r="Q2890" t="s">
        <v>6636</v>
      </c>
      <c r="R2890" t="s">
        <v>6636</v>
      </c>
      <c r="S2890" s="12"/>
      <c r="T2890" s="13"/>
      <c r="U2890" t="s">
        <v>6636</v>
      </c>
    </row>
    <row r="2891" spans="1:21" x14ac:dyDescent="0.25">
      <c r="A2891" t="s">
        <v>6619</v>
      </c>
      <c r="B2891" s="12">
        <v>41788</v>
      </c>
      <c r="C2891" t="s">
        <v>9245</v>
      </c>
      <c r="D2891" s="11">
        <v>46188.4223726852</v>
      </c>
      <c r="E2891" t="s">
        <v>9246</v>
      </c>
      <c r="F2891" t="s">
        <v>6617</v>
      </c>
      <c r="G2891" t="s">
        <v>9197</v>
      </c>
      <c r="H2891" t="s">
        <v>6370</v>
      </c>
      <c r="I2891" t="s">
        <v>55</v>
      </c>
      <c r="J2891" t="s">
        <v>643</v>
      </c>
      <c r="K2891" t="s">
        <v>9247</v>
      </c>
      <c r="L2891" t="s">
        <v>9191</v>
      </c>
      <c r="M2891" t="s">
        <v>9248</v>
      </c>
      <c r="N2891" t="s">
        <v>6761</v>
      </c>
      <c r="O2891" t="s">
        <v>6771</v>
      </c>
      <c r="P2891">
        <v>3099000</v>
      </c>
      <c r="Q2891" t="s">
        <v>6636</v>
      </c>
      <c r="R2891" t="s">
        <v>6636</v>
      </c>
      <c r="S2891" s="12"/>
      <c r="T2891" s="13"/>
      <c r="U2891" t="s">
        <v>6636</v>
      </c>
    </row>
    <row r="2892" spans="1:21" x14ac:dyDescent="0.25">
      <c r="A2892" t="s">
        <v>6619</v>
      </c>
      <c r="B2892" s="12">
        <v>41788</v>
      </c>
      <c r="C2892" t="s">
        <v>9245</v>
      </c>
      <c r="D2892" s="11">
        <v>46188.4223726852</v>
      </c>
      <c r="E2892" t="s">
        <v>9246</v>
      </c>
      <c r="F2892" t="s">
        <v>6617</v>
      </c>
      <c r="G2892" t="s">
        <v>9198</v>
      </c>
      <c r="H2892" t="s">
        <v>6370</v>
      </c>
      <c r="I2892" t="s">
        <v>55</v>
      </c>
      <c r="J2892" t="s">
        <v>643</v>
      </c>
      <c r="K2892" t="s">
        <v>9247</v>
      </c>
      <c r="L2892" t="s">
        <v>9191</v>
      </c>
      <c r="M2892" t="s">
        <v>9248</v>
      </c>
      <c r="N2892" t="s">
        <v>6761</v>
      </c>
      <c r="O2892" t="s">
        <v>6771</v>
      </c>
      <c r="P2892">
        <v>3099000</v>
      </c>
      <c r="Q2892" t="s">
        <v>6636</v>
      </c>
      <c r="R2892" t="s">
        <v>6636</v>
      </c>
      <c r="S2892" s="12"/>
      <c r="T2892" s="13"/>
      <c r="U2892" t="s">
        <v>6636</v>
      </c>
    </row>
    <row r="2893" spans="1:21" x14ac:dyDescent="0.25">
      <c r="A2893" t="s">
        <v>6619</v>
      </c>
      <c r="B2893" s="12">
        <v>41788</v>
      </c>
      <c r="C2893" t="s">
        <v>9245</v>
      </c>
      <c r="D2893" s="11">
        <v>46188.4223726852</v>
      </c>
      <c r="E2893" t="s">
        <v>9246</v>
      </c>
      <c r="F2893" t="s">
        <v>6617</v>
      </c>
      <c r="G2893" t="s">
        <v>9199</v>
      </c>
      <c r="H2893" t="s">
        <v>6370</v>
      </c>
      <c r="I2893" t="s">
        <v>55</v>
      </c>
      <c r="J2893" t="s">
        <v>643</v>
      </c>
      <c r="K2893" t="s">
        <v>9247</v>
      </c>
      <c r="L2893" t="s">
        <v>9191</v>
      </c>
      <c r="M2893" t="s">
        <v>9248</v>
      </c>
      <c r="N2893" t="s">
        <v>6761</v>
      </c>
      <c r="O2893" t="s">
        <v>6771</v>
      </c>
      <c r="P2893">
        <v>3099000</v>
      </c>
      <c r="Q2893" t="s">
        <v>6636</v>
      </c>
      <c r="R2893" t="s">
        <v>6636</v>
      </c>
      <c r="S2893" s="12"/>
      <c r="T2893" s="13"/>
      <c r="U2893" t="s">
        <v>6636</v>
      </c>
    </row>
    <row r="2894" spans="1:21" x14ac:dyDescent="0.25">
      <c r="A2894" t="s">
        <v>6619</v>
      </c>
      <c r="B2894" s="12">
        <v>41788</v>
      </c>
      <c r="C2894" t="s">
        <v>9245</v>
      </c>
      <c r="D2894" s="11">
        <v>46188.4223726852</v>
      </c>
      <c r="E2894" t="s">
        <v>9246</v>
      </c>
      <c r="F2894" t="s">
        <v>6617</v>
      </c>
      <c r="G2894" t="s">
        <v>9200</v>
      </c>
      <c r="H2894" t="s">
        <v>6370</v>
      </c>
      <c r="I2894" t="s">
        <v>55</v>
      </c>
      <c r="J2894" t="s">
        <v>643</v>
      </c>
      <c r="K2894" t="s">
        <v>9247</v>
      </c>
      <c r="L2894" t="s">
        <v>9191</v>
      </c>
      <c r="M2894" t="s">
        <v>9248</v>
      </c>
      <c r="N2894" t="s">
        <v>6761</v>
      </c>
      <c r="O2894" t="s">
        <v>6771</v>
      </c>
      <c r="P2894">
        <v>3099000</v>
      </c>
      <c r="Q2894" t="s">
        <v>6636</v>
      </c>
      <c r="R2894" t="s">
        <v>6636</v>
      </c>
      <c r="S2894" s="12"/>
      <c r="T2894" s="13"/>
      <c r="U2894" t="s">
        <v>6636</v>
      </c>
    </row>
    <row r="2895" spans="1:21" x14ac:dyDescent="0.25">
      <c r="A2895" t="s">
        <v>6619</v>
      </c>
      <c r="B2895" s="12">
        <v>41788</v>
      </c>
      <c r="C2895" t="s">
        <v>9245</v>
      </c>
      <c r="D2895" s="11">
        <v>46188.4223726852</v>
      </c>
      <c r="E2895" t="s">
        <v>9246</v>
      </c>
      <c r="F2895" t="s">
        <v>6617</v>
      </c>
      <c r="G2895" t="s">
        <v>9201</v>
      </c>
      <c r="H2895" t="s">
        <v>6370</v>
      </c>
      <c r="I2895" t="s">
        <v>55</v>
      </c>
      <c r="J2895" t="s">
        <v>643</v>
      </c>
      <c r="K2895" t="s">
        <v>9247</v>
      </c>
      <c r="L2895" t="s">
        <v>9191</v>
      </c>
      <c r="M2895" t="s">
        <v>9248</v>
      </c>
      <c r="N2895" t="s">
        <v>6761</v>
      </c>
      <c r="O2895" t="s">
        <v>6771</v>
      </c>
      <c r="P2895">
        <v>3099000</v>
      </c>
      <c r="Q2895" t="s">
        <v>6636</v>
      </c>
      <c r="R2895" t="s">
        <v>6636</v>
      </c>
      <c r="S2895" s="12"/>
      <c r="T2895" s="13"/>
      <c r="U2895" t="s">
        <v>6636</v>
      </c>
    </row>
    <row r="2896" spans="1:21" x14ac:dyDescent="0.25">
      <c r="A2896" t="s">
        <v>6637</v>
      </c>
      <c r="B2896" s="12">
        <v>41834</v>
      </c>
      <c r="C2896" t="s">
        <v>9257</v>
      </c>
      <c r="D2896" s="11">
        <v>46188.537025463003</v>
      </c>
      <c r="E2896" t="s">
        <v>9258</v>
      </c>
      <c r="F2896" t="s">
        <v>6617</v>
      </c>
      <c r="G2896" t="s">
        <v>9130</v>
      </c>
      <c r="H2896" t="s">
        <v>6370</v>
      </c>
      <c r="I2896" t="s">
        <v>55</v>
      </c>
      <c r="J2896" t="s">
        <v>44</v>
      </c>
      <c r="K2896" t="s">
        <v>9259</v>
      </c>
      <c r="L2896" t="s">
        <v>9218</v>
      </c>
      <c r="M2896" t="s">
        <v>9260</v>
      </c>
      <c r="N2896" t="s">
        <v>7044</v>
      </c>
      <c r="O2896" t="s">
        <v>7684</v>
      </c>
      <c r="P2896">
        <v>2599900</v>
      </c>
      <c r="Q2896" t="s">
        <v>6636</v>
      </c>
      <c r="R2896" t="s">
        <v>6636</v>
      </c>
      <c r="S2896" s="12"/>
      <c r="T2896" s="13"/>
      <c r="U2896" t="s">
        <v>7560</v>
      </c>
    </row>
    <row r="2897" spans="1:21" x14ac:dyDescent="0.25">
      <c r="A2897" t="s">
        <v>6637</v>
      </c>
      <c r="B2897" s="12">
        <v>41834</v>
      </c>
      <c r="C2897" t="s">
        <v>9257</v>
      </c>
      <c r="D2897" s="11">
        <v>46188.537025463003</v>
      </c>
      <c r="E2897" t="s">
        <v>9258</v>
      </c>
      <c r="F2897" t="s">
        <v>6617</v>
      </c>
      <c r="G2897" t="s">
        <v>9132</v>
      </c>
      <c r="H2897" t="s">
        <v>6370</v>
      </c>
      <c r="I2897" t="s">
        <v>55</v>
      </c>
      <c r="J2897" t="s">
        <v>44</v>
      </c>
      <c r="K2897" t="s">
        <v>9259</v>
      </c>
      <c r="L2897" t="s">
        <v>9218</v>
      </c>
      <c r="M2897" t="s">
        <v>9260</v>
      </c>
      <c r="N2897" t="s">
        <v>7044</v>
      </c>
      <c r="O2897" t="s">
        <v>7684</v>
      </c>
      <c r="P2897">
        <v>2599900</v>
      </c>
      <c r="Q2897" t="s">
        <v>6636</v>
      </c>
      <c r="R2897" t="s">
        <v>6636</v>
      </c>
      <c r="S2897" s="12"/>
      <c r="T2897" s="13"/>
      <c r="U2897" t="s">
        <v>7560</v>
      </c>
    </row>
    <row r="2898" spans="1:21" x14ac:dyDescent="0.25">
      <c r="A2898" t="s">
        <v>6619</v>
      </c>
      <c r="B2898" s="12">
        <v>41803</v>
      </c>
      <c r="C2898" t="s">
        <v>9249</v>
      </c>
      <c r="D2898" s="11">
        <v>46188.554363425901</v>
      </c>
      <c r="E2898" t="s">
        <v>9250</v>
      </c>
      <c r="F2898" t="s">
        <v>6617</v>
      </c>
      <c r="G2898" t="s">
        <v>9121</v>
      </c>
      <c r="H2898" t="s">
        <v>6370</v>
      </c>
      <c r="I2898" t="s">
        <v>55</v>
      </c>
      <c r="J2898" t="s">
        <v>643</v>
      </c>
      <c r="K2898" t="s">
        <v>9251</v>
      </c>
      <c r="L2898" t="s">
        <v>9191</v>
      </c>
      <c r="M2898" t="s">
        <v>9252</v>
      </c>
      <c r="N2898" t="s">
        <v>6761</v>
      </c>
      <c r="O2898" t="s">
        <v>6762</v>
      </c>
      <c r="P2898">
        <v>2809900</v>
      </c>
      <c r="Q2898" t="s">
        <v>6636</v>
      </c>
      <c r="R2898" t="s">
        <v>6636</v>
      </c>
      <c r="S2898" s="12"/>
      <c r="T2898" s="13"/>
      <c r="U2898" t="s">
        <v>6629</v>
      </c>
    </row>
    <row r="2899" spans="1:21" x14ac:dyDescent="0.25">
      <c r="A2899" t="s">
        <v>6619</v>
      </c>
      <c r="B2899" s="12">
        <v>41803</v>
      </c>
      <c r="C2899" t="s">
        <v>9249</v>
      </c>
      <c r="D2899" s="11">
        <v>46188.554363425901</v>
      </c>
      <c r="E2899" t="s">
        <v>9250</v>
      </c>
      <c r="F2899" t="s">
        <v>6617</v>
      </c>
      <c r="G2899" t="s">
        <v>9193</v>
      </c>
      <c r="H2899" t="s">
        <v>6370</v>
      </c>
      <c r="I2899" t="s">
        <v>55</v>
      </c>
      <c r="J2899" t="s">
        <v>643</v>
      </c>
      <c r="K2899" t="s">
        <v>9251</v>
      </c>
      <c r="L2899" t="s">
        <v>9191</v>
      </c>
      <c r="M2899" t="s">
        <v>9252</v>
      </c>
      <c r="N2899" t="s">
        <v>6761</v>
      </c>
      <c r="O2899" t="s">
        <v>6762</v>
      </c>
      <c r="P2899">
        <v>2809900</v>
      </c>
      <c r="Q2899" t="s">
        <v>6636</v>
      </c>
      <c r="R2899" t="s">
        <v>6636</v>
      </c>
      <c r="S2899" s="12"/>
      <c r="T2899" s="13"/>
      <c r="U2899" t="s">
        <v>6629</v>
      </c>
    </row>
    <row r="2900" spans="1:21" x14ac:dyDescent="0.25">
      <c r="A2900" t="s">
        <v>6619</v>
      </c>
      <c r="B2900" s="12">
        <v>41803</v>
      </c>
      <c r="C2900" t="s">
        <v>9249</v>
      </c>
      <c r="D2900" s="11">
        <v>46188.554363425901</v>
      </c>
      <c r="E2900" t="s">
        <v>9250</v>
      </c>
      <c r="F2900" t="s">
        <v>6617</v>
      </c>
      <c r="G2900" t="s">
        <v>9194</v>
      </c>
      <c r="H2900" t="s">
        <v>6370</v>
      </c>
      <c r="I2900" t="s">
        <v>55</v>
      </c>
      <c r="J2900" t="s">
        <v>643</v>
      </c>
      <c r="K2900" t="s">
        <v>9251</v>
      </c>
      <c r="L2900" t="s">
        <v>9191</v>
      </c>
      <c r="M2900" t="s">
        <v>9252</v>
      </c>
      <c r="N2900" t="s">
        <v>6761</v>
      </c>
      <c r="O2900" t="s">
        <v>6762</v>
      </c>
      <c r="P2900">
        <v>2809900</v>
      </c>
      <c r="Q2900" t="s">
        <v>6636</v>
      </c>
      <c r="R2900" t="s">
        <v>6636</v>
      </c>
      <c r="S2900" s="12"/>
      <c r="T2900" s="13"/>
      <c r="U2900" t="s">
        <v>6629</v>
      </c>
    </row>
    <row r="2901" spans="1:21" x14ac:dyDescent="0.25">
      <c r="A2901" t="s">
        <v>6619</v>
      </c>
      <c r="B2901" s="12">
        <v>41803</v>
      </c>
      <c r="C2901" t="s">
        <v>9249</v>
      </c>
      <c r="D2901" s="11">
        <v>46188.554363425901</v>
      </c>
      <c r="E2901" t="s">
        <v>9250</v>
      </c>
      <c r="F2901" t="s">
        <v>6617</v>
      </c>
      <c r="G2901" t="s">
        <v>9195</v>
      </c>
      <c r="H2901" t="s">
        <v>6370</v>
      </c>
      <c r="I2901" t="s">
        <v>55</v>
      </c>
      <c r="J2901" t="s">
        <v>643</v>
      </c>
      <c r="K2901" t="s">
        <v>9251</v>
      </c>
      <c r="L2901" t="s">
        <v>9191</v>
      </c>
      <c r="M2901" t="s">
        <v>9252</v>
      </c>
      <c r="N2901" t="s">
        <v>6761</v>
      </c>
      <c r="O2901" t="s">
        <v>6762</v>
      </c>
      <c r="P2901">
        <v>2809900</v>
      </c>
      <c r="Q2901" t="s">
        <v>6636</v>
      </c>
      <c r="R2901" t="s">
        <v>6636</v>
      </c>
      <c r="S2901" s="12"/>
      <c r="T2901" s="13"/>
      <c r="U2901" t="s">
        <v>6629</v>
      </c>
    </row>
    <row r="2902" spans="1:21" x14ac:dyDescent="0.25">
      <c r="A2902" t="s">
        <v>6619</v>
      </c>
      <c r="B2902" s="12">
        <v>41803</v>
      </c>
      <c r="C2902" t="s">
        <v>9249</v>
      </c>
      <c r="D2902" s="11">
        <v>46188.554363425901</v>
      </c>
      <c r="E2902" t="s">
        <v>9250</v>
      </c>
      <c r="F2902" t="s">
        <v>6617</v>
      </c>
      <c r="G2902" t="s">
        <v>9196</v>
      </c>
      <c r="H2902" t="s">
        <v>6370</v>
      </c>
      <c r="I2902" t="s">
        <v>55</v>
      </c>
      <c r="J2902" t="s">
        <v>643</v>
      </c>
      <c r="K2902" t="s">
        <v>9251</v>
      </c>
      <c r="L2902" t="s">
        <v>9191</v>
      </c>
      <c r="M2902" t="s">
        <v>9252</v>
      </c>
      <c r="N2902" t="s">
        <v>6761</v>
      </c>
      <c r="O2902" t="s">
        <v>6762</v>
      </c>
      <c r="P2902">
        <v>2809900</v>
      </c>
      <c r="Q2902" t="s">
        <v>6636</v>
      </c>
      <c r="R2902" t="s">
        <v>6636</v>
      </c>
      <c r="S2902" s="12"/>
      <c r="T2902" s="13"/>
      <c r="U2902" t="s">
        <v>6629</v>
      </c>
    </row>
    <row r="2903" spans="1:21" x14ac:dyDescent="0.25">
      <c r="A2903" t="s">
        <v>6619</v>
      </c>
      <c r="B2903" s="12">
        <v>41803</v>
      </c>
      <c r="C2903" t="s">
        <v>9249</v>
      </c>
      <c r="D2903" s="11">
        <v>46188.554363425901</v>
      </c>
      <c r="E2903" t="s">
        <v>9250</v>
      </c>
      <c r="F2903" t="s">
        <v>6617</v>
      </c>
      <c r="G2903" t="s">
        <v>9197</v>
      </c>
      <c r="H2903" t="s">
        <v>6370</v>
      </c>
      <c r="I2903" t="s">
        <v>55</v>
      </c>
      <c r="J2903" t="s">
        <v>643</v>
      </c>
      <c r="K2903" t="s">
        <v>9251</v>
      </c>
      <c r="L2903" t="s">
        <v>9191</v>
      </c>
      <c r="M2903" t="s">
        <v>9252</v>
      </c>
      <c r="N2903" t="s">
        <v>6761</v>
      </c>
      <c r="O2903" t="s">
        <v>6762</v>
      </c>
      <c r="P2903">
        <v>2809900</v>
      </c>
      <c r="Q2903" t="s">
        <v>6636</v>
      </c>
      <c r="R2903" t="s">
        <v>6636</v>
      </c>
      <c r="S2903" s="12"/>
      <c r="T2903" s="13"/>
      <c r="U2903" t="s">
        <v>6629</v>
      </c>
    </row>
    <row r="2904" spans="1:21" x14ac:dyDescent="0.25">
      <c r="A2904" t="s">
        <v>6619</v>
      </c>
      <c r="B2904" s="12">
        <v>41803</v>
      </c>
      <c r="C2904" t="s">
        <v>9249</v>
      </c>
      <c r="D2904" s="11">
        <v>46188.554363425901</v>
      </c>
      <c r="E2904" t="s">
        <v>9250</v>
      </c>
      <c r="F2904" t="s">
        <v>6617</v>
      </c>
      <c r="G2904" t="s">
        <v>9198</v>
      </c>
      <c r="H2904" t="s">
        <v>6370</v>
      </c>
      <c r="I2904" t="s">
        <v>55</v>
      </c>
      <c r="J2904" t="s">
        <v>643</v>
      </c>
      <c r="K2904" t="s">
        <v>9251</v>
      </c>
      <c r="L2904" t="s">
        <v>9191</v>
      </c>
      <c r="M2904" t="s">
        <v>9252</v>
      </c>
      <c r="N2904" t="s">
        <v>6761</v>
      </c>
      <c r="O2904" t="s">
        <v>6762</v>
      </c>
      <c r="P2904">
        <v>2809900</v>
      </c>
      <c r="Q2904" t="s">
        <v>6636</v>
      </c>
      <c r="R2904" t="s">
        <v>6636</v>
      </c>
      <c r="S2904" s="12"/>
      <c r="T2904" s="13"/>
      <c r="U2904" t="s">
        <v>6629</v>
      </c>
    </row>
    <row r="2905" spans="1:21" x14ac:dyDescent="0.25">
      <c r="A2905" t="s">
        <v>6619</v>
      </c>
      <c r="B2905" s="12">
        <v>41803</v>
      </c>
      <c r="C2905" t="s">
        <v>9249</v>
      </c>
      <c r="D2905" s="11">
        <v>46188.554363425901</v>
      </c>
      <c r="E2905" t="s">
        <v>9250</v>
      </c>
      <c r="F2905" t="s">
        <v>6617</v>
      </c>
      <c r="G2905" t="s">
        <v>9199</v>
      </c>
      <c r="H2905" t="s">
        <v>6370</v>
      </c>
      <c r="I2905" t="s">
        <v>55</v>
      </c>
      <c r="J2905" t="s">
        <v>643</v>
      </c>
      <c r="K2905" t="s">
        <v>9251</v>
      </c>
      <c r="L2905" t="s">
        <v>9191</v>
      </c>
      <c r="M2905" t="s">
        <v>9252</v>
      </c>
      <c r="N2905" t="s">
        <v>6761</v>
      </c>
      <c r="O2905" t="s">
        <v>6762</v>
      </c>
      <c r="P2905">
        <v>2809900</v>
      </c>
      <c r="Q2905" t="s">
        <v>6636</v>
      </c>
      <c r="R2905" t="s">
        <v>6636</v>
      </c>
      <c r="S2905" s="12"/>
      <c r="T2905" s="13"/>
      <c r="U2905" t="s">
        <v>6629</v>
      </c>
    </row>
    <row r="2906" spans="1:21" x14ac:dyDescent="0.25">
      <c r="A2906" t="s">
        <v>6619</v>
      </c>
      <c r="B2906" s="12">
        <v>41803</v>
      </c>
      <c r="C2906" t="s">
        <v>9249</v>
      </c>
      <c r="D2906" s="11">
        <v>46188.554363425901</v>
      </c>
      <c r="E2906" t="s">
        <v>9250</v>
      </c>
      <c r="F2906" t="s">
        <v>6617</v>
      </c>
      <c r="G2906" t="s">
        <v>9200</v>
      </c>
      <c r="H2906" t="s">
        <v>6370</v>
      </c>
      <c r="I2906" t="s">
        <v>55</v>
      </c>
      <c r="J2906" t="s">
        <v>643</v>
      </c>
      <c r="K2906" t="s">
        <v>9251</v>
      </c>
      <c r="L2906" t="s">
        <v>9191</v>
      </c>
      <c r="M2906" t="s">
        <v>9252</v>
      </c>
      <c r="N2906" t="s">
        <v>6761</v>
      </c>
      <c r="O2906" t="s">
        <v>6762</v>
      </c>
      <c r="P2906">
        <v>2809900</v>
      </c>
      <c r="Q2906" t="s">
        <v>6636</v>
      </c>
      <c r="R2906" t="s">
        <v>6636</v>
      </c>
      <c r="S2906" s="12"/>
      <c r="T2906" s="13"/>
      <c r="U2906" t="s">
        <v>6629</v>
      </c>
    </row>
    <row r="2907" spans="1:21" x14ac:dyDescent="0.25">
      <c r="A2907" t="s">
        <v>6619</v>
      </c>
      <c r="B2907" s="12">
        <v>41803</v>
      </c>
      <c r="C2907" t="s">
        <v>9249</v>
      </c>
      <c r="D2907" s="11">
        <v>46188.554363425901</v>
      </c>
      <c r="E2907" t="s">
        <v>9250</v>
      </c>
      <c r="F2907" t="s">
        <v>6617</v>
      </c>
      <c r="G2907" t="s">
        <v>9201</v>
      </c>
      <c r="H2907" t="s">
        <v>6370</v>
      </c>
      <c r="I2907" t="s">
        <v>55</v>
      </c>
      <c r="J2907" t="s">
        <v>643</v>
      </c>
      <c r="K2907" t="s">
        <v>9251</v>
      </c>
      <c r="L2907" t="s">
        <v>9191</v>
      </c>
      <c r="M2907" t="s">
        <v>9252</v>
      </c>
      <c r="N2907" t="s">
        <v>6761</v>
      </c>
      <c r="O2907" t="s">
        <v>6762</v>
      </c>
      <c r="P2907">
        <v>2809900</v>
      </c>
      <c r="Q2907" t="s">
        <v>6636</v>
      </c>
      <c r="R2907" t="s">
        <v>6636</v>
      </c>
      <c r="S2907" s="12"/>
      <c r="T2907" s="13"/>
      <c r="U2907" t="s">
        <v>6629</v>
      </c>
    </row>
    <row r="2908" spans="1:21" x14ac:dyDescent="0.25">
      <c r="A2908" t="s">
        <v>6619</v>
      </c>
      <c r="B2908" s="12">
        <v>41811</v>
      </c>
      <c r="C2908" t="s">
        <v>9261</v>
      </c>
      <c r="D2908" s="11">
        <v>46188.605717592603</v>
      </c>
      <c r="E2908" t="s">
        <v>9262</v>
      </c>
      <c r="F2908" t="s">
        <v>6617</v>
      </c>
      <c r="G2908" t="s">
        <v>9121</v>
      </c>
      <c r="H2908" t="s">
        <v>6370</v>
      </c>
      <c r="I2908" t="s">
        <v>6636</v>
      </c>
      <c r="J2908" t="s">
        <v>6636</v>
      </c>
      <c r="K2908" t="s">
        <v>9263</v>
      </c>
      <c r="L2908" t="s">
        <v>9191</v>
      </c>
      <c r="M2908" t="s">
        <v>9264</v>
      </c>
      <c r="N2908" t="s">
        <v>6761</v>
      </c>
      <c r="O2908" t="s">
        <v>6771</v>
      </c>
      <c r="P2908">
        <v>3099000</v>
      </c>
      <c r="Q2908" t="s">
        <v>6867</v>
      </c>
      <c r="R2908" t="s">
        <v>6911</v>
      </c>
      <c r="S2908" s="12"/>
      <c r="T2908" s="13"/>
      <c r="U2908" t="s">
        <v>6721</v>
      </c>
    </row>
    <row r="2909" spans="1:21" x14ac:dyDescent="0.25">
      <c r="A2909" t="s">
        <v>6619</v>
      </c>
      <c r="B2909" s="12">
        <v>41811</v>
      </c>
      <c r="C2909" t="s">
        <v>9261</v>
      </c>
      <c r="D2909" s="11">
        <v>46188.605717592603</v>
      </c>
      <c r="E2909" t="s">
        <v>9262</v>
      </c>
      <c r="F2909" t="s">
        <v>6617</v>
      </c>
      <c r="G2909" t="s">
        <v>9193</v>
      </c>
      <c r="H2909" t="s">
        <v>6370</v>
      </c>
      <c r="I2909" t="s">
        <v>6636</v>
      </c>
      <c r="J2909" t="s">
        <v>6636</v>
      </c>
      <c r="K2909" t="s">
        <v>9263</v>
      </c>
      <c r="L2909" t="s">
        <v>9191</v>
      </c>
      <c r="M2909" t="s">
        <v>9264</v>
      </c>
      <c r="N2909" t="s">
        <v>6761</v>
      </c>
      <c r="O2909" t="s">
        <v>6771</v>
      </c>
      <c r="P2909">
        <v>3099000</v>
      </c>
      <c r="Q2909" t="s">
        <v>6867</v>
      </c>
      <c r="R2909" t="s">
        <v>6911</v>
      </c>
      <c r="S2909" s="12"/>
      <c r="T2909" s="13"/>
      <c r="U2909" t="s">
        <v>6721</v>
      </c>
    </row>
    <row r="2910" spans="1:21" x14ac:dyDescent="0.25">
      <c r="A2910" t="s">
        <v>6619</v>
      </c>
      <c r="B2910" s="12">
        <v>41811</v>
      </c>
      <c r="C2910" t="s">
        <v>9261</v>
      </c>
      <c r="D2910" s="11">
        <v>46188.605717592603</v>
      </c>
      <c r="E2910" t="s">
        <v>9262</v>
      </c>
      <c r="F2910" t="s">
        <v>6617</v>
      </c>
      <c r="G2910" t="s">
        <v>9194</v>
      </c>
      <c r="H2910" t="s">
        <v>6370</v>
      </c>
      <c r="I2910" t="s">
        <v>6636</v>
      </c>
      <c r="J2910" t="s">
        <v>6636</v>
      </c>
      <c r="K2910" t="s">
        <v>9263</v>
      </c>
      <c r="L2910" t="s">
        <v>9191</v>
      </c>
      <c r="M2910" t="s">
        <v>9264</v>
      </c>
      <c r="N2910" t="s">
        <v>6761</v>
      </c>
      <c r="O2910" t="s">
        <v>6771</v>
      </c>
      <c r="P2910">
        <v>3099000</v>
      </c>
      <c r="Q2910" t="s">
        <v>6867</v>
      </c>
      <c r="R2910" t="s">
        <v>6911</v>
      </c>
      <c r="S2910" s="12"/>
      <c r="T2910" s="13"/>
      <c r="U2910" t="s">
        <v>6721</v>
      </c>
    </row>
    <row r="2911" spans="1:21" x14ac:dyDescent="0.25">
      <c r="A2911" t="s">
        <v>6619</v>
      </c>
      <c r="B2911" s="12">
        <v>41811</v>
      </c>
      <c r="C2911" t="s">
        <v>9261</v>
      </c>
      <c r="D2911" s="11">
        <v>46188.605717592603</v>
      </c>
      <c r="E2911" t="s">
        <v>9262</v>
      </c>
      <c r="F2911" t="s">
        <v>6617</v>
      </c>
      <c r="G2911" t="s">
        <v>9195</v>
      </c>
      <c r="H2911" t="s">
        <v>6370</v>
      </c>
      <c r="I2911" t="s">
        <v>6636</v>
      </c>
      <c r="J2911" t="s">
        <v>6636</v>
      </c>
      <c r="K2911" t="s">
        <v>9263</v>
      </c>
      <c r="L2911" t="s">
        <v>9191</v>
      </c>
      <c r="M2911" t="s">
        <v>9264</v>
      </c>
      <c r="N2911" t="s">
        <v>6761</v>
      </c>
      <c r="O2911" t="s">
        <v>6771</v>
      </c>
      <c r="P2911">
        <v>3099000</v>
      </c>
      <c r="Q2911" t="s">
        <v>6867</v>
      </c>
      <c r="R2911" t="s">
        <v>6911</v>
      </c>
      <c r="S2911" s="12"/>
      <c r="T2911" s="13"/>
      <c r="U2911" t="s">
        <v>6721</v>
      </c>
    </row>
    <row r="2912" spans="1:21" x14ac:dyDescent="0.25">
      <c r="A2912" t="s">
        <v>6619</v>
      </c>
      <c r="B2912" s="12">
        <v>41811</v>
      </c>
      <c r="C2912" t="s">
        <v>9261</v>
      </c>
      <c r="D2912" s="11">
        <v>46188.605717592603</v>
      </c>
      <c r="E2912" t="s">
        <v>9262</v>
      </c>
      <c r="F2912" t="s">
        <v>6617</v>
      </c>
      <c r="G2912" t="s">
        <v>9196</v>
      </c>
      <c r="H2912" t="s">
        <v>6370</v>
      </c>
      <c r="I2912" t="s">
        <v>6636</v>
      </c>
      <c r="J2912" t="s">
        <v>6636</v>
      </c>
      <c r="K2912" t="s">
        <v>9263</v>
      </c>
      <c r="L2912" t="s">
        <v>9191</v>
      </c>
      <c r="M2912" t="s">
        <v>9264</v>
      </c>
      <c r="N2912" t="s">
        <v>6761</v>
      </c>
      <c r="O2912" t="s">
        <v>6771</v>
      </c>
      <c r="P2912">
        <v>3099000</v>
      </c>
      <c r="Q2912" t="s">
        <v>6867</v>
      </c>
      <c r="R2912" t="s">
        <v>6911</v>
      </c>
      <c r="S2912" s="12"/>
      <c r="T2912" s="13"/>
      <c r="U2912" t="s">
        <v>6721</v>
      </c>
    </row>
    <row r="2913" spans="1:21" x14ac:dyDescent="0.25">
      <c r="A2913" t="s">
        <v>6619</v>
      </c>
      <c r="B2913" s="12">
        <v>41811</v>
      </c>
      <c r="C2913" t="s">
        <v>9261</v>
      </c>
      <c r="D2913" s="11">
        <v>46188.605717592603</v>
      </c>
      <c r="E2913" t="s">
        <v>9262</v>
      </c>
      <c r="F2913" t="s">
        <v>6617</v>
      </c>
      <c r="G2913" t="s">
        <v>9197</v>
      </c>
      <c r="H2913" t="s">
        <v>6370</v>
      </c>
      <c r="I2913" t="s">
        <v>6636</v>
      </c>
      <c r="J2913" t="s">
        <v>6636</v>
      </c>
      <c r="K2913" t="s">
        <v>9263</v>
      </c>
      <c r="L2913" t="s">
        <v>9191</v>
      </c>
      <c r="M2913" t="s">
        <v>9264</v>
      </c>
      <c r="N2913" t="s">
        <v>6761</v>
      </c>
      <c r="O2913" t="s">
        <v>6771</v>
      </c>
      <c r="P2913">
        <v>3099000</v>
      </c>
      <c r="Q2913" t="s">
        <v>6867</v>
      </c>
      <c r="R2913" t="s">
        <v>6911</v>
      </c>
      <c r="S2913" s="12"/>
      <c r="T2913" s="13"/>
      <c r="U2913" t="s">
        <v>6721</v>
      </c>
    </row>
    <row r="2914" spans="1:21" x14ac:dyDescent="0.25">
      <c r="A2914" t="s">
        <v>6619</v>
      </c>
      <c r="B2914" s="12">
        <v>41811</v>
      </c>
      <c r="C2914" t="s">
        <v>9261</v>
      </c>
      <c r="D2914" s="11">
        <v>46188.605717592603</v>
      </c>
      <c r="E2914" t="s">
        <v>9262</v>
      </c>
      <c r="F2914" t="s">
        <v>6617</v>
      </c>
      <c r="G2914" t="s">
        <v>9198</v>
      </c>
      <c r="H2914" t="s">
        <v>6370</v>
      </c>
      <c r="I2914" t="s">
        <v>6636</v>
      </c>
      <c r="J2914" t="s">
        <v>6636</v>
      </c>
      <c r="K2914" t="s">
        <v>9263</v>
      </c>
      <c r="L2914" t="s">
        <v>9191</v>
      </c>
      <c r="M2914" t="s">
        <v>9264</v>
      </c>
      <c r="N2914" t="s">
        <v>6761</v>
      </c>
      <c r="O2914" t="s">
        <v>6771</v>
      </c>
      <c r="P2914">
        <v>3099000</v>
      </c>
      <c r="Q2914" t="s">
        <v>6867</v>
      </c>
      <c r="R2914" t="s">
        <v>6911</v>
      </c>
      <c r="S2914" s="12"/>
      <c r="T2914" s="13"/>
      <c r="U2914" t="s">
        <v>6721</v>
      </c>
    </row>
    <row r="2915" spans="1:21" x14ac:dyDescent="0.25">
      <c r="A2915" t="s">
        <v>6619</v>
      </c>
      <c r="B2915" s="12">
        <v>41811</v>
      </c>
      <c r="C2915" t="s">
        <v>9261</v>
      </c>
      <c r="D2915" s="11">
        <v>46188.605717592603</v>
      </c>
      <c r="E2915" t="s">
        <v>9262</v>
      </c>
      <c r="F2915" t="s">
        <v>6617</v>
      </c>
      <c r="G2915" t="s">
        <v>9199</v>
      </c>
      <c r="H2915" t="s">
        <v>6370</v>
      </c>
      <c r="I2915" t="s">
        <v>6636</v>
      </c>
      <c r="J2915" t="s">
        <v>6636</v>
      </c>
      <c r="K2915" t="s">
        <v>9263</v>
      </c>
      <c r="L2915" t="s">
        <v>9191</v>
      </c>
      <c r="M2915" t="s">
        <v>9264</v>
      </c>
      <c r="N2915" t="s">
        <v>6761</v>
      </c>
      <c r="O2915" t="s">
        <v>6771</v>
      </c>
      <c r="P2915">
        <v>3099000</v>
      </c>
      <c r="Q2915" t="s">
        <v>6867</v>
      </c>
      <c r="R2915" t="s">
        <v>6911</v>
      </c>
      <c r="S2915" s="12"/>
      <c r="T2915" s="13"/>
      <c r="U2915" t="s">
        <v>6721</v>
      </c>
    </row>
    <row r="2916" spans="1:21" x14ac:dyDescent="0.25">
      <c r="A2916" t="s">
        <v>6619</v>
      </c>
      <c r="B2916" s="12">
        <v>41811</v>
      </c>
      <c r="C2916" t="s">
        <v>9261</v>
      </c>
      <c r="D2916" s="11">
        <v>46188.605717592603</v>
      </c>
      <c r="E2916" t="s">
        <v>9262</v>
      </c>
      <c r="F2916" t="s">
        <v>6617</v>
      </c>
      <c r="G2916" t="s">
        <v>9200</v>
      </c>
      <c r="H2916" t="s">
        <v>6370</v>
      </c>
      <c r="I2916" t="s">
        <v>6636</v>
      </c>
      <c r="J2916" t="s">
        <v>6636</v>
      </c>
      <c r="K2916" t="s">
        <v>9263</v>
      </c>
      <c r="L2916" t="s">
        <v>9191</v>
      </c>
      <c r="M2916" t="s">
        <v>9264</v>
      </c>
      <c r="N2916" t="s">
        <v>6761</v>
      </c>
      <c r="O2916" t="s">
        <v>6771</v>
      </c>
      <c r="P2916">
        <v>3099000</v>
      </c>
      <c r="Q2916" t="s">
        <v>6867</v>
      </c>
      <c r="R2916" t="s">
        <v>6911</v>
      </c>
      <c r="S2916" s="12"/>
      <c r="T2916" s="13"/>
      <c r="U2916" t="s">
        <v>6721</v>
      </c>
    </row>
    <row r="2917" spans="1:21" x14ac:dyDescent="0.25">
      <c r="A2917" t="s">
        <v>6619</v>
      </c>
      <c r="B2917" s="12">
        <v>41811</v>
      </c>
      <c r="C2917" t="s">
        <v>9261</v>
      </c>
      <c r="D2917" s="11">
        <v>46188.605717592603</v>
      </c>
      <c r="E2917" t="s">
        <v>9262</v>
      </c>
      <c r="F2917" t="s">
        <v>6617</v>
      </c>
      <c r="G2917" t="s">
        <v>9201</v>
      </c>
      <c r="H2917" t="s">
        <v>6370</v>
      </c>
      <c r="I2917" t="s">
        <v>6636</v>
      </c>
      <c r="J2917" t="s">
        <v>6636</v>
      </c>
      <c r="K2917" t="s">
        <v>9263</v>
      </c>
      <c r="L2917" t="s">
        <v>9191</v>
      </c>
      <c r="M2917" t="s">
        <v>9264</v>
      </c>
      <c r="N2917" t="s">
        <v>6761</v>
      </c>
      <c r="O2917" t="s">
        <v>6771</v>
      </c>
      <c r="P2917">
        <v>3099000</v>
      </c>
      <c r="Q2917" t="s">
        <v>6867</v>
      </c>
      <c r="R2917" t="s">
        <v>6911</v>
      </c>
      <c r="S2917" s="12"/>
      <c r="T2917" s="13"/>
      <c r="U2917" t="s">
        <v>6721</v>
      </c>
    </row>
    <row r="2918" spans="1:21" x14ac:dyDescent="0.25">
      <c r="A2918" t="s">
        <v>6637</v>
      </c>
      <c r="B2918" s="12">
        <v>41811</v>
      </c>
      <c r="C2918" t="s">
        <v>9261</v>
      </c>
      <c r="D2918" s="11">
        <v>46188.816446759301</v>
      </c>
      <c r="E2918" t="s">
        <v>9262</v>
      </c>
      <c r="F2918" t="s">
        <v>6617</v>
      </c>
      <c r="G2918" t="s">
        <v>9121</v>
      </c>
      <c r="H2918" t="s">
        <v>6370</v>
      </c>
      <c r="I2918" t="s">
        <v>6636</v>
      </c>
      <c r="J2918" t="s">
        <v>6636</v>
      </c>
      <c r="K2918" t="s">
        <v>9263</v>
      </c>
      <c r="L2918" t="s">
        <v>9191</v>
      </c>
      <c r="M2918" t="s">
        <v>9264</v>
      </c>
      <c r="N2918" t="s">
        <v>6761</v>
      </c>
      <c r="O2918" t="s">
        <v>6771</v>
      </c>
      <c r="P2918">
        <v>3099000</v>
      </c>
      <c r="Q2918" t="s">
        <v>6867</v>
      </c>
      <c r="R2918" t="s">
        <v>6911</v>
      </c>
      <c r="S2918" s="12"/>
      <c r="T2918" s="13"/>
      <c r="U2918" t="s">
        <v>6721</v>
      </c>
    </row>
    <row r="2919" spans="1:21" x14ac:dyDescent="0.25">
      <c r="A2919" t="s">
        <v>6637</v>
      </c>
      <c r="B2919" s="12">
        <v>41811</v>
      </c>
      <c r="C2919" t="s">
        <v>9261</v>
      </c>
      <c r="D2919" s="11">
        <v>46188.816446759301</v>
      </c>
      <c r="E2919" t="s">
        <v>9262</v>
      </c>
      <c r="F2919" t="s">
        <v>6617</v>
      </c>
      <c r="G2919" t="s">
        <v>9193</v>
      </c>
      <c r="H2919" t="s">
        <v>6370</v>
      </c>
      <c r="I2919" t="s">
        <v>6636</v>
      </c>
      <c r="J2919" t="s">
        <v>6636</v>
      </c>
      <c r="K2919" t="s">
        <v>9263</v>
      </c>
      <c r="L2919" t="s">
        <v>9191</v>
      </c>
      <c r="M2919" t="s">
        <v>9264</v>
      </c>
      <c r="N2919" t="s">
        <v>6761</v>
      </c>
      <c r="O2919" t="s">
        <v>6771</v>
      </c>
      <c r="P2919">
        <v>3099000</v>
      </c>
      <c r="Q2919" t="s">
        <v>6867</v>
      </c>
      <c r="R2919" t="s">
        <v>6911</v>
      </c>
      <c r="S2919" s="12"/>
      <c r="T2919" s="13"/>
      <c r="U2919" t="s">
        <v>6721</v>
      </c>
    </row>
    <row r="2920" spans="1:21" x14ac:dyDescent="0.25">
      <c r="A2920" t="s">
        <v>6637</v>
      </c>
      <c r="B2920" s="12">
        <v>41811</v>
      </c>
      <c r="C2920" t="s">
        <v>9261</v>
      </c>
      <c r="D2920" s="11">
        <v>46188.816446759301</v>
      </c>
      <c r="E2920" t="s">
        <v>9262</v>
      </c>
      <c r="F2920" t="s">
        <v>6617</v>
      </c>
      <c r="G2920" t="s">
        <v>9194</v>
      </c>
      <c r="H2920" t="s">
        <v>6370</v>
      </c>
      <c r="I2920" t="s">
        <v>6636</v>
      </c>
      <c r="J2920" t="s">
        <v>6636</v>
      </c>
      <c r="K2920" t="s">
        <v>9263</v>
      </c>
      <c r="L2920" t="s">
        <v>9191</v>
      </c>
      <c r="M2920" t="s">
        <v>9264</v>
      </c>
      <c r="N2920" t="s">
        <v>6761</v>
      </c>
      <c r="O2920" t="s">
        <v>6771</v>
      </c>
      <c r="P2920">
        <v>3099000</v>
      </c>
      <c r="Q2920" t="s">
        <v>6867</v>
      </c>
      <c r="R2920" t="s">
        <v>6911</v>
      </c>
      <c r="S2920" s="12"/>
      <c r="T2920" s="13"/>
      <c r="U2920" t="s">
        <v>6721</v>
      </c>
    </row>
    <row r="2921" spans="1:21" x14ac:dyDescent="0.25">
      <c r="A2921" t="s">
        <v>6637</v>
      </c>
      <c r="B2921" s="12">
        <v>41811</v>
      </c>
      <c r="C2921" t="s">
        <v>9261</v>
      </c>
      <c r="D2921" s="11">
        <v>46188.816446759301</v>
      </c>
      <c r="E2921" t="s">
        <v>9262</v>
      </c>
      <c r="F2921" t="s">
        <v>6617</v>
      </c>
      <c r="G2921" t="s">
        <v>9195</v>
      </c>
      <c r="H2921" t="s">
        <v>6370</v>
      </c>
      <c r="I2921" t="s">
        <v>6636</v>
      </c>
      <c r="J2921" t="s">
        <v>6636</v>
      </c>
      <c r="K2921" t="s">
        <v>9263</v>
      </c>
      <c r="L2921" t="s">
        <v>9191</v>
      </c>
      <c r="M2921" t="s">
        <v>9264</v>
      </c>
      <c r="N2921" t="s">
        <v>6761</v>
      </c>
      <c r="O2921" t="s">
        <v>6771</v>
      </c>
      <c r="P2921">
        <v>3099000</v>
      </c>
      <c r="Q2921" t="s">
        <v>6867</v>
      </c>
      <c r="R2921" t="s">
        <v>6911</v>
      </c>
      <c r="S2921" s="12"/>
      <c r="T2921" s="13"/>
      <c r="U2921" t="s">
        <v>6721</v>
      </c>
    </row>
    <row r="2922" spans="1:21" x14ac:dyDescent="0.25">
      <c r="A2922" t="s">
        <v>6637</v>
      </c>
      <c r="B2922" s="12">
        <v>41811</v>
      </c>
      <c r="C2922" t="s">
        <v>9261</v>
      </c>
      <c r="D2922" s="11">
        <v>46188.816446759301</v>
      </c>
      <c r="E2922" t="s">
        <v>9262</v>
      </c>
      <c r="F2922" t="s">
        <v>6617</v>
      </c>
      <c r="G2922" t="s">
        <v>9196</v>
      </c>
      <c r="H2922" t="s">
        <v>6370</v>
      </c>
      <c r="I2922" t="s">
        <v>6636</v>
      </c>
      <c r="J2922" t="s">
        <v>6636</v>
      </c>
      <c r="K2922" t="s">
        <v>9263</v>
      </c>
      <c r="L2922" t="s">
        <v>9191</v>
      </c>
      <c r="M2922" t="s">
        <v>9264</v>
      </c>
      <c r="N2922" t="s">
        <v>6761</v>
      </c>
      <c r="O2922" t="s">
        <v>6771</v>
      </c>
      <c r="P2922">
        <v>3099000</v>
      </c>
      <c r="Q2922" t="s">
        <v>6867</v>
      </c>
      <c r="R2922" t="s">
        <v>6911</v>
      </c>
      <c r="S2922" s="12"/>
      <c r="T2922" s="13"/>
      <c r="U2922" t="s">
        <v>6721</v>
      </c>
    </row>
    <row r="2923" spans="1:21" x14ac:dyDescent="0.25">
      <c r="A2923" t="s">
        <v>6637</v>
      </c>
      <c r="B2923" s="12">
        <v>41811</v>
      </c>
      <c r="C2923" t="s">
        <v>9261</v>
      </c>
      <c r="D2923" s="11">
        <v>46188.816446759301</v>
      </c>
      <c r="E2923" t="s">
        <v>9262</v>
      </c>
      <c r="F2923" t="s">
        <v>6617</v>
      </c>
      <c r="G2923" t="s">
        <v>9197</v>
      </c>
      <c r="H2923" t="s">
        <v>6370</v>
      </c>
      <c r="I2923" t="s">
        <v>6636</v>
      </c>
      <c r="J2923" t="s">
        <v>6636</v>
      </c>
      <c r="K2923" t="s">
        <v>9263</v>
      </c>
      <c r="L2923" t="s">
        <v>9191</v>
      </c>
      <c r="M2923" t="s">
        <v>9264</v>
      </c>
      <c r="N2923" t="s">
        <v>6761</v>
      </c>
      <c r="O2923" t="s">
        <v>6771</v>
      </c>
      <c r="P2923">
        <v>3099000</v>
      </c>
      <c r="Q2923" t="s">
        <v>6867</v>
      </c>
      <c r="R2923" t="s">
        <v>6911</v>
      </c>
      <c r="S2923" s="12"/>
      <c r="T2923" s="13"/>
      <c r="U2923" t="s">
        <v>6721</v>
      </c>
    </row>
    <row r="2924" spans="1:21" x14ac:dyDescent="0.25">
      <c r="A2924" t="s">
        <v>6637</v>
      </c>
      <c r="B2924" s="12">
        <v>41811</v>
      </c>
      <c r="C2924" t="s">
        <v>9261</v>
      </c>
      <c r="D2924" s="11">
        <v>46188.816446759301</v>
      </c>
      <c r="E2924" t="s">
        <v>9262</v>
      </c>
      <c r="F2924" t="s">
        <v>6617</v>
      </c>
      <c r="G2924" t="s">
        <v>9198</v>
      </c>
      <c r="H2924" t="s">
        <v>6370</v>
      </c>
      <c r="I2924" t="s">
        <v>6636</v>
      </c>
      <c r="J2924" t="s">
        <v>6636</v>
      </c>
      <c r="K2924" t="s">
        <v>9263</v>
      </c>
      <c r="L2924" t="s">
        <v>9191</v>
      </c>
      <c r="M2924" t="s">
        <v>9264</v>
      </c>
      <c r="N2924" t="s">
        <v>6761</v>
      </c>
      <c r="O2924" t="s">
        <v>6771</v>
      </c>
      <c r="P2924">
        <v>3099000</v>
      </c>
      <c r="Q2924" t="s">
        <v>6867</v>
      </c>
      <c r="R2924" t="s">
        <v>6911</v>
      </c>
      <c r="S2924" s="12"/>
      <c r="T2924" s="13"/>
      <c r="U2924" t="s">
        <v>6721</v>
      </c>
    </row>
    <row r="2925" spans="1:21" x14ac:dyDescent="0.25">
      <c r="A2925" t="s">
        <v>6637</v>
      </c>
      <c r="B2925" s="12">
        <v>41811</v>
      </c>
      <c r="C2925" t="s">
        <v>9261</v>
      </c>
      <c r="D2925" s="11">
        <v>46188.816446759301</v>
      </c>
      <c r="E2925" t="s">
        <v>9262</v>
      </c>
      <c r="F2925" t="s">
        <v>6617</v>
      </c>
      <c r="G2925" t="s">
        <v>9199</v>
      </c>
      <c r="H2925" t="s">
        <v>6370</v>
      </c>
      <c r="I2925" t="s">
        <v>6636</v>
      </c>
      <c r="J2925" t="s">
        <v>6636</v>
      </c>
      <c r="K2925" t="s">
        <v>9263</v>
      </c>
      <c r="L2925" t="s">
        <v>9191</v>
      </c>
      <c r="M2925" t="s">
        <v>9264</v>
      </c>
      <c r="N2925" t="s">
        <v>6761</v>
      </c>
      <c r="O2925" t="s">
        <v>6771</v>
      </c>
      <c r="P2925">
        <v>3099000</v>
      </c>
      <c r="Q2925" t="s">
        <v>6867</v>
      </c>
      <c r="R2925" t="s">
        <v>6911</v>
      </c>
      <c r="S2925" s="12"/>
      <c r="T2925" s="13"/>
      <c r="U2925" t="s">
        <v>6721</v>
      </c>
    </row>
    <row r="2926" spans="1:21" x14ac:dyDescent="0.25">
      <c r="A2926" t="s">
        <v>6637</v>
      </c>
      <c r="B2926" s="12">
        <v>41811</v>
      </c>
      <c r="C2926" t="s">
        <v>9261</v>
      </c>
      <c r="D2926" s="11">
        <v>46188.816446759301</v>
      </c>
      <c r="E2926" t="s">
        <v>9262</v>
      </c>
      <c r="F2926" t="s">
        <v>6617</v>
      </c>
      <c r="G2926" t="s">
        <v>9200</v>
      </c>
      <c r="H2926" t="s">
        <v>6370</v>
      </c>
      <c r="I2926" t="s">
        <v>6636</v>
      </c>
      <c r="J2926" t="s">
        <v>6636</v>
      </c>
      <c r="K2926" t="s">
        <v>9263</v>
      </c>
      <c r="L2926" t="s">
        <v>9191</v>
      </c>
      <c r="M2926" t="s">
        <v>9264</v>
      </c>
      <c r="N2926" t="s">
        <v>6761</v>
      </c>
      <c r="O2926" t="s">
        <v>6771</v>
      </c>
      <c r="P2926">
        <v>3099000</v>
      </c>
      <c r="Q2926" t="s">
        <v>6867</v>
      </c>
      <c r="R2926" t="s">
        <v>6911</v>
      </c>
      <c r="S2926" s="12"/>
      <c r="T2926" s="13"/>
      <c r="U2926" t="s">
        <v>6721</v>
      </c>
    </row>
    <row r="2927" spans="1:21" x14ac:dyDescent="0.25">
      <c r="A2927" t="s">
        <v>6637</v>
      </c>
      <c r="B2927" s="12">
        <v>41811</v>
      </c>
      <c r="C2927" t="s">
        <v>9261</v>
      </c>
      <c r="D2927" s="11">
        <v>46188.816446759301</v>
      </c>
      <c r="E2927" t="s">
        <v>9262</v>
      </c>
      <c r="F2927" t="s">
        <v>6617</v>
      </c>
      <c r="G2927" t="s">
        <v>9201</v>
      </c>
      <c r="H2927" t="s">
        <v>6370</v>
      </c>
      <c r="I2927" t="s">
        <v>6636</v>
      </c>
      <c r="J2927" t="s">
        <v>6636</v>
      </c>
      <c r="K2927" t="s">
        <v>9263</v>
      </c>
      <c r="L2927" t="s">
        <v>9191</v>
      </c>
      <c r="M2927" t="s">
        <v>9264</v>
      </c>
      <c r="N2927" t="s">
        <v>6761</v>
      </c>
      <c r="O2927" t="s">
        <v>6771</v>
      </c>
      <c r="P2927">
        <v>3099000</v>
      </c>
      <c r="Q2927" t="s">
        <v>6867</v>
      </c>
      <c r="R2927" t="s">
        <v>6911</v>
      </c>
      <c r="S2927" s="12"/>
      <c r="T2927" s="13"/>
      <c r="U2927" t="s">
        <v>6721</v>
      </c>
    </row>
    <row r="2928" spans="1:21" x14ac:dyDescent="0.25">
      <c r="A2928" t="s">
        <v>6619</v>
      </c>
      <c r="B2928" s="12">
        <v>41834</v>
      </c>
      <c r="C2928" t="s">
        <v>9257</v>
      </c>
      <c r="D2928" s="11">
        <v>46188.850578703699</v>
      </c>
      <c r="E2928" t="s">
        <v>9258</v>
      </c>
      <c r="F2928" t="s">
        <v>6617</v>
      </c>
      <c r="G2928" t="s">
        <v>9130</v>
      </c>
      <c r="H2928" t="s">
        <v>6370</v>
      </c>
      <c r="I2928" t="s">
        <v>55</v>
      </c>
      <c r="J2928" t="s">
        <v>44</v>
      </c>
      <c r="K2928" t="s">
        <v>9259</v>
      </c>
      <c r="L2928" t="s">
        <v>9218</v>
      </c>
      <c r="M2928" t="s">
        <v>9260</v>
      </c>
      <c r="N2928" t="s">
        <v>7044</v>
      </c>
      <c r="O2928" t="s">
        <v>7684</v>
      </c>
      <c r="P2928">
        <v>2599900</v>
      </c>
      <c r="Q2928" t="s">
        <v>6636</v>
      </c>
      <c r="R2928" t="s">
        <v>6636</v>
      </c>
      <c r="S2928" s="12"/>
      <c r="T2928" s="13"/>
      <c r="U2928" t="s">
        <v>7560</v>
      </c>
    </row>
    <row r="2929" spans="1:21" x14ac:dyDescent="0.25">
      <c r="A2929" t="s">
        <v>6619</v>
      </c>
      <c r="B2929" s="12">
        <v>41834</v>
      </c>
      <c r="C2929" t="s">
        <v>9257</v>
      </c>
      <c r="D2929" s="11">
        <v>46188.850578703699</v>
      </c>
      <c r="E2929" t="s">
        <v>9258</v>
      </c>
      <c r="F2929" t="s">
        <v>6617</v>
      </c>
      <c r="G2929" t="s">
        <v>9132</v>
      </c>
      <c r="H2929" t="s">
        <v>6370</v>
      </c>
      <c r="I2929" t="s">
        <v>55</v>
      </c>
      <c r="J2929" t="s">
        <v>44</v>
      </c>
      <c r="K2929" t="s">
        <v>9259</v>
      </c>
      <c r="L2929" t="s">
        <v>9218</v>
      </c>
      <c r="M2929" t="s">
        <v>9260</v>
      </c>
      <c r="N2929" t="s">
        <v>7044</v>
      </c>
      <c r="O2929" t="s">
        <v>7684</v>
      </c>
      <c r="P2929">
        <v>2599900</v>
      </c>
      <c r="Q2929" t="s">
        <v>6636</v>
      </c>
      <c r="R2929" t="s">
        <v>6636</v>
      </c>
      <c r="S2929" s="12"/>
      <c r="T2929" s="13"/>
      <c r="U2929" t="s">
        <v>7560</v>
      </c>
    </row>
    <row r="2930" spans="1:21" x14ac:dyDescent="0.25">
      <c r="A2930" t="s">
        <v>6637</v>
      </c>
      <c r="B2930" s="12">
        <v>41852</v>
      </c>
      <c r="C2930" t="s">
        <v>8592</v>
      </c>
      <c r="D2930" s="11">
        <v>46188.9919212963</v>
      </c>
      <c r="E2930" t="s">
        <v>8593</v>
      </c>
      <c r="F2930" t="s">
        <v>6617</v>
      </c>
      <c r="G2930" t="s">
        <v>9130</v>
      </c>
      <c r="H2930" t="s">
        <v>6370</v>
      </c>
      <c r="I2930" t="s">
        <v>55</v>
      </c>
      <c r="J2930" t="s">
        <v>6803</v>
      </c>
      <c r="K2930" t="s">
        <v>9265</v>
      </c>
      <c r="L2930" t="s">
        <v>9218</v>
      </c>
      <c r="M2930" t="s">
        <v>9266</v>
      </c>
      <c r="N2930" t="s">
        <v>7044</v>
      </c>
      <c r="O2930" t="s">
        <v>7045</v>
      </c>
      <c r="P2930">
        <v>3229900</v>
      </c>
      <c r="Q2930" t="s">
        <v>6636</v>
      </c>
      <c r="R2930" t="s">
        <v>6636</v>
      </c>
      <c r="S2930" s="12"/>
      <c r="T2930" s="13"/>
      <c r="U2930" t="s">
        <v>6636</v>
      </c>
    </row>
    <row r="2931" spans="1:21" x14ac:dyDescent="0.25">
      <c r="A2931" t="s">
        <v>6637</v>
      </c>
      <c r="B2931" s="12">
        <v>41852</v>
      </c>
      <c r="C2931" t="s">
        <v>8592</v>
      </c>
      <c r="D2931" s="11">
        <v>46188.9919212963</v>
      </c>
      <c r="E2931" t="s">
        <v>8593</v>
      </c>
      <c r="F2931" t="s">
        <v>6617</v>
      </c>
      <c r="G2931" t="s">
        <v>9132</v>
      </c>
      <c r="H2931" t="s">
        <v>6370</v>
      </c>
      <c r="I2931" t="s">
        <v>55</v>
      </c>
      <c r="J2931" t="s">
        <v>6803</v>
      </c>
      <c r="K2931" t="s">
        <v>9265</v>
      </c>
      <c r="L2931" t="s">
        <v>9218</v>
      </c>
      <c r="M2931" t="s">
        <v>9266</v>
      </c>
      <c r="N2931" t="s">
        <v>7044</v>
      </c>
      <c r="O2931" t="s">
        <v>7045</v>
      </c>
      <c r="P2931">
        <v>3229900</v>
      </c>
      <c r="Q2931" t="s">
        <v>6636</v>
      </c>
      <c r="R2931" t="s">
        <v>6636</v>
      </c>
      <c r="S2931" s="12"/>
      <c r="T2931" s="13"/>
      <c r="U2931" t="s">
        <v>6636</v>
      </c>
    </row>
    <row r="2932" spans="1:21" x14ac:dyDescent="0.25">
      <c r="A2932" t="s">
        <v>6637</v>
      </c>
      <c r="B2932" s="12">
        <v>39012</v>
      </c>
      <c r="C2932" t="s">
        <v>9267</v>
      </c>
      <c r="D2932" s="11">
        <v>46189.360532407401</v>
      </c>
      <c r="E2932" t="s">
        <v>9268</v>
      </c>
      <c r="F2932" t="s">
        <v>6617</v>
      </c>
      <c r="G2932" t="s">
        <v>9121</v>
      </c>
      <c r="H2932" t="s">
        <v>6370</v>
      </c>
      <c r="I2932" t="s">
        <v>65</v>
      </c>
      <c r="J2932" t="s">
        <v>67</v>
      </c>
      <c r="K2932" t="s">
        <v>9269</v>
      </c>
      <c r="L2932" t="s">
        <v>9191</v>
      </c>
      <c r="M2932" t="s">
        <v>9270</v>
      </c>
      <c r="N2932" t="s">
        <v>6761</v>
      </c>
      <c r="O2932" t="s">
        <v>6762</v>
      </c>
      <c r="P2932">
        <v>2809900</v>
      </c>
      <c r="Q2932" t="s">
        <v>6636</v>
      </c>
      <c r="R2932" t="s">
        <v>6636</v>
      </c>
      <c r="S2932" s="12"/>
      <c r="T2932" s="13"/>
      <c r="U2932" t="s">
        <v>6721</v>
      </c>
    </row>
    <row r="2933" spans="1:21" x14ac:dyDescent="0.25">
      <c r="A2933" t="s">
        <v>6637</v>
      </c>
      <c r="B2933" s="12">
        <v>39012</v>
      </c>
      <c r="C2933" t="s">
        <v>9267</v>
      </c>
      <c r="D2933" s="11">
        <v>46189.360532407401</v>
      </c>
      <c r="E2933" t="s">
        <v>9268</v>
      </c>
      <c r="F2933" t="s">
        <v>6617</v>
      </c>
      <c r="G2933" t="s">
        <v>9193</v>
      </c>
      <c r="H2933" t="s">
        <v>6370</v>
      </c>
      <c r="I2933" t="s">
        <v>65</v>
      </c>
      <c r="J2933" t="s">
        <v>67</v>
      </c>
      <c r="K2933" t="s">
        <v>9269</v>
      </c>
      <c r="L2933" t="s">
        <v>9191</v>
      </c>
      <c r="M2933" t="s">
        <v>9270</v>
      </c>
      <c r="N2933" t="s">
        <v>6761</v>
      </c>
      <c r="O2933" t="s">
        <v>6762</v>
      </c>
      <c r="P2933">
        <v>2809900</v>
      </c>
      <c r="Q2933" t="s">
        <v>6636</v>
      </c>
      <c r="R2933" t="s">
        <v>6636</v>
      </c>
      <c r="S2933" s="12"/>
      <c r="T2933" s="13"/>
      <c r="U2933" t="s">
        <v>6721</v>
      </c>
    </row>
    <row r="2934" spans="1:21" x14ac:dyDescent="0.25">
      <c r="A2934" t="s">
        <v>6637</v>
      </c>
      <c r="B2934" s="12">
        <v>39012</v>
      </c>
      <c r="C2934" t="s">
        <v>9267</v>
      </c>
      <c r="D2934" s="11">
        <v>46189.360532407401</v>
      </c>
      <c r="E2934" t="s">
        <v>9268</v>
      </c>
      <c r="F2934" t="s">
        <v>6617</v>
      </c>
      <c r="G2934" t="s">
        <v>9200</v>
      </c>
      <c r="H2934" t="s">
        <v>6370</v>
      </c>
      <c r="I2934" t="s">
        <v>65</v>
      </c>
      <c r="J2934" t="s">
        <v>67</v>
      </c>
      <c r="K2934" t="s">
        <v>9269</v>
      </c>
      <c r="L2934" t="s">
        <v>9191</v>
      </c>
      <c r="M2934" t="s">
        <v>9270</v>
      </c>
      <c r="N2934" t="s">
        <v>6761</v>
      </c>
      <c r="O2934" t="s">
        <v>6762</v>
      </c>
      <c r="P2934">
        <v>2809900</v>
      </c>
      <c r="Q2934" t="s">
        <v>6636</v>
      </c>
      <c r="R2934" t="s">
        <v>6636</v>
      </c>
      <c r="S2934" s="12"/>
      <c r="T2934" s="13"/>
      <c r="U2934" t="s">
        <v>6721</v>
      </c>
    </row>
    <row r="2935" spans="1:21" x14ac:dyDescent="0.25">
      <c r="A2935" t="s">
        <v>6637</v>
      </c>
      <c r="B2935" s="12">
        <v>39012</v>
      </c>
      <c r="C2935" t="s">
        <v>9267</v>
      </c>
      <c r="D2935" s="11">
        <v>46189.360532407401</v>
      </c>
      <c r="E2935" t="s">
        <v>9268</v>
      </c>
      <c r="F2935" t="s">
        <v>6617</v>
      </c>
      <c r="G2935" t="s">
        <v>9201</v>
      </c>
      <c r="H2935" t="s">
        <v>6370</v>
      </c>
      <c r="I2935" t="s">
        <v>65</v>
      </c>
      <c r="J2935" t="s">
        <v>67</v>
      </c>
      <c r="K2935" t="s">
        <v>9269</v>
      </c>
      <c r="L2935" t="s">
        <v>9191</v>
      </c>
      <c r="M2935" t="s">
        <v>9270</v>
      </c>
      <c r="N2935" t="s">
        <v>6761</v>
      </c>
      <c r="O2935" t="s">
        <v>6762</v>
      </c>
      <c r="P2935">
        <v>2809900</v>
      </c>
      <c r="Q2935" t="s">
        <v>6636</v>
      </c>
      <c r="R2935" t="s">
        <v>6636</v>
      </c>
      <c r="S2935" s="12"/>
      <c r="T2935" s="13"/>
      <c r="U2935" t="s">
        <v>6721</v>
      </c>
    </row>
    <row r="2936" spans="1:21" x14ac:dyDescent="0.25">
      <c r="A2936" t="s">
        <v>6619</v>
      </c>
      <c r="B2936" s="12">
        <v>41838</v>
      </c>
      <c r="C2936" t="s">
        <v>9253</v>
      </c>
      <c r="D2936" s="11">
        <v>46189.418483796297</v>
      </c>
      <c r="E2936" t="s">
        <v>9254</v>
      </c>
      <c r="F2936" t="s">
        <v>6617</v>
      </c>
      <c r="G2936" t="s">
        <v>9121</v>
      </c>
      <c r="H2936" t="s">
        <v>6370</v>
      </c>
      <c r="I2936" t="s">
        <v>55</v>
      </c>
      <c r="J2936" t="s">
        <v>737</v>
      </c>
      <c r="K2936" t="s">
        <v>9255</v>
      </c>
      <c r="L2936" t="s">
        <v>9191</v>
      </c>
      <c r="M2936" t="s">
        <v>9256</v>
      </c>
      <c r="N2936" t="s">
        <v>6761</v>
      </c>
      <c r="O2936" t="s">
        <v>6762</v>
      </c>
      <c r="P2936">
        <v>2809900</v>
      </c>
      <c r="Q2936" t="s">
        <v>6636</v>
      </c>
      <c r="R2936" t="s">
        <v>6636</v>
      </c>
      <c r="S2936" s="12"/>
      <c r="T2936" s="13"/>
      <c r="U2936" t="s">
        <v>7486</v>
      </c>
    </row>
    <row r="2937" spans="1:21" x14ac:dyDescent="0.25">
      <c r="A2937" t="s">
        <v>6619</v>
      </c>
      <c r="B2937" s="12">
        <v>41838</v>
      </c>
      <c r="C2937" t="s">
        <v>9253</v>
      </c>
      <c r="D2937" s="11">
        <v>46189.418483796297</v>
      </c>
      <c r="E2937" t="s">
        <v>9254</v>
      </c>
      <c r="F2937" t="s">
        <v>6617</v>
      </c>
      <c r="G2937" t="s">
        <v>9193</v>
      </c>
      <c r="H2937" t="s">
        <v>6370</v>
      </c>
      <c r="I2937" t="s">
        <v>55</v>
      </c>
      <c r="J2937" t="s">
        <v>737</v>
      </c>
      <c r="K2937" t="s">
        <v>9255</v>
      </c>
      <c r="L2937" t="s">
        <v>9191</v>
      </c>
      <c r="M2937" t="s">
        <v>9256</v>
      </c>
      <c r="N2937" t="s">
        <v>6761</v>
      </c>
      <c r="O2937" t="s">
        <v>6762</v>
      </c>
      <c r="P2937">
        <v>2809900</v>
      </c>
      <c r="Q2937" t="s">
        <v>6636</v>
      </c>
      <c r="R2937" t="s">
        <v>6636</v>
      </c>
      <c r="S2937" s="12"/>
      <c r="T2937" s="13"/>
      <c r="U2937" t="s">
        <v>7486</v>
      </c>
    </row>
    <row r="2938" spans="1:21" x14ac:dyDescent="0.25">
      <c r="A2938" t="s">
        <v>6619</v>
      </c>
      <c r="B2938" s="12">
        <v>41838</v>
      </c>
      <c r="C2938" t="s">
        <v>9253</v>
      </c>
      <c r="D2938" s="11">
        <v>46189.418483796297</v>
      </c>
      <c r="E2938" t="s">
        <v>9254</v>
      </c>
      <c r="F2938" t="s">
        <v>6617</v>
      </c>
      <c r="G2938" t="s">
        <v>9194</v>
      </c>
      <c r="H2938" t="s">
        <v>6370</v>
      </c>
      <c r="I2938" t="s">
        <v>55</v>
      </c>
      <c r="J2938" t="s">
        <v>737</v>
      </c>
      <c r="K2938" t="s">
        <v>9255</v>
      </c>
      <c r="L2938" t="s">
        <v>9191</v>
      </c>
      <c r="M2938" t="s">
        <v>9256</v>
      </c>
      <c r="N2938" t="s">
        <v>6761</v>
      </c>
      <c r="O2938" t="s">
        <v>6762</v>
      </c>
      <c r="P2938">
        <v>2809900</v>
      </c>
      <c r="Q2938" t="s">
        <v>6636</v>
      </c>
      <c r="R2938" t="s">
        <v>6636</v>
      </c>
      <c r="S2938" s="12"/>
      <c r="T2938" s="13"/>
      <c r="U2938" t="s">
        <v>7486</v>
      </c>
    </row>
    <row r="2939" spans="1:21" x14ac:dyDescent="0.25">
      <c r="A2939" t="s">
        <v>6619</v>
      </c>
      <c r="B2939" s="12">
        <v>41838</v>
      </c>
      <c r="C2939" t="s">
        <v>9253</v>
      </c>
      <c r="D2939" s="11">
        <v>46189.418483796297</v>
      </c>
      <c r="E2939" t="s">
        <v>9254</v>
      </c>
      <c r="F2939" t="s">
        <v>6617</v>
      </c>
      <c r="G2939" t="s">
        <v>9195</v>
      </c>
      <c r="H2939" t="s">
        <v>6370</v>
      </c>
      <c r="I2939" t="s">
        <v>55</v>
      </c>
      <c r="J2939" t="s">
        <v>737</v>
      </c>
      <c r="K2939" t="s">
        <v>9255</v>
      </c>
      <c r="L2939" t="s">
        <v>9191</v>
      </c>
      <c r="M2939" t="s">
        <v>9256</v>
      </c>
      <c r="N2939" t="s">
        <v>6761</v>
      </c>
      <c r="O2939" t="s">
        <v>6762</v>
      </c>
      <c r="P2939">
        <v>2809900</v>
      </c>
      <c r="Q2939" t="s">
        <v>6636</v>
      </c>
      <c r="R2939" t="s">
        <v>6636</v>
      </c>
      <c r="S2939" s="12"/>
      <c r="T2939" s="13"/>
      <c r="U2939" t="s">
        <v>7486</v>
      </c>
    </row>
    <row r="2940" spans="1:21" x14ac:dyDescent="0.25">
      <c r="A2940" t="s">
        <v>6619</v>
      </c>
      <c r="B2940" s="12">
        <v>41838</v>
      </c>
      <c r="C2940" t="s">
        <v>9253</v>
      </c>
      <c r="D2940" s="11">
        <v>46189.418483796297</v>
      </c>
      <c r="E2940" t="s">
        <v>9254</v>
      </c>
      <c r="F2940" t="s">
        <v>6617</v>
      </c>
      <c r="G2940" t="s">
        <v>9196</v>
      </c>
      <c r="H2940" t="s">
        <v>6370</v>
      </c>
      <c r="I2940" t="s">
        <v>55</v>
      </c>
      <c r="J2940" t="s">
        <v>737</v>
      </c>
      <c r="K2940" t="s">
        <v>9255</v>
      </c>
      <c r="L2940" t="s">
        <v>9191</v>
      </c>
      <c r="M2940" t="s">
        <v>9256</v>
      </c>
      <c r="N2940" t="s">
        <v>6761</v>
      </c>
      <c r="O2940" t="s">
        <v>6762</v>
      </c>
      <c r="P2940">
        <v>2809900</v>
      </c>
      <c r="Q2940" t="s">
        <v>6636</v>
      </c>
      <c r="R2940" t="s">
        <v>6636</v>
      </c>
      <c r="S2940" s="12"/>
      <c r="T2940" s="13"/>
      <c r="U2940" t="s">
        <v>7486</v>
      </c>
    </row>
    <row r="2941" spans="1:21" x14ac:dyDescent="0.25">
      <c r="A2941" t="s">
        <v>6619</v>
      </c>
      <c r="B2941" s="12">
        <v>41838</v>
      </c>
      <c r="C2941" t="s">
        <v>9253</v>
      </c>
      <c r="D2941" s="11">
        <v>46189.418483796297</v>
      </c>
      <c r="E2941" t="s">
        <v>9254</v>
      </c>
      <c r="F2941" t="s">
        <v>6617</v>
      </c>
      <c r="G2941" t="s">
        <v>9197</v>
      </c>
      <c r="H2941" t="s">
        <v>6370</v>
      </c>
      <c r="I2941" t="s">
        <v>55</v>
      </c>
      <c r="J2941" t="s">
        <v>737</v>
      </c>
      <c r="K2941" t="s">
        <v>9255</v>
      </c>
      <c r="L2941" t="s">
        <v>9191</v>
      </c>
      <c r="M2941" t="s">
        <v>9256</v>
      </c>
      <c r="N2941" t="s">
        <v>6761</v>
      </c>
      <c r="O2941" t="s">
        <v>6762</v>
      </c>
      <c r="P2941">
        <v>2809900</v>
      </c>
      <c r="Q2941" t="s">
        <v>6636</v>
      </c>
      <c r="R2941" t="s">
        <v>6636</v>
      </c>
      <c r="S2941" s="12"/>
      <c r="T2941" s="13"/>
      <c r="U2941" t="s">
        <v>7486</v>
      </c>
    </row>
    <row r="2942" spans="1:21" x14ac:dyDescent="0.25">
      <c r="A2942" t="s">
        <v>6619</v>
      </c>
      <c r="B2942" s="12">
        <v>41838</v>
      </c>
      <c r="C2942" t="s">
        <v>9253</v>
      </c>
      <c r="D2942" s="11">
        <v>46189.418483796297</v>
      </c>
      <c r="E2942" t="s">
        <v>9254</v>
      </c>
      <c r="F2942" t="s">
        <v>6617</v>
      </c>
      <c r="G2942" t="s">
        <v>9198</v>
      </c>
      <c r="H2942" t="s">
        <v>6370</v>
      </c>
      <c r="I2942" t="s">
        <v>55</v>
      </c>
      <c r="J2942" t="s">
        <v>737</v>
      </c>
      <c r="K2942" t="s">
        <v>9255</v>
      </c>
      <c r="L2942" t="s">
        <v>9191</v>
      </c>
      <c r="M2942" t="s">
        <v>9256</v>
      </c>
      <c r="N2942" t="s">
        <v>6761</v>
      </c>
      <c r="O2942" t="s">
        <v>6762</v>
      </c>
      <c r="P2942">
        <v>2809900</v>
      </c>
      <c r="Q2942" t="s">
        <v>6636</v>
      </c>
      <c r="R2942" t="s">
        <v>6636</v>
      </c>
      <c r="S2942" s="12"/>
      <c r="T2942" s="13"/>
      <c r="U2942" t="s">
        <v>7486</v>
      </c>
    </row>
    <row r="2943" spans="1:21" x14ac:dyDescent="0.25">
      <c r="A2943" t="s">
        <v>6619</v>
      </c>
      <c r="B2943" s="12">
        <v>41838</v>
      </c>
      <c r="C2943" t="s">
        <v>9253</v>
      </c>
      <c r="D2943" s="11">
        <v>46189.418483796297</v>
      </c>
      <c r="E2943" t="s">
        <v>9254</v>
      </c>
      <c r="F2943" t="s">
        <v>6617</v>
      </c>
      <c r="G2943" t="s">
        <v>9199</v>
      </c>
      <c r="H2943" t="s">
        <v>6370</v>
      </c>
      <c r="I2943" t="s">
        <v>55</v>
      </c>
      <c r="J2943" t="s">
        <v>737</v>
      </c>
      <c r="K2943" t="s">
        <v>9255</v>
      </c>
      <c r="L2943" t="s">
        <v>9191</v>
      </c>
      <c r="M2943" t="s">
        <v>9256</v>
      </c>
      <c r="N2943" t="s">
        <v>6761</v>
      </c>
      <c r="O2943" t="s">
        <v>6762</v>
      </c>
      <c r="P2943">
        <v>2809900</v>
      </c>
      <c r="Q2943" t="s">
        <v>6636</v>
      </c>
      <c r="R2943" t="s">
        <v>6636</v>
      </c>
      <c r="S2943" s="12"/>
      <c r="T2943" s="13"/>
      <c r="U2943" t="s">
        <v>7486</v>
      </c>
    </row>
    <row r="2944" spans="1:21" x14ac:dyDescent="0.25">
      <c r="A2944" t="s">
        <v>6619</v>
      </c>
      <c r="B2944" s="12">
        <v>41838</v>
      </c>
      <c r="C2944" t="s">
        <v>9253</v>
      </c>
      <c r="D2944" s="11">
        <v>46189.418483796297</v>
      </c>
      <c r="E2944" t="s">
        <v>9254</v>
      </c>
      <c r="F2944" t="s">
        <v>6617</v>
      </c>
      <c r="G2944" t="s">
        <v>9200</v>
      </c>
      <c r="H2944" t="s">
        <v>6370</v>
      </c>
      <c r="I2944" t="s">
        <v>55</v>
      </c>
      <c r="J2944" t="s">
        <v>737</v>
      </c>
      <c r="K2944" t="s">
        <v>9255</v>
      </c>
      <c r="L2944" t="s">
        <v>9191</v>
      </c>
      <c r="M2944" t="s">
        <v>9256</v>
      </c>
      <c r="N2944" t="s">
        <v>6761</v>
      </c>
      <c r="O2944" t="s">
        <v>6762</v>
      </c>
      <c r="P2944">
        <v>2809900</v>
      </c>
      <c r="Q2944" t="s">
        <v>6636</v>
      </c>
      <c r="R2944" t="s">
        <v>6636</v>
      </c>
      <c r="S2944" s="12"/>
      <c r="T2944" s="13"/>
      <c r="U2944" t="s">
        <v>7486</v>
      </c>
    </row>
    <row r="2945" spans="1:21" x14ac:dyDescent="0.25">
      <c r="A2945" t="s">
        <v>6619</v>
      </c>
      <c r="B2945" s="12">
        <v>41838</v>
      </c>
      <c r="C2945" t="s">
        <v>9253</v>
      </c>
      <c r="D2945" s="11">
        <v>46189.418483796297</v>
      </c>
      <c r="E2945" t="s">
        <v>9254</v>
      </c>
      <c r="F2945" t="s">
        <v>6617</v>
      </c>
      <c r="G2945" t="s">
        <v>9201</v>
      </c>
      <c r="H2945" t="s">
        <v>6370</v>
      </c>
      <c r="I2945" t="s">
        <v>55</v>
      </c>
      <c r="J2945" t="s">
        <v>737</v>
      </c>
      <c r="K2945" t="s">
        <v>9255</v>
      </c>
      <c r="L2945" t="s">
        <v>9191</v>
      </c>
      <c r="M2945" t="s">
        <v>9256</v>
      </c>
      <c r="N2945" t="s">
        <v>6761</v>
      </c>
      <c r="O2945" t="s">
        <v>6762</v>
      </c>
      <c r="P2945">
        <v>2809900</v>
      </c>
      <c r="Q2945" t="s">
        <v>6636</v>
      </c>
      <c r="R2945" t="s">
        <v>6636</v>
      </c>
      <c r="S2945" s="12"/>
      <c r="T2945" s="13"/>
      <c r="U2945" t="s">
        <v>7486</v>
      </c>
    </row>
    <row r="2946" spans="1:21" x14ac:dyDescent="0.25">
      <c r="A2946" t="s">
        <v>6619</v>
      </c>
      <c r="B2946" s="12">
        <v>41844</v>
      </c>
      <c r="C2946" t="s">
        <v>9271</v>
      </c>
      <c r="D2946" s="11">
        <v>46189.462662037004</v>
      </c>
      <c r="E2946" t="s">
        <v>9272</v>
      </c>
      <c r="F2946" t="s">
        <v>6617</v>
      </c>
      <c r="G2946" t="s">
        <v>9121</v>
      </c>
      <c r="H2946" t="s">
        <v>6370</v>
      </c>
      <c r="I2946" t="s">
        <v>55</v>
      </c>
      <c r="J2946" t="s">
        <v>176</v>
      </c>
      <c r="K2946" t="s">
        <v>9190</v>
      </c>
      <c r="L2946" t="s">
        <v>9191</v>
      </c>
      <c r="M2946" t="s">
        <v>9192</v>
      </c>
      <c r="N2946" t="s">
        <v>6761</v>
      </c>
      <c r="O2946" t="s">
        <v>6762</v>
      </c>
      <c r="P2946">
        <v>3079900</v>
      </c>
      <c r="Q2946" t="s">
        <v>31</v>
      </c>
      <c r="R2946" t="s">
        <v>6911</v>
      </c>
      <c r="S2946" s="12"/>
      <c r="T2946" s="13"/>
      <c r="U2946" t="s">
        <v>6721</v>
      </c>
    </row>
    <row r="2947" spans="1:21" x14ac:dyDescent="0.25">
      <c r="A2947" t="s">
        <v>6619</v>
      </c>
      <c r="B2947" s="12">
        <v>41844</v>
      </c>
      <c r="C2947" t="s">
        <v>9271</v>
      </c>
      <c r="D2947" s="11">
        <v>46189.462662037004</v>
      </c>
      <c r="E2947" t="s">
        <v>9272</v>
      </c>
      <c r="F2947" t="s">
        <v>6617</v>
      </c>
      <c r="G2947" t="s">
        <v>9193</v>
      </c>
      <c r="H2947" t="s">
        <v>6370</v>
      </c>
      <c r="I2947" t="s">
        <v>55</v>
      </c>
      <c r="J2947" t="s">
        <v>176</v>
      </c>
      <c r="K2947" t="s">
        <v>9190</v>
      </c>
      <c r="L2947" t="s">
        <v>9191</v>
      </c>
      <c r="M2947" t="s">
        <v>9192</v>
      </c>
      <c r="N2947" t="s">
        <v>6761</v>
      </c>
      <c r="O2947" t="s">
        <v>6762</v>
      </c>
      <c r="P2947">
        <v>3079900</v>
      </c>
      <c r="Q2947" t="s">
        <v>31</v>
      </c>
      <c r="R2947" t="s">
        <v>6911</v>
      </c>
      <c r="S2947" s="12"/>
      <c r="T2947" s="13"/>
      <c r="U2947" t="s">
        <v>6721</v>
      </c>
    </row>
    <row r="2948" spans="1:21" x14ac:dyDescent="0.25">
      <c r="A2948" t="s">
        <v>6619</v>
      </c>
      <c r="B2948" s="12">
        <v>41844</v>
      </c>
      <c r="C2948" t="s">
        <v>9271</v>
      </c>
      <c r="D2948" s="11">
        <v>46189.462662037004</v>
      </c>
      <c r="E2948" t="s">
        <v>9272</v>
      </c>
      <c r="F2948" t="s">
        <v>6617</v>
      </c>
      <c r="G2948" t="s">
        <v>9194</v>
      </c>
      <c r="H2948" t="s">
        <v>6370</v>
      </c>
      <c r="I2948" t="s">
        <v>55</v>
      </c>
      <c r="J2948" t="s">
        <v>176</v>
      </c>
      <c r="K2948" t="s">
        <v>9190</v>
      </c>
      <c r="L2948" t="s">
        <v>9191</v>
      </c>
      <c r="M2948" t="s">
        <v>9192</v>
      </c>
      <c r="N2948" t="s">
        <v>6761</v>
      </c>
      <c r="O2948" t="s">
        <v>6762</v>
      </c>
      <c r="P2948">
        <v>3079900</v>
      </c>
      <c r="Q2948" t="s">
        <v>31</v>
      </c>
      <c r="R2948" t="s">
        <v>6911</v>
      </c>
      <c r="S2948" s="12"/>
      <c r="T2948" s="13"/>
      <c r="U2948" t="s">
        <v>6721</v>
      </c>
    </row>
    <row r="2949" spans="1:21" x14ac:dyDescent="0.25">
      <c r="A2949" t="s">
        <v>6619</v>
      </c>
      <c r="B2949" s="12">
        <v>41844</v>
      </c>
      <c r="C2949" t="s">
        <v>9271</v>
      </c>
      <c r="D2949" s="11">
        <v>46189.462662037004</v>
      </c>
      <c r="E2949" t="s">
        <v>9272</v>
      </c>
      <c r="F2949" t="s">
        <v>6617</v>
      </c>
      <c r="G2949" t="s">
        <v>9195</v>
      </c>
      <c r="H2949" t="s">
        <v>6370</v>
      </c>
      <c r="I2949" t="s">
        <v>55</v>
      </c>
      <c r="J2949" t="s">
        <v>176</v>
      </c>
      <c r="K2949" t="s">
        <v>9190</v>
      </c>
      <c r="L2949" t="s">
        <v>9191</v>
      </c>
      <c r="M2949" t="s">
        <v>9192</v>
      </c>
      <c r="N2949" t="s">
        <v>6761</v>
      </c>
      <c r="O2949" t="s">
        <v>6762</v>
      </c>
      <c r="P2949">
        <v>3079900</v>
      </c>
      <c r="Q2949" t="s">
        <v>31</v>
      </c>
      <c r="R2949" t="s">
        <v>6911</v>
      </c>
      <c r="S2949" s="12"/>
      <c r="T2949" s="13"/>
      <c r="U2949" t="s">
        <v>6721</v>
      </c>
    </row>
    <row r="2950" spans="1:21" x14ac:dyDescent="0.25">
      <c r="A2950" t="s">
        <v>6619</v>
      </c>
      <c r="B2950" s="12">
        <v>41844</v>
      </c>
      <c r="C2950" t="s">
        <v>9271</v>
      </c>
      <c r="D2950" s="11">
        <v>46189.462662037004</v>
      </c>
      <c r="E2950" t="s">
        <v>9272</v>
      </c>
      <c r="F2950" t="s">
        <v>6617</v>
      </c>
      <c r="G2950" t="s">
        <v>9196</v>
      </c>
      <c r="H2950" t="s">
        <v>6370</v>
      </c>
      <c r="I2950" t="s">
        <v>55</v>
      </c>
      <c r="J2950" t="s">
        <v>176</v>
      </c>
      <c r="K2950" t="s">
        <v>9190</v>
      </c>
      <c r="L2950" t="s">
        <v>9191</v>
      </c>
      <c r="M2950" t="s">
        <v>9192</v>
      </c>
      <c r="N2950" t="s">
        <v>6761</v>
      </c>
      <c r="O2950" t="s">
        <v>6762</v>
      </c>
      <c r="P2950">
        <v>3079900</v>
      </c>
      <c r="Q2950" t="s">
        <v>31</v>
      </c>
      <c r="R2950" t="s">
        <v>6911</v>
      </c>
      <c r="S2950" s="12"/>
      <c r="T2950" s="13"/>
      <c r="U2950" t="s">
        <v>6721</v>
      </c>
    </row>
    <row r="2951" spans="1:21" x14ac:dyDescent="0.25">
      <c r="A2951" t="s">
        <v>6619</v>
      </c>
      <c r="B2951" s="12">
        <v>41844</v>
      </c>
      <c r="C2951" t="s">
        <v>9271</v>
      </c>
      <c r="D2951" s="11">
        <v>46189.462662037004</v>
      </c>
      <c r="E2951" t="s">
        <v>9272</v>
      </c>
      <c r="F2951" t="s">
        <v>6617</v>
      </c>
      <c r="G2951" t="s">
        <v>9197</v>
      </c>
      <c r="H2951" t="s">
        <v>6370</v>
      </c>
      <c r="I2951" t="s">
        <v>55</v>
      </c>
      <c r="J2951" t="s">
        <v>176</v>
      </c>
      <c r="K2951" t="s">
        <v>9190</v>
      </c>
      <c r="L2951" t="s">
        <v>9191</v>
      </c>
      <c r="M2951" t="s">
        <v>9192</v>
      </c>
      <c r="N2951" t="s">
        <v>6761</v>
      </c>
      <c r="O2951" t="s">
        <v>6762</v>
      </c>
      <c r="P2951">
        <v>3079900</v>
      </c>
      <c r="Q2951" t="s">
        <v>31</v>
      </c>
      <c r="R2951" t="s">
        <v>6911</v>
      </c>
      <c r="S2951" s="12"/>
      <c r="T2951" s="13"/>
      <c r="U2951" t="s">
        <v>6721</v>
      </c>
    </row>
    <row r="2952" spans="1:21" x14ac:dyDescent="0.25">
      <c r="A2952" t="s">
        <v>6619</v>
      </c>
      <c r="B2952" s="12">
        <v>41844</v>
      </c>
      <c r="C2952" t="s">
        <v>9271</v>
      </c>
      <c r="D2952" s="11">
        <v>46189.462662037004</v>
      </c>
      <c r="E2952" t="s">
        <v>9272</v>
      </c>
      <c r="F2952" t="s">
        <v>6617</v>
      </c>
      <c r="G2952" t="s">
        <v>9198</v>
      </c>
      <c r="H2952" t="s">
        <v>6370</v>
      </c>
      <c r="I2952" t="s">
        <v>55</v>
      </c>
      <c r="J2952" t="s">
        <v>176</v>
      </c>
      <c r="K2952" t="s">
        <v>9190</v>
      </c>
      <c r="L2952" t="s">
        <v>9191</v>
      </c>
      <c r="M2952" t="s">
        <v>9192</v>
      </c>
      <c r="N2952" t="s">
        <v>6761</v>
      </c>
      <c r="O2952" t="s">
        <v>6762</v>
      </c>
      <c r="P2952">
        <v>3079900</v>
      </c>
      <c r="Q2952" t="s">
        <v>31</v>
      </c>
      <c r="R2952" t="s">
        <v>6911</v>
      </c>
      <c r="S2952" s="12"/>
      <c r="T2952" s="13"/>
      <c r="U2952" t="s">
        <v>6721</v>
      </c>
    </row>
    <row r="2953" spans="1:21" x14ac:dyDescent="0.25">
      <c r="A2953" t="s">
        <v>6619</v>
      </c>
      <c r="B2953" s="12">
        <v>41844</v>
      </c>
      <c r="C2953" t="s">
        <v>9271</v>
      </c>
      <c r="D2953" s="11">
        <v>46189.462662037004</v>
      </c>
      <c r="E2953" t="s">
        <v>9272</v>
      </c>
      <c r="F2953" t="s">
        <v>6617</v>
      </c>
      <c r="G2953" t="s">
        <v>9199</v>
      </c>
      <c r="H2953" t="s">
        <v>6370</v>
      </c>
      <c r="I2953" t="s">
        <v>55</v>
      </c>
      <c r="J2953" t="s">
        <v>176</v>
      </c>
      <c r="K2953" t="s">
        <v>9190</v>
      </c>
      <c r="L2953" t="s">
        <v>9191</v>
      </c>
      <c r="M2953" t="s">
        <v>9192</v>
      </c>
      <c r="N2953" t="s">
        <v>6761</v>
      </c>
      <c r="O2953" t="s">
        <v>6762</v>
      </c>
      <c r="P2953">
        <v>3079900</v>
      </c>
      <c r="Q2953" t="s">
        <v>31</v>
      </c>
      <c r="R2953" t="s">
        <v>6911</v>
      </c>
      <c r="S2953" s="12"/>
      <c r="T2953" s="13"/>
      <c r="U2953" t="s">
        <v>6721</v>
      </c>
    </row>
    <row r="2954" spans="1:21" x14ac:dyDescent="0.25">
      <c r="A2954" t="s">
        <v>6619</v>
      </c>
      <c r="B2954" s="12">
        <v>41844</v>
      </c>
      <c r="C2954" t="s">
        <v>9271</v>
      </c>
      <c r="D2954" s="11">
        <v>46189.462662037004</v>
      </c>
      <c r="E2954" t="s">
        <v>9272</v>
      </c>
      <c r="F2954" t="s">
        <v>6617</v>
      </c>
      <c r="G2954" t="s">
        <v>9200</v>
      </c>
      <c r="H2954" t="s">
        <v>6370</v>
      </c>
      <c r="I2954" t="s">
        <v>55</v>
      </c>
      <c r="J2954" t="s">
        <v>176</v>
      </c>
      <c r="K2954" t="s">
        <v>9190</v>
      </c>
      <c r="L2954" t="s">
        <v>9191</v>
      </c>
      <c r="M2954" t="s">
        <v>9192</v>
      </c>
      <c r="N2954" t="s">
        <v>6761</v>
      </c>
      <c r="O2954" t="s">
        <v>6762</v>
      </c>
      <c r="P2954">
        <v>3079900</v>
      </c>
      <c r="Q2954" t="s">
        <v>31</v>
      </c>
      <c r="R2954" t="s">
        <v>6911</v>
      </c>
      <c r="S2954" s="12"/>
      <c r="T2954" s="13"/>
      <c r="U2954" t="s">
        <v>6721</v>
      </c>
    </row>
    <row r="2955" spans="1:21" x14ac:dyDescent="0.25">
      <c r="A2955" t="s">
        <v>6619</v>
      </c>
      <c r="B2955" s="12">
        <v>41844</v>
      </c>
      <c r="C2955" t="s">
        <v>9271</v>
      </c>
      <c r="D2955" s="11">
        <v>46189.462662037004</v>
      </c>
      <c r="E2955" t="s">
        <v>9272</v>
      </c>
      <c r="F2955" t="s">
        <v>6617</v>
      </c>
      <c r="G2955" t="s">
        <v>9201</v>
      </c>
      <c r="H2955" t="s">
        <v>6370</v>
      </c>
      <c r="I2955" t="s">
        <v>55</v>
      </c>
      <c r="J2955" t="s">
        <v>176</v>
      </c>
      <c r="K2955" t="s">
        <v>9190</v>
      </c>
      <c r="L2955" t="s">
        <v>9191</v>
      </c>
      <c r="M2955" t="s">
        <v>9192</v>
      </c>
      <c r="N2955" t="s">
        <v>6761</v>
      </c>
      <c r="O2955" t="s">
        <v>6762</v>
      </c>
      <c r="P2955">
        <v>3079900</v>
      </c>
      <c r="Q2955" t="s">
        <v>31</v>
      </c>
      <c r="R2955" t="s">
        <v>6911</v>
      </c>
      <c r="S2955" s="12"/>
      <c r="T2955" s="13"/>
      <c r="U2955" t="s">
        <v>6721</v>
      </c>
    </row>
    <row r="2956" spans="1:21" x14ac:dyDescent="0.25">
      <c r="A2956" t="s">
        <v>6637</v>
      </c>
      <c r="B2956" s="12">
        <v>41964</v>
      </c>
      <c r="C2956" t="s">
        <v>9273</v>
      </c>
      <c r="D2956" s="11">
        <v>46189.495138888902</v>
      </c>
      <c r="E2956" t="s">
        <v>9274</v>
      </c>
      <c r="F2956" t="s">
        <v>6617</v>
      </c>
      <c r="G2956" t="s">
        <v>9121</v>
      </c>
      <c r="H2956" t="s">
        <v>6370</v>
      </c>
      <c r="I2956" t="s">
        <v>55</v>
      </c>
      <c r="J2956" t="s">
        <v>737</v>
      </c>
      <c r="K2956" t="s">
        <v>9275</v>
      </c>
      <c r="L2956" t="s">
        <v>9191</v>
      </c>
      <c r="M2956" t="s">
        <v>9276</v>
      </c>
      <c r="N2956" t="s">
        <v>6761</v>
      </c>
      <c r="O2956" t="s">
        <v>6762</v>
      </c>
      <c r="P2956">
        <v>3079900</v>
      </c>
      <c r="Q2956" t="s">
        <v>6636</v>
      </c>
      <c r="R2956" t="s">
        <v>6636</v>
      </c>
      <c r="S2956" s="12"/>
      <c r="T2956" s="13"/>
      <c r="U2956" t="s">
        <v>6721</v>
      </c>
    </row>
    <row r="2957" spans="1:21" x14ac:dyDescent="0.25">
      <c r="A2957" t="s">
        <v>6637</v>
      </c>
      <c r="B2957" s="12">
        <v>41964</v>
      </c>
      <c r="C2957" t="s">
        <v>9273</v>
      </c>
      <c r="D2957" s="11">
        <v>46189.495138888902</v>
      </c>
      <c r="E2957" t="s">
        <v>9274</v>
      </c>
      <c r="F2957" t="s">
        <v>6617</v>
      </c>
      <c r="G2957" t="s">
        <v>9193</v>
      </c>
      <c r="H2957" t="s">
        <v>6370</v>
      </c>
      <c r="I2957" t="s">
        <v>55</v>
      </c>
      <c r="J2957" t="s">
        <v>737</v>
      </c>
      <c r="K2957" t="s">
        <v>9275</v>
      </c>
      <c r="L2957" t="s">
        <v>9191</v>
      </c>
      <c r="M2957" t="s">
        <v>9276</v>
      </c>
      <c r="N2957" t="s">
        <v>6761</v>
      </c>
      <c r="O2957" t="s">
        <v>6762</v>
      </c>
      <c r="P2957">
        <v>3079900</v>
      </c>
      <c r="Q2957" t="s">
        <v>6636</v>
      </c>
      <c r="R2957" t="s">
        <v>6636</v>
      </c>
      <c r="S2957" s="12"/>
      <c r="T2957" s="13"/>
      <c r="U2957" t="s">
        <v>6721</v>
      </c>
    </row>
    <row r="2958" spans="1:21" x14ac:dyDescent="0.25">
      <c r="A2958" t="s">
        <v>6637</v>
      </c>
      <c r="B2958" s="12">
        <v>41964</v>
      </c>
      <c r="C2958" t="s">
        <v>9273</v>
      </c>
      <c r="D2958" s="11">
        <v>46189.495138888902</v>
      </c>
      <c r="E2958" t="s">
        <v>9274</v>
      </c>
      <c r="F2958" t="s">
        <v>6617</v>
      </c>
      <c r="G2958" t="s">
        <v>9194</v>
      </c>
      <c r="H2958" t="s">
        <v>6370</v>
      </c>
      <c r="I2958" t="s">
        <v>55</v>
      </c>
      <c r="J2958" t="s">
        <v>737</v>
      </c>
      <c r="K2958" t="s">
        <v>9275</v>
      </c>
      <c r="L2958" t="s">
        <v>9191</v>
      </c>
      <c r="M2958" t="s">
        <v>9276</v>
      </c>
      <c r="N2958" t="s">
        <v>6761</v>
      </c>
      <c r="O2958" t="s">
        <v>6762</v>
      </c>
      <c r="P2958">
        <v>3079900</v>
      </c>
      <c r="Q2958" t="s">
        <v>6636</v>
      </c>
      <c r="R2958" t="s">
        <v>6636</v>
      </c>
      <c r="S2958" s="12"/>
      <c r="T2958" s="13"/>
      <c r="U2958" t="s">
        <v>6721</v>
      </c>
    </row>
    <row r="2959" spans="1:21" x14ac:dyDescent="0.25">
      <c r="A2959" t="s">
        <v>6637</v>
      </c>
      <c r="B2959" s="12">
        <v>41964</v>
      </c>
      <c r="C2959" t="s">
        <v>9273</v>
      </c>
      <c r="D2959" s="11">
        <v>46189.495138888902</v>
      </c>
      <c r="E2959" t="s">
        <v>9274</v>
      </c>
      <c r="F2959" t="s">
        <v>6617</v>
      </c>
      <c r="G2959" t="s">
        <v>9195</v>
      </c>
      <c r="H2959" t="s">
        <v>6370</v>
      </c>
      <c r="I2959" t="s">
        <v>55</v>
      </c>
      <c r="J2959" t="s">
        <v>737</v>
      </c>
      <c r="K2959" t="s">
        <v>9275</v>
      </c>
      <c r="L2959" t="s">
        <v>9191</v>
      </c>
      <c r="M2959" t="s">
        <v>9276</v>
      </c>
      <c r="N2959" t="s">
        <v>6761</v>
      </c>
      <c r="O2959" t="s">
        <v>6762</v>
      </c>
      <c r="P2959">
        <v>3079900</v>
      </c>
      <c r="Q2959" t="s">
        <v>6636</v>
      </c>
      <c r="R2959" t="s">
        <v>6636</v>
      </c>
      <c r="S2959" s="12"/>
      <c r="T2959" s="13"/>
      <c r="U2959" t="s">
        <v>6721</v>
      </c>
    </row>
    <row r="2960" spans="1:21" x14ac:dyDescent="0.25">
      <c r="A2960" t="s">
        <v>6637</v>
      </c>
      <c r="B2960" s="12">
        <v>41964</v>
      </c>
      <c r="C2960" t="s">
        <v>9273</v>
      </c>
      <c r="D2960" s="11">
        <v>46189.495138888902</v>
      </c>
      <c r="E2960" t="s">
        <v>9274</v>
      </c>
      <c r="F2960" t="s">
        <v>6617</v>
      </c>
      <c r="G2960" t="s">
        <v>9196</v>
      </c>
      <c r="H2960" t="s">
        <v>6370</v>
      </c>
      <c r="I2960" t="s">
        <v>55</v>
      </c>
      <c r="J2960" t="s">
        <v>737</v>
      </c>
      <c r="K2960" t="s">
        <v>9275</v>
      </c>
      <c r="L2960" t="s">
        <v>9191</v>
      </c>
      <c r="M2960" t="s">
        <v>9276</v>
      </c>
      <c r="N2960" t="s">
        <v>6761</v>
      </c>
      <c r="O2960" t="s">
        <v>6762</v>
      </c>
      <c r="P2960">
        <v>3079900</v>
      </c>
      <c r="Q2960" t="s">
        <v>6636</v>
      </c>
      <c r="R2960" t="s">
        <v>6636</v>
      </c>
      <c r="S2960" s="12"/>
      <c r="T2960" s="13"/>
      <c r="U2960" t="s">
        <v>6721</v>
      </c>
    </row>
    <row r="2961" spans="1:21" x14ac:dyDescent="0.25">
      <c r="A2961" t="s">
        <v>6637</v>
      </c>
      <c r="B2961" s="12">
        <v>41964</v>
      </c>
      <c r="C2961" t="s">
        <v>9273</v>
      </c>
      <c r="D2961" s="11">
        <v>46189.495138888902</v>
      </c>
      <c r="E2961" t="s">
        <v>9274</v>
      </c>
      <c r="F2961" t="s">
        <v>6617</v>
      </c>
      <c r="G2961" t="s">
        <v>9197</v>
      </c>
      <c r="H2961" t="s">
        <v>6370</v>
      </c>
      <c r="I2961" t="s">
        <v>55</v>
      </c>
      <c r="J2961" t="s">
        <v>737</v>
      </c>
      <c r="K2961" t="s">
        <v>9275</v>
      </c>
      <c r="L2961" t="s">
        <v>9191</v>
      </c>
      <c r="M2961" t="s">
        <v>9276</v>
      </c>
      <c r="N2961" t="s">
        <v>6761</v>
      </c>
      <c r="O2961" t="s">
        <v>6762</v>
      </c>
      <c r="P2961">
        <v>3079900</v>
      </c>
      <c r="Q2961" t="s">
        <v>6636</v>
      </c>
      <c r="R2961" t="s">
        <v>6636</v>
      </c>
      <c r="S2961" s="12"/>
      <c r="T2961" s="13"/>
      <c r="U2961" t="s">
        <v>6721</v>
      </c>
    </row>
    <row r="2962" spans="1:21" x14ac:dyDescent="0.25">
      <c r="A2962" t="s">
        <v>6637</v>
      </c>
      <c r="B2962" s="12">
        <v>41964</v>
      </c>
      <c r="C2962" t="s">
        <v>9273</v>
      </c>
      <c r="D2962" s="11">
        <v>46189.495138888902</v>
      </c>
      <c r="E2962" t="s">
        <v>9274</v>
      </c>
      <c r="F2962" t="s">
        <v>6617</v>
      </c>
      <c r="G2962" t="s">
        <v>9198</v>
      </c>
      <c r="H2962" t="s">
        <v>6370</v>
      </c>
      <c r="I2962" t="s">
        <v>55</v>
      </c>
      <c r="J2962" t="s">
        <v>737</v>
      </c>
      <c r="K2962" t="s">
        <v>9275</v>
      </c>
      <c r="L2962" t="s">
        <v>9191</v>
      </c>
      <c r="M2962" t="s">
        <v>9276</v>
      </c>
      <c r="N2962" t="s">
        <v>6761</v>
      </c>
      <c r="O2962" t="s">
        <v>6762</v>
      </c>
      <c r="P2962">
        <v>3079900</v>
      </c>
      <c r="Q2962" t="s">
        <v>6636</v>
      </c>
      <c r="R2962" t="s">
        <v>6636</v>
      </c>
      <c r="S2962" s="12"/>
      <c r="T2962" s="13"/>
      <c r="U2962" t="s">
        <v>6721</v>
      </c>
    </row>
    <row r="2963" spans="1:21" x14ac:dyDescent="0.25">
      <c r="A2963" t="s">
        <v>6637</v>
      </c>
      <c r="B2963" s="12">
        <v>41964</v>
      </c>
      <c r="C2963" t="s">
        <v>9273</v>
      </c>
      <c r="D2963" s="11">
        <v>46189.495138888902</v>
      </c>
      <c r="E2963" t="s">
        <v>9274</v>
      </c>
      <c r="F2963" t="s">
        <v>6617</v>
      </c>
      <c r="G2963" t="s">
        <v>9199</v>
      </c>
      <c r="H2963" t="s">
        <v>6370</v>
      </c>
      <c r="I2963" t="s">
        <v>55</v>
      </c>
      <c r="J2963" t="s">
        <v>737</v>
      </c>
      <c r="K2963" t="s">
        <v>9275</v>
      </c>
      <c r="L2963" t="s">
        <v>9191</v>
      </c>
      <c r="M2963" t="s">
        <v>9276</v>
      </c>
      <c r="N2963" t="s">
        <v>6761</v>
      </c>
      <c r="O2963" t="s">
        <v>6762</v>
      </c>
      <c r="P2963">
        <v>3079900</v>
      </c>
      <c r="Q2963" t="s">
        <v>6636</v>
      </c>
      <c r="R2963" t="s">
        <v>6636</v>
      </c>
      <c r="S2963" s="12"/>
      <c r="T2963" s="13"/>
      <c r="U2963" t="s">
        <v>6721</v>
      </c>
    </row>
    <row r="2964" spans="1:21" x14ac:dyDescent="0.25">
      <c r="A2964" t="s">
        <v>6637</v>
      </c>
      <c r="B2964" s="12">
        <v>41964</v>
      </c>
      <c r="C2964" t="s">
        <v>9273</v>
      </c>
      <c r="D2964" s="11">
        <v>46189.495138888902</v>
      </c>
      <c r="E2964" t="s">
        <v>9274</v>
      </c>
      <c r="F2964" t="s">
        <v>6617</v>
      </c>
      <c r="G2964" t="s">
        <v>9200</v>
      </c>
      <c r="H2964" t="s">
        <v>6370</v>
      </c>
      <c r="I2964" t="s">
        <v>55</v>
      </c>
      <c r="J2964" t="s">
        <v>737</v>
      </c>
      <c r="K2964" t="s">
        <v>9275</v>
      </c>
      <c r="L2964" t="s">
        <v>9191</v>
      </c>
      <c r="M2964" t="s">
        <v>9276</v>
      </c>
      <c r="N2964" t="s">
        <v>6761</v>
      </c>
      <c r="O2964" t="s">
        <v>6762</v>
      </c>
      <c r="P2964">
        <v>3079900</v>
      </c>
      <c r="Q2964" t="s">
        <v>6636</v>
      </c>
      <c r="R2964" t="s">
        <v>6636</v>
      </c>
      <c r="S2964" s="12"/>
      <c r="T2964" s="13"/>
      <c r="U2964" t="s">
        <v>6721</v>
      </c>
    </row>
    <row r="2965" spans="1:21" x14ac:dyDescent="0.25">
      <c r="A2965" t="s">
        <v>6637</v>
      </c>
      <c r="B2965" s="12">
        <v>41964</v>
      </c>
      <c r="C2965" t="s">
        <v>9273</v>
      </c>
      <c r="D2965" s="11">
        <v>46189.495138888902</v>
      </c>
      <c r="E2965" t="s">
        <v>9274</v>
      </c>
      <c r="F2965" t="s">
        <v>6617</v>
      </c>
      <c r="G2965" t="s">
        <v>9201</v>
      </c>
      <c r="H2965" t="s">
        <v>6370</v>
      </c>
      <c r="I2965" t="s">
        <v>55</v>
      </c>
      <c r="J2965" t="s">
        <v>737</v>
      </c>
      <c r="K2965" t="s">
        <v>9275</v>
      </c>
      <c r="L2965" t="s">
        <v>9191</v>
      </c>
      <c r="M2965" t="s">
        <v>9276</v>
      </c>
      <c r="N2965" t="s">
        <v>6761</v>
      </c>
      <c r="O2965" t="s">
        <v>6762</v>
      </c>
      <c r="P2965">
        <v>3079900</v>
      </c>
      <c r="Q2965" t="s">
        <v>6636</v>
      </c>
      <c r="R2965" t="s">
        <v>6636</v>
      </c>
      <c r="S2965" s="12"/>
      <c r="T2965" s="13"/>
      <c r="U2965" t="s">
        <v>6721</v>
      </c>
    </row>
    <row r="2966" spans="1:21" x14ac:dyDescent="0.25">
      <c r="A2966" t="s">
        <v>6619</v>
      </c>
      <c r="B2966" s="12">
        <v>41852</v>
      </c>
      <c r="C2966" t="s">
        <v>8592</v>
      </c>
      <c r="D2966" s="11">
        <v>46189.504386574103</v>
      </c>
      <c r="E2966" t="s">
        <v>8593</v>
      </c>
      <c r="F2966" t="s">
        <v>6617</v>
      </c>
      <c r="G2966" t="s">
        <v>9130</v>
      </c>
      <c r="H2966" t="s">
        <v>6370</v>
      </c>
      <c r="I2966" t="s">
        <v>55</v>
      </c>
      <c r="J2966" t="s">
        <v>6803</v>
      </c>
      <c r="K2966" t="s">
        <v>9265</v>
      </c>
      <c r="L2966" t="s">
        <v>9218</v>
      </c>
      <c r="M2966" t="s">
        <v>9266</v>
      </c>
      <c r="N2966" t="s">
        <v>7044</v>
      </c>
      <c r="O2966" t="s">
        <v>7045</v>
      </c>
      <c r="P2966">
        <v>3229900</v>
      </c>
      <c r="Q2966" t="s">
        <v>6636</v>
      </c>
      <c r="R2966" t="s">
        <v>6636</v>
      </c>
      <c r="S2966" s="12"/>
      <c r="T2966" s="13"/>
      <c r="U2966" t="s">
        <v>6636</v>
      </c>
    </row>
    <row r="2967" spans="1:21" x14ac:dyDescent="0.25">
      <c r="A2967" t="s">
        <v>6619</v>
      </c>
      <c r="B2967" s="12">
        <v>41852</v>
      </c>
      <c r="C2967" t="s">
        <v>8592</v>
      </c>
      <c r="D2967" s="11">
        <v>46189.504386574103</v>
      </c>
      <c r="E2967" t="s">
        <v>8593</v>
      </c>
      <c r="F2967" t="s">
        <v>6617</v>
      </c>
      <c r="G2967" t="s">
        <v>9132</v>
      </c>
      <c r="H2967" t="s">
        <v>6370</v>
      </c>
      <c r="I2967" t="s">
        <v>55</v>
      </c>
      <c r="J2967" t="s">
        <v>6803</v>
      </c>
      <c r="K2967" t="s">
        <v>9265</v>
      </c>
      <c r="L2967" t="s">
        <v>9218</v>
      </c>
      <c r="M2967" t="s">
        <v>9266</v>
      </c>
      <c r="N2967" t="s">
        <v>7044</v>
      </c>
      <c r="O2967" t="s">
        <v>7045</v>
      </c>
      <c r="P2967">
        <v>3229900</v>
      </c>
      <c r="Q2967" t="s">
        <v>6636</v>
      </c>
      <c r="R2967" t="s">
        <v>6636</v>
      </c>
      <c r="S2967" s="12"/>
      <c r="T2967" s="13"/>
      <c r="U2967" t="s">
        <v>6636</v>
      </c>
    </row>
    <row r="2968" spans="1:21" x14ac:dyDescent="0.25">
      <c r="A2968" t="s">
        <v>6637</v>
      </c>
      <c r="B2968" s="12">
        <v>41863</v>
      </c>
      <c r="C2968" t="s">
        <v>9277</v>
      </c>
      <c r="D2968" s="11">
        <v>46189.525694444397</v>
      </c>
      <c r="E2968" t="s">
        <v>9278</v>
      </c>
      <c r="F2968" t="s">
        <v>6617</v>
      </c>
      <c r="G2968" t="s">
        <v>9121</v>
      </c>
      <c r="H2968" t="s">
        <v>6370</v>
      </c>
      <c r="I2968" t="s">
        <v>55</v>
      </c>
      <c r="J2968" t="s">
        <v>44</v>
      </c>
      <c r="K2968" t="s">
        <v>9275</v>
      </c>
      <c r="L2968" t="s">
        <v>9191</v>
      </c>
      <c r="M2968" t="s">
        <v>9276</v>
      </c>
      <c r="N2968" t="s">
        <v>6761</v>
      </c>
      <c r="O2968" t="s">
        <v>6762</v>
      </c>
      <c r="P2968">
        <v>3079900</v>
      </c>
      <c r="Q2968" t="s">
        <v>6636</v>
      </c>
      <c r="R2968" t="s">
        <v>6636</v>
      </c>
      <c r="S2968" s="12"/>
      <c r="T2968" s="13"/>
      <c r="U2968" t="s">
        <v>6721</v>
      </c>
    </row>
    <row r="2969" spans="1:21" x14ac:dyDescent="0.25">
      <c r="A2969" t="s">
        <v>6637</v>
      </c>
      <c r="B2969" s="12">
        <v>41863</v>
      </c>
      <c r="C2969" t="s">
        <v>9277</v>
      </c>
      <c r="D2969" s="11">
        <v>46189.525694444397</v>
      </c>
      <c r="E2969" t="s">
        <v>9278</v>
      </c>
      <c r="F2969" t="s">
        <v>6617</v>
      </c>
      <c r="G2969" t="s">
        <v>9193</v>
      </c>
      <c r="H2969" t="s">
        <v>6370</v>
      </c>
      <c r="I2969" t="s">
        <v>55</v>
      </c>
      <c r="J2969" t="s">
        <v>44</v>
      </c>
      <c r="K2969" t="s">
        <v>9275</v>
      </c>
      <c r="L2969" t="s">
        <v>9191</v>
      </c>
      <c r="M2969" t="s">
        <v>9276</v>
      </c>
      <c r="N2969" t="s">
        <v>6761</v>
      </c>
      <c r="O2969" t="s">
        <v>6762</v>
      </c>
      <c r="P2969">
        <v>3079900</v>
      </c>
      <c r="Q2969" t="s">
        <v>6636</v>
      </c>
      <c r="R2969" t="s">
        <v>6636</v>
      </c>
      <c r="S2969" s="12"/>
      <c r="T2969" s="13"/>
      <c r="U2969" t="s">
        <v>6721</v>
      </c>
    </row>
    <row r="2970" spans="1:21" x14ac:dyDescent="0.25">
      <c r="A2970" t="s">
        <v>6637</v>
      </c>
      <c r="B2970" s="12">
        <v>41863</v>
      </c>
      <c r="C2970" t="s">
        <v>9277</v>
      </c>
      <c r="D2970" s="11">
        <v>46189.525694444397</v>
      </c>
      <c r="E2970" t="s">
        <v>9278</v>
      </c>
      <c r="F2970" t="s">
        <v>6617</v>
      </c>
      <c r="G2970" t="s">
        <v>9194</v>
      </c>
      <c r="H2970" t="s">
        <v>6370</v>
      </c>
      <c r="I2970" t="s">
        <v>55</v>
      </c>
      <c r="J2970" t="s">
        <v>44</v>
      </c>
      <c r="K2970" t="s">
        <v>9275</v>
      </c>
      <c r="L2970" t="s">
        <v>9191</v>
      </c>
      <c r="M2970" t="s">
        <v>9276</v>
      </c>
      <c r="N2970" t="s">
        <v>6761</v>
      </c>
      <c r="O2970" t="s">
        <v>6762</v>
      </c>
      <c r="P2970">
        <v>3079900</v>
      </c>
      <c r="Q2970" t="s">
        <v>6636</v>
      </c>
      <c r="R2970" t="s">
        <v>6636</v>
      </c>
      <c r="S2970" s="12"/>
      <c r="T2970" s="13"/>
      <c r="U2970" t="s">
        <v>6721</v>
      </c>
    </row>
    <row r="2971" spans="1:21" x14ac:dyDescent="0.25">
      <c r="A2971" t="s">
        <v>6637</v>
      </c>
      <c r="B2971" s="12">
        <v>41863</v>
      </c>
      <c r="C2971" t="s">
        <v>9277</v>
      </c>
      <c r="D2971" s="11">
        <v>46189.525694444397</v>
      </c>
      <c r="E2971" t="s">
        <v>9278</v>
      </c>
      <c r="F2971" t="s">
        <v>6617</v>
      </c>
      <c r="G2971" t="s">
        <v>9195</v>
      </c>
      <c r="H2971" t="s">
        <v>6370</v>
      </c>
      <c r="I2971" t="s">
        <v>55</v>
      </c>
      <c r="J2971" t="s">
        <v>44</v>
      </c>
      <c r="K2971" t="s">
        <v>9275</v>
      </c>
      <c r="L2971" t="s">
        <v>9191</v>
      </c>
      <c r="M2971" t="s">
        <v>9276</v>
      </c>
      <c r="N2971" t="s">
        <v>6761</v>
      </c>
      <c r="O2971" t="s">
        <v>6762</v>
      </c>
      <c r="P2971">
        <v>3079900</v>
      </c>
      <c r="Q2971" t="s">
        <v>6636</v>
      </c>
      <c r="R2971" t="s">
        <v>6636</v>
      </c>
      <c r="S2971" s="12"/>
      <c r="T2971" s="13"/>
      <c r="U2971" t="s">
        <v>6721</v>
      </c>
    </row>
    <row r="2972" spans="1:21" x14ac:dyDescent="0.25">
      <c r="A2972" t="s">
        <v>6637</v>
      </c>
      <c r="B2972" s="12">
        <v>41863</v>
      </c>
      <c r="C2972" t="s">
        <v>9277</v>
      </c>
      <c r="D2972" s="11">
        <v>46189.525694444397</v>
      </c>
      <c r="E2972" t="s">
        <v>9278</v>
      </c>
      <c r="F2972" t="s">
        <v>6617</v>
      </c>
      <c r="G2972" t="s">
        <v>9196</v>
      </c>
      <c r="H2972" t="s">
        <v>6370</v>
      </c>
      <c r="I2972" t="s">
        <v>55</v>
      </c>
      <c r="J2972" t="s">
        <v>44</v>
      </c>
      <c r="K2972" t="s">
        <v>9275</v>
      </c>
      <c r="L2972" t="s">
        <v>9191</v>
      </c>
      <c r="M2972" t="s">
        <v>9276</v>
      </c>
      <c r="N2972" t="s">
        <v>6761</v>
      </c>
      <c r="O2972" t="s">
        <v>6762</v>
      </c>
      <c r="P2972">
        <v>3079900</v>
      </c>
      <c r="Q2972" t="s">
        <v>6636</v>
      </c>
      <c r="R2972" t="s">
        <v>6636</v>
      </c>
      <c r="S2972" s="12"/>
      <c r="T2972" s="13"/>
      <c r="U2972" t="s">
        <v>6721</v>
      </c>
    </row>
    <row r="2973" spans="1:21" x14ac:dyDescent="0.25">
      <c r="A2973" t="s">
        <v>6637</v>
      </c>
      <c r="B2973" s="12">
        <v>41863</v>
      </c>
      <c r="C2973" t="s">
        <v>9277</v>
      </c>
      <c r="D2973" s="11">
        <v>46189.525694444397</v>
      </c>
      <c r="E2973" t="s">
        <v>9278</v>
      </c>
      <c r="F2973" t="s">
        <v>6617</v>
      </c>
      <c r="G2973" t="s">
        <v>9197</v>
      </c>
      <c r="H2973" t="s">
        <v>6370</v>
      </c>
      <c r="I2973" t="s">
        <v>55</v>
      </c>
      <c r="J2973" t="s">
        <v>44</v>
      </c>
      <c r="K2973" t="s">
        <v>9275</v>
      </c>
      <c r="L2973" t="s">
        <v>9191</v>
      </c>
      <c r="M2973" t="s">
        <v>9276</v>
      </c>
      <c r="N2973" t="s">
        <v>6761</v>
      </c>
      <c r="O2973" t="s">
        <v>6762</v>
      </c>
      <c r="P2973">
        <v>3079900</v>
      </c>
      <c r="Q2973" t="s">
        <v>6636</v>
      </c>
      <c r="R2973" t="s">
        <v>6636</v>
      </c>
      <c r="S2973" s="12"/>
      <c r="T2973" s="13"/>
      <c r="U2973" t="s">
        <v>6721</v>
      </c>
    </row>
    <row r="2974" spans="1:21" x14ac:dyDescent="0.25">
      <c r="A2974" t="s">
        <v>6637</v>
      </c>
      <c r="B2974" s="12">
        <v>41863</v>
      </c>
      <c r="C2974" t="s">
        <v>9277</v>
      </c>
      <c r="D2974" s="11">
        <v>46189.525694444397</v>
      </c>
      <c r="E2974" t="s">
        <v>9278</v>
      </c>
      <c r="F2974" t="s">
        <v>6617</v>
      </c>
      <c r="G2974" t="s">
        <v>9198</v>
      </c>
      <c r="H2974" t="s">
        <v>6370</v>
      </c>
      <c r="I2974" t="s">
        <v>55</v>
      </c>
      <c r="J2974" t="s">
        <v>44</v>
      </c>
      <c r="K2974" t="s">
        <v>9275</v>
      </c>
      <c r="L2974" t="s">
        <v>9191</v>
      </c>
      <c r="M2974" t="s">
        <v>9276</v>
      </c>
      <c r="N2974" t="s">
        <v>6761</v>
      </c>
      <c r="O2974" t="s">
        <v>6762</v>
      </c>
      <c r="P2974">
        <v>3079900</v>
      </c>
      <c r="Q2974" t="s">
        <v>6636</v>
      </c>
      <c r="R2974" t="s">
        <v>6636</v>
      </c>
      <c r="S2974" s="12"/>
      <c r="T2974" s="13"/>
      <c r="U2974" t="s">
        <v>6721</v>
      </c>
    </row>
    <row r="2975" spans="1:21" x14ac:dyDescent="0.25">
      <c r="A2975" t="s">
        <v>6637</v>
      </c>
      <c r="B2975" s="12">
        <v>41863</v>
      </c>
      <c r="C2975" t="s">
        <v>9277</v>
      </c>
      <c r="D2975" s="11">
        <v>46189.525694444397</v>
      </c>
      <c r="E2975" t="s">
        <v>9278</v>
      </c>
      <c r="F2975" t="s">
        <v>6617</v>
      </c>
      <c r="G2975" t="s">
        <v>9199</v>
      </c>
      <c r="H2975" t="s">
        <v>6370</v>
      </c>
      <c r="I2975" t="s">
        <v>55</v>
      </c>
      <c r="J2975" t="s">
        <v>44</v>
      </c>
      <c r="K2975" t="s">
        <v>9275</v>
      </c>
      <c r="L2975" t="s">
        <v>9191</v>
      </c>
      <c r="M2975" t="s">
        <v>9276</v>
      </c>
      <c r="N2975" t="s">
        <v>6761</v>
      </c>
      <c r="O2975" t="s">
        <v>6762</v>
      </c>
      <c r="P2975">
        <v>3079900</v>
      </c>
      <c r="Q2975" t="s">
        <v>6636</v>
      </c>
      <c r="R2975" t="s">
        <v>6636</v>
      </c>
      <c r="S2975" s="12"/>
      <c r="T2975" s="13"/>
      <c r="U2975" t="s">
        <v>6721</v>
      </c>
    </row>
    <row r="2976" spans="1:21" x14ac:dyDescent="0.25">
      <c r="A2976" t="s">
        <v>6637</v>
      </c>
      <c r="B2976" s="12">
        <v>41863</v>
      </c>
      <c r="C2976" t="s">
        <v>9277</v>
      </c>
      <c r="D2976" s="11">
        <v>46189.525694444397</v>
      </c>
      <c r="E2976" t="s">
        <v>9278</v>
      </c>
      <c r="F2976" t="s">
        <v>6617</v>
      </c>
      <c r="G2976" t="s">
        <v>9200</v>
      </c>
      <c r="H2976" t="s">
        <v>6370</v>
      </c>
      <c r="I2976" t="s">
        <v>55</v>
      </c>
      <c r="J2976" t="s">
        <v>44</v>
      </c>
      <c r="K2976" t="s">
        <v>9275</v>
      </c>
      <c r="L2976" t="s">
        <v>9191</v>
      </c>
      <c r="M2976" t="s">
        <v>9276</v>
      </c>
      <c r="N2976" t="s">
        <v>6761</v>
      </c>
      <c r="O2976" t="s">
        <v>6762</v>
      </c>
      <c r="P2976">
        <v>3079900</v>
      </c>
      <c r="Q2976" t="s">
        <v>6636</v>
      </c>
      <c r="R2976" t="s">
        <v>6636</v>
      </c>
      <c r="S2976" s="12"/>
      <c r="T2976" s="13"/>
      <c r="U2976" t="s">
        <v>6721</v>
      </c>
    </row>
    <row r="2977" spans="1:21" x14ac:dyDescent="0.25">
      <c r="A2977" t="s">
        <v>6637</v>
      </c>
      <c r="B2977" s="12">
        <v>41863</v>
      </c>
      <c r="C2977" t="s">
        <v>9277</v>
      </c>
      <c r="D2977" s="11">
        <v>46189.525694444397</v>
      </c>
      <c r="E2977" t="s">
        <v>9278</v>
      </c>
      <c r="F2977" t="s">
        <v>6617</v>
      </c>
      <c r="G2977" t="s">
        <v>9201</v>
      </c>
      <c r="H2977" t="s">
        <v>6370</v>
      </c>
      <c r="I2977" t="s">
        <v>55</v>
      </c>
      <c r="J2977" t="s">
        <v>44</v>
      </c>
      <c r="K2977" t="s">
        <v>9275</v>
      </c>
      <c r="L2977" t="s">
        <v>9191</v>
      </c>
      <c r="M2977" t="s">
        <v>9276</v>
      </c>
      <c r="N2977" t="s">
        <v>6761</v>
      </c>
      <c r="O2977" t="s">
        <v>6762</v>
      </c>
      <c r="P2977">
        <v>3079900</v>
      </c>
      <c r="Q2977" t="s">
        <v>6636</v>
      </c>
      <c r="R2977" t="s">
        <v>6636</v>
      </c>
      <c r="S2977" s="12"/>
      <c r="T2977" s="13"/>
      <c r="U2977" t="s">
        <v>6721</v>
      </c>
    </row>
    <row r="2978" spans="1:21" x14ac:dyDescent="0.25">
      <c r="A2978" t="s">
        <v>6619</v>
      </c>
      <c r="B2978" s="12">
        <v>41863</v>
      </c>
      <c r="C2978" t="s">
        <v>9277</v>
      </c>
      <c r="D2978" s="11">
        <v>46189.552604166704</v>
      </c>
      <c r="E2978" t="s">
        <v>9278</v>
      </c>
      <c r="F2978" t="s">
        <v>6617</v>
      </c>
      <c r="G2978" t="s">
        <v>9121</v>
      </c>
      <c r="H2978" t="s">
        <v>6370</v>
      </c>
      <c r="I2978" t="s">
        <v>55</v>
      </c>
      <c r="J2978" t="s">
        <v>44</v>
      </c>
      <c r="K2978" t="s">
        <v>9275</v>
      </c>
      <c r="L2978" t="s">
        <v>9191</v>
      </c>
      <c r="M2978" t="s">
        <v>9276</v>
      </c>
      <c r="N2978" t="s">
        <v>6761</v>
      </c>
      <c r="O2978" t="s">
        <v>6762</v>
      </c>
      <c r="P2978">
        <v>3079900</v>
      </c>
      <c r="Q2978" t="s">
        <v>6636</v>
      </c>
      <c r="R2978" t="s">
        <v>6636</v>
      </c>
      <c r="S2978" s="12"/>
      <c r="T2978" s="13"/>
      <c r="U2978" t="s">
        <v>6721</v>
      </c>
    </row>
    <row r="2979" spans="1:21" x14ac:dyDescent="0.25">
      <c r="A2979" t="s">
        <v>6619</v>
      </c>
      <c r="B2979" s="12">
        <v>41863</v>
      </c>
      <c r="C2979" t="s">
        <v>9277</v>
      </c>
      <c r="D2979" s="11">
        <v>46189.552604166704</v>
      </c>
      <c r="E2979" t="s">
        <v>9278</v>
      </c>
      <c r="F2979" t="s">
        <v>6617</v>
      </c>
      <c r="G2979" t="s">
        <v>9193</v>
      </c>
      <c r="H2979" t="s">
        <v>6370</v>
      </c>
      <c r="I2979" t="s">
        <v>55</v>
      </c>
      <c r="J2979" t="s">
        <v>44</v>
      </c>
      <c r="K2979" t="s">
        <v>9275</v>
      </c>
      <c r="L2979" t="s">
        <v>9191</v>
      </c>
      <c r="M2979" t="s">
        <v>9276</v>
      </c>
      <c r="N2979" t="s">
        <v>6761</v>
      </c>
      <c r="O2979" t="s">
        <v>6762</v>
      </c>
      <c r="P2979">
        <v>3079900</v>
      </c>
      <c r="Q2979" t="s">
        <v>6636</v>
      </c>
      <c r="R2979" t="s">
        <v>6636</v>
      </c>
      <c r="S2979" s="12"/>
      <c r="T2979" s="13"/>
      <c r="U2979" t="s">
        <v>6721</v>
      </c>
    </row>
    <row r="2980" spans="1:21" x14ac:dyDescent="0.25">
      <c r="A2980" t="s">
        <v>6619</v>
      </c>
      <c r="B2980" s="12">
        <v>41863</v>
      </c>
      <c r="C2980" t="s">
        <v>9277</v>
      </c>
      <c r="D2980" s="11">
        <v>46189.552604166704</v>
      </c>
      <c r="E2980" t="s">
        <v>9278</v>
      </c>
      <c r="F2980" t="s">
        <v>6617</v>
      </c>
      <c r="G2980" t="s">
        <v>9194</v>
      </c>
      <c r="H2980" t="s">
        <v>6370</v>
      </c>
      <c r="I2980" t="s">
        <v>55</v>
      </c>
      <c r="J2980" t="s">
        <v>44</v>
      </c>
      <c r="K2980" t="s">
        <v>9275</v>
      </c>
      <c r="L2980" t="s">
        <v>9191</v>
      </c>
      <c r="M2980" t="s">
        <v>9276</v>
      </c>
      <c r="N2980" t="s">
        <v>6761</v>
      </c>
      <c r="O2980" t="s">
        <v>6762</v>
      </c>
      <c r="P2980">
        <v>3079900</v>
      </c>
      <c r="Q2980" t="s">
        <v>6636</v>
      </c>
      <c r="R2980" t="s">
        <v>6636</v>
      </c>
      <c r="S2980" s="12"/>
      <c r="T2980" s="13"/>
      <c r="U2980" t="s">
        <v>6721</v>
      </c>
    </row>
    <row r="2981" spans="1:21" x14ac:dyDescent="0.25">
      <c r="A2981" t="s">
        <v>6619</v>
      </c>
      <c r="B2981" s="12">
        <v>41863</v>
      </c>
      <c r="C2981" t="s">
        <v>9277</v>
      </c>
      <c r="D2981" s="11">
        <v>46189.552604166704</v>
      </c>
      <c r="E2981" t="s">
        <v>9278</v>
      </c>
      <c r="F2981" t="s">
        <v>6617</v>
      </c>
      <c r="G2981" t="s">
        <v>9195</v>
      </c>
      <c r="H2981" t="s">
        <v>6370</v>
      </c>
      <c r="I2981" t="s">
        <v>55</v>
      </c>
      <c r="J2981" t="s">
        <v>44</v>
      </c>
      <c r="K2981" t="s">
        <v>9275</v>
      </c>
      <c r="L2981" t="s">
        <v>9191</v>
      </c>
      <c r="M2981" t="s">
        <v>9276</v>
      </c>
      <c r="N2981" t="s">
        <v>6761</v>
      </c>
      <c r="O2981" t="s">
        <v>6762</v>
      </c>
      <c r="P2981">
        <v>3079900</v>
      </c>
      <c r="Q2981" t="s">
        <v>6636</v>
      </c>
      <c r="R2981" t="s">
        <v>6636</v>
      </c>
      <c r="S2981" s="12"/>
      <c r="T2981" s="13"/>
      <c r="U2981" t="s">
        <v>6721</v>
      </c>
    </row>
    <row r="2982" spans="1:21" x14ac:dyDescent="0.25">
      <c r="A2982" t="s">
        <v>6619</v>
      </c>
      <c r="B2982" s="12">
        <v>41863</v>
      </c>
      <c r="C2982" t="s">
        <v>9277</v>
      </c>
      <c r="D2982" s="11">
        <v>46189.552604166704</v>
      </c>
      <c r="E2982" t="s">
        <v>9278</v>
      </c>
      <c r="F2982" t="s">
        <v>6617</v>
      </c>
      <c r="G2982" t="s">
        <v>9196</v>
      </c>
      <c r="H2982" t="s">
        <v>6370</v>
      </c>
      <c r="I2982" t="s">
        <v>55</v>
      </c>
      <c r="J2982" t="s">
        <v>44</v>
      </c>
      <c r="K2982" t="s">
        <v>9275</v>
      </c>
      <c r="L2982" t="s">
        <v>9191</v>
      </c>
      <c r="M2982" t="s">
        <v>9276</v>
      </c>
      <c r="N2982" t="s">
        <v>6761</v>
      </c>
      <c r="O2982" t="s">
        <v>6762</v>
      </c>
      <c r="P2982">
        <v>3079900</v>
      </c>
      <c r="Q2982" t="s">
        <v>6636</v>
      </c>
      <c r="R2982" t="s">
        <v>6636</v>
      </c>
      <c r="S2982" s="12"/>
      <c r="T2982" s="13"/>
      <c r="U2982" t="s">
        <v>6721</v>
      </c>
    </row>
    <row r="2983" spans="1:21" x14ac:dyDescent="0.25">
      <c r="A2983" t="s">
        <v>6619</v>
      </c>
      <c r="B2983" s="12">
        <v>41863</v>
      </c>
      <c r="C2983" t="s">
        <v>9277</v>
      </c>
      <c r="D2983" s="11">
        <v>46189.552604166704</v>
      </c>
      <c r="E2983" t="s">
        <v>9278</v>
      </c>
      <c r="F2983" t="s">
        <v>6617</v>
      </c>
      <c r="G2983" t="s">
        <v>9197</v>
      </c>
      <c r="H2983" t="s">
        <v>6370</v>
      </c>
      <c r="I2983" t="s">
        <v>55</v>
      </c>
      <c r="J2983" t="s">
        <v>44</v>
      </c>
      <c r="K2983" t="s">
        <v>9275</v>
      </c>
      <c r="L2983" t="s">
        <v>9191</v>
      </c>
      <c r="M2983" t="s">
        <v>9276</v>
      </c>
      <c r="N2983" t="s">
        <v>6761</v>
      </c>
      <c r="O2983" t="s">
        <v>6762</v>
      </c>
      <c r="P2983">
        <v>3079900</v>
      </c>
      <c r="Q2983" t="s">
        <v>6636</v>
      </c>
      <c r="R2983" t="s">
        <v>6636</v>
      </c>
      <c r="S2983" s="12"/>
      <c r="T2983" s="13"/>
      <c r="U2983" t="s">
        <v>6721</v>
      </c>
    </row>
    <row r="2984" spans="1:21" x14ac:dyDescent="0.25">
      <c r="A2984" t="s">
        <v>6619</v>
      </c>
      <c r="B2984" s="12">
        <v>41863</v>
      </c>
      <c r="C2984" t="s">
        <v>9277</v>
      </c>
      <c r="D2984" s="11">
        <v>46189.552604166704</v>
      </c>
      <c r="E2984" t="s">
        <v>9278</v>
      </c>
      <c r="F2984" t="s">
        <v>6617</v>
      </c>
      <c r="G2984" t="s">
        <v>9198</v>
      </c>
      <c r="H2984" t="s">
        <v>6370</v>
      </c>
      <c r="I2984" t="s">
        <v>55</v>
      </c>
      <c r="J2984" t="s">
        <v>44</v>
      </c>
      <c r="K2984" t="s">
        <v>9275</v>
      </c>
      <c r="L2984" t="s">
        <v>9191</v>
      </c>
      <c r="M2984" t="s">
        <v>9276</v>
      </c>
      <c r="N2984" t="s">
        <v>6761</v>
      </c>
      <c r="O2984" t="s">
        <v>6762</v>
      </c>
      <c r="P2984">
        <v>3079900</v>
      </c>
      <c r="Q2984" t="s">
        <v>6636</v>
      </c>
      <c r="R2984" t="s">
        <v>6636</v>
      </c>
      <c r="S2984" s="12"/>
      <c r="T2984" s="13"/>
      <c r="U2984" t="s">
        <v>6721</v>
      </c>
    </row>
    <row r="2985" spans="1:21" x14ac:dyDescent="0.25">
      <c r="A2985" t="s">
        <v>6619</v>
      </c>
      <c r="B2985" s="12">
        <v>41863</v>
      </c>
      <c r="C2985" t="s">
        <v>9277</v>
      </c>
      <c r="D2985" s="11">
        <v>46189.552604166704</v>
      </c>
      <c r="E2985" t="s">
        <v>9278</v>
      </c>
      <c r="F2985" t="s">
        <v>6617</v>
      </c>
      <c r="G2985" t="s">
        <v>9199</v>
      </c>
      <c r="H2985" t="s">
        <v>6370</v>
      </c>
      <c r="I2985" t="s">
        <v>55</v>
      </c>
      <c r="J2985" t="s">
        <v>44</v>
      </c>
      <c r="K2985" t="s">
        <v>9275</v>
      </c>
      <c r="L2985" t="s">
        <v>9191</v>
      </c>
      <c r="M2985" t="s">
        <v>9276</v>
      </c>
      <c r="N2985" t="s">
        <v>6761</v>
      </c>
      <c r="O2985" t="s">
        <v>6762</v>
      </c>
      <c r="P2985">
        <v>3079900</v>
      </c>
      <c r="Q2985" t="s">
        <v>6636</v>
      </c>
      <c r="R2985" t="s">
        <v>6636</v>
      </c>
      <c r="S2985" s="12"/>
      <c r="T2985" s="13"/>
      <c r="U2985" t="s">
        <v>6721</v>
      </c>
    </row>
    <row r="2986" spans="1:21" x14ac:dyDescent="0.25">
      <c r="A2986" t="s">
        <v>6619</v>
      </c>
      <c r="B2986" s="12">
        <v>41863</v>
      </c>
      <c r="C2986" t="s">
        <v>9277</v>
      </c>
      <c r="D2986" s="11">
        <v>46189.552604166704</v>
      </c>
      <c r="E2986" t="s">
        <v>9278</v>
      </c>
      <c r="F2986" t="s">
        <v>6617</v>
      </c>
      <c r="G2986" t="s">
        <v>9200</v>
      </c>
      <c r="H2986" t="s">
        <v>6370</v>
      </c>
      <c r="I2986" t="s">
        <v>55</v>
      </c>
      <c r="J2986" t="s">
        <v>44</v>
      </c>
      <c r="K2986" t="s">
        <v>9275</v>
      </c>
      <c r="L2986" t="s">
        <v>9191</v>
      </c>
      <c r="M2986" t="s">
        <v>9276</v>
      </c>
      <c r="N2986" t="s">
        <v>6761</v>
      </c>
      <c r="O2986" t="s">
        <v>6762</v>
      </c>
      <c r="P2986">
        <v>3079900</v>
      </c>
      <c r="Q2986" t="s">
        <v>6636</v>
      </c>
      <c r="R2986" t="s">
        <v>6636</v>
      </c>
      <c r="S2986" s="12"/>
      <c r="T2986" s="13"/>
      <c r="U2986" t="s">
        <v>6721</v>
      </c>
    </row>
    <row r="2987" spans="1:21" x14ac:dyDescent="0.25">
      <c r="A2987" t="s">
        <v>6619</v>
      </c>
      <c r="B2987" s="12">
        <v>41863</v>
      </c>
      <c r="C2987" t="s">
        <v>9277</v>
      </c>
      <c r="D2987" s="11">
        <v>46189.552604166704</v>
      </c>
      <c r="E2987" t="s">
        <v>9278</v>
      </c>
      <c r="F2987" t="s">
        <v>6617</v>
      </c>
      <c r="G2987" t="s">
        <v>9201</v>
      </c>
      <c r="H2987" t="s">
        <v>6370</v>
      </c>
      <c r="I2987" t="s">
        <v>55</v>
      </c>
      <c r="J2987" t="s">
        <v>44</v>
      </c>
      <c r="K2987" t="s">
        <v>9275</v>
      </c>
      <c r="L2987" t="s">
        <v>9191</v>
      </c>
      <c r="M2987" t="s">
        <v>9276</v>
      </c>
      <c r="N2987" t="s">
        <v>6761</v>
      </c>
      <c r="O2987" t="s">
        <v>6762</v>
      </c>
      <c r="P2987">
        <v>3079900</v>
      </c>
      <c r="Q2987" t="s">
        <v>6636</v>
      </c>
      <c r="R2987" t="s">
        <v>6636</v>
      </c>
      <c r="S2987" s="12"/>
      <c r="T2987" s="13"/>
      <c r="U2987" t="s">
        <v>6721</v>
      </c>
    </row>
    <row r="2988" spans="1:21" x14ac:dyDescent="0.25">
      <c r="A2988" t="s">
        <v>6637</v>
      </c>
      <c r="B2988" s="12">
        <v>41900</v>
      </c>
      <c r="C2988" t="s">
        <v>9279</v>
      </c>
      <c r="D2988" s="11">
        <v>46189.893634259301</v>
      </c>
      <c r="E2988" t="s">
        <v>9280</v>
      </c>
      <c r="F2988" t="s">
        <v>6617</v>
      </c>
      <c r="G2988" t="s">
        <v>9121</v>
      </c>
      <c r="H2988" t="s">
        <v>6370</v>
      </c>
      <c r="I2988" t="s">
        <v>65</v>
      </c>
      <c r="J2988" t="s">
        <v>132</v>
      </c>
      <c r="K2988" t="s">
        <v>9190</v>
      </c>
      <c r="L2988" t="s">
        <v>9191</v>
      </c>
      <c r="M2988" t="s">
        <v>9192</v>
      </c>
      <c r="N2988" t="s">
        <v>6761</v>
      </c>
      <c r="O2988" t="s">
        <v>6762</v>
      </c>
      <c r="P2988">
        <v>3079900</v>
      </c>
      <c r="Q2988" t="s">
        <v>6778</v>
      </c>
      <c r="R2988" t="s">
        <v>9281</v>
      </c>
      <c r="S2988" s="12"/>
      <c r="T2988" s="13"/>
      <c r="U2988" t="s">
        <v>7455</v>
      </c>
    </row>
    <row r="2989" spans="1:21" x14ac:dyDescent="0.25">
      <c r="A2989" t="s">
        <v>6637</v>
      </c>
      <c r="B2989" s="12">
        <v>41900</v>
      </c>
      <c r="C2989" t="s">
        <v>9279</v>
      </c>
      <c r="D2989" s="11">
        <v>46189.893634259301</v>
      </c>
      <c r="E2989" t="s">
        <v>9280</v>
      </c>
      <c r="F2989" t="s">
        <v>6617</v>
      </c>
      <c r="G2989" t="s">
        <v>9193</v>
      </c>
      <c r="H2989" t="s">
        <v>6370</v>
      </c>
      <c r="I2989" t="s">
        <v>65</v>
      </c>
      <c r="J2989" t="s">
        <v>132</v>
      </c>
      <c r="K2989" t="s">
        <v>9190</v>
      </c>
      <c r="L2989" t="s">
        <v>9191</v>
      </c>
      <c r="M2989" t="s">
        <v>9192</v>
      </c>
      <c r="N2989" t="s">
        <v>6761</v>
      </c>
      <c r="O2989" t="s">
        <v>6762</v>
      </c>
      <c r="P2989">
        <v>3079900</v>
      </c>
      <c r="Q2989" t="s">
        <v>6778</v>
      </c>
      <c r="R2989" t="s">
        <v>9281</v>
      </c>
      <c r="S2989" s="12"/>
      <c r="T2989" s="13"/>
      <c r="U2989" t="s">
        <v>7455</v>
      </c>
    </row>
    <row r="2990" spans="1:21" x14ac:dyDescent="0.25">
      <c r="A2990" t="s">
        <v>6637</v>
      </c>
      <c r="B2990" s="12">
        <v>41900</v>
      </c>
      <c r="C2990" t="s">
        <v>9279</v>
      </c>
      <c r="D2990" s="11">
        <v>46189.893634259301</v>
      </c>
      <c r="E2990" t="s">
        <v>9280</v>
      </c>
      <c r="F2990" t="s">
        <v>6617</v>
      </c>
      <c r="G2990" t="s">
        <v>9194</v>
      </c>
      <c r="H2990" t="s">
        <v>6370</v>
      </c>
      <c r="I2990" t="s">
        <v>65</v>
      </c>
      <c r="J2990" t="s">
        <v>132</v>
      </c>
      <c r="K2990" t="s">
        <v>9190</v>
      </c>
      <c r="L2990" t="s">
        <v>9191</v>
      </c>
      <c r="M2990" t="s">
        <v>9192</v>
      </c>
      <c r="N2990" t="s">
        <v>6761</v>
      </c>
      <c r="O2990" t="s">
        <v>6762</v>
      </c>
      <c r="P2990">
        <v>3079900</v>
      </c>
      <c r="Q2990" t="s">
        <v>6778</v>
      </c>
      <c r="R2990" t="s">
        <v>9281</v>
      </c>
      <c r="S2990" s="12"/>
      <c r="T2990" s="13"/>
      <c r="U2990" t="s">
        <v>7455</v>
      </c>
    </row>
    <row r="2991" spans="1:21" x14ac:dyDescent="0.25">
      <c r="A2991" t="s">
        <v>6637</v>
      </c>
      <c r="B2991" s="12">
        <v>41900</v>
      </c>
      <c r="C2991" t="s">
        <v>9279</v>
      </c>
      <c r="D2991" s="11">
        <v>46189.893634259301</v>
      </c>
      <c r="E2991" t="s">
        <v>9280</v>
      </c>
      <c r="F2991" t="s">
        <v>6617</v>
      </c>
      <c r="G2991" t="s">
        <v>9195</v>
      </c>
      <c r="H2991" t="s">
        <v>6370</v>
      </c>
      <c r="I2991" t="s">
        <v>65</v>
      </c>
      <c r="J2991" t="s">
        <v>132</v>
      </c>
      <c r="K2991" t="s">
        <v>9190</v>
      </c>
      <c r="L2991" t="s">
        <v>9191</v>
      </c>
      <c r="M2991" t="s">
        <v>9192</v>
      </c>
      <c r="N2991" t="s">
        <v>6761</v>
      </c>
      <c r="O2991" t="s">
        <v>6762</v>
      </c>
      <c r="P2991">
        <v>3079900</v>
      </c>
      <c r="Q2991" t="s">
        <v>6778</v>
      </c>
      <c r="R2991" t="s">
        <v>9281</v>
      </c>
      <c r="S2991" s="12"/>
      <c r="T2991" s="13"/>
      <c r="U2991" t="s">
        <v>7455</v>
      </c>
    </row>
    <row r="2992" spans="1:21" x14ac:dyDescent="0.25">
      <c r="A2992" t="s">
        <v>6637</v>
      </c>
      <c r="B2992" s="12">
        <v>41900</v>
      </c>
      <c r="C2992" t="s">
        <v>9279</v>
      </c>
      <c r="D2992" s="11">
        <v>46189.893634259301</v>
      </c>
      <c r="E2992" t="s">
        <v>9280</v>
      </c>
      <c r="F2992" t="s">
        <v>6617</v>
      </c>
      <c r="G2992" t="s">
        <v>9196</v>
      </c>
      <c r="H2992" t="s">
        <v>6370</v>
      </c>
      <c r="I2992" t="s">
        <v>65</v>
      </c>
      <c r="J2992" t="s">
        <v>132</v>
      </c>
      <c r="K2992" t="s">
        <v>9190</v>
      </c>
      <c r="L2992" t="s">
        <v>9191</v>
      </c>
      <c r="M2992" t="s">
        <v>9192</v>
      </c>
      <c r="N2992" t="s">
        <v>6761</v>
      </c>
      <c r="O2992" t="s">
        <v>6762</v>
      </c>
      <c r="P2992">
        <v>3079900</v>
      </c>
      <c r="Q2992" t="s">
        <v>6778</v>
      </c>
      <c r="R2992" t="s">
        <v>9281</v>
      </c>
      <c r="S2992" s="12"/>
      <c r="T2992" s="13"/>
      <c r="U2992" t="s">
        <v>7455</v>
      </c>
    </row>
    <row r="2993" spans="1:21" x14ac:dyDescent="0.25">
      <c r="A2993" t="s">
        <v>6637</v>
      </c>
      <c r="B2993" s="12">
        <v>41900</v>
      </c>
      <c r="C2993" t="s">
        <v>9279</v>
      </c>
      <c r="D2993" s="11">
        <v>46189.893634259301</v>
      </c>
      <c r="E2993" t="s">
        <v>9280</v>
      </c>
      <c r="F2993" t="s">
        <v>6617</v>
      </c>
      <c r="G2993" t="s">
        <v>9197</v>
      </c>
      <c r="H2993" t="s">
        <v>6370</v>
      </c>
      <c r="I2993" t="s">
        <v>65</v>
      </c>
      <c r="J2993" t="s">
        <v>132</v>
      </c>
      <c r="K2993" t="s">
        <v>9190</v>
      </c>
      <c r="L2993" t="s">
        <v>9191</v>
      </c>
      <c r="M2993" t="s">
        <v>9192</v>
      </c>
      <c r="N2993" t="s">
        <v>6761</v>
      </c>
      <c r="O2993" t="s">
        <v>6762</v>
      </c>
      <c r="P2993">
        <v>3079900</v>
      </c>
      <c r="Q2993" t="s">
        <v>6778</v>
      </c>
      <c r="R2993" t="s">
        <v>9281</v>
      </c>
      <c r="S2993" s="12"/>
      <c r="T2993" s="13"/>
      <c r="U2993" t="s">
        <v>7455</v>
      </c>
    </row>
    <row r="2994" spans="1:21" x14ac:dyDescent="0.25">
      <c r="A2994" t="s">
        <v>6637</v>
      </c>
      <c r="B2994" s="12">
        <v>41900</v>
      </c>
      <c r="C2994" t="s">
        <v>9279</v>
      </c>
      <c r="D2994" s="11">
        <v>46189.893634259301</v>
      </c>
      <c r="E2994" t="s">
        <v>9280</v>
      </c>
      <c r="F2994" t="s">
        <v>6617</v>
      </c>
      <c r="G2994" t="s">
        <v>9198</v>
      </c>
      <c r="H2994" t="s">
        <v>6370</v>
      </c>
      <c r="I2994" t="s">
        <v>65</v>
      </c>
      <c r="J2994" t="s">
        <v>132</v>
      </c>
      <c r="K2994" t="s">
        <v>9190</v>
      </c>
      <c r="L2994" t="s">
        <v>9191</v>
      </c>
      <c r="M2994" t="s">
        <v>9192</v>
      </c>
      <c r="N2994" t="s">
        <v>6761</v>
      </c>
      <c r="O2994" t="s">
        <v>6762</v>
      </c>
      <c r="P2994">
        <v>3079900</v>
      </c>
      <c r="Q2994" t="s">
        <v>6778</v>
      </c>
      <c r="R2994" t="s">
        <v>9281</v>
      </c>
      <c r="S2994" s="12"/>
      <c r="T2994" s="13"/>
      <c r="U2994" t="s">
        <v>7455</v>
      </c>
    </row>
    <row r="2995" spans="1:21" x14ac:dyDescent="0.25">
      <c r="A2995" t="s">
        <v>6637</v>
      </c>
      <c r="B2995" s="12">
        <v>41900</v>
      </c>
      <c r="C2995" t="s">
        <v>9279</v>
      </c>
      <c r="D2995" s="11">
        <v>46189.893634259301</v>
      </c>
      <c r="E2995" t="s">
        <v>9280</v>
      </c>
      <c r="F2995" t="s">
        <v>6617</v>
      </c>
      <c r="G2995" t="s">
        <v>9199</v>
      </c>
      <c r="H2995" t="s">
        <v>6370</v>
      </c>
      <c r="I2995" t="s">
        <v>65</v>
      </c>
      <c r="J2995" t="s">
        <v>132</v>
      </c>
      <c r="K2995" t="s">
        <v>9190</v>
      </c>
      <c r="L2995" t="s">
        <v>9191</v>
      </c>
      <c r="M2995" t="s">
        <v>9192</v>
      </c>
      <c r="N2995" t="s">
        <v>6761</v>
      </c>
      <c r="O2995" t="s">
        <v>6762</v>
      </c>
      <c r="P2995">
        <v>3079900</v>
      </c>
      <c r="Q2995" t="s">
        <v>6778</v>
      </c>
      <c r="R2995" t="s">
        <v>9281</v>
      </c>
      <c r="S2995" s="12"/>
      <c r="T2995" s="13"/>
      <c r="U2995" t="s">
        <v>7455</v>
      </c>
    </row>
    <row r="2996" spans="1:21" x14ac:dyDescent="0.25">
      <c r="A2996" t="s">
        <v>6637</v>
      </c>
      <c r="B2996" s="12">
        <v>41900</v>
      </c>
      <c r="C2996" t="s">
        <v>9279</v>
      </c>
      <c r="D2996" s="11">
        <v>46189.893634259301</v>
      </c>
      <c r="E2996" t="s">
        <v>9280</v>
      </c>
      <c r="F2996" t="s">
        <v>6617</v>
      </c>
      <c r="G2996" t="s">
        <v>9200</v>
      </c>
      <c r="H2996" t="s">
        <v>6370</v>
      </c>
      <c r="I2996" t="s">
        <v>65</v>
      </c>
      <c r="J2996" t="s">
        <v>132</v>
      </c>
      <c r="K2996" t="s">
        <v>9190</v>
      </c>
      <c r="L2996" t="s">
        <v>9191</v>
      </c>
      <c r="M2996" t="s">
        <v>9192</v>
      </c>
      <c r="N2996" t="s">
        <v>6761</v>
      </c>
      <c r="O2996" t="s">
        <v>6762</v>
      </c>
      <c r="P2996">
        <v>3079900</v>
      </c>
      <c r="Q2996" t="s">
        <v>6778</v>
      </c>
      <c r="R2996" t="s">
        <v>9281</v>
      </c>
      <c r="S2996" s="12"/>
      <c r="T2996" s="13"/>
      <c r="U2996" t="s">
        <v>7455</v>
      </c>
    </row>
    <row r="2997" spans="1:21" x14ac:dyDescent="0.25">
      <c r="A2997" t="s">
        <v>6637</v>
      </c>
      <c r="B2997" s="12">
        <v>41900</v>
      </c>
      <c r="C2997" t="s">
        <v>9279</v>
      </c>
      <c r="D2997" s="11">
        <v>46189.893634259301</v>
      </c>
      <c r="E2997" t="s">
        <v>9280</v>
      </c>
      <c r="F2997" t="s">
        <v>6617</v>
      </c>
      <c r="G2997" t="s">
        <v>9201</v>
      </c>
      <c r="H2997" t="s">
        <v>6370</v>
      </c>
      <c r="I2997" t="s">
        <v>65</v>
      </c>
      <c r="J2997" t="s">
        <v>132</v>
      </c>
      <c r="K2997" t="s">
        <v>9190</v>
      </c>
      <c r="L2997" t="s">
        <v>9191</v>
      </c>
      <c r="M2997" t="s">
        <v>9192</v>
      </c>
      <c r="N2997" t="s">
        <v>6761</v>
      </c>
      <c r="O2997" t="s">
        <v>6762</v>
      </c>
      <c r="P2997">
        <v>3079900</v>
      </c>
      <c r="Q2997" t="s">
        <v>6778</v>
      </c>
      <c r="R2997" t="s">
        <v>9281</v>
      </c>
      <c r="S2997" s="12"/>
      <c r="T2997" s="13"/>
      <c r="U2997" t="s">
        <v>7455</v>
      </c>
    </row>
    <row r="2998" spans="1:21" x14ac:dyDescent="0.25">
      <c r="A2998" t="s">
        <v>6619</v>
      </c>
      <c r="B2998" s="12">
        <v>41900</v>
      </c>
      <c r="C2998" t="s">
        <v>9279</v>
      </c>
      <c r="D2998" s="11">
        <v>46190.446423611102</v>
      </c>
      <c r="E2998" t="s">
        <v>9280</v>
      </c>
      <c r="F2998" t="s">
        <v>6617</v>
      </c>
      <c r="G2998" t="s">
        <v>9121</v>
      </c>
      <c r="H2998" t="s">
        <v>6370</v>
      </c>
      <c r="I2998" t="s">
        <v>65</v>
      </c>
      <c r="J2998" t="s">
        <v>132</v>
      </c>
      <c r="K2998" t="s">
        <v>9190</v>
      </c>
      <c r="L2998" t="s">
        <v>9191</v>
      </c>
      <c r="M2998" t="s">
        <v>9192</v>
      </c>
      <c r="N2998" t="s">
        <v>6761</v>
      </c>
      <c r="O2998" t="s">
        <v>6762</v>
      </c>
      <c r="P2998">
        <v>3079900</v>
      </c>
      <c r="Q2998" t="s">
        <v>6778</v>
      </c>
      <c r="R2998" t="s">
        <v>9281</v>
      </c>
      <c r="S2998" s="12"/>
      <c r="T2998" s="13"/>
      <c r="U2998" t="s">
        <v>7455</v>
      </c>
    </row>
    <row r="2999" spans="1:21" x14ac:dyDescent="0.25">
      <c r="A2999" t="s">
        <v>6619</v>
      </c>
      <c r="B2999" s="12">
        <v>41900</v>
      </c>
      <c r="C2999" t="s">
        <v>9279</v>
      </c>
      <c r="D2999" s="11">
        <v>46190.446423611102</v>
      </c>
      <c r="E2999" t="s">
        <v>9280</v>
      </c>
      <c r="F2999" t="s">
        <v>6617</v>
      </c>
      <c r="G2999" t="s">
        <v>9193</v>
      </c>
      <c r="H2999" t="s">
        <v>6370</v>
      </c>
      <c r="I2999" t="s">
        <v>65</v>
      </c>
      <c r="J2999" t="s">
        <v>132</v>
      </c>
      <c r="K2999" t="s">
        <v>9190</v>
      </c>
      <c r="L2999" t="s">
        <v>9191</v>
      </c>
      <c r="M2999" t="s">
        <v>9192</v>
      </c>
      <c r="N2999" t="s">
        <v>6761</v>
      </c>
      <c r="O2999" t="s">
        <v>6762</v>
      </c>
      <c r="P2999">
        <v>3079900</v>
      </c>
      <c r="Q2999" t="s">
        <v>6778</v>
      </c>
      <c r="R2999" t="s">
        <v>9281</v>
      </c>
      <c r="S2999" s="12"/>
      <c r="T2999" s="13"/>
      <c r="U2999" t="s">
        <v>7455</v>
      </c>
    </row>
    <row r="3000" spans="1:21" x14ac:dyDescent="0.25">
      <c r="A3000" t="s">
        <v>6619</v>
      </c>
      <c r="B3000" s="12">
        <v>41900</v>
      </c>
      <c r="C3000" t="s">
        <v>9279</v>
      </c>
      <c r="D3000" s="11">
        <v>46190.446423611102</v>
      </c>
      <c r="E3000" t="s">
        <v>9280</v>
      </c>
      <c r="F3000" t="s">
        <v>6617</v>
      </c>
      <c r="G3000" t="s">
        <v>9194</v>
      </c>
      <c r="H3000" t="s">
        <v>6370</v>
      </c>
      <c r="I3000" t="s">
        <v>65</v>
      </c>
      <c r="J3000" t="s">
        <v>132</v>
      </c>
      <c r="K3000" t="s">
        <v>9190</v>
      </c>
      <c r="L3000" t="s">
        <v>9191</v>
      </c>
      <c r="M3000" t="s">
        <v>9192</v>
      </c>
      <c r="N3000" t="s">
        <v>6761</v>
      </c>
      <c r="O3000" t="s">
        <v>6762</v>
      </c>
      <c r="P3000">
        <v>3079900</v>
      </c>
      <c r="Q3000" t="s">
        <v>6778</v>
      </c>
      <c r="R3000" t="s">
        <v>9281</v>
      </c>
      <c r="S3000" s="12"/>
      <c r="T3000" s="13"/>
      <c r="U3000" t="s">
        <v>7455</v>
      </c>
    </row>
    <row r="3001" spans="1:21" x14ac:dyDescent="0.25">
      <c r="A3001" t="s">
        <v>6619</v>
      </c>
      <c r="B3001" s="12">
        <v>41900</v>
      </c>
      <c r="C3001" t="s">
        <v>9279</v>
      </c>
      <c r="D3001" s="11">
        <v>46190.446423611102</v>
      </c>
      <c r="E3001" t="s">
        <v>9280</v>
      </c>
      <c r="F3001" t="s">
        <v>6617</v>
      </c>
      <c r="G3001" t="s">
        <v>9195</v>
      </c>
      <c r="H3001" t="s">
        <v>6370</v>
      </c>
      <c r="I3001" t="s">
        <v>65</v>
      </c>
      <c r="J3001" t="s">
        <v>132</v>
      </c>
      <c r="K3001" t="s">
        <v>9190</v>
      </c>
      <c r="L3001" t="s">
        <v>9191</v>
      </c>
      <c r="M3001" t="s">
        <v>9192</v>
      </c>
      <c r="N3001" t="s">
        <v>6761</v>
      </c>
      <c r="O3001" t="s">
        <v>6762</v>
      </c>
      <c r="P3001">
        <v>3079900</v>
      </c>
      <c r="Q3001" t="s">
        <v>6778</v>
      </c>
      <c r="R3001" t="s">
        <v>9281</v>
      </c>
      <c r="S3001" s="12"/>
      <c r="T3001" s="13"/>
      <c r="U3001" t="s">
        <v>7455</v>
      </c>
    </row>
    <row r="3002" spans="1:21" x14ac:dyDescent="0.25">
      <c r="A3002" t="s">
        <v>6619</v>
      </c>
      <c r="B3002" s="12">
        <v>41900</v>
      </c>
      <c r="C3002" t="s">
        <v>9279</v>
      </c>
      <c r="D3002" s="11">
        <v>46190.446423611102</v>
      </c>
      <c r="E3002" t="s">
        <v>9280</v>
      </c>
      <c r="F3002" t="s">
        <v>6617</v>
      </c>
      <c r="G3002" t="s">
        <v>9196</v>
      </c>
      <c r="H3002" t="s">
        <v>6370</v>
      </c>
      <c r="I3002" t="s">
        <v>65</v>
      </c>
      <c r="J3002" t="s">
        <v>132</v>
      </c>
      <c r="K3002" t="s">
        <v>9190</v>
      </c>
      <c r="L3002" t="s">
        <v>9191</v>
      </c>
      <c r="M3002" t="s">
        <v>9192</v>
      </c>
      <c r="N3002" t="s">
        <v>6761</v>
      </c>
      <c r="O3002" t="s">
        <v>6762</v>
      </c>
      <c r="P3002">
        <v>3079900</v>
      </c>
      <c r="Q3002" t="s">
        <v>6778</v>
      </c>
      <c r="R3002" t="s">
        <v>9281</v>
      </c>
      <c r="S3002" s="12"/>
      <c r="T3002" s="13"/>
      <c r="U3002" t="s">
        <v>7455</v>
      </c>
    </row>
    <row r="3003" spans="1:21" x14ac:dyDescent="0.25">
      <c r="A3003" t="s">
        <v>6619</v>
      </c>
      <c r="B3003" s="12">
        <v>41900</v>
      </c>
      <c r="C3003" t="s">
        <v>9279</v>
      </c>
      <c r="D3003" s="11">
        <v>46190.446423611102</v>
      </c>
      <c r="E3003" t="s">
        <v>9280</v>
      </c>
      <c r="F3003" t="s">
        <v>6617</v>
      </c>
      <c r="G3003" t="s">
        <v>9197</v>
      </c>
      <c r="H3003" t="s">
        <v>6370</v>
      </c>
      <c r="I3003" t="s">
        <v>65</v>
      </c>
      <c r="J3003" t="s">
        <v>132</v>
      </c>
      <c r="K3003" t="s">
        <v>9190</v>
      </c>
      <c r="L3003" t="s">
        <v>9191</v>
      </c>
      <c r="M3003" t="s">
        <v>9192</v>
      </c>
      <c r="N3003" t="s">
        <v>6761</v>
      </c>
      <c r="O3003" t="s">
        <v>6762</v>
      </c>
      <c r="P3003">
        <v>3079900</v>
      </c>
      <c r="Q3003" t="s">
        <v>6778</v>
      </c>
      <c r="R3003" t="s">
        <v>9281</v>
      </c>
      <c r="S3003" s="12"/>
      <c r="T3003" s="13"/>
      <c r="U3003" t="s">
        <v>7455</v>
      </c>
    </row>
    <row r="3004" spans="1:21" x14ac:dyDescent="0.25">
      <c r="A3004" t="s">
        <v>6619</v>
      </c>
      <c r="B3004" s="12">
        <v>41900</v>
      </c>
      <c r="C3004" t="s">
        <v>9279</v>
      </c>
      <c r="D3004" s="11">
        <v>46190.446423611102</v>
      </c>
      <c r="E3004" t="s">
        <v>9280</v>
      </c>
      <c r="F3004" t="s">
        <v>6617</v>
      </c>
      <c r="G3004" t="s">
        <v>9198</v>
      </c>
      <c r="H3004" t="s">
        <v>6370</v>
      </c>
      <c r="I3004" t="s">
        <v>65</v>
      </c>
      <c r="J3004" t="s">
        <v>132</v>
      </c>
      <c r="K3004" t="s">
        <v>9190</v>
      </c>
      <c r="L3004" t="s">
        <v>9191</v>
      </c>
      <c r="M3004" t="s">
        <v>9192</v>
      </c>
      <c r="N3004" t="s">
        <v>6761</v>
      </c>
      <c r="O3004" t="s">
        <v>6762</v>
      </c>
      <c r="P3004">
        <v>3079900</v>
      </c>
      <c r="Q3004" t="s">
        <v>6778</v>
      </c>
      <c r="R3004" t="s">
        <v>9281</v>
      </c>
      <c r="S3004" s="12"/>
      <c r="T3004" s="13"/>
      <c r="U3004" t="s">
        <v>7455</v>
      </c>
    </row>
    <row r="3005" spans="1:21" x14ac:dyDescent="0.25">
      <c r="A3005" t="s">
        <v>6619</v>
      </c>
      <c r="B3005" s="12">
        <v>41900</v>
      </c>
      <c r="C3005" t="s">
        <v>9279</v>
      </c>
      <c r="D3005" s="11">
        <v>46190.446423611102</v>
      </c>
      <c r="E3005" t="s">
        <v>9280</v>
      </c>
      <c r="F3005" t="s">
        <v>6617</v>
      </c>
      <c r="G3005" t="s">
        <v>9199</v>
      </c>
      <c r="H3005" t="s">
        <v>6370</v>
      </c>
      <c r="I3005" t="s">
        <v>65</v>
      </c>
      <c r="J3005" t="s">
        <v>132</v>
      </c>
      <c r="K3005" t="s">
        <v>9190</v>
      </c>
      <c r="L3005" t="s">
        <v>9191</v>
      </c>
      <c r="M3005" t="s">
        <v>9192</v>
      </c>
      <c r="N3005" t="s">
        <v>6761</v>
      </c>
      <c r="O3005" t="s">
        <v>6762</v>
      </c>
      <c r="P3005">
        <v>3079900</v>
      </c>
      <c r="Q3005" t="s">
        <v>6778</v>
      </c>
      <c r="R3005" t="s">
        <v>9281</v>
      </c>
      <c r="S3005" s="12"/>
      <c r="T3005" s="13"/>
      <c r="U3005" t="s">
        <v>7455</v>
      </c>
    </row>
    <row r="3006" spans="1:21" x14ac:dyDescent="0.25">
      <c r="A3006" t="s">
        <v>6619</v>
      </c>
      <c r="B3006" s="12">
        <v>41900</v>
      </c>
      <c r="C3006" t="s">
        <v>9279</v>
      </c>
      <c r="D3006" s="11">
        <v>46190.446423611102</v>
      </c>
      <c r="E3006" t="s">
        <v>9280</v>
      </c>
      <c r="F3006" t="s">
        <v>6617</v>
      </c>
      <c r="G3006" t="s">
        <v>9200</v>
      </c>
      <c r="H3006" t="s">
        <v>6370</v>
      </c>
      <c r="I3006" t="s">
        <v>65</v>
      </c>
      <c r="J3006" t="s">
        <v>132</v>
      </c>
      <c r="K3006" t="s">
        <v>9190</v>
      </c>
      <c r="L3006" t="s">
        <v>9191</v>
      </c>
      <c r="M3006" t="s">
        <v>9192</v>
      </c>
      <c r="N3006" t="s">
        <v>6761</v>
      </c>
      <c r="O3006" t="s">
        <v>6762</v>
      </c>
      <c r="P3006">
        <v>3079900</v>
      </c>
      <c r="Q3006" t="s">
        <v>6778</v>
      </c>
      <c r="R3006" t="s">
        <v>9281</v>
      </c>
      <c r="S3006" s="12"/>
      <c r="T3006" s="13"/>
      <c r="U3006" t="s">
        <v>7455</v>
      </c>
    </row>
    <row r="3007" spans="1:21" x14ac:dyDescent="0.25">
      <c r="A3007" t="s">
        <v>6619</v>
      </c>
      <c r="B3007" s="12">
        <v>41900</v>
      </c>
      <c r="C3007" t="s">
        <v>9279</v>
      </c>
      <c r="D3007" s="11">
        <v>46190.446423611102</v>
      </c>
      <c r="E3007" t="s">
        <v>9280</v>
      </c>
      <c r="F3007" t="s">
        <v>6617</v>
      </c>
      <c r="G3007" t="s">
        <v>9201</v>
      </c>
      <c r="H3007" t="s">
        <v>6370</v>
      </c>
      <c r="I3007" t="s">
        <v>65</v>
      </c>
      <c r="J3007" t="s">
        <v>132</v>
      </c>
      <c r="K3007" t="s">
        <v>9190</v>
      </c>
      <c r="L3007" t="s">
        <v>9191</v>
      </c>
      <c r="M3007" t="s">
        <v>9192</v>
      </c>
      <c r="N3007" t="s">
        <v>6761</v>
      </c>
      <c r="O3007" t="s">
        <v>6762</v>
      </c>
      <c r="P3007">
        <v>3079900</v>
      </c>
      <c r="Q3007" t="s">
        <v>6778</v>
      </c>
      <c r="R3007" t="s">
        <v>9281</v>
      </c>
      <c r="S3007" s="12"/>
      <c r="T3007" s="13"/>
      <c r="U3007" t="s">
        <v>7455</v>
      </c>
    </row>
    <row r="3008" spans="1:21" x14ac:dyDescent="0.25">
      <c r="A3008" t="s">
        <v>6619</v>
      </c>
      <c r="B3008" s="12">
        <v>41964</v>
      </c>
      <c r="C3008" t="s">
        <v>9273</v>
      </c>
      <c r="D3008" s="11">
        <v>46190.829872685201</v>
      </c>
      <c r="E3008" t="s">
        <v>9274</v>
      </c>
      <c r="F3008" t="s">
        <v>6617</v>
      </c>
      <c r="G3008" t="s">
        <v>9121</v>
      </c>
      <c r="H3008" t="s">
        <v>6370</v>
      </c>
      <c r="I3008" t="s">
        <v>55</v>
      </c>
      <c r="J3008" t="s">
        <v>737</v>
      </c>
      <c r="K3008" t="s">
        <v>9275</v>
      </c>
      <c r="L3008" t="s">
        <v>9191</v>
      </c>
      <c r="M3008" t="s">
        <v>9276</v>
      </c>
      <c r="N3008" t="s">
        <v>6761</v>
      </c>
      <c r="O3008" t="s">
        <v>6762</v>
      </c>
      <c r="P3008">
        <v>3079900</v>
      </c>
      <c r="Q3008" t="s">
        <v>6636</v>
      </c>
      <c r="R3008" t="s">
        <v>6636</v>
      </c>
      <c r="S3008" s="12"/>
      <c r="T3008" s="13"/>
      <c r="U3008" t="s">
        <v>6721</v>
      </c>
    </row>
    <row r="3009" spans="1:21" x14ac:dyDescent="0.25">
      <c r="A3009" t="s">
        <v>6619</v>
      </c>
      <c r="B3009" s="12">
        <v>41964</v>
      </c>
      <c r="C3009" t="s">
        <v>9273</v>
      </c>
      <c r="D3009" s="11">
        <v>46190.829872685201</v>
      </c>
      <c r="E3009" t="s">
        <v>9274</v>
      </c>
      <c r="F3009" t="s">
        <v>6617</v>
      </c>
      <c r="G3009" t="s">
        <v>9193</v>
      </c>
      <c r="H3009" t="s">
        <v>6370</v>
      </c>
      <c r="I3009" t="s">
        <v>55</v>
      </c>
      <c r="J3009" t="s">
        <v>737</v>
      </c>
      <c r="K3009" t="s">
        <v>9275</v>
      </c>
      <c r="L3009" t="s">
        <v>9191</v>
      </c>
      <c r="M3009" t="s">
        <v>9276</v>
      </c>
      <c r="N3009" t="s">
        <v>6761</v>
      </c>
      <c r="O3009" t="s">
        <v>6762</v>
      </c>
      <c r="P3009">
        <v>3079900</v>
      </c>
      <c r="Q3009" t="s">
        <v>6636</v>
      </c>
      <c r="R3009" t="s">
        <v>6636</v>
      </c>
      <c r="S3009" s="12"/>
      <c r="T3009" s="13"/>
      <c r="U3009" t="s">
        <v>6721</v>
      </c>
    </row>
    <row r="3010" spans="1:21" x14ac:dyDescent="0.25">
      <c r="A3010" t="s">
        <v>6619</v>
      </c>
      <c r="B3010" s="12">
        <v>41964</v>
      </c>
      <c r="C3010" t="s">
        <v>9273</v>
      </c>
      <c r="D3010" s="11">
        <v>46190.829872685201</v>
      </c>
      <c r="E3010" t="s">
        <v>9274</v>
      </c>
      <c r="F3010" t="s">
        <v>6617</v>
      </c>
      <c r="G3010" t="s">
        <v>9194</v>
      </c>
      <c r="H3010" t="s">
        <v>6370</v>
      </c>
      <c r="I3010" t="s">
        <v>55</v>
      </c>
      <c r="J3010" t="s">
        <v>737</v>
      </c>
      <c r="K3010" t="s">
        <v>9275</v>
      </c>
      <c r="L3010" t="s">
        <v>9191</v>
      </c>
      <c r="M3010" t="s">
        <v>9276</v>
      </c>
      <c r="N3010" t="s">
        <v>6761</v>
      </c>
      <c r="O3010" t="s">
        <v>6762</v>
      </c>
      <c r="P3010">
        <v>3079900</v>
      </c>
      <c r="Q3010" t="s">
        <v>6636</v>
      </c>
      <c r="R3010" t="s">
        <v>6636</v>
      </c>
      <c r="S3010" s="12"/>
      <c r="T3010" s="13"/>
      <c r="U3010" t="s">
        <v>6721</v>
      </c>
    </row>
    <row r="3011" spans="1:21" x14ac:dyDescent="0.25">
      <c r="A3011" t="s">
        <v>6619</v>
      </c>
      <c r="B3011" s="12">
        <v>41964</v>
      </c>
      <c r="C3011" t="s">
        <v>9273</v>
      </c>
      <c r="D3011" s="11">
        <v>46190.829872685201</v>
      </c>
      <c r="E3011" t="s">
        <v>9274</v>
      </c>
      <c r="F3011" t="s">
        <v>6617</v>
      </c>
      <c r="G3011" t="s">
        <v>9195</v>
      </c>
      <c r="H3011" t="s">
        <v>6370</v>
      </c>
      <c r="I3011" t="s">
        <v>55</v>
      </c>
      <c r="J3011" t="s">
        <v>737</v>
      </c>
      <c r="K3011" t="s">
        <v>9275</v>
      </c>
      <c r="L3011" t="s">
        <v>9191</v>
      </c>
      <c r="M3011" t="s">
        <v>9276</v>
      </c>
      <c r="N3011" t="s">
        <v>6761</v>
      </c>
      <c r="O3011" t="s">
        <v>6762</v>
      </c>
      <c r="P3011">
        <v>3079900</v>
      </c>
      <c r="Q3011" t="s">
        <v>6636</v>
      </c>
      <c r="R3011" t="s">
        <v>6636</v>
      </c>
      <c r="S3011" s="12"/>
      <c r="T3011" s="13"/>
      <c r="U3011" t="s">
        <v>6721</v>
      </c>
    </row>
    <row r="3012" spans="1:21" x14ac:dyDescent="0.25">
      <c r="A3012" t="s">
        <v>6619</v>
      </c>
      <c r="B3012" s="12">
        <v>41964</v>
      </c>
      <c r="C3012" t="s">
        <v>9273</v>
      </c>
      <c r="D3012" s="11">
        <v>46190.829872685201</v>
      </c>
      <c r="E3012" t="s">
        <v>9274</v>
      </c>
      <c r="F3012" t="s">
        <v>6617</v>
      </c>
      <c r="G3012" t="s">
        <v>9196</v>
      </c>
      <c r="H3012" t="s">
        <v>6370</v>
      </c>
      <c r="I3012" t="s">
        <v>55</v>
      </c>
      <c r="J3012" t="s">
        <v>737</v>
      </c>
      <c r="K3012" t="s">
        <v>9275</v>
      </c>
      <c r="L3012" t="s">
        <v>9191</v>
      </c>
      <c r="M3012" t="s">
        <v>9276</v>
      </c>
      <c r="N3012" t="s">
        <v>6761</v>
      </c>
      <c r="O3012" t="s">
        <v>6762</v>
      </c>
      <c r="P3012">
        <v>3079900</v>
      </c>
      <c r="Q3012" t="s">
        <v>6636</v>
      </c>
      <c r="R3012" t="s">
        <v>6636</v>
      </c>
      <c r="S3012" s="12"/>
      <c r="T3012" s="13"/>
      <c r="U3012" t="s">
        <v>6721</v>
      </c>
    </row>
    <row r="3013" spans="1:21" x14ac:dyDescent="0.25">
      <c r="A3013" t="s">
        <v>6619</v>
      </c>
      <c r="B3013" s="12">
        <v>41964</v>
      </c>
      <c r="C3013" t="s">
        <v>9273</v>
      </c>
      <c r="D3013" s="11">
        <v>46190.829872685201</v>
      </c>
      <c r="E3013" t="s">
        <v>9274</v>
      </c>
      <c r="F3013" t="s">
        <v>6617</v>
      </c>
      <c r="G3013" t="s">
        <v>9197</v>
      </c>
      <c r="H3013" t="s">
        <v>6370</v>
      </c>
      <c r="I3013" t="s">
        <v>55</v>
      </c>
      <c r="J3013" t="s">
        <v>737</v>
      </c>
      <c r="K3013" t="s">
        <v>9275</v>
      </c>
      <c r="L3013" t="s">
        <v>9191</v>
      </c>
      <c r="M3013" t="s">
        <v>9276</v>
      </c>
      <c r="N3013" t="s">
        <v>6761</v>
      </c>
      <c r="O3013" t="s">
        <v>6762</v>
      </c>
      <c r="P3013">
        <v>3079900</v>
      </c>
      <c r="Q3013" t="s">
        <v>6636</v>
      </c>
      <c r="R3013" t="s">
        <v>6636</v>
      </c>
      <c r="S3013" s="12"/>
      <c r="T3013" s="13"/>
      <c r="U3013" t="s">
        <v>6721</v>
      </c>
    </row>
    <row r="3014" spans="1:21" x14ac:dyDescent="0.25">
      <c r="A3014" t="s">
        <v>6619</v>
      </c>
      <c r="B3014" s="12">
        <v>41964</v>
      </c>
      <c r="C3014" t="s">
        <v>9273</v>
      </c>
      <c r="D3014" s="11">
        <v>46190.829872685201</v>
      </c>
      <c r="E3014" t="s">
        <v>9274</v>
      </c>
      <c r="F3014" t="s">
        <v>6617</v>
      </c>
      <c r="G3014" t="s">
        <v>9198</v>
      </c>
      <c r="H3014" t="s">
        <v>6370</v>
      </c>
      <c r="I3014" t="s">
        <v>55</v>
      </c>
      <c r="J3014" t="s">
        <v>737</v>
      </c>
      <c r="K3014" t="s">
        <v>9275</v>
      </c>
      <c r="L3014" t="s">
        <v>9191</v>
      </c>
      <c r="M3014" t="s">
        <v>9276</v>
      </c>
      <c r="N3014" t="s">
        <v>6761</v>
      </c>
      <c r="O3014" t="s">
        <v>6762</v>
      </c>
      <c r="P3014">
        <v>3079900</v>
      </c>
      <c r="Q3014" t="s">
        <v>6636</v>
      </c>
      <c r="R3014" t="s">
        <v>6636</v>
      </c>
      <c r="S3014" s="12"/>
      <c r="T3014" s="13"/>
      <c r="U3014" t="s">
        <v>6721</v>
      </c>
    </row>
    <row r="3015" spans="1:21" x14ac:dyDescent="0.25">
      <c r="A3015" t="s">
        <v>6619</v>
      </c>
      <c r="B3015" s="12">
        <v>41964</v>
      </c>
      <c r="C3015" t="s">
        <v>9273</v>
      </c>
      <c r="D3015" s="11">
        <v>46190.829872685201</v>
      </c>
      <c r="E3015" t="s">
        <v>9274</v>
      </c>
      <c r="F3015" t="s">
        <v>6617</v>
      </c>
      <c r="G3015" t="s">
        <v>9199</v>
      </c>
      <c r="H3015" t="s">
        <v>6370</v>
      </c>
      <c r="I3015" t="s">
        <v>55</v>
      </c>
      <c r="J3015" t="s">
        <v>737</v>
      </c>
      <c r="K3015" t="s">
        <v>9275</v>
      </c>
      <c r="L3015" t="s">
        <v>9191</v>
      </c>
      <c r="M3015" t="s">
        <v>9276</v>
      </c>
      <c r="N3015" t="s">
        <v>6761</v>
      </c>
      <c r="O3015" t="s">
        <v>6762</v>
      </c>
      <c r="P3015">
        <v>3079900</v>
      </c>
      <c r="Q3015" t="s">
        <v>6636</v>
      </c>
      <c r="R3015" t="s">
        <v>6636</v>
      </c>
      <c r="S3015" s="12"/>
      <c r="T3015" s="13"/>
      <c r="U3015" t="s">
        <v>6721</v>
      </c>
    </row>
    <row r="3016" spans="1:21" x14ac:dyDescent="0.25">
      <c r="A3016" t="s">
        <v>6619</v>
      </c>
      <c r="B3016" s="12">
        <v>41964</v>
      </c>
      <c r="C3016" t="s">
        <v>9273</v>
      </c>
      <c r="D3016" s="11">
        <v>46190.829872685201</v>
      </c>
      <c r="E3016" t="s">
        <v>9274</v>
      </c>
      <c r="F3016" t="s">
        <v>6617</v>
      </c>
      <c r="G3016" t="s">
        <v>9200</v>
      </c>
      <c r="H3016" t="s">
        <v>6370</v>
      </c>
      <c r="I3016" t="s">
        <v>55</v>
      </c>
      <c r="J3016" t="s">
        <v>737</v>
      </c>
      <c r="K3016" t="s">
        <v>9275</v>
      </c>
      <c r="L3016" t="s">
        <v>9191</v>
      </c>
      <c r="M3016" t="s">
        <v>9276</v>
      </c>
      <c r="N3016" t="s">
        <v>6761</v>
      </c>
      <c r="O3016" t="s">
        <v>6762</v>
      </c>
      <c r="P3016">
        <v>3079900</v>
      </c>
      <c r="Q3016" t="s">
        <v>6636</v>
      </c>
      <c r="R3016" t="s">
        <v>6636</v>
      </c>
      <c r="S3016" s="12"/>
      <c r="T3016" s="13"/>
      <c r="U3016" t="s">
        <v>6721</v>
      </c>
    </row>
    <row r="3017" spans="1:21" x14ac:dyDescent="0.25">
      <c r="A3017" t="s">
        <v>6619</v>
      </c>
      <c r="B3017" s="12">
        <v>41964</v>
      </c>
      <c r="C3017" t="s">
        <v>9273</v>
      </c>
      <c r="D3017" s="11">
        <v>46190.829872685201</v>
      </c>
      <c r="E3017" t="s">
        <v>9274</v>
      </c>
      <c r="F3017" t="s">
        <v>6617</v>
      </c>
      <c r="G3017" t="s">
        <v>9201</v>
      </c>
      <c r="H3017" t="s">
        <v>6370</v>
      </c>
      <c r="I3017" t="s">
        <v>55</v>
      </c>
      <c r="J3017" t="s">
        <v>737</v>
      </c>
      <c r="K3017" t="s">
        <v>9275</v>
      </c>
      <c r="L3017" t="s">
        <v>9191</v>
      </c>
      <c r="M3017" t="s">
        <v>9276</v>
      </c>
      <c r="N3017" t="s">
        <v>6761</v>
      </c>
      <c r="O3017" t="s">
        <v>6762</v>
      </c>
      <c r="P3017">
        <v>3079900</v>
      </c>
      <c r="Q3017" t="s">
        <v>6636</v>
      </c>
      <c r="R3017" t="s">
        <v>6636</v>
      </c>
      <c r="S3017" s="12"/>
      <c r="T3017" s="13"/>
      <c r="U3017" t="s">
        <v>6721</v>
      </c>
    </row>
    <row r="3018" spans="1:21" x14ac:dyDescent="0.25">
      <c r="A3018" t="s">
        <v>6637</v>
      </c>
      <c r="B3018" s="12">
        <v>42027</v>
      </c>
      <c r="C3018" t="s">
        <v>9282</v>
      </c>
      <c r="D3018" s="11">
        <v>46192.020370370403</v>
      </c>
      <c r="E3018" t="s">
        <v>9283</v>
      </c>
      <c r="F3018" t="s">
        <v>6617</v>
      </c>
      <c r="G3018" t="s">
        <v>9130</v>
      </c>
      <c r="H3018" t="s">
        <v>6370</v>
      </c>
      <c r="I3018" t="s">
        <v>55</v>
      </c>
      <c r="J3018" t="s">
        <v>44</v>
      </c>
      <c r="K3018" t="s">
        <v>9284</v>
      </c>
      <c r="L3018" t="s">
        <v>9218</v>
      </c>
      <c r="M3018" t="s">
        <v>9285</v>
      </c>
      <c r="N3018" t="s">
        <v>7044</v>
      </c>
      <c r="O3018" t="s">
        <v>9213</v>
      </c>
      <c r="P3018">
        <v>3819900</v>
      </c>
      <c r="Q3018" t="s">
        <v>6636</v>
      </c>
      <c r="R3018" t="s">
        <v>6636</v>
      </c>
      <c r="S3018" s="12"/>
      <c r="T3018" s="13"/>
      <c r="U3018" t="s">
        <v>7560</v>
      </c>
    </row>
    <row r="3019" spans="1:21" x14ac:dyDescent="0.25">
      <c r="A3019" t="s">
        <v>6637</v>
      </c>
      <c r="B3019" s="12">
        <v>42027</v>
      </c>
      <c r="C3019" t="s">
        <v>9282</v>
      </c>
      <c r="D3019" s="11">
        <v>46192.020370370403</v>
      </c>
      <c r="E3019" t="s">
        <v>9283</v>
      </c>
      <c r="F3019" t="s">
        <v>6617</v>
      </c>
      <c r="G3019" t="s">
        <v>9286</v>
      </c>
      <c r="H3019" t="s">
        <v>6370</v>
      </c>
      <c r="I3019" t="s">
        <v>55</v>
      </c>
      <c r="J3019" t="s">
        <v>44</v>
      </c>
      <c r="K3019" t="s">
        <v>9284</v>
      </c>
      <c r="L3019" t="s">
        <v>9218</v>
      </c>
      <c r="M3019" t="s">
        <v>9285</v>
      </c>
      <c r="N3019" t="s">
        <v>7044</v>
      </c>
      <c r="O3019" t="s">
        <v>9213</v>
      </c>
      <c r="P3019">
        <v>3819900</v>
      </c>
      <c r="Q3019" t="s">
        <v>6636</v>
      </c>
      <c r="R3019" t="s">
        <v>6636</v>
      </c>
      <c r="S3019" s="12"/>
      <c r="T3019" s="13"/>
      <c r="U3019" t="s">
        <v>7560</v>
      </c>
    </row>
    <row r="3020" spans="1:21" x14ac:dyDescent="0.25">
      <c r="A3020" t="s">
        <v>6637</v>
      </c>
      <c r="B3020" s="12">
        <v>42027</v>
      </c>
      <c r="C3020" t="s">
        <v>9282</v>
      </c>
      <c r="D3020" s="11">
        <v>46192.020370370403</v>
      </c>
      <c r="E3020" t="s">
        <v>9283</v>
      </c>
      <c r="F3020" t="s">
        <v>6617</v>
      </c>
      <c r="G3020" t="s">
        <v>9132</v>
      </c>
      <c r="H3020" t="s">
        <v>6370</v>
      </c>
      <c r="I3020" t="s">
        <v>55</v>
      </c>
      <c r="J3020" t="s">
        <v>44</v>
      </c>
      <c r="K3020" t="s">
        <v>9284</v>
      </c>
      <c r="L3020" t="s">
        <v>9218</v>
      </c>
      <c r="M3020" t="s">
        <v>9285</v>
      </c>
      <c r="N3020" t="s">
        <v>7044</v>
      </c>
      <c r="O3020" t="s">
        <v>9213</v>
      </c>
      <c r="P3020">
        <v>3819900</v>
      </c>
      <c r="Q3020" t="s">
        <v>6636</v>
      </c>
      <c r="R3020" t="s">
        <v>6636</v>
      </c>
      <c r="S3020" s="12"/>
      <c r="T3020" s="13"/>
      <c r="U3020" t="s">
        <v>7560</v>
      </c>
    </row>
    <row r="3021" spans="1:21" x14ac:dyDescent="0.25">
      <c r="A3021" t="s">
        <v>6637</v>
      </c>
      <c r="B3021" s="12">
        <v>42060</v>
      </c>
      <c r="C3021" t="s">
        <v>9287</v>
      </c>
      <c r="D3021" s="11">
        <v>46192.401967592603</v>
      </c>
      <c r="E3021" t="s">
        <v>9288</v>
      </c>
      <c r="F3021" t="s">
        <v>6617</v>
      </c>
      <c r="G3021" t="s">
        <v>9130</v>
      </c>
      <c r="H3021" t="s">
        <v>6370</v>
      </c>
      <c r="I3021" t="s">
        <v>55</v>
      </c>
      <c r="J3021" t="s">
        <v>737</v>
      </c>
      <c r="K3021" t="s">
        <v>9289</v>
      </c>
      <c r="L3021" t="s">
        <v>9211</v>
      </c>
      <c r="M3021" t="s">
        <v>9290</v>
      </c>
      <c r="N3021" t="s">
        <v>7044</v>
      </c>
      <c r="O3021" t="s">
        <v>7765</v>
      </c>
      <c r="P3021">
        <v>2839900</v>
      </c>
      <c r="Q3021" t="s">
        <v>6636</v>
      </c>
      <c r="R3021" t="s">
        <v>6636</v>
      </c>
      <c r="S3021" s="12"/>
      <c r="T3021" s="13"/>
      <c r="U3021" t="s">
        <v>6636</v>
      </c>
    </row>
    <row r="3022" spans="1:21" x14ac:dyDescent="0.25">
      <c r="A3022" t="s">
        <v>6637</v>
      </c>
      <c r="B3022" s="12">
        <v>42060</v>
      </c>
      <c r="C3022" t="s">
        <v>9287</v>
      </c>
      <c r="D3022" s="11">
        <v>46192.401967592603</v>
      </c>
      <c r="E3022" t="s">
        <v>9288</v>
      </c>
      <c r="F3022" t="s">
        <v>6617</v>
      </c>
      <c r="G3022" t="s">
        <v>9214</v>
      </c>
      <c r="H3022" t="s">
        <v>6370</v>
      </c>
      <c r="I3022" t="s">
        <v>55</v>
      </c>
      <c r="J3022" t="s">
        <v>737</v>
      </c>
      <c r="K3022" t="s">
        <v>9289</v>
      </c>
      <c r="L3022" t="s">
        <v>9211</v>
      </c>
      <c r="M3022" t="s">
        <v>9290</v>
      </c>
      <c r="N3022" t="s">
        <v>7044</v>
      </c>
      <c r="O3022" t="s">
        <v>7765</v>
      </c>
      <c r="P3022">
        <v>2839900</v>
      </c>
      <c r="Q3022" t="s">
        <v>6636</v>
      </c>
      <c r="R3022" t="s">
        <v>6636</v>
      </c>
      <c r="S3022" s="12"/>
      <c r="T3022" s="13"/>
      <c r="U3022" t="s">
        <v>6636</v>
      </c>
    </row>
    <row r="3023" spans="1:21" x14ac:dyDescent="0.25">
      <c r="A3023" t="s">
        <v>6619</v>
      </c>
      <c r="B3023" s="12">
        <v>42027</v>
      </c>
      <c r="C3023" t="s">
        <v>9282</v>
      </c>
      <c r="D3023" s="11">
        <v>46192.445428240702</v>
      </c>
      <c r="E3023" t="s">
        <v>9283</v>
      </c>
      <c r="F3023" t="s">
        <v>6617</v>
      </c>
      <c r="G3023" t="s">
        <v>9130</v>
      </c>
      <c r="H3023" t="s">
        <v>6370</v>
      </c>
      <c r="I3023" t="s">
        <v>55</v>
      </c>
      <c r="J3023" t="s">
        <v>44</v>
      </c>
      <c r="K3023" t="s">
        <v>9284</v>
      </c>
      <c r="L3023" t="s">
        <v>9218</v>
      </c>
      <c r="M3023" t="s">
        <v>9285</v>
      </c>
      <c r="N3023" t="s">
        <v>7044</v>
      </c>
      <c r="O3023" t="s">
        <v>9213</v>
      </c>
      <c r="P3023">
        <v>3819900</v>
      </c>
      <c r="Q3023" t="s">
        <v>6636</v>
      </c>
      <c r="R3023" t="s">
        <v>6636</v>
      </c>
      <c r="S3023" s="12"/>
      <c r="T3023" s="13"/>
      <c r="U3023" t="s">
        <v>7560</v>
      </c>
    </row>
    <row r="3024" spans="1:21" x14ac:dyDescent="0.25">
      <c r="A3024" t="s">
        <v>6619</v>
      </c>
      <c r="B3024" s="12">
        <v>42027</v>
      </c>
      <c r="C3024" t="s">
        <v>9282</v>
      </c>
      <c r="D3024" s="11">
        <v>46192.445428240702</v>
      </c>
      <c r="E3024" t="s">
        <v>9283</v>
      </c>
      <c r="F3024" t="s">
        <v>6617</v>
      </c>
      <c r="G3024" t="s">
        <v>9286</v>
      </c>
      <c r="H3024" t="s">
        <v>6370</v>
      </c>
      <c r="I3024" t="s">
        <v>55</v>
      </c>
      <c r="J3024" t="s">
        <v>44</v>
      </c>
      <c r="K3024" t="s">
        <v>9284</v>
      </c>
      <c r="L3024" t="s">
        <v>9218</v>
      </c>
      <c r="M3024" t="s">
        <v>9285</v>
      </c>
      <c r="N3024" t="s">
        <v>7044</v>
      </c>
      <c r="O3024" t="s">
        <v>9213</v>
      </c>
      <c r="P3024">
        <v>3819900</v>
      </c>
      <c r="Q3024" t="s">
        <v>6636</v>
      </c>
      <c r="R3024" t="s">
        <v>6636</v>
      </c>
      <c r="S3024" s="12"/>
      <c r="T3024" s="13"/>
      <c r="U3024" t="s">
        <v>7560</v>
      </c>
    </row>
    <row r="3025" spans="1:21" x14ac:dyDescent="0.25">
      <c r="A3025" t="s">
        <v>6619</v>
      </c>
      <c r="B3025" s="12">
        <v>42027</v>
      </c>
      <c r="C3025" t="s">
        <v>9282</v>
      </c>
      <c r="D3025" s="11">
        <v>46192.445428240702</v>
      </c>
      <c r="E3025" t="s">
        <v>9283</v>
      </c>
      <c r="F3025" t="s">
        <v>6617</v>
      </c>
      <c r="G3025" t="s">
        <v>9132</v>
      </c>
      <c r="H3025" t="s">
        <v>6370</v>
      </c>
      <c r="I3025" t="s">
        <v>55</v>
      </c>
      <c r="J3025" t="s">
        <v>44</v>
      </c>
      <c r="K3025" t="s">
        <v>9284</v>
      </c>
      <c r="L3025" t="s">
        <v>9218</v>
      </c>
      <c r="M3025" t="s">
        <v>9285</v>
      </c>
      <c r="N3025" t="s">
        <v>7044</v>
      </c>
      <c r="O3025" t="s">
        <v>9213</v>
      </c>
      <c r="P3025">
        <v>3819900</v>
      </c>
      <c r="Q3025" t="s">
        <v>6636</v>
      </c>
      <c r="R3025" t="s">
        <v>6636</v>
      </c>
      <c r="S3025" s="12"/>
      <c r="T3025" s="13"/>
      <c r="U3025" t="s">
        <v>7560</v>
      </c>
    </row>
    <row r="3026" spans="1:21" x14ac:dyDescent="0.25">
      <c r="A3026" t="s">
        <v>6619</v>
      </c>
      <c r="B3026" s="12">
        <v>42039</v>
      </c>
      <c r="C3026" t="s">
        <v>9291</v>
      </c>
      <c r="D3026" s="11">
        <v>46192.491249999999</v>
      </c>
      <c r="E3026" t="s">
        <v>9292</v>
      </c>
      <c r="F3026" t="s">
        <v>6617</v>
      </c>
      <c r="G3026" t="s">
        <v>9121</v>
      </c>
      <c r="H3026" t="s">
        <v>6370</v>
      </c>
      <c r="I3026" t="s">
        <v>65</v>
      </c>
      <c r="J3026" t="s">
        <v>219</v>
      </c>
      <c r="K3026" t="s">
        <v>9190</v>
      </c>
      <c r="L3026" t="s">
        <v>9191</v>
      </c>
      <c r="M3026" t="s">
        <v>9192</v>
      </c>
      <c r="N3026" t="s">
        <v>6761</v>
      </c>
      <c r="O3026" t="s">
        <v>6762</v>
      </c>
      <c r="P3026">
        <v>3079900</v>
      </c>
      <c r="Q3026" t="s">
        <v>6778</v>
      </c>
      <c r="R3026" t="s">
        <v>6911</v>
      </c>
      <c r="S3026" s="12"/>
      <c r="T3026" s="13"/>
      <c r="U3026" t="s">
        <v>6721</v>
      </c>
    </row>
    <row r="3027" spans="1:21" x14ac:dyDescent="0.25">
      <c r="A3027" t="s">
        <v>6619</v>
      </c>
      <c r="B3027" s="12">
        <v>42039</v>
      </c>
      <c r="C3027" t="s">
        <v>9291</v>
      </c>
      <c r="D3027" s="11">
        <v>46192.491249999999</v>
      </c>
      <c r="E3027" t="s">
        <v>9292</v>
      </c>
      <c r="F3027" t="s">
        <v>6617</v>
      </c>
      <c r="G3027" t="s">
        <v>9193</v>
      </c>
      <c r="H3027" t="s">
        <v>6370</v>
      </c>
      <c r="I3027" t="s">
        <v>65</v>
      </c>
      <c r="J3027" t="s">
        <v>219</v>
      </c>
      <c r="K3027" t="s">
        <v>9190</v>
      </c>
      <c r="L3027" t="s">
        <v>9191</v>
      </c>
      <c r="M3027" t="s">
        <v>9192</v>
      </c>
      <c r="N3027" t="s">
        <v>6761</v>
      </c>
      <c r="O3027" t="s">
        <v>6762</v>
      </c>
      <c r="P3027">
        <v>3079900</v>
      </c>
      <c r="Q3027" t="s">
        <v>6778</v>
      </c>
      <c r="R3027" t="s">
        <v>6911</v>
      </c>
      <c r="S3027" s="12"/>
      <c r="T3027" s="13"/>
      <c r="U3027" t="s">
        <v>6721</v>
      </c>
    </row>
    <row r="3028" spans="1:21" x14ac:dyDescent="0.25">
      <c r="A3028" t="s">
        <v>6619</v>
      </c>
      <c r="B3028" s="12">
        <v>42039</v>
      </c>
      <c r="C3028" t="s">
        <v>9291</v>
      </c>
      <c r="D3028" s="11">
        <v>46192.491249999999</v>
      </c>
      <c r="E3028" t="s">
        <v>9292</v>
      </c>
      <c r="F3028" t="s">
        <v>6617</v>
      </c>
      <c r="G3028" t="s">
        <v>9194</v>
      </c>
      <c r="H3028" t="s">
        <v>6370</v>
      </c>
      <c r="I3028" t="s">
        <v>65</v>
      </c>
      <c r="J3028" t="s">
        <v>219</v>
      </c>
      <c r="K3028" t="s">
        <v>9190</v>
      </c>
      <c r="L3028" t="s">
        <v>9191</v>
      </c>
      <c r="M3028" t="s">
        <v>9192</v>
      </c>
      <c r="N3028" t="s">
        <v>6761</v>
      </c>
      <c r="O3028" t="s">
        <v>6762</v>
      </c>
      <c r="P3028">
        <v>3079900</v>
      </c>
      <c r="Q3028" t="s">
        <v>6778</v>
      </c>
      <c r="R3028" t="s">
        <v>6911</v>
      </c>
      <c r="S3028" s="12"/>
      <c r="T3028" s="13"/>
      <c r="U3028" t="s">
        <v>6721</v>
      </c>
    </row>
    <row r="3029" spans="1:21" x14ac:dyDescent="0.25">
      <c r="A3029" t="s">
        <v>6619</v>
      </c>
      <c r="B3029" s="12">
        <v>42039</v>
      </c>
      <c r="C3029" t="s">
        <v>9291</v>
      </c>
      <c r="D3029" s="11">
        <v>46192.491249999999</v>
      </c>
      <c r="E3029" t="s">
        <v>9292</v>
      </c>
      <c r="F3029" t="s">
        <v>6617</v>
      </c>
      <c r="G3029" t="s">
        <v>9195</v>
      </c>
      <c r="H3029" t="s">
        <v>6370</v>
      </c>
      <c r="I3029" t="s">
        <v>65</v>
      </c>
      <c r="J3029" t="s">
        <v>219</v>
      </c>
      <c r="K3029" t="s">
        <v>9190</v>
      </c>
      <c r="L3029" t="s">
        <v>9191</v>
      </c>
      <c r="M3029" t="s">
        <v>9192</v>
      </c>
      <c r="N3029" t="s">
        <v>6761</v>
      </c>
      <c r="O3029" t="s">
        <v>6762</v>
      </c>
      <c r="P3029">
        <v>3079900</v>
      </c>
      <c r="Q3029" t="s">
        <v>6778</v>
      </c>
      <c r="R3029" t="s">
        <v>6911</v>
      </c>
      <c r="S3029" s="12"/>
      <c r="T3029" s="13"/>
      <c r="U3029" t="s">
        <v>6721</v>
      </c>
    </row>
    <row r="3030" spans="1:21" x14ac:dyDescent="0.25">
      <c r="A3030" t="s">
        <v>6619</v>
      </c>
      <c r="B3030" s="12">
        <v>42039</v>
      </c>
      <c r="C3030" t="s">
        <v>9291</v>
      </c>
      <c r="D3030" s="11">
        <v>46192.491249999999</v>
      </c>
      <c r="E3030" t="s">
        <v>9292</v>
      </c>
      <c r="F3030" t="s">
        <v>6617</v>
      </c>
      <c r="G3030" t="s">
        <v>9196</v>
      </c>
      <c r="H3030" t="s">
        <v>6370</v>
      </c>
      <c r="I3030" t="s">
        <v>65</v>
      </c>
      <c r="J3030" t="s">
        <v>219</v>
      </c>
      <c r="K3030" t="s">
        <v>9190</v>
      </c>
      <c r="L3030" t="s">
        <v>9191</v>
      </c>
      <c r="M3030" t="s">
        <v>9192</v>
      </c>
      <c r="N3030" t="s">
        <v>6761</v>
      </c>
      <c r="O3030" t="s">
        <v>6762</v>
      </c>
      <c r="P3030">
        <v>3079900</v>
      </c>
      <c r="Q3030" t="s">
        <v>6778</v>
      </c>
      <c r="R3030" t="s">
        <v>6911</v>
      </c>
      <c r="S3030" s="12"/>
      <c r="T3030" s="13"/>
      <c r="U3030" t="s">
        <v>6721</v>
      </c>
    </row>
    <row r="3031" spans="1:21" x14ac:dyDescent="0.25">
      <c r="A3031" t="s">
        <v>6619</v>
      </c>
      <c r="B3031" s="12">
        <v>42039</v>
      </c>
      <c r="C3031" t="s">
        <v>9291</v>
      </c>
      <c r="D3031" s="11">
        <v>46192.491249999999</v>
      </c>
      <c r="E3031" t="s">
        <v>9292</v>
      </c>
      <c r="F3031" t="s">
        <v>6617</v>
      </c>
      <c r="G3031" t="s">
        <v>9197</v>
      </c>
      <c r="H3031" t="s">
        <v>6370</v>
      </c>
      <c r="I3031" t="s">
        <v>65</v>
      </c>
      <c r="J3031" t="s">
        <v>219</v>
      </c>
      <c r="K3031" t="s">
        <v>9190</v>
      </c>
      <c r="L3031" t="s">
        <v>9191</v>
      </c>
      <c r="M3031" t="s">
        <v>9192</v>
      </c>
      <c r="N3031" t="s">
        <v>6761</v>
      </c>
      <c r="O3031" t="s">
        <v>6762</v>
      </c>
      <c r="P3031">
        <v>3079900</v>
      </c>
      <c r="Q3031" t="s">
        <v>6778</v>
      </c>
      <c r="R3031" t="s">
        <v>6911</v>
      </c>
      <c r="S3031" s="12"/>
      <c r="T3031" s="13"/>
      <c r="U3031" t="s">
        <v>6721</v>
      </c>
    </row>
    <row r="3032" spans="1:21" x14ac:dyDescent="0.25">
      <c r="A3032" t="s">
        <v>6619</v>
      </c>
      <c r="B3032" s="12">
        <v>42039</v>
      </c>
      <c r="C3032" t="s">
        <v>9291</v>
      </c>
      <c r="D3032" s="11">
        <v>46192.491249999999</v>
      </c>
      <c r="E3032" t="s">
        <v>9292</v>
      </c>
      <c r="F3032" t="s">
        <v>6617</v>
      </c>
      <c r="G3032" t="s">
        <v>9198</v>
      </c>
      <c r="H3032" t="s">
        <v>6370</v>
      </c>
      <c r="I3032" t="s">
        <v>65</v>
      </c>
      <c r="J3032" t="s">
        <v>219</v>
      </c>
      <c r="K3032" t="s">
        <v>9190</v>
      </c>
      <c r="L3032" t="s">
        <v>9191</v>
      </c>
      <c r="M3032" t="s">
        <v>9192</v>
      </c>
      <c r="N3032" t="s">
        <v>6761</v>
      </c>
      <c r="O3032" t="s">
        <v>6762</v>
      </c>
      <c r="P3032">
        <v>3079900</v>
      </c>
      <c r="Q3032" t="s">
        <v>6778</v>
      </c>
      <c r="R3032" t="s">
        <v>6911</v>
      </c>
      <c r="S3032" s="12"/>
      <c r="T3032" s="13"/>
      <c r="U3032" t="s">
        <v>6721</v>
      </c>
    </row>
    <row r="3033" spans="1:21" x14ac:dyDescent="0.25">
      <c r="A3033" t="s">
        <v>6619</v>
      </c>
      <c r="B3033" s="12">
        <v>42039</v>
      </c>
      <c r="C3033" t="s">
        <v>9291</v>
      </c>
      <c r="D3033" s="11">
        <v>46192.491249999999</v>
      </c>
      <c r="E3033" t="s">
        <v>9292</v>
      </c>
      <c r="F3033" t="s">
        <v>6617</v>
      </c>
      <c r="G3033" t="s">
        <v>9199</v>
      </c>
      <c r="H3033" t="s">
        <v>6370</v>
      </c>
      <c r="I3033" t="s">
        <v>65</v>
      </c>
      <c r="J3033" t="s">
        <v>219</v>
      </c>
      <c r="K3033" t="s">
        <v>9190</v>
      </c>
      <c r="L3033" t="s">
        <v>9191</v>
      </c>
      <c r="M3033" t="s">
        <v>9192</v>
      </c>
      <c r="N3033" t="s">
        <v>6761</v>
      </c>
      <c r="O3033" t="s">
        <v>6762</v>
      </c>
      <c r="P3033">
        <v>3079900</v>
      </c>
      <c r="Q3033" t="s">
        <v>6778</v>
      </c>
      <c r="R3033" t="s">
        <v>6911</v>
      </c>
      <c r="S3033" s="12"/>
      <c r="T3033" s="13"/>
      <c r="U3033" t="s">
        <v>6721</v>
      </c>
    </row>
    <row r="3034" spans="1:21" x14ac:dyDescent="0.25">
      <c r="A3034" t="s">
        <v>6619</v>
      </c>
      <c r="B3034" s="12">
        <v>42039</v>
      </c>
      <c r="C3034" t="s">
        <v>9291</v>
      </c>
      <c r="D3034" s="11">
        <v>46192.491249999999</v>
      </c>
      <c r="E3034" t="s">
        <v>9292</v>
      </c>
      <c r="F3034" t="s">
        <v>6617</v>
      </c>
      <c r="G3034" t="s">
        <v>9200</v>
      </c>
      <c r="H3034" t="s">
        <v>6370</v>
      </c>
      <c r="I3034" t="s">
        <v>65</v>
      </c>
      <c r="J3034" t="s">
        <v>219</v>
      </c>
      <c r="K3034" t="s">
        <v>9190</v>
      </c>
      <c r="L3034" t="s">
        <v>9191</v>
      </c>
      <c r="M3034" t="s">
        <v>9192</v>
      </c>
      <c r="N3034" t="s">
        <v>6761</v>
      </c>
      <c r="O3034" t="s">
        <v>6762</v>
      </c>
      <c r="P3034">
        <v>3079900</v>
      </c>
      <c r="Q3034" t="s">
        <v>6778</v>
      </c>
      <c r="R3034" t="s">
        <v>6911</v>
      </c>
      <c r="S3034" s="12"/>
      <c r="T3034" s="13"/>
      <c r="U3034" t="s">
        <v>6721</v>
      </c>
    </row>
    <row r="3035" spans="1:21" x14ac:dyDescent="0.25">
      <c r="A3035" t="s">
        <v>6619</v>
      </c>
      <c r="B3035" s="12">
        <v>42039</v>
      </c>
      <c r="C3035" t="s">
        <v>9291</v>
      </c>
      <c r="D3035" s="11">
        <v>46192.491249999999</v>
      </c>
      <c r="E3035" t="s">
        <v>9292</v>
      </c>
      <c r="F3035" t="s">
        <v>6617</v>
      </c>
      <c r="G3035" t="s">
        <v>9201</v>
      </c>
      <c r="H3035" t="s">
        <v>6370</v>
      </c>
      <c r="I3035" t="s">
        <v>65</v>
      </c>
      <c r="J3035" t="s">
        <v>219</v>
      </c>
      <c r="K3035" t="s">
        <v>9190</v>
      </c>
      <c r="L3035" t="s">
        <v>9191</v>
      </c>
      <c r="M3035" t="s">
        <v>9192</v>
      </c>
      <c r="N3035" t="s">
        <v>6761</v>
      </c>
      <c r="O3035" t="s">
        <v>6762</v>
      </c>
      <c r="P3035">
        <v>3079900</v>
      </c>
      <c r="Q3035" t="s">
        <v>6778</v>
      </c>
      <c r="R3035" t="s">
        <v>6911</v>
      </c>
      <c r="S3035" s="12"/>
      <c r="T3035" s="13"/>
      <c r="U3035" t="s">
        <v>6721</v>
      </c>
    </row>
    <row r="3036" spans="1:21" x14ac:dyDescent="0.25">
      <c r="A3036" t="s">
        <v>6619</v>
      </c>
      <c r="B3036" s="12">
        <v>42060</v>
      </c>
      <c r="C3036" t="s">
        <v>9287</v>
      </c>
      <c r="D3036" s="11">
        <v>46192.5886805556</v>
      </c>
      <c r="E3036" t="s">
        <v>9288</v>
      </c>
      <c r="F3036" t="s">
        <v>6617</v>
      </c>
      <c r="G3036" t="s">
        <v>9130</v>
      </c>
      <c r="H3036" t="s">
        <v>6370</v>
      </c>
      <c r="I3036" t="s">
        <v>55</v>
      </c>
      <c r="J3036" t="s">
        <v>737</v>
      </c>
      <c r="K3036" t="s">
        <v>9289</v>
      </c>
      <c r="L3036" t="s">
        <v>9211</v>
      </c>
      <c r="M3036" t="s">
        <v>9290</v>
      </c>
      <c r="N3036" t="s">
        <v>7044</v>
      </c>
      <c r="O3036" t="s">
        <v>7765</v>
      </c>
      <c r="P3036">
        <v>2839900</v>
      </c>
      <c r="Q3036" t="s">
        <v>6636</v>
      </c>
      <c r="R3036" t="s">
        <v>6636</v>
      </c>
      <c r="S3036" s="12"/>
      <c r="T3036" s="13"/>
      <c r="U3036" t="s">
        <v>6636</v>
      </c>
    </row>
    <row r="3037" spans="1:21" x14ac:dyDescent="0.25">
      <c r="A3037" t="s">
        <v>6619</v>
      </c>
      <c r="B3037" s="12">
        <v>42060</v>
      </c>
      <c r="C3037" t="s">
        <v>9287</v>
      </c>
      <c r="D3037" s="11">
        <v>46192.5886805556</v>
      </c>
      <c r="E3037" t="s">
        <v>9288</v>
      </c>
      <c r="F3037" t="s">
        <v>6617</v>
      </c>
      <c r="G3037" t="s">
        <v>9214</v>
      </c>
      <c r="H3037" t="s">
        <v>6370</v>
      </c>
      <c r="I3037" t="s">
        <v>55</v>
      </c>
      <c r="J3037" t="s">
        <v>737</v>
      </c>
      <c r="K3037" t="s">
        <v>9289</v>
      </c>
      <c r="L3037" t="s">
        <v>9211</v>
      </c>
      <c r="M3037" t="s">
        <v>9290</v>
      </c>
      <c r="N3037" t="s">
        <v>7044</v>
      </c>
      <c r="O3037" t="s">
        <v>7765</v>
      </c>
      <c r="P3037">
        <v>2839900</v>
      </c>
      <c r="Q3037" t="s">
        <v>6636</v>
      </c>
      <c r="R3037" t="s">
        <v>6636</v>
      </c>
      <c r="S3037" s="12"/>
      <c r="T3037" s="13"/>
      <c r="U3037" t="s">
        <v>6636</v>
      </c>
    </row>
    <row r="3038" spans="1:21" x14ac:dyDescent="0.25">
      <c r="A3038" t="s">
        <v>6619</v>
      </c>
      <c r="B3038" s="12">
        <v>42135</v>
      </c>
      <c r="C3038" t="s">
        <v>9293</v>
      </c>
      <c r="D3038" s="11">
        <v>46193.574594907397</v>
      </c>
      <c r="E3038" t="s">
        <v>9294</v>
      </c>
      <c r="F3038" t="s">
        <v>6617</v>
      </c>
      <c r="G3038" t="s">
        <v>9121</v>
      </c>
      <c r="H3038" t="s">
        <v>6370</v>
      </c>
      <c r="I3038" t="s">
        <v>65</v>
      </c>
      <c r="J3038" t="s">
        <v>67</v>
      </c>
      <c r="K3038" t="s">
        <v>9275</v>
      </c>
      <c r="L3038" t="s">
        <v>9191</v>
      </c>
      <c r="M3038" t="s">
        <v>9276</v>
      </c>
      <c r="N3038" t="s">
        <v>6761</v>
      </c>
      <c r="O3038" t="s">
        <v>6762</v>
      </c>
      <c r="P3038">
        <v>3079900</v>
      </c>
      <c r="Q3038" t="s">
        <v>6636</v>
      </c>
      <c r="R3038" t="s">
        <v>6636</v>
      </c>
      <c r="S3038" s="12"/>
      <c r="T3038" s="13"/>
      <c r="U3038" t="s">
        <v>9295</v>
      </c>
    </row>
    <row r="3039" spans="1:21" x14ac:dyDescent="0.25">
      <c r="A3039" t="s">
        <v>6619</v>
      </c>
      <c r="B3039" s="12">
        <v>42135</v>
      </c>
      <c r="C3039" t="s">
        <v>9293</v>
      </c>
      <c r="D3039" s="11">
        <v>46193.574594907397</v>
      </c>
      <c r="E3039" t="s">
        <v>9294</v>
      </c>
      <c r="F3039" t="s">
        <v>6617</v>
      </c>
      <c r="G3039" t="s">
        <v>9193</v>
      </c>
      <c r="H3039" t="s">
        <v>6370</v>
      </c>
      <c r="I3039" t="s">
        <v>65</v>
      </c>
      <c r="J3039" t="s">
        <v>67</v>
      </c>
      <c r="K3039" t="s">
        <v>9275</v>
      </c>
      <c r="L3039" t="s">
        <v>9191</v>
      </c>
      <c r="M3039" t="s">
        <v>9276</v>
      </c>
      <c r="N3039" t="s">
        <v>6761</v>
      </c>
      <c r="O3039" t="s">
        <v>6762</v>
      </c>
      <c r="P3039">
        <v>3079900</v>
      </c>
      <c r="Q3039" t="s">
        <v>6636</v>
      </c>
      <c r="R3039" t="s">
        <v>6636</v>
      </c>
      <c r="S3039" s="12"/>
      <c r="T3039" s="13"/>
      <c r="U3039" t="s">
        <v>9295</v>
      </c>
    </row>
    <row r="3040" spans="1:21" x14ac:dyDescent="0.25">
      <c r="A3040" t="s">
        <v>6619</v>
      </c>
      <c r="B3040" s="12">
        <v>42135</v>
      </c>
      <c r="C3040" t="s">
        <v>9293</v>
      </c>
      <c r="D3040" s="11">
        <v>46193.574594907397</v>
      </c>
      <c r="E3040" t="s">
        <v>9294</v>
      </c>
      <c r="F3040" t="s">
        <v>6617</v>
      </c>
      <c r="G3040" t="s">
        <v>9194</v>
      </c>
      <c r="H3040" t="s">
        <v>6370</v>
      </c>
      <c r="I3040" t="s">
        <v>65</v>
      </c>
      <c r="J3040" t="s">
        <v>67</v>
      </c>
      <c r="K3040" t="s">
        <v>9275</v>
      </c>
      <c r="L3040" t="s">
        <v>9191</v>
      </c>
      <c r="M3040" t="s">
        <v>9276</v>
      </c>
      <c r="N3040" t="s">
        <v>6761</v>
      </c>
      <c r="O3040" t="s">
        <v>6762</v>
      </c>
      <c r="P3040">
        <v>3079900</v>
      </c>
      <c r="Q3040" t="s">
        <v>6636</v>
      </c>
      <c r="R3040" t="s">
        <v>6636</v>
      </c>
      <c r="S3040" s="12"/>
      <c r="T3040" s="13"/>
      <c r="U3040" t="s">
        <v>9295</v>
      </c>
    </row>
    <row r="3041" spans="1:21" x14ac:dyDescent="0.25">
      <c r="A3041" t="s">
        <v>6619</v>
      </c>
      <c r="B3041" s="12">
        <v>42135</v>
      </c>
      <c r="C3041" t="s">
        <v>9293</v>
      </c>
      <c r="D3041" s="11">
        <v>46193.574594907397</v>
      </c>
      <c r="E3041" t="s">
        <v>9294</v>
      </c>
      <c r="F3041" t="s">
        <v>6617</v>
      </c>
      <c r="G3041" t="s">
        <v>9195</v>
      </c>
      <c r="H3041" t="s">
        <v>6370</v>
      </c>
      <c r="I3041" t="s">
        <v>65</v>
      </c>
      <c r="J3041" t="s">
        <v>67</v>
      </c>
      <c r="K3041" t="s">
        <v>9275</v>
      </c>
      <c r="L3041" t="s">
        <v>9191</v>
      </c>
      <c r="M3041" t="s">
        <v>9276</v>
      </c>
      <c r="N3041" t="s">
        <v>6761</v>
      </c>
      <c r="O3041" t="s">
        <v>6762</v>
      </c>
      <c r="P3041">
        <v>3079900</v>
      </c>
      <c r="Q3041" t="s">
        <v>6636</v>
      </c>
      <c r="R3041" t="s">
        <v>6636</v>
      </c>
      <c r="S3041" s="12"/>
      <c r="T3041" s="13"/>
      <c r="U3041" t="s">
        <v>9295</v>
      </c>
    </row>
    <row r="3042" spans="1:21" x14ac:dyDescent="0.25">
      <c r="A3042" t="s">
        <v>6619</v>
      </c>
      <c r="B3042" s="12">
        <v>42135</v>
      </c>
      <c r="C3042" t="s">
        <v>9293</v>
      </c>
      <c r="D3042" s="11">
        <v>46193.574594907397</v>
      </c>
      <c r="E3042" t="s">
        <v>9294</v>
      </c>
      <c r="F3042" t="s">
        <v>6617</v>
      </c>
      <c r="G3042" t="s">
        <v>9196</v>
      </c>
      <c r="H3042" t="s">
        <v>6370</v>
      </c>
      <c r="I3042" t="s">
        <v>65</v>
      </c>
      <c r="J3042" t="s">
        <v>67</v>
      </c>
      <c r="K3042" t="s">
        <v>9275</v>
      </c>
      <c r="L3042" t="s">
        <v>9191</v>
      </c>
      <c r="M3042" t="s">
        <v>9276</v>
      </c>
      <c r="N3042" t="s">
        <v>6761</v>
      </c>
      <c r="O3042" t="s">
        <v>6762</v>
      </c>
      <c r="P3042">
        <v>3079900</v>
      </c>
      <c r="Q3042" t="s">
        <v>6636</v>
      </c>
      <c r="R3042" t="s">
        <v>6636</v>
      </c>
      <c r="S3042" s="12"/>
      <c r="T3042" s="13"/>
      <c r="U3042" t="s">
        <v>9295</v>
      </c>
    </row>
    <row r="3043" spans="1:21" x14ac:dyDescent="0.25">
      <c r="A3043" t="s">
        <v>6619</v>
      </c>
      <c r="B3043" s="12">
        <v>42135</v>
      </c>
      <c r="C3043" t="s">
        <v>9293</v>
      </c>
      <c r="D3043" s="11">
        <v>46193.574594907397</v>
      </c>
      <c r="E3043" t="s">
        <v>9294</v>
      </c>
      <c r="F3043" t="s">
        <v>6617</v>
      </c>
      <c r="G3043" t="s">
        <v>9197</v>
      </c>
      <c r="H3043" t="s">
        <v>6370</v>
      </c>
      <c r="I3043" t="s">
        <v>65</v>
      </c>
      <c r="J3043" t="s">
        <v>67</v>
      </c>
      <c r="K3043" t="s">
        <v>9275</v>
      </c>
      <c r="L3043" t="s">
        <v>9191</v>
      </c>
      <c r="M3043" t="s">
        <v>9276</v>
      </c>
      <c r="N3043" t="s">
        <v>6761</v>
      </c>
      <c r="O3043" t="s">
        <v>6762</v>
      </c>
      <c r="P3043">
        <v>3079900</v>
      </c>
      <c r="Q3043" t="s">
        <v>6636</v>
      </c>
      <c r="R3043" t="s">
        <v>6636</v>
      </c>
      <c r="S3043" s="12"/>
      <c r="T3043" s="13"/>
      <c r="U3043" t="s">
        <v>9295</v>
      </c>
    </row>
    <row r="3044" spans="1:21" x14ac:dyDescent="0.25">
      <c r="A3044" t="s">
        <v>6619</v>
      </c>
      <c r="B3044" s="12">
        <v>42135</v>
      </c>
      <c r="C3044" t="s">
        <v>9293</v>
      </c>
      <c r="D3044" s="11">
        <v>46193.574594907397</v>
      </c>
      <c r="E3044" t="s">
        <v>9294</v>
      </c>
      <c r="F3044" t="s">
        <v>6617</v>
      </c>
      <c r="G3044" t="s">
        <v>9198</v>
      </c>
      <c r="H3044" t="s">
        <v>6370</v>
      </c>
      <c r="I3044" t="s">
        <v>65</v>
      </c>
      <c r="J3044" t="s">
        <v>67</v>
      </c>
      <c r="K3044" t="s">
        <v>9275</v>
      </c>
      <c r="L3044" t="s">
        <v>9191</v>
      </c>
      <c r="M3044" t="s">
        <v>9276</v>
      </c>
      <c r="N3044" t="s">
        <v>6761</v>
      </c>
      <c r="O3044" t="s">
        <v>6762</v>
      </c>
      <c r="P3044">
        <v>3079900</v>
      </c>
      <c r="Q3044" t="s">
        <v>6636</v>
      </c>
      <c r="R3044" t="s">
        <v>6636</v>
      </c>
      <c r="S3044" s="12"/>
      <c r="T3044" s="13"/>
      <c r="U3044" t="s">
        <v>9295</v>
      </c>
    </row>
    <row r="3045" spans="1:21" x14ac:dyDescent="0.25">
      <c r="A3045" t="s">
        <v>6619</v>
      </c>
      <c r="B3045" s="12">
        <v>42135</v>
      </c>
      <c r="C3045" t="s">
        <v>9293</v>
      </c>
      <c r="D3045" s="11">
        <v>46193.574594907397</v>
      </c>
      <c r="E3045" t="s">
        <v>9294</v>
      </c>
      <c r="F3045" t="s">
        <v>6617</v>
      </c>
      <c r="G3045" t="s">
        <v>9199</v>
      </c>
      <c r="H3045" t="s">
        <v>6370</v>
      </c>
      <c r="I3045" t="s">
        <v>65</v>
      </c>
      <c r="J3045" t="s">
        <v>67</v>
      </c>
      <c r="K3045" t="s">
        <v>9275</v>
      </c>
      <c r="L3045" t="s">
        <v>9191</v>
      </c>
      <c r="M3045" t="s">
        <v>9276</v>
      </c>
      <c r="N3045" t="s">
        <v>6761</v>
      </c>
      <c r="O3045" t="s">
        <v>6762</v>
      </c>
      <c r="P3045">
        <v>3079900</v>
      </c>
      <c r="Q3045" t="s">
        <v>6636</v>
      </c>
      <c r="R3045" t="s">
        <v>6636</v>
      </c>
      <c r="S3045" s="12"/>
      <c r="T3045" s="13"/>
      <c r="U3045" t="s">
        <v>9295</v>
      </c>
    </row>
    <row r="3046" spans="1:21" x14ac:dyDescent="0.25">
      <c r="A3046" t="s">
        <v>6619</v>
      </c>
      <c r="B3046" s="12">
        <v>42135</v>
      </c>
      <c r="C3046" t="s">
        <v>9293</v>
      </c>
      <c r="D3046" s="11">
        <v>46193.574594907397</v>
      </c>
      <c r="E3046" t="s">
        <v>9294</v>
      </c>
      <c r="F3046" t="s">
        <v>6617</v>
      </c>
      <c r="G3046" t="s">
        <v>9200</v>
      </c>
      <c r="H3046" t="s">
        <v>6370</v>
      </c>
      <c r="I3046" t="s">
        <v>65</v>
      </c>
      <c r="J3046" t="s">
        <v>67</v>
      </c>
      <c r="K3046" t="s">
        <v>9275</v>
      </c>
      <c r="L3046" t="s">
        <v>9191</v>
      </c>
      <c r="M3046" t="s">
        <v>9276</v>
      </c>
      <c r="N3046" t="s">
        <v>6761</v>
      </c>
      <c r="O3046" t="s">
        <v>6762</v>
      </c>
      <c r="P3046">
        <v>3079900</v>
      </c>
      <c r="Q3046" t="s">
        <v>6636</v>
      </c>
      <c r="R3046" t="s">
        <v>6636</v>
      </c>
      <c r="S3046" s="12"/>
      <c r="T3046" s="13"/>
      <c r="U3046" t="s">
        <v>9295</v>
      </c>
    </row>
    <row r="3047" spans="1:21" x14ac:dyDescent="0.25">
      <c r="A3047" t="s">
        <v>6619</v>
      </c>
      <c r="B3047" s="12">
        <v>42135</v>
      </c>
      <c r="C3047" t="s">
        <v>9293</v>
      </c>
      <c r="D3047" s="11">
        <v>46193.574594907397</v>
      </c>
      <c r="E3047" t="s">
        <v>9294</v>
      </c>
      <c r="F3047" t="s">
        <v>6617</v>
      </c>
      <c r="G3047" t="s">
        <v>9201</v>
      </c>
      <c r="H3047" t="s">
        <v>6370</v>
      </c>
      <c r="I3047" t="s">
        <v>65</v>
      </c>
      <c r="J3047" t="s">
        <v>67</v>
      </c>
      <c r="K3047" t="s">
        <v>9275</v>
      </c>
      <c r="L3047" t="s">
        <v>9191</v>
      </c>
      <c r="M3047" t="s">
        <v>9276</v>
      </c>
      <c r="N3047" t="s">
        <v>6761</v>
      </c>
      <c r="O3047" t="s">
        <v>6762</v>
      </c>
      <c r="P3047">
        <v>3079900</v>
      </c>
      <c r="Q3047" t="s">
        <v>6636</v>
      </c>
      <c r="R3047" t="s">
        <v>6636</v>
      </c>
      <c r="S3047" s="12"/>
      <c r="T3047" s="13"/>
      <c r="U3047" t="s">
        <v>9295</v>
      </c>
    </row>
    <row r="3048" spans="1:21" x14ac:dyDescent="0.25">
      <c r="A3048" t="s">
        <v>6637</v>
      </c>
      <c r="B3048" s="12">
        <v>42234</v>
      </c>
      <c r="C3048" t="s">
        <v>9296</v>
      </c>
      <c r="D3048" s="11">
        <v>46195.095254629603</v>
      </c>
      <c r="E3048" t="s">
        <v>9297</v>
      </c>
      <c r="F3048" t="s">
        <v>6617</v>
      </c>
      <c r="G3048" t="s">
        <v>9121</v>
      </c>
      <c r="H3048" t="s">
        <v>6370</v>
      </c>
      <c r="I3048" t="s">
        <v>65</v>
      </c>
      <c r="J3048" t="s">
        <v>57</v>
      </c>
      <c r="K3048" t="s">
        <v>9190</v>
      </c>
      <c r="L3048" t="s">
        <v>9191</v>
      </c>
      <c r="M3048" t="s">
        <v>9192</v>
      </c>
      <c r="N3048" t="s">
        <v>6761</v>
      </c>
      <c r="O3048" t="s">
        <v>6762</v>
      </c>
      <c r="P3048">
        <v>3079900</v>
      </c>
      <c r="Q3048" t="s">
        <v>6636</v>
      </c>
      <c r="R3048" t="s">
        <v>6636</v>
      </c>
      <c r="S3048" s="12"/>
      <c r="T3048" s="13"/>
      <c r="U3048" t="s">
        <v>7455</v>
      </c>
    </row>
    <row r="3049" spans="1:21" x14ac:dyDescent="0.25">
      <c r="A3049" t="s">
        <v>6637</v>
      </c>
      <c r="B3049" s="12">
        <v>42234</v>
      </c>
      <c r="C3049" t="s">
        <v>9296</v>
      </c>
      <c r="D3049" s="11">
        <v>46195.095254629603</v>
      </c>
      <c r="E3049" t="s">
        <v>9297</v>
      </c>
      <c r="F3049" t="s">
        <v>6617</v>
      </c>
      <c r="G3049" t="s">
        <v>9193</v>
      </c>
      <c r="H3049" t="s">
        <v>6370</v>
      </c>
      <c r="I3049" t="s">
        <v>65</v>
      </c>
      <c r="J3049" t="s">
        <v>57</v>
      </c>
      <c r="K3049" t="s">
        <v>9190</v>
      </c>
      <c r="L3049" t="s">
        <v>9191</v>
      </c>
      <c r="M3049" t="s">
        <v>9192</v>
      </c>
      <c r="N3049" t="s">
        <v>6761</v>
      </c>
      <c r="O3049" t="s">
        <v>6762</v>
      </c>
      <c r="P3049">
        <v>3079900</v>
      </c>
      <c r="Q3049" t="s">
        <v>6636</v>
      </c>
      <c r="R3049" t="s">
        <v>6636</v>
      </c>
      <c r="S3049" s="12"/>
      <c r="T3049" s="13"/>
      <c r="U3049" t="s">
        <v>7455</v>
      </c>
    </row>
    <row r="3050" spans="1:21" x14ac:dyDescent="0.25">
      <c r="A3050" t="s">
        <v>6637</v>
      </c>
      <c r="B3050" s="12">
        <v>42234</v>
      </c>
      <c r="C3050" t="s">
        <v>9296</v>
      </c>
      <c r="D3050" s="11">
        <v>46195.095254629603</v>
      </c>
      <c r="E3050" t="s">
        <v>9297</v>
      </c>
      <c r="F3050" t="s">
        <v>6617</v>
      </c>
      <c r="G3050" t="s">
        <v>9194</v>
      </c>
      <c r="H3050" t="s">
        <v>6370</v>
      </c>
      <c r="I3050" t="s">
        <v>65</v>
      </c>
      <c r="J3050" t="s">
        <v>57</v>
      </c>
      <c r="K3050" t="s">
        <v>9190</v>
      </c>
      <c r="L3050" t="s">
        <v>9191</v>
      </c>
      <c r="M3050" t="s">
        <v>9192</v>
      </c>
      <c r="N3050" t="s">
        <v>6761</v>
      </c>
      <c r="O3050" t="s">
        <v>6762</v>
      </c>
      <c r="P3050">
        <v>3079900</v>
      </c>
      <c r="Q3050" t="s">
        <v>6636</v>
      </c>
      <c r="R3050" t="s">
        <v>6636</v>
      </c>
      <c r="S3050" s="12"/>
      <c r="T3050" s="13"/>
      <c r="U3050" t="s">
        <v>7455</v>
      </c>
    </row>
    <row r="3051" spans="1:21" x14ac:dyDescent="0.25">
      <c r="A3051" t="s">
        <v>6637</v>
      </c>
      <c r="B3051" s="12">
        <v>42234</v>
      </c>
      <c r="C3051" t="s">
        <v>9296</v>
      </c>
      <c r="D3051" s="11">
        <v>46195.095254629603</v>
      </c>
      <c r="E3051" t="s">
        <v>9297</v>
      </c>
      <c r="F3051" t="s">
        <v>6617</v>
      </c>
      <c r="G3051" t="s">
        <v>9195</v>
      </c>
      <c r="H3051" t="s">
        <v>6370</v>
      </c>
      <c r="I3051" t="s">
        <v>65</v>
      </c>
      <c r="J3051" t="s">
        <v>57</v>
      </c>
      <c r="K3051" t="s">
        <v>9190</v>
      </c>
      <c r="L3051" t="s">
        <v>9191</v>
      </c>
      <c r="M3051" t="s">
        <v>9192</v>
      </c>
      <c r="N3051" t="s">
        <v>6761</v>
      </c>
      <c r="O3051" t="s">
        <v>6762</v>
      </c>
      <c r="P3051">
        <v>3079900</v>
      </c>
      <c r="Q3051" t="s">
        <v>6636</v>
      </c>
      <c r="R3051" t="s">
        <v>6636</v>
      </c>
      <c r="S3051" s="12"/>
      <c r="T3051" s="13"/>
      <c r="U3051" t="s">
        <v>7455</v>
      </c>
    </row>
    <row r="3052" spans="1:21" x14ac:dyDescent="0.25">
      <c r="A3052" t="s">
        <v>6637</v>
      </c>
      <c r="B3052" s="12">
        <v>42234</v>
      </c>
      <c r="C3052" t="s">
        <v>9296</v>
      </c>
      <c r="D3052" s="11">
        <v>46195.095254629603</v>
      </c>
      <c r="E3052" t="s">
        <v>9297</v>
      </c>
      <c r="F3052" t="s">
        <v>6617</v>
      </c>
      <c r="G3052" t="s">
        <v>9196</v>
      </c>
      <c r="H3052" t="s">
        <v>6370</v>
      </c>
      <c r="I3052" t="s">
        <v>65</v>
      </c>
      <c r="J3052" t="s">
        <v>57</v>
      </c>
      <c r="K3052" t="s">
        <v>9190</v>
      </c>
      <c r="L3052" t="s">
        <v>9191</v>
      </c>
      <c r="M3052" t="s">
        <v>9192</v>
      </c>
      <c r="N3052" t="s">
        <v>6761</v>
      </c>
      <c r="O3052" t="s">
        <v>6762</v>
      </c>
      <c r="P3052">
        <v>3079900</v>
      </c>
      <c r="Q3052" t="s">
        <v>6636</v>
      </c>
      <c r="R3052" t="s">
        <v>6636</v>
      </c>
      <c r="S3052" s="12"/>
      <c r="T3052" s="13"/>
      <c r="U3052" t="s">
        <v>7455</v>
      </c>
    </row>
    <row r="3053" spans="1:21" x14ac:dyDescent="0.25">
      <c r="A3053" t="s">
        <v>6637</v>
      </c>
      <c r="B3053" s="12">
        <v>42234</v>
      </c>
      <c r="C3053" t="s">
        <v>9296</v>
      </c>
      <c r="D3053" s="11">
        <v>46195.095254629603</v>
      </c>
      <c r="E3053" t="s">
        <v>9297</v>
      </c>
      <c r="F3053" t="s">
        <v>6617</v>
      </c>
      <c r="G3053" t="s">
        <v>9197</v>
      </c>
      <c r="H3053" t="s">
        <v>6370</v>
      </c>
      <c r="I3053" t="s">
        <v>65</v>
      </c>
      <c r="J3053" t="s">
        <v>57</v>
      </c>
      <c r="K3053" t="s">
        <v>9190</v>
      </c>
      <c r="L3053" t="s">
        <v>9191</v>
      </c>
      <c r="M3053" t="s">
        <v>9192</v>
      </c>
      <c r="N3053" t="s">
        <v>6761</v>
      </c>
      <c r="O3053" t="s">
        <v>6762</v>
      </c>
      <c r="P3053">
        <v>3079900</v>
      </c>
      <c r="Q3053" t="s">
        <v>6636</v>
      </c>
      <c r="R3053" t="s">
        <v>6636</v>
      </c>
      <c r="S3053" s="12"/>
      <c r="T3053" s="13"/>
      <c r="U3053" t="s">
        <v>7455</v>
      </c>
    </row>
    <row r="3054" spans="1:21" x14ac:dyDescent="0.25">
      <c r="A3054" t="s">
        <v>6637</v>
      </c>
      <c r="B3054" s="12">
        <v>42234</v>
      </c>
      <c r="C3054" t="s">
        <v>9296</v>
      </c>
      <c r="D3054" s="11">
        <v>46195.095254629603</v>
      </c>
      <c r="E3054" t="s">
        <v>9297</v>
      </c>
      <c r="F3054" t="s">
        <v>6617</v>
      </c>
      <c r="G3054" t="s">
        <v>9198</v>
      </c>
      <c r="H3054" t="s">
        <v>6370</v>
      </c>
      <c r="I3054" t="s">
        <v>65</v>
      </c>
      <c r="J3054" t="s">
        <v>57</v>
      </c>
      <c r="K3054" t="s">
        <v>9190</v>
      </c>
      <c r="L3054" t="s">
        <v>9191</v>
      </c>
      <c r="M3054" t="s">
        <v>9192</v>
      </c>
      <c r="N3054" t="s">
        <v>6761</v>
      </c>
      <c r="O3054" t="s">
        <v>6762</v>
      </c>
      <c r="P3054">
        <v>3079900</v>
      </c>
      <c r="Q3054" t="s">
        <v>6636</v>
      </c>
      <c r="R3054" t="s">
        <v>6636</v>
      </c>
      <c r="S3054" s="12"/>
      <c r="T3054" s="13"/>
      <c r="U3054" t="s">
        <v>7455</v>
      </c>
    </row>
    <row r="3055" spans="1:21" x14ac:dyDescent="0.25">
      <c r="A3055" t="s">
        <v>6637</v>
      </c>
      <c r="B3055" s="12">
        <v>42234</v>
      </c>
      <c r="C3055" t="s">
        <v>9296</v>
      </c>
      <c r="D3055" s="11">
        <v>46195.095254629603</v>
      </c>
      <c r="E3055" t="s">
        <v>9297</v>
      </c>
      <c r="F3055" t="s">
        <v>6617</v>
      </c>
      <c r="G3055" t="s">
        <v>9199</v>
      </c>
      <c r="H3055" t="s">
        <v>6370</v>
      </c>
      <c r="I3055" t="s">
        <v>65</v>
      </c>
      <c r="J3055" t="s">
        <v>57</v>
      </c>
      <c r="K3055" t="s">
        <v>9190</v>
      </c>
      <c r="L3055" t="s">
        <v>9191</v>
      </c>
      <c r="M3055" t="s">
        <v>9192</v>
      </c>
      <c r="N3055" t="s">
        <v>6761</v>
      </c>
      <c r="O3055" t="s">
        <v>6762</v>
      </c>
      <c r="P3055">
        <v>3079900</v>
      </c>
      <c r="Q3055" t="s">
        <v>6636</v>
      </c>
      <c r="R3055" t="s">
        <v>6636</v>
      </c>
      <c r="S3055" s="12"/>
      <c r="T3055" s="13"/>
      <c r="U3055" t="s">
        <v>7455</v>
      </c>
    </row>
    <row r="3056" spans="1:21" x14ac:dyDescent="0.25">
      <c r="A3056" t="s">
        <v>6637</v>
      </c>
      <c r="B3056" s="12">
        <v>42234</v>
      </c>
      <c r="C3056" t="s">
        <v>9296</v>
      </c>
      <c r="D3056" s="11">
        <v>46195.095254629603</v>
      </c>
      <c r="E3056" t="s">
        <v>9297</v>
      </c>
      <c r="F3056" t="s">
        <v>6617</v>
      </c>
      <c r="G3056" t="s">
        <v>9200</v>
      </c>
      <c r="H3056" t="s">
        <v>6370</v>
      </c>
      <c r="I3056" t="s">
        <v>65</v>
      </c>
      <c r="J3056" t="s">
        <v>57</v>
      </c>
      <c r="K3056" t="s">
        <v>9190</v>
      </c>
      <c r="L3056" t="s">
        <v>9191</v>
      </c>
      <c r="M3056" t="s">
        <v>9192</v>
      </c>
      <c r="N3056" t="s">
        <v>6761</v>
      </c>
      <c r="O3056" t="s">
        <v>6762</v>
      </c>
      <c r="P3056">
        <v>3079900</v>
      </c>
      <c r="Q3056" t="s">
        <v>6636</v>
      </c>
      <c r="R3056" t="s">
        <v>6636</v>
      </c>
      <c r="S3056" s="12"/>
      <c r="T3056" s="13"/>
      <c r="U3056" t="s">
        <v>7455</v>
      </c>
    </row>
    <row r="3057" spans="1:21" x14ac:dyDescent="0.25">
      <c r="A3057" t="s">
        <v>6637</v>
      </c>
      <c r="B3057" s="12">
        <v>42234</v>
      </c>
      <c r="C3057" t="s">
        <v>9296</v>
      </c>
      <c r="D3057" s="11">
        <v>46195.095254629603</v>
      </c>
      <c r="E3057" t="s">
        <v>9297</v>
      </c>
      <c r="F3057" t="s">
        <v>6617</v>
      </c>
      <c r="G3057" t="s">
        <v>9201</v>
      </c>
      <c r="H3057" t="s">
        <v>6370</v>
      </c>
      <c r="I3057" t="s">
        <v>65</v>
      </c>
      <c r="J3057" t="s">
        <v>57</v>
      </c>
      <c r="K3057" t="s">
        <v>9190</v>
      </c>
      <c r="L3057" t="s">
        <v>9191</v>
      </c>
      <c r="M3057" t="s">
        <v>9192</v>
      </c>
      <c r="N3057" t="s">
        <v>6761</v>
      </c>
      <c r="O3057" t="s">
        <v>6762</v>
      </c>
      <c r="P3057">
        <v>3079900</v>
      </c>
      <c r="Q3057" t="s">
        <v>6636</v>
      </c>
      <c r="R3057" t="s">
        <v>6636</v>
      </c>
      <c r="S3057" s="12"/>
      <c r="T3057" s="13"/>
      <c r="U3057" t="s">
        <v>7455</v>
      </c>
    </row>
    <row r="3058" spans="1:21" x14ac:dyDescent="0.25">
      <c r="A3058" t="s">
        <v>6619</v>
      </c>
      <c r="B3058" s="12">
        <v>42234</v>
      </c>
      <c r="C3058" t="s">
        <v>9296</v>
      </c>
      <c r="D3058" s="11">
        <v>46195.533101851899</v>
      </c>
      <c r="E3058" t="s">
        <v>9297</v>
      </c>
      <c r="F3058" t="s">
        <v>6617</v>
      </c>
      <c r="G3058" t="s">
        <v>9121</v>
      </c>
      <c r="H3058" t="s">
        <v>6370</v>
      </c>
      <c r="I3058" t="s">
        <v>65</v>
      </c>
      <c r="J3058" t="s">
        <v>57</v>
      </c>
      <c r="K3058" t="s">
        <v>9190</v>
      </c>
      <c r="L3058" t="s">
        <v>9191</v>
      </c>
      <c r="M3058" t="s">
        <v>9192</v>
      </c>
      <c r="N3058" t="s">
        <v>6761</v>
      </c>
      <c r="O3058" t="s">
        <v>6762</v>
      </c>
      <c r="P3058">
        <v>3079900</v>
      </c>
      <c r="Q3058" t="s">
        <v>6636</v>
      </c>
      <c r="R3058" t="s">
        <v>6636</v>
      </c>
      <c r="S3058" s="12"/>
      <c r="T3058" s="13"/>
      <c r="U3058" t="s">
        <v>7455</v>
      </c>
    </row>
    <row r="3059" spans="1:21" x14ac:dyDescent="0.25">
      <c r="A3059" t="s">
        <v>6619</v>
      </c>
      <c r="B3059" s="12">
        <v>42234</v>
      </c>
      <c r="C3059" t="s">
        <v>9296</v>
      </c>
      <c r="D3059" s="11">
        <v>46195.533101851899</v>
      </c>
      <c r="E3059" t="s">
        <v>9297</v>
      </c>
      <c r="F3059" t="s">
        <v>6617</v>
      </c>
      <c r="G3059" t="s">
        <v>9193</v>
      </c>
      <c r="H3059" t="s">
        <v>6370</v>
      </c>
      <c r="I3059" t="s">
        <v>65</v>
      </c>
      <c r="J3059" t="s">
        <v>57</v>
      </c>
      <c r="K3059" t="s">
        <v>9190</v>
      </c>
      <c r="L3059" t="s">
        <v>9191</v>
      </c>
      <c r="M3059" t="s">
        <v>9192</v>
      </c>
      <c r="N3059" t="s">
        <v>6761</v>
      </c>
      <c r="O3059" t="s">
        <v>6762</v>
      </c>
      <c r="P3059">
        <v>3079900</v>
      </c>
      <c r="Q3059" t="s">
        <v>6636</v>
      </c>
      <c r="R3059" t="s">
        <v>6636</v>
      </c>
      <c r="S3059" s="12"/>
      <c r="T3059" s="13"/>
      <c r="U3059" t="s">
        <v>7455</v>
      </c>
    </row>
    <row r="3060" spans="1:21" x14ac:dyDescent="0.25">
      <c r="A3060" t="s">
        <v>6619</v>
      </c>
      <c r="B3060" s="12">
        <v>42234</v>
      </c>
      <c r="C3060" t="s">
        <v>9296</v>
      </c>
      <c r="D3060" s="11">
        <v>46195.533101851899</v>
      </c>
      <c r="E3060" t="s">
        <v>9297</v>
      </c>
      <c r="F3060" t="s">
        <v>6617</v>
      </c>
      <c r="G3060" t="s">
        <v>9194</v>
      </c>
      <c r="H3060" t="s">
        <v>6370</v>
      </c>
      <c r="I3060" t="s">
        <v>65</v>
      </c>
      <c r="J3060" t="s">
        <v>57</v>
      </c>
      <c r="K3060" t="s">
        <v>9190</v>
      </c>
      <c r="L3060" t="s">
        <v>9191</v>
      </c>
      <c r="M3060" t="s">
        <v>9192</v>
      </c>
      <c r="N3060" t="s">
        <v>6761</v>
      </c>
      <c r="O3060" t="s">
        <v>6762</v>
      </c>
      <c r="P3060">
        <v>3079900</v>
      </c>
      <c r="Q3060" t="s">
        <v>6636</v>
      </c>
      <c r="R3060" t="s">
        <v>6636</v>
      </c>
      <c r="S3060" s="12"/>
      <c r="T3060" s="13"/>
      <c r="U3060" t="s">
        <v>7455</v>
      </c>
    </row>
    <row r="3061" spans="1:21" x14ac:dyDescent="0.25">
      <c r="A3061" t="s">
        <v>6619</v>
      </c>
      <c r="B3061" s="12">
        <v>42234</v>
      </c>
      <c r="C3061" t="s">
        <v>9296</v>
      </c>
      <c r="D3061" s="11">
        <v>46195.533101851899</v>
      </c>
      <c r="E3061" t="s">
        <v>9297</v>
      </c>
      <c r="F3061" t="s">
        <v>6617</v>
      </c>
      <c r="G3061" t="s">
        <v>9195</v>
      </c>
      <c r="H3061" t="s">
        <v>6370</v>
      </c>
      <c r="I3061" t="s">
        <v>65</v>
      </c>
      <c r="J3061" t="s">
        <v>57</v>
      </c>
      <c r="K3061" t="s">
        <v>9190</v>
      </c>
      <c r="L3061" t="s">
        <v>9191</v>
      </c>
      <c r="M3061" t="s">
        <v>9192</v>
      </c>
      <c r="N3061" t="s">
        <v>6761</v>
      </c>
      <c r="O3061" t="s">
        <v>6762</v>
      </c>
      <c r="P3061">
        <v>3079900</v>
      </c>
      <c r="Q3061" t="s">
        <v>6636</v>
      </c>
      <c r="R3061" t="s">
        <v>6636</v>
      </c>
      <c r="S3061" s="12"/>
      <c r="T3061" s="13"/>
      <c r="U3061" t="s">
        <v>7455</v>
      </c>
    </row>
    <row r="3062" spans="1:21" x14ac:dyDescent="0.25">
      <c r="A3062" t="s">
        <v>6619</v>
      </c>
      <c r="B3062" s="12">
        <v>42234</v>
      </c>
      <c r="C3062" t="s">
        <v>9296</v>
      </c>
      <c r="D3062" s="11">
        <v>46195.533101851899</v>
      </c>
      <c r="E3062" t="s">
        <v>9297</v>
      </c>
      <c r="F3062" t="s">
        <v>6617</v>
      </c>
      <c r="G3062" t="s">
        <v>9196</v>
      </c>
      <c r="H3062" t="s">
        <v>6370</v>
      </c>
      <c r="I3062" t="s">
        <v>65</v>
      </c>
      <c r="J3062" t="s">
        <v>57</v>
      </c>
      <c r="K3062" t="s">
        <v>9190</v>
      </c>
      <c r="L3062" t="s">
        <v>9191</v>
      </c>
      <c r="M3062" t="s">
        <v>9192</v>
      </c>
      <c r="N3062" t="s">
        <v>6761</v>
      </c>
      <c r="O3062" t="s">
        <v>6762</v>
      </c>
      <c r="P3062">
        <v>3079900</v>
      </c>
      <c r="Q3062" t="s">
        <v>6636</v>
      </c>
      <c r="R3062" t="s">
        <v>6636</v>
      </c>
      <c r="S3062" s="12"/>
      <c r="T3062" s="13"/>
      <c r="U3062" t="s">
        <v>7455</v>
      </c>
    </row>
    <row r="3063" spans="1:21" x14ac:dyDescent="0.25">
      <c r="A3063" t="s">
        <v>6619</v>
      </c>
      <c r="B3063" s="12">
        <v>42234</v>
      </c>
      <c r="C3063" t="s">
        <v>9296</v>
      </c>
      <c r="D3063" s="11">
        <v>46195.533101851899</v>
      </c>
      <c r="E3063" t="s">
        <v>9297</v>
      </c>
      <c r="F3063" t="s">
        <v>6617</v>
      </c>
      <c r="G3063" t="s">
        <v>9197</v>
      </c>
      <c r="H3063" t="s">
        <v>6370</v>
      </c>
      <c r="I3063" t="s">
        <v>65</v>
      </c>
      <c r="J3063" t="s">
        <v>57</v>
      </c>
      <c r="K3063" t="s">
        <v>9190</v>
      </c>
      <c r="L3063" t="s">
        <v>9191</v>
      </c>
      <c r="M3063" t="s">
        <v>9192</v>
      </c>
      <c r="N3063" t="s">
        <v>6761</v>
      </c>
      <c r="O3063" t="s">
        <v>6762</v>
      </c>
      <c r="P3063">
        <v>3079900</v>
      </c>
      <c r="Q3063" t="s">
        <v>6636</v>
      </c>
      <c r="R3063" t="s">
        <v>6636</v>
      </c>
      <c r="S3063" s="12"/>
      <c r="T3063" s="13"/>
      <c r="U3063" t="s">
        <v>7455</v>
      </c>
    </row>
    <row r="3064" spans="1:21" x14ac:dyDescent="0.25">
      <c r="A3064" t="s">
        <v>6619</v>
      </c>
      <c r="B3064" s="12">
        <v>42234</v>
      </c>
      <c r="C3064" t="s">
        <v>9296</v>
      </c>
      <c r="D3064" s="11">
        <v>46195.533101851899</v>
      </c>
      <c r="E3064" t="s">
        <v>9297</v>
      </c>
      <c r="F3064" t="s">
        <v>6617</v>
      </c>
      <c r="G3064" t="s">
        <v>9198</v>
      </c>
      <c r="H3064" t="s">
        <v>6370</v>
      </c>
      <c r="I3064" t="s">
        <v>65</v>
      </c>
      <c r="J3064" t="s">
        <v>57</v>
      </c>
      <c r="K3064" t="s">
        <v>9190</v>
      </c>
      <c r="L3064" t="s">
        <v>9191</v>
      </c>
      <c r="M3064" t="s">
        <v>9192</v>
      </c>
      <c r="N3064" t="s">
        <v>6761</v>
      </c>
      <c r="O3064" t="s">
        <v>6762</v>
      </c>
      <c r="P3064">
        <v>3079900</v>
      </c>
      <c r="Q3064" t="s">
        <v>6636</v>
      </c>
      <c r="R3064" t="s">
        <v>6636</v>
      </c>
      <c r="S3064" s="12"/>
      <c r="T3064" s="13"/>
      <c r="U3064" t="s">
        <v>7455</v>
      </c>
    </row>
    <row r="3065" spans="1:21" x14ac:dyDescent="0.25">
      <c r="A3065" t="s">
        <v>6619</v>
      </c>
      <c r="B3065" s="12">
        <v>42234</v>
      </c>
      <c r="C3065" t="s">
        <v>9296</v>
      </c>
      <c r="D3065" s="11">
        <v>46195.533101851899</v>
      </c>
      <c r="E3065" t="s">
        <v>9297</v>
      </c>
      <c r="F3065" t="s">
        <v>6617</v>
      </c>
      <c r="G3065" t="s">
        <v>9199</v>
      </c>
      <c r="H3065" t="s">
        <v>6370</v>
      </c>
      <c r="I3065" t="s">
        <v>65</v>
      </c>
      <c r="J3065" t="s">
        <v>57</v>
      </c>
      <c r="K3065" t="s">
        <v>9190</v>
      </c>
      <c r="L3065" t="s">
        <v>9191</v>
      </c>
      <c r="M3065" t="s">
        <v>9192</v>
      </c>
      <c r="N3065" t="s">
        <v>6761</v>
      </c>
      <c r="O3065" t="s">
        <v>6762</v>
      </c>
      <c r="P3065">
        <v>3079900</v>
      </c>
      <c r="Q3065" t="s">
        <v>6636</v>
      </c>
      <c r="R3065" t="s">
        <v>6636</v>
      </c>
      <c r="S3065" s="12"/>
      <c r="T3065" s="13"/>
      <c r="U3065" t="s">
        <v>7455</v>
      </c>
    </row>
    <row r="3066" spans="1:21" x14ac:dyDescent="0.25">
      <c r="A3066" t="s">
        <v>6619</v>
      </c>
      <c r="B3066" s="12">
        <v>42234</v>
      </c>
      <c r="C3066" t="s">
        <v>9296</v>
      </c>
      <c r="D3066" s="11">
        <v>46195.533101851899</v>
      </c>
      <c r="E3066" t="s">
        <v>9297</v>
      </c>
      <c r="F3066" t="s">
        <v>6617</v>
      </c>
      <c r="G3066" t="s">
        <v>9200</v>
      </c>
      <c r="H3066" t="s">
        <v>6370</v>
      </c>
      <c r="I3066" t="s">
        <v>65</v>
      </c>
      <c r="J3066" t="s">
        <v>57</v>
      </c>
      <c r="K3066" t="s">
        <v>9190</v>
      </c>
      <c r="L3066" t="s">
        <v>9191</v>
      </c>
      <c r="M3066" t="s">
        <v>9192</v>
      </c>
      <c r="N3066" t="s">
        <v>6761</v>
      </c>
      <c r="O3066" t="s">
        <v>6762</v>
      </c>
      <c r="P3066">
        <v>3079900</v>
      </c>
      <c r="Q3066" t="s">
        <v>6636</v>
      </c>
      <c r="R3066" t="s">
        <v>6636</v>
      </c>
      <c r="S3066" s="12"/>
      <c r="T3066" s="13"/>
      <c r="U3066" t="s">
        <v>7455</v>
      </c>
    </row>
    <row r="3067" spans="1:21" x14ac:dyDescent="0.25">
      <c r="A3067" t="s">
        <v>6619</v>
      </c>
      <c r="B3067" s="12">
        <v>42234</v>
      </c>
      <c r="C3067" t="s">
        <v>9296</v>
      </c>
      <c r="D3067" s="11">
        <v>46195.533101851899</v>
      </c>
      <c r="E3067" t="s">
        <v>9297</v>
      </c>
      <c r="F3067" t="s">
        <v>6617</v>
      </c>
      <c r="G3067" t="s">
        <v>9201</v>
      </c>
      <c r="H3067" t="s">
        <v>6370</v>
      </c>
      <c r="I3067" t="s">
        <v>65</v>
      </c>
      <c r="J3067" t="s">
        <v>57</v>
      </c>
      <c r="K3067" t="s">
        <v>9190</v>
      </c>
      <c r="L3067" t="s">
        <v>9191</v>
      </c>
      <c r="M3067" t="s">
        <v>9192</v>
      </c>
      <c r="N3067" t="s">
        <v>6761</v>
      </c>
      <c r="O3067" t="s">
        <v>6762</v>
      </c>
      <c r="P3067">
        <v>3079900</v>
      </c>
      <c r="Q3067" t="s">
        <v>6636</v>
      </c>
      <c r="R3067" t="s">
        <v>6636</v>
      </c>
      <c r="S3067" s="12"/>
      <c r="T3067" s="13"/>
      <c r="U3067" t="s">
        <v>7455</v>
      </c>
    </row>
    <row r="3068" spans="1:21" x14ac:dyDescent="0.25">
      <c r="A3068" t="s">
        <v>6637</v>
      </c>
      <c r="B3068" s="12">
        <v>38146</v>
      </c>
      <c r="C3068" t="s">
        <v>9298</v>
      </c>
      <c r="D3068" s="11">
        <v>46195.541550925896</v>
      </c>
      <c r="E3068" t="s">
        <v>9299</v>
      </c>
      <c r="F3068" t="s">
        <v>6617</v>
      </c>
      <c r="G3068" t="s">
        <v>9123</v>
      </c>
      <c r="H3068" t="s">
        <v>6370</v>
      </c>
      <c r="I3068" t="s">
        <v>65</v>
      </c>
      <c r="J3068" t="s">
        <v>573</v>
      </c>
      <c r="K3068" t="s">
        <v>9300</v>
      </c>
      <c r="L3068" t="s">
        <v>9221</v>
      </c>
      <c r="M3068" t="s">
        <v>9301</v>
      </c>
      <c r="N3068" t="s">
        <v>6761</v>
      </c>
      <c r="O3068" t="s">
        <v>6762</v>
      </c>
      <c r="P3068">
        <v>2150000</v>
      </c>
      <c r="Q3068" t="s">
        <v>6636</v>
      </c>
      <c r="R3068" t="s">
        <v>6636</v>
      </c>
      <c r="S3068" s="12"/>
      <c r="T3068" s="13"/>
      <c r="U3068" t="s">
        <v>9302</v>
      </c>
    </row>
    <row r="3069" spans="1:21" x14ac:dyDescent="0.25">
      <c r="A3069" t="s">
        <v>6637</v>
      </c>
      <c r="B3069" s="12">
        <v>38146</v>
      </c>
      <c r="C3069" t="s">
        <v>9298</v>
      </c>
      <c r="D3069" s="11">
        <v>46195.541550925896</v>
      </c>
      <c r="E3069" t="s">
        <v>9299</v>
      </c>
      <c r="F3069" t="s">
        <v>6617</v>
      </c>
      <c r="G3069" t="s">
        <v>9124</v>
      </c>
      <c r="H3069" t="s">
        <v>6370</v>
      </c>
      <c r="I3069" t="s">
        <v>65</v>
      </c>
      <c r="J3069" t="s">
        <v>573</v>
      </c>
      <c r="K3069" t="s">
        <v>9300</v>
      </c>
      <c r="L3069" t="s">
        <v>9221</v>
      </c>
      <c r="M3069" t="s">
        <v>9301</v>
      </c>
      <c r="N3069" t="s">
        <v>6761</v>
      </c>
      <c r="O3069" t="s">
        <v>6762</v>
      </c>
      <c r="P3069">
        <v>2150000</v>
      </c>
      <c r="Q3069" t="s">
        <v>6636</v>
      </c>
      <c r="R3069" t="s">
        <v>6636</v>
      </c>
      <c r="S3069" s="12"/>
      <c r="T3069" s="13"/>
      <c r="U3069" t="s">
        <v>9302</v>
      </c>
    </row>
    <row r="3070" spans="1:21" x14ac:dyDescent="0.25">
      <c r="A3070" t="s">
        <v>6637</v>
      </c>
      <c r="B3070" s="12">
        <v>42269</v>
      </c>
      <c r="C3070" t="s">
        <v>9303</v>
      </c>
      <c r="D3070" s="11">
        <v>46195.786377314798</v>
      </c>
      <c r="E3070" t="s">
        <v>9304</v>
      </c>
      <c r="F3070" t="s">
        <v>6617</v>
      </c>
      <c r="G3070" t="s">
        <v>9130</v>
      </c>
      <c r="H3070" t="s">
        <v>6370</v>
      </c>
      <c r="I3070" t="s">
        <v>65</v>
      </c>
      <c r="J3070" t="s">
        <v>67</v>
      </c>
      <c r="K3070" t="s">
        <v>9305</v>
      </c>
      <c r="L3070" t="s">
        <v>9218</v>
      </c>
      <c r="M3070" t="s">
        <v>9306</v>
      </c>
      <c r="N3070" t="s">
        <v>7044</v>
      </c>
      <c r="O3070" t="s">
        <v>7045</v>
      </c>
      <c r="P3070">
        <v>3229900</v>
      </c>
      <c r="Q3070" t="s">
        <v>6636</v>
      </c>
      <c r="R3070" t="s">
        <v>6636</v>
      </c>
      <c r="S3070" s="12"/>
      <c r="T3070" s="13"/>
      <c r="U3070" t="s">
        <v>7560</v>
      </c>
    </row>
    <row r="3071" spans="1:21" x14ac:dyDescent="0.25">
      <c r="A3071" t="s">
        <v>6637</v>
      </c>
      <c r="B3071" s="12">
        <v>42269</v>
      </c>
      <c r="C3071" t="s">
        <v>9303</v>
      </c>
      <c r="D3071" s="11">
        <v>46195.786377314798</v>
      </c>
      <c r="E3071" t="s">
        <v>9304</v>
      </c>
      <c r="F3071" t="s">
        <v>6617</v>
      </c>
      <c r="G3071" t="s">
        <v>9286</v>
      </c>
      <c r="H3071" t="s">
        <v>6370</v>
      </c>
      <c r="I3071" t="s">
        <v>65</v>
      </c>
      <c r="J3071" t="s">
        <v>67</v>
      </c>
      <c r="K3071" t="s">
        <v>9305</v>
      </c>
      <c r="L3071" t="s">
        <v>9218</v>
      </c>
      <c r="M3071" t="s">
        <v>9306</v>
      </c>
      <c r="N3071" t="s">
        <v>7044</v>
      </c>
      <c r="O3071" t="s">
        <v>7045</v>
      </c>
      <c r="P3071">
        <v>3229900</v>
      </c>
      <c r="Q3071" t="s">
        <v>6636</v>
      </c>
      <c r="R3071" t="s">
        <v>6636</v>
      </c>
      <c r="S3071" s="12"/>
      <c r="T3071" s="13"/>
      <c r="U3071" t="s">
        <v>7560</v>
      </c>
    </row>
    <row r="3072" spans="1:21" x14ac:dyDescent="0.25">
      <c r="A3072" t="s">
        <v>6637</v>
      </c>
      <c r="B3072" s="12">
        <v>42269</v>
      </c>
      <c r="C3072" t="s">
        <v>9303</v>
      </c>
      <c r="D3072" s="11">
        <v>46195.786377314798</v>
      </c>
      <c r="E3072" t="s">
        <v>9304</v>
      </c>
      <c r="F3072" t="s">
        <v>6617</v>
      </c>
      <c r="G3072" t="s">
        <v>9132</v>
      </c>
      <c r="H3072" t="s">
        <v>6370</v>
      </c>
      <c r="I3072" t="s">
        <v>65</v>
      </c>
      <c r="J3072" t="s">
        <v>67</v>
      </c>
      <c r="K3072" t="s">
        <v>9305</v>
      </c>
      <c r="L3072" t="s">
        <v>9218</v>
      </c>
      <c r="M3072" t="s">
        <v>9306</v>
      </c>
      <c r="N3072" t="s">
        <v>7044</v>
      </c>
      <c r="O3072" t="s">
        <v>7045</v>
      </c>
      <c r="P3072">
        <v>3229900</v>
      </c>
      <c r="Q3072" t="s">
        <v>6636</v>
      </c>
      <c r="R3072" t="s">
        <v>6636</v>
      </c>
      <c r="S3072" s="12"/>
      <c r="T3072" s="13"/>
      <c r="U3072" t="s">
        <v>7560</v>
      </c>
    </row>
    <row r="3073" spans="1:21" x14ac:dyDescent="0.25">
      <c r="A3073" t="s">
        <v>6619</v>
      </c>
      <c r="B3073" s="12">
        <v>42269</v>
      </c>
      <c r="C3073" t="s">
        <v>9303</v>
      </c>
      <c r="D3073" s="11">
        <v>46195.798773148097</v>
      </c>
      <c r="E3073" t="s">
        <v>9304</v>
      </c>
      <c r="F3073" t="s">
        <v>6617</v>
      </c>
      <c r="G3073" t="s">
        <v>9130</v>
      </c>
      <c r="H3073" t="s">
        <v>6370</v>
      </c>
      <c r="I3073" t="s">
        <v>65</v>
      </c>
      <c r="J3073" t="s">
        <v>67</v>
      </c>
      <c r="K3073" t="s">
        <v>9305</v>
      </c>
      <c r="L3073" t="s">
        <v>9218</v>
      </c>
      <c r="M3073" t="s">
        <v>9306</v>
      </c>
      <c r="N3073" t="s">
        <v>7044</v>
      </c>
      <c r="O3073" t="s">
        <v>7045</v>
      </c>
      <c r="P3073">
        <v>3229900</v>
      </c>
      <c r="Q3073" t="s">
        <v>6636</v>
      </c>
      <c r="R3073" t="s">
        <v>6636</v>
      </c>
      <c r="S3073" s="12"/>
      <c r="T3073" s="13"/>
      <c r="U3073" t="s">
        <v>7560</v>
      </c>
    </row>
    <row r="3074" spans="1:21" x14ac:dyDescent="0.25">
      <c r="A3074" t="s">
        <v>6619</v>
      </c>
      <c r="B3074" s="12">
        <v>42269</v>
      </c>
      <c r="C3074" t="s">
        <v>9303</v>
      </c>
      <c r="D3074" s="11">
        <v>46195.798773148097</v>
      </c>
      <c r="E3074" t="s">
        <v>9304</v>
      </c>
      <c r="F3074" t="s">
        <v>6617</v>
      </c>
      <c r="G3074" t="s">
        <v>9286</v>
      </c>
      <c r="H3074" t="s">
        <v>6370</v>
      </c>
      <c r="I3074" t="s">
        <v>65</v>
      </c>
      <c r="J3074" t="s">
        <v>67</v>
      </c>
      <c r="K3074" t="s">
        <v>9305</v>
      </c>
      <c r="L3074" t="s">
        <v>9218</v>
      </c>
      <c r="M3074" t="s">
        <v>9306</v>
      </c>
      <c r="N3074" t="s">
        <v>7044</v>
      </c>
      <c r="O3074" t="s">
        <v>7045</v>
      </c>
      <c r="P3074">
        <v>3229900</v>
      </c>
      <c r="Q3074" t="s">
        <v>6636</v>
      </c>
      <c r="R3074" t="s">
        <v>6636</v>
      </c>
      <c r="S3074" s="12"/>
      <c r="T3074" s="13"/>
      <c r="U3074" t="s">
        <v>7560</v>
      </c>
    </row>
    <row r="3075" spans="1:21" x14ac:dyDescent="0.25">
      <c r="A3075" t="s">
        <v>6619</v>
      </c>
      <c r="B3075" s="12">
        <v>42269</v>
      </c>
      <c r="C3075" t="s">
        <v>9303</v>
      </c>
      <c r="D3075" s="11">
        <v>46195.798773148097</v>
      </c>
      <c r="E3075" t="s">
        <v>9304</v>
      </c>
      <c r="F3075" t="s">
        <v>6617</v>
      </c>
      <c r="G3075" t="s">
        <v>9132</v>
      </c>
      <c r="H3075" t="s">
        <v>6370</v>
      </c>
      <c r="I3075" t="s">
        <v>65</v>
      </c>
      <c r="J3075" t="s">
        <v>67</v>
      </c>
      <c r="K3075" t="s">
        <v>9305</v>
      </c>
      <c r="L3075" t="s">
        <v>9218</v>
      </c>
      <c r="M3075" t="s">
        <v>9306</v>
      </c>
      <c r="N3075" t="s">
        <v>7044</v>
      </c>
      <c r="O3075" t="s">
        <v>7045</v>
      </c>
      <c r="P3075">
        <v>3229900</v>
      </c>
      <c r="Q3075" t="s">
        <v>6636</v>
      </c>
      <c r="R3075" t="s">
        <v>6636</v>
      </c>
      <c r="S3075" s="12"/>
      <c r="T3075" s="13"/>
      <c r="U3075" t="s">
        <v>7560</v>
      </c>
    </row>
    <row r="3076" spans="1:21" x14ac:dyDescent="0.25">
      <c r="A3076" t="s">
        <v>6637</v>
      </c>
      <c r="B3076" s="12">
        <v>42412</v>
      </c>
      <c r="C3076" t="s">
        <v>9307</v>
      </c>
      <c r="D3076" s="11">
        <v>46196.048726851899</v>
      </c>
      <c r="E3076" t="s">
        <v>9308</v>
      </c>
      <c r="F3076" t="s">
        <v>6617</v>
      </c>
      <c r="G3076" t="s">
        <v>9130</v>
      </c>
      <c r="H3076" t="s">
        <v>6370</v>
      </c>
      <c r="I3076" t="s">
        <v>65</v>
      </c>
      <c r="J3076" t="s">
        <v>67</v>
      </c>
      <c r="K3076" t="s">
        <v>9309</v>
      </c>
      <c r="L3076" t="s">
        <v>9218</v>
      </c>
      <c r="M3076" t="s">
        <v>9310</v>
      </c>
      <c r="N3076" t="s">
        <v>7044</v>
      </c>
      <c r="O3076" t="s">
        <v>8181</v>
      </c>
      <c r="P3076">
        <v>4829900</v>
      </c>
      <c r="Q3076" t="s">
        <v>6893</v>
      </c>
      <c r="R3076" t="s">
        <v>7109</v>
      </c>
      <c r="S3076" s="12"/>
      <c r="T3076" s="13"/>
      <c r="U3076" t="s">
        <v>7560</v>
      </c>
    </row>
    <row r="3077" spans="1:21" x14ac:dyDescent="0.25">
      <c r="A3077" t="s">
        <v>6637</v>
      </c>
      <c r="B3077" s="12">
        <v>42412</v>
      </c>
      <c r="C3077" t="s">
        <v>9307</v>
      </c>
      <c r="D3077" s="11">
        <v>46196.048726851899</v>
      </c>
      <c r="E3077" t="s">
        <v>9308</v>
      </c>
      <c r="F3077" t="s">
        <v>6617</v>
      </c>
      <c r="G3077" t="s">
        <v>9286</v>
      </c>
      <c r="H3077" t="s">
        <v>6370</v>
      </c>
      <c r="I3077" t="s">
        <v>65</v>
      </c>
      <c r="J3077" t="s">
        <v>67</v>
      </c>
      <c r="K3077" t="s">
        <v>9309</v>
      </c>
      <c r="L3077" t="s">
        <v>9218</v>
      </c>
      <c r="M3077" t="s">
        <v>9310</v>
      </c>
      <c r="N3077" t="s">
        <v>7044</v>
      </c>
      <c r="O3077" t="s">
        <v>8181</v>
      </c>
      <c r="P3077">
        <v>4829900</v>
      </c>
      <c r="Q3077" t="s">
        <v>6893</v>
      </c>
      <c r="R3077" t="s">
        <v>7109</v>
      </c>
      <c r="S3077" s="12"/>
      <c r="T3077" s="13"/>
      <c r="U3077" t="s">
        <v>7560</v>
      </c>
    </row>
    <row r="3078" spans="1:21" x14ac:dyDescent="0.25">
      <c r="A3078" t="s">
        <v>6637</v>
      </c>
      <c r="B3078" s="12">
        <v>42412</v>
      </c>
      <c r="C3078" t="s">
        <v>9307</v>
      </c>
      <c r="D3078" s="11">
        <v>46196.048726851899</v>
      </c>
      <c r="E3078" t="s">
        <v>9308</v>
      </c>
      <c r="F3078" t="s">
        <v>6617</v>
      </c>
      <c r="G3078" t="s">
        <v>9132</v>
      </c>
      <c r="H3078" t="s">
        <v>6370</v>
      </c>
      <c r="I3078" t="s">
        <v>65</v>
      </c>
      <c r="J3078" t="s">
        <v>67</v>
      </c>
      <c r="K3078" t="s">
        <v>9309</v>
      </c>
      <c r="L3078" t="s">
        <v>9218</v>
      </c>
      <c r="M3078" t="s">
        <v>9310</v>
      </c>
      <c r="N3078" t="s">
        <v>7044</v>
      </c>
      <c r="O3078" t="s">
        <v>8181</v>
      </c>
      <c r="P3078">
        <v>4829900</v>
      </c>
      <c r="Q3078" t="s">
        <v>6893</v>
      </c>
      <c r="R3078" t="s">
        <v>7109</v>
      </c>
      <c r="S3078" s="12"/>
      <c r="T3078" s="13"/>
      <c r="U3078" t="s">
        <v>7560</v>
      </c>
    </row>
    <row r="3079" spans="1:21" x14ac:dyDescent="0.25">
      <c r="A3079" t="s">
        <v>6637</v>
      </c>
      <c r="B3079" s="12">
        <v>42293</v>
      </c>
      <c r="C3079" t="s">
        <v>7548</v>
      </c>
      <c r="D3079" s="11">
        <v>46196.476388888899</v>
      </c>
      <c r="E3079" t="s">
        <v>7549</v>
      </c>
      <c r="F3079" t="s">
        <v>6617</v>
      </c>
      <c r="G3079" t="s">
        <v>9121</v>
      </c>
      <c r="H3079" t="s">
        <v>6370</v>
      </c>
      <c r="I3079" t="s">
        <v>65</v>
      </c>
      <c r="J3079" t="s">
        <v>2226</v>
      </c>
      <c r="K3079" t="s">
        <v>9311</v>
      </c>
      <c r="L3079" t="s">
        <v>9221</v>
      </c>
      <c r="M3079" t="s">
        <v>9312</v>
      </c>
      <c r="N3079" t="s">
        <v>6761</v>
      </c>
      <c r="O3079" t="s">
        <v>6862</v>
      </c>
      <c r="P3079">
        <v>3870000</v>
      </c>
      <c r="Q3079" t="s">
        <v>6636</v>
      </c>
      <c r="R3079" t="s">
        <v>6636</v>
      </c>
      <c r="S3079" s="12"/>
      <c r="T3079" s="13"/>
      <c r="U3079" t="s">
        <v>7471</v>
      </c>
    </row>
    <row r="3080" spans="1:21" x14ac:dyDescent="0.25">
      <c r="A3080" t="s">
        <v>6637</v>
      </c>
      <c r="B3080" s="12">
        <v>42293</v>
      </c>
      <c r="C3080" t="s">
        <v>7548</v>
      </c>
      <c r="D3080" s="11">
        <v>46196.476388888899</v>
      </c>
      <c r="E3080" t="s">
        <v>7549</v>
      </c>
      <c r="F3080" t="s">
        <v>6617</v>
      </c>
      <c r="G3080" t="s">
        <v>9123</v>
      </c>
      <c r="H3080" t="s">
        <v>6370</v>
      </c>
      <c r="I3080" t="s">
        <v>65</v>
      </c>
      <c r="J3080" t="s">
        <v>2226</v>
      </c>
      <c r="K3080" t="s">
        <v>9311</v>
      </c>
      <c r="L3080" t="s">
        <v>9221</v>
      </c>
      <c r="M3080" t="s">
        <v>9312</v>
      </c>
      <c r="N3080" t="s">
        <v>6761</v>
      </c>
      <c r="O3080" t="s">
        <v>6862</v>
      </c>
      <c r="P3080">
        <v>3870000</v>
      </c>
      <c r="Q3080" t="s">
        <v>6636</v>
      </c>
      <c r="R3080" t="s">
        <v>6636</v>
      </c>
      <c r="S3080" s="12"/>
      <c r="T3080" s="13"/>
      <c r="U3080" t="s">
        <v>7471</v>
      </c>
    </row>
    <row r="3081" spans="1:21" x14ac:dyDescent="0.25">
      <c r="A3081" t="s">
        <v>6637</v>
      </c>
      <c r="B3081" s="12">
        <v>42293</v>
      </c>
      <c r="C3081" t="s">
        <v>7548</v>
      </c>
      <c r="D3081" s="11">
        <v>46196.476388888899</v>
      </c>
      <c r="E3081" t="s">
        <v>7549</v>
      </c>
      <c r="F3081" t="s">
        <v>6617</v>
      </c>
      <c r="G3081" t="s">
        <v>9124</v>
      </c>
      <c r="H3081" t="s">
        <v>6370</v>
      </c>
      <c r="I3081" t="s">
        <v>65</v>
      </c>
      <c r="J3081" t="s">
        <v>2226</v>
      </c>
      <c r="K3081" t="s">
        <v>9311</v>
      </c>
      <c r="L3081" t="s">
        <v>9221</v>
      </c>
      <c r="M3081" t="s">
        <v>9312</v>
      </c>
      <c r="N3081" t="s">
        <v>6761</v>
      </c>
      <c r="O3081" t="s">
        <v>6862</v>
      </c>
      <c r="P3081">
        <v>3870000</v>
      </c>
      <c r="Q3081" t="s">
        <v>6636</v>
      </c>
      <c r="R3081" t="s">
        <v>6636</v>
      </c>
      <c r="S3081" s="12"/>
      <c r="T3081" s="13"/>
      <c r="U3081" t="s">
        <v>7471</v>
      </c>
    </row>
    <row r="3082" spans="1:21" x14ac:dyDescent="0.25">
      <c r="A3082" t="s">
        <v>6619</v>
      </c>
      <c r="B3082" s="12">
        <v>42293</v>
      </c>
      <c r="C3082" t="s">
        <v>7548</v>
      </c>
      <c r="D3082" s="11">
        <v>46196.497627314799</v>
      </c>
      <c r="E3082" t="s">
        <v>7549</v>
      </c>
      <c r="F3082" t="s">
        <v>6617</v>
      </c>
      <c r="G3082" t="s">
        <v>9121</v>
      </c>
      <c r="H3082" t="s">
        <v>6370</v>
      </c>
      <c r="I3082" t="s">
        <v>65</v>
      </c>
      <c r="J3082" t="s">
        <v>2226</v>
      </c>
      <c r="K3082" t="s">
        <v>9311</v>
      </c>
      <c r="L3082" t="s">
        <v>9221</v>
      </c>
      <c r="M3082" t="s">
        <v>9312</v>
      </c>
      <c r="N3082" t="s">
        <v>6761</v>
      </c>
      <c r="O3082" t="s">
        <v>6862</v>
      </c>
      <c r="P3082">
        <v>3870000</v>
      </c>
      <c r="Q3082" t="s">
        <v>6636</v>
      </c>
      <c r="R3082" t="s">
        <v>6636</v>
      </c>
      <c r="S3082" s="12"/>
      <c r="T3082" s="13"/>
      <c r="U3082" t="s">
        <v>7471</v>
      </c>
    </row>
    <row r="3083" spans="1:21" x14ac:dyDescent="0.25">
      <c r="A3083" t="s">
        <v>6619</v>
      </c>
      <c r="B3083" s="12">
        <v>42293</v>
      </c>
      <c r="C3083" t="s">
        <v>7548</v>
      </c>
      <c r="D3083" s="11">
        <v>46196.497627314799</v>
      </c>
      <c r="E3083" t="s">
        <v>7549</v>
      </c>
      <c r="F3083" t="s">
        <v>6617</v>
      </c>
      <c r="G3083" t="s">
        <v>9123</v>
      </c>
      <c r="H3083" t="s">
        <v>6370</v>
      </c>
      <c r="I3083" t="s">
        <v>65</v>
      </c>
      <c r="J3083" t="s">
        <v>2226</v>
      </c>
      <c r="K3083" t="s">
        <v>9311</v>
      </c>
      <c r="L3083" t="s">
        <v>9221</v>
      </c>
      <c r="M3083" t="s">
        <v>9312</v>
      </c>
      <c r="N3083" t="s">
        <v>6761</v>
      </c>
      <c r="O3083" t="s">
        <v>6862</v>
      </c>
      <c r="P3083">
        <v>3870000</v>
      </c>
      <c r="Q3083" t="s">
        <v>6636</v>
      </c>
      <c r="R3083" t="s">
        <v>6636</v>
      </c>
      <c r="S3083" s="12"/>
      <c r="T3083" s="13"/>
      <c r="U3083" t="s">
        <v>7471</v>
      </c>
    </row>
    <row r="3084" spans="1:21" x14ac:dyDescent="0.25">
      <c r="A3084" t="s">
        <v>6619</v>
      </c>
      <c r="B3084" s="12">
        <v>42293</v>
      </c>
      <c r="C3084" t="s">
        <v>7548</v>
      </c>
      <c r="D3084" s="11">
        <v>46196.497627314799</v>
      </c>
      <c r="E3084" t="s">
        <v>7549</v>
      </c>
      <c r="F3084" t="s">
        <v>6617</v>
      </c>
      <c r="G3084" t="s">
        <v>9124</v>
      </c>
      <c r="H3084" t="s">
        <v>6370</v>
      </c>
      <c r="I3084" t="s">
        <v>65</v>
      </c>
      <c r="J3084" t="s">
        <v>2226</v>
      </c>
      <c r="K3084" t="s">
        <v>9311</v>
      </c>
      <c r="L3084" t="s">
        <v>9221</v>
      </c>
      <c r="M3084" t="s">
        <v>9312</v>
      </c>
      <c r="N3084" t="s">
        <v>6761</v>
      </c>
      <c r="O3084" t="s">
        <v>6862</v>
      </c>
      <c r="P3084">
        <v>3870000</v>
      </c>
      <c r="Q3084" t="s">
        <v>6636</v>
      </c>
      <c r="R3084" t="s">
        <v>6636</v>
      </c>
      <c r="S3084" s="12"/>
      <c r="T3084" s="13"/>
      <c r="U3084" t="s">
        <v>7471</v>
      </c>
    </row>
    <row r="3085" spans="1:21" x14ac:dyDescent="0.25">
      <c r="A3085" t="s">
        <v>6637</v>
      </c>
      <c r="B3085" s="12">
        <v>42313</v>
      </c>
      <c r="C3085" t="s">
        <v>9149</v>
      </c>
      <c r="D3085" s="11">
        <v>46196.574432870402</v>
      </c>
      <c r="E3085" t="s">
        <v>9150</v>
      </c>
      <c r="F3085" t="s">
        <v>6617</v>
      </c>
      <c r="G3085" t="s">
        <v>9121</v>
      </c>
      <c r="H3085" t="s">
        <v>6370</v>
      </c>
      <c r="I3085" t="s">
        <v>65</v>
      </c>
      <c r="J3085" t="s">
        <v>67</v>
      </c>
      <c r="K3085" t="s">
        <v>9313</v>
      </c>
      <c r="L3085" t="s">
        <v>9221</v>
      </c>
      <c r="M3085" t="s">
        <v>9314</v>
      </c>
      <c r="N3085" t="s">
        <v>6761</v>
      </c>
      <c r="O3085" t="s">
        <v>6762</v>
      </c>
      <c r="P3085">
        <v>1970000</v>
      </c>
      <c r="Q3085" t="s">
        <v>6636</v>
      </c>
      <c r="R3085" t="s">
        <v>6636</v>
      </c>
      <c r="S3085" s="12"/>
      <c r="T3085" s="13"/>
      <c r="U3085" t="s">
        <v>6636</v>
      </c>
    </row>
    <row r="3086" spans="1:21" x14ac:dyDescent="0.25">
      <c r="A3086" t="s">
        <v>6637</v>
      </c>
      <c r="B3086" s="12">
        <v>42313</v>
      </c>
      <c r="C3086" t="s">
        <v>9149</v>
      </c>
      <c r="D3086" s="11">
        <v>46196.574432870402</v>
      </c>
      <c r="E3086" t="s">
        <v>9150</v>
      </c>
      <c r="F3086" t="s">
        <v>6617</v>
      </c>
      <c r="G3086" t="s">
        <v>9123</v>
      </c>
      <c r="H3086" t="s">
        <v>6370</v>
      </c>
      <c r="I3086" t="s">
        <v>65</v>
      </c>
      <c r="J3086" t="s">
        <v>67</v>
      </c>
      <c r="K3086" t="s">
        <v>9313</v>
      </c>
      <c r="L3086" t="s">
        <v>9221</v>
      </c>
      <c r="M3086" t="s">
        <v>9314</v>
      </c>
      <c r="N3086" t="s">
        <v>6761</v>
      </c>
      <c r="O3086" t="s">
        <v>6762</v>
      </c>
      <c r="P3086">
        <v>1970000</v>
      </c>
      <c r="Q3086" t="s">
        <v>6636</v>
      </c>
      <c r="R3086" t="s">
        <v>6636</v>
      </c>
      <c r="S3086" s="12"/>
      <c r="T3086" s="13"/>
      <c r="U3086" t="s">
        <v>6636</v>
      </c>
    </row>
    <row r="3087" spans="1:21" x14ac:dyDescent="0.25">
      <c r="A3087" t="s">
        <v>6637</v>
      </c>
      <c r="B3087" s="12">
        <v>42313</v>
      </c>
      <c r="C3087" t="s">
        <v>9149</v>
      </c>
      <c r="D3087" s="11">
        <v>46196.574432870402</v>
      </c>
      <c r="E3087" t="s">
        <v>9150</v>
      </c>
      <c r="F3087" t="s">
        <v>6617</v>
      </c>
      <c r="G3087" t="s">
        <v>9124</v>
      </c>
      <c r="H3087" t="s">
        <v>6370</v>
      </c>
      <c r="I3087" t="s">
        <v>65</v>
      </c>
      <c r="J3087" t="s">
        <v>67</v>
      </c>
      <c r="K3087" t="s">
        <v>9313</v>
      </c>
      <c r="L3087" t="s">
        <v>9221</v>
      </c>
      <c r="M3087" t="s">
        <v>9314</v>
      </c>
      <c r="N3087" t="s">
        <v>6761</v>
      </c>
      <c r="O3087" t="s">
        <v>6762</v>
      </c>
      <c r="P3087">
        <v>1970000</v>
      </c>
      <c r="Q3087" t="s">
        <v>6636</v>
      </c>
      <c r="R3087" t="s">
        <v>6636</v>
      </c>
      <c r="S3087" s="12"/>
      <c r="T3087" s="13"/>
      <c r="U3087" t="s">
        <v>6636</v>
      </c>
    </row>
    <row r="3088" spans="1:21" x14ac:dyDescent="0.25">
      <c r="A3088" t="s">
        <v>6619</v>
      </c>
      <c r="B3088" s="12">
        <v>42313</v>
      </c>
      <c r="C3088" t="s">
        <v>9149</v>
      </c>
      <c r="D3088" s="11">
        <v>46196.592951388899</v>
      </c>
      <c r="E3088" t="s">
        <v>9150</v>
      </c>
      <c r="F3088" t="s">
        <v>6617</v>
      </c>
      <c r="G3088" t="s">
        <v>9121</v>
      </c>
      <c r="H3088" t="s">
        <v>6370</v>
      </c>
      <c r="I3088" t="s">
        <v>65</v>
      </c>
      <c r="J3088" t="s">
        <v>67</v>
      </c>
      <c r="K3088" t="s">
        <v>9313</v>
      </c>
      <c r="L3088" t="s">
        <v>9221</v>
      </c>
      <c r="M3088" t="s">
        <v>9314</v>
      </c>
      <c r="N3088" t="s">
        <v>6761</v>
      </c>
      <c r="O3088" t="s">
        <v>6762</v>
      </c>
      <c r="P3088">
        <v>1970000</v>
      </c>
      <c r="Q3088" t="s">
        <v>6636</v>
      </c>
      <c r="R3088" t="s">
        <v>6636</v>
      </c>
      <c r="S3088" s="12"/>
      <c r="T3088" s="13"/>
      <c r="U3088" t="s">
        <v>6636</v>
      </c>
    </row>
    <row r="3089" spans="1:21" x14ac:dyDescent="0.25">
      <c r="A3089" t="s">
        <v>6619</v>
      </c>
      <c r="B3089" s="12">
        <v>42313</v>
      </c>
      <c r="C3089" t="s">
        <v>9149</v>
      </c>
      <c r="D3089" s="11">
        <v>46196.592951388899</v>
      </c>
      <c r="E3089" t="s">
        <v>9150</v>
      </c>
      <c r="F3089" t="s">
        <v>6617</v>
      </c>
      <c r="G3089" t="s">
        <v>9123</v>
      </c>
      <c r="H3089" t="s">
        <v>6370</v>
      </c>
      <c r="I3089" t="s">
        <v>65</v>
      </c>
      <c r="J3089" t="s">
        <v>67</v>
      </c>
      <c r="K3089" t="s">
        <v>9313</v>
      </c>
      <c r="L3089" t="s">
        <v>9221</v>
      </c>
      <c r="M3089" t="s">
        <v>9314</v>
      </c>
      <c r="N3089" t="s">
        <v>6761</v>
      </c>
      <c r="O3089" t="s">
        <v>6762</v>
      </c>
      <c r="P3089">
        <v>1970000</v>
      </c>
      <c r="Q3089" t="s">
        <v>6636</v>
      </c>
      <c r="R3089" t="s">
        <v>6636</v>
      </c>
      <c r="S3089" s="12"/>
      <c r="T3089" s="13"/>
      <c r="U3089" t="s">
        <v>6636</v>
      </c>
    </row>
    <row r="3090" spans="1:21" x14ac:dyDescent="0.25">
      <c r="A3090" t="s">
        <v>6619</v>
      </c>
      <c r="B3090" s="12">
        <v>42313</v>
      </c>
      <c r="C3090" t="s">
        <v>9149</v>
      </c>
      <c r="D3090" s="11">
        <v>46196.592951388899</v>
      </c>
      <c r="E3090" t="s">
        <v>9150</v>
      </c>
      <c r="F3090" t="s">
        <v>6617</v>
      </c>
      <c r="G3090" t="s">
        <v>9124</v>
      </c>
      <c r="H3090" t="s">
        <v>6370</v>
      </c>
      <c r="I3090" t="s">
        <v>65</v>
      </c>
      <c r="J3090" t="s">
        <v>67</v>
      </c>
      <c r="K3090" t="s">
        <v>9313</v>
      </c>
      <c r="L3090" t="s">
        <v>9221</v>
      </c>
      <c r="M3090" t="s">
        <v>9314</v>
      </c>
      <c r="N3090" t="s">
        <v>6761</v>
      </c>
      <c r="O3090" t="s">
        <v>6762</v>
      </c>
      <c r="P3090">
        <v>1970000</v>
      </c>
      <c r="Q3090" t="s">
        <v>6636</v>
      </c>
      <c r="R3090" t="s">
        <v>6636</v>
      </c>
      <c r="S3090" s="12"/>
      <c r="T3090" s="13"/>
      <c r="U3090" t="s">
        <v>6636</v>
      </c>
    </row>
    <row r="3091" spans="1:21" x14ac:dyDescent="0.25">
      <c r="A3091" t="s">
        <v>6637</v>
      </c>
      <c r="B3091" s="12">
        <v>42465</v>
      </c>
      <c r="C3091" t="s">
        <v>9315</v>
      </c>
      <c r="D3091" s="11">
        <v>46196.789351851898</v>
      </c>
      <c r="E3091" t="s">
        <v>9316</v>
      </c>
      <c r="F3091" t="s">
        <v>6617</v>
      </c>
      <c r="G3091" t="s">
        <v>9121</v>
      </c>
      <c r="H3091" t="s">
        <v>6370</v>
      </c>
      <c r="I3091" t="s">
        <v>55</v>
      </c>
      <c r="J3091" t="s">
        <v>737</v>
      </c>
      <c r="K3091" t="s">
        <v>9317</v>
      </c>
      <c r="L3091" t="s">
        <v>9221</v>
      </c>
      <c r="M3091" t="s">
        <v>9318</v>
      </c>
      <c r="N3091" t="s">
        <v>6761</v>
      </c>
      <c r="O3091" t="s">
        <v>6762</v>
      </c>
      <c r="P3091">
        <v>1970000</v>
      </c>
      <c r="Q3091" t="s">
        <v>6636</v>
      </c>
      <c r="R3091" t="s">
        <v>6636</v>
      </c>
      <c r="S3091" s="12"/>
      <c r="T3091" s="13"/>
      <c r="U3091" t="s">
        <v>7560</v>
      </c>
    </row>
    <row r="3092" spans="1:21" x14ac:dyDescent="0.25">
      <c r="A3092" t="s">
        <v>6637</v>
      </c>
      <c r="B3092" s="12">
        <v>42465</v>
      </c>
      <c r="C3092" t="s">
        <v>9315</v>
      </c>
      <c r="D3092" s="11">
        <v>46196.789351851898</v>
      </c>
      <c r="E3092" t="s">
        <v>9316</v>
      </c>
      <c r="F3092" t="s">
        <v>6617</v>
      </c>
      <c r="G3092" t="s">
        <v>9123</v>
      </c>
      <c r="H3092" t="s">
        <v>6370</v>
      </c>
      <c r="I3092" t="s">
        <v>55</v>
      </c>
      <c r="J3092" t="s">
        <v>737</v>
      </c>
      <c r="K3092" t="s">
        <v>9317</v>
      </c>
      <c r="L3092" t="s">
        <v>9221</v>
      </c>
      <c r="M3092" t="s">
        <v>9318</v>
      </c>
      <c r="N3092" t="s">
        <v>6761</v>
      </c>
      <c r="O3092" t="s">
        <v>6762</v>
      </c>
      <c r="P3092">
        <v>1970000</v>
      </c>
      <c r="Q3092" t="s">
        <v>6636</v>
      </c>
      <c r="R3092" t="s">
        <v>6636</v>
      </c>
      <c r="S3092" s="12"/>
      <c r="T3092" s="13"/>
      <c r="U3092" t="s">
        <v>7560</v>
      </c>
    </row>
    <row r="3093" spans="1:21" x14ac:dyDescent="0.25">
      <c r="A3093" t="s">
        <v>6637</v>
      </c>
      <c r="B3093" s="12">
        <v>42465</v>
      </c>
      <c r="C3093" t="s">
        <v>9315</v>
      </c>
      <c r="D3093" s="11">
        <v>46196.789351851898</v>
      </c>
      <c r="E3093" t="s">
        <v>9316</v>
      </c>
      <c r="F3093" t="s">
        <v>6617</v>
      </c>
      <c r="G3093" t="s">
        <v>9124</v>
      </c>
      <c r="H3093" t="s">
        <v>6370</v>
      </c>
      <c r="I3093" t="s">
        <v>55</v>
      </c>
      <c r="J3093" t="s">
        <v>737</v>
      </c>
      <c r="K3093" t="s">
        <v>9317</v>
      </c>
      <c r="L3093" t="s">
        <v>9221</v>
      </c>
      <c r="M3093" t="s">
        <v>9318</v>
      </c>
      <c r="N3093" t="s">
        <v>6761</v>
      </c>
      <c r="O3093" t="s">
        <v>6762</v>
      </c>
      <c r="P3093">
        <v>1970000</v>
      </c>
      <c r="Q3093" t="s">
        <v>6636</v>
      </c>
      <c r="R3093" t="s">
        <v>6636</v>
      </c>
      <c r="S3093" s="12"/>
      <c r="T3093" s="13"/>
      <c r="U3093" t="s">
        <v>7560</v>
      </c>
    </row>
    <row r="3094" spans="1:21" x14ac:dyDescent="0.25">
      <c r="A3094" t="s">
        <v>6637</v>
      </c>
      <c r="B3094" s="12">
        <v>42357</v>
      </c>
      <c r="C3094" t="s">
        <v>9319</v>
      </c>
      <c r="D3094" s="11">
        <v>46197.060532407399</v>
      </c>
      <c r="E3094" t="s">
        <v>9320</v>
      </c>
      <c r="F3094" t="s">
        <v>6617</v>
      </c>
      <c r="G3094" t="s">
        <v>9321</v>
      </c>
      <c r="H3094" t="s">
        <v>6370</v>
      </c>
      <c r="I3094" t="s">
        <v>55</v>
      </c>
      <c r="J3094" t="s">
        <v>164</v>
      </c>
      <c r="K3094" t="s">
        <v>9322</v>
      </c>
      <c r="L3094" t="s">
        <v>9323</v>
      </c>
      <c r="M3094" t="s">
        <v>9324</v>
      </c>
      <c r="N3094" t="s">
        <v>7044</v>
      </c>
      <c r="O3094" t="s">
        <v>9325</v>
      </c>
      <c r="P3094">
        <v>3329900</v>
      </c>
      <c r="Q3094" t="s">
        <v>6636</v>
      </c>
      <c r="R3094" t="s">
        <v>6636</v>
      </c>
      <c r="S3094" s="12"/>
      <c r="T3094" s="13"/>
      <c r="U3094" t="s">
        <v>6629</v>
      </c>
    </row>
    <row r="3095" spans="1:21" x14ac:dyDescent="0.25">
      <c r="A3095" t="s">
        <v>6637</v>
      </c>
      <c r="B3095" s="12">
        <v>42357</v>
      </c>
      <c r="C3095" t="s">
        <v>9319</v>
      </c>
      <c r="D3095" s="11">
        <v>46197.060532407399</v>
      </c>
      <c r="E3095" t="s">
        <v>9320</v>
      </c>
      <c r="F3095" t="s">
        <v>6617</v>
      </c>
      <c r="G3095" t="s">
        <v>9326</v>
      </c>
      <c r="H3095" t="s">
        <v>6370</v>
      </c>
      <c r="I3095" t="s">
        <v>55</v>
      </c>
      <c r="J3095" t="s">
        <v>164</v>
      </c>
      <c r="K3095" t="s">
        <v>9322</v>
      </c>
      <c r="L3095" t="s">
        <v>9323</v>
      </c>
      <c r="M3095" t="s">
        <v>9324</v>
      </c>
      <c r="N3095" t="s">
        <v>7044</v>
      </c>
      <c r="O3095" t="s">
        <v>9325</v>
      </c>
      <c r="P3095">
        <v>3329900</v>
      </c>
      <c r="Q3095" t="s">
        <v>6636</v>
      </c>
      <c r="R3095" t="s">
        <v>6636</v>
      </c>
      <c r="S3095" s="12"/>
      <c r="T3095" s="13"/>
      <c r="U3095" t="s">
        <v>6629</v>
      </c>
    </row>
    <row r="3096" spans="1:21" x14ac:dyDescent="0.25">
      <c r="A3096" t="s">
        <v>6637</v>
      </c>
      <c r="B3096" s="12">
        <v>42357</v>
      </c>
      <c r="C3096" t="s">
        <v>9319</v>
      </c>
      <c r="D3096" s="11">
        <v>46197.060532407399</v>
      </c>
      <c r="E3096" t="s">
        <v>9320</v>
      </c>
      <c r="F3096" t="s">
        <v>6617</v>
      </c>
      <c r="G3096" t="s">
        <v>9327</v>
      </c>
      <c r="H3096" t="s">
        <v>6370</v>
      </c>
      <c r="I3096" t="s">
        <v>55</v>
      </c>
      <c r="J3096" t="s">
        <v>164</v>
      </c>
      <c r="K3096" t="s">
        <v>9322</v>
      </c>
      <c r="L3096" t="s">
        <v>9323</v>
      </c>
      <c r="M3096" t="s">
        <v>9324</v>
      </c>
      <c r="N3096" t="s">
        <v>7044</v>
      </c>
      <c r="O3096" t="s">
        <v>9325</v>
      </c>
      <c r="P3096">
        <v>3329900</v>
      </c>
      <c r="Q3096" t="s">
        <v>6636</v>
      </c>
      <c r="R3096" t="s">
        <v>6636</v>
      </c>
      <c r="S3096" s="12"/>
      <c r="T3096" s="13"/>
      <c r="U3096" t="s">
        <v>6629</v>
      </c>
    </row>
    <row r="3097" spans="1:21" x14ac:dyDescent="0.25">
      <c r="A3097" t="s">
        <v>6637</v>
      </c>
      <c r="B3097" s="12">
        <v>42357</v>
      </c>
      <c r="C3097" t="s">
        <v>9319</v>
      </c>
      <c r="D3097" s="11">
        <v>46197.060532407399</v>
      </c>
      <c r="E3097" t="s">
        <v>9320</v>
      </c>
      <c r="F3097" t="s">
        <v>6617</v>
      </c>
      <c r="G3097" t="s">
        <v>9328</v>
      </c>
      <c r="H3097" t="s">
        <v>6370</v>
      </c>
      <c r="I3097" t="s">
        <v>55</v>
      </c>
      <c r="J3097" t="s">
        <v>164</v>
      </c>
      <c r="K3097" t="s">
        <v>9322</v>
      </c>
      <c r="L3097" t="s">
        <v>9323</v>
      </c>
      <c r="M3097" t="s">
        <v>9324</v>
      </c>
      <c r="N3097" t="s">
        <v>7044</v>
      </c>
      <c r="O3097" t="s">
        <v>9325</v>
      </c>
      <c r="P3097">
        <v>3329900</v>
      </c>
      <c r="Q3097" t="s">
        <v>6636</v>
      </c>
      <c r="R3097" t="s">
        <v>6636</v>
      </c>
      <c r="S3097" s="12"/>
      <c r="T3097" s="13"/>
      <c r="U3097" t="s">
        <v>6629</v>
      </c>
    </row>
    <row r="3098" spans="1:21" x14ac:dyDescent="0.25">
      <c r="A3098" t="s">
        <v>6637</v>
      </c>
      <c r="B3098" s="12">
        <v>42357</v>
      </c>
      <c r="C3098" t="s">
        <v>9319</v>
      </c>
      <c r="D3098" s="11">
        <v>46197.060532407399</v>
      </c>
      <c r="E3098" t="s">
        <v>9320</v>
      </c>
      <c r="F3098" t="s">
        <v>6617</v>
      </c>
      <c r="G3098" t="s">
        <v>9329</v>
      </c>
      <c r="H3098" t="s">
        <v>6370</v>
      </c>
      <c r="I3098" t="s">
        <v>55</v>
      </c>
      <c r="J3098" t="s">
        <v>164</v>
      </c>
      <c r="K3098" t="s">
        <v>9322</v>
      </c>
      <c r="L3098" t="s">
        <v>9323</v>
      </c>
      <c r="M3098" t="s">
        <v>9324</v>
      </c>
      <c r="N3098" t="s">
        <v>7044</v>
      </c>
      <c r="O3098" t="s">
        <v>9325</v>
      </c>
      <c r="P3098">
        <v>3329900</v>
      </c>
      <c r="Q3098" t="s">
        <v>6636</v>
      </c>
      <c r="R3098" t="s">
        <v>6636</v>
      </c>
      <c r="S3098" s="12"/>
      <c r="T3098" s="13"/>
      <c r="U3098" t="s">
        <v>6629</v>
      </c>
    </row>
    <row r="3099" spans="1:21" x14ac:dyDescent="0.25">
      <c r="A3099" t="s">
        <v>6619</v>
      </c>
      <c r="B3099" s="12">
        <v>42357</v>
      </c>
      <c r="C3099" t="s">
        <v>9319</v>
      </c>
      <c r="D3099" s="11">
        <v>46197.511446759301</v>
      </c>
      <c r="E3099" t="s">
        <v>9320</v>
      </c>
      <c r="F3099" t="s">
        <v>6617</v>
      </c>
      <c r="G3099" t="s">
        <v>9321</v>
      </c>
      <c r="H3099" t="s">
        <v>6370</v>
      </c>
      <c r="I3099" t="s">
        <v>55</v>
      </c>
      <c r="J3099" t="s">
        <v>164</v>
      </c>
      <c r="K3099" t="s">
        <v>9322</v>
      </c>
      <c r="L3099" t="s">
        <v>9323</v>
      </c>
      <c r="M3099" t="s">
        <v>9324</v>
      </c>
      <c r="N3099" t="s">
        <v>7044</v>
      </c>
      <c r="O3099" t="s">
        <v>9325</v>
      </c>
      <c r="P3099">
        <v>3329900</v>
      </c>
      <c r="Q3099" t="s">
        <v>6636</v>
      </c>
      <c r="R3099" t="s">
        <v>6636</v>
      </c>
      <c r="S3099" s="12"/>
      <c r="T3099" s="13"/>
      <c r="U3099" t="s">
        <v>6629</v>
      </c>
    </row>
    <row r="3100" spans="1:21" x14ac:dyDescent="0.25">
      <c r="A3100" t="s">
        <v>6619</v>
      </c>
      <c r="B3100" s="12">
        <v>42357</v>
      </c>
      <c r="C3100" t="s">
        <v>9319</v>
      </c>
      <c r="D3100" s="11">
        <v>46197.511446759301</v>
      </c>
      <c r="E3100" t="s">
        <v>9320</v>
      </c>
      <c r="F3100" t="s">
        <v>6617</v>
      </c>
      <c r="G3100" t="s">
        <v>9326</v>
      </c>
      <c r="H3100" t="s">
        <v>6370</v>
      </c>
      <c r="I3100" t="s">
        <v>55</v>
      </c>
      <c r="J3100" t="s">
        <v>164</v>
      </c>
      <c r="K3100" t="s">
        <v>9322</v>
      </c>
      <c r="L3100" t="s">
        <v>9323</v>
      </c>
      <c r="M3100" t="s">
        <v>9324</v>
      </c>
      <c r="N3100" t="s">
        <v>7044</v>
      </c>
      <c r="O3100" t="s">
        <v>9325</v>
      </c>
      <c r="P3100">
        <v>3329900</v>
      </c>
      <c r="Q3100" t="s">
        <v>6636</v>
      </c>
      <c r="R3100" t="s">
        <v>6636</v>
      </c>
      <c r="S3100" s="12"/>
      <c r="T3100" s="13"/>
      <c r="U3100" t="s">
        <v>6629</v>
      </c>
    </row>
    <row r="3101" spans="1:21" x14ac:dyDescent="0.25">
      <c r="A3101" t="s">
        <v>6619</v>
      </c>
      <c r="B3101" s="12">
        <v>42357</v>
      </c>
      <c r="C3101" t="s">
        <v>9319</v>
      </c>
      <c r="D3101" s="11">
        <v>46197.511446759301</v>
      </c>
      <c r="E3101" t="s">
        <v>9320</v>
      </c>
      <c r="F3101" t="s">
        <v>6617</v>
      </c>
      <c r="G3101" t="s">
        <v>9327</v>
      </c>
      <c r="H3101" t="s">
        <v>6370</v>
      </c>
      <c r="I3101" t="s">
        <v>55</v>
      </c>
      <c r="J3101" t="s">
        <v>164</v>
      </c>
      <c r="K3101" t="s">
        <v>9322</v>
      </c>
      <c r="L3101" t="s">
        <v>9323</v>
      </c>
      <c r="M3101" t="s">
        <v>9324</v>
      </c>
      <c r="N3101" t="s">
        <v>7044</v>
      </c>
      <c r="O3101" t="s">
        <v>9325</v>
      </c>
      <c r="P3101">
        <v>3329900</v>
      </c>
      <c r="Q3101" t="s">
        <v>6636</v>
      </c>
      <c r="R3101" t="s">
        <v>6636</v>
      </c>
      <c r="S3101" s="12"/>
      <c r="T3101" s="13"/>
      <c r="U3101" t="s">
        <v>6629</v>
      </c>
    </row>
    <row r="3102" spans="1:21" x14ac:dyDescent="0.25">
      <c r="A3102" t="s">
        <v>6619</v>
      </c>
      <c r="B3102" s="12">
        <v>42357</v>
      </c>
      <c r="C3102" t="s">
        <v>9319</v>
      </c>
      <c r="D3102" s="11">
        <v>46197.511446759301</v>
      </c>
      <c r="E3102" t="s">
        <v>9320</v>
      </c>
      <c r="F3102" t="s">
        <v>6617</v>
      </c>
      <c r="G3102" t="s">
        <v>9328</v>
      </c>
      <c r="H3102" t="s">
        <v>6370</v>
      </c>
      <c r="I3102" t="s">
        <v>55</v>
      </c>
      <c r="J3102" t="s">
        <v>164</v>
      </c>
      <c r="K3102" t="s">
        <v>9322</v>
      </c>
      <c r="L3102" t="s">
        <v>9323</v>
      </c>
      <c r="M3102" t="s">
        <v>9324</v>
      </c>
      <c r="N3102" t="s">
        <v>7044</v>
      </c>
      <c r="O3102" t="s">
        <v>9325</v>
      </c>
      <c r="P3102">
        <v>3329900</v>
      </c>
      <c r="Q3102" t="s">
        <v>6636</v>
      </c>
      <c r="R3102" t="s">
        <v>6636</v>
      </c>
      <c r="S3102" s="12"/>
      <c r="T3102" s="13"/>
      <c r="U3102" t="s">
        <v>6629</v>
      </c>
    </row>
    <row r="3103" spans="1:21" x14ac:dyDescent="0.25">
      <c r="A3103" t="s">
        <v>6619</v>
      </c>
      <c r="B3103" s="12">
        <v>42357</v>
      </c>
      <c r="C3103" t="s">
        <v>9319</v>
      </c>
      <c r="D3103" s="11">
        <v>46197.511446759301</v>
      </c>
      <c r="E3103" t="s">
        <v>9320</v>
      </c>
      <c r="F3103" t="s">
        <v>6617</v>
      </c>
      <c r="G3103" t="s">
        <v>9329</v>
      </c>
      <c r="H3103" t="s">
        <v>6370</v>
      </c>
      <c r="I3103" t="s">
        <v>55</v>
      </c>
      <c r="J3103" t="s">
        <v>164</v>
      </c>
      <c r="K3103" t="s">
        <v>9322</v>
      </c>
      <c r="L3103" t="s">
        <v>9323</v>
      </c>
      <c r="M3103" t="s">
        <v>9324</v>
      </c>
      <c r="N3103" t="s">
        <v>7044</v>
      </c>
      <c r="O3103" t="s">
        <v>9325</v>
      </c>
      <c r="P3103">
        <v>3329900</v>
      </c>
      <c r="Q3103" t="s">
        <v>6636</v>
      </c>
      <c r="R3103" t="s">
        <v>6636</v>
      </c>
      <c r="S3103" s="12"/>
      <c r="T3103" s="13"/>
      <c r="U3103" t="s">
        <v>6629</v>
      </c>
    </row>
    <row r="3104" spans="1:21" x14ac:dyDescent="0.25">
      <c r="A3104" t="s">
        <v>6619</v>
      </c>
      <c r="B3104" s="12">
        <v>42359</v>
      </c>
      <c r="C3104" t="s">
        <v>9330</v>
      </c>
      <c r="D3104" s="11">
        <v>46197.564224537004</v>
      </c>
      <c r="E3104" t="s">
        <v>9331</v>
      </c>
      <c r="F3104" t="s">
        <v>6617</v>
      </c>
      <c r="G3104" t="s">
        <v>9130</v>
      </c>
      <c r="H3104" t="s">
        <v>6370</v>
      </c>
      <c r="I3104" t="s">
        <v>55</v>
      </c>
      <c r="J3104" t="s">
        <v>164</v>
      </c>
      <c r="K3104" t="s">
        <v>9332</v>
      </c>
      <c r="L3104" t="s">
        <v>9211</v>
      </c>
      <c r="M3104" t="s">
        <v>9333</v>
      </c>
      <c r="N3104" t="s">
        <v>7044</v>
      </c>
      <c r="O3104" t="s">
        <v>7765</v>
      </c>
      <c r="P3104">
        <v>2709900</v>
      </c>
      <c r="Q3104" t="s">
        <v>6636</v>
      </c>
      <c r="R3104" t="s">
        <v>6636</v>
      </c>
      <c r="S3104" s="12"/>
      <c r="T3104" s="13"/>
      <c r="U3104" t="s">
        <v>7560</v>
      </c>
    </row>
    <row r="3105" spans="1:21" x14ac:dyDescent="0.25">
      <c r="A3105" t="s">
        <v>6619</v>
      </c>
      <c r="B3105" s="12">
        <v>42359</v>
      </c>
      <c r="C3105" t="s">
        <v>9330</v>
      </c>
      <c r="D3105" s="11">
        <v>46197.564224537004</v>
      </c>
      <c r="E3105" t="s">
        <v>9331</v>
      </c>
      <c r="F3105" t="s">
        <v>6617</v>
      </c>
      <c r="G3105" t="s">
        <v>9214</v>
      </c>
      <c r="H3105" t="s">
        <v>6370</v>
      </c>
      <c r="I3105" t="s">
        <v>55</v>
      </c>
      <c r="J3105" t="s">
        <v>164</v>
      </c>
      <c r="K3105" t="s">
        <v>9332</v>
      </c>
      <c r="L3105" t="s">
        <v>9211</v>
      </c>
      <c r="M3105" t="s">
        <v>9333</v>
      </c>
      <c r="N3105" t="s">
        <v>7044</v>
      </c>
      <c r="O3105" t="s">
        <v>7765</v>
      </c>
      <c r="P3105">
        <v>2709900</v>
      </c>
      <c r="Q3105" t="s">
        <v>6636</v>
      </c>
      <c r="R3105" t="s">
        <v>6636</v>
      </c>
      <c r="S3105" s="12"/>
      <c r="T3105" s="13"/>
      <c r="U3105" t="s">
        <v>7560</v>
      </c>
    </row>
    <row r="3106" spans="1:21" x14ac:dyDescent="0.25">
      <c r="A3106" t="s">
        <v>6619</v>
      </c>
      <c r="B3106" s="12">
        <v>42412</v>
      </c>
      <c r="C3106" t="s">
        <v>9307</v>
      </c>
      <c r="D3106" s="11">
        <v>46198.5491203704</v>
      </c>
      <c r="E3106" t="s">
        <v>9308</v>
      </c>
      <c r="F3106" t="s">
        <v>6617</v>
      </c>
      <c r="G3106" t="s">
        <v>9130</v>
      </c>
      <c r="H3106" t="s">
        <v>6370</v>
      </c>
      <c r="I3106" t="s">
        <v>65</v>
      </c>
      <c r="J3106" t="s">
        <v>67</v>
      </c>
      <c r="K3106" t="s">
        <v>9309</v>
      </c>
      <c r="L3106" t="s">
        <v>9218</v>
      </c>
      <c r="M3106" t="s">
        <v>9310</v>
      </c>
      <c r="N3106" t="s">
        <v>7044</v>
      </c>
      <c r="O3106" t="s">
        <v>8181</v>
      </c>
      <c r="P3106">
        <v>4829900</v>
      </c>
      <c r="Q3106" t="s">
        <v>6893</v>
      </c>
      <c r="R3106" t="s">
        <v>7109</v>
      </c>
      <c r="S3106" s="12"/>
      <c r="T3106" s="13"/>
      <c r="U3106" t="s">
        <v>7560</v>
      </c>
    </row>
    <row r="3107" spans="1:21" x14ac:dyDescent="0.25">
      <c r="A3107" t="s">
        <v>6619</v>
      </c>
      <c r="B3107" s="12">
        <v>42412</v>
      </c>
      <c r="C3107" t="s">
        <v>9307</v>
      </c>
      <c r="D3107" s="11">
        <v>46198.5491203704</v>
      </c>
      <c r="E3107" t="s">
        <v>9308</v>
      </c>
      <c r="F3107" t="s">
        <v>6617</v>
      </c>
      <c r="G3107" t="s">
        <v>9286</v>
      </c>
      <c r="H3107" t="s">
        <v>6370</v>
      </c>
      <c r="I3107" t="s">
        <v>65</v>
      </c>
      <c r="J3107" t="s">
        <v>67</v>
      </c>
      <c r="K3107" t="s">
        <v>9309</v>
      </c>
      <c r="L3107" t="s">
        <v>9218</v>
      </c>
      <c r="M3107" t="s">
        <v>9310</v>
      </c>
      <c r="N3107" t="s">
        <v>7044</v>
      </c>
      <c r="O3107" t="s">
        <v>8181</v>
      </c>
      <c r="P3107">
        <v>4829900</v>
      </c>
      <c r="Q3107" t="s">
        <v>6893</v>
      </c>
      <c r="R3107" t="s">
        <v>7109</v>
      </c>
      <c r="S3107" s="12"/>
      <c r="T3107" s="13"/>
      <c r="U3107" t="s">
        <v>7560</v>
      </c>
    </row>
    <row r="3108" spans="1:21" x14ac:dyDescent="0.25">
      <c r="A3108" t="s">
        <v>6619</v>
      </c>
      <c r="B3108" s="12">
        <v>42412</v>
      </c>
      <c r="C3108" t="s">
        <v>9307</v>
      </c>
      <c r="D3108" s="11">
        <v>46198.5491203704</v>
      </c>
      <c r="E3108" t="s">
        <v>9308</v>
      </c>
      <c r="F3108" t="s">
        <v>6617</v>
      </c>
      <c r="G3108" t="s">
        <v>9132</v>
      </c>
      <c r="H3108" t="s">
        <v>6370</v>
      </c>
      <c r="I3108" t="s">
        <v>65</v>
      </c>
      <c r="J3108" t="s">
        <v>67</v>
      </c>
      <c r="K3108" t="s">
        <v>9309</v>
      </c>
      <c r="L3108" t="s">
        <v>9218</v>
      </c>
      <c r="M3108" t="s">
        <v>9310</v>
      </c>
      <c r="N3108" t="s">
        <v>7044</v>
      </c>
      <c r="O3108" t="s">
        <v>8181</v>
      </c>
      <c r="P3108">
        <v>4829900</v>
      </c>
      <c r="Q3108" t="s">
        <v>6893</v>
      </c>
      <c r="R3108" t="s">
        <v>7109</v>
      </c>
      <c r="S3108" s="12"/>
      <c r="T3108" s="13"/>
      <c r="U3108" t="s">
        <v>7560</v>
      </c>
    </row>
    <row r="3109" spans="1:21" x14ac:dyDescent="0.25">
      <c r="A3109" t="s">
        <v>6637</v>
      </c>
      <c r="B3109" s="12">
        <v>42424</v>
      </c>
      <c r="C3109" t="s">
        <v>9334</v>
      </c>
      <c r="D3109" s="11">
        <v>46198.592476851903</v>
      </c>
      <c r="E3109" t="s">
        <v>9335</v>
      </c>
      <c r="F3109" t="s">
        <v>6617</v>
      </c>
      <c r="G3109" t="s">
        <v>9121</v>
      </c>
      <c r="H3109" t="s">
        <v>6370</v>
      </c>
      <c r="I3109" t="s">
        <v>55</v>
      </c>
      <c r="J3109" t="s">
        <v>176</v>
      </c>
      <c r="K3109" t="s">
        <v>9190</v>
      </c>
      <c r="L3109" t="s">
        <v>9191</v>
      </c>
      <c r="M3109" t="s">
        <v>9192</v>
      </c>
      <c r="N3109" t="s">
        <v>6761</v>
      </c>
      <c r="O3109" t="s">
        <v>6762</v>
      </c>
      <c r="P3109">
        <v>3079900</v>
      </c>
      <c r="Q3109" t="s">
        <v>6636</v>
      </c>
      <c r="R3109" t="s">
        <v>6636</v>
      </c>
      <c r="S3109" s="12"/>
      <c r="T3109" s="13"/>
      <c r="U3109" t="s">
        <v>7455</v>
      </c>
    </row>
    <row r="3110" spans="1:21" x14ac:dyDescent="0.25">
      <c r="A3110" t="s">
        <v>6637</v>
      </c>
      <c r="B3110" s="12">
        <v>42424</v>
      </c>
      <c r="C3110" t="s">
        <v>9334</v>
      </c>
      <c r="D3110" s="11">
        <v>46198.592476851903</v>
      </c>
      <c r="E3110" t="s">
        <v>9335</v>
      </c>
      <c r="F3110" t="s">
        <v>6617</v>
      </c>
      <c r="G3110" t="s">
        <v>9193</v>
      </c>
      <c r="H3110" t="s">
        <v>6370</v>
      </c>
      <c r="I3110" t="s">
        <v>55</v>
      </c>
      <c r="J3110" t="s">
        <v>176</v>
      </c>
      <c r="K3110" t="s">
        <v>9190</v>
      </c>
      <c r="L3110" t="s">
        <v>9191</v>
      </c>
      <c r="M3110" t="s">
        <v>9192</v>
      </c>
      <c r="N3110" t="s">
        <v>6761</v>
      </c>
      <c r="O3110" t="s">
        <v>6762</v>
      </c>
      <c r="P3110">
        <v>3079900</v>
      </c>
      <c r="Q3110" t="s">
        <v>6636</v>
      </c>
      <c r="R3110" t="s">
        <v>6636</v>
      </c>
      <c r="S3110" s="12"/>
      <c r="T3110" s="13"/>
      <c r="U3110" t="s">
        <v>7455</v>
      </c>
    </row>
    <row r="3111" spans="1:21" x14ac:dyDescent="0.25">
      <c r="A3111" t="s">
        <v>6637</v>
      </c>
      <c r="B3111" s="12">
        <v>42424</v>
      </c>
      <c r="C3111" t="s">
        <v>9334</v>
      </c>
      <c r="D3111" s="11">
        <v>46198.592476851903</v>
      </c>
      <c r="E3111" t="s">
        <v>9335</v>
      </c>
      <c r="F3111" t="s">
        <v>6617</v>
      </c>
      <c r="G3111" t="s">
        <v>9194</v>
      </c>
      <c r="H3111" t="s">
        <v>6370</v>
      </c>
      <c r="I3111" t="s">
        <v>55</v>
      </c>
      <c r="J3111" t="s">
        <v>176</v>
      </c>
      <c r="K3111" t="s">
        <v>9190</v>
      </c>
      <c r="L3111" t="s">
        <v>9191</v>
      </c>
      <c r="M3111" t="s">
        <v>9192</v>
      </c>
      <c r="N3111" t="s">
        <v>6761</v>
      </c>
      <c r="O3111" t="s">
        <v>6762</v>
      </c>
      <c r="P3111">
        <v>3079900</v>
      </c>
      <c r="Q3111" t="s">
        <v>6636</v>
      </c>
      <c r="R3111" t="s">
        <v>6636</v>
      </c>
      <c r="S3111" s="12"/>
      <c r="T3111" s="13"/>
      <c r="U3111" t="s">
        <v>7455</v>
      </c>
    </row>
    <row r="3112" spans="1:21" x14ac:dyDescent="0.25">
      <c r="A3112" t="s">
        <v>6637</v>
      </c>
      <c r="B3112" s="12">
        <v>42424</v>
      </c>
      <c r="C3112" t="s">
        <v>9334</v>
      </c>
      <c r="D3112" s="11">
        <v>46198.592476851903</v>
      </c>
      <c r="E3112" t="s">
        <v>9335</v>
      </c>
      <c r="F3112" t="s">
        <v>6617</v>
      </c>
      <c r="G3112" t="s">
        <v>9195</v>
      </c>
      <c r="H3112" t="s">
        <v>6370</v>
      </c>
      <c r="I3112" t="s">
        <v>55</v>
      </c>
      <c r="J3112" t="s">
        <v>176</v>
      </c>
      <c r="K3112" t="s">
        <v>9190</v>
      </c>
      <c r="L3112" t="s">
        <v>9191</v>
      </c>
      <c r="M3112" t="s">
        <v>9192</v>
      </c>
      <c r="N3112" t="s">
        <v>6761</v>
      </c>
      <c r="O3112" t="s">
        <v>6762</v>
      </c>
      <c r="P3112">
        <v>3079900</v>
      </c>
      <c r="Q3112" t="s">
        <v>6636</v>
      </c>
      <c r="R3112" t="s">
        <v>6636</v>
      </c>
      <c r="S3112" s="12"/>
      <c r="T3112" s="13"/>
      <c r="U3112" t="s">
        <v>7455</v>
      </c>
    </row>
    <row r="3113" spans="1:21" x14ac:dyDescent="0.25">
      <c r="A3113" t="s">
        <v>6637</v>
      </c>
      <c r="B3113" s="12">
        <v>42424</v>
      </c>
      <c r="C3113" t="s">
        <v>9334</v>
      </c>
      <c r="D3113" s="11">
        <v>46198.592476851903</v>
      </c>
      <c r="E3113" t="s">
        <v>9335</v>
      </c>
      <c r="F3113" t="s">
        <v>6617</v>
      </c>
      <c r="G3113" t="s">
        <v>9196</v>
      </c>
      <c r="H3113" t="s">
        <v>6370</v>
      </c>
      <c r="I3113" t="s">
        <v>55</v>
      </c>
      <c r="J3113" t="s">
        <v>176</v>
      </c>
      <c r="K3113" t="s">
        <v>9190</v>
      </c>
      <c r="L3113" t="s">
        <v>9191</v>
      </c>
      <c r="M3113" t="s">
        <v>9192</v>
      </c>
      <c r="N3113" t="s">
        <v>6761</v>
      </c>
      <c r="O3113" t="s">
        <v>6762</v>
      </c>
      <c r="P3113">
        <v>3079900</v>
      </c>
      <c r="Q3113" t="s">
        <v>6636</v>
      </c>
      <c r="R3113" t="s">
        <v>6636</v>
      </c>
      <c r="S3113" s="12"/>
      <c r="T3113" s="13"/>
      <c r="U3113" t="s">
        <v>7455</v>
      </c>
    </row>
    <row r="3114" spans="1:21" x14ac:dyDescent="0.25">
      <c r="A3114" t="s">
        <v>6637</v>
      </c>
      <c r="B3114" s="12">
        <v>42424</v>
      </c>
      <c r="C3114" t="s">
        <v>9334</v>
      </c>
      <c r="D3114" s="11">
        <v>46198.592476851903</v>
      </c>
      <c r="E3114" t="s">
        <v>9335</v>
      </c>
      <c r="F3114" t="s">
        <v>6617</v>
      </c>
      <c r="G3114" t="s">
        <v>9197</v>
      </c>
      <c r="H3114" t="s">
        <v>6370</v>
      </c>
      <c r="I3114" t="s">
        <v>55</v>
      </c>
      <c r="J3114" t="s">
        <v>176</v>
      </c>
      <c r="K3114" t="s">
        <v>9190</v>
      </c>
      <c r="L3114" t="s">
        <v>9191</v>
      </c>
      <c r="M3114" t="s">
        <v>9192</v>
      </c>
      <c r="N3114" t="s">
        <v>6761</v>
      </c>
      <c r="O3114" t="s">
        <v>6762</v>
      </c>
      <c r="P3114">
        <v>3079900</v>
      </c>
      <c r="Q3114" t="s">
        <v>6636</v>
      </c>
      <c r="R3114" t="s">
        <v>6636</v>
      </c>
      <c r="S3114" s="12"/>
      <c r="T3114" s="13"/>
      <c r="U3114" t="s">
        <v>7455</v>
      </c>
    </row>
    <row r="3115" spans="1:21" x14ac:dyDescent="0.25">
      <c r="A3115" t="s">
        <v>6637</v>
      </c>
      <c r="B3115" s="12">
        <v>42424</v>
      </c>
      <c r="C3115" t="s">
        <v>9334</v>
      </c>
      <c r="D3115" s="11">
        <v>46198.592476851903</v>
      </c>
      <c r="E3115" t="s">
        <v>9335</v>
      </c>
      <c r="F3115" t="s">
        <v>6617</v>
      </c>
      <c r="G3115" t="s">
        <v>9198</v>
      </c>
      <c r="H3115" t="s">
        <v>6370</v>
      </c>
      <c r="I3115" t="s">
        <v>55</v>
      </c>
      <c r="J3115" t="s">
        <v>176</v>
      </c>
      <c r="K3115" t="s">
        <v>9190</v>
      </c>
      <c r="L3115" t="s">
        <v>9191</v>
      </c>
      <c r="M3115" t="s">
        <v>9192</v>
      </c>
      <c r="N3115" t="s">
        <v>6761</v>
      </c>
      <c r="O3115" t="s">
        <v>6762</v>
      </c>
      <c r="P3115">
        <v>3079900</v>
      </c>
      <c r="Q3115" t="s">
        <v>6636</v>
      </c>
      <c r="R3115" t="s">
        <v>6636</v>
      </c>
      <c r="S3115" s="12"/>
      <c r="T3115" s="13"/>
      <c r="U3115" t="s">
        <v>7455</v>
      </c>
    </row>
    <row r="3116" spans="1:21" x14ac:dyDescent="0.25">
      <c r="A3116" t="s">
        <v>6637</v>
      </c>
      <c r="B3116" s="12">
        <v>42424</v>
      </c>
      <c r="C3116" t="s">
        <v>9334</v>
      </c>
      <c r="D3116" s="11">
        <v>46198.592476851903</v>
      </c>
      <c r="E3116" t="s">
        <v>9335</v>
      </c>
      <c r="F3116" t="s">
        <v>6617</v>
      </c>
      <c r="G3116" t="s">
        <v>9199</v>
      </c>
      <c r="H3116" t="s">
        <v>6370</v>
      </c>
      <c r="I3116" t="s">
        <v>55</v>
      </c>
      <c r="J3116" t="s">
        <v>176</v>
      </c>
      <c r="K3116" t="s">
        <v>9190</v>
      </c>
      <c r="L3116" t="s">
        <v>9191</v>
      </c>
      <c r="M3116" t="s">
        <v>9192</v>
      </c>
      <c r="N3116" t="s">
        <v>6761</v>
      </c>
      <c r="O3116" t="s">
        <v>6762</v>
      </c>
      <c r="P3116">
        <v>3079900</v>
      </c>
      <c r="Q3116" t="s">
        <v>6636</v>
      </c>
      <c r="R3116" t="s">
        <v>6636</v>
      </c>
      <c r="S3116" s="12"/>
      <c r="T3116" s="13"/>
      <c r="U3116" t="s">
        <v>7455</v>
      </c>
    </row>
    <row r="3117" spans="1:21" x14ac:dyDescent="0.25">
      <c r="A3117" t="s">
        <v>6637</v>
      </c>
      <c r="B3117" s="12">
        <v>42424</v>
      </c>
      <c r="C3117" t="s">
        <v>9334</v>
      </c>
      <c r="D3117" s="11">
        <v>46198.592476851903</v>
      </c>
      <c r="E3117" t="s">
        <v>9335</v>
      </c>
      <c r="F3117" t="s">
        <v>6617</v>
      </c>
      <c r="G3117" t="s">
        <v>9200</v>
      </c>
      <c r="H3117" t="s">
        <v>6370</v>
      </c>
      <c r="I3117" t="s">
        <v>55</v>
      </c>
      <c r="J3117" t="s">
        <v>176</v>
      </c>
      <c r="K3117" t="s">
        <v>9190</v>
      </c>
      <c r="L3117" t="s">
        <v>9191</v>
      </c>
      <c r="M3117" t="s">
        <v>9192</v>
      </c>
      <c r="N3117" t="s">
        <v>6761</v>
      </c>
      <c r="O3117" t="s">
        <v>6762</v>
      </c>
      <c r="P3117">
        <v>3079900</v>
      </c>
      <c r="Q3117" t="s">
        <v>6636</v>
      </c>
      <c r="R3117" t="s">
        <v>6636</v>
      </c>
      <c r="S3117" s="12"/>
      <c r="T3117" s="13"/>
      <c r="U3117" t="s">
        <v>7455</v>
      </c>
    </row>
    <row r="3118" spans="1:21" x14ac:dyDescent="0.25">
      <c r="A3118" t="s">
        <v>6637</v>
      </c>
      <c r="B3118" s="12">
        <v>42424</v>
      </c>
      <c r="C3118" t="s">
        <v>9334</v>
      </c>
      <c r="D3118" s="11">
        <v>46198.592476851903</v>
      </c>
      <c r="E3118" t="s">
        <v>9335</v>
      </c>
      <c r="F3118" t="s">
        <v>6617</v>
      </c>
      <c r="G3118" t="s">
        <v>9201</v>
      </c>
      <c r="H3118" t="s">
        <v>6370</v>
      </c>
      <c r="I3118" t="s">
        <v>55</v>
      </c>
      <c r="J3118" t="s">
        <v>176</v>
      </c>
      <c r="K3118" t="s">
        <v>9190</v>
      </c>
      <c r="L3118" t="s">
        <v>9191</v>
      </c>
      <c r="M3118" t="s">
        <v>9192</v>
      </c>
      <c r="N3118" t="s">
        <v>6761</v>
      </c>
      <c r="O3118" t="s">
        <v>6762</v>
      </c>
      <c r="P3118">
        <v>3079900</v>
      </c>
      <c r="Q3118" t="s">
        <v>6636</v>
      </c>
      <c r="R3118" t="s">
        <v>6636</v>
      </c>
      <c r="S3118" s="12"/>
      <c r="T3118" s="13"/>
      <c r="U3118" t="s">
        <v>7455</v>
      </c>
    </row>
    <row r="3119" spans="1:21" x14ac:dyDescent="0.25">
      <c r="A3119" t="s">
        <v>6619</v>
      </c>
      <c r="B3119" s="12">
        <v>42424</v>
      </c>
      <c r="C3119" t="s">
        <v>9334</v>
      </c>
      <c r="D3119" s="11">
        <v>46198.646678240701</v>
      </c>
      <c r="E3119" t="s">
        <v>9335</v>
      </c>
      <c r="F3119" t="s">
        <v>6617</v>
      </c>
      <c r="G3119" t="s">
        <v>9121</v>
      </c>
      <c r="H3119" t="s">
        <v>6370</v>
      </c>
      <c r="I3119" t="s">
        <v>55</v>
      </c>
      <c r="J3119" t="s">
        <v>176</v>
      </c>
      <c r="K3119" t="s">
        <v>9190</v>
      </c>
      <c r="L3119" t="s">
        <v>9191</v>
      </c>
      <c r="M3119" t="s">
        <v>9192</v>
      </c>
      <c r="N3119" t="s">
        <v>6761</v>
      </c>
      <c r="O3119" t="s">
        <v>6762</v>
      </c>
      <c r="P3119">
        <v>3079900</v>
      </c>
      <c r="Q3119" t="s">
        <v>6636</v>
      </c>
      <c r="R3119" t="s">
        <v>6636</v>
      </c>
      <c r="S3119" s="12"/>
      <c r="T3119" s="13"/>
      <c r="U3119" t="s">
        <v>7455</v>
      </c>
    </row>
    <row r="3120" spans="1:21" x14ac:dyDescent="0.25">
      <c r="A3120" t="s">
        <v>6619</v>
      </c>
      <c r="B3120" s="12">
        <v>42424</v>
      </c>
      <c r="C3120" t="s">
        <v>9334</v>
      </c>
      <c r="D3120" s="11">
        <v>46198.646678240701</v>
      </c>
      <c r="E3120" t="s">
        <v>9335</v>
      </c>
      <c r="F3120" t="s">
        <v>6617</v>
      </c>
      <c r="G3120" t="s">
        <v>9193</v>
      </c>
      <c r="H3120" t="s">
        <v>6370</v>
      </c>
      <c r="I3120" t="s">
        <v>55</v>
      </c>
      <c r="J3120" t="s">
        <v>176</v>
      </c>
      <c r="K3120" t="s">
        <v>9190</v>
      </c>
      <c r="L3120" t="s">
        <v>9191</v>
      </c>
      <c r="M3120" t="s">
        <v>9192</v>
      </c>
      <c r="N3120" t="s">
        <v>6761</v>
      </c>
      <c r="O3120" t="s">
        <v>6762</v>
      </c>
      <c r="P3120">
        <v>3079900</v>
      </c>
      <c r="Q3120" t="s">
        <v>6636</v>
      </c>
      <c r="R3120" t="s">
        <v>6636</v>
      </c>
      <c r="S3120" s="12"/>
      <c r="T3120" s="13"/>
      <c r="U3120" t="s">
        <v>7455</v>
      </c>
    </row>
    <row r="3121" spans="1:21" x14ac:dyDescent="0.25">
      <c r="A3121" t="s">
        <v>6619</v>
      </c>
      <c r="B3121" s="12">
        <v>42424</v>
      </c>
      <c r="C3121" t="s">
        <v>9334</v>
      </c>
      <c r="D3121" s="11">
        <v>46198.646678240701</v>
      </c>
      <c r="E3121" t="s">
        <v>9335</v>
      </c>
      <c r="F3121" t="s">
        <v>6617</v>
      </c>
      <c r="G3121" t="s">
        <v>9194</v>
      </c>
      <c r="H3121" t="s">
        <v>6370</v>
      </c>
      <c r="I3121" t="s">
        <v>55</v>
      </c>
      <c r="J3121" t="s">
        <v>176</v>
      </c>
      <c r="K3121" t="s">
        <v>9190</v>
      </c>
      <c r="L3121" t="s">
        <v>9191</v>
      </c>
      <c r="M3121" t="s">
        <v>9192</v>
      </c>
      <c r="N3121" t="s">
        <v>6761</v>
      </c>
      <c r="O3121" t="s">
        <v>6762</v>
      </c>
      <c r="P3121">
        <v>3079900</v>
      </c>
      <c r="Q3121" t="s">
        <v>6636</v>
      </c>
      <c r="R3121" t="s">
        <v>6636</v>
      </c>
      <c r="S3121" s="12"/>
      <c r="T3121" s="13"/>
      <c r="U3121" t="s">
        <v>7455</v>
      </c>
    </row>
    <row r="3122" spans="1:21" x14ac:dyDescent="0.25">
      <c r="A3122" t="s">
        <v>6619</v>
      </c>
      <c r="B3122" s="12">
        <v>42424</v>
      </c>
      <c r="C3122" t="s">
        <v>9334</v>
      </c>
      <c r="D3122" s="11">
        <v>46198.646678240701</v>
      </c>
      <c r="E3122" t="s">
        <v>9335</v>
      </c>
      <c r="F3122" t="s">
        <v>6617</v>
      </c>
      <c r="G3122" t="s">
        <v>9195</v>
      </c>
      <c r="H3122" t="s">
        <v>6370</v>
      </c>
      <c r="I3122" t="s">
        <v>55</v>
      </c>
      <c r="J3122" t="s">
        <v>176</v>
      </c>
      <c r="K3122" t="s">
        <v>9190</v>
      </c>
      <c r="L3122" t="s">
        <v>9191</v>
      </c>
      <c r="M3122" t="s">
        <v>9192</v>
      </c>
      <c r="N3122" t="s">
        <v>6761</v>
      </c>
      <c r="O3122" t="s">
        <v>6762</v>
      </c>
      <c r="P3122">
        <v>3079900</v>
      </c>
      <c r="Q3122" t="s">
        <v>6636</v>
      </c>
      <c r="R3122" t="s">
        <v>6636</v>
      </c>
      <c r="S3122" s="12"/>
      <c r="T3122" s="13"/>
      <c r="U3122" t="s">
        <v>7455</v>
      </c>
    </row>
    <row r="3123" spans="1:21" x14ac:dyDescent="0.25">
      <c r="A3123" t="s">
        <v>6619</v>
      </c>
      <c r="B3123" s="12">
        <v>42424</v>
      </c>
      <c r="C3123" t="s">
        <v>9334</v>
      </c>
      <c r="D3123" s="11">
        <v>46198.646678240701</v>
      </c>
      <c r="E3123" t="s">
        <v>9335</v>
      </c>
      <c r="F3123" t="s">
        <v>6617</v>
      </c>
      <c r="G3123" t="s">
        <v>9196</v>
      </c>
      <c r="H3123" t="s">
        <v>6370</v>
      </c>
      <c r="I3123" t="s">
        <v>55</v>
      </c>
      <c r="J3123" t="s">
        <v>176</v>
      </c>
      <c r="K3123" t="s">
        <v>9190</v>
      </c>
      <c r="L3123" t="s">
        <v>9191</v>
      </c>
      <c r="M3123" t="s">
        <v>9192</v>
      </c>
      <c r="N3123" t="s">
        <v>6761</v>
      </c>
      <c r="O3123" t="s">
        <v>6762</v>
      </c>
      <c r="P3123">
        <v>3079900</v>
      </c>
      <c r="Q3123" t="s">
        <v>6636</v>
      </c>
      <c r="R3123" t="s">
        <v>6636</v>
      </c>
      <c r="S3123" s="12"/>
      <c r="T3123" s="13"/>
      <c r="U3123" t="s">
        <v>7455</v>
      </c>
    </row>
    <row r="3124" spans="1:21" x14ac:dyDescent="0.25">
      <c r="A3124" t="s">
        <v>6619</v>
      </c>
      <c r="B3124" s="12">
        <v>42424</v>
      </c>
      <c r="C3124" t="s">
        <v>9334</v>
      </c>
      <c r="D3124" s="11">
        <v>46198.646678240701</v>
      </c>
      <c r="E3124" t="s">
        <v>9335</v>
      </c>
      <c r="F3124" t="s">
        <v>6617</v>
      </c>
      <c r="G3124" t="s">
        <v>9197</v>
      </c>
      <c r="H3124" t="s">
        <v>6370</v>
      </c>
      <c r="I3124" t="s">
        <v>55</v>
      </c>
      <c r="J3124" t="s">
        <v>176</v>
      </c>
      <c r="K3124" t="s">
        <v>9190</v>
      </c>
      <c r="L3124" t="s">
        <v>9191</v>
      </c>
      <c r="M3124" t="s">
        <v>9192</v>
      </c>
      <c r="N3124" t="s">
        <v>6761</v>
      </c>
      <c r="O3124" t="s">
        <v>6762</v>
      </c>
      <c r="P3124">
        <v>3079900</v>
      </c>
      <c r="Q3124" t="s">
        <v>6636</v>
      </c>
      <c r="R3124" t="s">
        <v>6636</v>
      </c>
      <c r="S3124" s="12"/>
      <c r="T3124" s="13"/>
      <c r="U3124" t="s">
        <v>7455</v>
      </c>
    </row>
    <row r="3125" spans="1:21" x14ac:dyDescent="0.25">
      <c r="A3125" t="s">
        <v>6619</v>
      </c>
      <c r="B3125" s="12">
        <v>42424</v>
      </c>
      <c r="C3125" t="s">
        <v>9334</v>
      </c>
      <c r="D3125" s="11">
        <v>46198.646678240701</v>
      </c>
      <c r="E3125" t="s">
        <v>9335</v>
      </c>
      <c r="F3125" t="s">
        <v>6617</v>
      </c>
      <c r="G3125" t="s">
        <v>9198</v>
      </c>
      <c r="H3125" t="s">
        <v>6370</v>
      </c>
      <c r="I3125" t="s">
        <v>55</v>
      </c>
      <c r="J3125" t="s">
        <v>176</v>
      </c>
      <c r="K3125" t="s">
        <v>9190</v>
      </c>
      <c r="L3125" t="s">
        <v>9191</v>
      </c>
      <c r="M3125" t="s">
        <v>9192</v>
      </c>
      <c r="N3125" t="s">
        <v>6761</v>
      </c>
      <c r="O3125" t="s">
        <v>6762</v>
      </c>
      <c r="P3125">
        <v>3079900</v>
      </c>
      <c r="Q3125" t="s">
        <v>6636</v>
      </c>
      <c r="R3125" t="s">
        <v>6636</v>
      </c>
      <c r="S3125" s="12"/>
      <c r="T3125" s="13"/>
      <c r="U3125" t="s">
        <v>7455</v>
      </c>
    </row>
    <row r="3126" spans="1:21" x14ac:dyDescent="0.25">
      <c r="A3126" t="s">
        <v>6619</v>
      </c>
      <c r="B3126" s="12">
        <v>42424</v>
      </c>
      <c r="C3126" t="s">
        <v>9334</v>
      </c>
      <c r="D3126" s="11">
        <v>46198.646678240701</v>
      </c>
      <c r="E3126" t="s">
        <v>9335</v>
      </c>
      <c r="F3126" t="s">
        <v>6617</v>
      </c>
      <c r="G3126" t="s">
        <v>9199</v>
      </c>
      <c r="H3126" t="s">
        <v>6370</v>
      </c>
      <c r="I3126" t="s">
        <v>55</v>
      </c>
      <c r="J3126" t="s">
        <v>176</v>
      </c>
      <c r="K3126" t="s">
        <v>9190</v>
      </c>
      <c r="L3126" t="s">
        <v>9191</v>
      </c>
      <c r="M3126" t="s">
        <v>9192</v>
      </c>
      <c r="N3126" t="s">
        <v>6761</v>
      </c>
      <c r="O3126" t="s">
        <v>6762</v>
      </c>
      <c r="P3126">
        <v>3079900</v>
      </c>
      <c r="Q3126" t="s">
        <v>6636</v>
      </c>
      <c r="R3126" t="s">
        <v>6636</v>
      </c>
      <c r="S3126" s="12"/>
      <c r="T3126" s="13"/>
      <c r="U3126" t="s">
        <v>7455</v>
      </c>
    </row>
    <row r="3127" spans="1:21" x14ac:dyDescent="0.25">
      <c r="A3127" t="s">
        <v>6619</v>
      </c>
      <c r="B3127" s="12">
        <v>42424</v>
      </c>
      <c r="C3127" t="s">
        <v>9334</v>
      </c>
      <c r="D3127" s="11">
        <v>46198.646678240701</v>
      </c>
      <c r="E3127" t="s">
        <v>9335</v>
      </c>
      <c r="F3127" t="s">
        <v>6617</v>
      </c>
      <c r="G3127" t="s">
        <v>9200</v>
      </c>
      <c r="H3127" t="s">
        <v>6370</v>
      </c>
      <c r="I3127" t="s">
        <v>55</v>
      </c>
      <c r="J3127" t="s">
        <v>176</v>
      </c>
      <c r="K3127" t="s">
        <v>9190</v>
      </c>
      <c r="L3127" t="s">
        <v>9191</v>
      </c>
      <c r="M3127" t="s">
        <v>9192</v>
      </c>
      <c r="N3127" t="s">
        <v>6761</v>
      </c>
      <c r="O3127" t="s">
        <v>6762</v>
      </c>
      <c r="P3127">
        <v>3079900</v>
      </c>
      <c r="Q3127" t="s">
        <v>6636</v>
      </c>
      <c r="R3127" t="s">
        <v>6636</v>
      </c>
      <c r="S3127" s="12"/>
      <c r="T3127" s="13"/>
      <c r="U3127" t="s">
        <v>7455</v>
      </c>
    </row>
    <row r="3128" spans="1:21" x14ac:dyDescent="0.25">
      <c r="A3128" t="s">
        <v>6619</v>
      </c>
      <c r="B3128" s="12">
        <v>42424</v>
      </c>
      <c r="C3128" t="s">
        <v>9334</v>
      </c>
      <c r="D3128" s="11">
        <v>46198.646678240701</v>
      </c>
      <c r="E3128" t="s">
        <v>9335</v>
      </c>
      <c r="F3128" t="s">
        <v>6617</v>
      </c>
      <c r="G3128" t="s">
        <v>9201</v>
      </c>
      <c r="H3128" t="s">
        <v>6370</v>
      </c>
      <c r="I3128" t="s">
        <v>55</v>
      </c>
      <c r="J3128" t="s">
        <v>176</v>
      </c>
      <c r="K3128" t="s">
        <v>9190</v>
      </c>
      <c r="L3128" t="s">
        <v>9191</v>
      </c>
      <c r="M3128" t="s">
        <v>9192</v>
      </c>
      <c r="N3128" t="s">
        <v>6761</v>
      </c>
      <c r="O3128" t="s">
        <v>6762</v>
      </c>
      <c r="P3128">
        <v>3079900</v>
      </c>
      <c r="Q3128" t="s">
        <v>6636</v>
      </c>
      <c r="R3128" t="s">
        <v>6636</v>
      </c>
      <c r="S3128" s="12"/>
      <c r="T3128" s="13"/>
      <c r="U3128" t="s">
        <v>7455</v>
      </c>
    </row>
    <row r="3129" spans="1:21" x14ac:dyDescent="0.25">
      <c r="A3129" t="s">
        <v>6619</v>
      </c>
      <c r="B3129" s="12">
        <v>42465</v>
      </c>
      <c r="C3129" t="s">
        <v>9315</v>
      </c>
      <c r="D3129" s="11">
        <v>46199.5624537037</v>
      </c>
      <c r="E3129" t="s">
        <v>9316</v>
      </c>
      <c r="F3129" t="s">
        <v>6617</v>
      </c>
      <c r="G3129" t="s">
        <v>9121</v>
      </c>
      <c r="H3129" t="s">
        <v>6370</v>
      </c>
      <c r="I3129" t="s">
        <v>55</v>
      </c>
      <c r="J3129" t="s">
        <v>737</v>
      </c>
      <c r="K3129" t="s">
        <v>9317</v>
      </c>
      <c r="L3129" t="s">
        <v>9221</v>
      </c>
      <c r="M3129" t="s">
        <v>9318</v>
      </c>
      <c r="N3129" t="s">
        <v>6761</v>
      </c>
      <c r="O3129" t="s">
        <v>6762</v>
      </c>
      <c r="P3129">
        <v>1970000</v>
      </c>
      <c r="Q3129" t="s">
        <v>6636</v>
      </c>
      <c r="R3129" t="s">
        <v>6636</v>
      </c>
      <c r="S3129" s="12"/>
      <c r="T3129" s="13"/>
      <c r="U3129" t="s">
        <v>7560</v>
      </c>
    </row>
    <row r="3130" spans="1:21" x14ac:dyDescent="0.25">
      <c r="A3130" t="s">
        <v>6619</v>
      </c>
      <c r="B3130" s="12">
        <v>42465</v>
      </c>
      <c r="C3130" t="s">
        <v>9315</v>
      </c>
      <c r="D3130" s="11">
        <v>46199.5624537037</v>
      </c>
      <c r="E3130" t="s">
        <v>9316</v>
      </c>
      <c r="F3130" t="s">
        <v>6617</v>
      </c>
      <c r="G3130" t="s">
        <v>9123</v>
      </c>
      <c r="H3130" t="s">
        <v>6370</v>
      </c>
      <c r="I3130" t="s">
        <v>55</v>
      </c>
      <c r="J3130" t="s">
        <v>737</v>
      </c>
      <c r="K3130" t="s">
        <v>9317</v>
      </c>
      <c r="L3130" t="s">
        <v>9221</v>
      </c>
      <c r="M3130" t="s">
        <v>9318</v>
      </c>
      <c r="N3130" t="s">
        <v>6761</v>
      </c>
      <c r="O3130" t="s">
        <v>6762</v>
      </c>
      <c r="P3130">
        <v>1970000</v>
      </c>
      <c r="Q3130" t="s">
        <v>6636</v>
      </c>
      <c r="R3130" t="s">
        <v>6636</v>
      </c>
      <c r="S3130" s="12"/>
      <c r="T3130" s="13"/>
      <c r="U3130" t="s">
        <v>7560</v>
      </c>
    </row>
    <row r="3131" spans="1:21" x14ac:dyDescent="0.25">
      <c r="A3131" t="s">
        <v>6619</v>
      </c>
      <c r="B3131" s="12">
        <v>42465</v>
      </c>
      <c r="C3131" t="s">
        <v>9315</v>
      </c>
      <c r="D3131" s="11">
        <v>46199.5624537037</v>
      </c>
      <c r="E3131" t="s">
        <v>9316</v>
      </c>
      <c r="F3131" t="s">
        <v>6617</v>
      </c>
      <c r="G3131" t="s">
        <v>9124</v>
      </c>
      <c r="H3131" t="s">
        <v>6370</v>
      </c>
      <c r="I3131" t="s">
        <v>55</v>
      </c>
      <c r="J3131" t="s">
        <v>737</v>
      </c>
      <c r="K3131" t="s">
        <v>9317</v>
      </c>
      <c r="L3131" t="s">
        <v>9221</v>
      </c>
      <c r="M3131" t="s">
        <v>9318</v>
      </c>
      <c r="N3131" t="s">
        <v>6761</v>
      </c>
      <c r="O3131" t="s">
        <v>6762</v>
      </c>
      <c r="P3131">
        <v>1970000</v>
      </c>
      <c r="Q3131" t="s">
        <v>6636</v>
      </c>
      <c r="R3131" t="s">
        <v>6636</v>
      </c>
      <c r="S3131" s="12"/>
      <c r="T3131" s="13"/>
      <c r="U3131" t="s">
        <v>7560</v>
      </c>
    </row>
    <row r="3132" spans="1:21" x14ac:dyDescent="0.25">
      <c r="A3132" t="s">
        <v>6637</v>
      </c>
      <c r="B3132" s="12">
        <v>42513</v>
      </c>
      <c r="C3132" t="s">
        <v>9336</v>
      </c>
      <c r="D3132" s="11">
        <v>46199.872384259303</v>
      </c>
      <c r="E3132" t="s">
        <v>9337</v>
      </c>
      <c r="F3132" t="s">
        <v>6617</v>
      </c>
      <c r="G3132" t="s">
        <v>9121</v>
      </c>
      <c r="H3132" t="s">
        <v>6370</v>
      </c>
      <c r="I3132" t="s">
        <v>65</v>
      </c>
      <c r="J3132" t="s">
        <v>573</v>
      </c>
      <c r="K3132" t="s">
        <v>9338</v>
      </c>
      <c r="L3132" t="s">
        <v>9191</v>
      </c>
      <c r="M3132" t="s">
        <v>9339</v>
      </c>
      <c r="N3132" t="s">
        <v>6761</v>
      </c>
      <c r="O3132" t="s">
        <v>6762</v>
      </c>
      <c r="P3132">
        <v>3079900</v>
      </c>
      <c r="Q3132" t="s">
        <v>6636</v>
      </c>
      <c r="R3132" t="s">
        <v>6636</v>
      </c>
      <c r="S3132" s="12"/>
      <c r="T3132" s="13"/>
      <c r="U3132" t="s">
        <v>6636</v>
      </c>
    </row>
    <row r="3133" spans="1:21" x14ac:dyDescent="0.25">
      <c r="A3133" t="s">
        <v>6637</v>
      </c>
      <c r="B3133" s="12">
        <v>42513</v>
      </c>
      <c r="C3133" t="s">
        <v>9336</v>
      </c>
      <c r="D3133" s="11">
        <v>46199.872384259303</v>
      </c>
      <c r="E3133" t="s">
        <v>9337</v>
      </c>
      <c r="F3133" t="s">
        <v>6617</v>
      </c>
      <c r="G3133" t="s">
        <v>9193</v>
      </c>
      <c r="H3133" t="s">
        <v>6370</v>
      </c>
      <c r="I3133" t="s">
        <v>65</v>
      </c>
      <c r="J3133" t="s">
        <v>573</v>
      </c>
      <c r="K3133" t="s">
        <v>9338</v>
      </c>
      <c r="L3133" t="s">
        <v>9191</v>
      </c>
      <c r="M3133" t="s">
        <v>9339</v>
      </c>
      <c r="N3133" t="s">
        <v>6761</v>
      </c>
      <c r="O3133" t="s">
        <v>6762</v>
      </c>
      <c r="P3133">
        <v>3079900</v>
      </c>
      <c r="Q3133" t="s">
        <v>6636</v>
      </c>
      <c r="R3133" t="s">
        <v>6636</v>
      </c>
      <c r="S3133" s="12"/>
      <c r="T3133" s="13"/>
      <c r="U3133" t="s">
        <v>6636</v>
      </c>
    </row>
    <row r="3134" spans="1:21" x14ac:dyDescent="0.25">
      <c r="A3134" t="s">
        <v>6637</v>
      </c>
      <c r="B3134" s="12">
        <v>42513</v>
      </c>
      <c r="C3134" t="s">
        <v>9336</v>
      </c>
      <c r="D3134" s="11">
        <v>46199.872384259303</v>
      </c>
      <c r="E3134" t="s">
        <v>9337</v>
      </c>
      <c r="F3134" t="s">
        <v>6617</v>
      </c>
      <c r="G3134" t="s">
        <v>9194</v>
      </c>
      <c r="H3134" t="s">
        <v>6370</v>
      </c>
      <c r="I3134" t="s">
        <v>65</v>
      </c>
      <c r="J3134" t="s">
        <v>573</v>
      </c>
      <c r="K3134" t="s">
        <v>9338</v>
      </c>
      <c r="L3134" t="s">
        <v>9191</v>
      </c>
      <c r="M3134" t="s">
        <v>9339</v>
      </c>
      <c r="N3134" t="s">
        <v>6761</v>
      </c>
      <c r="O3134" t="s">
        <v>6762</v>
      </c>
      <c r="P3134">
        <v>3079900</v>
      </c>
      <c r="Q3134" t="s">
        <v>6636</v>
      </c>
      <c r="R3134" t="s">
        <v>6636</v>
      </c>
      <c r="S3134" s="12"/>
      <c r="T3134" s="13"/>
      <c r="U3134" t="s">
        <v>6636</v>
      </c>
    </row>
    <row r="3135" spans="1:21" x14ac:dyDescent="0.25">
      <c r="A3135" t="s">
        <v>6637</v>
      </c>
      <c r="B3135" s="12">
        <v>42513</v>
      </c>
      <c r="C3135" t="s">
        <v>9336</v>
      </c>
      <c r="D3135" s="11">
        <v>46199.872384259303</v>
      </c>
      <c r="E3135" t="s">
        <v>9337</v>
      </c>
      <c r="F3135" t="s">
        <v>6617</v>
      </c>
      <c r="G3135" t="s">
        <v>9195</v>
      </c>
      <c r="H3135" t="s">
        <v>6370</v>
      </c>
      <c r="I3135" t="s">
        <v>65</v>
      </c>
      <c r="J3135" t="s">
        <v>573</v>
      </c>
      <c r="K3135" t="s">
        <v>9338</v>
      </c>
      <c r="L3135" t="s">
        <v>9191</v>
      </c>
      <c r="M3135" t="s">
        <v>9339</v>
      </c>
      <c r="N3135" t="s">
        <v>6761</v>
      </c>
      <c r="O3135" t="s">
        <v>6762</v>
      </c>
      <c r="P3135">
        <v>3079900</v>
      </c>
      <c r="Q3135" t="s">
        <v>6636</v>
      </c>
      <c r="R3135" t="s">
        <v>6636</v>
      </c>
      <c r="S3135" s="12"/>
      <c r="T3135" s="13"/>
      <c r="U3135" t="s">
        <v>6636</v>
      </c>
    </row>
    <row r="3136" spans="1:21" x14ac:dyDescent="0.25">
      <c r="A3136" t="s">
        <v>6637</v>
      </c>
      <c r="B3136" s="12">
        <v>42513</v>
      </c>
      <c r="C3136" t="s">
        <v>9336</v>
      </c>
      <c r="D3136" s="11">
        <v>46199.872384259303</v>
      </c>
      <c r="E3136" t="s">
        <v>9337</v>
      </c>
      <c r="F3136" t="s">
        <v>6617</v>
      </c>
      <c r="G3136" t="s">
        <v>9196</v>
      </c>
      <c r="H3136" t="s">
        <v>6370</v>
      </c>
      <c r="I3136" t="s">
        <v>65</v>
      </c>
      <c r="J3136" t="s">
        <v>573</v>
      </c>
      <c r="K3136" t="s">
        <v>9338</v>
      </c>
      <c r="L3136" t="s">
        <v>9191</v>
      </c>
      <c r="M3136" t="s">
        <v>9339</v>
      </c>
      <c r="N3136" t="s">
        <v>6761</v>
      </c>
      <c r="O3136" t="s">
        <v>6762</v>
      </c>
      <c r="P3136">
        <v>3079900</v>
      </c>
      <c r="Q3136" t="s">
        <v>6636</v>
      </c>
      <c r="R3136" t="s">
        <v>6636</v>
      </c>
      <c r="S3136" s="12"/>
      <c r="T3136" s="13"/>
      <c r="U3136" t="s">
        <v>6636</v>
      </c>
    </row>
    <row r="3137" spans="1:21" x14ac:dyDescent="0.25">
      <c r="A3137" t="s">
        <v>6637</v>
      </c>
      <c r="B3137" s="12">
        <v>42513</v>
      </c>
      <c r="C3137" t="s">
        <v>9336</v>
      </c>
      <c r="D3137" s="11">
        <v>46199.872384259303</v>
      </c>
      <c r="E3137" t="s">
        <v>9337</v>
      </c>
      <c r="F3137" t="s">
        <v>6617</v>
      </c>
      <c r="G3137" t="s">
        <v>9197</v>
      </c>
      <c r="H3137" t="s">
        <v>6370</v>
      </c>
      <c r="I3137" t="s">
        <v>65</v>
      </c>
      <c r="J3137" t="s">
        <v>573</v>
      </c>
      <c r="K3137" t="s">
        <v>9338</v>
      </c>
      <c r="L3137" t="s">
        <v>9191</v>
      </c>
      <c r="M3137" t="s">
        <v>9339</v>
      </c>
      <c r="N3137" t="s">
        <v>6761</v>
      </c>
      <c r="O3137" t="s">
        <v>6762</v>
      </c>
      <c r="P3137">
        <v>3079900</v>
      </c>
      <c r="Q3137" t="s">
        <v>6636</v>
      </c>
      <c r="R3137" t="s">
        <v>6636</v>
      </c>
      <c r="S3137" s="12"/>
      <c r="T3137" s="13"/>
      <c r="U3137" t="s">
        <v>6636</v>
      </c>
    </row>
    <row r="3138" spans="1:21" x14ac:dyDescent="0.25">
      <c r="A3138" t="s">
        <v>6637</v>
      </c>
      <c r="B3138" s="12">
        <v>42513</v>
      </c>
      <c r="C3138" t="s">
        <v>9336</v>
      </c>
      <c r="D3138" s="11">
        <v>46199.872384259303</v>
      </c>
      <c r="E3138" t="s">
        <v>9337</v>
      </c>
      <c r="F3138" t="s">
        <v>6617</v>
      </c>
      <c r="G3138" t="s">
        <v>9198</v>
      </c>
      <c r="H3138" t="s">
        <v>6370</v>
      </c>
      <c r="I3138" t="s">
        <v>65</v>
      </c>
      <c r="J3138" t="s">
        <v>573</v>
      </c>
      <c r="K3138" t="s">
        <v>9338</v>
      </c>
      <c r="L3138" t="s">
        <v>9191</v>
      </c>
      <c r="M3138" t="s">
        <v>9339</v>
      </c>
      <c r="N3138" t="s">
        <v>6761</v>
      </c>
      <c r="O3138" t="s">
        <v>6762</v>
      </c>
      <c r="P3138">
        <v>3079900</v>
      </c>
      <c r="Q3138" t="s">
        <v>6636</v>
      </c>
      <c r="R3138" t="s">
        <v>6636</v>
      </c>
      <c r="S3138" s="12"/>
      <c r="T3138" s="13"/>
      <c r="U3138" t="s">
        <v>6636</v>
      </c>
    </row>
    <row r="3139" spans="1:21" x14ac:dyDescent="0.25">
      <c r="A3139" t="s">
        <v>6637</v>
      </c>
      <c r="B3139" s="12">
        <v>42513</v>
      </c>
      <c r="C3139" t="s">
        <v>9336</v>
      </c>
      <c r="D3139" s="11">
        <v>46199.872384259303</v>
      </c>
      <c r="E3139" t="s">
        <v>9337</v>
      </c>
      <c r="F3139" t="s">
        <v>6617</v>
      </c>
      <c r="G3139" t="s">
        <v>9199</v>
      </c>
      <c r="H3139" t="s">
        <v>6370</v>
      </c>
      <c r="I3139" t="s">
        <v>65</v>
      </c>
      <c r="J3139" t="s">
        <v>573</v>
      </c>
      <c r="K3139" t="s">
        <v>9338</v>
      </c>
      <c r="L3139" t="s">
        <v>9191</v>
      </c>
      <c r="M3139" t="s">
        <v>9339</v>
      </c>
      <c r="N3139" t="s">
        <v>6761</v>
      </c>
      <c r="O3139" t="s">
        <v>6762</v>
      </c>
      <c r="P3139">
        <v>3079900</v>
      </c>
      <c r="Q3139" t="s">
        <v>6636</v>
      </c>
      <c r="R3139" t="s">
        <v>6636</v>
      </c>
      <c r="S3139" s="12"/>
      <c r="T3139" s="13"/>
      <c r="U3139" t="s">
        <v>6636</v>
      </c>
    </row>
    <row r="3140" spans="1:21" x14ac:dyDescent="0.25">
      <c r="A3140" t="s">
        <v>6637</v>
      </c>
      <c r="B3140" s="12">
        <v>42513</v>
      </c>
      <c r="C3140" t="s">
        <v>9336</v>
      </c>
      <c r="D3140" s="11">
        <v>46199.872384259303</v>
      </c>
      <c r="E3140" t="s">
        <v>9337</v>
      </c>
      <c r="F3140" t="s">
        <v>6617</v>
      </c>
      <c r="G3140" t="s">
        <v>9200</v>
      </c>
      <c r="H3140" t="s">
        <v>6370</v>
      </c>
      <c r="I3140" t="s">
        <v>65</v>
      </c>
      <c r="J3140" t="s">
        <v>573</v>
      </c>
      <c r="K3140" t="s">
        <v>9338</v>
      </c>
      <c r="L3140" t="s">
        <v>9191</v>
      </c>
      <c r="M3140" t="s">
        <v>9339</v>
      </c>
      <c r="N3140" t="s">
        <v>6761</v>
      </c>
      <c r="O3140" t="s">
        <v>6762</v>
      </c>
      <c r="P3140">
        <v>3079900</v>
      </c>
      <c r="Q3140" t="s">
        <v>6636</v>
      </c>
      <c r="R3140" t="s">
        <v>6636</v>
      </c>
      <c r="S3140" s="12"/>
      <c r="T3140" s="13"/>
      <c r="U3140" t="s">
        <v>6636</v>
      </c>
    </row>
    <row r="3141" spans="1:21" x14ac:dyDescent="0.25">
      <c r="A3141" t="s">
        <v>6637</v>
      </c>
      <c r="B3141" s="12">
        <v>42513</v>
      </c>
      <c r="C3141" t="s">
        <v>9336</v>
      </c>
      <c r="D3141" s="11">
        <v>46199.872384259303</v>
      </c>
      <c r="E3141" t="s">
        <v>9337</v>
      </c>
      <c r="F3141" t="s">
        <v>6617</v>
      </c>
      <c r="G3141" t="s">
        <v>9201</v>
      </c>
      <c r="H3141" t="s">
        <v>6370</v>
      </c>
      <c r="I3141" t="s">
        <v>65</v>
      </c>
      <c r="J3141" t="s">
        <v>573</v>
      </c>
      <c r="K3141" t="s">
        <v>9338</v>
      </c>
      <c r="L3141" t="s">
        <v>9191</v>
      </c>
      <c r="M3141" t="s">
        <v>9339</v>
      </c>
      <c r="N3141" t="s">
        <v>6761</v>
      </c>
      <c r="O3141" t="s">
        <v>6762</v>
      </c>
      <c r="P3141">
        <v>3079900</v>
      </c>
      <c r="Q3141" t="s">
        <v>6636</v>
      </c>
      <c r="R3141" t="s">
        <v>6636</v>
      </c>
      <c r="S3141" s="12"/>
      <c r="T3141" s="13"/>
      <c r="U3141" t="s">
        <v>6636</v>
      </c>
    </row>
    <row r="3142" spans="1:21" x14ac:dyDescent="0.25">
      <c r="A3142" t="s">
        <v>6637</v>
      </c>
      <c r="B3142" s="12">
        <v>42507</v>
      </c>
      <c r="C3142" t="s">
        <v>9340</v>
      </c>
      <c r="D3142" s="11">
        <v>46200.426851851902</v>
      </c>
      <c r="E3142" t="s">
        <v>9341</v>
      </c>
      <c r="F3142" t="s">
        <v>6617</v>
      </c>
      <c r="G3142" t="s">
        <v>9121</v>
      </c>
      <c r="H3142" t="s">
        <v>6370</v>
      </c>
      <c r="I3142" t="s">
        <v>65</v>
      </c>
      <c r="J3142" t="s">
        <v>57</v>
      </c>
      <c r="K3142" t="s">
        <v>9342</v>
      </c>
      <c r="L3142" t="s">
        <v>9221</v>
      </c>
      <c r="M3142" t="s">
        <v>9343</v>
      </c>
      <c r="N3142" t="s">
        <v>6761</v>
      </c>
      <c r="O3142" t="s">
        <v>7185</v>
      </c>
      <c r="P3142">
        <v>3690000</v>
      </c>
      <c r="Q3142" t="s">
        <v>6636</v>
      </c>
      <c r="R3142" t="s">
        <v>6636</v>
      </c>
      <c r="S3142" s="12"/>
      <c r="T3142" s="13"/>
      <c r="U3142" t="s">
        <v>7471</v>
      </c>
    </row>
    <row r="3143" spans="1:21" x14ac:dyDescent="0.25">
      <c r="A3143" t="s">
        <v>6637</v>
      </c>
      <c r="B3143" s="12">
        <v>42507</v>
      </c>
      <c r="C3143" t="s">
        <v>9340</v>
      </c>
      <c r="D3143" s="11">
        <v>46200.426851851902</v>
      </c>
      <c r="E3143" t="s">
        <v>9341</v>
      </c>
      <c r="F3143" t="s">
        <v>6617</v>
      </c>
      <c r="G3143" t="s">
        <v>9123</v>
      </c>
      <c r="H3143" t="s">
        <v>6370</v>
      </c>
      <c r="I3143" t="s">
        <v>65</v>
      </c>
      <c r="J3143" t="s">
        <v>57</v>
      </c>
      <c r="K3143" t="s">
        <v>9342</v>
      </c>
      <c r="L3143" t="s">
        <v>9221</v>
      </c>
      <c r="M3143" t="s">
        <v>9343</v>
      </c>
      <c r="N3143" t="s">
        <v>6761</v>
      </c>
      <c r="O3143" t="s">
        <v>7185</v>
      </c>
      <c r="P3143">
        <v>3690000</v>
      </c>
      <c r="Q3143" t="s">
        <v>6636</v>
      </c>
      <c r="R3143" t="s">
        <v>6636</v>
      </c>
      <c r="S3143" s="12"/>
      <c r="T3143" s="13"/>
      <c r="U3143" t="s">
        <v>7471</v>
      </c>
    </row>
    <row r="3144" spans="1:21" x14ac:dyDescent="0.25">
      <c r="A3144" t="s">
        <v>6637</v>
      </c>
      <c r="B3144" s="12">
        <v>42507</v>
      </c>
      <c r="C3144" t="s">
        <v>9340</v>
      </c>
      <c r="D3144" s="11">
        <v>46200.426851851902</v>
      </c>
      <c r="E3144" t="s">
        <v>9341</v>
      </c>
      <c r="F3144" t="s">
        <v>6617</v>
      </c>
      <c r="G3144" t="s">
        <v>9124</v>
      </c>
      <c r="H3144" t="s">
        <v>6370</v>
      </c>
      <c r="I3144" t="s">
        <v>65</v>
      </c>
      <c r="J3144" t="s">
        <v>57</v>
      </c>
      <c r="K3144" t="s">
        <v>9342</v>
      </c>
      <c r="L3144" t="s">
        <v>9221</v>
      </c>
      <c r="M3144" t="s">
        <v>9343</v>
      </c>
      <c r="N3144" t="s">
        <v>6761</v>
      </c>
      <c r="O3144" t="s">
        <v>7185</v>
      </c>
      <c r="P3144">
        <v>3690000</v>
      </c>
      <c r="Q3144" t="s">
        <v>6636</v>
      </c>
      <c r="R3144" t="s">
        <v>6636</v>
      </c>
      <c r="S3144" s="12"/>
      <c r="T3144" s="13"/>
      <c r="U3144" t="s">
        <v>7471</v>
      </c>
    </row>
    <row r="3145" spans="1:21" x14ac:dyDescent="0.25">
      <c r="A3145" t="s">
        <v>6619</v>
      </c>
      <c r="B3145" s="12">
        <v>42507</v>
      </c>
      <c r="C3145" t="s">
        <v>9340</v>
      </c>
      <c r="D3145" s="11">
        <v>46200.475624999999</v>
      </c>
      <c r="E3145" t="s">
        <v>9341</v>
      </c>
      <c r="F3145" t="s">
        <v>6617</v>
      </c>
      <c r="G3145" t="s">
        <v>9121</v>
      </c>
      <c r="H3145" t="s">
        <v>6370</v>
      </c>
      <c r="I3145" t="s">
        <v>65</v>
      </c>
      <c r="J3145" t="s">
        <v>57</v>
      </c>
      <c r="K3145" t="s">
        <v>9342</v>
      </c>
      <c r="L3145" t="s">
        <v>9221</v>
      </c>
      <c r="M3145" t="s">
        <v>9343</v>
      </c>
      <c r="N3145" t="s">
        <v>6761</v>
      </c>
      <c r="O3145" t="s">
        <v>7185</v>
      </c>
      <c r="P3145">
        <v>3690000</v>
      </c>
      <c r="Q3145" t="s">
        <v>6636</v>
      </c>
      <c r="R3145" t="s">
        <v>6636</v>
      </c>
      <c r="S3145" s="12"/>
      <c r="T3145" s="13"/>
      <c r="U3145" t="s">
        <v>7471</v>
      </c>
    </row>
    <row r="3146" spans="1:21" x14ac:dyDescent="0.25">
      <c r="A3146" t="s">
        <v>6619</v>
      </c>
      <c r="B3146" s="12">
        <v>42507</v>
      </c>
      <c r="C3146" t="s">
        <v>9340</v>
      </c>
      <c r="D3146" s="11">
        <v>46200.475624999999</v>
      </c>
      <c r="E3146" t="s">
        <v>9341</v>
      </c>
      <c r="F3146" t="s">
        <v>6617</v>
      </c>
      <c r="G3146" t="s">
        <v>9123</v>
      </c>
      <c r="H3146" t="s">
        <v>6370</v>
      </c>
      <c r="I3146" t="s">
        <v>65</v>
      </c>
      <c r="J3146" t="s">
        <v>57</v>
      </c>
      <c r="K3146" t="s">
        <v>9342</v>
      </c>
      <c r="L3146" t="s">
        <v>9221</v>
      </c>
      <c r="M3146" t="s">
        <v>9343</v>
      </c>
      <c r="N3146" t="s">
        <v>6761</v>
      </c>
      <c r="O3146" t="s">
        <v>7185</v>
      </c>
      <c r="P3146">
        <v>3690000</v>
      </c>
      <c r="Q3146" t="s">
        <v>6636</v>
      </c>
      <c r="R3146" t="s">
        <v>6636</v>
      </c>
      <c r="S3146" s="12"/>
      <c r="T3146" s="13"/>
      <c r="U3146" t="s">
        <v>7471</v>
      </c>
    </row>
    <row r="3147" spans="1:21" x14ac:dyDescent="0.25">
      <c r="A3147" t="s">
        <v>6619</v>
      </c>
      <c r="B3147" s="12">
        <v>42507</v>
      </c>
      <c r="C3147" t="s">
        <v>9340</v>
      </c>
      <c r="D3147" s="11">
        <v>46200.475624999999</v>
      </c>
      <c r="E3147" t="s">
        <v>9341</v>
      </c>
      <c r="F3147" t="s">
        <v>6617</v>
      </c>
      <c r="G3147" t="s">
        <v>9124</v>
      </c>
      <c r="H3147" t="s">
        <v>6370</v>
      </c>
      <c r="I3147" t="s">
        <v>65</v>
      </c>
      <c r="J3147" t="s">
        <v>57</v>
      </c>
      <c r="K3147" t="s">
        <v>9342</v>
      </c>
      <c r="L3147" t="s">
        <v>9221</v>
      </c>
      <c r="M3147" t="s">
        <v>9343</v>
      </c>
      <c r="N3147" t="s">
        <v>6761</v>
      </c>
      <c r="O3147" t="s">
        <v>7185</v>
      </c>
      <c r="P3147">
        <v>3690000</v>
      </c>
      <c r="Q3147" t="s">
        <v>6636</v>
      </c>
      <c r="R3147" t="s">
        <v>6636</v>
      </c>
      <c r="S3147" s="12"/>
      <c r="T3147" s="13"/>
      <c r="U3147" t="s">
        <v>7471</v>
      </c>
    </row>
    <row r="3148" spans="1:21" x14ac:dyDescent="0.25">
      <c r="A3148" t="s">
        <v>6619</v>
      </c>
      <c r="B3148" s="12">
        <v>42513</v>
      </c>
      <c r="C3148" t="s">
        <v>9336</v>
      </c>
      <c r="D3148" s="11">
        <v>46200.525972222204</v>
      </c>
      <c r="E3148" t="s">
        <v>9337</v>
      </c>
      <c r="F3148" t="s">
        <v>6617</v>
      </c>
      <c r="G3148" t="s">
        <v>9121</v>
      </c>
      <c r="H3148" t="s">
        <v>6370</v>
      </c>
      <c r="I3148" t="s">
        <v>65</v>
      </c>
      <c r="J3148" t="s">
        <v>573</v>
      </c>
      <c r="K3148" t="s">
        <v>9338</v>
      </c>
      <c r="L3148" t="s">
        <v>9191</v>
      </c>
      <c r="M3148" t="s">
        <v>9339</v>
      </c>
      <c r="N3148" t="s">
        <v>6761</v>
      </c>
      <c r="O3148" t="s">
        <v>6762</v>
      </c>
      <c r="P3148">
        <v>3079900</v>
      </c>
      <c r="Q3148" t="s">
        <v>6636</v>
      </c>
      <c r="R3148" t="s">
        <v>6636</v>
      </c>
      <c r="S3148" s="12"/>
      <c r="T3148" s="13"/>
      <c r="U3148" t="s">
        <v>6636</v>
      </c>
    </row>
    <row r="3149" spans="1:21" x14ac:dyDescent="0.25">
      <c r="A3149" t="s">
        <v>6619</v>
      </c>
      <c r="B3149" s="12">
        <v>42513</v>
      </c>
      <c r="C3149" t="s">
        <v>9336</v>
      </c>
      <c r="D3149" s="11">
        <v>46200.525972222204</v>
      </c>
      <c r="E3149" t="s">
        <v>9337</v>
      </c>
      <c r="F3149" t="s">
        <v>6617</v>
      </c>
      <c r="G3149" t="s">
        <v>9193</v>
      </c>
      <c r="H3149" t="s">
        <v>6370</v>
      </c>
      <c r="I3149" t="s">
        <v>65</v>
      </c>
      <c r="J3149" t="s">
        <v>573</v>
      </c>
      <c r="K3149" t="s">
        <v>9338</v>
      </c>
      <c r="L3149" t="s">
        <v>9191</v>
      </c>
      <c r="M3149" t="s">
        <v>9339</v>
      </c>
      <c r="N3149" t="s">
        <v>6761</v>
      </c>
      <c r="O3149" t="s">
        <v>6762</v>
      </c>
      <c r="P3149">
        <v>3079900</v>
      </c>
      <c r="Q3149" t="s">
        <v>6636</v>
      </c>
      <c r="R3149" t="s">
        <v>6636</v>
      </c>
      <c r="S3149" s="12"/>
      <c r="T3149" s="13"/>
      <c r="U3149" t="s">
        <v>6636</v>
      </c>
    </row>
    <row r="3150" spans="1:21" x14ac:dyDescent="0.25">
      <c r="A3150" t="s">
        <v>6619</v>
      </c>
      <c r="B3150" s="12">
        <v>42513</v>
      </c>
      <c r="C3150" t="s">
        <v>9336</v>
      </c>
      <c r="D3150" s="11">
        <v>46200.525972222204</v>
      </c>
      <c r="E3150" t="s">
        <v>9337</v>
      </c>
      <c r="F3150" t="s">
        <v>6617</v>
      </c>
      <c r="G3150" t="s">
        <v>9194</v>
      </c>
      <c r="H3150" t="s">
        <v>6370</v>
      </c>
      <c r="I3150" t="s">
        <v>65</v>
      </c>
      <c r="J3150" t="s">
        <v>573</v>
      </c>
      <c r="K3150" t="s">
        <v>9338</v>
      </c>
      <c r="L3150" t="s">
        <v>9191</v>
      </c>
      <c r="M3150" t="s">
        <v>9339</v>
      </c>
      <c r="N3150" t="s">
        <v>6761</v>
      </c>
      <c r="O3150" t="s">
        <v>6762</v>
      </c>
      <c r="P3150">
        <v>3079900</v>
      </c>
      <c r="Q3150" t="s">
        <v>6636</v>
      </c>
      <c r="R3150" t="s">
        <v>6636</v>
      </c>
      <c r="S3150" s="12"/>
      <c r="T3150" s="13"/>
      <c r="U3150" t="s">
        <v>6636</v>
      </c>
    </row>
    <row r="3151" spans="1:21" x14ac:dyDescent="0.25">
      <c r="A3151" t="s">
        <v>6619</v>
      </c>
      <c r="B3151" s="12">
        <v>42513</v>
      </c>
      <c r="C3151" t="s">
        <v>9336</v>
      </c>
      <c r="D3151" s="11">
        <v>46200.525972222204</v>
      </c>
      <c r="E3151" t="s">
        <v>9337</v>
      </c>
      <c r="F3151" t="s">
        <v>6617</v>
      </c>
      <c r="G3151" t="s">
        <v>9195</v>
      </c>
      <c r="H3151" t="s">
        <v>6370</v>
      </c>
      <c r="I3151" t="s">
        <v>65</v>
      </c>
      <c r="J3151" t="s">
        <v>573</v>
      </c>
      <c r="K3151" t="s">
        <v>9338</v>
      </c>
      <c r="L3151" t="s">
        <v>9191</v>
      </c>
      <c r="M3151" t="s">
        <v>9339</v>
      </c>
      <c r="N3151" t="s">
        <v>6761</v>
      </c>
      <c r="O3151" t="s">
        <v>6762</v>
      </c>
      <c r="P3151">
        <v>3079900</v>
      </c>
      <c r="Q3151" t="s">
        <v>6636</v>
      </c>
      <c r="R3151" t="s">
        <v>6636</v>
      </c>
      <c r="S3151" s="12"/>
      <c r="T3151" s="13"/>
      <c r="U3151" t="s">
        <v>6636</v>
      </c>
    </row>
    <row r="3152" spans="1:21" x14ac:dyDescent="0.25">
      <c r="A3152" t="s">
        <v>6619</v>
      </c>
      <c r="B3152" s="12">
        <v>42513</v>
      </c>
      <c r="C3152" t="s">
        <v>9336</v>
      </c>
      <c r="D3152" s="11">
        <v>46200.525972222204</v>
      </c>
      <c r="E3152" t="s">
        <v>9337</v>
      </c>
      <c r="F3152" t="s">
        <v>6617</v>
      </c>
      <c r="G3152" t="s">
        <v>9196</v>
      </c>
      <c r="H3152" t="s">
        <v>6370</v>
      </c>
      <c r="I3152" t="s">
        <v>65</v>
      </c>
      <c r="J3152" t="s">
        <v>573</v>
      </c>
      <c r="K3152" t="s">
        <v>9338</v>
      </c>
      <c r="L3152" t="s">
        <v>9191</v>
      </c>
      <c r="M3152" t="s">
        <v>9339</v>
      </c>
      <c r="N3152" t="s">
        <v>6761</v>
      </c>
      <c r="O3152" t="s">
        <v>6762</v>
      </c>
      <c r="P3152">
        <v>3079900</v>
      </c>
      <c r="Q3152" t="s">
        <v>6636</v>
      </c>
      <c r="R3152" t="s">
        <v>6636</v>
      </c>
      <c r="S3152" s="12"/>
      <c r="T3152" s="13"/>
      <c r="U3152" t="s">
        <v>6636</v>
      </c>
    </row>
    <row r="3153" spans="1:21" x14ac:dyDescent="0.25">
      <c r="A3153" t="s">
        <v>6619</v>
      </c>
      <c r="B3153" s="12">
        <v>42513</v>
      </c>
      <c r="C3153" t="s">
        <v>9336</v>
      </c>
      <c r="D3153" s="11">
        <v>46200.525972222204</v>
      </c>
      <c r="E3153" t="s">
        <v>9337</v>
      </c>
      <c r="F3153" t="s">
        <v>6617</v>
      </c>
      <c r="G3153" t="s">
        <v>9197</v>
      </c>
      <c r="H3153" t="s">
        <v>6370</v>
      </c>
      <c r="I3153" t="s">
        <v>65</v>
      </c>
      <c r="J3153" t="s">
        <v>573</v>
      </c>
      <c r="K3153" t="s">
        <v>9338</v>
      </c>
      <c r="L3153" t="s">
        <v>9191</v>
      </c>
      <c r="M3153" t="s">
        <v>9339</v>
      </c>
      <c r="N3153" t="s">
        <v>6761</v>
      </c>
      <c r="O3153" t="s">
        <v>6762</v>
      </c>
      <c r="P3153">
        <v>3079900</v>
      </c>
      <c r="Q3153" t="s">
        <v>6636</v>
      </c>
      <c r="R3153" t="s">
        <v>6636</v>
      </c>
      <c r="S3153" s="12"/>
      <c r="T3153" s="13"/>
      <c r="U3153" t="s">
        <v>6636</v>
      </c>
    </row>
    <row r="3154" spans="1:21" x14ac:dyDescent="0.25">
      <c r="A3154" t="s">
        <v>6619</v>
      </c>
      <c r="B3154" s="12">
        <v>42513</v>
      </c>
      <c r="C3154" t="s">
        <v>9336</v>
      </c>
      <c r="D3154" s="11">
        <v>46200.525972222204</v>
      </c>
      <c r="E3154" t="s">
        <v>9337</v>
      </c>
      <c r="F3154" t="s">
        <v>6617</v>
      </c>
      <c r="G3154" t="s">
        <v>9198</v>
      </c>
      <c r="H3154" t="s">
        <v>6370</v>
      </c>
      <c r="I3154" t="s">
        <v>65</v>
      </c>
      <c r="J3154" t="s">
        <v>573</v>
      </c>
      <c r="K3154" t="s">
        <v>9338</v>
      </c>
      <c r="L3154" t="s">
        <v>9191</v>
      </c>
      <c r="M3154" t="s">
        <v>9339</v>
      </c>
      <c r="N3154" t="s">
        <v>6761</v>
      </c>
      <c r="O3154" t="s">
        <v>6762</v>
      </c>
      <c r="P3154">
        <v>3079900</v>
      </c>
      <c r="Q3154" t="s">
        <v>6636</v>
      </c>
      <c r="R3154" t="s">
        <v>6636</v>
      </c>
      <c r="S3154" s="12"/>
      <c r="T3154" s="13"/>
      <c r="U3154" t="s">
        <v>6636</v>
      </c>
    </row>
    <row r="3155" spans="1:21" x14ac:dyDescent="0.25">
      <c r="A3155" t="s">
        <v>6619</v>
      </c>
      <c r="B3155" s="12">
        <v>42513</v>
      </c>
      <c r="C3155" t="s">
        <v>9336</v>
      </c>
      <c r="D3155" s="11">
        <v>46200.525972222204</v>
      </c>
      <c r="E3155" t="s">
        <v>9337</v>
      </c>
      <c r="F3155" t="s">
        <v>6617</v>
      </c>
      <c r="G3155" t="s">
        <v>9199</v>
      </c>
      <c r="H3155" t="s">
        <v>6370</v>
      </c>
      <c r="I3155" t="s">
        <v>65</v>
      </c>
      <c r="J3155" t="s">
        <v>573</v>
      </c>
      <c r="K3155" t="s">
        <v>9338</v>
      </c>
      <c r="L3155" t="s">
        <v>9191</v>
      </c>
      <c r="M3155" t="s">
        <v>9339</v>
      </c>
      <c r="N3155" t="s">
        <v>6761</v>
      </c>
      <c r="O3155" t="s">
        <v>6762</v>
      </c>
      <c r="P3155">
        <v>3079900</v>
      </c>
      <c r="Q3155" t="s">
        <v>6636</v>
      </c>
      <c r="R3155" t="s">
        <v>6636</v>
      </c>
      <c r="S3155" s="12"/>
      <c r="T3155" s="13"/>
      <c r="U3155" t="s">
        <v>6636</v>
      </c>
    </row>
    <row r="3156" spans="1:21" x14ac:dyDescent="0.25">
      <c r="A3156" t="s">
        <v>6619</v>
      </c>
      <c r="B3156" s="12">
        <v>42513</v>
      </c>
      <c r="C3156" t="s">
        <v>9336</v>
      </c>
      <c r="D3156" s="11">
        <v>46200.525972222204</v>
      </c>
      <c r="E3156" t="s">
        <v>9337</v>
      </c>
      <c r="F3156" t="s">
        <v>6617</v>
      </c>
      <c r="G3156" t="s">
        <v>9200</v>
      </c>
      <c r="H3156" t="s">
        <v>6370</v>
      </c>
      <c r="I3156" t="s">
        <v>65</v>
      </c>
      <c r="J3156" t="s">
        <v>573</v>
      </c>
      <c r="K3156" t="s">
        <v>9338</v>
      </c>
      <c r="L3156" t="s">
        <v>9191</v>
      </c>
      <c r="M3156" t="s">
        <v>9339</v>
      </c>
      <c r="N3156" t="s">
        <v>6761</v>
      </c>
      <c r="O3156" t="s">
        <v>6762</v>
      </c>
      <c r="P3156">
        <v>3079900</v>
      </c>
      <c r="Q3156" t="s">
        <v>6636</v>
      </c>
      <c r="R3156" t="s">
        <v>6636</v>
      </c>
      <c r="S3156" s="12"/>
      <c r="T3156" s="13"/>
      <c r="U3156" t="s">
        <v>6636</v>
      </c>
    </row>
    <row r="3157" spans="1:21" x14ac:dyDescent="0.25">
      <c r="A3157" t="s">
        <v>6619</v>
      </c>
      <c r="B3157" s="12">
        <v>42513</v>
      </c>
      <c r="C3157" t="s">
        <v>9336</v>
      </c>
      <c r="D3157" s="11">
        <v>46200.525972222204</v>
      </c>
      <c r="E3157" t="s">
        <v>9337</v>
      </c>
      <c r="F3157" t="s">
        <v>6617</v>
      </c>
      <c r="G3157" t="s">
        <v>9201</v>
      </c>
      <c r="H3157" t="s">
        <v>6370</v>
      </c>
      <c r="I3157" t="s">
        <v>65</v>
      </c>
      <c r="J3157" t="s">
        <v>573</v>
      </c>
      <c r="K3157" t="s">
        <v>9338</v>
      </c>
      <c r="L3157" t="s">
        <v>9191</v>
      </c>
      <c r="M3157" t="s">
        <v>9339</v>
      </c>
      <c r="N3157" t="s">
        <v>6761</v>
      </c>
      <c r="O3157" t="s">
        <v>6762</v>
      </c>
      <c r="P3157">
        <v>3079900</v>
      </c>
      <c r="Q3157" t="s">
        <v>6636</v>
      </c>
      <c r="R3157" t="s">
        <v>6636</v>
      </c>
      <c r="S3157" s="12"/>
      <c r="T3157" s="13"/>
      <c r="U3157" t="s">
        <v>6636</v>
      </c>
    </row>
    <row r="3158" spans="1:21" x14ac:dyDescent="0.25">
      <c r="A3158" t="s">
        <v>6637</v>
      </c>
      <c r="B3158" s="12">
        <v>42529</v>
      </c>
      <c r="C3158" t="s">
        <v>9344</v>
      </c>
      <c r="D3158" s="11">
        <v>46200.642824074101</v>
      </c>
      <c r="E3158" t="s">
        <v>9345</v>
      </c>
      <c r="F3158" t="s">
        <v>6617</v>
      </c>
      <c r="G3158" t="s">
        <v>9121</v>
      </c>
      <c r="H3158" t="s">
        <v>6370</v>
      </c>
      <c r="I3158" t="s">
        <v>65</v>
      </c>
      <c r="J3158" t="s">
        <v>57</v>
      </c>
      <c r="K3158" t="s">
        <v>9346</v>
      </c>
      <c r="L3158" t="s">
        <v>9221</v>
      </c>
      <c r="M3158" t="s">
        <v>9347</v>
      </c>
      <c r="N3158" t="s">
        <v>6761</v>
      </c>
      <c r="O3158" t="s">
        <v>6762</v>
      </c>
      <c r="P3158">
        <v>1930000</v>
      </c>
      <c r="Q3158" t="s">
        <v>6636</v>
      </c>
      <c r="R3158" t="s">
        <v>6636</v>
      </c>
      <c r="S3158" s="12"/>
      <c r="T3158" s="13"/>
      <c r="U3158" t="s">
        <v>7560</v>
      </c>
    </row>
    <row r="3159" spans="1:21" x14ac:dyDescent="0.25">
      <c r="A3159" t="s">
        <v>6637</v>
      </c>
      <c r="B3159" s="12">
        <v>42529</v>
      </c>
      <c r="C3159" t="s">
        <v>9344</v>
      </c>
      <c r="D3159" s="11">
        <v>46200.642824074101</v>
      </c>
      <c r="E3159" t="s">
        <v>9345</v>
      </c>
      <c r="F3159" t="s">
        <v>6617</v>
      </c>
      <c r="G3159" t="s">
        <v>9123</v>
      </c>
      <c r="H3159" t="s">
        <v>6370</v>
      </c>
      <c r="I3159" t="s">
        <v>65</v>
      </c>
      <c r="J3159" t="s">
        <v>57</v>
      </c>
      <c r="K3159" t="s">
        <v>9346</v>
      </c>
      <c r="L3159" t="s">
        <v>9221</v>
      </c>
      <c r="M3159" t="s">
        <v>9347</v>
      </c>
      <c r="N3159" t="s">
        <v>6761</v>
      </c>
      <c r="O3159" t="s">
        <v>6762</v>
      </c>
      <c r="P3159">
        <v>1930000</v>
      </c>
      <c r="Q3159" t="s">
        <v>6636</v>
      </c>
      <c r="R3159" t="s">
        <v>6636</v>
      </c>
      <c r="S3159" s="12"/>
      <c r="T3159" s="13"/>
      <c r="U3159" t="s">
        <v>7560</v>
      </c>
    </row>
    <row r="3160" spans="1:21" x14ac:dyDescent="0.25">
      <c r="A3160" t="s">
        <v>6637</v>
      </c>
      <c r="B3160" s="12">
        <v>42529</v>
      </c>
      <c r="C3160" t="s">
        <v>9344</v>
      </c>
      <c r="D3160" s="11">
        <v>46200.642824074101</v>
      </c>
      <c r="E3160" t="s">
        <v>9345</v>
      </c>
      <c r="F3160" t="s">
        <v>6617</v>
      </c>
      <c r="G3160" t="s">
        <v>9124</v>
      </c>
      <c r="H3160" t="s">
        <v>6370</v>
      </c>
      <c r="I3160" t="s">
        <v>65</v>
      </c>
      <c r="J3160" t="s">
        <v>57</v>
      </c>
      <c r="K3160" t="s">
        <v>9346</v>
      </c>
      <c r="L3160" t="s">
        <v>9221</v>
      </c>
      <c r="M3160" t="s">
        <v>9347</v>
      </c>
      <c r="N3160" t="s">
        <v>6761</v>
      </c>
      <c r="O3160" t="s">
        <v>6762</v>
      </c>
      <c r="P3160">
        <v>1930000</v>
      </c>
      <c r="Q3160" t="s">
        <v>6636</v>
      </c>
      <c r="R3160" t="s">
        <v>6636</v>
      </c>
      <c r="S3160" s="12"/>
      <c r="T3160" s="13"/>
      <c r="U3160" t="s">
        <v>7560</v>
      </c>
    </row>
    <row r="3161" spans="1:21" x14ac:dyDescent="0.25">
      <c r="A3161" t="s">
        <v>6619</v>
      </c>
      <c r="B3161" s="12">
        <v>42529</v>
      </c>
      <c r="C3161" t="s">
        <v>9344</v>
      </c>
      <c r="D3161" s="11">
        <v>46200.647962962998</v>
      </c>
      <c r="E3161" t="s">
        <v>9345</v>
      </c>
      <c r="F3161" t="s">
        <v>6617</v>
      </c>
      <c r="G3161" t="s">
        <v>9121</v>
      </c>
      <c r="H3161" t="s">
        <v>6370</v>
      </c>
      <c r="I3161" t="s">
        <v>65</v>
      </c>
      <c r="J3161" t="s">
        <v>57</v>
      </c>
      <c r="K3161" t="s">
        <v>9346</v>
      </c>
      <c r="L3161" t="s">
        <v>9221</v>
      </c>
      <c r="M3161" t="s">
        <v>9347</v>
      </c>
      <c r="N3161" t="s">
        <v>6761</v>
      </c>
      <c r="O3161" t="s">
        <v>6762</v>
      </c>
      <c r="P3161">
        <v>1930000</v>
      </c>
      <c r="Q3161" t="s">
        <v>6636</v>
      </c>
      <c r="R3161" t="s">
        <v>6636</v>
      </c>
      <c r="S3161" s="12"/>
      <c r="T3161" s="13"/>
      <c r="U3161" t="s">
        <v>7560</v>
      </c>
    </row>
    <row r="3162" spans="1:21" x14ac:dyDescent="0.25">
      <c r="A3162" t="s">
        <v>6619</v>
      </c>
      <c r="B3162" s="12">
        <v>42529</v>
      </c>
      <c r="C3162" t="s">
        <v>9344</v>
      </c>
      <c r="D3162" s="11">
        <v>46200.647962962998</v>
      </c>
      <c r="E3162" t="s">
        <v>9345</v>
      </c>
      <c r="F3162" t="s">
        <v>6617</v>
      </c>
      <c r="G3162" t="s">
        <v>9123</v>
      </c>
      <c r="H3162" t="s">
        <v>6370</v>
      </c>
      <c r="I3162" t="s">
        <v>65</v>
      </c>
      <c r="J3162" t="s">
        <v>57</v>
      </c>
      <c r="K3162" t="s">
        <v>9346</v>
      </c>
      <c r="L3162" t="s">
        <v>9221</v>
      </c>
      <c r="M3162" t="s">
        <v>9347</v>
      </c>
      <c r="N3162" t="s">
        <v>6761</v>
      </c>
      <c r="O3162" t="s">
        <v>6762</v>
      </c>
      <c r="P3162">
        <v>1930000</v>
      </c>
      <c r="Q3162" t="s">
        <v>6636</v>
      </c>
      <c r="R3162" t="s">
        <v>6636</v>
      </c>
      <c r="S3162" s="12"/>
      <c r="T3162" s="13"/>
      <c r="U3162" t="s">
        <v>7560</v>
      </c>
    </row>
    <row r="3163" spans="1:21" x14ac:dyDescent="0.25">
      <c r="A3163" t="s">
        <v>6619</v>
      </c>
      <c r="B3163" s="12">
        <v>42529</v>
      </c>
      <c r="C3163" t="s">
        <v>9344</v>
      </c>
      <c r="D3163" s="11">
        <v>46200.647962962998</v>
      </c>
      <c r="E3163" t="s">
        <v>9345</v>
      </c>
      <c r="F3163" t="s">
        <v>6617</v>
      </c>
      <c r="G3163" t="s">
        <v>9124</v>
      </c>
      <c r="H3163" t="s">
        <v>6370</v>
      </c>
      <c r="I3163" t="s">
        <v>65</v>
      </c>
      <c r="J3163" t="s">
        <v>57</v>
      </c>
      <c r="K3163" t="s">
        <v>9346</v>
      </c>
      <c r="L3163" t="s">
        <v>9221</v>
      </c>
      <c r="M3163" t="s">
        <v>9347</v>
      </c>
      <c r="N3163" t="s">
        <v>6761</v>
      </c>
      <c r="O3163" t="s">
        <v>6762</v>
      </c>
      <c r="P3163">
        <v>1930000</v>
      </c>
      <c r="Q3163" t="s">
        <v>6636</v>
      </c>
      <c r="R3163" t="s">
        <v>6636</v>
      </c>
      <c r="S3163" s="12"/>
      <c r="T3163" s="13"/>
      <c r="U3163" t="s">
        <v>7560</v>
      </c>
    </row>
    <row r="3164" spans="1:21" x14ac:dyDescent="0.25">
      <c r="A3164" t="s">
        <v>6637</v>
      </c>
      <c r="B3164" s="12">
        <v>42556</v>
      </c>
      <c r="C3164" t="s">
        <v>9348</v>
      </c>
      <c r="D3164" s="11">
        <v>46201.601041666698</v>
      </c>
      <c r="E3164" t="s">
        <v>9349</v>
      </c>
      <c r="F3164" t="s">
        <v>6617</v>
      </c>
      <c r="G3164" t="s">
        <v>9121</v>
      </c>
      <c r="H3164" t="s">
        <v>6370</v>
      </c>
      <c r="I3164" t="s">
        <v>65</v>
      </c>
      <c r="J3164" t="s">
        <v>67</v>
      </c>
      <c r="K3164" t="s">
        <v>9350</v>
      </c>
      <c r="L3164" t="s">
        <v>9191</v>
      </c>
      <c r="M3164" t="s">
        <v>9351</v>
      </c>
      <c r="N3164" t="s">
        <v>6761</v>
      </c>
      <c r="O3164" t="s">
        <v>6771</v>
      </c>
      <c r="P3164">
        <v>3399000</v>
      </c>
      <c r="Q3164" t="s">
        <v>6636</v>
      </c>
      <c r="R3164" t="s">
        <v>6636</v>
      </c>
      <c r="S3164" s="12"/>
      <c r="T3164" s="13"/>
      <c r="U3164" t="s">
        <v>6636</v>
      </c>
    </row>
    <row r="3165" spans="1:21" x14ac:dyDescent="0.25">
      <c r="A3165" t="s">
        <v>6637</v>
      </c>
      <c r="B3165" s="12">
        <v>42556</v>
      </c>
      <c r="C3165" t="s">
        <v>9348</v>
      </c>
      <c r="D3165" s="11">
        <v>46201.601041666698</v>
      </c>
      <c r="E3165" t="s">
        <v>9349</v>
      </c>
      <c r="F3165" t="s">
        <v>6617</v>
      </c>
      <c r="G3165" t="s">
        <v>9193</v>
      </c>
      <c r="H3165" t="s">
        <v>6370</v>
      </c>
      <c r="I3165" t="s">
        <v>65</v>
      </c>
      <c r="J3165" t="s">
        <v>67</v>
      </c>
      <c r="K3165" t="s">
        <v>9350</v>
      </c>
      <c r="L3165" t="s">
        <v>9191</v>
      </c>
      <c r="M3165" t="s">
        <v>9351</v>
      </c>
      <c r="N3165" t="s">
        <v>6761</v>
      </c>
      <c r="O3165" t="s">
        <v>6771</v>
      </c>
      <c r="P3165">
        <v>3399000</v>
      </c>
      <c r="Q3165" t="s">
        <v>6636</v>
      </c>
      <c r="R3165" t="s">
        <v>6636</v>
      </c>
      <c r="S3165" s="12"/>
      <c r="T3165" s="13"/>
      <c r="U3165" t="s">
        <v>6636</v>
      </c>
    </row>
    <row r="3166" spans="1:21" x14ac:dyDescent="0.25">
      <c r="A3166" t="s">
        <v>6637</v>
      </c>
      <c r="B3166" s="12">
        <v>42556</v>
      </c>
      <c r="C3166" t="s">
        <v>9348</v>
      </c>
      <c r="D3166" s="11">
        <v>46201.601041666698</v>
      </c>
      <c r="E3166" t="s">
        <v>9349</v>
      </c>
      <c r="F3166" t="s">
        <v>6617</v>
      </c>
      <c r="G3166" t="s">
        <v>9194</v>
      </c>
      <c r="H3166" t="s">
        <v>6370</v>
      </c>
      <c r="I3166" t="s">
        <v>65</v>
      </c>
      <c r="J3166" t="s">
        <v>67</v>
      </c>
      <c r="K3166" t="s">
        <v>9350</v>
      </c>
      <c r="L3166" t="s">
        <v>9191</v>
      </c>
      <c r="M3166" t="s">
        <v>9351</v>
      </c>
      <c r="N3166" t="s">
        <v>6761</v>
      </c>
      <c r="O3166" t="s">
        <v>6771</v>
      </c>
      <c r="P3166">
        <v>3399000</v>
      </c>
      <c r="Q3166" t="s">
        <v>6636</v>
      </c>
      <c r="R3166" t="s">
        <v>6636</v>
      </c>
      <c r="S3166" s="12"/>
      <c r="T3166" s="13"/>
      <c r="U3166" t="s">
        <v>6636</v>
      </c>
    </row>
    <row r="3167" spans="1:21" x14ac:dyDescent="0.25">
      <c r="A3167" t="s">
        <v>6637</v>
      </c>
      <c r="B3167" s="12">
        <v>42556</v>
      </c>
      <c r="C3167" t="s">
        <v>9348</v>
      </c>
      <c r="D3167" s="11">
        <v>46201.601041666698</v>
      </c>
      <c r="E3167" t="s">
        <v>9349</v>
      </c>
      <c r="F3167" t="s">
        <v>6617</v>
      </c>
      <c r="G3167" t="s">
        <v>9195</v>
      </c>
      <c r="H3167" t="s">
        <v>6370</v>
      </c>
      <c r="I3167" t="s">
        <v>65</v>
      </c>
      <c r="J3167" t="s">
        <v>67</v>
      </c>
      <c r="K3167" t="s">
        <v>9350</v>
      </c>
      <c r="L3167" t="s">
        <v>9191</v>
      </c>
      <c r="M3167" t="s">
        <v>9351</v>
      </c>
      <c r="N3167" t="s">
        <v>6761</v>
      </c>
      <c r="O3167" t="s">
        <v>6771</v>
      </c>
      <c r="P3167">
        <v>3399000</v>
      </c>
      <c r="Q3167" t="s">
        <v>6636</v>
      </c>
      <c r="R3167" t="s">
        <v>6636</v>
      </c>
      <c r="S3167" s="12"/>
      <c r="T3167" s="13"/>
      <c r="U3167" t="s">
        <v>6636</v>
      </c>
    </row>
    <row r="3168" spans="1:21" x14ac:dyDescent="0.25">
      <c r="A3168" t="s">
        <v>6637</v>
      </c>
      <c r="B3168" s="12">
        <v>42556</v>
      </c>
      <c r="C3168" t="s">
        <v>9348</v>
      </c>
      <c r="D3168" s="11">
        <v>46201.601041666698</v>
      </c>
      <c r="E3168" t="s">
        <v>9349</v>
      </c>
      <c r="F3168" t="s">
        <v>6617</v>
      </c>
      <c r="G3168" t="s">
        <v>9196</v>
      </c>
      <c r="H3168" t="s">
        <v>6370</v>
      </c>
      <c r="I3168" t="s">
        <v>65</v>
      </c>
      <c r="J3168" t="s">
        <v>67</v>
      </c>
      <c r="K3168" t="s">
        <v>9350</v>
      </c>
      <c r="L3168" t="s">
        <v>9191</v>
      </c>
      <c r="M3168" t="s">
        <v>9351</v>
      </c>
      <c r="N3168" t="s">
        <v>6761</v>
      </c>
      <c r="O3168" t="s">
        <v>6771</v>
      </c>
      <c r="P3168">
        <v>3399000</v>
      </c>
      <c r="Q3168" t="s">
        <v>6636</v>
      </c>
      <c r="R3168" t="s">
        <v>6636</v>
      </c>
      <c r="S3168" s="12"/>
      <c r="T3168" s="13"/>
      <c r="U3168" t="s">
        <v>6636</v>
      </c>
    </row>
    <row r="3169" spans="1:21" x14ac:dyDescent="0.25">
      <c r="A3169" t="s">
        <v>6637</v>
      </c>
      <c r="B3169" s="12">
        <v>42556</v>
      </c>
      <c r="C3169" t="s">
        <v>9348</v>
      </c>
      <c r="D3169" s="11">
        <v>46201.601041666698</v>
      </c>
      <c r="E3169" t="s">
        <v>9349</v>
      </c>
      <c r="F3169" t="s">
        <v>6617</v>
      </c>
      <c r="G3169" t="s">
        <v>9197</v>
      </c>
      <c r="H3169" t="s">
        <v>6370</v>
      </c>
      <c r="I3169" t="s">
        <v>65</v>
      </c>
      <c r="J3169" t="s">
        <v>67</v>
      </c>
      <c r="K3169" t="s">
        <v>9350</v>
      </c>
      <c r="L3169" t="s">
        <v>9191</v>
      </c>
      <c r="M3169" t="s">
        <v>9351</v>
      </c>
      <c r="N3169" t="s">
        <v>6761</v>
      </c>
      <c r="O3169" t="s">
        <v>6771</v>
      </c>
      <c r="P3169">
        <v>3399000</v>
      </c>
      <c r="Q3169" t="s">
        <v>6636</v>
      </c>
      <c r="R3169" t="s">
        <v>6636</v>
      </c>
      <c r="S3169" s="12"/>
      <c r="T3169" s="13"/>
      <c r="U3169" t="s">
        <v>6636</v>
      </c>
    </row>
    <row r="3170" spans="1:21" x14ac:dyDescent="0.25">
      <c r="A3170" t="s">
        <v>6637</v>
      </c>
      <c r="B3170" s="12">
        <v>42556</v>
      </c>
      <c r="C3170" t="s">
        <v>9348</v>
      </c>
      <c r="D3170" s="11">
        <v>46201.601041666698</v>
      </c>
      <c r="E3170" t="s">
        <v>9349</v>
      </c>
      <c r="F3170" t="s">
        <v>6617</v>
      </c>
      <c r="G3170" t="s">
        <v>9198</v>
      </c>
      <c r="H3170" t="s">
        <v>6370</v>
      </c>
      <c r="I3170" t="s">
        <v>65</v>
      </c>
      <c r="J3170" t="s">
        <v>67</v>
      </c>
      <c r="K3170" t="s">
        <v>9350</v>
      </c>
      <c r="L3170" t="s">
        <v>9191</v>
      </c>
      <c r="M3170" t="s">
        <v>9351</v>
      </c>
      <c r="N3170" t="s">
        <v>6761</v>
      </c>
      <c r="O3170" t="s">
        <v>6771</v>
      </c>
      <c r="P3170">
        <v>3399000</v>
      </c>
      <c r="Q3170" t="s">
        <v>6636</v>
      </c>
      <c r="R3170" t="s">
        <v>6636</v>
      </c>
      <c r="S3170" s="12"/>
      <c r="T3170" s="13"/>
      <c r="U3170" t="s">
        <v>6636</v>
      </c>
    </row>
    <row r="3171" spans="1:21" x14ac:dyDescent="0.25">
      <c r="A3171" t="s">
        <v>6637</v>
      </c>
      <c r="B3171" s="12">
        <v>42556</v>
      </c>
      <c r="C3171" t="s">
        <v>9348</v>
      </c>
      <c r="D3171" s="11">
        <v>46201.601041666698</v>
      </c>
      <c r="E3171" t="s">
        <v>9349</v>
      </c>
      <c r="F3171" t="s">
        <v>6617</v>
      </c>
      <c r="G3171" t="s">
        <v>9199</v>
      </c>
      <c r="H3171" t="s">
        <v>6370</v>
      </c>
      <c r="I3171" t="s">
        <v>65</v>
      </c>
      <c r="J3171" t="s">
        <v>67</v>
      </c>
      <c r="K3171" t="s">
        <v>9350</v>
      </c>
      <c r="L3171" t="s">
        <v>9191</v>
      </c>
      <c r="M3171" t="s">
        <v>9351</v>
      </c>
      <c r="N3171" t="s">
        <v>6761</v>
      </c>
      <c r="O3171" t="s">
        <v>6771</v>
      </c>
      <c r="P3171">
        <v>3399000</v>
      </c>
      <c r="Q3171" t="s">
        <v>6636</v>
      </c>
      <c r="R3171" t="s">
        <v>6636</v>
      </c>
      <c r="S3171" s="12"/>
      <c r="T3171" s="13"/>
      <c r="U3171" t="s">
        <v>6636</v>
      </c>
    </row>
    <row r="3172" spans="1:21" x14ac:dyDescent="0.25">
      <c r="A3172" t="s">
        <v>6637</v>
      </c>
      <c r="B3172" s="12">
        <v>42556</v>
      </c>
      <c r="C3172" t="s">
        <v>9348</v>
      </c>
      <c r="D3172" s="11">
        <v>46201.601041666698</v>
      </c>
      <c r="E3172" t="s">
        <v>9349</v>
      </c>
      <c r="F3172" t="s">
        <v>6617</v>
      </c>
      <c r="G3172" t="s">
        <v>9200</v>
      </c>
      <c r="H3172" t="s">
        <v>6370</v>
      </c>
      <c r="I3172" t="s">
        <v>65</v>
      </c>
      <c r="J3172" t="s">
        <v>67</v>
      </c>
      <c r="K3172" t="s">
        <v>9350</v>
      </c>
      <c r="L3172" t="s">
        <v>9191</v>
      </c>
      <c r="M3172" t="s">
        <v>9351</v>
      </c>
      <c r="N3172" t="s">
        <v>6761</v>
      </c>
      <c r="O3172" t="s">
        <v>6771</v>
      </c>
      <c r="P3172">
        <v>3399000</v>
      </c>
      <c r="Q3172" t="s">
        <v>6636</v>
      </c>
      <c r="R3172" t="s">
        <v>6636</v>
      </c>
      <c r="S3172" s="12"/>
      <c r="T3172" s="13"/>
      <c r="U3172" t="s">
        <v>6636</v>
      </c>
    </row>
    <row r="3173" spans="1:21" x14ac:dyDescent="0.25">
      <c r="A3173" t="s">
        <v>6637</v>
      </c>
      <c r="B3173" s="12">
        <v>42556</v>
      </c>
      <c r="C3173" t="s">
        <v>9348</v>
      </c>
      <c r="D3173" s="11">
        <v>46201.601041666698</v>
      </c>
      <c r="E3173" t="s">
        <v>9349</v>
      </c>
      <c r="F3173" t="s">
        <v>6617</v>
      </c>
      <c r="G3173" t="s">
        <v>9201</v>
      </c>
      <c r="H3173" t="s">
        <v>6370</v>
      </c>
      <c r="I3173" t="s">
        <v>65</v>
      </c>
      <c r="J3173" t="s">
        <v>67</v>
      </c>
      <c r="K3173" t="s">
        <v>9350</v>
      </c>
      <c r="L3173" t="s">
        <v>9191</v>
      </c>
      <c r="M3173" t="s">
        <v>9351</v>
      </c>
      <c r="N3173" t="s">
        <v>6761</v>
      </c>
      <c r="O3173" t="s">
        <v>6771</v>
      </c>
      <c r="P3173">
        <v>3399000</v>
      </c>
      <c r="Q3173" t="s">
        <v>6636</v>
      </c>
      <c r="R3173" t="s">
        <v>6636</v>
      </c>
      <c r="S3173" s="12"/>
      <c r="T3173" s="13"/>
      <c r="U3173" t="s">
        <v>6636</v>
      </c>
    </row>
    <row r="3174" spans="1:21" x14ac:dyDescent="0.25">
      <c r="A3174" t="s">
        <v>6619</v>
      </c>
      <c r="B3174" s="12">
        <v>42556</v>
      </c>
      <c r="C3174" t="s">
        <v>9348</v>
      </c>
      <c r="D3174" s="11">
        <v>46201.6086111111</v>
      </c>
      <c r="E3174" t="s">
        <v>9349</v>
      </c>
      <c r="F3174" t="s">
        <v>6617</v>
      </c>
      <c r="G3174" t="s">
        <v>9121</v>
      </c>
      <c r="H3174" t="s">
        <v>6370</v>
      </c>
      <c r="I3174" t="s">
        <v>65</v>
      </c>
      <c r="J3174" t="s">
        <v>67</v>
      </c>
      <c r="K3174" t="s">
        <v>9350</v>
      </c>
      <c r="L3174" t="s">
        <v>9191</v>
      </c>
      <c r="M3174" t="s">
        <v>9351</v>
      </c>
      <c r="N3174" t="s">
        <v>6761</v>
      </c>
      <c r="O3174" t="s">
        <v>6771</v>
      </c>
      <c r="P3174">
        <v>3399000</v>
      </c>
      <c r="Q3174" t="s">
        <v>6636</v>
      </c>
      <c r="R3174" t="s">
        <v>6636</v>
      </c>
      <c r="S3174" s="12"/>
      <c r="T3174" s="13"/>
      <c r="U3174" t="s">
        <v>6636</v>
      </c>
    </row>
    <row r="3175" spans="1:21" x14ac:dyDescent="0.25">
      <c r="A3175" t="s">
        <v>6619</v>
      </c>
      <c r="B3175" s="12">
        <v>42556</v>
      </c>
      <c r="C3175" t="s">
        <v>9348</v>
      </c>
      <c r="D3175" s="11">
        <v>46201.6086111111</v>
      </c>
      <c r="E3175" t="s">
        <v>9349</v>
      </c>
      <c r="F3175" t="s">
        <v>6617</v>
      </c>
      <c r="G3175" t="s">
        <v>9193</v>
      </c>
      <c r="H3175" t="s">
        <v>6370</v>
      </c>
      <c r="I3175" t="s">
        <v>65</v>
      </c>
      <c r="J3175" t="s">
        <v>67</v>
      </c>
      <c r="K3175" t="s">
        <v>9350</v>
      </c>
      <c r="L3175" t="s">
        <v>9191</v>
      </c>
      <c r="M3175" t="s">
        <v>9351</v>
      </c>
      <c r="N3175" t="s">
        <v>6761</v>
      </c>
      <c r="O3175" t="s">
        <v>6771</v>
      </c>
      <c r="P3175">
        <v>3399000</v>
      </c>
      <c r="Q3175" t="s">
        <v>6636</v>
      </c>
      <c r="R3175" t="s">
        <v>6636</v>
      </c>
      <c r="S3175" s="12"/>
      <c r="T3175" s="13"/>
      <c r="U3175" t="s">
        <v>6636</v>
      </c>
    </row>
    <row r="3176" spans="1:21" x14ac:dyDescent="0.25">
      <c r="A3176" t="s">
        <v>6619</v>
      </c>
      <c r="B3176" s="12">
        <v>42556</v>
      </c>
      <c r="C3176" t="s">
        <v>9348</v>
      </c>
      <c r="D3176" s="11">
        <v>46201.6086111111</v>
      </c>
      <c r="E3176" t="s">
        <v>9349</v>
      </c>
      <c r="F3176" t="s">
        <v>6617</v>
      </c>
      <c r="G3176" t="s">
        <v>9194</v>
      </c>
      <c r="H3176" t="s">
        <v>6370</v>
      </c>
      <c r="I3176" t="s">
        <v>65</v>
      </c>
      <c r="J3176" t="s">
        <v>67</v>
      </c>
      <c r="K3176" t="s">
        <v>9350</v>
      </c>
      <c r="L3176" t="s">
        <v>9191</v>
      </c>
      <c r="M3176" t="s">
        <v>9351</v>
      </c>
      <c r="N3176" t="s">
        <v>6761</v>
      </c>
      <c r="O3176" t="s">
        <v>6771</v>
      </c>
      <c r="P3176">
        <v>3399000</v>
      </c>
      <c r="Q3176" t="s">
        <v>6636</v>
      </c>
      <c r="R3176" t="s">
        <v>6636</v>
      </c>
      <c r="S3176" s="12"/>
      <c r="T3176" s="13"/>
      <c r="U3176" t="s">
        <v>6636</v>
      </c>
    </row>
    <row r="3177" spans="1:21" x14ac:dyDescent="0.25">
      <c r="A3177" t="s">
        <v>6619</v>
      </c>
      <c r="B3177" s="12">
        <v>42556</v>
      </c>
      <c r="C3177" t="s">
        <v>9348</v>
      </c>
      <c r="D3177" s="11">
        <v>46201.6086111111</v>
      </c>
      <c r="E3177" t="s">
        <v>9349</v>
      </c>
      <c r="F3177" t="s">
        <v>6617</v>
      </c>
      <c r="G3177" t="s">
        <v>9195</v>
      </c>
      <c r="H3177" t="s">
        <v>6370</v>
      </c>
      <c r="I3177" t="s">
        <v>65</v>
      </c>
      <c r="J3177" t="s">
        <v>67</v>
      </c>
      <c r="K3177" t="s">
        <v>9350</v>
      </c>
      <c r="L3177" t="s">
        <v>9191</v>
      </c>
      <c r="M3177" t="s">
        <v>9351</v>
      </c>
      <c r="N3177" t="s">
        <v>6761</v>
      </c>
      <c r="O3177" t="s">
        <v>6771</v>
      </c>
      <c r="P3177">
        <v>3399000</v>
      </c>
      <c r="Q3177" t="s">
        <v>6636</v>
      </c>
      <c r="R3177" t="s">
        <v>6636</v>
      </c>
      <c r="S3177" s="12"/>
      <c r="T3177" s="13"/>
      <c r="U3177" t="s">
        <v>6636</v>
      </c>
    </row>
    <row r="3178" spans="1:21" x14ac:dyDescent="0.25">
      <c r="A3178" t="s">
        <v>6619</v>
      </c>
      <c r="B3178" s="12">
        <v>42556</v>
      </c>
      <c r="C3178" t="s">
        <v>9348</v>
      </c>
      <c r="D3178" s="11">
        <v>46201.6086111111</v>
      </c>
      <c r="E3178" t="s">
        <v>9349</v>
      </c>
      <c r="F3178" t="s">
        <v>6617</v>
      </c>
      <c r="G3178" t="s">
        <v>9196</v>
      </c>
      <c r="H3178" t="s">
        <v>6370</v>
      </c>
      <c r="I3178" t="s">
        <v>65</v>
      </c>
      <c r="J3178" t="s">
        <v>67</v>
      </c>
      <c r="K3178" t="s">
        <v>9350</v>
      </c>
      <c r="L3178" t="s">
        <v>9191</v>
      </c>
      <c r="M3178" t="s">
        <v>9351</v>
      </c>
      <c r="N3178" t="s">
        <v>6761</v>
      </c>
      <c r="O3178" t="s">
        <v>6771</v>
      </c>
      <c r="P3178">
        <v>3399000</v>
      </c>
      <c r="Q3178" t="s">
        <v>6636</v>
      </c>
      <c r="R3178" t="s">
        <v>6636</v>
      </c>
      <c r="S3178" s="12"/>
      <c r="T3178" s="13"/>
      <c r="U3178" t="s">
        <v>6636</v>
      </c>
    </row>
    <row r="3179" spans="1:21" x14ac:dyDescent="0.25">
      <c r="A3179" t="s">
        <v>6619</v>
      </c>
      <c r="B3179" s="12">
        <v>42556</v>
      </c>
      <c r="C3179" t="s">
        <v>9348</v>
      </c>
      <c r="D3179" s="11">
        <v>46201.6086111111</v>
      </c>
      <c r="E3179" t="s">
        <v>9349</v>
      </c>
      <c r="F3179" t="s">
        <v>6617</v>
      </c>
      <c r="G3179" t="s">
        <v>9197</v>
      </c>
      <c r="H3179" t="s">
        <v>6370</v>
      </c>
      <c r="I3179" t="s">
        <v>65</v>
      </c>
      <c r="J3179" t="s">
        <v>67</v>
      </c>
      <c r="K3179" t="s">
        <v>9350</v>
      </c>
      <c r="L3179" t="s">
        <v>9191</v>
      </c>
      <c r="M3179" t="s">
        <v>9351</v>
      </c>
      <c r="N3179" t="s">
        <v>6761</v>
      </c>
      <c r="O3179" t="s">
        <v>6771</v>
      </c>
      <c r="P3179">
        <v>3399000</v>
      </c>
      <c r="Q3179" t="s">
        <v>6636</v>
      </c>
      <c r="R3179" t="s">
        <v>6636</v>
      </c>
      <c r="S3179" s="12"/>
      <c r="T3179" s="13"/>
      <c r="U3179" t="s">
        <v>6636</v>
      </c>
    </row>
    <row r="3180" spans="1:21" x14ac:dyDescent="0.25">
      <c r="A3180" t="s">
        <v>6619</v>
      </c>
      <c r="B3180" s="12">
        <v>42556</v>
      </c>
      <c r="C3180" t="s">
        <v>9348</v>
      </c>
      <c r="D3180" s="11">
        <v>46201.6086111111</v>
      </c>
      <c r="E3180" t="s">
        <v>9349</v>
      </c>
      <c r="F3180" t="s">
        <v>6617</v>
      </c>
      <c r="G3180" t="s">
        <v>9198</v>
      </c>
      <c r="H3180" t="s">
        <v>6370</v>
      </c>
      <c r="I3180" t="s">
        <v>65</v>
      </c>
      <c r="J3180" t="s">
        <v>67</v>
      </c>
      <c r="K3180" t="s">
        <v>9350</v>
      </c>
      <c r="L3180" t="s">
        <v>9191</v>
      </c>
      <c r="M3180" t="s">
        <v>9351</v>
      </c>
      <c r="N3180" t="s">
        <v>6761</v>
      </c>
      <c r="O3180" t="s">
        <v>6771</v>
      </c>
      <c r="P3180">
        <v>3399000</v>
      </c>
      <c r="Q3180" t="s">
        <v>6636</v>
      </c>
      <c r="R3180" t="s">
        <v>6636</v>
      </c>
      <c r="S3180" s="12"/>
      <c r="T3180" s="13"/>
      <c r="U3180" t="s">
        <v>6636</v>
      </c>
    </row>
    <row r="3181" spans="1:21" x14ac:dyDescent="0.25">
      <c r="A3181" t="s">
        <v>6619</v>
      </c>
      <c r="B3181" s="12">
        <v>42556</v>
      </c>
      <c r="C3181" t="s">
        <v>9348</v>
      </c>
      <c r="D3181" s="11">
        <v>46201.6086111111</v>
      </c>
      <c r="E3181" t="s">
        <v>9349</v>
      </c>
      <c r="F3181" t="s">
        <v>6617</v>
      </c>
      <c r="G3181" t="s">
        <v>9199</v>
      </c>
      <c r="H3181" t="s">
        <v>6370</v>
      </c>
      <c r="I3181" t="s">
        <v>65</v>
      </c>
      <c r="J3181" t="s">
        <v>67</v>
      </c>
      <c r="K3181" t="s">
        <v>9350</v>
      </c>
      <c r="L3181" t="s">
        <v>9191</v>
      </c>
      <c r="M3181" t="s">
        <v>9351</v>
      </c>
      <c r="N3181" t="s">
        <v>6761</v>
      </c>
      <c r="O3181" t="s">
        <v>6771</v>
      </c>
      <c r="P3181">
        <v>3399000</v>
      </c>
      <c r="Q3181" t="s">
        <v>6636</v>
      </c>
      <c r="R3181" t="s">
        <v>6636</v>
      </c>
      <c r="S3181" s="12"/>
      <c r="T3181" s="13"/>
      <c r="U3181" t="s">
        <v>6636</v>
      </c>
    </row>
    <row r="3182" spans="1:21" x14ac:dyDescent="0.25">
      <c r="A3182" t="s">
        <v>6619</v>
      </c>
      <c r="B3182" s="12">
        <v>42556</v>
      </c>
      <c r="C3182" t="s">
        <v>9348</v>
      </c>
      <c r="D3182" s="11">
        <v>46201.6086111111</v>
      </c>
      <c r="E3182" t="s">
        <v>9349</v>
      </c>
      <c r="F3182" t="s">
        <v>6617</v>
      </c>
      <c r="G3182" t="s">
        <v>9200</v>
      </c>
      <c r="H3182" t="s">
        <v>6370</v>
      </c>
      <c r="I3182" t="s">
        <v>65</v>
      </c>
      <c r="J3182" t="s">
        <v>67</v>
      </c>
      <c r="K3182" t="s">
        <v>9350</v>
      </c>
      <c r="L3182" t="s">
        <v>9191</v>
      </c>
      <c r="M3182" t="s">
        <v>9351</v>
      </c>
      <c r="N3182" t="s">
        <v>6761</v>
      </c>
      <c r="O3182" t="s">
        <v>6771</v>
      </c>
      <c r="P3182">
        <v>3399000</v>
      </c>
      <c r="Q3182" t="s">
        <v>6636</v>
      </c>
      <c r="R3182" t="s">
        <v>6636</v>
      </c>
      <c r="S3182" s="12"/>
      <c r="T3182" s="13"/>
      <c r="U3182" t="s">
        <v>6636</v>
      </c>
    </row>
    <row r="3183" spans="1:21" x14ac:dyDescent="0.25">
      <c r="A3183" t="s">
        <v>6619</v>
      </c>
      <c r="B3183" s="12">
        <v>42556</v>
      </c>
      <c r="C3183" t="s">
        <v>9348</v>
      </c>
      <c r="D3183" s="11">
        <v>46201.6086111111</v>
      </c>
      <c r="E3183" t="s">
        <v>9349</v>
      </c>
      <c r="F3183" t="s">
        <v>6617</v>
      </c>
      <c r="G3183" t="s">
        <v>9201</v>
      </c>
      <c r="H3183" t="s">
        <v>6370</v>
      </c>
      <c r="I3183" t="s">
        <v>65</v>
      </c>
      <c r="J3183" t="s">
        <v>67</v>
      </c>
      <c r="K3183" t="s">
        <v>9350</v>
      </c>
      <c r="L3183" t="s">
        <v>9191</v>
      </c>
      <c r="M3183" t="s">
        <v>9351</v>
      </c>
      <c r="N3183" t="s">
        <v>6761</v>
      </c>
      <c r="O3183" t="s">
        <v>6771</v>
      </c>
      <c r="P3183">
        <v>3399000</v>
      </c>
      <c r="Q3183" t="s">
        <v>6636</v>
      </c>
      <c r="R3183" t="s">
        <v>6636</v>
      </c>
      <c r="S3183" s="12"/>
      <c r="T3183" s="13"/>
      <c r="U3183" t="s">
        <v>6636</v>
      </c>
    </row>
    <row r="3184" spans="1:21" x14ac:dyDescent="0.25">
      <c r="A3184" t="s">
        <v>6637</v>
      </c>
      <c r="B3184" s="12">
        <v>42744</v>
      </c>
      <c r="C3184" t="s">
        <v>9352</v>
      </c>
      <c r="D3184" s="11">
        <v>46204.962731481501</v>
      </c>
      <c r="E3184" t="s">
        <v>9353</v>
      </c>
      <c r="F3184" t="s">
        <v>6617</v>
      </c>
      <c r="G3184" t="s">
        <v>9130</v>
      </c>
      <c r="H3184" t="s">
        <v>6370</v>
      </c>
      <c r="I3184" t="s">
        <v>6636</v>
      </c>
      <c r="J3184" t="s">
        <v>6636</v>
      </c>
      <c r="K3184" t="s">
        <v>9354</v>
      </c>
      <c r="L3184" t="s">
        <v>9218</v>
      </c>
      <c r="M3184" t="s">
        <v>9355</v>
      </c>
      <c r="N3184" t="s">
        <v>7044</v>
      </c>
      <c r="O3184" t="s">
        <v>7684</v>
      </c>
      <c r="P3184">
        <v>2599900</v>
      </c>
      <c r="Q3184" t="s">
        <v>6636</v>
      </c>
      <c r="R3184" t="s">
        <v>6636</v>
      </c>
      <c r="S3184" s="12"/>
      <c r="T3184" s="13"/>
      <c r="U3184" t="s">
        <v>6636</v>
      </c>
    </row>
    <row r="3185" spans="1:21" x14ac:dyDescent="0.25">
      <c r="A3185" t="s">
        <v>6637</v>
      </c>
      <c r="B3185" s="12">
        <v>42744</v>
      </c>
      <c r="C3185" t="s">
        <v>9352</v>
      </c>
      <c r="D3185" s="11">
        <v>46204.962731481501</v>
      </c>
      <c r="E3185" t="s">
        <v>9353</v>
      </c>
      <c r="F3185" t="s">
        <v>6617</v>
      </c>
      <c r="G3185" t="s">
        <v>9286</v>
      </c>
      <c r="H3185" t="s">
        <v>6370</v>
      </c>
      <c r="I3185" t="s">
        <v>6636</v>
      </c>
      <c r="J3185" t="s">
        <v>6636</v>
      </c>
      <c r="K3185" t="s">
        <v>9354</v>
      </c>
      <c r="L3185" t="s">
        <v>9218</v>
      </c>
      <c r="M3185" t="s">
        <v>9355</v>
      </c>
      <c r="N3185" t="s">
        <v>7044</v>
      </c>
      <c r="O3185" t="s">
        <v>7684</v>
      </c>
      <c r="P3185">
        <v>2599900</v>
      </c>
      <c r="Q3185" t="s">
        <v>6636</v>
      </c>
      <c r="R3185" t="s">
        <v>6636</v>
      </c>
      <c r="S3185" s="12"/>
      <c r="T3185" s="13"/>
      <c r="U3185" t="s">
        <v>6636</v>
      </c>
    </row>
    <row r="3186" spans="1:21" x14ac:dyDescent="0.25">
      <c r="A3186" t="s">
        <v>6637</v>
      </c>
      <c r="B3186" s="12">
        <v>42744</v>
      </c>
      <c r="C3186" t="s">
        <v>9352</v>
      </c>
      <c r="D3186" s="11">
        <v>46204.962731481501</v>
      </c>
      <c r="E3186" t="s">
        <v>9353</v>
      </c>
      <c r="F3186" t="s">
        <v>6617</v>
      </c>
      <c r="G3186" t="s">
        <v>9132</v>
      </c>
      <c r="H3186" t="s">
        <v>6370</v>
      </c>
      <c r="I3186" t="s">
        <v>6636</v>
      </c>
      <c r="J3186" t="s">
        <v>6636</v>
      </c>
      <c r="K3186" t="s">
        <v>9354</v>
      </c>
      <c r="L3186" t="s">
        <v>9218</v>
      </c>
      <c r="M3186" t="s">
        <v>9355</v>
      </c>
      <c r="N3186" t="s">
        <v>7044</v>
      </c>
      <c r="O3186" t="s">
        <v>7684</v>
      </c>
      <c r="P3186">
        <v>2599900</v>
      </c>
      <c r="Q3186" t="s">
        <v>6636</v>
      </c>
      <c r="R3186" t="s">
        <v>6636</v>
      </c>
      <c r="S3186" s="12"/>
      <c r="T3186" s="13"/>
      <c r="U3186" t="s">
        <v>6636</v>
      </c>
    </row>
    <row r="3187" spans="1:21" x14ac:dyDescent="0.25">
      <c r="A3187" t="s">
        <v>6619</v>
      </c>
      <c r="B3187" s="12">
        <v>42744</v>
      </c>
      <c r="C3187" t="s">
        <v>9352</v>
      </c>
      <c r="D3187" s="11">
        <v>46205.647499999999</v>
      </c>
      <c r="E3187" t="s">
        <v>9353</v>
      </c>
      <c r="F3187" t="s">
        <v>6617</v>
      </c>
      <c r="G3187" t="s">
        <v>9130</v>
      </c>
      <c r="H3187" t="s">
        <v>6370</v>
      </c>
      <c r="I3187" t="s">
        <v>6636</v>
      </c>
      <c r="J3187" t="s">
        <v>6636</v>
      </c>
      <c r="K3187" t="s">
        <v>9354</v>
      </c>
      <c r="L3187" t="s">
        <v>9218</v>
      </c>
      <c r="M3187" t="s">
        <v>9355</v>
      </c>
      <c r="N3187" t="s">
        <v>7044</v>
      </c>
      <c r="O3187" t="s">
        <v>7684</v>
      </c>
      <c r="P3187">
        <v>2599900</v>
      </c>
      <c r="Q3187" t="s">
        <v>6636</v>
      </c>
      <c r="R3187" t="s">
        <v>6636</v>
      </c>
      <c r="S3187" s="12"/>
      <c r="T3187" s="13"/>
      <c r="U3187" t="s">
        <v>6636</v>
      </c>
    </row>
    <row r="3188" spans="1:21" x14ac:dyDescent="0.25">
      <c r="A3188" t="s">
        <v>6619</v>
      </c>
      <c r="B3188" s="12">
        <v>42744</v>
      </c>
      <c r="C3188" t="s">
        <v>9352</v>
      </c>
      <c r="D3188" s="11">
        <v>46205.647499999999</v>
      </c>
      <c r="E3188" t="s">
        <v>9353</v>
      </c>
      <c r="F3188" t="s">
        <v>6617</v>
      </c>
      <c r="G3188" t="s">
        <v>9286</v>
      </c>
      <c r="H3188" t="s">
        <v>6370</v>
      </c>
      <c r="I3188" t="s">
        <v>6636</v>
      </c>
      <c r="J3188" t="s">
        <v>6636</v>
      </c>
      <c r="K3188" t="s">
        <v>9354</v>
      </c>
      <c r="L3188" t="s">
        <v>9218</v>
      </c>
      <c r="M3188" t="s">
        <v>9355</v>
      </c>
      <c r="N3188" t="s">
        <v>7044</v>
      </c>
      <c r="O3188" t="s">
        <v>7684</v>
      </c>
      <c r="P3188">
        <v>2599900</v>
      </c>
      <c r="Q3188" t="s">
        <v>6636</v>
      </c>
      <c r="R3188" t="s">
        <v>6636</v>
      </c>
      <c r="S3188" s="12"/>
      <c r="T3188" s="13"/>
      <c r="U3188" t="s">
        <v>6636</v>
      </c>
    </row>
    <row r="3189" spans="1:21" x14ac:dyDescent="0.25">
      <c r="A3189" t="s">
        <v>6619</v>
      </c>
      <c r="B3189" s="12">
        <v>42744</v>
      </c>
      <c r="C3189" t="s">
        <v>9352</v>
      </c>
      <c r="D3189" s="11">
        <v>46205.647499999999</v>
      </c>
      <c r="E3189" t="s">
        <v>9353</v>
      </c>
      <c r="F3189" t="s">
        <v>6617</v>
      </c>
      <c r="G3189" t="s">
        <v>9132</v>
      </c>
      <c r="H3189" t="s">
        <v>6370</v>
      </c>
      <c r="I3189" t="s">
        <v>6636</v>
      </c>
      <c r="J3189" t="s">
        <v>6636</v>
      </c>
      <c r="K3189" t="s">
        <v>9354</v>
      </c>
      <c r="L3189" t="s">
        <v>9218</v>
      </c>
      <c r="M3189" t="s">
        <v>9355</v>
      </c>
      <c r="N3189" t="s">
        <v>7044</v>
      </c>
      <c r="O3189" t="s">
        <v>7684</v>
      </c>
      <c r="P3189">
        <v>2599900</v>
      </c>
      <c r="Q3189" t="s">
        <v>6636</v>
      </c>
      <c r="R3189" t="s">
        <v>6636</v>
      </c>
      <c r="S3189" s="12"/>
      <c r="T3189" s="13"/>
      <c r="U3189" t="s">
        <v>6636</v>
      </c>
    </row>
    <row r="3190" spans="1:21" x14ac:dyDescent="0.25">
      <c r="A3190" t="s">
        <v>6637</v>
      </c>
      <c r="B3190" s="12">
        <v>43066</v>
      </c>
      <c r="C3190" t="s">
        <v>9356</v>
      </c>
      <c r="D3190" s="11">
        <v>46205.693981481498</v>
      </c>
      <c r="E3190" t="s">
        <v>9357</v>
      </c>
      <c r="F3190" t="s">
        <v>6617</v>
      </c>
      <c r="G3190" t="s">
        <v>9121</v>
      </c>
      <c r="H3190" t="s">
        <v>6370</v>
      </c>
      <c r="I3190" t="s">
        <v>65</v>
      </c>
      <c r="J3190" t="s">
        <v>132</v>
      </c>
      <c r="K3190" t="s">
        <v>9358</v>
      </c>
      <c r="L3190" t="s">
        <v>9221</v>
      </c>
      <c r="M3190" t="s">
        <v>9359</v>
      </c>
      <c r="N3190" t="s">
        <v>6761</v>
      </c>
      <c r="O3190" t="s">
        <v>6762</v>
      </c>
      <c r="P3190">
        <v>1970000</v>
      </c>
      <c r="Q3190" t="s">
        <v>6778</v>
      </c>
      <c r="R3190" t="s">
        <v>6779</v>
      </c>
      <c r="S3190" s="12"/>
      <c r="T3190" s="13"/>
      <c r="U3190" t="s">
        <v>7560</v>
      </c>
    </row>
    <row r="3191" spans="1:21" x14ac:dyDescent="0.25">
      <c r="A3191" t="s">
        <v>6637</v>
      </c>
      <c r="B3191" s="12">
        <v>43066</v>
      </c>
      <c r="C3191" t="s">
        <v>9356</v>
      </c>
      <c r="D3191" s="11">
        <v>46205.693981481498</v>
      </c>
      <c r="E3191" t="s">
        <v>9357</v>
      </c>
      <c r="F3191" t="s">
        <v>6617</v>
      </c>
      <c r="G3191" t="s">
        <v>9123</v>
      </c>
      <c r="H3191" t="s">
        <v>6370</v>
      </c>
      <c r="I3191" t="s">
        <v>65</v>
      </c>
      <c r="J3191" t="s">
        <v>132</v>
      </c>
      <c r="K3191" t="s">
        <v>9358</v>
      </c>
      <c r="L3191" t="s">
        <v>9221</v>
      </c>
      <c r="M3191" t="s">
        <v>9359</v>
      </c>
      <c r="N3191" t="s">
        <v>6761</v>
      </c>
      <c r="O3191" t="s">
        <v>6762</v>
      </c>
      <c r="P3191">
        <v>1970000</v>
      </c>
      <c r="Q3191" t="s">
        <v>6778</v>
      </c>
      <c r="R3191" t="s">
        <v>6779</v>
      </c>
      <c r="S3191" s="12"/>
      <c r="T3191" s="13"/>
      <c r="U3191" t="s">
        <v>7560</v>
      </c>
    </row>
    <row r="3192" spans="1:21" x14ac:dyDescent="0.25">
      <c r="A3192" t="s">
        <v>6637</v>
      </c>
      <c r="B3192" s="12">
        <v>43066</v>
      </c>
      <c r="C3192" t="s">
        <v>9356</v>
      </c>
      <c r="D3192" s="11">
        <v>46205.693981481498</v>
      </c>
      <c r="E3192" t="s">
        <v>9357</v>
      </c>
      <c r="F3192" t="s">
        <v>6617</v>
      </c>
      <c r="G3192" t="s">
        <v>9124</v>
      </c>
      <c r="H3192" t="s">
        <v>6370</v>
      </c>
      <c r="I3192" t="s">
        <v>65</v>
      </c>
      <c r="J3192" t="s">
        <v>132</v>
      </c>
      <c r="K3192" t="s">
        <v>9358</v>
      </c>
      <c r="L3192" t="s">
        <v>9221</v>
      </c>
      <c r="M3192" t="s">
        <v>9359</v>
      </c>
      <c r="N3192" t="s">
        <v>6761</v>
      </c>
      <c r="O3192" t="s">
        <v>6762</v>
      </c>
      <c r="P3192">
        <v>1970000</v>
      </c>
      <c r="Q3192" t="s">
        <v>6778</v>
      </c>
      <c r="R3192" t="s">
        <v>6779</v>
      </c>
      <c r="S3192" s="12"/>
      <c r="T3192" s="13"/>
      <c r="U3192" t="s">
        <v>7560</v>
      </c>
    </row>
    <row r="3193" spans="1:21" x14ac:dyDescent="0.25">
      <c r="A3193" t="s">
        <v>6637</v>
      </c>
      <c r="B3193" s="12">
        <v>43195</v>
      </c>
      <c r="C3193" t="s">
        <v>9360</v>
      </c>
      <c r="D3193" s="11">
        <v>46206.754050925898</v>
      </c>
      <c r="E3193" t="s">
        <v>9361</v>
      </c>
      <c r="F3193" t="s">
        <v>6617</v>
      </c>
      <c r="G3193" t="s">
        <v>9121</v>
      </c>
      <c r="H3193" t="s">
        <v>6370</v>
      </c>
      <c r="I3193" t="s">
        <v>55</v>
      </c>
      <c r="J3193" t="s">
        <v>44</v>
      </c>
      <c r="K3193" t="s">
        <v>9358</v>
      </c>
      <c r="L3193" t="s">
        <v>9221</v>
      </c>
      <c r="M3193" t="s">
        <v>9359</v>
      </c>
      <c r="N3193" t="s">
        <v>6761</v>
      </c>
      <c r="O3193" t="s">
        <v>6762</v>
      </c>
      <c r="P3193">
        <v>1970000</v>
      </c>
      <c r="Q3193" t="s">
        <v>6636</v>
      </c>
      <c r="R3193" t="s">
        <v>6636</v>
      </c>
      <c r="S3193" s="12"/>
      <c r="T3193" s="13"/>
      <c r="U3193" t="s">
        <v>7560</v>
      </c>
    </row>
    <row r="3194" spans="1:21" x14ac:dyDescent="0.25">
      <c r="A3194" t="s">
        <v>6637</v>
      </c>
      <c r="B3194" s="12">
        <v>43195</v>
      </c>
      <c r="C3194" t="s">
        <v>9360</v>
      </c>
      <c r="D3194" s="11">
        <v>46206.754050925898</v>
      </c>
      <c r="E3194" t="s">
        <v>9361</v>
      </c>
      <c r="F3194" t="s">
        <v>6617</v>
      </c>
      <c r="G3194" t="s">
        <v>9123</v>
      </c>
      <c r="H3194" t="s">
        <v>6370</v>
      </c>
      <c r="I3194" t="s">
        <v>55</v>
      </c>
      <c r="J3194" t="s">
        <v>44</v>
      </c>
      <c r="K3194" t="s">
        <v>9358</v>
      </c>
      <c r="L3194" t="s">
        <v>9221</v>
      </c>
      <c r="M3194" t="s">
        <v>9359</v>
      </c>
      <c r="N3194" t="s">
        <v>6761</v>
      </c>
      <c r="O3194" t="s">
        <v>6762</v>
      </c>
      <c r="P3194">
        <v>1970000</v>
      </c>
      <c r="Q3194" t="s">
        <v>6636</v>
      </c>
      <c r="R3194" t="s">
        <v>6636</v>
      </c>
      <c r="S3194" s="12"/>
      <c r="T3194" s="13"/>
      <c r="U3194" t="s">
        <v>7560</v>
      </c>
    </row>
    <row r="3195" spans="1:21" x14ac:dyDescent="0.25">
      <c r="A3195" t="s">
        <v>6637</v>
      </c>
      <c r="B3195" s="12">
        <v>43195</v>
      </c>
      <c r="C3195" t="s">
        <v>9360</v>
      </c>
      <c r="D3195" s="11">
        <v>46206.754050925898</v>
      </c>
      <c r="E3195" t="s">
        <v>9361</v>
      </c>
      <c r="F3195" t="s">
        <v>6617</v>
      </c>
      <c r="G3195" t="s">
        <v>9124</v>
      </c>
      <c r="H3195" t="s">
        <v>6370</v>
      </c>
      <c r="I3195" t="s">
        <v>55</v>
      </c>
      <c r="J3195" t="s">
        <v>44</v>
      </c>
      <c r="K3195" t="s">
        <v>9358</v>
      </c>
      <c r="L3195" t="s">
        <v>9221</v>
      </c>
      <c r="M3195" t="s">
        <v>9359</v>
      </c>
      <c r="N3195" t="s">
        <v>6761</v>
      </c>
      <c r="O3195" t="s">
        <v>6762</v>
      </c>
      <c r="P3195">
        <v>1970000</v>
      </c>
      <c r="Q3195" t="s">
        <v>6636</v>
      </c>
      <c r="R3195" t="s">
        <v>6636</v>
      </c>
      <c r="S3195" s="12"/>
      <c r="T3195" s="13"/>
      <c r="U3195" t="s">
        <v>7560</v>
      </c>
    </row>
    <row r="3196" spans="1:21" x14ac:dyDescent="0.25">
      <c r="A3196" t="s">
        <v>6637</v>
      </c>
      <c r="B3196" s="12">
        <v>42836</v>
      </c>
      <c r="C3196" t="s">
        <v>9362</v>
      </c>
      <c r="D3196" s="11">
        <v>46206.911111111098</v>
      </c>
      <c r="E3196" t="s">
        <v>9363</v>
      </c>
      <c r="F3196" t="s">
        <v>6617</v>
      </c>
      <c r="G3196" t="s">
        <v>9194</v>
      </c>
      <c r="H3196" t="s">
        <v>6370</v>
      </c>
      <c r="I3196" t="s">
        <v>55</v>
      </c>
      <c r="J3196" t="s">
        <v>732</v>
      </c>
      <c r="K3196" t="s">
        <v>9364</v>
      </c>
      <c r="L3196" t="s">
        <v>9191</v>
      </c>
      <c r="M3196" t="s">
        <v>9365</v>
      </c>
      <c r="N3196" t="s">
        <v>6761</v>
      </c>
      <c r="O3196" t="s">
        <v>6771</v>
      </c>
      <c r="P3196">
        <v>3399000</v>
      </c>
      <c r="Q3196" t="s">
        <v>6778</v>
      </c>
      <c r="R3196" t="s">
        <v>6779</v>
      </c>
      <c r="S3196" s="12"/>
      <c r="T3196" s="13"/>
      <c r="U3196" t="s">
        <v>6721</v>
      </c>
    </row>
    <row r="3197" spans="1:21" x14ac:dyDescent="0.25">
      <c r="A3197" t="s">
        <v>6619</v>
      </c>
      <c r="B3197" s="12">
        <v>42836</v>
      </c>
      <c r="C3197" t="s">
        <v>9362</v>
      </c>
      <c r="D3197" s="11">
        <v>46207.757152777798</v>
      </c>
      <c r="E3197" t="s">
        <v>9363</v>
      </c>
      <c r="F3197" t="s">
        <v>6617</v>
      </c>
      <c r="G3197" t="s">
        <v>9194</v>
      </c>
      <c r="H3197" t="s">
        <v>6370</v>
      </c>
      <c r="I3197" t="s">
        <v>55</v>
      </c>
      <c r="J3197" t="s">
        <v>732</v>
      </c>
      <c r="K3197" t="s">
        <v>9364</v>
      </c>
      <c r="L3197" t="s">
        <v>9191</v>
      </c>
      <c r="M3197" t="s">
        <v>9365</v>
      </c>
      <c r="N3197" t="s">
        <v>6761</v>
      </c>
      <c r="O3197" t="s">
        <v>6771</v>
      </c>
      <c r="P3197">
        <v>3399000</v>
      </c>
      <c r="Q3197" t="s">
        <v>6778</v>
      </c>
      <c r="R3197" t="s">
        <v>6779</v>
      </c>
      <c r="S3197" s="12"/>
      <c r="T3197" s="13"/>
      <c r="U3197" t="s">
        <v>6721</v>
      </c>
    </row>
    <row r="3198" spans="1:21" x14ac:dyDescent="0.25">
      <c r="A3198" t="s">
        <v>6619</v>
      </c>
      <c r="B3198" s="12">
        <v>42861</v>
      </c>
      <c r="C3198" t="s">
        <v>9223</v>
      </c>
      <c r="D3198" s="11">
        <v>46208.846168981501</v>
      </c>
      <c r="E3198" t="s">
        <v>9224</v>
      </c>
      <c r="F3198" t="s">
        <v>6617</v>
      </c>
      <c r="G3198" t="s">
        <v>9121</v>
      </c>
      <c r="H3198" t="s">
        <v>6370</v>
      </c>
      <c r="I3198" t="s">
        <v>55</v>
      </c>
      <c r="J3198" t="s">
        <v>44</v>
      </c>
      <c r="K3198" t="s">
        <v>9225</v>
      </c>
      <c r="L3198" t="s">
        <v>9191</v>
      </c>
      <c r="M3198" t="s">
        <v>9226</v>
      </c>
      <c r="N3198" t="s">
        <v>6761</v>
      </c>
      <c r="O3198" t="s">
        <v>6771</v>
      </c>
      <c r="P3198">
        <v>3399000</v>
      </c>
      <c r="Q3198" t="s">
        <v>6636</v>
      </c>
      <c r="R3198" t="s">
        <v>6636</v>
      </c>
      <c r="S3198" s="12"/>
      <c r="T3198" s="13"/>
      <c r="U3198" t="s">
        <v>6721</v>
      </c>
    </row>
    <row r="3199" spans="1:21" x14ac:dyDescent="0.25">
      <c r="A3199" t="s">
        <v>6619</v>
      </c>
      <c r="B3199" s="12">
        <v>42861</v>
      </c>
      <c r="C3199" t="s">
        <v>9223</v>
      </c>
      <c r="D3199" s="11">
        <v>46208.846168981501</v>
      </c>
      <c r="E3199" t="s">
        <v>9224</v>
      </c>
      <c r="F3199" t="s">
        <v>6617</v>
      </c>
      <c r="G3199" t="s">
        <v>9193</v>
      </c>
      <c r="H3199" t="s">
        <v>6370</v>
      </c>
      <c r="I3199" t="s">
        <v>55</v>
      </c>
      <c r="J3199" t="s">
        <v>44</v>
      </c>
      <c r="K3199" t="s">
        <v>9225</v>
      </c>
      <c r="L3199" t="s">
        <v>9191</v>
      </c>
      <c r="M3199" t="s">
        <v>9226</v>
      </c>
      <c r="N3199" t="s">
        <v>6761</v>
      </c>
      <c r="O3199" t="s">
        <v>6771</v>
      </c>
      <c r="P3199">
        <v>3399000</v>
      </c>
      <c r="Q3199" t="s">
        <v>6636</v>
      </c>
      <c r="R3199" t="s">
        <v>6636</v>
      </c>
      <c r="S3199" s="12"/>
      <c r="T3199" s="13"/>
      <c r="U3199" t="s">
        <v>6721</v>
      </c>
    </row>
    <row r="3200" spans="1:21" x14ac:dyDescent="0.25">
      <c r="A3200" t="s">
        <v>6619</v>
      </c>
      <c r="B3200" s="12">
        <v>42861</v>
      </c>
      <c r="C3200" t="s">
        <v>9223</v>
      </c>
      <c r="D3200" s="11">
        <v>46208.846168981501</v>
      </c>
      <c r="E3200" t="s">
        <v>9224</v>
      </c>
      <c r="F3200" t="s">
        <v>6617</v>
      </c>
      <c r="G3200" t="s">
        <v>9194</v>
      </c>
      <c r="H3200" t="s">
        <v>6370</v>
      </c>
      <c r="I3200" t="s">
        <v>55</v>
      </c>
      <c r="J3200" t="s">
        <v>44</v>
      </c>
      <c r="K3200" t="s">
        <v>9225</v>
      </c>
      <c r="L3200" t="s">
        <v>9191</v>
      </c>
      <c r="M3200" t="s">
        <v>9226</v>
      </c>
      <c r="N3200" t="s">
        <v>6761</v>
      </c>
      <c r="O3200" t="s">
        <v>6771</v>
      </c>
      <c r="P3200">
        <v>3399000</v>
      </c>
      <c r="Q3200" t="s">
        <v>6636</v>
      </c>
      <c r="R3200" t="s">
        <v>6636</v>
      </c>
      <c r="S3200" s="12"/>
      <c r="T3200" s="13"/>
      <c r="U3200" t="s">
        <v>6721</v>
      </c>
    </row>
    <row r="3201" spans="1:21" x14ac:dyDescent="0.25">
      <c r="A3201" t="s">
        <v>6619</v>
      </c>
      <c r="B3201" s="12">
        <v>42861</v>
      </c>
      <c r="C3201" t="s">
        <v>9223</v>
      </c>
      <c r="D3201" s="11">
        <v>46208.846168981501</v>
      </c>
      <c r="E3201" t="s">
        <v>9224</v>
      </c>
      <c r="F3201" t="s">
        <v>6617</v>
      </c>
      <c r="G3201" t="s">
        <v>9195</v>
      </c>
      <c r="H3201" t="s">
        <v>6370</v>
      </c>
      <c r="I3201" t="s">
        <v>55</v>
      </c>
      <c r="J3201" t="s">
        <v>44</v>
      </c>
      <c r="K3201" t="s">
        <v>9225</v>
      </c>
      <c r="L3201" t="s">
        <v>9191</v>
      </c>
      <c r="M3201" t="s">
        <v>9226</v>
      </c>
      <c r="N3201" t="s">
        <v>6761</v>
      </c>
      <c r="O3201" t="s">
        <v>6771</v>
      </c>
      <c r="P3201">
        <v>3399000</v>
      </c>
      <c r="Q3201" t="s">
        <v>6636</v>
      </c>
      <c r="R3201" t="s">
        <v>6636</v>
      </c>
      <c r="S3201" s="12"/>
      <c r="T3201" s="13"/>
      <c r="U3201" t="s">
        <v>6721</v>
      </c>
    </row>
    <row r="3202" spans="1:21" x14ac:dyDescent="0.25">
      <c r="A3202" t="s">
        <v>6619</v>
      </c>
      <c r="B3202" s="12">
        <v>42861</v>
      </c>
      <c r="C3202" t="s">
        <v>9223</v>
      </c>
      <c r="D3202" s="11">
        <v>46208.846168981501</v>
      </c>
      <c r="E3202" t="s">
        <v>9224</v>
      </c>
      <c r="F3202" t="s">
        <v>6617</v>
      </c>
      <c r="G3202" t="s">
        <v>9196</v>
      </c>
      <c r="H3202" t="s">
        <v>6370</v>
      </c>
      <c r="I3202" t="s">
        <v>55</v>
      </c>
      <c r="J3202" t="s">
        <v>44</v>
      </c>
      <c r="K3202" t="s">
        <v>9225</v>
      </c>
      <c r="L3202" t="s">
        <v>9191</v>
      </c>
      <c r="M3202" t="s">
        <v>9226</v>
      </c>
      <c r="N3202" t="s">
        <v>6761</v>
      </c>
      <c r="O3202" t="s">
        <v>6771</v>
      </c>
      <c r="P3202">
        <v>3399000</v>
      </c>
      <c r="Q3202" t="s">
        <v>6636</v>
      </c>
      <c r="R3202" t="s">
        <v>6636</v>
      </c>
      <c r="S3202" s="12"/>
      <c r="T3202" s="13"/>
      <c r="U3202" t="s">
        <v>6721</v>
      </c>
    </row>
    <row r="3203" spans="1:21" x14ac:dyDescent="0.25">
      <c r="A3203" t="s">
        <v>6619</v>
      </c>
      <c r="B3203" s="12">
        <v>42861</v>
      </c>
      <c r="C3203" t="s">
        <v>9223</v>
      </c>
      <c r="D3203" s="11">
        <v>46208.846168981501</v>
      </c>
      <c r="E3203" t="s">
        <v>9224</v>
      </c>
      <c r="F3203" t="s">
        <v>6617</v>
      </c>
      <c r="G3203" t="s">
        <v>9197</v>
      </c>
      <c r="H3203" t="s">
        <v>6370</v>
      </c>
      <c r="I3203" t="s">
        <v>55</v>
      </c>
      <c r="J3203" t="s">
        <v>44</v>
      </c>
      <c r="K3203" t="s">
        <v>9225</v>
      </c>
      <c r="L3203" t="s">
        <v>9191</v>
      </c>
      <c r="M3203" t="s">
        <v>9226</v>
      </c>
      <c r="N3203" t="s">
        <v>6761</v>
      </c>
      <c r="O3203" t="s">
        <v>6771</v>
      </c>
      <c r="P3203">
        <v>3399000</v>
      </c>
      <c r="Q3203" t="s">
        <v>6636</v>
      </c>
      <c r="R3203" t="s">
        <v>6636</v>
      </c>
      <c r="S3203" s="12"/>
      <c r="T3203" s="13"/>
      <c r="U3203" t="s">
        <v>6721</v>
      </c>
    </row>
    <row r="3204" spans="1:21" x14ac:dyDescent="0.25">
      <c r="A3204" t="s">
        <v>6619</v>
      </c>
      <c r="B3204" s="12">
        <v>42861</v>
      </c>
      <c r="C3204" t="s">
        <v>9223</v>
      </c>
      <c r="D3204" s="11">
        <v>46208.846168981501</v>
      </c>
      <c r="E3204" t="s">
        <v>9224</v>
      </c>
      <c r="F3204" t="s">
        <v>6617</v>
      </c>
      <c r="G3204" t="s">
        <v>9198</v>
      </c>
      <c r="H3204" t="s">
        <v>6370</v>
      </c>
      <c r="I3204" t="s">
        <v>55</v>
      </c>
      <c r="J3204" t="s">
        <v>44</v>
      </c>
      <c r="K3204" t="s">
        <v>9225</v>
      </c>
      <c r="L3204" t="s">
        <v>9191</v>
      </c>
      <c r="M3204" t="s">
        <v>9226</v>
      </c>
      <c r="N3204" t="s">
        <v>6761</v>
      </c>
      <c r="O3204" t="s">
        <v>6771</v>
      </c>
      <c r="P3204">
        <v>3399000</v>
      </c>
      <c r="Q3204" t="s">
        <v>6636</v>
      </c>
      <c r="R3204" t="s">
        <v>6636</v>
      </c>
      <c r="S3204" s="12"/>
      <c r="T3204" s="13"/>
      <c r="U3204" t="s">
        <v>6721</v>
      </c>
    </row>
    <row r="3205" spans="1:21" x14ac:dyDescent="0.25">
      <c r="A3205" t="s">
        <v>6619</v>
      </c>
      <c r="B3205" s="12">
        <v>42861</v>
      </c>
      <c r="C3205" t="s">
        <v>9223</v>
      </c>
      <c r="D3205" s="11">
        <v>46208.846168981501</v>
      </c>
      <c r="E3205" t="s">
        <v>9224</v>
      </c>
      <c r="F3205" t="s">
        <v>6617</v>
      </c>
      <c r="G3205" t="s">
        <v>9199</v>
      </c>
      <c r="H3205" t="s">
        <v>6370</v>
      </c>
      <c r="I3205" t="s">
        <v>55</v>
      </c>
      <c r="J3205" t="s">
        <v>44</v>
      </c>
      <c r="K3205" t="s">
        <v>9225</v>
      </c>
      <c r="L3205" t="s">
        <v>9191</v>
      </c>
      <c r="M3205" t="s">
        <v>9226</v>
      </c>
      <c r="N3205" t="s">
        <v>6761</v>
      </c>
      <c r="O3205" t="s">
        <v>6771</v>
      </c>
      <c r="P3205">
        <v>3399000</v>
      </c>
      <c r="Q3205" t="s">
        <v>6636</v>
      </c>
      <c r="R3205" t="s">
        <v>6636</v>
      </c>
      <c r="S3205" s="12"/>
      <c r="T3205" s="13"/>
      <c r="U3205" t="s">
        <v>6721</v>
      </c>
    </row>
    <row r="3206" spans="1:21" x14ac:dyDescent="0.25">
      <c r="A3206" t="s">
        <v>6619</v>
      </c>
      <c r="B3206" s="12">
        <v>42861</v>
      </c>
      <c r="C3206" t="s">
        <v>9223</v>
      </c>
      <c r="D3206" s="11">
        <v>46208.846168981501</v>
      </c>
      <c r="E3206" t="s">
        <v>9224</v>
      </c>
      <c r="F3206" t="s">
        <v>6617</v>
      </c>
      <c r="G3206" t="s">
        <v>9200</v>
      </c>
      <c r="H3206" t="s">
        <v>6370</v>
      </c>
      <c r="I3206" t="s">
        <v>55</v>
      </c>
      <c r="J3206" t="s">
        <v>44</v>
      </c>
      <c r="K3206" t="s">
        <v>9225</v>
      </c>
      <c r="L3206" t="s">
        <v>9191</v>
      </c>
      <c r="M3206" t="s">
        <v>9226</v>
      </c>
      <c r="N3206" t="s">
        <v>6761</v>
      </c>
      <c r="O3206" t="s">
        <v>6771</v>
      </c>
      <c r="P3206">
        <v>3399000</v>
      </c>
      <c r="Q3206" t="s">
        <v>6636</v>
      </c>
      <c r="R3206" t="s">
        <v>6636</v>
      </c>
      <c r="S3206" s="12"/>
      <c r="T3206" s="13"/>
      <c r="U3206" t="s">
        <v>6721</v>
      </c>
    </row>
    <row r="3207" spans="1:21" x14ac:dyDescent="0.25">
      <c r="A3207" t="s">
        <v>6619</v>
      </c>
      <c r="B3207" s="12">
        <v>42861</v>
      </c>
      <c r="C3207" t="s">
        <v>9223</v>
      </c>
      <c r="D3207" s="11">
        <v>46208.846168981501</v>
      </c>
      <c r="E3207" t="s">
        <v>9224</v>
      </c>
      <c r="F3207" t="s">
        <v>6617</v>
      </c>
      <c r="G3207" t="s">
        <v>9201</v>
      </c>
      <c r="H3207" t="s">
        <v>6370</v>
      </c>
      <c r="I3207" t="s">
        <v>55</v>
      </c>
      <c r="J3207" t="s">
        <v>44</v>
      </c>
      <c r="K3207" t="s">
        <v>9225</v>
      </c>
      <c r="L3207" t="s">
        <v>9191</v>
      </c>
      <c r="M3207" t="s">
        <v>9226</v>
      </c>
      <c r="N3207" t="s">
        <v>6761</v>
      </c>
      <c r="O3207" t="s">
        <v>6771</v>
      </c>
      <c r="P3207">
        <v>3399000</v>
      </c>
      <c r="Q3207" t="s">
        <v>6636</v>
      </c>
      <c r="R3207" t="s">
        <v>6636</v>
      </c>
      <c r="S3207" s="12"/>
      <c r="T3207" s="13"/>
      <c r="U3207" t="s">
        <v>6721</v>
      </c>
    </row>
    <row r="3208" spans="1:21" x14ac:dyDescent="0.25">
      <c r="A3208" t="s">
        <v>6637</v>
      </c>
      <c r="B3208" s="12">
        <v>42881</v>
      </c>
      <c r="C3208" t="s">
        <v>9161</v>
      </c>
      <c r="D3208" s="11">
        <v>46209.586689814802</v>
      </c>
      <c r="E3208" t="s">
        <v>9162</v>
      </c>
      <c r="F3208" t="s">
        <v>6617</v>
      </c>
      <c r="G3208" t="s">
        <v>9121</v>
      </c>
      <c r="H3208" t="s">
        <v>6370</v>
      </c>
      <c r="I3208" t="s">
        <v>65</v>
      </c>
      <c r="J3208" t="s">
        <v>67</v>
      </c>
      <c r="K3208" t="s">
        <v>9366</v>
      </c>
      <c r="L3208" t="s">
        <v>9221</v>
      </c>
      <c r="M3208" t="s">
        <v>9184</v>
      </c>
      <c r="N3208" t="s">
        <v>6761</v>
      </c>
      <c r="O3208" t="s">
        <v>6771</v>
      </c>
      <c r="P3208">
        <v>2600000</v>
      </c>
      <c r="Q3208" t="s">
        <v>6636</v>
      </c>
      <c r="R3208" t="s">
        <v>6636</v>
      </c>
      <c r="S3208" s="12"/>
      <c r="T3208" s="13"/>
      <c r="U3208" t="s">
        <v>7560</v>
      </c>
    </row>
    <row r="3209" spans="1:21" x14ac:dyDescent="0.25">
      <c r="A3209" t="s">
        <v>6637</v>
      </c>
      <c r="B3209" s="12">
        <v>42881</v>
      </c>
      <c r="C3209" t="s">
        <v>9161</v>
      </c>
      <c r="D3209" s="11">
        <v>46209.586689814802</v>
      </c>
      <c r="E3209" t="s">
        <v>9162</v>
      </c>
      <c r="F3209" t="s">
        <v>6617</v>
      </c>
      <c r="G3209" t="s">
        <v>9123</v>
      </c>
      <c r="H3209" t="s">
        <v>6370</v>
      </c>
      <c r="I3209" t="s">
        <v>65</v>
      </c>
      <c r="J3209" t="s">
        <v>67</v>
      </c>
      <c r="K3209" t="s">
        <v>9366</v>
      </c>
      <c r="L3209" t="s">
        <v>9221</v>
      </c>
      <c r="M3209" t="s">
        <v>9184</v>
      </c>
      <c r="N3209" t="s">
        <v>6761</v>
      </c>
      <c r="O3209" t="s">
        <v>6771</v>
      </c>
      <c r="P3209">
        <v>2600000</v>
      </c>
      <c r="Q3209" t="s">
        <v>6636</v>
      </c>
      <c r="R3209" t="s">
        <v>6636</v>
      </c>
      <c r="S3209" s="12"/>
      <c r="T3209" s="13"/>
      <c r="U3209" t="s">
        <v>7560</v>
      </c>
    </row>
    <row r="3210" spans="1:21" x14ac:dyDescent="0.25">
      <c r="A3210" t="s">
        <v>6637</v>
      </c>
      <c r="B3210" s="12">
        <v>42881</v>
      </c>
      <c r="C3210" t="s">
        <v>9161</v>
      </c>
      <c r="D3210" s="11">
        <v>46209.586689814802</v>
      </c>
      <c r="E3210" t="s">
        <v>9162</v>
      </c>
      <c r="F3210" t="s">
        <v>6617</v>
      </c>
      <c r="G3210" t="s">
        <v>9124</v>
      </c>
      <c r="H3210" t="s">
        <v>6370</v>
      </c>
      <c r="I3210" t="s">
        <v>65</v>
      </c>
      <c r="J3210" t="s">
        <v>67</v>
      </c>
      <c r="K3210" t="s">
        <v>9366</v>
      </c>
      <c r="L3210" t="s">
        <v>9221</v>
      </c>
      <c r="M3210" t="s">
        <v>9184</v>
      </c>
      <c r="N3210" t="s">
        <v>6761</v>
      </c>
      <c r="O3210" t="s">
        <v>6771</v>
      </c>
      <c r="P3210">
        <v>2600000</v>
      </c>
      <c r="Q3210" t="s">
        <v>6636</v>
      </c>
      <c r="R3210" t="s">
        <v>6636</v>
      </c>
      <c r="S3210" s="12"/>
      <c r="T3210" s="13"/>
      <c r="U3210" t="s">
        <v>7560</v>
      </c>
    </row>
    <row r="3211" spans="1:21" x14ac:dyDescent="0.25">
      <c r="A3211" t="s">
        <v>6619</v>
      </c>
      <c r="B3211" s="12">
        <v>42881</v>
      </c>
      <c r="C3211" t="s">
        <v>9161</v>
      </c>
      <c r="D3211" s="11">
        <v>46209.624745370398</v>
      </c>
      <c r="E3211" t="s">
        <v>9162</v>
      </c>
      <c r="F3211" t="s">
        <v>6617</v>
      </c>
      <c r="G3211" t="s">
        <v>9121</v>
      </c>
      <c r="H3211" t="s">
        <v>6370</v>
      </c>
      <c r="I3211" t="s">
        <v>65</v>
      </c>
      <c r="J3211" t="s">
        <v>67</v>
      </c>
      <c r="K3211" t="s">
        <v>9366</v>
      </c>
      <c r="L3211" t="s">
        <v>9221</v>
      </c>
      <c r="M3211" t="s">
        <v>9184</v>
      </c>
      <c r="N3211" t="s">
        <v>6761</v>
      </c>
      <c r="O3211" t="s">
        <v>6771</v>
      </c>
      <c r="P3211">
        <v>2600000</v>
      </c>
      <c r="Q3211" t="s">
        <v>6636</v>
      </c>
      <c r="R3211" t="s">
        <v>6636</v>
      </c>
      <c r="S3211" s="12"/>
      <c r="T3211" s="13"/>
      <c r="U3211" t="s">
        <v>7560</v>
      </c>
    </row>
    <row r="3212" spans="1:21" x14ac:dyDescent="0.25">
      <c r="A3212" t="s">
        <v>6619</v>
      </c>
      <c r="B3212" s="12">
        <v>42881</v>
      </c>
      <c r="C3212" t="s">
        <v>9161</v>
      </c>
      <c r="D3212" s="11">
        <v>46209.624745370398</v>
      </c>
      <c r="E3212" t="s">
        <v>9162</v>
      </c>
      <c r="F3212" t="s">
        <v>6617</v>
      </c>
      <c r="G3212" t="s">
        <v>9123</v>
      </c>
      <c r="H3212" t="s">
        <v>6370</v>
      </c>
      <c r="I3212" t="s">
        <v>65</v>
      </c>
      <c r="J3212" t="s">
        <v>67</v>
      </c>
      <c r="K3212" t="s">
        <v>9366</v>
      </c>
      <c r="L3212" t="s">
        <v>9221</v>
      </c>
      <c r="M3212" t="s">
        <v>9184</v>
      </c>
      <c r="N3212" t="s">
        <v>6761</v>
      </c>
      <c r="O3212" t="s">
        <v>6771</v>
      </c>
      <c r="P3212">
        <v>2600000</v>
      </c>
      <c r="Q3212" t="s">
        <v>6636</v>
      </c>
      <c r="R3212" t="s">
        <v>6636</v>
      </c>
      <c r="S3212" s="12"/>
      <c r="T3212" s="13"/>
      <c r="U3212" t="s">
        <v>7560</v>
      </c>
    </row>
    <row r="3213" spans="1:21" x14ac:dyDescent="0.25">
      <c r="A3213" t="s">
        <v>6619</v>
      </c>
      <c r="B3213" s="12">
        <v>42881</v>
      </c>
      <c r="C3213" t="s">
        <v>9161</v>
      </c>
      <c r="D3213" s="11">
        <v>46209.624745370398</v>
      </c>
      <c r="E3213" t="s">
        <v>9162</v>
      </c>
      <c r="F3213" t="s">
        <v>6617</v>
      </c>
      <c r="G3213" t="s">
        <v>9124</v>
      </c>
      <c r="H3213" t="s">
        <v>6370</v>
      </c>
      <c r="I3213" t="s">
        <v>65</v>
      </c>
      <c r="J3213" t="s">
        <v>67</v>
      </c>
      <c r="K3213" t="s">
        <v>9366</v>
      </c>
      <c r="L3213" t="s">
        <v>9221</v>
      </c>
      <c r="M3213" t="s">
        <v>9184</v>
      </c>
      <c r="N3213" t="s">
        <v>6761</v>
      </c>
      <c r="O3213" t="s">
        <v>6771</v>
      </c>
      <c r="P3213">
        <v>2600000</v>
      </c>
      <c r="Q3213" t="s">
        <v>6636</v>
      </c>
      <c r="R3213" t="s">
        <v>6636</v>
      </c>
      <c r="S3213" s="12"/>
      <c r="T3213" s="13"/>
      <c r="U3213" t="s">
        <v>7560</v>
      </c>
    </row>
    <row r="3214" spans="1:21" x14ac:dyDescent="0.25">
      <c r="A3214" t="s">
        <v>6637</v>
      </c>
      <c r="B3214" s="12">
        <v>43007</v>
      </c>
      <c r="C3214" t="s">
        <v>9367</v>
      </c>
      <c r="D3214" s="11">
        <v>46212.372916666704</v>
      </c>
      <c r="E3214" t="s">
        <v>9368</v>
      </c>
      <c r="F3214" t="s">
        <v>6617</v>
      </c>
      <c r="G3214" t="s">
        <v>9121</v>
      </c>
      <c r="H3214" t="s">
        <v>6370</v>
      </c>
      <c r="I3214" t="s">
        <v>55</v>
      </c>
      <c r="J3214" t="s">
        <v>44</v>
      </c>
      <c r="K3214" t="s">
        <v>9369</v>
      </c>
      <c r="L3214" t="s">
        <v>9191</v>
      </c>
      <c r="M3214" t="s">
        <v>9370</v>
      </c>
      <c r="N3214" t="s">
        <v>6761</v>
      </c>
      <c r="O3214" t="s">
        <v>6762</v>
      </c>
      <c r="P3214">
        <v>2939900</v>
      </c>
      <c r="Q3214" t="s">
        <v>6778</v>
      </c>
      <c r="R3214" t="s">
        <v>6779</v>
      </c>
      <c r="S3214" s="12"/>
      <c r="T3214" s="13"/>
      <c r="U3214" t="s">
        <v>6945</v>
      </c>
    </row>
    <row r="3215" spans="1:21" x14ac:dyDescent="0.25">
      <c r="A3215" t="s">
        <v>6637</v>
      </c>
      <c r="B3215" s="12">
        <v>43007</v>
      </c>
      <c r="C3215" t="s">
        <v>9367</v>
      </c>
      <c r="D3215" s="11">
        <v>46212.372916666704</v>
      </c>
      <c r="E3215" t="s">
        <v>9368</v>
      </c>
      <c r="F3215" t="s">
        <v>6617</v>
      </c>
      <c r="G3215" t="s">
        <v>9193</v>
      </c>
      <c r="H3215" t="s">
        <v>6370</v>
      </c>
      <c r="I3215" t="s">
        <v>55</v>
      </c>
      <c r="J3215" t="s">
        <v>44</v>
      </c>
      <c r="K3215" t="s">
        <v>9369</v>
      </c>
      <c r="L3215" t="s">
        <v>9191</v>
      </c>
      <c r="M3215" t="s">
        <v>9370</v>
      </c>
      <c r="N3215" t="s">
        <v>6761</v>
      </c>
      <c r="O3215" t="s">
        <v>6762</v>
      </c>
      <c r="P3215">
        <v>2939900</v>
      </c>
      <c r="Q3215" t="s">
        <v>6778</v>
      </c>
      <c r="R3215" t="s">
        <v>6779</v>
      </c>
      <c r="S3215" s="12"/>
      <c r="T3215" s="13"/>
      <c r="U3215" t="s">
        <v>6945</v>
      </c>
    </row>
    <row r="3216" spans="1:21" x14ac:dyDescent="0.25">
      <c r="A3216" t="s">
        <v>6637</v>
      </c>
      <c r="B3216" s="12">
        <v>43007</v>
      </c>
      <c r="C3216" t="s">
        <v>9367</v>
      </c>
      <c r="D3216" s="11">
        <v>46212.372916666704</v>
      </c>
      <c r="E3216" t="s">
        <v>9368</v>
      </c>
      <c r="F3216" t="s">
        <v>6617</v>
      </c>
      <c r="G3216" t="s">
        <v>9194</v>
      </c>
      <c r="H3216" t="s">
        <v>6370</v>
      </c>
      <c r="I3216" t="s">
        <v>55</v>
      </c>
      <c r="J3216" t="s">
        <v>44</v>
      </c>
      <c r="K3216" t="s">
        <v>9369</v>
      </c>
      <c r="L3216" t="s">
        <v>9191</v>
      </c>
      <c r="M3216" t="s">
        <v>9370</v>
      </c>
      <c r="N3216" t="s">
        <v>6761</v>
      </c>
      <c r="O3216" t="s">
        <v>6762</v>
      </c>
      <c r="P3216">
        <v>2939900</v>
      </c>
      <c r="Q3216" t="s">
        <v>6778</v>
      </c>
      <c r="R3216" t="s">
        <v>6779</v>
      </c>
      <c r="S3216" s="12"/>
      <c r="T3216" s="13"/>
      <c r="U3216" t="s">
        <v>6945</v>
      </c>
    </row>
    <row r="3217" spans="1:21" x14ac:dyDescent="0.25">
      <c r="A3217" t="s">
        <v>6637</v>
      </c>
      <c r="B3217" s="12">
        <v>43007</v>
      </c>
      <c r="C3217" t="s">
        <v>9367</v>
      </c>
      <c r="D3217" s="11">
        <v>46212.372916666704</v>
      </c>
      <c r="E3217" t="s">
        <v>9368</v>
      </c>
      <c r="F3217" t="s">
        <v>6617</v>
      </c>
      <c r="G3217" t="s">
        <v>9195</v>
      </c>
      <c r="H3217" t="s">
        <v>6370</v>
      </c>
      <c r="I3217" t="s">
        <v>55</v>
      </c>
      <c r="J3217" t="s">
        <v>44</v>
      </c>
      <c r="K3217" t="s">
        <v>9369</v>
      </c>
      <c r="L3217" t="s">
        <v>9191</v>
      </c>
      <c r="M3217" t="s">
        <v>9370</v>
      </c>
      <c r="N3217" t="s">
        <v>6761</v>
      </c>
      <c r="O3217" t="s">
        <v>6762</v>
      </c>
      <c r="P3217">
        <v>2939900</v>
      </c>
      <c r="Q3217" t="s">
        <v>6778</v>
      </c>
      <c r="R3217" t="s">
        <v>6779</v>
      </c>
      <c r="S3217" s="12"/>
      <c r="T3217" s="13"/>
      <c r="U3217" t="s">
        <v>6945</v>
      </c>
    </row>
    <row r="3218" spans="1:21" x14ac:dyDescent="0.25">
      <c r="A3218" t="s">
        <v>6637</v>
      </c>
      <c r="B3218" s="12">
        <v>43007</v>
      </c>
      <c r="C3218" t="s">
        <v>9367</v>
      </c>
      <c r="D3218" s="11">
        <v>46212.372916666704</v>
      </c>
      <c r="E3218" t="s">
        <v>9368</v>
      </c>
      <c r="F3218" t="s">
        <v>6617</v>
      </c>
      <c r="G3218" t="s">
        <v>9196</v>
      </c>
      <c r="H3218" t="s">
        <v>6370</v>
      </c>
      <c r="I3218" t="s">
        <v>55</v>
      </c>
      <c r="J3218" t="s">
        <v>44</v>
      </c>
      <c r="K3218" t="s">
        <v>9369</v>
      </c>
      <c r="L3218" t="s">
        <v>9191</v>
      </c>
      <c r="M3218" t="s">
        <v>9370</v>
      </c>
      <c r="N3218" t="s">
        <v>6761</v>
      </c>
      <c r="O3218" t="s">
        <v>6762</v>
      </c>
      <c r="P3218">
        <v>2939900</v>
      </c>
      <c r="Q3218" t="s">
        <v>6778</v>
      </c>
      <c r="R3218" t="s">
        <v>6779</v>
      </c>
      <c r="S3218" s="12"/>
      <c r="T3218" s="13"/>
      <c r="U3218" t="s">
        <v>6945</v>
      </c>
    </row>
    <row r="3219" spans="1:21" x14ac:dyDescent="0.25">
      <c r="A3219" t="s">
        <v>6637</v>
      </c>
      <c r="B3219" s="12">
        <v>43007</v>
      </c>
      <c r="C3219" t="s">
        <v>9367</v>
      </c>
      <c r="D3219" s="11">
        <v>46212.372916666704</v>
      </c>
      <c r="E3219" t="s">
        <v>9368</v>
      </c>
      <c r="F3219" t="s">
        <v>6617</v>
      </c>
      <c r="G3219" t="s">
        <v>9197</v>
      </c>
      <c r="H3219" t="s">
        <v>6370</v>
      </c>
      <c r="I3219" t="s">
        <v>55</v>
      </c>
      <c r="J3219" t="s">
        <v>44</v>
      </c>
      <c r="K3219" t="s">
        <v>9369</v>
      </c>
      <c r="L3219" t="s">
        <v>9191</v>
      </c>
      <c r="M3219" t="s">
        <v>9370</v>
      </c>
      <c r="N3219" t="s">
        <v>6761</v>
      </c>
      <c r="O3219" t="s">
        <v>6762</v>
      </c>
      <c r="P3219">
        <v>2939900</v>
      </c>
      <c r="Q3219" t="s">
        <v>6778</v>
      </c>
      <c r="R3219" t="s">
        <v>6779</v>
      </c>
      <c r="S3219" s="12"/>
      <c r="T3219" s="13"/>
      <c r="U3219" t="s">
        <v>6945</v>
      </c>
    </row>
    <row r="3220" spans="1:21" x14ac:dyDescent="0.25">
      <c r="A3220" t="s">
        <v>6637</v>
      </c>
      <c r="B3220" s="12">
        <v>43007</v>
      </c>
      <c r="C3220" t="s">
        <v>9367</v>
      </c>
      <c r="D3220" s="11">
        <v>46212.372916666704</v>
      </c>
      <c r="E3220" t="s">
        <v>9368</v>
      </c>
      <c r="F3220" t="s">
        <v>6617</v>
      </c>
      <c r="G3220" t="s">
        <v>9198</v>
      </c>
      <c r="H3220" t="s">
        <v>6370</v>
      </c>
      <c r="I3220" t="s">
        <v>55</v>
      </c>
      <c r="J3220" t="s">
        <v>44</v>
      </c>
      <c r="K3220" t="s">
        <v>9369</v>
      </c>
      <c r="L3220" t="s">
        <v>9191</v>
      </c>
      <c r="M3220" t="s">
        <v>9370</v>
      </c>
      <c r="N3220" t="s">
        <v>6761</v>
      </c>
      <c r="O3220" t="s">
        <v>6762</v>
      </c>
      <c r="P3220">
        <v>2939900</v>
      </c>
      <c r="Q3220" t="s">
        <v>6778</v>
      </c>
      <c r="R3220" t="s">
        <v>6779</v>
      </c>
      <c r="S3220" s="12"/>
      <c r="T3220" s="13"/>
      <c r="U3220" t="s">
        <v>6945</v>
      </c>
    </row>
    <row r="3221" spans="1:21" x14ac:dyDescent="0.25">
      <c r="A3221" t="s">
        <v>6637</v>
      </c>
      <c r="B3221" s="12">
        <v>43007</v>
      </c>
      <c r="C3221" t="s">
        <v>9367</v>
      </c>
      <c r="D3221" s="11">
        <v>46212.372916666704</v>
      </c>
      <c r="E3221" t="s">
        <v>9368</v>
      </c>
      <c r="F3221" t="s">
        <v>6617</v>
      </c>
      <c r="G3221" t="s">
        <v>9199</v>
      </c>
      <c r="H3221" t="s">
        <v>6370</v>
      </c>
      <c r="I3221" t="s">
        <v>55</v>
      </c>
      <c r="J3221" t="s">
        <v>44</v>
      </c>
      <c r="K3221" t="s">
        <v>9369</v>
      </c>
      <c r="L3221" t="s">
        <v>9191</v>
      </c>
      <c r="M3221" t="s">
        <v>9370</v>
      </c>
      <c r="N3221" t="s">
        <v>6761</v>
      </c>
      <c r="O3221" t="s">
        <v>6762</v>
      </c>
      <c r="P3221">
        <v>2939900</v>
      </c>
      <c r="Q3221" t="s">
        <v>6778</v>
      </c>
      <c r="R3221" t="s">
        <v>6779</v>
      </c>
      <c r="S3221" s="12"/>
      <c r="T3221" s="13"/>
      <c r="U3221" t="s">
        <v>6945</v>
      </c>
    </row>
    <row r="3222" spans="1:21" x14ac:dyDescent="0.25">
      <c r="A3222" t="s">
        <v>6637</v>
      </c>
      <c r="B3222" s="12">
        <v>43007</v>
      </c>
      <c r="C3222" t="s">
        <v>9367</v>
      </c>
      <c r="D3222" s="11">
        <v>46212.372916666704</v>
      </c>
      <c r="E3222" t="s">
        <v>9368</v>
      </c>
      <c r="F3222" t="s">
        <v>6617</v>
      </c>
      <c r="G3222" t="s">
        <v>9200</v>
      </c>
      <c r="H3222" t="s">
        <v>6370</v>
      </c>
      <c r="I3222" t="s">
        <v>55</v>
      </c>
      <c r="J3222" t="s">
        <v>44</v>
      </c>
      <c r="K3222" t="s">
        <v>9369</v>
      </c>
      <c r="L3222" t="s">
        <v>9191</v>
      </c>
      <c r="M3222" t="s">
        <v>9370</v>
      </c>
      <c r="N3222" t="s">
        <v>6761</v>
      </c>
      <c r="O3222" t="s">
        <v>6762</v>
      </c>
      <c r="P3222">
        <v>2939900</v>
      </c>
      <c r="Q3222" t="s">
        <v>6778</v>
      </c>
      <c r="R3222" t="s">
        <v>6779</v>
      </c>
      <c r="S3222" s="12"/>
      <c r="T3222" s="13"/>
      <c r="U3222" t="s">
        <v>6945</v>
      </c>
    </row>
    <row r="3223" spans="1:21" x14ac:dyDescent="0.25">
      <c r="A3223" t="s">
        <v>6637</v>
      </c>
      <c r="B3223" s="12">
        <v>43007</v>
      </c>
      <c r="C3223" t="s">
        <v>9367</v>
      </c>
      <c r="D3223" s="11">
        <v>46212.372916666704</v>
      </c>
      <c r="E3223" t="s">
        <v>9368</v>
      </c>
      <c r="F3223" t="s">
        <v>6617</v>
      </c>
      <c r="G3223" t="s">
        <v>9201</v>
      </c>
      <c r="H3223" t="s">
        <v>6370</v>
      </c>
      <c r="I3223" t="s">
        <v>55</v>
      </c>
      <c r="J3223" t="s">
        <v>44</v>
      </c>
      <c r="K3223" t="s">
        <v>9369</v>
      </c>
      <c r="L3223" t="s">
        <v>9191</v>
      </c>
      <c r="M3223" t="s">
        <v>9370</v>
      </c>
      <c r="N3223" t="s">
        <v>6761</v>
      </c>
      <c r="O3223" t="s">
        <v>6762</v>
      </c>
      <c r="P3223">
        <v>2939900</v>
      </c>
      <c r="Q3223" t="s">
        <v>6778</v>
      </c>
      <c r="R3223" t="s">
        <v>6779</v>
      </c>
      <c r="S3223" s="12"/>
      <c r="T3223" s="13"/>
      <c r="U3223" t="s">
        <v>6945</v>
      </c>
    </row>
    <row r="3224" spans="1:21" x14ac:dyDescent="0.25">
      <c r="A3224" t="s">
        <v>6637</v>
      </c>
      <c r="B3224" s="12">
        <v>42989</v>
      </c>
      <c r="C3224" t="s">
        <v>9371</v>
      </c>
      <c r="D3224" s="11">
        <v>46212.439699074101</v>
      </c>
      <c r="E3224" t="s">
        <v>9372</v>
      </c>
      <c r="F3224" t="s">
        <v>6617</v>
      </c>
      <c r="G3224" t="s">
        <v>9121</v>
      </c>
      <c r="H3224" t="s">
        <v>6370</v>
      </c>
      <c r="I3224" t="s">
        <v>65</v>
      </c>
      <c r="J3224" t="s">
        <v>57</v>
      </c>
      <c r="K3224" t="s">
        <v>9373</v>
      </c>
      <c r="L3224" t="s">
        <v>9191</v>
      </c>
      <c r="M3224" t="s">
        <v>9374</v>
      </c>
      <c r="N3224" t="s">
        <v>6761</v>
      </c>
      <c r="O3224" t="s">
        <v>6762</v>
      </c>
      <c r="P3224">
        <v>2809900</v>
      </c>
      <c r="Q3224" t="s">
        <v>6636</v>
      </c>
      <c r="R3224" t="s">
        <v>6636</v>
      </c>
      <c r="S3224" s="12"/>
      <c r="T3224" s="13"/>
      <c r="U3224" t="s">
        <v>6721</v>
      </c>
    </row>
    <row r="3225" spans="1:21" x14ac:dyDescent="0.25">
      <c r="A3225" t="s">
        <v>6637</v>
      </c>
      <c r="B3225" s="12">
        <v>42989</v>
      </c>
      <c r="C3225" t="s">
        <v>9371</v>
      </c>
      <c r="D3225" s="11">
        <v>46212.439699074101</v>
      </c>
      <c r="E3225" t="s">
        <v>9372</v>
      </c>
      <c r="F3225" t="s">
        <v>6617</v>
      </c>
      <c r="G3225" t="s">
        <v>9193</v>
      </c>
      <c r="H3225" t="s">
        <v>6370</v>
      </c>
      <c r="I3225" t="s">
        <v>65</v>
      </c>
      <c r="J3225" t="s">
        <v>57</v>
      </c>
      <c r="K3225" t="s">
        <v>9373</v>
      </c>
      <c r="L3225" t="s">
        <v>9191</v>
      </c>
      <c r="M3225" t="s">
        <v>9374</v>
      </c>
      <c r="N3225" t="s">
        <v>6761</v>
      </c>
      <c r="O3225" t="s">
        <v>6762</v>
      </c>
      <c r="P3225">
        <v>2809900</v>
      </c>
      <c r="Q3225" t="s">
        <v>6636</v>
      </c>
      <c r="R3225" t="s">
        <v>6636</v>
      </c>
      <c r="S3225" s="12"/>
      <c r="T3225" s="13"/>
      <c r="U3225" t="s">
        <v>6721</v>
      </c>
    </row>
    <row r="3226" spans="1:21" x14ac:dyDescent="0.25">
      <c r="A3226" t="s">
        <v>6637</v>
      </c>
      <c r="B3226" s="12">
        <v>42989</v>
      </c>
      <c r="C3226" t="s">
        <v>9371</v>
      </c>
      <c r="D3226" s="11">
        <v>46212.439699074101</v>
      </c>
      <c r="E3226" t="s">
        <v>9372</v>
      </c>
      <c r="F3226" t="s">
        <v>6617</v>
      </c>
      <c r="G3226" t="s">
        <v>9194</v>
      </c>
      <c r="H3226" t="s">
        <v>6370</v>
      </c>
      <c r="I3226" t="s">
        <v>65</v>
      </c>
      <c r="J3226" t="s">
        <v>57</v>
      </c>
      <c r="K3226" t="s">
        <v>9373</v>
      </c>
      <c r="L3226" t="s">
        <v>9191</v>
      </c>
      <c r="M3226" t="s">
        <v>9374</v>
      </c>
      <c r="N3226" t="s">
        <v>6761</v>
      </c>
      <c r="O3226" t="s">
        <v>6762</v>
      </c>
      <c r="P3226">
        <v>2809900</v>
      </c>
      <c r="Q3226" t="s">
        <v>6636</v>
      </c>
      <c r="R3226" t="s">
        <v>6636</v>
      </c>
      <c r="S3226" s="12"/>
      <c r="T3226" s="13"/>
      <c r="U3226" t="s">
        <v>6721</v>
      </c>
    </row>
    <row r="3227" spans="1:21" x14ac:dyDescent="0.25">
      <c r="A3227" t="s">
        <v>6637</v>
      </c>
      <c r="B3227" s="12">
        <v>42989</v>
      </c>
      <c r="C3227" t="s">
        <v>9371</v>
      </c>
      <c r="D3227" s="11">
        <v>46212.439699074101</v>
      </c>
      <c r="E3227" t="s">
        <v>9372</v>
      </c>
      <c r="F3227" t="s">
        <v>6617</v>
      </c>
      <c r="G3227" t="s">
        <v>9195</v>
      </c>
      <c r="H3227" t="s">
        <v>6370</v>
      </c>
      <c r="I3227" t="s">
        <v>65</v>
      </c>
      <c r="J3227" t="s">
        <v>57</v>
      </c>
      <c r="K3227" t="s">
        <v>9373</v>
      </c>
      <c r="L3227" t="s">
        <v>9191</v>
      </c>
      <c r="M3227" t="s">
        <v>9374</v>
      </c>
      <c r="N3227" t="s">
        <v>6761</v>
      </c>
      <c r="O3227" t="s">
        <v>6762</v>
      </c>
      <c r="P3227">
        <v>2809900</v>
      </c>
      <c r="Q3227" t="s">
        <v>6636</v>
      </c>
      <c r="R3227" t="s">
        <v>6636</v>
      </c>
      <c r="S3227" s="12"/>
      <c r="T3227" s="13"/>
      <c r="U3227" t="s">
        <v>6721</v>
      </c>
    </row>
    <row r="3228" spans="1:21" x14ac:dyDescent="0.25">
      <c r="A3228" t="s">
        <v>6637</v>
      </c>
      <c r="B3228" s="12">
        <v>42989</v>
      </c>
      <c r="C3228" t="s">
        <v>9371</v>
      </c>
      <c r="D3228" s="11">
        <v>46212.439699074101</v>
      </c>
      <c r="E3228" t="s">
        <v>9372</v>
      </c>
      <c r="F3228" t="s">
        <v>6617</v>
      </c>
      <c r="G3228" t="s">
        <v>9196</v>
      </c>
      <c r="H3228" t="s">
        <v>6370</v>
      </c>
      <c r="I3228" t="s">
        <v>65</v>
      </c>
      <c r="J3228" t="s">
        <v>57</v>
      </c>
      <c r="K3228" t="s">
        <v>9373</v>
      </c>
      <c r="L3228" t="s">
        <v>9191</v>
      </c>
      <c r="M3228" t="s">
        <v>9374</v>
      </c>
      <c r="N3228" t="s">
        <v>6761</v>
      </c>
      <c r="O3228" t="s">
        <v>6762</v>
      </c>
      <c r="P3228">
        <v>2809900</v>
      </c>
      <c r="Q3228" t="s">
        <v>6636</v>
      </c>
      <c r="R3228" t="s">
        <v>6636</v>
      </c>
      <c r="S3228" s="12"/>
      <c r="T3228" s="13"/>
      <c r="U3228" t="s">
        <v>6721</v>
      </c>
    </row>
    <row r="3229" spans="1:21" x14ac:dyDescent="0.25">
      <c r="A3229" t="s">
        <v>6637</v>
      </c>
      <c r="B3229" s="12">
        <v>42989</v>
      </c>
      <c r="C3229" t="s">
        <v>9371</v>
      </c>
      <c r="D3229" s="11">
        <v>46212.439699074101</v>
      </c>
      <c r="E3229" t="s">
        <v>9372</v>
      </c>
      <c r="F3229" t="s">
        <v>6617</v>
      </c>
      <c r="G3229" t="s">
        <v>9197</v>
      </c>
      <c r="H3229" t="s">
        <v>6370</v>
      </c>
      <c r="I3229" t="s">
        <v>65</v>
      </c>
      <c r="J3229" t="s">
        <v>57</v>
      </c>
      <c r="K3229" t="s">
        <v>9373</v>
      </c>
      <c r="L3229" t="s">
        <v>9191</v>
      </c>
      <c r="M3229" t="s">
        <v>9374</v>
      </c>
      <c r="N3229" t="s">
        <v>6761</v>
      </c>
      <c r="O3229" t="s">
        <v>6762</v>
      </c>
      <c r="P3229">
        <v>2809900</v>
      </c>
      <c r="Q3229" t="s">
        <v>6636</v>
      </c>
      <c r="R3229" t="s">
        <v>6636</v>
      </c>
      <c r="S3229" s="12"/>
      <c r="T3229" s="13"/>
      <c r="U3229" t="s">
        <v>6721</v>
      </c>
    </row>
    <row r="3230" spans="1:21" x14ac:dyDescent="0.25">
      <c r="A3230" t="s">
        <v>6637</v>
      </c>
      <c r="B3230" s="12">
        <v>42989</v>
      </c>
      <c r="C3230" t="s">
        <v>9371</v>
      </c>
      <c r="D3230" s="11">
        <v>46212.439699074101</v>
      </c>
      <c r="E3230" t="s">
        <v>9372</v>
      </c>
      <c r="F3230" t="s">
        <v>6617</v>
      </c>
      <c r="G3230" t="s">
        <v>9198</v>
      </c>
      <c r="H3230" t="s">
        <v>6370</v>
      </c>
      <c r="I3230" t="s">
        <v>65</v>
      </c>
      <c r="J3230" t="s">
        <v>57</v>
      </c>
      <c r="K3230" t="s">
        <v>9373</v>
      </c>
      <c r="L3230" t="s">
        <v>9191</v>
      </c>
      <c r="M3230" t="s">
        <v>9374</v>
      </c>
      <c r="N3230" t="s">
        <v>6761</v>
      </c>
      <c r="O3230" t="s">
        <v>6762</v>
      </c>
      <c r="P3230">
        <v>2809900</v>
      </c>
      <c r="Q3230" t="s">
        <v>6636</v>
      </c>
      <c r="R3230" t="s">
        <v>6636</v>
      </c>
      <c r="S3230" s="12"/>
      <c r="T3230" s="13"/>
      <c r="U3230" t="s">
        <v>6721</v>
      </c>
    </row>
    <row r="3231" spans="1:21" x14ac:dyDescent="0.25">
      <c r="A3231" t="s">
        <v>6637</v>
      </c>
      <c r="B3231" s="12">
        <v>42989</v>
      </c>
      <c r="C3231" t="s">
        <v>9371</v>
      </c>
      <c r="D3231" s="11">
        <v>46212.439699074101</v>
      </c>
      <c r="E3231" t="s">
        <v>9372</v>
      </c>
      <c r="F3231" t="s">
        <v>6617</v>
      </c>
      <c r="G3231" t="s">
        <v>9199</v>
      </c>
      <c r="H3231" t="s">
        <v>6370</v>
      </c>
      <c r="I3231" t="s">
        <v>65</v>
      </c>
      <c r="J3231" t="s">
        <v>57</v>
      </c>
      <c r="K3231" t="s">
        <v>9373</v>
      </c>
      <c r="L3231" t="s">
        <v>9191</v>
      </c>
      <c r="M3231" t="s">
        <v>9374</v>
      </c>
      <c r="N3231" t="s">
        <v>6761</v>
      </c>
      <c r="O3231" t="s">
        <v>6762</v>
      </c>
      <c r="P3231">
        <v>2809900</v>
      </c>
      <c r="Q3231" t="s">
        <v>6636</v>
      </c>
      <c r="R3231" t="s">
        <v>6636</v>
      </c>
      <c r="S3231" s="12"/>
      <c r="T3231" s="13"/>
      <c r="U3231" t="s">
        <v>6721</v>
      </c>
    </row>
    <row r="3232" spans="1:21" x14ac:dyDescent="0.25">
      <c r="A3232" t="s">
        <v>6637</v>
      </c>
      <c r="B3232" s="12">
        <v>42989</v>
      </c>
      <c r="C3232" t="s">
        <v>9371</v>
      </c>
      <c r="D3232" s="11">
        <v>46212.439699074101</v>
      </c>
      <c r="E3232" t="s">
        <v>9372</v>
      </c>
      <c r="F3232" t="s">
        <v>6617</v>
      </c>
      <c r="G3232" t="s">
        <v>9200</v>
      </c>
      <c r="H3232" t="s">
        <v>6370</v>
      </c>
      <c r="I3232" t="s">
        <v>65</v>
      </c>
      <c r="J3232" t="s">
        <v>57</v>
      </c>
      <c r="K3232" t="s">
        <v>9373</v>
      </c>
      <c r="L3232" t="s">
        <v>9191</v>
      </c>
      <c r="M3232" t="s">
        <v>9374</v>
      </c>
      <c r="N3232" t="s">
        <v>6761</v>
      </c>
      <c r="O3232" t="s">
        <v>6762</v>
      </c>
      <c r="P3232">
        <v>2809900</v>
      </c>
      <c r="Q3232" t="s">
        <v>6636</v>
      </c>
      <c r="R3232" t="s">
        <v>6636</v>
      </c>
      <c r="S3232" s="12"/>
      <c r="T3232" s="13"/>
      <c r="U3232" t="s">
        <v>6721</v>
      </c>
    </row>
    <row r="3233" spans="1:21" x14ac:dyDescent="0.25">
      <c r="A3233" t="s">
        <v>6637</v>
      </c>
      <c r="B3233" s="12">
        <v>42989</v>
      </c>
      <c r="C3233" t="s">
        <v>9371</v>
      </c>
      <c r="D3233" s="11">
        <v>46212.439699074101</v>
      </c>
      <c r="E3233" t="s">
        <v>9372</v>
      </c>
      <c r="F3233" t="s">
        <v>6617</v>
      </c>
      <c r="G3233" t="s">
        <v>9201</v>
      </c>
      <c r="H3233" t="s">
        <v>6370</v>
      </c>
      <c r="I3233" t="s">
        <v>65</v>
      </c>
      <c r="J3233" t="s">
        <v>57</v>
      </c>
      <c r="K3233" t="s">
        <v>9373</v>
      </c>
      <c r="L3233" t="s">
        <v>9191</v>
      </c>
      <c r="M3233" t="s">
        <v>9374</v>
      </c>
      <c r="N3233" t="s">
        <v>6761</v>
      </c>
      <c r="O3233" t="s">
        <v>6762</v>
      </c>
      <c r="P3233">
        <v>2809900</v>
      </c>
      <c r="Q3233" t="s">
        <v>6636</v>
      </c>
      <c r="R3233" t="s">
        <v>6636</v>
      </c>
      <c r="S3233" s="12"/>
      <c r="T3233" s="13"/>
      <c r="U3233" t="s">
        <v>6721</v>
      </c>
    </row>
    <row r="3234" spans="1:21" x14ac:dyDescent="0.25">
      <c r="A3234" t="s">
        <v>6619</v>
      </c>
      <c r="B3234" s="12">
        <v>42989</v>
      </c>
      <c r="C3234" t="s">
        <v>9371</v>
      </c>
      <c r="D3234" s="11">
        <v>46212.4628703704</v>
      </c>
      <c r="E3234" t="s">
        <v>9372</v>
      </c>
      <c r="F3234" t="s">
        <v>6617</v>
      </c>
      <c r="G3234" t="s">
        <v>9121</v>
      </c>
      <c r="H3234" t="s">
        <v>6370</v>
      </c>
      <c r="I3234" t="s">
        <v>65</v>
      </c>
      <c r="J3234" t="s">
        <v>57</v>
      </c>
      <c r="K3234" t="s">
        <v>9373</v>
      </c>
      <c r="L3234" t="s">
        <v>9191</v>
      </c>
      <c r="M3234" t="s">
        <v>9374</v>
      </c>
      <c r="N3234" t="s">
        <v>6761</v>
      </c>
      <c r="O3234" t="s">
        <v>6762</v>
      </c>
      <c r="P3234">
        <v>2809900</v>
      </c>
      <c r="Q3234" t="s">
        <v>6636</v>
      </c>
      <c r="R3234" t="s">
        <v>6636</v>
      </c>
      <c r="S3234" s="12"/>
      <c r="T3234" s="13"/>
      <c r="U3234" t="s">
        <v>6721</v>
      </c>
    </row>
    <row r="3235" spans="1:21" x14ac:dyDescent="0.25">
      <c r="A3235" t="s">
        <v>6619</v>
      </c>
      <c r="B3235" s="12">
        <v>42989</v>
      </c>
      <c r="C3235" t="s">
        <v>9371</v>
      </c>
      <c r="D3235" s="11">
        <v>46212.4628703704</v>
      </c>
      <c r="E3235" t="s">
        <v>9372</v>
      </c>
      <c r="F3235" t="s">
        <v>6617</v>
      </c>
      <c r="G3235" t="s">
        <v>9193</v>
      </c>
      <c r="H3235" t="s">
        <v>6370</v>
      </c>
      <c r="I3235" t="s">
        <v>65</v>
      </c>
      <c r="J3235" t="s">
        <v>57</v>
      </c>
      <c r="K3235" t="s">
        <v>9373</v>
      </c>
      <c r="L3235" t="s">
        <v>9191</v>
      </c>
      <c r="M3235" t="s">
        <v>9374</v>
      </c>
      <c r="N3235" t="s">
        <v>6761</v>
      </c>
      <c r="O3235" t="s">
        <v>6762</v>
      </c>
      <c r="P3235">
        <v>2809900</v>
      </c>
      <c r="Q3235" t="s">
        <v>6636</v>
      </c>
      <c r="R3235" t="s">
        <v>6636</v>
      </c>
      <c r="S3235" s="12"/>
      <c r="T3235" s="13"/>
      <c r="U3235" t="s">
        <v>6721</v>
      </c>
    </row>
    <row r="3236" spans="1:21" x14ac:dyDescent="0.25">
      <c r="A3236" t="s">
        <v>6619</v>
      </c>
      <c r="B3236" s="12">
        <v>42989</v>
      </c>
      <c r="C3236" t="s">
        <v>9371</v>
      </c>
      <c r="D3236" s="11">
        <v>46212.4628703704</v>
      </c>
      <c r="E3236" t="s">
        <v>9372</v>
      </c>
      <c r="F3236" t="s">
        <v>6617</v>
      </c>
      <c r="G3236" t="s">
        <v>9194</v>
      </c>
      <c r="H3236" t="s">
        <v>6370</v>
      </c>
      <c r="I3236" t="s">
        <v>65</v>
      </c>
      <c r="J3236" t="s">
        <v>57</v>
      </c>
      <c r="K3236" t="s">
        <v>9373</v>
      </c>
      <c r="L3236" t="s">
        <v>9191</v>
      </c>
      <c r="M3236" t="s">
        <v>9374</v>
      </c>
      <c r="N3236" t="s">
        <v>6761</v>
      </c>
      <c r="O3236" t="s">
        <v>6762</v>
      </c>
      <c r="P3236">
        <v>2809900</v>
      </c>
      <c r="Q3236" t="s">
        <v>6636</v>
      </c>
      <c r="R3236" t="s">
        <v>6636</v>
      </c>
      <c r="S3236" s="12"/>
      <c r="T3236" s="13"/>
      <c r="U3236" t="s">
        <v>6721</v>
      </c>
    </row>
    <row r="3237" spans="1:21" x14ac:dyDescent="0.25">
      <c r="A3237" t="s">
        <v>6619</v>
      </c>
      <c r="B3237" s="12">
        <v>42989</v>
      </c>
      <c r="C3237" t="s">
        <v>9371</v>
      </c>
      <c r="D3237" s="11">
        <v>46212.4628703704</v>
      </c>
      <c r="E3237" t="s">
        <v>9372</v>
      </c>
      <c r="F3237" t="s">
        <v>6617</v>
      </c>
      <c r="G3237" t="s">
        <v>9195</v>
      </c>
      <c r="H3237" t="s">
        <v>6370</v>
      </c>
      <c r="I3237" t="s">
        <v>65</v>
      </c>
      <c r="J3237" t="s">
        <v>57</v>
      </c>
      <c r="K3237" t="s">
        <v>9373</v>
      </c>
      <c r="L3237" t="s">
        <v>9191</v>
      </c>
      <c r="M3237" t="s">
        <v>9374</v>
      </c>
      <c r="N3237" t="s">
        <v>6761</v>
      </c>
      <c r="O3237" t="s">
        <v>6762</v>
      </c>
      <c r="P3237">
        <v>2809900</v>
      </c>
      <c r="Q3237" t="s">
        <v>6636</v>
      </c>
      <c r="R3237" t="s">
        <v>6636</v>
      </c>
      <c r="S3237" s="12"/>
      <c r="T3237" s="13"/>
      <c r="U3237" t="s">
        <v>6721</v>
      </c>
    </row>
    <row r="3238" spans="1:21" x14ac:dyDescent="0.25">
      <c r="A3238" t="s">
        <v>6619</v>
      </c>
      <c r="B3238" s="12">
        <v>42989</v>
      </c>
      <c r="C3238" t="s">
        <v>9371</v>
      </c>
      <c r="D3238" s="11">
        <v>46212.4628703704</v>
      </c>
      <c r="E3238" t="s">
        <v>9372</v>
      </c>
      <c r="F3238" t="s">
        <v>6617</v>
      </c>
      <c r="G3238" t="s">
        <v>9196</v>
      </c>
      <c r="H3238" t="s">
        <v>6370</v>
      </c>
      <c r="I3238" t="s">
        <v>65</v>
      </c>
      <c r="J3238" t="s">
        <v>57</v>
      </c>
      <c r="K3238" t="s">
        <v>9373</v>
      </c>
      <c r="L3238" t="s">
        <v>9191</v>
      </c>
      <c r="M3238" t="s">
        <v>9374</v>
      </c>
      <c r="N3238" t="s">
        <v>6761</v>
      </c>
      <c r="O3238" t="s">
        <v>6762</v>
      </c>
      <c r="P3238">
        <v>2809900</v>
      </c>
      <c r="Q3238" t="s">
        <v>6636</v>
      </c>
      <c r="R3238" t="s">
        <v>6636</v>
      </c>
      <c r="S3238" s="12"/>
      <c r="T3238" s="13"/>
      <c r="U3238" t="s">
        <v>6721</v>
      </c>
    </row>
    <row r="3239" spans="1:21" x14ac:dyDescent="0.25">
      <c r="A3239" t="s">
        <v>6619</v>
      </c>
      <c r="B3239" s="12">
        <v>42989</v>
      </c>
      <c r="C3239" t="s">
        <v>9371</v>
      </c>
      <c r="D3239" s="11">
        <v>46212.4628703704</v>
      </c>
      <c r="E3239" t="s">
        <v>9372</v>
      </c>
      <c r="F3239" t="s">
        <v>6617</v>
      </c>
      <c r="G3239" t="s">
        <v>9197</v>
      </c>
      <c r="H3239" t="s">
        <v>6370</v>
      </c>
      <c r="I3239" t="s">
        <v>65</v>
      </c>
      <c r="J3239" t="s">
        <v>57</v>
      </c>
      <c r="K3239" t="s">
        <v>9373</v>
      </c>
      <c r="L3239" t="s">
        <v>9191</v>
      </c>
      <c r="M3239" t="s">
        <v>9374</v>
      </c>
      <c r="N3239" t="s">
        <v>6761</v>
      </c>
      <c r="O3239" t="s">
        <v>6762</v>
      </c>
      <c r="P3239">
        <v>2809900</v>
      </c>
      <c r="Q3239" t="s">
        <v>6636</v>
      </c>
      <c r="R3239" t="s">
        <v>6636</v>
      </c>
      <c r="S3239" s="12"/>
      <c r="T3239" s="13"/>
      <c r="U3239" t="s">
        <v>6721</v>
      </c>
    </row>
    <row r="3240" spans="1:21" x14ac:dyDescent="0.25">
      <c r="A3240" t="s">
        <v>6619</v>
      </c>
      <c r="B3240" s="12">
        <v>42989</v>
      </c>
      <c r="C3240" t="s">
        <v>9371</v>
      </c>
      <c r="D3240" s="11">
        <v>46212.4628703704</v>
      </c>
      <c r="E3240" t="s">
        <v>9372</v>
      </c>
      <c r="F3240" t="s">
        <v>6617</v>
      </c>
      <c r="G3240" t="s">
        <v>9198</v>
      </c>
      <c r="H3240" t="s">
        <v>6370</v>
      </c>
      <c r="I3240" t="s">
        <v>65</v>
      </c>
      <c r="J3240" t="s">
        <v>57</v>
      </c>
      <c r="K3240" t="s">
        <v>9373</v>
      </c>
      <c r="L3240" t="s">
        <v>9191</v>
      </c>
      <c r="M3240" t="s">
        <v>9374</v>
      </c>
      <c r="N3240" t="s">
        <v>6761</v>
      </c>
      <c r="O3240" t="s">
        <v>6762</v>
      </c>
      <c r="P3240">
        <v>2809900</v>
      </c>
      <c r="Q3240" t="s">
        <v>6636</v>
      </c>
      <c r="R3240" t="s">
        <v>6636</v>
      </c>
      <c r="S3240" s="12"/>
      <c r="T3240" s="13"/>
      <c r="U3240" t="s">
        <v>6721</v>
      </c>
    </row>
    <row r="3241" spans="1:21" x14ac:dyDescent="0.25">
      <c r="A3241" t="s">
        <v>6619</v>
      </c>
      <c r="B3241" s="12">
        <v>42989</v>
      </c>
      <c r="C3241" t="s">
        <v>9371</v>
      </c>
      <c r="D3241" s="11">
        <v>46212.4628703704</v>
      </c>
      <c r="E3241" t="s">
        <v>9372</v>
      </c>
      <c r="F3241" t="s">
        <v>6617</v>
      </c>
      <c r="G3241" t="s">
        <v>9199</v>
      </c>
      <c r="H3241" t="s">
        <v>6370</v>
      </c>
      <c r="I3241" t="s">
        <v>65</v>
      </c>
      <c r="J3241" t="s">
        <v>57</v>
      </c>
      <c r="K3241" t="s">
        <v>9373</v>
      </c>
      <c r="L3241" t="s">
        <v>9191</v>
      </c>
      <c r="M3241" t="s">
        <v>9374</v>
      </c>
      <c r="N3241" t="s">
        <v>6761</v>
      </c>
      <c r="O3241" t="s">
        <v>6762</v>
      </c>
      <c r="P3241">
        <v>2809900</v>
      </c>
      <c r="Q3241" t="s">
        <v>6636</v>
      </c>
      <c r="R3241" t="s">
        <v>6636</v>
      </c>
      <c r="S3241" s="12"/>
      <c r="T3241" s="13"/>
      <c r="U3241" t="s">
        <v>6721</v>
      </c>
    </row>
    <row r="3242" spans="1:21" x14ac:dyDescent="0.25">
      <c r="A3242" t="s">
        <v>6619</v>
      </c>
      <c r="B3242" s="12">
        <v>42989</v>
      </c>
      <c r="C3242" t="s">
        <v>9371</v>
      </c>
      <c r="D3242" s="11">
        <v>46212.4628703704</v>
      </c>
      <c r="E3242" t="s">
        <v>9372</v>
      </c>
      <c r="F3242" t="s">
        <v>6617</v>
      </c>
      <c r="G3242" t="s">
        <v>9200</v>
      </c>
      <c r="H3242" t="s">
        <v>6370</v>
      </c>
      <c r="I3242" t="s">
        <v>65</v>
      </c>
      <c r="J3242" t="s">
        <v>57</v>
      </c>
      <c r="K3242" t="s">
        <v>9373</v>
      </c>
      <c r="L3242" t="s">
        <v>9191</v>
      </c>
      <c r="M3242" t="s">
        <v>9374</v>
      </c>
      <c r="N3242" t="s">
        <v>6761</v>
      </c>
      <c r="O3242" t="s">
        <v>6762</v>
      </c>
      <c r="P3242">
        <v>2809900</v>
      </c>
      <c r="Q3242" t="s">
        <v>6636</v>
      </c>
      <c r="R3242" t="s">
        <v>6636</v>
      </c>
      <c r="S3242" s="12"/>
      <c r="T3242" s="13"/>
      <c r="U3242" t="s">
        <v>6721</v>
      </c>
    </row>
    <row r="3243" spans="1:21" x14ac:dyDescent="0.25">
      <c r="A3243" t="s">
        <v>6619</v>
      </c>
      <c r="B3243" s="12">
        <v>42989</v>
      </c>
      <c r="C3243" t="s">
        <v>9371</v>
      </c>
      <c r="D3243" s="11">
        <v>46212.4628703704</v>
      </c>
      <c r="E3243" t="s">
        <v>9372</v>
      </c>
      <c r="F3243" t="s">
        <v>6617</v>
      </c>
      <c r="G3243" t="s">
        <v>9201</v>
      </c>
      <c r="H3243" t="s">
        <v>6370</v>
      </c>
      <c r="I3243" t="s">
        <v>65</v>
      </c>
      <c r="J3243" t="s">
        <v>57</v>
      </c>
      <c r="K3243" t="s">
        <v>9373</v>
      </c>
      <c r="L3243" t="s">
        <v>9191</v>
      </c>
      <c r="M3243" t="s">
        <v>9374</v>
      </c>
      <c r="N3243" t="s">
        <v>6761</v>
      </c>
      <c r="O3243" t="s">
        <v>6762</v>
      </c>
      <c r="P3243">
        <v>2809900</v>
      </c>
      <c r="Q3243" t="s">
        <v>6636</v>
      </c>
      <c r="R3243" t="s">
        <v>6636</v>
      </c>
      <c r="S3243" s="12"/>
      <c r="T3243" s="13"/>
      <c r="U3243" t="s">
        <v>6721</v>
      </c>
    </row>
    <row r="3244" spans="1:21" x14ac:dyDescent="0.25">
      <c r="A3244" t="s">
        <v>6619</v>
      </c>
      <c r="B3244" s="12">
        <v>43007</v>
      </c>
      <c r="C3244" t="s">
        <v>9367</v>
      </c>
      <c r="D3244" s="11">
        <v>46212.603344907402</v>
      </c>
      <c r="E3244" t="s">
        <v>9368</v>
      </c>
      <c r="F3244" t="s">
        <v>6617</v>
      </c>
      <c r="G3244" t="s">
        <v>9121</v>
      </c>
      <c r="H3244" t="s">
        <v>6370</v>
      </c>
      <c r="I3244" t="s">
        <v>55</v>
      </c>
      <c r="J3244" t="s">
        <v>44</v>
      </c>
      <c r="K3244" t="s">
        <v>9369</v>
      </c>
      <c r="L3244" t="s">
        <v>9191</v>
      </c>
      <c r="M3244" t="s">
        <v>9370</v>
      </c>
      <c r="N3244" t="s">
        <v>6761</v>
      </c>
      <c r="O3244" t="s">
        <v>6762</v>
      </c>
      <c r="P3244">
        <v>2939900</v>
      </c>
      <c r="Q3244" t="s">
        <v>6778</v>
      </c>
      <c r="R3244" t="s">
        <v>6779</v>
      </c>
      <c r="S3244" s="12"/>
      <c r="T3244" s="13"/>
      <c r="U3244" t="s">
        <v>6945</v>
      </c>
    </row>
    <row r="3245" spans="1:21" x14ac:dyDescent="0.25">
      <c r="A3245" t="s">
        <v>6619</v>
      </c>
      <c r="B3245" s="12">
        <v>43007</v>
      </c>
      <c r="C3245" t="s">
        <v>9367</v>
      </c>
      <c r="D3245" s="11">
        <v>46212.603344907402</v>
      </c>
      <c r="E3245" t="s">
        <v>9368</v>
      </c>
      <c r="F3245" t="s">
        <v>6617</v>
      </c>
      <c r="G3245" t="s">
        <v>9193</v>
      </c>
      <c r="H3245" t="s">
        <v>6370</v>
      </c>
      <c r="I3245" t="s">
        <v>55</v>
      </c>
      <c r="J3245" t="s">
        <v>44</v>
      </c>
      <c r="K3245" t="s">
        <v>9369</v>
      </c>
      <c r="L3245" t="s">
        <v>9191</v>
      </c>
      <c r="M3245" t="s">
        <v>9370</v>
      </c>
      <c r="N3245" t="s">
        <v>6761</v>
      </c>
      <c r="O3245" t="s">
        <v>6762</v>
      </c>
      <c r="P3245">
        <v>2939900</v>
      </c>
      <c r="Q3245" t="s">
        <v>6778</v>
      </c>
      <c r="R3245" t="s">
        <v>6779</v>
      </c>
      <c r="S3245" s="12"/>
      <c r="T3245" s="13"/>
      <c r="U3245" t="s">
        <v>6945</v>
      </c>
    </row>
    <row r="3246" spans="1:21" x14ac:dyDescent="0.25">
      <c r="A3246" t="s">
        <v>6619</v>
      </c>
      <c r="B3246" s="12">
        <v>43007</v>
      </c>
      <c r="C3246" t="s">
        <v>9367</v>
      </c>
      <c r="D3246" s="11">
        <v>46212.603344907402</v>
      </c>
      <c r="E3246" t="s">
        <v>9368</v>
      </c>
      <c r="F3246" t="s">
        <v>6617</v>
      </c>
      <c r="G3246" t="s">
        <v>9194</v>
      </c>
      <c r="H3246" t="s">
        <v>6370</v>
      </c>
      <c r="I3246" t="s">
        <v>55</v>
      </c>
      <c r="J3246" t="s">
        <v>44</v>
      </c>
      <c r="K3246" t="s">
        <v>9369</v>
      </c>
      <c r="L3246" t="s">
        <v>9191</v>
      </c>
      <c r="M3246" t="s">
        <v>9370</v>
      </c>
      <c r="N3246" t="s">
        <v>6761</v>
      </c>
      <c r="O3246" t="s">
        <v>6762</v>
      </c>
      <c r="P3246">
        <v>2939900</v>
      </c>
      <c r="Q3246" t="s">
        <v>6778</v>
      </c>
      <c r="R3246" t="s">
        <v>6779</v>
      </c>
      <c r="S3246" s="12"/>
      <c r="T3246" s="13"/>
      <c r="U3246" t="s">
        <v>6945</v>
      </c>
    </row>
    <row r="3247" spans="1:21" x14ac:dyDescent="0.25">
      <c r="A3247" t="s">
        <v>6619</v>
      </c>
      <c r="B3247" s="12">
        <v>43007</v>
      </c>
      <c r="C3247" t="s">
        <v>9367</v>
      </c>
      <c r="D3247" s="11">
        <v>46212.603344907402</v>
      </c>
      <c r="E3247" t="s">
        <v>9368</v>
      </c>
      <c r="F3247" t="s">
        <v>6617</v>
      </c>
      <c r="G3247" t="s">
        <v>9195</v>
      </c>
      <c r="H3247" t="s">
        <v>6370</v>
      </c>
      <c r="I3247" t="s">
        <v>55</v>
      </c>
      <c r="J3247" t="s">
        <v>44</v>
      </c>
      <c r="K3247" t="s">
        <v>9369</v>
      </c>
      <c r="L3247" t="s">
        <v>9191</v>
      </c>
      <c r="M3247" t="s">
        <v>9370</v>
      </c>
      <c r="N3247" t="s">
        <v>6761</v>
      </c>
      <c r="O3247" t="s">
        <v>6762</v>
      </c>
      <c r="P3247">
        <v>2939900</v>
      </c>
      <c r="Q3247" t="s">
        <v>6778</v>
      </c>
      <c r="R3247" t="s">
        <v>6779</v>
      </c>
      <c r="S3247" s="12"/>
      <c r="T3247" s="13"/>
      <c r="U3247" t="s">
        <v>6945</v>
      </c>
    </row>
    <row r="3248" spans="1:21" x14ac:dyDescent="0.25">
      <c r="A3248" t="s">
        <v>6619</v>
      </c>
      <c r="B3248" s="12">
        <v>43007</v>
      </c>
      <c r="C3248" t="s">
        <v>9367</v>
      </c>
      <c r="D3248" s="11">
        <v>46212.603344907402</v>
      </c>
      <c r="E3248" t="s">
        <v>9368</v>
      </c>
      <c r="F3248" t="s">
        <v>6617</v>
      </c>
      <c r="G3248" t="s">
        <v>9196</v>
      </c>
      <c r="H3248" t="s">
        <v>6370</v>
      </c>
      <c r="I3248" t="s">
        <v>55</v>
      </c>
      <c r="J3248" t="s">
        <v>44</v>
      </c>
      <c r="K3248" t="s">
        <v>9369</v>
      </c>
      <c r="L3248" t="s">
        <v>9191</v>
      </c>
      <c r="M3248" t="s">
        <v>9370</v>
      </c>
      <c r="N3248" t="s">
        <v>6761</v>
      </c>
      <c r="O3248" t="s">
        <v>6762</v>
      </c>
      <c r="P3248">
        <v>2939900</v>
      </c>
      <c r="Q3248" t="s">
        <v>6778</v>
      </c>
      <c r="R3248" t="s">
        <v>6779</v>
      </c>
      <c r="S3248" s="12"/>
      <c r="T3248" s="13"/>
      <c r="U3248" t="s">
        <v>6945</v>
      </c>
    </row>
    <row r="3249" spans="1:21" x14ac:dyDescent="0.25">
      <c r="A3249" t="s">
        <v>6619</v>
      </c>
      <c r="B3249" s="12">
        <v>43007</v>
      </c>
      <c r="C3249" t="s">
        <v>9367</v>
      </c>
      <c r="D3249" s="11">
        <v>46212.603344907402</v>
      </c>
      <c r="E3249" t="s">
        <v>9368</v>
      </c>
      <c r="F3249" t="s">
        <v>6617</v>
      </c>
      <c r="G3249" t="s">
        <v>9197</v>
      </c>
      <c r="H3249" t="s">
        <v>6370</v>
      </c>
      <c r="I3249" t="s">
        <v>55</v>
      </c>
      <c r="J3249" t="s">
        <v>44</v>
      </c>
      <c r="K3249" t="s">
        <v>9369</v>
      </c>
      <c r="L3249" t="s">
        <v>9191</v>
      </c>
      <c r="M3249" t="s">
        <v>9370</v>
      </c>
      <c r="N3249" t="s">
        <v>6761</v>
      </c>
      <c r="O3249" t="s">
        <v>6762</v>
      </c>
      <c r="P3249">
        <v>2939900</v>
      </c>
      <c r="Q3249" t="s">
        <v>6778</v>
      </c>
      <c r="R3249" t="s">
        <v>6779</v>
      </c>
      <c r="S3249" s="12"/>
      <c r="T3249" s="13"/>
      <c r="U3249" t="s">
        <v>6945</v>
      </c>
    </row>
    <row r="3250" spans="1:21" x14ac:dyDescent="0.25">
      <c r="A3250" t="s">
        <v>6619</v>
      </c>
      <c r="B3250" s="12">
        <v>43007</v>
      </c>
      <c r="C3250" t="s">
        <v>9367</v>
      </c>
      <c r="D3250" s="11">
        <v>46212.603344907402</v>
      </c>
      <c r="E3250" t="s">
        <v>9368</v>
      </c>
      <c r="F3250" t="s">
        <v>6617</v>
      </c>
      <c r="G3250" t="s">
        <v>9198</v>
      </c>
      <c r="H3250" t="s">
        <v>6370</v>
      </c>
      <c r="I3250" t="s">
        <v>55</v>
      </c>
      <c r="J3250" t="s">
        <v>44</v>
      </c>
      <c r="K3250" t="s">
        <v>9369</v>
      </c>
      <c r="L3250" t="s">
        <v>9191</v>
      </c>
      <c r="M3250" t="s">
        <v>9370</v>
      </c>
      <c r="N3250" t="s">
        <v>6761</v>
      </c>
      <c r="O3250" t="s">
        <v>6762</v>
      </c>
      <c r="P3250">
        <v>2939900</v>
      </c>
      <c r="Q3250" t="s">
        <v>6778</v>
      </c>
      <c r="R3250" t="s">
        <v>6779</v>
      </c>
      <c r="S3250" s="12"/>
      <c r="T3250" s="13"/>
      <c r="U3250" t="s">
        <v>6945</v>
      </c>
    </row>
    <row r="3251" spans="1:21" x14ac:dyDescent="0.25">
      <c r="A3251" t="s">
        <v>6619</v>
      </c>
      <c r="B3251" s="12">
        <v>43007</v>
      </c>
      <c r="C3251" t="s">
        <v>9367</v>
      </c>
      <c r="D3251" s="11">
        <v>46212.603344907402</v>
      </c>
      <c r="E3251" t="s">
        <v>9368</v>
      </c>
      <c r="F3251" t="s">
        <v>6617</v>
      </c>
      <c r="G3251" t="s">
        <v>9199</v>
      </c>
      <c r="H3251" t="s">
        <v>6370</v>
      </c>
      <c r="I3251" t="s">
        <v>55</v>
      </c>
      <c r="J3251" t="s">
        <v>44</v>
      </c>
      <c r="K3251" t="s">
        <v>9369</v>
      </c>
      <c r="L3251" t="s">
        <v>9191</v>
      </c>
      <c r="M3251" t="s">
        <v>9370</v>
      </c>
      <c r="N3251" t="s">
        <v>6761</v>
      </c>
      <c r="O3251" t="s">
        <v>6762</v>
      </c>
      <c r="P3251">
        <v>2939900</v>
      </c>
      <c r="Q3251" t="s">
        <v>6778</v>
      </c>
      <c r="R3251" t="s">
        <v>6779</v>
      </c>
      <c r="S3251" s="12"/>
      <c r="T3251" s="13"/>
      <c r="U3251" t="s">
        <v>6945</v>
      </c>
    </row>
    <row r="3252" spans="1:21" x14ac:dyDescent="0.25">
      <c r="A3252" t="s">
        <v>6619</v>
      </c>
      <c r="B3252" s="12">
        <v>43007</v>
      </c>
      <c r="C3252" t="s">
        <v>9367</v>
      </c>
      <c r="D3252" s="11">
        <v>46212.603344907402</v>
      </c>
      <c r="E3252" t="s">
        <v>9368</v>
      </c>
      <c r="F3252" t="s">
        <v>6617</v>
      </c>
      <c r="G3252" t="s">
        <v>9200</v>
      </c>
      <c r="H3252" t="s">
        <v>6370</v>
      </c>
      <c r="I3252" t="s">
        <v>55</v>
      </c>
      <c r="J3252" t="s">
        <v>44</v>
      </c>
      <c r="K3252" t="s">
        <v>9369</v>
      </c>
      <c r="L3252" t="s">
        <v>9191</v>
      </c>
      <c r="M3252" t="s">
        <v>9370</v>
      </c>
      <c r="N3252" t="s">
        <v>6761</v>
      </c>
      <c r="O3252" t="s">
        <v>6762</v>
      </c>
      <c r="P3252">
        <v>2939900</v>
      </c>
      <c r="Q3252" t="s">
        <v>6778</v>
      </c>
      <c r="R3252" t="s">
        <v>6779</v>
      </c>
      <c r="S3252" s="12"/>
      <c r="T3252" s="13"/>
      <c r="U3252" t="s">
        <v>6945</v>
      </c>
    </row>
    <row r="3253" spans="1:21" x14ac:dyDescent="0.25">
      <c r="A3253" t="s">
        <v>6619</v>
      </c>
      <c r="B3253" s="12">
        <v>43007</v>
      </c>
      <c r="C3253" t="s">
        <v>9367</v>
      </c>
      <c r="D3253" s="11">
        <v>46212.603344907402</v>
      </c>
      <c r="E3253" t="s">
        <v>9368</v>
      </c>
      <c r="F3253" t="s">
        <v>6617</v>
      </c>
      <c r="G3253" t="s">
        <v>9201</v>
      </c>
      <c r="H3253" t="s">
        <v>6370</v>
      </c>
      <c r="I3253" t="s">
        <v>55</v>
      </c>
      <c r="J3253" t="s">
        <v>44</v>
      </c>
      <c r="K3253" t="s">
        <v>9369</v>
      </c>
      <c r="L3253" t="s">
        <v>9191</v>
      </c>
      <c r="M3253" t="s">
        <v>9370</v>
      </c>
      <c r="N3253" t="s">
        <v>6761</v>
      </c>
      <c r="O3253" t="s">
        <v>6762</v>
      </c>
      <c r="P3253">
        <v>2939900</v>
      </c>
      <c r="Q3253" t="s">
        <v>6778</v>
      </c>
      <c r="R3253" t="s">
        <v>6779</v>
      </c>
      <c r="S3253" s="12"/>
      <c r="T3253" s="13"/>
      <c r="U3253" t="s">
        <v>6945</v>
      </c>
    </row>
    <row r="3254" spans="1:21" x14ac:dyDescent="0.25">
      <c r="A3254" t="s">
        <v>6637</v>
      </c>
      <c r="B3254" s="12">
        <v>43217</v>
      </c>
      <c r="C3254" t="s">
        <v>9375</v>
      </c>
      <c r="D3254" s="11">
        <v>46212.707986111098</v>
      </c>
      <c r="E3254" t="s">
        <v>9376</v>
      </c>
      <c r="F3254" t="s">
        <v>6617</v>
      </c>
      <c r="G3254" t="s">
        <v>9121</v>
      </c>
      <c r="H3254" t="s">
        <v>6370</v>
      </c>
      <c r="I3254" t="s">
        <v>6636</v>
      </c>
      <c r="J3254" t="s">
        <v>6636</v>
      </c>
      <c r="K3254" t="s">
        <v>9377</v>
      </c>
      <c r="L3254" t="s">
        <v>9191</v>
      </c>
      <c r="M3254" t="s">
        <v>9378</v>
      </c>
      <c r="N3254" t="s">
        <v>6761</v>
      </c>
      <c r="O3254" t="s">
        <v>6762</v>
      </c>
      <c r="P3254">
        <v>2809900</v>
      </c>
      <c r="Q3254" t="s">
        <v>6636</v>
      </c>
      <c r="R3254" t="s">
        <v>6636</v>
      </c>
      <c r="S3254" s="12"/>
      <c r="T3254" s="13"/>
      <c r="U3254" t="s">
        <v>6721</v>
      </c>
    </row>
    <row r="3255" spans="1:21" x14ac:dyDescent="0.25">
      <c r="A3255" t="s">
        <v>6637</v>
      </c>
      <c r="B3255" s="12">
        <v>43217</v>
      </c>
      <c r="C3255" t="s">
        <v>9375</v>
      </c>
      <c r="D3255" s="11">
        <v>46212.707986111098</v>
      </c>
      <c r="E3255" t="s">
        <v>9376</v>
      </c>
      <c r="F3255" t="s">
        <v>6617</v>
      </c>
      <c r="G3255" t="s">
        <v>9193</v>
      </c>
      <c r="H3255" t="s">
        <v>6370</v>
      </c>
      <c r="I3255" t="s">
        <v>6636</v>
      </c>
      <c r="J3255" t="s">
        <v>6636</v>
      </c>
      <c r="K3255" t="s">
        <v>9377</v>
      </c>
      <c r="L3255" t="s">
        <v>9191</v>
      </c>
      <c r="M3255" t="s">
        <v>9378</v>
      </c>
      <c r="N3255" t="s">
        <v>6761</v>
      </c>
      <c r="O3255" t="s">
        <v>6762</v>
      </c>
      <c r="P3255">
        <v>2809900</v>
      </c>
      <c r="Q3255" t="s">
        <v>6636</v>
      </c>
      <c r="R3255" t="s">
        <v>6636</v>
      </c>
      <c r="S3255" s="12"/>
      <c r="T3255" s="13"/>
      <c r="U3255" t="s">
        <v>6721</v>
      </c>
    </row>
    <row r="3256" spans="1:21" x14ac:dyDescent="0.25">
      <c r="A3256" t="s">
        <v>6637</v>
      </c>
      <c r="B3256" s="12">
        <v>43217</v>
      </c>
      <c r="C3256" t="s">
        <v>9375</v>
      </c>
      <c r="D3256" s="11">
        <v>46212.707986111098</v>
      </c>
      <c r="E3256" t="s">
        <v>9376</v>
      </c>
      <c r="F3256" t="s">
        <v>6617</v>
      </c>
      <c r="G3256" t="s">
        <v>9194</v>
      </c>
      <c r="H3256" t="s">
        <v>6370</v>
      </c>
      <c r="I3256" t="s">
        <v>6636</v>
      </c>
      <c r="J3256" t="s">
        <v>6636</v>
      </c>
      <c r="K3256" t="s">
        <v>9377</v>
      </c>
      <c r="L3256" t="s">
        <v>9191</v>
      </c>
      <c r="M3256" t="s">
        <v>9378</v>
      </c>
      <c r="N3256" t="s">
        <v>6761</v>
      </c>
      <c r="O3256" t="s">
        <v>6762</v>
      </c>
      <c r="P3256">
        <v>2809900</v>
      </c>
      <c r="Q3256" t="s">
        <v>6636</v>
      </c>
      <c r="R3256" t="s">
        <v>6636</v>
      </c>
      <c r="S3256" s="12"/>
      <c r="T3256" s="13"/>
      <c r="U3256" t="s">
        <v>6721</v>
      </c>
    </row>
    <row r="3257" spans="1:21" x14ac:dyDescent="0.25">
      <c r="A3257" t="s">
        <v>6637</v>
      </c>
      <c r="B3257" s="12">
        <v>43217</v>
      </c>
      <c r="C3257" t="s">
        <v>9375</v>
      </c>
      <c r="D3257" s="11">
        <v>46212.707986111098</v>
      </c>
      <c r="E3257" t="s">
        <v>9376</v>
      </c>
      <c r="F3257" t="s">
        <v>6617</v>
      </c>
      <c r="G3257" t="s">
        <v>9195</v>
      </c>
      <c r="H3257" t="s">
        <v>6370</v>
      </c>
      <c r="I3257" t="s">
        <v>6636</v>
      </c>
      <c r="J3257" t="s">
        <v>6636</v>
      </c>
      <c r="K3257" t="s">
        <v>9377</v>
      </c>
      <c r="L3257" t="s">
        <v>9191</v>
      </c>
      <c r="M3257" t="s">
        <v>9378</v>
      </c>
      <c r="N3257" t="s">
        <v>6761</v>
      </c>
      <c r="O3257" t="s">
        <v>6762</v>
      </c>
      <c r="P3257">
        <v>2809900</v>
      </c>
      <c r="Q3257" t="s">
        <v>6636</v>
      </c>
      <c r="R3257" t="s">
        <v>6636</v>
      </c>
      <c r="S3257" s="12"/>
      <c r="T3257" s="13"/>
      <c r="U3257" t="s">
        <v>6721</v>
      </c>
    </row>
    <row r="3258" spans="1:21" x14ac:dyDescent="0.25">
      <c r="A3258" t="s">
        <v>6637</v>
      </c>
      <c r="B3258" s="12">
        <v>43217</v>
      </c>
      <c r="C3258" t="s">
        <v>9375</v>
      </c>
      <c r="D3258" s="11">
        <v>46212.707986111098</v>
      </c>
      <c r="E3258" t="s">
        <v>9376</v>
      </c>
      <c r="F3258" t="s">
        <v>6617</v>
      </c>
      <c r="G3258" t="s">
        <v>9196</v>
      </c>
      <c r="H3258" t="s">
        <v>6370</v>
      </c>
      <c r="I3258" t="s">
        <v>6636</v>
      </c>
      <c r="J3258" t="s">
        <v>6636</v>
      </c>
      <c r="K3258" t="s">
        <v>9377</v>
      </c>
      <c r="L3258" t="s">
        <v>9191</v>
      </c>
      <c r="M3258" t="s">
        <v>9378</v>
      </c>
      <c r="N3258" t="s">
        <v>6761</v>
      </c>
      <c r="O3258" t="s">
        <v>6762</v>
      </c>
      <c r="P3258">
        <v>2809900</v>
      </c>
      <c r="Q3258" t="s">
        <v>6636</v>
      </c>
      <c r="R3258" t="s">
        <v>6636</v>
      </c>
      <c r="S3258" s="12"/>
      <c r="T3258" s="13"/>
      <c r="U3258" t="s">
        <v>6721</v>
      </c>
    </row>
    <row r="3259" spans="1:21" x14ac:dyDescent="0.25">
      <c r="A3259" t="s">
        <v>6637</v>
      </c>
      <c r="B3259" s="12">
        <v>43217</v>
      </c>
      <c r="C3259" t="s">
        <v>9375</v>
      </c>
      <c r="D3259" s="11">
        <v>46212.707986111098</v>
      </c>
      <c r="E3259" t="s">
        <v>9376</v>
      </c>
      <c r="F3259" t="s">
        <v>6617</v>
      </c>
      <c r="G3259" t="s">
        <v>9197</v>
      </c>
      <c r="H3259" t="s">
        <v>6370</v>
      </c>
      <c r="I3259" t="s">
        <v>6636</v>
      </c>
      <c r="J3259" t="s">
        <v>6636</v>
      </c>
      <c r="K3259" t="s">
        <v>9377</v>
      </c>
      <c r="L3259" t="s">
        <v>9191</v>
      </c>
      <c r="M3259" t="s">
        <v>9378</v>
      </c>
      <c r="N3259" t="s">
        <v>6761</v>
      </c>
      <c r="O3259" t="s">
        <v>6762</v>
      </c>
      <c r="P3259">
        <v>2809900</v>
      </c>
      <c r="Q3259" t="s">
        <v>6636</v>
      </c>
      <c r="R3259" t="s">
        <v>6636</v>
      </c>
      <c r="S3259" s="12"/>
      <c r="T3259" s="13"/>
      <c r="U3259" t="s">
        <v>6721</v>
      </c>
    </row>
    <row r="3260" spans="1:21" x14ac:dyDescent="0.25">
      <c r="A3260" t="s">
        <v>6637</v>
      </c>
      <c r="B3260" s="12">
        <v>43217</v>
      </c>
      <c r="C3260" t="s">
        <v>9375</v>
      </c>
      <c r="D3260" s="11">
        <v>46212.707986111098</v>
      </c>
      <c r="E3260" t="s">
        <v>9376</v>
      </c>
      <c r="F3260" t="s">
        <v>6617</v>
      </c>
      <c r="G3260" t="s">
        <v>9198</v>
      </c>
      <c r="H3260" t="s">
        <v>6370</v>
      </c>
      <c r="I3260" t="s">
        <v>6636</v>
      </c>
      <c r="J3260" t="s">
        <v>6636</v>
      </c>
      <c r="K3260" t="s">
        <v>9377</v>
      </c>
      <c r="L3260" t="s">
        <v>9191</v>
      </c>
      <c r="M3260" t="s">
        <v>9378</v>
      </c>
      <c r="N3260" t="s">
        <v>6761</v>
      </c>
      <c r="O3260" t="s">
        <v>6762</v>
      </c>
      <c r="P3260">
        <v>2809900</v>
      </c>
      <c r="Q3260" t="s">
        <v>6636</v>
      </c>
      <c r="R3260" t="s">
        <v>6636</v>
      </c>
      <c r="S3260" s="12"/>
      <c r="T3260" s="13"/>
      <c r="U3260" t="s">
        <v>6721</v>
      </c>
    </row>
    <row r="3261" spans="1:21" x14ac:dyDescent="0.25">
      <c r="A3261" t="s">
        <v>6637</v>
      </c>
      <c r="B3261" s="12">
        <v>43217</v>
      </c>
      <c r="C3261" t="s">
        <v>9375</v>
      </c>
      <c r="D3261" s="11">
        <v>46212.707986111098</v>
      </c>
      <c r="E3261" t="s">
        <v>9376</v>
      </c>
      <c r="F3261" t="s">
        <v>6617</v>
      </c>
      <c r="G3261" t="s">
        <v>9199</v>
      </c>
      <c r="H3261" t="s">
        <v>6370</v>
      </c>
      <c r="I3261" t="s">
        <v>6636</v>
      </c>
      <c r="J3261" t="s">
        <v>6636</v>
      </c>
      <c r="K3261" t="s">
        <v>9377</v>
      </c>
      <c r="L3261" t="s">
        <v>9191</v>
      </c>
      <c r="M3261" t="s">
        <v>9378</v>
      </c>
      <c r="N3261" t="s">
        <v>6761</v>
      </c>
      <c r="O3261" t="s">
        <v>6762</v>
      </c>
      <c r="P3261">
        <v>2809900</v>
      </c>
      <c r="Q3261" t="s">
        <v>6636</v>
      </c>
      <c r="R3261" t="s">
        <v>6636</v>
      </c>
      <c r="S3261" s="12"/>
      <c r="T3261" s="13"/>
      <c r="U3261" t="s">
        <v>6721</v>
      </c>
    </row>
    <row r="3262" spans="1:21" x14ac:dyDescent="0.25">
      <c r="A3262" t="s">
        <v>6637</v>
      </c>
      <c r="B3262" s="12">
        <v>43217</v>
      </c>
      <c r="C3262" t="s">
        <v>9375</v>
      </c>
      <c r="D3262" s="11">
        <v>46212.707986111098</v>
      </c>
      <c r="E3262" t="s">
        <v>9376</v>
      </c>
      <c r="F3262" t="s">
        <v>6617</v>
      </c>
      <c r="G3262" t="s">
        <v>9200</v>
      </c>
      <c r="H3262" t="s">
        <v>6370</v>
      </c>
      <c r="I3262" t="s">
        <v>6636</v>
      </c>
      <c r="J3262" t="s">
        <v>6636</v>
      </c>
      <c r="K3262" t="s">
        <v>9377</v>
      </c>
      <c r="L3262" t="s">
        <v>9191</v>
      </c>
      <c r="M3262" t="s">
        <v>9378</v>
      </c>
      <c r="N3262" t="s">
        <v>6761</v>
      </c>
      <c r="O3262" t="s">
        <v>6762</v>
      </c>
      <c r="P3262">
        <v>2809900</v>
      </c>
      <c r="Q3262" t="s">
        <v>6636</v>
      </c>
      <c r="R3262" t="s">
        <v>6636</v>
      </c>
      <c r="S3262" s="12"/>
      <c r="T3262" s="13"/>
      <c r="U3262" t="s">
        <v>6721</v>
      </c>
    </row>
    <row r="3263" spans="1:21" x14ac:dyDescent="0.25">
      <c r="A3263" t="s">
        <v>6637</v>
      </c>
      <c r="B3263" s="12">
        <v>43217</v>
      </c>
      <c r="C3263" t="s">
        <v>9375</v>
      </c>
      <c r="D3263" s="11">
        <v>46212.707986111098</v>
      </c>
      <c r="E3263" t="s">
        <v>9376</v>
      </c>
      <c r="F3263" t="s">
        <v>6617</v>
      </c>
      <c r="G3263" t="s">
        <v>9201</v>
      </c>
      <c r="H3263" t="s">
        <v>6370</v>
      </c>
      <c r="I3263" t="s">
        <v>6636</v>
      </c>
      <c r="J3263" t="s">
        <v>6636</v>
      </c>
      <c r="K3263" t="s">
        <v>9377</v>
      </c>
      <c r="L3263" t="s">
        <v>9191</v>
      </c>
      <c r="M3263" t="s">
        <v>9378</v>
      </c>
      <c r="N3263" t="s">
        <v>6761</v>
      </c>
      <c r="O3263" t="s">
        <v>6762</v>
      </c>
      <c r="P3263">
        <v>2809900</v>
      </c>
      <c r="Q3263" t="s">
        <v>6636</v>
      </c>
      <c r="R3263" t="s">
        <v>6636</v>
      </c>
      <c r="S3263" s="12"/>
      <c r="T3263" s="13"/>
      <c r="U3263" t="s">
        <v>6721</v>
      </c>
    </row>
    <row r="3264" spans="1:21" x14ac:dyDescent="0.25">
      <c r="A3264" t="s">
        <v>6637</v>
      </c>
      <c r="B3264" s="12">
        <v>43070</v>
      </c>
      <c r="C3264" t="s">
        <v>9379</v>
      </c>
      <c r="D3264" s="11">
        <v>46213.7475694444</v>
      </c>
      <c r="E3264" t="s">
        <v>9380</v>
      </c>
      <c r="F3264" t="s">
        <v>6617</v>
      </c>
      <c r="G3264" t="s">
        <v>9121</v>
      </c>
      <c r="H3264" t="s">
        <v>6370</v>
      </c>
      <c r="I3264" t="s">
        <v>65</v>
      </c>
      <c r="J3264" t="s">
        <v>132</v>
      </c>
      <c r="K3264" t="s">
        <v>9381</v>
      </c>
      <c r="L3264" t="s">
        <v>9191</v>
      </c>
      <c r="M3264" t="s">
        <v>9382</v>
      </c>
      <c r="N3264" t="s">
        <v>6761</v>
      </c>
      <c r="O3264" t="s">
        <v>6771</v>
      </c>
      <c r="P3264">
        <v>3399000</v>
      </c>
      <c r="Q3264" t="s">
        <v>6636</v>
      </c>
      <c r="R3264" t="s">
        <v>6636</v>
      </c>
      <c r="S3264" s="12"/>
      <c r="T3264" s="13"/>
      <c r="U3264" t="s">
        <v>6721</v>
      </c>
    </row>
    <row r="3265" spans="1:21" x14ac:dyDescent="0.25">
      <c r="A3265" t="s">
        <v>6637</v>
      </c>
      <c r="B3265" s="12">
        <v>43070</v>
      </c>
      <c r="C3265" t="s">
        <v>9379</v>
      </c>
      <c r="D3265" s="11">
        <v>46213.7475694444</v>
      </c>
      <c r="E3265" t="s">
        <v>9380</v>
      </c>
      <c r="F3265" t="s">
        <v>6617</v>
      </c>
      <c r="G3265" t="s">
        <v>9193</v>
      </c>
      <c r="H3265" t="s">
        <v>6370</v>
      </c>
      <c r="I3265" t="s">
        <v>65</v>
      </c>
      <c r="J3265" t="s">
        <v>132</v>
      </c>
      <c r="K3265" t="s">
        <v>9381</v>
      </c>
      <c r="L3265" t="s">
        <v>9191</v>
      </c>
      <c r="M3265" t="s">
        <v>9382</v>
      </c>
      <c r="N3265" t="s">
        <v>6761</v>
      </c>
      <c r="O3265" t="s">
        <v>6771</v>
      </c>
      <c r="P3265">
        <v>3399000</v>
      </c>
      <c r="Q3265" t="s">
        <v>6636</v>
      </c>
      <c r="R3265" t="s">
        <v>6636</v>
      </c>
      <c r="S3265" s="12"/>
      <c r="T3265" s="13"/>
      <c r="U3265" t="s">
        <v>6721</v>
      </c>
    </row>
    <row r="3266" spans="1:21" x14ac:dyDescent="0.25">
      <c r="A3266" t="s">
        <v>6637</v>
      </c>
      <c r="B3266" s="12">
        <v>43070</v>
      </c>
      <c r="C3266" t="s">
        <v>9379</v>
      </c>
      <c r="D3266" s="11">
        <v>46213.7475694444</v>
      </c>
      <c r="E3266" t="s">
        <v>9380</v>
      </c>
      <c r="F3266" t="s">
        <v>6617</v>
      </c>
      <c r="G3266" t="s">
        <v>9194</v>
      </c>
      <c r="H3266" t="s">
        <v>6370</v>
      </c>
      <c r="I3266" t="s">
        <v>65</v>
      </c>
      <c r="J3266" t="s">
        <v>132</v>
      </c>
      <c r="K3266" t="s">
        <v>9381</v>
      </c>
      <c r="L3266" t="s">
        <v>9191</v>
      </c>
      <c r="M3266" t="s">
        <v>9382</v>
      </c>
      <c r="N3266" t="s">
        <v>6761</v>
      </c>
      <c r="O3266" t="s">
        <v>6771</v>
      </c>
      <c r="P3266">
        <v>3399000</v>
      </c>
      <c r="Q3266" t="s">
        <v>6636</v>
      </c>
      <c r="R3266" t="s">
        <v>6636</v>
      </c>
      <c r="S3266" s="12"/>
      <c r="T3266" s="13"/>
      <c r="U3266" t="s">
        <v>6721</v>
      </c>
    </row>
    <row r="3267" spans="1:21" x14ac:dyDescent="0.25">
      <c r="A3267" t="s">
        <v>6637</v>
      </c>
      <c r="B3267" s="12">
        <v>43070</v>
      </c>
      <c r="C3267" t="s">
        <v>9379</v>
      </c>
      <c r="D3267" s="11">
        <v>46213.7475694444</v>
      </c>
      <c r="E3267" t="s">
        <v>9380</v>
      </c>
      <c r="F3267" t="s">
        <v>6617</v>
      </c>
      <c r="G3267" t="s">
        <v>9195</v>
      </c>
      <c r="H3267" t="s">
        <v>6370</v>
      </c>
      <c r="I3267" t="s">
        <v>65</v>
      </c>
      <c r="J3267" t="s">
        <v>132</v>
      </c>
      <c r="K3267" t="s">
        <v>9381</v>
      </c>
      <c r="L3267" t="s">
        <v>9191</v>
      </c>
      <c r="M3267" t="s">
        <v>9382</v>
      </c>
      <c r="N3267" t="s">
        <v>6761</v>
      </c>
      <c r="O3267" t="s">
        <v>6771</v>
      </c>
      <c r="P3267">
        <v>3399000</v>
      </c>
      <c r="Q3267" t="s">
        <v>6636</v>
      </c>
      <c r="R3267" t="s">
        <v>6636</v>
      </c>
      <c r="S3267" s="12"/>
      <c r="T3267" s="13"/>
      <c r="U3267" t="s">
        <v>6721</v>
      </c>
    </row>
    <row r="3268" spans="1:21" x14ac:dyDescent="0.25">
      <c r="A3268" t="s">
        <v>6637</v>
      </c>
      <c r="B3268" s="12">
        <v>43070</v>
      </c>
      <c r="C3268" t="s">
        <v>9379</v>
      </c>
      <c r="D3268" s="11">
        <v>46213.7475694444</v>
      </c>
      <c r="E3268" t="s">
        <v>9380</v>
      </c>
      <c r="F3268" t="s">
        <v>6617</v>
      </c>
      <c r="G3268" t="s">
        <v>9196</v>
      </c>
      <c r="H3268" t="s">
        <v>6370</v>
      </c>
      <c r="I3268" t="s">
        <v>65</v>
      </c>
      <c r="J3268" t="s">
        <v>132</v>
      </c>
      <c r="K3268" t="s">
        <v>9381</v>
      </c>
      <c r="L3268" t="s">
        <v>9191</v>
      </c>
      <c r="M3268" t="s">
        <v>9382</v>
      </c>
      <c r="N3268" t="s">
        <v>6761</v>
      </c>
      <c r="O3268" t="s">
        <v>6771</v>
      </c>
      <c r="P3268">
        <v>3399000</v>
      </c>
      <c r="Q3268" t="s">
        <v>6636</v>
      </c>
      <c r="R3268" t="s">
        <v>6636</v>
      </c>
      <c r="S3268" s="12"/>
      <c r="T3268" s="13"/>
      <c r="U3268" t="s">
        <v>6721</v>
      </c>
    </row>
    <row r="3269" spans="1:21" x14ac:dyDescent="0.25">
      <c r="A3269" t="s">
        <v>6637</v>
      </c>
      <c r="B3269" s="12">
        <v>43070</v>
      </c>
      <c r="C3269" t="s">
        <v>9379</v>
      </c>
      <c r="D3269" s="11">
        <v>46213.7475694444</v>
      </c>
      <c r="E3269" t="s">
        <v>9380</v>
      </c>
      <c r="F3269" t="s">
        <v>6617</v>
      </c>
      <c r="G3269" t="s">
        <v>9197</v>
      </c>
      <c r="H3269" t="s">
        <v>6370</v>
      </c>
      <c r="I3269" t="s">
        <v>65</v>
      </c>
      <c r="J3269" t="s">
        <v>132</v>
      </c>
      <c r="K3269" t="s">
        <v>9381</v>
      </c>
      <c r="L3269" t="s">
        <v>9191</v>
      </c>
      <c r="M3269" t="s">
        <v>9382</v>
      </c>
      <c r="N3269" t="s">
        <v>6761</v>
      </c>
      <c r="O3269" t="s">
        <v>6771</v>
      </c>
      <c r="P3269">
        <v>3399000</v>
      </c>
      <c r="Q3269" t="s">
        <v>6636</v>
      </c>
      <c r="R3269" t="s">
        <v>6636</v>
      </c>
      <c r="S3269" s="12"/>
      <c r="T3269" s="13"/>
      <c r="U3269" t="s">
        <v>6721</v>
      </c>
    </row>
    <row r="3270" spans="1:21" x14ac:dyDescent="0.25">
      <c r="A3270" t="s">
        <v>6637</v>
      </c>
      <c r="B3270" s="12">
        <v>43070</v>
      </c>
      <c r="C3270" t="s">
        <v>9379</v>
      </c>
      <c r="D3270" s="11">
        <v>46213.7475694444</v>
      </c>
      <c r="E3270" t="s">
        <v>9380</v>
      </c>
      <c r="F3270" t="s">
        <v>6617</v>
      </c>
      <c r="G3270" t="s">
        <v>9198</v>
      </c>
      <c r="H3270" t="s">
        <v>6370</v>
      </c>
      <c r="I3270" t="s">
        <v>65</v>
      </c>
      <c r="J3270" t="s">
        <v>132</v>
      </c>
      <c r="K3270" t="s">
        <v>9381</v>
      </c>
      <c r="L3270" t="s">
        <v>9191</v>
      </c>
      <c r="M3270" t="s">
        <v>9382</v>
      </c>
      <c r="N3270" t="s">
        <v>6761</v>
      </c>
      <c r="O3270" t="s">
        <v>6771</v>
      </c>
      <c r="P3270">
        <v>3399000</v>
      </c>
      <c r="Q3270" t="s">
        <v>6636</v>
      </c>
      <c r="R3270" t="s">
        <v>6636</v>
      </c>
      <c r="S3270" s="12"/>
      <c r="T3270" s="13"/>
      <c r="U3270" t="s">
        <v>6721</v>
      </c>
    </row>
    <row r="3271" spans="1:21" x14ac:dyDescent="0.25">
      <c r="A3271" t="s">
        <v>6637</v>
      </c>
      <c r="B3271" s="12">
        <v>43070</v>
      </c>
      <c r="C3271" t="s">
        <v>9379</v>
      </c>
      <c r="D3271" s="11">
        <v>46213.7475694444</v>
      </c>
      <c r="E3271" t="s">
        <v>9380</v>
      </c>
      <c r="F3271" t="s">
        <v>6617</v>
      </c>
      <c r="G3271" t="s">
        <v>9199</v>
      </c>
      <c r="H3271" t="s">
        <v>6370</v>
      </c>
      <c r="I3271" t="s">
        <v>65</v>
      </c>
      <c r="J3271" t="s">
        <v>132</v>
      </c>
      <c r="K3271" t="s">
        <v>9381</v>
      </c>
      <c r="L3271" t="s">
        <v>9191</v>
      </c>
      <c r="M3271" t="s">
        <v>9382</v>
      </c>
      <c r="N3271" t="s">
        <v>6761</v>
      </c>
      <c r="O3271" t="s">
        <v>6771</v>
      </c>
      <c r="P3271">
        <v>3399000</v>
      </c>
      <c r="Q3271" t="s">
        <v>6636</v>
      </c>
      <c r="R3271" t="s">
        <v>6636</v>
      </c>
      <c r="S3271" s="12"/>
      <c r="T3271" s="13"/>
      <c r="U3271" t="s">
        <v>6721</v>
      </c>
    </row>
    <row r="3272" spans="1:21" x14ac:dyDescent="0.25">
      <c r="A3272" t="s">
        <v>6637</v>
      </c>
      <c r="B3272" s="12">
        <v>43070</v>
      </c>
      <c r="C3272" t="s">
        <v>9379</v>
      </c>
      <c r="D3272" s="11">
        <v>46213.7475694444</v>
      </c>
      <c r="E3272" t="s">
        <v>9380</v>
      </c>
      <c r="F3272" t="s">
        <v>6617</v>
      </c>
      <c r="G3272" t="s">
        <v>9200</v>
      </c>
      <c r="H3272" t="s">
        <v>6370</v>
      </c>
      <c r="I3272" t="s">
        <v>65</v>
      </c>
      <c r="J3272" t="s">
        <v>132</v>
      </c>
      <c r="K3272" t="s">
        <v>9381</v>
      </c>
      <c r="L3272" t="s">
        <v>9191</v>
      </c>
      <c r="M3272" t="s">
        <v>9382</v>
      </c>
      <c r="N3272" t="s">
        <v>6761</v>
      </c>
      <c r="O3272" t="s">
        <v>6771</v>
      </c>
      <c r="P3272">
        <v>3399000</v>
      </c>
      <c r="Q3272" t="s">
        <v>6636</v>
      </c>
      <c r="R3272" t="s">
        <v>6636</v>
      </c>
      <c r="S3272" s="12"/>
      <c r="T3272" s="13"/>
      <c r="U3272" t="s">
        <v>6721</v>
      </c>
    </row>
    <row r="3273" spans="1:21" x14ac:dyDescent="0.25">
      <c r="A3273" t="s">
        <v>6637</v>
      </c>
      <c r="B3273" s="12">
        <v>43070</v>
      </c>
      <c r="C3273" t="s">
        <v>9379</v>
      </c>
      <c r="D3273" s="11">
        <v>46213.7475694444</v>
      </c>
      <c r="E3273" t="s">
        <v>9380</v>
      </c>
      <c r="F3273" t="s">
        <v>6617</v>
      </c>
      <c r="G3273" t="s">
        <v>9201</v>
      </c>
      <c r="H3273" t="s">
        <v>6370</v>
      </c>
      <c r="I3273" t="s">
        <v>65</v>
      </c>
      <c r="J3273" t="s">
        <v>132</v>
      </c>
      <c r="K3273" t="s">
        <v>9381</v>
      </c>
      <c r="L3273" t="s">
        <v>9191</v>
      </c>
      <c r="M3273" t="s">
        <v>9382</v>
      </c>
      <c r="N3273" t="s">
        <v>6761</v>
      </c>
      <c r="O3273" t="s">
        <v>6771</v>
      </c>
      <c r="P3273">
        <v>3399000</v>
      </c>
      <c r="Q3273" t="s">
        <v>6636</v>
      </c>
      <c r="R3273" t="s">
        <v>6636</v>
      </c>
      <c r="S3273" s="12"/>
      <c r="T3273" s="13"/>
      <c r="U3273" t="s">
        <v>6721</v>
      </c>
    </row>
    <row r="3274" spans="1:21" x14ac:dyDescent="0.25">
      <c r="A3274" t="s">
        <v>6619</v>
      </c>
      <c r="B3274" s="12">
        <v>43066</v>
      </c>
      <c r="C3274" t="s">
        <v>9356</v>
      </c>
      <c r="D3274" s="11">
        <v>46213.864953703698</v>
      </c>
      <c r="E3274" t="s">
        <v>9357</v>
      </c>
      <c r="F3274" t="s">
        <v>6617</v>
      </c>
      <c r="G3274" t="s">
        <v>9121</v>
      </c>
      <c r="H3274" t="s">
        <v>6370</v>
      </c>
      <c r="I3274" t="s">
        <v>65</v>
      </c>
      <c r="J3274" t="s">
        <v>132</v>
      </c>
      <c r="K3274" t="s">
        <v>9358</v>
      </c>
      <c r="L3274" t="s">
        <v>9221</v>
      </c>
      <c r="M3274" t="s">
        <v>9359</v>
      </c>
      <c r="N3274" t="s">
        <v>6761</v>
      </c>
      <c r="O3274" t="s">
        <v>6762</v>
      </c>
      <c r="P3274">
        <v>1970000</v>
      </c>
      <c r="Q3274" t="s">
        <v>6778</v>
      </c>
      <c r="R3274" t="s">
        <v>6779</v>
      </c>
      <c r="S3274" s="12"/>
      <c r="T3274" s="13"/>
      <c r="U3274" t="s">
        <v>7560</v>
      </c>
    </row>
    <row r="3275" spans="1:21" x14ac:dyDescent="0.25">
      <c r="A3275" t="s">
        <v>6619</v>
      </c>
      <c r="B3275" s="12">
        <v>43066</v>
      </c>
      <c r="C3275" t="s">
        <v>9356</v>
      </c>
      <c r="D3275" s="11">
        <v>46213.864953703698</v>
      </c>
      <c r="E3275" t="s">
        <v>9357</v>
      </c>
      <c r="F3275" t="s">
        <v>6617</v>
      </c>
      <c r="G3275" t="s">
        <v>9123</v>
      </c>
      <c r="H3275" t="s">
        <v>6370</v>
      </c>
      <c r="I3275" t="s">
        <v>65</v>
      </c>
      <c r="J3275" t="s">
        <v>132</v>
      </c>
      <c r="K3275" t="s">
        <v>9358</v>
      </c>
      <c r="L3275" t="s">
        <v>9221</v>
      </c>
      <c r="M3275" t="s">
        <v>9359</v>
      </c>
      <c r="N3275" t="s">
        <v>6761</v>
      </c>
      <c r="O3275" t="s">
        <v>6762</v>
      </c>
      <c r="P3275">
        <v>1970000</v>
      </c>
      <c r="Q3275" t="s">
        <v>6778</v>
      </c>
      <c r="R3275" t="s">
        <v>6779</v>
      </c>
      <c r="S3275" s="12"/>
      <c r="T3275" s="13"/>
      <c r="U3275" t="s">
        <v>7560</v>
      </c>
    </row>
    <row r="3276" spans="1:21" x14ac:dyDescent="0.25">
      <c r="A3276" t="s">
        <v>6619</v>
      </c>
      <c r="B3276" s="12">
        <v>43066</v>
      </c>
      <c r="C3276" t="s">
        <v>9356</v>
      </c>
      <c r="D3276" s="11">
        <v>46213.864953703698</v>
      </c>
      <c r="E3276" t="s">
        <v>9357</v>
      </c>
      <c r="F3276" t="s">
        <v>6617</v>
      </c>
      <c r="G3276" t="s">
        <v>9124</v>
      </c>
      <c r="H3276" t="s">
        <v>6370</v>
      </c>
      <c r="I3276" t="s">
        <v>65</v>
      </c>
      <c r="J3276" t="s">
        <v>132</v>
      </c>
      <c r="K3276" t="s">
        <v>9358</v>
      </c>
      <c r="L3276" t="s">
        <v>9221</v>
      </c>
      <c r="M3276" t="s">
        <v>9359</v>
      </c>
      <c r="N3276" t="s">
        <v>6761</v>
      </c>
      <c r="O3276" t="s">
        <v>6762</v>
      </c>
      <c r="P3276">
        <v>1970000</v>
      </c>
      <c r="Q3276" t="s">
        <v>6778</v>
      </c>
      <c r="R3276" t="s">
        <v>6779</v>
      </c>
      <c r="S3276" s="12"/>
      <c r="T3276" s="13"/>
      <c r="U3276" t="s">
        <v>7560</v>
      </c>
    </row>
    <row r="3277" spans="1:21" x14ac:dyDescent="0.25">
      <c r="A3277" t="s">
        <v>6619</v>
      </c>
      <c r="B3277" s="12">
        <v>43070</v>
      </c>
      <c r="C3277" t="s">
        <v>9379</v>
      </c>
      <c r="D3277" s="11">
        <v>46214.440891203703</v>
      </c>
      <c r="E3277" t="s">
        <v>9380</v>
      </c>
      <c r="F3277" t="s">
        <v>6617</v>
      </c>
      <c r="G3277" t="s">
        <v>9121</v>
      </c>
      <c r="H3277" t="s">
        <v>6370</v>
      </c>
      <c r="I3277" t="s">
        <v>65</v>
      </c>
      <c r="J3277" t="s">
        <v>132</v>
      </c>
      <c r="K3277" t="s">
        <v>9381</v>
      </c>
      <c r="L3277" t="s">
        <v>9191</v>
      </c>
      <c r="M3277" t="s">
        <v>9382</v>
      </c>
      <c r="N3277" t="s">
        <v>6761</v>
      </c>
      <c r="O3277" t="s">
        <v>6771</v>
      </c>
      <c r="P3277">
        <v>3399000</v>
      </c>
      <c r="Q3277" t="s">
        <v>6636</v>
      </c>
      <c r="R3277" t="s">
        <v>6636</v>
      </c>
      <c r="S3277" s="12"/>
      <c r="T3277" s="13"/>
      <c r="U3277" t="s">
        <v>6721</v>
      </c>
    </row>
    <row r="3278" spans="1:21" x14ac:dyDescent="0.25">
      <c r="A3278" t="s">
        <v>6619</v>
      </c>
      <c r="B3278" s="12">
        <v>43070</v>
      </c>
      <c r="C3278" t="s">
        <v>9379</v>
      </c>
      <c r="D3278" s="11">
        <v>46214.440891203703</v>
      </c>
      <c r="E3278" t="s">
        <v>9380</v>
      </c>
      <c r="F3278" t="s">
        <v>6617</v>
      </c>
      <c r="G3278" t="s">
        <v>9193</v>
      </c>
      <c r="H3278" t="s">
        <v>6370</v>
      </c>
      <c r="I3278" t="s">
        <v>65</v>
      </c>
      <c r="J3278" t="s">
        <v>132</v>
      </c>
      <c r="K3278" t="s">
        <v>9381</v>
      </c>
      <c r="L3278" t="s">
        <v>9191</v>
      </c>
      <c r="M3278" t="s">
        <v>9382</v>
      </c>
      <c r="N3278" t="s">
        <v>6761</v>
      </c>
      <c r="O3278" t="s">
        <v>6771</v>
      </c>
      <c r="P3278">
        <v>3399000</v>
      </c>
      <c r="Q3278" t="s">
        <v>6636</v>
      </c>
      <c r="R3278" t="s">
        <v>6636</v>
      </c>
      <c r="S3278" s="12"/>
      <c r="T3278" s="13"/>
      <c r="U3278" t="s">
        <v>6721</v>
      </c>
    </row>
    <row r="3279" spans="1:21" x14ac:dyDescent="0.25">
      <c r="A3279" t="s">
        <v>6619</v>
      </c>
      <c r="B3279" s="12">
        <v>43070</v>
      </c>
      <c r="C3279" t="s">
        <v>9379</v>
      </c>
      <c r="D3279" s="11">
        <v>46214.440891203703</v>
      </c>
      <c r="E3279" t="s">
        <v>9380</v>
      </c>
      <c r="F3279" t="s">
        <v>6617</v>
      </c>
      <c r="G3279" t="s">
        <v>9194</v>
      </c>
      <c r="H3279" t="s">
        <v>6370</v>
      </c>
      <c r="I3279" t="s">
        <v>65</v>
      </c>
      <c r="J3279" t="s">
        <v>132</v>
      </c>
      <c r="K3279" t="s">
        <v>9381</v>
      </c>
      <c r="L3279" t="s">
        <v>9191</v>
      </c>
      <c r="M3279" t="s">
        <v>9382</v>
      </c>
      <c r="N3279" t="s">
        <v>6761</v>
      </c>
      <c r="O3279" t="s">
        <v>6771</v>
      </c>
      <c r="P3279">
        <v>3399000</v>
      </c>
      <c r="Q3279" t="s">
        <v>6636</v>
      </c>
      <c r="R3279" t="s">
        <v>6636</v>
      </c>
      <c r="S3279" s="12"/>
      <c r="T3279" s="13"/>
      <c r="U3279" t="s">
        <v>6721</v>
      </c>
    </row>
    <row r="3280" spans="1:21" x14ac:dyDescent="0.25">
      <c r="A3280" t="s">
        <v>6619</v>
      </c>
      <c r="B3280" s="12">
        <v>43070</v>
      </c>
      <c r="C3280" t="s">
        <v>9379</v>
      </c>
      <c r="D3280" s="11">
        <v>46214.440891203703</v>
      </c>
      <c r="E3280" t="s">
        <v>9380</v>
      </c>
      <c r="F3280" t="s">
        <v>6617</v>
      </c>
      <c r="G3280" t="s">
        <v>9195</v>
      </c>
      <c r="H3280" t="s">
        <v>6370</v>
      </c>
      <c r="I3280" t="s">
        <v>65</v>
      </c>
      <c r="J3280" t="s">
        <v>132</v>
      </c>
      <c r="K3280" t="s">
        <v>9381</v>
      </c>
      <c r="L3280" t="s">
        <v>9191</v>
      </c>
      <c r="M3280" t="s">
        <v>9382</v>
      </c>
      <c r="N3280" t="s">
        <v>6761</v>
      </c>
      <c r="O3280" t="s">
        <v>6771</v>
      </c>
      <c r="P3280">
        <v>3399000</v>
      </c>
      <c r="Q3280" t="s">
        <v>6636</v>
      </c>
      <c r="R3280" t="s">
        <v>6636</v>
      </c>
      <c r="S3280" s="12"/>
      <c r="T3280" s="13"/>
      <c r="U3280" t="s">
        <v>6721</v>
      </c>
    </row>
    <row r="3281" spans="1:21" x14ac:dyDescent="0.25">
      <c r="A3281" t="s">
        <v>6619</v>
      </c>
      <c r="B3281" s="12">
        <v>43070</v>
      </c>
      <c r="C3281" t="s">
        <v>9379</v>
      </c>
      <c r="D3281" s="11">
        <v>46214.440891203703</v>
      </c>
      <c r="E3281" t="s">
        <v>9380</v>
      </c>
      <c r="F3281" t="s">
        <v>6617</v>
      </c>
      <c r="G3281" t="s">
        <v>9196</v>
      </c>
      <c r="H3281" t="s">
        <v>6370</v>
      </c>
      <c r="I3281" t="s">
        <v>65</v>
      </c>
      <c r="J3281" t="s">
        <v>132</v>
      </c>
      <c r="K3281" t="s">
        <v>9381</v>
      </c>
      <c r="L3281" t="s">
        <v>9191</v>
      </c>
      <c r="M3281" t="s">
        <v>9382</v>
      </c>
      <c r="N3281" t="s">
        <v>6761</v>
      </c>
      <c r="O3281" t="s">
        <v>6771</v>
      </c>
      <c r="P3281">
        <v>3399000</v>
      </c>
      <c r="Q3281" t="s">
        <v>6636</v>
      </c>
      <c r="R3281" t="s">
        <v>6636</v>
      </c>
      <c r="S3281" s="12"/>
      <c r="T3281" s="13"/>
      <c r="U3281" t="s">
        <v>6721</v>
      </c>
    </row>
    <row r="3282" spans="1:21" x14ac:dyDescent="0.25">
      <c r="A3282" t="s">
        <v>6619</v>
      </c>
      <c r="B3282" s="12">
        <v>43070</v>
      </c>
      <c r="C3282" t="s">
        <v>9379</v>
      </c>
      <c r="D3282" s="11">
        <v>46214.440891203703</v>
      </c>
      <c r="E3282" t="s">
        <v>9380</v>
      </c>
      <c r="F3282" t="s">
        <v>6617</v>
      </c>
      <c r="G3282" t="s">
        <v>9197</v>
      </c>
      <c r="H3282" t="s">
        <v>6370</v>
      </c>
      <c r="I3282" t="s">
        <v>65</v>
      </c>
      <c r="J3282" t="s">
        <v>132</v>
      </c>
      <c r="K3282" t="s">
        <v>9381</v>
      </c>
      <c r="L3282" t="s">
        <v>9191</v>
      </c>
      <c r="M3282" t="s">
        <v>9382</v>
      </c>
      <c r="N3282" t="s">
        <v>6761</v>
      </c>
      <c r="O3282" t="s">
        <v>6771</v>
      </c>
      <c r="P3282">
        <v>3399000</v>
      </c>
      <c r="Q3282" t="s">
        <v>6636</v>
      </c>
      <c r="R3282" t="s">
        <v>6636</v>
      </c>
      <c r="S3282" s="12"/>
      <c r="T3282" s="13"/>
      <c r="U3282" t="s">
        <v>6721</v>
      </c>
    </row>
    <row r="3283" spans="1:21" x14ac:dyDescent="0.25">
      <c r="A3283" t="s">
        <v>6619</v>
      </c>
      <c r="B3283" s="12">
        <v>43070</v>
      </c>
      <c r="C3283" t="s">
        <v>9379</v>
      </c>
      <c r="D3283" s="11">
        <v>46214.440891203703</v>
      </c>
      <c r="E3283" t="s">
        <v>9380</v>
      </c>
      <c r="F3283" t="s">
        <v>6617</v>
      </c>
      <c r="G3283" t="s">
        <v>9198</v>
      </c>
      <c r="H3283" t="s">
        <v>6370</v>
      </c>
      <c r="I3283" t="s">
        <v>65</v>
      </c>
      <c r="J3283" t="s">
        <v>132</v>
      </c>
      <c r="K3283" t="s">
        <v>9381</v>
      </c>
      <c r="L3283" t="s">
        <v>9191</v>
      </c>
      <c r="M3283" t="s">
        <v>9382</v>
      </c>
      <c r="N3283" t="s">
        <v>6761</v>
      </c>
      <c r="O3283" t="s">
        <v>6771</v>
      </c>
      <c r="P3283">
        <v>3399000</v>
      </c>
      <c r="Q3283" t="s">
        <v>6636</v>
      </c>
      <c r="R3283" t="s">
        <v>6636</v>
      </c>
      <c r="S3283" s="12"/>
      <c r="T3283" s="13"/>
      <c r="U3283" t="s">
        <v>6721</v>
      </c>
    </row>
    <row r="3284" spans="1:21" x14ac:dyDescent="0.25">
      <c r="A3284" t="s">
        <v>6619</v>
      </c>
      <c r="B3284" s="12">
        <v>43070</v>
      </c>
      <c r="C3284" t="s">
        <v>9379</v>
      </c>
      <c r="D3284" s="11">
        <v>46214.440891203703</v>
      </c>
      <c r="E3284" t="s">
        <v>9380</v>
      </c>
      <c r="F3284" t="s">
        <v>6617</v>
      </c>
      <c r="G3284" t="s">
        <v>9199</v>
      </c>
      <c r="H3284" t="s">
        <v>6370</v>
      </c>
      <c r="I3284" t="s">
        <v>65</v>
      </c>
      <c r="J3284" t="s">
        <v>132</v>
      </c>
      <c r="K3284" t="s">
        <v>9381</v>
      </c>
      <c r="L3284" t="s">
        <v>9191</v>
      </c>
      <c r="M3284" t="s">
        <v>9382</v>
      </c>
      <c r="N3284" t="s">
        <v>6761</v>
      </c>
      <c r="O3284" t="s">
        <v>6771</v>
      </c>
      <c r="P3284">
        <v>3399000</v>
      </c>
      <c r="Q3284" t="s">
        <v>6636</v>
      </c>
      <c r="R3284" t="s">
        <v>6636</v>
      </c>
      <c r="S3284" s="12"/>
      <c r="T3284" s="13"/>
      <c r="U3284" t="s">
        <v>6721</v>
      </c>
    </row>
    <row r="3285" spans="1:21" x14ac:dyDescent="0.25">
      <c r="A3285" t="s">
        <v>6619</v>
      </c>
      <c r="B3285" s="12">
        <v>43070</v>
      </c>
      <c r="C3285" t="s">
        <v>9379</v>
      </c>
      <c r="D3285" s="11">
        <v>46214.440891203703</v>
      </c>
      <c r="E3285" t="s">
        <v>9380</v>
      </c>
      <c r="F3285" t="s">
        <v>6617</v>
      </c>
      <c r="G3285" t="s">
        <v>9200</v>
      </c>
      <c r="H3285" t="s">
        <v>6370</v>
      </c>
      <c r="I3285" t="s">
        <v>65</v>
      </c>
      <c r="J3285" t="s">
        <v>132</v>
      </c>
      <c r="K3285" t="s">
        <v>9381</v>
      </c>
      <c r="L3285" t="s">
        <v>9191</v>
      </c>
      <c r="M3285" t="s">
        <v>9382</v>
      </c>
      <c r="N3285" t="s">
        <v>6761</v>
      </c>
      <c r="O3285" t="s">
        <v>6771</v>
      </c>
      <c r="P3285">
        <v>3399000</v>
      </c>
      <c r="Q3285" t="s">
        <v>6636</v>
      </c>
      <c r="R3285" t="s">
        <v>6636</v>
      </c>
      <c r="S3285" s="12"/>
      <c r="T3285" s="13"/>
      <c r="U3285" t="s">
        <v>6721</v>
      </c>
    </row>
    <row r="3286" spans="1:21" x14ac:dyDescent="0.25">
      <c r="A3286" t="s">
        <v>6619</v>
      </c>
      <c r="B3286" s="12">
        <v>43070</v>
      </c>
      <c r="C3286" t="s">
        <v>9379</v>
      </c>
      <c r="D3286" s="11">
        <v>46214.440891203703</v>
      </c>
      <c r="E3286" t="s">
        <v>9380</v>
      </c>
      <c r="F3286" t="s">
        <v>6617</v>
      </c>
      <c r="G3286" t="s">
        <v>9201</v>
      </c>
      <c r="H3286" t="s">
        <v>6370</v>
      </c>
      <c r="I3286" t="s">
        <v>65</v>
      </c>
      <c r="J3286" t="s">
        <v>132</v>
      </c>
      <c r="K3286" t="s">
        <v>9381</v>
      </c>
      <c r="L3286" t="s">
        <v>9191</v>
      </c>
      <c r="M3286" t="s">
        <v>9382</v>
      </c>
      <c r="N3286" t="s">
        <v>6761</v>
      </c>
      <c r="O3286" t="s">
        <v>6771</v>
      </c>
      <c r="P3286">
        <v>3399000</v>
      </c>
      <c r="Q3286" t="s">
        <v>6636</v>
      </c>
      <c r="R3286" t="s">
        <v>6636</v>
      </c>
      <c r="S3286" s="12"/>
      <c r="T3286" s="13"/>
      <c r="U3286" t="s">
        <v>6721</v>
      </c>
    </row>
    <row r="3287" spans="1:21" x14ac:dyDescent="0.25">
      <c r="A3287" t="s">
        <v>6637</v>
      </c>
      <c r="B3287" s="12">
        <v>43091</v>
      </c>
      <c r="C3287" t="s">
        <v>9383</v>
      </c>
      <c r="D3287" s="11">
        <v>46214.6</v>
      </c>
      <c r="E3287" t="s">
        <v>9384</v>
      </c>
      <c r="F3287" t="s">
        <v>6617</v>
      </c>
      <c r="G3287" t="s">
        <v>9121</v>
      </c>
      <c r="H3287" t="s">
        <v>6370</v>
      </c>
      <c r="I3287" t="s">
        <v>65</v>
      </c>
      <c r="J3287" t="s">
        <v>67</v>
      </c>
      <c r="K3287" t="s">
        <v>9358</v>
      </c>
      <c r="L3287" t="s">
        <v>9221</v>
      </c>
      <c r="M3287" t="s">
        <v>9359</v>
      </c>
      <c r="N3287" t="s">
        <v>6761</v>
      </c>
      <c r="O3287" t="s">
        <v>6762</v>
      </c>
      <c r="P3287">
        <v>1970000</v>
      </c>
      <c r="Q3287" t="s">
        <v>6893</v>
      </c>
      <c r="R3287" t="s">
        <v>6779</v>
      </c>
      <c r="S3287" s="12"/>
      <c r="T3287" s="13"/>
      <c r="U3287" t="s">
        <v>6636</v>
      </c>
    </row>
    <row r="3288" spans="1:21" x14ac:dyDescent="0.25">
      <c r="A3288" t="s">
        <v>6637</v>
      </c>
      <c r="B3288" s="12">
        <v>43091</v>
      </c>
      <c r="C3288" t="s">
        <v>9383</v>
      </c>
      <c r="D3288" s="11">
        <v>46214.6</v>
      </c>
      <c r="E3288" t="s">
        <v>9384</v>
      </c>
      <c r="F3288" t="s">
        <v>6617</v>
      </c>
      <c r="G3288" t="s">
        <v>9123</v>
      </c>
      <c r="H3288" t="s">
        <v>6370</v>
      </c>
      <c r="I3288" t="s">
        <v>65</v>
      </c>
      <c r="J3288" t="s">
        <v>67</v>
      </c>
      <c r="K3288" t="s">
        <v>9358</v>
      </c>
      <c r="L3288" t="s">
        <v>9221</v>
      </c>
      <c r="M3288" t="s">
        <v>9359</v>
      </c>
      <c r="N3288" t="s">
        <v>6761</v>
      </c>
      <c r="O3288" t="s">
        <v>6762</v>
      </c>
      <c r="P3288">
        <v>1970000</v>
      </c>
      <c r="Q3288" t="s">
        <v>6893</v>
      </c>
      <c r="R3288" t="s">
        <v>6779</v>
      </c>
      <c r="S3288" s="12"/>
      <c r="T3288" s="13"/>
      <c r="U3288" t="s">
        <v>6636</v>
      </c>
    </row>
    <row r="3289" spans="1:21" x14ac:dyDescent="0.25">
      <c r="A3289" t="s">
        <v>6637</v>
      </c>
      <c r="B3289" s="12">
        <v>43091</v>
      </c>
      <c r="C3289" t="s">
        <v>9383</v>
      </c>
      <c r="D3289" s="11">
        <v>46214.6</v>
      </c>
      <c r="E3289" t="s">
        <v>9384</v>
      </c>
      <c r="F3289" t="s">
        <v>6617</v>
      </c>
      <c r="G3289" t="s">
        <v>9124</v>
      </c>
      <c r="H3289" t="s">
        <v>6370</v>
      </c>
      <c r="I3289" t="s">
        <v>65</v>
      </c>
      <c r="J3289" t="s">
        <v>67</v>
      </c>
      <c r="K3289" t="s">
        <v>9358</v>
      </c>
      <c r="L3289" t="s">
        <v>9221</v>
      </c>
      <c r="M3289" t="s">
        <v>9359</v>
      </c>
      <c r="N3289" t="s">
        <v>6761</v>
      </c>
      <c r="O3289" t="s">
        <v>6762</v>
      </c>
      <c r="P3289">
        <v>1970000</v>
      </c>
      <c r="Q3289" t="s">
        <v>6893</v>
      </c>
      <c r="R3289" t="s">
        <v>6779</v>
      </c>
      <c r="S3289" s="12"/>
      <c r="T3289" s="13"/>
      <c r="U3289" t="s">
        <v>6636</v>
      </c>
    </row>
    <row r="3290" spans="1:21" x14ac:dyDescent="0.25">
      <c r="A3290" t="s">
        <v>6619</v>
      </c>
      <c r="B3290" s="12">
        <v>43091</v>
      </c>
      <c r="C3290" t="s">
        <v>9383</v>
      </c>
      <c r="D3290" s="11">
        <v>46214.638298611098</v>
      </c>
      <c r="E3290" t="s">
        <v>9384</v>
      </c>
      <c r="F3290" t="s">
        <v>6617</v>
      </c>
      <c r="G3290" t="s">
        <v>9121</v>
      </c>
      <c r="H3290" t="s">
        <v>6370</v>
      </c>
      <c r="I3290" t="s">
        <v>65</v>
      </c>
      <c r="J3290" t="s">
        <v>67</v>
      </c>
      <c r="K3290" t="s">
        <v>9358</v>
      </c>
      <c r="L3290" t="s">
        <v>9221</v>
      </c>
      <c r="M3290" t="s">
        <v>9359</v>
      </c>
      <c r="N3290" t="s">
        <v>6761</v>
      </c>
      <c r="O3290" t="s">
        <v>6762</v>
      </c>
      <c r="P3290">
        <v>1970000</v>
      </c>
      <c r="Q3290" t="s">
        <v>6893</v>
      </c>
      <c r="R3290" t="s">
        <v>6779</v>
      </c>
      <c r="S3290" s="12"/>
      <c r="T3290" s="13"/>
      <c r="U3290" t="s">
        <v>6636</v>
      </c>
    </row>
    <row r="3291" spans="1:21" x14ac:dyDescent="0.25">
      <c r="A3291" t="s">
        <v>6619</v>
      </c>
      <c r="B3291" s="12">
        <v>43091</v>
      </c>
      <c r="C3291" t="s">
        <v>9383</v>
      </c>
      <c r="D3291" s="11">
        <v>46214.638298611098</v>
      </c>
      <c r="E3291" t="s">
        <v>9384</v>
      </c>
      <c r="F3291" t="s">
        <v>6617</v>
      </c>
      <c r="G3291" t="s">
        <v>9123</v>
      </c>
      <c r="H3291" t="s">
        <v>6370</v>
      </c>
      <c r="I3291" t="s">
        <v>65</v>
      </c>
      <c r="J3291" t="s">
        <v>67</v>
      </c>
      <c r="K3291" t="s">
        <v>9358</v>
      </c>
      <c r="L3291" t="s">
        <v>9221</v>
      </c>
      <c r="M3291" t="s">
        <v>9359</v>
      </c>
      <c r="N3291" t="s">
        <v>6761</v>
      </c>
      <c r="O3291" t="s">
        <v>6762</v>
      </c>
      <c r="P3291">
        <v>1970000</v>
      </c>
      <c r="Q3291" t="s">
        <v>6893</v>
      </c>
      <c r="R3291" t="s">
        <v>6779</v>
      </c>
      <c r="S3291" s="12"/>
      <c r="T3291" s="13"/>
      <c r="U3291" t="s">
        <v>6636</v>
      </c>
    </row>
    <row r="3292" spans="1:21" x14ac:dyDescent="0.25">
      <c r="A3292" t="s">
        <v>6619</v>
      </c>
      <c r="B3292" s="12">
        <v>43091</v>
      </c>
      <c r="C3292" t="s">
        <v>9383</v>
      </c>
      <c r="D3292" s="11">
        <v>46214.638298611098</v>
      </c>
      <c r="E3292" t="s">
        <v>9384</v>
      </c>
      <c r="F3292" t="s">
        <v>6617</v>
      </c>
      <c r="G3292" t="s">
        <v>9124</v>
      </c>
      <c r="H3292" t="s">
        <v>6370</v>
      </c>
      <c r="I3292" t="s">
        <v>65</v>
      </c>
      <c r="J3292" t="s">
        <v>67</v>
      </c>
      <c r="K3292" t="s">
        <v>9358</v>
      </c>
      <c r="L3292" t="s">
        <v>9221</v>
      </c>
      <c r="M3292" t="s">
        <v>9359</v>
      </c>
      <c r="N3292" t="s">
        <v>6761</v>
      </c>
      <c r="O3292" t="s">
        <v>6762</v>
      </c>
      <c r="P3292">
        <v>1970000</v>
      </c>
      <c r="Q3292" t="s">
        <v>6893</v>
      </c>
      <c r="R3292" t="s">
        <v>6779</v>
      </c>
      <c r="S3292" s="12"/>
      <c r="T3292" s="13"/>
      <c r="U3292" t="s">
        <v>6636</v>
      </c>
    </row>
    <row r="3293" spans="1:21" x14ac:dyDescent="0.25">
      <c r="A3293" t="s">
        <v>6637</v>
      </c>
      <c r="B3293" s="12">
        <v>39817</v>
      </c>
      <c r="C3293" t="s">
        <v>9385</v>
      </c>
      <c r="D3293" s="11">
        <v>46215.808912036999</v>
      </c>
      <c r="E3293" t="s">
        <v>9386</v>
      </c>
      <c r="F3293" t="s">
        <v>6617</v>
      </c>
      <c r="G3293" t="s">
        <v>9121</v>
      </c>
      <c r="H3293" t="s">
        <v>6370</v>
      </c>
      <c r="I3293" t="s">
        <v>65</v>
      </c>
      <c r="J3293" t="s">
        <v>9067</v>
      </c>
      <c r="K3293" t="s">
        <v>9387</v>
      </c>
      <c r="L3293" t="s">
        <v>9221</v>
      </c>
      <c r="M3293" t="s">
        <v>9388</v>
      </c>
      <c r="N3293" t="s">
        <v>6761</v>
      </c>
      <c r="O3293" t="s">
        <v>6762</v>
      </c>
      <c r="P3293">
        <v>1930000</v>
      </c>
      <c r="Q3293" t="s">
        <v>6636</v>
      </c>
      <c r="R3293" t="s">
        <v>6636</v>
      </c>
      <c r="S3293" s="12"/>
      <c r="T3293" s="13"/>
      <c r="U3293" t="s">
        <v>7560</v>
      </c>
    </row>
    <row r="3294" spans="1:21" x14ac:dyDescent="0.25">
      <c r="A3294" t="s">
        <v>6637</v>
      </c>
      <c r="B3294" s="12">
        <v>39817</v>
      </c>
      <c r="C3294" t="s">
        <v>9385</v>
      </c>
      <c r="D3294" s="11">
        <v>46215.808912036999</v>
      </c>
      <c r="E3294" t="s">
        <v>9386</v>
      </c>
      <c r="F3294" t="s">
        <v>6617</v>
      </c>
      <c r="G3294" t="s">
        <v>9214</v>
      </c>
      <c r="H3294" t="s">
        <v>6370</v>
      </c>
      <c r="I3294" t="s">
        <v>65</v>
      </c>
      <c r="J3294" t="s">
        <v>9067</v>
      </c>
      <c r="K3294" t="s">
        <v>9387</v>
      </c>
      <c r="L3294" t="s">
        <v>9221</v>
      </c>
      <c r="M3294" t="s">
        <v>9388</v>
      </c>
      <c r="N3294" t="s">
        <v>6761</v>
      </c>
      <c r="O3294" t="s">
        <v>6762</v>
      </c>
      <c r="P3294">
        <v>1930000</v>
      </c>
      <c r="Q3294" t="s">
        <v>6636</v>
      </c>
      <c r="R3294" t="s">
        <v>6636</v>
      </c>
      <c r="S3294" s="12"/>
      <c r="T3294" s="13"/>
      <c r="U3294" t="s">
        <v>7560</v>
      </c>
    </row>
    <row r="3295" spans="1:21" x14ac:dyDescent="0.25">
      <c r="A3295" t="s">
        <v>6637</v>
      </c>
      <c r="B3295" s="12">
        <v>39817</v>
      </c>
      <c r="C3295" t="s">
        <v>9385</v>
      </c>
      <c r="D3295" s="11">
        <v>46215.808912036999</v>
      </c>
      <c r="E3295" t="s">
        <v>9386</v>
      </c>
      <c r="F3295" t="s">
        <v>6617</v>
      </c>
      <c r="G3295" t="s">
        <v>9132</v>
      </c>
      <c r="H3295" t="s">
        <v>6370</v>
      </c>
      <c r="I3295" t="s">
        <v>65</v>
      </c>
      <c r="J3295" t="s">
        <v>9067</v>
      </c>
      <c r="K3295" t="s">
        <v>9387</v>
      </c>
      <c r="L3295" t="s">
        <v>9221</v>
      </c>
      <c r="M3295" t="s">
        <v>9388</v>
      </c>
      <c r="N3295" t="s">
        <v>6761</v>
      </c>
      <c r="O3295" t="s">
        <v>6762</v>
      </c>
      <c r="P3295">
        <v>1930000</v>
      </c>
      <c r="Q3295" t="s">
        <v>6636</v>
      </c>
      <c r="R3295" t="s">
        <v>6636</v>
      </c>
      <c r="S3295" s="12"/>
      <c r="T3295" s="13"/>
      <c r="U3295" t="s">
        <v>7560</v>
      </c>
    </row>
    <row r="3296" spans="1:21" x14ac:dyDescent="0.25">
      <c r="A3296" t="s">
        <v>6637</v>
      </c>
      <c r="B3296" s="12">
        <v>43182</v>
      </c>
      <c r="C3296" t="s">
        <v>9389</v>
      </c>
      <c r="D3296" s="11">
        <v>46216.616087962997</v>
      </c>
      <c r="E3296" t="s">
        <v>9390</v>
      </c>
      <c r="F3296" t="s">
        <v>6617</v>
      </c>
      <c r="G3296" t="s">
        <v>9121</v>
      </c>
      <c r="H3296" t="s">
        <v>6370</v>
      </c>
      <c r="I3296" t="s">
        <v>55</v>
      </c>
      <c r="J3296" t="s">
        <v>643</v>
      </c>
      <c r="K3296" t="s">
        <v>9381</v>
      </c>
      <c r="L3296" t="s">
        <v>9191</v>
      </c>
      <c r="M3296" t="s">
        <v>9382</v>
      </c>
      <c r="N3296" t="s">
        <v>6761</v>
      </c>
      <c r="O3296" t="s">
        <v>6771</v>
      </c>
      <c r="P3296">
        <v>3399000</v>
      </c>
      <c r="Q3296" t="s">
        <v>31</v>
      </c>
      <c r="R3296" t="s">
        <v>6911</v>
      </c>
      <c r="S3296" s="12"/>
      <c r="T3296" s="13"/>
      <c r="U3296" t="s">
        <v>7455</v>
      </c>
    </row>
    <row r="3297" spans="1:21" x14ac:dyDescent="0.25">
      <c r="A3297" t="s">
        <v>6637</v>
      </c>
      <c r="B3297" s="12">
        <v>43182</v>
      </c>
      <c r="C3297" t="s">
        <v>9389</v>
      </c>
      <c r="D3297" s="11">
        <v>46216.616087962997</v>
      </c>
      <c r="E3297" t="s">
        <v>9390</v>
      </c>
      <c r="F3297" t="s">
        <v>6617</v>
      </c>
      <c r="G3297" t="s">
        <v>9193</v>
      </c>
      <c r="H3297" t="s">
        <v>6370</v>
      </c>
      <c r="I3297" t="s">
        <v>55</v>
      </c>
      <c r="J3297" t="s">
        <v>643</v>
      </c>
      <c r="K3297" t="s">
        <v>9381</v>
      </c>
      <c r="L3297" t="s">
        <v>9191</v>
      </c>
      <c r="M3297" t="s">
        <v>9382</v>
      </c>
      <c r="N3297" t="s">
        <v>6761</v>
      </c>
      <c r="O3297" t="s">
        <v>6771</v>
      </c>
      <c r="P3297">
        <v>3399000</v>
      </c>
      <c r="Q3297" t="s">
        <v>31</v>
      </c>
      <c r="R3297" t="s">
        <v>6911</v>
      </c>
      <c r="S3297" s="12"/>
      <c r="T3297" s="13"/>
      <c r="U3297" t="s">
        <v>7455</v>
      </c>
    </row>
    <row r="3298" spans="1:21" x14ac:dyDescent="0.25">
      <c r="A3298" t="s">
        <v>6637</v>
      </c>
      <c r="B3298" s="12">
        <v>43182</v>
      </c>
      <c r="C3298" t="s">
        <v>9389</v>
      </c>
      <c r="D3298" s="11">
        <v>46216.616087962997</v>
      </c>
      <c r="E3298" t="s">
        <v>9390</v>
      </c>
      <c r="F3298" t="s">
        <v>6617</v>
      </c>
      <c r="G3298" t="s">
        <v>9194</v>
      </c>
      <c r="H3298" t="s">
        <v>6370</v>
      </c>
      <c r="I3298" t="s">
        <v>55</v>
      </c>
      <c r="J3298" t="s">
        <v>643</v>
      </c>
      <c r="K3298" t="s">
        <v>9381</v>
      </c>
      <c r="L3298" t="s">
        <v>9191</v>
      </c>
      <c r="M3298" t="s">
        <v>9382</v>
      </c>
      <c r="N3298" t="s">
        <v>6761</v>
      </c>
      <c r="O3298" t="s">
        <v>6771</v>
      </c>
      <c r="P3298">
        <v>3399000</v>
      </c>
      <c r="Q3298" t="s">
        <v>31</v>
      </c>
      <c r="R3298" t="s">
        <v>6911</v>
      </c>
      <c r="S3298" s="12"/>
      <c r="T3298" s="13"/>
      <c r="U3298" t="s">
        <v>7455</v>
      </c>
    </row>
    <row r="3299" spans="1:21" x14ac:dyDescent="0.25">
      <c r="A3299" t="s">
        <v>6637</v>
      </c>
      <c r="B3299" s="12">
        <v>43182</v>
      </c>
      <c r="C3299" t="s">
        <v>9389</v>
      </c>
      <c r="D3299" s="11">
        <v>46216.616087962997</v>
      </c>
      <c r="E3299" t="s">
        <v>9390</v>
      </c>
      <c r="F3299" t="s">
        <v>6617</v>
      </c>
      <c r="G3299" t="s">
        <v>9195</v>
      </c>
      <c r="H3299" t="s">
        <v>6370</v>
      </c>
      <c r="I3299" t="s">
        <v>55</v>
      </c>
      <c r="J3299" t="s">
        <v>643</v>
      </c>
      <c r="K3299" t="s">
        <v>9381</v>
      </c>
      <c r="L3299" t="s">
        <v>9191</v>
      </c>
      <c r="M3299" t="s">
        <v>9382</v>
      </c>
      <c r="N3299" t="s">
        <v>6761</v>
      </c>
      <c r="O3299" t="s">
        <v>6771</v>
      </c>
      <c r="P3299">
        <v>3399000</v>
      </c>
      <c r="Q3299" t="s">
        <v>31</v>
      </c>
      <c r="R3299" t="s">
        <v>6911</v>
      </c>
      <c r="S3299" s="12"/>
      <c r="T3299" s="13"/>
      <c r="U3299" t="s">
        <v>7455</v>
      </c>
    </row>
    <row r="3300" spans="1:21" x14ac:dyDescent="0.25">
      <c r="A3300" t="s">
        <v>6637</v>
      </c>
      <c r="B3300" s="12">
        <v>43182</v>
      </c>
      <c r="C3300" t="s">
        <v>9389</v>
      </c>
      <c r="D3300" s="11">
        <v>46216.616087962997</v>
      </c>
      <c r="E3300" t="s">
        <v>9390</v>
      </c>
      <c r="F3300" t="s">
        <v>6617</v>
      </c>
      <c r="G3300" t="s">
        <v>9196</v>
      </c>
      <c r="H3300" t="s">
        <v>6370</v>
      </c>
      <c r="I3300" t="s">
        <v>55</v>
      </c>
      <c r="J3300" t="s">
        <v>643</v>
      </c>
      <c r="K3300" t="s">
        <v>9381</v>
      </c>
      <c r="L3300" t="s">
        <v>9191</v>
      </c>
      <c r="M3300" t="s">
        <v>9382</v>
      </c>
      <c r="N3300" t="s">
        <v>6761</v>
      </c>
      <c r="O3300" t="s">
        <v>6771</v>
      </c>
      <c r="P3300">
        <v>3399000</v>
      </c>
      <c r="Q3300" t="s">
        <v>31</v>
      </c>
      <c r="R3300" t="s">
        <v>6911</v>
      </c>
      <c r="S3300" s="12"/>
      <c r="T3300" s="13"/>
      <c r="U3300" t="s">
        <v>7455</v>
      </c>
    </row>
    <row r="3301" spans="1:21" x14ac:dyDescent="0.25">
      <c r="A3301" t="s">
        <v>6637</v>
      </c>
      <c r="B3301" s="12">
        <v>43182</v>
      </c>
      <c r="C3301" t="s">
        <v>9389</v>
      </c>
      <c r="D3301" s="11">
        <v>46216.616087962997</v>
      </c>
      <c r="E3301" t="s">
        <v>9390</v>
      </c>
      <c r="F3301" t="s">
        <v>6617</v>
      </c>
      <c r="G3301" t="s">
        <v>9197</v>
      </c>
      <c r="H3301" t="s">
        <v>6370</v>
      </c>
      <c r="I3301" t="s">
        <v>55</v>
      </c>
      <c r="J3301" t="s">
        <v>643</v>
      </c>
      <c r="K3301" t="s">
        <v>9381</v>
      </c>
      <c r="L3301" t="s">
        <v>9191</v>
      </c>
      <c r="M3301" t="s">
        <v>9382</v>
      </c>
      <c r="N3301" t="s">
        <v>6761</v>
      </c>
      <c r="O3301" t="s">
        <v>6771</v>
      </c>
      <c r="P3301">
        <v>3399000</v>
      </c>
      <c r="Q3301" t="s">
        <v>31</v>
      </c>
      <c r="R3301" t="s">
        <v>6911</v>
      </c>
      <c r="S3301" s="12"/>
      <c r="T3301" s="13"/>
      <c r="U3301" t="s">
        <v>7455</v>
      </c>
    </row>
    <row r="3302" spans="1:21" x14ac:dyDescent="0.25">
      <c r="A3302" t="s">
        <v>6637</v>
      </c>
      <c r="B3302" s="12">
        <v>43182</v>
      </c>
      <c r="C3302" t="s">
        <v>9389</v>
      </c>
      <c r="D3302" s="11">
        <v>46216.616087962997</v>
      </c>
      <c r="E3302" t="s">
        <v>9390</v>
      </c>
      <c r="F3302" t="s">
        <v>6617</v>
      </c>
      <c r="G3302" t="s">
        <v>9198</v>
      </c>
      <c r="H3302" t="s">
        <v>6370</v>
      </c>
      <c r="I3302" t="s">
        <v>55</v>
      </c>
      <c r="J3302" t="s">
        <v>643</v>
      </c>
      <c r="K3302" t="s">
        <v>9381</v>
      </c>
      <c r="L3302" t="s">
        <v>9191</v>
      </c>
      <c r="M3302" t="s">
        <v>9382</v>
      </c>
      <c r="N3302" t="s">
        <v>6761</v>
      </c>
      <c r="O3302" t="s">
        <v>6771</v>
      </c>
      <c r="P3302">
        <v>3399000</v>
      </c>
      <c r="Q3302" t="s">
        <v>31</v>
      </c>
      <c r="R3302" t="s">
        <v>6911</v>
      </c>
      <c r="S3302" s="12"/>
      <c r="T3302" s="13"/>
      <c r="U3302" t="s">
        <v>7455</v>
      </c>
    </row>
    <row r="3303" spans="1:21" x14ac:dyDescent="0.25">
      <c r="A3303" t="s">
        <v>6637</v>
      </c>
      <c r="B3303" s="12">
        <v>43182</v>
      </c>
      <c r="C3303" t="s">
        <v>9389</v>
      </c>
      <c r="D3303" s="11">
        <v>46216.616087962997</v>
      </c>
      <c r="E3303" t="s">
        <v>9390</v>
      </c>
      <c r="F3303" t="s">
        <v>6617</v>
      </c>
      <c r="G3303" t="s">
        <v>9199</v>
      </c>
      <c r="H3303" t="s">
        <v>6370</v>
      </c>
      <c r="I3303" t="s">
        <v>55</v>
      </c>
      <c r="J3303" t="s">
        <v>643</v>
      </c>
      <c r="K3303" t="s">
        <v>9381</v>
      </c>
      <c r="L3303" t="s">
        <v>9191</v>
      </c>
      <c r="M3303" t="s">
        <v>9382</v>
      </c>
      <c r="N3303" t="s">
        <v>6761</v>
      </c>
      <c r="O3303" t="s">
        <v>6771</v>
      </c>
      <c r="P3303">
        <v>3399000</v>
      </c>
      <c r="Q3303" t="s">
        <v>31</v>
      </c>
      <c r="R3303" t="s">
        <v>6911</v>
      </c>
      <c r="S3303" s="12"/>
      <c r="T3303" s="13"/>
      <c r="U3303" t="s">
        <v>7455</v>
      </c>
    </row>
    <row r="3304" spans="1:21" x14ac:dyDescent="0.25">
      <c r="A3304" t="s">
        <v>6637</v>
      </c>
      <c r="B3304" s="12">
        <v>43182</v>
      </c>
      <c r="C3304" t="s">
        <v>9389</v>
      </c>
      <c r="D3304" s="11">
        <v>46216.616087962997</v>
      </c>
      <c r="E3304" t="s">
        <v>9390</v>
      </c>
      <c r="F3304" t="s">
        <v>6617</v>
      </c>
      <c r="G3304" t="s">
        <v>9200</v>
      </c>
      <c r="H3304" t="s">
        <v>6370</v>
      </c>
      <c r="I3304" t="s">
        <v>55</v>
      </c>
      <c r="J3304" t="s">
        <v>643</v>
      </c>
      <c r="K3304" t="s">
        <v>9381</v>
      </c>
      <c r="L3304" t="s">
        <v>9191</v>
      </c>
      <c r="M3304" t="s">
        <v>9382</v>
      </c>
      <c r="N3304" t="s">
        <v>6761</v>
      </c>
      <c r="O3304" t="s">
        <v>6771</v>
      </c>
      <c r="P3304">
        <v>3399000</v>
      </c>
      <c r="Q3304" t="s">
        <v>31</v>
      </c>
      <c r="R3304" t="s">
        <v>6911</v>
      </c>
      <c r="S3304" s="12"/>
      <c r="T3304" s="13"/>
      <c r="U3304" t="s">
        <v>7455</v>
      </c>
    </row>
    <row r="3305" spans="1:21" x14ac:dyDescent="0.25">
      <c r="A3305" t="s">
        <v>6637</v>
      </c>
      <c r="B3305" s="12">
        <v>43182</v>
      </c>
      <c r="C3305" t="s">
        <v>9389</v>
      </c>
      <c r="D3305" s="11">
        <v>46216.616087962997</v>
      </c>
      <c r="E3305" t="s">
        <v>9390</v>
      </c>
      <c r="F3305" t="s">
        <v>6617</v>
      </c>
      <c r="G3305" t="s">
        <v>9201</v>
      </c>
      <c r="H3305" t="s">
        <v>6370</v>
      </c>
      <c r="I3305" t="s">
        <v>55</v>
      </c>
      <c r="J3305" t="s">
        <v>643</v>
      </c>
      <c r="K3305" t="s">
        <v>9381</v>
      </c>
      <c r="L3305" t="s">
        <v>9191</v>
      </c>
      <c r="M3305" t="s">
        <v>9382</v>
      </c>
      <c r="N3305" t="s">
        <v>6761</v>
      </c>
      <c r="O3305" t="s">
        <v>6771</v>
      </c>
      <c r="P3305">
        <v>3399000</v>
      </c>
      <c r="Q3305" t="s">
        <v>31</v>
      </c>
      <c r="R3305" t="s">
        <v>6911</v>
      </c>
      <c r="S3305" s="12"/>
      <c r="T3305" s="13"/>
      <c r="U3305" t="s">
        <v>7455</v>
      </c>
    </row>
    <row r="3306" spans="1:21" x14ac:dyDescent="0.25">
      <c r="A3306" t="s">
        <v>6619</v>
      </c>
      <c r="B3306" s="12">
        <v>43182</v>
      </c>
      <c r="C3306" t="s">
        <v>9389</v>
      </c>
      <c r="D3306" s="11">
        <v>46216.662777777798</v>
      </c>
      <c r="E3306" t="s">
        <v>9390</v>
      </c>
      <c r="F3306" t="s">
        <v>6617</v>
      </c>
      <c r="G3306" t="s">
        <v>9121</v>
      </c>
      <c r="H3306" t="s">
        <v>6370</v>
      </c>
      <c r="I3306" t="s">
        <v>55</v>
      </c>
      <c r="J3306" t="s">
        <v>643</v>
      </c>
      <c r="K3306" t="s">
        <v>9381</v>
      </c>
      <c r="L3306" t="s">
        <v>9191</v>
      </c>
      <c r="M3306" t="s">
        <v>9382</v>
      </c>
      <c r="N3306" t="s">
        <v>6761</v>
      </c>
      <c r="O3306" t="s">
        <v>6771</v>
      </c>
      <c r="P3306">
        <v>3399000</v>
      </c>
      <c r="Q3306" t="s">
        <v>31</v>
      </c>
      <c r="R3306" t="s">
        <v>6911</v>
      </c>
      <c r="S3306" s="12"/>
      <c r="T3306" s="13"/>
      <c r="U3306" t="s">
        <v>7455</v>
      </c>
    </row>
    <row r="3307" spans="1:21" x14ac:dyDescent="0.25">
      <c r="A3307" t="s">
        <v>6619</v>
      </c>
      <c r="B3307" s="12">
        <v>43182</v>
      </c>
      <c r="C3307" t="s">
        <v>9389</v>
      </c>
      <c r="D3307" s="11">
        <v>46216.662777777798</v>
      </c>
      <c r="E3307" t="s">
        <v>9390</v>
      </c>
      <c r="F3307" t="s">
        <v>6617</v>
      </c>
      <c r="G3307" t="s">
        <v>9193</v>
      </c>
      <c r="H3307" t="s">
        <v>6370</v>
      </c>
      <c r="I3307" t="s">
        <v>55</v>
      </c>
      <c r="J3307" t="s">
        <v>643</v>
      </c>
      <c r="K3307" t="s">
        <v>9381</v>
      </c>
      <c r="L3307" t="s">
        <v>9191</v>
      </c>
      <c r="M3307" t="s">
        <v>9382</v>
      </c>
      <c r="N3307" t="s">
        <v>6761</v>
      </c>
      <c r="O3307" t="s">
        <v>6771</v>
      </c>
      <c r="P3307">
        <v>3399000</v>
      </c>
      <c r="Q3307" t="s">
        <v>31</v>
      </c>
      <c r="R3307" t="s">
        <v>6911</v>
      </c>
      <c r="S3307" s="12"/>
      <c r="T3307" s="13"/>
      <c r="U3307" t="s">
        <v>7455</v>
      </c>
    </row>
    <row r="3308" spans="1:21" x14ac:dyDescent="0.25">
      <c r="A3308" t="s">
        <v>6619</v>
      </c>
      <c r="B3308" s="12">
        <v>43182</v>
      </c>
      <c r="C3308" t="s">
        <v>9389</v>
      </c>
      <c r="D3308" s="11">
        <v>46216.662777777798</v>
      </c>
      <c r="E3308" t="s">
        <v>9390</v>
      </c>
      <c r="F3308" t="s">
        <v>6617</v>
      </c>
      <c r="G3308" t="s">
        <v>9194</v>
      </c>
      <c r="H3308" t="s">
        <v>6370</v>
      </c>
      <c r="I3308" t="s">
        <v>55</v>
      </c>
      <c r="J3308" t="s">
        <v>643</v>
      </c>
      <c r="K3308" t="s">
        <v>9381</v>
      </c>
      <c r="L3308" t="s">
        <v>9191</v>
      </c>
      <c r="M3308" t="s">
        <v>9382</v>
      </c>
      <c r="N3308" t="s">
        <v>6761</v>
      </c>
      <c r="O3308" t="s">
        <v>6771</v>
      </c>
      <c r="P3308">
        <v>3399000</v>
      </c>
      <c r="Q3308" t="s">
        <v>31</v>
      </c>
      <c r="R3308" t="s">
        <v>6911</v>
      </c>
      <c r="S3308" s="12"/>
      <c r="T3308" s="13"/>
      <c r="U3308" t="s">
        <v>7455</v>
      </c>
    </row>
    <row r="3309" spans="1:21" x14ac:dyDescent="0.25">
      <c r="A3309" t="s">
        <v>6619</v>
      </c>
      <c r="B3309" s="12">
        <v>43182</v>
      </c>
      <c r="C3309" t="s">
        <v>9389</v>
      </c>
      <c r="D3309" s="11">
        <v>46216.662777777798</v>
      </c>
      <c r="E3309" t="s">
        <v>9390</v>
      </c>
      <c r="F3309" t="s">
        <v>6617</v>
      </c>
      <c r="G3309" t="s">
        <v>9195</v>
      </c>
      <c r="H3309" t="s">
        <v>6370</v>
      </c>
      <c r="I3309" t="s">
        <v>55</v>
      </c>
      <c r="J3309" t="s">
        <v>643</v>
      </c>
      <c r="K3309" t="s">
        <v>9381</v>
      </c>
      <c r="L3309" t="s">
        <v>9191</v>
      </c>
      <c r="M3309" t="s">
        <v>9382</v>
      </c>
      <c r="N3309" t="s">
        <v>6761</v>
      </c>
      <c r="O3309" t="s">
        <v>6771</v>
      </c>
      <c r="P3309">
        <v>3399000</v>
      </c>
      <c r="Q3309" t="s">
        <v>31</v>
      </c>
      <c r="R3309" t="s">
        <v>6911</v>
      </c>
      <c r="S3309" s="12"/>
      <c r="T3309" s="13"/>
      <c r="U3309" t="s">
        <v>7455</v>
      </c>
    </row>
    <row r="3310" spans="1:21" x14ac:dyDescent="0.25">
      <c r="A3310" t="s">
        <v>6619</v>
      </c>
      <c r="B3310" s="12">
        <v>43182</v>
      </c>
      <c r="C3310" t="s">
        <v>9389</v>
      </c>
      <c r="D3310" s="11">
        <v>46216.662777777798</v>
      </c>
      <c r="E3310" t="s">
        <v>9390</v>
      </c>
      <c r="F3310" t="s">
        <v>6617</v>
      </c>
      <c r="G3310" t="s">
        <v>9196</v>
      </c>
      <c r="H3310" t="s">
        <v>6370</v>
      </c>
      <c r="I3310" t="s">
        <v>55</v>
      </c>
      <c r="J3310" t="s">
        <v>643</v>
      </c>
      <c r="K3310" t="s">
        <v>9381</v>
      </c>
      <c r="L3310" t="s">
        <v>9191</v>
      </c>
      <c r="M3310" t="s">
        <v>9382</v>
      </c>
      <c r="N3310" t="s">
        <v>6761</v>
      </c>
      <c r="O3310" t="s">
        <v>6771</v>
      </c>
      <c r="P3310">
        <v>3399000</v>
      </c>
      <c r="Q3310" t="s">
        <v>31</v>
      </c>
      <c r="R3310" t="s">
        <v>6911</v>
      </c>
      <c r="S3310" s="12"/>
      <c r="T3310" s="13"/>
      <c r="U3310" t="s">
        <v>7455</v>
      </c>
    </row>
    <row r="3311" spans="1:21" x14ac:dyDescent="0.25">
      <c r="A3311" t="s">
        <v>6619</v>
      </c>
      <c r="B3311" s="12">
        <v>43182</v>
      </c>
      <c r="C3311" t="s">
        <v>9389</v>
      </c>
      <c r="D3311" s="11">
        <v>46216.662777777798</v>
      </c>
      <c r="E3311" t="s">
        <v>9390</v>
      </c>
      <c r="F3311" t="s">
        <v>6617</v>
      </c>
      <c r="G3311" t="s">
        <v>9197</v>
      </c>
      <c r="H3311" t="s">
        <v>6370</v>
      </c>
      <c r="I3311" t="s">
        <v>55</v>
      </c>
      <c r="J3311" t="s">
        <v>643</v>
      </c>
      <c r="K3311" t="s">
        <v>9381</v>
      </c>
      <c r="L3311" t="s">
        <v>9191</v>
      </c>
      <c r="M3311" t="s">
        <v>9382</v>
      </c>
      <c r="N3311" t="s">
        <v>6761</v>
      </c>
      <c r="O3311" t="s">
        <v>6771</v>
      </c>
      <c r="P3311">
        <v>3399000</v>
      </c>
      <c r="Q3311" t="s">
        <v>31</v>
      </c>
      <c r="R3311" t="s">
        <v>6911</v>
      </c>
      <c r="S3311" s="12"/>
      <c r="T3311" s="13"/>
      <c r="U3311" t="s">
        <v>7455</v>
      </c>
    </row>
    <row r="3312" spans="1:21" x14ac:dyDescent="0.25">
      <c r="A3312" t="s">
        <v>6619</v>
      </c>
      <c r="B3312" s="12">
        <v>43182</v>
      </c>
      <c r="C3312" t="s">
        <v>9389</v>
      </c>
      <c r="D3312" s="11">
        <v>46216.662777777798</v>
      </c>
      <c r="E3312" t="s">
        <v>9390</v>
      </c>
      <c r="F3312" t="s">
        <v>6617</v>
      </c>
      <c r="G3312" t="s">
        <v>9198</v>
      </c>
      <c r="H3312" t="s">
        <v>6370</v>
      </c>
      <c r="I3312" t="s">
        <v>55</v>
      </c>
      <c r="J3312" t="s">
        <v>643</v>
      </c>
      <c r="K3312" t="s">
        <v>9381</v>
      </c>
      <c r="L3312" t="s">
        <v>9191</v>
      </c>
      <c r="M3312" t="s">
        <v>9382</v>
      </c>
      <c r="N3312" t="s">
        <v>6761</v>
      </c>
      <c r="O3312" t="s">
        <v>6771</v>
      </c>
      <c r="P3312">
        <v>3399000</v>
      </c>
      <c r="Q3312" t="s">
        <v>31</v>
      </c>
      <c r="R3312" t="s">
        <v>6911</v>
      </c>
      <c r="S3312" s="12"/>
      <c r="T3312" s="13"/>
      <c r="U3312" t="s">
        <v>7455</v>
      </c>
    </row>
    <row r="3313" spans="1:21" x14ac:dyDescent="0.25">
      <c r="A3313" t="s">
        <v>6619</v>
      </c>
      <c r="B3313" s="12">
        <v>43182</v>
      </c>
      <c r="C3313" t="s">
        <v>9389</v>
      </c>
      <c r="D3313" s="11">
        <v>46216.662777777798</v>
      </c>
      <c r="E3313" t="s">
        <v>9390</v>
      </c>
      <c r="F3313" t="s">
        <v>6617</v>
      </c>
      <c r="G3313" t="s">
        <v>9199</v>
      </c>
      <c r="H3313" t="s">
        <v>6370</v>
      </c>
      <c r="I3313" t="s">
        <v>55</v>
      </c>
      <c r="J3313" t="s">
        <v>643</v>
      </c>
      <c r="K3313" t="s">
        <v>9381</v>
      </c>
      <c r="L3313" t="s">
        <v>9191</v>
      </c>
      <c r="M3313" t="s">
        <v>9382</v>
      </c>
      <c r="N3313" t="s">
        <v>6761</v>
      </c>
      <c r="O3313" t="s">
        <v>6771</v>
      </c>
      <c r="P3313">
        <v>3399000</v>
      </c>
      <c r="Q3313" t="s">
        <v>31</v>
      </c>
      <c r="R3313" t="s">
        <v>6911</v>
      </c>
      <c r="S3313" s="12"/>
      <c r="T3313" s="13"/>
      <c r="U3313" t="s">
        <v>7455</v>
      </c>
    </row>
    <row r="3314" spans="1:21" x14ac:dyDescent="0.25">
      <c r="A3314" t="s">
        <v>6619</v>
      </c>
      <c r="B3314" s="12">
        <v>43182</v>
      </c>
      <c r="C3314" t="s">
        <v>9389</v>
      </c>
      <c r="D3314" s="11">
        <v>46216.662777777798</v>
      </c>
      <c r="E3314" t="s">
        <v>9390</v>
      </c>
      <c r="F3314" t="s">
        <v>6617</v>
      </c>
      <c r="G3314" t="s">
        <v>9200</v>
      </c>
      <c r="H3314" t="s">
        <v>6370</v>
      </c>
      <c r="I3314" t="s">
        <v>55</v>
      </c>
      <c r="J3314" t="s">
        <v>643</v>
      </c>
      <c r="K3314" t="s">
        <v>9381</v>
      </c>
      <c r="L3314" t="s">
        <v>9191</v>
      </c>
      <c r="M3314" t="s">
        <v>9382</v>
      </c>
      <c r="N3314" t="s">
        <v>6761</v>
      </c>
      <c r="O3314" t="s">
        <v>6771</v>
      </c>
      <c r="P3314">
        <v>3399000</v>
      </c>
      <c r="Q3314" t="s">
        <v>31</v>
      </c>
      <c r="R3314" t="s">
        <v>6911</v>
      </c>
      <c r="S3314" s="12"/>
      <c r="T3314" s="13"/>
      <c r="U3314" t="s">
        <v>7455</v>
      </c>
    </row>
    <row r="3315" spans="1:21" x14ac:dyDescent="0.25">
      <c r="A3315" t="s">
        <v>6619</v>
      </c>
      <c r="B3315" s="12">
        <v>43182</v>
      </c>
      <c r="C3315" t="s">
        <v>9389</v>
      </c>
      <c r="D3315" s="11">
        <v>46216.662777777798</v>
      </c>
      <c r="E3315" t="s">
        <v>9390</v>
      </c>
      <c r="F3315" t="s">
        <v>6617</v>
      </c>
      <c r="G3315" t="s">
        <v>9201</v>
      </c>
      <c r="H3315" t="s">
        <v>6370</v>
      </c>
      <c r="I3315" t="s">
        <v>55</v>
      </c>
      <c r="J3315" t="s">
        <v>643</v>
      </c>
      <c r="K3315" t="s">
        <v>9381</v>
      </c>
      <c r="L3315" t="s">
        <v>9191</v>
      </c>
      <c r="M3315" t="s">
        <v>9382</v>
      </c>
      <c r="N3315" t="s">
        <v>6761</v>
      </c>
      <c r="O3315" t="s">
        <v>6771</v>
      </c>
      <c r="P3315">
        <v>3399000</v>
      </c>
      <c r="Q3315" t="s">
        <v>31</v>
      </c>
      <c r="R3315" t="s">
        <v>6911</v>
      </c>
      <c r="S3315" s="12"/>
      <c r="T3315" s="13"/>
      <c r="U3315" t="s">
        <v>7455</v>
      </c>
    </row>
    <row r="3316" spans="1:21" x14ac:dyDescent="0.25">
      <c r="A3316" t="s">
        <v>6619</v>
      </c>
      <c r="B3316" s="12">
        <v>43195</v>
      </c>
      <c r="C3316" t="s">
        <v>9360</v>
      </c>
      <c r="D3316" s="11">
        <v>46216.800208333298</v>
      </c>
      <c r="E3316" t="s">
        <v>9361</v>
      </c>
      <c r="F3316" t="s">
        <v>6617</v>
      </c>
      <c r="G3316" t="s">
        <v>9121</v>
      </c>
      <c r="H3316" t="s">
        <v>6370</v>
      </c>
      <c r="I3316" t="s">
        <v>55</v>
      </c>
      <c r="J3316" t="s">
        <v>44</v>
      </c>
      <c r="K3316" t="s">
        <v>9358</v>
      </c>
      <c r="L3316" t="s">
        <v>9221</v>
      </c>
      <c r="M3316" t="s">
        <v>9359</v>
      </c>
      <c r="N3316" t="s">
        <v>6761</v>
      </c>
      <c r="O3316" t="s">
        <v>6762</v>
      </c>
      <c r="P3316">
        <v>1970000</v>
      </c>
      <c r="Q3316" t="s">
        <v>6636</v>
      </c>
      <c r="R3316" t="s">
        <v>6636</v>
      </c>
      <c r="S3316" s="12"/>
      <c r="T3316" s="13"/>
      <c r="U3316" t="s">
        <v>7560</v>
      </c>
    </row>
    <row r="3317" spans="1:21" x14ac:dyDescent="0.25">
      <c r="A3317" t="s">
        <v>6619</v>
      </c>
      <c r="B3317" s="12">
        <v>43195</v>
      </c>
      <c r="C3317" t="s">
        <v>9360</v>
      </c>
      <c r="D3317" s="11">
        <v>46216.800208333298</v>
      </c>
      <c r="E3317" t="s">
        <v>9361</v>
      </c>
      <c r="F3317" t="s">
        <v>6617</v>
      </c>
      <c r="G3317" t="s">
        <v>9123</v>
      </c>
      <c r="H3317" t="s">
        <v>6370</v>
      </c>
      <c r="I3317" t="s">
        <v>55</v>
      </c>
      <c r="J3317" t="s">
        <v>44</v>
      </c>
      <c r="K3317" t="s">
        <v>9358</v>
      </c>
      <c r="L3317" t="s">
        <v>9221</v>
      </c>
      <c r="M3317" t="s">
        <v>9359</v>
      </c>
      <c r="N3317" t="s">
        <v>6761</v>
      </c>
      <c r="O3317" t="s">
        <v>6762</v>
      </c>
      <c r="P3317">
        <v>1970000</v>
      </c>
      <c r="Q3317" t="s">
        <v>6636</v>
      </c>
      <c r="R3317" t="s">
        <v>6636</v>
      </c>
      <c r="S3317" s="12"/>
      <c r="T3317" s="13"/>
      <c r="U3317" t="s">
        <v>7560</v>
      </c>
    </row>
    <row r="3318" spans="1:21" x14ac:dyDescent="0.25">
      <c r="A3318" t="s">
        <v>6619</v>
      </c>
      <c r="B3318" s="12">
        <v>43195</v>
      </c>
      <c r="C3318" t="s">
        <v>9360</v>
      </c>
      <c r="D3318" s="11">
        <v>46216.800208333298</v>
      </c>
      <c r="E3318" t="s">
        <v>9361</v>
      </c>
      <c r="F3318" t="s">
        <v>6617</v>
      </c>
      <c r="G3318" t="s">
        <v>9124</v>
      </c>
      <c r="H3318" t="s">
        <v>6370</v>
      </c>
      <c r="I3318" t="s">
        <v>55</v>
      </c>
      <c r="J3318" t="s">
        <v>44</v>
      </c>
      <c r="K3318" t="s">
        <v>9358</v>
      </c>
      <c r="L3318" t="s">
        <v>9221</v>
      </c>
      <c r="M3318" t="s">
        <v>9359</v>
      </c>
      <c r="N3318" t="s">
        <v>6761</v>
      </c>
      <c r="O3318" t="s">
        <v>6762</v>
      </c>
      <c r="P3318">
        <v>1970000</v>
      </c>
      <c r="Q3318" t="s">
        <v>6636</v>
      </c>
      <c r="R3318" t="s">
        <v>6636</v>
      </c>
      <c r="S3318" s="12"/>
      <c r="T3318" s="13"/>
      <c r="U3318" t="s">
        <v>7560</v>
      </c>
    </row>
    <row r="3319" spans="1:21" x14ac:dyDescent="0.25">
      <c r="A3319" t="s">
        <v>6637</v>
      </c>
      <c r="B3319" s="12">
        <v>43234</v>
      </c>
      <c r="C3319" t="s">
        <v>9391</v>
      </c>
      <c r="D3319" s="11">
        <v>46216.971412036997</v>
      </c>
      <c r="E3319" t="s">
        <v>9392</v>
      </c>
      <c r="F3319" t="s">
        <v>6617</v>
      </c>
      <c r="G3319" t="s">
        <v>9121</v>
      </c>
      <c r="H3319" t="s">
        <v>6370</v>
      </c>
      <c r="I3319" t="s">
        <v>55</v>
      </c>
      <c r="J3319" t="s">
        <v>643</v>
      </c>
      <c r="K3319" t="s">
        <v>9393</v>
      </c>
      <c r="L3319" t="s">
        <v>9191</v>
      </c>
      <c r="M3319" t="s">
        <v>9394</v>
      </c>
      <c r="N3319" t="s">
        <v>6761</v>
      </c>
      <c r="O3319" t="s">
        <v>6771</v>
      </c>
      <c r="P3319">
        <v>3399000</v>
      </c>
      <c r="Q3319" t="s">
        <v>6636</v>
      </c>
      <c r="R3319" t="s">
        <v>6636</v>
      </c>
      <c r="S3319" s="12"/>
      <c r="T3319" s="13"/>
      <c r="U3319" t="s">
        <v>6629</v>
      </c>
    </row>
    <row r="3320" spans="1:21" x14ac:dyDescent="0.25">
      <c r="A3320" t="s">
        <v>6637</v>
      </c>
      <c r="B3320" s="12">
        <v>43234</v>
      </c>
      <c r="C3320" t="s">
        <v>9391</v>
      </c>
      <c r="D3320" s="11">
        <v>46216.971412036997</v>
      </c>
      <c r="E3320" t="s">
        <v>9392</v>
      </c>
      <c r="F3320" t="s">
        <v>6617</v>
      </c>
      <c r="G3320" t="s">
        <v>9193</v>
      </c>
      <c r="H3320" t="s">
        <v>6370</v>
      </c>
      <c r="I3320" t="s">
        <v>55</v>
      </c>
      <c r="J3320" t="s">
        <v>643</v>
      </c>
      <c r="K3320" t="s">
        <v>9393</v>
      </c>
      <c r="L3320" t="s">
        <v>9191</v>
      </c>
      <c r="M3320" t="s">
        <v>9394</v>
      </c>
      <c r="N3320" t="s">
        <v>6761</v>
      </c>
      <c r="O3320" t="s">
        <v>6771</v>
      </c>
      <c r="P3320">
        <v>3399000</v>
      </c>
      <c r="Q3320" t="s">
        <v>6636</v>
      </c>
      <c r="R3320" t="s">
        <v>6636</v>
      </c>
      <c r="S3320" s="12"/>
      <c r="T3320" s="13"/>
      <c r="U3320" t="s">
        <v>6629</v>
      </c>
    </row>
    <row r="3321" spans="1:21" x14ac:dyDescent="0.25">
      <c r="A3321" t="s">
        <v>6637</v>
      </c>
      <c r="B3321" s="12">
        <v>43234</v>
      </c>
      <c r="C3321" t="s">
        <v>9391</v>
      </c>
      <c r="D3321" s="11">
        <v>46216.971412036997</v>
      </c>
      <c r="E3321" t="s">
        <v>9392</v>
      </c>
      <c r="F3321" t="s">
        <v>6617</v>
      </c>
      <c r="G3321" t="s">
        <v>9194</v>
      </c>
      <c r="H3321" t="s">
        <v>6370</v>
      </c>
      <c r="I3321" t="s">
        <v>55</v>
      </c>
      <c r="J3321" t="s">
        <v>643</v>
      </c>
      <c r="K3321" t="s">
        <v>9393</v>
      </c>
      <c r="L3321" t="s">
        <v>9191</v>
      </c>
      <c r="M3321" t="s">
        <v>9394</v>
      </c>
      <c r="N3321" t="s">
        <v>6761</v>
      </c>
      <c r="O3321" t="s">
        <v>6771</v>
      </c>
      <c r="P3321">
        <v>3399000</v>
      </c>
      <c r="Q3321" t="s">
        <v>6636</v>
      </c>
      <c r="R3321" t="s">
        <v>6636</v>
      </c>
      <c r="S3321" s="12"/>
      <c r="T3321" s="13"/>
      <c r="U3321" t="s">
        <v>6629</v>
      </c>
    </row>
    <row r="3322" spans="1:21" x14ac:dyDescent="0.25">
      <c r="A3322" t="s">
        <v>6637</v>
      </c>
      <c r="B3322" s="12">
        <v>43234</v>
      </c>
      <c r="C3322" t="s">
        <v>9391</v>
      </c>
      <c r="D3322" s="11">
        <v>46216.971412036997</v>
      </c>
      <c r="E3322" t="s">
        <v>9392</v>
      </c>
      <c r="F3322" t="s">
        <v>6617</v>
      </c>
      <c r="G3322" t="s">
        <v>9195</v>
      </c>
      <c r="H3322" t="s">
        <v>6370</v>
      </c>
      <c r="I3322" t="s">
        <v>55</v>
      </c>
      <c r="J3322" t="s">
        <v>643</v>
      </c>
      <c r="K3322" t="s">
        <v>9393</v>
      </c>
      <c r="L3322" t="s">
        <v>9191</v>
      </c>
      <c r="M3322" t="s">
        <v>9394</v>
      </c>
      <c r="N3322" t="s">
        <v>6761</v>
      </c>
      <c r="O3322" t="s">
        <v>6771</v>
      </c>
      <c r="P3322">
        <v>3399000</v>
      </c>
      <c r="Q3322" t="s">
        <v>6636</v>
      </c>
      <c r="R3322" t="s">
        <v>6636</v>
      </c>
      <c r="S3322" s="12"/>
      <c r="T3322" s="13"/>
      <c r="U3322" t="s">
        <v>6629</v>
      </c>
    </row>
    <row r="3323" spans="1:21" x14ac:dyDescent="0.25">
      <c r="A3323" t="s">
        <v>6637</v>
      </c>
      <c r="B3323" s="12">
        <v>43234</v>
      </c>
      <c r="C3323" t="s">
        <v>9391</v>
      </c>
      <c r="D3323" s="11">
        <v>46216.971412036997</v>
      </c>
      <c r="E3323" t="s">
        <v>9392</v>
      </c>
      <c r="F3323" t="s">
        <v>6617</v>
      </c>
      <c r="G3323" t="s">
        <v>9196</v>
      </c>
      <c r="H3323" t="s">
        <v>6370</v>
      </c>
      <c r="I3323" t="s">
        <v>55</v>
      </c>
      <c r="J3323" t="s">
        <v>643</v>
      </c>
      <c r="K3323" t="s">
        <v>9393</v>
      </c>
      <c r="L3323" t="s">
        <v>9191</v>
      </c>
      <c r="M3323" t="s">
        <v>9394</v>
      </c>
      <c r="N3323" t="s">
        <v>6761</v>
      </c>
      <c r="O3323" t="s">
        <v>6771</v>
      </c>
      <c r="P3323">
        <v>3399000</v>
      </c>
      <c r="Q3323" t="s">
        <v>6636</v>
      </c>
      <c r="R3323" t="s">
        <v>6636</v>
      </c>
      <c r="S3323" s="12"/>
      <c r="T3323" s="13"/>
      <c r="U3323" t="s">
        <v>6629</v>
      </c>
    </row>
    <row r="3324" spans="1:21" x14ac:dyDescent="0.25">
      <c r="A3324" t="s">
        <v>6637</v>
      </c>
      <c r="B3324" s="12">
        <v>43234</v>
      </c>
      <c r="C3324" t="s">
        <v>9391</v>
      </c>
      <c r="D3324" s="11">
        <v>46216.971412036997</v>
      </c>
      <c r="E3324" t="s">
        <v>9392</v>
      </c>
      <c r="F3324" t="s">
        <v>6617</v>
      </c>
      <c r="G3324" t="s">
        <v>9197</v>
      </c>
      <c r="H3324" t="s">
        <v>6370</v>
      </c>
      <c r="I3324" t="s">
        <v>55</v>
      </c>
      <c r="J3324" t="s">
        <v>643</v>
      </c>
      <c r="K3324" t="s">
        <v>9393</v>
      </c>
      <c r="L3324" t="s">
        <v>9191</v>
      </c>
      <c r="M3324" t="s">
        <v>9394</v>
      </c>
      <c r="N3324" t="s">
        <v>6761</v>
      </c>
      <c r="O3324" t="s">
        <v>6771</v>
      </c>
      <c r="P3324">
        <v>3399000</v>
      </c>
      <c r="Q3324" t="s">
        <v>6636</v>
      </c>
      <c r="R3324" t="s">
        <v>6636</v>
      </c>
      <c r="S3324" s="12"/>
      <c r="T3324" s="13"/>
      <c r="U3324" t="s">
        <v>6629</v>
      </c>
    </row>
    <row r="3325" spans="1:21" x14ac:dyDescent="0.25">
      <c r="A3325" t="s">
        <v>6637</v>
      </c>
      <c r="B3325" s="12">
        <v>43234</v>
      </c>
      <c r="C3325" t="s">
        <v>9391</v>
      </c>
      <c r="D3325" s="11">
        <v>46216.971412036997</v>
      </c>
      <c r="E3325" t="s">
        <v>9392</v>
      </c>
      <c r="F3325" t="s">
        <v>6617</v>
      </c>
      <c r="G3325" t="s">
        <v>9198</v>
      </c>
      <c r="H3325" t="s">
        <v>6370</v>
      </c>
      <c r="I3325" t="s">
        <v>55</v>
      </c>
      <c r="J3325" t="s">
        <v>643</v>
      </c>
      <c r="K3325" t="s">
        <v>9393</v>
      </c>
      <c r="L3325" t="s">
        <v>9191</v>
      </c>
      <c r="M3325" t="s">
        <v>9394</v>
      </c>
      <c r="N3325" t="s">
        <v>6761</v>
      </c>
      <c r="O3325" t="s">
        <v>6771</v>
      </c>
      <c r="P3325">
        <v>3399000</v>
      </c>
      <c r="Q3325" t="s">
        <v>6636</v>
      </c>
      <c r="R3325" t="s">
        <v>6636</v>
      </c>
      <c r="S3325" s="12"/>
      <c r="T3325" s="13"/>
      <c r="U3325" t="s">
        <v>6629</v>
      </c>
    </row>
    <row r="3326" spans="1:21" x14ac:dyDescent="0.25">
      <c r="A3326" t="s">
        <v>6637</v>
      </c>
      <c r="B3326" s="12">
        <v>43234</v>
      </c>
      <c r="C3326" t="s">
        <v>9391</v>
      </c>
      <c r="D3326" s="11">
        <v>46216.971412036997</v>
      </c>
      <c r="E3326" t="s">
        <v>9392</v>
      </c>
      <c r="F3326" t="s">
        <v>6617</v>
      </c>
      <c r="G3326" t="s">
        <v>9199</v>
      </c>
      <c r="H3326" t="s">
        <v>6370</v>
      </c>
      <c r="I3326" t="s">
        <v>55</v>
      </c>
      <c r="J3326" t="s">
        <v>643</v>
      </c>
      <c r="K3326" t="s">
        <v>9393</v>
      </c>
      <c r="L3326" t="s">
        <v>9191</v>
      </c>
      <c r="M3326" t="s">
        <v>9394</v>
      </c>
      <c r="N3326" t="s">
        <v>6761</v>
      </c>
      <c r="O3326" t="s">
        <v>6771</v>
      </c>
      <c r="P3326">
        <v>3399000</v>
      </c>
      <c r="Q3326" t="s">
        <v>6636</v>
      </c>
      <c r="R3326" t="s">
        <v>6636</v>
      </c>
      <c r="S3326" s="12"/>
      <c r="T3326" s="13"/>
      <c r="U3326" t="s">
        <v>6629</v>
      </c>
    </row>
    <row r="3327" spans="1:21" x14ac:dyDescent="0.25">
      <c r="A3327" t="s">
        <v>6637</v>
      </c>
      <c r="B3327" s="12">
        <v>43234</v>
      </c>
      <c r="C3327" t="s">
        <v>9391</v>
      </c>
      <c r="D3327" s="11">
        <v>46216.971412036997</v>
      </c>
      <c r="E3327" t="s">
        <v>9392</v>
      </c>
      <c r="F3327" t="s">
        <v>6617</v>
      </c>
      <c r="G3327" t="s">
        <v>9200</v>
      </c>
      <c r="H3327" t="s">
        <v>6370</v>
      </c>
      <c r="I3327" t="s">
        <v>55</v>
      </c>
      <c r="J3327" t="s">
        <v>643</v>
      </c>
      <c r="K3327" t="s">
        <v>9393</v>
      </c>
      <c r="L3327" t="s">
        <v>9191</v>
      </c>
      <c r="M3327" t="s">
        <v>9394</v>
      </c>
      <c r="N3327" t="s">
        <v>6761</v>
      </c>
      <c r="O3327" t="s">
        <v>6771</v>
      </c>
      <c r="P3327">
        <v>3399000</v>
      </c>
      <c r="Q3327" t="s">
        <v>6636</v>
      </c>
      <c r="R3327" t="s">
        <v>6636</v>
      </c>
      <c r="S3327" s="12"/>
      <c r="T3327" s="13"/>
      <c r="U3327" t="s">
        <v>6629</v>
      </c>
    </row>
    <row r="3328" spans="1:21" x14ac:dyDescent="0.25">
      <c r="A3328" t="s">
        <v>6637</v>
      </c>
      <c r="B3328" s="12">
        <v>43234</v>
      </c>
      <c r="C3328" t="s">
        <v>9391</v>
      </c>
      <c r="D3328" s="11">
        <v>46216.971412036997</v>
      </c>
      <c r="E3328" t="s">
        <v>9392</v>
      </c>
      <c r="F3328" t="s">
        <v>6617</v>
      </c>
      <c r="G3328" t="s">
        <v>9201</v>
      </c>
      <c r="H3328" t="s">
        <v>6370</v>
      </c>
      <c r="I3328" t="s">
        <v>55</v>
      </c>
      <c r="J3328" t="s">
        <v>643</v>
      </c>
      <c r="K3328" t="s">
        <v>9393</v>
      </c>
      <c r="L3328" t="s">
        <v>9191</v>
      </c>
      <c r="M3328" t="s">
        <v>9394</v>
      </c>
      <c r="N3328" t="s">
        <v>6761</v>
      </c>
      <c r="O3328" t="s">
        <v>6771</v>
      </c>
      <c r="P3328">
        <v>3399000</v>
      </c>
      <c r="Q3328" t="s">
        <v>6636</v>
      </c>
      <c r="R3328" t="s">
        <v>6636</v>
      </c>
      <c r="S3328" s="12"/>
      <c r="T3328" s="13"/>
      <c r="U3328" t="s">
        <v>6629</v>
      </c>
    </row>
    <row r="3329" spans="1:21" x14ac:dyDescent="0.25">
      <c r="A3329" t="s">
        <v>6619</v>
      </c>
      <c r="B3329" s="12">
        <v>43217</v>
      </c>
      <c r="C3329" t="s">
        <v>9375</v>
      </c>
      <c r="D3329" s="11">
        <v>46217.468287037002</v>
      </c>
      <c r="E3329" t="s">
        <v>9376</v>
      </c>
      <c r="F3329" t="s">
        <v>6617</v>
      </c>
      <c r="G3329" t="s">
        <v>9121</v>
      </c>
      <c r="H3329" t="s">
        <v>6370</v>
      </c>
      <c r="I3329" t="s">
        <v>6636</v>
      </c>
      <c r="J3329" t="s">
        <v>6636</v>
      </c>
      <c r="K3329" t="s">
        <v>9377</v>
      </c>
      <c r="L3329" t="s">
        <v>9191</v>
      </c>
      <c r="M3329" t="s">
        <v>9378</v>
      </c>
      <c r="N3329" t="s">
        <v>6761</v>
      </c>
      <c r="O3329" t="s">
        <v>6762</v>
      </c>
      <c r="P3329">
        <v>2809900</v>
      </c>
      <c r="Q3329" t="s">
        <v>6636</v>
      </c>
      <c r="R3329" t="s">
        <v>6636</v>
      </c>
      <c r="S3329" s="12"/>
      <c r="T3329" s="13"/>
      <c r="U3329" t="s">
        <v>6721</v>
      </c>
    </row>
    <row r="3330" spans="1:21" x14ac:dyDescent="0.25">
      <c r="A3330" t="s">
        <v>6619</v>
      </c>
      <c r="B3330" s="12">
        <v>43217</v>
      </c>
      <c r="C3330" t="s">
        <v>9375</v>
      </c>
      <c r="D3330" s="11">
        <v>46217.468287037002</v>
      </c>
      <c r="E3330" t="s">
        <v>9376</v>
      </c>
      <c r="F3330" t="s">
        <v>6617</v>
      </c>
      <c r="G3330" t="s">
        <v>9193</v>
      </c>
      <c r="H3330" t="s">
        <v>6370</v>
      </c>
      <c r="I3330" t="s">
        <v>6636</v>
      </c>
      <c r="J3330" t="s">
        <v>6636</v>
      </c>
      <c r="K3330" t="s">
        <v>9377</v>
      </c>
      <c r="L3330" t="s">
        <v>9191</v>
      </c>
      <c r="M3330" t="s">
        <v>9378</v>
      </c>
      <c r="N3330" t="s">
        <v>6761</v>
      </c>
      <c r="O3330" t="s">
        <v>6762</v>
      </c>
      <c r="P3330">
        <v>2809900</v>
      </c>
      <c r="Q3330" t="s">
        <v>6636</v>
      </c>
      <c r="R3330" t="s">
        <v>6636</v>
      </c>
      <c r="S3330" s="12"/>
      <c r="T3330" s="13"/>
      <c r="U3330" t="s">
        <v>6721</v>
      </c>
    </row>
    <row r="3331" spans="1:21" x14ac:dyDescent="0.25">
      <c r="A3331" t="s">
        <v>6619</v>
      </c>
      <c r="B3331" s="12">
        <v>43217</v>
      </c>
      <c r="C3331" t="s">
        <v>9375</v>
      </c>
      <c r="D3331" s="11">
        <v>46217.468287037002</v>
      </c>
      <c r="E3331" t="s">
        <v>9376</v>
      </c>
      <c r="F3331" t="s">
        <v>6617</v>
      </c>
      <c r="G3331" t="s">
        <v>9194</v>
      </c>
      <c r="H3331" t="s">
        <v>6370</v>
      </c>
      <c r="I3331" t="s">
        <v>6636</v>
      </c>
      <c r="J3331" t="s">
        <v>6636</v>
      </c>
      <c r="K3331" t="s">
        <v>9377</v>
      </c>
      <c r="L3331" t="s">
        <v>9191</v>
      </c>
      <c r="M3331" t="s">
        <v>9378</v>
      </c>
      <c r="N3331" t="s">
        <v>6761</v>
      </c>
      <c r="O3331" t="s">
        <v>6762</v>
      </c>
      <c r="P3331">
        <v>2809900</v>
      </c>
      <c r="Q3331" t="s">
        <v>6636</v>
      </c>
      <c r="R3331" t="s">
        <v>6636</v>
      </c>
      <c r="S3331" s="12"/>
      <c r="T3331" s="13"/>
      <c r="U3331" t="s">
        <v>6721</v>
      </c>
    </row>
    <row r="3332" spans="1:21" x14ac:dyDescent="0.25">
      <c r="A3332" t="s">
        <v>6619</v>
      </c>
      <c r="B3332" s="12">
        <v>43217</v>
      </c>
      <c r="C3332" t="s">
        <v>9375</v>
      </c>
      <c r="D3332" s="11">
        <v>46217.468287037002</v>
      </c>
      <c r="E3332" t="s">
        <v>9376</v>
      </c>
      <c r="F3332" t="s">
        <v>6617</v>
      </c>
      <c r="G3332" t="s">
        <v>9195</v>
      </c>
      <c r="H3332" t="s">
        <v>6370</v>
      </c>
      <c r="I3332" t="s">
        <v>6636</v>
      </c>
      <c r="J3332" t="s">
        <v>6636</v>
      </c>
      <c r="K3332" t="s">
        <v>9377</v>
      </c>
      <c r="L3332" t="s">
        <v>9191</v>
      </c>
      <c r="M3332" t="s">
        <v>9378</v>
      </c>
      <c r="N3332" t="s">
        <v>6761</v>
      </c>
      <c r="O3332" t="s">
        <v>6762</v>
      </c>
      <c r="P3332">
        <v>2809900</v>
      </c>
      <c r="Q3332" t="s">
        <v>6636</v>
      </c>
      <c r="R3332" t="s">
        <v>6636</v>
      </c>
      <c r="S3332" s="12"/>
      <c r="T3332" s="13"/>
      <c r="U3332" t="s">
        <v>6721</v>
      </c>
    </row>
    <row r="3333" spans="1:21" x14ac:dyDescent="0.25">
      <c r="A3333" t="s">
        <v>6619</v>
      </c>
      <c r="B3333" s="12">
        <v>43217</v>
      </c>
      <c r="C3333" t="s">
        <v>9375</v>
      </c>
      <c r="D3333" s="11">
        <v>46217.468287037002</v>
      </c>
      <c r="E3333" t="s">
        <v>9376</v>
      </c>
      <c r="F3333" t="s">
        <v>6617</v>
      </c>
      <c r="G3333" t="s">
        <v>9196</v>
      </c>
      <c r="H3333" t="s">
        <v>6370</v>
      </c>
      <c r="I3333" t="s">
        <v>6636</v>
      </c>
      <c r="J3333" t="s">
        <v>6636</v>
      </c>
      <c r="K3333" t="s">
        <v>9377</v>
      </c>
      <c r="L3333" t="s">
        <v>9191</v>
      </c>
      <c r="M3333" t="s">
        <v>9378</v>
      </c>
      <c r="N3333" t="s">
        <v>6761</v>
      </c>
      <c r="O3333" t="s">
        <v>6762</v>
      </c>
      <c r="P3333">
        <v>2809900</v>
      </c>
      <c r="Q3333" t="s">
        <v>6636</v>
      </c>
      <c r="R3333" t="s">
        <v>6636</v>
      </c>
      <c r="S3333" s="12"/>
      <c r="T3333" s="13"/>
      <c r="U3333" t="s">
        <v>6721</v>
      </c>
    </row>
    <row r="3334" spans="1:21" x14ac:dyDescent="0.25">
      <c r="A3334" t="s">
        <v>6619</v>
      </c>
      <c r="B3334" s="12">
        <v>43217</v>
      </c>
      <c r="C3334" t="s">
        <v>9375</v>
      </c>
      <c r="D3334" s="11">
        <v>46217.468287037002</v>
      </c>
      <c r="E3334" t="s">
        <v>9376</v>
      </c>
      <c r="F3334" t="s">
        <v>6617</v>
      </c>
      <c r="G3334" t="s">
        <v>9197</v>
      </c>
      <c r="H3334" t="s">
        <v>6370</v>
      </c>
      <c r="I3334" t="s">
        <v>6636</v>
      </c>
      <c r="J3334" t="s">
        <v>6636</v>
      </c>
      <c r="K3334" t="s">
        <v>9377</v>
      </c>
      <c r="L3334" t="s">
        <v>9191</v>
      </c>
      <c r="M3334" t="s">
        <v>9378</v>
      </c>
      <c r="N3334" t="s">
        <v>6761</v>
      </c>
      <c r="O3334" t="s">
        <v>6762</v>
      </c>
      <c r="P3334">
        <v>2809900</v>
      </c>
      <c r="Q3334" t="s">
        <v>6636</v>
      </c>
      <c r="R3334" t="s">
        <v>6636</v>
      </c>
      <c r="S3334" s="12"/>
      <c r="T3334" s="13"/>
      <c r="U3334" t="s">
        <v>6721</v>
      </c>
    </row>
    <row r="3335" spans="1:21" x14ac:dyDescent="0.25">
      <c r="A3335" t="s">
        <v>6619</v>
      </c>
      <c r="B3335" s="12">
        <v>43217</v>
      </c>
      <c r="C3335" t="s">
        <v>9375</v>
      </c>
      <c r="D3335" s="11">
        <v>46217.468287037002</v>
      </c>
      <c r="E3335" t="s">
        <v>9376</v>
      </c>
      <c r="F3335" t="s">
        <v>6617</v>
      </c>
      <c r="G3335" t="s">
        <v>9198</v>
      </c>
      <c r="H3335" t="s">
        <v>6370</v>
      </c>
      <c r="I3335" t="s">
        <v>6636</v>
      </c>
      <c r="J3335" t="s">
        <v>6636</v>
      </c>
      <c r="K3335" t="s">
        <v>9377</v>
      </c>
      <c r="L3335" t="s">
        <v>9191</v>
      </c>
      <c r="M3335" t="s">
        <v>9378</v>
      </c>
      <c r="N3335" t="s">
        <v>6761</v>
      </c>
      <c r="O3335" t="s">
        <v>6762</v>
      </c>
      <c r="P3335">
        <v>2809900</v>
      </c>
      <c r="Q3335" t="s">
        <v>6636</v>
      </c>
      <c r="R3335" t="s">
        <v>6636</v>
      </c>
      <c r="S3335" s="12"/>
      <c r="T3335" s="13"/>
      <c r="U3335" t="s">
        <v>6721</v>
      </c>
    </row>
    <row r="3336" spans="1:21" x14ac:dyDescent="0.25">
      <c r="A3336" t="s">
        <v>6619</v>
      </c>
      <c r="B3336" s="12">
        <v>43217</v>
      </c>
      <c r="C3336" t="s">
        <v>9375</v>
      </c>
      <c r="D3336" s="11">
        <v>46217.468287037002</v>
      </c>
      <c r="E3336" t="s">
        <v>9376</v>
      </c>
      <c r="F3336" t="s">
        <v>6617</v>
      </c>
      <c r="G3336" t="s">
        <v>9199</v>
      </c>
      <c r="H3336" t="s">
        <v>6370</v>
      </c>
      <c r="I3336" t="s">
        <v>6636</v>
      </c>
      <c r="J3336" t="s">
        <v>6636</v>
      </c>
      <c r="K3336" t="s">
        <v>9377</v>
      </c>
      <c r="L3336" t="s">
        <v>9191</v>
      </c>
      <c r="M3336" t="s">
        <v>9378</v>
      </c>
      <c r="N3336" t="s">
        <v>6761</v>
      </c>
      <c r="O3336" t="s">
        <v>6762</v>
      </c>
      <c r="P3336">
        <v>2809900</v>
      </c>
      <c r="Q3336" t="s">
        <v>6636</v>
      </c>
      <c r="R3336" t="s">
        <v>6636</v>
      </c>
      <c r="S3336" s="12"/>
      <c r="T3336" s="13"/>
      <c r="U3336" t="s">
        <v>6721</v>
      </c>
    </row>
    <row r="3337" spans="1:21" x14ac:dyDescent="0.25">
      <c r="A3337" t="s">
        <v>6619</v>
      </c>
      <c r="B3337" s="12">
        <v>43217</v>
      </c>
      <c r="C3337" t="s">
        <v>9375</v>
      </c>
      <c r="D3337" s="11">
        <v>46217.468287037002</v>
      </c>
      <c r="E3337" t="s">
        <v>9376</v>
      </c>
      <c r="F3337" t="s">
        <v>6617</v>
      </c>
      <c r="G3337" t="s">
        <v>9200</v>
      </c>
      <c r="H3337" t="s">
        <v>6370</v>
      </c>
      <c r="I3337" t="s">
        <v>6636</v>
      </c>
      <c r="J3337" t="s">
        <v>6636</v>
      </c>
      <c r="K3337" t="s">
        <v>9377</v>
      </c>
      <c r="L3337" t="s">
        <v>9191</v>
      </c>
      <c r="M3337" t="s">
        <v>9378</v>
      </c>
      <c r="N3337" t="s">
        <v>6761</v>
      </c>
      <c r="O3337" t="s">
        <v>6762</v>
      </c>
      <c r="P3337">
        <v>2809900</v>
      </c>
      <c r="Q3337" t="s">
        <v>6636</v>
      </c>
      <c r="R3337" t="s">
        <v>6636</v>
      </c>
      <c r="S3337" s="12"/>
      <c r="T3337" s="13"/>
      <c r="U3337" t="s">
        <v>6721</v>
      </c>
    </row>
    <row r="3338" spans="1:21" x14ac:dyDescent="0.25">
      <c r="A3338" t="s">
        <v>6619</v>
      </c>
      <c r="B3338" s="12">
        <v>43217</v>
      </c>
      <c r="C3338" t="s">
        <v>9375</v>
      </c>
      <c r="D3338" s="11">
        <v>46217.468287037002</v>
      </c>
      <c r="E3338" t="s">
        <v>9376</v>
      </c>
      <c r="F3338" t="s">
        <v>6617</v>
      </c>
      <c r="G3338" t="s">
        <v>9201</v>
      </c>
      <c r="H3338" t="s">
        <v>6370</v>
      </c>
      <c r="I3338" t="s">
        <v>6636</v>
      </c>
      <c r="J3338" t="s">
        <v>6636</v>
      </c>
      <c r="K3338" t="s">
        <v>9377</v>
      </c>
      <c r="L3338" t="s">
        <v>9191</v>
      </c>
      <c r="M3338" t="s">
        <v>9378</v>
      </c>
      <c r="N3338" t="s">
        <v>6761</v>
      </c>
      <c r="O3338" t="s">
        <v>6762</v>
      </c>
      <c r="P3338">
        <v>2809900</v>
      </c>
      <c r="Q3338" t="s">
        <v>6636</v>
      </c>
      <c r="R3338" t="s">
        <v>6636</v>
      </c>
      <c r="S3338" s="12"/>
      <c r="T3338" s="13"/>
      <c r="U3338" t="s">
        <v>6721</v>
      </c>
    </row>
    <row r="3339" spans="1:21" x14ac:dyDescent="0.25">
      <c r="A3339" t="s">
        <v>6619</v>
      </c>
      <c r="B3339" s="12">
        <v>43234</v>
      </c>
      <c r="C3339" t="s">
        <v>9391</v>
      </c>
      <c r="D3339" s="11">
        <v>46217.588726851798</v>
      </c>
      <c r="E3339" t="s">
        <v>9392</v>
      </c>
      <c r="F3339" t="s">
        <v>6617</v>
      </c>
      <c r="G3339" t="s">
        <v>9121</v>
      </c>
      <c r="H3339" t="s">
        <v>6370</v>
      </c>
      <c r="I3339" t="s">
        <v>55</v>
      </c>
      <c r="J3339" t="s">
        <v>643</v>
      </c>
      <c r="K3339" t="s">
        <v>9393</v>
      </c>
      <c r="L3339" t="s">
        <v>9191</v>
      </c>
      <c r="M3339" t="s">
        <v>9394</v>
      </c>
      <c r="N3339" t="s">
        <v>6761</v>
      </c>
      <c r="O3339" t="s">
        <v>6771</v>
      </c>
      <c r="P3339">
        <v>3399000</v>
      </c>
      <c r="Q3339" t="s">
        <v>6636</v>
      </c>
      <c r="R3339" t="s">
        <v>6636</v>
      </c>
      <c r="S3339" s="12"/>
      <c r="T3339" s="13"/>
      <c r="U3339" t="s">
        <v>6629</v>
      </c>
    </row>
    <row r="3340" spans="1:21" x14ac:dyDescent="0.25">
      <c r="A3340" t="s">
        <v>6619</v>
      </c>
      <c r="B3340" s="12">
        <v>43234</v>
      </c>
      <c r="C3340" t="s">
        <v>9391</v>
      </c>
      <c r="D3340" s="11">
        <v>46217.588726851798</v>
      </c>
      <c r="E3340" t="s">
        <v>9392</v>
      </c>
      <c r="F3340" t="s">
        <v>6617</v>
      </c>
      <c r="G3340" t="s">
        <v>9193</v>
      </c>
      <c r="H3340" t="s">
        <v>6370</v>
      </c>
      <c r="I3340" t="s">
        <v>55</v>
      </c>
      <c r="J3340" t="s">
        <v>643</v>
      </c>
      <c r="K3340" t="s">
        <v>9393</v>
      </c>
      <c r="L3340" t="s">
        <v>9191</v>
      </c>
      <c r="M3340" t="s">
        <v>9394</v>
      </c>
      <c r="N3340" t="s">
        <v>6761</v>
      </c>
      <c r="O3340" t="s">
        <v>6771</v>
      </c>
      <c r="P3340">
        <v>3399000</v>
      </c>
      <c r="Q3340" t="s">
        <v>6636</v>
      </c>
      <c r="R3340" t="s">
        <v>6636</v>
      </c>
      <c r="S3340" s="12"/>
      <c r="T3340" s="13"/>
      <c r="U3340" t="s">
        <v>6629</v>
      </c>
    </row>
    <row r="3341" spans="1:21" x14ac:dyDescent="0.25">
      <c r="A3341" t="s">
        <v>6619</v>
      </c>
      <c r="B3341" s="12">
        <v>43234</v>
      </c>
      <c r="C3341" t="s">
        <v>9391</v>
      </c>
      <c r="D3341" s="11">
        <v>46217.588726851798</v>
      </c>
      <c r="E3341" t="s">
        <v>9392</v>
      </c>
      <c r="F3341" t="s">
        <v>6617</v>
      </c>
      <c r="G3341" t="s">
        <v>9194</v>
      </c>
      <c r="H3341" t="s">
        <v>6370</v>
      </c>
      <c r="I3341" t="s">
        <v>55</v>
      </c>
      <c r="J3341" t="s">
        <v>643</v>
      </c>
      <c r="K3341" t="s">
        <v>9393</v>
      </c>
      <c r="L3341" t="s">
        <v>9191</v>
      </c>
      <c r="M3341" t="s">
        <v>9394</v>
      </c>
      <c r="N3341" t="s">
        <v>6761</v>
      </c>
      <c r="O3341" t="s">
        <v>6771</v>
      </c>
      <c r="P3341">
        <v>3399000</v>
      </c>
      <c r="Q3341" t="s">
        <v>6636</v>
      </c>
      <c r="R3341" t="s">
        <v>6636</v>
      </c>
      <c r="S3341" s="12"/>
      <c r="T3341" s="13"/>
      <c r="U3341" t="s">
        <v>6629</v>
      </c>
    </row>
    <row r="3342" spans="1:21" x14ac:dyDescent="0.25">
      <c r="A3342" t="s">
        <v>6619</v>
      </c>
      <c r="B3342" s="12">
        <v>43234</v>
      </c>
      <c r="C3342" t="s">
        <v>9391</v>
      </c>
      <c r="D3342" s="11">
        <v>46217.588726851798</v>
      </c>
      <c r="E3342" t="s">
        <v>9392</v>
      </c>
      <c r="F3342" t="s">
        <v>6617</v>
      </c>
      <c r="G3342" t="s">
        <v>9195</v>
      </c>
      <c r="H3342" t="s">
        <v>6370</v>
      </c>
      <c r="I3342" t="s">
        <v>55</v>
      </c>
      <c r="J3342" t="s">
        <v>643</v>
      </c>
      <c r="K3342" t="s">
        <v>9393</v>
      </c>
      <c r="L3342" t="s">
        <v>9191</v>
      </c>
      <c r="M3342" t="s">
        <v>9394</v>
      </c>
      <c r="N3342" t="s">
        <v>6761</v>
      </c>
      <c r="O3342" t="s">
        <v>6771</v>
      </c>
      <c r="P3342">
        <v>3399000</v>
      </c>
      <c r="Q3342" t="s">
        <v>6636</v>
      </c>
      <c r="R3342" t="s">
        <v>6636</v>
      </c>
      <c r="S3342" s="12"/>
      <c r="T3342" s="13"/>
      <c r="U3342" t="s">
        <v>6629</v>
      </c>
    </row>
    <row r="3343" spans="1:21" x14ac:dyDescent="0.25">
      <c r="A3343" t="s">
        <v>6619</v>
      </c>
      <c r="B3343" s="12">
        <v>43234</v>
      </c>
      <c r="C3343" t="s">
        <v>9391</v>
      </c>
      <c r="D3343" s="11">
        <v>46217.588726851798</v>
      </c>
      <c r="E3343" t="s">
        <v>9392</v>
      </c>
      <c r="F3343" t="s">
        <v>6617</v>
      </c>
      <c r="G3343" t="s">
        <v>9196</v>
      </c>
      <c r="H3343" t="s">
        <v>6370</v>
      </c>
      <c r="I3343" t="s">
        <v>55</v>
      </c>
      <c r="J3343" t="s">
        <v>643</v>
      </c>
      <c r="K3343" t="s">
        <v>9393</v>
      </c>
      <c r="L3343" t="s">
        <v>9191</v>
      </c>
      <c r="M3343" t="s">
        <v>9394</v>
      </c>
      <c r="N3343" t="s">
        <v>6761</v>
      </c>
      <c r="O3343" t="s">
        <v>6771</v>
      </c>
      <c r="P3343">
        <v>3399000</v>
      </c>
      <c r="Q3343" t="s">
        <v>6636</v>
      </c>
      <c r="R3343" t="s">
        <v>6636</v>
      </c>
      <c r="S3343" s="12"/>
      <c r="T3343" s="13"/>
      <c r="U3343" t="s">
        <v>6629</v>
      </c>
    </row>
    <row r="3344" spans="1:21" x14ac:dyDescent="0.25">
      <c r="A3344" t="s">
        <v>6619</v>
      </c>
      <c r="B3344" s="12">
        <v>43234</v>
      </c>
      <c r="C3344" t="s">
        <v>9391</v>
      </c>
      <c r="D3344" s="11">
        <v>46217.588726851798</v>
      </c>
      <c r="E3344" t="s">
        <v>9392</v>
      </c>
      <c r="F3344" t="s">
        <v>6617</v>
      </c>
      <c r="G3344" t="s">
        <v>9197</v>
      </c>
      <c r="H3344" t="s">
        <v>6370</v>
      </c>
      <c r="I3344" t="s">
        <v>55</v>
      </c>
      <c r="J3344" t="s">
        <v>643</v>
      </c>
      <c r="K3344" t="s">
        <v>9393</v>
      </c>
      <c r="L3344" t="s">
        <v>9191</v>
      </c>
      <c r="M3344" t="s">
        <v>9394</v>
      </c>
      <c r="N3344" t="s">
        <v>6761</v>
      </c>
      <c r="O3344" t="s">
        <v>6771</v>
      </c>
      <c r="P3344">
        <v>3399000</v>
      </c>
      <c r="Q3344" t="s">
        <v>6636</v>
      </c>
      <c r="R3344" t="s">
        <v>6636</v>
      </c>
      <c r="S3344" s="12"/>
      <c r="T3344" s="13"/>
      <c r="U3344" t="s">
        <v>6629</v>
      </c>
    </row>
    <row r="3345" spans="1:21" x14ac:dyDescent="0.25">
      <c r="A3345" t="s">
        <v>6619</v>
      </c>
      <c r="B3345" s="12">
        <v>43234</v>
      </c>
      <c r="C3345" t="s">
        <v>9391</v>
      </c>
      <c r="D3345" s="11">
        <v>46217.588726851798</v>
      </c>
      <c r="E3345" t="s">
        <v>9392</v>
      </c>
      <c r="F3345" t="s">
        <v>6617</v>
      </c>
      <c r="G3345" t="s">
        <v>9198</v>
      </c>
      <c r="H3345" t="s">
        <v>6370</v>
      </c>
      <c r="I3345" t="s">
        <v>55</v>
      </c>
      <c r="J3345" t="s">
        <v>643</v>
      </c>
      <c r="K3345" t="s">
        <v>9393</v>
      </c>
      <c r="L3345" t="s">
        <v>9191</v>
      </c>
      <c r="M3345" t="s">
        <v>9394</v>
      </c>
      <c r="N3345" t="s">
        <v>6761</v>
      </c>
      <c r="O3345" t="s">
        <v>6771</v>
      </c>
      <c r="P3345">
        <v>3399000</v>
      </c>
      <c r="Q3345" t="s">
        <v>6636</v>
      </c>
      <c r="R3345" t="s">
        <v>6636</v>
      </c>
      <c r="S3345" s="12"/>
      <c r="T3345" s="13"/>
      <c r="U3345" t="s">
        <v>6629</v>
      </c>
    </row>
    <row r="3346" spans="1:21" x14ac:dyDescent="0.25">
      <c r="A3346" t="s">
        <v>6619</v>
      </c>
      <c r="B3346" s="12">
        <v>43234</v>
      </c>
      <c r="C3346" t="s">
        <v>9391</v>
      </c>
      <c r="D3346" s="11">
        <v>46217.588726851798</v>
      </c>
      <c r="E3346" t="s">
        <v>9392</v>
      </c>
      <c r="F3346" t="s">
        <v>6617</v>
      </c>
      <c r="G3346" t="s">
        <v>9199</v>
      </c>
      <c r="H3346" t="s">
        <v>6370</v>
      </c>
      <c r="I3346" t="s">
        <v>55</v>
      </c>
      <c r="J3346" t="s">
        <v>643</v>
      </c>
      <c r="K3346" t="s">
        <v>9393</v>
      </c>
      <c r="L3346" t="s">
        <v>9191</v>
      </c>
      <c r="M3346" t="s">
        <v>9394</v>
      </c>
      <c r="N3346" t="s">
        <v>6761</v>
      </c>
      <c r="O3346" t="s">
        <v>6771</v>
      </c>
      <c r="P3346">
        <v>3399000</v>
      </c>
      <c r="Q3346" t="s">
        <v>6636</v>
      </c>
      <c r="R3346" t="s">
        <v>6636</v>
      </c>
      <c r="S3346" s="12"/>
      <c r="T3346" s="13"/>
      <c r="U3346" t="s">
        <v>6629</v>
      </c>
    </row>
    <row r="3347" spans="1:21" x14ac:dyDescent="0.25">
      <c r="A3347" t="s">
        <v>6619</v>
      </c>
      <c r="B3347" s="12">
        <v>43234</v>
      </c>
      <c r="C3347" t="s">
        <v>9391</v>
      </c>
      <c r="D3347" s="11">
        <v>46217.588726851798</v>
      </c>
      <c r="E3347" t="s">
        <v>9392</v>
      </c>
      <c r="F3347" t="s">
        <v>6617</v>
      </c>
      <c r="G3347" t="s">
        <v>9200</v>
      </c>
      <c r="H3347" t="s">
        <v>6370</v>
      </c>
      <c r="I3347" t="s">
        <v>55</v>
      </c>
      <c r="J3347" t="s">
        <v>643</v>
      </c>
      <c r="K3347" t="s">
        <v>9393</v>
      </c>
      <c r="L3347" t="s">
        <v>9191</v>
      </c>
      <c r="M3347" t="s">
        <v>9394</v>
      </c>
      <c r="N3347" t="s">
        <v>6761</v>
      </c>
      <c r="O3347" t="s">
        <v>6771</v>
      </c>
      <c r="P3347">
        <v>3399000</v>
      </c>
      <c r="Q3347" t="s">
        <v>6636</v>
      </c>
      <c r="R3347" t="s">
        <v>6636</v>
      </c>
      <c r="S3347" s="12"/>
      <c r="T3347" s="13"/>
      <c r="U3347" t="s">
        <v>6629</v>
      </c>
    </row>
    <row r="3348" spans="1:21" x14ac:dyDescent="0.25">
      <c r="A3348" t="s">
        <v>6619</v>
      </c>
      <c r="B3348" s="12">
        <v>43234</v>
      </c>
      <c r="C3348" t="s">
        <v>9391</v>
      </c>
      <c r="D3348" s="11">
        <v>46217.588726851798</v>
      </c>
      <c r="E3348" t="s">
        <v>9392</v>
      </c>
      <c r="F3348" t="s">
        <v>6617</v>
      </c>
      <c r="G3348" t="s">
        <v>9201</v>
      </c>
      <c r="H3348" t="s">
        <v>6370</v>
      </c>
      <c r="I3348" t="s">
        <v>55</v>
      </c>
      <c r="J3348" t="s">
        <v>643</v>
      </c>
      <c r="K3348" t="s">
        <v>9393</v>
      </c>
      <c r="L3348" t="s">
        <v>9191</v>
      </c>
      <c r="M3348" t="s">
        <v>9394</v>
      </c>
      <c r="N3348" t="s">
        <v>6761</v>
      </c>
      <c r="O3348" t="s">
        <v>6771</v>
      </c>
      <c r="P3348">
        <v>3399000</v>
      </c>
      <c r="Q3348" t="s">
        <v>6636</v>
      </c>
      <c r="R3348" t="s">
        <v>6636</v>
      </c>
      <c r="S3348" s="12"/>
      <c r="T3348" s="13"/>
      <c r="U3348" t="s">
        <v>6629</v>
      </c>
    </row>
    <row r="3349" spans="1:21" x14ac:dyDescent="0.25">
      <c r="A3349" t="s">
        <v>6637</v>
      </c>
      <c r="B3349" s="12">
        <v>43298</v>
      </c>
      <c r="C3349" t="s">
        <v>9395</v>
      </c>
      <c r="D3349" s="11">
        <v>46217.968518518501</v>
      </c>
      <c r="E3349" t="s">
        <v>9396</v>
      </c>
      <c r="F3349" t="s">
        <v>6617</v>
      </c>
      <c r="G3349" t="s">
        <v>9121</v>
      </c>
      <c r="H3349" t="s">
        <v>6370</v>
      </c>
      <c r="I3349" t="s">
        <v>65</v>
      </c>
      <c r="J3349" t="s">
        <v>67</v>
      </c>
      <c r="K3349" t="s">
        <v>9397</v>
      </c>
      <c r="L3349" t="s">
        <v>9191</v>
      </c>
      <c r="M3349" t="s">
        <v>9398</v>
      </c>
      <c r="N3349" t="s">
        <v>6761</v>
      </c>
      <c r="O3349" t="s">
        <v>6762</v>
      </c>
      <c r="P3349">
        <v>2809900</v>
      </c>
      <c r="Q3349" t="s">
        <v>6636</v>
      </c>
      <c r="R3349" t="s">
        <v>6636</v>
      </c>
      <c r="S3349" s="12"/>
      <c r="T3349" s="13"/>
      <c r="U3349" t="s">
        <v>6721</v>
      </c>
    </row>
    <row r="3350" spans="1:21" x14ac:dyDescent="0.25">
      <c r="A3350" t="s">
        <v>6637</v>
      </c>
      <c r="B3350" s="12">
        <v>43298</v>
      </c>
      <c r="C3350" t="s">
        <v>9395</v>
      </c>
      <c r="D3350" s="11">
        <v>46217.968518518501</v>
      </c>
      <c r="E3350" t="s">
        <v>9396</v>
      </c>
      <c r="F3350" t="s">
        <v>6617</v>
      </c>
      <c r="G3350" t="s">
        <v>9193</v>
      </c>
      <c r="H3350" t="s">
        <v>6370</v>
      </c>
      <c r="I3350" t="s">
        <v>65</v>
      </c>
      <c r="J3350" t="s">
        <v>67</v>
      </c>
      <c r="K3350" t="s">
        <v>9397</v>
      </c>
      <c r="L3350" t="s">
        <v>9191</v>
      </c>
      <c r="M3350" t="s">
        <v>9398</v>
      </c>
      <c r="N3350" t="s">
        <v>6761</v>
      </c>
      <c r="O3350" t="s">
        <v>6762</v>
      </c>
      <c r="P3350">
        <v>2809900</v>
      </c>
      <c r="Q3350" t="s">
        <v>6636</v>
      </c>
      <c r="R3350" t="s">
        <v>6636</v>
      </c>
      <c r="S3350" s="12"/>
      <c r="T3350" s="13"/>
      <c r="U3350" t="s">
        <v>6721</v>
      </c>
    </row>
    <row r="3351" spans="1:21" x14ac:dyDescent="0.25">
      <c r="A3351" t="s">
        <v>6637</v>
      </c>
      <c r="B3351" s="12">
        <v>43298</v>
      </c>
      <c r="C3351" t="s">
        <v>9395</v>
      </c>
      <c r="D3351" s="11">
        <v>46217.968518518501</v>
      </c>
      <c r="E3351" t="s">
        <v>9396</v>
      </c>
      <c r="F3351" t="s">
        <v>6617</v>
      </c>
      <c r="G3351" t="s">
        <v>9194</v>
      </c>
      <c r="H3351" t="s">
        <v>6370</v>
      </c>
      <c r="I3351" t="s">
        <v>65</v>
      </c>
      <c r="J3351" t="s">
        <v>67</v>
      </c>
      <c r="K3351" t="s">
        <v>9397</v>
      </c>
      <c r="L3351" t="s">
        <v>9191</v>
      </c>
      <c r="M3351" t="s">
        <v>9398</v>
      </c>
      <c r="N3351" t="s">
        <v>6761</v>
      </c>
      <c r="O3351" t="s">
        <v>6762</v>
      </c>
      <c r="P3351">
        <v>2809900</v>
      </c>
      <c r="Q3351" t="s">
        <v>6636</v>
      </c>
      <c r="R3351" t="s">
        <v>6636</v>
      </c>
      <c r="S3351" s="12"/>
      <c r="T3351" s="13"/>
      <c r="U3351" t="s">
        <v>6721</v>
      </c>
    </row>
    <row r="3352" spans="1:21" x14ac:dyDescent="0.25">
      <c r="A3352" t="s">
        <v>6637</v>
      </c>
      <c r="B3352" s="12">
        <v>43298</v>
      </c>
      <c r="C3352" t="s">
        <v>9395</v>
      </c>
      <c r="D3352" s="11">
        <v>46217.968518518501</v>
      </c>
      <c r="E3352" t="s">
        <v>9396</v>
      </c>
      <c r="F3352" t="s">
        <v>6617</v>
      </c>
      <c r="G3352" t="s">
        <v>9195</v>
      </c>
      <c r="H3352" t="s">
        <v>6370</v>
      </c>
      <c r="I3352" t="s">
        <v>65</v>
      </c>
      <c r="J3352" t="s">
        <v>67</v>
      </c>
      <c r="K3352" t="s">
        <v>9397</v>
      </c>
      <c r="L3352" t="s">
        <v>9191</v>
      </c>
      <c r="M3352" t="s">
        <v>9398</v>
      </c>
      <c r="N3352" t="s">
        <v>6761</v>
      </c>
      <c r="O3352" t="s">
        <v>6762</v>
      </c>
      <c r="P3352">
        <v>2809900</v>
      </c>
      <c r="Q3352" t="s">
        <v>6636</v>
      </c>
      <c r="R3352" t="s">
        <v>6636</v>
      </c>
      <c r="S3352" s="12"/>
      <c r="T3352" s="13"/>
      <c r="U3352" t="s">
        <v>6721</v>
      </c>
    </row>
    <row r="3353" spans="1:21" x14ac:dyDescent="0.25">
      <c r="A3353" t="s">
        <v>6637</v>
      </c>
      <c r="B3353" s="12">
        <v>43298</v>
      </c>
      <c r="C3353" t="s">
        <v>9395</v>
      </c>
      <c r="D3353" s="11">
        <v>46217.968518518501</v>
      </c>
      <c r="E3353" t="s">
        <v>9396</v>
      </c>
      <c r="F3353" t="s">
        <v>6617</v>
      </c>
      <c r="G3353" t="s">
        <v>9196</v>
      </c>
      <c r="H3353" t="s">
        <v>6370</v>
      </c>
      <c r="I3353" t="s">
        <v>65</v>
      </c>
      <c r="J3353" t="s">
        <v>67</v>
      </c>
      <c r="K3353" t="s">
        <v>9397</v>
      </c>
      <c r="L3353" t="s">
        <v>9191</v>
      </c>
      <c r="M3353" t="s">
        <v>9398</v>
      </c>
      <c r="N3353" t="s">
        <v>6761</v>
      </c>
      <c r="O3353" t="s">
        <v>6762</v>
      </c>
      <c r="P3353">
        <v>2809900</v>
      </c>
      <c r="Q3353" t="s">
        <v>6636</v>
      </c>
      <c r="R3353" t="s">
        <v>6636</v>
      </c>
      <c r="S3353" s="12"/>
      <c r="T3353" s="13"/>
      <c r="U3353" t="s">
        <v>6721</v>
      </c>
    </row>
    <row r="3354" spans="1:21" x14ac:dyDescent="0.25">
      <c r="A3354" t="s">
        <v>6637</v>
      </c>
      <c r="B3354" s="12">
        <v>43298</v>
      </c>
      <c r="C3354" t="s">
        <v>9395</v>
      </c>
      <c r="D3354" s="11">
        <v>46217.968518518501</v>
      </c>
      <c r="E3354" t="s">
        <v>9396</v>
      </c>
      <c r="F3354" t="s">
        <v>6617</v>
      </c>
      <c r="G3354" t="s">
        <v>9197</v>
      </c>
      <c r="H3354" t="s">
        <v>6370</v>
      </c>
      <c r="I3354" t="s">
        <v>65</v>
      </c>
      <c r="J3354" t="s">
        <v>67</v>
      </c>
      <c r="K3354" t="s">
        <v>9397</v>
      </c>
      <c r="L3354" t="s">
        <v>9191</v>
      </c>
      <c r="M3354" t="s">
        <v>9398</v>
      </c>
      <c r="N3354" t="s">
        <v>6761</v>
      </c>
      <c r="O3354" t="s">
        <v>6762</v>
      </c>
      <c r="P3354">
        <v>2809900</v>
      </c>
      <c r="Q3354" t="s">
        <v>6636</v>
      </c>
      <c r="R3354" t="s">
        <v>6636</v>
      </c>
      <c r="S3354" s="12"/>
      <c r="T3354" s="13"/>
      <c r="U3354" t="s">
        <v>6721</v>
      </c>
    </row>
    <row r="3355" spans="1:21" x14ac:dyDescent="0.25">
      <c r="A3355" t="s">
        <v>6637</v>
      </c>
      <c r="B3355" s="12">
        <v>43298</v>
      </c>
      <c r="C3355" t="s">
        <v>9395</v>
      </c>
      <c r="D3355" s="11">
        <v>46217.968518518501</v>
      </c>
      <c r="E3355" t="s">
        <v>9396</v>
      </c>
      <c r="F3355" t="s">
        <v>6617</v>
      </c>
      <c r="G3355" t="s">
        <v>9198</v>
      </c>
      <c r="H3355" t="s">
        <v>6370</v>
      </c>
      <c r="I3355" t="s">
        <v>65</v>
      </c>
      <c r="J3355" t="s">
        <v>67</v>
      </c>
      <c r="K3355" t="s">
        <v>9397</v>
      </c>
      <c r="L3355" t="s">
        <v>9191</v>
      </c>
      <c r="M3355" t="s">
        <v>9398</v>
      </c>
      <c r="N3355" t="s">
        <v>6761</v>
      </c>
      <c r="O3355" t="s">
        <v>6762</v>
      </c>
      <c r="P3355">
        <v>2809900</v>
      </c>
      <c r="Q3355" t="s">
        <v>6636</v>
      </c>
      <c r="R3355" t="s">
        <v>6636</v>
      </c>
      <c r="S3355" s="12"/>
      <c r="T3355" s="13"/>
      <c r="U3355" t="s">
        <v>6721</v>
      </c>
    </row>
    <row r="3356" spans="1:21" x14ac:dyDescent="0.25">
      <c r="A3356" t="s">
        <v>6637</v>
      </c>
      <c r="B3356" s="12">
        <v>43298</v>
      </c>
      <c r="C3356" t="s">
        <v>9395</v>
      </c>
      <c r="D3356" s="11">
        <v>46217.968518518501</v>
      </c>
      <c r="E3356" t="s">
        <v>9396</v>
      </c>
      <c r="F3356" t="s">
        <v>6617</v>
      </c>
      <c r="G3356" t="s">
        <v>9199</v>
      </c>
      <c r="H3356" t="s">
        <v>6370</v>
      </c>
      <c r="I3356" t="s">
        <v>65</v>
      </c>
      <c r="J3356" t="s">
        <v>67</v>
      </c>
      <c r="K3356" t="s">
        <v>9397</v>
      </c>
      <c r="L3356" t="s">
        <v>9191</v>
      </c>
      <c r="M3356" t="s">
        <v>9398</v>
      </c>
      <c r="N3356" t="s">
        <v>6761</v>
      </c>
      <c r="O3356" t="s">
        <v>6762</v>
      </c>
      <c r="P3356">
        <v>2809900</v>
      </c>
      <c r="Q3356" t="s">
        <v>6636</v>
      </c>
      <c r="R3356" t="s">
        <v>6636</v>
      </c>
      <c r="S3356" s="12"/>
      <c r="T3356" s="13"/>
      <c r="U3356" t="s">
        <v>6721</v>
      </c>
    </row>
    <row r="3357" spans="1:21" x14ac:dyDescent="0.25">
      <c r="A3357" t="s">
        <v>6637</v>
      </c>
      <c r="B3357" s="12">
        <v>43298</v>
      </c>
      <c r="C3357" t="s">
        <v>9395</v>
      </c>
      <c r="D3357" s="11">
        <v>46217.968518518501</v>
      </c>
      <c r="E3357" t="s">
        <v>9396</v>
      </c>
      <c r="F3357" t="s">
        <v>6617</v>
      </c>
      <c r="G3357" t="s">
        <v>9200</v>
      </c>
      <c r="H3357" t="s">
        <v>6370</v>
      </c>
      <c r="I3357" t="s">
        <v>65</v>
      </c>
      <c r="J3357" t="s">
        <v>67</v>
      </c>
      <c r="K3357" t="s">
        <v>9397</v>
      </c>
      <c r="L3357" t="s">
        <v>9191</v>
      </c>
      <c r="M3357" t="s">
        <v>9398</v>
      </c>
      <c r="N3357" t="s">
        <v>6761</v>
      </c>
      <c r="O3357" t="s">
        <v>6762</v>
      </c>
      <c r="P3357">
        <v>2809900</v>
      </c>
      <c r="Q3357" t="s">
        <v>6636</v>
      </c>
      <c r="R3357" t="s">
        <v>6636</v>
      </c>
      <c r="S3357" s="12"/>
      <c r="T3357" s="13"/>
      <c r="U3357" t="s">
        <v>6721</v>
      </c>
    </row>
    <row r="3358" spans="1:21" x14ac:dyDescent="0.25">
      <c r="A3358" t="s">
        <v>6637</v>
      </c>
      <c r="B3358" s="12">
        <v>43298</v>
      </c>
      <c r="C3358" t="s">
        <v>9395</v>
      </c>
      <c r="D3358" s="11">
        <v>46217.968518518501</v>
      </c>
      <c r="E3358" t="s">
        <v>9396</v>
      </c>
      <c r="F3358" t="s">
        <v>6617</v>
      </c>
      <c r="G3358" t="s">
        <v>9201</v>
      </c>
      <c r="H3358" t="s">
        <v>6370</v>
      </c>
      <c r="I3358" t="s">
        <v>65</v>
      </c>
      <c r="J3358" t="s">
        <v>67</v>
      </c>
      <c r="K3358" t="s">
        <v>9397</v>
      </c>
      <c r="L3358" t="s">
        <v>9191</v>
      </c>
      <c r="M3358" t="s">
        <v>9398</v>
      </c>
      <c r="N3358" t="s">
        <v>6761</v>
      </c>
      <c r="O3358" t="s">
        <v>6762</v>
      </c>
      <c r="P3358">
        <v>2809900</v>
      </c>
      <c r="Q3358" t="s">
        <v>6636</v>
      </c>
      <c r="R3358" t="s">
        <v>6636</v>
      </c>
      <c r="S3358" s="12"/>
      <c r="T3358" s="13"/>
      <c r="U3358" t="s">
        <v>6721</v>
      </c>
    </row>
    <row r="3359" spans="1:21" x14ac:dyDescent="0.25">
      <c r="A3359" t="s">
        <v>6619</v>
      </c>
      <c r="B3359" s="12">
        <v>43298</v>
      </c>
      <c r="C3359" t="s">
        <v>9395</v>
      </c>
      <c r="D3359" s="11">
        <v>46218.7409722222</v>
      </c>
      <c r="E3359" t="s">
        <v>9396</v>
      </c>
      <c r="F3359" t="s">
        <v>6617</v>
      </c>
      <c r="G3359" t="s">
        <v>9121</v>
      </c>
      <c r="H3359" t="s">
        <v>6370</v>
      </c>
      <c r="I3359" t="s">
        <v>65</v>
      </c>
      <c r="J3359" t="s">
        <v>67</v>
      </c>
      <c r="K3359" t="s">
        <v>9397</v>
      </c>
      <c r="L3359" t="s">
        <v>9191</v>
      </c>
      <c r="M3359" t="s">
        <v>9398</v>
      </c>
      <c r="N3359" t="s">
        <v>6761</v>
      </c>
      <c r="O3359" t="s">
        <v>6762</v>
      </c>
      <c r="P3359">
        <v>2809900</v>
      </c>
      <c r="Q3359" t="s">
        <v>6636</v>
      </c>
      <c r="R3359" t="s">
        <v>6636</v>
      </c>
      <c r="S3359" s="12"/>
      <c r="T3359" s="13"/>
      <c r="U3359" t="s">
        <v>6721</v>
      </c>
    </row>
    <row r="3360" spans="1:21" x14ac:dyDescent="0.25">
      <c r="A3360" t="s">
        <v>6619</v>
      </c>
      <c r="B3360" s="12">
        <v>43298</v>
      </c>
      <c r="C3360" t="s">
        <v>9395</v>
      </c>
      <c r="D3360" s="11">
        <v>46218.7409722222</v>
      </c>
      <c r="E3360" t="s">
        <v>9396</v>
      </c>
      <c r="F3360" t="s">
        <v>6617</v>
      </c>
      <c r="G3360" t="s">
        <v>9193</v>
      </c>
      <c r="H3360" t="s">
        <v>6370</v>
      </c>
      <c r="I3360" t="s">
        <v>65</v>
      </c>
      <c r="J3360" t="s">
        <v>67</v>
      </c>
      <c r="K3360" t="s">
        <v>9397</v>
      </c>
      <c r="L3360" t="s">
        <v>9191</v>
      </c>
      <c r="M3360" t="s">
        <v>9398</v>
      </c>
      <c r="N3360" t="s">
        <v>6761</v>
      </c>
      <c r="O3360" t="s">
        <v>6762</v>
      </c>
      <c r="P3360">
        <v>2809900</v>
      </c>
      <c r="Q3360" t="s">
        <v>6636</v>
      </c>
      <c r="R3360" t="s">
        <v>6636</v>
      </c>
      <c r="S3360" s="12"/>
      <c r="T3360" s="13"/>
      <c r="U3360" t="s">
        <v>6721</v>
      </c>
    </row>
    <row r="3361" spans="1:21" x14ac:dyDescent="0.25">
      <c r="A3361" t="s">
        <v>6619</v>
      </c>
      <c r="B3361" s="12">
        <v>43298</v>
      </c>
      <c r="C3361" t="s">
        <v>9395</v>
      </c>
      <c r="D3361" s="11">
        <v>46218.7409722222</v>
      </c>
      <c r="E3361" t="s">
        <v>9396</v>
      </c>
      <c r="F3361" t="s">
        <v>6617</v>
      </c>
      <c r="G3361" t="s">
        <v>9194</v>
      </c>
      <c r="H3361" t="s">
        <v>6370</v>
      </c>
      <c r="I3361" t="s">
        <v>65</v>
      </c>
      <c r="J3361" t="s">
        <v>67</v>
      </c>
      <c r="K3361" t="s">
        <v>9397</v>
      </c>
      <c r="L3361" t="s">
        <v>9191</v>
      </c>
      <c r="M3361" t="s">
        <v>9398</v>
      </c>
      <c r="N3361" t="s">
        <v>6761</v>
      </c>
      <c r="O3361" t="s">
        <v>6762</v>
      </c>
      <c r="P3361">
        <v>2809900</v>
      </c>
      <c r="Q3361" t="s">
        <v>6636</v>
      </c>
      <c r="R3361" t="s">
        <v>6636</v>
      </c>
      <c r="S3361" s="12"/>
      <c r="T3361" s="13"/>
      <c r="U3361" t="s">
        <v>6721</v>
      </c>
    </row>
    <row r="3362" spans="1:21" x14ac:dyDescent="0.25">
      <c r="A3362" t="s">
        <v>6619</v>
      </c>
      <c r="B3362" s="12">
        <v>43298</v>
      </c>
      <c r="C3362" t="s">
        <v>9395</v>
      </c>
      <c r="D3362" s="11">
        <v>46218.7409722222</v>
      </c>
      <c r="E3362" t="s">
        <v>9396</v>
      </c>
      <c r="F3362" t="s">
        <v>6617</v>
      </c>
      <c r="G3362" t="s">
        <v>9195</v>
      </c>
      <c r="H3362" t="s">
        <v>6370</v>
      </c>
      <c r="I3362" t="s">
        <v>65</v>
      </c>
      <c r="J3362" t="s">
        <v>67</v>
      </c>
      <c r="K3362" t="s">
        <v>9397</v>
      </c>
      <c r="L3362" t="s">
        <v>9191</v>
      </c>
      <c r="M3362" t="s">
        <v>9398</v>
      </c>
      <c r="N3362" t="s">
        <v>6761</v>
      </c>
      <c r="O3362" t="s">
        <v>6762</v>
      </c>
      <c r="P3362">
        <v>2809900</v>
      </c>
      <c r="Q3362" t="s">
        <v>6636</v>
      </c>
      <c r="R3362" t="s">
        <v>6636</v>
      </c>
      <c r="S3362" s="12"/>
      <c r="T3362" s="13"/>
      <c r="U3362" t="s">
        <v>6721</v>
      </c>
    </row>
    <row r="3363" spans="1:21" x14ac:dyDescent="0.25">
      <c r="A3363" t="s">
        <v>6619</v>
      </c>
      <c r="B3363" s="12">
        <v>43298</v>
      </c>
      <c r="C3363" t="s">
        <v>9395</v>
      </c>
      <c r="D3363" s="11">
        <v>46218.7409722222</v>
      </c>
      <c r="E3363" t="s">
        <v>9396</v>
      </c>
      <c r="F3363" t="s">
        <v>6617</v>
      </c>
      <c r="G3363" t="s">
        <v>9196</v>
      </c>
      <c r="H3363" t="s">
        <v>6370</v>
      </c>
      <c r="I3363" t="s">
        <v>65</v>
      </c>
      <c r="J3363" t="s">
        <v>67</v>
      </c>
      <c r="K3363" t="s">
        <v>9397</v>
      </c>
      <c r="L3363" t="s">
        <v>9191</v>
      </c>
      <c r="M3363" t="s">
        <v>9398</v>
      </c>
      <c r="N3363" t="s">
        <v>6761</v>
      </c>
      <c r="O3363" t="s">
        <v>6762</v>
      </c>
      <c r="P3363">
        <v>2809900</v>
      </c>
      <c r="Q3363" t="s">
        <v>6636</v>
      </c>
      <c r="R3363" t="s">
        <v>6636</v>
      </c>
      <c r="S3363" s="12"/>
      <c r="T3363" s="13"/>
      <c r="U3363" t="s">
        <v>6721</v>
      </c>
    </row>
    <row r="3364" spans="1:21" x14ac:dyDescent="0.25">
      <c r="A3364" t="s">
        <v>6619</v>
      </c>
      <c r="B3364" s="12">
        <v>43298</v>
      </c>
      <c r="C3364" t="s">
        <v>9395</v>
      </c>
      <c r="D3364" s="11">
        <v>46218.7409722222</v>
      </c>
      <c r="E3364" t="s">
        <v>9396</v>
      </c>
      <c r="F3364" t="s">
        <v>6617</v>
      </c>
      <c r="G3364" t="s">
        <v>9197</v>
      </c>
      <c r="H3364" t="s">
        <v>6370</v>
      </c>
      <c r="I3364" t="s">
        <v>65</v>
      </c>
      <c r="J3364" t="s">
        <v>67</v>
      </c>
      <c r="K3364" t="s">
        <v>9397</v>
      </c>
      <c r="L3364" t="s">
        <v>9191</v>
      </c>
      <c r="M3364" t="s">
        <v>9398</v>
      </c>
      <c r="N3364" t="s">
        <v>6761</v>
      </c>
      <c r="O3364" t="s">
        <v>6762</v>
      </c>
      <c r="P3364">
        <v>2809900</v>
      </c>
      <c r="Q3364" t="s">
        <v>6636</v>
      </c>
      <c r="R3364" t="s">
        <v>6636</v>
      </c>
      <c r="S3364" s="12"/>
      <c r="T3364" s="13"/>
      <c r="U3364" t="s">
        <v>6721</v>
      </c>
    </row>
    <row r="3365" spans="1:21" x14ac:dyDescent="0.25">
      <c r="A3365" t="s">
        <v>6619</v>
      </c>
      <c r="B3365" s="12">
        <v>43298</v>
      </c>
      <c r="C3365" t="s">
        <v>9395</v>
      </c>
      <c r="D3365" s="11">
        <v>46218.7409722222</v>
      </c>
      <c r="E3365" t="s">
        <v>9396</v>
      </c>
      <c r="F3365" t="s">
        <v>6617</v>
      </c>
      <c r="G3365" t="s">
        <v>9198</v>
      </c>
      <c r="H3365" t="s">
        <v>6370</v>
      </c>
      <c r="I3365" t="s">
        <v>65</v>
      </c>
      <c r="J3365" t="s">
        <v>67</v>
      </c>
      <c r="K3365" t="s">
        <v>9397</v>
      </c>
      <c r="L3365" t="s">
        <v>9191</v>
      </c>
      <c r="M3365" t="s">
        <v>9398</v>
      </c>
      <c r="N3365" t="s">
        <v>6761</v>
      </c>
      <c r="O3365" t="s">
        <v>6762</v>
      </c>
      <c r="P3365">
        <v>2809900</v>
      </c>
      <c r="Q3365" t="s">
        <v>6636</v>
      </c>
      <c r="R3365" t="s">
        <v>6636</v>
      </c>
      <c r="S3365" s="12"/>
      <c r="T3365" s="13"/>
      <c r="U3365" t="s">
        <v>6721</v>
      </c>
    </row>
    <row r="3366" spans="1:21" x14ac:dyDescent="0.25">
      <c r="A3366" t="s">
        <v>6619</v>
      </c>
      <c r="B3366" s="12">
        <v>43298</v>
      </c>
      <c r="C3366" t="s">
        <v>9395</v>
      </c>
      <c r="D3366" s="11">
        <v>46218.7409722222</v>
      </c>
      <c r="E3366" t="s">
        <v>9396</v>
      </c>
      <c r="F3366" t="s">
        <v>6617</v>
      </c>
      <c r="G3366" t="s">
        <v>9199</v>
      </c>
      <c r="H3366" t="s">
        <v>6370</v>
      </c>
      <c r="I3366" t="s">
        <v>65</v>
      </c>
      <c r="J3366" t="s">
        <v>67</v>
      </c>
      <c r="K3366" t="s">
        <v>9397</v>
      </c>
      <c r="L3366" t="s">
        <v>9191</v>
      </c>
      <c r="M3366" t="s">
        <v>9398</v>
      </c>
      <c r="N3366" t="s">
        <v>6761</v>
      </c>
      <c r="O3366" t="s">
        <v>6762</v>
      </c>
      <c r="P3366">
        <v>2809900</v>
      </c>
      <c r="Q3366" t="s">
        <v>6636</v>
      </c>
      <c r="R3366" t="s">
        <v>6636</v>
      </c>
      <c r="S3366" s="12"/>
      <c r="T3366" s="13"/>
      <c r="U3366" t="s">
        <v>6721</v>
      </c>
    </row>
    <row r="3367" spans="1:21" x14ac:dyDescent="0.25">
      <c r="A3367" t="s">
        <v>6619</v>
      </c>
      <c r="B3367" s="12">
        <v>43298</v>
      </c>
      <c r="C3367" t="s">
        <v>9395</v>
      </c>
      <c r="D3367" s="11">
        <v>46218.7409722222</v>
      </c>
      <c r="E3367" t="s">
        <v>9396</v>
      </c>
      <c r="F3367" t="s">
        <v>6617</v>
      </c>
      <c r="G3367" t="s">
        <v>9200</v>
      </c>
      <c r="H3367" t="s">
        <v>6370</v>
      </c>
      <c r="I3367" t="s">
        <v>65</v>
      </c>
      <c r="J3367" t="s">
        <v>67</v>
      </c>
      <c r="K3367" t="s">
        <v>9397</v>
      </c>
      <c r="L3367" t="s">
        <v>9191</v>
      </c>
      <c r="M3367" t="s">
        <v>9398</v>
      </c>
      <c r="N3367" t="s">
        <v>6761</v>
      </c>
      <c r="O3367" t="s">
        <v>6762</v>
      </c>
      <c r="P3367">
        <v>2809900</v>
      </c>
      <c r="Q3367" t="s">
        <v>6636</v>
      </c>
      <c r="R3367" t="s">
        <v>6636</v>
      </c>
      <c r="S3367" s="12"/>
      <c r="T3367" s="13"/>
      <c r="U3367" t="s">
        <v>6721</v>
      </c>
    </row>
    <row r="3368" spans="1:21" x14ac:dyDescent="0.25">
      <c r="A3368" t="s">
        <v>6619</v>
      </c>
      <c r="B3368" s="12">
        <v>43298</v>
      </c>
      <c r="C3368" t="s">
        <v>9395</v>
      </c>
      <c r="D3368" s="11">
        <v>46218.7409722222</v>
      </c>
      <c r="E3368" t="s">
        <v>9396</v>
      </c>
      <c r="F3368" t="s">
        <v>6617</v>
      </c>
      <c r="G3368" t="s">
        <v>9201</v>
      </c>
      <c r="H3368" t="s">
        <v>6370</v>
      </c>
      <c r="I3368" t="s">
        <v>65</v>
      </c>
      <c r="J3368" t="s">
        <v>67</v>
      </c>
      <c r="K3368" t="s">
        <v>9397</v>
      </c>
      <c r="L3368" t="s">
        <v>9191</v>
      </c>
      <c r="M3368" t="s">
        <v>9398</v>
      </c>
      <c r="N3368" t="s">
        <v>6761</v>
      </c>
      <c r="O3368" t="s">
        <v>6762</v>
      </c>
      <c r="P3368">
        <v>2809900</v>
      </c>
      <c r="Q3368" t="s">
        <v>6636</v>
      </c>
      <c r="R3368" t="s">
        <v>6636</v>
      </c>
      <c r="S3368" s="12"/>
      <c r="T3368" s="13"/>
      <c r="U3368" t="s">
        <v>6721</v>
      </c>
    </row>
    <row r="3369" spans="1:21" x14ac:dyDescent="0.25">
      <c r="A3369" t="s">
        <v>6637</v>
      </c>
      <c r="B3369" s="12">
        <v>43385</v>
      </c>
      <c r="C3369" t="s">
        <v>9399</v>
      </c>
      <c r="D3369" s="11">
        <v>46218.824305555601</v>
      </c>
      <c r="E3369" t="s">
        <v>9400</v>
      </c>
      <c r="F3369" t="s">
        <v>6617</v>
      </c>
      <c r="G3369" t="s">
        <v>9193</v>
      </c>
      <c r="H3369" t="s">
        <v>6370</v>
      </c>
      <c r="I3369" t="s">
        <v>65</v>
      </c>
      <c r="J3369" t="s">
        <v>219</v>
      </c>
      <c r="K3369" t="s">
        <v>9381</v>
      </c>
      <c r="L3369" t="s">
        <v>9191</v>
      </c>
      <c r="M3369" t="s">
        <v>9382</v>
      </c>
      <c r="N3369" t="s">
        <v>6761</v>
      </c>
      <c r="O3369" t="s">
        <v>6771</v>
      </c>
      <c r="P3369">
        <v>3399000</v>
      </c>
      <c r="Q3369" t="s">
        <v>6636</v>
      </c>
      <c r="R3369" t="s">
        <v>6636</v>
      </c>
      <c r="S3369" s="12"/>
      <c r="T3369" s="13"/>
      <c r="U3369" t="s">
        <v>6721</v>
      </c>
    </row>
    <row r="3370" spans="1:21" x14ac:dyDescent="0.25">
      <c r="A3370" t="s">
        <v>6637</v>
      </c>
      <c r="B3370" s="12">
        <v>43385</v>
      </c>
      <c r="C3370" t="s">
        <v>9399</v>
      </c>
      <c r="D3370" s="11">
        <v>46218.824305555601</v>
      </c>
      <c r="E3370" t="s">
        <v>9400</v>
      </c>
      <c r="F3370" t="s">
        <v>6617</v>
      </c>
      <c r="G3370" t="s">
        <v>9194</v>
      </c>
      <c r="H3370" t="s">
        <v>6370</v>
      </c>
      <c r="I3370" t="s">
        <v>65</v>
      </c>
      <c r="J3370" t="s">
        <v>219</v>
      </c>
      <c r="K3370" t="s">
        <v>9381</v>
      </c>
      <c r="L3370" t="s">
        <v>9191</v>
      </c>
      <c r="M3370" t="s">
        <v>9382</v>
      </c>
      <c r="N3370" t="s">
        <v>6761</v>
      </c>
      <c r="O3370" t="s">
        <v>6771</v>
      </c>
      <c r="P3370">
        <v>3399000</v>
      </c>
      <c r="Q3370" t="s">
        <v>6636</v>
      </c>
      <c r="R3370" t="s">
        <v>6636</v>
      </c>
      <c r="S3370" s="12"/>
      <c r="T3370" s="13"/>
      <c r="U3370" t="s">
        <v>6721</v>
      </c>
    </row>
    <row r="3371" spans="1:21" x14ac:dyDescent="0.25">
      <c r="A3371" t="s">
        <v>6637</v>
      </c>
      <c r="B3371" s="12">
        <v>43385</v>
      </c>
      <c r="C3371" t="s">
        <v>9399</v>
      </c>
      <c r="D3371" s="11">
        <v>46218.824305555601</v>
      </c>
      <c r="E3371" t="s">
        <v>9400</v>
      </c>
      <c r="F3371" t="s">
        <v>6617</v>
      </c>
      <c r="G3371" t="s">
        <v>9195</v>
      </c>
      <c r="H3371" t="s">
        <v>6370</v>
      </c>
      <c r="I3371" t="s">
        <v>65</v>
      </c>
      <c r="J3371" t="s">
        <v>219</v>
      </c>
      <c r="K3371" t="s">
        <v>9381</v>
      </c>
      <c r="L3371" t="s">
        <v>9191</v>
      </c>
      <c r="M3371" t="s">
        <v>9382</v>
      </c>
      <c r="N3371" t="s">
        <v>6761</v>
      </c>
      <c r="O3371" t="s">
        <v>6771</v>
      </c>
      <c r="P3371">
        <v>3399000</v>
      </c>
      <c r="Q3371" t="s">
        <v>6636</v>
      </c>
      <c r="R3371" t="s">
        <v>6636</v>
      </c>
      <c r="S3371" s="12"/>
      <c r="T3371" s="13"/>
      <c r="U3371" t="s">
        <v>6721</v>
      </c>
    </row>
    <row r="3372" spans="1:21" x14ac:dyDescent="0.25">
      <c r="A3372" t="s">
        <v>6637</v>
      </c>
      <c r="B3372" s="12">
        <v>43385</v>
      </c>
      <c r="C3372" t="s">
        <v>9399</v>
      </c>
      <c r="D3372" s="11">
        <v>46218.824305555601</v>
      </c>
      <c r="E3372" t="s">
        <v>9400</v>
      </c>
      <c r="F3372" t="s">
        <v>6617</v>
      </c>
      <c r="G3372" t="s">
        <v>9196</v>
      </c>
      <c r="H3372" t="s">
        <v>6370</v>
      </c>
      <c r="I3372" t="s">
        <v>65</v>
      </c>
      <c r="J3372" t="s">
        <v>219</v>
      </c>
      <c r="K3372" t="s">
        <v>9381</v>
      </c>
      <c r="L3372" t="s">
        <v>9191</v>
      </c>
      <c r="M3372" t="s">
        <v>9382</v>
      </c>
      <c r="N3372" t="s">
        <v>6761</v>
      </c>
      <c r="O3372" t="s">
        <v>6771</v>
      </c>
      <c r="P3372">
        <v>3399000</v>
      </c>
      <c r="Q3372" t="s">
        <v>6636</v>
      </c>
      <c r="R3372" t="s">
        <v>6636</v>
      </c>
      <c r="S3372" s="12"/>
      <c r="T3372" s="13"/>
      <c r="U3372" t="s">
        <v>6721</v>
      </c>
    </row>
    <row r="3373" spans="1:21" x14ac:dyDescent="0.25">
      <c r="A3373" t="s">
        <v>6637</v>
      </c>
      <c r="B3373" s="12">
        <v>43385</v>
      </c>
      <c r="C3373" t="s">
        <v>9399</v>
      </c>
      <c r="D3373" s="11">
        <v>46218.824305555601</v>
      </c>
      <c r="E3373" t="s">
        <v>9400</v>
      </c>
      <c r="F3373" t="s">
        <v>6617</v>
      </c>
      <c r="G3373" t="s">
        <v>9197</v>
      </c>
      <c r="H3373" t="s">
        <v>6370</v>
      </c>
      <c r="I3373" t="s">
        <v>65</v>
      </c>
      <c r="J3373" t="s">
        <v>219</v>
      </c>
      <c r="K3373" t="s">
        <v>9381</v>
      </c>
      <c r="L3373" t="s">
        <v>9191</v>
      </c>
      <c r="M3373" t="s">
        <v>9382</v>
      </c>
      <c r="N3373" t="s">
        <v>6761</v>
      </c>
      <c r="O3373" t="s">
        <v>6771</v>
      </c>
      <c r="P3373">
        <v>3399000</v>
      </c>
      <c r="Q3373" t="s">
        <v>6636</v>
      </c>
      <c r="R3373" t="s">
        <v>6636</v>
      </c>
      <c r="S3373" s="12"/>
      <c r="T3373" s="13"/>
      <c r="U3373" t="s">
        <v>6721</v>
      </c>
    </row>
    <row r="3374" spans="1:21" x14ac:dyDescent="0.25">
      <c r="A3374" t="s">
        <v>6637</v>
      </c>
      <c r="B3374" s="12">
        <v>43385</v>
      </c>
      <c r="C3374" t="s">
        <v>9399</v>
      </c>
      <c r="D3374" s="11">
        <v>46218.824305555601</v>
      </c>
      <c r="E3374" t="s">
        <v>9400</v>
      </c>
      <c r="F3374" t="s">
        <v>6617</v>
      </c>
      <c r="G3374" t="s">
        <v>9198</v>
      </c>
      <c r="H3374" t="s">
        <v>6370</v>
      </c>
      <c r="I3374" t="s">
        <v>65</v>
      </c>
      <c r="J3374" t="s">
        <v>219</v>
      </c>
      <c r="K3374" t="s">
        <v>9381</v>
      </c>
      <c r="L3374" t="s">
        <v>9191</v>
      </c>
      <c r="M3374" t="s">
        <v>9382</v>
      </c>
      <c r="N3374" t="s">
        <v>6761</v>
      </c>
      <c r="O3374" t="s">
        <v>6771</v>
      </c>
      <c r="P3374">
        <v>3399000</v>
      </c>
      <c r="Q3374" t="s">
        <v>6636</v>
      </c>
      <c r="R3374" t="s">
        <v>6636</v>
      </c>
      <c r="S3374" s="12"/>
      <c r="T3374" s="13"/>
      <c r="U3374" t="s">
        <v>6721</v>
      </c>
    </row>
    <row r="3375" spans="1:21" x14ac:dyDescent="0.25">
      <c r="A3375" t="s">
        <v>6637</v>
      </c>
      <c r="B3375" s="12">
        <v>43385</v>
      </c>
      <c r="C3375" t="s">
        <v>9399</v>
      </c>
      <c r="D3375" s="11">
        <v>46218.824305555601</v>
      </c>
      <c r="E3375" t="s">
        <v>9400</v>
      </c>
      <c r="F3375" t="s">
        <v>6617</v>
      </c>
      <c r="G3375" t="s">
        <v>9199</v>
      </c>
      <c r="H3375" t="s">
        <v>6370</v>
      </c>
      <c r="I3375" t="s">
        <v>65</v>
      </c>
      <c r="J3375" t="s">
        <v>219</v>
      </c>
      <c r="K3375" t="s">
        <v>9381</v>
      </c>
      <c r="L3375" t="s">
        <v>9191</v>
      </c>
      <c r="M3375" t="s">
        <v>9382</v>
      </c>
      <c r="N3375" t="s">
        <v>6761</v>
      </c>
      <c r="O3375" t="s">
        <v>6771</v>
      </c>
      <c r="P3375">
        <v>3399000</v>
      </c>
      <c r="Q3375" t="s">
        <v>6636</v>
      </c>
      <c r="R3375" t="s">
        <v>6636</v>
      </c>
      <c r="S3375" s="12"/>
      <c r="T3375" s="13"/>
      <c r="U3375" t="s">
        <v>6721</v>
      </c>
    </row>
    <row r="3376" spans="1:21" x14ac:dyDescent="0.25">
      <c r="A3376" t="s">
        <v>6637</v>
      </c>
      <c r="B3376" s="12">
        <v>43385</v>
      </c>
      <c r="C3376" t="s">
        <v>9399</v>
      </c>
      <c r="D3376" s="11">
        <v>46218.824305555601</v>
      </c>
      <c r="E3376" t="s">
        <v>9400</v>
      </c>
      <c r="F3376" t="s">
        <v>6617</v>
      </c>
      <c r="G3376" t="s">
        <v>9200</v>
      </c>
      <c r="H3376" t="s">
        <v>6370</v>
      </c>
      <c r="I3376" t="s">
        <v>65</v>
      </c>
      <c r="J3376" t="s">
        <v>219</v>
      </c>
      <c r="K3376" t="s">
        <v>9381</v>
      </c>
      <c r="L3376" t="s">
        <v>9191</v>
      </c>
      <c r="M3376" t="s">
        <v>9382</v>
      </c>
      <c r="N3376" t="s">
        <v>6761</v>
      </c>
      <c r="O3376" t="s">
        <v>6771</v>
      </c>
      <c r="P3376">
        <v>3399000</v>
      </c>
      <c r="Q3376" t="s">
        <v>6636</v>
      </c>
      <c r="R3376" t="s">
        <v>6636</v>
      </c>
      <c r="S3376" s="12"/>
      <c r="T3376" s="13"/>
      <c r="U3376" t="s">
        <v>6721</v>
      </c>
    </row>
    <row r="3377" spans="1:21" x14ac:dyDescent="0.25">
      <c r="A3377" t="s">
        <v>6637</v>
      </c>
      <c r="B3377" s="12">
        <v>43385</v>
      </c>
      <c r="C3377" t="s">
        <v>9399</v>
      </c>
      <c r="D3377" s="11">
        <v>46218.824305555601</v>
      </c>
      <c r="E3377" t="s">
        <v>9400</v>
      </c>
      <c r="F3377" t="s">
        <v>6617</v>
      </c>
      <c r="G3377" t="s">
        <v>9201</v>
      </c>
      <c r="H3377" t="s">
        <v>6370</v>
      </c>
      <c r="I3377" t="s">
        <v>65</v>
      </c>
      <c r="J3377" t="s">
        <v>219</v>
      </c>
      <c r="K3377" t="s">
        <v>9381</v>
      </c>
      <c r="L3377" t="s">
        <v>9191</v>
      </c>
      <c r="M3377" t="s">
        <v>9382</v>
      </c>
      <c r="N3377" t="s">
        <v>6761</v>
      </c>
      <c r="O3377" t="s">
        <v>6771</v>
      </c>
      <c r="P3377">
        <v>3399000</v>
      </c>
      <c r="Q3377" t="s">
        <v>6636</v>
      </c>
      <c r="R3377" t="s">
        <v>6636</v>
      </c>
      <c r="S3377" s="12"/>
      <c r="T3377" s="13"/>
      <c r="U3377" t="s">
        <v>6721</v>
      </c>
    </row>
    <row r="3378" spans="1:21" x14ac:dyDescent="0.25">
      <c r="A3378" t="s">
        <v>6637</v>
      </c>
      <c r="B3378" s="12">
        <v>43333</v>
      </c>
      <c r="C3378" t="s">
        <v>9401</v>
      </c>
      <c r="D3378" s="11">
        <v>46219.502083333296</v>
      </c>
      <c r="E3378" t="s">
        <v>9402</v>
      </c>
      <c r="F3378" t="s">
        <v>6617</v>
      </c>
      <c r="G3378" t="s">
        <v>9121</v>
      </c>
      <c r="H3378" t="s">
        <v>6370</v>
      </c>
      <c r="I3378" t="s">
        <v>65</v>
      </c>
      <c r="J3378" t="s">
        <v>67</v>
      </c>
      <c r="K3378" t="s">
        <v>9403</v>
      </c>
      <c r="L3378" t="s">
        <v>9191</v>
      </c>
      <c r="M3378" t="s">
        <v>9404</v>
      </c>
      <c r="N3378" t="s">
        <v>6761</v>
      </c>
      <c r="O3378" t="s">
        <v>6771</v>
      </c>
      <c r="P3378">
        <v>3399000</v>
      </c>
      <c r="Q3378" t="s">
        <v>6636</v>
      </c>
      <c r="R3378" t="s">
        <v>6636</v>
      </c>
      <c r="S3378" s="12"/>
      <c r="T3378" s="13"/>
      <c r="U3378" t="s">
        <v>6721</v>
      </c>
    </row>
    <row r="3379" spans="1:21" x14ac:dyDescent="0.25">
      <c r="A3379" t="s">
        <v>6637</v>
      </c>
      <c r="B3379" s="12">
        <v>43333</v>
      </c>
      <c r="C3379" t="s">
        <v>9401</v>
      </c>
      <c r="D3379" s="11">
        <v>46219.502083333296</v>
      </c>
      <c r="E3379" t="s">
        <v>9402</v>
      </c>
      <c r="F3379" t="s">
        <v>6617</v>
      </c>
      <c r="G3379" t="s">
        <v>9193</v>
      </c>
      <c r="H3379" t="s">
        <v>6370</v>
      </c>
      <c r="I3379" t="s">
        <v>65</v>
      </c>
      <c r="J3379" t="s">
        <v>67</v>
      </c>
      <c r="K3379" t="s">
        <v>9403</v>
      </c>
      <c r="L3379" t="s">
        <v>9191</v>
      </c>
      <c r="M3379" t="s">
        <v>9404</v>
      </c>
      <c r="N3379" t="s">
        <v>6761</v>
      </c>
      <c r="O3379" t="s">
        <v>6771</v>
      </c>
      <c r="P3379">
        <v>3399000</v>
      </c>
      <c r="Q3379" t="s">
        <v>6636</v>
      </c>
      <c r="R3379" t="s">
        <v>6636</v>
      </c>
      <c r="S3379" s="12"/>
      <c r="T3379" s="13"/>
      <c r="U3379" t="s">
        <v>6721</v>
      </c>
    </row>
    <row r="3380" spans="1:21" x14ac:dyDescent="0.25">
      <c r="A3380" t="s">
        <v>6637</v>
      </c>
      <c r="B3380" s="12">
        <v>43333</v>
      </c>
      <c r="C3380" t="s">
        <v>9401</v>
      </c>
      <c r="D3380" s="11">
        <v>46219.502083333296</v>
      </c>
      <c r="E3380" t="s">
        <v>9402</v>
      </c>
      <c r="F3380" t="s">
        <v>6617</v>
      </c>
      <c r="G3380" t="s">
        <v>9194</v>
      </c>
      <c r="H3380" t="s">
        <v>6370</v>
      </c>
      <c r="I3380" t="s">
        <v>65</v>
      </c>
      <c r="J3380" t="s">
        <v>67</v>
      </c>
      <c r="K3380" t="s">
        <v>9403</v>
      </c>
      <c r="L3380" t="s">
        <v>9191</v>
      </c>
      <c r="M3380" t="s">
        <v>9404</v>
      </c>
      <c r="N3380" t="s">
        <v>6761</v>
      </c>
      <c r="O3380" t="s">
        <v>6771</v>
      </c>
      <c r="P3380">
        <v>3399000</v>
      </c>
      <c r="Q3380" t="s">
        <v>6636</v>
      </c>
      <c r="R3380" t="s">
        <v>6636</v>
      </c>
      <c r="S3380" s="12"/>
      <c r="T3380" s="13"/>
      <c r="U3380" t="s">
        <v>6721</v>
      </c>
    </row>
    <row r="3381" spans="1:21" x14ac:dyDescent="0.25">
      <c r="A3381" t="s">
        <v>6637</v>
      </c>
      <c r="B3381" s="12">
        <v>43333</v>
      </c>
      <c r="C3381" t="s">
        <v>9401</v>
      </c>
      <c r="D3381" s="11">
        <v>46219.502083333296</v>
      </c>
      <c r="E3381" t="s">
        <v>9402</v>
      </c>
      <c r="F3381" t="s">
        <v>6617</v>
      </c>
      <c r="G3381" t="s">
        <v>9195</v>
      </c>
      <c r="H3381" t="s">
        <v>6370</v>
      </c>
      <c r="I3381" t="s">
        <v>65</v>
      </c>
      <c r="J3381" t="s">
        <v>67</v>
      </c>
      <c r="K3381" t="s">
        <v>9403</v>
      </c>
      <c r="L3381" t="s">
        <v>9191</v>
      </c>
      <c r="M3381" t="s">
        <v>9404</v>
      </c>
      <c r="N3381" t="s">
        <v>6761</v>
      </c>
      <c r="O3381" t="s">
        <v>6771</v>
      </c>
      <c r="P3381">
        <v>3399000</v>
      </c>
      <c r="Q3381" t="s">
        <v>6636</v>
      </c>
      <c r="R3381" t="s">
        <v>6636</v>
      </c>
      <c r="S3381" s="12"/>
      <c r="T3381" s="13"/>
      <c r="U3381" t="s">
        <v>6721</v>
      </c>
    </row>
    <row r="3382" spans="1:21" x14ac:dyDescent="0.25">
      <c r="A3382" t="s">
        <v>6637</v>
      </c>
      <c r="B3382" s="12">
        <v>43333</v>
      </c>
      <c r="C3382" t="s">
        <v>9401</v>
      </c>
      <c r="D3382" s="11">
        <v>46219.502083333296</v>
      </c>
      <c r="E3382" t="s">
        <v>9402</v>
      </c>
      <c r="F3382" t="s">
        <v>6617</v>
      </c>
      <c r="G3382" t="s">
        <v>9196</v>
      </c>
      <c r="H3382" t="s">
        <v>6370</v>
      </c>
      <c r="I3382" t="s">
        <v>65</v>
      </c>
      <c r="J3382" t="s">
        <v>67</v>
      </c>
      <c r="K3382" t="s">
        <v>9403</v>
      </c>
      <c r="L3382" t="s">
        <v>9191</v>
      </c>
      <c r="M3382" t="s">
        <v>9404</v>
      </c>
      <c r="N3382" t="s">
        <v>6761</v>
      </c>
      <c r="O3382" t="s">
        <v>6771</v>
      </c>
      <c r="P3382">
        <v>3399000</v>
      </c>
      <c r="Q3382" t="s">
        <v>6636</v>
      </c>
      <c r="R3382" t="s">
        <v>6636</v>
      </c>
      <c r="S3382" s="12"/>
      <c r="T3382" s="13"/>
      <c r="U3382" t="s">
        <v>6721</v>
      </c>
    </row>
    <row r="3383" spans="1:21" x14ac:dyDescent="0.25">
      <c r="A3383" t="s">
        <v>6637</v>
      </c>
      <c r="B3383" s="12">
        <v>43333</v>
      </c>
      <c r="C3383" t="s">
        <v>9401</v>
      </c>
      <c r="D3383" s="11">
        <v>46219.502083333296</v>
      </c>
      <c r="E3383" t="s">
        <v>9402</v>
      </c>
      <c r="F3383" t="s">
        <v>6617</v>
      </c>
      <c r="G3383" t="s">
        <v>9197</v>
      </c>
      <c r="H3383" t="s">
        <v>6370</v>
      </c>
      <c r="I3383" t="s">
        <v>65</v>
      </c>
      <c r="J3383" t="s">
        <v>67</v>
      </c>
      <c r="K3383" t="s">
        <v>9403</v>
      </c>
      <c r="L3383" t="s">
        <v>9191</v>
      </c>
      <c r="M3383" t="s">
        <v>9404</v>
      </c>
      <c r="N3383" t="s">
        <v>6761</v>
      </c>
      <c r="O3383" t="s">
        <v>6771</v>
      </c>
      <c r="P3383">
        <v>3399000</v>
      </c>
      <c r="Q3383" t="s">
        <v>6636</v>
      </c>
      <c r="R3383" t="s">
        <v>6636</v>
      </c>
      <c r="S3383" s="12"/>
      <c r="T3383" s="13"/>
      <c r="U3383" t="s">
        <v>6721</v>
      </c>
    </row>
    <row r="3384" spans="1:21" x14ac:dyDescent="0.25">
      <c r="A3384" t="s">
        <v>6637</v>
      </c>
      <c r="B3384" s="12">
        <v>43333</v>
      </c>
      <c r="C3384" t="s">
        <v>9401</v>
      </c>
      <c r="D3384" s="11">
        <v>46219.502083333296</v>
      </c>
      <c r="E3384" t="s">
        <v>9402</v>
      </c>
      <c r="F3384" t="s">
        <v>6617</v>
      </c>
      <c r="G3384" t="s">
        <v>9198</v>
      </c>
      <c r="H3384" t="s">
        <v>6370</v>
      </c>
      <c r="I3384" t="s">
        <v>65</v>
      </c>
      <c r="J3384" t="s">
        <v>67</v>
      </c>
      <c r="K3384" t="s">
        <v>9403</v>
      </c>
      <c r="L3384" t="s">
        <v>9191</v>
      </c>
      <c r="M3384" t="s">
        <v>9404</v>
      </c>
      <c r="N3384" t="s">
        <v>6761</v>
      </c>
      <c r="O3384" t="s">
        <v>6771</v>
      </c>
      <c r="P3384">
        <v>3399000</v>
      </c>
      <c r="Q3384" t="s">
        <v>6636</v>
      </c>
      <c r="R3384" t="s">
        <v>6636</v>
      </c>
      <c r="S3384" s="12"/>
      <c r="T3384" s="13"/>
      <c r="U3384" t="s">
        <v>6721</v>
      </c>
    </row>
    <row r="3385" spans="1:21" x14ac:dyDescent="0.25">
      <c r="A3385" t="s">
        <v>6637</v>
      </c>
      <c r="B3385" s="12">
        <v>43333</v>
      </c>
      <c r="C3385" t="s">
        <v>9401</v>
      </c>
      <c r="D3385" s="11">
        <v>46219.502083333296</v>
      </c>
      <c r="E3385" t="s">
        <v>9402</v>
      </c>
      <c r="F3385" t="s">
        <v>6617</v>
      </c>
      <c r="G3385" t="s">
        <v>9199</v>
      </c>
      <c r="H3385" t="s">
        <v>6370</v>
      </c>
      <c r="I3385" t="s">
        <v>65</v>
      </c>
      <c r="J3385" t="s">
        <v>67</v>
      </c>
      <c r="K3385" t="s">
        <v>9403</v>
      </c>
      <c r="L3385" t="s">
        <v>9191</v>
      </c>
      <c r="M3385" t="s">
        <v>9404</v>
      </c>
      <c r="N3385" t="s">
        <v>6761</v>
      </c>
      <c r="O3385" t="s">
        <v>6771</v>
      </c>
      <c r="P3385">
        <v>3399000</v>
      </c>
      <c r="Q3385" t="s">
        <v>6636</v>
      </c>
      <c r="R3385" t="s">
        <v>6636</v>
      </c>
      <c r="S3385" s="12"/>
      <c r="T3385" s="13"/>
      <c r="U3385" t="s">
        <v>6721</v>
      </c>
    </row>
    <row r="3386" spans="1:21" x14ac:dyDescent="0.25">
      <c r="A3386" t="s">
        <v>6637</v>
      </c>
      <c r="B3386" s="12">
        <v>43333</v>
      </c>
      <c r="C3386" t="s">
        <v>9401</v>
      </c>
      <c r="D3386" s="11">
        <v>46219.502083333296</v>
      </c>
      <c r="E3386" t="s">
        <v>9402</v>
      </c>
      <c r="F3386" t="s">
        <v>6617</v>
      </c>
      <c r="G3386" t="s">
        <v>9200</v>
      </c>
      <c r="H3386" t="s">
        <v>6370</v>
      </c>
      <c r="I3386" t="s">
        <v>65</v>
      </c>
      <c r="J3386" t="s">
        <v>67</v>
      </c>
      <c r="K3386" t="s">
        <v>9403</v>
      </c>
      <c r="L3386" t="s">
        <v>9191</v>
      </c>
      <c r="M3386" t="s">
        <v>9404</v>
      </c>
      <c r="N3386" t="s">
        <v>6761</v>
      </c>
      <c r="O3386" t="s">
        <v>6771</v>
      </c>
      <c r="P3386">
        <v>3399000</v>
      </c>
      <c r="Q3386" t="s">
        <v>6636</v>
      </c>
      <c r="R3386" t="s">
        <v>6636</v>
      </c>
      <c r="S3386" s="12"/>
      <c r="T3386" s="13"/>
      <c r="U3386" t="s">
        <v>6721</v>
      </c>
    </row>
    <row r="3387" spans="1:21" x14ac:dyDescent="0.25">
      <c r="A3387" t="s">
        <v>6637</v>
      </c>
      <c r="B3387" s="12">
        <v>43333</v>
      </c>
      <c r="C3387" t="s">
        <v>9401</v>
      </c>
      <c r="D3387" s="11">
        <v>46219.502083333296</v>
      </c>
      <c r="E3387" t="s">
        <v>9402</v>
      </c>
      <c r="F3387" t="s">
        <v>6617</v>
      </c>
      <c r="G3387" t="s">
        <v>9201</v>
      </c>
      <c r="H3387" t="s">
        <v>6370</v>
      </c>
      <c r="I3387" t="s">
        <v>65</v>
      </c>
      <c r="J3387" t="s">
        <v>67</v>
      </c>
      <c r="K3387" t="s">
        <v>9403</v>
      </c>
      <c r="L3387" t="s">
        <v>9191</v>
      </c>
      <c r="M3387" t="s">
        <v>9404</v>
      </c>
      <c r="N3387" t="s">
        <v>6761</v>
      </c>
      <c r="O3387" t="s">
        <v>6771</v>
      </c>
      <c r="P3387">
        <v>3399000</v>
      </c>
      <c r="Q3387" t="s">
        <v>6636</v>
      </c>
      <c r="R3387" t="s">
        <v>6636</v>
      </c>
      <c r="S3387" s="12"/>
      <c r="T3387" s="13"/>
      <c r="U3387" t="s">
        <v>6721</v>
      </c>
    </row>
    <row r="3388" spans="1:21" x14ac:dyDescent="0.25">
      <c r="A3388" t="s">
        <v>6619</v>
      </c>
      <c r="B3388" s="12">
        <v>43333</v>
      </c>
      <c r="C3388" t="s">
        <v>9401</v>
      </c>
      <c r="D3388" s="11">
        <v>46219.686817129601</v>
      </c>
      <c r="E3388" t="s">
        <v>9402</v>
      </c>
      <c r="F3388" t="s">
        <v>6617</v>
      </c>
      <c r="G3388" t="s">
        <v>9121</v>
      </c>
      <c r="H3388" t="s">
        <v>6370</v>
      </c>
      <c r="I3388" t="s">
        <v>65</v>
      </c>
      <c r="J3388" t="s">
        <v>67</v>
      </c>
      <c r="K3388" t="s">
        <v>9403</v>
      </c>
      <c r="L3388" t="s">
        <v>9191</v>
      </c>
      <c r="M3388" t="s">
        <v>9404</v>
      </c>
      <c r="N3388" t="s">
        <v>6761</v>
      </c>
      <c r="O3388" t="s">
        <v>6771</v>
      </c>
      <c r="P3388">
        <v>3399000</v>
      </c>
      <c r="Q3388" t="s">
        <v>6636</v>
      </c>
      <c r="R3388" t="s">
        <v>6636</v>
      </c>
      <c r="S3388" s="12"/>
      <c r="T3388" s="13"/>
      <c r="U3388" t="s">
        <v>6721</v>
      </c>
    </row>
    <row r="3389" spans="1:21" x14ac:dyDescent="0.25">
      <c r="A3389" t="s">
        <v>6619</v>
      </c>
      <c r="B3389" s="12">
        <v>43333</v>
      </c>
      <c r="C3389" t="s">
        <v>9401</v>
      </c>
      <c r="D3389" s="11">
        <v>46219.686817129601</v>
      </c>
      <c r="E3389" t="s">
        <v>9402</v>
      </c>
      <c r="F3389" t="s">
        <v>6617</v>
      </c>
      <c r="G3389" t="s">
        <v>9193</v>
      </c>
      <c r="H3389" t="s">
        <v>6370</v>
      </c>
      <c r="I3389" t="s">
        <v>65</v>
      </c>
      <c r="J3389" t="s">
        <v>67</v>
      </c>
      <c r="K3389" t="s">
        <v>9403</v>
      </c>
      <c r="L3389" t="s">
        <v>9191</v>
      </c>
      <c r="M3389" t="s">
        <v>9404</v>
      </c>
      <c r="N3389" t="s">
        <v>6761</v>
      </c>
      <c r="O3389" t="s">
        <v>6771</v>
      </c>
      <c r="P3389">
        <v>3399000</v>
      </c>
      <c r="Q3389" t="s">
        <v>6636</v>
      </c>
      <c r="R3389" t="s">
        <v>6636</v>
      </c>
      <c r="S3389" s="12"/>
      <c r="T3389" s="13"/>
      <c r="U3389" t="s">
        <v>6721</v>
      </c>
    </row>
    <row r="3390" spans="1:21" x14ac:dyDescent="0.25">
      <c r="A3390" t="s">
        <v>6619</v>
      </c>
      <c r="B3390" s="12">
        <v>43333</v>
      </c>
      <c r="C3390" t="s">
        <v>9401</v>
      </c>
      <c r="D3390" s="11">
        <v>46219.686817129601</v>
      </c>
      <c r="E3390" t="s">
        <v>9402</v>
      </c>
      <c r="F3390" t="s">
        <v>6617</v>
      </c>
      <c r="G3390" t="s">
        <v>9194</v>
      </c>
      <c r="H3390" t="s">
        <v>6370</v>
      </c>
      <c r="I3390" t="s">
        <v>65</v>
      </c>
      <c r="J3390" t="s">
        <v>67</v>
      </c>
      <c r="K3390" t="s">
        <v>9403</v>
      </c>
      <c r="L3390" t="s">
        <v>9191</v>
      </c>
      <c r="M3390" t="s">
        <v>9404</v>
      </c>
      <c r="N3390" t="s">
        <v>6761</v>
      </c>
      <c r="O3390" t="s">
        <v>6771</v>
      </c>
      <c r="P3390">
        <v>3399000</v>
      </c>
      <c r="Q3390" t="s">
        <v>6636</v>
      </c>
      <c r="R3390" t="s">
        <v>6636</v>
      </c>
      <c r="S3390" s="12"/>
      <c r="T3390" s="13"/>
      <c r="U3390" t="s">
        <v>6721</v>
      </c>
    </row>
    <row r="3391" spans="1:21" x14ac:dyDescent="0.25">
      <c r="A3391" t="s">
        <v>6619</v>
      </c>
      <c r="B3391" s="12">
        <v>43333</v>
      </c>
      <c r="C3391" t="s">
        <v>9401</v>
      </c>
      <c r="D3391" s="11">
        <v>46219.686817129601</v>
      </c>
      <c r="E3391" t="s">
        <v>9402</v>
      </c>
      <c r="F3391" t="s">
        <v>6617</v>
      </c>
      <c r="G3391" t="s">
        <v>9195</v>
      </c>
      <c r="H3391" t="s">
        <v>6370</v>
      </c>
      <c r="I3391" t="s">
        <v>65</v>
      </c>
      <c r="J3391" t="s">
        <v>67</v>
      </c>
      <c r="K3391" t="s">
        <v>9403</v>
      </c>
      <c r="L3391" t="s">
        <v>9191</v>
      </c>
      <c r="M3391" t="s">
        <v>9404</v>
      </c>
      <c r="N3391" t="s">
        <v>6761</v>
      </c>
      <c r="O3391" t="s">
        <v>6771</v>
      </c>
      <c r="P3391">
        <v>3399000</v>
      </c>
      <c r="Q3391" t="s">
        <v>6636</v>
      </c>
      <c r="R3391" t="s">
        <v>6636</v>
      </c>
      <c r="S3391" s="12"/>
      <c r="T3391" s="13"/>
      <c r="U3391" t="s">
        <v>6721</v>
      </c>
    </row>
    <row r="3392" spans="1:21" x14ac:dyDescent="0.25">
      <c r="A3392" t="s">
        <v>6619</v>
      </c>
      <c r="B3392" s="12">
        <v>43333</v>
      </c>
      <c r="C3392" t="s">
        <v>9401</v>
      </c>
      <c r="D3392" s="11">
        <v>46219.686817129601</v>
      </c>
      <c r="E3392" t="s">
        <v>9402</v>
      </c>
      <c r="F3392" t="s">
        <v>6617</v>
      </c>
      <c r="G3392" t="s">
        <v>9196</v>
      </c>
      <c r="H3392" t="s">
        <v>6370</v>
      </c>
      <c r="I3392" t="s">
        <v>65</v>
      </c>
      <c r="J3392" t="s">
        <v>67</v>
      </c>
      <c r="K3392" t="s">
        <v>9403</v>
      </c>
      <c r="L3392" t="s">
        <v>9191</v>
      </c>
      <c r="M3392" t="s">
        <v>9404</v>
      </c>
      <c r="N3392" t="s">
        <v>6761</v>
      </c>
      <c r="O3392" t="s">
        <v>6771</v>
      </c>
      <c r="P3392">
        <v>3399000</v>
      </c>
      <c r="Q3392" t="s">
        <v>6636</v>
      </c>
      <c r="R3392" t="s">
        <v>6636</v>
      </c>
      <c r="S3392" s="12"/>
      <c r="T3392" s="13"/>
      <c r="U3392" t="s">
        <v>6721</v>
      </c>
    </row>
    <row r="3393" spans="1:21" x14ac:dyDescent="0.25">
      <c r="A3393" t="s">
        <v>6619</v>
      </c>
      <c r="B3393" s="12">
        <v>43333</v>
      </c>
      <c r="C3393" t="s">
        <v>9401</v>
      </c>
      <c r="D3393" s="11">
        <v>46219.686817129601</v>
      </c>
      <c r="E3393" t="s">
        <v>9402</v>
      </c>
      <c r="F3393" t="s">
        <v>6617</v>
      </c>
      <c r="G3393" t="s">
        <v>9197</v>
      </c>
      <c r="H3393" t="s">
        <v>6370</v>
      </c>
      <c r="I3393" t="s">
        <v>65</v>
      </c>
      <c r="J3393" t="s">
        <v>67</v>
      </c>
      <c r="K3393" t="s">
        <v>9403</v>
      </c>
      <c r="L3393" t="s">
        <v>9191</v>
      </c>
      <c r="M3393" t="s">
        <v>9404</v>
      </c>
      <c r="N3393" t="s">
        <v>6761</v>
      </c>
      <c r="O3393" t="s">
        <v>6771</v>
      </c>
      <c r="P3393">
        <v>3399000</v>
      </c>
      <c r="Q3393" t="s">
        <v>6636</v>
      </c>
      <c r="R3393" t="s">
        <v>6636</v>
      </c>
      <c r="S3393" s="12"/>
      <c r="T3393" s="13"/>
      <c r="U3393" t="s">
        <v>6721</v>
      </c>
    </row>
    <row r="3394" spans="1:21" x14ac:dyDescent="0.25">
      <c r="A3394" t="s">
        <v>6619</v>
      </c>
      <c r="B3394" s="12">
        <v>43333</v>
      </c>
      <c r="C3394" t="s">
        <v>9401</v>
      </c>
      <c r="D3394" s="11">
        <v>46219.686817129601</v>
      </c>
      <c r="E3394" t="s">
        <v>9402</v>
      </c>
      <c r="F3394" t="s">
        <v>6617</v>
      </c>
      <c r="G3394" t="s">
        <v>9198</v>
      </c>
      <c r="H3394" t="s">
        <v>6370</v>
      </c>
      <c r="I3394" t="s">
        <v>65</v>
      </c>
      <c r="J3394" t="s">
        <v>67</v>
      </c>
      <c r="K3394" t="s">
        <v>9403</v>
      </c>
      <c r="L3394" t="s">
        <v>9191</v>
      </c>
      <c r="M3394" t="s">
        <v>9404</v>
      </c>
      <c r="N3394" t="s">
        <v>6761</v>
      </c>
      <c r="O3394" t="s">
        <v>6771</v>
      </c>
      <c r="P3394">
        <v>3399000</v>
      </c>
      <c r="Q3394" t="s">
        <v>6636</v>
      </c>
      <c r="R3394" t="s">
        <v>6636</v>
      </c>
      <c r="S3394" s="12"/>
      <c r="T3394" s="13"/>
      <c r="U3394" t="s">
        <v>6721</v>
      </c>
    </row>
    <row r="3395" spans="1:21" x14ac:dyDescent="0.25">
      <c r="A3395" t="s">
        <v>6619</v>
      </c>
      <c r="B3395" s="12">
        <v>43333</v>
      </c>
      <c r="C3395" t="s">
        <v>9401</v>
      </c>
      <c r="D3395" s="11">
        <v>46219.686817129601</v>
      </c>
      <c r="E3395" t="s">
        <v>9402</v>
      </c>
      <c r="F3395" t="s">
        <v>6617</v>
      </c>
      <c r="G3395" t="s">
        <v>9199</v>
      </c>
      <c r="H3395" t="s">
        <v>6370</v>
      </c>
      <c r="I3395" t="s">
        <v>65</v>
      </c>
      <c r="J3395" t="s">
        <v>67</v>
      </c>
      <c r="K3395" t="s">
        <v>9403</v>
      </c>
      <c r="L3395" t="s">
        <v>9191</v>
      </c>
      <c r="M3395" t="s">
        <v>9404</v>
      </c>
      <c r="N3395" t="s">
        <v>6761</v>
      </c>
      <c r="O3395" t="s">
        <v>6771</v>
      </c>
      <c r="P3395">
        <v>3399000</v>
      </c>
      <c r="Q3395" t="s">
        <v>6636</v>
      </c>
      <c r="R3395" t="s">
        <v>6636</v>
      </c>
      <c r="S3395" s="12"/>
      <c r="T3395" s="13"/>
      <c r="U3395" t="s">
        <v>6721</v>
      </c>
    </row>
    <row r="3396" spans="1:21" x14ac:dyDescent="0.25">
      <c r="A3396" t="s">
        <v>6619</v>
      </c>
      <c r="B3396" s="12">
        <v>43333</v>
      </c>
      <c r="C3396" t="s">
        <v>9401</v>
      </c>
      <c r="D3396" s="11">
        <v>46219.686817129601</v>
      </c>
      <c r="E3396" t="s">
        <v>9402</v>
      </c>
      <c r="F3396" t="s">
        <v>6617</v>
      </c>
      <c r="G3396" t="s">
        <v>9200</v>
      </c>
      <c r="H3396" t="s">
        <v>6370</v>
      </c>
      <c r="I3396" t="s">
        <v>65</v>
      </c>
      <c r="J3396" t="s">
        <v>67</v>
      </c>
      <c r="K3396" t="s">
        <v>9403</v>
      </c>
      <c r="L3396" t="s">
        <v>9191</v>
      </c>
      <c r="M3396" t="s">
        <v>9404</v>
      </c>
      <c r="N3396" t="s">
        <v>6761</v>
      </c>
      <c r="O3396" t="s">
        <v>6771</v>
      </c>
      <c r="P3396">
        <v>3399000</v>
      </c>
      <c r="Q3396" t="s">
        <v>6636</v>
      </c>
      <c r="R3396" t="s">
        <v>6636</v>
      </c>
      <c r="S3396" s="12"/>
      <c r="T3396" s="13"/>
      <c r="U3396" t="s">
        <v>6721</v>
      </c>
    </row>
    <row r="3397" spans="1:21" x14ac:dyDescent="0.25">
      <c r="A3397" t="s">
        <v>6619</v>
      </c>
      <c r="B3397" s="12">
        <v>43333</v>
      </c>
      <c r="C3397" t="s">
        <v>9401</v>
      </c>
      <c r="D3397" s="11">
        <v>46219.686817129601</v>
      </c>
      <c r="E3397" t="s">
        <v>9402</v>
      </c>
      <c r="F3397" t="s">
        <v>6617</v>
      </c>
      <c r="G3397" t="s">
        <v>9201</v>
      </c>
      <c r="H3397" t="s">
        <v>6370</v>
      </c>
      <c r="I3397" t="s">
        <v>65</v>
      </c>
      <c r="J3397" t="s">
        <v>67</v>
      </c>
      <c r="K3397" t="s">
        <v>9403</v>
      </c>
      <c r="L3397" t="s">
        <v>9191</v>
      </c>
      <c r="M3397" t="s">
        <v>9404</v>
      </c>
      <c r="N3397" t="s">
        <v>6761</v>
      </c>
      <c r="O3397" t="s">
        <v>6771</v>
      </c>
      <c r="P3397">
        <v>3399000</v>
      </c>
      <c r="Q3397" t="s">
        <v>6636</v>
      </c>
      <c r="R3397" t="s">
        <v>6636</v>
      </c>
      <c r="S3397" s="12"/>
      <c r="T3397" s="13"/>
      <c r="U3397" t="s">
        <v>6721</v>
      </c>
    </row>
    <row r="3398" spans="1:21" x14ac:dyDescent="0.25">
      <c r="A3398" t="s">
        <v>6619</v>
      </c>
      <c r="B3398" s="12">
        <v>43385</v>
      </c>
      <c r="C3398" t="s">
        <v>9399</v>
      </c>
      <c r="D3398" s="11">
        <v>46220.756921296299</v>
      </c>
      <c r="E3398" t="s">
        <v>9400</v>
      </c>
      <c r="F3398" t="s">
        <v>6617</v>
      </c>
      <c r="G3398" t="s">
        <v>9193</v>
      </c>
      <c r="H3398" t="s">
        <v>6370</v>
      </c>
      <c r="I3398" t="s">
        <v>65</v>
      </c>
      <c r="J3398" t="s">
        <v>219</v>
      </c>
      <c r="K3398" t="s">
        <v>9381</v>
      </c>
      <c r="L3398" t="s">
        <v>9191</v>
      </c>
      <c r="M3398" t="s">
        <v>9382</v>
      </c>
      <c r="N3398" t="s">
        <v>6761</v>
      </c>
      <c r="O3398" t="s">
        <v>6771</v>
      </c>
      <c r="P3398">
        <v>3399000</v>
      </c>
      <c r="Q3398" t="s">
        <v>6636</v>
      </c>
      <c r="R3398" t="s">
        <v>6636</v>
      </c>
      <c r="S3398" s="12"/>
      <c r="T3398" s="13"/>
      <c r="U3398" t="s">
        <v>6721</v>
      </c>
    </row>
    <row r="3399" spans="1:21" x14ac:dyDescent="0.25">
      <c r="A3399" t="s">
        <v>6619</v>
      </c>
      <c r="B3399" s="12">
        <v>43385</v>
      </c>
      <c r="C3399" t="s">
        <v>9399</v>
      </c>
      <c r="D3399" s="11">
        <v>46220.756921296299</v>
      </c>
      <c r="E3399" t="s">
        <v>9400</v>
      </c>
      <c r="F3399" t="s">
        <v>6617</v>
      </c>
      <c r="G3399" t="s">
        <v>9194</v>
      </c>
      <c r="H3399" t="s">
        <v>6370</v>
      </c>
      <c r="I3399" t="s">
        <v>65</v>
      </c>
      <c r="J3399" t="s">
        <v>219</v>
      </c>
      <c r="K3399" t="s">
        <v>9381</v>
      </c>
      <c r="L3399" t="s">
        <v>9191</v>
      </c>
      <c r="M3399" t="s">
        <v>9382</v>
      </c>
      <c r="N3399" t="s">
        <v>6761</v>
      </c>
      <c r="O3399" t="s">
        <v>6771</v>
      </c>
      <c r="P3399">
        <v>3399000</v>
      </c>
      <c r="Q3399" t="s">
        <v>6636</v>
      </c>
      <c r="R3399" t="s">
        <v>6636</v>
      </c>
      <c r="S3399" s="12"/>
      <c r="T3399" s="13"/>
      <c r="U3399" t="s">
        <v>6721</v>
      </c>
    </row>
    <row r="3400" spans="1:21" x14ac:dyDescent="0.25">
      <c r="A3400" t="s">
        <v>6619</v>
      </c>
      <c r="B3400" s="12">
        <v>43385</v>
      </c>
      <c r="C3400" t="s">
        <v>9399</v>
      </c>
      <c r="D3400" s="11">
        <v>46220.756921296299</v>
      </c>
      <c r="E3400" t="s">
        <v>9400</v>
      </c>
      <c r="F3400" t="s">
        <v>6617</v>
      </c>
      <c r="G3400" t="s">
        <v>9195</v>
      </c>
      <c r="H3400" t="s">
        <v>6370</v>
      </c>
      <c r="I3400" t="s">
        <v>65</v>
      </c>
      <c r="J3400" t="s">
        <v>219</v>
      </c>
      <c r="K3400" t="s">
        <v>9381</v>
      </c>
      <c r="L3400" t="s">
        <v>9191</v>
      </c>
      <c r="M3400" t="s">
        <v>9382</v>
      </c>
      <c r="N3400" t="s">
        <v>6761</v>
      </c>
      <c r="O3400" t="s">
        <v>6771</v>
      </c>
      <c r="P3400">
        <v>3399000</v>
      </c>
      <c r="Q3400" t="s">
        <v>6636</v>
      </c>
      <c r="R3400" t="s">
        <v>6636</v>
      </c>
      <c r="S3400" s="12"/>
      <c r="T3400" s="13"/>
      <c r="U3400" t="s">
        <v>6721</v>
      </c>
    </row>
    <row r="3401" spans="1:21" x14ac:dyDescent="0.25">
      <c r="A3401" t="s">
        <v>6619</v>
      </c>
      <c r="B3401" s="12">
        <v>43385</v>
      </c>
      <c r="C3401" t="s">
        <v>9399</v>
      </c>
      <c r="D3401" s="11">
        <v>46220.756921296299</v>
      </c>
      <c r="E3401" t="s">
        <v>9400</v>
      </c>
      <c r="F3401" t="s">
        <v>6617</v>
      </c>
      <c r="G3401" t="s">
        <v>9196</v>
      </c>
      <c r="H3401" t="s">
        <v>6370</v>
      </c>
      <c r="I3401" t="s">
        <v>65</v>
      </c>
      <c r="J3401" t="s">
        <v>219</v>
      </c>
      <c r="K3401" t="s">
        <v>9381</v>
      </c>
      <c r="L3401" t="s">
        <v>9191</v>
      </c>
      <c r="M3401" t="s">
        <v>9382</v>
      </c>
      <c r="N3401" t="s">
        <v>6761</v>
      </c>
      <c r="O3401" t="s">
        <v>6771</v>
      </c>
      <c r="P3401">
        <v>3399000</v>
      </c>
      <c r="Q3401" t="s">
        <v>6636</v>
      </c>
      <c r="R3401" t="s">
        <v>6636</v>
      </c>
      <c r="S3401" s="12"/>
      <c r="T3401" s="13"/>
      <c r="U3401" t="s">
        <v>6721</v>
      </c>
    </row>
    <row r="3402" spans="1:21" x14ac:dyDescent="0.25">
      <c r="A3402" t="s">
        <v>6619</v>
      </c>
      <c r="B3402" s="12">
        <v>43385</v>
      </c>
      <c r="C3402" t="s">
        <v>9399</v>
      </c>
      <c r="D3402" s="11">
        <v>46220.756921296299</v>
      </c>
      <c r="E3402" t="s">
        <v>9400</v>
      </c>
      <c r="F3402" t="s">
        <v>6617</v>
      </c>
      <c r="G3402" t="s">
        <v>9197</v>
      </c>
      <c r="H3402" t="s">
        <v>6370</v>
      </c>
      <c r="I3402" t="s">
        <v>65</v>
      </c>
      <c r="J3402" t="s">
        <v>219</v>
      </c>
      <c r="K3402" t="s">
        <v>9381</v>
      </c>
      <c r="L3402" t="s">
        <v>9191</v>
      </c>
      <c r="M3402" t="s">
        <v>9382</v>
      </c>
      <c r="N3402" t="s">
        <v>6761</v>
      </c>
      <c r="O3402" t="s">
        <v>6771</v>
      </c>
      <c r="P3402">
        <v>3399000</v>
      </c>
      <c r="Q3402" t="s">
        <v>6636</v>
      </c>
      <c r="R3402" t="s">
        <v>6636</v>
      </c>
      <c r="S3402" s="12"/>
      <c r="T3402" s="13"/>
      <c r="U3402" t="s">
        <v>6721</v>
      </c>
    </row>
    <row r="3403" spans="1:21" x14ac:dyDescent="0.25">
      <c r="A3403" t="s">
        <v>6619</v>
      </c>
      <c r="B3403" s="12">
        <v>43385</v>
      </c>
      <c r="C3403" t="s">
        <v>9399</v>
      </c>
      <c r="D3403" s="11">
        <v>46220.756921296299</v>
      </c>
      <c r="E3403" t="s">
        <v>9400</v>
      </c>
      <c r="F3403" t="s">
        <v>6617</v>
      </c>
      <c r="G3403" t="s">
        <v>9198</v>
      </c>
      <c r="H3403" t="s">
        <v>6370</v>
      </c>
      <c r="I3403" t="s">
        <v>65</v>
      </c>
      <c r="J3403" t="s">
        <v>219</v>
      </c>
      <c r="K3403" t="s">
        <v>9381</v>
      </c>
      <c r="L3403" t="s">
        <v>9191</v>
      </c>
      <c r="M3403" t="s">
        <v>9382</v>
      </c>
      <c r="N3403" t="s">
        <v>6761</v>
      </c>
      <c r="O3403" t="s">
        <v>6771</v>
      </c>
      <c r="P3403">
        <v>3399000</v>
      </c>
      <c r="Q3403" t="s">
        <v>6636</v>
      </c>
      <c r="R3403" t="s">
        <v>6636</v>
      </c>
      <c r="S3403" s="12"/>
      <c r="T3403" s="13"/>
      <c r="U3403" t="s">
        <v>6721</v>
      </c>
    </row>
    <row r="3404" spans="1:21" x14ac:dyDescent="0.25">
      <c r="A3404" t="s">
        <v>6619</v>
      </c>
      <c r="B3404" s="12">
        <v>43385</v>
      </c>
      <c r="C3404" t="s">
        <v>9399</v>
      </c>
      <c r="D3404" s="11">
        <v>46220.756921296299</v>
      </c>
      <c r="E3404" t="s">
        <v>9400</v>
      </c>
      <c r="F3404" t="s">
        <v>6617</v>
      </c>
      <c r="G3404" t="s">
        <v>9199</v>
      </c>
      <c r="H3404" t="s">
        <v>6370</v>
      </c>
      <c r="I3404" t="s">
        <v>65</v>
      </c>
      <c r="J3404" t="s">
        <v>219</v>
      </c>
      <c r="K3404" t="s">
        <v>9381</v>
      </c>
      <c r="L3404" t="s">
        <v>9191</v>
      </c>
      <c r="M3404" t="s">
        <v>9382</v>
      </c>
      <c r="N3404" t="s">
        <v>6761</v>
      </c>
      <c r="O3404" t="s">
        <v>6771</v>
      </c>
      <c r="P3404">
        <v>3399000</v>
      </c>
      <c r="Q3404" t="s">
        <v>6636</v>
      </c>
      <c r="R3404" t="s">
        <v>6636</v>
      </c>
      <c r="S3404" s="12"/>
      <c r="T3404" s="13"/>
      <c r="U3404" t="s">
        <v>6721</v>
      </c>
    </row>
    <row r="3405" spans="1:21" x14ac:dyDescent="0.25">
      <c r="A3405" t="s">
        <v>6619</v>
      </c>
      <c r="B3405" s="12">
        <v>43385</v>
      </c>
      <c r="C3405" t="s">
        <v>9399</v>
      </c>
      <c r="D3405" s="11">
        <v>46220.756921296299</v>
      </c>
      <c r="E3405" t="s">
        <v>9400</v>
      </c>
      <c r="F3405" t="s">
        <v>6617</v>
      </c>
      <c r="G3405" t="s">
        <v>9200</v>
      </c>
      <c r="H3405" t="s">
        <v>6370</v>
      </c>
      <c r="I3405" t="s">
        <v>65</v>
      </c>
      <c r="J3405" t="s">
        <v>219</v>
      </c>
      <c r="K3405" t="s">
        <v>9381</v>
      </c>
      <c r="L3405" t="s">
        <v>9191</v>
      </c>
      <c r="M3405" t="s">
        <v>9382</v>
      </c>
      <c r="N3405" t="s">
        <v>6761</v>
      </c>
      <c r="O3405" t="s">
        <v>6771</v>
      </c>
      <c r="P3405">
        <v>3399000</v>
      </c>
      <c r="Q3405" t="s">
        <v>6636</v>
      </c>
      <c r="R3405" t="s">
        <v>6636</v>
      </c>
      <c r="S3405" s="12"/>
      <c r="T3405" s="13"/>
      <c r="U3405" t="s">
        <v>6721</v>
      </c>
    </row>
    <row r="3406" spans="1:21" x14ac:dyDescent="0.25">
      <c r="A3406" t="s">
        <v>6619</v>
      </c>
      <c r="B3406" s="12">
        <v>43385</v>
      </c>
      <c r="C3406" t="s">
        <v>9399</v>
      </c>
      <c r="D3406" s="11">
        <v>46220.756921296299</v>
      </c>
      <c r="E3406" t="s">
        <v>9400</v>
      </c>
      <c r="F3406" t="s">
        <v>6617</v>
      </c>
      <c r="G3406" t="s">
        <v>9201</v>
      </c>
      <c r="H3406" t="s">
        <v>6370</v>
      </c>
      <c r="I3406" t="s">
        <v>65</v>
      </c>
      <c r="J3406" t="s">
        <v>219</v>
      </c>
      <c r="K3406" t="s">
        <v>9381</v>
      </c>
      <c r="L3406" t="s">
        <v>9191</v>
      </c>
      <c r="M3406" t="s">
        <v>9382</v>
      </c>
      <c r="N3406" t="s">
        <v>6761</v>
      </c>
      <c r="O3406" t="s">
        <v>6771</v>
      </c>
      <c r="P3406">
        <v>3399000</v>
      </c>
      <c r="Q3406" t="s">
        <v>6636</v>
      </c>
      <c r="R3406" t="s">
        <v>6636</v>
      </c>
      <c r="S3406" s="12"/>
      <c r="T3406" s="13"/>
      <c r="U3406" t="s">
        <v>6721</v>
      </c>
    </row>
    <row r="3407" spans="1:21" x14ac:dyDescent="0.25">
      <c r="A3407" t="s">
        <v>6637</v>
      </c>
      <c r="B3407" s="12">
        <v>86881</v>
      </c>
      <c r="C3407" t="s">
        <v>9405</v>
      </c>
      <c r="D3407" s="11">
        <v>46221.932638888902</v>
      </c>
      <c r="E3407" t="s">
        <v>9406</v>
      </c>
      <c r="F3407" t="s">
        <v>6617</v>
      </c>
      <c r="G3407" t="s">
        <v>9130</v>
      </c>
      <c r="H3407" t="s">
        <v>6370</v>
      </c>
      <c r="I3407" t="s">
        <v>55</v>
      </c>
      <c r="J3407" t="s">
        <v>643</v>
      </c>
      <c r="K3407" t="s">
        <v>9407</v>
      </c>
      <c r="L3407" t="s">
        <v>9218</v>
      </c>
      <c r="M3407" t="s">
        <v>9408</v>
      </c>
      <c r="N3407" t="s">
        <v>7044</v>
      </c>
      <c r="O3407" t="s">
        <v>7765</v>
      </c>
      <c r="P3407">
        <v>5679800</v>
      </c>
      <c r="Q3407" t="s">
        <v>6636</v>
      </c>
      <c r="R3407" t="s">
        <v>6636</v>
      </c>
      <c r="S3407" s="12"/>
      <c r="T3407" s="13"/>
      <c r="U3407" t="s">
        <v>7560</v>
      </c>
    </row>
    <row r="3408" spans="1:21" x14ac:dyDescent="0.25">
      <c r="A3408" t="s">
        <v>6637</v>
      </c>
      <c r="B3408" s="12">
        <v>86881</v>
      </c>
      <c r="C3408" t="s">
        <v>9405</v>
      </c>
      <c r="D3408" s="11">
        <v>46221.932638888902</v>
      </c>
      <c r="E3408" t="s">
        <v>9406</v>
      </c>
      <c r="F3408" t="s">
        <v>6617</v>
      </c>
      <c r="G3408" t="s">
        <v>9286</v>
      </c>
      <c r="H3408" t="s">
        <v>6370</v>
      </c>
      <c r="I3408" t="s">
        <v>55</v>
      </c>
      <c r="J3408" t="s">
        <v>643</v>
      </c>
      <c r="K3408" t="s">
        <v>9407</v>
      </c>
      <c r="L3408" t="s">
        <v>9218</v>
      </c>
      <c r="M3408" t="s">
        <v>9408</v>
      </c>
      <c r="N3408" t="s">
        <v>7044</v>
      </c>
      <c r="O3408" t="s">
        <v>7765</v>
      </c>
      <c r="P3408">
        <v>5679800</v>
      </c>
      <c r="Q3408" t="s">
        <v>6636</v>
      </c>
      <c r="R3408" t="s">
        <v>6636</v>
      </c>
      <c r="S3408" s="12"/>
      <c r="T3408" s="13"/>
      <c r="U3408" t="s">
        <v>7560</v>
      </c>
    </row>
    <row r="3409" spans="1:21" x14ac:dyDescent="0.25">
      <c r="A3409" t="s">
        <v>6637</v>
      </c>
      <c r="B3409" s="12">
        <v>86881</v>
      </c>
      <c r="C3409" t="s">
        <v>9405</v>
      </c>
      <c r="D3409" s="11">
        <v>46221.932638888902</v>
      </c>
      <c r="E3409" t="s">
        <v>9406</v>
      </c>
      <c r="F3409" t="s">
        <v>6617</v>
      </c>
      <c r="G3409" t="s">
        <v>9132</v>
      </c>
      <c r="H3409" t="s">
        <v>6370</v>
      </c>
      <c r="I3409" t="s">
        <v>55</v>
      </c>
      <c r="J3409" t="s">
        <v>643</v>
      </c>
      <c r="K3409" t="s">
        <v>9407</v>
      </c>
      <c r="L3409" t="s">
        <v>9218</v>
      </c>
      <c r="M3409" t="s">
        <v>9408</v>
      </c>
      <c r="N3409" t="s">
        <v>7044</v>
      </c>
      <c r="O3409" t="s">
        <v>7765</v>
      </c>
      <c r="P3409">
        <v>5679800</v>
      </c>
      <c r="Q3409" t="s">
        <v>6636</v>
      </c>
      <c r="R3409" t="s">
        <v>6636</v>
      </c>
      <c r="S3409" s="12"/>
      <c r="T3409" s="13"/>
      <c r="U3409" t="s">
        <v>7560</v>
      </c>
    </row>
    <row r="3410" spans="1:21" x14ac:dyDescent="0.25">
      <c r="A3410" t="s">
        <v>6619</v>
      </c>
      <c r="B3410" s="12">
        <v>43441</v>
      </c>
      <c r="C3410" t="s">
        <v>9405</v>
      </c>
      <c r="D3410" s="11">
        <v>46222.476875</v>
      </c>
      <c r="E3410" t="s">
        <v>9406</v>
      </c>
      <c r="F3410" t="s">
        <v>6617</v>
      </c>
      <c r="G3410" t="s">
        <v>9130</v>
      </c>
      <c r="H3410" t="s">
        <v>6370</v>
      </c>
      <c r="I3410" t="s">
        <v>55</v>
      </c>
      <c r="J3410" t="s">
        <v>643</v>
      </c>
      <c r="K3410" t="s">
        <v>9407</v>
      </c>
      <c r="L3410" t="s">
        <v>9218</v>
      </c>
      <c r="M3410" t="s">
        <v>9408</v>
      </c>
      <c r="N3410" t="s">
        <v>7044</v>
      </c>
      <c r="O3410" t="s">
        <v>7765</v>
      </c>
      <c r="P3410">
        <v>2839900</v>
      </c>
      <c r="Q3410" t="s">
        <v>6636</v>
      </c>
      <c r="R3410" t="s">
        <v>6636</v>
      </c>
      <c r="S3410" s="12"/>
      <c r="T3410" s="13"/>
      <c r="U3410" t="s">
        <v>7560</v>
      </c>
    </row>
    <row r="3411" spans="1:21" x14ac:dyDescent="0.25">
      <c r="A3411" t="s">
        <v>6619</v>
      </c>
      <c r="B3411" s="12">
        <v>43441</v>
      </c>
      <c r="C3411" t="s">
        <v>9405</v>
      </c>
      <c r="D3411" s="11">
        <v>46222.476875</v>
      </c>
      <c r="E3411" t="s">
        <v>9406</v>
      </c>
      <c r="F3411" t="s">
        <v>6617</v>
      </c>
      <c r="G3411" t="s">
        <v>9286</v>
      </c>
      <c r="H3411" t="s">
        <v>6370</v>
      </c>
      <c r="I3411" t="s">
        <v>55</v>
      </c>
      <c r="J3411" t="s">
        <v>643</v>
      </c>
      <c r="K3411" t="s">
        <v>9407</v>
      </c>
      <c r="L3411" t="s">
        <v>9218</v>
      </c>
      <c r="M3411" t="s">
        <v>9408</v>
      </c>
      <c r="N3411" t="s">
        <v>7044</v>
      </c>
      <c r="O3411" t="s">
        <v>7765</v>
      </c>
      <c r="P3411">
        <v>2839900</v>
      </c>
      <c r="Q3411" t="s">
        <v>6636</v>
      </c>
      <c r="R3411" t="s">
        <v>6636</v>
      </c>
      <c r="S3411" s="12"/>
      <c r="T3411" s="13"/>
      <c r="U3411" t="s">
        <v>7560</v>
      </c>
    </row>
    <row r="3412" spans="1:21" x14ac:dyDescent="0.25">
      <c r="A3412" t="s">
        <v>6619</v>
      </c>
      <c r="B3412" s="12">
        <v>43441</v>
      </c>
      <c r="C3412" t="s">
        <v>9405</v>
      </c>
      <c r="D3412" s="11">
        <v>46222.476875</v>
      </c>
      <c r="E3412" t="s">
        <v>9406</v>
      </c>
      <c r="F3412" t="s">
        <v>6617</v>
      </c>
      <c r="G3412" t="s">
        <v>9132</v>
      </c>
      <c r="H3412" t="s">
        <v>6370</v>
      </c>
      <c r="I3412" t="s">
        <v>55</v>
      </c>
      <c r="J3412" t="s">
        <v>643</v>
      </c>
      <c r="K3412" t="s">
        <v>9407</v>
      </c>
      <c r="L3412" t="s">
        <v>9218</v>
      </c>
      <c r="M3412" t="s">
        <v>9408</v>
      </c>
      <c r="N3412" t="s">
        <v>7044</v>
      </c>
      <c r="O3412" t="s">
        <v>7765</v>
      </c>
      <c r="P3412">
        <v>2839900</v>
      </c>
      <c r="Q3412" t="s">
        <v>6636</v>
      </c>
      <c r="R3412" t="s">
        <v>6636</v>
      </c>
      <c r="S3412" s="12"/>
      <c r="T3412" s="13"/>
      <c r="U3412" t="s">
        <v>7560</v>
      </c>
    </row>
    <row r="3413" spans="1:21" x14ac:dyDescent="0.25">
      <c r="A3413" t="s">
        <v>6637</v>
      </c>
      <c r="B3413" s="12">
        <v>41333</v>
      </c>
      <c r="C3413" t="s">
        <v>9409</v>
      </c>
      <c r="D3413" s="11">
        <v>46180.675347222197</v>
      </c>
      <c r="E3413" t="s">
        <v>9410</v>
      </c>
      <c r="F3413" t="s">
        <v>6617</v>
      </c>
      <c r="G3413" t="s">
        <v>9411</v>
      </c>
      <c r="H3413" t="s">
        <v>6358</v>
      </c>
      <c r="I3413" t="s">
        <v>55</v>
      </c>
      <c r="J3413" t="s">
        <v>643</v>
      </c>
      <c r="K3413" t="s">
        <v>9412</v>
      </c>
      <c r="L3413" t="s">
        <v>9413</v>
      </c>
      <c r="M3413" t="s">
        <v>9414</v>
      </c>
      <c r="N3413" t="s">
        <v>7366</v>
      </c>
      <c r="O3413" t="s">
        <v>7650</v>
      </c>
      <c r="P3413">
        <v>2969000</v>
      </c>
      <c r="Q3413" t="s">
        <v>6636</v>
      </c>
      <c r="R3413" t="s">
        <v>6636</v>
      </c>
      <c r="S3413" s="12"/>
      <c r="T3413" s="13"/>
      <c r="U3413" t="s">
        <v>7560</v>
      </c>
    </row>
    <row r="3414" spans="1:21" x14ac:dyDescent="0.25">
      <c r="A3414" t="s">
        <v>6637</v>
      </c>
      <c r="B3414" s="12">
        <v>41333</v>
      </c>
      <c r="C3414" t="s">
        <v>9409</v>
      </c>
      <c r="D3414" s="11">
        <v>46180.675347222197</v>
      </c>
      <c r="E3414" t="s">
        <v>9410</v>
      </c>
      <c r="F3414" t="s">
        <v>6617</v>
      </c>
      <c r="G3414" t="s">
        <v>9415</v>
      </c>
      <c r="H3414" t="s">
        <v>6358</v>
      </c>
      <c r="I3414" t="s">
        <v>55</v>
      </c>
      <c r="J3414" t="s">
        <v>643</v>
      </c>
      <c r="K3414" t="s">
        <v>9412</v>
      </c>
      <c r="L3414" t="s">
        <v>9413</v>
      </c>
      <c r="M3414" t="s">
        <v>9414</v>
      </c>
      <c r="N3414" t="s">
        <v>7366</v>
      </c>
      <c r="O3414" t="s">
        <v>7650</v>
      </c>
      <c r="P3414">
        <v>2969000</v>
      </c>
      <c r="Q3414" t="s">
        <v>6636</v>
      </c>
      <c r="R3414" t="s">
        <v>6636</v>
      </c>
      <c r="S3414" s="12"/>
      <c r="T3414" s="13"/>
      <c r="U3414" t="s">
        <v>7560</v>
      </c>
    </row>
    <row r="3415" spans="1:21" x14ac:dyDescent="0.25">
      <c r="A3415" t="s">
        <v>6637</v>
      </c>
      <c r="B3415" s="12">
        <v>41333</v>
      </c>
      <c r="C3415" t="s">
        <v>9409</v>
      </c>
      <c r="D3415" s="11">
        <v>46180.675347222197</v>
      </c>
      <c r="E3415" t="s">
        <v>9410</v>
      </c>
      <c r="F3415" t="s">
        <v>6617</v>
      </c>
      <c r="G3415" t="s">
        <v>9416</v>
      </c>
      <c r="H3415" t="s">
        <v>6358</v>
      </c>
      <c r="I3415" t="s">
        <v>55</v>
      </c>
      <c r="J3415" t="s">
        <v>643</v>
      </c>
      <c r="K3415" t="s">
        <v>9412</v>
      </c>
      <c r="L3415" t="s">
        <v>9413</v>
      </c>
      <c r="M3415" t="s">
        <v>9414</v>
      </c>
      <c r="N3415" t="s">
        <v>7366</v>
      </c>
      <c r="O3415" t="s">
        <v>7650</v>
      </c>
      <c r="P3415">
        <v>2969000</v>
      </c>
      <c r="Q3415" t="s">
        <v>6636</v>
      </c>
      <c r="R3415" t="s">
        <v>6636</v>
      </c>
      <c r="S3415" s="12"/>
      <c r="T3415" s="13"/>
      <c r="U3415" t="s">
        <v>7560</v>
      </c>
    </row>
    <row r="3416" spans="1:21" x14ac:dyDescent="0.25">
      <c r="A3416" t="s">
        <v>6637</v>
      </c>
      <c r="B3416" s="12">
        <v>41333</v>
      </c>
      <c r="C3416" t="s">
        <v>9409</v>
      </c>
      <c r="D3416" s="11">
        <v>46180.675347222197</v>
      </c>
      <c r="E3416" t="s">
        <v>9410</v>
      </c>
      <c r="F3416" t="s">
        <v>6617</v>
      </c>
      <c r="G3416" t="s">
        <v>9417</v>
      </c>
      <c r="H3416" t="s">
        <v>6358</v>
      </c>
      <c r="I3416" t="s">
        <v>55</v>
      </c>
      <c r="J3416" t="s">
        <v>643</v>
      </c>
      <c r="K3416" t="s">
        <v>9412</v>
      </c>
      <c r="L3416" t="s">
        <v>9413</v>
      </c>
      <c r="M3416" t="s">
        <v>9414</v>
      </c>
      <c r="N3416" t="s">
        <v>7366</v>
      </c>
      <c r="O3416" t="s">
        <v>7650</v>
      </c>
      <c r="P3416">
        <v>2969000</v>
      </c>
      <c r="Q3416" t="s">
        <v>6636</v>
      </c>
      <c r="R3416" t="s">
        <v>6636</v>
      </c>
      <c r="S3416" s="12"/>
      <c r="T3416" s="13"/>
      <c r="U3416" t="s">
        <v>7560</v>
      </c>
    </row>
    <row r="3417" spans="1:21" x14ac:dyDescent="0.25">
      <c r="A3417" t="s">
        <v>6637</v>
      </c>
      <c r="B3417" s="12">
        <v>41333</v>
      </c>
      <c r="C3417" t="s">
        <v>9409</v>
      </c>
      <c r="D3417" s="11">
        <v>46180.675347222197</v>
      </c>
      <c r="E3417" t="s">
        <v>9410</v>
      </c>
      <c r="F3417" t="s">
        <v>6617</v>
      </c>
      <c r="G3417" t="s">
        <v>9418</v>
      </c>
      <c r="H3417" t="s">
        <v>6358</v>
      </c>
      <c r="I3417" t="s">
        <v>55</v>
      </c>
      <c r="J3417" t="s">
        <v>643</v>
      </c>
      <c r="K3417" t="s">
        <v>9412</v>
      </c>
      <c r="L3417" t="s">
        <v>9413</v>
      </c>
      <c r="M3417" t="s">
        <v>9414</v>
      </c>
      <c r="N3417" t="s">
        <v>7366</v>
      </c>
      <c r="O3417" t="s">
        <v>7650</v>
      </c>
      <c r="P3417">
        <v>2969000</v>
      </c>
      <c r="Q3417" t="s">
        <v>6636</v>
      </c>
      <c r="R3417" t="s">
        <v>6636</v>
      </c>
      <c r="S3417" s="12"/>
      <c r="T3417" s="13"/>
      <c r="U3417" t="s">
        <v>7560</v>
      </c>
    </row>
    <row r="3418" spans="1:21" x14ac:dyDescent="0.25">
      <c r="A3418" t="s">
        <v>6637</v>
      </c>
      <c r="B3418" s="12">
        <v>41333</v>
      </c>
      <c r="C3418" t="s">
        <v>9409</v>
      </c>
      <c r="D3418" s="11">
        <v>46180.675347222197</v>
      </c>
      <c r="E3418" t="s">
        <v>9410</v>
      </c>
      <c r="F3418" t="s">
        <v>6617</v>
      </c>
      <c r="G3418" t="s">
        <v>9419</v>
      </c>
      <c r="H3418" t="s">
        <v>6358</v>
      </c>
      <c r="I3418" t="s">
        <v>55</v>
      </c>
      <c r="J3418" t="s">
        <v>643</v>
      </c>
      <c r="K3418" t="s">
        <v>9412</v>
      </c>
      <c r="L3418" t="s">
        <v>9413</v>
      </c>
      <c r="M3418" t="s">
        <v>9414</v>
      </c>
      <c r="N3418" t="s">
        <v>7366</v>
      </c>
      <c r="O3418" t="s">
        <v>7650</v>
      </c>
      <c r="P3418">
        <v>2969000</v>
      </c>
      <c r="Q3418" t="s">
        <v>6636</v>
      </c>
      <c r="R3418" t="s">
        <v>6636</v>
      </c>
      <c r="S3418" s="12"/>
      <c r="T3418" s="13"/>
      <c r="U3418" t="s">
        <v>7560</v>
      </c>
    </row>
    <row r="3419" spans="1:21" x14ac:dyDescent="0.25">
      <c r="A3419" t="s">
        <v>6619</v>
      </c>
      <c r="B3419" s="12">
        <v>41333</v>
      </c>
      <c r="C3419" t="s">
        <v>9409</v>
      </c>
      <c r="D3419" s="11">
        <v>46180.694560185198</v>
      </c>
      <c r="E3419" t="s">
        <v>9410</v>
      </c>
      <c r="F3419" t="s">
        <v>6617</v>
      </c>
      <c r="G3419" t="s">
        <v>9411</v>
      </c>
      <c r="H3419" t="s">
        <v>6358</v>
      </c>
      <c r="I3419" t="s">
        <v>55</v>
      </c>
      <c r="J3419" t="s">
        <v>643</v>
      </c>
      <c r="K3419" t="s">
        <v>9412</v>
      </c>
      <c r="L3419" t="s">
        <v>9413</v>
      </c>
      <c r="M3419" t="s">
        <v>9414</v>
      </c>
      <c r="N3419" t="s">
        <v>7366</v>
      </c>
      <c r="O3419" t="s">
        <v>7650</v>
      </c>
      <c r="P3419">
        <v>2969000</v>
      </c>
      <c r="Q3419" t="s">
        <v>6636</v>
      </c>
      <c r="R3419" t="s">
        <v>6636</v>
      </c>
      <c r="S3419" s="12"/>
      <c r="T3419" s="13"/>
      <c r="U3419" t="s">
        <v>7560</v>
      </c>
    </row>
    <row r="3420" spans="1:21" x14ac:dyDescent="0.25">
      <c r="A3420" t="s">
        <v>6619</v>
      </c>
      <c r="B3420" s="12">
        <v>41333</v>
      </c>
      <c r="C3420" t="s">
        <v>9409</v>
      </c>
      <c r="D3420" s="11">
        <v>46180.694560185198</v>
      </c>
      <c r="E3420" t="s">
        <v>9410</v>
      </c>
      <c r="F3420" t="s">
        <v>6617</v>
      </c>
      <c r="G3420" t="s">
        <v>9415</v>
      </c>
      <c r="H3420" t="s">
        <v>6358</v>
      </c>
      <c r="I3420" t="s">
        <v>55</v>
      </c>
      <c r="J3420" t="s">
        <v>643</v>
      </c>
      <c r="K3420" t="s">
        <v>9412</v>
      </c>
      <c r="L3420" t="s">
        <v>9413</v>
      </c>
      <c r="M3420" t="s">
        <v>9414</v>
      </c>
      <c r="N3420" t="s">
        <v>7366</v>
      </c>
      <c r="O3420" t="s">
        <v>7650</v>
      </c>
      <c r="P3420">
        <v>2969000</v>
      </c>
      <c r="Q3420" t="s">
        <v>6636</v>
      </c>
      <c r="R3420" t="s">
        <v>6636</v>
      </c>
      <c r="S3420" s="12"/>
      <c r="T3420" s="13"/>
      <c r="U3420" t="s">
        <v>7560</v>
      </c>
    </row>
    <row r="3421" spans="1:21" x14ac:dyDescent="0.25">
      <c r="A3421" t="s">
        <v>6619</v>
      </c>
      <c r="B3421" s="12">
        <v>41333</v>
      </c>
      <c r="C3421" t="s">
        <v>9409</v>
      </c>
      <c r="D3421" s="11">
        <v>46180.694560185198</v>
      </c>
      <c r="E3421" t="s">
        <v>9410</v>
      </c>
      <c r="F3421" t="s">
        <v>6617</v>
      </c>
      <c r="G3421" t="s">
        <v>9416</v>
      </c>
      <c r="H3421" t="s">
        <v>6358</v>
      </c>
      <c r="I3421" t="s">
        <v>55</v>
      </c>
      <c r="J3421" t="s">
        <v>643</v>
      </c>
      <c r="K3421" t="s">
        <v>9412</v>
      </c>
      <c r="L3421" t="s">
        <v>9413</v>
      </c>
      <c r="M3421" t="s">
        <v>9414</v>
      </c>
      <c r="N3421" t="s">
        <v>7366</v>
      </c>
      <c r="O3421" t="s">
        <v>7650</v>
      </c>
      <c r="P3421">
        <v>2969000</v>
      </c>
      <c r="Q3421" t="s">
        <v>6636</v>
      </c>
      <c r="R3421" t="s">
        <v>6636</v>
      </c>
      <c r="S3421" s="12"/>
      <c r="T3421" s="13"/>
      <c r="U3421" t="s">
        <v>7560</v>
      </c>
    </row>
    <row r="3422" spans="1:21" x14ac:dyDescent="0.25">
      <c r="A3422" t="s">
        <v>6619</v>
      </c>
      <c r="B3422" s="12">
        <v>41333</v>
      </c>
      <c r="C3422" t="s">
        <v>9409</v>
      </c>
      <c r="D3422" s="11">
        <v>46180.694560185198</v>
      </c>
      <c r="E3422" t="s">
        <v>9410</v>
      </c>
      <c r="F3422" t="s">
        <v>6617</v>
      </c>
      <c r="G3422" t="s">
        <v>9417</v>
      </c>
      <c r="H3422" t="s">
        <v>6358</v>
      </c>
      <c r="I3422" t="s">
        <v>55</v>
      </c>
      <c r="J3422" t="s">
        <v>643</v>
      </c>
      <c r="K3422" t="s">
        <v>9412</v>
      </c>
      <c r="L3422" t="s">
        <v>9413</v>
      </c>
      <c r="M3422" t="s">
        <v>9414</v>
      </c>
      <c r="N3422" t="s">
        <v>7366</v>
      </c>
      <c r="O3422" t="s">
        <v>7650</v>
      </c>
      <c r="P3422">
        <v>2969000</v>
      </c>
      <c r="Q3422" t="s">
        <v>6636</v>
      </c>
      <c r="R3422" t="s">
        <v>6636</v>
      </c>
      <c r="S3422" s="12"/>
      <c r="T3422" s="13"/>
      <c r="U3422" t="s">
        <v>7560</v>
      </c>
    </row>
    <row r="3423" spans="1:21" x14ac:dyDescent="0.25">
      <c r="A3423" t="s">
        <v>6619</v>
      </c>
      <c r="B3423" s="12">
        <v>41333</v>
      </c>
      <c r="C3423" t="s">
        <v>9409</v>
      </c>
      <c r="D3423" s="11">
        <v>46180.694560185198</v>
      </c>
      <c r="E3423" t="s">
        <v>9410</v>
      </c>
      <c r="F3423" t="s">
        <v>6617</v>
      </c>
      <c r="G3423" t="s">
        <v>9418</v>
      </c>
      <c r="H3423" t="s">
        <v>6358</v>
      </c>
      <c r="I3423" t="s">
        <v>55</v>
      </c>
      <c r="J3423" t="s">
        <v>643</v>
      </c>
      <c r="K3423" t="s">
        <v>9412</v>
      </c>
      <c r="L3423" t="s">
        <v>9413</v>
      </c>
      <c r="M3423" t="s">
        <v>9414</v>
      </c>
      <c r="N3423" t="s">
        <v>7366</v>
      </c>
      <c r="O3423" t="s">
        <v>7650</v>
      </c>
      <c r="P3423">
        <v>2969000</v>
      </c>
      <c r="Q3423" t="s">
        <v>6636</v>
      </c>
      <c r="R3423" t="s">
        <v>6636</v>
      </c>
      <c r="S3423" s="12"/>
      <c r="T3423" s="13"/>
      <c r="U3423" t="s">
        <v>7560</v>
      </c>
    </row>
    <row r="3424" spans="1:21" x14ac:dyDescent="0.25">
      <c r="A3424" t="s">
        <v>6619</v>
      </c>
      <c r="B3424" s="12">
        <v>41333</v>
      </c>
      <c r="C3424" t="s">
        <v>9409</v>
      </c>
      <c r="D3424" s="11">
        <v>46180.694560185198</v>
      </c>
      <c r="E3424" t="s">
        <v>9410</v>
      </c>
      <c r="F3424" t="s">
        <v>6617</v>
      </c>
      <c r="G3424" t="s">
        <v>9419</v>
      </c>
      <c r="H3424" t="s">
        <v>6358</v>
      </c>
      <c r="I3424" t="s">
        <v>55</v>
      </c>
      <c r="J3424" t="s">
        <v>643</v>
      </c>
      <c r="K3424" t="s">
        <v>9412</v>
      </c>
      <c r="L3424" t="s">
        <v>9413</v>
      </c>
      <c r="M3424" t="s">
        <v>9414</v>
      </c>
      <c r="N3424" t="s">
        <v>7366</v>
      </c>
      <c r="O3424" t="s">
        <v>7650</v>
      </c>
      <c r="P3424">
        <v>2969000</v>
      </c>
      <c r="Q3424" t="s">
        <v>6636</v>
      </c>
      <c r="R3424" t="s">
        <v>6636</v>
      </c>
      <c r="S3424" s="12"/>
      <c r="T3424" s="13"/>
      <c r="U3424" t="s">
        <v>7560</v>
      </c>
    </row>
    <row r="3425" spans="1:21" x14ac:dyDescent="0.25">
      <c r="A3425" t="s">
        <v>6637</v>
      </c>
      <c r="B3425" s="12">
        <v>37890</v>
      </c>
      <c r="C3425" t="s">
        <v>9420</v>
      </c>
      <c r="D3425" s="11">
        <v>46181.415625000001</v>
      </c>
      <c r="E3425" t="s">
        <v>9421</v>
      </c>
      <c r="F3425" t="s">
        <v>6617</v>
      </c>
      <c r="G3425" t="s">
        <v>9415</v>
      </c>
      <c r="H3425" t="s">
        <v>6358</v>
      </c>
      <c r="I3425" t="s">
        <v>65</v>
      </c>
      <c r="J3425" t="s">
        <v>132</v>
      </c>
      <c r="K3425" t="s">
        <v>9422</v>
      </c>
      <c r="L3425" t="s">
        <v>9413</v>
      </c>
      <c r="M3425" t="s">
        <v>9423</v>
      </c>
      <c r="N3425" t="s">
        <v>7366</v>
      </c>
      <c r="O3425" t="s">
        <v>8020</v>
      </c>
      <c r="P3425">
        <v>2445000</v>
      </c>
      <c r="Q3425" t="s">
        <v>6636</v>
      </c>
      <c r="R3425" t="s">
        <v>6636</v>
      </c>
      <c r="S3425" s="12"/>
      <c r="T3425" s="13"/>
      <c r="U3425" t="s">
        <v>7560</v>
      </c>
    </row>
    <row r="3426" spans="1:21" x14ac:dyDescent="0.25">
      <c r="A3426" t="s">
        <v>6637</v>
      </c>
      <c r="B3426" s="12">
        <v>37890</v>
      </c>
      <c r="C3426" t="s">
        <v>9420</v>
      </c>
      <c r="D3426" s="11">
        <v>46181.415625000001</v>
      </c>
      <c r="E3426" t="s">
        <v>9421</v>
      </c>
      <c r="F3426" t="s">
        <v>6617</v>
      </c>
      <c r="G3426" t="s">
        <v>9416</v>
      </c>
      <c r="H3426" t="s">
        <v>6358</v>
      </c>
      <c r="I3426" t="s">
        <v>65</v>
      </c>
      <c r="J3426" t="s">
        <v>132</v>
      </c>
      <c r="K3426" t="s">
        <v>9422</v>
      </c>
      <c r="L3426" t="s">
        <v>9413</v>
      </c>
      <c r="M3426" t="s">
        <v>9423</v>
      </c>
      <c r="N3426" t="s">
        <v>7366</v>
      </c>
      <c r="O3426" t="s">
        <v>8020</v>
      </c>
      <c r="P3426">
        <v>2445000</v>
      </c>
      <c r="Q3426" t="s">
        <v>6636</v>
      </c>
      <c r="R3426" t="s">
        <v>6636</v>
      </c>
      <c r="S3426" s="12"/>
      <c r="T3426" s="13"/>
      <c r="U3426" t="s">
        <v>7560</v>
      </c>
    </row>
    <row r="3427" spans="1:21" x14ac:dyDescent="0.25">
      <c r="A3427" t="s">
        <v>6637</v>
      </c>
      <c r="B3427" s="12">
        <v>37890</v>
      </c>
      <c r="C3427" t="s">
        <v>9420</v>
      </c>
      <c r="D3427" s="11">
        <v>46181.415625000001</v>
      </c>
      <c r="E3427" t="s">
        <v>9421</v>
      </c>
      <c r="F3427" t="s">
        <v>6617</v>
      </c>
      <c r="G3427" t="s">
        <v>9417</v>
      </c>
      <c r="H3427" t="s">
        <v>6358</v>
      </c>
      <c r="I3427" t="s">
        <v>65</v>
      </c>
      <c r="J3427" t="s">
        <v>132</v>
      </c>
      <c r="K3427" t="s">
        <v>9422</v>
      </c>
      <c r="L3427" t="s">
        <v>9413</v>
      </c>
      <c r="M3427" t="s">
        <v>9423</v>
      </c>
      <c r="N3427" t="s">
        <v>7366</v>
      </c>
      <c r="O3427" t="s">
        <v>8020</v>
      </c>
      <c r="P3427">
        <v>2445000</v>
      </c>
      <c r="Q3427" t="s">
        <v>6636</v>
      </c>
      <c r="R3427" t="s">
        <v>6636</v>
      </c>
      <c r="S3427" s="12"/>
      <c r="T3427" s="13"/>
      <c r="U3427" t="s">
        <v>7560</v>
      </c>
    </row>
    <row r="3428" spans="1:21" x14ac:dyDescent="0.25">
      <c r="A3428" t="s">
        <v>6637</v>
      </c>
      <c r="B3428" s="12">
        <v>37890</v>
      </c>
      <c r="C3428" t="s">
        <v>9420</v>
      </c>
      <c r="D3428" s="11">
        <v>46181.415625000001</v>
      </c>
      <c r="E3428" t="s">
        <v>9421</v>
      </c>
      <c r="F3428" t="s">
        <v>6617</v>
      </c>
      <c r="G3428" t="s">
        <v>9418</v>
      </c>
      <c r="H3428" t="s">
        <v>6358</v>
      </c>
      <c r="I3428" t="s">
        <v>65</v>
      </c>
      <c r="J3428" t="s">
        <v>132</v>
      </c>
      <c r="K3428" t="s">
        <v>9422</v>
      </c>
      <c r="L3428" t="s">
        <v>9413</v>
      </c>
      <c r="M3428" t="s">
        <v>9423</v>
      </c>
      <c r="N3428" t="s">
        <v>7366</v>
      </c>
      <c r="O3428" t="s">
        <v>8020</v>
      </c>
      <c r="P3428">
        <v>2445000</v>
      </c>
      <c r="Q3428" t="s">
        <v>6636</v>
      </c>
      <c r="R3428" t="s">
        <v>6636</v>
      </c>
      <c r="S3428" s="12"/>
      <c r="T3428" s="13"/>
      <c r="U3428" t="s">
        <v>7560</v>
      </c>
    </row>
    <row r="3429" spans="1:21" x14ac:dyDescent="0.25">
      <c r="A3429" t="s">
        <v>6637</v>
      </c>
      <c r="B3429" s="12">
        <v>41892</v>
      </c>
      <c r="C3429" t="s">
        <v>9424</v>
      </c>
      <c r="D3429" s="11">
        <v>46183.512372685203</v>
      </c>
      <c r="E3429" t="s">
        <v>9425</v>
      </c>
      <c r="F3429" t="s">
        <v>6617</v>
      </c>
      <c r="G3429" t="s">
        <v>9415</v>
      </c>
      <c r="H3429" t="s">
        <v>6358</v>
      </c>
      <c r="I3429" t="s">
        <v>55</v>
      </c>
      <c r="J3429" t="s">
        <v>164</v>
      </c>
      <c r="K3429" t="s">
        <v>9426</v>
      </c>
      <c r="L3429" t="s">
        <v>9413</v>
      </c>
      <c r="M3429" t="s">
        <v>9427</v>
      </c>
      <c r="N3429" t="s">
        <v>9428</v>
      </c>
      <c r="O3429" t="s">
        <v>9429</v>
      </c>
      <c r="P3429">
        <v>6299000</v>
      </c>
      <c r="Q3429" t="s">
        <v>6636</v>
      </c>
      <c r="R3429" t="s">
        <v>6636</v>
      </c>
      <c r="S3429" s="12"/>
      <c r="T3429" s="13"/>
      <c r="U3429" t="s">
        <v>6636</v>
      </c>
    </row>
    <row r="3430" spans="1:21" x14ac:dyDescent="0.25">
      <c r="A3430" t="s">
        <v>6637</v>
      </c>
      <c r="B3430" s="12">
        <v>41892</v>
      </c>
      <c r="C3430" t="s">
        <v>9424</v>
      </c>
      <c r="D3430" s="11">
        <v>46183.512372685203</v>
      </c>
      <c r="E3430" t="s">
        <v>9425</v>
      </c>
      <c r="F3430" t="s">
        <v>6617</v>
      </c>
      <c r="G3430" t="s">
        <v>9416</v>
      </c>
      <c r="H3430" t="s">
        <v>6358</v>
      </c>
      <c r="I3430" t="s">
        <v>55</v>
      </c>
      <c r="J3430" t="s">
        <v>164</v>
      </c>
      <c r="K3430" t="s">
        <v>9426</v>
      </c>
      <c r="L3430" t="s">
        <v>9413</v>
      </c>
      <c r="M3430" t="s">
        <v>9427</v>
      </c>
      <c r="N3430" t="s">
        <v>9428</v>
      </c>
      <c r="O3430" t="s">
        <v>9429</v>
      </c>
      <c r="P3430">
        <v>6299000</v>
      </c>
      <c r="Q3430" t="s">
        <v>6636</v>
      </c>
      <c r="R3430" t="s">
        <v>6636</v>
      </c>
      <c r="S3430" s="12"/>
      <c r="T3430" s="13"/>
      <c r="U3430" t="s">
        <v>6636</v>
      </c>
    </row>
    <row r="3431" spans="1:21" x14ac:dyDescent="0.25">
      <c r="A3431" t="s">
        <v>6637</v>
      </c>
      <c r="B3431" s="12">
        <v>41892</v>
      </c>
      <c r="C3431" t="s">
        <v>9424</v>
      </c>
      <c r="D3431" s="11">
        <v>46183.512372685203</v>
      </c>
      <c r="E3431" t="s">
        <v>9425</v>
      </c>
      <c r="F3431" t="s">
        <v>6617</v>
      </c>
      <c r="G3431" t="s">
        <v>9417</v>
      </c>
      <c r="H3431" t="s">
        <v>6358</v>
      </c>
      <c r="I3431" t="s">
        <v>55</v>
      </c>
      <c r="J3431" t="s">
        <v>164</v>
      </c>
      <c r="K3431" t="s">
        <v>9426</v>
      </c>
      <c r="L3431" t="s">
        <v>9413</v>
      </c>
      <c r="M3431" t="s">
        <v>9427</v>
      </c>
      <c r="N3431" t="s">
        <v>9428</v>
      </c>
      <c r="O3431" t="s">
        <v>9429</v>
      </c>
      <c r="P3431">
        <v>6299000</v>
      </c>
      <c r="Q3431" t="s">
        <v>6636</v>
      </c>
      <c r="R3431" t="s">
        <v>6636</v>
      </c>
      <c r="S3431" s="12"/>
      <c r="T3431" s="13"/>
      <c r="U3431" t="s">
        <v>6636</v>
      </c>
    </row>
    <row r="3432" spans="1:21" x14ac:dyDescent="0.25">
      <c r="A3432" t="s">
        <v>6637</v>
      </c>
      <c r="B3432" s="12">
        <v>41892</v>
      </c>
      <c r="C3432" t="s">
        <v>9424</v>
      </c>
      <c r="D3432" s="11">
        <v>46183.512372685203</v>
      </c>
      <c r="E3432" t="s">
        <v>9425</v>
      </c>
      <c r="F3432" t="s">
        <v>6617</v>
      </c>
      <c r="G3432" t="s">
        <v>9418</v>
      </c>
      <c r="H3432" t="s">
        <v>6358</v>
      </c>
      <c r="I3432" t="s">
        <v>55</v>
      </c>
      <c r="J3432" t="s">
        <v>164</v>
      </c>
      <c r="K3432" t="s">
        <v>9426</v>
      </c>
      <c r="L3432" t="s">
        <v>9413</v>
      </c>
      <c r="M3432" t="s">
        <v>9427</v>
      </c>
      <c r="N3432" t="s">
        <v>9428</v>
      </c>
      <c r="O3432" t="s">
        <v>9429</v>
      </c>
      <c r="P3432">
        <v>6299000</v>
      </c>
      <c r="Q3432" t="s">
        <v>6636</v>
      </c>
      <c r="R3432" t="s">
        <v>6636</v>
      </c>
      <c r="S3432" s="12"/>
      <c r="T3432" s="13"/>
      <c r="U3432" t="s">
        <v>6636</v>
      </c>
    </row>
    <row r="3433" spans="1:21" x14ac:dyDescent="0.25">
      <c r="A3433" t="s">
        <v>6637</v>
      </c>
      <c r="B3433" s="12">
        <v>41892</v>
      </c>
      <c r="C3433" t="s">
        <v>9424</v>
      </c>
      <c r="D3433" s="11">
        <v>46183.512372685203</v>
      </c>
      <c r="E3433" t="s">
        <v>9425</v>
      </c>
      <c r="F3433" t="s">
        <v>6617</v>
      </c>
      <c r="G3433" t="s">
        <v>9419</v>
      </c>
      <c r="H3433" t="s">
        <v>6358</v>
      </c>
      <c r="I3433" t="s">
        <v>55</v>
      </c>
      <c r="J3433" t="s">
        <v>164</v>
      </c>
      <c r="K3433" t="s">
        <v>9426</v>
      </c>
      <c r="L3433" t="s">
        <v>9413</v>
      </c>
      <c r="M3433" t="s">
        <v>9427</v>
      </c>
      <c r="N3433" t="s">
        <v>9428</v>
      </c>
      <c r="O3433" t="s">
        <v>9429</v>
      </c>
      <c r="P3433">
        <v>6299000</v>
      </c>
      <c r="Q3433" t="s">
        <v>6636</v>
      </c>
      <c r="R3433" t="s">
        <v>6636</v>
      </c>
      <c r="S3433" s="12"/>
      <c r="T3433" s="13"/>
      <c r="U3433" t="s">
        <v>6636</v>
      </c>
    </row>
    <row r="3434" spans="1:21" x14ac:dyDescent="0.25">
      <c r="A3434" t="s">
        <v>6637</v>
      </c>
      <c r="B3434" s="12">
        <v>41892</v>
      </c>
      <c r="C3434" t="s">
        <v>9424</v>
      </c>
      <c r="D3434" s="11">
        <v>46183.512372685203</v>
      </c>
      <c r="E3434" t="s">
        <v>9425</v>
      </c>
      <c r="F3434" t="s">
        <v>6617</v>
      </c>
      <c r="G3434" t="s">
        <v>9430</v>
      </c>
      <c r="H3434" t="s">
        <v>6358</v>
      </c>
      <c r="I3434" t="s">
        <v>55</v>
      </c>
      <c r="J3434" t="s">
        <v>164</v>
      </c>
      <c r="K3434" t="s">
        <v>9426</v>
      </c>
      <c r="L3434" t="s">
        <v>9413</v>
      </c>
      <c r="M3434" t="s">
        <v>9427</v>
      </c>
      <c r="N3434" t="s">
        <v>9428</v>
      </c>
      <c r="O3434" t="s">
        <v>9429</v>
      </c>
      <c r="P3434">
        <v>6299000</v>
      </c>
      <c r="Q3434" t="s">
        <v>6636</v>
      </c>
      <c r="R3434" t="s">
        <v>6636</v>
      </c>
      <c r="S3434" s="12"/>
      <c r="T3434" s="13"/>
      <c r="U3434" t="s">
        <v>6636</v>
      </c>
    </row>
    <row r="3435" spans="1:21" x14ac:dyDescent="0.25">
      <c r="A3435" t="s">
        <v>6619</v>
      </c>
      <c r="B3435" s="12">
        <v>41892</v>
      </c>
      <c r="C3435" t="s">
        <v>9424</v>
      </c>
      <c r="D3435" s="11">
        <v>46189.835451388899</v>
      </c>
      <c r="E3435" t="s">
        <v>9425</v>
      </c>
      <c r="F3435" t="s">
        <v>6617</v>
      </c>
      <c r="G3435" t="s">
        <v>9415</v>
      </c>
      <c r="H3435" t="s">
        <v>6358</v>
      </c>
      <c r="I3435" t="s">
        <v>55</v>
      </c>
      <c r="J3435" t="s">
        <v>164</v>
      </c>
      <c r="K3435" t="s">
        <v>9426</v>
      </c>
      <c r="L3435" t="s">
        <v>9413</v>
      </c>
      <c r="M3435" t="s">
        <v>9427</v>
      </c>
      <c r="N3435" t="s">
        <v>9428</v>
      </c>
      <c r="O3435" t="s">
        <v>9429</v>
      </c>
      <c r="P3435">
        <v>6299000</v>
      </c>
      <c r="Q3435" t="s">
        <v>6636</v>
      </c>
      <c r="R3435" t="s">
        <v>6636</v>
      </c>
      <c r="S3435" s="12"/>
      <c r="T3435" s="13"/>
      <c r="U3435" t="s">
        <v>6636</v>
      </c>
    </row>
    <row r="3436" spans="1:21" x14ac:dyDescent="0.25">
      <c r="A3436" t="s">
        <v>6619</v>
      </c>
      <c r="B3436" s="12">
        <v>41892</v>
      </c>
      <c r="C3436" t="s">
        <v>9424</v>
      </c>
      <c r="D3436" s="11">
        <v>46189.835451388899</v>
      </c>
      <c r="E3436" t="s">
        <v>9425</v>
      </c>
      <c r="F3436" t="s">
        <v>6617</v>
      </c>
      <c r="G3436" t="s">
        <v>9416</v>
      </c>
      <c r="H3436" t="s">
        <v>6358</v>
      </c>
      <c r="I3436" t="s">
        <v>55</v>
      </c>
      <c r="J3436" t="s">
        <v>164</v>
      </c>
      <c r="K3436" t="s">
        <v>9426</v>
      </c>
      <c r="L3436" t="s">
        <v>9413</v>
      </c>
      <c r="M3436" t="s">
        <v>9427</v>
      </c>
      <c r="N3436" t="s">
        <v>9428</v>
      </c>
      <c r="O3436" t="s">
        <v>9429</v>
      </c>
      <c r="P3436">
        <v>6299000</v>
      </c>
      <c r="Q3436" t="s">
        <v>6636</v>
      </c>
      <c r="R3436" t="s">
        <v>6636</v>
      </c>
      <c r="S3436" s="12"/>
      <c r="T3436" s="13"/>
      <c r="U3436" t="s">
        <v>6636</v>
      </c>
    </row>
    <row r="3437" spans="1:21" x14ac:dyDescent="0.25">
      <c r="A3437" t="s">
        <v>6619</v>
      </c>
      <c r="B3437" s="12">
        <v>41892</v>
      </c>
      <c r="C3437" t="s">
        <v>9424</v>
      </c>
      <c r="D3437" s="11">
        <v>46189.835451388899</v>
      </c>
      <c r="E3437" t="s">
        <v>9425</v>
      </c>
      <c r="F3437" t="s">
        <v>6617</v>
      </c>
      <c r="G3437" t="s">
        <v>9417</v>
      </c>
      <c r="H3437" t="s">
        <v>6358</v>
      </c>
      <c r="I3437" t="s">
        <v>55</v>
      </c>
      <c r="J3437" t="s">
        <v>164</v>
      </c>
      <c r="K3437" t="s">
        <v>9426</v>
      </c>
      <c r="L3437" t="s">
        <v>9413</v>
      </c>
      <c r="M3437" t="s">
        <v>9427</v>
      </c>
      <c r="N3437" t="s">
        <v>9428</v>
      </c>
      <c r="O3437" t="s">
        <v>9429</v>
      </c>
      <c r="P3437">
        <v>6299000</v>
      </c>
      <c r="Q3437" t="s">
        <v>6636</v>
      </c>
      <c r="R3437" t="s">
        <v>6636</v>
      </c>
      <c r="S3437" s="12"/>
      <c r="T3437" s="13"/>
      <c r="U3437" t="s">
        <v>6636</v>
      </c>
    </row>
    <row r="3438" spans="1:21" x14ac:dyDescent="0.25">
      <c r="A3438" t="s">
        <v>6619</v>
      </c>
      <c r="B3438" s="12">
        <v>41892</v>
      </c>
      <c r="C3438" t="s">
        <v>9424</v>
      </c>
      <c r="D3438" s="11">
        <v>46189.835451388899</v>
      </c>
      <c r="E3438" t="s">
        <v>9425</v>
      </c>
      <c r="F3438" t="s">
        <v>6617</v>
      </c>
      <c r="G3438" t="s">
        <v>9418</v>
      </c>
      <c r="H3438" t="s">
        <v>6358</v>
      </c>
      <c r="I3438" t="s">
        <v>55</v>
      </c>
      <c r="J3438" t="s">
        <v>164</v>
      </c>
      <c r="K3438" t="s">
        <v>9426</v>
      </c>
      <c r="L3438" t="s">
        <v>9413</v>
      </c>
      <c r="M3438" t="s">
        <v>9427</v>
      </c>
      <c r="N3438" t="s">
        <v>9428</v>
      </c>
      <c r="O3438" t="s">
        <v>9429</v>
      </c>
      <c r="P3438">
        <v>6299000</v>
      </c>
      <c r="Q3438" t="s">
        <v>6636</v>
      </c>
      <c r="R3438" t="s">
        <v>6636</v>
      </c>
      <c r="S3438" s="12"/>
      <c r="T3438" s="13"/>
      <c r="U3438" t="s">
        <v>6636</v>
      </c>
    </row>
    <row r="3439" spans="1:21" x14ac:dyDescent="0.25">
      <c r="A3439" t="s">
        <v>6619</v>
      </c>
      <c r="B3439" s="12">
        <v>41892</v>
      </c>
      <c r="C3439" t="s">
        <v>9424</v>
      </c>
      <c r="D3439" s="11">
        <v>46189.835451388899</v>
      </c>
      <c r="E3439" t="s">
        <v>9425</v>
      </c>
      <c r="F3439" t="s">
        <v>6617</v>
      </c>
      <c r="G3439" t="s">
        <v>9419</v>
      </c>
      <c r="H3439" t="s">
        <v>6358</v>
      </c>
      <c r="I3439" t="s">
        <v>55</v>
      </c>
      <c r="J3439" t="s">
        <v>164</v>
      </c>
      <c r="K3439" t="s">
        <v>9426</v>
      </c>
      <c r="L3439" t="s">
        <v>9413</v>
      </c>
      <c r="M3439" t="s">
        <v>9427</v>
      </c>
      <c r="N3439" t="s">
        <v>9428</v>
      </c>
      <c r="O3439" t="s">
        <v>9429</v>
      </c>
      <c r="P3439">
        <v>6299000</v>
      </c>
      <c r="Q3439" t="s">
        <v>6636</v>
      </c>
      <c r="R3439" t="s">
        <v>6636</v>
      </c>
      <c r="S3439" s="12"/>
      <c r="T3439" s="13"/>
      <c r="U3439" t="s">
        <v>6636</v>
      </c>
    </row>
    <row r="3440" spans="1:21" x14ac:dyDescent="0.25">
      <c r="A3440" t="s">
        <v>6619</v>
      </c>
      <c r="B3440" s="12">
        <v>41892</v>
      </c>
      <c r="C3440" t="s">
        <v>9424</v>
      </c>
      <c r="D3440" s="11">
        <v>46189.835451388899</v>
      </c>
      <c r="E3440" t="s">
        <v>9425</v>
      </c>
      <c r="F3440" t="s">
        <v>6617</v>
      </c>
      <c r="G3440" t="s">
        <v>9430</v>
      </c>
      <c r="H3440" t="s">
        <v>6358</v>
      </c>
      <c r="I3440" t="s">
        <v>55</v>
      </c>
      <c r="J3440" t="s">
        <v>164</v>
      </c>
      <c r="K3440" t="s">
        <v>9426</v>
      </c>
      <c r="L3440" t="s">
        <v>9413</v>
      </c>
      <c r="M3440" t="s">
        <v>9427</v>
      </c>
      <c r="N3440" t="s">
        <v>9428</v>
      </c>
      <c r="O3440" t="s">
        <v>9429</v>
      </c>
      <c r="P3440">
        <v>6299000</v>
      </c>
      <c r="Q3440" t="s">
        <v>6636</v>
      </c>
      <c r="R3440" t="s">
        <v>6636</v>
      </c>
      <c r="S3440" s="12"/>
      <c r="T3440" s="13"/>
      <c r="U3440" t="s">
        <v>6636</v>
      </c>
    </row>
    <row r="3441" spans="1:21" x14ac:dyDescent="0.25">
      <c r="A3441" t="s">
        <v>6637</v>
      </c>
      <c r="B3441" s="12">
        <v>42443</v>
      </c>
      <c r="C3441" t="s">
        <v>9431</v>
      </c>
      <c r="D3441" s="11">
        <v>46198.773379629602</v>
      </c>
      <c r="E3441" t="s">
        <v>9432</v>
      </c>
      <c r="F3441" t="s">
        <v>6617</v>
      </c>
      <c r="G3441" t="s">
        <v>9415</v>
      </c>
      <c r="H3441" t="s">
        <v>6358</v>
      </c>
      <c r="I3441" t="s">
        <v>65</v>
      </c>
      <c r="J3441" t="s">
        <v>219</v>
      </c>
      <c r="K3441" t="s">
        <v>9433</v>
      </c>
      <c r="L3441" t="s">
        <v>9413</v>
      </c>
      <c r="M3441" t="s">
        <v>9434</v>
      </c>
      <c r="N3441" t="s">
        <v>7366</v>
      </c>
      <c r="O3441" t="s">
        <v>7650</v>
      </c>
      <c r="P3441">
        <v>2669000</v>
      </c>
      <c r="Q3441" t="s">
        <v>6636</v>
      </c>
      <c r="R3441" t="s">
        <v>6636</v>
      </c>
      <c r="S3441" s="12"/>
      <c r="T3441" s="13"/>
      <c r="U3441" t="s">
        <v>6636</v>
      </c>
    </row>
    <row r="3442" spans="1:21" x14ac:dyDescent="0.25">
      <c r="A3442" t="s">
        <v>6637</v>
      </c>
      <c r="B3442" s="12">
        <v>42443</v>
      </c>
      <c r="C3442" t="s">
        <v>9431</v>
      </c>
      <c r="D3442" s="11">
        <v>46198.773379629602</v>
      </c>
      <c r="E3442" t="s">
        <v>9432</v>
      </c>
      <c r="F3442" t="s">
        <v>6617</v>
      </c>
      <c r="G3442" t="s">
        <v>9416</v>
      </c>
      <c r="H3442" t="s">
        <v>6358</v>
      </c>
      <c r="I3442" t="s">
        <v>65</v>
      </c>
      <c r="J3442" t="s">
        <v>219</v>
      </c>
      <c r="K3442" t="s">
        <v>9433</v>
      </c>
      <c r="L3442" t="s">
        <v>9413</v>
      </c>
      <c r="M3442" t="s">
        <v>9434</v>
      </c>
      <c r="N3442" t="s">
        <v>7366</v>
      </c>
      <c r="O3442" t="s">
        <v>7650</v>
      </c>
      <c r="P3442">
        <v>2669000</v>
      </c>
      <c r="Q3442" t="s">
        <v>6636</v>
      </c>
      <c r="R3442" t="s">
        <v>6636</v>
      </c>
      <c r="S3442" s="12"/>
      <c r="T3442" s="13"/>
      <c r="U3442" t="s">
        <v>6636</v>
      </c>
    </row>
    <row r="3443" spans="1:21" x14ac:dyDescent="0.25">
      <c r="A3443" t="s">
        <v>6637</v>
      </c>
      <c r="B3443" s="12">
        <v>42443</v>
      </c>
      <c r="C3443" t="s">
        <v>9431</v>
      </c>
      <c r="D3443" s="11">
        <v>46198.773379629602</v>
      </c>
      <c r="E3443" t="s">
        <v>9432</v>
      </c>
      <c r="F3443" t="s">
        <v>6617</v>
      </c>
      <c r="G3443" t="s">
        <v>9417</v>
      </c>
      <c r="H3443" t="s">
        <v>6358</v>
      </c>
      <c r="I3443" t="s">
        <v>65</v>
      </c>
      <c r="J3443" t="s">
        <v>219</v>
      </c>
      <c r="K3443" t="s">
        <v>9433</v>
      </c>
      <c r="L3443" t="s">
        <v>9413</v>
      </c>
      <c r="M3443" t="s">
        <v>9434</v>
      </c>
      <c r="N3443" t="s">
        <v>7366</v>
      </c>
      <c r="O3443" t="s">
        <v>7650</v>
      </c>
      <c r="P3443">
        <v>2669000</v>
      </c>
      <c r="Q3443" t="s">
        <v>6636</v>
      </c>
      <c r="R3443" t="s">
        <v>6636</v>
      </c>
      <c r="S3443" s="12"/>
      <c r="T3443" s="13"/>
      <c r="U3443" t="s">
        <v>6636</v>
      </c>
    </row>
    <row r="3444" spans="1:21" x14ac:dyDescent="0.25">
      <c r="A3444" t="s">
        <v>6637</v>
      </c>
      <c r="B3444" s="12">
        <v>42443</v>
      </c>
      <c r="C3444" t="s">
        <v>9431</v>
      </c>
      <c r="D3444" s="11">
        <v>46198.773379629602</v>
      </c>
      <c r="E3444" t="s">
        <v>9432</v>
      </c>
      <c r="F3444" t="s">
        <v>6617</v>
      </c>
      <c r="G3444" t="s">
        <v>9418</v>
      </c>
      <c r="H3444" t="s">
        <v>6358</v>
      </c>
      <c r="I3444" t="s">
        <v>65</v>
      </c>
      <c r="J3444" t="s">
        <v>219</v>
      </c>
      <c r="K3444" t="s">
        <v>9433</v>
      </c>
      <c r="L3444" t="s">
        <v>9413</v>
      </c>
      <c r="M3444" t="s">
        <v>9434</v>
      </c>
      <c r="N3444" t="s">
        <v>7366</v>
      </c>
      <c r="O3444" t="s">
        <v>7650</v>
      </c>
      <c r="P3444">
        <v>2669000</v>
      </c>
      <c r="Q3444" t="s">
        <v>6636</v>
      </c>
      <c r="R3444" t="s">
        <v>6636</v>
      </c>
      <c r="S3444" s="12"/>
      <c r="T3444" s="13"/>
      <c r="U3444" t="s">
        <v>6636</v>
      </c>
    </row>
    <row r="3445" spans="1:21" x14ac:dyDescent="0.25">
      <c r="A3445" t="s">
        <v>6637</v>
      </c>
      <c r="B3445" s="12">
        <v>42443</v>
      </c>
      <c r="C3445" t="s">
        <v>9431</v>
      </c>
      <c r="D3445" s="11">
        <v>46198.773379629602</v>
      </c>
      <c r="E3445" t="s">
        <v>9432</v>
      </c>
      <c r="F3445" t="s">
        <v>6617</v>
      </c>
      <c r="G3445" t="s">
        <v>9419</v>
      </c>
      <c r="H3445" t="s">
        <v>6358</v>
      </c>
      <c r="I3445" t="s">
        <v>65</v>
      </c>
      <c r="J3445" t="s">
        <v>219</v>
      </c>
      <c r="K3445" t="s">
        <v>9433</v>
      </c>
      <c r="L3445" t="s">
        <v>9413</v>
      </c>
      <c r="M3445" t="s">
        <v>9434</v>
      </c>
      <c r="N3445" t="s">
        <v>7366</v>
      </c>
      <c r="O3445" t="s">
        <v>7650</v>
      </c>
      <c r="P3445">
        <v>2669000</v>
      </c>
      <c r="Q3445" t="s">
        <v>6636</v>
      </c>
      <c r="R3445" t="s">
        <v>6636</v>
      </c>
      <c r="S3445" s="12"/>
      <c r="T3445" s="13"/>
      <c r="U3445" t="s">
        <v>6636</v>
      </c>
    </row>
    <row r="3446" spans="1:21" x14ac:dyDescent="0.25">
      <c r="A3446" t="s">
        <v>6637</v>
      </c>
      <c r="B3446" s="12">
        <v>42443</v>
      </c>
      <c r="C3446" t="s">
        <v>9431</v>
      </c>
      <c r="D3446" s="11">
        <v>46198.773379629602</v>
      </c>
      <c r="E3446" t="s">
        <v>9432</v>
      </c>
      <c r="F3446" t="s">
        <v>6617</v>
      </c>
      <c r="G3446" t="s">
        <v>9430</v>
      </c>
      <c r="H3446" t="s">
        <v>6358</v>
      </c>
      <c r="I3446" t="s">
        <v>65</v>
      </c>
      <c r="J3446" t="s">
        <v>219</v>
      </c>
      <c r="K3446" t="s">
        <v>9433</v>
      </c>
      <c r="L3446" t="s">
        <v>9413</v>
      </c>
      <c r="M3446" t="s">
        <v>9434</v>
      </c>
      <c r="N3446" t="s">
        <v>7366</v>
      </c>
      <c r="O3446" t="s">
        <v>7650</v>
      </c>
      <c r="P3446">
        <v>2669000</v>
      </c>
      <c r="Q3446" t="s">
        <v>6636</v>
      </c>
      <c r="R3446" t="s">
        <v>6636</v>
      </c>
      <c r="S3446" s="12"/>
      <c r="T3446" s="13"/>
      <c r="U3446" t="s">
        <v>6636</v>
      </c>
    </row>
    <row r="3447" spans="1:21" x14ac:dyDescent="0.25">
      <c r="A3447" t="s">
        <v>6619</v>
      </c>
      <c r="B3447" s="12">
        <v>42443</v>
      </c>
      <c r="C3447" t="s">
        <v>9431</v>
      </c>
      <c r="D3447" s="11">
        <v>46198.848194444399</v>
      </c>
      <c r="E3447" t="s">
        <v>9432</v>
      </c>
      <c r="F3447" t="s">
        <v>6617</v>
      </c>
      <c r="G3447" t="s">
        <v>9415</v>
      </c>
      <c r="H3447" t="s">
        <v>6358</v>
      </c>
      <c r="I3447" t="s">
        <v>65</v>
      </c>
      <c r="J3447" t="s">
        <v>219</v>
      </c>
      <c r="K3447" t="s">
        <v>9433</v>
      </c>
      <c r="L3447" t="s">
        <v>9413</v>
      </c>
      <c r="M3447" t="s">
        <v>9434</v>
      </c>
      <c r="N3447" t="s">
        <v>7366</v>
      </c>
      <c r="O3447" t="s">
        <v>7650</v>
      </c>
      <c r="P3447">
        <v>2669000</v>
      </c>
      <c r="Q3447" t="s">
        <v>6636</v>
      </c>
      <c r="R3447" t="s">
        <v>6636</v>
      </c>
      <c r="S3447" s="12"/>
      <c r="T3447" s="13"/>
      <c r="U3447" t="s">
        <v>6636</v>
      </c>
    </row>
    <row r="3448" spans="1:21" x14ac:dyDescent="0.25">
      <c r="A3448" t="s">
        <v>6619</v>
      </c>
      <c r="B3448" s="12">
        <v>42443</v>
      </c>
      <c r="C3448" t="s">
        <v>9431</v>
      </c>
      <c r="D3448" s="11">
        <v>46198.848194444399</v>
      </c>
      <c r="E3448" t="s">
        <v>9432</v>
      </c>
      <c r="F3448" t="s">
        <v>6617</v>
      </c>
      <c r="G3448" t="s">
        <v>9416</v>
      </c>
      <c r="H3448" t="s">
        <v>6358</v>
      </c>
      <c r="I3448" t="s">
        <v>65</v>
      </c>
      <c r="J3448" t="s">
        <v>219</v>
      </c>
      <c r="K3448" t="s">
        <v>9433</v>
      </c>
      <c r="L3448" t="s">
        <v>9413</v>
      </c>
      <c r="M3448" t="s">
        <v>9434</v>
      </c>
      <c r="N3448" t="s">
        <v>7366</v>
      </c>
      <c r="O3448" t="s">
        <v>7650</v>
      </c>
      <c r="P3448">
        <v>2669000</v>
      </c>
      <c r="Q3448" t="s">
        <v>6636</v>
      </c>
      <c r="R3448" t="s">
        <v>6636</v>
      </c>
      <c r="S3448" s="12"/>
      <c r="T3448" s="13"/>
      <c r="U3448" t="s">
        <v>6636</v>
      </c>
    </row>
    <row r="3449" spans="1:21" x14ac:dyDescent="0.25">
      <c r="A3449" t="s">
        <v>6619</v>
      </c>
      <c r="B3449" s="12">
        <v>42443</v>
      </c>
      <c r="C3449" t="s">
        <v>9431</v>
      </c>
      <c r="D3449" s="11">
        <v>46198.848194444399</v>
      </c>
      <c r="E3449" t="s">
        <v>9432</v>
      </c>
      <c r="F3449" t="s">
        <v>6617</v>
      </c>
      <c r="G3449" t="s">
        <v>9417</v>
      </c>
      <c r="H3449" t="s">
        <v>6358</v>
      </c>
      <c r="I3449" t="s">
        <v>65</v>
      </c>
      <c r="J3449" t="s">
        <v>219</v>
      </c>
      <c r="K3449" t="s">
        <v>9433</v>
      </c>
      <c r="L3449" t="s">
        <v>9413</v>
      </c>
      <c r="M3449" t="s">
        <v>9434</v>
      </c>
      <c r="N3449" t="s">
        <v>7366</v>
      </c>
      <c r="O3449" t="s">
        <v>7650</v>
      </c>
      <c r="P3449">
        <v>2669000</v>
      </c>
      <c r="Q3449" t="s">
        <v>6636</v>
      </c>
      <c r="R3449" t="s">
        <v>6636</v>
      </c>
      <c r="S3449" s="12"/>
      <c r="T3449" s="13"/>
      <c r="U3449" t="s">
        <v>6636</v>
      </c>
    </row>
    <row r="3450" spans="1:21" x14ac:dyDescent="0.25">
      <c r="A3450" t="s">
        <v>6619</v>
      </c>
      <c r="B3450" s="12">
        <v>42443</v>
      </c>
      <c r="C3450" t="s">
        <v>9431</v>
      </c>
      <c r="D3450" s="11">
        <v>46198.848194444399</v>
      </c>
      <c r="E3450" t="s">
        <v>9432</v>
      </c>
      <c r="F3450" t="s">
        <v>6617</v>
      </c>
      <c r="G3450" t="s">
        <v>9418</v>
      </c>
      <c r="H3450" t="s">
        <v>6358</v>
      </c>
      <c r="I3450" t="s">
        <v>65</v>
      </c>
      <c r="J3450" t="s">
        <v>219</v>
      </c>
      <c r="K3450" t="s">
        <v>9433</v>
      </c>
      <c r="L3450" t="s">
        <v>9413</v>
      </c>
      <c r="M3450" t="s">
        <v>9434</v>
      </c>
      <c r="N3450" t="s">
        <v>7366</v>
      </c>
      <c r="O3450" t="s">
        <v>7650</v>
      </c>
      <c r="P3450">
        <v>2669000</v>
      </c>
      <c r="Q3450" t="s">
        <v>6636</v>
      </c>
      <c r="R3450" t="s">
        <v>6636</v>
      </c>
      <c r="S3450" s="12"/>
      <c r="T3450" s="13"/>
      <c r="U3450" t="s">
        <v>6636</v>
      </c>
    </row>
    <row r="3451" spans="1:21" x14ac:dyDescent="0.25">
      <c r="A3451" t="s">
        <v>6619</v>
      </c>
      <c r="B3451" s="12">
        <v>42443</v>
      </c>
      <c r="C3451" t="s">
        <v>9431</v>
      </c>
      <c r="D3451" s="11">
        <v>46198.848194444399</v>
      </c>
      <c r="E3451" t="s">
        <v>9432</v>
      </c>
      <c r="F3451" t="s">
        <v>6617</v>
      </c>
      <c r="G3451" t="s">
        <v>9419</v>
      </c>
      <c r="H3451" t="s">
        <v>6358</v>
      </c>
      <c r="I3451" t="s">
        <v>65</v>
      </c>
      <c r="J3451" t="s">
        <v>219</v>
      </c>
      <c r="K3451" t="s">
        <v>9433</v>
      </c>
      <c r="L3451" t="s">
        <v>9413</v>
      </c>
      <c r="M3451" t="s">
        <v>9434</v>
      </c>
      <c r="N3451" t="s">
        <v>7366</v>
      </c>
      <c r="O3451" t="s">
        <v>7650</v>
      </c>
      <c r="P3451">
        <v>2669000</v>
      </c>
      <c r="Q3451" t="s">
        <v>6636</v>
      </c>
      <c r="R3451" t="s">
        <v>6636</v>
      </c>
      <c r="S3451" s="12"/>
      <c r="T3451" s="13"/>
      <c r="U3451" t="s">
        <v>6636</v>
      </c>
    </row>
    <row r="3452" spans="1:21" x14ac:dyDescent="0.25">
      <c r="A3452" t="s">
        <v>6619</v>
      </c>
      <c r="B3452" s="12">
        <v>42443</v>
      </c>
      <c r="C3452" t="s">
        <v>9431</v>
      </c>
      <c r="D3452" s="11">
        <v>46198.848194444399</v>
      </c>
      <c r="E3452" t="s">
        <v>9432</v>
      </c>
      <c r="F3452" t="s">
        <v>6617</v>
      </c>
      <c r="G3452" t="s">
        <v>9430</v>
      </c>
      <c r="H3452" t="s">
        <v>6358</v>
      </c>
      <c r="I3452" t="s">
        <v>65</v>
      </c>
      <c r="J3452" t="s">
        <v>219</v>
      </c>
      <c r="K3452" t="s">
        <v>9433</v>
      </c>
      <c r="L3452" t="s">
        <v>9413</v>
      </c>
      <c r="M3452" t="s">
        <v>9434</v>
      </c>
      <c r="N3452" t="s">
        <v>7366</v>
      </c>
      <c r="O3452" t="s">
        <v>7650</v>
      </c>
      <c r="P3452">
        <v>2669000</v>
      </c>
      <c r="Q3452" t="s">
        <v>6636</v>
      </c>
      <c r="R3452" t="s">
        <v>6636</v>
      </c>
      <c r="S3452" s="12"/>
      <c r="T3452" s="13"/>
      <c r="U3452" t="s">
        <v>6636</v>
      </c>
    </row>
    <row r="3453" spans="1:21" x14ac:dyDescent="0.25">
      <c r="A3453" t="s">
        <v>6619</v>
      </c>
      <c r="B3453" s="12">
        <v>42538</v>
      </c>
      <c r="C3453" t="s">
        <v>9435</v>
      </c>
      <c r="D3453" s="11">
        <v>46201.412337962996</v>
      </c>
      <c r="E3453" t="s">
        <v>9436</v>
      </c>
      <c r="F3453" t="s">
        <v>6617</v>
      </c>
      <c r="G3453" t="s">
        <v>9415</v>
      </c>
      <c r="H3453" t="s">
        <v>6358</v>
      </c>
      <c r="I3453" t="s">
        <v>65</v>
      </c>
      <c r="J3453" t="s">
        <v>67</v>
      </c>
      <c r="K3453" t="s">
        <v>9437</v>
      </c>
      <c r="L3453" t="s">
        <v>9413</v>
      </c>
      <c r="M3453" t="s">
        <v>9438</v>
      </c>
      <c r="N3453" t="s">
        <v>7366</v>
      </c>
      <c r="O3453" t="s">
        <v>8020</v>
      </c>
      <c r="P3453">
        <v>2444000</v>
      </c>
      <c r="Q3453" t="s">
        <v>6636</v>
      </c>
      <c r="R3453" t="s">
        <v>6636</v>
      </c>
      <c r="S3453" s="12"/>
      <c r="T3453" s="13"/>
      <c r="U3453" t="s">
        <v>6789</v>
      </c>
    </row>
    <row r="3454" spans="1:21" x14ac:dyDescent="0.25">
      <c r="A3454" t="s">
        <v>6619</v>
      </c>
      <c r="B3454" s="12">
        <v>42538</v>
      </c>
      <c r="C3454" t="s">
        <v>9435</v>
      </c>
      <c r="D3454" s="11">
        <v>46201.412337962996</v>
      </c>
      <c r="E3454" t="s">
        <v>9436</v>
      </c>
      <c r="F3454" t="s">
        <v>6617</v>
      </c>
      <c r="G3454" t="s">
        <v>9416</v>
      </c>
      <c r="H3454" t="s">
        <v>6358</v>
      </c>
      <c r="I3454" t="s">
        <v>65</v>
      </c>
      <c r="J3454" t="s">
        <v>67</v>
      </c>
      <c r="K3454" t="s">
        <v>9437</v>
      </c>
      <c r="L3454" t="s">
        <v>9413</v>
      </c>
      <c r="M3454" t="s">
        <v>9438</v>
      </c>
      <c r="N3454" t="s">
        <v>7366</v>
      </c>
      <c r="O3454" t="s">
        <v>8020</v>
      </c>
      <c r="P3454">
        <v>2444000</v>
      </c>
      <c r="Q3454" t="s">
        <v>6636</v>
      </c>
      <c r="R3454" t="s">
        <v>6636</v>
      </c>
      <c r="S3454" s="12"/>
      <c r="T3454" s="13"/>
      <c r="U3454" t="s">
        <v>6789</v>
      </c>
    </row>
    <row r="3455" spans="1:21" x14ac:dyDescent="0.25">
      <c r="A3455" t="s">
        <v>6619</v>
      </c>
      <c r="B3455" s="12">
        <v>42538</v>
      </c>
      <c r="C3455" t="s">
        <v>9435</v>
      </c>
      <c r="D3455" s="11">
        <v>46201.412337962996</v>
      </c>
      <c r="E3455" t="s">
        <v>9436</v>
      </c>
      <c r="F3455" t="s">
        <v>6617</v>
      </c>
      <c r="G3455" t="s">
        <v>9417</v>
      </c>
      <c r="H3455" t="s">
        <v>6358</v>
      </c>
      <c r="I3455" t="s">
        <v>65</v>
      </c>
      <c r="J3455" t="s">
        <v>67</v>
      </c>
      <c r="K3455" t="s">
        <v>9437</v>
      </c>
      <c r="L3455" t="s">
        <v>9413</v>
      </c>
      <c r="M3455" t="s">
        <v>9438</v>
      </c>
      <c r="N3455" t="s">
        <v>7366</v>
      </c>
      <c r="O3455" t="s">
        <v>8020</v>
      </c>
      <c r="P3455">
        <v>2444000</v>
      </c>
      <c r="Q3455" t="s">
        <v>6636</v>
      </c>
      <c r="R3455" t="s">
        <v>6636</v>
      </c>
      <c r="S3455" s="12"/>
      <c r="T3455" s="13"/>
      <c r="U3455" t="s">
        <v>6789</v>
      </c>
    </row>
    <row r="3456" spans="1:21" x14ac:dyDescent="0.25">
      <c r="A3456" t="s">
        <v>6619</v>
      </c>
      <c r="B3456" s="12">
        <v>42538</v>
      </c>
      <c r="C3456" t="s">
        <v>9435</v>
      </c>
      <c r="D3456" s="11">
        <v>46201.412337962996</v>
      </c>
      <c r="E3456" t="s">
        <v>9436</v>
      </c>
      <c r="F3456" t="s">
        <v>6617</v>
      </c>
      <c r="G3456" t="s">
        <v>9418</v>
      </c>
      <c r="H3456" t="s">
        <v>6358</v>
      </c>
      <c r="I3456" t="s">
        <v>65</v>
      </c>
      <c r="J3456" t="s">
        <v>67</v>
      </c>
      <c r="K3456" t="s">
        <v>9437</v>
      </c>
      <c r="L3456" t="s">
        <v>9413</v>
      </c>
      <c r="M3456" t="s">
        <v>9438</v>
      </c>
      <c r="N3456" t="s">
        <v>7366</v>
      </c>
      <c r="O3456" t="s">
        <v>8020</v>
      </c>
      <c r="P3456">
        <v>2444000</v>
      </c>
      <c r="Q3456" t="s">
        <v>6636</v>
      </c>
      <c r="R3456" t="s">
        <v>6636</v>
      </c>
      <c r="S3456" s="12"/>
      <c r="T3456" s="13"/>
      <c r="U3456" t="s">
        <v>6789</v>
      </c>
    </row>
    <row r="3457" spans="1:21" x14ac:dyDescent="0.25">
      <c r="A3457" t="s">
        <v>6619</v>
      </c>
      <c r="B3457" s="12">
        <v>42538</v>
      </c>
      <c r="C3457" t="s">
        <v>9435</v>
      </c>
      <c r="D3457" s="11">
        <v>46201.412337962996</v>
      </c>
      <c r="E3457" t="s">
        <v>9436</v>
      </c>
      <c r="F3457" t="s">
        <v>6617</v>
      </c>
      <c r="G3457" t="s">
        <v>9419</v>
      </c>
      <c r="H3457" t="s">
        <v>6358</v>
      </c>
      <c r="I3457" t="s">
        <v>65</v>
      </c>
      <c r="J3457" t="s">
        <v>67</v>
      </c>
      <c r="K3457" t="s">
        <v>9437</v>
      </c>
      <c r="L3457" t="s">
        <v>9413</v>
      </c>
      <c r="M3457" t="s">
        <v>9438</v>
      </c>
      <c r="N3457" t="s">
        <v>7366</v>
      </c>
      <c r="O3457" t="s">
        <v>8020</v>
      </c>
      <c r="P3457">
        <v>2444000</v>
      </c>
      <c r="Q3457" t="s">
        <v>6636</v>
      </c>
      <c r="R3457" t="s">
        <v>6636</v>
      </c>
      <c r="S3457" s="12"/>
      <c r="T3457" s="13"/>
      <c r="U3457" t="s">
        <v>6789</v>
      </c>
    </row>
    <row r="3458" spans="1:21" x14ac:dyDescent="0.25">
      <c r="A3458" t="s">
        <v>6619</v>
      </c>
      <c r="B3458" s="12">
        <v>42538</v>
      </c>
      <c r="C3458" t="s">
        <v>9435</v>
      </c>
      <c r="D3458" s="11">
        <v>46201.412337962996</v>
      </c>
      <c r="E3458" t="s">
        <v>9436</v>
      </c>
      <c r="F3458" t="s">
        <v>6617</v>
      </c>
      <c r="G3458" t="s">
        <v>9430</v>
      </c>
      <c r="H3458" t="s">
        <v>6358</v>
      </c>
      <c r="I3458" t="s">
        <v>65</v>
      </c>
      <c r="J3458" t="s">
        <v>67</v>
      </c>
      <c r="K3458" t="s">
        <v>9437</v>
      </c>
      <c r="L3458" t="s">
        <v>9413</v>
      </c>
      <c r="M3458" t="s">
        <v>9438</v>
      </c>
      <c r="N3458" t="s">
        <v>7366</v>
      </c>
      <c r="O3458" t="s">
        <v>8020</v>
      </c>
      <c r="P3458">
        <v>2444000</v>
      </c>
      <c r="Q3458" t="s">
        <v>6636</v>
      </c>
      <c r="R3458" t="s">
        <v>6636</v>
      </c>
      <c r="S3458" s="12"/>
      <c r="T3458" s="13"/>
      <c r="U3458" t="s">
        <v>6789</v>
      </c>
    </row>
    <row r="3459" spans="1:21" x14ac:dyDescent="0.25">
      <c r="A3459" t="s">
        <v>6619</v>
      </c>
      <c r="B3459" s="12">
        <v>42566</v>
      </c>
      <c r="C3459" t="s">
        <v>9439</v>
      </c>
      <c r="D3459" s="11">
        <v>46201.689004629603</v>
      </c>
      <c r="E3459" t="s">
        <v>9440</v>
      </c>
      <c r="F3459" t="s">
        <v>6617</v>
      </c>
      <c r="G3459" t="s">
        <v>9415</v>
      </c>
      <c r="H3459" t="s">
        <v>6358</v>
      </c>
      <c r="I3459" t="s">
        <v>6636</v>
      </c>
      <c r="J3459" t="s">
        <v>6636</v>
      </c>
      <c r="K3459" t="s">
        <v>9441</v>
      </c>
      <c r="L3459" t="s">
        <v>9413</v>
      </c>
      <c r="M3459" t="s">
        <v>9442</v>
      </c>
      <c r="N3459" t="s">
        <v>7366</v>
      </c>
      <c r="O3459" t="s">
        <v>7650</v>
      </c>
      <c r="P3459">
        <v>2794000</v>
      </c>
      <c r="Q3459" t="s">
        <v>6636</v>
      </c>
      <c r="R3459" t="s">
        <v>6636</v>
      </c>
      <c r="S3459" s="12"/>
      <c r="T3459" s="13"/>
      <c r="U3459" t="s">
        <v>7471</v>
      </c>
    </row>
    <row r="3460" spans="1:21" x14ac:dyDescent="0.25">
      <c r="A3460" t="s">
        <v>6619</v>
      </c>
      <c r="B3460" s="12">
        <v>42566</v>
      </c>
      <c r="C3460" t="s">
        <v>9439</v>
      </c>
      <c r="D3460" s="11">
        <v>46201.689004629603</v>
      </c>
      <c r="E3460" t="s">
        <v>9440</v>
      </c>
      <c r="F3460" t="s">
        <v>6617</v>
      </c>
      <c r="G3460" t="s">
        <v>9416</v>
      </c>
      <c r="H3460" t="s">
        <v>6358</v>
      </c>
      <c r="I3460" t="s">
        <v>6636</v>
      </c>
      <c r="J3460" t="s">
        <v>6636</v>
      </c>
      <c r="K3460" t="s">
        <v>9441</v>
      </c>
      <c r="L3460" t="s">
        <v>9413</v>
      </c>
      <c r="M3460" t="s">
        <v>9442</v>
      </c>
      <c r="N3460" t="s">
        <v>7366</v>
      </c>
      <c r="O3460" t="s">
        <v>7650</v>
      </c>
      <c r="P3460">
        <v>2794000</v>
      </c>
      <c r="Q3460" t="s">
        <v>6636</v>
      </c>
      <c r="R3460" t="s">
        <v>6636</v>
      </c>
      <c r="S3460" s="12"/>
      <c r="T3460" s="13"/>
      <c r="U3460" t="s">
        <v>7471</v>
      </c>
    </row>
    <row r="3461" spans="1:21" x14ac:dyDescent="0.25">
      <c r="A3461" t="s">
        <v>6619</v>
      </c>
      <c r="B3461" s="12">
        <v>42566</v>
      </c>
      <c r="C3461" t="s">
        <v>9439</v>
      </c>
      <c r="D3461" s="11">
        <v>46201.689004629603</v>
      </c>
      <c r="E3461" t="s">
        <v>9440</v>
      </c>
      <c r="F3461" t="s">
        <v>6617</v>
      </c>
      <c r="G3461" t="s">
        <v>9417</v>
      </c>
      <c r="H3461" t="s">
        <v>6358</v>
      </c>
      <c r="I3461" t="s">
        <v>6636</v>
      </c>
      <c r="J3461" t="s">
        <v>6636</v>
      </c>
      <c r="K3461" t="s">
        <v>9441</v>
      </c>
      <c r="L3461" t="s">
        <v>9413</v>
      </c>
      <c r="M3461" t="s">
        <v>9442</v>
      </c>
      <c r="N3461" t="s">
        <v>7366</v>
      </c>
      <c r="O3461" t="s">
        <v>7650</v>
      </c>
      <c r="P3461">
        <v>2794000</v>
      </c>
      <c r="Q3461" t="s">
        <v>6636</v>
      </c>
      <c r="R3461" t="s">
        <v>6636</v>
      </c>
      <c r="S3461" s="12"/>
      <c r="T3461" s="13"/>
      <c r="U3461" t="s">
        <v>7471</v>
      </c>
    </row>
    <row r="3462" spans="1:21" x14ac:dyDescent="0.25">
      <c r="A3462" t="s">
        <v>6619</v>
      </c>
      <c r="B3462" s="12">
        <v>42566</v>
      </c>
      <c r="C3462" t="s">
        <v>9439</v>
      </c>
      <c r="D3462" s="11">
        <v>46201.689004629603</v>
      </c>
      <c r="E3462" t="s">
        <v>9440</v>
      </c>
      <c r="F3462" t="s">
        <v>6617</v>
      </c>
      <c r="G3462" t="s">
        <v>9418</v>
      </c>
      <c r="H3462" t="s">
        <v>6358</v>
      </c>
      <c r="I3462" t="s">
        <v>6636</v>
      </c>
      <c r="J3462" t="s">
        <v>6636</v>
      </c>
      <c r="K3462" t="s">
        <v>9441</v>
      </c>
      <c r="L3462" t="s">
        <v>9413</v>
      </c>
      <c r="M3462" t="s">
        <v>9442</v>
      </c>
      <c r="N3462" t="s">
        <v>7366</v>
      </c>
      <c r="O3462" t="s">
        <v>7650</v>
      </c>
      <c r="P3462">
        <v>2794000</v>
      </c>
      <c r="Q3462" t="s">
        <v>6636</v>
      </c>
      <c r="R3462" t="s">
        <v>6636</v>
      </c>
      <c r="S3462" s="12"/>
      <c r="T3462" s="13"/>
      <c r="U3462" t="s">
        <v>7471</v>
      </c>
    </row>
    <row r="3463" spans="1:21" x14ac:dyDescent="0.25">
      <c r="A3463" t="s">
        <v>6619</v>
      </c>
      <c r="B3463" s="12">
        <v>42566</v>
      </c>
      <c r="C3463" t="s">
        <v>9439</v>
      </c>
      <c r="D3463" s="11">
        <v>46201.689004629603</v>
      </c>
      <c r="E3463" t="s">
        <v>9440</v>
      </c>
      <c r="F3463" t="s">
        <v>6617</v>
      </c>
      <c r="G3463" t="s">
        <v>9419</v>
      </c>
      <c r="H3463" t="s">
        <v>6358</v>
      </c>
      <c r="I3463" t="s">
        <v>6636</v>
      </c>
      <c r="J3463" t="s">
        <v>6636</v>
      </c>
      <c r="K3463" t="s">
        <v>9441</v>
      </c>
      <c r="L3463" t="s">
        <v>9413</v>
      </c>
      <c r="M3463" t="s">
        <v>9442</v>
      </c>
      <c r="N3463" t="s">
        <v>7366</v>
      </c>
      <c r="O3463" t="s">
        <v>7650</v>
      </c>
      <c r="P3463">
        <v>2794000</v>
      </c>
      <c r="Q3463" t="s">
        <v>6636</v>
      </c>
      <c r="R3463" t="s">
        <v>6636</v>
      </c>
      <c r="S3463" s="12"/>
      <c r="T3463" s="13"/>
      <c r="U3463" t="s">
        <v>7471</v>
      </c>
    </row>
    <row r="3464" spans="1:21" x14ac:dyDescent="0.25">
      <c r="A3464" t="s">
        <v>6619</v>
      </c>
      <c r="B3464" s="12">
        <v>42566</v>
      </c>
      <c r="C3464" t="s">
        <v>9439</v>
      </c>
      <c r="D3464" s="11">
        <v>46201.689004629603</v>
      </c>
      <c r="E3464" t="s">
        <v>9440</v>
      </c>
      <c r="F3464" t="s">
        <v>6617</v>
      </c>
      <c r="G3464" t="s">
        <v>9430</v>
      </c>
      <c r="H3464" t="s">
        <v>6358</v>
      </c>
      <c r="I3464" t="s">
        <v>6636</v>
      </c>
      <c r="J3464" t="s">
        <v>6636</v>
      </c>
      <c r="K3464" t="s">
        <v>9441</v>
      </c>
      <c r="L3464" t="s">
        <v>9413</v>
      </c>
      <c r="M3464" t="s">
        <v>9442</v>
      </c>
      <c r="N3464" t="s">
        <v>7366</v>
      </c>
      <c r="O3464" t="s">
        <v>7650</v>
      </c>
      <c r="P3464">
        <v>2794000</v>
      </c>
      <c r="Q3464" t="s">
        <v>6636</v>
      </c>
      <c r="R3464" t="s">
        <v>6636</v>
      </c>
      <c r="S3464" s="12"/>
      <c r="T3464" s="13"/>
      <c r="U3464" t="s">
        <v>7471</v>
      </c>
    </row>
    <row r="3465" spans="1:21" x14ac:dyDescent="0.25">
      <c r="A3465" t="s">
        <v>6637</v>
      </c>
      <c r="B3465" s="12">
        <v>42771</v>
      </c>
      <c r="C3465" t="s">
        <v>9443</v>
      </c>
      <c r="D3465" s="11">
        <v>46206.393865740698</v>
      </c>
      <c r="E3465" t="s">
        <v>9444</v>
      </c>
      <c r="F3465" t="s">
        <v>6617</v>
      </c>
      <c r="G3465" t="s">
        <v>9415</v>
      </c>
      <c r="H3465" t="s">
        <v>6358</v>
      </c>
      <c r="I3465" t="s">
        <v>55</v>
      </c>
      <c r="J3465" t="s">
        <v>643</v>
      </c>
      <c r="K3465" t="s">
        <v>9445</v>
      </c>
      <c r="L3465" t="s">
        <v>9413</v>
      </c>
      <c r="M3465" t="s">
        <v>9446</v>
      </c>
      <c r="N3465" t="s">
        <v>7366</v>
      </c>
      <c r="O3465" t="s">
        <v>8020</v>
      </c>
      <c r="P3465">
        <v>2444000</v>
      </c>
      <c r="Q3465" t="s">
        <v>6636</v>
      </c>
      <c r="R3465" t="s">
        <v>6636</v>
      </c>
      <c r="S3465" s="12"/>
      <c r="T3465" s="13"/>
      <c r="U3465" t="s">
        <v>7560</v>
      </c>
    </row>
    <row r="3466" spans="1:21" x14ac:dyDescent="0.25">
      <c r="A3466" t="s">
        <v>6637</v>
      </c>
      <c r="B3466" s="12">
        <v>42771</v>
      </c>
      <c r="C3466" t="s">
        <v>9443</v>
      </c>
      <c r="D3466" s="11">
        <v>46206.393865740698</v>
      </c>
      <c r="E3466" t="s">
        <v>9444</v>
      </c>
      <c r="F3466" t="s">
        <v>6617</v>
      </c>
      <c r="G3466" t="s">
        <v>9416</v>
      </c>
      <c r="H3466" t="s">
        <v>6358</v>
      </c>
      <c r="I3466" t="s">
        <v>55</v>
      </c>
      <c r="J3466" t="s">
        <v>643</v>
      </c>
      <c r="K3466" t="s">
        <v>9445</v>
      </c>
      <c r="L3466" t="s">
        <v>9413</v>
      </c>
      <c r="M3466" t="s">
        <v>9446</v>
      </c>
      <c r="N3466" t="s">
        <v>7366</v>
      </c>
      <c r="O3466" t="s">
        <v>8020</v>
      </c>
      <c r="P3466">
        <v>2444000</v>
      </c>
      <c r="Q3466" t="s">
        <v>6636</v>
      </c>
      <c r="R3466" t="s">
        <v>6636</v>
      </c>
      <c r="S3466" s="12"/>
      <c r="T3466" s="13"/>
      <c r="U3466" t="s">
        <v>7560</v>
      </c>
    </row>
    <row r="3467" spans="1:21" x14ac:dyDescent="0.25">
      <c r="A3467" t="s">
        <v>6637</v>
      </c>
      <c r="B3467" s="12">
        <v>42771</v>
      </c>
      <c r="C3467" t="s">
        <v>9443</v>
      </c>
      <c r="D3467" s="11">
        <v>46206.393865740698</v>
      </c>
      <c r="E3467" t="s">
        <v>9444</v>
      </c>
      <c r="F3467" t="s">
        <v>6617</v>
      </c>
      <c r="G3467" t="s">
        <v>9417</v>
      </c>
      <c r="H3467" t="s">
        <v>6358</v>
      </c>
      <c r="I3467" t="s">
        <v>55</v>
      </c>
      <c r="J3467" t="s">
        <v>643</v>
      </c>
      <c r="K3467" t="s">
        <v>9445</v>
      </c>
      <c r="L3467" t="s">
        <v>9413</v>
      </c>
      <c r="M3467" t="s">
        <v>9446</v>
      </c>
      <c r="N3467" t="s">
        <v>7366</v>
      </c>
      <c r="O3467" t="s">
        <v>8020</v>
      </c>
      <c r="P3467">
        <v>2444000</v>
      </c>
      <c r="Q3467" t="s">
        <v>6636</v>
      </c>
      <c r="R3467" t="s">
        <v>6636</v>
      </c>
      <c r="S3467" s="12"/>
      <c r="T3467" s="13"/>
      <c r="U3467" t="s">
        <v>7560</v>
      </c>
    </row>
    <row r="3468" spans="1:21" x14ac:dyDescent="0.25">
      <c r="A3468" t="s">
        <v>6637</v>
      </c>
      <c r="B3468" s="12">
        <v>42771</v>
      </c>
      <c r="C3468" t="s">
        <v>9443</v>
      </c>
      <c r="D3468" s="11">
        <v>46206.393865740698</v>
      </c>
      <c r="E3468" t="s">
        <v>9444</v>
      </c>
      <c r="F3468" t="s">
        <v>6617</v>
      </c>
      <c r="G3468" t="s">
        <v>9418</v>
      </c>
      <c r="H3468" t="s">
        <v>6358</v>
      </c>
      <c r="I3468" t="s">
        <v>55</v>
      </c>
      <c r="J3468" t="s">
        <v>643</v>
      </c>
      <c r="K3468" t="s">
        <v>9445</v>
      </c>
      <c r="L3468" t="s">
        <v>9413</v>
      </c>
      <c r="M3468" t="s">
        <v>9446</v>
      </c>
      <c r="N3468" t="s">
        <v>7366</v>
      </c>
      <c r="O3468" t="s">
        <v>8020</v>
      </c>
      <c r="P3468">
        <v>2444000</v>
      </c>
      <c r="Q3468" t="s">
        <v>6636</v>
      </c>
      <c r="R3468" t="s">
        <v>6636</v>
      </c>
      <c r="S3468" s="12"/>
      <c r="T3468" s="13"/>
      <c r="U3468" t="s">
        <v>7560</v>
      </c>
    </row>
    <row r="3469" spans="1:21" x14ac:dyDescent="0.25">
      <c r="A3469" t="s">
        <v>6637</v>
      </c>
      <c r="B3469" s="12">
        <v>42771</v>
      </c>
      <c r="C3469" t="s">
        <v>9443</v>
      </c>
      <c r="D3469" s="11">
        <v>46206.393865740698</v>
      </c>
      <c r="E3469" t="s">
        <v>9444</v>
      </c>
      <c r="F3469" t="s">
        <v>6617</v>
      </c>
      <c r="G3469" t="s">
        <v>9419</v>
      </c>
      <c r="H3469" t="s">
        <v>6358</v>
      </c>
      <c r="I3469" t="s">
        <v>55</v>
      </c>
      <c r="J3469" t="s">
        <v>643</v>
      </c>
      <c r="K3469" t="s">
        <v>9445</v>
      </c>
      <c r="L3469" t="s">
        <v>9413</v>
      </c>
      <c r="M3469" t="s">
        <v>9446</v>
      </c>
      <c r="N3469" t="s">
        <v>7366</v>
      </c>
      <c r="O3469" t="s">
        <v>8020</v>
      </c>
      <c r="P3469">
        <v>2444000</v>
      </c>
      <c r="Q3469" t="s">
        <v>6636</v>
      </c>
      <c r="R3469" t="s">
        <v>6636</v>
      </c>
      <c r="S3469" s="12"/>
      <c r="T3469" s="13"/>
      <c r="U3469" t="s">
        <v>7560</v>
      </c>
    </row>
    <row r="3470" spans="1:21" x14ac:dyDescent="0.25">
      <c r="A3470" t="s">
        <v>6637</v>
      </c>
      <c r="B3470" s="12">
        <v>42771</v>
      </c>
      <c r="C3470" t="s">
        <v>9443</v>
      </c>
      <c r="D3470" s="11">
        <v>46206.393865740698</v>
      </c>
      <c r="E3470" t="s">
        <v>9444</v>
      </c>
      <c r="F3470" t="s">
        <v>6617</v>
      </c>
      <c r="G3470" t="s">
        <v>9430</v>
      </c>
      <c r="H3470" t="s">
        <v>6358</v>
      </c>
      <c r="I3470" t="s">
        <v>55</v>
      </c>
      <c r="J3470" t="s">
        <v>643</v>
      </c>
      <c r="K3470" t="s">
        <v>9445</v>
      </c>
      <c r="L3470" t="s">
        <v>9413</v>
      </c>
      <c r="M3470" t="s">
        <v>9446</v>
      </c>
      <c r="N3470" t="s">
        <v>7366</v>
      </c>
      <c r="O3470" t="s">
        <v>8020</v>
      </c>
      <c r="P3470">
        <v>2444000</v>
      </c>
      <c r="Q3470" t="s">
        <v>6636</v>
      </c>
      <c r="R3470" t="s">
        <v>6636</v>
      </c>
      <c r="S3470" s="12"/>
      <c r="T3470" s="13"/>
      <c r="U3470" t="s">
        <v>7560</v>
      </c>
    </row>
    <row r="3471" spans="1:21" x14ac:dyDescent="0.25">
      <c r="A3471" t="s">
        <v>6619</v>
      </c>
      <c r="B3471" s="12">
        <v>42771</v>
      </c>
      <c r="C3471" t="s">
        <v>9443</v>
      </c>
      <c r="D3471" s="11">
        <v>46206.511284722197</v>
      </c>
      <c r="E3471" t="s">
        <v>9444</v>
      </c>
      <c r="F3471" t="s">
        <v>6617</v>
      </c>
      <c r="G3471" t="s">
        <v>9415</v>
      </c>
      <c r="H3471" t="s">
        <v>6358</v>
      </c>
      <c r="I3471" t="s">
        <v>55</v>
      </c>
      <c r="J3471" t="s">
        <v>643</v>
      </c>
      <c r="K3471" t="s">
        <v>9445</v>
      </c>
      <c r="L3471" t="s">
        <v>9413</v>
      </c>
      <c r="M3471" t="s">
        <v>9446</v>
      </c>
      <c r="N3471" t="s">
        <v>7366</v>
      </c>
      <c r="O3471" t="s">
        <v>8020</v>
      </c>
      <c r="P3471">
        <v>2444000</v>
      </c>
      <c r="Q3471" t="s">
        <v>6636</v>
      </c>
      <c r="R3471" t="s">
        <v>6636</v>
      </c>
      <c r="S3471" s="12"/>
      <c r="T3471" s="13"/>
      <c r="U3471" t="s">
        <v>7560</v>
      </c>
    </row>
    <row r="3472" spans="1:21" x14ac:dyDescent="0.25">
      <c r="A3472" t="s">
        <v>6619</v>
      </c>
      <c r="B3472" s="12">
        <v>42771</v>
      </c>
      <c r="C3472" t="s">
        <v>9443</v>
      </c>
      <c r="D3472" s="11">
        <v>46206.511284722197</v>
      </c>
      <c r="E3472" t="s">
        <v>9444</v>
      </c>
      <c r="F3472" t="s">
        <v>6617</v>
      </c>
      <c r="G3472" t="s">
        <v>9416</v>
      </c>
      <c r="H3472" t="s">
        <v>6358</v>
      </c>
      <c r="I3472" t="s">
        <v>55</v>
      </c>
      <c r="J3472" t="s">
        <v>643</v>
      </c>
      <c r="K3472" t="s">
        <v>9445</v>
      </c>
      <c r="L3472" t="s">
        <v>9413</v>
      </c>
      <c r="M3472" t="s">
        <v>9446</v>
      </c>
      <c r="N3472" t="s">
        <v>7366</v>
      </c>
      <c r="O3472" t="s">
        <v>8020</v>
      </c>
      <c r="P3472">
        <v>2444000</v>
      </c>
      <c r="Q3472" t="s">
        <v>6636</v>
      </c>
      <c r="R3472" t="s">
        <v>6636</v>
      </c>
      <c r="S3472" s="12"/>
      <c r="T3472" s="13"/>
      <c r="U3472" t="s">
        <v>7560</v>
      </c>
    </row>
    <row r="3473" spans="1:21" x14ac:dyDescent="0.25">
      <c r="A3473" t="s">
        <v>6619</v>
      </c>
      <c r="B3473" s="12">
        <v>42771</v>
      </c>
      <c r="C3473" t="s">
        <v>9443</v>
      </c>
      <c r="D3473" s="11">
        <v>46206.511284722197</v>
      </c>
      <c r="E3473" t="s">
        <v>9444</v>
      </c>
      <c r="F3473" t="s">
        <v>6617</v>
      </c>
      <c r="G3473" t="s">
        <v>9417</v>
      </c>
      <c r="H3473" t="s">
        <v>6358</v>
      </c>
      <c r="I3473" t="s">
        <v>55</v>
      </c>
      <c r="J3473" t="s">
        <v>643</v>
      </c>
      <c r="K3473" t="s">
        <v>9445</v>
      </c>
      <c r="L3473" t="s">
        <v>9413</v>
      </c>
      <c r="M3473" t="s">
        <v>9446</v>
      </c>
      <c r="N3473" t="s">
        <v>7366</v>
      </c>
      <c r="O3473" t="s">
        <v>8020</v>
      </c>
      <c r="P3473">
        <v>2444000</v>
      </c>
      <c r="Q3473" t="s">
        <v>6636</v>
      </c>
      <c r="R3473" t="s">
        <v>6636</v>
      </c>
      <c r="S3473" s="12"/>
      <c r="T3473" s="13"/>
      <c r="U3473" t="s">
        <v>7560</v>
      </c>
    </row>
    <row r="3474" spans="1:21" x14ac:dyDescent="0.25">
      <c r="A3474" t="s">
        <v>6619</v>
      </c>
      <c r="B3474" s="12">
        <v>42771</v>
      </c>
      <c r="C3474" t="s">
        <v>9443</v>
      </c>
      <c r="D3474" s="11">
        <v>46206.511284722197</v>
      </c>
      <c r="E3474" t="s">
        <v>9444</v>
      </c>
      <c r="F3474" t="s">
        <v>6617</v>
      </c>
      <c r="G3474" t="s">
        <v>9418</v>
      </c>
      <c r="H3474" t="s">
        <v>6358</v>
      </c>
      <c r="I3474" t="s">
        <v>55</v>
      </c>
      <c r="J3474" t="s">
        <v>643</v>
      </c>
      <c r="K3474" t="s">
        <v>9445</v>
      </c>
      <c r="L3474" t="s">
        <v>9413</v>
      </c>
      <c r="M3474" t="s">
        <v>9446</v>
      </c>
      <c r="N3474" t="s">
        <v>7366</v>
      </c>
      <c r="O3474" t="s">
        <v>8020</v>
      </c>
      <c r="P3474">
        <v>2444000</v>
      </c>
      <c r="Q3474" t="s">
        <v>6636</v>
      </c>
      <c r="R3474" t="s">
        <v>6636</v>
      </c>
      <c r="S3474" s="12"/>
      <c r="T3474" s="13"/>
      <c r="U3474" t="s">
        <v>7560</v>
      </c>
    </row>
    <row r="3475" spans="1:21" x14ac:dyDescent="0.25">
      <c r="A3475" t="s">
        <v>6619</v>
      </c>
      <c r="B3475" s="12">
        <v>42771</v>
      </c>
      <c r="C3475" t="s">
        <v>9443</v>
      </c>
      <c r="D3475" s="11">
        <v>46206.511284722197</v>
      </c>
      <c r="E3475" t="s">
        <v>9444</v>
      </c>
      <c r="F3475" t="s">
        <v>6617</v>
      </c>
      <c r="G3475" t="s">
        <v>9419</v>
      </c>
      <c r="H3475" t="s">
        <v>6358</v>
      </c>
      <c r="I3475" t="s">
        <v>55</v>
      </c>
      <c r="J3475" t="s">
        <v>643</v>
      </c>
      <c r="K3475" t="s">
        <v>9445</v>
      </c>
      <c r="L3475" t="s">
        <v>9413</v>
      </c>
      <c r="M3475" t="s">
        <v>9446</v>
      </c>
      <c r="N3475" t="s">
        <v>7366</v>
      </c>
      <c r="O3475" t="s">
        <v>8020</v>
      </c>
      <c r="P3475">
        <v>2444000</v>
      </c>
      <c r="Q3475" t="s">
        <v>6636</v>
      </c>
      <c r="R3475" t="s">
        <v>6636</v>
      </c>
      <c r="S3475" s="12"/>
      <c r="T3475" s="13"/>
      <c r="U3475" t="s">
        <v>7560</v>
      </c>
    </row>
    <row r="3476" spans="1:21" x14ac:dyDescent="0.25">
      <c r="A3476" t="s">
        <v>6619</v>
      </c>
      <c r="B3476" s="12">
        <v>42771</v>
      </c>
      <c r="C3476" t="s">
        <v>9443</v>
      </c>
      <c r="D3476" s="11">
        <v>46206.511284722197</v>
      </c>
      <c r="E3476" t="s">
        <v>9444</v>
      </c>
      <c r="F3476" t="s">
        <v>6617</v>
      </c>
      <c r="G3476" t="s">
        <v>9430</v>
      </c>
      <c r="H3476" t="s">
        <v>6358</v>
      </c>
      <c r="I3476" t="s">
        <v>55</v>
      </c>
      <c r="J3476" t="s">
        <v>643</v>
      </c>
      <c r="K3476" t="s">
        <v>9445</v>
      </c>
      <c r="L3476" t="s">
        <v>9413</v>
      </c>
      <c r="M3476" t="s">
        <v>9446</v>
      </c>
      <c r="N3476" t="s">
        <v>7366</v>
      </c>
      <c r="O3476" t="s">
        <v>8020</v>
      </c>
      <c r="P3476">
        <v>2444000</v>
      </c>
      <c r="Q3476" t="s">
        <v>6636</v>
      </c>
      <c r="R3476" t="s">
        <v>6636</v>
      </c>
      <c r="S3476" s="12"/>
      <c r="T3476" s="13"/>
      <c r="U3476" t="s">
        <v>7560</v>
      </c>
    </row>
    <row r="3477" spans="1:21" x14ac:dyDescent="0.25">
      <c r="A3477" t="s">
        <v>6637</v>
      </c>
      <c r="B3477" s="12">
        <v>42932</v>
      </c>
      <c r="C3477" t="s">
        <v>9447</v>
      </c>
      <c r="D3477" s="11">
        <v>46210.622106481504</v>
      </c>
      <c r="E3477" t="s">
        <v>9448</v>
      </c>
      <c r="F3477" t="s">
        <v>6617</v>
      </c>
      <c r="G3477" t="s">
        <v>9415</v>
      </c>
      <c r="H3477" t="s">
        <v>6358</v>
      </c>
      <c r="I3477" t="s">
        <v>65</v>
      </c>
      <c r="J3477" t="s">
        <v>132</v>
      </c>
      <c r="K3477" t="s">
        <v>9449</v>
      </c>
      <c r="L3477" t="s">
        <v>9413</v>
      </c>
      <c r="M3477" t="s">
        <v>9450</v>
      </c>
      <c r="N3477" t="s">
        <v>7366</v>
      </c>
      <c r="O3477" t="s">
        <v>7650</v>
      </c>
      <c r="P3477">
        <v>3915000</v>
      </c>
      <c r="Q3477" t="s">
        <v>6636</v>
      </c>
      <c r="R3477" t="s">
        <v>6636</v>
      </c>
      <c r="S3477" s="12"/>
      <c r="T3477" s="13"/>
      <c r="U3477" t="s">
        <v>8605</v>
      </c>
    </row>
    <row r="3478" spans="1:21" x14ac:dyDescent="0.25">
      <c r="A3478" t="s">
        <v>6637</v>
      </c>
      <c r="B3478" s="12">
        <v>42932</v>
      </c>
      <c r="C3478" t="s">
        <v>9447</v>
      </c>
      <c r="D3478" s="11">
        <v>46210.622106481504</v>
      </c>
      <c r="E3478" t="s">
        <v>9448</v>
      </c>
      <c r="F3478" t="s">
        <v>6617</v>
      </c>
      <c r="G3478" t="s">
        <v>9416</v>
      </c>
      <c r="H3478" t="s">
        <v>6358</v>
      </c>
      <c r="I3478" t="s">
        <v>65</v>
      </c>
      <c r="J3478" t="s">
        <v>132</v>
      </c>
      <c r="K3478" t="s">
        <v>9449</v>
      </c>
      <c r="L3478" t="s">
        <v>9413</v>
      </c>
      <c r="M3478" t="s">
        <v>9450</v>
      </c>
      <c r="N3478" t="s">
        <v>7366</v>
      </c>
      <c r="O3478" t="s">
        <v>7650</v>
      </c>
      <c r="P3478">
        <v>3915000</v>
      </c>
      <c r="Q3478" t="s">
        <v>6636</v>
      </c>
      <c r="R3478" t="s">
        <v>6636</v>
      </c>
      <c r="S3478" s="12"/>
      <c r="T3478" s="13"/>
      <c r="U3478" t="s">
        <v>8605</v>
      </c>
    </row>
    <row r="3479" spans="1:21" x14ac:dyDescent="0.25">
      <c r="A3479" t="s">
        <v>6637</v>
      </c>
      <c r="B3479" s="12">
        <v>42932</v>
      </c>
      <c r="C3479" t="s">
        <v>9447</v>
      </c>
      <c r="D3479" s="11">
        <v>46210.622106481504</v>
      </c>
      <c r="E3479" t="s">
        <v>9448</v>
      </c>
      <c r="F3479" t="s">
        <v>6617</v>
      </c>
      <c r="G3479" t="s">
        <v>9417</v>
      </c>
      <c r="H3479" t="s">
        <v>6358</v>
      </c>
      <c r="I3479" t="s">
        <v>65</v>
      </c>
      <c r="J3479" t="s">
        <v>132</v>
      </c>
      <c r="K3479" t="s">
        <v>9449</v>
      </c>
      <c r="L3479" t="s">
        <v>9413</v>
      </c>
      <c r="M3479" t="s">
        <v>9450</v>
      </c>
      <c r="N3479" t="s">
        <v>7366</v>
      </c>
      <c r="O3479" t="s">
        <v>7650</v>
      </c>
      <c r="P3479">
        <v>3915000</v>
      </c>
      <c r="Q3479" t="s">
        <v>6636</v>
      </c>
      <c r="R3479" t="s">
        <v>6636</v>
      </c>
      <c r="S3479" s="12"/>
      <c r="T3479" s="13"/>
      <c r="U3479" t="s">
        <v>8605</v>
      </c>
    </row>
    <row r="3480" spans="1:21" x14ac:dyDescent="0.25">
      <c r="A3480" t="s">
        <v>6637</v>
      </c>
      <c r="B3480" s="12">
        <v>42932</v>
      </c>
      <c r="C3480" t="s">
        <v>9447</v>
      </c>
      <c r="D3480" s="11">
        <v>46210.622106481504</v>
      </c>
      <c r="E3480" t="s">
        <v>9448</v>
      </c>
      <c r="F3480" t="s">
        <v>6617</v>
      </c>
      <c r="G3480" t="s">
        <v>9418</v>
      </c>
      <c r="H3480" t="s">
        <v>6358</v>
      </c>
      <c r="I3480" t="s">
        <v>65</v>
      </c>
      <c r="J3480" t="s">
        <v>132</v>
      </c>
      <c r="K3480" t="s">
        <v>9449</v>
      </c>
      <c r="L3480" t="s">
        <v>9413</v>
      </c>
      <c r="M3480" t="s">
        <v>9450</v>
      </c>
      <c r="N3480" t="s">
        <v>7366</v>
      </c>
      <c r="O3480" t="s">
        <v>7650</v>
      </c>
      <c r="P3480">
        <v>3915000</v>
      </c>
      <c r="Q3480" t="s">
        <v>6636</v>
      </c>
      <c r="R3480" t="s">
        <v>6636</v>
      </c>
      <c r="S3480" s="12"/>
      <c r="T3480" s="13"/>
      <c r="U3480" t="s">
        <v>8605</v>
      </c>
    </row>
    <row r="3481" spans="1:21" x14ac:dyDescent="0.25">
      <c r="A3481" t="s">
        <v>6637</v>
      </c>
      <c r="B3481" s="12">
        <v>42932</v>
      </c>
      <c r="C3481" t="s">
        <v>9447</v>
      </c>
      <c r="D3481" s="11">
        <v>46210.622106481504</v>
      </c>
      <c r="E3481" t="s">
        <v>9448</v>
      </c>
      <c r="F3481" t="s">
        <v>6617</v>
      </c>
      <c r="G3481" t="s">
        <v>9419</v>
      </c>
      <c r="H3481" t="s">
        <v>6358</v>
      </c>
      <c r="I3481" t="s">
        <v>65</v>
      </c>
      <c r="J3481" t="s">
        <v>132</v>
      </c>
      <c r="K3481" t="s">
        <v>9449</v>
      </c>
      <c r="L3481" t="s">
        <v>9413</v>
      </c>
      <c r="M3481" t="s">
        <v>9450</v>
      </c>
      <c r="N3481" t="s">
        <v>7366</v>
      </c>
      <c r="O3481" t="s">
        <v>7650</v>
      </c>
      <c r="P3481">
        <v>3915000</v>
      </c>
      <c r="Q3481" t="s">
        <v>6636</v>
      </c>
      <c r="R3481" t="s">
        <v>6636</v>
      </c>
      <c r="S3481" s="12"/>
      <c r="T3481" s="13"/>
      <c r="U3481" t="s">
        <v>8605</v>
      </c>
    </row>
    <row r="3482" spans="1:21" x14ac:dyDescent="0.25">
      <c r="A3482" t="s">
        <v>6637</v>
      </c>
      <c r="B3482" s="12">
        <v>42932</v>
      </c>
      <c r="C3482" t="s">
        <v>9447</v>
      </c>
      <c r="D3482" s="11">
        <v>46210.622106481504</v>
      </c>
      <c r="E3482" t="s">
        <v>9448</v>
      </c>
      <c r="F3482" t="s">
        <v>6617</v>
      </c>
      <c r="G3482" t="s">
        <v>9430</v>
      </c>
      <c r="H3482" t="s">
        <v>6358</v>
      </c>
      <c r="I3482" t="s">
        <v>65</v>
      </c>
      <c r="J3482" t="s">
        <v>132</v>
      </c>
      <c r="K3482" t="s">
        <v>9449</v>
      </c>
      <c r="L3482" t="s">
        <v>9413</v>
      </c>
      <c r="M3482" t="s">
        <v>9450</v>
      </c>
      <c r="N3482" t="s">
        <v>7366</v>
      </c>
      <c r="O3482" t="s">
        <v>7650</v>
      </c>
      <c r="P3482">
        <v>3915000</v>
      </c>
      <c r="Q3482" t="s">
        <v>6636</v>
      </c>
      <c r="R3482" t="s">
        <v>6636</v>
      </c>
      <c r="S3482" s="12"/>
      <c r="T3482" s="13"/>
      <c r="U3482" t="s">
        <v>8605</v>
      </c>
    </row>
    <row r="3483" spans="1:21" x14ac:dyDescent="0.25">
      <c r="A3483" t="s">
        <v>6619</v>
      </c>
      <c r="B3483" s="12">
        <v>42932</v>
      </c>
      <c r="C3483" t="s">
        <v>9447</v>
      </c>
      <c r="D3483" s="11">
        <v>46210.777233796303</v>
      </c>
      <c r="E3483" t="s">
        <v>9448</v>
      </c>
      <c r="F3483" t="s">
        <v>6617</v>
      </c>
      <c r="G3483" t="s">
        <v>9415</v>
      </c>
      <c r="H3483" t="s">
        <v>6358</v>
      </c>
      <c r="I3483" t="s">
        <v>65</v>
      </c>
      <c r="J3483" t="s">
        <v>132</v>
      </c>
      <c r="K3483" t="s">
        <v>9449</v>
      </c>
      <c r="L3483" t="s">
        <v>9413</v>
      </c>
      <c r="M3483" t="s">
        <v>9450</v>
      </c>
      <c r="N3483" t="s">
        <v>7366</v>
      </c>
      <c r="O3483" t="s">
        <v>7650</v>
      </c>
      <c r="P3483">
        <v>3915000</v>
      </c>
      <c r="Q3483" t="s">
        <v>6636</v>
      </c>
      <c r="R3483" t="s">
        <v>6636</v>
      </c>
      <c r="S3483" s="12"/>
      <c r="T3483" s="13"/>
      <c r="U3483" t="s">
        <v>8605</v>
      </c>
    </row>
    <row r="3484" spans="1:21" x14ac:dyDescent="0.25">
      <c r="A3484" t="s">
        <v>6619</v>
      </c>
      <c r="B3484" s="12">
        <v>42932</v>
      </c>
      <c r="C3484" t="s">
        <v>9447</v>
      </c>
      <c r="D3484" s="11">
        <v>46210.777233796303</v>
      </c>
      <c r="E3484" t="s">
        <v>9448</v>
      </c>
      <c r="F3484" t="s">
        <v>6617</v>
      </c>
      <c r="G3484" t="s">
        <v>9416</v>
      </c>
      <c r="H3484" t="s">
        <v>6358</v>
      </c>
      <c r="I3484" t="s">
        <v>65</v>
      </c>
      <c r="J3484" t="s">
        <v>132</v>
      </c>
      <c r="K3484" t="s">
        <v>9449</v>
      </c>
      <c r="L3484" t="s">
        <v>9413</v>
      </c>
      <c r="M3484" t="s">
        <v>9450</v>
      </c>
      <c r="N3484" t="s">
        <v>7366</v>
      </c>
      <c r="O3484" t="s">
        <v>7650</v>
      </c>
      <c r="P3484">
        <v>3915000</v>
      </c>
      <c r="Q3484" t="s">
        <v>6636</v>
      </c>
      <c r="R3484" t="s">
        <v>6636</v>
      </c>
      <c r="S3484" s="12"/>
      <c r="T3484" s="13"/>
      <c r="U3484" t="s">
        <v>8605</v>
      </c>
    </row>
    <row r="3485" spans="1:21" x14ac:dyDescent="0.25">
      <c r="A3485" t="s">
        <v>6619</v>
      </c>
      <c r="B3485" s="12">
        <v>42932</v>
      </c>
      <c r="C3485" t="s">
        <v>9447</v>
      </c>
      <c r="D3485" s="11">
        <v>46210.777233796303</v>
      </c>
      <c r="E3485" t="s">
        <v>9448</v>
      </c>
      <c r="F3485" t="s">
        <v>6617</v>
      </c>
      <c r="G3485" t="s">
        <v>9417</v>
      </c>
      <c r="H3485" t="s">
        <v>6358</v>
      </c>
      <c r="I3485" t="s">
        <v>65</v>
      </c>
      <c r="J3485" t="s">
        <v>132</v>
      </c>
      <c r="K3485" t="s">
        <v>9449</v>
      </c>
      <c r="L3485" t="s">
        <v>9413</v>
      </c>
      <c r="M3485" t="s">
        <v>9450</v>
      </c>
      <c r="N3485" t="s">
        <v>7366</v>
      </c>
      <c r="O3485" t="s">
        <v>7650</v>
      </c>
      <c r="P3485">
        <v>3915000</v>
      </c>
      <c r="Q3485" t="s">
        <v>6636</v>
      </c>
      <c r="R3485" t="s">
        <v>6636</v>
      </c>
      <c r="S3485" s="12"/>
      <c r="T3485" s="13"/>
      <c r="U3485" t="s">
        <v>8605</v>
      </c>
    </row>
    <row r="3486" spans="1:21" x14ac:dyDescent="0.25">
      <c r="A3486" t="s">
        <v>6619</v>
      </c>
      <c r="B3486" s="12">
        <v>42932</v>
      </c>
      <c r="C3486" t="s">
        <v>9447</v>
      </c>
      <c r="D3486" s="11">
        <v>46210.777233796303</v>
      </c>
      <c r="E3486" t="s">
        <v>9448</v>
      </c>
      <c r="F3486" t="s">
        <v>6617</v>
      </c>
      <c r="G3486" t="s">
        <v>9418</v>
      </c>
      <c r="H3486" t="s">
        <v>6358</v>
      </c>
      <c r="I3486" t="s">
        <v>65</v>
      </c>
      <c r="J3486" t="s">
        <v>132</v>
      </c>
      <c r="K3486" t="s">
        <v>9449</v>
      </c>
      <c r="L3486" t="s">
        <v>9413</v>
      </c>
      <c r="M3486" t="s">
        <v>9450</v>
      </c>
      <c r="N3486" t="s">
        <v>7366</v>
      </c>
      <c r="O3486" t="s">
        <v>7650</v>
      </c>
      <c r="P3486">
        <v>3915000</v>
      </c>
      <c r="Q3486" t="s">
        <v>6636</v>
      </c>
      <c r="R3486" t="s">
        <v>6636</v>
      </c>
      <c r="S3486" s="12"/>
      <c r="T3486" s="13"/>
      <c r="U3486" t="s">
        <v>8605</v>
      </c>
    </row>
    <row r="3487" spans="1:21" x14ac:dyDescent="0.25">
      <c r="A3487" t="s">
        <v>6619</v>
      </c>
      <c r="B3487" s="12">
        <v>42932</v>
      </c>
      <c r="C3487" t="s">
        <v>9447</v>
      </c>
      <c r="D3487" s="11">
        <v>46210.777233796303</v>
      </c>
      <c r="E3487" t="s">
        <v>9448</v>
      </c>
      <c r="F3487" t="s">
        <v>6617</v>
      </c>
      <c r="G3487" t="s">
        <v>9419</v>
      </c>
      <c r="H3487" t="s">
        <v>6358</v>
      </c>
      <c r="I3487" t="s">
        <v>65</v>
      </c>
      <c r="J3487" t="s">
        <v>132</v>
      </c>
      <c r="K3487" t="s">
        <v>9449</v>
      </c>
      <c r="L3487" t="s">
        <v>9413</v>
      </c>
      <c r="M3487" t="s">
        <v>9450</v>
      </c>
      <c r="N3487" t="s">
        <v>7366</v>
      </c>
      <c r="O3487" t="s">
        <v>7650</v>
      </c>
      <c r="P3487">
        <v>3915000</v>
      </c>
      <c r="Q3487" t="s">
        <v>6636</v>
      </c>
      <c r="R3487" t="s">
        <v>6636</v>
      </c>
      <c r="S3487" s="12"/>
      <c r="T3487" s="13"/>
      <c r="U3487" t="s">
        <v>8605</v>
      </c>
    </row>
    <row r="3488" spans="1:21" x14ac:dyDescent="0.25">
      <c r="A3488" t="s">
        <v>6619</v>
      </c>
      <c r="B3488" s="12">
        <v>42932</v>
      </c>
      <c r="C3488" t="s">
        <v>9447</v>
      </c>
      <c r="D3488" s="11">
        <v>46210.777233796303</v>
      </c>
      <c r="E3488" t="s">
        <v>9448</v>
      </c>
      <c r="F3488" t="s">
        <v>6617</v>
      </c>
      <c r="G3488" t="s">
        <v>9430</v>
      </c>
      <c r="H3488" t="s">
        <v>6358</v>
      </c>
      <c r="I3488" t="s">
        <v>65</v>
      </c>
      <c r="J3488" t="s">
        <v>132</v>
      </c>
      <c r="K3488" t="s">
        <v>9449</v>
      </c>
      <c r="L3488" t="s">
        <v>9413</v>
      </c>
      <c r="M3488" t="s">
        <v>9450</v>
      </c>
      <c r="N3488" t="s">
        <v>7366</v>
      </c>
      <c r="O3488" t="s">
        <v>7650</v>
      </c>
      <c r="P3488">
        <v>3915000</v>
      </c>
      <c r="Q3488" t="s">
        <v>6636</v>
      </c>
      <c r="R3488" t="s">
        <v>6636</v>
      </c>
      <c r="S3488" s="12"/>
      <c r="T3488" s="13"/>
      <c r="U3488" t="s">
        <v>8605</v>
      </c>
    </row>
    <row r="3489" spans="1:21" x14ac:dyDescent="0.25">
      <c r="A3489" t="s">
        <v>6637</v>
      </c>
      <c r="B3489" s="12">
        <v>43107</v>
      </c>
      <c r="C3489" t="s">
        <v>9451</v>
      </c>
      <c r="D3489" s="11">
        <v>46214.768287036997</v>
      </c>
      <c r="E3489" t="s">
        <v>9452</v>
      </c>
      <c r="F3489" t="s">
        <v>6617</v>
      </c>
      <c r="G3489" t="s">
        <v>9415</v>
      </c>
      <c r="H3489" t="s">
        <v>6358</v>
      </c>
      <c r="I3489" t="s">
        <v>65</v>
      </c>
      <c r="J3489" t="s">
        <v>636</v>
      </c>
      <c r="K3489" t="s">
        <v>9453</v>
      </c>
      <c r="L3489" t="s">
        <v>9413</v>
      </c>
      <c r="M3489" t="s">
        <v>9454</v>
      </c>
      <c r="N3489" t="s">
        <v>7366</v>
      </c>
      <c r="O3489" t="s">
        <v>7650</v>
      </c>
      <c r="P3489">
        <v>2609000</v>
      </c>
      <c r="Q3489" t="s">
        <v>6636</v>
      </c>
      <c r="R3489" t="s">
        <v>6636</v>
      </c>
      <c r="S3489" s="12"/>
      <c r="T3489" s="13"/>
      <c r="U3489" t="s">
        <v>7560</v>
      </c>
    </row>
    <row r="3490" spans="1:21" x14ac:dyDescent="0.25">
      <c r="A3490" t="s">
        <v>6637</v>
      </c>
      <c r="B3490" s="12">
        <v>43107</v>
      </c>
      <c r="C3490" t="s">
        <v>9451</v>
      </c>
      <c r="D3490" s="11">
        <v>46214.768287036997</v>
      </c>
      <c r="E3490" t="s">
        <v>9452</v>
      </c>
      <c r="F3490" t="s">
        <v>6617</v>
      </c>
      <c r="G3490" t="s">
        <v>9416</v>
      </c>
      <c r="H3490" t="s">
        <v>6358</v>
      </c>
      <c r="I3490" t="s">
        <v>65</v>
      </c>
      <c r="J3490" t="s">
        <v>636</v>
      </c>
      <c r="K3490" t="s">
        <v>9453</v>
      </c>
      <c r="L3490" t="s">
        <v>9413</v>
      </c>
      <c r="M3490" t="s">
        <v>9454</v>
      </c>
      <c r="N3490" t="s">
        <v>7366</v>
      </c>
      <c r="O3490" t="s">
        <v>7650</v>
      </c>
      <c r="P3490">
        <v>2609000</v>
      </c>
      <c r="Q3490" t="s">
        <v>6636</v>
      </c>
      <c r="R3490" t="s">
        <v>6636</v>
      </c>
      <c r="S3490" s="12"/>
      <c r="T3490" s="13"/>
      <c r="U3490" t="s">
        <v>7560</v>
      </c>
    </row>
    <row r="3491" spans="1:21" x14ac:dyDescent="0.25">
      <c r="A3491" t="s">
        <v>6637</v>
      </c>
      <c r="B3491" s="12">
        <v>43107</v>
      </c>
      <c r="C3491" t="s">
        <v>9451</v>
      </c>
      <c r="D3491" s="11">
        <v>46214.768287036997</v>
      </c>
      <c r="E3491" t="s">
        <v>9452</v>
      </c>
      <c r="F3491" t="s">
        <v>6617</v>
      </c>
      <c r="G3491" t="s">
        <v>9417</v>
      </c>
      <c r="H3491" t="s">
        <v>6358</v>
      </c>
      <c r="I3491" t="s">
        <v>65</v>
      </c>
      <c r="J3491" t="s">
        <v>636</v>
      </c>
      <c r="K3491" t="s">
        <v>9453</v>
      </c>
      <c r="L3491" t="s">
        <v>9413</v>
      </c>
      <c r="M3491" t="s">
        <v>9454</v>
      </c>
      <c r="N3491" t="s">
        <v>7366</v>
      </c>
      <c r="O3491" t="s">
        <v>7650</v>
      </c>
      <c r="P3491">
        <v>2609000</v>
      </c>
      <c r="Q3491" t="s">
        <v>6636</v>
      </c>
      <c r="R3491" t="s">
        <v>6636</v>
      </c>
      <c r="S3491" s="12"/>
      <c r="T3491" s="13"/>
      <c r="U3491" t="s">
        <v>7560</v>
      </c>
    </row>
    <row r="3492" spans="1:21" x14ac:dyDescent="0.25">
      <c r="A3492" t="s">
        <v>6637</v>
      </c>
      <c r="B3492" s="12">
        <v>43107</v>
      </c>
      <c r="C3492" t="s">
        <v>9451</v>
      </c>
      <c r="D3492" s="11">
        <v>46214.768287036997</v>
      </c>
      <c r="E3492" t="s">
        <v>9452</v>
      </c>
      <c r="F3492" t="s">
        <v>6617</v>
      </c>
      <c r="G3492" t="s">
        <v>9418</v>
      </c>
      <c r="H3492" t="s">
        <v>6358</v>
      </c>
      <c r="I3492" t="s">
        <v>65</v>
      </c>
      <c r="J3492" t="s">
        <v>636</v>
      </c>
      <c r="K3492" t="s">
        <v>9453</v>
      </c>
      <c r="L3492" t="s">
        <v>9413</v>
      </c>
      <c r="M3492" t="s">
        <v>9454</v>
      </c>
      <c r="N3492" t="s">
        <v>7366</v>
      </c>
      <c r="O3492" t="s">
        <v>7650</v>
      </c>
      <c r="P3492">
        <v>2609000</v>
      </c>
      <c r="Q3492" t="s">
        <v>6636</v>
      </c>
      <c r="R3492" t="s">
        <v>6636</v>
      </c>
      <c r="S3492" s="12"/>
      <c r="T3492" s="13"/>
      <c r="U3492" t="s">
        <v>7560</v>
      </c>
    </row>
    <row r="3493" spans="1:21" x14ac:dyDescent="0.25">
      <c r="A3493" t="s">
        <v>6637</v>
      </c>
      <c r="B3493" s="12">
        <v>43107</v>
      </c>
      <c r="C3493" t="s">
        <v>9451</v>
      </c>
      <c r="D3493" s="11">
        <v>46214.768287036997</v>
      </c>
      <c r="E3493" t="s">
        <v>9452</v>
      </c>
      <c r="F3493" t="s">
        <v>6617</v>
      </c>
      <c r="G3493" t="s">
        <v>9419</v>
      </c>
      <c r="H3493" t="s">
        <v>6358</v>
      </c>
      <c r="I3493" t="s">
        <v>65</v>
      </c>
      <c r="J3493" t="s">
        <v>636</v>
      </c>
      <c r="K3493" t="s">
        <v>9453</v>
      </c>
      <c r="L3493" t="s">
        <v>9413</v>
      </c>
      <c r="M3493" t="s">
        <v>9454</v>
      </c>
      <c r="N3493" t="s">
        <v>7366</v>
      </c>
      <c r="O3493" t="s">
        <v>7650</v>
      </c>
      <c r="P3493">
        <v>2609000</v>
      </c>
      <c r="Q3493" t="s">
        <v>6636</v>
      </c>
      <c r="R3493" t="s">
        <v>6636</v>
      </c>
      <c r="S3493" s="12"/>
      <c r="T3493" s="13"/>
      <c r="U3493" t="s">
        <v>7560</v>
      </c>
    </row>
    <row r="3494" spans="1:21" x14ac:dyDescent="0.25">
      <c r="A3494" t="s">
        <v>6637</v>
      </c>
      <c r="B3494" s="12">
        <v>43107</v>
      </c>
      <c r="C3494" t="s">
        <v>9451</v>
      </c>
      <c r="D3494" s="11">
        <v>46214.768287036997</v>
      </c>
      <c r="E3494" t="s">
        <v>9452</v>
      </c>
      <c r="F3494" t="s">
        <v>6617</v>
      </c>
      <c r="G3494" t="s">
        <v>9430</v>
      </c>
      <c r="H3494" t="s">
        <v>6358</v>
      </c>
      <c r="I3494" t="s">
        <v>65</v>
      </c>
      <c r="J3494" t="s">
        <v>636</v>
      </c>
      <c r="K3494" t="s">
        <v>9453</v>
      </c>
      <c r="L3494" t="s">
        <v>9413</v>
      </c>
      <c r="M3494" t="s">
        <v>9454</v>
      </c>
      <c r="N3494" t="s">
        <v>7366</v>
      </c>
      <c r="O3494" t="s">
        <v>7650</v>
      </c>
      <c r="P3494">
        <v>2609000</v>
      </c>
      <c r="Q3494" t="s">
        <v>6636</v>
      </c>
      <c r="R3494" t="s">
        <v>6636</v>
      </c>
      <c r="S3494" s="12"/>
      <c r="T3494" s="13"/>
      <c r="U3494" t="s">
        <v>7560</v>
      </c>
    </row>
    <row r="3495" spans="1:21" x14ac:dyDescent="0.25">
      <c r="A3495" t="s">
        <v>6619</v>
      </c>
      <c r="B3495" s="12">
        <v>43107</v>
      </c>
      <c r="C3495" t="s">
        <v>9451</v>
      </c>
      <c r="D3495" s="11">
        <v>46214.791898148098</v>
      </c>
      <c r="E3495" t="s">
        <v>9452</v>
      </c>
      <c r="F3495" t="s">
        <v>6617</v>
      </c>
      <c r="G3495" t="s">
        <v>9415</v>
      </c>
      <c r="H3495" t="s">
        <v>6358</v>
      </c>
      <c r="I3495" t="s">
        <v>65</v>
      </c>
      <c r="J3495" t="s">
        <v>636</v>
      </c>
      <c r="K3495" t="s">
        <v>9453</v>
      </c>
      <c r="L3495" t="s">
        <v>9413</v>
      </c>
      <c r="M3495" t="s">
        <v>9454</v>
      </c>
      <c r="N3495" t="s">
        <v>7366</v>
      </c>
      <c r="O3495" t="s">
        <v>7650</v>
      </c>
      <c r="P3495">
        <v>2609000</v>
      </c>
      <c r="Q3495" t="s">
        <v>6636</v>
      </c>
      <c r="R3495" t="s">
        <v>6636</v>
      </c>
      <c r="S3495" s="12"/>
      <c r="T3495" s="13"/>
      <c r="U3495" t="s">
        <v>7560</v>
      </c>
    </row>
    <row r="3496" spans="1:21" x14ac:dyDescent="0.25">
      <c r="A3496" t="s">
        <v>6619</v>
      </c>
      <c r="B3496" s="12">
        <v>43107</v>
      </c>
      <c r="C3496" t="s">
        <v>9451</v>
      </c>
      <c r="D3496" s="11">
        <v>46214.791898148098</v>
      </c>
      <c r="E3496" t="s">
        <v>9452</v>
      </c>
      <c r="F3496" t="s">
        <v>6617</v>
      </c>
      <c r="G3496" t="s">
        <v>9416</v>
      </c>
      <c r="H3496" t="s">
        <v>6358</v>
      </c>
      <c r="I3496" t="s">
        <v>65</v>
      </c>
      <c r="J3496" t="s">
        <v>636</v>
      </c>
      <c r="K3496" t="s">
        <v>9453</v>
      </c>
      <c r="L3496" t="s">
        <v>9413</v>
      </c>
      <c r="M3496" t="s">
        <v>9454</v>
      </c>
      <c r="N3496" t="s">
        <v>7366</v>
      </c>
      <c r="O3496" t="s">
        <v>7650</v>
      </c>
      <c r="P3496">
        <v>2609000</v>
      </c>
      <c r="Q3496" t="s">
        <v>6636</v>
      </c>
      <c r="R3496" t="s">
        <v>6636</v>
      </c>
      <c r="S3496" s="12"/>
      <c r="T3496" s="13"/>
      <c r="U3496" t="s">
        <v>7560</v>
      </c>
    </row>
    <row r="3497" spans="1:21" x14ac:dyDescent="0.25">
      <c r="A3497" t="s">
        <v>6619</v>
      </c>
      <c r="B3497" s="12">
        <v>43107</v>
      </c>
      <c r="C3497" t="s">
        <v>9451</v>
      </c>
      <c r="D3497" s="11">
        <v>46214.791898148098</v>
      </c>
      <c r="E3497" t="s">
        <v>9452</v>
      </c>
      <c r="F3497" t="s">
        <v>6617</v>
      </c>
      <c r="G3497" t="s">
        <v>9417</v>
      </c>
      <c r="H3497" t="s">
        <v>6358</v>
      </c>
      <c r="I3497" t="s">
        <v>65</v>
      </c>
      <c r="J3497" t="s">
        <v>636</v>
      </c>
      <c r="K3497" t="s">
        <v>9453</v>
      </c>
      <c r="L3497" t="s">
        <v>9413</v>
      </c>
      <c r="M3497" t="s">
        <v>9454</v>
      </c>
      <c r="N3497" t="s">
        <v>7366</v>
      </c>
      <c r="O3497" t="s">
        <v>7650</v>
      </c>
      <c r="P3497">
        <v>2609000</v>
      </c>
      <c r="Q3497" t="s">
        <v>6636</v>
      </c>
      <c r="R3497" t="s">
        <v>6636</v>
      </c>
      <c r="S3497" s="12"/>
      <c r="T3497" s="13"/>
      <c r="U3497" t="s">
        <v>7560</v>
      </c>
    </row>
    <row r="3498" spans="1:21" x14ac:dyDescent="0.25">
      <c r="A3498" t="s">
        <v>6619</v>
      </c>
      <c r="B3498" s="12">
        <v>43107</v>
      </c>
      <c r="C3498" t="s">
        <v>9451</v>
      </c>
      <c r="D3498" s="11">
        <v>46214.791898148098</v>
      </c>
      <c r="E3498" t="s">
        <v>9452</v>
      </c>
      <c r="F3498" t="s">
        <v>6617</v>
      </c>
      <c r="G3498" t="s">
        <v>9418</v>
      </c>
      <c r="H3498" t="s">
        <v>6358</v>
      </c>
      <c r="I3498" t="s">
        <v>65</v>
      </c>
      <c r="J3498" t="s">
        <v>636</v>
      </c>
      <c r="K3498" t="s">
        <v>9453</v>
      </c>
      <c r="L3498" t="s">
        <v>9413</v>
      </c>
      <c r="M3498" t="s">
        <v>9454</v>
      </c>
      <c r="N3498" t="s">
        <v>7366</v>
      </c>
      <c r="O3498" t="s">
        <v>7650</v>
      </c>
      <c r="P3498">
        <v>2609000</v>
      </c>
      <c r="Q3498" t="s">
        <v>6636</v>
      </c>
      <c r="R3498" t="s">
        <v>6636</v>
      </c>
      <c r="S3498" s="12"/>
      <c r="T3498" s="13"/>
      <c r="U3498" t="s">
        <v>7560</v>
      </c>
    </row>
    <row r="3499" spans="1:21" x14ac:dyDescent="0.25">
      <c r="A3499" t="s">
        <v>6619</v>
      </c>
      <c r="B3499" s="12">
        <v>43107</v>
      </c>
      <c r="C3499" t="s">
        <v>9451</v>
      </c>
      <c r="D3499" s="11">
        <v>46214.791898148098</v>
      </c>
      <c r="E3499" t="s">
        <v>9452</v>
      </c>
      <c r="F3499" t="s">
        <v>6617</v>
      </c>
      <c r="G3499" t="s">
        <v>9419</v>
      </c>
      <c r="H3499" t="s">
        <v>6358</v>
      </c>
      <c r="I3499" t="s">
        <v>65</v>
      </c>
      <c r="J3499" t="s">
        <v>636</v>
      </c>
      <c r="K3499" t="s">
        <v>9453</v>
      </c>
      <c r="L3499" t="s">
        <v>9413</v>
      </c>
      <c r="M3499" t="s">
        <v>9454</v>
      </c>
      <c r="N3499" t="s">
        <v>7366</v>
      </c>
      <c r="O3499" t="s">
        <v>7650</v>
      </c>
      <c r="P3499">
        <v>2609000</v>
      </c>
      <c r="Q3499" t="s">
        <v>6636</v>
      </c>
      <c r="R3499" t="s">
        <v>6636</v>
      </c>
      <c r="S3499" s="12"/>
      <c r="T3499" s="13"/>
      <c r="U3499" t="s">
        <v>7560</v>
      </c>
    </row>
    <row r="3500" spans="1:21" x14ac:dyDescent="0.25">
      <c r="A3500" t="s">
        <v>6619</v>
      </c>
      <c r="B3500" s="12">
        <v>43107</v>
      </c>
      <c r="C3500" t="s">
        <v>9451</v>
      </c>
      <c r="D3500" s="11">
        <v>46214.791898148098</v>
      </c>
      <c r="E3500" t="s">
        <v>9452</v>
      </c>
      <c r="F3500" t="s">
        <v>6617</v>
      </c>
      <c r="G3500" t="s">
        <v>9430</v>
      </c>
      <c r="H3500" t="s">
        <v>6358</v>
      </c>
      <c r="I3500" t="s">
        <v>65</v>
      </c>
      <c r="J3500" t="s">
        <v>636</v>
      </c>
      <c r="K3500" t="s">
        <v>9453</v>
      </c>
      <c r="L3500" t="s">
        <v>9413</v>
      </c>
      <c r="M3500" t="s">
        <v>9454</v>
      </c>
      <c r="N3500" t="s">
        <v>7366</v>
      </c>
      <c r="O3500" t="s">
        <v>7650</v>
      </c>
      <c r="P3500">
        <v>2609000</v>
      </c>
      <c r="Q3500" t="s">
        <v>6636</v>
      </c>
      <c r="R3500" t="s">
        <v>6636</v>
      </c>
      <c r="S3500" s="12"/>
      <c r="T3500" s="13"/>
      <c r="U3500" t="s">
        <v>7560</v>
      </c>
    </row>
    <row r="3501" spans="1:21" x14ac:dyDescent="0.25">
      <c r="A3501" t="s">
        <v>6637</v>
      </c>
      <c r="B3501" s="12">
        <v>43203</v>
      </c>
      <c r="C3501" t="s">
        <v>9455</v>
      </c>
      <c r="D3501" s="11">
        <v>46216.682523148098</v>
      </c>
      <c r="E3501" t="s">
        <v>9456</v>
      </c>
      <c r="F3501" t="s">
        <v>6617</v>
      </c>
      <c r="G3501" t="s">
        <v>9415</v>
      </c>
      <c r="H3501" t="s">
        <v>6358</v>
      </c>
      <c r="I3501" t="s">
        <v>55</v>
      </c>
      <c r="J3501" t="s">
        <v>643</v>
      </c>
      <c r="K3501" t="s">
        <v>9457</v>
      </c>
      <c r="L3501" t="s">
        <v>9413</v>
      </c>
      <c r="M3501" t="s">
        <v>9458</v>
      </c>
      <c r="N3501" t="s">
        <v>7366</v>
      </c>
      <c r="O3501" t="s">
        <v>7650</v>
      </c>
      <c r="P3501">
        <v>2879000</v>
      </c>
      <c r="Q3501" t="s">
        <v>6636</v>
      </c>
      <c r="R3501" t="s">
        <v>6636</v>
      </c>
      <c r="S3501" s="12"/>
      <c r="T3501" s="13"/>
      <c r="U3501" t="s">
        <v>7560</v>
      </c>
    </row>
    <row r="3502" spans="1:21" x14ac:dyDescent="0.25">
      <c r="A3502" t="s">
        <v>6637</v>
      </c>
      <c r="B3502" s="12">
        <v>43203</v>
      </c>
      <c r="C3502" t="s">
        <v>9455</v>
      </c>
      <c r="D3502" s="11">
        <v>46216.682523148098</v>
      </c>
      <c r="E3502" t="s">
        <v>9456</v>
      </c>
      <c r="F3502" t="s">
        <v>6617</v>
      </c>
      <c r="G3502" t="s">
        <v>9416</v>
      </c>
      <c r="H3502" t="s">
        <v>6358</v>
      </c>
      <c r="I3502" t="s">
        <v>55</v>
      </c>
      <c r="J3502" t="s">
        <v>643</v>
      </c>
      <c r="K3502" t="s">
        <v>9457</v>
      </c>
      <c r="L3502" t="s">
        <v>9413</v>
      </c>
      <c r="M3502" t="s">
        <v>9458</v>
      </c>
      <c r="N3502" t="s">
        <v>7366</v>
      </c>
      <c r="O3502" t="s">
        <v>7650</v>
      </c>
      <c r="P3502">
        <v>2879000</v>
      </c>
      <c r="Q3502" t="s">
        <v>6636</v>
      </c>
      <c r="R3502" t="s">
        <v>6636</v>
      </c>
      <c r="S3502" s="12"/>
      <c r="T3502" s="13"/>
      <c r="U3502" t="s">
        <v>7560</v>
      </c>
    </row>
    <row r="3503" spans="1:21" x14ac:dyDescent="0.25">
      <c r="A3503" t="s">
        <v>6637</v>
      </c>
      <c r="B3503" s="12">
        <v>43203</v>
      </c>
      <c r="C3503" t="s">
        <v>9455</v>
      </c>
      <c r="D3503" s="11">
        <v>46216.682523148098</v>
      </c>
      <c r="E3503" t="s">
        <v>9456</v>
      </c>
      <c r="F3503" t="s">
        <v>6617</v>
      </c>
      <c r="G3503" t="s">
        <v>9417</v>
      </c>
      <c r="H3503" t="s">
        <v>6358</v>
      </c>
      <c r="I3503" t="s">
        <v>55</v>
      </c>
      <c r="J3503" t="s">
        <v>643</v>
      </c>
      <c r="K3503" t="s">
        <v>9457</v>
      </c>
      <c r="L3503" t="s">
        <v>9413</v>
      </c>
      <c r="M3503" t="s">
        <v>9458</v>
      </c>
      <c r="N3503" t="s">
        <v>7366</v>
      </c>
      <c r="O3503" t="s">
        <v>7650</v>
      </c>
      <c r="P3503">
        <v>2879000</v>
      </c>
      <c r="Q3503" t="s">
        <v>6636</v>
      </c>
      <c r="R3503" t="s">
        <v>6636</v>
      </c>
      <c r="S3503" s="12"/>
      <c r="T3503" s="13"/>
      <c r="U3503" t="s">
        <v>7560</v>
      </c>
    </row>
    <row r="3504" spans="1:21" x14ac:dyDescent="0.25">
      <c r="A3504" t="s">
        <v>6637</v>
      </c>
      <c r="B3504" s="12">
        <v>43203</v>
      </c>
      <c r="C3504" t="s">
        <v>9455</v>
      </c>
      <c r="D3504" s="11">
        <v>46216.682523148098</v>
      </c>
      <c r="E3504" t="s">
        <v>9456</v>
      </c>
      <c r="F3504" t="s">
        <v>6617</v>
      </c>
      <c r="G3504" t="s">
        <v>9418</v>
      </c>
      <c r="H3504" t="s">
        <v>6358</v>
      </c>
      <c r="I3504" t="s">
        <v>55</v>
      </c>
      <c r="J3504" t="s">
        <v>643</v>
      </c>
      <c r="K3504" t="s">
        <v>9457</v>
      </c>
      <c r="L3504" t="s">
        <v>9413</v>
      </c>
      <c r="M3504" t="s">
        <v>9458</v>
      </c>
      <c r="N3504" t="s">
        <v>7366</v>
      </c>
      <c r="O3504" t="s">
        <v>7650</v>
      </c>
      <c r="P3504">
        <v>2879000</v>
      </c>
      <c r="Q3504" t="s">
        <v>6636</v>
      </c>
      <c r="R3504" t="s">
        <v>6636</v>
      </c>
      <c r="S3504" s="12"/>
      <c r="T3504" s="13"/>
      <c r="U3504" t="s">
        <v>7560</v>
      </c>
    </row>
    <row r="3505" spans="1:21" x14ac:dyDescent="0.25">
      <c r="A3505" t="s">
        <v>6637</v>
      </c>
      <c r="B3505" s="12">
        <v>43203</v>
      </c>
      <c r="C3505" t="s">
        <v>9455</v>
      </c>
      <c r="D3505" s="11">
        <v>46216.682523148098</v>
      </c>
      <c r="E3505" t="s">
        <v>9456</v>
      </c>
      <c r="F3505" t="s">
        <v>6617</v>
      </c>
      <c r="G3505" t="s">
        <v>9419</v>
      </c>
      <c r="H3505" t="s">
        <v>6358</v>
      </c>
      <c r="I3505" t="s">
        <v>55</v>
      </c>
      <c r="J3505" t="s">
        <v>643</v>
      </c>
      <c r="K3505" t="s">
        <v>9457</v>
      </c>
      <c r="L3505" t="s">
        <v>9413</v>
      </c>
      <c r="M3505" t="s">
        <v>9458</v>
      </c>
      <c r="N3505" t="s">
        <v>7366</v>
      </c>
      <c r="O3505" t="s">
        <v>7650</v>
      </c>
      <c r="P3505">
        <v>2879000</v>
      </c>
      <c r="Q3505" t="s">
        <v>6636</v>
      </c>
      <c r="R3505" t="s">
        <v>6636</v>
      </c>
      <c r="S3505" s="12"/>
      <c r="T3505" s="13"/>
      <c r="U3505" t="s">
        <v>7560</v>
      </c>
    </row>
    <row r="3506" spans="1:21" x14ac:dyDescent="0.25">
      <c r="A3506" t="s">
        <v>6637</v>
      </c>
      <c r="B3506" s="12">
        <v>43203</v>
      </c>
      <c r="C3506" t="s">
        <v>9455</v>
      </c>
      <c r="D3506" s="11">
        <v>46216.682523148098</v>
      </c>
      <c r="E3506" t="s">
        <v>9456</v>
      </c>
      <c r="F3506" t="s">
        <v>6617</v>
      </c>
      <c r="G3506" t="s">
        <v>9430</v>
      </c>
      <c r="H3506" t="s">
        <v>6358</v>
      </c>
      <c r="I3506" t="s">
        <v>55</v>
      </c>
      <c r="J3506" t="s">
        <v>643</v>
      </c>
      <c r="K3506" t="s">
        <v>9457</v>
      </c>
      <c r="L3506" t="s">
        <v>9413</v>
      </c>
      <c r="M3506" t="s">
        <v>9458</v>
      </c>
      <c r="N3506" t="s">
        <v>7366</v>
      </c>
      <c r="O3506" t="s">
        <v>7650</v>
      </c>
      <c r="P3506">
        <v>2879000</v>
      </c>
      <c r="Q3506" t="s">
        <v>6636</v>
      </c>
      <c r="R3506" t="s">
        <v>6636</v>
      </c>
      <c r="S3506" s="12"/>
      <c r="T3506" s="13"/>
      <c r="U3506" t="s">
        <v>7560</v>
      </c>
    </row>
    <row r="3507" spans="1:21" x14ac:dyDescent="0.25">
      <c r="A3507" t="s">
        <v>6619</v>
      </c>
      <c r="B3507" s="12">
        <v>43203</v>
      </c>
      <c r="C3507" t="s">
        <v>9455</v>
      </c>
      <c r="D3507" s="11">
        <v>46216.831469907404</v>
      </c>
      <c r="E3507" t="s">
        <v>9456</v>
      </c>
      <c r="F3507" t="s">
        <v>6617</v>
      </c>
      <c r="G3507" t="s">
        <v>9415</v>
      </c>
      <c r="H3507" t="s">
        <v>6358</v>
      </c>
      <c r="I3507" t="s">
        <v>55</v>
      </c>
      <c r="J3507" t="s">
        <v>643</v>
      </c>
      <c r="K3507" t="s">
        <v>9457</v>
      </c>
      <c r="L3507" t="s">
        <v>9413</v>
      </c>
      <c r="M3507" t="s">
        <v>9458</v>
      </c>
      <c r="N3507" t="s">
        <v>7366</v>
      </c>
      <c r="O3507" t="s">
        <v>7650</v>
      </c>
      <c r="P3507">
        <v>2879000</v>
      </c>
      <c r="Q3507" t="s">
        <v>6636</v>
      </c>
      <c r="R3507" t="s">
        <v>6636</v>
      </c>
      <c r="S3507" s="12"/>
      <c r="T3507" s="13"/>
      <c r="U3507" t="s">
        <v>7560</v>
      </c>
    </row>
    <row r="3508" spans="1:21" x14ac:dyDescent="0.25">
      <c r="A3508" t="s">
        <v>6619</v>
      </c>
      <c r="B3508" s="12">
        <v>43203</v>
      </c>
      <c r="C3508" t="s">
        <v>9455</v>
      </c>
      <c r="D3508" s="11">
        <v>46216.831469907404</v>
      </c>
      <c r="E3508" t="s">
        <v>9456</v>
      </c>
      <c r="F3508" t="s">
        <v>6617</v>
      </c>
      <c r="G3508" t="s">
        <v>9416</v>
      </c>
      <c r="H3508" t="s">
        <v>6358</v>
      </c>
      <c r="I3508" t="s">
        <v>55</v>
      </c>
      <c r="J3508" t="s">
        <v>643</v>
      </c>
      <c r="K3508" t="s">
        <v>9457</v>
      </c>
      <c r="L3508" t="s">
        <v>9413</v>
      </c>
      <c r="M3508" t="s">
        <v>9458</v>
      </c>
      <c r="N3508" t="s">
        <v>7366</v>
      </c>
      <c r="O3508" t="s">
        <v>7650</v>
      </c>
      <c r="P3508">
        <v>2879000</v>
      </c>
      <c r="Q3508" t="s">
        <v>6636</v>
      </c>
      <c r="R3508" t="s">
        <v>6636</v>
      </c>
      <c r="S3508" s="12"/>
      <c r="T3508" s="13"/>
      <c r="U3508" t="s">
        <v>7560</v>
      </c>
    </row>
    <row r="3509" spans="1:21" x14ac:dyDescent="0.25">
      <c r="A3509" t="s">
        <v>6619</v>
      </c>
      <c r="B3509" s="12">
        <v>43203</v>
      </c>
      <c r="C3509" t="s">
        <v>9455</v>
      </c>
      <c r="D3509" s="11">
        <v>46216.831469907404</v>
      </c>
      <c r="E3509" t="s">
        <v>9456</v>
      </c>
      <c r="F3509" t="s">
        <v>6617</v>
      </c>
      <c r="G3509" t="s">
        <v>9417</v>
      </c>
      <c r="H3509" t="s">
        <v>6358</v>
      </c>
      <c r="I3509" t="s">
        <v>55</v>
      </c>
      <c r="J3509" t="s">
        <v>643</v>
      </c>
      <c r="K3509" t="s">
        <v>9457</v>
      </c>
      <c r="L3509" t="s">
        <v>9413</v>
      </c>
      <c r="M3509" t="s">
        <v>9458</v>
      </c>
      <c r="N3509" t="s">
        <v>7366</v>
      </c>
      <c r="O3509" t="s">
        <v>7650</v>
      </c>
      <c r="P3509">
        <v>2879000</v>
      </c>
      <c r="Q3509" t="s">
        <v>6636</v>
      </c>
      <c r="R3509" t="s">
        <v>6636</v>
      </c>
      <c r="S3509" s="12"/>
      <c r="T3509" s="13"/>
      <c r="U3509" t="s">
        <v>7560</v>
      </c>
    </row>
    <row r="3510" spans="1:21" x14ac:dyDescent="0.25">
      <c r="A3510" t="s">
        <v>6619</v>
      </c>
      <c r="B3510" s="12">
        <v>43203</v>
      </c>
      <c r="C3510" t="s">
        <v>9455</v>
      </c>
      <c r="D3510" s="11">
        <v>46216.831469907404</v>
      </c>
      <c r="E3510" t="s">
        <v>9456</v>
      </c>
      <c r="F3510" t="s">
        <v>6617</v>
      </c>
      <c r="G3510" t="s">
        <v>9418</v>
      </c>
      <c r="H3510" t="s">
        <v>6358</v>
      </c>
      <c r="I3510" t="s">
        <v>55</v>
      </c>
      <c r="J3510" t="s">
        <v>643</v>
      </c>
      <c r="K3510" t="s">
        <v>9457</v>
      </c>
      <c r="L3510" t="s">
        <v>9413</v>
      </c>
      <c r="M3510" t="s">
        <v>9458</v>
      </c>
      <c r="N3510" t="s">
        <v>7366</v>
      </c>
      <c r="O3510" t="s">
        <v>7650</v>
      </c>
      <c r="P3510">
        <v>2879000</v>
      </c>
      <c r="Q3510" t="s">
        <v>6636</v>
      </c>
      <c r="R3510" t="s">
        <v>6636</v>
      </c>
      <c r="S3510" s="12"/>
      <c r="T3510" s="13"/>
      <c r="U3510" t="s">
        <v>7560</v>
      </c>
    </row>
    <row r="3511" spans="1:21" x14ac:dyDescent="0.25">
      <c r="A3511" t="s">
        <v>6619</v>
      </c>
      <c r="B3511" s="12">
        <v>43203</v>
      </c>
      <c r="C3511" t="s">
        <v>9455</v>
      </c>
      <c r="D3511" s="11">
        <v>46216.831469907404</v>
      </c>
      <c r="E3511" t="s">
        <v>9456</v>
      </c>
      <c r="F3511" t="s">
        <v>6617</v>
      </c>
      <c r="G3511" t="s">
        <v>9419</v>
      </c>
      <c r="H3511" t="s">
        <v>6358</v>
      </c>
      <c r="I3511" t="s">
        <v>55</v>
      </c>
      <c r="J3511" t="s">
        <v>643</v>
      </c>
      <c r="K3511" t="s">
        <v>9457</v>
      </c>
      <c r="L3511" t="s">
        <v>9413</v>
      </c>
      <c r="M3511" t="s">
        <v>9458</v>
      </c>
      <c r="N3511" t="s">
        <v>7366</v>
      </c>
      <c r="O3511" t="s">
        <v>7650</v>
      </c>
      <c r="P3511">
        <v>2879000</v>
      </c>
      <c r="Q3511" t="s">
        <v>6636</v>
      </c>
      <c r="R3511" t="s">
        <v>6636</v>
      </c>
      <c r="S3511" s="12"/>
      <c r="T3511" s="13"/>
      <c r="U3511" t="s">
        <v>7560</v>
      </c>
    </row>
    <row r="3512" spans="1:21" x14ac:dyDescent="0.25">
      <c r="A3512" t="s">
        <v>6619</v>
      </c>
      <c r="B3512" s="12">
        <v>43203</v>
      </c>
      <c r="C3512" t="s">
        <v>9455</v>
      </c>
      <c r="D3512" s="11">
        <v>46216.831469907404</v>
      </c>
      <c r="E3512" t="s">
        <v>9456</v>
      </c>
      <c r="F3512" t="s">
        <v>6617</v>
      </c>
      <c r="G3512" t="s">
        <v>9430</v>
      </c>
      <c r="H3512" t="s">
        <v>6358</v>
      </c>
      <c r="I3512" t="s">
        <v>55</v>
      </c>
      <c r="J3512" t="s">
        <v>643</v>
      </c>
      <c r="K3512" t="s">
        <v>9457</v>
      </c>
      <c r="L3512" t="s">
        <v>9413</v>
      </c>
      <c r="M3512" t="s">
        <v>9458</v>
      </c>
      <c r="N3512" t="s">
        <v>7366</v>
      </c>
      <c r="O3512" t="s">
        <v>7650</v>
      </c>
      <c r="P3512">
        <v>2879000</v>
      </c>
      <c r="Q3512" t="s">
        <v>6636</v>
      </c>
      <c r="R3512" t="s">
        <v>6636</v>
      </c>
      <c r="S3512" s="12"/>
      <c r="T3512" s="13"/>
      <c r="U3512" t="s">
        <v>7560</v>
      </c>
    </row>
    <row r="3513" spans="1:21" x14ac:dyDescent="0.25">
      <c r="A3513" t="s">
        <v>6614</v>
      </c>
      <c r="B3513" s="12"/>
      <c r="C3513" t="s">
        <v>9459</v>
      </c>
      <c r="D3513" s="11">
        <v>46203</v>
      </c>
      <c r="E3513" t="s">
        <v>9460</v>
      </c>
      <c r="F3513" t="s">
        <v>6617</v>
      </c>
      <c r="G3513" t="s">
        <v>6636</v>
      </c>
      <c r="H3513" t="s">
        <v>9461</v>
      </c>
      <c r="I3513" t="s">
        <v>6636</v>
      </c>
      <c r="J3513" t="s">
        <v>6636</v>
      </c>
      <c r="K3513" t="s">
        <v>6636</v>
      </c>
      <c r="L3513" t="s">
        <v>6636</v>
      </c>
      <c r="M3513" t="s">
        <v>6636</v>
      </c>
      <c r="N3513" t="s">
        <v>6636</v>
      </c>
      <c r="O3513" t="s">
        <v>6636</v>
      </c>
      <c r="P3513">
        <v>3790000</v>
      </c>
      <c r="Q3513" t="s">
        <v>6636</v>
      </c>
      <c r="R3513" t="s">
        <v>6636</v>
      </c>
      <c r="S3513" s="12"/>
      <c r="T3513" s="13"/>
      <c r="U3513" t="s">
        <v>7418</v>
      </c>
    </row>
    <row r="3514" spans="1:21" x14ac:dyDescent="0.25">
      <c r="A3514" t="s">
        <v>6983</v>
      </c>
      <c r="B3514" s="12"/>
      <c r="C3514" t="s">
        <v>9462</v>
      </c>
      <c r="D3514" s="11">
        <v>46218</v>
      </c>
      <c r="E3514" t="s">
        <v>9463</v>
      </c>
      <c r="F3514" t="s">
        <v>6617</v>
      </c>
      <c r="G3514" t="s">
        <v>9464</v>
      </c>
      <c r="H3514" t="s">
        <v>9461</v>
      </c>
      <c r="I3514" t="s">
        <v>55</v>
      </c>
      <c r="J3514" t="s">
        <v>44</v>
      </c>
      <c r="K3514" t="s">
        <v>6636</v>
      </c>
      <c r="L3514" t="s">
        <v>6636</v>
      </c>
      <c r="M3514" t="s">
        <v>9465</v>
      </c>
      <c r="N3514" t="s">
        <v>6761</v>
      </c>
      <c r="O3514" t="s">
        <v>6762</v>
      </c>
      <c r="P3514">
        <v>2040000</v>
      </c>
      <c r="Q3514" t="s">
        <v>6636</v>
      </c>
      <c r="R3514" t="s">
        <v>6636</v>
      </c>
      <c r="S3514" s="12"/>
      <c r="T3514" s="13">
        <v>17000</v>
      </c>
      <c r="U3514" t="s">
        <v>6629</v>
      </c>
    </row>
    <row r="3515" spans="1:21" x14ac:dyDescent="0.25">
      <c r="A3515" t="s">
        <v>6983</v>
      </c>
      <c r="B3515" s="12"/>
      <c r="C3515" t="s">
        <v>9462</v>
      </c>
      <c r="D3515" s="11">
        <v>46218</v>
      </c>
      <c r="E3515" t="s">
        <v>9463</v>
      </c>
      <c r="F3515" t="s">
        <v>6617</v>
      </c>
      <c r="G3515" t="s">
        <v>9466</v>
      </c>
      <c r="H3515" t="s">
        <v>9461</v>
      </c>
      <c r="I3515" t="s">
        <v>55</v>
      </c>
      <c r="J3515" t="s">
        <v>44</v>
      </c>
      <c r="K3515" t="s">
        <v>6636</v>
      </c>
      <c r="L3515" t="s">
        <v>6636</v>
      </c>
      <c r="M3515" t="s">
        <v>9465</v>
      </c>
      <c r="N3515" t="s">
        <v>6761</v>
      </c>
      <c r="O3515" t="s">
        <v>6762</v>
      </c>
      <c r="P3515">
        <v>2040000</v>
      </c>
      <c r="Q3515" t="s">
        <v>6636</v>
      </c>
      <c r="R3515" t="s">
        <v>6636</v>
      </c>
      <c r="S3515" s="12"/>
      <c r="T3515" s="13"/>
      <c r="U3515" t="s">
        <v>6629</v>
      </c>
    </row>
    <row r="3516" spans="1:21" x14ac:dyDescent="0.25">
      <c r="A3516" t="s">
        <v>6983</v>
      </c>
      <c r="B3516" s="12"/>
      <c r="C3516" t="s">
        <v>9467</v>
      </c>
      <c r="D3516" s="11">
        <v>46176</v>
      </c>
      <c r="E3516" t="s">
        <v>9468</v>
      </c>
      <c r="F3516" t="s">
        <v>6415</v>
      </c>
      <c r="G3516" t="s">
        <v>9469</v>
      </c>
      <c r="H3516" t="s">
        <v>1129</v>
      </c>
      <c r="I3516" t="s">
        <v>65</v>
      </c>
      <c r="J3516" t="s">
        <v>2226</v>
      </c>
      <c r="K3516" t="s">
        <v>6636</v>
      </c>
      <c r="L3516" t="s">
        <v>6636</v>
      </c>
      <c r="M3516" t="s">
        <v>9470</v>
      </c>
      <c r="N3516" t="s">
        <v>9471</v>
      </c>
      <c r="O3516" t="s">
        <v>9472</v>
      </c>
      <c r="P3516">
        <v>1060000</v>
      </c>
      <c r="Q3516" t="s">
        <v>6636</v>
      </c>
      <c r="R3516" t="s">
        <v>6636</v>
      </c>
      <c r="S3516" s="12"/>
      <c r="T3516" s="13"/>
      <c r="U3516" t="s">
        <v>6629</v>
      </c>
    </row>
    <row r="3517" spans="1:21" x14ac:dyDescent="0.25">
      <c r="A3517" t="s">
        <v>6983</v>
      </c>
      <c r="B3517" s="12"/>
      <c r="C3517" t="s">
        <v>9467</v>
      </c>
      <c r="D3517" s="11">
        <v>46176</v>
      </c>
      <c r="E3517" t="s">
        <v>9468</v>
      </c>
      <c r="F3517" t="s">
        <v>6415</v>
      </c>
      <c r="G3517" t="s">
        <v>9473</v>
      </c>
      <c r="H3517" t="s">
        <v>1129</v>
      </c>
      <c r="I3517" t="s">
        <v>65</v>
      </c>
      <c r="J3517" t="s">
        <v>2226</v>
      </c>
      <c r="K3517" t="s">
        <v>6636</v>
      </c>
      <c r="L3517" t="s">
        <v>6636</v>
      </c>
      <c r="M3517" t="s">
        <v>9470</v>
      </c>
      <c r="N3517" t="s">
        <v>9471</v>
      </c>
      <c r="O3517" t="s">
        <v>9472</v>
      </c>
      <c r="P3517">
        <v>1060000</v>
      </c>
      <c r="Q3517" t="s">
        <v>6636</v>
      </c>
      <c r="R3517" t="s">
        <v>6636</v>
      </c>
      <c r="S3517" s="12"/>
      <c r="T3517" s="13"/>
      <c r="U3517" t="s">
        <v>6629</v>
      </c>
    </row>
    <row r="3518" spans="1:21" x14ac:dyDescent="0.25">
      <c r="A3518" t="s">
        <v>6983</v>
      </c>
      <c r="B3518" s="12"/>
      <c r="C3518" t="s">
        <v>9467</v>
      </c>
      <c r="D3518" s="11">
        <v>46176</v>
      </c>
      <c r="E3518" t="s">
        <v>9468</v>
      </c>
      <c r="F3518" t="s">
        <v>6415</v>
      </c>
      <c r="G3518" t="s">
        <v>9474</v>
      </c>
      <c r="H3518" t="s">
        <v>1129</v>
      </c>
      <c r="I3518" t="s">
        <v>65</v>
      </c>
      <c r="J3518" t="s">
        <v>2226</v>
      </c>
      <c r="K3518" t="s">
        <v>6636</v>
      </c>
      <c r="L3518" t="s">
        <v>6636</v>
      </c>
      <c r="M3518" t="s">
        <v>9470</v>
      </c>
      <c r="N3518" t="s">
        <v>9471</v>
      </c>
      <c r="O3518" t="s">
        <v>9472</v>
      </c>
      <c r="P3518">
        <v>1060000</v>
      </c>
      <c r="Q3518" t="s">
        <v>6636</v>
      </c>
      <c r="R3518" t="s">
        <v>6636</v>
      </c>
      <c r="S3518" s="12">
        <v>1</v>
      </c>
      <c r="T3518" s="13">
        <v>17667</v>
      </c>
      <c r="U3518" t="s">
        <v>6629</v>
      </c>
    </row>
    <row r="3519" spans="1:21" x14ac:dyDescent="0.25">
      <c r="A3519" t="s">
        <v>6983</v>
      </c>
      <c r="B3519" s="12"/>
      <c r="C3519" t="s">
        <v>9467</v>
      </c>
      <c r="D3519" s="11">
        <v>46176</v>
      </c>
      <c r="E3519" t="s">
        <v>9468</v>
      </c>
      <c r="F3519" t="s">
        <v>6415</v>
      </c>
      <c r="G3519" t="s">
        <v>9475</v>
      </c>
      <c r="H3519" t="s">
        <v>1129</v>
      </c>
      <c r="I3519" t="s">
        <v>65</v>
      </c>
      <c r="J3519" t="s">
        <v>2226</v>
      </c>
      <c r="K3519" t="s">
        <v>6636</v>
      </c>
      <c r="L3519" t="s">
        <v>6636</v>
      </c>
      <c r="M3519" t="s">
        <v>9470</v>
      </c>
      <c r="N3519" t="s">
        <v>9471</v>
      </c>
      <c r="O3519" t="s">
        <v>9472</v>
      </c>
      <c r="P3519">
        <v>1060000</v>
      </c>
      <c r="Q3519" t="s">
        <v>6636</v>
      </c>
      <c r="R3519" t="s">
        <v>6636</v>
      </c>
      <c r="S3519" s="12"/>
      <c r="T3519" s="13"/>
      <c r="U3519" t="s">
        <v>6629</v>
      </c>
    </row>
    <row r="3520" spans="1:21" x14ac:dyDescent="0.25">
      <c r="A3520" t="s">
        <v>6983</v>
      </c>
      <c r="B3520" s="12"/>
      <c r="C3520" t="s">
        <v>9467</v>
      </c>
      <c r="D3520" s="11">
        <v>46176</v>
      </c>
      <c r="E3520" t="s">
        <v>9468</v>
      </c>
      <c r="F3520" t="s">
        <v>6415</v>
      </c>
      <c r="G3520" t="s">
        <v>9476</v>
      </c>
      <c r="H3520" t="s">
        <v>1129</v>
      </c>
      <c r="I3520" t="s">
        <v>65</v>
      </c>
      <c r="J3520" t="s">
        <v>2226</v>
      </c>
      <c r="K3520" t="s">
        <v>6636</v>
      </c>
      <c r="L3520" t="s">
        <v>6636</v>
      </c>
      <c r="M3520" t="s">
        <v>9470</v>
      </c>
      <c r="N3520" t="s">
        <v>9471</v>
      </c>
      <c r="O3520" t="s">
        <v>9472</v>
      </c>
      <c r="P3520">
        <v>1060000</v>
      </c>
      <c r="Q3520" t="s">
        <v>6636</v>
      </c>
      <c r="R3520" t="s">
        <v>6636</v>
      </c>
      <c r="S3520" s="12"/>
      <c r="T3520" s="13"/>
      <c r="U3520" t="s">
        <v>6629</v>
      </c>
    </row>
    <row r="3521" spans="1:21" x14ac:dyDescent="0.25">
      <c r="A3521" t="s">
        <v>6614</v>
      </c>
      <c r="B3521" s="12"/>
      <c r="C3521" t="s">
        <v>9477</v>
      </c>
      <c r="D3521" s="11">
        <v>46218</v>
      </c>
      <c r="E3521" t="s">
        <v>9478</v>
      </c>
      <c r="F3521" t="s">
        <v>6415</v>
      </c>
      <c r="G3521" t="s">
        <v>6636</v>
      </c>
      <c r="H3521" t="s">
        <v>1129</v>
      </c>
      <c r="I3521" t="s">
        <v>6636</v>
      </c>
      <c r="J3521" t="s">
        <v>6636</v>
      </c>
      <c r="K3521" t="s">
        <v>6636</v>
      </c>
      <c r="L3521" t="s">
        <v>6636</v>
      </c>
      <c r="M3521" t="s">
        <v>6636</v>
      </c>
      <c r="N3521" t="s">
        <v>6636</v>
      </c>
      <c r="O3521" t="s">
        <v>6636</v>
      </c>
      <c r="P3521">
        <v>1895000</v>
      </c>
      <c r="Q3521" t="s">
        <v>6867</v>
      </c>
      <c r="R3521" t="s">
        <v>8501</v>
      </c>
      <c r="S3521" s="12">
        <v>1</v>
      </c>
      <c r="T3521" s="13"/>
      <c r="U3521" t="s">
        <v>6636</v>
      </c>
    </row>
    <row r="3522" spans="1:21" x14ac:dyDescent="0.25">
      <c r="A3522" t="s">
        <v>6614</v>
      </c>
      <c r="B3522" s="12"/>
      <c r="C3522" t="s">
        <v>6636</v>
      </c>
      <c r="D3522" s="11">
        <v>46177</v>
      </c>
      <c r="E3522" t="s">
        <v>9479</v>
      </c>
      <c r="F3522" t="s">
        <v>6617</v>
      </c>
      <c r="G3522" t="s">
        <v>6636</v>
      </c>
      <c r="H3522" t="s">
        <v>404</v>
      </c>
      <c r="I3522" t="s">
        <v>6636</v>
      </c>
      <c r="J3522" t="s">
        <v>6636</v>
      </c>
      <c r="K3522" t="s">
        <v>6636</v>
      </c>
      <c r="L3522" t="s">
        <v>6636</v>
      </c>
      <c r="M3522" t="s">
        <v>6636</v>
      </c>
      <c r="N3522" t="s">
        <v>6636</v>
      </c>
      <c r="O3522" t="s">
        <v>6636</v>
      </c>
      <c r="P3522">
        <v>2010000</v>
      </c>
      <c r="Q3522" t="s">
        <v>6636</v>
      </c>
      <c r="R3522" t="s">
        <v>6636</v>
      </c>
      <c r="S3522" s="12">
        <v>1</v>
      </c>
      <c r="T3522" s="13"/>
      <c r="U3522" t="s">
        <v>6636</v>
      </c>
    </row>
    <row r="3523" spans="1:21" x14ac:dyDescent="0.25">
      <c r="A3523" t="s">
        <v>6614</v>
      </c>
      <c r="B3523" s="12"/>
      <c r="C3523" t="s">
        <v>9480</v>
      </c>
      <c r="D3523" s="11">
        <v>46177</v>
      </c>
      <c r="E3523" t="s">
        <v>9481</v>
      </c>
      <c r="F3523" t="s">
        <v>6617</v>
      </c>
      <c r="G3523" t="s">
        <v>6636</v>
      </c>
      <c r="H3523" t="s">
        <v>404</v>
      </c>
      <c r="I3523" t="s">
        <v>6636</v>
      </c>
      <c r="J3523" t="s">
        <v>6636</v>
      </c>
      <c r="K3523" t="s">
        <v>6636</v>
      </c>
      <c r="L3523" t="s">
        <v>6636</v>
      </c>
      <c r="M3523" t="s">
        <v>6636</v>
      </c>
      <c r="N3523" t="s">
        <v>6636</v>
      </c>
      <c r="O3523" t="s">
        <v>6636</v>
      </c>
      <c r="P3523">
        <v>2010000</v>
      </c>
      <c r="Q3523" t="s">
        <v>6636</v>
      </c>
      <c r="R3523" t="s">
        <v>6636</v>
      </c>
      <c r="S3523" s="12">
        <v>1</v>
      </c>
      <c r="T3523" s="13"/>
      <c r="U3523" t="s">
        <v>6636</v>
      </c>
    </row>
    <row r="3524" spans="1:21" x14ac:dyDescent="0.25">
      <c r="A3524" t="s">
        <v>6614</v>
      </c>
      <c r="B3524" s="12"/>
      <c r="C3524" t="s">
        <v>9482</v>
      </c>
      <c r="D3524" s="11">
        <v>46177</v>
      </c>
      <c r="E3524" t="s">
        <v>9483</v>
      </c>
      <c r="F3524" t="s">
        <v>6617</v>
      </c>
      <c r="G3524" t="s">
        <v>6636</v>
      </c>
      <c r="H3524" t="s">
        <v>404</v>
      </c>
      <c r="I3524" t="s">
        <v>6636</v>
      </c>
      <c r="J3524" t="s">
        <v>6636</v>
      </c>
      <c r="K3524" t="s">
        <v>6636</v>
      </c>
      <c r="L3524" t="s">
        <v>6636</v>
      </c>
      <c r="M3524" t="s">
        <v>6636</v>
      </c>
      <c r="N3524" t="s">
        <v>6636</v>
      </c>
      <c r="O3524" t="s">
        <v>6636</v>
      </c>
      <c r="P3524">
        <v>1970000</v>
      </c>
      <c r="Q3524" t="s">
        <v>6636</v>
      </c>
      <c r="R3524" t="s">
        <v>6636</v>
      </c>
      <c r="S3524" s="12">
        <v>1</v>
      </c>
      <c r="T3524" s="13"/>
      <c r="U3524" t="s">
        <v>6636</v>
      </c>
    </row>
    <row r="3525" spans="1:21" x14ac:dyDescent="0.25">
      <c r="A3525" t="s">
        <v>6614</v>
      </c>
      <c r="B3525" s="12"/>
      <c r="C3525" t="s">
        <v>9484</v>
      </c>
      <c r="D3525" s="11">
        <v>46185</v>
      </c>
      <c r="E3525" t="s">
        <v>9485</v>
      </c>
      <c r="F3525" t="s">
        <v>6617</v>
      </c>
      <c r="G3525" t="s">
        <v>6636</v>
      </c>
      <c r="H3525" t="s">
        <v>404</v>
      </c>
      <c r="I3525" t="s">
        <v>6636</v>
      </c>
      <c r="J3525" t="s">
        <v>6636</v>
      </c>
      <c r="K3525" t="s">
        <v>6636</v>
      </c>
      <c r="L3525" t="s">
        <v>6636</v>
      </c>
      <c r="M3525" t="s">
        <v>6636</v>
      </c>
      <c r="N3525" t="s">
        <v>6636</v>
      </c>
      <c r="O3525" t="s">
        <v>6636</v>
      </c>
      <c r="P3525">
        <v>2600000</v>
      </c>
      <c r="Q3525" t="s">
        <v>6636</v>
      </c>
      <c r="R3525" t="s">
        <v>6636</v>
      </c>
      <c r="S3525" s="12">
        <v>1</v>
      </c>
      <c r="T3525" s="13"/>
      <c r="U3525" t="s">
        <v>6636</v>
      </c>
    </row>
    <row r="3526" spans="1:21" x14ac:dyDescent="0.25">
      <c r="A3526" t="s">
        <v>6614</v>
      </c>
      <c r="B3526" s="12"/>
      <c r="C3526" t="s">
        <v>9486</v>
      </c>
      <c r="D3526" s="11">
        <v>46186</v>
      </c>
      <c r="E3526" t="s">
        <v>9487</v>
      </c>
      <c r="F3526" t="s">
        <v>6617</v>
      </c>
      <c r="G3526" t="s">
        <v>6636</v>
      </c>
      <c r="H3526" t="s">
        <v>404</v>
      </c>
      <c r="I3526" t="s">
        <v>6636</v>
      </c>
      <c r="J3526" t="s">
        <v>6636</v>
      </c>
      <c r="K3526" t="s">
        <v>6636</v>
      </c>
      <c r="L3526" t="s">
        <v>6636</v>
      </c>
      <c r="M3526" t="s">
        <v>6636</v>
      </c>
      <c r="N3526" t="s">
        <v>6636</v>
      </c>
      <c r="O3526" t="s">
        <v>6636</v>
      </c>
      <c r="P3526">
        <v>1970000</v>
      </c>
      <c r="Q3526" t="s">
        <v>6636</v>
      </c>
      <c r="R3526" t="s">
        <v>6636</v>
      </c>
      <c r="S3526" s="12">
        <v>1</v>
      </c>
      <c r="T3526" s="13"/>
      <c r="U3526" t="s">
        <v>6636</v>
      </c>
    </row>
    <row r="3527" spans="1:21" x14ac:dyDescent="0.25">
      <c r="A3527" t="s">
        <v>6614</v>
      </c>
      <c r="B3527" s="12"/>
      <c r="C3527" t="s">
        <v>9488</v>
      </c>
      <c r="D3527" s="11">
        <v>46187</v>
      </c>
      <c r="E3527" t="s">
        <v>9489</v>
      </c>
      <c r="F3527" t="s">
        <v>6617</v>
      </c>
      <c r="G3527" t="s">
        <v>6636</v>
      </c>
      <c r="H3527" t="s">
        <v>404</v>
      </c>
      <c r="I3527" t="s">
        <v>6636</v>
      </c>
      <c r="J3527" t="s">
        <v>6636</v>
      </c>
      <c r="K3527" t="s">
        <v>6636</v>
      </c>
      <c r="L3527" t="s">
        <v>6636</v>
      </c>
      <c r="M3527" t="s">
        <v>6636</v>
      </c>
      <c r="N3527" t="s">
        <v>6636</v>
      </c>
      <c r="O3527" t="s">
        <v>6636</v>
      </c>
      <c r="P3527">
        <v>2040000</v>
      </c>
      <c r="Q3527" t="s">
        <v>6636</v>
      </c>
      <c r="R3527" t="s">
        <v>6636</v>
      </c>
      <c r="S3527" s="12">
        <v>1</v>
      </c>
      <c r="T3527" s="13"/>
      <c r="U3527" t="s">
        <v>6636</v>
      </c>
    </row>
    <row r="3528" spans="1:21" x14ac:dyDescent="0.25">
      <c r="A3528" t="s">
        <v>6614</v>
      </c>
      <c r="B3528" s="12"/>
      <c r="C3528" t="s">
        <v>9490</v>
      </c>
      <c r="D3528" s="11">
        <v>46187</v>
      </c>
      <c r="E3528" t="s">
        <v>9491</v>
      </c>
      <c r="F3528" t="s">
        <v>6617</v>
      </c>
      <c r="G3528" t="s">
        <v>6636</v>
      </c>
      <c r="H3528" t="s">
        <v>404</v>
      </c>
      <c r="I3528" t="s">
        <v>6636</v>
      </c>
      <c r="J3528" t="s">
        <v>6636</v>
      </c>
      <c r="K3528" t="s">
        <v>6636</v>
      </c>
      <c r="L3528" t="s">
        <v>6636</v>
      </c>
      <c r="M3528" t="s">
        <v>6636</v>
      </c>
      <c r="N3528" t="s">
        <v>6636</v>
      </c>
      <c r="O3528" t="s">
        <v>6636</v>
      </c>
      <c r="P3528">
        <v>1970000</v>
      </c>
      <c r="Q3528" t="s">
        <v>6636</v>
      </c>
      <c r="R3528" t="s">
        <v>6636</v>
      </c>
      <c r="S3528" s="12">
        <v>1</v>
      </c>
      <c r="T3528" s="13"/>
      <c r="U3528" t="s">
        <v>6636</v>
      </c>
    </row>
    <row r="3529" spans="1:21" x14ac:dyDescent="0.25">
      <c r="A3529" t="s">
        <v>6614</v>
      </c>
      <c r="B3529" s="12"/>
      <c r="C3529" t="s">
        <v>9492</v>
      </c>
      <c r="D3529" s="11">
        <v>46187</v>
      </c>
      <c r="E3529" t="s">
        <v>9493</v>
      </c>
      <c r="F3529" t="s">
        <v>6617</v>
      </c>
      <c r="G3529" t="s">
        <v>6636</v>
      </c>
      <c r="H3529" t="s">
        <v>404</v>
      </c>
      <c r="I3529" t="s">
        <v>6636</v>
      </c>
      <c r="J3529" t="s">
        <v>6636</v>
      </c>
      <c r="K3529" t="s">
        <v>6636</v>
      </c>
      <c r="L3529" t="s">
        <v>6636</v>
      </c>
      <c r="M3529" t="s">
        <v>6636</v>
      </c>
      <c r="N3529" t="s">
        <v>6636</v>
      </c>
      <c r="O3529" t="s">
        <v>6636</v>
      </c>
      <c r="P3529">
        <v>2000000</v>
      </c>
      <c r="Q3529" t="s">
        <v>6636</v>
      </c>
      <c r="R3529" t="s">
        <v>6636</v>
      </c>
      <c r="S3529" s="12">
        <v>1</v>
      </c>
      <c r="T3529" s="13"/>
      <c r="U3529" t="s">
        <v>6636</v>
      </c>
    </row>
    <row r="3530" spans="1:21" x14ac:dyDescent="0.25">
      <c r="A3530" t="s">
        <v>6614</v>
      </c>
      <c r="B3530" s="12"/>
      <c r="C3530" t="s">
        <v>9494</v>
      </c>
      <c r="D3530" s="11">
        <v>46191</v>
      </c>
      <c r="E3530" t="s">
        <v>9495</v>
      </c>
      <c r="F3530" t="s">
        <v>6617</v>
      </c>
      <c r="G3530" t="s">
        <v>6636</v>
      </c>
      <c r="H3530" t="s">
        <v>404</v>
      </c>
      <c r="I3530" t="s">
        <v>6636</v>
      </c>
      <c r="J3530" t="s">
        <v>6636</v>
      </c>
      <c r="K3530" t="s">
        <v>6636</v>
      </c>
      <c r="L3530" t="s">
        <v>6636</v>
      </c>
      <c r="M3530" t="s">
        <v>6636</v>
      </c>
      <c r="N3530" t="s">
        <v>6636</v>
      </c>
      <c r="O3530" t="s">
        <v>6636</v>
      </c>
      <c r="P3530">
        <v>1978000</v>
      </c>
      <c r="Q3530" t="s">
        <v>6636</v>
      </c>
      <c r="R3530" t="s">
        <v>6636</v>
      </c>
      <c r="S3530" s="12">
        <v>1</v>
      </c>
      <c r="T3530" s="13"/>
      <c r="U3530" t="s">
        <v>6636</v>
      </c>
    </row>
    <row r="3531" spans="1:21" x14ac:dyDescent="0.25">
      <c r="A3531" t="s">
        <v>6614</v>
      </c>
      <c r="B3531" s="12"/>
      <c r="C3531" t="s">
        <v>9496</v>
      </c>
      <c r="D3531" s="11">
        <v>46194</v>
      </c>
      <c r="E3531" t="s">
        <v>9497</v>
      </c>
      <c r="F3531" t="s">
        <v>6617</v>
      </c>
      <c r="G3531" t="s">
        <v>6636</v>
      </c>
      <c r="H3531" t="s">
        <v>404</v>
      </c>
      <c r="I3531" t="s">
        <v>6636</v>
      </c>
      <c r="J3531" t="s">
        <v>6636</v>
      </c>
      <c r="K3531" t="s">
        <v>6636</v>
      </c>
      <c r="L3531" t="s">
        <v>6636</v>
      </c>
      <c r="M3531" t="s">
        <v>6636</v>
      </c>
      <c r="N3531" t="s">
        <v>6636</v>
      </c>
      <c r="O3531" t="s">
        <v>6636</v>
      </c>
      <c r="P3531">
        <v>2424000</v>
      </c>
      <c r="Q3531" t="s">
        <v>6636</v>
      </c>
      <c r="R3531" t="s">
        <v>6636</v>
      </c>
      <c r="S3531" s="12">
        <v>1</v>
      </c>
      <c r="T3531" s="13"/>
      <c r="U3531" t="s">
        <v>6636</v>
      </c>
    </row>
    <row r="3532" spans="1:21" x14ac:dyDescent="0.25">
      <c r="A3532" t="s">
        <v>6614</v>
      </c>
      <c r="B3532" s="12"/>
      <c r="C3532" t="s">
        <v>9498</v>
      </c>
      <c r="D3532" s="11">
        <v>46195</v>
      </c>
      <c r="E3532" t="s">
        <v>9499</v>
      </c>
      <c r="F3532" t="s">
        <v>6617</v>
      </c>
      <c r="G3532" t="s">
        <v>6636</v>
      </c>
      <c r="H3532" t="s">
        <v>404</v>
      </c>
      <c r="I3532" t="s">
        <v>6636</v>
      </c>
      <c r="J3532" t="s">
        <v>6636</v>
      </c>
      <c r="K3532" t="s">
        <v>6636</v>
      </c>
      <c r="L3532" t="s">
        <v>6636</v>
      </c>
      <c r="M3532" t="s">
        <v>9500</v>
      </c>
      <c r="N3532" t="s">
        <v>6761</v>
      </c>
      <c r="O3532" t="s">
        <v>6762</v>
      </c>
      <c r="P3532">
        <v>2000000</v>
      </c>
      <c r="Q3532" t="s">
        <v>6636</v>
      </c>
      <c r="R3532" t="s">
        <v>6636</v>
      </c>
      <c r="S3532" s="12">
        <v>1</v>
      </c>
      <c r="T3532" s="13"/>
      <c r="U3532" t="s">
        <v>6636</v>
      </c>
    </row>
    <row r="3533" spans="1:21" x14ac:dyDescent="0.25">
      <c r="A3533" t="s">
        <v>6614</v>
      </c>
      <c r="B3533" s="12"/>
      <c r="C3533" t="s">
        <v>9501</v>
      </c>
      <c r="D3533" s="11">
        <v>46198</v>
      </c>
      <c r="E3533" t="s">
        <v>9502</v>
      </c>
      <c r="F3533" t="s">
        <v>6617</v>
      </c>
      <c r="G3533" t="s">
        <v>6636</v>
      </c>
      <c r="H3533" t="s">
        <v>404</v>
      </c>
      <c r="I3533" t="s">
        <v>6636</v>
      </c>
      <c r="J3533" t="s">
        <v>6636</v>
      </c>
      <c r="K3533" t="s">
        <v>6636</v>
      </c>
      <c r="L3533" t="s">
        <v>6636</v>
      </c>
      <c r="M3533" t="s">
        <v>9503</v>
      </c>
      <c r="N3533" t="s">
        <v>7202</v>
      </c>
      <c r="O3533" t="s">
        <v>7203</v>
      </c>
      <c r="P3533">
        <v>2585990</v>
      </c>
      <c r="Q3533" t="s">
        <v>31</v>
      </c>
      <c r="R3533" t="s">
        <v>6779</v>
      </c>
      <c r="S3533" s="12">
        <v>1</v>
      </c>
      <c r="T3533" s="13"/>
      <c r="U3533" t="s">
        <v>9504</v>
      </c>
    </row>
    <row r="3534" spans="1:21" x14ac:dyDescent="0.25">
      <c r="A3534" t="s">
        <v>6614</v>
      </c>
      <c r="B3534" s="12"/>
      <c r="C3534" t="s">
        <v>9505</v>
      </c>
      <c r="D3534" s="11">
        <v>46199</v>
      </c>
      <c r="E3534" t="s">
        <v>9506</v>
      </c>
      <c r="F3534" t="s">
        <v>6617</v>
      </c>
      <c r="G3534" t="s">
        <v>6636</v>
      </c>
      <c r="H3534" t="s">
        <v>404</v>
      </c>
      <c r="I3534" t="s">
        <v>6636</v>
      </c>
      <c r="J3534" t="s">
        <v>6636</v>
      </c>
      <c r="K3534" t="s">
        <v>6636</v>
      </c>
      <c r="L3534" t="s">
        <v>6636</v>
      </c>
      <c r="M3534" t="s">
        <v>6636</v>
      </c>
      <c r="N3534" t="s">
        <v>6636</v>
      </c>
      <c r="O3534" t="s">
        <v>6636</v>
      </c>
      <c r="P3534">
        <v>2000000</v>
      </c>
      <c r="Q3534" t="s">
        <v>6636</v>
      </c>
      <c r="R3534" t="s">
        <v>6636</v>
      </c>
      <c r="S3534" s="12">
        <v>1</v>
      </c>
      <c r="T3534" s="13"/>
      <c r="U3534" t="s">
        <v>6650</v>
      </c>
    </row>
    <row r="3535" spans="1:21" x14ac:dyDescent="0.25">
      <c r="A3535" t="s">
        <v>6614</v>
      </c>
      <c r="B3535" s="12"/>
      <c r="C3535" t="s">
        <v>9507</v>
      </c>
      <c r="D3535" s="11">
        <v>46199</v>
      </c>
      <c r="E3535" t="s">
        <v>9508</v>
      </c>
      <c r="F3535" t="s">
        <v>6617</v>
      </c>
      <c r="G3535" t="s">
        <v>6636</v>
      </c>
      <c r="H3535" t="s">
        <v>404</v>
      </c>
      <c r="I3535" t="s">
        <v>6636</v>
      </c>
      <c r="J3535" t="s">
        <v>6636</v>
      </c>
      <c r="K3535" t="s">
        <v>6636</v>
      </c>
      <c r="L3535" t="s">
        <v>6636</v>
      </c>
      <c r="M3535" t="s">
        <v>6636</v>
      </c>
      <c r="N3535" t="s">
        <v>6636</v>
      </c>
      <c r="O3535" t="s">
        <v>6636</v>
      </c>
      <c r="P3535">
        <v>2150000</v>
      </c>
      <c r="Q3535" t="s">
        <v>6636</v>
      </c>
      <c r="R3535" t="s">
        <v>6636</v>
      </c>
      <c r="S3535" s="12">
        <v>1</v>
      </c>
      <c r="T3535" s="13"/>
      <c r="U3535" t="s">
        <v>6636</v>
      </c>
    </row>
    <row r="3536" spans="1:21" x14ac:dyDescent="0.25">
      <c r="A3536" t="s">
        <v>6614</v>
      </c>
      <c r="B3536" s="12"/>
      <c r="C3536" t="s">
        <v>9509</v>
      </c>
      <c r="D3536" s="11">
        <v>46200</v>
      </c>
      <c r="E3536" t="s">
        <v>9510</v>
      </c>
      <c r="F3536" t="s">
        <v>6617</v>
      </c>
      <c r="G3536" t="s">
        <v>6636</v>
      </c>
      <c r="H3536" t="s">
        <v>404</v>
      </c>
      <c r="I3536" t="s">
        <v>6636</v>
      </c>
      <c r="J3536" t="s">
        <v>6636</v>
      </c>
      <c r="K3536" t="s">
        <v>6636</v>
      </c>
      <c r="L3536" t="s">
        <v>6636</v>
      </c>
      <c r="M3536" t="s">
        <v>6636</v>
      </c>
      <c r="N3536" t="s">
        <v>6636</v>
      </c>
      <c r="O3536" t="s">
        <v>6636</v>
      </c>
      <c r="P3536">
        <v>1970000</v>
      </c>
      <c r="Q3536" t="s">
        <v>6636</v>
      </c>
      <c r="R3536" t="s">
        <v>6636</v>
      </c>
      <c r="S3536" s="12">
        <v>1</v>
      </c>
      <c r="T3536" s="13"/>
      <c r="U3536" t="s">
        <v>6636</v>
      </c>
    </row>
    <row r="3537" spans="1:21" x14ac:dyDescent="0.25">
      <c r="A3537" t="s">
        <v>6614</v>
      </c>
      <c r="B3537" s="12"/>
      <c r="C3537" t="s">
        <v>9511</v>
      </c>
      <c r="D3537" s="11">
        <v>46200</v>
      </c>
      <c r="E3537" t="s">
        <v>9512</v>
      </c>
      <c r="F3537" t="s">
        <v>6617</v>
      </c>
      <c r="G3537" t="s">
        <v>6636</v>
      </c>
      <c r="H3537" t="s">
        <v>404</v>
      </c>
      <c r="I3537" t="s">
        <v>6636</v>
      </c>
      <c r="J3537" t="s">
        <v>6636</v>
      </c>
      <c r="K3537" t="s">
        <v>6636</v>
      </c>
      <c r="L3537" t="s">
        <v>6636</v>
      </c>
      <c r="M3537" t="s">
        <v>6636</v>
      </c>
      <c r="N3537" t="s">
        <v>6636</v>
      </c>
      <c r="O3537" t="s">
        <v>6636</v>
      </c>
      <c r="P3537">
        <v>2000000</v>
      </c>
      <c r="Q3537" t="s">
        <v>6636</v>
      </c>
      <c r="R3537" t="s">
        <v>6636</v>
      </c>
      <c r="S3537" s="12">
        <v>1</v>
      </c>
      <c r="T3537" s="13"/>
      <c r="U3537" t="s">
        <v>6636</v>
      </c>
    </row>
    <row r="3538" spans="1:21" x14ac:dyDescent="0.25">
      <c r="A3538" t="s">
        <v>6614</v>
      </c>
      <c r="B3538" s="12"/>
      <c r="C3538" t="s">
        <v>9513</v>
      </c>
      <c r="D3538" s="11">
        <v>46201</v>
      </c>
      <c r="E3538" t="s">
        <v>9514</v>
      </c>
      <c r="F3538" t="s">
        <v>6617</v>
      </c>
      <c r="G3538" t="s">
        <v>6636</v>
      </c>
      <c r="H3538" t="s">
        <v>404</v>
      </c>
      <c r="I3538" t="s">
        <v>6636</v>
      </c>
      <c r="J3538" t="s">
        <v>6636</v>
      </c>
      <c r="K3538" t="s">
        <v>6636</v>
      </c>
      <c r="L3538" t="s">
        <v>6636</v>
      </c>
      <c r="M3538" t="s">
        <v>6636</v>
      </c>
      <c r="N3538" t="s">
        <v>6636</v>
      </c>
      <c r="O3538" t="s">
        <v>6636</v>
      </c>
      <c r="P3538">
        <v>1970000</v>
      </c>
      <c r="Q3538" t="s">
        <v>6636</v>
      </c>
      <c r="R3538" t="s">
        <v>6636</v>
      </c>
      <c r="S3538" s="12">
        <v>1</v>
      </c>
      <c r="T3538" s="13"/>
      <c r="U3538" t="s">
        <v>6636</v>
      </c>
    </row>
    <row r="3539" spans="1:21" x14ac:dyDescent="0.25">
      <c r="A3539" t="s">
        <v>6614</v>
      </c>
      <c r="B3539" s="12"/>
      <c r="C3539" t="s">
        <v>9515</v>
      </c>
      <c r="D3539" s="11">
        <v>46201</v>
      </c>
      <c r="E3539" t="s">
        <v>9516</v>
      </c>
      <c r="F3539" t="s">
        <v>6617</v>
      </c>
      <c r="G3539" t="s">
        <v>6636</v>
      </c>
      <c r="H3539" t="s">
        <v>404</v>
      </c>
      <c r="I3539" t="s">
        <v>6636</v>
      </c>
      <c r="J3539" t="s">
        <v>6636</v>
      </c>
      <c r="K3539" t="s">
        <v>6636</v>
      </c>
      <c r="L3539" t="s">
        <v>6636</v>
      </c>
      <c r="M3539" t="s">
        <v>6636</v>
      </c>
      <c r="N3539" t="s">
        <v>6636</v>
      </c>
      <c r="O3539" t="s">
        <v>6636</v>
      </c>
      <c r="P3539">
        <v>1970000</v>
      </c>
      <c r="Q3539" t="s">
        <v>6636</v>
      </c>
      <c r="R3539" t="s">
        <v>6636</v>
      </c>
      <c r="S3539" s="12">
        <v>1</v>
      </c>
      <c r="T3539" s="13"/>
      <c r="U3539" t="s">
        <v>6636</v>
      </c>
    </row>
    <row r="3540" spans="1:21" x14ac:dyDescent="0.25">
      <c r="A3540" t="s">
        <v>6614</v>
      </c>
      <c r="B3540" s="12"/>
      <c r="C3540" t="s">
        <v>9517</v>
      </c>
      <c r="D3540" s="11">
        <v>46202</v>
      </c>
      <c r="E3540" t="s">
        <v>9518</v>
      </c>
      <c r="F3540" t="s">
        <v>6617</v>
      </c>
      <c r="G3540" t="s">
        <v>6636</v>
      </c>
      <c r="H3540" t="s">
        <v>404</v>
      </c>
      <c r="I3540" t="s">
        <v>6636</v>
      </c>
      <c r="J3540" t="s">
        <v>6636</v>
      </c>
      <c r="K3540" t="s">
        <v>6636</v>
      </c>
      <c r="L3540" t="s">
        <v>6636</v>
      </c>
      <c r="M3540" t="s">
        <v>6636</v>
      </c>
      <c r="N3540" t="s">
        <v>6636</v>
      </c>
      <c r="O3540" t="s">
        <v>6636</v>
      </c>
      <c r="P3540">
        <v>1970000</v>
      </c>
      <c r="Q3540" t="s">
        <v>6636</v>
      </c>
      <c r="R3540" t="s">
        <v>6636</v>
      </c>
      <c r="S3540" s="12">
        <v>1</v>
      </c>
      <c r="T3540" s="13"/>
      <c r="U3540" t="s">
        <v>6636</v>
      </c>
    </row>
    <row r="3541" spans="1:21" x14ac:dyDescent="0.25">
      <c r="A3541" t="s">
        <v>6614</v>
      </c>
      <c r="B3541" s="12"/>
      <c r="C3541" t="s">
        <v>9519</v>
      </c>
      <c r="D3541" s="11">
        <v>46202</v>
      </c>
      <c r="E3541" t="s">
        <v>9520</v>
      </c>
      <c r="F3541" t="s">
        <v>6617</v>
      </c>
      <c r="G3541" t="s">
        <v>6636</v>
      </c>
      <c r="H3541" t="s">
        <v>404</v>
      </c>
      <c r="I3541" t="s">
        <v>6636</v>
      </c>
      <c r="J3541" t="s">
        <v>6636</v>
      </c>
      <c r="K3541" t="s">
        <v>6636</v>
      </c>
      <c r="L3541" t="s">
        <v>6636</v>
      </c>
      <c r="M3541" t="s">
        <v>6636</v>
      </c>
      <c r="N3541" t="s">
        <v>6636</v>
      </c>
      <c r="O3541" t="s">
        <v>6636</v>
      </c>
      <c r="P3541">
        <v>2000000</v>
      </c>
      <c r="Q3541" t="s">
        <v>6636</v>
      </c>
      <c r="R3541" t="s">
        <v>6636</v>
      </c>
      <c r="S3541" s="12">
        <v>1</v>
      </c>
      <c r="T3541" s="13"/>
      <c r="U3541" t="s">
        <v>6636</v>
      </c>
    </row>
    <row r="3542" spans="1:21" x14ac:dyDescent="0.25">
      <c r="A3542" t="s">
        <v>6614</v>
      </c>
      <c r="B3542" s="12"/>
      <c r="C3542" t="s">
        <v>9521</v>
      </c>
      <c r="D3542" s="11">
        <v>46202</v>
      </c>
      <c r="E3542" t="s">
        <v>9522</v>
      </c>
      <c r="F3542" t="s">
        <v>6617</v>
      </c>
      <c r="G3542" t="s">
        <v>6636</v>
      </c>
      <c r="H3542" t="s">
        <v>404</v>
      </c>
      <c r="I3542" t="s">
        <v>6636</v>
      </c>
      <c r="J3542" t="s">
        <v>6636</v>
      </c>
      <c r="K3542" t="s">
        <v>6636</v>
      </c>
      <c r="L3542" t="s">
        <v>6636</v>
      </c>
      <c r="M3542" t="s">
        <v>6636</v>
      </c>
      <c r="N3542" t="s">
        <v>6636</v>
      </c>
      <c r="O3542" t="s">
        <v>6636</v>
      </c>
      <c r="P3542">
        <v>3805000</v>
      </c>
      <c r="Q3542" t="s">
        <v>6636</v>
      </c>
      <c r="R3542" t="s">
        <v>6636</v>
      </c>
      <c r="S3542" s="12">
        <v>1</v>
      </c>
      <c r="T3542" s="13"/>
      <c r="U3542" t="s">
        <v>6636</v>
      </c>
    </row>
    <row r="3543" spans="1:21" x14ac:dyDescent="0.25">
      <c r="A3543" t="s">
        <v>6614</v>
      </c>
      <c r="B3543" s="12"/>
      <c r="C3543" t="s">
        <v>9523</v>
      </c>
      <c r="D3543" s="11">
        <v>46202</v>
      </c>
      <c r="E3543" t="s">
        <v>9524</v>
      </c>
      <c r="F3543" t="s">
        <v>6617</v>
      </c>
      <c r="G3543" t="s">
        <v>6636</v>
      </c>
      <c r="H3543" t="s">
        <v>404</v>
      </c>
      <c r="I3543" t="s">
        <v>6636</v>
      </c>
      <c r="J3543" t="s">
        <v>6636</v>
      </c>
      <c r="K3543" t="s">
        <v>6636</v>
      </c>
      <c r="L3543" t="s">
        <v>6636</v>
      </c>
      <c r="M3543" t="s">
        <v>6636</v>
      </c>
      <c r="N3543" t="s">
        <v>6636</v>
      </c>
      <c r="O3543" t="s">
        <v>6636</v>
      </c>
      <c r="P3543">
        <v>2040000</v>
      </c>
      <c r="Q3543" t="s">
        <v>6636</v>
      </c>
      <c r="R3543" t="s">
        <v>6636</v>
      </c>
      <c r="S3543" s="12">
        <v>1</v>
      </c>
      <c r="T3543" s="13"/>
      <c r="U3543" t="s">
        <v>6636</v>
      </c>
    </row>
    <row r="3544" spans="1:21" x14ac:dyDescent="0.25">
      <c r="A3544" t="s">
        <v>6614</v>
      </c>
      <c r="B3544" s="12"/>
      <c r="C3544" t="s">
        <v>9525</v>
      </c>
      <c r="D3544" s="11">
        <v>46203</v>
      </c>
      <c r="E3544" t="s">
        <v>9526</v>
      </c>
      <c r="F3544" t="s">
        <v>6617</v>
      </c>
      <c r="G3544" t="s">
        <v>6636</v>
      </c>
      <c r="H3544" t="s">
        <v>404</v>
      </c>
      <c r="I3544" t="s">
        <v>6636</v>
      </c>
      <c r="J3544" t="s">
        <v>6636</v>
      </c>
      <c r="K3544" t="s">
        <v>6636</v>
      </c>
      <c r="L3544" t="s">
        <v>6636</v>
      </c>
      <c r="M3544" t="s">
        <v>9527</v>
      </c>
      <c r="N3544" t="s">
        <v>6761</v>
      </c>
      <c r="O3544" t="s">
        <v>6762</v>
      </c>
      <c r="P3544">
        <v>1970000</v>
      </c>
      <c r="Q3544" t="s">
        <v>6636</v>
      </c>
      <c r="R3544" t="s">
        <v>6636</v>
      </c>
      <c r="S3544" s="12">
        <v>1</v>
      </c>
      <c r="T3544" s="13"/>
      <c r="U3544" t="s">
        <v>6636</v>
      </c>
    </row>
    <row r="3545" spans="1:21" x14ac:dyDescent="0.25">
      <c r="A3545" t="s">
        <v>6614</v>
      </c>
      <c r="B3545" s="12"/>
      <c r="C3545" t="s">
        <v>9528</v>
      </c>
      <c r="D3545" s="11">
        <v>46203</v>
      </c>
      <c r="E3545" t="s">
        <v>9529</v>
      </c>
      <c r="F3545" t="s">
        <v>6617</v>
      </c>
      <c r="G3545" t="s">
        <v>6636</v>
      </c>
      <c r="H3545" t="s">
        <v>404</v>
      </c>
      <c r="I3545" t="s">
        <v>6636</v>
      </c>
      <c r="J3545" t="s">
        <v>6636</v>
      </c>
      <c r="K3545" t="s">
        <v>6636</v>
      </c>
      <c r="L3545" t="s">
        <v>6636</v>
      </c>
      <c r="M3545" t="s">
        <v>9530</v>
      </c>
      <c r="N3545" t="s">
        <v>6761</v>
      </c>
      <c r="O3545" t="s">
        <v>6762</v>
      </c>
      <c r="P3545">
        <v>1800000</v>
      </c>
      <c r="Q3545" t="s">
        <v>6636</v>
      </c>
      <c r="R3545" t="s">
        <v>6636</v>
      </c>
      <c r="S3545" s="12">
        <v>1</v>
      </c>
      <c r="T3545" s="13"/>
      <c r="U3545" t="s">
        <v>6636</v>
      </c>
    </row>
    <row r="3546" spans="1:21" x14ac:dyDescent="0.25">
      <c r="A3546" t="s">
        <v>6614</v>
      </c>
      <c r="B3546" s="12"/>
      <c r="C3546" t="s">
        <v>9531</v>
      </c>
      <c r="D3546" s="11">
        <v>46209</v>
      </c>
      <c r="E3546" t="s">
        <v>9532</v>
      </c>
      <c r="F3546" t="s">
        <v>6617</v>
      </c>
      <c r="G3546" t="s">
        <v>6636</v>
      </c>
      <c r="H3546" t="s">
        <v>404</v>
      </c>
      <c r="I3546" t="s">
        <v>6636</v>
      </c>
      <c r="J3546" t="s">
        <v>6636</v>
      </c>
      <c r="K3546" t="s">
        <v>6636</v>
      </c>
      <c r="L3546" t="s">
        <v>6636</v>
      </c>
      <c r="M3546" t="s">
        <v>6636</v>
      </c>
      <c r="N3546" t="s">
        <v>6636</v>
      </c>
      <c r="O3546" t="s">
        <v>6636</v>
      </c>
      <c r="P3546">
        <v>1925000</v>
      </c>
      <c r="Q3546" t="s">
        <v>6867</v>
      </c>
      <c r="R3546" t="s">
        <v>6779</v>
      </c>
      <c r="S3546" s="12">
        <v>1</v>
      </c>
      <c r="T3546" s="13"/>
      <c r="U3546" t="s">
        <v>6650</v>
      </c>
    </row>
    <row r="3547" spans="1:21" x14ac:dyDescent="0.25">
      <c r="A3547" t="s">
        <v>6614</v>
      </c>
      <c r="B3547" s="12"/>
      <c r="C3547" t="s">
        <v>9533</v>
      </c>
      <c r="D3547" s="11">
        <v>46210</v>
      </c>
      <c r="E3547" t="s">
        <v>9534</v>
      </c>
      <c r="F3547" t="s">
        <v>6617</v>
      </c>
      <c r="G3547" t="s">
        <v>6636</v>
      </c>
      <c r="H3547" t="s">
        <v>404</v>
      </c>
      <c r="I3547" t="s">
        <v>6636</v>
      </c>
      <c r="J3547" t="s">
        <v>6636</v>
      </c>
      <c r="K3547" t="s">
        <v>6636</v>
      </c>
      <c r="L3547" t="s">
        <v>6636</v>
      </c>
      <c r="M3547" t="s">
        <v>6636</v>
      </c>
      <c r="N3547" t="s">
        <v>6636</v>
      </c>
      <c r="O3547" t="s">
        <v>6636</v>
      </c>
      <c r="P3547">
        <v>2270000</v>
      </c>
      <c r="Q3547" t="s">
        <v>6636</v>
      </c>
      <c r="R3547" t="s">
        <v>6636</v>
      </c>
      <c r="S3547" s="12">
        <v>1</v>
      </c>
      <c r="T3547" s="13"/>
      <c r="U3547" t="s">
        <v>6636</v>
      </c>
    </row>
    <row r="3548" spans="1:21" x14ac:dyDescent="0.25">
      <c r="A3548" t="s">
        <v>6614</v>
      </c>
      <c r="B3548" s="12"/>
      <c r="C3548" t="s">
        <v>9535</v>
      </c>
      <c r="D3548" s="11">
        <v>46210</v>
      </c>
      <c r="E3548" t="s">
        <v>9536</v>
      </c>
      <c r="F3548" t="s">
        <v>6617</v>
      </c>
      <c r="G3548" t="s">
        <v>6636</v>
      </c>
      <c r="H3548" t="s">
        <v>404</v>
      </c>
      <c r="I3548" t="s">
        <v>6636</v>
      </c>
      <c r="J3548" t="s">
        <v>6636</v>
      </c>
      <c r="K3548" t="s">
        <v>6636</v>
      </c>
      <c r="L3548" t="s">
        <v>6636</v>
      </c>
      <c r="M3548" t="s">
        <v>6636</v>
      </c>
      <c r="N3548" t="s">
        <v>6636</v>
      </c>
      <c r="O3548" t="s">
        <v>6636</v>
      </c>
      <c r="P3548">
        <v>2070000</v>
      </c>
      <c r="Q3548" t="s">
        <v>6636</v>
      </c>
      <c r="R3548" t="s">
        <v>6636</v>
      </c>
      <c r="S3548" s="12">
        <v>1</v>
      </c>
      <c r="T3548" s="13"/>
      <c r="U3548" t="s">
        <v>6636</v>
      </c>
    </row>
    <row r="3549" spans="1:21" x14ac:dyDescent="0.25">
      <c r="A3549" t="s">
        <v>6614</v>
      </c>
      <c r="B3549" s="12"/>
      <c r="C3549" t="s">
        <v>9537</v>
      </c>
      <c r="D3549" s="11">
        <v>46213</v>
      </c>
      <c r="E3549" t="s">
        <v>9538</v>
      </c>
      <c r="F3549" t="s">
        <v>6617</v>
      </c>
      <c r="G3549" t="s">
        <v>6636</v>
      </c>
      <c r="H3549" t="s">
        <v>404</v>
      </c>
      <c r="I3549" t="s">
        <v>6636</v>
      </c>
      <c r="J3549" t="s">
        <v>6636</v>
      </c>
      <c r="K3549" t="s">
        <v>6636</v>
      </c>
      <c r="L3549" t="s">
        <v>6636</v>
      </c>
      <c r="M3549" t="s">
        <v>9539</v>
      </c>
      <c r="N3549" t="s">
        <v>8878</v>
      </c>
      <c r="O3549" t="s">
        <v>9540</v>
      </c>
      <c r="P3549">
        <v>5714100</v>
      </c>
      <c r="Q3549" t="s">
        <v>6636</v>
      </c>
      <c r="R3549" t="s">
        <v>6636</v>
      </c>
      <c r="S3549" s="12">
        <v>1</v>
      </c>
      <c r="T3549" s="13"/>
      <c r="U3549" t="s">
        <v>6636</v>
      </c>
    </row>
    <row r="3550" spans="1:21" x14ac:dyDescent="0.25">
      <c r="A3550" t="s">
        <v>6614</v>
      </c>
      <c r="B3550" s="12"/>
      <c r="C3550" t="s">
        <v>9541</v>
      </c>
      <c r="D3550" s="11">
        <v>46214</v>
      </c>
      <c r="E3550" t="s">
        <v>9542</v>
      </c>
      <c r="F3550" t="s">
        <v>6617</v>
      </c>
      <c r="G3550" t="s">
        <v>6636</v>
      </c>
      <c r="H3550" t="s">
        <v>404</v>
      </c>
      <c r="I3550" t="s">
        <v>6636</v>
      </c>
      <c r="J3550" t="s">
        <v>6636</v>
      </c>
      <c r="K3550" t="s">
        <v>6636</v>
      </c>
      <c r="L3550" t="s">
        <v>6636</v>
      </c>
      <c r="M3550" t="s">
        <v>6636</v>
      </c>
      <c r="N3550" t="s">
        <v>6636</v>
      </c>
      <c r="O3550" t="s">
        <v>6636</v>
      </c>
      <c r="P3550">
        <v>6119100</v>
      </c>
      <c r="Q3550" t="s">
        <v>6636</v>
      </c>
      <c r="R3550" t="s">
        <v>6636</v>
      </c>
      <c r="S3550" s="12">
        <v>1</v>
      </c>
      <c r="T3550" s="13"/>
      <c r="U3550" t="s">
        <v>6636</v>
      </c>
    </row>
    <row r="3551" spans="1:21" x14ac:dyDescent="0.25">
      <c r="A3551" t="s">
        <v>6614</v>
      </c>
      <c r="B3551" s="12"/>
      <c r="C3551" t="s">
        <v>9543</v>
      </c>
      <c r="D3551" s="11">
        <v>46215</v>
      </c>
      <c r="E3551" t="s">
        <v>9544</v>
      </c>
      <c r="F3551" t="s">
        <v>6617</v>
      </c>
      <c r="G3551" t="s">
        <v>6636</v>
      </c>
      <c r="H3551" t="s">
        <v>404</v>
      </c>
      <c r="I3551" t="s">
        <v>6636</v>
      </c>
      <c r="J3551" t="s">
        <v>6636</v>
      </c>
      <c r="K3551" t="s">
        <v>6636</v>
      </c>
      <c r="L3551" t="s">
        <v>6636</v>
      </c>
      <c r="M3551" t="s">
        <v>6636</v>
      </c>
      <c r="N3551" t="s">
        <v>6636</v>
      </c>
      <c r="O3551" t="s">
        <v>6636</v>
      </c>
      <c r="P3551">
        <v>1970000</v>
      </c>
      <c r="Q3551" t="s">
        <v>6636</v>
      </c>
      <c r="R3551" t="s">
        <v>6636</v>
      </c>
      <c r="S3551" s="12">
        <v>1</v>
      </c>
      <c r="T3551" s="13"/>
      <c r="U3551" t="s">
        <v>6636</v>
      </c>
    </row>
    <row r="3552" spans="1:21" x14ac:dyDescent="0.25">
      <c r="A3552" t="s">
        <v>6614</v>
      </c>
      <c r="B3552" s="12"/>
      <c r="C3552" t="s">
        <v>9545</v>
      </c>
      <c r="D3552" s="11">
        <v>46215</v>
      </c>
      <c r="E3552" t="s">
        <v>9546</v>
      </c>
      <c r="F3552" t="s">
        <v>6617</v>
      </c>
      <c r="G3552" t="s">
        <v>6636</v>
      </c>
      <c r="H3552" t="s">
        <v>404</v>
      </c>
      <c r="I3552" t="s">
        <v>6636</v>
      </c>
      <c r="J3552" t="s">
        <v>6636</v>
      </c>
      <c r="K3552" t="s">
        <v>6636</v>
      </c>
      <c r="L3552" t="s">
        <v>6636</v>
      </c>
      <c r="M3552" t="s">
        <v>6636</v>
      </c>
      <c r="N3552" t="s">
        <v>6636</v>
      </c>
      <c r="O3552" t="s">
        <v>6636</v>
      </c>
      <c r="P3552">
        <v>1970000</v>
      </c>
      <c r="Q3552" t="s">
        <v>6636</v>
      </c>
      <c r="R3552" t="s">
        <v>6636</v>
      </c>
      <c r="S3552" s="12">
        <v>1</v>
      </c>
      <c r="T3552" s="13"/>
      <c r="U3552" t="s">
        <v>6636</v>
      </c>
    </row>
    <row r="3553" spans="1:21" x14ac:dyDescent="0.25">
      <c r="A3553" t="s">
        <v>6614</v>
      </c>
      <c r="B3553" s="12"/>
      <c r="C3553" t="s">
        <v>9547</v>
      </c>
      <c r="D3553" s="11">
        <v>46217</v>
      </c>
      <c r="E3553" t="s">
        <v>9548</v>
      </c>
      <c r="F3553" t="s">
        <v>6617</v>
      </c>
      <c r="G3553" t="s">
        <v>6636</v>
      </c>
      <c r="H3553" t="s">
        <v>404</v>
      </c>
      <c r="I3553" t="s">
        <v>6636</v>
      </c>
      <c r="J3553" t="s">
        <v>6636</v>
      </c>
      <c r="K3553" t="s">
        <v>6636</v>
      </c>
      <c r="L3553" t="s">
        <v>6636</v>
      </c>
      <c r="M3553" t="s">
        <v>6636</v>
      </c>
      <c r="N3553" t="s">
        <v>6636</v>
      </c>
      <c r="O3553" t="s">
        <v>6636</v>
      </c>
      <c r="P3553">
        <v>2050000</v>
      </c>
      <c r="Q3553" t="s">
        <v>6636</v>
      </c>
      <c r="R3553" t="s">
        <v>6636</v>
      </c>
      <c r="S3553" s="12">
        <v>1</v>
      </c>
      <c r="T3553" s="13"/>
      <c r="U3553" t="s">
        <v>6636</v>
      </c>
    </row>
    <row r="3554" spans="1:21" x14ac:dyDescent="0.25">
      <c r="A3554" t="s">
        <v>6614</v>
      </c>
      <c r="B3554" s="12"/>
      <c r="C3554" t="s">
        <v>9549</v>
      </c>
      <c r="D3554" s="11">
        <v>46219</v>
      </c>
      <c r="E3554" t="s">
        <v>9550</v>
      </c>
      <c r="F3554" t="s">
        <v>6617</v>
      </c>
      <c r="G3554" t="s">
        <v>6636</v>
      </c>
      <c r="H3554" t="s">
        <v>404</v>
      </c>
      <c r="I3554" t="s">
        <v>6636</v>
      </c>
      <c r="J3554" t="s">
        <v>6636</v>
      </c>
      <c r="K3554" t="s">
        <v>6636</v>
      </c>
      <c r="L3554" t="s">
        <v>6636</v>
      </c>
      <c r="M3554" t="s">
        <v>9551</v>
      </c>
      <c r="N3554" t="s">
        <v>6761</v>
      </c>
      <c r="O3554" t="s">
        <v>6762</v>
      </c>
      <c r="P3554">
        <v>2070000</v>
      </c>
      <c r="Q3554" t="s">
        <v>6636</v>
      </c>
      <c r="R3554" t="s">
        <v>6636</v>
      </c>
      <c r="S3554" s="12">
        <v>1</v>
      </c>
      <c r="T3554" s="13"/>
      <c r="U3554" t="s">
        <v>6636</v>
      </c>
    </row>
    <row r="3555" spans="1:21" x14ac:dyDescent="0.25">
      <c r="A3555" t="s">
        <v>6614</v>
      </c>
      <c r="B3555" s="12"/>
      <c r="C3555" t="s">
        <v>9552</v>
      </c>
      <c r="D3555" s="11">
        <v>46191</v>
      </c>
      <c r="E3555" t="s">
        <v>9553</v>
      </c>
      <c r="F3555" t="s">
        <v>6415</v>
      </c>
      <c r="G3555" t="s">
        <v>6636</v>
      </c>
      <c r="H3555" t="s">
        <v>749</v>
      </c>
      <c r="I3555" t="s">
        <v>6636</v>
      </c>
      <c r="J3555" t="s">
        <v>6636</v>
      </c>
      <c r="K3555" t="s">
        <v>6636</v>
      </c>
      <c r="L3555" t="s">
        <v>6636</v>
      </c>
      <c r="M3555" t="s">
        <v>9554</v>
      </c>
      <c r="N3555" t="s">
        <v>6761</v>
      </c>
      <c r="O3555" t="s">
        <v>6762</v>
      </c>
      <c r="P3555">
        <v>1970000</v>
      </c>
      <c r="Q3555" t="s">
        <v>6636</v>
      </c>
      <c r="R3555" t="s">
        <v>6636</v>
      </c>
      <c r="S3555" s="12">
        <v>1</v>
      </c>
      <c r="T3555" s="13"/>
      <c r="U3555" t="s">
        <v>6636</v>
      </c>
    </row>
    <row r="3556" spans="1:21" x14ac:dyDescent="0.25">
      <c r="A3556" t="s">
        <v>6614</v>
      </c>
      <c r="B3556" s="12"/>
      <c r="C3556" t="s">
        <v>9555</v>
      </c>
      <c r="D3556" s="11">
        <v>46209</v>
      </c>
      <c r="E3556" t="s">
        <v>9556</v>
      </c>
      <c r="F3556" t="s">
        <v>6415</v>
      </c>
      <c r="G3556" t="s">
        <v>6636</v>
      </c>
      <c r="H3556" t="s">
        <v>749</v>
      </c>
      <c r="I3556" t="s">
        <v>6636</v>
      </c>
      <c r="J3556" t="s">
        <v>6636</v>
      </c>
      <c r="K3556" t="s">
        <v>6636</v>
      </c>
      <c r="L3556" t="s">
        <v>6636</v>
      </c>
      <c r="M3556" t="s">
        <v>6636</v>
      </c>
      <c r="N3556" t="s">
        <v>6636</v>
      </c>
      <c r="O3556" t="s">
        <v>6636</v>
      </c>
      <c r="P3556">
        <v>2230000</v>
      </c>
      <c r="Q3556" t="s">
        <v>6636</v>
      </c>
      <c r="R3556" t="s">
        <v>6636</v>
      </c>
      <c r="S3556" s="12">
        <v>1</v>
      </c>
      <c r="T3556" s="13"/>
      <c r="U3556" t="s">
        <v>6636</v>
      </c>
    </row>
    <row r="3557" spans="1:21" x14ac:dyDescent="0.25">
      <c r="A3557" t="s">
        <v>6614</v>
      </c>
      <c r="B3557" s="12"/>
      <c r="C3557" t="s">
        <v>9557</v>
      </c>
      <c r="D3557" s="11">
        <v>46210</v>
      </c>
      <c r="E3557" t="s">
        <v>9558</v>
      </c>
      <c r="F3557" t="s">
        <v>6415</v>
      </c>
      <c r="G3557" t="s">
        <v>6636</v>
      </c>
      <c r="H3557" t="s">
        <v>749</v>
      </c>
      <c r="I3557" t="s">
        <v>6636</v>
      </c>
      <c r="J3557" t="s">
        <v>6636</v>
      </c>
      <c r="K3557" t="s">
        <v>6636</v>
      </c>
      <c r="L3557" t="s">
        <v>6636</v>
      </c>
      <c r="M3557" t="s">
        <v>6636</v>
      </c>
      <c r="N3557" t="s">
        <v>6636</v>
      </c>
      <c r="O3557" t="s">
        <v>6636</v>
      </c>
      <c r="P3557">
        <v>2649000</v>
      </c>
      <c r="Q3557" t="s">
        <v>6636</v>
      </c>
      <c r="R3557" t="s">
        <v>6636</v>
      </c>
      <c r="S3557" s="12">
        <v>1</v>
      </c>
      <c r="T3557" s="13"/>
      <c r="U3557" t="s">
        <v>6636</v>
      </c>
    </row>
    <row r="3558" spans="1:21" x14ac:dyDescent="0.25">
      <c r="A3558" t="s">
        <v>6614</v>
      </c>
      <c r="B3558" s="12"/>
      <c r="C3558" t="s">
        <v>9559</v>
      </c>
      <c r="D3558" s="11">
        <v>46218</v>
      </c>
      <c r="E3558" t="s">
        <v>9560</v>
      </c>
      <c r="F3558" t="s">
        <v>6415</v>
      </c>
      <c r="G3558" t="s">
        <v>6636</v>
      </c>
      <c r="H3558" t="s">
        <v>749</v>
      </c>
      <c r="I3558" t="s">
        <v>6636</v>
      </c>
      <c r="J3558" t="s">
        <v>6636</v>
      </c>
      <c r="K3558" t="s">
        <v>6636</v>
      </c>
      <c r="L3558" t="s">
        <v>6636</v>
      </c>
      <c r="M3558" t="s">
        <v>6636</v>
      </c>
      <c r="N3558" t="s">
        <v>6636</v>
      </c>
      <c r="O3558" t="s">
        <v>6636</v>
      </c>
      <c r="P3558">
        <v>2880000</v>
      </c>
      <c r="Q3558" t="s">
        <v>6636</v>
      </c>
      <c r="R3558" t="s">
        <v>6636</v>
      </c>
      <c r="S3558" s="12">
        <v>1</v>
      </c>
      <c r="T3558" s="13"/>
      <c r="U3558" t="s">
        <v>6636</v>
      </c>
    </row>
    <row r="3559" spans="1:21" x14ac:dyDescent="0.25">
      <c r="A3559" t="s">
        <v>6637</v>
      </c>
      <c r="B3559" s="12">
        <v>123441</v>
      </c>
      <c r="C3559" t="s">
        <v>9561</v>
      </c>
      <c r="D3559" s="11">
        <v>46175.596400463</v>
      </c>
      <c r="E3559" t="s">
        <v>9562</v>
      </c>
      <c r="F3559" t="s">
        <v>6356</v>
      </c>
      <c r="G3559" t="s">
        <v>9563</v>
      </c>
      <c r="H3559" t="s">
        <v>6394</v>
      </c>
      <c r="I3559" t="s">
        <v>55</v>
      </c>
      <c r="J3559" t="s">
        <v>737</v>
      </c>
      <c r="K3559" t="s">
        <v>9564</v>
      </c>
      <c r="L3559" t="s">
        <v>9565</v>
      </c>
      <c r="M3559" t="s">
        <v>9566</v>
      </c>
      <c r="N3559" t="s">
        <v>7202</v>
      </c>
      <c r="O3559" t="s">
        <v>9567</v>
      </c>
      <c r="P3559">
        <v>7439970</v>
      </c>
      <c r="Q3559" t="s">
        <v>6636</v>
      </c>
      <c r="R3559" t="s">
        <v>6636</v>
      </c>
      <c r="S3559" s="12"/>
      <c r="T3559" s="13"/>
      <c r="U3559" t="s">
        <v>6636</v>
      </c>
    </row>
    <row r="3560" spans="1:21" x14ac:dyDescent="0.25">
      <c r="A3560" t="s">
        <v>6637</v>
      </c>
      <c r="B3560" s="12">
        <v>123321</v>
      </c>
      <c r="C3560" t="s">
        <v>9561</v>
      </c>
      <c r="D3560" s="11">
        <v>46175.596400463</v>
      </c>
      <c r="E3560" t="s">
        <v>9562</v>
      </c>
      <c r="F3560" t="s">
        <v>6356</v>
      </c>
      <c r="G3560" t="s">
        <v>9563</v>
      </c>
      <c r="H3560" t="s">
        <v>6394</v>
      </c>
      <c r="I3560" t="s">
        <v>55</v>
      </c>
      <c r="J3560" t="s">
        <v>737</v>
      </c>
      <c r="K3560" t="s">
        <v>9568</v>
      </c>
      <c r="L3560" t="s">
        <v>9565</v>
      </c>
      <c r="M3560" t="s">
        <v>9569</v>
      </c>
      <c r="N3560" t="s">
        <v>7202</v>
      </c>
      <c r="O3560" t="s">
        <v>9567</v>
      </c>
      <c r="P3560">
        <v>7439970</v>
      </c>
      <c r="Q3560" t="s">
        <v>6636</v>
      </c>
      <c r="R3560" t="s">
        <v>6636</v>
      </c>
      <c r="S3560" s="12"/>
      <c r="T3560" s="13"/>
      <c r="U3560" t="s">
        <v>6636</v>
      </c>
    </row>
    <row r="3561" spans="1:21" x14ac:dyDescent="0.25">
      <c r="A3561" t="s">
        <v>6637</v>
      </c>
      <c r="B3561" s="12">
        <v>123462</v>
      </c>
      <c r="C3561" t="s">
        <v>9570</v>
      </c>
      <c r="D3561" s="11">
        <v>46175.640046296299</v>
      </c>
      <c r="E3561" t="s">
        <v>9571</v>
      </c>
      <c r="F3561" t="s">
        <v>6356</v>
      </c>
      <c r="G3561" t="s">
        <v>7567</v>
      </c>
      <c r="H3561" t="s">
        <v>6394</v>
      </c>
      <c r="I3561" t="s">
        <v>55</v>
      </c>
      <c r="J3561" t="s">
        <v>44</v>
      </c>
      <c r="K3561" t="s">
        <v>9572</v>
      </c>
      <c r="L3561" t="s">
        <v>9573</v>
      </c>
      <c r="M3561" t="s">
        <v>9574</v>
      </c>
      <c r="N3561" t="s">
        <v>7014</v>
      </c>
      <c r="O3561" t="s">
        <v>7015</v>
      </c>
      <c r="P3561">
        <v>8370000</v>
      </c>
      <c r="Q3561" t="s">
        <v>6778</v>
      </c>
      <c r="R3561" t="s">
        <v>6779</v>
      </c>
      <c r="S3561" s="12"/>
      <c r="T3561" s="13"/>
      <c r="U3561" t="s">
        <v>7455</v>
      </c>
    </row>
    <row r="3562" spans="1:21" x14ac:dyDescent="0.25">
      <c r="A3562" t="s">
        <v>6637</v>
      </c>
      <c r="B3562" s="12">
        <v>123465</v>
      </c>
      <c r="C3562" t="s">
        <v>9570</v>
      </c>
      <c r="D3562" s="11">
        <v>46175.640046296299</v>
      </c>
      <c r="E3562" t="s">
        <v>9571</v>
      </c>
      <c r="F3562" t="s">
        <v>6356</v>
      </c>
      <c r="G3562" t="s">
        <v>9575</v>
      </c>
      <c r="H3562" t="s">
        <v>6394</v>
      </c>
      <c r="I3562" t="s">
        <v>55</v>
      </c>
      <c r="J3562" t="s">
        <v>44</v>
      </c>
      <c r="K3562" t="s">
        <v>9576</v>
      </c>
      <c r="L3562" t="s">
        <v>9573</v>
      </c>
      <c r="M3562" t="s">
        <v>9577</v>
      </c>
      <c r="N3562" t="s">
        <v>7044</v>
      </c>
      <c r="O3562" t="s">
        <v>9578</v>
      </c>
      <c r="P3562">
        <v>8759700</v>
      </c>
      <c r="Q3562" t="s">
        <v>6778</v>
      </c>
      <c r="R3562" t="s">
        <v>6779</v>
      </c>
      <c r="S3562" s="12"/>
      <c r="T3562" s="13"/>
      <c r="U3562" t="s">
        <v>7455</v>
      </c>
    </row>
    <row r="3563" spans="1:21" x14ac:dyDescent="0.25">
      <c r="A3563" t="s">
        <v>6619</v>
      </c>
      <c r="B3563" s="12">
        <v>123441</v>
      </c>
      <c r="C3563" t="s">
        <v>9561</v>
      </c>
      <c r="D3563" s="11">
        <v>46176.630451388897</v>
      </c>
      <c r="E3563" t="s">
        <v>9562</v>
      </c>
      <c r="F3563" t="s">
        <v>6356</v>
      </c>
      <c r="G3563" t="s">
        <v>9563</v>
      </c>
      <c r="H3563" t="s">
        <v>6394</v>
      </c>
      <c r="I3563" t="s">
        <v>55</v>
      </c>
      <c r="J3563" t="s">
        <v>737</v>
      </c>
      <c r="K3563" t="s">
        <v>9564</v>
      </c>
      <c r="L3563" t="s">
        <v>9565</v>
      </c>
      <c r="M3563" t="s">
        <v>9566</v>
      </c>
      <c r="N3563" t="s">
        <v>7202</v>
      </c>
      <c r="O3563" t="s">
        <v>9567</v>
      </c>
      <c r="P3563">
        <v>7439970</v>
      </c>
      <c r="Q3563" t="s">
        <v>6636</v>
      </c>
      <c r="R3563" t="s">
        <v>6636</v>
      </c>
      <c r="S3563" s="12"/>
      <c r="T3563" s="13"/>
      <c r="U3563" t="s">
        <v>6636</v>
      </c>
    </row>
    <row r="3564" spans="1:21" x14ac:dyDescent="0.25">
      <c r="A3564" t="s">
        <v>6619</v>
      </c>
      <c r="B3564" s="12">
        <v>123462</v>
      </c>
      <c r="C3564" t="s">
        <v>9570</v>
      </c>
      <c r="D3564" s="11">
        <v>46176.662476851903</v>
      </c>
      <c r="E3564" t="s">
        <v>9571</v>
      </c>
      <c r="F3564" t="s">
        <v>6356</v>
      </c>
      <c r="G3564" t="s">
        <v>7567</v>
      </c>
      <c r="H3564" t="s">
        <v>6394</v>
      </c>
      <c r="I3564" t="s">
        <v>55</v>
      </c>
      <c r="J3564" t="s">
        <v>44</v>
      </c>
      <c r="K3564" t="s">
        <v>9572</v>
      </c>
      <c r="L3564" t="s">
        <v>9573</v>
      </c>
      <c r="M3564" t="s">
        <v>9574</v>
      </c>
      <c r="N3564" t="s">
        <v>7014</v>
      </c>
      <c r="O3564" t="s">
        <v>7015</v>
      </c>
      <c r="P3564">
        <v>8370000</v>
      </c>
      <c r="Q3564" t="s">
        <v>6778</v>
      </c>
      <c r="R3564" t="s">
        <v>6779</v>
      </c>
      <c r="S3564" s="12"/>
      <c r="T3564" s="13"/>
      <c r="U3564" t="s">
        <v>7455</v>
      </c>
    </row>
    <row r="3565" spans="1:21" x14ac:dyDescent="0.25">
      <c r="A3565" t="s">
        <v>6619</v>
      </c>
      <c r="B3565" s="12">
        <v>123465</v>
      </c>
      <c r="C3565" t="s">
        <v>9570</v>
      </c>
      <c r="D3565" s="11">
        <v>46176.663101851896</v>
      </c>
      <c r="E3565" t="s">
        <v>9571</v>
      </c>
      <c r="F3565" t="s">
        <v>6356</v>
      </c>
      <c r="G3565" t="s">
        <v>9575</v>
      </c>
      <c r="H3565" t="s">
        <v>6394</v>
      </c>
      <c r="I3565" t="s">
        <v>55</v>
      </c>
      <c r="J3565" t="s">
        <v>44</v>
      </c>
      <c r="K3565" t="s">
        <v>9576</v>
      </c>
      <c r="L3565" t="s">
        <v>9573</v>
      </c>
      <c r="M3565" t="s">
        <v>9577</v>
      </c>
      <c r="N3565" t="s">
        <v>7044</v>
      </c>
      <c r="O3565" t="s">
        <v>9578</v>
      </c>
      <c r="P3565">
        <v>8759700</v>
      </c>
      <c r="Q3565" t="s">
        <v>6778</v>
      </c>
      <c r="R3565" t="s">
        <v>6779</v>
      </c>
      <c r="S3565" s="12"/>
      <c r="T3565" s="13"/>
      <c r="U3565" t="s">
        <v>7455</v>
      </c>
    </row>
    <row r="3566" spans="1:21" x14ac:dyDescent="0.25">
      <c r="A3566" t="s">
        <v>6619</v>
      </c>
      <c r="B3566" s="12">
        <v>123579</v>
      </c>
      <c r="C3566" t="s">
        <v>9579</v>
      </c>
      <c r="D3566" s="11">
        <v>46177.503935185203</v>
      </c>
      <c r="E3566" t="s">
        <v>9580</v>
      </c>
      <c r="F3566" t="s">
        <v>6356</v>
      </c>
      <c r="G3566" t="s">
        <v>7567</v>
      </c>
      <c r="H3566" t="s">
        <v>6394</v>
      </c>
      <c r="I3566" t="s">
        <v>55</v>
      </c>
      <c r="J3566" t="s">
        <v>6803</v>
      </c>
      <c r="K3566" t="s">
        <v>9581</v>
      </c>
      <c r="L3566" t="s">
        <v>9573</v>
      </c>
      <c r="M3566" t="s">
        <v>9582</v>
      </c>
      <c r="N3566" t="s">
        <v>8601</v>
      </c>
      <c r="O3566" t="s">
        <v>8602</v>
      </c>
      <c r="P3566">
        <v>6870000</v>
      </c>
      <c r="Q3566" t="s">
        <v>6636</v>
      </c>
      <c r="R3566" t="s">
        <v>6636</v>
      </c>
      <c r="S3566" s="12"/>
      <c r="T3566" s="13"/>
      <c r="U3566" t="s">
        <v>6780</v>
      </c>
    </row>
    <row r="3567" spans="1:21" x14ac:dyDescent="0.25">
      <c r="A3567" t="s">
        <v>6637</v>
      </c>
      <c r="B3567" s="12">
        <v>123699</v>
      </c>
      <c r="C3567" t="s">
        <v>9583</v>
      </c>
      <c r="D3567" s="11">
        <v>46178.4217824074</v>
      </c>
      <c r="E3567" t="s">
        <v>9584</v>
      </c>
      <c r="F3567" t="s">
        <v>6356</v>
      </c>
      <c r="G3567" t="s">
        <v>9563</v>
      </c>
      <c r="H3567" t="s">
        <v>6394</v>
      </c>
      <c r="I3567" t="s">
        <v>55</v>
      </c>
      <c r="J3567" t="s">
        <v>44</v>
      </c>
      <c r="K3567" t="s">
        <v>9585</v>
      </c>
      <c r="L3567" t="s">
        <v>9565</v>
      </c>
      <c r="M3567" t="s">
        <v>9586</v>
      </c>
      <c r="N3567" t="s">
        <v>7202</v>
      </c>
      <c r="O3567" t="s">
        <v>9567</v>
      </c>
      <c r="P3567">
        <v>7439970</v>
      </c>
      <c r="Q3567" t="s">
        <v>6636</v>
      </c>
      <c r="R3567" t="s">
        <v>6636</v>
      </c>
      <c r="S3567" s="12"/>
      <c r="T3567" s="13"/>
      <c r="U3567" t="s">
        <v>6636</v>
      </c>
    </row>
    <row r="3568" spans="1:21" x14ac:dyDescent="0.25">
      <c r="A3568" t="s">
        <v>6619</v>
      </c>
      <c r="B3568" s="12">
        <v>123699</v>
      </c>
      <c r="C3568" t="s">
        <v>9583</v>
      </c>
      <c r="D3568" s="11">
        <v>46178.442523148202</v>
      </c>
      <c r="E3568" t="s">
        <v>9584</v>
      </c>
      <c r="F3568" t="s">
        <v>6356</v>
      </c>
      <c r="G3568" t="s">
        <v>9563</v>
      </c>
      <c r="H3568" t="s">
        <v>6394</v>
      </c>
      <c r="I3568" t="s">
        <v>55</v>
      </c>
      <c r="J3568" t="s">
        <v>44</v>
      </c>
      <c r="K3568" t="s">
        <v>9585</v>
      </c>
      <c r="L3568" t="s">
        <v>9565</v>
      </c>
      <c r="M3568" t="s">
        <v>9586</v>
      </c>
      <c r="N3568" t="s">
        <v>7202</v>
      </c>
      <c r="O3568" t="s">
        <v>9567</v>
      </c>
      <c r="P3568">
        <v>7439970</v>
      </c>
      <c r="Q3568" t="s">
        <v>6636</v>
      </c>
      <c r="R3568" t="s">
        <v>6636</v>
      </c>
      <c r="S3568" s="12"/>
      <c r="T3568" s="13"/>
      <c r="U3568" t="s">
        <v>6636</v>
      </c>
    </row>
    <row r="3569" spans="1:21" x14ac:dyDescent="0.25">
      <c r="A3569" t="s">
        <v>6637</v>
      </c>
      <c r="B3569" s="12">
        <v>123969</v>
      </c>
      <c r="C3569" t="s">
        <v>9587</v>
      </c>
      <c r="D3569" s="11">
        <v>46178.465416666702</v>
      </c>
      <c r="E3569" t="s">
        <v>9588</v>
      </c>
      <c r="F3569" t="s">
        <v>6356</v>
      </c>
      <c r="G3569" t="s">
        <v>7567</v>
      </c>
      <c r="H3569" t="s">
        <v>6394</v>
      </c>
      <c r="I3569" t="s">
        <v>55</v>
      </c>
      <c r="J3569" t="s">
        <v>176</v>
      </c>
      <c r="K3569" t="s">
        <v>9581</v>
      </c>
      <c r="L3569" t="s">
        <v>9573</v>
      </c>
      <c r="M3569" t="s">
        <v>9582</v>
      </c>
      <c r="N3569" t="s">
        <v>8601</v>
      </c>
      <c r="O3569" t="s">
        <v>8602</v>
      </c>
      <c r="P3569">
        <v>6870000</v>
      </c>
      <c r="Q3569" t="s">
        <v>6636</v>
      </c>
      <c r="R3569" t="s">
        <v>6636</v>
      </c>
      <c r="S3569" s="12"/>
      <c r="T3569" s="13"/>
      <c r="U3569" t="s">
        <v>6636</v>
      </c>
    </row>
    <row r="3570" spans="1:21" x14ac:dyDescent="0.25">
      <c r="A3570" t="s">
        <v>6619</v>
      </c>
      <c r="B3570" s="12">
        <v>123861</v>
      </c>
      <c r="C3570" t="s">
        <v>9589</v>
      </c>
      <c r="D3570" s="11">
        <v>46179.594502314802</v>
      </c>
      <c r="E3570" t="s">
        <v>9590</v>
      </c>
      <c r="F3570" t="s">
        <v>6356</v>
      </c>
      <c r="G3570" t="s">
        <v>7568</v>
      </c>
      <c r="H3570" t="s">
        <v>6394</v>
      </c>
      <c r="I3570" t="s">
        <v>55</v>
      </c>
      <c r="J3570" t="s">
        <v>44</v>
      </c>
      <c r="K3570" t="s">
        <v>9591</v>
      </c>
      <c r="L3570" t="s">
        <v>9573</v>
      </c>
      <c r="M3570" t="s">
        <v>9592</v>
      </c>
      <c r="N3570" t="s">
        <v>7469</v>
      </c>
      <c r="O3570" t="s">
        <v>7470</v>
      </c>
      <c r="P3570">
        <v>8205000</v>
      </c>
      <c r="Q3570" t="s">
        <v>6636</v>
      </c>
      <c r="R3570" t="s">
        <v>6636</v>
      </c>
      <c r="S3570" s="12"/>
      <c r="T3570" s="13"/>
      <c r="U3570" t="s">
        <v>7571</v>
      </c>
    </row>
    <row r="3571" spans="1:21" x14ac:dyDescent="0.25">
      <c r="A3571" t="s">
        <v>6637</v>
      </c>
      <c r="B3571" s="12">
        <v>123984</v>
      </c>
      <c r="C3571" t="s">
        <v>9593</v>
      </c>
      <c r="D3571" s="11">
        <v>46179.685763888898</v>
      </c>
      <c r="E3571" t="s">
        <v>9594</v>
      </c>
      <c r="F3571" t="s">
        <v>6356</v>
      </c>
      <c r="G3571" t="s">
        <v>9575</v>
      </c>
      <c r="H3571" t="s">
        <v>6394</v>
      </c>
      <c r="I3571" t="s">
        <v>55</v>
      </c>
      <c r="J3571" t="s">
        <v>737</v>
      </c>
      <c r="K3571" t="s">
        <v>9595</v>
      </c>
      <c r="L3571" t="s">
        <v>9573</v>
      </c>
      <c r="M3571" t="s">
        <v>9596</v>
      </c>
      <c r="N3571" t="s">
        <v>7044</v>
      </c>
      <c r="O3571" t="s">
        <v>7765</v>
      </c>
      <c r="P3571">
        <v>7349700</v>
      </c>
      <c r="Q3571" t="s">
        <v>6636</v>
      </c>
      <c r="R3571" t="s">
        <v>6636</v>
      </c>
      <c r="S3571" s="12"/>
      <c r="T3571" s="13"/>
      <c r="U3571" t="s">
        <v>6721</v>
      </c>
    </row>
    <row r="3572" spans="1:21" x14ac:dyDescent="0.25">
      <c r="A3572" t="s">
        <v>6619</v>
      </c>
      <c r="B3572" s="12">
        <v>123969</v>
      </c>
      <c r="C3572" t="s">
        <v>9587</v>
      </c>
      <c r="D3572" s="11">
        <v>46180.5516319444</v>
      </c>
      <c r="E3572" t="s">
        <v>9588</v>
      </c>
      <c r="F3572" t="s">
        <v>6356</v>
      </c>
      <c r="G3572" t="s">
        <v>7567</v>
      </c>
      <c r="H3572" t="s">
        <v>6394</v>
      </c>
      <c r="I3572" t="s">
        <v>55</v>
      </c>
      <c r="J3572" t="s">
        <v>176</v>
      </c>
      <c r="K3572" t="s">
        <v>9581</v>
      </c>
      <c r="L3572" t="s">
        <v>9573</v>
      </c>
      <c r="M3572" t="s">
        <v>9582</v>
      </c>
      <c r="N3572" t="s">
        <v>8601</v>
      </c>
      <c r="O3572" t="s">
        <v>8602</v>
      </c>
      <c r="P3572">
        <v>6870000</v>
      </c>
      <c r="Q3572" t="s">
        <v>6636</v>
      </c>
      <c r="R3572" t="s">
        <v>6636</v>
      </c>
      <c r="S3572" s="12"/>
      <c r="T3572" s="13"/>
      <c r="U3572" t="s">
        <v>6636</v>
      </c>
    </row>
    <row r="3573" spans="1:21" x14ac:dyDescent="0.25">
      <c r="A3573" t="s">
        <v>6619</v>
      </c>
      <c r="B3573" s="12">
        <v>123984</v>
      </c>
      <c r="C3573" t="s">
        <v>9593</v>
      </c>
      <c r="D3573" s="11">
        <v>46180.6251388889</v>
      </c>
      <c r="E3573" t="s">
        <v>9594</v>
      </c>
      <c r="F3573" t="s">
        <v>6356</v>
      </c>
      <c r="G3573" t="s">
        <v>9575</v>
      </c>
      <c r="H3573" t="s">
        <v>6394</v>
      </c>
      <c r="I3573" t="s">
        <v>55</v>
      </c>
      <c r="J3573" t="s">
        <v>737</v>
      </c>
      <c r="K3573" t="s">
        <v>9595</v>
      </c>
      <c r="L3573" t="s">
        <v>9573</v>
      </c>
      <c r="M3573" t="s">
        <v>9596</v>
      </c>
      <c r="N3573" t="s">
        <v>7044</v>
      </c>
      <c r="O3573" t="s">
        <v>7765</v>
      </c>
      <c r="P3573">
        <v>7349700</v>
      </c>
      <c r="Q3573" t="s">
        <v>6636</v>
      </c>
      <c r="R3573" t="s">
        <v>6636</v>
      </c>
      <c r="S3573" s="12"/>
      <c r="T3573" s="13"/>
      <c r="U3573" t="s">
        <v>6721</v>
      </c>
    </row>
    <row r="3574" spans="1:21" x14ac:dyDescent="0.25">
      <c r="A3574" t="s">
        <v>6637</v>
      </c>
      <c r="B3574" s="12">
        <v>124155</v>
      </c>
      <c r="C3574" t="s">
        <v>9597</v>
      </c>
      <c r="D3574" s="11">
        <v>46181.625555555598</v>
      </c>
      <c r="E3574" t="s">
        <v>9598</v>
      </c>
      <c r="F3574" t="s">
        <v>6356</v>
      </c>
      <c r="G3574" t="s">
        <v>9563</v>
      </c>
      <c r="H3574" t="s">
        <v>6394</v>
      </c>
      <c r="I3574" t="s">
        <v>65</v>
      </c>
      <c r="J3574" t="s">
        <v>132</v>
      </c>
      <c r="K3574" t="s">
        <v>9599</v>
      </c>
      <c r="L3574" t="s">
        <v>9565</v>
      </c>
      <c r="M3574" t="s">
        <v>9600</v>
      </c>
      <c r="N3574" t="s">
        <v>7506</v>
      </c>
      <c r="O3574" t="s">
        <v>7514</v>
      </c>
      <c r="P3574">
        <v>14699970</v>
      </c>
      <c r="Q3574" t="s">
        <v>6636</v>
      </c>
      <c r="R3574" t="s">
        <v>6636</v>
      </c>
      <c r="S3574" s="12"/>
      <c r="T3574" s="13"/>
      <c r="U3574" t="s">
        <v>6636</v>
      </c>
    </row>
    <row r="3575" spans="1:21" x14ac:dyDescent="0.25">
      <c r="A3575" t="s">
        <v>6619</v>
      </c>
      <c r="B3575" s="12">
        <v>124155</v>
      </c>
      <c r="C3575" t="s">
        <v>9597</v>
      </c>
      <c r="D3575" s="11">
        <v>46181.681423611102</v>
      </c>
      <c r="E3575" t="s">
        <v>9598</v>
      </c>
      <c r="F3575" t="s">
        <v>6356</v>
      </c>
      <c r="G3575" t="s">
        <v>9563</v>
      </c>
      <c r="H3575" t="s">
        <v>6394</v>
      </c>
      <c r="I3575" t="s">
        <v>65</v>
      </c>
      <c r="J3575" t="s">
        <v>132</v>
      </c>
      <c r="K3575" t="s">
        <v>9599</v>
      </c>
      <c r="L3575" t="s">
        <v>9565</v>
      </c>
      <c r="M3575" t="s">
        <v>9600</v>
      </c>
      <c r="N3575" t="s">
        <v>7506</v>
      </c>
      <c r="O3575" t="s">
        <v>7514</v>
      </c>
      <c r="P3575">
        <v>14699970</v>
      </c>
      <c r="Q3575" t="s">
        <v>6636</v>
      </c>
      <c r="R3575" t="s">
        <v>6636</v>
      </c>
      <c r="S3575" s="12"/>
      <c r="T3575" s="13"/>
      <c r="U3575" t="s">
        <v>6636</v>
      </c>
    </row>
    <row r="3576" spans="1:21" x14ac:dyDescent="0.25">
      <c r="A3576" t="s">
        <v>6637</v>
      </c>
      <c r="B3576" s="12">
        <v>124296</v>
      </c>
      <c r="C3576" t="s">
        <v>9601</v>
      </c>
      <c r="D3576" s="11">
        <v>46182.626493055599</v>
      </c>
      <c r="E3576" t="s">
        <v>9602</v>
      </c>
      <c r="F3576" t="s">
        <v>6356</v>
      </c>
      <c r="G3576" t="s">
        <v>7568</v>
      </c>
      <c r="H3576" t="s">
        <v>6394</v>
      </c>
      <c r="I3576" t="s">
        <v>65</v>
      </c>
      <c r="J3576" t="s">
        <v>2226</v>
      </c>
      <c r="K3576" t="s">
        <v>9603</v>
      </c>
      <c r="L3576" t="s">
        <v>9573</v>
      </c>
      <c r="M3576" t="s">
        <v>9604</v>
      </c>
      <c r="N3576" t="s">
        <v>7469</v>
      </c>
      <c r="O3576" t="s">
        <v>9605</v>
      </c>
      <c r="P3576">
        <v>6777000</v>
      </c>
      <c r="Q3576" t="s">
        <v>6636</v>
      </c>
      <c r="R3576" t="s">
        <v>6636</v>
      </c>
      <c r="S3576" s="12"/>
      <c r="T3576" s="13"/>
      <c r="U3576" t="s">
        <v>6674</v>
      </c>
    </row>
    <row r="3577" spans="1:21" x14ac:dyDescent="0.25">
      <c r="A3577" t="s">
        <v>6619</v>
      </c>
      <c r="B3577" s="12">
        <v>124296</v>
      </c>
      <c r="C3577" t="s">
        <v>9601</v>
      </c>
      <c r="D3577" s="11">
        <v>46182.646793981497</v>
      </c>
      <c r="E3577" t="s">
        <v>9602</v>
      </c>
      <c r="F3577" t="s">
        <v>6356</v>
      </c>
      <c r="G3577" t="s">
        <v>7568</v>
      </c>
      <c r="H3577" t="s">
        <v>6394</v>
      </c>
      <c r="I3577" t="s">
        <v>65</v>
      </c>
      <c r="J3577" t="s">
        <v>2226</v>
      </c>
      <c r="K3577" t="s">
        <v>9603</v>
      </c>
      <c r="L3577" t="s">
        <v>9573</v>
      </c>
      <c r="M3577" t="s">
        <v>9604</v>
      </c>
      <c r="N3577" t="s">
        <v>7469</v>
      </c>
      <c r="O3577" t="s">
        <v>9605</v>
      </c>
      <c r="P3577">
        <v>6777000</v>
      </c>
      <c r="Q3577" t="s">
        <v>6636</v>
      </c>
      <c r="R3577" t="s">
        <v>6636</v>
      </c>
      <c r="S3577" s="12"/>
      <c r="T3577" s="13"/>
      <c r="U3577" t="s">
        <v>6674</v>
      </c>
    </row>
    <row r="3578" spans="1:21" x14ac:dyDescent="0.25">
      <c r="A3578" t="s">
        <v>6619</v>
      </c>
      <c r="B3578" s="12">
        <v>124470</v>
      </c>
      <c r="C3578" t="s">
        <v>9606</v>
      </c>
      <c r="D3578" s="11">
        <v>46183.708263888897</v>
      </c>
      <c r="E3578" t="s">
        <v>9607</v>
      </c>
      <c r="F3578" t="s">
        <v>6356</v>
      </c>
      <c r="G3578" t="s">
        <v>7567</v>
      </c>
      <c r="H3578" t="s">
        <v>6394</v>
      </c>
      <c r="I3578" t="s">
        <v>65</v>
      </c>
      <c r="J3578" t="s">
        <v>636</v>
      </c>
      <c r="K3578" t="s">
        <v>9581</v>
      </c>
      <c r="L3578" t="s">
        <v>9573</v>
      </c>
      <c r="M3578" t="s">
        <v>9582</v>
      </c>
      <c r="N3578" t="s">
        <v>8601</v>
      </c>
      <c r="O3578" t="s">
        <v>8602</v>
      </c>
      <c r="P3578">
        <v>6870000</v>
      </c>
      <c r="Q3578" t="s">
        <v>6636</v>
      </c>
      <c r="R3578" t="s">
        <v>6636</v>
      </c>
      <c r="S3578" s="12"/>
      <c r="T3578" s="13"/>
      <c r="U3578" t="s">
        <v>6721</v>
      </c>
    </row>
    <row r="3579" spans="1:21" x14ac:dyDescent="0.25">
      <c r="A3579" t="s">
        <v>6637</v>
      </c>
      <c r="B3579" s="12">
        <v>124560</v>
      </c>
      <c r="C3579" t="s">
        <v>9608</v>
      </c>
      <c r="D3579" s="11">
        <v>46183.955208333296</v>
      </c>
      <c r="E3579" t="s">
        <v>9609</v>
      </c>
      <c r="F3579" t="s">
        <v>6356</v>
      </c>
      <c r="G3579" t="s">
        <v>7567</v>
      </c>
      <c r="H3579" t="s">
        <v>6394</v>
      </c>
      <c r="I3579" t="s">
        <v>65</v>
      </c>
      <c r="J3579" t="s">
        <v>636</v>
      </c>
      <c r="K3579" t="s">
        <v>9610</v>
      </c>
      <c r="L3579" t="s">
        <v>9573</v>
      </c>
      <c r="M3579" t="s">
        <v>9611</v>
      </c>
      <c r="N3579" t="s">
        <v>7014</v>
      </c>
      <c r="O3579" t="s">
        <v>7015</v>
      </c>
      <c r="P3579">
        <v>7047000</v>
      </c>
      <c r="Q3579" t="s">
        <v>6636</v>
      </c>
      <c r="R3579" t="s">
        <v>6636</v>
      </c>
      <c r="S3579" s="12"/>
      <c r="T3579" s="13"/>
      <c r="U3579" t="s">
        <v>9612</v>
      </c>
    </row>
    <row r="3580" spans="1:21" x14ac:dyDescent="0.25">
      <c r="A3580" t="s">
        <v>6637</v>
      </c>
      <c r="B3580" s="12">
        <v>126291</v>
      </c>
      <c r="C3580" t="s">
        <v>9613</v>
      </c>
      <c r="D3580" s="11">
        <v>46184.422453703701</v>
      </c>
      <c r="E3580" t="s">
        <v>9614</v>
      </c>
      <c r="F3580" t="s">
        <v>6356</v>
      </c>
      <c r="G3580" t="s">
        <v>7567</v>
      </c>
      <c r="H3580" t="s">
        <v>6394</v>
      </c>
      <c r="I3580" t="s">
        <v>55</v>
      </c>
      <c r="J3580" t="s">
        <v>6803</v>
      </c>
      <c r="K3580" t="s">
        <v>9581</v>
      </c>
      <c r="L3580" t="s">
        <v>9573</v>
      </c>
      <c r="M3580" t="s">
        <v>9582</v>
      </c>
      <c r="N3580" t="s">
        <v>8601</v>
      </c>
      <c r="O3580" t="s">
        <v>8602</v>
      </c>
      <c r="P3580">
        <v>6870000</v>
      </c>
      <c r="Q3580" t="s">
        <v>6636</v>
      </c>
      <c r="R3580" t="s">
        <v>6636</v>
      </c>
      <c r="S3580" s="12"/>
      <c r="T3580" s="13"/>
      <c r="U3580" t="s">
        <v>6780</v>
      </c>
    </row>
    <row r="3581" spans="1:21" x14ac:dyDescent="0.25">
      <c r="A3581" t="s">
        <v>6619</v>
      </c>
      <c r="B3581" s="12">
        <v>124560</v>
      </c>
      <c r="C3581" t="s">
        <v>9608</v>
      </c>
      <c r="D3581" s="11">
        <v>46184.422789351898</v>
      </c>
      <c r="E3581" t="s">
        <v>9609</v>
      </c>
      <c r="F3581" t="s">
        <v>6356</v>
      </c>
      <c r="G3581" t="s">
        <v>7567</v>
      </c>
      <c r="H3581" t="s">
        <v>6394</v>
      </c>
      <c r="I3581" t="s">
        <v>65</v>
      </c>
      <c r="J3581" t="s">
        <v>636</v>
      </c>
      <c r="K3581" t="s">
        <v>9610</v>
      </c>
      <c r="L3581" t="s">
        <v>9573</v>
      </c>
      <c r="M3581" t="s">
        <v>9611</v>
      </c>
      <c r="N3581" t="s">
        <v>7014</v>
      </c>
      <c r="O3581" t="s">
        <v>7015</v>
      </c>
      <c r="P3581">
        <v>7047000</v>
      </c>
      <c r="Q3581" t="s">
        <v>6636</v>
      </c>
      <c r="R3581" t="s">
        <v>6636</v>
      </c>
      <c r="S3581" s="12"/>
      <c r="T3581" s="13"/>
      <c r="U3581" t="s">
        <v>9612</v>
      </c>
    </row>
    <row r="3582" spans="1:21" x14ac:dyDescent="0.25">
      <c r="A3582" t="s">
        <v>6637</v>
      </c>
      <c r="B3582" s="12">
        <v>124623</v>
      </c>
      <c r="C3582" t="s">
        <v>9615</v>
      </c>
      <c r="D3582" s="11">
        <v>46184.494675925896</v>
      </c>
      <c r="E3582" t="s">
        <v>9616</v>
      </c>
      <c r="F3582" t="s">
        <v>6356</v>
      </c>
      <c r="G3582" t="s">
        <v>9617</v>
      </c>
      <c r="H3582" t="s">
        <v>6394</v>
      </c>
      <c r="I3582" t="s">
        <v>55</v>
      </c>
      <c r="J3582" t="s">
        <v>6803</v>
      </c>
      <c r="K3582" t="s">
        <v>9618</v>
      </c>
      <c r="L3582" t="s">
        <v>9565</v>
      </c>
      <c r="M3582" t="s">
        <v>9619</v>
      </c>
      <c r="N3582" t="s">
        <v>7506</v>
      </c>
      <c r="O3582" t="s">
        <v>7539</v>
      </c>
      <c r="P3582">
        <v>9762570</v>
      </c>
      <c r="Q3582" t="s">
        <v>6636</v>
      </c>
      <c r="R3582" t="s">
        <v>6636</v>
      </c>
      <c r="S3582" s="12"/>
      <c r="T3582" s="13"/>
      <c r="U3582" t="s">
        <v>6636</v>
      </c>
    </row>
    <row r="3583" spans="1:21" x14ac:dyDescent="0.25">
      <c r="A3583" t="s">
        <v>6637</v>
      </c>
      <c r="B3583" s="12">
        <v>124623</v>
      </c>
      <c r="C3583" t="s">
        <v>9615</v>
      </c>
      <c r="D3583" s="11">
        <v>46184.494675925896</v>
      </c>
      <c r="E3583" t="s">
        <v>9616</v>
      </c>
      <c r="F3583" t="s">
        <v>6356</v>
      </c>
      <c r="G3583" t="s">
        <v>9563</v>
      </c>
      <c r="H3583" t="s">
        <v>6394</v>
      </c>
      <c r="I3583" t="s">
        <v>55</v>
      </c>
      <c r="J3583" t="s">
        <v>6803</v>
      </c>
      <c r="K3583" t="s">
        <v>9618</v>
      </c>
      <c r="L3583" t="s">
        <v>9565</v>
      </c>
      <c r="M3583" t="s">
        <v>9619</v>
      </c>
      <c r="N3583" t="s">
        <v>7506</v>
      </c>
      <c r="O3583" t="s">
        <v>7539</v>
      </c>
      <c r="P3583">
        <v>9762570</v>
      </c>
      <c r="Q3583" t="s">
        <v>6636</v>
      </c>
      <c r="R3583" t="s">
        <v>6636</v>
      </c>
      <c r="S3583" s="12"/>
      <c r="T3583" s="13"/>
      <c r="U3583" t="s">
        <v>6636</v>
      </c>
    </row>
    <row r="3584" spans="1:21" x14ac:dyDescent="0.25">
      <c r="A3584" t="s">
        <v>6619</v>
      </c>
      <c r="B3584" s="12">
        <v>124623</v>
      </c>
      <c r="C3584" t="s">
        <v>9615</v>
      </c>
      <c r="D3584" s="11">
        <v>46184.560300925899</v>
      </c>
      <c r="E3584" t="s">
        <v>9616</v>
      </c>
      <c r="F3584" t="s">
        <v>6356</v>
      </c>
      <c r="G3584" t="s">
        <v>9617</v>
      </c>
      <c r="H3584" t="s">
        <v>6394</v>
      </c>
      <c r="I3584" t="s">
        <v>55</v>
      </c>
      <c r="J3584" t="s">
        <v>6803</v>
      </c>
      <c r="K3584" t="s">
        <v>9618</v>
      </c>
      <c r="L3584" t="s">
        <v>9565</v>
      </c>
      <c r="M3584" t="s">
        <v>9619</v>
      </c>
      <c r="N3584" t="s">
        <v>7506</v>
      </c>
      <c r="O3584" t="s">
        <v>7539</v>
      </c>
      <c r="P3584">
        <v>9762570</v>
      </c>
      <c r="Q3584" t="s">
        <v>6636</v>
      </c>
      <c r="R3584" t="s">
        <v>6636</v>
      </c>
      <c r="S3584" s="12"/>
      <c r="T3584" s="13"/>
      <c r="U3584" t="s">
        <v>6636</v>
      </c>
    </row>
    <row r="3585" spans="1:21" x14ac:dyDescent="0.25">
      <c r="A3585" t="s">
        <v>6619</v>
      </c>
      <c r="B3585" s="12">
        <v>124623</v>
      </c>
      <c r="C3585" t="s">
        <v>9615</v>
      </c>
      <c r="D3585" s="11">
        <v>46184.560300925899</v>
      </c>
      <c r="E3585" t="s">
        <v>9616</v>
      </c>
      <c r="F3585" t="s">
        <v>6356</v>
      </c>
      <c r="G3585" t="s">
        <v>9563</v>
      </c>
      <c r="H3585" t="s">
        <v>6394</v>
      </c>
      <c r="I3585" t="s">
        <v>55</v>
      </c>
      <c r="J3585" t="s">
        <v>6803</v>
      </c>
      <c r="K3585" t="s">
        <v>9618</v>
      </c>
      <c r="L3585" t="s">
        <v>9565</v>
      </c>
      <c r="M3585" t="s">
        <v>9619</v>
      </c>
      <c r="N3585" t="s">
        <v>7506</v>
      </c>
      <c r="O3585" t="s">
        <v>7539</v>
      </c>
      <c r="P3585">
        <v>9762570</v>
      </c>
      <c r="Q3585" t="s">
        <v>6636</v>
      </c>
      <c r="R3585" t="s">
        <v>6636</v>
      </c>
      <c r="S3585" s="12"/>
      <c r="T3585" s="13"/>
      <c r="U3585" t="s">
        <v>6636</v>
      </c>
    </row>
    <row r="3586" spans="1:21" x14ac:dyDescent="0.25">
      <c r="A3586" t="s">
        <v>6637</v>
      </c>
      <c r="B3586" s="12">
        <v>125058</v>
      </c>
      <c r="C3586" t="s">
        <v>9620</v>
      </c>
      <c r="D3586" s="11">
        <v>46186.647152777798</v>
      </c>
      <c r="E3586" t="s">
        <v>9621</v>
      </c>
      <c r="F3586" t="s">
        <v>6356</v>
      </c>
      <c r="G3586" t="s">
        <v>9617</v>
      </c>
      <c r="H3586" t="s">
        <v>6394</v>
      </c>
      <c r="I3586" t="s">
        <v>65</v>
      </c>
      <c r="J3586" t="s">
        <v>573</v>
      </c>
      <c r="K3586" t="s">
        <v>9622</v>
      </c>
      <c r="L3586" t="s">
        <v>9565</v>
      </c>
      <c r="M3586" t="s">
        <v>9623</v>
      </c>
      <c r="N3586" t="s">
        <v>7202</v>
      </c>
      <c r="O3586" t="s">
        <v>7255</v>
      </c>
      <c r="P3586">
        <v>7739970</v>
      </c>
      <c r="Q3586" t="s">
        <v>6636</v>
      </c>
      <c r="R3586" t="s">
        <v>6636</v>
      </c>
      <c r="S3586" s="12"/>
      <c r="T3586" s="13"/>
      <c r="U3586" t="s">
        <v>6636</v>
      </c>
    </row>
    <row r="3587" spans="1:21" x14ac:dyDescent="0.25">
      <c r="A3587" t="s">
        <v>6637</v>
      </c>
      <c r="B3587" s="12">
        <v>125058</v>
      </c>
      <c r="C3587" t="s">
        <v>9620</v>
      </c>
      <c r="D3587" s="11">
        <v>46186.647152777798</v>
      </c>
      <c r="E3587" t="s">
        <v>9621</v>
      </c>
      <c r="F3587" t="s">
        <v>6356</v>
      </c>
      <c r="G3587" t="s">
        <v>9563</v>
      </c>
      <c r="H3587" t="s">
        <v>6394</v>
      </c>
      <c r="I3587" t="s">
        <v>65</v>
      </c>
      <c r="J3587" t="s">
        <v>573</v>
      </c>
      <c r="K3587" t="s">
        <v>9622</v>
      </c>
      <c r="L3587" t="s">
        <v>9565</v>
      </c>
      <c r="M3587" t="s">
        <v>9623</v>
      </c>
      <c r="N3587" t="s">
        <v>7202</v>
      </c>
      <c r="O3587" t="s">
        <v>7255</v>
      </c>
      <c r="P3587">
        <v>7739970</v>
      </c>
      <c r="Q3587" t="s">
        <v>6636</v>
      </c>
      <c r="R3587" t="s">
        <v>6636</v>
      </c>
      <c r="S3587" s="12"/>
      <c r="T3587" s="13"/>
      <c r="U3587" t="s">
        <v>6636</v>
      </c>
    </row>
    <row r="3588" spans="1:21" x14ac:dyDescent="0.25">
      <c r="A3588" t="s">
        <v>6619</v>
      </c>
      <c r="B3588" s="12">
        <v>125058</v>
      </c>
      <c r="C3588" t="s">
        <v>9620</v>
      </c>
      <c r="D3588" s="11">
        <v>46186.648807870399</v>
      </c>
      <c r="E3588" t="s">
        <v>9621</v>
      </c>
      <c r="F3588" t="s">
        <v>6356</v>
      </c>
      <c r="G3588" t="s">
        <v>9617</v>
      </c>
      <c r="H3588" t="s">
        <v>6394</v>
      </c>
      <c r="I3588" t="s">
        <v>65</v>
      </c>
      <c r="J3588" t="s">
        <v>573</v>
      </c>
      <c r="K3588" t="s">
        <v>9622</v>
      </c>
      <c r="L3588" t="s">
        <v>9565</v>
      </c>
      <c r="M3588" t="s">
        <v>9623</v>
      </c>
      <c r="N3588" t="s">
        <v>7202</v>
      </c>
      <c r="O3588" t="s">
        <v>7255</v>
      </c>
      <c r="P3588">
        <v>7739970</v>
      </c>
      <c r="Q3588" t="s">
        <v>6636</v>
      </c>
      <c r="R3588" t="s">
        <v>6636</v>
      </c>
      <c r="S3588" s="12"/>
      <c r="T3588" s="13"/>
      <c r="U3588" t="s">
        <v>6636</v>
      </c>
    </row>
    <row r="3589" spans="1:21" x14ac:dyDescent="0.25">
      <c r="A3589" t="s">
        <v>6619</v>
      </c>
      <c r="B3589" s="12">
        <v>125058</v>
      </c>
      <c r="C3589" t="s">
        <v>9620</v>
      </c>
      <c r="D3589" s="11">
        <v>46186.648807870399</v>
      </c>
      <c r="E3589" t="s">
        <v>9621</v>
      </c>
      <c r="F3589" t="s">
        <v>6356</v>
      </c>
      <c r="G3589" t="s">
        <v>9563</v>
      </c>
      <c r="H3589" t="s">
        <v>6394</v>
      </c>
      <c r="I3589" t="s">
        <v>65</v>
      </c>
      <c r="J3589" t="s">
        <v>573</v>
      </c>
      <c r="K3589" t="s">
        <v>9622</v>
      </c>
      <c r="L3589" t="s">
        <v>9565</v>
      </c>
      <c r="M3589" t="s">
        <v>9623</v>
      </c>
      <c r="N3589" t="s">
        <v>7202</v>
      </c>
      <c r="O3589" t="s">
        <v>7255</v>
      </c>
      <c r="P3589">
        <v>7739970</v>
      </c>
      <c r="Q3589" t="s">
        <v>6636</v>
      </c>
      <c r="R3589" t="s">
        <v>6636</v>
      </c>
      <c r="S3589" s="12"/>
      <c r="T3589" s="13"/>
      <c r="U3589" t="s">
        <v>6636</v>
      </c>
    </row>
    <row r="3590" spans="1:21" x14ac:dyDescent="0.25">
      <c r="A3590" t="s">
        <v>6637</v>
      </c>
      <c r="B3590" s="12">
        <v>125199</v>
      </c>
      <c r="C3590" t="s">
        <v>9624</v>
      </c>
      <c r="D3590" s="11">
        <v>46187.478391203702</v>
      </c>
      <c r="E3590" t="s">
        <v>9625</v>
      </c>
      <c r="F3590" t="s">
        <v>6356</v>
      </c>
      <c r="G3590" t="s">
        <v>9617</v>
      </c>
      <c r="H3590" t="s">
        <v>6394</v>
      </c>
      <c r="I3590" t="s">
        <v>65</v>
      </c>
      <c r="J3590" t="s">
        <v>2226</v>
      </c>
      <c r="K3590" t="s">
        <v>9626</v>
      </c>
      <c r="L3590" t="s">
        <v>9565</v>
      </c>
      <c r="M3590" t="s">
        <v>9627</v>
      </c>
      <c r="N3590" t="s">
        <v>7506</v>
      </c>
      <c r="O3590" t="s">
        <v>8352</v>
      </c>
      <c r="P3590">
        <v>11909970</v>
      </c>
      <c r="Q3590" t="s">
        <v>6636</v>
      </c>
      <c r="R3590" t="s">
        <v>6636</v>
      </c>
      <c r="S3590" s="12"/>
      <c r="T3590" s="13"/>
      <c r="U3590" t="s">
        <v>6883</v>
      </c>
    </row>
    <row r="3591" spans="1:21" x14ac:dyDescent="0.25">
      <c r="A3591" t="s">
        <v>6637</v>
      </c>
      <c r="B3591" s="12">
        <v>125199</v>
      </c>
      <c r="C3591" t="s">
        <v>9624</v>
      </c>
      <c r="D3591" s="11">
        <v>46187.478391203702</v>
      </c>
      <c r="E3591" t="s">
        <v>9625</v>
      </c>
      <c r="F3591" t="s">
        <v>6356</v>
      </c>
      <c r="G3591" t="s">
        <v>9563</v>
      </c>
      <c r="H3591" t="s">
        <v>6394</v>
      </c>
      <c r="I3591" t="s">
        <v>65</v>
      </c>
      <c r="J3591" t="s">
        <v>2226</v>
      </c>
      <c r="K3591" t="s">
        <v>9626</v>
      </c>
      <c r="L3591" t="s">
        <v>9565</v>
      </c>
      <c r="M3591" t="s">
        <v>9627</v>
      </c>
      <c r="N3591" t="s">
        <v>7506</v>
      </c>
      <c r="O3591" t="s">
        <v>8352</v>
      </c>
      <c r="P3591">
        <v>11909970</v>
      </c>
      <c r="Q3591" t="s">
        <v>6636</v>
      </c>
      <c r="R3591" t="s">
        <v>6636</v>
      </c>
      <c r="S3591" s="12"/>
      <c r="T3591" s="13"/>
      <c r="U3591" t="s">
        <v>6883</v>
      </c>
    </row>
    <row r="3592" spans="1:21" x14ac:dyDescent="0.25">
      <c r="A3592" t="s">
        <v>6619</v>
      </c>
      <c r="B3592" s="12">
        <v>125199</v>
      </c>
      <c r="C3592" t="s">
        <v>9624</v>
      </c>
      <c r="D3592" s="11">
        <v>46187.494027777801</v>
      </c>
      <c r="E3592" t="s">
        <v>9625</v>
      </c>
      <c r="F3592" t="s">
        <v>6356</v>
      </c>
      <c r="G3592" t="s">
        <v>9617</v>
      </c>
      <c r="H3592" t="s">
        <v>6394</v>
      </c>
      <c r="I3592" t="s">
        <v>65</v>
      </c>
      <c r="J3592" t="s">
        <v>2226</v>
      </c>
      <c r="K3592" t="s">
        <v>9626</v>
      </c>
      <c r="L3592" t="s">
        <v>9565</v>
      </c>
      <c r="M3592" t="s">
        <v>9627</v>
      </c>
      <c r="N3592" t="s">
        <v>7506</v>
      </c>
      <c r="O3592" t="s">
        <v>8352</v>
      </c>
      <c r="P3592">
        <v>11909970</v>
      </c>
      <c r="Q3592" t="s">
        <v>6636</v>
      </c>
      <c r="R3592" t="s">
        <v>6636</v>
      </c>
      <c r="S3592" s="12"/>
      <c r="T3592" s="13"/>
      <c r="U3592" t="s">
        <v>6883</v>
      </c>
    </row>
    <row r="3593" spans="1:21" x14ac:dyDescent="0.25">
      <c r="A3593" t="s">
        <v>6619</v>
      </c>
      <c r="B3593" s="12">
        <v>125199</v>
      </c>
      <c r="C3593" t="s">
        <v>9624</v>
      </c>
      <c r="D3593" s="11">
        <v>46187.494027777801</v>
      </c>
      <c r="E3593" t="s">
        <v>9625</v>
      </c>
      <c r="F3593" t="s">
        <v>6356</v>
      </c>
      <c r="G3593" t="s">
        <v>9563</v>
      </c>
      <c r="H3593" t="s">
        <v>6394</v>
      </c>
      <c r="I3593" t="s">
        <v>65</v>
      </c>
      <c r="J3593" t="s">
        <v>2226</v>
      </c>
      <c r="K3593" t="s">
        <v>9626</v>
      </c>
      <c r="L3593" t="s">
        <v>9565</v>
      </c>
      <c r="M3593" t="s">
        <v>9627</v>
      </c>
      <c r="N3593" t="s">
        <v>7506</v>
      </c>
      <c r="O3593" t="s">
        <v>8352</v>
      </c>
      <c r="P3593">
        <v>11909970</v>
      </c>
      <c r="Q3593" t="s">
        <v>6636</v>
      </c>
      <c r="R3593" t="s">
        <v>6636</v>
      </c>
      <c r="S3593" s="12"/>
      <c r="T3593" s="13"/>
      <c r="U3593" t="s">
        <v>6883</v>
      </c>
    </row>
    <row r="3594" spans="1:21" x14ac:dyDescent="0.25">
      <c r="A3594" t="s">
        <v>6637</v>
      </c>
      <c r="B3594" s="12">
        <v>125205</v>
      </c>
      <c r="C3594" t="s">
        <v>9628</v>
      </c>
      <c r="D3594" s="11">
        <v>46187.517893518503</v>
      </c>
      <c r="E3594" t="s">
        <v>9629</v>
      </c>
      <c r="F3594" t="s">
        <v>6356</v>
      </c>
      <c r="G3594" t="s">
        <v>7567</v>
      </c>
      <c r="H3594" t="s">
        <v>6394</v>
      </c>
      <c r="I3594" t="s">
        <v>65</v>
      </c>
      <c r="J3594" t="s">
        <v>2226</v>
      </c>
      <c r="K3594" t="s">
        <v>9630</v>
      </c>
      <c r="L3594" t="s">
        <v>9573</v>
      </c>
      <c r="M3594" t="s">
        <v>9631</v>
      </c>
      <c r="N3594" t="s">
        <v>8601</v>
      </c>
      <c r="O3594" t="s">
        <v>9632</v>
      </c>
      <c r="P3594">
        <v>9569700</v>
      </c>
      <c r="Q3594" t="s">
        <v>6636</v>
      </c>
      <c r="R3594" t="s">
        <v>6636</v>
      </c>
      <c r="S3594" s="12"/>
      <c r="T3594" s="13"/>
      <c r="U3594" t="s">
        <v>6780</v>
      </c>
    </row>
    <row r="3595" spans="1:21" x14ac:dyDescent="0.25">
      <c r="A3595" t="s">
        <v>6619</v>
      </c>
      <c r="B3595" s="12">
        <v>125205</v>
      </c>
      <c r="C3595" t="s">
        <v>9628</v>
      </c>
      <c r="D3595" s="11">
        <v>46187.530682870398</v>
      </c>
      <c r="E3595" t="s">
        <v>9629</v>
      </c>
      <c r="F3595" t="s">
        <v>6356</v>
      </c>
      <c r="G3595" t="s">
        <v>7567</v>
      </c>
      <c r="H3595" t="s">
        <v>6394</v>
      </c>
      <c r="I3595" t="s">
        <v>65</v>
      </c>
      <c r="J3595" t="s">
        <v>2226</v>
      </c>
      <c r="K3595" t="s">
        <v>9630</v>
      </c>
      <c r="L3595" t="s">
        <v>9573</v>
      </c>
      <c r="M3595" t="s">
        <v>9631</v>
      </c>
      <c r="N3595" t="s">
        <v>8601</v>
      </c>
      <c r="O3595" t="s">
        <v>9632</v>
      </c>
      <c r="P3595">
        <v>9569700</v>
      </c>
      <c r="Q3595" t="s">
        <v>6636</v>
      </c>
      <c r="R3595" t="s">
        <v>6636</v>
      </c>
      <c r="S3595" s="12"/>
      <c r="T3595" s="13"/>
      <c r="U3595" t="s">
        <v>6780</v>
      </c>
    </row>
    <row r="3596" spans="1:21" x14ac:dyDescent="0.25">
      <c r="A3596" t="s">
        <v>6637</v>
      </c>
      <c r="B3596" s="12">
        <v>125277</v>
      </c>
      <c r="C3596" t="s">
        <v>9633</v>
      </c>
      <c r="D3596" s="11">
        <v>46187.602395833303</v>
      </c>
      <c r="E3596" t="s">
        <v>9634</v>
      </c>
      <c r="F3596" t="s">
        <v>6356</v>
      </c>
      <c r="G3596" t="s">
        <v>7567</v>
      </c>
      <c r="H3596" t="s">
        <v>6394</v>
      </c>
      <c r="I3596" t="s">
        <v>65</v>
      </c>
      <c r="J3596" t="s">
        <v>636</v>
      </c>
      <c r="K3596" t="s">
        <v>9635</v>
      </c>
      <c r="L3596" t="s">
        <v>9573</v>
      </c>
      <c r="M3596" t="s">
        <v>9636</v>
      </c>
      <c r="N3596" t="s">
        <v>7014</v>
      </c>
      <c r="O3596" t="s">
        <v>7015</v>
      </c>
      <c r="P3596">
        <v>7737000</v>
      </c>
      <c r="Q3596" t="s">
        <v>6636</v>
      </c>
      <c r="R3596" t="s">
        <v>6636</v>
      </c>
      <c r="S3596" s="12"/>
      <c r="T3596" s="13"/>
      <c r="U3596" t="s">
        <v>6780</v>
      </c>
    </row>
    <row r="3597" spans="1:21" x14ac:dyDescent="0.25">
      <c r="A3597" t="s">
        <v>6619</v>
      </c>
      <c r="B3597" s="12">
        <v>125277</v>
      </c>
      <c r="C3597" t="s">
        <v>9633</v>
      </c>
      <c r="D3597" s="11">
        <v>46187.645636574103</v>
      </c>
      <c r="E3597" t="s">
        <v>9634</v>
      </c>
      <c r="F3597" t="s">
        <v>6356</v>
      </c>
      <c r="G3597" t="s">
        <v>7567</v>
      </c>
      <c r="H3597" t="s">
        <v>6394</v>
      </c>
      <c r="I3597" t="s">
        <v>65</v>
      </c>
      <c r="J3597" t="s">
        <v>636</v>
      </c>
      <c r="K3597" t="s">
        <v>9635</v>
      </c>
      <c r="L3597" t="s">
        <v>9573</v>
      </c>
      <c r="M3597" t="s">
        <v>9636</v>
      </c>
      <c r="N3597" t="s">
        <v>7014</v>
      </c>
      <c r="O3597" t="s">
        <v>7015</v>
      </c>
      <c r="P3597">
        <v>7737000</v>
      </c>
      <c r="Q3597" t="s">
        <v>6636</v>
      </c>
      <c r="R3597" t="s">
        <v>6636</v>
      </c>
      <c r="S3597" s="12"/>
      <c r="T3597" s="13"/>
      <c r="U3597" t="s">
        <v>6780</v>
      </c>
    </row>
    <row r="3598" spans="1:21" x14ac:dyDescent="0.25">
      <c r="A3598" t="s">
        <v>6637</v>
      </c>
      <c r="B3598" s="12">
        <v>125349</v>
      </c>
      <c r="C3598" t="s">
        <v>9637</v>
      </c>
      <c r="D3598" s="11">
        <v>46187.825995370396</v>
      </c>
      <c r="E3598" t="s">
        <v>9638</v>
      </c>
      <c r="F3598" t="s">
        <v>6356</v>
      </c>
      <c r="G3598" t="s">
        <v>9639</v>
      </c>
      <c r="H3598" t="s">
        <v>6394</v>
      </c>
      <c r="I3598" t="s">
        <v>65</v>
      </c>
      <c r="J3598" t="s">
        <v>2226</v>
      </c>
      <c r="K3598" t="s">
        <v>9640</v>
      </c>
      <c r="L3598" t="s">
        <v>9573</v>
      </c>
      <c r="M3598" t="s">
        <v>9641</v>
      </c>
      <c r="N3598" t="s">
        <v>6787</v>
      </c>
      <c r="O3598" t="s">
        <v>6829</v>
      </c>
      <c r="P3598">
        <v>11997000</v>
      </c>
      <c r="Q3598" t="s">
        <v>6636</v>
      </c>
      <c r="R3598" t="s">
        <v>6636</v>
      </c>
      <c r="S3598" s="12"/>
      <c r="T3598" s="13"/>
      <c r="U3598" t="s">
        <v>6636</v>
      </c>
    </row>
    <row r="3599" spans="1:21" x14ac:dyDescent="0.25">
      <c r="A3599" t="s">
        <v>6619</v>
      </c>
      <c r="B3599" s="12">
        <v>125349</v>
      </c>
      <c r="C3599" t="s">
        <v>9637</v>
      </c>
      <c r="D3599" s="11">
        <v>46187.840173611097</v>
      </c>
      <c r="E3599" t="s">
        <v>9638</v>
      </c>
      <c r="F3599" t="s">
        <v>6356</v>
      </c>
      <c r="G3599" t="s">
        <v>9639</v>
      </c>
      <c r="H3599" t="s">
        <v>6394</v>
      </c>
      <c r="I3599" t="s">
        <v>65</v>
      </c>
      <c r="J3599" t="s">
        <v>2226</v>
      </c>
      <c r="K3599" t="s">
        <v>9640</v>
      </c>
      <c r="L3599" t="s">
        <v>9573</v>
      </c>
      <c r="M3599" t="s">
        <v>9641</v>
      </c>
      <c r="N3599" t="s">
        <v>6787</v>
      </c>
      <c r="O3599" t="s">
        <v>6829</v>
      </c>
      <c r="P3599">
        <v>11997000</v>
      </c>
      <c r="Q3599" t="s">
        <v>6636</v>
      </c>
      <c r="R3599" t="s">
        <v>6636</v>
      </c>
      <c r="S3599" s="12"/>
      <c r="T3599" s="13"/>
      <c r="U3599" t="s">
        <v>6636</v>
      </c>
    </row>
    <row r="3600" spans="1:21" x14ac:dyDescent="0.25">
      <c r="A3600" t="s">
        <v>6637</v>
      </c>
      <c r="B3600" s="12">
        <v>125436</v>
      </c>
      <c r="C3600" t="s">
        <v>9642</v>
      </c>
      <c r="D3600" s="11">
        <v>46188.478414351899</v>
      </c>
      <c r="E3600" t="s">
        <v>9643</v>
      </c>
      <c r="F3600" t="s">
        <v>6356</v>
      </c>
      <c r="G3600" t="s">
        <v>9639</v>
      </c>
      <c r="H3600" t="s">
        <v>6394</v>
      </c>
      <c r="I3600" t="s">
        <v>55</v>
      </c>
      <c r="J3600" t="s">
        <v>44</v>
      </c>
      <c r="K3600" t="s">
        <v>9640</v>
      </c>
      <c r="L3600" t="s">
        <v>9573</v>
      </c>
      <c r="M3600" t="s">
        <v>9641</v>
      </c>
      <c r="N3600" t="s">
        <v>6787</v>
      </c>
      <c r="O3600" t="s">
        <v>6829</v>
      </c>
      <c r="P3600">
        <v>11997000</v>
      </c>
      <c r="Q3600" t="s">
        <v>6636</v>
      </c>
      <c r="R3600" t="s">
        <v>6636</v>
      </c>
      <c r="S3600" s="12"/>
      <c r="T3600" s="13"/>
      <c r="U3600" t="s">
        <v>6721</v>
      </c>
    </row>
    <row r="3601" spans="1:21" x14ac:dyDescent="0.25">
      <c r="A3601" t="s">
        <v>6637</v>
      </c>
      <c r="B3601" s="12">
        <v>125442</v>
      </c>
      <c r="C3601" t="s">
        <v>9644</v>
      </c>
      <c r="D3601" s="11">
        <v>46188.533449074101</v>
      </c>
      <c r="E3601" t="s">
        <v>9645</v>
      </c>
      <c r="F3601" t="s">
        <v>6356</v>
      </c>
      <c r="G3601" t="s">
        <v>7567</v>
      </c>
      <c r="H3601" t="s">
        <v>6394</v>
      </c>
      <c r="I3601" t="s">
        <v>55</v>
      </c>
      <c r="J3601" t="s">
        <v>732</v>
      </c>
      <c r="K3601" t="s">
        <v>9646</v>
      </c>
      <c r="L3601" t="s">
        <v>9573</v>
      </c>
      <c r="M3601" t="s">
        <v>9647</v>
      </c>
      <c r="N3601" t="s">
        <v>8601</v>
      </c>
      <c r="O3601" t="s">
        <v>9648</v>
      </c>
      <c r="P3601">
        <v>12657000</v>
      </c>
      <c r="Q3601" t="s">
        <v>6636</v>
      </c>
      <c r="R3601" t="s">
        <v>6636</v>
      </c>
      <c r="S3601" s="12"/>
      <c r="T3601" s="13"/>
      <c r="U3601" t="s">
        <v>6721</v>
      </c>
    </row>
    <row r="3602" spans="1:21" x14ac:dyDescent="0.25">
      <c r="A3602" t="s">
        <v>6619</v>
      </c>
      <c r="B3602" s="12">
        <v>125436</v>
      </c>
      <c r="C3602" t="s">
        <v>9642</v>
      </c>
      <c r="D3602" s="11">
        <v>46188.613923611098</v>
      </c>
      <c r="E3602" t="s">
        <v>9643</v>
      </c>
      <c r="F3602" t="s">
        <v>6356</v>
      </c>
      <c r="G3602" t="s">
        <v>9639</v>
      </c>
      <c r="H3602" t="s">
        <v>6394</v>
      </c>
      <c r="I3602" t="s">
        <v>55</v>
      </c>
      <c r="J3602" t="s">
        <v>44</v>
      </c>
      <c r="K3602" t="s">
        <v>9640</v>
      </c>
      <c r="L3602" t="s">
        <v>9573</v>
      </c>
      <c r="M3602" t="s">
        <v>9641</v>
      </c>
      <c r="N3602" t="s">
        <v>6787</v>
      </c>
      <c r="O3602" t="s">
        <v>6829</v>
      </c>
      <c r="P3602">
        <v>11997000</v>
      </c>
      <c r="Q3602" t="s">
        <v>6636</v>
      </c>
      <c r="R3602" t="s">
        <v>6636</v>
      </c>
      <c r="S3602" s="12"/>
      <c r="T3602" s="13"/>
      <c r="U3602" t="s">
        <v>6721</v>
      </c>
    </row>
    <row r="3603" spans="1:21" x14ac:dyDescent="0.25">
      <c r="A3603" t="s">
        <v>6619</v>
      </c>
      <c r="B3603" s="12">
        <v>125442</v>
      </c>
      <c r="C3603" t="s">
        <v>9644</v>
      </c>
      <c r="D3603" s="11">
        <v>46188.630624999998</v>
      </c>
      <c r="E3603" t="s">
        <v>9645</v>
      </c>
      <c r="F3603" t="s">
        <v>6356</v>
      </c>
      <c r="G3603" t="s">
        <v>7567</v>
      </c>
      <c r="H3603" t="s">
        <v>6394</v>
      </c>
      <c r="I3603" t="s">
        <v>55</v>
      </c>
      <c r="J3603" t="s">
        <v>732</v>
      </c>
      <c r="K3603" t="s">
        <v>9646</v>
      </c>
      <c r="L3603" t="s">
        <v>9573</v>
      </c>
      <c r="M3603" t="s">
        <v>9647</v>
      </c>
      <c r="N3603" t="s">
        <v>8601</v>
      </c>
      <c r="O3603" t="s">
        <v>9648</v>
      </c>
      <c r="P3603">
        <v>12657000</v>
      </c>
      <c r="Q3603" t="s">
        <v>6636</v>
      </c>
      <c r="R3603" t="s">
        <v>6636</v>
      </c>
      <c r="S3603" s="12"/>
      <c r="T3603" s="13"/>
      <c r="U3603" t="s">
        <v>6721</v>
      </c>
    </row>
    <row r="3604" spans="1:21" x14ac:dyDescent="0.25">
      <c r="A3604" t="s">
        <v>6637</v>
      </c>
      <c r="B3604" s="12">
        <v>125601</v>
      </c>
      <c r="C3604" t="s">
        <v>9649</v>
      </c>
      <c r="D3604" s="11">
        <v>46189.574236111097</v>
      </c>
      <c r="E3604" t="s">
        <v>9650</v>
      </c>
      <c r="F3604" t="s">
        <v>6356</v>
      </c>
      <c r="G3604" t="s">
        <v>7567</v>
      </c>
      <c r="H3604" t="s">
        <v>6394</v>
      </c>
      <c r="I3604" t="s">
        <v>55</v>
      </c>
      <c r="J3604" t="s">
        <v>176</v>
      </c>
      <c r="K3604" t="s">
        <v>9581</v>
      </c>
      <c r="L3604" t="s">
        <v>9573</v>
      </c>
      <c r="M3604" t="s">
        <v>9582</v>
      </c>
      <c r="N3604" t="s">
        <v>8601</v>
      </c>
      <c r="O3604" t="s">
        <v>8602</v>
      </c>
      <c r="P3604">
        <v>6870000</v>
      </c>
      <c r="Q3604" t="s">
        <v>6636</v>
      </c>
      <c r="R3604" t="s">
        <v>6636</v>
      </c>
      <c r="S3604" s="12"/>
      <c r="T3604" s="13"/>
      <c r="U3604" t="s">
        <v>9295</v>
      </c>
    </row>
    <row r="3605" spans="1:21" x14ac:dyDescent="0.25">
      <c r="A3605" t="s">
        <v>6619</v>
      </c>
      <c r="B3605" s="12">
        <v>125601</v>
      </c>
      <c r="C3605" t="s">
        <v>9649</v>
      </c>
      <c r="D3605" s="11">
        <v>46189.5768634259</v>
      </c>
      <c r="E3605" t="s">
        <v>9650</v>
      </c>
      <c r="F3605" t="s">
        <v>6356</v>
      </c>
      <c r="G3605" t="s">
        <v>7567</v>
      </c>
      <c r="H3605" t="s">
        <v>6394</v>
      </c>
      <c r="I3605" t="s">
        <v>55</v>
      </c>
      <c r="J3605" t="s">
        <v>176</v>
      </c>
      <c r="K3605" t="s">
        <v>9581</v>
      </c>
      <c r="L3605" t="s">
        <v>9573</v>
      </c>
      <c r="M3605" t="s">
        <v>9582</v>
      </c>
      <c r="N3605" t="s">
        <v>8601</v>
      </c>
      <c r="O3605" t="s">
        <v>8602</v>
      </c>
      <c r="P3605">
        <v>6870000</v>
      </c>
      <c r="Q3605" t="s">
        <v>6636</v>
      </c>
      <c r="R3605" t="s">
        <v>6636</v>
      </c>
      <c r="S3605" s="12"/>
      <c r="T3605" s="13"/>
      <c r="U3605" t="s">
        <v>9295</v>
      </c>
    </row>
    <row r="3606" spans="1:21" x14ac:dyDescent="0.25">
      <c r="A3606" t="s">
        <v>6637</v>
      </c>
      <c r="B3606" s="12">
        <v>129750</v>
      </c>
      <c r="C3606" t="s">
        <v>9651</v>
      </c>
      <c r="D3606" s="11">
        <v>46189.5852662037</v>
      </c>
      <c r="E3606" t="s">
        <v>9652</v>
      </c>
      <c r="F3606" t="s">
        <v>6356</v>
      </c>
      <c r="G3606" t="s">
        <v>9653</v>
      </c>
      <c r="H3606" t="s">
        <v>6394</v>
      </c>
      <c r="I3606" t="s">
        <v>6623</v>
      </c>
      <c r="J3606" t="s">
        <v>8935</v>
      </c>
      <c r="K3606" t="s">
        <v>9654</v>
      </c>
      <c r="L3606" t="s">
        <v>9573</v>
      </c>
      <c r="M3606" t="s">
        <v>9655</v>
      </c>
      <c r="N3606" t="s">
        <v>7469</v>
      </c>
      <c r="O3606" t="s">
        <v>9605</v>
      </c>
      <c r="P3606">
        <v>7287000</v>
      </c>
      <c r="Q3606" t="s">
        <v>6636</v>
      </c>
      <c r="R3606" t="s">
        <v>6636</v>
      </c>
      <c r="S3606" s="12"/>
      <c r="T3606" s="13"/>
      <c r="U3606" t="s">
        <v>6636</v>
      </c>
    </row>
    <row r="3607" spans="1:21" x14ac:dyDescent="0.25">
      <c r="A3607" t="s">
        <v>6637</v>
      </c>
      <c r="B3607" s="12">
        <v>129750</v>
      </c>
      <c r="C3607" t="s">
        <v>9651</v>
      </c>
      <c r="D3607" s="11">
        <v>46189.5852662037</v>
      </c>
      <c r="E3607" t="s">
        <v>9652</v>
      </c>
      <c r="F3607" t="s">
        <v>6356</v>
      </c>
      <c r="G3607" t="s">
        <v>9656</v>
      </c>
      <c r="H3607" t="s">
        <v>6394</v>
      </c>
      <c r="I3607" t="s">
        <v>6623</v>
      </c>
      <c r="J3607" t="s">
        <v>8935</v>
      </c>
      <c r="K3607" t="s">
        <v>9654</v>
      </c>
      <c r="L3607" t="s">
        <v>9573</v>
      </c>
      <c r="M3607" t="s">
        <v>9655</v>
      </c>
      <c r="N3607" t="s">
        <v>7469</v>
      </c>
      <c r="O3607" t="s">
        <v>9605</v>
      </c>
      <c r="P3607">
        <v>7287000</v>
      </c>
      <c r="Q3607" t="s">
        <v>6636</v>
      </c>
      <c r="R3607" t="s">
        <v>6636</v>
      </c>
      <c r="S3607" s="12"/>
      <c r="T3607" s="13"/>
      <c r="U3607" t="s">
        <v>6636</v>
      </c>
    </row>
    <row r="3608" spans="1:21" x14ac:dyDescent="0.25">
      <c r="A3608" t="s">
        <v>6637</v>
      </c>
      <c r="B3608" s="12">
        <v>129750</v>
      </c>
      <c r="C3608" t="s">
        <v>9651</v>
      </c>
      <c r="D3608" s="11">
        <v>46189.5852662037</v>
      </c>
      <c r="E3608" t="s">
        <v>9652</v>
      </c>
      <c r="F3608" t="s">
        <v>6356</v>
      </c>
      <c r="G3608" t="s">
        <v>9657</v>
      </c>
      <c r="H3608" t="s">
        <v>6394</v>
      </c>
      <c r="I3608" t="s">
        <v>6623</v>
      </c>
      <c r="J3608" t="s">
        <v>8935</v>
      </c>
      <c r="K3608" t="s">
        <v>9654</v>
      </c>
      <c r="L3608" t="s">
        <v>9573</v>
      </c>
      <c r="M3608" t="s">
        <v>9655</v>
      </c>
      <c r="N3608" t="s">
        <v>7469</v>
      </c>
      <c r="O3608" t="s">
        <v>9605</v>
      </c>
      <c r="P3608">
        <v>7287000</v>
      </c>
      <c r="Q3608" t="s">
        <v>6636</v>
      </c>
      <c r="R3608" t="s">
        <v>6636</v>
      </c>
      <c r="S3608" s="12"/>
      <c r="T3608" s="13"/>
      <c r="U3608" t="s">
        <v>6636</v>
      </c>
    </row>
    <row r="3609" spans="1:21" x14ac:dyDescent="0.25">
      <c r="A3609" t="s">
        <v>6637</v>
      </c>
      <c r="B3609" s="12">
        <v>129750</v>
      </c>
      <c r="C3609" t="s">
        <v>9651</v>
      </c>
      <c r="D3609" s="11">
        <v>46189.5852662037</v>
      </c>
      <c r="E3609" t="s">
        <v>9652</v>
      </c>
      <c r="F3609" t="s">
        <v>6356</v>
      </c>
      <c r="G3609" t="s">
        <v>9658</v>
      </c>
      <c r="H3609" t="s">
        <v>6394</v>
      </c>
      <c r="I3609" t="s">
        <v>6623</v>
      </c>
      <c r="J3609" t="s">
        <v>8935</v>
      </c>
      <c r="K3609" t="s">
        <v>9654</v>
      </c>
      <c r="L3609" t="s">
        <v>9573</v>
      </c>
      <c r="M3609" t="s">
        <v>9655</v>
      </c>
      <c r="N3609" t="s">
        <v>7469</v>
      </c>
      <c r="O3609" t="s">
        <v>9605</v>
      </c>
      <c r="P3609">
        <v>7287000</v>
      </c>
      <c r="Q3609" t="s">
        <v>6636</v>
      </c>
      <c r="R3609" t="s">
        <v>6636</v>
      </c>
      <c r="S3609" s="12"/>
      <c r="T3609" s="13"/>
      <c r="U3609" t="s">
        <v>6636</v>
      </c>
    </row>
    <row r="3610" spans="1:21" x14ac:dyDescent="0.25">
      <c r="A3610" t="s">
        <v>6637</v>
      </c>
      <c r="B3610" s="12">
        <v>127254</v>
      </c>
      <c r="C3610" t="s">
        <v>9659</v>
      </c>
      <c r="D3610" s="11">
        <v>46190.604050925896</v>
      </c>
      <c r="E3610" t="s">
        <v>9660</v>
      </c>
      <c r="F3610" t="s">
        <v>6356</v>
      </c>
      <c r="G3610" t="s">
        <v>9639</v>
      </c>
      <c r="H3610" t="s">
        <v>6394</v>
      </c>
      <c r="I3610" t="s">
        <v>6623</v>
      </c>
      <c r="J3610" t="s">
        <v>8935</v>
      </c>
      <c r="K3610" t="s">
        <v>9661</v>
      </c>
      <c r="L3610" t="s">
        <v>9573</v>
      </c>
      <c r="M3610" t="s">
        <v>9662</v>
      </c>
      <c r="N3610" t="s">
        <v>6787</v>
      </c>
      <c r="O3610" t="s">
        <v>6788</v>
      </c>
      <c r="P3610">
        <v>11247000</v>
      </c>
      <c r="Q3610" t="s">
        <v>6636</v>
      </c>
      <c r="R3610" t="s">
        <v>6636</v>
      </c>
      <c r="S3610" s="12"/>
      <c r="T3610" s="13"/>
      <c r="U3610" t="s">
        <v>7519</v>
      </c>
    </row>
    <row r="3611" spans="1:21" x14ac:dyDescent="0.25">
      <c r="A3611" t="s">
        <v>6637</v>
      </c>
      <c r="B3611" s="12">
        <v>125928</v>
      </c>
      <c r="C3611" t="s">
        <v>9663</v>
      </c>
      <c r="D3611" s="11">
        <v>46191.401666666701</v>
      </c>
      <c r="E3611" t="s">
        <v>9664</v>
      </c>
      <c r="F3611" t="s">
        <v>6356</v>
      </c>
      <c r="G3611" t="s">
        <v>7568</v>
      </c>
      <c r="H3611" t="s">
        <v>6394</v>
      </c>
      <c r="I3611" t="s">
        <v>65</v>
      </c>
      <c r="J3611" t="s">
        <v>573</v>
      </c>
      <c r="K3611" t="s">
        <v>9665</v>
      </c>
      <c r="L3611" t="s">
        <v>9573</v>
      </c>
      <c r="M3611" t="s">
        <v>9666</v>
      </c>
      <c r="N3611" t="s">
        <v>7469</v>
      </c>
      <c r="O3611" t="s">
        <v>9605</v>
      </c>
      <c r="P3611">
        <v>7287000</v>
      </c>
      <c r="Q3611" t="s">
        <v>6636</v>
      </c>
      <c r="R3611" t="s">
        <v>6636</v>
      </c>
      <c r="S3611" s="12"/>
      <c r="T3611" s="13"/>
      <c r="U3611" t="s">
        <v>7455</v>
      </c>
    </row>
    <row r="3612" spans="1:21" x14ac:dyDescent="0.25">
      <c r="A3612" t="s">
        <v>6619</v>
      </c>
      <c r="B3612" s="12">
        <v>125928</v>
      </c>
      <c r="C3612" t="s">
        <v>9663</v>
      </c>
      <c r="D3612" s="11">
        <v>46191.433067129597</v>
      </c>
      <c r="E3612" t="s">
        <v>9664</v>
      </c>
      <c r="F3612" t="s">
        <v>6356</v>
      </c>
      <c r="G3612" t="s">
        <v>7568</v>
      </c>
      <c r="H3612" t="s">
        <v>6394</v>
      </c>
      <c r="I3612" t="s">
        <v>65</v>
      </c>
      <c r="J3612" t="s">
        <v>573</v>
      </c>
      <c r="K3612" t="s">
        <v>9665</v>
      </c>
      <c r="L3612" t="s">
        <v>9573</v>
      </c>
      <c r="M3612" t="s">
        <v>9666</v>
      </c>
      <c r="N3612" t="s">
        <v>7469</v>
      </c>
      <c r="O3612" t="s">
        <v>9605</v>
      </c>
      <c r="P3612">
        <v>7287000</v>
      </c>
      <c r="Q3612" t="s">
        <v>6636</v>
      </c>
      <c r="R3612" t="s">
        <v>6636</v>
      </c>
      <c r="S3612" s="12"/>
      <c r="T3612" s="13"/>
      <c r="U3612" t="s">
        <v>7455</v>
      </c>
    </row>
    <row r="3613" spans="1:21" x14ac:dyDescent="0.25">
      <c r="A3613" t="s">
        <v>6637</v>
      </c>
      <c r="B3613" s="12">
        <v>116340</v>
      </c>
      <c r="C3613" t="s">
        <v>9667</v>
      </c>
      <c r="D3613" s="11">
        <v>46191.449976851902</v>
      </c>
      <c r="E3613" t="s">
        <v>9668</v>
      </c>
      <c r="F3613" t="s">
        <v>6356</v>
      </c>
      <c r="G3613" t="s">
        <v>7568</v>
      </c>
      <c r="H3613" t="s">
        <v>6394</v>
      </c>
      <c r="I3613" t="s">
        <v>6640</v>
      </c>
      <c r="J3613" t="s">
        <v>6644</v>
      </c>
      <c r="K3613" t="s">
        <v>9669</v>
      </c>
      <c r="L3613" t="s">
        <v>9573</v>
      </c>
      <c r="M3613" t="s">
        <v>9670</v>
      </c>
      <c r="N3613" t="s">
        <v>7469</v>
      </c>
      <c r="O3613" t="s">
        <v>7470</v>
      </c>
      <c r="P3613">
        <v>8205000</v>
      </c>
      <c r="Q3613" t="s">
        <v>6778</v>
      </c>
      <c r="R3613" t="s">
        <v>6779</v>
      </c>
      <c r="S3613" s="12"/>
      <c r="T3613" s="13"/>
      <c r="U3613" t="s">
        <v>9671</v>
      </c>
    </row>
    <row r="3614" spans="1:21" x14ac:dyDescent="0.25">
      <c r="A3614" t="s">
        <v>6637</v>
      </c>
      <c r="B3614" s="12">
        <v>125994</v>
      </c>
      <c r="C3614" t="s">
        <v>9672</v>
      </c>
      <c r="D3614" s="11">
        <v>46191.593819444402</v>
      </c>
      <c r="E3614" t="s">
        <v>9673</v>
      </c>
      <c r="F3614" t="s">
        <v>6356</v>
      </c>
      <c r="G3614" t="s">
        <v>9575</v>
      </c>
      <c r="H3614" t="s">
        <v>6394</v>
      </c>
      <c r="I3614" t="s">
        <v>65</v>
      </c>
      <c r="J3614" t="s">
        <v>132</v>
      </c>
      <c r="K3614" t="s">
        <v>9674</v>
      </c>
      <c r="L3614" t="s">
        <v>9573</v>
      </c>
      <c r="M3614" t="s">
        <v>9675</v>
      </c>
      <c r="N3614" t="s">
        <v>7044</v>
      </c>
      <c r="O3614" t="s">
        <v>9213</v>
      </c>
      <c r="P3614">
        <v>9869700</v>
      </c>
      <c r="Q3614" t="s">
        <v>6636</v>
      </c>
      <c r="R3614" t="s">
        <v>6636</v>
      </c>
      <c r="S3614" s="12"/>
      <c r="T3614" s="13"/>
      <c r="U3614" t="s">
        <v>9676</v>
      </c>
    </row>
    <row r="3615" spans="1:21" x14ac:dyDescent="0.25">
      <c r="A3615" t="s">
        <v>6619</v>
      </c>
      <c r="B3615" s="12">
        <v>125994</v>
      </c>
      <c r="C3615" t="s">
        <v>9672</v>
      </c>
      <c r="D3615" s="11">
        <v>46191.602175925902</v>
      </c>
      <c r="E3615" t="s">
        <v>9673</v>
      </c>
      <c r="F3615" t="s">
        <v>6356</v>
      </c>
      <c r="G3615" t="s">
        <v>9575</v>
      </c>
      <c r="H3615" t="s">
        <v>6394</v>
      </c>
      <c r="I3615" t="s">
        <v>65</v>
      </c>
      <c r="J3615" t="s">
        <v>132</v>
      </c>
      <c r="K3615" t="s">
        <v>9674</v>
      </c>
      <c r="L3615" t="s">
        <v>9573</v>
      </c>
      <c r="M3615" t="s">
        <v>9675</v>
      </c>
      <c r="N3615" t="s">
        <v>7044</v>
      </c>
      <c r="O3615" t="s">
        <v>9213</v>
      </c>
      <c r="P3615">
        <v>9869700</v>
      </c>
      <c r="Q3615" t="s">
        <v>6636</v>
      </c>
      <c r="R3615" t="s">
        <v>6636</v>
      </c>
      <c r="S3615" s="12"/>
      <c r="T3615" s="13"/>
      <c r="U3615" t="s">
        <v>9676</v>
      </c>
    </row>
    <row r="3616" spans="1:21" x14ac:dyDescent="0.25">
      <c r="A3616" t="s">
        <v>6619</v>
      </c>
      <c r="B3616" s="12">
        <v>126291</v>
      </c>
      <c r="C3616" t="s">
        <v>9613</v>
      </c>
      <c r="D3616" s="11">
        <v>46192.849004629599</v>
      </c>
      <c r="E3616" t="s">
        <v>9614</v>
      </c>
      <c r="F3616" t="s">
        <v>6356</v>
      </c>
      <c r="G3616" t="s">
        <v>7567</v>
      </c>
      <c r="H3616" t="s">
        <v>6394</v>
      </c>
      <c r="I3616" t="s">
        <v>55</v>
      </c>
      <c r="J3616" t="s">
        <v>6803</v>
      </c>
      <c r="K3616" t="s">
        <v>9581</v>
      </c>
      <c r="L3616" t="s">
        <v>9573</v>
      </c>
      <c r="M3616" t="s">
        <v>9582</v>
      </c>
      <c r="N3616" t="s">
        <v>8601</v>
      </c>
      <c r="O3616" t="s">
        <v>8602</v>
      </c>
      <c r="P3616">
        <v>6870000</v>
      </c>
      <c r="Q3616" t="s">
        <v>6636</v>
      </c>
      <c r="R3616" t="s">
        <v>6636</v>
      </c>
      <c r="S3616" s="12"/>
      <c r="T3616" s="13"/>
      <c r="U3616" t="s">
        <v>6780</v>
      </c>
    </row>
    <row r="3617" spans="1:21" x14ac:dyDescent="0.25">
      <c r="A3617" t="s">
        <v>6637</v>
      </c>
      <c r="B3617" s="12">
        <v>126330</v>
      </c>
      <c r="C3617" t="s">
        <v>9677</v>
      </c>
      <c r="D3617" s="11">
        <v>46193.417638888903</v>
      </c>
      <c r="E3617" t="s">
        <v>9678</v>
      </c>
      <c r="F3617" t="s">
        <v>6356</v>
      </c>
      <c r="G3617" t="s">
        <v>7568</v>
      </c>
      <c r="H3617" t="s">
        <v>6394</v>
      </c>
      <c r="I3617" t="s">
        <v>55</v>
      </c>
      <c r="J3617" t="s">
        <v>732</v>
      </c>
      <c r="K3617" t="s">
        <v>9679</v>
      </c>
      <c r="L3617" t="s">
        <v>9573</v>
      </c>
      <c r="M3617" t="s">
        <v>9680</v>
      </c>
      <c r="N3617" t="s">
        <v>9681</v>
      </c>
      <c r="O3617" t="s">
        <v>9682</v>
      </c>
      <c r="P3617">
        <v>14130000</v>
      </c>
      <c r="Q3617" t="s">
        <v>6636</v>
      </c>
      <c r="R3617" t="s">
        <v>6636</v>
      </c>
      <c r="S3617" s="12"/>
      <c r="T3617" s="13"/>
      <c r="U3617" t="s">
        <v>6636</v>
      </c>
    </row>
    <row r="3618" spans="1:21" x14ac:dyDescent="0.25">
      <c r="A3618" t="s">
        <v>6619</v>
      </c>
      <c r="B3618" s="12">
        <v>126330</v>
      </c>
      <c r="C3618" t="s">
        <v>9677</v>
      </c>
      <c r="D3618" s="11">
        <v>46193.467002314799</v>
      </c>
      <c r="E3618" t="s">
        <v>9678</v>
      </c>
      <c r="F3618" t="s">
        <v>6356</v>
      </c>
      <c r="G3618" t="s">
        <v>7568</v>
      </c>
      <c r="H3618" t="s">
        <v>6394</v>
      </c>
      <c r="I3618" t="s">
        <v>55</v>
      </c>
      <c r="J3618" t="s">
        <v>732</v>
      </c>
      <c r="K3618" t="s">
        <v>9679</v>
      </c>
      <c r="L3618" t="s">
        <v>9573</v>
      </c>
      <c r="M3618" t="s">
        <v>9680</v>
      </c>
      <c r="N3618" t="s">
        <v>9681</v>
      </c>
      <c r="O3618" t="s">
        <v>9682</v>
      </c>
      <c r="P3618">
        <v>14130000</v>
      </c>
      <c r="Q3618" t="s">
        <v>6636</v>
      </c>
      <c r="R3618" t="s">
        <v>6636</v>
      </c>
      <c r="S3618" s="12"/>
      <c r="T3618" s="13"/>
      <c r="U3618" t="s">
        <v>6636</v>
      </c>
    </row>
    <row r="3619" spans="1:21" x14ac:dyDescent="0.25">
      <c r="A3619" t="s">
        <v>6637</v>
      </c>
      <c r="B3619" s="12">
        <v>126474</v>
      </c>
      <c r="C3619" t="s">
        <v>9683</v>
      </c>
      <c r="D3619" s="11">
        <v>46193.761261574102</v>
      </c>
      <c r="E3619" t="s">
        <v>9684</v>
      </c>
      <c r="F3619" t="s">
        <v>6356</v>
      </c>
      <c r="G3619" t="s">
        <v>7568</v>
      </c>
      <c r="H3619" t="s">
        <v>6394</v>
      </c>
      <c r="I3619" t="s">
        <v>55</v>
      </c>
      <c r="J3619" t="s">
        <v>164</v>
      </c>
      <c r="K3619" t="s">
        <v>9685</v>
      </c>
      <c r="L3619" t="s">
        <v>9573</v>
      </c>
      <c r="M3619" t="s">
        <v>9686</v>
      </c>
      <c r="N3619" t="s">
        <v>7469</v>
      </c>
      <c r="O3619" t="s">
        <v>7470</v>
      </c>
      <c r="P3619">
        <v>8205000</v>
      </c>
      <c r="Q3619" t="s">
        <v>6893</v>
      </c>
      <c r="R3619" t="s">
        <v>6779</v>
      </c>
      <c r="S3619" s="12"/>
      <c r="T3619" s="13"/>
      <c r="U3619" t="s">
        <v>6721</v>
      </c>
    </row>
    <row r="3620" spans="1:21" x14ac:dyDescent="0.25">
      <c r="A3620" t="s">
        <v>6619</v>
      </c>
      <c r="B3620" s="12">
        <v>126474</v>
      </c>
      <c r="C3620" t="s">
        <v>9683</v>
      </c>
      <c r="D3620" s="11">
        <v>46193.763923611099</v>
      </c>
      <c r="E3620" t="s">
        <v>9684</v>
      </c>
      <c r="F3620" t="s">
        <v>6356</v>
      </c>
      <c r="G3620" t="s">
        <v>7568</v>
      </c>
      <c r="H3620" t="s">
        <v>6394</v>
      </c>
      <c r="I3620" t="s">
        <v>55</v>
      </c>
      <c r="J3620" t="s">
        <v>164</v>
      </c>
      <c r="K3620" t="s">
        <v>9685</v>
      </c>
      <c r="L3620" t="s">
        <v>9573</v>
      </c>
      <c r="M3620" t="s">
        <v>9686</v>
      </c>
      <c r="N3620" t="s">
        <v>7469</v>
      </c>
      <c r="O3620" t="s">
        <v>7470</v>
      </c>
      <c r="P3620">
        <v>8205000</v>
      </c>
      <c r="Q3620" t="s">
        <v>6893</v>
      </c>
      <c r="R3620" t="s">
        <v>6779</v>
      </c>
      <c r="S3620" s="12"/>
      <c r="T3620" s="13"/>
      <c r="U3620" t="s">
        <v>6721</v>
      </c>
    </row>
    <row r="3621" spans="1:21" x14ac:dyDescent="0.25">
      <c r="A3621" t="s">
        <v>6637</v>
      </c>
      <c r="B3621" s="12">
        <v>126489</v>
      </c>
      <c r="C3621" t="s">
        <v>9687</v>
      </c>
      <c r="D3621" s="11">
        <v>46193.790740740696</v>
      </c>
      <c r="E3621" t="s">
        <v>9688</v>
      </c>
      <c r="F3621" t="s">
        <v>6356</v>
      </c>
      <c r="G3621" t="s">
        <v>7568</v>
      </c>
      <c r="H3621" t="s">
        <v>6394</v>
      </c>
      <c r="I3621" t="s">
        <v>55</v>
      </c>
      <c r="J3621" t="s">
        <v>737</v>
      </c>
      <c r="K3621" t="s">
        <v>9689</v>
      </c>
      <c r="L3621" t="s">
        <v>9573</v>
      </c>
      <c r="M3621" t="s">
        <v>9690</v>
      </c>
      <c r="N3621" t="s">
        <v>9681</v>
      </c>
      <c r="O3621" t="s">
        <v>9682</v>
      </c>
      <c r="P3621">
        <v>13920000</v>
      </c>
      <c r="Q3621" t="s">
        <v>6636</v>
      </c>
      <c r="R3621" t="s">
        <v>6636</v>
      </c>
      <c r="S3621" s="12"/>
      <c r="T3621" s="13"/>
      <c r="U3621" t="s">
        <v>6721</v>
      </c>
    </row>
    <row r="3622" spans="1:21" x14ac:dyDescent="0.25">
      <c r="A3622" t="s">
        <v>6619</v>
      </c>
      <c r="B3622" s="12">
        <v>126489</v>
      </c>
      <c r="C3622" t="s">
        <v>9687</v>
      </c>
      <c r="D3622" s="11">
        <v>46193.7941782407</v>
      </c>
      <c r="E3622" t="s">
        <v>9688</v>
      </c>
      <c r="F3622" t="s">
        <v>6356</v>
      </c>
      <c r="G3622" t="s">
        <v>7568</v>
      </c>
      <c r="H3622" t="s">
        <v>6394</v>
      </c>
      <c r="I3622" t="s">
        <v>55</v>
      </c>
      <c r="J3622" t="s">
        <v>737</v>
      </c>
      <c r="K3622" t="s">
        <v>9689</v>
      </c>
      <c r="L3622" t="s">
        <v>9573</v>
      </c>
      <c r="M3622" t="s">
        <v>9690</v>
      </c>
      <c r="N3622" t="s">
        <v>9681</v>
      </c>
      <c r="O3622" t="s">
        <v>9682</v>
      </c>
      <c r="P3622">
        <v>13920000</v>
      </c>
      <c r="Q3622" t="s">
        <v>6636</v>
      </c>
      <c r="R3622" t="s">
        <v>6636</v>
      </c>
      <c r="S3622" s="12"/>
      <c r="T3622" s="13"/>
      <c r="U3622" t="s">
        <v>6721</v>
      </c>
    </row>
    <row r="3623" spans="1:21" x14ac:dyDescent="0.25">
      <c r="A3623" t="s">
        <v>6637</v>
      </c>
      <c r="B3623" s="12">
        <v>127590</v>
      </c>
      <c r="C3623" t="s">
        <v>9691</v>
      </c>
      <c r="D3623" s="11">
        <v>46195.482986111099</v>
      </c>
      <c r="E3623" t="s">
        <v>9692</v>
      </c>
      <c r="F3623" t="s">
        <v>6356</v>
      </c>
      <c r="G3623" t="s">
        <v>7567</v>
      </c>
      <c r="H3623" t="s">
        <v>6394</v>
      </c>
      <c r="I3623" t="s">
        <v>65</v>
      </c>
      <c r="J3623" t="s">
        <v>67</v>
      </c>
      <c r="K3623" t="s">
        <v>9693</v>
      </c>
      <c r="L3623" t="s">
        <v>9573</v>
      </c>
      <c r="M3623" t="s">
        <v>9694</v>
      </c>
      <c r="N3623" t="s">
        <v>7014</v>
      </c>
      <c r="O3623" t="s">
        <v>9695</v>
      </c>
      <c r="P3623">
        <v>8817000</v>
      </c>
      <c r="Q3623" t="s">
        <v>6778</v>
      </c>
      <c r="R3623" t="s">
        <v>6911</v>
      </c>
      <c r="S3623" s="12"/>
      <c r="T3623" s="13"/>
      <c r="U3623" t="s">
        <v>6636</v>
      </c>
    </row>
    <row r="3624" spans="1:21" x14ac:dyDescent="0.25">
      <c r="A3624" t="s">
        <v>6637</v>
      </c>
      <c r="B3624" s="12">
        <v>126912</v>
      </c>
      <c r="C3624" t="s">
        <v>9696</v>
      </c>
      <c r="D3624" s="11">
        <v>46195.888541666704</v>
      </c>
      <c r="E3624" t="s">
        <v>9697</v>
      </c>
      <c r="F3624" t="s">
        <v>6356</v>
      </c>
      <c r="G3624" t="s">
        <v>7567</v>
      </c>
      <c r="H3624" t="s">
        <v>6394</v>
      </c>
      <c r="I3624" t="s">
        <v>65</v>
      </c>
      <c r="J3624" t="s">
        <v>573</v>
      </c>
      <c r="K3624" t="s">
        <v>9698</v>
      </c>
      <c r="L3624" t="s">
        <v>9573</v>
      </c>
      <c r="M3624" t="s">
        <v>9699</v>
      </c>
      <c r="N3624" t="s">
        <v>8601</v>
      </c>
      <c r="O3624" t="s">
        <v>8602</v>
      </c>
      <c r="P3624">
        <v>6870000</v>
      </c>
      <c r="Q3624" t="s">
        <v>6636</v>
      </c>
      <c r="R3624" t="s">
        <v>6636</v>
      </c>
      <c r="S3624" s="12"/>
      <c r="T3624" s="13"/>
      <c r="U3624" t="s">
        <v>6780</v>
      </c>
    </row>
    <row r="3625" spans="1:21" x14ac:dyDescent="0.25">
      <c r="A3625" t="s">
        <v>6619</v>
      </c>
      <c r="B3625" s="12">
        <v>126912</v>
      </c>
      <c r="C3625" t="s">
        <v>9696</v>
      </c>
      <c r="D3625" s="11">
        <v>46196.534363425897</v>
      </c>
      <c r="E3625" t="s">
        <v>9697</v>
      </c>
      <c r="F3625" t="s">
        <v>6356</v>
      </c>
      <c r="G3625" t="s">
        <v>7567</v>
      </c>
      <c r="H3625" t="s">
        <v>6394</v>
      </c>
      <c r="I3625" t="s">
        <v>65</v>
      </c>
      <c r="J3625" t="s">
        <v>573</v>
      </c>
      <c r="K3625" t="s">
        <v>9698</v>
      </c>
      <c r="L3625" t="s">
        <v>9573</v>
      </c>
      <c r="M3625" t="s">
        <v>9699</v>
      </c>
      <c r="N3625" t="s">
        <v>8601</v>
      </c>
      <c r="O3625" t="s">
        <v>8602</v>
      </c>
      <c r="P3625">
        <v>6870000</v>
      </c>
      <c r="Q3625" t="s">
        <v>6636</v>
      </c>
      <c r="R3625" t="s">
        <v>6636</v>
      </c>
      <c r="S3625" s="12"/>
      <c r="T3625" s="13"/>
      <c r="U3625" t="s">
        <v>6780</v>
      </c>
    </row>
    <row r="3626" spans="1:21" x14ac:dyDescent="0.25">
      <c r="A3626" t="s">
        <v>6619</v>
      </c>
      <c r="B3626" s="12">
        <v>127254</v>
      </c>
      <c r="C3626" t="s">
        <v>9659</v>
      </c>
      <c r="D3626" s="11">
        <v>46198.584884259297</v>
      </c>
      <c r="E3626" t="s">
        <v>9660</v>
      </c>
      <c r="F3626" t="s">
        <v>6356</v>
      </c>
      <c r="G3626" t="s">
        <v>9639</v>
      </c>
      <c r="H3626" t="s">
        <v>6394</v>
      </c>
      <c r="I3626" t="s">
        <v>6623</v>
      </c>
      <c r="J3626" t="s">
        <v>8935</v>
      </c>
      <c r="K3626" t="s">
        <v>9661</v>
      </c>
      <c r="L3626" t="s">
        <v>9573</v>
      </c>
      <c r="M3626" t="s">
        <v>9662</v>
      </c>
      <c r="N3626" t="s">
        <v>6787</v>
      </c>
      <c r="O3626" t="s">
        <v>6788</v>
      </c>
      <c r="P3626">
        <v>11247000</v>
      </c>
      <c r="Q3626" t="s">
        <v>6636</v>
      </c>
      <c r="R3626" t="s">
        <v>6636</v>
      </c>
      <c r="S3626" s="12"/>
      <c r="T3626" s="13"/>
      <c r="U3626" t="s">
        <v>7519</v>
      </c>
    </row>
    <row r="3627" spans="1:21" x14ac:dyDescent="0.25">
      <c r="A3627" t="s">
        <v>6637</v>
      </c>
      <c r="B3627" s="12">
        <v>127398</v>
      </c>
      <c r="C3627" t="s">
        <v>6889</v>
      </c>
      <c r="D3627" s="11">
        <v>46199.568796296298</v>
      </c>
      <c r="E3627" t="s">
        <v>6890</v>
      </c>
      <c r="F3627" t="s">
        <v>6356</v>
      </c>
      <c r="G3627" t="s">
        <v>7567</v>
      </c>
      <c r="H3627" t="s">
        <v>6394</v>
      </c>
      <c r="I3627" t="s">
        <v>65</v>
      </c>
      <c r="J3627" t="s">
        <v>67</v>
      </c>
      <c r="K3627" t="s">
        <v>9700</v>
      </c>
      <c r="L3627" t="s">
        <v>9573</v>
      </c>
      <c r="M3627" t="s">
        <v>9701</v>
      </c>
      <c r="N3627" t="s">
        <v>7014</v>
      </c>
      <c r="O3627" t="s">
        <v>7015</v>
      </c>
      <c r="P3627">
        <v>8370000</v>
      </c>
      <c r="Q3627" t="s">
        <v>6893</v>
      </c>
      <c r="R3627" t="s">
        <v>6779</v>
      </c>
      <c r="S3627" s="12"/>
      <c r="T3627" s="13"/>
      <c r="U3627" t="s">
        <v>6780</v>
      </c>
    </row>
    <row r="3628" spans="1:21" x14ac:dyDescent="0.25">
      <c r="A3628" t="s">
        <v>6619</v>
      </c>
      <c r="B3628" s="12">
        <v>127398</v>
      </c>
      <c r="C3628" t="s">
        <v>6889</v>
      </c>
      <c r="D3628" s="11">
        <v>46199.575914351903</v>
      </c>
      <c r="E3628" t="s">
        <v>6890</v>
      </c>
      <c r="F3628" t="s">
        <v>6356</v>
      </c>
      <c r="G3628" t="s">
        <v>7567</v>
      </c>
      <c r="H3628" t="s">
        <v>6394</v>
      </c>
      <c r="I3628" t="s">
        <v>65</v>
      </c>
      <c r="J3628" t="s">
        <v>67</v>
      </c>
      <c r="K3628" t="s">
        <v>9700</v>
      </c>
      <c r="L3628" t="s">
        <v>9573</v>
      </c>
      <c r="M3628" t="s">
        <v>9701</v>
      </c>
      <c r="N3628" t="s">
        <v>7014</v>
      </c>
      <c r="O3628" t="s">
        <v>7015</v>
      </c>
      <c r="P3628">
        <v>8370000</v>
      </c>
      <c r="Q3628" t="s">
        <v>6893</v>
      </c>
      <c r="R3628" t="s">
        <v>6779</v>
      </c>
      <c r="S3628" s="12"/>
      <c r="T3628" s="13"/>
      <c r="U3628" t="s">
        <v>6780</v>
      </c>
    </row>
    <row r="3629" spans="1:21" x14ac:dyDescent="0.25">
      <c r="A3629" t="s">
        <v>6637</v>
      </c>
      <c r="B3629" s="12">
        <v>118677</v>
      </c>
      <c r="C3629" t="s">
        <v>9702</v>
      </c>
      <c r="D3629" s="11">
        <v>46200.016087962998</v>
      </c>
      <c r="E3629" t="s">
        <v>9703</v>
      </c>
      <c r="F3629" t="s">
        <v>6356</v>
      </c>
      <c r="G3629" t="s">
        <v>7567</v>
      </c>
      <c r="H3629" t="s">
        <v>6394</v>
      </c>
      <c r="I3629" t="s">
        <v>65</v>
      </c>
      <c r="J3629" t="s">
        <v>573</v>
      </c>
      <c r="K3629" t="s">
        <v>9704</v>
      </c>
      <c r="L3629" t="s">
        <v>9573</v>
      </c>
      <c r="M3629" t="s">
        <v>9705</v>
      </c>
      <c r="N3629" t="s">
        <v>8601</v>
      </c>
      <c r="O3629" t="s">
        <v>8602</v>
      </c>
      <c r="P3629">
        <v>6870000</v>
      </c>
      <c r="Q3629" t="s">
        <v>6636</v>
      </c>
      <c r="R3629" t="s">
        <v>6636</v>
      </c>
      <c r="S3629" s="12"/>
      <c r="T3629" s="13"/>
      <c r="U3629" t="s">
        <v>6636</v>
      </c>
    </row>
    <row r="3630" spans="1:21" x14ac:dyDescent="0.25">
      <c r="A3630" t="s">
        <v>6619</v>
      </c>
      <c r="B3630" s="12">
        <v>127590</v>
      </c>
      <c r="C3630" t="s">
        <v>9691</v>
      </c>
      <c r="D3630" s="11">
        <v>46200.648726851898</v>
      </c>
      <c r="E3630" t="s">
        <v>9692</v>
      </c>
      <c r="F3630" t="s">
        <v>6356</v>
      </c>
      <c r="G3630" t="s">
        <v>7567</v>
      </c>
      <c r="H3630" t="s">
        <v>6394</v>
      </c>
      <c r="I3630" t="s">
        <v>65</v>
      </c>
      <c r="J3630" t="s">
        <v>67</v>
      </c>
      <c r="K3630" t="s">
        <v>9693</v>
      </c>
      <c r="L3630" t="s">
        <v>9573</v>
      </c>
      <c r="M3630" t="s">
        <v>9694</v>
      </c>
      <c r="N3630" t="s">
        <v>7014</v>
      </c>
      <c r="O3630" t="s">
        <v>9695</v>
      </c>
      <c r="P3630">
        <v>8817000</v>
      </c>
      <c r="Q3630" t="s">
        <v>6778</v>
      </c>
      <c r="R3630" t="s">
        <v>6911</v>
      </c>
      <c r="S3630" s="12"/>
      <c r="T3630" s="13"/>
      <c r="U3630" t="s">
        <v>6636</v>
      </c>
    </row>
    <row r="3631" spans="1:21" x14ac:dyDescent="0.25">
      <c r="A3631" t="s">
        <v>6637</v>
      </c>
      <c r="B3631" s="12">
        <v>128208</v>
      </c>
      <c r="C3631" t="s">
        <v>9706</v>
      </c>
      <c r="D3631" s="11">
        <v>46200.745023148098</v>
      </c>
      <c r="E3631" t="s">
        <v>9707</v>
      </c>
      <c r="F3631" t="s">
        <v>6356</v>
      </c>
      <c r="G3631" t="s">
        <v>7568</v>
      </c>
      <c r="H3631" t="s">
        <v>6394</v>
      </c>
      <c r="I3631" t="s">
        <v>65</v>
      </c>
      <c r="J3631" t="s">
        <v>67</v>
      </c>
      <c r="K3631" t="s">
        <v>9708</v>
      </c>
      <c r="L3631" t="s">
        <v>9573</v>
      </c>
      <c r="M3631" t="s">
        <v>9709</v>
      </c>
      <c r="N3631" t="s">
        <v>7469</v>
      </c>
      <c r="O3631" t="s">
        <v>7470</v>
      </c>
      <c r="P3631">
        <v>9420000</v>
      </c>
      <c r="Q3631" t="s">
        <v>6636</v>
      </c>
      <c r="R3631" t="s">
        <v>6636</v>
      </c>
      <c r="S3631" s="12"/>
      <c r="T3631" s="13"/>
      <c r="U3631" t="s">
        <v>9295</v>
      </c>
    </row>
    <row r="3632" spans="1:21" x14ac:dyDescent="0.25">
      <c r="A3632" t="s">
        <v>6619</v>
      </c>
      <c r="B3632" s="12">
        <v>127665</v>
      </c>
      <c r="C3632" t="s">
        <v>9710</v>
      </c>
      <c r="D3632" s="11">
        <v>46201.600023148101</v>
      </c>
      <c r="E3632" t="s">
        <v>9711</v>
      </c>
      <c r="F3632" t="s">
        <v>6356</v>
      </c>
      <c r="G3632" t="s">
        <v>9617</v>
      </c>
      <c r="H3632" t="s">
        <v>6394</v>
      </c>
      <c r="I3632" t="s">
        <v>65</v>
      </c>
      <c r="J3632" t="s">
        <v>67</v>
      </c>
      <c r="K3632" t="s">
        <v>9712</v>
      </c>
      <c r="L3632" t="s">
        <v>9565</v>
      </c>
      <c r="M3632" t="s">
        <v>9713</v>
      </c>
      <c r="N3632" t="s">
        <v>7202</v>
      </c>
      <c r="O3632" t="s">
        <v>7231</v>
      </c>
      <c r="P3632">
        <v>5699970</v>
      </c>
      <c r="Q3632" t="s">
        <v>6636</v>
      </c>
      <c r="R3632" t="s">
        <v>6636</v>
      </c>
      <c r="S3632" s="12"/>
      <c r="T3632" s="13"/>
      <c r="U3632" t="s">
        <v>6721</v>
      </c>
    </row>
    <row r="3633" spans="1:21" x14ac:dyDescent="0.25">
      <c r="A3633" t="s">
        <v>6619</v>
      </c>
      <c r="B3633" s="12">
        <v>127665</v>
      </c>
      <c r="C3633" t="s">
        <v>9710</v>
      </c>
      <c r="D3633" s="11">
        <v>46201.600023148101</v>
      </c>
      <c r="E3633" t="s">
        <v>9711</v>
      </c>
      <c r="F3633" t="s">
        <v>6356</v>
      </c>
      <c r="G3633" t="s">
        <v>9563</v>
      </c>
      <c r="H3633" t="s">
        <v>6394</v>
      </c>
      <c r="I3633" t="s">
        <v>65</v>
      </c>
      <c r="J3633" t="s">
        <v>67</v>
      </c>
      <c r="K3633" t="s">
        <v>9712</v>
      </c>
      <c r="L3633" t="s">
        <v>9565</v>
      </c>
      <c r="M3633" t="s">
        <v>9713</v>
      </c>
      <c r="N3633" t="s">
        <v>7202</v>
      </c>
      <c r="O3633" t="s">
        <v>7231</v>
      </c>
      <c r="P3633">
        <v>5699970</v>
      </c>
      <c r="Q3633" t="s">
        <v>6636</v>
      </c>
      <c r="R3633" t="s">
        <v>6636</v>
      </c>
      <c r="S3633" s="12"/>
      <c r="T3633" s="13"/>
      <c r="U3633" t="s">
        <v>6721</v>
      </c>
    </row>
    <row r="3634" spans="1:21" x14ac:dyDescent="0.25">
      <c r="A3634" t="s">
        <v>6619</v>
      </c>
      <c r="B3634" s="12">
        <v>127977</v>
      </c>
      <c r="C3634" t="s">
        <v>9714</v>
      </c>
      <c r="D3634" s="11">
        <v>46203.616886574098</v>
      </c>
      <c r="E3634" t="s">
        <v>9715</v>
      </c>
      <c r="F3634" t="s">
        <v>6356</v>
      </c>
      <c r="G3634" t="s">
        <v>7568</v>
      </c>
      <c r="H3634" t="s">
        <v>6394</v>
      </c>
      <c r="I3634" t="s">
        <v>55</v>
      </c>
      <c r="J3634" t="s">
        <v>643</v>
      </c>
      <c r="K3634" t="s">
        <v>9716</v>
      </c>
      <c r="L3634" t="s">
        <v>9573</v>
      </c>
      <c r="M3634" t="s">
        <v>9717</v>
      </c>
      <c r="N3634" t="s">
        <v>7469</v>
      </c>
      <c r="O3634" t="s">
        <v>9718</v>
      </c>
      <c r="P3634">
        <v>7977000</v>
      </c>
      <c r="Q3634" t="s">
        <v>6636</v>
      </c>
      <c r="R3634" t="s">
        <v>6636</v>
      </c>
      <c r="S3634" s="12"/>
      <c r="T3634" s="13"/>
      <c r="U3634" t="s">
        <v>6721</v>
      </c>
    </row>
    <row r="3635" spans="1:21" x14ac:dyDescent="0.25">
      <c r="A3635" t="s">
        <v>6637</v>
      </c>
      <c r="B3635" s="12">
        <v>127983</v>
      </c>
      <c r="C3635" t="s">
        <v>9719</v>
      </c>
      <c r="D3635" s="11">
        <v>46203.618287037003</v>
      </c>
      <c r="E3635" t="s">
        <v>9720</v>
      </c>
      <c r="F3635" t="s">
        <v>6356</v>
      </c>
      <c r="G3635" t="s">
        <v>7568</v>
      </c>
      <c r="H3635" t="s">
        <v>6394</v>
      </c>
      <c r="I3635" t="s">
        <v>55</v>
      </c>
      <c r="J3635" t="s">
        <v>643</v>
      </c>
      <c r="K3635" t="s">
        <v>9716</v>
      </c>
      <c r="L3635" t="s">
        <v>9573</v>
      </c>
      <c r="M3635" t="s">
        <v>9717</v>
      </c>
      <c r="N3635" t="s">
        <v>7469</v>
      </c>
      <c r="O3635" t="s">
        <v>9718</v>
      </c>
      <c r="P3635">
        <v>7977000</v>
      </c>
      <c r="Q3635" t="s">
        <v>6636</v>
      </c>
      <c r="R3635" t="s">
        <v>6636</v>
      </c>
      <c r="S3635" s="12"/>
      <c r="T3635" s="13"/>
      <c r="U3635" t="s">
        <v>6721</v>
      </c>
    </row>
    <row r="3636" spans="1:21" x14ac:dyDescent="0.25">
      <c r="A3636" t="s">
        <v>6619</v>
      </c>
      <c r="B3636" s="12">
        <v>127983</v>
      </c>
      <c r="C3636" t="s">
        <v>9719</v>
      </c>
      <c r="D3636" s="11">
        <v>46203.624224537001</v>
      </c>
      <c r="E3636" t="s">
        <v>9720</v>
      </c>
      <c r="F3636" t="s">
        <v>6356</v>
      </c>
      <c r="G3636" t="s">
        <v>7568</v>
      </c>
      <c r="H3636" t="s">
        <v>6394</v>
      </c>
      <c r="I3636" t="s">
        <v>55</v>
      </c>
      <c r="J3636" t="s">
        <v>643</v>
      </c>
      <c r="K3636" t="s">
        <v>9716</v>
      </c>
      <c r="L3636" t="s">
        <v>9573</v>
      </c>
      <c r="M3636" t="s">
        <v>9717</v>
      </c>
      <c r="N3636" t="s">
        <v>7469</v>
      </c>
      <c r="O3636" t="s">
        <v>9718</v>
      </c>
      <c r="P3636">
        <v>7977000</v>
      </c>
      <c r="Q3636" t="s">
        <v>6636</v>
      </c>
      <c r="R3636" t="s">
        <v>6636</v>
      </c>
      <c r="S3636" s="12"/>
      <c r="T3636" s="13"/>
      <c r="U3636" t="s">
        <v>6721</v>
      </c>
    </row>
    <row r="3637" spans="1:21" x14ac:dyDescent="0.25">
      <c r="A3637" t="s">
        <v>6619</v>
      </c>
      <c r="B3637" s="12">
        <v>128208</v>
      </c>
      <c r="C3637" t="s">
        <v>9706</v>
      </c>
      <c r="D3637" s="11">
        <v>46205.550370370402</v>
      </c>
      <c r="E3637" t="s">
        <v>9707</v>
      </c>
      <c r="F3637" t="s">
        <v>6356</v>
      </c>
      <c r="G3637" t="s">
        <v>7568</v>
      </c>
      <c r="H3637" t="s">
        <v>6394</v>
      </c>
      <c r="I3637" t="s">
        <v>65</v>
      </c>
      <c r="J3637" t="s">
        <v>67</v>
      </c>
      <c r="K3637" t="s">
        <v>9708</v>
      </c>
      <c r="L3637" t="s">
        <v>9573</v>
      </c>
      <c r="M3637" t="s">
        <v>9709</v>
      </c>
      <c r="N3637" t="s">
        <v>7469</v>
      </c>
      <c r="O3637" t="s">
        <v>7470</v>
      </c>
      <c r="P3637">
        <v>9420000</v>
      </c>
      <c r="Q3637" t="s">
        <v>6636</v>
      </c>
      <c r="R3637" t="s">
        <v>6636</v>
      </c>
      <c r="S3637" s="12"/>
      <c r="T3637" s="13"/>
      <c r="U3637" t="s">
        <v>9295</v>
      </c>
    </row>
    <row r="3638" spans="1:21" x14ac:dyDescent="0.25">
      <c r="A3638" t="s">
        <v>6637</v>
      </c>
      <c r="B3638" s="12">
        <v>128298</v>
      </c>
      <c r="C3638" t="s">
        <v>9721</v>
      </c>
      <c r="D3638" s="11">
        <v>46205.955995370401</v>
      </c>
      <c r="E3638" t="s">
        <v>9722</v>
      </c>
      <c r="F3638" t="s">
        <v>6356</v>
      </c>
      <c r="G3638" t="s">
        <v>9617</v>
      </c>
      <c r="H3638" t="s">
        <v>6394</v>
      </c>
      <c r="I3638" t="s">
        <v>55</v>
      </c>
      <c r="J3638" t="s">
        <v>737</v>
      </c>
      <c r="K3638" t="s">
        <v>9723</v>
      </c>
      <c r="L3638" t="s">
        <v>9565</v>
      </c>
      <c r="M3638" t="s">
        <v>9724</v>
      </c>
      <c r="N3638" t="s">
        <v>7506</v>
      </c>
      <c r="O3638" t="s">
        <v>9725</v>
      </c>
      <c r="P3638">
        <v>10289970</v>
      </c>
      <c r="Q3638" t="s">
        <v>6636</v>
      </c>
      <c r="R3638" t="s">
        <v>6636</v>
      </c>
      <c r="S3638" s="12"/>
      <c r="T3638" s="13"/>
      <c r="U3638" t="s">
        <v>6636</v>
      </c>
    </row>
    <row r="3639" spans="1:21" x14ac:dyDescent="0.25">
      <c r="A3639" t="s">
        <v>6637</v>
      </c>
      <c r="B3639" s="12">
        <v>128298</v>
      </c>
      <c r="C3639" t="s">
        <v>9721</v>
      </c>
      <c r="D3639" s="11">
        <v>46205.955995370401</v>
      </c>
      <c r="E3639" t="s">
        <v>9722</v>
      </c>
      <c r="F3639" t="s">
        <v>6356</v>
      </c>
      <c r="G3639" t="s">
        <v>9563</v>
      </c>
      <c r="H3639" t="s">
        <v>6394</v>
      </c>
      <c r="I3639" t="s">
        <v>55</v>
      </c>
      <c r="J3639" t="s">
        <v>737</v>
      </c>
      <c r="K3639" t="s">
        <v>9723</v>
      </c>
      <c r="L3639" t="s">
        <v>9565</v>
      </c>
      <c r="M3639" t="s">
        <v>9724</v>
      </c>
      <c r="N3639" t="s">
        <v>7506</v>
      </c>
      <c r="O3639" t="s">
        <v>9725</v>
      </c>
      <c r="P3639">
        <v>10289970</v>
      </c>
      <c r="Q3639" t="s">
        <v>6636</v>
      </c>
      <c r="R3639" t="s">
        <v>6636</v>
      </c>
      <c r="S3639" s="12"/>
      <c r="T3639" s="13"/>
      <c r="U3639" t="s">
        <v>6636</v>
      </c>
    </row>
    <row r="3640" spans="1:21" x14ac:dyDescent="0.25">
      <c r="A3640" t="s">
        <v>6619</v>
      </c>
      <c r="B3640" s="12">
        <v>128298</v>
      </c>
      <c r="C3640" t="s">
        <v>9721</v>
      </c>
      <c r="D3640" s="11">
        <v>46206.402499999997</v>
      </c>
      <c r="E3640" t="s">
        <v>9722</v>
      </c>
      <c r="F3640" t="s">
        <v>6356</v>
      </c>
      <c r="G3640" t="s">
        <v>9617</v>
      </c>
      <c r="H3640" t="s">
        <v>6394</v>
      </c>
      <c r="I3640" t="s">
        <v>55</v>
      </c>
      <c r="J3640" t="s">
        <v>737</v>
      </c>
      <c r="K3640" t="s">
        <v>9723</v>
      </c>
      <c r="L3640" t="s">
        <v>9565</v>
      </c>
      <c r="M3640" t="s">
        <v>9724</v>
      </c>
      <c r="N3640" t="s">
        <v>7506</v>
      </c>
      <c r="O3640" t="s">
        <v>9725</v>
      </c>
      <c r="P3640">
        <v>10289970</v>
      </c>
      <c r="Q3640" t="s">
        <v>6636</v>
      </c>
      <c r="R3640" t="s">
        <v>6636</v>
      </c>
      <c r="S3640" s="12"/>
      <c r="T3640" s="13"/>
      <c r="U3640" t="s">
        <v>6636</v>
      </c>
    </row>
    <row r="3641" spans="1:21" x14ac:dyDescent="0.25">
      <c r="A3641" t="s">
        <v>6619</v>
      </c>
      <c r="B3641" s="12">
        <v>128298</v>
      </c>
      <c r="C3641" t="s">
        <v>9721</v>
      </c>
      <c r="D3641" s="11">
        <v>46206.402499999997</v>
      </c>
      <c r="E3641" t="s">
        <v>9722</v>
      </c>
      <c r="F3641" t="s">
        <v>6356</v>
      </c>
      <c r="G3641" t="s">
        <v>9563</v>
      </c>
      <c r="H3641" t="s">
        <v>6394</v>
      </c>
      <c r="I3641" t="s">
        <v>55</v>
      </c>
      <c r="J3641" t="s">
        <v>737</v>
      </c>
      <c r="K3641" t="s">
        <v>9723</v>
      </c>
      <c r="L3641" t="s">
        <v>9565</v>
      </c>
      <c r="M3641" t="s">
        <v>9724</v>
      </c>
      <c r="N3641" t="s">
        <v>7506</v>
      </c>
      <c r="O3641" t="s">
        <v>9725</v>
      </c>
      <c r="P3641">
        <v>10289970</v>
      </c>
      <c r="Q3641" t="s">
        <v>6636</v>
      </c>
      <c r="R3641" t="s">
        <v>6636</v>
      </c>
      <c r="S3641" s="12"/>
      <c r="T3641" s="13"/>
      <c r="U3641" t="s">
        <v>6636</v>
      </c>
    </row>
    <row r="3642" spans="1:21" x14ac:dyDescent="0.25">
      <c r="A3642" t="s">
        <v>6637</v>
      </c>
      <c r="B3642" s="12">
        <v>128307</v>
      </c>
      <c r="C3642" t="s">
        <v>9726</v>
      </c>
      <c r="D3642" s="11">
        <v>46206.426469907397</v>
      </c>
      <c r="E3642" t="s">
        <v>9727</v>
      </c>
      <c r="F3642" t="s">
        <v>6356</v>
      </c>
      <c r="G3642" t="s">
        <v>9575</v>
      </c>
      <c r="H3642" t="s">
        <v>6394</v>
      </c>
      <c r="I3642" t="s">
        <v>55</v>
      </c>
      <c r="J3642" t="s">
        <v>643</v>
      </c>
      <c r="K3642" t="s">
        <v>9674</v>
      </c>
      <c r="L3642" t="s">
        <v>9573</v>
      </c>
      <c r="M3642" t="s">
        <v>9675</v>
      </c>
      <c r="N3642" t="s">
        <v>7044</v>
      </c>
      <c r="O3642" t="s">
        <v>9213</v>
      </c>
      <c r="P3642">
        <v>9869700</v>
      </c>
      <c r="Q3642" t="s">
        <v>6636</v>
      </c>
      <c r="R3642" t="s">
        <v>6636</v>
      </c>
      <c r="S3642" s="12"/>
      <c r="T3642" s="13"/>
      <c r="U3642" t="s">
        <v>6721</v>
      </c>
    </row>
    <row r="3643" spans="1:21" x14ac:dyDescent="0.25">
      <c r="A3643" t="s">
        <v>6619</v>
      </c>
      <c r="B3643" s="12">
        <v>128307</v>
      </c>
      <c r="C3643" t="s">
        <v>9726</v>
      </c>
      <c r="D3643" s="11">
        <v>46206.447013888901</v>
      </c>
      <c r="E3643" t="s">
        <v>9727</v>
      </c>
      <c r="F3643" t="s">
        <v>6356</v>
      </c>
      <c r="G3643" t="s">
        <v>9575</v>
      </c>
      <c r="H3643" t="s">
        <v>6394</v>
      </c>
      <c r="I3643" t="s">
        <v>55</v>
      </c>
      <c r="J3643" t="s">
        <v>643</v>
      </c>
      <c r="K3643" t="s">
        <v>9674</v>
      </c>
      <c r="L3643" t="s">
        <v>9573</v>
      </c>
      <c r="M3643" t="s">
        <v>9675</v>
      </c>
      <c r="N3643" t="s">
        <v>7044</v>
      </c>
      <c r="O3643" t="s">
        <v>9213</v>
      </c>
      <c r="P3643">
        <v>9869700</v>
      </c>
      <c r="Q3643" t="s">
        <v>6636</v>
      </c>
      <c r="R3643" t="s">
        <v>6636</v>
      </c>
      <c r="S3643" s="12"/>
      <c r="T3643" s="13"/>
      <c r="U3643" t="s">
        <v>6721</v>
      </c>
    </row>
    <row r="3644" spans="1:21" x14ac:dyDescent="0.25">
      <c r="A3644" t="s">
        <v>6637</v>
      </c>
      <c r="B3644" s="12">
        <v>128667</v>
      </c>
      <c r="C3644" t="s">
        <v>9728</v>
      </c>
      <c r="D3644" s="11">
        <v>46208.6531944444</v>
      </c>
      <c r="E3644" t="s">
        <v>9729</v>
      </c>
      <c r="F3644" t="s">
        <v>6356</v>
      </c>
      <c r="G3644" t="s">
        <v>9617</v>
      </c>
      <c r="H3644" t="s">
        <v>6394</v>
      </c>
      <c r="I3644" t="s">
        <v>55</v>
      </c>
      <c r="J3644" t="s">
        <v>643</v>
      </c>
      <c r="K3644" t="s">
        <v>9730</v>
      </c>
      <c r="L3644" t="s">
        <v>9565</v>
      </c>
      <c r="M3644" t="s">
        <v>9731</v>
      </c>
      <c r="N3644" t="s">
        <v>7506</v>
      </c>
      <c r="O3644" t="s">
        <v>7514</v>
      </c>
      <c r="P3644">
        <v>14699970</v>
      </c>
      <c r="Q3644" t="s">
        <v>6636</v>
      </c>
      <c r="R3644" t="s">
        <v>6636</v>
      </c>
      <c r="S3644" s="12"/>
      <c r="T3644" s="13"/>
      <c r="U3644" t="s">
        <v>6636</v>
      </c>
    </row>
    <row r="3645" spans="1:21" x14ac:dyDescent="0.25">
      <c r="A3645" t="s">
        <v>6637</v>
      </c>
      <c r="B3645" s="12">
        <v>128667</v>
      </c>
      <c r="C3645" t="s">
        <v>9728</v>
      </c>
      <c r="D3645" s="11">
        <v>46208.6531944444</v>
      </c>
      <c r="E3645" t="s">
        <v>9729</v>
      </c>
      <c r="F3645" t="s">
        <v>6356</v>
      </c>
      <c r="G3645" t="s">
        <v>9563</v>
      </c>
      <c r="H3645" t="s">
        <v>6394</v>
      </c>
      <c r="I3645" t="s">
        <v>55</v>
      </c>
      <c r="J3645" t="s">
        <v>643</v>
      </c>
      <c r="K3645" t="s">
        <v>9730</v>
      </c>
      <c r="L3645" t="s">
        <v>9565</v>
      </c>
      <c r="M3645" t="s">
        <v>9731</v>
      </c>
      <c r="N3645" t="s">
        <v>7506</v>
      </c>
      <c r="O3645" t="s">
        <v>7514</v>
      </c>
      <c r="P3645">
        <v>14699970</v>
      </c>
      <c r="Q3645" t="s">
        <v>6636</v>
      </c>
      <c r="R3645" t="s">
        <v>6636</v>
      </c>
      <c r="S3645" s="12"/>
      <c r="T3645" s="13"/>
      <c r="U3645" t="s">
        <v>6636</v>
      </c>
    </row>
    <row r="3646" spans="1:21" x14ac:dyDescent="0.25">
      <c r="A3646" t="s">
        <v>6619</v>
      </c>
      <c r="B3646" s="12">
        <v>128667</v>
      </c>
      <c r="C3646" t="s">
        <v>9728</v>
      </c>
      <c r="D3646" s="11">
        <v>46209.700983796298</v>
      </c>
      <c r="E3646" t="s">
        <v>9729</v>
      </c>
      <c r="F3646" t="s">
        <v>6356</v>
      </c>
      <c r="G3646" t="s">
        <v>9617</v>
      </c>
      <c r="H3646" t="s">
        <v>6394</v>
      </c>
      <c r="I3646" t="s">
        <v>55</v>
      </c>
      <c r="J3646" t="s">
        <v>643</v>
      </c>
      <c r="K3646" t="s">
        <v>9730</v>
      </c>
      <c r="L3646" t="s">
        <v>9565</v>
      </c>
      <c r="M3646" t="s">
        <v>9731</v>
      </c>
      <c r="N3646" t="s">
        <v>7506</v>
      </c>
      <c r="O3646" t="s">
        <v>7514</v>
      </c>
      <c r="P3646">
        <v>14699970</v>
      </c>
      <c r="Q3646" t="s">
        <v>6636</v>
      </c>
      <c r="R3646" t="s">
        <v>6636</v>
      </c>
      <c r="S3646" s="12"/>
      <c r="T3646" s="13"/>
      <c r="U3646" t="s">
        <v>6636</v>
      </c>
    </row>
    <row r="3647" spans="1:21" x14ac:dyDescent="0.25">
      <c r="A3647" t="s">
        <v>6619</v>
      </c>
      <c r="B3647" s="12">
        <v>128667</v>
      </c>
      <c r="C3647" t="s">
        <v>9728</v>
      </c>
      <c r="D3647" s="11">
        <v>46209.700983796298</v>
      </c>
      <c r="E3647" t="s">
        <v>9729</v>
      </c>
      <c r="F3647" t="s">
        <v>6356</v>
      </c>
      <c r="G3647" t="s">
        <v>9563</v>
      </c>
      <c r="H3647" t="s">
        <v>6394</v>
      </c>
      <c r="I3647" t="s">
        <v>55</v>
      </c>
      <c r="J3647" t="s">
        <v>643</v>
      </c>
      <c r="K3647" t="s">
        <v>9730</v>
      </c>
      <c r="L3647" t="s">
        <v>9565</v>
      </c>
      <c r="M3647" t="s">
        <v>9731</v>
      </c>
      <c r="N3647" t="s">
        <v>7506</v>
      </c>
      <c r="O3647" t="s">
        <v>7514</v>
      </c>
      <c r="P3647">
        <v>14699970</v>
      </c>
      <c r="Q3647" t="s">
        <v>6636</v>
      </c>
      <c r="R3647" t="s">
        <v>6636</v>
      </c>
      <c r="S3647" s="12"/>
      <c r="T3647" s="13"/>
      <c r="U3647" t="s">
        <v>6636</v>
      </c>
    </row>
    <row r="3648" spans="1:21" x14ac:dyDescent="0.25">
      <c r="A3648" t="s">
        <v>6637</v>
      </c>
      <c r="B3648" s="12">
        <v>129192</v>
      </c>
      <c r="C3648" t="s">
        <v>9732</v>
      </c>
      <c r="D3648" s="11">
        <v>46210.792476851799</v>
      </c>
      <c r="E3648" t="s">
        <v>9733</v>
      </c>
      <c r="F3648" t="s">
        <v>6356</v>
      </c>
      <c r="G3648" t="s">
        <v>7568</v>
      </c>
      <c r="H3648" t="s">
        <v>6394</v>
      </c>
      <c r="I3648" t="s">
        <v>65</v>
      </c>
      <c r="J3648" t="s">
        <v>219</v>
      </c>
      <c r="K3648" t="s">
        <v>9734</v>
      </c>
      <c r="L3648" t="s">
        <v>9573</v>
      </c>
      <c r="M3648" t="s">
        <v>9735</v>
      </c>
      <c r="N3648" t="s">
        <v>7469</v>
      </c>
      <c r="O3648" t="s">
        <v>7470</v>
      </c>
      <c r="P3648">
        <v>8205000</v>
      </c>
      <c r="Q3648" t="s">
        <v>6636</v>
      </c>
      <c r="R3648" t="s">
        <v>6636</v>
      </c>
      <c r="S3648" s="12"/>
      <c r="T3648" s="13"/>
      <c r="U3648" t="s">
        <v>6721</v>
      </c>
    </row>
    <row r="3649" spans="1:21" x14ac:dyDescent="0.25">
      <c r="A3649" t="s">
        <v>6637</v>
      </c>
      <c r="B3649" s="12">
        <v>129132</v>
      </c>
      <c r="C3649" t="s">
        <v>8933</v>
      </c>
      <c r="D3649" s="11">
        <v>46212.810243055603</v>
      </c>
      <c r="E3649" t="s">
        <v>8934</v>
      </c>
      <c r="F3649" t="s">
        <v>6356</v>
      </c>
      <c r="G3649" t="s">
        <v>9617</v>
      </c>
      <c r="H3649" t="s">
        <v>6394</v>
      </c>
      <c r="I3649" t="s">
        <v>6623</v>
      </c>
      <c r="J3649" t="s">
        <v>8935</v>
      </c>
      <c r="K3649" t="s">
        <v>9736</v>
      </c>
      <c r="L3649" t="s">
        <v>9565</v>
      </c>
      <c r="M3649" t="s">
        <v>9737</v>
      </c>
      <c r="N3649" t="s">
        <v>7506</v>
      </c>
      <c r="O3649" t="s">
        <v>8352</v>
      </c>
      <c r="P3649">
        <v>11909970</v>
      </c>
      <c r="Q3649" t="s">
        <v>6636</v>
      </c>
      <c r="R3649" t="s">
        <v>6636</v>
      </c>
      <c r="S3649" s="12"/>
      <c r="T3649" s="13"/>
      <c r="U3649" t="s">
        <v>6636</v>
      </c>
    </row>
    <row r="3650" spans="1:21" x14ac:dyDescent="0.25">
      <c r="A3650" t="s">
        <v>6637</v>
      </c>
      <c r="B3650" s="12">
        <v>129132</v>
      </c>
      <c r="C3650" t="s">
        <v>8933</v>
      </c>
      <c r="D3650" s="11">
        <v>46212.810243055603</v>
      </c>
      <c r="E3650" t="s">
        <v>8934</v>
      </c>
      <c r="F3650" t="s">
        <v>6356</v>
      </c>
      <c r="G3650" t="s">
        <v>9563</v>
      </c>
      <c r="H3650" t="s">
        <v>6394</v>
      </c>
      <c r="I3650" t="s">
        <v>6623</v>
      </c>
      <c r="J3650" t="s">
        <v>8935</v>
      </c>
      <c r="K3650" t="s">
        <v>9736</v>
      </c>
      <c r="L3650" t="s">
        <v>9565</v>
      </c>
      <c r="M3650" t="s">
        <v>9737</v>
      </c>
      <c r="N3650" t="s">
        <v>7506</v>
      </c>
      <c r="O3650" t="s">
        <v>8352</v>
      </c>
      <c r="P3650">
        <v>11909970</v>
      </c>
      <c r="Q3650" t="s">
        <v>6636</v>
      </c>
      <c r="R3650" t="s">
        <v>6636</v>
      </c>
      <c r="S3650" s="12"/>
      <c r="T3650" s="13"/>
      <c r="U3650" t="s">
        <v>6636</v>
      </c>
    </row>
    <row r="3651" spans="1:21" x14ac:dyDescent="0.25">
      <c r="A3651" t="s">
        <v>6619</v>
      </c>
      <c r="B3651" s="12">
        <v>129132</v>
      </c>
      <c r="C3651" t="s">
        <v>8933</v>
      </c>
      <c r="D3651" s="11">
        <v>46213.548206018502</v>
      </c>
      <c r="E3651" t="s">
        <v>8934</v>
      </c>
      <c r="F3651" t="s">
        <v>6356</v>
      </c>
      <c r="G3651" t="s">
        <v>9617</v>
      </c>
      <c r="H3651" t="s">
        <v>6394</v>
      </c>
      <c r="I3651" t="s">
        <v>6623</v>
      </c>
      <c r="J3651" t="s">
        <v>8935</v>
      </c>
      <c r="K3651" t="s">
        <v>9736</v>
      </c>
      <c r="L3651" t="s">
        <v>9565</v>
      </c>
      <c r="M3651" t="s">
        <v>9737</v>
      </c>
      <c r="N3651" t="s">
        <v>7506</v>
      </c>
      <c r="O3651" t="s">
        <v>8352</v>
      </c>
      <c r="P3651">
        <v>11909970</v>
      </c>
      <c r="Q3651" t="s">
        <v>6636</v>
      </c>
      <c r="R3651" t="s">
        <v>6636</v>
      </c>
      <c r="S3651" s="12"/>
      <c r="T3651" s="13"/>
      <c r="U3651" t="s">
        <v>6636</v>
      </c>
    </row>
    <row r="3652" spans="1:21" x14ac:dyDescent="0.25">
      <c r="A3652" t="s">
        <v>6619</v>
      </c>
      <c r="B3652" s="12">
        <v>129132</v>
      </c>
      <c r="C3652" t="s">
        <v>8933</v>
      </c>
      <c r="D3652" s="11">
        <v>46213.548206018502</v>
      </c>
      <c r="E3652" t="s">
        <v>8934</v>
      </c>
      <c r="F3652" t="s">
        <v>6356</v>
      </c>
      <c r="G3652" t="s">
        <v>9563</v>
      </c>
      <c r="H3652" t="s">
        <v>6394</v>
      </c>
      <c r="I3652" t="s">
        <v>6623</v>
      </c>
      <c r="J3652" t="s">
        <v>8935</v>
      </c>
      <c r="K3652" t="s">
        <v>9736</v>
      </c>
      <c r="L3652" t="s">
        <v>9565</v>
      </c>
      <c r="M3652" t="s">
        <v>9737</v>
      </c>
      <c r="N3652" t="s">
        <v>7506</v>
      </c>
      <c r="O3652" t="s">
        <v>8352</v>
      </c>
      <c r="P3652">
        <v>11909970</v>
      </c>
      <c r="Q3652" t="s">
        <v>6636</v>
      </c>
      <c r="R3652" t="s">
        <v>6636</v>
      </c>
      <c r="S3652" s="12"/>
      <c r="T3652" s="13"/>
      <c r="U3652" t="s">
        <v>6636</v>
      </c>
    </row>
    <row r="3653" spans="1:21" x14ac:dyDescent="0.25">
      <c r="A3653" t="s">
        <v>6619</v>
      </c>
      <c r="B3653" s="12">
        <v>129192</v>
      </c>
      <c r="C3653" t="s">
        <v>9732</v>
      </c>
      <c r="D3653" s="11">
        <v>46213.851909722202</v>
      </c>
      <c r="E3653" t="s">
        <v>9733</v>
      </c>
      <c r="F3653" t="s">
        <v>6356</v>
      </c>
      <c r="G3653" t="s">
        <v>7568</v>
      </c>
      <c r="H3653" t="s">
        <v>6394</v>
      </c>
      <c r="I3653" t="s">
        <v>65</v>
      </c>
      <c r="J3653" t="s">
        <v>219</v>
      </c>
      <c r="K3653" t="s">
        <v>9734</v>
      </c>
      <c r="L3653" t="s">
        <v>9573</v>
      </c>
      <c r="M3653" t="s">
        <v>9735</v>
      </c>
      <c r="N3653" t="s">
        <v>7469</v>
      </c>
      <c r="O3653" t="s">
        <v>7470</v>
      </c>
      <c r="P3653">
        <v>8205000</v>
      </c>
      <c r="Q3653" t="s">
        <v>6636</v>
      </c>
      <c r="R3653" t="s">
        <v>6636</v>
      </c>
      <c r="S3653" s="12"/>
      <c r="T3653" s="13"/>
      <c r="U3653" t="s">
        <v>6721</v>
      </c>
    </row>
    <row r="3654" spans="1:21" x14ac:dyDescent="0.25">
      <c r="A3654" t="s">
        <v>6637</v>
      </c>
      <c r="B3654" s="12">
        <v>129264</v>
      </c>
      <c r="C3654" t="s">
        <v>9738</v>
      </c>
      <c r="D3654" s="11">
        <v>46214.549884259301</v>
      </c>
      <c r="E3654" t="s">
        <v>9739</v>
      </c>
      <c r="F3654" t="s">
        <v>6356</v>
      </c>
      <c r="G3654" t="s">
        <v>9617</v>
      </c>
      <c r="H3654" t="s">
        <v>6394</v>
      </c>
      <c r="I3654" t="s">
        <v>65</v>
      </c>
      <c r="J3654" t="s">
        <v>132</v>
      </c>
      <c r="K3654" t="s">
        <v>9740</v>
      </c>
      <c r="L3654" t="s">
        <v>9565</v>
      </c>
      <c r="M3654" t="s">
        <v>9741</v>
      </c>
      <c r="N3654" t="s">
        <v>7506</v>
      </c>
      <c r="O3654" t="s">
        <v>8352</v>
      </c>
      <c r="P3654">
        <v>11909970</v>
      </c>
      <c r="Q3654" t="s">
        <v>6636</v>
      </c>
      <c r="R3654" t="s">
        <v>6636</v>
      </c>
      <c r="S3654" s="12"/>
      <c r="T3654" s="13"/>
      <c r="U3654" t="s">
        <v>6721</v>
      </c>
    </row>
    <row r="3655" spans="1:21" x14ac:dyDescent="0.25">
      <c r="A3655" t="s">
        <v>6637</v>
      </c>
      <c r="B3655" s="12">
        <v>129264</v>
      </c>
      <c r="C3655" t="s">
        <v>9738</v>
      </c>
      <c r="D3655" s="11">
        <v>46214.549884259301</v>
      </c>
      <c r="E3655" t="s">
        <v>9739</v>
      </c>
      <c r="F3655" t="s">
        <v>6356</v>
      </c>
      <c r="G3655" t="s">
        <v>9563</v>
      </c>
      <c r="H3655" t="s">
        <v>6394</v>
      </c>
      <c r="I3655" t="s">
        <v>65</v>
      </c>
      <c r="J3655" t="s">
        <v>132</v>
      </c>
      <c r="K3655" t="s">
        <v>9740</v>
      </c>
      <c r="L3655" t="s">
        <v>9565</v>
      </c>
      <c r="M3655" t="s">
        <v>9741</v>
      </c>
      <c r="N3655" t="s">
        <v>7506</v>
      </c>
      <c r="O3655" t="s">
        <v>8352</v>
      </c>
      <c r="P3655">
        <v>11909970</v>
      </c>
      <c r="Q3655" t="s">
        <v>6636</v>
      </c>
      <c r="R3655" t="s">
        <v>6636</v>
      </c>
      <c r="S3655" s="12"/>
      <c r="T3655" s="13"/>
      <c r="U3655" t="s">
        <v>6721</v>
      </c>
    </row>
    <row r="3656" spans="1:21" x14ac:dyDescent="0.25">
      <c r="A3656" t="s">
        <v>6619</v>
      </c>
      <c r="B3656" s="12">
        <v>129264</v>
      </c>
      <c r="C3656" t="s">
        <v>9738</v>
      </c>
      <c r="D3656" s="11">
        <v>46214.5958680556</v>
      </c>
      <c r="E3656" t="s">
        <v>9739</v>
      </c>
      <c r="F3656" t="s">
        <v>6356</v>
      </c>
      <c r="G3656" t="s">
        <v>9617</v>
      </c>
      <c r="H3656" t="s">
        <v>6394</v>
      </c>
      <c r="I3656" t="s">
        <v>65</v>
      </c>
      <c r="J3656" t="s">
        <v>132</v>
      </c>
      <c r="K3656" t="s">
        <v>9740</v>
      </c>
      <c r="L3656" t="s">
        <v>9565</v>
      </c>
      <c r="M3656" t="s">
        <v>9741</v>
      </c>
      <c r="N3656" t="s">
        <v>7506</v>
      </c>
      <c r="O3656" t="s">
        <v>8352</v>
      </c>
      <c r="P3656">
        <v>11909970</v>
      </c>
      <c r="Q3656" t="s">
        <v>6636</v>
      </c>
      <c r="R3656" t="s">
        <v>6636</v>
      </c>
      <c r="S3656" s="12"/>
      <c r="T3656" s="13"/>
      <c r="U3656" t="s">
        <v>6721</v>
      </c>
    </row>
    <row r="3657" spans="1:21" x14ac:dyDescent="0.25">
      <c r="A3657" t="s">
        <v>6619</v>
      </c>
      <c r="B3657" s="12">
        <v>129264</v>
      </c>
      <c r="C3657" t="s">
        <v>9738</v>
      </c>
      <c r="D3657" s="11">
        <v>46214.5958680556</v>
      </c>
      <c r="E3657" t="s">
        <v>9739</v>
      </c>
      <c r="F3657" t="s">
        <v>6356</v>
      </c>
      <c r="G3657" t="s">
        <v>9563</v>
      </c>
      <c r="H3657" t="s">
        <v>6394</v>
      </c>
      <c r="I3657" t="s">
        <v>65</v>
      </c>
      <c r="J3657" t="s">
        <v>132</v>
      </c>
      <c r="K3657" t="s">
        <v>9740</v>
      </c>
      <c r="L3657" t="s">
        <v>9565</v>
      </c>
      <c r="M3657" t="s">
        <v>9741</v>
      </c>
      <c r="N3657" t="s">
        <v>7506</v>
      </c>
      <c r="O3657" t="s">
        <v>8352</v>
      </c>
      <c r="P3657">
        <v>11909970</v>
      </c>
      <c r="Q3657" t="s">
        <v>6636</v>
      </c>
      <c r="R3657" t="s">
        <v>6636</v>
      </c>
      <c r="S3657" s="12"/>
      <c r="T3657" s="13"/>
      <c r="U3657" t="s">
        <v>6721</v>
      </c>
    </row>
    <row r="3658" spans="1:21" x14ac:dyDescent="0.25">
      <c r="A3658" t="s">
        <v>6637</v>
      </c>
      <c r="B3658" s="12">
        <v>129378</v>
      </c>
      <c r="C3658" t="s">
        <v>9742</v>
      </c>
      <c r="D3658" s="11">
        <v>46215.547118055598</v>
      </c>
      <c r="E3658" t="s">
        <v>9743</v>
      </c>
      <c r="F3658" t="s">
        <v>6356</v>
      </c>
      <c r="G3658" t="s">
        <v>9617</v>
      </c>
      <c r="H3658" t="s">
        <v>6394</v>
      </c>
      <c r="I3658" t="s">
        <v>65</v>
      </c>
      <c r="J3658" t="s">
        <v>636</v>
      </c>
      <c r="K3658" t="s">
        <v>9744</v>
      </c>
      <c r="L3658" t="s">
        <v>9565</v>
      </c>
      <c r="M3658" t="s">
        <v>9745</v>
      </c>
      <c r="N3658" t="s">
        <v>7506</v>
      </c>
      <c r="O3658" t="s">
        <v>7811</v>
      </c>
      <c r="P3658">
        <v>8699970</v>
      </c>
      <c r="Q3658" t="s">
        <v>6636</v>
      </c>
      <c r="R3658" t="s">
        <v>6636</v>
      </c>
      <c r="S3658" s="12"/>
      <c r="T3658" s="13"/>
      <c r="U3658" t="s">
        <v>6636</v>
      </c>
    </row>
    <row r="3659" spans="1:21" x14ac:dyDescent="0.25">
      <c r="A3659" t="s">
        <v>6637</v>
      </c>
      <c r="B3659" s="12">
        <v>129378</v>
      </c>
      <c r="C3659" t="s">
        <v>9742</v>
      </c>
      <c r="D3659" s="11">
        <v>46215.547118055598</v>
      </c>
      <c r="E3659" t="s">
        <v>9743</v>
      </c>
      <c r="F3659" t="s">
        <v>6356</v>
      </c>
      <c r="G3659" t="s">
        <v>9563</v>
      </c>
      <c r="H3659" t="s">
        <v>6394</v>
      </c>
      <c r="I3659" t="s">
        <v>65</v>
      </c>
      <c r="J3659" t="s">
        <v>636</v>
      </c>
      <c r="K3659" t="s">
        <v>9744</v>
      </c>
      <c r="L3659" t="s">
        <v>9565</v>
      </c>
      <c r="M3659" t="s">
        <v>9745</v>
      </c>
      <c r="N3659" t="s">
        <v>7506</v>
      </c>
      <c r="O3659" t="s">
        <v>7811</v>
      </c>
      <c r="P3659">
        <v>8699970</v>
      </c>
      <c r="Q3659" t="s">
        <v>6636</v>
      </c>
      <c r="R3659" t="s">
        <v>6636</v>
      </c>
      <c r="S3659" s="12"/>
      <c r="T3659" s="13"/>
      <c r="U3659" t="s">
        <v>6636</v>
      </c>
    </row>
    <row r="3660" spans="1:21" x14ac:dyDescent="0.25">
      <c r="A3660" t="s">
        <v>6619</v>
      </c>
      <c r="B3660" s="12">
        <v>129378</v>
      </c>
      <c r="C3660" t="s">
        <v>9742</v>
      </c>
      <c r="D3660" s="11">
        <v>46215.559189814798</v>
      </c>
      <c r="E3660" t="s">
        <v>9743</v>
      </c>
      <c r="F3660" t="s">
        <v>6356</v>
      </c>
      <c r="G3660" t="s">
        <v>9617</v>
      </c>
      <c r="H3660" t="s">
        <v>6394</v>
      </c>
      <c r="I3660" t="s">
        <v>65</v>
      </c>
      <c r="J3660" t="s">
        <v>636</v>
      </c>
      <c r="K3660" t="s">
        <v>9744</v>
      </c>
      <c r="L3660" t="s">
        <v>9565</v>
      </c>
      <c r="M3660" t="s">
        <v>9745</v>
      </c>
      <c r="N3660" t="s">
        <v>7506</v>
      </c>
      <c r="O3660" t="s">
        <v>7811</v>
      </c>
      <c r="P3660">
        <v>8699970</v>
      </c>
      <c r="Q3660" t="s">
        <v>6636</v>
      </c>
      <c r="R3660" t="s">
        <v>6636</v>
      </c>
      <c r="S3660" s="12"/>
      <c r="T3660" s="13"/>
      <c r="U3660" t="s">
        <v>6636</v>
      </c>
    </row>
    <row r="3661" spans="1:21" x14ac:dyDescent="0.25">
      <c r="A3661" t="s">
        <v>6619</v>
      </c>
      <c r="B3661" s="12">
        <v>129378</v>
      </c>
      <c r="C3661" t="s">
        <v>9742</v>
      </c>
      <c r="D3661" s="11">
        <v>46215.559189814798</v>
      </c>
      <c r="E3661" t="s">
        <v>9743</v>
      </c>
      <c r="F3661" t="s">
        <v>6356</v>
      </c>
      <c r="G3661" t="s">
        <v>9563</v>
      </c>
      <c r="H3661" t="s">
        <v>6394</v>
      </c>
      <c r="I3661" t="s">
        <v>65</v>
      </c>
      <c r="J3661" t="s">
        <v>636</v>
      </c>
      <c r="K3661" t="s">
        <v>9744</v>
      </c>
      <c r="L3661" t="s">
        <v>9565</v>
      </c>
      <c r="M3661" t="s">
        <v>9745</v>
      </c>
      <c r="N3661" t="s">
        <v>7506</v>
      </c>
      <c r="O3661" t="s">
        <v>7811</v>
      </c>
      <c r="P3661">
        <v>8699970</v>
      </c>
      <c r="Q3661" t="s">
        <v>6636</v>
      </c>
      <c r="R3661" t="s">
        <v>6636</v>
      </c>
      <c r="S3661" s="12"/>
      <c r="T3661" s="13"/>
      <c r="U3661" t="s">
        <v>6636</v>
      </c>
    </row>
    <row r="3662" spans="1:21" x14ac:dyDescent="0.25">
      <c r="A3662" t="s">
        <v>6619</v>
      </c>
      <c r="B3662" s="12">
        <v>129750</v>
      </c>
      <c r="C3662" t="s">
        <v>9651</v>
      </c>
      <c r="D3662" s="11">
        <v>46217.713819444398</v>
      </c>
      <c r="E3662" t="s">
        <v>9652</v>
      </c>
      <c r="F3662" t="s">
        <v>6356</v>
      </c>
      <c r="G3662" t="s">
        <v>9653</v>
      </c>
      <c r="H3662" t="s">
        <v>6394</v>
      </c>
      <c r="I3662" t="s">
        <v>6623</v>
      </c>
      <c r="J3662" t="s">
        <v>8935</v>
      </c>
      <c r="K3662" t="s">
        <v>9654</v>
      </c>
      <c r="L3662" t="s">
        <v>9573</v>
      </c>
      <c r="M3662" t="s">
        <v>9655</v>
      </c>
      <c r="N3662" t="s">
        <v>7469</v>
      </c>
      <c r="O3662" t="s">
        <v>9605</v>
      </c>
      <c r="P3662">
        <v>7287000</v>
      </c>
      <c r="Q3662" t="s">
        <v>6636</v>
      </c>
      <c r="R3662" t="s">
        <v>6636</v>
      </c>
      <c r="S3662" s="12"/>
      <c r="T3662" s="13"/>
      <c r="U3662" t="s">
        <v>6636</v>
      </c>
    </row>
    <row r="3663" spans="1:21" x14ac:dyDescent="0.25">
      <c r="A3663" t="s">
        <v>6619</v>
      </c>
      <c r="B3663" s="12">
        <v>129750</v>
      </c>
      <c r="C3663" t="s">
        <v>9651</v>
      </c>
      <c r="D3663" s="11">
        <v>46217.713819444398</v>
      </c>
      <c r="E3663" t="s">
        <v>9652</v>
      </c>
      <c r="F3663" t="s">
        <v>6356</v>
      </c>
      <c r="G3663" t="s">
        <v>9656</v>
      </c>
      <c r="H3663" t="s">
        <v>6394</v>
      </c>
      <c r="I3663" t="s">
        <v>6623</v>
      </c>
      <c r="J3663" t="s">
        <v>8935</v>
      </c>
      <c r="K3663" t="s">
        <v>9654</v>
      </c>
      <c r="L3663" t="s">
        <v>9573</v>
      </c>
      <c r="M3663" t="s">
        <v>9655</v>
      </c>
      <c r="N3663" t="s">
        <v>7469</v>
      </c>
      <c r="O3663" t="s">
        <v>9605</v>
      </c>
      <c r="P3663">
        <v>7287000</v>
      </c>
      <c r="Q3663" t="s">
        <v>6636</v>
      </c>
      <c r="R3663" t="s">
        <v>6636</v>
      </c>
      <c r="S3663" s="12"/>
      <c r="T3663" s="13"/>
      <c r="U3663" t="s">
        <v>6636</v>
      </c>
    </row>
    <row r="3664" spans="1:21" x14ac:dyDescent="0.25">
      <c r="A3664" t="s">
        <v>6619</v>
      </c>
      <c r="B3664" s="12">
        <v>129750</v>
      </c>
      <c r="C3664" t="s">
        <v>9651</v>
      </c>
      <c r="D3664" s="11">
        <v>46217.713819444398</v>
      </c>
      <c r="E3664" t="s">
        <v>9652</v>
      </c>
      <c r="F3664" t="s">
        <v>6356</v>
      </c>
      <c r="G3664" t="s">
        <v>9657</v>
      </c>
      <c r="H3664" t="s">
        <v>6394</v>
      </c>
      <c r="I3664" t="s">
        <v>6623</v>
      </c>
      <c r="J3664" t="s">
        <v>8935</v>
      </c>
      <c r="K3664" t="s">
        <v>9654</v>
      </c>
      <c r="L3664" t="s">
        <v>9573</v>
      </c>
      <c r="M3664" t="s">
        <v>9655</v>
      </c>
      <c r="N3664" t="s">
        <v>7469</v>
      </c>
      <c r="O3664" t="s">
        <v>9605</v>
      </c>
      <c r="P3664">
        <v>7287000</v>
      </c>
      <c r="Q3664" t="s">
        <v>6636</v>
      </c>
      <c r="R3664" t="s">
        <v>6636</v>
      </c>
      <c r="S3664" s="12"/>
      <c r="T3664" s="13"/>
      <c r="U3664" t="s">
        <v>6636</v>
      </c>
    </row>
    <row r="3665" spans="1:21" x14ac:dyDescent="0.25">
      <c r="A3665" t="s">
        <v>6619</v>
      </c>
      <c r="B3665" s="12">
        <v>129750</v>
      </c>
      <c r="C3665" t="s">
        <v>9651</v>
      </c>
      <c r="D3665" s="11">
        <v>46217.713819444398</v>
      </c>
      <c r="E3665" t="s">
        <v>9652</v>
      </c>
      <c r="F3665" t="s">
        <v>6356</v>
      </c>
      <c r="G3665" t="s">
        <v>9658</v>
      </c>
      <c r="H3665" t="s">
        <v>6394</v>
      </c>
      <c r="I3665" t="s">
        <v>6623</v>
      </c>
      <c r="J3665" t="s">
        <v>8935</v>
      </c>
      <c r="K3665" t="s">
        <v>9654</v>
      </c>
      <c r="L3665" t="s">
        <v>9573</v>
      </c>
      <c r="M3665" t="s">
        <v>9655</v>
      </c>
      <c r="N3665" t="s">
        <v>7469</v>
      </c>
      <c r="O3665" t="s">
        <v>9605</v>
      </c>
      <c r="P3665">
        <v>7287000</v>
      </c>
      <c r="Q3665" t="s">
        <v>6636</v>
      </c>
      <c r="R3665" t="s">
        <v>6636</v>
      </c>
      <c r="S3665" s="12"/>
      <c r="T3665" s="13"/>
      <c r="U3665" t="s">
        <v>6636</v>
      </c>
    </row>
    <row r="3666" spans="1:21" x14ac:dyDescent="0.25">
      <c r="A3666" t="s">
        <v>6637</v>
      </c>
      <c r="B3666" s="12">
        <v>129954</v>
      </c>
      <c r="C3666" t="s">
        <v>9399</v>
      </c>
      <c r="D3666" s="11">
        <v>46218.824305555601</v>
      </c>
      <c r="E3666" t="s">
        <v>9400</v>
      </c>
      <c r="F3666" t="s">
        <v>6356</v>
      </c>
      <c r="G3666" t="s">
        <v>7567</v>
      </c>
      <c r="H3666" t="s">
        <v>6394</v>
      </c>
      <c r="I3666" t="s">
        <v>65</v>
      </c>
      <c r="J3666" t="s">
        <v>219</v>
      </c>
      <c r="K3666" t="s">
        <v>9746</v>
      </c>
      <c r="L3666" t="s">
        <v>9573</v>
      </c>
      <c r="M3666" t="s">
        <v>9747</v>
      </c>
      <c r="N3666" t="s">
        <v>8601</v>
      </c>
      <c r="O3666" t="s">
        <v>8602</v>
      </c>
      <c r="P3666">
        <v>6870000</v>
      </c>
      <c r="Q3666" t="s">
        <v>6636</v>
      </c>
      <c r="R3666" t="s">
        <v>6636</v>
      </c>
      <c r="S3666" s="12"/>
      <c r="T3666" s="13"/>
      <c r="U3666" t="s">
        <v>6721</v>
      </c>
    </row>
    <row r="3667" spans="1:21" x14ac:dyDescent="0.25">
      <c r="A3667" t="s">
        <v>6619</v>
      </c>
      <c r="B3667" s="12">
        <v>129954</v>
      </c>
      <c r="C3667" t="s">
        <v>9399</v>
      </c>
      <c r="D3667" s="11">
        <v>46219.484745370399</v>
      </c>
      <c r="E3667" t="s">
        <v>9400</v>
      </c>
      <c r="F3667" t="s">
        <v>6356</v>
      </c>
      <c r="G3667" t="s">
        <v>7567</v>
      </c>
      <c r="H3667" t="s">
        <v>6394</v>
      </c>
      <c r="I3667" t="s">
        <v>65</v>
      </c>
      <c r="J3667" t="s">
        <v>219</v>
      </c>
      <c r="K3667" t="s">
        <v>9746</v>
      </c>
      <c r="L3667" t="s">
        <v>9573</v>
      </c>
      <c r="M3667" t="s">
        <v>9747</v>
      </c>
      <c r="N3667" t="s">
        <v>8601</v>
      </c>
      <c r="O3667" t="s">
        <v>8602</v>
      </c>
      <c r="P3667">
        <v>6870000</v>
      </c>
      <c r="Q3667" t="s">
        <v>6636</v>
      </c>
      <c r="R3667" t="s">
        <v>6636</v>
      </c>
      <c r="S3667" s="12"/>
      <c r="T3667" s="13"/>
      <c r="U3667" t="s">
        <v>6721</v>
      </c>
    </row>
    <row r="3668" spans="1:21" x14ac:dyDescent="0.25">
      <c r="A3668" t="s">
        <v>6637</v>
      </c>
      <c r="B3668" s="12">
        <v>37284</v>
      </c>
      <c r="C3668" t="s">
        <v>9748</v>
      </c>
      <c r="D3668" s="11">
        <v>46189.435648148101</v>
      </c>
      <c r="E3668" t="s">
        <v>9749</v>
      </c>
      <c r="F3668" t="s">
        <v>6415</v>
      </c>
      <c r="G3668" t="s">
        <v>9750</v>
      </c>
      <c r="H3668" t="s">
        <v>6476</v>
      </c>
      <c r="I3668" t="s">
        <v>55</v>
      </c>
      <c r="J3668" t="s">
        <v>164</v>
      </c>
      <c r="K3668" t="s">
        <v>9751</v>
      </c>
      <c r="L3668" t="s">
        <v>9752</v>
      </c>
      <c r="M3668" t="s">
        <v>9753</v>
      </c>
      <c r="N3668" t="s">
        <v>6761</v>
      </c>
      <c r="O3668" t="s">
        <v>6762</v>
      </c>
      <c r="P3668">
        <v>2889900</v>
      </c>
      <c r="Q3668" t="s">
        <v>6636</v>
      </c>
      <c r="R3668" t="s">
        <v>6636</v>
      </c>
      <c r="S3668" s="12"/>
      <c r="T3668" s="13"/>
      <c r="U3668" t="s">
        <v>6629</v>
      </c>
    </row>
    <row r="3669" spans="1:21" x14ac:dyDescent="0.25">
      <c r="A3669" t="s">
        <v>6637</v>
      </c>
      <c r="B3669" s="12">
        <v>37284</v>
      </c>
      <c r="C3669" t="s">
        <v>9748</v>
      </c>
      <c r="D3669" s="11">
        <v>46189.435648148101</v>
      </c>
      <c r="E3669" t="s">
        <v>9749</v>
      </c>
      <c r="F3669" t="s">
        <v>6415</v>
      </c>
      <c r="G3669" t="s">
        <v>9754</v>
      </c>
      <c r="H3669" t="s">
        <v>6476</v>
      </c>
      <c r="I3669" t="s">
        <v>55</v>
      </c>
      <c r="J3669" t="s">
        <v>164</v>
      </c>
      <c r="K3669" t="s">
        <v>9751</v>
      </c>
      <c r="L3669" t="s">
        <v>9752</v>
      </c>
      <c r="M3669" t="s">
        <v>9753</v>
      </c>
      <c r="N3669" t="s">
        <v>6761</v>
      </c>
      <c r="O3669" t="s">
        <v>6762</v>
      </c>
      <c r="P3669">
        <v>2889900</v>
      </c>
      <c r="Q3669" t="s">
        <v>6636</v>
      </c>
      <c r="R3669" t="s">
        <v>6636</v>
      </c>
      <c r="S3669" s="12"/>
      <c r="T3669" s="13"/>
      <c r="U3669" t="s">
        <v>6629</v>
      </c>
    </row>
    <row r="3670" spans="1:21" x14ac:dyDescent="0.25">
      <c r="A3670" t="s">
        <v>6637</v>
      </c>
      <c r="B3670" s="12">
        <v>37284</v>
      </c>
      <c r="C3670" t="s">
        <v>9748</v>
      </c>
      <c r="D3670" s="11">
        <v>46189.435648148101</v>
      </c>
      <c r="E3670" t="s">
        <v>9749</v>
      </c>
      <c r="F3670" t="s">
        <v>6415</v>
      </c>
      <c r="G3670" t="s">
        <v>9755</v>
      </c>
      <c r="H3670" t="s">
        <v>6476</v>
      </c>
      <c r="I3670" t="s">
        <v>55</v>
      </c>
      <c r="J3670" t="s">
        <v>164</v>
      </c>
      <c r="K3670" t="s">
        <v>9751</v>
      </c>
      <c r="L3670" t="s">
        <v>9752</v>
      </c>
      <c r="M3670" t="s">
        <v>9753</v>
      </c>
      <c r="N3670" t="s">
        <v>6761</v>
      </c>
      <c r="O3670" t="s">
        <v>6762</v>
      </c>
      <c r="P3670">
        <v>2889900</v>
      </c>
      <c r="Q3670" t="s">
        <v>6636</v>
      </c>
      <c r="R3670" t="s">
        <v>6636</v>
      </c>
      <c r="S3670" s="12"/>
      <c r="T3670" s="13"/>
      <c r="U3670" t="s">
        <v>6629</v>
      </c>
    </row>
    <row r="3671" spans="1:21" x14ac:dyDescent="0.25">
      <c r="A3671" t="s">
        <v>6637</v>
      </c>
      <c r="B3671" s="12">
        <v>36106</v>
      </c>
      <c r="C3671" t="s">
        <v>9756</v>
      </c>
      <c r="D3671" s="11">
        <v>46193.585416666698</v>
      </c>
      <c r="E3671" t="s">
        <v>9757</v>
      </c>
      <c r="F3671" t="s">
        <v>6415</v>
      </c>
      <c r="G3671" t="s">
        <v>9754</v>
      </c>
      <c r="H3671" t="s">
        <v>6476</v>
      </c>
      <c r="I3671" t="s">
        <v>6636</v>
      </c>
      <c r="J3671" t="s">
        <v>6636</v>
      </c>
      <c r="K3671" t="s">
        <v>9758</v>
      </c>
      <c r="L3671" t="s">
        <v>9752</v>
      </c>
      <c r="M3671" t="s">
        <v>9759</v>
      </c>
      <c r="N3671" t="s">
        <v>6761</v>
      </c>
      <c r="O3671" t="s">
        <v>6762</v>
      </c>
      <c r="P3671">
        <v>2709900</v>
      </c>
      <c r="Q3671" t="s">
        <v>6778</v>
      </c>
      <c r="R3671" t="s">
        <v>9760</v>
      </c>
      <c r="S3671" s="12"/>
      <c r="T3671" s="13"/>
      <c r="U3671" t="s">
        <v>6629</v>
      </c>
    </row>
    <row r="3672" spans="1:21" x14ac:dyDescent="0.25">
      <c r="A3672" t="s">
        <v>6637</v>
      </c>
      <c r="B3672" s="12">
        <v>36106</v>
      </c>
      <c r="C3672" t="s">
        <v>9756</v>
      </c>
      <c r="D3672" s="11">
        <v>46193.585416666698</v>
      </c>
      <c r="E3672" t="s">
        <v>9757</v>
      </c>
      <c r="F3672" t="s">
        <v>6415</v>
      </c>
      <c r="G3672" t="s">
        <v>9755</v>
      </c>
      <c r="H3672" t="s">
        <v>6476</v>
      </c>
      <c r="I3672" t="s">
        <v>6636</v>
      </c>
      <c r="J3672" t="s">
        <v>6636</v>
      </c>
      <c r="K3672" t="s">
        <v>9758</v>
      </c>
      <c r="L3672" t="s">
        <v>9752</v>
      </c>
      <c r="M3672" t="s">
        <v>9759</v>
      </c>
      <c r="N3672" t="s">
        <v>6761</v>
      </c>
      <c r="O3672" t="s">
        <v>6762</v>
      </c>
      <c r="P3672">
        <v>2709900</v>
      </c>
      <c r="Q3672" t="s">
        <v>6778</v>
      </c>
      <c r="R3672" t="s">
        <v>9760</v>
      </c>
      <c r="S3672" s="12"/>
      <c r="T3672" s="13"/>
      <c r="U3672" t="s">
        <v>6629</v>
      </c>
    </row>
    <row r="3673" spans="1:21" x14ac:dyDescent="0.25">
      <c r="A3673" t="s">
        <v>6637</v>
      </c>
      <c r="B3673" s="12">
        <v>38790</v>
      </c>
      <c r="C3673" t="s">
        <v>9761</v>
      </c>
      <c r="D3673" s="11">
        <v>46200.996180555601</v>
      </c>
      <c r="E3673" t="s">
        <v>9762</v>
      </c>
      <c r="F3673" t="s">
        <v>6415</v>
      </c>
      <c r="G3673" t="s">
        <v>9763</v>
      </c>
      <c r="H3673" t="s">
        <v>6476</v>
      </c>
      <c r="I3673" t="s">
        <v>65</v>
      </c>
      <c r="J3673" t="s">
        <v>57</v>
      </c>
      <c r="K3673" t="s">
        <v>9764</v>
      </c>
      <c r="L3673" t="s">
        <v>9765</v>
      </c>
      <c r="M3673" t="s">
        <v>9766</v>
      </c>
      <c r="N3673" t="s">
        <v>7001</v>
      </c>
      <c r="O3673" t="s">
        <v>7002</v>
      </c>
      <c r="P3673">
        <v>2150000</v>
      </c>
      <c r="Q3673" t="s">
        <v>6893</v>
      </c>
      <c r="R3673" t="s">
        <v>8501</v>
      </c>
      <c r="S3673" s="12"/>
      <c r="T3673" s="13"/>
      <c r="U3673" t="s">
        <v>6629</v>
      </c>
    </row>
    <row r="3674" spans="1:21" x14ac:dyDescent="0.25">
      <c r="A3674" t="s">
        <v>6637</v>
      </c>
      <c r="B3674" s="12">
        <v>38790</v>
      </c>
      <c r="C3674" t="s">
        <v>9761</v>
      </c>
      <c r="D3674" s="11">
        <v>46200.996180555601</v>
      </c>
      <c r="E3674" t="s">
        <v>9762</v>
      </c>
      <c r="F3674" t="s">
        <v>6415</v>
      </c>
      <c r="G3674" t="s">
        <v>9767</v>
      </c>
      <c r="H3674" t="s">
        <v>6476</v>
      </c>
      <c r="I3674" t="s">
        <v>65</v>
      </c>
      <c r="J3674" t="s">
        <v>57</v>
      </c>
      <c r="K3674" t="s">
        <v>9764</v>
      </c>
      <c r="L3674" t="s">
        <v>9765</v>
      </c>
      <c r="M3674" t="s">
        <v>9766</v>
      </c>
      <c r="N3674" t="s">
        <v>7001</v>
      </c>
      <c r="O3674" t="s">
        <v>7002</v>
      </c>
      <c r="P3674">
        <v>2150000</v>
      </c>
      <c r="Q3674" t="s">
        <v>6893</v>
      </c>
      <c r="R3674" t="s">
        <v>8501</v>
      </c>
      <c r="S3674" s="12"/>
      <c r="T3674" s="13"/>
      <c r="U3674" t="s">
        <v>6629</v>
      </c>
    </row>
    <row r="3675" spans="1:21" x14ac:dyDescent="0.25">
      <c r="A3675" t="s">
        <v>6637</v>
      </c>
      <c r="B3675" s="12">
        <v>38790</v>
      </c>
      <c r="C3675" t="s">
        <v>9761</v>
      </c>
      <c r="D3675" s="11">
        <v>46200.996180555601</v>
      </c>
      <c r="E3675" t="s">
        <v>9762</v>
      </c>
      <c r="F3675" t="s">
        <v>6415</v>
      </c>
      <c r="G3675" t="s">
        <v>9768</v>
      </c>
      <c r="H3675" t="s">
        <v>6476</v>
      </c>
      <c r="I3675" t="s">
        <v>65</v>
      </c>
      <c r="J3675" t="s">
        <v>57</v>
      </c>
      <c r="K3675" t="s">
        <v>9764</v>
      </c>
      <c r="L3675" t="s">
        <v>9765</v>
      </c>
      <c r="M3675" t="s">
        <v>9766</v>
      </c>
      <c r="N3675" t="s">
        <v>7001</v>
      </c>
      <c r="O3675" t="s">
        <v>7002</v>
      </c>
      <c r="P3675">
        <v>2150000</v>
      </c>
      <c r="Q3675" t="s">
        <v>6893</v>
      </c>
      <c r="R3675" t="s">
        <v>8501</v>
      </c>
      <c r="S3675" s="12"/>
      <c r="T3675" s="13"/>
      <c r="U3675" t="s">
        <v>6629</v>
      </c>
    </row>
    <row r="3676" spans="1:21" x14ac:dyDescent="0.25">
      <c r="A3676" t="s">
        <v>6637</v>
      </c>
      <c r="B3676" s="12">
        <v>38790</v>
      </c>
      <c r="C3676" t="s">
        <v>9761</v>
      </c>
      <c r="D3676" s="11">
        <v>46200.996180555601</v>
      </c>
      <c r="E3676" t="s">
        <v>9762</v>
      </c>
      <c r="F3676" t="s">
        <v>6415</v>
      </c>
      <c r="G3676" t="s">
        <v>9754</v>
      </c>
      <c r="H3676" t="s">
        <v>6476</v>
      </c>
      <c r="I3676" t="s">
        <v>65</v>
      </c>
      <c r="J3676" t="s">
        <v>57</v>
      </c>
      <c r="K3676" t="s">
        <v>9764</v>
      </c>
      <c r="L3676" t="s">
        <v>9765</v>
      </c>
      <c r="M3676" t="s">
        <v>9766</v>
      </c>
      <c r="N3676" t="s">
        <v>7001</v>
      </c>
      <c r="O3676" t="s">
        <v>7002</v>
      </c>
      <c r="P3676">
        <v>2150000</v>
      </c>
      <c r="Q3676" t="s">
        <v>6893</v>
      </c>
      <c r="R3676" t="s">
        <v>8501</v>
      </c>
      <c r="S3676" s="12"/>
      <c r="T3676" s="13"/>
      <c r="U3676" t="s">
        <v>6629</v>
      </c>
    </row>
    <row r="3677" spans="1:21" x14ac:dyDescent="0.25">
      <c r="A3677" t="s">
        <v>6637</v>
      </c>
      <c r="B3677" s="12">
        <v>38790</v>
      </c>
      <c r="C3677" t="s">
        <v>9761</v>
      </c>
      <c r="D3677" s="11">
        <v>46200.996180555601</v>
      </c>
      <c r="E3677" t="s">
        <v>9762</v>
      </c>
      <c r="F3677" t="s">
        <v>6415</v>
      </c>
      <c r="G3677" t="s">
        <v>9755</v>
      </c>
      <c r="H3677" t="s">
        <v>6476</v>
      </c>
      <c r="I3677" t="s">
        <v>65</v>
      </c>
      <c r="J3677" t="s">
        <v>57</v>
      </c>
      <c r="K3677" t="s">
        <v>9764</v>
      </c>
      <c r="L3677" t="s">
        <v>9765</v>
      </c>
      <c r="M3677" t="s">
        <v>9766</v>
      </c>
      <c r="N3677" t="s">
        <v>7001</v>
      </c>
      <c r="O3677" t="s">
        <v>7002</v>
      </c>
      <c r="P3677">
        <v>2150000</v>
      </c>
      <c r="Q3677" t="s">
        <v>6893</v>
      </c>
      <c r="R3677" t="s">
        <v>8501</v>
      </c>
      <c r="S3677" s="12"/>
      <c r="T3677" s="13"/>
      <c r="U3677" t="s">
        <v>6629</v>
      </c>
    </row>
    <row r="3678" spans="1:21" x14ac:dyDescent="0.25">
      <c r="A3678" t="s">
        <v>6619</v>
      </c>
      <c r="B3678" s="12">
        <v>41384</v>
      </c>
      <c r="C3678" t="s">
        <v>9769</v>
      </c>
      <c r="D3678" s="11">
        <v>46181.681064814802</v>
      </c>
      <c r="E3678" t="s">
        <v>9770</v>
      </c>
      <c r="F3678" t="s">
        <v>6617</v>
      </c>
      <c r="G3678" t="s">
        <v>9771</v>
      </c>
      <c r="H3678" t="s">
        <v>6461</v>
      </c>
      <c r="I3678" t="s">
        <v>65</v>
      </c>
      <c r="J3678" t="s">
        <v>57</v>
      </c>
      <c r="K3678" t="s">
        <v>9772</v>
      </c>
      <c r="L3678" t="s">
        <v>9773</v>
      </c>
      <c r="M3678" t="s">
        <v>9774</v>
      </c>
      <c r="N3678" t="s">
        <v>7001</v>
      </c>
      <c r="O3678" t="s">
        <v>7002</v>
      </c>
      <c r="P3678">
        <v>1575000</v>
      </c>
      <c r="Q3678" t="s">
        <v>6636</v>
      </c>
      <c r="R3678" t="s">
        <v>6636</v>
      </c>
      <c r="S3678" s="12"/>
      <c r="T3678" s="13"/>
      <c r="U3678" t="s">
        <v>7486</v>
      </c>
    </row>
    <row r="3679" spans="1:21" x14ac:dyDescent="0.25">
      <c r="A3679" t="s">
        <v>6619</v>
      </c>
      <c r="B3679" s="12">
        <v>41384</v>
      </c>
      <c r="C3679" t="s">
        <v>9769</v>
      </c>
      <c r="D3679" s="11">
        <v>46181.681064814802</v>
      </c>
      <c r="E3679" t="s">
        <v>9770</v>
      </c>
      <c r="F3679" t="s">
        <v>6617</v>
      </c>
      <c r="G3679" t="s">
        <v>9775</v>
      </c>
      <c r="H3679" t="s">
        <v>6461</v>
      </c>
      <c r="I3679" t="s">
        <v>65</v>
      </c>
      <c r="J3679" t="s">
        <v>57</v>
      </c>
      <c r="K3679" t="s">
        <v>9772</v>
      </c>
      <c r="L3679" t="s">
        <v>9773</v>
      </c>
      <c r="M3679" t="s">
        <v>9774</v>
      </c>
      <c r="N3679" t="s">
        <v>7001</v>
      </c>
      <c r="O3679" t="s">
        <v>7002</v>
      </c>
      <c r="P3679">
        <v>1575000</v>
      </c>
      <c r="Q3679" t="s">
        <v>6636</v>
      </c>
      <c r="R3679" t="s">
        <v>6636</v>
      </c>
      <c r="S3679" s="12"/>
      <c r="T3679" s="13"/>
      <c r="U3679" t="s">
        <v>7486</v>
      </c>
    </row>
    <row r="3680" spans="1:21" x14ac:dyDescent="0.25">
      <c r="A3680" t="s">
        <v>6619</v>
      </c>
      <c r="B3680" s="12">
        <v>41384</v>
      </c>
      <c r="C3680" t="s">
        <v>9769</v>
      </c>
      <c r="D3680" s="11">
        <v>46181.681064814802</v>
      </c>
      <c r="E3680" t="s">
        <v>9770</v>
      </c>
      <c r="F3680" t="s">
        <v>6617</v>
      </c>
      <c r="G3680" t="s">
        <v>9776</v>
      </c>
      <c r="H3680" t="s">
        <v>6461</v>
      </c>
      <c r="I3680" t="s">
        <v>65</v>
      </c>
      <c r="J3680" t="s">
        <v>57</v>
      </c>
      <c r="K3680" t="s">
        <v>9772</v>
      </c>
      <c r="L3680" t="s">
        <v>9773</v>
      </c>
      <c r="M3680" t="s">
        <v>9774</v>
      </c>
      <c r="N3680" t="s">
        <v>7001</v>
      </c>
      <c r="O3680" t="s">
        <v>7002</v>
      </c>
      <c r="P3680">
        <v>1575000</v>
      </c>
      <c r="Q3680" t="s">
        <v>6636</v>
      </c>
      <c r="R3680" t="s">
        <v>6636</v>
      </c>
      <c r="S3680" s="12"/>
      <c r="T3680" s="13"/>
      <c r="U3680" t="s">
        <v>7486</v>
      </c>
    </row>
    <row r="3681" spans="1:21" x14ac:dyDescent="0.25">
      <c r="A3681" t="s">
        <v>6637</v>
      </c>
      <c r="B3681" s="12">
        <v>36374</v>
      </c>
      <c r="C3681" t="s">
        <v>9777</v>
      </c>
      <c r="D3681" s="11">
        <v>46181.923923611103</v>
      </c>
      <c r="E3681" t="s">
        <v>9778</v>
      </c>
      <c r="F3681" t="s">
        <v>6617</v>
      </c>
      <c r="G3681" t="s">
        <v>9771</v>
      </c>
      <c r="H3681" t="s">
        <v>6461</v>
      </c>
      <c r="I3681" t="s">
        <v>55</v>
      </c>
      <c r="J3681" t="s">
        <v>732</v>
      </c>
      <c r="K3681" t="s">
        <v>9779</v>
      </c>
      <c r="L3681" t="s">
        <v>9773</v>
      </c>
      <c r="M3681" t="s">
        <v>9780</v>
      </c>
      <c r="N3681" t="s">
        <v>7001</v>
      </c>
      <c r="O3681" t="s">
        <v>7002</v>
      </c>
      <c r="P3681">
        <v>1735000</v>
      </c>
      <c r="Q3681" t="s">
        <v>6778</v>
      </c>
      <c r="R3681" t="s">
        <v>7311</v>
      </c>
      <c r="S3681" s="12"/>
      <c r="T3681" s="13"/>
      <c r="U3681" t="s">
        <v>6636</v>
      </c>
    </row>
    <row r="3682" spans="1:21" x14ac:dyDescent="0.25">
      <c r="A3682" t="s">
        <v>6637</v>
      </c>
      <c r="B3682" s="12">
        <v>36374</v>
      </c>
      <c r="C3682" t="s">
        <v>9777</v>
      </c>
      <c r="D3682" s="11">
        <v>46181.923923611103</v>
      </c>
      <c r="E3682" t="s">
        <v>9778</v>
      </c>
      <c r="F3682" t="s">
        <v>6617</v>
      </c>
      <c r="G3682" t="s">
        <v>9775</v>
      </c>
      <c r="H3682" t="s">
        <v>6461</v>
      </c>
      <c r="I3682" t="s">
        <v>55</v>
      </c>
      <c r="J3682" t="s">
        <v>732</v>
      </c>
      <c r="K3682" t="s">
        <v>9779</v>
      </c>
      <c r="L3682" t="s">
        <v>9773</v>
      </c>
      <c r="M3682" t="s">
        <v>9780</v>
      </c>
      <c r="N3682" t="s">
        <v>7001</v>
      </c>
      <c r="O3682" t="s">
        <v>7002</v>
      </c>
      <c r="P3682">
        <v>1735000</v>
      </c>
      <c r="Q3682" t="s">
        <v>6778</v>
      </c>
      <c r="R3682" t="s">
        <v>7311</v>
      </c>
      <c r="S3682" s="12"/>
      <c r="T3682" s="13"/>
      <c r="U3682" t="s">
        <v>6636</v>
      </c>
    </row>
    <row r="3683" spans="1:21" x14ac:dyDescent="0.25">
      <c r="A3683" t="s">
        <v>6637</v>
      </c>
      <c r="B3683" s="12">
        <v>36374</v>
      </c>
      <c r="C3683" t="s">
        <v>9777</v>
      </c>
      <c r="D3683" s="11">
        <v>46181.923923611103</v>
      </c>
      <c r="E3683" t="s">
        <v>9778</v>
      </c>
      <c r="F3683" t="s">
        <v>6617</v>
      </c>
      <c r="G3683" t="s">
        <v>9776</v>
      </c>
      <c r="H3683" t="s">
        <v>6461</v>
      </c>
      <c r="I3683" t="s">
        <v>55</v>
      </c>
      <c r="J3683" t="s">
        <v>732</v>
      </c>
      <c r="K3683" t="s">
        <v>9779</v>
      </c>
      <c r="L3683" t="s">
        <v>9773</v>
      </c>
      <c r="M3683" t="s">
        <v>9780</v>
      </c>
      <c r="N3683" t="s">
        <v>7001</v>
      </c>
      <c r="O3683" t="s">
        <v>7002</v>
      </c>
      <c r="P3683">
        <v>1735000</v>
      </c>
      <c r="Q3683" t="s">
        <v>6778</v>
      </c>
      <c r="R3683" t="s">
        <v>7311</v>
      </c>
      <c r="S3683" s="12"/>
      <c r="T3683" s="13"/>
      <c r="U3683" t="s">
        <v>6636</v>
      </c>
    </row>
    <row r="3684" spans="1:21" x14ac:dyDescent="0.25">
      <c r="A3684" t="s">
        <v>6637</v>
      </c>
      <c r="B3684" s="12">
        <v>41730</v>
      </c>
      <c r="C3684" t="s">
        <v>9781</v>
      </c>
      <c r="D3684" s="11">
        <v>46182.438078703701</v>
      </c>
      <c r="E3684" t="s">
        <v>9782</v>
      </c>
      <c r="F3684" t="s">
        <v>6617</v>
      </c>
      <c r="G3684" t="s">
        <v>9783</v>
      </c>
      <c r="H3684" t="s">
        <v>6461</v>
      </c>
      <c r="I3684" t="s">
        <v>65</v>
      </c>
      <c r="J3684" t="s">
        <v>2226</v>
      </c>
      <c r="K3684" t="s">
        <v>9784</v>
      </c>
      <c r="L3684" t="s">
        <v>9785</v>
      </c>
      <c r="M3684" t="s">
        <v>9786</v>
      </c>
      <c r="N3684" t="s">
        <v>7202</v>
      </c>
      <c r="O3684" t="s">
        <v>7255</v>
      </c>
      <c r="P3684">
        <v>2809990</v>
      </c>
      <c r="Q3684" t="s">
        <v>6636</v>
      </c>
      <c r="R3684" t="s">
        <v>6636</v>
      </c>
      <c r="S3684" s="12"/>
      <c r="T3684" s="13"/>
      <c r="U3684" t="s">
        <v>7486</v>
      </c>
    </row>
    <row r="3685" spans="1:21" x14ac:dyDescent="0.25">
      <c r="A3685" t="s">
        <v>6619</v>
      </c>
      <c r="B3685" s="12">
        <v>41730</v>
      </c>
      <c r="C3685" t="s">
        <v>9781</v>
      </c>
      <c r="D3685" s="11">
        <v>46187.4760648148</v>
      </c>
      <c r="E3685" t="s">
        <v>9782</v>
      </c>
      <c r="F3685" t="s">
        <v>6617</v>
      </c>
      <c r="G3685" t="s">
        <v>9783</v>
      </c>
      <c r="H3685" t="s">
        <v>6461</v>
      </c>
      <c r="I3685" t="s">
        <v>65</v>
      </c>
      <c r="J3685" t="s">
        <v>2226</v>
      </c>
      <c r="K3685" t="s">
        <v>9784</v>
      </c>
      <c r="L3685" t="s">
        <v>9785</v>
      </c>
      <c r="M3685" t="s">
        <v>9786</v>
      </c>
      <c r="N3685" t="s">
        <v>7202</v>
      </c>
      <c r="O3685" t="s">
        <v>7255</v>
      </c>
      <c r="P3685">
        <v>2809990</v>
      </c>
      <c r="Q3685" t="s">
        <v>6636</v>
      </c>
      <c r="R3685" t="s">
        <v>6636</v>
      </c>
      <c r="S3685" s="12"/>
      <c r="T3685" s="13"/>
      <c r="U3685" t="s">
        <v>7486</v>
      </c>
    </row>
    <row r="3686" spans="1:21" x14ac:dyDescent="0.25">
      <c r="A3686" t="s">
        <v>6637</v>
      </c>
      <c r="B3686" s="12">
        <v>42526</v>
      </c>
      <c r="C3686" t="s">
        <v>9787</v>
      </c>
      <c r="D3686" s="11">
        <v>46196.314351851899</v>
      </c>
      <c r="E3686" t="s">
        <v>9788</v>
      </c>
      <c r="F3686" t="s">
        <v>6617</v>
      </c>
      <c r="G3686" t="s">
        <v>9783</v>
      </c>
      <c r="H3686" t="s">
        <v>6461</v>
      </c>
      <c r="I3686" t="s">
        <v>6636</v>
      </c>
      <c r="J3686" t="s">
        <v>6636</v>
      </c>
      <c r="K3686" t="s">
        <v>9789</v>
      </c>
      <c r="L3686" t="s">
        <v>9785</v>
      </c>
      <c r="M3686" t="s">
        <v>9790</v>
      </c>
      <c r="N3686" t="s">
        <v>7202</v>
      </c>
      <c r="O3686" t="s">
        <v>7203</v>
      </c>
      <c r="P3686">
        <v>2679990</v>
      </c>
      <c r="Q3686" t="s">
        <v>6636</v>
      </c>
      <c r="R3686" t="s">
        <v>6636</v>
      </c>
      <c r="S3686" s="12"/>
      <c r="T3686" s="13"/>
      <c r="U3686" t="s">
        <v>9791</v>
      </c>
    </row>
    <row r="3687" spans="1:21" x14ac:dyDescent="0.25">
      <c r="A3687" t="s">
        <v>6637</v>
      </c>
      <c r="B3687" s="12">
        <v>42369</v>
      </c>
      <c r="C3687" t="s">
        <v>9792</v>
      </c>
      <c r="D3687" s="11">
        <v>46197.607384259303</v>
      </c>
      <c r="E3687" t="s">
        <v>9793</v>
      </c>
      <c r="F3687" t="s">
        <v>6617</v>
      </c>
      <c r="G3687" t="s">
        <v>9771</v>
      </c>
      <c r="H3687" t="s">
        <v>6461</v>
      </c>
      <c r="I3687" t="s">
        <v>55</v>
      </c>
      <c r="J3687" t="s">
        <v>643</v>
      </c>
      <c r="K3687" t="s">
        <v>9794</v>
      </c>
      <c r="L3687" t="s">
        <v>9773</v>
      </c>
      <c r="M3687" t="s">
        <v>9795</v>
      </c>
      <c r="N3687" t="s">
        <v>7001</v>
      </c>
      <c r="O3687" t="s">
        <v>7007</v>
      </c>
      <c r="P3687">
        <v>1121000</v>
      </c>
      <c r="Q3687" t="s">
        <v>6636</v>
      </c>
      <c r="R3687" t="s">
        <v>6636</v>
      </c>
      <c r="S3687" s="12"/>
      <c r="T3687" s="13"/>
      <c r="U3687" t="s">
        <v>6636</v>
      </c>
    </row>
    <row r="3688" spans="1:21" x14ac:dyDescent="0.25">
      <c r="A3688" t="s">
        <v>6637</v>
      </c>
      <c r="B3688" s="12">
        <v>42369</v>
      </c>
      <c r="C3688" t="s">
        <v>9792</v>
      </c>
      <c r="D3688" s="11">
        <v>46197.607384259303</v>
      </c>
      <c r="E3688" t="s">
        <v>9793</v>
      </c>
      <c r="F3688" t="s">
        <v>6617</v>
      </c>
      <c r="G3688" t="s">
        <v>9775</v>
      </c>
      <c r="H3688" t="s">
        <v>6461</v>
      </c>
      <c r="I3688" t="s">
        <v>55</v>
      </c>
      <c r="J3688" t="s">
        <v>643</v>
      </c>
      <c r="K3688" t="s">
        <v>9794</v>
      </c>
      <c r="L3688" t="s">
        <v>9773</v>
      </c>
      <c r="M3688" t="s">
        <v>9795</v>
      </c>
      <c r="N3688" t="s">
        <v>7001</v>
      </c>
      <c r="O3688" t="s">
        <v>7007</v>
      </c>
      <c r="P3688">
        <v>1121000</v>
      </c>
      <c r="Q3688" t="s">
        <v>6636</v>
      </c>
      <c r="R3688" t="s">
        <v>6636</v>
      </c>
      <c r="S3688" s="12"/>
      <c r="T3688" s="13"/>
      <c r="U3688" t="s">
        <v>6636</v>
      </c>
    </row>
    <row r="3689" spans="1:21" x14ac:dyDescent="0.25">
      <c r="A3689" t="s">
        <v>6637</v>
      </c>
      <c r="B3689" s="12">
        <v>42369</v>
      </c>
      <c r="C3689" t="s">
        <v>9792</v>
      </c>
      <c r="D3689" s="11">
        <v>46197.607384259303</v>
      </c>
      <c r="E3689" t="s">
        <v>9793</v>
      </c>
      <c r="F3689" t="s">
        <v>6617</v>
      </c>
      <c r="G3689" t="s">
        <v>9776</v>
      </c>
      <c r="H3689" t="s">
        <v>6461</v>
      </c>
      <c r="I3689" t="s">
        <v>55</v>
      </c>
      <c r="J3689" t="s">
        <v>643</v>
      </c>
      <c r="K3689" t="s">
        <v>9794</v>
      </c>
      <c r="L3689" t="s">
        <v>9773</v>
      </c>
      <c r="M3689" t="s">
        <v>9795</v>
      </c>
      <c r="N3689" t="s">
        <v>7001</v>
      </c>
      <c r="O3689" t="s">
        <v>7007</v>
      </c>
      <c r="P3689">
        <v>1121000</v>
      </c>
      <c r="Q3689" t="s">
        <v>6636</v>
      </c>
      <c r="R3689" t="s">
        <v>6636</v>
      </c>
      <c r="S3689" s="12"/>
      <c r="T3689" s="13"/>
      <c r="U3689" t="s">
        <v>6636</v>
      </c>
    </row>
    <row r="3690" spans="1:21" x14ac:dyDescent="0.25">
      <c r="A3690" t="s">
        <v>6619</v>
      </c>
      <c r="B3690" s="12">
        <v>42369</v>
      </c>
      <c r="C3690" t="s">
        <v>9792</v>
      </c>
      <c r="D3690" s="11">
        <v>46197.634247685201</v>
      </c>
      <c r="E3690" t="s">
        <v>9793</v>
      </c>
      <c r="F3690" t="s">
        <v>6617</v>
      </c>
      <c r="G3690" t="s">
        <v>9771</v>
      </c>
      <c r="H3690" t="s">
        <v>6461</v>
      </c>
      <c r="I3690" t="s">
        <v>55</v>
      </c>
      <c r="J3690" t="s">
        <v>643</v>
      </c>
      <c r="K3690" t="s">
        <v>9794</v>
      </c>
      <c r="L3690" t="s">
        <v>9773</v>
      </c>
      <c r="M3690" t="s">
        <v>9795</v>
      </c>
      <c r="N3690" t="s">
        <v>7001</v>
      </c>
      <c r="O3690" t="s">
        <v>7007</v>
      </c>
      <c r="P3690">
        <v>1121000</v>
      </c>
      <c r="Q3690" t="s">
        <v>6636</v>
      </c>
      <c r="R3690" t="s">
        <v>6636</v>
      </c>
      <c r="S3690" s="12"/>
      <c r="T3690" s="13"/>
      <c r="U3690" t="s">
        <v>6636</v>
      </c>
    </row>
    <row r="3691" spans="1:21" x14ac:dyDescent="0.25">
      <c r="A3691" t="s">
        <v>6619</v>
      </c>
      <c r="B3691" s="12">
        <v>42369</v>
      </c>
      <c r="C3691" t="s">
        <v>9792</v>
      </c>
      <c r="D3691" s="11">
        <v>46197.634247685201</v>
      </c>
      <c r="E3691" t="s">
        <v>9793</v>
      </c>
      <c r="F3691" t="s">
        <v>6617</v>
      </c>
      <c r="G3691" t="s">
        <v>9775</v>
      </c>
      <c r="H3691" t="s">
        <v>6461</v>
      </c>
      <c r="I3691" t="s">
        <v>55</v>
      </c>
      <c r="J3691" t="s">
        <v>643</v>
      </c>
      <c r="K3691" t="s">
        <v>9794</v>
      </c>
      <c r="L3691" t="s">
        <v>9773</v>
      </c>
      <c r="M3691" t="s">
        <v>9795</v>
      </c>
      <c r="N3691" t="s">
        <v>7001</v>
      </c>
      <c r="O3691" t="s">
        <v>7007</v>
      </c>
      <c r="P3691">
        <v>1121000</v>
      </c>
      <c r="Q3691" t="s">
        <v>6636</v>
      </c>
      <c r="R3691" t="s">
        <v>6636</v>
      </c>
      <c r="S3691" s="12"/>
      <c r="T3691" s="13"/>
      <c r="U3691" t="s">
        <v>6636</v>
      </c>
    </row>
    <row r="3692" spans="1:21" x14ac:dyDescent="0.25">
      <c r="A3692" t="s">
        <v>6619</v>
      </c>
      <c r="B3692" s="12">
        <v>42369</v>
      </c>
      <c r="C3692" t="s">
        <v>9792</v>
      </c>
      <c r="D3692" s="11">
        <v>46197.634247685201</v>
      </c>
      <c r="E3692" t="s">
        <v>9793</v>
      </c>
      <c r="F3692" t="s">
        <v>6617</v>
      </c>
      <c r="G3692" t="s">
        <v>9776</v>
      </c>
      <c r="H3692" t="s">
        <v>6461</v>
      </c>
      <c r="I3692" t="s">
        <v>55</v>
      </c>
      <c r="J3692" t="s">
        <v>643</v>
      </c>
      <c r="K3692" t="s">
        <v>9794</v>
      </c>
      <c r="L3692" t="s">
        <v>9773</v>
      </c>
      <c r="M3692" t="s">
        <v>9795</v>
      </c>
      <c r="N3692" t="s">
        <v>7001</v>
      </c>
      <c r="O3692" t="s">
        <v>7007</v>
      </c>
      <c r="P3692">
        <v>1121000</v>
      </c>
      <c r="Q3692" t="s">
        <v>6636</v>
      </c>
      <c r="R3692" t="s">
        <v>6636</v>
      </c>
      <c r="S3692" s="12"/>
      <c r="T3692" s="13"/>
      <c r="U3692" t="s">
        <v>6636</v>
      </c>
    </row>
    <row r="3693" spans="1:21" x14ac:dyDescent="0.25">
      <c r="A3693" t="s">
        <v>6619</v>
      </c>
      <c r="B3693" s="12">
        <v>42526</v>
      </c>
      <c r="C3693" t="s">
        <v>9787</v>
      </c>
      <c r="D3693" s="11">
        <v>46200.615185185197</v>
      </c>
      <c r="E3693" t="s">
        <v>9788</v>
      </c>
      <c r="F3693" t="s">
        <v>6617</v>
      </c>
      <c r="G3693" t="s">
        <v>9783</v>
      </c>
      <c r="H3693" t="s">
        <v>6461</v>
      </c>
      <c r="I3693" t="s">
        <v>6636</v>
      </c>
      <c r="J3693" t="s">
        <v>6636</v>
      </c>
      <c r="K3693" t="s">
        <v>9789</v>
      </c>
      <c r="L3693" t="s">
        <v>9785</v>
      </c>
      <c r="M3693" t="s">
        <v>9790</v>
      </c>
      <c r="N3693" t="s">
        <v>7202</v>
      </c>
      <c r="O3693" t="s">
        <v>7203</v>
      </c>
      <c r="P3693">
        <v>2679990</v>
      </c>
      <c r="Q3693" t="s">
        <v>6636</v>
      </c>
      <c r="R3693" t="s">
        <v>6636</v>
      </c>
      <c r="S3693" s="12"/>
      <c r="T3693" s="13"/>
      <c r="U3693" t="s">
        <v>9791</v>
      </c>
    </row>
    <row r="3694" spans="1:21" x14ac:dyDescent="0.25">
      <c r="A3694" t="s">
        <v>6637</v>
      </c>
      <c r="B3694" s="12">
        <v>42706</v>
      </c>
      <c r="C3694" t="s">
        <v>9796</v>
      </c>
      <c r="D3694" s="11">
        <v>46204.653240740699</v>
      </c>
      <c r="E3694" t="s">
        <v>9797</v>
      </c>
      <c r="F3694" t="s">
        <v>6617</v>
      </c>
      <c r="G3694" t="s">
        <v>9783</v>
      </c>
      <c r="H3694" t="s">
        <v>6461</v>
      </c>
      <c r="I3694" t="s">
        <v>65</v>
      </c>
      <c r="J3694" t="s">
        <v>2226</v>
      </c>
      <c r="K3694" t="s">
        <v>9798</v>
      </c>
      <c r="L3694" t="s">
        <v>9785</v>
      </c>
      <c r="M3694" t="s">
        <v>9799</v>
      </c>
      <c r="N3694" t="s">
        <v>7202</v>
      </c>
      <c r="O3694" t="s">
        <v>7231</v>
      </c>
      <c r="P3694">
        <v>2039990</v>
      </c>
      <c r="Q3694" t="s">
        <v>6636</v>
      </c>
      <c r="R3694" t="s">
        <v>6636</v>
      </c>
      <c r="S3694" s="12"/>
      <c r="T3694" s="13"/>
      <c r="U3694" t="s">
        <v>7486</v>
      </c>
    </row>
    <row r="3695" spans="1:21" x14ac:dyDescent="0.25">
      <c r="A3695" t="s">
        <v>6619</v>
      </c>
      <c r="B3695" s="12">
        <v>42706</v>
      </c>
      <c r="C3695" t="s">
        <v>9796</v>
      </c>
      <c r="D3695" s="11">
        <v>46204.675868055601</v>
      </c>
      <c r="E3695" t="s">
        <v>9797</v>
      </c>
      <c r="F3695" t="s">
        <v>6617</v>
      </c>
      <c r="G3695" t="s">
        <v>9783</v>
      </c>
      <c r="H3695" t="s">
        <v>6461</v>
      </c>
      <c r="I3695" t="s">
        <v>65</v>
      </c>
      <c r="J3695" t="s">
        <v>2226</v>
      </c>
      <c r="K3695" t="s">
        <v>9798</v>
      </c>
      <c r="L3695" t="s">
        <v>9785</v>
      </c>
      <c r="M3695" t="s">
        <v>9799</v>
      </c>
      <c r="N3695" t="s">
        <v>7202</v>
      </c>
      <c r="O3695" t="s">
        <v>7231</v>
      </c>
      <c r="P3695">
        <v>2039990</v>
      </c>
      <c r="Q3695" t="s">
        <v>6636</v>
      </c>
      <c r="R3695" t="s">
        <v>6636</v>
      </c>
      <c r="S3695" s="12"/>
      <c r="T3695" s="13"/>
      <c r="U3695" t="s">
        <v>7486</v>
      </c>
    </row>
    <row r="3696" spans="1:21" x14ac:dyDescent="0.25">
      <c r="A3696" t="s">
        <v>6637</v>
      </c>
      <c r="B3696" s="12">
        <v>42734</v>
      </c>
      <c r="C3696" t="s">
        <v>9800</v>
      </c>
      <c r="D3696" s="11">
        <v>46205.487719907404</v>
      </c>
      <c r="E3696" t="s">
        <v>9801</v>
      </c>
      <c r="F3696" t="s">
        <v>6617</v>
      </c>
      <c r="G3696" t="s">
        <v>9771</v>
      </c>
      <c r="H3696" t="s">
        <v>6461</v>
      </c>
      <c r="I3696" t="s">
        <v>65</v>
      </c>
      <c r="J3696" t="s">
        <v>2226</v>
      </c>
      <c r="K3696" t="s">
        <v>9802</v>
      </c>
      <c r="L3696" t="s">
        <v>9773</v>
      </c>
      <c r="M3696" t="s">
        <v>9803</v>
      </c>
      <c r="N3696" t="s">
        <v>7001</v>
      </c>
      <c r="O3696" t="s">
        <v>7007</v>
      </c>
      <c r="P3696">
        <v>1246000</v>
      </c>
      <c r="Q3696" t="s">
        <v>6636</v>
      </c>
      <c r="R3696" t="s">
        <v>6636</v>
      </c>
      <c r="S3696" s="12"/>
      <c r="T3696" s="13"/>
      <c r="U3696" t="s">
        <v>6636</v>
      </c>
    </row>
    <row r="3697" spans="1:21" x14ac:dyDescent="0.25">
      <c r="A3697" t="s">
        <v>6637</v>
      </c>
      <c r="B3697" s="12">
        <v>42734</v>
      </c>
      <c r="C3697" t="s">
        <v>9800</v>
      </c>
      <c r="D3697" s="11">
        <v>46205.487719907404</v>
      </c>
      <c r="E3697" t="s">
        <v>9801</v>
      </c>
      <c r="F3697" t="s">
        <v>6617</v>
      </c>
      <c r="G3697" t="s">
        <v>9775</v>
      </c>
      <c r="H3697" t="s">
        <v>6461</v>
      </c>
      <c r="I3697" t="s">
        <v>65</v>
      </c>
      <c r="J3697" t="s">
        <v>2226</v>
      </c>
      <c r="K3697" t="s">
        <v>9802</v>
      </c>
      <c r="L3697" t="s">
        <v>9773</v>
      </c>
      <c r="M3697" t="s">
        <v>9803</v>
      </c>
      <c r="N3697" t="s">
        <v>7001</v>
      </c>
      <c r="O3697" t="s">
        <v>7007</v>
      </c>
      <c r="P3697">
        <v>1246000</v>
      </c>
      <c r="Q3697" t="s">
        <v>6636</v>
      </c>
      <c r="R3697" t="s">
        <v>6636</v>
      </c>
      <c r="S3697" s="12"/>
      <c r="T3697" s="13"/>
      <c r="U3697" t="s">
        <v>6636</v>
      </c>
    </row>
    <row r="3698" spans="1:21" x14ac:dyDescent="0.25">
      <c r="A3698" t="s">
        <v>6637</v>
      </c>
      <c r="B3698" s="12">
        <v>42734</v>
      </c>
      <c r="C3698" t="s">
        <v>9800</v>
      </c>
      <c r="D3698" s="11">
        <v>46205.487719907404</v>
      </c>
      <c r="E3698" t="s">
        <v>9801</v>
      </c>
      <c r="F3698" t="s">
        <v>6617</v>
      </c>
      <c r="G3698" t="s">
        <v>9776</v>
      </c>
      <c r="H3698" t="s">
        <v>6461</v>
      </c>
      <c r="I3698" t="s">
        <v>65</v>
      </c>
      <c r="J3698" t="s">
        <v>2226</v>
      </c>
      <c r="K3698" t="s">
        <v>9802</v>
      </c>
      <c r="L3698" t="s">
        <v>9773</v>
      </c>
      <c r="M3698" t="s">
        <v>9803</v>
      </c>
      <c r="N3698" t="s">
        <v>7001</v>
      </c>
      <c r="O3698" t="s">
        <v>7007</v>
      </c>
      <c r="P3698">
        <v>1246000</v>
      </c>
      <c r="Q3698" t="s">
        <v>6636</v>
      </c>
      <c r="R3698" t="s">
        <v>6636</v>
      </c>
      <c r="S3698" s="12"/>
      <c r="T3698" s="13"/>
      <c r="U3698" t="s">
        <v>6636</v>
      </c>
    </row>
    <row r="3699" spans="1:21" x14ac:dyDescent="0.25">
      <c r="A3699" t="s">
        <v>6619</v>
      </c>
      <c r="B3699" s="12">
        <v>42734</v>
      </c>
      <c r="C3699" t="s">
        <v>9800</v>
      </c>
      <c r="D3699" s="11">
        <v>46205.496886574103</v>
      </c>
      <c r="E3699" t="s">
        <v>9801</v>
      </c>
      <c r="F3699" t="s">
        <v>6617</v>
      </c>
      <c r="G3699" t="s">
        <v>9771</v>
      </c>
      <c r="H3699" t="s">
        <v>6461</v>
      </c>
      <c r="I3699" t="s">
        <v>65</v>
      </c>
      <c r="J3699" t="s">
        <v>2226</v>
      </c>
      <c r="K3699" t="s">
        <v>9802</v>
      </c>
      <c r="L3699" t="s">
        <v>9773</v>
      </c>
      <c r="M3699" t="s">
        <v>9803</v>
      </c>
      <c r="N3699" t="s">
        <v>7001</v>
      </c>
      <c r="O3699" t="s">
        <v>7007</v>
      </c>
      <c r="P3699">
        <v>1246000</v>
      </c>
      <c r="Q3699" t="s">
        <v>6636</v>
      </c>
      <c r="R3699" t="s">
        <v>6636</v>
      </c>
      <c r="S3699" s="12"/>
      <c r="T3699" s="13"/>
      <c r="U3699" t="s">
        <v>6636</v>
      </c>
    </row>
    <row r="3700" spans="1:21" x14ac:dyDescent="0.25">
      <c r="A3700" t="s">
        <v>6619</v>
      </c>
      <c r="B3700" s="12">
        <v>42734</v>
      </c>
      <c r="C3700" t="s">
        <v>9800</v>
      </c>
      <c r="D3700" s="11">
        <v>46205.496886574103</v>
      </c>
      <c r="E3700" t="s">
        <v>9801</v>
      </c>
      <c r="F3700" t="s">
        <v>6617</v>
      </c>
      <c r="G3700" t="s">
        <v>9775</v>
      </c>
      <c r="H3700" t="s">
        <v>6461</v>
      </c>
      <c r="I3700" t="s">
        <v>65</v>
      </c>
      <c r="J3700" t="s">
        <v>2226</v>
      </c>
      <c r="K3700" t="s">
        <v>9802</v>
      </c>
      <c r="L3700" t="s">
        <v>9773</v>
      </c>
      <c r="M3700" t="s">
        <v>9803</v>
      </c>
      <c r="N3700" t="s">
        <v>7001</v>
      </c>
      <c r="O3700" t="s">
        <v>7007</v>
      </c>
      <c r="P3700">
        <v>1246000</v>
      </c>
      <c r="Q3700" t="s">
        <v>6636</v>
      </c>
      <c r="R3700" t="s">
        <v>6636</v>
      </c>
      <c r="S3700" s="12"/>
      <c r="T3700" s="13"/>
      <c r="U3700" t="s">
        <v>6636</v>
      </c>
    </row>
    <row r="3701" spans="1:21" x14ac:dyDescent="0.25">
      <c r="A3701" t="s">
        <v>6619</v>
      </c>
      <c r="B3701" s="12">
        <v>42734</v>
      </c>
      <c r="C3701" t="s">
        <v>9800</v>
      </c>
      <c r="D3701" s="11">
        <v>46205.496886574103</v>
      </c>
      <c r="E3701" t="s">
        <v>9801</v>
      </c>
      <c r="F3701" t="s">
        <v>6617</v>
      </c>
      <c r="G3701" t="s">
        <v>9776</v>
      </c>
      <c r="H3701" t="s">
        <v>6461</v>
      </c>
      <c r="I3701" t="s">
        <v>65</v>
      </c>
      <c r="J3701" t="s">
        <v>2226</v>
      </c>
      <c r="K3701" t="s">
        <v>9802</v>
      </c>
      <c r="L3701" t="s">
        <v>9773</v>
      </c>
      <c r="M3701" t="s">
        <v>9803</v>
      </c>
      <c r="N3701" t="s">
        <v>7001</v>
      </c>
      <c r="O3701" t="s">
        <v>7007</v>
      </c>
      <c r="P3701">
        <v>1246000</v>
      </c>
      <c r="Q3701" t="s">
        <v>6636</v>
      </c>
      <c r="R3701" t="s">
        <v>6636</v>
      </c>
      <c r="S3701" s="12"/>
      <c r="T3701" s="13"/>
      <c r="U3701" t="s">
        <v>6636</v>
      </c>
    </row>
    <row r="3702" spans="1:21" x14ac:dyDescent="0.25">
      <c r="A3702" t="s">
        <v>6637</v>
      </c>
      <c r="B3702" s="12">
        <v>42946</v>
      </c>
      <c r="C3702" t="s">
        <v>9804</v>
      </c>
      <c r="D3702" s="11">
        <v>46211.354513888902</v>
      </c>
      <c r="E3702" t="s">
        <v>9805</v>
      </c>
      <c r="F3702" t="s">
        <v>6617</v>
      </c>
      <c r="G3702" t="s">
        <v>9806</v>
      </c>
      <c r="H3702" t="s">
        <v>6461</v>
      </c>
      <c r="I3702" t="s">
        <v>65</v>
      </c>
      <c r="J3702" t="s">
        <v>57</v>
      </c>
      <c r="K3702" t="s">
        <v>9807</v>
      </c>
      <c r="L3702" t="s">
        <v>9785</v>
      </c>
      <c r="M3702" t="s">
        <v>9808</v>
      </c>
      <c r="N3702" t="s">
        <v>7044</v>
      </c>
      <c r="O3702" t="s">
        <v>9213</v>
      </c>
      <c r="P3702">
        <v>4339900</v>
      </c>
      <c r="Q3702" t="s">
        <v>6636</v>
      </c>
      <c r="R3702" t="s">
        <v>6636</v>
      </c>
      <c r="S3702" s="12"/>
      <c r="T3702" s="13"/>
      <c r="U3702" t="s">
        <v>7087</v>
      </c>
    </row>
    <row r="3703" spans="1:21" x14ac:dyDescent="0.25">
      <c r="A3703" t="s">
        <v>6619</v>
      </c>
      <c r="B3703" s="12">
        <v>42946</v>
      </c>
      <c r="C3703" t="s">
        <v>9804</v>
      </c>
      <c r="D3703" s="11">
        <v>46211.522094907399</v>
      </c>
      <c r="E3703" t="s">
        <v>9805</v>
      </c>
      <c r="F3703" t="s">
        <v>6617</v>
      </c>
      <c r="G3703" t="s">
        <v>9806</v>
      </c>
      <c r="H3703" t="s">
        <v>6461</v>
      </c>
      <c r="I3703" t="s">
        <v>65</v>
      </c>
      <c r="J3703" t="s">
        <v>57</v>
      </c>
      <c r="K3703" t="s">
        <v>9807</v>
      </c>
      <c r="L3703" t="s">
        <v>9785</v>
      </c>
      <c r="M3703" t="s">
        <v>9808</v>
      </c>
      <c r="N3703" t="s">
        <v>7044</v>
      </c>
      <c r="O3703" t="s">
        <v>9213</v>
      </c>
      <c r="P3703">
        <v>4339900</v>
      </c>
      <c r="Q3703" t="s">
        <v>6636</v>
      </c>
      <c r="R3703" t="s">
        <v>6636</v>
      </c>
      <c r="S3703" s="12"/>
      <c r="T3703" s="13"/>
      <c r="U3703" t="s">
        <v>7087</v>
      </c>
    </row>
    <row r="3704" spans="1:21" x14ac:dyDescent="0.25">
      <c r="A3704" t="s">
        <v>6637</v>
      </c>
      <c r="B3704" s="12">
        <v>43100</v>
      </c>
      <c r="C3704" t="s">
        <v>9809</v>
      </c>
      <c r="D3704" s="11">
        <v>46214.667928240699</v>
      </c>
      <c r="E3704" t="s">
        <v>9810</v>
      </c>
      <c r="F3704" t="s">
        <v>6617</v>
      </c>
      <c r="G3704" t="s">
        <v>9806</v>
      </c>
      <c r="H3704" t="s">
        <v>6461</v>
      </c>
      <c r="I3704" t="s">
        <v>65</v>
      </c>
      <c r="J3704" t="s">
        <v>132</v>
      </c>
      <c r="K3704" t="s">
        <v>9811</v>
      </c>
      <c r="L3704" t="s">
        <v>9785</v>
      </c>
      <c r="M3704" t="s">
        <v>9812</v>
      </c>
      <c r="N3704" t="s">
        <v>7044</v>
      </c>
      <c r="O3704" t="s">
        <v>9578</v>
      </c>
      <c r="P3704">
        <v>3239900</v>
      </c>
      <c r="Q3704" t="s">
        <v>6636</v>
      </c>
      <c r="R3704" t="s">
        <v>6636</v>
      </c>
      <c r="S3704" s="12"/>
      <c r="T3704" s="13"/>
      <c r="U3704" t="s">
        <v>6636</v>
      </c>
    </row>
    <row r="3705" spans="1:21" x14ac:dyDescent="0.25">
      <c r="A3705" t="s">
        <v>6619</v>
      </c>
      <c r="B3705" s="12">
        <v>43100</v>
      </c>
      <c r="C3705" t="s">
        <v>9809</v>
      </c>
      <c r="D3705" s="11">
        <v>46214.707314814797</v>
      </c>
      <c r="E3705" t="s">
        <v>9810</v>
      </c>
      <c r="F3705" t="s">
        <v>6617</v>
      </c>
      <c r="G3705" t="s">
        <v>9806</v>
      </c>
      <c r="H3705" t="s">
        <v>6461</v>
      </c>
      <c r="I3705" t="s">
        <v>65</v>
      </c>
      <c r="J3705" t="s">
        <v>132</v>
      </c>
      <c r="K3705" t="s">
        <v>9811</v>
      </c>
      <c r="L3705" t="s">
        <v>9785</v>
      </c>
      <c r="M3705" t="s">
        <v>9812</v>
      </c>
      <c r="N3705" t="s">
        <v>7044</v>
      </c>
      <c r="O3705" t="s">
        <v>9578</v>
      </c>
      <c r="P3705">
        <v>3239900</v>
      </c>
      <c r="Q3705" t="s">
        <v>6636</v>
      </c>
      <c r="R3705" t="s">
        <v>6636</v>
      </c>
      <c r="S3705" s="12"/>
      <c r="T3705" s="13"/>
      <c r="U3705" t="s">
        <v>6636</v>
      </c>
    </row>
    <row r="3706" spans="1:21" x14ac:dyDescent="0.25">
      <c r="A3706" t="s">
        <v>6614</v>
      </c>
      <c r="B3706" s="12"/>
      <c r="C3706" t="s">
        <v>9813</v>
      </c>
      <c r="D3706" s="11">
        <v>46175</v>
      </c>
      <c r="E3706" t="s">
        <v>9814</v>
      </c>
      <c r="F3706" t="s">
        <v>6415</v>
      </c>
      <c r="G3706" t="s">
        <v>6636</v>
      </c>
      <c r="H3706" t="s">
        <v>275</v>
      </c>
      <c r="I3706" t="s">
        <v>6636</v>
      </c>
      <c r="J3706" t="s">
        <v>6636</v>
      </c>
      <c r="K3706" t="s">
        <v>6636</v>
      </c>
      <c r="L3706" t="s">
        <v>6636</v>
      </c>
      <c r="M3706" t="s">
        <v>9815</v>
      </c>
      <c r="N3706" t="s">
        <v>6761</v>
      </c>
      <c r="O3706" t="s">
        <v>6762</v>
      </c>
      <c r="P3706">
        <v>1970000</v>
      </c>
      <c r="Q3706" t="s">
        <v>6636</v>
      </c>
      <c r="R3706" t="s">
        <v>6636</v>
      </c>
      <c r="S3706" s="12">
        <v>1</v>
      </c>
      <c r="T3706" s="13"/>
      <c r="U3706" t="s">
        <v>6636</v>
      </c>
    </row>
    <row r="3707" spans="1:21" x14ac:dyDescent="0.25">
      <c r="A3707" t="s">
        <v>6614</v>
      </c>
      <c r="B3707" s="12"/>
      <c r="C3707" t="s">
        <v>9816</v>
      </c>
      <c r="D3707" s="11">
        <v>46183</v>
      </c>
      <c r="E3707" t="s">
        <v>9817</v>
      </c>
      <c r="F3707" t="s">
        <v>6415</v>
      </c>
      <c r="G3707" t="s">
        <v>6636</v>
      </c>
      <c r="H3707" t="s">
        <v>275</v>
      </c>
      <c r="I3707" t="s">
        <v>6636</v>
      </c>
      <c r="J3707" t="s">
        <v>6636</v>
      </c>
      <c r="K3707" t="s">
        <v>6636</v>
      </c>
      <c r="L3707" t="s">
        <v>6636</v>
      </c>
      <c r="M3707" t="s">
        <v>9818</v>
      </c>
      <c r="N3707" t="s">
        <v>6761</v>
      </c>
      <c r="O3707" t="s">
        <v>6771</v>
      </c>
      <c r="P3707">
        <v>2620000</v>
      </c>
      <c r="Q3707" t="s">
        <v>6636</v>
      </c>
      <c r="R3707" t="s">
        <v>6636</v>
      </c>
      <c r="S3707" s="12">
        <v>1</v>
      </c>
      <c r="T3707" s="13"/>
      <c r="U3707" t="s">
        <v>6636</v>
      </c>
    </row>
    <row r="3708" spans="1:21" x14ac:dyDescent="0.25">
      <c r="A3708" t="s">
        <v>6614</v>
      </c>
      <c r="B3708" s="12"/>
      <c r="C3708" t="s">
        <v>9819</v>
      </c>
      <c r="D3708" s="11">
        <v>46187</v>
      </c>
      <c r="E3708" t="s">
        <v>9820</v>
      </c>
      <c r="F3708" t="s">
        <v>6415</v>
      </c>
      <c r="G3708" t="s">
        <v>6636</v>
      </c>
      <c r="H3708" t="s">
        <v>275</v>
      </c>
      <c r="I3708" t="s">
        <v>6636</v>
      </c>
      <c r="J3708" t="s">
        <v>6636</v>
      </c>
      <c r="K3708" t="s">
        <v>6636</v>
      </c>
      <c r="L3708" t="s">
        <v>6636</v>
      </c>
      <c r="M3708" t="s">
        <v>9821</v>
      </c>
      <c r="N3708" t="s">
        <v>6761</v>
      </c>
      <c r="O3708" t="s">
        <v>7185</v>
      </c>
      <c r="P3708">
        <v>3690000</v>
      </c>
      <c r="Q3708" t="s">
        <v>6636</v>
      </c>
      <c r="R3708" t="s">
        <v>6636</v>
      </c>
      <c r="S3708" s="12">
        <v>1</v>
      </c>
      <c r="T3708" s="13"/>
      <c r="U3708" t="s">
        <v>6636</v>
      </c>
    </row>
    <row r="3709" spans="1:21" x14ac:dyDescent="0.25">
      <c r="A3709" t="s">
        <v>6614</v>
      </c>
      <c r="B3709" s="12"/>
      <c r="C3709" t="s">
        <v>9822</v>
      </c>
      <c r="D3709" s="11">
        <v>46188</v>
      </c>
      <c r="E3709" t="s">
        <v>9823</v>
      </c>
      <c r="F3709" t="s">
        <v>6415</v>
      </c>
      <c r="G3709" t="s">
        <v>6636</v>
      </c>
      <c r="H3709" t="s">
        <v>275</v>
      </c>
      <c r="I3709" t="s">
        <v>6636</v>
      </c>
      <c r="J3709" t="s">
        <v>6636</v>
      </c>
      <c r="K3709" t="s">
        <v>6636</v>
      </c>
      <c r="L3709" t="s">
        <v>6636</v>
      </c>
      <c r="M3709" t="s">
        <v>9824</v>
      </c>
      <c r="N3709" t="s">
        <v>6761</v>
      </c>
      <c r="O3709" t="s">
        <v>6762</v>
      </c>
      <c r="P3709">
        <v>1970000</v>
      </c>
      <c r="Q3709" t="s">
        <v>6636</v>
      </c>
      <c r="R3709" t="s">
        <v>6636</v>
      </c>
      <c r="S3709" s="12">
        <v>1</v>
      </c>
      <c r="T3709" s="13"/>
      <c r="U3709" t="s">
        <v>6636</v>
      </c>
    </row>
    <row r="3710" spans="1:21" x14ac:dyDescent="0.25">
      <c r="A3710" t="s">
        <v>6614</v>
      </c>
      <c r="B3710" s="12"/>
      <c r="C3710" t="s">
        <v>9825</v>
      </c>
      <c r="D3710" s="11">
        <v>46193</v>
      </c>
      <c r="E3710" t="s">
        <v>9826</v>
      </c>
      <c r="F3710" t="s">
        <v>6415</v>
      </c>
      <c r="G3710" t="s">
        <v>6636</v>
      </c>
      <c r="H3710" t="s">
        <v>275</v>
      </c>
      <c r="I3710" t="s">
        <v>6636</v>
      </c>
      <c r="J3710" t="s">
        <v>6636</v>
      </c>
      <c r="K3710" t="s">
        <v>6636</v>
      </c>
      <c r="L3710" t="s">
        <v>6636</v>
      </c>
      <c r="M3710" t="s">
        <v>9827</v>
      </c>
      <c r="N3710" t="s">
        <v>6761</v>
      </c>
      <c r="O3710" t="s">
        <v>6771</v>
      </c>
      <c r="P3710">
        <v>2440000</v>
      </c>
      <c r="Q3710" t="s">
        <v>6636</v>
      </c>
      <c r="R3710" t="s">
        <v>6636</v>
      </c>
      <c r="S3710" s="12">
        <v>1</v>
      </c>
      <c r="T3710" s="13"/>
      <c r="U3710" t="s">
        <v>6636</v>
      </c>
    </row>
    <row r="3711" spans="1:21" x14ac:dyDescent="0.25">
      <c r="A3711" t="s">
        <v>6614</v>
      </c>
      <c r="B3711" s="12"/>
      <c r="C3711" t="s">
        <v>9828</v>
      </c>
      <c r="D3711" s="11">
        <v>46194</v>
      </c>
      <c r="E3711" t="s">
        <v>9829</v>
      </c>
      <c r="F3711" t="s">
        <v>6415</v>
      </c>
      <c r="G3711" t="s">
        <v>6636</v>
      </c>
      <c r="H3711" t="s">
        <v>275</v>
      </c>
      <c r="I3711" t="s">
        <v>6636</v>
      </c>
      <c r="J3711" t="s">
        <v>6636</v>
      </c>
      <c r="K3711" t="s">
        <v>6636</v>
      </c>
      <c r="L3711" t="s">
        <v>6636</v>
      </c>
      <c r="M3711" t="s">
        <v>9830</v>
      </c>
      <c r="N3711" t="s">
        <v>6761</v>
      </c>
      <c r="O3711" t="s">
        <v>6771</v>
      </c>
      <c r="P3711">
        <v>2520000</v>
      </c>
      <c r="Q3711" t="s">
        <v>6636</v>
      </c>
      <c r="R3711" t="s">
        <v>6636</v>
      </c>
      <c r="S3711" s="12">
        <v>1</v>
      </c>
      <c r="T3711" s="13"/>
      <c r="U3711" t="s">
        <v>6650</v>
      </c>
    </row>
    <row r="3712" spans="1:21" x14ac:dyDescent="0.25">
      <c r="A3712" t="s">
        <v>6614</v>
      </c>
      <c r="B3712" s="12"/>
      <c r="C3712" t="s">
        <v>9831</v>
      </c>
      <c r="D3712" s="11">
        <v>46196</v>
      </c>
      <c r="E3712" t="s">
        <v>9832</v>
      </c>
      <c r="F3712" t="s">
        <v>6415</v>
      </c>
      <c r="G3712" t="s">
        <v>6636</v>
      </c>
      <c r="H3712" t="s">
        <v>275</v>
      </c>
      <c r="I3712" t="s">
        <v>6636</v>
      </c>
      <c r="J3712" t="s">
        <v>6636</v>
      </c>
      <c r="K3712" t="s">
        <v>6636</v>
      </c>
      <c r="L3712" t="s">
        <v>6636</v>
      </c>
      <c r="M3712" t="s">
        <v>9833</v>
      </c>
      <c r="N3712" t="s">
        <v>6761</v>
      </c>
      <c r="O3712" t="s">
        <v>7185</v>
      </c>
      <c r="P3712">
        <v>4170000</v>
      </c>
      <c r="Q3712" t="s">
        <v>6636</v>
      </c>
      <c r="R3712" t="s">
        <v>6636</v>
      </c>
      <c r="S3712" s="12">
        <v>1</v>
      </c>
      <c r="T3712" s="13"/>
      <c r="U3712" t="s">
        <v>6636</v>
      </c>
    </row>
    <row r="3713" spans="1:21" x14ac:dyDescent="0.25">
      <c r="A3713" t="s">
        <v>6614</v>
      </c>
      <c r="B3713" s="12"/>
      <c r="C3713" t="s">
        <v>9834</v>
      </c>
      <c r="D3713" s="11">
        <v>46199</v>
      </c>
      <c r="E3713" t="s">
        <v>9835</v>
      </c>
      <c r="F3713" t="s">
        <v>6415</v>
      </c>
      <c r="G3713" t="s">
        <v>6636</v>
      </c>
      <c r="H3713" t="s">
        <v>275</v>
      </c>
      <c r="I3713" t="s">
        <v>6636</v>
      </c>
      <c r="J3713" t="s">
        <v>6636</v>
      </c>
      <c r="K3713" t="s">
        <v>6636</v>
      </c>
      <c r="L3713" t="s">
        <v>6636</v>
      </c>
      <c r="M3713" t="s">
        <v>9836</v>
      </c>
      <c r="N3713" t="s">
        <v>6761</v>
      </c>
      <c r="O3713" t="s">
        <v>6762</v>
      </c>
      <c r="P3713">
        <v>1970000</v>
      </c>
      <c r="Q3713" t="s">
        <v>6636</v>
      </c>
      <c r="R3713" t="s">
        <v>6636</v>
      </c>
      <c r="S3713" s="12">
        <v>1</v>
      </c>
      <c r="T3713" s="13"/>
      <c r="U3713" t="s">
        <v>6636</v>
      </c>
    </row>
    <row r="3714" spans="1:21" x14ac:dyDescent="0.25">
      <c r="A3714" t="s">
        <v>6614</v>
      </c>
      <c r="B3714" s="12"/>
      <c r="C3714" t="s">
        <v>9837</v>
      </c>
      <c r="D3714" s="11">
        <v>46199</v>
      </c>
      <c r="E3714" t="s">
        <v>9838</v>
      </c>
      <c r="F3714" t="s">
        <v>6415</v>
      </c>
      <c r="G3714" t="s">
        <v>6636</v>
      </c>
      <c r="H3714" t="s">
        <v>275</v>
      </c>
      <c r="I3714" t="s">
        <v>6636</v>
      </c>
      <c r="J3714" t="s">
        <v>6636</v>
      </c>
      <c r="K3714" t="s">
        <v>6636</v>
      </c>
      <c r="L3714" t="s">
        <v>6636</v>
      </c>
      <c r="M3714" t="s">
        <v>9839</v>
      </c>
      <c r="N3714" t="s">
        <v>6761</v>
      </c>
      <c r="O3714" t="s">
        <v>6762</v>
      </c>
      <c r="P3714">
        <v>1900000</v>
      </c>
      <c r="Q3714" t="s">
        <v>6636</v>
      </c>
      <c r="R3714" t="s">
        <v>6636</v>
      </c>
      <c r="S3714" s="12">
        <v>1</v>
      </c>
      <c r="T3714" s="13"/>
      <c r="U3714" t="s">
        <v>6636</v>
      </c>
    </row>
    <row r="3715" spans="1:21" x14ac:dyDescent="0.25">
      <c r="A3715" t="s">
        <v>6614</v>
      </c>
      <c r="B3715" s="12"/>
      <c r="C3715" t="s">
        <v>9840</v>
      </c>
      <c r="D3715" s="11">
        <v>46200</v>
      </c>
      <c r="E3715" t="s">
        <v>9841</v>
      </c>
      <c r="F3715" t="s">
        <v>6415</v>
      </c>
      <c r="G3715" t="s">
        <v>6636</v>
      </c>
      <c r="H3715" t="s">
        <v>275</v>
      </c>
      <c r="I3715" t="s">
        <v>6636</v>
      </c>
      <c r="J3715" t="s">
        <v>6636</v>
      </c>
      <c r="K3715" t="s">
        <v>6636</v>
      </c>
      <c r="L3715" t="s">
        <v>6636</v>
      </c>
      <c r="M3715" t="s">
        <v>9842</v>
      </c>
      <c r="N3715" t="s">
        <v>6761</v>
      </c>
      <c r="O3715" t="s">
        <v>6771</v>
      </c>
      <c r="P3715">
        <v>2700000</v>
      </c>
      <c r="Q3715" t="s">
        <v>6636</v>
      </c>
      <c r="R3715" t="s">
        <v>6636</v>
      </c>
      <c r="S3715" s="12">
        <v>1</v>
      </c>
      <c r="T3715" s="13"/>
      <c r="U3715" t="s">
        <v>6636</v>
      </c>
    </row>
    <row r="3716" spans="1:21" x14ac:dyDescent="0.25">
      <c r="A3716" t="s">
        <v>6614</v>
      </c>
      <c r="B3716" s="12"/>
      <c r="C3716" t="s">
        <v>9843</v>
      </c>
      <c r="D3716" s="11">
        <v>46200</v>
      </c>
      <c r="E3716" t="s">
        <v>9844</v>
      </c>
      <c r="F3716" t="s">
        <v>6415</v>
      </c>
      <c r="G3716" t="s">
        <v>6636</v>
      </c>
      <c r="H3716" t="s">
        <v>275</v>
      </c>
      <c r="I3716" t="s">
        <v>6636</v>
      </c>
      <c r="J3716" t="s">
        <v>6636</v>
      </c>
      <c r="K3716" t="s">
        <v>6636</v>
      </c>
      <c r="L3716" t="s">
        <v>6636</v>
      </c>
      <c r="M3716" t="s">
        <v>9845</v>
      </c>
      <c r="N3716" t="s">
        <v>6761</v>
      </c>
      <c r="O3716" t="s">
        <v>6762</v>
      </c>
      <c r="P3716">
        <v>2280000</v>
      </c>
      <c r="Q3716" t="s">
        <v>6636</v>
      </c>
      <c r="R3716" t="s">
        <v>6636</v>
      </c>
      <c r="S3716" s="12">
        <v>1</v>
      </c>
      <c r="T3716" s="13"/>
      <c r="U3716" t="s">
        <v>6636</v>
      </c>
    </row>
    <row r="3717" spans="1:21" x14ac:dyDescent="0.25">
      <c r="A3717" t="s">
        <v>6614</v>
      </c>
      <c r="B3717" s="12"/>
      <c r="C3717" t="s">
        <v>9846</v>
      </c>
      <c r="D3717" s="11">
        <v>46200</v>
      </c>
      <c r="E3717" t="s">
        <v>9847</v>
      </c>
      <c r="F3717" t="s">
        <v>6415</v>
      </c>
      <c r="G3717" t="s">
        <v>6636</v>
      </c>
      <c r="H3717" t="s">
        <v>275</v>
      </c>
      <c r="I3717" t="s">
        <v>6636</v>
      </c>
      <c r="J3717" t="s">
        <v>6636</v>
      </c>
      <c r="K3717" t="s">
        <v>6636</v>
      </c>
      <c r="L3717" t="s">
        <v>6636</v>
      </c>
      <c r="M3717" t="s">
        <v>9848</v>
      </c>
      <c r="N3717" t="s">
        <v>6761</v>
      </c>
      <c r="O3717" t="s">
        <v>6762</v>
      </c>
      <c r="P3717">
        <v>1970000</v>
      </c>
      <c r="Q3717" t="s">
        <v>6636</v>
      </c>
      <c r="R3717" t="s">
        <v>6636</v>
      </c>
      <c r="S3717" s="12">
        <v>1</v>
      </c>
      <c r="T3717" s="13"/>
      <c r="U3717" t="s">
        <v>6636</v>
      </c>
    </row>
    <row r="3718" spans="1:21" x14ac:dyDescent="0.25">
      <c r="A3718" t="s">
        <v>6614</v>
      </c>
      <c r="B3718" s="12"/>
      <c r="C3718" t="s">
        <v>9849</v>
      </c>
      <c r="D3718" s="11">
        <v>46202</v>
      </c>
      <c r="E3718" t="s">
        <v>9850</v>
      </c>
      <c r="F3718" t="s">
        <v>6415</v>
      </c>
      <c r="G3718" t="s">
        <v>6636</v>
      </c>
      <c r="H3718" t="s">
        <v>275</v>
      </c>
      <c r="I3718" t="s">
        <v>6636</v>
      </c>
      <c r="J3718" t="s">
        <v>6636</v>
      </c>
      <c r="K3718" t="s">
        <v>6636</v>
      </c>
      <c r="L3718" t="s">
        <v>6636</v>
      </c>
      <c r="M3718" t="s">
        <v>9851</v>
      </c>
      <c r="N3718" t="s">
        <v>6761</v>
      </c>
      <c r="O3718" t="s">
        <v>6762</v>
      </c>
      <c r="P3718">
        <v>1970000</v>
      </c>
      <c r="Q3718" t="s">
        <v>6636</v>
      </c>
      <c r="R3718" t="s">
        <v>6636</v>
      </c>
      <c r="S3718" s="12">
        <v>1</v>
      </c>
      <c r="T3718" s="13"/>
      <c r="U3718" t="s">
        <v>6636</v>
      </c>
    </row>
    <row r="3719" spans="1:21" x14ac:dyDescent="0.25">
      <c r="A3719" t="s">
        <v>6614</v>
      </c>
      <c r="B3719" s="12"/>
      <c r="C3719" t="s">
        <v>9852</v>
      </c>
      <c r="D3719" s="11">
        <v>46202</v>
      </c>
      <c r="E3719" t="s">
        <v>9853</v>
      </c>
      <c r="F3719" t="s">
        <v>6415</v>
      </c>
      <c r="G3719" t="s">
        <v>6636</v>
      </c>
      <c r="H3719" t="s">
        <v>275</v>
      </c>
      <c r="I3719" t="s">
        <v>6636</v>
      </c>
      <c r="J3719" t="s">
        <v>6636</v>
      </c>
      <c r="K3719" t="s">
        <v>6636</v>
      </c>
      <c r="L3719" t="s">
        <v>6636</v>
      </c>
      <c r="M3719" t="s">
        <v>9854</v>
      </c>
      <c r="N3719" t="s">
        <v>6761</v>
      </c>
      <c r="O3719" t="s">
        <v>7185</v>
      </c>
      <c r="P3719">
        <v>3690000</v>
      </c>
      <c r="Q3719" t="s">
        <v>6636</v>
      </c>
      <c r="R3719" t="s">
        <v>6636</v>
      </c>
      <c r="S3719" s="12">
        <v>1</v>
      </c>
      <c r="T3719" s="13"/>
      <c r="U3719" t="s">
        <v>6636</v>
      </c>
    </row>
    <row r="3720" spans="1:21" x14ac:dyDescent="0.25">
      <c r="A3720" t="s">
        <v>6614</v>
      </c>
      <c r="B3720" s="12"/>
      <c r="C3720" t="s">
        <v>9855</v>
      </c>
      <c r="D3720" s="11">
        <v>46203</v>
      </c>
      <c r="E3720" t="s">
        <v>9856</v>
      </c>
      <c r="F3720" t="s">
        <v>6415</v>
      </c>
      <c r="G3720" t="s">
        <v>6636</v>
      </c>
      <c r="H3720" t="s">
        <v>275</v>
      </c>
      <c r="I3720" t="s">
        <v>6636</v>
      </c>
      <c r="J3720" t="s">
        <v>6636</v>
      </c>
      <c r="K3720" t="s">
        <v>6636</v>
      </c>
      <c r="L3720" t="s">
        <v>6636</v>
      </c>
      <c r="M3720" t="s">
        <v>6636</v>
      </c>
      <c r="N3720" t="s">
        <v>6636</v>
      </c>
      <c r="O3720" t="s">
        <v>6636</v>
      </c>
      <c r="P3720">
        <v>1900000</v>
      </c>
      <c r="Q3720" t="s">
        <v>6867</v>
      </c>
      <c r="R3720" t="s">
        <v>6779</v>
      </c>
      <c r="S3720" s="12">
        <v>1</v>
      </c>
      <c r="T3720" s="13"/>
      <c r="U3720" t="s">
        <v>6636</v>
      </c>
    </row>
    <row r="3721" spans="1:21" x14ac:dyDescent="0.25">
      <c r="A3721" t="s">
        <v>6614</v>
      </c>
      <c r="B3721" s="12"/>
      <c r="C3721" t="s">
        <v>9857</v>
      </c>
      <c r="D3721" s="11">
        <v>46203</v>
      </c>
      <c r="E3721" t="s">
        <v>9858</v>
      </c>
      <c r="F3721" t="s">
        <v>6415</v>
      </c>
      <c r="G3721" t="s">
        <v>6636</v>
      </c>
      <c r="H3721" t="s">
        <v>275</v>
      </c>
      <c r="I3721" t="s">
        <v>6636</v>
      </c>
      <c r="J3721" t="s">
        <v>6636</v>
      </c>
      <c r="K3721" t="s">
        <v>6636</v>
      </c>
      <c r="L3721" t="s">
        <v>6636</v>
      </c>
      <c r="M3721" t="s">
        <v>9859</v>
      </c>
      <c r="N3721" t="s">
        <v>6761</v>
      </c>
      <c r="O3721" t="s">
        <v>6762</v>
      </c>
      <c r="P3721">
        <v>1880000</v>
      </c>
      <c r="Q3721" t="s">
        <v>6636</v>
      </c>
      <c r="R3721" t="s">
        <v>6636</v>
      </c>
      <c r="S3721" s="12">
        <v>1</v>
      </c>
      <c r="T3721" s="13"/>
      <c r="U3721" t="s">
        <v>6636</v>
      </c>
    </row>
    <row r="3722" spans="1:21" x14ac:dyDescent="0.25">
      <c r="A3722" t="s">
        <v>6614</v>
      </c>
      <c r="B3722" s="12"/>
      <c r="C3722" t="s">
        <v>9860</v>
      </c>
      <c r="D3722" s="11">
        <v>46203</v>
      </c>
      <c r="E3722" t="s">
        <v>9861</v>
      </c>
      <c r="F3722" t="s">
        <v>6415</v>
      </c>
      <c r="G3722" t="s">
        <v>6636</v>
      </c>
      <c r="H3722" t="s">
        <v>275</v>
      </c>
      <c r="I3722" t="s">
        <v>6636</v>
      </c>
      <c r="J3722" t="s">
        <v>6636</v>
      </c>
      <c r="K3722" t="s">
        <v>6636</v>
      </c>
      <c r="L3722" t="s">
        <v>6636</v>
      </c>
      <c r="M3722" t="s">
        <v>9862</v>
      </c>
      <c r="N3722" t="s">
        <v>6761</v>
      </c>
      <c r="O3722" t="s">
        <v>6762</v>
      </c>
      <c r="P3722">
        <v>1970000</v>
      </c>
      <c r="Q3722" t="s">
        <v>6636</v>
      </c>
      <c r="R3722" t="s">
        <v>6636</v>
      </c>
      <c r="S3722" s="12">
        <v>1</v>
      </c>
      <c r="T3722" s="13"/>
      <c r="U3722" t="s">
        <v>6650</v>
      </c>
    </row>
    <row r="3723" spans="1:21" x14ac:dyDescent="0.25">
      <c r="A3723" t="s">
        <v>6614</v>
      </c>
      <c r="B3723" s="12"/>
      <c r="C3723" t="s">
        <v>9863</v>
      </c>
      <c r="D3723" s="11">
        <v>46203</v>
      </c>
      <c r="E3723" t="s">
        <v>9864</v>
      </c>
      <c r="F3723" t="s">
        <v>6415</v>
      </c>
      <c r="G3723" t="s">
        <v>6636</v>
      </c>
      <c r="H3723" t="s">
        <v>275</v>
      </c>
      <c r="I3723" t="s">
        <v>6636</v>
      </c>
      <c r="J3723" t="s">
        <v>6636</v>
      </c>
      <c r="K3723" t="s">
        <v>6636</v>
      </c>
      <c r="L3723" t="s">
        <v>6636</v>
      </c>
      <c r="M3723" t="s">
        <v>6636</v>
      </c>
      <c r="N3723" t="s">
        <v>6636</v>
      </c>
      <c r="O3723" t="s">
        <v>6636</v>
      </c>
      <c r="P3723">
        <v>1970000</v>
      </c>
      <c r="Q3723" t="s">
        <v>6636</v>
      </c>
      <c r="R3723" t="s">
        <v>6636</v>
      </c>
      <c r="S3723" s="12">
        <v>1</v>
      </c>
      <c r="T3723" s="13"/>
      <c r="U3723" t="s">
        <v>6636</v>
      </c>
    </row>
    <row r="3724" spans="1:21" x14ac:dyDescent="0.25">
      <c r="A3724" t="s">
        <v>6614</v>
      </c>
      <c r="B3724" s="12"/>
      <c r="C3724" t="s">
        <v>9865</v>
      </c>
      <c r="D3724" s="11">
        <v>46203</v>
      </c>
      <c r="E3724" t="s">
        <v>9866</v>
      </c>
      <c r="F3724" t="s">
        <v>6415</v>
      </c>
      <c r="G3724" t="s">
        <v>6636</v>
      </c>
      <c r="H3724" t="s">
        <v>275</v>
      </c>
      <c r="I3724" t="s">
        <v>6636</v>
      </c>
      <c r="J3724" t="s">
        <v>6636</v>
      </c>
      <c r="K3724" t="s">
        <v>6636</v>
      </c>
      <c r="L3724" t="s">
        <v>6636</v>
      </c>
      <c r="M3724" t="s">
        <v>9867</v>
      </c>
      <c r="N3724" t="s">
        <v>6761</v>
      </c>
      <c r="O3724" t="s">
        <v>6762</v>
      </c>
      <c r="P3724">
        <v>1910000</v>
      </c>
      <c r="Q3724" t="s">
        <v>6636</v>
      </c>
      <c r="R3724" t="s">
        <v>6636</v>
      </c>
      <c r="S3724" s="12">
        <v>1</v>
      </c>
      <c r="T3724" s="13"/>
      <c r="U3724" t="s">
        <v>6636</v>
      </c>
    </row>
    <row r="3725" spans="1:21" x14ac:dyDescent="0.25">
      <c r="A3725" t="s">
        <v>6614</v>
      </c>
      <c r="B3725" s="12"/>
      <c r="C3725" t="s">
        <v>9868</v>
      </c>
      <c r="D3725" s="11">
        <v>46207</v>
      </c>
      <c r="E3725" t="s">
        <v>9869</v>
      </c>
      <c r="F3725" t="s">
        <v>6415</v>
      </c>
      <c r="G3725" t="s">
        <v>6636</v>
      </c>
      <c r="H3725" t="s">
        <v>275</v>
      </c>
      <c r="I3725" t="s">
        <v>6636</v>
      </c>
      <c r="J3725" t="s">
        <v>6636</v>
      </c>
      <c r="K3725" t="s">
        <v>6636</v>
      </c>
      <c r="L3725" t="s">
        <v>6636</v>
      </c>
      <c r="M3725" t="s">
        <v>9870</v>
      </c>
      <c r="N3725" t="s">
        <v>6761</v>
      </c>
      <c r="O3725" t="s">
        <v>6771</v>
      </c>
      <c r="P3725">
        <v>2180000</v>
      </c>
      <c r="Q3725" t="s">
        <v>6636</v>
      </c>
      <c r="R3725" t="s">
        <v>6636</v>
      </c>
      <c r="S3725" s="12">
        <v>1</v>
      </c>
      <c r="T3725" s="13"/>
      <c r="U3725" t="s">
        <v>6636</v>
      </c>
    </row>
    <row r="3726" spans="1:21" x14ac:dyDescent="0.25">
      <c r="A3726" t="s">
        <v>6614</v>
      </c>
      <c r="B3726" s="12"/>
      <c r="C3726" t="s">
        <v>9871</v>
      </c>
      <c r="D3726" s="11">
        <v>46207</v>
      </c>
      <c r="E3726" t="s">
        <v>9872</v>
      </c>
      <c r="F3726" t="s">
        <v>6415</v>
      </c>
      <c r="G3726" t="s">
        <v>6636</v>
      </c>
      <c r="H3726" t="s">
        <v>275</v>
      </c>
      <c r="I3726" t="s">
        <v>6636</v>
      </c>
      <c r="J3726" t="s">
        <v>6636</v>
      </c>
      <c r="K3726" t="s">
        <v>6636</v>
      </c>
      <c r="L3726" t="s">
        <v>6636</v>
      </c>
      <c r="M3726" t="s">
        <v>9873</v>
      </c>
      <c r="N3726" t="s">
        <v>8878</v>
      </c>
      <c r="O3726" t="s">
        <v>9540</v>
      </c>
      <c r="P3726">
        <v>5448000</v>
      </c>
      <c r="Q3726" t="s">
        <v>6636</v>
      </c>
      <c r="R3726" t="s">
        <v>6636</v>
      </c>
      <c r="S3726" s="12">
        <v>1</v>
      </c>
      <c r="T3726" s="13"/>
      <c r="U3726" t="s">
        <v>6636</v>
      </c>
    </row>
    <row r="3727" spans="1:21" x14ac:dyDescent="0.25">
      <c r="A3727" t="s">
        <v>6614</v>
      </c>
      <c r="B3727" s="12"/>
      <c r="C3727" t="s">
        <v>9874</v>
      </c>
      <c r="D3727" s="11">
        <v>46207</v>
      </c>
      <c r="E3727" t="s">
        <v>9875</v>
      </c>
      <c r="F3727" t="s">
        <v>6415</v>
      </c>
      <c r="G3727" t="s">
        <v>6636</v>
      </c>
      <c r="H3727" t="s">
        <v>275</v>
      </c>
      <c r="I3727" t="s">
        <v>6636</v>
      </c>
      <c r="J3727" t="s">
        <v>6636</v>
      </c>
      <c r="K3727" t="s">
        <v>6636</v>
      </c>
      <c r="L3727" t="s">
        <v>6636</v>
      </c>
      <c r="M3727" t="s">
        <v>6636</v>
      </c>
      <c r="N3727" t="s">
        <v>6636</v>
      </c>
      <c r="O3727" t="s">
        <v>6636</v>
      </c>
      <c r="P3727">
        <v>1970000</v>
      </c>
      <c r="Q3727" t="s">
        <v>6636</v>
      </c>
      <c r="R3727" t="s">
        <v>6636</v>
      </c>
      <c r="S3727" s="12">
        <v>1</v>
      </c>
      <c r="T3727" s="13"/>
      <c r="U3727" t="s">
        <v>6636</v>
      </c>
    </row>
    <row r="3728" spans="1:21" x14ac:dyDescent="0.25">
      <c r="A3728" t="s">
        <v>6614</v>
      </c>
      <c r="B3728" s="12"/>
      <c r="C3728" t="s">
        <v>9876</v>
      </c>
      <c r="D3728" s="11">
        <v>46207</v>
      </c>
      <c r="E3728" t="s">
        <v>9877</v>
      </c>
      <c r="F3728" t="s">
        <v>6415</v>
      </c>
      <c r="G3728" t="s">
        <v>6636</v>
      </c>
      <c r="H3728" t="s">
        <v>275</v>
      </c>
      <c r="I3728" t="s">
        <v>6636</v>
      </c>
      <c r="J3728" t="s">
        <v>6636</v>
      </c>
      <c r="K3728" t="s">
        <v>6636</v>
      </c>
      <c r="L3728" t="s">
        <v>6636</v>
      </c>
      <c r="M3728" t="s">
        <v>9878</v>
      </c>
      <c r="N3728" t="s">
        <v>6761</v>
      </c>
      <c r="O3728" t="s">
        <v>6762</v>
      </c>
      <c r="P3728">
        <v>1820000</v>
      </c>
      <c r="Q3728" t="s">
        <v>6636</v>
      </c>
      <c r="R3728" t="s">
        <v>6636</v>
      </c>
      <c r="S3728" s="12">
        <v>1</v>
      </c>
      <c r="T3728" s="13"/>
      <c r="U3728" t="s">
        <v>6636</v>
      </c>
    </row>
    <row r="3729" spans="1:21" x14ac:dyDescent="0.25">
      <c r="A3729" t="s">
        <v>6983</v>
      </c>
      <c r="B3729" s="12"/>
      <c r="C3729" t="s">
        <v>9879</v>
      </c>
      <c r="D3729" s="11">
        <v>46212</v>
      </c>
      <c r="E3729" t="s">
        <v>9880</v>
      </c>
      <c r="F3729" t="s">
        <v>6415</v>
      </c>
      <c r="G3729" t="s">
        <v>8690</v>
      </c>
      <c r="H3729" t="s">
        <v>275</v>
      </c>
      <c r="I3729" t="s">
        <v>55</v>
      </c>
      <c r="J3729" t="s">
        <v>737</v>
      </c>
      <c r="K3729" t="s">
        <v>6636</v>
      </c>
      <c r="L3729" t="s">
        <v>6636</v>
      </c>
      <c r="M3729" t="s">
        <v>9881</v>
      </c>
      <c r="N3729" t="s">
        <v>6761</v>
      </c>
      <c r="O3729" t="s">
        <v>6762</v>
      </c>
      <c r="P3729">
        <v>2050000</v>
      </c>
      <c r="Q3729" t="s">
        <v>6867</v>
      </c>
      <c r="R3729" t="s">
        <v>6779</v>
      </c>
      <c r="S3729" s="12">
        <v>1</v>
      </c>
      <c r="T3729" s="13">
        <v>34167</v>
      </c>
      <c r="U3729" t="s">
        <v>6650</v>
      </c>
    </row>
    <row r="3730" spans="1:21" x14ac:dyDescent="0.25">
      <c r="A3730" t="s">
        <v>6983</v>
      </c>
      <c r="B3730" s="12"/>
      <c r="C3730" t="s">
        <v>9879</v>
      </c>
      <c r="D3730" s="11">
        <v>46212</v>
      </c>
      <c r="E3730" t="s">
        <v>9880</v>
      </c>
      <c r="F3730" t="s">
        <v>6415</v>
      </c>
      <c r="G3730" t="s">
        <v>8695</v>
      </c>
      <c r="H3730" t="s">
        <v>275</v>
      </c>
      <c r="I3730" t="s">
        <v>55</v>
      </c>
      <c r="J3730" t="s">
        <v>737</v>
      </c>
      <c r="K3730" t="s">
        <v>6636</v>
      </c>
      <c r="L3730" t="s">
        <v>6636</v>
      </c>
      <c r="M3730" t="s">
        <v>9881</v>
      </c>
      <c r="N3730" t="s">
        <v>6761</v>
      </c>
      <c r="O3730" t="s">
        <v>6762</v>
      </c>
      <c r="P3730">
        <v>2050000</v>
      </c>
      <c r="Q3730" t="s">
        <v>6867</v>
      </c>
      <c r="R3730" t="s">
        <v>6779</v>
      </c>
      <c r="S3730" s="12"/>
      <c r="T3730" s="13"/>
      <c r="U3730" t="s">
        <v>6650</v>
      </c>
    </row>
    <row r="3731" spans="1:21" x14ac:dyDescent="0.25">
      <c r="A3731" t="s">
        <v>6614</v>
      </c>
      <c r="B3731" s="12"/>
      <c r="C3731" t="s">
        <v>9882</v>
      </c>
      <c r="D3731" s="11">
        <v>46212</v>
      </c>
      <c r="E3731" t="s">
        <v>9883</v>
      </c>
      <c r="F3731" t="s">
        <v>6415</v>
      </c>
      <c r="G3731" t="s">
        <v>6636</v>
      </c>
      <c r="H3731" t="s">
        <v>275</v>
      </c>
      <c r="I3731" t="s">
        <v>6636</v>
      </c>
      <c r="J3731" t="s">
        <v>6636</v>
      </c>
      <c r="K3731" t="s">
        <v>6636</v>
      </c>
      <c r="L3731" t="s">
        <v>6636</v>
      </c>
      <c r="M3731" t="s">
        <v>9884</v>
      </c>
      <c r="N3731" t="s">
        <v>6761</v>
      </c>
      <c r="O3731" t="s">
        <v>6762</v>
      </c>
      <c r="P3731">
        <v>2005000</v>
      </c>
      <c r="Q3731" t="s">
        <v>6636</v>
      </c>
      <c r="R3731" t="s">
        <v>6636</v>
      </c>
      <c r="S3731" s="12">
        <v>1</v>
      </c>
      <c r="T3731" s="13"/>
      <c r="U3731" t="s">
        <v>6636</v>
      </c>
    </row>
    <row r="3732" spans="1:21" x14ac:dyDescent="0.25">
      <c r="A3732" t="s">
        <v>6614</v>
      </c>
      <c r="B3732" s="12"/>
      <c r="C3732" t="s">
        <v>9885</v>
      </c>
      <c r="D3732" s="11">
        <v>46213</v>
      </c>
      <c r="E3732" t="s">
        <v>9886</v>
      </c>
      <c r="F3732" t="s">
        <v>6415</v>
      </c>
      <c r="G3732" t="s">
        <v>6636</v>
      </c>
      <c r="H3732" t="s">
        <v>275</v>
      </c>
      <c r="I3732" t="s">
        <v>6636</v>
      </c>
      <c r="J3732" t="s">
        <v>6636</v>
      </c>
      <c r="K3732" t="s">
        <v>6636</v>
      </c>
      <c r="L3732" t="s">
        <v>6636</v>
      </c>
      <c r="M3732" t="s">
        <v>9887</v>
      </c>
      <c r="N3732" t="s">
        <v>6761</v>
      </c>
      <c r="O3732" t="s">
        <v>7185</v>
      </c>
      <c r="P3732">
        <v>3690000</v>
      </c>
      <c r="Q3732" t="s">
        <v>6636</v>
      </c>
      <c r="R3732" t="s">
        <v>6636</v>
      </c>
      <c r="S3732" s="12">
        <v>1</v>
      </c>
      <c r="T3732" s="13"/>
      <c r="U3732" t="s">
        <v>6636</v>
      </c>
    </row>
    <row r="3733" spans="1:21" x14ac:dyDescent="0.25">
      <c r="A3733" t="s">
        <v>6614</v>
      </c>
      <c r="B3733" s="12"/>
      <c r="C3733" t="s">
        <v>9888</v>
      </c>
      <c r="D3733" s="11">
        <v>46214</v>
      </c>
      <c r="E3733" t="s">
        <v>9889</v>
      </c>
      <c r="F3733" t="s">
        <v>6415</v>
      </c>
      <c r="G3733" t="s">
        <v>6636</v>
      </c>
      <c r="H3733" t="s">
        <v>275</v>
      </c>
      <c r="I3733" t="s">
        <v>6636</v>
      </c>
      <c r="J3733" t="s">
        <v>6636</v>
      </c>
      <c r="K3733" t="s">
        <v>6636</v>
      </c>
      <c r="L3733" t="s">
        <v>6636</v>
      </c>
      <c r="M3733" t="s">
        <v>9890</v>
      </c>
      <c r="N3733" t="s">
        <v>6761</v>
      </c>
      <c r="O3733" t="s">
        <v>6762</v>
      </c>
      <c r="P3733">
        <v>1970000</v>
      </c>
      <c r="Q3733" t="s">
        <v>6636</v>
      </c>
      <c r="R3733" t="s">
        <v>6636</v>
      </c>
      <c r="S3733" s="12">
        <v>1</v>
      </c>
      <c r="T3733" s="13"/>
      <c r="U3733" t="s">
        <v>6650</v>
      </c>
    </row>
    <row r="3734" spans="1:21" x14ac:dyDescent="0.25">
      <c r="A3734" t="s">
        <v>6614</v>
      </c>
      <c r="B3734" s="12"/>
      <c r="C3734" t="s">
        <v>9891</v>
      </c>
      <c r="D3734" s="11">
        <v>46215</v>
      </c>
      <c r="E3734" t="s">
        <v>9892</v>
      </c>
      <c r="F3734" t="s">
        <v>6415</v>
      </c>
      <c r="G3734" t="s">
        <v>6636</v>
      </c>
      <c r="H3734" t="s">
        <v>275</v>
      </c>
      <c r="I3734" t="s">
        <v>6636</v>
      </c>
      <c r="J3734" t="s">
        <v>6636</v>
      </c>
      <c r="K3734" t="s">
        <v>6636</v>
      </c>
      <c r="L3734" t="s">
        <v>6636</v>
      </c>
      <c r="M3734" t="s">
        <v>9893</v>
      </c>
      <c r="N3734" t="s">
        <v>6761</v>
      </c>
      <c r="O3734" t="s">
        <v>6762</v>
      </c>
      <c r="P3734">
        <v>1970000</v>
      </c>
      <c r="Q3734" t="s">
        <v>6636</v>
      </c>
      <c r="R3734" t="s">
        <v>6636</v>
      </c>
      <c r="S3734" s="12">
        <v>1</v>
      </c>
      <c r="T3734" s="13"/>
      <c r="U3734" t="s">
        <v>6636</v>
      </c>
    </row>
    <row r="3735" spans="1:21" x14ac:dyDescent="0.25">
      <c r="A3735" t="s">
        <v>6637</v>
      </c>
      <c r="B3735" s="12">
        <v>41146</v>
      </c>
      <c r="C3735" t="s">
        <v>9894</v>
      </c>
      <c r="D3735" s="11">
        <v>46176.457337963002</v>
      </c>
      <c r="E3735" t="s">
        <v>9895</v>
      </c>
      <c r="F3735" t="s">
        <v>6617</v>
      </c>
      <c r="G3735" t="s">
        <v>9896</v>
      </c>
      <c r="H3735" t="s">
        <v>6455</v>
      </c>
      <c r="I3735" t="s">
        <v>6636</v>
      </c>
      <c r="J3735" t="s">
        <v>6636</v>
      </c>
      <c r="K3735" t="s">
        <v>9897</v>
      </c>
      <c r="L3735" t="s">
        <v>9898</v>
      </c>
      <c r="M3735" t="s">
        <v>9899</v>
      </c>
      <c r="N3735" t="s">
        <v>7044</v>
      </c>
      <c r="O3735" t="s">
        <v>7045</v>
      </c>
      <c r="P3735">
        <v>3209900</v>
      </c>
      <c r="Q3735" t="s">
        <v>6636</v>
      </c>
      <c r="R3735" t="s">
        <v>6636</v>
      </c>
      <c r="S3735" s="12"/>
      <c r="T3735" s="13"/>
      <c r="U3735" t="s">
        <v>6636</v>
      </c>
    </row>
    <row r="3736" spans="1:21" x14ac:dyDescent="0.25">
      <c r="A3736" t="s">
        <v>6619</v>
      </c>
      <c r="B3736" s="12">
        <v>41146</v>
      </c>
      <c r="C3736" t="s">
        <v>9894</v>
      </c>
      <c r="D3736" s="11">
        <v>46176.617870370399</v>
      </c>
      <c r="E3736" t="s">
        <v>9895</v>
      </c>
      <c r="F3736" t="s">
        <v>6617</v>
      </c>
      <c r="G3736" t="s">
        <v>9896</v>
      </c>
      <c r="H3736" t="s">
        <v>6455</v>
      </c>
      <c r="I3736" t="s">
        <v>6636</v>
      </c>
      <c r="J3736" t="s">
        <v>6636</v>
      </c>
      <c r="K3736" t="s">
        <v>9897</v>
      </c>
      <c r="L3736" t="s">
        <v>9898</v>
      </c>
      <c r="M3736" t="s">
        <v>9899</v>
      </c>
      <c r="N3736" t="s">
        <v>7044</v>
      </c>
      <c r="O3736" t="s">
        <v>7045</v>
      </c>
      <c r="P3736">
        <v>3209900</v>
      </c>
      <c r="Q3736" t="s">
        <v>6636</v>
      </c>
      <c r="R3736" t="s">
        <v>6636</v>
      </c>
      <c r="S3736" s="12"/>
      <c r="T3736" s="13"/>
      <c r="U3736" t="s">
        <v>6636</v>
      </c>
    </row>
    <row r="3737" spans="1:21" x14ac:dyDescent="0.25">
      <c r="A3737" t="s">
        <v>6637</v>
      </c>
      <c r="B3737" s="12">
        <v>41266</v>
      </c>
      <c r="C3737" t="s">
        <v>9900</v>
      </c>
      <c r="D3737" s="11">
        <v>46176.710729166698</v>
      </c>
      <c r="E3737" t="s">
        <v>9901</v>
      </c>
      <c r="F3737" t="s">
        <v>6617</v>
      </c>
      <c r="G3737" t="s">
        <v>9902</v>
      </c>
      <c r="H3737" t="s">
        <v>6455</v>
      </c>
      <c r="I3737" t="s">
        <v>55</v>
      </c>
      <c r="J3737" t="s">
        <v>737</v>
      </c>
      <c r="K3737" t="s">
        <v>9897</v>
      </c>
      <c r="L3737" t="s">
        <v>9898</v>
      </c>
      <c r="M3737" t="s">
        <v>9899</v>
      </c>
      <c r="N3737" t="s">
        <v>7044</v>
      </c>
      <c r="O3737" t="s">
        <v>7045</v>
      </c>
      <c r="P3737">
        <v>3209900</v>
      </c>
      <c r="Q3737" t="s">
        <v>6636</v>
      </c>
      <c r="R3737" t="s">
        <v>6636</v>
      </c>
      <c r="S3737" s="12"/>
      <c r="T3737" s="13"/>
      <c r="U3737" t="s">
        <v>6636</v>
      </c>
    </row>
    <row r="3738" spans="1:21" x14ac:dyDescent="0.25">
      <c r="A3738" t="s">
        <v>6619</v>
      </c>
      <c r="B3738" s="12">
        <v>41266</v>
      </c>
      <c r="C3738" t="s">
        <v>9900</v>
      </c>
      <c r="D3738" s="11">
        <v>46178.850520833301</v>
      </c>
      <c r="E3738" t="s">
        <v>9901</v>
      </c>
      <c r="F3738" t="s">
        <v>6617</v>
      </c>
      <c r="G3738" t="s">
        <v>9902</v>
      </c>
      <c r="H3738" t="s">
        <v>6455</v>
      </c>
      <c r="I3738" t="s">
        <v>55</v>
      </c>
      <c r="J3738" t="s">
        <v>737</v>
      </c>
      <c r="K3738" t="s">
        <v>9897</v>
      </c>
      <c r="L3738" t="s">
        <v>9898</v>
      </c>
      <c r="M3738" t="s">
        <v>9899</v>
      </c>
      <c r="N3738" t="s">
        <v>7044</v>
      </c>
      <c r="O3738" t="s">
        <v>7045</v>
      </c>
      <c r="P3738">
        <v>3209900</v>
      </c>
      <c r="Q3738" t="s">
        <v>6636</v>
      </c>
      <c r="R3738" t="s">
        <v>6636</v>
      </c>
      <c r="S3738" s="12"/>
      <c r="T3738" s="13"/>
      <c r="U3738" t="s">
        <v>6636</v>
      </c>
    </row>
    <row r="3739" spans="1:21" x14ac:dyDescent="0.25">
      <c r="A3739" t="s">
        <v>6637</v>
      </c>
      <c r="B3739" s="12">
        <v>41908</v>
      </c>
      <c r="C3739" t="s">
        <v>9903</v>
      </c>
      <c r="D3739" s="11">
        <v>46183.497337963003</v>
      </c>
      <c r="E3739" t="s">
        <v>9904</v>
      </c>
      <c r="F3739" t="s">
        <v>6617</v>
      </c>
      <c r="G3739" t="s">
        <v>9902</v>
      </c>
      <c r="H3739" t="s">
        <v>6455</v>
      </c>
      <c r="I3739" t="s">
        <v>6636</v>
      </c>
      <c r="J3739" t="s">
        <v>6636</v>
      </c>
      <c r="K3739" t="s">
        <v>9905</v>
      </c>
      <c r="L3739" t="s">
        <v>9906</v>
      </c>
      <c r="M3739" t="s">
        <v>9907</v>
      </c>
      <c r="N3739" t="s">
        <v>7044</v>
      </c>
      <c r="O3739" t="s">
        <v>7765</v>
      </c>
      <c r="P3739">
        <v>2839900</v>
      </c>
      <c r="Q3739" t="s">
        <v>6636</v>
      </c>
      <c r="R3739" t="s">
        <v>6636</v>
      </c>
      <c r="S3739" s="12"/>
      <c r="T3739" s="13"/>
      <c r="U3739" t="s">
        <v>6671</v>
      </c>
    </row>
    <row r="3740" spans="1:21" x14ac:dyDescent="0.25">
      <c r="A3740" t="s">
        <v>6637</v>
      </c>
      <c r="B3740" s="12">
        <v>41809</v>
      </c>
      <c r="C3740" t="s">
        <v>9908</v>
      </c>
      <c r="D3740" s="11">
        <v>46188.442303240699</v>
      </c>
      <c r="E3740" t="s">
        <v>9909</v>
      </c>
      <c r="F3740" t="s">
        <v>6617</v>
      </c>
      <c r="G3740" t="s">
        <v>9902</v>
      </c>
      <c r="H3740" t="s">
        <v>6455</v>
      </c>
      <c r="I3740" t="s">
        <v>55</v>
      </c>
      <c r="J3740" t="s">
        <v>44</v>
      </c>
      <c r="K3740" t="s">
        <v>9910</v>
      </c>
      <c r="L3740" t="s">
        <v>9911</v>
      </c>
      <c r="M3740" t="s">
        <v>9912</v>
      </c>
      <c r="N3740" t="s">
        <v>7506</v>
      </c>
      <c r="O3740" t="s">
        <v>7539</v>
      </c>
      <c r="P3740">
        <v>3254990</v>
      </c>
      <c r="Q3740" t="s">
        <v>6636</v>
      </c>
      <c r="R3740" t="s">
        <v>6636</v>
      </c>
      <c r="S3740" s="12"/>
      <c r="T3740" s="13"/>
      <c r="U3740" t="s">
        <v>9504</v>
      </c>
    </row>
    <row r="3741" spans="1:21" x14ac:dyDescent="0.25">
      <c r="A3741" t="s">
        <v>6619</v>
      </c>
      <c r="B3741" s="12">
        <v>41809</v>
      </c>
      <c r="C3741" t="s">
        <v>9908</v>
      </c>
      <c r="D3741" s="11">
        <v>46188.5886805556</v>
      </c>
      <c r="E3741" t="s">
        <v>9909</v>
      </c>
      <c r="F3741" t="s">
        <v>6617</v>
      </c>
      <c r="G3741" t="s">
        <v>9902</v>
      </c>
      <c r="H3741" t="s">
        <v>6455</v>
      </c>
      <c r="I3741" t="s">
        <v>55</v>
      </c>
      <c r="J3741" t="s">
        <v>44</v>
      </c>
      <c r="K3741" t="s">
        <v>9910</v>
      </c>
      <c r="L3741" t="s">
        <v>9911</v>
      </c>
      <c r="M3741" t="s">
        <v>9912</v>
      </c>
      <c r="N3741" t="s">
        <v>7506</v>
      </c>
      <c r="O3741" t="s">
        <v>7539</v>
      </c>
      <c r="P3741">
        <v>3254990</v>
      </c>
      <c r="Q3741" t="s">
        <v>6636</v>
      </c>
      <c r="R3741" t="s">
        <v>6636</v>
      </c>
      <c r="S3741" s="12"/>
      <c r="T3741" s="13"/>
      <c r="U3741" t="s">
        <v>9504</v>
      </c>
    </row>
    <row r="3742" spans="1:21" x14ac:dyDescent="0.25">
      <c r="A3742" t="s">
        <v>6619</v>
      </c>
      <c r="B3742" s="12">
        <v>41908</v>
      </c>
      <c r="C3742" t="s">
        <v>9903</v>
      </c>
      <c r="D3742" s="11">
        <v>46190.483379629601</v>
      </c>
      <c r="E3742" t="s">
        <v>9904</v>
      </c>
      <c r="F3742" t="s">
        <v>6617</v>
      </c>
      <c r="G3742" t="s">
        <v>9902</v>
      </c>
      <c r="H3742" t="s">
        <v>6455</v>
      </c>
      <c r="I3742" t="s">
        <v>6636</v>
      </c>
      <c r="J3742" t="s">
        <v>6636</v>
      </c>
      <c r="K3742" t="s">
        <v>9905</v>
      </c>
      <c r="L3742" t="s">
        <v>9906</v>
      </c>
      <c r="M3742" t="s">
        <v>9907</v>
      </c>
      <c r="N3742" t="s">
        <v>7044</v>
      </c>
      <c r="O3742" t="s">
        <v>7765</v>
      </c>
      <c r="P3742">
        <v>2839900</v>
      </c>
      <c r="Q3742" t="s">
        <v>6636</v>
      </c>
      <c r="R3742" t="s">
        <v>6636</v>
      </c>
      <c r="S3742" s="12"/>
      <c r="T3742" s="13"/>
      <c r="U3742" t="s">
        <v>6671</v>
      </c>
    </row>
    <row r="3743" spans="1:21" x14ac:dyDescent="0.25">
      <c r="A3743" t="s">
        <v>6637</v>
      </c>
      <c r="B3743" s="12">
        <v>42614</v>
      </c>
      <c r="C3743" t="s">
        <v>9913</v>
      </c>
      <c r="D3743" s="11">
        <v>46202.652534722198</v>
      </c>
      <c r="E3743" t="s">
        <v>9914</v>
      </c>
      <c r="F3743" t="s">
        <v>6617</v>
      </c>
      <c r="G3743" t="s">
        <v>9902</v>
      </c>
      <c r="H3743" t="s">
        <v>6455</v>
      </c>
      <c r="I3743" t="s">
        <v>55</v>
      </c>
      <c r="J3743" t="s">
        <v>643</v>
      </c>
      <c r="K3743" t="s">
        <v>9915</v>
      </c>
      <c r="L3743" t="s">
        <v>9906</v>
      </c>
      <c r="M3743" t="s">
        <v>9916</v>
      </c>
      <c r="N3743" t="s">
        <v>7506</v>
      </c>
      <c r="O3743" t="s">
        <v>7514</v>
      </c>
      <c r="P3743">
        <v>4733018</v>
      </c>
      <c r="Q3743" t="s">
        <v>6636</v>
      </c>
      <c r="R3743" t="s">
        <v>6636</v>
      </c>
      <c r="S3743" s="12"/>
      <c r="T3743" s="13"/>
      <c r="U3743" t="s">
        <v>6636</v>
      </c>
    </row>
    <row r="3744" spans="1:21" x14ac:dyDescent="0.25">
      <c r="A3744" t="s">
        <v>6619</v>
      </c>
      <c r="B3744" s="12">
        <v>42614</v>
      </c>
      <c r="C3744" t="s">
        <v>9913</v>
      </c>
      <c r="D3744" s="11">
        <v>46202.671053240701</v>
      </c>
      <c r="E3744" t="s">
        <v>9914</v>
      </c>
      <c r="F3744" t="s">
        <v>6617</v>
      </c>
      <c r="G3744" t="s">
        <v>9902</v>
      </c>
      <c r="H3744" t="s">
        <v>6455</v>
      </c>
      <c r="I3744" t="s">
        <v>55</v>
      </c>
      <c r="J3744" t="s">
        <v>643</v>
      </c>
      <c r="K3744" t="s">
        <v>9915</v>
      </c>
      <c r="L3744" t="s">
        <v>9906</v>
      </c>
      <c r="M3744" t="s">
        <v>9916</v>
      </c>
      <c r="N3744" t="s">
        <v>7506</v>
      </c>
      <c r="O3744" t="s">
        <v>7514</v>
      </c>
      <c r="P3744">
        <v>4733018</v>
      </c>
      <c r="Q3744" t="s">
        <v>6636</v>
      </c>
      <c r="R3744" t="s">
        <v>6636</v>
      </c>
      <c r="S3744" s="12"/>
      <c r="T3744" s="13"/>
      <c r="U3744" t="s">
        <v>6636</v>
      </c>
    </row>
    <row r="3745" spans="1:21" x14ac:dyDescent="0.25">
      <c r="A3745" t="s">
        <v>6637</v>
      </c>
      <c r="B3745" s="12">
        <v>42671</v>
      </c>
      <c r="C3745" t="s">
        <v>9917</v>
      </c>
      <c r="D3745" s="11">
        <v>46203.532245370399</v>
      </c>
      <c r="E3745" t="s">
        <v>9918</v>
      </c>
      <c r="F3745" t="s">
        <v>6617</v>
      </c>
      <c r="G3745" t="s">
        <v>9902</v>
      </c>
      <c r="H3745" t="s">
        <v>6455</v>
      </c>
      <c r="I3745" t="s">
        <v>55</v>
      </c>
      <c r="J3745" t="s">
        <v>732</v>
      </c>
      <c r="K3745" t="s">
        <v>9919</v>
      </c>
      <c r="L3745" t="s">
        <v>9898</v>
      </c>
      <c r="M3745" t="s">
        <v>9920</v>
      </c>
      <c r="N3745" t="s">
        <v>7044</v>
      </c>
      <c r="O3745" t="s">
        <v>9921</v>
      </c>
      <c r="P3745">
        <v>3825706</v>
      </c>
      <c r="Q3745" t="s">
        <v>6636</v>
      </c>
      <c r="R3745" t="s">
        <v>6636</v>
      </c>
      <c r="S3745" s="12"/>
      <c r="T3745" s="13"/>
      <c r="U3745" t="s">
        <v>6636</v>
      </c>
    </row>
    <row r="3746" spans="1:21" x14ac:dyDescent="0.25">
      <c r="A3746" t="s">
        <v>6637</v>
      </c>
      <c r="B3746" s="12">
        <v>42660</v>
      </c>
      <c r="C3746" t="s">
        <v>9922</v>
      </c>
      <c r="D3746" s="11">
        <v>46203.614351851902</v>
      </c>
      <c r="E3746" t="s">
        <v>9923</v>
      </c>
      <c r="F3746" t="s">
        <v>6617</v>
      </c>
      <c r="G3746" t="s">
        <v>9902</v>
      </c>
      <c r="H3746" t="s">
        <v>6455</v>
      </c>
      <c r="I3746" t="s">
        <v>55</v>
      </c>
      <c r="J3746" t="s">
        <v>176</v>
      </c>
      <c r="K3746" t="s">
        <v>9924</v>
      </c>
      <c r="L3746" t="s">
        <v>9898</v>
      </c>
      <c r="M3746" t="s">
        <v>9925</v>
      </c>
      <c r="N3746" t="s">
        <v>7044</v>
      </c>
      <c r="O3746" t="s">
        <v>7765</v>
      </c>
      <c r="P3746">
        <v>2709900</v>
      </c>
      <c r="Q3746" t="s">
        <v>6636</v>
      </c>
      <c r="R3746" t="s">
        <v>6636</v>
      </c>
      <c r="S3746" s="12"/>
      <c r="T3746" s="13"/>
      <c r="U3746" t="s">
        <v>8756</v>
      </c>
    </row>
    <row r="3747" spans="1:21" x14ac:dyDescent="0.25">
      <c r="A3747" t="s">
        <v>6619</v>
      </c>
      <c r="B3747" s="12">
        <v>42660</v>
      </c>
      <c r="C3747" t="s">
        <v>9922</v>
      </c>
      <c r="D3747" s="11">
        <v>46203.6193055556</v>
      </c>
      <c r="E3747" t="s">
        <v>9923</v>
      </c>
      <c r="F3747" t="s">
        <v>6617</v>
      </c>
      <c r="G3747" t="s">
        <v>9902</v>
      </c>
      <c r="H3747" t="s">
        <v>6455</v>
      </c>
      <c r="I3747" t="s">
        <v>55</v>
      </c>
      <c r="J3747" t="s">
        <v>176</v>
      </c>
      <c r="K3747" t="s">
        <v>9924</v>
      </c>
      <c r="L3747" t="s">
        <v>9898</v>
      </c>
      <c r="M3747" t="s">
        <v>9925</v>
      </c>
      <c r="N3747" t="s">
        <v>7044</v>
      </c>
      <c r="O3747" t="s">
        <v>7765</v>
      </c>
      <c r="P3747">
        <v>2709900</v>
      </c>
      <c r="Q3747" t="s">
        <v>6636</v>
      </c>
      <c r="R3747" t="s">
        <v>6636</v>
      </c>
      <c r="S3747" s="12"/>
      <c r="T3747" s="13"/>
      <c r="U3747" t="s">
        <v>8756</v>
      </c>
    </row>
    <row r="3748" spans="1:21" x14ac:dyDescent="0.25">
      <c r="A3748" t="s">
        <v>6637</v>
      </c>
      <c r="B3748" s="12">
        <v>42673</v>
      </c>
      <c r="C3748" t="s">
        <v>9926</v>
      </c>
      <c r="D3748" s="11">
        <v>46203.6274305556</v>
      </c>
      <c r="E3748" t="s">
        <v>9927</v>
      </c>
      <c r="F3748" t="s">
        <v>6617</v>
      </c>
      <c r="G3748" t="s">
        <v>9902</v>
      </c>
      <c r="H3748" t="s">
        <v>6455</v>
      </c>
      <c r="I3748" t="s">
        <v>55</v>
      </c>
      <c r="J3748" t="s">
        <v>44</v>
      </c>
      <c r="K3748" t="s">
        <v>9928</v>
      </c>
      <c r="L3748" t="s">
        <v>9911</v>
      </c>
      <c r="M3748" t="s">
        <v>9929</v>
      </c>
      <c r="N3748" t="s">
        <v>7506</v>
      </c>
      <c r="O3748" t="s">
        <v>8352</v>
      </c>
      <c r="P3748">
        <v>3969990</v>
      </c>
      <c r="Q3748" t="s">
        <v>6636</v>
      </c>
      <c r="R3748" t="s">
        <v>6636</v>
      </c>
      <c r="S3748" s="12"/>
      <c r="T3748" s="13"/>
      <c r="U3748" t="s">
        <v>6671</v>
      </c>
    </row>
    <row r="3749" spans="1:21" x14ac:dyDescent="0.25">
      <c r="A3749" t="s">
        <v>6619</v>
      </c>
      <c r="B3749" s="12">
        <v>42671</v>
      </c>
      <c r="C3749" t="s">
        <v>9917</v>
      </c>
      <c r="D3749" s="11">
        <v>46203.681886574101</v>
      </c>
      <c r="E3749" t="s">
        <v>9918</v>
      </c>
      <c r="F3749" t="s">
        <v>6617</v>
      </c>
      <c r="G3749" t="s">
        <v>9902</v>
      </c>
      <c r="H3749" t="s">
        <v>6455</v>
      </c>
      <c r="I3749" t="s">
        <v>55</v>
      </c>
      <c r="J3749" t="s">
        <v>732</v>
      </c>
      <c r="K3749" t="s">
        <v>9919</v>
      </c>
      <c r="L3749" t="s">
        <v>9898</v>
      </c>
      <c r="M3749" t="s">
        <v>9920</v>
      </c>
      <c r="N3749" t="s">
        <v>7044</v>
      </c>
      <c r="O3749" t="s">
        <v>9921</v>
      </c>
      <c r="P3749">
        <v>3825706</v>
      </c>
      <c r="Q3749" t="s">
        <v>6636</v>
      </c>
      <c r="R3749" t="s">
        <v>6636</v>
      </c>
      <c r="S3749" s="12"/>
      <c r="T3749" s="13"/>
      <c r="U3749" t="s">
        <v>6636</v>
      </c>
    </row>
    <row r="3750" spans="1:21" x14ac:dyDescent="0.25">
      <c r="A3750" t="s">
        <v>6619</v>
      </c>
      <c r="B3750" s="12">
        <v>42673</v>
      </c>
      <c r="C3750" t="s">
        <v>9926</v>
      </c>
      <c r="D3750" s="11">
        <v>46203.760636574101</v>
      </c>
      <c r="E3750" t="s">
        <v>9927</v>
      </c>
      <c r="F3750" t="s">
        <v>6617</v>
      </c>
      <c r="G3750" t="s">
        <v>9902</v>
      </c>
      <c r="H3750" t="s">
        <v>6455</v>
      </c>
      <c r="I3750" t="s">
        <v>55</v>
      </c>
      <c r="J3750" t="s">
        <v>44</v>
      </c>
      <c r="K3750" t="s">
        <v>9928</v>
      </c>
      <c r="L3750" t="s">
        <v>9911</v>
      </c>
      <c r="M3750" t="s">
        <v>9929</v>
      </c>
      <c r="N3750" t="s">
        <v>7506</v>
      </c>
      <c r="O3750" t="s">
        <v>8352</v>
      </c>
      <c r="P3750">
        <v>3969990</v>
      </c>
      <c r="Q3750" t="s">
        <v>6636</v>
      </c>
      <c r="R3750" t="s">
        <v>6636</v>
      </c>
      <c r="S3750" s="12"/>
      <c r="T3750" s="13"/>
      <c r="U3750" t="s">
        <v>6671</v>
      </c>
    </row>
    <row r="3751" spans="1:21" x14ac:dyDescent="0.25">
      <c r="A3751" t="s">
        <v>6637</v>
      </c>
      <c r="B3751" s="12">
        <v>42859</v>
      </c>
      <c r="C3751" t="s">
        <v>9930</v>
      </c>
      <c r="D3751" s="11">
        <v>46208.783796296302</v>
      </c>
      <c r="E3751" t="s">
        <v>9931</v>
      </c>
      <c r="F3751" t="s">
        <v>6617</v>
      </c>
      <c r="G3751" t="s">
        <v>9902</v>
      </c>
      <c r="H3751" t="s">
        <v>6455</v>
      </c>
      <c r="I3751" t="s">
        <v>55</v>
      </c>
      <c r="J3751" t="s">
        <v>643</v>
      </c>
      <c r="K3751" t="s">
        <v>9932</v>
      </c>
      <c r="L3751" t="s">
        <v>9933</v>
      </c>
      <c r="M3751" t="s">
        <v>9934</v>
      </c>
      <c r="N3751" t="s">
        <v>8878</v>
      </c>
      <c r="O3751" t="s">
        <v>8901</v>
      </c>
      <c r="P3751">
        <v>4975000</v>
      </c>
      <c r="Q3751" t="s">
        <v>6636</v>
      </c>
      <c r="R3751" t="s">
        <v>6636</v>
      </c>
      <c r="S3751" s="12"/>
      <c r="T3751" s="13"/>
      <c r="U3751" t="s">
        <v>6636</v>
      </c>
    </row>
    <row r="3752" spans="1:21" x14ac:dyDescent="0.25">
      <c r="A3752" t="s">
        <v>6619</v>
      </c>
      <c r="B3752" s="12">
        <v>42859</v>
      </c>
      <c r="C3752" t="s">
        <v>9930</v>
      </c>
      <c r="D3752" s="11">
        <v>46208.7980439815</v>
      </c>
      <c r="E3752" t="s">
        <v>9931</v>
      </c>
      <c r="F3752" t="s">
        <v>6617</v>
      </c>
      <c r="G3752" t="s">
        <v>9902</v>
      </c>
      <c r="H3752" t="s">
        <v>6455</v>
      </c>
      <c r="I3752" t="s">
        <v>55</v>
      </c>
      <c r="J3752" t="s">
        <v>643</v>
      </c>
      <c r="K3752" t="s">
        <v>9932</v>
      </c>
      <c r="L3752" t="s">
        <v>9933</v>
      </c>
      <c r="M3752" t="s">
        <v>9934</v>
      </c>
      <c r="N3752" t="s">
        <v>8878</v>
      </c>
      <c r="O3752" t="s">
        <v>8901</v>
      </c>
      <c r="P3752">
        <v>4975000</v>
      </c>
      <c r="Q3752" t="s">
        <v>6636</v>
      </c>
      <c r="R3752" t="s">
        <v>6636</v>
      </c>
      <c r="S3752" s="12"/>
      <c r="T3752" s="13"/>
      <c r="U3752" t="s">
        <v>6636</v>
      </c>
    </row>
    <row r="3753" spans="1:21" x14ac:dyDescent="0.25">
      <c r="A3753" t="s">
        <v>6637</v>
      </c>
      <c r="B3753" s="12">
        <v>42925</v>
      </c>
      <c r="C3753" t="s">
        <v>9935</v>
      </c>
      <c r="D3753" s="11">
        <v>46210.509375000001</v>
      </c>
      <c r="E3753" t="s">
        <v>9936</v>
      </c>
      <c r="F3753" t="s">
        <v>6617</v>
      </c>
      <c r="G3753" t="s">
        <v>9902</v>
      </c>
      <c r="H3753" t="s">
        <v>6455</v>
      </c>
      <c r="I3753" t="s">
        <v>65</v>
      </c>
      <c r="J3753" t="s">
        <v>636</v>
      </c>
      <c r="K3753" t="s">
        <v>9937</v>
      </c>
      <c r="L3753" t="s">
        <v>9898</v>
      </c>
      <c r="M3753" t="s">
        <v>9938</v>
      </c>
      <c r="N3753" t="s">
        <v>7044</v>
      </c>
      <c r="O3753" t="s">
        <v>9213</v>
      </c>
      <c r="P3753">
        <v>4189900</v>
      </c>
      <c r="Q3753" t="s">
        <v>6778</v>
      </c>
      <c r="R3753" t="s">
        <v>6779</v>
      </c>
      <c r="S3753" s="12"/>
      <c r="T3753" s="13"/>
      <c r="U3753" t="s">
        <v>6650</v>
      </c>
    </row>
    <row r="3754" spans="1:21" x14ac:dyDescent="0.25">
      <c r="A3754" t="s">
        <v>6619</v>
      </c>
      <c r="B3754" s="12">
        <v>42925</v>
      </c>
      <c r="C3754" t="s">
        <v>9935</v>
      </c>
      <c r="D3754" s="11">
        <v>46210.653449074103</v>
      </c>
      <c r="E3754" t="s">
        <v>9936</v>
      </c>
      <c r="F3754" t="s">
        <v>6617</v>
      </c>
      <c r="G3754" t="s">
        <v>9902</v>
      </c>
      <c r="H3754" t="s">
        <v>6455</v>
      </c>
      <c r="I3754" t="s">
        <v>65</v>
      </c>
      <c r="J3754" t="s">
        <v>636</v>
      </c>
      <c r="K3754" t="s">
        <v>9937</v>
      </c>
      <c r="L3754" t="s">
        <v>9898</v>
      </c>
      <c r="M3754" t="s">
        <v>9938</v>
      </c>
      <c r="N3754" t="s">
        <v>7044</v>
      </c>
      <c r="O3754" t="s">
        <v>9213</v>
      </c>
      <c r="P3754">
        <v>4189900</v>
      </c>
      <c r="Q3754" t="s">
        <v>6778</v>
      </c>
      <c r="R3754" t="s">
        <v>6779</v>
      </c>
      <c r="S3754" s="12"/>
      <c r="T3754" s="13"/>
      <c r="U3754" t="s">
        <v>6650</v>
      </c>
    </row>
    <row r="3755" spans="1:21" x14ac:dyDescent="0.25">
      <c r="A3755" t="s">
        <v>6637</v>
      </c>
      <c r="B3755" s="12">
        <v>42974</v>
      </c>
      <c r="C3755" t="s">
        <v>9939</v>
      </c>
      <c r="D3755" s="11">
        <v>46211.409722222197</v>
      </c>
      <c r="E3755" t="s">
        <v>9940</v>
      </c>
      <c r="F3755" t="s">
        <v>6617</v>
      </c>
      <c r="G3755" t="s">
        <v>9902</v>
      </c>
      <c r="H3755" t="s">
        <v>6455</v>
      </c>
      <c r="I3755" t="s">
        <v>55</v>
      </c>
      <c r="J3755" t="s">
        <v>295</v>
      </c>
      <c r="K3755" t="s">
        <v>9941</v>
      </c>
      <c r="L3755" t="s">
        <v>9933</v>
      </c>
      <c r="M3755" t="s">
        <v>9942</v>
      </c>
      <c r="N3755" t="s">
        <v>8878</v>
      </c>
      <c r="O3755" t="s">
        <v>9540</v>
      </c>
      <c r="P3755">
        <v>5905000</v>
      </c>
      <c r="Q3755" t="s">
        <v>6636</v>
      </c>
      <c r="R3755" t="s">
        <v>6636</v>
      </c>
      <c r="S3755" s="12"/>
      <c r="T3755" s="13"/>
      <c r="U3755" t="s">
        <v>6636</v>
      </c>
    </row>
    <row r="3756" spans="1:21" x14ac:dyDescent="0.25">
      <c r="A3756" t="s">
        <v>6619</v>
      </c>
      <c r="B3756" s="12">
        <v>42974</v>
      </c>
      <c r="C3756" t="s">
        <v>9939</v>
      </c>
      <c r="D3756" s="11">
        <v>46211.715185185203</v>
      </c>
      <c r="E3756" t="s">
        <v>9940</v>
      </c>
      <c r="F3756" t="s">
        <v>6617</v>
      </c>
      <c r="G3756" t="s">
        <v>9902</v>
      </c>
      <c r="H3756" t="s">
        <v>6455</v>
      </c>
      <c r="I3756" t="s">
        <v>55</v>
      </c>
      <c r="J3756" t="s">
        <v>295</v>
      </c>
      <c r="K3756" t="s">
        <v>9941</v>
      </c>
      <c r="L3756" t="s">
        <v>9933</v>
      </c>
      <c r="M3756" t="s">
        <v>9942</v>
      </c>
      <c r="N3756" t="s">
        <v>8878</v>
      </c>
      <c r="O3756" t="s">
        <v>9540</v>
      </c>
      <c r="P3756">
        <v>5905000</v>
      </c>
      <c r="Q3756" t="s">
        <v>6636</v>
      </c>
      <c r="R3756" t="s">
        <v>6636</v>
      </c>
      <c r="S3756" s="12"/>
      <c r="T3756" s="13"/>
      <c r="U3756" t="s">
        <v>6636</v>
      </c>
    </row>
    <row r="3757" spans="1:21" x14ac:dyDescent="0.25">
      <c r="A3757" t="s">
        <v>6637</v>
      </c>
      <c r="B3757" s="12">
        <v>42999</v>
      </c>
      <c r="C3757" t="s">
        <v>9943</v>
      </c>
      <c r="D3757" s="11">
        <v>46212.541435185201</v>
      </c>
      <c r="E3757" t="s">
        <v>9944</v>
      </c>
      <c r="F3757" t="s">
        <v>6617</v>
      </c>
      <c r="G3757" t="s">
        <v>9902</v>
      </c>
      <c r="H3757" t="s">
        <v>6455</v>
      </c>
      <c r="I3757" t="s">
        <v>55</v>
      </c>
      <c r="J3757" t="s">
        <v>44</v>
      </c>
      <c r="K3757" t="s">
        <v>9945</v>
      </c>
      <c r="L3757" t="s">
        <v>9906</v>
      </c>
      <c r="M3757" t="s">
        <v>9946</v>
      </c>
      <c r="N3757" t="s">
        <v>7044</v>
      </c>
      <c r="O3757" t="s">
        <v>7045</v>
      </c>
      <c r="P3757">
        <v>3209900</v>
      </c>
      <c r="Q3757" t="s">
        <v>6636</v>
      </c>
      <c r="R3757" t="s">
        <v>6636</v>
      </c>
      <c r="S3757" s="12"/>
      <c r="T3757" s="13"/>
      <c r="U3757" t="s">
        <v>6650</v>
      </c>
    </row>
    <row r="3758" spans="1:21" x14ac:dyDescent="0.25">
      <c r="A3758" t="s">
        <v>6619</v>
      </c>
      <c r="B3758" s="12">
        <v>42999</v>
      </c>
      <c r="C3758" t="s">
        <v>9943</v>
      </c>
      <c r="D3758" s="11">
        <v>46212.571273148104</v>
      </c>
      <c r="E3758" t="s">
        <v>9944</v>
      </c>
      <c r="F3758" t="s">
        <v>6617</v>
      </c>
      <c r="G3758" t="s">
        <v>9902</v>
      </c>
      <c r="H3758" t="s">
        <v>6455</v>
      </c>
      <c r="I3758" t="s">
        <v>55</v>
      </c>
      <c r="J3758" t="s">
        <v>44</v>
      </c>
      <c r="K3758" t="s">
        <v>9945</v>
      </c>
      <c r="L3758" t="s">
        <v>9906</v>
      </c>
      <c r="M3758" t="s">
        <v>9946</v>
      </c>
      <c r="N3758" t="s">
        <v>7044</v>
      </c>
      <c r="O3758" t="s">
        <v>7045</v>
      </c>
      <c r="P3758">
        <v>3209900</v>
      </c>
      <c r="Q3758" t="s">
        <v>6636</v>
      </c>
      <c r="R3758" t="s">
        <v>6636</v>
      </c>
      <c r="S3758" s="12"/>
      <c r="T3758" s="13"/>
      <c r="U3758" t="s">
        <v>6650</v>
      </c>
    </row>
    <row r="3759" spans="1:21" x14ac:dyDescent="0.25">
      <c r="A3759" t="s">
        <v>6637</v>
      </c>
      <c r="B3759" s="12">
        <v>43119</v>
      </c>
      <c r="C3759" t="s">
        <v>9947</v>
      </c>
      <c r="D3759" s="11">
        <v>46215.458148148202</v>
      </c>
      <c r="E3759" t="s">
        <v>9948</v>
      </c>
      <c r="F3759" t="s">
        <v>6617</v>
      </c>
      <c r="G3759" t="s">
        <v>9902</v>
      </c>
      <c r="H3759" t="s">
        <v>6455</v>
      </c>
      <c r="I3759" t="s">
        <v>65</v>
      </c>
      <c r="J3759" t="s">
        <v>132</v>
      </c>
      <c r="K3759" t="s">
        <v>9928</v>
      </c>
      <c r="L3759" t="s">
        <v>9911</v>
      </c>
      <c r="M3759" t="s">
        <v>9929</v>
      </c>
      <c r="N3759" t="s">
        <v>7506</v>
      </c>
      <c r="O3759" t="s">
        <v>8352</v>
      </c>
      <c r="P3759">
        <v>3969990</v>
      </c>
      <c r="Q3759" t="s">
        <v>6636</v>
      </c>
      <c r="R3759" t="s">
        <v>6636</v>
      </c>
      <c r="S3759" s="12"/>
      <c r="T3759" s="13"/>
      <c r="U3759" t="s">
        <v>6636</v>
      </c>
    </row>
    <row r="3760" spans="1:21" x14ac:dyDescent="0.25">
      <c r="A3760" t="s">
        <v>6619</v>
      </c>
      <c r="B3760" s="12">
        <v>43119</v>
      </c>
      <c r="C3760" t="s">
        <v>9947</v>
      </c>
      <c r="D3760" s="11">
        <v>46215.478923611103</v>
      </c>
      <c r="E3760" t="s">
        <v>9948</v>
      </c>
      <c r="F3760" t="s">
        <v>6617</v>
      </c>
      <c r="G3760" t="s">
        <v>9902</v>
      </c>
      <c r="H3760" t="s">
        <v>6455</v>
      </c>
      <c r="I3760" t="s">
        <v>65</v>
      </c>
      <c r="J3760" t="s">
        <v>132</v>
      </c>
      <c r="K3760" t="s">
        <v>9928</v>
      </c>
      <c r="L3760" t="s">
        <v>9911</v>
      </c>
      <c r="M3760" t="s">
        <v>9929</v>
      </c>
      <c r="N3760" t="s">
        <v>7506</v>
      </c>
      <c r="O3760" t="s">
        <v>8352</v>
      </c>
      <c r="P3760">
        <v>3969990</v>
      </c>
      <c r="Q3760" t="s">
        <v>6636</v>
      </c>
      <c r="R3760" t="s">
        <v>6636</v>
      </c>
      <c r="S3760" s="12"/>
      <c r="T3760" s="13"/>
      <c r="U3760" t="s">
        <v>6636</v>
      </c>
    </row>
    <row r="3761" spans="1:21" x14ac:dyDescent="0.25">
      <c r="A3761" t="s">
        <v>6637</v>
      </c>
      <c r="B3761" s="12">
        <v>43157</v>
      </c>
      <c r="C3761" t="s">
        <v>9949</v>
      </c>
      <c r="D3761" s="11">
        <v>46215.863425925898</v>
      </c>
      <c r="E3761" t="s">
        <v>9950</v>
      </c>
      <c r="F3761" t="s">
        <v>6617</v>
      </c>
      <c r="G3761" t="s">
        <v>9902</v>
      </c>
      <c r="H3761" t="s">
        <v>6455</v>
      </c>
      <c r="I3761" t="s">
        <v>55</v>
      </c>
      <c r="J3761" t="s">
        <v>643</v>
      </c>
      <c r="K3761" t="s">
        <v>9951</v>
      </c>
      <c r="L3761" t="s">
        <v>9933</v>
      </c>
      <c r="M3761" t="s">
        <v>9952</v>
      </c>
      <c r="N3761" t="s">
        <v>8878</v>
      </c>
      <c r="O3761" t="s">
        <v>8901</v>
      </c>
      <c r="P3761">
        <v>4399000</v>
      </c>
      <c r="Q3761" t="s">
        <v>6636</v>
      </c>
      <c r="R3761" t="s">
        <v>6636</v>
      </c>
      <c r="S3761" s="12"/>
      <c r="T3761" s="13"/>
      <c r="U3761" t="s">
        <v>7076</v>
      </c>
    </row>
    <row r="3762" spans="1:21" x14ac:dyDescent="0.25">
      <c r="A3762" t="s">
        <v>6619</v>
      </c>
      <c r="B3762" s="12">
        <v>43157</v>
      </c>
      <c r="C3762" t="s">
        <v>9949</v>
      </c>
      <c r="D3762" s="11">
        <v>46216.405833333301</v>
      </c>
      <c r="E3762" t="s">
        <v>9950</v>
      </c>
      <c r="F3762" t="s">
        <v>6617</v>
      </c>
      <c r="G3762" t="s">
        <v>9902</v>
      </c>
      <c r="H3762" t="s">
        <v>6455</v>
      </c>
      <c r="I3762" t="s">
        <v>55</v>
      </c>
      <c r="J3762" t="s">
        <v>643</v>
      </c>
      <c r="K3762" t="s">
        <v>9951</v>
      </c>
      <c r="L3762" t="s">
        <v>9933</v>
      </c>
      <c r="M3762" t="s">
        <v>9952</v>
      </c>
      <c r="N3762" t="s">
        <v>8878</v>
      </c>
      <c r="O3762" t="s">
        <v>8901</v>
      </c>
      <c r="P3762">
        <v>4399000</v>
      </c>
      <c r="Q3762" t="s">
        <v>6636</v>
      </c>
      <c r="R3762" t="s">
        <v>6636</v>
      </c>
      <c r="S3762" s="12"/>
      <c r="T3762" s="13"/>
      <c r="U3762" t="s">
        <v>7076</v>
      </c>
    </row>
    <row r="3763" spans="1:21" x14ac:dyDescent="0.25">
      <c r="A3763" t="s">
        <v>6637</v>
      </c>
      <c r="B3763" s="12">
        <v>43246</v>
      </c>
      <c r="C3763" t="s">
        <v>9953</v>
      </c>
      <c r="D3763" s="11">
        <v>46217.617708333302</v>
      </c>
      <c r="E3763" t="s">
        <v>9954</v>
      </c>
      <c r="F3763" t="s">
        <v>6617</v>
      </c>
      <c r="G3763" t="s">
        <v>9902</v>
      </c>
      <c r="H3763" t="s">
        <v>6455</v>
      </c>
      <c r="I3763" t="s">
        <v>55</v>
      </c>
      <c r="J3763" t="s">
        <v>643</v>
      </c>
      <c r="K3763" t="s">
        <v>9955</v>
      </c>
      <c r="L3763" t="s">
        <v>9898</v>
      </c>
      <c r="M3763" t="s">
        <v>9956</v>
      </c>
      <c r="N3763" t="s">
        <v>8878</v>
      </c>
      <c r="O3763" t="s">
        <v>8901</v>
      </c>
      <c r="P3763">
        <v>4975000</v>
      </c>
      <c r="Q3763" t="s">
        <v>6636</v>
      </c>
      <c r="R3763" t="s">
        <v>6636</v>
      </c>
      <c r="S3763" s="12"/>
      <c r="T3763" s="13"/>
      <c r="U3763" t="s">
        <v>6671</v>
      </c>
    </row>
    <row r="3764" spans="1:21" x14ac:dyDescent="0.25">
      <c r="A3764" t="s">
        <v>6619</v>
      </c>
      <c r="B3764" s="12">
        <v>43246</v>
      </c>
      <c r="C3764" t="s">
        <v>9953</v>
      </c>
      <c r="D3764" s="11">
        <v>46217.681481481501</v>
      </c>
      <c r="E3764" t="s">
        <v>9954</v>
      </c>
      <c r="F3764" t="s">
        <v>6617</v>
      </c>
      <c r="G3764" t="s">
        <v>9902</v>
      </c>
      <c r="H3764" t="s">
        <v>6455</v>
      </c>
      <c r="I3764" t="s">
        <v>55</v>
      </c>
      <c r="J3764" t="s">
        <v>643</v>
      </c>
      <c r="K3764" t="s">
        <v>9955</v>
      </c>
      <c r="L3764" t="s">
        <v>9898</v>
      </c>
      <c r="M3764" t="s">
        <v>9956</v>
      </c>
      <c r="N3764" t="s">
        <v>8878</v>
      </c>
      <c r="O3764" t="s">
        <v>8901</v>
      </c>
      <c r="P3764">
        <v>4975000</v>
      </c>
      <c r="Q3764" t="s">
        <v>6636</v>
      </c>
      <c r="R3764" t="s">
        <v>6636</v>
      </c>
      <c r="S3764" s="12"/>
      <c r="T3764" s="13"/>
      <c r="U3764" t="s">
        <v>6671</v>
      </c>
    </row>
    <row r="3765" spans="1:21" x14ac:dyDescent="0.25">
      <c r="A3765" t="s">
        <v>6637</v>
      </c>
      <c r="B3765" s="12">
        <v>43296</v>
      </c>
      <c r="C3765" t="s">
        <v>9957</v>
      </c>
      <c r="D3765" s="11">
        <v>46218.682638888902</v>
      </c>
      <c r="E3765" t="s">
        <v>9958</v>
      </c>
      <c r="F3765" t="s">
        <v>6617</v>
      </c>
      <c r="G3765" t="s">
        <v>9902</v>
      </c>
      <c r="H3765" t="s">
        <v>6455</v>
      </c>
      <c r="I3765" t="s">
        <v>65</v>
      </c>
      <c r="J3765" t="s">
        <v>9067</v>
      </c>
      <c r="K3765" t="s">
        <v>9959</v>
      </c>
      <c r="L3765" t="s">
        <v>9898</v>
      </c>
      <c r="M3765" t="s">
        <v>9960</v>
      </c>
      <c r="N3765" t="s">
        <v>6761</v>
      </c>
      <c r="O3765" t="s">
        <v>6771</v>
      </c>
      <c r="P3765">
        <v>2924885</v>
      </c>
      <c r="Q3765" t="s">
        <v>6636</v>
      </c>
      <c r="R3765" t="s">
        <v>6636</v>
      </c>
      <c r="S3765" s="12"/>
      <c r="T3765" s="13"/>
      <c r="U3765" t="s">
        <v>6671</v>
      </c>
    </row>
    <row r="3766" spans="1:21" x14ac:dyDescent="0.25">
      <c r="A3766" t="s">
        <v>6619</v>
      </c>
      <c r="B3766" s="12">
        <v>43296</v>
      </c>
      <c r="C3766" t="s">
        <v>9957</v>
      </c>
      <c r="D3766" s="11">
        <v>46218.724166666703</v>
      </c>
      <c r="E3766" t="s">
        <v>9958</v>
      </c>
      <c r="F3766" t="s">
        <v>6617</v>
      </c>
      <c r="G3766" t="s">
        <v>9902</v>
      </c>
      <c r="H3766" t="s">
        <v>6455</v>
      </c>
      <c r="I3766" t="s">
        <v>65</v>
      </c>
      <c r="J3766" t="s">
        <v>9067</v>
      </c>
      <c r="K3766" t="s">
        <v>9959</v>
      </c>
      <c r="L3766" t="s">
        <v>9898</v>
      </c>
      <c r="M3766" t="s">
        <v>9960</v>
      </c>
      <c r="N3766" t="s">
        <v>6761</v>
      </c>
      <c r="O3766" t="s">
        <v>6771</v>
      </c>
      <c r="P3766">
        <v>2924885</v>
      </c>
      <c r="Q3766" t="s">
        <v>6636</v>
      </c>
      <c r="R3766" t="s">
        <v>6636</v>
      </c>
      <c r="S3766" s="12"/>
      <c r="T3766" s="13"/>
      <c r="U3766" t="s">
        <v>6671</v>
      </c>
    </row>
    <row r="3767" spans="1:21" x14ac:dyDescent="0.25">
      <c r="A3767" t="s">
        <v>6637</v>
      </c>
      <c r="B3767" s="12">
        <v>43319</v>
      </c>
      <c r="C3767" t="s">
        <v>9961</v>
      </c>
      <c r="D3767" s="11">
        <v>46218.861921296302</v>
      </c>
      <c r="E3767" t="s">
        <v>9962</v>
      </c>
      <c r="F3767" t="s">
        <v>6617</v>
      </c>
      <c r="G3767" t="s">
        <v>9902</v>
      </c>
      <c r="H3767" t="s">
        <v>6455</v>
      </c>
      <c r="I3767" t="s">
        <v>65</v>
      </c>
      <c r="J3767" t="s">
        <v>219</v>
      </c>
      <c r="K3767" t="s">
        <v>9963</v>
      </c>
      <c r="L3767" t="s">
        <v>9906</v>
      </c>
      <c r="M3767" t="s">
        <v>9964</v>
      </c>
      <c r="N3767" t="s">
        <v>7044</v>
      </c>
      <c r="O3767" t="s">
        <v>7045</v>
      </c>
      <c r="P3767">
        <v>3179900</v>
      </c>
      <c r="Q3767" t="s">
        <v>6636</v>
      </c>
      <c r="R3767" t="s">
        <v>6636</v>
      </c>
      <c r="S3767" s="12"/>
      <c r="T3767" s="13"/>
      <c r="U3767" t="s">
        <v>6636</v>
      </c>
    </row>
    <row r="3768" spans="1:21" x14ac:dyDescent="0.25">
      <c r="A3768" t="s">
        <v>6619</v>
      </c>
      <c r="B3768" s="12">
        <v>43319</v>
      </c>
      <c r="C3768" t="s">
        <v>9961</v>
      </c>
      <c r="D3768" s="11">
        <v>46219.4985185185</v>
      </c>
      <c r="E3768" t="s">
        <v>9962</v>
      </c>
      <c r="F3768" t="s">
        <v>6617</v>
      </c>
      <c r="G3768" t="s">
        <v>9902</v>
      </c>
      <c r="H3768" t="s">
        <v>6455</v>
      </c>
      <c r="I3768" t="s">
        <v>65</v>
      </c>
      <c r="J3768" t="s">
        <v>219</v>
      </c>
      <c r="K3768" t="s">
        <v>9963</v>
      </c>
      <c r="L3768" t="s">
        <v>9906</v>
      </c>
      <c r="M3768" t="s">
        <v>9964</v>
      </c>
      <c r="N3768" t="s">
        <v>7044</v>
      </c>
      <c r="O3768" t="s">
        <v>7045</v>
      </c>
      <c r="P3768">
        <v>3179900</v>
      </c>
      <c r="Q3768" t="s">
        <v>6636</v>
      </c>
      <c r="R3768" t="s">
        <v>6636</v>
      </c>
      <c r="S3768" s="12"/>
      <c r="T3768" s="13"/>
      <c r="U3768" t="s">
        <v>6636</v>
      </c>
    </row>
    <row r="3769" spans="1:21" x14ac:dyDescent="0.25">
      <c r="A3769" t="s">
        <v>6637</v>
      </c>
      <c r="B3769" s="12">
        <v>43379</v>
      </c>
      <c r="C3769" t="s">
        <v>9965</v>
      </c>
      <c r="D3769" s="11">
        <v>46220.638541666704</v>
      </c>
      <c r="E3769" t="s">
        <v>9966</v>
      </c>
      <c r="F3769" t="s">
        <v>6617</v>
      </c>
      <c r="G3769" t="s">
        <v>9902</v>
      </c>
      <c r="H3769" t="s">
        <v>6455</v>
      </c>
      <c r="I3769" t="s">
        <v>55</v>
      </c>
      <c r="J3769" t="s">
        <v>295</v>
      </c>
      <c r="K3769" t="s">
        <v>9967</v>
      </c>
      <c r="L3769" t="s">
        <v>9898</v>
      </c>
      <c r="M3769" t="s">
        <v>9968</v>
      </c>
      <c r="N3769" t="s">
        <v>7044</v>
      </c>
      <c r="O3769" t="s">
        <v>7045</v>
      </c>
      <c r="P3769">
        <v>3209900</v>
      </c>
      <c r="Q3769" t="s">
        <v>6636</v>
      </c>
      <c r="R3769" t="s">
        <v>6636</v>
      </c>
      <c r="S3769" s="12"/>
      <c r="T3769" s="13"/>
      <c r="U3769" t="s">
        <v>6636</v>
      </c>
    </row>
    <row r="3770" spans="1:21" x14ac:dyDescent="0.25">
      <c r="A3770" t="s">
        <v>6619</v>
      </c>
      <c r="B3770" s="12">
        <v>43379</v>
      </c>
      <c r="C3770" t="s">
        <v>9965</v>
      </c>
      <c r="D3770" s="11">
        <v>46220.688460648104</v>
      </c>
      <c r="E3770" t="s">
        <v>9966</v>
      </c>
      <c r="F3770" t="s">
        <v>6617</v>
      </c>
      <c r="G3770" t="s">
        <v>9902</v>
      </c>
      <c r="H3770" t="s">
        <v>6455</v>
      </c>
      <c r="I3770" t="s">
        <v>55</v>
      </c>
      <c r="J3770" t="s">
        <v>295</v>
      </c>
      <c r="K3770" t="s">
        <v>9967</v>
      </c>
      <c r="L3770" t="s">
        <v>9898</v>
      </c>
      <c r="M3770" t="s">
        <v>9968</v>
      </c>
      <c r="N3770" t="s">
        <v>7044</v>
      </c>
      <c r="O3770" t="s">
        <v>7045</v>
      </c>
      <c r="P3770">
        <v>3209900</v>
      </c>
      <c r="Q3770" t="s">
        <v>6636</v>
      </c>
      <c r="R3770" t="s">
        <v>6636</v>
      </c>
      <c r="S3770" s="12"/>
      <c r="T3770" s="13"/>
      <c r="U3770" t="s">
        <v>6636</v>
      </c>
    </row>
    <row r="3771" spans="1:21" x14ac:dyDescent="0.25">
      <c r="A3771" t="s">
        <v>6983</v>
      </c>
      <c r="B3771" s="12"/>
      <c r="C3771" t="s">
        <v>9969</v>
      </c>
      <c r="D3771" s="11">
        <v>46184</v>
      </c>
      <c r="E3771" t="s">
        <v>9970</v>
      </c>
      <c r="F3771" t="s">
        <v>6617</v>
      </c>
      <c r="G3771" t="s">
        <v>9971</v>
      </c>
      <c r="H3771" t="s">
        <v>5561</v>
      </c>
      <c r="I3771" t="s">
        <v>55</v>
      </c>
      <c r="J3771" t="s">
        <v>643</v>
      </c>
      <c r="K3771" t="s">
        <v>6636</v>
      </c>
      <c r="L3771" t="s">
        <v>6636</v>
      </c>
      <c r="M3771" t="s">
        <v>9972</v>
      </c>
      <c r="N3771" t="s">
        <v>7218</v>
      </c>
      <c r="O3771" t="s">
        <v>9973</v>
      </c>
      <c r="P3771">
        <v>1549000</v>
      </c>
      <c r="Q3771" t="s">
        <v>6636</v>
      </c>
      <c r="R3771" t="s">
        <v>6636</v>
      </c>
      <c r="S3771" s="12"/>
      <c r="T3771" s="13"/>
      <c r="U3771" t="s">
        <v>9974</v>
      </c>
    </row>
    <row r="3772" spans="1:21" x14ac:dyDescent="0.25">
      <c r="A3772" t="s">
        <v>6983</v>
      </c>
      <c r="B3772" s="12"/>
      <c r="C3772" t="s">
        <v>9969</v>
      </c>
      <c r="D3772" s="11">
        <v>46184</v>
      </c>
      <c r="E3772" t="s">
        <v>9970</v>
      </c>
      <c r="F3772" t="s">
        <v>6617</v>
      </c>
      <c r="G3772" t="s">
        <v>9975</v>
      </c>
      <c r="H3772" t="s">
        <v>5561</v>
      </c>
      <c r="I3772" t="s">
        <v>55</v>
      </c>
      <c r="J3772" t="s">
        <v>643</v>
      </c>
      <c r="K3772" t="s">
        <v>6636</v>
      </c>
      <c r="L3772" t="s">
        <v>6636</v>
      </c>
      <c r="M3772" t="s">
        <v>9972</v>
      </c>
      <c r="N3772" t="s">
        <v>7218</v>
      </c>
      <c r="O3772" t="s">
        <v>9973</v>
      </c>
      <c r="P3772">
        <v>1549000</v>
      </c>
      <c r="Q3772" t="s">
        <v>6636</v>
      </c>
      <c r="R3772" t="s">
        <v>6636</v>
      </c>
      <c r="S3772" s="12"/>
      <c r="T3772" s="13"/>
      <c r="U3772" t="s">
        <v>9974</v>
      </c>
    </row>
    <row r="3773" spans="1:21" x14ac:dyDescent="0.25">
      <c r="A3773" t="s">
        <v>6983</v>
      </c>
      <c r="B3773" s="12"/>
      <c r="C3773" t="s">
        <v>9969</v>
      </c>
      <c r="D3773" s="11">
        <v>46184</v>
      </c>
      <c r="E3773" t="s">
        <v>9970</v>
      </c>
      <c r="F3773" t="s">
        <v>6617</v>
      </c>
      <c r="G3773" t="s">
        <v>9976</v>
      </c>
      <c r="H3773" t="s">
        <v>5561</v>
      </c>
      <c r="I3773" t="s">
        <v>55</v>
      </c>
      <c r="J3773" t="s">
        <v>643</v>
      </c>
      <c r="K3773" t="s">
        <v>6636</v>
      </c>
      <c r="L3773" t="s">
        <v>6636</v>
      </c>
      <c r="M3773" t="s">
        <v>9972</v>
      </c>
      <c r="N3773" t="s">
        <v>7218</v>
      </c>
      <c r="O3773" t="s">
        <v>9973</v>
      </c>
      <c r="P3773">
        <v>1549000</v>
      </c>
      <c r="Q3773" t="s">
        <v>6636</v>
      </c>
      <c r="R3773" t="s">
        <v>6636</v>
      </c>
      <c r="S3773" s="12"/>
      <c r="T3773" s="13"/>
      <c r="U3773" t="s">
        <v>9974</v>
      </c>
    </row>
    <row r="3774" spans="1:21" x14ac:dyDescent="0.25">
      <c r="A3774" t="s">
        <v>6983</v>
      </c>
      <c r="B3774" s="12"/>
      <c r="C3774" t="s">
        <v>9969</v>
      </c>
      <c r="D3774" s="11">
        <v>46184</v>
      </c>
      <c r="E3774" t="s">
        <v>9970</v>
      </c>
      <c r="F3774" t="s">
        <v>6617</v>
      </c>
      <c r="G3774" t="s">
        <v>9977</v>
      </c>
      <c r="H3774" t="s">
        <v>5561</v>
      </c>
      <c r="I3774" t="s">
        <v>55</v>
      </c>
      <c r="J3774" t="s">
        <v>643</v>
      </c>
      <c r="K3774" t="s">
        <v>6636</v>
      </c>
      <c r="L3774" t="s">
        <v>6636</v>
      </c>
      <c r="M3774" t="s">
        <v>9972</v>
      </c>
      <c r="N3774" t="s">
        <v>7218</v>
      </c>
      <c r="O3774" t="s">
        <v>9973</v>
      </c>
      <c r="P3774">
        <v>1549000</v>
      </c>
      <c r="Q3774" t="s">
        <v>6636</v>
      </c>
      <c r="R3774" t="s">
        <v>6636</v>
      </c>
      <c r="S3774" s="12"/>
      <c r="T3774" s="13"/>
      <c r="U3774" t="s">
        <v>9974</v>
      </c>
    </row>
    <row r="3775" spans="1:21" x14ac:dyDescent="0.25">
      <c r="A3775" t="s">
        <v>6983</v>
      </c>
      <c r="B3775" s="12"/>
      <c r="C3775" t="s">
        <v>9969</v>
      </c>
      <c r="D3775" s="11">
        <v>46184</v>
      </c>
      <c r="E3775" t="s">
        <v>9970</v>
      </c>
      <c r="F3775" t="s">
        <v>6617</v>
      </c>
      <c r="G3775" t="s">
        <v>9978</v>
      </c>
      <c r="H3775" t="s">
        <v>5561</v>
      </c>
      <c r="I3775" t="s">
        <v>55</v>
      </c>
      <c r="J3775" t="s">
        <v>643</v>
      </c>
      <c r="K3775" t="s">
        <v>6636</v>
      </c>
      <c r="L3775" t="s">
        <v>6636</v>
      </c>
      <c r="M3775" t="s">
        <v>9972</v>
      </c>
      <c r="N3775" t="s">
        <v>7218</v>
      </c>
      <c r="O3775" t="s">
        <v>9973</v>
      </c>
      <c r="P3775">
        <v>1549000</v>
      </c>
      <c r="Q3775" t="s">
        <v>6636</v>
      </c>
      <c r="R3775" t="s">
        <v>6636</v>
      </c>
      <c r="S3775" s="12"/>
      <c r="T3775" s="13"/>
      <c r="U3775" t="s">
        <v>9974</v>
      </c>
    </row>
    <row r="3776" spans="1:21" x14ac:dyDescent="0.25">
      <c r="A3776" t="s">
        <v>6983</v>
      </c>
      <c r="B3776" s="12"/>
      <c r="C3776" t="s">
        <v>9969</v>
      </c>
      <c r="D3776" s="11">
        <v>46184</v>
      </c>
      <c r="E3776" t="s">
        <v>9970</v>
      </c>
      <c r="F3776" t="s">
        <v>6617</v>
      </c>
      <c r="G3776" t="s">
        <v>9979</v>
      </c>
      <c r="H3776" t="s">
        <v>5561</v>
      </c>
      <c r="I3776" t="s">
        <v>55</v>
      </c>
      <c r="J3776" t="s">
        <v>643</v>
      </c>
      <c r="K3776" t="s">
        <v>6636</v>
      </c>
      <c r="L3776" t="s">
        <v>6636</v>
      </c>
      <c r="M3776" t="s">
        <v>9972</v>
      </c>
      <c r="N3776" t="s">
        <v>7218</v>
      </c>
      <c r="O3776" t="s">
        <v>9973</v>
      </c>
      <c r="P3776">
        <v>1549000</v>
      </c>
      <c r="Q3776" t="s">
        <v>6636</v>
      </c>
      <c r="R3776" t="s">
        <v>6636</v>
      </c>
      <c r="S3776" s="12">
        <v>1</v>
      </c>
      <c r="T3776" s="13">
        <v>25817</v>
      </c>
      <c r="U3776" t="s">
        <v>9974</v>
      </c>
    </row>
    <row r="3777" spans="1:21" x14ac:dyDescent="0.25">
      <c r="A3777" t="s">
        <v>6983</v>
      </c>
      <c r="B3777" s="12"/>
      <c r="C3777" t="s">
        <v>9969</v>
      </c>
      <c r="D3777" s="11">
        <v>46184</v>
      </c>
      <c r="E3777" t="s">
        <v>9970</v>
      </c>
      <c r="F3777" t="s">
        <v>6617</v>
      </c>
      <c r="G3777" t="s">
        <v>9980</v>
      </c>
      <c r="H3777" t="s">
        <v>5561</v>
      </c>
      <c r="I3777" t="s">
        <v>55</v>
      </c>
      <c r="J3777" t="s">
        <v>643</v>
      </c>
      <c r="K3777" t="s">
        <v>6636</v>
      </c>
      <c r="L3777" t="s">
        <v>6636</v>
      </c>
      <c r="M3777" t="s">
        <v>9972</v>
      </c>
      <c r="N3777" t="s">
        <v>7218</v>
      </c>
      <c r="O3777" t="s">
        <v>9973</v>
      </c>
      <c r="P3777">
        <v>1549000</v>
      </c>
      <c r="Q3777" t="s">
        <v>6636</v>
      </c>
      <c r="R3777" t="s">
        <v>6636</v>
      </c>
      <c r="S3777" s="12"/>
      <c r="T3777" s="13"/>
      <c r="U3777" t="s">
        <v>9974</v>
      </c>
    </row>
    <row r="3778" spans="1:21" x14ac:dyDescent="0.25">
      <c r="A3778" t="s">
        <v>6614</v>
      </c>
      <c r="B3778" s="12"/>
      <c r="C3778" t="s">
        <v>9981</v>
      </c>
      <c r="D3778" s="11">
        <v>46189</v>
      </c>
      <c r="E3778" t="s">
        <v>9982</v>
      </c>
      <c r="F3778" t="s">
        <v>6413</v>
      </c>
      <c r="G3778" t="s">
        <v>6636</v>
      </c>
      <c r="H3778" t="s">
        <v>5425</v>
      </c>
      <c r="I3778" t="s">
        <v>6636</v>
      </c>
      <c r="J3778" t="s">
        <v>6636</v>
      </c>
      <c r="K3778" t="s">
        <v>6636</v>
      </c>
      <c r="L3778" t="s">
        <v>6636</v>
      </c>
      <c r="M3778" t="s">
        <v>9983</v>
      </c>
      <c r="N3778" t="s">
        <v>7001</v>
      </c>
      <c r="O3778" t="s">
        <v>7081</v>
      </c>
      <c r="P3778">
        <v>1648000</v>
      </c>
      <c r="Q3778" t="s">
        <v>6867</v>
      </c>
      <c r="R3778" t="s">
        <v>7109</v>
      </c>
      <c r="S3778" s="12">
        <v>1</v>
      </c>
      <c r="T3778" s="13"/>
      <c r="U3778" t="s">
        <v>6724</v>
      </c>
    </row>
    <row r="3779" spans="1:21" x14ac:dyDescent="0.25">
      <c r="A3779" t="s">
        <v>6637</v>
      </c>
      <c r="B3779" s="12">
        <v>34331</v>
      </c>
      <c r="C3779" t="s">
        <v>9984</v>
      </c>
      <c r="D3779" s="11">
        <v>46177.112268518496</v>
      </c>
      <c r="E3779" t="s">
        <v>9985</v>
      </c>
      <c r="F3779" t="s">
        <v>6617</v>
      </c>
      <c r="G3779" t="s">
        <v>9986</v>
      </c>
      <c r="H3779" t="s">
        <v>6484</v>
      </c>
      <c r="I3779" t="s">
        <v>65</v>
      </c>
      <c r="J3779" t="s">
        <v>219</v>
      </c>
      <c r="K3779" t="s">
        <v>9987</v>
      </c>
      <c r="L3779" t="s">
        <v>9988</v>
      </c>
      <c r="M3779" t="s">
        <v>9989</v>
      </c>
      <c r="N3779" t="s">
        <v>7001</v>
      </c>
      <c r="O3779" t="s">
        <v>9990</v>
      </c>
      <c r="P3779">
        <v>2445000</v>
      </c>
      <c r="Q3779" t="s">
        <v>6636</v>
      </c>
      <c r="R3779" t="s">
        <v>6636</v>
      </c>
      <c r="S3779" s="12"/>
      <c r="T3779" s="13"/>
      <c r="U3779" t="s">
        <v>9028</v>
      </c>
    </row>
    <row r="3780" spans="1:21" x14ac:dyDescent="0.25">
      <c r="A3780" t="s">
        <v>6637</v>
      </c>
      <c r="B3780" s="12">
        <v>34331</v>
      </c>
      <c r="C3780" t="s">
        <v>9984</v>
      </c>
      <c r="D3780" s="11">
        <v>46177.112268518496</v>
      </c>
      <c r="E3780" t="s">
        <v>9985</v>
      </c>
      <c r="F3780" t="s">
        <v>6617</v>
      </c>
      <c r="G3780" t="s">
        <v>9991</v>
      </c>
      <c r="H3780" t="s">
        <v>6484</v>
      </c>
      <c r="I3780" t="s">
        <v>65</v>
      </c>
      <c r="J3780" t="s">
        <v>219</v>
      </c>
      <c r="K3780" t="s">
        <v>9987</v>
      </c>
      <c r="L3780" t="s">
        <v>9988</v>
      </c>
      <c r="M3780" t="s">
        <v>9989</v>
      </c>
      <c r="N3780" t="s">
        <v>7001</v>
      </c>
      <c r="O3780" t="s">
        <v>9990</v>
      </c>
      <c r="P3780">
        <v>2445000</v>
      </c>
      <c r="Q3780" t="s">
        <v>6636</v>
      </c>
      <c r="R3780" t="s">
        <v>6636</v>
      </c>
      <c r="S3780" s="12"/>
      <c r="T3780" s="13"/>
      <c r="U3780" t="s">
        <v>9028</v>
      </c>
    </row>
    <row r="3781" spans="1:21" x14ac:dyDescent="0.25">
      <c r="A3781" t="s">
        <v>6637</v>
      </c>
      <c r="B3781" s="12">
        <v>34331</v>
      </c>
      <c r="C3781" t="s">
        <v>9984</v>
      </c>
      <c r="D3781" s="11">
        <v>46177.112268518496</v>
      </c>
      <c r="E3781" t="s">
        <v>9985</v>
      </c>
      <c r="F3781" t="s">
        <v>6617</v>
      </c>
      <c r="G3781" t="s">
        <v>9992</v>
      </c>
      <c r="H3781" t="s">
        <v>6484</v>
      </c>
      <c r="I3781" t="s">
        <v>65</v>
      </c>
      <c r="J3781" t="s">
        <v>219</v>
      </c>
      <c r="K3781" t="s">
        <v>9987</v>
      </c>
      <c r="L3781" t="s">
        <v>9988</v>
      </c>
      <c r="M3781" t="s">
        <v>9989</v>
      </c>
      <c r="N3781" t="s">
        <v>7001</v>
      </c>
      <c r="O3781" t="s">
        <v>9990</v>
      </c>
      <c r="P3781">
        <v>2445000</v>
      </c>
      <c r="Q3781" t="s">
        <v>6636</v>
      </c>
      <c r="R3781" t="s">
        <v>6636</v>
      </c>
      <c r="S3781" s="12"/>
      <c r="T3781" s="13"/>
      <c r="U3781" t="s">
        <v>9028</v>
      </c>
    </row>
    <row r="3782" spans="1:21" x14ac:dyDescent="0.25">
      <c r="A3782" t="s">
        <v>6637</v>
      </c>
      <c r="B3782" s="12">
        <v>34331</v>
      </c>
      <c r="C3782" t="s">
        <v>9984</v>
      </c>
      <c r="D3782" s="11">
        <v>46177.112268518496</v>
      </c>
      <c r="E3782" t="s">
        <v>9985</v>
      </c>
      <c r="F3782" t="s">
        <v>6617</v>
      </c>
      <c r="G3782" t="s">
        <v>9993</v>
      </c>
      <c r="H3782" t="s">
        <v>6484</v>
      </c>
      <c r="I3782" t="s">
        <v>65</v>
      </c>
      <c r="J3782" t="s">
        <v>219</v>
      </c>
      <c r="K3782" t="s">
        <v>9987</v>
      </c>
      <c r="L3782" t="s">
        <v>9988</v>
      </c>
      <c r="M3782" t="s">
        <v>9989</v>
      </c>
      <c r="N3782" t="s">
        <v>7001</v>
      </c>
      <c r="O3782" t="s">
        <v>9990</v>
      </c>
      <c r="P3782">
        <v>2445000</v>
      </c>
      <c r="Q3782" t="s">
        <v>6636</v>
      </c>
      <c r="R3782" t="s">
        <v>6636</v>
      </c>
      <c r="S3782" s="12"/>
      <c r="T3782" s="13"/>
      <c r="U3782" t="s">
        <v>9028</v>
      </c>
    </row>
    <row r="3783" spans="1:21" x14ac:dyDescent="0.25">
      <c r="A3783" t="s">
        <v>6637</v>
      </c>
      <c r="B3783" s="12">
        <v>34331</v>
      </c>
      <c r="C3783" t="s">
        <v>9984</v>
      </c>
      <c r="D3783" s="11">
        <v>46177.112268518496</v>
      </c>
      <c r="E3783" t="s">
        <v>9985</v>
      </c>
      <c r="F3783" t="s">
        <v>6617</v>
      </c>
      <c r="G3783" t="s">
        <v>9994</v>
      </c>
      <c r="H3783" t="s">
        <v>6484</v>
      </c>
      <c r="I3783" t="s">
        <v>65</v>
      </c>
      <c r="J3783" t="s">
        <v>219</v>
      </c>
      <c r="K3783" t="s">
        <v>9987</v>
      </c>
      <c r="L3783" t="s">
        <v>9988</v>
      </c>
      <c r="M3783" t="s">
        <v>9989</v>
      </c>
      <c r="N3783" t="s">
        <v>7001</v>
      </c>
      <c r="O3783" t="s">
        <v>9990</v>
      </c>
      <c r="P3783">
        <v>2445000</v>
      </c>
      <c r="Q3783" t="s">
        <v>6636</v>
      </c>
      <c r="R3783" t="s">
        <v>6636</v>
      </c>
      <c r="S3783" s="12"/>
      <c r="T3783" s="13"/>
      <c r="U3783" t="s">
        <v>9028</v>
      </c>
    </row>
    <row r="3784" spans="1:21" x14ac:dyDescent="0.25">
      <c r="A3784" t="s">
        <v>6637</v>
      </c>
      <c r="B3784" s="12">
        <v>41530</v>
      </c>
      <c r="C3784" t="s">
        <v>9995</v>
      </c>
      <c r="D3784" s="11">
        <v>46184.010300925896</v>
      </c>
      <c r="E3784" t="s">
        <v>9996</v>
      </c>
      <c r="F3784" t="s">
        <v>6617</v>
      </c>
      <c r="G3784" t="s">
        <v>9986</v>
      </c>
      <c r="H3784" t="s">
        <v>6484</v>
      </c>
      <c r="I3784" t="s">
        <v>55</v>
      </c>
      <c r="J3784" t="s">
        <v>732</v>
      </c>
      <c r="K3784" t="s">
        <v>9997</v>
      </c>
      <c r="L3784" t="s">
        <v>9988</v>
      </c>
      <c r="M3784" t="s">
        <v>9998</v>
      </c>
      <c r="N3784" t="s">
        <v>7001</v>
      </c>
      <c r="O3784" t="s">
        <v>7007</v>
      </c>
      <c r="P3784">
        <v>1068000</v>
      </c>
      <c r="Q3784" t="s">
        <v>6636</v>
      </c>
      <c r="R3784" t="s">
        <v>6636</v>
      </c>
      <c r="S3784" s="12"/>
      <c r="T3784" s="13"/>
      <c r="U3784" t="s">
        <v>6682</v>
      </c>
    </row>
    <row r="3785" spans="1:21" x14ac:dyDescent="0.25">
      <c r="A3785" t="s">
        <v>6637</v>
      </c>
      <c r="B3785" s="12">
        <v>41530</v>
      </c>
      <c r="C3785" t="s">
        <v>9995</v>
      </c>
      <c r="D3785" s="11">
        <v>46184.010300925896</v>
      </c>
      <c r="E3785" t="s">
        <v>9996</v>
      </c>
      <c r="F3785" t="s">
        <v>6617</v>
      </c>
      <c r="G3785" t="s">
        <v>9991</v>
      </c>
      <c r="H3785" t="s">
        <v>6484</v>
      </c>
      <c r="I3785" t="s">
        <v>55</v>
      </c>
      <c r="J3785" t="s">
        <v>732</v>
      </c>
      <c r="K3785" t="s">
        <v>9997</v>
      </c>
      <c r="L3785" t="s">
        <v>9988</v>
      </c>
      <c r="M3785" t="s">
        <v>9998</v>
      </c>
      <c r="N3785" t="s">
        <v>7001</v>
      </c>
      <c r="O3785" t="s">
        <v>7007</v>
      </c>
      <c r="P3785">
        <v>1068000</v>
      </c>
      <c r="Q3785" t="s">
        <v>6636</v>
      </c>
      <c r="R3785" t="s">
        <v>6636</v>
      </c>
      <c r="S3785" s="12"/>
      <c r="T3785" s="13"/>
      <c r="U3785" t="s">
        <v>6682</v>
      </c>
    </row>
    <row r="3786" spans="1:21" x14ac:dyDescent="0.25">
      <c r="A3786" t="s">
        <v>6637</v>
      </c>
      <c r="B3786" s="12">
        <v>41530</v>
      </c>
      <c r="C3786" t="s">
        <v>9995</v>
      </c>
      <c r="D3786" s="11">
        <v>46184.010300925896</v>
      </c>
      <c r="E3786" t="s">
        <v>9996</v>
      </c>
      <c r="F3786" t="s">
        <v>6617</v>
      </c>
      <c r="G3786" t="s">
        <v>9992</v>
      </c>
      <c r="H3786" t="s">
        <v>6484</v>
      </c>
      <c r="I3786" t="s">
        <v>55</v>
      </c>
      <c r="J3786" t="s">
        <v>732</v>
      </c>
      <c r="K3786" t="s">
        <v>9997</v>
      </c>
      <c r="L3786" t="s">
        <v>9988</v>
      </c>
      <c r="M3786" t="s">
        <v>9998</v>
      </c>
      <c r="N3786" t="s">
        <v>7001</v>
      </c>
      <c r="O3786" t="s">
        <v>7007</v>
      </c>
      <c r="P3786">
        <v>1068000</v>
      </c>
      <c r="Q3786" t="s">
        <v>6636</v>
      </c>
      <c r="R3786" t="s">
        <v>6636</v>
      </c>
      <c r="S3786" s="12"/>
      <c r="T3786" s="13"/>
      <c r="U3786" t="s">
        <v>6682</v>
      </c>
    </row>
    <row r="3787" spans="1:21" x14ac:dyDescent="0.25">
      <c r="A3787" t="s">
        <v>6637</v>
      </c>
      <c r="B3787" s="12">
        <v>41530</v>
      </c>
      <c r="C3787" t="s">
        <v>9995</v>
      </c>
      <c r="D3787" s="11">
        <v>46184.010300925896</v>
      </c>
      <c r="E3787" t="s">
        <v>9996</v>
      </c>
      <c r="F3787" t="s">
        <v>6617</v>
      </c>
      <c r="G3787" t="s">
        <v>9993</v>
      </c>
      <c r="H3787" t="s">
        <v>6484</v>
      </c>
      <c r="I3787" t="s">
        <v>55</v>
      </c>
      <c r="J3787" t="s">
        <v>732</v>
      </c>
      <c r="K3787" t="s">
        <v>9997</v>
      </c>
      <c r="L3787" t="s">
        <v>9988</v>
      </c>
      <c r="M3787" t="s">
        <v>9998</v>
      </c>
      <c r="N3787" t="s">
        <v>7001</v>
      </c>
      <c r="O3787" t="s">
        <v>7007</v>
      </c>
      <c r="P3787">
        <v>1068000</v>
      </c>
      <c r="Q3787" t="s">
        <v>6636</v>
      </c>
      <c r="R3787" t="s">
        <v>6636</v>
      </c>
      <c r="S3787" s="12"/>
      <c r="T3787" s="13"/>
      <c r="U3787" t="s">
        <v>6682</v>
      </c>
    </row>
    <row r="3788" spans="1:21" x14ac:dyDescent="0.25">
      <c r="A3788" t="s">
        <v>6637</v>
      </c>
      <c r="B3788" s="12">
        <v>41530</v>
      </c>
      <c r="C3788" t="s">
        <v>9995</v>
      </c>
      <c r="D3788" s="11">
        <v>46184.010300925896</v>
      </c>
      <c r="E3788" t="s">
        <v>9996</v>
      </c>
      <c r="F3788" t="s">
        <v>6617</v>
      </c>
      <c r="G3788" t="s">
        <v>9994</v>
      </c>
      <c r="H3788" t="s">
        <v>6484</v>
      </c>
      <c r="I3788" t="s">
        <v>55</v>
      </c>
      <c r="J3788" t="s">
        <v>732</v>
      </c>
      <c r="K3788" t="s">
        <v>9997</v>
      </c>
      <c r="L3788" t="s">
        <v>9988</v>
      </c>
      <c r="M3788" t="s">
        <v>9998</v>
      </c>
      <c r="N3788" t="s">
        <v>7001</v>
      </c>
      <c r="O3788" t="s">
        <v>7007</v>
      </c>
      <c r="P3788">
        <v>1068000</v>
      </c>
      <c r="Q3788" t="s">
        <v>6636</v>
      </c>
      <c r="R3788" t="s">
        <v>6636</v>
      </c>
      <c r="S3788" s="12"/>
      <c r="T3788" s="13"/>
      <c r="U3788" t="s">
        <v>6682</v>
      </c>
    </row>
    <row r="3789" spans="1:21" x14ac:dyDescent="0.25">
      <c r="A3789" t="s">
        <v>6619</v>
      </c>
      <c r="B3789" s="12">
        <v>41530</v>
      </c>
      <c r="C3789" t="s">
        <v>9995</v>
      </c>
      <c r="D3789" s="11">
        <v>46184.485393518502</v>
      </c>
      <c r="E3789" t="s">
        <v>9996</v>
      </c>
      <c r="F3789" t="s">
        <v>6617</v>
      </c>
      <c r="G3789" t="s">
        <v>9986</v>
      </c>
      <c r="H3789" t="s">
        <v>6484</v>
      </c>
      <c r="I3789" t="s">
        <v>55</v>
      </c>
      <c r="J3789" t="s">
        <v>732</v>
      </c>
      <c r="K3789" t="s">
        <v>9997</v>
      </c>
      <c r="L3789" t="s">
        <v>9988</v>
      </c>
      <c r="M3789" t="s">
        <v>9998</v>
      </c>
      <c r="N3789" t="s">
        <v>7001</v>
      </c>
      <c r="O3789" t="s">
        <v>7007</v>
      </c>
      <c r="P3789">
        <v>1068000</v>
      </c>
      <c r="Q3789" t="s">
        <v>6636</v>
      </c>
      <c r="R3789" t="s">
        <v>6636</v>
      </c>
      <c r="S3789" s="12"/>
      <c r="T3789" s="13"/>
      <c r="U3789" t="s">
        <v>6682</v>
      </c>
    </row>
    <row r="3790" spans="1:21" x14ac:dyDescent="0.25">
      <c r="A3790" t="s">
        <v>6619</v>
      </c>
      <c r="B3790" s="12">
        <v>41530</v>
      </c>
      <c r="C3790" t="s">
        <v>9995</v>
      </c>
      <c r="D3790" s="11">
        <v>46184.485393518502</v>
      </c>
      <c r="E3790" t="s">
        <v>9996</v>
      </c>
      <c r="F3790" t="s">
        <v>6617</v>
      </c>
      <c r="G3790" t="s">
        <v>9991</v>
      </c>
      <c r="H3790" t="s">
        <v>6484</v>
      </c>
      <c r="I3790" t="s">
        <v>55</v>
      </c>
      <c r="J3790" t="s">
        <v>732</v>
      </c>
      <c r="K3790" t="s">
        <v>9997</v>
      </c>
      <c r="L3790" t="s">
        <v>9988</v>
      </c>
      <c r="M3790" t="s">
        <v>9998</v>
      </c>
      <c r="N3790" t="s">
        <v>7001</v>
      </c>
      <c r="O3790" t="s">
        <v>7007</v>
      </c>
      <c r="P3790">
        <v>1068000</v>
      </c>
      <c r="Q3790" t="s">
        <v>6636</v>
      </c>
      <c r="R3790" t="s">
        <v>6636</v>
      </c>
      <c r="S3790" s="12"/>
      <c r="T3790" s="13"/>
      <c r="U3790" t="s">
        <v>6682</v>
      </c>
    </row>
    <row r="3791" spans="1:21" x14ac:dyDescent="0.25">
      <c r="A3791" t="s">
        <v>6619</v>
      </c>
      <c r="B3791" s="12">
        <v>41530</v>
      </c>
      <c r="C3791" t="s">
        <v>9995</v>
      </c>
      <c r="D3791" s="11">
        <v>46184.485393518502</v>
      </c>
      <c r="E3791" t="s">
        <v>9996</v>
      </c>
      <c r="F3791" t="s">
        <v>6617</v>
      </c>
      <c r="G3791" t="s">
        <v>9992</v>
      </c>
      <c r="H3791" t="s">
        <v>6484</v>
      </c>
      <c r="I3791" t="s">
        <v>55</v>
      </c>
      <c r="J3791" t="s">
        <v>732</v>
      </c>
      <c r="K3791" t="s">
        <v>9997</v>
      </c>
      <c r="L3791" t="s">
        <v>9988</v>
      </c>
      <c r="M3791" t="s">
        <v>9998</v>
      </c>
      <c r="N3791" t="s">
        <v>7001</v>
      </c>
      <c r="O3791" t="s">
        <v>7007</v>
      </c>
      <c r="P3791">
        <v>1068000</v>
      </c>
      <c r="Q3791" t="s">
        <v>6636</v>
      </c>
      <c r="R3791" t="s">
        <v>6636</v>
      </c>
      <c r="S3791" s="12"/>
      <c r="T3791" s="13"/>
      <c r="U3791" t="s">
        <v>6682</v>
      </c>
    </row>
    <row r="3792" spans="1:21" x14ac:dyDescent="0.25">
      <c r="A3792" t="s">
        <v>6619</v>
      </c>
      <c r="B3792" s="12">
        <v>41530</v>
      </c>
      <c r="C3792" t="s">
        <v>9995</v>
      </c>
      <c r="D3792" s="11">
        <v>46184.485393518502</v>
      </c>
      <c r="E3792" t="s">
        <v>9996</v>
      </c>
      <c r="F3792" t="s">
        <v>6617</v>
      </c>
      <c r="G3792" t="s">
        <v>9993</v>
      </c>
      <c r="H3792" t="s">
        <v>6484</v>
      </c>
      <c r="I3792" t="s">
        <v>55</v>
      </c>
      <c r="J3792" t="s">
        <v>732</v>
      </c>
      <c r="K3792" t="s">
        <v>9997</v>
      </c>
      <c r="L3792" t="s">
        <v>9988</v>
      </c>
      <c r="M3792" t="s">
        <v>9998</v>
      </c>
      <c r="N3792" t="s">
        <v>7001</v>
      </c>
      <c r="O3792" t="s">
        <v>7007</v>
      </c>
      <c r="P3792">
        <v>1068000</v>
      </c>
      <c r="Q3792" t="s">
        <v>6636</v>
      </c>
      <c r="R3792" t="s">
        <v>6636</v>
      </c>
      <c r="S3792" s="12"/>
      <c r="T3792" s="13"/>
      <c r="U3792" t="s">
        <v>6682</v>
      </c>
    </row>
    <row r="3793" spans="1:21" x14ac:dyDescent="0.25">
      <c r="A3793" t="s">
        <v>6619</v>
      </c>
      <c r="B3793" s="12">
        <v>41530</v>
      </c>
      <c r="C3793" t="s">
        <v>9995</v>
      </c>
      <c r="D3793" s="11">
        <v>46184.485393518502</v>
      </c>
      <c r="E3793" t="s">
        <v>9996</v>
      </c>
      <c r="F3793" t="s">
        <v>6617</v>
      </c>
      <c r="G3793" t="s">
        <v>9994</v>
      </c>
      <c r="H3793" t="s">
        <v>6484</v>
      </c>
      <c r="I3793" t="s">
        <v>55</v>
      </c>
      <c r="J3793" t="s">
        <v>732</v>
      </c>
      <c r="K3793" t="s">
        <v>9997</v>
      </c>
      <c r="L3793" t="s">
        <v>9988</v>
      </c>
      <c r="M3793" t="s">
        <v>9998</v>
      </c>
      <c r="N3793" t="s">
        <v>7001</v>
      </c>
      <c r="O3793" t="s">
        <v>7007</v>
      </c>
      <c r="P3793">
        <v>1068000</v>
      </c>
      <c r="Q3793" t="s">
        <v>6636</v>
      </c>
      <c r="R3793" t="s">
        <v>6636</v>
      </c>
      <c r="S3793" s="12"/>
      <c r="T3793" s="13"/>
      <c r="U3793" t="s">
        <v>6682</v>
      </c>
    </row>
    <row r="3794" spans="1:21" x14ac:dyDescent="0.25">
      <c r="A3794" t="s">
        <v>6637</v>
      </c>
      <c r="B3794" s="12">
        <v>42323</v>
      </c>
      <c r="C3794" t="s">
        <v>9999</v>
      </c>
      <c r="D3794" s="11">
        <v>46191.410428240699</v>
      </c>
      <c r="E3794" t="s">
        <v>10000</v>
      </c>
      <c r="F3794" t="s">
        <v>6617</v>
      </c>
      <c r="G3794" t="s">
        <v>9986</v>
      </c>
      <c r="H3794" t="s">
        <v>6484</v>
      </c>
      <c r="I3794" t="s">
        <v>65</v>
      </c>
      <c r="J3794" t="s">
        <v>57</v>
      </c>
      <c r="K3794" t="s">
        <v>10001</v>
      </c>
      <c r="L3794" t="s">
        <v>9988</v>
      </c>
      <c r="M3794" t="s">
        <v>10002</v>
      </c>
      <c r="N3794" t="s">
        <v>7001</v>
      </c>
      <c r="O3794" t="s">
        <v>7007</v>
      </c>
      <c r="P3794">
        <v>1068000</v>
      </c>
      <c r="Q3794" t="s">
        <v>6636</v>
      </c>
      <c r="R3794" t="s">
        <v>6636</v>
      </c>
      <c r="S3794" s="12"/>
      <c r="T3794" s="13"/>
      <c r="U3794" t="s">
        <v>9028</v>
      </c>
    </row>
    <row r="3795" spans="1:21" x14ac:dyDescent="0.25">
      <c r="A3795" t="s">
        <v>6637</v>
      </c>
      <c r="B3795" s="12">
        <v>42323</v>
      </c>
      <c r="C3795" t="s">
        <v>9999</v>
      </c>
      <c r="D3795" s="11">
        <v>46191.410428240699</v>
      </c>
      <c r="E3795" t="s">
        <v>10000</v>
      </c>
      <c r="F3795" t="s">
        <v>6617</v>
      </c>
      <c r="G3795" t="s">
        <v>9991</v>
      </c>
      <c r="H3795" t="s">
        <v>6484</v>
      </c>
      <c r="I3795" t="s">
        <v>65</v>
      </c>
      <c r="J3795" t="s">
        <v>57</v>
      </c>
      <c r="K3795" t="s">
        <v>10001</v>
      </c>
      <c r="L3795" t="s">
        <v>9988</v>
      </c>
      <c r="M3795" t="s">
        <v>10002</v>
      </c>
      <c r="N3795" t="s">
        <v>7001</v>
      </c>
      <c r="O3795" t="s">
        <v>7007</v>
      </c>
      <c r="P3795">
        <v>1068000</v>
      </c>
      <c r="Q3795" t="s">
        <v>6636</v>
      </c>
      <c r="R3795" t="s">
        <v>6636</v>
      </c>
      <c r="S3795" s="12"/>
      <c r="T3795" s="13"/>
      <c r="U3795" t="s">
        <v>9028</v>
      </c>
    </row>
    <row r="3796" spans="1:21" x14ac:dyDescent="0.25">
      <c r="A3796" t="s">
        <v>6637</v>
      </c>
      <c r="B3796" s="12">
        <v>42323</v>
      </c>
      <c r="C3796" t="s">
        <v>9999</v>
      </c>
      <c r="D3796" s="11">
        <v>46191.410428240699</v>
      </c>
      <c r="E3796" t="s">
        <v>10000</v>
      </c>
      <c r="F3796" t="s">
        <v>6617</v>
      </c>
      <c r="G3796" t="s">
        <v>9992</v>
      </c>
      <c r="H3796" t="s">
        <v>6484</v>
      </c>
      <c r="I3796" t="s">
        <v>65</v>
      </c>
      <c r="J3796" t="s">
        <v>57</v>
      </c>
      <c r="K3796" t="s">
        <v>10001</v>
      </c>
      <c r="L3796" t="s">
        <v>9988</v>
      </c>
      <c r="M3796" t="s">
        <v>10002</v>
      </c>
      <c r="N3796" t="s">
        <v>7001</v>
      </c>
      <c r="O3796" t="s">
        <v>7007</v>
      </c>
      <c r="P3796">
        <v>1068000</v>
      </c>
      <c r="Q3796" t="s">
        <v>6636</v>
      </c>
      <c r="R3796" t="s">
        <v>6636</v>
      </c>
      <c r="S3796" s="12"/>
      <c r="T3796" s="13"/>
      <c r="U3796" t="s">
        <v>9028</v>
      </c>
    </row>
    <row r="3797" spans="1:21" x14ac:dyDescent="0.25">
      <c r="A3797" t="s">
        <v>6637</v>
      </c>
      <c r="B3797" s="12">
        <v>42323</v>
      </c>
      <c r="C3797" t="s">
        <v>9999</v>
      </c>
      <c r="D3797" s="11">
        <v>46191.410428240699</v>
      </c>
      <c r="E3797" t="s">
        <v>10000</v>
      </c>
      <c r="F3797" t="s">
        <v>6617</v>
      </c>
      <c r="G3797" t="s">
        <v>9993</v>
      </c>
      <c r="H3797" t="s">
        <v>6484</v>
      </c>
      <c r="I3797" t="s">
        <v>65</v>
      </c>
      <c r="J3797" t="s">
        <v>57</v>
      </c>
      <c r="K3797" t="s">
        <v>10001</v>
      </c>
      <c r="L3797" t="s">
        <v>9988</v>
      </c>
      <c r="M3797" t="s">
        <v>10002</v>
      </c>
      <c r="N3797" t="s">
        <v>7001</v>
      </c>
      <c r="O3797" t="s">
        <v>7007</v>
      </c>
      <c r="P3797">
        <v>1068000</v>
      </c>
      <c r="Q3797" t="s">
        <v>6636</v>
      </c>
      <c r="R3797" t="s">
        <v>6636</v>
      </c>
      <c r="S3797" s="12"/>
      <c r="T3797" s="13"/>
      <c r="U3797" t="s">
        <v>9028</v>
      </c>
    </row>
    <row r="3798" spans="1:21" x14ac:dyDescent="0.25">
      <c r="A3798" t="s">
        <v>6637</v>
      </c>
      <c r="B3798" s="12">
        <v>42323</v>
      </c>
      <c r="C3798" t="s">
        <v>9999</v>
      </c>
      <c r="D3798" s="11">
        <v>46191.410428240699</v>
      </c>
      <c r="E3798" t="s">
        <v>10000</v>
      </c>
      <c r="F3798" t="s">
        <v>6617</v>
      </c>
      <c r="G3798" t="s">
        <v>9994</v>
      </c>
      <c r="H3798" t="s">
        <v>6484</v>
      </c>
      <c r="I3798" t="s">
        <v>65</v>
      </c>
      <c r="J3798" t="s">
        <v>57</v>
      </c>
      <c r="K3798" t="s">
        <v>10001</v>
      </c>
      <c r="L3798" t="s">
        <v>9988</v>
      </c>
      <c r="M3798" t="s">
        <v>10002</v>
      </c>
      <c r="N3798" t="s">
        <v>7001</v>
      </c>
      <c r="O3798" t="s">
        <v>7007</v>
      </c>
      <c r="P3798">
        <v>1068000</v>
      </c>
      <c r="Q3798" t="s">
        <v>6636</v>
      </c>
      <c r="R3798" t="s">
        <v>6636</v>
      </c>
      <c r="S3798" s="12"/>
      <c r="T3798" s="13"/>
      <c r="U3798" t="s">
        <v>9028</v>
      </c>
    </row>
    <row r="3799" spans="1:21" x14ac:dyDescent="0.25">
      <c r="A3799" t="s">
        <v>6637</v>
      </c>
      <c r="B3799" s="12">
        <v>42183</v>
      </c>
      <c r="C3799" t="s">
        <v>10003</v>
      </c>
      <c r="D3799" s="11">
        <v>46194.451041666704</v>
      </c>
      <c r="E3799" t="s">
        <v>10004</v>
      </c>
      <c r="F3799" t="s">
        <v>6617</v>
      </c>
      <c r="G3799" t="s">
        <v>9986</v>
      </c>
      <c r="H3799" t="s">
        <v>6484</v>
      </c>
      <c r="I3799" t="s">
        <v>55</v>
      </c>
      <c r="J3799" t="s">
        <v>176</v>
      </c>
      <c r="K3799" t="s">
        <v>10005</v>
      </c>
      <c r="L3799" t="s">
        <v>9988</v>
      </c>
      <c r="M3799" t="s">
        <v>10006</v>
      </c>
      <c r="N3799" t="s">
        <v>7001</v>
      </c>
      <c r="O3799" t="s">
        <v>7002</v>
      </c>
      <c r="P3799">
        <v>1842000</v>
      </c>
      <c r="Q3799" t="s">
        <v>6636</v>
      </c>
      <c r="R3799" t="s">
        <v>6636</v>
      </c>
      <c r="S3799" s="12"/>
      <c r="T3799" s="13"/>
      <c r="U3799" t="s">
        <v>6682</v>
      </c>
    </row>
    <row r="3800" spans="1:21" x14ac:dyDescent="0.25">
      <c r="A3800" t="s">
        <v>6637</v>
      </c>
      <c r="B3800" s="12">
        <v>42183</v>
      </c>
      <c r="C3800" t="s">
        <v>10003</v>
      </c>
      <c r="D3800" s="11">
        <v>46194.451041666704</v>
      </c>
      <c r="E3800" t="s">
        <v>10004</v>
      </c>
      <c r="F3800" t="s">
        <v>6617</v>
      </c>
      <c r="G3800" t="s">
        <v>9991</v>
      </c>
      <c r="H3800" t="s">
        <v>6484</v>
      </c>
      <c r="I3800" t="s">
        <v>55</v>
      </c>
      <c r="J3800" t="s">
        <v>176</v>
      </c>
      <c r="K3800" t="s">
        <v>10005</v>
      </c>
      <c r="L3800" t="s">
        <v>9988</v>
      </c>
      <c r="M3800" t="s">
        <v>10006</v>
      </c>
      <c r="N3800" t="s">
        <v>7001</v>
      </c>
      <c r="O3800" t="s">
        <v>7002</v>
      </c>
      <c r="P3800">
        <v>1842000</v>
      </c>
      <c r="Q3800" t="s">
        <v>6636</v>
      </c>
      <c r="R3800" t="s">
        <v>6636</v>
      </c>
      <c r="S3800" s="12"/>
      <c r="T3800" s="13"/>
      <c r="U3800" t="s">
        <v>6682</v>
      </c>
    </row>
    <row r="3801" spans="1:21" x14ac:dyDescent="0.25">
      <c r="A3801" t="s">
        <v>6637</v>
      </c>
      <c r="B3801" s="12">
        <v>42183</v>
      </c>
      <c r="C3801" t="s">
        <v>10003</v>
      </c>
      <c r="D3801" s="11">
        <v>46194.451041666704</v>
      </c>
      <c r="E3801" t="s">
        <v>10004</v>
      </c>
      <c r="F3801" t="s">
        <v>6617</v>
      </c>
      <c r="G3801" t="s">
        <v>9992</v>
      </c>
      <c r="H3801" t="s">
        <v>6484</v>
      </c>
      <c r="I3801" t="s">
        <v>55</v>
      </c>
      <c r="J3801" t="s">
        <v>176</v>
      </c>
      <c r="K3801" t="s">
        <v>10005</v>
      </c>
      <c r="L3801" t="s">
        <v>9988</v>
      </c>
      <c r="M3801" t="s">
        <v>10006</v>
      </c>
      <c r="N3801" t="s">
        <v>7001</v>
      </c>
      <c r="O3801" t="s">
        <v>7002</v>
      </c>
      <c r="P3801">
        <v>1842000</v>
      </c>
      <c r="Q3801" t="s">
        <v>6636</v>
      </c>
      <c r="R3801" t="s">
        <v>6636</v>
      </c>
      <c r="S3801" s="12"/>
      <c r="T3801" s="13"/>
      <c r="U3801" t="s">
        <v>6682</v>
      </c>
    </row>
    <row r="3802" spans="1:21" x14ac:dyDescent="0.25">
      <c r="A3802" t="s">
        <v>6637</v>
      </c>
      <c r="B3802" s="12">
        <v>42183</v>
      </c>
      <c r="C3802" t="s">
        <v>10003</v>
      </c>
      <c r="D3802" s="11">
        <v>46194.451041666704</v>
      </c>
      <c r="E3802" t="s">
        <v>10004</v>
      </c>
      <c r="F3802" t="s">
        <v>6617</v>
      </c>
      <c r="G3802" t="s">
        <v>9993</v>
      </c>
      <c r="H3802" t="s">
        <v>6484</v>
      </c>
      <c r="I3802" t="s">
        <v>55</v>
      </c>
      <c r="J3802" t="s">
        <v>176</v>
      </c>
      <c r="K3802" t="s">
        <v>10005</v>
      </c>
      <c r="L3802" t="s">
        <v>9988</v>
      </c>
      <c r="M3802" t="s">
        <v>10006</v>
      </c>
      <c r="N3802" t="s">
        <v>7001</v>
      </c>
      <c r="O3802" t="s">
        <v>7002</v>
      </c>
      <c r="P3802">
        <v>1842000</v>
      </c>
      <c r="Q3802" t="s">
        <v>6636</v>
      </c>
      <c r="R3802" t="s">
        <v>6636</v>
      </c>
      <c r="S3802" s="12"/>
      <c r="T3802" s="13"/>
      <c r="U3802" t="s">
        <v>6682</v>
      </c>
    </row>
    <row r="3803" spans="1:21" x14ac:dyDescent="0.25">
      <c r="A3803" t="s">
        <v>6637</v>
      </c>
      <c r="B3803" s="12">
        <v>42183</v>
      </c>
      <c r="C3803" t="s">
        <v>10003</v>
      </c>
      <c r="D3803" s="11">
        <v>46194.451041666704</v>
      </c>
      <c r="E3803" t="s">
        <v>10004</v>
      </c>
      <c r="F3803" t="s">
        <v>6617</v>
      </c>
      <c r="G3803" t="s">
        <v>9994</v>
      </c>
      <c r="H3803" t="s">
        <v>6484</v>
      </c>
      <c r="I3803" t="s">
        <v>55</v>
      </c>
      <c r="J3803" t="s">
        <v>176</v>
      </c>
      <c r="K3803" t="s">
        <v>10005</v>
      </c>
      <c r="L3803" t="s">
        <v>9988</v>
      </c>
      <c r="M3803" t="s">
        <v>10006</v>
      </c>
      <c r="N3803" t="s">
        <v>7001</v>
      </c>
      <c r="O3803" t="s">
        <v>7002</v>
      </c>
      <c r="P3803">
        <v>1842000</v>
      </c>
      <c r="Q3803" t="s">
        <v>6636</v>
      </c>
      <c r="R3803" t="s">
        <v>6636</v>
      </c>
      <c r="S3803" s="12"/>
      <c r="T3803" s="13"/>
      <c r="U3803" t="s">
        <v>6682</v>
      </c>
    </row>
    <row r="3804" spans="1:21" x14ac:dyDescent="0.25">
      <c r="A3804" t="s">
        <v>6619</v>
      </c>
      <c r="B3804" s="12">
        <v>42183</v>
      </c>
      <c r="C3804" t="s">
        <v>10003</v>
      </c>
      <c r="D3804" s="11">
        <v>46194.579224537003</v>
      </c>
      <c r="E3804" t="s">
        <v>10004</v>
      </c>
      <c r="F3804" t="s">
        <v>6617</v>
      </c>
      <c r="G3804" t="s">
        <v>9986</v>
      </c>
      <c r="H3804" t="s">
        <v>6484</v>
      </c>
      <c r="I3804" t="s">
        <v>55</v>
      </c>
      <c r="J3804" t="s">
        <v>176</v>
      </c>
      <c r="K3804" t="s">
        <v>10005</v>
      </c>
      <c r="L3804" t="s">
        <v>9988</v>
      </c>
      <c r="M3804" t="s">
        <v>10006</v>
      </c>
      <c r="N3804" t="s">
        <v>7001</v>
      </c>
      <c r="O3804" t="s">
        <v>7002</v>
      </c>
      <c r="P3804">
        <v>1842000</v>
      </c>
      <c r="Q3804" t="s">
        <v>6636</v>
      </c>
      <c r="R3804" t="s">
        <v>6636</v>
      </c>
      <c r="S3804" s="12"/>
      <c r="T3804" s="13"/>
      <c r="U3804" t="s">
        <v>6682</v>
      </c>
    </row>
    <row r="3805" spans="1:21" x14ac:dyDescent="0.25">
      <c r="A3805" t="s">
        <v>6619</v>
      </c>
      <c r="B3805" s="12">
        <v>42183</v>
      </c>
      <c r="C3805" t="s">
        <v>10003</v>
      </c>
      <c r="D3805" s="11">
        <v>46194.579224537003</v>
      </c>
      <c r="E3805" t="s">
        <v>10004</v>
      </c>
      <c r="F3805" t="s">
        <v>6617</v>
      </c>
      <c r="G3805" t="s">
        <v>9991</v>
      </c>
      <c r="H3805" t="s">
        <v>6484</v>
      </c>
      <c r="I3805" t="s">
        <v>55</v>
      </c>
      <c r="J3805" t="s">
        <v>176</v>
      </c>
      <c r="K3805" t="s">
        <v>10005</v>
      </c>
      <c r="L3805" t="s">
        <v>9988</v>
      </c>
      <c r="M3805" t="s">
        <v>10006</v>
      </c>
      <c r="N3805" t="s">
        <v>7001</v>
      </c>
      <c r="O3805" t="s">
        <v>7002</v>
      </c>
      <c r="P3805">
        <v>1842000</v>
      </c>
      <c r="Q3805" t="s">
        <v>6636</v>
      </c>
      <c r="R3805" t="s">
        <v>6636</v>
      </c>
      <c r="S3805" s="12"/>
      <c r="T3805" s="13"/>
      <c r="U3805" t="s">
        <v>6682</v>
      </c>
    </row>
    <row r="3806" spans="1:21" x14ac:dyDescent="0.25">
      <c r="A3806" t="s">
        <v>6619</v>
      </c>
      <c r="B3806" s="12">
        <v>42183</v>
      </c>
      <c r="C3806" t="s">
        <v>10003</v>
      </c>
      <c r="D3806" s="11">
        <v>46194.579224537003</v>
      </c>
      <c r="E3806" t="s">
        <v>10004</v>
      </c>
      <c r="F3806" t="s">
        <v>6617</v>
      </c>
      <c r="G3806" t="s">
        <v>9992</v>
      </c>
      <c r="H3806" t="s">
        <v>6484</v>
      </c>
      <c r="I3806" t="s">
        <v>55</v>
      </c>
      <c r="J3806" t="s">
        <v>176</v>
      </c>
      <c r="K3806" t="s">
        <v>10005</v>
      </c>
      <c r="L3806" t="s">
        <v>9988</v>
      </c>
      <c r="M3806" t="s">
        <v>10006</v>
      </c>
      <c r="N3806" t="s">
        <v>7001</v>
      </c>
      <c r="O3806" t="s">
        <v>7002</v>
      </c>
      <c r="P3806">
        <v>1842000</v>
      </c>
      <c r="Q3806" t="s">
        <v>6636</v>
      </c>
      <c r="R3806" t="s">
        <v>6636</v>
      </c>
      <c r="S3806" s="12"/>
      <c r="T3806" s="13"/>
      <c r="U3806" t="s">
        <v>6682</v>
      </c>
    </row>
    <row r="3807" spans="1:21" x14ac:dyDescent="0.25">
      <c r="A3807" t="s">
        <v>6619</v>
      </c>
      <c r="B3807" s="12">
        <v>42183</v>
      </c>
      <c r="C3807" t="s">
        <v>10003</v>
      </c>
      <c r="D3807" s="11">
        <v>46194.579224537003</v>
      </c>
      <c r="E3807" t="s">
        <v>10004</v>
      </c>
      <c r="F3807" t="s">
        <v>6617</v>
      </c>
      <c r="G3807" t="s">
        <v>9993</v>
      </c>
      <c r="H3807" t="s">
        <v>6484</v>
      </c>
      <c r="I3807" t="s">
        <v>55</v>
      </c>
      <c r="J3807" t="s">
        <v>176</v>
      </c>
      <c r="K3807" t="s">
        <v>10005</v>
      </c>
      <c r="L3807" t="s">
        <v>9988</v>
      </c>
      <c r="M3807" t="s">
        <v>10006</v>
      </c>
      <c r="N3807" t="s">
        <v>7001</v>
      </c>
      <c r="O3807" t="s">
        <v>7002</v>
      </c>
      <c r="P3807">
        <v>1842000</v>
      </c>
      <c r="Q3807" t="s">
        <v>6636</v>
      </c>
      <c r="R3807" t="s">
        <v>6636</v>
      </c>
      <c r="S3807" s="12"/>
      <c r="T3807" s="13"/>
      <c r="U3807" t="s">
        <v>6682</v>
      </c>
    </row>
    <row r="3808" spans="1:21" x14ac:dyDescent="0.25">
      <c r="A3808" t="s">
        <v>6619</v>
      </c>
      <c r="B3808" s="12">
        <v>42183</v>
      </c>
      <c r="C3808" t="s">
        <v>10003</v>
      </c>
      <c r="D3808" s="11">
        <v>46194.579224537003</v>
      </c>
      <c r="E3808" t="s">
        <v>10004</v>
      </c>
      <c r="F3808" t="s">
        <v>6617</v>
      </c>
      <c r="G3808" t="s">
        <v>9994</v>
      </c>
      <c r="H3808" t="s">
        <v>6484</v>
      </c>
      <c r="I3808" t="s">
        <v>55</v>
      </c>
      <c r="J3808" t="s">
        <v>176</v>
      </c>
      <c r="K3808" t="s">
        <v>10005</v>
      </c>
      <c r="L3808" t="s">
        <v>9988</v>
      </c>
      <c r="M3808" t="s">
        <v>10006</v>
      </c>
      <c r="N3808" t="s">
        <v>7001</v>
      </c>
      <c r="O3808" t="s">
        <v>7002</v>
      </c>
      <c r="P3808">
        <v>1842000</v>
      </c>
      <c r="Q3808" t="s">
        <v>6636</v>
      </c>
      <c r="R3808" t="s">
        <v>6636</v>
      </c>
      <c r="S3808" s="12"/>
      <c r="T3808" s="13"/>
      <c r="U3808" t="s">
        <v>6682</v>
      </c>
    </row>
    <row r="3809" spans="1:21" x14ac:dyDescent="0.25">
      <c r="A3809" t="s">
        <v>6619</v>
      </c>
      <c r="B3809" s="12">
        <v>42323</v>
      </c>
      <c r="C3809" t="s">
        <v>9999</v>
      </c>
      <c r="D3809" s="11">
        <v>46196.645682870403</v>
      </c>
      <c r="E3809" t="s">
        <v>10000</v>
      </c>
      <c r="F3809" t="s">
        <v>6617</v>
      </c>
      <c r="G3809" t="s">
        <v>9986</v>
      </c>
      <c r="H3809" t="s">
        <v>6484</v>
      </c>
      <c r="I3809" t="s">
        <v>65</v>
      </c>
      <c r="J3809" t="s">
        <v>57</v>
      </c>
      <c r="K3809" t="s">
        <v>10001</v>
      </c>
      <c r="L3809" t="s">
        <v>9988</v>
      </c>
      <c r="M3809" t="s">
        <v>10002</v>
      </c>
      <c r="N3809" t="s">
        <v>7001</v>
      </c>
      <c r="O3809" t="s">
        <v>7007</v>
      </c>
      <c r="P3809">
        <v>1068000</v>
      </c>
      <c r="Q3809" t="s">
        <v>6636</v>
      </c>
      <c r="R3809" t="s">
        <v>6636</v>
      </c>
      <c r="S3809" s="12"/>
      <c r="T3809" s="13"/>
      <c r="U3809" t="s">
        <v>9028</v>
      </c>
    </row>
    <row r="3810" spans="1:21" x14ac:dyDescent="0.25">
      <c r="A3810" t="s">
        <v>6619</v>
      </c>
      <c r="B3810" s="12">
        <v>42323</v>
      </c>
      <c r="C3810" t="s">
        <v>9999</v>
      </c>
      <c r="D3810" s="11">
        <v>46196.645682870403</v>
      </c>
      <c r="E3810" t="s">
        <v>10000</v>
      </c>
      <c r="F3810" t="s">
        <v>6617</v>
      </c>
      <c r="G3810" t="s">
        <v>9991</v>
      </c>
      <c r="H3810" t="s">
        <v>6484</v>
      </c>
      <c r="I3810" t="s">
        <v>65</v>
      </c>
      <c r="J3810" t="s">
        <v>57</v>
      </c>
      <c r="K3810" t="s">
        <v>10001</v>
      </c>
      <c r="L3810" t="s">
        <v>9988</v>
      </c>
      <c r="M3810" t="s">
        <v>10002</v>
      </c>
      <c r="N3810" t="s">
        <v>7001</v>
      </c>
      <c r="O3810" t="s">
        <v>7007</v>
      </c>
      <c r="P3810">
        <v>1068000</v>
      </c>
      <c r="Q3810" t="s">
        <v>6636</v>
      </c>
      <c r="R3810" t="s">
        <v>6636</v>
      </c>
      <c r="S3810" s="12"/>
      <c r="T3810" s="13"/>
      <c r="U3810" t="s">
        <v>9028</v>
      </c>
    </row>
    <row r="3811" spans="1:21" x14ac:dyDescent="0.25">
      <c r="A3811" t="s">
        <v>6619</v>
      </c>
      <c r="B3811" s="12">
        <v>42323</v>
      </c>
      <c r="C3811" t="s">
        <v>9999</v>
      </c>
      <c r="D3811" s="11">
        <v>46196.645682870403</v>
      </c>
      <c r="E3811" t="s">
        <v>10000</v>
      </c>
      <c r="F3811" t="s">
        <v>6617</v>
      </c>
      <c r="G3811" t="s">
        <v>9992</v>
      </c>
      <c r="H3811" t="s">
        <v>6484</v>
      </c>
      <c r="I3811" t="s">
        <v>65</v>
      </c>
      <c r="J3811" t="s">
        <v>57</v>
      </c>
      <c r="K3811" t="s">
        <v>10001</v>
      </c>
      <c r="L3811" t="s">
        <v>9988</v>
      </c>
      <c r="M3811" t="s">
        <v>10002</v>
      </c>
      <c r="N3811" t="s">
        <v>7001</v>
      </c>
      <c r="O3811" t="s">
        <v>7007</v>
      </c>
      <c r="P3811">
        <v>1068000</v>
      </c>
      <c r="Q3811" t="s">
        <v>6636</v>
      </c>
      <c r="R3811" t="s">
        <v>6636</v>
      </c>
      <c r="S3811" s="12"/>
      <c r="T3811" s="13"/>
      <c r="U3811" t="s">
        <v>9028</v>
      </c>
    </row>
    <row r="3812" spans="1:21" x14ac:dyDescent="0.25">
      <c r="A3812" t="s">
        <v>6619</v>
      </c>
      <c r="B3812" s="12">
        <v>42323</v>
      </c>
      <c r="C3812" t="s">
        <v>9999</v>
      </c>
      <c r="D3812" s="11">
        <v>46196.645682870403</v>
      </c>
      <c r="E3812" t="s">
        <v>10000</v>
      </c>
      <c r="F3812" t="s">
        <v>6617</v>
      </c>
      <c r="G3812" t="s">
        <v>9993</v>
      </c>
      <c r="H3812" t="s">
        <v>6484</v>
      </c>
      <c r="I3812" t="s">
        <v>65</v>
      </c>
      <c r="J3812" t="s">
        <v>57</v>
      </c>
      <c r="K3812" t="s">
        <v>10001</v>
      </c>
      <c r="L3812" t="s">
        <v>9988</v>
      </c>
      <c r="M3812" t="s">
        <v>10002</v>
      </c>
      <c r="N3812" t="s">
        <v>7001</v>
      </c>
      <c r="O3812" t="s">
        <v>7007</v>
      </c>
      <c r="P3812">
        <v>1068000</v>
      </c>
      <c r="Q3812" t="s">
        <v>6636</v>
      </c>
      <c r="R3812" t="s">
        <v>6636</v>
      </c>
      <c r="S3812" s="12"/>
      <c r="T3812" s="13"/>
      <c r="U3812" t="s">
        <v>9028</v>
      </c>
    </row>
    <row r="3813" spans="1:21" x14ac:dyDescent="0.25">
      <c r="A3813" t="s">
        <v>6619</v>
      </c>
      <c r="B3813" s="12">
        <v>42323</v>
      </c>
      <c r="C3813" t="s">
        <v>9999</v>
      </c>
      <c r="D3813" s="11">
        <v>46196.645682870403</v>
      </c>
      <c r="E3813" t="s">
        <v>10000</v>
      </c>
      <c r="F3813" t="s">
        <v>6617</v>
      </c>
      <c r="G3813" t="s">
        <v>9994</v>
      </c>
      <c r="H3813" t="s">
        <v>6484</v>
      </c>
      <c r="I3813" t="s">
        <v>65</v>
      </c>
      <c r="J3813" t="s">
        <v>57</v>
      </c>
      <c r="K3813" t="s">
        <v>10001</v>
      </c>
      <c r="L3813" t="s">
        <v>9988</v>
      </c>
      <c r="M3813" t="s">
        <v>10002</v>
      </c>
      <c r="N3813" t="s">
        <v>7001</v>
      </c>
      <c r="O3813" t="s">
        <v>7007</v>
      </c>
      <c r="P3813">
        <v>1068000</v>
      </c>
      <c r="Q3813" t="s">
        <v>6636</v>
      </c>
      <c r="R3813" t="s">
        <v>6636</v>
      </c>
      <c r="S3813" s="12"/>
      <c r="T3813" s="13"/>
      <c r="U3813" t="s">
        <v>9028</v>
      </c>
    </row>
    <row r="3814" spans="1:21" x14ac:dyDescent="0.25">
      <c r="A3814" t="s">
        <v>6637</v>
      </c>
      <c r="B3814" s="12">
        <v>42531</v>
      </c>
      <c r="C3814" t="s">
        <v>10007</v>
      </c>
      <c r="D3814" s="11">
        <v>46200.663310185198</v>
      </c>
      <c r="E3814" t="s">
        <v>10008</v>
      </c>
      <c r="F3814" t="s">
        <v>6617</v>
      </c>
      <c r="G3814" t="s">
        <v>9986</v>
      </c>
      <c r="H3814" t="s">
        <v>6484</v>
      </c>
      <c r="I3814" t="s">
        <v>65</v>
      </c>
      <c r="J3814" t="s">
        <v>219</v>
      </c>
      <c r="K3814" t="s">
        <v>10009</v>
      </c>
      <c r="L3814" t="s">
        <v>9988</v>
      </c>
      <c r="M3814" t="s">
        <v>10010</v>
      </c>
      <c r="N3814" t="s">
        <v>7001</v>
      </c>
      <c r="O3814" t="s">
        <v>7007</v>
      </c>
      <c r="P3814">
        <v>1324000</v>
      </c>
      <c r="Q3814" t="s">
        <v>6636</v>
      </c>
      <c r="R3814" t="s">
        <v>6636</v>
      </c>
      <c r="S3814" s="12"/>
      <c r="T3814" s="13"/>
      <c r="U3814" t="s">
        <v>6682</v>
      </c>
    </row>
    <row r="3815" spans="1:21" x14ac:dyDescent="0.25">
      <c r="A3815" t="s">
        <v>6637</v>
      </c>
      <c r="B3815" s="12">
        <v>42531</v>
      </c>
      <c r="C3815" t="s">
        <v>10007</v>
      </c>
      <c r="D3815" s="11">
        <v>46200.663310185198</v>
      </c>
      <c r="E3815" t="s">
        <v>10008</v>
      </c>
      <c r="F3815" t="s">
        <v>6617</v>
      </c>
      <c r="G3815" t="s">
        <v>9991</v>
      </c>
      <c r="H3815" t="s">
        <v>6484</v>
      </c>
      <c r="I3815" t="s">
        <v>65</v>
      </c>
      <c r="J3815" t="s">
        <v>219</v>
      </c>
      <c r="K3815" t="s">
        <v>10009</v>
      </c>
      <c r="L3815" t="s">
        <v>9988</v>
      </c>
      <c r="M3815" t="s">
        <v>10010</v>
      </c>
      <c r="N3815" t="s">
        <v>7001</v>
      </c>
      <c r="O3815" t="s">
        <v>7007</v>
      </c>
      <c r="P3815">
        <v>1324000</v>
      </c>
      <c r="Q3815" t="s">
        <v>6636</v>
      </c>
      <c r="R3815" t="s">
        <v>6636</v>
      </c>
      <c r="S3815" s="12"/>
      <c r="T3815" s="13"/>
      <c r="U3815" t="s">
        <v>6682</v>
      </c>
    </row>
    <row r="3816" spans="1:21" x14ac:dyDescent="0.25">
      <c r="A3816" t="s">
        <v>6637</v>
      </c>
      <c r="B3816" s="12">
        <v>42531</v>
      </c>
      <c r="C3816" t="s">
        <v>10007</v>
      </c>
      <c r="D3816" s="11">
        <v>46200.663310185198</v>
      </c>
      <c r="E3816" t="s">
        <v>10008</v>
      </c>
      <c r="F3816" t="s">
        <v>6617</v>
      </c>
      <c r="G3816" t="s">
        <v>9992</v>
      </c>
      <c r="H3816" t="s">
        <v>6484</v>
      </c>
      <c r="I3816" t="s">
        <v>65</v>
      </c>
      <c r="J3816" t="s">
        <v>219</v>
      </c>
      <c r="K3816" t="s">
        <v>10009</v>
      </c>
      <c r="L3816" t="s">
        <v>9988</v>
      </c>
      <c r="M3816" t="s">
        <v>10010</v>
      </c>
      <c r="N3816" t="s">
        <v>7001</v>
      </c>
      <c r="O3816" t="s">
        <v>7007</v>
      </c>
      <c r="P3816">
        <v>1324000</v>
      </c>
      <c r="Q3816" t="s">
        <v>6636</v>
      </c>
      <c r="R3816" t="s">
        <v>6636</v>
      </c>
      <c r="S3816" s="12"/>
      <c r="T3816" s="13"/>
      <c r="U3816" t="s">
        <v>6682</v>
      </c>
    </row>
    <row r="3817" spans="1:21" x14ac:dyDescent="0.25">
      <c r="A3817" t="s">
        <v>6637</v>
      </c>
      <c r="B3817" s="12">
        <v>42531</v>
      </c>
      <c r="C3817" t="s">
        <v>10007</v>
      </c>
      <c r="D3817" s="11">
        <v>46200.663310185198</v>
      </c>
      <c r="E3817" t="s">
        <v>10008</v>
      </c>
      <c r="F3817" t="s">
        <v>6617</v>
      </c>
      <c r="G3817" t="s">
        <v>9993</v>
      </c>
      <c r="H3817" t="s">
        <v>6484</v>
      </c>
      <c r="I3817" t="s">
        <v>65</v>
      </c>
      <c r="J3817" t="s">
        <v>219</v>
      </c>
      <c r="K3817" t="s">
        <v>10009</v>
      </c>
      <c r="L3817" t="s">
        <v>9988</v>
      </c>
      <c r="M3817" t="s">
        <v>10010</v>
      </c>
      <c r="N3817" t="s">
        <v>7001</v>
      </c>
      <c r="O3817" t="s">
        <v>7007</v>
      </c>
      <c r="P3817">
        <v>1324000</v>
      </c>
      <c r="Q3817" t="s">
        <v>6636</v>
      </c>
      <c r="R3817" t="s">
        <v>6636</v>
      </c>
      <c r="S3817" s="12"/>
      <c r="T3817" s="13"/>
      <c r="U3817" t="s">
        <v>6682</v>
      </c>
    </row>
    <row r="3818" spans="1:21" x14ac:dyDescent="0.25">
      <c r="A3818" t="s">
        <v>6637</v>
      </c>
      <c r="B3818" s="12">
        <v>42531</v>
      </c>
      <c r="C3818" t="s">
        <v>10007</v>
      </c>
      <c r="D3818" s="11">
        <v>46200.663310185198</v>
      </c>
      <c r="E3818" t="s">
        <v>10008</v>
      </c>
      <c r="F3818" t="s">
        <v>6617</v>
      </c>
      <c r="G3818" t="s">
        <v>9994</v>
      </c>
      <c r="H3818" t="s">
        <v>6484</v>
      </c>
      <c r="I3818" t="s">
        <v>65</v>
      </c>
      <c r="J3818" t="s">
        <v>219</v>
      </c>
      <c r="K3818" t="s">
        <v>10009</v>
      </c>
      <c r="L3818" t="s">
        <v>9988</v>
      </c>
      <c r="M3818" t="s">
        <v>10010</v>
      </c>
      <c r="N3818" t="s">
        <v>7001</v>
      </c>
      <c r="O3818" t="s">
        <v>7007</v>
      </c>
      <c r="P3818">
        <v>1324000</v>
      </c>
      <c r="Q3818" t="s">
        <v>6636</v>
      </c>
      <c r="R3818" t="s">
        <v>6636</v>
      </c>
      <c r="S3818" s="12"/>
      <c r="T3818" s="13"/>
      <c r="U3818" t="s">
        <v>6682</v>
      </c>
    </row>
    <row r="3819" spans="1:21" x14ac:dyDescent="0.25">
      <c r="A3819" t="s">
        <v>6619</v>
      </c>
      <c r="B3819" s="12">
        <v>42531</v>
      </c>
      <c r="C3819" t="s">
        <v>10007</v>
      </c>
      <c r="D3819" s="11">
        <v>46200.676469907397</v>
      </c>
      <c r="E3819" t="s">
        <v>10008</v>
      </c>
      <c r="F3819" t="s">
        <v>6617</v>
      </c>
      <c r="G3819" t="s">
        <v>9986</v>
      </c>
      <c r="H3819" t="s">
        <v>6484</v>
      </c>
      <c r="I3819" t="s">
        <v>65</v>
      </c>
      <c r="J3819" t="s">
        <v>219</v>
      </c>
      <c r="K3819" t="s">
        <v>10009</v>
      </c>
      <c r="L3819" t="s">
        <v>9988</v>
      </c>
      <c r="M3819" t="s">
        <v>10010</v>
      </c>
      <c r="N3819" t="s">
        <v>7001</v>
      </c>
      <c r="O3819" t="s">
        <v>7007</v>
      </c>
      <c r="P3819">
        <v>1324000</v>
      </c>
      <c r="Q3819" t="s">
        <v>6636</v>
      </c>
      <c r="R3819" t="s">
        <v>6636</v>
      </c>
      <c r="S3819" s="12"/>
      <c r="T3819" s="13"/>
      <c r="U3819" t="s">
        <v>6682</v>
      </c>
    </row>
    <row r="3820" spans="1:21" x14ac:dyDescent="0.25">
      <c r="A3820" t="s">
        <v>6619</v>
      </c>
      <c r="B3820" s="12">
        <v>42531</v>
      </c>
      <c r="C3820" t="s">
        <v>10007</v>
      </c>
      <c r="D3820" s="11">
        <v>46200.676469907397</v>
      </c>
      <c r="E3820" t="s">
        <v>10008</v>
      </c>
      <c r="F3820" t="s">
        <v>6617</v>
      </c>
      <c r="G3820" t="s">
        <v>9991</v>
      </c>
      <c r="H3820" t="s">
        <v>6484</v>
      </c>
      <c r="I3820" t="s">
        <v>65</v>
      </c>
      <c r="J3820" t="s">
        <v>219</v>
      </c>
      <c r="K3820" t="s">
        <v>10009</v>
      </c>
      <c r="L3820" t="s">
        <v>9988</v>
      </c>
      <c r="M3820" t="s">
        <v>10010</v>
      </c>
      <c r="N3820" t="s">
        <v>7001</v>
      </c>
      <c r="O3820" t="s">
        <v>7007</v>
      </c>
      <c r="P3820">
        <v>1324000</v>
      </c>
      <c r="Q3820" t="s">
        <v>6636</v>
      </c>
      <c r="R3820" t="s">
        <v>6636</v>
      </c>
      <c r="S3820" s="12"/>
      <c r="T3820" s="13"/>
      <c r="U3820" t="s">
        <v>6682</v>
      </c>
    </row>
    <row r="3821" spans="1:21" x14ac:dyDescent="0.25">
      <c r="A3821" t="s">
        <v>6619</v>
      </c>
      <c r="B3821" s="12">
        <v>42531</v>
      </c>
      <c r="C3821" t="s">
        <v>10007</v>
      </c>
      <c r="D3821" s="11">
        <v>46200.676469907397</v>
      </c>
      <c r="E3821" t="s">
        <v>10008</v>
      </c>
      <c r="F3821" t="s">
        <v>6617</v>
      </c>
      <c r="G3821" t="s">
        <v>9992</v>
      </c>
      <c r="H3821" t="s">
        <v>6484</v>
      </c>
      <c r="I3821" t="s">
        <v>65</v>
      </c>
      <c r="J3821" t="s">
        <v>219</v>
      </c>
      <c r="K3821" t="s">
        <v>10009</v>
      </c>
      <c r="L3821" t="s">
        <v>9988</v>
      </c>
      <c r="M3821" t="s">
        <v>10010</v>
      </c>
      <c r="N3821" t="s">
        <v>7001</v>
      </c>
      <c r="O3821" t="s">
        <v>7007</v>
      </c>
      <c r="P3821">
        <v>1324000</v>
      </c>
      <c r="Q3821" t="s">
        <v>6636</v>
      </c>
      <c r="R3821" t="s">
        <v>6636</v>
      </c>
      <c r="S3821" s="12"/>
      <c r="T3821" s="13"/>
      <c r="U3821" t="s">
        <v>6682</v>
      </c>
    </row>
    <row r="3822" spans="1:21" x14ac:dyDescent="0.25">
      <c r="A3822" t="s">
        <v>6619</v>
      </c>
      <c r="B3822" s="12">
        <v>42531</v>
      </c>
      <c r="C3822" t="s">
        <v>10007</v>
      </c>
      <c r="D3822" s="11">
        <v>46200.676469907397</v>
      </c>
      <c r="E3822" t="s">
        <v>10008</v>
      </c>
      <c r="F3822" t="s">
        <v>6617</v>
      </c>
      <c r="G3822" t="s">
        <v>9993</v>
      </c>
      <c r="H3822" t="s">
        <v>6484</v>
      </c>
      <c r="I3822" t="s">
        <v>65</v>
      </c>
      <c r="J3822" t="s">
        <v>219</v>
      </c>
      <c r="K3822" t="s">
        <v>10009</v>
      </c>
      <c r="L3822" t="s">
        <v>9988</v>
      </c>
      <c r="M3822" t="s">
        <v>10010</v>
      </c>
      <c r="N3822" t="s">
        <v>7001</v>
      </c>
      <c r="O3822" t="s">
        <v>7007</v>
      </c>
      <c r="P3822">
        <v>1324000</v>
      </c>
      <c r="Q3822" t="s">
        <v>6636</v>
      </c>
      <c r="R3822" t="s">
        <v>6636</v>
      </c>
      <c r="S3822" s="12"/>
      <c r="T3822" s="13"/>
      <c r="U3822" t="s">
        <v>6682</v>
      </c>
    </row>
    <row r="3823" spans="1:21" x14ac:dyDescent="0.25">
      <c r="A3823" t="s">
        <v>6619</v>
      </c>
      <c r="B3823" s="12">
        <v>42531</v>
      </c>
      <c r="C3823" t="s">
        <v>10007</v>
      </c>
      <c r="D3823" s="11">
        <v>46200.676469907397</v>
      </c>
      <c r="E3823" t="s">
        <v>10008</v>
      </c>
      <c r="F3823" t="s">
        <v>6617</v>
      </c>
      <c r="G3823" t="s">
        <v>9994</v>
      </c>
      <c r="H3823" t="s">
        <v>6484</v>
      </c>
      <c r="I3823" t="s">
        <v>65</v>
      </c>
      <c r="J3823" t="s">
        <v>219</v>
      </c>
      <c r="K3823" t="s">
        <v>10009</v>
      </c>
      <c r="L3823" t="s">
        <v>9988</v>
      </c>
      <c r="M3823" t="s">
        <v>10010</v>
      </c>
      <c r="N3823" t="s">
        <v>7001</v>
      </c>
      <c r="O3823" t="s">
        <v>7007</v>
      </c>
      <c r="P3823">
        <v>1324000</v>
      </c>
      <c r="Q3823" t="s">
        <v>6636</v>
      </c>
      <c r="R3823" t="s">
        <v>6636</v>
      </c>
      <c r="S3823" s="12"/>
      <c r="T3823" s="13"/>
      <c r="U3823" t="s">
        <v>6682</v>
      </c>
    </row>
    <row r="3824" spans="1:21" x14ac:dyDescent="0.25">
      <c r="A3824" t="s">
        <v>6637</v>
      </c>
      <c r="B3824" s="12">
        <v>43079</v>
      </c>
      <c r="C3824" t="s">
        <v>10011</v>
      </c>
      <c r="D3824" s="11">
        <v>46204.957638888904</v>
      </c>
      <c r="E3824" t="s">
        <v>10012</v>
      </c>
      <c r="F3824" t="s">
        <v>6617</v>
      </c>
      <c r="G3824" t="s">
        <v>9986</v>
      </c>
      <c r="H3824" t="s">
        <v>6484</v>
      </c>
      <c r="I3824" t="s">
        <v>65</v>
      </c>
      <c r="J3824" t="s">
        <v>132</v>
      </c>
      <c r="K3824" t="s">
        <v>10013</v>
      </c>
      <c r="L3824" t="s">
        <v>9988</v>
      </c>
      <c r="M3824" t="s">
        <v>10014</v>
      </c>
      <c r="N3824" t="s">
        <v>7001</v>
      </c>
      <c r="O3824" t="s">
        <v>7002</v>
      </c>
      <c r="P3824">
        <v>2005000</v>
      </c>
      <c r="Q3824" t="s">
        <v>6636</v>
      </c>
      <c r="R3824" t="s">
        <v>6636</v>
      </c>
      <c r="S3824" s="12"/>
      <c r="T3824" s="13"/>
      <c r="U3824" t="s">
        <v>6896</v>
      </c>
    </row>
    <row r="3825" spans="1:21" x14ac:dyDescent="0.25">
      <c r="A3825" t="s">
        <v>6637</v>
      </c>
      <c r="B3825" s="12">
        <v>43079</v>
      </c>
      <c r="C3825" t="s">
        <v>10011</v>
      </c>
      <c r="D3825" s="11">
        <v>46204.957638888904</v>
      </c>
      <c r="E3825" t="s">
        <v>10012</v>
      </c>
      <c r="F3825" t="s">
        <v>6617</v>
      </c>
      <c r="G3825" t="s">
        <v>9991</v>
      </c>
      <c r="H3825" t="s">
        <v>6484</v>
      </c>
      <c r="I3825" t="s">
        <v>65</v>
      </c>
      <c r="J3825" t="s">
        <v>132</v>
      </c>
      <c r="K3825" t="s">
        <v>10013</v>
      </c>
      <c r="L3825" t="s">
        <v>9988</v>
      </c>
      <c r="M3825" t="s">
        <v>10014</v>
      </c>
      <c r="N3825" t="s">
        <v>7001</v>
      </c>
      <c r="O3825" t="s">
        <v>7002</v>
      </c>
      <c r="P3825">
        <v>2005000</v>
      </c>
      <c r="Q3825" t="s">
        <v>6636</v>
      </c>
      <c r="R3825" t="s">
        <v>6636</v>
      </c>
      <c r="S3825" s="12"/>
      <c r="T3825" s="13"/>
      <c r="U3825" t="s">
        <v>6896</v>
      </c>
    </row>
    <row r="3826" spans="1:21" x14ac:dyDescent="0.25">
      <c r="A3826" t="s">
        <v>6637</v>
      </c>
      <c r="B3826" s="12">
        <v>43079</v>
      </c>
      <c r="C3826" t="s">
        <v>10011</v>
      </c>
      <c r="D3826" s="11">
        <v>46204.957638888904</v>
      </c>
      <c r="E3826" t="s">
        <v>10012</v>
      </c>
      <c r="F3826" t="s">
        <v>6617</v>
      </c>
      <c r="G3826" t="s">
        <v>9992</v>
      </c>
      <c r="H3826" t="s">
        <v>6484</v>
      </c>
      <c r="I3826" t="s">
        <v>65</v>
      </c>
      <c r="J3826" t="s">
        <v>132</v>
      </c>
      <c r="K3826" t="s">
        <v>10013</v>
      </c>
      <c r="L3826" t="s">
        <v>9988</v>
      </c>
      <c r="M3826" t="s">
        <v>10014</v>
      </c>
      <c r="N3826" t="s">
        <v>7001</v>
      </c>
      <c r="O3826" t="s">
        <v>7002</v>
      </c>
      <c r="P3826">
        <v>2005000</v>
      </c>
      <c r="Q3826" t="s">
        <v>6636</v>
      </c>
      <c r="R3826" t="s">
        <v>6636</v>
      </c>
      <c r="S3826" s="12"/>
      <c r="T3826" s="13"/>
      <c r="U3826" t="s">
        <v>6896</v>
      </c>
    </row>
    <row r="3827" spans="1:21" x14ac:dyDescent="0.25">
      <c r="A3827" t="s">
        <v>6637</v>
      </c>
      <c r="B3827" s="12">
        <v>43079</v>
      </c>
      <c r="C3827" t="s">
        <v>10011</v>
      </c>
      <c r="D3827" s="11">
        <v>46204.957638888904</v>
      </c>
      <c r="E3827" t="s">
        <v>10012</v>
      </c>
      <c r="F3827" t="s">
        <v>6617</v>
      </c>
      <c r="G3827" t="s">
        <v>9993</v>
      </c>
      <c r="H3827" t="s">
        <v>6484</v>
      </c>
      <c r="I3827" t="s">
        <v>65</v>
      </c>
      <c r="J3827" t="s">
        <v>132</v>
      </c>
      <c r="K3827" t="s">
        <v>10013</v>
      </c>
      <c r="L3827" t="s">
        <v>9988</v>
      </c>
      <c r="M3827" t="s">
        <v>10014</v>
      </c>
      <c r="N3827" t="s">
        <v>7001</v>
      </c>
      <c r="O3827" t="s">
        <v>7002</v>
      </c>
      <c r="P3827">
        <v>2005000</v>
      </c>
      <c r="Q3827" t="s">
        <v>6636</v>
      </c>
      <c r="R3827" t="s">
        <v>6636</v>
      </c>
      <c r="S3827" s="12"/>
      <c r="T3827" s="13"/>
      <c r="U3827" t="s">
        <v>6896</v>
      </c>
    </row>
    <row r="3828" spans="1:21" x14ac:dyDescent="0.25">
      <c r="A3828" t="s">
        <v>6637</v>
      </c>
      <c r="B3828" s="12">
        <v>43079</v>
      </c>
      <c r="C3828" t="s">
        <v>10011</v>
      </c>
      <c r="D3828" s="11">
        <v>46204.957638888904</v>
      </c>
      <c r="E3828" t="s">
        <v>10012</v>
      </c>
      <c r="F3828" t="s">
        <v>6617</v>
      </c>
      <c r="G3828" t="s">
        <v>9994</v>
      </c>
      <c r="H3828" t="s">
        <v>6484</v>
      </c>
      <c r="I3828" t="s">
        <v>65</v>
      </c>
      <c r="J3828" t="s">
        <v>132</v>
      </c>
      <c r="K3828" t="s">
        <v>10013</v>
      </c>
      <c r="L3828" t="s">
        <v>9988</v>
      </c>
      <c r="M3828" t="s">
        <v>10014</v>
      </c>
      <c r="N3828" t="s">
        <v>7001</v>
      </c>
      <c r="O3828" t="s">
        <v>7002</v>
      </c>
      <c r="P3828">
        <v>2005000</v>
      </c>
      <c r="Q3828" t="s">
        <v>6636</v>
      </c>
      <c r="R3828" t="s">
        <v>6636</v>
      </c>
      <c r="S3828" s="12"/>
      <c r="T3828" s="13"/>
      <c r="U3828" t="s">
        <v>6896</v>
      </c>
    </row>
    <row r="3829" spans="1:21" x14ac:dyDescent="0.25">
      <c r="A3829" t="s">
        <v>6619</v>
      </c>
      <c r="B3829" s="12">
        <v>43079</v>
      </c>
      <c r="C3829" t="s">
        <v>10011</v>
      </c>
      <c r="D3829" s="11">
        <v>46214.529849537001</v>
      </c>
      <c r="E3829" t="s">
        <v>10012</v>
      </c>
      <c r="F3829" t="s">
        <v>6617</v>
      </c>
      <c r="G3829" t="s">
        <v>9986</v>
      </c>
      <c r="H3829" t="s">
        <v>6484</v>
      </c>
      <c r="I3829" t="s">
        <v>65</v>
      </c>
      <c r="J3829" t="s">
        <v>132</v>
      </c>
      <c r="K3829" t="s">
        <v>10013</v>
      </c>
      <c r="L3829" t="s">
        <v>9988</v>
      </c>
      <c r="M3829" t="s">
        <v>10014</v>
      </c>
      <c r="N3829" t="s">
        <v>7001</v>
      </c>
      <c r="O3829" t="s">
        <v>7002</v>
      </c>
      <c r="P3829">
        <v>2005000</v>
      </c>
      <c r="Q3829" t="s">
        <v>6636</v>
      </c>
      <c r="R3829" t="s">
        <v>6636</v>
      </c>
      <c r="S3829" s="12"/>
      <c r="T3829" s="13"/>
      <c r="U3829" t="s">
        <v>6896</v>
      </c>
    </row>
    <row r="3830" spans="1:21" x14ac:dyDescent="0.25">
      <c r="A3830" t="s">
        <v>6619</v>
      </c>
      <c r="B3830" s="12">
        <v>43079</v>
      </c>
      <c r="C3830" t="s">
        <v>10011</v>
      </c>
      <c r="D3830" s="11">
        <v>46214.529849537001</v>
      </c>
      <c r="E3830" t="s">
        <v>10012</v>
      </c>
      <c r="F3830" t="s">
        <v>6617</v>
      </c>
      <c r="G3830" t="s">
        <v>9991</v>
      </c>
      <c r="H3830" t="s">
        <v>6484</v>
      </c>
      <c r="I3830" t="s">
        <v>65</v>
      </c>
      <c r="J3830" t="s">
        <v>132</v>
      </c>
      <c r="K3830" t="s">
        <v>10013</v>
      </c>
      <c r="L3830" t="s">
        <v>9988</v>
      </c>
      <c r="M3830" t="s">
        <v>10014</v>
      </c>
      <c r="N3830" t="s">
        <v>7001</v>
      </c>
      <c r="O3830" t="s">
        <v>7002</v>
      </c>
      <c r="P3830">
        <v>2005000</v>
      </c>
      <c r="Q3830" t="s">
        <v>6636</v>
      </c>
      <c r="R3830" t="s">
        <v>6636</v>
      </c>
      <c r="S3830" s="12"/>
      <c r="T3830" s="13"/>
      <c r="U3830" t="s">
        <v>6896</v>
      </c>
    </row>
    <row r="3831" spans="1:21" x14ac:dyDescent="0.25">
      <c r="A3831" t="s">
        <v>6619</v>
      </c>
      <c r="B3831" s="12">
        <v>43079</v>
      </c>
      <c r="C3831" t="s">
        <v>10011</v>
      </c>
      <c r="D3831" s="11">
        <v>46214.529849537001</v>
      </c>
      <c r="E3831" t="s">
        <v>10012</v>
      </c>
      <c r="F3831" t="s">
        <v>6617</v>
      </c>
      <c r="G3831" t="s">
        <v>9992</v>
      </c>
      <c r="H3831" t="s">
        <v>6484</v>
      </c>
      <c r="I3831" t="s">
        <v>65</v>
      </c>
      <c r="J3831" t="s">
        <v>132</v>
      </c>
      <c r="K3831" t="s">
        <v>10013</v>
      </c>
      <c r="L3831" t="s">
        <v>9988</v>
      </c>
      <c r="M3831" t="s">
        <v>10014</v>
      </c>
      <c r="N3831" t="s">
        <v>7001</v>
      </c>
      <c r="O3831" t="s">
        <v>7002</v>
      </c>
      <c r="P3831">
        <v>2005000</v>
      </c>
      <c r="Q3831" t="s">
        <v>6636</v>
      </c>
      <c r="R3831" t="s">
        <v>6636</v>
      </c>
      <c r="S3831" s="12"/>
      <c r="T3831" s="13"/>
      <c r="U3831" t="s">
        <v>6896</v>
      </c>
    </row>
    <row r="3832" spans="1:21" x14ac:dyDescent="0.25">
      <c r="A3832" t="s">
        <v>6619</v>
      </c>
      <c r="B3832" s="12">
        <v>43079</v>
      </c>
      <c r="C3832" t="s">
        <v>10011</v>
      </c>
      <c r="D3832" s="11">
        <v>46214.529849537001</v>
      </c>
      <c r="E3832" t="s">
        <v>10012</v>
      </c>
      <c r="F3832" t="s">
        <v>6617</v>
      </c>
      <c r="G3832" t="s">
        <v>9993</v>
      </c>
      <c r="H3832" t="s">
        <v>6484</v>
      </c>
      <c r="I3832" t="s">
        <v>65</v>
      </c>
      <c r="J3832" t="s">
        <v>132</v>
      </c>
      <c r="K3832" t="s">
        <v>10013</v>
      </c>
      <c r="L3832" t="s">
        <v>9988</v>
      </c>
      <c r="M3832" t="s">
        <v>10014</v>
      </c>
      <c r="N3832" t="s">
        <v>7001</v>
      </c>
      <c r="O3832" t="s">
        <v>7002</v>
      </c>
      <c r="P3832">
        <v>2005000</v>
      </c>
      <c r="Q3832" t="s">
        <v>6636</v>
      </c>
      <c r="R3832" t="s">
        <v>6636</v>
      </c>
      <c r="S3832" s="12"/>
      <c r="T3832" s="13"/>
      <c r="U3832" t="s">
        <v>6896</v>
      </c>
    </row>
    <row r="3833" spans="1:21" x14ac:dyDescent="0.25">
      <c r="A3833" t="s">
        <v>6619</v>
      </c>
      <c r="B3833" s="12">
        <v>43079</v>
      </c>
      <c r="C3833" t="s">
        <v>10011</v>
      </c>
      <c r="D3833" s="11">
        <v>46214.529849537001</v>
      </c>
      <c r="E3833" t="s">
        <v>10012</v>
      </c>
      <c r="F3833" t="s">
        <v>6617</v>
      </c>
      <c r="G3833" t="s">
        <v>9994</v>
      </c>
      <c r="H3833" t="s">
        <v>6484</v>
      </c>
      <c r="I3833" t="s">
        <v>65</v>
      </c>
      <c r="J3833" t="s">
        <v>132</v>
      </c>
      <c r="K3833" t="s">
        <v>10013</v>
      </c>
      <c r="L3833" t="s">
        <v>9988</v>
      </c>
      <c r="M3833" t="s">
        <v>10014</v>
      </c>
      <c r="N3833" t="s">
        <v>7001</v>
      </c>
      <c r="O3833" t="s">
        <v>7002</v>
      </c>
      <c r="P3833">
        <v>2005000</v>
      </c>
      <c r="Q3833" t="s">
        <v>6636</v>
      </c>
      <c r="R3833" t="s">
        <v>6636</v>
      </c>
      <c r="S3833" s="12"/>
      <c r="T3833" s="13"/>
      <c r="U3833" t="s">
        <v>6896</v>
      </c>
    </row>
    <row r="3834" spans="1:21" x14ac:dyDescent="0.25">
      <c r="A3834" t="s">
        <v>6637</v>
      </c>
      <c r="B3834" s="12">
        <v>83196</v>
      </c>
      <c r="C3834" t="s">
        <v>10015</v>
      </c>
      <c r="D3834" s="11">
        <v>46181.524490740703</v>
      </c>
      <c r="E3834" t="s">
        <v>10016</v>
      </c>
      <c r="F3834" t="s">
        <v>6617</v>
      </c>
      <c r="G3834" t="s">
        <v>6968</v>
      </c>
      <c r="H3834" t="s">
        <v>6503</v>
      </c>
      <c r="I3834" t="s">
        <v>65</v>
      </c>
      <c r="J3834" t="s">
        <v>67</v>
      </c>
      <c r="K3834" t="s">
        <v>10017</v>
      </c>
      <c r="L3834" t="s">
        <v>10018</v>
      </c>
      <c r="M3834" t="s">
        <v>10019</v>
      </c>
      <c r="N3834" t="s">
        <v>7469</v>
      </c>
      <c r="O3834" t="s">
        <v>7933</v>
      </c>
      <c r="P3834">
        <v>6721050</v>
      </c>
      <c r="Q3834" t="s">
        <v>6636</v>
      </c>
      <c r="R3834" t="s">
        <v>6636</v>
      </c>
      <c r="S3834" s="12"/>
      <c r="T3834" s="13"/>
      <c r="U3834" t="s">
        <v>6636</v>
      </c>
    </row>
    <row r="3835" spans="1:21" x14ac:dyDescent="0.25">
      <c r="A3835" t="s">
        <v>6637</v>
      </c>
      <c r="B3835" s="12">
        <v>41381</v>
      </c>
      <c r="C3835" t="s">
        <v>10020</v>
      </c>
      <c r="D3835" s="11">
        <v>46181.575567129599</v>
      </c>
      <c r="E3835" t="s">
        <v>10021</v>
      </c>
      <c r="F3835" t="s">
        <v>6617</v>
      </c>
      <c r="G3835" t="s">
        <v>10022</v>
      </c>
      <c r="H3835" t="s">
        <v>6503</v>
      </c>
      <c r="I3835" t="s">
        <v>65</v>
      </c>
      <c r="J3835" t="s">
        <v>57</v>
      </c>
      <c r="K3835" t="s">
        <v>10023</v>
      </c>
      <c r="L3835" t="s">
        <v>10024</v>
      </c>
      <c r="M3835" t="s">
        <v>10025</v>
      </c>
      <c r="N3835" t="s">
        <v>7044</v>
      </c>
      <c r="O3835" t="s">
        <v>7045</v>
      </c>
      <c r="P3835">
        <v>3262150</v>
      </c>
      <c r="Q3835" t="s">
        <v>6636</v>
      </c>
      <c r="R3835" t="s">
        <v>6636</v>
      </c>
      <c r="S3835" s="12"/>
      <c r="T3835" s="13"/>
      <c r="U3835" t="s">
        <v>6636</v>
      </c>
    </row>
    <row r="3836" spans="1:21" x14ac:dyDescent="0.25">
      <c r="A3836" t="s">
        <v>6619</v>
      </c>
      <c r="B3836" s="12">
        <v>41381</v>
      </c>
      <c r="C3836" t="s">
        <v>10020</v>
      </c>
      <c r="D3836" s="11">
        <v>46181.599756944401</v>
      </c>
      <c r="E3836" t="s">
        <v>10021</v>
      </c>
      <c r="F3836" t="s">
        <v>6617</v>
      </c>
      <c r="G3836" t="s">
        <v>10022</v>
      </c>
      <c r="H3836" t="s">
        <v>6503</v>
      </c>
      <c r="I3836" t="s">
        <v>65</v>
      </c>
      <c r="J3836" t="s">
        <v>57</v>
      </c>
      <c r="K3836" t="s">
        <v>10023</v>
      </c>
      <c r="L3836" t="s">
        <v>10024</v>
      </c>
      <c r="M3836" t="s">
        <v>10025</v>
      </c>
      <c r="N3836" t="s">
        <v>7044</v>
      </c>
      <c r="O3836" t="s">
        <v>7045</v>
      </c>
      <c r="P3836">
        <v>3262150</v>
      </c>
      <c r="Q3836" t="s">
        <v>6636</v>
      </c>
      <c r="R3836" t="s">
        <v>6636</v>
      </c>
      <c r="S3836" s="12"/>
      <c r="T3836" s="13"/>
      <c r="U3836" t="s">
        <v>6636</v>
      </c>
    </row>
    <row r="3837" spans="1:21" x14ac:dyDescent="0.25">
      <c r="A3837" t="s">
        <v>6637</v>
      </c>
      <c r="B3837" s="12">
        <v>83136</v>
      </c>
      <c r="C3837" t="s">
        <v>10026</v>
      </c>
      <c r="D3837" s="11">
        <v>46184.714930555601</v>
      </c>
      <c r="E3837" t="s">
        <v>10027</v>
      </c>
      <c r="F3837" t="s">
        <v>6617</v>
      </c>
      <c r="G3837" t="s">
        <v>6968</v>
      </c>
      <c r="H3837" t="s">
        <v>6503</v>
      </c>
      <c r="I3837" t="s">
        <v>6636</v>
      </c>
      <c r="J3837" t="s">
        <v>6636</v>
      </c>
      <c r="K3837" t="s">
        <v>10028</v>
      </c>
      <c r="L3837" t="s">
        <v>10018</v>
      </c>
      <c r="M3837" t="s">
        <v>10029</v>
      </c>
      <c r="N3837" t="s">
        <v>7469</v>
      </c>
      <c r="O3837" t="s">
        <v>7470</v>
      </c>
      <c r="P3837">
        <v>4594800</v>
      </c>
      <c r="Q3837" t="s">
        <v>6636</v>
      </c>
      <c r="R3837" t="s">
        <v>6636</v>
      </c>
      <c r="S3837" s="12"/>
      <c r="T3837" s="13"/>
      <c r="U3837" t="s">
        <v>6629</v>
      </c>
    </row>
    <row r="3838" spans="1:21" x14ac:dyDescent="0.25">
      <c r="A3838" t="s">
        <v>6619</v>
      </c>
      <c r="B3838" s="12">
        <v>83136</v>
      </c>
      <c r="C3838" t="s">
        <v>10026</v>
      </c>
      <c r="D3838" s="11">
        <v>46184.751678240696</v>
      </c>
      <c r="E3838" t="s">
        <v>10027</v>
      </c>
      <c r="F3838" t="s">
        <v>6617</v>
      </c>
      <c r="G3838" t="s">
        <v>6968</v>
      </c>
      <c r="H3838" t="s">
        <v>6503</v>
      </c>
      <c r="I3838" t="s">
        <v>6636</v>
      </c>
      <c r="J3838" t="s">
        <v>6636</v>
      </c>
      <c r="K3838" t="s">
        <v>10028</v>
      </c>
      <c r="L3838" t="s">
        <v>10018</v>
      </c>
      <c r="M3838" t="s">
        <v>10029</v>
      </c>
      <c r="N3838" t="s">
        <v>7469</v>
      </c>
      <c r="O3838" t="s">
        <v>7470</v>
      </c>
      <c r="P3838">
        <v>4594800</v>
      </c>
      <c r="Q3838" t="s">
        <v>6636</v>
      </c>
      <c r="R3838" t="s">
        <v>6636</v>
      </c>
      <c r="S3838" s="12"/>
      <c r="T3838" s="13"/>
      <c r="U3838" t="s">
        <v>6629</v>
      </c>
    </row>
    <row r="3839" spans="1:21" x14ac:dyDescent="0.25">
      <c r="A3839" t="s">
        <v>6619</v>
      </c>
      <c r="B3839" s="12">
        <v>83196</v>
      </c>
      <c r="C3839" t="s">
        <v>10015</v>
      </c>
      <c r="D3839" s="11">
        <v>46185.5091203704</v>
      </c>
      <c r="E3839" t="s">
        <v>10016</v>
      </c>
      <c r="F3839" t="s">
        <v>6617</v>
      </c>
      <c r="G3839" t="s">
        <v>6968</v>
      </c>
      <c r="H3839" t="s">
        <v>6503</v>
      </c>
      <c r="I3839" t="s">
        <v>65</v>
      </c>
      <c r="J3839" t="s">
        <v>67</v>
      </c>
      <c r="K3839" t="s">
        <v>10017</v>
      </c>
      <c r="L3839" t="s">
        <v>10018</v>
      </c>
      <c r="M3839" t="s">
        <v>10019</v>
      </c>
      <c r="N3839" t="s">
        <v>7469</v>
      </c>
      <c r="O3839" t="s">
        <v>7933</v>
      </c>
      <c r="P3839">
        <v>6721050</v>
      </c>
      <c r="Q3839" t="s">
        <v>6636</v>
      </c>
      <c r="R3839" t="s">
        <v>6636</v>
      </c>
      <c r="S3839" s="12"/>
      <c r="T3839" s="13"/>
      <c r="U3839" t="s">
        <v>6636</v>
      </c>
    </row>
    <row r="3840" spans="1:21" x14ac:dyDescent="0.25">
      <c r="A3840" t="s">
        <v>6637</v>
      </c>
      <c r="B3840" s="12">
        <v>83828</v>
      </c>
      <c r="C3840" t="s">
        <v>10030</v>
      </c>
      <c r="D3840" s="11">
        <v>46185.609120370398</v>
      </c>
      <c r="E3840" t="s">
        <v>10031</v>
      </c>
      <c r="F3840" t="s">
        <v>6617</v>
      </c>
      <c r="G3840" t="s">
        <v>6968</v>
      </c>
      <c r="H3840" t="s">
        <v>6503</v>
      </c>
      <c r="I3840" t="s">
        <v>55</v>
      </c>
      <c r="J3840" t="s">
        <v>44</v>
      </c>
      <c r="K3840" t="s">
        <v>10032</v>
      </c>
      <c r="L3840" t="s">
        <v>10018</v>
      </c>
      <c r="M3840" t="s">
        <v>10033</v>
      </c>
      <c r="N3840" t="s">
        <v>7469</v>
      </c>
      <c r="O3840" t="s">
        <v>7933</v>
      </c>
      <c r="P3840">
        <v>6279900</v>
      </c>
      <c r="Q3840" t="s">
        <v>6636</v>
      </c>
      <c r="R3840" t="s">
        <v>6636</v>
      </c>
      <c r="S3840" s="12"/>
      <c r="T3840" s="13"/>
      <c r="U3840" t="s">
        <v>6878</v>
      </c>
    </row>
    <row r="3841" spans="1:21" x14ac:dyDescent="0.25">
      <c r="A3841" t="s">
        <v>6637</v>
      </c>
      <c r="B3841" s="12">
        <v>83354</v>
      </c>
      <c r="C3841" t="s">
        <v>10034</v>
      </c>
      <c r="D3841" s="11">
        <v>46186.534050925897</v>
      </c>
      <c r="E3841" t="s">
        <v>10035</v>
      </c>
      <c r="F3841" t="s">
        <v>6617</v>
      </c>
      <c r="G3841" t="s">
        <v>6968</v>
      </c>
      <c r="H3841" t="s">
        <v>6503</v>
      </c>
      <c r="I3841" t="s">
        <v>65</v>
      </c>
      <c r="J3841" t="s">
        <v>2226</v>
      </c>
      <c r="K3841" t="s">
        <v>10036</v>
      </c>
      <c r="L3841" t="s">
        <v>10018</v>
      </c>
      <c r="M3841" t="s">
        <v>10037</v>
      </c>
      <c r="N3841" t="s">
        <v>7469</v>
      </c>
      <c r="O3841" t="s">
        <v>9605</v>
      </c>
      <c r="P3841">
        <v>4292100</v>
      </c>
      <c r="Q3841" t="s">
        <v>6636</v>
      </c>
      <c r="R3841" t="s">
        <v>6636</v>
      </c>
      <c r="S3841" s="12"/>
      <c r="T3841" s="13"/>
      <c r="U3841" t="s">
        <v>7471</v>
      </c>
    </row>
    <row r="3842" spans="1:21" x14ac:dyDescent="0.25">
      <c r="A3842" t="s">
        <v>6619</v>
      </c>
      <c r="B3842" s="12">
        <v>83354</v>
      </c>
      <c r="C3842" t="s">
        <v>10034</v>
      </c>
      <c r="D3842" s="11">
        <v>46186.603437500002</v>
      </c>
      <c r="E3842" t="s">
        <v>10035</v>
      </c>
      <c r="F3842" t="s">
        <v>6617</v>
      </c>
      <c r="G3842" t="s">
        <v>6968</v>
      </c>
      <c r="H3842" t="s">
        <v>6503</v>
      </c>
      <c r="I3842" t="s">
        <v>65</v>
      </c>
      <c r="J3842" t="s">
        <v>2226</v>
      </c>
      <c r="K3842" t="s">
        <v>10036</v>
      </c>
      <c r="L3842" t="s">
        <v>10018</v>
      </c>
      <c r="M3842" t="s">
        <v>10037</v>
      </c>
      <c r="N3842" t="s">
        <v>7469</v>
      </c>
      <c r="O3842" t="s">
        <v>9605</v>
      </c>
      <c r="P3842">
        <v>4292100</v>
      </c>
      <c r="Q3842" t="s">
        <v>6636</v>
      </c>
      <c r="R3842" t="s">
        <v>6636</v>
      </c>
      <c r="S3842" s="12"/>
      <c r="T3842" s="13"/>
      <c r="U3842" t="s">
        <v>7471</v>
      </c>
    </row>
    <row r="3843" spans="1:21" x14ac:dyDescent="0.25">
      <c r="A3843" t="s">
        <v>6637</v>
      </c>
      <c r="B3843" s="12">
        <v>83402</v>
      </c>
      <c r="C3843" t="s">
        <v>10038</v>
      </c>
      <c r="D3843" s="11">
        <v>46186.8261458333</v>
      </c>
      <c r="E3843" t="s">
        <v>10039</v>
      </c>
      <c r="F3843" t="s">
        <v>6617</v>
      </c>
      <c r="G3843" t="s">
        <v>6968</v>
      </c>
      <c r="H3843" t="s">
        <v>6503</v>
      </c>
      <c r="I3843" t="s">
        <v>55</v>
      </c>
      <c r="J3843" t="s">
        <v>164</v>
      </c>
      <c r="K3843" t="s">
        <v>10040</v>
      </c>
      <c r="L3843" t="s">
        <v>10018</v>
      </c>
      <c r="M3843" t="s">
        <v>10041</v>
      </c>
      <c r="N3843" t="s">
        <v>7469</v>
      </c>
      <c r="O3843" t="s">
        <v>7470</v>
      </c>
      <c r="P3843">
        <v>5165600</v>
      </c>
      <c r="Q3843" t="s">
        <v>6636</v>
      </c>
      <c r="R3843" t="s">
        <v>6636</v>
      </c>
      <c r="S3843" s="12"/>
      <c r="T3843" s="13"/>
      <c r="U3843" t="s">
        <v>6636</v>
      </c>
    </row>
    <row r="3844" spans="1:21" x14ac:dyDescent="0.25">
      <c r="A3844" t="s">
        <v>6619</v>
      </c>
      <c r="B3844" s="12">
        <v>83402</v>
      </c>
      <c r="C3844" t="s">
        <v>10038</v>
      </c>
      <c r="D3844" s="11">
        <v>46186.826423611099</v>
      </c>
      <c r="E3844" t="s">
        <v>10039</v>
      </c>
      <c r="F3844" t="s">
        <v>6617</v>
      </c>
      <c r="G3844" t="s">
        <v>6968</v>
      </c>
      <c r="H3844" t="s">
        <v>6503</v>
      </c>
      <c r="I3844" t="s">
        <v>55</v>
      </c>
      <c r="J3844" t="s">
        <v>164</v>
      </c>
      <c r="K3844" t="s">
        <v>10040</v>
      </c>
      <c r="L3844" t="s">
        <v>10018</v>
      </c>
      <c r="M3844" t="s">
        <v>10041</v>
      </c>
      <c r="N3844" t="s">
        <v>7469</v>
      </c>
      <c r="O3844" t="s">
        <v>7470</v>
      </c>
      <c r="P3844">
        <v>5165600</v>
      </c>
      <c r="Q3844" t="s">
        <v>6636</v>
      </c>
      <c r="R3844" t="s">
        <v>6636</v>
      </c>
      <c r="S3844" s="12"/>
      <c r="T3844" s="13"/>
      <c r="U3844" t="s">
        <v>6636</v>
      </c>
    </row>
    <row r="3845" spans="1:21" x14ac:dyDescent="0.25">
      <c r="A3845" t="s">
        <v>6637</v>
      </c>
      <c r="B3845" s="12">
        <v>41765</v>
      </c>
      <c r="C3845" t="s">
        <v>10042</v>
      </c>
      <c r="D3845" s="11">
        <v>46186.976041666698</v>
      </c>
      <c r="E3845" t="s">
        <v>10043</v>
      </c>
      <c r="F3845" t="s">
        <v>6617</v>
      </c>
      <c r="G3845" t="s">
        <v>10022</v>
      </c>
      <c r="H3845" t="s">
        <v>6503</v>
      </c>
      <c r="I3845" t="s">
        <v>6636</v>
      </c>
      <c r="J3845" t="s">
        <v>6636</v>
      </c>
      <c r="K3845" t="s">
        <v>10044</v>
      </c>
      <c r="L3845" t="s">
        <v>10024</v>
      </c>
      <c r="M3845" t="s">
        <v>10045</v>
      </c>
      <c r="N3845" t="s">
        <v>7044</v>
      </c>
      <c r="O3845" t="s">
        <v>9213</v>
      </c>
      <c r="P3845">
        <v>3835584</v>
      </c>
      <c r="Q3845" t="s">
        <v>6636</v>
      </c>
      <c r="R3845" t="s">
        <v>6636</v>
      </c>
      <c r="S3845" s="12"/>
      <c r="T3845" s="13"/>
      <c r="U3845" t="s">
        <v>6878</v>
      </c>
    </row>
    <row r="3846" spans="1:21" x14ac:dyDescent="0.25">
      <c r="A3846" t="s">
        <v>6619</v>
      </c>
      <c r="B3846" s="12">
        <v>41765</v>
      </c>
      <c r="C3846" t="s">
        <v>10042</v>
      </c>
      <c r="D3846" s="11">
        <v>46187.7046064815</v>
      </c>
      <c r="E3846" t="s">
        <v>10043</v>
      </c>
      <c r="F3846" t="s">
        <v>6617</v>
      </c>
      <c r="G3846" t="s">
        <v>10022</v>
      </c>
      <c r="H3846" t="s">
        <v>6503</v>
      </c>
      <c r="I3846" t="s">
        <v>6636</v>
      </c>
      <c r="J3846" t="s">
        <v>6636</v>
      </c>
      <c r="K3846" t="s">
        <v>10044</v>
      </c>
      <c r="L3846" t="s">
        <v>10024</v>
      </c>
      <c r="M3846" t="s">
        <v>10045</v>
      </c>
      <c r="N3846" t="s">
        <v>7044</v>
      </c>
      <c r="O3846" t="s">
        <v>9213</v>
      </c>
      <c r="P3846">
        <v>3835584</v>
      </c>
      <c r="Q3846" t="s">
        <v>6636</v>
      </c>
      <c r="R3846" t="s">
        <v>6636</v>
      </c>
      <c r="S3846" s="12"/>
      <c r="T3846" s="13"/>
      <c r="U3846" t="s">
        <v>6878</v>
      </c>
    </row>
    <row r="3847" spans="1:21" x14ac:dyDescent="0.25">
      <c r="A3847" t="s">
        <v>6637</v>
      </c>
      <c r="B3847" s="12">
        <v>83554</v>
      </c>
      <c r="C3847" t="s">
        <v>10046</v>
      </c>
      <c r="D3847" s="11">
        <v>46187.748483796298</v>
      </c>
      <c r="E3847" t="s">
        <v>10047</v>
      </c>
      <c r="F3847" t="s">
        <v>6617</v>
      </c>
      <c r="G3847" t="s">
        <v>6968</v>
      </c>
      <c r="H3847" t="s">
        <v>6503</v>
      </c>
      <c r="I3847" t="s">
        <v>65</v>
      </c>
      <c r="J3847" t="s">
        <v>132</v>
      </c>
      <c r="K3847" t="s">
        <v>10032</v>
      </c>
      <c r="L3847" t="s">
        <v>10018</v>
      </c>
      <c r="M3847" t="s">
        <v>10033</v>
      </c>
      <c r="N3847" t="s">
        <v>7469</v>
      </c>
      <c r="O3847" t="s">
        <v>7933</v>
      </c>
      <c r="P3847">
        <v>6279900</v>
      </c>
      <c r="Q3847" t="s">
        <v>6636</v>
      </c>
      <c r="R3847" t="s">
        <v>6636</v>
      </c>
      <c r="S3847" s="12"/>
      <c r="T3847" s="13"/>
      <c r="U3847" t="s">
        <v>6629</v>
      </c>
    </row>
    <row r="3848" spans="1:21" x14ac:dyDescent="0.25">
      <c r="A3848" t="s">
        <v>6619</v>
      </c>
      <c r="B3848" s="12">
        <v>83554</v>
      </c>
      <c r="C3848" t="s">
        <v>10046</v>
      </c>
      <c r="D3848" s="11">
        <v>46187.783912036997</v>
      </c>
      <c r="E3848" t="s">
        <v>10047</v>
      </c>
      <c r="F3848" t="s">
        <v>6617</v>
      </c>
      <c r="G3848" t="s">
        <v>6968</v>
      </c>
      <c r="H3848" t="s">
        <v>6503</v>
      </c>
      <c r="I3848" t="s">
        <v>65</v>
      </c>
      <c r="J3848" t="s">
        <v>132</v>
      </c>
      <c r="K3848" t="s">
        <v>10032</v>
      </c>
      <c r="L3848" t="s">
        <v>10018</v>
      </c>
      <c r="M3848" t="s">
        <v>10033</v>
      </c>
      <c r="N3848" t="s">
        <v>7469</v>
      </c>
      <c r="O3848" t="s">
        <v>7933</v>
      </c>
      <c r="P3848">
        <v>6279900</v>
      </c>
      <c r="Q3848" t="s">
        <v>6636</v>
      </c>
      <c r="R3848" t="s">
        <v>6636</v>
      </c>
      <c r="S3848" s="12"/>
      <c r="T3848" s="13"/>
      <c r="U3848" t="s">
        <v>6629</v>
      </c>
    </row>
    <row r="3849" spans="1:21" x14ac:dyDescent="0.25">
      <c r="A3849" t="s">
        <v>6637</v>
      </c>
      <c r="B3849" s="12">
        <v>41824</v>
      </c>
      <c r="C3849" t="s">
        <v>10048</v>
      </c>
      <c r="D3849" s="11">
        <v>46188.013657407399</v>
      </c>
      <c r="E3849" t="s">
        <v>10049</v>
      </c>
      <c r="F3849" t="s">
        <v>6617</v>
      </c>
      <c r="G3849" t="s">
        <v>10022</v>
      </c>
      <c r="H3849" t="s">
        <v>6503</v>
      </c>
      <c r="I3849" t="s">
        <v>55</v>
      </c>
      <c r="J3849" t="s">
        <v>737</v>
      </c>
      <c r="K3849" t="s">
        <v>10050</v>
      </c>
      <c r="L3849" t="s">
        <v>10024</v>
      </c>
      <c r="M3849" t="s">
        <v>10051</v>
      </c>
      <c r="N3849" t="s">
        <v>7044</v>
      </c>
      <c r="O3849" t="s">
        <v>9213</v>
      </c>
      <c r="P3849">
        <v>4339900</v>
      </c>
      <c r="Q3849" t="s">
        <v>6636</v>
      </c>
      <c r="R3849" t="s">
        <v>6636</v>
      </c>
      <c r="S3849" s="12"/>
      <c r="T3849" s="13"/>
      <c r="U3849" t="s">
        <v>6629</v>
      </c>
    </row>
    <row r="3850" spans="1:21" x14ac:dyDescent="0.25">
      <c r="A3850" t="s">
        <v>6619</v>
      </c>
      <c r="B3850" s="12">
        <v>41824</v>
      </c>
      <c r="C3850" t="s">
        <v>10048</v>
      </c>
      <c r="D3850" s="11">
        <v>46188.7330671296</v>
      </c>
      <c r="E3850" t="s">
        <v>10049</v>
      </c>
      <c r="F3850" t="s">
        <v>6617</v>
      </c>
      <c r="G3850" t="s">
        <v>10022</v>
      </c>
      <c r="H3850" t="s">
        <v>6503</v>
      </c>
      <c r="I3850" t="s">
        <v>55</v>
      </c>
      <c r="J3850" t="s">
        <v>737</v>
      </c>
      <c r="K3850" t="s">
        <v>10050</v>
      </c>
      <c r="L3850" t="s">
        <v>10024</v>
      </c>
      <c r="M3850" t="s">
        <v>10051</v>
      </c>
      <c r="N3850" t="s">
        <v>7044</v>
      </c>
      <c r="O3850" t="s">
        <v>9213</v>
      </c>
      <c r="P3850">
        <v>4339900</v>
      </c>
      <c r="Q3850" t="s">
        <v>6636</v>
      </c>
      <c r="R3850" t="s">
        <v>6636</v>
      </c>
      <c r="S3850" s="12"/>
      <c r="T3850" s="13"/>
      <c r="U3850" t="s">
        <v>6629</v>
      </c>
    </row>
    <row r="3851" spans="1:21" x14ac:dyDescent="0.25">
      <c r="A3851" t="s">
        <v>6637</v>
      </c>
      <c r="B3851" s="12">
        <v>41882</v>
      </c>
      <c r="C3851" t="s">
        <v>10052</v>
      </c>
      <c r="D3851" s="11">
        <v>46189.729976851799</v>
      </c>
      <c r="E3851" t="s">
        <v>10053</v>
      </c>
      <c r="F3851" t="s">
        <v>6617</v>
      </c>
      <c r="G3851" t="s">
        <v>7506</v>
      </c>
      <c r="H3851" t="s">
        <v>6503</v>
      </c>
      <c r="I3851" t="s">
        <v>55</v>
      </c>
      <c r="J3851" t="s">
        <v>164</v>
      </c>
      <c r="K3851" t="s">
        <v>10054</v>
      </c>
      <c r="L3851" t="s">
        <v>10055</v>
      </c>
      <c r="M3851" t="s">
        <v>10056</v>
      </c>
      <c r="N3851" t="s">
        <v>7506</v>
      </c>
      <c r="O3851" t="s">
        <v>7507</v>
      </c>
      <c r="P3851">
        <v>3988990</v>
      </c>
      <c r="Q3851" t="s">
        <v>6636</v>
      </c>
      <c r="R3851" t="s">
        <v>6636</v>
      </c>
      <c r="S3851" s="12"/>
      <c r="T3851" s="13"/>
      <c r="U3851" t="s">
        <v>6629</v>
      </c>
    </row>
    <row r="3852" spans="1:21" x14ac:dyDescent="0.25">
      <c r="A3852" t="s">
        <v>6637</v>
      </c>
      <c r="B3852" s="12">
        <v>41882</v>
      </c>
      <c r="C3852" t="s">
        <v>10052</v>
      </c>
      <c r="D3852" s="11">
        <v>46189.729976851799</v>
      </c>
      <c r="E3852" t="s">
        <v>10053</v>
      </c>
      <c r="F3852" t="s">
        <v>6617</v>
      </c>
      <c r="G3852" t="s">
        <v>10057</v>
      </c>
      <c r="H3852" t="s">
        <v>6503</v>
      </c>
      <c r="I3852" t="s">
        <v>55</v>
      </c>
      <c r="J3852" t="s">
        <v>164</v>
      </c>
      <c r="K3852" t="s">
        <v>10054</v>
      </c>
      <c r="L3852" t="s">
        <v>10055</v>
      </c>
      <c r="M3852" t="s">
        <v>10056</v>
      </c>
      <c r="N3852" t="s">
        <v>7506</v>
      </c>
      <c r="O3852" t="s">
        <v>7507</v>
      </c>
      <c r="P3852">
        <v>3988990</v>
      </c>
      <c r="Q3852" t="s">
        <v>6636</v>
      </c>
      <c r="R3852" t="s">
        <v>6636</v>
      </c>
      <c r="S3852" s="12"/>
      <c r="T3852" s="13"/>
      <c r="U3852" t="s">
        <v>6629</v>
      </c>
    </row>
    <row r="3853" spans="1:21" x14ac:dyDescent="0.25">
      <c r="A3853" t="s">
        <v>6637</v>
      </c>
      <c r="B3853" s="12">
        <v>41882</v>
      </c>
      <c r="C3853" t="s">
        <v>10052</v>
      </c>
      <c r="D3853" s="11">
        <v>46189.729976851799</v>
      </c>
      <c r="E3853" t="s">
        <v>10053</v>
      </c>
      <c r="F3853" t="s">
        <v>6617</v>
      </c>
      <c r="G3853" t="s">
        <v>10058</v>
      </c>
      <c r="H3853" t="s">
        <v>6503</v>
      </c>
      <c r="I3853" t="s">
        <v>55</v>
      </c>
      <c r="J3853" t="s">
        <v>164</v>
      </c>
      <c r="K3853" t="s">
        <v>10054</v>
      </c>
      <c r="L3853" t="s">
        <v>10055</v>
      </c>
      <c r="M3853" t="s">
        <v>10056</v>
      </c>
      <c r="N3853" t="s">
        <v>7506</v>
      </c>
      <c r="O3853" t="s">
        <v>7507</v>
      </c>
      <c r="P3853">
        <v>3988990</v>
      </c>
      <c r="Q3853" t="s">
        <v>6636</v>
      </c>
      <c r="R3853" t="s">
        <v>6636</v>
      </c>
      <c r="S3853" s="12"/>
      <c r="T3853" s="13"/>
      <c r="U3853" t="s">
        <v>6629</v>
      </c>
    </row>
    <row r="3854" spans="1:21" x14ac:dyDescent="0.25">
      <c r="A3854" t="s">
        <v>6619</v>
      </c>
      <c r="B3854" s="12">
        <v>41882</v>
      </c>
      <c r="C3854" t="s">
        <v>10052</v>
      </c>
      <c r="D3854" s="11">
        <v>46189.7521180556</v>
      </c>
      <c r="E3854" t="s">
        <v>10053</v>
      </c>
      <c r="F3854" t="s">
        <v>6617</v>
      </c>
      <c r="G3854" t="s">
        <v>7506</v>
      </c>
      <c r="H3854" t="s">
        <v>6503</v>
      </c>
      <c r="I3854" t="s">
        <v>55</v>
      </c>
      <c r="J3854" t="s">
        <v>164</v>
      </c>
      <c r="K3854" t="s">
        <v>10054</v>
      </c>
      <c r="L3854" t="s">
        <v>10055</v>
      </c>
      <c r="M3854" t="s">
        <v>10056</v>
      </c>
      <c r="N3854" t="s">
        <v>7506</v>
      </c>
      <c r="O3854" t="s">
        <v>7507</v>
      </c>
      <c r="P3854">
        <v>3988990</v>
      </c>
      <c r="Q3854" t="s">
        <v>6636</v>
      </c>
      <c r="R3854" t="s">
        <v>6636</v>
      </c>
      <c r="S3854" s="12"/>
      <c r="T3854" s="13"/>
      <c r="U3854" t="s">
        <v>6629</v>
      </c>
    </row>
    <row r="3855" spans="1:21" x14ac:dyDescent="0.25">
      <c r="A3855" t="s">
        <v>6619</v>
      </c>
      <c r="B3855" s="12">
        <v>41882</v>
      </c>
      <c r="C3855" t="s">
        <v>10052</v>
      </c>
      <c r="D3855" s="11">
        <v>46189.7521180556</v>
      </c>
      <c r="E3855" t="s">
        <v>10053</v>
      </c>
      <c r="F3855" t="s">
        <v>6617</v>
      </c>
      <c r="G3855" t="s">
        <v>10057</v>
      </c>
      <c r="H3855" t="s">
        <v>6503</v>
      </c>
      <c r="I3855" t="s">
        <v>55</v>
      </c>
      <c r="J3855" t="s">
        <v>164</v>
      </c>
      <c r="K3855" t="s">
        <v>10054</v>
      </c>
      <c r="L3855" t="s">
        <v>10055</v>
      </c>
      <c r="M3855" t="s">
        <v>10056</v>
      </c>
      <c r="N3855" t="s">
        <v>7506</v>
      </c>
      <c r="O3855" t="s">
        <v>7507</v>
      </c>
      <c r="P3855">
        <v>3988990</v>
      </c>
      <c r="Q3855" t="s">
        <v>6636</v>
      </c>
      <c r="R3855" t="s">
        <v>6636</v>
      </c>
      <c r="S3855" s="12"/>
      <c r="T3855" s="13"/>
      <c r="U3855" t="s">
        <v>6629</v>
      </c>
    </row>
    <row r="3856" spans="1:21" x14ac:dyDescent="0.25">
      <c r="A3856" t="s">
        <v>6619</v>
      </c>
      <c r="B3856" s="12">
        <v>41882</v>
      </c>
      <c r="C3856" t="s">
        <v>10052</v>
      </c>
      <c r="D3856" s="11">
        <v>46189.7521180556</v>
      </c>
      <c r="E3856" t="s">
        <v>10053</v>
      </c>
      <c r="F3856" t="s">
        <v>6617</v>
      </c>
      <c r="G3856" t="s">
        <v>10058</v>
      </c>
      <c r="H3856" t="s">
        <v>6503</v>
      </c>
      <c r="I3856" t="s">
        <v>55</v>
      </c>
      <c r="J3856" t="s">
        <v>164</v>
      </c>
      <c r="K3856" t="s">
        <v>10054</v>
      </c>
      <c r="L3856" t="s">
        <v>10055</v>
      </c>
      <c r="M3856" t="s">
        <v>10056</v>
      </c>
      <c r="N3856" t="s">
        <v>7506</v>
      </c>
      <c r="O3856" t="s">
        <v>7507</v>
      </c>
      <c r="P3856">
        <v>3988990</v>
      </c>
      <c r="Q3856" t="s">
        <v>6636</v>
      </c>
      <c r="R3856" t="s">
        <v>6636</v>
      </c>
      <c r="S3856" s="12"/>
      <c r="T3856" s="13"/>
      <c r="U3856" t="s">
        <v>6629</v>
      </c>
    </row>
    <row r="3857" spans="1:21" x14ac:dyDescent="0.25">
      <c r="A3857" t="s">
        <v>6637</v>
      </c>
      <c r="B3857" s="12">
        <v>83808</v>
      </c>
      <c r="C3857" t="s">
        <v>10059</v>
      </c>
      <c r="D3857" s="11">
        <v>46189.777083333298</v>
      </c>
      <c r="E3857" t="s">
        <v>10060</v>
      </c>
      <c r="F3857" t="s">
        <v>6617</v>
      </c>
      <c r="G3857" t="s">
        <v>6968</v>
      </c>
      <c r="H3857" t="s">
        <v>6503</v>
      </c>
      <c r="I3857" t="s">
        <v>55</v>
      </c>
      <c r="J3857" t="s">
        <v>44</v>
      </c>
      <c r="K3857" t="s">
        <v>10061</v>
      </c>
      <c r="L3857" t="s">
        <v>10018</v>
      </c>
      <c r="M3857" t="s">
        <v>10062</v>
      </c>
      <c r="N3857" t="s">
        <v>7469</v>
      </c>
      <c r="O3857" t="s">
        <v>9718</v>
      </c>
      <c r="P3857">
        <v>4121100</v>
      </c>
      <c r="Q3857" t="s">
        <v>6778</v>
      </c>
      <c r="R3857" t="s">
        <v>6779</v>
      </c>
      <c r="S3857" s="12"/>
      <c r="T3857" s="13"/>
      <c r="U3857" t="s">
        <v>7076</v>
      </c>
    </row>
    <row r="3858" spans="1:21" x14ac:dyDescent="0.25">
      <c r="A3858" t="s">
        <v>6619</v>
      </c>
      <c r="B3858" s="12">
        <v>83808</v>
      </c>
      <c r="C3858" t="s">
        <v>10059</v>
      </c>
      <c r="D3858" s="11">
        <v>46190.456828703696</v>
      </c>
      <c r="E3858" t="s">
        <v>10060</v>
      </c>
      <c r="F3858" t="s">
        <v>6617</v>
      </c>
      <c r="G3858" t="s">
        <v>6968</v>
      </c>
      <c r="H3858" t="s">
        <v>6503</v>
      </c>
      <c r="I3858" t="s">
        <v>55</v>
      </c>
      <c r="J3858" t="s">
        <v>44</v>
      </c>
      <c r="K3858" t="s">
        <v>10061</v>
      </c>
      <c r="L3858" t="s">
        <v>10018</v>
      </c>
      <c r="M3858" t="s">
        <v>10062</v>
      </c>
      <c r="N3858" t="s">
        <v>7469</v>
      </c>
      <c r="O3858" t="s">
        <v>9718</v>
      </c>
      <c r="P3858">
        <v>4121100</v>
      </c>
      <c r="Q3858" t="s">
        <v>6778</v>
      </c>
      <c r="R3858" t="s">
        <v>6779</v>
      </c>
      <c r="S3858" s="12"/>
      <c r="T3858" s="13"/>
      <c r="U3858" t="s">
        <v>7076</v>
      </c>
    </row>
    <row r="3859" spans="1:21" x14ac:dyDescent="0.25">
      <c r="A3859" t="s">
        <v>6619</v>
      </c>
      <c r="B3859" s="12">
        <v>83828</v>
      </c>
      <c r="C3859" t="s">
        <v>10030</v>
      </c>
      <c r="D3859" s="11">
        <v>46190.520729166703</v>
      </c>
      <c r="E3859" t="s">
        <v>10031</v>
      </c>
      <c r="F3859" t="s">
        <v>6617</v>
      </c>
      <c r="G3859" t="s">
        <v>6968</v>
      </c>
      <c r="H3859" t="s">
        <v>6503</v>
      </c>
      <c r="I3859" t="s">
        <v>55</v>
      </c>
      <c r="J3859" t="s">
        <v>44</v>
      </c>
      <c r="K3859" t="s">
        <v>10032</v>
      </c>
      <c r="L3859" t="s">
        <v>10018</v>
      </c>
      <c r="M3859" t="s">
        <v>10033</v>
      </c>
      <c r="N3859" t="s">
        <v>7469</v>
      </c>
      <c r="O3859" t="s">
        <v>7933</v>
      </c>
      <c r="P3859">
        <v>6279900</v>
      </c>
      <c r="Q3859" t="s">
        <v>6636</v>
      </c>
      <c r="R3859" t="s">
        <v>6636</v>
      </c>
      <c r="S3859" s="12"/>
      <c r="T3859" s="13"/>
      <c r="U3859" t="s">
        <v>6878</v>
      </c>
    </row>
    <row r="3860" spans="1:21" x14ac:dyDescent="0.25">
      <c r="A3860" t="s">
        <v>6637</v>
      </c>
      <c r="B3860" s="12">
        <v>42243</v>
      </c>
      <c r="C3860" t="s">
        <v>9029</v>
      </c>
      <c r="D3860" s="11">
        <v>46195.513946759304</v>
      </c>
      <c r="E3860" t="s">
        <v>9030</v>
      </c>
      <c r="F3860" t="s">
        <v>6617</v>
      </c>
      <c r="G3860" t="s">
        <v>7506</v>
      </c>
      <c r="H3860" t="s">
        <v>6503</v>
      </c>
      <c r="I3860" t="s">
        <v>65</v>
      </c>
      <c r="J3860" t="s">
        <v>57</v>
      </c>
      <c r="K3860" t="s">
        <v>10063</v>
      </c>
      <c r="L3860" t="s">
        <v>10055</v>
      </c>
      <c r="M3860" t="s">
        <v>10064</v>
      </c>
      <c r="N3860" t="s">
        <v>7506</v>
      </c>
      <c r="O3860" t="s">
        <v>7514</v>
      </c>
      <c r="P3860">
        <v>4904990</v>
      </c>
      <c r="Q3860" t="s">
        <v>6636</v>
      </c>
      <c r="R3860" t="s">
        <v>6636</v>
      </c>
      <c r="S3860" s="12"/>
      <c r="T3860" s="13"/>
      <c r="U3860" t="s">
        <v>6636</v>
      </c>
    </row>
    <row r="3861" spans="1:21" x14ac:dyDescent="0.25">
      <c r="A3861" t="s">
        <v>6637</v>
      </c>
      <c r="B3861" s="12">
        <v>42243</v>
      </c>
      <c r="C3861" t="s">
        <v>9029</v>
      </c>
      <c r="D3861" s="11">
        <v>46195.513946759304</v>
      </c>
      <c r="E3861" t="s">
        <v>9030</v>
      </c>
      <c r="F3861" t="s">
        <v>6617</v>
      </c>
      <c r="G3861" t="s">
        <v>10057</v>
      </c>
      <c r="H3861" t="s">
        <v>6503</v>
      </c>
      <c r="I3861" t="s">
        <v>65</v>
      </c>
      <c r="J3861" t="s">
        <v>57</v>
      </c>
      <c r="K3861" t="s">
        <v>10063</v>
      </c>
      <c r="L3861" t="s">
        <v>10055</v>
      </c>
      <c r="M3861" t="s">
        <v>10064</v>
      </c>
      <c r="N3861" t="s">
        <v>7506</v>
      </c>
      <c r="O3861" t="s">
        <v>7514</v>
      </c>
      <c r="P3861">
        <v>4904990</v>
      </c>
      <c r="Q3861" t="s">
        <v>6636</v>
      </c>
      <c r="R3861" t="s">
        <v>6636</v>
      </c>
      <c r="S3861" s="12"/>
      <c r="T3861" s="13"/>
      <c r="U3861" t="s">
        <v>6636</v>
      </c>
    </row>
    <row r="3862" spans="1:21" x14ac:dyDescent="0.25">
      <c r="A3862" t="s">
        <v>6637</v>
      </c>
      <c r="B3862" s="12">
        <v>42243</v>
      </c>
      <c r="C3862" t="s">
        <v>9029</v>
      </c>
      <c r="D3862" s="11">
        <v>46195.513946759304</v>
      </c>
      <c r="E3862" t="s">
        <v>9030</v>
      </c>
      <c r="F3862" t="s">
        <v>6617</v>
      </c>
      <c r="G3862" t="s">
        <v>10058</v>
      </c>
      <c r="H3862" t="s">
        <v>6503</v>
      </c>
      <c r="I3862" t="s">
        <v>65</v>
      </c>
      <c r="J3862" t="s">
        <v>57</v>
      </c>
      <c r="K3862" t="s">
        <v>10063</v>
      </c>
      <c r="L3862" t="s">
        <v>10055</v>
      </c>
      <c r="M3862" t="s">
        <v>10064</v>
      </c>
      <c r="N3862" t="s">
        <v>7506</v>
      </c>
      <c r="O3862" t="s">
        <v>7514</v>
      </c>
      <c r="P3862">
        <v>4904990</v>
      </c>
      <c r="Q3862" t="s">
        <v>6636</v>
      </c>
      <c r="R3862" t="s">
        <v>6636</v>
      </c>
      <c r="S3862" s="12"/>
      <c r="T3862" s="13"/>
      <c r="U3862" t="s">
        <v>6636</v>
      </c>
    </row>
    <row r="3863" spans="1:21" x14ac:dyDescent="0.25">
      <c r="A3863" t="s">
        <v>6637</v>
      </c>
      <c r="B3863" s="12">
        <v>84576</v>
      </c>
      <c r="C3863" t="s">
        <v>10065</v>
      </c>
      <c r="D3863" s="11">
        <v>46195.579166666699</v>
      </c>
      <c r="E3863" t="s">
        <v>10066</v>
      </c>
      <c r="F3863" t="s">
        <v>6617</v>
      </c>
      <c r="G3863" t="s">
        <v>6968</v>
      </c>
      <c r="H3863" t="s">
        <v>6503</v>
      </c>
      <c r="I3863" t="s">
        <v>6636</v>
      </c>
      <c r="J3863" t="s">
        <v>6636</v>
      </c>
      <c r="K3863" t="s">
        <v>10036</v>
      </c>
      <c r="L3863" t="s">
        <v>10018</v>
      </c>
      <c r="M3863" t="s">
        <v>10037</v>
      </c>
      <c r="N3863" t="s">
        <v>7469</v>
      </c>
      <c r="O3863" t="s">
        <v>9605</v>
      </c>
      <c r="P3863">
        <v>4292100</v>
      </c>
      <c r="Q3863" t="s">
        <v>6636</v>
      </c>
      <c r="R3863" t="s">
        <v>6636</v>
      </c>
      <c r="S3863" s="12"/>
      <c r="T3863" s="13"/>
      <c r="U3863" t="s">
        <v>6629</v>
      </c>
    </row>
    <row r="3864" spans="1:21" x14ac:dyDescent="0.25">
      <c r="A3864" t="s">
        <v>6619</v>
      </c>
      <c r="B3864" s="12">
        <v>42243</v>
      </c>
      <c r="C3864" t="s">
        <v>9029</v>
      </c>
      <c r="D3864" s="11">
        <v>46195.600856481498</v>
      </c>
      <c r="E3864" t="s">
        <v>9030</v>
      </c>
      <c r="F3864" t="s">
        <v>6617</v>
      </c>
      <c r="G3864" t="s">
        <v>7506</v>
      </c>
      <c r="H3864" t="s">
        <v>6503</v>
      </c>
      <c r="I3864" t="s">
        <v>65</v>
      </c>
      <c r="J3864" t="s">
        <v>57</v>
      </c>
      <c r="K3864" t="s">
        <v>10063</v>
      </c>
      <c r="L3864" t="s">
        <v>10055</v>
      </c>
      <c r="M3864" t="s">
        <v>10064</v>
      </c>
      <c r="N3864" t="s">
        <v>7506</v>
      </c>
      <c r="O3864" t="s">
        <v>7514</v>
      </c>
      <c r="P3864">
        <v>4904990</v>
      </c>
      <c r="Q3864" t="s">
        <v>6636</v>
      </c>
      <c r="R3864" t="s">
        <v>6636</v>
      </c>
      <c r="S3864" s="12"/>
      <c r="T3864" s="13"/>
      <c r="U3864" t="s">
        <v>6636</v>
      </c>
    </row>
    <row r="3865" spans="1:21" x14ac:dyDescent="0.25">
      <c r="A3865" t="s">
        <v>6619</v>
      </c>
      <c r="B3865" s="12">
        <v>42243</v>
      </c>
      <c r="C3865" t="s">
        <v>9029</v>
      </c>
      <c r="D3865" s="11">
        <v>46195.600856481498</v>
      </c>
      <c r="E3865" t="s">
        <v>9030</v>
      </c>
      <c r="F3865" t="s">
        <v>6617</v>
      </c>
      <c r="G3865" t="s">
        <v>10057</v>
      </c>
      <c r="H3865" t="s">
        <v>6503</v>
      </c>
      <c r="I3865" t="s">
        <v>65</v>
      </c>
      <c r="J3865" t="s">
        <v>57</v>
      </c>
      <c r="K3865" t="s">
        <v>10063</v>
      </c>
      <c r="L3865" t="s">
        <v>10055</v>
      </c>
      <c r="M3865" t="s">
        <v>10064</v>
      </c>
      <c r="N3865" t="s">
        <v>7506</v>
      </c>
      <c r="O3865" t="s">
        <v>7514</v>
      </c>
      <c r="P3865">
        <v>4904990</v>
      </c>
      <c r="Q3865" t="s">
        <v>6636</v>
      </c>
      <c r="R3865" t="s">
        <v>6636</v>
      </c>
      <c r="S3865" s="12"/>
      <c r="T3865" s="13"/>
      <c r="U3865" t="s">
        <v>6636</v>
      </c>
    </row>
    <row r="3866" spans="1:21" x14ac:dyDescent="0.25">
      <c r="A3866" t="s">
        <v>6619</v>
      </c>
      <c r="B3866" s="12">
        <v>42243</v>
      </c>
      <c r="C3866" t="s">
        <v>9029</v>
      </c>
      <c r="D3866" s="11">
        <v>46195.600856481498</v>
      </c>
      <c r="E3866" t="s">
        <v>9030</v>
      </c>
      <c r="F3866" t="s">
        <v>6617</v>
      </c>
      <c r="G3866" t="s">
        <v>10058</v>
      </c>
      <c r="H3866" t="s">
        <v>6503</v>
      </c>
      <c r="I3866" t="s">
        <v>65</v>
      </c>
      <c r="J3866" t="s">
        <v>57</v>
      </c>
      <c r="K3866" t="s">
        <v>10063</v>
      </c>
      <c r="L3866" t="s">
        <v>10055</v>
      </c>
      <c r="M3866" t="s">
        <v>10064</v>
      </c>
      <c r="N3866" t="s">
        <v>7506</v>
      </c>
      <c r="O3866" t="s">
        <v>7514</v>
      </c>
      <c r="P3866">
        <v>4904990</v>
      </c>
      <c r="Q3866" t="s">
        <v>6636</v>
      </c>
      <c r="R3866" t="s">
        <v>6636</v>
      </c>
      <c r="S3866" s="12"/>
      <c r="T3866" s="13"/>
      <c r="U3866" t="s">
        <v>6636</v>
      </c>
    </row>
    <row r="3867" spans="1:21" x14ac:dyDescent="0.25">
      <c r="A3867" t="s">
        <v>6619</v>
      </c>
      <c r="B3867" s="12">
        <v>84576</v>
      </c>
      <c r="C3867" t="s">
        <v>10065</v>
      </c>
      <c r="D3867" s="11">
        <v>46196.463449074101</v>
      </c>
      <c r="E3867" t="s">
        <v>10066</v>
      </c>
      <c r="F3867" t="s">
        <v>6617</v>
      </c>
      <c r="G3867" t="s">
        <v>6968</v>
      </c>
      <c r="H3867" t="s">
        <v>6503</v>
      </c>
      <c r="I3867" t="s">
        <v>6636</v>
      </c>
      <c r="J3867" t="s">
        <v>6636</v>
      </c>
      <c r="K3867" t="s">
        <v>10036</v>
      </c>
      <c r="L3867" t="s">
        <v>10018</v>
      </c>
      <c r="M3867" t="s">
        <v>10037</v>
      </c>
      <c r="N3867" t="s">
        <v>7469</v>
      </c>
      <c r="O3867" t="s">
        <v>9605</v>
      </c>
      <c r="P3867">
        <v>4292100</v>
      </c>
      <c r="Q3867" t="s">
        <v>6636</v>
      </c>
      <c r="R3867" t="s">
        <v>6636</v>
      </c>
      <c r="S3867" s="12"/>
      <c r="T3867" s="13"/>
      <c r="U3867" t="s">
        <v>6629</v>
      </c>
    </row>
    <row r="3868" spans="1:21" x14ac:dyDescent="0.25">
      <c r="A3868" t="s">
        <v>6619</v>
      </c>
      <c r="B3868" s="12">
        <v>84614</v>
      </c>
      <c r="C3868" t="s">
        <v>10067</v>
      </c>
      <c r="D3868" s="11">
        <v>46196.535486111097</v>
      </c>
      <c r="E3868" t="s">
        <v>10068</v>
      </c>
      <c r="F3868" t="s">
        <v>6617</v>
      </c>
      <c r="G3868" t="s">
        <v>6968</v>
      </c>
      <c r="H3868" t="s">
        <v>6503</v>
      </c>
      <c r="I3868" t="s">
        <v>65</v>
      </c>
      <c r="J3868" t="s">
        <v>219</v>
      </c>
      <c r="K3868" t="s">
        <v>10028</v>
      </c>
      <c r="L3868" t="s">
        <v>10018</v>
      </c>
      <c r="M3868" t="s">
        <v>10029</v>
      </c>
      <c r="N3868" t="s">
        <v>7469</v>
      </c>
      <c r="O3868" t="s">
        <v>7470</v>
      </c>
      <c r="P3868">
        <v>4594800</v>
      </c>
      <c r="Q3868" t="s">
        <v>6636</v>
      </c>
      <c r="R3868" t="s">
        <v>6636</v>
      </c>
      <c r="S3868" s="12"/>
      <c r="T3868" s="13"/>
      <c r="U3868" t="s">
        <v>6650</v>
      </c>
    </row>
    <row r="3869" spans="1:21" x14ac:dyDescent="0.25">
      <c r="A3869" t="s">
        <v>6637</v>
      </c>
      <c r="B3869" s="12">
        <v>127524</v>
      </c>
      <c r="C3869" t="s">
        <v>10069</v>
      </c>
      <c r="D3869" s="11">
        <v>46198.079282407401</v>
      </c>
      <c r="E3869" t="s">
        <v>10070</v>
      </c>
      <c r="F3869" t="s">
        <v>6617</v>
      </c>
      <c r="G3869" t="s">
        <v>6968</v>
      </c>
      <c r="H3869" t="s">
        <v>6503</v>
      </c>
      <c r="I3869" t="s">
        <v>55</v>
      </c>
      <c r="J3869" t="s">
        <v>732</v>
      </c>
      <c r="K3869" t="s">
        <v>10028</v>
      </c>
      <c r="L3869" t="s">
        <v>10018</v>
      </c>
      <c r="M3869" t="s">
        <v>10029</v>
      </c>
      <c r="N3869" t="s">
        <v>7469</v>
      </c>
      <c r="O3869" t="s">
        <v>7470</v>
      </c>
      <c r="P3869">
        <v>6892200</v>
      </c>
      <c r="Q3869" t="s">
        <v>6778</v>
      </c>
      <c r="R3869" t="s">
        <v>6779</v>
      </c>
      <c r="S3869" s="12"/>
      <c r="T3869" s="13"/>
      <c r="U3869" t="s">
        <v>6629</v>
      </c>
    </row>
    <row r="3870" spans="1:21" x14ac:dyDescent="0.25">
      <c r="A3870" t="s">
        <v>6637</v>
      </c>
      <c r="B3870" s="12">
        <v>127323</v>
      </c>
      <c r="C3870" t="s">
        <v>10071</v>
      </c>
      <c r="D3870" s="11">
        <v>46198.760416666701</v>
      </c>
      <c r="E3870" t="s">
        <v>10072</v>
      </c>
      <c r="F3870" t="s">
        <v>6617</v>
      </c>
      <c r="G3870" t="s">
        <v>6968</v>
      </c>
      <c r="H3870" t="s">
        <v>6503</v>
      </c>
      <c r="I3870" t="s">
        <v>65</v>
      </c>
      <c r="J3870" t="s">
        <v>219</v>
      </c>
      <c r="K3870" t="s">
        <v>10032</v>
      </c>
      <c r="L3870" t="s">
        <v>10018</v>
      </c>
      <c r="M3870" t="s">
        <v>10033</v>
      </c>
      <c r="N3870" t="s">
        <v>7469</v>
      </c>
      <c r="O3870" t="s">
        <v>7933</v>
      </c>
      <c r="P3870">
        <v>9419850</v>
      </c>
      <c r="Q3870" t="s">
        <v>6636</v>
      </c>
      <c r="R3870" t="s">
        <v>6636</v>
      </c>
      <c r="S3870" s="12"/>
      <c r="T3870" s="13"/>
      <c r="U3870" t="s">
        <v>6629</v>
      </c>
    </row>
    <row r="3871" spans="1:21" x14ac:dyDescent="0.25">
      <c r="A3871" t="s">
        <v>6619</v>
      </c>
      <c r="B3871" s="12">
        <v>127323</v>
      </c>
      <c r="C3871" t="s">
        <v>10071</v>
      </c>
      <c r="D3871" s="11">
        <v>46198.841168981497</v>
      </c>
      <c r="E3871" t="s">
        <v>10072</v>
      </c>
      <c r="F3871" t="s">
        <v>6617</v>
      </c>
      <c r="G3871" t="s">
        <v>6968</v>
      </c>
      <c r="H3871" t="s">
        <v>6503</v>
      </c>
      <c r="I3871" t="s">
        <v>65</v>
      </c>
      <c r="J3871" t="s">
        <v>219</v>
      </c>
      <c r="K3871" t="s">
        <v>10032</v>
      </c>
      <c r="L3871" t="s">
        <v>10018</v>
      </c>
      <c r="M3871" t="s">
        <v>10033</v>
      </c>
      <c r="N3871" t="s">
        <v>7469</v>
      </c>
      <c r="O3871" t="s">
        <v>7933</v>
      </c>
      <c r="P3871">
        <v>9419850</v>
      </c>
      <c r="Q3871" t="s">
        <v>6636</v>
      </c>
      <c r="R3871" t="s">
        <v>6636</v>
      </c>
      <c r="S3871" s="12"/>
      <c r="T3871" s="13"/>
      <c r="U3871" t="s">
        <v>6629</v>
      </c>
    </row>
    <row r="3872" spans="1:21" x14ac:dyDescent="0.25">
      <c r="A3872" t="s">
        <v>6619</v>
      </c>
      <c r="B3872" s="12">
        <v>127335</v>
      </c>
      <c r="C3872" t="s">
        <v>10073</v>
      </c>
      <c r="D3872" s="11">
        <v>46198.885208333297</v>
      </c>
      <c r="E3872" t="s">
        <v>10074</v>
      </c>
      <c r="F3872" t="s">
        <v>6617</v>
      </c>
      <c r="G3872" t="s">
        <v>6968</v>
      </c>
      <c r="H3872" t="s">
        <v>6503</v>
      </c>
      <c r="I3872" t="s">
        <v>55</v>
      </c>
      <c r="J3872" t="s">
        <v>732</v>
      </c>
      <c r="K3872" t="s">
        <v>10075</v>
      </c>
      <c r="L3872" t="s">
        <v>10018</v>
      </c>
      <c r="M3872" t="s">
        <v>10076</v>
      </c>
      <c r="N3872" t="s">
        <v>7469</v>
      </c>
      <c r="O3872" t="s">
        <v>9605</v>
      </c>
      <c r="P3872">
        <v>6438150</v>
      </c>
      <c r="Q3872" t="s">
        <v>6636</v>
      </c>
      <c r="R3872" t="s">
        <v>6636</v>
      </c>
      <c r="S3872" s="12"/>
      <c r="T3872" s="13"/>
      <c r="U3872" t="s">
        <v>10077</v>
      </c>
    </row>
    <row r="3873" spans="1:21" x14ac:dyDescent="0.25">
      <c r="A3873" t="s">
        <v>6619</v>
      </c>
      <c r="B3873" s="12">
        <v>127524</v>
      </c>
      <c r="C3873" t="s">
        <v>10069</v>
      </c>
      <c r="D3873" s="11">
        <v>46200.492395833302</v>
      </c>
      <c r="E3873" t="s">
        <v>10070</v>
      </c>
      <c r="F3873" t="s">
        <v>6617</v>
      </c>
      <c r="G3873" t="s">
        <v>6968</v>
      </c>
      <c r="H3873" t="s">
        <v>6503</v>
      </c>
      <c r="I3873" t="s">
        <v>55</v>
      </c>
      <c r="J3873" t="s">
        <v>732</v>
      </c>
      <c r="K3873" t="s">
        <v>10028</v>
      </c>
      <c r="L3873" t="s">
        <v>10018</v>
      </c>
      <c r="M3873" t="s">
        <v>10029</v>
      </c>
      <c r="N3873" t="s">
        <v>7469</v>
      </c>
      <c r="O3873" t="s">
        <v>7470</v>
      </c>
      <c r="P3873">
        <v>6892200</v>
      </c>
      <c r="Q3873" t="s">
        <v>6778</v>
      </c>
      <c r="R3873" t="s">
        <v>6779</v>
      </c>
      <c r="S3873" s="12"/>
      <c r="T3873" s="13"/>
      <c r="U3873" t="s">
        <v>6629</v>
      </c>
    </row>
    <row r="3874" spans="1:21" x14ac:dyDescent="0.25">
      <c r="A3874" t="s">
        <v>6637</v>
      </c>
      <c r="B3874" s="12">
        <v>127935</v>
      </c>
      <c r="C3874" t="s">
        <v>10078</v>
      </c>
      <c r="D3874" s="11">
        <v>46203.057523148098</v>
      </c>
      <c r="E3874" t="s">
        <v>10079</v>
      </c>
      <c r="F3874" t="s">
        <v>6617</v>
      </c>
      <c r="G3874" t="s">
        <v>6968</v>
      </c>
      <c r="H3874" t="s">
        <v>6503</v>
      </c>
      <c r="I3874" t="s">
        <v>55</v>
      </c>
      <c r="J3874" t="s">
        <v>44</v>
      </c>
      <c r="K3874" t="s">
        <v>10028</v>
      </c>
      <c r="L3874" t="s">
        <v>10018</v>
      </c>
      <c r="M3874" t="s">
        <v>10029</v>
      </c>
      <c r="N3874" t="s">
        <v>7469</v>
      </c>
      <c r="O3874" t="s">
        <v>7470</v>
      </c>
      <c r="P3874">
        <v>6892200</v>
      </c>
      <c r="Q3874" t="s">
        <v>6778</v>
      </c>
      <c r="R3874" t="s">
        <v>6779</v>
      </c>
      <c r="S3874" s="12"/>
      <c r="T3874" s="13"/>
      <c r="U3874" t="s">
        <v>6896</v>
      </c>
    </row>
    <row r="3875" spans="1:21" x14ac:dyDescent="0.25">
      <c r="A3875" t="s">
        <v>6619</v>
      </c>
      <c r="B3875" s="12">
        <v>127935</v>
      </c>
      <c r="C3875" t="s">
        <v>10078</v>
      </c>
      <c r="D3875" s="11">
        <v>46203.478530092601</v>
      </c>
      <c r="E3875" t="s">
        <v>10079</v>
      </c>
      <c r="F3875" t="s">
        <v>6617</v>
      </c>
      <c r="G3875" t="s">
        <v>6968</v>
      </c>
      <c r="H3875" t="s">
        <v>6503</v>
      </c>
      <c r="I3875" t="s">
        <v>55</v>
      </c>
      <c r="J3875" t="s">
        <v>44</v>
      </c>
      <c r="K3875" t="s">
        <v>10028</v>
      </c>
      <c r="L3875" t="s">
        <v>10018</v>
      </c>
      <c r="M3875" t="s">
        <v>10029</v>
      </c>
      <c r="N3875" t="s">
        <v>7469</v>
      </c>
      <c r="O3875" t="s">
        <v>7470</v>
      </c>
      <c r="P3875">
        <v>6892200</v>
      </c>
      <c r="Q3875" t="s">
        <v>6778</v>
      </c>
      <c r="R3875" t="s">
        <v>6779</v>
      </c>
      <c r="S3875" s="12"/>
      <c r="T3875" s="13"/>
      <c r="U3875" t="s">
        <v>6896</v>
      </c>
    </row>
    <row r="3876" spans="1:21" x14ac:dyDescent="0.25">
      <c r="A3876" t="s">
        <v>6637</v>
      </c>
      <c r="B3876" s="12">
        <v>128433</v>
      </c>
      <c r="C3876" t="s">
        <v>10080</v>
      </c>
      <c r="D3876" s="11">
        <v>46205.469444444403</v>
      </c>
      <c r="E3876" t="s">
        <v>10081</v>
      </c>
      <c r="F3876" t="s">
        <v>6617</v>
      </c>
      <c r="G3876" t="s">
        <v>6968</v>
      </c>
      <c r="H3876" t="s">
        <v>6503</v>
      </c>
      <c r="I3876" t="s">
        <v>6636</v>
      </c>
      <c r="J3876" t="s">
        <v>6636</v>
      </c>
      <c r="K3876" t="s">
        <v>10028</v>
      </c>
      <c r="L3876" t="s">
        <v>10018</v>
      </c>
      <c r="M3876" t="s">
        <v>10029</v>
      </c>
      <c r="N3876" t="s">
        <v>7469</v>
      </c>
      <c r="O3876" t="s">
        <v>7470</v>
      </c>
      <c r="P3876">
        <v>6892200</v>
      </c>
      <c r="Q3876" t="s">
        <v>6778</v>
      </c>
      <c r="R3876" t="s">
        <v>6779</v>
      </c>
      <c r="S3876" s="12"/>
      <c r="T3876" s="13"/>
      <c r="U3876" t="s">
        <v>6629</v>
      </c>
    </row>
    <row r="3877" spans="1:21" x14ac:dyDescent="0.25">
      <c r="A3877" t="s">
        <v>6637</v>
      </c>
      <c r="B3877" s="12">
        <v>42784</v>
      </c>
      <c r="C3877" t="s">
        <v>10082</v>
      </c>
      <c r="D3877" s="11">
        <v>46206.574050925898</v>
      </c>
      <c r="E3877" t="s">
        <v>10083</v>
      </c>
      <c r="F3877" t="s">
        <v>6617</v>
      </c>
      <c r="G3877" t="s">
        <v>6968</v>
      </c>
      <c r="H3877" t="s">
        <v>6503</v>
      </c>
      <c r="I3877" t="s">
        <v>55</v>
      </c>
      <c r="J3877" t="s">
        <v>643</v>
      </c>
      <c r="K3877" t="s">
        <v>10084</v>
      </c>
      <c r="L3877" t="s">
        <v>10024</v>
      </c>
      <c r="M3877" t="s">
        <v>10085</v>
      </c>
      <c r="N3877" t="s">
        <v>7044</v>
      </c>
      <c r="O3877" t="s">
        <v>10086</v>
      </c>
      <c r="P3877">
        <v>2122762</v>
      </c>
      <c r="Q3877" t="s">
        <v>6636</v>
      </c>
      <c r="R3877" t="s">
        <v>6636</v>
      </c>
      <c r="S3877" s="12"/>
      <c r="T3877" s="13"/>
      <c r="U3877" t="s">
        <v>6636</v>
      </c>
    </row>
    <row r="3878" spans="1:21" x14ac:dyDescent="0.25">
      <c r="A3878" t="s">
        <v>6637</v>
      </c>
      <c r="B3878" s="12">
        <v>42784</v>
      </c>
      <c r="C3878" t="s">
        <v>10082</v>
      </c>
      <c r="D3878" s="11">
        <v>46206.574050925898</v>
      </c>
      <c r="E3878" t="s">
        <v>10083</v>
      </c>
      <c r="F3878" t="s">
        <v>6617</v>
      </c>
      <c r="G3878" t="s">
        <v>10022</v>
      </c>
      <c r="H3878" t="s">
        <v>6503</v>
      </c>
      <c r="I3878" t="s">
        <v>55</v>
      </c>
      <c r="J3878" t="s">
        <v>643</v>
      </c>
      <c r="K3878" t="s">
        <v>10084</v>
      </c>
      <c r="L3878" t="s">
        <v>10024</v>
      </c>
      <c r="M3878" t="s">
        <v>10085</v>
      </c>
      <c r="N3878" t="s">
        <v>7044</v>
      </c>
      <c r="O3878" t="s">
        <v>10086</v>
      </c>
      <c r="P3878">
        <v>2122762</v>
      </c>
      <c r="Q3878" t="s">
        <v>6636</v>
      </c>
      <c r="R3878" t="s">
        <v>6636</v>
      </c>
      <c r="S3878" s="12"/>
      <c r="T3878" s="13"/>
      <c r="U3878" t="s">
        <v>6636</v>
      </c>
    </row>
    <row r="3879" spans="1:21" x14ac:dyDescent="0.25">
      <c r="A3879" t="s">
        <v>6619</v>
      </c>
      <c r="B3879" s="12">
        <v>42784</v>
      </c>
      <c r="C3879" t="s">
        <v>10082</v>
      </c>
      <c r="D3879" s="11">
        <v>46206.6619444444</v>
      </c>
      <c r="E3879" t="s">
        <v>10083</v>
      </c>
      <c r="F3879" t="s">
        <v>6617</v>
      </c>
      <c r="G3879" t="s">
        <v>6968</v>
      </c>
      <c r="H3879" t="s">
        <v>6503</v>
      </c>
      <c r="I3879" t="s">
        <v>55</v>
      </c>
      <c r="J3879" t="s">
        <v>643</v>
      </c>
      <c r="K3879" t="s">
        <v>10084</v>
      </c>
      <c r="L3879" t="s">
        <v>10024</v>
      </c>
      <c r="M3879" t="s">
        <v>10085</v>
      </c>
      <c r="N3879" t="s">
        <v>7044</v>
      </c>
      <c r="O3879" t="s">
        <v>10086</v>
      </c>
      <c r="P3879">
        <v>2122762</v>
      </c>
      <c r="Q3879" t="s">
        <v>6636</v>
      </c>
      <c r="R3879" t="s">
        <v>6636</v>
      </c>
      <c r="S3879" s="12"/>
      <c r="T3879" s="13"/>
      <c r="U3879" t="s">
        <v>6636</v>
      </c>
    </row>
    <row r="3880" spans="1:21" x14ac:dyDescent="0.25">
      <c r="A3880" t="s">
        <v>6619</v>
      </c>
      <c r="B3880" s="12">
        <v>42784</v>
      </c>
      <c r="C3880" t="s">
        <v>10082</v>
      </c>
      <c r="D3880" s="11">
        <v>46206.6619444444</v>
      </c>
      <c r="E3880" t="s">
        <v>10083</v>
      </c>
      <c r="F3880" t="s">
        <v>6617</v>
      </c>
      <c r="G3880" t="s">
        <v>10022</v>
      </c>
      <c r="H3880" t="s">
        <v>6503</v>
      </c>
      <c r="I3880" t="s">
        <v>55</v>
      </c>
      <c r="J3880" t="s">
        <v>643</v>
      </c>
      <c r="K3880" t="s">
        <v>10084</v>
      </c>
      <c r="L3880" t="s">
        <v>10024</v>
      </c>
      <c r="M3880" t="s">
        <v>10085</v>
      </c>
      <c r="N3880" t="s">
        <v>7044</v>
      </c>
      <c r="O3880" t="s">
        <v>10086</v>
      </c>
      <c r="P3880">
        <v>2122762</v>
      </c>
      <c r="Q3880" t="s">
        <v>6636</v>
      </c>
      <c r="R3880" t="s">
        <v>6636</v>
      </c>
      <c r="S3880" s="12"/>
      <c r="T3880" s="13"/>
      <c r="U3880" t="s">
        <v>6636</v>
      </c>
    </row>
    <row r="3881" spans="1:21" x14ac:dyDescent="0.25">
      <c r="A3881" t="s">
        <v>6637</v>
      </c>
      <c r="B3881" s="12">
        <v>42828</v>
      </c>
      <c r="C3881" t="s">
        <v>10087</v>
      </c>
      <c r="D3881" s="11">
        <v>46207.4555092593</v>
      </c>
      <c r="E3881" t="s">
        <v>10088</v>
      </c>
      <c r="F3881" t="s">
        <v>6617</v>
      </c>
      <c r="G3881" t="s">
        <v>7506</v>
      </c>
      <c r="H3881" t="s">
        <v>6503</v>
      </c>
      <c r="I3881" t="s">
        <v>55</v>
      </c>
      <c r="J3881" t="s">
        <v>44</v>
      </c>
      <c r="K3881" t="s">
        <v>10089</v>
      </c>
      <c r="L3881" t="s">
        <v>10055</v>
      </c>
      <c r="M3881" t="s">
        <v>10090</v>
      </c>
      <c r="N3881" t="s">
        <v>7506</v>
      </c>
      <c r="O3881" t="s">
        <v>8352</v>
      </c>
      <c r="P3881">
        <v>3974990</v>
      </c>
      <c r="Q3881" t="s">
        <v>6636</v>
      </c>
      <c r="R3881" t="s">
        <v>6636</v>
      </c>
      <c r="S3881" s="12"/>
      <c r="T3881" s="13"/>
      <c r="U3881" t="s">
        <v>6636</v>
      </c>
    </row>
    <row r="3882" spans="1:21" x14ac:dyDescent="0.25">
      <c r="A3882" t="s">
        <v>6637</v>
      </c>
      <c r="B3882" s="12">
        <v>42828</v>
      </c>
      <c r="C3882" t="s">
        <v>10087</v>
      </c>
      <c r="D3882" s="11">
        <v>46207.4555092593</v>
      </c>
      <c r="E3882" t="s">
        <v>10088</v>
      </c>
      <c r="F3882" t="s">
        <v>6617</v>
      </c>
      <c r="G3882" t="s">
        <v>10057</v>
      </c>
      <c r="H3882" t="s">
        <v>6503</v>
      </c>
      <c r="I3882" t="s">
        <v>55</v>
      </c>
      <c r="J3882" t="s">
        <v>44</v>
      </c>
      <c r="K3882" t="s">
        <v>10089</v>
      </c>
      <c r="L3882" t="s">
        <v>10055</v>
      </c>
      <c r="M3882" t="s">
        <v>10090</v>
      </c>
      <c r="N3882" t="s">
        <v>7506</v>
      </c>
      <c r="O3882" t="s">
        <v>8352</v>
      </c>
      <c r="P3882">
        <v>3974990</v>
      </c>
      <c r="Q3882" t="s">
        <v>6636</v>
      </c>
      <c r="R3882" t="s">
        <v>6636</v>
      </c>
      <c r="S3882" s="12"/>
      <c r="T3882" s="13"/>
      <c r="U3882" t="s">
        <v>6636</v>
      </c>
    </row>
    <row r="3883" spans="1:21" x14ac:dyDescent="0.25">
      <c r="A3883" t="s">
        <v>6637</v>
      </c>
      <c r="B3883" s="12">
        <v>42828</v>
      </c>
      <c r="C3883" t="s">
        <v>10087</v>
      </c>
      <c r="D3883" s="11">
        <v>46207.4555092593</v>
      </c>
      <c r="E3883" t="s">
        <v>10088</v>
      </c>
      <c r="F3883" t="s">
        <v>6617</v>
      </c>
      <c r="G3883" t="s">
        <v>10058</v>
      </c>
      <c r="H3883" t="s">
        <v>6503</v>
      </c>
      <c r="I3883" t="s">
        <v>55</v>
      </c>
      <c r="J3883" t="s">
        <v>44</v>
      </c>
      <c r="K3883" t="s">
        <v>10089</v>
      </c>
      <c r="L3883" t="s">
        <v>10055</v>
      </c>
      <c r="M3883" t="s">
        <v>10090</v>
      </c>
      <c r="N3883" t="s">
        <v>7506</v>
      </c>
      <c r="O3883" t="s">
        <v>8352</v>
      </c>
      <c r="P3883">
        <v>3974990</v>
      </c>
      <c r="Q3883" t="s">
        <v>6636</v>
      </c>
      <c r="R3883" t="s">
        <v>6636</v>
      </c>
      <c r="S3883" s="12"/>
      <c r="T3883" s="13"/>
      <c r="U3883" t="s">
        <v>6636</v>
      </c>
    </row>
    <row r="3884" spans="1:21" x14ac:dyDescent="0.25">
      <c r="A3884" t="s">
        <v>6619</v>
      </c>
      <c r="B3884" s="12">
        <v>128433</v>
      </c>
      <c r="C3884" t="s">
        <v>10080</v>
      </c>
      <c r="D3884" s="11">
        <v>46207.528055555602</v>
      </c>
      <c r="E3884" t="s">
        <v>10081</v>
      </c>
      <c r="F3884" t="s">
        <v>6617</v>
      </c>
      <c r="G3884" t="s">
        <v>6968</v>
      </c>
      <c r="H3884" t="s">
        <v>6503</v>
      </c>
      <c r="I3884" t="s">
        <v>6636</v>
      </c>
      <c r="J3884" t="s">
        <v>6636</v>
      </c>
      <c r="K3884" t="s">
        <v>10028</v>
      </c>
      <c r="L3884" t="s">
        <v>10018</v>
      </c>
      <c r="M3884" t="s">
        <v>10029</v>
      </c>
      <c r="N3884" t="s">
        <v>7469</v>
      </c>
      <c r="O3884" t="s">
        <v>7470</v>
      </c>
      <c r="P3884">
        <v>6892200</v>
      </c>
      <c r="Q3884" t="s">
        <v>6778</v>
      </c>
      <c r="R3884" t="s">
        <v>6779</v>
      </c>
      <c r="S3884" s="12"/>
      <c r="T3884" s="13"/>
      <c r="U3884" t="s">
        <v>6629</v>
      </c>
    </row>
    <row r="3885" spans="1:21" x14ac:dyDescent="0.25">
      <c r="A3885" t="s">
        <v>6619</v>
      </c>
      <c r="B3885" s="12">
        <v>42828</v>
      </c>
      <c r="C3885" t="s">
        <v>10087</v>
      </c>
      <c r="D3885" s="11">
        <v>46207.697800925896</v>
      </c>
      <c r="E3885" t="s">
        <v>10088</v>
      </c>
      <c r="F3885" t="s">
        <v>6617</v>
      </c>
      <c r="G3885" t="s">
        <v>7506</v>
      </c>
      <c r="H3885" t="s">
        <v>6503</v>
      </c>
      <c r="I3885" t="s">
        <v>55</v>
      </c>
      <c r="J3885" t="s">
        <v>44</v>
      </c>
      <c r="K3885" t="s">
        <v>10089</v>
      </c>
      <c r="L3885" t="s">
        <v>10055</v>
      </c>
      <c r="M3885" t="s">
        <v>10090</v>
      </c>
      <c r="N3885" t="s">
        <v>7506</v>
      </c>
      <c r="O3885" t="s">
        <v>8352</v>
      </c>
      <c r="P3885">
        <v>3974990</v>
      </c>
      <c r="Q3885" t="s">
        <v>6636</v>
      </c>
      <c r="R3885" t="s">
        <v>6636</v>
      </c>
      <c r="S3885" s="12"/>
      <c r="T3885" s="13"/>
      <c r="U3885" t="s">
        <v>6636</v>
      </c>
    </row>
    <row r="3886" spans="1:21" x14ac:dyDescent="0.25">
      <c r="A3886" t="s">
        <v>6619</v>
      </c>
      <c r="B3886" s="12">
        <v>42828</v>
      </c>
      <c r="C3886" t="s">
        <v>10087</v>
      </c>
      <c r="D3886" s="11">
        <v>46207.697800925896</v>
      </c>
      <c r="E3886" t="s">
        <v>10088</v>
      </c>
      <c r="F3886" t="s">
        <v>6617</v>
      </c>
      <c r="G3886" t="s">
        <v>10057</v>
      </c>
      <c r="H3886" t="s">
        <v>6503</v>
      </c>
      <c r="I3886" t="s">
        <v>55</v>
      </c>
      <c r="J3886" t="s">
        <v>44</v>
      </c>
      <c r="K3886" t="s">
        <v>10089</v>
      </c>
      <c r="L3886" t="s">
        <v>10055</v>
      </c>
      <c r="M3886" t="s">
        <v>10090</v>
      </c>
      <c r="N3886" t="s">
        <v>7506</v>
      </c>
      <c r="O3886" t="s">
        <v>8352</v>
      </c>
      <c r="P3886">
        <v>3974990</v>
      </c>
      <c r="Q3886" t="s">
        <v>6636</v>
      </c>
      <c r="R3886" t="s">
        <v>6636</v>
      </c>
      <c r="S3886" s="12"/>
      <c r="T3886" s="13"/>
      <c r="U3886" t="s">
        <v>6636</v>
      </c>
    </row>
    <row r="3887" spans="1:21" x14ac:dyDescent="0.25">
      <c r="A3887" t="s">
        <v>6619</v>
      </c>
      <c r="B3887" s="12">
        <v>42828</v>
      </c>
      <c r="C3887" t="s">
        <v>10087</v>
      </c>
      <c r="D3887" s="11">
        <v>46207.697800925896</v>
      </c>
      <c r="E3887" t="s">
        <v>10088</v>
      </c>
      <c r="F3887" t="s">
        <v>6617</v>
      </c>
      <c r="G3887" t="s">
        <v>10058</v>
      </c>
      <c r="H3887" t="s">
        <v>6503</v>
      </c>
      <c r="I3887" t="s">
        <v>55</v>
      </c>
      <c r="J3887" t="s">
        <v>44</v>
      </c>
      <c r="K3887" t="s">
        <v>10089</v>
      </c>
      <c r="L3887" t="s">
        <v>10055</v>
      </c>
      <c r="M3887" t="s">
        <v>10090</v>
      </c>
      <c r="N3887" t="s">
        <v>7506</v>
      </c>
      <c r="O3887" t="s">
        <v>8352</v>
      </c>
      <c r="P3887">
        <v>3974990</v>
      </c>
      <c r="Q3887" t="s">
        <v>6636</v>
      </c>
      <c r="R3887" t="s">
        <v>6636</v>
      </c>
      <c r="S3887" s="12"/>
      <c r="T3887" s="13"/>
      <c r="U3887" t="s">
        <v>6636</v>
      </c>
    </row>
    <row r="3888" spans="1:21" x14ac:dyDescent="0.25">
      <c r="A3888" t="s">
        <v>6637</v>
      </c>
      <c r="B3888" s="12">
        <v>128805</v>
      </c>
      <c r="C3888" t="s">
        <v>10091</v>
      </c>
      <c r="D3888" s="11">
        <v>46209.8675925926</v>
      </c>
      <c r="E3888" t="s">
        <v>10092</v>
      </c>
      <c r="F3888" t="s">
        <v>6617</v>
      </c>
      <c r="G3888" t="s">
        <v>6968</v>
      </c>
      <c r="H3888" t="s">
        <v>6503</v>
      </c>
      <c r="I3888" t="s">
        <v>65</v>
      </c>
      <c r="J3888" t="s">
        <v>67</v>
      </c>
      <c r="K3888" t="s">
        <v>10036</v>
      </c>
      <c r="L3888" t="s">
        <v>10018</v>
      </c>
      <c r="M3888" t="s">
        <v>10037</v>
      </c>
      <c r="N3888" t="s">
        <v>7469</v>
      </c>
      <c r="O3888" t="s">
        <v>9605</v>
      </c>
      <c r="P3888">
        <v>6438150</v>
      </c>
      <c r="Q3888" t="s">
        <v>6778</v>
      </c>
      <c r="R3888" t="s">
        <v>6779</v>
      </c>
      <c r="S3888" s="12"/>
      <c r="T3888" s="13"/>
      <c r="U3888" t="s">
        <v>6629</v>
      </c>
    </row>
    <row r="3889" spans="1:21" x14ac:dyDescent="0.25">
      <c r="A3889" t="s">
        <v>6637</v>
      </c>
      <c r="B3889" s="12">
        <v>128931</v>
      </c>
      <c r="C3889" t="s">
        <v>10093</v>
      </c>
      <c r="D3889" s="11">
        <v>46210.785277777803</v>
      </c>
      <c r="E3889" t="s">
        <v>10094</v>
      </c>
      <c r="F3889" t="s">
        <v>6617</v>
      </c>
      <c r="G3889" t="s">
        <v>6968</v>
      </c>
      <c r="H3889" t="s">
        <v>6503</v>
      </c>
      <c r="I3889" t="s">
        <v>55</v>
      </c>
      <c r="J3889" t="s">
        <v>44</v>
      </c>
      <c r="K3889" t="s">
        <v>10017</v>
      </c>
      <c r="L3889" t="s">
        <v>10018</v>
      </c>
      <c r="M3889" t="s">
        <v>10019</v>
      </c>
      <c r="N3889" t="s">
        <v>7469</v>
      </c>
      <c r="O3889" t="s">
        <v>7933</v>
      </c>
      <c r="P3889">
        <v>10081575</v>
      </c>
      <c r="Q3889" t="s">
        <v>6893</v>
      </c>
      <c r="R3889" t="s">
        <v>6779</v>
      </c>
      <c r="S3889" s="12"/>
      <c r="T3889" s="13"/>
      <c r="U3889" t="s">
        <v>6636</v>
      </c>
    </row>
    <row r="3890" spans="1:21" x14ac:dyDescent="0.25">
      <c r="A3890" t="s">
        <v>6619</v>
      </c>
      <c r="B3890" s="12">
        <v>128805</v>
      </c>
      <c r="C3890" t="s">
        <v>10091</v>
      </c>
      <c r="D3890" s="11">
        <v>46210.807106481501</v>
      </c>
      <c r="E3890" t="s">
        <v>10092</v>
      </c>
      <c r="F3890" t="s">
        <v>6617</v>
      </c>
      <c r="G3890" t="s">
        <v>6968</v>
      </c>
      <c r="H3890" t="s">
        <v>6503</v>
      </c>
      <c r="I3890" t="s">
        <v>65</v>
      </c>
      <c r="J3890" t="s">
        <v>67</v>
      </c>
      <c r="K3890" t="s">
        <v>10036</v>
      </c>
      <c r="L3890" t="s">
        <v>10018</v>
      </c>
      <c r="M3890" t="s">
        <v>10037</v>
      </c>
      <c r="N3890" t="s">
        <v>7469</v>
      </c>
      <c r="O3890" t="s">
        <v>9605</v>
      </c>
      <c r="P3890">
        <v>6438150</v>
      </c>
      <c r="Q3890" t="s">
        <v>6778</v>
      </c>
      <c r="R3890" t="s">
        <v>6779</v>
      </c>
      <c r="S3890" s="12"/>
      <c r="T3890" s="13"/>
      <c r="U3890" t="s">
        <v>6629</v>
      </c>
    </row>
    <row r="3891" spans="1:21" x14ac:dyDescent="0.25">
      <c r="A3891" t="s">
        <v>6637</v>
      </c>
      <c r="B3891" s="12">
        <v>43026</v>
      </c>
      <c r="C3891" t="s">
        <v>10095</v>
      </c>
      <c r="D3891" s="11">
        <v>46211.6084722222</v>
      </c>
      <c r="E3891" t="s">
        <v>10096</v>
      </c>
      <c r="F3891" t="s">
        <v>6617</v>
      </c>
      <c r="G3891" t="s">
        <v>6968</v>
      </c>
      <c r="H3891" t="s">
        <v>6503</v>
      </c>
      <c r="I3891" t="s">
        <v>55</v>
      </c>
      <c r="J3891" t="s">
        <v>737</v>
      </c>
      <c r="K3891" t="s">
        <v>10097</v>
      </c>
      <c r="L3891" t="s">
        <v>10024</v>
      </c>
      <c r="M3891" t="s">
        <v>10098</v>
      </c>
      <c r="N3891" t="s">
        <v>7044</v>
      </c>
      <c r="O3891" t="s">
        <v>7045</v>
      </c>
      <c r="P3891">
        <v>3179900</v>
      </c>
      <c r="Q3891" t="s">
        <v>6636</v>
      </c>
      <c r="R3891" t="s">
        <v>6636</v>
      </c>
      <c r="S3891" s="12"/>
      <c r="T3891" s="13"/>
      <c r="U3891" t="s">
        <v>6629</v>
      </c>
    </row>
    <row r="3892" spans="1:21" x14ac:dyDescent="0.25">
      <c r="A3892" t="s">
        <v>6637</v>
      </c>
      <c r="B3892" s="12">
        <v>43026</v>
      </c>
      <c r="C3892" t="s">
        <v>10095</v>
      </c>
      <c r="D3892" s="11">
        <v>46211.6084722222</v>
      </c>
      <c r="E3892" t="s">
        <v>10096</v>
      </c>
      <c r="F3892" t="s">
        <v>6617</v>
      </c>
      <c r="G3892" t="s">
        <v>10022</v>
      </c>
      <c r="H3892" t="s">
        <v>6503</v>
      </c>
      <c r="I3892" t="s">
        <v>55</v>
      </c>
      <c r="J3892" t="s">
        <v>737</v>
      </c>
      <c r="K3892" t="s">
        <v>10097</v>
      </c>
      <c r="L3892" t="s">
        <v>10024</v>
      </c>
      <c r="M3892" t="s">
        <v>10098</v>
      </c>
      <c r="N3892" t="s">
        <v>7044</v>
      </c>
      <c r="O3892" t="s">
        <v>7045</v>
      </c>
      <c r="P3892">
        <v>3179900</v>
      </c>
      <c r="Q3892" t="s">
        <v>6636</v>
      </c>
      <c r="R3892" t="s">
        <v>6636</v>
      </c>
      <c r="S3892" s="12"/>
      <c r="T3892" s="13"/>
      <c r="U3892" t="s">
        <v>6629</v>
      </c>
    </row>
    <row r="3893" spans="1:21" x14ac:dyDescent="0.25">
      <c r="A3893" t="s">
        <v>6619</v>
      </c>
      <c r="B3893" s="12">
        <v>128931</v>
      </c>
      <c r="C3893" t="s">
        <v>10093</v>
      </c>
      <c r="D3893" s="11">
        <v>46211.747060185196</v>
      </c>
      <c r="E3893" t="s">
        <v>10094</v>
      </c>
      <c r="F3893" t="s">
        <v>6617</v>
      </c>
      <c r="G3893" t="s">
        <v>6968</v>
      </c>
      <c r="H3893" t="s">
        <v>6503</v>
      </c>
      <c r="I3893" t="s">
        <v>55</v>
      </c>
      <c r="J3893" t="s">
        <v>44</v>
      </c>
      <c r="K3893" t="s">
        <v>10017</v>
      </c>
      <c r="L3893" t="s">
        <v>10018</v>
      </c>
      <c r="M3893" t="s">
        <v>10019</v>
      </c>
      <c r="N3893" t="s">
        <v>7469</v>
      </c>
      <c r="O3893" t="s">
        <v>7933</v>
      </c>
      <c r="P3893">
        <v>10081575</v>
      </c>
      <c r="Q3893" t="s">
        <v>6893</v>
      </c>
      <c r="R3893" t="s">
        <v>6779</v>
      </c>
      <c r="S3893" s="12"/>
      <c r="T3893" s="13"/>
      <c r="U3893" t="s">
        <v>6636</v>
      </c>
    </row>
    <row r="3894" spans="1:21" x14ac:dyDescent="0.25">
      <c r="A3894" t="s">
        <v>6637</v>
      </c>
      <c r="B3894" s="12">
        <v>129630</v>
      </c>
      <c r="C3894" t="s">
        <v>10099</v>
      </c>
      <c r="D3894" s="11">
        <v>46212.743634259299</v>
      </c>
      <c r="E3894" t="s">
        <v>10100</v>
      </c>
      <c r="F3894" t="s">
        <v>6617</v>
      </c>
      <c r="G3894" t="s">
        <v>6968</v>
      </c>
      <c r="H3894" t="s">
        <v>6503</v>
      </c>
      <c r="I3894" t="s">
        <v>55</v>
      </c>
      <c r="J3894" t="s">
        <v>44</v>
      </c>
      <c r="K3894" t="s">
        <v>10032</v>
      </c>
      <c r="L3894" t="s">
        <v>10018</v>
      </c>
      <c r="M3894" t="s">
        <v>10033</v>
      </c>
      <c r="N3894" t="s">
        <v>7469</v>
      </c>
      <c r="O3894" t="s">
        <v>7933</v>
      </c>
      <c r="P3894">
        <v>9419850</v>
      </c>
      <c r="Q3894" t="s">
        <v>6636</v>
      </c>
      <c r="R3894" t="s">
        <v>6636</v>
      </c>
      <c r="S3894" s="12"/>
      <c r="T3894" s="13"/>
      <c r="U3894" t="s">
        <v>6636</v>
      </c>
    </row>
    <row r="3895" spans="1:21" x14ac:dyDescent="0.25">
      <c r="A3895" t="s">
        <v>6619</v>
      </c>
      <c r="B3895" s="12">
        <v>43026</v>
      </c>
      <c r="C3895" t="s">
        <v>10095</v>
      </c>
      <c r="D3895" s="11">
        <v>46212.817939814799</v>
      </c>
      <c r="E3895" t="s">
        <v>10096</v>
      </c>
      <c r="F3895" t="s">
        <v>6617</v>
      </c>
      <c r="G3895" t="s">
        <v>6968</v>
      </c>
      <c r="H3895" t="s">
        <v>6503</v>
      </c>
      <c r="I3895" t="s">
        <v>55</v>
      </c>
      <c r="J3895" t="s">
        <v>737</v>
      </c>
      <c r="K3895" t="s">
        <v>10097</v>
      </c>
      <c r="L3895" t="s">
        <v>10024</v>
      </c>
      <c r="M3895" t="s">
        <v>10098</v>
      </c>
      <c r="N3895" t="s">
        <v>7044</v>
      </c>
      <c r="O3895" t="s">
        <v>7045</v>
      </c>
      <c r="P3895">
        <v>3179900</v>
      </c>
      <c r="Q3895" t="s">
        <v>6636</v>
      </c>
      <c r="R3895" t="s">
        <v>6636</v>
      </c>
      <c r="S3895" s="12"/>
      <c r="T3895" s="13"/>
      <c r="U3895" t="s">
        <v>6629</v>
      </c>
    </row>
    <row r="3896" spans="1:21" x14ac:dyDescent="0.25">
      <c r="A3896" t="s">
        <v>6619</v>
      </c>
      <c r="B3896" s="12">
        <v>43026</v>
      </c>
      <c r="C3896" t="s">
        <v>10095</v>
      </c>
      <c r="D3896" s="11">
        <v>46212.817939814799</v>
      </c>
      <c r="E3896" t="s">
        <v>10096</v>
      </c>
      <c r="F3896" t="s">
        <v>6617</v>
      </c>
      <c r="G3896" t="s">
        <v>10022</v>
      </c>
      <c r="H3896" t="s">
        <v>6503</v>
      </c>
      <c r="I3896" t="s">
        <v>55</v>
      </c>
      <c r="J3896" t="s">
        <v>737</v>
      </c>
      <c r="K3896" t="s">
        <v>10097</v>
      </c>
      <c r="L3896" t="s">
        <v>10024</v>
      </c>
      <c r="M3896" t="s">
        <v>10098</v>
      </c>
      <c r="N3896" t="s">
        <v>7044</v>
      </c>
      <c r="O3896" t="s">
        <v>7045</v>
      </c>
      <c r="P3896">
        <v>3179900</v>
      </c>
      <c r="Q3896" t="s">
        <v>6636</v>
      </c>
      <c r="R3896" t="s">
        <v>6636</v>
      </c>
      <c r="S3896" s="12"/>
      <c r="T3896" s="13"/>
      <c r="U3896" t="s">
        <v>6629</v>
      </c>
    </row>
    <row r="3897" spans="1:21" x14ac:dyDescent="0.25">
      <c r="A3897" t="s">
        <v>6637</v>
      </c>
      <c r="B3897" s="12">
        <v>129639</v>
      </c>
      <c r="C3897" t="s">
        <v>10101</v>
      </c>
      <c r="D3897" s="11">
        <v>46213.052083333299</v>
      </c>
      <c r="E3897" t="s">
        <v>10102</v>
      </c>
      <c r="F3897" t="s">
        <v>6617</v>
      </c>
      <c r="G3897" t="s">
        <v>6968</v>
      </c>
      <c r="H3897" t="s">
        <v>6503</v>
      </c>
      <c r="I3897" t="s">
        <v>55</v>
      </c>
      <c r="J3897" t="s">
        <v>44</v>
      </c>
      <c r="K3897" t="s">
        <v>10040</v>
      </c>
      <c r="L3897" t="s">
        <v>10018</v>
      </c>
      <c r="M3897" t="s">
        <v>10041</v>
      </c>
      <c r="N3897" t="s">
        <v>7469</v>
      </c>
      <c r="O3897" t="s">
        <v>7470</v>
      </c>
      <c r="P3897">
        <v>7748400</v>
      </c>
      <c r="Q3897" t="s">
        <v>6636</v>
      </c>
      <c r="R3897" t="s">
        <v>6636</v>
      </c>
      <c r="S3897" s="12"/>
      <c r="T3897" s="13"/>
      <c r="U3897" t="s">
        <v>7076</v>
      </c>
    </row>
    <row r="3898" spans="1:21" x14ac:dyDescent="0.25">
      <c r="A3898" t="s">
        <v>6637</v>
      </c>
      <c r="B3898" s="12">
        <v>129207</v>
      </c>
      <c r="C3898" t="s">
        <v>10103</v>
      </c>
      <c r="D3898" s="11">
        <v>46213.8890046296</v>
      </c>
      <c r="E3898" t="s">
        <v>10104</v>
      </c>
      <c r="F3898" t="s">
        <v>6617</v>
      </c>
      <c r="G3898" t="s">
        <v>6968</v>
      </c>
      <c r="H3898" t="s">
        <v>6503</v>
      </c>
      <c r="I3898" t="s">
        <v>65</v>
      </c>
      <c r="J3898" t="s">
        <v>219</v>
      </c>
      <c r="K3898" t="s">
        <v>10105</v>
      </c>
      <c r="L3898" t="s">
        <v>10018</v>
      </c>
      <c r="M3898" t="s">
        <v>10106</v>
      </c>
      <c r="N3898" t="s">
        <v>7469</v>
      </c>
      <c r="O3898" t="s">
        <v>7470</v>
      </c>
      <c r="P3898">
        <v>7748400</v>
      </c>
      <c r="Q3898" t="s">
        <v>6636</v>
      </c>
      <c r="R3898" t="s">
        <v>6636</v>
      </c>
      <c r="S3898" s="12"/>
      <c r="T3898" s="13"/>
      <c r="U3898" t="s">
        <v>6629</v>
      </c>
    </row>
    <row r="3899" spans="1:21" x14ac:dyDescent="0.25">
      <c r="A3899" t="s">
        <v>6619</v>
      </c>
      <c r="B3899" s="12">
        <v>129207</v>
      </c>
      <c r="C3899" t="s">
        <v>10103</v>
      </c>
      <c r="D3899" s="11">
        <v>46214.431828703702</v>
      </c>
      <c r="E3899" t="s">
        <v>10104</v>
      </c>
      <c r="F3899" t="s">
        <v>6617</v>
      </c>
      <c r="G3899" t="s">
        <v>6968</v>
      </c>
      <c r="H3899" t="s">
        <v>6503</v>
      </c>
      <c r="I3899" t="s">
        <v>65</v>
      </c>
      <c r="J3899" t="s">
        <v>219</v>
      </c>
      <c r="K3899" t="s">
        <v>10105</v>
      </c>
      <c r="L3899" t="s">
        <v>10018</v>
      </c>
      <c r="M3899" t="s">
        <v>10106</v>
      </c>
      <c r="N3899" t="s">
        <v>7469</v>
      </c>
      <c r="O3899" t="s">
        <v>7470</v>
      </c>
      <c r="P3899">
        <v>7748400</v>
      </c>
      <c r="Q3899" t="s">
        <v>6636</v>
      </c>
      <c r="R3899" t="s">
        <v>6636</v>
      </c>
      <c r="S3899" s="12"/>
      <c r="T3899" s="13"/>
      <c r="U3899" t="s">
        <v>6629</v>
      </c>
    </row>
    <row r="3900" spans="1:21" x14ac:dyDescent="0.25">
      <c r="A3900" t="s">
        <v>6637</v>
      </c>
      <c r="B3900" s="12">
        <v>259119</v>
      </c>
      <c r="C3900" t="s">
        <v>10107</v>
      </c>
      <c r="D3900" s="11">
        <v>46216.667592592603</v>
      </c>
      <c r="E3900" t="s">
        <v>10108</v>
      </c>
      <c r="F3900" t="s">
        <v>6617</v>
      </c>
      <c r="G3900" t="s">
        <v>6968</v>
      </c>
      <c r="H3900" t="s">
        <v>6503</v>
      </c>
      <c r="I3900" t="s">
        <v>55</v>
      </c>
      <c r="J3900" t="s">
        <v>44</v>
      </c>
      <c r="K3900" t="s">
        <v>10032</v>
      </c>
      <c r="L3900" t="s">
        <v>10018</v>
      </c>
      <c r="M3900" t="s">
        <v>10033</v>
      </c>
      <c r="N3900" t="s">
        <v>7469</v>
      </c>
      <c r="O3900" t="s">
        <v>7933</v>
      </c>
      <c r="P3900">
        <v>18839700</v>
      </c>
      <c r="Q3900" t="s">
        <v>6636</v>
      </c>
      <c r="R3900" t="s">
        <v>6636</v>
      </c>
      <c r="S3900" s="12"/>
      <c r="T3900" s="13"/>
      <c r="U3900" t="s">
        <v>6636</v>
      </c>
    </row>
    <row r="3901" spans="1:21" x14ac:dyDescent="0.25">
      <c r="A3901" t="s">
        <v>6619</v>
      </c>
      <c r="B3901" s="12">
        <v>129561</v>
      </c>
      <c r="C3901" t="s">
        <v>10107</v>
      </c>
      <c r="D3901" s="11">
        <v>46216.706701388903</v>
      </c>
      <c r="E3901" t="s">
        <v>10108</v>
      </c>
      <c r="F3901" t="s">
        <v>6617</v>
      </c>
      <c r="G3901" t="s">
        <v>6968</v>
      </c>
      <c r="H3901" t="s">
        <v>6503</v>
      </c>
      <c r="I3901" t="s">
        <v>55</v>
      </c>
      <c r="J3901" t="s">
        <v>44</v>
      </c>
      <c r="K3901" t="s">
        <v>10032</v>
      </c>
      <c r="L3901" t="s">
        <v>10018</v>
      </c>
      <c r="M3901" t="s">
        <v>10033</v>
      </c>
      <c r="N3901" t="s">
        <v>7469</v>
      </c>
      <c r="O3901" t="s">
        <v>7933</v>
      </c>
      <c r="P3901">
        <v>9419850</v>
      </c>
      <c r="Q3901" t="s">
        <v>6636</v>
      </c>
      <c r="R3901" t="s">
        <v>6636</v>
      </c>
      <c r="S3901" s="12"/>
      <c r="T3901" s="13"/>
      <c r="U3901" t="s">
        <v>6636</v>
      </c>
    </row>
    <row r="3902" spans="1:21" x14ac:dyDescent="0.25">
      <c r="A3902" t="s">
        <v>6619</v>
      </c>
      <c r="B3902" s="12">
        <v>129630</v>
      </c>
      <c r="C3902" t="s">
        <v>10099</v>
      </c>
      <c r="D3902" s="11">
        <v>46217.430428240703</v>
      </c>
      <c r="E3902" t="s">
        <v>10100</v>
      </c>
      <c r="F3902" t="s">
        <v>6617</v>
      </c>
      <c r="G3902" t="s">
        <v>6968</v>
      </c>
      <c r="H3902" t="s">
        <v>6503</v>
      </c>
      <c r="I3902" t="s">
        <v>55</v>
      </c>
      <c r="J3902" t="s">
        <v>44</v>
      </c>
      <c r="K3902" t="s">
        <v>10032</v>
      </c>
      <c r="L3902" t="s">
        <v>10018</v>
      </c>
      <c r="M3902" t="s">
        <v>10033</v>
      </c>
      <c r="N3902" t="s">
        <v>7469</v>
      </c>
      <c r="O3902" t="s">
        <v>7933</v>
      </c>
      <c r="P3902">
        <v>9419850</v>
      </c>
      <c r="Q3902" t="s">
        <v>6636</v>
      </c>
      <c r="R3902" t="s">
        <v>6636</v>
      </c>
      <c r="S3902" s="12"/>
      <c r="T3902" s="13"/>
      <c r="U3902" t="s">
        <v>6636</v>
      </c>
    </row>
    <row r="3903" spans="1:21" x14ac:dyDescent="0.25">
      <c r="A3903" t="s">
        <v>6619</v>
      </c>
      <c r="B3903" s="12">
        <v>129639</v>
      </c>
      <c r="C3903" t="s">
        <v>10101</v>
      </c>
      <c r="D3903" s="11">
        <v>46217.4434259259</v>
      </c>
      <c r="E3903" t="s">
        <v>10102</v>
      </c>
      <c r="F3903" t="s">
        <v>6617</v>
      </c>
      <c r="G3903" t="s">
        <v>6968</v>
      </c>
      <c r="H3903" t="s">
        <v>6503</v>
      </c>
      <c r="I3903" t="s">
        <v>55</v>
      </c>
      <c r="J3903" t="s">
        <v>44</v>
      </c>
      <c r="K3903" t="s">
        <v>10040</v>
      </c>
      <c r="L3903" t="s">
        <v>10018</v>
      </c>
      <c r="M3903" t="s">
        <v>10041</v>
      </c>
      <c r="N3903" t="s">
        <v>7469</v>
      </c>
      <c r="O3903" t="s">
        <v>7470</v>
      </c>
      <c r="P3903">
        <v>7748400</v>
      </c>
      <c r="Q3903" t="s">
        <v>6636</v>
      </c>
      <c r="R3903" t="s">
        <v>6636</v>
      </c>
      <c r="S3903" s="12"/>
      <c r="T3903" s="13"/>
      <c r="U3903" t="s">
        <v>7076</v>
      </c>
    </row>
    <row r="3904" spans="1:21" x14ac:dyDescent="0.25">
      <c r="A3904" t="s">
        <v>6637</v>
      </c>
      <c r="B3904" s="12">
        <v>43408</v>
      </c>
      <c r="C3904" t="s">
        <v>9078</v>
      </c>
      <c r="D3904" s="11">
        <v>46217.8305555556</v>
      </c>
      <c r="E3904" t="s">
        <v>9079</v>
      </c>
      <c r="F3904" t="s">
        <v>6617</v>
      </c>
      <c r="G3904" t="s">
        <v>7506</v>
      </c>
      <c r="H3904" t="s">
        <v>6503</v>
      </c>
      <c r="I3904" t="s">
        <v>65</v>
      </c>
      <c r="J3904" t="s">
        <v>67</v>
      </c>
      <c r="K3904" t="s">
        <v>10109</v>
      </c>
      <c r="L3904" t="s">
        <v>10055</v>
      </c>
      <c r="M3904" t="s">
        <v>10110</v>
      </c>
      <c r="N3904" t="s">
        <v>7506</v>
      </c>
      <c r="O3904" t="s">
        <v>8076</v>
      </c>
      <c r="P3904">
        <v>3909990</v>
      </c>
      <c r="Q3904" t="s">
        <v>6778</v>
      </c>
      <c r="R3904" t="s">
        <v>6911</v>
      </c>
      <c r="S3904" s="12"/>
      <c r="T3904" s="13"/>
      <c r="U3904" t="s">
        <v>6629</v>
      </c>
    </row>
    <row r="3905" spans="1:21" x14ac:dyDescent="0.25">
      <c r="A3905" t="s">
        <v>6637</v>
      </c>
      <c r="B3905" s="12">
        <v>43408</v>
      </c>
      <c r="C3905" t="s">
        <v>9078</v>
      </c>
      <c r="D3905" s="11">
        <v>46217.8305555556</v>
      </c>
      <c r="E3905" t="s">
        <v>9079</v>
      </c>
      <c r="F3905" t="s">
        <v>6617</v>
      </c>
      <c r="G3905" t="s">
        <v>10057</v>
      </c>
      <c r="H3905" t="s">
        <v>6503</v>
      </c>
      <c r="I3905" t="s">
        <v>65</v>
      </c>
      <c r="J3905" t="s">
        <v>67</v>
      </c>
      <c r="K3905" t="s">
        <v>10109</v>
      </c>
      <c r="L3905" t="s">
        <v>10055</v>
      </c>
      <c r="M3905" t="s">
        <v>10110</v>
      </c>
      <c r="N3905" t="s">
        <v>7506</v>
      </c>
      <c r="O3905" t="s">
        <v>8076</v>
      </c>
      <c r="P3905">
        <v>3909990</v>
      </c>
      <c r="Q3905" t="s">
        <v>6778</v>
      </c>
      <c r="R3905" t="s">
        <v>6911</v>
      </c>
      <c r="S3905" s="12"/>
      <c r="T3905" s="13"/>
      <c r="U3905" t="s">
        <v>6629</v>
      </c>
    </row>
    <row r="3906" spans="1:21" x14ac:dyDescent="0.25">
      <c r="A3906" t="s">
        <v>6637</v>
      </c>
      <c r="B3906" s="12">
        <v>43408</v>
      </c>
      <c r="C3906" t="s">
        <v>9078</v>
      </c>
      <c r="D3906" s="11">
        <v>46217.8305555556</v>
      </c>
      <c r="E3906" t="s">
        <v>9079</v>
      </c>
      <c r="F3906" t="s">
        <v>6617</v>
      </c>
      <c r="G3906" t="s">
        <v>10058</v>
      </c>
      <c r="H3906" t="s">
        <v>6503</v>
      </c>
      <c r="I3906" t="s">
        <v>65</v>
      </c>
      <c r="J3906" t="s">
        <v>67</v>
      </c>
      <c r="K3906" t="s">
        <v>10109</v>
      </c>
      <c r="L3906" t="s">
        <v>10055</v>
      </c>
      <c r="M3906" t="s">
        <v>10110</v>
      </c>
      <c r="N3906" t="s">
        <v>7506</v>
      </c>
      <c r="O3906" t="s">
        <v>8076</v>
      </c>
      <c r="P3906">
        <v>3909990</v>
      </c>
      <c r="Q3906" t="s">
        <v>6778</v>
      </c>
      <c r="R3906" t="s">
        <v>6911</v>
      </c>
      <c r="S3906" s="12"/>
      <c r="T3906" s="13"/>
      <c r="U3906" t="s">
        <v>6629</v>
      </c>
    </row>
    <row r="3907" spans="1:21" x14ac:dyDescent="0.25">
      <c r="A3907" t="s">
        <v>6619</v>
      </c>
      <c r="B3907" s="12">
        <v>43408</v>
      </c>
      <c r="C3907" t="s">
        <v>9078</v>
      </c>
      <c r="D3907" s="11">
        <v>46221.554097222201</v>
      </c>
      <c r="E3907" t="s">
        <v>9079</v>
      </c>
      <c r="F3907" t="s">
        <v>6617</v>
      </c>
      <c r="G3907" t="s">
        <v>7506</v>
      </c>
      <c r="H3907" t="s">
        <v>6503</v>
      </c>
      <c r="I3907" t="s">
        <v>65</v>
      </c>
      <c r="J3907" t="s">
        <v>67</v>
      </c>
      <c r="K3907" t="s">
        <v>10109</v>
      </c>
      <c r="L3907" t="s">
        <v>10055</v>
      </c>
      <c r="M3907" t="s">
        <v>10110</v>
      </c>
      <c r="N3907" t="s">
        <v>7506</v>
      </c>
      <c r="O3907" t="s">
        <v>8076</v>
      </c>
      <c r="P3907">
        <v>3909990</v>
      </c>
      <c r="Q3907" t="s">
        <v>6778</v>
      </c>
      <c r="R3907" t="s">
        <v>6911</v>
      </c>
      <c r="S3907" s="12"/>
      <c r="T3907" s="13"/>
      <c r="U3907" t="s">
        <v>6629</v>
      </c>
    </row>
    <row r="3908" spans="1:21" x14ac:dyDescent="0.25">
      <c r="A3908" t="s">
        <v>6619</v>
      </c>
      <c r="B3908" s="12">
        <v>43408</v>
      </c>
      <c r="C3908" t="s">
        <v>9078</v>
      </c>
      <c r="D3908" s="11">
        <v>46221.554097222201</v>
      </c>
      <c r="E3908" t="s">
        <v>9079</v>
      </c>
      <c r="F3908" t="s">
        <v>6617</v>
      </c>
      <c r="G3908" t="s">
        <v>10057</v>
      </c>
      <c r="H3908" t="s">
        <v>6503</v>
      </c>
      <c r="I3908" t="s">
        <v>65</v>
      </c>
      <c r="J3908" t="s">
        <v>67</v>
      </c>
      <c r="K3908" t="s">
        <v>10109</v>
      </c>
      <c r="L3908" t="s">
        <v>10055</v>
      </c>
      <c r="M3908" t="s">
        <v>10110</v>
      </c>
      <c r="N3908" t="s">
        <v>7506</v>
      </c>
      <c r="O3908" t="s">
        <v>8076</v>
      </c>
      <c r="P3908">
        <v>3909990</v>
      </c>
      <c r="Q3908" t="s">
        <v>6778</v>
      </c>
      <c r="R3908" t="s">
        <v>6911</v>
      </c>
      <c r="S3908" s="12"/>
      <c r="T3908" s="13"/>
      <c r="U3908" t="s">
        <v>6629</v>
      </c>
    </row>
    <row r="3909" spans="1:21" x14ac:dyDescent="0.25">
      <c r="A3909" t="s">
        <v>6619</v>
      </c>
      <c r="B3909" s="12">
        <v>43408</v>
      </c>
      <c r="C3909" t="s">
        <v>9078</v>
      </c>
      <c r="D3909" s="11">
        <v>46221.554097222201</v>
      </c>
      <c r="E3909" t="s">
        <v>9079</v>
      </c>
      <c r="F3909" t="s">
        <v>6617</v>
      </c>
      <c r="G3909" t="s">
        <v>10058</v>
      </c>
      <c r="H3909" t="s">
        <v>6503</v>
      </c>
      <c r="I3909" t="s">
        <v>65</v>
      </c>
      <c r="J3909" t="s">
        <v>67</v>
      </c>
      <c r="K3909" t="s">
        <v>10109</v>
      </c>
      <c r="L3909" t="s">
        <v>10055</v>
      </c>
      <c r="M3909" t="s">
        <v>10110</v>
      </c>
      <c r="N3909" t="s">
        <v>7506</v>
      </c>
      <c r="O3909" t="s">
        <v>8076</v>
      </c>
      <c r="P3909">
        <v>3909990</v>
      </c>
      <c r="Q3909" t="s">
        <v>6778</v>
      </c>
      <c r="R3909" t="s">
        <v>6911</v>
      </c>
      <c r="S3909" s="12"/>
      <c r="T3909" s="13"/>
      <c r="U3909" t="s">
        <v>6629</v>
      </c>
    </row>
    <row r="3910" spans="1:21" x14ac:dyDescent="0.25">
      <c r="A3910" t="s">
        <v>6983</v>
      </c>
      <c r="B3910" s="12"/>
      <c r="C3910" t="s">
        <v>10111</v>
      </c>
      <c r="D3910" s="11">
        <v>46183</v>
      </c>
      <c r="E3910" t="s">
        <v>10112</v>
      </c>
      <c r="F3910" t="s">
        <v>6617</v>
      </c>
      <c r="G3910" t="s">
        <v>10113</v>
      </c>
      <c r="H3910" t="s">
        <v>10114</v>
      </c>
      <c r="I3910" t="s">
        <v>65</v>
      </c>
      <c r="J3910" t="s">
        <v>636</v>
      </c>
      <c r="K3910" t="s">
        <v>6636</v>
      </c>
      <c r="L3910" t="s">
        <v>6636</v>
      </c>
      <c r="M3910" t="s">
        <v>10115</v>
      </c>
      <c r="N3910" t="s">
        <v>7001</v>
      </c>
      <c r="O3910" t="s">
        <v>7007</v>
      </c>
      <c r="P3910">
        <v>350000</v>
      </c>
      <c r="Q3910" t="s">
        <v>6636</v>
      </c>
      <c r="R3910" t="s">
        <v>6636</v>
      </c>
      <c r="S3910" s="12"/>
      <c r="T3910" s="13">
        <v>4375</v>
      </c>
      <c r="U3910" t="s">
        <v>7087</v>
      </c>
    </row>
    <row r="3911" spans="1:21" x14ac:dyDescent="0.25">
      <c r="A3911" t="s">
        <v>6983</v>
      </c>
      <c r="B3911" s="12"/>
      <c r="C3911" t="s">
        <v>10116</v>
      </c>
      <c r="D3911" s="11">
        <v>46217</v>
      </c>
      <c r="E3911" t="s">
        <v>10117</v>
      </c>
      <c r="F3911" t="s">
        <v>6617</v>
      </c>
      <c r="G3911" t="s">
        <v>9980</v>
      </c>
      <c r="H3911" t="s">
        <v>10114</v>
      </c>
      <c r="I3911" t="s">
        <v>65</v>
      </c>
      <c r="J3911" t="s">
        <v>132</v>
      </c>
      <c r="K3911" t="s">
        <v>6636</v>
      </c>
      <c r="L3911" t="s">
        <v>6636</v>
      </c>
      <c r="M3911" t="s">
        <v>10118</v>
      </c>
      <c r="N3911" t="s">
        <v>10119</v>
      </c>
      <c r="O3911" t="s">
        <v>10120</v>
      </c>
      <c r="P3911">
        <v>1190000</v>
      </c>
      <c r="Q3911" t="s">
        <v>6636</v>
      </c>
      <c r="R3911" t="s">
        <v>6636</v>
      </c>
      <c r="S3911" s="12"/>
      <c r="T3911" s="13">
        <v>4958</v>
      </c>
      <c r="U3911" t="s">
        <v>6636</v>
      </c>
    </row>
    <row r="3912" spans="1:21" x14ac:dyDescent="0.25">
      <c r="A3912" t="s">
        <v>6614</v>
      </c>
      <c r="B3912" s="12"/>
      <c r="C3912" t="s">
        <v>10121</v>
      </c>
      <c r="D3912" s="11">
        <v>46195</v>
      </c>
      <c r="E3912" t="s">
        <v>10122</v>
      </c>
      <c r="F3912" t="s">
        <v>6617</v>
      </c>
      <c r="G3912" t="s">
        <v>6636</v>
      </c>
      <c r="H3912" t="s">
        <v>4138</v>
      </c>
      <c r="I3912" t="s">
        <v>6636</v>
      </c>
      <c r="J3912" t="s">
        <v>6636</v>
      </c>
      <c r="K3912" t="s">
        <v>6636</v>
      </c>
      <c r="L3912" t="s">
        <v>6636</v>
      </c>
      <c r="M3912" t="s">
        <v>10123</v>
      </c>
      <c r="N3912" t="s">
        <v>7001</v>
      </c>
      <c r="O3912" t="s">
        <v>7007</v>
      </c>
      <c r="P3912">
        <v>1627000</v>
      </c>
      <c r="Q3912" t="s">
        <v>6867</v>
      </c>
      <c r="R3912" t="s">
        <v>6911</v>
      </c>
      <c r="S3912" s="12">
        <v>1</v>
      </c>
      <c r="T3912" s="13"/>
      <c r="U3912" t="s">
        <v>8614</v>
      </c>
    </row>
    <row r="3913" spans="1:21" x14ac:dyDescent="0.25">
      <c r="A3913" t="s">
        <v>6614</v>
      </c>
      <c r="B3913" s="12"/>
      <c r="C3913" t="s">
        <v>10124</v>
      </c>
      <c r="D3913" s="11">
        <v>46179</v>
      </c>
      <c r="E3913" t="s">
        <v>10125</v>
      </c>
      <c r="F3913" t="s">
        <v>6356</v>
      </c>
      <c r="G3913" t="s">
        <v>6636</v>
      </c>
      <c r="H3913" t="s">
        <v>4544</v>
      </c>
      <c r="I3913" t="s">
        <v>6636</v>
      </c>
      <c r="J3913" t="s">
        <v>6636</v>
      </c>
      <c r="K3913" t="s">
        <v>6636</v>
      </c>
      <c r="L3913" t="s">
        <v>6636</v>
      </c>
      <c r="M3913" t="s">
        <v>10126</v>
      </c>
      <c r="N3913" t="s">
        <v>7469</v>
      </c>
      <c r="O3913" t="s">
        <v>7470</v>
      </c>
      <c r="P3913">
        <v>2613000</v>
      </c>
      <c r="Q3913" t="s">
        <v>6867</v>
      </c>
      <c r="R3913" t="s">
        <v>6779</v>
      </c>
      <c r="S3913" s="12">
        <v>1</v>
      </c>
      <c r="T3913" s="13"/>
      <c r="U3913" t="s">
        <v>6636</v>
      </c>
    </row>
    <row r="3914" spans="1:21" x14ac:dyDescent="0.25">
      <c r="A3914" t="s">
        <v>6983</v>
      </c>
      <c r="B3914" s="12"/>
      <c r="C3914" t="s">
        <v>10127</v>
      </c>
      <c r="D3914" s="11">
        <v>46192</v>
      </c>
      <c r="E3914" t="s">
        <v>10128</v>
      </c>
      <c r="F3914" t="s">
        <v>6356</v>
      </c>
      <c r="G3914" t="s">
        <v>10129</v>
      </c>
      <c r="H3914" t="s">
        <v>4544</v>
      </c>
      <c r="I3914" t="s">
        <v>65</v>
      </c>
      <c r="J3914" t="s">
        <v>2226</v>
      </c>
      <c r="K3914" t="s">
        <v>6636</v>
      </c>
      <c r="L3914" t="s">
        <v>6636</v>
      </c>
      <c r="M3914" t="s">
        <v>10130</v>
      </c>
      <c r="N3914" t="s">
        <v>7469</v>
      </c>
      <c r="O3914" t="s">
        <v>9605</v>
      </c>
      <c r="P3914">
        <v>2214000</v>
      </c>
      <c r="Q3914" t="s">
        <v>6867</v>
      </c>
      <c r="R3914" t="s">
        <v>6779</v>
      </c>
      <c r="S3914" s="12"/>
      <c r="T3914" s="13"/>
      <c r="U3914" t="s">
        <v>6636</v>
      </c>
    </row>
    <row r="3915" spans="1:21" x14ac:dyDescent="0.25">
      <c r="A3915" t="s">
        <v>6983</v>
      </c>
      <c r="B3915" s="12"/>
      <c r="C3915" t="s">
        <v>10127</v>
      </c>
      <c r="D3915" s="11">
        <v>46192</v>
      </c>
      <c r="E3915" t="s">
        <v>10128</v>
      </c>
      <c r="F3915" t="s">
        <v>6356</v>
      </c>
      <c r="G3915" t="s">
        <v>10131</v>
      </c>
      <c r="H3915" t="s">
        <v>4544</v>
      </c>
      <c r="I3915" t="s">
        <v>65</v>
      </c>
      <c r="J3915" t="s">
        <v>2226</v>
      </c>
      <c r="K3915" t="s">
        <v>6636</v>
      </c>
      <c r="L3915" t="s">
        <v>6636</v>
      </c>
      <c r="M3915" t="s">
        <v>10130</v>
      </c>
      <c r="N3915" t="s">
        <v>7469</v>
      </c>
      <c r="O3915" t="s">
        <v>9605</v>
      </c>
      <c r="P3915">
        <v>2214000</v>
      </c>
      <c r="Q3915" t="s">
        <v>6867</v>
      </c>
      <c r="R3915" t="s">
        <v>6779</v>
      </c>
      <c r="S3915" s="12"/>
      <c r="T3915" s="13"/>
      <c r="U3915" t="s">
        <v>6636</v>
      </c>
    </row>
    <row r="3916" spans="1:21" x14ac:dyDescent="0.25">
      <c r="A3916" t="s">
        <v>6983</v>
      </c>
      <c r="B3916" s="12"/>
      <c r="C3916" t="s">
        <v>10127</v>
      </c>
      <c r="D3916" s="11">
        <v>46192</v>
      </c>
      <c r="E3916" t="s">
        <v>10128</v>
      </c>
      <c r="F3916" t="s">
        <v>6356</v>
      </c>
      <c r="G3916" t="s">
        <v>10132</v>
      </c>
      <c r="H3916" t="s">
        <v>4544</v>
      </c>
      <c r="I3916" t="s">
        <v>65</v>
      </c>
      <c r="J3916" t="s">
        <v>2226</v>
      </c>
      <c r="K3916" t="s">
        <v>6636</v>
      </c>
      <c r="L3916" t="s">
        <v>6636</v>
      </c>
      <c r="M3916" t="s">
        <v>10130</v>
      </c>
      <c r="N3916" t="s">
        <v>7469</v>
      </c>
      <c r="O3916" t="s">
        <v>9605</v>
      </c>
      <c r="P3916">
        <v>2214000</v>
      </c>
      <c r="Q3916" t="s">
        <v>6867</v>
      </c>
      <c r="R3916" t="s">
        <v>6779</v>
      </c>
      <c r="S3916" s="12">
        <v>1</v>
      </c>
      <c r="T3916" s="13">
        <v>56625</v>
      </c>
      <c r="U3916" t="s">
        <v>6636</v>
      </c>
    </row>
    <row r="3917" spans="1:21" x14ac:dyDescent="0.25">
      <c r="A3917" t="s">
        <v>6637</v>
      </c>
      <c r="B3917" s="12">
        <v>41330</v>
      </c>
      <c r="C3917" t="s">
        <v>10133</v>
      </c>
      <c r="D3917" s="11">
        <v>46179.354467592602</v>
      </c>
      <c r="E3917" t="s">
        <v>10134</v>
      </c>
      <c r="F3917" t="s">
        <v>6356</v>
      </c>
      <c r="G3917" t="s">
        <v>10135</v>
      </c>
      <c r="H3917" t="s">
        <v>6403</v>
      </c>
      <c r="I3917" t="s">
        <v>55</v>
      </c>
      <c r="J3917" t="s">
        <v>44</v>
      </c>
      <c r="K3917" t="s">
        <v>10136</v>
      </c>
      <c r="L3917" t="s">
        <v>10137</v>
      </c>
      <c r="M3917" t="s">
        <v>10138</v>
      </c>
      <c r="N3917" t="s">
        <v>7001</v>
      </c>
      <c r="O3917" t="s">
        <v>7176</v>
      </c>
      <c r="P3917">
        <v>2152000</v>
      </c>
      <c r="Q3917" t="s">
        <v>6636</v>
      </c>
      <c r="R3917" t="s">
        <v>6636</v>
      </c>
      <c r="S3917" s="12"/>
      <c r="T3917" s="13"/>
      <c r="U3917" t="s">
        <v>6674</v>
      </c>
    </row>
    <row r="3918" spans="1:21" x14ac:dyDescent="0.25">
      <c r="A3918" t="s">
        <v>6619</v>
      </c>
      <c r="B3918" s="12">
        <v>41330</v>
      </c>
      <c r="C3918" t="s">
        <v>10133</v>
      </c>
      <c r="D3918" s="11">
        <v>46180.658240740697</v>
      </c>
      <c r="E3918" t="s">
        <v>10134</v>
      </c>
      <c r="F3918" t="s">
        <v>6356</v>
      </c>
      <c r="G3918" t="s">
        <v>10135</v>
      </c>
      <c r="H3918" t="s">
        <v>6403</v>
      </c>
      <c r="I3918" t="s">
        <v>55</v>
      </c>
      <c r="J3918" t="s">
        <v>44</v>
      </c>
      <c r="K3918" t="s">
        <v>10136</v>
      </c>
      <c r="L3918" t="s">
        <v>10137</v>
      </c>
      <c r="M3918" t="s">
        <v>10138</v>
      </c>
      <c r="N3918" t="s">
        <v>7001</v>
      </c>
      <c r="O3918" t="s">
        <v>7176</v>
      </c>
      <c r="P3918">
        <v>2152000</v>
      </c>
      <c r="Q3918" t="s">
        <v>6636</v>
      </c>
      <c r="R3918" t="s">
        <v>6636</v>
      </c>
      <c r="S3918" s="12"/>
      <c r="T3918" s="13"/>
      <c r="U3918" t="s">
        <v>6674</v>
      </c>
    </row>
    <row r="3919" spans="1:21" x14ac:dyDescent="0.25">
      <c r="A3919" t="s">
        <v>6637</v>
      </c>
      <c r="B3919" s="12">
        <v>41971</v>
      </c>
      <c r="C3919" t="s">
        <v>10139</v>
      </c>
      <c r="D3919" s="11">
        <v>46189.518657407403</v>
      </c>
      <c r="E3919" t="s">
        <v>10140</v>
      </c>
      <c r="F3919" t="s">
        <v>6356</v>
      </c>
      <c r="G3919" t="s">
        <v>10135</v>
      </c>
      <c r="H3919" t="s">
        <v>6403</v>
      </c>
      <c r="I3919" t="s">
        <v>55</v>
      </c>
      <c r="J3919" t="s">
        <v>44</v>
      </c>
      <c r="K3919" t="s">
        <v>10141</v>
      </c>
      <c r="L3919" t="s">
        <v>10137</v>
      </c>
      <c r="M3919" t="s">
        <v>10142</v>
      </c>
      <c r="N3919" t="s">
        <v>7001</v>
      </c>
      <c r="O3919" t="s">
        <v>7007</v>
      </c>
      <c r="P3919">
        <v>1411000</v>
      </c>
      <c r="Q3919" t="s">
        <v>6867</v>
      </c>
      <c r="R3919" t="s">
        <v>7109</v>
      </c>
      <c r="S3919" s="12"/>
      <c r="T3919" s="13"/>
      <c r="U3919" t="s">
        <v>6878</v>
      </c>
    </row>
    <row r="3920" spans="1:21" x14ac:dyDescent="0.25">
      <c r="A3920" t="s">
        <v>6619</v>
      </c>
      <c r="B3920" s="12">
        <v>41971</v>
      </c>
      <c r="C3920" t="s">
        <v>10139</v>
      </c>
      <c r="D3920" s="11">
        <v>46191.395092592596</v>
      </c>
      <c r="E3920" t="s">
        <v>10140</v>
      </c>
      <c r="F3920" t="s">
        <v>6356</v>
      </c>
      <c r="G3920" t="s">
        <v>10135</v>
      </c>
      <c r="H3920" t="s">
        <v>6403</v>
      </c>
      <c r="I3920" t="s">
        <v>55</v>
      </c>
      <c r="J3920" t="s">
        <v>44</v>
      </c>
      <c r="K3920" t="s">
        <v>10141</v>
      </c>
      <c r="L3920" t="s">
        <v>10137</v>
      </c>
      <c r="M3920" t="s">
        <v>10142</v>
      </c>
      <c r="N3920" t="s">
        <v>7001</v>
      </c>
      <c r="O3920" t="s">
        <v>7007</v>
      </c>
      <c r="P3920">
        <v>1411000</v>
      </c>
      <c r="Q3920" t="s">
        <v>6867</v>
      </c>
      <c r="R3920" t="s">
        <v>7109</v>
      </c>
      <c r="S3920" s="12"/>
      <c r="T3920" s="13"/>
      <c r="U3920" t="s">
        <v>6878</v>
      </c>
    </row>
    <row r="3921" spans="1:21" x14ac:dyDescent="0.25">
      <c r="A3921" t="s">
        <v>6637</v>
      </c>
      <c r="B3921" s="12">
        <v>42257</v>
      </c>
      <c r="C3921" t="s">
        <v>10143</v>
      </c>
      <c r="D3921" s="11">
        <v>46194.733449074098</v>
      </c>
      <c r="E3921" t="s">
        <v>10144</v>
      </c>
      <c r="F3921" t="s">
        <v>6356</v>
      </c>
      <c r="G3921" t="s">
        <v>10135</v>
      </c>
      <c r="H3921" t="s">
        <v>6403</v>
      </c>
      <c r="I3921" t="s">
        <v>65</v>
      </c>
      <c r="J3921" t="s">
        <v>67</v>
      </c>
      <c r="K3921" t="s">
        <v>10145</v>
      </c>
      <c r="L3921" t="s">
        <v>10137</v>
      </c>
      <c r="M3921" t="s">
        <v>10146</v>
      </c>
      <c r="N3921" t="s">
        <v>7001</v>
      </c>
      <c r="O3921" t="s">
        <v>7007</v>
      </c>
      <c r="P3921">
        <v>1068000</v>
      </c>
      <c r="Q3921" t="s">
        <v>6778</v>
      </c>
      <c r="R3921" t="s">
        <v>6911</v>
      </c>
      <c r="S3921" s="12"/>
      <c r="T3921" s="13"/>
      <c r="U3921" t="s">
        <v>6878</v>
      </c>
    </row>
    <row r="3922" spans="1:21" x14ac:dyDescent="0.25">
      <c r="A3922" t="s">
        <v>6619</v>
      </c>
      <c r="B3922" s="12">
        <v>42257</v>
      </c>
      <c r="C3922" t="s">
        <v>10143</v>
      </c>
      <c r="D3922" s="11">
        <v>46195.710960648103</v>
      </c>
      <c r="E3922" t="s">
        <v>10144</v>
      </c>
      <c r="F3922" t="s">
        <v>6356</v>
      </c>
      <c r="G3922" t="s">
        <v>10135</v>
      </c>
      <c r="H3922" t="s">
        <v>6403</v>
      </c>
      <c r="I3922" t="s">
        <v>65</v>
      </c>
      <c r="J3922" t="s">
        <v>67</v>
      </c>
      <c r="K3922" t="s">
        <v>10145</v>
      </c>
      <c r="L3922" t="s">
        <v>10137</v>
      </c>
      <c r="M3922" t="s">
        <v>10146</v>
      </c>
      <c r="N3922" t="s">
        <v>7001</v>
      </c>
      <c r="O3922" t="s">
        <v>7007</v>
      </c>
      <c r="P3922">
        <v>1068000</v>
      </c>
      <c r="Q3922" t="s">
        <v>6778</v>
      </c>
      <c r="R3922" t="s">
        <v>6911</v>
      </c>
      <c r="S3922" s="12"/>
      <c r="T3922" s="13"/>
      <c r="U3922" t="s">
        <v>6878</v>
      </c>
    </row>
    <row r="3923" spans="1:21" x14ac:dyDescent="0.25">
      <c r="A3923" t="s">
        <v>6637</v>
      </c>
      <c r="B3923" s="12">
        <v>42612</v>
      </c>
      <c r="C3923" t="s">
        <v>10147</v>
      </c>
      <c r="D3923" s="11">
        <v>46200.432870370401</v>
      </c>
      <c r="E3923" t="s">
        <v>10148</v>
      </c>
      <c r="F3923" t="s">
        <v>6356</v>
      </c>
      <c r="G3923" t="s">
        <v>10135</v>
      </c>
      <c r="H3923" t="s">
        <v>6403</v>
      </c>
      <c r="I3923" t="s">
        <v>65</v>
      </c>
      <c r="J3923" t="s">
        <v>636</v>
      </c>
      <c r="K3923" t="s">
        <v>10149</v>
      </c>
      <c r="L3923" t="s">
        <v>10137</v>
      </c>
      <c r="M3923" t="s">
        <v>10150</v>
      </c>
      <c r="N3923" t="s">
        <v>7001</v>
      </c>
      <c r="O3923" t="s">
        <v>7002</v>
      </c>
      <c r="P3923">
        <v>1880000</v>
      </c>
      <c r="Q3923" t="s">
        <v>6636</v>
      </c>
      <c r="R3923" t="s">
        <v>6636</v>
      </c>
      <c r="S3923" s="12"/>
      <c r="T3923" s="13"/>
      <c r="U3923" t="s">
        <v>10151</v>
      </c>
    </row>
    <row r="3924" spans="1:21" x14ac:dyDescent="0.25">
      <c r="A3924" t="s">
        <v>6637</v>
      </c>
      <c r="B3924" s="12">
        <v>42613</v>
      </c>
      <c r="C3924" t="s">
        <v>10152</v>
      </c>
      <c r="D3924" s="11">
        <v>46202.544560185197</v>
      </c>
      <c r="E3924" t="s">
        <v>10153</v>
      </c>
      <c r="F3924" t="s">
        <v>6356</v>
      </c>
      <c r="G3924" t="s">
        <v>10135</v>
      </c>
      <c r="H3924" t="s">
        <v>6403</v>
      </c>
      <c r="I3924" t="s">
        <v>65</v>
      </c>
      <c r="J3924" t="s">
        <v>636</v>
      </c>
      <c r="K3924" t="s">
        <v>10149</v>
      </c>
      <c r="L3924" t="s">
        <v>10137</v>
      </c>
      <c r="M3924" t="s">
        <v>10150</v>
      </c>
      <c r="N3924" t="s">
        <v>7001</v>
      </c>
      <c r="O3924" t="s">
        <v>7002</v>
      </c>
      <c r="P3924">
        <v>1880000</v>
      </c>
      <c r="Q3924" t="s">
        <v>6636</v>
      </c>
      <c r="R3924" t="s">
        <v>6636</v>
      </c>
      <c r="S3924" s="12"/>
      <c r="T3924" s="13"/>
      <c r="U3924" t="s">
        <v>6920</v>
      </c>
    </row>
    <row r="3925" spans="1:21" x14ac:dyDescent="0.25">
      <c r="A3925" t="s">
        <v>6637</v>
      </c>
      <c r="B3925" s="12">
        <v>42641</v>
      </c>
      <c r="C3925" t="s">
        <v>10154</v>
      </c>
      <c r="D3925" s="11">
        <v>46202.571828703702</v>
      </c>
      <c r="E3925" t="s">
        <v>10155</v>
      </c>
      <c r="F3925" t="s">
        <v>6356</v>
      </c>
      <c r="G3925" t="s">
        <v>10135</v>
      </c>
      <c r="H3925" t="s">
        <v>6403</v>
      </c>
      <c r="I3925" t="s">
        <v>65</v>
      </c>
      <c r="J3925" t="s">
        <v>636</v>
      </c>
      <c r="K3925" t="s">
        <v>10156</v>
      </c>
      <c r="L3925" t="s">
        <v>10137</v>
      </c>
      <c r="M3925" t="s">
        <v>10157</v>
      </c>
      <c r="N3925" t="s">
        <v>7001</v>
      </c>
      <c r="O3925" t="s">
        <v>7007</v>
      </c>
      <c r="P3925">
        <v>1068000</v>
      </c>
      <c r="Q3925" t="s">
        <v>6636</v>
      </c>
      <c r="R3925" t="s">
        <v>6636</v>
      </c>
      <c r="S3925" s="12"/>
      <c r="T3925" s="13"/>
      <c r="U3925" t="s">
        <v>6636</v>
      </c>
    </row>
    <row r="3926" spans="1:21" x14ac:dyDescent="0.25">
      <c r="A3926" t="s">
        <v>6619</v>
      </c>
      <c r="B3926" s="12">
        <v>42612</v>
      </c>
      <c r="C3926" t="s">
        <v>10147</v>
      </c>
      <c r="D3926" s="11">
        <v>46202.665219907401</v>
      </c>
      <c r="E3926" t="s">
        <v>10148</v>
      </c>
      <c r="F3926" t="s">
        <v>6356</v>
      </c>
      <c r="G3926" t="s">
        <v>10135</v>
      </c>
      <c r="H3926" t="s">
        <v>6403</v>
      </c>
      <c r="I3926" t="s">
        <v>65</v>
      </c>
      <c r="J3926" t="s">
        <v>636</v>
      </c>
      <c r="K3926" t="s">
        <v>10149</v>
      </c>
      <c r="L3926" t="s">
        <v>10137</v>
      </c>
      <c r="M3926" t="s">
        <v>10150</v>
      </c>
      <c r="N3926" t="s">
        <v>7001</v>
      </c>
      <c r="O3926" t="s">
        <v>7002</v>
      </c>
      <c r="P3926">
        <v>1880000</v>
      </c>
      <c r="Q3926" t="s">
        <v>6636</v>
      </c>
      <c r="R3926" t="s">
        <v>6636</v>
      </c>
      <c r="S3926" s="12"/>
      <c r="T3926" s="13"/>
      <c r="U3926" t="s">
        <v>10151</v>
      </c>
    </row>
    <row r="3927" spans="1:21" x14ac:dyDescent="0.25">
      <c r="A3927" t="s">
        <v>6619</v>
      </c>
      <c r="B3927" s="12">
        <v>42613</v>
      </c>
      <c r="C3927" t="s">
        <v>10152</v>
      </c>
      <c r="D3927" s="11">
        <v>46202.6671180556</v>
      </c>
      <c r="E3927" t="s">
        <v>10153</v>
      </c>
      <c r="F3927" t="s">
        <v>6356</v>
      </c>
      <c r="G3927" t="s">
        <v>10135</v>
      </c>
      <c r="H3927" t="s">
        <v>6403</v>
      </c>
      <c r="I3927" t="s">
        <v>65</v>
      </c>
      <c r="J3927" t="s">
        <v>636</v>
      </c>
      <c r="K3927" t="s">
        <v>10149</v>
      </c>
      <c r="L3927" t="s">
        <v>10137</v>
      </c>
      <c r="M3927" t="s">
        <v>10150</v>
      </c>
      <c r="N3927" t="s">
        <v>7001</v>
      </c>
      <c r="O3927" t="s">
        <v>7002</v>
      </c>
      <c r="P3927">
        <v>1880000</v>
      </c>
      <c r="Q3927" t="s">
        <v>6636</v>
      </c>
      <c r="R3927" t="s">
        <v>6636</v>
      </c>
      <c r="S3927" s="12"/>
      <c r="T3927" s="13"/>
      <c r="U3927" t="s">
        <v>6920</v>
      </c>
    </row>
    <row r="3928" spans="1:21" x14ac:dyDescent="0.25">
      <c r="A3928" t="s">
        <v>6619</v>
      </c>
      <c r="B3928" s="12">
        <v>42641</v>
      </c>
      <c r="C3928" t="s">
        <v>10154</v>
      </c>
      <c r="D3928" s="11">
        <v>46203.439143518503</v>
      </c>
      <c r="E3928" t="s">
        <v>10155</v>
      </c>
      <c r="F3928" t="s">
        <v>6356</v>
      </c>
      <c r="G3928" t="s">
        <v>10135</v>
      </c>
      <c r="H3928" t="s">
        <v>6403</v>
      </c>
      <c r="I3928" t="s">
        <v>65</v>
      </c>
      <c r="J3928" t="s">
        <v>636</v>
      </c>
      <c r="K3928" t="s">
        <v>10156</v>
      </c>
      <c r="L3928" t="s">
        <v>10137</v>
      </c>
      <c r="M3928" t="s">
        <v>10157</v>
      </c>
      <c r="N3928" t="s">
        <v>7001</v>
      </c>
      <c r="O3928" t="s">
        <v>7007</v>
      </c>
      <c r="P3928">
        <v>1068000</v>
      </c>
      <c r="Q3928" t="s">
        <v>6636</v>
      </c>
      <c r="R3928" t="s">
        <v>6636</v>
      </c>
      <c r="S3928" s="12"/>
      <c r="T3928" s="13"/>
      <c r="U3928" t="s">
        <v>6636</v>
      </c>
    </row>
    <row r="3929" spans="1:21" x14ac:dyDescent="0.25">
      <c r="A3929" t="s">
        <v>6637</v>
      </c>
      <c r="B3929" s="12">
        <v>42812</v>
      </c>
      <c r="C3929" t="s">
        <v>10158</v>
      </c>
      <c r="D3929" s="11">
        <v>46207.523958333302</v>
      </c>
      <c r="E3929" t="s">
        <v>10159</v>
      </c>
      <c r="F3929" t="s">
        <v>6356</v>
      </c>
      <c r="G3929" t="s">
        <v>10135</v>
      </c>
      <c r="H3929" t="s">
        <v>6403</v>
      </c>
      <c r="I3929" t="s">
        <v>55</v>
      </c>
      <c r="J3929" t="s">
        <v>176</v>
      </c>
      <c r="K3929" t="s">
        <v>10160</v>
      </c>
      <c r="L3929" t="s">
        <v>10137</v>
      </c>
      <c r="M3929" t="s">
        <v>10161</v>
      </c>
      <c r="N3929" t="s">
        <v>7001</v>
      </c>
      <c r="O3929" t="s">
        <v>7171</v>
      </c>
      <c r="P3929">
        <v>1278000</v>
      </c>
      <c r="Q3929" t="s">
        <v>6636</v>
      </c>
      <c r="R3929" t="s">
        <v>6636</v>
      </c>
      <c r="S3929" s="12"/>
      <c r="T3929" s="13"/>
      <c r="U3929" t="s">
        <v>6878</v>
      </c>
    </row>
    <row r="3930" spans="1:21" x14ac:dyDescent="0.25">
      <c r="A3930" t="s">
        <v>6619</v>
      </c>
      <c r="B3930" s="12">
        <v>42812</v>
      </c>
      <c r="C3930" t="s">
        <v>10158</v>
      </c>
      <c r="D3930" s="11">
        <v>46207.535381944399</v>
      </c>
      <c r="E3930" t="s">
        <v>10159</v>
      </c>
      <c r="F3930" t="s">
        <v>6356</v>
      </c>
      <c r="G3930" t="s">
        <v>10135</v>
      </c>
      <c r="H3930" t="s">
        <v>6403</v>
      </c>
      <c r="I3930" t="s">
        <v>55</v>
      </c>
      <c r="J3930" t="s">
        <v>176</v>
      </c>
      <c r="K3930" t="s">
        <v>10160</v>
      </c>
      <c r="L3930" t="s">
        <v>10137</v>
      </c>
      <c r="M3930" t="s">
        <v>10161</v>
      </c>
      <c r="N3930" t="s">
        <v>7001</v>
      </c>
      <c r="O3930" t="s">
        <v>7171</v>
      </c>
      <c r="P3930">
        <v>1278000</v>
      </c>
      <c r="Q3930" t="s">
        <v>6636</v>
      </c>
      <c r="R3930" t="s">
        <v>6636</v>
      </c>
      <c r="S3930" s="12"/>
      <c r="T3930" s="13"/>
      <c r="U3930" t="s">
        <v>6878</v>
      </c>
    </row>
    <row r="3931" spans="1:21" x14ac:dyDescent="0.25">
      <c r="A3931" t="s">
        <v>6637</v>
      </c>
      <c r="B3931" s="12">
        <v>43208</v>
      </c>
      <c r="C3931" t="s">
        <v>10162</v>
      </c>
      <c r="D3931" s="11">
        <v>46216.855671296304</v>
      </c>
      <c r="E3931" t="s">
        <v>10163</v>
      </c>
      <c r="F3931" t="s">
        <v>6356</v>
      </c>
      <c r="G3931" t="s">
        <v>10135</v>
      </c>
      <c r="H3931" t="s">
        <v>6403</v>
      </c>
      <c r="I3931" t="s">
        <v>65</v>
      </c>
      <c r="J3931" t="s">
        <v>57</v>
      </c>
      <c r="K3931" t="s">
        <v>10164</v>
      </c>
      <c r="L3931" t="s">
        <v>10137</v>
      </c>
      <c r="M3931" t="s">
        <v>10165</v>
      </c>
      <c r="N3931" t="s">
        <v>7001</v>
      </c>
      <c r="O3931" t="s">
        <v>7007</v>
      </c>
      <c r="P3931">
        <v>850000</v>
      </c>
      <c r="Q3931" t="s">
        <v>6636</v>
      </c>
      <c r="R3931" t="s">
        <v>6636</v>
      </c>
      <c r="S3931" s="12"/>
      <c r="T3931" s="13"/>
      <c r="U3931" t="s">
        <v>6878</v>
      </c>
    </row>
    <row r="3932" spans="1:21" x14ac:dyDescent="0.25">
      <c r="A3932" t="s">
        <v>6619</v>
      </c>
      <c r="B3932" s="12">
        <v>43208</v>
      </c>
      <c r="C3932" t="s">
        <v>10162</v>
      </c>
      <c r="D3932" s="11">
        <v>46217.403738425899</v>
      </c>
      <c r="E3932" t="s">
        <v>10163</v>
      </c>
      <c r="F3932" t="s">
        <v>6356</v>
      </c>
      <c r="G3932" t="s">
        <v>10135</v>
      </c>
      <c r="H3932" t="s">
        <v>6403</v>
      </c>
      <c r="I3932" t="s">
        <v>65</v>
      </c>
      <c r="J3932" t="s">
        <v>57</v>
      </c>
      <c r="K3932" t="s">
        <v>10164</v>
      </c>
      <c r="L3932" t="s">
        <v>10137</v>
      </c>
      <c r="M3932" t="s">
        <v>10165</v>
      </c>
      <c r="N3932" t="s">
        <v>7001</v>
      </c>
      <c r="O3932" t="s">
        <v>7007</v>
      </c>
      <c r="P3932">
        <v>850000</v>
      </c>
      <c r="Q3932" t="s">
        <v>6636</v>
      </c>
      <c r="R3932" t="s">
        <v>6636</v>
      </c>
      <c r="S3932" s="12"/>
      <c r="T3932" s="13"/>
      <c r="U3932" t="s">
        <v>6878</v>
      </c>
    </row>
    <row r="3933" spans="1:21" x14ac:dyDescent="0.25">
      <c r="A3933" t="s">
        <v>6637</v>
      </c>
      <c r="B3933" s="12">
        <v>43399</v>
      </c>
      <c r="C3933" t="s">
        <v>10166</v>
      </c>
      <c r="D3933" s="11">
        <v>46221.389120370397</v>
      </c>
      <c r="E3933" t="s">
        <v>10167</v>
      </c>
      <c r="F3933" t="s">
        <v>6356</v>
      </c>
      <c r="G3933" t="s">
        <v>10135</v>
      </c>
      <c r="H3933" t="s">
        <v>6403</v>
      </c>
      <c r="I3933" t="s">
        <v>55</v>
      </c>
      <c r="J3933" t="s">
        <v>295</v>
      </c>
      <c r="K3933" t="s">
        <v>10168</v>
      </c>
      <c r="L3933" t="s">
        <v>10137</v>
      </c>
      <c r="M3933" t="s">
        <v>10169</v>
      </c>
      <c r="N3933" t="s">
        <v>7001</v>
      </c>
      <c r="O3933" t="s">
        <v>7007</v>
      </c>
      <c r="P3933">
        <v>1310000</v>
      </c>
      <c r="Q3933" t="s">
        <v>6778</v>
      </c>
      <c r="R3933" t="s">
        <v>8501</v>
      </c>
      <c r="S3933" s="12"/>
      <c r="T3933" s="13"/>
      <c r="U3933" t="s">
        <v>6636</v>
      </c>
    </row>
    <row r="3934" spans="1:21" x14ac:dyDescent="0.25">
      <c r="A3934" t="s">
        <v>6619</v>
      </c>
      <c r="B3934" s="12">
        <v>43399</v>
      </c>
      <c r="C3934" t="s">
        <v>10166</v>
      </c>
      <c r="D3934" s="11">
        <v>46221.414259259298</v>
      </c>
      <c r="E3934" t="s">
        <v>10167</v>
      </c>
      <c r="F3934" t="s">
        <v>6356</v>
      </c>
      <c r="G3934" t="s">
        <v>10135</v>
      </c>
      <c r="H3934" t="s">
        <v>6403</v>
      </c>
      <c r="I3934" t="s">
        <v>55</v>
      </c>
      <c r="J3934" t="s">
        <v>295</v>
      </c>
      <c r="K3934" t="s">
        <v>10168</v>
      </c>
      <c r="L3934" t="s">
        <v>10137</v>
      </c>
      <c r="M3934" t="s">
        <v>10169</v>
      </c>
      <c r="N3934" t="s">
        <v>7001</v>
      </c>
      <c r="O3934" t="s">
        <v>7007</v>
      </c>
      <c r="P3934">
        <v>1310000</v>
      </c>
      <c r="Q3934" t="s">
        <v>6778</v>
      </c>
      <c r="R3934" t="s">
        <v>8501</v>
      </c>
      <c r="S3934" s="12"/>
      <c r="T3934" s="13"/>
      <c r="U3934" t="s">
        <v>6636</v>
      </c>
    </row>
    <row r="3935" spans="1:21" x14ac:dyDescent="0.25">
      <c r="A3935" t="s">
        <v>6983</v>
      </c>
      <c r="B3935" s="12"/>
      <c r="C3935" t="s">
        <v>10133</v>
      </c>
      <c r="D3935" s="11">
        <v>46186</v>
      </c>
      <c r="E3935" t="s">
        <v>10134</v>
      </c>
      <c r="F3935" t="s">
        <v>6356</v>
      </c>
      <c r="G3935" t="s">
        <v>10135</v>
      </c>
      <c r="H3935" t="s">
        <v>2603</v>
      </c>
      <c r="I3935" t="s">
        <v>55</v>
      </c>
      <c r="J3935" t="s">
        <v>44</v>
      </c>
      <c r="K3935" t="s">
        <v>6636</v>
      </c>
      <c r="L3935" t="s">
        <v>6636</v>
      </c>
      <c r="M3935" t="s">
        <v>10170</v>
      </c>
      <c r="N3935" t="s">
        <v>7001</v>
      </c>
      <c r="O3935" t="s">
        <v>7176</v>
      </c>
      <c r="P3935">
        <v>1642000</v>
      </c>
      <c r="Q3935" t="s">
        <v>6636</v>
      </c>
      <c r="R3935" t="s">
        <v>6636</v>
      </c>
      <c r="S3935" s="12">
        <v>1</v>
      </c>
      <c r="T3935" s="13">
        <v>20525</v>
      </c>
      <c r="U3935" t="s">
        <v>6674</v>
      </c>
    </row>
    <row r="3936" spans="1:21" x14ac:dyDescent="0.25">
      <c r="A3936" t="s">
        <v>6614</v>
      </c>
      <c r="B3936" s="12"/>
      <c r="C3936" t="s">
        <v>10171</v>
      </c>
      <c r="D3936" s="11">
        <v>46191</v>
      </c>
      <c r="E3936" t="s">
        <v>10172</v>
      </c>
      <c r="F3936" t="s">
        <v>6356</v>
      </c>
      <c r="G3936" t="s">
        <v>6636</v>
      </c>
      <c r="H3936" t="s">
        <v>2603</v>
      </c>
      <c r="I3936" t="s">
        <v>6636</v>
      </c>
      <c r="J3936" t="s">
        <v>6636</v>
      </c>
      <c r="K3936" t="s">
        <v>6636</v>
      </c>
      <c r="L3936" t="s">
        <v>6636</v>
      </c>
      <c r="M3936" t="s">
        <v>10173</v>
      </c>
      <c r="N3936" t="s">
        <v>7001</v>
      </c>
      <c r="O3936" t="s">
        <v>7002</v>
      </c>
      <c r="P3936">
        <v>1837000</v>
      </c>
      <c r="Q3936" t="s">
        <v>6867</v>
      </c>
      <c r="R3936" t="s">
        <v>6911</v>
      </c>
      <c r="S3936" s="12">
        <v>1</v>
      </c>
      <c r="T3936" s="13"/>
      <c r="U3936" t="s">
        <v>6636</v>
      </c>
    </row>
    <row r="3937" spans="1:21" x14ac:dyDescent="0.25">
      <c r="A3937" t="s">
        <v>6983</v>
      </c>
      <c r="B3937" s="12"/>
      <c r="C3937" t="s">
        <v>10139</v>
      </c>
      <c r="D3937" s="11">
        <v>46199</v>
      </c>
      <c r="E3937" t="s">
        <v>10140</v>
      </c>
      <c r="F3937" t="s">
        <v>6356</v>
      </c>
      <c r="G3937" t="s">
        <v>10174</v>
      </c>
      <c r="H3937" t="s">
        <v>2603</v>
      </c>
      <c r="I3937" t="s">
        <v>55</v>
      </c>
      <c r="J3937" t="s">
        <v>44</v>
      </c>
      <c r="K3937" t="s">
        <v>6636</v>
      </c>
      <c r="L3937" t="s">
        <v>6636</v>
      </c>
      <c r="M3937" t="s">
        <v>10175</v>
      </c>
      <c r="N3937" t="s">
        <v>7001</v>
      </c>
      <c r="O3937" t="s">
        <v>7007</v>
      </c>
      <c r="P3937">
        <v>1241000</v>
      </c>
      <c r="Q3937" t="s">
        <v>6867</v>
      </c>
      <c r="R3937" t="s">
        <v>7109</v>
      </c>
      <c r="S3937" s="12">
        <v>1</v>
      </c>
      <c r="T3937" s="13">
        <v>15512</v>
      </c>
      <c r="U3937" t="s">
        <v>6878</v>
      </c>
    </row>
    <row r="3938" spans="1:21" x14ac:dyDescent="0.25">
      <c r="A3938" t="s">
        <v>6983</v>
      </c>
      <c r="B3938" s="12"/>
      <c r="C3938" t="s">
        <v>10139</v>
      </c>
      <c r="D3938" s="11">
        <v>46199</v>
      </c>
      <c r="E3938" t="s">
        <v>10140</v>
      </c>
      <c r="F3938" t="s">
        <v>6356</v>
      </c>
      <c r="G3938" t="s">
        <v>10135</v>
      </c>
      <c r="H3938" t="s">
        <v>2603</v>
      </c>
      <c r="I3938" t="s">
        <v>55</v>
      </c>
      <c r="J3938" t="s">
        <v>44</v>
      </c>
      <c r="K3938" t="s">
        <v>6636</v>
      </c>
      <c r="L3938" t="s">
        <v>6636</v>
      </c>
      <c r="M3938" t="s">
        <v>10175</v>
      </c>
      <c r="N3938" t="s">
        <v>7001</v>
      </c>
      <c r="O3938" t="s">
        <v>7007</v>
      </c>
      <c r="P3938">
        <v>1241000</v>
      </c>
      <c r="Q3938" t="s">
        <v>6867</v>
      </c>
      <c r="R3938" t="s">
        <v>7109</v>
      </c>
      <c r="S3938" s="12"/>
      <c r="T3938" s="13"/>
      <c r="U3938" t="s">
        <v>6878</v>
      </c>
    </row>
    <row r="3939" spans="1:21" x14ac:dyDescent="0.25">
      <c r="A3939" t="s">
        <v>6983</v>
      </c>
      <c r="B3939" s="12"/>
      <c r="C3939" t="s">
        <v>10154</v>
      </c>
      <c r="D3939" s="11">
        <v>46210</v>
      </c>
      <c r="E3939" t="s">
        <v>10155</v>
      </c>
      <c r="F3939" t="s">
        <v>6356</v>
      </c>
      <c r="G3939" t="s">
        <v>10135</v>
      </c>
      <c r="H3939" t="s">
        <v>2603</v>
      </c>
      <c r="I3939" t="s">
        <v>65</v>
      </c>
      <c r="J3939" t="s">
        <v>636</v>
      </c>
      <c r="K3939" t="s">
        <v>6636</v>
      </c>
      <c r="L3939" t="s">
        <v>6636</v>
      </c>
      <c r="M3939" t="s">
        <v>10176</v>
      </c>
      <c r="N3939" t="s">
        <v>7001</v>
      </c>
      <c r="O3939" t="s">
        <v>7007</v>
      </c>
      <c r="P3939">
        <v>1068000</v>
      </c>
      <c r="Q3939" t="s">
        <v>6636</v>
      </c>
      <c r="R3939" t="s">
        <v>6636</v>
      </c>
      <c r="S3939" s="12">
        <v>1</v>
      </c>
      <c r="T3939" s="13">
        <v>13350</v>
      </c>
      <c r="U3939" t="s">
        <v>6636</v>
      </c>
    </row>
    <row r="3940" spans="1:21" x14ac:dyDescent="0.25">
      <c r="A3940" t="s">
        <v>6637</v>
      </c>
      <c r="B3940" s="12">
        <v>42995</v>
      </c>
      <c r="C3940" t="s">
        <v>10177</v>
      </c>
      <c r="D3940" s="11">
        <v>46212.499467592599</v>
      </c>
      <c r="E3940" t="s">
        <v>10178</v>
      </c>
      <c r="F3940" t="s">
        <v>6413</v>
      </c>
      <c r="G3940" t="s">
        <v>10179</v>
      </c>
      <c r="H3940" t="s">
        <v>6471</v>
      </c>
      <c r="I3940" t="s">
        <v>55</v>
      </c>
      <c r="J3940" t="s">
        <v>295</v>
      </c>
      <c r="K3940" t="s">
        <v>10180</v>
      </c>
      <c r="L3940" t="s">
        <v>10181</v>
      </c>
      <c r="M3940" t="s">
        <v>10182</v>
      </c>
      <c r="N3940" t="s">
        <v>7001</v>
      </c>
      <c r="O3940" t="s">
        <v>7081</v>
      </c>
      <c r="P3940">
        <v>1809000</v>
      </c>
      <c r="Q3940" t="s">
        <v>6636</v>
      </c>
      <c r="R3940" t="s">
        <v>6636</v>
      </c>
      <c r="S3940" s="12"/>
      <c r="T3940" s="13"/>
      <c r="U3940" t="s">
        <v>6636</v>
      </c>
    </row>
    <row r="3941" spans="1:21" x14ac:dyDescent="0.25">
      <c r="A3941" t="s">
        <v>6637</v>
      </c>
      <c r="B3941" s="12">
        <v>42995</v>
      </c>
      <c r="C3941" t="s">
        <v>10177</v>
      </c>
      <c r="D3941" s="11">
        <v>46212.499467592599</v>
      </c>
      <c r="E3941" t="s">
        <v>10178</v>
      </c>
      <c r="F3941" t="s">
        <v>6413</v>
      </c>
      <c r="G3941" t="s">
        <v>10183</v>
      </c>
      <c r="H3941" t="s">
        <v>6471</v>
      </c>
      <c r="I3941" t="s">
        <v>55</v>
      </c>
      <c r="J3941" t="s">
        <v>295</v>
      </c>
      <c r="K3941" t="s">
        <v>10180</v>
      </c>
      <c r="L3941" t="s">
        <v>10181</v>
      </c>
      <c r="M3941" t="s">
        <v>10182</v>
      </c>
      <c r="N3941" t="s">
        <v>7001</v>
      </c>
      <c r="O3941" t="s">
        <v>7081</v>
      </c>
      <c r="P3941">
        <v>1809000</v>
      </c>
      <c r="Q3941" t="s">
        <v>6636</v>
      </c>
      <c r="R3941" t="s">
        <v>6636</v>
      </c>
      <c r="S3941" s="12"/>
      <c r="T3941" s="13"/>
      <c r="U3941" t="s">
        <v>6636</v>
      </c>
    </row>
    <row r="3942" spans="1:21" x14ac:dyDescent="0.25">
      <c r="A3942" t="s">
        <v>6619</v>
      </c>
      <c r="B3942" s="12">
        <v>42995</v>
      </c>
      <c r="C3942" t="s">
        <v>10177</v>
      </c>
      <c r="D3942" s="11">
        <v>46212.527638888903</v>
      </c>
      <c r="E3942" t="s">
        <v>10178</v>
      </c>
      <c r="F3942" t="s">
        <v>6413</v>
      </c>
      <c r="G3942" t="s">
        <v>10179</v>
      </c>
      <c r="H3942" t="s">
        <v>6471</v>
      </c>
      <c r="I3942" t="s">
        <v>55</v>
      </c>
      <c r="J3942" t="s">
        <v>295</v>
      </c>
      <c r="K3942" t="s">
        <v>10180</v>
      </c>
      <c r="L3942" t="s">
        <v>10181</v>
      </c>
      <c r="M3942" t="s">
        <v>10182</v>
      </c>
      <c r="N3942" t="s">
        <v>7001</v>
      </c>
      <c r="O3942" t="s">
        <v>7081</v>
      </c>
      <c r="P3942">
        <v>1809000</v>
      </c>
      <c r="Q3942" t="s">
        <v>6636</v>
      </c>
      <c r="R3942" t="s">
        <v>6636</v>
      </c>
      <c r="S3942" s="12"/>
      <c r="T3942" s="13"/>
      <c r="U3942" t="s">
        <v>6636</v>
      </c>
    </row>
    <row r="3943" spans="1:21" x14ac:dyDescent="0.25">
      <c r="A3943" t="s">
        <v>6619</v>
      </c>
      <c r="B3943" s="12">
        <v>42995</v>
      </c>
      <c r="C3943" t="s">
        <v>10177</v>
      </c>
      <c r="D3943" s="11">
        <v>46212.527638888903</v>
      </c>
      <c r="E3943" t="s">
        <v>10178</v>
      </c>
      <c r="F3943" t="s">
        <v>6413</v>
      </c>
      <c r="G3943" t="s">
        <v>10183</v>
      </c>
      <c r="H3943" t="s">
        <v>6471</v>
      </c>
      <c r="I3943" t="s">
        <v>55</v>
      </c>
      <c r="J3943" t="s">
        <v>295</v>
      </c>
      <c r="K3943" t="s">
        <v>10180</v>
      </c>
      <c r="L3943" t="s">
        <v>10181</v>
      </c>
      <c r="M3943" t="s">
        <v>10182</v>
      </c>
      <c r="N3943" t="s">
        <v>7001</v>
      </c>
      <c r="O3943" t="s">
        <v>7081</v>
      </c>
      <c r="P3943">
        <v>1809000</v>
      </c>
      <c r="Q3943" t="s">
        <v>6636</v>
      </c>
      <c r="R3943" t="s">
        <v>6636</v>
      </c>
      <c r="S3943" s="12"/>
      <c r="T3943" s="13"/>
      <c r="U3943" t="s">
        <v>6636</v>
      </c>
    </row>
    <row r="3944" spans="1:21" x14ac:dyDescent="0.25">
      <c r="A3944" t="s">
        <v>6637</v>
      </c>
      <c r="B3944" s="12">
        <v>41067</v>
      </c>
      <c r="C3944" t="s">
        <v>10184</v>
      </c>
      <c r="D3944" s="11">
        <v>46174.615810185198</v>
      </c>
      <c r="E3944" t="s">
        <v>10185</v>
      </c>
      <c r="F3944" t="s">
        <v>6617</v>
      </c>
      <c r="G3944" t="s">
        <v>10186</v>
      </c>
      <c r="H3944" t="s">
        <v>6369</v>
      </c>
      <c r="I3944" t="s">
        <v>55</v>
      </c>
      <c r="J3944" t="s">
        <v>164</v>
      </c>
      <c r="K3944" t="s">
        <v>10187</v>
      </c>
      <c r="L3944" t="s">
        <v>10188</v>
      </c>
      <c r="M3944" t="s">
        <v>10189</v>
      </c>
      <c r="N3944" t="s">
        <v>7202</v>
      </c>
      <c r="O3944" t="s">
        <v>7255</v>
      </c>
      <c r="P3944">
        <v>2710990</v>
      </c>
      <c r="Q3944" t="s">
        <v>6636</v>
      </c>
      <c r="R3944" t="s">
        <v>6636</v>
      </c>
      <c r="S3944" s="12"/>
      <c r="T3944" s="13"/>
      <c r="U3944" t="s">
        <v>6920</v>
      </c>
    </row>
    <row r="3945" spans="1:21" x14ac:dyDescent="0.25">
      <c r="A3945" t="s">
        <v>6637</v>
      </c>
      <c r="B3945" s="12">
        <v>41067</v>
      </c>
      <c r="C3945" t="s">
        <v>10184</v>
      </c>
      <c r="D3945" s="11">
        <v>46174.615810185198</v>
      </c>
      <c r="E3945" t="s">
        <v>10185</v>
      </c>
      <c r="F3945" t="s">
        <v>6617</v>
      </c>
      <c r="G3945" t="s">
        <v>10190</v>
      </c>
      <c r="H3945" t="s">
        <v>6369</v>
      </c>
      <c r="I3945" t="s">
        <v>55</v>
      </c>
      <c r="J3945" t="s">
        <v>164</v>
      </c>
      <c r="K3945" t="s">
        <v>10187</v>
      </c>
      <c r="L3945" t="s">
        <v>10188</v>
      </c>
      <c r="M3945" t="s">
        <v>10189</v>
      </c>
      <c r="N3945" t="s">
        <v>7202</v>
      </c>
      <c r="O3945" t="s">
        <v>7255</v>
      </c>
      <c r="P3945">
        <v>2710990</v>
      </c>
      <c r="Q3945" t="s">
        <v>6636</v>
      </c>
      <c r="R3945" t="s">
        <v>6636</v>
      </c>
      <c r="S3945" s="12"/>
      <c r="T3945" s="13"/>
      <c r="U3945" t="s">
        <v>6920</v>
      </c>
    </row>
    <row r="3946" spans="1:21" x14ac:dyDescent="0.25">
      <c r="A3946" t="s">
        <v>6619</v>
      </c>
      <c r="B3946" s="12">
        <v>41067</v>
      </c>
      <c r="C3946" t="s">
        <v>10184</v>
      </c>
      <c r="D3946" s="11">
        <v>46174.738449074102</v>
      </c>
      <c r="E3946" t="s">
        <v>10185</v>
      </c>
      <c r="F3946" t="s">
        <v>6617</v>
      </c>
      <c r="G3946" t="s">
        <v>10186</v>
      </c>
      <c r="H3946" t="s">
        <v>6369</v>
      </c>
      <c r="I3946" t="s">
        <v>55</v>
      </c>
      <c r="J3946" t="s">
        <v>164</v>
      </c>
      <c r="K3946" t="s">
        <v>10187</v>
      </c>
      <c r="L3946" t="s">
        <v>10188</v>
      </c>
      <c r="M3946" t="s">
        <v>10189</v>
      </c>
      <c r="N3946" t="s">
        <v>7202</v>
      </c>
      <c r="O3946" t="s">
        <v>7255</v>
      </c>
      <c r="P3946">
        <v>2710990</v>
      </c>
      <c r="Q3946" t="s">
        <v>6636</v>
      </c>
      <c r="R3946" t="s">
        <v>6636</v>
      </c>
      <c r="S3946" s="12"/>
      <c r="T3946" s="13"/>
      <c r="U3946" t="s">
        <v>6920</v>
      </c>
    </row>
    <row r="3947" spans="1:21" x14ac:dyDescent="0.25">
      <c r="A3947" t="s">
        <v>6619</v>
      </c>
      <c r="B3947" s="12">
        <v>41067</v>
      </c>
      <c r="C3947" t="s">
        <v>10184</v>
      </c>
      <c r="D3947" s="11">
        <v>46174.738449074102</v>
      </c>
      <c r="E3947" t="s">
        <v>10185</v>
      </c>
      <c r="F3947" t="s">
        <v>6617</v>
      </c>
      <c r="G3947" t="s">
        <v>10190</v>
      </c>
      <c r="H3947" t="s">
        <v>6369</v>
      </c>
      <c r="I3947" t="s">
        <v>55</v>
      </c>
      <c r="J3947" t="s">
        <v>164</v>
      </c>
      <c r="K3947" t="s">
        <v>10187</v>
      </c>
      <c r="L3947" t="s">
        <v>10188</v>
      </c>
      <c r="M3947" t="s">
        <v>10189</v>
      </c>
      <c r="N3947" t="s">
        <v>7202</v>
      </c>
      <c r="O3947" t="s">
        <v>7255</v>
      </c>
      <c r="P3947">
        <v>2710990</v>
      </c>
      <c r="Q3947" t="s">
        <v>6636</v>
      </c>
      <c r="R3947" t="s">
        <v>6636</v>
      </c>
      <c r="S3947" s="12"/>
      <c r="T3947" s="13"/>
      <c r="U3947" t="s">
        <v>6920</v>
      </c>
    </row>
    <row r="3948" spans="1:21" x14ac:dyDescent="0.25">
      <c r="A3948" t="s">
        <v>6637</v>
      </c>
      <c r="B3948" s="12">
        <v>41213</v>
      </c>
      <c r="C3948" t="s">
        <v>10191</v>
      </c>
      <c r="D3948" s="11">
        <v>46176.970717592601</v>
      </c>
      <c r="E3948" t="s">
        <v>10192</v>
      </c>
      <c r="F3948" t="s">
        <v>6617</v>
      </c>
      <c r="G3948" t="s">
        <v>10186</v>
      </c>
      <c r="H3948" t="s">
        <v>6369</v>
      </c>
      <c r="I3948" t="s">
        <v>65</v>
      </c>
      <c r="J3948" t="s">
        <v>67</v>
      </c>
      <c r="K3948" t="s">
        <v>10193</v>
      </c>
      <c r="L3948" t="s">
        <v>10188</v>
      </c>
      <c r="M3948" t="s">
        <v>10194</v>
      </c>
      <c r="N3948" t="s">
        <v>7506</v>
      </c>
      <c r="O3948" t="s">
        <v>8076</v>
      </c>
      <c r="P3948">
        <v>3970990</v>
      </c>
      <c r="Q3948" t="s">
        <v>6636</v>
      </c>
      <c r="R3948" t="s">
        <v>6636</v>
      </c>
      <c r="S3948" s="12"/>
      <c r="T3948" s="13"/>
      <c r="U3948" t="s">
        <v>6920</v>
      </c>
    </row>
    <row r="3949" spans="1:21" x14ac:dyDescent="0.25">
      <c r="A3949" t="s">
        <v>6637</v>
      </c>
      <c r="B3949" s="12">
        <v>41213</v>
      </c>
      <c r="C3949" t="s">
        <v>10191</v>
      </c>
      <c r="D3949" s="11">
        <v>46176.970717592601</v>
      </c>
      <c r="E3949" t="s">
        <v>10192</v>
      </c>
      <c r="F3949" t="s">
        <v>6617</v>
      </c>
      <c r="G3949" t="s">
        <v>10195</v>
      </c>
      <c r="H3949" t="s">
        <v>6369</v>
      </c>
      <c r="I3949" t="s">
        <v>65</v>
      </c>
      <c r="J3949" t="s">
        <v>67</v>
      </c>
      <c r="K3949" t="s">
        <v>10193</v>
      </c>
      <c r="L3949" t="s">
        <v>10188</v>
      </c>
      <c r="M3949" t="s">
        <v>10194</v>
      </c>
      <c r="N3949" t="s">
        <v>7506</v>
      </c>
      <c r="O3949" t="s">
        <v>8076</v>
      </c>
      <c r="P3949">
        <v>3970990</v>
      </c>
      <c r="Q3949" t="s">
        <v>6636</v>
      </c>
      <c r="R3949" t="s">
        <v>6636</v>
      </c>
      <c r="S3949" s="12"/>
      <c r="T3949" s="13"/>
      <c r="U3949" t="s">
        <v>6920</v>
      </c>
    </row>
    <row r="3950" spans="1:21" x14ac:dyDescent="0.25">
      <c r="A3950" t="s">
        <v>6637</v>
      </c>
      <c r="B3950" s="12">
        <v>41213</v>
      </c>
      <c r="C3950" t="s">
        <v>10191</v>
      </c>
      <c r="D3950" s="11">
        <v>46176.970717592601</v>
      </c>
      <c r="E3950" t="s">
        <v>10192</v>
      </c>
      <c r="F3950" t="s">
        <v>6617</v>
      </c>
      <c r="G3950" t="s">
        <v>10190</v>
      </c>
      <c r="H3950" t="s">
        <v>6369</v>
      </c>
      <c r="I3950" t="s">
        <v>65</v>
      </c>
      <c r="J3950" t="s">
        <v>67</v>
      </c>
      <c r="K3950" t="s">
        <v>10193</v>
      </c>
      <c r="L3950" t="s">
        <v>10188</v>
      </c>
      <c r="M3950" t="s">
        <v>10194</v>
      </c>
      <c r="N3950" t="s">
        <v>7506</v>
      </c>
      <c r="O3950" t="s">
        <v>8076</v>
      </c>
      <c r="P3950">
        <v>3970990</v>
      </c>
      <c r="Q3950" t="s">
        <v>6636</v>
      </c>
      <c r="R3950" t="s">
        <v>6636</v>
      </c>
      <c r="S3950" s="12"/>
      <c r="T3950" s="13"/>
      <c r="U3950" t="s">
        <v>6920</v>
      </c>
    </row>
    <row r="3951" spans="1:21" x14ac:dyDescent="0.25">
      <c r="A3951" t="s">
        <v>6637</v>
      </c>
      <c r="B3951" s="12">
        <v>41203</v>
      </c>
      <c r="C3951" t="s">
        <v>10196</v>
      </c>
      <c r="D3951" s="11">
        <v>46177.484398148103</v>
      </c>
      <c r="E3951" t="s">
        <v>10197</v>
      </c>
      <c r="F3951" t="s">
        <v>6617</v>
      </c>
      <c r="G3951" t="s">
        <v>10186</v>
      </c>
      <c r="H3951" t="s">
        <v>6369</v>
      </c>
      <c r="I3951" t="s">
        <v>65</v>
      </c>
      <c r="J3951" t="s">
        <v>573</v>
      </c>
      <c r="K3951" t="s">
        <v>10198</v>
      </c>
      <c r="L3951" t="s">
        <v>10188</v>
      </c>
      <c r="M3951" t="s">
        <v>10199</v>
      </c>
      <c r="N3951" t="s">
        <v>7202</v>
      </c>
      <c r="O3951" t="s">
        <v>7231</v>
      </c>
      <c r="P3951">
        <v>1880000</v>
      </c>
      <c r="Q3951" t="s">
        <v>6636</v>
      </c>
      <c r="R3951" t="s">
        <v>6636</v>
      </c>
      <c r="S3951" s="12"/>
      <c r="T3951" s="13"/>
      <c r="U3951" t="s">
        <v>6878</v>
      </c>
    </row>
    <row r="3952" spans="1:21" x14ac:dyDescent="0.25">
      <c r="A3952" t="s">
        <v>6637</v>
      </c>
      <c r="B3952" s="12">
        <v>41203</v>
      </c>
      <c r="C3952" t="s">
        <v>10196</v>
      </c>
      <c r="D3952" s="11">
        <v>46177.484398148103</v>
      </c>
      <c r="E3952" t="s">
        <v>10197</v>
      </c>
      <c r="F3952" t="s">
        <v>6617</v>
      </c>
      <c r="G3952" t="s">
        <v>10190</v>
      </c>
      <c r="H3952" t="s">
        <v>6369</v>
      </c>
      <c r="I3952" t="s">
        <v>65</v>
      </c>
      <c r="J3952" t="s">
        <v>573</v>
      </c>
      <c r="K3952" t="s">
        <v>10198</v>
      </c>
      <c r="L3952" t="s">
        <v>10188</v>
      </c>
      <c r="M3952" t="s">
        <v>10199</v>
      </c>
      <c r="N3952" t="s">
        <v>7202</v>
      </c>
      <c r="O3952" t="s">
        <v>7231</v>
      </c>
      <c r="P3952">
        <v>1880000</v>
      </c>
      <c r="Q3952" t="s">
        <v>6636</v>
      </c>
      <c r="R3952" t="s">
        <v>6636</v>
      </c>
      <c r="S3952" s="12"/>
      <c r="T3952" s="13"/>
      <c r="U3952" t="s">
        <v>6878</v>
      </c>
    </row>
    <row r="3953" spans="1:21" x14ac:dyDescent="0.25">
      <c r="A3953" t="s">
        <v>6619</v>
      </c>
      <c r="B3953" s="12">
        <v>41203</v>
      </c>
      <c r="C3953" t="s">
        <v>10196</v>
      </c>
      <c r="D3953" s="11">
        <v>46177.531504629602</v>
      </c>
      <c r="E3953" t="s">
        <v>10197</v>
      </c>
      <c r="F3953" t="s">
        <v>6617</v>
      </c>
      <c r="G3953" t="s">
        <v>10186</v>
      </c>
      <c r="H3953" t="s">
        <v>6369</v>
      </c>
      <c r="I3953" t="s">
        <v>65</v>
      </c>
      <c r="J3953" t="s">
        <v>573</v>
      </c>
      <c r="K3953" t="s">
        <v>10198</v>
      </c>
      <c r="L3953" t="s">
        <v>10188</v>
      </c>
      <c r="M3953" t="s">
        <v>10199</v>
      </c>
      <c r="N3953" t="s">
        <v>7202</v>
      </c>
      <c r="O3953" t="s">
        <v>7231</v>
      </c>
      <c r="P3953">
        <v>1880000</v>
      </c>
      <c r="Q3953" t="s">
        <v>6636</v>
      </c>
      <c r="R3953" t="s">
        <v>6636</v>
      </c>
      <c r="S3953" s="12"/>
      <c r="T3953" s="13"/>
      <c r="U3953" t="s">
        <v>6878</v>
      </c>
    </row>
    <row r="3954" spans="1:21" x14ac:dyDescent="0.25">
      <c r="A3954" t="s">
        <v>6619</v>
      </c>
      <c r="B3954" s="12">
        <v>41203</v>
      </c>
      <c r="C3954" t="s">
        <v>10196</v>
      </c>
      <c r="D3954" s="11">
        <v>46177.531504629602</v>
      </c>
      <c r="E3954" t="s">
        <v>10197</v>
      </c>
      <c r="F3954" t="s">
        <v>6617</v>
      </c>
      <c r="G3954" t="s">
        <v>10190</v>
      </c>
      <c r="H3954" t="s">
        <v>6369</v>
      </c>
      <c r="I3954" t="s">
        <v>65</v>
      </c>
      <c r="J3954" t="s">
        <v>573</v>
      </c>
      <c r="K3954" t="s">
        <v>10198</v>
      </c>
      <c r="L3954" t="s">
        <v>10188</v>
      </c>
      <c r="M3954" t="s">
        <v>10199</v>
      </c>
      <c r="N3954" t="s">
        <v>7202</v>
      </c>
      <c r="O3954" t="s">
        <v>7231</v>
      </c>
      <c r="P3954">
        <v>1880000</v>
      </c>
      <c r="Q3954" t="s">
        <v>6636</v>
      </c>
      <c r="R3954" t="s">
        <v>6636</v>
      </c>
      <c r="S3954" s="12"/>
      <c r="T3954" s="13"/>
      <c r="U3954" t="s">
        <v>6878</v>
      </c>
    </row>
    <row r="3955" spans="1:21" x14ac:dyDescent="0.25">
      <c r="A3955" t="s">
        <v>6619</v>
      </c>
      <c r="B3955" s="12">
        <v>41213</v>
      </c>
      <c r="C3955" t="s">
        <v>10191</v>
      </c>
      <c r="D3955" s="11">
        <v>46177.656863425902</v>
      </c>
      <c r="E3955" t="s">
        <v>10192</v>
      </c>
      <c r="F3955" t="s">
        <v>6617</v>
      </c>
      <c r="G3955" t="s">
        <v>10186</v>
      </c>
      <c r="H3955" t="s">
        <v>6369</v>
      </c>
      <c r="I3955" t="s">
        <v>65</v>
      </c>
      <c r="J3955" t="s">
        <v>67</v>
      </c>
      <c r="K3955" t="s">
        <v>10193</v>
      </c>
      <c r="L3955" t="s">
        <v>10188</v>
      </c>
      <c r="M3955" t="s">
        <v>10194</v>
      </c>
      <c r="N3955" t="s">
        <v>7506</v>
      </c>
      <c r="O3955" t="s">
        <v>8076</v>
      </c>
      <c r="P3955">
        <v>3970990</v>
      </c>
      <c r="Q3955" t="s">
        <v>6636</v>
      </c>
      <c r="R3955" t="s">
        <v>6636</v>
      </c>
      <c r="S3955" s="12"/>
      <c r="T3955" s="13"/>
      <c r="U3955" t="s">
        <v>6920</v>
      </c>
    </row>
    <row r="3956" spans="1:21" x14ac:dyDescent="0.25">
      <c r="A3956" t="s">
        <v>6619</v>
      </c>
      <c r="B3956" s="12">
        <v>41213</v>
      </c>
      <c r="C3956" t="s">
        <v>10191</v>
      </c>
      <c r="D3956" s="11">
        <v>46177.656863425902</v>
      </c>
      <c r="E3956" t="s">
        <v>10192</v>
      </c>
      <c r="F3956" t="s">
        <v>6617</v>
      </c>
      <c r="G3956" t="s">
        <v>10195</v>
      </c>
      <c r="H3956" t="s">
        <v>6369</v>
      </c>
      <c r="I3956" t="s">
        <v>65</v>
      </c>
      <c r="J3956" t="s">
        <v>67</v>
      </c>
      <c r="K3956" t="s">
        <v>10193</v>
      </c>
      <c r="L3956" t="s">
        <v>10188</v>
      </c>
      <c r="M3956" t="s">
        <v>10194</v>
      </c>
      <c r="N3956" t="s">
        <v>7506</v>
      </c>
      <c r="O3956" t="s">
        <v>8076</v>
      </c>
      <c r="P3956">
        <v>3970990</v>
      </c>
      <c r="Q3956" t="s">
        <v>6636</v>
      </c>
      <c r="R3956" t="s">
        <v>6636</v>
      </c>
      <c r="S3956" s="12"/>
      <c r="T3956" s="13"/>
      <c r="U3956" t="s">
        <v>6920</v>
      </c>
    </row>
    <row r="3957" spans="1:21" x14ac:dyDescent="0.25">
      <c r="A3957" t="s">
        <v>6619</v>
      </c>
      <c r="B3957" s="12">
        <v>41213</v>
      </c>
      <c r="C3957" t="s">
        <v>10191</v>
      </c>
      <c r="D3957" s="11">
        <v>46177.656863425902</v>
      </c>
      <c r="E3957" t="s">
        <v>10192</v>
      </c>
      <c r="F3957" t="s">
        <v>6617</v>
      </c>
      <c r="G3957" t="s">
        <v>10190</v>
      </c>
      <c r="H3957" t="s">
        <v>6369</v>
      </c>
      <c r="I3957" t="s">
        <v>65</v>
      </c>
      <c r="J3957" t="s">
        <v>67</v>
      </c>
      <c r="K3957" t="s">
        <v>10193</v>
      </c>
      <c r="L3957" t="s">
        <v>10188</v>
      </c>
      <c r="M3957" t="s">
        <v>10194</v>
      </c>
      <c r="N3957" t="s">
        <v>7506</v>
      </c>
      <c r="O3957" t="s">
        <v>8076</v>
      </c>
      <c r="P3957">
        <v>3970990</v>
      </c>
      <c r="Q3957" t="s">
        <v>6636</v>
      </c>
      <c r="R3957" t="s">
        <v>6636</v>
      </c>
      <c r="S3957" s="12"/>
      <c r="T3957" s="13"/>
      <c r="U3957" t="s">
        <v>6920</v>
      </c>
    </row>
    <row r="3958" spans="1:21" x14ac:dyDescent="0.25">
      <c r="A3958" t="s">
        <v>6619</v>
      </c>
      <c r="B3958" s="12">
        <v>41237</v>
      </c>
      <c r="C3958" t="s">
        <v>8995</v>
      </c>
      <c r="D3958" s="11">
        <v>46178.4605324074</v>
      </c>
      <c r="E3958" t="s">
        <v>8996</v>
      </c>
      <c r="F3958" t="s">
        <v>6617</v>
      </c>
      <c r="G3958" t="s">
        <v>10186</v>
      </c>
      <c r="H3958" t="s">
        <v>6369</v>
      </c>
      <c r="I3958" t="s">
        <v>55</v>
      </c>
      <c r="J3958" t="s">
        <v>44</v>
      </c>
      <c r="K3958" t="s">
        <v>10200</v>
      </c>
      <c r="L3958" t="s">
        <v>10188</v>
      </c>
      <c r="M3958" t="s">
        <v>10201</v>
      </c>
      <c r="N3958" t="s">
        <v>7506</v>
      </c>
      <c r="O3958" t="s">
        <v>7507</v>
      </c>
      <c r="P3958">
        <v>3908990</v>
      </c>
      <c r="Q3958" t="s">
        <v>6636</v>
      </c>
      <c r="R3958" t="s">
        <v>6636</v>
      </c>
      <c r="S3958" s="12"/>
      <c r="T3958" s="13"/>
      <c r="U3958" t="s">
        <v>6674</v>
      </c>
    </row>
    <row r="3959" spans="1:21" x14ac:dyDescent="0.25">
      <c r="A3959" t="s">
        <v>6619</v>
      </c>
      <c r="B3959" s="12">
        <v>41237</v>
      </c>
      <c r="C3959" t="s">
        <v>8995</v>
      </c>
      <c r="D3959" s="11">
        <v>46178.4605324074</v>
      </c>
      <c r="E3959" t="s">
        <v>8996</v>
      </c>
      <c r="F3959" t="s">
        <v>6617</v>
      </c>
      <c r="G3959" t="s">
        <v>10195</v>
      </c>
      <c r="H3959" t="s">
        <v>6369</v>
      </c>
      <c r="I3959" t="s">
        <v>55</v>
      </c>
      <c r="J3959" t="s">
        <v>44</v>
      </c>
      <c r="K3959" t="s">
        <v>10200</v>
      </c>
      <c r="L3959" t="s">
        <v>10188</v>
      </c>
      <c r="M3959" t="s">
        <v>10201</v>
      </c>
      <c r="N3959" t="s">
        <v>7506</v>
      </c>
      <c r="O3959" t="s">
        <v>7507</v>
      </c>
      <c r="P3959">
        <v>3908990</v>
      </c>
      <c r="Q3959" t="s">
        <v>6636</v>
      </c>
      <c r="R3959" t="s">
        <v>6636</v>
      </c>
      <c r="S3959" s="12"/>
      <c r="T3959" s="13"/>
      <c r="U3959" t="s">
        <v>6674</v>
      </c>
    </row>
    <row r="3960" spans="1:21" x14ac:dyDescent="0.25">
      <c r="A3960" t="s">
        <v>6619</v>
      </c>
      <c r="B3960" s="12">
        <v>41237</v>
      </c>
      <c r="C3960" t="s">
        <v>8995</v>
      </c>
      <c r="D3960" s="11">
        <v>46178.4605324074</v>
      </c>
      <c r="E3960" t="s">
        <v>8996</v>
      </c>
      <c r="F3960" t="s">
        <v>6617</v>
      </c>
      <c r="G3960" t="s">
        <v>10190</v>
      </c>
      <c r="H3960" t="s">
        <v>6369</v>
      </c>
      <c r="I3960" t="s">
        <v>55</v>
      </c>
      <c r="J3960" t="s">
        <v>44</v>
      </c>
      <c r="K3960" t="s">
        <v>10200</v>
      </c>
      <c r="L3960" t="s">
        <v>10188</v>
      </c>
      <c r="M3960" t="s">
        <v>10201</v>
      </c>
      <c r="N3960" t="s">
        <v>7506</v>
      </c>
      <c r="O3960" t="s">
        <v>7507</v>
      </c>
      <c r="P3960">
        <v>3908990</v>
      </c>
      <c r="Q3960" t="s">
        <v>6636</v>
      </c>
      <c r="R3960" t="s">
        <v>6636</v>
      </c>
      <c r="S3960" s="12"/>
      <c r="T3960" s="13"/>
      <c r="U3960" t="s">
        <v>6674</v>
      </c>
    </row>
    <row r="3961" spans="1:21" x14ac:dyDescent="0.25">
      <c r="A3961" t="s">
        <v>6637</v>
      </c>
      <c r="B3961" s="12">
        <v>41354</v>
      </c>
      <c r="C3961" t="s">
        <v>10202</v>
      </c>
      <c r="D3961" s="11">
        <v>46180.932754629597</v>
      </c>
      <c r="E3961" t="s">
        <v>10203</v>
      </c>
      <c r="F3961" t="s">
        <v>6617</v>
      </c>
      <c r="G3961" t="s">
        <v>10186</v>
      </c>
      <c r="H3961" t="s">
        <v>6369</v>
      </c>
      <c r="I3961" t="s">
        <v>65</v>
      </c>
      <c r="J3961" t="s">
        <v>573</v>
      </c>
      <c r="K3961" t="s">
        <v>10204</v>
      </c>
      <c r="L3961" t="s">
        <v>10188</v>
      </c>
      <c r="M3961" t="s">
        <v>10205</v>
      </c>
      <c r="N3961" t="s">
        <v>7202</v>
      </c>
      <c r="O3961" t="s">
        <v>7255</v>
      </c>
      <c r="P3961">
        <v>2710990</v>
      </c>
      <c r="Q3961" t="s">
        <v>6636</v>
      </c>
      <c r="R3961" t="s">
        <v>6636</v>
      </c>
      <c r="S3961" s="12"/>
      <c r="T3961" s="13"/>
      <c r="U3961" t="s">
        <v>6920</v>
      </c>
    </row>
    <row r="3962" spans="1:21" x14ac:dyDescent="0.25">
      <c r="A3962" t="s">
        <v>6637</v>
      </c>
      <c r="B3962" s="12">
        <v>41354</v>
      </c>
      <c r="C3962" t="s">
        <v>10202</v>
      </c>
      <c r="D3962" s="11">
        <v>46180.932754629597</v>
      </c>
      <c r="E3962" t="s">
        <v>10203</v>
      </c>
      <c r="F3962" t="s">
        <v>6617</v>
      </c>
      <c r="G3962" t="s">
        <v>10190</v>
      </c>
      <c r="H3962" t="s">
        <v>6369</v>
      </c>
      <c r="I3962" t="s">
        <v>65</v>
      </c>
      <c r="J3962" t="s">
        <v>573</v>
      </c>
      <c r="K3962" t="s">
        <v>10204</v>
      </c>
      <c r="L3962" t="s">
        <v>10188</v>
      </c>
      <c r="M3962" t="s">
        <v>10205</v>
      </c>
      <c r="N3962" t="s">
        <v>7202</v>
      </c>
      <c r="O3962" t="s">
        <v>7255</v>
      </c>
      <c r="P3962">
        <v>2710990</v>
      </c>
      <c r="Q3962" t="s">
        <v>6636</v>
      </c>
      <c r="R3962" t="s">
        <v>6636</v>
      </c>
      <c r="S3962" s="12"/>
      <c r="T3962" s="13"/>
      <c r="U3962" t="s">
        <v>6920</v>
      </c>
    </row>
    <row r="3963" spans="1:21" x14ac:dyDescent="0.25">
      <c r="A3963" t="s">
        <v>6619</v>
      </c>
      <c r="B3963" s="12">
        <v>41354</v>
      </c>
      <c r="C3963" t="s">
        <v>10202</v>
      </c>
      <c r="D3963" s="11">
        <v>46181.422939814802</v>
      </c>
      <c r="E3963" t="s">
        <v>10203</v>
      </c>
      <c r="F3963" t="s">
        <v>6617</v>
      </c>
      <c r="G3963" t="s">
        <v>10186</v>
      </c>
      <c r="H3963" t="s">
        <v>6369</v>
      </c>
      <c r="I3963" t="s">
        <v>65</v>
      </c>
      <c r="J3963" t="s">
        <v>573</v>
      </c>
      <c r="K3963" t="s">
        <v>10204</v>
      </c>
      <c r="L3963" t="s">
        <v>10188</v>
      </c>
      <c r="M3963" t="s">
        <v>10205</v>
      </c>
      <c r="N3963" t="s">
        <v>7202</v>
      </c>
      <c r="O3963" t="s">
        <v>7255</v>
      </c>
      <c r="P3963">
        <v>2710990</v>
      </c>
      <c r="Q3963" t="s">
        <v>6636</v>
      </c>
      <c r="R3963" t="s">
        <v>6636</v>
      </c>
      <c r="S3963" s="12"/>
      <c r="T3963" s="13"/>
      <c r="U3963" t="s">
        <v>6920</v>
      </c>
    </row>
    <row r="3964" spans="1:21" x14ac:dyDescent="0.25">
      <c r="A3964" t="s">
        <v>6619</v>
      </c>
      <c r="B3964" s="12">
        <v>41354</v>
      </c>
      <c r="C3964" t="s">
        <v>10202</v>
      </c>
      <c r="D3964" s="11">
        <v>46181.422939814802</v>
      </c>
      <c r="E3964" t="s">
        <v>10203</v>
      </c>
      <c r="F3964" t="s">
        <v>6617</v>
      </c>
      <c r="G3964" t="s">
        <v>10190</v>
      </c>
      <c r="H3964" t="s">
        <v>6369</v>
      </c>
      <c r="I3964" t="s">
        <v>65</v>
      </c>
      <c r="J3964" t="s">
        <v>573</v>
      </c>
      <c r="K3964" t="s">
        <v>10204</v>
      </c>
      <c r="L3964" t="s">
        <v>10188</v>
      </c>
      <c r="M3964" t="s">
        <v>10205</v>
      </c>
      <c r="N3964" t="s">
        <v>7202</v>
      </c>
      <c r="O3964" t="s">
        <v>7255</v>
      </c>
      <c r="P3964">
        <v>2710990</v>
      </c>
      <c r="Q3964" t="s">
        <v>6636</v>
      </c>
      <c r="R3964" t="s">
        <v>6636</v>
      </c>
      <c r="S3964" s="12"/>
      <c r="T3964" s="13"/>
      <c r="U3964" t="s">
        <v>6920</v>
      </c>
    </row>
    <row r="3965" spans="1:21" x14ac:dyDescent="0.25">
      <c r="A3965" t="s">
        <v>6637</v>
      </c>
      <c r="B3965" s="12">
        <v>41408</v>
      </c>
      <c r="C3965" t="s">
        <v>10206</v>
      </c>
      <c r="D3965" s="11">
        <v>46181.9915162037</v>
      </c>
      <c r="E3965" t="s">
        <v>10207</v>
      </c>
      <c r="F3965" t="s">
        <v>6617</v>
      </c>
      <c r="G3965" t="s">
        <v>10186</v>
      </c>
      <c r="H3965" t="s">
        <v>6369</v>
      </c>
      <c r="I3965" t="s">
        <v>65</v>
      </c>
      <c r="J3965" t="s">
        <v>57</v>
      </c>
      <c r="K3965" t="s">
        <v>10208</v>
      </c>
      <c r="L3965" t="s">
        <v>10188</v>
      </c>
      <c r="M3965" t="s">
        <v>10209</v>
      </c>
      <c r="N3965" t="s">
        <v>7202</v>
      </c>
      <c r="O3965" t="s">
        <v>7203</v>
      </c>
      <c r="P3965">
        <v>2505990</v>
      </c>
      <c r="Q3965" t="s">
        <v>6636</v>
      </c>
      <c r="R3965" t="s">
        <v>6636</v>
      </c>
      <c r="S3965" s="12"/>
      <c r="T3965" s="13"/>
      <c r="U3965" t="s">
        <v>6920</v>
      </c>
    </row>
    <row r="3966" spans="1:21" x14ac:dyDescent="0.25">
      <c r="A3966" t="s">
        <v>6637</v>
      </c>
      <c r="B3966" s="12">
        <v>41408</v>
      </c>
      <c r="C3966" t="s">
        <v>10206</v>
      </c>
      <c r="D3966" s="11">
        <v>46181.9915162037</v>
      </c>
      <c r="E3966" t="s">
        <v>10207</v>
      </c>
      <c r="F3966" t="s">
        <v>6617</v>
      </c>
      <c r="G3966" t="s">
        <v>10190</v>
      </c>
      <c r="H3966" t="s">
        <v>6369</v>
      </c>
      <c r="I3966" t="s">
        <v>65</v>
      </c>
      <c r="J3966" t="s">
        <v>57</v>
      </c>
      <c r="K3966" t="s">
        <v>10208</v>
      </c>
      <c r="L3966" t="s">
        <v>10188</v>
      </c>
      <c r="M3966" t="s">
        <v>10209</v>
      </c>
      <c r="N3966" t="s">
        <v>7202</v>
      </c>
      <c r="O3966" t="s">
        <v>7203</v>
      </c>
      <c r="P3966">
        <v>2505990</v>
      </c>
      <c r="Q3966" t="s">
        <v>6636</v>
      </c>
      <c r="R3966" t="s">
        <v>6636</v>
      </c>
      <c r="S3966" s="12"/>
      <c r="T3966" s="13"/>
      <c r="U3966" t="s">
        <v>6920</v>
      </c>
    </row>
    <row r="3967" spans="1:21" x14ac:dyDescent="0.25">
      <c r="A3967" t="s">
        <v>6619</v>
      </c>
      <c r="B3967" s="12">
        <v>41408</v>
      </c>
      <c r="C3967" t="s">
        <v>10206</v>
      </c>
      <c r="D3967" s="11">
        <v>46182.461458333302</v>
      </c>
      <c r="E3967" t="s">
        <v>10207</v>
      </c>
      <c r="F3967" t="s">
        <v>6617</v>
      </c>
      <c r="G3967" t="s">
        <v>10186</v>
      </c>
      <c r="H3967" t="s">
        <v>6369</v>
      </c>
      <c r="I3967" t="s">
        <v>65</v>
      </c>
      <c r="J3967" t="s">
        <v>57</v>
      </c>
      <c r="K3967" t="s">
        <v>10208</v>
      </c>
      <c r="L3967" t="s">
        <v>10188</v>
      </c>
      <c r="M3967" t="s">
        <v>10209</v>
      </c>
      <c r="N3967" t="s">
        <v>7202</v>
      </c>
      <c r="O3967" t="s">
        <v>7203</v>
      </c>
      <c r="P3967">
        <v>2505990</v>
      </c>
      <c r="Q3967" t="s">
        <v>6636</v>
      </c>
      <c r="R3967" t="s">
        <v>6636</v>
      </c>
      <c r="S3967" s="12"/>
      <c r="T3967" s="13"/>
      <c r="U3967" t="s">
        <v>6920</v>
      </c>
    </row>
    <row r="3968" spans="1:21" x14ac:dyDescent="0.25">
      <c r="A3968" t="s">
        <v>6619</v>
      </c>
      <c r="B3968" s="12">
        <v>41408</v>
      </c>
      <c r="C3968" t="s">
        <v>10206</v>
      </c>
      <c r="D3968" s="11">
        <v>46182.461458333302</v>
      </c>
      <c r="E3968" t="s">
        <v>10207</v>
      </c>
      <c r="F3968" t="s">
        <v>6617</v>
      </c>
      <c r="G3968" t="s">
        <v>10190</v>
      </c>
      <c r="H3968" t="s">
        <v>6369</v>
      </c>
      <c r="I3968" t="s">
        <v>65</v>
      </c>
      <c r="J3968" t="s">
        <v>57</v>
      </c>
      <c r="K3968" t="s">
        <v>10208</v>
      </c>
      <c r="L3968" t="s">
        <v>10188</v>
      </c>
      <c r="M3968" t="s">
        <v>10209</v>
      </c>
      <c r="N3968" t="s">
        <v>7202</v>
      </c>
      <c r="O3968" t="s">
        <v>7203</v>
      </c>
      <c r="P3968">
        <v>2505990</v>
      </c>
      <c r="Q3968" t="s">
        <v>6636</v>
      </c>
      <c r="R3968" t="s">
        <v>6636</v>
      </c>
      <c r="S3968" s="12"/>
      <c r="T3968" s="13"/>
      <c r="U3968" t="s">
        <v>6920</v>
      </c>
    </row>
    <row r="3969" spans="1:21" x14ac:dyDescent="0.25">
      <c r="A3969" t="s">
        <v>6637</v>
      </c>
      <c r="B3969" s="12">
        <v>41768</v>
      </c>
      <c r="C3969" t="s">
        <v>10210</v>
      </c>
      <c r="D3969" s="11">
        <v>46187.669594907398</v>
      </c>
      <c r="E3969" t="s">
        <v>10211</v>
      </c>
      <c r="F3969" t="s">
        <v>6617</v>
      </c>
      <c r="G3969" t="s">
        <v>10186</v>
      </c>
      <c r="H3969" t="s">
        <v>6369</v>
      </c>
      <c r="I3969" t="s">
        <v>6636</v>
      </c>
      <c r="J3969" t="s">
        <v>6636</v>
      </c>
      <c r="K3969" t="s">
        <v>10212</v>
      </c>
      <c r="L3969" t="s">
        <v>10188</v>
      </c>
      <c r="M3969" t="s">
        <v>10213</v>
      </c>
      <c r="N3969" t="s">
        <v>7202</v>
      </c>
      <c r="O3969" t="s">
        <v>7203</v>
      </c>
      <c r="P3969">
        <v>2250000</v>
      </c>
      <c r="Q3969" t="s">
        <v>6636</v>
      </c>
      <c r="R3969" t="s">
        <v>6636</v>
      </c>
      <c r="S3969" s="12"/>
      <c r="T3969" s="13"/>
      <c r="U3969" t="s">
        <v>10214</v>
      </c>
    </row>
    <row r="3970" spans="1:21" x14ac:dyDescent="0.25">
      <c r="A3970" t="s">
        <v>6637</v>
      </c>
      <c r="B3970" s="12">
        <v>41768</v>
      </c>
      <c r="C3970" t="s">
        <v>10210</v>
      </c>
      <c r="D3970" s="11">
        <v>46187.669594907398</v>
      </c>
      <c r="E3970" t="s">
        <v>10211</v>
      </c>
      <c r="F3970" t="s">
        <v>6617</v>
      </c>
      <c r="G3970" t="s">
        <v>10190</v>
      </c>
      <c r="H3970" t="s">
        <v>6369</v>
      </c>
      <c r="I3970" t="s">
        <v>6636</v>
      </c>
      <c r="J3970" t="s">
        <v>6636</v>
      </c>
      <c r="K3970" t="s">
        <v>10212</v>
      </c>
      <c r="L3970" t="s">
        <v>10188</v>
      </c>
      <c r="M3970" t="s">
        <v>10213</v>
      </c>
      <c r="N3970" t="s">
        <v>7202</v>
      </c>
      <c r="O3970" t="s">
        <v>7203</v>
      </c>
      <c r="P3970">
        <v>2250000</v>
      </c>
      <c r="Q3970" t="s">
        <v>6636</v>
      </c>
      <c r="R3970" t="s">
        <v>6636</v>
      </c>
      <c r="S3970" s="12"/>
      <c r="T3970" s="13"/>
      <c r="U3970" t="s">
        <v>10214</v>
      </c>
    </row>
    <row r="3971" spans="1:21" x14ac:dyDescent="0.25">
      <c r="A3971" t="s">
        <v>6619</v>
      </c>
      <c r="B3971" s="12">
        <v>41768</v>
      </c>
      <c r="C3971" t="s">
        <v>10210</v>
      </c>
      <c r="D3971" s="11">
        <v>46187.721226851798</v>
      </c>
      <c r="E3971" t="s">
        <v>10211</v>
      </c>
      <c r="F3971" t="s">
        <v>6617</v>
      </c>
      <c r="G3971" t="s">
        <v>10186</v>
      </c>
      <c r="H3971" t="s">
        <v>6369</v>
      </c>
      <c r="I3971" t="s">
        <v>6636</v>
      </c>
      <c r="J3971" t="s">
        <v>6636</v>
      </c>
      <c r="K3971" t="s">
        <v>10212</v>
      </c>
      <c r="L3971" t="s">
        <v>10188</v>
      </c>
      <c r="M3971" t="s">
        <v>10213</v>
      </c>
      <c r="N3971" t="s">
        <v>7202</v>
      </c>
      <c r="O3971" t="s">
        <v>7203</v>
      </c>
      <c r="P3971">
        <v>2250000</v>
      </c>
      <c r="Q3971" t="s">
        <v>6636</v>
      </c>
      <c r="R3971" t="s">
        <v>6636</v>
      </c>
      <c r="S3971" s="12"/>
      <c r="T3971" s="13"/>
      <c r="U3971" t="s">
        <v>10214</v>
      </c>
    </row>
    <row r="3972" spans="1:21" x14ac:dyDescent="0.25">
      <c r="A3972" t="s">
        <v>6619</v>
      </c>
      <c r="B3972" s="12">
        <v>41768</v>
      </c>
      <c r="C3972" t="s">
        <v>10210</v>
      </c>
      <c r="D3972" s="11">
        <v>46187.721226851798</v>
      </c>
      <c r="E3972" t="s">
        <v>10211</v>
      </c>
      <c r="F3972" t="s">
        <v>6617</v>
      </c>
      <c r="G3972" t="s">
        <v>10190</v>
      </c>
      <c r="H3972" t="s">
        <v>6369</v>
      </c>
      <c r="I3972" t="s">
        <v>6636</v>
      </c>
      <c r="J3972" t="s">
        <v>6636</v>
      </c>
      <c r="K3972" t="s">
        <v>10212</v>
      </c>
      <c r="L3972" t="s">
        <v>10188</v>
      </c>
      <c r="M3972" t="s">
        <v>10213</v>
      </c>
      <c r="N3972" t="s">
        <v>7202</v>
      </c>
      <c r="O3972" t="s">
        <v>7203</v>
      </c>
      <c r="P3972">
        <v>2250000</v>
      </c>
      <c r="Q3972" t="s">
        <v>6636</v>
      </c>
      <c r="R3972" t="s">
        <v>6636</v>
      </c>
      <c r="S3972" s="12"/>
      <c r="T3972" s="13"/>
      <c r="U3972" t="s">
        <v>10214</v>
      </c>
    </row>
    <row r="3973" spans="1:21" x14ac:dyDescent="0.25">
      <c r="A3973" t="s">
        <v>6637</v>
      </c>
      <c r="B3973" s="12">
        <v>41979</v>
      </c>
      <c r="C3973" t="s">
        <v>10215</v>
      </c>
      <c r="D3973" s="11">
        <v>46189.754236111097</v>
      </c>
      <c r="E3973" t="s">
        <v>10216</v>
      </c>
      <c r="F3973" t="s">
        <v>6617</v>
      </c>
      <c r="G3973" t="s">
        <v>10217</v>
      </c>
      <c r="H3973" t="s">
        <v>6369</v>
      </c>
      <c r="I3973" t="s">
        <v>65</v>
      </c>
      <c r="J3973" t="s">
        <v>573</v>
      </c>
      <c r="K3973" t="s">
        <v>10218</v>
      </c>
      <c r="L3973" t="s">
        <v>10219</v>
      </c>
      <c r="M3973" t="s">
        <v>10220</v>
      </c>
      <c r="N3973" t="s">
        <v>6761</v>
      </c>
      <c r="O3973" t="s">
        <v>6762</v>
      </c>
      <c r="P3973">
        <v>2939900</v>
      </c>
      <c r="Q3973" t="s">
        <v>6778</v>
      </c>
      <c r="R3973" t="s">
        <v>6911</v>
      </c>
      <c r="S3973" s="12"/>
      <c r="T3973" s="13"/>
      <c r="U3973" t="s">
        <v>6674</v>
      </c>
    </row>
    <row r="3974" spans="1:21" x14ac:dyDescent="0.25">
      <c r="A3974" t="s">
        <v>6637</v>
      </c>
      <c r="B3974" s="12">
        <v>41979</v>
      </c>
      <c r="C3974" t="s">
        <v>10215</v>
      </c>
      <c r="D3974" s="11">
        <v>46189.754236111097</v>
      </c>
      <c r="E3974" t="s">
        <v>10216</v>
      </c>
      <c r="F3974" t="s">
        <v>6617</v>
      </c>
      <c r="G3974" t="s">
        <v>10221</v>
      </c>
      <c r="H3974" t="s">
        <v>6369</v>
      </c>
      <c r="I3974" t="s">
        <v>65</v>
      </c>
      <c r="J3974" t="s">
        <v>573</v>
      </c>
      <c r="K3974" t="s">
        <v>10218</v>
      </c>
      <c r="L3974" t="s">
        <v>10219</v>
      </c>
      <c r="M3974" t="s">
        <v>10220</v>
      </c>
      <c r="N3974" t="s">
        <v>6761</v>
      </c>
      <c r="O3974" t="s">
        <v>6762</v>
      </c>
      <c r="P3974">
        <v>2939900</v>
      </c>
      <c r="Q3974" t="s">
        <v>6778</v>
      </c>
      <c r="R3974" t="s">
        <v>6911</v>
      </c>
      <c r="S3974" s="12"/>
      <c r="T3974" s="13"/>
      <c r="U3974" t="s">
        <v>6674</v>
      </c>
    </row>
    <row r="3975" spans="1:21" x14ac:dyDescent="0.25">
      <c r="A3975" t="s">
        <v>6637</v>
      </c>
      <c r="B3975" s="12">
        <v>41979</v>
      </c>
      <c r="C3975" t="s">
        <v>10215</v>
      </c>
      <c r="D3975" s="11">
        <v>46189.754236111097</v>
      </c>
      <c r="E3975" t="s">
        <v>10216</v>
      </c>
      <c r="F3975" t="s">
        <v>6617</v>
      </c>
      <c r="G3975" t="s">
        <v>10222</v>
      </c>
      <c r="H3975" t="s">
        <v>6369</v>
      </c>
      <c r="I3975" t="s">
        <v>65</v>
      </c>
      <c r="J3975" t="s">
        <v>573</v>
      </c>
      <c r="K3975" t="s">
        <v>10218</v>
      </c>
      <c r="L3975" t="s">
        <v>10219</v>
      </c>
      <c r="M3975" t="s">
        <v>10220</v>
      </c>
      <c r="N3975" t="s">
        <v>6761</v>
      </c>
      <c r="O3975" t="s">
        <v>6762</v>
      </c>
      <c r="P3975">
        <v>2939900</v>
      </c>
      <c r="Q3975" t="s">
        <v>6778</v>
      </c>
      <c r="R3975" t="s">
        <v>6911</v>
      </c>
      <c r="S3975" s="12"/>
      <c r="T3975" s="13"/>
      <c r="U3975" t="s">
        <v>6674</v>
      </c>
    </row>
    <row r="3976" spans="1:21" x14ac:dyDescent="0.25">
      <c r="A3976" t="s">
        <v>6637</v>
      </c>
      <c r="B3976" s="12">
        <v>41942</v>
      </c>
      <c r="C3976" t="s">
        <v>10223</v>
      </c>
      <c r="D3976" s="11">
        <v>46190.706458333298</v>
      </c>
      <c r="E3976" t="s">
        <v>10224</v>
      </c>
      <c r="F3976" t="s">
        <v>6617</v>
      </c>
      <c r="G3976" t="s">
        <v>10225</v>
      </c>
      <c r="H3976" t="s">
        <v>6369</v>
      </c>
      <c r="I3976" t="s">
        <v>55</v>
      </c>
      <c r="J3976" t="s">
        <v>176</v>
      </c>
      <c r="K3976" t="s">
        <v>10226</v>
      </c>
      <c r="L3976" t="s">
        <v>10227</v>
      </c>
      <c r="M3976" t="s">
        <v>10228</v>
      </c>
      <c r="N3976" t="s">
        <v>6761</v>
      </c>
      <c r="O3976" t="s">
        <v>6771</v>
      </c>
      <c r="P3976">
        <v>2999900</v>
      </c>
      <c r="Q3976" t="s">
        <v>6636</v>
      </c>
      <c r="R3976" t="s">
        <v>6636</v>
      </c>
      <c r="S3976" s="12"/>
      <c r="T3976" s="13"/>
      <c r="U3976" t="s">
        <v>6636</v>
      </c>
    </row>
    <row r="3977" spans="1:21" x14ac:dyDescent="0.25">
      <c r="A3977" t="s">
        <v>6637</v>
      </c>
      <c r="B3977" s="12">
        <v>41942</v>
      </c>
      <c r="C3977" t="s">
        <v>10223</v>
      </c>
      <c r="D3977" s="11">
        <v>46190.706458333298</v>
      </c>
      <c r="E3977" t="s">
        <v>10224</v>
      </c>
      <c r="F3977" t="s">
        <v>6617</v>
      </c>
      <c r="G3977" t="s">
        <v>10229</v>
      </c>
      <c r="H3977" t="s">
        <v>6369</v>
      </c>
      <c r="I3977" t="s">
        <v>55</v>
      </c>
      <c r="J3977" t="s">
        <v>176</v>
      </c>
      <c r="K3977" t="s">
        <v>10226</v>
      </c>
      <c r="L3977" t="s">
        <v>10227</v>
      </c>
      <c r="M3977" t="s">
        <v>10228</v>
      </c>
      <c r="N3977" t="s">
        <v>6761</v>
      </c>
      <c r="O3977" t="s">
        <v>6771</v>
      </c>
      <c r="P3977">
        <v>2999900</v>
      </c>
      <c r="Q3977" t="s">
        <v>6636</v>
      </c>
      <c r="R3977" t="s">
        <v>6636</v>
      </c>
      <c r="S3977" s="12"/>
      <c r="T3977" s="13"/>
      <c r="U3977" t="s">
        <v>6636</v>
      </c>
    </row>
    <row r="3978" spans="1:21" x14ac:dyDescent="0.25">
      <c r="A3978" t="s">
        <v>6637</v>
      </c>
      <c r="B3978" s="12">
        <v>41942</v>
      </c>
      <c r="C3978" t="s">
        <v>10223</v>
      </c>
      <c r="D3978" s="11">
        <v>46190.706458333298</v>
      </c>
      <c r="E3978" t="s">
        <v>10224</v>
      </c>
      <c r="F3978" t="s">
        <v>6617</v>
      </c>
      <c r="G3978" t="s">
        <v>10230</v>
      </c>
      <c r="H3978" t="s">
        <v>6369</v>
      </c>
      <c r="I3978" t="s">
        <v>55</v>
      </c>
      <c r="J3978" t="s">
        <v>176</v>
      </c>
      <c r="K3978" t="s">
        <v>10226</v>
      </c>
      <c r="L3978" t="s">
        <v>10227</v>
      </c>
      <c r="M3978" t="s">
        <v>10228</v>
      </c>
      <c r="N3978" t="s">
        <v>6761</v>
      </c>
      <c r="O3978" t="s">
        <v>6771</v>
      </c>
      <c r="P3978">
        <v>2999900</v>
      </c>
      <c r="Q3978" t="s">
        <v>6636</v>
      </c>
      <c r="R3978" t="s">
        <v>6636</v>
      </c>
      <c r="S3978" s="12"/>
      <c r="T3978" s="13"/>
      <c r="U3978" t="s">
        <v>6636</v>
      </c>
    </row>
    <row r="3979" spans="1:21" x14ac:dyDescent="0.25">
      <c r="A3979" t="s">
        <v>6619</v>
      </c>
      <c r="B3979" s="12">
        <v>41942</v>
      </c>
      <c r="C3979" t="s">
        <v>10223</v>
      </c>
      <c r="D3979" s="11">
        <v>46190.711469907401</v>
      </c>
      <c r="E3979" t="s">
        <v>10224</v>
      </c>
      <c r="F3979" t="s">
        <v>6617</v>
      </c>
      <c r="G3979" t="s">
        <v>10225</v>
      </c>
      <c r="H3979" t="s">
        <v>6369</v>
      </c>
      <c r="I3979" t="s">
        <v>55</v>
      </c>
      <c r="J3979" t="s">
        <v>176</v>
      </c>
      <c r="K3979" t="s">
        <v>10226</v>
      </c>
      <c r="L3979" t="s">
        <v>10227</v>
      </c>
      <c r="M3979" t="s">
        <v>10228</v>
      </c>
      <c r="N3979" t="s">
        <v>6761</v>
      </c>
      <c r="O3979" t="s">
        <v>6771</v>
      </c>
      <c r="P3979">
        <v>2999900</v>
      </c>
      <c r="Q3979" t="s">
        <v>6636</v>
      </c>
      <c r="R3979" t="s">
        <v>6636</v>
      </c>
      <c r="S3979" s="12"/>
      <c r="T3979" s="13"/>
      <c r="U3979" t="s">
        <v>6636</v>
      </c>
    </row>
    <row r="3980" spans="1:21" x14ac:dyDescent="0.25">
      <c r="A3980" t="s">
        <v>6619</v>
      </c>
      <c r="B3980" s="12">
        <v>41942</v>
      </c>
      <c r="C3980" t="s">
        <v>10223</v>
      </c>
      <c r="D3980" s="11">
        <v>46190.711469907401</v>
      </c>
      <c r="E3980" t="s">
        <v>10224</v>
      </c>
      <c r="F3980" t="s">
        <v>6617</v>
      </c>
      <c r="G3980" t="s">
        <v>10229</v>
      </c>
      <c r="H3980" t="s">
        <v>6369</v>
      </c>
      <c r="I3980" t="s">
        <v>55</v>
      </c>
      <c r="J3980" t="s">
        <v>176</v>
      </c>
      <c r="K3980" t="s">
        <v>10226</v>
      </c>
      <c r="L3980" t="s">
        <v>10227</v>
      </c>
      <c r="M3980" t="s">
        <v>10228</v>
      </c>
      <c r="N3980" t="s">
        <v>6761</v>
      </c>
      <c r="O3980" t="s">
        <v>6771</v>
      </c>
      <c r="P3980">
        <v>2999900</v>
      </c>
      <c r="Q3980" t="s">
        <v>6636</v>
      </c>
      <c r="R3980" t="s">
        <v>6636</v>
      </c>
      <c r="S3980" s="12"/>
      <c r="T3980" s="13"/>
      <c r="U3980" t="s">
        <v>6636</v>
      </c>
    </row>
    <row r="3981" spans="1:21" x14ac:dyDescent="0.25">
      <c r="A3981" t="s">
        <v>6619</v>
      </c>
      <c r="B3981" s="12">
        <v>41942</v>
      </c>
      <c r="C3981" t="s">
        <v>10223</v>
      </c>
      <c r="D3981" s="11">
        <v>46190.711469907401</v>
      </c>
      <c r="E3981" t="s">
        <v>10224</v>
      </c>
      <c r="F3981" t="s">
        <v>6617</v>
      </c>
      <c r="G3981" t="s">
        <v>10230</v>
      </c>
      <c r="H3981" t="s">
        <v>6369</v>
      </c>
      <c r="I3981" t="s">
        <v>55</v>
      </c>
      <c r="J3981" t="s">
        <v>176</v>
      </c>
      <c r="K3981" t="s">
        <v>10226</v>
      </c>
      <c r="L3981" t="s">
        <v>10227</v>
      </c>
      <c r="M3981" t="s">
        <v>10228</v>
      </c>
      <c r="N3981" t="s">
        <v>6761</v>
      </c>
      <c r="O3981" t="s">
        <v>6771</v>
      </c>
      <c r="P3981">
        <v>2999900</v>
      </c>
      <c r="Q3981" t="s">
        <v>6636</v>
      </c>
      <c r="R3981" t="s">
        <v>6636</v>
      </c>
      <c r="S3981" s="12"/>
      <c r="T3981" s="13"/>
      <c r="U3981" t="s">
        <v>6636</v>
      </c>
    </row>
    <row r="3982" spans="1:21" x14ac:dyDescent="0.25">
      <c r="A3982" t="s">
        <v>6619</v>
      </c>
      <c r="B3982" s="12">
        <v>41979</v>
      </c>
      <c r="C3982" t="s">
        <v>10215</v>
      </c>
      <c r="D3982" s="11">
        <v>46191.455625000002</v>
      </c>
      <c r="E3982" t="s">
        <v>10216</v>
      </c>
      <c r="F3982" t="s">
        <v>6617</v>
      </c>
      <c r="G3982" t="s">
        <v>10217</v>
      </c>
      <c r="H3982" t="s">
        <v>6369</v>
      </c>
      <c r="I3982" t="s">
        <v>65</v>
      </c>
      <c r="J3982" t="s">
        <v>573</v>
      </c>
      <c r="K3982" t="s">
        <v>10218</v>
      </c>
      <c r="L3982" t="s">
        <v>10219</v>
      </c>
      <c r="M3982" t="s">
        <v>10220</v>
      </c>
      <c r="N3982" t="s">
        <v>6761</v>
      </c>
      <c r="O3982" t="s">
        <v>6762</v>
      </c>
      <c r="P3982">
        <v>2939900</v>
      </c>
      <c r="Q3982" t="s">
        <v>6778</v>
      </c>
      <c r="R3982" t="s">
        <v>6911</v>
      </c>
      <c r="S3982" s="12"/>
      <c r="T3982" s="13"/>
      <c r="U3982" t="s">
        <v>6674</v>
      </c>
    </row>
    <row r="3983" spans="1:21" x14ac:dyDescent="0.25">
      <c r="A3983" t="s">
        <v>6619</v>
      </c>
      <c r="B3983" s="12">
        <v>41979</v>
      </c>
      <c r="C3983" t="s">
        <v>10215</v>
      </c>
      <c r="D3983" s="11">
        <v>46191.455625000002</v>
      </c>
      <c r="E3983" t="s">
        <v>10216</v>
      </c>
      <c r="F3983" t="s">
        <v>6617</v>
      </c>
      <c r="G3983" t="s">
        <v>10221</v>
      </c>
      <c r="H3983" t="s">
        <v>6369</v>
      </c>
      <c r="I3983" t="s">
        <v>65</v>
      </c>
      <c r="J3983" t="s">
        <v>573</v>
      </c>
      <c r="K3983" t="s">
        <v>10218</v>
      </c>
      <c r="L3983" t="s">
        <v>10219</v>
      </c>
      <c r="M3983" t="s">
        <v>10220</v>
      </c>
      <c r="N3983" t="s">
        <v>6761</v>
      </c>
      <c r="O3983" t="s">
        <v>6762</v>
      </c>
      <c r="P3983">
        <v>2939900</v>
      </c>
      <c r="Q3983" t="s">
        <v>6778</v>
      </c>
      <c r="R3983" t="s">
        <v>6911</v>
      </c>
      <c r="S3983" s="12"/>
      <c r="T3983" s="13"/>
      <c r="U3983" t="s">
        <v>6674</v>
      </c>
    </row>
    <row r="3984" spans="1:21" x14ac:dyDescent="0.25">
      <c r="A3984" t="s">
        <v>6619</v>
      </c>
      <c r="B3984" s="12">
        <v>41979</v>
      </c>
      <c r="C3984" t="s">
        <v>10215</v>
      </c>
      <c r="D3984" s="11">
        <v>46191.455625000002</v>
      </c>
      <c r="E3984" t="s">
        <v>10216</v>
      </c>
      <c r="F3984" t="s">
        <v>6617</v>
      </c>
      <c r="G3984" t="s">
        <v>10222</v>
      </c>
      <c r="H3984" t="s">
        <v>6369</v>
      </c>
      <c r="I3984" t="s">
        <v>65</v>
      </c>
      <c r="J3984" t="s">
        <v>573</v>
      </c>
      <c r="K3984" t="s">
        <v>10218</v>
      </c>
      <c r="L3984" t="s">
        <v>10219</v>
      </c>
      <c r="M3984" t="s">
        <v>10220</v>
      </c>
      <c r="N3984" t="s">
        <v>6761</v>
      </c>
      <c r="O3984" t="s">
        <v>6762</v>
      </c>
      <c r="P3984">
        <v>2939900</v>
      </c>
      <c r="Q3984" t="s">
        <v>6778</v>
      </c>
      <c r="R3984" t="s">
        <v>6911</v>
      </c>
      <c r="S3984" s="12"/>
      <c r="T3984" s="13"/>
      <c r="U3984" t="s">
        <v>6674</v>
      </c>
    </row>
    <row r="3985" spans="1:21" x14ac:dyDescent="0.25">
      <c r="A3985" t="s">
        <v>6637</v>
      </c>
      <c r="B3985" s="12">
        <v>42001</v>
      </c>
      <c r="C3985" t="s">
        <v>10231</v>
      </c>
      <c r="D3985" s="11">
        <v>46191.586493055598</v>
      </c>
      <c r="E3985" t="s">
        <v>10232</v>
      </c>
      <c r="F3985" t="s">
        <v>6617</v>
      </c>
      <c r="G3985" t="s">
        <v>10186</v>
      </c>
      <c r="H3985" t="s">
        <v>6369</v>
      </c>
      <c r="I3985" t="s">
        <v>55</v>
      </c>
      <c r="J3985" t="s">
        <v>44</v>
      </c>
      <c r="K3985" t="s">
        <v>10233</v>
      </c>
      <c r="L3985" t="s">
        <v>10188</v>
      </c>
      <c r="M3985" t="s">
        <v>10234</v>
      </c>
      <c r="N3985" t="s">
        <v>7202</v>
      </c>
      <c r="O3985" t="s">
        <v>7255</v>
      </c>
      <c r="P3985">
        <v>3006990</v>
      </c>
      <c r="Q3985" t="s">
        <v>6636</v>
      </c>
      <c r="R3985" t="s">
        <v>6636</v>
      </c>
      <c r="S3985" s="12"/>
      <c r="T3985" s="13"/>
      <c r="U3985" t="s">
        <v>6674</v>
      </c>
    </row>
    <row r="3986" spans="1:21" x14ac:dyDescent="0.25">
      <c r="A3986" t="s">
        <v>6637</v>
      </c>
      <c r="B3986" s="12">
        <v>42001</v>
      </c>
      <c r="C3986" t="s">
        <v>10231</v>
      </c>
      <c r="D3986" s="11">
        <v>46191.586493055598</v>
      </c>
      <c r="E3986" t="s">
        <v>10232</v>
      </c>
      <c r="F3986" t="s">
        <v>6617</v>
      </c>
      <c r="G3986" t="s">
        <v>10190</v>
      </c>
      <c r="H3986" t="s">
        <v>6369</v>
      </c>
      <c r="I3986" t="s">
        <v>55</v>
      </c>
      <c r="J3986" t="s">
        <v>44</v>
      </c>
      <c r="K3986" t="s">
        <v>10233</v>
      </c>
      <c r="L3986" t="s">
        <v>10188</v>
      </c>
      <c r="M3986" t="s">
        <v>10234</v>
      </c>
      <c r="N3986" t="s">
        <v>7202</v>
      </c>
      <c r="O3986" t="s">
        <v>7255</v>
      </c>
      <c r="P3986">
        <v>3006990</v>
      </c>
      <c r="Q3986" t="s">
        <v>6636</v>
      </c>
      <c r="R3986" t="s">
        <v>6636</v>
      </c>
      <c r="S3986" s="12"/>
      <c r="T3986" s="13"/>
      <c r="U3986" t="s">
        <v>6674</v>
      </c>
    </row>
    <row r="3987" spans="1:21" x14ac:dyDescent="0.25">
      <c r="A3987" t="s">
        <v>6619</v>
      </c>
      <c r="B3987" s="12">
        <v>42001</v>
      </c>
      <c r="C3987" t="s">
        <v>10231</v>
      </c>
      <c r="D3987" s="11">
        <v>46191.6234259259</v>
      </c>
      <c r="E3987" t="s">
        <v>10232</v>
      </c>
      <c r="F3987" t="s">
        <v>6617</v>
      </c>
      <c r="G3987" t="s">
        <v>10186</v>
      </c>
      <c r="H3987" t="s">
        <v>6369</v>
      </c>
      <c r="I3987" t="s">
        <v>55</v>
      </c>
      <c r="J3987" t="s">
        <v>44</v>
      </c>
      <c r="K3987" t="s">
        <v>10233</v>
      </c>
      <c r="L3987" t="s">
        <v>10188</v>
      </c>
      <c r="M3987" t="s">
        <v>10234</v>
      </c>
      <c r="N3987" t="s">
        <v>7202</v>
      </c>
      <c r="O3987" t="s">
        <v>7255</v>
      </c>
      <c r="P3987">
        <v>3006990</v>
      </c>
      <c r="Q3987" t="s">
        <v>6636</v>
      </c>
      <c r="R3987" t="s">
        <v>6636</v>
      </c>
      <c r="S3987" s="12"/>
      <c r="T3987" s="13"/>
      <c r="U3987" t="s">
        <v>6674</v>
      </c>
    </row>
    <row r="3988" spans="1:21" x14ac:dyDescent="0.25">
      <c r="A3988" t="s">
        <v>6619</v>
      </c>
      <c r="B3988" s="12">
        <v>42001</v>
      </c>
      <c r="C3988" t="s">
        <v>10231</v>
      </c>
      <c r="D3988" s="11">
        <v>46191.6234259259</v>
      </c>
      <c r="E3988" t="s">
        <v>10232</v>
      </c>
      <c r="F3988" t="s">
        <v>6617</v>
      </c>
      <c r="G3988" t="s">
        <v>10190</v>
      </c>
      <c r="H3988" t="s">
        <v>6369</v>
      </c>
      <c r="I3988" t="s">
        <v>55</v>
      </c>
      <c r="J3988" t="s">
        <v>44</v>
      </c>
      <c r="K3988" t="s">
        <v>10233</v>
      </c>
      <c r="L3988" t="s">
        <v>10188</v>
      </c>
      <c r="M3988" t="s">
        <v>10234</v>
      </c>
      <c r="N3988" t="s">
        <v>7202</v>
      </c>
      <c r="O3988" t="s">
        <v>7255</v>
      </c>
      <c r="P3988">
        <v>3006990</v>
      </c>
      <c r="Q3988" t="s">
        <v>6636</v>
      </c>
      <c r="R3988" t="s">
        <v>6636</v>
      </c>
      <c r="S3988" s="12"/>
      <c r="T3988" s="13"/>
      <c r="U3988" t="s">
        <v>6674</v>
      </c>
    </row>
    <row r="3989" spans="1:21" x14ac:dyDescent="0.25">
      <c r="A3989" t="s">
        <v>6637</v>
      </c>
      <c r="B3989" s="12">
        <v>42130</v>
      </c>
      <c r="C3989" t="s">
        <v>10235</v>
      </c>
      <c r="D3989" s="11">
        <v>46193.498032407399</v>
      </c>
      <c r="E3989" t="s">
        <v>10236</v>
      </c>
      <c r="F3989" t="s">
        <v>6617</v>
      </c>
      <c r="G3989" t="s">
        <v>10237</v>
      </c>
      <c r="H3989" t="s">
        <v>6369</v>
      </c>
      <c r="I3989" t="s">
        <v>55</v>
      </c>
      <c r="J3989" t="s">
        <v>176</v>
      </c>
      <c r="K3989" t="s">
        <v>10238</v>
      </c>
      <c r="L3989" t="s">
        <v>10219</v>
      </c>
      <c r="M3989" t="s">
        <v>10239</v>
      </c>
      <c r="N3989" t="s">
        <v>6761</v>
      </c>
      <c r="O3989" t="s">
        <v>7185</v>
      </c>
      <c r="P3989">
        <v>4449000</v>
      </c>
      <c r="Q3989" t="s">
        <v>6636</v>
      </c>
      <c r="R3989" t="s">
        <v>6636</v>
      </c>
      <c r="S3989" s="12"/>
      <c r="T3989" s="13"/>
      <c r="U3989" t="s">
        <v>10077</v>
      </c>
    </row>
    <row r="3990" spans="1:21" x14ac:dyDescent="0.25">
      <c r="A3990" t="s">
        <v>6637</v>
      </c>
      <c r="B3990" s="12">
        <v>42130</v>
      </c>
      <c r="C3990" t="s">
        <v>10235</v>
      </c>
      <c r="D3990" s="11">
        <v>46193.498032407399</v>
      </c>
      <c r="E3990" t="s">
        <v>10236</v>
      </c>
      <c r="F3990" t="s">
        <v>6617</v>
      </c>
      <c r="G3990" t="s">
        <v>10217</v>
      </c>
      <c r="H3990" t="s">
        <v>6369</v>
      </c>
      <c r="I3990" t="s">
        <v>55</v>
      </c>
      <c r="J3990" t="s">
        <v>176</v>
      </c>
      <c r="K3990" t="s">
        <v>10238</v>
      </c>
      <c r="L3990" t="s">
        <v>10219</v>
      </c>
      <c r="M3990" t="s">
        <v>10239</v>
      </c>
      <c r="N3990" t="s">
        <v>6761</v>
      </c>
      <c r="O3990" t="s">
        <v>7185</v>
      </c>
      <c r="P3990">
        <v>4449000</v>
      </c>
      <c r="Q3990" t="s">
        <v>6636</v>
      </c>
      <c r="R3990" t="s">
        <v>6636</v>
      </c>
      <c r="S3990" s="12"/>
      <c r="T3990" s="13"/>
      <c r="U3990" t="s">
        <v>10077</v>
      </c>
    </row>
    <row r="3991" spans="1:21" x14ac:dyDescent="0.25">
      <c r="A3991" t="s">
        <v>6637</v>
      </c>
      <c r="B3991" s="12">
        <v>42130</v>
      </c>
      <c r="C3991" t="s">
        <v>10235</v>
      </c>
      <c r="D3991" s="11">
        <v>46193.498032407399</v>
      </c>
      <c r="E3991" t="s">
        <v>10236</v>
      </c>
      <c r="F3991" t="s">
        <v>6617</v>
      </c>
      <c r="G3991" t="s">
        <v>10221</v>
      </c>
      <c r="H3991" t="s">
        <v>6369</v>
      </c>
      <c r="I3991" t="s">
        <v>55</v>
      </c>
      <c r="J3991" t="s">
        <v>176</v>
      </c>
      <c r="K3991" t="s">
        <v>10238</v>
      </c>
      <c r="L3991" t="s">
        <v>10219</v>
      </c>
      <c r="M3991" t="s">
        <v>10239</v>
      </c>
      <c r="N3991" t="s">
        <v>6761</v>
      </c>
      <c r="O3991" t="s">
        <v>7185</v>
      </c>
      <c r="P3991">
        <v>4449000</v>
      </c>
      <c r="Q3991" t="s">
        <v>6636</v>
      </c>
      <c r="R3991" t="s">
        <v>6636</v>
      </c>
      <c r="S3991" s="12"/>
      <c r="T3991" s="13"/>
      <c r="U3991" t="s">
        <v>10077</v>
      </c>
    </row>
    <row r="3992" spans="1:21" x14ac:dyDescent="0.25">
      <c r="A3992" t="s">
        <v>6637</v>
      </c>
      <c r="B3992" s="12">
        <v>42130</v>
      </c>
      <c r="C3992" t="s">
        <v>10235</v>
      </c>
      <c r="D3992" s="11">
        <v>46193.498032407399</v>
      </c>
      <c r="E3992" t="s">
        <v>10236</v>
      </c>
      <c r="F3992" t="s">
        <v>6617</v>
      </c>
      <c r="G3992" t="s">
        <v>10222</v>
      </c>
      <c r="H3992" t="s">
        <v>6369</v>
      </c>
      <c r="I3992" t="s">
        <v>55</v>
      </c>
      <c r="J3992" t="s">
        <v>176</v>
      </c>
      <c r="K3992" t="s">
        <v>10238</v>
      </c>
      <c r="L3992" t="s">
        <v>10219</v>
      </c>
      <c r="M3992" t="s">
        <v>10239</v>
      </c>
      <c r="N3992" t="s">
        <v>6761</v>
      </c>
      <c r="O3992" t="s">
        <v>7185</v>
      </c>
      <c r="P3992">
        <v>4449000</v>
      </c>
      <c r="Q3992" t="s">
        <v>6636</v>
      </c>
      <c r="R3992" t="s">
        <v>6636</v>
      </c>
      <c r="S3992" s="12"/>
      <c r="T3992" s="13"/>
      <c r="U3992" t="s">
        <v>10077</v>
      </c>
    </row>
    <row r="3993" spans="1:21" x14ac:dyDescent="0.25">
      <c r="A3993" t="s">
        <v>6619</v>
      </c>
      <c r="B3993" s="12">
        <v>42130</v>
      </c>
      <c r="C3993" t="s">
        <v>10235</v>
      </c>
      <c r="D3993" s="11">
        <v>46193.562291666698</v>
      </c>
      <c r="E3993" t="s">
        <v>10236</v>
      </c>
      <c r="F3993" t="s">
        <v>6617</v>
      </c>
      <c r="G3993" t="s">
        <v>10237</v>
      </c>
      <c r="H3993" t="s">
        <v>6369</v>
      </c>
      <c r="I3993" t="s">
        <v>55</v>
      </c>
      <c r="J3993" t="s">
        <v>176</v>
      </c>
      <c r="K3993" t="s">
        <v>10238</v>
      </c>
      <c r="L3993" t="s">
        <v>10219</v>
      </c>
      <c r="M3993" t="s">
        <v>10239</v>
      </c>
      <c r="N3993" t="s">
        <v>6761</v>
      </c>
      <c r="O3993" t="s">
        <v>7185</v>
      </c>
      <c r="P3993">
        <v>4449000</v>
      </c>
      <c r="Q3993" t="s">
        <v>6636</v>
      </c>
      <c r="R3993" t="s">
        <v>6636</v>
      </c>
      <c r="S3993" s="12"/>
      <c r="T3993" s="13"/>
      <c r="U3993" t="s">
        <v>10077</v>
      </c>
    </row>
    <row r="3994" spans="1:21" x14ac:dyDescent="0.25">
      <c r="A3994" t="s">
        <v>6619</v>
      </c>
      <c r="B3994" s="12">
        <v>42130</v>
      </c>
      <c r="C3994" t="s">
        <v>10235</v>
      </c>
      <c r="D3994" s="11">
        <v>46193.562291666698</v>
      </c>
      <c r="E3994" t="s">
        <v>10236</v>
      </c>
      <c r="F3994" t="s">
        <v>6617</v>
      </c>
      <c r="G3994" t="s">
        <v>10217</v>
      </c>
      <c r="H3994" t="s">
        <v>6369</v>
      </c>
      <c r="I3994" t="s">
        <v>55</v>
      </c>
      <c r="J3994" t="s">
        <v>176</v>
      </c>
      <c r="K3994" t="s">
        <v>10238</v>
      </c>
      <c r="L3994" t="s">
        <v>10219</v>
      </c>
      <c r="M3994" t="s">
        <v>10239</v>
      </c>
      <c r="N3994" t="s">
        <v>6761</v>
      </c>
      <c r="O3994" t="s">
        <v>7185</v>
      </c>
      <c r="P3994">
        <v>4449000</v>
      </c>
      <c r="Q3994" t="s">
        <v>6636</v>
      </c>
      <c r="R3994" t="s">
        <v>6636</v>
      </c>
      <c r="S3994" s="12"/>
      <c r="T3994" s="13"/>
      <c r="U3994" t="s">
        <v>10077</v>
      </c>
    </row>
    <row r="3995" spans="1:21" x14ac:dyDescent="0.25">
      <c r="A3995" t="s">
        <v>6619</v>
      </c>
      <c r="B3995" s="12">
        <v>42130</v>
      </c>
      <c r="C3995" t="s">
        <v>10235</v>
      </c>
      <c r="D3995" s="11">
        <v>46193.562291666698</v>
      </c>
      <c r="E3995" t="s">
        <v>10236</v>
      </c>
      <c r="F3995" t="s">
        <v>6617</v>
      </c>
      <c r="G3995" t="s">
        <v>10221</v>
      </c>
      <c r="H3995" t="s">
        <v>6369</v>
      </c>
      <c r="I3995" t="s">
        <v>55</v>
      </c>
      <c r="J3995" t="s">
        <v>176</v>
      </c>
      <c r="K3995" t="s">
        <v>10238</v>
      </c>
      <c r="L3995" t="s">
        <v>10219</v>
      </c>
      <c r="M3995" t="s">
        <v>10239</v>
      </c>
      <c r="N3995" t="s">
        <v>6761</v>
      </c>
      <c r="O3995" t="s">
        <v>7185</v>
      </c>
      <c r="P3995">
        <v>4449000</v>
      </c>
      <c r="Q3995" t="s">
        <v>6636</v>
      </c>
      <c r="R3995" t="s">
        <v>6636</v>
      </c>
      <c r="S3995" s="12"/>
      <c r="T3995" s="13"/>
      <c r="U3995" t="s">
        <v>10077</v>
      </c>
    </row>
    <row r="3996" spans="1:21" x14ac:dyDescent="0.25">
      <c r="A3996" t="s">
        <v>6619</v>
      </c>
      <c r="B3996" s="12">
        <v>42130</v>
      </c>
      <c r="C3996" t="s">
        <v>10235</v>
      </c>
      <c r="D3996" s="11">
        <v>46193.562291666698</v>
      </c>
      <c r="E3996" t="s">
        <v>10236</v>
      </c>
      <c r="F3996" t="s">
        <v>6617</v>
      </c>
      <c r="G3996" t="s">
        <v>10222</v>
      </c>
      <c r="H3996" t="s">
        <v>6369</v>
      </c>
      <c r="I3996" t="s">
        <v>55</v>
      </c>
      <c r="J3996" t="s">
        <v>176</v>
      </c>
      <c r="K3996" t="s">
        <v>10238</v>
      </c>
      <c r="L3996" t="s">
        <v>10219</v>
      </c>
      <c r="M3996" t="s">
        <v>10239</v>
      </c>
      <c r="N3996" t="s">
        <v>6761</v>
      </c>
      <c r="O3996" t="s">
        <v>7185</v>
      </c>
      <c r="P3996">
        <v>4449000</v>
      </c>
      <c r="Q3996" t="s">
        <v>6636</v>
      </c>
      <c r="R3996" t="s">
        <v>6636</v>
      </c>
      <c r="S3996" s="12"/>
      <c r="T3996" s="13"/>
      <c r="U3996" t="s">
        <v>10077</v>
      </c>
    </row>
    <row r="3997" spans="1:21" x14ac:dyDescent="0.25">
      <c r="A3997" t="s">
        <v>6637</v>
      </c>
      <c r="B3997" s="12">
        <v>42463</v>
      </c>
      <c r="C3997" t="s">
        <v>10240</v>
      </c>
      <c r="D3997" s="11">
        <v>46199.384837963</v>
      </c>
      <c r="E3997" t="s">
        <v>10241</v>
      </c>
      <c r="F3997" t="s">
        <v>6617</v>
      </c>
      <c r="G3997" t="s">
        <v>10237</v>
      </c>
      <c r="H3997" t="s">
        <v>6369</v>
      </c>
      <c r="I3997" t="s">
        <v>65</v>
      </c>
      <c r="J3997" t="s">
        <v>132</v>
      </c>
      <c r="K3997" t="s">
        <v>10238</v>
      </c>
      <c r="L3997" t="s">
        <v>10219</v>
      </c>
      <c r="M3997" t="s">
        <v>10239</v>
      </c>
      <c r="N3997" t="s">
        <v>6761</v>
      </c>
      <c r="O3997" t="s">
        <v>7185</v>
      </c>
      <c r="P3997">
        <v>4449000</v>
      </c>
      <c r="Q3997" t="s">
        <v>6636</v>
      </c>
      <c r="R3997" t="s">
        <v>6636</v>
      </c>
      <c r="S3997" s="12"/>
      <c r="T3997" s="13"/>
      <c r="U3997" t="s">
        <v>6636</v>
      </c>
    </row>
    <row r="3998" spans="1:21" x14ac:dyDescent="0.25">
      <c r="A3998" t="s">
        <v>6637</v>
      </c>
      <c r="B3998" s="12">
        <v>42463</v>
      </c>
      <c r="C3998" t="s">
        <v>10240</v>
      </c>
      <c r="D3998" s="11">
        <v>46199.384837963</v>
      </c>
      <c r="E3998" t="s">
        <v>10241</v>
      </c>
      <c r="F3998" t="s">
        <v>6617</v>
      </c>
      <c r="G3998" t="s">
        <v>10217</v>
      </c>
      <c r="H3998" t="s">
        <v>6369</v>
      </c>
      <c r="I3998" t="s">
        <v>65</v>
      </c>
      <c r="J3998" t="s">
        <v>132</v>
      </c>
      <c r="K3998" t="s">
        <v>10238</v>
      </c>
      <c r="L3998" t="s">
        <v>10219</v>
      </c>
      <c r="M3998" t="s">
        <v>10239</v>
      </c>
      <c r="N3998" t="s">
        <v>6761</v>
      </c>
      <c r="O3998" t="s">
        <v>7185</v>
      </c>
      <c r="P3998">
        <v>4449000</v>
      </c>
      <c r="Q3998" t="s">
        <v>6636</v>
      </c>
      <c r="R3998" t="s">
        <v>6636</v>
      </c>
      <c r="S3998" s="12"/>
      <c r="T3998" s="13"/>
      <c r="U3998" t="s">
        <v>6636</v>
      </c>
    </row>
    <row r="3999" spans="1:21" x14ac:dyDescent="0.25">
      <c r="A3999" t="s">
        <v>6637</v>
      </c>
      <c r="B3999" s="12">
        <v>42463</v>
      </c>
      <c r="C3999" t="s">
        <v>10240</v>
      </c>
      <c r="D3999" s="11">
        <v>46199.384837963</v>
      </c>
      <c r="E3999" t="s">
        <v>10241</v>
      </c>
      <c r="F3999" t="s">
        <v>6617</v>
      </c>
      <c r="G3999" t="s">
        <v>10221</v>
      </c>
      <c r="H3999" t="s">
        <v>6369</v>
      </c>
      <c r="I3999" t="s">
        <v>65</v>
      </c>
      <c r="J3999" t="s">
        <v>132</v>
      </c>
      <c r="K3999" t="s">
        <v>10238</v>
      </c>
      <c r="L3999" t="s">
        <v>10219</v>
      </c>
      <c r="M3999" t="s">
        <v>10239</v>
      </c>
      <c r="N3999" t="s">
        <v>6761</v>
      </c>
      <c r="O3999" t="s">
        <v>7185</v>
      </c>
      <c r="P3999">
        <v>4449000</v>
      </c>
      <c r="Q3999" t="s">
        <v>6636</v>
      </c>
      <c r="R3999" t="s">
        <v>6636</v>
      </c>
      <c r="S3999" s="12"/>
      <c r="T3999" s="13"/>
      <c r="U3999" t="s">
        <v>6636</v>
      </c>
    </row>
    <row r="4000" spans="1:21" x14ac:dyDescent="0.25">
      <c r="A4000" t="s">
        <v>6637</v>
      </c>
      <c r="B4000" s="12">
        <v>42463</v>
      </c>
      <c r="C4000" t="s">
        <v>10240</v>
      </c>
      <c r="D4000" s="11">
        <v>46199.384837963</v>
      </c>
      <c r="E4000" t="s">
        <v>10241</v>
      </c>
      <c r="F4000" t="s">
        <v>6617</v>
      </c>
      <c r="G4000" t="s">
        <v>10222</v>
      </c>
      <c r="H4000" t="s">
        <v>6369</v>
      </c>
      <c r="I4000" t="s">
        <v>65</v>
      </c>
      <c r="J4000" t="s">
        <v>132</v>
      </c>
      <c r="K4000" t="s">
        <v>10238</v>
      </c>
      <c r="L4000" t="s">
        <v>10219</v>
      </c>
      <c r="M4000" t="s">
        <v>10239</v>
      </c>
      <c r="N4000" t="s">
        <v>6761</v>
      </c>
      <c r="O4000" t="s">
        <v>7185</v>
      </c>
      <c r="P4000">
        <v>4449000</v>
      </c>
      <c r="Q4000" t="s">
        <v>6636</v>
      </c>
      <c r="R4000" t="s">
        <v>6636</v>
      </c>
      <c r="S4000" s="12"/>
      <c r="T4000" s="13"/>
      <c r="U4000" t="s">
        <v>6636</v>
      </c>
    </row>
    <row r="4001" spans="1:21" x14ac:dyDescent="0.25">
      <c r="A4001" t="s">
        <v>6619</v>
      </c>
      <c r="B4001" s="12">
        <v>42463</v>
      </c>
      <c r="C4001" t="s">
        <v>10240</v>
      </c>
      <c r="D4001" s="11">
        <v>46199.519224536998</v>
      </c>
      <c r="E4001" t="s">
        <v>10241</v>
      </c>
      <c r="F4001" t="s">
        <v>6617</v>
      </c>
      <c r="G4001" t="s">
        <v>10237</v>
      </c>
      <c r="H4001" t="s">
        <v>6369</v>
      </c>
      <c r="I4001" t="s">
        <v>65</v>
      </c>
      <c r="J4001" t="s">
        <v>132</v>
      </c>
      <c r="K4001" t="s">
        <v>10238</v>
      </c>
      <c r="L4001" t="s">
        <v>10219</v>
      </c>
      <c r="M4001" t="s">
        <v>10239</v>
      </c>
      <c r="N4001" t="s">
        <v>6761</v>
      </c>
      <c r="O4001" t="s">
        <v>7185</v>
      </c>
      <c r="P4001">
        <v>4449000</v>
      </c>
      <c r="Q4001" t="s">
        <v>6636</v>
      </c>
      <c r="R4001" t="s">
        <v>6636</v>
      </c>
      <c r="S4001" s="12"/>
      <c r="T4001" s="13"/>
      <c r="U4001" t="s">
        <v>6636</v>
      </c>
    </row>
    <row r="4002" spans="1:21" x14ac:dyDescent="0.25">
      <c r="A4002" t="s">
        <v>6619</v>
      </c>
      <c r="B4002" s="12">
        <v>42463</v>
      </c>
      <c r="C4002" t="s">
        <v>10240</v>
      </c>
      <c r="D4002" s="11">
        <v>46199.519224536998</v>
      </c>
      <c r="E4002" t="s">
        <v>10241</v>
      </c>
      <c r="F4002" t="s">
        <v>6617</v>
      </c>
      <c r="G4002" t="s">
        <v>10217</v>
      </c>
      <c r="H4002" t="s">
        <v>6369</v>
      </c>
      <c r="I4002" t="s">
        <v>65</v>
      </c>
      <c r="J4002" t="s">
        <v>132</v>
      </c>
      <c r="K4002" t="s">
        <v>10238</v>
      </c>
      <c r="L4002" t="s">
        <v>10219</v>
      </c>
      <c r="M4002" t="s">
        <v>10239</v>
      </c>
      <c r="N4002" t="s">
        <v>6761</v>
      </c>
      <c r="O4002" t="s">
        <v>7185</v>
      </c>
      <c r="P4002">
        <v>4449000</v>
      </c>
      <c r="Q4002" t="s">
        <v>6636</v>
      </c>
      <c r="R4002" t="s">
        <v>6636</v>
      </c>
      <c r="S4002" s="12"/>
      <c r="T4002" s="13"/>
      <c r="U4002" t="s">
        <v>6636</v>
      </c>
    </row>
    <row r="4003" spans="1:21" x14ac:dyDescent="0.25">
      <c r="A4003" t="s">
        <v>6619</v>
      </c>
      <c r="B4003" s="12">
        <v>42463</v>
      </c>
      <c r="C4003" t="s">
        <v>10240</v>
      </c>
      <c r="D4003" s="11">
        <v>46199.519224536998</v>
      </c>
      <c r="E4003" t="s">
        <v>10241</v>
      </c>
      <c r="F4003" t="s">
        <v>6617</v>
      </c>
      <c r="G4003" t="s">
        <v>10221</v>
      </c>
      <c r="H4003" t="s">
        <v>6369</v>
      </c>
      <c r="I4003" t="s">
        <v>65</v>
      </c>
      <c r="J4003" t="s">
        <v>132</v>
      </c>
      <c r="K4003" t="s">
        <v>10238</v>
      </c>
      <c r="L4003" t="s">
        <v>10219</v>
      </c>
      <c r="M4003" t="s">
        <v>10239</v>
      </c>
      <c r="N4003" t="s">
        <v>6761</v>
      </c>
      <c r="O4003" t="s">
        <v>7185</v>
      </c>
      <c r="P4003">
        <v>4449000</v>
      </c>
      <c r="Q4003" t="s">
        <v>6636</v>
      </c>
      <c r="R4003" t="s">
        <v>6636</v>
      </c>
      <c r="S4003" s="12"/>
      <c r="T4003" s="13"/>
      <c r="U4003" t="s">
        <v>6636</v>
      </c>
    </row>
    <row r="4004" spans="1:21" x14ac:dyDescent="0.25">
      <c r="A4004" t="s">
        <v>6619</v>
      </c>
      <c r="B4004" s="12">
        <v>42463</v>
      </c>
      <c r="C4004" t="s">
        <v>10240</v>
      </c>
      <c r="D4004" s="11">
        <v>46199.519224536998</v>
      </c>
      <c r="E4004" t="s">
        <v>10241</v>
      </c>
      <c r="F4004" t="s">
        <v>6617</v>
      </c>
      <c r="G4004" t="s">
        <v>10222</v>
      </c>
      <c r="H4004" t="s">
        <v>6369</v>
      </c>
      <c r="I4004" t="s">
        <v>65</v>
      </c>
      <c r="J4004" t="s">
        <v>132</v>
      </c>
      <c r="K4004" t="s">
        <v>10238</v>
      </c>
      <c r="L4004" t="s">
        <v>10219</v>
      </c>
      <c r="M4004" t="s">
        <v>10239</v>
      </c>
      <c r="N4004" t="s">
        <v>6761</v>
      </c>
      <c r="O4004" t="s">
        <v>7185</v>
      </c>
      <c r="P4004">
        <v>4449000</v>
      </c>
      <c r="Q4004" t="s">
        <v>6636</v>
      </c>
      <c r="R4004" t="s">
        <v>6636</v>
      </c>
      <c r="S4004" s="12"/>
      <c r="T4004" s="13"/>
      <c r="U4004" t="s">
        <v>6636</v>
      </c>
    </row>
    <row r="4005" spans="1:21" x14ac:dyDescent="0.25">
      <c r="A4005" t="s">
        <v>6637</v>
      </c>
      <c r="B4005" s="12">
        <v>42777</v>
      </c>
      <c r="C4005" t="s">
        <v>10242</v>
      </c>
      <c r="D4005" s="11">
        <v>46200.886805555601</v>
      </c>
      <c r="E4005" t="s">
        <v>10243</v>
      </c>
      <c r="F4005" t="s">
        <v>6617</v>
      </c>
      <c r="G4005" t="s">
        <v>10237</v>
      </c>
      <c r="H4005" t="s">
        <v>6369</v>
      </c>
      <c r="I4005" t="s">
        <v>65</v>
      </c>
      <c r="J4005" t="s">
        <v>67</v>
      </c>
      <c r="K4005" t="s">
        <v>10244</v>
      </c>
      <c r="L4005" t="s">
        <v>10219</v>
      </c>
      <c r="M4005" t="s">
        <v>10245</v>
      </c>
      <c r="N4005" t="s">
        <v>6761</v>
      </c>
      <c r="O4005" t="s">
        <v>7185</v>
      </c>
      <c r="P4005">
        <v>4449000</v>
      </c>
      <c r="Q4005" t="s">
        <v>6636</v>
      </c>
      <c r="R4005" t="s">
        <v>6636</v>
      </c>
      <c r="S4005" s="12"/>
      <c r="T4005" s="13"/>
      <c r="U4005" t="s">
        <v>6878</v>
      </c>
    </row>
    <row r="4006" spans="1:21" x14ac:dyDescent="0.25">
      <c r="A4006" t="s">
        <v>6637</v>
      </c>
      <c r="B4006" s="12">
        <v>42777</v>
      </c>
      <c r="C4006" t="s">
        <v>10242</v>
      </c>
      <c r="D4006" s="11">
        <v>46200.886805555601</v>
      </c>
      <c r="E4006" t="s">
        <v>10243</v>
      </c>
      <c r="F4006" t="s">
        <v>6617</v>
      </c>
      <c r="G4006" t="s">
        <v>10217</v>
      </c>
      <c r="H4006" t="s">
        <v>6369</v>
      </c>
      <c r="I4006" t="s">
        <v>65</v>
      </c>
      <c r="J4006" t="s">
        <v>67</v>
      </c>
      <c r="K4006" t="s">
        <v>10244</v>
      </c>
      <c r="L4006" t="s">
        <v>10219</v>
      </c>
      <c r="M4006" t="s">
        <v>10245</v>
      </c>
      <c r="N4006" t="s">
        <v>6761</v>
      </c>
      <c r="O4006" t="s">
        <v>7185</v>
      </c>
      <c r="P4006">
        <v>4449000</v>
      </c>
      <c r="Q4006" t="s">
        <v>6636</v>
      </c>
      <c r="R4006" t="s">
        <v>6636</v>
      </c>
      <c r="S4006" s="12"/>
      <c r="T4006" s="13"/>
      <c r="U4006" t="s">
        <v>6878</v>
      </c>
    </row>
    <row r="4007" spans="1:21" x14ac:dyDescent="0.25">
      <c r="A4007" t="s">
        <v>6637</v>
      </c>
      <c r="B4007" s="12">
        <v>42777</v>
      </c>
      <c r="C4007" t="s">
        <v>10242</v>
      </c>
      <c r="D4007" s="11">
        <v>46200.886805555601</v>
      </c>
      <c r="E4007" t="s">
        <v>10243</v>
      </c>
      <c r="F4007" t="s">
        <v>6617</v>
      </c>
      <c r="G4007" t="s">
        <v>10221</v>
      </c>
      <c r="H4007" t="s">
        <v>6369</v>
      </c>
      <c r="I4007" t="s">
        <v>65</v>
      </c>
      <c r="J4007" t="s">
        <v>67</v>
      </c>
      <c r="K4007" t="s">
        <v>10244</v>
      </c>
      <c r="L4007" t="s">
        <v>10219</v>
      </c>
      <c r="M4007" t="s">
        <v>10245</v>
      </c>
      <c r="N4007" t="s">
        <v>6761</v>
      </c>
      <c r="O4007" t="s">
        <v>7185</v>
      </c>
      <c r="P4007">
        <v>4449000</v>
      </c>
      <c r="Q4007" t="s">
        <v>6636</v>
      </c>
      <c r="R4007" t="s">
        <v>6636</v>
      </c>
      <c r="S4007" s="12"/>
      <c r="T4007" s="13"/>
      <c r="U4007" t="s">
        <v>6878</v>
      </c>
    </row>
    <row r="4008" spans="1:21" x14ac:dyDescent="0.25">
      <c r="A4008" t="s">
        <v>6637</v>
      </c>
      <c r="B4008" s="12">
        <v>42777</v>
      </c>
      <c r="C4008" t="s">
        <v>10242</v>
      </c>
      <c r="D4008" s="11">
        <v>46200.886805555601</v>
      </c>
      <c r="E4008" t="s">
        <v>10243</v>
      </c>
      <c r="F4008" t="s">
        <v>6617</v>
      </c>
      <c r="G4008" t="s">
        <v>10222</v>
      </c>
      <c r="H4008" t="s">
        <v>6369</v>
      </c>
      <c r="I4008" t="s">
        <v>65</v>
      </c>
      <c r="J4008" t="s">
        <v>67</v>
      </c>
      <c r="K4008" t="s">
        <v>10244</v>
      </c>
      <c r="L4008" t="s">
        <v>10219</v>
      </c>
      <c r="M4008" t="s">
        <v>10245</v>
      </c>
      <c r="N4008" t="s">
        <v>6761</v>
      </c>
      <c r="O4008" t="s">
        <v>7185</v>
      </c>
      <c r="P4008">
        <v>4449000</v>
      </c>
      <c r="Q4008" t="s">
        <v>6636</v>
      </c>
      <c r="R4008" t="s">
        <v>6636</v>
      </c>
      <c r="S4008" s="12"/>
      <c r="T4008" s="13"/>
      <c r="U4008" t="s">
        <v>6878</v>
      </c>
    </row>
    <row r="4009" spans="1:21" x14ac:dyDescent="0.25">
      <c r="A4009" t="s">
        <v>6637</v>
      </c>
      <c r="B4009" s="12">
        <v>42755</v>
      </c>
      <c r="C4009" t="s">
        <v>10246</v>
      </c>
      <c r="D4009" s="11">
        <v>46205.2409722222</v>
      </c>
      <c r="E4009" t="s">
        <v>10247</v>
      </c>
      <c r="F4009" t="s">
        <v>6617</v>
      </c>
      <c r="G4009" t="s">
        <v>10186</v>
      </c>
      <c r="H4009" t="s">
        <v>6369</v>
      </c>
      <c r="I4009" t="s">
        <v>65</v>
      </c>
      <c r="J4009" t="s">
        <v>219</v>
      </c>
      <c r="K4009" t="s">
        <v>10248</v>
      </c>
      <c r="L4009" t="s">
        <v>10188</v>
      </c>
      <c r="M4009" t="s">
        <v>10249</v>
      </c>
      <c r="N4009" t="s">
        <v>7506</v>
      </c>
      <c r="O4009" t="s">
        <v>7514</v>
      </c>
      <c r="P4009">
        <v>4899990</v>
      </c>
      <c r="Q4009" t="s">
        <v>6636</v>
      </c>
      <c r="R4009" t="s">
        <v>6636</v>
      </c>
      <c r="S4009" s="12"/>
      <c r="T4009" s="13"/>
      <c r="U4009" t="s">
        <v>10077</v>
      </c>
    </row>
    <row r="4010" spans="1:21" x14ac:dyDescent="0.25">
      <c r="A4010" t="s">
        <v>6637</v>
      </c>
      <c r="B4010" s="12">
        <v>42755</v>
      </c>
      <c r="C4010" t="s">
        <v>10246</v>
      </c>
      <c r="D4010" s="11">
        <v>46205.2409722222</v>
      </c>
      <c r="E4010" t="s">
        <v>10247</v>
      </c>
      <c r="F4010" t="s">
        <v>6617</v>
      </c>
      <c r="G4010" t="s">
        <v>10195</v>
      </c>
      <c r="H4010" t="s">
        <v>6369</v>
      </c>
      <c r="I4010" t="s">
        <v>65</v>
      </c>
      <c r="J4010" t="s">
        <v>219</v>
      </c>
      <c r="K4010" t="s">
        <v>10248</v>
      </c>
      <c r="L4010" t="s">
        <v>10188</v>
      </c>
      <c r="M4010" t="s">
        <v>10249</v>
      </c>
      <c r="N4010" t="s">
        <v>7506</v>
      </c>
      <c r="O4010" t="s">
        <v>7514</v>
      </c>
      <c r="P4010">
        <v>4899990</v>
      </c>
      <c r="Q4010" t="s">
        <v>6636</v>
      </c>
      <c r="R4010" t="s">
        <v>6636</v>
      </c>
      <c r="S4010" s="12"/>
      <c r="T4010" s="13"/>
      <c r="U4010" t="s">
        <v>10077</v>
      </c>
    </row>
    <row r="4011" spans="1:21" x14ac:dyDescent="0.25">
      <c r="A4011" t="s">
        <v>6637</v>
      </c>
      <c r="B4011" s="12">
        <v>42755</v>
      </c>
      <c r="C4011" t="s">
        <v>10246</v>
      </c>
      <c r="D4011" s="11">
        <v>46205.2409722222</v>
      </c>
      <c r="E4011" t="s">
        <v>10247</v>
      </c>
      <c r="F4011" t="s">
        <v>6617</v>
      </c>
      <c r="G4011" t="s">
        <v>10190</v>
      </c>
      <c r="H4011" t="s">
        <v>6369</v>
      </c>
      <c r="I4011" t="s">
        <v>65</v>
      </c>
      <c r="J4011" t="s">
        <v>219</v>
      </c>
      <c r="K4011" t="s">
        <v>10248</v>
      </c>
      <c r="L4011" t="s">
        <v>10188</v>
      </c>
      <c r="M4011" t="s">
        <v>10249</v>
      </c>
      <c r="N4011" t="s">
        <v>7506</v>
      </c>
      <c r="O4011" t="s">
        <v>7514</v>
      </c>
      <c r="P4011">
        <v>4899990</v>
      </c>
      <c r="Q4011" t="s">
        <v>6636</v>
      </c>
      <c r="R4011" t="s">
        <v>6636</v>
      </c>
      <c r="S4011" s="12"/>
      <c r="T4011" s="13"/>
      <c r="U4011" t="s">
        <v>10077</v>
      </c>
    </row>
    <row r="4012" spans="1:21" x14ac:dyDescent="0.25">
      <c r="A4012" t="s">
        <v>6619</v>
      </c>
      <c r="B4012" s="12">
        <v>42755</v>
      </c>
      <c r="C4012" t="s">
        <v>10246</v>
      </c>
      <c r="D4012" s="11">
        <v>46205.761562500003</v>
      </c>
      <c r="E4012" t="s">
        <v>10247</v>
      </c>
      <c r="F4012" t="s">
        <v>6617</v>
      </c>
      <c r="G4012" t="s">
        <v>10186</v>
      </c>
      <c r="H4012" t="s">
        <v>6369</v>
      </c>
      <c r="I4012" t="s">
        <v>65</v>
      </c>
      <c r="J4012" t="s">
        <v>219</v>
      </c>
      <c r="K4012" t="s">
        <v>10248</v>
      </c>
      <c r="L4012" t="s">
        <v>10188</v>
      </c>
      <c r="M4012" t="s">
        <v>10249</v>
      </c>
      <c r="N4012" t="s">
        <v>7506</v>
      </c>
      <c r="O4012" t="s">
        <v>7514</v>
      </c>
      <c r="P4012">
        <v>4899990</v>
      </c>
      <c r="Q4012" t="s">
        <v>6636</v>
      </c>
      <c r="R4012" t="s">
        <v>6636</v>
      </c>
      <c r="S4012" s="12"/>
      <c r="T4012" s="13"/>
      <c r="U4012" t="s">
        <v>10077</v>
      </c>
    </row>
    <row r="4013" spans="1:21" x14ac:dyDescent="0.25">
      <c r="A4013" t="s">
        <v>6619</v>
      </c>
      <c r="B4013" s="12">
        <v>42755</v>
      </c>
      <c r="C4013" t="s">
        <v>10246</v>
      </c>
      <c r="D4013" s="11">
        <v>46205.761562500003</v>
      </c>
      <c r="E4013" t="s">
        <v>10247</v>
      </c>
      <c r="F4013" t="s">
        <v>6617</v>
      </c>
      <c r="G4013" t="s">
        <v>10195</v>
      </c>
      <c r="H4013" t="s">
        <v>6369</v>
      </c>
      <c r="I4013" t="s">
        <v>65</v>
      </c>
      <c r="J4013" t="s">
        <v>219</v>
      </c>
      <c r="K4013" t="s">
        <v>10248</v>
      </c>
      <c r="L4013" t="s">
        <v>10188</v>
      </c>
      <c r="M4013" t="s">
        <v>10249</v>
      </c>
      <c r="N4013" t="s">
        <v>7506</v>
      </c>
      <c r="O4013" t="s">
        <v>7514</v>
      </c>
      <c r="P4013">
        <v>4899990</v>
      </c>
      <c r="Q4013" t="s">
        <v>6636</v>
      </c>
      <c r="R4013" t="s">
        <v>6636</v>
      </c>
      <c r="S4013" s="12"/>
      <c r="T4013" s="13"/>
      <c r="U4013" t="s">
        <v>10077</v>
      </c>
    </row>
    <row r="4014" spans="1:21" x14ac:dyDescent="0.25">
      <c r="A4014" t="s">
        <v>6619</v>
      </c>
      <c r="B4014" s="12">
        <v>42755</v>
      </c>
      <c r="C4014" t="s">
        <v>10246</v>
      </c>
      <c r="D4014" s="11">
        <v>46205.761562500003</v>
      </c>
      <c r="E4014" t="s">
        <v>10247</v>
      </c>
      <c r="F4014" t="s">
        <v>6617</v>
      </c>
      <c r="G4014" t="s">
        <v>10190</v>
      </c>
      <c r="H4014" t="s">
        <v>6369</v>
      </c>
      <c r="I4014" t="s">
        <v>65</v>
      </c>
      <c r="J4014" t="s">
        <v>219</v>
      </c>
      <c r="K4014" t="s">
        <v>10248</v>
      </c>
      <c r="L4014" t="s">
        <v>10188</v>
      </c>
      <c r="M4014" t="s">
        <v>10249</v>
      </c>
      <c r="N4014" t="s">
        <v>7506</v>
      </c>
      <c r="O4014" t="s">
        <v>7514</v>
      </c>
      <c r="P4014">
        <v>4899990</v>
      </c>
      <c r="Q4014" t="s">
        <v>6636</v>
      </c>
      <c r="R4014" t="s">
        <v>6636</v>
      </c>
      <c r="S4014" s="12"/>
      <c r="T4014" s="13"/>
      <c r="U4014" t="s">
        <v>10077</v>
      </c>
    </row>
    <row r="4015" spans="1:21" x14ac:dyDescent="0.25">
      <c r="A4015" t="s">
        <v>6619</v>
      </c>
      <c r="B4015" s="12">
        <v>42777</v>
      </c>
      <c r="C4015" t="s">
        <v>10242</v>
      </c>
      <c r="D4015" s="11">
        <v>46206.607337963003</v>
      </c>
      <c r="E4015" t="s">
        <v>10243</v>
      </c>
      <c r="F4015" t="s">
        <v>6617</v>
      </c>
      <c r="G4015" t="s">
        <v>10237</v>
      </c>
      <c r="H4015" t="s">
        <v>6369</v>
      </c>
      <c r="I4015" t="s">
        <v>65</v>
      </c>
      <c r="J4015" t="s">
        <v>67</v>
      </c>
      <c r="K4015" t="s">
        <v>10244</v>
      </c>
      <c r="L4015" t="s">
        <v>10219</v>
      </c>
      <c r="M4015" t="s">
        <v>10245</v>
      </c>
      <c r="N4015" t="s">
        <v>6761</v>
      </c>
      <c r="O4015" t="s">
        <v>7185</v>
      </c>
      <c r="P4015">
        <v>4449000</v>
      </c>
      <c r="Q4015" t="s">
        <v>6636</v>
      </c>
      <c r="R4015" t="s">
        <v>6636</v>
      </c>
      <c r="S4015" s="12"/>
      <c r="T4015" s="13"/>
      <c r="U4015" t="s">
        <v>6878</v>
      </c>
    </row>
    <row r="4016" spans="1:21" x14ac:dyDescent="0.25">
      <c r="A4016" t="s">
        <v>6619</v>
      </c>
      <c r="B4016" s="12">
        <v>42777</v>
      </c>
      <c r="C4016" t="s">
        <v>10242</v>
      </c>
      <c r="D4016" s="11">
        <v>46206.607337963003</v>
      </c>
      <c r="E4016" t="s">
        <v>10243</v>
      </c>
      <c r="F4016" t="s">
        <v>6617</v>
      </c>
      <c r="G4016" t="s">
        <v>10217</v>
      </c>
      <c r="H4016" t="s">
        <v>6369</v>
      </c>
      <c r="I4016" t="s">
        <v>65</v>
      </c>
      <c r="J4016" t="s">
        <v>67</v>
      </c>
      <c r="K4016" t="s">
        <v>10244</v>
      </c>
      <c r="L4016" t="s">
        <v>10219</v>
      </c>
      <c r="M4016" t="s">
        <v>10245</v>
      </c>
      <c r="N4016" t="s">
        <v>6761</v>
      </c>
      <c r="O4016" t="s">
        <v>7185</v>
      </c>
      <c r="P4016">
        <v>4449000</v>
      </c>
      <c r="Q4016" t="s">
        <v>6636</v>
      </c>
      <c r="R4016" t="s">
        <v>6636</v>
      </c>
      <c r="S4016" s="12"/>
      <c r="T4016" s="13"/>
      <c r="U4016" t="s">
        <v>6878</v>
      </c>
    </row>
    <row r="4017" spans="1:21" x14ac:dyDescent="0.25">
      <c r="A4017" t="s">
        <v>6619</v>
      </c>
      <c r="B4017" s="12">
        <v>42777</v>
      </c>
      <c r="C4017" t="s">
        <v>10242</v>
      </c>
      <c r="D4017" s="11">
        <v>46206.607337963003</v>
      </c>
      <c r="E4017" t="s">
        <v>10243</v>
      </c>
      <c r="F4017" t="s">
        <v>6617</v>
      </c>
      <c r="G4017" t="s">
        <v>10221</v>
      </c>
      <c r="H4017" t="s">
        <v>6369</v>
      </c>
      <c r="I4017" t="s">
        <v>65</v>
      </c>
      <c r="J4017" t="s">
        <v>67</v>
      </c>
      <c r="K4017" t="s">
        <v>10244</v>
      </c>
      <c r="L4017" t="s">
        <v>10219</v>
      </c>
      <c r="M4017" t="s">
        <v>10245</v>
      </c>
      <c r="N4017" t="s">
        <v>6761</v>
      </c>
      <c r="O4017" t="s">
        <v>7185</v>
      </c>
      <c r="P4017">
        <v>4449000</v>
      </c>
      <c r="Q4017" t="s">
        <v>6636</v>
      </c>
      <c r="R4017" t="s">
        <v>6636</v>
      </c>
      <c r="S4017" s="12"/>
      <c r="T4017" s="13"/>
      <c r="U4017" t="s">
        <v>6878</v>
      </c>
    </row>
    <row r="4018" spans="1:21" x14ac:dyDescent="0.25">
      <c r="A4018" t="s">
        <v>6619</v>
      </c>
      <c r="B4018" s="12">
        <v>42777</v>
      </c>
      <c r="C4018" t="s">
        <v>10242</v>
      </c>
      <c r="D4018" s="11">
        <v>46206.607337963003</v>
      </c>
      <c r="E4018" t="s">
        <v>10243</v>
      </c>
      <c r="F4018" t="s">
        <v>6617</v>
      </c>
      <c r="G4018" t="s">
        <v>10222</v>
      </c>
      <c r="H4018" t="s">
        <v>6369</v>
      </c>
      <c r="I4018" t="s">
        <v>65</v>
      </c>
      <c r="J4018" t="s">
        <v>67</v>
      </c>
      <c r="K4018" t="s">
        <v>10244</v>
      </c>
      <c r="L4018" t="s">
        <v>10219</v>
      </c>
      <c r="M4018" t="s">
        <v>10245</v>
      </c>
      <c r="N4018" t="s">
        <v>6761</v>
      </c>
      <c r="O4018" t="s">
        <v>7185</v>
      </c>
      <c r="P4018">
        <v>4449000</v>
      </c>
      <c r="Q4018" t="s">
        <v>6636</v>
      </c>
      <c r="R4018" t="s">
        <v>6636</v>
      </c>
      <c r="S4018" s="12"/>
      <c r="T4018" s="13"/>
      <c r="U4018" t="s">
        <v>6878</v>
      </c>
    </row>
    <row r="4019" spans="1:21" x14ac:dyDescent="0.25">
      <c r="A4019" t="s">
        <v>6637</v>
      </c>
      <c r="B4019" s="12">
        <v>42867</v>
      </c>
      <c r="C4019" t="s">
        <v>10250</v>
      </c>
      <c r="D4019" s="11">
        <v>46209.276273148098</v>
      </c>
      <c r="E4019" t="s">
        <v>10251</v>
      </c>
      <c r="F4019" t="s">
        <v>6617</v>
      </c>
      <c r="G4019" t="s">
        <v>10225</v>
      </c>
      <c r="H4019" t="s">
        <v>6369</v>
      </c>
      <c r="I4019" t="s">
        <v>65</v>
      </c>
      <c r="J4019" t="s">
        <v>67</v>
      </c>
      <c r="K4019" t="s">
        <v>10252</v>
      </c>
      <c r="L4019" t="s">
        <v>10227</v>
      </c>
      <c r="M4019" t="s">
        <v>10253</v>
      </c>
      <c r="N4019" t="s">
        <v>6761</v>
      </c>
      <c r="O4019" t="s">
        <v>6771</v>
      </c>
      <c r="P4019">
        <v>2999900</v>
      </c>
      <c r="Q4019" t="s">
        <v>6636</v>
      </c>
      <c r="R4019" t="s">
        <v>6636</v>
      </c>
      <c r="S4019" s="12"/>
      <c r="T4019" s="13"/>
      <c r="U4019" t="s">
        <v>6636</v>
      </c>
    </row>
    <row r="4020" spans="1:21" x14ac:dyDescent="0.25">
      <c r="A4020" t="s">
        <v>6637</v>
      </c>
      <c r="B4020" s="12">
        <v>42867</v>
      </c>
      <c r="C4020" t="s">
        <v>10250</v>
      </c>
      <c r="D4020" s="11">
        <v>46209.276273148098</v>
      </c>
      <c r="E4020" t="s">
        <v>10251</v>
      </c>
      <c r="F4020" t="s">
        <v>6617</v>
      </c>
      <c r="G4020" t="s">
        <v>10229</v>
      </c>
      <c r="H4020" t="s">
        <v>6369</v>
      </c>
      <c r="I4020" t="s">
        <v>65</v>
      </c>
      <c r="J4020" t="s">
        <v>67</v>
      </c>
      <c r="K4020" t="s">
        <v>10252</v>
      </c>
      <c r="L4020" t="s">
        <v>10227</v>
      </c>
      <c r="M4020" t="s">
        <v>10253</v>
      </c>
      <c r="N4020" t="s">
        <v>6761</v>
      </c>
      <c r="O4020" t="s">
        <v>6771</v>
      </c>
      <c r="P4020">
        <v>2999900</v>
      </c>
      <c r="Q4020" t="s">
        <v>6636</v>
      </c>
      <c r="R4020" t="s">
        <v>6636</v>
      </c>
      <c r="S4020" s="12"/>
      <c r="T4020" s="13"/>
      <c r="U4020" t="s">
        <v>6636</v>
      </c>
    </row>
    <row r="4021" spans="1:21" x14ac:dyDescent="0.25">
      <c r="A4021" t="s">
        <v>6637</v>
      </c>
      <c r="B4021" s="12">
        <v>42867</v>
      </c>
      <c r="C4021" t="s">
        <v>10250</v>
      </c>
      <c r="D4021" s="11">
        <v>46209.276273148098</v>
      </c>
      <c r="E4021" t="s">
        <v>10251</v>
      </c>
      <c r="F4021" t="s">
        <v>6617</v>
      </c>
      <c r="G4021" t="s">
        <v>10230</v>
      </c>
      <c r="H4021" t="s">
        <v>6369</v>
      </c>
      <c r="I4021" t="s">
        <v>65</v>
      </c>
      <c r="J4021" t="s">
        <v>67</v>
      </c>
      <c r="K4021" t="s">
        <v>10252</v>
      </c>
      <c r="L4021" t="s">
        <v>10227</v>
      </c>
      <c r="M4021" t="s">
        <v>10253</v>
      </c>
      <c r="N4021" t="s">
        <v>6761</v>
      </c>
      <c r="O4021" t="s">
        <v>6771</v>
      </c>
      <c r="P4021">
        <v>2999900</v>
      </c>
      <c r="Q4021" t="s">
        <v>6636</v>
      </c>
      <c r="R4021" t="s">
        <v>6636</v>
      </c>
      <c r="S4021" s="12"/>
      <c r="T4021" s="13"/>
      <c r="U4021" t="s">
        <v>6636</v>
      </c>
    </row>
    <row r="4022" spans="1:21" x14ac:dyDescent="0.25">
      <c r="A4022" t="s">
        <v>6619</v>
      </c>
      <c r="B4022" s="12">
        <v>42867</v>
      </c>
      <c r="C4022" t="s">
        <v>10250</v>
      </c>
      <c r="D4022" s="11">
        <v>46209.452743055597</v>
      </c>
      <c r="E4022" t="s">
        <v>10251</v>
      </c>
      <c r="F4022" t="s">
        <v>6617</v>
      </c>
      <c r="G4022" t="s">
        <v>10225</v>
      </c>
      <c r="H4022" t="s">
        <v>6369</v>
      </c>
      <c r="I4022" t="s">
        <v>65</v>
      </c>
      <c r="J4022" t="s">
        <v>67</v>
      </c>
      <c r="K4022" t="s">
        <v>10252</v>
      </c>
      <c r="L4022" t="s">
        <v>10227</v>
      </c>
      <c r="M4022" t="s">
        <v>10253</v>
      </c>
      <c r="N4022" t="s">
        <v>6761</v>
      </c>
      <c r="O4022" t="s">
        <v>6771</v>
      </c>
      <c r="P4022">
        <v>2999900</v>
      </c>
      <c r="Q4022" t="s">
        <v>6636</v>
      </c>
      <c r="R4022" t="s">
        <v>6636</v>
      </c>
      <c r="S4022" s="12"/>
      <c r="T4022" s="13"/>
      <c r="U4022" t="s">
        <v>6636</v>
      </c>
    </row>
    <row r="4023" spans="1:21" x14ac:dyDescent="0.25">
      <c r="A4023" t="s">
        <v>6619</v>
      </c>
      <c r="B4023" s="12">
        <v>42867</v>
      </c>
      <c r="C4023" t="s">
        <v>10250</v>
      </c>
      <c r="D4023" s="11">
        <v>46209.452743055597</v>
      </c>
      <c r="E4023" t="s">
        <v>10251</v>
      </c>
      <c r="F4023" t="s">
        <v>6617</v>
      </c>
      <c r="G4023" t="s">
        <v>10229</v>
      </c>
      <c r="H4023" t="s">
        <v>6369</v>
      </c>
      <c r="I4023" t="s">
        <v>65</v>
      </c>
      <c r="J4023" t="s">
        <v>67</v>
      </c>
      <c r="K4023" t="s">
        <v>10252</v>
      </c>
      <c r="L4023" t="s">
        <v>10227</v>
      </c>
      <c r="M4023" t="s">
        <v>10253</v>
      </c>
      <c r="N4023" t="s">
        <v>6761</v>
      </c>
      <c r="O4023" t="s">
        <v>6771</v>
      </c>
      <c r="P4023">
        <v>2999900</v>
      </c>
      <c r="Q4023" t="s">
        <v>6636</v>
      </c>
      <c r="R4023" t="s">
        <v>6636</v>
      </c>
      <c r="S4023" s="12"/>
      <c r="T4023" s="13"/>
      <c r="U4023" t="s">
        <v>6636</v>
      </c>
    </row>
    <row r="4024" spans="1:21" x14ac:dyDescent="0.25">
      <c r="A4024" t="s">
        <v>6619</v>
      </c>
      <c r="B4024" s="12">
        <v>42867</v>
      </c>
      <c r="C4024" t="s">
        <v>10250</v>
      </c>
      <c r="D4024" s="11">
        <v>46209.452743055597</v>
      </c>
      <c r="E4024" t="s">
        <v>10251</v>
      </c>
      <c r="F4024" t="s">
        <v>6617</v>
      </c>
      <c r="G4024" t="s">
        <v>10230</v>
      </c>
      <c r="H4024" t="s">
        <v>6369</v>
      </c>
      <c r="I4024" t="s">
        <v>65</v>
      </c>
      <c r="J4024" t="s">
        <v>67</v>
      </c>
      <c r="K4024" t="s">
        <v>10252</v>
      </c>
      <c r="L4024" t="s">
        <v>10227</v>
      </c>
      <c r="M4024" t="s">
        <v>10253</v>
      </c>
      <c r="N4024" t="s">
        <v>6761</v>
      </c>
      <c r="O4024" t="s">
        <v>6771</v>
      </c>
      <c r="P4024">
        <v>2999900</v>
      </c>
      <c r="Q4024" t="s">
        <v>6636</v>
      </c>
      <c r="R4024" t="s">
        <v>6636</v>
      </c>
      <c r="S4024" s="12"/>
      <c r="T4024" s="13"/>
      <c r="U4024" t="s">
        <v>6636</v>
      </c>
    </row>
    <row r="4025" spans="1:21" x14ac:dyDescent="0.25">
      <c r="A4025" t="s">
        <v>6637</v>
      </c>
      <c r="B4025" s="12">
        <v>43314</v>
      </c>
      <c r="C4025" t="s">
        <v>10254</v>
      </c>
      <c r="D4025" s="11">
        <v>46217.935532407399</v>
      </c>
      <c r="E4025" t="s">
        <v>10255</v>
      </c>
      <c r="F4025" t="s">
        <v>6617</v>
      </c>
      <c r="G4025" t="s">
        <v>10237</v>
      </c>
      <c r="H4025" t="s">
        <v>6369</v>
      </c>
      <c r="I4025" t="s">
        <v>65</v>
      </c>
      <c r="J4025" t="s">
        <v>2226</v>
      </c>
      <c r="K4025" t="s">
        <v>10256</v>
      </c>
      <c r="L4025" t="s">
        <v>10219</v>
      </c>
      <c r="M4025" t="s">
        <v>10257</v>
      </c>
      <c r="N4025" t="s">
        <v>6761</v>
      </c>
      <c r="O4025" t="s">
        <v>6771</v>
      </c>
      <c r="P4025">
        <v>3399000</v>
      </c>
      <c r="Q4025" t="s">
        <v>6636</v>
      </c>
      <c r="R4025" t="s">
        <v>6636</v>
      </c>
      <c r="S4025" s="12"/>
      <c r="T4025" s="13"/>
      <c r="U4025" t="s">
        <v>6920</v>
      </c>
    </row>
    <row r="4026" spans="1:21" x14ac:dyDescent="0.25">
      <c r="A4026" t="s">
        <v>6637</v>
      </c>
      <c r="B4026" s="12">
        <v>43314</v>
      </c>
      <c r="C4026" t="s">
        <v>10254</v>
      </c>
      <c r="D4026" s="11">
        <v>46217.935532407399</v>
      </c>
      <c r="E4026" t="s">
        <v>10255</v>
      </c>
      <c r="F4026" t="s">
        <v>6617</v>
      </c>
      <c r="G4026" t="s">
        <v>10217</v>
      </c>
      <c r="H4026" t="s">
        <v>6369</v>
      </c>
      <c r="I4026" t="s">
        <v>65</v>
      </c>
      <c r="J4026" t="s">
        <v>2226</v>
      </c>
      <c r="K4026" t="s">
        <v>10256</v>
      </c>
      <c r="L4026" t="s">
        <v>10219</v>
      </c>
      <c r="M4026" t="s">
        <v>10257</v>
      </c>
      <c r="N4026" t="s">
        <v>6761</v>
      </c>
      <c r="O4026" t="s">
        <v>6771</v>
      </c>
      <c r="P4026">
        <v>3399000</v>
      </c>
      <c r="Q4026" t="s">
        <v>6636</v>
      </c>
      <c r="R4026" t="s">
        <v>6636</v>
      </c>
      <c r="S4026" s="12"/>
      <c r="T4026" s="13"/>
      <c r="U4026" t="s">
        <v>6920</v>
      </c>
    </row>
    <row r="4027" spans="1:21" x14ac:dyDescent="0.25">
      <c r="A4027" t="s">
        <v>6637</v>
      </c>
      <c r="B4027" s="12">
        <v>43314</v>
      </c>
      <c r="C4027" t="s">
        <v>10254</v>
      </c>
      <c r="D4027" s="11">
        <v>46217.935532407399</v>
      </c>
      <c r="E4027" t="s">
        <v>10255</v>
      </c>
      <c r="F4027" t="s">
        <v>6617</v>
      </c>
      <c r="G4027" t="s">
        <v>10221</v>
      </c>
      <c r="H4027" t="s">
        <v>6369</v>
      </c>
      <c r="I4027" t="s">
        <v>65</v>
      </c>
      <c r="J4027" t="s">
        <v>2226</v>
      </c>
      <c r="K4027" t="s">
        <v>10256</v>
      </c>
      <c r="L4027" t="s">
        <v>10219</v>
      </c>
      <c r="M4027" t="s">
        <v>10257</v>
      </c>
      <c r="N4027" t="s">
        <v>6761</v>
      </c>
      <c r="O4027" t="s">
        <v>6771</v>
      </c>
      <c r="P4027">
        <v>3399000</v>
      </c>
      <c r="Q4027" t="s">
        <v>6636</v>
      </c>
      <c r="R4027" t="s">
        <v>6636</v>
      </c>
      <c r="S4027" s="12"/>
      <c r="T4027" s="13"/>
      <c r="U4027" t="s">
        <v>6920</v>
      </c>
    </row>
    <row r="4028" spans="1:21" x14ac:dyDescent="0.25">
      <c r="A4028" t="s">
        <v>6637</v>
      </c>
      <c r="B4028" s="12">
        <v>43314</v>
      </c>
      <c r="C4028" t="s">
        <v>10254</v>
      </c>
      <c r="D4028" s="11">
        <v>46217.935532407399</v>
      </c>
      <c r="E4028" t="s">
        <v>10255</v>
      </c>
      <c r="F4028" t="s">
        <v>6617</v>
      </c>
      <c r="G4028" t="s">
        <v>10222</v>
      </c>
      <c r="H4028" t="s">
        <v>6369</v>
      </c>
      <c r="I4028" t="s">
        <v>65</v>
      </c>
      <c r="J4028" t="s">
        <v>2226</v>
      </c>
      <c r="K4028" t="s">
        <v>10256</v>
      </c>
      <c r="L4028" t="s">
        <v>10219</v>
      </c>
      <c r="M4028" t="s">
        <v>10257</v>
      </c>
      <c r="N4028" t="s">
        <v>6761</v>
      </c>
      <c r="O4028" t="s">
        <v>6771</v>
      </c>
      <c r="P4028">
        <v>3399000</v>
      </c>
      <c r="Q4028" t="s">
        <v>6636</v>
      </c>
      <c r="R4028" t="s">
        <v>6636</v>
      </c>
      <c r="S4028" s="12"/>
      <c r="T4028" s="13"/>
      <c r="U4028" t="s">
        <v>6920</v>
      </c>
    </row>
    <row r="4029" spans="1:21" x14ac:dyDescent="0.25">
      <c r="A4029" t="s">
        <v>6619</v>
      </c>
      <c r="B4029" s="12">
        <v>43314</v>
      </c>
      <c r="C4029" t="s">
        <v>10254</v>
      </c>
      <c r="D4029" s="11">
        <v>46219.387986111098</v>
      </c>
      <c r="E4029" t="s">
        <v>10255</v>
      </c>
      <c r="F4029" t="s">
        <v>6617</v>
      </c>
      <c r="G4029" t="s">
        <v>10237</v>
      </c>
      <c r="H4029" t="s">
        <v>6369</v>
      </c>
      <c r="I4029" t="s">
        <v>65</v>
      </c>
      <c r="J4029" t="s">
        <v>2226</v>
      </c>
      <c r="K4029" t="s">
        <v>10256</v>
      </c>
      <c r="L4029" t="s">
        <v>10219</v>
      </c>
      <c r="M4029" t="s">
        <v>10257</v>
      </c>
      <c r="N4029" t="s">
        <v>6761</v>
      </c>
      <c r="O4029" t="s">
        <v>6771</v>
      </c>
      <c r="P4029">
        <v>3399000</v>
      </c>
      <c r="Q4029" t="s">
        <v>6636</v>
      </c>
      <c r="R4029" t="s">
        <v>6636</v>
      </c>
      <c r="S4029" s="12"/>
      <c r="T4029" s="13"/>
      <c r="U4029" t="s">
        <v>6920</v>
      </c>
    </row>
    <row r="4030" spans="1:21" x14ac:dyDescent="0.25">
      <c r="A4030" t="s">
        <v>6619</v>
      </c>
      <c r="B4030" s="12">
        <v>43314</v>
      </c>
      <c r="C4030" t="s">
        <v>10254</v>
      </c>
      <c r="D4030" s="11">
        <v>46219.387986111098</v>
      </c>
      <c r="E4030" t="s">
        <v>10255</v>
      </c>
      <c r="F4030" t="s">
        <v>6617</v>
      </c>
      <c r="G4030" t="s">
        <v>10217</v>
      </c>
      <c r="H4030" t="s">
        <v>6369</v>
      </c>
      <c r="I4030" t="s">
        <v>65</v>
      </c>
      <c r="J4030" t="s">
        <v>2226</v>
      </c>
      <c r="K4030" t="s">
        <v>10256</v>
      </c>
      <c r="L4030" t="s">
        <v>10219</v>
      </c>
      <c r="M4030" t="s">
        <v>10257</v>
      </c>
      <c r="N4030" t="s">
        <v>6761</v>
      </c>
      <c r="O4030" t="s">
        <v>6771</v>
      </c>
      <c r="P4030">
        <v>3399000</v>
      </c>
      <c r="Q4030" t="s">
        <v>6636</v>
      </c>
      <c r="R4030" t="s">
        <v>6636</v>
      </c>
      <c r="S4030" s="12"/>
      <c r="T4030" s="13"/>
      <c r="U4030" t="s">
        <v>6920</v>
      </c>
    </row>
    <row r="4031" spans="1:21" x14ac:dyDescent="0.25">
      <c r="A4031" t="s">
        <v>6619</v>
      </c>
      <c r="B4031" s="12">
        <v>43314</v>
      </c>
      <c r="C4031" t="s">
        <v>10254</v>
      </c>
      <c r="D4031" s="11">
        <v>46219.387986111098</v>
      </c>
      <c r="E4031" t="s">
        <v>10255</v>
      </c>
      <c r="F4031" t="s">
        <v>6617</v>
      </c>
      <c r="G4031" t="s">
        <v>10221</v>
      </c>
      <c r="H4031" t="s">
        <v>6369</v>
      </c>
      <c r="I4031" t="s">
        <v>65</v>
      </c>
      <c r="J4031" t="s">
        <v>2226</v>
      </c>
      <c r="K4031" t="s">
        <v>10256</v>
      </c>
      <c r="L4031" t="s">
        <v>10219</v>
      </c>
      <c r="M4031" t="s">
        <v>10257</v>
      </c>
      <c r="N4031" t="s">
        <v>6761</v>
      </c>
      <c r="O4031" t="s">
        <v>6771</v>
      </c>
      <c r="P4031">
        <v>3399000</v>
      </c>
      <c r="Q4031" t="s">
        <v>6636</v>
      </c>
      <c r="R4031" t="s">
        <v>6636</v>
      </c>
      <c r="S4031" s="12"/>
      <c r="T4031" s="13"/>
      <c r="U4031" t="s">
        <v>6920</v>
      </c>
    </row>
    <row r="4032" spans="1:21" x14ac:dyDescent="0.25">
      <c r="A4032" t="s">
        <v>6619</v>
      </c>
      <c r="B4032" s="12">
        <v>43314</v>
      </c>
      <c r="C4032" t="s">
        <v>10254</v>
      </c>
      <c r="D4032" s="11">
        <v>46219.387986111098</v>
      </c>
      <c r="E4032" t="s">
        <v>10255</v>
      </c>
      <c r="F4032" t="s">
        <v>6617</v>
      </c>
      <c r="G4032" t="s">
        <v>10222</v>
      </c>
      <c r="H4032" t="s">
        <v>6369</v>
      </c>
      <c r="I4032" t="s">
        <v>65</v>
      </c>
      <c r="J4032" t="s">
        <v>2226</v>
      </c>
      <c r="K4032" t="s">
        <v>10256</v>
      </c>
      <c r="L4032" t="s">
        <v>10219</v>
      </c>
      <c r="M4032" t="s">
        <v>10257</v>
      </c>
      <c r="N4032" t="s">
        <v>6761</v>
      </c>
      <c r="O4032" t="s">
        <v>6771</v>
      </c>
      <c r="P4032">
        <v>3399000</v>
      </c>
      <c r="Q4032" t="s">
        <v>6636</v>
      </c>
      <c r="R4032" t="s">
        <v>6636</v>
      </c>
      <c r="S4032" s="12"/>
      <c r="T4032" s="13"/>
      <c r="U4032" t="s">
        <v>6920</v>
      </c>
    </row>
    <row r="4033" spans="1:21" x14ac:dyDescent="0.25">
      <c r="A4033" t="s">
        <v>6637</v>
      </c>
      <c r="B4033" s="12">
        <v>38654</v>
      </c>
      <c r="C4033" t="s">
        <v>10258</v>
      </c>
      <c r="D4033" s="11">
        <v>46222.635300925896</v>
      </c>
      <c r="E4033" t="s">
        <v>10259</v>
      </c>
      <c r="F4033" t="s">
        <v>6617</v>
      </c>
      <c r="G4033" t="s">
        <v>10217</v>
      </c>
      <c r="H4033" t="s">
        <v>6369</v>
      </c>
      <c r="I4033" t="s">
        <v>6636</v>
      </c>
      <c r="J4033" t="s">
        <v>6636</v>
      </c>
      <c r="K4033" t="s">
        <v>10260</v>
      </c>
      <c r="L4033" t="s">
        <v>10219</v>
      </c>
      <c r="M4033" t="s">
        <v>10261</v>
      </c>
      <c r="N4033" t="s">
        <v>6761</v>
      </c>
      <c r="O4033" t="s">
        <v>7185</v>
      </c>
      <c r="P4033">
        <v>4649000</v>
      </c>
      <c r="Q4033" t="s">
        <v>6636</v>
      </c>
      <c r="R4033" t="s">
        <v>6636</v>
      </c>
      <c r="S4033" s="12"/>
      <c r="T4033" s="13"/>
      <c r="U4033" t="s">
        <v>7056</v>
      </c>
    </row>
    <row r="4034" spans="1:21" x14ac:dyDescent="0.25">
      <c r="A4034" t="s">
        <v>6637</v>
      </c>
      <c r="B4034" s="12">
        <v>38654</v>
      </c>
      <c r="C4034" t="s">
        <v>10258</v>
      </c>
      <c r="D4034" s="11">
        <v>46222.635300925896</v>
      </c>
      <c r="E4034" t="s">
        <v>10259</v>
      </c>
      <c r="F4034" t="s">
        <v>6617</v>
      </c>
      <c r="G4034" t="s">
        <v>10221</v>
      </c>
      <c r="H4034" t="s">
        <v>6369</v>
      </c>
      <c r="I4034" t="s">
        <v>6636</v>
      </c>
      <c r="J4034" t="s">
        <v>6636</v>
      </c>
      <c r="K4034" t="s">
        <v>10260</v>
      </c>
      <c r="L4034" t="s">
        <v>10219</v>
      </c>
      <c r="M4034" t="s">
        <v>10261</v>
      </c>
      <c r="N4034" t="s">
        <v>6761</v>
      </c>
      <c r="O4034" t="s">
        <v>7185</v>
      </c>
      <c r="P4034">
        <v>4649000</v>
      </c>
      <c r="Q4034" t="s">
        <v>6636</v>
      </c>
      <c r="R4034" t="s">
        <v>6636</v>
      </c>
      <c r="S4034" s="12"/>
      <c r="T4034" s="13"/>
      <c r="U4034" t="s">
        <v>7056</v>
      </c>
    </row>
    <row r="4035" spans="1:21" x14ac:dyDescent="0.25">
      <c r="A4035" t="s">
        <v>6637</v>
      </c>
      <c r="B4035" s="12">
        <v>38654</v>
      </c>
      <c r="C4035" t="s">
        <v>10258</v>
      </c>
      <c r="D4035" s="11">
        <v>46222.635300925896</v>
      </c>
      <c r="E4035" t="s">
        <v>10259</v>
      </c>
      <c r="F4035" t="s">
        <v>6617</v>
      </c>
      <c r="G4035" t="s">
        <v>10222</v>
      </c>
      <c r="H4035" t="s">
        <v>6369</v>
      </c>
      <c r="I4035" t="s">
        <v>6636</v>
      </c>
      <c r="J4035" t="s">
        <v>6636</v>
      </c>
      <c r="K4035" t="s">
        <v>10260</v>
      </c>
      <c r="L4035" t="s">
        <v>10219</v>
      </c>
      <c r="M4035" t="s">
        <v>10261</v>
      </c>
      <c r="N4035" t="s">
        <v>6761</v>
      </c>
      <c r="O4035" t="s">
        <v>7185</v>
      </c>
      <c r="P4035">
        <v>4649000</v>
      </c>
      <c r="Q4035" t="s">
        <v>6636</v>
      </c>
      <c r="R4035" t="s">
        <v>6636</v>
      </c>
      <c r="S4035" s="12"/>
      <c r="T4035" s="13"/>
      <c r="U4035" t="s">
        <v>7056</v>
      </c>
    </row>
    <row r="4036" spans="1:21" x14ac:dyDescent="0.25">
      <c r="A4036" t="s">
        <v>6637</v>
      </c>
      <c r="B4036" s="12">
        <v>41073</v>
      </c>
      <c r="C4036" t="s">
        <v>10262</v>
      </c>
      <c r="D4036" s="11">
        <v>46174.719791666699</v>
      </c>
      <c r="E4036" t="s">
        <v>10263</v>
      </c>
      <c r="F4036" t="s">
        <v>6413</v>
      </c>
      <c r="G4036" t="s">
        <v>8964</v>
      </c>
      <c r="H4036" t="s">
        <v>6454</v>
      </c>
      <c r="I4036" t="s">
        <v>55</v>
      </c>
      <c r="J4036" t="s">
        <v>732</v>
      </c>
      <c r="K4036" t="s">
        <v>10264</v>
      </c>
      <c r="L4036" t="s">
        <v>10265</v>
      </c>
      <c r="M4036" t="s">
        <v>10266</v>
      </c>
      <c r="N4036" t="s">
        <v>7001</v>
      </c>
      <c r="O4036" t="s">
        <v>7002</v>
      </c>
      <c r="P4036">
        <v>1820000</v>
      </c>
      <c r="Q4036" t="s">
        <v>6636</v>
      </c>
      <c r="R4036" t="s">
        <v>6636</v>
      </c>
      <c r="S4036" s="12"/>
      <c r="T4036" s="13"/>
      <c r="U4036" t="s">
        <v>6724</v>
      </c>
    </row>
    <row r="4037" spans="1:21" x14ac:dyDescent="0.25">
      <c r="A4037" t="s">
        <v>6637</v>
      </c>
      <c r="B4037" s="12">
        <v>41073</v>
      </c>
      <c r="C4037" t="s">
        <v>10262</v>
      </c>
      <c r="D4037" s="11">
        <v>46174.719791666699</v>
      </c>
      <c r="E4037" t="s">
        <v>10263</v>
      </c>
      <c r="F4037" t="s">
        <v>6413</v>
      </c>
      <c r="G4037" t="s">
        <v>8966</v>
      </c>
      <c r="H4037" t="s">
        <v>6454</v>
      </c>
      <c r="I4037" t="s">
        <v>55</v>
      </c>
      <c r="J4037" t="s">
        <v>732</v>
      </c>
      <c r="K4037" t="s">
        <v>10264</v>
      </c>
      <c r="L4037" t="s">
        <v>10265</v>
      </c>
      <c r="M4037" t="s">
        <v>10266</v>
      </c>
      <c r="N4037" t="s">
        <v>7001</v>
      </c>
      <c r="O4037" t="s">
        <v>7002</v>
      </c>
      <c r="P4037">
        <v>1820000</v>
      </c>
      <c r="Q4037" t="s">
        <v>6636</v>
      </c>
      <c r="R4037" t="s">
        <v>6636</v>
      </c>
      <c r="S4037" s="12"/>
      <c r="T4037" s="13"/>
      <c r="U4037" t="s">
        <v>6724</v>
      </c>
    </row>
    <row r="4038" spans="1:21" x14ac:dyDescent="0.25">
      <c r="A4038" t="s">
        <v>6619</v>
      </c>
      <c r="B4038" s="12">
        <v>41073</v>
      </c>
      <c r="C4038" t="s">
        <v>10262</v>
      </c>
      <c r="D4038" s="11">
        <v>46174.817175925898</v>
      </c>
      <c r="E4038" t="s">
        <v>10263</v>
      </c>
      <c r="F4038" t="s">
        <v>6413</v>
      </c>
      <c r="G4038" t="s">
        <v>8964</v>
      </c>
      <c r="H4038" t="s">
        <v>6454</v>
      </c>
      <c r="I4038" t="s">
        <v>55</v>
      </c>
      <c r="J4038" t="s">
        <v>732</v>
      </c>
      <c r="K4038" t="s">
        <v>10264</v>
      </c>
      <c r="L4038" t="s">
        <v>10265</v>
      </c>
      <c r="M4038" t="s">
        <v>10266</v>
      </c>
      <c r="N4038" t="s">
        <v>7001</v>
      </c>
      <c r="O4038" t="s">
        <v>7002</v>
      </c>
      <c r="P4038">
        <v>1820000</v>
      </c>
      <c r="Q4038" t="s">
        <v>6636</v>
      </c>
      <c r="R4038" t="s">
        <v>6636</v>
      </c>
      <c r="S4038" s="12"/>
      <c r="T4038" s="13"/>
      <c r="U4038" t="s">
        <v>6724</v>
      </c>
    </row>
    <row r="4039" spans="1:21" x14ac:dyDescent="0.25">
      <c r="A4039" t="s">
        <v>6619</v>
      </c>
      <c r="B4039" s="12">
        <v>41073</v>
      </c>
      <c r="C4039" t="s">
        <v>10262</v>
      </c>
      <c r="D4039" s="11">
        <v>46174.817175925898</v>
      </c>
      <c r="E4039" t="s">
        <v>10263</v>
      </c>
      <c r="F4039" t="s">
        <v>6413</v>
      </c>
      <c r="G4039" t="s">
        <v>8966</v>
      </c>
      <c r="H4039" t="s">
        <v>6454</v>
      </c>
      <c r="I4039" t="s">
        <v>55</v>
      </c>
      <c r="J4039" t="s">
        <v>732</v>
      </c>
      <c r="K4039" t="s">
        <v>10264</v>
      </c>
      <c r="L4039" t="s">
        <v>10265</v>
      </c>
      <c r="M4039" t="s">
        <v>10266</v>
      </c>
      <c r="N4039" t="s">
        <v>7001</v>
      </c>
      <c r="O4039" t="s">
        <v>7002</v>
      </c>
      <c r="P4039">
        <v>1820000</v>
      </c>
      <c r="Q4039" t="s">
        <v>6636</v>
      </c>
      <c r="R4039" t="s">
        <v>6636</v>
      </c>
      <c r="S4039" s="12"/>
      <c r="T4039" s="13"/>
      <c r="U4039" t="s">
        <v>6724</v>
      </c>
    </row>
    <row r="4040" spans="1:21" x14ac:dyDescent="0.25">
      <c r="A4040" t="s">
        <v>6637</v>
      </c>
      <c r="B4040" s="12">
        <v>41613</v>
      </c>
      <c r="C4040" t="s">
        <v>10267</v>
      </c>
      <c r="D4040" s="11">
        <v>46185.445729166699</v>
      </c>
      <c r="E4040" t="s">
        <v>10268</v>
      </c>
      <c r="F4040" t="s">
        <v>6413</v>
      </c>
      <c r="G4040" t="s">
        <v>8964</v>
      </c>
      <c r="H4040" t="s">
        <v>6454</v>
      </c>
      <c r="I4040" t="s">
        <v>55</v>
      </c>
      <c r="J4040" t="s">
        <v>6803</v>
      </c>
      <c r="K4040" t="s">
        <v>10269</v>
      </c>
      <c r="L4040" t="s">
        <v>10265</v>
      </c>
      <c r="M4040" t="s">
        <v>10270</v>
      </c>
      <c r="N4040" t="s">
        <v>7001</v>
      </c>
      <c r="O4040" t="s">
        <v>7081</v>
      </c>
      <c r="P4040">
        <v>1419000</v>
      </c>
      <c r="Q4040" t="s">
        <v>6636</v>
      </c>
      <c r="R4040" t="s">
        <v>6636</v>
      </c>
      <c r="S4040" s="12"/>
      <c r="T4040" s="13"/>
      <c r="U4040" t="s">
        <v>6636</v>
      </c>
    </row>
    <row r="4041" spans="1:21" x14ac:dyDescent="0.25">
      <c r="A4041" t="s">
        <v>6637</v>
      </c>
      <c r="B4041" s="12">
        <v>41613</v>
      </c>
      <c r="C4041" t="s">
        <v>10267</v>
      </c>
      <c r="D4041" s="11">
        <v>46185.445729166699</v>
      </c>
      <c r="E4041" t="s">
        <v>10268</v>
      </c>
      <c r="F4041" t="s">
        <v>6413</v>
      </c>
      <c r="G4041" t="s">
        <v>8966</v>
      </c>
      <c r="H4041" t="s">
        <v>6454</v>
      </c>
      <c r="I4041" t="s">
        <v>55</v>
      </c>
      <c r="J4041" t="s">
        <v>6803</v>
      </c>
      <c r="K4041" t="s">
        <v>10269</v>
      </c>
      <c r="L4041" t="s">
        <v>10265</v>
      </c>
      <c r="M4041" t="s">
        <v>10270</v>
      </c>
      <c r="N4041" t="s">
        <v>7001</v>
      </c>
      <c r="O4041" t="s">
        <v>7081</v>
      </c>
      <c r="P4041">
        <v>1419000</v>
      </c>
      <c r="Q4041" t="s">
        <v>6636</v>
      </c>
      <c r="R4041" t="s">
        <v>6636</v>
      </c>
      <c r="S4041" s="12"/>
      <c r="T4041" s="13"/>
      <c r="U4041" t="s">
        <v>6636</v>
      </c>
    </row>
    <row r="4042" spans="1:21" x14ac:dyDescent="0.25">
      <c r="A4042" t="s">
        <v>6637</v>
      </c>
      <c r="B4042" s="12">
        <v>41610</v>
      </c>
      <c r="C4042" t="s">
        <v>10271</v>
      </c>
      <c r="D4042" s="11">
        <v>46185.575034722198</v>
      </c>
      <c r="E4042" t="s">
        <v>10272</v>
      </c>
      <c r="F4042" t="s">
        <v>6413</v>
      </c>
      <c r="G4042" t="s">
        <v>8964</v>
      </c>
      <c r="H4042" t="s">
        <v>6454</v>
      </c>
      <c r="I4042" t="s">
        <v>65</v>
      </c>
      <c r="J4042" t="s">
        <v>573</v>
      </c>
      <c r="K4042" t="s">
        <v>10273</v>
      </c>
      <c r="L4042" t="s">
        <v>10265</v>
      </c>
      <c r="M4042" t="s">
        <v>10274</v>
      </c>
      <c r="N4042" t="s">
        <v>7001</v>
      </c>
      <c r="O4042" t="s">
        <v>7002</v>
      </c>
      <c r="P4042">
        <v>1992000</v>
      </c>
      <c r="Q4042" t="s">
        <v>6636</v>
      </c>
      <c r="R4042" t="s">
        <v>6636</v>
      </c>
      <c r="S4042" s="12"/>
      <c r="T4042" s="13"/>
      <c r="U4042" t="s">
        <v>6671</v>
      </c>
    </row>
    <row r="4043" spans="1:21" x14ac:dyDescent="0.25">
      <c r="A4043" t="s">
        <v>6637</v>
      </c>
      <c r="B4043" s="12">
        <v>41610</v>
      </c>
      <c r="C4043" t="s">
        <v>10271</v>
      </c>
      <c r="D4043" s="11">
        <v>46185.575034722198</v>
      </c>
      <c r="E4043" t="s">
        <v>10272</v>
      </c>
      <c r="F4043" t="s">
        <v>6413</v>
      </c>
      <c r="G4043" t="s">
        <v>8966</v>
      </c>
      <c r="H4043" t="s">
        <v>6454</v>
      </c>
      <c r="I4043" t="s">
        <v>65</v>
      </c>
      <c r="J4043" t="s">
        <v>573</v>
      </c>
      <c r="K4043" t="s">
        <v>10273</v>
      </c>
      <c r="L4043" t="s">
        <v>10265</v>
      </c>
      <c r="M4043" t="s">
        <v>10274</v>
      </c>
      <c r="N4043" t="s">
        <v>7001</v>
      </c>
      <c r="O4043" t="s">
        <v>7002</v>
      </c>
      <c r="P4043">
        <v>1992000</v>
      </c>
      <c r="Q4043" t="s">
        <v>6636</v>
      </c>
      <c r="R4043" t="s">
        <v>6636</v>
      </c>
      <c r="S4043" s="12"/>
      <c r="T4043" s="13"/>
      <c r="U4043" t="s">
        <v>6671</v>
      </c>
    </row>
    <row r="4044" spans="1:21" x14ac:dyDescent="0.25">
      <c r="A4044" t="s">
        <v>6619</v>
      </c>
      <c r="B4044" s="12">
        <v>41610</v>
      </c>
      <c r="C4044" t="s">
        <v>10271</v>
      </c>
      <c r="D4044" s="11">
        <v>46185.575949074097</v>
      </c>
      <c r="E4044" t="s">
        <v>10272</v>
      </c>
      <c r="F4044" t="s">
        <v>6413</v>
      </c>
      <c r="G4044" t="s">
        <v>8964</v>
      </c>
      <c r="H4044" t="s">
        <v>6454</v>
      </c>
      <c r="I4044" t="s">
        <v>65</v>
      </c>
      <c r="J4044" t="s">
        <v>573</v>
      </c>
      <c r="K4044" t="s">
        <v>10273</v>
      </c>
      <c r="L4044" t="s">
        <v>10265</v>
      </c>
      <c r="M4044" t="s">
        <v>10274</v>
      </c>
      <c r="N4044" t="s">
        <v>7001</v>
      </c>
      <c r="O4044" t="s">
        <v>7002</v>
      </c>
      <c r="P4044">
        <v>1992000</v>
      </c>
      <c r="Q4044" t="s">
        <v>6636</v>
      </c>
      <c r="R4044" t="s">
        <v>6636</v>
      </c>
      <c r="S4044" s="12"/>
      <c r="T4044" s="13"/>
      <c r="U4044" t="s">
        <v>6671</v>
      </c>
    </row>
    <row r="4045" spans="1:21" x14ac:dyDescent="0.25">
      <c r="A4045" t="s">
        <v>6619</v>
      </c>
      <c r="B4045" s="12">
        <v>41610</v>
      </c>
      <c r="C4045" t="s">
        <v>10271</v>
      </c>
      <c r="D4045" s="11">
        <v>46185.575949074097</v>
      </c>
      <c r="E4045" t="s">
        <v>10272</v>
      </c>
      <c r="F4045" t="s">
        <v>6413</v>
      </c>
      <c r="G4045" t="s">
        <v>8966</v>
      </c>
      <c r="H4045" t="s">
        <v>6454</v>
      </c>
      <c r="I4045" t="s">
        <v>65</v>
      </c>
      <c r="J4045" t="s">
        <v>573</v>
      </c>
      <c r="K4045" t="s">
        <v>10273</v>
      </c>
      <c r="L4045" t="s">
        <v>10265</v>
      </c>
      <c r="M4045" t="s">
        <v>10274</v>
      </c>
      <c r="N4045" t="s">
        <v>7001</v>
      </c>
      <c r="O4045" t="s">
        <v>7002</v>
      </c>
      <c r="P4045">
        <v>1992000</v>
      </c>
      <c r="Q4045" t="s">
        <v>6636</v>
      </c>
      <c r="R4045" t="s">
        <v>6636</v>
      </c>
      <c r="S4045" s="12"/>
      <c r="T4045" s="13"/>
      <c r="U4045" t="s">
        <v>6671</v>
      </c>
    </row>
    <row r="4046" spans="1:21" x14ac:dyDescent="0.25">
      <c r="A4046" t="s">
        <v>6619</v>
      </c>
      <c r="B4046" s="12">
        <v>41613</v>
      </c>
      <c r="C4046" t="s">
        <v>10267</v>
      </c>
      <c r="D4046" s="11">
        <v>46185.583576388897</v>
      </c>
      <c r="E4046" t="s">
        <v>10268</v>
      </c>
      <c r="F4046" t="s">
        <v>6413</v>
      </c>
      <c r="G4046" t="s">
        <v>8964</v>
      </c>
      <c r="H4046" t="s">
        <v>6454</v>
      </c>
      <c r="I4046" t="s">
        <v>55</v>
      </c>
      <c r="J4046" t="s">
        <v>6803</v>
      </c>
      <c r="K4046" t="s">
        <v>10269</v>
      </c>
      <c r="L4046" t="s">
        <v>10265</v>
      </c>
      <c r="M4046" t="s">
        <v>10270</v>
      </c>
      <c r="N4046" t="s">
        <v>7001</v>
      </c>
      <c r="O4046" t="s">
        <v>7081</v>
      </c>
      <c r="P4046">
        <v>1419000</v>
      </c>
      <c r="Q4046" t="s">
        <v>6636</v>
      </c>
      <c r="R4046" t="s">
        <v>6636</v>
      </c>
      <c r="S4046" s="12"/>
      <c r="T4046" s="13"/>
      <c r="U4046" t="s">
        <v>6636</v>
      </c>
    </row>
    <row r="4047" spans="1:21" x14ac:dyDescent="0.25">
      <c r="A4047" t="s">
        <v>6619</v>
      </c>
      <c r="B4047" s="12">
        <v>41613</v>
      </c>
      <c r="C4047" t="s">
        <v>10267</v>
      </c>
      <c r="D4047" s="11">
        <v>46185.583576388897</v>
      </c>
      <c r="E4047" t="s">
        <v>10268</v>
      </c>
      <c r="F4047" t="s">
        <v>6413</v>
      </c>
      <c r="G4047" t="s">
        <v>8966</v>
      </c>
      <c r="H4047" t="s">
        <v>6454</v>
      </c>
      <c r="I4047" t="s">
        <v>55</v>
      </c>
      <c r="J4047" t="s">
        <v>6803</v>
      </c>
      <c r="K4047" t="s">
        <v>10269</v>
      </c>
      <c r="L4047" t="s">
        <v>10265</v>
      </c>
      <c r="M4047" t="s">
        <v>10270</v>
      </c>
      <c r="N4047" t="s">
        <v>7001</v>
      </c>
      <c r="O4047" t="s">
        <v>7081</v>
      </c>
      <c r="P4047">
        <v>1419000</v>
      </c>
      <c r="Q4047" t="s">
        <v>6636</v>
      </c>
      <c r="R4047" t="s">
        <v>6636</v>
      </c>
      <c r="S4047" s="12"/>
      <c r="T4047" s="13"/>
      <c r="U4047" t="s">
        <v>6636</v>
      </c>
    </row>
    <row r="4048" spans="1:21" x14ac:dyDescent="0.25">
      <c r="A4048" t="s">
        <v>6637</v>
      </c>
      <c r="B4048" s="12">
        <v>41813</v>
      </c>
      <c r="C4048" t="s">
        <v>10275</v>
      </c>
      <c r="D4048" s="11">
        <v>46187.885069444397</v>
      </c>
      <c r="E4048" t="s">
        <v>10276</v>
      </c>
      <c r="F4048" t="s">
        <v>6413</v>
      </c>
      <c r="G4048" t="s">
        <v>8964</v>
      </c>
      <c r="H4048" t="s">
        <v>6454</v>
      </c>
      <c r="I4048" t="s">
        <v>55</v>
      </c>
      <c r="J4048" t="s">
        <v>44</v>
      </c>
      <c r="K4048" t="s">
        <v>10277</v>
      </c>
      <c r="L4048" t="s">
        <v>10265</v>
      </c>
      <c r="M4048" t="s">
        <v>10278</v>
      </c>
      <c r="N4048" t="s">
        <v>7001</v>
      </c>
      <c r="O4048" t="s">
        <v>7002</v>
      </c>
      <c r="P4048">
        <v>2015000</v>
      </c>
      <c r="Q4048" t="s">
        <v>6778</v>
      </c>
      <c r="R4048" t="s">
        <v>6779</v>
      </c>
      <c r="S4048" s="12"/>
      <c r="T4048" s="13"/>
      <c r="U4048" t="s">
        <v>6671</v>
      </c>
    </row>
    <row r="4049" spans="1:21" x14ac:dyDescent="0.25">
      <c r="A4049" t="s">
        <v>6637</v>
      </c>
      <c r="B4049" s="12">
        <v>41813</v>
      </c>
      <c r="C4049" t="s">
        <v>10275</v>
      </c>
      <c r="D4049" s="11">
        <v>46187.885069444397</v>
      </c>
      <c r="E4049" t="s">
        <v>10276</v>
      </c>
      <c r="F4049" t="s">
        <v>6413</v>
      </c>
      <c r="G4049" t="s">
        <v>8966</v>
      </c>
      <c r="H4049" t="s">
        <v>6454</v>
      </c>
      <c r="I4049" t="s">
        <v>55</v>
      </c>
      <c r="J4049" t="s">
        <v>44</v>
      </c>
      <c r="K4049" t="s">
        <v>10277</v>
      </c>
      <c r="L4049" t="s">
        <v>10265</v>
      </c>
      <c r="M4049" t="s">
        <v>10278</v>
      </c>
      <c r="N4049" t="s">
        <v>7001</v>
      </c>
      <c r="O4049" t="s">
        <v>7002</v>
      </c>
      <c r="P4049">
        <v>2015000</v>
      </c>
      <c r="Q4049" t="s">
        <v>6778</v>
      </c>
      <c r="R4049" t="s">
        <v>6779</v>
      </c>
      <c r="S4049" s="12"/>
      <c r="T4049" s="13"/>
      <c r="U4049" t="s">
        <v>6671</v>
      </c>
    </row>
    <row r="4050" spans="1:21" x14ac:dyDescent="0.25">
      <c r="A4050" t="s">
        <v>6637</v>
      </c>
      <c r="B4050" s="12">
        <v>41945</v>
      </c>
      <c r="C4050" t="s">
        <v>10279</v>
      </c>
      <c r="D4050" s="11">
        <v>46188.547106481499</v>
      </c>
      <c r="E4050" t="s">
        <v>10280</v>
      </c>
      <c r="F4050" t="s">
        <v>6413</v>
      </c>
      <c r="G4050" t="s">
        <v>8964</v>
      </c>
      <c r="H4050" t="s">
        <v>6454</v>
      </c>
      <c r="I4050" t="s">
        <v>65</v>
      </c>
      <c r="J4050" t="s">
        <v>57</v>
      </c>
      <c r="K4050" t="s">
        <v>10281</v>
      </c>
      <c r="L4050" t="s">
        <v>10265</v>
      </c>
      <c r="M4050" t="s">
        <v>10282</v>
      </c>
      <c r="N4050" t="s">
        <v>7001</v>
      </c>
      <c r="O4050" t="s">
        <v>7007</v>
      </c>
      <c r="P4050">
        <v>850000</v>
      </c>
      <c r="Q4050" t="s">
        <v>6778</v>
      </c>
      <c r="R4050" t="s">
        <v>6779</v>
      </c>
      <c r="S4050" s="12"/>
      <c r="T4050" s="13"/>
      <c r="U4050" t="s">
        <v>7519</v>
      </c>
    </row>
    <row r="4051" spans="1:21" x14ac:dyDescent="0.25">
      <c r="A4051" t="s">
        <v>6637</v>
      </c>
      <c r="B4051" s="12">
        <v>41945</v>
      </c>
      <c r="C4051" t="s">
        <v>10279</v>
      </c>
      <c r="D4051" s="11">
        <v>46188.547106481499</v>
      </c>
      <c r="E4051" t="s">
        <v>10280</v>
      </c>
      <c r="F4051" t="s">
        <v>6413</v>
      </c>
      <c r="G4051" t="s">
        <v>8966</v>
      </c>
      <c r="H4051" t="s">
        <v>6454</v>
      </c>
      <c r="I4051" t="s">
        <v>65</v>
      </c>
      <c r="J4051" t="s">
        <v>57</v>
      </c>
      <c r="K4051" t="s">
        <v>10281</v>
      </c>
      <c r="L4051" t="s">
        <v>10265</v>
      </c>
      <c r="M4051" t="s">
        <v>10282</v>
      </c>
      <c r="N4051" t="s">
        <v>7001</v>
      </c>
      <c r="O4051" t="s">
        <v>7007</v>
      </c>
      <c r="P4051">
        <v>850000</v>
      </c>
      <c r="Q4051" t="s">
        <v>6778</v>
      </c>
      <c r="R4051" t="s">
        <v>6779</v>
      </c>
      <c r="S4051" s="12"/>
      <c r="T4051" s="13"/>
      <c r="U4051" t="s">
        <v>7519</v>
      </c>
    </row>
    <row r="4052" spans="1:21" x14ac:dyDescent="0.25">
      <c r="A4052" t="s">
        <v>6619</v>
      </c>
      <c r="B4052" s="12">
        <v>41813</v>
      </c>
      <c r="C4052" t="s">
        <v>10275</v>
      </c>
      <c r="D4052" s="11">
        <v>46188.623252314799</v>
      </c>
      <c r="E4052" t="s">
        <v>10276</v>
      </c>
      <c r="F4052" t="s">
        <v>6413</v>
      </c>
      <c r="G4052" t="s">
        <v>8964</v>
      </c>
      <c r="H4052" t="s">
        <v>6454</v>
      </c>
      <c r="I4052" t="s">
        <v>55</v>
      </c>
      <c r="J4052" t="s">
        <v>44</v>
      </c>
      <c r="K4052" t="s">
        <v>10277</v>
      </c>
      <c r="L4052" t="s">
        <v>10265</v>
      </c>
      <c r="M4052" t="s">
        <v>10278</v>
      </c>
      <c r="N4052" t="s">
        <v>7001</v>
      </c>
      <c r="O4052" t="s">
        <v>7002</v>
      </c>
      <c r="P4052">
        <v>2015000</v>
      </c>
      <c r="Q4052" t="s">
        <v>6778</v>
      </c>
      <c r="R4052" t="s">
        <v>6779</v>
      </c>
      <c r="S4052" s="12"/>
      <c r="T4052" s="13"/>
      <c r="U4052" t="s">
        <v>6671</v>
      </c>
    </row>
    <row r="4053" spans="1:21" x14ac:dyDescent="0.25">
      <c r="A4053" t="s">
        <v>6619</v>
      </c>
      <c r="B4053" s="12">
        <v>41813</v>
      </c>
      <c r="C4053" t="s">
        <v>10275</v>
      </c>
      <c r="D4053" s="11">
        <v>46188.623252314799</v>
      </c>
      <c r="E4053" t="s">
        <v>10276</v>
      </c>
      <c r="F4053" t="s">
        <v>6413</v>
      </c>
      <c r="G4053" t="s">
        <v>8966</v>
      </c>
      <c r="H4053" t="s">
        <v>6454</v>
      </c>
      <c r="I4053" t="s">
        <v>55</v>
      </c>
      <c r="J4053" t="s">
        <v>44</v>
      </c>
      <c r="K4053" t="s">
        <v>10277</v>
      </c>
      <c r="L4053" t="s">
        <v>10265</v>
      </c>
      <c r="M4053" t="s">
        <v>10278</v>
      </c>
      <c r="N4053" t="s">
        <v>7001</v>
      </c>
      <c r="O4053" t="s">
        <v>7002</v>
      </c>
      <c r="P4053">
        <v>2015000</v>
      </c>
      <c r="Q4053" t="s">
        <v>6778</v>
      </c>
      <c r="R4053" t="s">
        <v>6779</v>
      </c>
      <c r="S4053" s="12"/>
      <c r="T4053" s="13"/>
      <c r="U4053" t="s">
        <v>6671</v>
      </c>
    </row>
    <row r="4054" spans="1:21" x14ac:dyDescent="0.25">
      <c r="A4054" t="s">
        <v>6637</v>
      </c>
      <c r="B4054" s="12">
        <v>41947</v>
      </c>
      <c r="C4054" t="s">
        <v>10283</v>
      </c>
      <c r="D4054" s="11">
        <v>46190.403402777803</v>
      </c>
      <c r="E4054" t="s">
        <v>10284</v>
      </c>
      <c r="F4054" t="s">
        <v>6413</v>
      </c>
      <c r="G4054" t="s">
        <v>8964</v>
      </c>
      <c r="H4054" t="s">
        <v>6454</v>
      </c>
      <c r="I4054" t="s">
        <v>65</v>
      </c>
      <c r="J4054" t="s">
        <v>57</v>
      </c>
      <c r="K4054" t="s">
        <v>10281</v>
      </c>
      <c r="L4054" t="s">
        <v>10265</v>
      </c>
      <c r="M4054" t="s">
        <v>10282</v>
      </c>
      <c r="N4054" t="s">
        <v>7001</v>
      </c>
      <c r="O4054" t="s">
        <v>7007</v>
      </c>
      <c r="P4054">
        <v>850000</v>
      </c>
      <c r="Q4054" t="s">
        <v>6636</v>
      </c>
      <c r="R4054" t="s">
        <v>6636</v>
      </c>
      <c r="S4054" s="12"/>
      <c r="T4054" s="13"/>
      <c r="U4054" t="s">
        <v>6636</v>
      </c>
    </row>
    <row r="4055" spans="1:21" x14ac:dyDescent="0.25">
      <c r="A4055" t="s">
        <v>6637</v>
      </c>
      <c r="B4055" s="12">
        <v>41947</v>
      </c>
      <c r="C4055" t="s">
        <v>10283</v>
      </c>
      <c r="D4055" s="11">
        <v>46190.403402777803</v>
      </c>
      <c r="E4055" t="s">
        <v>10284</v>
      </c>
      <c r="F4055" t="s">
        <v>6413</v>
      </c>
      <c r="G4055" t="s">
        <v>8966</v>
      </c>
      <c r="H4055" t="s">
        <v>6454</v>
      </c>
      <c r="I4055" t="s">
        <v>65</v>
      </c>
      <c r="J4055" t="s">
        <v>57</v>
      </c>
      <c r="K4055" t="s">
        <v>10281</v>
      </c>
      <c r="L4055" t="s">
        <v>10265</v>
      </c>
      <c r="M4055" t="s">
        <v>10282</v>
      </c>
      <c r="N4055" t="s">
        <v>7001</v>
      </c>
      <c r="O4055" t="s">
        <v>7007</v>
      </c>
      <c r="P4055">
        <v>850000</v>
      </c>
      <c r="Q4055" t="s">
        <v>6636</v>
      </c>
      <c r="R4055" t="s">
        <v>6636</v>
      </c>
      <c r="S4055" s="12"/>
      <c r="T4055" s="13"/>
      <c r="U4055" t="s">
        <v>6636</v>
      </c>
    </row>
    <row r="4056" spans="1:21" x14ac:dyDescent="0.25">
      <c r="A4056" t="s">
        <v>6637</v>
      </c>
      <c r="B4056" s="12">
        <v>42174</v>
      </c>
      <c r="C4056" t="s">
        <v>10285</v>
      </c>
      <c r="D4056" s="11">
        <v>46190.552476851903</v>
      </c>
      <c r="E4056" t="s">
        <v>10286</v>
      </c>
      <c r="F4056" t="s">
        <v>6413</v>
      </c>
      <c r="G4056" t="s">
        <v>8964</v>
      </c>
      <c r="H4056" t="s">
        <v>6454</v>
      </c>
      <c r="I4056" t="s">
        <v>65</v>
      </c>
      <c r="J4056" t="s">
        <v>67</v>
      </c>
      <c r="K4056" t="s">
        <v>10287</v>
      </c>
      <c r="L4056" t="s">
        <v>10265</v>
      </c>
      <c r="M4056" t="s">
        <v>10288</v>
      </c>
      <c r="N4056" t="s">
        <v>7001</v>
      </c>
      <c r="O4056" t="s">
        <v>7002</v>
      </c>
      <c r="P4056">
        <v>1805000</v>
      </c>
      <c r="Q4056" t="s">
        <v>6893</v>
      </c>
      <c r="R4056" t="s">
        <v>8501</v>
      </c>
      <c r="S4056" s="12"/>
      <c r="T4056" s="13"/>
      <c r="U4056" t="s">
        <v>6636</v>
      </c>
    </row>
    <row r="4057" spans="1:21" x14ac:dyDescent="0.25">
      <c r="A4057" t="s">
        <v>6637</v>
      </c>
      <c r="B4057" s="12">
        <v>42174</v>
      </c>
      <c r="C4057" t="s">
        <v>10285</v>
      </c>
      <c r="D4057" s="11">
        <v>46190.552476851903</v>
      </c>
      <c r="E4057" t="s">
        <v>10286</v>
      </c>
      <c r="F4057" t="s">
        <v>6413</v>
      </c>
      <c r="G4057" t="s">
        <v>8966</v>
      </c>
      <c r="H4057" t="s">
        <v>6454</v>
      </c>
      <c r="I4057" t="s">
        <v>65</v>
      </c>
      <c r="J4057" t="s">
        <v>67</v>
      </c>
      <c r="K4057" t="s">
        <v>10287</v>
      </c>
      <c r="L4057" t="s">
        <v>10265</v>
      </c>
      <c r="M4057" t="s">
        <v>10288</v>
      </c>
      <c r="N4057" t="s">
        <v>7001</v>
      </c>
      <c r="O4057" t="s">
        <v>7002</v>
      </c>
      <c r="P4057">
        <v>1805000</v>
      </c>
      <c r="Q4057" t="s">
        <v>6893</v>
      </c>
      <c r="R4057" t="s">
        <v>8501</v>
      </c>
      <c r="S4057" s="12"/>
      <c r="T4057" s="13"/>
      <c r="U4057" t="s">
        <v>6636</v>
      </c>
    </row>
    <row r="4058" spans="1:21" x14ac:dyDescent="0.25">
      <c r="A4058" t="s">
        <v>6619</v>
      </c>
      <c r="B4058" s="12">
        <v>41945</v>
      </c>
      <c r="C4058" t="s">
        <v>10279</v>
      </c>
      <c r="D4058" s="11">
        <v>46190.714814814797</v>
      </c>
      <c r="E4058" t="s">
        <v>10280</v>
      </c>
      <c r="F4058" t="s">
        <v>6413</v>
      </c>
      <c r="G4058" t="s">
        <v>8964</v>
      </c>
      <c r="H4058" t="s">
        <v>6454</v>
      </c>
      <c r="I4058" t="s">
        <v>65</v>
      </c>
      <c r="J4058" t="s">
        <v>57</v>
      </c>
      <c r="K4058" t="s">
        <v>10281</v>
      </c>
      <c r="L4058" t="s">
        <v>10265</v>
      </c>
      <c r="M4058" t="s">
        <v>10282</v>
      </c>
      <c r="N4058" t="s">
        <v>7001</v>
      </c>
      <c r="O4058" t="s">
        <v>7007</v>
      </c>
      <c r="P4058">
        <v>850000</v>
      </c>
      <c r="Q4058" t="s">
        <v>6778</v>
      </c>
      <c r="R4058" t="s">
        <v>6779</v>
      </c>
      <c r="S4058" s="12"/>
      <c r="T4058" s="13"/>
      <c r="U4058" t="s">
        <v>7519</v>
      </c>
    </row>
    <row r="4059" spans="1:21" x14ac:dyDescent="0.25">
      <c r="A4059" t="s">
        <v>6619</v>
      </c>
      <c r="B4059" s="12">
        <v>41945</v>
      </c>
      <c r="C4059" t="s">
        <v>10279</v>
      </c>
      <c r="D4059" s="11">
        <v>46190.714814814797</v>
      </c>
      <c r="E4059" t="s">
        <v>10280</v>
      </c>
      <c r="F4059" t="s">
        <v>6413</v>
      </c>
      <c r="G4059" t="s">
        <v>8966</v>
      </c>
      <c r="H4059" t="s">
        <v>6454</v>
      </c>
      <c r="I4059" t="s">
        <v>65</v>
      </c>
      <c r="J4059" t="s">
        <v>57</v>
      </c>
      <c r="K4059" t="s">
        <v>10281</v>
      </c>
      <c r="L4059" t="s">
        <v>10265</v>
      </c>
      <c r="M4059" t="s">
        <v>10282</v>
      </c>
      <c r="N4059" t="s">
        <v>7001</v>
      </c>
      <c r="O4059" t="s">
        <v>7007</v>
      </c>
      <c r="P4059">
        <v>850000</v>
      </c>
      <c r="Q4059" t="s">
        <v>6778</v>
      </c>
      <c r="R4059" t="s">
        <v>6779</v>
      </c>
      <c r="S4059" s="12"/>
      <c r="T4059" s="13"/>
      <c r="U4059" t="s">
        <v>7519</v>
      </c>
    </row>
    <row r="4060" spans="1:21" x14ac:dyDescent="0.25">
      <c r="A4060" t="s">
        <v>6619</v>
      </c>
      <c r="B4060" s="12">
        <v>41947</v>
      </c>
      <c r="C4060" t="s">
        <v>10283</v>
      </c>
      <c r="D4060" s="11">
        <v>46190.716192129599</v>
      </c>
      <c r="E4060" t="s">
        <v>10284</v>
      </c>
      <c r="F4060" t="s">
        <v>6413</v>
      </c>
      <c r="G4060" t="s">
        <v>8964</v>
      </c>
      <c r="H4060" t="s">
        <v>6454</v>
      </c>
      <c r="I4060" t="s">
        <v>65</v>
      </c>
      <c r="J4060" t="s">
        <v>57</v>
      </c>
      <c r="K4060" t="s">
        <v>10281</v>
      </c>
      <c r="L4060" t="s">
        <v>10265</v>
      </c>
      <c r="M4060" t="s">
        <v>10282</v>
      </c>
      <c r="N4060" t="s">
        <v>7001</v>
      </c>
      <c r="O4060" t="s">
        <v>7007</v>
      </c>
      <c r="P4060">
        <v>850000</v>
      </c>
      <c r="Q4060" t="s">
        <v>6636</v>
      </c>
      <c r="R4060" t="s">
        <v>6636</v>
      </c>
      <c r="S4060" s="12"/>
      <c r="T4060" s="13"/>
      <c r="U4060" t="s">
        <v>6636</v>
      </c>
    </row>
    <row r="4061" spans="1:21" x14ac:dyDescent="0.25">
      <c r="A4061" t="s">
        <v>6619</v>
      </c>
      <c r="B4061" s="12">
        <v>41947</v>
      </c>
      <c r="C4061" t="s">
        <v>10283</v>
      </c>
      <c r="D4061" s="11">
        <v>46190.716192129599</v>
      </c>
      <c r="E4061" t="s">
        <v>10284</v>
      </c>
      <c r="F4061" t="s">
        <v>6413</v>
      </c>
      <c r="G4061" t="s">
        <v>8966</v>
      </c>
      <c r="H4061" t="s">
        <v>6454</v>
      </c>
      <c r="I4061" t="s">
        <v>65</v>
      </c>
      <c r="J4061" t="s">
        <v>57</v>
      </c>
      <c r="K4061" t="s">
        <v>10281</v>
      </c>
      <c r="L4061" t="s">
        <v>10265</v>
      </c>
      <c r="M4061" t="s">
        <v>10282</v>
      </c>
      <c r="N4061" t="s">
        <v>7001</v>
      </c>
      <c r="O4061" t="s">
        <v>7007</v>
      </c>
      <c r="P4061">
        <v>850000</v>
      </c>
      <c r="Q4061" t="s">
        <v>6636</v>
      </c>
      <c r="R4061" t="s">
        <v>6636</v>
      </c>
      <c r="S4061" s="12"/>
      <c r="T4061" s="13"/>
      <c r="U4061" t="s">
        <v>6636</v>
      </c>
    </row>
    <row r="4062" spans="1:21" x14ac:dyDescent="0.25">
      <c r="A4062" t="s">
        <v>6637</v>
      </c>
      <c r="B4062" s="12">
        <v>41961</v>
      </c>
      <c r="C4062" t="s">
        <v>10289</v>
      </c>
      <c r="D4062" s="11">
        <v>46190.814502314803</v>
      </c>
      <c r="E4062" t="s">
        <v>10290</v>
      </c>
      <c r="F4062" t="s">
        <v>6413</v>
      </c>
      <c r="G4062" t="s">
        <v>8964</v>
      </c>
      <c r="H4062" t="s">
        <v>6454</v>
      </c>
      <c r="I4062" t="s">
        <v>65</v>
      </c>
      <c r="J4062" t="s">
        <v>636</v>
      </c>
      <c r="K4062" t="s">
        <v>10291</v>
      </c>
      <c r="L4062" t="s">
        <v>10265</v>
      </c>
      <c r="M4062" t="s">
        <v>10292</v>
      </c>
      <c r="N4062" t="s">
        <v>7001</v>
      </c>
      <c r="O4062" t="s">
        <v>7062</v>
      </c>
      <c r="P4062">
        <v>1585000</v>
      </c>
      <c r="Q4062" t="s">
        <v>6636</v>
      </c>
      <c r="R4062" t="s">
        <v>6636</v>
      </c>
      <c r="S4062" s="12"/>
      <c r="T4062" s="13"/>
      <c r="U4062" t="s">
        <v>6671</v>
      </c>
    </row>
    <row r="4063" spans="1:21" x14ac:dyDescent="0.25">
      <c r="A4063" t="s">
        <v>6637</v>
      </c>
      <c r="B4063" s="12">
        <v>41961</v>
      </c>
      <c r="C4063" t="s">
        <v>10289</v>
      </c>
      <c r="D4063" s="11">
        <v>46190.814502314803</v>
      </c>
      <c r="E4063" t="s">
        <v>10290</v>
      </c>
      <c r="F4063" t="s">
        <v>6413</v>
      </c>
      <c r="G4063" t="s">
        <v>8966</v>
      </c>
      <c r="H4063" t="s">
        <v>6454</v>
      </c>
      <c r="I4063" t="s">
        <v>65</v>
      </c>
      <c r="J4063" t="s">
        <v>636</v>
      </c>
      <c r="K4063" t="s">
        <v>10291</v>
      </c>
      <c r="L4063" t="s">
        <v>10265</v>
      </c>
      <c r="M4063" t="s">
        <v>10292</v>
      </c>
      <c r="N4063" t="s">
        <v>7001</v>
      </c>
      <c r="O4063" t="s">
        <v>7062</v>
      </c>
      <c r="P4063">
        <v>1585000</v>
      </c>
      <c r="Q4063" t="s">
        <v>6636</v>
      </c>
      <c r="R4063" t="s">
        <v>6636</v>
      </c>
      <c r="S4063" s="12"/>
      <c r="T4063" s="13"/>
      <c r="U4063" t="s">
        <v>6671</v>
      </c>
    </row>
    <row r="4064" spans="1:21" x14ac:dyDescent="0.25">
      <c r="A4064" t="s">
        <v>6619</v>
      </c>
      <c r="B4064" s="12">
        <v>41961</v>
      </c>
      <c r="C4064" t="s">
        <v>10289</v>
      </c>
      <c r="D4064" s="11">
        <v>46190.816689814797</v>
      </c>
      <c r="E4064" t="s">
        <v>10290</v>
      </c>
      <c r="F4064" t="s">
        <v>6413</v>
      </c>
      <c r="G4064" t="s">
        <v>8964</v>
      </c>
      <c r="H4064" t="s">
        <v>6454</v>
      </c>
      <c r="I4064" t="s">
        <v>65</v>
      </c>
      <c r="J4064" t="s">
        <v>636</v>
      </c>
      <c r="K4064" t="s">
        <v>10291</v>
      </c>
      <c r="L4064" t="s">
        <v>10265</v>
      </c>
      <c r="M4064" t="s">
        <v>10292</v>
      </c>
      <c r="N4064" t="s">
        <v>7001</v>
      </c>
      <c r="O4064" t="s">
        <v>7062</v>
      </c>
      <c r="P4064">
        <v>1585000</v>
      </c>
      <c r="Q4064" t="s">
        <v>6636</v>
      </c>
      <c r="R4064" t="s">
        <v>6636</v>
      </c>
      <c r="S4064" s="12"/>
      <c r="T4064" s="13"/>
      <c r="U4064" t="s">
        <v>6671</v>
      </c>
    </row>
    <row r="4065" spans="1:21" x14ac:dyDescent="0.25">
      <c r="A4065" t="s">
        <v>6619</v>
      </c>
      <c r="B4065" s="12">
        <v>41961</v>
      </c>
      <c r="C4065" t="s">
        <v>10289</v>
      </c>
      <c r="D4065" s="11">
        <v>46190.816689814797</v>
      </c>
      <c r="E4065" t="s">
        <v>10290</v>
      </c>
      <c r="F4065" t="s">
        <v>6413</v>
      </c>
      <c r="G4065" t="s">
        <v>8966</v>
      </c>
      <c r="H4065" t="s">
        <v>6454</v>
      </c>
      <c r="I4065" t="s">
        <v>65</v>
      </c>
      <c r="J4065" t="s">
        <v>636</v>
      </c>
      <c r="K4065" t="s">
        <v>10291</v>
      </c>
      <c r="L4065" t="s">
        <v>10265</v>
      </c>
      <c r="M4065" t="s">
        <v>10292</v>
      </c>
      <c r="N4065" t="s">
        <v>7001</v>
      </c>
      <c r="O4065" t="s">
        <v>7062</v>
      </c>
      <c r="P4065">
        <v>1585000</v>
      </c>
      <c r="Q4065" t="s">
        <v>6636</v>
      </c>
      <c r="R4065" t="s">
        <v>6636</v>
      </c>
      <c r="S4065" s="12"/>
      <c r="T4065" s="13"/>
      <c r="U4065" t="s">
        <v>6671</v>
      </c>
    </row>
    <row r="4066" spans="1:21" x14ac:dyDescent="0.25">
      <c r="A4066" t="s">
        <v>6637</v>
      </c>
      <c r="B4066" s="12">
        <v>42322</v>
      </c>
      <c r="C4066" t="s">
        <v>10293</v>
      </c>
      <c r="D4066" s="11">
        <v>46191.6326736111</v>
      </c>
      <c r="E4066" t="s">
        <v>10294</v>
      </c>
      <c r="F4066" t="s">
        <v>6413</v>
      </c>
      <c r="G4066" t="s">
        <v>8964</v>
      </c>
      <c r="H4066" t="s">
        <v>6454</v>
      </c>
      <c r="I4066" t="s">
        <v>65</v>
      </c>
      <c r="J4066" t="s">
        <v>57</v>
      </c>
      <c r="K4066" t="s">
        <v>10295</v>
      </c>
      <c r="L4066" t="s">
        <v>10265</v>
      </c>
      <c r="M4066" t="s">
        <v>10296</v>
      </c>
      <c r="N4066" t="s">
        <v>7001</v>
      </c>
      <c r="O4066" t="s">
        <v>7081</v>
      </c>
      <c r="P4066">
        <v>1419000</v>
      </c>
      <c r="Q4066" t="s">
        <v>6636</v>
      </c>
      <c r="R4066" t="s">
        <v>6636</v>
      </c>
      <c r="S4066" s="12"/>
      <c r="T4066" s="13"/>
      <c r="U4066" t="s">
        <v>6671</v>
      </c>
    </row>
    <row r="4067" spans="1:21" x14ac:dyDescent="0.25">
      <c r="A4067" t="s">
        <v>6637</v>
      </c>
      <c r="B4067" s="12">
        <v>42322</v>
      </c>
      <c r="C4067" t="s">
        <v>10293</v>
      </c>
      <c r="D4067" s="11">
        <v>46191.6326736111</v>
      </c>
      <c r="E4067" t="s">
        <v>10294</v>
      </c>
      <c r="F4067" t="s">
        <v>6413</v>
      </c>
      <c r="G4067" t="s">
        <v>8966</v>
      </c>
      <c r="H4067" t="s">
        <v>6454</v>
      </c>
      <c r="I4067" t="s">
        <v>65</v>
      </c>
      <c r="J4067" t="s">
        <v>57</v>
      </c>
      <c r="K4067" t="s">
        <v>10295</v>
      </c>
      <c r="L4067" t="s">
        <v>10265</v>
      </c>
      <c r="M4067" t="s">
        <v>10296</v>
      </c>
      <c r="N4067" t="s">
        <v>7001</v>
      </c>
      <c r="O4067" t="s">
        <v>7081</v>
      </c>
      <c r="P4067">
        <v>1419000</v>
      </c>
      <c r="Q4067" t="s">
        <v>6636</v>
      </c>
      <c r="R4067" t="s">
        <v>6636</v>
      </c>
      <c r="S4067" s="12"/>
      <c r="T4067" s="13"/>
      <c r="U4067" t="s">
        <v>6671</v>
      </c>
    </row>
    <row r="4068" spans="1:21" x14ac:dyDescent="0.25">
      <c r="A4068" t="s">
        <v>6637</v>
      </c>
      <c r="B4068" s="12">
        <v>42022</v>
      </c>
      <c r="C4068" t="s">
        <v>10297</v>
      </c>
      <c r="D4068" s="11">
        <v>46192.4113657407</v>
      </c>
      <c r="E4068" t="s">
        <v>10298</v>
      </c>
      <c r="F4068" t="s">
        <v>6413</v>
      </c>
      <c r="G4068" t="s">
        <v>8964</v>
      </c>
      <c r="H4068" t="s">
        <v>6454</v>
      </c>
      <c r="I4068" t="s">
        <v>55</v>
      </c>
      <c r="J4068" t="s">
        <v>643</v>
      </c>
      <c r="K4068" t="s">
        <v>10299</v>
      </c>
      <c r="L4068" t="s">
        <v>10265</v>
      </c>
      <c r="M4068" t="s">
        <v>10300</v>
      </c>
      <c r="N4068" t="s">
        <v>7001</v>
      </c>
      <c r="O4068" t="s">
        <v>7007</v>
      </c>
      <c r="P4068">
        <v>1226000</v>
      </c>
      <c r="Q4068" t="s">
        <v>6636</v>
      </c>
      <c r="R4068" t="s">
        <v>6636</v>
      </c>
      <c r="S4068" s="12"/>
      <c r="T4068" s="13"/>
      <c r="U4068" t="s">
        <v>6671</v>
      </c>
    </row>
    <row r="4069" spans="1:21" x14ac:dyDescent="0.25">
      <c r="A4069" t="s">
        <v>6637</v>
      </c>
      <c r="B4069" s="12">
        <v>42022</v>
      </c>
      <c r="C4069" t="s">
        <v>10297</v>
      </c>
      <c r="D4069" s="11">
        <v>46192.4113657407</v>
      </c>
      <c r="E4069" t="s">
        <v>10298</v>
      </c>
      <c r="F4069" t="s">
        <v>6413</v>
      </c>
      <c r="G4069" t="s">
        <v>8966</v>
      </c>
      <c r="H4069" t="s">
        <v>6454</v>
      </c>
      <c r="I4069" t="s">
        <v>55</v>
      </c>
      <c r="J4069" t="s">
        <v>643</v>
      </c>
      <c r="K4069" t="s">
        <v>10299</v>
      </c>
      <c r="L4069" t="s">
        <v>10265</v>
      </c>
      <c r="M4069" t="s">
        <v>10300</v>
      </c>
      <c r="N4069" t="s">
        <v>7001</v>
      </c>
      <c r="O4069" t="s">
        <v>7007</v>
      </c>
      <c r="P4069">
        <v>1226000</v>
      </c>
      <c r="Q4069" t="s">
        <v>6636</v>
      </c>
      <c r="R4069" t="s">
        <v>6636</v>
      </c>
      <c r="S4069" s="12"/>
      <c r="T4069" s="13"/>
      <c r="U4069" t="s">
        <v>6671</v>
      </c>
    </row>
    <row r="4070" spans="1:21" x14ac:dyDescent="0.25">
      <c r="A4070" t="s">
        <v>6619</v>
      </c>
      <c r="B4070" s="12">
        <v>42022</v>
      </c>
      <c r="C4070" t="s">
        <v>10297</v>
      </c>
      <c r="D4070" s="11">
        <v>46192.416458333297</v>
      </c>
      <c r="E4070" t="s">
        <v>10298</v>
      </c>
      <c r="F4070" t="s">
        <v>6413</v>
      </c>
      <c r="G4070" t="s">
        <v>8964</v>
      </c>
      <c r="H4070" t="s">
        <v>6454</v>
      </c>
      <c r="I4070" t="s">
        <v>55</v>
      </c>
      <c r="J4070" t="s">
        <v>643</v>
      </c>
      <c r="K4070" t="s">
        <v>10299</v>
      </c>
      <c r="L4070" t="s">
        <v>10265</v>
      </c>
      <c r="M4070" t="s">
        <v>10300</v>
      </c>
      <c r="N4070" t="s">
        <v>7001</v>
      </c>
      <c r="O4070" t="s">
        <v>7007</v>
      </c>
      <c r="P4070">
        <v>1226000</v>
      </c>
      <c r="Q4070" t="s">
        <v>6636</v>
      </c>
      <c r="R4070" t="s">
        <v>6636</v>
      </c>
      <c r="S4070" s="12"/>
      <c r="T4070" s="13"/>
      <c r="U4070" t="s">
        <v>6671</v>
      </c>
    </row>
    <row r="4071" spans="1:21" x14ac:dyDescent="0.25">
      <c r="A4071" t="s">
        <v>6619</v>
      </c>
      <c r="B4071" s="12">
        <v>42022</v>
      </c>
      <c r="C4071" t="s">
        <v>10297</v>
      </c>
      <c r="D4071" s="11">
        <v>46192.416458333297</v>
      </c>
      <c r="E4071" t="s">
        <v>10298</v>
      </c>
      <c r="F4071" t="s">
        <v>6413</v>
      </c>
      <c r="G4071" t="s">
        <v>8966</v>
      </c>
      <c r="H4071" t="s">
        <v>6454</v>
      </c>
      <c r="I4071" t="s">
        <v>55</v>
      </c>
      <c r="J4071" t="s">
        <v>643</v>
      </c>
      <c r="K4071" t="s">
        <v>10299</v>
      </c>
      <c r="L4071" t="s">
        <v>10265</v>
      </c>
      <c r="M4071" t="s">
        <v>10300</v>
      </c>
      <c r="N4071" t="s">
        <v>7001</v>
      </c>
      <c r="O4071" t="s">
        <v>7007</v>
      </c>
      <c r="P4071">
        <v>1226000</v>
      </c>
      <c r="Q4071" t="s">
        <v>6636</v>
      </c>
      <c r="R4071" t="s">
        <v>6636</v>
      </c>
      <c r="S4071" s="12"/>
      <c r="T4071" s="13"/>
      <c r="U4071" t="s">
        <v>6671</v>
      </c>
    </row>
    <row r="4072" spans="1:21" x14ac:dyDescent="0.25">
      <c r="A4072" t="s">
        <v>6637</v>
      </c>
      <c r="B4072" s="12">
        <v>42099</v>
      </c>
      <c r="C4072" t="s">
        <v>10301</v>
      </c>
      <c r="D4072" s="11">
        <v>46192.803460648101</v>
      </c>
      <c r="E4072" t="s">
        <v>10302</v>
      </c>
      <c r="F4072" t="s">
        <v>6413</v>
      </c>
      <c r="G4072" t="s">
        <v>8964</v>
      </c>
      <c r="H4072" t="s">
        <v>6454</v>
      </c>
      <c r="I4072" t="s">
        <v>55</v>
      </c>
      <c r="J4072" t="s">
        <v>44</v>
      </c>
      <c r="K4072" t="s">
        <v>10303</v>
      </c>
      <c r="L4072" t="s">
        <v>10265</v>
      </c>
      <c r="M4072" t="s">
        <v>10304</v>
      </c>
      <c r="N4072" t="s">
        <v>7001</v>
      </c>
      <c r="O4072" t="s">
        <v>7171</v>
      </c>
      <c r="P4072">
        <v>1185000</v>
      </c>
      <c r="Q4072" t="s">
        <v>6636</v>
      </c>
      <c r="R4072" t="s">
        <v>6636</v>
      </c>
      <c r="S4072" s="12"/>
      <c r="T4072" s="13"/>
      <c r="U4072" t="s">
        <v>6671</v>
      </c>
    </row>
    <row r="4073" spans="1:21" x14ac:dyDescent="0.25">
      <c r="A4073" t="s">
        <v>6637</v>
      </c>
      <c r="B4073" s="12">
        <v>42099</v>
      </c>
      <c r="C4073" t="s">
        <v>10301</v>
      </c>
      <c r="D4073" s="11">
        <v>46192.803460648101</v>
      </c>
      <c r="E4073" t="s">
        <v>10302</v>
      </c>
      <c r="F4073" t="s">
        <v>6413</v>
      </c>
      <c r="G4073" t="s">
        <v>8966</v>
      </c>
      <c r="H4073" t="s">
        <v>6454</v>
      </c>
      <c r="I4073" t="s">
        <v>55</v>
      </c>
      <c r="J4073" t="s">
        <v>44</v>
      </c>
      <c r="K4073" t="s">
        <v>10303</v>
      </c>
      <c r="L4073" t="s">
        <v>10265</v>
      </c>
      <c r="M4073" t="s">
        <v>10304</v>
      </c>
      <c r="N4073" t="s">
        <v>7001</v>
      </c>
      <c r="O4073" t="s">
        <v>7171</v>
      </c>
      <c r="P4073">
        <v>1185000</v>
      </c>
      <c r="Q4073" t="s">
        <v>6636</v>
      </c>
      <c r="R4073" t="s">
        <v>6636</v>
      </c>
      <c r="S4073" s="12"/>
      <c r="T4073" s="13"/>
      <c r="U4073" t="s">
        <v>6671</v>
      </c>
    </row>
    <row r="4074" spans="1:21" x14ac:dyDescent="0.25">
      <c r="A4074" t="s">
        <v>6619</v>
      </c>
      <c r="B4074" s="12">
        <v>42099</v>
      </c>
      <c r="C4074" t="s">
        <v>10301</v>
      </c>
      <c r="D4074" s="11">
        <v>46192.9699652778</v>
      </c>
      <c r="E4074" t="s">
        <v>10302</v>
      </c>
      <c r="F4074" t="s">
        <v>6413</v>
      </c>
      <c r="G4074" t="s">
        <v>8964</v>
      </c>
      <c r="H4074" t="s">
        <v>6454</v>
      </c>
      <c r="I4074" t="s">
        <v>55</v>
      </c>
      <c r="J4074" t="s">
        <v>44</v>
      </c>
      <c r="K4074" t="s">
        <v>10303</v>
      </c>
      <c r="L4074" t="s">
        <v>10265</v>
      </c>
      <c r="M4074" t="s">
        <v>10304</v>
      </c>
      <c r="N4074" t="s">
        <v>7001</v>
      </c>
      <c r="O4074" t="s">
        <v>7171</v>
      </c>
      <c r="P4074">
        <v>1185000</v>
      </c>
      <c r="Q4074" t="s">
        <v>6636</v>
      </c>
      <c r="R4074" t="s">
        <v>6636</v>
      </c>
      <c r="S4074" s="12"/>
      <c r="T4074" s="13"/>
      <c r="U4074" t="s">
        <v>6671</v>
      </c>
    </row>
    <row r="4075" spans="1:21" x14ac:dyDescent="0.25">
      <c r="A4075" t="s">
        <v>6619</v>
      </c>
      <c r="B4075" s="12">
        <v>42099</v>
      </c>
      <c r="C4075" t="s">
        <v>10301</v>
      </c>
      <c r="D4075" s="11">
        <v>46192.9699652778</v>
      </c>
      <c r="E4075" t="s">
        <v>10302</v>
      </c>
      <c r="F4075" t="s">
        <v>6413</v>
      </c>
      <c r="G4075" t="s">
        <v>8966</v>
      </c>
      <c r="H4075" t="s">
        <v>6454</v>
      </c>
      <c r="I4075" t="s">
        <v>55</v>
      </c>
      <c r="J4075" t="s">
        <v>44</v>
      </c>
      <c r="K4075" t="s">
        <v>10303</v>
      </c>
      <c r="L4075" t="s">
        <v>10265</v>
      </c>
      <c r="M4075" t="s">
        <v>10304</v>
      </c>
      <c r="N4075" t="s">
        <v>7001</v>
      </c>
      <c r="O4075" t="s">
        <v>7171</v>
      </c>
      <c r="P4075">
        <v>1185000</v>
      </c>
      <c r="Q4075" t="s">
        <v>6636</v>
      </c>
      <c r="R4075" t="s">
        <v>6636</v>
      </c>
      <c r="S4075" s="12"/>
      <c r="T4075" s="13"/>
      <c r="U4075" t="s">
        <v>6671</v>
      </c>
    </row>
    <row r="4076" spans="1:21" x14ac:dyDescent="0.25">
      <c r="A4076" t="s">
        <v>6619</v>
      </c>
      <c r="B4076" s="12">
        <v>42174</v>
      </c>
      <c r="C4076" t="s">
        <v>10285</v>
      </c>
      <c r="D4076" s="11">
        <v>46194.483414351896</v>
      </c>
      <c r="E4076" t="s">
        <v>10286</v>
      </c>
      <c r="F4076" t="s">
        <v>6413</v>
      </c>
      <c r="G4076" t="s">
        <v>8964</v>
      </c>
      <c r="H4076" t="s">
        <v>6454</v>
      </c>
      <c r="I4076" t="s">
        <v>65</v>
      </c>
      <c r="J4076" t="s">
        <v>67</v>
      </c>
      <c r="K4076" t="s">
        <v>10287</v>
      </c>
      <c r="L4076" t="s">
        <v>10265</v>
      </c>
      <c r="M4076" t="s">
        <v>10288</v>
      </c>
      <c r="N4076" t="s">
        <v>7001</v>
      </c>
      <c r="O4076" t="s">
        <v>7002</v>
      </c>
      <c r="P4076">
        <v>1805000</v>
      </c>
      <c r="Q4076" t="s">
        <v>6893</v>
      </c>
      <c r="R4076" t="s">
        <v>8501</v>
      </c>
      <c r="S4076" s="12"/>
      <c r="T4076" s="13"/>
      <c r="U4076" t="s">
        <v>6636</v>
      </c>
    </row>
    <row r="4077" spans="1:21" x14ac:dyDescent="0.25">
      <c r="A4077" t="s">
        <v>6619</v>
      </c>
      <c r="B4077" s="12">
        <v>42174</v>
      </c>
      <c r="C4077" t="s">
        <v>10285</v>
      </c>
      <c r="D4077" s="11">
        <v>46194.483414351896</v>
      </c>
      <c r="E4077" t="s">
        <v>10286</v>
      </c>
      <c r="F4077" t="s">
        <v>6413</v>
      </c>
      <c r="G4077" t="s">
        <v>8966</v>
      </c>
      <c r="H4077" t="s">
        <v>6454</v>
      </c>
      <c r="I4077" t="s">
        <v>65</v>
      </c>
      <c r="J4077" t="s">
        <v>67</v>
      </c>
      <c r="K4077" t="s">
        <v>10287</v>
      </c>
      <c r="L4077" t="s">
        <v>10265</v>
      </c>
      <c r="M4077" t="s">
        <v>10288</v>
      </c>
      <c r="N4077" t="s">
        <v>7001</v>
      </c>
      <c r="O4077" t="s">
        <v>7002</v>
      </c>
      <c r="P4077">
        <v>1805000</v>
      </c>
      <c r="Q4077" t="s">
        <v>6893</v>
      </c>
      <c r="R4077" t="s">
        <v>8501</v>
      </c>
      <c r="S4077" s="12"/>
      <c r="T4077" s="13"/>
      <c r="U4077" t="s">
        <v>6636</v>
      </c>
    </row>
    <row r="4078" spans="1:21" x14ac:dyDescent="0.25">
      <c r="A4078" t="s">
        <v>6637</v>
      </c>
      <c r="B4078" s="12">
        <v>42225</v>
      </c>
      <c r="C4078" t="s">
        <v>10305</v>
      </c>
      <c r="D4078" s="11">
        <v>46194.812986111101</v>
      </c>
      <c r="E4078" t="s">
        <v>10306</v>
      </c>
      <c r="F4078" t="s">
        <v>6413</v>
      </c>
      <c r="G4078" t="s">
        <v>8964</v>
      </c>
      <c r="H4078" t="s">
        <v>6454</v>
      </c>
      <c r="I4078" t="s">
        <v>65</v>
      </c>
      <c r="J4078" t="s">
        <v>57</v>
      </c>
      <c r="K4078" t="s">
        <v>10307</v>
      </c>
      <c r="L4078" t="s">
        <v>10265</v>
      </c>
      <c r="M4078" t="s">
        <v>10308</v>
      </c>
      <c r="N4078" t="s">
        <v>7001</v>
      </c>
      <c r="O4078" t="s">
        <v>7002</v>
      </c>
      <c r="P4078">
        <v>1862000</v>
      </c>
      <c r="Q4078" t="s">
        <v>6636</v>
      </c>
      <c r="R4078" t="s">
        <v>6636</v>
      </c>
      <c r="S4078" s="12"/>
      <c r="T4078" s="13"/>
      <c r="U4078" t="s">
        <v>6636</v>
      </c>
    </row>
    <row r="4079" spans="1:21" x14ac:dyDescent="0.25">
      <c r="A4079" t="s">
        <v>6637</v>
      </c>
      <c r="B4079" s="12">
        <v>42225</v>
      </c>
      <c r="C4079" t="s">
        <v>10305</v>
      </c>
      <c r="D4079" s="11">
        <v>46194.812986111101</v>
      </c>
      <c r="E4079" t="s">
        <v>10306</v>
      </c>
      <c r="F4079" t="s">
        <v>6413</v>
      </c>
      <c r="G4079" t="s">
        <v>8966</v>
      </c>
      <c r="H4079" t="s">
        <v>6454</v>
      </c>
      <c r="I4079" t="s">
        <v>65</v>
      </c>
      <c r="J4079" t="s">
        <v>57</v>
      </c>
      <c r="K4079" t="s">
        <v>10307</v>
      </c>
      <c r="L4079" t="s">
        <v>10265</v>
      </c>
      <c r="M4079" t="s">
        <v>10308</v>
      </c>
      <c r="N4079" t="s">
        <v>7001</v>
      </c>
      <c r="O4079" t="s">
        <v>7002</v>
      </c>
      <c r="P4079">
        <v>1862000</v>
      </c>
      <c r="Q4079" t="s">
        <v>6636</v>
      </c>
      <c r="R4079" t="s">
        <v>6636</v>
      </c>
      <c r="S4079" s="12"/>
      <c r="T4079" s="13"/>
      <c r="U4079" t="s">
        <v>6636</v>
      </c>
    </row>
    <row r="4080" spans="1:21" x14ac:dyDescent="0.25">
      <c r="A4080" t="s">
        <v>6619</v>
      </c>
      <c r="B4080" s="12">
        <v>42225</v>
      </c>
      <c r="C4080" t="s">
        <v>10305</v>
      </c>
      <c r="D4080" s="11">
        <v>46195.461643518502</v>
      </c>
      <c r="E4080" t="s">
        <v>10306</v>
      </c>
      <c r="F4080" t="s">
        <v>6413</v>
      </c>
      <c r="G4080" t="s">
        <v>8964</v>
      </c>
      <c r="H4080" t="s">
        <v>6454</v>
      </c>
      <c r="I4080" t="s">
        <v>65</v>
      </c>
      <c r="J4080" t="s">
        <v>57</v>
      </c>
      <c r="K4080" t="s">
        <v>10307</v>
      </c>
      <c r="L4080" t="s">
        <v>10265</v>
      </c>
      <c r="M4080" t="s">
        <v>10308</v>
      </c>
      <c r="N4080" t="s">
        <v>7001</v>
      </c>
      <c r="O4080" t="s">
        <v>7002</v>
      </c>
      <c r="P4080">
        <v>1862000</v>
      </c>
      <c r="Q4080" t="s">
        <v>6636</v>
      </c>
      <c r="R4080" t="s">
        <v>6636</v>
      </c>
      <c r="S4080" s="12"/>
      <c r="T4080" s="13"/>
      <c r="U4080" t="s">
        <v>6636</v>
      </c>
    </row>
    <row r="4081" spans="1:21" x14ac:dyDescent="0.25">
      <c r="A4081" t="s">
        <v>6619</v>
      </c>
      <c r="B4081" s="12">
        <v>42225</v>
      </c>
      <c r="C4081" t="s">
        <v>10305</v>
      </c>
      <c r="D4081" s="11">
        <v>46195.461643518502</v>
      </c>
      <c r="E4081" t="s">
        <v>10306</v>
      </c>
      <c r="F4081" t="s">
        <v>6413</v>
      </c>
      <c r="G4081" t="s">
        <v>8966</v>
      </c>
      <c r="H4081" t="s">
        <v>6454</v>
      </c>
      <c r="I4081" t="s">
        <v>65</v>
      </c>
      <c r="J4081" t="s">
        <v>57</v>
      </c>
      <c r="K4081" t="s">
        <v>10307</v>
      </c>
      <c r="L4081" t="s">
        <v>10265</v>
      </c>
      <c r="M4081" t="s">
        <v>10308</v>
      </c>
      <c r="N4081" t="s">
        <v>7001</v>
      </c>
      <c r="O4081" t="s">
        <v>7002</v>
      </c>
      <c r="P4081">
        <v>1862000</v>
      </c>
      <c r="Q4081" t="s">
        <v>6636</v>
      </c>
      <c r="R4081" t="s">
        <v>6636</v>
      </c>
      <c r="S4081" s="12"/>
      <c r="T4081" s="13"/>
      <c r="U4081" t="s">
        <v>6636</v>
      </c>
    </row>
    <row r="4082" spans="1:21" x14ac:dyDescent="0.25">
      <c r="A4082" t="s">
        <v>6637</v>
      </c>
      <c r="B4082" s="12">
        <v>42263</v>
      </c>
      <c r="C4082" t="s">
        <v>10309</v>
      </c>
      <c r="D4082" s="11">
        <v>46195.685300925899</v>
      </c>
      <c r="E4082" t="s">
        <v>10310</v>
      </c>
      <c r="F4082" t="s">
        <v>6413</v>
      </c>
      <c r="G4082" t="s">
        <v>8964</v>
      </c>
      <c r="H4082" t="s">
        <v>6454</v>
      </c>
      <c r="I4082" t="s">
        <v>65</v>
      </c>
      <c r="J4082" t="s">
        <v>2226</v>
      </c>
      <c r="K4082" t="s">
        <v>10311</v>
      </c>
      <c r="L4082" t="s">
        <v>10265</v>
      </c>
      <c r="M4082" t="s">
        <v>10312</v>
      </c>
      <c r="N4082" t="s">
        <v>7001</v>
      </c>
      <c r="O4082" t="s">
        <v>7007</v>
      </c>
      <c r="P4082">
        <v>1088000</v>
      </c>
      <c r="Q4082" t="s">
        <v>6636</v>
      </c>
      <c r="R4082" t="s">
        <v>6636</v>
      </c>
      <c r="S4082" s="12"/>
      <c r="T4082" s="13"/>
      <c r="U4082" t="s">
        <v>6671</v>
      </c>
    </row>
    <row r="4083" spans="1:21" x14ac:dyDescent="0.25">
      <c r="A4083" t="s">
        <v>6637</v>
      </c>
      <c r="B4083" s="12">
        <v>42263</v>
      </c>
      <c r="C4083" t="s">
        <v>10309</v>
      </c>
      <c r="D4083" s="11">
        <v>46195.685300925899</v>
      </c>
      <c r="E4083" t="s">
        <v>10310</v>
      </c>
      <c r="F4083" t="s">
        <v>6413</v>
      </c>
      <c r="G4083" t="s">
        <v>8966</v>
      </c>
      <c r="H4083" t="s">
        <v>6454</v>
      </c>
      <c r="I4083" t="s">
        <v>65</v>
      </c>
      <c r="J4083" t="s">
        <v>2226</v>
      </c>
      <c r="K4083" t="s">
        <v>10311</v>
      </c>
      <c r="L4083" t="s">
        <v>10265</v>
      </c>
      <c r="M4083" t="s">
        <v>10312</v>
      </c>
      <c r="N4083" t="s">
        <v>7001</v>
      </c>
      <c r="O4083" t="s">
        <v>7007</v>
      </c>
      <c r="P4083">
        <v>1088000</v>
      </c>
      <c r="Q4083" t="s">
        <v>6636</v>
      </c>
      <c r="R4083" t="s">
        <v>6636</v>
      </c>
      <c r="S4083" s="12"/>
      <c r="T4083" s="13"/>
      <c r="U4083" t="s">
        <v>6671</v>
      </c>
    </row>
    <row r="4084" spans="1:21" x14ac:dyDescent="0.25">
      <c r="A4084" t="s">
        <v>6619</v>
      </c>
      <c r="B4084" s="12">
        <v>42254</v>
      </c>
      <c r="C4084" t="s">
        <v>10313</v>
      </c>
      <c r="D4084" s="11">
        <v>46195.6902430556</v>
      </c>
      <c r="E4084" t="s">
        <v>10314</v>
      </c>
      <c r="F4084" t="s">
        <v>6413</v>
      </c>
      <c r="G4084" t="s">
        <v>8964</v>
      </c>
      <c r="H4084" t="s">
        <v>6454</v>
      </c>
      <c r="I4084" t="s">
        <v>55</v>
      </c>
      <c r="J4084" t="s">
        <v>44</v>
      </c>
      <c r="K4084" t="s">
        <v>10315</v>
      </c>
      <c r="L4084" t="s">
        <v>10265</v>
      </c>
      <c r="M4084" t="s">
        <v>10316</v>
      </c>
      <c r="N4084" t="s">
        <v>7001</v>
      </c>
      <c r="O4084" t="s">
        <v>7062</v>
      </c>
      <c r="P4084">
        <v>1627000</v>
      </c>
      <c r="Q4084" t="s">
        <v>6636</v>
      </c>
      <c r="R4084" t="s">
        <v>6636</v>
      </c>
      <c r="S4084" s="12"/>
      <c r="T4084" s="13"/>
      <c r="U4084" t="s">
        <v>6671</v>
      </c>
    </row>
    <row r="4085" spans="1:21" x14ac:dyDescent="0.25">
      <c r="A4085" t="s">
        <v>6619</v>
      </c>
      <c r="B4085" s="12">
        <v>42254</v>
      </c>
      <c r="C4085" t="s">
        <v>10313</v>
      </c>
      <c r="D4085" s="11">
        <v>46195.6902430556</v>
      </c>
      <c r="E4085" t="s">
        <v>10314</v>
      </c>
      <c r="F4085" t="s">
        <v>6413</v>
      </c>
      <c r="G4085" t="s">
        <v>8966</v>
      </c>
      <c r="H4085" t="s">
        <v>6454</v>
      </c>
      <c r="I4085" t="s">
        <v>55</v>
      </c>
      <c r="J4085" t="s">
        <v>44</v>
      </c>
      <c r="K4085" t="s">
        <v>10315</v>
      </c>
      <c r="L4085" t="s">
        <v>10265</v>
      </c>
      <c r="M4085" t="s">
        <v>10316</v>
      </c>
      <c r="N4085" t="s">
        <v>7001</v>
      </c>
      <c r="O4085" t="s">
        <v>7062</v>
      </c>
      <c r="P4085">
        <v>1627000</v>
      </c>
      <c r="Q4085" t="s">
        <v>6636</v>
      </c>
      <c r="R4085" t="s">
        <v>6636</v>
      </c>
      <c r="S4085" s="12"/>
      <c r="T4085" s="13"/>
      <c r="U4085" t="s">
        <v>6671</v>
      </c>
    </row>
    <row r="4086" spans="1:21" x14ac:dyDescent="0.25">
      <c r="A4086" t="s">
        <v>6637</v>
      </c>
      <c r="B4086" s="12">
        <v>42266</v>
      </c>
      <c r="C4086" t="s">
        <v>10317</v>
      </c>
      <c r="D4086" s="11">
        <v>46195.702395833301</v>
      </c>
      <c r="E4086" t="s">
        <v>10318</v>
      </c>
      <c r="F4086" t="s">
        <v>6413</v>
      </c>
      <c r="G4086" t="s">
        <v>8964</v>
      </c>
      <c r="H4086" t="s">
        <v>6454</v>
      </c>
      <c r="I4086" t="s">
        <v>65</v>
      </c>
      <c r="J4086" t="s">
        <v>2226</v>
      </c>
      <c r="K4086" t="s">
        <v>10319</v>
      </c>
      <c r="L4086" t="s">
        <v>10265</v>
      </c>
      <c r="M4086" t="s">
        <v>10320</v>
      </c>
      <c r="N4086" t="s">
        <v>7001</v>
      </c>
      <c r="O4086" t="s">
        <v>7062</v>
      </c>
      <c r="P4086">
        <v>1767000</v>
      </c>
      <c r="Q4086" t="s">
        <v>6778</v>
      </c>
      <c r="R4086" t="s">
        <v>7109</v>
      </c>
      <c r="S4086" s="12"/>
      <c r="T4086" s="13"/>
      <c r="U4086" t="s">
        <v>6636</v>
      </c>
    </row>
    <row r="4087" spans="1:21" x14ac:dyDescent="0.25">
      <c r="A4087" t="s">
        <v>6637</v>
      </c>
      <c r="B4087" s="12">
        <v>42266</v>
      </c>
      <c r="C4087" t="s">
        <v>10317</v>
      </c>
      <c r="D4087" s="11">
        <v>46195.702395833301</v>
      </c>
      <c r="E4087" t="s">
        <v>10318</v>
      </c>
      <c r="F4087" t="s">
        <v>6413</v>
      </c>
      <c r="G4087" t="s">
        <v>8966</v>
      </c>
      <c r="H4087" t="s">
        <v>6454</v>
      </c>
      <c r="I4087" t="s">
        <v>65</v>
      </c>
      <c r="J4087" t="s">
        <v>2226</v>
      </c>
      <c r="K4087" t="s">
        <v>10319</v>
      </c>
      <c r="L4087" t="s">
        <v>10265</v>
      </c>
      <c r="M4087" t="s">
        <v>10320</v>
      </c>
      <c r="N4087" t="s">
        <v>7001</v>
      </c>
      <c r="O4087" t="s">
        <v>7062</v>
      </c>
      <c r="P4087">
        <v>1767000</v>
      </c>
      <c r="Q4087" t="s">
        <v>6778</v>
      </c>
      <c r="R4087" t="s">
        <v>7109</v>
      </c>
      <c r="S4087" s="12"/>
      <c r="T4087" s="13"/>
      <c r="U4087" t="s">
        <v>6636</v>
      </c>
    </row>
    <row r="4088" spans="1:21" x14ac:dyDescent="0.25">
      <c r="A4088" t="s">
        <v>6619</v>
      </c>
      <c r="B4088" s="12">
        <v>42263</v>
      </c>
      <c r="C4088" t="s">
        <v>10309</v>
      </c>
      <c r="D4088" s="11">
        <v>46195.760208333297</v>
      </c>
      <c r="E4088" t="s">
        <v>10310</v>
      </c>
      <c r="F4088" t="s">
        <v>6413</v>
      </c>
      <c r="G4088" t="s">
        <v>8964</v>
      </c>
      <c r="H4088" t="s">
        <v>6454</v>
      </c>
      <c r="I4088" t="s">
        <v>65</v>
      </c>
      <c r="J4088" t="s">
        <v>2226</v>
      </c>
      <c r="K4088" t="s">
        <v>10311</v>
      </c>
      <c r="L4088" t="s">
        <v>10265</v>
      </c>
      <c r="M4088" t="s">
        <v>10312</v>
      </c>
      <c r="N4088" t="s">
        <v>7001</v>
      </c>
      <c r="O4088" t="s">
        <v>7007</v>
      </c>
      <c r="P4088">
        <v>1088000</v>
      </c>
      <c r="Q4088" t="s">
        <v>6636</v>
      </c>
      <c r="R4088" t="s">
        <v>6636</v>
      </c>
      <c r="S4088" s="12"/>
      <c r="T4088" s="13"/>
      <c r="U4088" t="s">
        <v>6671</v>
      </c>
    </row>
    <row r="4089" spans="1:21" x14ac:dyDescent="0.25">
      <c r="A4089" t="s">
        <v>6619</v>
      </c>
      <c r="B4089" s="12">
        <v>42263</v>
      </c>
      <c r="C4089" t="s">
        <v>10309</v>
      </c>
      <c r="D4089" s="11">
        <v>46195.760208333297</v>
      </c>
      <c r="E4089" t="s">
        <v>10310</v>
      </c>
      <c r="F4089" t="s">
        <v>6413</v>
      </c>
      <c r="G4089" t="s">
        <v>8966</v>
      </c>
      <c r="H4089" t="s">
        <v>6454</v>
      </c>
      <c r="I4089" t="s">
        <v>65</v>
      </c>
      <c r="J4089" t="s">
        <v>2226</v>
      </c>
      <c r="K4089" t="s">
        <v>10311</v>
      </c>
      <c r="L4089" t="s">
        <v>10265</v>
      </c>
      <c r="M4089" t="s">
        <v>10312</v>
      </c>
      <c r="N4089" t="s">
        <v>7001</v>
      </c>
      <c r="O4089" t="s">
        <v>7007</v>
      </c>
      <c r="P4089">
        <v>1088000</v>
      </c>
      <c r="Q4089" t="s">
        <v>6636</v>
      </c>
      <c r="R4089" t="s">
        <v>6636</v>
      </c>
      <c r="S4089" s="12"/>
      <c r="T4089" s="13"/>
      <c r="U4089" t="s">
        <v>6671</v>
      </c>
    </row>
    <row r="4090" spans="1:21" x14ac:dyDescent="0.25">
      <c r="A4090" t="s">
        <v>6619</v>
      </c>
      <c r="B4090" s="12">
        <v>42266</v>
      </c>
      <c r="C4090" t="s">
        <v>10317</v>
      </c>
      <c r="D4090" s="11">
        <v>46195.774571759299</v>
      </c>
      <c r="E4090" t="s">
        <v>10318</v>
      </c>
      <c r="F4090" t="s">
        <v>6413</v>
      </c>
      <c r="G4090" t="s">
        <v>8964</v>
      </c>
      <c r="H4090" t="s">
        <v>6454</v>
      </c>
      <c r="I4090" t="s">
        <v>65</v>
      </c>
      <c r="J4090" t="s">
        <v>2226</v>
      </c>
      <c r="K4090" t="s">
        <v>10319</v>
      </c>
      <c r="L4090" t="s">
        <v>10265</v>
      </c>
      <c r="M4090" t="s">
        <v>10320</v>
      </c>
      <c r="N4090" t="s">
        <v>7001</v>
      </c>
      <c r="O4090" t="s">
        <v>7062</v>
      </c>
      <c r="P4090">
        <v>1767000</v>
      </c>
      <c r="Q4090" t="s">
        <v>6778</v>
      </c>
      <c r="R4090" t="s">
        <v>7109</v>
      </c>
      <c r="S4090" s="12"/>
      <c r="T4090" s="13"/>
      <c r="U4090" t="s">
        <v>6636</v>
      </c>
    </row>
    <row r="4091" spans="1:21" x14ac:dyDescent="0.25">
      <c r="A4091" t="s">
        <v>6619</v>
      </c>
      <c r="B4091" s="12">
        <v>42266</v>
      </c>
      <c r="C4091" t="s">
        <v>10317</v>
      </c>
      <c r="D4091" s="11">
        <v>46195.774571759299</v>
      </c>
      <c r="E4091" t="s">
        <v>10318</v>
      </c>
      <c r="F4091" t="s">
        <v>6413</v>
      </c>
      <c r="G4091" t="s">
        <v>8966</v>
      </c>
      <c r="H4091" t="s">
        <v>6454</v>
      </c>
      <c r="I4091" t="s">
        <v>65</v>
      </c>
      <c r="J4091" t="s">
        <v>2226</v>
      </c>
      <c r="K4091" t="s">
        <v>10319</v>
      </c>
      <c r="L4091" t="s">
        <v>10265</v>
      </c>
      <c r="M4091" t="s">
        <v>10320</v>
      </c>
      <c r="N4091" t="s">
        <v>7001</v>
      </c>
      <c r="O4091" t="s">
        <v>7062</v>
      </c>
      <c r="P4091">
        <v>1767000</v>
      </c>
      <c r="Q4091" t="s">
        <v>6778</v>
      </c>
      <c r="R4091" t="s">
        <v>7109</v>
      </c>
      <c r="S4091" s="12"/>
      <c r="T4091" s="13"/>
      <c r="U4091" t="s">
        <v>6636</v>
      </c>
    </row>
    <row r="4092" spans="1:21" x14ac:dyDescent="0.25">
      <c r="A4092" t="s">
        <v>6637</v>
      </c>
      <c r="B4092" s="12">
        <v>42306</v>
      </c>
      <c r="C4092" t="s">
        <v>10321</v>
      </c>
      <c r="D4092" s="11">
        <v>46196.421990740702</v>
      </c>
      <c r="E4092" t="s">
        <v>10322</v>
      </c>
      <c r="F4092" t="s">
        <v>6413</v>
      </c>
      <c r="G4092" t="s">
        <v>8964</v>
      </c>
      <c r="H4092" t="s">
        <v>6454</v>
      </c>
      <c r="I4092" t="s">
        <v>65</v>
      </c>
      <c r="J4092" t="s">
        <v>57</v>
      </c>
      <c r="K4092" t="s">
        <v>10323</v>
      </c>
      <c r="L4092" t="s">
        <v>10265</v>
      </c>
      <c r="M4092" t="s">
        <v>10324</v>
      </c>
      <c r="N4092" t="s">
        <v>7001</v>
      </c>
      <c r="O4092" t="s">
        <v>7062</v>
      </c>
      <c r="P4092">
        <v>1675000</v>
      </c>
      <c r="Q4092" t="s">
        <v>6636</v>
      </c>
      <c r="R4092" t="s">
        <v>6636</v>
      </c>
      <c r="S4092" s="12"/>
      <c r="T4092" s="13"/>
      <c r="U4092" t="s">
        <v>6671</v>
      </c>
    </row>
    <row r="4093" spans="1:21" x14ac:dyDescent="0.25">
      <c r="A4093" t="s">
        <v>6637</v>
      </c>
      <c r="B4093" s="12">
        <v>42306</v>
      </c>
      <c r="C4093" t="s">
        <v>10321</v>
      </c>
      <c r="D4093" s="11">
        <v>46196.421990740702</v>
      </c>
      <c r="E4093" t="s">
        <v>10322</v>
      </c>
      <c r="F4093" t="s">
        <v>6413</v>
      </c>
      <c r="G4093" t="s">
        <v>8966</v>
      </c>
      <c r="H4093" t="s">
        <v>6454</v>
      </c>
      <c r="I4093" t="s">
        <v>65</v>
      </c>
      <c r="J4093" t="s">
        <v>57</v>
      </c>
      <c r="K4093" t="s">
        <v>10323</v>
      </c>
      <c r="L4093" t="s">
        <v>10265</v>
      </c>
      <c r="M4093" t="s">
        <v>10324</v>
      </c>
      <c r="N4093" t="s">
        <v>7001</v>
      </c>
      <c r="O4093" t="s">
        <v>7062</v>
      </c>
      <c r="P4093">
        <v>1675000</v>
      </c>
      <c r="Q4093" t="s">
        <v>6636</v>
      </c>
      <c r="R4093" t="s">
        <v>6636</v>
      </c>
      <c r="S4093" s="12"/>
      <c r="T4093" s="13"/>
      <c r="U4093" t="s">
        <v>6671</v>
      </c>
    </row>
    <row r="4094" spans="1:21" x14ac:dyDescent="0.25">
      <c r="A4094" t="s">
        <v>6619</v>
      </c>
      <c r="B4094" s="12">
        <v>42306</v>
      </c>
      <c r="C4094" t="s">
        <v>10321</v>
      </c>
      <c r="D4094" s="11">
        <v>46196.534756944398</v>
      </c>
      <c r="E4094" t="s">
        <v>10322</v>
      </c>
      <c r="F4094" t="s">
        <v>6413</v>
      </c>
      <c r="G4094" t="s">
        <v>8964</v>
      </c>
      <c r="H4094" t="s">
        <v>6454</v>
      </c>
      <c r="I4094" t="s">
        <v>65</v>
      </c>
      <c r="J4094" t="s">
        <v>57</v>
      </c>
      <c r="K4094" t="s">
        <v>10323</v>
      </c>
      <c r="L4094" t="s">
        <v>10265</v>
      </c>
      <c r="M4094" t="s">
        <v>10324</v>
      </c>
      <c r="N4094" t="s">
        <v>7001</v>
      </c>
      <c r="O4094" t="s">
        <v>7062</v>
      </c>
      <c r="P4094">
        <v>1675000</v>
      </c>
      <c r="Q4094" t="s">
        <v>6636</v>
      </c>
      <c r="R4094" t="s">
        <v>6636</v>
      </c>
      <c r="S4094" s="12"/>
      <c r="T4094" s="13"/>
      <c r="U4094" t="s">
        <v>6671</v>
      </c>
    </row>
    <row r="4095" spans="1:21" x14ac:dyDescent="0.25">
      <c r="A4095" t="s">
        <v>6619</v>
      </c>
      <c r="B4095" s="12">
        <v>42306</v>
      </c>
      <c r="C4095" t="s">
        <v>10321</v>
      </c>
      <c r="D4095" s="11">
        <v>46196.534756944398</v>
      </c>
      <c r="E4095" t="s">
        <v>10322</v>
      </c>
      <c r="F4095" t="s">
        <v>6413</v>
      </c>
      <c r="G4095" t="s">
        <v>8966</v>
      </c>
      <c r="H4095" t="s">
        <v>6454</v>
      </c>
      <c r="I4095" t="s">
        <v>65</v>
      </c>
      <c r="J4095" t="s">
        <v>57</v>
      </c>
      <c r="K4095" t="s">
        <v>10323</v>
      </c>
      <c r="L4095" t="s">
        <v>10265</v>
      </c>
      <c r="M4095" t="s">
        <v>10324</v>
      </c>
      <c r="N4095" t="s">
        <v>7001</v>
      </c>
      <c r="O4095" t="s">
        <v>7062</v>
      </c>
      <c r="P4095">
        <v>1675000</v>
      </c>
      <c r="Q4095" t="s">
        <v>6636</v>
      </c>
      <c r="R4095" t="s">
        <v>6636</v>
      </c>
      <c r="S4095" s="12"/>
      <c r="T4095" s="13"/>
      <c r="U4095" t="s">
        <v>6671</v>
      </c>
    </row>
    <row r="4096" spans="1:21" x14ac:dyDescent="0.25">
      <c r="A4096" t="s">
        <v>6619</v>
      </c>
      <c r="B4096" s="12">
        <v>42322</v>
      </c>
      <c r="C4096" t="s">
        <v>10293</v>
      </c>
      <c r="D4096" s="11">
        <v>46196.637812499997</v>
      </c>
      <c r="E4096" t="s">
        <v>10294</v>
      </c>
      <c r="F4096" t="s">
        <v>6413</v>
      </c>
      <c r="G4096" t="s">
        <v>8964</v>
      </c>
      <c r="H4096" t="s">
        <v>6454</v>
      </c>
      <c r="I4096" t="s">
        <v>65</v>
      </c>
      <c r="J4096" t="s">
        <v>57</v>
      </c>
      <c r="K4096" t="s">
        <v>10295</v>
      </c>
      <c r="L4096" t="s">
        <v>10265</v>
      </c>
      <c r="M4096" t="s">
        <v>10296</v>
      </c>
      <c r="N4096" t="s">
        <v>7001</v>
      </c>
      <c r="O4096" t="s">
        <v>7081</v>
      </c>
      <c r="P4096">
        <v>1419000</v>
      </c>
      <c r="Q4096" t="s">
        <v>6636</v>
      </c>
      <c r="R4096" t="s">
        <v>6636</v>
      </c>
      <c r="S4096" s="12"/>
      <c r="T4096" s="13"/>
      <c r="U4096" t="s">
        <v>6671</v>
      </c>
    </row>
    <row r="4097" spans="1:21" x14ac:dyDescent="0.25">
      <c r="A4097" t="s">
        <v>6619</v>
      </c>
      <c r="B4097" s="12">
        <v>42322</v>
      </c>
      <c r="C4097" t="s">
        <v>10293</v>
      </c>
      <c r="D4097" s="11">
        <v>46196.637812499997</v>
      </c>
      <c r="E4097" t="s">
        <v>10294</v>
      </c>
      <c r="F4097" t="s">
        <v>6413</v>
      </c>
      <c r="G4097" t="s">
        <v>8966</v>
      </c>
      <c r="H4097" t="s">
        <v>6454</v>
      </c>
      <c r="I4097" t="s">
        <v>65</v>
      </c>
      <c r="J4097" t="s">
        <v>57</v>
      </c>
      <c r="K4097" t="s">
        <v>10295</v>
      </c>
      <c r="L4097" t="s">
        <v>10265</v>
      </c>
      <c r="M4097" t="s">
        <v>10296</v>
      </c>
      <c r="N4097" t="s">
        <v>7001</v>
      </c>
      <c r="O4097" t="s">
        <v>7081</v>
      </c>
      <c r="P4097">
        <v>1419000</v>
      </c>
      <c r="Q4097" t="s">
        <v>6636</v>
      </c>
      <c r="R4097" t="s">
        <v>6636</v>
      </c>
      <c r="S4097" s="12"/>
      <c r="T4097" s="13"/>
      <c r="U4097" t="s">
        <v>6671</v>
      </c>
    </row>
    <row r="4098" spans="1:21" x14ac:dyDescent="0.25">
      <c r="A4098" t="s">
        <v>6637</v>
      </c>
      <c r="B4098" s="12">
        <v>84886</v>
      </c>
      <c r="C4098" t="s">
        <v>10325</v>
      </c>
      <c r="D4098" s="11">
        <v>46197.847337963001</v>
      </c>
      <c r="E4098" t="s">
        <v>10326</v>
      </c>
      <c r="F4098" t="s">
        <v>6413</v>
      </c>
      <c r="G4098" t="s">
        <v>8964</v>
      </c>
      <c r="H4098" t="s">
        <v>6454</v>
      </c>
      <c r="I4098" t="s">
        <v>65</v>
      </c>
      <c r="J4098" t="s">
        <v>219</v>
      </c>
      <c r="K4098" t="s">
        <v>10327</v>
      </c>
      <c r="L4098" t="s">
        <v>10265</v>
      </c>
      <c r="M4098" t="s">
        <v>10328</v>
      </c>
      <c r="N4098" t="s">
        <v>7001</v>
      </c>
      <c r="O4098" t="s">
        <v>7176</v>
      </c>
      <c r="P4098">
        <v>3374000</v>
      </c>
      <c r="Q4098" t="s">
        <v>6636</v>
      </c>
      <c r="R4098" t="s">
        <v>6636</v>
      </c>
      <c r="S4098" s="12"/>
      <c r="T4098" s="13"/>
      <c r="U4098" t="s">
        <v>6671</v>
      </c>
    </row>
    <row r="4099" spans="1:21" x14ac:dyDescent="0.25">
      <c r="A4099" t="s">
        <v>6637</v>
      </c>
      <c r="B4099" s="12">
        <v>84886</v>
      </c>
      <c r="C4099" t="s">
        <v>10325</v>
      </c>
      <c r="D4099" s="11">
        <v>46197.847337963001</v>
      </c>
      <c r="E4099" t="s">
        <v>10326</v>
      </c>
      <c r="F4099" t="s">
        <v>6413</v>
      </c>
      <c r="G4099" t="s">
        <v>8966</v>
      </c>
      <c r="H4099" t="s">
        <v>6454</v>
      </c>
      <c r="I4099" t="s">
        <v>65</v>
      </c>
      <c r="J4099" t="s">
        <v>219</v>
      </c>
      <c r="K4099" t="s">
        <v>10327</v>
      </c>
      <c r="L4099" t="s">
        <v>10265</v>
      </c>
      <c r="M4099" t="s">
        <v>10328</v>
      </c>
      <c r="N4099" t="s">
        <v>7001</v>
      </c>
      <c r="O4099" t="s">
        <v>7176</v>
      </c>
      <c r="P4099">
        <v>3374000</v>
      </c>
      <c r="Q4099" t="s">
        <v>6636</v>
      </c>
      <c r="R4099" t="s">
        <v>6636</v>
      </c>
      <c r="S4099" s="12"/>
      <c r="T4099" s="13"/>
      <c r="U4099" t="s">
        <v>6671</v>
      </c>
    </row>
    <row r="4100" spans="1:21" x14ac:dyDescent="0.25">
      <c r="A4100" t="s">
        <v>6637</v>
      </c>
      <c r="B4100" s="12">
        <v>42425</v>
      </c>
      <c r="C4100" t="s">
        <v>10329</v>
      </c>
      <c r="D4100" s="11">
        <v>46198.594085648103</v>
      </c>
      <c r="E4100" t="s">
        <v>10330</v>
      </c>
      <c r="F4100" t="s">
        <v>6413</v>
      </c>
      <c r="G4100" t="s">
        <v>8964</v>
      </c>
      <c r="H4100" t="s">
        <v>6454</v>
      </c>
      <c r="I4100" t="s">
        <v>6636</v>
      </c>
      <c r="J4100" t="s">
        <v>6636</v>
      </c>
      <c r="K4100" t="s">
        <v>10331</v>
      </c>
      <c r="L4100" t="s">
        <v>10265</v>
      </c>
      <c r="M4100" t="s">
        <v>10332</v>
      </c>
      <c r="N4100" t="s">
        <v>7001</v>
      </c>
      <c r="O4100" t="s">
        <v>7002</v>
      </c>
      <c r="P4100">
        <v>2175000</v>
      </c>
      <c r="Q4100" t="s">
        <v>6636</v>
      </c>
      <c r="R4100" t="s">
        <v>6636</v>
      </c>
      <c r="S4100" s="12"/>
      <c r="T4100" s="13"/>
      <c r="U4100" t="s">
        <v>6636</v>
      </c>
    </row>
    <row r="4101" spans="1:21" x14ac:dyDescent="0.25">
      <c r="A4101" t="s">
        <v>6637</v>
      </c>
      <c r="B4101" s="12">
        <v>42425</v>
      </c>
      <c r="C4101" t="s">
        <v>10329</v>
      </c>
      <c r="D4101" s="11">
        <v>46198.594085648103</v>
      </c>
      <c r="E4101" t="s">
        <v>10330</v>
      </c>
      <c r="F4101" t="s">
        <v>6413</v>
      </c>
      <c r="G4101" t="s">
        <v>8966</v>
      </c>
      <c r="H4101" t="s">
        <v>6454</v>
      </c>
      <c r="I4101" t="s">
        <v>6636</v>
      </c>
      <c r="J4101" t="s">
        <v>6636</v>
      </c>
      <c r="K4101" t="s">
        <v>10331</v>
      </c>
      <c r="L4101" t="s">
        <v>10265</v>
      </c>
      <c r="M4101" t="s">
        <v>10332</v>
      </c>
      <c r="N4101" t="s">
        <v>7001</v>
      </c>
      <c r="O4101" t="s">
        <v>7002</v>
      </c>
      <c r="P4101">
        <v>2175000</v>
      </c>
      <c r="Q4101" t="s">
        <v>6636</v>
      </c>
      <c r="R4101" t="s">
        <v>6636</v>
      </c>
      <c r="S4101" s="12"/>
      <c r="T4101" s="13"/>
      <c r="U4101" t="s">
        <v>6636</v>
      </c>
    </row>
    <row r="4102" spans="1:21" x14ac:dyDescent="0.25">
      <c r="A4102" t="s">
        <v>6619</v>
      </c>
      <c r="B4102" s="12">
        <v>42425</v>
      </c>
      <c r="C4102" t="s">
        <v>10329</v>
      </c>
      <c r="D4102" s="11">
        <v>46198.648194444402</v>
      </c>
      <c r="E4102" t="s">
        <v>10330</v>
      </c>
      <c r="F4102" t="s">
        <v>6413</v>
      </c>
      <c r="G4102" t="s">
        <v>8964</v>
      </c>
      <c r="H4102" t="s">
        <v>6454</v>
      </c>
      <c r="I4102" t="s">
        <v>6636</v>
      </c>
      <c r="J4102" t="s">
        <v>6636</v>
      </c>
      <c r="K4102" t="s">
        <v>10331</v>
      </c>
      <c r="L4102" t="s">
        <v>10265</v>
      </c>
      <c r="M4102" t="s">
        <v>10332</v>
      </c>
      <c r="N4102" t="s">
        <v>7001</v>
      </c>
      <c r="O4102" t="s">
        <v>7002</v>
      </c>
      <c r="P4102">
        <v>2175000</v>
      </c>
      <c r="Q4102" t="s">
        <v>6636</v>
      </c>
      <c r="R4102" t="s">
        <v>6636</v>
      </c>
      <c r="S4102" s="12"/>
      <c r="T4102" s="13"/>
      <c r="U4102" t="s">
        <v>6636</v>
      </c>
    </row>
    <row r="4103" spans="1:21" x14ac:dyDescent="0.25">
      <c r="A4103" t="s">
        <v>6619</v>
      </c>
      <c r="B4103" s="12">
        <v>42425</v>
      </c>
      <c r="C4103" t="s">
        <v>10329</v>
      </c>
      <c r="D4103" s="11">
        <v>46198.648194444402</v>
      </c>
      <c r="E4103" t="s">
        <v>10330</v>
      </c>
      <c r="F4103" t="s">
        <v>6413</v>
      </c>
      <c r="G4103" t="s">
        <v>8966</v>
      </c>
      <c r="H4103" t="s">
        <v>6454</v>
      </c>
      <c r="I4103" t="s">
        <v>6636</v>
      </c>
      <c r="J4103" t="s">
        <v>6636</v>
      </c>
      <c r="K4103" t="s">
        <v>10331</v>
      </c>
      <c r="L4103" t="s">
        <v>10265</v>
      </c>
      <c r="M4103" t="s">
        <v>10332</v>
      </c>
      <c r="N4103" t="s">
        <v>7001</v>
      </c>
      <c r="O4103" t="s">
        <v>7002</v>
      </c>
      <c r="P4103">
        <v>2175000</v>
      </c>
      <c r="Q4103" t="s">
        <v>6636</v>
      </c>
      <c r="R4103" t="s">
        <v>6636</v>
      </c>
      <c r="S4103" s="12"/>
      <c r="T4103" s="13"/>
      <c r="U4103" t="s">
        <v>6636</v>
      </c>
    </row>
    <row r="4104" spans="1:21" x14ac:dyDescent="0.25">
      <c r="A4104" t="s">
        <v>6619</v>
      </c>
      <c r="B4104" s="12">
        <v>42447</v>
      </c>
      <c r="C4104" t="s">
        <v>10325</v>
      </c>
      <c r="D4104" s="11">
        <v>46199.408171296302</v>
      </c>
      <c r="E4104" t="s">
        <v>10326</v>
      </c>
      <c r="F4104" t="s">
        <v>6413</v>
      </c>
      <c r="G4104" t="s">
        <v>8964</v>
      </c>
      <c r="H4104" t="s">
        <v>6454</v>
      </c>
      <c r="I4104" t="s">
        <v>65</v>
      </c>
      <c r="J4104" t="s">
        <v>219</v>
      </c>
      <c r="K4104" t="s">
        <v>10327</v>
      </c>
      <c r="L4104" t="s">
        <v>10265</v>
      </c>
      <c r="M4104" t="s">
        <v>10328</v>
      </c>
      <c r="N4104" t="s">
        <v>7001</v>
      </c>
      <c r="O4104" t="s">
        <v>7176</v>
      </c>
      <c r="P4104">
        <v>1687000</v>
      </c>
      <c r="Q4104" t="s">
        <v>6636</v>
      </c>
      <c r="R4104" t="s">
        <v>6636</v>
      </c>
      <c r="S4104" s="12"/>
      <c r="T4104" s="13"/>
      <c r="U4104" t="s">
        <v>6671</v>
      </c>
    </row>
    <row r="4105" spans="1:21" x14ac:dyDescent="0.25">
      <c r="A4105" t="s">
        <v>6619</v>
      </c>
      <c r="B4105" s="12">
        <v>42447</v>
      </c>
      <c r="C4105" t="s">
        <v>10325</v>
      </c>
      <c r="D4105" s="11">
        <v>46199.408171296302</v>
      </c>
      <c r="E4105" t="s">
        <v>10326</v>
      </c>
      <c r="F4105" t="s">
        <v>6413</v>
      </c>
      <c r="G4105" t="s">
        <v>8966</v>
      </c>
      <c r="H4105" t="s">
        <v>6454</v>
      </c>
      <c r="I4105" t="s">
        <v>65</v>
      </c>
      <c r="J4105" t="s">
        <v>219</v>
      </c>
      <c r="K4105" t="s">
        <v>10327</v>
      </c>
      <c r="L4105" t="s">
        <v>10265</v>
      </c>
      <c r="M4105" t="s">
        <v>10328</v>
      </c>
      <c r="N4105" t="s">
        <v>7001</v>
      </c>
      <c r="O4105" t="s">
        <v>7176</v>
      </c>
      <c r="P4105">
        <v>1687000</v>
      </c>
      <c r="Q4105" t="s">
        <v>6636</v>
      </c>
      <c r="R4105" t="s">
        <v>6636</v>
      </c>
      <c r="S4105" s="12"/>
      <c r="T4105" s="13"/>
      <c r="U4105" t="s">
        <v>6671</v>
      </c>
    </row>
    <row r="4106" spans="1:21" x14ac:dyDescent="0.25">
      <c r="A4106" t="s">
        <v>6637</v>
      </c>
      <c r="B4106" s="12">
        <v>42535</v>
      </c>
      <c r="C4106" t="s">
        <v>10333</v>
      </c>
      <c r="D4106" s="11">
        <v>46200.770833333299</v>
      </c>
      <c r="E4106" t="s">
        <v>10334</v>
      </c>
      <c r="F4106" t="s">
        <v>6413</v>
      </c>
      <c r="G4106" t="s">
        <v>8964</v>
      </c>
      <c r="H4106" t="s">
        <v>6454</v>
      </c>
      <c r="I4106" t="s">
        <v>65</v>
      </c>
      <c r="J4106" t="s">
        <v>2226</v>
      </c>
      <c r="K4106" t="s">
        <v>10327</v>
      </c>
      <c r="L4106" t="s">
        <v>10265</v>
      </c>
      <c r="M4106" t="s">
        <v>10328</v>
      </c>
      <c r="N4106" t="s">
        <v>7001</v>
      </c>
      <c r="O4106" t="s">
        <v>7176</v>
      </c>
      <c r="P4106">
        <v>1687000</v>
      </c>
      <c r="Q4106" t="s">
        <v>6636</v>
      </c>
      <c r="R4106" t="s">
        <v>6636</v>
      </c>
      <c r="S4106" s="12"/>
      <c r="T4106" s="13"/>
      <c r="U4106" t="s">
        <v>6671</v>
      </c>
    </row>
    <row r="4107" spans="1:21" x14ac:dyDescent="0.25">
      <c r="A4107" t="s">
        <v>6637</v>
      </c>
      <c r="B4107" s="12">
        <v>42535</v>
      </c>
      <c r="C4107" t="s">
        <v>10333</v>
      </c>
      <c r="D4107" s="11">
        <v>46200.770833333299</v>
      </c>
      <c r="E4107" t="s">
        <v>10334</v>
      </c>
      <c r="F4107" t="s">
        <v>6413</v>
      </c>
      <c r="G4107" t="s">
        <v>8966</v>
      </c>
      <c r="H4107" t="s">
        <v>6454</v>
      </c>
      <c r="I4107" t="s">
        <v>65</v>
      </c>
      <c r="J4107" t="s">
        <v>2226</v>
      </c>
      <c r="K4107" t="s">
        <v>10327</v>
      </c>
      <c r="L4107" t="s">
        <v>10265</v>
      </c>
      <c r="M4107" t="s">
        <v>10328</v>
      </c>
      <c r="N4107" t="s">
        <v>7001</v>
      </c>
      <c r="O4107" t="s">
        <v>7176</v>
      </c>
      <c r="P4107">
        <v>1687000</v>
      </c>
      <c r="Q4107" t="s">
        <v>6636</v>
      </c>
      <c r="R4107" t="s">
        <v>6636</v>
      </c>
      <c r="S4107" s="12"/>
      <c r="T4107" s="13"/>
      <c r="U4107" t="s">
        <v>6671</v>
      </c>
    </row>
    <row r="4108" spans="1:21" x14ac:dyDescent="0.25">
      <c r="A4108" t="s">
        <v>6619</v>
      </c>
      <c r="B4108" s="12">
        <v>42535</v>
      </c>
      <c r="C4108" t="s">
        <v>10333</v>
      </c>
      <c r="D4108" s="11">
        <v>46200.777557870402</v>
      </c>
      <c r="E4108" t="s">
        <v>10334</v>
      </c>
      <c r="F4108" t="s">
        <v>6413</v>
      </c>
      <c r="G4108" t="s">
        <v>8964</v>
      </c>
      <c r="H4108" t="s">
        <v>6454</v>
      </c>
      <c r="I4108" t="s">
        <v>65</v>
      </c>
      <c r="J4108" t="s">
        <v>2226</v>
      </c>
      <c r="K4108" t="s">
        <v>10327</v>
      </c>
      <c r="L4108" t="s">
        <v>10265</v>
      </c>
      <c r="M4108" t="s">
        <v>10328</v>
      </c>
      <c r="N4108" t="s">
        <v>7001</v>
      </c>
      <c r="O4108" t="s">
        <v>7176</v>
      </c>
      <c r="P4108">
        <v>1687000</v>
      </c>
      <c r="Q4108" t="s">
        <v>6636</v>
      </c>
      <c r="R4108" t="s">
        <v>6636</v>
      </c>
      <c r="S4108" s="12"/>
      <c r="T4108" s="13"/>
      <c r="U4108" t="s">
        <v>6671</v>
      </c>
    </row>
    <row r="4109" spans="1:21" x14ac:dyDescent="0.25">
      <c r="A4109" t="s">
        <v>6619</v>
      </c>
      <c r="B4109" s="12">
        <v>42535</v>
      </c>
      <c r="C4109" t="s">
        <v>10333</v>
      </c>
      <c r="D4109" s="11">
        <v>46200.777557870402</v>
      </c>
      <c r="E4109" t="s">
        <v>10334</v>
      </c>
      <c r="F4109" t="s">
        <v>6413</v>
      </c>
      <c r="G4109" t="s">
        <v>8966</v>
      </c>
      <c r="H4109" t="s">
        <v>6454</v>
      </c>
      <c r="I4109" t="s">
        <v>65</v>
      </c>
      <c r="J4109" t="s">
        <v>2226</v>
      </c>
      <c r="K4109" t="s">
        <v>10327</v>
      </c>
      <c r="L4109" t="s">
        <v>10265</v>
      </c>
      <c r="M4109" t="s">
        <v>10328</v>
      </c>
      <c r="N4109" t="s">
        <v>7001</v>
      </c>
      <c r="O4109" t="s">
        <v>7176</v>
      </c>
      <c r="P4109">
        <v>1687000</v>
      </c>
      <c r="Q4109" t="s">
        <v>6636</v>
      </c>
      <c r="R4109" t="s">
        <v>6636</v>
      </c>
      <c r="S4109" s="12"/>
      <c r="T4109" s="13"/>
      <c r="U4109" t="s">
        <v>6671</v>
      </c>
    </row>
    <row r="4110" spans="1:21" x14ac:dyDescent="0.25">
      <c r="A4110" t="s">
        <v>6637</v>
      </c>
      <c r="B4110" s="12">
        <v>42568</v>
      </c>
      <c r="C4110" t="s">
        <v>10335</v>
      </c>
      <c r="D4110" s="11">
        <v>46201.481365740699</v>
      </c>
      <c r="E4110" t="s">
        <v>10336</v>
      </c>
      <c r="F4110" t="s">
        <v>6413</v>
      </c>
      <c r="G4110" t="s">
        <v>8964</v>
      </c>
      <c r="H4110" t="s">
        <v>6454</v>
      </c>
      <c r="I4110" t="s">
        <v>65</v>
      </c>
      <c r="J4110" t="s">
        <v>573</v>
      </c>
      <c r="K4110" t="s">
        <v>10337</v>
      </c>
      <c r="L4110" t="s">
        <v>10265</v>
      </c>
      <c r="M4110" t="s">
        <v>10338</v>
      </c>
      <c r="N4110" t="s">
        <v>7001</v>
      </c>
      <c r="O4110" t="s">
        <v>7081</v>
      </c>
      <c r="P4110">
        <v>1737000</v>
      </c>
      <c r="Q4110" t="s">
        <v>6636</v>
      </c>
      <c r="R4110" t="s">
        <v>6636</v>
      </c>
      <c r="S4110" s="12"/>
      <c r="T4110" s="13"/>
      <c r="U4110" t="s">
        <v>6671</v>
      </c>
    </row>
    <row r="4111" spans="1:21" x14ac:dyDescent="0.25">
      <c r="A4111" t="s">
        <v>6637</v>
      </c>
      <c r="B4111" s="12">
        <v>42568</v>
      </c>
      <c r="C4111" t="s">
        <v>10335</v>
      </c>
      <c r="D4111" s="11">
        <v>46201.481365740699</v>
      </c>
      <c r="E4111" t="s">
        <v>10336</v>
      </c>
      <c r="F4111" t="s">
        <v>6413</v>
      </c>
      <c r="G4111" t="s">
        <v>8966</v>
      </c>
      <c r="H4111" t="s">
        <v>6454</v>
      </c>
      <c r="I4111" t="s">
        <v>65</v>
      </c>
      <c r="J4111" t="s">
        <v>573</v>
      </c>
      <c r="K4111" t="s">
        <v>10337</v>
      </c>
      <c r="L4111" t="s">
        <v>10265</v>
      </c>
      <c r="M4111" t="s">
        <v>10338</v>
      </c>
      <c r="N4111" t="s">
        <v>7001</v>
      </c>
      <c r="O4111" t="s">
        <v>7081</v>
      </c>
      <c r="P4111">
        <v>1737000</v>
      </c>
      <c r="Q4111" t="s">
        <v>6636</v>
      </c>
      <c r="R4111" t="s">
        <v>6636</v>
      </c>
      <c r="S4111" s="12"/>
      <c r="T4111" s="13"/>
      <c r="U4111" t="s">
        <v>6671</v>
      </c>
    </row>
    <row r="4112" spans="1:21" x14ac:dyDescent="0.25">
      <c r="A4112" t="s">
        <v>6619</v>
      </c>
      <c r="B4112" s="12">
        <v>42568</v>
      </c>
      <c r="C4112" t="s">
        <v>10335</v>
      </c>
      <c r="D4112" s="11">
        <v>46201.710243055597</v>
      </c>
      <c r="E4112" t="s">
        <v>10336</v>
      </c>
      <c r="F4112" t="s">
        <v>6413</v>
      </c>
      <c r="G4112" t="s">
        <v>8964</v>
      </c>
      <c r="H4112" t="s">
        <v>6454</v>
      </c>
      <c r="I4112" t="s">
        <v>65</v>
      </c>
      <c r="J4112" t="s">
        <v>573</v>
      </c>
      <c r="K4112" t="s">
        <v>10337</v>
      </c>
      <c r="L4112" t="s">
        <v>10265</v>
      </c>
      <c r="M4112" t="s">
        <v>10338</v>
      </c>
      <c r="N4112" t="s">
        <v>7001</v>
      </c>
      <c r="O4112" t="s">
        <v>7081</v>
      </c>
      <c r="P4112">
        <v>1737000</v>
      </c>
      <c r="Q4112" t="s">
        <v>6636</v>
      </c>
      <c r="R4112" t="s">
        <v>6636</v>
      </c>
      <c r="S4112" s="12"/>
      <c r="T4112" s="13"/>
      <c r="U4112" t="s">
        <v>6671</v>
      </c>
    </row>
    <row r="4113" spans="1:21" x14ac:dyDescent="0.25">
      <c r="A4113" t="s">
        <v>6619</v>
      </c>
      <c r="B4113" s="12">
        <v>42568</v>
      </c>
      <c r="C4113" t="s">
        <v>10335</v>
      </c>
      <c r="D4113" s="11">
        <v>46201.710243055597</v>
      </c>
      <c r="E4113" t="s">
        <v>10336</v>
      </c>
      <c r="F4113" t="s">
        <v>6413</v>
      </c>
      <c r="G4113" t="s">
        <v>8966</v>
      </c>
      <c r="H4113" t="s">
        <v>6454</v>
      </c>
      <c r="I4113" t="s">
        <v>65</v>
      </c>
      <c r="J4113" t="s">
        <v>573</v>
      </c>
      <c r="K4113" t="s">
        <v>10337</v>
      </c>
      <c r="L4113" t="s">
        <v>10265</v>
      </c>
      <c r="M4113" t="s">
        <v>10338</v>
      </c>
      <c r="N4113" t="s">
        <v>7001</v>
      </c>
      <c r="O4113" t="s">
        <v>7081</v>
      </c>
      <c r="P4113">
        <v>1737000</v>
      </c>
      <c r="Q4113" t="s">
        <v>6636</v>
      </c>
      <c r="R4113" t="s">
        <v>6636</v>
      </c>
      <c r="S4113" s="12"/>
      <c r="T4113" s="13"/>
      <c r="U4113" t="s">
        <v>6671</v>
      </c>
    </row>
    <row r="4114" spans="1:21" x14ac:dyDescent="0.25">
      <c r="A4114" t="s">
        <v>6637</v>
      </c>
      <c r="B4114" s="12">
        <v>42640</v>
      </c>
      <c r="C4114" t="s">
        <v>10339</v>
      </c>
      <c r="D4114" s="11">
        <v>46203.254166666702</v>
      </c>
      <c r="E4114" t="s">
        <v>10340</v>
      </c>
      <c r="F4114" t="s">
        <v>6413</v>
      </c>
      <c r="G4114" t="s">
        <v>8964</v>
      </c>
      <c r="H4114" t="s">
        <v>6454</v>
      </c>
      <c r="I4114" t="s">
        <v>55</v>
      </c>
      <c r="J4114" t="s">
        <v>44</v>
      </c>
      <c r="K4114" t="s">
        <v>10341</v>
      </c>
      <c r="L4114" t="s">
        <v>10265</v>
      </c>
      <c r="M4114" t="s">
        <v>10342</v>
      </c>
      <c r="N4114" t="s">
        <v>7001</v>
      </c>
      <c r="O4114" t="s">
        <v>7007</v>
      </c>
      <c r="P4114">
        <v>1007000</v>
      </c>
      <c r="Q4114" t="s">
        <v>6778</v>
      </c>
      <c r="R4114" t="s">
        <v>6779</v>
      </c>
      <c r="S4114" s="12"/>
      <c r="T4114" s="13"/>
      <c r="U4114" t="s">
        <v>6671</v>
      </c>
    </row>
    <row r="4115" spans="1:21" x14ac:dyDescent="0.25">
      <c r="A4115" t="s">
        <v>6637</v>
      </c>
      <c r="B4115" s="12">
        <v>42640</v>
      </c>
      <c r="C4115" t="s">
        <v>10339</v>
      </c>
      <c r="D4115" s="11">
        <v>46203.254166666702</v>
      </c>
      <c r="E4115" t="s">
        <v>10340</v>
      </c>
      <c r="F4115" t="s">
        <v>6413</v>
      </c>
      <c r="G4115" t="s">
        <v>8966</v>
      </c>
      <c r="H4115" t="s">
        <v>6454</v>
      </c>
      <c r="I4115" t="s">
        <v>55</v>
      </c>
      <c r="J4115" t="s">
        <v>44</v>
      </c>
      <c r="K4115" t="s">
        <v>10341</v>
      </c>
      <c r="L4115" t="s">
        <v>10265</v>
      </c>
      <c r="M4115" t="s">
        <v>10342</v>
      </c>
      <c r="N4115" t="s">
        <v>7001</v>
      </c>
      <c r="O4115" t="s">
        <v>7007</v>
      </c>
      <c r="P4115">
        <v>1007000</v>
      </c>
      <c r="Q4115" t="s">
        <v>6778</v>
      </c>
      <c r="R4115" t="s">
        <v>6779</v>
      </c>
      <c r="S4115" s="12"/>
      <c r="T4115" s="13"/>
      <c r="U4115" t="s">
        <v>6671</v>
      </c>
    </row>
    <row r="4116" spans="1:21" x14ac:dyDescent="0.25">
      <c r="A4116" t="s">
        <v>6619</v>
      </c>
      <c r="B4116" s="12">
        <v>42640</v>
      </c>
      <c r="C4116" t="s">
        <v>10339</v>
      </c>
      <c r="D4116" s="11">
        <v>46203.434768518498</v>
      </c>
      <c r="E4116" t="s">
        <v>10340</v>
      </c>
      <c r="F4116" t="s">
        <v>6413</v>
      </c>
      <c r="G4116" t="s">
        <v>8964</v>
      </c>
      <c r="H4116" t="s">
        <v>6454</v>
      </c>
      <c r="I4116" t="s">
        <v>55</v>
      </c>
      <c r="J4116" t="s">
        <v>44</v>
      </c>
      <c r="K4116" t="s">
        <v>10341</v>
      </c>
      <c r="L4116" t="s">
        <v>10265</v>
      </c>
      <c r="M4116" t="s">
        <v>10342</v>
      </c>
      <c r="N4116" t="s">
        <v>7001</v>
      </c>
      <c r="O4116" t="s">
        <v>7007</v>
      </c>
      <c r="P4116">
        <v>1007000</v>
      </c>
      <c r="Q4116" t="s">
        <v>6778</v>
      </c>
      <c r="R4116" t="s">
        <v>6779</v>
      </c>
      <c r="S4116" s="12"/>
      <c r="T4116" s="13"/>
      <c r="U4116" t="s">
        <v>6671</v>
      </c>
    </row>
    <row r="4117" spans="1:21" x14ac:dyDescent="0.25">
      <c r="A4117" t="s">
        <v>6619</v>
      </c>
      <c r="B4117" s="12">
        <v>42640</v>
      </c>
      <c r="C4117" t="s">
        <v>10339</v>
      </c>
      <c r="D4117" s="11">
        <v>46203.434768518498</v>
      </c>
      <c r="E4117" t="s">
        <v>10340</v>
      </c>
      <c r="F4117" t="s">
        <v>6413</v>
      </c>
      <c r="G4117" t="s">
        <v>8966</v>
      </c>
      <c r="H4117" t="s">
        <v>6454</v>
      </c>
      <c r="I4117" t="s">
        <v>55</v>
      </c>
      <c r="J4117" t="s">
        <v>44</v>
      </c>
      <c r="K4117" t="s">
        <v>10341</v>
      </c>
      <c r="L4117" t="s">
        <v>10265</v>
      </c>
      <c r="M4117" t="s">
        <v>10342</v>
      </c>
      <c r="N4117" t="s">
        <v>7001</v>
      </c>
      <c r="O4117" t="s">
        <v>7007</v>
      </c>
      <c r="P4117">
        <v>1007000</v>
      </c>
      <c r="Q4117" t="s">
        <v>6778</v>
      </c>
      <c r="R4117" t="s">
        <v>6779</v>
      </c>
      <c r="S4117" s="12"/>
      <c r="T4117" s="13"/>
      <c r="U4117" t="s">
        <v>6671</v>
      </c>
    </row>
    <row r="4118" spans="1:21" x14ac:dyDescent="0.25">
      <c r="A4118" t="s">
        <v>6637</v>
      </c>
      <c r="B4118" s="12">
        <v>42911</v>
      </c>
      <c r="C4118" t="s">
        <v>10343</v>
      </c>
      <c r="D4118" s="11">
        <v>46210.404398148101</v>
      </c>
      <c r="E4118" t="s">
        <v>10344</v>
      </c>
      <c r="F4118" t="s">
        <v>6413</v>
      </c>
      <c r="G4118" t="s">
        <v>8964</v>
      </c>
      <c r="H4118" t="s">
        <v>6454</v>
      </c>
      <c r="I4118" t="s">
        <v>65</v>
      </c>
      <c r="J4118" t="s">
        <v>67</v>
      </c>
      <c r="K4118" t="s">
        <v>10345</v>
      </c>
      <c r="L4118" t="s">
        <v>10265</v>
      </c>
      <c r="M4118" t="s">
        <v>10346</v>
      </c>
      <c r="N4118" t="s">
        <v>7001</v>
      </c>
      <c r="O4118" t="s">
        <v>7007</v>
      </c>
      <c r="P4118">
        <v>1411000</v>
      </c>
      <c r="Q4118" t="s">
        <v>6893</v>
      </c>
      <c r="R4118" t="s">
        <v>7109</v>
      </c>
      <c r="S4118" s="12"/>
      <c r="T4118" s="13"/>
      <c r="U4118" t="s">
        <v>6671</v>
      </c>
    </row>
    <row r="4119" spans="1:21" x14ac:dyDescent="0.25">
      <c r="A4119" t="s">
        <v>6637</v>
      </c>
      <c r="B4119" s="12">
        <v>42911</v>
      </c>
      <c r="C4119" t="s">
        <v>10343</v>
      </c>
      <c r="D4119" s="11">
        <v>46210.404398148101</v>
      </c>
      <c r="E4119" t="s">
        <v>10344</v>
      </c>
      <c r="F4119" t="s">
        <v>6413</v>
      </c>
      <c r="G4119" t="s">
        <v>8966</v>
      </c>
      <c r="H4119" t="s">
        <v>6454</v>
      </c>
      <c r="I4119" t="s">
        <v>65</v>
      </c>
      <c r="J4119" t="s">
        <v>67</v>
      </c>
      <c r="K4119" t="s">
        <v>10345</v>
      </c>
      <c r="L4119" t="s">
        <v>10265</v>
      </c>
      <c r="M4119" t="s">
        <v>10346</v>
      </c>
      <c r="N4119" t="s">
        <v>7001</v>
      </c>
      <c r="O4119" t="s">
        <v>7007</v>
      </c>
      <c r="P4119">
        <v>1411000</v>
      </c>
      <c r="Q4119" t="s">
        <v>6893</v>
      </c>
      <c r="R4119" t="s">
        <v>7109</v>
      </c>
      <c r="S4119" s="12"/>
      <c r="T4119" s="13"/>
      <c r="U4119" t="s">
        <v>6671</v>
      </c>
    </row>
    <row r="4120" spans="1:21" x14ac:dyDescent="0.25">
      <c r="A4120" t="s">
        <v>6619</v>
      </c>
      <c r="B4120" s="12">
        <v>42911</v>
      </c>
      <c r="C4120" t="s">
        <v>10343</v>
      </c>
      <c r="D4120" s="11">
        <v>46210.4835185185</v>
      </c>
      <c r="E4120" t="s">
        <v>10344</v>
      </c>
      <c r="F4120" t="s">
        <v>6413</v>
      </c>
      <c r="G4120" t="s">
        <v>8964</v>
      </c>
      <c r="H4120" t="s">
        <v>6454</v>
      </c>
      <c r="I4120" t="s">
        <v>65</v>
      </c>
      <c r="J4120" t="s">
        <v>67</v>
      </c>
      <c r="K4120" t="s">
        <v>10345</v>
      </c>
      <c r="L4120" t="s">
        <v>10265</v>
      </c>
      <c r="M4120" t="s">
        <v>10346</v>
      </c>
      <c r="N4120" t="s">
        <v>7001</v>
      </c>
      <c r="O4120" t="s">
        <v>7007</v>
      </c>
      <c r="P4120">
        <v>1411000</v>
      </c>
      <c r="Q4120" t="s">
        <v>6893</v>
      </c>
      <c r="R4120" t="s">
        <v>7109</v>
      </c>
      <c r="S4120" s="12"/>
      <c r="T4120" s="13"/>
      <c r="U4120" t="s">
        <v>6671</v>
      </c>
    </row>
    <row r="4121" spans="1:21" x14ac:dyDescent="0.25">
      <c r="A4121" t="s">
        <v>6619</v>
      </c>
      <c r="B4121" s="12">
        <v>42911</v>
      </c>
      <c r="C4121" t="s">
        <v>10343</v>
      </c>
      <c r="D4121" s="11">
        <v>46210.4835185185</v>
      </c>
      <c r="E4121" t="s">
        <v>10344</v>
      </c>
      <c r="F4121" t="s">
        <v>6413</v>
      </c>
      <c r="G4121" t="s">
        <v>8966</v>
      </c>
      <c r="H4121" t="s">
        <v>6454</v>
      </c>
      <c r="I4121" t="s">
        <v>65</v>
      </c>
      <c r="J4121" t="s">
        <v>67</v>
      </c>
      <c r="K4121" t="s">
        <v>10345</v>
      </c>
      <c r="L4121" t="s">
        <v>10265</v>
      </c>
      <c r="M4121" t="s">
        <v>10346</v>
      </c>
      <c r="N4121" t="s">
        <v>7001</v>
      </c>
      <c r="O4121" t="s">
        <v>7007</v>
      </c>
      <c r="P4121">
        <v>1411000</v>
      </c>
      <c r="Q4121" t="s">
        <v>6893</v>
      </c>
      <c r="R4121" t="s">
        <v>7109</v>
      </c>
      <c r="S4121" s="12"/>
      <c r="T4121" s="13"/>
      <c r="U4121" t="s">
        <v>6671</v>
      </c>
    </row>
    <row r="4122" spans="1:21" x14ac:dyDescent="0.25">
      <c r="A4122" t="s">
        <v>6637</v>
      </c>
      <c r="B4122" s="12">
        <v>43137</v>
      </c>
      <c r="C4122" t="s">
        <v>10347</v>
      </c>
      <c r="D4122" s="11">
        <v>46212.660648148201</v>
      </c>
      <c r="E4122" t="s">
        <v>10348</v>
      </c>
      <c r="F4122" t="s">
        <v>6413</v>
      </c>
      <c r="G4122" t="s">
        <v>8964</v>
      </c>
      <c r="H4122" t="s">
        <v>6454</v>
      </c>
      <c r="I4122" t="s">
        <v>55</v>
      </c>
      <c r="J4122" t="s">
        <v>643</v>
      </c>
      <c r="K4122" t="s">
        <v>10349</v>
      </c>
      <c r="L4122" t="s">
        <v>10265</v>
      </c>
      <c r="M4122" t="s">
        <v>10350</v>
      </c>
      <c r="N4122" t="s">
        <v>7001</v>
      </c>
      <c r="O4122" t="s">
        <v>7002</v>
      </c>
      <c r="P4122">
        <v>2266000</v>
      </c>
      <c r="Q4122" t="s">
        <v>6636</v>
      </c>
      <c r="R4122" t="s">
        <v>6636</v>
      </c>
      <c r="S4122" s="12"/>
      <c r="T4122" s="13"/>
      <c r="U4122" t="s">
        <v>6671</v>
      </c>
    </row>
    <row r="4123" spans="1:21" x14ac:dyDescent="0.25">
      <c r="A4123" t="s">
        <v>6637</v>
      </c>
      <c r="B4123" s="12">
        <v>43137</v>
      </c>
      <c r="C4123" t="s">
        <v>10347</v>
      </c>
      <c r="D4123" s="11">
        <v>46212.660648148201</v>
      </c>
      <c r="E4123" t="s">
        <v>10348</v>
      </c>
      <c r="F4123" t="s">
        <v>6413</v>
      </c>
      <c r="G4123" t="s">
        <v>8966</v>
      </c>
      <c r="H4123" t="s">
        <v>6454</v>
      </c>
      <c r="I4123" t="s">
        <v>55</v>
      </c>
      <c r="J4123" t="s">
        <v>643</v>
      </c>
      <c r="K4123" t="s">
        <v>10349</v>
      </c>
      <c r="L4123" t="s">
        <v>10265</v>
      </c>
      <c r="M4123" t="s">
        <v>10350</v>
      </c>
      <c r="N4123" t="s">
        <v>7001</v>
      </c>
      <c r="O4123" t="s">
        <v>7002</v>
      </c>
      <c r="P4123">
        <v>2266000</v>
      </c>
      <c r="Q4123" t="s">
        <v>6636</v>
      </c>
      <c r="R4123" t="s">
        <v>6636</v>
      </c>
      <c r="S4123" s="12"/>
      <c r="T4123" s="13"/>
      <c r="U4123" t="s">
        <v>6671</v>
      </c>
    </row>
    <row r="4124" spans="1:21" x14ac:dyDescent="0.25">
      <c r="A4124" t="s">
        <v>6637</v>
      </c>
      <c r="B4124" s="12">
        <v>43076</v>
      </c>
      <c r="C4124" t="s">
        <v>10351</v>
      </c>
      <c r="D4124" s="11">
        <v>46214.469907407401</v>
      </c>
      <c r="E4124" t="s">
        <v>10352</v>
      </c>
      <c r="F4124" t="s">
        <v>6413</v>
      </c>
      <c r="G4124" t="s">
        <v>8964</v>
      </c>
      <c r="H4124" t="s">
        <v>6454</v>
      </c>
      <c r="I4124" t="s">
        <v>65</v>
      </c>
      <c r="J4124" t="s">
        <v>636</v>
      </c>
      <c r="K4124" t="s">
        <v>10349</v>
      </c>
      <c r="L4124" t="s">
        <v>10265</v>
      </c>
      <c r="M4124" t="s">
        <v>10350</v>
      </c>
      <c r="N4124" t="s">
        <v>7001</v>
      </c>
      <c r="O4124" t="s">
        <v>7002</v>
      </c>
      <c r="P4124">
        <v>2266000</v>
      </c>
      <c r="Q4124" t="s">
        <v>6636</v>
      </c>
      <c r="R4124" t="s">
        <v>6636</v>
      </c>
      <c r="S4124" s="12"/>
      <c r="T4124" s="13"/>
      <c r="U4124" t="s">
        <v>6671</v>
      </c>
    </row>
    <row r="4125" spans="1:21" x14ac:dyDescent="0.25">
      <c r="A4125" t="s">
        <v>6637</v>
      </c>
      <c r="B4125" s="12">
        <v>43076</v>
      </c>
      <c r="C4125" t="s">
        <v>10351</v>
      </c>
      <c r="D4125" s="11">
        <v>46214.469907407401</v>
      </c>
      <c r="E4125" t="s">
        <v>10352</v>
      </c>
      <c r="F4125" t="s">
        <v>6413</v>
      </c>
      <c r="G4125" t="s">
        <v>8966</v>
      </c>
      <c r="H4125" t="s">
        <v>6454</v>
      </c>
      <c r="I4125" t="s">
        <v>65</v>
      </c>
      <c r="J4125" t="s">
        <v>636</v>
      </c>
      <c r="K4125" t="s">
        <v>10349</v>
      </c>
      <c r="L4125" t="s">
        <v>10265</v>
      </c>
      <c r="M4125" t="s">
        <v>10350</v>
      </c>
      <c r="N4125" t="s">
        <v>7001</v>
      </c>
      <c r="O4125" t="s">
        <v>7002</v>
      </c>
      <c r="P4125">
        <v>2266000</v>
      </c>
      <c r="Q4125" t="s">
        <v>6636</v>
      </c>
      <c r="R4125" t="s">
        <v>6636</v>
      </c>
      <c r="S4125" s="12"/>
      <c r="T4125" s="13"/>
      <c r="U4125" t="s">
        <v>6671</v>
      </c>
    </row>
    <row r="4126" spans="1:21" x14ac:dyDescent="0.25">
      <c r="A4126" t="s">
        <v>6619</v>
      </c>
      <c r="B4126" s="12">
        <v>43076</v>
      </c>
      <c r="C4126" t="s">
        <v>10351</v>
      </c>
      <c r="D4126" s="11">
        <v>46214.505150463003</v>
      </c>
      <c r="E4126" t="s">
        <v>10352</v>
      </c>
      <c r="F4126" t="s">
        <v>6413</v>
      </c>
      <c r="G4126" t="s">
        <v>8964</v>
      </c>
      <c r="H4126" t="s">
        <v>6454</v>
      </c>
      <c r="I4126" t="s">
        <v>65</v>
      </c>
      <c r="J4126" t="s">
        <v>636</v>
      </c>
      <c r="K4126" t="s">
        <v>10349</v>
      </c>
      <c r="L4126" t="s">
        <v>10265</v>
      </c>
      <c r="M4126" t="s">
        <v>10350</v>
      </c>
      <c r="N4126" t="s">
        <v>7001</v>
      </c>
      <c r="O4126" t="s">
        <v>7002</v>
      </c>
      <c r="P4126">
        <v>2266000</v>
      </c>
      <c r="Q4126" t="s">
        <v>6636</v>
      </c>
      <c r="R4126" t="s">
        <v>6636</v>
      </c>
      <c r="S4126" s="12"/>
      <c r="T4126" s="13"/>
      <c r="U4126" t="s">
        <v>6671</v>
      </c>
    </row>
    <row r="4127" spans="1:21" x14ac:dyDescent="0.25">
      <c r="A4127" t="s">
        <v>6619</v>
      </c>
      <c r="B4127" s="12">
        <v>43076</v>
      </c>
      <c r="C4127" t="s">
        <v>10351</v>
      </c>
      <c r="D4127" s="11">
        <v>46214.505150463003</v>
      </c>
      <c r="E4127" t="s">
        <v>10352</v>
      </c>
      <c r="F4127" t="s">
        <v>6413</v>
      </c>
      <c r="G4127" t="s">
        <v>8966</v>
      </c>
      <c r="H4127" t="s">
        <v>6454</v>
      </c>
      <c r="I4127" t="s">
        <v>65</v>
      </c>
      <c r="J4127" t="s">
        <v>636</v>
      </c>
      <c r="K4127" t="s">
        <v>10349</v>
      </c>
      <c r="L4127" t="s">
        <v>10265</v>
      </c>
      <c r="M4127" t="s">
        <v>10350</v>
      </c>
      <c r="N4127" t="s">
        <v>7001</v>
      </c>
      <c r="O4127" t="s">
        <v>7002</v>
      </c>
      <c r="P4127">
        <v>2266000</v>
      </c>
      <c r="Q4127" t="s">
        <v>6636</v>
      </c>
      <c r="R4127" t="s">
        <v>6636</v>
      </c>
      <c r="S4127" s="12"/>
      <c r="T4127" s="13"/>
      <c r="U4127" t="s">
        <v>6671</v>
      </c>
    </row>
    <row r="4128" spans="1:21" x14ac:dyDescent="0.25">
      <c r="A4128" t="s">
        <v>6637</v>
      </c>
      <c r="B4128" s="12">
        <v>38960</v>
      </c>
      <c r="C4128" t="s">
        <v>10353</v>
      </c>
      <c r="D4128" s="11">
        <v>46214.527546296304</v>
      </c>
      <c r="E4128" t="s">
        <v>10354</v>
      </c>
      <c r="F4128" t="s">
        <v>6413</v>
      </c>
      <c r="G4128" t="s">
        <v>8964</v>
      </c>
      <c r="H4128" t="s">
        <v>6454</v>
      </c>
      <c r="I4128" t="s">
        <v>65</v>
      </c>
      <c r="J4128" t="s">
        <v>636</v>
      </c>
      <c r="K4128" t="s">
        <v>10355</v>
      </c>
      <c r="L4128" t="s">
        <v>10265</v>
      </c>
      <c r="M4128" t="s">
        <v>10356</v>
      </c>
      <c r="N4128" t="s">
        <v>7001</v>
      </c>
      <c r="O4128" t="s">
        <v>7007</v>
      </c>
      <c r="P4128">
        <v>1099000</v>
      </c>
      <c r="Q4128" t="s">
        <v>6636</v>
      </c>
      <c r="R4128" t="s">
        <v>6636</v>
      </c>
      <c r="S4128" s="12"/>
      <c r="T4128" s="13"/>
      <c r="U4128" t="s">
        <v>6671</v>
      </c>
    </row>
    <row r="4129" spans="1:21" x14ac:dyDescent="0.25">
      <c r="A4129" t="s">
        <v>6637</v>
      </c>
      <c r="B4129" s="12">
        <v>38960</v>
      </c>
      <c r="C4129" t="s">
        <v>10353</v>
      </c>
      <c r="D4129" s="11">
        <v>46214.527546296304</v>
      </c>
      <c r="E4129" t="s">
        <v>10354</v>
      </c>
      <c r="F4129" t="s">
        <v>6413</v>
      </c>
      <c r="G4129" t="s">
        <v>8966</v>
      </c>
      <c r="H4129" t="s">
        <v>6454</v>
      </c>
      <c r="I4129" t="s">
        <v>65</v>
      </c>
      <c r="J4129" t="s">
        <v>636</v>
      </c>
      <c r="K4129" t="s">
        <v>10355</v>
      </c>
      <c r="L4129" t="s">
        <v>10265</v>
      </c>
      <c r="M4129" t="s">
        <v>10356</v>
      </c>
      <c r="N4129" t="s">
        <v>7001</v>
      </c>
      <c r="O4129" t="s">
        <v>7007</v>
      </c>
      <c r="P4129">
        <v>1099000</v>
      </c>
      <c r="Q4129" t="s">
        <v>6636</v>
      </c>
      <c r="R4129" t="s">
        <v>6636</v>
      </c>
      <c r="S4129" s="12"/>
      <c r="T4129" s="13"/>
      <c r="U4129" t="s">
        <v>6671</v>
      </c>
    </row>
    <row r="4130" spans="1:21" x14ac:dyDescent="0.25">
      <c r="A4130" t="s">
        <v>6619</v>
      </c>
      <c r="B4130" s="12">
        <v>43137</v>
      </c>
      <c r="C4130" t="s">
        <v>10347</v>
      </c>
      <c r="D4130" s="11">
        <v>46215.647731481498</v>
      </c>
      <c r="E4130" t="s">
        <v>10348</v>
      </c>
      <c r="F4130" t="s">
        <v>6413</v>
      </c>
      <c r="G4130" t="s">
        <v>8964</v>
      </c>
      <c r="H4130" t="s">
        <v>6454</v>
      </c>
      <c r="I4130" t="s">
        <v>55</v>
      </c>
      <c r="J4130" t="s">
        <v>643</v>
      </c>
      <c r="K4130" t="s">
        <v>10349</v>
      </c>
      <c r="L4130" t="s">
        <v>10265</v>
      </c>
      <c r="M4130" t="s">
        <v>10350</v>
      </c>
      <c r="N4130" t="s">
        <v>7001</v>
      </c>
      <c r="O4130" t="s">
        <v>7002</v>
      </c>
      <c r="P4130">
        <v>2266000</v>
      </c>
      <c r="Q4130" t="s">
        <v>6636</v>
      </c>
      <c r="R4130" t="s">
        <v>6636</v>
      </c>
      <c r="S4130" s="12"/>
      <c r="T4130" s="13"/>
      <c r="U4130" t="s">
        <v>6671</v>
      </c>
    </row>
    <row r="4131" spans="1:21" x14ac:dyDescent="0.25">
      <c r="A4131" t="s">
        <v>6619</v>
      </c>
      <c r="B4131" s="12">
        <v>43137</v>
      </c>
      <c r="C4131" t="s">
        <v>10347</v>
      </c>
      <c r="D4131" s="11">
        <v>46215.647731481498</v>
      </c>
      <c r="E4131" t="s">
        <v>10348</v>
      </c>
      <c r="F4131" t="s">
        <v>6413</v>
      </c>
      <c r="G4131" t="s">
        <v>8966</v>
      </c>
      <c r="H4131" t="s">
        <v>6454</v>
      </c>
      <c r="I4131" t="s">
        <v>55</v>
      </c>
      <c r="J4131" t="s">
        <v>643</v>
      </c>
      <c r="K4131" t="s">
        <v>10349</v>
      </c>
      <c r="L4131" t="s">
        <v>10265</v>
      </c>
      <c r="M4131" t="s">
        <v>10350</v>
      </c>
      <c r="N4131" t="s">
        <v>7001</v>
      </c>
      <c r="O4131" t="s">
        <v>7002</v>
      </c>
      <c r="P4131">
        <v>2266000</v>
      </c>
      <c r="Q4131" t="s">
        <v>6636</v>
      </c>
      <c r="R4131" t="s">
        <v>6636</v>
      </c>
      <c r="S4131" s="12"/>
      <c r="T4131" s="13"/>
      <c r="U4131" t="s">
        <v>6671</v>
      </c>
    </row>
    <row r="4132" spans="1:21" x14ac:dyDescent="0.25">
      <c r="A4132" t="s">
        <v>6614</v>
      </c>
      <c r="B4132" s="12"/>
      <c r="C4132" t="s">
        <v>10357</v>
      </c>
      <c r="D4132" s="11">
        <v>46184</v>
      </c>
      <c r="E4132" t="s">
        <v>10358</v>
      </c>
      <c r="F4132" t="s">
        <v>6413</v>
      </c>
      <c r="G4132" t="s">
        <v>6636</v>
      </c>
      <c r="H4132" t="s">
        <v>2608</v>
      </c>
      <c r="I4132" t="s">
        <v>6636</v>
      </c>
      <c r="J4132" t="s">
        <v>6636</v>
      </c>
      <c r="K4132" t="s">
        <v>6636</v>
      </c>
      <c r="L4132" t="s">
        <v>6636</v>
      </c>
      <c r="M4132" t="s">
        <v>6636</v>
      </c>
      <c r="N4132" t="s">
        <v>6636</v>
      </c>
      <c r="O4132" t="s">
        <v>6636</v>
      </c>
      <c r="P4132">
        <v>1797000</v>
      </c>
      <c r="Q4132" t="s">
        <v>6867</v>
      </c>
      <c r="R4132" t="s">
        <v>7109</v>
      </c>
      <c r="S4132" s="12">
        <v>1</v>
      </c>
      <c r="T4132" s="13"/>
      <c r="U4132" t="s">
        <v>6636</v>
      </c>
    </row>
    <row r="4133" spans="1:21" x14ac:dyDescent="0.25">
      <c r="A4133" t="s">
        <v>6614</v>
      </c>
      <c r="B4133" s="12"/>
      <c r="C4133" t="s">
        <v>10359</v>
      </c>
      <c r="D4133" s="11">
        <v>46185</v>
      </c>
      <c r="E4133" t="s">
        <v>10360</v>
      </c>
      <c r="F4133" t="s">
        <v>6413</v>
      </c>
      <c r="G4133" t="s">
        <v>6636</v>
      </c>
      <c r="H4133" t="s">
        <v>2608</v>
      </c>
      <c r="I4133" t="s">
        <v>6636</v>
      </c>
      <c r="J4133" t="s">
        <v>6636</v>
      </c>
      <c r="K4133" t="s">
        <v>6636</v>
      </c>
      <c r="L4133" t="s">
        <v>6636</v>
      </c>
      <c r="M4133" t="s">
        <v>6636</v>
      </c>
      <c r="N4133" t="s">
        <v>6636</v>
      </c>
      <c r="O4133" t="s">
        <v>6636</v>
      </c>
      <c r="P4133">
        <v>850000</v>
      </c>
      <c r="Q4133" t="s">
        <v>6867</v>
      </c>
      <c r="R4133" t="s">
        <v>7109</v>
      </c>
      <c r="S4133" s="12">
        <v>1</v>
      </c>
      <c r="T4133" s="13"/>
      <c r="U4133" t="s">
        <v>6671</v>
      </c>
    </row>
    <row r="4134" spans="1:21" x14ac:dyDescent="0.25">
      <c r="A4134" t="s">
        <v>6614</v>
      </c>
      <c r="B4134" s="12"/>
      <c r="C4134" t="s">
        <v>10361</v>
      </c>
      <c r="D4134" s="11">
        <v>46190</v>
      </c>
      <c r="E4134" t="s">
        <v>10362</v>
      </c>
      <c r="F4134" t="s">
        <v>6413</v>
      </c>
      <c r="G4134" t="s">
        <v>6636</v>
      </c>
      <c r="H4134" t="s">
        <v>2608</v>
      </c>
      <c r="I4134" t="s">
        <v>6636</v>
      </c>
      <c r="J4134" t="s">
        <v>6636</v>
      </c>
      <c r="K4134" t="s">
        <v>6636</v>
      </c>
      <c r="L4134" t="s">
        <v>6636</v>
      </c>
      <c r="M4134" t="s">
        <v>10363</v>
      </c>
      <c r="N4134" t="s">
        <v>7001</v>
      </c>
      <c r="O4134" t="s">
        <v>7007</v>
      </c>
      <c r="P4134">
        <v>1064000</v>
      </c>
      <c r="Q4134" t="s">
        <v>6636</v>
      </c>
      <c r="R4134" t="s">
        <v>6636</v>
      </c>
      <c r="S4134" s="12">
        <v>1</v>
      </c>
      <c r="T4134" s="13"/>
      <c r="U4134" t="s">
        <v>6636</v>
      </c>
    </row>
    <row r="4135" spans="1:21" x14ac:dyDescent="0.25">
      <c r="A4135" t="s">
        <v>6983</v>
      </c>
      <c r="B4135" s="12"/>
      <c r="C4135" t="s">
        <v>10313</v>
      </c>
      <c r="D4135" s="11">
        <v>46195</v>
      </c>
      <c r="E4135" t="s">
        <v>10314</v>
      </c>
      <c r="F4135" t="s">
        <v>6413</v>
      </c>
      <c r="G4135" t="s">
        <v>8964</v>
      </c>
      <c r="H4135" t="s">
        <v>2608</v>
      </c>
      <c r="I4135" t="s">
        <v>55</v>
      </c>
      <c r="J4135" t="s">
        <v>44</v>
      </c>
      <c r="K4135" t="s">
        <v>6636</v>
      </c>
      <c r="L4135" t="s">
        <v>6636</v>
      </c>
      <c r="M4135" t="s">
        <v>6636</v>
      </c>
      <c r="N4135" t="s">
        <v>6636</v>
      </c>
      <c r="O4135" t="s">
        <v>6636</v>
      </c>
      <c r="P4135">
        <v>1757000</v>
      </c>
      <c r="Q4135" t="s">
        <v>6636</v>
      </c>
      <c r="R4135" t="s">
        <v>6636</v>
      </c>
      <c r="S4135" s="12"/>
      <c r="T4135" s="13"/>
      <c r="U4135" t="s">
        <v>6671</v>
      </c>
    </row>
    <row r="4136" spans="1:21" x14ac:dyDescent="0.25">
      <c r="A4136" t="s">
        <v>6983</v>
      </c>
      <c r="B4136" s="12"/>
      <c r="C4136" t="s">
        <v>10313</v>
      </c>
      <c r="D4136" s="11">
        <v>46195</v>
      </c>
      <c r="E4136" t="s">
        <v>10314</v>
      </c>
      <c r="F4136" t="s">
        <v>6413</v>
      </c>
      <c r="G4136" t="s">
        <v>8966</v>
      </c>
      <c r="H4136" t="s">
        <v>2608</v>
      </c>
      <c r="I4136" t="s">
        <v>55</v>
      </c>
      <c r="J4136" t="s">
        <v>44</v>
      </c>
      <c r="K4136" t="s">
        <v>6636</v>
      </c>
      <c r="L4136" t="s">
        <v>6636</v>
      </c>
      <c r="M4136" t="s">
        <v>6636</v>
      </c>
      <c r="N4136" t="s">
        <v>6636</v>
      </c>
      <c r="O4136" t="s">
        <v>6636</v>
      </c>
      <c r="P4136">
        <v>1757000</v>
      </c>
      <c r="Q4136" t="s">
        <v>6636</v>
      </c>
      <c r="R4136" t="s">
        <v>6636</v>
      </c>
      <c r="S4136" s="12">
        <v>1</v>
      </c>
      <c r="T4136" s="13">
        <v>21962</v>
      </c>
      <c r="U4136" t="s">
        <v>6671</v>
      </c>
    </row>
    <row r="4137" spans="1:21" x14ac:dyDescent="0.25">
      <c r="A4137" t="s">
        <v>6614</v>
      </c>
      <c r="B4137" s="12"/>
      <c r="C4137" t="s">
        <v>10364</v>
      </c>
      <c r="D4137" s="11">
        <v>46203</v>
      </c>
      <c r="E4137" t="s">
        <v>10365</v>
      </c>
      <c r="F4137" t="s">
        <v>6413</v>
      </c>
      <c r="G4137" t="s">
        <v>6636</v>
      </c>
      <c r="H4137" t="s">
        <v>2608</v>
      </c>
      <c r="I4137" t="s">
        <v>6636</v>
      </c>
      <c r="J4137" t="s">
        <v>6636</v>
      </c>
      <c r="K4137" t="s">
        <v>6636</v>
      </c>
      <c r="L4137" t="s">
        <v>6636</v>
      </c>
      <c r="M4137" t="s">
        <v>10366</v>
      </c>
      <c r="N4137" t="s">
        <v>7001</v>
      </c>
      <c r="O4137" t="s">
        <v>7007</v>
      </c>
      <c r="P4137">
        <v>1146000</v>
      </c>
      <c r="Q4137" t="s">
        <v>6867</v>
      </c>
      <c r="R4137" t="s">
        <v>8501</v>
      </c>
      <c r="S4137" s="12">
        <v>1</v>
      </c>
      <c r="T4137" s="13"/>
      <c r="U4137" t="s">
        <v>6724</v>
      </c>
    </row>
    <row r="4138" spans="1:21" x14ac:dyDescent="0.25">
      <c r="A4138" t="s">
        <v>6614</v>
      </c>
      <c r="B4138" s="12"/>
      <c r="C4138" t="s">
        <v>10367</v>
      </c>
      <c r="D4138" s="11">
        <v>46185</v>
      </c>
      <c r="E4138" t="s">
        <v>10368</v>
      </c>
      <c r="F4138" t="s">
        <v>6617</v>
      </c>
      <c r="G4138" t="s">
        <v>6636</v>
      </c>
      <c r="H4138" t="s">
        <v>10369</v>
      </c>
      <c r="I4138" t="s">
        <v>6636</v>
      </c>
      <c r="J4138" t="s">
        <v>6636</v>
      </c>
      <c r="K4138" t="s">
        <v>6636</v>
      </c>
      <c r="L4138" t="s">
        <v>6636</v>
      </c>
      <c r="M4138" t="s">
        <v>10370</v>
      </c>
      <c r="N4138" t="s">
        <v>6761</v>
      </c>
      <c r="O4138" t="s">
        <v>6762</v>
      </c>
      <c r="P4138">
        <v>2050000</v>
      </c>
      <c r="Q4138" t="s">
        <v>6867</v>
      </c>
      <c r="R4138" t="s">
        <v>6779</v>
      </c>
      <c r="S4138" s="12">
        <v>1</v>
      </c>
      <c r="T4138" s="13"/>
      <c r="U4138" t="s">
        <v>10371</v>
      </c>
    </row>
    <row r="4139" spans="1:21" x14ac:dyDescent="0.25">
      <c r="A4139" t="s">
        <v>6614</v>
      </c>
      <c r="B4139" s="12"/>
      <c r="C4139" t="s">
        <v>10372</v>
      </c>
      <c r="D4139" s="11">
        <v>46186</v>
      </c>
      <c r="E4139" t="s">
        <v>10373</v>
      </c>
      <c r="F4139" t="s">
        <v>6617</v>
      </c>
      <c r="G4139" t="s">
        <v>6636</v>
      </c>
      <c r="H4139" t="s">
        <v>10369</v>
      </c>
      <c r="I4139" t="s">
        <v>6636</v>
      </c>
      <c r="J4139" t="s">
        <v>6636</v>
      </c>
      <c r="K4139" t="s">
        <v>6636</v>
      </c>
      <c r="L4139" t="s">
        <v>6636</v>
      </c>
      <c r="M4139" t="s">
        <v>10374</v>
      </c>
      <c r="N4139" t="s">
        <v>6761</v>
      </c>
      <c r="O4139" t="s">
        <v>6762</v>
      </c>
      <c r="P4139">
        <v>1970000</v>
      </c>
      <c r="Q4139" t="s">
        <v>6636</v>
      </c>
      <c r="R4139" t="s">
        <v>6636</v>
      </c>
      <c r="S4139" s="12">
        <v>1</v>
      </c>
      <c r="T4139" s="13"/>
      <c r="U4139" t="s">
        <v>6636</v>
      </c>
    </row>
    <row r="4140" spans="1:21" x14ac:dyDescent="0.25">
      <c r="A4140" t="s">
        <v>6983</v>
      </c>
      <c r="B4140" s="12"/>
      <c r="C4140" t="s">
        <v>10375</v>
      </c>
      <c r="D4140" s="11">
        <v>46189</v>
      </c>
      <c r="E4140" t="s">
        <v>10376</v>
      </c>
      <c r="F4140" t="s">
        <v>6617</v>
      </c>
      <c r="G4140" t="s">
        <v>10377</v>
      </c>
      <c r="H4140" t="s">
        <v>10369</v>
      </c>
      <c r="I4140" t="s">
        <v>65</v>
      </c>
      <c r="J4140" t="s">
        <v>573</v>
      </c>
      <c r="K4140" t="s">
        <v>6636</v>
      </c>
      <c r="L4140" t="s">
        <v>6636</v>
      </c>
      <c r="M4140" t="s">
        <v>6636</v>
      </c>
      <c r="N4140" t="s">
        <v>6636</v>
      </c>
      <c r="O4140" t="s">
        <v>6636</v>
      </c>
      <c r="P4140">
        <v>2639900</v>
      </c>
      <c r="Q4140" t="s">
        <v>6636</v>
      </c>
      <c r="R4140" t="s">
        <v>6636</v>
      </c>
      <c r="S4140" s="12"/>
      <c r="T4140" s="13"/>
      <c r="U4140" t="s">
        <v>6636</v>
      </c>
    </row>
    <row r="4141" spans="1:21" x14ac:dyDescent="0.25">
      <c r="A4141" t="s">
        <v>6983</v>
      </c>
      <c r="B4141" s="12"/>
      <c r="C4141" t="s">
        <v>10375</v>
      </c>
      <c r="D4141" s="11">
        <v>46189</v>
      </c>
      <c r="E4141" t="s">
        <v>10376</v>
      </c>
      <c r="F4141" t="s">
        <v>6617</v>
      </c>
      <c r="G4141" t="s">
        <v>10378</v>
      </c>
      <c r="H4141" t="s">
        <v>10369</v>
      </c>
      <c r="I4141" t="s">
        <v>65</v>
      </c>
      <c r="J4141" t="s">
        <v>573</v>
      </c>
      <c r="K4141" t="s">
        <v>6636</v>
      </c>
      <c r="L4141" t="s">
        <v>6636</v>
      </c>
      <c r="M4141" t="s">
        <v>6636</v>
      </c>
      <c r="N4141" t="s">
        <v>6636</v>
      </c>
      <c r="O4141" t="s">
        <v>6636</v>
      </c>
      <c r="P4141">
        <v>2639900</v>
      </c>
      <c r="Q4141" t="s">
        <v>6636</v>
      </c>
      <c r="R4141" t="s">
        <v>6636</v>
      </c>
      <c r="S4141" s="12">
        <v>1</v>
      </c>
      <c r="T4141" s="13">
        <v>43998</v>
      </c>
      <c r="U4141" t="s">
        <v>6636</v>
      </c>
    </row>
    <row r="4142" spans="1:21" x14ac:dyDescent="0.25">
      <c r="A4142" t="s">
        <v>6614</v>
      </c>
      <c r="B4142" s="12"/>
      <c r="C4142" t="s">
        <v>10379</v>
      </c>
      <c r="D4142" s="11">
        <v>46191</v>
      </c>
      <c r="E4142" t="s">
        <v>10380</v>
      </c>
      <c r="F4142" t="s">
        <v>6617</v>
      </c>
      <c r="G4142" t="s">
        <v>6636</v>
      </c>
      <c r="H4142" t="s">
        <v>10369</v>
      </c>
      <c r="I4142" t="s">
        <v>6636</v>
      </c>
      <c r="J4142" t="s">
        <v>6636</v>
      </c>
      <c r="K4142" t="s">
        <v>6636</v>
      </c>
      <c r="L4142" t="s">
        <v>6636</v>
      </c>
      <c r="M4142" t="s">
        <v>10381</v>
      </c>
      <c r="N4142" t="s">
        <v>6761</v>
      </c>
      <c r="O4142" t="s">
        <v>6762</v>
      </c>
      <c r="P4142">
        <v>1970000</v>
      </c>
      <c r="Q4142" t="s">
        <v>6636</v>
      </c>
      <c r="R4142" t="s">
        <v>6636</v>
      </c>
      <c r="S4142" s="12">
        <v>1</v>
      </c>
      <c r="T4142" s="13"/>
      <c r="U4142" t="s">
        <v>10382</v>
      </c>
    </row>
    <row r="4143" spans="1:21" x14ac:dyDescent="0.25">
      <c r="A4143" t="s">
        <v>6614</v>
      </c>
      <c r="B4143" s="12"/>
      <c r="C4143" t="s">
        <v>10383</v>
      </c>
      <c r="D4143" s="11">
        <v>46191</v>
      </c>
      <c r="E4143" t="s">
        <v>10384</v>
      </c>
      <c r="F4143" t="s">
        <v>6617</v>
      </c>
      <c r="G4143" t="s">
        <v>6636</v>
      </c>
      <c r="H4143" t="s">
        <v>10369</v>
      </c>
      <c r="I4143" t="s">
        <v>6636</v>
      </c>
      <c r="J4143" t="s">
        <v>6636</v>
      </c>
      <c r="K4143" t="s">
        <v>6636</v>
      </c>
      <c r="L4143" t="s">
        <v>6636</v>
      </c>
      <c r="M4143" t="s">
        <v>6636</v>
      </c>
      <c r="N4143" t="s">
        <v>6636</v>
      </c>
      <c r="O4143" t="s">
        <v>6636</v>
      </c>
      <c r="P4143">
        <v>2050000</v>
      </c>
      <c r="Q4143" t="s">
        <v>6867</v>
      </c>
      <c r="R4143" t="s">
        <v>6911</v>
      </c>
      <c r="S4143" s="12">
        <v>1</v>
      </c>
      <c r="T4143" s="13"/>
      <c r="U4143" t="s">
        <v>6901</v>
      </c>
    </row>
    <row r="4144" spans="1:21" x14ac:dyDescent="0.25">
      <c r="A4144" t="s">
        <v>6614</v>
      </c>
      <c r="B4144" s="12"/>
      <c r="C4144" t="s">
        <v>10385</v>
      </c>
      <c r="D4144" s="11">
        <v>46192</v>
      </c>
      <c r="E4144" t="s">
        <v>10386</v>
      </c>
      <c r="F4144" t="s">
        <v>6617</v>
      </c>
      <c r="G4144" t="s">
        <v>6636</v>
      </c>
      <c r="H4144" t="s">
        <v>10369</v>
      </c>
      <c r="I4144" t="s">
        <v>6636</v>
      </c>
      <c r="J4144" t="s">
        <v>6636</v>
      </c>
      <c r="K4144" t="s">
        <v>6636</v>
      </c>
      <c r="L4144" t="s">
        <v>6636</v>
      </c>
      <c r="M4144" t="s">
        <v>6636</v>
      </c>
      <c r="N4144" t="s">
        <v>6636</v>
      </c>
      <c r="O4144" t="s">
        <v>6636</v>
      </c>
      <c r="P4144">
        <v>2520000</v>
      </c>
      <c r="Q4144" t="s">
        <v>6636</v>
      </c>
      <c r="R4144" t="s">
        <v>6636</v>
      </c>
      <c r="S4144" s="12">
        <v>1</v>
      </c>
      <c r="T4144" s="13"/>
      <c r="U4144" t="s">
        <v>6636</v>
      </c>
    </row>
    <row r="4145" spans="1:21" x14ac:dyDescent="0.25">
      <c r="A4145" t="s">
        <v>6614</v>
      </c>
      <c r="B4145" s="12"/>
      <c r="C4145" t="s">
        <v>10387</v>
      </c>
      <c r="D4145" s="11">
        <v>46194</v>
      </c>
      <c r="E4145" t="s">
        <v>10388</v>
      </c>
      <c r="F4145" t="s">
        <v>6617</v>
      </c>
      <c r="G4145" t="s">
        <v>6636</v>
      </c>
      <c r="H4145" t="s">
        <v>10369</v>
      </c>
      <c r="I4145" t="s">
        <v>6636</v>
      </c>
      <c r="J4145" t="s">
        <v>6636</v>
      </c>
      <c r="K4145" t="s">
        <v>6636</v>
      </c>
      <c r="L4145" t="s">
        <v>6636</v>
      </c>
      <c r="M4145" t="s">
        <v>10381</v>
      </c>
      <c r="N4145" t="s">
        <v>6761</v>
      </c>
      <c r="O4145" t="s">
        <v>6762</v>
      </c>
      <c r="P4145">
        <v>2050000</v>
      </c>
      <c r="Q4145" t="s">
        <v>6867</v>
      </c>
      <c r="R4145" t="s">
        <v>6911</v>
      </c>
      <c r="S4145" s="12">
        <v>1</v>
      </c>
      <c r="T4145" s="13"/>
      <c r="U4145" t="s">
        <v>6636</v>
      </c>
    </row>
    <row r="4146" spans="1:21" x14ac:dyDescent="0.25">
      <c r="A4146" t="s">
        <v>6614</v>
      </c>
      <c r="B4146" s="12"/>
      <c r="C4146" t="s">
        <v>10389</v>
      </c>
      <c r="D4146" s="11">
        <v>46203</v>
      </c>
      <c r="E4146" t="s">
        <v>10390</v>
      </c>
      <c r="F4146" t="s">
        <v>6617</v>
      </c>
      <c r="G4146" t="s">
        <v>6636</v>
      </c>
      <c r="H4146" t="s">
        <v>10369</v>
      </c>
      <c r="I4146" t="s">
        <v>6636</v>
      </c>
      <c r="J4146" t="s">
        <v>6636</v>
      </c>
      <c r="K4146" t="s">
        <v>6636</v>
      </c>
      <c r="L4146" t="s">
        <v>6636</v>
      </c>
      <c r="M4146" t="s">
        <v>10391</v>
      </c>
      <c r="N4146" t="s">
        <v>6761</v>
      </c>
      <c r="O4146" t="s">
        <v>6762</v>
      </c>
      <c r="P4146">
        <v>1970000</v>
      </c>
      <c r="Q4146" t="s">
        <v>6636</v>
      </c>
      <c r="R4146" t="s">
        <v>6636</v>
      </c>
      <c r="S4146" s="12">
        <v>1</v>
      </c>
      <c r="T4146" s="13"/>
      <c r="U4146" t="s">
        <v>6901</v>
      </c>
    </row>
    <row r="4147" spans="1:21" x14ac:dyDescent="0.25">
      <c r="A4147" t="s">
        <v>6614</v>
      </c>
      <c r="B4147" s="12"/>
      <c r="C4147" t="s">
        <v>10392</v>
      </c>
      <c r="D4147" s="11">
        <v>46203</v>
      </c>
      <c r="E4147" t="s">
        <v>10393</v>
      </c>
      <c r="F4147" t="s">
        <v>6617</v>
      </c>
      <c r="G4147" t="s">
        <v>6636</v>
      </c>
      <c r="H4147" t="s">
        <v>10369</v>
      </c>
      <c r="I4147" t="s">
        <v>6636</v>
      </c>
      <c r="J4147" t="s">
        <v>6636</v>
      </c>
      <c r="K4147" t="s">
        <v>6636</v>
      </c>
      <c r="L4147" t="s">
        <v>6636</v>
      </c>
      <c r="M4147" t="s">
        <v>6636</v>
      </c>
      <c r="N4147" t="s">
        <v>6636</v>
      </c>
      <c r="O4147" t="s">
        <v>6636</v>
      </c>
      <c r="P4147">
        <v>1970000</v>
      </c>
      <c r="Q4147" t="s">
        <v>6636</v>
      </c>
      <c r="R4147" t="s">
        <v>6636</v>
      </c>
      <c r="S4147" s="12">
        <v>1</v>
      </c>
      <c r="T4147" s="13"/>
      <c r="U4147" t="s">
        <v>6901</v>
      </c>
    </row>
    <row r="4148" spans="1:21" x14ac:dyDescent="0.25">
      <c r="A4148" t="s">
        <v>6614</v>
      </c>
      <c r="B4148" s="12"/>
      <c r="C4148" t="s">
        <v>10394</v>
      </c>
      <c r="D4148" s="11">
        <v>46209</v>
      </c>
      <c r="E4148" t="s">
        <v>10395</v>
      </c>
      <c r="F4148" t="s">
        <v>6617</v>
      </c>
      <c r="G4148" t="s">
        <v>6636</v>
      </c>
      <c r="H4148" t="s">
        <v>10369</v>
      </c>
      <c r="I4148" t="s">
        <v>6636</v>
      </c>
      <c r="J4148" t="s">
        <v>6636</v>
      </c>
      <c r="K4148" t="s">
        <v>6636</v>
      </c>
      <c r="L4148" t="s">
        <v>6636</v>
      </c>
      <c r="M4148" t="s">
        <v>10396</v>
      </c>
      <c r="N4148" t="s">
        <v>6761</v>
      </c>
      <c r="O4148" t="s">
        <v>6862</v>
      </c>
      <c r="P4148">
        <v>3670000</v>
      </c>
      <c r="Q4148" t="s">
        <v>6636</v>
      </c>
      <c r="R4148" t="s">
        <v>6636</v>
      </c>
      <c r="S4148" s="12">
        <v>1</v>
      </c>
      <c r="T4148" s="13"/>
      <c r="U4148" t="s">
        <v>6636</v>
      </c>
    </row>
    <row r="4149" spans="1:21" x14ac:dyDescent="0.25">
      <c r="A4149" t="s">
        <v>6614</v>
      </c>
      <c r="B4149" s="12"/>
      <c r="C4149" t="s">
        <v>10397</v>
      </c>
      <c r="D4149" s="11">
        <v>46210</v>
      </c>
      <c r="E4149" t="s">
        <v>10398</v>
      </c>
      <c r="F4149" t="s">
        <v>6617</v>
      </c>
      <c r="G4149" t="s">
        <v>6636</v>
      </c>
      <c r="H4149" t="s">
        <v>10369</v>
      </c>
      <c r="I4149" t="s">
        <v>6636</v>
      </c>
      <c r="J4149" t="s">
        <v>6636</v>
      </c>
      <c r="K4149" t="s">
        <v>6636</v>
      </c>
      <c r="L4149" t="s">
        <v>6636</v>
      </c>
      <c r="M4149" t="s">
        <v>10399</v>
      </c>
      <c r="N4149" t="s">
        <v>6761</v>
      </c>
      <c r="O4149" t="s">
        <v>6771</v>
      </c>
      <c r="P4149">
        <v>2130000</v>
      </c>
      <c r="Q4149" t="s">
        <v>6636</v>
      </c>
      <c r="R4149" t="s">
        <v>6636</v>
      </c>
      <c r="S4149" s="12">
        <v>1</v>
      </c>
      <c r="T4149" s="13"/>
      <c r="U4149" t="s">
        <v>6901</v>
      </c>
    </row>
    <row r="4150" spans="1:21" x14ac:dyDescent="0.25">
      <c r="A4150" t="s">
        <v>6614</v>
      </c>
      <c r="B4150" s="12"/>
      <c r="C4150" t="s">
        <v>10400</v>
      </c>
      <c r="D4150" s="11">
        <v>46211</v>
      </c>
      <c r="E4150" t="s">
        <v>10401</v>
      </c>
      <c r="F4150" t="s">
        <v>6617</v>
      </c>
      <c r="G4150" t="s">
        <v>6636</v>
      </c>
      <c r="H4150" t="s">
        <v>10369</v>
      </c>
      <c r="I4150" t="s">
        <v>6636</v>
      </c>
      <c r="J4150" t="s">
        <v>6636</v>
      </c>
      <c r="K4150" t="s">
        <v>6636</v>
      </c>
      <c r="L4150" t="s">
        <v>6636</v>
      </c>
      <c r="M4150" t="s">
        <v>6636</v>
      </c>
      <c r="N4150" t="s">
        <v>6636</v>
      </c>
      <c r="O4150" t="s">
        <v>6636</v>
      </c>
      <c r="P4150">
        <v>3640000</v>
      </c>
      <c r="Q4150" t="s">
        <v>6636</v>
      </c>
      <c r="R4150" t="s">
        <v>6636</v>
      </c>
      <c r="S4150" s="12">
        <v>1</v>
      </c>
      <c r="T4150" s="13"/>
      <c r="U4150" t="s">
        <v>6636</v>
      </c>
    </row>
    <row r="4151" spans="1:21" x14ac:dyDescent="0.25">
      <c r="A4151" t="s">
        <v>6614</v>
      </c>
      <c r="B4151" s="12"/>
      <c r="C4151" t="s">
        <v>10402</v>
      </c>
      <c r="D4151" s="11">
        <v>46212</v>
      </c>
      <c r="E4151" t="s">
        <v>10403</v>
      </c>
      <c r="F4151" t="s">
        <v>6617</v>
      </c>
      <c r="G4151" t="s">
        <v>6636</v>
      </c>
      <c r="H4151" t="s">
        <v>10369</v>
      </c>
      <c r="I4151" t="s">
        <v>6636</v>
      </c>
      <c r="J4151" t="s">
        <v>6636</v>
      </c>
      <c r="K4151" t="s">
        <v>6636</v>
      </c>
      <c r="L4151" t="s">
        <v>6636</v>
      </c>
      <c r="M4151" t="s">
        <v>6636</v>
      </c>
      <c r="N4151" t="s">
        <v>6636</v>
      </c>
      <c r="O4151" t="s">
        <v>6636</v>
      </c>
      <c r="P4151">
        <v>2270000</v>
      </c>
      <c r="Q4151" t="s">
        <v>6636</v>
      </c>
      <c r="R4151" t="s">
        <v>6636</v>
      </c>
      <c r="S4151" s="12">
        <v>1</v>
      </c>
      <c r="T4151" s="13"/>
      <c r="U4151" t="s">
        <v>6636</v>
      </c>
    </row>
    <row r="4152" spans="1:21" x14ac:dyDescent="0.25">
      <c r="A4152" t="s">
        <v>6614</v>
      </c>
      <c r="B4152" s="12"/>
      <c r="C4152" t="s">
        <v>10404</v>
      </c>
      <c r="D4152" s="11">
        <v>46215</v>
      </c>
      <c r="E4152" t="s">
        <v>10405</v>
      </c>
      <c r="F4152" t="s">
        <v>6617</v>
      </c>
      <c r="G4152" t="s">
        <v>6636</v>
      </c>
      <c r="H4152" t="s">
        <v>10369</v>
      </c>
      <c r="I4152" t="s">
        <v>6636</v>
      </c>
      <c r="J4152" t="s">
        <v>6636</v>
      </c>
      <c r="K4152" t="s">
        <v>6636</v>
      </c>
      <c r="L4152" t="s">
        <v>6636</v>
      </c>
      <c r="M4152" t="s">
        <v>10406</v>
      </c>
      <c r="N4152" t="s">
        <v>6761</v>
      </c>
      <c r="O4152" t="s">
        <v>6762</v>
      </c>
      <c r="P4152">
        <v>2280000</v>
      </c>
      <c r="Q4152" t="s">
        <v>6636</v>
      </c>
      <c r="R4152" t="s">
        <v>6636</v>
      </c>
      <c r="S4152" s="12">
        <v>1</v>
      </c>
      <c r="T4152" s="13"/>
      <c r="U4152" t="s">
        <v>6636</v>
      </c>
    </row>
    <row r="4153" spans="1:21" x14ac:dyDescent="0.25">
      <c r="A4153" t="s">
        <v>6614</v>
      </c>
      <c r="B4153" s="12"/>
      <c r="C4153" t="s">
        <v>10407</v>
      </c>
      <c r="D4153" s="11">
        <v>46218</v>
      </c>
      <c r="E4153" t="s">
        <v>10408</v>
      </c>
      <c r="F4153" t="s">
        <v>6617</v>
      </c>
      <c r="G4153" t="s">
        <v>6636</v>
      </c>
      <c r="H4153" t="s">
        <v>10369</v>
      </c>
      <c r="I4153" t="s">
        <v>6636</v>
      </c>
      <c r="J4153" t="s">
        <v>6636</v>
      </c>
      <c r="K4153" t="s">
        <v>6636</v>
      </c>
      <c r="L4153" t="s">
        <v>6636</v>
      </c>
      <c r="M4153" t="s">
        <v>6636</v>
      </c>
      <c r="N4153" t="s">
        <v>6636</v>
      </c>
      <c r="O4153" t="s">
        <v>6636</v>
      </c>
      <c r="P4153">
        <v>3800000</v>
      </c>
      <c r="Q4153" t="s">
        <v>6636</v>
      </c>
      <c r="R4153" t="s">
        <v>6636</v>
      </c>
      <c r="S4153" s="12">
        <v>1</v>
      </c>
      <c r="T4153" s="13"/>
      <c r="U4153" t="s">
        <v>6636</v>
      </c>
    </row>
    <row r="4154" spans="1:21" x14ac:dyDescent="0.25">
      <c r="A4154" t="s">
        <v>6614</v>
      </c>
      <c r="B4154" s="12"/>
      <c r="C4154" t="s">
        <v>10409</v>
      </c>
      <c r="D4154" s="11">
        <v>46218</v>
      </c>
      <c r="E4154" t="s">
        <v>10410</v>
      </c>
      <c r="F4154" t="s">
        <v>6617</v>
      </c>
      <c r="G4154" t="s">
        <v>6636</v>
      </c>
      <c r="H4154" t="s">
        <v>10369</v>
      </c>
      <c r="I4154" t="s">
        <v>6636</v>
      </c>
      <c r="J4154" t="s">
        <v>6636</v>
      </c>
      <c r="K4154" t="s">
        <v>6636</v>
      </c>
      <c r="L4154" t="s">
        <v>6636</v>
      </c>
      <c r="M4154" t="s">
        <v>6636</v>
      </c>
      <c r="N4154" t="s">
        <v>6636</v>
      </c>
      <c r="O4154" t="s">
        <v>6636</v>
      </c>
      <c r="P4154">
        <v>2270000</v>
      </c>
      <c r="Q4154" t="s">
        <v>6636</v>
      </c>
      <c r="R4154" t="s">
        <v>6636</v>
      </c>
      <c r="S4154" s="12">
        <v>1</v>
      </c>
      <c r="T4154" s="13"/>
      <c r="U4154" t="s">
        <v>6636</v>
      </c>
    </row>
    <row r="4155" spans="1:21" x14ac:dyDescent="0.25">
      <c r="A4155" t="s">
        <v>6614</v>
      </c>
      <c r="B4155" s="12"/>
      <c r="C4155" t="s">
        <v>10411</v>
      </c>
      <c r="D4155" s="11">
        <v>46186</v>
      </c>
      <c r="E4155" t="s">
        <v>10412</v>
      </c>
      <c r="F4155" t="s">
        <v>6617</v>
      </c>
      <c r="G4155" t="s">
        <v>6636</v>
      </c>
      <c r="H4155" t="s">
        <v>10413</v>
      </c>
      <c r="I4155" t="s">
        <v>6636</v>
      </c>
      <c r="J4155" t="s">
        <v>6636</v>
      </c>
      <c r="K4155" t="s">
        <v>6636</v>
      </c>
      <c r="L4155" t="s">
        <v>6636</v>
      </c>
      <c r="M4155" t="s">
        <v>10414</v>
      </c>
      <c r="N4155" t="s">
        <v>6761</v>
      </c>
      <c r="O4155" t="s">
        <v>6762</v>
      </c>
      <c r="P4155">
        <v>1970000</v>
      </c>
      <c r="Q4155" t="s">
        <v>6867</v>
      </c>
      <c r="R4155" t="s">
        <v>6779</v>
      </c>
      <c r="S4155" s="12">
        <v>1</v>
      </c>
      <c r="T4155" s="13"/>
      <c r="U4155" t="s">
        <v>7486</v>
      </c>
    </row>
    <row r="4156" spans="1:21" x14ac:dyDescent="0.25">
      <c r="A4156" t="s">
        <v>6614</v>
      </c>
      <c r="B4156" s="12"/>
      <c r="C4156" t="s">
        <v>10415</v>
      </c>
      <c r="D4156" s="11">
        <v>46187</v>
      </c>
      <c r="E4156" t="s">
        <v>10416</v>
      </c>
      <c r="F4156" t="s">
        <v>6617</v>
      </c>
      <c r="G4156" t="s">
        <v>6636</v>
      </c>
      <c r="H4156" t="s">
        <v>10413</v>
      </c>
      <c r="I4156" t="s">
        <v>6636</v>
      </c>
      <c r="J4156" t="s">
        <v>6636</v>
      </c>
      <c r="K4156" t="s">
        <v>6636</v>
      </c>
      <c r="L4156" t="s">
        <v>6636</v>
      </c>
      <c r="M4156" t="s">
        <v>6636</v>
      </c>
      <c r="N4156" t="s">
        <v>6636</v>
      </c>
      <c r="O4156" t="s">
        <v>6636</v>
      </c>
      <c r="P4156">
        <v>1987000</v>
      </c>
      <c r="Q4156" t="s">
        <v>6867</v>
      </c>
      <c r="R4156" t="s">
        <v>6911</v>
      </c>
      <c r="S4156" s="12">
        <v>1</v>
      </c>
      <c r="T4156" s="13"/>
      <c r="U4156" t="s">
        <v>6636</v>
      </c>
    </row>
    <row r="4157" spans="1:21" x14ac:dyDescent="0.25">
      <c r="A4157" t="s">
        <v>6614</v>
      </c>
      <c r="B4157" s="12"/>
      <c r="C4157" t="s">
        <v>10417</v>
      </c>
      <c r="D4157" s="11">
        <v>46187</v>
      </c>
      <c r="E4157" t="s">
        <v>10418</v>
      </c>
      <c r="F4157" t="s">
        <v>6617</v>
      </c>
      <c r="G4157" t="s">
        <v>6636</v>
      </c>
      <c r="H4157" t="s">
        <v>10413</v>
      </c>
      <c r="I4157" t="s">
        <v>6636</v>
      </c>
      <c r="J4157" t="s">
        <v>6636</v>
      </c>
      <c r="K4157" t="s">
        <v>6636</v>
      </c>
      <c r="L4157" t="s">
        <v>6636</v>
      </c>
      <c r="M4157" t="s">
        <v>6636</v>
      </c>
      <c r="N4157" t="s">
        <v>6636</v>
      </c>
      <c r="O4157" t="s">
        <v>6636</v>
      </c>
      <c r="P4157">
        <v>1970000</v>
      </c>
      <c r="Q4157" t="s">
        <v>6636</v>
      </c>
      <c r="R4157" t="s">
        <v>6636</v>
      </c>
      <c r="S4157" s="12">
        <v>1</v>
      </c>
      <c r="T4157" s="13"/>
      <c r="U4157" t="s">
        <v>6636</v>
      </c>
    </row>
    <row r="4158" spans="1:21" x14ac:dyDescent="0.25">
      <c r="A4158" t="s">
        <v>6983</v>
      </c>
      <c r="B4158" s="12"/>
      <c r="C4158" t="s">
        <v>10419</v>
      </c>
      <c r="D4158" s="11">
        <v>46188</v>
      </c>
      <c r="E4158" t="s">
        <v>10420</v>
      </c>
      <c r="F4158" t="s">
        <v>6617</v>
      </c>
      <c r="G4158" t="s">
        <v>6968</v>
      </c>
      <c r="H4158" t="s">
        <v>10413</v>
      </c>
      <c r="I4158" t="s">
        <v>65</v>
      </c>
      <c r="J4158" t="s">
        <v>67</v>
      </c>
      <c r="K4158" t="s">
        <v>6636</v>
      </c>
      <c r="L4158" t="s">
        <v>6636</v>
      </c>
      <c r="M4158" t="s">
        <v>6636</v>
      </c>
      <c r="N4158" t="s">
        <v>6636</v>
      </c>
      <c r="O4158" t="s">
        <v>6636</v>
      </c>
      <c r="P4158">
        <v>2459900</v>
      </c>
      <c r="Q4158" t="s">
        <v>6636</v>
      </c>
      <c r="R4158" t="s">
        <v>6636</v>
      </c>
      <c r="S4158" s="12"/>
      <c r="T4158" s="13"/>
      <c r="U4158" t="s">
        <v>6636</v>
      </c>
    </row>
    <row r="4159" spans="1:21" x14ac:dyDescent="0.25">
      <c r="A4159" t="s">
        <v>6983</v>
      </c>
      <c r="B4159" s="12"/>
      <c r="C4159" t="s">
        <v>10419</v>
      </c>
      <c r="D4159" s="11">
        <v>46188</v>
      </c>
      <c r="E4159" t="s">
        <v>10420</v>
      </c>
      <c r="F4159" t="s">
        <v>6617</v>
      </c>
      <c r="G4159" t="s">
        <v>10421</v>
      </c>
      <c r="H4159" t="s">
        <v>10413</v>
      </c>
      <c r="I4159" t="s">
        <v>65</v>
      </c>
      <c r="J4159" t="s">
        <v>67</v>
      </c>
      <c r="K4159" t="s">
        <v>6636</v>
      </c>
      <c r="L4159" t="s">
        <v>6636</v>
      </c>
      <c r="M4159" t="s">
        <v>6636</v>
      </c>
      <c r="N4159" t="s">
        <v>6636</v>
      </c>
      <c r="O4159" t="s">
        <v>6636</v>
      </c>
      <c r="P4159">
        <v>4919800</v>
      </c>
      <c r="Q4159" t="s">
        <v>6636</v>
      </c>
      <c r="R4159" t="s">
        <v>6636</v>
      </c>
      <c r="S4159" s="12"/>
      <c r="T4159" s="13"/>
      <c r="U4159" t="s">
        <v>6636</v>
      </c>
    </row>
    <row r="4160" spans="1:21" x14ac:dyDescent="0.25">
      <c r="A4160" t="s">
        <v>6983</v>
      </c>
      <c r="B4160" s="12"/>
      <c r="C4160" t="s">
        <v>10419</v>
      </c>
      <c r="D4160" s="11">
        <v>46188</v>
      </c>
      <c r="E4160" t="s">
        <v>10420</v>
      </c>
      <c r="F4160" t="s">
        <v>6617</v>
      </c>
      <c r="G4160" t="s">
        <v>8520</v>
      </c>
      <c r="H4160" t="s">
        <v>10413</v>
      </c>
      <c r="I4160" t="s">
        <v>65</v>
      </c>
      <c r="J4160" t="s">
        <v>67</v>
      </c>
      <c r="K4160" t="s">
        <v>6636</v>
      </c>
      <c r="L4160" t="s">
        <v>6636</v>
      </c>
      <c r="M4160" t="s">
        <v>6636</v>
      </c>
      <c r="N4160" t="s">
        <v>6636</v>
      </c>
      <c r="O4160" t="s">
        <v>6636</v>
      </c>
      <c r="P4160">
        <v>2459900</v>
      </c>
      <c r="Q4160" t="s">
        <v>6636</v>
      </c>
      <c r="R4160" t="s">
        <v>6636</v>
      </c>
      <c r="S4160" s="12">
        <v>1</v>
      </c>
      <c r="T4160" s="13">
        <v>40998</v>
      </c>
      <c r="U4160" t="s">
        <v>6636</v>
      </c>
    </row>
    <row r="4161" spans="1:21" x14ac:dyDescent="0.25">
      <c r="A4161" t="s">
        <v>6614</v>
      </c>
      <c r="B4161" s="12"/>
      <c r="C4161" t="s">
        <v>10422</v>
      </c>
      <c r="D4161" s="11">
        <v>46190</v>
      </c>
      <c r="E4161" t="s">
        <v>10423</v>
      </c>
      <c r="F4161" t="s">
        <v>6617</v>
      </c>
      <c r="G4161" t="s">
        <v>6636</v>
      </c>
      <c r="H4161" t="s">
        <v>10413</v>
      </c>
      <c r="I4161" t="s">
        <v>6636</v>
      </c>
      <c r="J4161" t="s">
        <v>6636</v>
      </c>
      <c r="K4161" t="s">
        <v>6636</v>
      </c>
      <c r="L4161" t="s">
        <v>6636</v>
      </c>
      <c r="M4161" t="s">
        <v>6636</v>
      </c>
      <c r="N4161" t="s">
        <v>6636</v>
      </c>
      <c r="O4161" t="s">
        <v>6636</v>
      </c>
      <c r="P4161">
        <v>4220000</v>
      </c>
      <c r="Q4161" t="s">
        <v>6636</v>
      </c>
      <c r="R4161" t="s">
        <v>6636</v>
      </c>
      <c r="S4161" s="12">
        <v>1</v>
      </c>
      <c r="T4161" s="13"/>
      <c r="U4161" t="s">
        <v>6636</v>
      </c>
    </row>
    <row r="4162" spans="1:21" x14ac:dyDescent="0.25">
      <c r="A4162" t="s">
        <v>6614</v>
      </c>
      <c r="B4162" s="12"/>
      <c r="C4162" t="s">
        <v>10424</v>
      </c>
      <c r="D4162" s="11">
        <v>46191</v>
      </c>
      <c r="E4162" t="s">
        <v>10425</v>
      </c>
      <c r="F4162" t="s">
        <v>6617</v>
      </c>
      <c r="G4162" t="s">
        <v>6636</v>
      </c>
      <c r="H4162" t="s">
        <v>10413</v>
      </c>
      <c r="I4162" t="s">
        <v>6636</v>
      </c>
      <c r="J4162" t="s">
        <v>6636</v>
      </c>
      <c r="K4162" t="s">
        <v>6636</v>
      </c>
      <c r="L4162" t="s">
        <v>6636</v>
      </c>
      <c r="M4162" t="s">
        <v>10426</v>
      </c>
      <c r="N4162" t="s">
        <v>6761</v>
      </c>
      <c r="O4162" t="s">
        <v>6762</v>
      </c>
      <c r="P4162">
        <v>2159900</v>
      </c>
      <c r="Q4162" t="s">
        <v>6636</v>
      </c>
      <c r="R4162" t="s">
        <v>6636</v>
      </c>
      <c r="S4162" s="12">
        <v>1</v>
      </c>
      <c r="T4162" s="13"/>
      <c r="U4162" t="s">
        <v>6636</v>
      </c>
    </row>
    <row r="4163" spans="1:21" x14ac:dyDescent="0.25">
      <c r="A4163" t="s">
        <v>6614</v>
      </c>
      <c r="B4163" s="12"/>
      <c r="C4163" t="s">
        <v>10427</v>
      </c>
      <c r="D4163" s="11">
        <v>46192</v>
      </c>
      <c r="E4163" t="s">
        <v>10428</v>
      </c>
      <c r="F4163" t="s">
        <v>6617</v>
      </c>
      <c r="G4163" t="s">
        <v>6636</v>
      </c>
      <c r="H4163" t="s">
        <v>10413</v>
      </c>
      <c r="I4163" t="s">
        <v>6636</v>
      </c>
      <c r="J4163" t="s">
        <v>6636</v>
      </c>
      <c r="K4163" t="s">
        <v>6636</v>
      </c>
      <c r="L4163" t="s">
        <v>6636</v>
      </c>
      <c r="M4163" t="s">
        <v>6636</v>
      </c>
      <c r="N4163" t="s">
        <v>6636</v>
      </c>
      <c r="O4163" t="s">
        <v>6636</v>
      </c>
      <c r="P4163">
        <v>2050000</v>
      </c>
      <c r="Q4163" t="s">
        <v>6636</v>
      </c>
      <c r="R4163" t="s">
        <v>6636</v>
      </c>
      <c r="S4163" s="12">
        <v>1</v>
      </c>
      <c r="T4163" s="13"/>
      <c r="U4163" t="s">
        <v>6636</v>
      </c>
    </row>
    <row r="4164" spans="1:21" x14ac:dyDescent="0.25">
      <c r="A4164" t="s">
        <v>6614</v>
      </c>
      <c r="B4164" s="12"/>
      <c r="C4164" t="s">
        <v>10429</v>
      </c>
      <c r="D4164" s="11">
        <v>46194</v>
      </c>
      <c r="E4164" t="s">
        <v>10430</v>
      </c>
      <c r="F4164" t="s">
        <v>6617</v>
      </c>
      <c r="G4164" t="s">
        <v>6636</v>
      </c>
      <c r="H4164" t="s">
        <v>10413</v>
      </c>
      <c r="I4164" t="s">
        <v>6636</v>
      </c>
      <c r="J4164" t="s">
        <v>6636</v>
      </c>
      <c r="K4164" t="s">
        <v>6636</v>
      </c>
      <c r="L4164" t="s">
        <v>6636</v>
      </c>
      <c r="M4164" t="s">
        <v>10431</v>
      </c>
      <c r="N4164" t="s">
        <v>6761</v>
      </c>
      <c r="O4164" t="s">
        <v>6762</v>
      </c>
      <c r="P4164">
        <v>2094000</v>
      </c>
      <c r="Q4164" t="s">
        <v>6636</v>
      </c>
      <c r="R4164" t="s">
        <v>6636</v>
      </c>
      <c r="S4164" s="12">
        <v>1</v>
      </c>
      <c r="T4164" s="13"/>
      <c r="U4164" t="s">
        <v>6636</v>
      </c>
    </row>
    <row r="4165" spans="1:21" x14ac:dyDescent="0.25">
      <c r="A4165" t="s">
        <v>6614</v>
      </c>
      <c r="B4165" s="12"/>
      <c r="C4165" t="s">
        <v>10432</v>
      </c>
      <c r="D4165" s="11">
        <v>46194</v>
      </c>
      <c r="E4165" t="s">
        <v>10433</v>
      </c>
      <c r="F4165" t="s">
        <v>6617</v>
      </c>
      <c r="G4165" t="s">
        <v>6636</v>
      </c>
      <c r="H4165" t="s">
        <v>10413</v>
      </c>
      <c r="I4165" t="s">
        <v>6636</v>
      </c>
      <c r="J4165" t="s">
        <v>6636</v>
      </c>
      <c r="K4165" t="s">
        <v>6636</v>
      </c>
      <c r="L4165" t="s">
        <v>6636</v>
      </c>
      <c r="M4165" t="s">
        <v>6636</v>
      </c>
      <c r="N4165" t="s">
        <v>6636</v>
      </c>
      <c r="O4165" t="s">
        <v>6636</v>
      </c>
      <c r="P4165">
        <v>2000000</v>
      </c>
      <c r="Q4165" t="s">
        <v>6636</v>
      </c>
      <c r="R4165" t="s">
        <v>6636</v>
      </c>
      <c r="S4165" s="12">
        <v>1</v>
      </c>
      <c r="T4165" s="13"/>
      <c r="U4165" t="s">
        <v>8855</v>
      </c>
    </row>
    <row r="4166" spans="1:21" x14ac:dyDescent="0.25">
      <c r="A4166" t="s">
        <v>6614</v>
      </c>
      <c r="B4166" s="12"/>
      <c r="C4166" t="s">
        <v>10434</v>
      </c>
      <c r="D4166" s="11">
        <v>46194</v>
      </c>
      <c r="E4166" t="s">
        <v>10435</v>
      </c>
      <c r="F4166" t="s">
        <v>6617</v>
      </c>
      <c r="G4166" t="s">
        <v>6636</v>
      </c>
      <c r="H4166" t="s">
        <v>10413</v>
      </c>
      <c r="I4166" t="s">
        <v>6636</v>
      </c>
      <c r="J4166" t="s">
        <v>6636</v>
      </c>
      <c r="K4166" t="s">
        <v>6636</v>
      </c>
      <c r="L4166" t="s">
        <v>6636</v>
      </c>
      <c r="M4166" t="s">
        <v>10436</v>
      </c>
      <c r="N4166" t="s">
        <v>6761</v>
      </c>
      <c r="O4166" t="s">
        <v>6762</v>
      </c>
      <c r="P4166">
        <v>2070000</v>
      </c>
      <c r="Q4166" t="s">
        <v>6867</v>
      </c>
      <c r="R4166" t="s">
        <v>6779</v>
      </c>
      <c r="S4166" s="12">
        <v>1</v>
      </c>
      <c r="T4166" s="13"/>
      <c r="U4166" t="s">
        <v>6671</v>
      </c>
    </row>
    <row r="4167" spans="1:21" x14ac:dyDescent="0.25">
      <c r="A4167" t="s">
        <v>6614</v>
      </c>
      <c r="B4167" s="12"/>
      <c r="C4167" t="s">
        <v>10437</v>
      </c>
      <c r="D4167" s="11">
        <v>46194</v>
      </c>
      <c r="E4167" t="s">
        <v>10438</v>
      </c>
      <c r="F4167" t="s">
        <v>6617</v>
      </c>
      <c r="G4167" t="s">
        <v>6636</v>
      </c>
      <c r="H4167" t="s">
        <v>10413</v>
      </c>
      <c r="I4167" t="s">
        <v>6636</v>
      </c>
      <c r="J4167" t="s">
        <v>6636</v>
      </c>
      <c r="K4167" t="s">
        <v>6636</v>
      </c>
      <c r="L4167" t="s">
        <v>6636</v>
      </c>
      <c r="M4167" t="s">
        <v>6636</v>
      </c>
      <c r="N4167" t="s">
        <v>6636</v>
      </c>
      <c r="O4167" t="s">
        <v>6636</v>
      </c>
      <c r="P4167">
        <v>1970000</v>
      </c>
      <c r="Q4167" t="s">
        <v>6636</v>
      </c>
      <c r="R4167" t="s">
        <v>6636</v>
      </c>
      <c r="S4167" s="12">
        <v>1</v>
      </c>
      <c r="T4167" s="13"/>
      <c r="U4167" t="s">
        <v>7460</v>
      </c>
    </row>
    <row r="4168" spans="1:21" x14ac:dyDescent="0.25">
      <c r="A4168" t="s">
        <v>6614</v>
      </c>
      <c r="B4168" s="12"/>
      <c r="C4168" t="s">
        <v>10439</v>
      </c>
      <c r="D4168" s="11">
        <v>46196</v>
      </c>
      <c r="E4168" t="s">
        <v>10440</v>
      </c>
      <c r="F4168" t="s">
        <v>6617</v>
      </c>
      <c r="G4168" t="s">
        <v>6636</v>
      </c>
      <c r="H4168" t="s">
        <v>10413</v>
      </c>
      <c r="I4168" t="s">
        <v>6636</v>
      </c>
      <c r="J4168" t="s">
        <v>6636</v>
      </c>
      <c r="K4168" t="s">
        <v>6636</v>
      </c>
      <c r="L4168" t="s">
        <v>6636</v>
      </c>
      <c r="M4168" t="s">
        <v>6636</v>
      </c>
      <c r="N4168" t="s">
        <v>6636</v>
      </c>
      <c r="O4168" t="s">
        <v>6636</v>
      </c>
      <c r="P4168">
        <v>1970000</v>
      </c>
      <c r="Q4168" t="s">
        <v>6636</v>
      </c>
      <c r="R4168" t="s">
        <v>6636</v>
      </c>
      <c r="S4168" s="12">
        <v>1</v>
      </c>
      <c r="T4168" s="13"/>
      <c r="U4168" t="s">
        <v>7460</v>
      </c>
    </row>
    <row r="4169" spans="1:21" x14ac:dyDescent="0.25">
      <c r="A4169" t="s">
        <v>6614</v>
      </c>
      <c r="B4169" s="12"/>
      <c r="C4169" t="s">
        <v>10441</v>
      </c>
      <c r="D4169" s="11">
        <v>46198</v>
      </c>
      <c r="E4169" t="s">
        <v>10442</v>
      </c>
      <c r="F4169" t="s">
        <v>6617</v>
      </c>
      <c r="G4169" t="s">
        <v>6636</v>
      </c>
      <c r="H4169" t="s">
        <v>10413</v>
      </c>
      <c r="I4169" t="s">
        <v>6636</v>
      </c>
      <c r="J4169" t="s">
        <v>6636</v>
      </c>
      <c r="K4169" t="s">
        <v>6636</v>
      </c>
      <c r="L4169" t="s">
        <v>6636</v>
      </c>
      <c r="M4169" t="s">
        <v>6636</v>
      </c>
      <c r="N4169" t="s">
        <v>6636</v>
      </c>
      <c r="O4169" t="s">
        <v>6636</v>
      </c>
      <c r="P4169">
        <v>1920000</v>
      </c>
      <c r="Q4169" t="s">
        <v>6636</v>
      </c>
      <c r="R4169" t="s">
        <v>6636</v>
      </c>
      <c r="S4169" s="12">
        <v>1</v>
      </c>
      <c r="T4169" s="13"/>
      <c r="U4169" t="s">
        <v>6636</v>
      </c>
    </row>
    <row r="4170" spans="1:21" x14ac:dyDescent="0.25">
      <c r="A4170" t="s">
        <v>6614</v>
      </c>
      <c r="B4170" s="12"/>
      <c r="C4170" t="s">
        <v>10443</v>
      </c>
      <c r="D4170" s="11">
        <v>46199</v>
      </c>
      <c r="E4170" t="s">
        <v>10444</v>
      </c>
      <c r="F4170" t="s">
        <v>6617</v>
      </c>
      <c r="G4170" t="s">
        <v>6636</v>
      </c>
      <c r="H4170" t="s">
        <v>10413</v>
      </c>
      <c r="I4170" t="s">
        <v>6636</v>
      </c>
      <c r="J4170" t="s">
        <v>6636</v>
      </c>
      <c r="K4170" t="s">
        <v>6636</v>
      </c>
      <c r="L4170" t="s">
        <v>6636</v>
      </c>
      <c r="M4170" t="s">
        <v>6636</v>
      </c>
      <c r="N4170" t="s">
        <v>6636</v>
      </c>
      <c r="O4170" t="s">
        <v>6636</v>
      </c>
      <c r="P4170">
        <v>3670000</v>
      </c>
      <c r="Q4170" t="s">
        <v>6636</v>
      </c>
      <c r="R4170" t="s">
        <v>6636</v>
      </c>
      <c r="S4170" s="12">
        <v>1</v>
      </c>
      <c r="T4170" s="13"/>
      <c r="U4170" t="s">
        <v>6636</v>
      </c>
    </row>
    <row r="4171" spans="1:21" x14ac:dyDescent="0.25">
      <c r="A4171" t="s">
        <v>6614</v>
      </c>
      <c r="B4171" s="12"/>
      <c r="C4171" t="s">
        <v>10445</v>
      </c>
      <c r="D4171" s="11">
        <v>46200</v>
      </c>
      <c r="E4171" t="s">
        <v>10446</v>
      </c>
      <c r="F4171" t="s">
        <v>6617</v>
      </c>
      <c r="G4171" t="s">
        <v>6636</v>
      </c>
      <c r="H4171" t="s">
        <v>10413</v>
      </c>
      <c r="I4171" t="s">
        <v>6636</v>
      </c>
      <c r="J4171" t="s">
        <v>6636</v>
      </c>
      <c r="K4171" t="s">
        <v>6636</v>
      </c>
      <c r="L4171" t="s">
        <v>6636</v>
      </c>
      <c r="M4171" t="s">
        <v>10447</v>
      </c>
      <c r="N4171" t="s">
        <v>6761</v>
      </c>
      <c r="O4171" t="s">
        <v>6862</v>
      </c>
      <c r="P4171">
        <v>3670000</v>
      </c>
      <c r="Q4171" t="s">
        <v>6636</v>
      </c>
      <c r="R4171" t="s">
        <v>6636</v>
      </c>
      <c r="S4171" s="12">
        <v>1</v>
      </c>
      <c r="T4171" s="13"/>
      <c r="U4171" t="s">
        <v>6636</v>
      </c>
    </row>
    <row r="4172" spans="1:21" x14ac:dyDescent="0.25">
      <c r="A4172" t="s">
        <v>6983</v>
      </c>
      <c r="B4172" s="12"/>
      <c r="C4172" t="s">
        <v>10448</v>
      </c>
      <c r="D4172" s="11">
        <v>46201</v>
      </c>
      <c r="E4172" t="s">
        <v>10449</v>
      </c>
      <c r="F4172" t="s">
        <v>6617</v>
      </c>
      <c r="G4172" t="s">
        <v>6968</v>
      </c>
      <c r="H4172" t="s">
        <v>10413</v>
      </c>
      <c r="I4172" t="s">
        <v>65</v>
      </c>
      <c r="J4172" t="s">
        <v>573</v>
      </c>
      <c r="K4172" t="s">
        <v>6636</v>
      </c>
      <c r="L4172" t="s">
        <v>6636</v>
      </c>
      <c r="M4172" t="s">
        <v>10450</v>
      </c>
      <c r="N4172" t="s">
        <v>6761</v>
      </c>
      <c r="O4172" t="s">
        <v>6771</v>
      </c>
      <c r="P4172">
        <v>2470000</v>
      </c>
      <c r="Q4172" t="s">
        <v>6867</v>
      </c>
      <c r="R4172" t="s">
        <v>6911</v>
      </c>
      <c r="S4172" s="12"/>
      <c r="T4172" s="13"/>
      <c r="U4172" t="s">
        <v>7056</v>
      </c>
    </row>
    <row r="4173" spans="1:21" x14ac:dyDescent="0.25">
      <c r="A4173" t="s">
        <v>6983</v>
      </c>
      <c r="B4173" s="12"/>
      <c r="C4173" t="s">
        <v>10448</v>
      </c>
      <c r="D4173" s="11">
        <v>46201</v>
      </c>
      <c r="E4173" t="s">
        <v>10449</v>
      </c>
      <c r="F4173" t="s">
        <v>6617</v>
      </c>
      <c r="G4173" t="s">
        <v>10421</v>
      </c>
      <c r="H4173" t="s">
        <v>10413</v>
      </c>
      <c r="I4173" t="s">
        <v>65</v>
      </c>
      <c r="J4173" t="s">
        <v>573</v>
      </c>
      <c r="K4173" t="s">
        <v>6636</v>
      </c>
      <c r="L4173" t="s">
        <v>6636</v>
      </c>
      <c r="M4173" t="s">
        <v>10450</v>
      </c>
      <c r="N4173" t="s">
        <v>6761</v>
      </c>
      <c r="O4173" t="s">
        <v>6771</v>
      </c>
      <c r="P4173">
        <v>4940000</v>
      </c>
      <c r="Q4173" t="s">
        <v>6867</v>
      </c>
      <c r="R4173" t="s">
        <v>6911</v>
      </c>
      <c r="S4173" s="12">
        <v>1</v>
      </c>
      <c r="T4173" s="13">
        <v>41167</v>
      </c>
      <c r="U4173" t="s">
        <v>7056</v>
      </c>
    </row>
    <row r="4174" spans="1:21" x14ac:dyDescent="0.25">
      <c r="A4174" t="s">
        <v>6983</v>
      </c>
      <c r="B4174" s="12"/>
      <c r="C4174" t="s">
        <v>10448</v>
      </c>
      <c r="D4174" s="11">
        <v>46201</v>
      </c>
      <c r="E4174" t="s">
        <v>10449</v>
      </c>
      <c r="F4174" t="s">
        <v>6617</v>
      </c>
      <c r="G4174" t="s">
        <v>8520</v>
      </c>
      <c r="H4174" t="s">
        <v>10413</v>
      </c>
      <c r="I4174" t="s">
        <v>65</v>
      </c>
      <c r="J4174" t="s">
        <v>573</v>
      </c>
      <c r="K4174" t="s">
        <v>6636</v>
      </c>
      <c r="L4174" t="s">
        <v>6636</v>
      </c>
      <c r="M4174" t="s">
        <v>10450</v>
      </c>
      <c r="N4174" t="s">
        <v>6761</v>
      </c>
      <c r="O4174" t="s">
        <v>6771</v>
      </c>
      <c r="P4174">
        <v>2470000</v>
      </c>
      <c r="Q4174" t="s">
        <v>6867</v>
      </c>
      <c r="R4174" t="s">
        <v>6911</v>
      </c>
      <c r="S4174" s="12"/>
      <c r="T4174" s="13"/>
      <c r="U4174" t="s">
        <v>7056</v>
      </c>
    </row>
    <row r="4175" spans="1:21" x14ac:dyDescent="0.25">
      <c r="A4175" t="s">
        <v>6614</v>
      </c>
      <c r="B4175" s="12"/>
      <c r="C4175" t="s">
        <v>10451</v>
      </c>
      <c r="D4175" s="11">
        <v>46201</v>
      </c>
      <c r="E4175" t="s">
        <v>10452</v>
      </c>
      <c r="F4175" t="s">
        <v>6617</v>
      </c>
      <c r="G4175" t="s">
        <v>6636</v>
      </c>
      <c r="H4175" t="s">
        <v>10413</v>
      </c>
      <c r="I4175" t="s">
        <v>6636</v>
      </c>
      <c r="J4175" t="s">
        <v>6636</v>
      </c>
      <c r="K4175" t="s">
        <v>6636</v>
      </c>
      <c r="L4175" t="s">
        <v>6636</v>
      </c>
      <c r="M4175" t="s">
        <v>10453</v>
      </c>
      <c r="N4175" t="s">
        <v>6761</v>
      </c>
      <c r="O4175" t="s">
        <v>7185</v>
      </c>
      <c r="P4175">
        <v>3740000</v>
      </c>
      <c r="Q4175" t="s">
        <v>6636</v>
      </c>
      <c r="R4175" t="s">
        <v>6636</v>
      </c>
      <c r="S4175" s="12">
        <v>1</v>
      </c>
      <c r="T4175" s="13"/>
      <c r="U4175" t="s">
        <v>6636</v>
      </c>
    </row>
    <row r="4176" spans="1:21" x14ac:dyDescent="0.25">
      <c r="A4176" t="s">
        <v>6614</v>
      </c>
      <c r="B4176" s="12"/>
      <c r="C4176" t="s">
        <v>10454</v>
      </c>
      <c r="D4176" s="11">
        <v>46202</v>
      </c>
      <c r="E4176" t="s">
        <v>10455</v>
      </c>
      <c r="F4176" t="s">
        <v>6617</v>
      </c>
      <c r="G4176" t="s">
        <v>6636</v>
      </c>
      <c r="H4176" t="s">
        <v>10413</v>
      </c>
      <c r="I4176" t="s">
        <v>6636</v>
      </c>
      <c r="J4176" t="s">
        <v>6636</v>
      </c>
      <c r="K4176" t="s">
        <v>6636</v>
      </c>
      <c r="L4176" t="s">
        <v>6636</v>
      </c>
      <c r="M4176" t="s">
        <v>10456</v>
      </c>
      <c r="N4176" t="s">
        <v>6761</v>
      </c>
      <c r="O4176" t="s">
        <v>6762</v>
      </c>
      <c r="P4176">
        <v>1970000</v>
      </c>
      <c r="Q4176" t="s">
        <v>6636</v>
      </c>
      <c r="R4176" t="s">
        <v>6636</v>
      </c>
      <c r="S4176" s="12">
        <v>1</v>
      </c>
      <c r="T4176" s="13"/>
      <c r="U4176" t="s">
        <v>7486</v>
      </c>
    </row>
    <row r="4177" spans="1:21" x14ac:dyDescent="0.25">
      <c r="A4177" t="s">
        <v>6614</v>
      </c>
      <c r="B4177" s="12"/>
      <c r="C4177" t="s">
        <v>10457</v>
      </c>
      <c r="D4177" s="11">
        <v>46202</v>
      </c>
      <c r="E4177" t="s">
        <v>10458</v>
      </c>
      <c r="F4177" t="s">
        <v>6617</v>
      </c>
      <c r="G4177" t="s">
        <v>6636</v>
      </c>
      <c r="H4177" t="s">
        <v>10413</v>
      </c>
      <c r="I4177" t="s">
        <v>6636</v>
      </c>
      <c r="J4177" t="s">
        <v>6636</v>
      </c>
      <c r="K4177" t="s">
        <v>6636</v>
      </c>
      <c r="L4177" t="s">
        <v>6636</v>
      </c>
      <c r="M4177" t="s">
        <v>10459</v>
      </c>
      <c r="N4177" t="s">
        <v>6761</v>
      </c>
      <c r="O4177" t="s">
        <v>6762</v>
      </c>
      <c r="P4177">
        <v>1970000</v>
      </c>
      <c r="Q4177" t="s">
        <v>6636</v>
      </c>
      <c r="R4177" t="s">
        <v>6636</v>
      </c>
      <c r="S4177" s="12">
        <v>1</v>
      </c>
      <c r="T4177" s="13"/>
      <c r="U4177" t="s">
        <v>6636</v>
      </c>
    </row>
    <row r="4178" spans="1:21" x14ac:dyDescent="0.25">
      <c r="A4178" t="s">
        <v>6614</v>
      </c>
      <c r="B4178" s="12"/>
      <c r="C4178" t="s">
        <v>10460</v>
      </c>
      <c r="D4178" s="11">
        <v>46203</v>
      </c>
      <c r="E4178" t="s">
        <v>10461</v>
      </c>
      <c r="F4178" t="s">
        <v>6617</v>
      </c>
      <c r="G4178" t="s">
        <v>6636</v>
      </c>
      <c r="H4178" t="s">
        <v>10413</v>
      </c>
      <c r="I4178" t="s">
        <v>6636</v>
      </c>
      <c r="J4178" t="s">
        <v>6636</v>
      </c>
      <c r="K4178" t="s">
        <v>6636</v>
      </c>
      <c r="L4178" t="s">
        <v>6636</v>
      </c>
      <c r="M4178" t="s">
        <v>6636</v>
      </c>
      <c r="N4178" t="s">
        <v>6636</v>
      </c>
      <c r="O4178" t="s">
        <v>6636</v>
      </c>
      <c r="P4178">
        <v>1970000</v>
      </c>
      <c r="Q4178" t="s">
        <v>6778</v>
      </c>
      <c r="R4178" t="s">
        <v>6779</v>
      </c>
      <c r="S4178" s="12">
        <v>1</v>
      </c>
      <c r="T4178" s="13"/>
      <c r="U4178" t="s">
        <v>10462</v>
      </c>
    </row>
    <row r="4179" spans="1:21" x14ac:dyDescent="0.25">
      <c r="A4179" t="s">
        <v>6614</v>
      </c>
      <c r="B4179" s="12"/>
      <c r="C4179" t="s">
        <v>10463</v>
      </c>
      <c r="D4179" s="11">
        <v>46203</v>
      </c>
      <c r="E4179" t="s">
        <v>10464</v>
      </c>
      <c r="F4179" t="s">
        <v>6617</v>
      </c>
      <c r="G4179" t="s">
        <v>6636</v>
      </c>
      <c r="H4179" t="s">
        <v>10413</v>
      </c>
      <c r="I4179" t="s">
        <v>6636</v>
      </c>
      <c r="J4179" t="s">
        <v>6636</v>
      </c>
      <c r="K4179" t="s">
        <v>6636</v>
      </c>
      <c r="L4179" t="s">
        <v>6636</v>
      </c>
      <c r="M4179" t="s">
        <v>6636</v>
      </c>
      <c r="N4179" t="s">
        <v>6636</v>
      </c>
      <c r="O4179" t="s">
        <v>6636</v>
      </c>
      <c r="P4179">
        <v>4170000</v>
      </c>
      <c r="Q4179" t="s">
        <v>6636</v>
      </c>
      <c r="R4179" t="s">
        <v>6636</v>
      </c>
      <c r="S4179" s="12">
        <v>1</v>
      </c>
      <c r="T4179" s="13"/>
      <c r="U4179" t="s">
        <v>6636</v>
      </c>
    </row>
    <row r="4180" spans="1:21" x14ac:dyDescent="0.25">
      <c r="A4180" t="s">
        <v>6614</v>
      </c>
      <c r="B4180" s="12"/>
      <c r="C4180" t="s">
        <v>10465</v>
      </c>
      <c r="D4180" s="11">
        <v>46207</v>
      </c>
      <c r="E4180" t="s">
        <v>10466</v>
      </c>
      <c r="F4180" t="s">
        <v>6617</v>
      </c>
      <c r="G4180" t="s">
        <v>6636</v>
      </c>
      <c r="H4180" t="s">
        <v>10413</v>
      </c>
      <c r="I4180" t="s">
        <v>6636</v>
      </c>
      <c r="J4180" t="s">
        <v>6636</v>
      </c>
      <c r="K4180" t="s">
        <v>6636</v>
      </c>
      <c r="L4180" t="s">
        <v>6636</v>
      </c>
      <c r="M4180" t="s">
        <v>10467</v>
      </c>
      <c r="N4180" t="s">
        <v>6761</v>
      </c>
      <c r="O4180" t="s">
        <v>6762</v>
      </c>
      <c r="P4180">
        <v>2020000</v>
      </c>
      <c r="Q4180" t="s">
        <v>6867</v>
      </c>
      <c r="R4180" t="s">
        <v>6779</v>
      </c>
      <c r="S4180" s="12">
        <v>1</v>
      </c>
      <c r="T4180" s="13"/>
      <c r="U4180" t="s">
        <v>7076</v>
      </c>
    </row>
    <row r="4181" spans="1:21" x14ac:dyDescent="0.25">
      <c r="A4181" t="s">
        <v>6614</v>
      </c>
      <c r="B4181" s="12"/>
      <c r="C4181" t="s">
        <v>10468</v>
      </c>
      <c r="D4181" s="11">
        <v>46210</v>
      </c>
      <c r="E4181" t="s">
        <v>10469</v>
      </c>
      <c r="F4181" t="s">
        <v>6617</v>
      </c>
      <c r="G4181" t="s">
        <v>6636</v>
      </c>
      <c r="H4181" t="s">
        <v>10413</v>
      </c>
      <c r="I4181" t="s">
        <v>6636</v>
      </c>
      <c r="J4181" t="s">
        <v>6636</v>
      </c>
      <c r="K4181" t="s">
        <v>6636</v>
      </c>
      <c r="L4181" t="s">
        <v>6636</v>
      </c>
      <c r="M4181" t="s">
        <v>10470</v>
      </c>
      <c r="N4181" t="s">
        <v>6761</v>
      </c>
      <c r="O4181" t="s">
        <v>6762</v>
      </c>
      <c r="P4181">
        <v>1970000</v>
      </c>
      <c r="Q4181" t="s">
        <v>6636</v>
      </c>
      <c r="R4181" t="s">
        <v>6636</v>
      </c>
      <c r="S4181" s="12">
        <v>1</v>
      </c>
      <c r="T4181" s="13"/>
      <c r="U4181" t="s">
        <v>7056</v>
      </c>
    </row>
    <row r="4182" spans="1:21" x14ac:dyDescent="0.25">
      <c r="A4182" t="s">
        <v>6614</v>
      </c>
      <c r="B4182" s="12"/>
      <c r="C4182" t="s">
        <v>10471</v>
      </c>
      <c r="D4182" s="11">
        <v>46212</v>
      </c>
      <c r="E4182" t="s">
        <v>10472</v>
      </c>
      <c r="F4182" t="s">
        <v>6617</v>
      </c>
      <c r="G4182" t="s">
        <v>6636</v>
      </c>
      <c r="H4182" t="s">
        <v>10413</v>
      </c>
      <c r="I4182" t="s">
        <v>6636</v>
      </c>
      <c r="J4182" t="s">
        <v>6636</v>
      </c>
      <c r="K4182" t="s">
        <v>6636</v>
      </c>
      <c r="L4182" t="s">
        <v>6636</v>
      </c>
      <c r="M4182" t="s">
        <v>6636</v>
      </c>
      <c r="N4182" t="s">
        <v>6636</v>
      </c>
      <c r="O4182" t="s">
        <v>6636</v>
      </c>
      <c r="P4182">
        <v>1970000</v>
      </c>
      <c r="Q4182" t="s">
        <v>6867</v>
      </c>
      <c r="R4182" t="s">
        <v>6779</v>
      </c>
      <c r="S4182" s="12">
        <v>1</v>
      </c>
      <c r="T4182" s="13"/>
      <c r="U4182" t="s">
        <v>6636</v>
      </c>
    </row>
    <row r="4183" spans="1:21" x14ac:dyDescent="0.25">
      <c r="A4183" t="s">
        <v>6614</v>
      </c>
      <c r="B4183" s="12"/>
      <c r="C4183" t="s">
        <v>10473</v>
      </c>
      <c r="D4183" s="11">
        <v>46212</v>
      </c>
      <c r="E4183" t="s">
        <v>10474</v>
      </c>
      <c r="F4183" t="s">
        <v>6617</v>
      </c>
      <c r="G4183" t="s">
        <v>6636</v>
      </c>
      <c r="H4183" t="s">
        <v>10413</v>
      </c>
      <c r="I4183" t="s">
        <v>6636</v>
      </c>
      <c r="J4183" t="s">
        <v>6636</v>
      </c>
      <c r="K4183" t="s">
        <v>6636</v>
      </c>
      <c r="L4183" t="s">
        <v>6636</v>
      </c>
      <c r="M4183" t="s">
        <v>10475</v>
      </c>
      <c r="N4183" t="s">
        <v>6761</v>
      </c>
      <c r="O4183" t="s">
        <v>7185</v>
      </c>
      <c r="P4183">
        <v>3963800</v>
      </c>
      <c r="Q4183" t="s">
        <v>6636</v>
      </c>
      <c r="R4183" t="s">
        <v>6636</v>
      </c>
      <c r="S4183" s="12">
        <v>1</v>
      </c>
      <c r="T4183" s="13"/>
      <c r="U4183" t="s">
        <v>6636</v>
      </c>
    </row>
    <row r="4184" spans="1:21" x14ac:dyDescent="0.25">
      <c r="A4184" t="s">
        <v>6614</v>
      </c>
      <c r="B4184" s="12"/>
      <c r="C4184" t="s">
        <v>10476</v>
      </c>
      <c r="D4184" s="11">
        <v>46213</v>
      </c>
      <c r="E4184" t="s">
        <v>10477</v>
      </c>
      <c r="F4184" t="s">
        <v>6617</v>
      </c>
      <c r="G4184" t="s">
        <v>6636</v>
      </c>
      <c r="H4184" t="s">
        <v>10413</v>
      </c>
      <c r="I4184" t="s">
        <v>6636</v>
      </c>
      <c r="J4184" t="s">
        <v>6636</v>
      </c>
      <c r="K4184" t="s">
        <v>6636</v>
      </c>
      <c r="L4184" t="s">
        <v>6636</v>
      </c>
      <c r="M4184" t="s">
        <v>10478</v>
      </c>
      <c r="N4184" t="s">
        <v>6761</v>
      </c>
      <c r="O4184" t="s">
        <v>7185</v>
      </c>
      <c r="P4184">
        <v>4000000</v>
      </c>
      <c r="Q4184" t="s">
        <v>6636</v>
      </c>
      <c r="R4184" t="s">
        <v>6636</v>
      </c>
      <c r="S4184" s="12">
        <v>1</v>
      </c>
      <c r="T4184" s="13"/>
      <c r="U4184" t="s">
        <v>6636</v>
      </c>
    </row>
    <row r="4185" spans="1:21" x14ac:dyDescent="0.25">
      <c r="A4185" t="s">
        <v>6614</v>
      </c>
      <c r="B4185" s="12"/>
      <c r="C4185" t="s">
        <v>10479</v>
      </c>
      <c r="D4185" s="11">
        <v>46214</v>
      </c>
      <c r="E4185" t="s">
        <v>10480</v>
      </c>
      <c r="F4185" t="s">
        <v>6617</v>
      </c>
      <c r="G4185" t="s">
        <v>6636</v>
      </c>
      <c r="H4185" t="s">
        <v>10413</v>
      </c>
      <c r="I4185" t="s">
        <v>6636</v>
      </c>
      <c r="J4185" t="s">
        <v>6636</v>
      </c>
      <c r="K4185" t="s">
        <v>6636</v>
      </c>
      <c r="L4185" t="s">
        <v>6636</v>
      </c>
      <c r="M4185" t="s">
        <v>10481</v>
      </c>
      <c r="N4185" t="s">
        <v>6761</v>
      </c>
      <c r="O4185" t="s">
        <v>6771</v>
      </c>
      <c r="P4185">
        <v>2244000</v>
      </c>
      <c r="Q4185" t="s">
        <v>6636</v>
      </c>
      <c r="R4185" t="s">
        <v>6636</v>
      </c>
      <c r="S4185" s="12">
        <v>1</v>
      </c>
      <c r="T4185" s="13"/>
      <c r="U4185" t="s">
        <v>6629</v>
      </c>
    </row>
    <row r="4186" spans="1:21" x14ac:dyDescent="0.25">
      <c r="A4186" t="s">
        <v>6614</v>
      </c>
      <c r="B4186" s="12"/>
      <c r="C4186" t="s">
        <v>10482</v>
      </c>
      <c r="D4186" s="11">
        <v>46214</v>
      </c>
      <c r="E4186" t="s">
        <v>10483</v>
      </c>
      <c r="F4186" t="s">
        <v>6617</v>
      </c>
      <c r="G4186" t="s">
        <v>6636</v>
      </c>
      <c r="H4186" t="s">
        <v>10413</v>
      </c>
      <c r="I4186" t="s">
        <v>6636</v>
      </c>
      <c r="J4186" t="s">
        <v>6636</v>
      </c>
      <c r="K4186" t="s">
        <v>6636</v>
      </c>
      <c r="L4186" t="s">
        <v>6636</v>
      </c>
      <c r="M4186" t="s">
        <v>10484</v>
      </c>
      <c r="N4186" t="s">
        <v>6761</v>
      </c>
      <c r="O4186" t="s">
        <v>6762</v>
      </c>
      <c r="P4186">
        <v>2109900</v>
      </c>
      <c r="Q4186" t="s">
        <v>6636</v>
      </c>
      <c r="R4186" t="s">
        <v>6636</v>
      </c>
      <c r="S4186" s="12">
        <v>1</v>
      </c>
      <c r="T4186" s="13"/>
      <c r="U4186" t="s">
        <v>6636</v>
      </c>
    </row>
    <row r="4187" spans="1:21" x14ac:dyDescent="0.25">
      <c r="A4187" t="s">
        <v>6614</v>
      </c>
      <c r="B4187" s="12"/>
      <c r="C4187" t="s">
        <v>10485</v>
      </c>
      <c r="D4187" s="11">
        <v>46214</v>
      </c>
      <c r="E4187" t="s">
        <v>10486</v>
      </c>
      <c r="F4187" t="s">
        <v>6617</v>
      </c>
      <c r="G4187" t="s">
        <v>6636</v>
      </c>
      <c r="H4187" t="s">
        <v>10413</v>
      </c>
      <c r="I4187" t="s">
        <v>6636</v>
      </c>
      <c r="J4187" t="s">
        <v>6636</v>
      </c>
      <c r="K4187" t="s">
        <v>6636</v>
      </c>
      <c r="L4187" t="s">
        <v>6636</v>
      </c>
      <c r="M4187" t="s">
        <v>6636</v>
      </c>
      <c r="N4187" t="s">
        <v>6636</v>
      </c>
      <c r="O4187" t="s">
        <v>6636</v>
      </c>
      <c r="P4187">
        <v>2270000</v>
      </c>
      <c r="Q4187" t="s">
        <v>6636</v>
      </c>
      <c r="R4187" t="s">
        <v>6636</v>
      </c>
      <c r="S4187" s="12">
        <v>1</v>
      </c>
      <c r="T4187" s="13"/>
      <c r="U4187" t="s">
        <v>6650</v>
      </c>
    </row>
    <row r="4188" spans="1:21" x14ac:dyDescent="0.25">
      <c r="A4188" t="s">
        <v>6983</v>
      </c>
      <c r="B4188" s="12"/>
      <c r="C4188" t="s">
        <v>10487</v>
      </c>
      <c r="D4188" s="11">
        <v>46214</v>
      </c>
      <c r="E4188" t="s">
        <v>10488</v>
      </c>
      <c r="F4188" t="s">
        <v>6617</v>
      </c>
      <c r="G4188" t="s">
        <v>6968</v>
      </c>
      <c r="H4188" t="s">
        <v>10413</v>
      </c>
      <c r="I4188" t="s">
        <v>55</v>
      </c>
      <c r="J4188" t="s">
        <v>737</v>
      </c>
      <c r="K4188" t="s">
        <v>6636</v>
      </c>
      <c r="L4188" t="s">
        <v>6636</v>
      </c>
      <c r="M4188" t="s">
        <v>10489</v>
      </c>
      <c r="N4188" t="s">
        <v>6761</v>
      </c>
      <c r="O4188" t="s">
        <v>6771</v>
      </c>
      <c r="P4188">
        <v>2270000</v>
      </c>
      <c r="Q4188" t="s">
        <v>6636</v>
      </c>
      <c r="R4188" t="s">
        <v>6636</v>
      </c>
      <c r="S4188" s="12"/>
      <c r="T4188" s="13"/>
      <c r="U4188" t="s">
        <v>6636</v>
      </c>
    </row>
    <row r="4189" spans="1:21" x14ac:dyDescent="0.25">
      <c r="A4189" t="s">
        <v>6983</v>
      </c>
      <c r="B4189" s="12"/>
      <c r="C4189" t="s">
        <v>10487</v>
      </c>
      <c r="D4189" s="11">
        <v>46214</v>
      </c>
      <c r="E4189" t="s">
        <v>10488</v>
      </c>
      <c r="F4189" t="s">
        <v>6617</v>
      </c>
      <c r="G4189" t="s">
        <v>10421</v>
      </c>
      <c r="H4189" t="s">
        <v>10413</v>
      </c>
      <c r="I4189" t="s">
        <v>55</v>
      </c>
      <c r="J4189" t="s">
        <v>737</v>
      </c>
      <c r="K4189" t="s">
        <v>6636</v>
      </c>
      <c r="L4189" t="s">
        <v>6636</v>
      </c>
      <c r="M4189" t="s">
        <v>10489</v>
      </c>
      <c r="N4189" t="s">
        <v>6761</v>
      </c>
      <c r="O4189" t="s">
        <v>6771</v>
      </c>
      <c r="P4189">
        <v>4540000</v>
      </c>
      <c r="Q4189" t="s">
        <v>6636</v>
      </c>
      <c r="R4189" t="s">
        <v>6636</v>
      </c>
      <c r="S4189" s="12">
        <v>1</v>
      </c>
      <c r="T4189" s="13">
        <v>37833</v>
      </c>
      <c r="U4189" t="s">
        <v>6636</v>
      </c>
    </row>
    <row r="4190" spans="1:21" x14ac:dyDescent="0.25">
      <c r="A4190" t="s">
        <v>6983</v>
      </c>
      <c r="B4190" s="12"/>
      <c r="C4190" t="s">
        <v>10487</v>
      </c>
      <c r="D4190" s="11">
        <v>46214</v>
      </c>
      <c r="E4190" t="s">
        <v>10488</v>
      </c>
      <c r="F4190" t="s">
        <v>6617</v>
      </c>
      <c r="G4190" t="s">
        <v>8520</v>
      </c>
      <c r="H4190" t="s">
        <v>10413</v>
      </c>
      <c r="I4190" t="s">
        <v>55</v>
      </c>
      <c r="J4190" t="s">
        <v>737</v>
      </c>
      <c r="K4190" t="s">
        <v>6636</v>
      </c>
      <c r="L4190" t="s">
        <v>6636</v>
      </c>
      <c r="M4190" t="s">
        <v>10489</v>
      </c>
      <c r="N4190" t="s">
        <v>6761</v>
      </c>
      <c r="O4190" t="s">
        <v>6771</v>
      </c>
      <c r="P4190">
        <v>2270000</v>
      </c>
      <c r="Q4190" t="s">
        <v>6636</v>
      </c>
      <c r="R4190" t="s">
        <v>6636</v>
      </c>
      <c r="S4190" s="12"/>
      <c r="T4190" s="13"/>
      <c r="U4190" t="s">
        <v>6636</v>
      </c>
    </row>
    <row r="4191" spans="1:21" x14ac:dyDescent="0.25">
      <c r="A4191" t="s">
        <v>6614</v>
      </c>
      <c r="B4191" s="12"/>
      <c r="C4191" t="s">
        <v>10490</v>
      </c>
      <c r="D4191" s="11">
        <v>46215</v>
      </c>
      <c r="E4191" t="s">
        <v>10491</v>
      </c>
      <c r="F4191" t="s">
        <v>6617</v>
      </c>
      <c r="G4191" t="s">
        <v>6636</v>
      </c>
      <c r="H4191" t="s">
        <v>10413</v>
      </c>
      <c r="I4191" t="s">
        <v>6636</v>
      </c>
      <c r="J4191" t="s">
        <v>6636</v>
      </c>
      <c r="K4191" t="s">
        <v>6636</v>
      </c>
      <c r="L4191" t="s">
        <v>6636</v>
      </c>
      <c r="M4191" t="s">
        <v>10492</v>
      </c>
      <c r="N4191" t="s">
        <v>6761</v>
      </c>
      <c r="O4191" t="s">
        <v>6762</v>
      </c>
      <c r="P4191">
        <v>2159900</v>
      </c>
      <c r="Q4191" t="s">
        <v>6778</v>
      </c>
      <c r="R4191" t="s">
        <v>6779</v>
      </c>
      <c r="S4191" s="12">
        <v>1</v>
      </c>
      <c r="T4191" s="13"/>
      <c r="U4191" t="s">
        <v>6636</v>
      </c>
    </row>
    <row r="4192" spans="1:21" x14ac:dyDescent="0.25">
      <c r="A4192" t="s">
        <v>6614</v>
      </c>
      <c r="B4192" s="12"/>
      <c r="C4192" t="s">
        <v>10493</v>
      </c>
      <c r="D4192" s="11">
        <v>46215</v>
      </c>
      <c r="E4192" t="s">
        <v>10494</v>
      </c>
      <c r="F4192" t="s">
        <v>6617</v>
      </c>
      <c r="G4192" t="s">
        <v>6636</v>
      </c>
      <c r="H4192" t="s">
        <v>10413</v>
      </c>
      <c r="I4192" t="s">
        <v>6636</v>
      </c>
      <c r="J4192" t="s">
        <v>6636</v>
      </c>
      <c r="K4192" t="s">
        <v>6636</v>
      </c>
      <c r="L4192" t="s">
        <v>6636</v>
      </c>
      <c r="M4192" t="s">
        <v>10495</v>
      </c>
      <c r="N4192" t="s">
        <v>6761</v>
      </c>
      <c r="O4192" t="s">
        <v>6762</v>
      </c>
      <c r="P4192">
        <v>1970000</v>
      </c>
      <c r="Q4192" t="s">
        <v>6636</v>
      </c>
      <c r="R4192" t="s">
        <v>6636</v>
      </c>
      <c r="S4192" s="12">
        <v>1</v>
      </c>
      <c r="T4192" s="13"/>
      <c r="U4192" t="s">
        <v>6636</v>
      </c>
    </row>
    <row r="4193" spans="1:21" x14ac:dyDescent="0.25">
      <c r="A4193" t="s">
        <v>6614</v>
      </c>
      <c r="B4193" s="12"/>
      <c r="C4193" t="s">
        <v>10496</v>
      </c>
      <c r="D4193" s="11">
        <v>46216</v>
      </c>
      <c r="E4193" t="s">
        <v>10497</v>
      </c>
      <c r="F4193" t="s">
        <v>6617</v>
      </c>
      <c r="G4193" t="s">
        <v>6636</v>
      </c>
      <c r="H4193" t="s">
        <v>10413</v>
      </c>
      <c r="I4193" t="s">
        <v>6636</v>
      </c>
      <c r="J4193" t="s">
        <v>6636</v>
      </c>
      <c r="K4193" t="s">
        <v>6636</v>
      </c>
      <c r="L4193" t="s">
        <v>6636</v>
      </c>
      <c r="M4193" t="s">
        <v>10481</v>
      </c>
      <c r="N4193" t="s">
        <v>6761</v>
      </c>
      <c r="O4193" t="s">
        <v>6771</v>
      </c>
      <c r="P4193">
        <v>2244000</v>
      </c>
      <c r="Q4193" t="s">
        <v>6867</v>
      </c>
      <c r="R4193" t="s">
        <v>6779</v>
      </c>
      <c r="S4193" s="12">
        <v>1</v>
      </c>
      <c r="T4193" s="13"/>
      <c r="U4193" t="s">
        <v>10498</v>
      </c>
    </row>
    <row r="4194" spans="1:21" x14ac:dyDescent="0.25">
      <c r="A4194" t="s">
        <v>6614</v>
      </c>
      <c r="B4194" s="12"/>
      <c r="C4194" t="s">
        <v>10499</v>
      </c>
      <c r="D4194" s="11">
        <v>46217</v>
      </c>
      <c r="E4194" t="s">
        <v>10500</v>
      </c>
      <c r="F4194" t="s">
        <v>6617</v>
      </c>
      <c r="G4194" t="s">
        <v>6636</v>
      </c>
      <c r="H4194" t="s">
        <v>10413</v>
      </c>
      <c r="I4194" t="s">
        <v>6636</v>
      </c>
      <c r="J4194" t="s">
        <v>6636</v>
      </c>
      <c r="K4194" t="s">
        <v>6636</v>
      </c>
      <c r="L4194" t="s">
        <v>6636</v>
      </c>
      <c r="M4194" t="s">
        <v>10501</v>
      </c>
      <c r="N4194" t="s">
        <v>6761</v>
      </c>
      <c r="O4194" t="s">
        <v>6771</v>
      </c>
      <c r="P4194">
        <v>2320000</v>
      </c>
      <c r="Q4194" t="s">
        <v>6867</v>
      </c>
      <c r="R4194" t="s">
        <v>6779</v>
      </c>
      <c r="S4194" s="12">
        <v>1</v>
      </c>
      <c r="T4194" s="13"/>
      <c r="U4194" t="s">
        <v>6650</v>
      </c>
    </row>
    <row r="4195" spans="1:21" x14ac:dyDescent="0.25">
      <c r="A4195" t="s">
        <v>6614</v>
      </c>
      <c r="B4195" s="12"/>
      <c r="C4195" t="s">
        <v>10502</v>
      </c>
      <c r="D4195" s="11">
        <v>46219</v>
      </c>
      <c r="E4195" t="s">
        <v>10503</v>
      </c>
      <c r="F4195" t="s">
        <v>6617</v>
      </c>
      <c r="G4195" t="s">
        <v>6636</v>
      </c>
      <c r="H4195" t="s">
        <v>10413</v>
      </c>
      <c r="I4195" t="s">
        <v>6636</v>
      </c>
      <c r="J4195" t="s">
        <v>6636</v>
      </c>
      <c r="K4195" t="s">
        <v>6636</v>
      </c>
      <c r="L4195" t="s">
        <v>6636</v>
      </c>
      <c r="M4195" t="s">
        <v>6636</v>
      </c>
      <c r="N4195" t="s">
        <v>6636</v>
      </c>
      <c r="O4195" t="s">
        <v>6636</v>
      </c>
      <c r="P4195">
        <v>3800000</v>
      </c>
      <c r="Q4195" t="s">
        <v>6636</v>
      </c>
      <c r="R4195" t="s">
        <v>6636</v>
      </c>
      <c r="S4195" s="12">
        <v>1</v>
      </c>
      <c r="T4195" s="13"/>
      <c r="U4195" t="s">
        <v>6636</v>
      </c>
    </row>
    <row r="4196" spans="1:21" x14ac:dyDescent="0.25">
      <c r="A4196" t="s">
        <v>6614</v>
      </c>
      <c r="B4196" s="12"/>
      <c r="C4196" t="s">
        <v>10504</v>
      </c>
      <c r="D4196" s="11">
        <v>46185</v>
      </c>
      <c r="E4196" t="s">
        <v>10505</v>
      </c>
      <c r="F4196" t="s">
        <v>6617</v>
      </c>
      <c r="G4196" t="s">
        <v>6636</v>
      </c>
      <c r="H4196" t="s">
        <v>59</v>
      </c>
      <c r="I4196" t="s">
        <v>6636</v>
      </c>
      <c r="J4196" t="s">
        <v>6636</v>
      </c>
      <c r="K4196" t="s">
        <v>6636</v>
      </c>
      <c r="L4196" t="s">
        <v>6636</v>
      </c>
      <c r="M4196" t="s">
        <v>6636</v>
      </c>
      <c r="N4196" t="s">
        <v>6636</v>
      </c>
      <c r="O4196" t="s">
        <v>6636</v>
      </c>
      <c r="P4196">
        <v>3690000</v>
      </c>
      <c r="Q4196" t="s">
        <v>6636</v>
      </c>
      <c r="R4196" t="s">
        <v>6636</v>
      </c>
      <c r="S4196" s="12">
        <v>1</v>
      </c>
      <c r="T4196" s="13"/>
      <c r="U4196" t="s">
        <v>6636</v>
      </c>
    </row>
    <row r="4197" spans="1:21" x14ac:dyDescent="0.25">
      <c r="A4197" t="s">
        <v>6614</v>
      </c>
      <c r="B4197" s="12"/>
      <c r="C4197" t="s">
        <v>10506</v>
      </c>
      <c r="D4197" s="11">
        <v>46187</v>
      </c>
      <c r="E4197" t="s">
        <v>10507</v>
      </c>
      <c r="F4197" t="s">
        <v>6617</v>
      </c>
      <c r="G4197" t="s">
        <v>6636</v>
      </c>
      <c r="H4197" t="s">
        <v>59</v>
      </c>
      <c r="I4197" t="s">
        <v>6636</v>
      </c>
      <c r="J4197" t="s">
        <v>6636</v>
      </c>
      <c r="K4197" t="s">
        <v>6636</v>
      </c>
      <c r="L4197" t="s">
        <v>6636</v>
      </c>
      <c r="M4197" t="s">
        <v>10508</v>
      </c>
      <c r="N4197" t="s">
        <v>6761</v>
      </c>
      <c r="O4197" t="s">
        <v>6762</v>
      </c>
      <c r="P4197">
        <v>1970000</v>
      </c>
      <c r="Q4197" t="s">
        <v>6636</v>
      </c>
      <c r="R4197" t="s">
        <v>6636</v>
      </c>
      <c r="S4197" s="12">
        <v>1</v>
      </c>
      <c r="T4197" s="13"/>
      <c r="U4197" t="s">
        <v>6636</v>
      </c>
    </row>
    <row r="4198" spans="1:21" x14ac:dyDescent="0.25">
      <c r="A4198" t="s">
        <v>6614</v>
      </c>
      <c r="B4198" s="12"/>
      <c r="C4198" t="s">
        <v>10509</v>
      </c>
      <c r="D4198" s="11">
        <v>46191</v>
      </c>
      <c r="E4198" t="s">
        <v>10510</v>
      </c>
      <c r="F4198" t="s">
        <v>6617</v>
      </c>
      <c r="G4198" t="s">
        <v>6636</v>
      </c>
      <c r="H4198" t="s">
        <v>59</v>
      </c>
      <c r="I4198" t="s">
        <v>6636</v>
      </c>
      <c r="J4198" t="s">
        <v>6636</v>
      </c>
      <c r="K4198" t="s">
        <v>6636</v>
      </c>
      <c r="L4198" t="s">
        <v>6636</v>
      </c>
      <c r="M4198" t="s">
        <v>6636</v>
      </c>
      <c r="N4198" t="s">
        <v>6636</v>
      </c>
      <c r="O4198" t="s">
        <v>6636</v>
      </c>
      <c r="P4198">
        <v>3690000</v>
      </c>
      <c r="Q4198" t="s">
        <v>6636</v>
      </c>
      <c r="R4198" t="s">
        <v>6636</v>
      </c>
      <c r="S4198" s="12">
        <v>1</v>
      </c>
      <c r="T4198" s="13"/>
      <c r="U4198" t="s">
        <v>6636</v>
      </c>
    </row>
    <row r="4199" spans="1:21" x14ac:dyDescent="0.25">
      <c r="A4199" t="s">
        <v>6614</v>
      </c>
      <c r="B4199" s="12"/>
      <c r="C4199" t="s">
        <v>10511</v>
      </c>
      <c r="D4199" s="11">
        <v>46191</v>
      </c>
      <c r="E4199" t="s">
        <v>10512</v>
      </c>
      <c r="F4199" t="s">
        <v>6617</v>
      </c>
      <c r="G4199" t="s">
        <v>6636</v>
      </c>
      <c r="H4199" t="s">
        <v>59</v>
      </c>
      <c r="I4199" t="s">
        <v>6636</v>
      </c>
      <c r="J4199" t="s">
        <v>6636</v>
      </c>
      <c r="K4199" t="s">
        <v>6636</v>
      </c>
      <c r="L4199" t="s">
        <v>6636</v>
      </c>
      <c r="M4199" t="s">
        <v>10513</v>
      </c>
      <c r="N4199" t="s">
        <v>6761</v>
      </c>
      <c r="O4199" t="s">
        <v>6762</v>
      </c>
      <c r="P4199">
        <v>2180000</v>
      </c>
      <c r="Q4199" t="s">
        <v>6636</v>
      </c>
      <c r="R4199" t="s">
        <v>6636</v>
      </c>
      <c r="S4199" s="12">
        <v>1</v>
      </c>
      <c r="T4199" s="13"/>
      <c r="U4199" t="s">
        <v>6636</v>
      </c>
    </row>
    <row r="4200" spans="1:21" x14ac:dyDescent="0.25">
      <c r="A4200" t="s">
        <v>6614</v>
      </c>
      <c r="B4200" s="12"/>
      <c r="C4200" t="s">
        <v>10514</v>
      </c>
      <c r="D4200" s="11">
        <v>46193</v>
      </c>
      <c r="E4200" t="s">
        <v>10515</v>
      </c>
      <c r="F4200" t="s">
        <v>6617</v>
      </c>
      <c r="G4200" t="s">
        <v>6636</v>
      </c>
      <c r="H4200" t="s">
        <v>59</v>
      </c>
      <c r="I4200" t="s">
        <v>6636</v>
      </c>
      <c r="J4200" t="s">
        <v>6636</v>
      </c>
      <c r="K4200" t="s">
        <v>6636</v>
      </c>
      <c r="L4200" t="s">
        <v>6636</v>
      </c>
      <c r="M4200" t="s">
        <v>10516</v>
      </c>
      <c r="N4200" t="s">
        <v>6761</v>
      </c>
      <c r="O4200" t="s">
        <v>6762</v>
      </c>
      <c r="P4200">
        <v>1970000</v>
      </c>
      <c r="Q4200" t="s">
        <v>6636</v>
      </c>
      <c r="R4200" t="s">
        <v>6636</v>
      </c>
      <c r="S4200" s="12">
        <v>1</v>
      </c>
      <c r="T4200" s="13"/>
      <c r="U4200" t="s">
        <v>6636</v>
      </c>
    </row>
    <row r="4201" spans="1:21" x14ac:dyDescent="0.25">
      <c r="A4201" t="s">
        <v>6614</v>
      </c>
      <c r="B4201" s="12"/>
      <c r="C4201" t="s">
        <v>10517</v>
      </c>
      <c r="D4201" s="11">
        <v>46199</v>
      </c>
      <c r="E4201" t="s">
        <v>10518</v>
      </c>
      <c r="F4201" t="s">
        <v>6617</v>
      </c>
      <c r="G4201" t="s">
        <v>6636</v>
      </c>
      <c r="H4201" t="s">
        <v>59</v>
      </c>
      <c r="I4201" t="s">
        <v>6636</v>
      </c>
      <c r="J4201" t="s">
        <v>6636</v>
      </c>
      <c r="K4201" t="s">
        <v>6636</v>
      </c>
      <c r="L4201" t="s">
        <v>6636</v>
      </c>
      <c r="M4201" t="s">
        <v>10519</v>
      </c>
      <c r="N4201" t="s">
        <v>6761</v>
      </c>
      <c r="O4201" t="s">
        <v>6762</v>
      </c>
      <c r="P4201">
        <v>2280000</v>
      </c>
      <c r="Q4201" t="s">
        <v>6867</v>
      </c>
      <c r="R4201" t="s">
        <v>6779</v>
      </c>
      <c r="S4201" s="12">
        <v>1</v>
      </c>
      <c r="T4201" s="13"/>
      <c r="U4201" t="s">
        <v>8747</v>
      </c>
    </row>
    <row r="4202" spans="1:21" x14ac:dyDescent="0.25">
      <c r="A4202" t="s">
        <v>6614</v>
      </c>
      <c r="B4202" s="12"/>
      <c r="C4202" t="s">
        <v>10520</v>
      </c>
      <c r="D4202" s="11">
        <v>46200</v>
      </c>
      <c r="E4202" t="s">
        <v>10521</v>
      </c>
      <c r="F4202" t="s">
        <v>6617</v>
      </c>
      <c r="G4202" t="s">
        <v>6636</v>
      </c>
      <c r="H4202" t="s">
        <v>59</v>
      </c>
      <c r="I4202" t="s">
        <v>6636</v>
      </c>
      <c r="J4202" t="s">
        <v>6636</v>
      </c>
      <c r="K4202" t="s">
        <v>6636</v>
      </c>
      <c r="L4202" t="s">
        <v>6636</v>
      </c>
      <c r="M4202" t="s">
        <v>6636</v>
      </c>
      <c r="N4202" t="s">
        <v>6636</v>
      </c>
      <c r="O4202" t="s">
        <v>6636</v>
      </c>
      <c r="P4202">
        <v>1970000</v>
      </c>
      <c r="Q4202" t="s">
        <v>6867</v>
      </c>
      <c r="R4202" t="s">
        <v>6779</v>
      </c>
      <c r="S4202" s="12">
        <v>1</v>
      </c>
      <c r="T4202" s="13"/>
      <c r="U4202" t="s">
        <v>7460</v>
      </c>
    </row>
    <row r="4203" spans="1:21" x14ac:dyDescent="0.25">
      <c r="A4203" t="s">
        <v>6614</v>
      </c>
      <c r="B4203" s="12"/>
      <c r="C4203" t="s">
        <v>10522</v>
      </c>
      <c r="D4203" s="11">
        <v>46203</v>
      </c>
      <c r="E4203" t="s">
        <v>10523</v>
      </c>
      <c r="F4203" t="s">
        <v>6617</v>
      </c>
      <c r="G4203" t="s">
        <v>6636</v>
      </c>
      <c r="H4203" t="s">
        <v>59</v>
      </c>
      <c r="I4203" t="s">
        <v>6636</v>
      </c>
      <c r="J4203" t="s">
        <v>6636</v>
      </c>
      <c r="K4203" t="s">
        <v>6636</v>
      </c>
      <c r="L4203" t="s">
        <v>6636</v>
      </c>
      <c r="M4203" t="s">
        <v>10524</v>
      </c>
      <c r="N4203" t="s">
        <v>6761</v>
      </c>
      <c r="O4203" t="s">
        <v>6762</v>
      </c>
      <c r="P4203">
        <v>1970000</v>
      </c>
      <c r="Q4203" t="s">
        <v>6636</v>
      </c>
      <c r="R4203" t="s">
        <v>6636</v>
      </c>
      <c r="S4203" s="12">
        <v>1</v>
      </c>
      <c r="T4203" s="13"/>
      <c r="U4203" t="s">
        <v>9791</v>
      </c>
    </row>
    <row r="4204" spans="1:21" x14ac:dyDescent="0.25">
      <c r="A4204" t="s">
        <v>6614</v>
      </c>
      <c r="B4204" s="12"/>
      <c r="C4204" t="s">
        <v>10525</v>
      </c>
      <c r="D4204" s="11">
        <v>46203</v>
      </c>
      <c r="E4204" t="s">
        <v>10526</v>
      </c>
      <c r="F4204" t="s">
        <v>6617</v>
      </c>
      <c r="G4204" t="s">
        <v>6636</v>
      </c>
      <c r="H4204" t="s">
        <v>59</v>
      </c>
      <c r="I4204" t="s">
        <v>6636</v>
      </c>
      <c r="J4204" t="s">
        <v>6636</v>
      </c>
      <c r="K4204" t="s">
        <v>6636</v>
      </c>
      <c r="L4204" t="s">
        <v>6636</v>
      </c>
      <c r="M4204" t="s">
        <v>6636</v>
      </c>
      <c r="N4204" t="s">
        <v>6636</v>
      </c>
      <c r="O4204" t="s">
        <v>6636</v>
      </c>
      <c r="P4204">
        <v>3670000</v>
      </c>
      <c r="Q4204" t="s">
        <v>6636</v>
      </c>
      <c r="R4204" t="s">
        <v>6636</v>
      </c>
      <c r="S4204" s="12">
        <v>1</v>
      </c>
      <c r="T4204" s="13"/>
      <c r="U4204" t="s">
        <v>6636</v>
      </c>
    </row>
    <row r="4205" spans="1:21" x14ac:dyDescent="0.25">
      <c r="A4205" t="s">
        <v>6614</v>
      </c>
      <c r="B4205" s="12"/>
      <c r="C4205" t="s">
        <v>10527</v>
      </c>
      <c r="D4205" s="11">
        <v>46217</v>
      </c>
      <c r="E4205" t="s">
        <v>10528</v>
      </c>
      <c r="F4205" t="s">
        <v>6617</v>
      </c>
      <c r="G4205" t="s">
        <v>6636</v>
      </c>
      <c r="H4205" t="s">
        <v>59</v>
      </c>
      <c r="I4205" t="s">
        <v>6636</v>
      </c>
      <c r="J4205" t="s">
        <v>6636</v>
      </c>
      <c r="K4205" t="s">
        <v>6636</v>
      </c>
      <c r="L4205" t="s">
        <v>6636</v>
      </c>
      <c r="M4205" t="s">
        <v>10529</v>
      </c>
      <c r="N4205" t="s">
        <v>6761</v>
      </c>
      <c r="O4205" t="s">
        <v>6762</v>
      </c>
      <c r="P4205">
        <v>1970000</v>
      </c>
      <c r="Q4205" t="s">
        <v>6636</v>
      </c>
      <c r="R4205" t="s">
        <v>6636</v>
      </c>
      <c r="S4205" s="12">
        <v>1</v>
      </c>
      <c r="T4205" s="13"/>
      <c r="U4205" t="s">
        <v>6636</v>
      </c>
    </row>
    <row r="4206" spans="1:21" x14ac:dyDescent="0.25">
      <c r="A4206" t="s">
        <v>6614</v>
      </c>
      <c r="B4206" s="12"/>
      <c r="C4206" t="s">
        <v>10530</v>
      </c>
      <c r="D4206" s="11">
        <v>46218</v>
      </c>
      <c r="E4206" t="s">
        <v>10531</v>
      </c>
      <c r="F4206" t="s">
        <v>6617</v>
      </c>
      <c r="G4206" t="s">
        <v>6636</v>
      </c>
      <c r="H4206" t="s">
        <v>59</v>
      </c>
      <c r="I4206" t="s">
        <v>6636</v>
      </c>
      <c r="J4206" t="s">
        <v>6636</v>
      </c>
      <c r="K4206" t="s">
        <v>6636</v>
      </c>
      <c r="L4206" t="s">
        <v>6636</v>
      </c>
      <c r="M4206" t="s">
        <v>10532</v>
      </c>
      <c r="N4206" t="s">
        <v>6761</v>
      </c>
      <c r="O4206" t="s">
        <v>6771</v>
      </c>
      <c r="P4206">
        <v>2270000</v>
      </c>
      <c r="Q4206" t="s">
        <v>6636</v>
      </c>
      <c r="R4206" t="s">
        <v>6636</v>
      </c>
      <c r="S4206" s="12">
        <v>1</v>
      </c>
      <c r="T4206" s="13"/>
      <c r="U4206" t="s">
        <v>6636</v>
      </c>
    </row>
    <row r="4207" spans="1:21" x14ac:dyDescent="0.25">
      <c r="A4207" t="s">
        <v>6614</v>
      </c>
      <c r="B4207" s="12"/>
      <c r="C4207" t="s">
        <v>10533</v>
      </c>
      <c r="D4207" s="11">
        <v>46218</v>
      </c>
      <c r="E4207" t="s">
        <v>10534</v>
      </c>
      <c r="F4207" t="s">
        <v>6617</v>
      </c>
      <c r="G4207" t="s">
        <v>6636</v>
      </c>
      <c r="H4207" t="s">
        <v>59</v>
      </c>
      <c r="I4207" t="s">
        <v>6636</v>
      </c>
      <c r="J4207" t="s">
        <v>6636</v>
      </c>
      <c r="K4207" t="s">
        <v>6636</v>
      </c>
      <c r="L4207" t="s">
        <v>6636</v>
      </c>
      <c r="M4207" t="s">
        <v>6636</v>
      </c>
      <c r="N4207" t="s">
        <v>6636</v>
      </c>
      <c r="O4207" t="s">
        <v>6636</v>
      </c>
      <c r="P4207">
        <v>2130000</v>
      </c>
      <c r="Q4207" t="s">
        <v>6636</v>
      </c>
      <c r="R4207" t="s">
        <v>6636</v>
      </c>
      <c r="S4207" s="12">
        <v>1</v>
      </c>
      <c r="T4207" s="13"/>
      <c r="U4207" t="s">
        <v>6636</v>
      </c>
    </row>
    <row r="4208" spans="1:21" x14ac:dyDescent="0.25">
      <c r="A4208" t="s">
        <v>6614</v>
      </c>
      <c r="B4208" s="12"/>
      <c r="C4208" t="s">
        <v>10533</v>
      </c>
      <c r="D4208" s="11">
        <v>46219</v>
      </c>
      <c r="E4208" t="s">
        <v>10534</v>
      </c>
      <c r="F4208" t="s">
        <v>6617</v>
      </c>
      <c r="G4208" t="s">
        <v>6636</v>
      </c>
      <c r="H4208" t="s">
        <v>59</v>
      </c>
      <c r="I4208" t="s">
        <v>6636</v>
      </c>
      <c r="J4208" t="s">
        <v>6636</v>
      </c>
      <c r="K4208" t="s">
        <v>6636</v>
      </c>
      <c r="L4208" t="s">
        <v>6636</v>
      </c>
      <c r="M4208" t="s">
        <v>10535</v>
      </c>
      <c r="N4208" t="s">
        <v>6761</v>
      </c>
      <c r="O4208" t="s">
        <v>6762</v>
      </c>
      <c r="P4208">
        <v>1970000</v>
      </c>
      <c r="Q4208" t="s">
        <v>6636</v>
      </c>
      <c r="R4208" t="s">
        <v>6636</v>
      </c>
      <c r="S4208" s="12">
        <v>1</v>
      </c>
      <c r="T4208" s="13"/>
      <c r="U4208" t="s">
        <v>6636</v>
      </c>
    </row>
    <row r="4209" spans="1:21" x14ac:dyDescent="0.25">
      <c r="A4209" t="s">
        <v>6614</v>
      </c>
      <c r="B4209" s="12"/>
      <c r="C4209" t="s">
        <v>10536</v>
      </c>
      <c r="D4209" s="11">
        <v>46177</v>
      </c>
      <c r="E4209" t="s">
        <v>10537</v>
      </c>
      <c r="F4209" t="s">
        <v>6617</v>
      </c>
      <c r="G4209" t="s">
        <v>6636</v>
      </c>
      <c r="H4209" t="s">
        <v>921</v>
      </c>
      <c r="I4209" t="s">
        <v>6636</v>
      </c>
      <c r="J4209" t="s">
        <v>6636</v>
      </c>
      <c r="K4209" t="s">
        <v>6636</v>
      </c>
      <c r="L4209" t="s">
        <v>6636</v>
      </c>
      <c r="M4209" t="s">
        <v>6636</v>
      </c>
      <c r="N4209" t="s">
        <v>6636</v>
      </c>
      <c r="O4209" t="s">
        <v>6636</v>
      </c>
      <c r="P4209">
        <v>2562000</v>
      </c>
      <c r="Q4209" t="s">
        <v>6636</v>
      </c>
      <c r="R4209" t="s">
        <v>6636</v>
      </c>
      <c r="S4209" s="12">
        <v>1</v>
      </c>
      <c r="T4209" s="13"/>
      <c r="U4209" t="s">
        <v>6636</v>
      </c>
    </row>
    <row r="4210" spans="1:21" x14ac:dyDescent="0.25">
      <c r="A4210" t="s">
        <v>6614</v>
      </c>
      <c r="B4210" s="12"/>
      <c r="C4210" t="s">
        <v>10538</v>
      </c>
      <c r="D4210" s="11">
        <v>46188</v>
      </c>
      <c r="E4210" t="s">
        <v>10539</v>
      </c>
      <c r="F4210" t="s">
        <v>6617</v>
      </c>
      <c r="G4210" t="s">
        <v>6636</v>
      </c>
      <c r="H4210" t="s">
        <v>921</v>
      </c>
      <c r="I4210" t="s">
        <v>6636</v>
      </c>
      <c r="J4210" t="s">
        <v>6636</v>
      </c>
      <c r="K4210" t="s">
        <v>6636</v>
      </c>
      <c r="L4210" t="s">
        <v>6636</v>
      </c>
      <c r="M4210" t="s">
        <v>10540</v>
      </c>
      <c r="N4210" t="s">
        <v>6761</v>
      </c>
      <c r="O4210" t="s">
        <v>6762</v>
      </c>
      <c r="P4210">
        <v>2070000</v>
      </c>
      <c r="Q4210" t="s">
        <v>6636</v>
      </c>
      <c r="R4210" t="s">
        <v>6636</v>
      </c>
      <c r="S4210" s="12">
        <v>1</v>
      </c>
      <c r="T4210" s="13"/>
      <c r="U4210" t="s">
        <v>6636</v>
      </c>
    </row>
    <row r="4211" spans="1:21" x14ac:dyDescent="0.25">
      <c r="A4211" t="s">
        <v>6614</v>
      </c>
      <c r="B4211" s="12"/>
      <c r="C4211" t="s">
        <v>10541</v>
      </c>
      <c r="D4211" s="11">
        <v>46193</v>
      </c>
      <c r="E4211" t="s">
        <v>10542</v>
      </c>
      <c r="F4211" t="s">
        <v>6617</v>
      </c>
      <c r="G4211" t="s">
        <v>6636</v>
      </c>
      <c r="H4211" t="s">
        <v>921</v>
      </c>
      <c r="I4211" t="s">
        <v>6636</v>
      </c>
      <c r="J4211" t="s">
        <v>6636</v>
      </c>
      <c r="K4211" t="s">
        <v>6636</v>
      </c>
      <c r="L4211" t="s">
        <v>6636</v>
      </c>
      <c r="M4211" t="s">
        <v>10543</v>
      </c>
      <c r="N4211" t="s">
        <v>6761</v>
      </c>
      <c r="O4211" t="s">
        <v>6771</v>
      </c>
      <c r="P4211">
        <v>2620000</v>
      </c>
      <c r="Q4211" t="s">
        <v>6636</v>
      </c>
      <c r="R4211" t="s">
        <v>6636</v>
      </c>
      <c r="S4211" s="12">
        <v>1</v>
      </c>
      <c r="T4211" s="13"/>
      <c r="U4211" t="s">
        <v>6636</v>
      </c>
    </row>
    <row r="4212" spans="1:21" x14ac:dyDescent="0.25">
      <c r="A4212" t="s">
        <v>6614</v>
      </c>
      <c r="B4212" s="12"/>
      <c r="C4212" t="s">
        <v>10544</v>
      </c>
      <c r="D4212" s="11">
        <v>46196</v>
      </c>
      <c r="E4212" t="s">
        <v>10545</v>
      </c>
      <c r="F4212" t="s">
        <v>6617</v>
      </c>
      <c r="G4212" t="s">
        <v>6636</v>
      </c>
      <c r="H4212" t="s">
        <v>921</v>
      </c>
      <c r="I4212" t="s">
        <v>6636</v>
      </c>
      <c r="J4212" t="s">
        <v>6636</v>
      </c>
      <c r="K4212" t="s">
        <v>6636</v>
      </c>
      <c r="L4212" t="s">
        <v>6636</v>
      </c>
      <c r="M4212" t="s">
        <v>10546</v>
      </c>
      <c r="N4212" t="s">
        <v>7366</v>
      </c>
      <c r="O4212" t="s">
        <v>7650</v>
      </c>
      <c r="P4212">
        <v>3068000</v>
      </c>
      <c r="Q4212" t="s">
        <v>6636</v>
      </c>
      <c r="R4212" t="s">
        <v>6636</v>
      </c>
      <c r="S4212" s="12">
        <v>1</v>
      </c>
      <c r="T4212" s="13"/>
      <c r="U4212" t="s">
        <v>6636</v>
      </c>
    </row>
    <row r="4213" spans="1:21" x14ac:dyDescent="0.25">
      <c r="A4213" t="s">
        <v>6614</v>
      </c>
      <c r="B4213" s="12"/>
      <c r="C4213" t="s">
        <v>10547</v>
      </c>
      <c r="D4213" s="11">
        <v>46196</v>
      </c>
      <c r="E4213" t="s">
        <v>10548</v>
      </c>
      <c r="F4213" t="s">
        <v>6617</v>
      </c>
      <c r="G4213" t="s">
        <v>6636</v>
      </c>
      <c r="H4213" t="s">
        <v>921</v>
      </c>
      <c r="I4213" t="s">
        <v>6636</v>
      </c>
      <c r="J4213" t="s">
        <v>6636</v>
      </c>
      <c r="K4213" t="s">
        <v>6636</v>
      </c>
      <c r="L4213" t="s">
        <v>6636</v>
      </c>
      <c r="M4213" t="s">
        <v>10549</v>
      </c>
      <c r="N4213" t="s">
        <v>6761</v>
      </c>
      <c r="O4213" t="s">
        <v>6771</v>
      </c>
      <c r="P4213">
        <v>2510000</v>
      </c>
      <c r="Q4213" t="s">
        <v>6867</v>
      </c>
      <c r="R4213" t="s">
        <v>6779</v>
      </c>
      <c r="S4213" s="12">
        <v>1</v>
      </c>
      <c r="T4213" s="13"/>
      <c r="U4213" t="s">
        <v>6636</v>
      </c>
    </row>
    <row r="4214" spans="1:21" x14ac:dyDescent="0.25">
      <c r="A4214" t="s">
        <v>6614</v>
      </c>
      <c r="B4214" s="12"/>
      <c r="C4214" t="s">
        <v>10550</v>
      </c>
      <c r="D4214" s="11">
        <v>46203</v>
      </c>
      <c r="E4214" t="s">
        <v>10551</v>
      </c>
      <c r="F4214" t="s">
        <v>6617</v>
      </c>
      <c r="G4214" t="s">
        <v>6636</v>
      </c>
      <c r="H4214" t="s">
        <v>921</v>
      </c>
      <c r="I4214" t="s">
        <v>6636</v>
      </c>
      <c r="J4214" t="s">
        <v>6636</v>
      </c>
      <c r="K4214" t="s">
        <v>6636</v>
      </c>
      <c r="L4214" t="s">
        <v>6636</v>
      </c>
      <c r="M4214" t="s">
        <v>10552</v>
      </c>
      <c r="N4214" t="s">
        <v>6761</v>
      </c>
      <c r="O4214" t="s">
        <v>7185</v>
      </c>
      <c r="P4214">
        <v>3879200</v>
      </c>
      <c r="Q4214" t="s">
        <v>6636</v>
      </c>
      <c r="R4214" t="s">
        <v>6636</v>
      </c>
      <c r="S4214" s="12">
        <v>1</v>
      </c>
      <c r="T4214" s="13"/>
      <c r="U4214" t="s">
        <v>6636</v>
      </c>
    </row>
    <row r="4215" spans="1:21" x14ac:dyDescent="0.25">
      <c r="A4215" t="s">
        <v>6614</v>
      </c>
      <c r="B4215" s="12"/>
      <c r="C4215" t="s">
        <v>10553</v>
      </c>
      <c r="D4215" s="11">
        <v>46203</v>
      </c>
      <c r="E4215" t="s">
        <v>10554</v>
      </c>
      <c r="F4215" t="s">
        <v>6617</v>
      </c>
      <c r="G4215" t="s">
        <v>6636</v>
      </c>
      <c r="H4215" t="s">
        <v>921</v>
      </c>
      <c r="I4215" t="s">
        <v>6636</v>
      </c>
      <c r="J4215" t="s">
        <v>6636</v>
      </c>
      <c r="K4215" t="s">
        <v>6636</v>
      </c>
      <c r="L4215" t="s">
        <v>6636</v>
      </c>
      <c r="M4215" t="s">
        <v>10555</v>
      </c>
      <c r="N4215" t="s">
        <v>6761</v>
      </c>
      <c r="O4215" t="s">
        <v>6762</v>
      </c>
      <c r="P4215">
        <v>2070000</v>
      </c>
      <c r="Q4215" t="s">
        <v>6636</v>
      </c>
      <c r="R4215" t="s">
        <v>6636</v>
      </c>
      <c r="S4215" s="12">
        <v>1</v>
      </c>
      <c r="T4215" s="13"/>
      <c r="U4215" t="s">
        <v>6636</v>
      </c>
    </row>
    <row r="4216" spans="1:21" x14ac:dyDescent="0.25">
      <c r="A4216" t="s">
        <v>6614</v>
      </c>
      <c r="B4216" s="12"/>
      <c r="C4216" t="s">
        <v>10556</v>
      </c>
      <c r="D4216" s="11">
        <v>46207</v>
      </c>
      <c r="E4216" t="s">
        <v>10557</v>
      </c>
      <c r="F4216" t="s">
        <v>6617</v>
      </c>
      <c r="G4216" t="s">
        <v>6636</v>
      </c>
      <c r="H4216" t="s">
        <v>921</v>
      </c>
      <c r="I4216" t="s">
        <v>6636</v>
      </c>
      <c r="J4216" t="s">
        <v>6636</v>
      </c>
      <c r="K4216" t="s">
        <v>6636</v>
      </c>
      <c r="L4216" t="s">
        <v>6636</v>
      </c>
      <c r="M4216" t="s">
        <v>10558</v>
      </c>
      <c r="N4216" t="s">
        <v>6761</v>
      </c>
      <c r="O4216" t="s">
        <v>6762</v>
      </c>
      <c r="P4216">
        <v>1978600</v>
      </c>
      <c r="Q4216" t="s">
        <v>6636</v>
      </c>
      <c r="R4216" t="s">
        <v>6636</v>
      </c>
      <c r="S4216" s="12">
        <v>1</v>
      </c>
      <c r="T4216" s="13"/>
      <c r="U4216" t="s">
        <v>6636</v>
      </c>
    </row>
    <row r="4217" spans="1:21" x14ac:dyDescent="0.25">
      <c r="A4217" t="s">
        <v>6614</v>
      </c>
      <c r="B4217" s="12"/>
      <c r="C4217" t="s">
        <v>10559</v>
      </c>
      <c r="D4217" s="11">
        <v>46214</v>
      </c>
      <c r="E4217" t="s">
        <v>10560</v>
      </c>
      <c r="F4217" t="s">
        <v>6617</v>
      </c>
      <c r="G4217" t="s">
        <v>6636</v>
      </c>
      <c r="H4217" t="s">
        <v>921</v>
      </c>
      <c r="I4217" t="s">
        <v>6636</v>
      </c>
      <c r="J4217" t="s">
        <v>6636</v>
      </c>
      <c r="K4217" t="s">
        <v>6636</v>
      </c>
      <c r="L4217" t="s">
        <v>6636</v>
      </c>
      <c r="M4217" t="s">
        <v>10561</v>
      </c>
      <c r="N4217" t="s">
        <v>6761</v>
      </c>
      <c r="O4217" t="s">
        <v>6771</v>
      </c>
      <c r="P4217">
        <v>2188000</v>
      </c>
      <c r="Q4217" t="s">
        <v>6636</v>
      </c>
      <c r="R4217" t="s">
        <v>6636</v>
      </c>
      <c r="S4217" s="12">
        <v>1</v>
      </c>
      <c r="T4217" s="13"/>
      <c r="U4217" t="s">
        <v>7460</v>
      </c>
    </row>
    <row r="4218" spans="1:21" x14ac:dyDescent="0.25">
      <c r="A4218" t="s">
        <v>6614</v>
      </c>
      <c r="B4218" s="12"/>
      <c r="C4218" t="s">
        <v>10562</v>
      </c>
      <c r="D4218" s="11">
        <v>46187</v>
      </c>
      <c r="E4218" t="s">
        <v>10563</v>
      </c>
      <c r="F4218" t="s">
        <v>6617</v>
      </c>
      <c r="G4218" t="s">
        <v>6636</v>
      </c>
      <c r="H4218" t="s">
        <v>108</v>
      </c>
      <c r="I4218" t="s">
        <v>6636</v>
      </c>
      <c r="J4218" t="s">
        <v>6636</v>
      </c>
      <c r="K4218" t="s">
        <v>6636</v>
      </c>
      <c r="L4218" t="s">
        <v>6636</v>
      </c>
      <c r="M4218" t="s">
        <v>10564</v>
      </c>
      <c r="N4218" t="s">
        <v>6761</v>
      </c>
      <c r="O4218" t="s">
        <v>6762</v>
      </c>
      <c r="P4218">
        <v>2030000</v>
      </c>
      <c r="Q4218" t="s">
        <v>6636</v>
      </c>
      <c r="R4218" t="s">
        <v>6636</v>
      </c>
      <c r="S4218" s="12">
        <v>1</v>
      </c>
      <c r="T4218" s="13"/>
      <c r="U4218" t="s">
        <v>6636</v>
      </c>
    </row>
    <row r="4219" spans="1:21" x14ac:dyDescent="0.25">
      <c r="A4219" t="s">
        <v>6614</v>
      </c>
      <c r="B4219" s="12"/>
      <c r="C4219" t="s">
        <v>10565</v>
      </c>
      <c r="D4219" s="11">
        <v>46188</v>
      </c>
      <c r="E4219" t="s">
        <v>10566</v>
      </c>
      <c r="F4219" t="s">
        <v>6617</v>
      </c>
      <c r="G4219" t="s">
        <v>6636</v>
      </c>
      <c r="H4219" t="s">
        <v>108</v>
      </c>
      <c r="I4219" t="s">
        <v>6636</v>
      </c>
      <c r="J4219" t="s">
        <v>6636</v>
      </c>
      <c r="K4219" t="s">
        <v>6636</v>
      </c>
      <c r="L4219" t="s">
        <v>6636</v>
      </c>
      <c r="M4219" t="s">
        <v>9244</v>
      </c>
      <c r="N4219" t="s">
        <v>6761</v>
      </c>
      <c r="O4219" t="s">
        <v>6762</v>
      </c>
      <c r="P4219">
        <v>2030000</v>
      </c>
      <c r="Q4219" t="s">
        <v>6867</v>
      </c>
      <c r="R4219" t="s">
        <v>6779</v>
      </c>
      <c r="S4219" s="12">
        <v>1</v>
      </c>
      <c r="T4219" s="13"/>
      <c r="U4219" t="s">
        <v>9028</v>
      </c>
    </row>
    <row r="4220" spans="1:21" x14ac:dyDescent="0.25">
      <c r="A4220" t="s">
        <v>6614</v>
      </c>
      <c r="B4220" s="12"/>
      <c r="C4220" t="s">
        <v>10567</v>
      </c>
      <c r="D4220" s="11">
        <v>46189</v>
      </c>
      <c r="E4220" t="s">
        <v>10568</v>
      </c>
      <c r="F4220" t="s">
        <v>6617</v>
      </c>
      <c r="G4220" t="s">
        <v>6636</v>
      </c>
      <c r="H4220" t="s">
        <v>108</v>
      </c>
      <c r="I4220" t="s">
        <v>6636</v>
      </c>
      <c r="J4220" t="s">
        <v>6636</v>
      </c>
      <c r="K4220" t="s">
        <v>6636</v>
      </c>
      <c r="L4220" t="s">
        <v>6636</v>
      </c>
      <c r="M4220" t="s">
        <v>10569</v>
      </c>
      <c r="N4220" t="s">
        <v>6761</v>
      </c>
      <c r="O4220" t="s">
        <v>6771</v>
      </c>
      <c r="P4220">
        <v>2400000</v>
      </c>
      <c r="Q4220" t="s">
        <v>6636</v>
      </c>
      <c r="R4220" t="s">
        <v>6636</v>
      </c>
      <c r="S4220" s="12">
        <v>1</v>
      </c>
      <c r="T4220" s="13"/>
      <c r="U4220" t="s">
        <v>6988</v>
      </c>
    </row>
    <row r="4221" spans="1:21" x14ac:dyDescent="0.25">
      <c r="A4221" t="s">
        <v>6983</v>
      </c>
      <c r="B4221" s="12"/>
      <c r="C4221" t="s">
        <v>9261</v>
      </c>
      <c r="D4221" s="11">
        <v>46190</v>
      </c>
      <c r="E4221" t="s">
        <v>9262</v>
      </c>
      <c r="F4221" t="s">
        <v>6617</v>
      </c>
      <c r="G4221" t="s">
        <v>9121</v>
      </c>
      <c r="H4221" t="s">
        <v>108</v>
      </c>
      <c r="I4221" t="s">
        <v>6636</v>
      </c>
      <c r="J4221" t="s">
        <v>6636</v>
      </c>
      <c r="K4221" t="s">
        <v>6636</v>
      </c>
      <c r="L4221" t="s">
        <v>6636</v>
      </c>
      <c r="M4221" t="s">
        <v>10570</v>
      </c>
      <c r="N4221" t="s">
        <v>6761</v>
      </c>
      <c r="O4221" t="s">
        <v>6771</v>
      </c>
      <c r="P4221">
        <v>2520000</v>
      </c>
      <c r="Q4221" t="s">
        <v>6867</v>
      </c>
      <c r="R4221" t="s">
        <v>6911</v>
      </c>
      <c r="S4221" s="12">
        <v>1</v>
      </c>
      <c r="T4221" s="13">
        <v>42000</v>
      </c>
      <c r="U4221" t="s">
        <v>6721</v>
      </c>
    </row>
    <row r="4222" spans="1:21" x14ac:dyDescent="0.25">
      <c r="A4222" t="s">
        <v>6983</v>
      </c>
      <c r="B4222" s="12"/>
      <c r="C4222" t="s">
        <v>9261</v>
      </c>
      <c r="D4222" s="11">
        <v>46190</v>
      </c>
      <c r="E4222" t="s">
        <v>9262</v>
      </c>
      <c r="F4222" t="s">
        <v>6617</v>
      </c>
      <c r="G4222" t="s">
        <v>9193</v>
      </c>
      <c r="H4222" t="s">
        <v>108</v>
      </c>
      <c r="I4222" t="s">
        <v>6636</v>
      </c>
      <c r="J4222" t="s">
        <v>6636</v>
      </c>
      <c r="K4222" t="s">
        <v>6636</v>
      </c>
      <c r="L4222" t="s">
        <v>6636</v>
      </c>
      <c r="M4222" t="s">
        <v>10570</v>
      </c>
      <c r="N4222" t="s">
        <v>6761</v>
      </c>
      <c r="O4222" t="s">
        <v>6771</v>
      </c>
      <c r="P4222">
        <v>2520000</v>
      </c>
      <c r="Q4222" t="s">
        <v>6867</v>
      </c>
      <c r="R4222" t="s">
        <v>6911</v>
      </c>
      <c r="S4222" s="12"/>
      <c r="T4222" s="13"/>
      <c r="U4222" t="s">
        <v>6721</v>
      </c>
    </row>
    <row r="4223" spans="1:21" x14ac:dyDescent="0.25">
      <c r="A4223" t="s">
        <v>6983</v>
      </c>
      <c r="B4223" s="12"/>
      <c r="C4223" t="s">
        <v>9261</v>
      </c>
      <c r="D4223" s="11">
        <v>46190</v>
      </c>
      <c r="E4223" t="s">
        <v>9262</v>
      </c>
      <c r="F4223" t="s">
        <v>6617</v>
      </c>
      <c r="G4223" t="s">
        <v>9194</v>
      </c>
      <c r="H4223" t="s">
        <v>108</v>
      </c>
      <c r="I4223" t="s">
        <v>6636</v>
      </c>
      <c r="J4223" t="s">
        <v>6636</v>
      </c>
      <c r="K4223" t="s">
        <v>6636</v>
      </c>
      <c r="L4223" t="s">
        <v>6636</v>
      </c>
      <c r="M4223" t="s">
        <v>10570</v>
      </c>
      <c r="N4223" t="s">
        <v>6761</v>
      </c>
      <c r="O4223" t="s">
        <v>6771</v>
      </c>
      <c r="P4223">
        <v>2520000</v>
      </c>
      <c r="Q4223" t="s">
        <v>6867</v>
      </c>
      <c r="R4223" t="s">
        <v>6911</v>
      </c>
      <c r="S4223" s="12"/>
      <c r="T4223" s="13"/>
      <c r="U4223" t="s">
        <v>6721</v>
      </c>
    </row>
    <row r="4224" spans="1:21" x14ac:dyDescent="0.25">
      <c r="A4224" t="s">
        <v>6983</v>
      </c>
      <c r="B4224" s="12"/>
      <c r="C4224" t="s">
        <v>9261</v>
      </c>
      <c r="D4224" s="11">
        <v>46190</v>
      </c>
      <c r="E4224" t="s">
        <v>9262</v>
      </c>
      <c r="F4224" t="s">
        <v>6617</v>
      </c>
      <c r="G4224" t="s">
        <v>9195</v>
      </c>
      <c r="H4224" t="s">
        <v>108</v>
      </c>
      <c r="I4224" t="s">
        <v>6636</v>
      </c>
      <c r="J4224" t="s">
        <v>6636</v>
      </c>
      <c r="K4224" t="s">
        <v>6636</v>
      </c>
      <c r="L4224" t="s">
        <v>6636</v>
      </c>
      <c r="M4224" t="s">
        <v>10570</v>
      </c>
      <c r="N4224" t="s">
        <v>6761</v>
      </c>
      <c r="O4224" t="s">
        <v>6771</v>
      </c>
      <c r="P4224">
        <v>2520000</v>
      </c>
      <c r="Q4224" t="s">
        <v>6867</v>
      </c>
      <c r="R4224" t="s">
        <v>6911</v>
      </c>
      <c r="S4224" s="12"/>
      <c r="T4224" s="13"/>
      <c r="U4224" t="s">
        <v>6721</v>
      </c>
    </row>
    <row r="4225" spans="1:21" x14ac:dyDescent="0.25">
      <c r="A4225" t="s">
        <v>6983</v>
      </c>
      <c r="B4225" s="12"/>
      <c r="C4225" t="s">
        <v>9261</v>
      </c>
      <c r="D4225" s="11">
        <v>46190</v>
      </c>
      <c r="E4225" t="s">
        <v>9262</v>
      </c>
      <c r="F4225" t="s">
        <v>6617</v>
      </c>
      <c r="G4225" t="s">
        <v>9196</v>
      </c>
      <c r="H4225" t="s">
        <v>108</v>
      </c>
      <c r="I4225" t="s">
        <v>6636</v>
      </c>
      <c r="J4225" t="s">
        <v>6636</v>
      </c>
      <c r="K4225" t="s">
        <v>6636</v>
      </c>
      <c r="L4225" t="s">
        <v>6636</v>
      </c>
      <c r="M4225" t="s">
        <v>10570</v>
      </c>
      <c r="N4225" t="s">
        <v>6761</v>
      </c>
      <c r="O4225" t="s">
        <v>6771</v>
      </c>
      <c r="P4225">
        <v>2520000</v>
      </c>
      <c r="Q4225" t="s">
        <v>6867</v>
      </c>
      <c r="R4225" t="s">
        <v>6911</v>
      </c>
      <c r="S4225" s="12"/>
      <c r="T4225" s="13"/>
      <c r="U4225" t="s">
        <v>6721</v>
      </c>
    </row>
    <row r="4226" spans="1:21" x14ac:dyDescent="0.25">
      <c r="A4226" t="s">
        <v>6983</v>
      </c>
      <c r="B4226" s="12"/>
      <c r="C4226" t="s">
        <v>9261</v>
      </c>
      <c r="D4226" s="11">
        <v>46190</v>
      </c>
      <c r="E4226" t="s">
        <v>9262</v>
      </c>
      <c r="F4226" t="s">
        <v>6617</v>
      </c>
      <c r="G4226" t="s">
        <v>9197</v>
      </c>
      <c r="H4226" t="s">
        <v>108</v>
      </c>
      <c r="I4226" t="s">
        <v>6636</v>
      </c>
      <c r="J4226" t="s">
        <v>6636</v>
      </c>
      <c r="K4226" t="s">
        <v>6636</v>
      </c>
      <c r="L4226" t="s">
        <v>6636</v>
      </c>
      <c r="M4226" t="s">
        <v>10570</v>
      </c>
      <c r="N4226" t="s">
        <v>6761</v>
      </c>
      <c r="O4226" t="s">
        <v>6771</v>
      </c>
      <c r="P4226">
        <v>2520000</v>
      </c>
      <c r="Q4226" t="s">
        <v>6867</v>
      </c>
      <c r="R4226" t="s">
        <v>6911</v>
      </c>
      <c r="S4226" s="12"/>
      <c r="T4226" s="13"/>
      <c r="U4226" t="s">
        <v>6721</v>
      </c>
    </row>
    <row r="4227" spans="1:21" x14ac:dyDescent="0.25">
      <c r="A4227" t="s">
        <v>6983</v>
      </c>
      <c r="B4227" s="12"/>
      <c r="C4227" t="s">
        <v>9261</v>
      </c>
      <c r="D4227" s="11">
        <v>46190</v>
      </c>
      <c r="E4227" t="s">
        <v>9262</v>
      </c>
      <c r="F4227" t="s">
        <v>6617</v>
      </c>
      <c r="G4227" t="s">
        <v>9198</v>
      </c>
      <c r="H4227" t="s">
        <v>108</v>
      </c>
      <c r="I4227" t="s">
        <v>6636</v>
      </c>
      <c r="J4227" t="s">
        <v>6636</v>
      </c>
      <c r="K4227" t="s">
        <v>6636</v>
      </c>
      <c r="L4227" t="s">
        <v>6636</v>
      </c>
      <c r="M4227" t="s">
        <v>10570</v>
      </c>
      <c r="N4227" t="s">
        <v>6761</v>
      </c>
      <c r="O4227" t="s">
        <v>6771</v>
      </c>
      <c r="P4227">
        <v>2520000</v>
      </c>
      <c r="Q4227" t="s">
        <v>6867</v>
      </c>
      <c r="R4227" t="s">
        <v>6911</v>
      </c>
      <c r="S4227" s="12"/>
      <c r="T4227" s="13"/>
      <c r="U4227" t="s">
        <v>6721</v>
      </c>
    </row>
    <row r="4228" spans="1:21" x14ac:dyDescent="0.25">
      <c r="A4228" t="s">
        <v>6983</v>
      </c>
      <c r="B4228" s="12"/>
      <c r="C4228" t="s">
        <v>9261</v>
      </c>
      <c r="D4228" s="11">
        <v>46190</v>
      </c>
      <c r="E4228" t="s">
        <v>9262</v>
      </c>
      <c r="F4228" t="s">
        <v>6617</v>
      </c>
      <c r="G4228" t="s">
        <v>9199</v>
      </c>
      <c r="H4228" t="s">
        <v>108</v>
      </c>
      <c r="I4228" t="s">
        <v>6636</v>
      </c>
      <c r="J4228" t="s">
        <v>6636</v>
      </c>
      <c r="K4228" t="s">
        <v>6636</v>
      </c>
      <c r="L4228" t="s">
        <v>6636</v>
      </c>
      <c r="M4228" t="s">
        <v>10570</v>
      </c>
      <c r="N4228" t="s">
        <v>6761</v>
      </c>
      <c r="O4228" t="s">
        <v>6771</v>
      </c>
      <c r="P4228">
        <v>2520000</v>
      </c>
      <c r="Q4228" t="s">
        <v>6867</v>
      </c>
      <c r="R4228" t="s">
        <v>6911</v>
      </c>
      <c r="S4228" s="12"/>
      <c r="T4228" s="13"/>
      <c r="U4228" t="s">
        <v>6721</v>
      </c>
    </row>
    <row r="4229" spans="1:21" x14ac:dyDescent="0.25">
      <c r="A4229" t="s">
        <v>6983</v>
      </c>
      <c r="B4229" s="12"/>
      <c r="C4229" t="s">
        <v>9261</v>
      </c>
      <c r="D4229" s="11">
        <v>46190</v>
      </c>
      <c r="E4229" t="s">
        <v>9262</v>
      </c>
      <c r="F4229" t="s">
        <v>6617</v>
      </c>
      <c r="G4229" t="s">
        <v>9200</v>
      </c>
      <c r="H4229" t="s">
        <v>108</v>
      </c>
      <c r="I4229" t="s">
        <v>6636</v>
      </c>
      <c r="J4229" t="s">
        <v>6636</v>
      </c>
      <c r="K4229" t="s">
        <v>6636</v>
      </c>
      <c r="L4229" t="s">
        <v>6636</v>
      </c>
      <c r="M4229" t="s">
        <v>10570</v>
      </c>
      <c r="N4229" t="s">
        <v>6761</v>
      </c>
      <c r="O4229" t="s">
        <v>6771</v>
      </c>
      <c r="P4229">
        <v>2520000</v>
      </c>
      <c r="Q4229" t="s">
        <v>6867</v>
      </c>
      <c r="R4229" t="s">
        <v>6911</v>
      </c>
      <c r="S4229" s="12"/>
      <c r="T4229" s="13"/>
      <c r="U4229" t="s">
        <v>6721</v>
      </c>
    </row>
    <row r="4230" spans="1:21" x14ac:dyDescent="0.25">
      <c r="A4230" t="s">
        <v>6983</v>
      </c>
      <c r="B4230" s="12"/>
      <c r="C4230" t="s">
        <v>9261</v>
      </c>
      <c r="D4230" s="11">
        <v>46190</v>
      </c>
      <c r="E4230" t="s">
        <v>9262</v>
      </c>
      <c r="F4230" t="s">
        <v>6617</v>
      </c>
      <c r="G4230" t="s">
        <v>9201</v>
      </c>
      <c r="H4230" t="s">
        <v>108</v>
      </c>
      <c r="I4230" t="s">
        <v>6636</v>
      </c>
      <c r="J4230" t="s">
        <v>6636</v>
      </c>
      <c r="K4230" t="s">
        <v>6636</v>
      </c>
      <c r="L4230" t="s">
        <v>6636</v>
      </c>
      <c r="M4230" t="s">
        <v>10570</v>
      </c>
      <c r="N4230" t="s">
        <v>6761</v>
      </c>
      <c r="O4230" t="s">
        <v>6771</v>
      </c>
      <c r="P4230">
        <v>2520000</v>
      </c>
      <c r="Q4230" t="s">
        <v>6867</v>
      </c>
      <c r="R4230" t="s">
        <v>6911</v>
      </c>
      <c r="S4230" s="12"/>
      <c r="T4230" s="13"/>
      <c r="U4230" t="s">
        <v>6721</v>
      </c>
    </row>
    <row r="4231" spans="1:21" x14ac:dyDescent="0.25">
      <c r="A4231" t="s">
        <v>6614</v>
      </c>
      <c r="B4231" s="12"/>
      <c r="C4231" t="s">
        <v>10571</v>
      </c>
      <c r="D4231" s="11">
        <v>46190</v>
      </c>
      <c r="E4231" t="s">
        <v>10572</v>
      </c>
      <c r="F4231" t="s">
        <v>6617</v>
      </c>
      <c r="G4231" t="s">
        <v>6636</v>
      </c>
      <c r="H4231" t="s">
        <v>108</v>
      </c>
      <c r="I4231" t="s">
        <v>6636</v>
      </c>
      <c r="J4231" t="s">
        <v>6636</v>
      </c>
      <c r="K4231" t="s">
        <v>6636</v>
      </c>
      <c r="L4231" t="s">
        <v>6636</v>
      </c>
      <c r="M4231" t="s">
        <v>10573</v>
      </c>
      <c r="N4231" t="s">
        <v>6761</v>
      </c>
      <c r="O4231" t="s">
        <v>6762</v>
      </c>
      <c r="P4231">
        <v>2280000</v>
      </c>
      <c r="Q4231" t="s">
        <v>6636</v>
      </c>
      <c r="R4231" t="s">
        <v>6636</v>
      </c>
      <c r="S4231" s="12">
        <v>1</v>
      </c>
      <c r="T4231" s="13"/>
      <c r="U4231" t="s">
        <v>6636</v>
      </c>
    </row>
    <row r="4232" spans="1:21" x14ac:dyDescent="0.25">
      <c r="A4232" t="s">
        <v>6983</v>
      </c>
      <c r="B4232" s="12"/>
      <c r="C4232" t="s">
        <v>9271</v>
      </c>
      <c r="D4232" s="11">
        <v>46191</v>
      </c>
      <c r="E4232" t="s">
        <v>9272</v>
      </c>
      <c r="F4232" t="s">
        <v>6617</v>
      </c>
      <c r="G4232" t="s">
        <v>9121</v>
      </c>
      <c r="H4232" t="s">
        <v>108</v>
      </c>
      <c r="I4232" t="s">
        <v>55</v>
      </c>
      <c r="J4232" t="s">
        <v>176</v>
      </c>
      <c r="K4232" t="s">
        <v>6636</v>
      </c>
      <c r="L4232" t="s">
        <v>6636</v>
      </c>
      <c r="M4232" t="s">
        <v>10574</v>
      </c>
      <c r="N4232" t="s">
        <v>6761</v>
      </c>
      <c r="O4232" t="s">
        <v>6762</v>
      </c>
      <c r="P4232">
        <v>2020000</v>
      </c>
      <c r="Q4232" t="s">
        <v>31</v>
      </c>
      <c r="R4232" t="s">
        <v>6911</v>
      </c>
      <c r="S4232" s="12"/>
      <c r="T4232" s="13"/>
      <c r="U4232" t="s">
        <v>6721</v>
      </c>
    </row>
    <row r="4233" spans="1:21" x14ac:dyDescent="0.25">
      <c r="A4233" t="s">
        <v>6983</v>
      </c>
      <c r="B4233" s="12"/>
      <c r="C4233" t="s">
        <v>9271</v>
      </c>
      <c r="D4233" s="11">
        <v>46191</v>
      </c>
      <c r="E4233" t="s">
        <v>9272</v>
      </c>
      <c r="F4233" t="s">
        <v>6617</v>
      </c>
      <c r="G4233" t="s">
        <v>9193</v>
      </c>
      <c r="H4233" t="s">
        <v>108</v>
      </c>
      <c r="I4233" t="s">
        <v>55</v>
      </c>
      <c r="J4233" t="s">
        <v>176</v>
      </c>
      <c r="K4233" t="s">
        <v>6636</v>
      </c>
      <c r="L4233" t="s">
        <v>6636</v>
      </c>
      <c r="M4233" t="s">
        <v>10574</v>
      </c>
      <c r="N4233" t="s">
        <v>6761</v>
      </c>
      <c r="O4233" t="s">
        <v>6762</v>
      </c>
      <c r="P4233">
        <v>2020000</v>
      </c>
      <c r="Q4233" t="s">
        <v>31</v>
      </c>
      <c r="R4233" t="s">
        <v>6911</v>
      </c>
      <c r="S4233" s="12"/>
      <c r="T4233" s="13"/>
      <c r="U4233" t="s">
        <v>6721</v>
      </c>
    </row>
    <row r="4234" spans="1:21" x14ac:dyDescent="0.25">
      <c r="A4234" t="s">
        <v>6983</v>
      </c>
      <c r="B4234" s="12"/>
      <c r="C4234" t="s">
        <v>9271</v>
      </c>
      <c r="D4234" s="11">
        <v>46191</v>
      </c>
      <c r="E4234" t="s">
        <v>9272</v>
      </c>
      <c r="F4234" t="s">
        <v>6617</v>
      </c>
      <c r="G4234" t="s">
        <v>9194</v>
      </c>
      <c r="H4234" t="s">
        <v>108</v>
      </c>
      <c r="I4234" t="s">
        <v>55</v>
      </c>
      <c r="J4234" t="s">
        <v>176</v>
      </c>
      <c r="K4234" t="s">
        <v>6636</v>
      </c>
      <c r="L4234" t="s">
        <v>6636</v>
      </c>
      <c r="M4234" t="s">
        <v>10574</v>
      </c>
      <c r="N4234" t="s">
        <v>6761</v>
      </c>
      <c r="O4234" t="s">
        <v>6762</v>
      </c>
      <c r="P4234">
        <v>2020000</v>
      </c>
      <c r="Q4234" t="s">
        <v>31</v>
      </c>
      <c r="R4234" t="s">
        <v>6911</v>
      </c>
      <c r="S4234" s="12"/>
      <c r="T4234" s="13"/>
      <c r="U4234" t="s">
        <v>6721</v>
      </c>
    </row>
    <row r="4235" spans="1:21" x14ac:dyDescent="0.25">
      <c r="A4235" t="s">
        <v>6983</v>
      </c>
      <c r="B4235" s="12"/>
      <c r="C4235" t="s">
        <v>9271</v>
      </c>
      <c r="D4235" s="11">
        <v>46191</v>
      </c>
      <c r="E4235" t="s">
        <v>9272</v>
      </c>
      <c r="F4235" t="s">
        <v>6617</v>
      </c>
      <c r="G4235" t="s">
        <v>9195</v>
      </c>
      <c r="H4235" t="s">
        <v>108</v>
      </c>
      <c r="I4235" t="s">
        <v>55</v>
      </c>
      <c r="J4235" t="s">
        <v>176</v>
      </c>
      <c r="K4235" t="s">
        <v>6636</v>
      </c>
      <c r="L4235" t="s">
        <v>6636</v>
      </c>
      <c r="M4235" t="s">
        <v>10574</v>
      </c>
      <c r="N4235" t="s">
        <v>6761</v>
      </c>
      <c r="O4235" t="s">
        <v>6762</v>
      </c>
      <c r="P4235">
        <v>2020000</v>
      </c>
      <c r="Q4235" t="s">
        <v>31</v>
      </c>
      <c r="R4235" t="s">
        <v>6911</v>
      </c>
      <c r="S4235" s="12">
        <v>1</v>
      </c>
      <c r="T4235" s="13">
        <v>33667</v>
      </c>
      <c r="U4235" t="s">
        <v>6721</v>
      </c>
    </row>
    <row r="4236" spans="1:21" x14ac:dyDescent="0.25">
      <c r="A4236" t="s">
        <v>6983</v>
      </c>
      <c r="B4236" s="12"/>
      <c r="C4236" t="s">
        <v>9271</v>
      </c>
      <c r="D4236" s="11">
        <v>46191</v>
      </c>
      <c r="E4236" t="s">
        <v>9272</v>
      </c>
      <c r="F4236" t="s">
        <v>6617</v>
      </c>
      <c r="G4236" t="s">
        <v>9196</v>
      </c>
      <c r="H4236" t="s">
        <v>108</v>
      </c>
      <c r="I4236" t="s">
        <v>55</v>
      </c>
      <c r="J4236" t="s">
        <v>176</v>
      </c>
      <c r="K4236" t="s">
        <v>6636</v>
      </c>
      <c r="L4236" t="s">
        <v>6636</v>
      </c>
      <c r="M4236" t="s">
        <v>10574</v>
      </c>
      <c r="N4236" t="s">
        <v>6761</v>
      </c>
      <c r="O4236" t="s">
        <v>6762</v>
      </c>
      <c r="P4236">
        <v>2020000</v>
      </c>
      <c r="Q4236" t="s">
        <v>31</v>
      </c>
      <c r="R4236" t="s">
        <v>6911</v>
      </c>
      <c r="S4236" s="12"/>
      <c r="T4236" s="13"/>
      <c r="U4236" t="s">
        <v>6721</v>
      </c>
    </row>
    <row r="4237" spans="1:21" x14ac:dyDescent="0.25">
      <c r="A4237" t="s">
        <v>6983</v>
      </c>
      <c r="B4237" s="12"/>
      <c r="C4237" t="s">
        <v>9271</v>
      </c>
      <c r="D4237" s="11">
        <v>46191</v>
      </c>
      <c r="E4237" t="s">
        <v>9272</v>
      </c>
      <c r="F4237" t="s">
        <v>6617</v>
      </c>
      <c r="G4237" t="s">
        <v>9197</v>
      </c>
      <c r="H4237" t="s">
        <v>108</v>
      </c>
      <c r="I4237" t="s">
        <v>55</v>
      </c>
      <c r="J4237" t="s">
        <v>176</v>
      </c>
      <c r="K4237" t="s">
        <v>6636</v>
      </c>
      <c r="L4237" t="s">
        <v>6636</v>
      </c>
      <c r="M4237" t="s">
        <v>10574</v>
      </c>
      <c r="N4237" t="s">
        <v>6761</v>
      </c>
      <c r="O4237" t="s">
        <v>6762</v>
      </c>
      <c r="P4237">
        <v>2020000</v>
      </c>
      <c r="Q4237" t="s">
        <v>31</v>
      </c>
      <c r="R4237" t="s">
        <v>6911</v>
      </c>
      <c r="S4237" s="12"/>
      <c r="T4237" s="13"/>
      <c r="U4237" t="s">
        <v>6721</v>
      </c>
    </row>
    <row r="4238" spans="1:21" x14ac:dyDescent="0.25">
      <c r="A4238" t="s">
        <v>6983</v>
      </c>
      <c r="B4238" s="12"/>
      <c r="C4238" t="s">
        <v>9271</v>
      </c>
      <c r="D4238" s="11">
        <v>46191</v>
      </c>
      <c r="E4238" t="s">
        <v>9272</v>
      </c>
      <c r="F4238" t="s">
        <v>6617</v>
      </c>
      <c r="G4238" t="s">
        <v>9198</v>
      </c>
      <c r="H4238" t="s">
        <v>108</v>
      </c>
      <c r="I4238" t="s">
        <v>55</v>
      </c>
      <c r="J4238" t="s">
        <v>176</v>
      </c>
      <c r="K4238" t="s">
        <v>6636</v>
      </c>
      <c r="L4238" t="s">
        <v>6636</v>
      </c>
      <c r="M4238" t="s">
        <v>10574</v>
      </c>
      <c r="N4238" t="s">
        <v>6761</v>
      </c>
      <c r="O4238" t="s">
        <v>6762</v>
      </c>
      <c r="P4238">
        <v>2020000</v>
      </c>
      <c r="Q4238" t="s">
        <v>31</v>
      </c>
      <c r="R4238" t="s">
        <v>6911</v>
      </c>
      <c r="S4238" s="12"/>
      <c r="T4238" s="13"/>
      <c r="U4238" t="s">
        <v>6721</v>
      </c>
    </row>
    <row r="4239" spans="1:21" x14ac:dyDescent="0.25">
      <c r="A4239" t="s">
        <v>6983</v>
      </c>
      <c r="B4239" s="12"/>
      <c r="C4239" t="s">
        <v>9271</v>
      </c>
      <c r="D4239" s="11">
        <v>46191</v>
      </c>
      <c r="E4239" t="s">
        <v>9272</v>
      </c>
      <c r="F4239" t="s">
        <v>6617</v>
      </c>
      <c r="G4239" t="s">
        <v>9199</v>
      </c>
      <c r="H4239" t="s">
        <v>108</v>
      </c>
      <c r="I4239" t="s">
        <v>55</v>
      </c>
      <c r="J4239" t="s">
        <v>176</v>
      </c>
      <c r="K4239" t="s">
        <v>6636</v>
      </c>
      <c r="L4239" t="s">
        <v>6636</v>
      </c>
      <c r="M4239" t="s">
        <v>10574</v>
      </c>
      <c r="N4239" t="s">
        <v>6761</v>
      </c>
      <c r="O4239" t="s">
        <v>6762</v>
      </c>
      <c r="P4239">
        <v>2020000</v>
      </c>
      <c r="Q4239" t="s">
        <v>31</v>
      </c>
      <c r="R4239" t="s">
        <v>6911</v>
      </c>
      <c r="S4239" s="12"/>
      <c r="T4239" s="13"/>
      <c r="U4239" t="s">
        <v>6721</v>
      </c>
    </row>
    <row r="4240" spans="1:21" x14ac:dyDescent="0.25">
      <c r="A4240" t="s">
        <v>6983</v>
      </c>
      <c r="B4240" s="12"/>
      <c r="C4240" t="s">
        <v>9271</v>
      </c>
      <c r="D4240" s="11">
        <v>46191</v>
      </c>
      <c r="E4240" t="s">
        <v>9272</v>
      </c>
      <c r="F4240" t="s">
        <v>6617</v>
      </c>
      <c r="G4240" t="s">
        <v>9200</v>
      </c>
      <c r="H4240" t="s">
        <v>108</v>
      </c>
      <c r="I4240" t="s">
        <v>55</v>
      </c>
      <c r="J4240" t="s">
        <v>176</v>
      </c>
      <c r="K4240" t="s">
        <v>6636</v>
      </c>
      <c r="L4240" t="s">
        <v>6636</v>
      </c>
      <c r="M4240" t="s">
        <v>10574</v>
      </c>
      <c r="N4240" t="s">
        <v>6761</v>
      </c>
      <c r="O4240" t="s">
        <v>6762</v>
      </c>
      <c r="P4240">
        <v>2020000</v>
      </c>
      <c r="Q4240" t="s">
        <v>31</v>
      </c>
      <c r="R4240" t="s">
        <v>6911</v>
      </c>
      <c r="S4240" s="12"/>
      <c r="T4240" s="13"/>
      <c r="U4240" t="s">
        <v>6721</v>
      </c>
    </row>
    <row r="4241" spans="1:21" x14ac:dyDescent="0.25">
      <c r="A4241" t="s">
        <v>6983</v>
      </c>
      <c r="B4241" s="12"/>
      <c r="C4241" t="s">
        <v>9271</v>
      </c>
      <c r="D4241" s="11">
        <v>46191</v>
      </c>
      <c r="E4241" t="s">
        <v>9272</v>
      </c>
      <c r="F4241" t="s">
        <v>6617</v>
      </c>
      <c r="G4241" t="s">
        <v>9201</v>
      </c>
      <c r="H4241" t="s">
        <v>108</v>
      </c>
      <c r="I4241" t="s">
        <v>55</v>
      </c>
      <c r="J4241" t="s">
        <v>176</v>
      </c>
      <c r="K4241" t="s">
        <v>6636</v>
      </c>
      <c r="L4241" t="s">
        <v>6636</v>
      </c>
      <c r="M4241" t="s">
        <v>10574</v>
      </c>
      <c r="N4241" t="s">
        <v>6761</v>
      </c>
      <c r="O4241" t="s">
        <v>6762</v>
      </c>
      <c r="P4241">
        <v>2020000</v>
      </c>
      <c r="Q4241" t="s">
        <v>31</v>
      </c>
      <c r="R4241" t="s">
        <v>6911</v>
      </c>
      <c r="S4241" s="12"/>
      <c r="T4241" s="13"/>
      <c r="U4241" t="s">
        <v>6721</v>
      </c>
    </row>
    <row r="4242" spans="1:21" x14ac:dyDescent="0.25">
      <c r="A4242" t="s">
        <v>6614</v>
      </c>
      <c r="B4242" s="12"/>
      <c r="C4242" t="s">
        <v>10575</v>
      </c>
      <c r="D4242" s="11">
        <v>46193</v>
      </c>
      <c r="E4242" t="s">
        <v>10576</v>
      </c>
      <c r="F4242" t="s">
        <v>6617</v>
      </c>
      <c r="G4242" t="s">
        <v>6636</v>
      </c>
      <c r="H4242" t="s">
        <v>108</v>
      </c>
      <c r="I4242" t="s">
        <v>6636</v>
      </c>
      <c r="J4242" t="s">
        <v>6636</v>
      </c>
      <c r="K4242" t="s">
        <v>6636</v>
      </c>
      <c r="L4242" t="s">
        <v>6636</v>
      </c>
      <c r="M4242" t="s">
        <v>10577</v>
      </c>
      <c r="N4242" t="s">
        <v>6761</v>
      </c>
      <c r="O4242" t="s">
        <v>6862</v>
      </c>
      <c r="P4242">
        <v>3750000</v>
      </c>
      <c r="Q4242" t="s">
        <v>6636</v>
      </c>
      <c r="R4242" t="s">
        <v>6636</v>
      </c>
      <c r="S4242" s="12">
        <v>1</v>
      </c>
      <c r="T4242" s="13"/>
      <c r="U4242" t="s">
        <v>6636</v>
      </c>
    </row>
    <row r="4243" spans="1:21" x14ac:dyDescent="0.25">
      <c r="A4243" t="s">
        <v>6614</v>
      </c>
      <c r="B4243" s="12"/>
      <c r="C4243" t="s">
        <v>10578</v>
      </c>
      <c r="D4243" s="11">
        <v>46194</v>
      </c>
      <c r="E4243" t="s">
        <v>10579</v>
      </c>
      <c r="F4243" t="s">
        <v>6617</v>
      </c>
      <c r="G4243" t="s">
        <v>6636</v>
      </c>
      <c r="H4243" t="s">
        <v>108</v>
      </c>
      <c r="I4243" t="s">
        <v>6636</v>
      </c>
      <c r="J4243" t="s">
        <v>6636</v>
      </c>
      <c r="K4243" t="s">
        <v>6636</v>
      </c>
      <c r="L4243" t="s">
        <v>6636</v>
      </c>
      <c r="M4243" t="s">
        <v>9264</v>
      </c>
      <c r="N4243" t="s">
        <v>6761</v>
      </c>
      <c r="O4243" t="s">
        <v>6771</v>
      </c>
      <c r="P4243">
        <v>2380000</v>
      </c>
      <c r="Q4243" t="s">
        <v>6636</v>
      </c>
      <c r="R4243" t="s">
        <v>6636</v>
      </c>
      <c r="S4243" s="12">
        <v>1</v>
      </c>
      <c r="T4243" s="13"/>
      <c r="U4243" t="s">
        <v>6721</v>
      </c>
    </row>
    <row r="4244" spans="1:21" x14ac:dyDescent="0.25">
      <c r="A4244" t="s">
        <v>6614</v>
      </c>
      <c r="B4244" s="12"/>
      <c r="C4244" t="s">
        <v>10580</v>
      </c>
      <c r="D4244" s="11">
        <v>46194</v>
      </c>
      <c r="E4244" t="s">
        <v>10581</v>
      </c>
      <c r="F4244" t="s">
        <v>6617</v>
      </c>
      <c r="G4244" t="s">
        <v>6636</v>
      </c>
      <c r="H4244" t="s">
        <v>108</v>
      </c>
      <c r="I4244" t="s">
        <v>6636</v>
      </c>
      <c r="J4244" t="s">
        <v>6636</v>
      </c>
      <c r="K4244" t="s">
        <v>6636</v>
      </c>
      <c r="L4244" t="s">
        <v>6636</v>
      </c>
      <c r="M4244" t="s">
        <v>10582</v>
      </c>
      <c r="N4244" t="s">
        <v>6761</v>
      </c>
      <c r="O4244" t="s">
        <v>6862</v>
      </c>
      <c r="P4244">
        <v>3820000</v>
      </c>
      <c r="Q4244" t="s">
        <v>6636</v>
      </c>
      <c r="R4244" t="s">
        <v>6636</v>
      </c>
      <c r="S4244" s="12">
        <v>1</v>
      </c>
      <c r="T4244" s="13"/>
      <c r="U4244" t="s">
        <v>6636</v>
      </c>
    </row>
    <row r="4245" spans="1:21" x14ac:dyDescent="0.25">
      <c r="A4245" t="s">
        <v>6614</v>
      </c>
      <c r="B4245" s="12"/>
      <c r="C4245" t="s">
        <v>10583</v>
      </c>
      <c r="D4245" s="11">
        <v>46195</v>
      </c>
      <c r="E4245" t="s">
        <v>10584</v>
      </c>
      <c r="F4245" t="s">
        <v>6617</v>
      </c>
      <c r="G4245" t="s">
        <v>6636</v>
      </c>
      <c r="H4245" t="s">
        <v>108</v>
      </c>
      <c r="I4245" t="s">
        <v>6636</v>
      </c>
      <c r="J4245" t="s">
        <v>6636</v>
      </c>
      <c r="K4245" t="s">
        <v>6636</v>
      </c>
      <c r="L4245" t="s">
        <v>6636</v>
      </c>
      <c r="M4245" t="s">
        <v>10585</v>
      </c>
      <c r="N4245" t="s">
        <v>6761</v>
      </c>
      <c r="O4245" t="s">
        <v>6762</v>
      </c>
      <c r="P4245">
        <v>2000000</v>
      </c>
      <c r="Q4245" t="s">
        <v>6636</v>
      </c>
      <c r="R4245" t="s">
        <v>6636</v>
      </c>
      <c r="S4245" s="12">
        <v>1</v>
      </c>
      <c r="T4245" s="13"/>
      <c r="U4245" t="s">
        <v>6721</v>
      </c>
    </row>
    <row r="4246" spans="1:21" x14ac:dyDescent="0.25">
      <c r="A4246" t="s">
        <v>6614</v>
      </c>
      <c r="B4246" s="12"/>
      <c r="C4246" t="s">
        <v>10586</v>
      </c>
      <c r="D4246" s="11">
        <v>46198</v>
      </c>
      <c r="E4246" t="s">
        <v>10587</v>
      </c>
      <c r="F4246" t="s">
        <v>6617</v>
      </c>
      <c r="G4246" t="s">
        <v>6636</v>
      </c>
      <c r="H4246" t="s">
        <v>108</v>
      </c>
      <c r="I4246" t="s">
        <v>6636</v>
      </c>
      <c r="J4246" t="s">
        <v>6636</v>
      </c>
      <c r="K4246" t="s">
        <v>6636</v>
      </c>
      <c r="L4246" t="s">
        <v>6636</v>
      </c>
      <c r="M4246" t="s">
        <v>10588</v>
      </c>
      <c r="N4246" t="s">
        <v>6761</v>
      </c>
      <c r="O4246" t="s">
        <v>6762</v>
      </c>
      <c r="P4246">
        <v>2000000</v>
      </c>
      <c r="Q4246" t="s">
        <v>6636</v>
      </c>
      <c r="R4246" t="s">
        <v>6636</v>
      </c>
      <c r="S4246" s="12">
        <v>1</v>
      </c>
      <c r="T4246" s="13"/>
      <c r="U4246" t="s">
        <v>6721</v>
      </c>
    </row>
    <row r="4247" spans="1:21" x14ac:dyDescent="0.25">
      <c r="A4247" t="s">
        <v>6614</v>
      </c>
      <c r="B4247" s="12"/>
      <c r="C4247" t="s">
        <v>10589</v>
      </c>
      <c r="D4247" s="11">
        <v>46199</v>
      </c>
      <c r="E4247" t="s">
        <v>10590</v>
      </c>
      <c r="F4247" t="s">
        <v>6617</v>
      </c>
      <c r="G4247" t="s">
        <v>6636</v>
      </c>
      <c r="H4247" t="s">
        <v>108</v>
      </c>
      <c r="I4247" t="s">
        <v>6636</v>
      </c>
      <c r="J4247" t="s">
        <v>6636</v>
      </c>
      <c r="K4247" t="s">
        <v>6636</v>
      </c>
      <c r="L4247" t="s">
        <v>6636</v>
      </c>
      <c r="M4247" t="s">
        <v>10591</v>
      </c>
      <c r="N4247" t="s">
        <v>6761</v>
      </c>
      <c r="O4247" t="s">
        <v>6771</v>
      </c>
      <c r="P4247">
        <v>2520000</v>
      </c>
      <c r="Q4247" t="s">
        <v>6636</v>
      </c>
      <c r="R4247" t="s">
        <v>6636</v>
      </c>
      <c r="S4247" s="12">
        <v>1</v>
      </c>
      <c r="T4247" s="13"/>
      <c r="U4247" t="s">
        <v>6636</v>
      </c>
    </row>
    <row r="4248" spans="1:21" x14ac:dyDescent="0.25">
      <c r="A4248" t="s">
        <v>6983</v>
      </c>
      <c r="B4248" s="12"/>
      <c r="C4248" t="s">
        <v>9336</v>
      </c>
      <c r="D4248" s="11">
        <v>46202</v>
      </c>
      <c r="E4248" t="s">
        <v>9337</v>
      </c>
      <c r="F4248" t="s">
        <v>6617</v>
      </c>
      <c r="G4248" t="s">
        <v>9121</v>
      </c>
      <c r="H4248" t="s">
        <v>108</v>
      </c>
      <c r="I4248" t="s">
        <v>65</v>
      </c>
      <c r="J4248" t="s">
        <v>573</v>
      </c>
      <c r="K4248" t="s">
        <v>6636</v>
      </c>
      <c r="L4248" t="s">
        <v>6636</v>
      </c>
      <c r="M4248" t="s">
        <v>9276</v>
      </c>
      <c r="N4248" t="s">
        <v>6761</v>
      </c>
      <c r="O4248" t="s">
        <v>6762</v>
      </c>
      <c r="P4248">
        <v>2280000</v>
      </c>
      <c r="Q4248" t="s">
        <v>6636</v>
      </c>
      <c r="R4248" t="s">
        <v>6636</v>
      </c>
      <c r="S4248" s="12">
        <v>1</v>
      </c>
      <c r="T4248" s="13">
        <v>38000</v>
      </c>
      <c r="U4248" t="s">
        <v>6636</v>
      </c>
    </row>
    <row r="4249" spans="1:21" x14ac:dyDescent="0.25">
      <c r="A4249" t="s">
        <v>6983</v>
      </c>
      <c r="B4249" s="12"/>
      <c r="C4249" t="s">
        <v>9336</v>
      </c>
      <c r="D4249" s="11">
        <v>46202</v>
      </c>
      <c r="E4249" t="s">
        <v>9337</v>
      </c>
      <c r="F4249" t="s">
        <v>6617</v>
      </c>
      <c r="G4249" t="s">
        <v>9193</v>
      </c>
      <c r="H4249" t="s">
        <v>108</v>
      </c>
      <c r="I4249" t="s">
        <v>65</v>
      </c>
      <c r="J4249" t="s">
        <v>573</v>
      </c>
      <c r="K4249" t="s">
        <v>6636</v>
      </c>
      <c r="L4249" t="s">
        <v>6636</v>
      </c>
      <c r="M4249" t="s">
        <v>9276</v>
      </c>
      <c r="N4249" t="s">
        <v>6761</v>
      </c>
      <c r="O4249" t="s">
        <v>6762</v>
      </c>
      <c r="P4249">
        <v>2280000</v>
      </c>
      <c r="Q4249" t="s">
        <v>6636</v>
      </c>
      <c r="R4249" t="s">
        <v>6636</v>
      </c>
      <c r="S4249" s="12"/>
      <c r="T4249" s="13"/>
      <c r="U4249" t="s">
        <v>6636</v>
      </c>
    </row>
    <row r="4250" spans="1:21" x14ac:dyDescent="0.25">
      <c r="A4250" t="s">
        <v>6983</v>
      </c>
      <c r="B4250" s="12"/>
      <c r="C4250" t="s">
        <v>9336</v>
      </c>
      <c r="D4250" s="11">
        <v>46202</v>
      </c>
      <c r="E4250" t="s">
        <v>9337</v>
      </c>
      <c r="F4250" t="s">
        <v>6617</v>
      </c>
      <c r="G4250" t="s">
        <v>9194</v>
      </c>
      <c r="H4250" t="s">
        <v>108</v>
      </c>
      <c r="I4250" t="s">
        <v>65</v>
      </c>
      <c r="J4250" t="s">
        <v>573</v>
      </c>
      <c r="K4250" t="s">
        <v>6636</v>
      </c>
      <c r="L4250" t="s">
        <v>6636</v>
      </c>
      <c r="M4250" t="s">
        <v>9276</v>
      </c>
      <c r="N4250" t="s">
        <v>6761</v>
      </c>
      <c r="O4250" t="s">
        <v>6762</v>
      </c>
      <c r="P4250">
        <v>2280000</v>
      </c>
      <c r="Q4250" t="s">
        <v>6636</v>
      </c>
      <c r="R4250" t="s">
        <v>6636</v>
      </c>
      <c r="S4250" s="12"/>
      <c r="T4250" s="13"/>
      <c r="U4250" t="s">
        <v>6636</v>
      </c>
    </row>
    <row r="4251" spans="1:21" x14ac:dyDescent="0.25">
      <c r="A4251" t="s">
        <v>6983</v>
      </c>
      <c r="B4251" s="12"/>
      <c r="C4251" t="s">
        <v>9336</v>
      </c>
      <c r="D4251" s="11">
        <v>46202</v>
      </c>
      <c r="E4251" t="s">
        <v>9337</v>
      </c>
      <c r="F4251" t="s">
        <v>6617</v>
      </c>
      <c r="G4251" t="s">
        <v>9195</v>
      </c>
      <c r="H4251" t="s">
        <v>108</v>
      </c>
      <c r="I4251" t="s">
        <v>65</v>
      </c>
      <c r="J4251" t="s">
        <v>573</v>
      </c>
      <c r="K4251" t="s">
        <v>6636</v>
      </c>
      <c r="L4251" t="s">
        <v>6636</v>
      </c>
      <c r="M4251" t="s">
        <v>9276</v>
      </c>
      <c r="N4251" t="s">
        <v>6761</v>
      </c>
      <c r="O4251" t="s">
        <v>6762</v>
      </c>
      <c r="P4251">
        <v>2280000</v>
      </c>
      <c r="Q4251" t="s">
        <v>6636</v>
      </c>
      <c r="R4251" t="s">
        <v>6636</v>
      </c>
      <c r="S4251" s="12"/>
      <c r="T4251" s="13"/>
      <c r="U4251" t="s">
        <v>6636</v>
      </c>
    </row>
    <row r="4252" spans="1:21" x14ac:dyDescent="0.25">
      <c r="A4252" t="s">
        <v>6983</v>
      </c>
      <c r="B4252" s="12"/>
      <c r="C4252" t="s">
        <v>9336</v>
      </c>
      <c r="D4252" s="11">
        <v>46202</v>
      </c>
      <c r="E4252" t="s">
        <v>9337</v>
      </c>
      <c r="F4252" t="s">
        <v>6617</v>
      </c>
      <c r="G4252" t="s">
        <v>9196</v>
      </c>
      <c r="H4252" t="s">
        <v>108</v>
      </c>
      <c r="I4252" t="s">
        <v>65</v>
      </c>
      <c r="J4252" t="s">
        <v>573</v>
      </c>
      <c r="K4252" t="s">
        <v>6636</v>
      </c>
      <c r="L4252" t="s">
        <v>6636</v>
      </c>
      <c r="M4252" t="s">
        <v>9276</v>
      </c>
      <c r="N4252" t="s">
        <v>6761</v>
      </c>
      <c r="O4252" t="s">
        <v>6762</v>
      </c>
      <c r="P4252">
        <v>2280000</v>
      </c>
      <c r="Q4252" t="s">
        <v>6636</v>
      </c>
      <c r="R4252" t="s">
        <v>6636</v>
      </c>
      <c r="S4252" s="12"/>
      <c r="T4252" s="13"/>
      <c r="U4252" t="s">
        <v>6636</v>
      </c>
    </row>
    <row r="4253" spans="1:21" x14ac:dyDescent="0.25">
      <c r="A4253" t="s">
        <v>6983</v>
      </c>
      <c r="B4253" s="12"/>
      <c r="C4253" t="s">
        <v>9336</v>
      </c>
      <c r="D4253" s="11">
        <v>46202</v>
      </c>
      <c r="E4253" t="s">
        <v>9337</v>
      </c>
      <c r="F4253" t="s">
        <v>6617</v>
      </c>
      <c r="G4253" t="s">
        <v>9197</v>
      </c>
      <c r="H4253" t="s">
        <v>108</v>
      </c>
      <c r="I4253" t="s">
        <v>65</v>
      </c>
      <c r="J4253" t="s">
        <v>573</v>
      </c>
      <c r="K4253" t="s">
        <v>6636</v>
      </c>
      <c r="L4253" t="s">
        <v>6636</v>
      </c>
      <c r="M4253" t="s">
        <v>9276</v>
      </c>
      <c r="N4253" t="s">
        <v>6761</v>
      </c>
      <c r="O4253" t="s">
        <v>6762</v>
      </c>
      <c r="P4253">
        <v>2280000</v>
      </c>
      <c r="Q4253" t="s">
        <v>6636</v>
      </c>
      <c r="R4253" t="s">
        <v>6636</v>
      </c>
      <c r="S4253" s="12"/>
      <c r="T4253" s="13"/>
      <c r="U4253" t="s">
        <v>6636</v>
      </c>
    </row>
    <row r="4254" spans="1:21" x14ac:dyDescent="0.25">
      <c r="A4254" t="s">
        <v>6983</v>
      </c>
      <c r="B4254" s="12"/>
      <c r="C4254" t="s">
        <v>9336</v>
      </c>
      <c r="D4254" s="11">
        <v>46202</v>
      </c>
      <c r="E4254" t="s">
        <v>9337</v>
      </c>
      <c r="F4254" t="s">
        <v>6617</v>
      </c>
      <c r="G4254" t="s">
        <v>9198</v>
      </c>
      <c r="H4254" t="s">
        <v>108</v>
      </c>
      <c r="I4254" t="s">
        <v>65</v>
      </c>
      <c r="J4254" t="s">
        <v>573</v>
      </c>
      <c r="K4254" t="s">
        <v>6636</v>
      </c>
      <c r="L4254" t="s">
        <v>6636</v>
      </c>
      <c r="M4254" t="s">
        <v>9276</v>
      </c>
      <c r="N4254" t="s">
        <v>6761</v>
      </c>
      <c r="O4254" t="s">
        <v>6762</v>
      </c>
      <c r="P4254">
        <v>2280000</v>
      </c>
      <c r="Q4254" t="s">
        <v>6636</v>
      </c>
      <c r="R4254" t="s">
        <v>6636</v>
      </c>
      <c r="S4254" s="12"/>
      <c r="T4254" s="13"/>
      <c r="U4254" t="s">
        <v>6636</v>
      </c>
    </row>
    <row r="4255" spans="1:21" x14ac:dyDescent="0.25">
      <c r="A4255" t="s">
        <v>6983</v>
      </c>
      <c r="B4255" s="12"/>
      <c r="C4255" t="s">
        <v>9336</v>
      </c>
      <c r="D4255" s="11">
        <v>46202</v>
      </c>
      <c r="E4255" t="s">
        <v>9337</v>
      </c>
      <c r="F4255" t="s">
        <v>6617</v>
      </c>
      <c r="G4255" t="s">
        <v>9199</v>
      </c>
      <c r="H4255" t="s">
        <v>108</v>
      </c>
      <c r="I4255" t="s">
        <v>65</v>
      </c>
      <c r="J4255" t="s">
        <v>573</v>
      </c>
      <c r="K4255" t="s">
        <v>6636</v>
      </c>
      <c r="L4255" t="s">
        <v>6636</v>
      </c>
      <c r="M4255" t="s">
        <v>9276</v>
      </c>
      <c r="N4255" t="s">
        <v>6761</v>
      </c>
      <c r="O4255" t="s">
        <v>6762</v>
      </c>
      <c r="P4255">
        <v>2280000</v>
      </c>
      <c r="Q4255" t="s">
        <v>6636</v>
      </c>
      <c r="R4255" t="s">
        <v>6636</v>
      </c>
      <c r="S4255" s="12"/>
      <c r="T4255" s="13"/>
      <c r="U4255" t="s">
        <v>6636</v>
      </c>
    </row>
    <row r="4256" spans="1:21" x14ac:dyDescent="0.25">
      <c r="A4256" t="s">
        <v>6983</v>
      </c>
      <c r="B4256" s="12"/>
      <c r="C4256" t="s">
        <v>9336</v>
      </c>
      <c r="D4256" s="11">
        <v>46202</v>
      </c>
      <c r="E4256" t="s">
        <v>9337</v>
      </c>
      <c r="F4256" t="s">
        <v>6617</v>
      </c>
      <c r="G4256" t="s">
        <v>9200</v>
      </c>
      <c r="H4256" t="s">
        <v>108</v>
      </c>
      <c r="I4256" t="s">
        <v>65</v>
      </c>
      <c r="J4256" t="s">
        <v>573</v>
      </c>
      <c r="K4256" t="s">
        <v>6636</v>
      </c>
      <c r="L4256" t="s">
        <v>6636</v>
      </c>
      <c r="M4256" t="s">
        <v>9276</v>
      </c>
      <c r="N4256" t="s">
        <v>6761</v>
      </c>
      <c r="O4256" t="s">
        <v>6762</v>
      </c>
      <c r="P4256">
        <v>2280000</v>
      </c>
      <c r="Q4256" t="s">
        <v>6636</v>
      </c>
      <c r="R4256" t="s">
        <v>6636</v>
      </c>
      <c r="S4256" s="12"/>
      <c r="T4256" s="13"/>
      <c r="U4256" t="s">
        <v>6636</v>
      </c>
    </row>
    <row r="4257" spans="1:21" x14ac:dyDescent="0.25">
      <c r="A4257" t="s">
        <v>6983</v>
      </c>
      <c r="B4257" s="12"/>
      <c r="C4257" t="s">
        <v>9336</v>
      </c>
      <c r="D4257" s="11">
        <v>46202</v>
      </c>
      <c r="E4257" t="s">
        <v>9337</v>
      </c>
      <c r="F4257" t="s">
        <v>6617</v>
      </c>
      <c r="G4257" t="s">
        <v>9201</v>
      </c>
      <c r="H4257" t="s">
        <v>108</v>
      </c>
      <c r="I4257" t="s">
        <v>65</v>
      </c>
      <c r="J4257" t="s">
        <v>573</v>
      </c>
      <c r="K4257" t="s">
        <v>6636</v>
      </c>
      <c r="L4257" t="s">
        <v>6636</v>
      </c>
      <c r="M4257" t="s">
        <v>9276</v>
      </c>
      <c r="N4257" t="s">
        <v>6761</v>
      </c>
      <c r="O4257" t="s">
        <v>6762</v>
      </c>
      <c r="P4257">
        <v>2280000</v>
      </c>
      <c r="Q4257" t="s">
        <v>6636</v>
      </c>
      <c r="R4257" t="s">
        <v>6636</v>
      </c>
      <c r="S4257" s="12"/>
      <c r="T4257" s="13"/>
      <c r="U4257" t="s">
        <v>6636</v>
      </c>
    </row>
    <row r="4258" spans="1:21" x14ac:dyDescent="0.25">
      <c r="A4258" t="s">
        <v>6614</v>
      </c>
      <c r="B4258" s="12"/>
      <c r="C4258" t="s">
        <v>10592</v>
      </c>
      <c r="D4258" s="11">
        <v>46203</v>
      </c>
      <c r="E4258" t="s">
        <v>10593</v>
      </c>
      <c r="F4258" t="s">
        <v>6617</v>
      </c>
      <c r="G4258" t="s">
        <v>6636</v>
      </c>
      <c r="H4258" t="s">
        <v>108</v>
      </c>
      <c r="I4258" t="s">
        <v>6636</v>
      </c>
      <c r="J4258" t="s">
        <v>6636</v>
      </c>
      <c r="K4258" t="s">
        <v>6636</v>
      </c>
      <c r="L4258" t="s">
        <v>6636</v>
      </c>
      <c r="M4258" t="s">
        <v>9339</v>
      </c>
      <c r="N4258" t="s">
        <v>6761</v>
      </c>
      <c r="O4258" t="s">
        <v>6762</v>
      </c>
      <c r="P4258">
        <v>2280000</v>
      </c>
      <c r="Q4258" t="s">
        <v>6636</v>
      </c>
      <c r="R4258" t="s">
        <v>6636</v>
      </c>
      <c r="S4258" s="12">
        <v>1</v>
      </c>
      <c r="T4258" s="13"/>
      <c r="U4258" t="s">
        <v>6636</v>
      </c>
    </row>
    <row r="4259" spans="1:21" x14ac:dyDescent="0.25">
      <c r="A4259" t="s">
        <v>6614</v>
      </c>
      <c r="B4259" s="12"/>
      <c r="C4259" t="s">
        <v>10594</v>
      </c>
      <c r="D4259" s="11">
        <v>46210</v>
      </c>
      <c r="E4259" t="s">
        <v>10595</v>
      </c>
      <c r="F4259" t="s">
        <v>6617</v>
      </c>
      <c r="G4259" t="s">
        <v>6636</v>
      </c>
      <c r="H4259" t="s">
        <v>108</v>
      </c>
      <c r="I4259" t="s">
        <v>6636</v>
      </c>
      <c r="J4259" t="s">
        <v>6636</v>
      </c>
      <c r="K4259" t="s">
        <v>6636</v>
      </c>
      <c r="L4259" t="s">
        <v>6636</v>
      </c>
      <c r="M4259" t="s">
        <v>10596</v>
      </c>
      <c r="N4259" t="s">
        <v>6761</v>
      </c>
      <c r="O4259" t="s">
        <v>6762</v>
      </c>
      <c r="P4259">
        <v>1950000</v>
      </c>
      <c r="Q4259" t="s">
        <v>6636</v>
      </c>
      <c r="R4259" t="s">
        <v>6636</v>
      </c>
      <c r="S4259" s="12">
        <v>1</v>
      </c>
      <c r="T4259" s="13"/>
      <c r="U4259" t="s">
        <v>6721</v>
      </c>
    </row>
    <row r="4260" spans="1:21" x14ac:dyDescent="0.25">
      <c r="A4260" t="s">
        <v>6614</v>
      </c>
      <c r="B4260" s="12"/>
      <c r="C4260" t="s">
        <v>10597</v>
      </c>
      <c r="D4260" s="11">
        <v>46210</v>
      </c>
      <c r="E4260" t="s">
        <v>10598</v>
      </c>
      <c r="F4260" t="s">
        <v>6617</v>
      </c>
      <c r="G4260" t="s">
        <v>6636</v>
      </c>
      <c r="H4260" t="s">
        <v>108</v>
      </c>
      <c r="I4260" t="s">
        <v>6636</v>
      </c>
      <c r="J4260" t="s">
        <v>6636</v>
      </c>
      <c r="K4260" t="s">
        <v>6636</v>
      </c>
      <c r="L4260" t="s">
        <v>6636</v>
      </c>
      <c r="M4260" t="s">
        <v>6636</v>
      </c>
      <c r="N4260" t="s">
        <v>6636</v>
      </c>
      <c r="O4260" t="s">
        <v>6636</v>
      </c>
      <c r="P4260">
        <v>2600000</v>
      </c>
      <c r="Q4260" t="s">
        <v>6636</v>
      </c>
      <c r="R4260" t="s">
        <v>6636</v>
      </c>
      <c r="S4260" s="12">
        <v>1</v>
      </c>
      <c r="T4260" s="13"/>
      <c r="U4260" t="s">
        <v>6636</v>
      </c>
    </row>
    <row r="4261" spans="1:21" x14ac:dyDescent="0.25">
      <c r="A4261" t="s">
        <v>6614</v>
      </c>
      <c r="B4261" s="12"/>
      <c r="C4261" t="s">
        <v>10599</v>
      </c>
      <c r="D4261" s="11">
        <v>46211</v>
      </c>
      <c r="E4261" t="s">
        <v>10600</v>
      </c>
      <c r="F4261" t="s">
        <v>6617</v>
      </c>
      <c r="G4261" t="s">
        <v>6636</v>
      </c>
      <c r="H4261" t="s">
        <v>108</v>
      </c>
      <c r="I4261" t="s">
        <v>6636</v>
      </c>
      <c r="J4261" t="s">
        <v>6636</v>
      </c>
      <c r="K4261" t="s">
        <v>6636</v>
      </c>
      <c r="L4261" t="s">
        <v>6636</v>
      </c>
      <c r="M4261" t="s">
        <v>10601</v>
      </c>
      <c r="N4261" t="s">
        <v>6761</v>
      </c>
      <c r="O4261" t="s">
        <v>6762</v>
      </c>
      <c r="P4261">
        <v>1970000</v>
      </c>
      <c r="Q4261" t="s">
        <v>6867</v>
      </c>
      <c r="R4261" t="s">
        <v>6779</v>
      </c>
      <c r="S4261" s="12">
        <v>1</v>
      </c>
      <c r="T4261" s="13"/>
      <c r="U4261" t="s">
        <v>6721</v>
      </c>
    </row>
    <row r="4262" spans="1:21" x14ac:dyDescent="0.25">
      <c r="A4262" t="s">
        <v>6983</v>
      </c>
      <c r="B4262" s="12"/>
      <c r="C4262" t="s">
        <v>9223</v>
      </c>
      <c r="D4262" s="11">
        <v>46212</v>
      </c>
      <c r="E4262" t="s">
        <v>9224</v>
      </c>
      <c r="F4262" t="s">
        <v>6617</v>
      </c>
      <c r="G4262" t="s">
        <v>9121</v>
      </c>
      <c r="H4262" t="s">
        <v>108</v>
      </c>
      <c r="I4262" t="s">
        <v>55</v>
      </c>
      <c r="J4262" t="s">
        <v>44</v>
      </c>
      <c r="K4262" t="s">
        <v>6636</v>
      </c>
      <c r="L4262" t="s">
        <v>6636</v>
      </c>
      <c r="M4262" t="s">
        <v>10602</v>
      </c>
      <c r="N4262" t="s">
        <v>6761</v>
      </c>
      <c r="O4262" t="s">
        <v>6762</v>
      </c>
      <c r="P4262">
        <v>1970000</v>
      </c>
      <c r="Q4262" t="s">
        <v>6636</v>
      </c>
      <c r="R4262" t="s">
        <v>6636</v>
      </c>
      <c r="S4262" s="12">
        <v>1</v>
      </c>
      <c r="T4262" s="13">
        <v>32833</v>
      </c>
      <c r="U4262" t="s">
        <v>6721</v>
      </c>
    </row>
    <row r="4263" spans="1:21" x14ac:dyDescent="0.25">
      <c r="A4263" t="s">
        <v>6983</v>
      </c>
      <c r="B4263" s="12"/>
      <c r="C4263" t="s">
        <v>9223</v>
      </c>
      <c r="D4263" s="11">
        <v>46212</v>
      </c>
      <c r="E4263" t="s">
        <v>9224</v>
      </c>
      <c r="F4263" t="s">
        <v>6617</v>
      </c>
      <c r="G4263" t="s">
        <v>9193</v>
      </c>
      <c r="H4263" t="s">
        <v>108</v>
      </c>
      <c r="I4263" t="s">
        <v>55</v>
      </c>
      <c r="J4263" t="s">
        <v>44</v>
      </c>
      <c r="K4263" t="s">
        <v>6636</v>
      </c>
      <c r="L4263" t="s">
        <v>6636</v>
      </c>
      <c r="M4263" t="s">
        <v>10602</v>
      </c>
      <c r="N4263" t="s">
        <v>6761</v>
      </c>
      <c r="O4263" t="s">
        <v>6762</v>
      </c>
      <c r="P4263">
        <v>1970000</v>
      </c>
      <c r="Q4263" t="s">
        <v>6636</v>
      </c>
      <c r="R4263" t="s">
        <v>6636</v>
      </c>
      <c r="S4263" s="12"/>
      <c r="T4263" s="13"/>
      <c r="U4263" t="s">
        <v>6721</v>
      </c>
    </row>
    <row r="4264" spans="1:21" x14ac:dyDescent="0.25">
      <c r="A4264" t="s">
        <v>6983</v>
      </c>
      <c r="B4264" s="12"/>
      <c r="C4264" t="s">
        <v>9223</v>
      </c>
      <c r="D4264" s="11">
        <v>46212</v>
      </c>
      <c r="E4264" t="s">
        <v>9224</v>
      </c>
      <c r="F4264" t="s">
        <v>6617</v>
      </c>
      <c r="G4264" t="s">
        <v>9194</v>
      </c>
      <c r="H4264" t="s">
        <v>108</v>
      </c>
      <c r="I4264" t="s">
        <v>55</v>
      </c>
      <c r="J4264" t="s">
        <v>44</v>
      </c>
      <c r="K4264" t="s">
        <v>6636</v>
      </c>
      <c r="L4264" t="s">
        <v>6636</v>
      </c>
      <c r="M4264" t="s">
        <v>10602</v>
      </c>
      <c r="N4264" t="s">
        <v>6761</v>
      </c>
      <c r="O4264" t="s">
        <v>6762</v>
      </c>
      <c r="P4264">
        <v>1970000</v>
      </c>
      <c r="Q4264" t="s">
        <v>6636</v>
      </c>
      <c r="R4264" t="s">
        <v>6636</v>
      </c>
      <c r="S4264" s="12"/>
      <c r="T4264" s="13"/>
      <c r="U4264" t="s">
        <v>6721</v>
      </c>
    </row>
    <row r="4265" spans="1:21" x14ac:dyDescent="0.25">
      <c r="A4265" t="s">
        <v>6983</v>
      </c>
      <c r="B4265" s="12"/>
      <c r="C4265" t="s">
        <v>9223</v>
      </c>
      <c r="D4265" s="11">
        <v>46212</v>
      </c>
      <c r="E4265" t="s">
        <v>9224</v>
      </c>
      <c r="F4265" t="s">
        <v>6617</v>
      </c>
      <c r="G4265" t="s">
        <v>9195</v>
      </c>
      <c r="H4265" t="s">
        <v>108</v>
      </c>
      <c r="I4265" t="s">
        <v>55</v>
      </c>
      <c r="J4265" t="s">
        <v>44</v>
      </c>
      <c r="K4265" t="s">
        <v>6636</v>
      </c>
      <c r="L4265" t="s">
        <v>6636</v>
      </c>
      <c r="M4265" t="s">
        <v>10602</v>
      </c>
      <c r="N4265" t="s">
        <v>6761</v>
      </c>
      <c r="O4265" t="s">
        <v>6762</v>
      </c>
      <c r="P4265">
        <v>1970000</v>
      </c>
      <c r="Q4265" t="s">
        <v>6636</v>
      </c>
      <c r="R4265" t="s">
        <v>6636</v>
      </c>
      <c r="S4265" s="12"/>
      <c r="T4265" s="13"/>
      <c r="U4265" t="s">
        <v>6721</v>
      </c>
    </row>
    <row r="4266" spans="1:21" x14ac:dyDescent="0.25">
      <c r="A4266" t="s">
        <v>6983</v>
      </c>
      <c r="B4266" s="12"/>
      <c r="C4266" t="s">
        <v>9223</v>
      </c>
      <c r="D4266" s="11">
        <v>46212</v>
      </c>
      <c r="E4266" t="s">
        <v>9224</v>
      </c>
      <c r="F4266" t="s">
        <v>6617</v>
      </c>
      <c r="G4266" t="s">
        <v>9196</v>
      </c>
      <c r="H4266" t="s">
        <v>108</v>
      </c>
      <c r="I4266" t="s">
        <v>55</v>
      </c>
      <c r="J4266" t="s">
        <v>44</v>
      </c>
      <c r="K4266" t="s">
        <v>6636</v>
      </c>
      <c r="L4266" t="s">
        <v>6636</v>
      </c>
      <c r="M4266" t="s">
        <v>10602</v>
      </c>
      <c r="N4266" t="s">
        <v>6761</v>
      </c>
      <c r="O4266" t="s">
        <v>6762</v>
      </c>
      <c r="P4266">
        <v>1970000</v>
      </c>
      <c r="Q4266" t="s">
        <v>6636</v>
      </c>
      <c r="R4266" t="s">
        <v>6636</v>
      </c>
      <c r="S4266" s="12"/>
      <c r="T4266" s="13"/>
      <c r="U4266" t="s">
        <v>6721</v>
      </c>
    </row>
    <row r="4267" spans="1:21" x14ac:dyDescent="0.25">
      <c r="A4267" t="s">
        <v>6983</v>
      </c>
      <c r="B4267" s="12"/>
      <c r="C4267" t="s">
        <v>9223</v>
      </c>
      <c r="D4267" s="11">
        <v>46212</v>
      </c>
      <c r="E4267" t="s">
        <v>9224</v>
      </c>
      <c r="F4267" t="s">
        <v>6617</v>
      </c>
      <c r="G4267" t="s">
        <v>9197</v>
      </c>
      <c r="H4267" t="s">
        <v>108</v>
      </c>
      <c r="I4267" t="s">
        <v>55</v>
      </c>
      <c r="J4267" t="s">
        <v>44</v>
      </c>
      <c r="K4267" t="s">
        <v>6636</v>
      </c>
      <c r="L4267" t="s">
        <v>6636</v>
      </c>
      <c r="M4267" t="s">
        <v>10602</v>
      </c>
      <c r="N4267" t="s">
        <v>6761</v>
      </c>
      <c r="O4267" t="s">
        <v>6762</v>
      </c>
      <c r="P4267">
        <v>1970000</v>
      </c>
      <c r="Q4267" t="s">
        <v>6636</v>
      </c>
      <c r="R4267" t="s">
        <v>6636</v>
      </c>
      <c r="S4267" s="12"/>
      <c r="T4267" s="13"/>
      <c r="U4267" t="s">
        <v>6721</v>
      </c>
    </row>
    <row r="4268" spans="1:21" x14ac:dyDescent="0.25">
      <c r="A4268" t="s">
        <v>6983</v>
      </c>
      <c r="B4268" s="12"/>
      <c r="C4268" t="s">
        <v>9223</v>
      </c>
      <c r="D4268" s="11">
        <v>46212</v>
      </c>
      <c r="E4268" t="s">
        <v>9224</v>
      </c>
      <c r="F4268" t="s">
        <v>6617</v>
      </c>
      <c r="G4268" t="s">
        <v>9198</v>
      </c>
      <c r="H4268" t="s">
        <v>108</v>
      </c>
      <c r="I4268" t="s">
        <v>55</v>
      </c>
      <c r="J4268" t="s">
        <v>44</v>
      </c>
      <c r="K4268" t="s">
        <v>6636</v>
      </c>
      <c r="L4268" t="s">
        <v>6636</v>
      </c>
      <c r="M4268" t="s">
        <v>10602</v>
      </c>
      <c r="N4268" t="s">
        <v>6761</v>
      </c>
      <c r="O4268" t="s">
        <v>6762</v>
      </c>
      <c r="P4268">
        <v>1970000</v>
      </c>
      <c r="Q4268" t="s">
        <v>6636</v>
      </c>
      <c r="R4268" t="s">
        <v>6636</v>
      </c>
      <c r="S4268" s="12"/>
      <c r="T4268" s="13"/>
      <c r="U4268" t="s">
        <v>6721</v>
      </c>
    </row>
    <row r="4269" spans="1:21" x14ac:dyDescent="0.25">
      <c r="A4269" t="s">
        <v>6983</v>
      </c>
      <c r="B4269" s="12"/>
      <c r="C4269" t="s">
        <v>9223</v>
      </c>
      <c r="D4269" s="11">
        <v>46212</v>
      </c>
      <c r="E4269" t="s">
        <v>9224</v>
      </c>
      <c r="F4269" t="s">
        <v>6617</v>
      </c>
      <c r="G4269" t="s">
        <v>9199</v>
      </c>
      <c r="H4269" t="s">
        <v>108</v>
      </c>
      <c r="I4269" t="s">
        <v>55</v>
      </c>
      <c r="J4269" t="s">
        <v>44</v>
      </c>
      <c r="K4269" t="s">
        <v>6636</v>
      </c>
      <c r="L4269" t="s">
        <v>6636</v>
      </c>
      <c r="M4269" t="s">
        <v>10602</v>
      </c>
      <c r="N4269" t="s">
        <v>6761</v>
      </c>
      <c r="O4269" t="s">
        <v>6762</v>
      </c>
      <c r="P4269">
        <v>1970000</v>
      </c>
      <c r="Q4269" t="s">
        <v>6636</v>
      </c>
      <c r="R4269" t="s">
        <v>6636</v>
      </c>
      <c r="S4269" s="12"/>
      <c r="T4269" s="13"/>
      <c r="U4269" t="s">
        <v>6721</v>
      </c>
    </row>
    <row r="4270" spans="1:21" x14ac:dyDescent="0.25">
      <c r="A4270" t="s">
        <v>6983</v>
      </c>
      <c r="B4270" s="12"/>
      <c r="C4270" t="s">
        <v>9223</v>
      </c>
      <c r="D4270" s="11">
        <v>46212</v>
      </c>
      <c r="E4270" t="s">
        <v>9224</v>
      </c>
      <c r="F4270" t="s">
        <v>6617</v>
      </c>
      <c r="G4270" t="s">
        <v>9200</v>
      </c>
      <c r="H4270" t="s">
        <v>108</v>
      </c>
      <c r="I4270" t="s">
        <v>55</v>
      </c>
      <c r="J4270" t="s">
        <v>44</v>
      </c>
      <c r="K4270" t="s">
        <v>6636</v>
      </c>
      <c r="L4270" t="s">
        <v>6636</v>
      </c>
      <c r="M4270" t="s">
        <v>10602</v>
      </c>
      <c r="N4270" t="s">
        <v>6761</v>
      </c>
      <c r="O4270" t="s">
        <v>6762</v>
      </c>
      <c r="P4270">
        <v>1970000</v>
      </c>
      <c r="Q4270" t="s">
        <v>6636</v>
      </c>
      <c r="R4270" t="s">
        <v>6636</v>
      </c>
      <c r="S4270" s="12"/>
      <c r="T4270" s="13"/>
      <c r="U4270" t="s">
        <v>6721</v>
      </c>
    </row>
    <row r="4271" spans="1:21" x14ac:dyDescent="0.25">
      <c r="A4271" t="s">
        <v>6983</v>
      </c>
      <c r="B4271" s="12"/>
      <c r="C4271" t="s">
        <v>9223</v>
      </c>
      <c r="D4271" s="11">
        <v>46212</v>
      </c>
      <c r="E4271" t="s">
        <v>9224</v>
      </c>
      <c r="F4271" t="s">
        <v>6617</v>
      </c>
      <c r="G4271" t="s">
        <v>9201</v>
      </c>
      <c r="H4271" t="s">
        <v>108</v>
      </c>
      <c r="I4271" t="s">
        <v>55</v>
      </c>
      <c r="J4271" t="s">
        <v>44</v>
      </c>
      <c r="K4271" t="s">
        <v>6636</v>
      </c>
      <c r="L4271" t="s">
        <v>6636</v>
      </c>
      <c r="M4271" t="s">
        <v>10602</v>
      </c>
      <c r="N4271" t="s">
        <v>6761</v>
      </c>
      <c r="O4271" t="s">
        <v>6762</v>
      </c>
      <c r="P4271">
        <v>1970000</v>
      </c>
      <c r="Q4271" t="s">
        <v>6636</v>
      </c>
      <c r="R4271" t="s">
        <v>6636</v>
      </c>
      <c r="S4271" s="12"/>
      <c r="T4271" s="13"/>
      <c r="U4271" t="s">
        <v>6721</v>
      </c>
    </row>
    <row r="4272" spans="1:21" x14ac:dyDescent="0.25">
      <c r="A4272" t="s">
        <v>6983</v>
      </c>
      <c r="B4272" s="12"/>
      <c r="C4272" t="s">
        <v>9362</v>
      </c>
      <c r="D4272" s="11">
        <v>46215</v>
      </c>
      <c r="E4272" t="s">
        <v>9363</v>
      </c>
      <c r="F4272" t="s">
        <v>6617</v>
      </c>
      <c r="G4272" t="s">
        <v>9194</v>
      </c>
      <c r="H4272" t="s">
        <v>108</v>
      </c>
      <c r="I4272" t="s">
        <v>55</v>
      </c>
      <c r="J4272" t="s">
        <v>732</v>
      </c>
      <c r="K4272" t="s">
        <v>6636</v>
      </c>
      <c r="L4272" t="s">
        <v>6636</v>
      </c>
      <c r="M4272" t="s">
        <v>9351</v>
      </c>
      <c r="N4272" t="s">
        <v>6761</v>
      </c>
      <c r="O4272" t="s">
        <v>6771</v>
      </c>
      <c r="P4272">
        <v>2342000</v>
      </c>
      <c r="Q4272" t="s">
        <v>6778</v>
      </c>
      <c r="R4272" t="s">
        <v>6779</v>
      </c>
      <c r="S4272" s="12">
        <v>1</v>
      </c>
      <c r="T4272" s="13">
        <v>39033</v>
      </c>
      <c r="U4272" t="s">
        <v>6721</v>
      </c>
    </row>
    <row r="4273" spans="1:21" x14ac:dyDescent="0.25">
      <c r="A4273" t="s">
        <v>6614</v>
      </c>
      <c r="B4273" s="12"/>
      <c r="C4273" t="s">
        <v>10603</v>
      </c>
      <c r="D4273" s="11">
        <v>46217</v>
      </c>
      <c r="E4273" t="s">
        <v>10604</v>
      </c>
      <c r="F4273" t="s">
        <v>6617</v>
      </c>
      <c r="G4273" t="s">
        <v>6636</v>
      </c>
      <c r="H4273" t="s">
        <v>108</v>
      </c>
      <c r="I4273" t="s">
        <v>6636</v>
      </c>
      <c r="J4273" t="s">
        <v>6636</v>
      </c>
      <c r="K4273" t="s">
        <v>6636</v>
      </c>
      <c r="L4273" t="s">
        <v>6636</v>
      </c>
      <c r="M4273" t="s">
        <v>10605</v>
      </c>
      <c r="N4273" t="s">
        <v>6761</v>
      </c>
      <c r="O4273" t="s">
        <v>6862</v>
      </c>
      <c r="P4273">
        <v>3870000</v>
      </c>
      <c r="Q4273" t="s">
        <v>6636</v>
      </c>
      <c r="R4273" t="s">
        <v>6636</v>
      </c>
      <c r="S4273" s="12">
        <v>1</v>
      </c>
      <c r="T4273" s="13"/>
      <c r="U4273" t="s">
        <v>6636</v>
      </c>
    </row>
    <row r="4274" spans="1:21" x14ac:dyDescent="0.25">
      <c r="A4274" t="s">
        <v>6614</v>
      </c>
      <c r="B4274" s="12"/>
      <c r="C4274" t="s">
        <v>10606</v>
      </c>
      <c r="D4274" s="11">
        <v>46218</v>
      </c>
      <c r="E4274" t="s">
        <v>10607</v>
      </c>
      <c r="F4274" t="s">
        <v>6617</v>
      </c>
      <c r="G4274" t="s">
        <v>6636</v>
      </c>
      <c r="H4274" t="s">
        <v>108</v>
      </c>
      <c r="I4274" t="s">
        <v>6636</v>
      </c>
      <c r="J4274" t="s">
        <v>6636</v>
      </c>
      <c r="K4274" t="s">
        <v>6636</v>
      </c>
      <c r="L4274" t="s">
        <v>6636</v>
      </c>
      <c r="M4274" t="s">
        <v>10608</v>
      </c>
      <c r="N4274" t="s">
        <v>8465</v>
      </c>
      <c r="O4274" t="s">
        <v>8466</v>
      </c>
      <c r="P4274">
        <v>2420000</v>
      </c>
      <c r="Q4274" t="s">
        <v>6636</v>
      </c>
      <c r="R4274" t="s">
        <v>6636</v>
      </c>
      <c r="S4274" s="12">
        <v>1</v>
      </c>
      <c r="T4274" s="13"/>
      <c r="U4274" t="s">
        <v>6636</v>
      </c>
    </row>
    <row r="4275" spans="1:21" x14ac:dyDescent="0.25">
      <c r="A4275" t="s">
        <v>6614</v>
      </c>
      <c r="B4275" s="12"/>
      <c r="C4275" t="s">
        <v>10609</v>
      </c>
      <c r="D4275" s="11">
        <v>46219</v>
      </c>
      <c r="E4275" t="s">
        <v>10610</v>
      </c>
      <c r="F4275" t="s">
        <v>6617</v>
      </c>
      <c r="G4275" t="s">
        <v>6636</v>
      </c>
      <c r="H4275" t="s">
        <v>108</v>
      </c>
      <c r="I4275" t="s">
        <v>6636</v>
      </c>
      <c r="J4275" t="s">
        <v>6636</v>
      </c>
      <c r="K4275" t="s">
        <v>6636</v>
      </c>
      <c r="L4275" t="s">
        <v>6636</v>
      </c>
      <c r="M4275" t="s">
        <v>10611</v>
      </c>
      <c r="N4275" t="s">
        <v>8465</v>
      </c>
      <c r="O4275" t="s">
        <v>10612</v>
      </c>
      <c r="P4275">
        <v>2590000</v>
      </c>
      <c r="Q4275" t="s">
        <v>6636</v>
      </c>
      <c r="R4275" t="s">
        <v>6636</v>
      </c>
      <c r="S4275" s="12">
        <v>1</v>
      </c>
      <c r="T4275" s="13"/>
      <c r="U4275" t="s">
        <v>6636</v>
      </c>
    </row>
    <row r="4276" spans="1:21" x14ac:dyDescent="0.25">
      <c r="A4276" t="s">
        <v>6614</v>
      </c>
      <c r="B4276" s="12"/>
      <c r="C4276" t="s">
        <v>10613</v>
      </c>
      <c r="D4276" s="11">
        <v>46219</v>
      </c>
      <c r="E4276" t="s">
        <v>10614</v>
      </c>
      <c r="F4276" t="s">
        <v>6617</v>
      </c>
      <c r="G4276" t="s">
        <v>6636</v>
      </c>
      <c r="H4276" t="s">
        <v>108</v>
      </c>
      <c r="I4276" t="s">
        <v>6636</v>
      </c>
      <c r="J4276" t="s">
        <v>6636</v>
      </c>
      <c r="K4276" t="s">
        <v>6636</v>
      </c>
      <c r="L4276" t="s">
        <v>6636</v>
      </c>
      <c r="M4276" t="s">
        <v>10615</v>
      </c>
      <c r="N4276" t="s">
        <v>6761</v>
      </c>
      <c r="O4276" t="s">
        <v>6771</v>
      </c>
      <c r="P4276">
        <v>2115000</v>
      </c>
      <c r="Q4276" t="s">
        <v>6636</v>
      </c>
      <c r="R4276" t="s">
        <v>6636</v>
      </c>
      <c r="S4276" s="12">
        <v>1</v>
      </c>
      <c r="T4276" s="13"/>
      <c r="U4276" t="s">
        <v>6636</v>
      </c>
    </row>
    <row r="4277" spans="1:21" x14ac:dyDescent="0.25">
      <c r="A4277" t="s">
        <v>6614</v>
      </c>
      <c r="B4277" s="12"/>
      <c r="C4277" t="s">
        <v>10616</v>
      </c>
      <c r="D4277" s="11">
        <v>46195</v>
      </c>
      <c r="E4277" t="s">
        <v>10617</v>
      </c>
      <c r="F4277" t="s">
        <v>6617</v>
      </c>
      <c r="G4277" t="s">
        <v>6636</v>
      </c>
      <c r="H4277" t="s">
        <v>4641</v>
      </c>
      <c r="I4277" t="s">
        <v>6636</v>
      </c>
      <c r="J4277" t="s">
        <v>6636</v>
      </c>
      <c r="K4277" t="s">
        <v>6636</v>
      </c>
      <c r="L4277" t="s">
        <v>6636</v>
      </c>
      <c r="M4277" t="s">
        <v>6636</v>
      </c>
      <c r="N4277" t="s">
        <v>6636</v>
      </c>
      <c r="O4277" t="s">
        <v>6636</v>
      </c>
      <c r="P4277">
        <v>2150000</v>
      </c>
      <c r="Q4277" t="s">
        <v>6636</v>
      </c>
      <c r="R4277" t="s">
        <v>6636</v>
      </c>
      <c r="S4277" s="12">
        <v>1</v>
      </c>
      <c r="T4277" s="13"/>
      <c r="U4277" t="s">
        <v>6636</v>
      </c>
    </row>
    <row r="4278" spans="1:21" x14ac:dyDescent="0.25">
      <c r="A4278" t="s">
        <v>6983</v>
      </c>
      <c r="B4278" s="12"/>
      <c r="C4278" t="s">
        <v>10618</v>
      </c>
      <c r="D4278" s="11">
        <v>46177</v>
      </c>
      <c r="E4278" t="s">
        <v>10619</v>
      </c>
      <c r="F4278" t="s">
        <v>6617</v>
      </c>
      <c r="G4278" t="s">
        <v>10620</v>
      </c>
      <c r="H4278" t="s">
        <v>659</v>
      </c>
      <c r="I4278" t="s">
        <v>65</v>
      </c>
      <c r="J4278" t="s">
        <v>636</v>
      </c>
      <c r="K4278" t="s">
        <v>6636</v>
      </c>
      <c r="L4278" t="s">
        <v>6636</v>
      </c>
      <c r="M4278" t="s">
        <v>10621</v>
      </c>
      <c r="N4278" t="s">
        <v>6787</v>
      </c>
      <c r="O4278" t="s">
        <v>6798</v>
      </c>
      <c r="P4278">
        <v>2145000</v>
      </c>
      <c r="Q4278" t="s">
        <v>6636</v>
      </c>
      <c r="R4278" t="s">
        <v>6636</v>
      </c>
      <c r="S4278" s="12">
        <v>1</v>
      </c>
      <c r="T4278" s="13">
        <v>35750</v>
      </c>
      <c r="U4278" t="s">
        <v>6708</v>
      </c>
    </row>
    <row r="4279" spans="1:21" x14ac:dyDescent="0.25">
      <c r="A4279" t="s">
        <v>6614</v>
      </c>
      <c r="B4279" s="12"/>
      <c r="C4279" t="s">
        <v>10622</v>
      </c>
      <c r="D4279" s="11">
        <v>46181</v>
      </c>
      <c r="E4279" t="s">
        <v>10623</v>
      </c>
      <c r="F4279" t="s">
        <v>6617</v>
      </c>
      <c r="G4279" t="s">
        <v>6636</v>
      </c>
      <c r="H4279" t="s">
        <v>659</v>
      </c>
      <c r="I4279" t="s">
        <v>6636</v>
      </c>
      <c r="J4279" t="s">
        <v>6636</v>
      </c>
      <c r="K4279" t="s">
        <v>6636</v>
      </c>
      <c r="L4279" t="s">
        <v>6636</v>
      </c>
      <c r="M4279" t="s">
        <v>6636</v>
      </c>
      <c r="N4279" t="s">
        <v>6636</v>
      </c>
      <c r="O4279" t="s">
        <v>6636</v>
      </c>
      <c r="P4279">
        <v>5560000</v>
      </c>
      <c r="Q4279" t="s">
        <v>6636</v>
      </c>
      <c r="R4279" t="s">
        <v>6636</v>
      </c>
      <c r="S4279" s="12">
        <v>1</v>
      </c>
      <c r="T4279" s="13"/>
      <c r="U4279" t="s">
        <v>6629</v>
      </c>
    </row>
    <row r="4280" spans="1:21" x14ac:dyDescent="0.25">
      <c r="A4280" t="s">
        <v>6614</v>
      </c>
      <c r="B4280" s="12"/>
      <c r="C4280" t="s">
        <v>10622</v>
      </c>
      <c r="D4280" s="11">
        <v>46181</v>
      </c>
      <c r="E4280" t="s">
        <v>10623</v>
      </c>
      <c r="F4280" t="s">
        <v>6617</v>
      </c>
      <c r="G4280" t="s">
        <v>6636</v>
      </c>
      <c r="H4280" t="s">
        <v>659</v>
      </c>
      <c r="I4280" t="s">
        <v>6636</v>
      </c>
      <c r="J4280" t="s">
        <v>6636</v>
      </c>
      <c r="K4280" t="s">
        <v>6636</v>
      </c>
      <c r="L4280" t="s">
        <v>6636</v>
      </c>
      <c r="M4280" t="s">
        <v>10624</v>
      </c>
      <c r="N4280" t="s">
        <v>7044</v>
      </c>
      <c r="O4280" t="s">
        <v>7684</v>
      </c>
      <c r="P4280">
        <v>2719900</v>
      </c>
      <c r="Q4280" t="s">
        <v>6636</v>
      </c>
      <c r="R4280" t="s">
        <v>6636</v>
      </c>
      <c r="S4280" s="12"/>
      <c r="T4280" s="13"/>
      <c r="U4280" t="s">
        <v>6629</v>
      </c>
    </row>
    <row r="4281" spans="1:21" x14ac:dyDescent="0.25">
      <c r="A4281" t="s">
        <v>6614</v>
      </c>
      <c r="B4281" s="12"/>
      <c r="C4281" t="s">
        <v>10622</v>
      </c>
      <c r="D4281" s="11">
        <v>46187</v>
      </c>
      <c r="E4281" t="s">
        <v>10623</v>
      </c>
      <c r="F4281" t="s">
        <v>6617</v>
      </c>
      <c r="G4281" t="s">
        <v>6636</v>
      </c>
      <c r="H4281" t="s">
        <v>659</v>
      </c>
      <c r="I4281" t="s">
        <v>6636</v>
      </c>
      <c r="J4281" t="s">
        <v>6636</v>
      </c>
      <c r="K4281" t="s">
        <v>6636</v>
      </c>
      <c r="L4281" t="s">
        <v>6636</v>
      </c>
      <c r="M4281" t="s">
        <v>6636</v>
      </c>
      <c r="N4281" t="s">
        <v>6636</v>
      </c>
      <c r="O4281" t="s">
        <v>6636</v>
      </c>
      <c r="P4281">
        <v>2965000</v>
      </c>
      <c r="Q4281" t="s">
        <v>6636</v>
      </c>
      <c r="R4281" t="s">
        <v>6636</v>
      </c>
      <c r="S4281" s="12">
        <v>1</v>
      </c>
      <c r="T4281" s="13"/>
      <c r="U4281" t="s">
        <v>6629</v>
      </c>
    </row>
    <row r="4282" spans="1:21" x14ac:dyDescent="0.25">
      <c r="A4282" t="s">
        <v>6614</v>
      </c>
      <c r="B4282" s="12"/>
      <c r="C4282" t="s">
        <v>10625</v>
      </c>
      <c r="D4282" s="11">
        <v>46187</v>
      </c>
      <c r="E4282" t="s">
        <v>10626</v>
      </c>
      <c r="F4282" t="s">
        <v>6617</v>
      </c>
      <c r="G4282" t="s">
        <v>6636</v>
      </c>
      <c r="H4282" t="s">
        <v>659</v>
      </c>
      <c r="I4282" t="s">
        <v>6636</v>
      </c>
      <c r="J4282" t="s">
        <v>6636</v>
      </c>
      <c r="K4282" t="s">
        <v>6636</v>
      </c>
      <c r="L4282" t="s">
        <v>6636</v>
      </c>
      <c r="M4282" t="s">
        <v>10627</v>
      </c>
      <c r="N4282" t="s">
        <v>7044</v>
      </c>
      <c r="O4282" t="s">
        <v>7684</v>
      </c>
      <c r="P4282">
        <v>2370000</v>
      </c>
      <c r="Q4282" t="s">
        <v>6636</v>
      </c>
      <c r="R4282" t="s">
        <v>6636</v>
      </c>
      <c r="S4282" s="12">
        <v>1</v>
      </c>
      <c r="T4282" s="13"/>
      <c r="U4282" t="s">
        <v>6636</v>
      </c>
    </row>
    <row r="4283" spans="1:21" x14ac:dyDescent="0.25">
      <c r="A4283" t="s">
        <v>6614</v>
      </c>
      <c r="B4283" s="12"/>
      <c r="C4283" t="s">
        <v>10622</v>
      </c>
      <c r="D4283" s="11">
        <v>46190</v>
      </c>
      <c r="E4283" t="s">
        <v>10623</v>
      </c>
      <c r="F4283" t="s">
        <v>6617</v>
      </c>
      <c r="G4283" t="s">
        <v>6636</v>
      </c>
      <c r="H4283" t="s">
        <v>659</v>
      </c>
      <c r="I4283" t="s">
        <v>6636</v>
      </c>
      <c r="J4283" t="s">
        <v>6636</v>
      </c>
      <c r="K4283" t="s">
        <v>6636</v>
      </c>
      <c r="L4283" t="s">
        <v>6636</v>
      </c>
      <c r="M4283" t="s">
        <v>10628</v>
      </c>
      <c r="N4283" t="s">
        <v>7044</v>
      </c>
      <c r="O4283" t="s">
        <v>9213</v>
      </c>
      <c r="P4283">
        <v>4010000</v>
      </c>
      <c r="Q4283" t="s">
        <v>6636</v>
      </c>
      <c r="R4283" t="s">
        <v>6636</v>
      </c>
      <c r="S4283" s="12">
        <v>1</v>
      </c>
      <c r="T4283" s="13"/>
      <c r="U4283" t="s">
        <v>6629</v>
      </c>
    </row>
    <row r="4284" spans="1:21" x14ac:dyDescent="0.25">
      <c r="A4284" t="s">
        <v>6983</v>
      </c>
      <c r="B4284" s="12"/>
      <c r="C4284" t="s">
        <v>10629</v>
      </c>
      <c r="D4284" s="11">
        <v>46190</v>
      </c>
      <c r="E4284" t="s">
        <v>10630</v>
      </c>
      <c r="F4284" t="s">
        <v>6617</v>
      </c>
      <c r="G4284" t="s">
        <v>10620</v>
      </c>
      <c r="H4284" t="s">
        <v>659</v>
      </c>
      <c r="I4284" t="s">
        <v>55</v>
      </c>
      <c r="J4284" t="s">
        <v>372</v>
      </c>
      <c r="K4284" t="s">
        <v>6636</v>
      </c>
      <c r="L4284" t="s">
        <v>6636</v>
      </c>
      <c r="M4284" t="s">
        <v>10631</v>
      </c>
      <c r="N4284" t="s">
        <v>6787</v>
      </c>
      <c r="O4284" t="s">
        <v>10632</v>
      </c>
      <c r="P4284">
        <v>3850000</v>
      </c>
      <c r="Q4284" t="s">
        <v>6636</v>
      </c>
      <c r="R4284" t="s">
        <v>6636</v>
      </c>
      <c r="S4284" s="12">
        <v>1</v>
      </c>
      <c r="T4284" s="13">
        <v>64167</v>
      </c>
      <c r="U4284" t="s">
        <v>6629</v>
      </c>
    </row>
    <row r="4285" spans="1:21" x14ac:dyDescent="0.25">
      <c r="A4285" t="s">
        <v>6614</v>
      </c>
      <c r="B4285" s="12"/>
      <c r="C4285" t="s">
        <v>10633</v>
      </c>
      <c r="D4285" s="11">
        <v>46191</v>
      </c>
      <c r="E4285" t="s">
        <v>10634</v>
      </c>
      <c r="F4285" t="s">
        <v>6617</v>
      </c>
      <c r="G4285" t="s">
        <v>6636</v>
      </c>
      <c r="H4285" t="s">
        <v>659</v>
      </c>
      <c r="I4285" t="s">
        <v>6636</v>
      </c>
      <c r="J4285" t="s">
        <v>6636</v>
      </c>
      <c r="K4285" t="s">
        <v>6636</v>
      </c>
      <c r="L4285" t="s">
        <v>6636</v>
      </c>
      <c r="M4285" t="s">
        <v>10635</v>
      </c>
      <c r="N4285" t="s">
        <v>6761</v>
      </c>
      <c r="O4285" t="s">
        <v>6762</v>
      </c>
      <c r="P4285">
        <v>2020000</v>
      </c>
      <c r="Q4285" t="s">
        <v>6636</v>
      </c>
      <c r="R4285" t="s">
        <v>6636</v>
      </c>
      <c r="S4285" s="12">
        <v>1</v>
      </c>
      <c r="T4285" s="13"/>
      <c r="U4285" t="s">
        <v>6636</v>
      </c>
    </row>
    <row r="4286" spans="1:21" x14ac:dyDescent="0.25">
      <c r="A4286" t="s">
        <v>6614</v>
      </c>
      <c r="B4286" s="12"/>
      <c r="C4286" t="s">
        <v>10636</v>
      </c>
      <c r="D4286" s="11">
        <v>46195</v>
      </c>
      <c r="E4286" t="s">
        <v>10637</v>
      </c>
      <c r="F4286" t="s">
        <v>6617</v>
      </c>
      <c r="G4286" t="s">
        <v>6636</v>
      </c>
      <c r="H4286" t="s">
        <v>659</v>
      </c>
      <c r="I4286" t="s">
        <v>6636</v>
      </c>
      <c r="J4286" t="s">
        <v>6636</v>
      </c>
      <c r="K4286" t="s">
        <v>6636</v>
      </c>
      <c r="L4286" t="s">
        <v>6636</v>
      </c>
      <c r="M4286" t="s">
        <v>10638</v>
      </c>
      <c r="N4286" t="s">
        <v>6761</v>
      </c>
      <c r="O4286" t="s">
        <v>6762</v>
      </c>
      <c r="P4286">
        <v>2100000</v>
      </c>
      <c r="Q4286" t="s">
        <v>6636</v>
      </c>
      <c r="R4286" t="s">
        <v>6636</v>
      </c>
      <c r="S4286" s="12">
        <v>1</v>
      </c>
      <c r="T4286" s="13"/>
      <c r="U4286" t="s">
        <v>6636</v>
      </c>
    </row>
    <row r="4287" spans="1:21" x14ac:dyDescent="0.25">
      <c r="A4287" t="s">
        <v>6614</v>
      </c>
      <c r="B4287" s="12"/>
      <c r="C4287" t="s">
        <v>10639</v>
      </c>
      <c r="D4287" s="11">
        <v>46199</v>
      </c>
      <c r="E4287" t="s">
        <v>10640</v>
      </c>
      <c r="F4287" t="s">
        <v>6617</v>
      </c>
      <c r="G4287" t="s">
        <v>6636</v>
      </c>
      <c r="H4287" t="s">
        <v>659</v>
      </c>
      <c r="I4287" t="s">
        <v>6636</v>
      </c>
      <c r="J4287" t="s">
        <v>6636</v>
      </c>
      <c r="K4287" t="s">
        <v>6636</v>
      </c>
      <c r="L4287" t="s">
        <v>6636</v>
      </c>
      <c r="M4287" t="s">
        <v>10641</v>
      </c>
      <c r="N4287" t="s">
        <v>6761</v>
      </c>
      <c r="O4287" t="s">
        <v>6862</v>
      </c>
      <c r="P4287">
        <v>3600000</v>
      </c>
      <c r="Q4287" t="s">
        <v>6636</v>
      </c>
      <c r="R4287" t="s">
        <v>6636</v>
      </c>
      <c r="S4287" s="12">
        <v>1</v>
      </c>
      <c r="T4287" s="13"/>
      <c r="U4287" t="s">
        <v>6636</v>
      </c>
    </row>
    <row r="4288" spans="1:21" x14ac:dyDescent="0.25">
      <c r="A4288" t="s">
        <v>6614</v>
      </c>
      <c r="B4288" s="12"/>
      <c r="C4288" t="s">
        <v>10642</v>
      </c>
      <c r="D4288" s="11">
        <v>46199</v>
      </c>
      <c r="E4288" t="s">
        <v>10643</v>
      </c>
      <c r="F4288" t="s">
        <v>6617</v>
      </c>
      <c r="G4288" t="s">
        <v>6636</v>
      </c>
      <c r="H4288" t="s">
        <v>659</v>
      </c>
      <c r="I4288" t="s">
        <v>6636</v>
      </c>
      <c r="J4288" t="s">
        <v>6636</v>
      </c>
      <c r="K4288" t="s">
        <v>6636</v>
      </c>
      <c r="L4288" t="s">
        <v>6636</v>
      </c>
      <c r="M4288" t="s">
        <v>10644</v>
      </c>
      <c r="N4288" t="s">
        <v>6761</v>
      </c>
      <c r="O4288" t="s">
        <v>6762</v>
      </c>
      <c r="P4288">
        <v>2250000</v>
      </c>
      <c r="Q4288" t="s">
        <v>6636</v>
      </c>
      <c r="R4288" t="s">
        <v>6636</v>
      </c>
      <c r="S4288" s="12">
        <v>1</v>
      </c>
      <c r="T4288" s="13"/>
      <c r="U4288" t="s">
        <v>6636</v>
      </c>
    </row>
    <row r="4289" spans="1:21" x14ac:dyDescent="0.25">
      <c r="A4289" t="s">
        <v>6614</v>
      </c>
      <c r="B4289" s="12"/>
      <c r="C4289" t="s">
        <v>6636</v>
      </c>
      <c r="D4289" s="11">
        <v>46203</v>
      </c>
      <c r="E4289" t="s">
        <v>9479</v>
      </c>
      <c r="F4289" t="s">
        <v>6617</v>
      </c>
      <c r="G4289" t="s">
        <v>6636</v>
      </c>
      <c r="H4289" t="s">
        <v>659</v>
      </c>
      <c r="I4289" t="s">
        <v>6636</v>
      </c>
      <c r="J4289" t="s">
        <v>6636</v>
      </c>
      <c r="K4289" t="s">
        <v>6636</v>
      </c>
      <c r="L4289" t="s">
        <v>6636</v>
      </c>
      <c r="M4289" t="s">
        <v>6636</v>
      </c>
      <c r="N4289" t="s">
        <v>6636</v>
      </c>
      <c r="O4289" t="s">
        <v>6636</v>
      </c>
      <c r="P4289">
        <v>3409900</v>
      </c>
      <c r="Q4289" t="s">
        <v>6636</v>
      </c>
      <c r="R4289" t="s">
        <v>6636</v>
      </c>
      <c r="S4289" s="12">
        <v>1</v>
      </c>
      <c r="T4289" s="13"/>
      <c r="U4289" t="s">
        <v>6636</v>
      </c>
    </row>
    <row r="4290" spans="1:21" x14ac:dyDescent="0.25">
      <c r="A4290" t="s">
        <v>6614</v>
      </c>
      <c r="B4290" s="12"/>
      <c r="C4290" t="s">
        <v>10645</v>
      </c>
      <c r="D4290" s="11">
        <v>46203</v>
      </c>
      <c r="E4290" t="s">
        <v>10646</v>
      </c>
      <c r="F4290" t="s">
        <v>6617</v>
      </c>
      <c r="G4290" t="s">
        <v>6636</v>
      </c>
      <c r="H4290" t="s">
        <v>659</v>
      </c>
      <c r="I4290" t="s">
        <v>6636</v>
      </c>
      <c r="J4290" t="s">
        <v>6636</v>
      </c>
      <c r="K4290" t="s">
        <v>6636</v>
      </c>
      <c r="L4290" t="s">
        <v>6636</v>
      </c>
      <c r="M4290" t="s">
        <v>10647</v>
      </c>
      <c r="N4290" t="s">
        <v>6761</v>
      </c>
      <c r="O4290" t="s">
        <v>6862</v>
      </c>
      <c r="P4290">
        <v>3730000</v>
      </c>
      <c r="Q4290" t="s">
        <v>6636</v>
      </c>
      <c r="R4290" t="s">
        <v>6636</v>
      </c>
      <c r="S4290" s="12">
        <v>1</v>
      </c>
      <c r="T4290" s="13"/>
      <c r="U4290" t="s">
        <v>6636</v>
      </c>
    </row>
    <row r="4291" spans="1:21" x14ac:dyDescent="0.25">
      <c r="A4291" t="s">
        <v>6614</v>
      </c>
      <c r="B4291" s="12"/>
      <c r="C4291" t="s">
        <v>10648</v>
      </c>
      <c r="D4291" s="11">
        <v>46203</v>
      </c>
      <c r="E4291" t="s">
        <v>10649</v>
      </c>
      <c r="F4291" t="s">
        <v>6617</v>
      </c>
      <c r="G4291" t="s">
        <v>6636</v>
      </c>
      <c r="H4291" t="s">
        <v>659</v>
      </c>
      <c r="I4291" t="s">
        <v>6636</v>
      </c>
      <c r="J4291" t="s">
        <v>6636</v>
      </c>
      <c r="K4291" t="s">
        <v>6636</v>
      </c>
      <c r="L4291" t="s">
        <v>6636</v>
      </c>
      <c r="M4291" t="s">
        <v>10650</v>
      </c>
      <c r="N4291" t="s">
        <v>6761</v>
      </c>
      <c r="O4291" t="s">
        <v>6771</v>
      </c>
      <c r="P4291">
        <v>2628000</v>
      </c>
      <c r="Q4291" t="s">
        <v>6636</v>
      </c>
      <c r="R4291" t="s">
        <v>6636</v>
      </c>
      <c r="S4291" s="12">
        <v>1</v>
      </c>
      <c r="T4291" s="13"/>
      <c r="U4291" t="s">
        <v>6636</v>
      </c>
    </row>
    <row r="4292" spans="1:21" x14ac:dyDescent="0.25">
      <c r="A4292" t="s">
        <v>6614</v>
      </c>
      <c r="B4292" s="12"/>
      <c r="C4292" t="s">
        <v>10651</v>
      </c>
      <c r="D4292" s="11">
        <v>46203</v>
      </c>
      <c r="E4292" t="s">
        <v>10652</v>
      </c>
      <c r="F4292" t="s">
        <v>6617</v>
      </c>
      <c r="G4292" t="s">
        <v>6636</v>
      </c>
      <c r="H4292" t="s">
        <v>659</v>
      </c>
      <c r="I4292" t="s">
        <v>6636</v>
      </c>
      <c r="J4292" t="s">
        <v>6636</v>
      </c>
      <c r="K4292" t="s">
        <v>6636</v>
      </c>
      <c r="L4292" t="s">
        <v>6636</v>
      </c>
      <c r="M4292" t="s">
        <v>10653</v>
      </c>
      <c r="N4292" t="s">
        <v>6761</v>
      </c>
      <c r="O4292" t="s">
        <v>6762</v>
      </c>
      <c r="P4292">
        <v>2030000</v>
      </c>
      <c r="Q4292" t="s">
        <v>6636</v>
      </c>
      <c r="R4292" t="s">
        <v>6636</v>
      </c>
      <c r="S4292" s="12">
        <v>1</v>
      </c>
      <c r="T4292" s="13"/>
      <c r="U4292" t="s">
        <v>6636</v>
      </c>
    </row>
    <row r="4293" spans="1:21" x14ac:dyDescent="0.25">
      <c r="A4293" t="s">
        <v>6614</v>
      </c>
      <c r="B4293" s="12"/>
      <c r="C4293" t="s">
        <v>10654</v>
      </c>
      <c r="D4293" s="11">
        <v>46203</v>
      </c>
      <c r="E4293" t="s">
        <v>10655</v>
      </c>
      <c r="F4293" t="s">
        <v>6617</v>
      </c>
      <c r="G4293" t="s">
        <v>6636</v>
      </c>
      <c r="H4293" t="s">
        <v>659</v>
      </c>
      <c r="I4293" t="s">
        <v>6636</v>
      </c>
      <c r="J4293" t="s">
        <v>6636</v>
      </c>
      <c r="K4293" t="s">
        <v>6636</v>
      </c>
      <c r="L4293" t="s">
        <v>6636</v>
      </c>
      <c r="M4293" t="s">
        <v>10656</v>
      </c>
      <c r="N4293" t="s">
        <v>6761</v>
      </c>
      <c r="O4293" t="s">
        <v>6862</v>
      </c>
      <c r="P4293">
        <v>3800000</v>
      </c>
      <c r="Q4293" t="s">
        <v>6636</v>
      </c>
      <c r="R4293" t="s">
        <v>6636</v>
      </c>
      <c r="S4293" s="12">
        <v>1</v>
      </c>
      <c r="T4293" s="13"/>
      <c r="U4293" t="s">
        <v>6636</v>
      </c>
    </row>
    <row r="4294" spans="1:21" x14ac:dyDescent="0.25">
      <c r="A4294" t="s">
        <v>6614</v>
      </c>
      <c r="B4294" s="12"/>
      <c r="C4294" t="s">
        <v>10657</v>
      </c>
      <c r="D4294" s="11">
        <v>46203</v>
      </c>
      <c r="E4294" t="s">
        <v>10658</v>
      </c>
      <c r="F4294" t="s">
        <v>6617</v>
      </c>
      <c r="G4294" t="s">
        <v>6636</v>
      </c>
      <c r="H4294" t="s">
        <v>659</v>
      </c>
      <c r="I4294" t="s">
        <v>6636</v>
      </c>
      <c r="J4294" t="s">
        <v>6636</v>
      </c>
      <c r="K4294" t="s">
        <v>6636</v>
      </c>
      <c r="L4294" t="s">
        <v>6636</v>
      </c>
      <c r="M4294" t="s">
        <v>6636</v>
      </c>
      <c r="N4294" t="s">
        <v>6636</v>
      </c>
      <c r="O4294" t="s">
        <v>6636</v>
      </c>
      <c r="P4294">
        <v>3055000</v>
      </c>
      <c r="Q4294" t="s">
        <v>6636</v>
      </c>
      <c r="R4294" t="s">
        <v>6636</v>
      </c>
      <c r="S4294" s="12">
        <v>1</v>
      </c>
      <c r="T4294" s="13"/>
      <c r="U4294" t="s">
        <v>6636</v>
      </c>
    </row>
    <row r="4295" spans="1:21" x14ac:dyDescent="0.25">
      <c r="A4295" t="s">
        <v>6614</v>
      </c>
      <c r="B4295" s="12"/>
      <c r="C4295" t="s">
        <v>10659</v>
      </c>
      <c r="D4295" s="11">
        <v>46212</v>
      </c>
      <c r="E4295" t="s">
        <v>10660</v>
      </c>
      <c r="F4295" t="s">
        <v>6617</v>
      </c>
      <c r="G4295" t="s">
        <v>6636</v>
      </c>
      <c r="H4295" t="s">
        <v>659</v>
      </c>
      <c r="I4295" t="s">
        <v>6636</v>
      </c>
      <c r="J4295" t="s">
        <v>6636</v>
      </c>
      <c r="K4295" t="s">
        <v>6636</v>
      </c>
      <c r="L4295" t="s">
        <v>6636</v>
      </c>
      <c r="M4295" t="s">
        <v>10661</v>
      </c>
      <c r="N4295" t="s">
        <v>6761</v>
      </c>
      <c r="O4295" t="s">
        <v>6771</v>
      </c>
      <c r="P4295">
        <v>2293730</v>
      </c>
      <c r="Q4295" t="s">
        <v>6867</v>
      </c>
      <c r="R4295" t="s">
        <v>6779</v>
      </c>
      <c r="S4295" s="12">
        <v>1</v>
      </c>
      <c r="T4295" s="13"/>
      <c r="U4295" t="s">
        <v>7136</v>
      </c>
    </row>
    <row r="4296" spans="1:21" x14ac:dyDescent="0.25">
      <c r="A4296" t="s">
        <v>6614</v>
      </c>
      <c r="B4296" s="12"/>
      <c r="C4296" t="s">
        <v>10662</v>
      </c>
      <c r="D4296" s="11">
        <v>46213</v>
      </c>
      <c r="E4296" t="s">
        <v>10663</v>
      </c>
      <c r="F4296" t="s">
        <v>6617</v>
      </c>
      <c r="G4296" t="s">
        <v>6636</v>
      </c>
      <c r="H4296" t="s">
        <v>659</v>
      </c>
      <c r="I4296" t="s">
        <v>6636</v>
      </c>
      <c r="J4296" t="s">
        <v>6636</v>
      </c>
      <c r="K4296" t="s">
        <v>6636</v>
      </c>
      <c r="L4296" t="s">
        <v>6636</v>
      </c>
      <c r="M4296" t="s">
        <v>6636</v>
      </c>
      <c r="N4296" t="s">
        <v>6636</v>
      </c>
      <c r="O4296" t="s">
        <v>6636</v>
      </c>
      <c r="P4296">
        <v>2920000</v>
      </c>
      <c r="Q4296" t="s">
        <v>6636</v>
      </c>
      <c r="R4296" t="s">
        <v>6636</v>
      </c>
      <c r="S4296" s="12">
        <v>1</v>
      </c>
      <c r="T4296" s="13"/>
      <c r="U4296" t="s">
        <v>6636</v>
      </c>
    </row>
    <row r="4297" spans="1:21" x14ac:dyDescent="0.25">
      <c r="A4297" t="s">
        <v>6614</v>
      </c>
      <c r="B4297" s="12"/>
      <c r="C4297" t="s">
        <v>10664</v>
      </c>
      <c r="D4297" s="11">
        <v>46213</v>
      </c>
      <c r="E4297" t="s">
        <v>10665</v>
      </c>
      <c r="F4297" t="s">
        <v>6617</v>
      </c>
      <c r="G4297" t="s">
        <v>6636</v>
      </c>
      <c r="H4297" t="s">
        <v>659</v>
      </c>
      <c r="I4297" t="s">
        <v>6636</v>
      </c>
      <c r="J4297" t="s">
        <v>6636</v>
      </c>
      <c r="K4297" t="s">
        <v>6636</v>
      </c>
      <c r="L4297" t="s">
        <v>6636</v>
      </c>
      <c r="M4297" t="s">
        <v>10666</v>
      </c>
      <c r="N4297" t="s">
        <v>6761</v>
      </c>
      <c r="O4297" t="s">
        <v>6762</v>
      </c>
      <c r="P4297">
        <v>2000000</v>
      </c>
      <c r="Q4297" t="s">
        <v>6636</v>
      </c>
      <c r="R4297" t="s">
        <v>6636</v>
      </c>
      <c r="S4297" s="12">
        <v>1</v>
      </c>
      <c r="T4297" s="13"/>
      <c r="U4297" t="s">
        <v>6636</v>
      </c>
    </row>
    <row r="4298" spans="1:21" x14ac:dyDescent="0.25">
      <c r="A4298" t="s">
        <v>6614</v>
      </c>
      <c r="B4298" s="12"/>
      <c r="C4298" t="s">
        <v>10667</v>
      </c>
      <c r="D4298" s="11">
        <v>46214</v>
      </c>
      <c r="E4298" t="s">
        <v>10668</v>
      </c>
      <c r="F4298" t="s">
        <v>6617</v>
      </c>
      <c r="G4298" t="s">
        <v>6636</v>
      </c>
      <c r="H4298" t="s">
        <v>659</v>
      </c>
      <c r="I4298" t="s">
        <v>6636</v>
      </c>
      <c r="J4298" t="s">
        <v>6636</v>
      </c>
      <c r="K4298" t="s">
        <v>6636</v>
      </c>
      <c r="L4298" t="s">
        <v>6636</v>
      </c>
      <c r="M4298" t="s">
        <v>10669</v>
      </c>
      <c r="N4298" t="s">
        <v>6761</v>
      </c>
      <c r="O4298" t="s">
        <v>6762</v>
      </c>
      <c r="P4298">
        <v>1970000</v>
      </c>
      <c r="Q4298" t="s">
        <v>6636</v>
      </c>
      <c r="R4298" t="s">
        <v>6636</v>
      </c>
      <c r="S4298" s="12">
        <v>1</v>
      </c>
      <c r="T4298" s="13"/>
      <c r="U4298" t="s">
        <v>10151</v>
      </c>
    </row>
    <row r="4299" spans="1:21" x14ac:dyDescent="0.25">
      <c r="A4299" t="s">
        <v>6614</v>
      </c>
      <c r="B4299" s="12"/>
      <c r="C4299" t="s">
        <v>10670</v>
      </c>
      <c r="D4299" s="11">
        <v>46214</v>
      </c>
      <c r="E4299" t="s">
        <v>10671</v>
      </c>
      <c r="F4299" t="s">
        <v>6617</v>
      </c>
      <c r="G4299" t="s">
        <v>6636</v>
      </c>
      <c r="H4299" t="s">
        <v>659</v>
      </c>
      <c r="I4299" t="s">
        <v>6636</v>
      </c>
      <c r="J4299" t="s">
        <v>6636</v>
      </c>
      <c r="K4299" t="s">
        <v>6636</v>
      </c>
      <c r="L4299" t="s">
        <v>6636</v>
      </c>
      <c r="M4299" t="s">
        <v>10672</v>
      </c>
      <c r="N4299" t="s">
        <v>6761</v>
      </c>
      <c r="O4299" t="s">
        <v>6762</v>
      </c>
      <c r="P4299">
        <v>2070000</v>
      </c>
      <c r="Q4299" t="s">
        <v>6636</v>
      </c>
      <c r="R4299" t="s">
        <v>6636</v>
      </c>
      <c r="S4299" s="12">
        <v>1</v>
      </c>
      <c r="T4299" s="13"/>
      <c r="U4299" t="s">
        <v>6629</v>
      </c>
    </row>
    <row r="4300" spans="1:21" x14ac:dyDescent="0.25">
      <c r="A4300" t="s">
        <v>6983</v>
      </c>
      <c r="B4300" s="12"/>
      <c r="C4300" t="s">
        <v>10673</v>
      </c>
      <c r="D4300" s="11">
        <v>46215</v>
      </c>
      <c r="E4300" t="s">
        <v>10674</v>
      </c>
      <c r="F4300" t="s">
        <v>6617</v>
      </c>
      <c r="G4300" t="s">
        <v>6968</v>
      </c>
      <c r="H4300" t="s">
        <v>659</v>
      </c>
      <c r="I4300" t="s">
        <v>55</v>
      </c>
      <c r="J4300" t="s">
        <v>737</v>
      </c>
      <c r="K4300" t="s">
        <v>6636</v>
      </c>
      <c r="L4300" t="s">
        <v>6636</v>
      </c>
      <c r="M4300" t="s">
        <v>10675</v>
      </c>
      <c r="N4300" t="s">
        <v>6761</v>
      </c>
      <c r="O4300" t="s">
        <v>6771</v>
      </c>
      <c r="P4300">
        <v>2220000</v>
      </c>
      <c r="Q4300" t="s">
        <v>6636</v>
      </c>
      <c r="R4300" t="s">
        <v>6636</v>
      </c>
      <c r="S4300" s="12">
        <v>1</v>
      </c>
      <c r="T4300" s="13">
        <v>37000</v>
      </c>
      <c r="U4300" t="s">
        <v>6629</v>
      </c>
    </row>
    <row r="4301" spans="1:21" x14ac:dyDescent="0.25">
      <c r="A4301" t="s">
        <v>6983</v>
      </c>
      <c r="B4301" s="12"/>
      <c r="C4301" t="s">
        <v>10673</v>
      </c>
      <c r="D4301" s="11">
        <v>46215</v>
      </c>
      <c r="E4301" t="s">
        <v>10674</v>
      </c>
      <c r="F4301" t="s">
        <v>6617</v>
      </c>
      <c r="G4301" t="s">
        <v>10676</v>
      </c>
      <c r="H4301" t="s">
        <v>659</v>
      </c>
      <c r="I4301" t="s">
        <v>55</v>
      </c>
      <c r="J4301" t="s">
        <v>737</v>
      </c>
      <c r="K4301" t="s">
        <v>6636</v>
      </c>
      <c r="L4301" t="s">
        <v>6636</v>
      </c>
      <c r="M4301" t="s">
        <v>10675</v>
      </c>
      <c r="N4301" t="s">
        <v>6761</v>
      </c>
      <c r="O4301" t="s">
        <v>6771</v>
      </c>
      <c r="P4301">
        <v>2220000</v>
      </c>
      <c r="Q4301" t="s">
        <v>6636</v>
      </c>
      <c r="R4301" t="s">
        <v>6636</v>
      </c>
      <c r="S4301" s="12"/>
      <c r="T4301" s="13"/>
      <c r="U4301" t="s">
        <v>6629</v>
      </c>
    </row>
    <row r="4302" spans="1:21" x14ac:dyDescent="0.25">
      <c r="A4302" t="s">
        <v>6614</v>
      </c>
      <c r="B4302" s="12"/>
      <c r="C4302" t="s">
        <v>10677</v>
      </c>
      <c r="D4302" s="11">
        <v>46215</v>
      </c>
      <c r="E4302" t="s">
        <v>10678</v>
      </c>
      <c r="F4302" t="s">
        <v>6617</v>
      </c>
      <c r="G4302" t="s">
        <v>6636</v>
      </c>
      <c r="H4302" t="s">
        <v>659</v>
      </c>
      <c r="I4302" t="s">
        <v>6636</v>
      </c>
      <c r="J4302" t="s">
        <v>6636</v>
      </c>
      <c r="K4302" t="s">
        <v>6636</v>
      </c>
      <c r="L4302" t="s">
        <v>6636</v>
      </c>
      <c r="M4302" t="s">
        <v>6636</v>
      </c>
      <c r="N4302" t="s">
        <v>6636</v>
      </c>
      <c r="O4302" t="s">
        <v>6636</v>
      </c>
      <c r="P4302">
        <v>3059900</v>
      </c>
      <c r="Q4302" t="s">
        <v>6636</v>
      </c>
      <c r="R4302" t="s">
        <v>6636</v>
      </c>
      <c r="S4302" s="12">
        <v>1</v>
      </c>
      <c r="T4302" s="13"/>
      <c r="U4302" t="s">
        <v>6636</v>
      </c>
    </row>
    <row r="4303" spans="1:21" x14ac:dyDescent="0.25">
      <c r="A4303" t="s">
        <v>6614</v>
      </c>
      <c r="B4303" s="12"/>
      <c r="C4303" t="s">
        <v>10679</v>
      </c>
      <c r="D4303" s="11">
        <v>46217</v>
      </c>
      <c r="E4303" t="s">
        <v>10680</v>
      </c>
      <c r="F4303" t="s">
        <v>6617</v>
      </c>
      <c r="G4303" t="s">
        <v>6636</v>
      </c>
      <c r="H4303" t="s">
        <v>659</v>
      </c>
      <c r="I4303" t="s">
        <v>6636</v>
      </c>
      <c r="J4303" t="s">
        <v>6636</v>
      </c>
      <c r="K4303" t="s">
        <v>6636</v>
      </c>
      <c r="L4303" t="s">
        <v>6636</v>
      </c>
      <c r="M4303" t="s">
        <v>10681</v>
      </c>
      <c r="N4303" t="s">
        <v>6761</v>
      </c>
      <c r="O4303" t="s">
        <v>7185</v>
      </c>
      <c r="P4303">
        <v>3735000</v>
      </c>
      <c r="Q4303" t="s">
        <v>6636</v>
      </c>
      <c r="R4303" t="s">
        <v>6636</v>
      </c>
      <c r="S4303" s="12">
        <v>1</v>
      </c>
      <c r="T4303" s="13"/>
      <c r="U4303" t="s">
        <v>6636</v>
      </c>
    </row>
    <row r="4304" spans="1:21" x14ac:dyDescent="0.25">
      <c r="A4304" t="s">
        <v>6614</v>
      </c>
      <c r="B4304" s="12"/>
      <c r="C4304" t="s">
        <v>10682</v>
      </c>
      <c r="D4304" s="11">
        <v>46219</v>
      </c>
      <c r="E4304" t="s">
        <v>10683</v>
      </c>
      <c r="F4304" t="s">
        <v>6617</v>
      </c>
      <c r="G4304" t="s">
        <v>6636</v>
      </c>
      <c r="H4304" t="s">
        <v>659</v>
      </c>
      <c r="I4304" t="s">
        <v>6636</v>
      </c>
      <c r="J4304" t="s">
        <v>6636</v>
      </c>
      <c r="K4304" t="s">
        <v>6636</v>
      </c>
      <c r="L4304" t="s">
        <v>6636</v>
      </c>
      <c r="M4304" t="s">
        <v>6636</v>
      </c>
      <c r="N4304" t="s">
        <v>6636</v>
      </c>
      <c r="O4304" t="s">
        <v>6636</v>
      </c>
      <c r="P4304">
        <v>2730000</v>
      </c>
      <c r="Q4304" t="s">
        <v>6636</v>
      </c>
      <c r="R4304" t="s">
        <v>6636</v>
      </c>
      <c r="S4304" s="12">
        <v>1</v>
      </c>
      <c r="T4304" s="13"/>
      <c r="U4304" t="s">
        <v>6636</v>
      </c>
    </row>
    <row r="4305" spans="1:21" x14ac:dyDescent="0.25">
      <c r="A4305" t="s">
        <v>6614</v>
      </c>
      <c r="B4305" s="12"/>
      <c r="C4305" t="s">
        <v>10684</v>
      </c>
      <c r="D4305" s="11">
        <v>46175</v>
      </c>
      <c r="E4305" t="s">
        <v>10685</v>
      </c>
      <c r="F4305" t="s">
        <v>6617</v>
      </c>
      <c r="G4305" t="s">
        <v>6636</v>
      </c>
      <c r="H4305" t="s">
        <v>714</v>
      </c>
      <c r="I4305" t="s">
        <v>6636</v>
      </c>
      <c r="J4305" t="s">
        <v>6636</v>
      </c>
      <c r="K4305" t="s">
        <v>6636</v>
      </c>
      <c r="L4305" t="s">
        <v>6636</v>
      </c>
      <c r="M4305" t="s">
        <v>10686</v>
      </c>
      <c r="N4305" t="s">
        <v>7366</v>
      </c>
      <c r="O4305" t="s">
        <v>7650</v>
      </c>
      <c r="P4305">
        <v>2400000</v>
      </c>
      <c r="Q4305" t="s">
        <v>6636</v>
      </c>
      <c r="R4305" t="s">
        <v>6636</v>
      </c>
      <c r="S4305" s="12">
        <v>1</v>
      </c>
      <c r="T4305" s="13"/>
      <c r="U4305" t="s">
        <v>6636</v>
      </c>
    </row>
    <row r="4306" spans="1:21" x14ac:dyDescent="0.25">
      <c r="A4306" t="s">
        <v>6614</v>
      </c>
      <c r="B4306" s="12"/>
      <c r="C4306" t="s">
        <v>10687</v>
      </c>
      <c r="D4306" s="11">
        <v>46175</v>
      </c>
      <c r="E4306" t="s">
        <v>10688</v>
      </c>
      <c r="F4306" t="s">
        <v>6617</v>
      </c>
      <c r="G4306" t="s">
        <v>6636</v>
      </c>
      <c r="H4306" t="s">
        <v>714</v>
      </c>
      <c r="I4306" t="s">
        <v>6636</v>
      </c>
      <c r="J4306" t="s">
        <v>6636</v>
      </c>
      <c r="K4306" t="s">
        <v>6636</v>
      </c>
      <c r="L4306" t="s">
        <v>6636</v>
      </c>
      <c r="M4306" t="s">
        <v>6636</v>
      </c>
      <c r="N4306" t="s">
        <v>6636</v>
      </c>
      <c r="O4306" t="s">
        <v>6636</v>
      </c>
      <c r="P4306">
        <v>2847000</v>
      </c>
      <c r="Q4306" t="s">
        <v>6636</v>
      </c>
      <c r="R4306" t="s">
        <v>6636</v>
      </c>
      <c r="S4306" s="12">
        <v>1</v>
      </c>
      <c r="T4306" s="13"/>
      <c r="U4306" t="s">
        <v>6636</v>
      </c>
    </row>
    <row r="4307" spans="1:21" x14ac:dyDescent="0.25">
      <c r="A4307" t="s">
        <v>6614</v>
      </c>
      <c r="B4307" s="12"/>
      <c r="C4307" t="s">
        <v>10689</v>
      </c>
      <c r="D4307" s="11">
        <v>46176</v>
      </c>
      <c r="E4307" t="s">
        <v>10690</v>
      </c>
      <c r="F4307" t="s">
        <v>6617</v>
      </c>
      <c r="G4307" t="s">
        <v>6636</v>
      </c>
      <c r="H4307" t="s">
        <v>714</v>
      </c>
      <c r="I4307" t="s">
        <v>6636</v>
      </c>
      <c r="J4307" t="s">
        <v>6636</v>
      </c>
      <c r="K4307" t="s">
        <v>6636</v>
      </c>
      <c r="L4307" t="s">
        <v>6636</v>
      </c>
      <c r="M4307" t="s">
        <v>10691</v>
      </c>
      <c r="N4307" t="s">
        <v>7366</v>
      </c>
      <c r="O4307" t="s">
        <v>7650</v>
      </c>
      <c r="P4307">
        <v>2750250</v>
      </c>
      <c r="Q4307" t="s">
        <v>6636</v>
      </c>
      <c r="R4307" t="s">
        <v>6636</v>
      </c>
      <c r="S4307" s="12">
        <v>1</v>
      </c>
      <c r="T4307" s="13"/>
      <c r="U4307" t="s">
        <v>6636</v>
      </c>
    </row>
    <row r="4308" spans="1:21" x14ac:dyDescent="0.25">
      <c r="A4308" t="s">
        <v>6614</v>
      </c>
      <c r="B4308" s="12"/>
      <c r="C4308" t="s">
        <v>10692</v>
      </c>
      <c r="D4308" s="11">
        <v>46176</v>
      </c>
      <c r="E4308" t="s">
        <v>10693</v>
      </c>
      <c r="F4308" t="s">
        <v>6617</v>
      </c>
      <c r="G4308" t="s">
        <v>6636</v>
      </c>
      <c r="H4308" t="s">
        <v>714</v>
      </c>
      <c r="I4308" t="s">
        <v>6636</v>
      </c>
      <c r="J4308" t="s">
        <v>6636</v>
      </c>
      <c r="K4308" t="s">
        <v>6636</v>
      </c>
      <c r="L4308" t="s">
        <v>6636</v>
      </c>
      <c r="M4308" t="s">
        <v>6636</v>
      </c>
      <c r="N4308" t="s">
        <v>6636</v>
      </c>
      <c r="O4308" t="s">
        <v>6636</v>
      </c>
      <c r="P4308">
        <v>2497500</v>
      </c>
      <c r="Q4308" t="s">
        <v>6636</v>
      </c>
      <c r="R4308" t="s">
        <v>6636</v>
      </c>
      <c r="S4308" s="12">
        <v>1</v>
      </c>
      <c r="T4308" s="13"/>
      <c r="U4308" t="s">
        <v>6636</v>
      </c>
    </row>
    <row r="4309" spans="1:21" x14ac:dyDescent="0.25">
      <c r="A4309" t="s">
        <v>6614</v>
      </c>
      <c r="B4309" s="12"/>
      <c r="C4309" t="s">
        <v>10694</v>
      </c>
      <c r="D4309" s="11">
        <v>46176</v>
      </c>
      <c r="E4309" t="s">
        <v>10695</v>
      </c>
      <c r="F4309" t="s">
        <v>6617</v>
      </c>
      <c r="G4309" t="s">
        <v>6636</v>
      </c>
      <c r="H4309" t="s">
        <v>714</v>
      </c>
      <c r="I4309" t="s">
        <v>6636</v>
      </c>
      <c r="J4309" t="s">
        <v>6636</v>
      </c>
      <c r="K4309" t="s">
        <v>6636</v>
      </c>
      <c r="L4309" t="s">
        <v>6636</v>
      </c>
      <c r="M4309" t="s">
        <v>6636</v>
      </c>
      <c r="N4309" t="s">
        <v>6636</v>
      </c>
      <c r="O4309" t="s">
        <v>6636</v>
      </c>
      <c r="P4309">
        <v>3253750</v>
      </c>
      <c r="Q4309" t="s">
        <v>6636</v>
      </c>
      <c r="R4309" t="s">
        <v>6636</v>
      </c>
      <c r="S4309" s="12">
        <v>1</v>
      </c>
      <c r="T4309" s="13"/>
      <c r="U4309" t="s">
        <v>6636</v>
      </c>
    </row>
    <row r="4310" spans="1:21" x14ac:dyDescent="0.25">
      <c r="A4310" t="s">
        <v>6614</v>
      </c>
      <c r="B4310" s="12"/>
      <c r="C4310" t="s">
        <v>10696</v>
      </c>
      <c r="D4310" s="11">
        <v>46176</v>
      </c>
      <c r="E4310" t="s">
        <v>10697</v>
      </c>
      <c r="F4310" t="s">
        <v>6617</v>
      </c>
      <c r="G4310" t="s">
        <v>6636</v>
      </c>
      <c r="H4310" t="s">
        <v>714</v>
      </c>
      <c r="I4310" t="s">
        <v>6636</v>
      </c>
      <c r="J4310" t="s">
        <v>6636</v>
      </c>
      <c r="K4310" t="s">
        <v>6636</v>
      </c>
      <c r="L4310" t="s">
        <v>6636</v>
      </c>
      <c r="M4310" t="s">
        <v>10698</v>
      </c>
      <c r="N4310" t="s">
        <v>7366</v>
      </c>
      <c r="O4310" t="s">
        <v>7650</v>
      </c>
      <c r="P4310">
        <v>2865000</v>
      </c>
      <c r="Q4310" t="s">
        <v>6636</v>
      </c>
      <c r="R4310" t="s">
        <v>6636</v>
      </c>
      <c r="S4310" s="12">
        <v>1</v>
      </c>
      <c r="T4310" s="13"/>
      <c r="U4310" t="s">
        <v>6636</v>
      </c>
    </row>
    <row r="4311" spans="1:21" x14ac:dyDescent="0.25">
      <c r="A4311" t="s">
        <v>6614</v>
      </c>
      <c r="B4311" s="12"/>
      <c r="C4311" t="s">
        <v>10699</v>
      </c>
      <c r="D4311" s="11">
        <v>46181</v>
      </c>
      <c r="E4311" t="s">
        <v>10700</v>
      </c>
      <c r="F4311" t="s">
        <v>6617</v>
      </c>
      <c r="G4311" t="s">
        <v>6636</v>
      </c>
      <c r="H4311" t="s">
        <v>714</v>
      </c>
      <c r="I4311" t="s">
        <v>6636</v>
      </c>
      <c r="J4311" t="s">
        <v>6636</v>
      </c>
      <c r="K4311" t="s">
        <v>6636</v>
      </c>
      <c r="L4311" t="s">
        <v>6636</v>
      </c>
      <c r="M4311" t="s">
        <v>10701</v>
      </c>
      <c r="N4311" t="s">
        <v>7366</v>
      </c>
      <c r="O4311" t="s">
        <v>7626</v>
      </c>
      <c r="P4311">
        <v>2670000</v>
      </c>
      <c r="Q4311" t="s">
        <v>6636</v>
      </c>
      <c r="R4311" t="s">
        <v>6636</v>
      </c>
      <c r="S4311" s="12">
        <v>1</v>
      </c>
      <c r="T4311" s="13"/>
      <c r="U4311" t="s">
        <v>6636</v>
      </c>
    </row>
    <row r="4312" spans="1:21" x14ac:dyDescent="0.25">
      <c r="A4312" t="s">
        <v>6983</v>
      </c>
      <c r="B4312" s="12"/>
      <c r="C4312" t="s">
        <v>9409</v>
      </c>
      <c r="D4312" s="11">
        <v>46186</v>
      </c>
      <c r="E4312" t="s">
        <v>9410</v>
      </c>
      <c r="F4312" t="s">
        <v>6617</v>
      </c>
      <c r="G4312" t="s">
        <v>9411</v>
      </c>
      <c r="H4312" t="s">
        <v>714</v>
      </c>
      <c r="I4312" t="s">
        <v>55</v>
      </c>
      <c r="J4312" t="s">
        <v>643</v>
      </c>
      <c r="K4312" t="s">
        <v>6636</v>
      </c>
      <c r="L4312" t="s">
        <v>6636</v>
      </c>
      <c r="M4312" t="s">
        <v>6636</v>
      </c>
      <c r="N4312" t="s">
        <v>6636</v>
      </c>
      <c r="O4312" t="s">
        <v>6636</v>
      </c>
      <c r="P4312">
        <v>3210000</v>
      </c>
      <c r="Q4312" t="s">
        <v>6636</v>
      </c>
      <c r="R4312" t="s">
        <v>6636</v>
      </c>
      <c r="S4312" s="12"/>
      <c r="T4312" s="13"/>
      <c r="U4312" t="s">
        <v>7560</v>
      </c>
    </row>
    <row r="4313" spans="1:21" x14ac:dyDescent="0.25">
      <c r="A4313" t="s">
        <v>6983</v>
      </c>
      <c r="B4313" s="12"/>
      <c r="C4313" t="s">
        <v>9409</v>
      </c>
      <c r="D4313" s="11">
        <v>46186</v>
      </c>
      <c r="E4313" t="s">
        <v>9410</v>
      </c>
      <c r="F4313" t="s">
        <v>6617</v>
      </c>
      <c r="G4313" t="s">
        <v>9415</v>
      </c>
      <c r="H4313" t="s">
        <v>714</v>
      </c>
      <c r="I4313" t="s">
        <v>55</v>
      </c>
      <c r="J4313" t="s">
        <v>643</v>
      </c>
      <c r="K4313" t="s">
        <v>6636</v>
      </c>
      <c r="L4313" t="s">
        <v>6636</v>
      </c>
      <c r="M4313" t="s">
        <v>6636</v>
      </c>
      <c r="N4313" t="s">
        <v>6636</v>
      </c>
      <c r="O4313" t="s">
        <v>6636</v>
      </c>
      <c r="P4313">
        <v>3210000</v>
      </c>
      <c r="Q4313" t="s">
        <v>6636</v>
      </c>
      <c r="R4313" t="s">
        <v>6636</v>
      </c>
      <c r="S4313" s="12"/>
      <c r="T4313" s="13"/>
      <c r="U4313" t="s">
        <v>7560</v>
      </c>
    </row>
    <row r="4314" spans="1:21" x14ac:dyDescent="0.25">
      <c r="A4314" t="s">
        <v>6983</v>
      </c>
      <c r="B4314" s="12"/>
      <c r="C4314" t="s">
        <v>9409</v>
      </c>
      <c r="D4314" s="11">
        <v>46186</v>
      </c>
      <c r="E4314" t="s">
        <v>9410</v>
      </c>
      <c r="F4314" t="s">
        <v>6617</v>
      </c>
      <c r="G4314" t="s">
        <v>9416</v>
      </c>
      <c r="H4314" t="s">
        <v>714</v>
      </c>
      <c r="I4314" t="s">
        <v>55</v>
      </c>
      <c r="J4314" t="s">
        <v>643</v>
      </c>
      <c r="K4314" t="s">
        <v>6636</v>
      </c>
      <c r="L4314" t="s">
        <v>6636</v>
      </c>
      <c r="M4314" t="s">
        <v>6636</v>
      </c>
      <c r="N4314" t="s">
        <v>6636</v>
      </c>
      <c r="O4314" t="s">
        <v>6636</v>
      </c>
      <c r="P4314">
        <v>3210000</v>
      </c>
      <c r="Q4314" t="s">
        <v>6636</v>
      </c>
      <c r="R4314" t="s">
        <v>6636</v>
      </c>
      <c r="S4314" s="12"/>
      <c r="T4314" s="13"/>
      <c r="U4314" t="s">
        <v>7560</v>
      </c>
    </row>
    <row r="4315" spans="1:21" x14ac:dyDescent="0.25">
      <c r="A4315" t="s">
        <v>6983</v>
      </c>
      <c r="B4315" s="12"/>
      <c r="C4315" t="s">
        <v>9409</v>
      </c>
      <c r="D4315" s="11">
        <v>46186</v>
      </c>
      <c r="E4315" t="s">
        <v>9410</v>
      </c>
      <c r="F4315" t="s">
        <v>6617</v>
      </c>
      <c r="G4315" t="s">
        <v>9417</v>
      </c>
      <c r="H4315" t="s">
        <v>714</v>
      </c>
      <c r="I4315" t="s">
        <v>55</v>
      </c>
      <c r="J4315" t="s">
        <v>643</v>
      </c>
      <c r="K4315" t="s">
        <v>6636</v>
      </c>
      <c r="L4315" t="s">
        <v>6636</v>
      </c>
      <c r="M4315" t="s">
        <v>6636</v>
      </c>
      <c r="N4315" t="s">
        <v>6636</v>
      </c>
      <c r="O4315" t="s">
        <v>6636</v>
      </c>
      <c r="P4315">
        <v>3210000</v>
      </c>
      <c r="Q4315" t="s">
        <v>6636</v>
      </c>
      <c r="R4315" t="s">
        <v>6636</v>
      </c>
      <c r="S4315" s="12"/>
      <c r="T4315" s="13"/>
      <c r="U4315" t="s">
        <v>7560</v>
      </c>
    </row>
    <row r="4316" spans="1:21" x14ac:dyDescent="0.25">
      <c r="A4316" t="s">
        <v>6983</v>
      </c>
      <c r="B4316" s="12"/>
      <c r="C4316" t="s">
        <v>9409</v>
      </c>
      <c r="D4316" s="11">
        <v>46186</v>
      </c>
      <c r="E4316" t="s">
        <v>9410</v>
      </c>
      <c r="F4316" t="s">
        <v>6617</v>
      </c>
      <c r="G4316" t="s">
        <v>9418</v>
      </c>
      <c r="H4316" t="s">
        <v>714</v>
      </c>
      <c r="I4316" t="s">
        <v>55</v>
      </c>
      <c r="J4316" t="s">
        <v>643</v>
      </c>
      <c r="K4316" t="s">
        <v>6636</v>
      </c>
      <c r="L4316" t="s">
        <v>6636</v>
      </c>
      <c r="M4316" t="s">
        <v>6636</v>
      </c>
      <c r="N4316" t="s">
        <v>6636</v>
      </c>
      <c r="O4316" t="s">
        <v>6636</v>
      </c>
      <c r="P4316">
        <v>3210000</v>
      </c>
      <c r="Q4316" t="s">
        <v>6636</v>
      </c>
      <c r="R4316" t="s">
        <v>6636</v>
      </c>
      <c r="S4316" s="12"/>
      <c r="T4316" s="13"/>
      <c r="U4316" t="s">
        <v>7560</v>
      </c>
    </row>
    <row r="4317" spans="1:21" x14ac:dyDescent="0.25">
      <c r="A4317" t="s">
        <v>6983</v>
      </c>
      <c r="B4317" s="12"/>
      <c r="C4317" t="s">
        <v>9409</v>
      </c>
      <c r="D4317" s="11">
        <v>46186</v>
      </c>
      <c r="E4317" t="s">
        <v>9410</v>
      </c>
      <c r="F4317" t="s">
        <v>6617</v>
      </c>
      <c r="G4317" t="s">
        <v>9419</v>
      </c>
      <c r="H4317" t="s">
        <v>714</v>
      </c>
      <c r="I4317" t="s">
        <v>55</v>
      </c>
      <c r="J4317" t="s">
        <v>643</v>
      </c>
      <c r="K4317" t="s">
        <v>6636</v>
      </c>
      <c r="L4317" t="s">
        <v>6636</v>
      </c>
      <c r="M4317" t="s">
        <v>6636</v>
      </c>
      <c r="N4317" t="s">
        <v>6636</v>
      </c>
      <c r="O4317" t="s">
        <v>6636</v>
      </c>
      <c r="P4317">
        <v>3210000</v>
      </c>
      <c r="Q4317" t="s">
        <v>6636</v>
      </c>
      <c r="R4317" t="s">
        <v>6636</v>
      </c>
      <c r="S4317" s="12">
        <v>1</v>
      </c>
      <c r="T4317" s="13">
        <v>53500</v>
      </c>
      <c r="U4317" t="s">
        <v>7560</v>
      </c>
    </row>
    <row r="4318" spans="1:21" x14ac:dyDescent="0.25">
      <c r="A4318" t="s">
        <v>6614</v>
      </c>
      <c r="B4318" s="12"/>
      <c r="C4318" t="s">
        <v>10702</v>
      </c>
      <c r="D4318" s="11">
        <v>46188</v>
      </c>
      <c r="E4318" t="s">
        <v>10703</v>
      </c>
      <c r="F4318" t="s">
        <v>6617</v>
      </c>
      <c r="G4318" t="s">
        <v>6636</v>
      </c>
      <c r="H4318" t="s">
        <v>714</v>
      </c>
      <c r="I4318" t="s">
        <v>6636</v>
      </c>
      <c r="J4318" t="s">
        <v>6636</v>
      </c>
      <c r="K4318" t="s">
        <v>6636</v>
      </c>
      <c r="L4318" t="s">
        <v>6636</v>
      </c>
      <c r="M4318" t="s">
        <v>6636</v>
      </c>
      <c r="N4318" t="s">
        <v>6636</v>
      </c>
      <c r="O4318" t="s">
        <v>6636</v>
      </c>
      <c r="P4318">
        <v>3105000</v>
      </c>
      <c r="Q4318" t="s">
        <v>6636</v>
      </c>
      <c r="R4318" t="s">
        <v>6636</v>
      </c>
      <c r="S4318" s="12">
        <v>1</v>
      </c>
      <c r="T4318" s="13"/>
      <c r="U4318" t="s">
        <v>6636</v>
      </c>
    </row>
    <row r="4319" spans="1:21" x14ac:dyDescent="0.25">
      <c r="A4319" t="s">
        <v>6614</v>
      </c>
      <c r="B4319" s="12"/>
      <c r="C4319" t="s">
        <v>10704</v>
      </c>
      <c r="D4319" s="11">
        <v>46188</v>
      </c>
      <c r="E4319" t="s">
        <v>10705</v>
      </c>
      <c r="F4319" t="s">
        <v>6617</v>
      </c>
      <c r="G4319" t="s">
        <v>6636</v>
      </c>
      <c r="H4319" t="s">
        <v>714</v>
      </c>
      <c r="I4319" t="s">
        <v>6636</v>
      </c>
      <c r="J4319" t="s">
        <v>6636</v>
      </c>
      <c r="K4319" t="s">
        <v>6636</v>
      </c>
      <c r="L4319" t="s">
        <v>6636</v>
      </c>
      <c r="M4319" t="s">
        <v>10706</v>
      </c>
      <c r="N4319" t="s">
        <v>7366</v>
      </c>
      <c r="O4319" t="s">
        <v>8020</v>
      </c>
      <c r="P4319">
        <v>2476900</v>
      </c>
      <c r="Q4319" t="s">
        <v>6636</v>
      </c>
      <c r="R4319" t="s">
        <v>6636</v>
      </c>
      <c r="S4319" s="12">
        <v>1</v>
      </c>
      <c r="T4319" s="13"/>
      <c r="U4319" t="s">
        <v>6636</v>
      </c>
    </row>
    <row r="4320" spans="1:21" x14ac:dyDescent="0.25">
      <c r="A4320" t="s">
        <v>6614</v>
      </c>
      <c r="B4320" s="12"/>
      <c r="C4320" t="s">
        <v>10707</v>
      </c>
      <c r="D4320" s="11">
        <v>46190</v>
      </c>
      <c r="E4320" t="s">
        <v>10708</v>
      </c>
      <c r="F4320" t="s">
        <v>6617</v>
      </c>
      <c r="G4320" t="s">
        <v>6636</v>
      </c>
      <c r="H4320" t="s">
        <v>714</v>
      </c>
      <c r="I4320" t="s">
        <v>6636</v>
      </c>
      <c r="J4320" t="s">
        <v>6636</v>
      </c>
      <c r="K4320" t="s">
        <v>6636</v>
      </c>
      <c r="L4320" t="s">
        <v>6636</v>
      </c>
      <c r="M4320" t="s">
        <v>6636</v>
      </c>
      <c r="N4320" t="s">
        <v>6636</v>
      </c>
      <c r="O4320" t="s">
        <v>6636</v>
      </c>
      <c r="P4320">
        <v>2556000</v>
      </c>
      <c r="Q4320" t="s">
        <v>6636</v>
      </c>
      <c r="R4320" t="s">
        <v>6636</v>
      </c>
      <c r="S4320" s="12">
        <v>1</v>
      </c>
      <c r="T4320" s="13"/>
      <c r="U4320" t="s">
        <v>6636</v>
      </c>
    </row>
    <row r="4321" spans="1:21" x14ac:dyDescent="0.25">
      <c r="A4321" t="s">
        <v>6614</v>
      </c>
      <c r="B4321" s="12"/>
      <c r="C4321" t="s">
        <v>10709</v>
      </c>
      <c r="D4321" s="11">
        <v>46192</v>
      </c>
      <c r="E4321" t="s">
        <v>10710</v>
      </c>
      <c r="F4321" t="s">
        <v>6617</v>
      </c>
      <c r="G4321" t="s">
        <v>6636</v>
      </c>
      <c r="H4321" t="s">
        <v>714</v>
      </c>
      <c r="I4321" t="s">
        <v>6636</v>
      </c>
      <c r="J4321" t="s">
        <v>6636</v>
      </c>
      <c r="K4321" t="s">
        <v>6636</v>
      </c>
      <c r="L4321" t="s">
        <v>6636</v>
      </c>
      <c r="M4321" t="s">
        <v>10711</v>
      </c>
      <c r="N4321" t="s">
        <v>7366</v>
      </c>
      <c r="O4321" t="s">
        <v>7650</v>
      </c>
      <c r="P4321">
        <v>2750250</v>
      </c>
      <c r="Q4321" t="s">
        <v>6636</v>
      </c>
      <c r="R4321" t="s">
        <v>6636</v>
      </c>
      <c r="S4321" s="12">
        <v>1</v>
      </c>
      <c r="T4321" s="13"/>
      <c r="U4321" t="s">
        <v>6636</v>
      </c>
    </row>
    <row r="4322" spans="1:21" x14ac:dyDescent="0.25">
      <c r="A4322" t="s">
        <v>6614</v>
      </c>
      <c r="B4322" s="12"/>
      <c r="C4322" t="s">
        <v>10712</v>
      </c>
      <c r="D4322" s="11">
        <v>46192</v>
      </c>
      <c r="E4322" t="s">
        <v>10713</v>
      </c>
      <c r="F4322" t="s">
        <v>6617</v>
      </c>
      <c r="G4322" t="s">
        <v>6636</v>
      </c>
      <c r="H4322" t="s">
        <v>714</v>
      </c>
      <c r="I4322" t="s">
        <v>6636</v>
      </c>
      <c r="J4322" t="s">
        <v>6636</v>
      </c>
      <c r="K4322" t="s">
        <v>6636</v>
      </c>
      <c r="L4322" t="s">
        <v>6636</v>
      </c>
      <c r="M4322" t="s">
        <v>10714</v>
      </c>
      <c r="N4322" t="s">
        <v>7366</v>
      </c>
      <c r="O4322" t="s">
        <v>7650</v>
      </c>
      <c r="P4322">
        <v>2600000</v>
      </c>
      <c r="Q4322" t="s">
        <v>6636</v>
      </c>
      <c r="R4322" t="s">
        <v>6636</v>
      </c>
      <c r="S4322" s="12">
        <v>1</v>
      </c>
      <c r="T4322" s="13"/>
      <c r="U4322" t="s">
        <v>6636</v>
      </c>
    </row>
    <row r="4323" spans="1:21" x14ac:dyDescent="0.25">
      <c r="A4323" t="s">
        <v>6614</v>
      </c>
      <c r="B4323" s="12"/>
      <c r="C4323" t="s">
        <v>10715</v>
      </c>
      <c r="D4323" s="11">
        <v>46194</v>
      </c>
      <c r="E4323" t="s">
        <v>10716</v>
      </c>
      <c r="F4323" t="s">
        <v>6617</v>
      </c>
      <c r="G4323" t="s">
        <v>6636</v>
      </c>
      <c r="H4323" t="s">
        <v>714</v>
      </c>
      <c r="I4323" t="s">
        <v>6636</v>
      </c>
      <c r="J4323" t="s">
        <v>6636</v>
      </c>
      <c r="K4323" t="s">
        <v>6636</v>
      </c>
      <c r="L4323" t="s">
        <v>6636</v>
      </c>
      <c r="M4323" t="s">
        <v>6636</v>
      </c>
      <c r="N4323" t="s">
        <v>6636</v>
      </c>
      <c r="O4323" t="s">
        <v>6636</v>
      </c>
      <c r="P4323">
        <v>2800000</v>
      </c>
      <c r="Q4323" t="s">
        <v>6636</v>
      </c>
      <c r="R4323" t="s">
        <v>6636</v>
      </c>
      <c r="S4323" s="12">
        <v>1</v>
      </c>
      <c r="T4323" s="13"/>
      <c r="U4323" t="s">
        <v>7560</v>
      </c>
    </row>
    <row r="4324" spans="1:21" x14ac:dyDescent="0.25">
      <c r="A4324" t="s">
        <v>6614</v>
      </c>
      <c r="B4324" s="12"/>
      <c r="C4324" t="s">
        <v>10717</v>
      </c>
      <c r="D4324" s="11">
        <v>46194</v>
      </c>
      <c r="E4324" t="s">
        <v>10718</v>
      </c>
      <c r="F4324" t="s">
        <v>6617</v>
      </c>
      <c r="G4324" t="s">
        <v>6636</v>
      </c>
      <c r="H4324" t="s">
        <v>714</v>
      </c>
      <c r="I4324" t="s">
        <v>6636</v>
      </c>
      <c r="J4324" t="s">
        <v>6636</v>
      </c>
      <c r="K4324" t="s">
        <v>6636</v>
      </c>
      <c r="L4324" t="s">
        <v>6636</v>
      </c>
      <c r="M4324" t="s">
        <v>6636</v>
      </c>
      <c r="N4324" t="s">
        <v>6636</v>
      </c>
      <c r="O4324" t="s">
        <v>6636</v>
      </c>
      <c r="P4324">
        <v>2949750</v>
      </c>
      <c r="Q4324" t="s">
        <v>6636</v>
      </c>
      <c r="R4324" t="s">
        <v>6636</v>
      </c>
      <c r="S4324" s="12">
        <v>1</v>
      </c>
      <c r="T4324" s="13"/>
      <c r="U4324" t="s">
        <v>6636</v>
      </c>
    </row>
    <row r="4325" spans="1:21" x14ac:dyDescent="0.25">
      <c r="A4325" t="s">
        <v>6614</v>
      </c>
      <c r="B4325" s="12"/>
      <c r="C4325" t="s">
        <v>10719</v>
      </c>
      <c r="D4325" s="11">
        <v>46194</v>
      </c>
      <c r="E4325" t="s">
        <v>10720</v>
      </c>
      <c r="F4325" t="s">
        <v>6617</v>
      </c>
      <c r="G4325" t="s">
        <v>6636</v>
      </c>
      <c r="H4325" t="s">
        <v>714</v>
      </c>
      <c r="I4325" t="s">
        <v>6636</v>
      </c>
      <c r="J4325" t="s">
        <v>6636</v>
      </c>
      <c r="K4325" t="s">
        <v>6636</v>
      </c>
      <c r="L4325" t="s">
        <v>6636</v>
      </c>
      <c r="M4325" t="s">
        <v>6636</v>
      </c>
      <c r="N4325" t="s">
        <v>6636</v>
      </c>
      <c r="O4325" t="s">
        <v>6636</v>
      </c>
      <c r="P4325">
        <v>2491000</v>
      </c>
      <c r="Q4325" t="s">
        <v>6636</v>
      </c>
      <c r="R4325" t="s">
        <v>6636</v>
      </c>
      <c r="S4325" s="12">
        <v>1</v>
      </c>
      <c r="T4325" s="13"/>
      <c r="U4325" t="s">
        <v>6636</v>
      </c>
    </row>
    <row r="4326" spans="1:21" x14ac:dyDescent="0.25">
      <c r="A4326" t="s">
        <v>6614</v>
      </c>
      <c r="B4326" s="12"/>
      <c r="C4326" t="s">
        <v>10721</v>
      </c>
      <c r="D4326" s="11">
        <v>46195</v>
      </c>
      <c r="E4326" t="s">
        <v>10722</v>
      </c>
      <c r="F4326" t="s">
        <v>6617</v>
      </c>
      <c r="G4326" t="s">
        <v>6636</v>
      </c>
      <c r="H4326" t="s">
        <v>714</v>
      </c>
      <c r="I4326" t="s">
        <v>6636</v>
      </c>
      <c r="J4326" t="s">
        <v>6636</v>
      </c>
      <c r="K4326" t="s">
        <v>6636</v>
      </c>
      <c r="L4326" t="s">
        <v>6636</v>
      </c>
      <c r="M4326" t="s">
        <v>10723</v>
      </c>
      <c r="N4326" t="s">
        <v>7366</v>
      </c>
      <c r="O4326" t="s">
        <v>8020</v>
      </c>
      <c r="P4326">
        <v>2322750</v>
      </c>
      <c r="Q4326" t="s">
        <v>6636</v>
      </c>
      <c r="R4326" t="s">
        <v>6636</v>
      </c>
      <c r="S4326" s="12">
        <v>1</v>
      </c>
      <c r="T4326" s="13"/>
      <c r="U4326" t="s">
        <v>6636</v>
      </c>
    </row>
    <row r="4327" spans="1:21" x14ac:dyDescent="0.25">
      <c r="A4327" t="s">
        <v>6614</v>
      </c>
      <c r="B4327" s="12"/>
      <c r="C4327" t="s">
        <v>10724</v>
      </c>
      <c r="D4327" s="11">
        <v>46195</v>
      </c>
      <c r="E4327" t="s">
        <v>10725</v>
      </c>
      <c r="F4327" t="s">
        <v>6617</v>
      </c>
      <c r="G4327" t="s">
        <v>6636</v>
      </c>
      <c r="H4327" t="s">
        <v>714</v>
      </c>
      <c r="I4327" t="s">
        <v>6636</v>
      </c>
      <c r="J4327" t="s">
        <v>6636</v>
      </c>
      <c r="K4327" t="s">
        <v>6636</v>
      </c>
      <c r="L4327" t="s">
        <v>6636</v>
      </c>
      <c r="M4327" t="s">
        <v>6636</v>
      </c>
      <c r="N4327" t="s">
        <v>6636</v>
      </c>
      <c r="O4327" t="s">
        <v>6636</v>
      </c>
      <c r="P4327">
        <v>2780000</v>
      </c>
      <c r="Q4327" t="s">
        <v>6636</v>
      </c>
      <c r="R4327" t="s">
        <v>6636</v>
      </c>
      <c r="S4327" s="12">
        <v>1</v>
      </c>
      <c r="T4327" s="13"/>
      <c r="U4327" t="s">
        <v>6636</v>
      </c>
    </row>
    <row r="4328" spans="1:21" x14ac:dyDescent="0.25">
      <c r="A4328" t="s">
        <v>6614</v>
      </c>
      <c r="B4328" s="12"/>
      <c r="C4328" t="s">
        <v>10726</v>
      </c>
      <c r="D4328" s="11">
        <v>46196</v>
      </c>
      <c r="E4328" t="s">
        <v>10727</v>
      </c>
      <c r="F4328" t="s">
        <v>6617</v>
      </c>
      <c r="G4328" t="s">
        <v>6636</v>
      </c>
      <c r="H4328" t="s">
        <v>714</v>
      </c>
      <c r="I4328" t="s">
        <v>6636</v>
      </c>
      <c r="J4328" t="s">
        <v>6636</v>
      </c>
      <c r="K4328" t="s">
        <v>6636</v>
      </c>
      <c r="L4328" t="s">
        <v>6636</v>
      </c>
      <c r="M4328" t="s">
        <v>10728</v>
      </c>
      <c r="N4328" t="s">
        <v>7366</v>
      </c>
      <c r="O4328" t="s">
        <v>7650</v>
      </c>
      <c r="P4328">
        <v>3170000</v>
      </c>
      <c r="Q4328" t="s">
        <v>6636</v>
      </c>
      <c r="R4328" t="s">
        <v>6636</v>
      </c>
      <c r="S4328" s="12">
        <v>1</v>
      </c>
      <c r="T4328" s="13"/>
      <c r="U4328" t="s">
        <v>9139</v>
      </c>
    </row>
    <row r="4329" spans="1:21" x14ac:dyDescent="0.25">
      <c r="A4329" t="s">
        <v>6614</v>
      </c>
      <c r="B4329" s="12"/>
      <c r="C4329" t="s">
        <v>10729</v>
      </c>
      <c r="D4329" s="11">
        <v>46196</v>
      </c>
      <c r="E4329" t="s">
        <v>10730</v>
      </c>
      <c r="F4329" t="s">
        <v>6617</v>
      </c>
      <c r="G4329" t="s">
        <v>6636</v>
      </c>
      <c r="H4329" t="s">
        <v>714</v>
      </c>
      <c r="I4329" t="s">
        <v>6636</v>
      </c>
      <c r="J4329" t="s">
        <v>6636</v>
      </c>
      <c r="K4329" t="s">
        <v>6636</v>
      </c>
      <c r="L4329" t="s">
        <v>6636</v>
      </c>
      <c r="M4329" t="s">
        <v>10731</v>
      </c>
      <c r="N4329" t="s">
        <v>7366</v>
      </c>
      <c r="O4329" t="s">
        <v>7650</v>
      </c>
      <c r="P4329">
        <v>3300000</v>
      </c>
      <c r="Q4329" t="s">
        <v>6636</v>
      </c>
      <c r="R4329" t="s">
        <v>6636</v>
      </c>
      <c r="S4329" s="12">
        <v>1</v>
      </c>
      <c r="T4329" s="13"/>
      <c r="U4329" t="s">
        <v>6636</v>
      </c>
    </row>
    <row r="4330" spans="1:21" x14ac:dyDescent="0.25">
      <c r="A4330" t="s">
        <v>6614</v>
      </c>
      <c r="B4330" s="12"/>
      <c r="C4330" t="s">
        <v>10732</v>
      </c>
      <c r="D4330" s="11">
        <v>46199</v>
      </c>
      <c r="E4330" t="s">
        <v>10733</v>
      </c>
      <c r="F4330" t="s">
        <v>6617</v>
      </c>
      <c r="G4330" t="s">
        <v>6636</v>
      </c>
      <c r="H4330" t="s">
        <v>714</v>
      </c>
      <c r="I4330" t="s">
        <v>6636</v>
      </c>
      <c r="J4330" t="s">
        <v>6636</v>
      </c>
      <c r="K4330" t="s">
        <v>6636</v>
      </c>
      <c r="L4330" t="s">
        <v>6636</v>
      </c>
      <c r="M4330" t="s">
        <v>10734</v>
      </c>
      <c r="N4330" t="s">
        <v>7366</v>
      </c>
      <c r="O4330" t="s">
        <v>7650</v>
      </c>
      <c r="P4330">
        <v>3020000</v>
      </c>
      <c r="Q4330" t="s">
        <v>6636</v>
      </c>
      <c r="R4330" t="s">
        <v>6636</v>
      </c>
      <c r="S4330" s="12">
        <v>1</v>
      </c>
      <c r="T4330" s="13"/>
      <c r="U4330" t="s">
        <v>6636</v>
      </c>
    </row>
    <row r="4331" spans="1:21" x14ac:dyDescent="0.25">
      <c r="A4331" t="s">
        <v>6614</v>
      </c>
      <c r="B4331" s="12"/>
      <c r="C4331" t="s">
        <v>10735</v>
      </c>
      <c r="D4331" s="11">
        <v>46200</v>
      </c>
      <c r="E4331" t="s">
        <v>10736</v>
      </c>
      <c r="F4331" t="s">
        <v>6617</v>
      </c>
      <c r="G4331" t="s">
        <v>6636</v>
      </c>
      <c r="H4331" t="s">
        <v>714</v>
      </c>
      <c r="I4331" t="s">
        <v>6636</v>
      </c>
      <c r="J4331" t="s">
        <v>6636</v>
      </c>
      <c r="K4331" t="s">
        <v>6636</v>
      </c>
      <c r="L4331" t="s">
        <v>6636</v>
      </c>
      <c r="M4331" t="s">
        <v>6636</v>
      </c>
      <c r="N4331" t="s">
        <v>6636</v>
      </c>
      <c r="O4331" t="s">
        <v>6636</v>
      </c>
      <c r="P4331">
        <v>2655250</v>
      </c>
      <c r="Q4331" t="s">
        <v>6636</v>
      </c>
      <c r="R4331" t="s">
        <v>6636</v>
      </c>
      <c r="S4331" s="12">
        <v>1</v>
      </c>
      <c r="T4331" s="13"/>
      <c r="U4331" t="s">
        <v>6636</v>
      </c>
    </row>
    <row r="4332" spans="1:21" x14ac:dyDescent="0.25">
      <c r="A4332" t="s">
        <v>6614</v>
      </c>
      <c r="B4332" s="12"/>
      <c r="C4332" t="s">
        <v>10737</v>
      </c>
      <c r="D4332" s="11">
        <v>46201</v>
      </c>
      <c r="E4332" t="s">
        <v>10738</v>
      </c>
      <c r="F4332" t="s">
        <v>6617</v>
      </c>
      <c r="G4332" t="s">
        <v>6636</v>
      </c>
      <c r="H4332" t="s">
        <v>714</v>
      </c>
      <c r="I4332" t="s">
        <v>6636</v>
      </c>
      <c r="J4332" t="s">
        <v>6636</v>
      </c>
      <c r="K4332" t="s">
        <v>6636</v>
      </c>
      <c r="L4332" t="s">
        <v>6636</v>
      </c>
      <c r="M4332" t="s">
        <v>6636</v>
      </c>
      <c r="N4332" t="s">
        <v>6636</v>
      </c>
      <c r="O4332" t="s">
        <v>6636</v>
      </c>
      <c r="P4332">
        <v>2962250</v>
      </c>
      <c r="Q4332" t="s">
        <v>6636</v>
      </c>
      <c r="R4332" t="s">
        <v>6636</v>
      </c>
      <c r="S4332" s="12">
        <v>1</v>
      </c>
      <c r="T4332" s="13"/>
      <c r="U4332" t="s">
        <v>6636</v>
      </c>
    </row>
    <row r="4333" spans="1:21" x14ac:dyDescent="0.25">
      <c r="A4333" t="s">
        <v>6614</v>
      </c>
      <c r="B4333" s="12"/>
      <c r="C4333" t="s">
        <v>10739</v>
      </c>
      <c r="D4333" s="11">
        <v>46201</v>
      </c>
      <c r="E4333" t="s">
        <v>10740</v>
      </c>
      <c r="F4333" t="s">
        <v>6617</v>
      </c>
      <c r="G4333" t="s">
        <v>6636</v>
      </c>
      <c r="H4333" t="s">
        <v>714</v>
      </c>
      <c r="I4333" t="s">
        <v>6636</v>
      </c>
      <c r="J4333" t="s">
        <v>6636</v>
      </c>
      <c r="K4333" t="s">
        <v>6636</v>
      </c>
      <c r="L4333" t="s">
        <v>6636</v>
      </c>
      <c r="M4333" t="s">
        <v>10741</v>
      </c>
      <c r="N4333" t="s">
        <v>7366</v>
      </c>
      <c r="O4333" t="s">
        <v>7650</v>
      </c>
      <c r="P4333">
        <v>3253750</v>
      </c>
      <c r="Q4333" t="s">
        <v>6636</v>
      </c>
      <c r="R4333" t="s">
        <v>6636</v>
      </c>
      <c r="S4333" s="12">
        <v>1</v>
      </c>
      <c r="T4333" s="13"/>
      <c r="U4333" t="s">
        <v>6636</v>
      </c>
    </row>
    <row r="4334" spans="1:21" x14ac:dyDescent="0.25">
      <c r="A4334" t="s">
        <v>6614</v>
      </c>
      <c r="B4334" s="12"/>
      <c r="C4334" t="s">
        <v>10742</v>
      </c>
      <c r="D4334" s="11">
        <v>46202</v>
      </c>
      <c r="E4334" t="s">
        <v>10743</v>
      </c>
      <c r="F4334" t="s">
        <v>6617</v>
      </c>
      <c r="G4334" t="s">
        <v>6636</v>
      </c>
      <c r="H4334" t="s">
        <v>714</v>
      </c>
      <c r="I4334" t="s">
        <v>6636</v>
      </c>
      <c r="J4334" t="s">
        <v>6636</v>
      </c>
      <c r="K4334" t="s">
        <v>6636</v>
      </c>
      <c r="L4334" t="s">
        <v>6636</v>
      </c>
      <c r="M4334" t="s">
        <v>10744</v>
      </c>
      <c r="N4334" t="s">
        <v>7366</v>
      </c>
      <c r="O4334" t="s">
        <v>7650</v>
      </c>
      <c r="P4334">
        <v>2821500</v>
      </c>
      <c r="Q4334" t="s">
        <v>6636</v>
      </c>
      <c r="R4334" t="s">
        <v>6636</v>
      </c>
      <c r="S4334" s="12">
        <v>1</v>
      </c>
      <c r="T4334" s="13"/>
      <c r="U4334" t="s">
        <v>6636</v>
      </c>
    </row>
    <row r="4335" spans="1:21" x14ac:dyDescent="0.25">
      <c r="A4335" t="s">
        <v>6614</v>
      </c>
      <c r="B4335" s="12"/>
      <c r="C4335" t="s">
        <v>10745</v>
      </c>
      <c r="D4335" s="11">
        <v>46203</v>
      </c>
      <c r="E4335" t="s">
        <v>10746</v>
      </c>
      <c r="F4335" t="s">
        <v>6617</v>
      </c>
      <c r="G4335" t="s">
        <v>6636</v>
      </c>
      <c r="H4335" t="s">
        <v>714</v>
      </c>
      <c r="I4335" t="s">
        <v>6636</v>
      </c>
      <c r="J4335" t="s">
        <v>6636</v>
      </c>
      <c r="K4335" t="s">
        <v>6636</v>
      </c>
      <c r="L4335" t="s">
        <v>6636</v>
      </c>
      <c r="M4335" t="s">
        <v>6636</v>
      </c>
      <c r="N4335" t="s">
        <v>6636</v>
      </c>
      <c r="O4335" t="s">
        <v>6636</v>
      </c>
      <c r="P4335">
        <v>2949750</v>
      </c>
      <c r="Q4335" t="s">
        <v>6636</v>
      </c>
      <c r="R4335" t="s">
        <v>6636</v>
      </c>
      <c r="S4335" s="12">
        <v>1</v>
      </c>
      <c r="T4335" s="13"/>
      <c r="U4335" t="s">
        <v>7560</v>
      </c>
    </row>
    <row r="4336" spans="1:21" x14ac:dyDescent="0.25">
      <c r="A4336" t="s">
        <v>6614</v>
      </c>
      <c r="B4336" s="12"/>
      <c r="C4336" t="s">
        <v>10747</v>
      </c>
      <c r="D4336" s="11">
        <v>46203</v>
      </c>
      <c r="E4336" t="s">
        <v>10748</v>
      </c>
      <c r="F4336" t="s">
        <v>6617</v>
      </c>
      <c r="G4336" t="s">
        <v>6636</v>
      </c>
      <c r="H4336" t="s">
        <v>714</v>
      </c>
      <c r="I4336" t="s">
        <v>6636</v>
      </c>
      <c r="J4336" t="s">
        <v>6636</v>
      </c>
      <c r="K4336" t="s">
        <v>6636</v>
      </c>
      <c r="L4336" t="s">
        <v>6636</v>
      </c>
      <c r="M4336" t="s">
        <v>10749</v>
      </c>
      <c r="N4336" t="s">
        <v>7366</v>
      </c>
      <c r="O4336" t="s">
        <v>7650</v>
      </c>
      <c r="P4336">
        <v>2821500</v>
      </c>
      <c r="Q4336" t="s">
        <v>6636</v>
      </c>
      <c r="R4336" t="s">
        <v>6636</v>
      </c>
      <c r="S4336" s="12">
        <v>1</v>
      </c>
      <c r="T4336" s="13"/>
      <c r="U4336" t="s">
        <v>6636</v>
      </c>
    </row>
    <row r="4337" spans="1:21" x14ac:dyDescent="0.25">
      <c r="A4337" t="s">
        <v>6614</v>
      </c>
      <c r="B4337" s="12"/>
      <c r="C4337" t="s">
        <v>10750</v>
      </c>
      <c r="D4337" s="11">
        <v>46203</v>
      </c>
      <c r="E4337" t="s">
        <v>10751</v>
      </c>
      <c r="F4337" t="s">
        <v>6617</v>
      </c>
      <c r="G4337" t="s">
        <v>6636</v>
      </c>
      <c r="H4337" t="s">
        <v>714</v>
      </c>
      <c r="I4337" t="s">
        <v>6636</v>
      </c>
      <c r="J4337" t="s">
        <v>6636</v>
      </c>
      <c r="K4337" t="s">
        <v>6636</v>
      </c>
      <c r="L4337" t="s">
        <v>6636</v>
      </c>
      <c r="M4337" t="s">
        <v>9434</v>
      </c>
      <c r="N4337" t="s">
        <v>7366</v>
      </c>
      <c r="O4337" t="s">
        <v>7650</v>
      </c>
      <c r="P4337">
        <v>2500000</v>
      </c>
      <c r="Q4337" t="s">
        <v>6636</v>
      </c>
      <c r="R4337" t="s">
        <v>6636</v>
      </c>
      <c r="S4337" s="12">
        <v>1</v>
      </c>
      <c r="T4337" s="13"/>
      <c r="U4337" t="s">
        <v>6636</v>
      </c>
    </row>
    <row r="4338" spans="1:21" x14ac:dyDescent="0.25">
      <c r="A4338" t="s">
        <v>6614</v>
      </c>
      <c r="B4338" s="12"/>
      <c r="C4338" t="s">
        <v>10752</v>
      </c>
      <c r="D4338" s="11">
        <v>46206</v>
      </c>
      <c r="E4338" t="s">
        <v>10753</v>
      </c>
      <c r="F4338" t="s">
        <v>6617</v>
      </c>
      <c r="G4338" t="s">
        <v>6636</v>
      </c>
      <c r="H4338" t="s">
        <v>714</v>
      </c>
      <c r="I4338" t="s">
        <v>6636</v>
      </c>
      <c r="J4338" t="s">
        <v>6636</v>
      </c>
      <c r="K4338" t="s">
        <v>6636</v>
      </c>
      <c r="L4338" t="s">
        <v>6636</v>
      </c>
      <c r="M4338" t="s">
        <v>9442</v>
      </c>
      <c r="N4338" t="s">
        <v>7366</v>
      </c>
      <c r="O4338" t="s">
        <v>7650</v>
      </c>
      <c r="P4338">
        <v>2655250</v>
      </c>
      <c r="Q4338" t="s">
        <v>6636</v>
      </c>
      <c r="R4338" t="s">
        <v>6636</v>
      </c>
      <c r="S4338" s="12">
        <v>1</v>
      </c>
      <c r="T4338" s="13"/>
      <c r="U4338" t="s">
        <v>6636</v>
      </c>
    </row>
    <row r="4339" spans="1:21" x14ac:dyDescent="0.25">
      <c r="A4339" t="s">
        <v>6614</v>
      </c>
      <c r="B4339" s="12"/>
      <c r="C4339" t="s">
        <v>10754</v>
      </c>
      <c r="D4339" s="11">
        <v>46213</v>
      </c>
      <c r="E4339" t="s">
        <v>10755</v>
      </c>
      <c r="F4339" t="s">
        <v>6617</v>
      </c>
      <c r="G4339" t="s">
        <v>6636</v>
      </c>
      <c r="H4339" t="s">
        <v>714</v>
      </c>
      <c r="I4339" t="s">
        <v>6636</v>
      </c>
      <c r="J4339" t="s">
        <v>6636</v>
      </c>
      <c r="K4339" t="s">
        <v>6636</v>
      </c>
      <c r="L4339" t="s">
        <v>6636</v>
      </c>
      <c r="M4339" t="s">
        <v>10756</v>
      </c>
      <c r="N4339" t="s">
        <v>7366</v>
      </c>
      <c r="O4339" t="s">
        <v>7650</v>
      </c>
      <c r="P4339">
        <v>3458000</v>
      </c>
      <c r="Q4339" t="s">
        <v>6636</v>
      </c>
      <c r="R4339" t="s">
        <v>6636</v>
      </c>
      <c r="S4339" s="12">
        <v>1</v>
      </c>
      <c r="T4339" s="13"/>
      <c r="U4339" t="s">
        <v>6636</v>
      </c>
    </row>
    <row r="4340" spans="1:21" x14ac:dyDescent="0.25">
      <c r="A4340" t="s">
        <v>6614</v>
      </c>
      <c r="B4340" s="12"/>
      <c r="C4340" t="s">
        <v>10757</v>
      </c>
      <c r="D4340" s="11">
        <v>46219</v>
      </c>
      <c r="E4340" t="s">
        <v>10758</v>
      </c>
      <c r="F4340" t="s">
        <v>6617</v>
      </c>
      <c r="G4340" t="s">
        <v>6636</v>
      </c>
      <c r="H4340" t="s">
        <v>714</v>
      </c>
      <c r="I4340" t="s">
        <v>6636</v>
      </c>
      <c r="J4340" t="s">
        <v>6636</v>
      </c>
      <c r="K4340" t="s">
        <v>6636</v>
      </c>
      <c r="L4340" t="s">
        <v>6636</v>
      </c>
      <c r="M4340" t="s">
        <v>6636</v>
      </c>
      <c r="N4340" t="s">
        <v>6636</v>
      </c>
      <c r="O4340" t="s">
        <v>6636</v>
      </c>
      <c r="P4340">
        <v>2406400</v>
      </c>
      <c r="Q4340" t="s">
        <v>6778</v>
      </c>
      <c r="R4340" t="s">
        <v>7477</v>
      </c>
      <c r="S4340" s="12">
        <v>1</v>
      </c>
      <c r="T4340" s="13"/>
      <c r="U4340" t="s">
        <v>6636</v>
      </c>
    </row>
    <row r="4341" spans="1:21" x14ac:dyDescent="0.25">
      <c r="A4341" t="s">
        <v>6614</v>
      </c>
      <c r="B4341" s="12"/>
      <c r="C4341" t="s">
        <v>10759</v>
      </c>
      <c r="D4341" s="11">
        <v>46198</v>
      </c>
      <c r="E4341" t="s">
        <v>10760</v>
      </c>
      <c r="F4341" t="s">
        <v>6415</v>
      </c>
      <c r="G4341" t="s">
        <v>6636</v>
      </c>
      <c r="H4341" t="s">
        <v>282</v>
      </c>
      <c r="I4341" t="s">
        <v>6636</v>
      </c>
      <c r="J4341" t="s">
        <v>6636</v>
      </c>
      <c r="K4341" t="s">
        <v>6636</v>
      </c>
      <c r="L4341" t="s">
        <v>6636</v>
      </c>
      <c r="M4341" t="s">
        <v>6636</v>
      </c>
      <c r="N4341" t="s">
        <v>6636</v>
      </c>
      <c r="O4341" t="s">
        <v>6636</v>
      </c>
      <c r="P4341">
        <v>5350000</v>
      </c>
      <c r="Q4341" t="s">
        <v>6636</v>
      </c>
      <c r="R4341" t="s">
        <v>6636</v>
      </c>
      <c r="S4341" s="12">
        <v>1</v>
      </c>
      <c r="T4341" s="13"/>
      <c r="U4341" t="s">
        <v>6629</v>
      </c>
    </row>
    <row r="4342" spans="1:21" x14ac:dyDescent="0.25">
      <c r="A4342" t="s">
        <v>6614</v>
      </c>
      <c r="B4342" s="12"/>
      <c r="C4342" t="s">
        <v>10761</v>
      </c>
      <c r="D4342" s="11">
        <v>46207</v>
      </c>
      <c r="E4342" t="s">
        <v>10762</v>
      </c>
      <c r="F4342" t="s">
        <v>6415</v>
      </c>
      <c r="G4342" t="s">
        <v>6636</v>
      </c>
      <c r="H4342" t="s">
        <v>282</v>
      </c>
      <c r="I4342" t="s">
        <v>6636</v>
      </c>
      <c r="J4342" t="s">
        <v>6636</v>
      </c>
      <c r="K4342" t="s">
        <v>6636</v>
      </c>
      <c r="L4342" t="s">
        <v>6636</v>
      </c>
      <c r="M4342" t="s">
        <v>6636</v>
      </c>
      <c r="N4342" t="s">
        <v>6636</v>
      </c>
      <c r="O4342" t="s">
        <v>6636</v>
      </c>
      <c r="P4342">
        <v>8318000</v>
      </c>
      <c r="Q4342" t="s">
        <v>6636</v>
      </c>
      <c r="R4342" t="s">
        <v>6636</v>
      </c>
      <c r="S4342" s="12">
        <v>1</v>
      </c>
      <c r="T4342" s="13"/>
      <c r="U4342" t="s">
        <v>10763</v>
      </c>
    </row>
    <row r="4343" spans="1:21" x14ac:dyDescent="0.25">
      <c r="A4343" t="s">
        <v>6614</v>
      </c>
      <c r="B4343" s="12"/>
      <c r="C4343" t="s">
        <v>10764</v>
      </c>
      <c r="D4343" s="11">
        <v>46218</v>
      </c>
      <c r="E4343" t="s">
        <v>10765</v>
      </c>
      <c r="F4343" t="s">
        <v>6415</v>
      </c>
      <c r="G4343" t="s">
        <v>6636</v>
      </c>
      <c r="H4343" t="s">
        <v>282</v>
      </c>
      <c r="I4343" t="s">
        <v>6636</v>
      </c>
      <c r="J4343" t="s">
        <v>6636</v>
      </c>
      <c r="K4343" t="s">
        <v>6636</v>
      </c>
      <c r="L4343" t="s">
        <v>6636</v>
      </c>
      <c r="M4343" t="s">
        <v>6636</v>
      </c>
      <c r="N4343" t="s">
        <v>6636</v>
      </c>
      <c r="O4343" t="s">
        <v>6636</v>
      </c>
      <c r="P4343">
        <v>5868000</v>
      </c>
      <c r="Q4343" t="s">
        <v>6636</v>
      </c>
      <c r="R4343" t="s">
        <v>6636</v>
      </c>
      <c r="S4343" s="12">
        <v>1</v>
      </c>
      <c r="T4343" s="13"/>
      <c r="U4343" t="s">
        <v>6708</v>
      </c>
    </row>
    <row r="4344" spans="1:21" x14ac:dyDescent="0.25">
      <c r="A4344" t="s">
        <v>6614</v>
      </c>
      <c r="B4344" s="12"/>
      <c r="C4344" t="s">
        <v>10766</v>
      </c>
      <c r="D4344" s="11">
        <v>46202</v>
      </c>
      <c r="E4344" t="s">
        <v>10767</v>
      </c>
      <c r="F4344" t="s">
        <v>6617</v>
      </c>
      <c r="G4344" t="s">
        <v>6636</v>
      </c>
      <c r="H4344" t="s">
        <v>525</v>
      </c>
      <c r="I4344" t="s">
        <v>6636</v>
      </c>
      <c r="J4344" t="s">
        <v>6636</v>
      </c>
      <c r="K4344" t="s">
        <v>6636</v>
      </c>
      <c r="L4344" t="s">
        <v>6636</v>
      </c>
      <c r="M4344" t="s">
        <v>6636</v>
      </c>
      <c r="N4344" t="s">
        <v>6636</v>
      </c>
      <c r="O4344" t="s">
        <v>6636</v>
      </c>
      <c r="P4344">
        <v>2736000</v>
      </c>
      <c r="Q4344" t="s">
        <v>6636</v>
      </c>
      <c r="R4344" t="s">
        <v>6636</v>
      </c>
      <c r="S4344" s="12">
        <v>1</v>
      </c>
      <c r="T4344" s="13"/>
      <c r="U4344" t="s">
        <v>6636</v>
      </c>
    </row>
    <row r="4345" spans="1:21" x14ac:dyDescent="0.25">
      <c r="A4345" t="s">
        <v>6614</v>
      </c>
      <c r="B4345" s="12"/>
      <c r="C4345" t="s">
        <v>10768</v>
      </c>
      <c r="D4345" s="11">
        <v>46203</v>
      </c>
      <c r="E4345" t="s">
        <v>10769</v>
      </c>
      <c r="F4345" t="s">
        <v>6617</v>
      </c>
      <c r="G4345" t="s">
        <v>6636</v>
      </c>
      <c r="H4345" t="s">
        <v>525</v>
      </c>
      <c r="I4345" t="s">
        <v>6636</v>
      </c>
      <c r="J4345" t="s">
        <v>6636</v>
      </c>
      <c r="K4345" t="s">
        <v>6636</v>
      </c>
      <c r="L4345" t="s">
        <v>6636</v>
      </c>
      <c r="M4345" t="s">
        <v>10770</v>
      </c>
      <c r="N4345" t="s">
        <v>6761</v>
      </c>
      <c r="O4345" t="s">
        <v>6771</v>
      </c>
      <c r="P4345">
        <v>2250000</v>
      </c>
      <c r="Q4345" t="s">
        <v>6636</v>
      </c>
      <c r="R4345" t="s">
        <v>6636</v>
      </c>
      <c r="S4345" s="12">
        <v>1</v>
      </c>
      <c r="T4345" s="13"/>
      <c r="U4345" t="s">
        <v>6650</v>
      </c>
    </row>
    <row r="4346" spans="1:21" x14ac:dyDescent="0.25">
      <c r="A4346" t="s">
        <v>6614</v>
      </c>
      <c r="B4346" s="12"/>
      <c r="C4346" t="s">
        <v>10771</v>
      </c>
      <c r="D4346" s="11">
        <v>46205</v>
      </c>
      <c r="E4346" t="s">
        <v>10772</v>
      </c>
      <c r="F4346" t="s">
        <v>6617</v>
      </c>
      <c r="G4346" t="s">
        <v>6636</v>
      </c>
      <c r="H4346" t="s">
        <v>525</v>
      </c>
      <c r="I4346" t="s">
        <v>6636</v>
      </c>
      <c r="J4346" t="s">
        <v>6636</v>
      </c>
      <c r="K4346" t="s">
        <v>6636</v>
      </c>
      <c r="L4346" t="s">
        <v>6636</v>
      </c>
      <c r="M4346" t="s">
        <v>6636</v>
      </c>
      <c r="N4346" t="s">
        <v>6636</v>
      </c>
      <c r="O4346" t="s">
        <v>6636</v>
      </c>
      <c r="P4346">
        <v>2870000</v>
      </c>
      <c r="Q4346" t="s">
        <v>6636</v>
      </c>
      <c r="R4346" t="s">
        <v>6636</v>
      </c>
      <c r="S4346" s="12">
        <v>1</v>
      </c>
      <c r="T4346" s="13"/>
      <c r="U4346" t="s">
        <v>6636</v>
      </c>
    </row>
    <row r="4347" spans="1:21" x14ac:dyDescent="0.25">
      <c r="A4347" t="s">
        <v>6614</v>
      </c>
      <c r="B4347" s="12"/>
      <c r="C4347" t="s">
        <v>10773</v>
      </c>
      <c r="D4347" s="11">
        <v>46218</v>
      </c>
      <c r="E4347" t="s">
        <v>10774</v>
      </c>
      <c r="F4347" t="s">
        <v>6617</v>
      </c>
      <c r="G4347" t="s">
        <v>6636</v>
      </c>
      <c r="H4347" t="s">
        <v>525</v>
      </c>
      <c r="I4347" t="s">
        <v>6636</v>
      </c>
      <c r="J4347" t="s">
        <v>6636</v>
      </c>
      <c r="K4347" t="s">
        <v>6636</v>
      </c>
      <c r="L4347" t="s">
        <v>6636</v>
      </c>
      <c r="M4347" t="s">
        <v>6636</v>
      </c>
      <c r="N4347" t="s">
        <v>6636</v>
      </c>
      <c r="O4347" t="s">
        <v>6636</v>
      </c>
      <c r="P4347">
        <v>2578000</v>
      </c>
      <c r="Q4347" t="s">
        <v>6636</v>
      </c>
      <c r="R4347" t="s">
        <v>6636</v>
      </c>
      <c r="S4347" s="12">
        <v>1</v>
      </c>
      <c r="T4347" s="13"/>
      <c r="U4347" t="s">
        <v>6650</v>
      </c>
    </row>
    <row r="4348" spans="1:21" x14ac:dyDescent="0.25">
      <c r="A4348" t="s">
        <v>6614</v>
      </c>
      <c r="B4348" s="12"/>
      <c r="C4348" t="s">
        <v>10775</v>
      </c>
      <c r="D4348" s="11">
        <v>46218</v>
      </c>
      <c r="E4348" t="s">
        <v>10776</v>
      </c>
      <c r="F4348" t="s">
        <v>6617</v>
      </c>
      <c r="G4348" t="s">
        <v>6636</v>
      </c>
      <c r="H4348" t="s">
        <v>525</v>
      </c>
      <c r="I4348" t="s">
        <v>6636</v>
      </c>
      <c r="J4348" t="s">
        <v>6636</v>
      </c>
      <c r="K4348" t="s">
        <v>6636</v>
      </c>
      <c r="L4348" t="s">
        <v>6636</v>
      </c>
      <c r="M4348" t="s">
        <v>6636</v>
      </c>
      <c r="N4348" t="s">
        <v>6636</v>
      </c>
      <c r="O4348" t="s">
        <v>6636</v>
      </c>
      <c r="P4348">
        <v>2637000</v>
      </c>
      <c r="Q4348" t="s">
        <v>6636</v>
      </c>
      <c r="R4348" t="s">
        <v>6636</v>
      </c>
      <c r="S4348" s="12">
        <v>1</v>
      </c>
      <c r="T4348" s="13"/>
      <c r="U4348" t="s">
        <v>6636</v>
      </c>
    </row>
    <row r="4349" spans="1:21" x14ac:dyDescent="0.25">
      <c r="A4349" t="s">
        <v>6614</v>
      </c>
      <c r="B4349" s="12"/>
      <c r="C4349" t="s">
        <v>10777</v>
      </c>
      <c r="D4349" s="11">
        <v>46218</v>
      </c>
      <c r="E4349" t="s">
        <v>10778</v>
      </c>
      <c r="F4349" t="s">
        <v>6617</v>
      </c>
      <c r="G4349" t="s">
        <v>6636</v>
      </c>
      <c r="H4349" t="s">
        <v>525</v>
      </c>
      <c r="I4349" t="s">
        <v>6636</v>
      </c>
      <c r="J4349" t="s">
        <v>6636</v>
      </c>
      <c r="K4349" t="s">
        <v>6636</v>
      </c>
      <c r="L4349" t="s">
        <v>6636</v>
      </c>
      <c r="M4349" t="s">
        <v>6636</v>
      </c>
      <c r="N4349" t="s">
        <v>6636</v>
      </c>
      <c r="O4349" t="s">
        <v>6636</v>
      </c>
      <c r="P4349">
        <v>2700000</v>
      </c>
      <c r="Q4349" t="s">
        <v>6636</v>
      </c>
      <c r="R4349" t="s">
        <v>6636</v>
      </c>
      <c r="S4349" s="12">
        <v>1</v>
      </c>
      <c r="T4349" s="13"/>
      <c r="U4349" t="s">
        <v>6636</v>
      </c>
    </row>
    <row r="4350" spans="1:21" x14ac:dyDescent="0.25">
      <c r="A4350" t="s">
        <v>6614</v>
      </c>
      <c r="B4350" s="12"/>
      <c r="C4350" t="s">
        <v>10779</v>
      </c>
      <c r="D4350" s="11">
        <v>46219</v>
      </c>
      <c r="E4350" t="s">
        <v>10780</v>
      </c>
      <c r="F4350" t="s">
        <v>6617</v>
      </c>
      <c r="G4350" t="s">
        <v>6636</v>
      </c>
      <c r="H4350" t="s">
        <v>525</v>
      </c>
      <c r="I4350" t="s">
        <v>6636</v>
      </c>
      <c r="J4350" t="s">
        <v>6636</v>
      </c>
      <c r="K4350" t="s">
        <v>6636</v>
      </c>
      <c r="L4350" t="s">
        <v>6636</v>
      </c>
      <c r="M4350" t="s">
        <v>10781</v>
      </c>
      <c r="N4350" t="s">
        <v>6761</v>
      </c>
      <c r="O4350" t="s">
        <v>6771</v>
      </c>
      <c r="P4350">
        <v>2350000</v>
      </c>
      <c r="Q4350" t="s">
        <v>6636</v>
      </c>
      <c r="R4350" t="s">
        <v>6636</v>
      </c>
      <c r="S4350" s="12">
        <v>1</v>
      </c>
      <c r="T4350" s="13"/>
      <c r="U4350" t="s">
        <v>6636</v>
      </c>
    </row>
    <row r="4351" spans="1:21" x14ac:dyDescent="0.25">
      <c r="A4351" t="s">
        <v>6983</v>
      </c>
      <c r="B4351" s="12"/>
      <c r="C4351" t="s">
        <v>10782</v>
      </c>
      <c r="D4351" s="11">
        <v>46186</v>
      </c>
      <c r="E4351" t="s">
        <v>10783</v>
      </c>
      <c r="F4351" t="s">
        <v>6617</v>
      </c>
      <c r="G4351" t="s">
        <v>10784</v>
      </c>
      <c r="H4351" t="s">
        <v>166</v>
      </c>
      <c r="I4351" t="s">
        <v>65</v>
      </c>
      <c r="J4351" t="s">
        <v>67</v>
      </c>
      <c r="K4351" t="s">
        <v>6636</v>
      </c>
      <c r="L4351" t="s">
        <v>6636</v>
      </c>
      <c r="M4351" t="s">
        <v>10785</v>
      </c>
      <c r="N4351" t="s">
        <v>6761</v>
      </c>
      <c r="O4351" t="s">
        <v>6862</v>
      </c>
      <c r="P4351">
        <v>3720000</v>
      </c>
      <c r="Q4351" t="s">
        <v>6636</v>
      </c>
      <c r="R4351" t="s">
        <v>6636</v>
      </c>
      <c r="S4351" s="12">
        <v>1</v>
      </c>
      <c r="T4351" s="13">
        <v>62000</v>
      </c>
      <c r="U4351" t="s">
        <v>6629</v>
      </c>
    </row>
    <row r="4352" spans="1:21" x14ac:dyDescent="0.25">
      <c r="A4352" t="s">
        <v>6983</v>
      </c>
      <c r="B4352" s="12"/>
      <c r="C4352" t="s">
        <v>10782</v>
      </c>
      <c r="D4352" s="11">
        <v>46186</v>
      </c>
      <c r="E4352" t="s">
        <v>10783</v>
      </c>
      <c r="F4352" t="s">
        <v>6617</v>
      </c>
      <c r="G4352" t="s">
        <v>10786</v>
      </c>
      <c r="H4352" t="s">
        <v>166</v>
      </c>
      <c r="I4352" t="s">
        <v>65</v>
      </c>
      <c r="J4352" t="s">
        <v>67</v>
      </c>
      <c r="K4352" t="s">
        <v>6636</v>
      </c>
      <c r="L4352" t="s">
        <v>6636</v>
      </c>
      <c r="M4352" t="s">
        <v>10785</v>
      </c>
      <c r="N4352" t="s">
        <v>6761</v>
      </c>
      <c r="O4352" t="s">
        <v>6862</v>
      </c>
      <c r="P4352">
        <v>3720000</v>
      </c>
      <c r="Q4352" t="s">
        <v>6636</v>
      </c>
      <c r="R4352" t="s">
        <v>6636</v>
      </c>
      <c r="S4352" s="12"/>
      <c r="T4352" s="13"/>
      <c r="U4352" t="s">
        <v>6629</v>
      </c>
    </row>
    <row r="4353" spans="1:21" x14ac:dyDescent="0.25">
      <c r="A4353" t="s">
        <v>6983</v>
      </c>
      <c r="B4353" s="12"/>
      <c r="C4353" t="s">
        <v>10782</v>
      </c>
      <c r="D4353" s="11">
        <v>46186</v>
      </c>
      <c r="E4353" t="s">
        <v>10783</v>
      </c>
      <c r="F4353" t="s">
        <v>6617</v>
      </c>
      <c r="G4353" t="s">
        <v>10787</v>
      </c>
      <c r="H4353" t="s">
        <v>166</v>
      </c>
      <c r="I4353" t="s">
        <v>65</v>
      </c>
      <c r="J4353" t="s">
        <v>67</v>
      </c>
      <c r="K4353" t="s">
        <v>6636</v>
      </c>
      <c r="L4353" t="s">
        <v>6636</v>
      </c>
      <c r="M4353" t="s">
        <v>10785</v>
      </c>
      <c r="N4353" t="s">
        <v>6761</v>
      </c>
      <c r="O4353" t="s">
        <v>6862</v>
      </c>
      <c r="P4353">
        <v>3720000</v>
      </c>
      <c r="Q4353" t="s">
        <v>6636</v>
      </c>
      <c r="R4353" t="s">
        <v>6636</v>
      </c>
      <c r="S4353" s="12"/>
      <c r="T4353" s="13"/>
      <c r="U4353" t="s">
        <v>6629</v>
      </c>
    </row>
    <row r="4354" spans="1:21" x14ac:dyDescent="0.25">
      <c r="A4354" t="s">
        <v>6983</v>
      </c>
      <c r="B4354" s="12"/>
      <c r="C4354" t="s">
        <v>10782</v>
      </c>
      <c r="D4354" s="11">
        <v>46186</v>
      </c>
      <c r="E4354" t="s">
        <v>10783</v>
      </c>
      <c r="F4354" t="s">
        <v>6617</v>
      </c>
      <c r="G4354" t="s">
        <v>10788</v>
      </c>
      <c r="H4354" t="s">
        <v>166</v>
      </c>
      <c r="I4354" t="s">
        <v>65</v>
      </c>
      <c r="J4354" t="s">
        <v>67</v>
      </c>
      <c r="K4354" t="s">
        <v>6636</v>
      </c>
      <c r="L4354" t="s">
        <v>6636</v>
      </c>
      <c r="M4354" t="s">
        <v>10785</v>
      </c>
      <c r="N4354" t="s">
        <v>6761</v>
      </c>
      <c r="O4354" t="s">
        <v>6862</v>
      </c>
      <c r="P4354">
        <v>3720000</v>
      </c>
      <c r="Q4354" t="s">
        <v>6636</v>
      </c>
      <c r="R4354" t="s">
        <v>6636</v>
      </c>
      <c r="S4354" s="12"/>
      <c r="T4354" s="13"/>
      <c r="U4354" t="s">
        <v>6629</v>
      </c>
    </row>
    <row r="4355" spans="1:21" x14ac:dyDescent="0.25">
      <c r="A4355" t="s">
        <v>6983</v>
      </c>
      <c r="B4355" s="12"/>
      <c r="C4355" t="s">
        <v>10782</v>
      </c>
      <c r="D4355" s="11">
        <v>46186</v>
      </c>
      <c r="E4355" t="s">
        <v>10783</v>
      </c>
      <c r="F4355" t="s">
        <v>6617</v>
      </c>
      <c r="G4355" t="s">
        <v>7754</v>
      </c>
      <c r="H4355" t="s">
        <v>166</v>
      </c>
      <c r="I4355" t="s">
        <v>65</v>
      </c>
      <c r="J4355" t="s">
        <v>67</v>
      </c>
      <c r="K4355" t="s">
        <v>6636</v>
      </c>
      <c r="L4355" t="s">
        <v>6636</v>
      </c>
      <c r="M4355" t="s">
        <v>10785</v>
      </c>
      <c r="N4355" t="s">
        <v>6761</v>
      </c>
      <c r="O4355" t="s">
        <v>6862</v>
      </c>
      <c r="P4355">
        <v>3720000</v>
      </c>
      <c r="Q4355" t="s">
        <v>6636</v>
      </c>
      <c r="R4355" t="s">
        <v>6636</v>
      </c>
      <c r="S4355" s="12"/>
      <c r="T4355" s="13"/>
      <c r="U4355" t="s">
        <v>6629</v>
      </c>
    </row>
    <row r="4356" spans="1:21" x14ac:dyDescent="0.25">
      <c r="A4356" t="s">
        <v>6983</v>
      </c>
      <c r="B4356" s="12"/>
      <c r="C4356" t="s">
        <v>10789</v>
      </c>
      <c r="D4356" s="11">
        <v>46194</v>
      </c>
      <c r="E4356" t="s">
        <v>10790</v>
      </c>
      <c r="F4356" t="s">
        <v>6617</v>
      </c>
      <c r="G4356" t="s">
        <v>10784</v>
      </c>
      <c r="H4356" t="s">
        <v>166</v>
      </c>
      <c r="I4356" t="s">
        <v>55</v>
      </c>
      <c r="J4356" t="s">
        <v>732</v>
      </c>
      <c r="K4356" t="s">
        <v>6636</v>
      </c>
      <c r="L4356" t="s">
        <v>6636</v>
      </c>
      <c r="M4356" t="s">
        <v>10791</v>
      </c>
      <c r="N4356" t="s">
        <v>6761</v>
      </c>
      <c r="O4356" t="s">
        <v>6762</v>
      </c>
      <c r="P4356">
        <v>1860000</v>
      </c>
      <c r="Q4356" t="s">
        <v>6867</v>
      </c>
      <c r="R4356" t="s">
        <v>6779</v>
      </c>
      <c r="S4356" s="12">
        <v>1</v>
      </c>
      <c r="T4356" s="13">
        <v>31000</v>
      </c>
      <c r="U4356" t="s">
        <v>6629</v>
      </c>
    </row>
    <row r="4357" spans="1:21" x14ac:dyDescent="0.25">
      <c r="A4357" t="s">
        <v>6983</v>
      </c>
      <c r="B4357" s="12"/>
      <c r="C4357" t="s">
        <v>10789</v>
      </c>
      <c r="D4357" s="11">
        <v>46194</v>
      </c>
      <c r="E4357" t="s">
        <v>10790</v>
      </c>
      <c r="F4357" t="s">
        <v>6617</v>
      </c>
      <c r="G4357" t="s">
        <v>10786</v>
      </c>
      <c r="H4357" t="s">
        <v>166</v>
      </c>
      <c r="I4357" t="s">
        <v>55</v>
      </c>
      <c r="J4357" t="s">
        <v>732</v>
      </c>
      <c r="K4357" t="s">
        <v>6636</v>
      </c>
      <c r="L4357" t="s">
        <v>6636</v>
      </c>
      <c r="M4357" t="s">
        <v>10791</v>
      </c>
      <c r="N4357" t="s">
        <v>6761</v>
      </c>
      <c r="O4357" t="s">
        <v>6762</v>
      </c>
      <c r="P4357">
        <v>1860000</v>
      </c>
      <c r="Q4357" t="s">
        <v>6867</v>
      </c>
      <c r="R4357" t="s">
        <v>6779</v>
      </c>
      <c r="S4357" s="12"/>
      <c r="T4357" s="13"/>
      <c r="U4357" t="s">
        <v>6629</v>
      </c>
    </row>
    <row r="4358" spans="1:21" x14ac:dyDescent="0.25">
      <c r="A4358" t="s">
        <v>6983</v>
      </c>
      <c r="B4358" s="12"/>
      <c r="C4358" t="s">
        <v>10789</v>
      </c>
      <c r="D4358" s="11">
        <v>46194</v>
      </c>
      <c r="E4358" t="s">
        <v>10790</v>
      </c>
      <c r="F4358" t="s">
        <v>6617</v>
      </c>
      <c r="G4358" t="s">
        <v>10787</v>
      </c>
      <c r="H4358" t="s">
        <v>166</v>
      </c>
      <c r="I4358" t="s">
        <v>55</v>
      </c>
      <c r="J4358" t="s">
        <v>732</v>
      </c>
      <c r="K4358" t="s">
        <v>6636</v>
      </c>
      <c r="L4358" t="s">
        <v>6636</v>
      </c>
      <c r="M4358" t="s">
        <v>10791</v>
      </c>
      <c r="N4358" t="s">
        <v>6761</v>
      </c>
      <c r="O4358" t="s">
        <v>6762</v>
      </c>
      <c r="P4358">
        <v>1860000</v>
      </c>
      <c r="Q4358" t="s">
        <v>6867</v>
      </c>
      <c r="R4358" t="s">
        <v>6779</v>
      </c>
      <c r="S4358" s="12"/>
      <c r="T4358" s="13"/>
      <c r="U4358" t="s">
        <v>6629</v>
      </c>
    </row>
    <row r="4359" spans="1:21" x14ac:dyDescent="0.25">
      <c r="A4359" t="s">
        <v>6983</v>
      </c>
      <c r="B4359" s="12"/>
      <c r="C4359" t="s">
        <v>10789</v>
      </c>
      <c r="D4359" s="11">
        <v>46194</v>
      </c>
      <c r="E4359" t="s">
        <v>10790</v>
      </c>
      <c r="F4359" t="s">
        <v>6617</v>
      </c>
      <c r="G4359" t="s">
        <v>10788</v>
      </c>
      <c r="H4359" t="s">
        <v>166</v>
      </c>
      <c r="I4359" t="s">
        <v>55</v>
      </c>
      <c r="J4359" t="s">
        <v>732</v>
      </c>
      <c r="K4359" t="s">
        <v>6636</v>
      </c>
      <c r="L4359" t="s">
        <v>6636</v>
      </c>
      <c r="M4359" t="s">
        <v>10791</v>
      </c>
      <c r="N4359" t="s">
        <v>6761</v>
      </c>
      <c r="O4359" t="s">
        <v>6762</v>
      </c>
      <c r="P4359">
        <v>1860000</v>
      </c>
      <c r="Q4359" t="s">
        <v>6867</v>
      </c>
      <c r="R4359" t="s">
        <v>6779</v>
      </c>
      <c r="S4359" s="12"/>
      <c r="T4359" s="13"/>
      <c r="U4359" t="s">
        <v>6629</v>
      </c>
    </row>
    <row r="4360" spans="1:21" x14ac:dyDescent="0.25">
      <c r="A4360" t="s">
        <v>6614</v>
      </c>
      <c r="B4360" s="12"/>
      <c r="C4360" t="s">
        <v>10792</v>
      </c>
      <c r="D4360" s="11">
        <v>46194</v>
      </c>
      <c r="E4360" t="s">
        <v>10793</v>
      </c>
      <c r="F4360" t="s">
        <v>6617</v>
      </c>
      <c r="G4360" t="s">
        <v>6636</v>
      </c>
      <c r="H4360" t="s">
        <v>166</v>
      </c>
      <c r="I4360" t="s">
        <v>6636</v>
      </c>
      <c r="J4360" t="s">
        <v>6636</v>
      </c>
      <c r="K4360" t="s">
        <v>6636</v>
      </c>
      <c r="L4360" t="s">
        <v>6636</v>
      </c>
      <c r="M4360" t="s">
        <v>10794</v>
      </c>
      <c r="N4360" t="s">
        <v>6761</v>
      </c>
      <c r="O4360" t="s">
        <v>6762</v>
      </c>
      <c r="P4360">
        <v>2010000</v>
      </c>
      <c r="Q4360" t="s">
        <v>6636</v>
      </c>
      <c r="R4360" t="s">
        <v>6636</v>
      </c>
      <c r="S4360" s="12">
        <v>1</v>
      </c>
      <c r="T4360" s="13"/>
      <c r="U4360" t="s">
        <v>8165</v>
      </c>
    </row>
    <row r="4361" spans="1:21" x14ac:dyDescent="0.25">
      <c r="A4361" t="s">
        <v>6983</v>
      </c>
      <c r="B4361" s="12"/>
      <c r="C4361" t="s">
        <v>10795</v>
      </c>
      <c r="D4361" s="11">
        <v>46195</v>
      </c>
      <c r="E4361" t="s">
        <v>10796</v>
      </c>
      <c r="F4361" t="s">
        <v>6617</v>
      </c>
      <c r="G4361" t="s">
        <v>10784</v>
      </c>
      <c r="H4361" t="s">
        <v>166</v>
      </c>
      <c r="I4361" t="s">
        <v>55</v>
      </c>
      <c r="J4361" t="s">
        <v>732</v>
      </c>
      <c r="K4361" t="s">
        <v>6636</v>
      </c>
      <c r="L4361" t="s">
        <v>6636</v>
      </c>
      <c r="M4361" t="s">
        <v>10797</v>
      </c>
      <c r="N4361" t="s">
        <v>6761</v>
      </c>
      <c r="O4361" t="s">
        <v>6762</v>
      </c>
      <c r="P4361">
        <v>2010000</v>
      </c>
      <c r="Q4361" t="s">
        <v>6867</v>
      </c>
      <c r="R4361" t="s">
        <v>6911</v>
      </c>
      <c r="S4361" s="12"/>
      <c r="T4361" s="13"/>
      <c r="U4361" t="s">
        <v>6636</v>
      </c>
    </row>
    <row r="4362" spans="1:21" x14ac:dyDescent="0.25">
      <c r="A4362" t="s">
        <v>6983</v>
      </c>
      <c r="B4362" s="12"/>
      <c r="C4362" t="s">
        <v>10795</v>
      </c>
      <c r="D4362" s="11">
        <v>46195</v>
      </c>
      <c r="E4362" t="s">
        <v>10796</v>
      </c>
      <c r="F4362" t="s">
        <v>6617</v>
      </c>
      <c r="G4362" t="s">
        <v>10786</v>
      </c>
      <c r="H4362" t="s">
        <v>166</v>
      </c>
      <c r="I4362" t="s">
        <v>55</v>
      </c>
      <c r="J4362" t="s">
        <v>732</v>
      </c>
      <c r="K4362" t="s">
        <v>6636</v>
      </c>
      <c r="L4362" t="s">
        <v>6636</v>
      </c>
      <c r="M4362" t="s">
        <v>10797</v>
      </c>
      <c r="N4362" t="s">
        <v>6761</v>
      </c>
      <c r="O4362" t="s">
        <v>6762</v>
      </c>
      <c r="P4362">
        <v>2010000</v>
      </c>
      <c r="Q4362" t="s">
        <v>6867</v>
      </c>
      <c r="R4362" t="s">
        <v>6911</v>
      </c>
      <c r="S4362" s="12"/>
      <c r="T4362" s="13"/>
      <c r="U4362" t="s">
        <v>6636</v>
      </c>
    </row>
    <row r="4363" spans="1:21" x14ac:dyDescent="0.25">
      <c r="A4363" t="s">
        <v>6983</v>
      </c>
      <c r="B4363" s="12"/>
      <c r="C4363" t="s">
        <v>10795</v>
      </c>
      <c r="D4363" s="11">
        <v>46195</v>
      </c>
      <c r="E4363" t="s">
        <v>10796</v>
      </c>
      <c r="F4363" t="s">
        <v>6617</v>
      </c>
      <c r="G4363" t="s">
        <v>10787</v>
      </c>
      <c r="H4363" t="s">
        <v>166</v>
      </c>
      <c r="I4363" t="s">
        <v>55</v>
      </c>
      <c r="J4363" t="s">
        <v>732</v>
      </c>
      <c r="K4363" t="s">
        <v>6636</v>
      </c>
      <c r="L4363" t="s">
        <v>6636</v>
      </c>
      <c r="M4363" t="s">
        <v>10797</v>
      </c>
      <c r="N4363" t="s">
        <v>6761</v>
      </c>
      <c r="O4363" t="s">
        <v>6762</v>
      </c>
      <c r="P4363">
        <v>2010000</v>
      </c>
      <c r="Q4363" t="s">
        <v>6867</v>
      </c>
      <c r="R4363" t="s">
        <v>6911</v>
      </c>
      <c r="S4363" s="12">
        <v>1</v>
      </c>
      <c r="T4363" s="13">
        <v>33500</v>
      </c>
      <c r="U4363" t="s">
        <v>6636</v>
      </c>
    </row>
    <row r="4364" spans="1:21" x14ac:dyDescent="0.25">
      <c r="A4364" t="s">
        <v>6983</v>
      </c>
      <c r="B4364" s="12"/>
      <c r="C4364" t="s">
        <v>10795</v>
      </c>
      <c r="D4364" s="11">
        <v>46195</v>
      </c>
      <c r="E4364" t="s">
        <v>10796</v>
      </c>
      <c r="F4364" t="s">
        <v>6617</v>
      </c>
      <c r="G4364" t="s">
        <v>10788</v>
      </c>
      <c r="H4364" t="s">
        <v>166</v>
      </c>
      <c r="I4364" t="s">
        <v>55</v>
      </c>
      <c r="J4364" t="s">
        <v>732</v>
      </c>
      <c r="K4364" t="s">
        <v>6636</v>
      </c>
      <c r="L4364" t="s">
        <v>6636</v>
      </c>
      <c r="M4364" t="s">
        <v>10797</v>
      </c>
      <c r="N4364" t="s">
        <v>6761</v>
      </c>
      <c r="O4364" t="s">
        <v>6762</v>
      </c>
      <c r="P4364">
        <v>2010000</v>
      </c>
      <c r="Q4364" t="s">
        <v>6867</v>
      </c>
      <c r="R4364" t="s">
        <v>6911</v>
      </c>
      <c r="S4364" s="12"/>
      <c r="T4364" s="13"/>
      <c r="U4364" t="s">
        <v>6636</v>
      </c>
    </row>
    <row r="4365" spans="1:21" x14ac:dyDescent="0.25">
      <c r="A4365" t="s">
        <v>6614</v>
      </c>
      <c r="B4365" s="12"/>
      <c r="C4365" t="s">
        <v>10798</v>
      </c>
      <c r="D4365" s="11">
        <v>46195</v>
      </c>
      <c r="E4365" t="s">
        <v>10799</v>
      </c>
      <c r="F4365" t="s">
        <v>6617</v>
      </c>
      <c r="G4365" t="s">
        <v>6636</v>
      </c>
      <c r="H4365" t="s">
        <v>166</v>
      </c>
      <c r="I4365" t="s">
        <v>6636</v>
      </c>
      <c r="J4365" t="s">
        <v>6636</v>
      </c>
      <c r="K4365" t="s">
        <v>6636</v>
      </c>
      <c r="L4365" t="s">
        <v>6636</v>
      </c>
      <c r="M4365" t="s">
        <v>10800</v>
      </c>
      <c r="N4365" t="s">
        <v>6761</v>
      </c>
      <c r="O4365" t="s">
        <v>6762</v>
      </c>
      <c r="P4365">
        <v>2020000</v>
      </c>
      <c r="Q4365" t="s">
        <v>6867</v>
      </c>
      <c r="R4365" t="s">
        <v>6911</v>
      </c>
      <c r="S4365" s="12">
        <v>1</v>
      </c>
      <c r="T4365" s="13"/>
      <c r="U4365" t="s">
        <v>6636</v>
      </c>
    </row>
    <row r="4366" spans="1:21" x14ac:dyDescent="0.25">
      <c r="A4366" t="s">
        <v>6983</v>
      </c>
      <c r="B4366" s="12"/>
      <c r="C4366" t="s">
        <v>10801</v>
      </c>
      <c r="D4366" s="11">
        <v>46196</v>
      </c>
      <c r="E4366" t="s">
        <v>10802</v>
      </c>
      <c r="F4366" t="s">
        <v>6617</v>
      </c>
      <c r="G4366" t="s">
        <v>10784</v>
      </c>
      <c r="H4366" t="s">
        <v>166</v>
      </c>
      <c r="I4366" t="s">
        <v>65</v>
      </c>
      <c r="J4366" t="s">
        <v>573</v>
      </c>
      <c r="K4366" t="s">
        <v>6636</v>
      </c>
      <c r="L4366" t="s">
        <v>6636</v>
      </c>
      <c r="M4366" t="s">
        <v>10803</v>
      </c>
      <c r="N4366" t="s">
        <v>6761</v>
      </c>
      <c r="O4366" t="s">
        <v>6762</v>
      </c>
      <c r="P4366">
        <v>2800000</v>
      </c>
      <c r="Q4366" t="s">
        <v>6778</v>
      </c>
      <c r="R4366" t="s">
        <v>6779</v>
      </c>
      <c r="S4366" s="12">
        <v>1</v>
      </c>
      <c r="T4366" s="13">
        <v>46667</v>
      </c>
      <c r="U4366" t="s">
        <v>6629</v>
      </c>
    </row>
    <row r="4367" spans="1:21" x14ac:dyDescent="0.25">
      <c r="A4367" t="s">
        <v>6983</v>
      </c>
      <c r="B4367" s="12"/>
      <c r="C4367" t="s">
        <v>10801</v>
      </c>
      <c r="D4367" s="11">
        <v>46196</v>
      </c>
      <c r="E4367" t="s">
        <v>10802</v>
      </c>
      <c r="F4367" t="s">
        <v>6617</v>
      </c>
      <c r="G4367" t="s">
        <v>10786</v>
      </c>
      <c r="H4367" t="s">
        <v>166</v>
      </c>
      <c r="I4367" t="s">
        <v>65</v>
      </c>
      <c r="J4367" t="s">
        <v>573</v>
      </c>
      <c r="K4367" t="s">
        <v>6636</v>
      </c>
      <c r="L4367" t="s">
        <v>6636</v>
      </c>
      <c r="M4367" t="s">
        <v>10803</v>
      </c>
      <c r="N4367" t="s">
        <v>6761</v>
      </c>
      <c r="O4367" t="s">
        <v>6762</v>
      </c>
      <c r="P4367">
        <v>2800000</v>
      </c>
      <c r="Q4367" t="s">
        <v>6778</v>
      </c>
      <c r="R4367" t="s">
        <v>6779</v>
      </c>
      <c r="S4367" s="12"/>
      <c r="T4367" s="13"/>
      <c r="U4367" t="s">
        <v>6629</v>
      </c>
    </row>
    <row r="4368" spans="1:21" x14ac:dyDescent="0.25">
      <c r="A4368" t="s">
        <v>6983</v>
      </c>
      <c r="B4368" s="12"/>
      <c r="C4368" t="s">
        <v>10801</v>
      </c>
      <c r="D4368" s="11">
        <v>46196</v>
      </c>
      <c r="E4368" t="s">
        <v>10802</v>
      </c>
      <c r="F4368" t="s">
        <v>6617</v>
      </c>
      <c r="G4368" t="s">
        <v>10787</v>
      </c>
      <c r="H4368" t="s">
        <v>166</v>
      </c>
      <c r="I4368" t="s">
        <v>65</v>
      </c>
      <c r="J4368" t="s">
        <v>573</v>
      </c>
      <c r="K4368" t="s">
        <v>6636</v>
      </c>
      <c r="L4368" t="s">
        <v>6636</v>
      </c>
      <c r="M4368" t="s">
        <v>10803</v>
      </c>
      <c r="N4368" t="s">
        <v>6761</v>
      </c>
      <c r="O4368" t="s">
        <v>6762</v>
      </c>
      <c r="P4368">
        <v>2800000</v>
      </c>
      <c r="Q4368" t="s">
        <v>6778</v>
      </c>
      <c r="R4368" t="s">
        <v>6779</v>
      </c>
      <c r="S4368" s="12"/>
      <c r="T4368" s="13"/>
      <c r="U4368" t="s">
        <v>6629</v>
      </c>
    </row>
    <row r="4369" spans="1:21" x14ac:dyDescent="0.25">
      <c r="A4369" t="s">
        <v>6983</v>
      </c>
      <c r="B4369" s="12"/>
      <c r="C4369" t="s">
        <v>10801</v>
      </c>
      <c r="D4369" s="11">
        <v>46196</v>
      </c>
      <c r="E4369" t="s">
        <v>10802</v>
      </c>
      <c r="F4369" t="s">
        <v>6617</v>
      </c>
      <c r="G4369" t="s">
        <v>10788</v>
      </c>
      <c r="H4369" t="s">
        <v>166</v>
      </c>
      <c r="I4369" t="s">
        <v>65</v>
      </c>
      <c r="J4369" t="s">
        <v>573</v>
      </c>
      <c r="K4369" t="s">
        <v>6636</v>
      </c>
      <c r="L4369" t="s">
        <v>6636</v>
      </c>
      <c r="M4369" t="s">
        <v>10803</v>
      </c>
      <c r="N4369" t="s">
        <v>6761</v>
      </c>
      <c r="O4369" t="s">
        <v>6762</v>
      </c>
      <c r="P4369">
        <v>2800000</v>
      </c>
      <c r="Q4369" t="s">
        <v>6778</v>
      </c>
      <c r="R4369" t="s">
        <v>6779</v>
      </c>
      <c r="S4369" s="12"/>
      <c r="T4369" s="13"/>
      <c r="U4369" t="s">
        <v>6629</v>
      </c>
    </row>
    <row r="4370" spans="1:21" x14ac:dyDescent="0.25">
      <c r="A4370" t="s">
        <v>6983</v>
      </c>
      <c r="B4370" s="12"/>
      <c r="C4370" t="s">
        <v>10804</v>
      </c>
      <c r="D4370" s="11">
        <v>46199</v>
      </c>
      <c r="E4370" t="s">
        <v>10805</v>
      </c>
      <c r="F4370" t="s">
        <v>6617</v>
      </c>
      <c r="G4370" t="s">
        <v>10784</v>
      </c>
      <c r="H4370" t="s">
        <v>166</v>
      </c>
      <c r="I4370" t="s">
        <v>65</v>
      </c>
      <c r="J4370" t="s">
        <v>219</v>
      </c>
      <c r="K4370" t="s">
        <v>6636</v>
      </c>
      <c r="L4370" t="s">
        <v>6636</v>
      </c>
      <c r="M4370" t="s">
        <v>10806</v>
      </c>
      <c r="N4370" t="s">
        <v>6761</v>
      </c>
      <c r="O4370" t="s">
        <v>6762</v>
      </c>
      <c r="P4370">
        <v>1920000</v>
      </c>
      <c r="Q4370" t="s">
        <v>6867</v>
      </c>
      <c r="R4370" t="s">
        <v>6779</v>
      </c>
      <c r="S4370" s="12"/>
      <c r="T4370" s="13"/>
      <c r="U4370" t="s">
        <v>6636</v>
      </c>
    </row>
    <row r="4371" spans="1:21" x14ac:dyDescent="0.25">
      <c r="A4371" t="s">
        <v>6983</v>
      </c>
      <c r="B4371" s="12"/>
      <c r="C4371" t="s">
        <v>10804</v>
      </c>
      <c r="D4371" s="11">
        <v>46199</v>
      </c>
      <c r="E4371" t="s">
        <v>10805</v>
      </c>
      <c r="F4371" t="s">
        <v>6617</v>
      </c>
      <c r="G4371" t="s">
        <v>6968</v>
      </c>
      <c r="H4371" t="s">
        <v>166</v>
      </c>
      <c r="I4371" t="s">
        <v>65</v>
      </c>
      <c r="J4371" t="s">
        <v>219</v>
      </c>
      <c r="K4371" t="s">
        <v>6636</v>
      </c>
      <c r="L4371" t="s">
        <v>6636</v>
      </c>
      <c r="M4371" t="s">
        <v>10806</v>
      </c>
      <c r="N4371" t="s">
        <v>6761</v>
      </c>
      <c r="O4371" t="s">
        <v>6762</v>
      </c>
      <c r="P4371">
        <v>3840000</v>
      </c>
      <c r="Q4371" t="s">
        <v>6867</v>
      </c>
      <c r="R4371" t="s">
        <v>6779</v>
      </c>
      <c r="S4371" s="12"/>
      <c r="T4371" s="13"/>
      <c r="U4371" t="s">
        <v>6636</v>
      </c>
    </row>
    <row r="4372" spans="1:21" x14ac:dyDescent="0.25">
      <c r="A4372" t="s">
        <v>6983</v>
      </c>
      <c r="B4372" s="12"/>
      <c r="C4372" t="s">
        <v>10804</v>
      </c>
      <c r="D4372" s="11">
        <v>46199</v>
      </c>
      <c r="E4372" t="s">
        <v>10805</v>
      </c>
      <c r="F4372" t="s">
        <v>6617</v>
      </c>
      <c r="G4372" t="s">
        <v>10786</v>
      </c>
      <c r="H4372" t="s">
        <v>166</v>
      </c>
      <c r="I4372" t="s">
        <v>65</v>
      </c>
      <c r="J4372" t="s">
        <v>219</v>
      </c>
      <c r="K4372" t="s">
        <v>6636</v>
      </c>
      <c r="L4372" t="s">
        <v>6636</v>
      </c>
      <c r="M4372" t="s">
        <v>10806</v>
      </c>
      <c r="N4372" t="s">
        <v>6761</v>
      </c>
      <c r="O4372" t="s">
        <v>6762</v>
      </c>
      <c r="P4372">
        <v>1920000</v>
      </c>
      <c r="Q4372" t="s">
        <v>6867</v>
      </c>
      <c r="R4372" t="s">
        <v>6779</v>
      </c>
      <c r="S4372" s="12">
        <v>1</v>
      </c>
      <c r="T4372" s="13">
        <v>32000</v>
      </c>
      <c r="U4372" t="s">
        <v>6636</v>
      </c>
    </row>
    <row r="4373" spans="1:21" x14ac:dyDescent="0.25">
      <c r="A4373" t="s">
        <v>6983</v>
      </c>
      <c r="B4373" s="12"/>
      <c r="C4373" t="s">
        <v>10804</v>
      </c>
      <c r="D4373" s="11">
        <v>46199</v>
      </c>
      <c r="E4373" t="s">
        <v>10805</v>
      </c>
      <c r="F4373" t="s">
        <v>6617</v>
      </c>
      <c r="G4373" t="s">
        <v>10787</v>
      </c>
      <c r="H4373" t="s">
        <v>166</v>
      </c>
      <c r="I4373" t="s">
        <v>65</v>
      </c>
      <c r="J4373" t="s">
        <v>219</v>
      </c>
      <c r="K4373" t="s">
        <v>6636</v>
      </c>
      <c r="L4373" t="s">
        <v>6636</v>
      </c>
      <c r="M4373" t="s">
        <v>10806</v>
      </c>
      <c r="N4373" t="s">
        <v>6761</v>
      </c>
      <c r="O4373" t="s">
        <v>6762</v>
      </c>
      <c r="P4373">
        <v>1920000</v>
      </c>
      <c r="Q4373" t="s">
        <v>6867</v>
      </c>
      <c r="R4373" t="s">
        <v>6779</v>
      </c>
      <c r="S4373" s="12"/>
      <c r="T4373" s="13"/>
      <c r="U4373" t="s">
        <v>6636</v>
      </c>
    </row>
    <row r="4374" spans="1:21" x14ac:dyDescent="0.25">
      <c r="A4374" t="s">
        <v>6983</v>
      </c>
      <c r="B4374" s="12"/>
      <c r="C4374" t="s">
        <v>10804</v>
      </c>
      <c r="D4374" s="11">
        <v>46199</v>
      </c>
      <c r="E4374" t="s">
        <v>10805</v>
      </c>
      <c r="F4374" t="s">
        <v>6617</v>
      </c>
      <c r="G4374" t="s">
        <v>10788</v>
      </c>
      <c r="H4374" t="s">
        <v>166</v>
      </c>
      <c r="I4374" t="s">
        <v>65</v>
      </c>
      <c r="J4374" t="s">
        <v>219</v>
      </c>
      <c r="K4374" t="s">
        <v>6636</v>
      </c>
      <c r="L4374" t="s">
        <v>6636</v>
      </c>
      <c r="M4374" t="s">
        <v>10806</v>
      </c>
      <c r="N4374" t="s">
        <v>6761</v>
      </c>
      <c r="O4374" t="s">
        <v>6762</v>
      </c>
      <c r="P4374">
        <v>1920000</v>
      </c>
      <c r="Q4374" t="s">
        <v>6867</v>
      </c>
      <c r="R4374" t="s">
        <v>6779</v>
      </c>
      <c r="S4374" s="12"/>
      <c r="T4374" s="13"/>
      <c r="U4374" t="s">
        <v>6636</v>
      </c>
    </row>
    <row r="4375" spans="1:21" x14ac:dyDescent="0.25">
      <c r="A4375" t="s">
        <v>6983</v>
      </c>
      <c r="B4375" s="12"/>
      <c r="C4375" t="s">
        <v>10807</v>
      </c>
      <c r="D4375" s="11">
        <v>46200</v>
      </c>
      <c r="E4375" t="s">
        <v>10808</v>
      </c>
      <c r="F4375" t="s">
        <v>6617</v>
      </c>
      <c r="G4375" t="s">
        <v>7011</v>
      </c>
      <c r="H4375" t="s">
        <v>166</v>
      </c>
      <c r="I4375" t="s">
        <v>65</v>
      </c>
      <c r="J4375" t="s">
        <v>636</v>
      </c>
      <c r="K4375" t="s">
        <v>6636</v>
      </c>
      <c r="L4375" t="s">
        <v>6636</v>
      </c>
      <c r="M4375" t="s">
        <v>10809</v>
      </c>
      <c r="N4375" t="s">
        <v>6761</v>
      </c>
      <c r="O4375" t="s">
        <v>6762</v>
      </c>
      <c r="P4375">
        <v>1970000</v>
      </c>
      <c r="Q4375" t="s">
        <v>6867</v>
      </c>
      <c r="R4375" t="s">
        <v>6779</v>
      </c>
      <c r="S4375" s="12">
        <v>1</v>
      </c>
      <c r="T4375" s="13">
        <v>32833</v>
      </c>
      <c r="U4375" t="s">
        <v>6636</v>
      </c>
    </row>
    <row r="4376" spans="1:21" x14ac:dyDescent="0.25">
      <c r="A4376" t="s">
        <v>6614</v>
      </c>
      <c r="B4376" s="12"/>
      <c r="C4376" t="s">
        <v>10810</v>
      </c>
      <c r="D4376" s="11">
        <v>46200</v>
      </c>
      <c r="E4376" t="s">
        <v>10811</v>
      </c>
      <c r="F4376" t="s">
        <v>6617</v>
      </c>
      <c r="G4376" t="s">
        <v>6636</v>
      </c>
      <c r="H4376" t="s">
        <v>166</v>
      </c>
      <c r="I4376" t="s">
        <v>6636</v>
      </c>
      <c r="J4376" t="s">
        <v>6636</v>
      </c>
      <c r="K4376" t="s">
        <v>6636</v>
      </c>
      <c r="L4376" t="s">
        <v>6636</v>
      </c>
      <c r="M4376" t="s">
        <v>10812</v>
      </c>
      <c r="N4376" t="s">
        <v>6761</v>
      </c>
      <c r="O4376" t="s">
        <v>6771</v>
      </c>
      <c r="P4376">
        <v>2300000</v>
      </c>
      <c r="Q4376" t="s">
        <v>6636</v>
      </c>
      <c r="R4376" t="s">
        <v>6636</v>
      </c>
      <c r="S4376" s="12">
        <v>1</v>
      </c>
      <c r="T4376" s="13"/>
      <c r="U4376" t="s">
        <v>6636</v>
      </c>
    </row>
    <row r="4377" spans="1:21" x14ac:dyDescent="0.25">
      <c r="A4377" t="s">
        <v>6614</v>
      </c>
      <c r="B4377" s="12"/>
      <c r="C4377" t="s">
        <v>10813</v>
      </c>
      <c r="D4377" s="11">
        <v>46201</v>
      </c>
      <c r="E4377" t="s">
        <v>10814</v>
      </c>
      <c r="F4377" t="s">
        <v>6617</v>
      </c>
      <c r="G4377" t="s">
        <v>6636</v>
      </c>
      <c r="H4377" t="s">
        <v>166</v>
      </c>
      <c r="I4377" t="s">
        <v>6636</v>
      </c>
      <c r="J4377" t="s">
        <v>6636</v>
      </c>
      <c r="K4377" t="s">
        <v>6636</v>
      </c>
      <c r="L4377" t="s">
        <v>6636</v>
      </c>
      <c r="M4377" t="s">
        <v>10815</v>
      </c>
      <c r="N4377" t="s">
        <v>6761</v>
      </c>
      <c r="O4377" t="s">
        <v>6762</v>
      </c>
      <c r="P4377">
        <v>2030000</v>
      </c>
      <c r="Q4377" t="s">
        <v>6778</v>
      </c>
      <c r="R4377" t="s">
        <v>6911</v>
      </c>
      <c r="S4377" s="12">
        <v>1</v>
      </c>
      <c r="T4377" s="13"/>
      <c r="U4377" t="s">
        <v>6636</v>
      </c>
    </row>
    <row r="4378" spans="1:21" x14ac:dyDescent="0.25">
      <c r="A4378" t="s">
        <v>6614</v>
      </c>
      <c r="B4378" s="12"/>
      <c r="C4378" t="s">
        <v>10816</v>
      </c>
      <c r="D4378" s="11">
        <v>46202</v>
      </c>
      <c r="E4378" t="s">
        <v>10817</v>
      </c>
      <c r="F4378" t="s">
        <v>6617</v>
      </c>
      <c r="G4378" t="s">
        <v>6636</v>
      </c>
      <c r="H4378" t="s">
        <v>166</v>
      </c>
      <c r="I4378" t="s">
        <v>6636</v>
      </c>
      <c r="J4378" t="s">
        <v>6636</v>
      </c>
      <c r="K4378" t="s">
        <v>6636</v>
      </c>
      <c r="L4378" t="s">
        <v>6636</v>
      </c>
      <c r="M4378" t="s">
        <v>10818</v>
      </c>
      <c r="N4378" t="s">
        <v>6761</v>
      </c>
      <c r="O4378" t="s">
        <v>6762</v>
      </c>
      <c r="P4378">
        <v>2030000</v>
      </c>
      <c r="Q4378" t="s">
        <v>6636</v>
      </c>
      <c r="R4378" t="s">
        <v>6636</v>
      </c>
      <c r="S4378" s="12">
        <v>1</v>
      </c>
      <c r="T4378" s="13"/>
      <c r="U4378" t="s">
        <v>6629</v>
      </c>
    </row>
    <row r="4379" spans="1:21" x14ac:dyDescent="0.25">
      <c r="A4379" t="s">
        <v>6614</v>
      </c>
      <c r="B4379" s="12"/>
      <c r="C4379" t="s">
        <v>10819</v>
      </c>
      <c r="D4379" s="11">
        <v>46202</v>
      </c>
      <c r="E4379" t="s">
        <v>10820</v>
      </c>
      <c r="F4379" t="s">
        <v>6617</v>
      </c>
      <c r="G4379" t="s">
        <v>6636</v>
      </c>
      <c r="H4379" t="s">
        <v>166</v>
      </c>
      <c r="I4379" t="s">
        <v>6636</v>
      </c>
      <c r="J4379" t="s">
        <v>6636</v>
      </c>
      <c r="K4379" t="s">
        <v>6636</v>
      </c>
      <c r="L4379" t="s">
        <v>6636</v>
      </c>
      <c r="M4379" t="s">
        <v>10821</v>
      </c>
      <c r="N4379" t="s">
        <v>6761</v>
      </c>
      <c r="O4379" t="s">
        <v>6762</v>
      </c>
      <c r="P4379">
        <v>2060000</v>
      </c>
      <c r="Q4379" t="s">
        <v>6778</v>
      </c>
      <c r="R4379" t="s">
        <v>6779</v>
      </c>
      <c r="S4379" s="12">
        <v>1</v>
      </c>
      <c r="T4379" s="13"/>
      <c r="U4379" t="s">
        <v>6636</v>
      </c>
    </row>
    <row r="4380" spans="1:21" x14ac:dyDescent="0.25">
      <c r="A4380" t="s">
        <v>6614</v>
      </c>
      <c r="B4380" s="12"/>
      <c r="C4380" t="s">
        <v>10822</v>
      </c>
      <c r="D4380" s="11">
        <v>46202</v>
      </c>
      <c r="E4380" t="s">
        <v>10823</v>
      </c>
      <c r="F4380" t="s">
        <v>6617</v>
      </c>
      <c r="G4380" t="s">
        <v>6636</v>
      </c>
      <c r="H4380" t="s">
        <v>166</v>
      </c>
      <c r="I4380" t="s">
        <v>6636</v>
      </c>
      <c r="J4380" t="s">
        <v>6636</v>
      </c>
      <c r="K4380" t="s">
        <v>6636</v>
      </c>
      <c r="L4380" t="s">
        <v>6636</v>
      </c>
      <c r="M4380" t="s">
        <v>10824</v>
      </c>
      <c r="N4380" t="s">
        <v>6761</v>
      </c>
      <c r="O4380" t="s">
        <v>6762</v>
      </c>
      <c r="P4380">
        <v>1900000</v>
      </c>
      <c r="Q4380" t="s">
        <v>6867</v>
      </c>
      <c r="R4380" t="s">
        <v>6779</v>
      </c>
      <c r="S4380" s="12">
        <v>1</v>
      </c>
      <c r="T4380" s="13"/>
      <c r="U4380" t="s">
        <v>6629</v>
      </c>
    </row>
    <row r="4381" spans="1:21" x14ac:dyDescent="0.25">
      <c r="A4381" t="s">
        <v>6983</v>
      </c>
      <c r="B4381" s="12"/>
      <c r="C4381" t="s">
        <v>10825</v>
      </c>
      <c r="D4381" s="11">
        <v>46203</v>
      </c>
      <c r="E4381" t="s">
        <v>10826</v>
      </c>
      <c r="F4381" t="s">
        <v>6617</v>
      </c>
      <c r="G4381" t="s">
        <v>10784</v>
      </c>
      <c r="H4381" t="s">
        <v>166</v>
      </c>
      <c r="I4381" t="s">
        <v>6636</v>
      </c>
      <c r="J4381" t="s">
        <v>6636</v>
      </c>
      <c r="K4381" t="s">
        <v>6636</v>
      </c>
      <c r="L4381" t="s">
        <v>6636</v>
      </c>
      <c r="M4381" t="s">
        <v>10827</v>
      </c>
      <c r="N4381" t="s">
        <v>6761</v>
      </c>
      <c r="O4381" t="s">
        <v>6762</v>
      </c>
      <c r="P4381">
        <v>1870000</v>
      </c>
      <c r="Q4381" t="s">
        <v>6893</v>
      </c>
      <c r="R4381" t="s">
        <v>6779</v>
      </c>
      <c r="S4381" s="12"/>
      <c r="T4381" s="13"/>
      <c r="U4381" t="s">
        <v>6629</v>
      </c>
    </row>
    <row r="4382" spans="1:21" x14ac:dyDescent="0.25">
      <c r="A4382" t="s">
        <v>6983</v>
      </c>
      <c r="B4382" s="12"/>
      <c r="C4382" t="s">
        <v>10825</v>
      </c>
      <c r="D4382" s="11">
        <v>46203</v>
      </c>
      <c r="E4382" t="s">
        <v>10826</v>
      </c>
      <c r="F4382" t="s">
        <v>6617</v>
      </c>
      <c r="G4382" t="s">
        <v>10828</v>
      </c>
      <c r="H4382" t="s">
        <v>166</v>
      </c>
      <c r="I4382" t="s">
        <v>6636</v>
      </c>
      <c r="J4382" t="s">
        <v>6636</v>
      </c>
      <c r="K4382" t="s">
        <v>6636</v>
      </c>
      <c r="L4382" t="s">
        <v>6636</v>
      </c>
      <c r="M4382" t="s">
        <v>10827</v>
      </c>
      <c r="N4382" t="s">
        <v>6761</v>
      </c>
      <c r="O4382" t="s">
        <v>6762</v>
      </c>
      <c r="P4382">
        <v>1870000</v>
      </c>
      <c r="Q4382" t="s">
        <v>6893</v>
      </c>
      <c r="R4382" t="s">
        <v>6779</v>
      </c>
      <c r="S4382" s="12"/>
      <c r="T4382" s="13"/>
      <c r="U4382" t="s">
        <v>6629</v>
      </c>
    </row>
    <row r="4383" spans="1:21" x14ac:dyDescent="0.25">
      <c r="A4383" t="s">
        <v>6983</v>
      </c>
      <c r="B4383" s="12"/>
      <c r="C4383" t="s">
        <v>10825</v>
      </c>
      <c r="D4383" s="11">
        <v>46203</v>
      </c>
      <c r="E4383" t="s">
        <v>10826</v>
      </c>
      <c r="F4383" t="s">
        <v>6617</v>
      </c>
      <c r="G4383" t="s">
        <v>10786</v>
      </c>
      <c r="H4383" t="s">
        <v>166</v>
      </c>
      <c r="I4383" t="s">
        <v>6636</v>
      </c>
      <c r="J4383" t="s">
        <v>6636</v>
      </c>
      <c r="K4383" t="s">
        <v>6636</v>
      </c>
      <c r="L4383" t="s">
        <v>6636</v>
      </c>
      <c r="M4383" t="s">
        <v>10827</v>
      </c>
      <c r="N4383" t="s">
        <v>6761</v>
      </c>
      <c r="O4383" t="s">
        <v>6762</v>
      </c>
      <c r="P4383">
        <v>1870000</v>
      </c>
      <c r="Q4383" t="s">
        <v>6893</v>
      </c>
      <c r="R4383" t="s">
        <v>6779</v>
      </c>
      <c r="S4383" s="12"/>
      <c r="T4383" s="13"/>
      <c r="U4383" t="s">
        <v>6629</v>
      </c>
    </row>
    <row r="4384" spans="1:21" x14ac:dyDescent="0.25">
      <c r="A4384" t="s">
        <v>6983</v>
      </c>
      <c r="B4384" s="12"/>
      <c r="C4384" t="s">
        <v>10825</v>
      </c>
      <c r="D4384" s="11">
        <v>46203</v>
      </c>
      <c r="E4384" t="s">
        <v>10826</v>
      </c>
      <c r="F4384" t="s">
        <v>6617</v>
      </c>
      <c r="G4384" t="s">
        <v>10787</v>
      </c>
      <c r="H4384" t="s">
        <v>166</v>
      </c>
      <c r="I4384" t="s">
        <v>6636</v>
      </c>
      <c r="J4384" t="s">
        <v>6636</v>
      </c>
      <c r="K4384" t="s">
        <v>6636</v>
      </c>
      <c r="L4384" t="s">
        <v>6636</v>
      </c>
      <c r="M4384" t="s">
        <v>10827</v>
      </c>
      <c r="N4384" t="s">
        <v>6761</v>
      </c>
      <c r="O4384" t="s">
        <v>6762</v>
      </c>
      <c r="P4384">
        <v>1870000</v>
      </c>
      <c r="Q4384" t="s">
        <v>6893</v>
      </c>
      <c r="R4384" t="s">
        <v>6779</v>
      </c>
      <c r="S4384" s="12">
        <v>1</v>
      </c>
      <c r="T4384" s="13">
        <v>31167</v>
      </c>
      <c r="U4384" t="s">
        <v>6629</v>
      </c>
    </row>
    <row r="4385" spans="1:21" x14ac:dyDescent="0.25">
      <c r="A4385" t="s">
        <v>6983</v>
      </c>
      <c r="B4385" s="12"/>
      <c r="C4385" t="s">
        <v>10825</v>
      </c>
      <c r="D4385" s="11">
        <v>46203</v>
      </c>
      <c r="E4385" t="s">
        <v>10826</v>
      </c>
      <c r="F4385" t="s">
        <v>6617</v>
      </c>
      <c r="G4385" t="s">
        <v>10788</v>
      </c>
      <c r="H4385" t="s">
        <v>166</v>
      </c>
      <c r="I4385" t="s">
        <v>6636</v>
      </c>
      <c r="J4385" t="s">
        <v>6636</v>
      </c>
      <c r="K4385" t="s">
        <v>6636</v>
      </c>
      <c r="L4385" t="s">
        <v>6636</v>
      </c>
      <c r="M4385" t="s">
        <v>10827</v>
      </c>
      <c r="N4385" t="s">
        <v>6761</v>
      </c>
      <c r="O4385" t="s">
        <v>6762</v>
      </c>
      <c r="P4385">
        <v>1870000</v>
      </c>
      <c r="Q4385" t="s">
        <v>6893</v>
      </c>
      <c r="R4385" t="s">
        <v>6779</v>
      </c>
      <c r="S4385" s="12"/>
      <c r="T4385" s="13"/>
      <c r="U4385" t="s">
        <v>6629</v>
      </c>
    </row>
    <row r="4386" spans="1:21" x14ac:dyDescent="0.25">
      <c r="A4386" t="s">
        <v>6614</v>
      </c>
      <c r="B4386" s="12"/>
      <c r="C4386" t="s">
        <v>10829</v>
      </c>
      <c r="D4386" s="11">
        <v>46203</v>
      </c>
      <c r="E4386" t="s">
        <v>10830</v>
      </c>
      <c r="F4386" t="s">
        <v>6617</v>
      </c>
      <c r="G4386" t="s">
        <v>6636</v>
      </c>
      <c r="H4386" t="s">
        <v>166</v>
      </c>
      <c r="I4386" t="s">
        <v>6636</v>
      </c>
      <c r="J4386" t="s">
        <v>6636</v>
      </c>
      <c r="K4386" t="s">
        <v>6636</v>
      </c>
      <c r="L4386" t="s">
        <v>6636</v>
      </c>
      <c r="M4386" t="s">
        <v>10791</v>
      </c>
      <c r="N4386" t="s">
        <v>6761</v>
      </c>
      <c r="O4386" t="s">
        <v>6762</v>
      </c>
      <c r="P4386">
        <v>1910000</v>
      </c>
      <c r="Q4386" t="s">
        <v>6636</v>
      </c>
      <c r="R4386" t="s">
        <v>6636</v>
      </c>
      <c r="S4386" s="12">
        <v>1</v>
      </c>
      <c r="T4386" s="13"/>
      <c r="U4386" t="s">
        <v>6629</v>
      </c>
    </row>
    <row r="4387" spans="1:21" x14ac:dyDescent="0.25">
      <c r="A4387" t="s">
        <v>6983</v>
      </c>
      <c r="B4387" s="12"/>
      <c r="C4387" t="s">
        <v>10831</v>
      </c>
      <c r="D4387" s="11">
        <v>46203</v>
      </c>
      <c r="E4387" t="s">
        <v>10832</v>
      </c>
      <c r="F4387" t="s">
        <v>6617</v>
      </c>
      <c r="G4387" t="s">
        <v>10784</v>
      </c>
      <c r="H4387" t="s">
        <v>166</v>
      </c>
      <c r="I4387" t="s">
        <v>65</v>
      </c>
      <c r="J4387" t="s">
        <v>573</v>
      </c>
      <c r="K4387" t="s">
        <v>6636</v>
      </c>
      <c r="L4387" t="s">
        <v>6636</v>
      </c>
      <c r="M4387" t="s">
        <v>10833</v>
      </c>
      <c r="N4387" t="s">
        <v>6761</v>
      </c>
      <c r="O4387" t="s">
        <v>6762</v>
      </c>
      <c r="P4387">
        <v>2200000</v>
      </c>
      <c r="Q4387" t="s">
        <v>6636</v>
      </c>
      <c r="R4387" t="s">
        <v>6636</v>
      </c>
      <c r="S4387" s="12">
        <v>1</v>
      </c>
      <c r="T4387" s="13">
        <v>36667</v>
      </c>
      <c r="U4387" t="s">
        <v>6636</v>
      </c>
    </row>
    <row r="4388" spans="1:21" x14ac:dyDescent="0.25">
      <c r="A4388" t="s">
        <v>6983</v>
      </c>
      <c r="B4388" s="12"/>
      <c r="C4388" t="s">
        <v>10831</v>
      </c>
      <c r="D4388" s="11">
        <v>46203</v>
      </c>
      <c r="E4388" t="s">
        <v>10832</v>
      </c>
      <c r="F4388" t="s">
        <v>6617</v>
      </c>
      <c r="G4388" t="s">
        <v>10786</v>
      </c>
      <c r="H4388" t="s">
        <v>166</v>
      </c>
      <c r="I4388" t="s">
        <v>65</v>
      </c>
      <c r="J4388" t="s">
        <v>573</v>
      </c>
      <c r="K4388" t="s">
        <v>6636</v>
      </c>
      <c r="L4388" t="s">
        <v>6636</v>
      </c>
      <c r="M4388" t="s">
        <v>10833</v>
      </c>
      <c r="N4388" t="s">
        <v>6761</v>
      </c>
      <c r="O4388" t="s">
        <v>6762</v>
      </c>
      <c r="P4388">
        <v>2200000</v>
      </c>
      <c r="Q4388" t="s">
        <v>6636</v>
      </c>
      <c r="R4388" t="s">
        <v>6636</v>
      </c>
      <c r="S4388" s="12"/>
      <c r="T4388" s="13"/>
      <c r="U4388" t="s">
        <v>6636</v>
      </c>
    </row>
    <row r="4389" spans="1:21" x14ac:dyDescent="0.25">
      <c r="A4389" t="s">
        <v>6983</v>
      </c>
      <c r="B4389" s="12"/>
      <c r="C4389" t="s">
        <v>10831</v>
      </c>
      <c r="D4389" s="11">
        <v>46203</v>
      </c>
      <c r="E4389" t="s">
        <v>10832</v>
      </c>
      <c r="F4389" t="s">
        <v>6617</v>
      </c>
      <c r="G4389" t="s">
        <v>10787</v>
      </c>
      <c r="H4389" t="s">
        <v>166</v>
      </c>
      <c r="I4389" t="s">
        <v>65</v>
      </c>
      <c r="J4389" t="s">
        <v>573</v>
      </c>
      <c r="K4389" t="s">
        <v>6636</v>
      </c>
      <c r="L4389" t="s">
        <v>6636</v>
      </c>
      <c r="M4389" t="s">
        <v>10833</v>
      </c>
      <c r="N4389" t="s">
        <v>6761</v>
      </c>
      <c r="O4389" t="s">
        <v>6762</v>
      </c>
      <c r="P4389">
        <v>2200000</v>
      </c>
      <c r="Q4389" t="s">
        <v>6636</v>
      </c>
      <c r="R4389" t="s">
        <v>6636</v>
      </c>
      <c r="S4389" s="12"/>
      <c r="T4389" s="13"/>
      <c r="U4389" t="s">
        <v>6636</v>
      </c>
    </row>
    <row r="4390" spans="1:21" x14ac:dyDescent="0.25">
      <c r="A4390" t="s">
        <v>6983</v>
      </c>
      <c r="B4390" s="12"/>
      <c r="C4390" t="s">
        <v>10831</v>
      </c>
      <c r="D4390" s="11">
        <v>46203</v>
      </c>
      <c r="E4390" t="s">
        <v>10832</v>
      </c>
      <c r="F4390" t="s">
        <v>6617</v>
      </c>
      <c r="G4390" t="s">
        <v>10788</v>
      </c>
      <c r="H4390" t="s">
        <v>166</v>
      </c>
      <c r="I4390" t="s">
        <v>65</v>
      </c>
      <c r="J4390" t="s">
        <v>573</v>
      </c>
      <c r="K4390" t="s">
        <v>6636</v>
      </c>
      <c r="L4390" t="s">
        <v>6636</v>
      </c>
      <c r="M4390" t="s">
        <v>10833</v>
      </c>
      <c r="N4390" t="s">
        <v>6761</v>
      </c>
      <c r="O4390" t="s">
        <v>6762</v>
      </c>
      <c r="P4390">
        <v>2200000</v>
      </c>
      <c r="Q4390" t="s">
        <v>6636</v>
      </c>
      <c r="R4390" t="s">
        <v>6636</v>
      </c>
      <c r="S4390" s="12"/>
      <c r="T4390" s="13"/>
      <c r="U4390" t="s">
        <v>6636</v>
      </c>
    </row>
    <row r="4391" spans="1:21" x14ac:dyDescent="0.25">
      <c r="A4391" t="s">
        <v>6614</v>
      </c>
      <c r="B4391" s="12"/>
      <c r="C4391" t="s">
        <v>10834</v>
      </c>
      <c r="D4391" s="11">
        <v>46203</v>
      </c>
      <c r="E4391" t="s">
        <v>10835</v>
      </c>
      <c r="F4391" t="s">
        <v>6617</v>
      </c>
      <c r="G4391" t="s">
        <v>6636</v>
      </c>
      <c r="H4391" t="s">
        <v>166</v>
      </c>
      <c r="I4391" t="s">
        <v>6636</v>
      </c>
      <c r="J4391" t="s">
        <v>6636</v>
      </c>
      <c r="K4391" t="s">
        <v>6636</v>
      </c>
      <c r="L4391" t="s">
        <v>6636</v>
      </c>
      <c r="M4391" t="s">
        <v>10836</v>
      </c>
      <c r="N4391" t="s">
        <v>6761</v>
      </c>
      <c r="O4391" t="s">
        <v>7185</v>
      </c>
      <c r="P4391">
        <v>4540000</v>
      </c>
      <c r="Q4391" t="s">
        <v>6636</v>
      </c>
      <c r="R4391" t="s">
        <v>6636</v>
      </c>
      <c r="S4391" s="12">
        <v>1</v>
      </c>
      <c r="T4391" s="13"/>
      <c r="U4391" t="s">
        <v>6629</v>
      </c>
    </row>
    <row r="4392" spans="1:21" x14ac:dyDescent="0.25">
      <c r="A4392" t="s">
        <v>6614</v>
      </c>
      <c r="B4392" s="12"/>
      <c r="C4392" t="s">
        <v>10837</v>
      </c>
      <c r="D4392" s="11">
        <v>46218</v>
      </c>
      <c r="E4392" t="s">
        <v>10838</v>
      </c>
      <c r="F4392" t="s">
        <v>6617</v>
      </c>
      <c r="G4392" t="s">
        <v>6636</v>
      </c>
      <c r="H4392" t="s">
        <v>166</v>
      </c>
      <c r="I4392" t="s">
        <v>6636</v>
      </c>
      <c r="J4392" t="s">
        <v>6636</v>
      </c>
      <c r="K4392" t="s">
        <v>6636</v>
      </c>
      <c r="L4392" t="s">
        <v>6636</v>
      </c>
      <c r="M4392" t="s">
        <v>10839</v>
      </c>
      <c r="N4392" t="s">
        <v>6761</v>
      </c>
      <c r="O4392" t="s">
        <v>6771</v>
      </c>
      <c r="P4392">
        <v>2280000</v>
      </c>
      <c r="Q4392" t="s">
        <v>6778</v>
      </c>
      <c r="R4392" t="s">
        <v>6911</v>
      </c>
      <c r="S4392" s="12">
        <v>1</v>
      </c>
      <c r="T4392" s="13"/>
      <c r="U4392" t="s">
        <v>6636</v>
      </c>
    </row>
    <row r="4393" spans="1:21" x14ac:dyDescent="0.25">
      <c r="A4393" t="s">
        <v>6614</v>
      </c>
      <c r="B4393" s="12"/>
      <c r="C4393" t="s">
        <v>10840</v>
      </c>
      <c r="D4393" s="11">
        <v>46218</v>
      </c>
      <c r="E4393" t="s">
        <v>10841</v>
      </c>
      <c r="F4393" t="s">
        <v>6617</v>
      </c>
      <c r="G4393" t="s">
        <v>6636</v>
      </c>
      <c r="H4393" t="s">
        <v>166</v>
      </c>
      <c r="I4393" t="s">
        <v>6636</v>
      </c>
      <c r="J4393" t="s">
        <v>6636</v>
      </c>
      <c r="K4393" t="s">
        <v>6636</v>
      </c>
      <c r="L4393" t="s">
        <v>6636</v>
      </c>
      <c r="M4393" t="s">
        <v>10842</v>
      </c>
      <c r="N4393" t="s">
        <v>6761</v>
      </c>
      <c r="O4393" t="s">
        <v>6762</v>
      </c>
      <c r="P4393">
        <v>1970000</v>
      </c>
      <c r="Q4393" t="s">
        <v>6636</v>
      </c>
      <c r="R4393" t="s">
        <v>6636</v>
      </c>
      <c r="S4393" s="12">
        <v>1</v>
      </c>
      <c r="T4393" s="13"/>
      <c r="U4393" t="s">
        <v>6636</v>
      </c>
    </row>
    <row r="4394" spans="1:21" x14ac:dyDescent="0.25">
      <c r="A4394" t="s">
        <v>6614</v>
      </c>
      <c r="B4394" s="12"/>
      <c r="C4394" t="s">
        <v>10843</v>
      </c>
      <c r="D4394" s="11">
        <v>46219</v>
      </c>
      <c r="E4394" t="s">
        <v>10844</v>
      </c>
      <c r="F4394" t="s">
        <v>6617</v>
      </c>
      <c r="G4394" t="s">
        <v>6636</v>
      </c>
      <c r="H4394" t="s">
        <v>166</v>
      </c>
      <c r="I4394" t="s">
        <v>6636</v>
      </c>
      <c r="J4394" t="s">
        <v>6636</v>
      </c>
      <c r="K4394" t="s">
        <v>6636</v>
      </c>
      <c r="L4394" t="s">
        <v>6636</v>
      </c>
      <c r="M4394" t="s">
        <v>10845</v>
      </c>
      <c r="N4394" t="s">
        <v>6761</v>
      </c>
      <c r="O4394" t="s">
        <v>6771</v>
      </c>
      <c r="P4394">
        <v>2300000</v>
      </c>
      <c r="Q4394" t="s">
        <v>6867</v>
      </c>
      <c r="R4394" t="s">
        <v>6779</v>
      </c>
      <c r="S4394" s="12">
        <v>1</v>
      </c>
      <c r="T4394" s="13"/>
      <c r="U4394" t="s">
        <v>6629</v>
      </c>
    </row>
    <row r="4395" spans="1:21" x14ac:dyDescent="0.25">
      <c r="A4395" t="s">
        <v>6614</v>
      </c>
      <c r="B4395" s="12"/>
      <c r="C4395" t="s">
        <v>10846</v>
      </c>
      <c r="D4395" s="11">
        <v>46219</v>
      </c>
      <c r="E4395" t="s">
        <v>10847</v>
      </c>
      <c r="F4395" t="s">
        <v>6617</v>
      </c>
      <c r="G4395" t="s">
        <v>6636</v>
      </c>
      <c r="H4395" t="s">
        <v>166</v>
      </c>
      <c r="I4395" t="s">
        <v>6636</v>
      </c>
      <c r="J4395" t="s">
        <v>6636</v>
      </c>
      <c r="K4395" t="s">
        <v>6636</v>
      </c>
      <c r="L4395" t="s">
        <v>6636</v>
      </c>
      <c r="M4395" t="s">
        <v>10848</v>
      </c>
      <c r="N4395" t="s">
        <v>6761</v>
      </c>
      <c r="O4395" t="s">
        <v>7185</v>
      </c>
      <c r="P4395">
        <v>3860000</v>
      </c>
      <c r="Q4395" t="s">
        <v>6636</v>
      </c>
      <c r="R4395" t="s">
        <v>6636</v>
      </c>
      <c r="S4395" s="12">
        <v>1</v>
      </c>
      <c r="T4395" s="13"/>
      <c r="U4395" t="s">
        <v>6636</v>
      </c>
    </row>
    <row r="4396" spans="1:21" x14ac:dyDescent="0.25">
      <c r="A4396" t="s">
        <v>6614</v>
      </c>
      <c r="B4396" s="12"/>
      <c r="C4396" t="s">
        <v>10849</v>
      </c>
      <c r="D4396" s="11">
        <v>46191</v>
      </c>
      <c r="E4396" t="s">
        <v>10850</v>
      </c>
      <c r="F4396" t="s">
        <v>6617</v>
      </c>
      <c r="G4396" t="s">
        <v>6636</v>
      </c>
      <c r="H4396" t="s">
        <v>10851</v>
      </c>
      <c r="I4396" t="s">
        <v>6636</v>
      </c>
      <c r="J4396" t="s">
        <v>6636</v>
      </c>
      <c r="K4396" t="s">
        <v>6636</v>
      </c>
      <c r="L4396" t="s">
        <v>6636</v>
      </c>
      <c r="M4396" t="s">
        <v>10852</v>
      </c>
      <c r="N4396" t="s">
        <v>6761</v>
      </c>
      <c r="O4396" t="s">
        <v>6762</v>
      </c>
      <c r="P4396">
        <v>1970000</v>
      </c>
      <c r="Q4396" t="s">
        <v>6636</v>
      </c>
      <c r="R4396" t="s">
        <v>6636</v>
      </c>
      <c r="S4396" s="12">
        <v>1</v>
      </c>
      <c r="T4396" s="13"/>
      <c r="U4396" t="s">
        <v>6636</v>
      </c>
    </row>
    <row r="4397" spans="1:21" x14ac:dyDescent="0.25">
      <c r="A4397" t="s">
        <v>6983</v>
      </c>
      <c r="B4397" s="12"/>
      <c r="C4397" t="s">
        <v>10853</v>
      </c>
      <c r="D4397" s="11">
        <v>46203</v>
      </c>
      <c r="E4397" t="s">
        <v>10854</v>
      </c>
      <c r="F4397" t="s">
        <v>6617</v>
      </c>
      <c r="G4397" t="s">
        <v>10828</v>
      </c>
      <c r="H4397" t="s">
        <v>1116</v>
      </c>
      <c r="I4397" t="s">
        <v>65</v>
      </c>
      <c r="J4397" t="s">
        <v>57</v>
      </c>
      <c r="K4397" t="s">
        <v>6636</v>
      </c>
      <c r="L4397" t="s">
        <v>6636</v>
      </c>
      <c r="M4397" t="s">
        <v>10855</v>
      </c>
      <c r="N4397" t="s">
        <v>10856</v>
      </c>
      <c r="O4397" t="s">
        <v>10857</v>
      </c>
      <c r="P4397">
        <v>4030000</v>
      </c>
      <c r="Q4397" t="s">
        <v>6636</v>
      </c>
      <c r="R4397" t="s">
        <v>6636</v>
      </c>
      <c r="S4397" s="12">
        <v>1</v>
      </c>
      <c r="T4397" s="13">
        <v>50375</v>
      </c>
      <c r="U4397" t="s">
        <v>6636</v>
      </c>
    </row>
    <row r="4398" spans="1:21" x14ac:dyDescent="0.25">
      <c r="A4398" t="s">
        <v>6983</v>
      </c>
      <c r="B4398" s="12"/>
      <c r="C4398" t="s">
        <v>10858</v>
      </c>
      <c r="D4398" s="11">
        <v>46213</v>
      </c>
      <c r="E4398" t="s">
        <v>10859</v>
      </c>
      <c r="F4398" t="s">
        <v>6617</v>
      </c>
      <c r="G4398" t="s">
        <v>10828</v>
      </c>
      <c r="H4398" t="s">
        <v>1116</v>
      </c>
      <c r="I4398" t="s">
        <v>65</v>
      </c>
      <c r="J4398" t="s">
        <v>636</v>
      </c>
      <c r="K4398" t="s">
        <v>6636</v>
      </c>
      <c r="L4398" t="s">
        <v>6636</v>
      </c>
      <c r="M4398" t="s">
        <v>10860</v>
      </c>
      <c r="N4398" t="s">
        <v>10856</v>
      </c>
      <c r="O4398" t="s">
        <v>10857</v>
      </c>
      <c r="P4398">
        <v>3900000</v>
      </c>
      <c r="Q4398" t="s">
        <v>6636</v>
      </c>
      <c r="R4398" t="s">
        <v>6636</v>
      </c>
      <c r="S4398" s="12">
        <v>1</v>
      </c>
      <c r="T4398" s="13">
        <v>48750</v>
      </c>
      <c r="U4398" t="s">
        <v>6636</v>
      </c>
    </row>
    <row r="4399" spans="1:21" x14ac:dyDescent="0.25">
      <c r="A4399" t="s">
        <v>6614</v>
      </c>
      <c r="B4399" s="12"/>
      <c r="C4399" t="s">
        <v>10861</v>
      </c>
      <c r="D4399" s="11">
        <v>46203</v>
      </c>
      <c r="E4399" t="s">
        <v>10862</v>
      </c>
      <c r="F4399" t="s">
        <v>6413</v>
      </c>
      <c r="G4399" t="s">
        <v>6636</v>
      </c>
      <c r="H4399" t="s">
        <v>3621</v>
      </c>
      <c r="I4399" t="s">
        <v>6636</v>
      </c>
      <c r="J4399" t="s">
        <v>6636</v>
      </c>
      <c r="K4399" t="s">
        <v>6636</v>
      </c>
      <c r="L4399" t="s">
        <v>6636</v>
      </c>
      <c r="M4399" t="s">
        <v>10863</v>
      </c>
      <c r="N4399" t="s">
        <v>7001</v>
      </c>
      <c r="O4399" t="s">
        <v>7007</v>
      </c>
      <c r="P4399">
        <v>977000</v>
      </c>
      <c r="Q4399" t="s">
        <v>6636</v>
      </c>
      <c r="R4399" t="s">
        <v>6636</v>
      </c>
      <c r="S4399" s="12">
        <v>1</v>
      </c>
      <c r="T4399" s="13"/>
      <c r="U4399" t="s">
        <v>7474</v>
      </c>
    </row>
    <row r="4400" spans="1:21" x14ac:dyDescent="0.25">
      <c r="A4400" t="s">
        <v>6614</v>
      </c>
      <c r="B4400" s="12"/>
      <c r="C4400" t="s">
        <v>10864</v>
      </c>
      <c r="D4400" s="11">
        <v>46187</v>
      </c>
      <c r="E4400" t="s">
        <v>10865</v>
      </c>
      <c r="F4400" t="s">
        <v>6617</v>
      </c>
      <c r="G4400" t="s">
        <v>6636</v>
      </c>
      <c r="H4400" t="s">
        <v>2175</v>
      </c>
      <c r="I4400" t="s">
        <v>6636</v>
      </c>
      <c r="J4400" t="s">
        <v>6636</v>
      </c>
      <c r="K4400" t="s">
        <v>6636</v>
      </c>
      <c r="L4400" t="s">
        <v>6636</v>
      </c>
      <c r="M4400" t="s">
        <v>10866</v>
      </c>
      <c r="N4400" t="s">
        <v>6761</v>
      </c>
      <c r="O4400" t="s">
        <v>6771</v>
      </c>
      <c r="P4400">
        <v>2700000</v>
      </c>
      <c r="Q4400" t="s">
        <v>6636</v>
      </c>
      <c r="R4400" t="s">
        <v>6636</v>
      </c>
      <c r="S4400" s="12">
        <v>1</v>
      </c>
      <c r="T4400" s="13"/>
      <c r="U4400" t="s">
        <v>6636</v>
      </c>
    </row>
    <row r="4401" spans="1:21" x14ac:dyDescent="0.25">
      <c r="A4401" t="s">
        <v>6614</v>
      </c>
      <c r="B4401" s="12"/>
      <c r="C4401" t="s">
        <v>10867</v>
      </c>
      <c r="D4401" s="11">
        <v>46190</v>
      </c>
      <c r="E4401" t="s">
        <v>10868</v>
      </c>
      <c r="F4401" t="s">
        <v>6617</v>
      </c>
      <c r="G4401" t="s">
        <v>6636</v>
      </c>
      <c r="H4401" t="s">
        <v>2175</v>
      </c>
      <c r="I4401" t="s">
        <v>6636</v>
      </c>
      <c r="J4401" t="s">
        <v>6636</v>
      </c>
      <c r="K4401" t="s">
        <v>6636</v>
      </c>
      <c r="L4401" t="s">
        <v>6636</v>
      </c>
      <c r="M4401" t="s">
        <v>6636</v>
      </c>
      <c r="N4401" t="s">
        <v>6636</v>
      </c>
      <c r="O4401" t="s">
        <v>6636</v>
      </c>
      <c r="P4401">
        <v>1879000</v>
      </c>
      <c r="Q4401" t="s">
        <v>6636</v>
      </c>
      <c r="R4401" t="s">
        <v>6636</v>
      </c>
      <c r="S4401" s="12">
        <v>1</v>
      </c>
      <c r="T4401" s="13"/>
      <c r="U4401" t="s">
        <v>6636</v>
      </c>
    </row>
    <row r="4402" spans="1:21" x14ac:dyDescent="0.25">
      <c r="A4402" t="s">
        <v>6614</v>
      </c>
      <c r="B4402" s="12"/>
      <c r="C4402" t="s">
        <v>10869</v>
      </c>
      <c r="D4402" s="11">
        <v>46190</v>
      </c>
      <c r="E4402" t="s">
        <v>10870</v>
      </c>
      <c r="F4402" t="s">
        <v>6617</v>
      </c>
      <c r="G4402" t="s">
        <v>6636</v>
      </c>
      <c r="H4402" t="s">
        <v>2175</v>
      </c>
      <c r="I4402" t="s">
        <v>6636</v>
      </c>
      <c r="J4402" t="s">
        <v>6636</v>
      </c>
      <c r="K4402" t="s">
        <v>6636</v>
      </c>
      <c r="L4402" t="s">
        <v>6636</v>
      </c>
      <c r="M4402" t="s">
        <v>6636</v>
      </c>
      <c r="N4402" t="s">
        <v>6636</v>
      </c>
      <c r="O4402" t="s">
        <v>6636</v>
      </c>
      <c r="P4402">
        <v>1900000</v>
      </c>
      <c r="Q4402" t="s">
        <v>6636</v>
      </c>
      <c r="R4402" t="s">
        <v>6636</v>
      </c>
      <c r="S4402" s="12">
        <v>1</v>
      </c>
      <c r="T4402" s="13"/>
      <c r="U4402" t="s">
        <v>6636</v>
      </c>
    </row>
    <row r="4403" spans="1:21" x14ac:dyDescent="0.25">
      <c r="A4403" t="s">
        <v>6614</v>
      </c>
      <c r="B4403" s="12"/>
      <c r="C4403" t="s">
        <v>10871</v>
      </c>
      <c r="D4403" s="11">
        <v>46195</v>
      </c>
      <c r="E4403" t="s">
        <v>10872</v>
      </c>
      <c r="F4403" t="s">
        <v>6617</v>
      </c>
      <c r="G4403" t="s">
        <v>6636</v>
      </c>
      <c r="H4403" t="s">
        <v>2175</v>
      </c>
      <c r="I4403" t="s">
        <v>6636</v>
      </c>
      <c r="J4403" t="s">
        <v>6636</v>
      </c>
      <c r="K4403" t="s">
        <v>6636</v>
      </c>
      <c r="L4403" t="s">
        <v>6636</v>
      </c>
      <c r="M4403" t="s">
        <v>6636</v>
      </c>
      <c r="N4403" t="s">
        <v>6636</v>
      </c>
      <c r="O4403" t="s">
        <v>6636</v>
      </c>
      <c r="P4403">
        <v>3800000</v>
      </c>
      <c r="Q4403" t="s">
        <v>6636</v>
      </c>
      <c r="R4403" t="s">
        <v>6636</v>
      </c>
      <c r="S4403" s="12">
        <v>1</v>
      </c>
      <c r="T4403" s="13"/>
      <c r="U4403" t="s">
        <v>6636</v>
      </c>
    </row>
    <row r="4404" spans="1:21" x14ac:dyDescent="0.25">
      <c r="A4404" t="s">
        <v>6614</v>
      </c>
      <c r="B4404" s="12"/>
      <c r="C4404" t="s">
        <v>10873</v>
      </c>
      <c r="D4404" s="11">
        <v>46199</v>
      </c>
      <c r="E4404" t="s">
        <v>10874</v>
      </c>
      <c r="F4404" t="s">
        <v>6617</v>
      </c>
      <c r="G4404" t="s">
        <v>6636</v>
      </c>
      <c r="H4404" t="s">
        <v>2175</v>
      </c>
      <c r="I4404" t="s">
        <v>6636</v>
      </c>
      <c r="J4404" t="s">
        <v>6636</v>
      </c>
      <c r="K4404" t="s">
        <v>6636</v>
      </c>
      <c r="L4404" t="s">
        <v>6636</v>
      </c>
      <c r="M4404" t="s">
        <v>6636</v>
      </c>
      <c r="N4404" t="s">
        <v>6636</v>
      </c>
      <c r="O4404" t="s">
        <v>6636</v>
      </c>
      <c r="P4404">
        <v>2050000</v>
      </c>
      <c r="Q4404" t="s">
        <v>6636</v>
      </c>
      <c r="R4404" t="s">
        <v>6636</v>
      </c>
      <c r="S4404" s="12">
        <v>1</v>
      </c>
      <c r="T4404" s="13"/>
      <c r="U4404" t="s">
        <v>6636</v>
      </c>
    </row>
    <row r="4405" spans="1:21" x14ac:dyDescent="0.25">
      <c r="A4405" t="s">
        <v>6614</v>
      </c>
      <c r="B4405" s="12"/>
      <c r="C4405" t="s">
        <v>10875</v>
      </c>
      <c r="D4405" s="11">
        <v>46200</v>
      </c>
      <c r="E4405" t="s">
        <v>10876</v>
      </c>
      <c r="F4405" t="s">
        <v>6617</v>
      </c>
      <c r="G4405" t="s">
        <v>6636</v>
      </c>
      <c r="H4405" t="s">
        <v>2175</v>
      </c>
      <c r="I4405" t="s">
        <v>6636</v>
      </c>
      <c r="J4405" t="s">
        <v>6636</v>
      </c>
      <c r="K4405" t="s">
        <v>6636</v>
      </c>
      <c r="L4405" t="s">
        <v>6636</v>
      </c>
      <c r="M4405" t="s">
        <v>6636</v>
      </c>
      <c r="N4405" t="s">
        <v>6636</v>
      </c>
      <c r="O4405" t="s">
        <v>6636</v>
      </c>
      <c r="P4405">
        <v>2100000</v>
      </c>
      <c r="Q4405" t="s">
        <v>6636</v>
      </c>
      <c r="R4405" t="s">
        <v>6636</v>
      </c>
      <c r="S4405" s="12">
        <v>1</v>
      </c>
      <c r="T4405" s="13"/>
      <c r="U4405" t="s">
        <v>6636</v>
      </c>
    </row>
    <row r="4406" spans="1:21" x14ac:dyDescent="0.25">
      <c r="A4406" t="s">
        <v>6614</v>
      </c>
      <c r="B4406" s="12"/>
      <c r="C4406" t="s">
        <v>10877</v>
      </c>
      <c r="D4406" s="11">
        <v>46201</v>
      </c>
      <c r="E4406" t="s">
        <v>10878</v>
      </c>
      <c r="F4406" t="s">
        <v>6617</v>
      </c>
      <c r="G4406" t="s">
        <v>6636</v>
      </c>
      <c r="H4406" t="s">
        <v>2175</v>
      </c>
      <c r="I4406" t="s">
        <v>6636</v>
      </c>
      <c r="J4406" t="s">
        <v>6636</v>
      </c>
      <c r="K4406" t="s">
        <v>6636</v>
      </c>
      <c r="L4406" t="s">
        <v>6636</v>
      </c>
      <c r="M4406" t="s">
        <v>6636</v>
      </c>
      <c r="N4406" t="s">
        <v>6636</v>
      </c>
      <c r="O4406" t="s">
        <v>6636</v>
      </c>
      <c r="P4406">
        <v>3805000</v>
      </c>
      <c r="Q4406" t="s">
        <v>6636</v>
      </c>
      <c r="R4406" t="s">
        <v>6636</v>
      </c>
      <c r="S4406" s="12">
        <v>1</v>
      </c>
      <c r="T4406" s="13"/>
      <c r="U4406" t="s">
        <v>6636</v>
      </c>
    </row>
    <row r="4407" spans="1:21" x14ac:dyDescent="0.25">
      <c r="A4407" t="s">
        <v>6614</v>
      </c>
      <c r="B4407" s="12"/>
      <c r="C4407" t="s">
        <v>10879</v>
      </c>
      <c r="D4407" s="11">
        <v>46201</v>
      </c>
      <c r="E4407" t="s">
        <v>10880</v>
      </c>
      <c r="F4407" t="s">
        <v>6617</v>
      </c>
      <c r="G4407" t="s">
        <v>6636</v>
      </c>
      <c r="H4407" t="s">
        <v>2175</v>
      </c>
      <c r="I4407" t="s">
        <v>6636</v>
      </c>
      <c r="J4407" t="s">
        <v>6636</v>
      </c>
      <c r="K4407" t="s">
        <v>6636</v>
      </c>
      <c r="L4407" t="s">
        <v>6636</v>
      </c>
      <c r="M4407" t="s">
        <v>6636</v>
      </c>
      <c r="N4407" t="s">
        <v>6636</v>
      </c>
      <c r="O4407" t="s">
        <v>6636</v>
      </c>
      <c r="P4407">
        <v>1965000</v>
      </c>
      <c r="Q4407" t="s">
        <v>6636</v>
      </c>
      <c r="R4407" t="s">
        <v>6636</v>
      </c>
      <c r="S4407" s="12">
        <v>1</v>
      </c>
      <c r="T4407" s="13"/>
      <c r="U4407" t="s">
        <v>6636</v>
      </c>
    </row>
    <row r="4408" spans="1:21" x14ac:dyDescent="0.25">
      <c r="A4408" t="s">
        <v>6614</v>
      </c>
      <c r="B4408" s="12"/>
      <c r="C4408" t="s">
        <v>10881</v>
      </c>
      <c r="D4408" s="11">
        <v>46202</v>
      </c>
      <c r="E4408" t="s">
        <v>10882</v>
      </c>
      <c r="F4408" t="s">
        <v>6617</v>
      </c>
      <c r="G4408" t="s">
        <v>6636</v>
      </c>
      <c r="H4408" t="s">
        <v>2175</v>
      </c>
      <c r="I4408" t="s">
        <v>6636</v>
      </c>
      <c r="J4408" t="s">
        <v>6636</v>
      </c>
      <c r="K4408" t="s">
        <v>6636</v>
      </c>
      <c r="L4408" t="s">
        <v>6636</v>
      </c>
      <c r="M4408" t="s">
        <v>6636</v>
      </c>
      <c r="N4408" t="s">
        <v>6636</v>
      </c>
      <c r="O4408" t="s">
        <v>6636</v>
      </c>
      <c r="P4408">
        <v>3375000</v>
      </c>
      <c r="Q4408" t="s">
        <v>6636</v>
      </c>
      <c r="R4408" t="s">
        <v>6636</v>
      </c>
      <c r="S4408" s="12">
        <v>1</v>
      </c>
      <c r="T4408" s="13"/>
      <c r="U4408" t="s">
        <v>6689</v>
      </c>
    </row>
    <row r="4409" spans="1:21" x14ac:dyDescent="0.25">
      <c r="A4409" t="s">
        <v>6614</v>
      </c>
      <c r="B4409" s="12"/>
      <c r="C4409" t="s">
        <v>10883</v>
      </c>
      <c r="D4409" s="11">
        <v>46203</v>
      </c>
      <c r="E4409" t="s">
        <v>10884</v>
      </c>
      <c r="F4409" t="s">
        <v>6617</v>
      </c>
      <c r="G4409" t="s">
        <v>6636</v>
      </c>
      <c r="H4409" t="s">
        <v>2175</v>
      </c>
      <c r="I4409" t="s">
        <v>6636</v>
      </c>
      <c r="J4409" t="s">
        <v>6636</v>
      </c>
      <c r="K4409" t="s">
        <v>6636</v>
      </c>
      <c r="L4409" t="s">
        <v>6636</v>
      </c>
      <c r="M4409" t="s">
        <v>6636</v>
      </c>
      <c r="N4409" t="s">
        <v>6636</v>
      </c>
      <c r="O4409" t="s">
        <v>6636</v>
      </c>
      <c r="P4409">
        <v>2100000</v>
      </c>
      <c r="Q4409" t="s">
        <v>6636</v>
      </c>
      <c r="R4409" t="s">
        <v>6636</v>
      </c>
      <c r="S4409" s="12">
        <v>1</v>
      </c>
      <c r="T4409" s="13"/>
      <c r="U4409" t="s">
        <v>6636</v>
      </c>
    </row>
    <row r="4410" spans="1:21" x14ac:dyDescent="0.25">
      <c r="A4410" t="s">
        <v>6614</v>
      </c>
      <c r="B4410" s="12"/>
      <c r="C4410" t="s">
        <v>10885</v>
      </c>
      <c r="D4410" s="11">
        <v>46207</v>
      </c>
      <c r="E4410" t="s">
        <v>10886</v>
      </c>
      <c r="F4410" t="s">
        <v>6617</v>
      </c>
      <c r="G4410" t="s">
        <v>6636</v>
      </c>
      <c r="H4410" t="s">
        <v>2175</v>
      </c>
      <c r="I4410" t="s">
        <v>6636</v>
      </c>
      <c r="J4410" t="s">
        <v>6636</v>
      </c>
      <c r="K4410" t="s">
        <v>6636</v>
      </c>
      <c r="L4410" t="s">
        <v>6636</v>
      </c>
      <c r="M4410" t="s">
        <v>10887</v>
      </c>
      <c r="N4410" t="s">
        <v>6761</v>
      </c>
      <c r="O4410" t="s">
        <v>6771</v>
      </c>
      <c r="P4410">
        <v>2250000</v>
      </c>
      <c r="Q4410" t="s">
        <v>6636</v>
      </c>
      <c r="R4410" t="s">
        <v>6636</v>
      </c>
      <c r="S4410" s="12">
        <v>1</v>
      </c>
      <c r="T4410" s="13"/>
      <c r="U4410" t="s">
        <v>6636</v>
      </c>
    </row>
    <row r="4411" spans="1:21" x14ac:dyDescent="0.25">
      <c r="A4411" t="s">
        <v>6614</v>
      </c>
      <c r="B4411" s="12"/>
      <c r="C4411" t="s">
        <v>10888</v>
      </c>
      <c r="D4411" s="11">
        <v>46198</v>
      </c>
      <c r="E4411" t="s">
        <v>10889</v>
      </c>
      <c r="F4411" t="s">
        <v>6617</v>
      </c>
      <c r="G4411" t="s">
        <v>6636</v>
      </c>
      <c r="H4411" t="s">
        <v>200</v>
      </c>
      <c r="I4411" t="s">
        <v>6636</v>
      </c>
      <c r="J4411" t="s">
        <v>6636</v>
      </c>
      <c r="K4411" t="s">
        <v>6636</v>
      </c>
      <c r="L4411" t="s">
        <v>6636</v>
      </c>
      <c r="M4411" t="s">
        <v>6636</v>
      </c>
      <c r="N4411" t="s">
        <v>6636</v>
      </c>
      <c r="O4411" t="s">
        <v>6636</v>
      </c>
      <c r="P4411">
        <v>1950000</v>
      </c>
      <c r="Q4411" t="s">
        <v>6636</v>
      </c>
      <c r="R4411" t="s">
        <v>6636</v>
      </c>
      <c r="S4411" s="12">
        <v>1</v>
      </c>
      <c r="T4411" s="13"/>
      <c r="U4411" t="s">
        <v>8614</v>
      </c>
    </row>
    <row r="4412" spans="1:21" x14ac:dyDescent="0.25">
      <c r="A4412" t="s">
        <v>6614</v>
      </c>
      <c r="B4412" s="12"/>
      <c r="C4412" t="s">
        <v>10890</v>
      </c>
      <c r="D4412" s="11">
        <v>46198</v>
      </c>
      <c r="E4412" t="s">
        <v>10891</v>
      </c>
      <c r="F4412" t="s">
        <v>6617</v>
      </c>
      <c r="G4412" t="s">
        <v>6636</v>
      </c>
      <c r="H4412" t="s">
        <v>200</v>
      </c>
      <c r="I4412" t="s">
        <v>6636</v>
      </c>
      <c r="J4412" t="s">
        <v>6636</v>
      </c>
      <c r="K4412" t="s">
        <v>6636</v>
      </c>
      <c r="L4412" t="s">
        <v>6636</v>
      </c>
      <c r="M4412" t="s">
        <v>6636</v>
      </c>
      <c r="N4412" t="s">
        <v>6636</v>
      </c>
      <c r="O4412" t="s">
        <v>6636</v>
      </c>
      <c r="P4412">
        <v>2520000</v>
      </c>
      <c r="Q4412" t="s">
        <v>6636</v>
      </c>
      <c r="R4412" t="s">
        <v>6636</v>
      </c>
      <c r="S4412" s="12">
        <v>1</v>
      </c>
      <c r="T4412" s="13"/>
      <c r="U4412" t="s">
        <v>7560</v>
      </c>
    </row>
    <row r="4413" spans="1:21" x14ac:dyDescent="0.25">
      <c r="A4413" t="s">
        <v>6614</v>
      </c>
      <c r="B4413" s="12"/>
      <c r="C4413" t="s">
        <v>10892</v>
      </c>
      <c r="D4413" s="11">
        <v>46200</v>
      </c>
      <c r="E4413" t="s">
        <v>10893</v>
      </c>
      <c r="F4413" t="s">
        <v>6617</v>
      </c>
      <c r="G4413" t="s">
        <v>6636</v>
      </c>
      <c r="H4413" t="s">
        <v>200</v>
      </c>
      <c r="I4413" t="s">
        <v>6636</v>
      </c>
      <c r="J4413" t="s">
        <v>6636</v>
      </c>
      <c r="K4413" t="s">
        <v>6636</v>
      </c>
      <c r="L4413" t="s">
        <v>6636</v>
      </c>
      <c r="M4413" t="s">
        <v>6636</v>
      </c>
      <c r="N4413" t="s">
        <v>6636</v>
      </c>
      <c r="O4413" t="s">
        <v>6636</v>
      </c>
      <c r="P4413">
        <v>2520000</v>
      </c>
      <c r="Q4413" t="s">
        <v>6636</v>
      </c>
      <c r="R4413" t="s">
        <v>6636</v>
      </c>
      <c r="S4413" s="12">
        <v>1</v>
      </c>
      <c r="T4413" s="13"/>
      <c r="U4413" t="s">
        <v>6636</v>
      </c>
    </row>
    <row r="4414" spans="1:21" x14ac:dyDescent="0.25">
      <c r="A4414" t="s">
        <v>6614</v>
      </c>
      <c r="B4414" s="12"/>
      <c r="C4414" t="s">
        <v>10894</v>
      </c>
      <c r="D4414" s="11">
        <v>46206</v>
      </c>
      <c r="E4414" t="s">
        <v>10895</v>
      </c>
      <c r="F4414" t="s">
        <v>6617</v>
      </c>
      <c r="G4414" t="s">
        <v>6636</v>
      </c>
      <c r="H4414" t="s">
        <v>200</v>
      </c>
      <c r="I4414" t="s">
        <v>6636</v>
      </c>
      <c r="J4414" t="s">
        <v>6636</v>
      </c>
      <c r="K4414" t="s">
        <v>6636</v>
      </c>
      <c r="L4414" t="s">
        <v>6636</v>
      </c>
      <c r="M4414" t="s">
        <v>10896</v>
      </c>
      <c r="N4414" t="s">
        <v>6761</v>
      </c>
      <c r="O4414" t="s">
        <v>6862</v>
      </c>
      <c r="P4414">
        <v>3665000</v>
      </c>
      <c r="Q4414" t="s">
        <v>6636</v>
      </c>
      <c r="R4414" t="s">
        <v>6636</v>
      </c>
      <c r="S4414" s="12">
        <v>1</v>
      </c>
      <c r="T4414" s="13"/>
      <c r="U4414" t="s">
        <v>6636</v>
      </c>
    </row>
    <row r="4415" spans="1:21" x14ac:dyDescent="0.25">
      <c r="A4415" t="s">
        <v>6614</v>
      </c>
      <c r="B4415" s="12"/>
      <c r="C4415" t="s">
        <v>10897</v>
      </c>
      <c r="D4415" s="11">
        <v>46209</v>
      </c>
      <c r="E4415" t="s">
        <v>10898</v>
      </c>
      <c r="F4415" t="s">
        <v>6617</v>
      </c>
      <c r="G4415" t="s">
        <v>6636</v>
      </c>
      <c r="H4415" t="s">
        <v>200</v>
      </c>
      <c r="I4415" t="s">
        <v>6636</v>
      </c>
      <c r="J4415" t="s">
        <v>6636</v>
      </c>
      <c r="K4415" t="s">
        <v>6636</v>
      </c>
      <c r="L4415" t="s">
        <v>6636</v>
      </c>
      <c r="M4415" t="s">
        <v>10899</v>
      </c>
      <c r="N4415" t="s">
        <v>6761</v>
      </c>
      <c r="O4415" t="s">
        <v>6762</v>
      </c>
      <c r="P4415">
        <v>1970000</v>
      </c>
      <c r="Q4415" t="s">
        <v>6867</v>
      </c>
      <c r="R4415" t="s">
        <v>6779</v>
      </c>
      <c r="S4415" s="12">
        <v>1</v>
      </c>
      <c r="T4415" s="13"/>
      <c r="U4415" t="s">
        <v>7560</v>
      </c>
    </row>
    <row r="4416" spans="1:21" x14ac:dyDescent="0.25">
      <c r="A4416" t="s">
        <v>6614</v>
      </c>
      <c r="B4416" s="12"/>
      <c r="C4416" t="s">
        <v>10900</v>
      </c>
      <c r="D4416" s="11">
        <v>46212</v>
      </c>
      <c r="E4416" t="s">
        <v>10901</v>
      </c>
      <c r="F4416" t="s">
        <v>6617</v>
      </c>
      <c r="G4416" t="s">
        <v>6636</v>
      </c>
      <c r="H4416" t="s">
        <v>200</v>
      </c>
      <c r="I4416" t="s">
        <v>6636</v>
      </c>
      <c r="J4416" t="s">
        <v>6636</v>
      </c>
      <c r="K4416" t="s">
        <v>6636</v>
      </c>
      <c r="L4416" t="s">
        <v>6636</v>
      </c>
      <c r="M4416" t="s">
        <v>10902</v>
      </c>
      <c r="N4416" t="s">
        <v>6761</v>
      </c>
      <c r="O4416" t="s">
        <v>6762</v>
      </c>
      <c r="P4416">
        <v>2000000</v>
      </c>
      <c r="Q4416" t="s">
        <v>6867</v>
      </c>
      <c r="R4416" t="s">
        <v>6779</v>
      </c>
      <c r="S4416" s="12">
        <v>1</v>
      </c>
      <c r="T4416" s="13"/>
      <c r="U4416" t="s">
        <v>6636</v>
      </c>
    </row>
    <row r="4417" spans="1:21" x14ac:dyDescent="0.25">
      <c r="A4417" t="s">
        <v>6614</v>
      </c>
      <c r="B4417" s="12"/>
      <c r="C4417" t="s">
        <v>10903</v>
      </c>
      <c r="D4417" s="11">
        <v>46213</v>
      </c>
      <c r="E4417" t="s">
        <v>10904</v>
      </c>
      <c r="F4417" t="s">
        <v>6617</v>
      </c>
      <c r="G4417" t="s">
        <v>6636</v>
      </c>
      <c r="H4417" t="s">
        <v>200</v>
      </c>
      <c r="I4417" t="s">
        <v>6636</v>
      </c>
      <c r="J4417" t="s">
        <v>6636</v>
      </c>
      <c r="K4417" t="s">
        <v>6636</v>
      </c>
      <c r="L4417" t="s">
        <v>6636</v>
      </c>
      <c r="M4417" t="s">
        <v>10905</v>
      </c>
      <c r="N4417" t="s">
        <v>6761</v>
      </c>
      <c r="O4417" t="s">
        <v>6862</v>
      </c>
      <c r="P4417">
        <v>3670000</v>
      </c>
      <c r="Q4417" t="s">
        <v>6636</v>
      </c>
      <c r="R4417" t="s">
        <v>6636</v>
      </c>
      <c r="S4417" s="12">
        <v>1</v>
      </c>
      <c r="T4417" s="13"/>
      <c r="U4417" t="s">
        <v>7560</v>
      </c>
    </row>
    <row r="4418" spans="1:21" x14ac:dyDescent="0.25">
      <c r="A4418" t="s">
        <v>6614</v>
      </c>
      <c r="B4418" s="12"/>
      <c r="C4418" t="s">
        <v>10906</v>
      </c>
      <c r="D4418" s="11">
        <v>46213</v>
      </c>
      <c r="E4418" t="s">
        <v>10907</v>
      </c>
      <c r="F4418" t="s">
        <v>6617</v>
      </c>
      <c r="G4418" t="s">
        <v>6636</v>
      </c>
      <c r="H4418" t="s">
        <v>200</v>
      </c>
      <c r="I4418" t="s">
        <v>6636</v>
      </c>
      <c r="J4418" t="s">
        <v>6636</v>
      </c>
      <c r="K4418" t="s">
        <v>6636</v>
      </c>
      <c r="L4418" t="s">
        <v>6636</v>
      </c>
      <c r="M4418" t="s">
        <v>6636</v>
      </c>
      <c r="N4418" t="s">
        <v>6636</v>
      </c>
      <c r="O4418" t="s">
        <v>6636</v>
      </c>
      <c r="P4418">
        <v>2130000</v>
      </c>
      <c r="Q4418" t="s">
        <v>6636</v>
      </c>
      <c r="R4418" t="s">
        <v>6636</v>
      </c>
      <c r="S4418" s="12">
        <v>1</v>
      </c>
      <c r="T4418" s="13"/>
      <c r="U4418" t="s">
        <v>6629</v>
      </c>
    </row>
    <row r="4419" spans="1:21" x14ac:dyDescent="0.25">
      <c r="A4419" t="s">
        <v>6614</v>
      </c>
      <c r="B4419" s="12"/>
      <c r="C4419" t="s">
        <v>10908</v>
      </c>
      <c r="D4419" s="11">
        <v>46213</v>
      </c>
      <c r="E4419" t="s">
        <v>10909</v>
      </c>
      <c r="F4419" t="s">
        <v>6617</v>
      </c>
      <c r="G4419" t="s">
        <v>6636</v>
      </c>
      <c r="H4419" t="s">
        <v>200</v>
      </c>
      <c r="I4419" t="s">
        <v>6636</v>
      </c>
      <c r="J4419" t="s">
        <v>6636</v>
      </c>
      <c r="K4419" t="s">
        <v>6636</v>
      </c>
      <c r="L4419" t="s">
        <v>6636</v>
      </c>
      <c r="M4419" t="s">
        <v>10910</v>
      </c>
      <c r="N4419" t="s">
        <v>6761</v>
      </c>
      <c r="O4419" t="s">
        <v>6862</v>
      </c>
      <c r="P4419">
        <v>3670000</v>
      </c>
      <c r="Q4419" t="s">
        <v>6636</v>
      </c>
      <c r="R4419" t="s">
        <v>6636</v>
      </c>
      <c r="S4419" s="12">
        <v>1</v>
      </c>
      <c r="T4419" s="13"/>
      <c r="U4419" t="s">
        <v>6636</v>
      </c>
    </row>
    <row r="4420" spans="1:21" x14ac:dyDescent="0.25">
      <c r="A4420" t="s">
        <v>6614</v>
      </c>
      <c r="B4420" s="12"/>
      <c r="C4420" t="s">
        <v>10911</v>
      </c>
      <c r="D4420" s="11">
        <v>46214</v>
      </c>
      <c r="E4420" t="s">
        <v>10912</v>
      </c>
      <c r="F4420" t="s">
        <v>6617</v>
      </c>
      <c r="G4420" t="s">
        <v>6636</v>
      </c>
      <c r="H4420" t="s">
        <v>200</v>
      </c>
      <c r="I4420" t="s">
        <v>6636</v>
      </c>
      <c r="J4420" t="s">
        <v>6636</v>
      </c>
      <c r="K4420" t="s">
        <v>6636</v>
      </c>
      <c r="L4420" t="s">
        <v>6636</v>
      </c>
      <c r="M4420" t="s">
        <v>10913</v>
      </c>
      <c r="N4420" t="s">
        <v>6761</v>
      </c>
      <c r="O4420" t="s">
        <v>6771</v>
      </c>
      <c r="P4420">
        <v>2270000</v>
      </c>
      <c r="Q4420" t="s">
        <v>6636</v>
      </c>
      <c r="R4420" t="s">
        <v>6636</v>
      </c>
      <c r="S4420" s="12">
        <v>1</v>
      </c>
      <c r="T4420" s="13"/>
      <c r="U4420" t="s">
        <v>6636</v>
      </c>
    </row>
    <row r="4421" spans="1:21" x14ac:dyDescent="0.25">
      <c r="A4421" t="s">
        <v>6614</v>
      </c>
      <c r="B4421" s="12"/>
      <c r="C4421" t="s">
        <v>10914</v>
      </c>
      <c r="D4421" s="11">
        <v>46217</v>
      </c>
      <c r="E4421" t="s">
        <v>10915</v>
      </c>
      <c r="F4421" t="s">
        <v>6617</v>
      </c>
      <c r="G4421" t="s">
        <v>6636</v>
      </c>
      <c r="H4421" t="s">
        <v>200</v>
      </c>
      <c r="I4421" t="s">
        <v>6636</v>
      </c>
      <c r="J4421" t="s">
        <v>6636</v>
      </c>
      <c r="K4421" t="s">
        <v>6636</v>
      </c>
      <c r="L4421" t="s">
        <v>6636</v>
      </c>
      <c r="M4421" t="s">
        <v>6636</v>
      </c>
      <c r="N4421" t="s">
        <v>6636</v>
      </c>
      <c r="O4421" t="s">
        <v>6636</v>
      </c>
      <c r="P4421">
        <v>2095000</v>
      </c>
      <c r="Q4421" t="s">
        <v>6636</v>
      </c>
      <c r="R4421" t="s">
        <v>6636</v>
      </c>
      <c r="S4421" s="12">
        <v>1</v>
      </c>
      <c r="T4421" s="13"/>
      <c r="U4421" t="s">
        <v>6636</v>
      </c>
    </row>
    <row r="4422" spans="1:21" x14ac:dyDescent="0.25">
      <c r="A4422" t="s">
        <v>6614</v>
      </c>
      <c r="B4422" s="12"/>
      <c r="C4422" t="s">
        <v>10916</v>
      </c>
      <c r="D4422" s="11">
        <v>46217</v>
      </c>
      <c r="E4422" t="s">
        <v>10917</v>
      </c>
      <c r="F4422" t="s">
        <v>6617</v>
      </c>
      <c r="G4422" t="s">
        <v>6636</v>
      </c>
      <c r="H4422" t="s">
        <v>200</v>
      </c>
      <c r="I4422" t="s">
        <v>6636</v>
      </c>
      <c r="J4422" t="s">
        <v>6636</v>
      </c>
      <c r="K4422" t="s">
        <v>6636</v>
      </c>
      <c r="L4422" t="s">
        <v>6636</v>
      </c>
      <c r="M4422" t="s">
        <v>6636</v>
      </c>
      <c r="N4422" t="s">
        <v>6636</v>
      </c>
      <c r="O4422" t="s">
        <v>6636</v>
      </c>
      <c r="P4422">
        <v>2275000</v>
      </c>
      <c r="Q4422" t="s">
        <v>6636</v>
      </c>
      <c r="R4422" t="s">
        <v>6636</v>
      </c>
      <c r="S4422" s="12">
        <v>1</v>
      </c>
      <c r="T4422" s="13"/>
      <c r="U4422" t="s">
        <v>6636</v>
      </c>
    </row>
    <row r="4423" spans="1:21" x14ac:dyDescent="0.25">
      <c r="A4423" t="s">
        <v>6614</v>
      </c>
      <c r="B4423" s="12"/>
      <c r="C4423" t="s">
        <v>10918</v>
      </c>
      <c r="D4423" s="11">
        <v>46217</v>
      </c>
      <c r="E4423" t="s">
        <v>10919</v>
      </c>
      <c r="F4423" t="s">
        <v>6617</v>
      </c>
      <c r="G4423" t="s">
        <v>6636</v>
      </c>
      <c r="H4423" t="s">
        <v>200</v>
      </c>
      <c r="I4423" t="s">
        <v>6636</v>
      </c>
      <c r="J4423" t="s">
        <v>6636</v>
      </c>
      <c r="K4423" t="s">
        <v>6636</v>
      </c>
      <c r="L4423" t="s">
        <v>6636</v>
      </c>
      <c r="M4423" t="s">
        <v>10920</v>
      </c>
      <c r="N4423" t="s">
        <v>6761</v>
      </c>
      <c r="O4423" t="s">
        <v>7185</v>
      </c>
      <c r="P4423">
        <v>3740000</v>
      </c>
      <c r="Q4423" t="s">
        <v>6636</v>
      </c>
      <c r="R4423" t="s">
        <v>6636</v>
      </c>
      <c r="S4423" s="12">
        <v>1</v>
      </c>
      <c r="T4423" s="13"/>
      <c r="U4423" t="s">
        <v>6636</v>
      </c>
    </row>
    <row r="4424" spans="1:21" x14ac:dyDescent="0.25">
      <c r="A4424" t="s">
        <v>6614</v>
      </c>
      <c r="B4424" s="12"/>
      <c r="C4424" t="s">
        <v>10921</v>
      </c>
      <c r="D4424" s="11">
        <v>46218</v>
      </c>
      <c r="E4424" t="s">
        <v>10922</v>
      </c>
      <c r="F4424" t="s">
        <v>6617</v>
      </c>
      <c r="G4424" t="s">
        <v>6636</v>
      </c>
      <c r="H4424" t="s">
        <v>200</v>
      </c>
      <c r="I4424" t="s">
        <v>6636</v>
      </c>
      <c r="J4424" t="s">
        <v>6636</v>
      </c>
      <c r="K4424" t="s">
        <v>6636</v>
      </c>
      <c r="L4424" t="s">
        <v>6636</v>
      </c>
      <c r="M4424" t="s">
        <v>6636</v>
      </c>
      <c r="N4424" t="s">
        <v>6636</v>
      </c>
      <c r="O4424" t="s">
        <v>6636</v>
      </c>
      <c r="P4424">
        <v>2316000</v>
      </c>
      <c r="Q4424" t="s">
        <v>6867</v>
      </c>
      <c r="R4424" t="s">
        <v>6911</v>
      </c>
      <c r="S4424" s="12">
        <v>1</v>
      </c>
      <c r="T4424" s="13"/>
      <c r="U4424" t="s">
        <v>7560</v>
      </c>
    </row>
    <row r="4425" spans="1:21" x14ac:dyDescent="0.25">
      <c r="A4425" t="s">
        <v>6983</v>
      </c>
      <c r="B4425" s="12"/>
      <c r="C4425" t="s">
        <v>10923</v>
      </c>
      <c r="D4425" s="11">
        <v>46182</v>
      </c>
      <c r="E4425" t="s">
        <v>10924</v>
      </c>
      <c r="F4425" t="s">
        <v>6617</v>
      </c>
      <c r="G4425" t="s">
        <v>10925</v>
      </c>
      <c r="H4425" t="s">
        <v>10926</v>
      </c>
      <c r="I4425" t="s">
        <v>65</v>
      </c>
      <c r="J4425" t="s">
        <v>219</v>
      </c>
      <c r="K4425" t="s">
        <v>6636</v>
      </c>
      <c r="L4425" t="s">
        <v>6636</v>
      </c>
      <c r="M4425" t="s">
        <v>10927</v>
      </c>
      <c r="N4425" t="s">
        <v>7044</v>
      </c>
      <c r="O4425" t="s">
        <v>7045</v>
      </c>
      <c r="P4425">
        <v>2729900</v>
      </c>
      <c r="Q4425" t="s">
        <v>6636</v>
      </c>
      <c r="R4425" t="s">
        <v>6636</v>
      </c>
      <c r="S4425" s="12">
        <v>1</v>
      </c>
      <c r="T4425" s="13">
        <v>45498</v>
      </c>
      <c r="U4425" t="s">
        <v>6636</v>
      </c>
    </row>
    <row r="4426" spans="1:21" x14ac:dyDescent="0.25">
      <c r="A4426" t="s">
        <v>6614</v>
      </c>
      <c r="B4426" s="12"/>
      <c r="C4426" t="s">
        <v>10928</v>
      </c>
      <c r="D4426" s="11">
        <v>46200</v>
      </c>
      <c r="E4426" t="s">
        <v>10929</v>
      </c>
      <c r="F4426" t="s">
        <v>6617</v>
      </c>
      <c r="G4426" t="s">
        <v>6636</v>
      </c>
      <c r="H4426" t="s">
        <v>3908</v>
      </c>
      <c r="I4426" t="s">
        <v>6636</v>
      </c>
      <c r="J4426" t="s">
        <v>6636</v>
      </c>
      <c r="K4426" t="s">
        <v>6636</v>
      </c>
      <c r="L4426" t="s">
        <v>6636</v>
      </c>
      <c r="M4426" t="s">
        <v>10930</v>
      </c>
      <c r="N4426" t="s">
        <v>6761</v>
      </c>
      <c r="O4426" t="s">
        <v>6762</v>
      </c>
      <c r="P4426">
        <v>2200000</v>
      </c>
      <c r="Q4426" t="s">
        <v>6636</v>
      </c>
      <c r="R4426" t="s">
        <v>6636</v>
      </c>
      <c r="S4426" s="12">
        <v>1</v>
      </c>
      <c r="T4426" s="13"/>
      <c r="U4426" t="s">
        <v>7560</v>
      </c>
    </row>
    <row r="4427" spans="1:21" x14ac:dyDescent="0.25">
      <c r="A4427" t="s">
        <v>6983</v>
      </c>
      <c r="B4427" s="12"/>
      <c r="C4427" t="s">
        <v>7036</v>
      </c>
      <c r="D4427" s="11">
        <v>46194</v>
      </c>
      <c r="E4427" t="s">
        <v>7037</v>
      </c>
      <c r="F4427" t="s">
        <v>6617</v>
      </c>
      <c r="G4427" t="s">
        <v>7027</v>
      </c>
      <c r="H4427" t="s">
        <v>519</v>
      </c>
      <c r="I4427" t="s">
        <v>55</v>
      </c>
      <c r="J4427" t="s">
        <v>44</v>
      </c>
      <c r="K4427" t="s">
        <v>6636</v>
      </c>
      <c r="L4427" t="s">
        <v>6636</v>
      </c>
      <c r="M4427" t="s">
        <v>6636</v>
      </c>
      <c r="N4427" t="s">
        <v>6636</v>
      </c>
      <c r="O4427" t="s">
        <v>6636</v>
      </c>
      <c r="P4427">
        <v>18252000</v>
      </c>
      <c r="Q4427" t="s">
        <v>6867</v>
      </c>
      <c r="R4427" t="s">
        <v>6779</v>
      </c>
      <c r="S4427" s="12">
        <v>1</v>
      </c>
      <c r="T4427" s="13">
        <v>76050</v>
      </c>
      <c r="U4427" t="s">
        <v>7031</v>
      </c>
    </row>
    <row r="4428" spans="1:21" x14ac:dyDescent="0.25">
      <c r="A4428" t="s">
        <v>6614</v>
      </c>
      <c r="B4428" s="12"/>
      <c r="C4428" t="s">
        <v>10931</v>
      </c>
      <c r="D4428" s="11">
        <v>46196</v>
      </c>
      <c r="E4428" t="s">
        <v>10932</v>
      </c>
      <c r="F4428" t="s">
        <v>6617</v>
      </c>
      <c r="G4428" t="s">
        <v>6636</v>
      </c>
      <c r="H4428" t="s">
        <v>519</v>
      </c>
      <c r="I4428" t="s">
        <v>6636</v>
      </c>
      <c r="J4428" t="s">
        <v>6636</v>
      </c>
      <c r="K4428" t="s">
        <v>6636</v>
      </c>
      <c r="L4428" t="s">
        <v>6636</v>
      </c>
      <c r="M4428" t="s">
        <v>6636</v>
      </c>
      <c r="N4428" t="s">
        <v>6636</v>
      </c>
      <c r="O4428" t="s">
        <v>6636</v>
      </c>
      <c r="P4428">
        <v>4050000</v>
      </c>
      <c r="Q4428" t="s">
        <v>6636</v>
      </c>
      <c r="R4428" t="s">
        <v>6636</v>
      </c>
      <c r="S4428" s="12">
        <v>1</v>
      </c>
      <c r="T4428" s="13"/>
      <c r="U4428" t="s">
        <v>6636</v>
      </c>
    </row>
    <row r="4429" spans="1:21" x14ac:dyDescent="0.25">
      <c r="A4429" t="s">
        <v>6614</v>
      </c>
      <c r="B4429" s="12"/>
      <c r="C4429" t="s">
        <v>10933</v>
      </c>
      <c r="D4429" s="11">
        <v>46211</v>
      </c>
      <c r="E4429" t="s">
        <v>10934</v>
      </c>
      <c r="F4429" t="s">
        <v>6617</v>
      </c>
      <c r="G4429" t="s">
        <v>6636</v>
      </c>
      <c r="H4429" t="s">
        <v>519</v>
      </c>
      <c r="I4429" t="s">
        <v>6636</v>
      </c>
      <c r="J4429" t="s">
        <v>6636</v>
      </c>
      <c r="K4429" t="s">
        <v>6636</v>
      </c>
      <c r="L4429" t="s">
        <v>6636</v>
      </c>
      <c r="M4429" t="s">
        <v>10935</v>
      </c>
      <c r="N4429" t="s">
        <v>6761</v>
      </c>
      <c r="O4429" t="s">
        <v>7185</v>
      </c>
      <c r="P4429">
        <v>3590000</v>
      </c>
      <c r="Q4429" t="s">
        <v>6636</v>
      </c>
      <c r="R4429" t="s">
        <v>6636</v>
      </c>
      <c r="S4429" s="12">
        <v>1</v>
      </c>
      <c r="T4429" s="13"/>
      <c r="U4429" t="s">
        <v>6636</v>
      </c>
    </row>
    <row r="4430" spans="1:21" x14ac:dyDescent="0.25">
      <c r="A4430" t="s">
        <v>6614</v>
      </c>
      <c r="B4430" s="12"/>
      <c r="C4430" t="s">
        <v>10936</v>
      </c>
      <c r="D4430" s="11">
        <v>46212</v>
      </c>
      <c r="E4430" t="s">
        <v>10937</v>
      </c>
      <c r="F4430" t="s">
        <v>6617</v>
      </c>
      <c r="G4430" t="s">
        <v>6636</v>
      </c>
      <c r="H4430" t="s">
        <v>519</v>
      </c>
      <c r="I4430" t="s">
        <v>6636</v>
      </c>
      <c r="J4430" t="s">
        <v>6636</v>
      </c>
      <c r="K4430" t="s">
        <v>6636</v>
      </c>
      <c r="L4430" t="s">
        <v>6636</v>
      </c>
      <c r="M4430" t="s">
        <v>6636</v>
      </c>
      <c r="N4430" t="s">
        <v>6636</v>
      </c>
      <c r="O4430" t="s">
        <v>6636</v>
      </c>
      <c r="P4430">
        <v>3899000</v>
      </c>
      <c r="Q4430" t="s">
        <v>6636</v>
      </c>
      <c r="R4430" t="s">
        <v>6636</v>
      </c>
      <c r="S4430" s="12">
        <v>1</v>
      </c>
      <c r="T4430" s="13"/>
      <c r="U4430" t="s">
        <v>6636</v>
      </c>
    </row>
    <row r="4431" spans="1:21" x14ac:dyDescent="0.25">
      <c r="A4431" t="s">
        <v>6614</v>
      </c>
      <c r="B4431" s="12"/>
      <c r="C4431" t="s">
        <v>10938</v>
      </c>
      <c r="D4431" s="11">
        <v>46218</v>
      </c>
      <c r="E4431" t="s">
        <v>10939</v>
      </c>
      <c r="F4431" t="s">
        <v>6617</v>
      </c>
      <c r="G4431" t="s">
        <v>6636</v>
      </c>
      <c r="H4431" t="s">
        <v>519</v>
      </c>
      <c r="I4431" t="s">
        <v>6636</v>
      </c>
      <c r="J4431" t="s">
        <v>6636</v>
      </c>
      <c r="K4431" t="s">
        <v>6636</v>
      </c>
      <c r="L4431" t="s">
        <v>6636</v>
      </c>
      <c r="M4431" t="s">
        <v>10940</v>
      </c>
      <c r="N4431" t="s">
        <v>6761</v>
      </c>
      <c r="O4431" t="s">
        <v>6771</v>
      </c>
      <c r="P4431">
        <v>2300000</v>
      </c>
      <c r="Q4431" t="s">
        <v>6636</v>
      </c>
      <c r="R4431" t="s">
        <v>6636</v>
      </c>
      <c r="S4431" s="12">
        <v>1</v>
      </c>
      <c r="T4431" s="13"/>
      <c r="U4431" t="s">
        <v>6636</v>
      </c>
    </row>
    <row r="4432" spans="1:21" x14ac:dyDescent="0.25">
      <c r="A4432" t="s">
        <v>6614</v>
      </c>
      <c r="B4432" s="12"/>
      <c r="C4432" t="s">
        <v>10941</v>
      </c>
      <c r="D4432" s="11">
        <v>46191</v>
      </c>
      <c r="E4432" t="s">
        <v>10942</v>
      </c>
      <c r="F4432" t="s">
        <v>6617</v>
      </c>
      <c r="G4432" t="s">
        <v>6636</v>
      </c>
      <c r="H4432" t="s">
        <v>5572</v>
      </c>
      <c r="I4432" t="s">
        <v>6636</v>
      </c>
      <c r="J4432" t="s">
        <v>6636</v>
      </c>
      <c r="K4432" t="s">
        <v>6636</v>
      </c>
      <c r="L4432" t="s">
        <v>6636</v>
      </c>
      <c r="M4432" t="s">
        <v>6636</v>
      </c>
      <c r="N4432" t="s">
        <v>6636</v>
      </c>
      <c r="O4432" t="s">
        <v>6636</v>
      </c>
      <c r="P4432">
        <v>2861500</v>
      </c>
      <c r="Q4432" t="s">
        <v>6867</v>
      </c>
      <c r="R4432" t="s">
        <v>10943</v>
      </c>
      <c r="S4432" s="12">
        <v>1</v>
      </c>
      <c r="T4432" s="13"/>
      <c r="U4432" t="s">
        <v>6636</v>
      </c>
    </row>
    <row r="4433" spans="1:21" x14ac:dyDescent="0.25">
      <c r="A4433" t="s">
        <v>6614</v>
      </c>
      <c r="B4433" s="12"/>
      <c r="C4433" t="s">
        <v>10944</v>
      </c>
      <c r="D4433" s="11">
        <v>46190</v>
      </c>
      <c r="E4433" t="s">
        <v>10945</v>
      </c>
      <c r="F4433" t="s">
        <v>6617</v>
      </c>
      <c r="G4433" t="s">
        <v>6636</v>
      </c>
      <c r="H4433" t="s">
        <v>954</v>
      </c>
      <c r="I4433" t="s">
        <v>6636</v>
      </c>
      <c r="J4433" t="s">
        <v>6636</v>
      </c>
      <c r="K4433" t="s">
        <v>6636</v>
      </c>
      <c r="L4433" t="s">
        <v>6636</v>
      </c>
      <c r="M4433" t="s">
        <v>6636</v>
      </c>
      <c r="N4433" t="s">
        <v>6636</v>
      </c>
      <c r="O4433" t="s">
        <v>6636</v>
      </c>
      <c r="P4433">
        <v>2100000</v>
      </c>
      <c r="Q4433" t="s">
        <v>6778</v>
      </c>
      <c r="R4433" t="s">
        <v>6911</v>
      </c>
      <c r="S4433" s="12">
        <v>1</v>
      </c>
      <c r="T4433" s="13"/>
      <c r="U4433" t="s">
        <v>7056</v>
      </c>
    </row>
    <row r="4434" spans="1:21" x14ac:dyDescent="0.25">
      <c r="A4434" t="s">
        <v>6614</v>
      </c>
      <c r="B4434" s="12"/>
      <c r="C4434" t="s">
        <v>10946</v>
      </c>
      <c r="D4434" s="11">
        <v>46202</v>
      </c>
      <c r="E4434" t="s">
        <v>10947</v>
      </c>
      <c r="F4434" t="s">
        <v>6617</v>
      </c>
      <c r="G4434" t="s">
        <v>6636</v>
      </c>
      <c r="H4434" t="s">
        <v>954</v>
      </c>
      <c r="I4434" t="s">
        <v>6636</v>
      </c>
      <c r="J4434" t="s">
        <v>6636</v>
      </c>
      <c r="K4434" t="s">
        <v>6636</v>
      </c>
      <c r="L4434" t="s">
        <v>6636</v>
      </c>
      <c r="M4434" t="s">
        <v>6636</v>
      </c>
      <c r="N4434" t="s">
        <v>6636</v>
      </c>
      <c r="O4434" t="s">
        <v>6636</v>
      </c>
      <c r="P4434">
        <v>3790000</v>
      </c>
      <c r="Q4434" t="s">
        <v>6636</v>
      </c>
      <c r="R4434" t="s">
        <v>6636</v>
      </c>
      <c r="S4434" s="12">
        <v>1</v>
      </c>
      <c r="T4434" s="13"/>
      <c r="U4434" t="s">
        <v>7056</v>
      </c>
    </row>
    <row r="4435" spans="1:21" x14ac:dyDescent="0.25">
      <c r="A4435" t="s">
        <v>6614</v>
      </c>
      <c r="B4435" s="12"/>
      <c r="C4435" t="s">
        <v>10948</v>
      </c>
      <c r="D4435" s="11">
        <v>46176</v>
      </c>
      <c r="E4435" t="s">
        <v>10949</v>
      </c>
      <c r="F4435" t="s">
        <v>6617</v>
      </c>
      <c r="G4435" t="s">
        <v>6636</v>
      </c>
      <c r="H4435" t="s">
        <v>478</v>
      </c>
      <c r="I4435" t="s">
        <v>6636</v>
      </c>
      <c r="J4435" t="s">
        <v>6636</v>
      </c>
      <c r="K4435" t="s">
        <v>6636</v>
      </c>
      <c r="L4435" t="s">
        <v>6636</v>
      </c>
      <c r="M4435" t="s">
        <v>6636</v>
      </c>
      <c r="N4435" t="s">
        <v>6636</v>
      </c>
      <c r="O4435" t="s">
        <v>6636</v>
      </c>
      <c r="P4435">
        <v>2007000</v>
      </c>
      <c r="Q4435" t="s">
        <v>6636</v>
      </c>
      <c r="R4435" t="s">
        <v>6636</v>
      </c>
      <c r="S4435" s="12">
        <v>1</v>
      </c>
      <c r="T4435" s="13"/>
      <c r="U4435" t="s">
        <v>6636</v>
      </c>
    </row>
    <row r="4436" spans="1:21" x14ac:dyDescent="0.25">
      <c r="A4436" t="s">
        <v>6614</v>
      </c>
      <c r="B4436" s="12"/>
      <c r="C4436" t="s">
        <v>10950</v>
      </c>
      <c r="D4436" s="11">
        <v>46178</v>
      </c>
      <c r="E4436" t="s">
        <v>10951</v>
      </c>
      <c r="F4436" t="s">
        <v>6617</v>
      </c>
      <c r="G4436" t="s">
        <v>6636</v>
      </c>
      <c r="H4436" t="s">
        <v>478</v>
      </c>
      <c r="I4436" t="s">
        <v>6636</v>
      </c>
      <c r="J4436" t="s">
        <v>6636</v>
      </c>
      <c r="K4436" t="s">
        <v>6636</v>
      </c>
      <c r="L4436" t="s">
        <v>6636</v>
      </c>
      <c r="M4436" t="s">
        <v>6636</v>
      </c>
      <c r="N4436" t="s">
        <v>6636</v>
      </c>
      <c r="O4436" t="s">
        <v>6636</v>
      </c>
      <c r="P4436">
        <v>2950000</v>
      </c>
      <c r="Q4436" t="s">
        <v>6636</v>
      </c>
      <c r="R4436" t="s">
        <v>6636</v>
      </c>
      <c r="S4436" s="12">
        <v>1</v>
      </c>
      <c r="T4436" s="13"/>
      <c r="U4436" t="s">
        <v>6636</v>
      </c>
    </row>
    <row r="4437" spans="1:21" x14ac:dyDescent="0.25">
      <c r="A4437" t="s">
        <v>6614</v>
      </c>
      <c r="B4437" s="12"/>
      <c r="C4437" t="s">
        <v>10952</v>
      </c>
      <c r="D4437" s="11">
        <v>46183</v>
      </c>
      <c r="E4437" t="s">
        <v>10953</v>
      </c>
      <c r="F4437" t="s">
        <v>6617</v>
      </c>
      <c r="G4437" t="s">
        <v>6636</v>
      </c>
      <c r="H4437" t="s">
        <v>478</v>
      </c>
      <c r="I4437" t="s">
        <v>6636</v>
      </c>
      <c r="J4437" t="s">
        <v>6636</v>
      </c>
      <c r="K4437" t="s">
        <v>6636</v>
      </c>
      <c r="L4437" t="s">
        <v>6636</v>
      </c>
      <c r="M4437" t="s">
        <v>10954</v>
      </c>
      <c r="N4437" t="s">
        <v>7044</v>
      </c>
      <c r="O4437" t="s">
        <v>9578</v>
      </c>
      <c r="P4437">
        <v>3080000</v>
      </c>
      <c r="Q4437" t="s">
        <v>6636</v>
      </c>
      <c r="R4437" t="s">
        <v>6636</v>
      </c>
      <c r="S4437" s="12">
        <v>1</v>
      </c>
      <c r="T4437" s="13"/>
      <c r="U4437" t="s">
        <v>6636</v>
      </c>
    </row>
    <row r="4438" spans="1:21" x14ac:dyDescent="0.25">
      <c r="A4438" t="s">
        <v>6614</v>
      </c>
      <c r="B4438" s="12"/>
      <c r="C4438" t="s">
        <v>10955</v>
      </c>
      <c r="D4438" s="11">
        <v>46187</v>
      </c>
      <c r="E4438" t="s">
        <v>10956</v>
      </c>
      <c r="F4438" t="s">
        <v>6617</v>
      </c>
      <c r="G4438" t="s">
        <v>6636</v>
      </c>
      <c r="H4438" t="s">
        <v>478</v>
      </c>
      <c r="I4438" t="s">
        <v>6636</v>
      </c>
      <c r="J4438" t="s">
        <v>6636</v>
      </c>
      <c r="K4438" t="s">
        <v>6636</v>
      </c>
      <c r="L4438" t="s">
        <v>6636</v>
      </c>
      <c r="M4438" t="s">
        <v>6636</v>
      </c>
      <c r="N4438" t="s">
        <v>6636</v>
      </c>
      <c r="O4438" t="s">
        <v>6636</v>
      </c>
      <c r="P4438">
        <v>2680000</v>
      </c>
      <c r="Q4438" t="s">
        <v>6636</v>
      </c>
      <c r="R4438" t="s">
        <v>6636</v>
      </c>
      <c r="S4438" s="12">
        <v>1</v>
      </c>
      <c r="T4438" s="13"/>
      <c r="U4438" t="s">
        <v>6636</v>
      </c>
    </row>
    <row r="4439" spans="1:21" x14ac:dyDescent="0.25">
      <c r="A4439" t="s">
        <v>6614</v>
      </c>
      <c r="B4439" s="12"/>
      <c r="C4439" t="s">
        <v>10957</v>
      </c>
      <c r="D4439" s="11">
        <v>46187</v>
      </c>
      <c r="E4439" t="s">
        <v>10958</v>
      </c>
      <c r="F4439" t="s">
        <v>6617</v>
      </c>
      <c r="G4439" t="s">
        <v>6636</v>
      </c>
      <c r="H4439" t="s">
        <v>478</v>
      </c>
      <c r="I4439" t="s">
        <v>6636</v>
      </c>
      <c r="J4439" t="s">
        <v>6636</v>
      </c>
      <c r="K4439" t="s">
        <v>6636</v>
      </c>
      <c r="L4439" t="s">
        <v>6636</v>
      </c>
      <c r="M4439" t="s">
        <v>6636</v>
      </c>
      <c r="N4439" t="s">
        <v>6636</v>
      </c>
      <c r="O4439" t="s">
        <v>6636</v>
      </c>
      <c r="P4439">
        <v>2050000</v>
      </c>
      <c r="Q4439" t="s">
        <v>6636</v>
      </c>
      <c r="R4439" t="s">
        <v>6636</v>
      </c>
      <c r="S4439" s="12">
        <v>1</v>
      </c>
      <c r="T4439" s="13"/>
      <c r="U4439" t="s">
        <v>6636</v>
      </c>
    </row>
    <row r="4440" spans="1:21" x14ac:dyDescent="0.25">
      <c r="A4440" t="s">
        <v>6614</v>
      </c>
      <c r="B4440" s="12"/>
      <c r="C4440" t="s">
        <v>10959</v>
      </c>
      <c r="D4440" s="11">
        <v>46187</v>
      </c>
      <c r="E4440" t="s">
        <v>10960</v>
      </c>
      <c r="F4440" t="s">
        <v>6617</v>
      </c>
      <c r="G4440" t="s">
        <v>6636</v>
      </c>
      <c r="H4440" t="s">
        <v>478</v>
      </c>
      <c r="I4440" t="s">
        <v>6636</v>
      </c>
      <c r="J4440" t="s">
        <v>6636</v>
      </c>
      <c r="K4440" t="s">
        <v>6636</v>
      </c>
      <c r="L4440" t="s">
        <v>6636</v>
      </c>
      <c r="M4440" t="s">
        <v>10961</v>
      </c>
      <c r="N4440" t="s">
        <v>7044</v>
      </c>
      <c r="O4440" t="s">
        <v>7765</v>
      </c>
      <c r="P4440">
        <v>2500000</v>
      </c>
      <c r="Q4440" t="s">
        <v>6636</v>
      </c>
      <c r="R4440" t="s">
        <v>6636</v>
      </c>
      <c r="S4440" s="12">
        <v>1</v>
      </c>
      <c r="T4440" s="13"/>
      <c r="U4440" t="s">
        <v>6636</v>
      </c>
    </row>
    <row r="4441" spans="1:21" x14ac:dyDescent="0.25">
      <c r="A4441" t="s">
        <v>6614</v>
      </c>
      <c r="B4441" s="12"/>
      <c r="C4441" t="s">
        <v>10962</v>
      </c>
      <c r="D4441" s="11">
        <v>46191</v>
      </c>
      <c r="E4441" t="s">
        <v>10963</v>
      </c>
      <c r="F4441" t="s">
        <v>6617</v>
      </c>
      <c r="G4441" t="s">
        <v>6636</v>
      </c>
      <c r="H4441" t="s">
        <v>478</v>
      </c>
      <c r="I4441" t="s">
        <v>6636</v>
      </c>
      <c r="J4441" t="s">
        <v>6636</v>
      </c>
      <c r="K4441" t="s">
        <v>6636</v>
      </c>
      <c r="L4441" t="s">
        <v>6636</v>
      </c>
      <c r="M4441" t="s">
        <v>6636</v>
      </c>
      <c r="N4441" t="s">
        <v>6636</v>
      </c>
      <c r="O4441" t="s">
        <v>6636</v>
      </c>
      <c r="P4441">
        <v>2000000</v>
      </c>
      <c r="Q4441" t="s">
        <v>6636</v>
      </c>
      <c r="R4441" t="s">
        <v>6636</v>
      </c>
      <c r="S4441" s="12">
        <v>1</v>
      </c>
      <c r="T4441" s="13"/>
      <c r="U4441" t="s">
        <v>6636</v>
      </c>
    </row>
    <row r="4442" spans="1:21" x14ac:dyDescent="0.25">
      <c r="A4442" t="s">
        <v>6614</v>
      </c>
      <c r="B4442" s="12"/>
      <c r="C4442" t="s">
        <v>10964</v>
      </c>
      <c r="D4442" s="11">
        <v>46193</v>
      </c>
      <c r="E4442" t="s">
        <v>10965</v>
      </c>
      <c r="F4442" t="s">
        <v>6617</v>
      </c>
      <c r="G4442" t="s">
        <v>6636</v>
      </c>
      <c r="H4442" t="s">
        <v>478</v>
      </c>
      <c r="I4442" t="s">
        <v>6636</v>
      </c>
      <c r="J4442" t="s">
        <v>6636</v>
      </c>
      <c r="K4442" t="s">
        <v>6636</v>
      </c>
      <c r="L4442" t="s">
        <v>6636</v>
      </c>
      <c r="M4442" t="s">
        <v>6636</v>
      </c>
      <c r="N4442" t="s">
        <v>6636</v>
      </c>
      <c r="O4442" t="s">
        <v>6636</v>
      </c>
      <c r="P4442">
        <v>4650000</v>
      </c>
      <c r="Q4442" t="s">
        <v>6636</v>
      </c>
      <c r="R4442" t="s">
        <v>6636</v>
      </c>
      <c r="S4442" s="12">
        <v>1</v>
      </c>
      <c r="T4442" s="13"/>
      <c r="U4442" t="s">
        <v>6636</v>
      </c>
    </row>
    <row r="4443" spans="1:21" x14ac:dyDescent="0.25">
      <c r="A4443" t="s">
        <v>6614</v>
      </c>
      <c r="B4443" s="12"/>
      <c r="C4443" t="s">
        <v>10966</v>
      </c>
      <c r="D4443" s="11">
        <v>46194</v>
      </c>
      <c r="E4443" t="s">
        <v>10967</v>
      </c>
      <c r="F4443" t="s">
        <v>6617</v>
      </c>
      <c r="G4443" t="s">
        <v>6636</v>
      </c>
      <c r="H4443" t="s">
        <v>478</v>
      </c>
      <c r="I4443" t="s">
        <v>6636</v>
      </c>
      <c r="J4443" t="s">
        <v>6636</v>
      </c>
      <c r="K4443" t="s">
        <v>6636</v>
      </c>
      <c r="L4443" t="s">
        <v>6636</v>
      </c>
      <c r="M4443" t="s">
        <v>6636</v>
      </c>
      <c r="N4443" t="s">
        <v>6636</v>
      </c>
      <c r="O4443" t="s">
        <v>6636</v>
      </c>
      <c r="P4443">
        <v>2000000</v>
      </c>
      <c r="Q4443" t="s">
        <v>6778</v>
      </c>
      <c r="R4443" t="s">
        <v>6779</v>
      </c>
      <c r="S4443" s="12">
        <v>1</v>
      </c>
      <c r="T4443" s="13"/>
      <c r="U4443" t="s">
        <v>6636</v>
      </c>
    </row>
    <row r="4444" spans="1:21" x14ac:dyDescent="0.25">
      <c r="A4444" t="s">
        <v>6614</v>
      </c>
      <c r="B4444" s="12"/>
      <c r="C4444" t="s">
        <v>10968</v>
      </c>
      <c r="D4444" s="11">
        <v>46194</v>
      </c>
      <c r="E4444" t="s">
        <v>10969</v>
      </c>
      <c r="F4444" t="s">
        <v>6617</v>
      </c>
      <c r="G4444" t="s">
        <v>6636</v>
      </c>
      <c r="H4444" t="s">
        <v>478</v>
      </c>
      <c r="I4444" t="s">
        <v>6636</v>
      </c>
      <c r="J4444" t="s">
        <v>6636</v>
      </c>
      <c r="K4444" t="s">
        <v>6636</v>
      </c>
      <c r="L4444" t="s">
        <v>6636</v>
      </c>
      <c r="M4444" t="s">
        <v>6636</v>
      </c>
      <c r="N4444" t="s">
        <v>6636</v>
      </c>
      <c r="O4444" t="s">
        <v>6636</v>
      </c>
      <c r="P4444">
        <v>2490000</v>
      </c>
      <c r="Q4444" t="s">
        <v>6636</v>
      </c>
      <c r="R4444" t="s">
        <v>6636</v>
      </c>
      <c r="S4444" s="12">
        <v>1</v>
      </c>
      <c r="T4444" s="13"/>
      <c r="U4444" t="s">
        <v>6721</v>
      </c>
    </row>
    <row r="4445" spans="1:21" x14ac:dyDescent="0.25">
      <c r="A4445" t="s">
        <v>6614</v>
      </c>
      <c r="B4445" s="12"/>
      <c r="C4445" t="s">
        <v>10970</v>
      </c>
      <c r="D4445" s="11">
        <v>46196</v>
      </c>
      <c r="E4445" t="s">
        <v>10971</v>
      </c>
      <c r="F4445" t="s">
        <v>6617</v>
      </c>
      <c r="G4445" t="s">
        <v>6636</v>
      </c>
      <c r="H4445" t="s">
        <v>478</v>
      </c>
      <c r="I4445" t="s">
        <v>6636</v>
      </c>
      <c r="J4445" t="s">
        <v>6636</v>
      </c>
      <c r="K4445" t="s">
        <v>6636</v>
      </c>
      <c r="L4445" t="s">
        <v>6636</v>
      </c>
      <c r="M4445" t="s">
        <v>6636</v>
      </c>
      <c r="N4445" t="s">
        <v>6636</v>
      </c>
      <c r="O4445" t="s">
        <v>6636</v>
      </c>
      <c r="P4445">
        <v>2000000</v>
      </c>
      <c r="Q4445" t="s">
        <v>6636</v>
      </c>
      <c r="R4445" t="s">
        <v>6636</v>
      </c>
      <c r="S4445" s="12">
        <v>1</v>
      </c>
      <c r="T4445" s="13"/>
      <c r="U4445" t="s">
        <v>6636</v>
      </c>
    </row>
    <row r="4446" spans="1:21" x14ac:dyDescent="0.25">
      <c r="A4446" t="s">
        <v>6614</v>
      </c>
      <c r="B4446" s="12"/>
      <c r="C4446" t="s">
        <v>10972</v>
      </c>
      <c r="D4446" s="11">
        <v>46201</v>
      </c>
      <c r="E4446" t="s">
        <v>10973</v>
      </c>
      <c r="F4446" t="s">
        <v>6617</v>
      </c>
      <c r="G4446" t="s">
        <v>6636</v>
      </c>
      <c r="H4446" t="s">
        <v>478</v>
      </c>
      <c r="I4446" t="s">
        <v>6636</v>
      </c>
      <c r="J4446" t="s">
        <v>6636</v>
      </c>
      <c r="K4446" t="s">
        <v>6636</v>
      </c>
      <c r="L4446" t="s">
        <v>6636</v>
      </c>
      <c r="M4446" t="s">
        <v>10974</v>
      </c>
      <c r="N4446" t="s">
        <v>6761</v>
      </c>
      <c r="O4446" t="s">
        <v>6771</v>
      </c>
      <c r="P4446">
        <v>2380000</v>
      </c>
      <c r="Q4446" t="s">
        <v>6636</v>
      </c>
      <c r="R4446" t="s">
        <v>6636</v>
      </c>
      <c r="S4446" s="12">
        <v>1</v>
      </c>
      <c r="T4446" s="13"/>
      <c r="U4446" t="s">
        <v>6721</v>
      </c>
    </row>
    <row r="4447" spans="1:21" x14ac:dyDescent="0.25">
      <c r="A4447" t="s">
        <v>6614</v>
      </c>
      <c r="B4447" s="12"/>
      <c r="C4447" t="s">
        <v>10975</v>
      </c>
      <c r="D4447" s="11">
        <v>46203</v>
      </c>
      <c r="E4447" t="s">
        <v>10976</v>
      </c>
      <c r="F4447" t="s">
        <v>6617</v>
      </c>
      <c r="G4447" t="s">
        <v>6636</v>
      </c>
      <c r="H4447" t="s">
        <v>478</v>
      </c>
      <c r="I4447" t="s">
        <v>6636</v>
      </c>
      <c r="J4447" t="s">
        <v>6636</v>
      </c>
      <c r="K4447" t="s">
        <v>6636</v>
      </c>
      <c r="L4447" t="s">
        <v>6636</v>
      </c>
      <c r="M4447" t="s">
        <v>10977</v>
      </c>
      <c r="N4447" t="s">
        <v>7044</v>
      </c>
      <c r="O4447" t="s">
        <v>7684</v>
      </c>
      <c r="P4447">
        <v>2690000</v>
      </c>
      <c r="Q4447" t="s">
        <v>6636</v>
      </c>
      <c r="R4447" t="s">
        <v>6636</v>
      </c>
      <c r="S4447" s="12">
        <v>1</v>
      </c>
      <c r="T4447" s="13"/>
      <c r="U4447" t="s">
        <v>6636</v>
      </c>
    </row>
    <row r="4448" spans="1:21" x14ac:dyDescent="0.25">
      <c r="A4448" t="s">
        <v>6614</v>
      </c>
      <c r="B4448" s="12"/>
      <c r="C4448" t="s">
        <v>10978</v>
      </c>
      <c r="D4448" s="11">
        <v>46205</v>
      </c>
      <c r="E4448" t="s">
        <v>10979</v>
      </c>
      <c r="F4448" t="s">
        <v>6617</v>
      </c>
      <c r="G4448" t="s">
        <v>6636</v>
      </c>
      <c r="H4448" t="s">
        <v>478</v>
      </c>
      <c r="I4448" t="s">
        <v>6636</v>
      </c>
      <c r="J4448" t="s">
        <v>6636</v>
      </c>
      <c r="K4448" t="s">
        <v>6636</v>
      </c>
      <c r="L4448" t="s">
        <v>6636</v>
      </c>
      <c r="M4448" t="s">
        <v>6636</v>
      </c>
      <c r="N4448" t="s">
        <v>6636</v>
      </c>
      <c r="O4448" t="s">
        <v>6636</v>
      </c>
      <c r="P4448">
        <v>4449000</v>
      </c>
      <c r="Q4448" t="s">
        <v>6636</v>
      </c>
      <c r="R4448" t="s">
        <v>6636</v>
      </c>
      <c r="S4448" s="12">
        <v>1</v>
      </c>
      <c r="T4448" s="13"/>
      <c r="U4448" t="s">
        <v>6636</v>
      </c>
    </row>
    <row r="4449" spans="1:21" x14ac:dyDescent="0.25">
      <c r="A4449" t="s">
        <v>6614</v>
      </c>
      <c r="B4449" s="12"/>
      <c r="C4449" t="s">
        <v>10980</v>
      </c>
      <c r="D4449" s="11">
        <v>46210</v>
      </c>
      <c r="E4449" t="s">
        <v>10981</v>
      </c>
      <c r="F4449" t="s">
        <v>6617</v>
      </c>
      <c r="G4449" t="s">
        <v>6636</v>
      </c>
      <c r="H4449" t="s">
        <v>478</v>
      </c>
      <c r="I4449" t="s">
        <v>6636</v>
      </c>
      <c r="J4449" t="s">
        <v>6636</v>
      </c>
      <c r="K4449" t="s">
        <v>6636</v>
      </c>
      <c r="L4449" t="s">
        <v>6636</v>
      </c>
      <c r="M4449" t="s">
        <v>6636</v>
      </c>
      <c r="N4449" t="s">
        <v>6636</v>
      </c>
      <c r="O4449" t="s">
        <v>6636</v>
      </c>
      <c r="P4449">
        <v>1970000</v>
      </c>
      <c r="Q4449" t="s">
        <v>6636</v>
      </c>
      <c r="R4449" t="s">
        <v>6636</v>
      </c>
      <c r="S4449" s="12">
        <v>1</v>
      </c>
      <c r="T4449" s="13"/>
      <c r="U4449" t="s">
        <v>6636</v>
      </c>
    </row>
    <row r="4450" spans="1:21" x14ac:dyDescent="0.25">
      <c r="A4450" t="s">
        <v>6614</v>
      </c>
      <c r="B4450" s="12"/>
      <c r="C4450" t="s">
        <v>10982</v>
      </c>
      <c r="D4450" s="11">
        <v>46212</v>
      </c>
      <c r="E4450" t="s">
        <v>10983</v>
      </c>
      <c r="F4450" t="s">
        <v>6617</v>
      </c>
      <c r="G4450" t="s">
        <v>6636</v>
      </c>
      <c r="H4450" t="s">
        <v>478</v>
      </c>
      <c r="I4450" t="s">
        <v>6636</v>
      </c>
      <c r="J4450" t="s">
        <v>6636</v>
      </c>
      <c r="K4450" t="s">
        <v>6636</v>
      </c>
      <c r="L4450" t="s">
        <v>6636</v>
      </c>
      <c r="M4450" t="s">
        <v>6636</v>
      </c>
      <c r="N4450" t="s">
        <v>6636</v>
      </c>
      <c r="O4450" t="s">
        <v>6636</v>
      </c>
      <c r="P4450">
        <v>2270000</v>
      </c>
      <c r="Q4450" t="s">
        <v>6636</v>
      </c>
      <c r="R4450" t="s">
        <v>6636</v>
      </c>
      <c r="S4450" s="12">
        <v>1</v>
      </c>
      <c r="T4450" s="13"/>
      <c r="U4450" t="s">
        <v>6636</v>
      </c>
    </row>
    <row r="4451" spans="1:21" x14ac:dyDescent="0.25">
      <c r="A4451" t="s">
        <v>6614</v>
      </c>
      <c r="B4451" s="12"/>
      <c r="C4451" t="s">
        <v>10984</v>
      </c>
      <c r="D4451" s="11">
        <v>46212</v>
      </c>
      <c r="E4451" t="s">
        <v>10985</v>
      </c>
      <c r="F4451" t="s">
        <v>6617</v>
      </c>
      <c r="G4451" t="s">
        <v>6636</v>
      </c>
      <c r="H4451" t="s">
        <v>478</v>
      </c>
      <c r="I4451" t="s">
        <v>6636</v>
      </c>
      <c r="J4451" t="s">
        <v>6636</v>
      </c>
      <c r="K4451" t="s">
        <v>6636</v>
      </c>
      <c r="L4451" t="s">
        <v>6636</v>
      </c>
      <c r="M4451" t="s">
        <v>6636</v>
      </c>
      <c r="N4451" t="s">
        <v>6636</v>
      </c>
      <c r="O4451" t="s">
        <v>6636</v>
      </c>
      <c r="P4451">
        <v>1950000</v>
      </c>
      <c r="Q4451" t="s">
        <v>6636</v>
      </c>
      <c r="R4451" t="s">
        <v>6636</v>
      </c>
      <c r="S4451" s="12">
        <v>1</v>
      </c>
      <c r="T4451" s="13"/>
      <c r="U4451" t="s">
        <v>6636</v>
      </c>
    </row>
    <row r="4452" spans="1:21" x14ac:dyDescent="0.25">
      <c r="A4452" t="s">
        <v>6614</v>
      </c>
      <c r="B4452" s="12"/>
      <c r="C4452" t="s">
        <v>10986</v>
      </c>
      <c r="D4452" s="11">
        <v>46214</v>
      </c>
      <c r="E4452" t="s">
        <v>10987</v>
      </c>
      <c r="F4452" t="s">
        <v>6617</v>
      </c>
      <c r="G4452" t="s">
        <v>6636</v>
      </c>
      <c r="H4452" t="s">
        <v>478</v>
      </c>
      <c r="I4452" t="s">
        <v>6636</v>
      </c>
      <c r="J4452" t="s">
        <v>6636</v>
      </c>
      <c r="K4452" t="s">
        <v>6636</v>
      </c>
      <c r="L4452" t="s">
        <v>6636</v>
      </c>
      <c r="M4452" t="s">
        <v>6636</v>
      </c>
      <c r="N4452" t="s">
        <v>6636</v>
      </c>
      <c r="O4452" t="s">
        <v>6636</v>
      </c>
      <c r="P4452">
        <v>2300000</v>
      </c>
      <c r="Q4452" t="s">
        <v>6636</v>
      </c>
      <c r="R4452" t="s">
        <v>6636</v>
      </c>
      <c r="S4452" s="12">
        <v>1</v>
      </c>
      <c r="T4452" s="13"/>
      <c r="U4452" t="s">
        <v>6636</v>
      </c>
    </row>
    <row r="4453" spans="1:21" x14ac:dyDescent="0.25">
      <c r="A4453" t="s">
        <v>6614</v>
      </c>
      <c r="B4453" s="12"/>
      <c r="C4453" t="s">
        <v>10988</v>
      </c>
      <c r="D4453" s="11">
        <v>46215</v>
      </c>
      <c r="E4453" t="s">
        <v>10989</v>
      </c>
      <c r="F4453" t="s">
        <v>6617</v>
      </c>
      <c r="G4453" t="s">
        <v>6636</v>
      </c>
      <c r="H4453" t="s">
        <v>478</v>
      </c>
      <c r="I4453" t="s">
        <v>6636</v>
      </c>
      <c r="J4453" t="s">
        <v>6636</v>
      </c>
      <c r="K4453" t="s">
        <v>6636</v>
      </c>
      <c r="L4453" t="s">
        <v>6636</v>
      </c>
      <c r="M4453" t="s">
        <v>6636</v>
      </c>
      <c r="N4453" t="s">
        <v>6636</v>
      </c>
      <c r="O4453" t="s">
        <v>6636</v>
      </c>
      <c r="P4453">
        <v>1950000</v>
      </c>
      <c r="Q4453" t="s">
        <v>6636</v>
      </c>
      <c r="R4453" t="s">
        <v>6636</v>
      </c>
      <c r="S4453" s="12">
        <v>1</v>
      </c>
      <c r="T4453" s="13"/>
      <c r="U4453" t="s">
        <v>6636</v>
      </c>
    </row>
    <row r="4454" spans="1:21" x14ac:dyDescent="0.25">
      <c r="A4454" t="s">
        <v>6614</v>
      </c>
      <c r="B4454" s="12"/>
      <c r="C4454" t="s">
        <v>10990</v>
      </c>
      <c r="D4454" s="11">
        <v>46215</v>
      </c>
      <c r="E4454" t="s">
        <v>10991</v>
      </c>
      <c r="F4454" t="s">
        <v>6617</v>
      </c>
      <c r="G4454" t="s">
        <v>6636</v>
      </c>
      <c r="H4454" t="s">
        <v>478</v>
      </c>
      <c r="I4454" t="s">
        <v>6636</v>
      </c>
      <c r="J4454" t="s">
        <v>6636</v>
      </c>
      <c r="K4454" t="s">
        <v>6636</v>
      </c>
      <c r="L4454" t="s">
        <v>6636</v>
      </c>
      <c r="M4454" t="s">
        <v>6636</v>
      </c>
      <c r="N4454" t="s">
        <v>6636</v>
      </c>
      <c r="O4454" t="s">
        <v>6636</v>
      </c>
      <c r="P4454">
        <v>2280000</v>
      </c>
      <c r="Q4454" t="s">
        <v>6636</v>
      </c>
      <c r="R4454" t="s">
        <v>6636</v>
      </c>
      <c r="S4454" s="12">
        <v>1</v>
      </c>
      <c r="T4454" s="13"/>
      <c r="U4454" t="s">
        <v>6636</v>
      </c>
    </row>
    <row r="4455" spans="1:21" x14ac:dyDescent="0.25">
      <c r="A4455" t="s">
        <v>6614</v>
      </c>
      <c r="B4455" s="12"/>
      <c r="C4455" t="s">
        <v>10992</v>
      </c>
      <c r="D4455" s="11">
        <v>46217</v>
      </c>
      <c r="E4455" t="s">
        <v>10993</v>
      </c>
      <c r="F4455" t="s">
        <v>6617</v>
      </c>
      <c r="G4455" t="s">
        <v>6636</v>
      </c>
      <c r="H4455" t="s">
        <v>478</v>
      </c>
      <c r="I4455" t="s">
        <v>6636</v>
      </c>
      <c r="J4455" t="s">
        <v>6636</v>
      </c>
      <c r="K4455" t="s">
        <v>6636</v>
      </c>
      <c r="L4455" t="s">
        <v>6636</v>
      </c>
      <c r="M4455" t="s">
        <v>6636</v>
      </c>
      <c r="N4455" t="s">
        <v>6636</v>
      </c>
      <c r="O4455" t="s">
        <v>6636</v>
      </c>
      <c r="P4455">
        <v>2120000</v>
      </c>
      <c r="Q4455" t="s">
        <v>6636</v>
      </c>
      <c r="R4455" t="s">
        <v>6636</v>
      </c>
      <c r="S4455" s="12">
        <v>1</v>
      </c>
      <c r="T4455" s="13"/>
      <c r="U4455" t="s">
        <v>6636</v>
      </c>
    </row>
    <row r="4456" spans="1:21" x14ac:dyDescent="0.25">
      <c r="A4456" t="s">
        <v>6614</v>
      </c>
      <c r="B4456" s="12"/>
      <c r="C4456" t="s">
        <v>10994</v>
      </c>
      <c r="D4456" s="11">
        <v>46218</v>
      </c>
      <c r="E4456" t="s">
        <v>10995</v>
      </c>
      <c r="F4456" t="s">
        <v>6617</v>
      </c>
      <c r="G4456" t="s">
        <v>6636</v>
      </c>
      <c r="H4456" t="s">
        <v>478</v>
      </c>
      <c r="I4456" t="s">
        <v>6636</v>
      </c>
      <c r="J4456" t="s">
        <v>6636</v>
      </c>
      <c r="K4456" t="s">
        <v>6636</v>
      </c>
      <c r="L4456" t="s">
        <v>6636</v>
      </c>
      <c r="M4456" t="s">
        <v>6636</v>
      </c>
      <c r="N4456" t="s">
        <v>6636</v>
      </c>
      <c r="O4456" t="s">
        <v>6636</v>
      </c>
      <c r="P4456">
        <v>2130000</v>
      </c>
      <c r="Q4456" t="s">
        <v>6636</v>
      </c>
      <c r="R4456" t="s">
        <v>6636</v>
      </c>
      <c r="S4456" s="12">
        <v>1</v>
      </c>
      <c r="T4456" s="13"/>
      <c r="U4456" t="s">
        <v>6636</v>
      </c>
    </row>
    <row r="4457" spans="1:21" x14ac:dyDescent="0.25">
      <c r="A4457" t="s">
        <v>6614</v>
      </c>
      <c r="B4457" s="12"/>
      <c r="C4457" t="s">
        <v>10996</v>
      </c>
      <c r="D4457" s="11">
        <v>46185</v>
      </c>
      <c r="E4457" t="s">
        <v>10997</v>
      </c>
      <c r="F4457" t="s">
        <v>6617</v>
      </c>
      <c r="G4457" t="s">
        <v>6636</v>
      </c>
      <c r="H4457" t="s">
        <v>143</v>
      </c>
      <c r="I4457" t="s">
        <v>6636</v>
      </c>
      <c r="J4457" t="s">
        <v>6636</v>
      </c>
      <c r="K4457" t="s">
        <v>6636</v>
      </c>
      <c r="L4457" t="s">
        <v>6636</v>
      </c>
      <c r="M4457" t="s">
        <v>10998</v>
      </c>
      <c r="N4457" t="s">
        <v>6761</v>
      </c>
      <c r="O4457" t="s">
        <v>6762</v>
      </c>
      <c r="P4457">
        <v>2350000</v>
      </c>
      <c r="Q4457" t="s">
        <v>6636</v>
      </c>
      <c r="R4457" t="s">
        <v>6636</v>
      </c>
      <c r="S4457" s="12">
        <v>1</v>
      </c>
      <c r="T4457" s="13"/>
      <c r="U4457" t="s">
        <v>6636</v>
      </c>
    </row>
    <row r="4458" spans="1:21" x14ac:dyDescent="0.25">
      <c r="A4458" t="s">
        <v>6614</v>
      </c>
      <c r="B4458" s="12"/>
      <c r="C4458" t="s">
        <v>10999</v>
      </c>
      <c r="D4458" s="11">
        <v>46185</v>
      </c>
      <c r="E4458" t="s">
        <v>11000</v>
      </c>
      <c r="F4458" t="s">
        <v>6617</v>
      </c>
      <c r="G4458" t="s">
        <v>6636</v>
      </c>
      <c r="H4458" t="s">
        <v>143</v>
      </c>
      <c r="I4458" t="s">
        <v>6636</v>
      </c>
      <c r="J4458" t="s">
        <v>6636</v>
      </c>
      <c r="K4458" t="s">
        <v>6636</v>
      </c>
      <c r="L4458" t="s">
        <v>6636</v>
      </c>
      <c r="M4458" t="s">
        <v>11001</v>
      </c>
      <c r="N4458" t="s">
        <v>6761</v>
      </c>
      <c r="O4458" t="s">
        <v>6771</v>
      </c>
      <c r="P4458">
        <v>2520000</v>
      </c>
      <c r="Q4458" t="s">
        <v>6636</v>
      </c>
      <c r="R4458" t="s">
        <v>6636</v>
      </c>
      <c r="S4458" s="12">
        <v>1</v>
      </c>
      <c r="T4458" s="13"/>
      <c r="U4458" t="s">
        <v>6920</v>
      </c>
    </row>
    <row r="4459" spans="1:21" x14ac:dyDescent="0.25">
      <c r="A4459" t="s">
        <v>6614</v>
      </c>
      <c r="B4459" s="12"/>
      <c r="C4459" t="s">
        <v>11002</v>
      </c>
      <c r="D4459" s="11">
        <v>46187</v>
      </c>
      <c r="E4459" t="s">
        <v>11003</v>
      </c>
      <c r="F4459" t="s">
        <v>6617</v>
      </c>
      <c r="G4459" t="s">
        <v>6636</v>
      </c>
      <c r="H4459" t="s">
        <v>143</v>
      </c>
      <c r="I4459" t="s">
        <v>6636</v>
      </c>
      <c r="J4459" t="s">
        <v>6636</v>
      </c>
      <c r="K4459" t="s">
        <v>6636</v>
      </c>
      <c r="L4459" t="s">
        <v>6636</v>
      </c>
      <c r="M4459" t="s">
        <v>11004</v>
      </c>
      <c r="N4459" t="s">
        <v>6761</v>
      </c>
      <c r="O4459" t="s">
        <v>6862</v>
      </c>
      <c r="P4459">
        <v>3750000</v>
      </c>
      <c r="Q4459" t="s">
        <v>6636</v>
      </c>
      <c r="R4459" t="s">
        <v>6636</v>
      </c>
      <c r="S4459" s="12">
        <v>1</v>
      </c>
      <c r="T4459" s="13"/>
      <c r="U4459" t="s">
        <v>6636</v>
      </c>
    </row>
    <row r="4460" spans="1:21" x14ac:dyDescent="0.25">
      <c r="A4460" t="s">
        <v>6614</v>
      </c>
      <c r="B4460" s="12"/>
      <c r="C4460" t="s">
        <v>11005</v>
      </c>
      <c r="D4460" s="11">
        <v>46187</v>
      </c>
      <c r="E4460" t="s">
        <v>11006</v>
      </c>
      <c r="F4460" t="s">
        <v>6617</v>
      </c>
      <c r="G4460" t="s">
        <v>6636</v>
      </c>
      <c r="H4460" t="s">
        <v>143</v>
      </c>
      <c r="I4460" t="s">
        <v>6636</v>
      </c>
      <c r="J4460" t="s">
        <v>6636</v>
      </c>
      <c r="K4460" t="s">
        <v>6636</v>
      </c>
      <c r="L4460" t="s">
        <v>6636</v>
      </c>
      <c r="M4460" t="s">
        <v>6777</v>
      </c>
      <c r="N4460" t="s">
        <v>6761</v>
      </c>
      <c r="O4460" t="s">
        <v>6762</v>
      </c>
      <c r="P4460">
        <v>2280000</v>
      </c>
      <c r="Q4460" t="s">
        <v>6636</v>
      </c>
      <c r="R4460" t="s">
        <v>6636</v>
      </c>
      <c r="S4460" s="12">
        <v>1</v>
      </c>
      <c r="T4460" s="13"/>
      <c r="U4460" t="s">
        <v>6636</v>
      </c>
    </row>
    <row r="4461" spans="1:21" x14ac:dyDescent="0.25">
      <c r="A4461" t="s">
        <v>6614</v>
      </c>
      <c r="B4461" s="12"/>
      <c r="C4461" t="s">
        <v>11007</v>
      </c>
      <c r="D4461" s="11">
        <v>46188</v>
      </c>
      <c r="E4461" t="s">
        <v>11008</v>
      </c>
      <c r="F4461" t="s">
        <v>6617</v>
      </c>
      <c r="G4461" t="s">
        <v>6636</v>
      </c>
      <c r="H4461" t="s">
        <v>143</v>
      </c>
      <c r="I4461" t="s">
        <v>6636</v>
      </c>
      <c r="J4461" t="s">
        <v>6636</v>
      </c>
      <c r="K4461" t="s">
        <v>6636</v>
      </c>
      <c r="L4461" t="s">
        <v>6636</v>
      </c>
      <c r="M4461" t="s">
        <v>11009</v>
      </c>
      <c r="N4461" t="s">
        <v>6761</v>
      </c>
      <c r="O4461" t="s">
        <v>7185</v>
      </c>
      <c r="P4461">
        <v>3800000</v>
      </c>
      <c r="Q4461" t="s">
        <v>6636</v>
      </c>
      <c r="R4461" t="s">
        <v>6636</v>
      </c>
      <c r="S4461" s="12">
        <v>1</v>
      </c>
      <c r="T4461" s="13"/>
      <c r="U4461" t="s">
        <v>6636</v>
      </c>
    </row>
    <row r="4462" spans="1:21" x14ac:dyDescent="0.25">
      <c r="A4462" t="s">
        <v>6614</v>
      </c>
      <c r="B4462" s="12"/>
      <c r="C4462" t="s">
        <v>11010</v>
      </c>
      <c r="D4462" s="11">
        <v>46196</v>
      </c>
      <c r="E4462" t="s">
        <v>11011</v>
      </c>
      <c r="F4462" t="s">
        <v>6617</v>
      </c>
      <c r="G4462" t="s">
        <v>6636</v>
      </c>
      <c r="H4462" t="s">
        <v>143</v>
      </c>
      <c r="I4462" t="s">
        <v>6636</v>
      </c>
      <c r="J4462" t="s">
        <v>6636</v>
      </c>
      <c r="K4462" t="s">
        <v>6636</v>
      </c>
      <c r="L4462" t="s">
        <v>6636</v>
      </c>
      <c r="M4462" t="s">
        <v>6636</v>
      </c>
      <c r="N4462" t="s">
        <v>6636</v>
      </c>
      <c r="O4462" t="s">
        <v>6636</v>
      </c>
      <c r="P4462">
        <v>1970000</v>
      </c>
      <c r="Q4462" t="s">
        <v>6636</v>
      </c>
      <c r="R4462" t="s">
        <v>6636</v>
      </c>
      <c r="S4462" s="12">
        <v>1</v>
      </c>
      <c r="T4462" s="13"/>
      <c r="U4462" t="s">
        <v>6920</v>
      </c>
    </row>
    <row r="4463" spans="1:21" x14ac:dyDescent="0.25">
      <c r="A4463" t="s">
        <v>6614</v>
      </c>
      <c r="B4463" s="12"/>
      <c r="C4463" t="s">
        <v>11012</v>
      </c>
      <c r="D4463" s="11">
        <v>46198</v>
      </c>
      <c r="E4463" t="s">
        <v>11013</v>
      </c>
      <c r="F4463" t="s">
        <v>6617</v>
      </c>
      <c r="G4463" t="s">
        <v>6636</v>
      </c>
      <c r="H4463" t="s">
        <v>143</v>
      </c>
      <c r="I4463" t="s">
        <v>6636</v>
      </c>
      <c r="J4463" t="s">
        <v>6636</v>
      </c>
      <c r="K4463" t="s">
        <v>6636</v>
      </c>
      <c r="L4463" t="s">
        <v>6636</v>
      </c>
      <c r="M4463" t="s">
        <v>11014</v>
      </c>
      <c r="N4463" t="s">
        <v>6761</v>
      </c>
      <c r="O4463" t="s">
        <v>6862</v>
      </c>
      <c r="P4463">
        <v>3850000</v>
      </c>
      <c r="Q4463" t="s">
        <v>6636</v>
      </c>
      <c r="R4463" t="s">
        <v>6636</v>
      </c>
      <c r="S4463" s="12">
        <v>1</v>
      </c>
      <c r="T4463" s="13"/>
      <c r="U4463" t="s">
        <v>6780</v>
      </c>
    </row>
    <row r="4464" spans="1:21" x14ac:dyDescent="0.25">
      <c r="A4464" t="s">
        <v>6614</v>
      </c>
      <c r="B4464" s="12"/>
      <c r="C4464" t="s">
        <v>11015</v>
      </c>
      <c r="D4464" s="11">
        <v>46199</v>
      </c>
      <c r="E4464" t="s">
        <v>11016</v>
      </c>
      <c r="F4464" t="s">
        <v>6617</v>
      </c>
      <c r="G4464" t="s">
        <v>6636</v>
      </c>
      <c r="H4464" t="s">
        <v>143</v>
      </c>
      <c r="I4464" t="s">
        <v>6636</v>
      </c>
      <c r="J4464" t="s">
        <v>6636</v>
      </c>
      <c r="K4464" t="s">
        <v>6636</v>
      </c>
      <c r="L4464" t="s">
        <v>6636</v>
      </c>
      <c r="M4464" t="s">
        <v>11017</v>
      </c>
      <c r="N4464" t="s">
        <v>6761</v>
      </c>
      <c r="O4464" t="s">
        <v>6762</v>
      </c>
      <c r="P4464">
        <v>1900000</v>
      </c>
      <c r="Q4464" t="s">
        <v>6636</v>
      </c>
      <c r="R4464" t="s">
        <v>6636</v>
      </c>
      <c r="S4464" s="12">
        <v>1</v>
      </c>
      <c r="T4464" s="13"/>
      <c r="U4464" t="s">
        <v>6636</v>
      </c>
    </row>
    <row r="4465" spans="1:21" x14ac:dyDescent="0.25">
      <c r="A4465" t="s">
        <v>6614</v>
      </c>
      <c r="B4465" s="12"/>
      <c r="C4465" t="s">
        <v>11018</v>
      </c>
      <c r="D4465" s="11">
        <v>46199</v>
      </c>
      <c r="E4465" t="s">
        <v>11019</v>
      </c>
      <c r="F4465" t="s">
        <v>6617</v>
      </c>
      <c r="G4465" t="s">
        <v>6636</v>
      </c>
      <c r="H4465" t="s">
        <v>143</v>
      </c>
      <c r="I4465" t="s">
        <v>6636</v>
      </c>
      <c r="J4465" t="s">
        <v>6636</v>
      </c>
      <c r="K4465" t="s">
        <v>6636</v>
      </c>
      <c r="L4465" t="s">
        <v>6636</v>
      </c>
      <c r="M4465" t="s">
        <v>11020</v>
      </c>
      <c r="N4465" t="s">
        <v>6761</v>
      </c>
      <c r="O4465" t="s">
        <v>6771</v>
      </c>
      <c r="P4465">
        <v>2380000</v>
      </c>
      <c r="Q4465" t="s">
        <v>6636</v>
      </c>
      <c r="R4465" t="s">
        <v>6636</v>
      </c>
      <c r="S4465" s="12">
        <v>1</v>
      </c>
      <c r="T4465" s="13"/>
      <c r="U4465" t="s">
        <v>6636</v>
      </c>
    </row>
    <row r="4466" spans="1:21" x14ac:dyDescent="0.25">
      <c r="A4466" t="s">
        <v>6614</v>
      </c>
      <c r="B4466" s="12"/>
      <c r="C4466" t="s">
        <v>11021</v>
      </c>
      <c r="D4466" s="11">
        <v>46199</v>
      </c>
      <c r="E4466" t="s">
        <v>11022</v>
      </c>
      <c r="F4466" t="s">
        <v>6617</v>
      </c>
      <c r="G4466" t="s">
        <v>6636</v>
      </c>
      <c r="H4466" t="s">
        <v>143</v>
      </c>
      <c r="I4466" t="s">
        <v>6636</v>
      </c>
      <c r="J4466" t="s">
        <v>6636</v>
      </c>
      <c r="K4466" t="s">
        <v>6636</v>
      </c>
      <c r="L4466" t="s">
        <v>6636</v>
      </c>
      <c r="M4466" t="s">
        <v>11023</v>
      </c>
      <c r="N4466" t="s">
        <v>6761</v>
      </c>
      <c r="O4466" t="s">
        <v>6862</v>
      </c>
      <c r="P4466">
        <v>3720000</v>
      </c>
      <c r="Q4466" t="s">
        <v>6636</v>
      </c>
      <c r="R4466" t="s">
        <v>6636</v>
      </c>
      <c r="S4466" s="12">
        <v>1</v>
      </c>
      <c r="T4466" s="13"/>
      <c r="U4466" t="s">
        <v>6636</v>
      </c>
    </row>
    <row r="4467" spans="1:21" x14ac:dyDescent="0.25">
      <c r="A4467" t="s">
        <v>6614</v>
      </c>
      <c r="B4467" s="12"/>
      <c r="C4467" t="s">
        <v>11024</v>
      </c>
      <c r="D4467" s="11">
        <v>46199</v>
      </c>
      <c r="E4467" t="s">
        <v>11025</v>
      </c>
      <c r="F4467" t="s">
        <v>6617</v>
      </c>
      <c r="G4467" t="s">
        <v>6636</v>
      </c>
      <c r="H4467" t="s">
        <v>143</v>
      </c>
      <c r="I4467" t="s">
        <v>6636</v>
      </c>
      <c r="J4467" t="s">
        <v>6636</v>
      </c>
      <c r="K4467" t="s">
        <v>6636</v>
      </c>
      <c r="L4467" t="s">
        <v>6636</v>
      </c>
      <c r="M4467" t="s">
        <v>6875</v>
      </c>
      <c r="N4467" t="s">
        <v>6761</v>
      </c>
      <c r="O4467" t="s">
        <v>6762</v>
      </c>
      <c r="P4467">
        <v>2280000</v>
      </c>
      <c r="Q4467" t="s">
        <v>6636</v>
      </c>
      <c r="R4467" t="s">
        <v>6636</v>
      </c>
      <c r="S4467" s="12">
        <v>1</v>
      </c>
      <c r="T4467" s="13"/>
      <c r="U4467" t="s">
        <v>6636</v>
      </c>
    </row>
    <row r="4468" spans="1:21" x14ac:dyDescent="0.25">
      <c r="A4468" t="s">
        <v>6983</v>
      </c>
      <c r="B4468" s="12"/>
      <c r="C4468" t="s">
        <v>6863</v>
      </c>
      <c r="D4468" s="11">
        <v>46200</v>
      </c>
      <c r="E4468" t="s">
        <v>6864</v>
      </c>
      <c r="F4468" t="s">
        <v>6617</v>
      </c>
      <c r="G4468" t="s">
        <v>6767</v>
      </c>
      <c r="H4468" t="s">
        <v>143</v>
      </c>
      <c r="I4468" t="s">
        <v>55</v>
      </c>
      <c r="J4468" t="s">
        <v>643</v>
      </c>
      <c r="K4468" t="s">
        <v>6636</v>
      </c>
      <c r="L4468" t="s">
        <v>6636</v>
      </c>
      <c r="M4468" t="s">
        <v>11026</v>
      </c>
      <c r="N4468" t="s">
        <v>6761</v>
      </c>
      <c r="O4468" t="s">
        <v>6862</v>
      </c>
      <c r="P4468">
        <v>3670000</v>
      </c>
      <c r="Q4468" t="s">
        <v>6867</v>
      </c>
      <c r="R4468" t="s">
        <v>6779</v>
      </c>
      <c r="S4468" s="12"/>
      <c r="T4468" s="13"/>
      <c r="U4468" t="s">
        <v>6780</v>
      </c>
    </row>
    <row r="4469" spans="1:21" x14ac:dyDescent="0.25">
      <c r="A4469" t="s">
        <v>6983</v>
      </c>
      <c r="B4469" s="12"/>
      <c r="C4469" t="s">
        <v>6863</v>
      </c>
      <c r="D4469" s="11">
        <v>46200</v>
      </c>
      <c r="E4469" t="s">
        <v>6864</v>
      </c>
      <c r="F4469" t="s">
        <v>6617</v>
      </c>
      <c r="G4469" t="s">
        <v>6763</v>
      </c>
      <c r="H4469" t="s">
        <v>143</v>
      </c>
      <c r="I4469" t="s">
        <v>55</v>
      </c>
      <c r="J4469" t="s">
        <v>643</v>
      </c>
      <c r="K4469" t="s">
        <v>6636</v>
      </c>
      <c r="L4469" t="s">
        <v>6636</v>
      </c>
      <c r="M4469" t="s">
        <v>11026</v>
      </c>
      <c r="N4469" t="s">
        <v>6761</v>
      </c>
      <c r="O4469" t="s">
        <v>6862</v>
      </c>
      <c r="P4469">
        <v>3670000</v>
      </c>
      <c r="Q4469" t="s">
        <v>6867</v>
      </c>
      <c r="R4469" t="s">
        <v>6779</v>
      </c>
      <c r="S4469" s="12"/>
      <c r="T4469" s="13"/>
      <c r="U4469" t="s">
        <v>6780</v>
      </c>
    </row>
    <row r="4470" spans="1:21" x14ac:dyDescent="0.25">
      <c r="A4470" t="s">
        <v>6983</v>
      </c>
      <c r="B4470" s="12"/>
      <c r="C4470" t="s">
        <v>6863</v>
      </c>
      <c r="D4470" s="11">
        <v>46200</v>
      </c>
      <c r="E4470" t="s">
        <v>6864</v>
      </c>
      <c r="F4470" t="s">
        <v>6617</v>
      </c>
      <c r="G4470" t="s">
        <v>6772</v>
      </c>
      <c r="H4470" t="s">
        <v>143</v>
      </c>
      <c r="I4470" t="s">
        <v>55</v>
      </c>
      <c r="J4470" t="s">
        <v>643</v>
      </c>
      <c r="K4470" t="s">
        <v>6636</v>
      </c>
      <c r="L4470" t="s">
        <v>6636</v>
      </c>
      <c r="M4470" t="s">
        <v>11026</v>
      </c>
      <c r="N4470" t="s">
        <v>6761</v>
      </c>
      <c r="O4470" t="s">
        <v>6862</v>
      </c>
      <c r="P4470">
        <v>3670000</v>
      </c>
      <c r="Q4470" t="s">
        <v>6867</v>
      </c>
      <c r="R4470" t="s">
        <v>6779</v>
      </c>
      <c r="S4470" s="12"/>
      <c r="T4470" s="13"/>
      <c r="U4470" t="s">
        <v>6780</v>
      </c>
    </row>
    <row r="4471" spans="1:21" x14ac:dyDescent="0.25">
      <c r="A4471" t="s">
        <v>6983</v>
      </c>
      <c r="B4471" s="12"/>
      <c r="C4471" t="s">
        <v>6863</v>
      </c>
      <c r="D4471" s="11">
        <v>46200</v>
      </c>
      <c r="E4471" t="s">
        <v>6864</v>
      </c>
      <c r="F4471" t="s">
        <v>6617</v>
      </c>
      <c r="G4471" t="s">
        <v>6773</v>
      </c>
      <c r="H4471" t="s">
        <v>143</v>
      </c>
      <c r="I4471" t="s">
        <v>55</v>
      </c>
      <c r="J4471" t="s">
        <v>643</v>
      </c>
      <c r="K4471" t="s">
        <v>6636</v>
      </c>
      <c r="L4471" t="s">
        <v>6636</v>
      </c>
      <c r="M4471" t="s">
        <v>11026</v>
      </c>
      <c r="N4471" t="s">
        <v>6761</v>
      </c>
      <c r="O4471" t="s">
        <v>6862</v>
      </c>
      <c r="P4471">
        <v>3670000</v>
      </c>
      <c r="Q4471" t="s">
        <v>6867</v>
      </c>
      <c r="R4471" t="s">
        <v>6779</v>
      </c>
      <c r="S4471" s="12">
        <v>1</v>
      </c>
      <c r="T4471" s="13">
        <v>61167</v>
      </c>
      <c r="U4471" t="s">
        <v>6780</v>
      </c>
    </row>
    <row r="4472" spans="1:21" x14ac:dyDescent="0.25">
      <c r="A4472" t="s">
        <v>6614</v>
      </c>
      <c r="B4472" s="12"/>
      <c r="C4472" t="s">
        <v>11027</v>
      </c>
      <c r="D4472" s="11">
        <v>46200</v>
      </c>
      <c r="E4472" t="s">
        <v>11028</v>
      </c>
      <c r="F4472" t="s">
        <v>6617</v>
      </c>
      <c r="G4472" t="s">
        <v>6636</v>
      </c>
      <c r="H4472" t="s">
        <v>143</v>
      </c>
      <c r="I4472" t="s">
        <v>6636</v>
      </c>
      <c r="J4472" t="s">
        <v>6636</v>
      </c>
      <c r="K4472" t="s">
        <v>6636</v>
      </c>
      <c r="L4472" t="s">
        <v>6636</v>
      </c>
      <c r="M4472" t="s">
        <v>6910</v>
      </c>
      <c r="N4472" t="s">
        <v>6761</v>
      </c>
      <c r="O4472" t="s">
        <v>6762</v>
      </c>
      <c r="P4472">
        <v>2250000</v>
      </c>
      <c r="Q4472" t="s">
        <v>6636</v>
      </c>
      <c r="R4472" t="s">
        <v>6636</v>
      </c>
      <c r="S4472" s="12">
        <v>1</v>
      </c>
      <c r="T4472" s="13"/>
      <c r="U4472" t="s">
        <v>6780</v>
      </c>
    </row>
    <row r="4473" spans="1:21" x14ac:dyDescent="0.25">
      <c r="A4473" t="s">
        <v>6614</v>
      </c>
      <c r="B4473" s="12"/>
      <c r="C4473" t="s">
        <v>11029</v>
      </c>
      <c r="D4473" s="11">
        <v>46200</v>
      </c>
      <c r="E4473" t="s">
        <v>11030</v>
      </c>
      <c r="F4473" t="s">
        <v>6617</v>
      </c>
      <c r="G4473" t="s">
        <v>6636</v>
      </c>
      <c r="H4473" t="s">
        <v>143</v>
      </c>
      <c r="I4473" t="s">
        <v>6636</v>
      </c>
      <c r="J4473" t="s">
        <v>6636</v>
      </c>
      <c r="K4473" t="s">
        <v>6636</v>
      </c>
      <c r="L4473" t="s">
        <v>6636</v>
      </c>
      <c r="M4473" t="s">
        <v>11031</v>
      </c>
      <c r="N4473" t="s">
        <v>6761</v>
      </c>
      <c r="O4473" t="s">
        <v>6762</v>
      </c>
      <c r="P4473">
        <v>2200000</v>
      </c>
      <c r="Q4473" t="s">
        <v>6636</v>
      </c>
      <c r="R4473" t="s">
        <v>6636</v>
      </c>
      <c r="S4473" s="12">
        <v>1</v>
      </c>
      <c r="T4473" s="13"/>
      <c r="U4473" t="s">
        <v>6636</v>
      </c>
    </row>
    <row r="4474" spans="1:21" x14ac:dyDescent="0.25">
      <c r="A4474" t="s">
        <v>6614</v>
      </c>
      <c r="B4474" s="12"/>
      <c r="C4474" t="s">
        <v>11032</v>
      </c>
      <c r="D4474" s="11">
        <v>46200</v>
      </c>
      <c r="E4474" t="s">
        <v>11033</v>
      </c>
      <c r="F4474" t="s">
        <v>6617</v>
      </c>
      <c r="G4474" t="s">
        <v>6636</v>
      </c>
      <c r="H4474" t="s">
        <v>143</v>
      </c>
      <c r="I4474" t="s">
        <v>6636</v>
      </c>
      <c r="J4474" t="s">
        <v>6636</v>
      </c>
      <c r="K4474" t="s">
        <v>6636</v>
      </c>
      <c r="L4474" t="s">
        <v>6636</v>
      </c>
      <c r="M4474" t="s">
        <v>11034</v>
      </c>
      <c r="N4474" t="s">
        <v>6761</v>
      </c>
      <c r="O4474" t="s">
        <v>6762</v>
      </c>
      <c r="P4474">
        <v>2350000</v>
      </c>
      <c r="Q4474" t="s">
        <v>6636</v>
      </c>
      <c r="R4474" t="s">
        <v>6636</v>
      </c>
      <c r="S4474" s="12">
        <v>1</v>
      </c>
      <c r="T4474" s="13"/>
      <c r="U4474" t="s">
        <v>6636</v>
      </c>
    </row>
    <row r="4475" spans="1:21" x14ac:dyDescent="0.25">
      <c r="A4475" t="s">
        <v>6614</v>
      </c>
      <c r="B4475" s="12"/>
      <c r="C4475" t="s">
        <v>11035</v>
      </c>
      <c r="D4475" s="11">
        <v>46201</v>
      </c>
      <c r="E4475" t="s">
        <v>11036</v>
      </c>
      <c r="F4475" t="s">
        <v>6617</v>
      </c>
      <c r="G4475" t="s">
        <v>6636</v>
      </c>
      <c r="H4475" t="s">
        <v>143</v>
      </c>
      <c r="I4475" t="s">
        <v>6636</v>
      </c>
      <c r="J4475" t="s">
        <v>6636</v>
      </c>
      <c r="K4475" t="s">
        <v>6636</v>
      </c>
      <c r="L4475" t="s">
        <v>6636</v>
      </c>
      <c r="M4475" t="s">
        <v>11037</v>
      </c>
      <c r="N4475" t="s">
        <v>6761</v>
      </c>
      <c r="O4475" t="s">
        <v>6762</v>
      </c>
      <c r="P4475">
        <v>2050000</v>
      </c>
      <c r="Q4475" t="s">
        <v>6636</v>
      </c>
      <c r="R4475" t="s">
        <v>6636</v>
      </c>
      <c r="S4475" s="12">
        <v>1</v>
      </c>
      <c r="T4475" s="13"/>
      <c r="U4475" t="s">
        <v>6636</v>
      </c>
    </row>
    <row r="4476" spans="1:21" x14ac:dyDescent="0.25">
      <c r="A4476" t="s">
        <v>6614</v>
      </c>
      <c r="B4476" s="12"/>
      <c r="C4476" t="s">
        <v>11038</v>
      </c>
      <c r="D4476" s="11">
        <v>46201</v>
      </c>
      <c r="E4476" t="s">
        <v>11039</v>
      </c>
      <c r="F4476" t="s">
        <v>6617</v>
      </c>
      <c r="G4476" t="s">
        <v>6636</v>
      </c>
      <c r="H4476" t="s">
        <v>143</v>
      </c>
      <c r="I4476" t="s">
        <v>6636</v>
      </c>
      <c r="J4476" t="s">
        <v>6636</v>
      </c>
      <c r="K4476" t="s">
        <v>6636</v>
      </c>
      <c r="L4476" t="s">
        <v>6636</v>
      </c>
      <c r="M4476" t="s">
        <v>11040</v>
      </c>
      <c r="N4476" t="s">
        <v>6761</v>
      </c>
      <c r="O4476" t="s">
        <v>6862</v>
      </c>
      <c r="P4476">
        <v>3700000</v>
      </c>
      <c r="Q4476" t="s">
        <v>6636</v>
      </c>
      <c r="R4476" t="s">
        <v>6636</v>
      </c>
      <c r="S4476" s="12">
        <v>1</v>
      </c>
      <c r="T4476" s="13"/>
      <c r="U4476" t="s">
        <v>6636</v>
      </c>
    </row>
    <row r="4477" spans="1:21" x14ac:dyDescent="0.25">
      <c r="A4477" t="s">
        <v>6983</v>
      </c>
      <c r="B4477" s="12"/>
      <c r="C4477" t="s">
        <v>11041</v>
      </c>
      <c r="D4477" s="11">
        <v>46202</v>
      </c>
      <c r="E4477" t="s">
        <v>11042</v>
      </c>
      <c r="F4477" t="s">
        <v>6617</v>
      </c>
      <c r="G4477" t="s">
        <v>7582</v>
      </c>
      <c r="H4477" t="s">
        <v>143</v>
      </c>
      <c r="I4477" t="s">
        <v>65</v>
      </c>
      <c r="J4477" t="s">
        <v>57</v>
      </c>
      <c r="K4477" t="s">
        <v>6636</v>
      </c>
      <c r="L4477" t="s">
        <v>6636</v>
      </c>
      <c r="M4477" t="s">
        <v>11043</v>
      </c>
      <c r="N4477" t="s">
        <v>6761</v>
      </c>
      <c r="O4477" t="s">
        <v>6762</v>
      </c>
      <c r="P4477">
        <v>2759900</v>
      </c>
      <c r="Q4477" t="s">
        <v>6636</v>
      </c>
      <c r="R4477" t="s">
        <v>6636</v>
      </c>
      <c r="S4477" s="12">
        <v>1</v>
      </c>
      <c r="T4477" s="13">
        <v>32833</v>
      </c>
      <c r="U4477" t="s">
        <v>6780</v>
      </c>
    </row>
    <row r="4478" spans="1:21" x14ac:dyDescent="0.25">
      <c r="A4478" t="s">
        <v>6983</v>
      </c>
      <c r="B4478" s="12"/>
      <c r="C4478" t="s">
        <v>11041</v>
      </c>
      <c r="D4478" s="11">
        <v>46202</v>
      </c>
      <c r="E4478" t="s">
        <v>11042</v>
      </c>
      <c r="F4478" t="s">
        <v>6617</v>
      </c>
      <c r="G4478" t="s">
        <v>7583</v>
      </c>
      <c r="H4478" t="s">
        <v>143</v>
      </c>
      <c r="I4478" t="s">
        <v>65</v>
      </c>
      <c r="J4478" t="s">
        <v>57</v>
      </c>
      <c r="K4478" t="s">
        <v>6636</v>
      </c>
      <c r="L4478" t="s">
        <v>6636</v>
      </c>
      <c r="M4478" t="s">
        <v>11043</v>
      </c>
      <c r="N4478" t="s">
        <v>6761</v>
      </c>
      <c r="O4478" t="s">
        <v>6762</v>
      </c>
      <c r="P4478">
        <v>2759900</v>
      </c>
      <c r="Q4478" t="s">
        <v>6636</v>
      </c>
      <c r="R4478" t="s">
        <v>6636</v>
      </c>
      <c r="S4478" s="12"/>
      <c r="T4478" s="13"/>
      <c r="U4478" t="s">
        <v>6780</v>
      </c>
    </row>
    <row r="4479" spans="1:21" x14ac:dyDescent="0.25">
      <c r="A4479" t="s">
        <v>6614</v>
      </c>
      <c r="B4479" s="12"/>
      <c r="C4479" t="s">
        <v>11044</v>
      </c>
      <c r="D4479" s="11">
        <v>46202</v>
      </c>
      <c r="E4479" t="s">
        <v>11045</v>
      </c>
      <c r="F4479" t="s">
        <v>6617</v>
      </c>
      <c r="G4479" t="s">
        <v>6636</v>
      </c>
      <c r="H4479" t="s">
        <v>143</v>
      </c>
      <c r="I4479" t="s">
        <v>6636</v>
      </c>
      <c r="J4479" t="s">
        <v>6636</v>
      </c>
      <c r="K4479" t="s">
        <v>6636</v>
      </c>
      <c r="L4479" t="s">
        <v>6636</v>
      </c>
      <c r="M4479" t="s">
        <v>11046</v>
      </c>
      <c r="N4479" t="s">
        <v>6761</v>
      </c>
      <c r="O4479" t="s">
        <v>6771</v>
      </c>
      <c r="P4479">
        <v>2700000</v>
      </c>
      <c r="Q4479" t="s">
        <v>6636</v>
      </c>
      <c r="R4479" t="s">
        <v>6636</v>
      </c>
      <c r="S4479" s="12">
        <v>1</v>
      </c>
      <c r="T4479" s="13"/>
      <c r="U4479" t="s">
        <v>6636</v>
      </c>
    </row>
    <row r="4480" spans="1:21" x14ac:dyDescent="0.25">
      <c r="A4480" t="s">
        <v>6614</v>
      </c>
      <c r="B4480" s="12"/>
      <c r="C4480" t="s">
        <v>11047</v>
      </c>
      <c r="D4480" s="11">
        <v>46202</v>
      </c>
      <c r="E4480" t="s">
        <v>11048</v>
      </c>
      <c r="F4480" t="s">
        <v>6617</v>
      </c>
      <c r="G4480" t="s">
        <v>6636</v>
      </c>
      <c r="H4480" t="s">
        <v>143</v>
      </c>
      <c r="I4480" t="s">
        <v>6636</v>
      </c>
      <c r="J4480" t="s">
        <v>6636</v>
      </c>
      <c r="K4480" t="s">
        <v>6636</v>
      </c>
      <c r="L4480" t="s">
        <v>6636</v>
      </c>
      <c r="M4480" t="s">
        <v>6824</v>
      </c>
      <c r="N4480" t="s">
        <v>6761</v>
      </c>
      <c r="O4480" t="s">
        <v>6762</v>
      </c>
      <c r="P4480">
        <v>2050000</v>
      </c>
      <c r="Q4480" t="s">
        <v>6636</v>
      </c>
      <c r="R4480" t="s">
        <v>6636</v>
      </c>
      <c r="S4480" s="12">
        <v>1</v>
      </c>
      <c r="T4480" s="13"/>
      <c r="U4480" t="s">
        <v>6636</v>
      </c>
    </row>
    <row r="4481" spans="1:21" x14ac:dyDescent="0.25">
      <c r="A4481" t="s">
        <v>6614</v>
      </c>
      <c r="B4481" s="12"/>
      <c r="C4481" t="s">
        <v>11049</v>
      </c>
      <c r="D4481" s="11">
        <v>46203</v>
      </c>
      <c r="E4481" t="s">
        <v>11050</v>
      </c>
      <c r="F4481" t="s">
        <v>6617</v>
      </c>
      <c r="G4481" t="s">
        <v>6636</v>
      </c>
      <c r="H4481" t="s">
        <v>143</v>
      </c>
      <c r="I4481" t="s">
        <v>6636</v>
      </c>
      <c r="J4481" t="s">
        <v>6636</v>
      </c>
      <c r="K4481" t="s">
        <v>6636</v>
      </c>
      <c r="L4481" t="s">
        <v>6636</v>
      </c>
      <c r="M4481" t="s">
        <v>6853</v>
      </c>
      <c r="N4481" t="s">
        <v>6761</v>
      </c>
      <c r="O4481" t="s">
        <v>6771</v>
      </c>
      <c r="P4481">
        <v>2520000</v>
      </c>
      <c r="Q4481" t="s">
        <v>6636</v>
      </c>
      <c r="R4481" t="s">
        <v>6636</v>
      </c>
      <c r="S4481" s="12">
        <v>1</v>
      </c>
      <c r="T4481" s="13"/>
      <c r="U4481" t="s">
        <v>6674</v>
      </c>
    </row>
    <row r="4482" spans="1:21" x14ac:dyDescent="0.25">
      <c r="A4482" t="s">
        <v>6614</v>
      </c>
      <c r="B4482" s="12"/>
      <c r="C4482" t="s">
        <v>11051</v>
      </c>
      <c r="D4482" s="11">
        <v>46203</v>
      </c>
      <c r="E4482" t="s">
        <v>11052</v>
      </c>
      <c r="F4482" t="s">
        <v>6617</v>
      </c>
      <c r="G4482" t="s">
        <v>6636</v>
      </c>
      <c r="H4482" t="s">
        <v>143</v>
      </c>
      <c r="I4482" t="s">
        <v>6636</v>
      </c>
      <c r="J4482" t="s">
        <v>6636</v>
      </c>
      <c r="K4482" t="s">
        <v>6636</v>
      </c>
      <c r="L4482" t="s">
        <v>6636</v>
      </c>
      <c r="M4482" t="s">
        <v>11053</v>
      </c>
      <c r="N4482" t="s">
        <v>6761</v>
      </c>
      <c r="O4482" t="s">
        <v>6762</v>
      </c>
      <c r="P4482">
        <v>1970000</v>
      </c>
      <c r="Q4482" t="s">
        <v>6636</v>
      </c>
      <c r="R4482" t="s">
        <v>6636</v>
      </c>
      <c r="S4482" s="12"/>
      <c r="T4482" s="13"/>
      <c r="U4482" t="s">
        <v>6780</v>
      </c>
    </row>
    <row r="4483" spans="1:21" x14ac:dyDescent="0.25">
      <c r="A4483" t="s">
        <v>6614</v>
      </c>
      <c r="B4483" s="12"/>
      <c r="C4483" t="s">
        <v>11054</v>
      </c>
      <c r="D4483" s="11">
        <v>46203</v>
      </c>
      <c r="E4483" t="s">
        <v>11055</v>
      </c>
      <c r="F4483" t="s">
        <v>6617</v>
      </c>
      <c r="G4483" t="s">
        <v>6636</v>
      </c>
      <c r="H4483" t="s">
        <v>143</v>
      </c>
      <c r="I4483" t="s">
        <v>6636</v>
      </c>
      <c r="J4483" t="s">
        <v>6636</v>
      </c>
      <c r="K4483" t="s">
        <v>6636</v>
      </c>
      <c r="L4483" t="s">
        <v>6636</v>
      </c>
      <c r="M4483" t="s">
        <v>11056</v>
      </c>
      <c r="N4483" t="s">
        <v>6761</v>
      </c>
      <c r="O4483" t="s">
        <v>6762</v>
      </c>
      <c r="P4483">
        <v>1970000</v>
      </c>
      <c r="Q4483" t="s">
        <v>6636</v>
      </c>
      <c r="R4483" t="s">
        <v>6636</v>
      </c>
      <c r="S4483" s="12">
        <v>1</v>
      </c>
      <c r="T4483" s="13"/>
      <c r="U4483" t="s">
        <v>6636</v>
      </c>
    </row>
    <row r="4484" spans="1:21" x14ac:dyDescent="0.25">
      <c r="A4484" t="s">
        <v>6614</v>
      </c>
      <c r="B4484" s="12"/>
      <c r="C4484" t="s">
        <v>11057</v>
      </c>
      <c r="D4484" s="11">
        <v>46203</v>
      </c>
      <c r="E4484" t="s">
        <v>11058</v>
      </c>
      <c r="F4484" t="s">
        <v>6617</v>
      </c>
      <c r="G4484" t="s">
        <v>6636</v>
      </c>
      <c r="H4484" t="s">
        <v>143</v>
      </c>
      <c r="I4484" t="s">
        <v>6636</v>
      </c>
      <c r="J4484" t="s">
        <v>6636</v>
      </c>
      <c r="K4484" t="s">
        <v>6636</v>
      </c>
      <c r="L4484" t="s">
        <v>6636</v>
      </c>
      <c r="M4484" t="s">
        <v>11059</v>
      </c>
      <c r="N4484" t="s">
        <v>6761</v>
      </c>
      <c r="O4484" t="s">
        <v>6762</v>
      </c>
      <c r="P4484">
        <v>1970000</v>
      </c>
      <c r="Q4484" t="s">
        <v>6636</v>
      </c>
      <c r="R4484" t="s">
        <v>6636</v>
      </c>
      <c r="S4484" s="12">
        <v>1</v>
      </c>
      <c r="T4484" s="13"/>
      <c r="U4484" t="s">
        <v>6636</v>
      </c>
    </row>
    <row r="4485" spans="1:21" x14ac:dyDescent="0.25">
      <c r="A4485" t="s">
        <v>6614</v>
      </c>
      <c r="B4485" s="12"/>
      <c r="C4485" t="s">
        <v>11060</v>
      </c>
      <c r="D4485" s="11">
        <v>46203</v>
      </c>
      <c r="E4485" t="s">
        <v>11061</v>
      </c>
      <c r="F4485" t="s">
        <v>6617</v>
      </c>
      <c r="G4485" t="s">
        <v>6636</v>
      </c>
      <c r="H4485" t="s">
        <v>143</v>
      </c>
      <c r="I4485" t="s">
        <v>6636</v>
      </c>
      <c r="J4485" t="s">
        <v>6636</v>
      </c>
      <c r="K4485" t="s">
        <v>6636</v>
      </c>
      <c r="L4485" t="s">
        <v>6636</v>
      </c>
      <c r="M4485" t="s">
        <v>6636</v>
      </c>
      <c r="N4485" t="s">
        <v>6636</v>
      </c>
      <c r="O4485" t="s">
        <v>6636</v>
      </c>
      <c r="P4485">
        <v>1970000</v>
      </c>
      <c r="Q4485" t="s">
        <v>6636</v>
      </c>
      <c r="R4485" t="s">
        <v>6636</v>
      </c>
      <c r="S4485" s="12">
        <v>1</v>
      </c>
      <c r="T4485" s="13"/>
      <c r="U4485" t="s">
        <v>6920</v>
      </c>
    </row>
    <row r="4486" spans="1:21" x14ac:dyDescent="0.25">
      <c r="A4486" t="s">
        <v>6614</v>
      </c>
      <c r="B4486" s="12"/>
      <c r="C4486" t="s">
        <v>11062</v>
      </c>
      <c r="D4486" s="11">
        <v>46203</v>
      </c>
      <c r="E4486" t="s">
        <v>11063</v>
      </c>
      <c r="F4486" t="s">
        <v>6617</v>
      </c>
      <c r="G4486" t="s">
        <v>6636</v>
      </c>
      <c r="H4486" t="s">
        <v>143</v>
      </c>
      <c r="I4486" t="s">
        <v>6636</v>
      </c>
      <c r="J4486" t="s">
        <v>6636</v>
      </c>
      <c r="K4486" t="s">
        <v>6636</v>
      </c>
      <c r="L4486" t="s">
        <v>6636</v>
      </c>
      <c r="M4486" t="s">
        <v>11064</v>
      </c>
      <c r="N4486" t="s">
        <v>6761</v>
      </c>
      <c r="O4486" t="s">
        <v>6762</v>
      </c>
      <c r="P4486">
        <v>1970000</v>
      </c>
      <c r="Q4486" t="s">
        <v>6636</v>
      </c>
      <c r="R4486" t="s">
        <v>6636</v>
      </c>
      <c r="S4486" s="12">
        <v>1</v>
      </c>
      <c r="T4486" s="13"/>
      <c r="U4486" t="s">
        <v>6636</v>
      </c>
    </row>
    <row r="4487" spans="1:21" x14ac:dyDescent="0.25">
      <c r="A4487" t="s">
        <v>6614</v>
      </c>
      <c r="B4487" s="12"/>
      <c r="C4487" t="s">
        <v>11065</v>
      </c>
      <c r="D4487" s="11">
        <v>46203</v>
      </c>
      <c r="E4487" t="s">
        <v>11066</v>
      </c>
      <c r="F4487" t="s">
        <v>6617</v>
      </c>
      <c r="G4487" t="s">
        <v>6636</v>
      </c>
      <c r="H4487" t="s">
        <v>143</v>
      </c>
      <c r="I4487" t="s">
        <v>6636</v>
      </c>
      <c r="J4487" t="s">
        <v>6636</v>
      </c>
      <c r="K4487" t="s">
        <v>6636</v>
      </c>
      <c r="L4487" t="s">
        <v>6636</v>
      </c>
      <c r="M4487" t="s">
        <v>11067</v>
      </c>
      <c r="N4487" t="s">
        <v>6761</v>
      </c>
      <c r="O4487" t="s">
        <v>6762</v>
      </c>
      <c r="P4487">
        <v>1970000</v>
      </c>
      <c r="Q4487" t="s">
        <v>6778</v>
      </c>
      <c r="R4487" t="s">
        <v>6779</v>
      </c>
      <c r="S4487" s="12">
        <v>1</v>
      </c>
      <c r="T4487" s="13"/>
      <c r="U4487" t="s">
        <v>6636</v>
      </c>
    </row>
    <row r="4488" spans="1:21" x14ac:dyDescent="0.25">
      <c r="A4488" t="s">
        <v>6614</v>
      </c>
      <c r="B4488" s="12"/>
      <c r="C4488" t="s">
        <v>11068</v>
      </c>
      <c r="D4488" s="11">
        <v>46203</v>
      </c>
      <c r="E4488" t="s">
        <v>11069</v>
      </c>
      <c r="F4488" t="s">
        <v>6617</v>
      </c>
      <c r="G4488" t="s">
        <v>6636</v>
      </c>
      <c r="H4488" t="s">
        <v>143</v>
      </c>
      <c r="I4488" t="s">
        <v>6636</v>
      </c>
      <c r="J4488" t="s">
        <v>6636</v>
      </c>
      <c r="K4488" t="s">
        <v>6636</v>
      </c>
      <c r="L4488" t="s">
        <v>6636</v>
      </c>
      <c r="M4488" t="s">
        <v>11070</v>
      </c>
      <c r="N4488" t="s">
        <v>6761</v>
      </c>
      <c r="O4488" t="s">
        <v>6762</v>
      </c>
      <c r="P4488">
        <v>1970000</v>
      </c>
      <c r="Q4488" t="s">
        <v>6636</v>
      </c>
      <c r="R4488" t="s">
        <v>6636</v>
      </c>
      <c r="S4488" s="12">
        <v>1</v>
      </c>
      <c r="T4488" s="13"/>
      <c r="U4488" t="s">
        <v>6636</v>
      </c>
    </row>
    <row r="4489" spans="1:21" x14ac:dyDescent="0.25">
      <c r="A4489" t="s">
        <v>6614</v>
      </c>
      <c r="B4489" s="12"/>
      <c r="C4489" t="s">
        <v>11071</v>
      </c>
      <c r="D4489" s="11">
        <v>46203</v>
      </c>
      <c r="E4489" t="s">
        <v>11072</v>
      </c>
      <c r="F4489" t="s">
        <v>6617</v>
      </c>
      <c r="G4489" t="s">
        <v>6636</v>
      </c>
      <c r="H4489" t="s">
        <v>143</v>
      </c>
      <c r="I4489" t="s">
        <v>6636</v>
      </c>
      <c r="J4489" t="s">
        <v>6636</v>
      </c>
      <c r="K4489" t="s">
        <v>6636</v>
      </c>
      <c r="L4489" t="s">
        <v>6636</v>
      </c>
      <c r="M4489" t="s">
        <v>11073</v>
      </c>
      <c r="N4489" t="s">
        <v>6761</v>
      </c>
      <c r="O4489" t="s">
        <v>6762</v>
      </c>
      <c r="P4489">
        <v>1970000</v>
      </c>
      <c r="Q4489" t="s">
        <v>6636</v>
      </c>
      <c r="R4489" t="s">
        <v>6636</v>
      </c>
      <c r="S4489" s="12">
        <v>1</v>
      </c>
      <c r="T4489" s="13"/>
      <c r="U4489" t="s">
        <v>6636</v>
      </c>
    </row>
    <row r="4490" spans="1:21" x14ac:dyDescent="0.25">
      <c r="A4490" t="s">
        <v>6614</v>
      </c>
      <c r="B4490" s="12"/>
      <c r="C4490" t="s">
        <v>11074</v>
      </c>
      <c r="D4490" s="11">
        <v>46205</v>
      </c>
      <c r="E4490" t="s">
        <v>11075</v>
      </c>
      <c r="F4490" t="s">
        <v>6617</v>
      </c>
      <c r="G4490" t="s">
        <v>6636</v>
      </c>
      <c r="H4490" t="s">
        <v>143</v>
      </c>
      <c r="I4490" t="s">
        <v>6636</v>
      </c>
      <c r="J4490" t="s">
        <v>6636</v>
      </c>
      <c r="K4490" t="s">
        <v>6636</v>
      </c>
      <c r="L4490" t="s">
        <v>6636</v>
      </c>
      <c r="M4490" t="s">
        <v>11076</v>
      </c>
      <c r="N4490" t="s">
        <v>6761</v>
      </c>
      <c r="O4490" t="s">
        <v>6762</v>
      </c>
      <c r="P4490">
        <v>2050000</v>
      </c>
      <c r="Q4490" t="s">
        <v>6636</v>
      </c>
      <c r="R4490" t="s">
        <v>6636</v>
      </c>
      <c r="S4490" s="12">
        <v>1</v>
      </c>
      <c r="T4490" s="13"/>
      <c r="U4490" t="s">
        <v>6636</v>
      </c>
    </row>
    <row r="4491" spans="1:21" x14ac:dyDescent="0.25">
      <c r="A4491" t="s">
        <v>6614</v>
      </c>
      <c r="B4491" s="12"/>
      <c r="C4491" t="s">
        <v>11010</v>
      </c>
      <c r="D4491" s="11">
        <v>46206</v>
      </c>
      <c r="E4491" t="s">
        <v>11011</v>
      </c>
      <c r="F4491" t="s">
        <v>6617</v>
      </c>
      <c r="G4491" t="s">
        <v>6636</v>
      </c>
      <c r="H4491" t="s">
        <v>143</v>
      </c>
      <c r="I4491" t="s">
        <v>6636</v>
      </c>
      <c r="J4491" t="s">
        <v>6636</v>
      </c>
      <c r="K4491" t="s">
        <v>6636</v>
      </c>
      <c r="L4491" t="s">
        <v>6636</v>
      </c>
      <c r="M4491" t="s">
        <v>11077</v>
      </c>
      <c r="N4491" t="s">
        <v>6761</v>
      </c>
      <c r="O4491" t="s">
        <v>6762</v>
      </c>
      <c r="P4491">
        <v>1970000</v>
      </c>
      <c r="Q4491" t="s">
        <v>6636</v>
      </c>
      <c r="R4491" t="s">
        <v>6636</v>
      </c>
      <c r="S4491" s="12">
        <v>1</v>
      </c>
      <c r="T4491" s="13"/>
      <c r="U4491" t="s">
        <v>6920</v>
      </c>
    </row>
    <row r="4492" spans="1:21" x14ac:dyDescent="0.25">
      <c r="A4492" t="s">
        <v>6614</v>
      </c>
      <c r="B4492" s="12"/>
      <c r="C4492" t="s">
        <v>11078</v>
      </c>
      <c r="D4492" s="11">
        <v>46206</v>
      </c>
      <c r="E4492" t="s">
        <v>11079</v>
      </c>
      <c r="F4492" t="s">
        <v>6617</v>
      </c>
      <c r="G4492" t="s">
        <v>6636</v>
      </c>
      <c r="H4492" t="s">
        <v>143</v>
      </c>
      <c r="I4492" t="s">
        <v>6636</v>
      </c>
      <c r="J4492" t="s">
        <v>6636</v>
      </c>
      <c r="K4492" t="s">
        <v>6636</v>
      </c>
      <c r="L4492" t="s">
        <v>6636</v>
      </c>
      <c r="M4492" t="s">
        <v>11080</v>
      </c>
      <c r="N4492" t="s">
        <v>6761</v>
      </c>
      <c r="O4492" t="s">
        <v>6762</v>
      </c>
      <c r="P4492">
        <v>2000000</v>
      </c>
      <c r="Q4492" t="s">
        <v>6636</v>
      </c>
      <c r="R4492" t="s">
        <v>6636</v>
      </c>
      <c r="S4492" s="12">
        <v>1</v>
      </c>
      <c r="T4492" s="13"/>
      <c r="U4492" t="s">
        <v>6636</v>
      </c>
    </row>
    <row r="4493" spans="1:21" x14ac:dyDescent="0.25">
      <c r="A4493" t="s">
        <v>6614</v>
      </c>
      <c r="B4493" s="12"/>
      <c r="C4493" t="s">
        <v>11081</v>
      </c>
      <c r="D4493" s="11">
        <v>46207</v>
      </c>
      <c r="E4493" t="s">
        <v>11082</v>
      </c>
      <c r="F4493" t="s">
        <v>6617</v>
      </c>
      <c r="G4493" t="s">
        <v>6636</v>
      </c>
      <c r="H4493" t="s">
        <v>143</v>
      </c>
      <c r="I4493" t="s">
        <v>6636</v>
      </c>
      <c r="J4493" t="s">
        <v>6636</v>
      </c>
      <c r="K4493" t="s">
        <v>6636</v>
      </c>
      <c r="L4493" t="s">
        <v>6636</v>
      </c>
      <c r="M4493" t="s">
        <v>6636</v>
      </c>
      <c r="N4493" t="s">
        <v>6636</v>
      </c>
      <c r="O4493" t="s">
        <v>6636</v>
      </c>
      <c r="P4493">
        <v>2300000</v>
      </c>
      <c r="Q4493" t="s">
        <v>6867</v>
      </c>
      <c r="R4493" t="s">
        <v>6779</v>
      </c>
      <c r="S4493" s="12">
        <v>1</v>
      </c>
      <c r="T4493" s="13"/>
      <c r="U4493" t="s">
        <v>6636</v>
      </c>
    </row>
    <row r="4494" spans="1:21" x14ac:dyDescent="0.25">
      <c r="A4494" t="s">
        <v>6614</v>
      </c>
      <c r="B4494" s="12"/>
      <c r="C4494" t="s">
        <v>11083</v>
      </c>
      <c r="D4494" s="11">
        <v>46207</v>
      </c>
      <c r="E4494" t="s">
        <v>11084</v>
      </c>
      <c r="F4494" t="s">
        <v>6617</v>
      </c>
      <c r="G4494" t="s">
        <v>6636</v>
      </c>
      <c r="H4494" t="s">
        <v>143</v>
      </c>
      <c r="I4494" t="s">
        <v>6636</v>
      </c>
      <c r="J4494" t="s">
        <v>6636</v>
      </c>
      <c r="K4494" t="s">
        <v>6636</v>
      </c>
      <c r="L4494" t="s">
        <v>6636</v>
      </c>
      <c r="M4494" t="s">
        <v>6770</v>
      </c>
      <c r="N4494" t="s">
        <v>6761</v>
      </c>
      <c r="O4494" t="s">
        <v>6771</v>
      </c>
      <c r="P4494">
        <v>2200000</v>
      </c>
      <c r="Q4494" t="s">
        <v>6636</v>
      </c>
      <c r="R4494" t="s">
        <v>6636</v>
      </c>
      <c r="S4494" s="12">
        <v>1</v>
      </c>
      <c r="T4494" s="13"/>
      <c r="U4494" t="s">
        <v>6636</v>
      </c>
    </row>
    <row r="4495" spans="1:21" x14ac:dyDescent="0.25">
      <c r="A4495" t="s">
        <v>6614</v>
      </c>
      <c r="B4495" s="12"/>
      <c r="C4495" t="s">
        <v>11085</v>
      </c>
      <c r="D4495" s="11">
        <v>46208</v>
      </c>
      <c r="E4495" t="s">
        <v>11086</v>
      </c>
      <c r="F4495" t="s">
        <v>6617</v>
      </c>
      <c r="G4495" t="s">
        <v>6636</v>
      </c>
      <c r="H4495" t="s">
        <v>143</v>
      </c>
      <c r="I4495" t="s">
        <v>6636</v>
      </c>
      <c r="J4495" t="s">
        <v>6636</v>
      </c>
      <c r="K4495" t="s">
        <v>6636</v>
      </c>
      <c r="L4495" t="s">
        <v>6636</v>
      </c>
      <c r="M4495" t="s">
        <v>6866</v>
      </c>
      <c r="N4495" t="s">
        <v>6761</v>
      </c>
      <c r="O4495" t="s">
        <v>6862</v>
      </c>
      <c r="P4495">
        <v>3900000</v>
      </c>
      <c r="Q4495" t="s">
        <v>6636</v>
      </c>
      <c r="R4495" t="s">
        <v>6636</v>
      </c>
      <c r="S4495" s="12">
        <v>1</v>
      </c>
      <c r="T4495" s="13"/>
      <c r="U4495" t="s">
        <v>6636</v>
      </c>
    </row>
    <row r="4496" spans="1:21" x14ac:dyDescent="0.25">
      <c r="A4496" t="s">
        <v>6614</v>
      </c>
      <c r="B4496" s="12"/>
      <c r="C4496" t="s">
        <v>11087</v>
      </c>
      <c r="D4496" s="11">
        <v>46208</v>
      </c>
      <c r="E4496" t="s">
        <v>11088</v>
      </c>
      <c r="F4496" t="s">
        <v>6617</v>
      </c>
      <c r="G4496" t="s">
        <v>6636</v>
      </c>
      <c r="H4496" t="s">
        <v>143</v>
      </c>
      <c r="I4496" t="s">
        <v>6636</v>
      </c>
      <c r="J4496" t="s">
        <v>6636</v>
      </c>
      <c r="K4496" t="s">
        <v>6636</v>
      </c>
      <c r="L4496" t="s">
        <v>6636</v>
      </c>
      <c r="M4496" t="s">
        <v>11089</v>
      </c>
      <c r="N4496" t="s">
        <v>6761</v>
      </c>
      <c r="O4496" t="s">
        <v>6762</v>
      </c>
      <c r="P4496">
        <v>2000000</v>
      </c>
      <c r="Q4496" t="s">
        <v>6636</v>
      </c>
      <c r="R4496" t="s">
        <v>6636</v>
      </c>
      <c r="S4496" s="12">
        <v>1</v>
      </c>
      <c r="T4496" s="13"/>
      <c r="U4496" t="s">
        <v>6636</v>
      </c>
    </row>
    <row r="4497" spans="1:21" x14ac:dyDescent="0.25">
      <c r="A4497" t="s">
        <v>6614</v>
      </c>
      <c r="B4497" s="12"/>
      <c r="C4497" t="s">
        <v>11090</v>
      </c>
      <c r="D4497" s="11">
        <v>46209</v>
      </c>
      <c r="E4497" t="s">
        <v>11091</v>
      </c>
      <c r="F4497" t="s">
        <v>6617</v>
      </c>
      <c r="G4497" t="s">
        <v>6636</v>
      </c>
      <c r="H4497" t="s">
        <v>143</v>
      </c>
      <c r="I4497" t="s">
        <v>6636</v>
      </c>
      <c r="J4497" t="s">
        <v>6636</v>
      </c>
      <c r="K4497" t="s">
        <v>6636</v>
      </c>
      <c r="L4497" t="s">
        <v>6636</v>
      </c>
      <c r="M4497" t="s">
        <v>11092</v>
      </c>
      <c r="N4497" t="s">
        <v>6761</v>
      </c>
      <c r="O4497" t="s">
        <v>6771</v>
      </c>
      <c r="P4497">
        <v>2400000</v>
      </c>
      <c r="Q4497" t="s">
        <v>6636</v>
      </c>
      <c r="R4497" t="s">
        <v>6636</v>
      </c>
      <c r="S4497" s="12">
        <v>1</v>
      </c>
      <c r="T4497" s="13"/>
      <c r="U4497" t="s">
        <v>6636</v>
      </c>
    </row>
    <row r="4498" spans="1:21" x14ac:dyDescent="0.25">
      <c r="A4498" t="s">
        <v>6614</v>
      </c>
      <c r="B4498" s="12"/>
      <c r="C4498" t="s">
        <v>11093</v>
      </c>
      <c r="D4498" s="11">
        <v>46211</v>
      </c>
      <c r="E4498" t="s">
        <v>11094</v>
      </c>
      <c r="F4498" t="s">
        <v>6617</v>
      </c>
      <c r="G4498" t="s">
        <v>6636</v>
      </c>
      <c r="H4498" t="s">
        <v>143</v>
      </c>
      <c r="I4498" t="s">
        <v>6636</v>
      </c>
      <c r="J4498" t="s">
        <v>6636</v>
      </c>
      <c r="K4498" t="s">
        <v>6636</v>
      </c>
      <c r="L4498" t="s">
        <v>6636</v>
      </c>
      <c r="M4498" t="s">
        <v>6636</v>
      </c>
      <c r="N4498" t="s">
        <v>6636</v>
      </c>
      <c r="O4498" t="s">
        <v>6636</v>
      </c>
      <c r="P4498">
        <v>2270000</v>
      </c>
      <c r="Q4498" t="s">
        <v>6636</v>
      </c>
      <c r="R4498" t="s">
        <v>6636</v>
      </c>
      <c r="S4498" s="12">
        <v>1</v>
      </c>
      <c r="T4498" s="13"/>
      <c r="U4498" t="s">
        <v>6674</v>
      </c>
    </row>
    <row r="4499" spans="1:21" x14ac:dyDescent="0.25">
      <c r="A4499" t="s">
        <v>6614</v>
      </c>
      <c r="B4499" s="12"/>
      <c r="C4499" t="s">
        <v>11095</v>
      </c>
      <c r="D4499" s="11">
        <v>46212</v>
      </c>
      <c r="E4499" t="s">
        <v>11096</v>
      </c>
      <c r="F4499" t="s">
        <v>6617</v>
      </c>
      <c r="G4499" t="s">
        <v>6636</v>
      </c>
      <c r="H4499" t="s">
        <v>143</v>
      </c>
      <c r="I4499" t="s">
        <v>6636</v>
      </c>
      <c r="J4499" t="s">
        <v>6636</v>
      </c>
      <c r="K4499" t="s">
        <v>6636</v>
      </c>
      <c r="L4499" t="s">
        <v>6636</v>
      </c>
      <c r="M4499" t="s">
        <v>11097</v>
      </c>
      <c r="N4499" t="s">
        <v>6761</v>
      </c>
      <c r="O4499" t="s">
        <v>6762</v>
      </c>
      <c r="P4499">
        <v>2210000</v>
      </c>
      <c r="Q4499" t="s">
        <v>6778</v>
      </c>
      <c r="R4499" t="s">
        <v>6779</v>
      </c>
      <c r="S4499" s="12">
        <v>1</v>
      </c>
      <c r="T4499" s="13"/>
      <c r="U4499" t="s">
        <v>6920</v>
      </c>
    </row>
    <row r="4500" spans="1:21" x14ac:dyDescent="0.25">
      <c r="A4500" t="s">
        <v>6983</v>
      </c>
      <c r="B4500" s="12"/>
      <c r="C4500" t="s">
        <v>6935</v>
      </c>
      <c r="D4500" s="11">
        <v>46213</v>
      </c>
      <c r="E4500" t="s">
        <v>6936</v>
      </c>
      <c r="F4500" t="s">
        <v>6617</v>
      </c>
      <c r="G4500" t="s">
        <v>6757</v>
      </c>
      <c r="H4500" t="s">
        <v>143</v>
      </c>
      <c r="I4500" t="s">
        <v>65</v>
      </c>
      <c r="J4500" t="s">
        <v>67</v>
      </c>
      <c r="K4500" t="s">
        <v>6636</v>
      </c>
      <c r="L4500" t="s">
        <v>6636</v>
      </c>
      <c r="M4500" t="s">
        <v>11098</v>
      </c>
      <c r="N4500" t="s">
        <v>6761</v>
      </c>
      <c r="O4500" t="s">
        <v>6762</v>
      </c>
      <c r="P4500">
        <v>2030000</v>
      </c>
      <c r="Q4500" t="s">
        <v>6867</v>
      </c>
      <c r="R4500" t="s">
        <v>6779</v>
      </c>
      <c r="S4500" s="12">
        <v>1</v>
      </c>
      <c r="T4500" s="13">
        <v>33833</v>
      </c>
      <c r="U4500" t="s">
        <v>6636</v>
      </c>
    </row>
    <row r="4501" spans="1:21" x14ac:dyDescent="0.25">
      <c r="A4501" t="s">
        <v>6983</v>
      </c>
      <c r="B4501" s="12"/>
      <c r="C4501" t="s">
        <v>6935</v>
      </c>
      <c r="D4501" s="11">
        <v>46213</v>
      </c>
      <c r="E4501" t="s">
        <v>6936</v>
      </c>
      <c r="F4501" t="s">
        <v>6617</v>
      </c>
      <c r="G4501" t="s">
        <v>6763</v>
      </c>
      <c r="H4501" t="s">
        <v>143</v>
      </c>
      <c r="I4501" t="s">
        <v>65</v>
      </c>
      <c r="J4501" t="s">
        <v>67</v>
      </c>
      <c r="K4501" t="s">
        <v>6636</v>
      </c>
      <c r="L4501" t="s">
        <v>6636</v>
      </c>
      <c r="M4501" t="s">
        <v>11098</v>
      </c>
      <c r="N4501" t="s">
        <v>6761</v>
      </c>
      <c r="O4501" t="s">
        <v>6762</v>
      </c>
      <c r="P4501">
        <v>2030000</v>
      </c>
      <c r="Q4501" t="s">
        <v>6867</v>
      </c>
      <c r="R4501" t="s">
        <v>6779</v>
      </c>
      <c r="S4501" s="12"/>
      <c r="T4501" s="13"/>
      <c r="U4501" t="s">
        <v>6636</v>
      </c>
    </row>
    <row r="4502" spans="1:21" x14ac:dyDescent="0.25">
      <c r="A4502" t="s">
        <v>6983</v>
      </c>
      <c r="B4502" s="12"/>
      <c r="C4502" t="s">
        <v>6935</v>
      </c>
      <c r="D4502" s="11">
        <v>46213</v>
      </c>
      <c r="E4502" t="s">
        <v>6936</v>
      </c>
      <c r="F4502" t="s">
        <v>6617</v>
      </c>
      <c r="G4502" t="s">
        <v>6764</v>
      </c>
      <c r="H4502" t="s">
        <v>143</v>
      </c>
      <c r="I4502" t="s">
        <v>65</v>
      </c>
      <c r="J4502" t="s">
        <v>67</v>
      </c>
      <c r="K4502" t="s">
        <v>6636</v>
      </c>
      <c r="L4502" t="s">
        <v>6636</v>
      </c>
      <c r="M4502" t="s">
        <v>11098</v>
      </c>
      <c r="N4502" t="s">
        <v>6761</v>
      </c>
      <c r="O4502" t="s">
        <v>6762</v>
      </c>
      <c r="P4502">
        <v>2030000</v>
      </c>
      <c r="Q4502" t="s">
        <v>6867</v>
      </c>
      <c r="R4502" t="s">
        <v>6779</v>
      </c>
      <c r="S4502" s="12"/>
      <c r="T4502" s="13"/>
      <c r="U4502" t="s">
        <v>6636</v>
      </c>
    </row>
    <row r="4503" spans="1:21" x14ac:dyDescent="0.25">
      <c r="A4503" t="s">
        <v>6614</v>
      </c>
      <c r="B4503" s="12"/>
      <c r="C4503" t="s">
        <v>11099</v>
      </c>
      <c r="D4503" s="11">
        <v>46214</v>
      </c>
      <c r="E4503" t="s">
        <v>11100</v>
      </c>
      <c r="F4503" t="s">
        <v>6617</v>
      </c>
      <c r="G4503" t="s">
        <v>6636</v>
      </c>
      <c r="H4503" t="s">
        <v>143</v>
      </c>
      <c r="I4503" t="s">
        <v>6636</v>
      </c>
      <c r="J4503" t="s">
        <v>6636</v>
      </c>
      <c r="K4503" t="s">
        <v>6636</v>
      </c>
      <c r="L4503" t="s">
        <v>6636</v>
      </c>
      <c r="M4503" t="s">
        <v>11101</v>
      </c>
      <c r="N4503" t="s">
        <v>6761</v>
      </c>
      <c r="O4503" t="s">
        <v>6862</v>
      </c>
      <c r="P4503">
        <v>3670000</v>
      </c>
      <c r="Q4503" t="s">
        <v>6636</v>
      </c>
      <c r="R4503" t="s">
        <v>6636</v>
      </c>
      <c r="S4503" s="12">
        <v>1</v>
      </c>
      <c r="T4503" s="13"/>
      <c r="U4503" t="s">
        <v>6920</v>
      </c>
    </row>
    <row r="4504" spans="1:21" x14ac:dyDescent="0.25">
      <c r="A4504" t="s">
        <v>6614</v>
      </c>
      <c r="B4504" s="12"/>
      <c r="C4504" t="s">
        <v>11102</v>
      </c>
      <c r="D4504" s="11">
        <v>46214</v>
      </c>
      <c r="E4504" t="s">
        <v>11103</v>
      </c>
      <c r="F4504" t="s">
        <v>6617</v>
      </c>
      <c r="G4504" t="s">
        <v>6636</v>
      </c>
      <c r="H4504" t="s">
        <v>143</v>
      </c>
      <c r="I4504" t="s">
        <v>6636</v>
      </c>
      <c r="J4504" t="s">
        <v>6636</v>
      </c>
      <c r="K4504" t="s">
        <v>6636</v>
      </c>
      <c r="L4504" t="s">
        <v>6636</v>
      </c>
      <c r="M4504" t="s">
        <v>11104</v>
      </c>
      <c r="N4504" t="s">
        <v>6761</v>
      </c>
      <c r="O4504" t="s">
        <v>7185</v>
      </c>
      <c r="P4504">
        <v>3800000</v>
      </c>
      <c r="Q4504" t="s">
        <v>6636</v>
      </c>
      <c r="R4504" t="s">
        <v>6636</v>
      </c>
      <c r="S4504" s="12">
        <v>1</v>
      </c>
      <c r="T4504" s="13"/>
      <c r="U4504" t="s">
        <v>6636</v>
      </c>
    </row>
    <row r="4505" spans="1:21" x14ac:dyDescent="0.25">
      <c r="A4505" t="s">
        <v>6614</v>
      </c>
      <c r="B4505" s="12"/>
      <c r="C4505" t="s">
        <v>11105</v>
      </c>
      <c r="D4505" s="11">
        <v>46214</v>
      </c>
      <c r="E4505" t="s">
        <v>11106</v>
      </c>
      <c r="F4505" t="s">
        <v>6617</v>
      </c>
      <c r="G4505" t="s">
        <v>6636</v>
      </c>
      <c r="H4505" t="s">
        <v>143</v>
      </c>
      <c r="I4505" t="s">
        <v>6636</v>
      </c>
      <c r="J4505" t="s">
        <v>6636</v>
      </c>
      <c r="K4505" t="s">
        <v>6636</v>
      </c>
      <c r="L4505" t="s">
        <v>6636</v>
      </c>
      <c r="M4505" t="s">
        <v>11107</v>
      </c>
      <c r="N4505" t="s">
        <v>6761</v>
      </c>
      <c r="O4505" t="s">
        <v>6762</v>
      </c>
      <c r="P4505">
        <v>2280000</v>
      </c>
      <c r="Q4505" t="s">
        <v>6636</v>
      </c>
      <c r="R4505" t="s">
        <v>6636</v>
      </c>
      <c r="S4505" s="12">
        <v>1</v>
      </c>
      <c r="T4505" s="13"/>
      <c r="U4505" t="s">
        <v>6636</v>
      </c>
    </row>
    <row r="4506" spans="1:21" x14ac:dyDescent="0.25">
      <c r="A4506" t="s">
        <v>6614</v>
      </c>
      <c r="B4506" s="12"/>
      <c r="C4506" t="s">
        <v>11108</v>
      </c>
      <c r="D4506" s="11">
        <v>46217</v>
      </c>
      <c r="E4506" t="s">
        <v>11109</v>
      </c>
      <c r="F4506" t="s">
        <v>6617</v>
      </c>
      <c r="G4506" t="s">
        <v>6636</v>
      </c>
      <c r="H4506" t="s">
        <v>143</v>
      </c>
      <c r="I4506" t="s">
        <v>6636</v>
      </c>
      <c r="J4506" t="s">
        <v>6636</v>
      </c>
      <c r="K4506" t="s">
        <v>6636</v>
      </c>
      <c r="L4506" t="s">
        <v>6636</v>
      </c>
      <c r="M4506" t="s">
        <v>11110</v>
      </c>
      <c r="N4506" t="s">
        <v>6761</v>
      </c>
      <c r="O4506" t="s">
        <v>6762</v>
      </c>
      <c r="P4506">
        <v>1970000</v>
      </c>
      <c r="Q4506" t="s">
        <v>6636</v>
      </c>
      <c r="R4506" t="s">
        <v>6636</v>
      </c>
      <c r="S4506" s="12">
        <v>1</v>
      </c>
      <c r="T4506" s="13"/>
      <c r="U4506" t="s">
        <v>10077</v>
      </c>
    </row>
    <row r="4507" spans="1:21" x14ac:dyDescent="0.25">
      <c r="A4507" t="s">
        <v>6614</v>
      </c>
      <c r="B4507" s="12"/>
      <c r="C4507" t="s">
        <v>11111</v>
      </c>
      <c r="D4507" s="11">
        <v>46217</v>
      </c>
      <c r="E4507" t="s">
        <v>11112</v>
      </c>
      <c r="F4507" t="s">
        <v>6617</v>
      </c>
      <c r="G4507" t="s">
        <v>6636</v>
      </c>
      <c r="H4507" t="s">
        <v>143</v>
      </c>
      <c r="I4507" t="s">
        <v>6636</v>
      </c>
      <c r="J4507" t="s">
        <v>6636</v>
      </c>
      <c r="K4507" t="s">
        <v>6636</v>
      </c>
      <c r="L4507" t="s">
        <v>6636</v>
      </c>
      <c r="M4507" t="s">
        <v>11113</v>
      </c>
      <c r="N4507" t="s">
        <v>6761</v>
      </c>
      <c r="O4507" t="s">
        <v>6762</v>
      </c>
      <c r="P4507">
        <v>1970000</v>
      </c>
      <c r="Q4507" t="s">
        <v>6636</v>
      </c>
      <c r="R4507" t="s">
        <v>6636</v>
      </c>
      <c r="S4507" s="12">
        <v>1</v>
      </c>
      <c r="T4507" s="13"/>
      <c r="U4507" t="s">
        <v>6636</v>
      </c>
    </row>
    <row r="4508" spans="1:21" x14ac:dyDescent="0.25">
      <c r="A4508" t="s">
        <v>6614</v>
      </c>
      <c r="B4508" s="12"/>
      <c r="C4508" t="s">
        <v>11060</v>
      </c>
      <c r="D4508" s="11">
        <v>46219</v>
      </c>
      <c r="E4508" t="s">
        <v>11061</v>
      </c>
      <c r="F4508" t="s">
        <v>6617</v>
      </c>
      <c r="G4508" t="s">
        <v>6636</v>
      </c>
      <c r="H4508" t="s">
        <v>143</v>
      </c>
      <c r="I4508" t="s">
        <v>6636</v>
      </c>
      <c r="J4508" t="s">
        <v>6636</v>
      </c>
      <c r="K4508" t="s">
        <v>6636</v>
      </c>
      <c r="L4508" t="s">
        <v>6636</v>
      </c>
      <c r="M4508" t="s">
        <v>11114</v>
      </c>
      <c r="N4508" t="s">
        <v>6761</v>
      </c>
      <c r="O4508" t="s">
        <v>6771</v>
      </c>
      <c r="P4508">
        <v>2270000</v>
      </c>
      <c r="Q4508" t="s">
        <v>6636</v>
      </c>
      <c r="R4508" t="s">
        <v>6636</v>
      </c>
      <c r="S4508" s="12">
        <v>1</v>
      </c>
      <c r="T4508" s="13"/>
      <c r="U4508" t="s">
        <v>6920</v>
      </c>
    </row>
    <row r="4509" spans="1:21" x14ac:dyDescent="0.25">
      <c r="A4509" t="s">
        <v>6614</v>
      </c>
      <c r="B4509" s="12"/>
      <c r="C4509" t="s">
        <v>11115</v>
      </c>
      <c r="D4509" s="11">
        <v>46219</v>
      </c>
      <c r="E4509" t="s">
        <v>11116</v>
      </c>
      <c r="F4509" t="s">
        <v>6617</v>
      </c>
      <c r="G4509" t="s">
        <v>6636</v>
      </c>
      <c r="H4509" t="s">
        <v>143</v>
      </c>
      <c r="I4509" t="s">
        <v>6636</v>
      </c>
      <c r="J4509" t="s">
        <v>6636</v>
      </c>
      <c r="K4509" t="s">
        <v>6636</v>
      </c>
      <c r="L4509" t="s">
        <v>6636</v>
      </c>
      <c r="M4509" t="s">
        <v>11117</v>
      </c>
      <c r="N4509" t="s">
        <v>6761</v>
      </c>
      <c r="O4509" t="s">
        <v>6762</v>
      </c>
      <c r="P4509">
        <v>1980000</v>
      </c>
      <c r="Q4509" t="s">
        <v>6636</v>
      </c>
      <c r="R4509" t="s">
        <v>6636</v>
      </c>
      <c r="S4509" s="12">
        <v>1</v>
      </c>
      <c r="T4509" s="13"/>
      <c r="U4509" t="s">
        <v>6636</v>
      </c>
    </row>
    <row r="4510" spans="1:21" x14ac:dyDescent="0.25">
      <c r="A4510" t="s">
        <v>6983</v>
      </c>
      <c r="B4510" s="12"/>
      <c r="C4510" t="s">
        <v>11118</v>
      </c>
      <c r="D4510" s="11">
        <v>46180</v>
      </c>
      <c r="E4510" t="s">
        <v>11119</v>
      </c>
      <c r="F4510" t="s">
        <v>6413</v>
      </c>
      <c r="G4510" t="s">
        <v>11120</v>
      </c>
      <c r="H4510" t="s">
        <v>5157</v>
      </c>
      <c r="I4510" t="s">
        <v>55</v>
      </c>
      <c r="J4510" t="s">
        <v>176</v>
      </c>
      <c r="K4510" t="s">
        <v>6636</v>
      </c>
      <c r="L4510" t="s">
        <v>6636</v>
      </c>
      <c r="M4510" t="s">
        <v>11121</v>
      </c>
      <c r="N4510" t="s">
        <v>7001</v>
      </c>
      <c r="O4510" t="s">
        <v>7081</v>
      </c>
      <c r="P4510">
        <v>1419000</v>
      </c>
      <c r="Q4510" t="s">
        <v>6636</v>
      </c>
      <c r="R4510" t="s">
        <v>6636</v>
      </c>
      <c r="S4510" s="12"/>
      <c r="T4510" s="13"/>
      <c r="U4510" t="s">
        <v>10371</v>
      </c>
    </row>
    <row r="4511" spans="1:21" x14ac:dyDescent="0.25">
      <c r="A4511" t="s">
        <v>6983</v>
      </c>
      <c r="B4511" s="12"/>
      <c r="C4511" t="s">
        <v>11118</v>
      </c>
      <c r="D4511" s="11">
        <v>46180</v>
      </c>
      <c r="E4511" t="s">
        <v>11119</v>
      </c>
      <c r="F4511" t="s">
        <v>6413</v>
      </c>
      <c r="G4511" t="s">
        <v>11122</v>
      </c>
      <c r="H4511" t="s">
        <v>5157</v>
      </c>
      <c r="I4511" t="s">
        <v>55</v>
      </c>
      <c r="J4511" t="s">
        <v>176</v>
      </c>
      <c r="K4511" t="s">
        <v>6636</v>
      </c>
      <c r="L4511" t="s">
        <v>6636</v>
      </c>
      <c r="M4511" t="s">
        <v>11121</v>
      </c>
      <c r="N4511" t="s">
        <v>7001</v>
      </c>
      <c r="O4511" t="s">
        <v>7081</v>
      </c>
      <c r="P4511">
        <v>1419000</v>
      </c>
      <c r="Q4511" t="s">
        <v>6636</v>
      </c>
      <c r="R4511" t="s">
        <v>6636</v>
      </c>
      <c r="S4511" s="12">
        <v>1</v>
      </c>
      <c r="T4511" s="13">
        <v>17738</v>
      </c>
      <c r="U4511" t="s">
        <v>10371</v>
      </c>
    </row>
    <row r="4512" spans="1:21" x14ac:dyDescent="0.25">
      <c r="A4512" t="s">
        <v>6983</v>
      </c>
      <c r="B4512" s="12"/>
      <c r="C4512" t="s">
        <v>11123</v>
      </c>
      <c r="D4512" s="11">
        <v>46187</v>
      </c>
      <c r="E4512" t="s">
        <v>11124</v>
      </c>
      <c r="F4512" t="s">
        <v>6413</v>
      </c>
      <c r="G4512" t="s">
        <v>11120</v>
      </c>
      <c r="H4512" t="s">
        <v>5157</v>
      </c>
      <c r="I4512" t="s">
        <v>65</v>
      </c>
      <c r="J4512" t="s">
        <v>132</v>
      </c>
      <c r="K4512" t="s">
        <v>6636</v>
      </c>
      <c r="L4512" t="s">
        <v>6636</v>
      </c>
      <c r="M4512" t="s">
        <v>11125</v>
      </c>
      <c r="N4512" t="s">
        <v>7001</v>
      </c>
      <c r="O4512" t="s">
        <v>7002</v>
      </c>
      <c r="P4512">
        <v>1865000</v>
      </c>
      <c r="Q4512" t="s">
        <v>6778</v>
      </c>
      <c r="R4512" t="s">
        <v>6911</v>
      </c>
      <c r="S4512" s="12">
        <v>1</v>
      </c>
      <c r="T4512" s="13">
        <v>23312</v>
      </c>
      <c r="U4512" t="s">
        <v>10371</v>
      </c>
    </row>
    <row r="4513" spans="1:21" x14ac:dyDescent="0.25">
      <c r="A4513" t="s">
        <v>6983</v>
      </c>
      <c r="B4513" s="12"/>
      <c r="C4513" t="s">
        <v>11123</v>
      </c>
      <c r="D4513" s="11">
        <v>46187</v>
      </c>
      <c r="E4513" t="s">
        <v>11124</v>
      </c>
      <c r="F4513" t="s">
        <v>6413</v>
      </c>
      <c r="G4513" t="s">
        <v>11122</v>
      </c>
      <c r="H4513" t="s">
        <v>5157</v>
      </c>
      <c r="I4513" t="s">
        <v>65</v>
      </c>
      <c r="J4513" t="s">
        <v>132</v>
      </c>
      <c r="K4513" t="s">
        <v>6636</v>
      </c>
      <c r="L4513" t="s">
        <v>6636</v>
      </c>
      <c r="M4513" t="s">
        <v>11125</v>
      </c>
      <c r="N4513" t="s">
        <v>7001</v>
      </c>
      <c r="O4513" t="s">
        <v>7002</v>
      </c>
      <c r="P4513">
        <v>1865000</v>
      </c>
      <c r="Q4513" t="s">
        <v>6778</v>
      </c>
      <c r="R4513" t="s">
        <v>6911</v>
      </c>
      <c r="S4513" s="12"/>
      <c r="T4513" s="13"/>
      <c r="U4513" t="s">
        <v>10371</v>
      </c>
    </row>
    <row r="4514" spans="1:21" x14ac:dyDescent="0.25">
      <c r="A4514" t="s">
        <v>6614</v>
      </c>
      <c r="B4514" s="12"/>
      <c r="C4514" t="s">
        <v>11126</v>
      </c>
      <c r="D4514" s="11">
        <v>46203</v>
      </c>
      <c r="E4514" t="s">
        <v>11127</v>
      </c>
      <c r="F4514" t="s">
        <v>6617</v>
      </c>
      <c r="G4514" t="s">
        <v>6636</v>
      </c>
      <c r="H4514" t="s">
        <v>3766</v>
      </c>
      <c r="I4514" t="s">
        <v>6636</v>
      </c>
      <c r="J4514" t="s">
        <v>6636</v>
      </c>
      <c r="K4514" t="s">
        <v>6636</v>
      </c>
      <c r="L4514" t="s">
        <v>6636</v>
      </c>
      <c r="M4514" t="s">
        <v>6636</v>
      </c>
      <c r="N4514" t="s">
        <v>6636</v>
      </c>
      <c r="O4514" t="s">
        <v>6636</v>
      </c>
      <c r="P4514">
        <v>1804000</v>
      </c>
      <c r="Q4514" t="s">
        <v>6867</v>
      </c>
      <c r="R4514" t="s">
        <v>8501</v>
      </c>
      <c r="S4514" s="12">
        <v>1</v>
      </c>
      <c r="T4514" s="13"/>
      <c r="U4514" t="s">
        <v>6636</v>
      </c>
    </row>
    <row r="4515" spans="1:21" x14ac:dyDescent="0.25">
      <c r="A4515" t="s">
        <v>6614</v>
      </c>
      <c r="B4515" s="12"/>
      <c r="C4515" t="s">
        <v>11128</v>
      </c>
      <c r="D4515" s="11">
        <v>46177</v>
      </c>
      <c r="E4515" t="s">
        <v>11129</v>
      </c>
      <c r="F4515" t="s">
        <v>6413</v>
      </c>
      <c r="G4515" t="s">
        <v>6636</v>
      </c>
      <c r="H4515" t="s">
        <v>3729</v>
      </c>
      <c r="I4515" t="s">
        <v>6636</v>
      </c>
      <c r="J4515" t="s">
        <v>6636</v>
      </c>
      <c r="K4515" t="s">
        <v>6636</v>
      </c>
      <c r="L4515" t="s">
        <v>6636</v>
      </c>
      <c r="M4515" t="s">
        <v>6636</v>
      </c>
      <c r="N4515" t="s">
        <v>6636</v>
      </c>
      <c r="O4515" t="s">
        <v>6636</v>
      </c>
      <c r="P4515">
        <v>2740000</v>
      </c>
      <c r="Q4515" t="s">
        <v>6636</v>
      </c>
      <c r="R4515" t="s">
        <v>6636</v>
      </c>
      <c r="S4515" s="12">
        <v>1</v>
      </c>
      <c r="T4515" s="13"/>
      <c r="U4515" t="s">
        <v>6636</v>
      </c>
    </row>
    <row r="4516" spans="1:21" x14ac:dyDescent="0.25">
      <c r="A4516" t="s">
        <v>6983</v>
      </c>
      <c r="B4516" s="12"/>
      <c r="C4516" t="s">
        <v>11130</v>
      </c>
      <c r="D4516" s="11">
        <v>46199</v>
      </c>
      <c r="E4516" t="s">
        <v>11131</v>
      </c>
      <c r="F4516" t="s">
        <v>6413</v>
      </c>
      <c r="G4516" t="s">
        <v>11132</v>
      </c>
      <c r="H4516" t="s">
        <v>3729</v>
      </c>
      <c r="I4516" t="s">
        <v>65</v>
      </c>
      <c r="J4516" t="s">
        <v>132</v>
      </c>
      <c r="K4516" t="s">
        <v>6636</v>
      </c>
      <c r="L4516" t="s">
        <v>6636</v>
      </c>
      <c r="M4516" t="s">
        <v>6636</v>
      </c>
      <c r="N4516" t="s">
        <v>6636</v>
      </c>
      <c r="O4516" t="s">
        <v>6636</v>
      </c>
      <c r="P4516">
        <v>2535000</v>
      </c>
      <c r="Q4516" t="s">
        <v>6636</v>
      </c>
      <c r="R4516" t="s">
        <v>6636</v>
      </c>
      <c r="S4516" s="12"/>
      <c r="T4516" s="13"/>
      <c r="U4516" t="s">
        <v>6671</v>
      </c>
    </row>
    <row r="4517" spans="1:21" x14ac:dyDescent="0.25">
      <c r="A4517" t="s">
        <v>6983</v>
      </c>
      <c r="B4517" s="12"/>
      <c r="C4517" t="s">
        <v>11130</v>
      </c>
      <c r="D4517" s="11">
        <v>46199</v>
      </c>
      <c r="E4517" t="s">
        <v>11131</v>
      </c>
      <c r="F4517" t="s">
        <v>6413</v>
      </c>
      <c r="G4517" t="s">
        <v>11133</v>
      </c>
      <c r="H4517" t="s">
        <v>3729</v>
      </c>
      <c r="I4517" t="s">
        <v>65</v>
      </c>
      <c r="J4517" t="s">
        <v>132</v>
      </c>
      <c r="K4517" t="s">
        <v>6636</v>
      </c>
      <c r="L4517" t="s">
        <v>6636</v>
      </c>
      <c r="M4517" t="s">
        <v>6636</v>
      </c>
      <c r="N4517" t="s">
        <v>6636</v>
      </c>
      <c r="O4517" t="s">
        <v>6636</v>
      </c>
      <c r="P4517">
        <v>2535000</v>
      </c>
      <c r="Q4517" t="s">
        <v>6636</v>
      </c>
      <c r="R4517" t="s">
        <v>6636</v>
      </c>
      <c r="S4517" s="12">
        <v>1</v>
      </c>
      <c r="T4517" s="13">
        <v>31688</v>
      </c>
      <c r="U4517" t="s">
        <v>6671</v>
      </c>
    </row>
    <row r="4518" spans="1:21" x14ac:dyDescent="0.25">
      <c r="A4518" t="s">
        <v>6614</v>
      </c>
      <c r="B4518" s="12"/>
      <c r="C4518" t="s">
        <v>11134</v>
      </c>
      <c r="D4518" s="11">
        <v>46205</v>
      </c>
      <c r="E4518" t="s">
        <v>11135</v>
      </c>
      <c r="F4518" t="s">
        <v>6617</v>
      </c>
      <c r="G4518" t="s">
        <v>6636</v>
      </c>
      <c r="H4518" t="s">
        <v>11136</v>
      </c>
      <c r="I4518" t="s">
        <v>6636</v>
      </c>
      <c r="J4518" t="s">
        <v>6636</v>
      </c>
      <c r="K4518" t="s">
        <v>6636</v>
      </c>
      <c r="L4518" t="s">
        <v>6636</v>
      </c>
      <c r="M4518" t="s">
        <v>6636</v>
      </c>
      <c r="N4518" t="s">
        <v>6636</v>
      </c>
      <c r="O4518" t="s">
        <v>6636</v>
      </c>
      <c r="P4518">
        <v>2200000</v>
      </c>
      <c r="Q4518" t="s">
        <v>6636</v>
      </c>
      <c r="R4518" t="s">
        <v>6636</v>
      </c>
      <c r="S4518" s="12">
        <v>1</v>
      </c>
      <c r="T4518" s="13"/>
      <c r="U4518" t="s">
        <v>6636</v>
      </c>
    </row>
    <row r="4519" spans="1:21" x14ac:dyDescent="0.25">
      <c r="A4519" t="s">
        <v>6614</v>
      </c>
      <c r="B4519" s="12"/>
      <c r="C4519" t="s">
        <v>11137</v>
      </c>
      <c r="D4519" s="11">
        <v>46198</v>
      </c>
      <c r="E4519" t="s">
        <v>11138</v>
      </c>
      <c r="F4519" t="s">
        <v>6413</v>
      </c>
      <c r="G4519" t="s">
        <v>6636</v>
      </c>
      <c r="H4519" t="s">
        <v>1955</v>
      </c>
      <c r="I4519" t="s">
        <v>6636</v>
      </c>
      <c r="J4519" t="s">
        <v>6636</v>
      </c>
      <c r="K4519" t="s">
        <v>6636</v>
      </c>
      <c r="L4519" t="s">
        <v>6636</v>
      </c>
      <c r="M4519" t="s">
        <v>11139</v>
      </c>
      <c r="N4519" t="s">
        <v>7001</v>
      </c>
      <c r="O4519" t="s">
        <v>7007</v>
      </c>
      <c r="P4519">
        <v>820000</v>
      </c>
      <c r="Q4519" t="s">
        <v>6636</v>
      </c>
      <c r="R4519" t="s">
        <v>6636</v>
      </c>
      <c r="S4519" s="12">
        <v>1</v>
      </c>
      <c r="T4519" s="13"/>
      <c r="U4519" t="s">
        <v>7486</v>
      </c>
    </row>
    <row r="4520" spans="1:21" x14ac:dyDescent="0.25">
      <c r="A4520" t="s">
        <v>6983</v>
      </c>
      <c r="B4520" s="12"/>
      <c r="C4520" t="s">
        <v>9597</v>
      </c>
      <c r="D4520" s="11">
        <v>46186</v>
      </c>
      <c r="E4520" t="s">
        <v>9598</v>
      </c>
      <c r="F4520" t="s">
        <v>6617</v>
      </c>
      <c r="G4520" t="s">
        <v>9563</v>
      </c>
      <c r="H4520" t="s">
        <v>1723</v>
      </c>
      <c r="I4520" t="s">
        <v>65</v>
      </c>
      <c r="J4520" t="s">
        <v>132</v>
      </c>
      <c r="K4520" t="s">
        <v>6636</v>
      </c>
      <c r="L4520" t="s">
        <v>6636</v>
      </c>
      <c r="M4520" t="s">
        <v>11140</v>
      </c>
      <c r="N4520" t="s">
        <v>7506</v>
      </c>
      <c r="O4520" t="s">
        <v>7514</v>
      </c>
      <c r="P4520">
        <v>4650000</v>
      </c>
      <c r="Q4520" t="s">
        <v>6636</v>
      </c>
      <c r="R4520" t="s">
        <v>6636</v>
      </c>
      <c r="S4520" s="12">
        <v>1</v>
      </c>
      <c r="T4520" s="13">
        <v>77500</v>
      </c>
      <c r="U4520" t="s">
        <v>6636</v>
      </c>
    </row>
    <row r="4521" spans="1:21" x14ac:dyDescent="0.25">
      <c r="A4521" t="s">
        <v>6983</v>
      </c>
      <c r="B4521" s="12"/>
      <c r="C4521" t="s">
        <v>9624</v>
      </c>
      <c r="D4521" s="11">
        <v>46189</v>
      </c>
      <c r="E4521" t="s">
        <v>9625</v>
      </c>
      <c r="F4521" t="s">
        <v>6617</v>
      </c>
      <c r="G4521" t="s">
        <v>9617</v>
      </c>
      <c r="H4521" t="s">
        <v>1723</v>
      </c>
      <c r="I4521" t="s">
        <v>65</v>
      </c>
      <c r="J4521" t="s">
        <v>2226</v>
      </c>
      <c r="K4521" t="s">
        <v>6636</v>
      </c>
      <c r="L4521" t="s">
        <v>6636</v>
      </c>
      <c r="M4521" t="s">
        <v>6636</v>
      </c>
      <c r="N4521" t="s">
        <v>6636</v>
      </c>
      <c r="O4521" t="s">
        <v>6636</v>
      </c>
      <c r="P4521">
        <v>3550000</v>
      </c>
      <c r="Q4521" t="s">
        <v>6636</v>
      </c>
      <c r="R4521" t="s">
        <v>6636</v>
      </c>
      <c r="S4521" s="12">
        <v>1</v>
      </c>
      <c r="T4521" s="13">
        <v>59167</v>
      </c>
      <c r="U4521" t="s">
        <v>6883</v>
      </c>
    </row>
    <row r="4522" spans="1:21" x14ac:dyDescent="0.25">
      <c r="A4522" t="s">
        <v>6983</v>
      </c>
      <c r="B4522" s="12"/>
      <c r="C4522" t="s">
        <v>9624</v>
      </c>
      <c r="D4522" s="11">
        <v>46189</v>
      </c>
      <c r="E4522" t="s">
        <v>9625</v>
      </c>
      <c r="F4522" t="s">
        <v>6617</v>
      </c>
      <c r="G4522" t="s">
        <v>9563</v>
      </c>
      <c r="H4522" t="s">
        <v>1723</v>
      </c>
      <c r="I4522" t="s">
        <v>65</v>
      </c>
      <c r="J4522" t="s">
        <v>2226</v>
      </c>
      <c r="K4522" t="s">
        <v>6636</v>
      </c>
      <c r="L4522" t="s">
        <v>6636</v>
      </c>
      <c r="M4522" t="s">
        <v>6636</v>
      </c>
      <c r="N4522" t="s">
        <v>6636</v>
      </c>
      <c r="O4522" t="s">
        <v>6636</v>
      </c>
      <c r="P4522">
        <v>3550000</v>
      </c>
      <c r="Q4522" t="s">
        <v>6636</v>
      </c>
      <c r="R4522" t="s">
        <v>6636</v>
      </c>
      <c r="S4522" s="12"/>
      <c r="T4522" s="13"/>
      <c r="U4522" t="s">
        <v>6883</v>
      </c>
    </row>
    <row r="4523" spans="1:21" x14ac:dyDescent="0.25">
      <c r="A4523" t="s">
        <v>6983</v>
      </c>
      <c r="B4523" s="12"/>
      <c r="C4523" t="s">
        <v>11141</v>
      </c>
      <c r="D4523" s="11">
        <v>46197</v>
      </c>
      <c r="E4523" t="s">
        <v>11142</v>
      </c>
      <c r="F4523" t="s">
        <v>6617</v>
      </c>
      <c r="G4523" t="s">
        <v>11143</v>
      </c>
      <c r="H4523" t="s">
        <v>1723</v>
      </c>
      <c r="I4523" t="s">
        <v>65</v>
      </c>
      <c r="J4523" t="s">
        <v>219</v>
      </c>
      <c r="K4523" t="s">
        <v>6636</v>
      </c>
      <c r="L4523" t="s">
        <v>6636</v>
      </c>
      <c r="M4523" t="s">
        <v>11144</v>
      </c>
      <c r="N4523" t="s">
        <v>7469</v>
      </c>
      <c r="O4523" t="s">
        <v>7470</v>
      </c>
      <c r="P4523">
        <v>2499000</v>
      </c>
      <c r="Q4523" t="s">
        <v>6636</v>
      </c>
      <c r="R4523" t="s">
        <v>6636</v>
      </c>
      <c r="S4523" s="12">
        <v>1</v>
      </c>
      <c r="T4523" s="13">
        <v>73500</v>
      </c>
      <c r="U4523" t="s">
        <v>6636</v>
      </c>
    </row>
    <row r="4524" spans="1:21" x14ac:dyDescent="0.25">
      <c r="A4524" t="s">
        <v>6983</v>
      </c>
      <c r="B4524" s="12"/>
      <c r="C4524" t="s">
        <v>9721</v>
      </c>
      <c r="D4524" s="11">
        <v>46209</v>
      </c>
      <c r="E4524" t="s">
        <v>9722</v>
      </c>
      <c r="F4524" t="s">
        <v>6617</v>
      </c>
      <c r="G4524" t="s">
        <v>9617</v>
      </c>
      <c r="H4524" t="s">
        <v>1723</v>
      </c>
      <c r="I4524" t="s">
        <v>55</v>
      </c>
      <c r="J4524" t="s">
        <v>737</v>
      </c>
      <c r="K4524" t="s">
        <v>6636</v>
      </c>
      <c r="L4524" t="s">
        <v>6636</v>
      </c>
      <c r="M4524" t="s">
        <v>11145</v>
      </c>
      <c r="N4524" t="s">
        <v>7506</v>
      </c>
      <c r="O4524" t="s">
        <v>7539</v>
      </c>
      <c r="P4524">
        <v>3120000</v>
      </c>
      <c r="Q4524" t="s">
        <v>6636</v>
      </c>
      <c r="R4524" t="s">
        <v>6636</v>
      </c>
      <c r="S4524" s="12">
        <v>1</v>
      </c>
      <c r="T4524" s="13">
        <v>52000</v>
      </c>
      <c r="U4524" t="s">
        <v>6636</v>
      </c>
    </row>
    <row r="4525" spans="1:21" x14ac:dyDescent="0.25">
      <c r="A4525" t="s">
        <v>6983</v>
      </c>
      <c r="B4525" s="12"/>
      <c r="C4525" t="s">
        <v>9721</v>
      </c>
      <c r="D4525" s="11">
        <v>46209</v>
      </c>
      <c r="E4525" t="s">
        <v>9722</v>
      </c>
      <c r="F4525" t="s">
        <v>6617</v>
      </c>
      <c r="G4525" t="s">
        <v>9563</v>
      </c>
      <c r="H4525" t="s">
        <v>1723</v>
      </c>
      <c r="I4525" t="s">
        <v>55</v>
      </c>
      <c r="J4525" t="s">
        <v>737</v>
      </c>
      <c r="K4525" t="s">
        <v>6636</v>
      </c>
      <c r="L4525" t="s">
        <v>6636</v>
      </c>
      <c r="M4525" t="s">
        <v>11145</v>
      </c>
      <c r="N4525" t="s">
        <v>7506</v>
      </c>
      <c r="O4525" t="s">
        <v>7539</v>
      </c>
      <c r="P4525">
        <v>3120000</v>
      </c>
      <c r="Q4525" t="s">
        <v>6636</v>
      </c>
      <c r="R4525" t="s">
        <v>6636</v>
      </c>
      <c r="S4525" s="12"/>
      <c r="T4525" s="13"/>
      <c r="U4525" t="s">
        <v>6636</v>
      </c>
    </row>
    <row r="4526" spans="1:21" x14ac:dyDescent="0.25">
      <c r="A4526" t="s">
        <v>6614</v>
      </c>
      <c r="B4526" s="12"/>
      <c r="C4526" t="s">
        <v>11146</v>
      </c>
      <c r="D4526" s="11">
        <v>46184</v>
      </c>
      <c r="E4526" t="s">
        <v>11147</v>
      </c>
      <c r="F4526" t="s">
        <v>6353</v>
      </c>
      <c r="G4526" t="s">
        <v>6636</v>
      </c>
      <c r="H4526" t="s">
        <v>703</v>
      </c>
      <c r="I4526" t="s">
        <v>6636</v>
      </c>
      <c r="J4526" t="s">
        <v>6636</v>
      </c>
      <c r="K4526" t="s">
        <v>6636</v>
      </c>
      <c r="L4526" t="s">
        <v>6636</v>
      </c>
      <c r="M4526" t="s">
        <v>11148</v>
      </c>
      <c r="N4526" t="s">
        <v>7001</v>
      </c>
      <c r="O4526" t="s">
        <v>7002</v>
      </c>
      <c r="P4526">
        <v>1999000</v>
      </c>
      <c r="Q4526" t="s">
        <v>6867</v>
      </c>
      <c r="R4526" t="s">
        <v>7109</v>
      </c>
      <c r="S4526" s="12">
        <v>1</v>
      </c>
      <c r="T4526" s="13"/>
      <c r="U4526" t="s">
        <v>6629</v>
      </c>
    </row>
    <row r="4527" spans="1:21" x14ac:dyDescent="0.25">
      <c r="A4527" t="s">
        <v>6614</v>
      </c>
      <c r="B4527" s="12"/>
      <c r="C4527" t="s">
        <v>11149</v>
      </c>
      <c r="D4527" s="11">
        <v>46190</v>
      </c>
      <c r="E4527" t="s">
        <v>11150</v>
      </c>
      <c r="F4527" t="s">
        <v>6353</v>
      </c>
      <c r="G4527" t="s">
        <v>6636</v>
      </c>
      <c r="H4527" t="s">
        <v>703</v>
      </c>
      <c r="I4527" t="s">
        <v>6636</v>
      </c>
      <c r="J4527" t="s">
        <v>6636</v>
      </c>
      <c r="K4527" t="s">
        <v>6636</v>
      </c>
      <c r="L4527" t="s">
        <v>6636</v>
      </c>
      <c r="M4527" t="s">
        <v>6636</v>
      </c>
      <c r="N4527" t="s">
        <v>6636</v>
      </c>
      <c r="O4527" t="s">
        <v>6636</v>
      </c>
      <c r="P4527">
        <v>1472000</v>
      </c>
      <c r="Q4527" t="s">
        <v>6867</v>
      </c>
      <c r="R4527" t="s">
        <v>8501</v>
      </c>
      <c r="S4527" s="12">
        <v>1</v>
      </c>
      <c r="T4527" s="13"/>
      <c r="U4527" t="s">
        <v>6636</v>
      </c>
    </row>
    <row r="4528" spans="1:21" x14ac:dyDescent="0.25">
      <c r="A4528" t="s">
        <v>6614</v>
      </c>
      <c r="B4528" s="12"/>
      <c r="C4528" t="s">
        <v>11151</v>
      </c>
      <c r="D4528" s="11">
        <v>46213</v>
      </c>
      <c r="E4528" t="s">
        <v>11152</v>
      </c>
      <c r="F4528" t="s">
        <v>6353</v>
      </c>
      <c r="G4528" t="s">
        <v>6636</v>
      </c>
      <c r="H4528" t="s">
        <v>703</v>
      </c>
      <c r="I4528" t="s">
        <v>6636</v>
      </c>
      <c r="J4528" t="s">
        <v>6636</v>
      </c>
      <c r="K4528" t="s">
        <v>6636</v>
      </c>
      <c r="L4528" t="s">
        <v>6636</v>
      </c>
      <c r="M4528" t="s">
        <v>11153</v>
      </c>
      <c r="N4528" t="s">
        <v>7001</v>
      </c>
      <c r="O4528" t="s">
        <v>7007</v>
      </c>
      <c r="P4528">
        <v>962027</v>
      </c>
      <c r="Q4528" t="s">
        <v>6636</v>
      </c>
      <c r="R4528" t="s">
        <v>6636</v>
      </c>
      <c r="S4528" s="12">
        <v>1</v>
      </c>
      <c r="T4528" s="13"/>
      <c r="U4528" t="s">
        <v>6629</v>
      </c>
    </row>
    <row r="4529" spans="1:21" x14ac:dyDescent="0.25">
      <c r="A4529" t="s">
        <v>6637</v>
      </c>
      <c r="B4529" s="12">
        <v>41270</v>
      </c>
      <c r="C4529" t="s">
        <v>11154</v>
      </c>
      <c r="D4529" s="11">
        <v>46178.943055555603</v>
      </c>
      <c r="E4529" t="s">
        <v>11155</v>
      </c>
      <c r="F4529" t="s">
        <v>6353</v>
      </c>
      <c r="G4529" t="s">
        <v>11156</v>
      </c>
      <c r="H4529" t="s">
        <v>6375</v>
      </c>
      <c r="I4529" t="s">
        <v>55</v>
      </c>
      <c r="J4529" t="s">
        <v>176</v>
      </c>
      <c r="K4529" t="s">
        <v>11157</v>
      </c>
      <c r="L4529" t="s">
        <v>11158</v>
      </c>
      <c r="M4529" t="s">
        <v>11159</v>
      </c>
      <c r="N4529" t="s">
        <v>7001</v>
      </c>
      <c r="O4529" t="s">
        <v>7081</v>
      </c>
      <c r="P4529">
        <v>1581000</v>
      </c>
      <c r="Q4529" t="s">
        <v>6636</v>
      </c>
      <c r="R4529" t="s">
        <v>6636</v>
      </c>
      <c r="S4529" s="12"/>
      <c r="T4529" s="13"/>
      <c r="U4529" t="s">
        <v>6636</v>
      </c>
    </row>
    <row r="4530" spans="1:21" x14ac:dyDescent="0.25">
      <c r="A4530" t="s">
        <v>6619</v>
      </c>
      <c r="B4530" s="12">
        <v>41270</v>
      </c>
      <c r="C4530" t="s">
        <v>11154</v>
      </c>
      <c r="D4530" s="11">
        <v>46179.392835648097</v>
      </c>
      <c r="E4530" t="s">
        <v>11155</v>
      </c>
      <c r="F4530" t="s">
        <v>6353</v>
      </c>
      <c r="G4530" t="s">
        <v>11156</v>
      </c>
      <c r="H4530" t="s">
        <v>6375</v>
      </c>
      <c r="I4530" t="s">
        <v>55</v>
      </c>
      <c r="J4530" t="s">
        <v>176</v>
      </c>
      <c r="K4530" t="s">
        <v>11157</v>
      </c>
      <c r="L4530" t="s">
        <v>11158</v>
      </c>
      <c r="M4530" t="s">
        <v>11159</v>
      </c>
      <c r="N4530" t="s">
        <v>7001</v>
      </c>
      <c r="O4530" t="s">
        <v>7081</v>
      </c>
      <c r="P4530">
        <v>1581000</v>
      </c>
      <c r="Q4530" t="s">
        <v>6636</v>
      </c>
      <c r="R4530" t="s">
        <v>6636</v>
      </c>
      <c r="S4530" s="12"/>
      <c r="T4530" s="13"/>
      <c r="U4530" t="s">
        <v>6636</v>
      </c>
    </row>
    <row r="4531" spans="1:21" x14ac:dyDescent="0.25">
      <c r="A4531" t="s">
        <v>6637</v>
      </c>
      <c r="B4531" s="12">
        <v>41918</v>
      </c>
      <c r="C4531" t="s">
        <v>11160</v>
      </c>
      <c r="D4531" s="11">
        <v>46187.626041666699</v>
      </c>
      <c r="E4531" t="s">
        <v>11161</v>
      </c>
      <c r="F4531" t="s">
        <v>6353</v>
      </c>
      <c r="G4531" t="s">
        <v>11156</v>
      </c>
      <c r="H4531" t="s">
        <v>6375</v>
      </c>
      <c r="I4531" t="s">
        <v>55</v>
      </c>
      <c r="J4531" t="s">
        <v>737</v>
      </c>
      <c r="K4531" t="s">
        <v>11162</v>
      </c>
      <c r="L4531" t="s">
        <v>11158</v>
      </c>
      <c r="M4531" t="s">
        <v>11163</v>
      </c>
      <c r="N4531" t="s">
        <v>7001</v>
      </c>
      <c r="O4531" t="s">
        <v>7002</v>
      </c>
      <c r="P4531">
        <v>2110000</v>
      </c>
      <c r="Q4531" t="s">
        <v>6636</v>
      </c>
      <c r="R4531" t="s">
        <v>6636</v>
      </c>
      <c r="S4531" s="12"/>
      <c r="T4531" s="13"/>
      <c r="U4531" t="s">
        <v>6636</v>
      </c>
    </row>
    <row r="4532" spans="1:21" x14ac:dyDescent="0.25">
      <c r="A4532" t="s">
        <v>6619</v>
      </c>
      <c r="B4532" s="12">
        <v>41918</v>
      </c>
      <c r="C4532" t="s">
        <v>11160</v>
      </c>
      <c r="D4532" s="11">
        <v>46190.552974537</v>
      </c>
      <c r="E4532" t="s">
        <v>11161</v>
      </c>
      <c r="F4532" t="s">
        <v>6353</v>
      </c>
      <c r="G4532" t="s">
        <v>11156</v>
      </c>
      <c r="H4532" t="s">
        <v>6375</v>
      </c>
      <c r="I4532" t="s">
        <v>55</v>
      </c>
      <c r="J4532" t="s">
        <v>737</v>
      </c>
      <c r="K4532" t="s">
        <v>11162</v>
      </c>
      <c r="L4532" t="s">
        <v>11158</v>
      </c>
      <c r="M4532" t="s">
        <v>11163</v>
      </c>
      <c r="N4532" t="s">
        <v>7001</v>
      </c>
      <c r="O4532" t="s">
        <v>7002</v>
      </c>
      <c r="P4532">
        <v>2110000</v>
      </c>
      <c r="Q4532" t="s">
        <v>6636</v>
      </c>
      <c r="R4532" t="s">
        <v>6636</v>
      </c>
      <c r="S4532" s="12"/>
      <c r="T4532" s="13"/>
      <c r="U4532" t="s">
        <v>6636</v>
      </c>
    </row>
    <row r="4533" spans="1:21" x14ac:dyDescent="0.25">
      <c r="A4533" t="s">
        <v>6637</v>
      </c>
      <c r="B4533" s="12">
        <v>42724</v>
      </c>
      <c r="C4533" t="s">
        <v>11164</v>
      </c>
      <c r="D4533" s="11">
        <v>46200.380208333299</v>
      </c>
      <c r="E4533" t="s">
        <v>11165</v>
      </c>
      <c r="F4533" t="s">
        <v>6353</v>
      </c>
      <c r="G4533" t="s">
        <v>11156</v>
      </c>
      <c r="H4533" t="s">
        <v>6375</v>
      </c>
      <c r="I4533" t="s">
        <v>65</v>
      </c>
      <c r="J4533" t="s">
        <v>132</v>
      </c>
      <c r="K4533" t="s">
        <v>11166</v>
      </c>
      <c r="L4533" t="s">
        <v>11158</v>
      </c>
      <c r="M4533" t="s">
        <v>11167</v>
      </c>
      <c r="N4533" t="s">
        <v>7001</v>
      </c>
      <c r="O4533" t="s">
        <v>7002</v>
      </c>
      <c r="P4533">
        <v>2110000</v>
      </c>
      <c r="Q4533" t="s">
        <v>6778</v>
      </c>
      <c r="R4533" t="s">
        <v>6779</v>
      </c>
      <c r="S4533" s="12"/>
      <c r="T4533" s="13"/>
      <c r="U4533" t="s">
        <v>6629</v>
      </c>
    </row>
    <row r="4534" spans="1:21" x14ac:dyDescent="0.25">
      <c r="A4534" t="s">
        <v>6619</v>
      </c>
      <c r="B4534" s="12">
        <v>42724</v>
      </c>
      <c r="C4534" t="s">
        <v>11164</v>
      </c>
      <c r="D4534" s="11">
        <v>46204.851759259298</v>
      </c>
      <c r="E4534" t="s">
        <v>11165</v>
      </c>
      <c r="F4534" t="s">
        <v>6353</v>
      </c>
      <c r="G4534" t="s">
        <v>11156</v>
      </c>
      <c r="H4534" t="s">
        <v>6375</v>
      </c>
      <c r="I4534" t="s">
        <v>65</v>
      </c>
      <c r="J4534" t="s">
        <v>132</v>
      </c>
      <c r="K4534" t="s">
        <v>11166</v>
      </c>
      <c r="L4534" t="s">
        <v>11158</v>
      </c>
      <c r="M4534" t="s">
        <v>11167</v>
      </c>
      <c r="N4534" t="s">
        <v>7001</v>
      </c>
      <c r="O4534" t="s">
        <v>7002</v>
      </c>
      <c r="P4534">
        <v>2110000</v>
      </c>
      <c r="Q4534" t="s">
        <v>6778</v>
      </c>
      <c r="R4534" t="s">
        <v>6779</v>
      </c>
      <c r="S4534" s="12"/>
      <c r="T4534" s="13"/>
      <c r="U4534" t="s">
        <v>6629</v>
      </c>
    </row>
    <row r="4535" spans="1:21" x14ac:dyDescent="0.25">
      <c r="A4535" t="s">
        <v>6637</v>
      </c>
      <c r="B4535" s="12">
        <v>36994</v>
      </c>
      <c r="C4535" t="s">
        <v>11168</v>
      </c>
      <c r="D4535" s="11">
        <v>46212.777372685203</v>
      </c>
      <c r="E4535" t="s">
        <v>11169</v>
      </c>
      <c r="F4535" t="s">
        <v>6353</v>
      </c>
      <c r="G4535" t="s">
        <v>11156</v>
      </c>
      <c r="H4535" t="s">
        <v>6375</v>
      </c>
      <c r="I4535" t="s">
        <v>65</v>
      </c>
      <c r="J4535" t="s">
        <v>636</v>
      </c>
      <c r="K4535" t="s">
        <v>11170</v>
      </c>
      <c r="L4535" t="s">
        <v>11158</v>
      </c>
      <c r="M4535" t="s">
        <v>11171</v>
      </c>
      <c r="N4535" t="s">
        <v>7001</v>
      </c>
      <c r="O4535" t="s">
        <v>7002</v>
      </c>
      <c r="P4535">
        <v>1779000</v>
      </c>
      <c r="Q4535" t="s">
        <v>6778</v>
      </c>
      <c r="R4535" t="s">
        <v>6911</v>
      </c>
      <c r="S4535" s="12"/>
      <c r="T4535" s="13"/>
      <c r="U4535" t="s">
        <v>6636</v>
      </c>
    </row>
    <row r="4536" spans="1:21" x14ac:dyDescent="0.25">
      <c r="A4536" t="s">
        <v>6619</v>
      </c>
      <c r="B4536" s="12">
        <v>41048</v>
      </c>
      <c r="C4536" t="s">
        <v>11172</v>
      </c>
      <c r="D4536" s="11">
        <v>46174.4995949074</v>
      </c>
      <c r="E4536" t="s">
        <v>11173</v>
      </c>
      <c r="F4536" t="s">
        <v>6617</v>
      </c>
      <c r="G4536" t="s">
        <v>8490</v>
      </c>
      <c r="H4536" t="s">
        <v>6446</v>
      </c>
      <c r="I4536" t="s">
        <v>55</v>
      </c>
      <c r="J4536" t="s">
        <v>44</v>
      </c>
      <c r="K4536" t="s">
        <v>11174</v>
      </c>
      <c r="L4536" t="s">
        <v>11175</v>
      </c>
      <c r="M4536" t="s">
        <v>11176</v>
      </c>
      <c r="N4536" t="s">
        <v>7001</v>
      </c>
      <c r="O4536" t="s">
        <v>7176</v>
      </c>
      <c r="P4536">
        <v>2152000</v>
      </c>
      <c r="Q4536" t="s">
        <v>6636</v>
      </c>
      <c r="R4536" t="s">
        <v>6636</v>
      </c>
      <c r="S4536" s="12"/>
      <c r="T4536" s="13"/>
      <c r="U4536" t="s">
        <v>8205</v>
      </c>
    </row>
    <row r="4537" spans="1:21" x14ac:dyDescent="0.25">
      <c r="A4537" t="s">
        <v>6619</v>
      </c>
      <c r="B4537" s="12">
        <v>41048</v>
      </c>
      <c r="C4537" t="s">
        <v>11172</v>
      </c>
      <c r="D4537" s="11">
        <v>46174.4995949074</v>
      </c>
      <c r="E4537" t="s">
        <v>11173</v>
      </c>
      <c r="F4537" t="s">
        <v>6617</v>
      </c>
      <c r="G4537" t="s">
        <v>8491</v>
      </c>
      <c r="H4537" t="s">
        <v>6446</v>
      </c>
      <c r="I4537" t="s">
        <v>55</v>
      </c>
      <c r="J4537" t="s">
        <v>44</v>
      </c>
      <c r="K4537" t="s">
        <v>11174</v>
      </c>
      <c r="L4537" t="s">
        <v>11175</v>
      </c>
      <c r="M4537" t="s">
        <v>11176</v>
      </c>
      <c r="N4537" t="s">
        <v>7001</v>
      </c>
      <c r="O4537" t="s">
        <v>7176</v>
      </c>
      <c r="P4537">
        <v>2152000</v>
      </c>
      <c r="Q4537" t="s">
        <v>6636</v>
      </c>
      <c r="R4537" t="s">
        <v>6636</v>
      </c>
      <c r="S4537" s="12"/>
      <c r="T4537" s="13"/>
      <c r="U4537" t="s">
        <v>8205</v>
      </c>
    </row>
    <row r="4538" spans="1:21" x14ac:dyDescent="0.25">
      <c r="A4538" t="s">
        <v>6619</v>
      </c>
      <c r="B4538" s="12">
        <v>41048</v>
      </c>
      <c r="C4538" t="s">
        <v>11172</v>
      </c>
      <c r="D4538" s="11">
        <v>46174.4995949074</v>
      </c>
      <c r="E4538" t="s">
        <v>11173</v>
      </c>
      <c r="F4538" t="s">
        <v>6617</v>
      </c>
      <c r="G4538" t="s">
        <v>8492</v>
      </c>
      <c r="H4538" t="s">
        <v>6446</v>
      </c>
      <c r="I4538" t="s">
        <v>55</v>
      </c>
      <c r="J4538" t="s">
        <v>44</v>
      </c>
      <c r="K4538" t="s">
        <v>11174</v>
      </c>
      <c r="L4538" t="s">
        <v>11175</v>
      </c>
      <c r="M4538" t="s">
        <v>11176</v>
      </c>
      <c r="N4538" t="s">
        <v>7001</v>
      </c>
      <c r="O4538" t="s">
        <v>7176</v>
      </c>
      <c r="P4538">
        <v>2152000</v>
      </c>
      <c r="Q4538" t="s">
        <v>6636</v>
      </c>
      <c r="R4538" t="s">
        <v>6636</v>
      </c>
      <c r="S4538" s="12"/>
      <c r="T4538" s="13"/>
      <c r="U4538" t="s">
        <v>8205</v>
      </c>
    </row>
    <row r="4539" spans="1:21" x14ac:dyDescent="0.25">
      <c r="A4539" t="s">
        <v>6619</v>
      </c>
      <c r="B4539" s="12">
        <v>41048</v>
      </c>
      <c r="C4539" t="s">
        <v>11172</v>
      </c>
      <c r="D4539" s="11">
        <v>46174.4995949074</v>
      </c>
      <c r="E4539" t="s">
        <v>11173</v>
      </c>
      <c r="F4539" t="s">
        <v>6617</v>
      </c>
      <c r="G4539" t="s">
        <v>8493</v>
      </c>
      <c r="H4539" t="s">
        <v>6446</v>
      </c>
      <c r="I4539" t="s">
        <v>55</v>
      </c>
      <c r="J4539" t="s">
        <v>44</v>
      </c>
      <c r="K4539" t="s">
        <v>11174</v>
      </c>
      <c r="L4539" t="s">
        <v>11175</v>
      </c>
      <c r="M4539" t="s">
        <v>11176</v>
      </c>
      <c r="N4539" t="s">
        <v>7001</v>
      </c>
      <c r="O4539" t="s">
        <v>7176</v>
      </c>
      <c r="P4539">
        <v>2152000</v>
      </c>
      <c r="Q4539" t="s">
        <v>6636</v>
      </c>
      <c r="R4539" t="s">
        <v>6636</v>
      </c>
      <c r="S4539" s="12"/>
      <c r="T4539" s="13"/>
      <c r="U4539" t="s">
        <v>8205</v>
      </c>
    </row>
    <row r="4540" spans="1:21" x14ac:dyDescent="0.25">
      <c r="A4540" t="s">
        <v>6619</v>
      </c>
      <c r="B4540" s="12">
        <v>41048</v>
      </c>
      <c r="C4540" t="s">
        <v>11172</v>
      </c>
      <c r="D4540" s="11">
        <v>46174.4995949074</v>
      </c>
      <c r="E4540" t="s">
        <v>11173</v>
      </c>
      <c r="F4540" t="s">
        <v>6617</v>
      </c>
      <c r="G4540" t="s">
        <v>8494</v>
      </c>
      <c r="H4540" t="s">
        <v>6446</v>
      </c>
      <c r="I4540" t="s">
        <v>55</v>
      </c>
      <c r="J4540" t="s">
        <v>44</v>
      </c>
      <c r="K4540" t="s">
        <v>11174</v>
      </c>
      <c r="L4540" t="s">
        <v>11175</v>
      </c>
      <c r="M4540" t="s">
        <v>11176</v>
      </c>
      <c r="N4540" t="s">
        <v>7001</v>
      </c>
      <c r="O4540" t="s">
        <v>7176</v>
      </c>
      <c r="P4540">
        <v>2152000</v>
      </c>
      <c r="Q4540" t="s">
        <v>6636</v>
      </c>
      <c r="R4540" t="s">
        <v>6636</v>
      </c>
      <c r="S4540" s="12"/>
      <c r="T4540" s="13"/>
      <c r="U4540" t="s">
        <v>8205</v>
      </c>
    </row>
    <row r="4541" spans="1:21" x14ac:dyDescent="0.25">
      <c r="A4541" t="s">
        <v>6619</v>
      </c>
      <c r="B4541" s="12">
        <v>41048</v>
      </c>
      <c r="C4541" t="s">
        <v>11172</v>
      </c>
      <c r="D4541" s="11">
        <v>46174.4995949074</v>
      </c>
      <c r="E4541" t="s">
        <v>11173</v>
      </c>
      <c r="F4541" t="s">
        <v>6617</v>
      </c>
      <c r="G4541" t="s">
        <v>8495</v>
      </c>
      <c r="H4541" t="s">
        <v>6446</v>
      </c>
      <c r="I4541" t="s">
        <v>55</v>
      </c>
      <c r="J4541" t="s">
        <v>44</v>
      </c>
      <c r="K4541" t="s">
        <v>11174</v>
      </c>
      <c r="L4541" t="s">
        <v>11175</v>
      </c>
      <c r="M4541" t="s">
        <v>11176</v>
      </c>
      <c r="N4541" t="s">
        <v>7001</v>
      </c>
      <c r="O4541" t="s">
        <v>7176</v>
      </c>
      <c r="P4541">
        <v>2152000</v>
      </c>
      <c r="Q4541" t="s">
        <v>6636</v>
      </c>
      <c r="R4541" t="s">
        <v>6636</v>
      </c>
      <c r="S4541" s="12"/>
      <c r="T4541" s="13"/>
      <c r="U4541" t="s">
        <v>8205</v>
      </c>
    </row>
    <row r="4542" spans="1:21" x14ac:dyDescent="0.25">
      <c r="A4542" t="s">
        <v>6619</v>
      </c>
      <c r="B4542" s="12">
        <v>41048</v>
      </c>
      <c r="C4542" t="s">
        <v>11172</v>
      </c>
      <c r="D4542" s="11">
        <v>46174.4995949074</v>
      </c>
      <c r="E4542" t="s">
        <v>11173</v>
      </c>
      <c r="F4542" t="s">
        <v>6617</v>
      </c>
      <c r="G4542" t="s">
        <v>8496</v>
      </c>
      <c r="H4542" t="s">
        <v>6446</v>
      </c>
      <c r="I4542" t="s">
        <v>55</v>
      </c>
      <c r="J4542" t="s">
        <v>44</v>
      </c>
      <c r="K4542" t="s">
        <v>11174</v>
      </c>
      <c r="L4542" t="s">
        <v>11175</v>
      </c>
      <c r="M4542" t="s">
        <v>11176</v>
      </c>
      <c r="N4542" t="s">
        <v>7001</v>
      </c>
      <c r="O4542" t="s">
        <v>7176</v>
      </c>
      <c r="P4542">
        <v>2152000</v>
      </c>
      <c r="Q4542" t="s">
        <v>6636</v>
      </c>
      <c r="R4542" t="s">
        <v>6636</v>
      </c>
      <c r="S4542" s="12"/>
      <c r="T4542" s="13"/>
      <c r="U4542" t="s">
        <v>8205</v>
      </c>
    </row>
    <row r="4543" spans="1:21" x14ac:dyDescent="0.25">
      <c r="A4543" t="s">
        <v>6619</v>
      </c>
      <c r="B4543" s="12">
        <v>41048</v>
      </c>
      <c r="C4543" t="s">
        <v>11172</v>
      </c>
      <c r="D4543" s="11">
        <v>46174.4995949074</v>
      </c>
      <c r="E4543" t="s">
        <v>11173</v>
      </c>
      <c r="F4543" t="s">
        <v>6617</v>
      </c>
      <c r="G4543" t="s">
        <v>8497</v>
      </c>
      <c r="H4543" t="s">
        <v>6446</v>
      </c>
      <c r="I4543" t="s">
        <v>55</v>
      </c>
      <c r="J4543" t="s">
        <v>44</v>
      </c>
      <c r="K4543" t="s">
        <v>11174</v>
      </c>
      <c r="L4543" t="s">
        <v>11175</v>
      </c>
      <c r="M4543" t="s">
        <v>11176</v>
      </c>
      <c r="N4543" t="s">
        <v>7001</v>
      </c>
      <c r="O4543" t="s">
        <v>7176</v>
      </c>
      <c r="P4543">
        <v>2152000</v>
      </c>
      <c r="Q4543" t="s">
        <v>6636</v>
      </c>
      <c r="R4543" t="s">
        <v>6636</v>
      </c>
      <c r="S4543" s="12"/>
      <c r="T4543" s="13"/>
      <c r="U4543" t="s">
        <v>8205</v>
      </c>
    </row>
    <row r="4544" spans="1:21" x14ac:dyDescent="0.25">
      <c r="A4544" t="s">
        <v>6637</v>
      </c>
      <c r="B4544" s="12">
        <v>41219</v>
      </c>
      <c r="C4544" t="s">
        <v>11177</v>
      </c>
      <c r="D4544" s="11">
        <v>46177.754398148201</v>
      </c>
      <c r="E4544" t="s">
        <v>11178</v>
      </c>
      <c r="F4544" t="s">
        <v>6617</v>
      </c>
      <c r="G4544" t="s">
        <v>8490</v>
      </c>
      <c r="H4544" t="s">
        <v>6446</v>
      </c>
      <c r="I4544" t="s">
        <v>65</v>
      </c>
      <c r="J4544" t="s">
        <v>132</v>
      </c>
      <c r="K4544" t="s">
        <v>11179</v>
      </c>
      <c r="L4544" t="s">
        <v>11175</v>
      </c>
      <c r="M4544" t="s">
        <v>11180</v>
      </c>
      <c r="N4544" t="s">
        <v>7001</v>
      </c>
      <c r="O4544" t="s">
        <v>7007</v>
      </c>
      <c r="P4544">
        <v>987000</v>
      </c>
      <c r="Q4544" t="s">
        <v>6636</v>
      </c>
      <c r="R4544" t="s">
        <v>6636</v>
      </c>
      <c r="S4544" s="12"/>
      <c r="T4544" s="13"/>
      <c r="U4544" t="s">
        <v>8205</v>
      </c>
    </row>
    <row r="4545" spans="1:21" x14ac:dyDescent="0.25">
      <c r="A4545" t="s">
        <v>6637</v>
      </c>
      <c r="B4545" s="12">
        <v>41219</v>
      </c>
      <c r="C4545" t="s">
        <v>11177</v>
      </c>
      <c r="D4545" s="11">
        <v>46177.754398148201</v>
      </c>
      <c r="E4545" t="s">
        <v>11178</v>
      </c>
      <c r="F4545" t="s">
        <v>6617</v>
      </c>
      <c r="G4545" t="s">
        <v>8491</v>
      </c>
      <c r="H4545" t="s">
        <v>6446</v>
      </c>
      <c r="I4545" t="s">
        <v>65</v>
      </c>
      <c r="J4545" t="s">
        <v>132</v>
      </c>
      <c r="K4545" t="s">
        <v>11179</v>
      </c>
      <c r="L4545" t="s">
        <v>11175</v>
      </c>
      <c r="M4545" t="s">
        <v>11180</v>
      </c>
      <c r="N4545" t="s">
        <v>7001</v>
      </c>
      <c r="O4545" t="s">
        <v>7007</v>
      </c>
      <c r="P4545">
        <v>987000</v>
      </c>
      <c r="Q4545" t="s">
        <v>6636</v>
      </c>
      <c r="R4545" t="s">
        <v>6636</v>
      </c>
      <c r="S4545" s="12"/>
      <c r="T4545" s="13"/>
      <c r="U4545" t="s">
        <v>8205</v>
      </c>
    </row>
    <row r="4546" spans="1:21" x14ac:dyDescent="0.25">
      <c r="A4546" t="s">
        <v>6637</v>
      </c>
      <c r="B4546" s="12">
        <v>41219</v>
      </c>
      <c r="C4546" t="s">
        <v>11177</v>
      </c>
      <c r="D4546" s="11">
        <v>46177.754398148201</v>
      </c>
      <c r="E4546" t="s">
        <v>11178</v>
      </c>
      <c r="F4546" t="s">
        <v>6617</v>
      </c>
      <c r="G4546" t="s">
        <v>8492</v>
      </c>
      <c r="H4546" t="s">
        <v>6446</v>
      </c>
      <c r="I4546" t="s">
        <v>65</v>
      </c>
      <c r="J4546" t="s">
        <v>132</v>
      </c>
      <c r="K4546" t="s">
        <v>11179</v>
      </c>
      <c r="L4546" t="s">
        <v>11175</v>
      </c>
      <c r="M4546" t="s">
        <v>11180</v>
      </c>
      <c r="N4546" t="s">
        <v>7001</v>
      </c>
      <c r="O4546" t="s">
        <v>7007</v>
      </c>
      <c r="P4546">
        <v>987000</v>
      </c>
      <c r="Q4546" t="s">
        <v>6636</v>
      </c>
      <c r="R4546" t="s">
        <v>6636</v>
      </c>
      <c r="S4546" s="12"/>
      <c r="T4546" s="13"/>
      <c r="U4546" t="s">
        <v>8205</v>
      </c>
    </row>
    <row r="4547" spans="1:21" x14ac:dyDescent="0.25">
      <c r="A4547" t="s">
        <v>6637</v>
      </c>
      <c r="B4547" s="12">
        <v>41219</v>
      </c>
      <c r="C4547" t="s">
        <v>11177</v>
      </c>
      <c r="D4547" s="11">
        <v>46177.754398148201</v>
      </c>
      <c r="E4547" t="s">
        <v>11178</v>
      </c>
      <c r="F4547" t="s">
        <v>6617</v>
      </c>
      <c r="G4547" t="s">
        <v>8493</v>
      </c>
      <c r="H4547" t="s">
        <v>6446</v>
      </c>
      <c r="I4547" t="s">
        <v>65</v>
      </c>
      <c r="J4547" t="s">
        <v>132</v>
      </c>
      <c r="K4547" t="s">
        <v>11179</v>
      </c>
      <c r="L4547" t="s">
        <v>11175</v>
      </c>
      <c r="M4547" t="s">
        <v>11180</v>
      </c>
      <c r="N4547" t="s">
        <v>7001</v>
      </c>
      <c r="O4547" t="s">
        <v>7007</v>
      </c>
      <c r="P4547">
        <v>987000</v>
      </c>
      <c r="Q4547" t="s">
        <v>6636</v>
      </c>
      <c r="R4547" t="s">
        <v>6636</v>
      </c>
      <c r="S4547" s="12"/>
      <c r="T4547" s="13"/>
      <c r="U4547" t="s">
        <v>8205</v>
      </c>
    </row>
    <row r="4548" spans="1:21" x14ac:dyDescent="0.25">
      <c r="A4548" t="s">
        <v>6637</v>
      </c>
      <c r="B4548" s="12">
        <v>41219</v>
      </c>
      <c r="C4548" t="s">
        <v>11177</v>
      </c>
      <c r="D4548" s="11">
        <v>46177.754398148201</v>
      </c>
      <c r="E4548" t="s">
        <v>11178</v>
      </c>
      <c r="F4548" t="s">
        <v>6617</v>
      </c>
      <c r="G4548" t="s">
        <v>8494</v>
      </c>
      <c r="H4548" t="s">
        <v>6446</v>
      </c>
      <c r="I4548" t="s">
        <v>65</v>
      </c>
      <c r="J4548" t="s">
        <v>132</v>
      </c>
      <c r="K4548" t="s">
        <v>11179</v>
      </c>
      <c r="L4548" t="s">
        <v>11175</v>
      </c>
      <c r="M4548" t="s">
        <v>11180</v>
      </c>
      <c r="N4548" t="s">
        <v>7001</v>
      </c>
      <c r="O4548" t="s">
        <v>7007</v>
      </c>
      <c r="P4548">
        <v>987000</v>
      </c>
      <c r="Q4548" t="s">
        <v>6636</v>
      </c>
      <c r="R4548" t="s">
        <v>6636</v>
      </c>
      <c r="S4548" s="12"/>
      <c r="T4548" s="13"/>
      <c r="U4548" t="s">
        <v>8205</v>
      </c>
    </row>
    <row r="4549" spans="1:21" x14ac:dyDescent="0.25">
      <c r="A4549" t="s">
        <v>6637</v>
      </c>
      <c r="B4549" s="12">
        <v>41219</v>
      </c>
      <c r="C4549" t="s">
        <v>11177</v>
      </c>
      <c r="D4549" s="11">
        <v>46177.754398148201</v>
      </c>
      <c r="E4549" t="s">
        <v>11178</v>
      </c>
      <c r="F4549" t="s">
        <v>6617</v>
      </c>
      <c r="G4549" t="s">
        <v>8495</v>
      </c>
      <c r="H4549" t="s">
        <v>6446</v>
      </c>
      <c r="I4549" t="s">
        <v>65</v>
      </c>
      <c r="J4549" t="s">
        <v>132</v>
      </c>
      <c r="K4549" t="s">
        <v>11179</v>
      </c>
      <c r="L4549" t="s">
        <v>11175</v>
      </c>
      <c r="M4549" t="s">
        <v>11180</v>
      </c>
      <c r="N4549" t="s">
        <v>7001</v>
      </c>
      <c r="O4549" t="s">
        <v>7007</v>
      </c>
      <c r="P4549">
        <v>987000</v>
      </c>
      <c r="Q4549" t="s">
        <v>6636</v>
      </c>
      <c r="R4549" t="s">
        <v>6636</v>
      </c>
      <c r="S4549" s="12"/>
      <c r="T4549" s="13"/>
      <c r="U4549" t="s">
        <v>8205</v>
      </c>
    </row>
    <row r="4550" spans="1:21" x14ac:dyDescent="0.25">
      <c r="A4550" t="s">
        <v>6637</v>
      </c>
      <c r="B4550" s="12">
        <v>41219</v>
      </c>
      <c r="C4550" t="s">
        <v>11177</v>
      </c>
      <c r="D4550" s="11">
        <v>46177.754398148201</v>
      </c>
      <c r="E4550" t="s">
        <v>11178</v>
      </c>
      <c r="F4550" t="s">
        <v>6617</v>
      </c>
      <c r="G4550" t="s">
        <v>8496</v>
      </c>
      <c r="H4550" t="s">
        <v>6446</v>
      </c>
      <c r="I4550" t="s">
        <v>65</v>
      </c>
      <c r="J4550" t="s">
        <v>132</v>
      </c>
      <c r="K4550" t="s">
        <v>11179</v>
      </c>
      <c r="L4550" t="s">
        <v>11175</v>
      </c>
      <c r="M4550" t="s">
        <v>11180</v>
      </c>
      <c r="N4550" t="s">
        <v>7001</v>
      </c>
      <c r="O4550" t="s">
        <v>7007</v>
      </c>
      <c r="P4550">
        <v>987000</v>
      </c>
      <c r="Q4550" t="s">
        <v>6636</v>
      </c>
      <c r="R4550" t="s">
        <v>6636</v>
      </c>
      <c r="S4550" s="12"/>
      <c r="T4550" s="13"/>
      <c r="U4550" t="s">
        <v>8205</v>
      </c>
    </row>
    <row r="4551" spans="1:21" x14ac:dyDescent="0.25">
      <c r="A4551" t="s">
        <v>6637</v>
      </c>
      <c r="B4551" s="12">
        <v>41219</v>
      </c>
      <c r="C4551" t="s">
        <v>11177</v>
      </c>
      <c r="D4551" s="11">
        <v>46177.754398148201</v>
      </c>
      <c r="E4551" t="s">
        <v>11178</v>
      </c>
      <c r="F4551" t="s">
        <v>6617</v>
      </c>
      <c r="G4551" t="s">
        <v>8497</v>
      </c>
      <c r="H4551" t="s">
        <v>6446</v>
      </c>
      <c r="I4551" t="s">
        <v>65</v>
      </c>
      <c r="J4551" t="s">
        <v>132</v>
      </c>
      <c r="K4551" t="s">
        <v>11179</v>
      </c>
      <c r="L4551" t="s">
        <v>11175</v>
      </c>
      <c r="M4551" t="s">
        <v>11180</v>
      </c>
      <c r="N4551" t="s">
        <v>7001</v>
      </c>
      <c r="O4551" t="s">
        <v>7007</v>
      </c>
      <c r="P4551">
        <v>987000</v>
      </c>
      <c r="Q4551" t="s">
        <v>6636</v>
      </c>
      <c r="R4551" t="s">
        <v>6636</v>
      </c>
      <c r="S4551" s="12"/>
      <c r="T4551" s="13"/>
      <c r="U4551" t="s">
        <v>8205</v>
      </c>
    </row>
    <row r="4552" spans="1:21" x14ac:dyDescent="0.25">
      <c r="A4552" t="s">
        <v>6619</v>
      </c>
      <c r="B4552" s="12">
        <v>41219</v>
      </c>
      <c r="C4552" t="s">
        <v>11177</v>
      </c>
      <c r="D4552" s="11">
        <v>46177.759282407402</v>
      </c>
      <c r="E4552" t="s">
        <v>11178</v>
      </c>
      <c r="F4552" t="s">
        <v>6617</v>
      </c>
      <c r="G4552" t="s">
        <v>8490</v>
      </c>
      <c r="H4552" t="s">
        <v>6446</v>
      </c>
      <c r="I4552" t="s">
        <v>65</v>
      </c>
      <c r="J4552" t="s">
        <v>132</v>
      </c>
      <c r="K4552" t="s">
        <v>11179</v>
      </c>
      <c r="L4552" t="s">
        <v>11175</v>
      </c>
      <c r="M4552" t="s">
        <v>11180</v>
      </c>
      <c r="N4552" t="s">
        <v>7001</v>
      </c>
      <c r="O4552" t="s">
        <v>7007</v>
      </c>
      <c r="P4552">
        <v>987000</v>
      </c>
      <c r="Q4552" t="s">
        <v>6636</v>
      </c>
      <c r="R4552" t="s">
        <v>6636</v>
      </c>
      <c r="S4552" s="12"/>
      <c r="T4552" s="13"/>
      <c r="U4552" t="s">
        <v>8205</v>
      </c>
    </row>
    <row r="4553" spans="1:21" x14ac:dyDescent="0.25">
      <c r="A4553" t="s">
        <v>6619</v>
      </c>
      <c r="B4553" s="12">
        <v>41219</v>
      </c>
      <c r="C4553" t="s">
        <v>11177</v>
      </c>
      <c r="D4553" s="11">
        <v>46177.759282407402</v>
      </c>
      <c r="E4553" t="s">
        <v>11178</v>
      </c>
      <c r="F4553" t="s">
        <v>6617</v>
      </c>
      <c r="G4553" t="s">
        <v>8491</v>
      </c>
      <c r="H4553" t="s">
        <v>6446</v>
      </c>
      <c r="I4553" t="s">
        <v>65</v>
      </c>
      <c r="J4553" t="s">
        <v>132</v>
      </c>
      <c r="K4553" t="s">
        <v>11179</v>
      </c>
      <c r="L4553" t="s">
        <v>11175</v>
      </c>
      <c r="M4553" t="s">
        <v>11180</v>
      </c>
      <c r="N4553" t="s">
        <v>7001</v>
      </c>
      <c r="O4553" t="s">
        <v>7007</v>
      </c>
      <c r="P4553">
        <v>987000</v>
      </c>
      <c r="Q4553" t="s">
        <v>6636</v>
      </c>
      <c r="R4553" t="s">
        <v>6636</v>
      </c>
      <c r="S4553" s="12"/>
      <c r="T4553" s="13"/>
      <c r="U4553" t="s">
        <v>8205</v>
      </c>
    </row>
    <row r="4554" spans="1:21" x14ac:dyDescent="0.25">
      <c r="A4554" t="s">
        <v>6619</v>
      </c>
      <c r="B4554" s="12">
        <v>41219</v>
      </c>
      <c r="C4554" t="s">
        <v>11177</v>
      </c>
      <c r="D4554" s="11">
        <v>46177.759282407402</v>
      </c>
      <c r="E4554" t="s">
        <v>11178</v>
      </c>
      <c r="F4554" t="s">
        <v>6617</v>
      </c>
      <c r="G4554" t="s">
        <v>8492</v>
      </c>
      <c r="H4554" t="s">
        <v>6446</v>
      </c>
      <c r="I4554" t="s">
        <v>65</v>
      </c>
      <c r="J4554" t="s">
        <v>132</v>
      </c>
      <c r="K4554" t="s">
        <v>11179</v>
      </c>
      <c r="L4554" t="s">
        <v>11175</v>
      </c>
      <c r="M4554" t="s">
        <v>11180</v>
      </c>
      <c r="N4554" t="s">
        <v>7001</v>
      </c>
      <c r="O4554" t="s">
        <v>7007</v>
      </c>
      <c r="P4554">
        <v>987000</v>
      </c>
      <c r="Q4554" t="s">
        <v>6636</v>
      </c>
      <c r="R4554" t="s">
        <v>6636</v>
      </c>
      <c r="S4554" s="12"/>
      <c r="T4554" s="13"/>
      <c r="U4554" t="s">
        <v>8205</v>
      </c>
    </row>
    <row r="4555" spans="1:21" x14ac:dyDescent="0.25">
      <c r="A4555" t="s">
        <v>6619</v>
      </c>
      <c r="B4555" s="12">
        <v>41219</v>
      </c>
      <c r="C4555" t="s">
        <v>11177</v>
      </c>
      <c r="D4555" s="11">
        <v>46177.759282407402</v>
      </c>
      <c r="E4555" t="s">
        <v>11178</v>
      </c>
      <c r="F4555" t="s">
        <v>6617</v>
      </c>
      <c r="G4555" t="s">
        <v>8493</v>
      </c>
      <c r="H4555" t="s">
        <v>6446</v>
      </c>
      <c r="I4555" t="s">
        <v>65</v>
      </c>
      <c r="J4555" t="s">
        <v>132</v>
      </c>
      <c r="K4555" t="s">
        <v>11179</v>
      </c>
      <c r="L4555" t="s">
        <v>11175</v>
      </c>
      <c r="M4555" t="s">
        <v>11180</v>
      </c>
      <c r="N4555" t="s">
        <v>7001</v>
      </c>
      <c r="O4555" t="s">
        <v>7007</v>
      </c>
      <c r="P4555">
        <v>987000</v>
      </c>
      <c r="Q4555" t="s">
        <v>6636</v>
      </c>
      <c r="R4555" t="s">
        <v>6636</v>
      </c>
      <c r="S4555" s="12"/>
      <c r="T4555" s="13"/>
      <c r="U4555" t="s">
        <v>8205</v>
      </c>
    </row>
    <row r="4556" spans="1:21" x14ac:dyDescent="0.25">
      <c r="A4556" t="s">
        <v>6619</v>
      </c>
      <c r="B4556" s="12">
        <v>41219</v>
      </c>
      <c r="C4556" t="s">
        <v>11177</v>
      </c>
      <c r="D4556" s="11">
        <v>46177.759282407402</v>
      </c>
      <c r="E4556" t="s">
        <v>11178</v>
      </c>
      <c r="F4556" t="s">
        <v>6617</v>
      </c>
      <c r="G4556" t="s">
        <v>8494</v>
      </c>
      <c r="H4556" t="s">
        <v>6446</v>
      </c>
      <c r="I4556" t="s">
        <v>65</v>
      </c>
      <c r="J4556" t="s">
        <v>132</v>
      </c>
      <c r="K4556" t="s">
        <v>11179</v>
      </c>
      <c r="L4556" t="s">
        <v>11175</v>
      </c>
      <c r="M4556" t="s">
        <v>11180</v>
      </c>
      <c r="N4556" t="s">
        <v>7001</v>
      </c>
      <c r="O4556" t="s">
        <v>7007</v>
      </c>
      <c r="P4556">
        <v>987000</v>
      </c>
      <c r="Q4556" t="s">
        <v>6636</v>
      </c>
      <c r="R4556" t="s">
        <v>6636</v>
      </c>
      <c r="S4556" s="12"/>
      <c r="T4556" s="13"/>
      <c r="U4556" t="s">
        <v>8205</v>
      </c>
    </row>
    <row r="4557" spans="1:21" x14ac:dyDescent="0.25">
      <c r="A4557" t="s">
        <v>6619</v>
      </c>
      <c r="B4557" s="12">
        <v>41219</v>
      </c>
      <c r="C4557" t="s">
        <v>11177</v>
      </c>
      <c r="D4557" s="11">
        <v>46177.759282407402</v>
      </c>
      <c r="E4557" t="s">
        <v>11178</v>
      </c>
      <c r="F4557" t="s">
        <v>6617</v>
      </c>
      <c r="G4557" t="s">
        <v>8495</v>
      </c>
      <c r="H4557" t="s">
        <v>6446</v>
      </c>
      <c r="I4557" t="s">
        <v>65</v>
      </c>
      <c r="J4557" t="s">
        <v>132</v>
      </c>
      <c r="K4557" t="s">
        <v>11179</v>
      </c>
      <c r="L4557" t="s">
        <v>11175</v>
      </c>
      <c r="M4557" t="s">
        <v>11180</v>
      </c>
      <c r="N4557" t="s">
        <v>7001</v>
      </c>
      <c r="O4557" t="s">
        <v>7007</v>
      </c>
      <c r="P4557">
        <v>987000</v>
      </c>
      <c r="Q4557" t="s">
        <v>6636</v>
      </c>
      <c r="R4557" t="s">
        <v>6636</v>
      </c>
      <c r="S4557" s="12"/>
      <c r="T4557" s="13"/>
      <c r="U4557" t="s">
        <v>8205</v>
      </c>
    </row>
    <row r="4558" spans="1:21" x14ac:dyDescent="0.25">
      <c r="A4558" t="s">
        <v>6619</v>
      </c>
      <c r="B4558" s="12">
        <v>41219</v>
      </c>
      <c r="C4558" t="s">
        <v>11177</v>
      </c>
      <c r="D4558" s="11">
        <v>46177.759282407402</v>
      </c>
      <c r="E4558" t="s">
        <v>11178</v>
      </c>
      <c r="F4558" t="s">
        <v>6617</v>
      </c>
      <c r="G4558" t="s">
        <v>8496</v>
      </c>
      <c r="H4558" t="s">
        <v>6446</v>
      </c>
      <c r="I4558" t="s">
        <v>65</v>
      </c>
      <c r="J4558" t="s">
        <v>132</v>
      </c>
      <c r="K4558" t="s">
        <v>11179</v>
      </c>
      <c r="L4558" t="s">
        <v>11175</v>
      </c>
      <c r="M4558" t="s">
        <v>11180</v>
      </c>
      <c r="N4558" t="s">
        <v>7001</v>
      </c>
      <c r="O4558" t="s">
        <v>7007</v>
      </c>
      <c r="P4558">
        <v>987000</v>
      </c>
      <c r="Q4558" t="s">
        <v>6636</v>
      </c>
      <c r="R4558" t="s">
        <v>6636</v>
      </c>
      <c r="S4558" s="12"/>
      <c r="T4558" s="13"/>
      <c r="U4558" t="s">
        <v>8205</v>
      </c>
    </row>
    <row r="4559" spans="1:21" x14ac:dyDescent="0.25">
      <c r="A4559" t="s">
        <v>6619</v>
      </c>
      <c r="B4559" s="12">
        <v>41219</v>
      </c>
      <c r="C4559" t="s">
        <v>11177</v>
      </c>
      <c r="D4559" s="11">
        <v>46177.759282407402</v>
      </c>
      <c r="E4559" t="s">
        <v>11178</v>
      </c>
      <c r="F4559" t="s">
        <v>6617</v>
      </c>
      <c r="G4559" t="s">
        <v>8497</v>
      </c>
      <c r="H4559" t="s">
        <v>6446</v>
      </c>
      <c r="I4559" t="s">
        <v>65</v>
      </c>
      <c r="J4559" t="s">
        <v>132</v>
      </c>
      <c r="K4559" t="s">
        <v>11179</v>
      </c>
      <c r="L4559" t="s">
        <v>11175</v>
      </c>
      <c r="M4559" t="s">
        <v>11180</v>
      </c>
      <c r="N4559" t="s">
        <v>7001</v>
      </c>
      <c r="O4559" t="s">
        <v>7007</v>
      </c>
      <c r="P4559">
        <v>987000</v>
      </c>
      <c r="Q4559" t="s">
        <v>6636</v>
      </c>
      <c r="R4559" t="s">
        <v>6636</v>
      </c>
      <c r="S4559" s="12"/>
      <c r="T4559" s="13"/>
      <c r="U4559" t="s">
        <v>8205</v>
      </c>
    </row>
    <row r="4560" spans="1:21" x14ac:dyDescent="0.25">
      <c r="A4560" t="s">
        <v>6637</v>
      </c>
      <c r="B4560" s="12">
        <v>41649</v>
      </c>
      <c r="C4560" t="s">
        <v>8488</v>
      </c>
      <c r="D4560" s="11">
        <v>46185.529930555596</v>
      </c>
      <c r="E4560" t="s">
        <v>8489</v>
      </c>
      <c r="F4560" t="s">
        <v>6617</v>
      </c>
      <c r="G4560" t="s">
        <v>8490</v>
      </c>
      <c r="H4560" t="s">
        <v>6446</v>
      </c>
      <c r="I4560" t="s">
        <v>65</v>
      </c>
      <c r="J4560" t="s">
        <v>132</v>
      </c>
      <c r="K4560" t="s">
        <v>11181</v>
      </c>
      <c r="L4560" t="s">
        <v>11175</v>
      </c>
      <c r="M4560" t="s">
        <v>11182</v>
      </c>
      <c r="N4560" t="s">
        <v>7001</v>
      </c>
      <c r="O4560" t="s">
        <v>7062</v>
      </c>
      <c r="P4560">
        <v>1615000</v>
      </c>
      <c r="Q4560" t="s">
        <v>6867</v>
      </c>
      <c r="R4560" t="s">
        <v>6911</v>
      </c>
      <c r="S4560" s="12"/>
      <c r="T4560" s="13"/>
      <c r="U4560" t="s">
        <v>8205</v>
      </c>
    </row>
    <row r="4561" spans="1:21" x14ac:dyDescent="0.25">
      <c r="A4561" t="s">
        <v>6637</v>
      </c>
      <c r="B4561" s="12">
        <v>41649</v>
      </c>
      <c r="C4561" t="s">
        <v>8488</v>
      </c>
      <c r="D4561" s="11">
        <v>46185.529930555596</v>
      </c>
      <c r="E4561" t="s">
        <v>8489</v>
      </c>
      <c r="F4561" t="s">
        <v>6617</v>
      </c>
      <c r="G4561" t="s">
        <v>8491</v>
      </c>
      <c r="H4561" t="s">
        <v>6446</v>
      </c>
      <c r="I4561" t="s">
        <v>65</v>
      </c>
      <c r="J4561" t="s">
        <v>132</v>
      </c>
      <c r="K4561" t="s">
        <v>11181</v>
      </c>
      <c r="L4561" t="s">
        <v>11175</v>
      </c>
      <c r="M4561" t="s">
        <v>11182</v>
      </c>
      <c r="N4561" t="s">
        <v>7001</v>
      </c>
      <c r="O4561" t="s">
        <v>7062</v>
      </c>
      <c r="P4561">
        <v>1615000</v>
      </c>
      <c r="Q4561" t="s">
        <v>6867</v>
      </c>
      <c r="R4561" t="s">
        <v>6911</v>
      </c>
      <c r="S4561" s="12"/>
      <c r="T4561" s="13"/>
      <c r="U4561" t="s">
        <v>8205</v>
      </c>
    </row>
    <row r="4562" spans="1:21" x14ac:dyDescent="0.25">
      <c r="A4562" t="s">
        <v>6637</v>
      </c>
      <c r="B4562" s="12">
        <v>41649</v>
      </c>
      <c r="C4562" t="s">
        <v>8488</v>
      </c>
      <c r="D4562" s="11">
        <v>46185.529930555596</v>
      </c>
      <c r="E4562" t="s">
        <v>8489</v>
      </c>
      <c r="F4562" t="s">
        <v>6617</v>
      </c>
      <c r="G4562" t="s">
        <v>8492</v>
      </c>
      <c r="H4562" t="s">
        <v>6446</v>
      </c>
      <c r="I4562" t="s">
        <v>65</v>
      </c>
      <c r="J4562" t="s">
        <v>132</v>
      </c>
      <c r="K4562" t="s">
        <v>11181</v>
      </c>
      <c r="L4562" t="s">
        <v>11175</v>
      </c>
      <c r="M4562" t="s">
        <v>11182</v>
      </c>
      <c r="N4562" t="s">
        <v>7001</v>
      </c>
      <c r="O4562" t="s">
        <v>7062</v>
      </c>
      <c r="P4562">
        <v>1615000</v>
      </c>
      <c r="Q4562" t="s">
        <v>6867</v>
      </c>
      <c r="R4562" t="s">
        <v>6911</v>
      </c>
      <c r="S4562" s="12"/>
      <c r="T4562" s="13"/>
      <c r="U4562" t="s">
        <v>8205</v>
      </c>
    </row>
    <row r="4563" spans="1:21" x14ac:dyDescent="0.25">
      <c r="A4563" t="s">
        <v>6637</v>
      </c>
      <c r="B4563" s="12">
        <v>41649</v>
      </c>
      <c r="C4563" t="s">
        <v>8488</v>
      </c>
      <c r="D4563" s="11">
        <v>46185.529930555596</v>
      </c>
      <c r="E4563" t="s">
        <v>8489</v>
      </c>
      <c r="F4563" t="s">
        <v>6617</v>
      </c>
      <c r="G4563" t="s">
        <v>8493</v>
      </c>
      <c r="H4563" t="s">
        <v>6446</v>
      </c>
      <c r="I4563" t="s">
        <v>65</v>
      </c>
      <c r="J4563" t="s">
        <v>132</v>
      </c>
      <c r="K4563" t="s">
        <v>11181</v>
      </c>
      <c r="L4563" t="s">
        <v>11175</v>
      </c>
      <c r="M4563" t="s">
        <v>11182</v>
      </c>
      <c r="N4563" t="s">
        <v>7001</v>
      </c>
      <c r="O4563" t="s">
        <v>7062</v>
      </c>
      <c r="P4563">
        <v>1615000</v>
      </c>
      <c r="Q4563" t="s">
        <v>6867</v>
      </c>
      <c r="R4563" t="s">
        <v>6911</v>
      </c>
      <c r="S4563" s="12"/>
      <c r="T4563" s="13"/>
      <c r="U4563" t="s">
        <v>8205</v>
      </c>
    </row>
    <row r="4564" spans="1:21" x14ac:dyDescent="0.25">
      <c r="A4564" t="s">
        <v>6637</v>
      </c>
      <c r="B4564" s="12">
        <v>41649</v>
      </c>
      <c r="C4564" t="s">
        <v>8488</v>
      </c>
      <c r="D4564" s="11">
        <v>46185.529930555596</v>
      </c>
      <c r="E4564" t="s">
        <v>8489</v>
      </c>
      <c r="F4564" t="s">
        <v>6617</v>
      </c>
      <c r="G4564" t="s">
        <v>8494</v>
      </c>
      <c r="H4564" t="s">
        <v>6446</v>
      </c>
      <c r="I4564" t="s">
        <v>65</v>
      </c>
      <c r="J4564" t="s">
        <v>132</v>
      </c>
      <c r="K4564" t="s">
        <v>11181</v>
      </c>
      <c r="L4564" t="s">
        <v>11175</v>
      </c>
      <c r="M4564" t="s">
        <v>11182</v>
      </c>
      <c r="N4564" t="s">
        <v>7001</v>
      </c>
      <c r="O4564" t="s">
        <v>7062</v>
      </c>
      <c r="P4564">
        <v>1615000</v>
      </c>
      <c r="Q4564" t="s">
        <v>6867</v>
      </c>
      <c r="R4564" t="s">
        <v>6911</v>
      </c>
      <c r="S4564" s="12"/>
      <c r="T4564" s="13"/>
      <c r="U4564" t="s">
        <v>8205</v>
      </c>
    </row>
    <row r="4565" spans="1:21" x14ac:dyDescent="0.25">
      <c r="A4565" t="s">
        <v>6637</v>
      </c>
      <c r="B4565" s="12">
        <v>41649</v>
      </c>
      <c r="C4565" t="s">
        <v>8488</v>
      </c>
      <c r="D4565" s="11">
        <v>46185.529930555596</v>
      </c>
      <c r="E4565" t="s">
        <v>8489</v>
      </c>
      <c r="F4565" t="s">
        <v>6617</v>
      </c>
      <c r="G4565" t="s">
        <v>8495</v>
      </c>
      <c r="H4565" t="s">
        <v>6446</v>
      </c>
      <c r="I4565" t="s">
        <v>65</v>
      </c>
      <c r="J4565" t="s">
        <v>132</v>
      </c>
      <c r="K4565" t="s">
        <v>11181</v>
      </c>
      <c r="L4565" t="s">
        <v>11175</v>
      </c>
      <c r="M4565" t="s">
        <v>11182</v>
      </c>
      <c r="N4565" t="s">
        <v>7001</v>
      </c>
      <c r="O4565" t="s">
        <v>7062</v>
      </c>
      <c r="P4565">
        <v>1615000</v>
      </c>
      <c r="Q4565" t="s">
        <v>6867</v>
      </c>
      <c r="R4565" t="s">
        <v>6911</v>
      </c>
      <c r="S4565" s="12"/>
      <c r="T4565" s="13"/>
      <c r="U4565" t="s">
        <v>8205</v>
      </c>
    </row>
    <row r="4566" spans="1:21" x14ac:dyDescent="0.25">
      <c r="A4566" t="s">
        <v>6637</v>
      </c>
      <c r="B4566" s="12">
        <v>41649</v>
      </c>
      <c r="C4566" t="s">
        <v>8488</v>
      </c>
      <c r="D4566" s="11">
        <v>46185.529930555596</v>
      </c>
      <c r="E4566" t="s">
        <v>8489</v>
      </c>
      <c r="F4566" t="s">
        <v>6617</v>
      </c>
      <c r="G4566" t="s">
        <v>8496</v>
      </c>
      <c r="H4566" t="s">
        <v>6446</v>
      </c>
      <c r="I4566" t="s">
        <v>65</v>
      </c>
      <c r="J4566" t="s">
        <v>132</v>
      </c>
      <c r="K4566" t="s">
        <v>11181</v>
      </c>
      <c r="L4566" t="s">
        <v>11175</v>
      </c>
      <c r="M4566" t="s">
        <v>11182</v>
      </c>
      <c r="N4566" t="s">
        <v>7001</v>
      </c>
      <c r="O4566" t="s">
        <v>7062</v>
      </c>
      <c r="P4566">
        <v>1615000</v>
      </c>
      <c r="Q4566" t="s">
        <v>6867</v>
      </c>
      <c r="R4566" t="s">
        <v>6911</v>
      </c>
      <c r="S4566" s="12"/>
      <c r="T4566" s="13"/>
      <c r="U4566" t="s">
        <v>8205</v>
      </c>
    </row>
    <row r="4567" spans="1:21" x14ac:dyDescent="0.25">
      <c r="A4567" t="s">
        <v>6637</v>
      </c>
      <c r="B4567" s="12">
        <v>41649</v>
      </c>
      <c r="C4567" t="s">
        <v>8488</v>
      </c>
      <c r="D4567" s="11">
        <v>46185.529930555596</v>
      </c>
      <c r="E4567" t="s">
        <v>8489</v>
      </c>
      <c r="F4567" t="s">
        <v>6617</v>
      </c>
      <c r="G4567" t="s">
        <v>8497</v>
      </c>
      <c r="H4567" t="s">
        <v>6446</v>
      </c>
      <c r="I4567" t="s">
        <v>65</v>
      </c>
      <c r="J4567" t="s">
        <v>132</v>
      </c>
      <c r="K4567" t="s">
        <v>11181</v>
      </c>
      <c r="L4567" t="s">
        <v>11175</v>
      </c>
      <c r="M4567" t="s">
        <v>11182</v>
      </c>
      <c r="N4567" t="s">
        <v>7001</v>
      </c>
      <c r="O4567" t="s">
        <v>7062</v>
      </c>
      <c r="P4567">
        <v>1615000</v>
      </c>
      <c r="Q4567" t="s">
        <v>6867</v>
      </c>
      <c r="R4567" t="s">
        <v>6911</v>
      </c>
      <c r="S4567" s="12"/>
      <c r="T4567" s="13"/>
      <c r="U4567" t="s">
        <v>8205</v>
      </c>
    </row>
    <row r="4568" spans="1:21" x14ac:dyDescent="0.25">
      <c r="A4568" t="s">
        <v>6619</v>
      </c>
      <c r="B4568" s="12">
        <v>41649</v>
      </c>
      <c r="C4568" t="s">
        <v>8488</v>
      </c>
      <c r="D4568" s="11">
        <v>46185.8812847222</v>
      </c>
      <c r="E4568" t="s">
        <v>8489</v>
      </c>
      <c r="F4568" t="s">
        <v>6617</v>
      </c>
      <c r="G4568" t="s">
        <v>8490</v>
      </c>
      <c r="H4568" t="s">
        <v>6446</v>
      </c>
      <c r="I4568" t="s">
        <v>65</v>
      </c>
      <c r="J4568" t="s">
        <v>132</v>
      </c>
      <c r="K4568" t="s">
        <v>11181</v>
      </c>
      <c r="L4568" t="s">
        <v>11175</v>
      </c>
      <c r="M4568" t="s">
        <v>11182</v>
      </c>
      <c r="N4568" t="s">
        <v>7001</v>
      </c>
      <c r="O4568" t="s">
        <v>7062</v>
      </c>
      <c r="P4568">
        <v>1615000</v>
      </c>
      <c r="Q4568" t="s">
        <v>6867</v>
      </c>
      <c r="R4568" t="s">
        <v>6911</v>
      </c>
      <c r="S4568" s="12"/>
      <c r="T4568" s="13"/>
      <c r="U4568" t="s">
        <v>8205</v>
      </c>
    </row>
    <row r="4569" spans="1:21" x14ac:dyDescent="0.25">
      <c r="A4569" t="s">
        <v>6619</v>
      </c>
      <c r="B4569" s="12">
        <v>41649</v>
      </c>
      <c r="C4569" t="s">
        <v>8488</v>
      </c>
      <c r="D4569" s="11">
        <v>46185.8812847222</v>
      </c>
      <c r="E4569" t="s">
        <v>8489</v>
      </c>
      <c r="F4569" t="s">
        <v>6617</v>
      </c>
      <c r="G4569" t="s">
        <v>8491</v>
      </c>
      <c r="H4569" t="s">
        <v>6446</v>
      </c>
      <c r="I4569" t="s">
        <v>65</v>
      </c>
      <c r="J4569" t="s">
        <v>132</v>
      </c>
      <c r="K4569" t="s">
        <v>11181</v>
      </c>
      <c r="L4569" t="s">
        <v>11175</v>
      </c>
      <c r="M4569" t="s">
        <v>11182</v>
      </c>
      <c r="N4569" t="s">
        <v>7001</v>
      </c>
      <c r="O4569" t="s">
        <v>7062</v>
      </c>
      <c r="P4569">
        <v>1615000</v>
      </c>
      <c r="Q4569" t="s">
        <v>6867</v>
      </c>
      <c r="R4569" t="s">
        <v>6911</v>
      </c>
      <c r="S4569" s="12"/>
      <c r="T4569" s="13"/>
      <c r="U4569" t="s">
        <v>8205</v>
      </c>
    </row>
    <row r="4570" spans="1:21" x14ac:dyDescent="0.25">
      <c r="A4570" t="s">
        <v>6619</v>
      </c>
      <c r="B4570" s="12">
        <v>41649</v>
      </c>
      <c r="C4570" t="s">
        <v>8488</v>
      </c>
      <c r="D4570" s="11">
        <v>46185.8812847222</v>
      </c>
      <c r="E4570" t="s">
        <v>8489</v>
      </c>
      <c r="F4570" t="s">
        <v>6617</v>
      </c>
      <c r="G4570" t="s">
        <v>8492</v>
      </c>
      <c r="H4570" t="s">
        <v>6446</v>
      </c>
      <c r="I4570" t="s">
        <v>65</v>
      </c>
      <c r="J4570" t="s">
        <v>132</v>
      </c>
      <c r="K4570" t="s">
        <v>11181</v>
      </c>
      <c r="L4570" t="s">
        <v>11175</v>
      </c>
      <c r="M4570" t="s">
        <v>11182</v>
      </c>
      <c r="N4570" t="s">
        <v>7001</v>
      </c>
      <c r="O4570" t="s">
        <v>7062</v>
      </c>
      <c r="P4570">
        <v>1615000</v>
      </c>
      <c r="Q4570" t="s">
        <v>6867</v>
      </c>
      <c r="R4570" t="s">
        <v>6911</v>
      </c>
      <c r="S4570" s="12"/>
      <c r="T4570" s="13"/>
      <c r="U4570" t="s">
        <v>8205</v>
      </c>
    </row>
    <row r="4571" spans="1:21" x14ac:dyDescent="0.25">
      <c r="A4571" t="s">
        <v>6619</v>
      </c>
      <c r="B4571" s="12">
        <v>41649</v>
      </c>
      <c r="C4571" t="s">
        <v>8488</v>
      </c>
      <c r="D4571" s="11">
        <v>46185.8812847222</v>
      </c>
      <c r="E4571" t="s">
        <v>8489</v>
      </c>
      <c r="F4571" t="s">
        <v>6617</v>
      </c>
      <c r="G4571" t="s">
        <v>8493</v>
      </c>
      <c r="H4571" t="s">
        <v>6446</v>
      </c>
      <c r="I4571" t="s">
        <v>65</v>
      </c>
      <c r="J4571" t="s">
        <v>132</v>
      </c>
      <c r="K4571" t="s">
        <v>11181</v>
      </c>
      <c r="L4571" t="s">
        <v>11175</v>
      </c>
      <c r="M4571" t="s">
        <v>11182</v>
      </c>
      <c r="N4571" t="s">
        <v>7001</v>
      </c>
      <c r="O4571" t="s">
        <v>7062</v>
      </c>
      <c r="P4571">
        <v>1615000</v>
      </c>
      <c r="Q4571" t="s">
        <v>6867</v>
      </c>
      <c r="R4571" t="s">
        <v>6911</v>
      </c>
      <c r="S4571" s="12"/>
      <c r="T4571" s="13"/>
      <c r="U4571" t="s">
        <v>8205</v>
      </c>
    </row>
    <row r="4572" spans="1:21" x14ac:dyDescent="0.25">
      <c r="A4572" t="s">
        <v>6619</v>
      </c>
      <c r="B4572" s="12">
        <v>41649</v>
      </c>
      <c r="C4572" t="s">
        <v>8488</v>
      </c>
      <c r="D4572" s="11">
        <v>46185.8812847222</v>
      </c>
      <c r="E4572" t="s">
        <v>8489</v>
      </c>
      <c r="F4572" t="s">
        <v>6617</v>
      </c>
      <c r="G4572" t="s">
        <v>8494</v>
      </c>
      <c r="H4572" t="s">
        <v>6446</v>
      </c>
      <c r="I4572" t="s">
        <v>65</v>
      </c>
      <c r="J4572" t="s">
        <v>132</v>
      </c>
      <c r="K4572" t="s">
        <v>11181</v>
      </c>
      <c r="L4572" t="s">
        <v>11175</v>
      </c>
      <c r="M4572" t="s">
        <v>11182</v>
      </c>
      <c r="N4572" t="s">
        <v>7001</v>
      </c>
      <c r="O4572" t="s">
        <v>7062</v>
      </c>
      <c r="P4572">
        <v>1615000</v>
      </c>
      <c r="Q4572" t="s">
        <v>6867</v>
      </c>
      <c r="R4572" t="s">
        <v>6911</v>
      </c>
      <c r="S4572" s="12"/>
      <c r="T4572" s="13"/>
      <c r="U4572" t="s">
        <v>8205</v>
      </c>
    </row>
    <row r="4573" spans="1:21" x14ac:dyDescent="0.25">
      <c r="A4573" t="s">
        <v>6619</v>
      </c>
      <c r="B4573" s="12">
        <v>41649</v>
      </c>
      <c r="C4573" t="s">
        <v>8488</v>
      </c>
      <c r="D4573" s="11">
        <v>46185.8812847222</v>
      </c>
      <c r="E4573" t="s">
        <v>8489</v>
      </c>
      <c r="F4573" t="s">
        <v>6617</v>
      </c>
      <c r="G4573" t="s">
        <v>8495</v>
      </c>
      <c r="H4573" t="s">
        <v>6446</v>
      </c>
      <c r="I4573" t="s">
        <v>65</v>
      </c>
      <c r="J4573" t="s">
        <v>132</v>
      </c>
      <c r="K4573" t="s">
        <v>11181</v>
      </c>
      <c r="L4573" t="s">
        <v>11175</v>
      </c>
      <c r="M4573" t="s">
        <v>11182</v>
      </c>
      <c r="N4573" t="s">
        <v>7001</v>
      </c>
      <c r="O4573" t="s">
        <v>7062</v>
      </c>
      <c r="P4573">
        <v>1615000</v>
      </c>
      <c r="Q4573" t="s">
        <v>6867</v>
      </c>
      <c r="R4573" t="s">
        <v>6911</v>
      </c>
      <c r="S4573" s="12"/>
      <c r="T4573" s="13"/>
      <c r="U4573" t="s">
        <v>8205</v>
      </c>
    </row>
    <row r="4574" spans="1:21" x14ac:dyDescent="0.25">
      <c r="A4574" t="s">
        <v>6619</v>
      </c>
      <c r="B4574" s="12">
        <v>41649</v>
      </c>
      <c r="C4574" t="s">
        <v>8488</v>
      </c>
      <c r="D4574" s="11">
        <v>46185.8812847222</v>
      </c>
      <c r="E4574" t="s">
        <v>8489</v>
      </c>
      <c r="F4574" t="s">
        <v>6617</v>
      </c>
      <c r="G4574" t="s">
        <v>8496</v>
      </c>
      <c r="H4574" t="s">
        <v>6446</v>
      </c>
      <c r="I4574" t="s">
        <v>65</v>
      </c>
      <c r="J4574" t="s">
        <v>132</v>
      </c>
      <c r="K4574" t="s">
        <v>11181</v>
      </c>
      <c r="L4574" t="s">
        <v>11175</v>
      </c>
      <c r="M4574" t="s">
        <v>11182</v>
      </c>
      <c r="N4574" t="s">
        <v>7001</v>
      </c>
      <c r="O4574" t="s">
        <v>7062</v>
      </c>
      <c r="P4574">
        <v>1615000</v>
      </c>
      <c r="Q4574" t="s">
        <v>6867</v>
      </c>
      <c r="R4574" t="s">
        <v>6911</v>
      </c>
      <c r="S4574" s="12"/>
      <c r="T4574" s="13"/>
      <c r="U4574" t="s">
        <v>8205</v>
      </c>
    </row>
    <row r="4575" spans="1:21" x14ac:dyDescent="0.25">
      <c r="A4575" t="s">
        <v>6619</v>
      </c>
      <c r="B4575" s="12">
        <v>41649</v>
      </c>
      <c r="C4575" t="s">
        <v>8488</v>
      </c>
      <c r="D4575" s="11">
        <v>46185.8812847222</v>
      </c>
      <c r="E4575" t="s">
        <v>8489</v>
      </c>
      <c r="F4575" t="s">
        <v>6617</v>
      </c>
      <c r="G4575" t="s">
        <v>8497</v>
      </c>
      <c r="H4575" t="s">
        <v>6446</v>
      </c>
      <c r="I4575" t="s">
        <v>65</v>
      </c>
      <c r="J4575" t="s">
        <v>132</v>
      </c>
      <c r="K4575" t="s">
        <v>11181</v>
      </c>
      <c r="L4575" t="s">
        <v>11175</v>
      </c>
      <c r="M4575" t="s">
        <v>11182</v>
      </c>
      <c r="N4575" t="s">
        <v>7001</v>
      </c>
      <c r="O4575" t="s">
        <v>7062</v>
      </c>
      <c r="P4575">
        <v>1615000</v>
      </c>
      <c r="Q4575" t="s">
        <v>6867</v>
      </c>
      <c r="R4575" t="s">
        <v>6911</v>
      </c>
      <c r="S4575" s="12"/>
      <c r="T4575" s="13"/>
      <c r="U4575" t="s">
        <v>8205</v>
      </c>
    </row>
    <row r="4576" spans="1:21" x14ac:dyDescent="0.25">
      <c r="A4576" t="s">
        <v>6637</v>
      </c>
      <c r="B4576" s="12">
        <v>41828</v>
      </c>
      <c r="C4576" t="s">
        <v>11183</v>
      </c>
      <c r="D4576" s="11">
        <v>46188.724039351902</v>
      </c>
      <c r="E4576" t="s">
        <v>11184</v>
      </c>
      <c r="F4576" t="s">
        <v>6617</v>
      </c>
      <c r="G4576" t="s">
        <v>8490</v>
      </c>
      <c r="H4576" t="s">
        <v>6446</v>
      </c>
      <c r="I4576" t="s">
        <v>55</v>
      </c>
      <c r="J4576" t="s">
        <v>643</v>
      </c>
      <c r="K4576" t="s">
        <v>11185</v>
      </c>
      <c r="L4576" t="s">
        <v>11175</v>
      </c>
      <c r="M4576" t="s">
        <v>11186</v>
      </c>
      <c r="N4576" t="s">
        <v>7001</v>
      </c>
      <c r="O4576" t="s">
        <v>7062</v>
      </c>
      <c r="P4576">
        <v>1675000</v>
      </c>
      <c r="Q4576" t="s">
        <v>6636</v>
      </c>
      <c r="R4576" t="s">
        <v>6636</v>
      </c>
      <c r="S4576" s="12"/>
      <c r="T4576" s="13"/>
      <c r="U4576" t="s">
        <v>6636</v>
      </c>
    </row>
    <row r="4577" spans="1:21" x14ac:dyDescent="0.25">
      <c r="A4577" t="s">
        <v>6637</v>
      </c>
      <c r="B4577" s="12">
        <v>41828</v>
      </c>
      <c r="C4577" t="s">
        <v>11183</v>
      </c>
      <c r="D4577" s="11">
        <v>46188.724039351902</v>
      </c>
      <c r="E4577" t="s">
        <v>11184</v>
      </c>
      <c r="F4577" t="s">
        <v>6617</v>
      </c>
      <c r="G4577" t="s">
        <v>8491</v>
      </c>
      <c r="H4577" t="s">
        <v>6446</v>
      </c>
      <c r="I4577" t="s">
        <v>55</v>
      </c>
      <c r="J4577" t="s">
        <v>643</v>
      </c>
      <c r="K4577" t="s">
        <v>11185</v>
      </c>
      <c r="L4577" t="s">
        <v>11175</v>
      </c>
      <c r="M4577" t="s">
        <v>11186</v>
      </c>
      <c r="N4577" t="s">
        <v>7001</v>
      </c>
      <c r="O4577" t="s">
        <v>7062</v>
      </c>
      <c r="P4577">
        <v>1675000</v>
      </c>
      <c r="Q4577" t="s">
        <v>6636</v>
      </c>
      <c r="R4577" t="s">
        <v>6636</v>
      </c>
      <c r="S4577" s="12"/>
      <c r="T4577" s="13"/>
      <c r="U4577" t="s">
        <v>6636</v>
      </c>
    </row>
    <row r="4578" spans="1:21" x14ac:dyDescent="0.25">
      <c r="A4578" t="s">
        <v>6637</v>
      </c>
      <c r="B4578" s="12">
        <v>41828</v>
      </c>
      <c r="C4578" t="s">
        <v>11183</v>
      </c>
      <c r="D4578" s="11">
        <v>46188.724039351902</v>
      </c>
      <c r="E4578" t="s">
        <v>11184</v>
      </c>
      <c r="F4578" t="s">
        <v>6617</v>
      </c>
      <c r="G4578" t="s">
        <v>8492</v>
      </c>
      <c r="H4578" t="s">
        <v>6446</v>
      </c>
      <c r="I4578" t="s">
        <v>55</v>
      </c>
      <c r="J4578" t="s">
        <v>643</v>
      </c>
      <c r="K4578" t="s">
        <v>11185</v>
      </c>
      <c r="L4578" t="s">
        <v>11175</v>
      </c>
      <c r="M4578" t="s">
        <v>11186</v>
      </c>
      <c r="N4578" t="s">
        <v>7001</v>
      </c>
      <c r="O4578" t="s">
        <v>7062</v>
      </c>
      <c r="P4578">
        <v>1675000</v>
      </c>
      <c r="Q4578" t="s">
        <v>6636</v>
      </c>
      <c r="R4578" t="s">
        <v>6636</v>
      </c>
      <c r="S4578" s="12"/>
      <c r="T4578" s="13"/>
      <c r="U4578" t="s">
        <v>6636</v>
      </c>
    </row>
    <row r="4579" spans="1:21" x14ac:dyDescent="0.25">
      <c r="A4579" t="s">
        <v>6637</v>
      </c>
      <c r="B4579" s="12">
        <v>41828</v>
      </c>
      <c r="C4579" t="s">
        <v>11183</v>
      </c>
      <c r="D4579" s="11">
        <v>46188.724039351902</v>
      </c>
      <c r="E4579" t="s">
        <v>11184</v>
      </c>
      <c r="F4579" t="s">
        <v>6617</v>
      </c>
      <c r="G4579" t="s">
        <v>8493</v>
      </c>
      <c r="H4579" t="s">
        <v>6446</v>
      </c>
      <c r="I4579" t="s">
        <v>55</v>
      </c>
      <c r="J4579" t="s">
        <v>643</v>
      </c>
      <c r="K4579" t="s">
        <v>11185</v>
      </c>
      <c r="L4579" t="s">
        <v>11175</v>
      </c>
      <c r="M4579" t="s">
        <v>11186</v>
      </c>
      <c r="N4579" t="s">
        <v>7001</v>
      </c>
      <c r="O4579" t="s">
        <v>7062</v>
      </c>
      <c r="P4579">
        <v>1675000</v>
      </c>
      <c r="Q4579" t="s">
        <v>6636</v>
      </c>
      <c r="R4579" t="s">
        <v>6636</v>
      </c>
      <c r="S4579" s="12"/>
      <c r="T4579" s="13"/>
      <c r="U4579" t="s">
        <v>6636</v>
      </c>
    </row>
    <row r="4580" spans="1:21" x14ac:dyDescent="0.25">
      <c r="A4580" t="s">
        <v>6637</v>
      </c>
      <c r="B4580" s="12">
        <v>41828</v>
      </c>
      <c r="C4580" t="s">
        <v>11183</v>
      </c>
      <c r="D4580" s="11">
        <v>46188.724039351902</v>
      </c>
      <c r="E4580" t="s">
        <v>11184</v>
      </c>
      <c r="F4580" t="s">
        <v>6617</v>
      </c>
      <c r="G4580" t="s">
        <v>8494</v>
      </c>
      <c r="H4580" t="s">
        <v>6446</v>
      </c>
      <c r="I4580" t="s">
        <v>55</v>
      </c>
      <c r="J4580" t="s">
        <v>643</v>
      </c>
      <c r="K4580" t="s">
        <v>11185</v>
      </c>
      <c r="L4580" t="s">
        <v>11175</v>
      </c>
      <c r="M4580" t="s">
        <v>11186</v>
      </c>
      <c r="N4580" t="s">
        <v>7001</v>
      </c>
      <c r="O4580" t="s">
        <v>7062</v>
      </c>
      <c r="P4580">
        <v>1675000</v>
      </c>
      <c r="Q4580" t="s">
        <v>6636</v>
      </c>
      <c r="R4580" t="s">
        <v>6636</v>
      </c>
      <c r="S4580" s="12"/>
      <c r="T4580" s="13"/>
      <c r="U4580" t="s">
        <v>6636</v>
      </c>
    </row>
    <row r="4581" spans="1:21" x14ac:dyDescent="0.25">
      <c r="A4581" t="s">
        <v>6637</v>
      </c>
      <c r="B4581" s="12">
        <v>41828</v>
      </c>
      <c r="C4581" t="s">
        <v>11183</v>
      </c>
      <c r="D4581" s="11">
        <v>46188.724039351902</v>
      </c>
      <c r="E4581" t="s">
        <v>11184</v>
      </c>
      <c r="F4581" t="s">
        <v>6617</v>
      </c>
      <c r="G4581" t="s">
        <v>8495</v>
      </c>
      <c r="H4581" t="s">
        <v>6446</v>
      </c>
      <c r="I4581" t="s">
        <v>55</v>
      </c>
      <c r="J4581" t="s">
        <v>643</v>
      </c>
      <c r="K4581" t="s">
        <v>11185</v>
      </c>
      <c r="L4581" t="s">
        <v>11175</v>
      </c>
      <c r="M4581" t="s">
        <v>11186</v>
      </c>
      <c r="N4581" t="s">
        <v>7001</v>
      </c>
      <c r="O4581" t="s">
        <v>7062</v>
      </c>
      <c r="P4581">
        <v>1675000</v>
      </c>
      <c r="Q4581" t="s">
        <v>6636</v>
      </c>
      <c r="R4581" t="s">
        <v>6636</v>
      </c>
      <c r="S4581" s="12"/>
      <c r="T4581" s="13"/>
      <c r="U4581" t="s">
        <v>6636</v>
      </c>
    </row>
    <row r="4582" spans="1:21" x14ac:dyDescent="0.25">
      <c r="A4582" t="s">
        <v>6637</v>
      </c>
      <c r="B4582" s="12">
        <v>41828</v>
      </c>
      <c r="C4582" t="s">
        <v>11183</v>
      </c>
      <c r="D4582" s="11">
        <v>46188.724039351902</v>
      </c>
      <c r="E4582" t="s">
        <v>11184</v>
      </c>
      <c r="F4582" t="s">
        <v>6617</v>
      </c>
      <c r="G4582" t="s">
        <v>8496</v>
      </c>
      <c r="H4582" t="s">
        <v>6446</v>
      </c>
      <c r="I4582" t="s">
        <v>55</v>
      </c>
      <c r="J4582" t="s">
        <v>643</v>
      </c>
      <c r="K4582" t="s">
        <v>11185</v>
      </c>
      <c r="L4582" t="s">
        <v>11175</v>
      </c>
      <c r="M4582" t="s">
        <v>11186</v>
      </c>
      <c r="N4582" t="s">
        <v>7001</v>
      </c>
      <c r="O4582" t="s">
        <v>7062</v>
      </c>
      <c r="P4582">
        <v>1675000</v>
      </c>
      <c r="Q4582" t="s">
        <v>6636</v>
      </c>
      <c r="R4582" t="s">
        <v>6636</v>
      </c>
      <c r="S4582" s="12"/>
      <c r="T4582" s="13"/>
      <c r="U4582" t="s">
        <v>6636</v>
      </c>
    </row>
    <row r="4583" spans="1:21" x14ac:dyDescent="0.25">
      <c r="A4583" t="s">
        <v>6637</v>
      </c>
      <c r="B4583" s="12">
        <v>41828</v>
      </c>
      <c r="C4583" t="s">
        <v>11183</v>
      </c>
      <c r="D4583" s="11">
        <v>46188.724039351902</v>
      </c>
      <c r="E4583" t="s">
        <v>11184</v>
      </c>
      <c r="F4583" t="s">
        <v>6617</v>
      </c>
      <c r="G4583" t="s">
        <v>8497</v>
      </c>
      <c r="H4583" t="s">
        <v>6446</v>
      </c>
      <c r="I4583" t="s">
        <v>55</v>
      </c>
      <c r="J4583" t="s">
        <v>643</v>
      </c>
      <c r="K4583" t="s">
        <v>11185</v>
      </c>
      <c r="L4583" t="s">
        <v>11175</v>
      </c>
      <c r="M4583" t="s">
        <v>11186</v>
      </c>
      <c r="N4583" t="s">
        <v>7001</v>
      </c>
      <c r="O4583" t="s">
        <v>7062</v>
      </c>
      <c r="P4583">
        <v>1675000</v>
      </c>
      <c r="Q4583" t="s">
        <v>6636</v>
      </c>
      <c r="R4583" t="s">
        <v>6636</v>
      </c>
      <c r="S4583" s="12"/>
      <c r="T4583" s="13"/>
      <c r="U4583" t="s">
        <v>6636</v>
      </c>
    </row>
    <row r="4584" spans="1:21" x14ac:dyDescent="0.25">
      <c r="A4584" t="s">
        <v>6619</v>
      </c>
      <c r="B4584" s="12">
        <v>41828</v>
      </c>
      <c r="C4584" t="s">
        <v>11183</v>
      </c>
      <c r="D4584" s="11">
        <v>46188.761111111096</v>
      </c>
      <c r="E4584" t="s">
        <v>11184</v>
      </c>
      <c r="F4584" t="s">
        <v>6617</v>
      </c>
      <c r="G4584" t="s">
        <v>8490</v>
      </c>
      <c r="H4584" t="s">
        <v>6446</v>
      </c>
      <c r="I4584" t="s">
        <v>55</v>
      </c>
      <c r="J4584" t="s">
        <v>643</v>
      </c>
      <c r="K4584" t="s">
        <v>11185</v>
      </c>
      <c r="L4584" t="s">
        <v>11175</v>
      </c>
      <c r="M4584" t="s">
        <v>11186</v>
      </c>
      <c r="N4584" t="s">
        <v>7001</v>
      </c>
      <c r="O4584" t="s">
        <v>7062</v>
      </c>
      <c r="P4584">
        <v>1675000</v>
      </c>
      <c r="Q4584" t="s">
        <v>6636</v>
      </c>
      <c r="R4584" t="s">
        <v>6636</v>
      </c>
      <c r="S4584" s="12"/>
      <c r="T4584" s="13"/>
      <c r="U4584" t="s">
        <v>6636</v>
      </c>
    </row>
    <row r="4585" spans="1:21" x14ac:dyDescent="0.25">
      <c r="A4585" t="s">
        <v>6619</v>
      </c>
      <c r="B4585" s="12">
        <v>41828</v>
      </c>
      <c r="C4585" t="s">
        <v>11183</v>
      </c>
      <c r="D4585" s="11">
        <v>46188.761111111096</v>
      </c>
      <c r="E4585" t="s">
        <v>11184</v>
      </c>
      <c r="F4585" t="s">
        <v>6617</v>
      </c>
      <c r="G4585" t="s">
        <v>8491</v>
      </c>
      <c r="H4585" t="s">
        <v>6446</v>
      </c>
      <c r="I4585" t="s">
        <v>55</v>
      </c>
      <c r="J4585" t="s">
        <v>643</v>
      </c>
      <c r="K4585" t="s">
        <v>11185</v>
      </c>
      <c r="L4585" t="s">
        <v>11175</v>
      </c>
      <c r="M4585" t="s">
        <v>11186</v>
      </c>
      <c r="N4585" t="s">
        <v>7001</v>
      </c>
      <c r="O4585" t="s">
        <v>7062</v>
      </c>
      <c r="P4585">
        <v>1675000</v>
      </c>
      <c r="Q4585" t="s">
        <v>6636</v>
      </c>
      <c r="R4585" t="s">
        <v>6636</v>
      </c>
      <c r="S4585" s="12"/>
      <c r="T4585" s="13"/>
      <c r="U4585" t="s">
        <v>6636</v>
      </c>
    </row>
    <row r="4586" spans="1:21" x14ac:dyDescent="0.25">
      <c r="A4586" t="s">
        <v>6619</v>
      </c>
      <c r="B4586" s="12">
        <v>41828</v>
      </c>
      <c r="C4586" t="s">
        <v>11183</v>
      </c>
      <c r="D4586" s="11">
        <v>46188.761111111096</v>
      </c>
      <c r="E4586" t="s">
        <v>11184</v>
      </c>
      <c r="F4586" t="s">
        <v>6617</v>
      </c>
      <c r="G4586" t="s">
        <v>8492</v>
      </c>
      <c r="H4586" t="s">
        <v>6446</v>
      </c>
      <c r="I4586" t="s">
        <v>55</v>
      </c>
      <c r="J4586" t="s">
        <v>643</v>
      </c>
      <c r="K4586" t="s">
        <v>11185</v>
      </c>
      <c r="L4586" t="s">
        <v>11175</v>
      </c>
      <c r="M4586" t="s">
        <v>11186</v>
      </c>
      <c r="N4586" t="s">
        <v>7001</v>
      </c>
      <c r="O4586" t="s">
        <v>7062</v>
      </c>
      <c r="P4586">
        <v>1675000</v>
      </c>
      <c r="Q4586" t="s">
        <v>6636</v>
      </c>
      <c r="R4586" t="s">
        <v>6636</v>
      </c>
      <c r="S4586" s="12"/>
      <c r="T4586" s="13"/>
      <c r="U4586" t="s">
        <v>6636</v>
      </c>
    </row>
    <row r="4587" spans="1:21" x14ac:dyDescent="0.25">
      <c r="A4587" t="s">
        <v>6619</v>
      </c>
      <c r="B4587" s="12">
        <v>41828</v>
      </c>
      <c r="C4587" t="s">
        <v>11183</v>
      </c>
      <c r="D4587" s="11">
        <v>46188.761111111096</v>
      </c>
      <c r="E4587" t="s">
        <v>11184</v>
      </c>
      <c r="F4587" t="s">
        <v>6617</v>
      </c>
      <c r="G4587" t="s">
        <v>8493</v>
      </c>
      <c r="H4587" t="s">
        <v>6446</v>
      </c>
      <c r="I4587" t="s">
        <v>55</v>
      </c>
      <c r="J4587" t="s">
        <v>643</v>
      </c>
      <c r="K4587" t="s">
        <v>11185</v>
      </c>
      <c r="L4587" t="s">
        <v>11175</v>
      </c>
      <c r="M4587" t="s">
        <v>11186</v>
      </c>
      <c r="N4587" t="s">
        <v>7001</v>
      </c>
      <c r="O4587" t="s">
        <v>7062</v>
      </c>
      <c r="P4587">
        <v>1675000</v>
      </c>
      <c r="Q4587" t="s">
        <v>6636</v>
      </c>
      <c r="R4587" t="s">
        <v>6636</v>
      </c>
      <c r="S4587" s="12"/>
      <c r="T4587" s="13"/>
      <c r="U4587" t="s">
        <v>6636</v>
      </c>
    </row>
    <row r="4588" spans="1:21" x14ac:dyDescent="0.25">
      <c r="A4588" t="s">
        <v>6619</v>
      </c>
      <c r="B4588" s="12">
        <v>41828</v>
      </c>
      <c r="C4588" t="s">
        <v>11183</v>
      </c>
      <c r="D4588" s="11">
        <v>46188.761111111096</v>
      </c>
      <c r="E4588" t="s">
        <v>11184</v>
      </c>
      <c r="F4588" t="s">
        <v>6617</v>
      </c>
      <c r="G4588" t="s">
        <v>8494</v>
      </c>
      <c r="H4588" t="s">
        <v>6446</v>
      </c>
      <c r="I4588" t="s">
        <v>55</v>
      </c>
      <c r="J4588" t="s">
        <v>643</v>
      </c>
      <c r="K4588" t="s">
        <v>11185</v>
      </c>
      <c r="L4588" t="s">
        <v>11175</v>
      </c>
      <c r="M4588" t="s">
        <v>11186</v>
      </c>
      <c r="N4588" t="s">
        <v>7001</v>
      </c>
      <c r="O4588" t="s">
        <v>7062</v>
      </c>
      <c r="P4588">
        <v>1675000</v>
      </c>
      <c r="Q4588" t="s">
        <v>6636</v>
      </c>
      <c r="R4588" t="s">
        <v>6636</v>
      </c>
      <c r="S4588" s="12"/>
      <c r="T4588" s="13"/>
      <c r="U4588" t="s">
        <v>6636</v>
      </c>
    </row>
    <row r="4589" spans="1:21" x14ac:dyDescent="0.25">
      <c r="A4589" t="s">
        <v>6619</v>
      </c>
      <c r="B4589" s="12">
        <v>41828</v>
      </c>
      <c r="C4589" t="s">
        <v>11183</v>
      </c>
      <c r="D4589" s="11">
        <v>46188.761111111096</v>
      </c>
      <c r="E4589" t="s">
        <v>11184</v>
      </c>
      <c r="F4589" t="s">
        <v>6617</v>
      </c>
      <c r="G4589" t="s">
        <v>8495</v>
      </c>
      <c r="H4589" t="s">
        <v>6446</v>
      </c>
      <c r="I4589" t="s">
        <v>55</v>
      </c>
      <c r="J4589" t="s">
        <v>643</v>
      </c>
      <c r="K4589" t="s">
        <v>11185</v>
      </c>
      <c r="L4589" t="s">
        <v>11175</v>
      </c>
      <c r="M4589" t="s">
        <v>11186</v>
      </c>
      <c r="N4589" t="s">
        <v>7001</v>
      </c>
      <c r="O4589" t="s">
        <v>7062</v>
      </c>
      <c r="P4589">
        <v>1675000</v>
      </c>
      <c r="Q4589" t="s">
        <v>6636</v>
      </c>
      <c r="R4589" t="s">
        <v>6636</v>
      </c>
      <c r="S4589" s="12"/>
      <c r="T4589" s="13"/>
      <c r="U4589" t="s">
        <v>6636</v>
      </c>
    </row>
    <row r="4590" spans="1:21" x14ac:dyDescent="0.25">
      <c r="A4590" t="s">
        <v>6619</v>
      </c>
      <c r="B4590" s="12">
        <v>41828</v>
      </c>
      <c r="C4590" t="s">
        <v>11183</v>
      </c>
      <c r="D4590" s="11">
        <v>46188.761111111096</v>
      </c>
      <c r="E4590" t="s">
        <v>11184</v>
      </c>
      <c r="F4590" t="s">
        <v>6617</v>
      </c>
      <c r="G4590" t="s">
        <v>8496</v>
      </c>
      <c r="H4590" t="s">
        <v>6446</v>
      </c>
      <c r="I4590" t="s">
        <v>55</v>
      </c>
      <c r="J4590" t="s">
        <v>643</v>
      </c>
      <c r="K4590" t="s">
        <v>11185</v>
      </c>
      <c r="L4590" t="s">
        <v>11175</v>
      </c>
      <c r="M4590" t="s">
        <v>11186</v>
      </c>
      <c r="N4590" t="s">
        <v>7001</v>
      </c>
      <c r="O4590" t="s">
        <v>7062</v>
      </c>
      <c r="P4590">
        <v>1675000</v>
      </c>
      <c r="Q4590" t="s">
        <v>6636</v>
      </c>
      <c r="R4590" t="s">
        <v>6636</v>
      </c>
      <c r="S4590" s="12"/>
      <c r="T4590" s="13"/>
      <c r="U4590" t="s">
        <v>6636</v>
      </c>
    </row>
    <row r="4591" spans="1:21" x14ac:dyDescent="0.25">
      <c r="A4591" t="s">
        <v>6619</v>
      </c>
      <c r="B4591" s="12">
        <v>41828</v>
      </c>
      <c r="C4591" t="s">
        <v>11183</v>
      </c>
      <c r="D4591" s="11">
        <v>46188.761111111096</v>
      </c>
      <c r="E4591" t="s">
        <v>11184</v>
      </c>
      <c r="F4591" t="s">
        <v>6617</v>
      </c>
      <c r="G4591" t="s">
        <v>8497</v>
      </c>
      <c r="H4591" t="s">
        <v>6446</v>
      </c>
      <c r="I4591" t="s">
        <v>55</v>
      </c>
      <c r="J4591" t="s">
        <v>643</v>
      </c>
      <c r="K4591" t="s">
        <v>11185</v>
      </c>
      <c r="L4591" t="s">
        <v>11175</v>
      </c>
      <c r="M4591" t="s">
        <v>11186</v>
      </c>
      <c r="N4591" t="s">
        <v>7001</v>
      </c>
      <c r="O4591" t="s">
        <v>7062</v>
      </c>
      <c r="P4591">
        <v>1675000</v>
      </c>
      <c r="Q4591" t="s">
        <v>6636</v>
      </c>
      <c r="R4591" t="s">
        <v>6636</v>
      </c>
      <c r="S4591" s="12"/>
      <c r="T4591" s="13"/>
      <c r="U4591" t="s">
        <v>6636</v>
      </c>
    </row>
    <row r="4592" spans="1:21" x14ac:dyDescent="0.25">
      <c r="A4592" t="s">
        <v>6637</v>
      </c>
      <c r="B4592" s="12">
        <v>42311</v>
      </c>
      <c r="C4592" t="s">
        <v>11187</v>
      </c>
      <c r="D4592" s="11">
        <v>46196.341782407399</v>
      </c>
      <c r="E4592" t="s">
        <v>11188</v>
      </c>
      <c r="F4592" t="s">
        <v>6617</v>
      </c>
      <c r="G4592" t="s">
        <v>11189</v>
      </c>
      <c r="H4592" t="s">
        <v>6446</v>
      </c>
      <c r="I4592" t="s">
        <v>65</v>
      </c>
      <c r="J4592" t="s">
        <v>573</v>
      </c>
      <c r="K4592" t="s">
        <v>11190</v>
      </c>
      <c r="L4592" t="s">
        <v>11191</v>
      </c>
      <c r="M4592" t="s">
        <v>11192</v>
      </c>
      <c r="N4592" t="s">
        <v>7366</v>
      </c>
      <c r="O4592" t="s">
        <v>7650</v>
      </c>
      <c r="P4592">
        <v>3915000</v>
      </c>
      <c r="Q4592" t="s">
        <v>6636</v>
      </c>
      <c r="R4592" t="s">
        <v>6636</v>
      </c>
      <c r="S4592" s="12"/>
      <c r="T4592" s="13"/>
      <c r="U4592" t="s">
        <v>8205</v>
      </c>
    </row>
    <row r="4593" spans="1:21" x14ac:dyDescent="0.25">
      <c r="A4593" t="s">
        <v>6637</v>
      </c>
      <c r="B4593" s="12">
        <v>42311</v>
      </c>
      <c r="C4593" t="s">
        <v>11187</v>
      </c>
      <c r="D4593" s="11">
        <v>46196.341782407399</v>
      </c>
      <c r="E4593" t="s">
        <v>11188</v>
      </c>
      <c r="F4593" t="s">
        <v>6617</v>
      </c>
      <c r="G4593" t="s">
        <v>11193</v>
      </c>
      <c r="H4593" t="s">
        <v>6446</v>
      </c>
      <c r="I4593" t="s">
        <v>65</v>
      </c>
      <c r="J4593" t="s">
        <v>573</v>
      </c>
      <c r="K4593" t="s">
        <v>11190</v>
      </c>
      <c r="L4593" t="s">
        <v>11191</v>
      </c>
      <c r="M4593" t="s">
        <v>11192</v>
      </c>
      <c r="N4593" t="s">
        <v>7366</v>
      </c>
      <c r="O4593" t="s">
        <v>7650</v>
      </c>
      <c r="P4593">
        <v>3915000</v>
      </c>
      <c r="Q4593" t="s">
        <v>6636</v>
      </c>
      <c r="R4593" t="s">
        <v>6636</v>
      </c>
      <c r="S4593" s="12"/>
      <c r="T4593" s="13"/>
      <c r="U4593" t="s">
        <v>8205</v>
      </c>
    </row>
    <row r="4594" spans="1:21" x14ac:dyDescent="0.25">
      <c r="A4594" t="s">
        <v>6637</v>
      </c>
      <c r="B4594" s="12">
        <v>42311</v>
      </c>
      <c r="C4594" t="s">
        <v>11187</v>
      </c>
      <c r="D4594" s="11">
        <v>46196.341782407399</v>
      </c>
      <c r="E4594" t="s">
        <v>11188</v>
      </c>
      <c r="F4594" t="s">
        <v>6617</v>
      </c>
      <c r="G4594" t="s">
        <v>11194</v>
      </c>
      <c r="H4594" t="s">
        <v>6446</v>
      </c>
      <c r="I4594" t="s">
        <v>65</v>
      </c>
      <c r="J4594" t="s">
        <v>573</v>
      </c>
      <c r="K4594" t="s">
        <v>11190</v>
      </c>
      <c r="L4594" t="s">
        <v>11191</v>
      </c>
      <c r="M4594" t="s">
        <v>11192</v>
      </c>
      <c r="N4594" t="s">
        <v>7366</v>
      </c>
      <c r="O4594" t="s">
        <v>7650</v>
      </c>
      <c r="P4594">
        <v>3915000</v>
      </c>
      <c r="Q4594" t="s">
        <v>6636</v>
      </c>
      <c r="R4594" t="s">
        <v>6636</v>
      </c>
      <c r="S4594" s="12"/>
      <c r="T4594" s="13"/>
      <c r="U4594" t="s">
        <v>8205</v>
      </c>
    </row>
    <row r="4595" spans="1:21" x14ac:dyDescent="0.25">
      <c r="A4595" t="s">
        <v>6637</v>
      </c>
      <c r="B4595" s="12">
        <v>42311</v>
      </c>
      <c r="C4595" t="s">
        <v>11187</v>
      </c>
      <c r="D4595" s="11">
        <v>46196.341782407399</v>
      </c>
      <c r="E4595" t="s">
        <v>11188</v>
      </c>
      <c r="F4595" t="s">
        <v>6617</v>
      </c>
      <c r="G4595" t="s">
        <v>11195</v>
      </c>
      <c r="H4595" t="s">
        <v>6446</v>
      </c>
      <c r="I4595" t="s">
        <v>65</v>
      </c>
      <c r="J4595" t="s">
        <v>573</v>
      </c>
      <c r="K4595" t="s">
        <v>11190</v>
      </c>
      <c r="L4595" t="s">
        <v>11191</v>
      </c>
      <c r="M4595" t="s">
        <v>11192</v>
      </c>
      <c r="N4595" t="s">
        <v>7366</v>
      </c>
      <c r="O4595" t="s">
        <v>7650</v>
      </c>
      <c r="P4595">
        <v>3915000</v>
      </c>
      <c r="Q4595" t="s">
        <v>6636</v>
      </c>
      <c r="R4595" t="s">
        <v>6636</v>
      </c>
      <c r="S4595" s="12"/>
      <c r="T4595" s="13"/>
      <c r="U4595" t="s">
        <v>8205</v>
      </c>
    </row>
    <row r="4596" spans="1:21" x14ac:dyDescent="0.25">
      <c r="A4596" t="s">
        <v>6619</v>
      </c>
      <c r="B4596" s="12">
        <v>42311</v>
      </c>
      <c r="C4596" t="s">
        <v>11187</v>
      </c>
      <c r="D4596" s="11">
        <v>46196.573564814797</v>
      </c>
      <c r="E4596" t="s">
        <v>11188</v>
      </c>
      <c r="F4596" t="s">
        <v>6617</v>
      </c>
      <c r="G4596" t="s">
        <v>11189</v>
      </c>
      <c r="H4596" t="s">
        <v>6446</v>
      </c>
      <c r="I4596" t="s">
        <v>65</v>
      </c>
      <c r="J4596" t="s">
        <v>573</v>
      </c>
      <c r="K4596" t="s">
        <v>11190</v>
      </c>
      <c r="L4596" t="s">
        <v>11191</v>
      </c>
      <c r="M4596" t="s">
        <v>11192</v>
      </c>
      <c r="N4596" t="s">
        <v>7366</v>
      </c>
      <c r="O4596" t="s">
        <v>7650</v>
      </c>
      <c r="P4596">
        <v>3915000</v>
      </c>
      <c r="Q4596" t="s">
        <v>6636</v>
      </c>
      <c r="R4596" t="s">
        <v>6636</v>
      </c>
      <c r="S4596" s="12"/>
      <c r="T4596" s="13"/>
      <c r="U4596" t="s">
        <v>8205</v>
      </c>
    </row>
    <row r="4597" spans="1:21" x14ac:dyDescent="0.25">
      <c r="A4597" t="s">
        <v>6619</v>
      </c>
      <c r="B4597" s="12">
        <v>42311</v>
      </c>
      <c r="C4597" t="s">
        <v>11187</v>
      </c>
      <c r="D4597" s="11">
        <v>46196.573564814797</v>
      </c>
      <c r="E4597" t="s">
        <v>11188</v>
      </c>
      <c r="F4597" t="s">
        <v>6617</v>
      </c>
      <c r="G4597" t="s">
        <v>11193</v>
      </c>
      <c r="H4597" t="s">
        <v>6446</v>
      </c>
      <c r="I4597" t="s">
        <v>65</v>
      </c>
      <c r="J4597" t="s">
        <v>573</v>
      </c>
      <c r="K4597" t="s">
        <v>11190</v>
      </c>
      <c r="L4597" t="s">
        <v>11191</v>
      </c>
      <c r="M4597" t="s">
        <v>11192</v>
      </c>
      <c r="N4597" t="s">
        <v>7366</v>
      </c>
      <c r="O4597" t="s">
        <v>7650</v>
      </c>
      <c r="P4597">
        <v>3915000</v>
      </c>
      <c r="Q4597" t="s">
        <v>6636</v>
      </c>
      <c r="R4597" t="s">
        <v>6636</v>
      </c>
      <c r="S4597" s="12"/>
      <c r="T4597" s="13"/>
      <c r="U4597" t="s">
        <v>8205</v>
      </c>
    </row>
    <row r="4598" spans="1:21" x14ac:dyDescent="0.25">
      <c r="A4598" t="s">
        <v>6619</v>
      </c>
      <c r="B4598" s="12">
        <v>42311</v>
      </c>
      <c r="C4598" t="s">
        <v>11187</v>
      </c>
      <c r="D4598" s="11">
        <v>46196.573564814797</v>
      </c>
      <c r="E4598" t="s">
        <v>11188</v>
      </c>
      <c r="F4598" t="s">
        <v>6617</v>
      </c>
      <c r="G4598" t="s">
        <v>11194</v>
      </c>
      <c r="H4598" t="s">
        <v>6446</v>
      </c>
      <c r="I4598" t="s">
        <v>65</v>
      </c>
      <c r="J4598" t="s">
        <v>573</v>
      </c>
      <c r="K4598" t="s">
        <v>11190</v>
      </c>
      <c r="L4598" t="s">
        <v>11191</v>
      </c>
      <c r="M4598" t="s">
        <v>11192</v>
      </c>
      <c r="N4598" t="s">
        <v>7366</v>
      </c>
      <c r="O4598" t="s">
        <v>7650</v>
      </c>
      <c r="P4598">
        <v>3915000</v>
      </c>
      <c r="Q4598" t="s">
        <v>6636</v>
      </c>
      <c r="R4598" t="s">
        <v>6636</v>
      </c>
      <c r="S4598" s="12"/>
      <c r="T4598" s="13"/>
      <c r="U4598" t="s">
        <v>8205</v>
      </c>
    </row>
    <row r="4599" spans="1:21" x14ac:dyDescent="0.25">
      <c r="A4599" t="s">
        <v>6619</v>
      </c>
      <c r="B4599" s="12">
        <v>42311</v>
      </c>
      <c r="C4599" t="s">
        <v>11187</v>
      </c>
      <c r="D4599" s="11">
        <v>46196.573564814797</v>
      </c>
      <c r="E4599" t="s">
        <v>11188</v>
      </c>
      <c r="F4599" t="s">
        <v>6617</v>
      </c>
      <c r="G4599" t="s">
        <v>11195</v>
      </c>
      <c r="H4599" t="s">
        <v>6446</v>
      </c>
      <c r="I4599" t="s">
        <v>65</v>
      </c>
      <c r="J4599" t="s">
        <v>573</v>
      </c>
      <c r="K4599" t="s">
        <v>11190</v>
      </c>
      <c r="L4599" t="s">
        <v>11191</v>
      </c>
      <c r="M4599" t="s">
        <v>11192</v>
      </c>
      <c r="N4599" t="s">
        <v>7366</v>
      </c>
      <c r="O4599" t="s">
        <v>7650</v>
      </c>
      <c r="P4599">
        <v>3915000</v>
      </c>
      <c r="Q4599" t="s">
        <v>6636</v>
      </c>
      <c r="R4599" t="s">
        <v>6636</v>
      </c>
      <c r="S4599" s="12"/>
      <c r="T4599" s="13"/>
      <c r="U4599" t="s">
        <v>8205</v>
      </c>
    </row>
    <row r="4600" spans="1:21" x14ac:dyDescent="0.25">
      <c r="A4600" t="s">
        <v>6637</v>
      </c>
      <c r="B4600" s="12">
        <v>42589</v>
      </c>
      <c r="C4600" t="s">
        <v>11196</v>
      </c>
      <c r="D4600" s="11">
        <v>46201.950347222199</v>
      </c>
      <c r="E4600" t="s">
        <v>11197</v>
      </c>
      <c r="F4600" t="s">
        <v>6617</v>
      </c>
      <c r="G4600" t="s">
        <v>8490</v>
      </c>
      <c r="H4600" t="s">
        <v>6446</v>
      </c>
      <c r="I4600" t="s">
        <v>55</v>
      </c>
      <c r="J4600" t="s">
        <v>176</v>
      </c>
      <c r="K4600" t="s">
        <v>11198</v>
      </c>
      <c r="L4600" t="s">
        <v>11175</v>
      </c>
      <c r="M4600" t="s">
        <v>11199</v>
      </c>
      <c r="N4600" t="s">
        <v>7001</v>
      </c>
      <c r="O4600" t="s">
        <v>7002</v>
      </c>
      <c r="P4600">
        <v>1785000</v>
      </c>
      <c r="Q4600" t="s">
        <v>6636</v>
      </c>
      <c r="R4600" t="s">
        <v>6636</v>
      </c>
      <c r="S4600" s="12"/>
      <c r="T4600" s="13"/>
      <c r="U4600" t="s">
        <v>8205</v>
      </c>
    </row>
    <row r="4601" spans="1:21" x14ac:dyDescent="0.25">
      <c r="A4601" t="s">
        <v>6637</v>
      </c>
      <c r="B4601" s="12">
        <v>42589</v>
      </c>
      <c r="C4601" t="s">
        <v>11196</v>
      </c>
      <c r="D4601" s="11">
        <v>46201.950347222199</v>
      </c>
      <c r="E4601" t="s">
        <v>11197</v>
      </c>
      <c r="F4601" t="s">
        <v>6617</v>
      </c>
      <c r="G4601" t="s">
        <v>8491</v>
      </c>
      <c r="H4601" t="s">
        <v>6446</v>
      </c>
      <c r="I4601" t="s">
        <v>55</v>
      </c>
      <c r="J4601" t="s">
        <v>176</v>
      </c>
      <c r="K4601" t="s">
        <v>11198</v>
      </c>
      <c r="L4601" t="s">
        <v>11175</v>
      </c>
      <c r="M4601" t="s">
        <v>11199</v>
      </c>
      <c r="N4601" t="s">
        <v>7001</v>
      </c>
      <c r="O4601" t="s">
        <v>7002</v>
      </c>
      <c r="P4601">
        <v>1785000</v>
      </c>
      <c r="Q4601" t="s">
        <v>6636</v>
      </c>
      <c r="R4601" t="s">
        <v>6636</v>
      </c>
      <c r="S4601" s="12"/>
      <c r="T4601" s="13"/>
      <c r="U4601" t="s">
        <v>8205</v>
      </c>
    </row>
    <row r="4602" spans="1:21" x14ac:dyDescent="0.25">
      <c r="A4602" t="s">
        <v>6637</v>
      </c>
      <c r="B4602" s="12">
        <v>42589</v>
      </c>
      <c r="C4602" t="s">
        <v>11196</v>
      </c>
      <c r="D4602" s="11">
        <v>46201.950347222199</v>
      </c>
      <c r="E4602" t="s">
        <v>11197</v>
      </c>
      <c r="F4602" t="s">
        <v>6617</v>
      </c>
      <c r="G4602" t="s">
        <v>8492</v>
      </c>
      <c r="H4602" t="s">
        <v>6446</v>
      </c>
      <c r="I4602" t="s">
        <v>55</v>
      </c>
      <c r="J4602" t="s">
        <v>176</v>
      </c>
      <c r="K4602" t="s">
        <v>11198</v>
      </c>
      <c r="L4602" t="s">
        <v>11175</v>
      </c>
      <c r="M4602" t="s">
        <v>11199</v>
      </c>
      <c r="N4602" t="s">
        <v>7001</v>
      </c>
      <c r="O4602" t="s">
        <v>7002</v>
      </c>
      <c r="P4602">
        <v>1785000</v>
      </c>
      <c r="Q4602" t="s">
        <v>6636</v>
      </c>
      <c r="R4602" t="s">
        <v>6636</v>
      </c>
      <c r="S4602" s="12"/>
      <c r="T4602" s="13"/>
      <c r="U4602" t="s">
        <v>8205</v>
      </c>
    </row>
    <row r="4603" spans="1:21" x14ac:dyDescent="0.25">
      <c r="A4603" t="s">
        <v>6637</v>
      </c>
      <c r="B4603" s="12">
        <v>42589</v>
      </c>
      <c r="C4603" t="s">
        <v>11196</v>
      </c>
      <c r="D4603" s="11">
        <v>46201.950347222199</v>
      </c>
      <c r="E4603" t="s">
        <v>11197</v>
      </c>
      <c r="F4603" t="s">
        <v>6617</v>
      </c>
      <c r="G4603" t="s">
        <v>8493</v>
      </c>
      <c r="H4603" t="s">
        <v>6446</v>
      </c>
      <c r="I4603" t="s">
        <v>55</v>
      </c>
      <c r="J4603" t="s">
        <v>176</v>
      </c>
      <c r="K4603" t="s">
        <v>11198</v>
      </c>
      <c r="L4603" t="s">
        <v>11175</v>
      </c>
      <c r="M4603" t="s">
        <v>11199</v>
      </c>
      <c r="N4603" t="s">
        <v>7001</v>
      </c>
      <c r="O4603" t="s">
        <v>7002</v>
      </c>
      <c r="P4603">
        <v>1785000</v>
      </c>
      <c r="Q4603" t="s">
        <v>6636</v>
      </c>
      <c r="R4603" t="s">
        <v>6636</v>
      </c>
      <c r="S4603" s="12"/>
      <c r="T4603" s="13"/>
      <c r="U4603" t="s">
        <v>8205</v>
      </c>
    </row>
    <row r="4604" spans="1:21" x14ac:dyDescent="0.25">
      <c r="A4604" t="s">
        <v>6637</v>
      </c>
      <c r="B4604" s="12">
        <v>42589</v>
      </c>
      <c r="C4604" t="s">
        <v>11196</v>
      </c>
      <c r="D4604" s="11">
        <v>46201.950347222199</v>
      </c>
      <c r="E4604" t="s">
        <v>11197</v>
      </c>
      <c r="F4604" t="s">
        <v>6617</v>
      </c>
      <c r="G4604" t="s">
        <v>8494</v>
      </c>
      <c r="H4604" t="s">
        <v>6446</v>
      </c>
      <c r="I4604" t="s">
        <v>55</v>
      </c>
      <c r="J4604" t="s">
        <v>176</v>
      </c>
      <c r="K4604" t="s">
        <v>11198</v>
      </c>
      <c r="L4604" t="s">
        <v>11175</v>
      </c>
      <c r="M4604" t="s">
        <v>11199</v>
      </c>
      <c r="N4604" t="s">
        <v>7001</v>
      </c>
      <c r="O4604" t="s">
        <v>7002</v>
      </c>
      <c r="P4604">
        <v>1785000</v>
      </c>
      <c r="Q4604" t="s">
        <v>6636</v>
      </c>
      <c r="R4604" t="s">
        <v>6636</v>
      </c>
      <c r="S4604" s="12"/>
      <c r="T4604" s="13"/>
      <c r="U4604" t="s">
        <v>8205</v>
      </c>
    </row>
    <row r="4605" spans="1:21" x14ac:dyDescent="0.25">
      <c r="A4605" t="s">
        <v>6637</v>
      </c>
      <c r="B4605" s="12">
        <v>42589</v>
      </c>
      <c r="C4605" t="s">
        <v>11196</v>
      </c>
      <c r="D4605" s="11">
        <v>46201.950347222199</v>
      </c>
      <c r="E4605" t="s">
        <v>11197</v>
      </c>
      <c r="F4605" t="s">
        <v>6617</v>
      </c>
      <c r="G4605" t="s">
        <v>8495</v>
      </c>
      <c r="H4605" t="s">
        <v>6446</v>
      </c>
      <c r="I4605" t="s">
        <v>55</v>
      </c>
      <c r="J4605" t="s">
        <v>176</v>
      </c>
      <c r="K4605" t="s">
        <v>11198</v>
      </c>
      <c r="L4605" t="s">
        <v>11175</v>
      </c>
      <c r="M4605" t="s">
        <v>11199</v>
      </c>
      <c r="N4605" t="s">
        <v>7001</v>
      </c>
      <c r="O4605" t="s">
        <v>7002</v>
      </c>
      <c r="P4605">
        <v>1785000</v>
      </c>
      <c r="Q4605" t="s">
        <v>6636</v>
      </c>
      <c r="R4605" t="s">
        <v>6636</v>
      </c>
      <c r="S4605" s="12"/>
      <c r="T4605" s="13"/>
      <c r="U4605" t="s">
        <v>8205</v>
      </c>
    </row>
    <row r="4606" spans="1:21" x14ac:dyDescent="0.25">
      <c r="A4606" t="s">
        <v>6637</v>
      </c>
      <c r="B4606" s="12">
        <v>42589</v>
      </c>
      <c r="C4606" t="s">
        <v>11196</v>
      </c>
      <c r="D4606" s="11">
        <v>46201.950347222199</v>
      </c>
      <c r="E4606" t="s">
        <v>11197</v>
      </c>
      <c r="F4606" t="s">
        <v>6617</v>
      </c>
      <c r="G4606" t="s">
        <v>8496</v>
      </c>
      <c r="H4606" t="s">
        <v>6446</v>
      </c>
      <c r="I4606" t="s">
        <v>55</v>
      </c>
      <c r="J4606" t="s">
        <v>176</v>
      </c>
      <c r="K4606" t="s">
        <v>11198</v>
      </c>
      <c r="L4606" t="s">
        <v>11175</v>
      </c>
      <c r="M4606" t="s">
        <v>11199</v>
      </c>
      <c r="N4606" t="s">
        <v>7001</v>
      </c>
      <c r="O4606" t="s">
        <v>7002</v>
      </c>
      <c r="P4606">
        <v>1785000</v>
      </c>
      <c r="Q4606" t="s">
        <v>6636</v>
      </c>
      <c r="R4606" t="s">
        <v>6636</v>
      </c>
      <c r="S4606" s="12"/>
      <c r="T4606" s="13"/>
      <c r="U4606" t="s">
        <v>8205</v>
      </c>
    </row>
    <row r="4607" spans="1:21" x14ac:dyDescent="0.25">
      <c r="A4607" t="s">
        <v>6637</v>
      </c>
      <c r="B4607" s="12">
        <v>42589</v>
      </c>
      <c r="C4607" t="s">
        <v>11196</v>
      </c>
      <c r="D4607" s="11">
        <v>46201.950347222199</v>
      </c>
      <c r="E4607" t="s">
        <v>11197</v>
      </c>
      <c r="F4607" t="s">
        <v>6617</v>
      </c>
      <c r="G4607" t="s">
        <v>8497</v>
      </c>
      <c r="H4607" t="s">
        <v>6446</v>
      </c>
      <c r="I4607" t="s">
        <v>55</v>
      </c>
      <c r="J4607" t="s">
        <v>176</v>
      </c>
      <c r="K4607" t="s">
        <v>11198</v>
      </c>
      <c r="L4607" t="s">
        <v>11175</v>
      </c>
      <c r="M4607" t="s">
        <v>11199</v>
      </c>
      <c r="N4607" t="s">
        <v>7001</v>
      </c>
      <c r="O4607" t="s">
        <v>7002</v>
      </c>
      <c r="P4607">
        <v>1785000</v>
      </c>
      <c r="Q4607" t="s">
        <v>6636</v>
      </c>
      <c r="R4607" t="s">
        <v>6636</v>
      </c>
      <c r="S4607" s="12"/>
      <c r="T4607" s="13"/>
      <c r="U4607" t="s">
        <v>8205</v>
      </c>
    </row>
    <row r="4608" spans="1:21" x14ac:dyDescent="0.25">
      <c r="A4608" t="s">
        <v>6619</v>
      </c>
      <c r="B4608" s="12">
        <v>42589</v>
      </c>
      <c r="C4608" t="s">
        <v>11196</v>
      </c>
      <c r="D4608" s="11">
        <v>46202.490034722199</v>
      </c>
      <c r="E4608" t="s">
        <v>11197</v>
      </c>
      <c r="F4608" t="s">
        <v>6617</v>
      </c>
      <c r="G4608" t="s">
        <v>8490</v>
      </c>
      <c r="H4608" t="s">
        <v>6446</v>
      </c>
      <c r="I4608" t="s">
        <v>55</v>
      </c>
      <c r="J4608" t="s">
        <v>176</v>
      </c>
      <c r="K4608" t="s">
        <v>11198</v>
      </c>
      <c r="L4608" t="s">
        <v>11175</v>
      </c>
      <c r="M4608" t="s">
        <v>11199</v>
      </c>
      <c r="N4608" t="s">
        <v>7001</v>
      </c>
      <c r="O4608" t="s">
        <v>7002</v>
      </c>
      <c r="P4608">
        <v>1785000</v>
      </c>
      <c r="Q4608" t="s">
        <v>6636</v>
      </c>
      <c r="R4608" t="s">
        <v>6636</v>
      </c>
      <c r="S4608" s="12"/>
      <c r="T4608" s="13"/>
      <c r="U4608" t="s">
        <v>8205</v>
      </c>
    </row>
    <row r="4609" spans="1:21" x14ac:dyDescent="0.25">
      <c r="A4609" t="s">
        <v>6619</v>
      </c>
      <c r="B4609" s="12">
        <v>42589</v>
      </c>
      <c r="C4609" t="s">
        <v>11196</v>
      </c>
      <c r="D4609" s="11">
        <v>46202.490034722199</v>
      </c>
      <c r="E4609" t="s">
        <v>11197</v>
      </c>
      <c r="F4609" t="s">
        <v>6617</v>
      </c>
      <c r="G4609" t="s">
        <v>8491</v>
      </c>
      <c r="H4609" t="s">
        <v>6446</v>
      </c>
      <c r="I4609" t="s">
        <v>55</v>
      </c>
      <c r="J4609" t="s">
        <v>176</v>
      </c>
      <c r="K4609" t="s">
        <v>11198</v>
      </c>
      <c r="L4609" t="s">
        <v>11175</v>
      </c>
      <c r="M4609" t="s">
        <v>11199</v>
      </c>
      <c r="N4609" t="s">
        <v>7001</v>
      </c>
      <c r="O4609" t="s">
        <v>7002</v>
      </c>
      <c r="P4609">
        <v>1785000</v>
      </c>
      <c r="Q4609" t="s">
        <v>6636</v>
      </c>
      <c r="R4609" t="s">
        <v>6636</v>
      </c>
      <c r="S4609" s="12"/>
      <c r="T4609" s="13"/>
      <c r="U4609" t="s">
        <v>8205</v>
      </c>
    </row>
    <row r="4610" spans="1:21" x14ac:dyDescent="0.25">
      <c r="A4610" t="s">
        <v>6619</v>
      </c>
      <c r="B4610" s="12">
        <v>42589</v>
      </c>
      <c r="C4610" t="s">
        <v>11196</v>
      </c>
      <c r="D4610" s="11">
        <v>46202.490034722199</v>
      </c>
      <c r="E4610" t="s">
        <v>11197</v>
      </c>
      <c r="F4610" t="s">
        <v>6617</v>
      </c>
      <c r="G4610" t="s">
        <v>8492</v>
      </c>
      <c r="H4610" t="s">
        <v>6446</v>
      </c>
      <c r="I4610" t="s">
        <v>55</v>
      </c>
      <c r="J4610" t="s">
        <v>176</v>
      </c>
      <c r="K4610" t="s">
        <v>11198</v>
      </c>
      <c r="L4610" t="s">
        <v>11175</v>
      </c>
      <c r="M4610" t="s">
        <v>11199</v>
      </c>
      <c r="N4610" t="s">
        <v>7001</v>
      </c>
      <c r="O4610" t="s">
        <v>7002</v>
      </c>
      <c r="P4610">
        <v>1785000</v>
      </c>
      <c r="Q4610" t="s">
        <v>6636</v>
      </c>
      <c r="R4610" t="s">
        <v>6636</v>
      </c>
      <c r="S4610" s="12"/>
      <c r="T4610" s="13"/>
      <c r="U4610" t="s">
        <v>8205</v>
      </c>
    </row>
    <row r="4611" spans="1:21" x14ac:dyDescent="0.25">
      <c r="A4611" t="s">
        <v>6619</v>
      </c>
      <c r="B4611" s="12">
        <v>42589</v>
      </c>
      <c r="C4611" t="s">
        <v>11196</v>
      </c>
      <c r="D4611" s="11">
        <v>46202.490034722199</v>
      </c>
      <c r="E4611" t="s">
        <v>11197</v>
      </c>
      <c r="F4611" t="s">
        <v>6617</v>
      </c>
      <c r="G4611" t="s">
        <v>8493</v>
      </c>
      <c r="H4611" t="s">
        <v>6446</v>
      </c>
      <c r="I4611" t="s">
        <v>55</v>
      </c>
      <c r="J4611" t="s">
        <v>176</v>
      </c>
      <c r="K4611" t="s">
        <v>11198</v>
      </c>
      <c r="L4611" t="s">
        <v>11175</v>
      </c>
      <c r="M4611" t="s">
        <v>11199</v>
      </c>
      <c r="N4611" t="s">
        <v>7001</v>
      </c>
      <c r="O4611" t="s">
        <v>7002</v>
      </c>
      <c r="P4611">
        <v>1785000</v>
      </c>
      <c r="Q4611" t="s">
        <v>6636</v>
      </c>
      <c r="R4611" t="s">
        <v>6636</v>
      </c>
      <c r="S4611" s="12"/>
      <c r="T4611" s="13"/>
      <c r="U4611" t="s">
        <v>8205</v>
      </c>
    </row>
    <row r="4612" spans="1:21" x14ac:dyDescent="0.25">
      <c r="A4612" t="s">
        <v>6619</v>
      </c>
      <c r="B4612" s="12">
        <v>42589</v>
      </c>
      <c r="C4612" t="s">
        <v>11196</v>
      </c>
      <c r="D4612" s="11">
        <v>46202.490034722199</v>
      </c>
      <c r="E4612" t="s">
        <v>11197</v>
      </c>
      <c r="F4612" t="s">
        <v>6617</v>
      </c>
      <c r="G4612" t="s">
        <v>8494</v>
      </c>
      <c r="H4612" t="s">
        <v>6446</v>
      </c>
      <c r="I4612" t="s">
        <v>55</v>
      </c>
      <c r="J4612" t="s">
        <v>176</v>
      </c>
      <c r="K4612" t="s">
        <v>11198</v>
      </c>
      <c r="L4612" t="s">
        <v>11175</v>
      </c>
      <c r="M4612" t="s">
        <v>11199</v>
      </c>
      <c r="N4612" t="s">
        <v>7001</v>
      </c>
      <c r="O4612" t="s">
        <v>7002</v>
      </c>
      <c r="P4612">
        <v>1785000</v>
      </c>
      <c r="Q4612" t="s">
        <v>6636</v>
      </c>
      <c r="R4612" t="s">
        <v>6636</v>
      </c>
      <c r="S4612" s="12"/>
      <c r="T4612" s="13"/>
      <c r="U4612" t="s">
        <v>8205</v>
      </c>
    </row>
    <row r="4613" spans="1:21" x14ac:dyDescent="0.25">
      <c r="A4613" t="s">
        <v>6619</v>
      </c>
      <c r="B4613" s="12">
        <v>42589</v>
      </c>
      <c r="C4613" t="s">
        <v>11196</v>
      </c>
      <c r="D4613" s="11">
        <v>46202.490034722199</v>
      </c>
      <c r="E4613" t="s">
        <v>11197</v>
      </c>
      <c r="F4613" t="s">
        <v>6617</v>
      </c>
      <c r="G4613" t="s">
        <v>8495</v>
      </c>
      <c r="H4613" t="s">
        <v>6446</v>
      </c>
      <c r="I4613" t="s">
        <v>55</v>
      </c>
      <c r="J4613" t="s">
        <v>176</v>
      </c>
      <c r="K4613" t="s">
        <v>11198</v>
      </c>
      <c r="L4613" t="s">
        <v>11175</v>
      </c>
      <c r="M4613" t="s">
        <v>11199</v>
      </c>
      <c r="N4613" t="s">
        <v>7001</v>
      </c>
      <c r="O4613" t="s">
        <v>7002</v>
      </c>
      <c r="P4613">
        <v>1785000</v>
      </c>
      <c r="Q4613" t="s">
        <v>6636</v>
      </c>
      <c r="R4613" t="s">
        <v>6636</v>
      </c>
      <c r="S4613" s="12"/>
      <c r="T4613" s="13"/>
      <c r="U4613" t="s">
        <v>8205</v>
      </c>
    </row>
    <row r="4614" spans="1:21" x14ac:dyDescent="0.25">
      <c r="A4614" t="s">
        <v>6619</v>
      </c>
      <c r="B4614" s="12">
        <v>42589</v>
      </c>
      <c r="C4614" t="s">
        <v>11196</v>
      </c>
      <c r="D4614" s="11">
        <v>46202.490034722199</v>
      </c>
      <c r="E4614" t="s">
        <v>11197</v>
      </c>
      <c r="F4614" t="s">
        <v>6617</v>
      </c>
      <c r="G4614" t="s">
        <v>8496</v>
      </c>
      <c r="H4614" t="s">
        <v>6446</v>
      </c>
      <c r="I4614" t="s">
        <v>55</v>
      </c>
      <c r="J4614" t="s">
        <v>176</v>
      </c>
      <c r="K4614" t="s">
        <v>11198</v>
      </c>
      <c r="L4614" t="s">
        <v>11175</v>
      </c>
      <c r="M4614" t="s">
        <v>11199</v>
      </c>
      <c r="N4614" t="s">
        <v>7001</v>
      </c>
      <c r="O4614" t="s">
        <v>7002</v>
      </c>
      <c r="P4614">
        <v>1785000</v>
      </c>
      <c r="Q4614" t="s">
        <v>6636</v>
      </c>
      <c r="R4614" t="s">
        <v>6636</v>
      </c>
      <c r="S4614" s="12"/>
      <c r="T4614" s="13"/>
      <c r="U4614" t="s">
        <v>8205</v>
      </c>
    </row>
    <row r="4615" spans="1:21" x14ac:dyDescent="0.25">
      <c r="A4615" t="s">
        <v>6619</v>
      </c>
      <c r="B4615" s="12">
        <v>42589</v>
      </c>
      <c r="C4615" t="s">
        <v>11196</v>
      </c>
      <c r="D4615" s="11">
        <v>46202.490034722199</v>
      </c>
      <c r="E4615" t="s">
        <v>11197</v>
      </c>
      <c r="F4615" t="s">
        <v>6617</v>
      </c>
      <c r="G4615" t="s">
        <v>8497</v>
      </c>
      <c r="H4615" t="s">
        <v>6446</v>
      </c>
      <c r="I4615" t="s">
        <v>55</v>
      </c>
      <c r="J4615" t="s">
        <v>176</v>
      </c>
      <c r="K4615" t="s">
        <v>11198</v>
      </c>
      <c r="L4615" t="s">
        <v>11175</v>
      </c>
      <c r="M4615" t="s">
        <v>11199</v>
      </c>
      <c r="N4615" t="s">
        <v>7001</v>
      </c>
      <c r="O4615" t="s">
        <v>7002</v>
      </c>
      <c r="P4615">
        <v>1785000</v>
      </c>
      <c r="Q4615" t="s">
        <v>6636</v>
      </c>
      <c r="R4615" t="s">
        <v>6636</v>
      </c>
      <c r="S4615" s="12"/>
      <c r="T4615" s="13"/>
      <c r="U4615" t="s">
        <v>8205</v>
      </c>
    </row>
    <row r="4616" spans="1:21" x14ac:dyDescent="0.25">
      <c r="A4616" t="s">
        <v>6637</v>
      </c>
      <c r="B4616" s="12">
        <v>42654</v>
      </c>
      <c r="C4616" t="s">
        <v>11200</v>
      </c>
      <c r="D4616" s="11">
        <v>46203.531400462998</v>
      </c>
      <c r="E4616" t="s">
        <v>11201</v>
      </c>
      <c r="F4616" t="s">
        <v>6617</v>
      </c>
      <c r="G4616" t="s">
        <v>8490</v>
      </c>
      <c r="H4616" t="s">
        <v>6446</v>
      </c>
      <c r="I4616" t="s">
        <v>55</v>
      </c>
      <c r="J4616" t="s">
        <v>732</v>
      </c>
      <c r="K4616" t="s">
        <v>11202</v>
      </c>
      <c r="L4616" t="s">
        <v>11175</v>
      </c>
      <c r="M4616" t="s">
        <v>11203</v>
      </c>
      <c r="N4616" t="s">
        <v>7001</v>
      </c>
      <c r="O4616" t="s">
        <v>7002</v>
      </c>
      <c r="P4616">
        <v>1835000</v>
      </c>
      <c r="Q4616" t="s">
        <v>6636</v>
      </c>
      <c r="R4616" t="s">
        <v>6636</v>
      </c>
      <c r="S4616" s="12"/>
      <c r="T4616" s="13"/>
      <c r="U4616" t="s">
        <v>6636</v>
      </c>
    </row>
    <row r="4617" spans="1:21" x14ac:dyDescent="0.25">
      <c r="A4617" t="s">
        <v>6637</v>
      </c>
      <c r="B4617" s="12">
        <v>42654</v>
      </c>
      <c r="C4617" t="s">
        <v>11200</v>
      </c>
      <c r="D4617" s="11">
        <v>46203.531400462998</v>
      </c>
      <c r="E4617" t="s">
        <v>11201</v>
      </c>
      <c r="F4617" t="s">
        <v>6617</v>
      </c>
      <c r="G4617" t="s">
        <v>8491</v>
      </c>
      <c r="H4617" t="s">
        <v>6446</v>
      </c>
      <c r="I4617" t="s">
        <v>55</v>
      </c>
      <c r="J4617" t="s">
        <v>732</v>
      </c>
      <c r="K4617" t="s">
        <v>11202</v>
      </c>
      <c r="L4617" t="s">
        <v>11175</v>
      </c>
      <c r="M4617" t="s">
        <v>11203</v>
      </c>
      <c r="N4617" t="s">
        <v>7001</v>
      </c>
      <c r="O4617" t="s">
        <v>7002</v>
      </c>
      <c r="P4617">
        <v>1835000</v>
      </c>
      <c r="Q4617" t="s">
        <v>6636</v>
      </c>
      <c r="R4617" t="s">
        <v>6636</v>
      </c>
      <c r="S4617" s="12"/>
      <c r="T4617" s="13"/>
      <c r="U4617" t="s">
        <v>6636</v>
      </c>
    </row>
    <row r="4618" spans="1:21" x14ac:dyDescent="0.25">
      <c r="A4618" t="s">
        <v>6637</v>
      </c>
      <c r="B4618" s="12">
        <v>42654</v>
      </c>
      <c r="C4618" t="s">
        <v>11200</v>
      </c>
      <c r="D4618" s="11">
        <v>46203.531400462998</v>
      </c>
      <c r="E4618" t="s">
        <v>11201</v>
      </c>
      <c r="F4618" t="s">
        <v>6617</v>
      </c>
      <c r="G4618" t="s">
        <v>8492</v>
      </c>
      <c r="H4618" t="s">
        <v>6446</v>
      </c>
      <c r="I4618" t="s">
        <v>55</v>
      </c>
      <c r="J4618" t="s">
        <v>732</v>
      </c>
      <c r="K4618" t="s">
        <v>11202</v>
      </c>
      <c r="L4618" t="s">
        <v>11175</v>
      </c>
      <c r="M4618" t="s">
        <v>11203</v>
      </c>
      <c r="N4618" t="s">
        <v>7001</v>
      </c>
      <c r="O4618" t="s">
        <v>7002</v>
      </c>
      <c r="P4618">
        <v>1835000</v>
      </c>
      <c r="Q4618" t="s">
        <v>6636</v>
      </c>
      <c r="R4618" t="s">
        <v>6636</v>
      </c>
      <c r="S4618" s="12"/>
      <c r="T4618" s="13"/>
      <c r="U4618" t="s">
        <v>6636</v>
      </c>
    </row>
    <row r="4619" spans="1:21" x14ac:dyDescent="0.25">
      <c r="A4619" t="s">
        <v>6637</v>
      </c>
      <c r="B4619" s="12">
        <v>42654</v>
      </c>
      <c r="C4619" t="s">
        <v>11200</v>
      </c>
      <c r="D4619" s="11">
        <v>46203.531400462998</v>
      </c>
      <c r="E4619" t="s">
        <v>11201</v>
      </c>
      <c r="F4619" t="s">
        <v>6617</v>
      </c>
      <c r="G4619" t="s">
        <v>8493</v>
      </c>
      <c r="H4619" t="s">
        <v>6446</v>
      </c>
      <c r="I4619" t="s">
        <v>55</v>
      </c>
      <c r="J4619" t="s">
        <v>732</v>
      </c>
      <c r="K4619" t="s">
        <v>11202</v>
      </c>
      <c r="L4619" t="s">
        <v>11175</v>
      </c>
      <c r="M4619" t="s">
        <v>11203</v>
      </c>
      <c r="N4619" t="s">
        <v>7001</v>
      </c>
      <c r="O4619" t="s">
        <v>7002</v>
      </c>
      <c r="P4619">
        <v>1835000</v>
      </c>
      <c r="Q4619" t="s">
        <v>6636</v>
      </c>
      <c r="R4619" t="s">
        <v>6636</v>
      </c>
      <c r="S4619" s="12"/>
      <c r="T4619" s="13"/>
      <c r="U4619" t="s">
        <v>6636</v>
      </c>
    </row>
    <row r="4620" spans="1:21" x14ac:dyDescent="0.25">
      <c r="A4620" t="s">
        <v>6637</v>
      </c>
      <c r="B4620" s="12">
        <v>42654</v>
      </c>
      <c r="C4620" t="s">
        <v>11200</v>
      </c>
      <c r="D4620" s="11">
        <v>46203.531400462998</v>
      </c>
      <c r="E4620" t="s">
        <v>11201</v>
      </c>
      <c r="F4620" t="s">
        <v>6617</v>
      </c>
      <c r="G4620" t="s">
        <v>8494</v>
      </c>
      <c r="H4620" t="s">
        <v>6446</v>
      </c>
      <c r="I4620" t="s">
        <v>55</v>
      </c>
      <c r="J4620" t="s">
        <v>732</v>
      </c>
      <c r="K4620" t="s">
        <v>11202</v>
      </c>
      <c r="L4620" t="s">
        <v>11175</v>
      </c>
      <c r="M4620" t="s">
        <v>11203</v>
      </c>
      <c r="N4620" t="s">
        <v>7001</v>
      </c>
      <c r="O4620" t="s">
        <v>7002</v>
      </c>
      <c r="P4620">
        <v>1835000</v>
      </c>
      <c r="Q4620" t="s">
        <v>6636</v>
      </c>
      <c r="R4620" t="s">
        <v>6636</v>
      </c>
      <c r="S4620" s="12"/>
      <c r="T4620" s="13"/>
      <c r="U4620" t="s">
        <v>6636</v>
      </c>
    </row>
    <row r="4621" spans="1:21" x14ac:dyDescent="0.25">
      <c r="A4621" t="s">
        <v>6637</v>
      </c>
      <c r="B4621" s="12">
        <v>42654</v>
      </c>
      <c r="C4621" t="s">
        <v>11200</v>
      </c>
      <c r="D4621" s="11">
        <v>46203.531400462998</v>
      </c>
      <c r="E4621" t="s">
        <v>11201</v>
      </c>
      <c r="F4621" t="s">
        <v>6617</v>
      </c>
      <c r="G4621" t="s">
        <v>8495</v>
      </c>
      <c r="H4621" t="s">
        <v>6446</v>
      </c>
      <c r="I4621" t="s">
        <v>55</v>
      </c>
      <c r="J4621" t="s">
        <v>732</v>
      </c>
      <c r="K4621" t="s">
        <v>11202</v>
      </c>
      <c r="L4621" t="s">
        <v>11175</v>
      </c>
      <c r="M4621" t="s">
        <v>11203</v>
      </c>
      <c r="N4621" t="s">
        <v>7001</v>
      </c>
      <c r="O4621" t="s">
        <v>7002</v>
      </c>
      <c r="P4621">
        <v>1835000</v>
      </c>
      <c r="Q4621" t="s">
        <v>6636</v>
      </c>
      <c r="R4621" t="s">
        <v>6636</v>
      </c>
      <c r="S4621" s="12"/>
      <c r="T4621" s="13"/>
      <c r="U4621" t="s">
        <v>6636</v>
      </c>
    </row>
    <row r="4622" spans="1:21" x14ac:dyDescent="0.25">
      <c r="A4622" t="s">
        <v>6637</v>
      </c>
      <c r="B4622" s="12">
        <v>42654</v>
      </c>
      <c r="C4622" t="s">
        <v>11200</v>
      </c>
      <c r="D4622" s="11">
        <v>46203.531400462998</v>
      </c>
      <c r="E4622" t="s">
        <v>11201</v>
      </c>
      <c r="F4622" t="s">
        <v>6617</v>
      </c>
      <c r="G4622" t="s">
        <v>8496</v>
      </c>
      <c r="H4622" t="s">
        <v>6446</v>
      </c>
      <c r="I4622" t="s">
        <v>55</v>
      </c>
      <c r="J4622" t="s">
        <v>732</v>
      </c>
      <c r="K4622" t="s">
        <v>11202</v>
      </c>
      <c r="L4622" t="s">
        <v>11175</v>
      </c>
      <c r="M4622" t="s">
        <v>11203</v>
      </c>
      <c r="N4622" t="s">
        <v>7001</v>
      </c>
      <c r="O4622" t="s">
        <v>7002</v>
      </c>
      <c r="P4622">
        <v>1835000</v>
      </c>
      <c r="Q4622" t="s">
        <v>6636</v>
      </c>
      <c r="R4622" t="s">
        <v>6636</v>
      </c>
      <c r="S4622" s="12"/>
      <c r="T4622" s="13"/>
      <c r="U4622" t="s">
        <v>6636</v>
      </c>
    </row>
    <row r="4623" spans="1:21" x14ac:dyDescent="0.25">
      <c r="A4623" t="s">
        <v>6637</v>
      </c>
      <c r="B4623" s="12">
        <v>42654</v>
      </c>
      <c r="C4623" t="s">
        <v>11200</v>
      </c>
      <c r="D4623" s="11">
        <v>46203.531400462998</v>
      </c>
      <c r="E4623" t="s">
        <v>11201</v>
      </c>
      <c r="F4623" t="s">
        <v>6617</v>
      </c>
      <c r="G4623" t="s">
        <v>8497</v>
      </c>
      <c r="H4623" t="s">
        <v>6446</v>
      </c>
      <c r="I4623" t="s">
        <v>55</v>
      </c>
      <c r="J4623" t="s">
        <v>732</v>
      </c>
      <c r="K4623" t="s">
        <v>11202</v>
      </c>
      <c r="L4623" t="s">
        <v>11175</v>
      </c>
      <c r="M4623" t="s">
        <v>11203</v>
      </c>
      <c r="N4623" t="s">
        <v>7001</v>
      </c>
      <c r="O4623" t="s">
        <v>7002</v>
      </c>
      <c r="P4623">
        <v>1835000</v>
      </c>
      <c r="Q4623" t="s">
        <v>6636</v>
      </c>
      <c r="R4623" t="s">
        <v>6636</v>
      </c>
      <c r="S4623" s="12"/>
      <c r="T4623" s="13"/>
      <c r="U4623" t="s">
        <v>6636</v>
      </c>
    </row>
    <row r="4624" spans="1:21" x14ac:dyDescent="0.25">
      <c r="A4624" t="s">
        <v>6619</v>
      </c>
      <c r="B4624" s="12">
        <v>42654</v>
      </c>
      <c r="C4624" t="s">
        <v>11200</v>
      </c>
      <c r="D4624" s="11">
        <v>46203.542326388902</v>
      </c>
      <c r="E4624" t="s">
        <v>11201</v>
      </c>
      <c r="F4624" t="s">
        <v>6617</v>
      </c>
      <c r="G4624" t="s">
        <v>8490</v>
      </c>
      <c r="H4624" t="s">
        <v>6446</v>
      </c>
      <c r="I4624" t="s">
        <v>55</v>
      </c>
      <c r="J4624" t="s">
        <v>732</v>
      </c>
      <c r="K4624" t="s">
        <v>11202</v>
      </c>
      <c r="L4624" t="s">
        <v>11175</v>
      </c>
      <c r="M4624" t="s">
        <v>11203</v>
      </c>
      <c r="N4624" t="s">
        <v>7001</v>
      </c>
      <c r="O4624" t="s">
        <v>7002</v>
      </c>
      <c r="P4624">
        <v>1835000</v>
      </c>
      <c r="Q4624" t="s">
        <v>6636</v>
      </c>
      <c r="R4624" t="s">
        <v>6636</v>
      </c>
      <c r="S4624" s="12"/>
      <c r="T4624" s="13"/>
      <c r="U4624" t="s">
        <v>6636</v>
      </c>
    </row>
    <row r="4625" spans="1:21" x14ac:dyDescent="0.25">
      <c r="A4625" t="s">
        <v>6619</v>
      </c>
      <c r="B4625" s="12">
        <v>42654</v>
      </c>
      <c r="C4625" t="s">
        <v>11200</v>
      </c>
      <c r="D4625" s="11">
        <v>46203.542326388902</v>
      </c>
      <c r="E4625" t="s">
        <v>11201</v>
      </c>
      <c r="F4625" t="s">
        <v>6617</v>
      </c>
      <c r="G4625" t="s">
        <v>8491</v>
      </c>
      <c r="H4625" t="s">
        <v>6446</v>
      </c>
      <c r="I4625" t="s">
        <v>55</v>
      </c>
      <c r="J4625" t="s">
        <v>732</v>
      </c>
      <c r="K4625" t="s">
        <v>11202</v>
      </c>
      <c r="L4625" t="s">
        <v>11175</v>
      </c>
      <c r="M4625" t="s">
        <v>11203</v>
      </c>
      <c r="N4625" t="s">
        <v>7001</v>
      </c>
      <c r="O4625" t="s">
        <v>7002</v>
      </c>
      <c r="P4625">
        <v>1835000</v>
      </c>
      <c r="Q4625" t="s">
        <v>6636</v>
      </c>
      <c r="R4625" t="s">
        <v>6636</v>
      </c>
      <c r="S4625" s="12"/>
      <c r="T4625" s="13"/>
      <c r="U4625" t="s">
        <v>6636</v>
      </c>
    </row>
    <row r="4626" spans="1:21" x14ac:dyDescent="0.25">
      <c r="A4626" t="s">
        <v>6619</v>
      </c>
      <c r="B4626" s="12">
        <v>42654</v>
      </c>
      <c r="C4626" t="s">
        <v>11200</v>
      </c>
      <c r="D4626" s="11">
        <v>46203.542326388902</v>
      </c>
      <c r="E4626" t="s">
        <v>11201</v>
      </c>
      <c r="F4626" t="s">
        <v>6617</v>
      </c>
      <c r="G4626" t="s">
        <v>8492</v>
      </c>
      <c r="H4626" t="s">
        <v>6446</v>
      </c>
      <c r="I4626" t="s">
        <v>55</v>
      </c>
      <c r="J4626" t="s">
        <v>732</v>
      </c>
      <c r="K4626" t="s">
        <v>11202</v>
      </c>
      <c r="L4626" t="s">
        <v>11175</v>
      </c>
      <c r="M4626" t="s">
        <v>11203</v>
      </c>
      <c r="N4626" t="s">
        <v>7001</v>
      </c>
      <c r="O4626" t="s">
        <v>7002</v>
      </c>
      <c r="P4626">
        <v>1835000</v>
      </c>
      <c r="Q4626" t="s">
        <v>6636</v>
      </c>
      <c r="R4626" t="s">
        <v>6636</v>
      </c>
      <c r="S4626" s="12"/>
      <c r="T4626" s="13"/>
      <c r="U4626" t="s">
        <v>6636</v>
      </c>
    </row>
    <row r="4627" spans="1:21" x14ac:dyDescent="0.25">
      <c r="A4627" t="s">
        <v>6619</v>
      </c>
      <c r="B4627" s="12">
        <v>42654</v>
      </c>
      <c r="C4627" t="s">
        <v>11200</v>
      </c>
      <c r="D4627" s="11">
        <v>46203.542326388902</v>
      </c>
      <c r="E4627" t="s">
        <v>11201</v>
      </c>
      <c r="F4627" t="s">
        <v>6617</v>
      </c>
      <c r="G4627" t="s">
        <v>8493</v>
      </c>
      <c r="H4627" t="s">
        <v>6446</v>
      </c>
      <c r="I4627" t="s">
        <v>55</v>
      </c>
      <c r="J4627" t="s">
        <v>732</v>
      </c>
      <c r="K4627" t="s">
        <v>11202</v>
      </c>
      <c r="L4627" t="s">
        <v>11175</v>
      </c>
      <c r="M4627" t="s">
        <v>11203</v>
      </c>
      <c r="N4627" t="s">
        <v>7001</v>
      </c>
      <c r="O4627" t="s">
        <v>7002</v>
      </c>
      <c r="P4627">
        <v>1835000</v>
      </c>
      <c r="Q4627" t="s">
        <v>6636</v>
      </c>
      <c r="R4627" t="s">
        <v>6636</v>
      </c>
      <c r="S4627" s="12"/>
      <c r="T4627" s="13"/>
      <c r="U4627" t="s">
        <v>6636</v>
      </c>
    </row>
    <row r="4628" spans="1:21" x14ac:dyDescent="0.25">
      <c r="A4628" t="s">
        <v>6619</v>
      </c>
      <c r="B4628" s="12">
        <v>42654</v>
      </c>
      <c r="C4628" t="s">
        <v>11200</v>
      </c>
      <c r="D4628" s="11">
        <v>46203.542326388902</v>
      </c>
      <c r="E4628" t="s">
        <v>11201</v>
      </c>
      <c r="F4628" t="s">
        <v>6617</v>
      </c>
      <c r="G4628" t="s">
        <v>8494</v>
      </c>
      <c r="H4628" t="s">
        <v>6446</v>
      </c>
      <c r="I4628" t="s">
        <v>55</v>
      </c>
      <c r="J4628" t="s">
        <v>732</v>
      </c>
      <c r="K4628" t="s">
        <v>11202</v>
      </c>
      <c r="L4628" t="s">
        <v>11175</v>
      </c>
      <c r="M4628" t="s">
        <v>11203</v>
      </c>
      <c r="N4628" t="s">
        <v>7001</v>
      </c>
      <c r="O4628" t="s">
        <v>7002</v>
      </c>
      <c r="P4628">
        <v>1835000</v>
      </c>
      <c r="Q4628" t="s">
        <v>6636</v>
      </c>
      <c r="R4628" t="s">
        <v>6636</v>
      </c>
      <c r="S4628" s="12"/>
      <c r="T4628" s="13"/>
      <c r="U4628" t="s">
        <v>6636</v>
      </c>
    </row>
    <row r="4629" spans="1:21" x14ac:dyDescent="0.25">
      <c r="A4629" t="s">
        <v>6619</v>
      </c>
      <c r="B4629" s="12">
        <v>42654</v>
      </c>
      <c r="C4629" t="s">
        <v>11200</v>
      </c>
      <c r="D4629" s="11">
        <v>46203.542326388902</v>
      </c>
      <c r="E4629" t="s">
        <v>11201</v>
      </c>
      <c r="F4629" t="s">
        <v>6617</v>
      </c>
      <c r="G4629" t="s">
        <v>8495</v>
      </c>
      <c r="H4629" t="s">
        <v>6446</v>
      </c>
      <c r="I4629" t="s">
        <v>55</v>
      </c>
      <c r="J4629" t="s">
        <v>732</v>
      </c>
      <c r="K4629" t="s">
        <v>11202</v>
      </c>
      <c r="L4629" t="s">
        <v>11175</v>
      </c>
      <c r="M4629" t="s">
        <v>11203</v>
      </c>
      <c r="N4629" t="s">
        <v>7001</v>
      </c>
      <c r="O4629" t="s">
        <v>7002</v>
      </c>
      <c r="P4629">
        <v>1835000</v>
      </c>
      <c r="Q4629" t="s">
        <v>6636</v>
      </c>
      <c r="R4629" t="s">
        <v>6636</v>
      </c>
      <c r="S4629" s="12"/>
      <c r="T4629" s="13"/>
      <c r="U4629" t="s">
        <v>6636</v>
      </c>
    </row>
    <row r="4630" spans="1:21" x14ac:dyDescent="0.25">
      <c r="A4630" t="s">
        <v>6619</v>
      </c>
      <c r="B4630" s="12">
        <v>42654</v>
      </c>
      <c r="C4630" t="s">
        <v>11200</v>
      </c>
      <c r="D4630" s="11">
        <v>46203.542326388902</v>
      </c>
      <c r="E4630" t="s">
        <v>11201</v>
      </c>
      <c r="F4630" t="s">
        <v>6617</v>
      </c>
      <c r="G4630" t="s">
        <v>8496</v>
      </c>
      <c r="H4630" t="s">
        <v>6446</v>
      </c>
      <c r="I4630" t="s">
        <v>55</v>
      </c>
      <c r="J4630" t="s">
        <v>732</v>
      </c>
      <c r="K4630" t="s">
        <v>11202</v>
      </c>
      <c r="L4630" t="s">
        <v>11175</v>
      </c>
      <c r="M4630" t="s">
        <v>11203</v>
      </c>
      <c r="N4630" t="s">
        <v>7001</v>
      </c>
      <c r="O4630" t="s">
        <v>7002</v>
      </c>
      <c r="P4630">
        <v>1835000</v>
      </c>
      <c r="Q4630" t="s">
        <v>6636</v>
      </c>
      <c r="R4630" t="s">
        <v>6636</v>
      </c>
      <c r="S4630" s="12"/>
      <c r="T4630" s="13"/>
      <c r="U4630" t="s">
        <v>6636</v>
      </c>
    </row>
    <row r="4631" spans="1:21" x14ac:dyDescent="0.25">
      <c r="A4631" t="s">
        <v>6619</v>
      </c>
      <c r="B4631" s="12">
        <v>42654</v>
      </c>
      <c r="C4631" t="s">
        <v>11200</v>
      </c>
      <c r="D4631" s="11">
        <v>46203.542326388902</v>
      </c>
      <c r="E4631" t="s">
        <v>11201</v>
      </c>
      <c r="F4631" t="s">
        <v>6617</v>
      </c>
      <c r="G4631" t="s">
        <v>8497</v>
      </c>
      <c r="H4631" t="s">
        <v>6446</v>
      </c>
      <c r="I4631" t="s">
        <v>55</v>
      </c>
      <c r="J4631" t="s">
        <v>732</v>
      </c>
      <c r="K4631" t="s">
        <v>11202</v>
      </c>
      <c r="L4631" t="s">
        <v>11175</v>
      </c>
      <c r="M4631" t="s">
        <v>11203</v>
      </c>
      <c r="N4631" t="s">
        <v>7001</v>
      </c>
      <c r="O4631" t="s">
        <v>7002</v>
      </c>
      <c r="P4631">
        <v>1835000</v>
      </c>
      <c r="Q4631" t="s">
        <v>6636</v>
      </c>
      <c r="R4631" t="s">
        <v>6636</v>
      </c>
      <c r="S4631" s="12"/>
      <c r="T4631" s="13"/>
      <c r="U4631" t="s">
        <v>6636</v>
      </c>
    </row>
    <row r="4632" spans="1:21" x14ac:dyDescent="0.25">
      <c r="A4632" t="s">
        <v>6637</v>
      </c>
      <c r="B4632" s="12">
        <v>43092</v>
      </c>
      <c r="C4632" t="s">
        <v>11204</v>
      </c>
      <c r="D4632" s="11">
        <v>46213.306365740696</v>
      </c>
      <c r="E4632" t="s">
        <v>11205</v>
      </c>
      <c r="F4632" t="s">
        <v>6617</v>
      </c>
      <c r="G4632" t="s">
        <v>8490</v>
      </c>
      <c r="H4632" t="s">
        <v>6446</v>
      </c>
      <c r="I4632" t="s">
        <v>65</v>
      </c>
      <c r="J4632" t="s">
        <v>67</v>
      </c>
      <c r="K4632" t="s">
        <v>11206</v>
      </c>
      <c r="L4632" t="s">
        <v>11175</v>
      </c>
      <c r="M4632" t="s">
        <v>8500</v>
      </c>
      <c r="N4632" t="s">
        <v>7001</v>
      </c>
      <c r="O4632" t="s">
        <v>7062</v>
      </c>
      <c r="P4632">
        <v>1827000</v>
      </c>
      <c r="Q4632" t="s">
        <v>6636</v>
      </c>
      <c r="R4632" t="s">
        <v>6636</v>
      </c>
      <c r="S4632" s="12"/>
      <c r="T4632" s="13"/>
      <c r="U4632" t="s">
        <v>10382</v>
      </c>
    </row>
    <row r="4633" spans="1:21" x14ac:dyDescent="0.25">
      <c r="A4633" t="s">
        <v>6637</v>
      </c>
      <c r="B4633" s="12">
        <v>43092</v>
      </c>
      <c r="C4633" t="s">
        <v>11204</v>
      </c>
      <c r="D4633" s="11">
        <v>46213.306365740696</v>
      </c>
      <c r="E4633" t="s">
        <v>11205</v>
      </c>
      <c r="F4633" t="s">
        <v>6617</v>
      </c>
      <c r="G4633" t="s">
        <v>8491</v>
      </c>
      <c r="H4633" t="s">
        <v>6446</v>
      </c>
      <c r="I4633" t="s">
        <v>65</v>
      </c>
      <c r="J4633" t="s">
        <v>67</v>
      </c>
      <c r="K4633" t="s">
        <v>11206</v>
      </c>
      <c r="L4633" t="s">
        <v>11175</v>
      </c>
      <c r="M4633" t="s">
        <v>8500</v>
      </c>
      <c r="N4633" t="s">
        <v>7001</v>
      </c>
      <c r="O4633" t="s">
        <v>7062</v>
      </c>
      <c r="P4633">
        <v>1827000</v>
      </c>
      <c r="Q4633" t="s">
        <v>6636</v>
      </c>
      <c r="R4633" t="s">
        <v>6636</v>
      </c>
      <c r="S4633" s="12"/>
      <c r="T4633" s="13"/>
      <c r="U4633" t="s">
        <v>10382</v>
      </c>
    </row>
    <row r="4634" spans="1:21" x14ac:dyDescent="0.25">
      <c r="A4634" t="s">
        <v>6637</v>
      </c>
      <c r="B4634" s="12">
        <v>43092</v>
      </c>
      <c r="C4634" t="s">
        <v>11204</v>
      </c>
      <c r="D4634" s="11">
        <v>46213.306365740696</v>
      </c>
      <c r="E4634" t="s">
        <v>11205</v>
      </c>
      <c r="F4634" t="s">
        <v>6617</v>
      </c>
      <c r="G4634" t="s">
        <v>8492</v>
      </c>
      <c r="H4634" t="s">
        <v>6446</v>
      </c>
      <c r="I4634" t="s">
        <v>65</v>
      </c>
      <c r="J4634" t="s">
        <v>67</v>
      </c>
      <c r="K4634" t="s">
        <v>11206</v>
      </c>
      <c r="L4634" t="s">
        <v>11175</v>
      </c>
      <c r="M4634" t="s">
        <v>8500</v>
      </c>
      <c r="N4634" t="s">
        <v>7001</v>
      </c>
      <c r="O4634" t="s">
        <v>7062</v>
      </c>
      <c r="P4634">
        <v>1827000</v>
      </c>
      <c r="Q4634" t="s">
        <v>6636</v>
      </c>
      <c r="R4634" t="s">
        <v>6636</v>
      </c>
      <c r="S4634" s="12"/>
      <c r="T4634" s="13"/>
      <c r="U4634" t="s">
        <v>10382</v>
      </c>
    </row>
    <row r="4635" spans="1:21" x14ac:dyDescent="0.25">
      <c r="A4635" t="s">
        <v>6637</v>
      </c>
      <c r="B4635" s="12">
        <v>43092</v>
      </c>
      <c r="C4635" t="s">
        <v>11204</v>
      </c>
      <c r="D4635" s="11">
        <v>46213.306365740696</v>
      </c>
      <c r="E4635" t="s">
        <v>11205</v>
      </c>
      <c r="F4635" t="s">
        <v>6617</v>
      </c>
      <c r="G4635" t="s">
        <v>8493</v>
      </c>
      <c r="H4635" t="s">
        <v>6446</v>
      </c>
      <c r="I4635" t="s">
        <v>65</v>
      </c>
      <c r="J4635" t="s">
        <v>67</v>
      </c>
      <c r="K4635" t="s">
        <v>11206</v>
      </c>
      <c r="L4635" t="s">
        <v>11175</v>
      </c>
      <c r="M4635" t="s">
        <v>8500</v>
      </c>
      <c r="N4635" t="s">
        <v>7001</v>
      </c>
      <c r="O4635" t="s">
        <v>7062</v>
      </c>
      <c r="P4635">
        <v>1827000</v>
      </c>
      <c r="Q4635" t="s">
        <v>6636</v>
      </c>
      <c r="R4635" t="s">
        <v>6636</v>
      </c>
      <c r="S4635" s="12"/>
      <c r="T4635" s="13"/>
      <c r="U4635" t="s">
        <v>10382</v>
      </c>
    </row>
    <row r="4636" spans="1:21" x14ac:dyDescent="0.25">
      <c r="A4636" t="s">
        <v>6637</v>
      </c>
      <c r="B4636" s="12">
        <v>43092</v>
      </c>
      <c r="C4636" t="s">
        <v>11204</v>
      </c>
      <c r="D4636" s="11">
        <v>46213.306365740696</v>
      </c>
      <c r="E4636" t="s">
        <v>11205</v>
      </c>
      <c r="F4636" t="s">
        <v>6617</v>
      </c>
      <c r="G4636" t="s">
        <v>8494</v>
      </c>
      <c r="H4636" t="s">
        <v>6446</v>
      </c>
      <c r="I4636" t="s">
        <v>65</v>
      </c>
      <c r="J4636" t="s">
        <v>67</v>
      </c>
      <c r="K4636" t="s">
        <v>11206</v>
      </c>
      <c r="L4636" t="s">
        <v>11175</v>
      </c>
      <c r="M4636" t="s">
        <v>8500</v>
      </c>
      <c r="N4636" t="s">
        <v>7001</v>
      </c>
      <c r="O4636" t="s">
        <v>7062</v>
      </c>
      <c r="P4636">
        <v>1827000</v>
      </c>
      <c r="Q4636" t="s">
        <v>6636</v>
      </c>
      <c r="R4636" t="s">
        <v>6636</v>
      </c>
      <c r="S4636" s="12"/>
      <c r="T4636" s="13"/>
      <c r="U4636" t="s">
        <v>10382</v>
      </c>
    </row>
    <row r="4637" spans="1:21" x14ac:dyDescent="0.25">
      <c r="A4637" t="s">
        <v>6637</v>
      </c>
      <c r="B4637" s="12">
        <v>43092</v>
      </c>
      <c r="C4637" t="s">
        <v>11204</v>
      </c>
      <c r="D4637" s="11">
        <v>46213.306365740696</v>
      </c>
      <c r="E4637" t="s">
        <v>11205</v>
      </c>
      <c r="F4637" t="s">
        <v>6617</v>
      </c>
      <c r="G4637" t="s">
        <v>8495</v>
      </c>
      <c r="H4637" t="s">
        <v>6446</v>
      </c>
      <c r="I4637" t="s">
        <v>65</v>
      </c>
      <c r="J4637" t="s">
        <v>67</v>
      </c>
      <c r="K4637" t="s">
        <v>11206</v>
      </c>
      <c r="L4637" t="s">
        <v>11175</v>
      </c>
      <c r="M4637" t="s">
        <v>8500</v>
      </c>
      <c r="N4637" t="s">
        <v>7001</v>
      </c>
      <c r="O4637" t="s">
        <v>7062</v>
      </c>
      <c r="P4637">
        <v>1827000</v>
      </c>
      <c r="Q4637" t="s">
        <v>6636</v>
      </c>
      <c r="R4637" t="s">
        <v>6636</v>
      </c>
      <c r="S4637" s="12"/>
      <c r="T4637" s="13"/>
      <c r="U4637" t="s">
        <v>10382</v>
      </c>
    </row>
    <row r="4638" spans="1:21" x14ac:dyDescent="0.25">
      <c r="A4638" t="s">
        <v>6637</v>
      </c>
      <c r="B4638" s="12">
        <v>43092</v>
      </c>
      <c r="C4638" t="s">
        <v>11204</v>
      </c>
      <c r="D4638" s="11">
        <v>46213.306365740696</v>
      </c>
      <c r="E4638" t="s">
        <v>11205</v>
      </c>
      <c r="F4638" t="s">
        <v>6617</v>
      </c>
      <c r="G4638" t="s">
        <v>8496</v>
      </c>
      <c r="H4638" t="s">
        <v>6446</v>
      </c>
      <c r="I4638" t="s">
        <v>65</v>
      </c>
      <c r="J4638" t="s">
        <v>67</v>
      </c>
      <c r="K4638" t="s">
        <v>11206</v>
      </c>
      <c r="L4638" t="s">
        <v>11175</v>
      </c>
      <c r="M4638" t="s">
        <v>8500</v>
      </c>
      <c r="N4638" t="s">
        <v>7001</v>
      </c>
      <c r="O4638" t="s">
        <v>7062</v>
      </c>
      <c r="P4638">
        <v>1827000</v>
      </c>
      <c r="Q4638" t="s">
        <v>6636</v>
      </c>
      <c r="R4638" t="s">
        <v>6636</v>
      </c>
      <c r="S4638" s="12"/>
      <c r="T4638" s="13"/>
      <c r="U4638" t="s">
        <v>10382</v>
      </c>
    </row>
    <row r="4639" spans="1:21" x14ac:dyDescent="0.25">
      <c r="A4639" t="s">
        <v>6637</v>
      </c>
      <c r="B4639" s="12">
        <v>43092</v>
      </c>
      <c r="C4639" t="s">
        <v>11204</v>
      </c>
      <c r="D4639" s="11">
        <v>46213.306365740696</v>
      </c>
      <c r="E4639" t="s">
        <v>11205</v>
      </c>
      <c r="F4639" t="s">
        <v>6617</v>
      </c>
      <c r="G4639" t="s">
        <v>8497</v>
      </c>
      <c r="H4639" t="s">
        <v>6446</v>
      </c>
      <c r="I4639" t="s">
        <v>65</v>
      </c>
      <c r="J4639" t="s">
        <v>67</v>
      </c>
      <c r="K4639" t="s">
        <v>11206</v>
      </c>
      <c r="L4639" t="s">
        <v>11175</v>
      </c>
      <c r="M4639" t="s">
        <v>8500</v>
      </c>
      <c r="N4639" t="s">
        <v>7001</v>
      </c>
      <c r="O4639" t="s">
        <v>7062</v>
      </c>
      <c r="P4639">
        <v>1827000</v>
      </c>
      <c r="Q4639" t="s">
        <v>6636</v>
      </c>
      <c r="R4639" t="s">
        <v>6636</v>
      </c>
      <c r="S4639" s="12"/>
      <c r="T4639" s="13"/>
      <c r="U4639" t="s">
        <v>10382</v>
      </c>
    </row>
    <row r="4640" spans="1:21" x14ac:dyDescent="0.25">
      <c r="A4640" t="s">
        <v>6637</v>
      </c>
      <c r="B4640" s="12">
        <v>43062</v>
      </c>
      <c r="C4640" t="s">
        <v>11207</v>
      </c>
      <c r="D4640" s="11">
        <v>46213.547337962998</v>
      </c>
      <c r="E4640" t="s">
        <v>11208</v>
      </c>
      <c r="F4640" t="s">
        <v>6617</v>
      </c>
      <c r="G4640" t="s">
        <v>8490</v>
      </c>
      <c r="H4640" t="s">
        <v>6446</v>
      </c>
      <c r="I4640" t="s">
        <v>65</v>
      </c>
      <c r="J4640" t="s">
        <v>132</v>
      </c>
      <c r="K4640" t="s">
        <v>11209</v>
      </c>
      <c r="L4640" t="s">
        <v>11175</v>
      </c>
      <c r="M4640" t="s">
        <v>11210</v>
      </c>
      <c r="N4640" t="s">
        <v>7001</v>
      </c>
      <c r="O4640" t="s">
        <v>7171</v>
      </c>
      <c r="P4640">
        <v>1099000</v>
      </c>
      <c r="Q4640" t="s">
        <v>6636</v>
      </c>
      <c r="R4640" t="s">
        <v>6636</v>
      </c>
      <c r="S4640" s="12"/>
      <c r="T4640" s="13"/>
      <c r="U4640" t="s">
        <v>6636</v>
      </c>
    </row>
    <row r="4641" spans="1:21" x14ac:dyDescent="0.25">
      <c r="A4641" t="s">
        <v>6637</v>
      </c>
      <c r="B4641" s="12">
        <v>43062</v>
      </c>
      <c r="C4641" t="s">
        <v>11207</v>
      </c>
      <c r="D4641" s="11">
        <v>46213.547337962998</v>
      </c>
      <c r="E4641" t="s">
        <v>11208</v>
      </c>
      <c r="F4641" t="s">
        <v>6617</v>
      </c>
      <c r="G4641" t="s">
        <v>8491</v>
      </c>
      <c r="H4641" t="s">
        <v>6446</v>
      </c>
      <c r="I4641" t="s">
        <v>65</v>
      </c>
      <c r="J4641" t="s">
        <v>132</v>
      </c>
      <c r="K4641" t="s">
        <v>11209</v>
      </c>
      <c r="L4641" t="s">
        <v>11175</v>
      </c>
      <c r="M4641" t="s">
        <v>11210</v>
      </c>
      <c r="N4641" t="s">
        <v>7001</v>
      </c>
      <c r="O4641" t="s">
        <v>7171</v>
      </c>
      <c r="P4641">
        <v>1099000</v>
      </c>
      <c r="Q4641" t="s">
        <v>6636</v>
      </c>
      <c r="R4641" t="s">
        <v>6636</v>
      </c>
      <c r="S4641" s="12"/>
      <c r="T4641" s="13"/>
      <c r="U4641" t="s">
        <v>6636</v>
      </c>
    </row>
    <row r="4642" spans="1:21" x14ac:dyDescent="0.25">
      <c r="A4642" t="s">
        <v>6637</v>
      </c>
      <c r="B4642" s="12">
        <v>43062</v>
      </c>
      <c r="C4642" t="s">
        <v>11207</v>
      </c>
      <c r="D4642" s="11">
        <v>46213.547337962998</v>
      </c>
      <c r="E4642" t="s">
        <v>11208</v>
      </c>
      <c r="F4642" t="s">
        <v>6617</v>
      </c>
      <c r="G4642" t="s">
        <v>8492</v>
      </c>
      <c r="H4642" t="s">
        <v>6446</v>
      </c>
      <c r="I4642" t="s">
        <v>65</v>
      </c>
      <c r="J4642" t="s">
        <v>132</v>
      </c>
      <c r="K4642" t="s">
        <v>11209</v>
      </c>
      <c r="L4642" t="s">
        <v>11175</v>
      </c>
      <c r="M4642" t="s">
        <v>11210</v>
      </c>
      <c r="N4642" t="s">
        <v>7001</v>
      </c>
      <c r="O4642" t="s">
        <v>7171</v>
      </c>
      <c r="P4642">
        <v>1099000</v>
      </c>
      <c r="Q4642" t="s">
        <v>6636</v>
      </c>
      <c r="R4642" t="s">
        <v>6636</v>
      </c>
      <c r="S4642" s="12"/>
      <c r="T4642" s="13"/>
      <c r="U4642" t="s">
        <v>6636</v>
      </c>
    </row>
    <row r="4643" spans="1:21" x14ac:dyDescent="0.25">
      <c r="A4643" t="s">
        <v>6637</v>
      </c>
      <c r="B4643" s="12">
        <v>43062</v>
      </c>
      <c r="C4643" t="s">
        <v>11207</v>
      </c>
      <c r="D4643" s="11">
        <v>46213.547337962998</v>
      </c>
      <c r="E4643" t="s">
        <v>11208</v>
      </c>
      <c r="F4643" t="s">
        <v>6617</v>
      </c>
      <c r="G4643" t="s">
        <v>8493</v>
      </c>
      <c r="H4643" t="s">
        <v>6446</v>
      </c>
      <c r="I4643" t="s">
        <v>65</v>
      </c>
      <c r="J4643" t="s">
        <v>132</v>
      </c>
      <c r="K4643" t="s">
        <v>11209</v>
      </c>
      <c r="L4643" t="s">
        <v>11175</v>
      </c>
      <c r="M4643" t="s">
        <v>11210</v>
      </c>
      <c r="N4643" t="s">
        <v>7001</v>
      </c>
      <c r="O4643" t="s">
        <v>7171</v>
      </c>
      <c r="P4643">
        <v>1099000</v>
      </c>
      <c r="Q4643" t="s">
        <v>6636</v>
      </c>
      <c r="R4643" t="s">
        <v>6636</v>
      </c>
      <c r="S4643" s="12"/>
      <c r="T4643" s="13"/>
      <c r="U4643" t="s">
        <v>6636</v>
      </c>
    </row>
    <row r="4644" spans="1:21" x14ac:dyDescent="0.25">
      <c r="A4644" t="s">
        <v>6637</v>
      </c>
      <c r="B4644" s="12">
        <v>43062</v>
      </c>
      <c r="C4644" t="s">
        <v>11207</v>
      </c>
      <c r="D4644" s="11">
        <v>46213.547337962998</v>
      </c>
      <c r="E4644" t="s">
        <v>11208</v>
      </c>
      <c r="F4644" t="s">
        <v>6617</v>
      </c>
      <c r="G4644" t="s">
        <v>8494</v>
      </c>
      <c r="H4644" t="s">
        <v>6446</v>
      </c>
      <c r="I4644" t="s">
        <v>65</v>
      </c>
      <c r="J4644" t="s">
        <v>132</v>
      </c>
      <c r="K4644" t="s">
        <v>11209</v>
      </c>
      <c r="L4644" t="s">
        <v>11175</v>
      </c>
      <c r="M4644" t="s">
        <v>11210</v>
      </c>
      <c r="N4644" t="s">
        <v>7001</v>
      </c>
      <c r="O4644" t="s">
        <v>7171</v>
      </c>
      <c r="P4644">
        <v>1099000</v>
      </c>
      <c r="Q4644" t="s">
        <v>6636</v>
      </c>
      <c r="R4644" t="s">
        <v>6636</v>
      </c>
      <c r="S4644" s="12"/>
      <c r="T4644" s="13"/>
      <c r="U4644" t="s">
        <v>6636</v>
      </c>
    </row>
    <row r="4645" spans="1:21" x14ac:dyDescent="0.25">
      <c r="A4645" t="s">
        <v>6637</v>
      </c>
      <c r="B4645" s="12">
        <v>43062</v>
      </c>
      <c r="C4645" t="s">
        <v>11207</v>
      </c>
      <c r="D4645" s="11">
        <v>46213.547337962998</v>
      </c>
      <c r="E4645" t="s">
        <v>11208</v>
      </c>
      <c r="F4645" t="s">
        <v>6617</v>
      </c>
      <c r="G4645" t="s">
        <v>8495</v>
      </c>
      <c r="H4645" t="s">
        <v>6446</v>
      </c>
      <c r="I4645" t="s">
        <v>65</v>
      </c>
      <c r="J4645" t="s">
        <v>132</v>
      </c>
      <c r="K4645" t="s">
        <v>11209</v>
      </c>
      <c r="L4645" t="s">
        <v>11175</v>
      </c>
      <c r="M4645" t="s">
        <v>11210</v>
      </c>
      <c r="N4645" t="s">
        <v>7001</v>
      </c>
      <c r="O4645" t="s">
        <v>7171</v>
      </c>
      <c r="P4645">
        <v>1099000</v>
      </c>
      <c r="Q4645" t="s">
        <v>6636</v>
      </c>
      <c r="R4645" t="s">
        <v>6636</v>
      </c>
      <c r="S4645" s="12"/>
      <c r="T4645" s="13"/>
      <c r="U4645" t="s">
        <v>6636</v>
      </c>
    </row>
    <row r="4646" spans="1:21" x14ac:dyDescent="0.25">
      <c r="A4646" t="s">
        <v>6637</v>
      </c>
      <c r="B4646" s="12">
        <v>43062</v>
      </c>
      <c r="C4646" t="s">
        <v>11207</v>
      </c>
      <c r="D4646" s="11">
        <v>46213.547337962998</v>
      </c>
      <c r="E4646" t="s">
        <v>11208</v>
      </c>
      <c r="F4646" t="s">
        <v>6617</v>
      </c>
      <c r="G4646" t="s">
        <v>8496</v>
      </c>
      <c r="H4646" t="s">
        <v>6446</v>
      </c>
      <c r="I4646" t="s">
        <v>65</v>
      </c>
      <c r="J4646" t="s">
        <v>132</v>
      </c>
      <c r="K4646" t="s">
        <v>11209</v>
      </c>
      <c r="L4646" t="s">
        <v>11175</v>
      </c>
      <c r="M4646" t="s">
        <v>11210</v>
      </c>
      <c r="N4646" t="s">
        <v>7001</v>
      </c>
      <c r="O4646" t="s">
        <v>7171</v>
      </c>
      <c r="P4646">
        <v>1099000</v>
      </c>
      <c r="Q4646" t="s">
        <v>6636</v>
      </c>
      <c r="R4646" t="s">
        <v>6636</v>
      </c>
      <c r="S4646" s="12"/>
      <c r="T4646" s="13"/>
      <c r="U4646" t="s">
        <v>6636</v>
      </c>
    </row>
    <row r="4647" spans="1:21" x14ac:dyDescent="0.25">
      <c r="A4647" t="s">
        <v>6637</v>
      </c>
      <c r="B4647" s="12">
        <v>43062</v>
      </c>
      <c r="C4647" t="s">
        <v>11207</v>
      </c>
      <c r="D4647" s="11">
        <v>46213.547337962998</v>
      </c>
      <c r="E4647" t="s">
        <v>11208</v>
      </c>
      <c r="F4647" t="s">
        <v>6617</v>
      </c>
      <c r="G4647" t="s">
        <v>8497</v>
      </c>
      <c r="H4647" t="s">
        <v>6446</v>
      </c>
      <c r="I4647" t="s">
        <v>65</v>
      </c>
      <c r="J4647" t="s">
        <v>132</v>
      </c>
      <c r="K4647" t="s">
        <v>11209</v>
      </c>
      <c r="L4647" t="s">
        <v>11175</v>
      </c>
      <c r="M4647" t="s">
        <v>11210</v>
      </c>
      <c r="N4647" t="s">
        <v>7001</v>
      </c>
      <c r="O4647" t="s">
        <v>7171</v>
      </c>
      <c r="P4647">
        <v>1099000</v>
      </c>
      <c r="Q4647" t="s">
        <v>6636</v>
      </c>
      <c r="R4647" t="s">
        <v>6636</v>
      </c>
      <c r="S4647" s="12"/>
      <c r="T4647" s="13"/>
      <c r="U4647" t="s">
        <v>6636</v>
      </c>
    </row>
    <row r="4648" spans="1:21" x14ac:dyDescent="0.25">
      <c r="A4648" t="s">
        <v>6619</v>
      </c>
      <c r="B4648" s="12">
        <v>43062</v>
      </c>
      <c r="C4648" t="s">
        <v>11207</v>
      </c>
      <c r="D4648" s="11">
        <v>46213.838564814803</v>
      </c>
      <c r="E4648" t="s">
        <v>11208</v>
      </c>
      <c r="F4648" t="s">
        <v>6617</v>
      </c>
      <c r="G4648" t="s">
        <v>8490</v>
      </c>
      <c r="H4648" t="s">
        <v>6446</v>
      </c>
      <c r="I4648" t="s">
        <v>65</v>
      </c>
      <c r="J4648" t="s">
        <v>132</v>
      </c>
      <c r="K4648" t="s">
        <v>11209</v>
      </c>
      <c r="L4648" t="s">
        <v>11175</v>
      </c>
      <c r="M4648" t="s">
        <v>11210</v>
      </c>
      <c r="N4648" t="s">
        <v>7001</v>
      </c>
      <c r="O4648" t="s">
        <v>7171</v>
      </c>
      <c r="P4648">
        <v>1099000</v>
      </c>
      <c r="Q4648" t="s">
        <v>6636</v>
      </c>
      <c r="R4648" t="s">
        <v>6636</v>
      </c>
      <c r="S4648" s="12"/>
      <c r="T4648" s="13"/>
      <c r="U4648" t="s">
        <v>6636</v>
      </c>
    </row>
    <row r="4649" spans="1:21" x14ac:dyDescent="0.25">
      <c r="A4649" t="s">
        <v>6619</v>
      </c>
      <c r="B4649" s="12">
        <v>43062</v>
      </c>
      <c r="C4649" t="s">
        <v>11207</v>
      </c>
      <c r="D4649" s="11">
        <v>46213.838564814803</v>
      </c>
      <c r="E4649" t="s">
        <v>11208</v>
      </c>
      <c r="F4649" t="s">
        <v>6617</v>
      </c>
      <c r="G4649" t="s">
        <v>8491</v>
      </c>
      <c r="H4649" t="s">
        <v>6446</v>
      </c>
      <c r="I4649" t="s">
        <v>65</v>
      </c>
      <c r="J4649" t="s">
        <v>132</v>
      </c>
      <c r="K4649" t="s">
        <v>11209</v>
      </c>
      <c r="L4649" t="s">
        <v>11175</v>
      </c>
      <c r="M4649" t="s">
        <v>11210</v>
      </c>
      <c r="N4649" t="s">
        <v>7001</v>
      </c>
      <c r="O4649" t="s">
        <v>7171</v>
      </c>
      <c r="P4649">
        <v>1099000</v>
      </c>
      <c r="Q4649" t="s">
        <v>6636</v>
      </c>
      <c r="R4649" t="s">
        <v>6636</v>
      </c>
      <c r="S4649" s="12"/>
      <c r="T4649" s="13"/>
      <c r="U4649" t="s">
        <v>6636</v>
      </c>
    </row>
    <row r="4650" spans="1:21" x14ac:dyDescent="0.25">
      <c r="A4650" t="s">
        <v>6619</v>
      </c>
      <c r="B4650" s="12">
        <v>43062</v>
      </c>
      <c r="C4650" t="s">
        <v>11207</v>
      </c>
      <c r="D4650" s="11">
        <v>46213.838564814803</v>
      </c>
      <c r="E4650" t="s">
        <v>11208</v>
      </c>
      <c r="F4650" t="s">
        <v>6617</v>
      </c>
      <c r="G4650" t="s">
        <v>8492</v>
      </c>
      <c r="H4650" t="s">
        <v>6446</v>
      </c>
      <c r="I4650" t="s">
        <v>65</v>
      </c>
      <c r="J4650" t="s">
        <v>132</v>
      </c>
      <c r="K4650" t="s">
        <v>11209</v>
      </c>
      <c r="L4650" t="s">
        <v>11175</v>
      </c>
      <c r="M4650" t="s">
        <v>11210</v>
      </c>
      <c r="N4650" t="s">
        <v>7001</v>
      </c>
      <c r="O4650" t="s">
        <v>7171</v>
      </c>
      <c r="P4650">
        <v>1099000</v>
      </c>
      <c r="Q4650" t="s">
        <v>6636</v>
      </c>
      <c r="R4650" t="s">
        <v>6636</v>
      </c>
      <c r="S4650" s="12"/>
      <c r="T4650" s="13"/>
      <c r="U4650" t="s">
        <v>6636</v>
      </c>
    </row>
    <row r="4651" spans="1:21" x14ac:dyDescent="0.25">
      <c r="A4651" t="s">
        <v>6619</v>
      </c>
      <c r="B4651" s="12">
        <v>43062</v>
      </c>
      <c r="C4651" t="s">
        <v>11207</v>
      </c>
      <c r="D4651" s="11">
        <v>46213.838564814803</v>
      </c>
      <c r="E4651" t="s">
        <v>11208</v>
      </c>
      <c r="F4651" t="s">
        <v>6617</v>
      </c>
      <c r="G4651" t="s">
        <v>8493</v>
      </c>
      <c r="H4651" t="s">
        <v>6446</v>
      </c>
      <c r="I4651" t="s">
        <v>65</v>
      </c>
      <c r="J4651" t="s">
        <v>132</v>
      </c>
      <c r="K4651" t="s">
        <v>11209</v>
      </c>
      <c r="L4651" t="s">
        <v>11175</v>
      </c>
      <c r="M4651" t="s">
        <v>11210</v>
      </c>
      <c r="N4651" t="s">
        <v>7001</v>
      </c>
      <c r="O4651" t="s">
        <v>7171</v>
      </c>
      <c r="P4651">
        <v>1099000</v>
      </c>
      <c r="Q4651" t="s">
        <v>6636</v>
      </c>
      <c r="R4651" t="s">
        <v>6636</v>
      </c>
      <c r="S4651" s="12"/>
      <c r="T4651" s="13"/>
      <c r="U4651" t="s">
        <v>6636</v>
      </c>
    </row>
    <row r="4652" spans="1:21" x14ac:dyDescent="0.25">
      <c r="A4652" t="s">
        <v>6619</v>
      </c>
      <c r="B4652" s="12">
        <v>43062</v>
      </c>
      <c r="C4652" t="s">
        <v>11207</v>
      </c>
      <c r="D4652" s="11">
        <v>46213.838564814803</v>
      </c>
      <c r="E4652" t="s">
        <v>11208</v>
      </c>
      <c r="F4652" t="s">
        <v>6617</v>
      </c>
      <c r="G4652" t="s">
        <v>8494</v>
      </c>
      <c r="H4652" t="s">
        <v>6446</v>
      </c>
      <c r="I4652" t="s">
        <v>65</v>
      </c>
      <c r="J4652" t="s">
        <v>132</v>
      </c>
      <c r="K4652" t="s">
        <v>11209</v>
      </c>
      <c r="L4652" t="s">
        <v>11175</v>
      </c>
      <c r="M4652" t="s">
        <v>11210</v>
      </c>
      <c r="N4652" t="s">
        <v>7001</v>
      </c>
      <c r="O4652" t="s">
        <v>7171</v>
      </c>
      <c r="P4652">
        <v>1099000</v>
      </c>
      <c r="Q4652" t="s">
        <v>6636</v>
      </c>
      <c r="R4652" t="s">
        <v>6636</v>
      </c>
      <c r="S4652" s="12"/>
      <c r="T4652" s="13"/>
      <c r="U4652" t="s">
        <v>6636</v>
      </c>
    </row>
    <row r="4653" spans="1:21" x14ac:dyDescent="0.25">
      <c r="A4653" t="s">
        <v>6619</v>
      </c>
      <c r="B4653" s="12">
        <v>43062</v>
      </c>
      <c r="C4653" t="s">
        <v>11207</v>
      </c>
      <c r="D4653" s="11">
        <v>46213.838564814803</v>
      </c>
      <c r="E4653" t="s">
        <v>11208</v>
      </c>
      <c r="F4653" t="s">
        <v>6617</v>
      </c>
      <c r="G4653" t="s">
        <v>8495</v>
      </c>
      <c r="H4653" t="s">
        <v>6446</v>
      </c>
      <c r="I4653" t="s">
        <v>65</v>
      </c>
      <c r="J4653" t="s">
        <v>132</v>
      </c>
      <c r="K4653" t="s">
        <v>11209</v>
      </c>
      <c r="L4653" t="s">
        <v>11175</v>
      </c>
      <c r="M4653" t="s">
        <v>11210</v>
      </c>
      <c r="N4653" t="s">
        <v>7001</v>
      </c>
      <c r="O4653" t="s">
        <v>7171</v>
      </c>
      <c r="P4653">
        <v>1099000</v>
      </c>
      <c r="Q4653" t="s">
        <v>6636</v>
      </c>
      <c r="R4653" t="s">
        <v>6636</v>
      </c>
      <c r="S4653" s="12"/>
      <c r="T4653" s="13"/>
      <c r="U4653" t="s">
        <v>6636</v>
      </c>
    </row>
    <row r="4654" spans="1:21" x14ac:dyDescent="0.25">
      <c r="A4654" t="s">
        <v>6619</v>
      </c>
      <c r="B4654" s="12">
        <v>43062</v>
      </c>
      <c r="C4654" t="s">
        <v>11207</v>
      </c>
      <c r="D4654" s="11">
        <v>46213.838564814803</v>
      </c>
      <c r="E4654" t="s">
        <v>11208</v>
      </c>
      <c r="F4654" t="s">
        <v>6617</v>
      </c>
      <c r="G4654" t="s">
        <v>8496</v>
      </c>
      <c r="H4654" t="s">
        <v>6446</v>
      </c>
      <c r="I4654" t="s">
        <v>65</v>
      </c>
      <c r="J4654" t="s">
        <v>132</v>
      </c>
      <c r="K4654" t="s">
        <v>11209</v>
      </c>
      <c r="L4654" t="s">
        <v>11175</v>
      </c>
      <c r="M4654" t="s">
        <v>11210</v>
      </c>
      <c r="N4654" t="s">
        <v>7001</v>
      </c>
      <c r="O4654" t="s">
        <v>7171</v>
      </c>
      <c r="P4654">
        <v>1099000</v>
      </c>
      <c r="Q4654" t="s">
        <v>6636</v>
      </c>
      <c r="R4654" t="s">
        <v>6636</v>
      </c>
      <c r="S4654" s="12"/>
      <c r="T4654" s="13"/>
      <c r="U4654" t="s">
        <v>6636</v>
      </c>
    </row>
    <row r="4655" spans="1:21" x14ac:dyDescent="0.25">
      <c r="A4655" t="s">
        <v>6619</v>
      </c>
      <c r="B4655" s="12">
        <v>43062</v>
      </c>
      <c r="C4655" t="s">
        <v>11207</v>
      </c>
      <c r="D4655" s="11">
        <v>46213.838564814803</v>
      </c>
      <c r="E4655" t="s">
        <v>11208</v>
      </c>
      <c r="F4655" t="s">
        <v>6617</v>
      </c>
      <c r="G4655" t="s">
        <v>8497</v>
      </c>
      <c r="H4655" t="s">
        <v>6446</v>
      </c>
      <c r="I4655" t="s">
        <v>65</v>
      </c>
      <c r="J4655" t="s">
        <v>132</v>
      </c>
      <c r="K4655" t="s">
        <v>11209</v>
      </c>
      <c r="L4655" t="s">
        <v>11175</v>
      </c>
      <c r="M4655" t="s">
        <v>11210</v>
      </c>
      <c r="N4655" t="s">
        <v>7001</v>
      </c>
      <c r="O4655" t="s">
        <v>7171</v>
      </c>
      <c r="P4655">
        <v>1099000</v>
      </c>
      <c r="Q4655" t="s">
        <v>6636</v>
      </c>
      <c r="R4655" t="s">
        <v>6636</v>
      </c>
      <c r="S4655" s="12"/>
      <c r="T4655" s="13"/>
      <c r="U4655" t="s">
        <v>6636</v>
      </c>
    </row>
    <row r="4656" spans="1:21" x14ac:dyDescent="0.25">
      <c r="A4656" t="s">
        <v>6619</v>
      </c>
      <c r="B4656" s="12">
        <v>43092</v>
      </c>
      <c r="C4656" t="s">
        <v>11204</v>
      </c>
      <c r="D4656" s="11">
        <v>46214.643333333297</v>
      </c>
      <c r="E4656" t="s">
        <v>11205</v>
      </c>
      <c r="F4656" t="s">
        <v>6617</v>
      </c>
      <c r="G4656" t="s">
        <v>8490</v>
      </c>
      <c r="H4656" t="s">
        <v>6446</v>
      </c>
      <c r="I4656" t="s">
        <v>65</v>
      </c>
      <c r="J4656" t="s">
        <v>67</v>
      </c>
      <c r="K4656" t="s">
        <v>11206</v>
      </c>
      <c r="L4656" t="s">
        <v>11175</v>
      </c>
      <c r="M4656" t="s">
        <v>8500</v>
      </c>
      <c r="N4656" t="s">
        <v>7001</v>
      </c>
      <c r="O4656" t="s">
        <v>7062</v>
      </c>
      <c r="P4656">
        <v>1827000</v>
      </c>
      <c r="Q4656" t="s">
        <v>6636</v>
      </c>
      <c r="R4656" t="s">
        <v>6636</v>
      </c>
      <c r="S4656" s="12"/>
      <c r="T4656" s="13"/>
      <c r="U4656" t="s">
        <v>10382</v>
      </c>
    </row>
    <row r="4657" spans="1:21" x14ac:dyDescent="0.25">
      <c r="A4657" t="s">
        <v>6619</v>
      </c>
      <c r="B4657" s="12">
        <v>43092</v>
      </c>
      <c r="C4657" t="s">
        <v>11204</v>
      </c>
      <c r="D4657" s="11">
        <v>46214.643333333297</v>
      </c>
      <c r="E4657" t="s">
        <v>11205</v>
      </c>
      <c r="F4657" t="s">
        <v>6617</v>
      </c>
      <c r="G4657" t="s">
        <v>8491</v>
      </c>
      <c r="H4657" t="s">
        <v>6446</v>
      </c>
      <c r="I4657" t="s">
        <v>65</v>
      </c>
      <c r="J4657" t="s">
        <v>67</v>
      </c>
      <c r="K4657" t="s">
        <v>11206</v>
      </c>
      <c r="L4657" t="s">
        <v>11175</v>
      </c>
      <c r="M4657" t="s">
        <v>8500</v>
      </c>
      <c r="N4657" t="s">
        <v>7001</v>
      </c>
      <c r="O4657" t="s">
        <v>7062</v>
      </c>
      <c r="P4657">
        <v>1827000</v>
      </c>
      <c r="Q4657" t="s">
        <v>6636</v>
      </c>
      <c r="R4657" t="s">
        <v>6636</v>
      </c>
      <c r="S4657" s="12"/>
      <c r="T4657" s="13"/>
      <c r="U4657" t="s">
        <v>10382</v>
      </c>
    </row>
    <row r="4658" spans="1:21" x14ac:dyDescent="0.25">
      <c r="A4658" t="s">
        <v>6619</v>
      </c>
      <c r="B4658" s="12">
        <v>43092</v>
      </c>
      <c r="C4658" t="s">
        <v>11204</v>
      </c>
      <c r="D4658" s="11">
        <v>46214.643333333297</v>
      </c>
      <c r="E4658" t="s">
        <v>11205</v>
      </c>
      <c r="F4658" t="s">
        <v>6617</v>
      </c>
      <c r="G4658" t="s">
        <v>8492</v>
      </c>
      <c r="H4658" t="s">
        <v>6446</v>
      </c>
      <c r="I4658" t="s">
        <v>65</v>
      </c>
      <c r="J4658" t="s">
        <v>67</v>
      </c>
      <c r="K4658" t="s">
        <v>11206</v>
      </c>
      <c r="L4658" t="s">
        <v>11175</v>
      </c>
      <c r="M4658" t="s">
        <v>8500</v>
      </c>
      <c r="N4658" t="s">
        <v>7001</v>
      </c>
      <c r="O4658" t="s">
        <v>7062</v>
      </c>
      <c r="P4658">
        <v>1827000</v>
      </c>
      <c r="Q4658" t="s">
        <v>6636</v>
      </c>
      <c r="R4658" t="s">
        <v>6636</v>
      </c>
      <c r="S4658" s="12"/>
      <c r="T4658" s="13"/>
      <c r="U4658" t="s">
        <v>10382</v>
      </c>
    </row>
    <row r="4659" spans="1:21" x14ac:dyDescent="0.25">
      <c r="A4659" t="s">
        <v>6619</v>
      </c>
      <c r="B4659" s="12">
        <v>43092</v>
      </c>
      <c r="C4659" t="s">
        <v>11204</v>
      </c>
      <c r="D4659" s="11">
        <v>46214.643333333297</v>
      </c>
      <c r="E4659" t="s">
        <v>11205</v>
      </c>
      <c r="F4659" t="s">
        <v>6617</v>
      </c>
      <c r="G4659" t="s">
        <v>8493</v>
      </c>
      <c r="H4659" t="s">
        <v>6446</v>
      </c>
      <c r="I4659" t="s">
        <v>65</v>
      </c>
      <c r="J4659" t="s">
        <v>67</v>
      </c>
      <c r="K4659" t="s">
        <v>11206</v>
      </c>
      <c r="L4659" t="s">
        <v>11175</v>
      </c>
      <c r="M4659" t="s">
        <v>8500</v>
      </c>
      <c r="N4659" t="s">
        <v>7001</v>
      </c>
      <c r="O4659" t="s">
        <v>7062</v>
      </c>
      <c r="P4659">
        <v>1827000</v>
      </c>
      <c r="Q4659" t="s">
        <v>6636</v>
      </c>
      <c r="R4659" t="s">
        <v>6636</v>
      </c>
      <c r="S4659" s="12"/>
      <c r="T4659" s="13"/>
      <c r="U4659" t="s">
        <v>10382</v>
      </c>
    </row>
    <row r="4660" spans="1:21" x14ac:dyDescent="0.25">
      <c r="A4660" t="s">
        <v>6619</v>
      </c>
      <c r="B4660" s="12">
        <v>43092</v>
      </c>
      <c r="C4660" t="s">
        <v>11204</v>
      </c>
      <c r="D4660" s="11">
        <v>46214.643333333297</v>
      </c>
      <c r="E4660" t="s">
        <v>11205</v>
      </c>
      <c r="F4660" t="s">
        <v>6617</v>
      </c>
      <c r="G4660" t="s">
        <v>8494</v>
      </c>
      <c r="H4660" t="s">
        <v>6446</v>
      </c>
      <c r="I4660" t="s">
        <v>65</v>
      </c>
      <c r="J4660" t="s">
        <v>67</v>
      </c>
      <c r="K4660" t="s">
        <v>11206</v>
      </c>
      <c r="L4660" t="s">
        <v>11175</v>
      </c>
      <c r="M4660" t="s">
        <v>8500</v>
      </c>
      <c r="N4660" t="s">
        <v>7001</v>
      </c>
      <c r="O4660" t="s">
        <v>7062</v>
      </c>
      <c r="P4660">
        <v>1827000</v>
      </c>
      <c r="Q4660" t="s">
        <v>6636</v>
      </c>
      <c r="R4660" t="s">
        <v>6636</v>
      </c>
      <c r="S4660" s="12"/>
      <c r="T4660" s="13"/>
      <c r="U4660" t="s">
        <v>10382</v>
      </c>
    </row>
    <row r="4661" spans="1:21" x14ac:dyDescent="0.25">
      <c r="A4661" t="s">
        <v>6619</v>
      </c>
      <c r="B4661" s="12">
        <v>43092</v>
      </c>
      <c r="C4661" t="s">
        <v>11204</v>
      </c>
      <c r="D4661" s="11">
        <v>46214.643333333297</v>
      </c>
      <c r="E4661" t="s">
        <v>11205</v>
      </c>
      <c r="F4661" t="s">
        <v>6617</v>
      </c>
      <c r="G4661" t="s">
        <v>8495</v>
      </c>
      <c r="H4661" t="s">
        <v>6446</v>
      </c>
      <c r="I4661" t="s">
        <v>65</v>
      </c>
      <c r="J4661" t="s">
        <v>67</v>
      </c>
      <c r="K4661" t="s">
        <v>11206</v>
      </c>
      <c r="L4661" t="s">
        <v>11175</v>
      </c>
      <c r="M4661" t="s">
        <v>8500</v>
      </c>
      <c r="N4661" t="s">
        <v>7001</v>
      </c>
      <c r="O4661" t="s">
        <v>7062</v>
      </c>
      <c r="P4661">
        <v>1827000</v>
      </c>
      <c r="Q4661" t="s">
        <v>6636</v>
      </c>
      <c r="R4661" t="s">
        <v>6636</v>
      </c>
      <c r="S4661" s="12"/>
      <c r="T4661" s="13"/>
      <c r="U4661" t="s">
        <v>10382</v>
      </c>
    </row>
    <row r="4662" spans="1:21" x14ac:dyDescent="0.25">
      <c r="A4662" t="s">
        <v>6619</v>
      </c>
      <c r="B4662" s="12">
        <v>43092</v>
      </c>
      <c r="C4662" t="s">
        <v>11204</v>
      </c>
      <c r="D4662" s="11">
        <v>46214.643333333297</v>
      </c>
      <c r="E4662" t="s">
        <v>11205</v>
      </c>
      <c r="F4662" t="s">
        <v>6617</v>
      </c>
      <c r="G4662" t="s">
        <v>8496</v>
      </c>
      <c r="H4662" t="s">
        <v>6446</v>
      </c>
      <c r="I4662" t="s">
        <v>65</v>
      </c>
      <c r="J4662" t="s">
        <v>67</v>
      </c>
      <c r="K4662" t="s">
        <v>11206</v>
      </c>
      <c r="L4662" t="s">
        <v>11175</v>
      </c>
      <c r="M4662" t="s">
        <v>8500</v>
      </c>
      <c r="N4662" t="s">
        <v>7001</v>
      </c>
      <c r="O4662" t="s">
        <v>7062</v>
      </c>
      <c r="P4662">
        <v>1827000</v>
      </c>
      <c r="Q4662" t="s">
        <v>6636</v>
      </c>
      <c r="R4662" t="s">
        <v>6636</v>
      </c>
      <c r="S4662" s="12"/>
      <c r="T4662" s="13"/>
      <c r="U4662" t="s">
        <v>10382</v>
      </c>
    </row>
    <row r="4663" spans="1:21" x14ac:dyDescent="0.25">
      <c r="A4663" t="s">
        <v>6619</v>
      </c>
      <c r="B4663" s="12">
        <v>43092</v>
      </c>
      <c r="C4663" t="s">
        <v>11204</v>
      </c>
      <c r="D4663" s="11">
        <v>46214.643333333297</v>
      </c>
      <c r="E4663" t="s">
        <v>11205</v>
      </c>
      <c r="F4663" t="s">
        <v>6617</v>
      </c>
      <c r="G4663" t="s">
        <v>8497</v>
      </c>
      <c r="H4663" t="s">
        <v>6446</v>
      </c>
      <c r="I4663" t="s">
        <v>65</v>
      </c>
      <c r="J4663" t="s">
        <v>67</v>
      </c>
      <c r="K4663" t="s">
        <v>11206</v>
      </c>
      <c r="L4663" t="s">
        <v>11175</v>
      </c>
      <c r="M4663" t="s">
        <v>8500</v>
      </c>
      <c r="N4663" t="s">
        <v>7001</v>
      </c>
      <c r="O4663" t="s">
        <v>7062</v>
      </c>
      <c r="P4663">
        <v>1827000</v>
      </c>
      <c r="Q4663" t="s">
        <v>6636</v>
      </c>
      <c r="R4663" t="s">
        <v>6636</v>
      </c>
      <c r="S4663" s="12"/>
      <c r="T4663" s="13"/>
      <c r="U4663" t="s">
        <v>10382</v>
      </c>
    </row>
    <row r="4664" spans="1:21" x14ac:dyDescent="0.25">
      <c r="A4664" t="s">
        <v>6637</v>
      </c>
      <c r="B4664" s="12">
        <v>43396</v>
      </c>
      <c r="C4664" t="s">
        <v>11211</v>
      </c>
      <c r="D4664" s="11">
        <v>46220.6553472222</v>
      </c>
      <c r="E4664" t="s">
        <v>11212</v>
      </c>
      <c r="F4664" t="s">
        <v>6617</v>
      </c>
      <c r="G4664" t="s">
        <v>8490</v>
      </c>
      <c r="H4664" t="s">
        <v>6446</v>
      </c>
      <c r="I4664" t="s">
        <v>55</v>
      </c>
      <c r="J4664" t="s">
        <v>643</v>
      </c>
      <c r="K4664" t="s">
        <v>11213</v>
      </c>
      <c r="L4664" t="s">
        <v>11175</v>
      </c>
      <c r="M4664" t="s">
        <v>11214</v>
      </c>
      <c r="N4664" t="s">
        <v>7001</v>
      </c>
      <c r="O4664" t="s">
        <v>7007</v>
      </c>
      <c r="P4664">
        <v>1068000</v>
      </c>
      <c r="Q4664" t="s">
        <v>6893</v>
      </c>
      <c r="R4664" t="s">
        <v>6779</v>
      </c>
      <c r="S4664" s="12"/>
      <c r="T4664" s="13"/>
      <c r="U4664" t="s">
        <v>6636</v>
      </c>
    </row>
    <row r="4665" spans="1:21" x14ac:dyDescent="0.25">
      <c r="A4665" t="s">
        <v>6637</v>
      </c>
      <c r="B4665" s="12">
        <v>43396</v>
      </c>
      <c r="C4665" t="s">
        <v>11211</v>
      </c>
      <c r="D4665" s="11">
        <v>46220.6553472222</v>
      </c>
      <c r="E4665" t="s">
        <v>11212</v>
      </c>
      <c r="F4665" t="s">
        <v>6617</v>
      </c>
      <c r="G4665" t="s">
        <v>8491</v>
      </c>
      <c r="H4665" t="s">
        <v>6446</v>
      </c>
      <c r="I4665" t="s">
        <v>55</v>
      </c>
      <c r="J4665" t="s">
        <v>643</v>
      </c>
      <c r="K4665" t="s">
        <v>11213</v>
      </c>
      <c r="L4665" t="s">
        <v>11175</v>
      </c>
      <c r="M4665" t="s">
        <v>11214</v>
      </c>
      <c r="N4665" t="s">
        <v>7001</v>
      </c>
      <c r="O4665" t="s">
        <v>7007</v>
      </c>
      <c r="P4665">
        <v>1068000</v>
      </c>
      <c r="Q4665" t="s">
        <v>6893</v>
      </c>
      <c r="R4665" t="s">
        <v>6779</v>
      </c>
      <c r="S4665" s="12"/>
      <c r="T4665" s="13"/>
      <c r="U4665" t="s">
        <v>6636</v>
      </c>
    </row>
    <row r="4666" spans="1:21" x14ac:dyDescent="0.25">
      <c r="A4666" t="s">
        <v>6637</v>
      </c>
      <c r="B4666" s="12">
        <v>43396</v>
      </c>
      <c r="C4666" t="s">
        <v>11211</v>
      </c>
      <c r="D4666" s="11">
        <v>46220.6553472222</v>
      </c>
      <c r="E4666" t="s">
        <v>11212</v>
      </c>
      <c r="F4666" t="s">
        <v>6617</v>
      </c>
      <c r="G4666" t="s">
        <v>8492</v>
      </c>
      <c r="H4666" t="s">
        <v>6446</v>
      </c>
      <c r="I4666" t="s">
        <v>55</v>
      </c>
      <c r="J4666" t="s">
        <v>643</v>
      </c>
      <c r="K4666" t="s">
        <v>11213</v>
      </c>
      <c r="L4666" t="s">
        <v>11175</v>
      </c>
      <c r="M4666" t="s">
        <v>11214</v>
      </c>
      <c r="N4666" t="s">
        <v>7001</v>
      </c>
      <c r="O4666" t="s">
        <v>7007</v>
      </c>
      <c r="P4666">
        <v>1068000</v>
      </c>
      <c r="Q4666" t="s">
        <v>6893</v>
      </c>
      <c r="R4666" t="s">
        <v>6779</v>
      </c>
      <c r="S4666" s="12"/>
      <c r="T4666" s="13"/>
      <c r="U4666" t="s">
        <v>6636</v>
      </c>
    </row>
    <row r="4667" spans="1:21" x14ac:dyDescent="0.25">
      <c r="A4667" t="s">
        <v>6637</v>
      </c>
      <c r="B4667" s="12">
        <v>43396</v>
      </c>
      <c r="C4667" t="s">
        <v>11211</v>
      </c>
      <c r="D4667" s="11">
        <v>46220.6553472222</v>
      </c>
      <c r="E4667" t="s">
        <v>11212</v>
      </c>
      <c r="F4667" t="s">
        <v>6617</v>
      </c>
      <c r="G4667" t="s">
        <v>8493</v>
      </c>
      <c r="H4667" t="s">
        <v>6446</v>
      </c>
      <c r="I4667" t="s">
        <v>55</v>
      </c>
      <c r="J4667" t="s">
        <v>643</v>
      </c>
      <c r="K4667" t="s">
        <v>11213</v>
      </c>
      <c r="L4667" t="s">
        <v>11175</v>
      </c>
      <c r="M4667" t="s">
        <v>11214</v>
      </c>
      <c r="N4667" t="s">
        <v>7001</v>
      </c>
      <c r="O4667" t="s">
        <v>7007</v>
      </c>
      <c r="P4667">
        <v>1068000</v>
      </c>
      <c r="Q4667" t="s">
        <v>6893</v>
      </c>
      <c r="R4667" t="s">
        <v>6779</v>
      </c>
      <c r="S4667" s="12"/>
      <c r="T4667" s="13"/>
      <c r="U4667" t="s">
        <v>6636</v>
      </c>
    </row>
    <row r="4668" spans="1:21" x14ac:dyDescent="0.25">
      <c r="A4668" t="s">
        <v>6637</v>
      </c>
      <c r="B4668" s="12">
        <v>43396</v>
      </c>
      <c r="C4668" t="s">
        <v>11211</v>
      </c>
      <c r="D4668" s="11">
        <v>46220.6553472222</v>
      </c>
      <c r="E4668" t="s">
        <v>11212</v>
      </c>
      <c r="F4668" t="s">
        <v>6617</v>
      </c>
      <c r="G4668" t="s">
        <v>8494</v>
      </c>
      <c r="H4668" t="s">
        <v>6446</v>
      </c>
      <c r="I4668" t="s">
        <v>55</v>
      </c>
      <c r="J4668" t="s">
        <v>643</v>
      </c>
      <c r="K4668" t="s">
        <v>11213</v>
      </c>
      <c r="L4668" t="s">
        <v>11175</v>
      </c>
      <c r="M4668" t="s">
        <v>11214</v>
      </c>
      <c r="N4668" t="s">
        <v>7001</v>
      </c>
      <c r="O4668" t="s">
        <v>7007</v>
      </c>
      <c r="P4668">
        <v>1068000</v>
      </c>
      <c r="Q4668" t="s">
        <v>6893</v>
      </c>
      <c r="R4668" t="s">
        <v>6779</v>
      </c>
      <c r="S4668" s="12"/>
      <c r="T4668" s="13"/>
      <c r="U4668" t="s">
        <v>6636</v>
      </c>
    </row>
    <row r="4669" spans="1:21" x14ac:dyDescent="0.25">
      <c r="A4669" t="s">
        <v>6637</v>
      </c>
      <c r="B4669" s="12">
        <v>43396</v>
      </c>
      <c r="C4669" t="s">
        <v>11211</v>
      </c>
      <c r="D4669" s="11">
        <v>46220.6553472222</v>
      </c>
      <c r="E4669" t="s">
        <v>11212</v>
      </c>
      <c r="F4669" t="s">
        <v>6617</v>
      </c>
      <c r="G4669" t="s">
        <v>8495</v>
      </c>
      <c r="H4669" t="s">
        <v>6446</v>
      </c>
      <c r="I4669" t="s">
        <v>55</v>
      </c>
      <c r="J4669" t="s">
        <v>643</v>
      </c>
      <c r="K4669" t="s">
        <v>11213</v>
      </c>
      <c r="L4669" t="s">
        <v>11175</v>
      </c>
      <c r="M4669" t="s">
        <v>11214</v>
      </c>
      <c r="N4669" t="s">
        <v>7001</v>
      </c>
      <c r="O4669" t="s">
        <v>7007</v>
      </c>
      <c r="P4669">
        <v>1068000</v>
      </c>
      <c r="Q4669" t="s">
        <v>6893</v>
      </c>
      <c r="R4669" t="s">
        <v>6779</v>
      </c>
      <c r="S4669" s="12"/>
      <c r="T4669" s="13"/>
      <c r="U4669" t="s">
        <v>6636</v>
      </c>
    </row>
    <row r="4670" spans="1:21" x14ac:dyDescent="0.25">
      <c r="A4670" t="s">
        <v>6637</v>
      </c>
      <c r="B4670" s="12">
        <v>43396</v>
      </c>
      <c r="C4670" t="s">
        <v>11211</v>
      </c>
      <c r="D4670" s="11">
        <v>46220.6553472222</v>
      </c>
      <c r="E4670" t="s">
        <v>11212</v>
      </c>
      <c r="F4670" t="s">
        <v>6617</v>
      </c>
      <c r="G4670" t="s">
        <v>8496</v>
      </c>
      <c r="H4670" t="s">
        <v>6446</v>
      </c>
      <c r="I4670" t="s">
        <v>55</v>
      </c>
      <c r="J4670" t="s">
        <v>643</v>
      </c>
      <c r="K4670" t="s">
        <v>11213</v>
      </c>
      <c r="L4670" t="s">
        <v>11175</v>
      </c>
      <c r="M4670" t="s">
        <v>11214</v>
      </c>
      <c r="N4670" t="s">
        <v>7001</v>
      </c>
      <c r="O4670" t="s">
        <v>7007</v>
      </c>
      <c r="P4670">
        <v>1068000</v>
      </c>
      <c r="Q4670" t="s">
        <v>6893</v>
      </c>
      <c r="R4670" t="s">
        <v>6779</v>
      </c>
      <c r="S4670" s="12"/>
      <c r="T4670" s="13"/>
      <c r="U4670" t="s">
        <v>6636</v>
      </c>
    </row>
    <row r="4671" spans="1:21" x14ac:dyDescent="0.25">
      <c r="A4671" t="s">
        <v>6637</v>
      </c>
      <c r="B4671" s="12">
        <v>43396</v>
      </c>
      <c r="C4671" t="s">
        <v>11211</v>
      </c>
      <c r="D4671" s="11">
        <v>46220.6553472222</v>
      </c>
      <c r="E4671" t="s">
        <v>11212</v>
      </c>
      <c r="F4671" t="s">
        <v>6617</v>
      </c>
      <c r="G4671" t="s">
        <v>8497</v>
      </c>
      <c r="H4671" t="s">
        <v>6446</v>
      </c>
      <c r="I4671" t="s">
        <v>55</v>
      </c>
      <c r="J4671" t="s">
        <v>643</v>
      </c>
      <c r="K4671" t="s">
        <v>11213</v>
      </c>
      <c r="L4671" t="s">
        <v>11175</v>
      </c>
      <c r="M4671" t="s">
        <v>11214</v>
      </c>
      <c r="N4671" t="s">
        <v>7001</v>
      </c>
      <c r="O4671" t="s">
        <v>7007</v>
      </c>
      <c r="P4671">
        <v>1068000</v>
      </c>
      <c r="Q4671" t="s">
        <v>6893</v>
      </c>
      <c r="R4671" t="s">
        <v>6779</v>
      </c>
      <c r="S4671" s="12"/>
      <c r="T4671" s="13"/>
      <c r="U4671" t="s">
        <v>6636</v>
      </c>
    </row>
    <row r="4672" spans="1:21" x14ac:dyDescent="0.25">
      <c r="A4672" t="s">
        <v>6619</v>
      </c>
      <c r="B4672" s="12">
        <v>43396</v>
      </c>
      <c r="C4672" t="s">
        <v>11211</v>
      </c>
      <c r="D4672" s="11">
        <v>46220.869178240697</v>
      </c>
      <c r="E4672" t="s">
        <v>11212</v>
      </c>
      <c r="F4672" t="s">
        <v>6617</v>
      </c>
      <c r="G4672" t="s">
        <v>8490</v>
      </c>
      <c r="H4672" t="s">
        <v>6446</v>
      </c>
      <c r="I4672" t="s">
        <v>55</v>
      </c>
      <c r="J4672" t="s">
        <v>643</v>
      </c>
      <c r="K4672" t="s">
        <v>11213</v>
      </c>
      <c r="L4672" t="s">
        <v>11175</v>
      </c>
      <c r="M4672" t="s">
        <v>11214</v>
      </c>
      <c r="N4672" t="s">
        <v>7001</v>
      </c>
      <c r="O4672" t="s">
        <v>7007</v>
      </c>
      <c r="P4672">
        <v>1068000</v>
      </c>
      <c r="Q4672" t="s">
        <v>6893</v>
      </c>
      <c r="R4672" t="s">
        <v>6779</v>
      </c>
      <c r="S4672" s="12"/>
      <c r="T4672" s="13"/>
      <c r="U4672" t="s">
        <v>6636</v>
      </c>
    </row>
    <row r="4673" spans="1:21" x14ac:dyDescent="0.25">
      <c r="A4673" t="s">
        <v>6619</v>
      </c>
      <c r="B4673" s="12">
        <v>43396</v>
      </c>
      <c r="C4673" t="s">
        <v>11211</v>
      </c>
      <c r="D4673" s="11">
        <v>46220.869178240697</v>
      </c>
      <c r="E4673" t="s">
        <v>11212</v>
      </c>
      <c r="F4673" t="s">
        <v>6617</v>
      </c>
      <c r="G4673" t="s">
        <v>8491</v>
      </c>
      <c r="H4673" t="s">
        <v>6446</v>
      </c>
      <c r="I4673" t="s">
        <v>55</v>
      </c>
      <c r="J4673" t="s">
        <v>643</v>
      </c>
      <c r="K4673" t="s">
        <v>11213</v>
      </c>
      <c r="L4673" t="s">
        <v>11175</v>
      </c>
      <c r="M4673" t="s">
        <v>11214</v>
      </c>
      <c r="N4673" t="s">
        <v>7001</v>
      </c>
      <c r="O4673" t="s">
        <v>7007</v>
      </c>
      <c r="P4673">
        <v>1068000</v>
      </c>
      <c r="Q4673" t="s">
        <v>6893</v>
      </c>
      <c r="R4673" t="s">
        <v>6779</v>
      </c>
      <c r="S4673" s="12"/>
      <c r="T4673" s="13"/>
      <c r="U4673" t="s">
        <v>6636</v>
      </c>
    </row>
    <row r="4674" spans="1:21" x14ac:dyDescent="0.25">
      <c r="A4674" t="s">
        <v>6619</v>
      </c>
      <c r="B4674" s="12">
        <v>43396</v>
      </c>
      <c r="C4674" t="s">
        <v>11211</v>
      </c>
      <c r="D4674" s="11">
        <v>46220.869178240697</v>
      </c>
      <c r="E4674" t="s">
        <v>11212</v>
      </c>
      <c r="F4674" t="s">
        <v>6617</v>
      </c>
      <c r="G4674" t="s">
        <v>8492</v>
      </c>
      <c r="H4674" t="s">
        <v>6446</v>
      </c>
      <c r="I4674" t="s">
        <v>55</v>
      </c>
      <c r="J4674" t="s">
        <v>643</v>
      </c>
      <c r="K4674" t="s">
        <v>11213</v>
      </c>
      <c r="L4674" t="s">
        <v>11175</v>
      </c>
      <c r="M4674" t="s">
        <v>11214</v>
      </c>
      <c r="N4674" t="s">
        <v>7001</v>
      </c>
      <c r="O4674" t="s">
        <v>7007</v>
      </c>
      <c r="P4674">
        <v>1068000</v>
      </c>
      <c r="Q4674" t="s">
        <v>6893</v>
      </c>
      <c r="R4674" t="s">
        <v>6779</v>
      </c>
      <c r="S4674" s="12"/>
      <c r="T4674" s="13"/>
      <c r="U4674" t="s">
        <v>6636</v>
      </c>
    </row>
    <row r="4675" spans="1:21" x14ac:dyDescent="0.25">
      <c r="A4675" t="s">
        <v>6619</v>
      </c>
      <c r="B4675" s="12">
        <v>43396</v>
      </c>
      <c r="C4675" t="s">
        <v>11211</v>
      </c>
      <c r="D4675" s="11">
        <v>46220.869178240697</v>
      </c>
      <c r="E4675" t="s">
        <v>11212</v>
      </c>
      <c r="F4675" t="s">
        <v>6617</v>
      </c>
      <c r="G4675" t="s">
        <v>8493</v>
      </c>
      <c r="H4675" t="s">
        <v>6446</v>
      </c>
      <c r="I4675" t="s">
        <v>55</v>
      </c>
      <c r="J4675" t="s">
        <v>643</v>
      </c>
      <c r="K4675" t="s">
        <v>11213</v>
      </c>
      <c r="L4675" t="s">
        <v>11175</v>
      </c>
      <c r="M4675" t="s">
        <v>11214</v>
      </c>
      <c r="N4675" t="s">
        <v>7001</v>
      </c>
      <c r="O4675" t="s">
        <v>7007</v>
      </c>
      <c r="P4675">
        <v>1068000</v>
      </c>
      <c r="Q4675" t="s">
        <v>6893</v>
      </c>
      <c r="R4675" t="s">
        <v>6779</v>
      </c>
      <c r="S4675" s="12"/>
      <c r="T4675" s="13"/>
      <c r="U4675" t="s">
        <v>6636</v>
      </c>
    </row>
    <row r="4676" spans="1:21" x14ac:dyDescent="0.25">
      <c r="A4676" t="s">
        <v>6619</v>
      </c>
      <c r="B4676" s="12">
        <v>43396</v>
      </c>
      <c r="C4676" t="s">
        <v>11211</v>
      </c>
      <c r="D4676" s="11">
        <v>46220.869178240697</v>
      </c>
      <c r="E4676" t="s">
        <v>11212</v>
      </c>
      <c r="F4676" t="s">
        <v>6617</v>
      </c>
      <c r="G4676" t="s">
        <v>8494</v>
      </c>
      <c r="H4676" t="s">
        <v>6446</v>
      </c>
      <c r="I4676" t="s">
        <v>55</v>
      </c>
      <c r="J4676" t="s">
        <v>643</v>
      </c>
      <c r="K4676" t="s">
        <v>11213</v>
      </c>
      <c r="L4676" t="s">
        <v>11175</v>
      </c>
      <c r="M4676" t="s">
        <v>11214</v>
      </c>
      <c r="N4676" t="s">
        <v>7001</v>
      </c>
      <c r="O4676" t="s">
        <v>7007</v>
      </c>
      <c r="P4676">
        <v>1068000</v>
      </c>
      <c r="Q4676" t="s">
        <v>6893</v>
      </c>
      <c r="R4676" t="s">
        <v>6779</v>
      </c>
      <c r="S4676" s="12"/>
      <c r="T4676" s="13"/>
      <c r="U4676" t="s">
        <v>6636</v>
      </c>
    </row>
    <row r="4677" spans="1:21" x14ac:dyDescent="0.25">
      <c r="A4677" t="s">
        <v>6619</v>
      </c>
      <c r="B4677" s="12">
        <v>43396</v>
      </c>
      <c r="C4677" t="s">
        <v>11211</v>
      </c>
      <c r="D4677" s="11">
        <v>46220.869178240697</v>
      </c>
      <c r="E4677" t="s">
        <v>11212</v>
      </c>
      <c r="F4677" t="s">
        <v>6617</v>
      </c>
      <c r="G4677" t="s">
        <v>8495</v>
      </c>
      <c r="H4677" t="s">
        <v>6446</v>
      </c>
      <c r="I4677" t="s">
        <v>55</v>
      </c>
      <c r="J4677" t="s">
        <v>643</v>
      </c>
      <c r="K4677" t="s">
        <v>11213</v>
      </c>
      <c r="L4677" t="s">
        <v>11175</v>
      </c>
      <c r="M4677" t="s">
        <v>11214</v>
      </c>
      <c r="N4677" t="s">
        <v>7001</v>
      </c>
      <c r="O4677" t="s">
        <v>7007</v>
      </c>
      <c r="P4677">
        <v>1068000</v>
      </c>
      <c r="Q4677" t="s">
        <v>6893</v>
      </c>
      <c r="R4677" t="s">
        <v>6779</v>
      </c>
      <c r="S4677" s="12"/>
      <c r="T4677" s="13"/>
      <c r="U4677" t="s">
        <v>6636</v>
      </c>
    </row>
    <row r="4678" spans="1:21" x14ac:dyDescent="0.25">
      <c r="A4678" t="s">
        <v>6619</v>
      </c>
      <c r="B4678" s="12">
        <v>43396</v>
      </c>
      <c r="C4678" t="s">
        <v>11211</v>
      </c>
      <c r="D4678" s="11">
        <v>46220.869178240697</v>
      </c>
      <c r="E4678" t="s">
        <v>11212</v>
      </c>
      <c r="F4678" t="s">
        <v>6617</v>
      </c>
      <c r="G4678" t="s">
        <v>8496</v>
      </c>
      <c r="H4678" t="s">
        <v>6446</v>
      </c>
      <c r="I4678" t="s">
        <v>55</v>
      </c>
      <c r="J4678" t="s">
        <v>643</v>
      </c>
      <c r="K4678" t="s">
        <v>11213</v>
      </c>
      <c r="L4678" t="s">
        <v>11175</v>
      </c>
      <c r="M4678" t="s">
        <v>11214</v>
      </c>
      <c r="N4678" t="s">
        <v>7001</v>
      </c>
      <c r="O4678" t="s">
        <v>7007</v>
      </c>
      <c r="P4678">
        <v>1068000</v>
      </c>
      <c r="Q4678" t="s">
        <v>6893</v>
      </c>
      <c r="R4678" t="s">
        <v>6779</v>
      </c>
      <c r="S4678" s="12"/>
      <c r="T4678" s="13"/>
      <c r="U4678" t="s">
        <v>6636</v>
      </c>
    </row>
    <row r="4679" spans="1:21" x14ac:dyDescent="0.25">
      <c r="A4679" t="s">
        <v>6619</v>
      </c>
      <c r="B4679" s="12">
        <v>43396</v>
      </c>
      <c r="C4679" t="s">
        <v>11211</v>
      </c>
      <c r="D4679" s="11">
        <v>46220.869178240697</v>
      </c>
      <c r="E4679" t="s">
        <v>11212</v>
      </c>
      <c r="F4679" t="s">
        <v>6617</v>
      </c>
      <c r="G4679" t="s">
        <v>8497</v>
      </c>
      <c r="H4679" t="s">
        <v>6446</v>
      </c>
      <c r="I4679" t="s">
        <v>55</v>
      </c>
      <c r="J4679" t="s">
        <v>643</v>
      </c>
      <c r="K4679" t="s">
        <v>11213</v>
      </c>
      <c r="L4679" t="s">
        <v>11175</v>
      </c>
      <c r="M4679" t="s">
        <v>11214</v>
      </c>
      <c r="N4679" t="s">
        <v>7001</v>
      </c>
      <c r="O4679" t="s">
        <v>7007</v>
      </c>
      <c r="P4679">
        <v>1068000</v>
      </c>
      <c r="Q4679" t="s">
        <v>6893</v>
      </c>
      <c r="R4679" t="s">
        <v>6779</v>
      </c>
      <c r="S4679" s="12"/>
      <c r="T4679" s="13"/>
      <c r="U4679" t="s">
        <v>6636</v>
      </c>
    </row>
    <row r="4680" spans="1:21" x14ac:dyDescent="0.25">
      <c r="A4680" t="s">
        <v>6637</v>
      </c>
      <c r="B4680" s="12">
        <v>41538</v>
      </c>
      <c r="C4680" t="s">
        <v>11215</v>
      </c>
      <c r="D4680" s="11">
        <v>46184.361689814803</v>
      </c>
      <c r="E4680" t="s">
        <v>11216</v>
      </c>
      <c r="F4680" t="s">
        <v>6617</v>
      </c>
      <c r="G4680" t="s">
        <v>11217</v>
      </c>
      <c r="H4680" t="s">
        <v>6488</v>
      </c>
      <c r="I4680" t="s">
        <v>55</v>
      </c>
      <c r="J4680" t="s">
        <v>176</v>
      </c>
      <c r="K4680" t="s">
        <v>11218</v>
      </c>
      <c r="L4680" t="s">
        <v>11219</v>
      </c>
      <c r="M4680" t="s">
        <v>11220</v>
      </c>
      <c r="N4680" t="s">
        <v>7001</v>
      </c>
      <c r="O4680" t="s">
        <v>7176</v>
      </c>
      <c r="P4680">
        <v>1587000</v>
      </c>
      <c r="Q4680" t="s">
        <v>6636</v>
      </c>
      <c r="R4680" t="s">
        <v>6636</v>
      </c>
      <c r="S4680" s="12"/>
      <c r="T4680" s="13"/>
      <c r="U4680" t="s">
        <v>9005</v>
      </c>
    </row>
    <row r="4681" spans="1:21" x14ac:dyDescent="0.25">
      <c r="A4681" t="s">
        <v>6637</v>
      </c>
      <c r="B4681" s="12">
        <v>41538</v>
      </c>
      <c r="C4681" t="s">
        <v>11215</v>
      </c>
      <c r="D4681" s="11">
        <v>46184.361689814803</v>
      </c>
      <c r="E4681" t="s">
        <v>11216</v>
      </c>
      <c r="F4681" t="s">
        <v>6617</v>
      </c>
      <c r="G4681" t="s">
        <v>11221</v>
      </c>
      <c r="H4681" t="s">
        <v>6488</v>
      </c>
      <c r="I4681" t="s">
        <v>55</v>
      </c>
      <c r="J4681" t="s">
        <v>176</v>
      </c>
      <c r="K4681" t="s">
        <v>11218</v>
      </c>
      <c r="L4681" t="s">
        <v>11219</v>
      </c>
      <c r="M4681" t="s">
        <v>11220</v>
      </c>
      <c r="N4681" t="s">
        <v>7001</v>
      </c>
      <c r="O4681" t="s">
        <v>7176</v>
      </c>
      <c r="P4681">
        <v>1587000</v>
      </c>
      <c r="Q4681" t="s">
        <v>6636</v>
      </c>
      <c r="R4681" t="s">
        <v>6636</v>
      </c>
      <c r="S4681" s="12"/>
      <c r="T4681" s="13"/>
      <c r="U4681" t="s">
        <v>9005</v>
      </c>
    </row>
    <row r="4682" spans="1:21" x14ac:dyDescent="0.25">
      <c r="A4682" t="s">
        <v>6637</v>
      </c>
      <c r="B4682" s="12">
        <v>41538</v>
      </c>
      <c r="C4682" t="s">
        <v>11215</v>
      </c>
      <c r="D4682" s="11">
        <v>46184.361689814803</v>
      </c>
      <c r="E4682" t="s">
        <v>11216</v>
      </c>
      <c r="F4682" t="s">
        <v>6617</v>
      </c>
      <c r="G4682" t="s">
        <v>11222</v>
      </c>
      <c r="H4682" t="s">
        <v>6488</v>
      </c>
      <c r="I4682" t="s">
        <v>55</v>
      </c>
      <c r="J4682" t="s">
        <v>176</v>
      </c>
      <c r="K4682" t="s">
        <v>11218</v>
      </c>
      <c r="L4682" t="s">
        <v>11219</v>
      </c>
      <c r="M4682" t="s">
        <v>11220</v>
      </c>
      <c r="N4682" t="s">
        <v>7001</v>
      </c>
      <c r="O4682" t="s">
        <v>7176</v>
      </c>
      <c r="P4682">
        <v>1587000</v>
      </c>
      <c r="Q4682" t="s">
        <v>6636</v>
      </c>
      <c r="R4682" t="s">
        <v>6636</v>
      </c>
      <c r="S4682" s="12"/>
      <c r="T4682" s="13"/>
      <c r="U4682" t="s">
        <v>9005</v>
      </c>
    </row>
    <row r="4683" spans="1:21" x14ac:dyDescent="0.25">
      <c r="A4683" t="s">
        <v>6637</v>
      </c>
      <c r="B4683" s="12">
        <v>41538</v>
      </c>
      <c r="C4683" t="s">
        <v>11215</v>
      </c>
      <c r="D4683" s="11">
        <v>46184.361689814803</v>
      </c>
      <c r="E4683" t="s">
        <v>11216</v>
      </c>
      <c r="F4683" t="s">
        <v>6617</v>
      </c>
      <c r="G4683" t="s">
        <v>11223</v>
      </c>
      <c r="H4683" t="s">
        <v>6488</v>
      </c>
      <c r="I4683" t="s">
        <v>55</v>
      </c>
      <c r="J4683" t="s">
        <v>176</v>
      </c>
      <c r="K4683" t="s">
        <v>11218</v>
      </c>
      <c r="L4683" t="s">
        <v>11219</v>
      </c>
      <c r="M4683" t="s">
        <v>11220</v>
      </c>
      <c r="N4683" t="s">
        <v>7001</v>
      </c>
      <c r="O4683" t="s">
        <v>7176</v>
      </c>
      <c r="P4683">
        <v>1587000</v>
      </c>
      <c r="Q4683" t="s">
        <v>6636</v>
      </c>
      <c r="R4683" t="s">
        <v>6636</v>
      </c>
      <c r="S4683" s="12"/>
      <c r="T4683" s="13"/>
      <c r="U4683" t="s">
        <v>9005</v>
      </c>
    </row>
    <row r="4684" spans="1:21" x14ac:dyDescent="0.25">
      <c r="A4684" t="s">
        <v>6619</v>
      </c>
      <c r="B4684" s="12">
        <v>41538</v>
      </c>
      <c r="C4684" t="s">
        <v>11215</v>
      </c>
      <c r="D4684" s="11">
        <v>46184.543923611098</v>
      </c>
      <c r="E4684" t="s">
        <v>11216</v>
      </c>
      <c r="F4684" t="s">
        <v>6617</v>
      </c>
      <c r="G4684" t="s">
        <v>11217</v>
      </c>
      <c r="H4684" t="s">
        <v>6488</v>
      </c>
      <c r="I4684" t="s">
        <v>55</v>
      </c>
      <c r="J4684" t="s">
        <v>176</v>
      </c>
      <c r="K4684" t="s">
        <v>11218</v>
      </c>
      <c r="L4684" t="s">
        <v>11219</v>
      </c>
      <c r="M4684" t="s">
        <v>11220</v>
      </c>
      <c r="N4684" t="s">
        <v>7001</v>
      </c>
      <c r="O4684" t="s">
        <v>7176</v>
      </c>
      <c r="P4684">
        <v>1587000</v>
      </c>
      <c r="Q4684" t="s">
        <v>6636</v>
      </c>
      <c r="R4684" t="s">
        <v>6636</v>
      </c>
      <c r="S4684" s="12"/>
      <c r="T4684" s="13"/>
      <c r="U4684" t="s">
        <v>9005</v>
      </c>
    </row>
    <row r="4685" spans="1:21" x14ac:dyDescent="0.25">
      <c r="A4685" t="s">
        <v>6619</v>
      </c>
      <c r="B4685" s="12">
        <v>41538</v>
      </c>
      <c r="C4685" t="s">
        <v>11215</v>
      </c>
      <c r="D4685" s="11">
        <v>46184.543923611098</v>
      </c>
      <c r="E4685" t="s">
        <v>11216</v>
      </c>
      <c r="F4685" t="s">
        <v>6617</v>
      </c>
      <c r="G4685" t="s">
        <v>11221</v>
      </c>
      <c r="H4685" t="s">
        <v>6488</v>
      </c>
      <c r="I4685" t="s">
        <v>55</v>
      </c>
      <c r="J4685" t="s">
        <v>176</v>
      </c>
      <c r="K4685" t="s">
        <v>11218</v>
      </c>
      <c r="L4685" t="s">
        <v>11219</v>
      </c>
      <c r="M4685" t="s">
        <v>11220</v>
      </c>
      <c r="N4685" t="s">
        <v>7001</v>
      </c>
      <c r="O4685" t="s">
        <v>7176</v>
      </c>
      <c r="P4685">
        <v>1587000</v>
      </c>
      <c r="Q4685" t="s">
        <v>6636</v>
      </c>
      <c r="R4685" t="s">
        <v>6636</v>
      </c>
      <c r="S4685" s="12"/>
      <c r="T4685" s="13"/>
      <c r="U4685" t="s">
        <v>9005</v>
      </c>
    </row>
    <row r="4686" spans="1:21" x14ac:dyDescent="0.25">
      <c r="A4686" t="s">
        <v>6619</v>
      </c>
      <c r="B4686" s="12">
        <v>41538</v>
      </c>
      <c r="C4686" t="s">
        <v>11215</v>
      </c>
      <c r="D4686" s="11">
        <v>46184.543923611098</v>
      </c>
      <c r="E4686" t="s">
        <v>11216</v>
      </c>
      <c r="F4686" t="s">
        <v>6617</v>
      </c>
      <c r="G4686" t="s">
        <v>11222</v>
      </c>
      <c r="H4686" t="s">
        <v>6488</v>
      </c>
      <c r="I4686" t="s">
        <v>55</v>
      </c>
      <c r="J4686" t="s">
        <v>176</v>
      </c>
      <c r="K4686" t="s">
        <v>11218</v>
      </c>
      <c r="L4686" t="s">
        <v>11219</v>
      </c>
      <c r="M4686" t="s">
        <v>11220</v>
      </c>
      <c r="N4686" t="s">
        <v>7001</v>
      </c>
      <c r="O4686" t="s">
        <v>7176</v>
      </c>
      <c r="P4686">
        <v>1587000</v>
      </c>
      <c r="Q4686" t="s">
        <v>6636</v>
      </c>
      <c r="R4686" t="s">
        <v>6636</v>
      </c>
      <c r="S4686" s="12"/>
      <c r="T4686" s="13"/>
      <c r="U4686" t="s">
        <v>9005</v>
      </c>
    </row>
    <row r="4687" spans="1:21" x14ac:dyDescent="0.25">
      <c r="A4687" t="s">
        <v>6619</v>
      </c>
      <c r="B4687" s="12">
        <v>41538</v>
      </c>
      <c r="C4687" t="s">
        <v>11215</v>
      </c>
      <c r="D4687" s="11">
        <v>46184.543923611098</v>
      </c>
      <c r="E4687" t="s">
        <v>11216</v>
      </c>
      <c r="F4687" t="s">
        <v>6617</v>
      </c>
      <c r="G4687" t="s">
        <v>11223</v>
      </c>
      <c r="H4687" t="s">
        <v>6488</v>
      </c>
      <c r="I4687" t="s">
        <v>55</v>
      </c>
      <c r="J4687" t="s">
        <v>176</v>
      </c>
      <c r="K4687" t="s">
        <v>11218</v>
      </c>
      <c r="L4687" t="s">
        <v>11219</v>
      </c>
      <c r="M4687" t="s">
        <v>11220</v>
      </c>
      <c r="N4687" t="s">
        <v>7001</v>
      </c>
      <c r="O4687" t="s">
        <v>7176</v>
      </c>
      <c r="P4687">
        <v>1587000</v>
      </c>
      <c r="Q4687" t="s">
        <v>6636</v>
      </c>
      <c r="R4687" t="s">
        <v>6636</v>
      </c>
      <c r="S4687" s="12"/>
      <c r="T4687" s="13"/>
      <c r="U4687" t="s">
        <v>9005</v>
      </c>
    </row>
    <row r="4688" spans="1:21" x14ac:dyDescent="0.25">
      <c r="A4688" t="s">
        <v>6637</v>
      </c>
      <c r="B4688" s="12">
        <v>41572</v>
      </c>
      <c r="C4688" t="s">
        <v>11224</v>
      </c>
      <c r="D4688" s="11">
        <v>46184.683738425898</v>
      </c>
      <c r="E4688" t="s">
        <v>11225</v>
      </c>
      <c r="F4688" t="s">
        <v>6617</v>
      </c>
      <c r="G4688" t="s">
        <v>11226</v>
      </c>
      <c r="H4688" t="s">
        <v>6488</v>
      </c>
      <c r="I4688" t="s">
        <v>55</v>
      </c>
      <c r="J4688" t="s">
        <v>164</v>
      </c>
      <c r="K4688" t="s">
        <v>11227</v>
      </c>
      <c r="L4688" t="s">
        <v>11228</v>
      </c>
      <c r="M4688" t="s">
        <v>11229</v>
      </c>
      <c r="N4688" t="s">
        <v>7506</v>
      </c>
      <c r="O4688" t="s">
        <v>8076</v>
      </c>
      <c r="P4688">
        <v>3449990</v>
      </c>
      <c r="Q4688" t="s">
        <v>6636</v>
      </c>
      <c r="R4688" t="s">
        <v>6636</v>
      </c>
      <c r="S4688" s="12"/>
      <c r="T4688" s="13"/>
      <c r="U4688" t="s">
        <v>6708</v>
      </c>
    </row>
    <row r="4689" spans="1:21" x14ac:dyDescent="0.25">
      <c r="A4689" t="s">
        <v>6637</v>
      </c>
      <c r="B4689" s="12">
        <v>41572</v>
      </c>
      <c r="C4689" t="s">
        <v>11224</v>
      </c>
      <c r="D4689" s="11">
        <v>46184.683738425898</v>
      </c>
      <c r="E4689" t="s">
        <v>11225</v>
      </c>
      <c r="F4689" t="s">
        <v>6617</v>
      </c>
      <c r="G4689" t="s">
        <v>11230</v>
      </c>
      <c r="H4689" t="s">
        <v>6488</v>
      </c>
      <c r="I4689" t="s">
        <v>55</v>
      </c>
      <c r="J4689" t="s">
        <v>164</v>
      </c>
      <c r="K4689" t="s">
        <v>11227</v>
      </c>
      <c r="L4689" t="s">
        <v>11228</v>
      </c>
      <c r="M4689" t="s">
        <v>11229</v>
      </c>
      <c r="N4689" t="s">
        <v>7506</v>
      </c>
      <c r="O4689" t="s">
        <v>8076</v>
      </c>
      <c r="P4689">
        <v>3449990</v>
      </c>
      <c r="Q4689" t="s">
        <v>6636</v>
      </c>
      <c r="R4689" t="s">
        <v>6636</v>
      </c>
      <c r="S4689" s="12"/>
      <c r="T4689" s="13"/>
      <c r="U4689" t="s">
        <v>6708</v>
      </c>
    </row>
    <row r="4690" spans="1:21" x14ac:dyDescent="0.25">
      <c r="A4690" t="s">
        <v>6619</v>
      </c>
      <c r="B4690" s="12">
        <v>41572</v>
      </c>
      <c r="C4690" t="s">
        <v>11224</v>
      </c>
      <c r="D4690" s="11">
        <v>46184.774097222202</v>
      </c>
      <c r="E4690" t="s">
        <v>11225</v>
      </c>
      <c r="F4690" t="s">
        <v>6617</v>
      </c>
      <c r="G4690" t="s">
        <v>11226</v>
      </c>
      <c r="H4690" t="s">
        <v>6488</v>
      </c>
      <c r="I4690" t="s">
        <v>55</v>
      </c>
      <c r="J4690" t="s">
        <v>164</v>
      </c>
      <c r="K4690" t="s">
        <v>11227</v>
      </c>
      <c r="L4690" t="s">
        <v>11228</v>
      </c>
      <c r="M4690" t="s">
        <v>11229</v>
      </c>
      <c r="N4690" t="s">
        <v>7506</v>
      </c>
      <c r="O4690" t="s">
        <v>8076</v>
      </c>
      <c r="P4690">
        <v>3449990</v>
      </c>
      <c r="Q4690" t="s">
        <v>6636</v>
      </c>
      <c r="R4690" t="s">
        <v>6636</v>
      </c>
      <c r="S4690" s="12"/>
      <c r="T4690" s="13"/>
      <c r="U4690" t="s">
        <v>6708</v>
      </c>
    </row>
    <row r="4691" spans="1:21" x14ac:dyDescent="0.25">
      <c r="A4691" t="s">
        <v>6619</v>
      </c>
      <c r="B4691" s="12">
        <v>41572</v>
      </c>
      <c r="C4691" t="s">
        <v>11224</v>
      </c>
      <c r="D4691" s="11">
        <v>46184.774097222202</v>
      </c>
      <c r="E4691" t="s">
        <v>11225</v>
      </c>
      <c r="F4691" t="s">
        <v>6617</v>
      </c>
      <c r="G4691" t="s">
        <v>11230</v>
      </c>
      <c r="H4691" t="s">
        <v>6488</v>
      </c>
      <c r="I4691" t="s">
        <v>55</v>
      </c>
      <c r="J4691" t="s">
        <v>164</v>
      </c>
      <c r="K4691" t="s">
        <v>11227</v>
      </c>
      <c r="L4691" t="s">
        <v>11228</v>
      </c>
      <c r="M4691" t="s">
        <v>11229</v>
      </c>
      <c r="N4691" t="s">
        <v>7506</v>
      </c>
      <c r="O4691" t="s">
        <v>8076</v>
      </c>
      <c r="P4691">
        <v>3449990</v>
      </c>
      <c r="Q4691" t="s">
        <v>6636</v>
      </c>
      <c r="R4691" t="s">
        <v>6636</v>
      </c>
      <c r="S4691" s="12"/>
      <c r="T4691" s="13"/>
      <c r="U4691" t="s">
        <v>6708</v>
      </c>
    </row>
    <row r="4692" spans="1:21" x14ac:dyDescent="0.25">
      <c r="A4692" t="s">
        <v>6637</v>
      </c>
      <c r="B4692" s="12">
        <v>42071</v>
      </c>
      <c r="C4692" t="s">
        <v>11231</v>
      </c>
      <c r="D4692" s="11">
        <v>46185.390625</v>
      </c>
      <c r="E4692" t="s">
        <v>11232</v>
      </c>
      <c r="F4692" t="s">
        <v>6617</v>
      </c>
      <c r="G4692" t="s">
        <v>11217</v>
      </c>
      <c r="H4692" t="s">
        <v>6488</v>
      </c>
      <c r="I4692" t="s">
        <v>65</v>
      </c>
      <c r="J4692" t="s">
        <v>132</v>
      </c>
      <c r="K4692" t="s">
        <v>11233</v>
      </c>
      <c r="L4692" t="s">
        <v>11219</v>
      </c>
      <c r="M4692" t="s">
        <v>11234</v>
      </c>
      <c r="N4692" t="s">
        <v>7001</v>
      </c>
      <c r="O4692" t="s">
        <v>7002</v>
      </c>
      <c r="P4692">
        <v>2128000</v>
      </c>
      <c r="Q4692" t="s">
        <v>6893</v>
      </c>
      <c r="R4692" t="s">
        <v>7109</v>
      </c>
      <c r="S4692" s="12"/>
      <c r="T4692" s="13"/>
      <c r="U4692" t="s">
        <v>9102</v>
      </c>
    </row>
    <row r="4693" spans="1:21" x14ac:dyDescent="0.25">
      <c r="A4693" t="s">
        <v>6637</v>
      </c>
      <c r="B4693" s="12">
        <v>42071</v>
      </c>
      <c r="C4693" t="s">
        <v>11231</v>
      </c>
      <c r="D4693" s="11">
        <v>46185.390625</v>
      </c>
      <c r="E4693" t="s">
        <v>11232</v>
      </c>
      <c r="F4693" t="s">
        <v>6617</v>
      </c>
      <c r="G4693" t="s">
        <v>11221</v>
      </c>
      <c r="H4693" t="s">
        <v>6488</v>
      </c>
      <c r="I4693" t="s">
        <v>65</v>
      </c>
      <c r="J4693" t="s">
        <v>132</v>
      </c>
      <c r="K4693" t="s">
        <v>11233</v>
      </c>
      <c r="L4693" t="s">
        <v>11219</v>
      </c>
      <c r="M4693" t="s">
        <v>11234</v>
      </c>
      <c r="N4693" t="s">
        <v>7001</v>
      </c>
      <c r="O4693" t="s">
        <v>7002</v>
      </c>
      <c r="P4693">
        <v>2128000</v>
      </c>
      <c r="Q4693" t="s">
        <v>6893</v>
      </c>
      <c r="R4693" t="s">
        <v>7109</v>
      </c>
      <c r="S4693" s="12"/>
      <c r="T4693" s="13"/>
      <c r="U4693" t="s">
        <v>9102</v>
      </c>
    </row>
    <row r="4694" spans="1:21" x14ac:dyDescent="0.25">
      <c r="A4694" t="s">
        <v>6637</v>
      </c>
      <c r="B4694" s="12">
        <v>42071</v>
      </c>
      <c r="C4694" t="s">
        <v>11231</v>
      </c>
      <c r="D4694" s="11">
        <v>46185.390625</v>
      </c>
      <c r="E4694" t="s">
        <v>11232</v>
      </c>
      <c r="F4694" t="s">
        <v>6617</v>
      </c>
      <c r="G4694" t="s">
        <v>11222</v>
      </c>
      <c r="H4694" t="s">
        <v>6488</v>
      </c>
      <c r="I4694" t="s">
        <v>65</v>
      </c>
      <c r="J4694" t="s">
        <v>132</v>
      </c>
      <c r="K4694" t="s">
        <v>11233</v>
      </c>
      <c r="L4694" t="s">
        <v>11219</v>
      </c>
      <c r="M4694" t="s">
        <v>11234</v>
      </c>
      <c r="N4694" t="s">
        <v>7001</v>
      </c>
      <c r="O4694" t="s">
        <v>7002</v>
      </c>
      <c r="P4694">
        <v>2128000</v>
      </c>
      <c r="Q4694" t="s">
        <v>6893</v>
      </c>
      <c r="R4694" t="s">
        <v>7109</v>
      </c>
      <c r="S4694" s="12"/>
      <c r="T4694" s="13"/>
      <c r="U4694" t="s">
        <v>9102</v>
      </c>
    </row>
    <row r="4695" spans="1:21" x14ac:dyDescent="0.25">
      <c r="A4695" t="s">
        <v>6637</v>
      </c>
      <c r="B4695" s="12">
        <v>42071</v>
      </c>
      <c r="C4695" t="s">
        <v>11231</v>
      </c>
      <c r="D4695" s="11">
        <v>46185.390625</v>
      </c>
      <c r="E4695" t="s">
        <v>11232</v>
      </c>
      <c r="F4695" t="s">
        <v>6617</v>
      </c>
      <c r="G4695" t="s">
        <v>11223</v>
      </c>
      <c r="H4695" t="s">
        <v>6488</v>
      </c>
      <c r="I4695" t="s">
        <v>65</v>
      </c>
      <c r="J4695" t="s">
        <v>132</v>
      </c>
      <c r="K4695" t="s">
        <v>11233</v>
      </c>
      <c r="L4695" t="s">
        <v>11219</v>
      </c>
      <c r="M4695" t="s">
        <v>11234</v>
      </c>
      <c r="N4695" t="s">
        <v>7001</v>
      </c>
      <c r="O4695" t="s">
        <v>7002</v>
      </c>
      <c r="P4695">
        <v>2128000</v>
      </c>
      <c r="Q4695" t="s">
        <v>6893</v>
      </c>
      <c r="R4695" t="s">
        <v>7109</v>
      </c>
      <c r="S4695" s="12"/>
      <c r="T4695" s="13"/>
      <c r="U4695" t="s">
        <v>9102</v>
      </c>
    </row>
    <row r="4696" spans="1:21" x14ac:dyDescent="0.25">
      <c r="A4696" t="s">
        <v>6619</v>
      </c>
      <c r="B4696" s="12">
        <v>42071</v>
      </c>
      <c r="C4696" t="s">
        <v>11231</v>
      </c>
      <c r="D4696" s="11">
        <v>46192.647048611099</v>
      </c>
      <c r="E4696" t="s">
        <v>11232</v>
      </c>
      <c r="F4696" t="s">
        <v>6617</v>
      </c>
      <c r="G4696" t="s">
        <v>11217</v>
      </c>
      <c r="H4696" t="s">
        <v>6488</v>
      </c>
      <c r="I4696" t="s">
        <v>65</v>
      </c>
      <c r="J4696" t="s">
        <v>132</v>
      </c>
      <c r="K4696" t="s">
        <v>11233</v>
      </c>
      <c r="L4696" t="s">
        <v>11219</v>
      </c>
      <c r="M4696" t="s">
        <v>11234</v>
      </c>
      <c r="N4696" t="s">
        <v>7001</v>
      </c>
      <c r="O4696" t="s">
        <v>7002</v>
      </c>
      <c r="P4696">
        <v>2128000</v>
      </c>
      <c r="Q4696" t="s">
        <v>6893</v>
      </c>
      <c r="R4696" t="s">
        <v>7109</v>
      </c>
      <c r="S4696" s="12"/>
      <c r="T4696" s="13"/>
      <c r="U4696" t="s">
        <v>9102</v>
      </c>
    </row>
    <row r="4697" spans="1:21" x14ac:dyDescent="0.25">
      <c r="A4697" t="s">
        <v>6619</v>
      </c>
      <c r="B4697" s="12">
        <v>42071</v>
      </c>
      <c r="C4697" t="s">
        <v>11231</v>
      </c>
      <c r="D4697" s="11">
        <v>46192.647048611099</v>
      </c>
      <c r="E4697" t="s">
        <v>11232</v>
      </c>
      <c r="F4697" t="s">
        <v>6617</v>
      </c>
      <c r="G4697" t="s">
        <v>11221</v>
      </c>
      <c r="H4697" t="s">
        <v>6488</v>
      </c>
      <c r="I4697" t="s">
        <v>65</v>
      </c>
      <c r="J4697" t="s">
        <v>132</v>
      </c>
      <c r="K4697" t="s">
        <v>11233</v>
      </c>
      <c r="L4697" t="s">
        <v>11219</v>
      </c>
      <c r="M4697" t="s">
        <v>11234</v>
      </c>
      <c r="N4697" t="s">
        <v>7001</v>
      </c>
      <c r="O4697" t="s">
        <v>7002</v>
      </c>
      <c r="P4697">
        <v>2128000</v>
      </c>
      <c r="Q4697" t="s">
        <v>6893</v>
      </c>
      <c r="R4697" t="s">
        <v>7109</v>
      </c>
      <c r="S4697" s="12"/>
      <c r="T4697" s="13"/>
      <c r="U4697" t="s">
        <v>9102</v>
      </c>
    </row>
    <row r="4698" spans="1:21" x14ac:dyDescent="0.25">
      <c r="A4698" t="s">
        <v>6619</v>
      </c>
      <c r="B4698" s="12">
        <v>42071</v>
      </c>
      <c r="C4698" t="s">
        <v>11231</v>
      </c>
      <c r="D4698" s="11">
        <v>46192.647048611099</v>
      </c>
      <c r="E4698" t="s">
        <v>11232</v>
      </c>
      <c r="F4698" t="s">
        <v>6617</v>
      </c>
      <c r="G4698" t="s">
        <v>11222</v>
      </c>
      <c r="H4698" t="s">
        <v>6488</v>
      </c>
      <c r="I4698" t="s">
        <v>65</v>
      </c>
      <c r="J4698" t="s">
        <v>132</v>
      </c>
      <c r="K4698" t="s">
        <v>11233</v>
      </c>
      <c r="L4698" t="s">
        <v>11219</v>
      </c>
      <c r="M4698" t="s">
        <v>11234</v>
      </c>
      <c r="N4698" t="s">
        <v>7001</v>
      </c>
      <c r="O4698" t="s">
        <v>7002</v>
      </c>
      <c r="P4698">
        <v>2128000</v>
      </c>
      <c r="Q4698" t="s">
        <v>6893</v>
      </c>
      <c r="R4698" t="s">
        <v>7109</v>
      </c>
      <c r="S4698" s="12"/>
      <c r="T4698" s="13"/>
      <c r="U4698" t="s">
        <v>9102</v>
      </c>
    </row>
    <row r="4699" spans="1:21" x14ac:dyDescent="0.25">
      <c r="A4699" t="s">
        <v>6619</v>
      </c>
      <c r="B4699" s="12">
        <v>42071</v>
      </c>
      <c r="C4699" t="s">
        <v>11231</v>
      </c>
      <c r="D4699" s="11">
        <v>46192.647048611099</v>
      </c>
      <c r="E4699" t="s">
        <v>11232</v>
      </c>
      <c r="F4699" t="s">
        <v>6617</v>
      </c>
      <c r="G4699" t="s">
        <v>11223</v>
      </c>
      <c r="H4699" t="s">
        <v>6488</v>
      </c>
      <c r="I4699" t="s">
        <v>65</v>
      </c>
      <c r="J4699" t="s">
        <v>132</v>
      </c>
      <c r="K4699" t="s">
        <v>11233</v>
      </c>
      <c r="L4699" t="s">
        <v>11219</v>
      </c>
      <c r="M4699" t="s">
        <v>11234</v>
      </c>
      <c r="N4699" t="s">
        <v>7001</v>
      </c>
      <c r="O4699" t="s">
        <v>7002</v>
      </c>
      <c r="P4699">
        <v>2128000</v>
      </c>
      <c r="Q4699" t="s">
        <v>6893</v>
      </c>
      <c r="R4699" t="s">
        <v>7109</v>
      </c>
      <c r="S4699" s="12"/>
      <c r="T4699" s="13"/>
      <c r="U4699" t="s">
        <v>9102</v>
      </c>
    </row>
    <row r="4700" spans="1:21" x14ac:dyDescent="0.25">
      <c r="A4700" t="s">
        <v>6637</v>
      </c>
      <c r="B4700" s="12">
        <v>42413</v>
      </c>
      <c r="C4700" t="s">
        <v>11235</v>
      </c>
      <c r="D4700" s="11">
        <v>46198.471064814803</v>
      </c>
      <c r="E4700" t="s">
        <v>11236</v>
      </c>
      <c r="F4700" t="s">
        <v>6617</v>
      </c>
      <c r="G4700" t="s">
        <v>11226</v>
      </c>
      <c r="H4700" t="s">
        <v>6488</v>
      </c>
      <c r="I4700" t="s">
        <v>55</v>
      </c>
      <c r="J4700" t="s">
        <v>737</v>
      </c>
      <c r="K4700" t="s">
        <v>11237</v>
      </c>
      <c r="L4700" t="s">
        <v>11228</v>
      </c>
      <c r="M4700" t="s">
        <v>11238</v>
      </c>
      <c r="N4700" t="s">
        <v>7506</v>
      </c>
      <c r="O4700" t="s">
        <v>8352</v>
      </c>
      <c r="P4700">
        <v>3969990</v>
      </c>
      <c r="Q4700" t="s">
        <v>6636</v>
      </c>
      <c r="R4700" t="s">
        <v>6636</v>
      </c>
      <c r="S4700" s="12"/>
      <c r="T4700" s="13"/>
      <c r="U4700" t="s">
        <v>7418</v>
      </c>
    </row>
    <row r="4701" spans="1:21" x14ac:dyDescent="0.25">
      <c r="A4701" t="s">
        <v>6637</v>
      </c>
      <c r="B4701" s="12">
        <v>42413</v>
      </c>
      <c r="C4701" t="s">
        <v>11235</v>
      </c>
      <c r="D4701" s="11">
        <v>46198.471064814803</v>
      </c>
      <c r="E4701" t="s">
        <v>11236</v>
      </c>
      <c r="F4701" t="s">
        <v>6617</v>
      </c>
      <c r="G4701" t="s">
        <v>11230</v>
      </c>
      <c r="H4701" t="s">
        <v>6488</v>
      </c>
      <c r="I4701" t="s">
        <v>55</v>
      </c>
      <c r="J4701" t="s">
        <v>737</v>
      </c>
      <c r="K4701" t="s">
        <v>11237</v>
      </c>
      <c r="L4701" t="s">
        <v>11228</v>
      </c>
      <c r="M4701" t="s">
        <v>11238</v>
      </c>
      <c r="N4701" t="s">
        <v>7506</v>
      </c>
      <c r="O4701" t="s">
        <v>8352</v>
      </c>
      <c r="P4701">
        <v>3969990</v>
      </c>
      <c r="Q4701" t="s">
        <v>6636</v>
      </c>
      <c r="R4701" t="s">
        <v>6636</v>
      </c>
      <c r="S4701" s="12"/>
      <c r="T4701" s="13"/>
      <c r="U4701" t="s">
        <v>7418</v>
      </c>
    </row>
    <row r="4702" spans="1:21" x14ac:dyDescent="0.25">
      <c r="A4702" t="s">
        <v>6619</v>
      </c>
      <c r="B4702" s="12">
        <v>42413</v>
      </c>
      <c r="C4702" t="s">
        <v>11235</v>
      </c>
      <c r="D4702" s="11">
        <v>46198.5594444444</v>
      </c>
      <c r="E4702" t="s">
        <v>11236</v>
      </c>
      <c r="F4702" t="s">
        <v>6617</v>
      </c>
      <c r="G4702" t="s">
        <v>11226</v>
      </c>
      <c r="H4702" t="s">
        <v>6488</v>
      </c>
      <c r="I4702" t="s">
        <v>55</v>
      </c>
      <c r="J4702" t="s">
        <v>737</v>
      </c>
      <c r="K4702" t="s">
        <v>11237</v>
      </c>
      <c r="L4702" t="s">
        <v>11228</v>
      </c>
      <c r="M4702" t="s">
        <v>11238</v>
      </c>
      <c r="N4702" t="s">
        <v>7506</v>
      </c>
      <c r="O4702" t="s">
        <v>8352</v>
      </c>
      <c r="P4702">
        <v>3969990</v>
      </c>
      <c r="Q4702" t="s">
        <v>6636</v>
      </c>
      <c r="R4702" t="s">
        <v>6636</v>
      </c>
      <c r="S4702" s="12"/>
      <c r="T4702" s="13"/>
      <c r="U4702" t="s">
        <v>7418</v>
      </c>
    </row>
    <row r="4703" spans="1:21" x14ac:dyDescent="0.25">
      <c r="A4703" t="s">
        <v>6619</v>
      </c>
      <c r="B4703" s="12">
        <v>42413</v>
      </c>
      <c r="C4703" t="s">
        <v>11235</v>
      </c>
      <c r="D4703" s="11">
        <v>46198.5594444444</v>
      </c>
      <c r="E4703" t="s">
        <v>11236</v>
      </c>
      <c r="F4703" t="s">
        <v>6617</v>
      </c>
      <c r="G4703" t="s">
        <v>11230</v>
      </c>
      <c r="H4703" t="s">
        <v>6488</v>
      </c>
      <c r="I4703" t="s">
        <v>55</v>
      </c>
      <c r="J4703" t="s">
        <v>737</v>
      </c>
      <c r="K4703" t="s">
        <v>11237</v>
      </c>
      <c r="L4703" t="s">
        <v>11228</v>
      </c>
      <c r="M4703" t="s">
        <v>11238</v>
      </c>
      <c r="N4703" t="s">
        <v>7506</v>
      </c>
      <c r="O4703" t="s">
        <v>8352</v>
      </c>
      <c r="P4703">
        <v>3969990</v>
      </c>
      <c r="Q4703" t="s">
        <v>6636</v>
      </c>
      <c r="R4703" t="s">
        <v>6636</v>
      </c>
      <c r="S4703" s="12"/>
      <c r="T4703" s="13"/>
      <c r="U4703" t="s">
        <v>7418</v>
      </c>
    </row>
    <row r="4704" spans="1:21" x14ac:dyDescent="0.25">
      <c r="A4704" t="s">
        <v>6637</v>
      </c>
      <c r="B4704" s="12">
        <v>42467</v>
      </c>
      <c r="C4704" t="s">
        <v>11239</v>
      </c>
      <c r="D4704" s="11">
        <v>46199.4782291667</v>
      </c>
      <c r="E4704" t="s">
        <v>11240</v>
      </c>
      <c r="F4704" t="s">
        <v>6617</v>
      </c>
      <c r="G4704" t="s">
        <v>11226</v>
      </c>
      <c r="H4704" t="s">
        <v>6488</v>
      </c>
      <c r="I4704" t="s">
        <v>65</v>
      </c>
      <c r="J4704" t="s">
        <v>132</v>
      </c>
      <c r="K4704" t="s">
        <v>11241</v>
      </c>
      <c r="L4704" t="s">
        <v>11228</v>
      </c>
      <c r="M4704" t="s">
        <v>11242</v>
      </c>
      <c r="N4704" t="s">
        <v>7506</v>
      </c>
      <c r="O4704" t="s">
        <v>7514</v>
      </c>
      <c r="P4704">
        <v>4904990</v>
      </c>
      <c r="Q4704" t="s">
        <v>6636</v>
      </c>
      <c r="R4704" t="s">
        <v>6636</v>
      </c>
      <c r="S4704" s="12"/>
      <c r="T4704" s="13"/>
      <c r="U4704" t="s">
        <v>6708</v>
      </c>
    </row>
    <row r="4705" spans="1:21" x14ac:dyDescent="0.25">
      <c r="A4705" t="s">
        <v>6637</v>
      </c>
      <c r="B4705" s="12">
        <v>42467</v>
      </c>
      <c r="C4705" t="s">
        <v>11239</v>
      </c>
      <c r="D4705" s="11">
        <v>46199.4782291667</v>
      </c>
      <c r="E4705" t="s">
        <v>11240</v>
      </c>
      <c r="F4705" t="s">
        <v>6617</v>
      </c>
      <c r="G4705" t="s">
        <v>11230</v>
      </c>
      <c r="H4705" t="s">
        <v>6488</v>
      </c>
      <c r="I4705" t="s">
        <v>65</v>
      </c>
      <c r="J4705" t="s">
        <v>132</v>
      </c>
      <c r="K4705" t="s">
        <v>11241</v>
      </c>
      <c r="L4705" t="s">
        <v>11228</v>
      </c>
      <c r="M4705" t="s">
        <v>11242</v>
      </c>
      <c r="N4705" t="s">
        <v>7506</v>
      </c>
      <c r="O4705" t="s">
        <v>7514</v>
      </c>
      <c r="P4705">
        <v>4904990</v>
      </c>
      <c r="Q4705" t="s">
        <v>6636</v>
      </c>
      <c r="R4705" t="s">
        <v>6636</v>
      </c>
      <c r="S4705" s="12"/>
      <c r="T4705" s="13"/>
      <c r="U4705" t="s">
        <v>6708</v>
      </c>
    </row>
    <row r="4706" spans="1:21" x14ac:dyDescent="0.25">
      <c r="A4706" t="s">
        <v>6619</v>
      </c>
      <c r="B4706" s="12">
        <v>42467</v>
      </c>
      <c r="C4706" t="s">
        <v>11239</v>
      </c>
      <c r="D4706" s="11">
        <v>46199.583124999997</v>
      </c>
      <c r="E4706" t="s">
        <v>11240</v>
      </c>
      <c r="F4706" t="s">
        <v>6617</v>
      </c>
      <c r="G4706" t="s">
        <v>11226</v>
      </c>
      <c r="H4706" t="s">
        <v>6488</v>
      </c>
      <c r="I4706" t="s">
        <v>65</v>
      </c>
      <c r="J4706" t="s">
        <v>132</v>
      </c>
      <c r="K4706" t="s">
        <v>11241</v>
      </c>
      <c r="L4706" t="s">
        <v>11228</v>
      </c>
      <c r="M4706" t="s">
        <v>11242</v>
      </c>
      <c r="N4706" t="s">
        <v>7506</v>
      </c>
      <c r="O4706" t="s">
        <v>7514</v>
      </c>
      <c r="P4706">
        <v>4904990</v>
      </c>
      <c r="Q4706" t="s">
        <v>6636</v>
      </c>
      <c r="R4706" t="s">
        <v>6636</v>
      </c>
      <c r="S4706" s="12"/>
      <c r="T4706" s="13"/>
      <c r="U4706" t="s">
        <v>6708</v>
      </c>
    </row>
    <row r="4707" spans="1:21" x14ac:dyDescent="0.25">
      <c r="A4707" t="s">
        <v>6619</v>
      </c>
      <c r="B4707" s="12">
        <v>42467</v>
      </c>
      <c r="C4707" t="s">
        <v>11239</v>
      </c>
      <c r="D4707" s="11">
        <v>46199.583124999997</v>
      </c>
      <c r="E4707" t="s">
        <v>11240</v>
      </c>
      <c r="F4707" t="s">
        <v>6617</v>
      </c>
      <c r="G4707" t="s">
        <v>11230</v>
      </c>
      <c r="H4707" t="s">
        <v>6488</v>
      </c>
      <c r="I4707" t="s">
        <v>65</v>
      </c>
      <c r="J4707" t="s">
        <v>132</v>
      </c>
      <c r="K4707" t="s">
        <v>11241</v>
      </c>
      <c r="L4707" t="s">
        <v>11228</v>
      </c>
      <c r="M4707" t="s">
        <v>11242</v>
      </c>
      <c r="N4707" t="s">
        <v>7506</v>
      </c>
      <c r="O4707" t="s">
        <v>7514</v>
      </c>
      <c r="P4707">
        <v>4904990</v>
      </c>
      <c r="Q4707" t="s">
        <v>6636</v>
      </c>
      <c r="R4707" t="s">
        <v>6636</v>
      </c>
      <c r="S4707" s="12"/>
      <c r="T4707" s="13"/>
      <c r="U4707" t="s">
        <v>6708</v>
      </c>
    </row>
    <row r="4708" spans="1:21" x14ac:dyDescent="0.25">
      <c r="A4708" t="s">
        <v>6619</v>
      </c>
      <c r="B4708" s="12">
        <v>41047</v>
      </c>
      <c r="C4708" t="s">
        <v>11243</v>
      </c>
      <c r="D4708" s="11">
        <v>46174.496122685203</v>
      </c>
      <c r="E4708" t="s">
        <v>11244</v>
      </c>
      <c r="F4708" t="s">
        <v>6617</v>
      </c>
      <c r="G4708" t="s">
        <v>11245</v>
      </c>
      <c r="H4708" t="s">
        <v>6507</v>
      </c>
      <c r="I4708" t="s">
        <v>65</v>
      </c>
      <c r="J4708" t="s">
        <v>573</v>
      </c>
      <c r="K4708" t="s">
        <v>11246</v>
      </c>
      <c r="L4708" t="s">
        <v>11247</v>
      </c>
      <c r="M4708" t="s">
        <v>11248</v>
      </c>
      <c r="N4708" t="s">
        <v>7001</v>
      </c>
      <c r="O4708" t="s">
        <v>7007</v>
      </c>
      <c r="P4708">
        <v>987000</v>
      </c>
      <c r="Q4708" t="s">
        <v>6867</v>
      </c>
      <c r="R4708" t="s">
        <v>6779</v>
      </c>
      <c r="S4708" s="12"/>
      <c r="T4708" s="13"/>
      <c r="U4708" t="s">
        <v>6636</v>
      </c>
    </row>
    <row r="4709" spans="1:21" x14ac:dyDescent="0.25">
      <c r="A4709" t="s">
        <v>6619</v>
      </c>
      <c r="B4709" s="12">
        <v>41047</v>
      </c>
      <c r="C4709" t="s">
        <v>11243</v>
      </c>
      <c r="D4709" s="11">
        <v>46174.496122685203</v>
      </c>
      <c r="E4709" t="s">
        <v>11244</v>
      </c>
      <c r="F4709" t="s">
        <v>6617</v>
      </c>
      <c r="G4709" t="s">
        <v>11249</v>
      </c>
      <c r="H4709" t="s">
        <v>6507</v>
      </c>
      <c r="I4709" t="s">
        <v>65</v>
      </c>
      <c r="J4709" t="s">
        <v>573</v>
      </c>
      <c r="K4709" t="s">
        <v>11246</v>
      </c>
      <c r="L4709" t="s">
        <v>11247</v>
      </c>
      <c r="M4709" t="s">
        <v>11248</v>
      </c>
      <c r="N4709" t="s">
        <v>7001</v>
      </c>
      <c r="O4709" t="s">
        <v>7007</v>
      </c>
      <c r="P4709">
        <v>987000</v>
      </c>
      <c r="Q4709" t="s">
        <v>6867</v>
      </c>
      <c r="R4709" t="s">
        <v>6779</v>
      </c>
      <c r="S4709" s="12"/>
      <c r="T4709" s="13"/>
      <c r="U4709" t="s">
        <v>6636</v>
      </c>
    </row>
    <row r="4710" spans="1:21" x14ac:dyDescent="0.25">
      <c r="A4710" t="s">
        <v>6619</v>
      </c>
      <c r="B4710" s="12">
        <v>41047</v>
      </c>
      <c r="C4710" t="s">
        <v>11243</v>
      </c>
      <c r="D4710" s="11">
        <v>46174.496122685203</v>
      </c>
      <c r="E4710" t="s">
        <v>11244</v>
      </c>
      <c r="F4710" t="s">
        <v>6617</v>
      </c>
      <c r="G4710" t="s">
        <v>11250</v>
      </c>
      <c r="H4710" t="s">
        <v>6507</v>
      </c>
      <c r="I4710" t="s">
        <v>65</v>
      </c>
      <c r="J4710" t="s">
        <v>573</v>
      </c>
      <c r="K4710" t="s">
        <v>11246</v>
      </c>
      <c r="L4710" t="s">
        <v>11247</v>
      </c>
      <c r="M4710" t="s">
        <v>11248</v>
      </c>
      <c r="N4710" t="s">
        <v>7001</v>
      </c>
      <c r="O4710" t="s">
        <v>7007</v>
      </c>
      <c r="P4710">
        <v>987000</v>
      </c>
      <c r="Q4710" t="s">
        <v>6867</v>
      </c>
      <c r="R4710" t="s">
        <v>6779</v>
      </c>
      <c r="S4710" s="12"/>
      <c r="T4710" s="13"/>
      <c r="U4710" t="s">
        <v>6636</v>
      </c>
    </row>
    <row r="4711" spans="1:21" x14ac:dyDescent="0.25">
      <c r="A4711" t="s">
        <v>6637</v>
      </c>
      <c r="B4711" s="12">
        <v>41622</v>
      </c>
      <c r="C4711" t="s">
        <v>11251</v>
      </c>
      <c r="D4711" s="11">
        <v>46185.526539351798</v>
      </c>
      <c r="E4711" t="s">
        <v>11252</v>
      </c>
      <c r="F4711" t="s">
        <v>6617</v>
      </c>
      <c r="G4711" t="s">
        <v>11245</v>
      </c>
      <c r="H4711" t="s">
        <v>6507</v>
      </c>
      <c r="I4711" t="s">
        <v>55</v>
      </c>
      <c r="J4711" t="s">
        <v>44</v>
      </c>
      <c r="K4711" t="s">
        <v>11253</v>
      </c>
      <c r="L4711" t="s">
        <v>11247</v>
      </c>
      <c r="M4711" t="s">
        <v>11254</v>
      </c>
      <c r="N4711" t="s">
        <v>7001</v>
      </c>
      <c r="O4711" t="s">
        <v>7007</v>
      </c>
      <c r="P4711">
        <v>1344000</v>
      </c>
      <c r="Q4711" t="s">
        <v>6778</v>
      </c>
      <c r="R4711" t="s">
        <v>6911</v>
      </c>
      <c r="S4711" s="12"/>
      <c r="T4711" s="13"/>
      <c r="U4711" t="s">
        <v>6629</v>
      </c>
    </row>
    <row r="4712" spans="1:21" x14ac:dyDescent="0.25">
      <c r="A4712" t="s">
        <v>6637</v>
      </c>
      <c r="B4712" s="12">
        <v>41622</v>
      </c>
      <c r="C4712" t="s">
        <v>11251</v>
      </c>
      <c r="D4712" s="11">
        <v>46185.526539351798</v>
      </c>
      <c r="E4712" t="s">
        <v>11252</v>
      </c>
      <c r="F4712" t="s">
        <v>6617</v>
      </c>
      <c r="G4712" t="s">
        <v>11249</v>
      </c>
      <c r="H4712" t="s">
        <v>6507</v>
      </c>
      <c r="I4712" t="s">
        <v>55</v>
      </c>
      <c r="J4712" t="s">
        <v>44</v>
      </c>
      <c r="K4712" t="s">
        <v>11253</v>
      </c>
      <c r="L4712" t="s">
        <v>11247</v>
      </c>
      <c r="M4712" t="s">
        <v>11254</v>
      </c>
      <c r="N4712" t="s">
        <v>7001</v>
      </c>
      <c r="O4712" t="s">
        <v>7007</v>
      </c>
      <c r="P4712">
        <v>1344000</v>
      </c>
      <c r="Q4712" t="s">
        <v>6778</v>
      </c>
      <c r="R4712" t="s">
        <v>6911</v>
      </c>
      <c r="S4712" s="12"/>
      <c r="T4712" s="13"/>
      <c r="U4712" t="s">
        <v>6629</v>
      </c>
    </row>
    <row r="4713" spans="1:21" x14ac:dyDescent="0.25">
      <c r="A4713" t="s">
        <v>6637</v>
      </c>
      <c r="B4713" s="12">
        <v>41622</v>
      </c>
      <c r="C4713" t="s">
        <v>11251</v>
      </c>
      <c r="D4713" s="11">
        <v>46185.526539351798</v>
      </c>
      <c r="E4713" t="s">
        <v>11252</v>
      </c>
      <c r="F4713" t="s">
        <v>6617</v>
      </c>
      <c r="G4713" t="s">
        <v>11250</v>
      </c>
      <c r="H4713" t="s">
        <v>6507</v>
      </c>
      <c r="I4713" t="s">
        <v>55</v>
      </c>
      <c r="J4713" t="s">
        <v>44</v>
      </c>
      <c r="K4713" t="s">
        <v>11253</v>
      </c>
      <c r="L4713" t="s">
        <v>11247</v>
      </c>
      <c r="M4713" t="s">
        <v>11254</v>
      </c>
      <c r="N4713" t="s">
        <v>7001</v>
      </c>
      <c r="O4713" t="s">
        <v>7007</v>
      </c>
      <c r="P4713">
        <v>1344000</v>
      </c>
      <c r="Q4713" t="s">
        <v>6778</v>
      </c>
      <c r="R4713" t="s">
        <v>6911</v>
      </c>
      <c r="S4713" s="12"/>
      <c r="T4713" s="13"/>
      <c r="U4713" t="s">
        <v>6629</v>
      </c>
    </row>
    <row r="4714" spans="1:21" x14ac:dyDescent="0.25">
      <c r="A4714" t="s">
        <v>6619</v>
      </c>
      <c r="B4714" s="12">
        <v>41622</v>
      </c>
      <c r="C4714" t="s">
        <v>11251</v>
      </c>
      <c r="D4714" s="11">
        <v>46185.681250000001</v>
      </c>
      <c r="E4714" t="s">
        <v>11252</v>
      </c>
      <c r="F4714" t="s">
        <v>6617</v>
      </c>
      <c r="G4714" t="s">
        <v>11245</v>
      </c>
      <c r="H4714" t="s">
        <v>6507</v>
      </c>
      <c r="I4714" t="s">
        <v>55</v>
      </c>
      <c r="J4714" t="s">
        <v>44</v>
      </c>
      <c r="K4714" t="s">
        <v>11253</v>
      </c>
      <c r="L4714" t="s">
        <v>11247</v>
      </c>
      <c r="M4714" t="s">
        <v>11254</v>
      </c>
      <c r="N4714" t="s">
        <v>7001</v>
      </c>
      <c r="O4714" t="s">
        <v>7007</v>
      </c>
      <c r="P4714">
        <v>1344000</v>
      </c>
      <c r="Q4714" t="s">
        <v>6778</v>
      </c>
      <c r="R4714" t="s">
        <v>6911</v>
      </c>
      <c r="S4714" s="12"/>
      <c r="T4714" s="13"/>
      <c r="U4714" t="s">
        <v>6629</v>
      </c>
    </row>
    <row r="4715" spans="1:21" x14ac:dyDescent="0.25">
      <c r="A4715" t="s">
        <v>6619</v>
      </c>
      <c r="B4715" s="12">
        <v>41622</v>
      </c>
      <c r="C4715" t="s">
        <v>11251</v>
      </c>
      <c r="D4715" s="11">
        <v>46185.681250000001</v>
      </c>
      <c r="E4715" t="s">
        <v>11252</v>
      </c>
      <c r="F4715" t="s">
        <v>6617</v>
      </c>
      <c r="G4715" t="s">
        <v>11249</v>
      </c>
      <c r="H4715" t="s">
        <v>6507</v>
      </c>
      <c r="I4715" t="s">
        <v>55</v>
      </c>
      <c r="J4715" t="s">
        <v>44</v>
      </c>
      <c r="K4715" t="s">
        <v>11253</v>
      </c>
      <c r="L4715" t="s">
        <v>11247</v>
      </c>
      <c r="M4715" t="s">
        <v>11254</v>
      </c>
      <c r="N4715" t="s">
        <v>7001</v>
      </c>
      <c r="O4715" t="s">
        <v>7007</v>
      </c>
      <c r="P4715">
        <v>1344000</v>
      </c>
      <c r="Q4715" t="s">
        <v>6778</v>
      </c>
      <c r="R4715" t="s">
        <v>6911</v>
      </c>
      <c r="S4715" s="12"/>
      <c r="T4715" s="13"/>
      <c r="U4715" t="s">
        <v>6629</v>
      </c>
    </row>
    <row r="4716" spans="1:21" x14ac:dyDescent="0.25">
      <c r="A4716" t="s">
        <v>6619</v>
      </c>
      <c r="B4716" s="12">
        <v>41622</v>
      </c>
      <c r="C4716" t="s">
        <v>11251</v>
      </c>
      <c r="D4716" s="11">
        <v>46185.681250000001</v>
      </c>
      <c r="E4716" t="s">
        <v>11252</v>
      </c>
      <c r="F4716" t="s">
        <v>6617</v>
      </c>
      <c r="G4716" t="s">
        <v>11250</v>
      </c>
      <c r="H4716" t="s">
        <v>6507</v>
      </c>
      <c r="I4716" t="s">
        <v>55</v>
      </c>
      <c r="J4716" t="s">
        <v>44</v>
      </c>
      <c r="K4716" t="s">
        <v>11253</v>
      </c>
      <c r="L4716" t="s">
        <v>11247</v>
      </c>
      <c r="M4716" t="s">
        <v>11254</v>
      </c>
      <c r="N4716" t="s">
        <v>7001</v>
      </c>
      <c r="O4716" t="s">
        <v>7007</v>
      </c>
      <c r="P4716">
        <v>1344000</v>
      </c>
      <c r="Q4716" t="s">
        <v>6778</v>
      </c>
      <c r="R4716" t="s">
        <v>6911</v>
      </c>
      <c r="S4716" s="12"/>
      <c r="T4716" s="13"/>
      <c r="U4716" t="s">
        <v>6629</v>
      </c>
    </row>
    <row r="4717" spans="1:21" x14ac:dyDescent="0.25">
      <c r="A4717" t="s">
        <v>6637</v>
      </c>
      <c r="B4717" s="12">
        <v>42017</v>
      </c>
      <c r="C4717" t="s">
        <v>11255</v>
      </c>
      <c r="D4717" s="11">
        <v>46189.273958333302</v>
      </c>
      <c r="E4717" t="s">
        <v>11256</v>
      </c>
      <c r="F4717" t="s">
        <v>6617</v>
      </c>
      <c r="G4717" t="s">
        <v>11245</v>
      </c>
      <c r="H4717" t="s">
        <v>6507</v>
      </c>
      <c r="I4717" t="s">
        <v>55</v>
      </c>
      <c r="J4717" t="s">
        <v>44</v>
      </c>
      <c r="K4717" t="s">
        <v>11257</v>
      </c>
      <c r="L4717" t="s">
        <v>11247</v>
      </c>
      <c r="M4717" t="s">
        <v>11258</v>
      </c>
      <c r="N4717" t="s">
        <v>7001</v>
      </c>
      <c r="O4717" t="s">
        <v>9990</v>
      </c>
      <c r="P4717">
        <v>2445000</v>
      </c>
      <c r="Q4717" t="s">
        <v>6893</v>
      </c>
      <c r="R4717" t="s">
        <v>6911</v>
      </c>
      <c r="S4717" s="12"/>
      <c r="T4717" s="13"/>
      <c r="U4717" t="s">
        <v>10151</v>
      </c>
    </row>
    <row r="4718" spans="1:21" x14ac:dyDescent="0.25">
      <c r="A4718" t="s">
        <v>6637</v>
      </c>
      <c r="B4718" s="12">
        <v>42017</v>
      </c>
      <c r="C4718" t="s">
        <v>11255</v>
      </c>
      <c r="D4718" s="11">
        <v>46189.273958333302</v>
      </c>
      <c r="E4718" t="s">
        <v>11256</v>
      </c>
      <c r="F4718" t="s">
        <v>6617</v>
      </c>
      <c r="G4718" t="s">
        <v>11249</v>
      </c>
      <c r="H4718" t="s">
        <v>6507</v>
      </c>
      <c r="I4718" t="s">
        <v>55</v>
      </c>
      <c r="J4718" t="s">
        <v>44</v>
      </c>
      <c r="K4718" t="s">
        <v>11257</v>
      </c>
      <c r="L4718" t="s">
        <v>11247</v>
      </c>
      <c r="M4718" t="s">
        <v>11258</v>
      </c>
      <c r="N4718" t="s">
        <v>7001</v>
      </c>
      <c r="O4718" t="s">
        <v>9990</v>
      </c>
      <c r="P4718">
        <v>2445000</v>
      </c>
      <c r="Q4718" t="s">
        <v>6893</v>
      </c>
      <c r="R4718" t="s">
        <v>6911</v>
      </c>
      <c r="S4718" s="12"/>
      <c r="T4718" s="13"/>
      <c r="U4718" t="s">
        <v>10151</v>
      </c>
    </row>
    <row r="4719" spans="1:21" x14ac:dyDescent="0.25">
      <c r="A4719" t="s">
        <v>6637</v>
      </c>
      <c r="B4719" s="12">
        <v>42017</v>
      </c>
      <c r="C4719" t="s">
        <v>11255</v>
      </c>
      <c r="D4719" s="11">
        <v>46189.273958333302</v>
      </c>
      <c r="E4719" t="s">
        <v>11256</v>
      </c>
      <c r="F4719" t="s">
        <v>6617</v>
      </c>
      <c r="G4719" t="s">
        <v>11250</v>
      </c>
      <c r="H4719" t="s">
        <v>6507</v>
      </c>
      <c r="I4719" t="s">
        <v>55</v>
      </c>
      <c r="J4719" t="s">
        <v>44</v>
      </c>
      <c r="K4719" t="s">
        <v>11257</v>
      </c>
      <c r="L4719" t="s">
        <v>11247</v>
      </c>
      <c r="M4719" t="s">
        <v>11258</v>
      </c>
      <c r="N4719" t="s">
        <v>7001</v>
      </c>
      <c r="O4719" t="s">
        <v>9990</v>
      </c>
      <c r="P4719">
        <v>2445000</v>
      </c>
      <c r="Q4719" t="s">
        <v>6893</v>
      </c>
      <c r="R4719" t="s">
        <v>6911</v>
      </c>
      <c r="S4719" s="12"/>
      <c r="T4719" s="13"/>
      <c r="U4719" t="s">
        <v>10151</v>
      </c>
    </row>
    <row r="4720" spans="1:21" x14ac:dyDescent="0.25">
      <c r="A4720" t="s">
        <v>6619</v>
      </c>
      <c r="B4720" s="12">
        <v>42017</v>
      </c>
      <c r="C4720" t="s">
        <v>11255</v>
      </c>
      <c r="D4720" s="11">
        <v>46191.783888888902</v>
      </c>
      <c r="E4720" t="s">
        <v>11256</v>
      </c>
      <c r="F4720" t="s">
        <v>6617</v>
      </c>
      <c r="G4720" t="s">
        <v>11245</v>
      </c>
      <c r="H4720" t="s">
        <v>6507</v>
      </c>
      <c r="I4720" t="s">
        <v>55</v>
      </c>
      <c r="J4720" t="s">
        <v>44</v>
      </c>
      <c r="K4720" t="s">
        <v>11257</v>
      </c>
      <c r="L4720" t="s">
        <v>11247</v>
      </c>
      <c r="M4720" t="s">
        <v>11258</v>
      </c>
      <c r="N4720" t="s">
        <v>7001</v>
      </c>
      <c r="O4720" t="s">
        <v>9990</v>
      </c>
      <c r="P4720">
        <v>2445000</v>
      </c>
      <c r="Q4720" t="s">
        <v>6893</v>
      </c>
      <c r="R4720" t="s">
        <v>6911</v>
      </c>
      <c r="S4720" s="12"/>
      <c r="T4720" s="13"/>
      <c r="U4720" t="s">
        <v>10151</v>
      </c>
    </row>
    <row r="4721" spans="1:21" x14ac:dyDescent="0.25">
      <c r="A4721" t="s">
        <v>6619</v>
      </c>
      <c r="B4721" s="12">
        <v>42017</v>
      </c>
      <c r="C4721" t="s">
        <v>11255</v>
      </c>
      <c r="D4721" s="11">
        <v>46191.783888888902</v>
      </c>
      <c r="E4721" t="s">
        <v>11256</v>
      </c>
      <c r="F4721" t="s">
        <v>6617</v>
      </c>
      <c r="G4721" t="s">
        <v>11249</v>
      </c>
      <c r="H4721" t="s">
        <v>6507</v>
      </c>
      <c r="I4721" t="s">
        <v>55</v>
      </c>
      <c r="J4721" t="s">
        <v>44</v>
      </c>
      <c r="K4721" t="s">
        <v>11257</v>
      </c>
      <c r="L4721" t="s">
        <v>11247</v>
      </c>
      <c r="M4721" t="s">
        <v>11258</v>
      </c>
      <c r="N4721" t="s">
        <v>7001</v>
      </c>
      <c r="O4721" t="s">
        <v>9990</v>
      </c>
      <c r="P4721">
        <v>2445000</v>
      </c>
      <c r="Q4721" t="s">
        <v>6893</v>
      </c>
      <c r="R4721" t="s">
        <v>6911</v>
      </c>
      <c r="S4721" s="12"/>
      <c r="T4721" s="13"/>
      <c r="U4721" t="s">
        <v>10151</v>
      </c>
    </row>
    <row r="4722" spans="1:21" x14ac:dyDescent="0.25">
      <c r="A4722" t="s">
        <v>6619</v>
      </c>
      <c r="B4722" s="12">
        <v>42017</v>
      </c>
      <c r="C4722" t="s">
        <v>11255</v>
      </c>
      <c r="D4722" s="11">
        <v>46191.783888888902</v>
      </c>
      <c r="E4722" t="s">
        <v>11256</v>
      </c>
      <c r="F4722" t="s">
        <v>6617</v>
      </c>
      <c r="G4722" t="s">
        <v>11250</v>
      </c>
      <c r="H4722" t="s">
        <v>6507</v>
      </c>
      <c r="I4722" t="s">
        <v>55</v>
      </c>
      <c r="J4722" t="s">
        <v>44</v>
      </c>
      <c r="K4722" t="s">
        <v>11257</v>
      </c>
      <c r="L4722" t="s">
        <v>11247</v>
      </c>
      <c r="M4722" t="s">
        <v>11258</v>
      </c>
      <c r="N4722" t="s">
        <v>7001</v>
      </c>
      <c r="O4722" t="s">
        <v>9990</v>
      </c>
      <c r="P4722">
        <v>2445000</v>
      </c>
      <c r="Q4722" t="s">
        <v>6893</v>
      </c>
      <c r="R4722" t="s">
        <v>6911</v>
      </c>
      <c r="S4722" s="12"/>
      <c r="T4722" s="13"/>
      <c r="U4722" t="s">
        <v>10151</v>
      </c>
    </row>
    <row r="4723" spans="1:21" x14ac:dyDescent="0.25">
      <c r="A4723" t="s">
        <v>6637</v>
      </c>
      <c r="B4723" s="12">
        <v>42162</v>
      </c>
      <c r="C4723" t="s">
        <v>11259</v>
      </c>
      <c r="D4723" s="11">
        <v>46193.787418981497</v>
      </c>
      <c r="E4723" t="s">
        <v>11260</v>
      </c>
      <c r="F4723" t="s">
        <v>6617</v>
      </c>
      <c r="G4723" t="s">
        <v>11245</v>
      </c>
      <c r="H4723" t="s">
        <v>6507</v>
      </c>
      <c r="I4723" t="s">
        <v>55</v>
      </c>
      <c r="J4723" t="s">
        <v>732</v>
      </c>
      <c r="K4723" t="s">
        <v>11261</v>
      </c>
      <c r="L4723" t="s">
        <v>11247</v>
      </c>
      <c r="M4723" t="s">
        <v>11262</v>
      </c>
      <c r="N4723" t="s">
        <v>7001</v>
      </c>
      <c r="O4723" t="s">
        <v>7062</v>
      </c>
      <c r="P4723">
        <v>1367000</v>
      </c>
      <c r="Q4723" t="s">
        <v>6778</v>
      </c>
      <c r="R4723" t="s">
        <v>6779</v>
      </c>
      <c r="S4723" s="12"/>
      <c r="T4723" s="13"/>
      <c r="U4723" t="s">
        <v>11263</v>
      </c>
    </row>
    <row r="4724" spans="1:21" x14ac:dyDescent="0.25">
      <c r="A4724" t="s">
        <v>6637</v>
      </c>
      <c r="B4724" s="12">
        <v>42162</v>
      </c>
      <c r="C4724" t="s">
        <v>11259</v>
      </c>
      <c r="D4724" s="11">
        <v>46193.787418981497</v>
      </c>
      <c r="E4724" t="s">
        <v>11260</v>
      </c>
      <c r="F4724" t="s">
        <v>6617</v>
      </c>
      <c r="G4724" t="s">
        <v>11249</v>
      </c>
      <c r="H4724" t="s">
        <v>6507</v>
      </c>
      <c r="I4724" t="s">
        <v>55</v>
      </c>
      <c r="J4724" t="s">
        <v>732</v>
      </c>
      <c r="K4724" t="s">
        <v>11261</v>
      </c>
      <c r="L4724" t="s">
        <v>11247</v>
      </c>
      <c r="M4724" t="s">
        <v>11262</v>
      </c>
      <c r="N4724" t="s">
        <v>7001</v>
      </c>
      <c r="O4724" t="s">
        <v>7062</v>
      </c>
      <c r="P4724">
        <v>1367000</v>
      </c>
      <c r="Q4724" t="s">
        <v>6778</v>
      </c>
      <c r="R4724" t="s">
        <v>6779</v>
      </c>
      <c r="S4724" s="12"/>
      <c r="T4724" s="13"/>
      <c r="U4724" t="s">
        <v>11263</v>
      </c>
    </row>
    <row r="4725" spans="1:21" x14ac:dyDescent="0.25">
      <c r="A4725" t="s">
        <v>6637</v>
      </c>
      <c r="B4725" s="12">
        <v>42162</v>
      </c>
      <c r="C4725" t="s">
        <v>11259</v>
      </c>
      <c r="D4725" s="11">
        <v>46193.787418981497</v>
      </c>
      <c r="E4725" t="s">
        <v>11260</v>
      </c>
      <c r="F4725" t="s">
        <v>6617</v>
      </c>
      <c r="G4725" t="s">
        <v>11250</v>
      </c>
      <c r="H4725" t="s">
        <v>6507</v>
      </c>
      <c r="I4725" t="s">
        <v>55</v>
      </c>
      <c r="J4725" t="s">
        <v>732</v>
      </c>
      <c r="K4725" t="s">
        <v>11261</v>
      </c>
      <c r="L4725" t="s">
        <v>11247</v>
      </c>
      <c r="M4725" t="s">
        <v>11262</v>
      </c>
      <c r="N4725" t="s">
        <v>7001</v>
      </c>
      <c r="O4725" t="s">
        <v>7062</v>
      </c>
      <c r="P4725">
        <v>1367000</v>
      </c>
      <c r="Q4725" t="s">
        <v>6778</v>
      </c>
      <c r="R4725" t="s">
        <v>6779</v>
      </c>
      <c r="S4725" s="12"/>
      <c r="T4725" s="13"/>
      <c r="U4725" t="s">
        <v>11263</v>
      </c>
    </row>
    <row r="4726" spans="1:21" x14ac:dyDescent="0.25">
      <c r="A4726" t="s">
        <v>6619</v>
      </c>
      <c r="B4726" s="12">
        <v>42162</v>
      </c>
      <c r="C4726" t="s">
        <v>11259</v>
      </c>
      <c r="D4726" s="11">
        <v>46193.791238425903</v>
      </c>
      <c r="E4726" t="s">
        <v>11260</v>
      </c>
      <c r="F4726" t="s">
        <v>6617</v>
      </c>
      <c r="G4726" t="s">
        <v>11245</v>
      </c>
      <c r="H4726" t="s">
        <v>6507</v>
      </c>
      <c r="I4726" t="s">
        <v>55</v>
      </c>
      <c r="J4726" t="s">
        <v>732</v>
      </c>
      <c r="K4726" t="s">
        <v>11261</v>
      </c>
      <c r="L4726" t="s">
        <v>11247</v>
      </c>
      <c r="M4726" t="s">
        <v>11262</v>
      </c>
      <c r="N4726" t="s">
        <v>7001</v>
      </c>
      <c r="O4726" t="s">
        <v>7062</v>
      </c>
      <c r="P4726">
        <v>1367000</v>
      </c>
      <c r="Q4726" t="s">
        <v>6778</v>
      </c>
      <c r="R4726" t="s">
        <v>6779</v>
      </c>
      <c r="S4726" s="12"/>
      <c r="T4726" s="13"/>
      <c r="U4726" t="s">
        <v>11263</v>
      </c>
    </row>
    <row r="4727" spans="1:21" x14ac:dyDescent="0.25">
      <c r="A4727" t="s">
        <v>6619</v>
      </c>
      <c r="B4727" s="12">
        <v>42162</v>
      </c>
      <c r="C4727" t="s">
        <v>11259</v>
      </c>
      <c r="D4727" s="11">
        <v>46193.791238425903</v>
      </c>
      <c r="E4727" t="s">
        <v>11260</v>
      </c>
      <c r="F4727" t="s">
        <v>6617</v>
      </c>
      <c r="G4727" t="s">
        <v>11249</v>
      </c>
      <c r="H4727" t="s">
        <v>6507</v>
      </c>
      <c r="I4727" t="s">
        <v>55</v>
      </c>
      <c r="J4727" t="s">
        <v>732</v>
      </c>
      <c r="K4727" t="s">
        <v>11261</v>
      </c>
      <c r="L4727" t="s">
        <v>11247</v>
      </c>
      <c r="M4727" t="s">
        <v>11262</v>
      </c>
      <c r="N4727" t="s">
        <v>7001</v>
      </c>
      <c r="O4727" t="s">
        <v>7062</v>
      </c>
      <c r="P4727">
        <v>1367000</v>
      </c>
      <c r="Q4727" t="s">
        <v>6778</v>
      </c>
      <c r="R4727" t="s">
        <v>6779</v>
      </c>
      <c r="S4727" s="12"/>
      <c r="T4727" s="13"/>
      <c r="U4727" t="s">
        <v>11263</v>
      </c>
    </row>
    <row r="4728" spans="1:21" x14ac:dyDescent="0.25">
      <c r="A4728" t="s">
        <v>6619</v>
      </c>
      <c r="B4728" s="12">
        <v>42162</v>
      </c>
      <c r="C4728" t="s">
        <v>11259</v>
      </c>
      <c r="D4728" s="11">
        <v>46193.791238425903</v>
      </c>
      <c r="E4728" t="s">
        <v>11260</v>
      </c>
      <c r="F4728" t="s">
        <v>6617</v>
      </c>
      <c r="G4728" t="s">
        <v>11250</v>
      </c>
      <c r="H4728" t="s">
        <v>6507</v>
      </c>
      <c r="I4728" t="s">
        <v>55</v>
      </c>
      <c r="J4728" t="s">
        <v>732</v>
      </c>
      <c r="K4728" t="s">
        <v>11261</v>
      </c>
      <c r="L4728" t="s">
        <v>11247</v>
      </c>
      <c r="M4728" t="s">
        <v>11262</v>
      </c>
      <c r="N4728" t="s">
        <v>7001</v>
      </c>
      <c r="O4728" t="s">
        <v>7062</v>
      </c>
      <c r="P4728">
        <v>1367000</v>
      </c>
      <c r="Q4728" t="s">
        <v>6778</v>
      </c>
      <c r="R4728" t="s">
        <v>6779</v>
      </c>
      <c r="S4728" s="12"/>
      <c r="T4728" s="13"/>
      <c r="U4728" t="s">
        <v>11263</v>
      </c>
    </row>
    <row r="4729" spans="1:21" x14ac:dyDescent="0.25">
      <c r="A4729" t="s">
        <v>6637</v>
      </c>
      <c r="B4729" s="12">
        <v>42255</v>
      </c>
      <c r="C4729" t="s">
        <v>11264</v>
      </c>
      <c r="D4729" s="11">
        <v>46194.490277777797</v>
      </c>
      <c r="E4729" t="s">
        <v>11265</v>
      </c>
      <c r="F4729" t="s">
        <v>6617</v>
      </c>
      <c r="G4729" t="s">
        <v>11245</v>
      </c>
      <c r="H4729" t="s">
        <v>6507</v>
      </c>
      <c r="I4729" t="s">
        <v>65</v>
      </c>
      <c r="J4729" t="s">
        <v>57</v>
      </c>
      <c r="K4729" t="s">
        <v>11266</v>
      </c>
      <c r="L4729" t="s">
        <v>11247</v>
      </c>
      <c r="M4729" t="s">
        <v>11267</v>
      </c>
      <c r="N4729" t="s">
        <v>7001</v>
      </c>
      <c r="O4729" t="s">
        <v>7002</v>
      </c>
      <c r="P4729">
        <v>1705000</v>
      </c>
      <c r="Q4729" t="s">
        <v>6778</v>
      </c>
      <c r="R4729" t="s">
        <v>8501</v>
      </c>
      <c r="S4729" s="12"/>
      <c r="T4729" s="13"/>
      <c r="U4729" t="s">
        <v>10151</v>
      </c>
    </row>
    <row r="4730" spans="1:21" x14ac:dyDescent="0.25">
      <c r="A4730" t="s">
        <v>6637</v>
      </c>
      <c r="B4730" s="12">
        <v>42255</v>
      </c>
      <c r="C4730" t="s">
        <v>11264</v>
      </c>
      <c r="D4730" s="11">
        <v>46194.490277777797</v>
      </c>
      <c r="E4730" t="s">
        <v>11265</v>
      </c>
      <c r="F4730" t="s">
        <v>6617</v>
      </c>
      <c r="G4730" t="s">
        <v>11249</v>
      </c>
      <c r="H4730" t="s">
        <v>6507</v>
      </c>
      <c r="I4730" t="s">
        <v>65</v>
      </c>
      <c r="J4730" t="s">
        <v>57</v>
      </c>
      <c r="K4730" t="s">
        <v>11266</v>
      </c>
      <c r="L4730" t="s">
        <v>11247</v>
      </c>
      <c r="M4730" t="s">
        <v>11267</v>
      </c>
      <c r="N4730" t="s">
        <v>7001</v>
      </c>
      <c r="O4730" t="s">
        <v>7002</v>
      </c>
      <c r="P4730">
        <v>1705000</v>
      </c>
      <c r="Q4730" t="s">
        <v>6778</v>
      </c>
      <c r="R4730" t="s">
        <v>8501</v>
      </c>
      <c r="S4730" s="12"/>
      <c r="T4730" s="13"/>
      <c r="U4730" t="s">
        <v>10151</v>
      </c>
    </row>
    <row r="4731" spans="1:21" x14ac:dyDescent="0.25">
      <c r="A4731" t="s">
        <v>6637</v>
      </c>
      <c r="B4731" s="12">
        <v>42255</v>
      </c>
      <c r="C4731" t="s">
        <v>11264</v>
      </c>
      <c r="D4731" s="11">
        <v>46194.490277777797</v>
      </c>
      <c r="E4731" t="s">
        <v>11265</v>
      </c>
      <c r="F4731" t="s">
        <v>6617</v>
      </c>
      <c r="G4731" t="s">
        <v>11250</v>
      </c>
      <c r="H4731" t="s">
        <v>6507</v>
      </c>
      <c r="I4731" t="s">
        <v>65</v>
      </c>
      <c r="J4731" t="s">
        <v>57</v>
      </c>
      <c r="K4731" t="s">
        <v>11266</v>
      </c>
      <c r="L4731" t="s">
        <v>11247</v>
      </c>
      <c r="M4731" t="s">
        <v>11267</v>
      </c>
      <c r="N4731" t="s">
        <v>7001</v>
      </c>
      <c r="O4731" t="s">
        <v>7002</v>
      </c>
      <c r="P4731">
        <v>1705000</v>
      </c>
      <c r="Q4731" t="s">
        <v>6778</v>
      </c>
      <c r="R4731" t="s">
        <v>8501</v>
      </c>
      <c r="S4731" s="12"/>
      <c r="T4731" s="13"/>
      <c r="U4731" t="s">
        <v>10151</v>
      </c>
    </row>
    <row r="4732" spans="1:21" x14ac:dyDescent="0.25">
      <c r="A4732" t="s">
        <v>6619</v>
      </c>
      <c r="B4732" s="12">
        <v>42255</v>
      </c>
      <c r="C4732" t="s">
        <v>11264</v>
      </c>
      <c r="D4732" s="11">
        <v>46195.692291666703</v>
      </c>
      <c r="E4732" t="s">
        <v>11265</v>
      </c>
      <c r="F4732" t="s">
        <v>6617</v>
      </c>
      <c r="G4732" t="s">
        <v>11245</v>
      </c>
      <c r="H4732" t="s">
        <v>6507</v>
      </c>
      <c r="I4732" t="s">
        <v>65</v>
      </c>
      <c r="J4732" t="s">
        <v>57</v>
      </c>
      <c r="K4732" t="s">
        <v>11266</v>
      </c>
      <c r="L4732" t="s">
        <v>11247</v>
      </c>
      <c r="M4732" t="s">
        <v>11267</v>
      </c>
      <c r="N4732" t="s">
        <v>7001</v>
      </c>
      <c r="O4732" t="s">
        <v>7002</v>
      </c>
      <c r="P4732">
        <v>1705000</v>
      </c>
      <c r="Q4732" t="s">
        <v>6778</v>
      </c>
      <c r="R4732" t="s">
        <v>8501</v>
      </c>
      <c r="S4732" s="12"/>
      <c r="T4732" s="13"/>
      <c r="U4732" t="s">
        <v>10151</v>
      </c>
    </row>
    <row r="4733" spans="1:21" x14ac:dyDescent="0.25">
      <c r="A4733" t="s">
        <v>6619</v>
      </c>
      <c r="B4733" s="12">
        <v>42255</v>
      </c>
      <c r="C4733" t="s">
        <v>11264</v>
      </c>
      <c r="D4733" s="11">
        <v>46195.692291666703</v>
      </c>
      <c r="E4733" t="s">
        <v>11265</v>
      </c>
      <c r="F4733" t="s">
        <v>6617</v>
      </c>
      <c r="G4733" t="s">
        <v>11249</v>
      </c>
      <c r="H4733" t="s">
        <v>6507</v>
      </c>
      <c r="I4733" t="s">
        <v>65</v>
      </c>
      <c r="J4733" t="s">
        <v>57</v>
      </c>
      <c r="K4733" t="s">
        <v>11266</v>
      </c>
      <c r="L4733" t="s">
        <v>11247</v>
      </c>
      <c r="M4733" t="s">
        <v>11267</v>
      </c>
      <c r="N4733" t="s">
        <v>7001</v>
      </c>
      <c r="O4733" t="s">
        <v>7002</v>
      </c>
      <c r="P4733">
        <v>1705000</v>
      </c>
      <c r="Q4733" t="s">
        <v>6778</v>
      </c>
      <c r="R4733" t="s">
        <v>8501</v>
      </c>
      <c r="S4733" s="12"/>
      <c r="T4733" s="13"/>
      <c r="U4733" t="s">
        <v>10151</v>
      </c>
    </row>
    <row r="4734" spans="1:21" x14ac:dyDescent="0.25">
      <c r="A4734" t="s">
        <v>6619</v>
      </c>
      <c r="B4734" s="12">
        <v>42255</v>
      </c>
      <c r="C4734" t="s">
        <v>11264</v>
      </c>
      <c r="D4734" s="11">
        <v>46195.692291666703</v>
      </c>
      <c r="E4734" t="s">
        <v>11265</v>
      </c>
      <c r="F4734" t="s">
        <v>6617</v>
      </c>
      <c r="G4734" t="s">
        <v>11250</v>
      </c>
      <c r="H4734" t="s">
        <v>6507</v>
      </c>
      <c r="I4734" t="s">
        <v>65</v>
      </c>
      <c r="J4734" t="s">
        <v>57</v>
      </c>
      <c r="K4734" t="s">
        <v>11266</v>
      </c>
      <c r="L4734" t="s">
        <v>11247</v>
      </c>
      <c r="M4734" t="s">
        <v>11267</v>
      </c>
      <c r="N4734" t="s">
        <v>7001</v>
      </c>
      <c r="O4734" t="s">
        <v>7002</v>
      </c>
      <c r="P4734">
        <v>1705000</v>
      </c>
      <c r="Q4734" t="s">
        <v>6778</v>
      </c>
      <c r="R4734" t="s">
        <v>8501</v>
      </c>
      <c r="S4734" s="12"/>
      <c r="T4734" s="13"/>
      <c r="U4734" t="s">
        <v>10151</v>
      </c>
    </row>
    <row r="4735" spans="1:21" x14ac:dyDescent="0.25">
      <c r="A4735" t="s">
        <v>6637</v>
      </c>
      <c r="B4735" s="12">
        <v>42534</v>
      </c>
      <c r="C4735" t="s">
        <v>11268</v>
      </c>
      <c r="D4735" s="11">
        <v>46200.541620370401</v>
      </c>
      <c r="E4735" t="s">
        <v>11269</v>
      </c>
      <c r="F4735" t="s">
        <v>6617</v>
      </c>
      <c r="G4735" t="s">
        <v>11245</v>
      </c>
      <c r="H4735" t="s">
        <v>6507</v>
      </c>
      <c r="I4735" t="s">
        <v>65</v>
      </c>
      <c r="J4735" t="s">
        <v>57</v>
      </c>
      <c r="K4735" t="s">
        <v>11253</v>
      </c>
      <c r="L4735" t="s">
        <v>11247</v>
      </c>
      <c r="M4735" t="s">
        <v>11254</v>
      </c>
      <c r="N4735" t="s">
        <v>7001</v>
      </c>
      <c r="O4735" t="s">
        <v>7007</v>
      </c>
      <c r="P4735">
        <v>1344000</v>
      </c>
      <c r="Q4735" t="s">
        <v>6778</v>
      </c>
      <c r="R4735" t="s">
        <v>7109</v>
      </c>
      <c r="S4735" s="12"/>
      <c r="T4735" s="13"/>
      <c r="U4735" t="s">
        <v>6629</v>
      </c>
    </row>
    <row r="4736" spans="1:21" x14ac:dyDescent="0.25">
      <c r="A4736" t="s">
        <v>6637</v>
      </c>
      <c r="B4736" s="12">
        <v>42534</v>
      </c>
      <c r="C4736" t="s">
        <v>11268</v>
      </c>
      <c r="D4736" s="11">
        <v>46200.541620370401</v>
      </c>
      <c r="E4736" t="s">
        <v>11269</v>
      </c>
      <c r="F4736" t="s">
        <v>6617</v>
      </c>
      <c r="G4736" t="s">
        <v>11249</v>
      </c>
      <c r="H4736" t="s">
        <v>6507</v>
      </c>
      <c r="I4736" t="s">
        <v>65</v>
      </c>
      <c r="J4736" t="s">
        <v>57</v>
      </c>
      <c r="K4736" t="s">
        <v>11253</v>
      </c>
      <c r="L4736" t="s">
        <v>11247</v>
      </c>
      <c r="M4736" t="s">
        <v>11254</v>
      </c>
      <c r="N4736" t="s">
        <v>7001</v>
      </c>
      <c r="O4736" t="s">
        <v>7007</v>
      </c>
      <c r="P4736">
        <v>1344000</v>
      </c>
      <c r="Q4736" t="s">
        <v>6778</v>
      </c>
      <c r="R4736" t="s">
        <v>7109</v>
      </c>
      <c r="S4736" s="12"/>
      <c r="T4736" s="13"/>
      <c r="U4736" t="s">
        <v>6629</v>
      </c>
    </row>
    <row r="4737" spans="1:21" x14ac:dyDescent="0.25">
      <c r="A4737" t="s">
        <v>6637</v>
      </c>
      <c r="B4737" s="12">
        <v>42534</v>
      </c>
      <c r="C4737" t="s">
        <v>11268</v>
      </c>
      <c r="D4737" s="11">
        <v>46200.541620370401</v>
      </c>
      <c r="E4737" t="s">
        <v>11269</v>
      </c>
      <c r="F4737" t="s">
        <v>6617</v>
      </c>
      <c r="G4737" t="s">
        <v>11250</v>
      </c>
      <c r="H4737" t="s">
        <v>6507</v>
      </c>
      <c r="I4737" t="s">
        <v>65</v>
      </c>
      <c r="J4737" t="s">
        <v>57</v>
      </c>
      <c r="K4737" t="s">
        <v>11253</v>
      </c>
      <c r="L4737" t="s">
        <v>11247</v>
      </c>
      <c r="M4737" t="s">
        <v>11254</v>
      </c>
      <c r="N4737" t="s">
        <v>7001</v>
      </c>
      <c r="O4737" t="s">
        <v>7007</v>
      </c>
      <c r="P4737">
        <v>1344000</v>
      </c>
      <c r="Q4737" t="s">
        <v>6778</v>
      </c>
      <c r="R4737" t="s">
        <v>7109</v>
      </c>
      <c r="S4737" s="12"/>
      <c r="T4737" s="13"/>
      <c r="U4737" t="s">
        <v>6629</v>
      </c>
    </row>
    <row r="4738" spans="1:21" x14ac:dyDescent="0.25">
      <c r="A4738" t="s">
        <v>6619</v>
      </c>
      <c r="B4738" s="12">
        <v>42534</v>
      </c>
      <c r="C4738" t="s">
        <v>11268</v>
      </c>
      <c r="D4738" s="11">
        <v>46200.748599537001</v>
      </c>
      <c r="E4738" t="s">
        <v>11269</v>
      </c>
      <c r="F4738" t="s">
        <v>6617</v>
      </c>
      <c r="G4738" t="s">
        <v>11245</v>
      </c>
      <c r="H4738" t="s">
        <v>6507</v>
      </c>
      <c r="I4738" t="s">
        <v>65</v>
      </c>
      <c r="J4738" t="s">
        <v>57</v>
      </c>
      <c r="K4738" t="s">
        <v>11253</v>
      </c>
      <c r="L4738" t="s">
        <v>11247</v>
      </c>
      <c r="M4738" t="s">
        <v>11254</v>
      </c>
      <c r="N4738" t="s">
        <v>7001</v>
      </c>
      <c r="O4738" t="s">
        <v>7007</v>
      </c>
      <c r="P4738">
        <v>1344000</v>
      </c>
      <c r="Q4738" t="s">
        <v>6778</v>
      </c>
      <c r="R4738" t="s">
        <v>7109</v>
      </c>
      <c r="S4738" s="12"/>
      <c r="T4738" s="13"/>
      <c r="U4738" t="s">
        <v>6629</v>
      </c>
    </row>
    <row r="4739" spans="1:21" x14ac:dyDescent="0.25">
      <c r="A4739" t="s">
        <v>6619</v>
      </c>
      <c r="B4739" s="12">
        <v>42534</v>
      </c>
      <c r="C4739" t="s">
        <v>11268</v>
      </c>
      <c r="D4739" s="11">
        <v>46200.748599537001</v>
      </c>
      <c r="E4739" t="s">
        <v>11269</v>
      </c>
      <c r="F4739" t="s">
        <v>6617</v>
      </c>
      <c r="G4739" t="s">
        <v>11249</v>
      </c>
      <c r="H4739" t="s">
        <v>6507</v>
      </c>
      <c r="I4739" t="s">
        <v>65</v>
      </c>
      <c r="J4739" t="s">
        <v>57</v>
      </c>
      <c r="K4739" t="s">
        <v>11253</v>
      </c>
      <c r="L4739" t="s">
        <v>11247</v>
      </c>
      <c r="M4739" t="s">
        <v>11254</v>
      </c>
      <c r="N4739" t="s">
        <v>7001</v>
      </c>
      <c r="O4739" t="s">
        <v>7007</v>
      </c>
      <c r="P4739">
        <v>1344000</v>
      </c>
      <c r="Q4739" t="s">
        <v>6778</v>
      </c>
      <c r="R4739" t="s">
        <v>7109</v>
      </c>
      <c r="S4739" s="12"/>
      <c r="T4739" s="13"/>
      <c r="U4739" t="s">
        <v>6629</v>
      </c>
    </row>
    <row r="4740" spans="1:21" x14ac:dyDescent="0.25">
      <c r="A4740" t="s">
        <v>6619</v>
      </c>
      <c r="B4740" s="12">
        <v>42534</v>
      </c>
      <c r="C4740" t="s">
        <v>11268</v>
      </c>
      <c r="D4740" s="11">
        <v>46200.748599537001</v>
      </c>
      <c r="E4740" t="s">
        <v>11269</v>
      </c>
      <c r="F4740" t="s">
        <v>6617</v>
      </c>
      <c r="G4740" t="s">
        <v>11250</v>
      </c>
      <c r="H4740" t="s">
        <v>6507</v>
      </c>
      <c r="I4740" t="s">
        <v>65</v>
      </c>
      <c r="J4740" t="s">
        <v>57</v>
      </c>
      <c r="K4740" t="s">
        <v>11253</v>
      </c>
      <c r="L4740" t="s">
        <v>11247</v>
      </c>
      <c r="M4740" t="s">
        <v>11254</v>
      </c>
      <c r="N4740" t="s">
        <v>7001</v>
      </c>
      <c r="O4740" t="s">
        <v>7007</v>
      </c>
      <c r="P4740">
        <v>1344000</v>
      </c>
      <c r="Q4740" t="s">
        <v>6778</v>
      </c>
      <c r="R4740" t="s">
        <v>7109</v>
      </c>
      <c r="S4740" s="12"/>
      <c r="T4740" s="13"/>
      <c r="U4740" t="s">
        <v>6629</v>
      </c>
    </row>
    <row r="4741" spans="1:21" x14ac:dyDescent="0.25">
      <c r="A4741" t="s">
        <v>6619</v>
      </c>
      <c r="B4741" s="12">
        <v>41141</v>
      </c>
      <c r="C4741" t="s">
        <v>11270</v>
      </c>
      <c r="D4741" s="11">
        <v>46176.586215277799</v>
      </c>
      <c r="E4741" t="s">
        <v>11271</v>
      </c>
      <c r="F4741" t="s">
        <v>6617</v>
      </c>
      <c r="G4741" t="s">
        <v>8957</v>
      </c>
      <c r="H4741" t="s">
        <v>6450</v>
      </c>
      <c r="I4741" t="s">
        <v>65</v>
      </c>
      <c r="J4741" t="s">
        <v>219</v>
      </c>
      <c r="K4741" t="s">
        <v>11272</v>
      </c>
      <c r="L4741" t="s">
        <v>11273</v>
      </c>
      <c r="M4741" t="s">
        <v>11274</v>
      </c>
      <c r="N4741" t="s">
        <v>7001</v>
      </c>
      <c r="O4741" t="s">
        <v>7081</v>
      </c>
      <c r="P4741">
        <v>1574000</v>
      </c>
      <c r="Q4741" t="s">
        <v>6636</v>
      </c>
      <c r="R4741" t="s">
        <v>6636</v>
      </c>
      <c r="S4741" s="12"/>
      <c r="T4741" s="13"/>
      <c r="U4741" t="s">
        <v>6636</v>
      </c>
    </row>
    <row r="4742" spans="1:21" x14ac:dyDescent="0.25">
      <c r="A4742" t="s">
        <v>6637</v>
      </c>
      <c r="B4742" s="12">
        <v>41225</v>
      </c>
      <c r="C4742" t="s">
        <v>11275</v>
      </c>
      <c r="D4742" s="11">
        <v>46177.313425925902</v>
      </c>
      <c r="E4742" t="s">
        <v>11276</v>
      </c>
      <c r="F4742" t="s">
        <v>6617</v>
      </c>
      <c r="G4742" t="s">
        <v>8957</v>
      </c>
      <c r="H4742" t="s">
        <v>6450</v>
      </c>
      <c r="I4742" t="s">
        <v>6636</v>
      </c>
      <c r="J4742" t="s">
        <v>6636</v>
      </c>
      <c r="K4742" t="s">
        <v>11277</v>
      </c>
      <c r="L4742" t="s">
        <v>11273</v>
      </c>
      <c r="M4742" t="s">
        <v>11278</v>
      </c>
      <c r="N4742" t="s">
        <v>7001</v>
      </c>
      <c r="O4742" t="s">
        <v>7007</v>
      </c>
      <c r="P4742">
        <v>1390000</v>
      </c>
      <c r="Q4742" t="s">
        <v>6636</v>
      </c>
      <c r="R4742" t="s">
        <v>6636</v>
      </c>
      <c r="S4742" s="12"/>
      <c r="T4742" s="13"/>
      <c r="U4742" t="s">
        <v>6671</v>
      </c>
    </row>
    <row r="4743" spans="1:21" x14ac:dyDescent="0.25">
      <c r="A4743" t="s">
        <v>6637</v>
      </c>
      <c r="B4743" s="12">
        <v>41201</v>
      </c>
      <c r="C4743" t="s">
        <v>8955</v>
      </c>
      <c r="D4743" s="11">
        <v>46177.454803240696</v>
      </c>
      <c r="E4743" t="s">
        <v>8956</v>
      </c>
      <c r="F4743" t="s">
        <v>6617</v>
      </c>
      <c r="G4743" t="s">
        <v>8957</v>
      </c>
      <c r="H4743" t="s">
        <v>6450</v>
      </c>
      <c r="I4743" t="s">
        <v>65</v>
      </c>
      <c r="J4743" t="s">
        <v>2226</v>
      </c>
      <c r="K4743" t="s">
        <v>11279</v>
      </c>
      <c r="L4743" t="s">
        <v>11273</v>
      </c>
      <c r="M4743" t="s">
        <v>11280</v>
      </c>
      <c r="N4743" t="s">
        <v>7001</v>
      </c>
      <c r="O4743" t="s">
        <v>7002</v>
      </c>
      <c r="P4743">
        <v>1726000</v>
      </c>
      <c r="Q4743" t="s">
        <v>6867</v>
      </c>
      <c r="R4743" t="s">
        <v>6779</v>
      </c>
      <c r="S4743" s="12"/>
      <c r="T4743" s="13"/>
      <c r="U4743" t="s">
        <v>6636</v>
      </c>
    </row>
    <row r="4744" spans="1:21" x14ac:dyDescent="0.25">
      <c r="A4744" t="s">
        <v>6619</v>
      </c>
      <c r="B4744" s="12">
        <v>41201</v>
      </c>
      <c r="C4744" t="s">
        <v>8955</v>
      </c>
      <c r="D4744" s="11">
        <v>46177.528645833299</v>
      </c>
      <c r="E4744" t="s">
        <v>8956</v>
      </c>
      <c r="F4744" t="s">
        <v>6617</v>
      </c>
      <c r="G4744" t="s">
        <v>8957</v>
      </c>
      <c r="H4744" t="s">
        <v>6450</v>
      </c>
      <c r="I4744" t="s">
        <v>65</v>
      </c>
      <c r="J4744" t="s">
        <v>2226</v>
      </c>
      <c r="K4744" t="s">
        <v>11279</v>
      </c>
      <c r="L4744" t="s">
        <v>11273</v>
      </c>
      <c r="M4744" t="s">
        <v>11280</v>
      </c>
      <c r="N4744" t="s">
        <v>7001</v>
      </c>
      <c r="O4744" t="s">
        <v>7002</v>
      </c>
      <c r="P4744">
        <v>1726000</v>
      </c>
      <c r="Q4744" t="s">
        <v>6867</v>
      </c>
      <c r="R4744" t="s">
        <v>6779</v>
      </c>
      <c r="S4744" s="12"/>
      <c r="T4744" s="13"/>
      <c r="U4744" t="s">
        <v>6636</v>
      </c>
    </row>
    <row r="4745" spans="1:21" x14ac:dyDescent="0.25">
      <c r="A4745" t="s">
        <v>6619</v>
      </c>
      <c r="B4745" s="12">
        <v>41225</v>
      </c>
      <c r="C4745" t="s">
        <v>11275</v>
      </c>
      <c r="D4745" s="11">
        <v>46177.811805555597</v>
      </c>
      <c r="E4745" t="s">
        <v>11276</v>
      </c>
      <c r="F4745" t="s">
        <v>6617</v>
      </c>
      <c r="G4745" t="s">
        <v>8957</v>
      </c>
      <c r="H4745" t="s">
        <v>6450</v>
      </c>
      <c r="I4745" t="s">
        <v>6636</v>
      </c>
      <c r="J4745" t="s">
        <v>6636</v>
      </c>
      <c r="K4745" t="s">
        <v>11277</v>
      </c>
      <c r="L4745" t="s">
        <v>11273</v>
      </c>
      <c r="M4745" t="s">
        <v>11278</v>
      </c>
      <c r="N4745" t="s">
        <v>7001</v>
      </c>
      <c r="O4745" t="s">
        <v>7007</v>
      </c>
      <c r="P4745">
        <v>1390000</v>
      </c>
      <c r="Q4745" t="s">
        <v>6636</v>
      </c>
      <c r="R4745" t="s">
        <v>6636</v>
      </c>
      <c r="S4745" s="12"/>
      <c r="T4745" s="13"/>
      <c r="U4745" t="s">
        <v>6671</v>
      </c>
    </row>
    <row r="4746" spans="1:21" x14ac:dyDescent="0.25">
      <c r="A4746" t="s">
        <v>6637</v>
      </c>
      <c r="B4746" s="12">
        <v>41435</v>
      </c>
      <c r="C4746" t="s">
        <v>11281</v>
      </c>
      <c r="D4746" s="11">
        <v>46182.627835648098</v>
      </c>
      <c r="E4746" t="s">
        <v>11282</v>
      </c>
      <c r="F4746" t="s">
        <v>6617</v>
      </c>
      <c r="G4746" t="s">
        <v>11283</v>
      </c>
      <c r="H4746" t="s">
        <v>6450</v>
      </c>
      <c r="I4746" t="s">
        <v>65</v>
      </c>
      <c r="J4746" t="s">
        <v>132</v>
      </c>
      <c r="K4746" t="s">
        <v>11284</v>
      </c>
      <c r="L4746" t="s">
        <v>11285</v>
      </c>
      <c r="M4746" t="s">
        <v>11286</v>
      </c>
      <c r="N4746" t="s">
        <v>7001</v>
      </c>
      <c r="O4746" t="s">
        <v>7007</v>
      </c>
      <c r="P4746">
        <v>1196000</v>
      </c>
      <c r="Q4746" t="s">
        <v>6778</v>
      </c>
      <c r="R4746" t="s">
        <v>6779</v>
      </c>
      <c r="S4746" s="12"/>
      <c r="T4746" s="13"/>
      <c r="U4746" t="s">
        <v>6671</v>
      </c>
    </row>
    <row r="4747" spans="1:21" x14ac:dyDescent="0.25">
      <c r="A4747" t="s">
        <v>6619</v>
      </c>
      <c r="B4747" s="12">
        <v>41435</v>
      </c>
      <c r="C4747" t="s">
        <v>11281</v>
      </c>
      <c r="D4747" s="11">
        <v>46182.720590277801</v>
      </c>
      <c r="E4747" t="s">
        <v>11282</v>
      </c>
      <c r="F4747" t="s">
        <v>6617</v>
      </c>
      <c r="G4747" t="s">
        <v>11283</v>
      </c>
      <c r="H4747" t="s">
        <v>6450</v>
      </c>
      <c r="I4747" t="s">
        <v>65</v>
      </c>
      <c r="J4747" t="s">
        <v>132</v>
      </c>
      <c r="K4747" t="s">
        <v>11284</v>
      </c>
      <c r="L4747" t="s">
        <v>11285</v>
      </c>
      <c r="M4747" t="s">
        <v>11286</v>
      </c>
      <c r="N4747" t="s">
        <v>7001</v>
      </c>
      <c r="O4747" t="s">
        <v>7007</v>
      </c>
      <c r="P4747">
        <v>1196000</v>
      </c>
      <c r="Q4747" t="s">
        <v>6778</v>
      </c>
      <c r="R4747" t="s">
        <v>6779</v>
      </c>
      <c r="S4747" s="12"/>
      <c r="T4747" s="13"/>
      <c r="U4747" t="s">
        <v>6671</v>
      </c>
    </row>
    <row r="4748" spans="1:21" x14ac:dyDescent="0.25">
      <c r="A4748" t="s">
        <v>6637</v>
      </c>
      <c r="B4748" s="12">
        <v>41509</v>
      </c>
      <c r="C4748" t="s">
        <v>11287</v>
      </c>
      <c r="D4748" s="11">
        <v>46183.244791666701</v>
      </c>
      <c r="E4748" t="s">
        <v>11288</v>
      </c>
      <c r="F4748" t="s">
        <v>6617</v>
      </c>
      <c r="G4748" t="s">
        <v>8957</v>
      </c>
      <c r="H4748" t="s">
        <v>6450</v>
      </c>
      <c r="I4748" t="s">
        <v>65</v>
      </c>
      <c r="J4748" t="s">
        <v>636</v>
      </c>
      <c r="K4748" t="s">
        <v>11289</v>
      </c>
      <c r="L4748" t="s">
        <v>11273</v>
      </c>
      <c r="M4748" t="s">
        <v>11290</v>
      </c>
      <c r="N4748" t="s">
        <v>7001</v>
      </c>
      <c r="O4748" t="s">
        <v>7062</v>
      </c>
      <c r="P4748">
        <v>1629000</v>
      </c>
      <c r="Q4748" t="s">
        <v>6636</v>
      </c>
      <c r="R4748" t="s">
        <v>6636</v>
      </c>
      <c r="S4748" s="12"/>
      <c r="T4748" s="13"/>
      <c r="U4748" t="s">
        <v>6671</v>
      </c>
    </row>
    <row r="4749" spans="1:21" x14ac:dyDescent="0.25">
      <c r="A4749" t="s">
        <v>6637</v>
      </c>
      <c r="B4749" s="12">
        <v>41504</v>
      </c>
      <c r="C4749" t="s">
        <v>11291</v>
      </c>
      <c r="D4749" s="11">
        <v>46183.797557870399</v>
      </c>
      <c r="E4749" t="s">
        <v>11292</v>
      </c>
      <c r="F4749" t="s">
        <v>6617</v>
      </c>
      <c r="G4749" t="s">
        <v>11293</v>
      </c>
      <c r="H4749" t="s">
        <v>6450</v>
      </c>
      <c r="I4749" t="s">
        <v>65</v>
      </c>
      <c r="J4749" t="s">
        <v>636</v>
      </c>
      <c r="K4749" t="s">
        <v>11294</v>
      </c>
      <c r="L4749" t="s">
        <v>11295</v>
      </c>
      <c r="M4749" t="s">
        <v>11296</v>
      </c>
      <c r="N4749" t="s">
        <v>7044</v>
      </c>
      <c r="O4749" t="s">
        <v>7045</v>
      </c>
      <c r="P4749">
        <v>2959900</v>
      </c>
      <c r="Q4749" t="s">
        <v>6636</v>
      </c>
      <c r="R4749" t="s">
        <v>6636</v>
      </c>
      <c r="S4749" s="12"/>
      <c r="T4749" s="13"/>
      <c r="U4749" t="s">
        <v>6671</v>
      </c>
    </row>
    <row r="4750" spans="1:21" x14ac:dyDescent="0.25">
      <c r="A4750" t="s">
        <v>6637</v>
      </c>
      <c r="B4750" s="12">
        <v>41504</v>
      </c>
      <c r="C4750" t="s">
        <v>11291</v>
      </c>
      <c r="D4750" s="11">
        <v>46183.797557870399</v>
      </c>
      <c r="E4750" t="s">
        <v>11292</v>
      </c>
      <c r="F4750" t="s">
        <v>6617</v>
      </c>
      <c r="G4750" t="s">
        <v>11297</v>
      </c>
      <c r="H4750" t="s">
        <v>6450</v>
      </c>
      <c r="I4750" t="s">
        <v>65</v>
      </c>
      <c r="J4750" t="s">
        <v>636</v>
      </c>
      <c r="K4750" t="s">
        <v>11294</v>
      </c>
      <c r="L4750" t="s">
        <v>11295</v>
      </c>
      <c r="M4750" t="s">
        <v>11296</v>
      </c>
      <c r="N4750" t="s">
        <v>7044</v>
      </c>
      <c r="O4750" t="s">
        <v>7045</v>
      </c>
      <c r="P4750">
        <v>2959900</v>
      </c>
      <c r="Q4750" t="s">
        <v>6636</v>
      </c>
      <c r="R4750" t="s">
        <v>6636</v>
      </c>
      <c r="S4750" s="12"/>
      <c r="T4750" s="13"/>
      <c r="U4750" t="s">
        <v>6671</v>
      </c>
    </row>
    <row r="4751" spans="1:21" x14ac:dyDescent="0.25">
      <c r="A4751" t="s">
        <v>6637</v>
      </c>
      <c r="B4751" s="12">
        <v>41504</v>
      </c>
      <c r="C4751" t="s">
        <v>11291</v>
      </c>
      <c r="D4751" s="11">
        <v>46183.797557870399</v>
      </c>
      <c r="E4751" t="s">
        <v>11292</v>
      </c>
      <c r="F4751" t="s">
        <v>6617</v>
      </c>
      <c r="G4751" t="s">
        <v>11298</v>
      </c>
      <c r="H4751" t="s">
        <v>6450</v>
      </c>
      <c r="I4751" t="s">
        <v>65</v>
      </c>
      <c r="J4751" t="s">
        <v>636</v>
      </c>
      <c r="K4751" t="s">
        <v>11294</v>
      </c>
      <c r="L4751" t="s">
        <v>11295</v>
      </c>
      <c r="M4751" t="s">
        <v>11296</v>
      </c>
      <c r="N4751" t="s">
        <v>7044</v>
      </c>
      <c r="O4751" t="s">
        <v>7045</v>
      </c>
      <c r="P4751">
        <v>2959900</v>
      </c>
      <c r="Q4751" t="s">
        <v>6636</v>
      </c>
      <c r="R4751" t="s">
        <v>6636</v>
      </c>
      <c r="S4751" s="12"/>
      <c r="T4751" s="13"/>
      <c r="U4751" t="s">
        <v>6671</v>
      </c>
    </row>
    <row r="4752" spans="1:21" x14ac:dyDescent="0.25">
      <c r="A4752" t="s">
        <v>6637</v>
      </c>
      <c r="B4752" s="12">
        <v>41504</v>
      </c>
      <c r="C4752" t="s">
        <v>11291</v>
      </c>
      <c r="D4752" s="11">
        <v>46183.797557870399</v>
      </c>
      <c r="E4752" t="s">
        <v>11292</v>
      </c>
      <c r="F4752" t="s">
        <v>6617</v>
      </c>
      <c r="G4752" t="s">
        <v>11299</v>
      </c>
      <c r="H4752" t="s">
        <v>6450</v>
      </c>
      <c r="I4752" t="s">
        <v>65</v>
      </c>
      <c r="J4752" t="s">
        <v>636</v>
      </c>
      <c r="K4752" t="s">
        <v>11294</v>
      </c>
      <c r="L4752" t="s">
        <v>11295</v>
      </c>
      <c r="M4752" t="s">
        <v>11296</v>
      </c>
      <c r="N4752" t="s">
        <v>7044</v>
      </c>
      <c r="O4752" t="s">
        <v>7045</v>
      </c>
      <c r="P4752">
        <v>2959900</v>
      </c>
      <c r="Q4752" t="s">
        <v>6636</v>
      </c>
      <c r="R4752" t="s">
        <v>6636</v>
      </c>
      <c r="S4752" s="12"/>
      <c r="T4752" s="13"/>
      <c r="U4752" t="s">
        <v>6671</v>
      </c>
    </row>
    <row r="4753" spans="1:21" x14ac:dyDescent="0.25">
      <c r="A4753" t="s">
        <v>6619</v>
      </c>
      <c r="B4753" s="12">
        <v>41504</v>
      </c>
      <c r="C4753" t="s">
        <v>11291</v>
      </c>
      <c r="D4753" s="11">
        <v>46183.800462963001</v>
      </c>
      <c r="E4753" t="s">
        <v>11292</v>
      </c>
      <c r="F4753" t="s">
        <v>6617</v>
      </c>
      <c r="G4753" t="s">
        <v>11293</v>
      </c>
      <c r="H4753" t="s">
        <v>6450</v>
      </c>
      <c r="I4753" t="s">
        <v>65</v>
      </c>
      <c r="J4753" t="s">
        <v>636</v>
      </c>
      <c r="K4753" t="s">
        <v>11294</v>
      </c>
      <c r="L4753" t="s">
        <v>11295</v>
      </c>
      <c r="M4753" t="s">
        <v>11296</v>
      </c>
      <c r="N4753" t="s">
        <v>7044</v>
      </c>
      <c r="O4753" t="s">
        <v>7045</v>
      </c>
      <c r="P4753">
        <v>2959900</v>
      </c>
      <c r="Q4753" t="s">
        <v>6636</v>
      </c>
      <c r="R4753" t="s">
        <v>6636</v>
      </c>
      <c r="S4753" s="12"/>
      <c r="T4753" s="13"/>
      <c r="U4753" t="s">
        <v>6671</v>
      </c>
    </row>
    <row r="4754" spans="1:21" x14ac:dyDescent="0.25">
      <c r="A4754" t="s">
        <v>6619</v>
      </c>
      <c r="B4754" s="12">
        <v>41504</v>
      </c>
      <c r="C4754" t="s">
        <v>11291</v>
      </c>
      <c r="D4754" s="11">
        <v>46183.800462963001</v>
      </c>
      <c r="E4754" t="s">
        <v>11292</v>
      </c>
      <c r="F4754" t="s">
        <v>6617</v>
      </c>
      <c r="G4754" t="s">
        <v>11297</v>
      </c>
      <c r="H4754" t="s">
        <v>6450</v>
      </c>
      <c r="I4754" t="s">
        <v>65</v>
      </c>
      <c r="J4754" t="s">
        <v>636</v>
      </c>
      <c r="K4754" t="s">
        <v>11294</v>
      </c>
      <c r="L4754" t="s">
        <v>11295</v>
      </c>
      <c r="M4754" t="s">
        <v>11296</v>
      </c>
      <c r="N4754" t="s">
        <v>7044</v>
      </c>
      <c r="O4754" t="s">
        <v>7045</v>
      </c>
      <c r="P4754">
        <v>2959900</v>
      </c>
      <c r="Q4754" t="s">
        <v>6636</v>
      </c>
      <c r="R4754" t="s">
        <v>6636</v>
      </c>
      <c r="S4754" s="12"/>
      <c r="T4754" s="13"/>
      <c r="U4754" t="s">
        <v>6671</v>
      </c>
    </row>
    <row r="4755" spans="1:21" x14ac:dyDescent="0.25">
      <c r="A4755" t="s">
        <v>6619</v>
      </c>
      <c r="B4755" s="12">
        <v>41504</v>
      </c>
      <c r="C4755" t="s">
        <v>11291</v>
      </c>
      <c r="D4755" s="11">
        <v>46183.800462963001</v>
      </c>
      <c r="E4755" t="s">
        <v>11292</v>
      </c>
      <c r="F4755" t="s">
        <v>6617</v>
      </c>
      <c r="G4755" t="s">
        <v>11298</v>
      </c>
      <c r="H4755" t="s">
        <v>6450</v>
      </c>
      <c r="I4755" t="s">
        <v>65</v>
      </c>
      <c r="J4755" t="s">
        <v>636</v>
      </c>
      <c r="K4755" t="s">
        <v>11294</v>
      </c>
      <c r="L4755" t="s">
        <v>11295</v>
      </c>
      <c r="M4755" t="s">
        <v>11296</v>
      </c>
      <c r="N4755" t="s">
        <v>7044</v>
      </c>
      <c r="O4755" t="s">
        <v>7045</v>
      </c>
      <c r="P4755">
        <v>2959900</v>
      </c>
      <c r="Q4755" t="s">
        <v>6636</v>
      </c>
      <c r="R4755" t="s">
        <v>6636</v>
      </c>
      <c r="S4755" s="12"/>
      <c r="T4755" s="13"/>
      <c r="U4755" t="s">
        <v>6671</v>
      </c>
    </row>
    <row r="4756" spans="1:21" x14ac:dyDescent="0.25">
      <c r="A4756" t="s">
        <v>6619</v>
      </c>
      <c r="B4756" s="12">
        <v>41504</v>
      </c>
      <c r="C4756" t="s">
        <v>11291</v>
      </c>
      <c r="D4756" s="11">
        <v>46183.800462963001</v>
      </c>
      <c r="E4756" t="s">
        <v>11292</v>
      </c>
      <c r="F4756" t="s">
        <v>6617</v>
      </c>
      <c r="G4756" t="s">
        <v>11299</v>
      </c>
      <c r="H4756" t="s">
        <v>6450</v>
      </c>
      <c r="I4756" t="s">
        <v>65</v>
      </c>
      <c r="J4756" t="s">
        <v>636</v>
      </c>
      <c r="K4756" t="s">
        <v>11294</v>
      </c>
      <c r="L4756" t="s">
        <v>11295</v>
      </c>
      <c r="M4756" t="s">
        <v>11296</v>
      </c>
      <c r="N4756" t="s">
        <v>7044</v>
      </c>
      <c r="O4756" t="s">
        <v>7045</v>
      </c>
      <c r="P4756">
        <v>2959900</v>
      </c>
      <c r="Q4756" t="s">
        <v>6636</v>
      </c>
      <c r="R4756" t="s">
        <v>6636</v>
      </c>
      <c r="S4756" s="12"/>
      <c r="T4756" s="13"/>
      <c r="U4756" t="s">
        <v>6671</v>
      </c>
    </row>
    <row r="4757" spans="1:21" x14ac:dyDescent="0.25">
      <c r="A4757" t="s">
        <v>6619</v>
      </c>
      <c r="B4757" s="12">
        <v>41509</v>
      </c>
      <c r="C4757" t="s">
        <v>11287</v>
      </c>
      <c r="D4757" s="11">
        <v>46183.819062499999</v>
      </c>
      <c r="E4757" t="s">
        <v>11288</v>
      </c>
      <c r="F4757" t="s">
        <v>6617</v>
      </c>
      <c r="G4757" t="s">
        <v>8957</v>
      </c>
      <c r="H4757" t="s">
        <v>6450</v>
      </c>
      <c r="I4757" t="s">
        <v>65</v>
      </c>
      <c r="J4757" t="s">
        <v>636</v>
      </c>
      <c r="K4757" t="s">
        <v>11289</v>
      </c>
      <c r="L4757" t="s">
        <v>11273</v>
      </c>
      <c r="M4757" t="s">
        <v>11290</v>
      </c>
      <c r="N4757" t="s">
        <v>7001</v>
      </c>
      <c r="O4757" t="s">
        <v>7062</v>
      </c>
      <c r="P4757">
        <v>1629000</v>
      </c>
      <c r="Q4757" t="s">
        <v>6636</v>
      </c>
      <c r="R4757" t="s">
        <v>6636</v>
      </c>
      <c r="S4757" s="12"/>
      <c r="T4757" s="13"/>
      <c r="U4757" t="s">
        <v>6671</v>
      </c>
    </row>
    <row r="4758" spans="1:21" x14ac:dyDescent="0.25">
      <c r="A4758" t="s">
        <v>6637</v>
      </c>
      <c r="B4758" s="12">
        <v>41539</v>
      </c>
      <c r="C4758" t="s">
        <v>11300</v>
      </c>
      <c r="D4758" s="11">
        <v>46184.435416666704</v>
      </c>
      <c r="E4758" t="s">
        <v>11301</v>
      </c>
      <c r="F4758" t="s">
        <v>6617</v>
      </c>
      <c r="G4758" t="s">
        <v>11293</v>
      </c>
      <c r="H4758" t="s">
        <v>6450</v>
      </c>
      <c r="I4758" t="s">
        <v>65</v>
      </c>
      <c r="J4758" t="s">
        <v>636</v>
      </c>
      <c r="K4758" t="s">
        <v>11302</v>
      </c>
      <c r="L4758" t="s">
        <v>11295</v>
      </c>
      <c r="M4758" t="s">
        <v>11303</v>
      </c>
      <c r="N4758" t="s">
        <v>7044</v>
      </c>
      <c r="O4758" t="s">
        <v>9578</v>
      </c>
      <c r="P4758">
        <v>3239900</v>
      </c>
      <c r="Q4758" t="s">
        <v>6636</v>
      </c>
      <c r="R4758" t="s">
        <v>6636</v>
      </c>
      <c r="S4758" s="12"/>
      <c r="T4758" s="13"/>
      <c r="U4758" t="s">
        <v>11304</v>
      </c>
    </row>
    <row r="4759" spans="1:21" x14ac:dyDescent="0.25">
      <c r="A4759" t="s">
        <v>6637</v>
      </c>
      <c r="B4759" s="12">
        <v>41539</v>
      </c>
      <c r="C4759" t="s">
        <v>11300</v>
      </c>
      <c r="D4759" s="11">
        <v>46184.435416666704</v>
      </c>
      <c r="E4759" t="s">
        <v>11301</v>
      </c>
      <c r="F4759" t="s">
        <v>6617</v>
      </c>
      <c r="G4759" t="s">
        <v>11297</v>
      </c>
      <c r="H4759" t="s">
        <v>6450</v>
      </c>
      <c r="I4759" t="s">
        <v>65</v>
      </c>
      <c r="J4759" t="s">
        <v>636</v>
      </c>
      <c r="K4759" t="s">
        <v>11302</v>
      </c>
      <c r="L4759" t="s">
        <v>11295</v>
      </c>
      <c r="M4759" t="s">
        <v>11303</v>
      </c>
      <c r="N4759" t="s">
        <v>7044</v>
      </c>
      <c r="O4759" t="s">
        <v>9578</v>
      </c>
      <c r="P4759">
        <v>3239900</v>
      </c>
      <c r="Q4759" t="s">
        <v>6636</v>
      </c>
      <c r="R4759" t="s">
        <v>6636</v>
      </c>
      <c r="S4759" s="12"/>
      <c r="T4759" s="13"/>
      <c r="U4759" t="s">
        <v>11304</v>
      </c>
    </row>
    <row r="4760" spans="1:21" x14ac:dyDescent="0.25">
      <c r="A4760" t="s">
        <v>6637</v>
      </c>
      <c r="B4760" s="12">
        <v>41539</v>
      </c>
      <c r="C4760" t="s">
        <v>11300</v>
      </c>
      <c r="D4760" s="11">
        <v>46184.435416666704</v>
      </c>
      <c r="E4760" t="s">
        <v>11301</v>
      </c>
      <c r="F4760" t="s">
        <v>6617</v>
      </c>
      <c r="G4760" t="s">
        <v>11298</v>
      </c>
      <c r="H4760" t="s">
        <v>6450</v>
      </c>
      <c r="I4760" t="s">
        <v>65</v>
      </c>
      <c r="J4760" t="s">
        <v>636</v>
      </c>
      <c r="K4760" t="s">
        <v>11302</v>
      </c>
      <c r="L4760" t="s">
        <v>11295</v>
      </c>
      <c r="M4760" t="s">
        <v>11303</v>
      </c>
      <c r="N4760" t="s">
        <v>7044</v>
      </c>
      <c r="O4760" t="s">
        <v>9578</v>
      </c>
      <c r="P4760">
        <v>3239900</v>
      </c>
      <c r="Q4760" t="s">
        <v>6636</v>
      </c>
      <c r="R4760" t="s">
        <v>6636</v>
      </c>
      <c r="S4760" s="12"/>
      <c r="T4760" s="13"/>
      <c r="U4760" t="s">
        <v>11304</v>
      </c>
    </row>
    <row r="4761" spans="1:21" x14ac:dyDescent="0.25">
      <c r="A4761" t="s">
        <v>6637</v>
      </c>
      <c r="B4761" s="12">
        <v>41539</v>
      </c>
      <c r="C4761" t="s">
        <v>11300</v>
      </c>
      <c r="D4761" s="11">
        <v>46184.435416666704</v>
      </c>
      <c r="E4761" t="s">
        <v>11301</v>
      </c>
      <c r="F4761" t="s">
        <v>6617</v>
      </c>
      <c r="G4761" t="s">
        <v>11299</v>
      </c>
      <c r="H4761" t="s">
        <v>6450</v>
      </c>
      <c r="I4761" t="s">
        <v>65</v>
      </c>
      <c r="J4761" t="s">
        <v>636</v>
      </c>
      <c r="K4761" t="s">
        <v>11302</v>
      </c>
      <c r="L4761" t="s">
        <v>11295</v>
      </c>
      <c r="M4761" t="s">
        <v>11303</v>
      </c>
      <c r="N4761" t="s">
        <v>7044</v>
      </c>
      <c r="O4761" t="s">
        <v>9578</v>
      </c>
      <c r="P4761">
        <v>3239900</v>
      </c>
      <c r="Q4761" t="s">
        <v>6636</v>
      </c>
      <c r="R4761" t="s">
        <v>6636</v>
      </c>
      <c r="S4761" s="12"/>
      <c r="T4761" s="13"/>
      <c r="U4761" t="s">
        <v>11304</v>
      </c>
    </row>
    <row r="4762" spans="1:21" x14ac:dyDescent="0.25">
      <c r="A4762" t="s">
        <v>6619</v>
      </c>
      <c r="B4762" s="12">
        <v>41539</v>
      </c>
      <c r="C4762" t="s">
        <v>11300</v>
      </c>
      <c r="D4762" s="11">
        <v>46184.549421296302</v>
      </c>
      <c r="E4762" t="s">
        <v>11301</v>
      </c>
      <c r="F4762" t="s">
        <v>6617</v>
      </c>
      <c r="G4762" t="s">
        <v>11293</v>
      </c>
      <c r="H4762" t="s">
        <v>6450</v>
      </c>
      <c r="I4762" t="s">
        <v>65</v>
      </c>
      <c r="J4762" t="s">
        <v>636</v>
      </c>
      <c r="K4762" t="s">
        <v>11302</v>
      </c>
      <c r="L4762" t="s">
        <v>11295</v>
      </c>
      <c r="M4762" t="s">
        <v>11303</v>
      </c>
      <c r="N4762" t="s">
        <v>7044</v>
      </c>
      <c r="O4762" t="s">
        <v>9578</v>
      </c>
      <c r="P4762">
        <v>3239900</v>
      </c>
      <c r="Q4762" t="s">
        <v>6636</v>
      </c>
      <c r="R4762" t="s">
        <v>6636</v>
      </c>
      <c r="S4762" s="12"/>
      <c r="T4762" s="13"/>
      <c r="U4762" t="s">
        <v>11304</v>
      </c>
    </row>
    <row r="4763" spans="1:21" x14ac:dyDescent="0.25">
      <c r="A4763" t="s">
        <v>6619</v>
      </c>
      <c r="B4763" s="12">
        <v>41539</v>
      </c>
      <c r="C4763" t="s">
        <v>11300</v>
      </c>
      <c r="D4763" s="11">
        <v>46184.549421296302</v>
      </c>
      <c r="E4763" t="s">
        <v>11301</v>
      </c>
      <c r="F4763" t="s">
        <v>6617</v>
      </c>
      <c r="G4763" t="s">
        <v>11297</v>
      </c>
      <c r="H4763" t="s">
        <v>6450</v>
      </c>
      <c r="I4763" t="s">
        <v>65</v>
      </c>
      <c r="J4763" t="s">
        <v>636</v>
      </c>
      <c r="K4763" t="s">
        <v>11302</v>
      </c>
      <c r="L4763" t="s">
        <v>11295</v>
      </c>
      <c r="M4763" t="s">
        <v>11303</v>
      </c>
      <c r="N4763" t="s">
        <v>7044</v>
      </c>
      <c r="O4763" t="s">
        <v>9578</v>
      </c>
      <c r="P4763">
        <v>3239900</v>
      </c>
      <c r="Q4763" t="s">
        <v>6636</v>
      </c>
      <c r="R4763" t="s">
        <v>6636</v>
      </c>
      <c r="S4763" s="12"/>
      <c r="T4763" s="13"/>
      <c r="U4763" t="s">
        <v>11304</v>
      </c>
    </row>
    <row r="4764" spans="1:21" x14ac:dyDescent="0.25">
      <c r="A4764" t="s">
        <v>6619</v>
      </c>
      <c r="B4764" s="12">
        <v>41539</v>
      </c>
      <c r="C4764" t="s">
        <v>11300</v>
      </c>
      <c r="D4764" s="11">
        <v>46184.549421296302</v>
      </c>
      <c r="E4764" t="s">
        <v>11301</v>
      </c>
      <c r="F4764" t="s">
        <v>6617</v>
      </c>
      <c r="G4764" t="s">
        <v>11298</v>
      </c>
      <c r="H4764" t="s">
        <v>6450</v>
      </c>
      <c r="I4764" t="s">
        <v>65</v>
      </c>
      <c r="J4764" t="s">
        <v>636</v>
      </c>
      <c r="K4764" t="s">
        <v>11302</v>
      </c>
      <c r="L4764" t="s">
        <v>11295</v>
      </c>
      <c r="M4764" t="s">
        <v>11303</v>
      </c>
      <c r="N4764" t="s">
        <v>7044</v>
      </c>
      <c r="O4764" t="s">
        <v>9578</v>
      </c>
      <c r="P4764">
        <v>3239900</v>
      </c>
      <c r="Q4764" t="s">
        <v>6636</v>
      </c>
      <c r="R4764" t="s">
        <v>6636</v>
      </c>
      <c r="S4764" s="12"/>
      <c r="T4764" s="13"/>
      <c r="U4764" t="s">
        <v>11304</v>
      </c>
    </row>
    <row r="4765" spans="1:21" x14ac:dyDescent="0.25">
      <c r="A4765" t="s">
        <v>6619</v>
      </c>
      <c r="B4765" s="12">
        <v>41539</v>
      </c>
      <c r="C4765" t="s">
        <v>11300</v>
      </c>
      <c r="D4765" s="11">
        <v>46184.549421296302</v>
      </c>
      <c r="E4765" t="s">
        <v>11301</v>
      </c>
      <c r="F4765" t="s">
        <v>6617</v>
      </c>
      <c r="G4765" t="s">
        <v>11299</v>
      </c>
      <c r="H4765" t="s">
        <v>6450</v>
      </c>
      <c r="I4765" t="s">
        <v>65</v>
      </c>
      <c r="J4765" t="s">
        <v>636</v>
      </c>
      <c r="K4765" t="s">
        <v>11302</v>
      </c>
      <c r="L4765" t="s">
        <v>11295</v>
      </c>
      <c r="M4765" t="s">
        <v>11303</v>
      </c>
      <c r="N4765" t="s">
        <v>7044</v>
      </c>
      <c r="O4765" t="s">
        <v>9578</v>
      </c>
      <c r="P4765">
        <v>3239900</v>
      </c>
      <c r="Q4765" t="s">
        <v>6636</v>
      </c>
      <c r="R4765" t="s">
        <v>6636</v>
      </c>
      <c r="S4765" s="12"/>
      <c r="T4765" s="13"/>
      <c r="U4765" t="s">
        <v>11304</v>
      </c>
    </row>
    <row r="4766" spans="1:21" x14ac:dyDescent="0.25">
      <c r="A4766" t="s">
        <v>6637</v>
      </c>
      <c r="B4766" s="12">
        <v>41593</v>
      </c>
      <c r="C4766" t="s">
        <v>11305</v>
      </c>
      <c r="D4766" s="11">
        <v>46185.417824074102</v>
      </c>
      <c r="E4766" t="s">
        <v>11306</v>
      </c>
      <c r="F4766" t="s">
        <v>6617</v>
      </c>
      <c r="G4766" t="s">
        <v>11293</v>
      </c>
      <c r="H4766" t="s">
        <v>6450</v>
      </c>
      <c r="I4766" t="s">
        <v>65</v>
      </c>
      <c r="J4766" t="s">
        <v>67</v>
      </c>
      <c r="K4766" t="s">
        <v>11294</v>
      </c>
      <c r="L4766" t="s">
        <v>11295</v>
      </c>
      <c r="M4766" t="s">
        <v>11296</v>
      </c>
      <c r="N4766" t="s">
        <v>7044</v>
      </c>
      <c r="O4766" t="s">
        <v>7045</v>
      </c>
      <c r="P4766">
        <v>2959900</v>
      </c>
      <c r="Q4766" t="s">
        <v>6636</v>
      </c>
      <c r="R4766" t="s">
        <v>6636</v>
      </c>
      <c r="S4766" s="12"/>
      <c r="T4766" s="13"/>
      <c r="U4766" t="s">
        <v>6671</v>
      </c>
    </row>
    <row r="4767" spans="1:21" x14ac:dyDescent="0.25">
      <c r="A4767" t="s">
        <v>6637</v>
      </c>
      <c r="B4767" s="12">
        <v>41593</v>
      </c>
      <c r="C4767" t="s">
        <v>11305</v>
      </c>
      <c r="D4767" s="11">
        <v>46185.417824074102</v>
      </c>
      <c r="E4767" t="s">
        <v>11306</v>
      </c>
      <c r="F4767" t="s">
        <v>6617</v>
      </c>
      <c r="G4767" t="s">
        <v>11297</v>
      </c>
      <c r="H4767" t="s">
        <v>6450</v>
      </c>
      <c r="I4767" t="s">
        <v>65</v>
      </c>
      <c r="J4767" t="s">
        <v>67</v>
      </c>
      <c r="K4767" t="s">
        <v>11294</v>
      </c>
      <c r="L4767" t="s">
        <v>11295</v>
      </c>
      <c r="M4767" t="s">
        <v>11296</v>
      </c>
      <c r="N4767" t="s">
        <v>7044</v>
      </c>
      <c r="O4767" t="s">
        <v>7045</v>
      </c>
      <c r="P4767">
        <v>2959900</v>
      </c>
      <c r="Q4767" t="s">
        <v>6636</v>
      </c>
      <c r="R4767" t="s">
        <v>6636</v>
      </c>
      <c r="S4767" s="12"/>
      <c r="T4767" s="13"/>
      <c r="U4767" t="s">
        <v>6671</v>
      </c>
    </row>
    <row r="4768" spans="1:21" x14ac:dyDescent="0.25">
      <c r="A4768" t="s">
        <v>6637</v>
      </c>
      <c r="B4768" s="12">
        <v>41593</v>
      </c>
      <c r="C4768" t="s">
        <v>11305</v>
      </c>
      <c r="D4768" s="11">
        <v>46185.417824074102</v>
      </c>
      <c r="E4768" t="s">
        <v>11306</v>
      </c>
      <c r="F4768" t="s">
        <v>6617</v>
      </c>
      <c r="G4768" t="s">
        <v>11298</v>
      </c>
      <c r="H4768" t="s">
        <v>6450</v>
      </c>
      <c r="I4768" t="s">
        <v>65</v>
      </c>
      <c r="J4768" t="s">
        <v>67</v>
      </c>
      <c r="K4768" t="s">
        <v>11294</v>
      </c>
      <c r="L4768" t="s">
        <v>11295</v>
      </c>
      <c r="M4768" t="s">
        <v>11296</v>
      </c>
      <c r="N4768" t="s">
        <v>7044</v>
      </c>
      <c r="O4768" t="s">
        <v>7045</v>
      </c>
      <c r="P4768">
        <v>2959900</v>
      </c>
      <c r="Q4768" t="s">
        <v>6636</v>
      </c>
      <c r="R4768" t="s">
        <v>6636</v>
      </c>
      <c r="S4768" s="12"/>
      <c r="T4768" s="13"/>
      <c r="U4768" t="s">
        <v>6671</v>
      </c>
    </row>
    <row r="4769" spans="1:21" x14ac:dyDescent="0.25">
      <c r="A4769" t="s">
        <v>6637</v>
      </c>
      <c r="B4769" s="12">
        <v>41593</v>
      </c>
      <c r="C4769" t="s">
        <v>11305</v>
      </c>
      <c r="D4769" s="11">
        <v>46185.417824074102</v>
      </c>
      <c r="E4769" t="s">
        <v>11306</v>
      </c>
      <c r="F4769" t="s">
        <v>6617</v>
      </c>
      <c r="G4769" t="s">
        <v>11299</v>
      </c>
      <c r="H4769" t="s">
        <v>6450</v>
      </c>
      <c r="I4769" t="s">
        <v>65</v>
      </c>
      <c r="J4769" t="s">
        <v>67</v>
      </c>
      <c r="K4769" t="s">
        <v>11294</v>
      </c>
      <c r="L4769" t="s">
        <v>11295</v>
      </c>
      <c r="M4769" t="s">
        <v>11296</v>
      </c>
      <c r="N4769" t="s">
        <v>7044</v>
      </c>
      <c r="O4769" t="s">
        <v>7045</v>
      </c>
      <c r="P4769">
        <v>2959900</v>
      </c>
      <c r="Q4769" t="s">
        <v>6636</v>
      </c>
      <c r="R4769" t="s">
        <v>6636</v>
      </c>
      <c r="S4769" s="12"/>
      <c r="T4769" s="13"/>
      <c r="U4769" t="s">
        <v>6671</v>
      </c>
    </row>
    <row r="4770" spans="1:21" x14ac:dyDescent="0.25">
      <c r="A4770" t="s">
        <v>6619</v>
      </c>
      <c r="B4770" s="12">
        <v>41593</v>
      </c>
      <c r="C4770" t="s">
        <v>11305</v>
      </c>
      <c r="D4770" s="11">
        <v>46185.497222222199</v>
      </c>
      <c r="E4770" t="s">
        <v>11306</v>
      </c>
      <c r="F4770" t="s">
        <v>6617</v>
      </c>
      <c r="G4770" t="s">
        <v>11293</v>
      </c>
      <c r="H4770" t="s">
        <v>6450</v>
      </c>
      <c r="I4770" t="s">
        <v>65</v>
      </c>
      <c r="J4770" t="s">
        <v>67</v>
      </c>
      <c r="K4770" t="s">
        <v>11294</v>
      </c>
      <c r="L4770" t="s">
        <v>11295</v>
      </c>
      <c r="M4770" t="s">
        <v>11296</v>
      </c>
      <c r="N4770" t="s">
        <v>7044</v>
      </c>
      <c r="O4770" t="s">
        <v>7045</v>
      </c>
      <c r="P4770">
        <v>2959900</v>
      </c>
      <c r="Q4770" t="s">
        <v>6636</v>
      </c>
      <c r="R4770" t="s">
        <v>6636</v>
      </c>
      <c r="S4770" s="12"/>
      <c r="T4770" s="13"/>
      <c r="U4770" t="s">
        <v>6671</v>
      </c>
    </row>
    <row r="4771" spans="1:21" x14ac:dyDescent="0.25">
      <c r="A4771" t="s">
        <v>6619</v>
      </c>
      <c r="B4771" s="12">
        <v>41593</v>
      </c>
      <c r="C4771" t="s">
        <v>11305</v>
      </c>
      <c r="D4771" s="11">
        <v>46185.497222222199</v>
      </c>
      <c r="E4771" t="s">
        <v>11306</v>
      </c>
      <c r="F4771" t="s">
        <v>6617</v>
      </c>
      <c r="G4771" t="s">
        <v>11297</v>
      </c>
      <c r="H4771" t="s">
        <v>6450</v>
      </c>
      <c r="I4771" t="s">
        <v>65</v>
      </c>
      <c r="J4771" t="s">
        <v>67</v>
      </c>
      <c r="K4771" t="s">
        <v>11294</v>
      </c>
      <c r="L4771" t="s">
        <v>11295</v>
      </c>
      <c r="M4771" t="s">
        <v>11296</v>
      </c>
      <c r="N4771" t="s">
        <v>7044</v>
      </c>
      <c r="O4771" t="s">
        <v>7045</v>
      </c>
      <c r="P4771">
        <v>2959900</v>
      </c>
      <c r="Q4771" t="s">
        <v>6636</v>
      </c>
      <c r="R4771" t="s">
        <v>6636</v>
      </c>
      <c r="S4771" s="12"/>
      <c r="T4771" s="13"/>
      <c r="U4771" t="s">
        <v>6671</v>
      </c>
    </row>
    <row r="4772" spans="1:21" x14ac:dyDescent="0.25">
      <c r="A4772" t="s">
        <v>6619</v>
      </c>
      <c r="B4772" s="12">
        <v>41593</v>
      </c>
      <c r="C4772" t="s">
        <v>11305</v>
      </c>
      <c r="D4772" s="11">
        <v>46185.497222222199</v>
      </c>
      <c r="E4772" t="s">
        <v>11306</v>
      </c>
      <c r="F4772" t="s">
        <v>6617</v>
      </c>
      <c r="G4772" t="s">
        <v>11298</v>
      </c>
      <c r="H4772" t="s">
        <v>6450</v>
      </c>
      <c r="I4772" t="s">
        <v>65</v>
      </c>
      <c r="J4772" t="s">
        <v>67</v>
      </c>
      <c r="K4772" t="s">
        <v>11294</v>
      </c>
      <c r="L4772" t="s">
        <v>11295</v>
      </c>
      <c r="M4772" t="s">
        <v>11296</v>
      </c>
      <c r="N4772" t="s">
        <v>7044</v>
      </c>
      <c r="O4772" t="s">
        <v>7045</v>
      </c>
      <c r="P4772">
        <v>2959900</v>
      </c>
      <c r="Q4772" t="s">
        <v>6636</v>
      </c>
      <c r="R4772" t="s">
        <v>6636</v>
      </c>
      <c r="S4772" s="12"/>
      <c r="T4772" s="13"/>
      <c r="U4772" t="s">
        <v>6671</v>
      </c>
    </row>
    <row r="4773" spans="1:21" x14ac:dyDescent="0.25">
      <c r="A4773" t="s">
        <v>6619</v>
      </c>
      <c r="B4773" s="12">
        <v>41593</v>
      </c>
      <c r="C4773" t="s">
        <v>11305</v>
      </c>
      <c r="D4773" s="11">
        <v>46185.497222222199</v>
      </c>
      <c r="E4773" t="s">
        <v>11306</v>
      </c>
      <c r="F4773" t="s">
        <v>6617</v>
      </c>
      <c r="G4773" t="s">
        <v>11299</v>
      </c>
      <c r="H4773" t="s">
        <v>6450</v>
      </c>
      <c r="I4773" t="s">
        <v>65</v>
      </c>
      <c r="J4773" t="s">
        <v>67</v>
      </c>
      <c r="K4773" t="s">
        <v>11294</v>
      </c>
      <c r="L4773" t="s">
        <v>11295</v>
      </c>
      <c r="M4773" t="s">
        <v>11296</v>
      </c>
      <c r="N4773" t="s">
        <v>7044</v>
      </c>
      <c r="O4773" t="s">
        <v>7045</v>
      </c>
      <c r="P4773">
        <v>2959900</v>
      </c>
      <c r="Q4773" t="s">
        <v>6636</v>
      </c>
      <c r="R4773" t="s">
        <v>6636</v>
      </c>
      <c r="S4773" s="12"/>
      <c r="T4773" s="13"/>
      <c r="U4773" t="s">
        <v>6671</v>
      </c>
    </row>
    <row r="4774" spans="1:21" x14ac:dyDescent="0.25">
      <c r="A4774" t="s">
        <v>6637</v>
      </c>
      <c r="B4774" s="12">
        <v>41774</v>
      </c>
      <c r="C4774" t="s">
        <v>11307</v>
      </c>
      <c r="D4774" s="11">
        <v>46187.773460648103</v>
      </c>
      <c r="E4774" t="s">
        <v>11308</v>
      </c>
      <c r="F4774" t="s">
        <v>6617</v>
      </c>
      <c r="G4774" t="s">
        <v>8957</v>
      </c>
      <c r="H4774" t="s">
        <v>6450</v>
      </c>
      <c r="I4774" t="s">
        <v>65</v>
      </c>
      <c r="J4774" t="s">
        <v>67</v>
      </c>
      <c r="K4774" t="s">
        <v>11309</v>
      </c>
      <c r="L4774" t="s">
        <v>11273</v>
      </c>
      <c r="M4774" t="s">
        <v>11310</v>
      </c>
      <c r="N4774" t="s">
        <v>7001</v>
      </c>
      <c r="O4774" t="s">
        <v>7002</v>
      </c>
      <c r="P4774">
        <v>1926000</v>
      </c>
      <c r="Q4774" t="s">
        <v>6636</v>
      </c>
      <c r="R4774" t="s">
        <v>6636</v>
      </c>
      <c r="S4774" s="12"/>
      <c r="T4774" s="13"/>
      <c r="U4774" t="s">
        <v>6636</v>
      </c>
    </row>
    <row r="4775" spans="1:21" x14ac:dyDescent="0.25">
      <c r="A4775" t="s">
        <v>6619</v>
      </c>
      <c r="B4775" s="12">
        <v>41774</v>
      </c>
      <c r="C4775" t="s">
        <v>11307</v>
      </c>
      <c r="D4775" s="11">
        <v>46187.773715277799</v>
      </c>
      <c r="E4775" t="s">
        <v>11308</v>
      </c>
      <c r="F4775" t="s">
        <v>6617</v>
      </c>
      <c r="G4775" t="s">
        <v>8957</v>
      </c>
      <c r="H4775" t="s">
        <v>6450</v>
      </c>
      <c r="I4775" t="s">
        <v>65</v>
      </c>
      <c r="J4775" t="s">
        <v>67</v>
      </c>
      <c r="K4775" t="s">
        <v>11309</v>
      </c>
      <c r="L4775" t="s">
        <v>11273</v>
      </c>
      <c r="M4775" t="s">
        <v>11310</v>
      </c>
      <c r="N4775" t="s">
        <v>7001</v>
      </c>
      <c r="O4775" t="s">
        <v>7002</v>
      </c>
      <c r="P4775">
        <v>1926000</v>
      </c>
      <c r="Q4775" t="s">
        <v>6636</v>
      </c>
      <c r="R4775" t="s">
        <v>6636</v>
      </c>
      <c r="S4775" s="12"/>
      <c r="T4775" s="13"/>
      <c r="U4775" t="s">
        <v>6636</v>
      </c>
    </row>
    <row r="4776" spans="1:21" x14ac:dyDescent="0.25">
      <c r="A4776" t="s">
        <v>6637</v>
      </c>
      <c r="B4776" s="12">
        <v>41944</v>
      </c>
      <c r="C4776" t="s">
        <v>10279</v>
      </c>
      <c r="D4776" s="11">
        <v>46188.547106481499</v>
      </c>
      <c r="E4776" t="s">
        <v>10280</v>
      </c>
      <c r="F4776" t="s">
        <v>6617</v>
      </c>
      <c r="G4776" t="s">
        <v>11283</v>
      </c>
      <c r="H4776" t="s">
        <v>6450</v>
      </c>
      <c r="I4776" t="s">
        <v>65</v>
      </c>
      <c r="J4776" t="s">
        <v>57</v>
      </c>
      <c r="K4776" t="s">
        <v>11311</v>
      </c>
      <c r="L4776" t="s">
        <v>11285</v>
      </c>
      <c r="M4776" t="s">
        <v>11312</v>
      </c>
      <c r="N4776" t="s">
        <v>7001</v>
      </c>
      <c r="O4776" t="s">
        <v>7007</v>
      </c>
      <c r="P4776">
        <v>850000</v>
      </c>
      <c r="Q4776" t="s">
        <v>6778</v>
      </c>
      <c r="R4776" t="s">
        <v>6779</v>
      </c>
      <c r="S4776" s="12"/>
      <c r="T4776" s="13"/>
      <c r="U4776" t="s">
        <v>7519</v>
      </c>
    </row>
    <row r="4777" spans="1:21" x14ac:dyDescent="0.25">
      <c r="A4777" t="s">
        <v>6637</v>
      </c>
      <c r="B4777" s="12">
        <v>41924</v>
      </c>
      <c r="C4777" t="s">
        <v>11313</v>
      </c>
      <c r="D4777" s="11">
        <v>46190.201620370397</v>
      </c>
      <c r="E4777" t="s">
        <v>11314</v>
      </c>
      <c r="F4777" t="s">
        <v>6617</v>
      </c>
      <c r="G4777" t="s">
        <v>11283</v>
      </c>
      <c r="H4777" t="s">
        <v>6450</v>
      </c>
      <c r="I4777" t="s">
        <v>65</v>
      </c>
      <c r="J4777" t="s">
        <v>573</v>
      </c>
      <c r="K4777" t="s">
        <v>11315</v>
      </c>
      <c r="L4777" t="s">
        <v>11285</v>
      </c>
      <c r="M4777" t="s">
        <v>11316</v>
      </c>
      <c r="N4777" t="s">
        <v>7001</v>
      </c>
      <c r="O4777" t="s">
        <v>7007</v>
      </c>
      <c r="P4777">
        <v>1310000</v>
      </c>
      <c r="Q4777" t="s">
        <v>6636</v>
      </c>
      <c r="R4777" t="s">
        <v>6636</v>
      </c>
      <c r="S4777" s="12"/>
      <c r="T4777" s="13"/>
      <c r="U4777" t="s">
        <v>6671</v>
      </c>
    </row>
    <row r="4778" spans="1:21" x14ac:dyDescent="0.25">
      <c r="A4778" t="s">
        <v>6637</v>
      </c>
      <c r="B4778" s="12">
        <v>41946</v>
      </c>
      <c r="C4778" t="s">
        <v>10283</v>
      </c>
      <c r="D4778" s="11">
        <v>46190.403402777803</v>
      </c>
      <c r="E4778" t="s">
        <v>10284</v>
      </c>
      <c r="F4778" t="s">
        <v>6617</v>
      </c>
      <c r="G4778" t="s">
        <v>11283</v>
      </c>
      <c r="H4778" t="s">
        <v>6450</v>
      </c>
      <c r="I4778" t="s">
        <v>65</v>
      </c>
      <c r="J4778" t="s">
        <v>57</v>
      </c>
      <c r="K4778" t="s">
        <v>11311</v>
      </c>
      <c r="L4778" t="s">
        <v>11285</v>
      </c>
      <c r="M4778" t="s">
        <v>11312</v>
      </c>
      <c r="N4778" t="s">
        <v>7001</v>
      </c>
      <c r="O4778" t="s">
        <v>7007</v>
      </c>
      <c r="P4778">
        <v>850000</v>
      </c>
      <c r="Q4778" t="s">
        <v>6636</v>
      </c>
      <c r="R4778" t="s">
        <v>6636</v>
      </c>
      <c r="S4778" s="12"/>
      <c r="T4778" s="13"/>
      <c r="U4778" t="s">
        <v>6636</v>
      </c>
    </row>
    <row r="4779" spans="1:21" x14ac:dyDescent="0.25">
      <c r="A4779" t="s">
        <v>6619</v>
      </c>
      <c r="B4779" s="12">
        <v>41924</v>
      </c>
      <c r="C4779" t="s">
        <v>11313</v>
      </c>
      <c r="D4779" s="11">
        <v>46190.585138888899</v>
      </c>
      <c r="E4779" t="s">
        <v>11314</v>
      </c>
      <c r="F4779" t="s">
        <v>6617</v>
      </c>
      <c r="G4779" t="s">
        <v>11283</v>
      </c>
      <c r="H4779" t="s">
        <v>6450</v>
      </c>
      <c r="I4779" t="s">
        <v>65</v>
      </c>
      <c r="J4779" t="s">
        <v>573</v>
      </c>
      <c r="K4779" t="s">
        <v>11315</v>
      </c>
      <c r="L4779" t="s">
        <v>11285</v>
      </c>
      <c r="M4779" t="s">
        <v>11316</v>
      </c>
      <c r="N4779" t="s">
        <v>7001</v>
      </c>
      <c r="O4779" t="s">
        <v>7007</v>
      </c>
      <c r="P4779">
        <v>1310000</v>
      </c>
      <c r="Q4779" t="s">
        <v>6636</v>
      </c>
      <c r="R4779" t="s">
        <v>6636</v>
      </c>
      <c r="S4779" s="12"/>
      <c r="T4779" s="13"/>
      <c r="U4779" t="s">
        <v>6671</v>
      </c>
    </row>
    <row r="4780" spans="1:21" x14ac:dyDescent="0.25">
      <c r="A4780" t="s">
        <v>6619</v>
      </c>
      <c r="B4780" s="12">
        <v>41944</v>
      </c>
      <c r="C4780" t="s">
        <v>10279</v>
      </c>
      <c r="D4780" s="11">
        <v>46190.714652777802</v>
      </c>
      <c r="E4780" t="s">
        <v>10280</v>
      </c>
      <c r="F4780" t="s">
        <v>6617</v>
      </c>
      <c r="G4780" t="s">
        <v>11283</v>
      </c>
      <c r="H4780" t="s">
        <v>6450</v>
      </c>
      <c r="I4780" t="s">
        <v>65</v>
      </c>
      <c r="J4780" t="s">
        <v>57</v>
      </c>
      <c r="K4780" t="s">
        <v>11311</v>
      </c>
      <c r="L4780" t="s">
        <v>11285</v>
      </c>
      <c r="M4780" t="s">
        <v>11312</v>
      </c>
      <c r="N4780" t="s">
        <v>7001</v>
      </c>
      <c r="O4780" t="s">
        <v>7007</v>
      </c>
      <c r="P4780">
        <v>850000</v>
      </c>
      <c r="Q4780" t="s">
        <v>6778</v>
      </c>
      <c r="R4780" t="s">
        <v>6779</v>
      </c>
      <c r="S4780" s="12"/>
      <c r="T4780" s="13"/>
      <c r="U4780" t="s">
        <v>7519</v>
      </c>
    </row>
    <row r="4781" spans="1:21" x14ac:dyDescent="0.25">
      <c r="A4781" t="s">
        <v>6619</v>
      </c>
      <c r="B4781" s="12">
        <v>41946</v>
      </c>
      <c r="C4781" t="s">
        <v>10283</v>
      </c>
      <c r="D4781" s="11">
        <v>46190.7160532407</v>
      </c>
      <c r="E4781" t="s">
        <v>10284</v>
      </c>
      <c r="F4781" t="s">
        <v>6617</v>
      </c>
      <c r="G4781" t="s">
        <v>11283</v>
      </c>
      <c r="H4781" t="s">
        <v>6450</v>
      </c>
      <c r="I4781" t="s">
        <v>65</v>
      </c>
      <c r="J4781" t="s">
        <v>57</v>
      </c>
      <c r="K4781" t="s">
        <v>11311</v>
      </c>
      <c r="L4781" t="s">
        <v>11285</v>
      </c>
      <c r="M4781" t="s">
        <v>11312</v>
      </c>
      <c r="N4781" t="s">
        <v>7001</v>
      </c>
      <c r="O4781" t="s">
        <v>7007</v>
      </c>
      <c r="P4781">
        <v>850000</v>
      </c>
      <c r="Q4781" t="s">
        <v>6636</v>
      </c>
      <c r="R4781" t="s">
        <v>6636</v>
      </c>
      <c r="S4781" s="12"/>
      <c r="T4781" s="13"/>
      <c r="U4781" t="s">
        <v>6636</v>
      </c>
    </row>
    <row r="4782" spans="1:21" x14ac:dyDescent="0.25">
      <c r="A4782" t="s">
        <v>6637</v>
      </c>
      <c r="B4782" s="12">
        <v>42335</v>
      </c>
      <c r="C4782" t="s">
        <v>11317</v>
      </c>
      <c r="D4782" s="11">
        <v>46190.929861111101</v>
      </c>
      <c r="E4782" t="s">
        <v>11318</v>
      </c>
      <c r="F4782" t="s">
        <v>6617</v>
      </c>
      <c r="G4782" t="s">
        <v>11293</v>
      </c>
      <c r="H4782" t="s">
        <v>6450</v>
      </c>
      <c r="I4782" t="s">
        <v>55</v>
      </c>
      <c r="J4782" t="s">
        <v>44</v>
      </c>
      <c r="K4782" t="s">
        <v>11294</v>
      </c>
      <c r="L4782" t="s">
        <v>11295</v>
      </c>
      <c r="M4782" t="s">
        <v>11296</v>
      </c>
      <c r="N4782" t="s">
        <v>7044</v>
      </c>
      <c r="O4782" t="s">
        <v>7045</v>
      </c>
      <c r="P4782">
        <v>2959900</v>
      </c>
      <c r="Q4782" t="s">
        <v>6778</v>
      </c>
      <c r="R4782" t="s">
        <v>6779</v>
      </c>
      <c r="S4782" s="12"/>
      <c r="T4782" s="13"/>
      <c r="U4782" t="s">
        <v>6629</v>
      </c>
    </row>
    <row r="4783" spans="1:21" x14ac:dyDescent="0.25">
      <c r="A4783" t="s">
        <v>6637</v>
      </c>
      <c r="B4783" s="12">
        <v>42335</v>
      </c>
      <c r="C4783" t="s">
        <v>11317</v>
      </c>
      <c r="D4783" s="11">
        <v>46190.929861111101</v>
      </c>
      <c r="E4783" t="s">
        <v>11318</v>
      </c>
      <c r="F4783" t="s">
        <v>6617</v>
      </c>
      <c r="G4783" t="s">
        <v>11297</v>
      </c>
      <c r="H4783" t="s">
        <v>6450</v>
      </c>
      <c r="I4783" t="s">
        <v>55</v>
      </c>
      <c r="J4783" t="s">
        <v>44</v>
      </c>
      <c r="K4783" t="s">
        <v>11294</v>
      </c>
      <c r="L4783" t="s">
        <v>11295</v>
      </c>
      <c r="M4783" t="s">
        <v>11296</v>
      </c>
      <c r="N4783" t="s">
        <v>7044</v>
      </c>
      <c r="O4783" t="s">
        <v>7045</v>
      </c>
      <c r="P4783">
        <v>2959900</v>
      </c>
      <c r="Q4783" t="s">
        <v>6778</v>
      </c>
      <c r="R4783" t="s">
        <v>6779</v>
      </c>
      <c r="S4783" s="12"/>
      <c r="T4783" s="13"/>
      <c r="U4783" t="s">
        <v>6629</v>
      </c>
    </row>
    <row r="4784" spans="1:21" x14ac:dyDescent="0.25">
      <c r="A4784" t="s">
        <v>6637</v>
      </c>
      <c r="B4784" s="12">
        <v>42335</v>
      </c>
      <c r="C4784" t="s">
        <v>11317</v>
      </c>
      <c r="D4784" s="11">
        <v>46190.929861111101</v>
      </c>
      <c r="E4784" t="s">
        <v>11318</v>
      </c>
      <c r="F4784" t="s">
        <v>6617</v>
      </c>
      <c r="G4784" t="s">
        <v>11298</v>
      </c>
      <c r="H4784" t="s">
        <v>6450</v>
      </c>
      <c r="I4784" t="s">
        <v>55</v>
      </c>
      <c r="J4784" t="s">
        <v>44</v>
      </c>
      <c r="K4784" t="s">
        <v>11294</v>
      </c>
      <c r="L4784" t="s">
        <v>11295</v>
      </c>
      <c r="M4784" t="s">
        <v>11296</v>
      </c>
      <c r="N4784" t="s">
        <v>7044</v>
      </c>
      <c r="O4784" t="s">
        <v>7045</v>
      </c>
      <c r="P4784">
        <v>2959900</v>
      </c>
      <c r="Q4784" t="s">
        <v>6778</v>
      </c>
      <c r="R4784" t="s">
        <v>6779</v>
      </c>
      <c r="S4784" s="12"/>
      <c r="T4784" s="13"/>
      <c r="U4784" t="s">
        <v>6629</v>
      </c>
    </row>
    <row r="4785" spans="1:21" x14ac:dyDescent="0.25">
      <c r="A4785" t="s">
        <v>6637</v>
      </c>
      <c r="B4785" s="12">
        <v>42335</v>
      </c>
      <c r="C4785" t="s">
        <v>11317</v>
      </c>
      <c r="D4785" s="11">
        <v>46190.929861111101</v>
      </c>
      <c r="E4785" t="s">
        <v>11318</v>
      </c>
      <c r="F4785" t="s">
        <v>6617</v>
      </c>
      <c r="G4785" t="s">
        <v>11299</v>
      </c>
      <c r="H4785" t="s">
        <v>6450</v>
      </c>
      <c r="I4785" t="s">
        <v>55</v>
      </c>
      <c r="J4785" t="s">
        <v>44</v>
      </c>
      <c r="K4785" t="s">
        <v>11294</v>
      </c>
      <c r="L4785" t="s">
        <v>11295</v>
      </c>
      <c r="M4785" t="s">
        <v>11296</v>
      </c>
      <c r="N4785" t="s">
        <v>7044</v>
      </c>
      <c r="O4785" t="s">
        <v>7045</v>
      </c>
      <c r="P4785">
        <v>2959900</v>
      </c>
      <c r="Q4785" t="s">
        <v>6778</v>
      </c>
      <c r="R4785" t="s">
        <v>6779</v>
      </c>
      <c r="S4785" s="12"/>
      <c r="T4785" s="13"/>
      <c r="U4785" t="s">
        <v>6629</v>
      </c>
    </row>
    <row r="4786" spans="1:21" x14ac:dyDescent="0.25">
      <c r="A4786" t="s">
        <v>6637</v>
      </c>
      <c r="B4786" s="12">
        <v>42092</v>
      </c>
      <c r="C4786" t="s">
        <v>10301</v>
      </c>
      <c r="D4786" s="11">
        <v>46192.803460648101</v>
      </c>
      <c r="E4786" t="s">
        <v>10302</v>
      </c>
      <c r="F4786" t="s">
        <v>6617</v>
      </c>
      <c r="G4786" t="s">
        <v>11283</v>
      </c>
      <c r="H4786" t="s">
        <v>6450</v>
      </c>
      <c r="I4786" t="s">
        <v>55</v>
      </c>
      <c r="J4786" t="s">
        <v>44</v>
      </c>
      <c r="K4786" t="s">
        <v>11319</v>
      </c>
      <c r="L4786" t="s">
        <v>11285</v>
      </c>
      <c r="M4786" t="s">
        <v>11320</v>
      </c>
      <c r="N4786" t="s">
        <v>7001</v>
      </c>
      <c r="O4786" t="s">
        <v>7081</v>
      </c>
      <c r="P4786">
        <v>1809000</v>
      </c>
      <c r="Q4786" t="s">
        <v>6636</v>
      </c>
      <c r="R4786" t="s">
        <v>6636</v>
      </c>
      <c r="S4786" s="12"/>
      <c r="T4786" s="13"/>
      <c r="U4786" t="s">
        <v>6671</v>
      </c>
    </row>
    <row r="4787" spans="1:21" x14ac:dyDescent="0.25">
      <c r="A4787" t="s">
        <v>6619</v>
      </c>
      <c r="B4787" s="12">
        <v>42092</v>
      </c>
      <c r="C4787" t="s">
        <v>10301</v>
      </c>
      <c r="D4787" s="11">
        <v>46192.808842592603</v>
      </c>
      <c r="E4787" t="s">
        <v>10302</v>
      </c>
      <c r="F4787" t="s">
        <v>6617</v>
      </c>
      <c r="G4787" t="s">
        <v>11283</v>
      </c>
      <c r="H4787" t="s">
        <v>6450</v>
      </c>
      <c r="I4787" t="s">
        <v>55</v>
      </c>
      <c r="J4787" t="s">
        <v>44</v>
      </c>
      <c r="K4787" t="s">
        <v>11319</v>
      </c>
      <c r="L4787" t="s">
        <v>11285</v>
      </c>
      <c r="M4787" t="s">
        <v>11320</v>
      </c>
      <c r="N4787" t="s">
        <v>7001</v>
      </c>
      <c r="O4787" t="s">
        <v>7081</v>
      </c>
      <c r="P4787">
        <v>1809000</v>
      </c>
      <c r="Q4787" t="s">
        <v>6636</v>
      </c>
      <c r="R4787" t="s">
        <v>6636</v>
      </c>
      <c r="S4787" s="12"/>
      <c r="T4787" s="13"/>
      <c r="U4787" t="s">
        <v>6671</v>
      </c>
    </row>
    <row r="4788" spans="1:21" x14ac:dyDescent="0.25">
      <c r="A4788" t="s">
        <v>6637</v>
      </c>
      <c r="B4788" s="12">
        <v>42302</v>
      </c>
      <c r="C4788" t="s">
        <v>11321</v>
      </c>
      <c r="D4788" s="11">
        <v>46196.245717592603</v>
      </c>
      <c r="E4788" t="s">
        <v>11322</v>
      </c>
      <c r="F4788" t="s">
        <v>6617</v>
      </c>
      <c r="G4788" t="s">
        <v>8957</v>
      </c>
      <c r="H4788" t="s">
        <v>6450</v>
      </c>
      <c r="I4788" t="s">
        <v>65</v>
      </c>
      <c r="J4788" t="s">
        <v>219</v>
      </c>
      <c r="K4788" t="s">
        <v>11323</v>
      </c>
      <c r="L4788" t="s">
        <v>11273</v>
      </c>
      <c r="M4788" t="s">
        <v>11324</v>
      </c>
      <c r="N4788" t="s">
        <v>7001</v>
      </c>
      <c r="O4788" t="s">
        <v>7007</v>
      </c>
      <c r="P4788">
        <v>1197000</v>
      </c>
      <c r="Q4788" t="s">
        <v>6636</v>
      </c>
      <c r="R4788" t="s">
        <v>6636</v>
      </c>
      <c r="S4788" s="12"/>
      <c r="T4788" s="13"/>
      <c r="U4788" t="s">
        <v>6671</v>
      </c>
    </row>
    <row r="4789" spans="1:21" x14ac:dyDescent="0.25">
      <c r="A4789" t="s">
        <v>6619</v>
      </c>
      <c r="B4789" s="12">
        <v>42302</v>
      </c>
      <c r="C4789" t="s">
        <v>11321</v>
      </c>
      <c r="D4789" s="11">
        <v>46196.517939814803</v>
      </c>
      <c r="E4789" t="s">
        <v>11322</v>
      </c>
      <c r="F4789" t="s">
        <v>6617</v>
      </c>
      <c r="G4789" t="s">
        <v>8957</v>
      </c>
      <c r="H4789" t="s">
        <v>6450</v>
      </c>
      <c r="I4789" t="s">
        <v>65</v>
      </c>
      <c r="J4789" t="s">
        <v>219</v>
      </c>
      <c r="K4789" t="s">
        <v>11323</v>
      </c>
      <c r="L4789" t="s">
        <v>11273</v>
      </c>
      <c r="M4789" t="s">
        <v>11324</v>
      </c>
      <c r="N4789" t="s">
        <v>7001</v>
      </c>
      <c r="O4789" t="s">
        <v>7007</v>
      </c>
      <c r="P4789">
        <v>1197000</v>
      </c>
      <c r="Q4789" t="s">
        <v>6636</v>
      </c>
      <c r="R4789" t="s">
        <v>6636</v>
      </c>
      <c r="S4789" s="12"/>
      <c r="T4789" s="13"/>
      <c r="U4789" t="s">
        <v>6671</v>
      </c>
    </row>
    <row r="4790" spans="1:21" x14ac:dyDescent="0.25">
      <c r="A4790" t="s">
        <v>6619</v>
      </c>
      <c r="B4790" s="12">
        <v>42335</v>
      </c>
      <c r="C4790" t="s">
        <v>11317</v>
      </c>
      <c r="D4790" s="11">
        <v>46196.754675925898</v>
      </c>
      <c r="E4790" t="s">
        <v>11318</v>
      </c>
      <c r="F4790" t="s">
        <v>6617</v>
      </c>
      <c r="G4790" t="s">
        <v>11293</v>
      </c>
      <c r="H4790" t="s">
        <v>6450</v>
      </c>
      <c r="I4790" t="s">
        <v>55</v>
      </c>
      <c r="J4790" t="s">
        <v>44</v>
      </c>
      <c r="K4790" t="s">
        <v>11294</v>
      </c>
      <c r="L4790" t="s">
        <v>11295</v>
      </c>
      <c r="M4790" t="s">
        <v>11296</v>
      </c>
      <c r="N4790" t="s">
        <v>7044</v>
      </c>
      <c r="O4790" t="s">
        <v>7045</v>
      </c>
      <c r="P4790">
        <v>2959900</v>
      </c>
      <c r="Q4790" t="s">
        <v>6778</v>
      </c>
      <c r="R4790" t="s">
        <v>6779</v>
      </c>
      <c r="S4790" s="12"/>
      <c r="T4790" s="13"/>
      <c r="U4790" t="s">
        <v>6629</v>
      </c>
    </row>
    <row r="4791" spans="1:21" x14ac:dyDescent="0.25">
      <c r="A4791" t="s">
        <v>6619</v>
      </c>
      <c r="B4791" s="12">
        <v>42335</v>
      </c>
      <c r="C4791" t="s">
        <v>11317</v>
      </c>
      <c r="D4791" s="11">
        <v>46196.754675925898</v>
      </c>
      <c r="E4791" t="s">
        <v>11318</v>
      </c>
      <c r="F4791" t="s">
        <v>6617</v>
      </c>
      <c r="G4791" t="s">
        <v>11297</v>
      </c>
      <c r="H4791" t="s">
        <v>6450</v>
      </c>
      <c r="I4791" t="s">
        <v>55</v>
      </c>
      <c r="J4791" t="s">
        <v>44</v>
      </c>
      <c r="K4791" t="s">
        <v>11294</v>
      </c>
      <c r="L4791" t="s">
        <v>11295</v>
      </c>
      <c r="M4791" t="s">
        <v>11296</v>
      </c>
      <c r="N4791" t="s">
        <v>7044</v>
      </c>
      <c r="O4791" t="s">
        <v>7045</v>
      </c>
      <c r="P4791">
        <v>2959900</v>
      </c>
      <c r="Q4791" t="s">
        <v>6778</v>
      </c>
      <c r="R4791" t="s">
        <v>6779</v>
      </c>
      <c r="S4791" s="12"/>
      <c r="T4791" s="13"/>
      <c r="U4791" t="s">
        <v>6629</v>
      </c>
    </row>
    <row r="4792" spans="1:21" x14ac:dyDescent="0.25">
      <c r="A4792" t="s">
        <v>6619</v>
      </c>
      <c r="B4792" s="12">
        <v>42335</v>
      </c>
      <c r="C4792" t="s">
        <v>11317</v>
      </c>
      <c r="D4792" s="11">
        <v>46196.754675925898</v>
      </c>
      <c r="E4792" t="s">
        <v>11318</v>
      </c>
      <c r="F4792" t="s">
        <v>6617</v>
      </c>
      <c r="G4792" t="s">
        <v>11298</v>
      </c>
      <c r="H4792" t="s">
        <v>6450</v>
      </c>
      <c r="I4792" t="s">
        <v>55</v>
      </c>
      <c r="J4792" t="s">
        <v>44</v>
      </c>
      <c r="K4792" t="s">
        <v>11294</v>
      </c>
      <c r="L4792" t="s">
        <v>11295</v>
      </c>
      <c r="M4792" t="s">
        <v>11296</v>
      </c>
      <c r="N4792" t="s">
        <v>7044</v>
      </c>
      <c r="O4792" t="s">
        <v>7045</v>
      </c>
      <c r="P4792">
        <v>2959900</v>
      </c>
      <c r="Q4792" t="s">
        <v>6778</v>
      </c>
      <c r="R4792" t="s">
        <v>6779</v>
      </c>
      <c r="S4792" s="12"/>
      <c r="T4792" s="13"/>
      <c r="U4792" t="s">
        <v>6629</v>
      </c>
    </row>
    <row r="4793" spans="1:21" x14ac:dyDescent="0.25">
      <c r="A4793" t="s">
        <v>6619</v>
      </c>
      <c r="B4793" s="12">
        <v>42335</v>
      </c>
      <c r="C4793" t="s">
        <v>11317</v>
      </c>
      <c r="D4793" s="11">
        <v>46196.754675925898</v>
      </c>
      <c r="E4793" t="s">
        <v>11318</v>
      </c>
      <c r="F4793" t="s">
        <v>6617</v>
      </c>
      <c r="G4793" t="s">
        <v>11299</v>
      </c>
      <c r="H4793" t="s">
        <v>6450</v>
      </c>
      <c r="I4793" t="s">
        <v>55</v>
      </c>
      <c r="J4793" t="s">
        <v>44</v>
      </c>
      <c r="K4793" t="s">
        <v>11294</v>
      </c>
      <c r="L4793" t="s">
        <v>11295</v>
      </c>
      <c r="M4793" t="s">
        <v>11296</v>
      </c>
      <c r="N4793" t="s">
        <v>7044</v>
      </c>
      <c r="O4793" t="s">
        <v>7045</v>
      </c>
      <c r="P4793">
        <v>2959900</v>
      </c>
      <c r="Q4793" t="s">
        <v>6778</v>
      </c>
      <c r="R4793" t="s">
        <v>6779</v>
      </c>
      <c r="S4793" s="12"/>
      <c r="T4793" s="13"/>
      <c r="U4793" t="s">
        <v>6629</v>
      </c>
    </row>
    <row r="4794" spans="1:21" x14ac:dyDescent="0.25">
      <c r="A4794" t="s">
        <v>6637</v>
      </c>
      <c r="B4794" s="12">
        <v>42438</v>
      </c>
      <c r="C4794" t="s">
        <v>10325</v>
      </c>
      <c r="D4794" s="11">
        <v>46197.847337963001</v>
      </c>
      <c r="E4794" t="s">
        <v>10326</v>
      </c>
      <c r="F4794" t="s">
        <v>6617</v>
      </c>
      <c r="G4794" t="s">
        <v>8957</v>
      </c>
      <c r="H4794" t="s">
        <v>6450</v>
      </c>
      <c r="I4794" t="s">
        <v>65</v>
      </c>
      <c r="J4794" t="s">
        <v>219</v>
      </c>
      <c r="K4794" t="s">
        <v>11325</v>
      </c>
      <c r="L4794" t="s">
        <v>11273</v>
      </c>
      <c r="M4794" t="s">
        <v>11326</v>
      </c>
      <c r="N4794" t="s">
        <v>7001</v>
      </c>
      <c r="O4794" t="s">
        <v>7176</v>
      </c>
      <c r="P4794">
        <v>1758000</v>
      </c>
      <c r="Q4794" t="s">
        <v>6636</v>
      </c>
      <c r="R4794" t="s">
        <v>6636</v>
      </c>
      <c r="S4794" s="12"/>
      <c r="T4794" s="13"/>
      <c r="U4794" t="s">
        <v>6671</v>
      </c>
    </row>
    <row r="4795" spans="1:21" x14ac:dyDescent="0.25">
      <c r="A4795" t="s">
        <v>6619</v>
      </c>
      <c r="B4795" s="12">
        <v>42438</v>
      </c>
      <c r="C4795" t="s">
        <v>10325</v>
      </c>
      <c r="D4795" s="11">
        <v>46198.794745370396</v>
      </c>
      <c r="E4795" t="s">
        <v>10326</v>
      </c>
      <c r="F4795" t="s">
        <v>6617</v>
      </c>
      <c r="G4795" t="s">
        <v>8957</v>
      </c>
      <c r="H4795" t="s">
        <v>6450</v>
      </c>
      <c r="I4795" t="s">
        <v>65</v>
      </c>
      <c r="J4795" t="s">
        <v>219</v>
      </c>
      <c r="K4795" t="s">
        <v>11325</v>
      </c>
      <c r="L4795" t="s">
        <v>11273</v>
      </c>
      <c r="M4795" t="s">
        <v>11326</v>
      </c>
      <c r="N4795" t="s">
        <v>7001</v>
      </c>
      <c r="O4795" t="s">
        <v>7176</v>
      </c>
      <c r="P4795">
        <v>1758000</v>
      </c>
      <c r="Q4795" t="s">
        <v>6636</v>
      </c>
      <c r="R4795" t="s">
        <v>6636</v>
      </c>
      <c r="S4795" s="12"/>
      <c r="T4795" s="13"/>
      <c r="U4795" t="s">
        <v>6671</v>
      </c>
    </row>
    <row r="4796" spans="1:21" x14ac:dyDescent="0.25">
      <c r="A4796" t="s">
        <v>6637</v>
      </c>
      <c r="B4796" s="12">
        <v>42595</v>
      </c>
      <c r="C4796" t="s">
        <v>11327</v>
      </c>
      <c r="D4796" s="11">
        <v>46202.485648148097</v>
      </c>
      <c r="E4796" t="s">
        <v>11328</v>
      </c>
      <c r="F4796" t="s">
        <v>6617</v>
      </c>
      <c r="G4796" t="s">
        <v>11283</v>
      </c>
      <c r="H4796" t="s">
        <v>6450</v>
      </c>
      <c r="I4796" t="s">
        <v>55</v>
      </c>
      <c r="J4796" t="s">
        <v>737</v>
      </c>
      <c r="K4796" t="s">
        <v>11329</v>
      </c>
      <c r="L4796" t="s">
        <v>11285</v>
      </c>
      <c r="M4796" t="s">
        <v>11330</v>
      </c>
      <c r="N4796" t="s">
        <v>7001</v>
      </c>
      <c r="O4796" t="s">
        <v>7062</v>
      </c>
      <c r="P4796">
        <v>1847000</v>
      </c>
      <c r="Q4796" t="s">
        <v>6636</v>
      </c>
      <c r="R4796" t="s">
        <v>6636</v>
      </c>
      <c r="S4796" s="12"/>
      <c r="T4796" s="13"/>
      <c r="U4796" t="s">
        <v>6671</v>
      </c>
    </row>
    <row r="4797" spans="1:21" x14ac:dyDescent="0.25">
      <c r="A4797" t="s">
        <v>6637</v>
      </c>
      <c r="B4797" s="12">
        <v>42789</v>
      </c>
      <c r="C4797" t="s">
        <v>11327</v>
      </c>
      <c r="D4797" s="11">
        <v>46202.485648148097</v>
      </c>
      <c r="E4797" t="s">
        <v>11328</v>
      </c>
      <c r="F4797" t="s">
        <v>6617</v>
      </c>
      <c r="G4797" t="s">
        <v>8957</v>
      </c>
      <c r="H4797" t="s">
        <v>6450</v>
      </c>
      <c r="I4797" t="s">
        <v>55</v>
      </c>
      <c r="J4797" t="s">
        <v>737</v>
      </c>
      <c r="K4797" t="s">
        <v>11331</v>
      </c>
      <c r="L4797" t="s">
        <v>11273</v>
      </c>
      <c r="M4797" t="s">
        <v>11332</v>
      </c>
      <c r="N4797" t="s">
        <v>7001</v>
      </c>
      <c r="O4797" t="s">
        <v>7062</v>
      </c>
      <c r="P4797">
        <v>1709000</v>
      </c>
      <c r="Q4797" t="s">
        <v>6636</v>
      </c>
      <c r="R4797" t="s">
        <v>6636</v>
      </c>
      <c r="S4797" s="12"/>
      <c r="T4797" s="13"/>
      <c r="U4797" t="s">
        <v>6671</v>
      </c>
    </row>
    <row r="4798" spans="1:21" x14ac:dyDescent="0.25">
      <c r="A4798" t="s">
        <v>6619</v>
      </c>
      <c r="B4798" s="12">
        <v>42595</v>
      </c>
      <c r="C4798" t="s">
        <v>11327</v>
      </c>
      <c r="D4798" s="11">
        <v>46202.540057870399</v>
      </c>
      <c r="E4798" t="s">
        <v>11328</v>
      </c>
      <c r="F4798" t="s">
        <v>6617</v>
      </c>
      <c r="G4798" t="s">
        <v>11283</v>
      </c>
      <c r="H4798" t="s">
        <v>6450</v>
      </c>
      <c r="I4798" t="s">
        <v>55</v>
      </c>
      <c r="J4798" t="s">
        <v>737</v>
      </c>
      <c r="K4798" t="s">
        <v>11329</v>
      </c>
      <c r="L4798" t="s">
        <v>11285</v>
      </c>
      <c r="M4798" t="s">
        <v>11330</v>
      </c>
      <c r="N4798" t="s">
        <v>7001</v>
      </c>
      <c r="O4798" t="s">
        <v>7062</v>
      </c>
      <c r="P4798">
        <v>1847000</v>
      </c>
      <c r="Q4798" t="s">
        <v>6636</v>
      </c>
      <c r="R4798" t="s">
        <v>6636</v>
      </c>
      <c r="S4798" s="12"/>
      <c r="T4798" s="13"/>
      <c r="U4798" t="s">
        <v>6671</v>
      </c>
    </row>
    <row r="4799" spans="1:21" x14ac:dyDescent="0.25">
      <c r="A4799" t="s">
        <v>6637</v>
      </c>
      <c r="B4799" s="12">
        <v>42983</v>
      </c>
      <c r="C4799" t="s">
        <v>11333</v>
      </c>
      <c r="D4799" s="11">
        <v>46206.034606481502</v>
      </c>
      <c r="E4799" t="s">
        <v>11334</v>
      </c>
      <c r="F4799" t="s">
        <v>6617</v>
      </c>
      <c r="G4799" t="s">
        <v>11283</v>
      </c>
      <c r="H4799" t="s">
        <v>6450</v>
      </c>
      <c r="I4799" t="s">
        <v>55</v>
      </c>
      <c r="J4799" t="s">
        <v>737</v>
      </c>
      <c r="K4799" t="s">
        <v>11335</v>
      </c>
      <c r="L4799" t="s">
        <v>11285</v>
      </c>
      <c r="M4799" t="s">
        <v>11336</v>
      </c>
      <c r="N4799" t="s">
        <v>7001</v>
      </c>
      <c r="O4799" t="s">
        <v>7007</v>
      </c>
      <c r="P4799">
        <v>850000</v>
      </c>
      <c r="Q4799" t="s">
        <v>6636</v>
      </c>
      <c r="R4799" t="s">
        <v>6636</v>
      </c>
      <c r="S4799" s="12"/>
      <c r="T4799" s="13"/>
      <c r="U4799" t="s">
        <v>6671</v>
      </c>
    </row>
    <row r="4800" spans="1:21" x14ac:dyDescent="0.25">
      <c r="A4800" t="s">
        <v>6619</v>
      </c>
      <c r="B4800" s="12">
        <v>42789</v>
      </c>
      <c r="C4800" t="s">
        <v>11327</v>
      </c>
      <c r="D4800" s="11">
        <v>46206.737557870401</v>
      </c>
      <c r="E4800" t="s">
        <v>11328</v>
      </c>
      <c r="F4800" t="s">
        <v>6617</v>
      </c>
      <c r="G4800" t="s">
        <v>8957</v>
      </c>
      <c r="H4800" t="s">
        <v>6450</v>
      </c>
      <c r="I4800" t="s">
        <v>55</v>
      </c>
      <c r="J4800" t="s">
        <v>737</v>
      </c>
      <c r="K4800" t="s">
        <v>11331</v>
      </c>
      <c r="L4800" t="s">
        <v>11273</v>
      </c>
      <c r="M4800" t="s">
        <v>11332</v>
      </c>
      <c r="N4800" t="s">
        <v>7001</v>
      </c>
      <c r="O4800" t="s">
        <v>7062</v>
      </c>
      <c r="P4800">
        <v>1709000</v>
      </c>
      <c r="Q4800" t="s">
        <v>6636</v>
      </c>
      <c r="R4800" t="s">
        <v>6636</v>
      </c>
      <c r="S4800" s="12"/>
      <c r="T4800" s="13"/>
      <c r="U4800" t="s">
        <v>6671</v>
      </c>
    </row>
    <row r="4801" spans="1:21" x14ac:dyDescent="0.25">
      <c r="A4801" t="s">
        <v>6619</v>
      </c>
      <c r="B4801" s="12">
        <v>42983</v>
      </c>
      <c r="C4801" t="s">
        <v>11333</v>
      </c>
      <c r="D4801" s="11">
        <v>46211.787199074097</v>
      </c>
      <c r="E4801" t="s">
        <v>11334</v>
      </c>
      <c r="F4801" t="s">
        <v>6617</v>
      </c>
      <c r="G4801" t="s">
        <v>11283</v>
      </c>
      <c r="H4801" t="s">
        <v>6450</v>
      </c>
      <c r="I4801" t="s">
        <v>55</v>
      </c>
      <c r="J4801" t="s">
        <v>737</v>
      </c>
      <c r="K4801" t="s">
        <v>11335</v>
      </c>
      <c r="L4801" t="s">
        <v>11285</v>
      </c>
      <c r="M4801" t="s">
        <v>11336</v>
      </c>
      <c r="N4801" t="s">
        <v>7001</v>
      </c>
      <c r="O4801" t="s">
        <v>7007</v>
      </c>
      <c r="P4801">
        <v>850000</v>
      </c>
      <c r="Q4801" t="s">
        <v>6636</v>
      </c>
      <c r="R4801" t="s">
        <v>6636</v>
      </c>
      <c r="S4801" s="12"/>
      <c r="T4801" s="13"/>
      <c r="U4801" t="s">
        <v>6671</v>
      </c>
    </row>
    <row r="4802" spans="1:21" x14ac:dyDescent="0.25">
      <c r="A4802" t="s">
        <v>6637</v>
      </c>
      <c r="B4802" s="12">
        <v>43135</v>
      </c>
      <c r="C4802" t="s">
        <v>10353</v>
      </c>
      <c r="D4802" s="11">
        <v>46214.527546296304</v>
      </c>
      <c r="E4802" t="s">
        <v>10354</v>
      </c>
      <c r="F4802" t="s">
        <v>6617</v>
      </c>
      <c r="G4802" t="s">
        <v>11283</v>
      </c>
      <c r="H4802" t="s">
        <v>6450</v>
      </c>
      <c r="I4802" t="s">
        <v>65</v>
      </c>
      <c r="J4802" t="s">
        <v>636</v>
      </c>
      <c r="K4802" t="s">
        <v>11337</v>
      </c>
      <c r="L4802" t="s">
        <v>11285</v>
      </c>
      <c r="M4802" t="s">
        <v>11338</v>
      </c>
      <c r="N4802" t="s">
        <v>7001</v>
      </c>
      <c r="O4802" t="s">
        <v>7062</v>
      </c>
      <c r="P4802">
        <v>1517000</v>
      </c>
      <c r="Q4802" t="s">
        <v>6636</v>
      </c>
      <c r="R4802" t="s">
        <v>6636</v>
      </c>
      <c r="S4802" s="12"/>
      <c r="T4802" s="13"/>
      <c r="U4802" t="s">
        <v>6671</v>
      </c>
    </row>
    <row r="4803" spans="1:21" x14ac:dyDescent="0.25">
      <c r="A4803" t="s">
        <v>6619</v>
      </c>
      <c r="B4803" s="12">
        <v>43135</v>
      </c>
      <c r="C4803" t="s">
        <v>10353</v>
      </c>
      <c r="D4803" s="11">
        <v>46215.636064814797</v>
      </c>
      <c r="E4803" t="s">
        <v>10354</v>
      </c>
      <c r="F4803" t="s">
        <v>6617</v>
      </c>
      <c r="G4803" t="s">
        <v>11283</v>
      </c>
      <c r="H4803" t="s">
        <v>6450</v>
      </c>
      <c r="I4803" t="s">
        <v>65</v>
      </c>
      <c r="J4803" t="s">
        <v>636</v>
      </c>
      <c r="K4803" t="s">
        <v>11337</v>
      </c>
      <c r="L4803" t="s">
        <v>11285</v>
      </c>
      <c r="M4803" t="s">
        <v>11338</v>
      </c>
      <c r="N4803" t="s">
        <v>7001</v>
      </c>
      <c r="O4803" t="s">
        <v>7062</v>
      </c>
      <c r="P4803">
        <v>1517000</v>
      </c>
      <c r="Q4803" t="s">
        <v>6636</v>
      </c>
      <c r="R4803" t="s">
        <v>6636</v>
      </c>
      <c r="S4803" s="12"/>
      <c r="T4803" s="13"/>
      <c r="U4803" t="s">
        <v>6671</v>
      </c>
    </row>
    <row r="4804" spans="1:21" x14ac:dyDescent="0.25">
      <c r="A4804" t="s">
        <v>6637</v>
      </c>
      <c r="B4804" s="12">
        <v>43175</v>
      </c>
      <c r="C4804" t="s">
        <v>11339</v>
      </c>
      <c r="D4804" s="11">
        <v>46216.580706018503</v>
      </c>
      <c r="E4804" t="s">
        <v>11340</v>
      </c>
      <c r="F4804" t="s">
        <v>6617</v>
      </c>
      <c r="G4804" t="s">
        <v>11293</v>
      </c>
      <c r="H4804" t="s">
        <v>6450</v>
      </c>
      <c r="I4804" t="s">
        <v>6623</v>
      </c>
      <c r="J4804" t="s">
        <v>6624</v>
      </c>
      <c r="K4804" t="s">
        <v>11341</v>
      </c>
      <c r="L4804" t="s">
        <v>11295</v>
      </c>
      <c r="M4804" t="s">
        <v>11342</v>
      </c>
      <c r="N4804" t="s">
        <v>7044</v>
      </c>
      <c r="O4804" t="s">
        <v>7045</v>
      </c>
      <c r="P4804">
        <v>2959900</v>
      </c>
      <c r="Q4804" t="s">
        <v>6636</v>
      </c>
      <c r="R4804" t="s">
        <v>6636</v>
      </c>
      <c r="S4804" s="12"/>
      <c r="T4804" s="13"/>
      <c r="U4804" t="s">
        <v>6636</v>
      </c>
    </row>
    <row r="4805" spans="1:21" x14ac:dyDescent="0.25">
      <c r="A4805" t="s">
        <v>6637</v>
      </c>
      <c r="B4805" s="12">
        <v>43175</v>
      </c>
      <c r="C4805" t="s">
        <v>11339</v>
      </c>
      <c r="D4805" s="11">
        <v>46216.580706018503</v>
      </c>
      <c r="E4805" t="s">
        <v>11340</v>
      </c>
      <c r="F4805" t="s">
        <v>6617</v>
      </c>
      <c r="G4805" t="s">
        <v>11297</v>
      </c>
      <c r="H4805" t="s">
        <v>6450</v>
      </c>
      <c r="I4805" t="s">
        <v>6623</v>
      </c>
      <c r="J4805" t="s">
        <v>6624</v>
      </c>
      <c r="K4805" t="s">
        <v>11341</v>
      </c>
      <c r="L4805" t="s">
        <v>11295</v>
      </c>
      <c r="M4805" t="s">
        <v>11342</v>
      </c>
      <c r="N4805" t="s">
        <v>7044</v>
      </c>
      <c r="O4805" t="s">
        <v>7045</v>
      </c>
      <c r="P4805">
        <v>2959900</v>
      </c>
      <c r="Q4805" t="s">
        <v>6636</v>
      </c>
      <c r="R4805" t="s">
        <v>6636</v>
      </c>
      <c r="S4805" s="12"/>
      <c r="T4805" s="13"/>
      <c r="U4805" t="s">
        <v>6636</v>
      </c>
    </row>
    <row r="4806" spans="1:21" x14ac:dyDescent="0.25">
      <c r="A4806" t="s">
        <v>6637</v>
      </c>
      <c r="B4806" s="12">
        <v>43175</v>
      </c>
      <c r="C4806" t="s">
        <v>11339</v>
      </c>
      <c r="D4806" s="11">
        <v>46216.580706018503</v>
      </c>
      <c r="E4806" t="s">
        <v>11340</v>
      </c>
      <c r="F4806" t="s">
        <v>6617</v>
      </c>
      <c r="G4806" t="s">
        <v>11298</v>
      </c>
      <c r="H4806" t="s">
        <v>6450</v>
      </c>
      <c r="I4806" t="s">
        <v>6623</v>
      </c>
      <c r="J4806" t="s">
        <v>6624</v>
      </c>
      <c r="K4806" t="s">
        <v>11341</v>
      </c>
      <c r="L4806" t="s">
        <v>11295</v>
      </c>
      <c r="M4806" t="s">
        <v>11342</v>
      </c>
      <c r="N4806" t="s">
        <v>7044</v>
      </c>
      <c r="O4806" t="s">
        <v>7045</v>
      </c>
      <c r="P4806">
        <v>2959900</v>
      </c>
      <c r="Q4806" t="s">
        <v>6636</v>
      </c>
      <c r="R4806" t="s">
        <v>6636</v>
      </c>
      <c r="S4806" s="12"/>
      <c r="T4806" s="13"/>
      <c r="U4806" t="s">
        <v>6636</v>
      </c>
    </row>
    <row r="4807" spans="1:21" x14ac:dyDescent="0.25">
      <c r="A4807" t="s">
        <v>6637</v>
      </c>
      <c r="B4807" s="12">
        <v>43175</v>
      </c>
      <c r="C4807" t="s">
        <v>11339</v>
      </c>
      <c r="D4807" s="11">
        <v>46216.580706018503</v>
      </c>
      <c r="E4807" t="s">
        <v>11340</v>
      </c>
      <c r="F4807" t="s">
        <v>6617</v>
      </c>
      <c r="G4807" t="s">
        <v>11299</v>
      </c>
      <c r="H4807" t="s">
        <v>6450</v>
      </c>
      <c r="I4807" t="s">
        <v>6623</v>
      </c>
      <c r="J4807" t="s">
        <v>6624</v>
      </c>
      <c r="K4807" t="s">
        <v>11341</v>
      </c>
      <c r="L4807" t="s">
        <v>11295</v>
      </c>
      <c r="M4807" t="s">
        <v>11342</v>
      </c>
      <c r="N4807" t="s">
        <v>7044</v>
      </c>
      <c r="O4807" t="s">
        <v>7045</v>
      </c>
      <c r="P4807">
        <v>2959900</v>
      </c>
      <c r="Q4807" t="s">
        <v>6636</v>
      </c>
      <c r="R4807" t="s">
        <v>6636</v>
      </c>
      <c r="S4807" s="12"/>
      <c r="T4807" s="13"/>
      <c r="U4807" t="s">
        <v>6636</v>
      </c>
    </row>
    <row r="4808" spans="1:21" x14ac:dyDescent="0.25">
      <c r="A4808" t="s">
        <v>6619</v>
      </c>
      <c r="B4808" s="12">
        <v>43175</v>
      </c>
      <c r="C4808" t="s">
        <v>11339</v>
      </c>
      <c r="D4808" s="11">
        <v>46216.580706018503</v>
      </c>
      <c r="E4808" t="s">
        <v>11340</v>
      </c>
      <c r="F4808" t="s">
        <v>6617</v>
      </c>
      <c r="G4808" t="s">
        <v>11293</v>
      </c>
      <c r="H4808" t="s">
        <v>6450</v>
      </c>
      <c r="I4808" t="s">
        <v>6623</v>
      </c>
      <c r="J4808" t="s">
        <v>6624</v>
      </c>
      <c r="K4808" t="s">
        <v>11341</v>
      </c>
      <c r="L4808" t="s">
        <v>11295</v>
      </c>
      <c r="M4808" t="s">
        <v>11342</v>
      </c>
      <c r="N4808" t="s">
        <v>7044</v>
      </c>
      <c r="O4808" t="s">
        <v>7045</v>
      </c>
      <c r="P4808">
        <v>2959900</v>
      </c>
      <c r="Q4808" t="s">
        <v>6636</v>
      </c>
      <c r="R4808" t="s">
        <v>6636</v>
      </c>
      <c r="S4808" s="12"/>
      <c r="T4808" s="13"/>
      <c r="U4808" t="s">
        <v>6636</v>
      </c>
    </row>
    <row r="4809" spans="1:21" x14ac:dyDescent="0.25">
      <c r="A4809" t="s">
        <v>6619</v>
      </c>
      <c r="B4809" s="12">
        <v>43175</v>
      </c>
      <c r="C4809" t="s">
        <v>11339</v>
      </c>
      <c r="D4809" s="11">
        <v>46216.580706018503</v>
      </c>
      <c r="E4809" t="s">
        <v>11340</v>
      </c>
      <c r="F4809" t="s">
        <v>6617</v>
      </c>
      <c r="G4809" t="s">
        <v>11297</v>
      </c>
      <c r="H4809" t="s">
        <v>6450</v>
      </c>
      <c r="I4809" t="s">
        <v>6623</v>
      </c>
      <c r="J4809" t="s">
        <v>6624</v>
      </c>
      <c r="K4809" t="s">
        <v>11341</v>
      </c>
      <c r="L4809" t="s">
        <v>11295</v>
      </c>
      <c r="M4809" t="s">
        <v>11342</v>
      </c>
      <c r="N4809" t="s">
        <v>7044</v>
      </c>
      <c r="O4809" t="s">
        <v>7045</v>
      </c>
      <c r="P4809">
        <v>2959900</v>
      </c>
      <c r="Q4809" t="s">
        <v>6636</v>
      </c>
      <c r="R4809" t="s">
        <v>6636</v>
      </c>
      <c r="S4809" s="12"/>
      <c r="T4809" s="13"/>
      <c r="U4809" t="s">
        <v>6636</v>
      </c>
    </row>
    <row r="4810" spans="1:21" x14ac:dyDescent="0.25">
      <c r="A4810" t="s">
        <v>6619</v>
      </c>
      <c r="B4810" s="12">
        <v>43175</v>
      </c>
      <c r="C4810" t="s">
        <v>11339</v>
      </c>
      <c r="D4810" s="11">
        <v>46216.580706018503</v>
      </c>
      <c r="E4810" t="s">
        <v>11340</v>
      </c>
      <c r="F4810" t="s">
        <v>6617</v>
      </c>
      <c r="G4810" t="s">
        <v>11298</v>
      </c>
      <c r="H4810" t="s">
        <v>6450</v>
      </c>
      <c r="I4810" t="s">
        <v>6623</v>
      </c>
      <c r="J4810" t="s">
        <v>6624</v>
      </c>
      <c r="K4810" t="s">
        <v>11341</v>
      </c>
      <c r="L4810" t="s">
        <v>11295</v>
      </c>
      <c r="M4810" t="s">
        <v>11342</v>
      </c>
      <c r="N4810" t="s">
        <v>7044</v>
      </c>
      <c r="O4810" t="s">
        <v>7045</v>
      </c>
      <c r="P4810">
        <v>2959900</v>
      </c>
      <c r="Q4810" t="s">
        <v>6636</v>
      </c>
      <c r="R4810" t="s">
        <v>6636</v>
      </c>
      <c r="S4810" s="12"/>
      <c r="T4810" s="13"/>
      <c r="U4810" t="s">
        <v>6636</v>
      </c>
    </row>
    <row r="4811" spans="1:21" x14ac:dyDescent="0.25">
      <c r="A4811" t="s">
        <v>6619</v>
      </c>
      <c r="B4811" s="12">
        <v>43175</v>
      </c>
      <c r="C4811" t="s">
        <v>11339</v>
      </c>
      <c r="D4811" s="11">
        <v>46216.580706018503</v>
      </c>
      <c r="E4811" t="s">
        <v>11340</v>
      </c>
      <c r="F4811" t="s">
        <v>6617</v>
      </c>
      <c r="G4811" t="s">
        <v>11299</v>
      </c>
      <c r="H4811" t="s">
        <v>6450</v>
      </c>
      <c r="I4811" t="s">
        <v>6623</v>
      </c>
      <c r="J4811" t="s">
        <v>6624</v>
      </c>
      <c r="K4811" t="s">
        <v>11341</v>
      </c>
      <c r="L4811" t="s">
        <v>11295</v>
      </c>
      <c r="M4811" t="s">
        <v>11342</v>
      </c>
      <c r="N4811" t="s">
        <v>7044</v>
      </c>
      <c r="O4811" t="s">
        <v>7045</v>
      </c>
      <c r="P4811">
        <v>2959900</v>
      </c>
      <c r="Q4811" t="s">
        <v>6636</v>
      </c>
      <c r="R4811" t="s">
        <v>6636</v>
      </c>
      <c r="S4811" s="12"/>
      <c r="T4811" s="13"/>
      <c r="U4811" t="s">
        <v>6636</v>
      </c>
    </row>
    <row r="4812" spans="1:21" x14ac:dyDescent="0.25">
      <c r="A4812" t="s">
        <v>6637</v>
      </c>
      <c r="B4812" s="12">
        <v>43382</v>
      </c>
      <c r="C4812" t="s">
        <v>11343</v>
      </c>
      <c r="D4812" s="11">
        <v>46216.8059027778</v>
      </c>
      <c r="E4812" t="s">
        <v>11344</v>
      </c>
      <c r="F4812" t="s">
        <v>6617</v>
      </c>
      <c r="G4812" t="s">
        <v>11293</v>
      </c>
      <c r="H4812" t="s">
        <v>6450</v>
      </c>
      <c r="I4812" t="s">
        <v>65</v>
      </c>
      <c r="J4812" t="s">
        <v>57</v>
      </c>
      <c r="K4812" t="s">
        <v>11345</v>
      </c>
      <c r="L4812" t="s">
        <v>11295</v>
      </c>
      <c r="M4812" t="s">
        <v>11346</v>
      </c>
      <c r="N4812" t="s">
        <v>7044</v>
      </c>
      <c r="O4812" t="s">
        <v>7045</v>
      </c>
      <c r="P4812">
        <v>2959900</v>
      </c>
      <c r="Q4812" t="s">
        <v>6636</v>
      </c>
      <c r="R4812" t="s">
        <v>6636</v>
      </c>
      <c r="S4812" s="12"/>
      <c r="T4812" s="13"/>
      <c r="U4812" t="s">
        <v>6636</v>
      </c>
    </row>
    <row r="4813" spans="1:21" x14ac:dyDescent="0.25">
      <c r="A4813" t="s">
        <v>6637</v>
      </c>
      <c r="B4813" s="12">
        <v>43382</v>
      </c>
      <c r="C4813" t="s">
        <v>11343</v>
      </c>
      <c r="D4813" s="11">
        <v>46216.8059027778</v>
      </c>
      <c r="E4813" t="s">
        <v>11344</v>
      </c>
      <c r="F4813" t="s">
        <v>6617</v>
      </c>
      <c r="G4813" t="s">
        <v>11297</v>
      </c>
      <c r="H4813" t="s">
        <v>6450</v>
      </c>
      <c r="I4813" t="s">
        <v>65</v>
      </c>
      <c r="J4813" t="s">
        <v>57</v>
      </c>
      <c r="K4813" t="s">
        <v>11345</v>
      </c>
      <c r="L4813" t="s">
        <v>11295</v>
      </c>
      <c r="M4813" t="s">
        <v>11346</v>
      </c>
      <c r="N4813" t="s">
        <v>7044</v>
      </c>
      <c r="O4813" t="s">
        <v>7045</v>
      </c>
      <c r="P4813">
        <v>2959900</v>
      </c>
      <c r="Q4813" t="s">
        <v>6636</v>
      </c>
      <c r="R4813" t="s">
        <v>6636</v>
      </c>
      <c r="S4813" s="12"/>
      <c r="T4813" s="13"/>
      <c r="U4813" t="s">
        <v>6636</v>
      </c>
    </row>
    <row r="4814" spans="1:21" x14ac:dyDescent="0.25">
      <c r="A4814" t="s">
        <v>6637</v>
      </c>
      <c r="B4814" s="12">
        <v>43382</v>
      </c>
      <c r="C4814" t="s">
        <v>11343</v>
      </c>
      <c r="D4814" s="11">
        <v>46216.8059027778</v>
      </c>
      <c r="E4814" t="s">
        <v>11344</v>
      </c>
      <c r="F4814" t="s">
        <v>6617</v>
      </c>
      <c r="G4814" t="s">
        <v>11298</v>
      </c>
      <c r="H4814" t="s">
        <v>6450</v>
      </c>
      <c r="I4814" t="s">
        <v>65</v>
      </c>
      <c r="J4814" t="s">
        <v>57</v>
      </c>
      <c r="K4814" t="s">
        <v>11345</v>
      </c>
      <c r="L4814" t="s">
        <v>11295</v>
      </c>
      <c r="M4814" t="s">
        <v>11346</v>
      </c>
      <c r="N4814" t="s">
        <v>7044</v>
      </c>
      <c r="O4814" t="s">
        <v>7045</v>
      </c>
      <c r="P4814">
        <v>2959900</v>
      </c>
      <c r="Q4814" t="s">
        <v>6636</v>
      </c>
      <c r="R4814" t="s">
        <v>6636</v>
      </c>
      <c r="S4814" s="12"/>
      <c r="T4814" s="13"/>
      <c r="U4814" t="s">
        <v>6636</v>
      </c>
    </row>
    <row r="4815" spans="1:21" x14ac:dyDescent="0.25">
      <c r="A4815" t="s">
        <v>6637</v>
      </c>
      <c r="B4815" s="12">
        <v>43382</v>
      </c>
      <c r="C4815" t="s">
        <v>11343</v>
      </c>
      <c r="D4815" s="11">
        <v>46216.8059027778</v>
      </c>
      <c r="E4815" t="s">
        <v>11344</v>
      </c>
      <c r="F4815" t="s">
        <v>6617</v>
      </c>
      <c r="G4815" t="s">
        <v>11299</v>
      </c>
      <c r="H4815" t="s">
        <v>6450</v>
      </c>
      <c r="I4815" t="s">
        <v>65</v>
      </c>
      <c r="J4815" t="s">
        <v>57</v>
      </c>
      <c r="K4815" t="s">
        <v>11345</v>
      </c>
      <c r="L4815" t="s">
        <v>11295</v>
      </c>
      <c r="M4815" t="s">
        <v>11346</v>
      </c>
      <c r="N4815" t="s">
        <v>7044</v>
      </c>
      <c r="O4815" t="s">
        <v>7045</v>
      </c>
      <c r="P4815">
        <v>2959900</v>
      </c>
      <c r="Q4815" t="s">
        <v>6636</v>
      </c>
      <c r="R4815" t="s">
        <v>6636</v>
      </c>
      <c r="S4815" s="12"/>
      <c r="T4815" s="13"/>
      <c r="U4815" t="s">
        <v>6636</v>
      </c>
    </row>
    <row r="4816" spans="1:21" x14ac:dyDescent="0.25">
      <c r="A4816" t="s">
        <v>6637</v>
      </c>
      <c r="B4816" s="12">
        <v>43397</v>
      </c>
      <c r="C4816" t="s">
        <v>11347</v>
      </c>
      <c r="D4816" s="11">
        <v>46220.512731481504</v>
      </c>
      <c r="E4816" t="s">
        <v>11348</v>
      </c>
      <c r="F4816" t="s">
        <v>6617</v>
      </c>
      <c r="G4816" t="s">
        <v>8957</v>
      </c>
      <c r="H4816" t="s">
        <v>6450</v>
      </c>
      <c r="I4816" t="s">
        <v>55</v>
      </c>
      <c r="J4816" t="s">
        <v>643</v>
      </c>
      <c r="K4816" t="s">
        <v>11277</v>
      </c>
      <c r="L4816" t="s">
        <v>11273</v>
      </c>
      <c r="M4816" t="s">
        <v>11278</v>
      </c>
      <c r="N4816" t="s">
        <v>7001</v>
      </c>
      <c r="O4816" t="s">
        <v>7007</v>
      </c>
      <c r="P4816">
        <v>1390000</v>
      </c>
      <c r="Q4816" t="s">
        <v>6893</v>
      </c>
      <c r="R4816" t="s">
        <v>7109</v>
      </c>
      <c r="S4816" s="12"/>
      <c r="T4816" s="13"/>
      <c r="U4816" t="s">
        <v>6671</v>
      </c>
    </row>
    <row r="4817" spans="1:21" x14ac:dyDescent="0.25">
      <c r="A4817" t="s">
        <v>6619</v>
      </c>
      <c r="B4817" s="12">
        <v>43382</v>
      </c>
      <c r="C4817" t="s">
        <v>11343</v>
      </c>
      <c r="D4817" s="11">
        <v>46220.716226851902</v>
      </c>
      <c r="E4817" t="s">
        <v>11344</v>
      </c>
      <c r="F4817" t="s">
        <v>6617</v>
      </c>
      <c r="G4817" t="s">
        <v>11293</v>
      </c>
      <c r="H4817" t="s">
        <v>6450</v>
      </c>
      <c r="I4817" t="s">
        <v>65</v>
      </c>
      <c r="J4817" t="s">
        <v>57</v>
      </c>
      <c r="K4817" t="s">
        <v>11345</v>
      </c>
      <c r="L4817" t="s">
        <v>11295</v>
      </c>
      <c r="M4817" t="s">
        <v>11346</v>
      </c>
      <c r="N4817" t="s">
        <v>7044</v>
      </c>
      <c r="O4817" t="s">
        <v>7045</v>
      </c>
      <c r="P4817">
        <v>2959900</v>
      </c>
      <c r="Q4817" t="s">
        <v>6636</v>
      </c>
      <c r="R4817" t="s">
        <v>6636</v>
      </c>
      <c r="S4817" s="12"/>
      <c r="T4817" s="13"/>
      <c r="U4817" t="s">
        <v>6636</v>
      </c>
    </row>
    <row r="4818" spans="1:21" x14ac:dyDescent="0.25">
      <c r="A4818" t="s">
        <v>6619</v>
      </c>
      <c r="B4818" s="12">
        <v>43382</v>
      </c>
      <c r="C4818" t="s">
        <v>11343</v>
      </c>
      <c r="D4818" s="11">
        <v>46220.716226851902</v>
      </c>
      <c r="E4818" t="s">
        <v>11344</v>
      </c>
      <c r="F4818" t="s">
        <v>6617</v>
      </c>
      <c r="G4818" t="s">
        <v>11297</v>
      </c>
      <c r="H4818" t="s">
        <v>6450</v>
      </c>
      <c r="I4818" t="s">
        <v>65</v>
      </c>
      <c r="J4818" t="s">
        <v>57</v>
      </c>
      <c r="K4818" t="s">
        <v>11345</v>
      </c>
      <c r="L4818" t="s">
        <v>11295</v>
      </c>
      <c r="M4818" t="s">
        <v>11346</v>
      </c>
      <c r="N4818" t="s">
        <v>7044</v>
      </c>
      <c r="O4818" t="s">
        <v>7045</v>
      </c>
      <c r="P4818">
        <v>2959900</v>
      </c>
      <c r="Q4818" t="s">
        <v>6636</v>
      </c>
      <c r="R4818" t="s">
        <v>6636</v>
      </c>
      <c r="S4818" s="12"/>
      <c r="T4818" s="13"/>
      <c r="U4818" t="s">
        <v>6636</v>
      </c>
    </row>
    <row r="4819" spans="1:21" x14ac:dyDescent="0.25">
      <c r="A4819" t="s">
        <v>6619</v>
      </c>
      <c r="B4819" s="12">
        <v>43382</v>
      </c>
      <c r="C4819" t="s">
        <v>11343</v>
      </c>
      <c r="D4819" s="11">
        <v>46220.716226851902</v>
      </c>
      <c r="E4819" t="s">
        <v>11344</v>
      </c>
      <c r="F4819" t="s">
        <v>6617</v>
      </c>
      <c r="G4819" t="s">
        <v>11298</v>
      </c>
      <c r="H4819" t="s">
        <v>6450</v>
      </c>
      <c r="I4819" t="s">
        <v>65</v>
      </c>
      <c r="J4819" t="s">
        <v>57</v>
      </c>
      <c r="K4819" t="s">
        <v>11345</v>
      </c>
      <c r="L4819" t="s">
        <v>11295</v>
      </c>
      <c r="M4819" t="s">
        <v>11346</v>
      </c>
      <c r="N4819" t="s">
        <v>7044</v>
      </c>
      <c r="O4819" t="s">
        <v>7045</v>
      </c>
      <c r="P4819">
        <v>2959900</v>
      </c>
      <c r="Q4819" t="s">
        <v>6636</v>
      </c>
      <c r="R4819" t="s">
        <v>6636</v>
      </c>
      <c r="S4819" s="12"/>
      <c r="T4819" s="13"/>
      <c r="U4819" t="s">
        <v>6636</v>
      </c>
    </row>
    <row r="4820" spans="1:21" x14ac:dyDescent="0.25">
      <c r="A4820" t="s">
        <v>6619</v>
      </c>
      <c r="B4820" s="12">
        <v>43382</v>
      </c>
      <c r="C4820" t="s">
        <v>11343</v>
      </c>
      <c r="D4820" s="11">
        <v>46220.716226851902</v>
      </c>
      <c r="E4820" t="s">
        <v>11344</v>
      </c>
      <c r="F4820" t="s">
        <v>6617</v>
      </c>
      <c r="G4820" t="s">
        <v>11299</v>
      </c>
      <c r="H4820" t="s">
        <v>6450</v>
      </c>
      <c r="I4820" t="s">
        <v>65</v>
      </c>
      <c r="J4820" t="s">
        <v>57</v>
      </c>
      <c r="K4820" t="s">
        <v>11345</v>
      </c>
      <c r="L4820" t="s">
        <v>11295</v>
      </c>
      <c r="M4820" t="s">
        <v>11346</v>
      </c>
      <c r="N4820" t="s">
        <v>7044</v>
      </c>
      <c r="O4820" t="s">
        <v>7045</v>
      </c>
      <c r="P4820">
        <v>2959900</v>
      </c>
      <c r="Q4820" t="s">
        <v>6636</v>
      </c>
      <c r="R4820" t="s">
        <v>6636</v>
      </c>
      <c r="S4820" s="12"/>
      <c r="T4820" s="13"/>
      <c r="U4820" t="s">
        <v>6636</v>
      </c>
    </row>
    <row r="4821" spans="1:21" x14ac:dyDescent="0.25">
      <c r="A4821" t="s">
        <v>6619</v>
      </c>
      <c r="B4821" s="12">
        <v>43397</v>
      </c>
      <c r="C4821" t="s">
        <v>11347</v>
      </c>
      <c r="D4821" s="11">
        <v>46221.386006944398</v>
      </c>
      <c r="E4821" t="s">
        <v>11348</v>
      </c>
      <c r="F4821" t="s">
        <v>6617</v>
      </c>
      <c r="G4821" t="s">
        <v>8957</v>
      </c>
      <c r="H4821" t="s">
        <v>6450</v>
      </c>
      <c r="I4821" t="s">
        <v>55</v>
      </c>
      <c r="J4821" t="s">
        <v>643</v>
      </c>
      <c r="K4821" t="s">
        <v>11277</v>
      </c>
      <c r="L4821" t="s">
        <v>11273</v>
      </c>
      <c r="M4821" t="s">
        <v>11278</v>
      </c>
      <c r="N4821" t="s">
        <v>7001</v>
      </c>
      <c r="O4821" t="s">
        <v>7007</v>
      </c>
      <c r="P4821">
        <v>1390000</v>
      </c>
      <c r="Q4821" t="s">
        <v>6893</v>
      </c>
      <c r="R4821" t="s">
        <v>7109</v>
      </c>
      <c r="S4821" s="12"/>
      <c r="T4821" s="13"/>
      <c r="U4821" t="s">
        <v>6671</v>
      </c>
    </row>
    <row r="4822" spans="1:21" x14ac:dyDescent="0.25">
      <c r="A4822" t="s">
        <v>6637</v>
      </c>
      <c r="B4822" s="12">
        <v>287637</v>
      </c>
      <c r="C4822" t="s">
        <v>11349</v>
      </c>
      <c r="D4822" s="11">
        <v>46174.981249999997</v>
      </c>
      <c r="E4822" t="s">
        <v>11350</v>
      </c>
      <c r="F4822" t="s">
        <v>6353</v>
      </c>
      <c r="G4822" t="s">
        <v>11351</v>
      </c>
      <c r="H4822" t="s">
        <v>6378</v>
      </c>
      <c r="I4822" t="s">
        <v>55</v>
      </c>
      <c r="J4822" t="s">
        <v>164</v>
      </c>
      <c r="K4822" t="s">
        <v>11352</v>
      </c>
      <c r="L4822" t="s">
        <v>11353</v>
      </c>
      <c r="M4822" t="s">
        <v>11354</v>
      </c>
      <c r="N4822" t="s">
        <v>7001</v>
      </c>
      <c r="O4822" t="s">
        <v>7062</v>
      </c>
      <c r="P4822">
        <v>11879000</v>
      </c>
      <c r="Q4822" t="s">
        <v>6636</v>
      </c>
      <c r="R4822" t="s">
        <v>6636</v>
      </c>
      <c r="S4822" s="12"/>
      <c r="T4822" s="13"/>
      <c r="U4822" t="s">
        <v>9139</v>
      </c>
    </row>
    <row r="4823" spans="1:21" x14ac:dyDescent="0.25">
      <c r="A4823" t="s">
        <v>6637</v>
      </c>
      <c r="B4823" s="12">
        <v>575232</v>
      </c>
      <c r="C4823" t="s">
        <v>11349</v>
      </c>
      <c r="D4823" s="11">
        <v>46174.981249999997</v>
      </c>
      <c r="E4823" t="s">
        <v>11350</v>
      </c>
      <c r="F4823" t="s">
        <v>6353</v>
      </c>
      <c r="G4823" t="s">
        <v>11355</v>
      </c>
      <c r="H4823" t="s">
        <v>6378</v>
      </c>
      <c r="I4823" t="s">
        <v>55</v>
      </c>
      <c r="J4823" t="s">
        <v>164</v>
      </c>
      <c r="K4823" t="s">
        <v>11352</v>
      </c>
      <c r="L4823" t="s">
        <v>11353</v>
      </c>
      <c r="M4823" t="s">
        <v>11354</v>
      </c>
      <c r="N4823" t="s">
        <v>7001</v>
      </c>
      <c r="O4823" t="s">
        <v>7062</v>
      </c>
      <c r="P4823">
        <v>23758000</v>
      </c>
      <c r="Q4823" t="s">
        <v>6636</v>
      </c>
      <c r="R4823" t="s">
        <v>6636</v>
      </c>
      <c r="S4823" s="12"/>
      <c r="T4823" s="13"/>
      <c r="U4823" t="s">
        <v>9139</v>
      </c>
    </row>
    <row r="4824" spans="1:21" x14ac:dyDescent="0.25">
      <c r="A4824" t="s">
        <v>6619</v>
      </c>
      <c r="B4824" s="12">
        <v>287637</v>
      </c>
      <c r="C4824" t="s">
        <v>11349</v>
      </c>
      <c r="D4824" s="11">
        <v>46175.467685185198</v>
      </c>
      <c r="E4824" t="s">
        <v>11350</v>
      </c>
      <c r="F4824" t="s">
        <v>6353</v>
      </c>
      <c r="G4824" t="s">
        <v>11351</v>
      </c>
      <c r="H4824" t="s">
        <v>6378</v>
      </c>
      <c r="I4824" t="s">
        <v>55</v>
      </c>
      <c r="J4824" t="s">
        <v>164</v>
      </c>
      <c r="K4824" t="s">
        <v>11352</v>
      </c>
      <c r="L4824" t="s">
        <v>11353</v>
      </c>
      <c r="M4824" t="s">
        <v>11354</v>
      </c>
      <c r="N4824" t="s">
        <v>7001</v>
      </c>
      <c r="O4824" t="s">
        <v>7062</v>
      </c>
      <c r="P4824">
        <v>11879000</v>
      </c>
      <c r="Q4824" t="s">
        <v>6636</v>
      </c>
      <c r="R4824" t="s">
        <v>6636</v>
      </c>
      <c r="S4824" s="12"/>
      <c r="T4824" s="13"/>
      <c r="U4824" t="s">
        <v>9139</v>
      </c>
    </row>
    <row r="4825" spans="1:21" x14ac:dyDescent="0.25">
      <c r="A4825" t="s">
        <v>6619</v>
      </c>
      <c r="B4825" s="12">
        <v>287637</v>
      </c>
      <c r="C4825" t="s">
        <v>11349</v>
      </c>
      <c r="D4825" s="11">
        <v>46175.467685185198</v>
      </c>
      <c r="E4825" t="s">
        <v>11350</v>
      </c>
      <c r="F4825" t="s">
        <v>6353</v>
      </c>
      <c r="G4825" t="s">
        <v>11355</v>
      </c>
      <c r="H4825" t="s">
        <v>6378</v>
      </c>
      <c r="I4825" t="s">
        <v>55</v>
      </c>
      <c r="J4825" t="s">
        <v>164</v>
      </c>
      <c r="K4825" t="s">
        <v>11352</v>
      </c>
      <c r="L4825" t="s">
        <v>11353</v>
      </c>
      <c r="M4825" t="s">
        <v>11354</v>
      </c>
      <c r="N4825" t="s">
        <v>7001</v>
      </c>
      <c r="O4825" t="s">
        <v>7062</v>
      </c>
      <c r="P4825">
        <v>11879000</v>
      </c>
      <c r="Q4825" t="s">
        <v>6636</v>
      </c>
      <c r="R4825" t="s">
        <v>6636</v>
      </c>
      <c r="S4825" s="12"/>
      <c r="T4825" s="13"/>
      <c r="U4825" t="s">
        <v>9139</v>
      </c>
    </row>
    <row r="4826" spans="1:21" x14ac:dyDescent="0.25">
      <c r="A4826" t="s">
        <v>6637</v>
      </c>
      <c r="B4826" s="12">
        <v>289212</v>
      </c>
      <c r="C4826" t="s">
        <v>11356</v>
      </c>
      <c r="D4826" s="11">
        <v>46180.0465162037</v>
      </c>
      <c r="E4826" t="s">
        <v>11357</v>
      </c>
      <c r="F4826" t="s">
        <v>6353</v>
      </c>
      <c r="G4826" t="s">
        <v>11358</v>
      </c>
      <c r="H4826" t="s">
        <v>6378</v>
      </c>
      <c r="I4826" t="s">
        <v>6636</v>
      </c>
      <c r="J4826" t="s">
        <v>6636</v>
      </c>
      <c r="K4826" t="s">
        <v>11359</v>
      </c>
      <c r="L4826" t="s">
        <v>11360</v>
      </c>
      <c r="M4826" t="s">
        <v>11361</v>
      </c>
      <c r="N4826" t="s">
        <v>7001</v>
      </c>
      <c r="O4826" t="s">
        <v>9990</v>
      </c>
      <c r="P4826">
        <v>15715000</v>
      </c>
      <c r="Q4826" t="s">
        <v>6636</v>
      </c>
      <c r="R4826" t="s">
        <v>6636</v>
      </c>
      <c r="S4826" s="12"/>
      <c r="T4826" s="13"/>
      <c r="U4826" t="s">
        <v>6636</v>
      </c>
    </row>
    <row r="4827" spans="1:21" x14ac:dyDescent="0.25">
      <c r="A4827" t="s">
        <v>6637</v>
      </c>
      <c r="B4827" s="12">
        <v>289212</v>
      </c>
      <c r="C4827" t="s">
        <v>11356</v>
      </c>
      <c r="D4827" s="11">
        <v>46180.0465162037</v>
      </c>
      <c r="E4827" t="s">
        <v>11357</v>
      </c>
      <c r="F4827" t="s">
        <v>6353</v>
      </c>
      <c r="G4827" t="s">
        <v>11362</v>
      </c>
      <c r="H4827" t="s">
        <v>6378</v>
      </c>
      <c r="I4827" t="s">
        <v>6636</v>
      </c>
      <c r="J4827" t="s">
        <v>6636</v>
      </c>
      <c r="K4827" t="s">
        <v>11359</v>
      </c>
      <c r="L4827" t="s">
        <v>11360</v>
      </c>
      <c r="M4827" t="s">
        <v>11361</v>
      </c>
      <c r="N4827" t="s">
        <v>7001</v>
      </c>
      <c r="O4827" t="s">
        <v>9990</v>
      </c>
      <c r="P4827">
        <v>15715000</v>
      </c>
      <c r="Q4827" t="s">
        <v>6636</v>
      </c>
      <c r="R4827" t="s">
        <v>6636</v>
      </c>
      <c r="S4827" s="12"/>
      <c r="T4827" s="13"/>
      <c r="U4827" t="s">
        <v>6636</v>
      </c>
    </row>
    <row r="4828" spans="1:21" x14ac:dyDescent="0.25">
      <c r="A4828" t="s">
        <v>6637</v>
      </c>
      <c r="B4828" s="12">
        <v>289212</v>
      </c>
      <c r="C4828" t="s">
        <v>11356</v>
      </c>
      <c r="D4828" s="11">
        <v>46180.0465162037</v>
      </c>
      <c r="E4828" t="s">
        <v>11357</v>
      </c>
      <c r="F4828" t="s">
        <v>6353</v>
      </c>
      <c r="G4828" t="s">
        <v>11363</v>
      </c>
      <c r="H4828" t="s">
        <v>6378</v>
      </c>
      <c r="I4828" t="s">
        <v>6636</v>
      </c>
      <c r="J4828" t="s">
        <v>6636</v>
      </c>
      <c r="K4828" t="s">
        <v>11359</v>
      </c>
      <c r="L4828" t="s">
        <v>11360</v>
      </c>
      <c r="M4828" t="s">
        <v>11361</v>
      </c>
      <c r="N4828" t="s">
        <v>7001</v>
      </c>
      <c r="O4828" t="s">
        <v>9990</v>
      </c>
      <c r="P4828">
        <v>15715000</v>
      </c>
      <c r="Q4828" t="s">
        <v>6636</v>
      </c>
      <c r="R4828" t="s">
        <v>6636</v>
      </c>
      <c r="S4828" s="12"/>
      <c r="T4828" s="13"/>
      <c r="U4828" t="s">
        <v>6636</v>
      </c>
    </row>
    <row r="4829" spans="1:21" x14ac:dyDescent="0.25">
      <c r="A4829" t="s">
        <v>6637</v>
      </c>
      <c r="B4829" s="12">
        <v>289212</v>
      </c>
      <c r="C4829" t="s">
        <v>11356</v>
      </c>
      <c r="D4829" s="11">
        <v>46180.0465162037</v>
      </c>
      <c r="E4829" t="s">
        <v>11357</v>
      </c>
      <c r="F4829" t="s">
        <v>6353</v>
      </c>
      <c r="G4829" t="s">
        <v>11364</v>
      </c>
      <c r="H4829" t="s">
        <v>6378</v>
      </c>
      <c r="I4829" t="s">
        <v>6636</v>
      </c>
      <c r="J4829" t="s">
        <v>6636</v>
      </c>
      <c r="K4829" t="s">
        <v>11359</v>
      </c>
      <c r="L4829" t="s">
        <v>11360</v>
      </c>
      <c r="M4829" t="s">
        <v>11361</v>
      </c>
      <c r="N4829" t="s">
        <v>7001</v>
      </c>
      <c r="O4829" t="s">
        <v>9990</v>
      </c>
      <c r="P4829">
        <v>15715000</v>
      </c>
      <c r="Q4829" t="s">
        <v>6636</v>
      </c>
      <c r="R4829" t="s">
        <v>6636</v>
      </c>
      <c r="S4829" s="12"/>
      <c r="T4829" s="13"/>
      <c r="U4829" t="s">
        <v>6636</v>
      </c>
    </row>
    <row r="4830" spans="1:21" x14ac:dyDescent="0.25">
      <c r="A4830" t="s">
        <v>6619</v>
      </c>
      <c r="B4830" s="12">
        <v>289212</v>
      </c>
      <c r="C4830" t="s">
        <v>11356</v>
      </c>
      <c r="D4830" s="11">
        <v>46180.442847222199</v>
      </c>
      <c r="E4830" t="s">
        <v>11357</v>
      </c>
      <c r="F4830" t="s">
        <v>6353</v>
      </c>
      <c r="G4830" t="s">
        <v>11358</v>
      </c>
      <c r="H4830" t="s">
        <v>6378</v>
      </c>
      <c r="I4830" t="s">
        <v>6636</v>
      </c>
      <c r="J4830" t="s">
        <v>6636</v>
      </c>
      <c r="K4830" t="s">
        <v>11359</v>
      </c>
      <c r="L4830" t="s">
        <v>11360</v>
      </c>
      <c r="M4830" t="s">
        <v>11361</v>
      </c>
      <c r="N4830" t="s">
        <v>7001</v>
      </c>
      <c r="O4830" t="s">
        <v>9990</v>
      </c>
      <c r="P4830">
        <v>15715000</v>
      </c>
      <c r="Q4830" t="s">
        <v>6636</v>
      </c>
      <c r="R4830" t="s">
        <v>6636</v>
      </c>
      <c r="S4830" s="12"/>
      <c r="T4830" s="13"/>
      <c r="U4830" t="s">
        <v>6636</v>
      </c>
    </row>
    <row r="4831" spans="1:21" x14ac:dyDescent="0.25">
      <c r="A4831" t="s">
        <v>6619</v>
      </c>
      <c r="B4831" s="12">
        <v>289212</v>
      </c>
      <c r="C4831" t="s">
        <v>11356</v>
      </c>
      <c r="D4831" s="11">
        <v>46180.442847222199</v>
      </c>
      <c r="E4831" t="s">
        <v>11357</v>
      </c>
      <c r="F4831" t="s">
        <v>6353</v>
      </c>
      <c r="G4831" t="s">
        <v>11362</v>
      </c>
      <c r="H4831" t="s">
        <v>6378</v>
      </c>
      <c r="I4831" t="s">
        <v>6636</v>
      </c>
      <c r="J4831" t="s">
        <v>6636</v>
      </c>
      <c r="K4831" t="s">
        <v>11359</v>
      </c>
      <c r="L4831" t="s">
        <v>11360</v>
      </c>
      <c r="M4831" t="s">
        <v>11361</v>
      </c>
      <c r="N4831" t="s">
        <v>7001</v>
      </c>
      <c r="O4831" t="s">
        <v>9990</v>
      </c>
      <c r="P4831">
        <v>15715000</v>
      </c>
      <c r="Q4831" t="s">
        <v>6636</v>
      </c>
      <c r="R4831" t="s">
        <v>6636</v>
      </c>
      <c r="S4831" s="12"/>
      <c r="T4831" s="13"/>
      <c r="U4831" t="s">
        <v>6636</v>
      </c>
    </row>
    <row r="4832" spans="1:21" x14ac:dyDescent="0.25">
      <c r="A4832" t="s">
        <v>6619</v>
      </c>
      <c r="B4832" s="12">
        <v>289212</v>
      </c>
      <c r="C4832" t="s">
        <v>11356</v>
      </c>
      <c r="D4832" s="11">
        <v>46180.442847222199</v>
      </c>
      <c r="E4832" t="s">
        <v>11357</v>
      </c>
      <c r="F4832" t="s">
        <v>6353</v>
      </c>
      <c r="G4832" t="s">
        <v>11363</v>
      </c>
      <c r="H4832" t="s">
        <v>6378</v>
      </c>
      <c r="I4832" t="s">
        <v>6636</v>
      </c>
      <c r="J4832" t="s">
        <v>6636</v>
      </c>
      <c r="K4832" t="s">
        <v>11359</v>
      </c>
      <c r="L4832" t="s">
        <v>11360</v>
      </c>
      <c r="M4832" t="s">
        <v>11361</v>
      </c>
      <c r="N4832" t="s">
        <v>7001</v>
      </c>
      <c r="O4832" t="s">
        <v>9990</v>
      </c>
      <c r="P4832">
        <v>15715000</v>
      </c>
      <c r="Q4832" t="s">
        <v>6636</v>
      </c>
      <c r="R4832" t="s">
        <v>6636</v>
      </c>
      <c r="S4832" s="12"/>
      <c r="T4832" s="13"/>
      <c r="U4832" t="s">
        <v>6636</v>
      </c>
    </row>
    <row r="4833" spans="1:21" x14ac:dyDescent="0.25">
      <c r="A4833" t="s">
        <v>6619</v>
      </c>
      <c r="B4833" s="12">
        <v>289212</v>
      </c>
      <c r="C4833" t="s">
        <v>11356</v>
      </c>
      <c r="D4833" s="11">
        <v>46180.442847222199</v>
      </c>
      <c r="E4833" t="s">
        <v>11357</v>
      </c>
      <c r="F4833" t="s">
        <v>6353</v>
      </c>
      <c r="G4833" t="s">
        <v>11364</v>
      </c>
      <c r="H4833" t="s">
        <v>6378</v>
      </c>
      <c r="I4833" t="s">
        <v>6636</v>
      </c>
      <c r="J4833" t="s">
        <v>6636</v>
      </c>
      <c r="K4833" t="s">
        <v>11359</v>
      </c>
      <c r="L4833" t="s">
        <v>11360</v>
      </c>
      <c r="M4833" t="s">
        <v>11361</v>
      </c>
      <c r="N4833" t="s">
        <v>7001</v>
      </c>
      <c r="O4833" t="s">
        <v>9990</v>
      </c>
      <c r="P4833">
        <v>15715000</v>
      </c>
      <c r="Q4833" t="s">
        <v>6636</v>
      </c>
      <c r="R4833" t="s">
        <v>6636</v>
      </c>
      <c r="S4833" s="12"/>
      <c r="T4833" s="13"/>
      <c r="U4833" t="s">
        <v>6636</v>
      </c>
    </row>
    <row r="4834" spans="1:21" x14ac:dyDescent="0.25">
      <c r="A4834" t="s">
        <v>6637</v>
      </c>
      <c r="B4834" s="12">
        <v>290962</v>
      </c>
      <c r="C4834" t="s">
        <v>11365</v>
      </c>
      <c r="D4834" s="11">
        <v>46181.774467592601</v>
      </c>
      <c r="E4834" t="s">
        <v>11366</v>
      </c>
      <c r="F4834" t="s">
        <v>6353</v>
      </c>
      <c r="G4834" t="s">
        <v>11367</v>
      </c>
      <c r="H4834" t="s">
        <v>6378</v>
      </c>
      <c r="I4834" t="s">
        <v>65</v>
      </c>
      <c r="J4834" t="s">
        <v>636</v>
      </c>
      <c r="K4834" t="s">
        <v>11368</v>
      </c>
      <c r="L4834" t="s">
        <v>11369</v>
      </c>
      <c r="M4834" t="s">
        <v>11370</v>
      </c>
      <c r="N4834" t="s">
        <v>7001</v>
      </c>
      <c r="O4834" t="s">
        <v>7002</v>
      </c>
      <c r="P4834">
        <v>14098000</v>
      </c>
      <c r="Q4834" t="s">
        <v>6636</v>
      </c>
      <c r="R4834" t="s">
        <v>6636</v>
      </c>
      <c r="S4834" s="12"/>
      <c r="T4834" s="13"/>
      <c r="U4834" t="s">
        <v>6636</v>
      </c>
    </row>
    <row r="4835" spans="1:21" x14ac:dyDescent="0.25">
      <c r="A4835" t="s">
        <v>6637</v>
      </c>
      <c r="B4835" s="12">
        <v>290962</v>
      </c>
      <c r="C4835" t="s">
        <v>11365</v>
      </c>
      <c r="D4835" s="11">
        <v>46181.774467592601</v>
      </c>
      <c r="E4835" t="s">
        <v>11366</v>
      </c>
      <c r="F4835" t="s">
        <v>6353</v>
      </c>
      <c r="G4835" t="s">
        <v>11371</v>
      </c>
      <c r="H4835" t="s">
        <v>6378</v>
      </c>
      <c r="I4835" t="s">
        <v>65</v>
      </c>
      <c r="J4835" t="s">
        <v>636</v>
      </c>
      <c r="K4835" t="s">
        <v>11368</v>
      </c>
      <c r="L4835" t="s">
        <v>11369</v>
      </c>
      <c r="M4835" t="s">
        <v>11370</v>
      </c>
      <c r="N4835" t="s">
        <v>7001</v>
      </c>
      <c r="O4835" t="s">
        <v>7002</v>
      </c>
      <c r="P4835">
        <v>14098000</v>
      </c>
      <c r="Q4835" t="s">
        <v>6636</v>
      </c>
      <c r="R4835" t="s">
        <v>6636</v>
      </c>
      <c r="S4835" s="12"/>
      <c r="T4835" s="13"/>
      <c r="U4835" t="s">
        <v>6636</v>
      </c>
    </row>
    <row r="4836" spans="1:21" x14ac:dyDescent="0.25">
      <c r="A4836" t="s">
        <v>6637</v>
      </c>
      <c r="B4836" s="12">
        <v>290962</v>
      </c>
      <c r="C4836" t="s">
        <v>11365</v>
      </c>
      <c r="D4836" s="11">
        <v>46181.774467592601</v>
      </c>
      <c r="E4836" t="s">
        <v>11366</v>
      </c>
      <c r="F4836" t="s">
        <v>6353</v>
      </c>
      <c r="G4836" t="s">
        <v>11372</v>
      </c>
      <c r="H4836" t="s">
        <v>6378</v>
      </c>
      <c r="I4836" t="s">
        <v>65</v>
      </c>
      <c r="J4836" t="s">
        <v>636</v>
      </c>
      <c r="K4836" t="s">
        <v>11368</v>
      </c>
      <c r="L4836" t="s">
        <v>11369</v>
      </c>
      <c r="M4836" t="s">
        <v>11370</v>
      </c>
      <c r="N4836" t="s">
        <v>7001</v>
      </c>
      <c r="O4836" t="s">
        <v>7002</v>
      </c>
      <c r="P4836">
        <v>14098000</v>
      </c>
      <c r="Q4836" t="s">
        <v>6636</v>
      </c>
      <c r="R4836" t="s">
        <v>6636</v>
      </c>
      <c r="S4836" s="12"/>
      <c r="T4836" s="13"/>
      <c r="U4836" t="s">
        <v>6636</v>
      </c>
    </row>
    <row r="4837" spans="1:21" x14ac:dyDescent="0.25">
      <c r="A4837" t="s">
        <v>6637</v>
      </c>
      <c r="B4837" s="12">
        <v>290815</v>
      </c>
      <c r="C4837" t="s">
        <v>11373</v>
      </c>
      <c r="D4837" s="11">
        <v>46184.508449074099</v>
      </c>
      <c r="E4837" t="s">
        <v>11374</v>
      </c>
      <c r="F4837" t="s">
        <v>6353</v>
      </c>
      <c r="G4837" t="s">
        <v>11375</v>
      </c>
      <c r="H4837" t="s">
        <v>6378</v>
      </c>
      <c r="I4837" t="s">
        <v>55</v>
      </c>
      <c r="J4837" t="s">
        <v>164</v>
      </c>
      <c r="K4837" t="s">
        <v>11376</v>
      </c>
      <c r="L4837" t="s">
        <v>11377</v>
      </c>
      <c r="M4837" t="s">
        <v>11378</v>
      </c>
      <c r="N4837" t="s">
        <v>7001</v>
      </c>
      <c r="O4837" t="s">
        <v>7062</v>
      </c>
      <c r="P4837">
        <v>11739000</v>
      </c>
      <c r="Q4837" t="s">
        <v>6636</v>
      </c>
      <c r="R4837" t="s">
        <v>6636</v>
      </c>
      <c r="S4837" s="12"/>
      <c r="T4837" s="13"/>
      <c r="U4837" t="s">
        <v>9174</v>
      </c>
    </row>
    <row r="4838" spans="1:21" x14ac:dyDescent="0.25">
      <c r="A4838" t="s">
        <v>6637</v>
      </c>
      <c r="B4838" s="12">
        <v>290815</v>
      </c>
      <c r="C4838" t="s">
        <v>11373</v>
      </c>
      <c r="D4838" s="11">
        <v>46184.508449074099</v>
      </c>
      <c r="E4838" t="s">
        <v>11374</v>
      </c>
      <c r="F4838" t="s">
        <v>6353</v>
      </c>
      <c r="G4838" t="s">
        <v>11379</v>
      </c>
      <c r="H4838" t="s">
        <v>6378</v>
      </c>
      <c r="I4838" t="s">
        <v>55</v>
      </c>
      <c r="J4838" t="s">
        <v>164</v>
      </c>
      <c r="K4838" t="s">
        <v>11376</v>
      </c>
      <c r="L4838" t="s">
        <v>11377</v>
      </c>
      <c r="M4838" t="s">
        <v>11378</v>
      </c>
      <c r="N4838" t="s">
        <v>7001</v>
      </c>
      <c r="O4838" t="s">
        <v>7062</v>
      </c>
      <c r="P4838">
        <v>11739000</v>
      </c>
      <c r="Q4838" t="s">
        <v>6636</v>
      </c>
      <c r="R4838" t="s">
        <v>6636</v>
      </c>
      <c r="S4838" s="12"/>
      <c r="T4838" s="13"/>
      <c r="U4838" t="s">
        <v>9174</v>
      </c>
    </row>
    <row r="4839" spans="1:21" x14ac:dyDescent="0.25">
      <c r="A4839" t="s">
        <v>6637</v>
      </c>
      <c r="B4839" s="12">
        <v>290815</v>
      </c>
      <c r="C4839" t="s">
        <v>11373</v>
      </c>
      <c r="D4839" s="11">
        <v>46184.508449074099</v>
      </c>
      <c r="E4839" t="s">
        <v>11374</v>
      </c>
      <c r="F4839" t="s">
        <v>6353</v>
      </c>
      <c r="G4839" t="s">
        <v>11380</v>
      </c>
      <c r="H4839" t="s">
        <v>6378</v>
      </c>
      <c r="I4839" t="s">
        <v>55</v>
      </c>
      <c r="J4839" t="s">
        <v>164</v>
      </c>
      <c r="K4839" t="s">
        <v>11376</v>
      </c>
      <c r="L4839" t="s">
        <v>11377</v>
      </c>
      <c r="M4839" t="s">
        <v>11378</v>
      </c>
      <c r="N4839" t="s">
        <v>7001</v>
      </c>
      <c r="O4839" t="s">
        <v>7062</v>
      </c>
      <c r="P4839">
        <v>11739000</v>
      </c>
      <c r="Q4839" t="s">
        <v>6636</v>
      </c>
      <c r="R4839" t="s">
        <v>6636</v>
      </c>
      <c r="S4839" s="12"/>
      <c r="T4839" s="13"/>
      <c r="U4839" t="s">
        <v>9174</v>
      </c>
    </row>
    <row r="4840" spans="1:21" x14ac:dyDescent="0.25">
      <c r="A4840" t="s">
        <v>6619</v>
      </c>
      <c r="B4840" s="12">
        <v>290815</v>
      </c>
      <c r="C4840" t="s">
        <v>11373</v>
      </c>
      <c r="D4840" s="11">
        <v>46184.597187500003</v>
      </c>
      <c r="E4840" t="s">
        <v>11374</v>
      </c>
      <c r="F4840" t="s">
        <v>6353</v>
      </c>
      <c r="G4840" t="s">
        <v>11375</v>
      </c>
      <c r="H4840" t="s">
        <v>6378</v>
      </c>
      <c r="I4840" t="s">
        <v>55</v>
      </c>
      <c r="J4840" t="s">
        <v>164</v>
      </c>
      <c r="K4840" t="s">
        <v>11376</v>
      </c>
      <c r="L4840" t="s">
        <v>11377</v>
      </c>
      <c r="M4840" t="s">
        <v>11378</v>
      </c>
      <c r="N4840" t="s">
        <v>7001</v>
      </c>
      <c r="O4840" t="s">
        <v>7062</v>
      </c>
      <c r="P4840">
        <v>11739000</v>
      </c>
      <c r="Q4840" t="s">
        <v>6636</v>
      </c>
      <c r="R4840" t="s">
        <v>6636</v>
      </c>
      <c r="S4840" s="12"/>
      <c r="T4840" s="13"/>
      <c r="U4840" t="s">
        <v>9174</v>
      </c>
    </row>
    <row r="4841" spans="1:21" x14ac:dyDescent="0.25">
      <c r="A4841" t="s">
        <v>6619</v>
      </c>
      <c r="B4841" s="12">
        <v>290815</v>
      </c>
      <c r="C4841" t="s">
        <v>11373</v>
      </c>
      <c r="D4841" s="11">
        <v>46184.597187500003</v>
      </c>
      <c r="E4841" t="s">
        <v>11374</v>
      </c>
      <c r="F4841" t="s">
        <v>6353</v>
      </c>
      <c r="G4841" t="s">
        <v>11379</v>
      </c>
      <c r="H4841" t="s">
        <v>6378</v>
      </c>
      <c r="I4841" t="s">
        <v>55</v>
      </c>
      <c r="J4841" t="s">
        <v>164</v>
      </c>
      <c r="K4841" t="s">
        <v>11376</v>
      </c>
      <c r="L4841" t="s">
        <v>11377</v>
      </c>
      <c r="M4841" t="s">
        <v>11378</v>
      </c>
      <c r="N4841" t="s">
        <v>7001</v>
      </c>
      <c r="O4841" t="s">
        <v>7062</v>
      </c>
      <c r="P4841">
        <v>11739000</v>
      </c>
      <c r="Q4841" t="s">
        <v>6636</v>
      </c>
      <c r="R4841" t="s">
        <v>6636</v>
      </c>
      <c r="S4841" s="12"/>
      <c r="T4841" s="13"/>
      <c r="U4841" t="s">
        <v>9174</v>
      </c>
    </row>
    <row r="4842" spans="1:21" x14ac:dyDescent="0.25">
      <c r="A4842" t="s">
        <v>6619</v>
      </c>
      <c r="B4842" s="12">
        <v>290815</v>
      </c>
      <c r="C4842" t="s">
        <v>11373</v>
      </c>
      <c r="D4842" s="11">
        <v>46184.597187500003</v>
      </c>
      <c r="E4842" t="s">
        <v>11374</v>
      </c>
      <c r="F4842" t="s">
        <v>6353</v>
      </c>
      <c r="G4842" t="s">
        <v>11380</v>
      </c>
      <c r="H4842" t="s">
        <v>6378</v>
      </c>
      <c r="I4842" t="s">
        <v>55</v>
      </c>
      <c r="J4842" t="s">
        <v>164</v>
      </c>
      <c r="K4842" t="s">
        <v>11376</v>
      </c>
      <c r="L4842" t="s">
        <v>11377</v>
      </c>
      <c r="M4842" t="s">
        <v>11378</v>
      </c>
      <c r="N4842" t="s">
        <v>7001</v>
      </c>
      <c r="O4842" t="s">
        <v>7062</v>
      </c>
      <c r="P4842">
        <v>11739000</v>
      </c>
      <c r="Q4842" t="s">
        <v>6636</v>
      </c>
      <c r="R4842" t="s">
        <v>6636</v>
      </c>
      <c r="S4842" s="12"/>
      <c r="T4842" s="13"/>
      <c r="U4842" t="s">
        <v>9174</v>
      </c>
    </row>
    <row r="4843" spans="1:21" x14ac:dyDescent="0.25">
      <c r="A4843" t="s">
        <v>6619</v>
      </c>
      <c r="B4843" s="12">
        <v>290962</v>
      </c>
      <c r="C4843" t="s">
        <v>11365</v>
      </c>
      <c r="D4843" s="11">
        <v>46184.7411111111</v>
      </c>
      <c r="E4843" t="s">
        <v>11366</v>
      </c>
      <c r="F4843" t="s">
        <v>6353</v>
      </c>
      <c r="G4843" t="s">
        <v>11367</v>
      </c>
      <c r="H4843" t="s">
        <v>6378</v>
      </c>
      <c r="I4843" t="s">
        <v>65</v>
      </c>
      <c r="J4843" t="s">
        <v>636</v>
      </c>
      <c r="K4843" t="s">
        <v>11368</v>
      </c>
      <c r="L4843" t="s">
        <v>11369</v>
      </c>
      <c r="M4843" t="s">
        <v>11370</v>
      </c>
      <c r="N4843" t="s">
        <v>7001</v>
      </c>
      <c r="O4843" t="s">
        <v>7002</v>
      </c>
      <c r="P4843">
        <v>14098000</v>
      </c>
      <c r="Q4843" t="s">
        <v>6636</v>
      </c>
      <c r="R4843" t="s">
        <v>6636</v>
      </c>
      <c r="S4843" s="12"/>
      <c r="T4843" s="13"/>
      <c r="U4843" t="s">
        <v>6636</v>
      </c>
    </row>
    <row r="4844" spans="1:21" x14ac:dyDescent="0.25">
      <c r="A4844" t="s">
        <v>6619</v>
      </c>
      <c r="B4844" s="12">
        <v>290962</v>
      </c>
      <c r="C4844" t="s">
        <v>11365</v>
      </c>
      <c r="D4844" s="11">
        <v>46184.7411111111</v>
      </c>
      <c r="E4844" t="s">
        <v>11366</v>
      </c>
      <c r="F4844" t="s">
        <v>6353</v>
      </c>
      <c r="G4844" t="s">
        <v>11371</v>
      </c>
      <c r="H4844" t="s">
        <v>6378</v>
      </c>
      <c r="I4844" t="s">
        <v>65</v>
      </c>
      <c r="J4844" t="s">
        <v>636</v>
      </c>
      <c r="K4844" t="s">
        <v>11368</v>
      </c>
      <c r="L4844" t="s">
        <v>11369</v>
      </c>
      <c r="M4844" t="s">
        <v>11370</v>
      </c>
      <c r="N4844" t="s">
        <v>7001</v>
      </c>
      <c r="O4844" t="s">
        <v>7002</v>
      </c>
      <c r="P4844">
        <v>14098000</v>
      </c>
      <c r="Q4844" t="s">
        <v>6636</v>
      </c>
      <c r="R4844" t="s">
        <v>6636</v>
      </c>
      <c r="S4844" s="12"/>
      <c r="T4844" s="13"/>
      <c r="U4844" t="s">
        <v>6636</v>
      </c>
    </row>
    <row r="4845" spans="1:21" x14ac:dyDescent="0.25">
      <c r="A4845" t="s">
        <v>6619</v>
      </c>
      <c r="B4845" s="12">
        <v>290962</v>
      </c>
      <c r="C4845" t="s">
        <v>11365</v>
      </c>
      <c r="D4845" s="11">
        <v>46184.7411111111</v>
      </c>
      <c r="E4845" t="s">
        <v>11366</v>
      </c>
      <c r="F4845" t="s">
        <v>6353</v>
      </c>
      <c r="G4845" t="s">
        <v>11372</v>
      </c>
      <c r="H4845" t="s">
        <v>6378</v>
      </c>
      <c r="I4845" t="s">
        <v>65</v>
      </c>
      <c r="J4845" t="s">
        <v>636</v>
      </c>
      <c r="K4845" t="s">
        <v>11368</v>
      </c>
      <c r="L4845" t="s">
        <v>11369</v>
      </c>
      <c r="M4845" t="s">
        <v>11370</v>
      </c>
      <c r="N4845" t="s">
        <v>7001</v>
      </c>
      <c r="O4845" t="s">
        <v>7002</v>
      </c>
      <c r="P4845">
        <v>14098000</v>
      </c>
      <c r="Q4845" t="s">
        <v>6636</v>
      </c>
      <c r="R4845" t="s">
        <v>6636</v>
      </c>
      <c r="S4845" s="12"/>
      <c r="T4845" s="13"/>
      <c r="U4845" t="s">
        <v>6636</v>
      </c>
    </row>
    <row r="4846" spans="1:21" x14ac:dyDescent="0.25">
      <c r="A4846" t="s">
        <v>6637</v>
      </c>
      <c r="B4846" s="12">
        <v>294287</v>
      </c>
      <c r="C4846" t="s">
        <v>11381</v>
      </c>
      <c r="D4846" s="11">
        <v>46191.520196759302</v>
      </c>
      <c r="E4846" t="s">
        <v>11382</v>
      </c>
      <c r="F4846" t="s">
        <v>6353</v>
      </c>
      <c r="G4846" t="s">
        <v>11351</v>
      </c>
      <c r="H4846" t="s">
        <v>6378</v>
      </c>
      <c r="I4846" t="s">
        <v>55</v>
      </c>
      <c r="J4846" t="s">
        <v>44</v>
      </c>
      <c r="K4846" t="s">
        <v>11383</v>
      </c>
      <c r="L4846" t="s">
        <v>11353</v>
      </c>
      <c r="M4846" t="s">
        <v>11384</v>
      </c>
      <c r="N4846" t="s">
        <v>7001</v>
      </c>
      <c r="O4846" t="s">
        <v>7007</v>
      </c>
      <c r="P4846">
        <v>9597000</v>
      </c>
      <c r="Q4846" t="s">
        <v>6778</v>
      </c>
      <c r="R4846" t="s">
        <v>6911</v>
      </c>
      <c r="S4846" s="12"/>
      <c r="T4846" s="13"/>
      <c r="U4846" t="s">
        <v>9139</v>
      </c>
    </row>
    <row r="4847" spans="1:21" x14ac:dyDescent="0.25">
      <c r="A4847" t="s">
        <v>6637</v>
      </c>
      <c r="B4847" s="12">
        <v>294287</v>
      </c>
      <c r="C4847" t="s">
        <v>11381</v>
      </c>
      <c r="D4847" s="11">
        <v>46191.520196759302</v>
      </c>
      <c r="E4847" t="s">
        <v>11382</v>
      </c>
      <c r="F4847" t="s">
        <v>6353</v>
      </c>
      <c r="G4847" t="s">
        <v>11355</v>
      </c>
      <c r="H4847" t="s">
        <v>6378</v>
      </c>
      <c r="I4847" t="s">
        <v>55</v>
      </c>
      <c r="J4847" t="s">
        <v>44</v>
      </c>
      <c r="K4847" t="s">
        <v>11383</v>
      </c>
      <c r="L4847" t="s">
        <v>11353</v>
      </c>
      <c r="M4847" t="s">
        <v>11384</v>
      </c>
      <c r="N4847" t="s">
        <v>7001</v>
      </c>
      <c r="O4847" t="s">
        <v>7007</v>
      </c>
      <c r="P4847">
        <v>9597000</v>
      </c>
      <c r="Q4847" t="s">
        <v>6778</v>
      </c>
      <c r="R4847" t="s">
        <v>6911</v>
      </c>
      <c r="S4847" s="12"/>
      <c r="T4847" s="13"/>
      <c r="U4847" t="s">
        <v>9139</v>
      </c>
    </row>
    <row r="4848" spans="1:21" x14ac:dyDescent="0.25">
      <c r="A4848" t="s">
        <v>6619</v>
      </c>
      <c r="B4848" s="12">
        <v>294287</v>
      </c>
      <c r="C4848" t="s">
        <v>11381</v>
      </c>
      <c r="D4848" s="11">
        <v>46192.494699074101</v>
      </c>
      <c r="E4848" t="s">
        <v>11382</v>
      </c>
      <c r="F4848" t="s">
        <v>6353</v>
      </c>
      <c r="G4848" t="s">
        <v>11351</v>
      </c>
      <c r="H4848" t="s">
        <v>6378</v>
      </c>
      <c r="I4848" t="s">
        <v>55</v>
      </c>
      <c r="J4848" t="s">
        <v>44</v>
      </c>
      <c r="K4848" t="s">
        <v>11383</v>
      </c>
      <c r="L4848" t="s">
        <v>11353</v>
      </c>
      <c r="M4848" t="s">
        <v>11384</v>
      </c>
      <c r="N4848" t="s">
        <v>7001</v>
      </c>
      <c r="O4848" t="s">
        <v>7007</v>
      </c>
      <c r="P4848">
        <v>9597000</v>
      </c>
      <c r="Q4848" t="s">
        <v>6778</v>
      </c>
      <c r="R4848" t="s">
        <v>6911</v>
      </c>
      <c r="S4848" s="12"/>
      <c r="T4848" s="13"/>
      <c r="U4848" t="s">
        <v>9139</v>
      </c>
    </row>
    <row r="4849" spans="1:21" x14ac:dyDescent="0.25">
      <c r="A4849" t="s">
        <v>6619</v>
      </c>
      <c r="B4849" s="12">
        <v>294287</v>
      </c>
      <c r="C4849" t="s">
        <v>11381</v>
      </c>
      <c r="D4849" s="11">
        <v>46192.494699074101</v>
      </c>
      <c r="E4849" t="s">
        <v>11382</v>
      </c>
      <c r="F4849" t="s">
        <v>6353</v>
      </c>
      <c r="G4849" t="s">
        <v>11355</v>
      </c>
      <c r="H4849" t="s">
        <v>6378</v>
      </c>
      <c r="I4849" t="s">
        <v>55</v>
      </c>
      <c r="J4849" t="s">
        <v>44</v>
      </c>
      <c r="K4849" t="s">
        <v>11383</v>
      </c>
      <c r="L4849" t="s">
        <v>11353</v>
      </c>
      <c r="M4849" t="s">
        <v>11384</v>
      </c>
      <c r="N4849" t="s">
        <v>7001</v>
      </c>
      <c r="O4849" t="s">
        <v>7007</v>
      </c>
      <c r="P4849">
        <v>9597000</v>
      </c>
      <c r="Q4849" t="s">
        <v>6778</v>
      </c>
      <c r="R4849" t="s">
        <v>6911</v>
      </c>
      <c r="S4849" s="12"/>
      <c r="T4849" s="13"/>
      <c r="U4849" t="s">
        <v>9139</v>
      </c>
    </row>
    <row r="4850" spans="1:21" x14ac:dyDescent="0.25">
      <c r="A4850" t="s">
        <v>6637</v>
      </c>
      <c r="B4850" s="12">
        <v>240331</v>
      </c>
      <c r="C4850" t="s">
        <v>11385</v>
      </c>
      <c r="D4850" s="11">
        <v>46192.628738425898</v>
      </c>
      <c r="E4850" t="s">
        <v>11386</v>
      </c>
      <c r="F4850" t="s">
        <v>6353</v>
      </c>
      <c r="G4850" t="s">
        <v>11387</v>
      </c>
      <c r="H4850" t="s">
        <v>6378</v>
      </c>
      <c r="I4850" t="s">
        <v>6636</v>
      </c>
      <c r="J4850" t="s">
        <v>6636</v>
      </c>
      <c r="K4850" t="s">
        <v>11388</v>
      </c>
      <c r="L4850" t="s">
        <v>11389</v>
      </c>
      <c r="M4850" t="s">
        <v>11390</v>
      </c>
      <c r="N4850" t="s">
        <v>7001</v>
      </c>
      <c r="O4850" t="s">
        <v>7081</v>
      </c>
      <c r="P4850">
        <v>11256000</v>
      </c>
      <c r="Q4850" t="s">
        <v>6636</v>
      </c>
      <c r="R4850" t="s">
        <v>6636</v>
      </c>
      <c r="S4850" s="12"/>
      <c r="T4850" s="13"/>
      <c r="U4850" t="s">
        <v>7358</v>
      </c>
    </row>
    <row r="4851" spans="1:21" x14ac:dyDescent="0.25">
      <c r="A4851" t="s">
        <v>6637</v>
      </c>
      <c r="B4851" s="12">
        <v>240331</v>
      </c>
      <c r="C4851" t="s">
        <v>11385</v>
      </c>
      <c r="D4851" s="11">
        <v>46192.628738425898</v>
      </c>
      <c r="E4851" t="s">
        <v>11386</v>
      </c>
      <c r="F4851" t="s">
        <v>6353</v>
      </c>
      <c r="G4851" t="s">
        <v>11391</v>
      </c>
      <c r="H4851" t="s">
        <v>6378</v>
      </c>
      <c r="I4851" t="s">
        <v>6636</v>
      </c>
      <c r="J4851" t="s">
        <v>6636</v>
      </c>
      <c r="K4851" t="s">
        <v>11388</v>
      </c>
      <c r="L4851" t="s">
        <v>11389</v>
      </c>
      <c r="M4851" t="s">
        <v>11390</v>
      </c>
      <c r="N4851" t="s">
        <v>7001</v>
      </c>
      <c r="O4851" t="s">
        <v>7081</v>
      </c>
      <c r="P4851">
        <v>11256000</v>
      </c>
      <c r="Q4851" t="s">
        <v>6636</v>
      </c>
      <c r="R4851" t="s">
        <v>6636</v>
      </c>
      <c r="S4851" s="12"/>
      <c r="T4851" s="13"/>
      <c r="U4851" t="s">
        <v>7358</v>
      </c>
    </row>
    <row r="4852" spans="1:21" x14ac:dyDescent="0.25">
      <c r="A4852" t="s">
        <v>6637</v>
      </c>
      <c r="B4852" s="12">
        <v>294735</v>
      </c>
      <c r="C4852" t="s">
        <v>11392</v>
      </c>
      <c r="D4852" s="11">
        <v>46192.966203703698</v>
      </c>
      <c r="E4852" t="s">
        <v>11393</v>
      </c>
      <c r="F4852" t="s">
        <v>6353</v>
      </c>
      <c r="G4852" t="s">
        <v>11387</v>
      </c>
      <c r="H4852" t="s">
        <v>6378</v>
      </c>
      <c r="I4852" t="s">
        <v>55</v>
      </c>
      <c r="J4852" t="s">
        <v>176</v>
      </c>
      <c r="K4852" t="s">
        <v>11394</v>
      </c>
      <c r="L4852" t="s">
        <v>11389</v>
      </c>
      <c r="M4852" t="s">
        <v>11395</v>
      </c>
      <c r="N4852" t="s">
        <v>7001</v>
      </c>
      <c r="O4852" t="s">
        <v>7062</v>
      </c>
      <c r="P4852">
        <v>9569000</v>
      </c>
      <c r="Q4852" t="s">
        <v>6636</v>
      </c>
      <c r="R4852" t="s">
        <v>6636</v>
      </c>
      <c r="S4852" s="12"/>
      <c r="T4852" s="13"/>
      <c r="U4852" t="s">
        <v>9174</v>
      </c>
    </row>
    <row r="4853" spans="1:21" x14ac:dyDescent="0.25">
      <c r="A4853" t="s">
        <v>6637</v>
      </c>
      <c r="B4853" s="12">
        <v>294735</v>
      </c>
      <c r="C4853" t="s">
        <v>11392</v>
      </c>
      <c r="D4853" s="11">
        <v>46192.966203703698</v>
      </c>
      <c r="E4853" t="s">
        <v>11393</v>
      </c>
      <c r="F4853" t="s">
        <v>6353</v>
      </c>
      <c r="G4853" t="s">
        <v>11391</v>
      </c>
      <c r="H4853" t="s">
        <v>6378</v>
      </c>
      <c r="I4853" t="s">
        <v>55</v>
      </c>
      <c r="J4853" t="s">
        <v>176</v>
      </c>
      <c r="K4853" t="s">
        <v>11394</v>
      </c>
      <c r="L4853" t="s">
        <v>11389</v>
      </c>
      <c r="M4853" t="s">
        <v>11395</v>
      </c>
      <c r="N4853" t="s">
        <v>7001</v>
      </c>
      <c r="O4853" t="s">
        <v>7062</v>
      </c>
      <c r="P4853">
        <v>9569000</v>
      </c>
      <c r="Q4853" t="s">
        <v>6636</v>
      </c>
      <c r="R4853" t="s">
        <v>6636</v>
      </c>
      <c r="S4853" s="12"/>
      <c r="T4853" s="13"/>
      <c r="U4853" t="s">
        <v>9174</v>
      </c>
    </row>
    <row r="4854" spans="1:21" x14ac:dyDescent="0.25">
      <c r="A4854" t="s">
        <v>6619</v>
      </c>
      <c r="B4854" s="12">
        <v>294735</v>
      </c>
      <c r="C4854" t="s">
        <v>11392</v>
      </c>
      <c r="D4854" s="11">
        <v>46193.434733796297</v>
      </c>
      <c r="E4854" t="s">
        <v>11393</v>
      </c>
      <c r="F4854" t="s">
        <v>6353</v>
      </c>
      <c r="G4854" t="s">
        <v>11387</v>
      </c>
      <c r="H4854" t="s">
        <v>6378</v>
      </c>
      <c r="I4854" t="s">
        <v>55</v>
      </c>
      <c r="J4854" t="s">
        <v>176</v>
      </c>
      <c r="K4854" t="s">
        <v>11394</v>
      </c>
      <c r="L4854" t="s">
        <v>11389</v>
      </c>
      <c r="M4854" t="s">
        <v>11395</v>
      </c>
      <c r="N4854" t="s">
        <v>7001</v>
      </c>
      <c r="O4854" t="s">
        <v>7062</v>
      </c>
      <c r="P4854">
        <v>9569000</v>
      </c>
      <c r="Q4854" t="s">
        <v>6636</v>
      </c>
      <c r="R4854" t="s">
        <v>6636</v>
      </c>
      <c r="S4854" s="12"/>
      <c r="T4854" s="13"/>
      <c r="U4854" t="s">
        <v>9174</v>
      </c>
    </row>
    <row r="4855" spans="1:21" x14ac:dyDescent="0.25">
      <c r="A4855" t="s">
        <v>6619</v>
      </c>
      <c r="B4855" s="12">
        <v>294735</v>
      </c>
      <c r="C4855" t="s">
        <v>11392</v>
      </c>
      <c r="D4855" s="11">
        <v>46193.434733796297</v>
      </c>
      <c r="E4855" t="s">
        <v>11393</v>
      </c>
      <c r="F4855" t="s">
        <v>6353</v>
      </c>
      <c r="G4855" t="s">
        <v>11391</v>
      </c>
      <c r="H4855" t="s">
        <v>6378</v>
      </c>
      <c r="I4855" t="s">
        <v>55</v>
      </c>
      <c r="J4855" t="s">
        <v>176</v>
      </c>
      <c r="K4855" t="s">
        <v>11394</v>
      </c>
      <c r="L4855" t="s">
        <v>11389</v>
      </c>
      <c r="M4855" t="s">
        <v>11395</v>
      </c>
      <c r="N4855" t="s">
        <v>7001</v>
      </c>
      <c r="O4855" t="s">
        <v>7062</v>
      </c>
      <c r="P4855">
        <v>9569000</v>
      </c>
      <c r="Q4855" t="s">
        <v>6636</v>
      </c>
      <c r="R4855" t="s">
        <v>6636</v>
      </c>
      <c r="S4855" s="12"/>
      <c r="T4855" s="13"/>
      <c r="U4855" t="s">
        <v>9174</v>
      </c>
    </row>
    <row r="4856" spans="1:21" x14ac:dyDescent="0.25">
      <c r="A4856" t="s">
        <v>6637</v>
      </c>
      <c r="B4856" s="12">
        <v>295393</v>
      </c>
      <c r="C4856" t="s">
        <v>11396</v>
      </c>
      <c r="D4856" s="11">
        <v>46194.616898148102</v>
      </c>
      <c r="E4856" t="s">
        <v>11397</v>
      </c>
      <c r="F4856" t="s">
        <v>6353</v>
      </c>
      <c r="G4856" t="s">
        <v>11351</v>
      </c>
      <c r="H4856" t="s">
        <v>6378</v>
      </c>
      <c r="I4856" t="s">
        <v>55</v>
      </c>
      <c r="J4856" t="s">
        <v>732</v>
      </c>
      <c r="K4856" t="s">
        <v>11398</v>
      </c>
      <c r="L4856" t="s">
        <v>11353</v>
      </c>
      <c r="M4856" t="s">
        <v>11399</v>
      </c>
      <c r="N4856" t="s">
        <v>7001</v>
      </c>
      <c r="O4856" t="s">
        <v>7062</v>
      </c>
      <c r="P4856">
        <v>9569000</v>
      </c>
      <c r="Q4856" t="s">
        <v>6636</v>
      </c>
      <c r="R4856" t="s">
        <v>6636</v>
      </c>
      <c r="S4856" s="12"/>
      <c r="T4856" s="13"/>
      <c r="U4856" t="s">
        <v>9139</v>
      </c>
    </row>
    <row r="4857" spans="1:21" x14ac:dyDescent="0.25">
      <c r="A4857" t="s">
        <v>6637</v>
      </c>
      <c r="B4857" s="12">
        <v>295393</v>
      </c>
      <c r="C4857" t="s">
        <v>11396</v>
      </c>
      <c r="D4857" s="11">
        <v>46194.616898148102</v>
      </c>
      <c r="E4857" t="s">
        <v>11397</v>
      </c>
      <c r="F4857" t="s">
        <v>6353</v>
      </c>
      <c r="G4857" t="s">
        <v>11355</v>
      </c>
      <c r="H4857" t="s">
        <v>6378</v>
      </c>
      <c r="I4857" t="s">
        <v>55</v>
      </c>
      <c r="J4857" t="s">
        <v>732</v>
      </c>
      <c r="K4857" t="s">
        <v>11398</v>
      </c>
      <c r="L4857" t="s">
        <v>11353</v>
      </c>
      <c r="M4857" t="s">
        <v>11399</v>
      </c>
      <c r="N4857" t="s">
        <v>7001</v>
      </c>
      <c r="O4857" t="s">
        <v>7062</v>
      </c>
      <c r="P4857">
        <v>9569000</v>
      </c>
      <c r="Q4857" t="s">
        <v>6636</v>
      </c>
      <c r="R4857" t="s">
        <v>6636</v>
      </c>
      <c r="S4857" s="12"/>
      <c r="T4857" s="13"/>
      <c r="U4857" t="s">
        <v>9139</v>
      </c>
    </row>
    <row r="4858" spans="1:21" x14ac:dyDescent="0.25">
      <c r="A4858" t="s">
        <v>6619</v>
      </c>
      <c r="B4858" s="12">
        <v>295393</v>
      </c>
      <c r="C4858" t="s">
        <v>11396</v>
      </c>
      <c r="D4858" s="11">
        <v>46194.670219907399</v>
      </c>
      <c r="E4858" t="s">
        <v>11397</v>
      </c>
      <c r="F4858" t="s">
        <v>6353</v>
      </c>
      <c r="G4858" t="s">
        <v>11351</v>
      </c>
      <c r="H4858" t="s">
        <v>6378</v>
      </c>
      <c r="I4858" t="s">
        <v>55</v>
      </c>
      <c r="J4858" t="s">
        <v>732</v>
      </c>
      <c r="K4858" t="s">
        <v>11398</v>
      </c>
      <c r="L4858" t="s">
        <v>11353</v>
      </c>
      <c r="M4858" t="s">
        <v>11399</v>
      </c>
      <c r="N4858" t="s">
        <v>7001</v>
      </c>
      <c r="O4858" t="s">
        <v>7062</v>
      </c>
      <c r="P4858">
        <v>9569000</v>
      </c>
      <c r="Q4858" t="s">
        <v>6636</v>
      </c>
      <c r="R4858" t="s">
        <v>6636</v>
      </c>
      <c r="S4858" s="12"/>
      <c r="T4858" s="13"/>
      <c r="U4858" t="s">
        <v>9139</v>
      </c>
    </row>
    <row r="4859" spans="1:21" x14ac:dyDescent="0.25">
      <c r="A4859" t="s">
        <v>6619</v>
      </c>
      <c r="B4859" s="12">
        <v>295393</v>
      </c>
      <c r="C4859" t="s">
        <v>11396</v>
      </c>
      <c r="D4859" s="11">
        <v>46194.670219907399</v>
      </c>
      <c r="E4859" t="s">
        <v>11397</v>
      </c>
      <c r="F4859" t="s">
        <v>6353</v>
      </c>
      <c r="G4859" t="s">
        <v>11355</v>
      </c>
      <c r="H4859" t="s">
        <v>6378</v>
      </c>
      <c r="I4859" t="s">
        <v>55</v>
      </c>
      <c r="J4859" t="s">
        <v>732</v>
      </c>
      <c r="K4859" t="s">
        <v>11398</v>
      </c>
      <c r="L4859" t="s">
        <v>11353</v>
      </c>
      <c r="M4859" t="s">
        <v>11399</v>
      </c>
      <c r="N4859" t="s">
        <v>7001</v>
      </c>
      <c r="O4859" t="s">
        <v>7062</v>
      </c>
      <c r="P4859">
        <v>9569000</v>
      </c>
      <c r="Q4859" t="s">
        <v>6636</v>
      </c>
      <c r="R4859" t="s">
        <v>6636</v>
      </c>
      <c r="S4859" s="12"/>
      <c r="T4859" s="13"/>
      <c r="U4859" t="s">
        <v>9139</v>
      </c>
    </row>
    <row r="4860" spans="1:21" x14ac:dyDescent="0.25">
      <c r="A4860" t="s">
        <v>6637</v>
      </c>
      <c r="B4860" s="12">
        <v>295680</v>
      </c>
      <c r="C4860" t="s">
        <v>11400</v>
      </c>
      <c r="D4860" s="11">
        <v>46195.511585648099</v>
      </c>
      <c r="E4860" t="s">
        <v>11401</v>
      </c>
      <c r="F4860" t="s">
        <v>6353</v>
      </c>
      <c r="G4860" t="s">
        <v>11351</v>
      </c>
      <c r="H4860" t="s">
        <v>6378</v>
      </c>
      <c r="I4860" t="s">
        <v>65</v>
      </c>
      <c r="J4860" t="s">
        <v>2226</v>
      </c>
      <c r="K4860" t="s">
        <v>11402</v>
      </c>
      <c r="L4860" t="s">
        <v>11403</v>
      </c>
      <c r="M4860" t="s">
        <v>11404</v>
      </c>
      <c r="N4860" t="s">
        <v>7001</v>
      </c>
      <c r="O4860" t="s">
        <v>7081</v>
      </c>
      <c r="P4860">
        <v>13678000</v>
      </c>
      <c r="Q4860" t="s">
        <v>6636</v>
      </c>
      <c r="R4860" t="s">
        <v>6636</v>
      </c>
      <c r="S4860" s="12"/>
      <c r="T4860" s="13"/>
      <c r="U4860" t="s">
        <v>7560</v>
      </c>
    </row>
    <row r="4861" spans="1:21" x14ac:dyDescent="0.25">
      <c r="A4861" t="s">
        <v>6637</v>
      </c>
      <c r="B4861" s="12">
        <v>295680</v>
      </c>
      <c r="C4861" t="s">
        <v>11400</v>
      </c>
      <c r="D4861" s="11">
        <v>46195.511585648099</v>
      </c>
      <c r="E4861" t="s">
        <v>11401</v>
      </c>
      <c r="F4861" t="s">
        <v>6353</v>
      </c>
      <c r="G4861" t="s">
        <v>11405</v>
      </c>
      <c r="H4861" t="s">
        <v>6378</v>
      </c>
      <c r="I4861" t="s">
        <v>65</v>
      </c>
      <c r="J4861" t="s">
        <v>2226</v>
      </c>
      <c r="K4861" t="s">
        <v>11402</v>
      </c>
      <c r="L4861" t="s">
        <v>11403</v>
      </c>
      <c r="M4861" t="s">
        <v>11404</v>
      </c>
      <c r="N4861" t="s">
        <v>7001</v>
      </c>
      <c r="O4861" t="s">
        <v>7081</v>
      </c>
      <c r="P4861">
        <v>13678000</v>
      </c>
      <c r="Q4861" t="s">
        <v>6636</v>
      </c>
      <c r="R4861" t="s">
        <v>6636</v>
      </c>
      <c r="S4861" s="12"/>
      <c r="T4861" s="13"/>
      <c r="U4861" t="s">
        <v>7560</v>
      </c>
    </row>
    <row r="4862" spans="1:21" x14ac:dyDescent="0.25">
      <c r="A4862" t="s">
        <v>6637</v>
      </c>
      <c r="B4862" s="12">
        <v>295680</v>
      </c>
      <c r="C4862" t="s">
        <v>11400</v>
      </c>
      <c r="D4862" s="11">
        <v>46195.511585648099</v>
      </c>
      <c r="E4862" t="s">
        <v>11401</v>
      </c>
      <c r="F4862" t="s">
        <v>6353</v>
      </c>
      <c r="G4862" t="s">
        <v>11406</v>
      </c>
      <c r="H4862" t="s">
        <v>6378</v>
      </c>
      <c r="I4862" t="s">
        <v>65</v>
      </c>
      <c r="J4862" t="s">
        <v>2226</v>
      </c>
      <c r="K4862" t="s">
        <v>11402</v>
      </c>
      <c r="L4862" t="s">
        <v>11403</v>
      </c>
      <c r="M4862" t="s">
        <v>11404</v>
      </c>
      <c r="N4862" t="s">
        <v>7001</v>
      </c>
      <c r="O4862" t="s">
        <v>7081</v>
      </c>
      <c r="P4862">
        <v>13678000</v>
      </c>
      <c r="Q4862" t="s">
        <v>6636</v>
      </c>
      <c r="R4862" t="s">
        <v>6636</v>
      </c>
      <c r="S4862" s="12"/>
      <c r="T4862" s="13"/>
      <c r="U4862" t="s">
        <v>7560</v>
      </c>
    </row>
    <row r="4863" spans="1:21" x14ac:dyDescent="0.25">
      <c r="A4863" t="s">
        <v>6637</v>
      </c>
      <c r="B4863" s="12">
        <v>295680</v>
      </c>
      <c r="C4863" t="s">
        <v>11400</v>
      </c>
      <c r="D4863" s="11">
        <v>46195.511585648099</v>
      </c>
      <c r="E4863" t="s">
        <v>11401</v>
      </c>
      <c r="F4863" t="s">
        <v>6353</v>
      </c>
      <c r="G4863" t="s">
        <v>11407</v>
      </c>
      <c r="H4863" t="s">
        <v>6378</v>
      </c>
      <c r="I4863" t="s">
        <v>65</v>
      </c>
      <c r="J4863" t="s">
        <v>2226</v>
      </c>
      <c r="K4863" t="s">
        <v>11402</v>
      </c>
      <c r="L4863" t="s">
        <v>11403</v>
      </c>
      <c r="M4863" t="s">
        <v>11404</v>
      </c>
      <c r="N4863" t="s">
        <v>7001</v>
      </c>
      <c r="O4863" t="s">
        <v>7081</v>
      </c>
      <c r="P4863">
        <v>13678000</v>
      </c>
      <c r="Q4863" t="s">
        <v>6636</v>
      </c>
      <c r="R4863" t="s">
        <v>6636</v>
      </c>
      <c r="S4863" s="12"/>
      <c r="T4863" s="13"/>
      <c r="U4863" t="s">
        <v>7560</v>
      </c>
    </row>
    <row r="4864" spans="1:21" x14ac:dyDescent="0.25">
      <c r="A4864" t="s">
        <v>6637</v>
      </c>
      <c r="B4864" s="12">
        <v>295680</v>
      </c>
      <c r="C4864" t="s">
        <v>11400</v>
      </c>
      <c r="D4864" s="11">
        <v>46195.511585648099</v>
      </c>
      <c r="E4864" t="s">
        <v>11401</v>
      </c>
      <c r="F4864" t="s">
        <v>6353</v>
      </c>
      <c r="G4864" t="s">
        <v>11408</v>
      </c>
      <c r="H4864" t="s">
        <v>6378</v>
      </c>
      <c r="I4864" t="s">
        <v>65</v>
      </c>
      <c r="J4864" t="s">
        <v>2226</v>
      </c>
      <c r="K4864" t="s">
        <v>11402</v>
      </c>
      <c r="L4864" t="s">
        <v>11403</v>
      </c>
      <c r="M4864" t="s">
        <v>11404</v>
      </c>
      <c r="N4864" t="s">
        <v>7001</v>
      </c>
      <c r="O4864" t="s">
        <v>7081</v>
      </c>
      <c r="P4864">
        <v>13678000</v>
      </c>
      <c r="Q4864" t="s">
        <v>6636</v>
      </c>
      <c r="R4864" t="s">
        <v>6636</v>
      </c>
      <c r="S4864" s="12"/>
      <c r="T4864" s="13"/>
      <c r="U4864" t="s">
        <v>7560</v>
      </c>
    </row>
    <row r="4865" spans="1:21" x14ac:dyDescent="0.25">
      <c r="A4865" t="s">
        <v>6619</v>
      </c>
      <c r="B4865" s="12">
        <v>295680</v>
      </c>
      <c r="C4865" t="s">
        <v>11400</v>
      </c>
      <c r="D4865" s="11">
        <v>46195.589074074102</v>
      </c>
      <c r="E4865" t="s">
        <v>11401</v>
      </c>
      <c r="F4865" t="s">
        <v>6353</v>
      </c>
      <c r="G4865" t="s">
        <v>11351</v>
      </c>
      <c r="H4865" t="s">
        <v>6378</v>
      </c>
      <c r="I4865" t="s">
        <v>65</v>
      </c>
      <c r="J4865" t="s">
        <v>2226</v>
      </c>
      <c r="K4865" t="s">
        <v>11402</v>
      </c>
      <c r="L4865" t="s">
        <v>11403</v>
      </c>
      <c r="M4865" t="s">
        <v>11404</v>
      </c>
      <c r="N4865" t="s">
        <v>7001</v>
      </c>
      <c r="O4865" t="s">
        <v>7081</v>
      </c>
      <c r="P4865">
        <v>13678000</v>
      </c>
      <c r="Q4865" t="s">
        <v>6636</v>
      </c>
      <c r="R4865" t="s">
        <v>6636</v>
      </c>
      <c r="S4865" s="12"/>
      <c r="T4865" s="13"/>
      <c r="U4865" t="s">
        <v>7560</v>
      </c>
    </row>
    <row r="4866" spans="1:21" x14ac:dyDescent="0.25">
      <c r="A4866" t="s">
        <v>6619</v>
      </c>
      <c r="B4866" s="12">
        <v>295680</v>
      </c>
      <c r="C4866" t="s">
        <v>11400</v>
      </c>
      <c r="D4866" s="11">
        <v>46195.589074074102</v>
      </c>
      <c r="E4866" t="s">
        <v>11401</v>
      </c>
      <c r="F4866" t="s">
        <v>6353</v>
      </c>
      <c r="G4866" t="s">
        <v>11405</v>
      </c>
      <c r="H4866" t="s">
        <v>6378</v>
      </c>
      <c r="I4866" t="s">
        <v>65</v>
      </c>
      <c r="J4866" t="s">
        <v>2226</v>
      </c>
      <c r="K4866" t="s">
        <v>11402</v>
      </c>
      <c r="L4866" t="s">
        <v>11403</v>
      </c>
      <c r="M4866" t="s">
        <v>11404</v>
      </c>
      <c r="N4866" t="s">
        <v>7001</v>
      </c>
      <c r="O4866" t="s">
        <v>7081</v>
      </c>
      <c r="P4866">
        <v>13678000</v>
      </c>
      <c r="Q4866" t="s">
        <v>6636</v>
      </c>
      <c r="R4866" t="s">
        <v>6636</v>
      </c>
      <c r="S4866" s="12"/>
      <c r="T4866" s="13"/>
      <c r="U4866" t="s">
        <v>7560</v>
      </c>
    </row>
    <row r="4867" spans="1:21" x14ac:dyDescent="0.25">
      <c r="A4867" t="s">
        <v>6619</v>
      </c>
      <c r="B4867" s="12">
        <v>295680</v>
      </c>
      <c r="C4867" t="s">
        <v>11400</v>
      </c>
      <c r="D4867" s="11">
        <v>46195.589074074102</v>
      </c>
      <c r="E4867" t="s">
        <v>11401</v>
      </c>
      <c r="F4867" t="s">
        <v>6353</v>
      </c>
      <c r="G4867" t="s">
        <v>11406</v>
      </c>
      <c r="H4867" t="s">
        <v>6378</v>
      </c>
      <c r="I4867" t="s">
        <v>65</v>
      </c>
      <c r="J4867" t="s">
        <v>2226</v>
      </c>
      <c r="K4867" t="s">
        <v>11402</v>
      </c>
      <c r="L4867" t="s">
        <v>11403</v>
      </c>
      <c r="M4867" t="s">
        <v>11404</v>
      </c>
      <c r="N4867" t="s">
        <v>7001</v>
      </c>
      <c r="O4867" t="s">
        <v>7081</v>
      </c>
      <c r="P4867">
        <v>13678000</v>
      </c>
      <c r="Q4867" t="s">
        <v>6636</v>
      </c>
      <c r="R4867" t="s">
        <v>6636</v>
      </c>
      <c r="S4867" s="12"/>
      <c r="T4867" s="13"/>
      <c r="U4867" t="s">
        <v>7560</v>
      </c>
    </row>
    <row r="4868" spans="1:21" x14ac:dyDescent="0.25">
      <c r="A4868" t="s">
        <v>6619</v>
      </c>
      <c r="B4868" s="12">
        <v>295680</v>
      </c>
      <c r="C4868" t="s">
        <v>11400</v>
      </c>
      <c r="D4868" s="11">
        <v>46195.589074074102</v>
      </c>
      <c r="E4868" t="s">
        <v>11401</v>
      </c>
      <c r="F4868" t="s">
        <v>6353</v>
      </c>
      <c r="G4868" t="s">
        <v>11407</v>
      </c>
      <c r="H4868" t="s">
        <v>6378</v>
      </c>
      <c r="I4868" t="s">
        <v>65</v>
      </c>
      <c r="J4868" t="s">
        <v>2226</v>
      </c>
      <c r="K4868" t="s">
        <v>11402</v>
      </c>
      <c r="L4868" t="s">
        <v>11403</v>
      </c>
      <c r="M4868" t="s">
        <v>11404</v>
      </c>
      <c r="N4868" t="s">
        <v>7001</v>
      </c>
      <c r="O4868" t="s">
        <v>7081</v>
      </c>
      <c r="P4868">
        <v>13678000</v>
      </c>
      <c r="Q4868" t="s">
        <v>6636</v>
      </c>
      <c r="R4868" t="s">
        <v>6636</v>
      </c>
      <c r="S4868" s="12"/>
      <c r="T4868" s="13"/>
      <c r="U4868" t="s">
        <v>7560</v>
      </c>
    </row>
    <row r="4869" spans="1:21" x14ac:dyDescent="0.25">
      <c r="A4869" t="s">
        <v>6619</v>
      </c>
      <c r="B4869" s="12">
        <v>295680</v>
      </c>
      <c r="C4869" t="s">
        <v>11400</v>
      </c>
      <c r="D4869" s="11">
        <v>46195.589074074102</v>
      </c>
      <c r="E4869" t="s">
        <v>11401</v>
      </c>
      <c r="F4869" t="s">
        <v>6353</v>
      </c>
      <c r="G4869" t="s">
        <v>11408</v>
      </c>
      <c r="H4869" t="s">
        <v>6378</v>
      </c>
      <c r="I4869" t="s">
        <v>65</v>
      </c>
      <c r="J4869" t="s">
        <v>2226</v>
      </c>
      <c r="K4869" t="s">
        <v>11402</v>
      </c>
      <c r="L4869" t="s">
        <v>11403</v>
      </c>
      <c r="M4869" t="s">
        <v>11404</v>
      </c>
      <c r="N4869" t="s">
        <v>7001</v>
      </c>
      <c r="O4869" t="s">
        <v>7081</v>
      </c>
      <c r="P4869">
        <v>13678000</v>
      </c>
      <c r="Q4869" t="s">
        <v>6636</v>
      </c>
      <c r="R4869" t="s">
        <v>6636</v>
      </c>
      <c r="S4869" s="12"/>
      <c r="T4869" s="13"/>
      <c r="U4869" t="s">
        <v>7560</v>
      </c>
    </row>
    <row r="4870" spans="1:21" x14ac:dyDescent="0.25">
      <c r="A4870" t="s">
        <v>6637</v>
      </c>
      <c r="B4870" s="12">
        <v>298634</v>
      </c>
      <c r="C4870" t="s">
        <v>11409</v>
      </c>
      <c r="D4870" s="11">
        <v>46198.4769675926</v>
      </c>
      <c r="E4870" t="s">
        <v>11410</v>
      </c>
      <c r="F4870" t="s">
        <v>6353</v>
      </c>
      <c r="G4870" t="s">
        <v>11358</v>
      </c>
      <c r="H4870" t="s">
        <v>6378</v>
      </c>
      <c r="I4870" t="s">
        <v>55</v>
      </c>
      <c r="J4870" t="s">
        <v>643</v>
      </c>
      <c r="K4870" t="s">
        <v>11411</v>
      </c>
      <c r="L4870" t="s">
        <v>11360</v>
      </c>
      <c r="M4870" t="s">
        <v>11412</v>
      </c>
      <c r="N4870" t="s">
        <v>7001</v>
      </c>
      <c r="O4870" t="s">
        <v>7062</v>
      </c>
      <c r="P4870">
        <v>11739000</v>
      </c>
      <c r="Q4870" t="s">
        <v>6636</v>
      </c>
      <c r="R4870" t="s">
        <v>6636</v>
      </c>
      <c r="S4870" s="12"/>
      <c r="T4870" s="13"/>
      <c r="U4870" t="s">
        <v>7560</v>
      </c>
    </row>
    <row r="4871" spans="1:21" x14ac:dyDescent="0.25">
      <c r="A4871" t="s">
        <v>6637</v>
      </c>
      <c r="B4871" s="12">
        <v>298634</v>
      </c>
      <c r="C4871" t="s">
        <v>11409</v>
      </c>
      <c r="D4871" s="11">
        <v>46198.4769675926</v>
      </c>
      <c r="E4871" t="s">
        <v>11410</v>
      </c>
      <c r="F4871" t="s">
        <v>6353</v>
      </c>
      <c r="G4871" t="s">
        <v>11362</v>
      </c>
      <c r="H4871" t="s">
        <v>6378</v>
      </c>
      <c r="I4871" t="s">
        <v>55</v>
      </c>
      <c r="J4871" t="s">
        <v>643</v>
      </c>
      <c r="K4871" t="s">
        <v>11411</v>
      </c>
      <c r="L4871" t="s">
        <v>11360</v>
      </c>
      <c r="M4871" t="s">
        <v>11412</v>
      </c>
      <c r="N4871" t="s">
        <v>7001</v>
      </c>
      <c r="O4871" t="s">
        <v>7062</v>
      </c>
      <c r="P4871">
        <v>11739000</v>
      </c>
      <c r="Q4871" t="s">
        <v>6636</v>
      </c>
      <c r="R4871" t="s">
        <v>6636</v>
      </c>
      <c r="S4871" s="12"/>
      <c r="T4871" s="13"/>
      <c r="U4871" t="s">
        <v>7560</v>
      </c>
    </row>
    <row r="4872" spans="1:21" x14ac:dyDescent="0.25">
      <c r="A4872" t="s">
        <v>6637</v>
      </c>
      <c r="B4872" s="12">
        <v>298634</v>
      </c>
      <c r="C4872" t="s">
        <v>11409</v>
      </c>
      <c r="D4872" s="11">
        <v>46198.4769675926</v>
      </c>
      <c r="E4872" t="s">
        <v>11410</v>
      </c>
      <c r="F4872" t="s">
        <v>6353</v>
      </c>
      <c r="G4872" t="s">
        <v>11363</v>
      </c>
      <c r="H4872" t="s">
        <v>6378</v>
      </c>
      <c r="I4872" t="s">
        <v>55</v>
      </c>
      <c r="J4872" t="s">
        <v>643</v>
      </c>
      <c r="K4872" t="s">
        <v>11411</v>
      </c>
      <c r="L4872" t="s">
        <v>11360</v>
      </c>
      <c r="M4872" t="s">
        <v>11412</v>
      </c>
      <c r="N4872" t="s">
        <v>7001</v>
      </c>
      <c r="O4872" t="s">
        <v>7062</v>
      </c>
      <c r="P4872">
        <v>11739000</v>
      </c>
      <c r="Q4872" t="s">
        <v>6636</v>
      </c>
      <c r="R4872" t="s">
        <v>6636</v>
      </c>
      <c r="S4872" s="12"/>
      <c r="T4872" s="13"/>
      <c r="U4872" t="s">
        <v>7560</v>
      </c>
    </row>
    <row r="4873" spans="1:21" x14ac:dyDescent="0.25">
      <c r="A4873" t="s">
        <v>6637</v>
      </c>
      <c r="B4873" s="12">
        <v>298634</v>
      </c>
      <c r="C4873" t="s">
        <v>11409</v>
      </c>
      <c r="D4873" s="11">
        <v>46198.4769675926</v>
      </c>
      <c r="E4873" t="s">
        <v>11410</v>
      </c>
      <c r="F4873" t="s">
        <v>6353</v>
      </c>
      <c r="G4873" t="s">
        <v>11364</v>
      </c>
      <c r="H4873" t="s">
        <v>6378</v>
      </c>
      <c r="I4873" t="s">
        <v>55</v>
      </c>
      <c r="J4873" t="s">
        <v>643</v>
      </c>
      <c r="K4873" t="s">
        <v>11411</v>
      </c>
      <c r="L4873" t="s">
        <v>11360</v>
      </c>
      <c r="M4873" t="s">
        <v>11412</v>
      </c>
      <c r="N4873" t="s">
        <v>7001</v>
      </c>
      <c r="O4873" t="s">
        <v>7062</v>
      </c>
      <c r="P4873">
        <v>11739000</v>
      </c>
      <c r="Q4873" t="s">
        <v>6636</v>
      </c>
      <c r="R4873" t="s">
        <v>6636</v>
      </c>
      <c r="S4873" s="12"/>
      <c r="T4873" s="13"/>
      <c r="U4873" t="s">
        <v>7560</v>
      </c>
    </row>
    <row r="4874" spans="1:21" x14ac:dyDescent="0.25">
      <c r="A4874" t="s">
        <v>6637</v>
      </c>
      <c r="B4874" s="12">
        <v>297500</v>
      </c>
      <c r="C4874" t="s">
        <v>11413</v>
      </c>
      <c r="D4874" s="11">
        <v>46198.755081018498</v>
      </c>
      <c r="E4874" t="s">
        <v>11414</v>
      </c>
      <c r="F4874" t="s">
        <v>6353</v>
      </c>
      <c r="G4874" t="s">
        <v>11351</v>
      </c>
      <c r="H4874" t="s">
        <v>6378</v>
      </c>
      <c r="I4874" t="s">
        <v>6623</v>
      </c>
      <c r="J4874" t="s">
        <v>11415</v>
      </c>
      <c r="K4874" t="s">
        <v>11416</v>
      </c>
      <c r="L4874" t="s">
        <v>11403</v>
      </c>
      <c r="M4874" t="s">
        <v>11417</v>
      </c>
      <c r="N4874" t="s">
        <v>7001</v>
      </c>
      <c r="O4874" t="s">
        <v>7002</v>
      </c>
      <c r="P4874">
        <v>13594000</v>
      </c>
      <c r="Q4874" t="s">
        <v>6636</v>
      </c>
      <c r="R4874" t="s">
        <v>6636</v>
      </c>
      <c r="S4874" s="12"/>
      <c r="T4874" s="13"/>
      <c r="U4874" t="s">
        <v>7560</v>
      </c>
    </row>
    <row r="4875" spans="1:21" x14ac:dyDescent="0.25">
      <c r="A4875" t="s">
        <v>6637</v>
      </c>
      <c r="B4875" s="12">
        <v>297500</v>
      </c>
      <c r="C4875" t="s">
        <v>11413</v>
      </c>
      <c r="D4875" s="11">
        <v>46198.755081018498</v>
      </c>
      <c r="E4875" t="s">
        <v>11414</v>
      </c>
      <c r="F4875" t="s">
        <v>6353</v>
      </c>
      <c r="G4875" t="s">
        <v>11405</v>
      </c>
      <c r="H4875" t="s">
        <v>6378</v>
      </c>
      <c r="I4875" t="s">
        <v>6623</v>
      </c>
      <c r="J4875" t="s">
        <v>11415</v>
      </c>
      <c r="K4875" t="s">
        <v>11416</v>
      </c>
      <c r="L4875" t="s">
        <v>11403</v>
      </c>
      <c r="M4875" t="s">
        <v>11417</v>
      </c>
      <c r="N4875" t="s">
        <v>7001</v>
      </c>
      <c r="O4875" t="s">
        <v>7002</v>
      </c>
      <c r="P4875">
        <v>13594000</v>
      </c>
      <c r="Q4875" t="s">
        <v>6636</v>
      </c>
      <c r="R4875" t="s">
        <v>6636</v>
      </c>
      <c r="S4875" s="12"/>
      <c r="T4875" s="13"/>
      <c r="U4875" t="s">
        <v>7560</v>
      </c>
    </row>
    <row r="4876" spans="1:21" x14ac:dyDescent="0.25">
      <c r="A4876" t="s">
        <v>6637</v>
      </c>
      <c r="B4876" s="12">
        <v>297500</v>
      </c>
      <c r="C4876" t="s">
        <v>11413</v>
      </c>
      <c r="D4876" s="11">
        <v>46198.755081018498</v>
      </c>
      <c r="E4876" t="s">
        <v>11414</v>
      </c>
      <c r="F4876" t="s">
        <v>6353</v>
      </c>
      <c r="G4876" t="s">
        <v>11406</v>
      </c>
      <c r="H4876" t="s">
        <v>6378</v>
      </c>
      <c r="I4876" t="s">
        <v>6623</v>
      </c>
      <c r="J4876" t="s">
        <v>11415</v>
      </c>
      <c r="K4876" t="s">
        <v>11416</v>
      </c>
      <c r="L4876" t="s">
        <v>11403</v>
      </c>
      <c r="M4876" t="s">
        <v>11417</v>
      </c>
      <c r="N4876" t="s">
        <v>7001</v>
      </c>
      <c r="O4876" t="s">
        <v>7002</v>
      </c>
      <c r="P4876">
        <v>13594000</v>
      </c>
      <c r="Q4876" t="s">
        <v>6636</v>
      </c>
      <c r="R4876" t="s">
        <v>6636</v>
      </c>
      <c r="S4876" s="12"/>
      <c r="T4876" s="13"/>
      <c r="U4876" t="s">
        <v>7560</v>
      </c>
    </row>
    <row r="4877" spans="1:21" x14ac:dyDescent="0.25">
      <c r="A4877" t="s">
        <v>6637</v>
      </c>
      <c r="B4877" s="12">
        <v>297500</v>
      </c>
      <c r="C4877" t="s">
        <v>11413</v>
      </c>
      <c r="D4877" s="11">
        <v>46198.755081018498</v>
      </c>
      <c r="E4877" t="s">
        <v>11414</v>
      </c>
      <c r="F4877" t="s">
        <v>6353</v>
      </c>
      <c r="G4877" t="s">
        <v>11407</v>
      </c>
      <c r="H4877" t="s">
        <v>6378</v>
      </c>
      <c r="I4877" t="s">
        <v>6623</v>
      </c>
      <c r="J4877" t="s">
        <v>11415</v>
      </c>
      <c r="K4877" t="s">
        <v>11416</v>
      </c>
      <c r="L4877" t="s">
        <v>11403</v>
      </c>
      <c r="M4877" t="s">
        <v>11417</v>
      </c>
      <c r="N4877" t="s">
        <v>7001</v>
      </c>
      <c r="O4877" t="s">
        <v>7002</v>
      </c>
      <c r="P4877">
        <v>13594000</v>
      </c>
      <c r="Q4877" t="s">
        <v>6636</v>
      </c>
      <c r="R4877" t="s">
        <v>6636</v>
      </c>
      <c r="S4877" s="12"/>
      <c r="T4877" s="13"/>
      <c r="U4877" t="s">
        <v>7560</v>
      </c>
    </row>
    <row r="4878" spans="1:21" x14ac:dyDescent="0.25">
      <c r="A4878" t="s">
        <v>6637</v>
      </c>
      <c r="B4878" s="12">
        <v>297500</v>
      </c>
      <c r="C4878" t="s">
        <v>11413</v>
      </c>
      <c r="D4878" s="11">
        <v>46198.755081018498</v>
      </c>
      <c r="E4878" t="s">
        <v>11414</v>
      </c>
      <c r="F4878" t="s">
        <v>6353</v>
      </c>
      <c r="G4878" t="s">
        <v>11408</v>
      </c>
      <c r="H4878" t="s">
        <v>6378</v>
      </c>
      <c r="I4878" t="s">
        <v>6623</v>
      </c>
      <c r="J4878" t="s">
        <v>11415</v>
      </c>
      <c r="K4878" t="s">
        <v>11416</v>
      </c>
      <c r="L4878" t="s">
        <v>11403</v>
      </c>
      <c r="M4878" t="s">
        <v>11417</v>
      </c>
      <c r="N4878" t="s">
        <v>7001</v>
      </c>
      <c r="O4878" t="s">
        <v>7002</v>
      </c>
      <c r="P4878">
        <v>13594000</v>
      </c>
      <c r="Q4878" t="s">
        <v>6636</v>
      </c>
      <c r="R4878" t="s">
        <v>6636</v>
      </c>
      <c r="S4878" s="12"/>
      <c r="T4878" s="13"/>
      <c r="U4878" t="s">
        <v>7560</v>
      </c>
    </row>
    <row r="4879" spans="1:21" x14ac:dyDescent="0.25">
      <c r="A4879" t="s">
        <v>6637</v>
      </c>
      <c r="B4879" s="12">
        <v>297059</v>
      </c>
      <c r="C4879" t="s">
        <v>11413</v>
      </c>
      <c r="D4879" s="11">
        <v>46198.755081018498</v>
      </c>
      <c r="E4879" t="s">
        <v>11414</v>
      </c>
      <c r="F4879" t="s">
        <v>6353</v>
      </c>
      <c r="G4879" t="s">
        <v>11367</v>
      </c>
      <c r="H4879" t="s">
        <v>6378</v>
      </c>
      <c r="I4879" t="s">
        <v>6623</v>
      </c>
      <c r="J4879" t="s">
        <v>11415</v>
      </c>
      <c r="K4879" t="s">
        <v>11418</v>
      </c>
      <c r="L4879" t="s">
        <v>11369</v>
      </c>
      <c r="M4879" t="s">
        <v>11419</v>
      </c>
      <c r="N4879" t="s">
        <v>7001</v>
      </c>
      <c r="O4879" t="s">
        <v>7002</v>
      </c>
      <c r="P4879">
        <v>13034000</v>
      </c>
      <c r="Q4879" t="s">
        <v>6636</v>
      </c>
      <c r="R4879" t="s">
        <v>6636</v>
      </c>
      <c r="S4879" s="12"/>
      <c r="T4879" s="13"/>
      <c r="U4879" t="s">
        <v>7560</v>
      </c>
    </row>
    <row r="4880" spans="1:21" x14ac:dyDescent="0.25">
      <c r="A4880" t="s">
        <v>6637</v>
      </c>
      <c r="B4880" s="12">
        <v>297059</v>
      </c>
      <c r="C4880" t="s">
        <v>11413</v>
      </c>
      <c r="D4880" s="11">
        <v>46198.755081018498</v>
      </c>
      <c r="E4880" t="s">
        <v>11414</v>
      </c>
      <c r="F4880" t="s">
        <v>6353</v>
      </c>
      <c r="G4880" t="s">
        <v>11371</v>
      </c>
      <c r="H4880" t="s">
        <v>6378</v>
      </c>
      <c r="I4880" t="s">
        <v>6623</v>
      </c>
      <c r="J4880" t="s">
        <v>11415</v>
      </c>
      <c r="K4880" t="s">
        <v>11418</v>
      </c>
      <c r="L4880" t="s">
        <v>11369</v>
      </c>
      <c r="M4880" t="s">
        <v>11419</v>
      </c>
      <c r="N4880" t="s">
        <v>7001</v>
      </c>
      <c r="O4880" t="s">
        <v>7002</v>
      </c>
      <c r="P4880">
        <v>13034000</v>
      </c>
      <c r="Q4880" t="s">
        <v>6636</v>
      </c>
      <c r="R4880" t="s">
        <v>6636</v>
      </c>
      <c r="S4880" s="12"/>
      <c r="T4880" s="13"/>
      <c r="U4880" t="s">
        <v>7560</v>
      </c>
    </row>
    <row r="4881" spans="1:21" x14ac:dyDescent="0.25">
      <c r="A4881" t="s">
        <v>6637</v>
      </c>
      <c r="B4881" s="12">
        <v>297059</v>
      </c>
      <c r="C4881" t="s">
        <v>11413</v>
      </c>
      <c r="D4881" s="11">
        <v>46198.755081018498</v>
      </c>
      <c r="E4881" t="s">
        <v>11414</v>
      </c>
      <c r="F4881" t="s">
        <v>6353</v>
      </c>
      <c r="G4881" t="s">
        <v>11372</v>
      </c>
      <c r="H4881" t="s">
        <v>6378</v>
      </c>
      <c r="I4881" t="s">
        <v>6623</v>
      </c>
      <c r="J4881" t="s">
        <v>11415</v>
      </c>
      <c r="K4881" t="s">
        <v>11418</v>
      </c>
      <c r="L4881" t="s">
        <v>11369</v>
      </c>
      <c r="M4881" t="s">
        <v>11419</v>
      </c>
      <c r="N4881" t="s">
        <v>7001</v>
      </c>
      <c r="O4881" t="s">
        <v>7002</v>
      </c>
      <c r="P4881">
        <v>13034000</v>
      </c>
      <c r="Q4881" t="s">
        <v>6636</v>
      </c>
      <c r="R4881" t="s">
        <v>6636</v>
      </c>
      <c r="S4881" s="12"/>
      <c r="T4881" s="13"/>
      <c r="U4881" t="s">
        <v>7560</v>
      </c>
    </row>
    <row r="4882" spans="1:21" x14ac:dyDescent="0.25">
      <c r="A4882" t="s">
        <v>6619</v>
      </c>
      <c r="B4882" s="12">
        <v>297059</v>
      </c>
      <c r="C4882" t="s">
        <v>11413</v>
      </c>
      <c r="D4882" s="11">
        <v>46198.779826388898</v>
      </c>
      <c r="E4882" t="s">
        <v>11414</v>
      </c>
      <c r="F4882" t="s">
        <v>6353</v>
      </c>
      <c r="G4882" t="s">
        <v>11367</v>
      </c>
      <c r="H4882" t="s">
        <v>6378</v>
      </c>
      <c r="I4882" t="s">
        <v>6623</v>
      </c>
      <c r="J4882" t="s">
        <v>11415</v>
      </c>
      <c r="K4882" t="s">
        <v>11418</v>
      </c>
      <c r="L4882" t="s">
        <v>11369</v>
      </c>
      <c r="M4882" t="s">
        <v>11419</v>
      </c>
      <c r="N4882" t="s">
        <v>7001</v>
      </c>
      <c r="O4882" t="s">
        <v>7002</v>
      </c>
      <c r="P4882">
        <v>13034000</v>
      </c>
      <c r="Q4882" t="s">
        <v>6636</v>
      </c>
      <c r="R4882" t="s">
        <v>6636</v>
      </c>
      <c r="S4882" s="12"/>
      <c r="T4882" s="13"/>
      <c r="U4882" t="s">
        <v>7560</v>
      </c>
    </row>
    <row r="4883" spans="1:21" x14ac:dyDescent="0.25">
      <c r="A4883" t="s">
        <v>6619</v>
      </c>
      <c r="B4883" s="12">
        <v>297059</v>
      </c>
      <c r="C4883" t="s">
        <v>11413</v>
      </c>
      <c r="D4883" s="11">
        <v>46198.779826388898</v>
      </c>
      <c r="E4883" t="s">
        <v>11414</v>
      </c>
      <c r="F4883" t="s">
        <v>6353</v>
      </c>
      <c r="G4883" t="s">
        <v>11371</v>
      </c>
      <c r="H4883" t="s">
        <v>6378</v>
      </c>
      <c r="I4883" t="s">
        <v>6623</v>
      </c>
      <c r="J4883" t="s">
        <v>11415</v>
      </c>
      <c r="K4883" t="s">
        <v>11418</v>
      </c>
      <c r="L4883" t="s">
        <v>11369</v>
      </c>
      <c r="M4883" t="s">
        <v>11419</v>
      </c>
      <c r="N4883" t="s">
        <v>7001</v>
      </c>
      <c r="O4883" t="s">
        <v>7002</v>
      </c>
      <c r="P4883">
        <v>13034000</v>
      </c>
      <c r="Q4883" t="s">
        <v>6636</v>
      </c>
      <c r="R4883" t="s">
        <v>6636</v>
      </c>
      <c r="S4883" s="12"/>
      <c r="T4883" s="13"/>
      <c r="U4883" t="s">
        <v>7560</v>
      </c>
    </row>
    <row r="4884" spans="1:21" x14ac:dyDescent="0.25">
      <c r="A4884" t="s">
        <v>6619</v>
      </c>
      <c r="B4884" s="12">
        <v>297059</v>
      </c>
      <c r="C4884" t="s">
        <v>11413</v>
      </c>
      <c r="D4884" s="11">
        <v>46198.779826388898</v>
      </c>
      <c r="E4884" t="s">
        <v>11414</v>
      </c>
      <c r="F4884" t="s">
        <v>6353</v>
      </c>
      <c r="G4884" t="s">
        <v>11372</v>
      </c>
      <c r="H4884" t="s">
        <v>6378</v>
      </c>
      <c r="I4884" t="s">
        <v>6623</v>
      </c>
      <c r="J4884" t="s">
        <v>11415</v>
      </c>
      <c r="K4884" t="s">
        <v>11418</v>
      </c>
      <c r="L4884" t="s">
        <v>11369</v>
      </c>
      <c r="M4884" t="s">
        <v>11419</v>
      </c>
      <c r="N4884" t="s">
        <v>7001</v>
      </c>
      <c r="O4884" t="s">
        <v>7002</v>
      </c>
      <c r="P4884">
        <v>13034000</v>
      </c>
      <c r="Q4884" t="s">
        <v>6636</v>
      </c>
      <c r="R4884" t="s">
        <v>6636</v>
      </c>
      <c r="S4884" s="12"/>
      <c r="T4884" s="13"/>
      <c r="U4884" t="s">
        <v>7560</v>
      </c>
    </row>
    <row r="4885" spans="1:21" x14ac:dyDescent="0.25">
      <c r="A4885" t="s">
        <v>6619</v>
      </c>
      <c r="B4885" s="12">
        <v>297500</v>
      </c>
      <c r="C4885" t="s">
        <v>11413</v>
      </c>
      <c r="D4885" s="11">
        <v>46200.391087962998</v>
      </c>
      <c r="E4885" t="s">
        <v>11414</v>
      </c>
      <c r="F4885" t="s">
        <v>6353</v>
      </c>
      <c r="G4885" t="s">
        <v>11351</v>
      </c>
      <c r="H4885" t="s">
        <v>6378</v>
      </c>
      <c r="I4885" t="s">
        <v>6623</v>
      </c>
      <c r="J4885" t="s">
        <v>11415</v>
      </c>
      <c r="K4885" t="s">
        <v>11416</v>
      </c>
      <c r="L4885" t="s">
        <v>11403</v>
      </c>
      <c r="M4885" t="s">
        <v>11417</v>
      </c>
      <c r="N4885" t="s">
        <v>7001</v>
      </c>
      <c r="O4885" t="s">
        <v>7002</v>
      </c>
      <c r="P4885">
        <v>13594000</v>
      </c>
      <c r="Q4885" t="s">
        <v>6636</v>
      </c>
      <c r="R4885" t="s">
        <v>6636</v>
      </c>
      <c r="S4885" s="12"/>
      <c r="T4885" s="13"/>
      <c r="U4885" t="s">
        <v>7560</v>
      </c>
    </row>
    <row r="4886" spans="1:21" x14ac:dyDescent="0.25">
      <c r="A4886" t="s">
        <v>6619</v>
      </c>
      <c r="B4886" s="12">
        <v>297500</v>
      </c>
      <c r="C4886" t="s">
        <v>11413</v>
      </c>
      <c r="D4886" s="11">
        <v>46200.391087962998</v>
      </c>
      <c r="E4886" t="s">
        <v>11414</v>
      </c>
      <c r="F4886" t="s">
        <v>6353</v>
      </c>
      <c r="G4886" t="s">
        <v>11405</v>
      </c>
      <c r="H4886" t="s">
        <v>6378</v>
      </c>
      <c r="I4886" t="s">
        <v>6623</v>
      </c>
      <c r="J4886" t="s">
        <v>11415</v>
      </c>
      <c r="K4886" t="s">
        <v>11416</v>
      </c>
      <c r="L4886" t="s">
        <v>11403</v>
      </c>
      <c r="M4886" t="s">
        <v>11417</v>
      </c>
      <c r="N4886" t="s">
        <v>7001</v>
      </c>
      <c r="O4886" t="s">
        <v>7002</v>
      </c>
      <c r="P4886">
        <v>13594000</v>
      </c>
      <c r="Q4886" t="s">
        <v>6636</v>
      </c>
      <c r="R4886" t="s">
        <v>6636</v>
      </c>
      <c r="S4886" s="12"/>
      <c r="T4886" s="13"/>
      <c r="U4886" t="s">
        <v>7560</v>
      </c>
    </row>
    <row r="4887" spans="1:21" x14ac:dyDescent="0.25">
      <c r="A4887" t="s">
        <v>6619</v>
      </c>
      <c r="B4887" s="12">
        <v>297500</v>
      </c>
      <c r="C4887" t="s">
        <v>11413</v>
      </c>
      <c r="D4887" s="11">
        <v>46200.391087962998</v>
      </c>
      <c r="E4887" t="s">
        <v>11414</v>
      </c>
      <c r="F4887" t="s">
        <v>6353</v>
      </c>
      <c r="G4887" t="s">
        <v>11406</v>
      </c>
      <c r="H4887" t="s">
        <v>6378</v>
      </c>
      <c r="I4887" t="s">
        <v>6623</v>
      </c>
      <c r="J4887" t="s">
        <v>11415</v>
      </c>
      <c r="K4887" t="s">
        <v>11416</v>
      </c>
      <c r="L4887" t="s">
        <v>11403</v>
      </c>
      <c r="M4887" t="s">
        <v>11417</v>
      </c>
      <c r="N4887" t="s">
        <v>7001</v>
      </c>
      <c r="O4887" t="s">
        <v>7002</v>
      </c>
      <c r="P4887">
        <v>13594000</v>
      </c>
      <c r="Q4887" t="s">
        <v>6636</v>
      </c>
      <c r="R4887" t="s">
        <v>6636</v>
      </c>
      <c r="S4887" s="12"/>
      <c r="T4887" s="13"/>
      <c r="U4887" t="s">
        <v>7560</v>
      </c>
    </row>
    <row r="4888" spans="1:21" x14ac:dyDescent="0.25">
      <c r="A4888" t="s">
        <v>6619</v>
      </c>
      <c r="B4888" s="12">
        <v>297500</v>
      </c>
      <c r="C4888" t="s">
        <v>11413</v>
      </c>
      <c r="D4888" s="11">
        <v>46200.391087962998</v>
      </c>
      <c r="E4888" t="s">
        <v>11414</v>
      </c>
      <c r="F4888" t="s">
        <v>6353</v>
      </c>
      <c r="G4888" t="s">
        <v>11407</v>
      </c>
      <c r="H4888" t="s">
        <v>6378</v>
      </c>
      <c r="I4888" t="s">
        <v>6623</v>
      </c>
      <c r="J4888" t="s">
        <v>11415</v>
      </c>
      <c r="K4888" t="s">
        <v>11416</v>
      </c>
      <c r="L4888" t="s">
        <v>11403</v>
      </c>
      <c r="M4888" t="s">
        <v>11417</v>
      </c>
      <c r="N4888" t="s">
        <v>7001</v>
      </c>
      <c r="O4888" t="s">
        <v>7002</v>
      </c>
      <c r="P4888">
        <v>13594000</v>
      </c>
      <c r="Q4888" t="s">
        <v>6636</v>
      </c>
      <c r="R4888" t="s">
        <v>6636</v>
      </c>
      <c r="S4888" s="12"/>
      <c r="T4888" s="13"/>
      <c r="U4888" t="s">
        <v>7560</v>
      </c>
    </row>
    <row r="4889" spans="1:21" x14ac:dyDescent="0.25">
      <c r="A4889" t="s">
        <v>6619</v>
      </c>
      <c r="B4889" s="12">
        <v>297500</v>
      </c>
      <c r="C4889" t="s">
        <v>11413</v>
      </c>
      <c r="D4889" s="11">
        <v>46200.391087962998</v>
      </c>
      <c r="E4889" t="s">
        <v>11414</v>
      </c>
      <c r="F4889" t="s">
        <v>6353</v>
      </c>
      <c r="G4889" t="s">
        <v>11408</v>
      </c>
      <c r="H4889" t="s">
        <v>6378</v>
      </c>
      <c r="I4889" t="s">
        <v>6623</v>
      </c>
      <c r="J4889" t="s">
        <v>11415</v>
      </c>
      <c r="K4889" t="s">
        <v>11416</v>
      </c>
      <c r="L4889" t="s">
        <v>11403</v>
      </c>
      <c r="M4889" t="s">
        <v>11417</v>
      </c>
      <c r="N4889" t="s">
        <v>7001</v>
      </c>
      <c r="O4889" t="s">
        <v>7002</v>
      </c>
      <c r="P4889">
        <v>13594000</v>
      </c>
      <c r="Q4889" t="s">
        <v>6636</v>
      </c>
      <c r="R4889" t="s">
        <v>6636</v>
      </c>
      <c r="S4889" s="12"/>
      <c r="T4889" s="13"/>
      <c r="U4889" t="s">
        <v>7560</v>
      </c>
    </row>
    <row r="4890" spans="1:21" x14ac:dyDescent="0.25">
      <c r="A4890" t="s">
        <v>6619</v>
      </c>
      <c r="B4890" s="12">
        <v>298634</v>
      </c>
      <c r="C4890" t="s">
        <v>11409</v>
      </c>
      <c r="D4890" s="11">
        <v>46203.631793981498</v>
      </c>
      <c r="E4890" t="s">
        <v>11410</v>
      </c>
      <c r="F4890" t="s">
        <v>6353</v>
      </c>
      <c r="G4890" t="s">
        <v>11358</v>
      </c>
      <c r="H4890" t="s">
        <v>6378</v>
      </c>
      <c r="I4890" t="s">
        <v>55</v>
      </c>
      <c r="J4890" t="s">
        <v>643</v>
      </c>
      <c r="K4890" t="s">
        <v>11411</v>
      </c>
      <c r="L4890" t="s">
        <v>11360</v>
      </c>
      <c r="M4890" t="s">
        <v>11412</v>
      </c>
      <c r="N4890" t="s">
        <v>7001</v>
      </c>
      <c r="O4890" t="s">
        <v>7062</v>
      </c>
      <c r="P4890">
        <v>11739000</v>
      </c>
      <c r="Q4890" t="s">
        <v>6636</v>
      </c>
      <c r="R4890" t="s">
        <v>6636</v>
      </c>
      <c r="S4890" s="12"/>
      <c r="T4890" s="13"/>
      <c r="U4890" t="s">
        <v>7560</v>
      </c>
    </row>
    <row r="4891" spans="1:21" x14ac:dyDescent="0.25">
      <c r="A4891" t="s">
        <v>6619</v>
      </c>
      <c r="B4891" s="12">
        <v>298634</v>
      </c>
      <c r="C4891" t="s">
        <v>11409</v>
      </c>
      <c r="D4891" s="11">
        <v>46203.631793981498</v>
      </c>
      <c r="E4891" t="s">
        <v>11410</v>
      </c>
      <c r="F4891" t="s">
        <v>6353</v>
      </c>
      <c r="G4891" t="s">
        <v>11362</v>
      </c>
      <c r="H4891" t="s">
        <v>6378</v>
      </c>
      <c r="I4891" t="s">
        <v>55</v>
      </c>
      <c r="J4891" t="s">
        <v>643</v>
      </c>
      <c r="K4891" t="s">
        <v>11411</v>
      </c>
      <c r="L4891" t="s">
        <v>11360</v>
      </c>
      <c r="M4891" t="s">
        <v>11412</v>
      </c>
      <c r="N4891" t="s">
        <v>7001</v>
      </c>
      <c r="O4891" t="s">
        <v>7062</v>
      </c>
      <c r="P4891">
        <v>11739000</v>
      </c>
      <c r="Q4891" t="s">
        <v>6636</v>
      </c>
      <c r="R4891" t="s">
        <v>6636</v>
      </c>
      <c r="S4891" s="12"/>
      <c r="T4891" s="13"/>
      <c r="U4891" t="s">
        <v>7560</v>
      </c>
    </row>
    <row r="4892" spans="1:21" x14ac:dyDescent="0.25">
      <c r="A4892" t="s">
        <v>6619</v>
      </c>
      <c r="B4892" s="12">
        <v>298634</v>
      </c>
      <c r="C4892" t="s">
        <v>11409</v>
      </c>
      <c r="D4892" s="11">
        <v>46203.631793981498</v>
      </c>
      <c r="E4892" t="s">
        <v>11410</v>
      </c>
      <c r="F4892" t="s">
        <v>6353</v>
      </c>
      <c r="G4892" t="s">
        <v>11363</v>
      </c>
      <c r="H4892" t="s">
        <v>6378</v>
      </c>
      <c r="I4892" t="s">
        <v>55</v>
      </c>
      <c r="J4892" t="s">
        <v>643</v>
      </c>
      <c r="K4892" t="s">
        <v>11411</v>
      </c>
      <c r="L4892" t="s">
        <v>11360</v>
      </c>
      <c r="M4892" t="s">
        <v>11412</v>
      </c>
      <c r="N4892" t="s">
        <v>7001</v>
      </c>
      <c r="O4892" t="s">
        <v>7062</v>
      </c>
      <c r="P4892">
        <v>11739000</v>
      </c>
      <c r="Q4892" t="s">
        <v>6636</v>
      </c>
      <c r="R4892" t="s">
        <v>6636</v>
      </c>
      <c r="S4892" s="12"/>
      <c r="T4892" s="13"/>
      <c r="U4892" t="s">
        <v>7560</v>
      </c>
    </row>
    <row r="4893" spans="1:21" x14ac:dyDescent="0.25">
      <c r="A4893" t="s">
        <v>6619</v>
      </c>
      <c r="B4893" s="12">
        <v>298634</v>
      </c>
      <c r="C4893" t="s">
        <v>11409</v>
      </c>
      <c r="D4893" s="11">
        <v>46203.631793981498</v>
      </c>
      <c r="E4893" t="s">
        <v>11410</v>
      </c>
      <c r="F4893" t="s">
        <v>6353</v>
      </c>
      <c r="G4893" t="s">
        <v>11364</v>
      </c>
      <c r="H4893" t="s">
        <v>6378</v>
      </c>
      <c r="I4893" t="s">
        <v>55</v>
      </c>
      <c r="J4893" t="s">
        <v>643</v>
      </c>
      <c r="K4893" t="s">
        <v>11411</v>
      </c>
      <c r="L4893" t="s">
        <v>11360</v>
      </c>
      <c r="M4893" t="s">
        <v>11412</v>
      </c>
      <c r="N4893" t="s">
        <v>7001</v>
      </c>
      <c r="O4893" t="s">
        <v>7062</v>
      </c>
      <c r="P4893">
        <v>11739000</v>
      </c>
      <c r="Q4893" t="s">
        <v>6636</v>
      </c>
      <c r="R4893" t="s">
        <v>6636</v>
      </c>
      <c r="S4893" s="12"/>
      <c r="T4893" s="13"/>
      <c r="U4893" t="s">
        <v>7560</v>
      </c>
    </row>
    <row r="4894" spans="1:21" x14ac:dyDescent="0.25">
      <c r="A4894" t="s">
        <v>6637</v>
      </c>
      <c r="B4894" s="12">
        <v>299761</v>
      </c>
      <c r="C4894" t="s">
        <v>11420</v>
      </c>
      <c r="D4894" s="11">
        <v>46207.598148148201</v>
      </c>
      <c r="E4894" t="s">
        <v>11421</v>
      </c>
      <c r="F4894" t="s">
        <v>6353</v>
      </c>
      <c r="G4894" t="s">
        <v>11367</v>
      </c>
      <c r="H4894" t="s">
        <v>6378</v>
      </c>
      <c r="I4894" t="s">
        <v>55</v>
      </c>
      <c r="J4894" t="s">
        <v>643</v>
      </c>
      <c r="K4894" t="s">
        <v>11422</v>
      </c>
      <c r="L4894" t="s">
        <v>11369</v>
      </c>
      <c r="M4894" t="s">
        <v>11423</v>
      </c>
      <c r="N4894" t="s">
        <v>7001</v>
      </c>
      <c r="O4894" t="s">
        <v>7007</v>
      </c>
      <c r="P4894">
        <v>7259000</v>
      </c>
      <c r="Q4894" t="s">
        <v>6636</v>
      </c>
      <c r="R4894" t="s">
        <v>6636</v>
      </c>
      <c r="S4894" s="12"/>
      <c r="T4894" s="13"/>
      <c r="U4894" t="s">
        <v>9139</v>
      </c>
    </row>
    <row r="4895" spans="1:21" x14ac:dyDescent="0.25">
      <c r="A4895" t="s">
        <v>6637</v>
      </c>
      <c r="B4895" s="12">
        <v>299761</v>
      </c>
      <c r="C4895" t="s">
        <v>11420</v>
      </c>
      <c r="D4895" s="11">
        <v>46207.598148148201</v>
      </c>
      <c r="E4895" t="s">
        <v>11421</v>
      </c>
      <c r="F4895" t="s">
        <v>6353</v>
      </c>
      <c r="G4895" t="s">
        <v>11371</v>
      </c>
      <c r="H4895" t="s">
        <v>6378</v>
      </c>
      <c r="I4895" t="s">
        <v>55</v>
      </c>
      <c r="J4895" t="s">
        <v>643</v>
      </c>
      <c r="K4895" t="s">
        <v>11422</v>
      </c>
      <c r="L4895" t="s">
        <v>11369</v>
      </c>
      <c r="M4895" t="s">
        <v>11423</v>
      </c>
      <c r="N4895" t="s">
        <v>7001</v>
      </c>
      <c r="O4895" t="s">
        <v>7007</v>
      </c>
      <c r="P4895">
        <v>7259000</v>
      </c>
      <c r="Q4895" t="s">
        <v>6636</v>
      </c>
      <c r="R4895" t="s">
        <v>6636</v>
      </c>
      <c r="S4895" s="12"/>
      <c r="T4895" s="13"/>
      <c r="U4895" t="s">
        <v>9139</v>
      </c>
    </row>
    <row r="4896" spans="1:21" x14ac:dyDescent="0.25">
      <c r="A4896" t="s">
        <v>6637</v>
      </c>
      <c r="B4896" s="12">
        <v>299761</v>
      </c>
      <c r="C4896" t="s">
        <v>11420</v>
      </c>
      <c r="D4896" s="11">
        <v>46207.598148148201</v>
      </c>
      <c r="E4896" t="s">
        <v>11421</v>
      </c>
      <c r="F4896" t="s">
        <v>6353</v>
      </c>
      <c r="G4896" t="s">
        <v>11372</v>
      </c>
      <c r="H4896" t="s">
        <v>6378</v>
      </c>
      <c r="I4896" t="s">
        <v>55</v>
      </c>
      <c r="J4896" t="s">
        <v>643</v>
      </c>
      <c r="K4896" t="s">
        <v>11422</v>
      </c>
      <c r="L4896" t="s">
        <v>11369</v>
      </c>
      <c r="M4896" t="s">
        <v>11423</v>
      </c>
      <c r="N4896" t="s">
        <v>7001</v>
      </c>
      <c r="O4896" t="s">
        <v>7007</v>
      </c>
      <c r="P4896">
        <v>7259000</v>
      </c>
      <c r="Q4896" t="s">
        <v>6636</v>
      </c>
      <c r="R4896" t="s">
        <v>6636</v>
      </c>
      <c r="S4896" s="12"/>
      <c r="T4896" s="13"/>
      <c r="U4896" t="s">
        <v>9139</v>
      </c>
    </row>
    <row r="4897" spans="1:21" x14ac:dyDescent="0.25">
      <c r="A4897" t="s">
        <v>6619</v>
      </c>
      <c r="B4897" s="12">
        <v>299761</v>
      </c>
      <c r="C4897" t="s">
        <v>11420</v>
      </c>
      <c r="D4897" s="11">
        <v>46207.648657407401</v>
      </c>
      <c r="E4897" t="s">
        <v>11421</v>
      </c>
      <c r="F4897" t="s">
        <v>6353</v>
      </c>
      <c r="G4897" t="s">
        <v>11367</v>
      </c>
      <c r="H4897" t="s">
        <v>6378</v>
      </c>
      <c r="I4897" t="s">
        <v>55</v>
      </c>
      <c r="J4897" t="s">
        <v>643</v>
      </c>
      <c r="K4897" t="s">
        <v>11422</v>
      </c>
      <c r="L4897" t="s">
        <v>11369</v>
      </c>
      <c r="M4897" t="s">
        <v>11423</v>
      </c>
      <c r="N4897" t="s">
        <v>7001</v>
      </c>
      <c r="O4897" t="s">
        <v>7007</v>
      </c>
      <c r="P4897">
        <v>7259000</v>
      </c>
      <c r="Q4897" t="s">
        <v>6636</v>
      </c>
      <c r="R4897" t="s">
        <v>6636</v>
      </c>
      <c r="S4897" s="12"/>
      <c r="T4897" s="13"/>
      <c r="U4897" t="s">
        <v>9139</v>
      </c>
    </row>
    <row r="4898" spans="1:21" x14ac:dyDescent="0.25">
      <c r="A4898" t="s">
        <v>6619</v>
      </c>
      <c r="B4898" s="12">
        <v>299761</v>
      </c>
      <c r="C4898" t="s">
        <v>11420</v>
      </c>
      <c r="D4898" s="11">
        <v>46207.648657407401</v>
      </c>
      <c r="E4898" t="s">
        <v>11421</v>
      </c>
      <c r="F4898" t="s">
        <v>6353</v>
      </c>
      <c r="G4898" t="s">
        <v>11371</v>
      </c>
      <c r="H4898" t="s">
        <v>6378</v>
      </c>
      <c r="I4898" t="s">
        <v>55</v>
      </c>
      <c r="J4898" t="s">
        <v>643</v>
      </c>
      <c r="K4898" t="s">
        <v>11422</v>
      </c>
      <c r="L4898" t="s">
        <v>11369</v>
      </c>
      <c r="M4898" t="s">
        <v>11423</v>
      </c>
      <c r="N4898" t="s">
        <v>7001</v>
      </c>
      <c r="O4898" t="s">
        <v>7007</v>
      </c>
      <c r="P4898">
        <v>7259000</v>
      </c>
      <c r="Q4898" t="s">
        <v>6636</v>
      </c>
      <c r="R4898" t="s">
        <v>6636</v>
      </c>
      <c r="S4898" s="12"/>
      <c r="T4898" s="13"/>
      <c r="U4898" t="s">
        <v>9139</v>
      </c>
    </row>
    <row r="4899" spans="1:21" x14ac:dyDescent="0.25">
      <c r="A4899" t="s">
        <v>6619</v>
      </c>
      <c r="B4899" s="12">
        <v>299761</v>
      </c>
      <c r="C4899" t="s">
        <v>11420</v>
      </c>
      <c r="D4899" s="11">
        <v>46207.648657407401</v>
      </c>
      <c r="E4899" t="s">
        <v>11421</v>
      </c>
      <c r="F4899" t="s">
        <v>6353</v>
      </c>
      <c r="G4899" t="s">
        <v>11372</v>
      </c>
      <c r="H4899" t="s">
        <v>6378</v>
      </c>
      <c r="I4899" t="s">
        <v>55</v>
      </c>
      <c r="J4899" t="s">
        <v>643</v>
      </c>
      <c r="K4899" t="s">
        <v>11422</v>
      </c>
      <c r="L4899" t="s">
        <v>11369</v>
      </c>
      <c r="M4899" t="s">
        <v>11423</v>
      </c>
      <c r="N4899" t="s">
        <v>7001</v>
      </c>
      <c r="O4899" t="s">
        <v>7007</v>
      </c>
      <c r="P4899">
        <v>7259000</v>
      </c>
      <c r="Q4899" t="s">
        <v>6636</v>
      </c>
      <c r="R4899" t="s">
        <v>6636</v>
      </c>
      <c r="S4899" s="12"/>
      <c r="T4899" s="13"/>
      <c r="U4899" t="s">
        <v>9139</v>
      </c>
    </row>
    <row r="4900" spans="1:21" x14ac:dyDescent="0.25">
      <c r="A4900" t="s">
        <v>6637</v>
      </c>
      <c r="B4900" s="12">
        <v>301000</v>
      </c>
      <c r="C4900" t="s">
        <v>11424</v>
      </c>
      <c r="D4900" s="11">
        <v>46210.553819444402</v>
      </c>
      <c r="E4900" t="s">
        <v>11425</v>
      </c>
      <c r="F4900" t="s">
        <v>6353</v>
      </c>
      <c r="G4900" t="s">
        <v>11375</v>
      </c>
      <c r="H4900" t="s">
        <v>6378</v>
      </c>
      <c r="I4900" t="s">
        <v>65</v>
      </c>
      <c r="J4900" t="s">
        <v>67</v>
      </c>
      <c r="K4900" t="s">
        <v>11426</v>
      </c>
      <c r="L4900" t="s">
        <v>11377</v>
      </c>
      <c r="M4900" t="s">
        <v>11427</v>
      </c>
      <c r="N4900" t="s">
        <v>7001</v>
      </c>
      <c r="O4900" t="s">
        <v>7002</v>
      </c>
      <c r="P4900">
        <v>11067000</v>
      </c>
      <c r="Q4900" t="s">
        <v>31</v>
      </c>
      <c r="R4900" t="s">
        <v>6779</v>
      </c>
      <c r="S4900" s="12"/>
      <c r="T4900" s="13"/>
      <c r="U4900" t="s">
        <v>7560</v>
      </c>
    </row>
    <row r="4901" spans="1:21" x14ac:dyDescent="0.25">
      <c r="A4901" t="s">
        <v>6637</v>
      </c>
      <c r="B4901" s="12">
        <v>301000</v>
      </c>
      <c r="C4901" t="s">
        <v>11424</v>
      </c>
      <c r="D4901" s="11">
        <v>46210.553819444402</v>
      </c>
      <c r="E4901" t="s">
        <v>11425</v>
      </c>
      <c r="F4901" t="s">
        <v>6353</v>
      </c>
      <c r="G4901" t="s">
        <v>11379</v>
      </c>
      <c r="H4901" t="s">
        <v>6378</v>
      </c>
      <c r="I4901" t="s">
        <v>65</v>
      </c>
      <c r="J4901" t="s">
        <v>67</v>
      </c>
      <c r="K4901" t="s">
        <v>11426</v>
      </c>
      <c r="L4901" t="s">
        <v>11377</v>
      </c>
      <c r="M4901" t="s">
        <v>11427</v>
      </c>
      <c r="N4901" t="s">
        <v>7001</v>
      </c>
      <c r="O4901" t="s">
        <v>7002</v>
      </c>
      <c r="P4901">
        <v>11067000</v>
      </c>
      <c r="Q4901" t="s">
        <v>31</v>
      </c>
      <c r="R4901" t="s">
        <v>6779</v>
      </c>
      <c r="S4901" s="12"/>
      <c r="T4901" s="13"/>
      <c r="U4901" t="s">
        <v>7560</v>
      </c>
    </row>
    <row r="4902" spans="1:21" x14ac:dyDescent="0.25">
      <c r="A4902" t="s">
        <v>6637</v>
      </c>
      <c r="B4902" s="12">
        <v>301000</v>
      </c>
      <c r="C4902" t="s">
        <v>11424</v>
      </c>
      <c r="D4902" s="11">
        <v>46210.553819444402</v>
      </c>
      <c r="E4902" t="s">
        <v>11425</v>
      </c>
      <c r="F4902" t="s">
        <v>6353</v>
      </c>
      <c r="G4902" t="s">
        <v>11380</v>
      </c>
      <c r="H4902" t="s">
        <v>6378</v>
      </c>
      <c r="I4902" t="s">
        <v>65</v>
      </c>
      <c r="J4902" t="s">
        <v>67</v>
      </c>
      <c r="K4902" t="s">
        <v>11426</v>
      </c>
      <c r="L4902" t="s">
        <v>11377</v>
      </c>
      <c r="M4902" t="s">
        <v>11427</v>
      </c>
      <c r="N4902" t="s">
        <v>7001</v>
      </c>
      <c r="O4902" t="s">
        <v>7002</v>
      </c>
      <c r="P4902">
        <v>11067000</v>
      </c>
      <c r="Q4902" t="s">
        <v>31</v>
      </c>
      <c r="R4902" t="s">
        <v>6779</v>
      </c>
      <c r="S4902" s="12"/>
      <c r="T4902" s="13"/>
      <c r="U4902" t="s">
        <v>7560</v>
      </c>
    </row>
    <row r="4903" spans="1:21" x14ac:dyDescent="0.25">
      <c r="A4903" t="s">
        <v>6637</v>
      </c>
      <c r="B4903" s="12">
        <v>300615</v>
      </c>
      <c r="C4903" t="s">
        <v>11428</v>
      </c>
      <c r="D4903" s="11">
        <v>46211.465740740699</v>
      </c>
      <c r="E4903" t="s">
        <v>11429</v>
      </c>
      <c r="F4903" t="s">
        <v>6353</v>
      </c>
      <c r="G4903" t="s">
        <v>11430</v>
      </c>
      <c r="H4903" t="s">
        <v>6378</v>
      </c>
      <c r="I4903" t="s">
        <v>55</v>
      </c>
      <c r="J4903" t="s">
        <v>643</v>
      </c>
      <c r="K4903" t="s">
        <v>11431</v>
      </c>
      <c r="L4903" t="s">
        <v>11432</v>
      </c>
      <c r="M4903" t="s">
        <v>11433</v>
      </c>
      <c r="N4903" t="s">
        <v>7001</v>
      </c>
      <c r="O4903" t="s">
        <v>7062</v>
      </c>
      <c r="P4903">
        <v>10115000</v>
      </c>
      <c r="Q4903" t="s">
        <v>6636</v>
      </c>
      <c r="R4903" t="s">
        <v>6636</v>
      </c>
      <c r="S4903" s="12"/>
      <c r="T4903" s="13"/>
      <c r="U4903" t="s">
        <v>8614</v>
      </c>
    </row>
    <row r="4904" spans="1:21" x14ac:dyDescent="0.25">
      <c r="A4904" t="s">
        <v>6637</v>
      </c>
      <c r="B4904" s="12">
        <v>300615</v>
      </c>
      <c r="C4904" t="s">
        <v>11428</v>
      </c>
      <c r="D4904" s="11">
        <v>46211.465740740699</v>
      </c>
      <c r="E4904" t="s">
        <v>11429</v>
      </c>
      <c r="F4904" t="s">
        <v>6353</v>
      </c>
      <c r="G4904" t="s">
        <v>11434</v>
      </c>
      <c r="H4904" t="s">
        <v>6378</v>
      </c>
      <c r="I4904" t="s">
        <v>55</v>
      </c>
      <c r="J4904" t="s">
        <v>643</v>
      </c>
      <c r="K4904" t="s">
        <v>11431</v>
      </c>
      <c r="L4904" t="s">
        <v>11432</v>
      </c>
      <c r="M4904" t="s">
        <v>11433</v>
      </c>
      <c r="N4904" t="s">
        <v>7001</v>
      </c>
      <c r="O4904" t="s">
        <v>7062</v>
      </c>
      <c r="P4904">
        <v>10115000</v>
      </c>
      <c r="Q4904" t="s">
        <v>6636</v>
      </c>
      <c r="R4904" t="s">
        <v>6636</v>
      </c>
      <c r="S4904" s="12"/>
      <c r="T4904" s="13"/>
      <c r="U4904" t="s">
        <v>8614</v>
      </c>
    </row>
    <row r="4905" spans="1:21" x14ac:dyDescent="0.25">
      <c r="A4905" t="s">
        <v>6637</v>
      </c>
      <c r="B4905" s="12">
        <v>300615</v>
      </c>
      <c r="C4905" t="s">
        <v>11428</v>
      </c>
      <c r="D4905" s="11">
        <v>46211.465740740699</v>
      </c>
      <c r="E4905" t="s">
        <v>11429</v>
      </c>
      <c r="F4905" t="s">
        <v>6353</v>
      </c>
      <c r="G4905" t="s">
        <v>11435</v>
      </c>
      <c r="H4905" t="s">
        <v>6378</v>
      </c>
      <c r="I4905" t="s">
        <v>55</v>
      </c>
      <c r="J4905" t="s">
        <v>643</v>
      </c>
      <c r="K4905" t="s">
        <v>11431</v>
      </c>
      <c r="L4905" t="s">
        <v>11432</v>
      </c>
      <c r="M4905" t="s">
        <v>11433</v>
      </c>
      <c r="N4905" t="s">
        <v>7001</v>
      </c>
      <c r="O4905" t="s">
        <v>7062</v>
      </c>
      <c r="P4905">
        <v>10115000</v>
      </c>
      <c r="Q4905" t="s">
        <v>6636</v>
      </c>
      <c r="R4905" t="s">
        <v>6636</v>
      </c>
      <c r="S4905" s="12"/>
      <c r="T4905" s="13"/>
      <c r="U4905" t="s">
        <v>8614</v>
      </c>
    </row>
    <row r="4906" spans="1:21" x14ac:dyDescent="0.25">
      <c r="A4906" t="s">
        <v>6619</v>
      </c>
      <c r="B4906" s="12">
        <v>300615</v>
      </c>
      <c r="C4906" t="s">
        <v>11428</v>
      </c>
      <c r="D4906" s="11">
        <v>46211.501643518503</v>
      </c>
      <c r="E4906" t="s">
        <v>11429</v>
      </c>
      <c r="F4906" t="s">
        <v>6353</v>
      </c>
      <c r="G4906" t="s">
        <v>11430</v>
      </c>
      <c r="H4906" t="s">
        <v>6378</v>
      </c>
      <c r="I4906" t="s">
        <v>55</v>
      </c>
      <c r="J4906" t="s">
        <v>643</v>
      </c>
      <c r="K4906" t="s">
        <v>11431</v>
      </c>
      <c r="L4906" t="s">
        <v>11432</v>
      </c>
      <c r="M4906" t="s">
        <v>11433</v>
      </c>
      <c r="N4906" t="s">
        <v>7001</v>
      </c>
      <c r="O4906" t="s">
        <v>7062</v>
      </c>
      <c r="P4906">
        <v>10115000</v>
      </c>
      <c r="Q4906" t="s">
        <v>6636</v>
      </c>
      <c r="R4906" t="s">
        <v>6636</v>
      </c>
      <c r="S4906" s="12"/>
      <c r="T4906" s="13"/>
      <c r="U4906" t="s">
        <v>8614</v>
      </c>
    </row>
    <row r="4907" spans="1:21" x14ac:dyDescent="0.25">
      <c r="A4907" t="s">
        <v>6619</v>
      </c>
      <c r="B4907" s="12">
        <v>300615</v>
      </c>
      <c r="C4907" t="s">
        <v>11428</v>
      </c>
      <c r="D4907" s="11">
        <v>46211.501643518503</v>
      </c>
      <c r="E4907" t="s">
        <v>11429</v>
      </c>
      <c r="F4907" t="s">
        <v>6353</v>
      </c>
      <c r="G4907" t="s">
        <v>11434</v>
      </c>
      <c r="H4907" t="s">
        <v>6378</v>
      </c>
      <c r="I4907" t="s">
        <v>55</v>
      </c>
      <c r="J4907" t="s">
        <v>643</v>
      </c>
      <c r="K4907" t="s">
        <v>11431</v>
      </c>
      <c r="L4907" t="s">
        <v>11432</v>
      </c>
      <c r="M4907" t="s">
        <v>11433</v>
      </c>
      <c r="N4907" t="s">
        <v>7001</v>
      </c>
      <c r="O4907" t="s">
        <v>7062</v>
      </c>
      <c r="P4907">
        <v>10115000</v>
      </c>
      <c r="Q4907" t="s">
        <v>6636</v>
      </c>
      <c r="R4907" t="s">
        <v>6636</v>
      </c>
      <c r="S4907" s="12"/>
      <c r="T4907" s="13"/>
      <c r="U4907" t="s">
        <v>8614</v>
      </c>
    </row>
    <row r="4908" spans="1:21" x14ac:dyDescent="0.25">
      <c r="A4908" t="s">
        <v>6619</v>
      </c>
      <c r="B4908" s="12">
        <v>300615</v>
      </c>
      <c r="C4908" t="s">
        <v>11428</v>
      </c>
      <c r="D4908" s="11">
        <v>46211.501643518503</v>
      </c>
      <c r="E4908" t="s">
        <v>11429</v>
      </c>
      <c r="F4908" t="s">
        <v>6353</v>
      </c>
      <c r="G4908" t="s">
        <v>11435</v>
      </c>
      <c r="H4908" t="s">
        <v>6378</v>
      </c>
      <c r="I4908" t="s">
        <v>55</v>
      </c>
      <c r="J4908" t="s">
        <v>643</v>
      </c>
      <c r="K4908" t="s">
        <v>11431</v>
      </c>
      <c r="L4908" t="s">
        <v>11432</v>
      </c>
      <c r="M4908" t="s">
        <v>11433</v>
      </c>
      <c r="N4908" t="s">
        <v>7001</v>
      </c>
      <c r="O4908" t="s">
        <v>7062</v>
      </c>
      <c r="P4908">
        <v>10115000</v>
      </c>
      <c r="Q4908" t="s">
        <v>6636</v>
      </c>
      <c r="R4908" t="s">
        <v>6636</v>
      </c>
      <c r="S4908" s="12"/>
      <c r="T4908" s="13"/>
      <c r="U4908" t="s">
        <v>8614</v>
      </c>
    </row>
    <row r="4909" spans="1:21" x14ac:dyDescent="0.25">
      <c r="A4909" t="s">
        <v>6619</v>
      </c>
      <c r="B4909" s="12">
        <v>301000</v>
      </c>
      <c r="C4909" t="s">
        <v>11424</v>
      </c>
      <c r="D4909" s="11">
        <v>46212.577708333301</v>
      </c>
      <c r="E4909" t="s">
        <v>11425</v>
      </c>
      <c r="F4909" t="s">
        <v>6353</v>
      </c>
      <c r="G4909" t="s">
        <v>11375</v>
      </c>
      <c r="H4909" t="s">
        <v>6378</v>
      </c>
      <c r="I4909" t="s">
        <v>65</v>
      </c>
      <c r="J4909" t="s">
        <v>67</v>
      </c>
      <c r="K4909" t="s">
        <v>11426</v>
      </c>
      <c r="L4909" t="s">
        <v>11377</v>
      </c>
      <c r="M4909" t="s">
        <v>11427</v>
      </c>
      <c r="N4909" t="s">
        <v>7001</v>
      </c>
      <c r="O4909" t="s">
        <v>7002</v>
      </c>
      <c r="P4909">
        <v>11067000</v>
      </c>
      <c r="Q4909" t="s">
        <v>31</v>
      </c>
      <c r="R4909" t="s">
        <v>6779</v>
      </c>
      <c r="S4909" s="12"/>
      <c r="T4909" s="13"/>
      <c r="U4909" t="s">
        <v>7560</v>
      </c>
    </row>
    <row r="4910" spans="1:21" x14ac:dyDescent="0.25">
      <c r="A4910" t="s">
        <v>6619</v>
      </c>
      <c r="B4910" s="12">
        <v>301000</v>
      </c>
      <c r="C4910" t="s">
        <v>11424</v>
      </c>
      <c r="D4910" s="11">
        <v>46212.577708333301</v>
      </c>
      <c r="E4910" t="s">
        <v>11425</v>
      </c>
      <c r="F4910" t="s">
        <v>6353</v>
      </c>
      <c r="G4910" t="s">
        <v>11379</v>
      </c>
      <c r="H4910" t="s">
        <v>6378</v>
      </c>
      <c r="I4910" t="s">
        <v>65</v>
      </c>
      <c r="J4910" t="s">
        <v>67</v>
      </c>
      <c r="K4910" t="s">
        <v>11426</v>
      </c>
      <c r="L4910" t="s">
        <v>11377</v>
      </c>
      <c r="M4910" t="s">
        <v>11427</v>
      </c>
      <c r="N4910" t="s">
        <v>7001</v>
      </c>
      <c r="O4910" t="s">
        <v>7002</v>
      </c>
      <c r="P4910">
        <v>11067000</v>
      </c>
      <c r="Q4910" t="s">
        <v>31</v>
      </c>
      <c r="R4910" t="s">
        <v>6779</v>
      </c>
      <c r="S4910" s="12"/>
      <c r="T4910" s="13"/>
      <c r="U4910" t="s">
        <v>7560</v>
      </c>
    </row>
    <row r="4911" spans="1:21" x14ac:dyDescent="0.25">
      <c r="A4911" t="s">
        <v>6619</v>
      </c>
      <c r="B4911" s="12">
        <v>301000</v>
      </c>
      <c r="C4911" t="s">
        <v>11424</v>
      </c>
      <c r="D4911" s="11">
        <v>46212.577708333301</v>
      </c>
      <c r="E4911" t="s">
        <v>11425</v>
      </c>
      <c r="F4911" t="s">
        <v>6353</v>
      </c>
      <c r="G4911" t="s">
        <v>11380</v>
      </c>
      <c r="H4911" t="s">
        <v>6378</v>
      </c>
      <c r="I4911" t="s">
        <v>65</v>
      </c>
      <c r="J4911" t="s">
        <v>67</v>
      </c>
      <c r="K4911" t="s">
        <v>11426</v>
      </c>
      <c r="L4911" t="s">
        <v>11377</v>
      </c>
      <c r="M4911" t="s">
        <v>11427</v>
      </c>
      <c r="N4911" t="s">
        <v>7001</v>
      </c>
      <c r="O4911" t="s">
        <v>7002</v>
      </c>
      <c r="P4911">
        <v>11067000</v>
      </c>
      <c r="Q4911" t="s">
        <v>31</v>
      </c>
      <c r="R4911" t="s">
        <v>6779</v>
      </c>
      <c r="S4911" s="12"/>
      <c r="T4911" s="13"/>
      <c r="U4911" t="s">
        <v>7560</v>
      </c>
    </row>
    <row r="4912" spans="1:21" x14ac:dyDescent="0.25">
      <c r="A4912" t="s">
        <v>6637</v>
      </c>
      <c r="B4912" s="12">
        <v>302904</v>
      </c>
      <c r="C4912" t="s">
        <v>11436</v>
      </c>
      <c r="D4912" s="11">
        <v>46217.690509259301</v>
      </c>
      <c r="E4912" t="s">
        <v>11437</v>
      </c>
      <c r="F4912" t="s">
        <v>6353</v>
      </c>
      <c r="G4912" t="s">
        <v>11351</v>
      </c>
      <c r="H4912" t="s">
        <v>6378</v>
      </c>
      <c r="I4912" t="s">
        <v>55</v>
      </c>
      <c r="J4912" t="s">
        <v>44</v>
      </c>
      <c r="K4912" t="s">
        <v>11438</v>
      </c>
      <c r="L4912" t="s">
        <v>11353</v>
      </c>
      <c r="M4912" t="s">
        <v>11439</v>
      </c>
      <c r="N4912" t="s">
        <v>7001</v>
      </c>
      <c r="O4912" t="s">
        <v>7002</v>
      </c>
      <c r="P4912">
        <v>15757000</v>
      </c>
      <c r="Q4912" t="s">
        <v>6893</v>
      </c>
      <c r="R4912" t="s">
        <v>7109</v>
      </c>
      <c r="S4912" s="12"/>
      <c r="T4912" s="13"/>
      <c r="U4912" t="s">
        <v>9139</v>
      </c>
    </row>
    <row r="4913" spans="1:21" x14ac:dyDescent="0.25">
      <c r="A4913" t="s">
        <v>6637</v>
      </c>
      <c r="B4913" s="12">
        <v>302904</v>
      </c>
      <c r="C4913" t="s">
        <v>11436</v>
      </c>
      <c r="D4913" s="11">
        <v>46217.690509259301</v>
      </c>
      <c r="E4913" t="s">
        <v>11437</v>
      </c>
      <c r="F4913" t="s">
        <v>6353</v>
      </c>
      <c r="G4913" t="s">
        <v>11355</v>
      </c>
      <c r="H4913" t="s">
        <v>6378</v>
      </c>
      <c r="I4913" t="s">
        <v>55</v>
      </c>
      <c r="J4913" t="s">
        <v>44</v>
      </c>
      <c r="K4913" t="s">
        <v>11438</v>
      </c>
      <c r="L4913" t="s">
        <v>11353</v>
      </c>
      <c r="M4913" t="s">
        <v>11439</v>
      </c>
      <c r="N4913" t="s">
        <v>7001</v>
      </c>
      <c r="O4913" t="s">
        <v>7002</v>
      </c>
      <c r="P4913">
        <v>15757000</v>
      </c>
      <c r="Q4913" t="s">
        <v>6893</v>
      </c>
      <c r="R4913" t="s">
        <v>7109</v>
      </c>
      <c r="S4913" s="12"/>
      <c r="T4913" s="13"/>
      <c r="U4913" t="s">
        <v>9139</v>
      </c>
    </row>
    <row r="4914" spans="1:21" x14ac:dyDescent="0.25">
      <c r="A4914" t="s">
        <v>6637</v>
      </c>
      <c r="B4914" s="12">
        <v>261149</v>
      </c>
      <c r="C4914" t="s">
        <v>11440</v>
      </c>
      <c r="D4914" s="11">
        <v>46217.891203703701</v>
      </c>
      <c r="E4914" t="s">
        <v>11441</v>
      </c>
      <c r="F4914" t="s">
        <v>6353</v>
      </c>
      <c r="G4914" t="s">
        <v>11442</v>
      </c>
      <c r="H4914" t="s">
        <v>6378</v>
      </c>
      <c r="I4914" t="s">
        <v>65</v>
      </c>
      <c r="J4914" t="s">
        <v>636</v>
      </c>
      <c r="K4914" t="s">
        <v>11443</v>
      </c>
      <c r="L4914" t="s">
        <v>11369</v>
      </c>
      <c r="M4914" t="s">
        <v>11444</v>
      </c>
      <c r="N4914" t="s">
        <v>7001</v>
      </c>
      <c r="O4914" t="s">
        <v>7007</v>
      </c>
      <c r="P4914">
        <v>9737000</v>
      </c>
      <c r="Q4914" t="s">
        <v>6778</v>
      </c>
      <c r="R4914" t="s">
        <v>7311</v>
      </c>
      <c r="S4914" s="12"/>
      <c r="T4914" s="13"/>
      <c r="U4914" t="s">
        <v>7560</v>
      </c>
    </row>
    <row r="4915" spans="1:21" x14ac:dyDescent="0.25">
      <c r="A4915" t="s">
        <v>6637</v>
      </c>
      <c r="B4915" s="12">
        <v>261149</v>
      </c>
      <c r="C4915" t="s">
        <v>11440</v>
      </c>
      <c r="D4915" s="11">
        <v>46217.891203703701</v>
      </c>
      <c r="E4915" t="s">
        <v>11441</v>
      </c>
      <c r="F4915" t="s">
        <v>6353</v>
      </c>
      <c r="G4915" t="s">
        <v>11445</v>
      </c>
      <c r="H4915" t="s">
        <v>6378</v>
      </c>
      <c r="I4915" t="s">
        <v>65</v>
      </c>
      <c r="J4915" t="s">
        <v>636</v>
      </c>
      <c r="K4915" t="s">
        <v>11443</v>
      </c>
      <c r="L4915" t="s">
        <v>11369</v>
      </c>
      <c r="M4915" t="s">
        <v>11444</v>
      </c>
      <c r="N4915" t="s">
        <v>7001</v>
      </c>
      <c r="O4915" t="s">
        <v>7007</v>
      </c>
      <c r="P4915">
        <v>9737000</v>
      </c>
      <c r="Q4915" t="s">
        <v>6778</v>
      </c>
      <c r="R4915" t="s">
        <v>7311</v>
      </c>
      <c r="S4915" s="12"/>
      <c r="T4915" s="13"/>
      <c r="U4915" t="s">
        <v>7560</v>
      </c>
    </row>
    <row r="4916" spans="1:21" x14ac:dyDescent="0.25">
      <c r="A4916" t="s">
        <v>6637</v>
      </c>
      <c r="B4916" s="12">
        <v>261149</v>
      </c>
      <c r="C4916" t="s">
        <v>11440</v>
      </c>
      <c r="D4916" s="11">
        <v>46217.891203703701</v>
      </c>
      <c r="E4916" t="s">
        <v>11441</v>
      </c>
      <c r="F4916" t="s">
        <v>6353</v>
      </c>
      <c r="G4916" t="s">
        <v>11446</v>
      </c>
      <c r="H4916" t="s">
        <v>6378</v>
      </c>
      <c r="I4916" t="s">
        <v>65</v>
      </c>
      <c r="J4916" t="s">
        <v>636</v>
      </c>
      <c r="K4916" t="s">
        <v>11443</v>
      </c>
      <c r="L4916" t="s">
        <v>11369</v>
      </c>
      <c r="M4916" t="s">
        <v>11444</v>
      </c>
      <c r="N4916" t="s">
        <v>7001</v>
      </c>
      <c r="O4916" t="s">
        <v>7007</v>
      </c>
      <c r="P4916">
        <v>9737000</v>
      </c>
      <c r="Q4916" t="s">
        <v>6778</v>
      </c>
      <c r="R4916" t="s">
        <v>7311</v>
      </c>
      <c r="S4916" s="12"/>
      <c r="T4916" s="13"/>
      <c r="U4916" t="s">
        <v>7560</v>
      </c>
    </row>
    <row r="4917" spans="1:21" x14ac:dyDescent="0.25">
      <c r="A4917" t="s">
        <v>6637</v>
      </c>
      <c r="B4917" s="12">
        <v>261149</v>
      </c>
      <c r="C4917" t="s">
        <v>11440</v>
      </c>
      <c r="D4917" s="11">
        <v>46217.891203703701</v>
      </c>
      <c r="E4917" t="s">
        <v>11441</v>
      </c>
      <c r="F4917" t="s">
        <v>6353</v>
      </c>
      <c r="G4917" t="s">
        <v>11367</v>
      </c>
      <c r="H4917" t="s">
        <v>6378</v>
      </c>
      <c r="I4917" t="s">
        <v>65</v>
      </c>
      <c r="J4917" t="s">
        <v>636</v>
      </c>
      <c r="K4917" t="s">
        <v>11443</v>
      </c>
      <c r="L4917" t="s">
        <v>11369</v>
      </c>
      <c r="M4917" t="s">
        <v>11444</v>
      </c>
      <c r="N4917" t="s">
        <v>7001</v>
      </c>
      <c r="O4917" t="s">
        <v>7007</v>
      </c>
      <c r="P4917">
        <v>9737000</v>
      </c>
      <c r="Q4917" t="s">
        <v>6778</v>
      </c>
      <c r="R4917" t="s">
        <v>7311</v>
      </c>
      <c r="S4917" s="12"/>
      <c r="T4917" s="13"/>
      <c r="U4917" t="s">
        <v>7560</v>
      </c>
    </row>
    <row r="4918" spans="1:21" x14ac:dyDescent="0.25">
      <c r="A4918" t="s">
        <v>6619</v>
      </c>
      <c r="B4918" s="12">
        <v>302904</v>
      </c>
      <c r="C4918" t="s">
        <v>11436</v>
      </c>
      <c r="D4918" s="11">
        <v>46218.451944444401</v>
      </c>
      <c r="E4918" t="s">
        <v>11437</v>
      </c>
      <c r="F4918" t="s">
        <v>6353</v>
      </c>
      <c r="G4918" t="s">
        <v>11351</v>
      </c>
      <c r="H4918" t="s">
        <v>6378</v>
      </c>
      <c r="I4918" t="s">
        <v>55</v>
      </c>
      <c r="J4918" t="s">
        <v>44</v>
      </c>
      <c r="K4918" t="s">
        <v>11438</v>
      </c>
      <c r="L4918" t="s">
        <v>11353</v>
      </c>
      <c r="M4918" t="s">
        <v>11439</v>
      </c>
      <c r="N4918" t="s">
        <v>7001</v>
      </c>
      <c r="O4918" t="s">
        <v>7002</v>
      </c>
      <c r="P4918">
        <v>15757000</v>
      </c>
      <c r="Q4918" t="s">
        <v>6893</v>
      </c>
      <c r="R4918" t="s">
        <v>7109</v>
      </c>
      <c r="S4918" s="12"/>
      <c r="T4918" s="13"/>
      <c r="U4918" t="s">
        <v>9139</v>
      </c>
    </row>
    <row r="4919" spans="1:21" x14ac:dyDescent="0.25">
      <c r="A4919" t="s">
        <v>6619</v>
      </c>
      <c r="B4919" s="12">
        <v>302904</v>
      </c>
      <c r="C4919" t="s">
        <v>11436</v>
      </c>
      <c r="D4919" s="11">
        <v>46218.451944444401</v>
      </c>
      <c r="E4919" t="s">
        <v>11437</v>
      </c>
      <c r="F4919" t="s">
        <v>6353</v>
      </c>
      <c r="G4919" t="s">
        <v>11355</v>
      </c>
      <c r="H4919" t="s">
        <v>6378</v>
      </c>
      <c r="I4919" t="s">
        <v>55</v>
      </c>
      <c r="J4919" t="s">
        <v>44</v>
      </c>
      <c r="K4919" t="s">
        <v>11438</v>
      </c>
      <c r="L4919" t="s">
        <v>11353</v>
      </c>
      <c r="M4919" t="s">
        <v>11439</v>
      </c>
      <c r="N4919" t="s">
        <v>7001</v>
      </c>
      <c r="O4919" t="s">
        <v>7002</v>
      </c>
      <c r="P4919">
        <v>15757000</v>
      </c>
      <c r="Q4919" t="s">
        <v>6893</v>
      </c>
      <c r="R4919" t="s">
        <v>7109</v>
      </c>
      <c r="S4919" s="12"/>
      <c r="T4919" s="13"/>
      <c r="U4919" t="s">
        <v>9139</v>
      </c>
    </row>
    <row r="4920" spans="1:21" x14ac:dyDescent="0.25">
      <c r="A4920" t="s">
        <v>6637</v>
      </c>
      <c r="B4920" s="12">
        <v>303149</v>
      </c>
      <c r="C4920" t="s">
        <v>11447</v>
      </c>
      <c r="D4920" s="11">
        <v>46218.722569444399</v>
      </c>
      <c r="E4920" t="s">
        <v>11448</v>
      </c>
      <c r="F4920" t="s">
        <v>6353</v>
      </c>
      <c r="G4920" t="s">
        <v>11355</v>
      </c>
      <c r="H4920" t="s">
        <v>6378</v>
      </c>
      <c r="I4920" t="s">
        <v>65</v>
      </c>
      <c r="J4920" t="s">
        <v>57</v>
      </c>
      <c r="K4920" t="s">
        <v>11449</v>
      </c>
      <c r="L4920" t="s">
        <v>11353</v>
      </c>
      <c r="M4920" t="s">
        <v>11450</v>
      </c>
      <c r="N4920" t="s">
        <v>7001</v>
      </c>
      <c r="O4920" t="s">
        <v>7007</v>
      </c>
      <c r="P4920">
        <v>7469000</v>
      </c>
      <c r="Q4920" t="s">
        <v>6636</v>
      </c>
      <c r="R4920" t="s">
        <v>6636</v>
      </c>
      <c r="S4920" s="12"/>
      <c r="T4920" s="13"/>
      <c r="U4920" t="s">
        <v>9139</v>
      </c>
    </row>
    <row r="4921" spans="1:21" x14ac:dyDescent="0.25">
      <c r="A4921" t="s">
        <v>6619</v>
      </c>
      <c r="B4921" s="12">
        <v>303149</v>
      </c>
      <c r="C4921" t="s">
        <v>11447</v>
      </c>
      <c r="D4921" s="11">
        <v>46218.836909722202</v>
      </c>
      <c r="E4921" t="s">
        <v>11448</v>
      </c>
      <c r="F4921" t="s">
        <v>6353</v>
      </c>
      <c r="G4921" t="s">
        <v>11355</v>
      </c>
      <c r="H4921" t="s">
        <v>6378</v>
      </c>
      <c r="I4921" t="s">
        <v>65</v>
      </c>
      <c r="J4921" t="s">
        <v>57</v>
      </c>
      <c r="K4921" t="s">
        <v>11449</v>
      </c>
      <c r="L4921" t="s">
        <v>11353</v>
      </c>
      <c r="M4921" t="s">
        <v>11450</v>
      </c>
      <c r="N4921" t="s">
        <v>7001</v>
      </c>
      <c r="O4921" t="s">
        <v>7007</v>
      </c>
      <c r="P4921">
        <v>7469000</v>
      </c>
      <c r="Q4921" t="s">
        <v>6636</v>
      </c>
      <c r="R4921" t="s">
        <v>6636</v>
      </c>
      <c r="S4921" s="12"/>
      <c r="T4921" s="13"/>
      <c r="U4921" t="s">
        <v>9139</v>
      </c>
    </row>
    <row r="4922" spans="1:21" x14ac:dyDescent="0.25">
      <c r="A4922" t="s">
        <v>6637</v>
      </c>
      <c r="B4922" s="12">
        <v>329664</v>
      </c>
      <c r="C4922" t="s">
        <v>11451</v>
      </c>
      <c r="D4922" s="11">
        <v>46176.645601851902</v>
      </c>
      <c r="E4922" t="s">
        <v>11452</v>
      </c>
      <c r="F4922" t="s">
        <v>6353</v>
      </c>
      <c r="G4922" t="s">
        <v>11453</v>
      </c>
      <c r="H4922" t="s">
        <v>6362</v>
      </c>
      <c r="I4922" t="s">
        <v>65</v>
      </c>
      <c r="J4922" t="s">
        <v>219</v>
      </c>
      <c r="K4922" t="s">
        <v>11454</v>
      </c>
      <c r="L4922" t="s">
        <v>11455</v>
      </c>
      <c r="M4922" t="s">
        <v>11456</v>
      </c>
      <c r="N4922" t="s">
        <v>7001</v>
      </c>
      <c r="O4922" t="s">
        <v>7062</v>
      </c>
      <c r="P4922">
        <v>13256000</v>
      </c>
      <c r="Q4922" t="s">
        <v>6636</v>
      </c>
      <c r="R4922" t="s">
        <v>6636</v>
      </c>
      <c r="S4922" s="12"/>
      <c r="T4922" s="13"/>
      <c r="U4922" t="s">
        <v>8855</v>
      </c>
    </row>
    <row r="4923" spans="1:21" x14ac:dyDescent="0.25">
      <c r="A4923" t="s">
        <v>6637</v>
      </c>
      <c r="B4923" s="12">
        <v>329664</v>
      </c>
      <c r="C4923" t="s">
        <v>11451</v>
      </c>
      <c r="D4923" s="11">
        <v>46176.645601851902</v>
      </c>
      <c r="E4923" t="s">
        <v>11452</v>
      </c>
      <c r="F4923" t="s">
        <v>6353</v>
      </c>
      <c r="G4923" t="s">
        <v>11457</v>
      </c>
      <c r="H4923" t="s">
        <v>6362</v>
      </c>
      <c r="I4923" t="s">
        <v>65</v>
      </c>
      <c r="J4923" t="s">
        <v>219</v>
      </c>
      <c r="K4923" t="s">
        <v>11454</v>
      </c>
      <c r="L4923" t="s">
        <v>11455</v>
      </c>
      <c r="M4923" t="s">
        <v>11456</v>
      </c>
      <c r="N4923" t="s">
        <v>7001</v>
      </c>
      <c r="O4923" t="s">
        <v>7062</v>
      </c>
      <c r="P4923">
        <v>13256000</v>
      </c>
      <c r="Q4923" t="s">
        <v>6636</v>
      </c>
      <c r="R4923" t="s">
        <v>6636</v>
      </c>
      <c r="S4923" s="12"/>
      <c r="T4923" s="13"/>
      <c r="U4923" t="s">
        <v>8855</v>
      </c>
    </row>
    <row r="4924" spans="1:21" x14ac:dyDescent="0.25">
      <c r="A4924" t="s">
        <v>6637</v>
      </c>
      <c r="B4924" s="12">
        <v>329664</v>
      </c>
      <c r="C4924" t="s">
        <v>11451</v>
      </c>
      <c r="D4924" s="11">
        <v>46176.645601851902</v>
      </c>
      <c r="E4924" t="s">
        <v>11452</v>
      </c>
      <c r="F4924" t="s">
        <v>6353</v>
      </c>
      <c r="G4924" t="s">
        <v>11458</v>
      </c>
      <c r="H4924" t="s">
        <v>6362</v>
      </c>
      <c r="I4924" t="s">
        <v>65</v>
      </c>
      <c r="J4924" t="s">
        <v>219</v>
      </c>
      <c r="K4924" t="s">
        <v>11454</v>
      </c>
      <c r="L4924" t="s">
        <v>11455</v>
      </c>
      <c r="M4924" t="s">
        <v>11456</v>
      </c>
      <c r="N4924" t="s">
        <v>7001</v>
      </c>
      <c r="O4924" t="s">
        <v>7062</v>
      </c>
      <c r="P4924">
        <v>13256000</v>
      </c>
      <c r="Q4924" t="s">
        <v>6636</v>
      </c>
      <c r="R4924" t="s">
        <v>6636</v>
      </c>
      <c r="S4924" s="12"/>
      <c r="T4924" s="13"/>
      <c r="U4924" t="s">
        <v>8855</v>
      </c>
    </row>
    <row r="4925" spans="1:21" x14ac:dyDescent="0.25">
      <c r="A4925" t="s">
        <v>6619</v>
      </c>
      <c r="B4925" s="12">
        <v>329664</v>
      </c>
      <c r="C4925" t="s">
        <v>11451</v>
      </c>
      <c r="D4925" s="11">
        <v>46177.580069444397</v>
      </c>
      <c r="E4925" t="s">
        <v>11452</v>
      </c>
      <c r="F4925" t="s">
        <v>6353</v>
      </c>
      <c r="G4925" t="s">
        <v>11453</v>
      </c>
      <c r="H4925" t="s">
        <v>6362</v>
      </c>
      <c r="I4925" t="s">
        <v>65</v>
      </c>
      <c r="J4925" t="s">
        <v>219</v>
      </c>
      <c r="K4925" t="s">
        <v>11454</v>
      </c>
      <c r="L4925" t="s">
        <v>11455</v>
      </c>
      <c r="M4925" t="s">
        <v>11456</v>
      </c>
      <c r="N4925" t="s">
        <v>7001</v>
      </c>
      <c r="O4925" t="s">
        <v>7062</v>
      </c>
      <c r="P4925">
        <v>13256000</v>
      </c>
      <c r="Q4925" t="s">
        <v>6636</v>
      </c>
      <c r="R4925" t="s">
        <v>6636</v>
      </c>
      <c r="S4925" s="12"/>
      <c r="T4925" s="13"/>
      <c r="U4925" t="s">
        <v>8855</v>
      </c>
    </row>
    <row r="4926" spans="1:21" x14ac:dyDescent="0.25">
      <c r="A4926" t="s">
        <v>6619</v>
      </c>
      <c r="B4926" s="12">
        <v>329664</v>
      </c>
      <c r="C4926" t="s">
        <v>11451</v>
      </c>
      <c r="D4926" s="11">
        <v>46177.580069444397</v>
      </c>
      <c r="E4926" t="s">
        <v>11452</v>
      </c>
      <c r="F4926" t="s">
        <v>6353</v>
      </c>
      <c r="G4926" t="s">
        <v>11457</v>
      </c>
      <c r="H4926" t="s">
        <v>6362</v>
      </c>
      <c r="I4926" t="s">
        <v>65</v>
      </c>
      <c r="J4926" t="s">
        <v>219</v>
      </c>
      <c r="K4926" t="s">
        <v>11454</v>
      </c>
      <c r="L4926" t="s">
        <v>11455</v>
      </c>
      <c r="M4926" t="s">
        <v>11456</v>
      </c>
      <c r="N4926" t="s">
        <v>7001</v>
      </c>
      <c r="O4926" t="s">
        <v>7062</v>
      </c>
      <c r="P4926">
        <v>13256000</v>
      </c>
      <c r="Q4926" t="s">
        <v>6636</v>
      </c>
      <c r="R4926" t="s">
        <v>6636</v>
      </c>
      <c r="S4926" s="12"/>
      <c r="T4926" s="13"/>
      <c r="U4926" t="s">
        <v>8855</v>
      </c>
    </row>
    <row r="4927" spans="1:21" x14ac:dyDescent="0.25">
      <c r="A4927" t="s">
        <v>6619</v>
      </c>
      <c r="B4927" s="12">
        <v>329664</v>
      </c>
      <c r="C4927" t="s">
        <v>11451</v>
      </c>
      <c r="D4927" s="11">
        <v>46177.580069444397</v>
      </c>
      <c r="E4927" t="s">
        <v>11452</v>
      </c>
      <c r="F4927" t="s">
        <v>6353</v>
      </c>
      <c r="G4927" t="s">
        <v>11458</v>
      </c>
      <c r="H4927" t="s">
        <v>6362</v>
      </c>
      <c r="I4927" t="s">
        <v>65</v>
      </c>
      <c r="J4927" t="s">
        <v>219</v>
      </c>
      <c r="K4927" t="s">
        <v>11454</v>
      </c>
      <c r="L4927" t="s">
        <v>11455</v>
      </c>
      <c r="M4927" t="s">
        <v>11456</v>
      </c>
      <c r="N4927" t="s">
        <v>7001</v>
      </c>
      <c r="O4927" t="s">
        <v>7062</v>
      </c>
      <c r="P4927">
        <v>13256000</v>
      </c>
      <c r="Q4927" t="s">
        <v>6636</v>
      </c>
      <c r="R4927" t="s">
        <v>6636</v>
      </c>
      <c r="S4927" s="12"/>
      <c r="T4927" s="13"/>
      <c r="U4927" t="s">
        <v>8855</v>
      </c>
    </row>
    <row r="4928" spans="1:21" x14ac:dyDescent="0.25">
      <c r="A4928" t="s">
        <v>6637</v>
      </c>
      <c r="B4928" s="12">
        <v>329856</v>
      </c>
      <c r="C4928" t="s">
        <v>11459</v>
      </c>
      <c r="D4928" s="11">
        <v>46178.304861111101</v>
      </c>
      <c r="E4928" t="s">
        <v>11460</v>
      </c>
      <c r="F4928" t="s">
        <v>6353</v>
      </c>
      <c r="G4928" t="s">
        <v>11453</v>
      </c>
      <c r="H4928" t="s">
        <v>6362</v>
      </c>
      <c r="I4928" t="s">
        <v>6636</v>
      </c>
      <c r="J4928" t="s">
        <v>6636</v>
      </c>
      <c r="K4928" t="s">
        <v>11461</v>
      </c>
      <c r="L4928" t="s">
        <v>11462</v>
      </c>
      <c r="M4928" t="s">
        <v>11463</v>
      </c>
      <c r="N4928" t="s">
        <v>7001</v>
      </c>
      <c r="O4928" t="s">
        <v>7002</v>
      </c>
      <c r="P4928">
        <v>13048000</v>
      </c>
      <c r="Q4928" t="s">
        <v>6636</v>
      </c>
      <c r="R4928" t="s">
        <v>6636</v>
      </c>
      <c r="S4928" s="12"/>
      <c r="T4928" s="13"/>
      <c r="U4928" t="s">
        <v>7321</v>
      </c>
    </row>
    <row r="4929" spans="1:21" x14ac:dyDescent="0.25">
      <c r="A4929" t="s">
        <v>6637</v>
      </c>
      <c r="B4929" s="12">
        <v>329856</v>
      </c>
      <c r="C4929" t="s">
        <v>11459</v>
      </c>
      <c r="D4929" s="11">
        <v>46178.304861111101</v>
      </c>
      <c r="E4929" t="s">
        <v>11460</v>
      </c>
      <c r="F4929" t="s">
        <v>6353</v>
      </c>
      <c r="G4929" t="s">
        <v>11464</v>
      </c>
      <c r="H4929" t="s">
        <v>6362</v>
      </c>
      <c r="I4929" t="s">
        <v>6636</v>
      </c>
      <c r="J4929" t="s">
        <v>6636</v>
      </c>
      <c r="K4929" t="s">
        <v>11461</v>
      </c>
      <c r="L4929" t="s">
        <v>11462</v>
      </c>
      <c r="M4929" t="s">
        <v>11463</v>
      </c>
      <c r="N4929" t="s">
        <v>7001</v>
      </c>
      <c r="O4929" t="s">
        <v>7002</v>
      </c>
      <c r="P4929">
        <v>13048000</v>
      </c>
      <c r="Q4929" t="s">
        <v>6636</v>
      </c>
      <c r="R4929" t="s">
        <v>6636</v>
      </c>
      <c r="S4929" s="12"/>
      <c r="T4929" s="13"/>
      <c r="U4929" t="s">
        <v>7321</v>
      </c>
    </row>
    <row r="4930" spans="1:21" x14ac:dyDescent="0.25">
      <c r="A4930" t="s">
        <v>6619</v>
      </c>
      <c r="B4930" s="12">
        <v>329856</v>
      </c>
      <c r="C4930" t="s">
        <v>11459</v>
      </c>
      <c r="D4930" s="11">
        <v>46178.424826388902</v>
      </c>
      <c r="E4930" t="s">
        <v>11460</v>
      </c>
      <c r="F4930" t="s">
        <v>6353</v>
      </c>
      <c r="G4930" t="s">
        <v>11453</v>
      </c>
      <c r="H4930" t="s">
        <v>6362</v>
      </c>
      <c r="I4930" t="s">
        <v>6636</v>
      </c>
      <c r="J4930" t="s">
        <v>6636</v>
      </c>
      <c r="K4930" t="s">
        <v>11461</v>
      </c>
      <c r="L4930" t="s">
        <v>11462</v>
      </c>
      <c r="M4930" t="s">
        <v>11463</v>
      </c>
      <c r="N4930" t="s">
        <v>7001</v>
      </c>
      <c r="O4930" t="s">
        <v>7002</v>
      </c>
      <c r="P4930">
        <v>13048000</v>
      </c>
      <c r="Q4930" t="s">
        <v>6636</v>
      </c>
      <c r="R4930" t="s">
        <v>6636</v>
      </c>
      <c r="S4930" s="12"/>
      <c r="T4930" s="13"/>
      <c r="U4930" t="s">
        <v>7321</v>
      </c>
    </row>
    <row r="4931" spans="1:21" x14ac:dyDescent="0.25">
      <c r="A4931" t="s">
        <v>6619</v>
      </c>
      <c r="B4931" s="12">
        <v>329856</v>
      </c>
      <c r="C4931" t="s">
        <v>11459</v>
      </c>
      <c r="D4931" s="11">
        <v>46178.424826388902</v>
      </c>
      <c r="E4931" t="s">
        <v>11460</v>
      </c>
      <c r="F4931" t="s">
        <v>6353</v>
      </c>
      <c r="G4931" t="s">
        <v>11464</v>
      </c>
      <c r="H4931" t="s">
        <v>6362</v>
      </c>
      <c r="I4931" t="s">
        <v>6636</v>
      </c>
      <c r="J4931" t="s">
        <v>6636</v>
      </c>
      <c r="K4931" t="s">
        <v>11461</v>
      </c>
      <c r="L4931" t="s">
        <v>11462</v>
      </c>
      <c r="M4931" t="s">
        <v>11463</v>
      </c>
      <c r="N4931" t="s">
        <v>7001</v>
      </c>
      <c r="O4931" t="s">
        <v>7002</v>
      </c>
      <c r="P4931">
        <v>13048000</v>
      </c>
      <c r="Q4931" t="s">
        <v>6636</v>
      </c>
      <c r="R4931" t="s">
        <v>6636</v>
      </c>
      <c r="S4931" s="12"/>
      <c r="T4931" s="13"/>
      <c r="U4931" t="s">
        <v>7321</v>
      </c>
    </row>
    <row r="4932" spans="1:21" x14ac:dyDescent="0.25">
      <c r="A4932" t="s">
        <v>6619</v>
      </c>
      <c r="B4932" s="12">
        <v>330264</v>
      </c>
      <c r="C4932" t="s">
        <v>11465</v>
      </c>
      <c r="D4932" s="11">
        <v>46179.557442129597</v>
      </c>
      <c r="E4932" t="s">
        <v>11466</v>
      </c>
      <c r="F4932" t="s">
        <v>6353</v>
      </c>
      <c r="G4932" t="s">
        <v>11453</v>
      </c>
      <c r="H4932" t="s">
        <v>6362</v>
      </c>
      <c r="I4932" t="s">
        <v>65</v>
      </c>
      <c r="J4932" t="s">
        <v>67</v>
      </c>
      <c r="K4932" t="s">
        <v>11467</v>
      </c>
      <c r="L4932" t="s">
        <v>11455</v>
      </c>
      <c r="M4932" t="s">
        <v>11468</v>
      </c>
      <c r="N4932" t="s">
        <v>7001</v>
      </c>
      <c r="O4932" t="s">
        <v>7176</v>
      </c>
      <c r="P4932">
        <v>15736000</v>
      </c>
      <c r="Q4932" t="s">
        <v>6893</v>
      </c>
      <c r="R4932" t="s">
        <v>7109</v>
      </c>
      <c r="S4932" s="12"/>
      <c r="T4932" s="13"/>
      <c r="U4932" t="s">
        <v>6636</v>
      </c>
    </row>
    <row r="4933" spans="1:21" x14ac:dyDescent="0.25">
      <c r="A4933" t="s">
        <v>6619</v>
      </c>
      <c r="B4933" s="12">
        <v>330264</v>
      </c>
      <c r="C4933" t="s">
        <v>11465</v>
      </c>
      <c r="D4933" s="11">
        <v>46179.557442129597</v>
      </c>
      <c r="E4933" t="s">
        <v>11466</v>
      </c>
      <c r="F4933" t="s">
        <v>6353</v>
      </c>
      <c r="G4933" t="s">
        <v>11457</v>
      </c>
      <c r="H4933" t="s">
        <v>6362</v>
      </c>
      <c r="I4933" t="s">
        <v>65</v>
      </c>
      <c r="J4933" t="s">
        <v>67</v>
      </c>
      <c r="K4933" t="s">
        <v>11467</v>
      </c>
      <c r="L4933" t="s">
        <v>11455</v>
      </c>
      <c r="M4933" t="s">
        <v>11468</v>
      </c>
      <c r="N4933" t="s">
        <v>7001</v>
      </c>
      <c r="O4933" t="s">
        <v>7176</v>
      </c>
      <c r="P4933">
        <v>15736000</v>
      </c>
      <c r="Q4933" t="s">
        <v>6893</v>
      </c>
      <c r="R4933" t="s">
        <v>7109</v>
      </c>
      <c r="S4933" s="12"/>
      <c r="T4933" s="13"/>
      <c r="U4933" t="s">
        <v>6636</v>
      </c>
    </row>
    <row r="4934" spans="1:21" x14ac:dyDescent="0.25">
      <c r="A4934" t="s">
        <v>6619</v>
      </c>
      <c r="B4934" s="12">
        <v>330264</v>
      </c>
      <c r="C4934" t="s">
        <v>11465</v>
      </c>
      <c r="D4934" s="11">
        <v>46179.557442129597</v>
      </c>
      <c r="E4934" t="s">
        <v>11466</v>
      </c>
      <c r="F4934" t="s">
        <v>6353</v>
      </c>
      <c r="G4934" t="s">
        <v>11458</v>
      </c>
      <c r="H4934" t="s">
        <v>6362</v>
      </c>
      <c r="I4934" t="s">
        <v>65</v>
      </c>
      <c r="J4934" t="s">
        <v>67</v>
      </c>
      <c r="K4934" t="s">
        <v>11467</v>
      </c>
      <c r="L4934" t="s">
        <v>11455</v>
      </c>
      <c r="M4934" t="s">
        <v>11468</v>
      </c>
      <c r="N4934" t="s">
        <v>7001</v>
      </c>
      <c r="O4934" t="s">
        <v>7176</v>
      </c>
      <c r="P4934">
        <v>15736000</v>
      </c>
      <c r="Q4934" t="s">
        <v>6893</v>
      </c>
      <c r="R4934" t="s">
        <v>7109</v>
      </c>
      <c r="S4934" s="12"/>
      <c r="T4934" s="13"/>
      <c r="U4934" t="s">
        <v>6636</v>
      </c>
    </row>
    <row r="4935" spans="1:21" x14ac:dyDescent="0.25">
      <c r="A4935" t="s">
        <v>6637</v>
      </c>
      <c r="B4935" s="12">
        <v>332408</v>
      </c>
      <c r="C4935" t="s">
        <v>11469</v>
      </c>
      <c r="D4935" s="11">
        <v>46184.577650462998</v>
      </c>
      <c r="E4935" t="s">
        <v>11470</v>
      </c>
      <c r="F4935" t="s">
        <v>6353</v>
      </c>
      <c r="G4935" t="s">
        <v>11453</v>
      </c>
      <c r="H4935" t="s">
        <v>6362</v>
      </c>
      <c r="I4935" t="s">
        <v>55</v>
      </c>
      <c r="J4935" t="s">
        <v>6803</v>
      </c>
      <c r="K4935" t="s">
        <v>11471</v>
      </c>
      <c r="L4935" t="s">
        <v>11472</v>
      </c>
      <c r="M4935" t="s">
        <v>11473</v>
      </c>
      <c r="N4935" t="s">
        <v>7001</v>
      </c>
      <c r="O4935" t="s">
        <v>7002</v>
      </c>
      <c r="P4935">
        <v>12648000</v>
      </c>
      <c r="Q4935" t="s">
        <v>6636</v>
      </c>
      <c r="R4935" t="s">
        <v>6636</v>
      </c>
      <c r="S4935" s="12"/>
      <c r="T4935" s="13"/>
      <c r="U4935" t="s">
        <v>11474</v>
      </c>
    </row>
    <row r="4936" spans="1:21" x14ac:dyDescent="0.25">
      <c r="A4936" t="s">
        <v>6637</v>
      </c>
      <c r="B4936" s="12">
        <v>332408</v>
      </c>
      <c r="C4936" t="s">
        <v>11469</v>
      </c>
      <c r="D4936" s="11">
        <v>46184.577650462998</v>
      </c>
      <c r="E4936" t="s">
        <v>11470</v>
      </c>
      <c r="F4936" t="s">
        <v>6353</v>
      </c>
      <c r="G4936" t="s">
        <v>11475</v>
      </c>
      <c r="H4936" t="s">
        <v>6362</v>
      </c>
      <c r="I4936" t="s">
        <v>55</v>
      </c>
      <c r="J4936" t="s">
        <v>6803</v>
      </c>
      <c r="K4936" t="s">
        <v>11471</v>
      </c>
      <c r="L4936" t="s">
        <v>11472</v>
      </c>
      <c r="M4936" t="s">
        <v>11473</v>
      </c>
      <c r="N4936" t="s">
        <v>7001</v>
      </c>
      <c r="O4936" t="s">
        <v>7002</v>
      </c>
      <c r="P4936">
        <v>12648000</v>
      </c>
      <c r="Q4936" t="s">
        <v>6636</v>
      </c>
      <c r="R4936" t="s">
        <v>6636</v>
      </c>
      <c r="S4936" s="12"/>
      <c r="T4936" s="13"/>
      <c r="U4936" t="s">
        <v>11474</v>
      </c>
    </row>
    <row r="4937" spans="1:21" x14ac:dyDescent="0.25">
      <c r="A4937" t="s">
        <v>6637</v>
      </c>
      <c r="B4937" s="12">
        <v>332408</v>
      </c>
      <c r="C4937" t="s">
        <v>11469</v>
      </c>
      <c r="D4937" s="11">
        <v>46184.577650462998</v>
      </c>
      <c r="E4937" t="s">
        <v>11470</v>
      </c>
      <c r="F4937" t="s">
        <v>6353</v>
      </c>
      <c r="G4937" t="s">
        <v>11476</v>
      </c>
      <c r="H4937" t="s">
        <v>6362</v>
      </c>
      <c r="I4937" t="s">
        <v>55</v>
      </c>
      <c r="J4937" t="s">
        <v>6803</v>
      </c>
      <c r="K4937" t="s">
        <v>11471</v>
      </c>
      <c r="L4937" t="s">
        <v>11472</v>
      </c>
      <c r="M4937" t="s">
        <v>11473</v>
      </c>
      <c r="N4937" t="s">
        <v>7001</v>
      </c>
      <c r="O4937" t="s">
        <v>7002</v>
      </c>
      <c r="P4937">
        <v>12648000</v>
      </c>
      <c r="Q4937" t="s">
        <v>6636</v>
      </c>
      <c r="R4937" t="s">
        <v>6636</v>
      </c>
      <c r="S4937" s="12"/>
      <c r="T4937" s="13"/>
      <c r="U4937" t="s">
        <v>11474</v>
      </c>
    </row>
    <row r="4938" spans="1:21" x14ac:dyDescent="0.25">
      <c r="A4938" t="s">
        <v>6619</v>
      </c>
      <c r="B4938" s="12">
        <v>332408</v>
      </c>
      <c r="C4938" t="s">
        <v>11469</v>
      </c>
      <c r="D4938" s="11">
        <v>46184.638449074097</v>
      </c>
      <c r="E4938" t="s">
        <v>11470</v>
      </c>
      <c r="F4938" t="s">
        <v>6353</v>
      </c>
      <c r="G4938" t="s">
        <v>11453</v>
      </c>
      <c r="H4938" t="s">
        <v>6362</v>
      </c>
      <c r="I4938" t="s">
        <v>55</v>
      </c>
      <c r="J4938" t="s">
        <v>6803</v>
      </c>
      <c r="K4938" t="s">
        <v>11471</v>
      </c>
      <c r="L4938" t="s">
        <v>11472</v>
      </c>
      <c r="M4938" t="s">
        <v>11473</v>
      </c>
      <c r="N4938" t="s">
        <v>7001</v>
      </c>
      <c r="O4938" t="s">
        <v>7002</v>
      </c>
      <c r="P4938">
        <v>12648000</v>
      </c>
      <c r="Q4938" t="s">
        <v>6636</v>
      </c>
      <c r="R4938" t="s">
        <v>6636</v>
      </c>
      <c r="S4938" s="12"/>
      <c r="T4938" s="13"/>
      <c r="U4938" t="s">
        <v>11474</v>
      </c>
    </row>
    <row r="4939" spans="1:21" x14ac:dyDescent="0.25">
      <c r="A4939" t="s">
        <v>6619</v>
      </c>
      <c r="B4939" s="12">
        <v>332408</v>
      </c>
      <c r="C4939" t="s">
        <v>11469</v>
      </c>
      <c r="D4939" s="11">
        <v>46184.638449074097</v>
      </c>
      <c r="E4939" t="s">
        <v>11470</v>
      </c>
      <c r="F4939" t="s">
        <v>6353</v>
      </c>
      <c r="G4939" t="s">
        <v>11475</v>
      </c>
      <c r="H4939" t="s">
        <v>6362</v>
      </c>
      <c r="I4939" t="s">
        <v>55</v>
      </c>
      <c r="J4939" t="s">
        <v>6803</v>
      </c>
      <c r="K4939" t="s">
        <v>11471</v>
      </c>
      <c r="L4939" t="s">
        <v>11472</v>
      </c>
      <c r="M4939" t="s">
        <v>11473</v>
      </c>
      <c r="N4939" t="s">
        <v>7001</v>
      </c>
      <c r="O4939" t="s">
        <v>7002</v>
      </c>
      <c r="P4939">
        <v>12648000</v>
      </c>
      <c r="Q4939" t="s">
        <v>6636</v>
      </c>
      <c r="R4939" t="s">
        <v>6636</v>
      </c>
      <c r="S4939" s="12"/>
      <c r="T4939" s="13"/>
      <c r="U4939" t="s">
        <v>11474</v>
      </c>
    </row>
    <row r="4940" spans="1:21" x14ac:dyDescent="0.25">
      <c r="A4940" t="s">
        <v>6619</v>
      </c>
      <c r="B4940" s="12">
        <v>332408</v>
      </c>
      <c r="C4940" t="s">
        <v>11469</v>
      </c>
      <c r="D4940" s="11">
        <v>46184.638449074097</v>
      </c>
      <c r="E4940" t="s">
        <v>11470</v>
      </c>
      <c r="F4940" t="s">
        <v>6353</v>
      </c>
      <c r="G4940" t="s">
        <v>11476</v>
      </c>
      <c r="H4940" t="s">
        <v>6362</v>
      </c>
      <c r="I4940" t="s">
        <v>55</v>
      </c>
      <c r="J4940" t="s">
        <v>6803</v>
      </c>
      <c r="K4940" t="s">
        <v>11471</v>
      </c>
      <c r="L4940" t="s">
        <v>11472</v>
      </c>
      <c r="M4940" t="s">
        <v>11473</v>
      </c>
      <c r="N4940" t="s">
        <v>7001</v>
      </c>
      <c r="O4940" t="s">
        <v>7002</v>
      </c>
      <c r="P4940">
        <v>12648000</v>
      </c>
      <c r="Q4940" t="s">
        <v>6636</v>
      </c>
      <c r="R4940" t="s">
        <v>6636</v>
      </c>
      <c r="S4940" s="12"/>
      <c r="T4940" s="13"/>
      <c r="U4940" t="s">
        <v>11474</v>
      </c>
    </row>
    <row r="4941" spans="1:21" x14ac:dyDescent="0.25">
      <c r="A4941" t="s">
        <v>6637</v>
      </c>
      <c r="B4941" s="12">
        <v>332792</v>
      </c>
      <c r="C4941" t="s">
        <v>11477</v>
      </c>
      <c r="D4941" s="11">
        <v>46185.510601851798</v>
      </c>
      <c r="E4941" t="s">
        <v>11478</v>
      </c>
      <c r="F4941" t="s">
        <v>6353</v>
      </c>
      <c r="G4941" t="s">
        <v>11453</v>
      </c>
      <c r="H4941" t="s">
        <v>6362</v>
      </c>
      <c r="I4941" t="s">
        <v>55</v>
      </c>
      <c r="J4941" t="s">
        <v>372</v>
      </c>
      <c r="K4941" t="s">
        <v>11479</v>
      </c>
      <c r="L4941" t="s">
        <v>11480</v>
      </c>
      <c r="M4941" t="s">
        <v>11481</v>
      </c>
      <c r="N4941" t="s">
        <v>7001</v>
      </c>
      <c r="O4941" t="s">
        <v>7176</v>
      </c>
      <c r="P4941">
        <v>13256000</v>
      </c>
      <c r="Q4941" t="s">
        <v>6636</v>
      </c>
      <c r="R4941" t="s">
        <v>6636</v>
      </c>
      <c r="S4941" s="12"/>
      <c r="T4941" s="13"/>
      <c r="U4941" t="s">
        <v>10498</v>
      </c>
    </row>
    <row r="4942" spans="1:21" x14ac:dyDescent="0.25">
      <c r="A4942" t="s">
        <v>6637</v>
      </c>
      <c r="B4942" s="12">
        <v>332792</v>
      </c>
      <c r="C4942" t="s">
        <v>11477</v>
      </c>
      <c r="D4942" s="11">
        <v>46185.510601851798</v>
      </c>
      <c r="E4942" t="s">
        <v>11478</v>
      </c>
      <c r="F4942" t="s">
        <v>6353</v>
      </c>
      <c r="G4942" t="s">
        <v>11482</v>
      </c>
      <c r="H4942" t="s">
        <v>6362</v>
      </c>
      <c r="I4942" t="s">
        <v>55</v>
      </c>
      <c r="J4942" t="s">
        <v>372</v>
      </c>
      <c r="K4942" t="s">
        <v>11479</v>
      </c>
      <c r="L4942" t="s">
        <v>11480</v>
      </c>
      <c r="M4942" t="s">
        <v>11481</v>
      </c>
      <c r="N4942" t="s">
        <v>7001</v>
      </c>
      <c r="O4942" t="s">
        <v>7176</v>
      </c>
      <c r="P4942">
        <v>13256000</v>
      </c>
      <c r="Q4942" t="s">
        <v>6636</v>
      </c>
      <c r="R4942" t="s">
        <v>6636</v>
      </c>
      <c r="S4942" s="12"/>
      <c r="T4942" s="13"/>
      <c r="U4942" t="s">
        <v>10498</v>
      </c>
    </row>
    <row r="4943" spans="1:21" x14ac:dyDescent="0.25">
      <c r="A4943" t="s">
        <v>6619</v>
      </c>
      <c r="B4943" s="12">
        <v>332792</v>
      </c>
      <c r="C4943" t="s">
        <v>11477</v>
      </c>
      <c r="D4943" s="11">
        <v>46185.511122685202</v>
      </c>
      <c r="E4943" t="s">
        <v>11478</v>
      </c>
      <c r="F4943" t="s">
        <v>6353</v>
      </c>
      <c r="G4943" t="s">
        <v>11453</v>
      </c>
      <c r="H4943" t="s">
        <v>6362</v>
      </c>
      <c r="I4943" t="s">
        <v>55</v>
      </c>
      <c r="J4943" t="s">
        <v>372</v>
      </c>
      <c r="K4943" t="s">
        <v>11479</v>
      </c>
      <c r="L4943" t="s">
        <v>11480</v>
      </c>
      <c r="M4943" t="s">
        <v>11481</v>
      </c>
      <c r="N4943" t="s">
        <v>7001</v>
      </c>
      <c r="O4943" t="s">
        <v>7176</v>
      </c>
      <c r="P4943">
        <v>13256000</v>
      </c>
      <c r="Q4943" t="s">
        <v>6636</v>
      </c>
      <c r="R4943" t="s">
        <v>6636</v>
      </c>
      <c r="S4943" s="12"/>
      <c r="T4943" s="13"/>
      <c r="U4943" t="s">
        <v>10498</v>
      </c>
    </row>
    <row r="4944" spans="1:21" x14ac:dyDescent="0.25">
      <c r="A4944" t="s">
        <v>6619</v>
      </c>
      <c r="B4944" s="12">
        <v>332792</v>
      </c>
      <c r="C4944" t="s">
        <v>11477</v>
      </c>
      <c r="D4944" s="11">
        <v>46185.511122685202</v>
      </c>
      <c r="E4944" t="s">
        <v>11478</v>
      </c>
      <c r="F4944" t="s">
        <v>6353</v>
      </c>
      <c r="G4944" t="s">
        <v>11482</v>
      </c>
      <c r="H4944" t="s">
        <v>6362</v>
      </c>
      <c r="I4944" t="s">
        <v>55</v>
      </c>
      <c r="J4944" t="s">
        <v>372</v>
      </c>
      <c r="K4944" t="s">
        <v>11479</v>
      </c>
      <c r="L4944" t="s">
        <v>11480</v>
      </c>
      <c r="M4944" t="s">
        <v>11481</v>
      </c>
      <c r="N4944" t="s">
        <v>7001</v>
      </c>
      <c r="O4944" t="s">
        <v>7176</v>
      </c>
      <c r="P4944">
        <v>13256000</v>
      </c>
      <c r="Q4944" t="s">
        <v>6636</v>
      </c>
      <c r="R4944" t="s">
        <v>6636</v>
      </c>
      <c r="S4944" s="12"/>
      <c r="T4944" s="13"/>
      <c r="U4944" t="s">
        <v>10498</v>
      </c>
    </row>
    <row r="4945" spans="1:21" x14ac:dyDescent="0.25">
      <c r="A4945" t="s">
        <v>6637</v>
      </c>
      <c r="B4945" s="12">
        <v>333072</v>
      </c>
      <c r="C4945" t="s">
        <v>11483</v>
      </c>
      <c r="D4945" s="11">
        <v>46185.608449074098</v>
      </c>
      <c r="E4945" t="s">
        <v>11484</v>
      </c>
      <c r="F4945" t="s">
        <v>6353</v>
      </c>
      <c r="G4945" t="s">
        <v>11485</v>
      </c>
      <c r="H4945" t="s">
        <v>6362</v>
      </c>
      <c r="I4945" t="s">
        <v>65</v>
      </c>
      <c r="J4945" t="s">
        <v>67</v>
      </c>
      <c r="K4945" t="s">
        <v>11486</v>
      </c>
      <c r="L4945" t="s">
        <v>11487</v>
      </c>
      <c r="M4945" t="s">
        <v>11488</v>
      </c>
      <c r="N4945" t="s">
        <v>7001</v>
      </c>
      <c r="O4945" t="s">
        <v>7007</v>
      </c>
      <c r="P4945">
        <v>9208000</v>
      </c>
      <c r="Q4945" t="s">
        <v>6636</v>
      </c>
      <c r="R4945" t="s">
        <v>6636</v>
      </c>
      <c r="S4945" s="12"/>
      <c r="T4945" s="13"/>
      <c r="U4945" t="s">
        <v>11489</v>
      </c>
    </row>
    <row r="4946" spans="1:21" x14ac:dyDescent="0.25">
      <c r="A4946" t="s">
        <v>6637</v>
      </c>
      <c r="B4946" s="12">
        <v>333072</v>
      </c>
      <c r="C4946" t="s">
        <v>11483</v>
      </c>
      <c r="D4946" s="11">
        <v>46185.608449074098</v>
      </c>
      <c r="E4946" t="s">
        <v>11484</v>
      </c>
      <c r="F4946" t="s">
        <v>6353</v>
      </c>
      <c r="G4946" t="s">
        <v>11453</v>
      </c>
      <c r="H4946" t="s">
        <v>6362</v>
      </c>
      <c r="I4946" t="s">
        <v>65</v>
      </c>
      <c r="J4946" t="s">
        <v>67</v>
      </c>
      <c r="K4946" t="s">
        <v>11486</v>
      </c>
      <c r="L4946" t="s">
        <v>11487</v>
      </c>
      <c r="M4946" t="s">
        <v>11488</v>
      </c>
      <c r="N4946" t="s">
        <v>7001</v>
      </c>
      <c r="O4946" t="s">
        <v>7007</v>
      </c>
      <c r="P4946">
        <v>9208000</v>
      </c>
      <c r="Q4946" t="s">
        <v>6636</v>
      </c>
      <c r="R4946" t="s">
        <v>6636</v>
      </c>
      <c r="S4946" s="12"/>
      <c r="T4946" s="13"/>
      <c r="U4946" t="s">
        <v>11489</v>
      </c>
    </row>
    <row r="4947" spans="1:21" x14ac:dyDescent="0.25">
      <c r="A4947" t="s">
        <v>6619</v>
      </c>
      <c r="B4947" s="12">
        <v>333072</v>
      </c>
      <c r="C4947" t="s">
        <v>11483</v>
      </c>
      <c r="D4947" s="11">
        <v>46185.753414351799</v>
      </c>
      <c r="E4947" t="s">
        <v>11484</v>
      </c>
      <c r="F4947" t="s">
        <v>6353</v>
      </c>
      <c r="G4947" t="s">
        <v>11485</v>
      </c>
      <c r="H4947" t="s">
        <v>6362</v>
      </c>
      <c r="I4947" t="s">
        <v>65</v>
      </c>
      <c r="J4947" t="s">
        <v>67</v>
      </c>
      <c r="K4947" t="s">
        <v>11486</v>
      </c>
      <c r="L4947" t="s">
        <v>11487</v>
      </c>
      <c r="M4947" t="s">
        <v>11488</v>
      </c>
      <c r="N4947" t="s">
        <v>7001</v>
      </c>
      <c r="O4947" t="s">
        <v>7007</v>
      </c>
      <c r="P4947">
        <v>9208000</v>
      </c>
      <c r="Q4947" t="s">
        <v>6636</v>
      </c>
      <c r="R4947" t="s">
        <v>6636</v>
      </c>
      <c r="S4947" s="12"/>
      <c r="T4947" s="13"/>
      <c r="U4947" t="s">
        <v>11489</v>
      </c>
    </row>
    <row r="4948" spans="1:21" x14ac:dyDescent="0.25">
      <c r="A4948" t="s">
        <v>6619</v>
      </c>
      <c r="B4948" s="12">
        <v>333072</v>
      </c>
      <c r="C4948" t="s">
        <v>11483</v>
      </c>
      <c r="D4948" s="11">
        <v>46185.753414351799</v>
      </c>
      <c r="E4948" t="s">
        <v>11484</v>
      </c>
      <c r="F4948" t="s">
        <v>6353</v>
      </c>
      <c r="G4948" t="s">
        <v>11453</v>
      </c>
      <c r="H4948" t="s">
        <v>6362</v>
      </c>
      <c r="I4948" t="s">
        <v>65</v>
      </c>
      <c r="J4948" t="s">
        <v>67</v>
      </c>
      <c r="K4948" t="s">
        <v>11486</v>
      </c>
      <c r="L4948" t="s">
        <v>11487</v>
      </c>
      <c r="M4948" t="s">
        <v>11488</v>
      </c>
      <c r="N4948" t="s">
        <v>7001</v>
      </c>
      <c r="O4948" t="s">
        <v>7007</v>
      </c>
      <c r="P4948">
        <v>9208000</v>
      </c>
      <c r="Q4948" t="s">
        <v>6636</v>
      </c>
      <c r="R4948" t="s">
        <v>6636</v>
      </c>
      <c r="S4948" s="12"/>
      <c r="T4948" s="13"/>
      <c r="U4948" t="s">
        <v>11489</v>
      </c>
    </row>
    <row r="4949" spans="1:21" x14ac:dyDescent="0.25">
      <c r="A4949" t="s">
        <v>6637</v>
      </c>
      <c r="B4949" s="12">
        <v>335368</v>
      </c>
      <c r="C4949" t="s">
        <v>11490</v>
      </c>
      <c r="D4949" s="11">
        <v>46187.754247685203</v>
      </c>
      <c r="E4949" t="s">
        <v>11491</v>
      </c>
      <c r="F4949" t="s">
        <v>6353</v>
      </c>
      <c r="G4949" t="s">
        <v>7567</v>
      </c>
      <c r="H4949" t="s">
        <v>6362</v>
      </c>
      <c r="I4949" t="s">
        <v>65</v>
      </c>
      <c r="J4949" t="s">
        <v>2226</v>
      </c>
      <c r="K4949" t="s">
        <v>11492</v>
      </c>
      <c r="L4949" t="s">
        <v>11493</v>
      </c>
      <c r="M4949" t="s">
        <v>11494</v>
      </c>
      <c r="N4949" t="s">
        <v>7001</v>
      </c>
      <c r="O4949" t="s">
        <v>7002</v>
      </c>
      <c r="P4949">
        <v>12648000</v>
      </c>
      <c r="Q4949" t="s">
        <v>6636</v>
      </c>
      <c r="R4949" t="s">
        <v>6636</v>
      </c>
      <c r="S4949" s="12"/>
      <c r="T4949" s="13"/>
      <c r="U4949" t="s">
        <v>6636</v>
      </c>
    </row>
    <row r="4950" spans="1:21" x14ac:dyDescent="0.25">
      <c r="A4950" t="s">
        <v>6637</v>
      </c>
      <c r="B4950" s="12">
        <v>335368</v>
      </c>
      <c r="C4950" t="s">
        <v>11490</v>
      </c>
      <c r="D4950" s="11">
        <v>46187.754247685203</v>
      </c>
      <c r="E4950" t="s">
        <v>11491</v>
      </c>
      <c r="F4950" t="s">
        <v>6353</v>
      </c>
      <c r="G4950" t="s">
        <v>11453</v>
      </c>
      <c r="H4950" t="s">
        <v>6362</v>
      </c>
      <c r="I4950" t="s">
        <v>65</v>
      </c>
      <c r="J4950" t="s">
        <v>2226</v>
      </c>
      <c r="K4950" t="s">
        <v>11492</v>
      </c>
      <c r="L4950" t="s">
        <v>11493</v>
      </c>
      <c r="M4950" t="s">
        <v>11494</v>
      </c>
      <c r="N4950" t="s">
        <v>7001</v>
      </c>
      <c r="O4950" t="s">
        <v>7002</v>
      </c>
      <c r="P4950">
        <v>12648000</v>
      </c>
      <c r="Q4950" t="s">
        <v>6636</v>
      </c>
      <c r="R4950" t="s">
        <v>6636</v>
      </c>
      <c r="S4950" s="12"/>
      <c r="T4950" s="13"/>
      <c r="U4950" t="s">
        <v>6636</v>
      </c>
    </row>
    <row r="4951" spans="1:21" x14ac:dyDescent="0.25">
      <c r="A4951" t="s">
        <v>6637</v>
      </c>
      <c r="B4951" s="12">
        <v>335368</v>
      </c>
      <c r="C4951" t="s">
        <v>11490</v>
      </c>
      <c r="D4951" s="11">
        <v>46187.754247685203</v>
      </c>
      <c r="E4951" t="s">
        <v>11491</v>
      </c>
      <c r="F4951" t="s">
        <v>6353</v>
      </c>
      <c r="G4951" t="s">
        <v>11475</v>
      </c>
      <c r="H4951" t="s">
        <v>6362</v>
      </c>
      <c r="I4951" t="s">
        <v>65</v>
      </c>
      <c r="J4951" t="s">
        <v>2226</v>
      </c>
      <c r="K4951" t="s">
        <v>11492</v>
      </c>
      <c r="L4951" t="s">
        <v>11493</v>
      </c>
      <c r="M4951" t="s">
        <v>11494</v>
      </c>
      <c r="N4951" t="s">
        <v>7001</v>
      </c>
      <c r="O4951" t="s">
        <v>7002</v>
      </c>
      <c r="P4951">
        <v>12648000</v>
      </c>
      <c r="Q4951" t="s">
        <v>6636</v>
      </c>
      <c r="R4951" t="s">
        <v>6636</v>
      </c>
      <c r="S4951" s="12"/>
      <c r="T4951" s="13"/>
      <c r="U4951" t="s">
        <v>6636</v>
      </c>
    </row>
    <row r="4952" spans="1:21" x14ac:dyDescent="0.25">
      <c r="A4952" t="s">
        <v>6637</v>
      </c>
      <c r="B4952" s="12">
        <v>335368</v>
      </c>
      <c r="C4952" t="s">
        <v>11490</v>
      </c>
      <c r="D4952" s="11">
        <v>46187.754247685203</v>
      </c>
      <c r="E4952" t="s">
        <v>11491</v>
      </c>
      <c r="F4952" t="s">
        <v>6353</v>
      </c>
      <c r="G4952" t="s">
        <v>11495</v>
      </c>
      <c r="H4952" t="s">
        <v>6362</v>
      </c>
      <c r="I4952" t="s">
        <v>65</v>
      </c>
      <c r="J4952" t="s">
        <v>2226</v>
      </c>
      <c r="K4952" t="s">
        <v>11492</v>
      </c>
      <c r="L4952" t="s">
        <v>11493</v>
      </c>
      <c r="M4952" t="s">
        <v>11494</v>
      </c>
      <c r="N4952" t="s">
        <v>7001</v>
      </c>
      <c r="O4952" t="s">
        <v>7002</v>
      </c>
      <c r="P4952">
        <v>12648000</v>
      </c>
      <c r="Q4952" t="s">
        <v>6636</v>
      </c>
      <c r="R4952" t="s">
        <v>6636</v>
      </c>
      <c r="S4952" s="12"/>
      <c r="T4952" s="13"/>
      <c r="U4952" t="s">
        <v>6636</v>
      </c>
    </row>
    <row r="4953" spans="1:21" x14ac:dyDescent="0.25">
      <c r="A4953" t="s">
        <v>6637</v>
      </c>
      <c r="B4953" s="12">
        <v>335512</v>
      </c>
      <c r="C4953" t="s">
        <v>11496</v>
      </c>
      <c r="D4953" s="11">
        <v>46188.322337963</v>
      </c>
      <c r="E4953" t="s">
        <v>11497</v>
      </c>
      <c r="F4953" t="s">
        <v>6353</v>
      </c>
      <c r="G4953" t="s">
        <v>11453</v>
      </c>
      <c r="H4953" t="s">
        <v>6362</v>
      </c>
      <c r="I4953" t="s">
        <v>55</v>
      </c>
      <c r="J4953" t="s">
        <v>643</v>
      </c>
      <c r="K4953" t="s">
        <v>11498</v>
      </c>
      <c r="L4953" t="s">
        <v>11455</v>
      </c>
      <c r="M4953" t="s">
        <v>11499</v>
      </c>
      <c r="N4953" t="s">
        <v>7001</v>
      </c>
      <c r="O4953" t="s">
        <v>7007</v>
      </c>
      <c r="P4953">
        <v>9568000</v>
      </c>
      <c r="Q4953" t="s">
        <v>6636</v>
      </c>
      <c r="R4953" t="s">
        <v>6636</v>
      </c>
      <c r="S4953" s="12"/>
      <c r="T4953" s="13"/>
      <c r="U4953" t="s">
        <v>8855</v>
      </c>
    </row>
    <row r="4954" spans="1:21" x14ac:dyDescent="0.25">
      <c r="A4954" t="s">
        <v>6637</v>
      </c>
      <c r="B4954" s="12">
        <v>335512</v>
      </c>
      <c r="C4954" t="s">
        <v>11496</v>
      </c>
      <c r="D4954" s="11">
        <v>46188.322337963</v>
      </c>
      <c r="E4954" t="s">
        <v>11497</v>
      </c>
      <c r="F4954" t="s">
        <v>6353</v>
      </c>
      <c r="G4954" t="s">
        <v>11457</v>
      </c>
      <c r="H4954" t="s">
        <v>6362</v>
      </c>
      <c r="I4954" t="s">
        <v>55</v>
      </c>
      <c r="J4954" t="s">
        <v>643</v>
      </c>
      <c r="K4954" t="s">
        <v>11498</v>
      </c>
      <c r="L4954" t="s">
        <v>11455</v>
      </c>
      <c r="M4954" t="s">
        <v>11499</v>
      </c>
      <c r="N4954" t="s">
        <v>7001</v>
      </c>
      <c r="O4954" t="s">
        <v>7007</v>
      </c>
      <c r="P4954">
        <v>9568000</v>
      </c>
      <c r="Q4954" t="s">
        <v>6636</v>
      </c>
      <c r="R4954" t="s">
        <v>6636</v>
      </c>
      <c r="S4954" s="12"/>
      <c r="T4954" s="13"/>
      <c r="U4954" t="s">
        <v>8855</v>
      </c>
    </row>
    <row r="4955" spans="1:21" x14ac:dyDescent="0.25">
      <c r="A4955" t="s">
        <v>6637</v>
      </c>
      <c r="B4955" s="12">
        <v>335512</v>
      </c>
      <c r="C4955" t="s">
        <v>11496</v>
      </c>
      <c r="D4955" s="11">
        <v>46188.322337963</v>
      </c>
      <c r="E4955" t="s">
        <v>11497</v>
      </c>
      <c r="F4955" t="s">
        <v>6353</v>
      </c>
      <c r="G4955" t="s">
        <v>11458</v>
      </c>
      <c r="H4955" t="s">
        <v>6362</v>
      </c>
      <c r="I4955" t="s">
        <v>55</v>
      </c>
      <c r="J4955" t="s">
        <v>643</v>
      </c>
      <c r="K4955" t="s">
        <v>11498</v>
      </c>
      <c r="L4955" t="s">
        <v>11455</v>
      </c>
      <c r="M4955" t="s">
        <v>11499</v>
      </c>
      <c r="N4955" t="s">
        <v>7001</v>
      </c>
      <c r="O4955" t="s">
        <v>7007</v>
      </c>
      <c r="P4955">
        <v>9568000</v>
      </c>
      <c r="Q4955" t="s">
        <v>6636</v>
      </c>
      <c r="R4955" t="s">
        <v>6636</v>
      </c>
      <c r="S4955" s="12"/>
      <c r="T4955" s="13"/>
      <c r="U4955" t="s">
        <v>8855</v>
      </c>
    </row>
    <row r="4956" spans="1:21" x14ac:dyDescent="0.25">
      <c r="A4956" t="s">
        <v>6637</v>
      </c>
      <c r="B4956" s="12">
        <v>335520</v>
      </c>
      <c r="C4956" t="s">
        <v>10279</v>
      </c>
      <c r="D4956" s="11">
        <v>46188.547106481499</v>
      </c>
      <c r="E4956" t="s">
        <v>10280</v>
      </c>
      <c r="F4956" t="s">
        <v>6353</v>
      </c>
      <c r="G4956" t="s">
        <v>11453</v>
      </c>
      <c r="H4956" t="s">
        <v>6362</v>
      </c>
      <c r="I4956" t="s">
        <v>65</v>
      </c>
      <c r="J4956" t="s">
        <v>57</v>
      </c>
      <c r="K4956" t="s">
        <v>11500</v>
      </c>
      <c r="L4956" t="s">
        <v>11480</v>
      </c>
      <c r="M4956" t="s">
        <v>11501</v>
      </c>
      <c r="N4956" t="s">
        <v>7001</v>
      </c>
      <c r="O4956" t="s">
        <v>7007</v>
      </c>
      <c r="P4956">
        <v>6800000</v>
      </c>
      <c r="Q4956" t="s">
        <v>6778</v>
      </c>
      <c r="R4956" t="s">
        <v>6779</v>
      </c>
      <c r="S4956" s="12"/>
      <c r="T4956" s="13"/>
      <c r="U4956" t="s">
        <v>7519</v>
      </c>
    </row>
    <row r="4957" spans="1:21" x14ac:dyDescent="0.25">
      <c r="A4957" t="s">
        <v>6637</v>
      </c>
      <c r="B4957" s="12">
        <v>335520</v>
      </c>
      <c r="C4957" t="s">
        <v>10279</v>
      </c>
      <c r="D4957" s="11">
        <v>46188.547106481499</v>
      </c>
      <c r="E4957" t="s">
        <v>10280</v>
      </c>
      <c r="F4957" t="s">
        <v>6353</v>
      </c>
      <c r="G4957" t="s">
        <v>11482</v>
      </c>
      <c r="H4957" t="s">
        <v>6362</v>
      </c>
      <c r="I4957" t="s">
        <v>65</v>
      </c>
      <c r="J4957" t="s">
        <v>57</v>
      </c>
      <c r="K4957" t="s">
        <v>11500</v>
      </c>
      <c r="L4957" t="s">
        <v>11480</v>
      </c>
      <c r="M4957" t="s">
        <v>11501</v>
      </c>
      <c r="N4957" t="s">
        <v>7001</v>
      </c>
      <c r="O4957" t="s">
        <v>7007</v>
      </c>
      <c r="P4957">
        <v>6800000</v>
      </c>
      <c r="Q4957" t="s">
        <v>6778</v>
      </c>
      <c r="R4957" t="s">
        <v>6779</v>
      </c>
      <c r="S4957" s="12"/>
      <c r="T4957" s="13"/>
      <c r="U4957" t="s">
        <v>7519</v>
      </c>
    </row>
    <row r="4958" spans="1:21" x14ac:dyDescent="0.25">
      <c r="A4958" t="s">
        <v>6619</v>
      </c>
      <c r="B4958" s="12">
        <v>335368</v>
      </c>
      <c r="C4958" t="s">
        <v>11490</v>
      </c>
      <c r="D4958" s="11">
        <v>46190.570150462998</v>
      </c>
      <c r="E4958" t="s">
        <v>11491</v>
      </c>
      <c r="F4958" t="s">
        <v>6353</v>
      </c>
      <c r="G4958" t="s">
        <v>7567</v>
      </c>
      <c r="H4958" t="s">
        <v>6362</v>
      </c>
      <c r="I4958" t="s">
        <v>65</v>
      </c>
      <c r="J4958" t="s">
        <v>2226</v>
      </c>
      <c r="K4958" t="s">
        <v>11492</v>
      </c>
      <c r="L4958" t="s">
        <v>11493</v>
      </c>
      <c r="M4958" t="s">
        <v>11494</v>
      </c>
      <c r="N4958" t="s">
        <v>7001</v>
      </c>
      <c r="O4958" t="s">
        <v>7002</v>
      </c>
      <c r="P4958">
        <v>12648000</v>
      </c>
      <c r="Q4958" t="s">
        <v>6636</v>
      </c>
      <c r="R4958" t="s">
        <v>6636</v>
      </c>
      <c r="S4958" s="12"/>
      <c r="T4958" s="13"/>
      <c r="U4958" t="s">
        <v>6636</v>
      </c>
    </row>
    <row r="4959" spans="1:21" x14ac:dyDescent="0.25">
      <c r="A4959" t="s">
        <v>6619</v>
      </c>
      <c r="B4959" s="12">
        <v>335368</v>
      </c>
      <c r="C4959" t="s">
        <v>11490</v>
      </c>
      <c r="D4959" s="11">
        <v>46190.570150462998</v>
      </c>
      <c r="E4959" t="s">
        <v>11491</v>
      </c>
      <c r="F4959" t="s">
        <v>6353</v>
      </c>
      <c r="G4959" t="s">
        <v>11453</v>
      </c>
      <c r="H4959" t="s">
        <v>6362</v>
      </c>
      <c r="I4959" t="s">
        <v>65</v>
      </c>
      <c r="J4959" t="s">
        <v>2226</v>
      </c>
      <c r="K4959" t="s">
        <v>11492</v>
      </c>
      <c r="L4959" t="s">
        <v>11493</v>
      </c>
      <c r="M4959" t="s">
        <v>11494</v>
      </c>
      <c r="N4959" t="s">
        <v>7001</v>
      </c>
      <c r="O4959" t="s">
        <v>7002</v>
      </c>
      <c r="P4959">
        <v>12648000</v>
      </c>
      <c r="Q4959" t="s">
        <v>6636</v>
      </c>
      <c r="R4959" t="s">
        <v>6636</v>
      </c>
      <c r="S4959" s="12"/>
      <c r="T4959" s="13"/>
      <c r="U4959" t="s">
        <v>6636</v>
      </c>
    </row>
    <row r="4960" spans="1:21" x14ac:dyDescent="0.25">
      <c r="A4960" t="s">
        <v>6619</v>
      </c>
      <c r="B4960" s="12">
        <v>335368</v>
      </c>
      <c r="C4960" t="s">
        <v>11490</v>
      </c>
      <c r="D4960" s="11">
        <v>46190.570150462998</v>
      </c>
      <c r="E4960" t="s">
        <v>11491</v>
      </c>
      <c r="F4960" t="s">
        <v>6353</v>
      </c>
      <c r="G4960" t="s">
        <v>11475</v>
      </c>
      <c r="H4960" t="s">
        <v>6362</v>
      </c>
      <c r="I4960" t="s">
        <v>65</v>
      </c>
      <c r="J4960" t="s">
        <v>2226</v>
      </c>
      <c r="K4960" t="s">
        <v>11492</v>
      </c>
      <c r="L4960" t="s">
        <v>11493</v>
      </c>
      <c r="M4960" t="s">
        <v>11494</v>
      </c>
      <c r="N4960" t="s">
        <v>7001</v>
      </c>
      <c r="O4960" t="s">
        <v>7002</v>
      </c>
      <c r="P4960">
        <v>12648000</v>
      </c>
      <c r="Q4960" t="s">
        <v>6636</v>
      </c>
      <c r="R4960" t="s">
        <v>6636</v>
      </c>
      <c r="S4960" s="12"/>
      <c r="T4960" s="13"/>
      <c r="U4960" t="s">
        <v>6636</v>
      </c>
    </row>
    <row r="4961" spans="1:21" x14ac:dyDescent="0.25">
      <c r="A4961" t="s">
        <v>6619</v>
      </c>
      <c r="B4961" s="12">
        <v>335368</v>
      </c>
      <c r="C4961" t="s">
        <v>11490</v>
      </c>
      <c r="D4961" s="11">
        <v>46190.570150462998</v>
      </c>
      <c r="E4961" t="s">
        <v>11491</v>
      </c>
      <c r="F4961" t="s">
        <v>6353</v>
      </c>
      <c r="G4961" t="s">
        <v>11495</v>
      </c>
      <c r="H4961" t="s">
        <v>6362</v>
      </c>
      <c r="I4961" t="s">
        <v>65</v>
      </c>
      <c r="J4961" t="s">
        <v>2226</v>
      </c>
      <c r="K4961" t="s">
        <v>11492</v>
      </c>
      <c r="L4961" t="s">
        <v>11493</v>
      </c>
      <c r="M4961" t="s">
        <v>11494</v>
      </c>
      <c r="N4961" t="s">
        <v>7001</v>
      </c>
      <c r="O4961" t="s">
        <v>7002</v>
      </c>
      <c r="P4961">
        <v>12648000</v>
      </c>
      <c r="Q4961" t="s">
        <v>6636</v>
      </c>
      <c r="R4961" t="s">
        <v>6636</v>
      </c>
      <c r="S4961" s="12"/>
      <c r="T4961" s="13"/>
      <c r="U4961" t="s">
        <v>6636</v>
      </c>
    </row>
    <row r="4962" spans="1:21" x14ac:dyDescent="0.25">
      <c r="A4962" t="s">
        <v>6619</v>
      </c>
      <c r="B4962" s="12">
        <v>335512</v>
      </c>
      <c r="C4962" t="s">
        <v>11496</v>
      </c>
      <c r="D4962" s="11">
        <v>46190.678124999999</v>
      </c>
      <c r="E4962" t="s">
        <v>11497</v>
      </c>
      <c r="F4962" t="s">
        <v>6353</v>
      </c>
      <c r="G4962" t="s">
        <v>11453</v>
      </c>
      <c r="H4962" t="s">
        <v>6362</v>
      </c>
      <c r="I4962" t="s">
        <v>55</v>
      </c>
      <c r="J4962" t="s">
        <v>643</v>
      </c>
      <c r="K4962" t="s">
        <v>11498</v>
      </c>
      <c r="L4962" t="s">
        <v>11455</v>
      </c>
      <c r="M4962" t="s">
        <v>11499</v>
      </c>
      <c r="N4962" t="s">
        <v>7001</v>
      </c>
      <c r="O4962" t="s">
        <v>7007</v>
      </c>
      <c r="P4962">
        <v>9568000</v>
      </c>
      <c r="Q4962" t="s">
        <v>6636</v>
      </c>
      <c r="R4962" t="s">
        <v>6636</v>
      </c>
      <c r="S4962" s="12"/>
      <c r="T4962" s="13"/>
      <c r="U4962" t="s">
        <v>8855</v>
      </c>
    </row>
    <row r="4963" spans="1:21" x14ac:dyDescent="0.25">
      <c r="A4963" t="s">
        <v>6619</v>
      </c>
      <c r="B4963" s="12">
        <v>335512</v>
      </c>
      <c r="C4963" t="s">
        <v>11496</v>
      </c>
      <c r="D4963" s="11">
        <v>46190.678124999999</v>
      </c>
      <c r="E4963" t="s">
        <v>11497</v>
      </c>
      <c r="F4963" t="s">
        <v>6353</v>
      </c>
      <c r="G4963" t="s">
        <v>11457</v>
      </c>
      <c r="H4963" t="s">
        <v>6362</v>
      </c>
      <c r="I4963" t="s">
        <v>55</v>
      </c>
      <c r="J4963" t="s">
        <v>643</v>
      </c>
      <c r="K4963" t="s">
        <v>11498</v>
      </c>
      <c r="L4963" t="s">
        <v>11455</v>
      </c>
      <c r="M4963" t="s">
        <v>11499</v>
      </c>
      <c r="N4963" t="s">
        <v>7001</v>
      </c>
      <c r="O4963" t="s">
        <v>7007</v>
      </c>
      <c r="P4963">
        <v>9568000</v>
      </c>
      <c r="Q4963" t="s">
        <v>6636</v>
      </c>
      <c r="R4963" t="s">
        <v>6636</v>
      </c>
      <c r="S4963" s="12"/>
      <c r="T4963" s="13"/>
      <c r="U4963" t="s">
        <v>8855</v>
      </c>
    </row>
    <row r="4964" spans="1:21" x14ac:dyDescent="0.25">
      <c r="A4964" t="s">
        <v>6619</v>
      </c>
      <c r="B4964" s="12">
        <v>335512</v>
      </c>
      <c r="C4964" t="s">
        <v>11496</v>
      </c>
      <c r="D4964" s="11">
        <v>46190.678124999999</v>
      </c>
      <c r="E4964" t="s">
        <v>11497</v>
      </c>
      <c r="F4964" t="s">
        <v>6353</v>
      </c>
      <c r="G4964" t="s">
        <v>11458</v>
      </c>
      <c r="H4964" t="s">
        <v>6362</v>
      </c>
      <c r="I4964" t="s">
        <v>55</v>
      </c>
      <c r="J4964" t="s">
        <v>643</v>
      </c>
      <c r="K4964" t="s">
        <v>11498</v>
      </c>
      <c r="L4964" t="s">
        <v>11455</v>
      </c>
      <c r="M4964" t="s">
        <v>11499</v>
      </c>
      <c r="N4964" t="s">
        <v>7001</v>
      </c>
      <c r="O4964" t="s">
        <v>7007</v>
      </c>
      <c r="P4964">
        <v>9568000</v>
      </c>
      <c r="Q4964" t="s">
        <v>6636</v>
      </c>
      <c r="R4964" t="s">
        <v>6636</v>
      </c>
      <c r="S4964" s="12"/>
      <c r="T4964" s="13"/>
      <c r="U4964" t="s">
        <v>8855</v>
      </c>
    </row>
    <row r="4965" spans="1:21" x14ac:dyDescent="0.25">
      <c r="A4965" t="s">
        <v>6619</v>
      </c>
      <c r="B4965" s="12">
        <v>335520</v>
      </c>
      <c r="C4965" t="s">
        <v>10279</v>
      </c>
      <c r="D4965" s="11">
        <v>46190.688657407401</v>
      </c>
      <c r="E4965" t="s">
        <v>10280</v>
      </c>
      <c r="F4965" t="s">
        <v>6353</v>
      </c>
      <c r="G4965" t="s">
        <v>11453</v>
      </c>
      <c r="H4965" t="s">
        <v>6362</v>
      </c>
      <c r="I4965" t="s">
        <v>65</v>
      </c>
      <c r="J4965" t="s">
        <v>57</v>
      </c>
      <c r="K4965" t="s">
        <v>11500</v>
      </c>
      <c r="L4965" t="s">
        <v>11480</v>
      </c>
      <c r="M4965" t="s">
        <v>11501</v>
      </c>
      <c r="N4965" t="s">
        <v>7001</v>
      </c>
      <c r="O4965" t="s">
        <v>7007</v>
      </c>
      <c r="P4965">
        <v>6800000</v>
      </c>
      <c r="Q4965" t="s">
        <v>6778</v>
      </c>
      <c r="R4965" t="s">
        <v>6779</v>
      </c>
      <c r="S4965" s="12"/>
      <c r="T4965" s="13"/>
      <c r="U4965" t="s">
        <v>7519</v>
      </c>
    </row>
    <row r="4966" spans="1:21" x14ac:dyDescent="0.25">
      <c r="A4966" t="s">
        <v>6619</v>
      </c>
      <c r="B4966" s="12">
        <v>335520</v>
      </c>
      <c r="C4966" t="s">
        <v>10279</v>
      </c>
      <c r="D4966" s="11">
        <v>46190.688657407401</v>
      </c>
      <c r="E4966" t="s">
        <v>10280</v>
      </c>
      <c r="F4966" t="s">
        <v>6353</v>
      </c>
      <c r="G4966" t="s">
        <v>11482</v>
      </c>
      <c r="H4966" t="s">
        <v>6362</v>
      </c>
      <c r="I4966" t="s">
        <v>65</v>
      </c>
      <c r="J4966" t="s">
        <v>57</v>
      </c>
      <c r="K4966" t="s">
        <v>11500</v>
      </c>
      <c r="L4966" t="s">
        <v>11480</v>
      </c>
      <c r="M4966" t="s">
        <v>11501</v>
      </c>
      <c r="N4966" t="s">
        <v>7001</v>
      </c>
      <c r="O4966" t="s">
        <v>7007</v>
      </c>
      <c r="P4966">
        <v>6800000</v>
      </c>
      <c r="Q4966" t="s">
        <v>6778</v>
      </c>
      <c r="R4966" t="s">
        <v>6779</v>
      </c>
      <c r="S4966" s="12"/>
      <c r="T4966" s="13"/>
      <c r="U4966" t="s">
        <v>7519</v>
      </c>
    </row>
    <row r="4967" spans="1:21" x14ac:dyDescent="0.25">
      <c r="A4967" t="s">
        <v>6637</v>
      </c>
      <c r="B4967" s="12">
        <v>336368</v>
      </c>
      <c r="C4967" t="s">
        <v>11502</v>
      </c>
      <c r="D4967" s="11">
        <v>46191.749432870398</v>
      </c>
      <c r="E4967" t="s">
        <v>11503</v>
      </c>
      <c r="F4967" t="s">
        <v>6353</v>
      </c>
      <c r="G4967" t="s">
        <v>11453</v>
      </c>
      <c r="H4967" t="s">
        <v>6362</v>
      </c>
      <c r="I4967" t="s">
        <v>55</v>
      </c>
      <c r="J4967" t="s">
        <v>44</v>
      </c>
      <c r="K4967" t="s">
        <v>11504</v>
      </c>
      <c r="L4967" t="s">
        <v>11455</v>
      </c>
      <c r="M4967" t="s">
        <v>11505</v>
      </c>
      <c r="N4967" t="s">
        <v>7001</v>
      </c>
      <c r="O4967" t="s">
        <v>7062</v>
      </c>
      <c r="P4967">
        <v>14136000</v>
      </c>
      <c r="Q4967" t="s">
        <v>6778</v>
      </c>
      <c r="R4967" t="s">
        <v>6779</v>
      </c>
      <c r="S4967" s="12"/>
      <c r="T4967" s="13"/>
      <c r="U4967" t="s">
        <v>6636</v>
      </c>
    </row>
    <row r="4968" spans="1:21" x14ac:dyDescent="0.25">
      <c r="A4968" t="s">
        <v>6637</v>
      </c>
      <c r="B4968" s="12">
        <v>336368</v>
      </c>
      <c r="C4968" t="s">
        <v>11502</v>
      </c>
      <c r="D4968" s="11">
        <v>46191.749432870398</v>
      </c>
      <c r="E4968" t="s">
        <v>11503</v>
      </c>
      <c r="F4968" t="s">
        <v>6353</v>
      </c>
      <c r="G4968" t="s">
        <v>11457</v>
      </c>
      <c r="H4968" t="s">
        <v>6362</v>
      </c>
      <c r="I4968" t="s">
        <v>55</v>
      </c>
      <c r="J4968" t="s">
        <v>44</v>
      </c>
      <c r="K4968" t="s">
        <v>11504</v>
      </c>
      <c r="L4968" t="s">
        <v>11455</v>
      </c>
      <c r="M4968" t="s">
        <v>11505</v>
      </c>
      <c r="N4968" t="s">
        <v>7001</v>
      </c>
      <c r="O4968" t="s">
        <v>7062</v>
      </c>
      <c r="P4968">
        <v>14136000</v>
      </c>
      <c r="Q4968" t="s">
        <v>6778</v>
      </c>
      <c r="R4968" t="s">
        <v>6779</v>
      </c>
      <c r="S4968" s="12"/>
      <c r="T4968" s="13"/>
      <c r="U4968" t="s">
        <v>6636</v>
      </c>
    </row>
    <row r="4969" spans="1:21" x14ac:dyDescent="0.25">
      <c r="A4969" t="s">
        <v>6637</v>
      </c>
      <c r="B4969" s="12">
        <v>336368</v>
      </c>
      <c r="C4969" t="s">
        <v>11502</v>
      </c>
      <c r="D4969" s="11">
        <v>46191.749432870398</v>
      </c>
      <c r="E4969" t="s">
        <v>11503</v>
      </c>
      <c r="F4969" t="s">
        <v>6353</v>
      </c>
      <c r="G4969" t="s">
        <v>11458</v>
      </c>
      <c r="H4969" t="s">
        <v>6362</v>
      </c>
      <c r="I4969" t="s">
        <v>55</v>
      </c>
      <c r="J4969" t="s">
        <v>44</v>
      </c>
      <c r="K4969" t="s">
        <v>11504</v>
      </c>
      <c r="L4969" t="s">
        <v>11455</v>
      </c>
      <c r="M4969" t="s">
        <v>11505</v>
      </c>
      <c r="N4969" t="s">
        <v>7001</v>
      </c>
      <c r="O4969" t="s">
        <v>7062</v>
      </c>
      <c r="P4969">
        <v>14136000</v>
      </c>
      <c r="Q4969" t="s">
        <v>6778</v>
      </c>
      <c r="R4969" t="s">
        <v>6779</v>
      </c>
      <c r="S4969" s="12"/>
      <c r="T4969" s="13"/>
      <c r="U4969" t="s">
        <v>6636</v>
      </c>
    </row>
    <row r="4970" spans="1:21" x14ac:dyDescent="0.25">
      <c r="A4970" t="s">
        <v>6619</v>
      </c>
      <c r="B4970" s="12">
        <v>336368</v>
      </c>
      <c r="C4970" t="s">
        <v>11502</v>
      </c>
      <c r="D4970" s="11">
        <v>46192.504444444399</v>
      </c>
      <c r="E4970" t="s">
        <v>11503</v>
      </c>
      <c r="F4970" t="s">
        <v>6353</v>
      </c>
      <c r="G4970" t="s">
        <v>11453</v>
      </c>
      <c r="H4970" t="s">
        <v>6362</v>
      </c>
      <c r="I4970" t="s">
        <v>55</v>
      </c>
      <c r="J4970" t="s">
        <v>44</v>
      </c>
      <c r="K4970" t="s">
        <v>11504</v>
      </c>
      <c r="L4970" t="s">
        <v>11455</v>
      </c>
      <c r="M4970" t="s">
        <v>11505</v>
      </c>
      <c r="N4970" t="s">
        <v>7001</v>
      </c>
      <c r="O4970" t="s">
        <v>7062</v>
      </c>
      <c r="P4970">
        <v>14136000</v>
      </c>
      <c r="Q4970" t="s">
        <v>6778</v>
      </c>
      <c r="R4970" t="s">
        <v>6779</v>
      </c>
      <c r="S4970" s="12"/>
      <c r="T4970" s="13"/>
      <c r="U4970" t="s">
        <v>6636</v>
      </c>
    </row>
    <row r="4971" spans="1:21" x14ac:dyDescent="0.25">
      <c r="A4971" t="s">
        <v>6619</v>
      </c>
      <c r="B4971" s="12">
        <v>336368</v>
      </c>
      <c r="C4971" t="s">
        <v>11502</v>
      </c>
      <c r="D4971" s="11">
        <v>46192.504444444399</v>
      </c>
      <c r="E4971" t="s">
        <v>11503</v>
      </c>
      <c r="F4971" t="s">
        <v>6353</v>
      </c>
      <c r="G4971" t="s">
        <v>11457</v>
      </c>
      <c r="H4971" t="s">
        <v>6362</v>
      </c>
      <c r="I4971" t="s">
        <v>55</v>
      </c>
      <c r="J4971" t="s">
        <v>44</v>
      </c>
      <c r="K4971" t="s">
        <v>11504</v>
      </c>
      <c r="L4971" t="s">
        <v>11455</v>
      </c>
      <c r="M4971" t="s">
        <v>11505</v>
      </c>
      <c r="N4971" t="s">
        <v>7001</v>
      </c>
      <c r="O4971" t="s">
        <v>7062</v>
      </c>
      <c r="P4971">
        <v>14136000</v>
      </c>
      <c r="Q4971" t="s">
        <v>6778</v>
      </c>
      <c r="R4971" t="s">
        <v>6779</v>
      </c>
      <c r="S4971" s="12"/>
      <c r="T4971" s="13"/>
      <c r="U4971" t="s">
        <v>6636</v>
      </c>
    </row>
    <row r="4972" spans="1:21" x14ac:dyDescent="0.25">
      <c r="A4972" t="s">
        <v>6619</v>
      </c>
      <c r="B4972" s="12">
        <v>336368</v>
      </c>
      <c r="C4972" t="s">
        <v>11502</v>
      </c>
      <c r="D4972" s="11">
        <v>46192.504444444399</v>
      </c>
      <c r="E4972" t="s">
        <v>11503</v>
      </c>
      <c r="F4972" t="s">
        <v>6353</v>
      </c>
      <c r="G4972" t="s">
        <v>11458</v>
      </c>
      <c r="H4972" t="s">
        <v>6362</v>
      </c>
      <c r="I4972" t="s">
        <v>55</v>
      </c>
      <c r="J4972" t="s">
        <v>44</v>
      </c>
      <c r="K4972" t="s">
        <v>11504</v>
      </c>
      <c r="L4972" t="s">
        <v>11455</v>
      </c>
      <c r="M4972" t="s">
        <v>11505</v>
      </c>
      <c r="N4972" t="s">
        <v>7001</v>
      </c>
      <c r="O4972" t="s">
        <v>7062</v>
      </c>
      <c r="P4972">
        <v>14136000</v>
      </c>
      <c r="Q4972" t="s">
        <v>6778</v>
      </c>
      <c r="R4972" t="s">
        <v>6779</v>
      </c>
      <c r="S4972" s="12"/>
      <c r="T4972" s="13"/>
      <c r="U4972" t="s">
        <v>6636</v>
      </c>
    </row>
    <row r="4973" spans="1:21" x14ac:dyDescent="0.25">
      <c r="A4973" t="s">
        <v>6637</v>
      </c>
      <c r="B4973" s="12">
        <v>337400</v>
      </c>
      <c r="C4973" t="s">
        <v>11506</v>
      </c>
      <c r="D4973" s="11">
        <v>46193.53125</v>
      </c>
      <c r="E4973" t="s">
        <v>11507</v>
      </c>
      <c r="F4973" t="s">
        <v>6353</v>
      </c>
      <c r="G4973" t="s">
        <v>11453</v>
      </c>
      <c r="H4973" t="s">
        <v>6362</v>
      </c>
      <c r="I4973" t="s">
        <v>55</v>
      </c>
      <c r="J4973" t="s">
        <v>643</v>
      </c>
      <c r="K4973" t="s">
        <v>11508</v>
      </c>
      <c r="L4973" t="s">
        <v>11509</v>
      </c>
      <c r="M4973" t="s">
        <v>11510</v>
      </c>
      <c r="N4973" t="s">
        <v>7001</v>
      </c>
      <c r="O4973" t="s">
        <v>7007</v>
      </c>
      <c r="P4973">
        <v>6800000</v>
      </c>
      <c r="Q4973" t="s">
        <v>6636</v>
      </c>
      <c r="R4973" t="s">
        <v>6636</v>
      </c>
      <c r="S4973" s="12"/>
      <c r="T4973" s="13"/>
      <c r="U4973" t="s">
        <v>9612</v>
      </c>
    </row>
    <row r="4974" spans="1:21" x14ac:dyDescent="0.25">
      <c r="A4974" t="s">
        <v>6637</v>
      </c>
      <c r="B4974" s="12">
        <v>337400</v>
      </c>
      <c r="C4974" t="s">
        <v>11506</v>
      </c>
      <c r="D4974" s="11">
        <v>46193.53125</v>
      </c>
      <c r="E4974" t="s">
        <v>11507</v>
      </c>
      <c r="F4974" t="s">
        <v>6353</v>
      </c>
      <c r="G4974" t="s">
        <v>11511</v>
      </c>
      <c r="H4974" t="s">
        <v>6362</v>
      </c>
      <c r="I4974" t="s">
        <v>55</v>
      </c>
      <c r="J4974" t="s">
        <v>643</v>
      </c>
      <c r="K4974" t="s">
        <v>11508</v>
      </c>
      <c r="L4974" t="s">
        <v>11509</v>
      </c>
      <c r="M4974" t="s">
        <v>11510</v>
      </c>
      <c r="N4974" t="s">
        <v>7001</v>
      </c>
      <c r="O4974" t="s">
        <v>7007</v>
      </c>
      <c r="P4974">
        <v>6800000</v>
      </c>
      <c r="Q4974" t="s">
        <v>6636</v>
      </c>
      <c r="R4974" t="s">
        <v>6636</v>
      </c>
      <c r="S4974" s="12"/>
      <c r="T4974" s="13"/>
      <c r="U4974" t="s">
        <v>9612</v>
      </c>
    </row>
    <row r="4975" spans="1:21" x14ac:dyDescent="0.25">
      <c r="A4975" t="s">
        <v>6637</v>
      </c>
      <c r="B4975" s="12">
        <v>337288</v>
      </c>
      <c r="C4975" t="s">
        <v>11512</v>
      </c>
      <c r="D4975" s="11">
        <v>46193.737893518497</v>
      </c>
      <c r="E4975" t="s">
        <v>11513</v>
      </c>
      <c r="F4975" t="s">
        <v>6353</v>
      </c>
      <c r="G4975" t="s">
        <v>11485</v>
      </c>
      <c r="H4975" t="s">
        <v>6362</v>
      </c>
      <c r="I4975" t="s">
        <v>55</v>
      </c>
      <c r="J4975" t="s">
        <v>643</v>
      </c>
      <c r="K4975" t="s">
        <v>11514</v>
      </c>
      <c r="L4975" t="s">
        <v>11487</v>
      </c>
      <c r="M4975" t="s">
        <v>11515</v>
      </c>
      <c r="N4975" t="s">
        <v>7001</v>
      </c>
      <c r="O4975" t="s">
        <v>7081</v>
      </c>
      <c r="P4975">
        <v>14472000</v>
      </c>
      <c r="Q4975" t="s">
        <v>6636</v>
      </c>
      <c r="R4975" t="s">
        <v>6636</v>
      </c>
      <c r="S4975" s="12"/>
      <c r="T4975" s="13"/>
      <c r="U4975" t="s">
        <v>6636</v>
      </c>
    </row>
    <row r="4976" spans="1:21" x14ac:dyDescent="0.25">
      <c r="A4976" t="s">
        <v>6637</v>
      </c>
      <c r="B4976" s="12">
        <v>337288</v>
      </c>
      <c r="C4976" t="s">
        <v>11512</v>
      </c>
      <c r="D4976" s="11">
        <v>46193.737893518497</v>
      </c>
      <c r="E4976" t="s">
        <v>11513</v>
      </c>
      <c r="F4976" t="s">
        <v>6353</v>
      </c>
      <c r="G4976" t="s">
        <v>11453</v>
      </c>
      <c r="H4976" t="s">
        <v>6362</v>
      </c>
      <c r="I4976" t="s">
        <v>55</v>
      </c>
      <c r="J4976" t="s">
        <v>643</v>
      </c>
      <c r="K4976" t="s">
        <v>11514</v>
      </c>
      <c r="L4976" t="s">
        <v>11487</v>
      </c>
      <c r="M4976" t="s">
        <v>11515</v>
      </c>
      <c r="N4976" t="s">
        <v>7001</v>
      </c>
      <c r="O4976" t="s">
        <v>7081</v>
      </c>
      <c r="P4976">
        <v>14472000</v>
      </c>
      <c r="Q4976" t="s">
        <v>6636</v>
      </c>
      <c r="R4976" t="s">
        <v>6636</v>
      </c>
      <c r="S4976" s="12"/>
      <c r="T4976" s="13"/>
      <c r="U4976" t="s">
        <v>6636</v>
      </c>
    </row>
    <row r="4977" spans="1:21" x14ac:dyDescent="0.25">
      <c r="A4977" t="s">
        <v>6619</v>
      </c>
      <c r="B4977" s="12">
        <v>337288</v>
      </c>
      <c r="C4977" t="s">
        <v>11512</v>
      </c>
      <c r="D4977" s="11">
        <v>46193.781261574099</v>
      </c>
      <c r="E4977" t="s">
        <v>11513</v>
      </c>
      <c r="F4977" t="s">
        <v>6353</v>
      </c>
      <c r="G4977" t="s">
        <v>11485</v>
      </c>
      <c r="H4977" t="s">
        <v>6362</v>
      </c>
      <c r="I4977" t="s">
        <v>55</v>
      </c>
      <c r="J4977" t="s">
        <v>643</v>
      </c>
      <c r="K4977" t="s">
        <v>11514</v>
      </c>
      <c r="L4977" t="s">
        <v>11487</v>
      </c>
      <c r="M4977" t="s">
        <v>11515</v>
      </c>
      <c r="N4977" t="s">
        <v>7001</v>
      </c>
      <c r="O4977" t="s">
        <v>7081</v>
      </c>
      <c r="P4977">
        <v>14472000</v>
      </c>
      <c r="Q4977" t="s">
        <v>6636</v>
      </c>
      <c r="R4977" t="s">
        <v>6636</v>
      </c>
      <c r="S4977" s="12"/>
      <c r="T4977" s="13"/>
      <c r="U4977" t="s">
        <v>6636</v>
      </c>
    </row>
    <row r="4978" spans="1:21" x14ac:dyDescent="0.25">
      <c r="A4978" t="s">
        <v>6619</v>
      </c>
      <c r="B4978" s="12">
        <v>337288</v>
      </c>
      <c r="C4978" t="s">
        <v>11512</v>
      </c>
      <c r="D4978" s="11">
        <v>46193.781261574099</v>
      </c>
      <c r="E4978" t="s">
        <v>11513</v>
      </c>
      <c r="F4978" t="s">
        <v>6353</v>
      </c>
      <c r="G4978" t="s">
        <v>11453</v>
      </c>
      <c r="H4978" t="s">
        <v>6362</v>
      </c>
      <c r="I4978" t="s">
        <v>55</v>
      </c>
      <c r="J4978" t="s">
        <v>643</v>
      </c>
      <c r="K4978" t="s">
        <v>11514</v>
      </c>
      <c r="L4978" t="s">
        <v>11487</v>
      </c>
      <c r="M4978" t="s">
        <v>11515</v>
      </c>
      <c r="N4978" t="s">
        <v>7001</v>
      </c>
      <c r="O4978" t="s">
        <v>7081</v>
      </c>
      <c r="P4978">
        <v>14472000</v>
      </c>
      <c r="Q4978" t="s">
        <v>6636</v>
      </c>
      <c r="R4978" t="s">
        <v>6636</v>
      </c>
      <c r="S4978" s="12"/>
      <c r="T4978" s="13"/>
      <c r="U4978" t="s">
        <v>6636</v>
      </c>
    </row>
    <row r="4979" spans="1:21" x14ac:dyDescent="0.25">
      <c r="A4979" t="s">
        <v>6619</v>
      </c>
      <c r="B4979" s="12">
        <v>337400</v>
      </c>
      <c r="C4979" t="s">
        <v>11506</v>
      </c>
      <c r="D4979" s="11">
        <v>46194.522048611099</v>
      </c>
      <c r="E4979" t="s">
        <v>11507</v>
      </c>
      <c r="F4979" t="s">
        <v>6353</v>
      </c>
      <c r="G4979" t="s">
        <v>11453</v>
      </c>
      <c r="H4979" t="s">
        <v>6362</v>
      </c>
      <c r="I4979" t="s">
        <v>55</v>
      </c>
      <c r="J4979" t="s">
        <v>643</v>
      </c>
      <c r="K4979" t="s">
        <v>11508</v>
      </c>
      <c r="L4979" t="s">
        <v>11509</v>
      </c>
      <c r="M4979" t="s">
        <v>11510</v>
      </c>
      <c r="N4979" t="s">
        <v>7001</v>
      </c>
      <c r="O4979" t="s">
        <v>7007</v>
      </c>
      <c r="P4979">
        <v>6800000</v>
      </c>
      <c r="Q4979" t="s">
        <v>6636</v>
      </c>
      <c r="R4979" t="s">
        <v>6636</v>
      </c>
      <c r="S4979" s="12"/>
      <c r="T4979" s="13"/>
      <c r="U4979" t="s">
        <v>9612</v>
      </c>
    </row>
    <row r="4980" spans="1:21" x14ac:dyDescent="0.25">
      <c r="A4980" t="s">
        <v>6619</v>
      </c>
      <c r="B4980" s="12">
        <v>337400</v>
      </c>
      <c r="C4980" t="s">
        <v>11506</v>
      </c>
      <c r="D4980" s="11">
        <v>46194.522048611099</v>
      </c>
      <c r="E4980" t="s">
        <v>11507</v>
      </c>
      <c r="F4980" t="s">
        <v>6353</v>
      </c>
      <c r="G4980" t="s">
        <v>11511</v>
      </c>
      <c r="H4980" t="s">
        <v>6362</v>
      </c>
      <c r="I4980" t="s">
        <v>55</v>
      </c>
      <c r="J4980" t="s">
        <v>643</v>
      </c>
      <c r="K4980" t="s">
        <v>11508</v>
      </c>
      <c r="L4980" t="s">
        <v>11509</v>
      </c>
      <c r="M4980" t="s">
        <v>11510</v>
      </c>
      <c r="N4980" t="s">
        <v>7001</v>
      </c>
      <c r="O4980" t="s">
        <v>7007</v>
      </c>
      <c r="P4980">
        <v>6800000</v>
      </c>
      <c r="Q4980" t="s">
        <v>6636</v>
      </c>
      <c r="R4980" t="s">
        <v>6636</v>
      </c>
      <c r="S4980" s="12"/>
      <c r="T4980" s="13"/>
      <c r="U4980" t="s">
        <v>9612</v>
      </c>
    </row>
    <row r="4981" spans="1:21" x14ac:dyDescent="0.25">
      <c r="A4981" t="s">
        <v>6637</v>
      </c>
      <c r="B4981" s="12">
        <v>339520</v>
      </c>
      <c r="C4981" t="s">
        <v>11516</v>
      </c>
      <c r="D4981" s="11">
        <v>46198.598032407397</v>
      </c>
      <c r="E4981" t="s">
        <v>11517</v>
      </c>
      <c r="F4981" t="s">
        <v>6353</v>
      </c>
      <c r="G4981" t="s">
        <v>11453</v>
      </c>
      <c r="H4981" t="s">
        <v>6362</v>
      </c>
      <c r="I4981" t="s">
        <v>55</v>
      </c>
      <c r="J4981" t="s">
        <v>643</v>
      </c>
      <c r="K4981" t="s">
        <v>11518</v>
      </c>
      <c r="L4981" t="s">
        <v>11455</v>
      </c>
      <c r="M4981" t="s">
        <v>11519</v>
      </c>
      <c r="N4981" t="s">
        <v>7001</v>
      </c>
      <c r="O4981" t="s">
        <v>7171</v>
      </c>
      <c r="P4981">
        <v>9912000</v>
      </c>
      <c r="Q4981" t="s">
        <v>6636</v>
      </c>
      <c r="R4981" t="s">
        <v>6636</v>
      </c>
      <c r="S4981" s="12"/>
      <c r="T4981" s="13"/>
      <c r="U4981" t="s">
        <v>8855</v>
      </c>
    </row>
    <row r="4982" spans="1:21" x14ac:dyDescent="0.25">
      <c r="A4982" t="s">
        <v>6637</v>
      </c>
      <c r="B4982" s="12">
        <v>339520</v>
      </c>
      <c r="C4982" t="s">
        <v>11516</v>
      </c>
      <c r="D4982" s="11">
        <v>46198.598032407397</v>
      </c>
      <c r="E4982" t="s">
        <v>11517</v>
      </c>
      <c r="F4982" t="s">
        <v>6353</v>
      </c>
      <c r="G4982" t="s">
        <v>11457</v>
      </c>
      <c r="H4982" t="s">
        <v>6362</v>
      </c>
      <c r="I4982" t="s">
        <v>55</v>
      </c>
      <c r="J4982" t="s">
        <v>643</v>
      </c>
      <c r="K4982" t="s">
        <v>11518</v>
      </c>
      <c r="L4982" t="s">
        <v>11455</v>
      </c>
      <c r="M4982" t="s">
        <v>11519</v>
      </c>
      <c r="N4982" t="s">
        <v>7001</v>
      </c>
      <c r="O4982" t="s">
        <v>7171</v>
      </c>
      <c r="P4982">
        <v>9912000</v>
      </c>
      <c r="Q4982" t="s">
        <v>6636</v>
      </c>
      <c r="R4982" t="s">
        <v>6636</v>
      </c>
      <c r="S4982" s="12"/>
      <c r="T4982" s="13"/>
      <c r="U4982" t="s">
        <v>8855</v>
      </c>
    </row>
    <row r="4983" spans="1:21" x14ac:dyDescent="0.25">
      <c r="A4983" t="s">
        <v>6637</v>
      </c>
      <c r="B4983" s="12">
        <v>339520</v>
      </c>
      <c r="C4983" t="s">
        <v>11516</v>
      </c>
      <c r="D4983" s="11">
        <v>46198.598032407397</v>
      </c>
      <c r="E4983" t="s">
        <v>11517</v>
      </c>
      <c r="F4983" t="s">
        <v>6353</v>
      </c>
      <c r="G4983" t="s">
        <v>11458</v>
      </c>
      <c r="H4983" t="s">
        <v>6362</v>
      </c>
      <c r="I4983" t="s">
        <v>55</v>
      </c>
      <c r="J4983" t="s">
        <v>643</v>
      </c>
      <c r="K4983" t="s">
        <v>11518</v>
      </c>
      <c r="L4983" t="s">
        <v>11455</v>
      </c>
      <c r="M4983" t="s">
        <v>11519</v>
      </c>
      <c r="N4983" t="s">
        <v>7001</v>
      </c>
      <c r="O4983" t="s">
        <v>7171</v>
      </c>
      <c r="P4983">
        <v>9912000</v>
      </c>
      <c r="Q4983" t="s">
        <v>6636</v>
      </c>
      <c r="R4983" t="s">
        <v>6636</v>
      </c>
      <c r="S4983" s="12"/>
      <c r="T4983" s="13"/>
      <c r="U4983" t="s">
        <v>8855</v>
      </c>
    </row>
    <row r="4984" spans="1:21" x14ac:dyDescent="0.25">
      <c r="A4984" t="s">
        <v>6619</v>
      </c>
      <c r="B4984" s="12">
        <v>339520</v>
      </c>
      <c r="C4984" t="s">
        <v>11516</v>
      </c>
      <c r="D4984" s="11">
        <v>46198.800509259301</v>
      </c>
      <c r="E4984" t="s">
        <v>11517</v>
      </c>
      <c r="F4984" t="s">
        <v>6353</v>
      </c>
      <c r="G4984" t="s">
        <v>11453</v>
      </c>
      <c r="H4984" t="s">
        <v>6362</v>
      </c>
      <c r="I4984" t="s">
        <v>55</v>
      </c>
      <c r="J4984" t="s">
        <v>643</v>
      </c>
      <c r="K4984" t="s">
        <v>11518</v>
      </c>
      <c r="L4984" t="s">
        <v>11455</v>
      </c>
      <c r="M4984" t="s">
        <v>11519</v>
      </c>
      <c r="N4984" t="s">
        <v>7001</v>
      </c>
      <c r="O4984" t="s">
        <v>7171</v>
      </c>
      <c r="P4984">
        <v>9912000</v>
      </c>
      <c r="Q4984" t="s">
        <v>6636</v>
      </c>
      <c r="R4984" t="s">
        <v>6636</v>
      </c>
      <c r="S4984" s="12"/>
      <c r="T4984" s="13"/>
      <c r="U4984" t="s">
        <v>8855</v>
      </c>
    </row>
    <row r="4985" spans="1:21" x14ac:dyDescent="0.25">
      <c r="A4985" t="s">
        <v>6619</v>
      </c>
      <c r="B4985" s="12">
        <v>339520</v>
      </c>
      <c r="C4985" t="s">
        <v>11516</v>
      </c>
      <c r="D4985" s="11">
        <v>46198.800509259301</v>
      </c>
      <c r="E4985" t="s">
        <v>11517</v>
      </c>
      <c r="F4985" t="s">
        <v>6353</v>
      </c>
      <c r="G4985" t="s">
        <v>11457</v>
      </c>
      <c r="H4985" t="s">
        <v>6362</v>
      </c>
      <c r="I4985" t="s">
        <v>55</v>
      </c>
      <c r="J4985" t="s">
        <v>643</v>
      </c>
      <c r="K4985" t="s">
        <v>11518</v>
      </c>
      <c r="L4985" t="s">
        <v>11455</v>
      </c>
      <c r="M4985" t="s">
        <v>11519</v>
      </c>
      <c r="N4985" t="s">
        <v>7001</v>
      </c>
      <c r="O4985" t="s">
        <v>7171</v>
      </c>
      <c r="P4985">
        <v>9912000</v>
      </c>
      <c r="Q4985" t="s">
        <v>6636</v>
      </c>
      <c r="R4985" t="s">
        <v>6636</v>
      </c>
      <c r="S4985" s="12"/>
      <c r="T4985" s="13"/>
      <c r="U4985" t="s">
        <v>8855</v>
      </c>
    </row>
    <row r="4986" spans="1:21" x14ac:dyDescent="0.25">
      <c r="A4986" t="s">
        <v>6619</v>
      </c>
      <c r="B4986" s="12">
        <v>339520</v>
      </c>
      <c r="C4986" t="s">
        <v>11516</v>
      </c>
      <c r="D4986" s="11">
        <v>46198.800509259301</v>
      </c>
      <c r="E4986" t="s">
        <v>11517</v>
      </c>
      <c r="F4986" t="s">
        <v>6353</v>
      </c>
      <c r="G4986" t="s">
        <v>11458</v>
      </c>
      <c r="H4986" t="s">
        <v>6362</v>
      </c>
      <c r="I4986" t="s">
        <v>55</v>
      </c>
      <c r="J4986" t="s">
        <v>643</v>
      </c>
      <c r="K4986" t="s">
        <v>11518</v>
      </c>
      <c r="L4986" t="s">
        <v>11455</v>
      </c>
      <c r="M4986" t="s">
        <v>11519</v>
      </c>
      <c r="N4986" t="s">
        <v>7001</v>
      </c>
      <c r="O4986" t="s">
        <v>7171</v>
      </c>
      <c r="P4986">
        <v>9912000</v>
      </c>
      <c r="Q4986" t="s">
        <v>6636</v>
      </c>
      <c r="R4986" t="s">
        <v>6636</v>
      </c>
      <c r="S4986" s="12"/>
      <c r="T4986" s="13"/>
      <c r="U4986" t="s">
        <v>8855</v>
      </c>
    </row>
    <row r="4987" spans="1:21" x14ac:dyDescent="0.25">
      <c r="A4987" t="s">
        <v>6637</v>
      </c>
      <c r="B4987" s="12">
        <v>341528</v>
      </c>
      <c r="C4987" t="s">
        <v>11520</v>
      </c>
      <c r="D4987" s="11">
        <v>46199.724768518499</v>
      </c>
      <c r="E4987" t="s">
        <v>11521</v>
      </c>
      <c r="F4987" t="s">
        <v>6353</v>
      </c>
      <c r="G4987" t="s">
        <v>11453</v>
      </c>
      <c r="H4987" t="s">
        <v>6362</v>
      </c>
      <c r="I4987" t="s">
        <v>65</v>
      </c>
      <c r="J4987" t="s">
        <v>67</v>
      </c>
      <c r="K4987" t="s">
        <v>11522</v>
      </c>
      <c r="L4987" t="s">
        <v>11455</v>
      </c>
      <c r="M4987" t="s">
        <v>11523</v>
      </c>
      <c r="N4987" t="s">
        <v>7001</v>
      </c>
      <c r="O4987" t="s">
        <v>7171</v>
      </c>
      <c r="P4987">
        <v>9480000</v>
      </c>
      <c r="Q4987" t="s">
        <v>6893</v>
      </c>
      <c r="R4987" t="s">
        <v>6911</v>
      </c>
      <c r="S4987" s="12"/>
      <c r="T4987" s="13"/>
      <c r="U4987" t="s">
        <v>8855</v>
      </c>
    </row>
    <row r="4988" spans="1:21" x14ac:dyDescent="0.25">
      <c r="A4988" t="s">
        <v>6637</v>
      </c>
      <c r="B4988" s="12">
        <v>341528</v>
      </c>
      <c r="C4988" t="s">
        <v>11520</v>
      </c>
      <c r="D4988" s="11">
        <v>46199.724768518499</v>
      </c>
      <c r="E4988" t="s">
        <v>11521</v>
      </c>
      <c r="F4988" t="s">
        <v>6353</v>
      </c>
      <c r="G4988" t="s">
        <v>11457</v>
      </c>
      <c r="H4988" t="s">
        <v>6362</v>
      </c>
      <c r="I4988" t="s">
        <v>65</v>
      </c>
      <c r="J4988" t="s">
        <v>67</v>
      </c>
      <c r="K4988" t="s">
        <v>11522</v>
      </c>
      <c r="L4988" t="s">
        <v>11455</v>
      </c>
      <c r="M4988" t="s">
        <v>11523</v>
      </c>
      <c r="N4988" t="s">
        <v>7001</v>
      </c>
      <c r="O4988" t="s">
        <v>7171</v>
      </c>
      <c r="P4988">
        <v>9480000</v>
      </c>
      <c r="Q4988" t="s">
        <v>6893</v>
      </c>
      <c r="R4988" t="s">
        <v>6911</v>
      </c>
      <c r="S4988" s="12"/>
      <c r="T4988" s="13"/>
      <c r="U4988" t="s">
        <v>8855</v>
      </c>
    </row>
    <row r="4989" spans="1:21" x14ac:dyDescent="0.25">
      <c r="A4989" t="s">
        <v>6637</v>
      </c>
      <c r="B4989" s="12">
        <v>341528</v>
      </c>
      <c r="C4989" t="s">
        <v>11520</v>
      </c>
      <c r="D4989" s="11">
        <v>46199.724768518499</v>
      </c>
      <c r="E4989" t="s">
        <v>11521</v>
      </c>
      <c r="F4989" t="s">
        <v>6353</v>
      </c>
      <c r="G4989" t="s">
        <v>11458</v>
      </c>
      <c r="H4989" t="s">
        <v>6362</v>
      </c>
      <c r="I4989" t="s">
        <v>65</v>
      </c>
      <c r="J4989" t="s">
        <v>67</v>
      </c>
      <c r="K4989" t="s">
        <v>11522</v>
      </c>
      <c r="L4989" t="s">
        <v>11455</v>
      </c>
      <c r="M4989" t="s">
        <v>11523</v>
      </c>
      <c r="N4989" t="s">
        <v>7001</v>
      </c>
      <c r="O4989" t="s">
        <v>7171</v>
      </c>
      <c r="P4989">
        <v>9480000</v>
      </c>
      <c r="Q4989" t="s">
        <v>6893</v>
      </c>
      <c r="R4989" t="s">
        <v>6911</v>
      </c>
      <c r="S4989" s="12"/>
      <c r="T4989" s="13"/>
      <c r="U4989" t="s">
        <v>8855</v>
      </c>
    </row>
    <row r="4990" spans="1:21" x14ac:dyDescent="0.25">
      <c r="A4990" t="s">
        <v>6637</v>
      </c>
      <c r="B4990" s="12">
        <v>340400</v>
      </c>
      <c r="C4990" t="s">
        <v>11524</v>
      </c>
      <c r="D4990" s="11">
        <v>46201.4679398148</v>
      </c>
      <c r="E4990" t="s">
        <v>11525</v>
      </c>
      <c r="F4990" t="s">
        <v>6353</v>
      </c>
      <c r="G4990" t="s">
        <v>11453</v>
      </c>
      <c r="H4990" t="s">
        <v>6362</v>
      </c>
      <c r="I4990" t="s">
        <v>65</v>
      </c>
      <c r="J4990" t="s">
        <v>57</v>
      </c>
      <c r="K4990" t="s">
        <v>11526</v>
      </c>
      <c r="L4990" t="s">
        <v>11472</v>
      </c>
      <c r="M4990" t="s">
        <v>11527</v>
      </c>
      <c r="N4990" t="s">
        <v>7001</v>
      </c>
      <c r="O4990" t="s">
        <v>7002</v>
      </c>
      <c r="P4990">
        <v>16784000</v>
      </c>
      <c r="Q4990" t="s">
        <v>6636</v>
      </c>
      <c r="R4990" t="s">
        <v>6636</v>
      </c>
      <c r="S4990" s="12"/>
      <c r="T4990" s="13"/>
      <c r="U4990" t="s">
        <v>9612</v>
      </c>
    </row>
    <row r="4991" spans="1:21" x14ac:dyDescent="0.25">
      <c r="A4991" t="s">
        <v>6637</v>
      </c>
      <c r="B4991" s="12">
        <v>340400</v>
      </c>
      <c r="C4991" t="s">
        <v>11524</v>
      </c>
      <c r="D4991" s="11">
        <v>46201.4679398148</v>
      </c>
      <c r="E4991" t="s">
        <v>11525</v>
      </c>
      <c r="F4991" t="s">
        <v>6353</v>
      </c>
      <c r="G4991" t="s">
        <v>11475</v>
      </c>
      <c r="H4991" t="s">
        <v>6362</v>
      </c>
      <c r="I4991" t="s">
        <v>65</v>
      </c>
      <c r="J4991" t="s">
        <v>57</v>
      </c>
      <c r="K4991" t="s">
        <v>11526</v>
      </c>
      <c r="L4991" t="s">
        <v>11472</v>
      </c>
      <c r="M4991" t="s">
        <v>11527</v>
      </c>
      <c r="N4991" t="s">
        <v>7001</v>
      </c>
      <c r="O4991" t="s">
        <v>7002</v>
      </c>
      <c r="P4991">
        <v>16784000</v>
      </c>
      <c r="Q4991" t="s">
        <v>6636</v>
      </c>
      <c r="R4991" t="s">
        <v>6636</v>
      </c>
      <c r="S4991" s="12"/>
      <c r="T4991" s="13"/>
      <c r="U4991" t="s">
        <v>9612</v>
      </c>
    </row>
    <row r="4992" spans="1:21" x14ac:dyDescent="0.25">
      <c r="A4992" t="s">
        <v>6637</v>
      </c>
      <c r="B4992" s="12">
        <v>340400</v>
      </c>
      <c r="C4992" t="s">
        <v>11524</v>
      </c>
      <c r="D4992" s="11">
        <v>46201.4679398148</v>
      </c>
      <c r="E4992" t="s">
        <v>11525</v>
      </c>
      <c r="F4992" t="s">
        <v>6353</v>
      </c>
      <c r="G4992" t="s">
        <v>11476</v>
      </c>
      <c r="H4992" t="s">
        <v>6362</v>
      </c>
      <c r="I4992" t="s">
        <v>65</v>
      </c>
      <c r="J4992" t="s">
        <v>57</v>
      </c>
      <c r="K4992" t="s">
        <v>11526</v>
      </c>
      <c r="L4992" t="s">
        <v>11472</v>
      </c>
      <c r="M4992" t="s">
        <v>11527</v>
      </c>
      <c r="N4992" t="s">
        <v>7001</v>
      </c>
      <c r="O4992" t="s">
        <v>7002</v>
      </c>
      <c r="P4992">
        <v>16784000</v>
      </c>
      <c r="Q4992" t="s">
        <v>6636</v>
      </c>
      <c r="R4992" t="s">
        <v>6636</v>
      </c>
      <c r="S4992" s="12"/>
      <c r="T4992" s="13"/>
      <c r="U4992" t="s">
        <v>9612</v>
      </c>
    </row>
    <row r="4993" spans="1:21" x14ac:dyDescent="0.25">
      <c r="A4993" t="s">
        <v>6619</v>
      </c>
      <c r="B4993" s="12">
        <v>340400</v>
      </c>
      <c r="C4993" t="s">
        <v>11524</v>
      </c>
      <c r="D4993" s="11">
        <v>46201.5457986111</v>
      </c>
      <c r="E4993" t="s">
        <v>11525</v>
      </c>
      <c r="F4993" t="s">
        <v>6353</v>
      </c>
      <c r="G4993" t="s">
        <v>11453</v>
      </c>
      <c r="H4993" t="s">
        <v>6362</v>
      </c>
      <c r="I4993" t="s">
        <v>65</v>
      </c>
      <c r="J4993" t="s">
        <v>57</v>
      </c>
      <c r="K4993" t="s">
        <v>11526</v>
      </c>
      <c r="L4993" t="s">
        <v>11472</v>
      </c>
      <c r="M4993" t="s">
        <v>11527</v>
      </c>
      <c r="N4993" t="s">
        <v>7001</v>
      </c>
      <c r="O4993" t="s">
        <v>7002</v>
      </c>
      <c r="P4993">
        <v>16784000</v>
      </c>
      <c r="Q4993" t="s">
        <v>6636</v>
      </c>
      <c r="R4993" t="s">
        <v>6636</v>
      </c>
      <c r="S4993" s="12"/>
      <c r="T4993" s="13"/>
      <c r="U4993" t="s">
        <v>9612</v>
      </c>
    </row>
    <row r="4994" spans="1:21" x14ac:dyDescent="0.25">
      <c r="A4994" t="s">
        <v>6619</v>
      </c>
      <c r="B4994" s="12">
        <v>340400</v>
      </c>
      <c r="C4994" t="s">
        <v>11524</v>
      </c>
      <c r="D4994" s="11">
        <v>46201.5457986111</v>
      </c>
      <c r="E4994" t="s">
        <v>11525</v>
      </c>
      <c r="F4994" t="s">
        <v>6353</v>
      </c>
      <c r="G4994" t="s">
        <v>11475</v>
      </c>
      <c r="H4994" t="s">
        <v>6362</v>
      </c>
      <c r="I4994" t="s">
        <v>65</v>
      </c>
      <c r="J4994" t="s">
        <v>57</v>
      </c>
      <c r="K4994" t="s">
        <v>11526</v>
      </c>
      <c r="L4994" t="s">
        <v>11472</v>
      </c>
      <c r="M4994" t="s">
        <v>11527</v>
      </c>
      <c r="N4994" t="s">
        <v>7001</v>
      </c>
      <c r="O4994" t="s">
        <v>7002</v>
      </c>
      <c r="P4994">
        <v>16784000</v>
      </c>
      <c r="Q4994" t="s">
        <v>6636</v>
      </c>
      <c r="R4994" t="s">
        <v>6636</v>
      </c>
      <c r="S4994" s="12"/>
      <c r="T4994" s="13"/>
      <c r="U4994" t="s">
        <v>9612</v>
      </c>
    </row>
    <row r="4995" spans="1:21" x14ac:dyDescent="0.25">
      <c r="A4995" t="s">
        <v>6619</v>
      </c>
      <c r="B4995" s="12">
        <v>340400</v>
      </c>
      <c r="C4995" t="s">
        <v>11524</v>
      </c>
      <c r="D4995" s="11">
        <v>46201.5457986111</v>
      </c>
      <c r="E4995" t="s">
        <v>11525</v>
      </c>
      <c r="F4995" t="s">
        <v>6353</v>
      </c>
      <c r="G4995" t="s">
        <v>11476</v>
      </c>
      <c r="H4995" t="s">
        <v>6362</v>
      </c>
      <c r="I4995" t="s">
        <v>65</v>
      </c>
      <c r="J4995" t="s">
        <v>57</v>
      </c>
      <c r="K4995" t="s">
        <v>11526</v>
      </c>
      <c r="L4995" t="s">
        <v>11472</v>
      </c>
      <c r="M4995" t="s">
        <v>11527</v>
      </c>
      <c r="N4995" t="s">
        <v>7001</v>
      </c>
      <c r="O4995" t="s">
        <v>7002</v>
      </c>
      <c r="P4995">
        <v>16784000</v>
      </c>
      <c r="Q4995" t="s">
        <v>6636</v>
      </c>
      <c r="R4995" t="s">
        <v>6636</v>
      </c>
      <c r="S4995" s="12"/>
      <c r="T4995" s="13"/>
      <c r="U4995" t="s">
        <v>9612</v>
      </c>
    </row>
    <row r="4996" spans="1:21" x14ac:dyDescent="0.25">
      <c r="A4996" t="s">
        <v>6637</v>
      </c>
      <c r="B4996" s="12">
        <v>340576</v>
      </c>
      <c r="C4996" t="s">
        <v>11528</v>
      </c>
      <c r="D4996" s="11">
        <v>46201.747916666704</v>
      </c>
      <c r="E4996" t="s">
        <v>11529</v>
      </c>
      <c r="F4996" t="s">
        <v>6353</v>
      </c>
      <c r="G4996" t="s">
        <v>11485</v>
      </c>
      <c r="H4996" t="s">
        <v>6362</v>
      </c>
      <c r="I4996" t="s">
        <v>65</v>
      </c>
      <c r="J4996" t="s">
        <v>67</v>
      </c>
      <c r="K4996" t="s">
        <v>11530</v>
      </c>
      <c r="L4996" t="s">
        <v>11487</v>
      </c>
      <c r="M4996" t="s">
        <v>11531</v>
      </c>
      <c r="N4996" t="s">
        <v>7001</v>
      </c>
      <c r="O4996" t="s">
        <v>7171</v>
      </c>
      <c r="P4996">
        <v>8792000</v>
      </c>
      <c r="Q4996" t="s">
        <v>6778</v>
      </c>
      <c r="R4996" t="s">
        <v>6911</v>
      </c>
      <c r="S4996" s="12"/>
      <c r="T4996" s="13"/>
      <c r="U4996" t="s">
        <v>11489</v>
      </c>
    </row>
    <row r="4997" spans="1:21" x14ac:dyDescent="0.25">
      <c r="A4997" t="s">
        <v>6637</v>
      </c>
      <c r="B4997" s="12">
        <v>340576</v>
      </c>
      <c r="C4997" t="s">
        <v>11528</v>
      </c>
      <c r="D4997" s="11">
        <v>46201.747916666704</v>
      </c>
      <c r="E4997" t="s">
        <v>11529</v>
      </c>
      <c r="F4997" t="s">
        <v>6353</v>
      </c>
      <c r="G4997" t="s">
        <v>11453</v>
      </c>
      <c r="H4997" t="s">
        <v>6362</v>
      </c>
      <c r="I4997" t="s">
        <v>65</v>
      </c>
      <c r="J4997" t="s">
        <v>67</v>
      </c>
      <c r="K4997" t="s">
        <v>11530</v>
      </c>
      <c r="L4997" t="s">
        <v>11487</v>
      </c>
      <c r="M4997" t="s">
        <v>11531</v>
      </c>
      <c r="N4997" t="s">
        <v>7001</v>
      </c>
      <c r="O4997" t="s">
        <v>7171</v>
      </c>
      <c r="P4997">
        <v>8792000</v>
      </c>
      <c r="Q4997" t="s">
        <v>6778</v>
      </c>
      <c r="R4997" t="s">
        <v>6911</v>
      </c>
      <c r="S4997" s="12"/>
      <c r="T4997" s="13"/>
      <c r="U4997" t="s">
        <v>11489</v>
      </c>
    </row>
    <row r="4998" spans="1:21" x14ac:dyDescent="0.25">
      <c r="A4998" t="s">
        <v>6619</v>
      </c>
      <c r="B4998" s="12">
        <v>340576</v>
      </c>
      <c r="C4998" t="s">
        <v>11528</v>
      </c>
      <c r="D4998" s="11">
        <v>46201.787627314799</v>
      </c>
      <c r="E4998" t="s">
        <v>11529</v>
      </c>
      <c r="F4998" t="s">
        <v>6353</v>
      </c>
      <c r="G4998" t="s">
        <v>11485</v>
      </c>
      <c r="H4998" t="s">
        <v>6362</v>
      </c>
      <c r="I4998" t="s">
        <v>65</v>
      </c>
      <c r="J4998" t="s">
        <v>67</v>
      </c>
      <c r="K4998" t="s">
        <v>11530</v>
      </c>
      <c r="L4998" t="s">
        <v>11487</v>
      </c>
      <c r="M4998" t="s">
        <v>11531</v>
      </c>
      <c r="N4998" t="s">
        <v>7001</v>
      </c>
      <c r="O4998" t="s">
        <v>7171</v>
      </c>
      <c r="P4998">
        <v>8792000</v>
      </c>
      <c r="Q4998" t="s">
        <v>6778</v>
      </c>
      <c r="R4998" t="s">
        <v>6911</v>
      </c>
      <c r="S4998" s="12"/>
      <c r="T4998" s="13"/>
      <c r="U4998" t="s">
        <v>11489</v>
      </c>
    </row>
    <row r="4999" spans="1:21" x14ac:dyDescent="0.25">
      <c r="A4999" t="s">
        <v>6619</v>
      </c>
      <c r="B4999" s="12">
        <v>340576</v>
      </c>
      <c r="C4999" t="s">
        <v>11528</v>
      </c>
      <c r="D4999" s="11">
        <v>46201.787627314799</v>
      </c>
      <c r="E4999" t="s">
        <v>11529</v>
      </c>
      <c r="F4999" t="s">
        <v>6353</v>
      </c>
      <c r="G4999" t="s">
        <v>11453</v>
      </c>
      <c r="H4999" t="s">
        <v>6362</v>
      </c>
      <c r="I4999" t="s">
        <v>65</v>
      </c>
      <c r="J4999" t="s">
        <v>67</v>
      </c>
      <c r="K4999" t="s">
        <v>11530</v>
      </c>
      <c r="L4999" t="s">
        <v>11487</v>
      </c>
      <c r="M4999" t="s">
        <v>11531</v>
      </c>
      <c r="N4999" t="s">
        <v>7001</v>
      </c>
      <c r="O4999" t="s">
        <v>7171</v>
      </c>
      <c r="P4999">
        <v>8792000</v>
      </c>
      <c r="Q4999" t="s">
        <v>6778</v>
      </c>
      <c r="R4999" t="s">
        <v>6911</v>
      </c>
      <c r="S4999" s="12"/>
      <c r="T4999" s="13"/>
      <c r="U4999" t="s">
        <v>11489</v>
      </c>
    </row>
    <row r="5000" spans="1:21" x14ac:dyDescent="0.25">
      <c r="A5000" t="s">
        <v>6637</v>
      </c>
      <c r="B5000" s="12">
        <v>340968</v>
      </c>
      <c r="C5000" t="s">
        <v>11532</v>
      </c>
      <c r="D5000" s="11">
        <v>46202.715393518498</v>
      </c>
      <c r="E5000" t="s">
        <v>11533</v>
      </c>
      <c r="F5000" t="s">
        <v>6353</v>
      </c>
      <c r="G5000" t="s">
        <v>11453</v>
      </c>
      <c r="H5000" t="s">
        <v>6362</v>
      </c>
      <c r="I5000" t="s">
        <v>55</v>
      </c>
      <c r="J5000" t="s">
        <v>176</v>
      </c>
      <c r="K5000" t="s">
        <v>11534</v>
      </c>
      <c r="L5000" t="s">
        <v>11480</v>
      </c>
      <c r="M5000" t="s">
        <v>11535</v>
      </c>
      <c r="N5000" t="s">
        <v>7001</v>
      </c>
      <c r="O5000" t="s">
        <v>7007</v>
      </c>
      <c r="P5000">
        <v>8944000</v>
      </c>
      <c r="Q5000" t="s">
        <v>6636</v>
      </c>
      <c r="R5000" t="s">
        <v>6636</v>
      </c>
      <c r="S5000" s="12"/>
      <c r="T5000" s="13"/>
      <c r="U5000" t="s">
        <v>6724</v>
      </c>
    </row>
    <row r="5001" spans="1:21" x14ac:dyDescent="0.25">
      <c r="A5001" t="s">
        <v>6637</v>
      </c>
      <c r="B5001" s="12">
        <v>340968</v>
      </c>
      <c r="C5001" t="s">
        <v>11532</v>
      </c>
      <c r="D5001" s="11">
        <v>46202.715393518498</v>
      </c>
      <c r="E5001" t="s">
        <v>11533</v>
      </c>
      <c r="F5001" t="s">
        <v>6353</v>
      </c>
      <c r="G5001" t="s">
        <v>11482</v>
      </c>
      <c r="H5001" t="s">
        <v>6362</v>
      </c>
      <c r="I5001" t="s">
        <v>55</v>
      </c>
      <c r="J5001" t="s">
        <v>176</v>
      </c>
      <c r="K5001" t="s">
        <v>11534</v>
      </c>
      <c r="L5001" t="s">
        <v>11480</v>
      </c>
      <c r="M5001" t="s">
        <v>11535</v>
      </c>
      <c r="N5001" t="s">
        <v>7001</v>
      </c>
      <c r="O5001" t="s">
        <v>7007</v>
      </c>
      <c r="P5001">
        <v>8944000</v>
      </c>
      <c r="Q5001" t="s">
        <v>6636</v>
      </c>
      <c r="R5001" t="s">
        <v>6636</v>
      </c>
      <c r="S5001" s="12"/>
      <c r="T5001" s="13"/>
      <c r="U5001" t="s">
        <v>6724</v>
      </c>
    </row>
    <row r="5002" spans="1:21" x14ac:dyDescent="0.25">
      <c r="A5002" t="s">
        <v>6619</v>
      </c>
      <c r="B5002" s="12">
        <v>340968</v>
      </c>
      <c r="C5002" t="s">
        <v>11532</v>
      </c>
      <c r="D5002" s="11">
        <v>46202.718634259298</v>
      </c>
      <c r="E5002" t="s">
        <v>11533</v>
      </c>
      <c r="F5002" t="s">
        <v>6353</v>
      </c>
      <c r="G5002" t="s">
        <v>11453</v>
      </c>
      <c r="H5002" t="s">
        <v>6362</v>
      </c>
      <c r="I5002" t="s">
        <v>55</v>
      </c>
      <c r="J5002" t="s">
        <v>176</v>
      </c>
      <c r="K5002" t="s">
        <v>11534</v>
      </c>
      <c r="L5002" t="s">
        <v>11480</v>
      </c>
      <c r="M5002" t="s">
        <v>11535</v>
      </c>
      <c r="N5002" t="s">
        <v>7001</v>
      </c>
      <c r="O5002" t="s">
        <v>7007</v>
      </c>
      <c r="P5002">
        <v>8944000</v>
      </c>
      <c r="Q5002" t="s">
        <v>6636</v>
      </c>
      <c r="R5002" t="s">
        <v>6636</v>
      </c>
      <c r="S5002" s="12"/>
      <c r="T5002" s="13"/>
      <c r="U5002" t="s">
        <v>6724</v>
      </c>
    </row>
    <row r="5003" spans="1:21" x14ac:dyDescent="0.25">
      <c r="A5003" t="s">
        <v>6619</v>
      </c>
      <c r="B5003" s="12">
        <v>340968</v>
      </c>
      <c r="C5003" t="s">
        <v>11532</v>
      </c>
      <c r="D5003" s="11">
        <v>46202.718634259298</v>
      </c>
      <c r="E5003" t="s">
        <v>11533</v>
      </c>
      <c r="F5003" t="s">
        <v>6353</v>
      </c>
      <c r="G5003" t="s">
        <v>11482</v>
      </c>
      <c r="H5003" t="s">
        <v>6362</v>
      </c>
      <c r="I5003" t="s">
        <v>55</v>
      </c>
      <c r="J5003" t="s">
        <v>176</v>
      </c>
      <c r="K5003" t="s">
        <v>11534</v>
      </c>
      <c r="L5003" t="s">
        <v>11480</v>
      </c>
      <c r="M5003" t="s">
        <v>11535</v>
      </c>
      <c r="N5003" t="s">
        <v>7001</v>
      </c>
      <c r="O5003" t="s">
        <v>7007</v>
      </c>
      <c r="P5003">
        <v>8944000</v>
      </c>
      <c r="Q5003" t="s">
        <v>6636</v>
      </c>
      <c r="R5003" t="s">
        <v>6636</v>
      </c>
      <c r="S5003" s="12"/>
      <c r="T5003" s="13"/>
      <c r="U5003" t="s">
        <v>6724</v>
      </c>
    </row>
    <row r="5004" spans="1:21" x14ac:dyDescent="0.25">
      <c r="A5004" t="s">
        <v>6637</v>
      </c>
      <c r="B5004" s="12">
        <v>345352</v>
      </c>
      <c r="C5004" t="s">
        <v>11536</v>
      </c>
      <c r="D5004" s="11">
        <v>46203.642592592601</v>
      </c>
      <c r="E5004" t="s">
        <v>11537</v>
      </c>
      <c r="F5004" t="s">
        <v>6353</v>
      </c>
      <c r="G5004" t="s">
        <v>11453</v>
      </c>
      <c r="H5004" t="s">
        <v>6362</v>
      </c>
      <c r="I5004" t="s">
        <v>65</v>
      </c>
      <c r="J5004" t="s">
        <v>636</v>
      </c>
      <c r="K5004" t="s">
        <v>11538</v>
      </c>
      <c r="L5004" t="s">
        <v>11472</v>
      </c>
      <c r="M5004" t="s">
        <v>11539</v>
      </c>
      <c r="N5004" t="s">
        <v>7001</v>
      </c>
      <c r="O5004" t="s">
        <v>7007</v>
      </c>
      <c r="P5004">
        <v>8544000</v>
      </c>
      <c r="Q5004" t="s">
        <v>6636</v>
      </c>
      <c r="R5004" t="s">
        <v>6636</v>
      </c>
      <c r="S5004" s="12"/>
      <c r="T5004" s="13"/>
      <c r="U5004" t="s">
        <v>9612</v>
      </c>
    </row>
    <row r="5005" spans="1:21" x14ac:dyDescent="0.25">
      <c r="A5005" t="s">
        <v>6637</v>
      </c>
      <c r="B5005" s="12">
        <v>345352</v>
      </c>
      <c r="C5005" t="s">
        <v>11536</v>
      </c>
      <c r="D5005" s="11">
        <v>46203.642592592601</v>
      </c>
      <c r="E5005" t="s">
        <v>11537</v>
      </c>
      <c r="F5005" t="s">
        <v>6353</v>
      </c>
      <c r="G5005" t="s">
        <v>11475</v>
      </c>
      <c r="H5005" t="s">
        <v>6362</v>
      </c>
      <c r="I5005" t="s">
        <v>65</v>
      </c>
      <c r="J5005" t="s">
        <v>636</v>
      </c>
      <c r="K5005" t="s">
        <v>11538</v>
      </c>
      <c r="L5005" t="s">
        <v>11472</v>
      </c>
      <c r="M5005" t="s">
        <v>11539</v>
      </c>
      <c r="N5005" t="s">
        <v>7001</v>
      </c>
      <c r="O5005" t="s">
        <v>7007</v>
      </c>
      <c r="P5005">
        <v>8544000</v>
      </c>
      <c r="Q5005" t="s">
        <v>6636</v>
      </c>
      <c r="R5005" t="s">
        <v>6636</v>
      </c>
      <c r="S5005" s="12"/>
      <c r="T5005" s="13"/>
      <c r="U5005" t="s">
        <v>9612</v>
      </c>
    </row>
    <row r="5006" spans="1:21" x14ac:dyDescent="0.25">
      <c r="A5006" t="s">
        <v>6637</v>
      </c>
      <c r="B5006" s="12">
        <v>345352</v>
      </c>
      <c r="C5006" t="s">
        <v>11536</v>
      </c>
      <c r="D5006" s="11">
        <v>46203.642592592601</v>
      </c>
      <c r="E5006" t="s">
        <v>11537</v>
      </c>
      <c r="F5006" t="s">
        <v>6353</v>
      </c>
      <c r="G5006" t="s">
        <v>11476</v>
      </c>
      <c r="H5006" t="s">
        <v>6362</v>
      </c>
      <c r="I5006" t="s">
        <v>65</v>
      </c>
      <c r="J5006" t="s">
        <v>636</v>
      </c>
      <c r="K5006" t="s">
        <v>11538</v>
      </c>
      <c r="L5006" t="s">
        <v>11472</v>
      </c>
      <c r="M5006" t="s">
        <v>11539</v>
      </c>
      <c r="N5006" t="s">
        <v>7001</v>
      </c>
      <c r="O5006" t="s">
        <v>7007</v>
      </c>
      <c r="P5006">
        <v>8544000</v>
      </c>
      <c r="Q5006" t="s">
        <v>6636</v>
      </c>
      <c r="R5006" t="s">
        <v>6636</v>
      </c>
      <c r="S5006" s="12"/>
      <c r="T5006" s="13"/>
      <c r="U5006" t="s">
        <v>9612</v>
      </c>
    </row>
    <row r="5007" spans="1:21" x14ac:dyDescent="0.25">
      <c r="A5007" t="s">
        <v>6619</v>
      </c>
      <c r="B5007" s="12">
        <v>341528</v>
      </c>
      <c r="C5007" t="s">
        <v>11520</v>
      </c>
      <c r="D5007" s="11">
        <v>46204.507638888899</v>
      </c>
      <c r="E5007" t="s">
        <v>11521</v>
      </c>
      <c r="F5007" t="s">
        <v>6353</v>
      </c>
      <c r="G5007" t="s">
        <v>11453</v>
      </c>
      <c r="H5007" t="s">
        <v>6362</v>
      </c>
      <c r="I5007" t="s">
        <v>65</v>
      </c>
      <c r="J5007" t="s">
        <v>67</v>
      </c>
      <c r="K5007" t="s">
        <v>11522</v>
      </c>
      <c r="L5007" t="s">
        <v>11455</v>
      </c>
      <c r="M5007" t="s">
        <v>11523</v>
      </c>
      <c r="N5007" t="s">
        <v>7001</v>
      </c>
      <c r="O5007" t="s">
        <v>7171</v>
      </c>
      <c r="P5007">
        <v>9480000</v>
      </c>
      <c r="Q5007" t="s">
        <v>6893</v>
      </c>
      <c r="R5007" t="s">
        <v>6911</v>
      </c>
      <c r="S5007" s="12"/>
      <c r="T5007" s="13"/>
      <c r="U5007" t="s">
        <v>8855</v>
      </c>
    </row>
    <row r="5008" spans="1:21" x14ac:dyDescent="0.25">
      <c r="A5008" t="s">
        <v>6619</v>
      </c>
      <c r="B5008" s="12">
        <v>341528</v>
      </c>
      <c r="C5008" t="s">
        <v>11520</v>
      </c>
      <c r="D5008" s="11">
        <v>46204.507638888899</v>
      </c>
      <c r="E5008" t="s">
        <v>11521</v>
      </c>
      <c r="F5008" t="s">
        <v>6353</v>
      </c>
      <c r="G5008" t="s">
        <v>11457</v>
      </c>
      <c r="H5008" t="s">
        <v>6362</v>
      </c>
      <c r="I5008" t="s">
        <v>65</v>
      </c>
      <c r="J5008" t="s">
        <v>67</v>
      </c>
      <c r="K5008" t="s">
        <v>11522</v>
      </c>
      <c r="L5008" t="s">
        <v>11455</v>
      </c>
      <c r="M5008" t="s">
        <v>11523</v>
      </c>
      <c r="N5008" t="s">
        <v>7001</v>
      </c>
      <c r="O5008" t="s">
        <v>7171</v>
      </c>
      <c r="P5008">
        <v>9480000</v>
      </c>
      <c r="Q5008" t="s">
        <v>6893</v>
      </c>
      <c r="R5008" t="s">
        <v>6911</v>
      </c>
      <c r="S5008" s="12"/>
      <c r="T5008" s="13"/>
      <c r="U5008" t="s">
        <v>8855</v>
      </c>
    </row>
    <row r="5009" spans="1:21" x14ac:dyDescent="0.25">
      <c r="A5009" t="s">
        <v>6619</v>
      </c>
      <c r="B5009" s="12">
        <v>341528</v>
      </c>
      <c r="C5009" t="s">
        <v>11520</v>
      </c>
      <c r="D5009" s="11">
        <v>46204.507638888899</v>
      </c>
      <c r="E5009" t="s">
        <v>11521</v>
      </c>
      <c r="F5009" t="s">
        <v>6353</v>
      </c>
      <c r="G5009" t="s">
        <v>11458</v>
      </c>
      <c r="H5009" t="s">
        <v>6362</v>
      </c>
      <c r="I5009" t="s">
        <v>65</v>
      </c>
      <c r="J5009" t="s">
        <v>67</v>
      </c>
      <c r="K5009" t="s">
        <v>11522</v>
      </c>
      <c r="L5009" t="s">
        <v>11455</v>
      </c>
      <c r="M5009" t="s">
        <v>11523</v>
      </c>
      <c r="N5009" t="s">
        <v>7001</v>
      </c>
      <c r="O5009" t="s">
        <v>7171</v>
      </c>
      <c r="P5009">
        <v>9480000</v>
      </c>
      <c r="Q5009" t="s">
        <v>6893</v>
      </c>
      <c r="R5009" t="s">
        <v>6911</v>
      </c>
      <c r="S5009" s="12"/>
      <c r="T5009" s="13"/>
      <c r="U5009" t="s">
        <v>8855</v>
      </c>
    </row>
    <row r="5010" spans="1:21" x14ac:dyDescent="0.25">
      <c r="A5010" t="s">
        <v>6637</v>
      </c>
      <c r="B5010" s="12">
        <v>342160</v>
      </c>
      <c r="C5010" t="s">
        <v>11540</v>
      </c>
      <c r="D5010" s="11">
        <v>46206.373032407399</v>
      </c>
      <c r="E5010" t="s">
        <v>11541</v>
      </c>
      <c r="F5010" t="s">
        <v>6353</v>
      </c>
      <c r="G5010" t="s">
        <v>11453</v>
      </c>
      <c r="H5010" t="s">
        <v>6362</v>
      </c>
      <c r="I5010" t="s">
        <v>55</v>
      </c>
      <c r="J5010" t="s">
        <v>44</v>
      </c>
      <c r="K5010" t="s">
        <v>11542</v>
      </c>
      <c r="L5010" t="s">
        <v>11455</v>
      </c>
      <c r="M5010" t="s">
        <v>11543</v>
      </c>
      <c r="N5010" t="s">
        <v>7001</v>
      </c>
      <c r="O5010" t="s">
        <v>7062</v>
      </c>
      <c r="P5010">
        <v>14776000</v>
      </c>
      <c r="Q5010" t="s">
        <v>6636</v>
      </c>
      <c r="R5010" t="s">
        <v>6636</v>
      </c>
      <c r="S5010" s="12"/>
      <c r="T5010" s="13"/>
      <c r="U5010" t="s">
        <v>8855</v>
      </c>
    </row>
    <row r="5011" spans="1:21" x14ac:dyDescent="0.25">
      <c r="A5011" t="s">
        <v>6637</v>
      </c>
      <c r="B5011" s="12">
        <v>342160</v>
      </c>
      <c r="C5011" t="s">
        <v>11540</v>
      </c>
      <c r="D5011" s="11">
        <v>46206.373032407399</v>
      </c>
      <c r="E5011" t="s">
        <v>11541</v>
      </c>
      <c r="F5011" t="s">
        <v>6353</v>
      </c>
      <c r="G5011" t="s">
        <v>11457</v>
      </c>
      <c r="H5011" t="s">
        <v>6362</v>
      </c>
      <c r="I5011" t="s">
        <v>55</v>
      </c>
      <c r="J5011" t="s">
        <v>44</v>
      </c>
      <c r="K5011" t="s">
        <v>11542</v>
      </c>
      <c r="L5011" t="s">
        <v>11455</v>
      </c>
      <c r="M5011" t="s">
        <v>11543</v>
      </c>
      <c r="N5011" t="s">
        <v>7001</v>
      </c>
      <c r="O5011" t="s">
        <v>7062</v>
      </c>
      <c r="P5011">
        <v>14776000</v>
      </c>
      <c r="Q5011" t="s">
        <v>6636</v>
      </c>
      <c r="R5011" t="s">
        <v>6636</v>
      </c>
      <c r="S5011" s="12"/>
      <c r="T5011" s="13"/>
      <c r="U5011" t="s">
        <v>8855</v>
      </c>
    </row>
    <row r="5012" spans="1:21" x14ac:dyDescent="0.25">
      <c r="A5012" t="s">
        <v>6637</v>
      </c>
      <c r="B5012" s="12">
        <v>342160</v>
      </c>
      <c r="C5012" t="s">
        <v>11540</v>
      </c>
      <c r="D5012" s="11">
        <v>46206.373032407399</v>
      </c>
      <c r="E5012" t="s">
        <v>11541</v>
      </c>
      <c r="F5012" t="s">
        <v>6353</v>
      </c>
      <c r="G5012" t="s">
        <v>11458</v>
      </c>
      <c r="H5012" t="s">
        <v>6362</v>
      </c>
      <c r="I5012" t="s">
        <v>55</v>
      </c>
      <c r="J5012" t="s">
        <v>44</v>
      </c>
      <c r="K5012" t="s">
        <v>11542</v>
      </c>
      <c r="L5012" t="s">
        <v>11455</v>
      </c>
      <c r="M5012" t="s">
        <v>11543</v>
      </c>
      <c r="N5012" t="s">
        <v>7001</v>
      </c>
      <c r="O5012" t="s">
        <v>7062</v>
      </c>
      <c r="P5012">
        <v>14776000</v>
      </c>
      <c r="Q5012" t="s">
        <v>6636</v>
      </c>
      <c r="R5012" t="s">
        <v>6636</v>
      </c>
      <c r="S5012" s="12"/>
      <c r="T5012" s="13"/>
      <c r="U5012" t="s">
        <v>8855</v>
      </c>
    </row>
    <row r="5013" spans="1:21" x14ac:dyDescent="0.25">
      <c r="A5013" t="s">
        <v>6637</v>
      </c>
      <c r="B5013" s="12">
        <v>342368</v>
      </c>
      <c r="C5013" t="s">
        <v>11544</v>
      </c>
      <c r="D5013" s="11">
        <v>46206.446539351899</v>
      </c>
      <c r="E5013" t="s">
        <v>11545</v>
      </c>
      <c r="F5013" t="s">
        <v>6353</v>
      </c>
      <c r="G5013" t="s">
        <v>11453</v>
      </c>
      <c r="H5013" t="s">
        <v>6362</v>
      </c>
      <c r="I5013" t="s">
        <v>55</v>
      </c>
      <c r="J5013" t="s">
        <v>44</v>
      </c>
      <c r="K5013" t="s">
        <v>11546</v>
      </c>
      <c r="L5013" t="s">
        <v>11455</v>
      </c>
      <c r="M5013" t="s">
        <v>11547</v>
      </c>
      <c r="N5013" t="s">
        <v>7001</v>
      </c>
      <c r="O5013" t="s">
        <v>7081</v>
      </c>
      <c r="P5013">
        <v>13896000</v>
      </c>
      <c r="Q5013" t="s">
        <v>6636</v>
      </c>
      <c r="R5013" t="s">
        <v>6636</v>
      </c>
      <c r="S5013" s="12"/>
      <c r="T5013" s="13"/>
      <c r="U5013" t="s">
        <v>6636</v>
      </c>
    </row>
    <row r="5014" spans="1:21" x14ac:dyDescent="0.25">
      <c r="A5014" t="s">
        <v>6637</v>
      </c>
      <c r="B5014" s="12">
        <v>342368</v>
      </c>
      <c r="C5014" t="s">
        <v>11544</v>
      </c>
      <c r="D5014" s="11">
        <v>46206.446539351899</v>
      </c>
      <c r="E5014" t="s">
        <v>11545</v>
      </c>
      <c r="F5014" t="s">
        <v>6353</v>
      </c>
      <c r="G5014" t="s">
        <v>11457</v>
      </c>
      <c r="H5014" t="s">
        <v>6362</v>
      </c>
      <c r="I5014" t="s">
        <v>55</v>
      </c>
      <c r="J5014" t="s">
        <v>44</v>
      </c>
      <c r="K5014" t="s">
        <v>11546</v>
      </c>
      <c r="L5014" t="s">
        <v>11455</v>
      </c>
      <c r="M5014" t="s">
        <v>11547</v>
      </c>
      <c r="N5014" t="s">
        <v>7001</v>
      </c>
      <c r="O5014" t="s">
        <v>7081</v>
      </c>
      <c r="P5014">
        <v>13896000</v>
      </c>
      <c r="Q5014" t="s">
        <v>6636</v>
      </c>
      <c r="R5014" t="s">
        <v>6636</v>
      </c>
      <c r="S5014" s="12"/>
      <c r="T5014" s="13"/>
      <c r="U5014" t="s">
        <v>6636</v>
      </c>
    </row>
    <row r="5015" spans="1:21" x14ac:dyDescent="0.25">
      <c r="A5015" t="s">
        <v>6637</v>
      </c>
      <c r="B5015" s="12">
        <v>342368</v>
      </c>
      <c r="C5015" t="s">
        <v>11544</v>
      </c>
      <c r="D5015" s="11">
        <v>46206.446539351899</v>
      </c>
      <c r="E5015" t="s">
        <v>11545</v>
      </c>
      <c r="F5015" t="s">
        <v>6353</v>
      </c>
      <c r="G5015" t="s">
        <v>11458</v>
      </c>
      <c r="H5015" t="s">
        <v>6362</v>
      </c>
      <c r="I5015" t="s">
        <v>55</v>
      </c>
      <c r="J5015" t="s">
        <v>44</v>
      </c>
      <c r="K5015" t="s">
        <v>11546</v>
      </c>
      <c r="L5015" t="s">
        <v>11455</v>
      </c>
      <c r="M5015" t="s">
        <v>11547</v>
      </c>
      <c r="N5015" t="s">
        <v>7001</v>
      </c>
      <c r="O5015" t="s">
        <v>7081</v>
      </c>
      <c r="P5015">
        <v>13896000</v>
      </c>
      <c r="Q5015" t="s">
        <v>6636</v>
      </c>
      <c r="R5015" t="s">
        <v>6636</v>
      </c>
      <c r="S5015" s="12"/>
      <c r="T5015" s="13"/>
      <c r="U5015" t="s">
        <v>6636</v>
      </c>
    </row>
    <row r="5016" spans="1:21" x14ac:dyDescent="0.25">
      <c r="A5016" t="s">
        <v>6619</v>
      </c>
      <c r="B5016" s="12">
        <v>342160</v>
      </c>
      <c r="C5016" t="s">
        <v>11540</v>
      </c>
      <c r="D5016" s="11">
        <v>46206.471678240698</v>
      </c>
      <c r="E5016" t="s">
        <v>11541</v>
      </c>
      <c r="F5016" t="s">
        <v>6353</v>
      </c>
      <c r="G5016" t="s">
        <v>11453</v>
      </c>
      <c r="H5016" t="s">
        <v>6362</v>
      </c>
      <c r="I5016" t="s">
        <v>55</v>
      </c>
      <c r="J5016" t="s">
        <v>44</v>
      </c>
      <c r="K5016" t="s">
        <v>11542</v>
      </c>
      <c r="L5016" t="s">
        <v>11455</v>
      </c>
      <c r="M5016" t="s">
        <v>11543</v>
      </c>
      <c r="N5016" t="s">
        <v>7001</v>
      </c>
      <c r="O5016" t="s">
        <v>7062</v>
      </c>
      <c r="P5016">
        <v>14776000</v>
      </c>
      <c r="Q5016" t="s">
        <v>6636</v>
      </c>
      <c r="R5016" t="s">
        <v>6636</v>
      </c>
      <c r="S5016" s="12"/>
      <c r="T5016" s="13"/>
      <c r="U5016" t="s">
        <v>8855</v>
      </c>
    </row>
    <row r="5017" spans="1:21" x14ac:dyDescent="0.25">
      <c r="A5017" t="s">
        <v>6619</v>
      </c>
      <c r="B5017" s="12">
        <v>342160</v>
      </c>
      <c r="C5017" t="s">
        <v>11540</v>
      </c>
      <c r="D5017" s="11">
        <v>46206.471678240698</v>
      </c>
      <c r="E5017" t="s">
        <v>11541</v>
      </c>
      <c r="F5017" t="s">
        <v>6353</v>
      </c>
      <c r="G5017" t="s">
        <v>11457</v>
      </c>
      <c r="H5017" t="s">
        <v>6362</v>
      </c>
      <c r="I5017" t="s">
        <v>55</v>
      </c>
      <c r="J5017" t="s">
        <v>44</v>
      </c>
      <c r="K5017" t="s">
        <v>11542</v>
      </c>
      <c r="L5017" t="s">
        <v>11455</v>
      </c>
      <c r="M5017" t="s">
        <v>11543</v>
      </c>
      <c r="N5017" t="s">
        <v>7001</v>
      </c>
      <c r="O5017" t="s">
        <v>7062</v>
      </c>
      <c r="P5017">
        <v>14776000</v>
      </c>
      <c r="Q5017" t="s">
        <v>6636</v>
      </c>
      <c r="R5017" t="s">
        <v>6636</v>
      </c>
      <c r="S5017" s="12"/>
      <c r="T5017" s="13"/>
      <c r="U5017" t="s">
        <v>8855</v>
      </c>
    </row>
    <row r="5018" spans="1:21" x14ac:dyDescent="0.25">
      <c r="A5018" t="s">
        <v>6619</v>
      </c>
      <c r="B5018" s="12">
        <v>342160</v>
      </c>
      <c r="C5018" t="s">
        <v>11540</v>
      </c>
      <c r="D5018" s="11">
        <v>46206.471678240698</v>
      </c>
      <c r="E5018" t="s">
        <v>11541</v>
      </c>
      <c r="F5018" t="s">
        <v>6353</v>
      </c>
      <c r="G5018" t="s">
        <v>11458</v>
      </c>
      <c r="H5018" t="s">
        <v>6362</v>
      </c>
      <c r="I5018" t="s">
        <v>55</v>
      </c>
      <c r="J5018" t="s">
        <v>44</v>
      </c>
      <c r="K5018" t="s">
        <v>11542</v>
      </c>
      <c r="L5018" t="s">
        <v>11455</v>
      </c>
      <c r="M5018" t="s">
        <v>11543</v>
      </c>
      <c r="N5018" t="s">
        <v>7001</v>
      </c>
      <c r="O5018" t="s">
        <v>7062</v>
      </c>
      <c r="P5018">
        <v>14776000</v>
      </c>
      <c r="Q5018" t="s">
        <v>6636</v>
      </c>
      <c r="R5018" t="s">
        <v>6636</v>
      </c>
      <c r="S5018" s="12"/>
      <c r="T5018" s="13"/>
      <c r="U5018" t="s">
        <v>8855</v>
      </c>
    </row>
    <row r="5019" spans="1:21" x14ac:dyDescent="0.25">
      <c r="A5019" t="s">
        <v>6637</v>
      </c>
      <c r="B5019" s="12">
        <v>342280</v>
      </c>
      <c r="C5019" t="s">
        <v>11548</v>
      </c>
      <c r="D5019" s="11">
        <v>46206.583622685197</v>
      </c>
      <c r="E5019" t="s">
        <v>11549</v>
      </c>
      <c r="F5019" t="s">
        <v>6353</v>
      </c>
      <c r="G5019" t="s">
        <v>11453</v>
      </c>
      <c r="H5019" t="s">
        <v>6362</v>
      </c>
      <c r="I5019" t="s">
        <v>55</v>
      </c>
      <c r="J5019" t="s">
        <v>44</v>
      </c>
      <c r="K5019" t="s">
        <v>11550</v>
      </c>
      <c r="L5019" t="s">
        <v>11480</v>
      </c>
      <c r="M5019" t="s">
        <v>11551</v>
      </c>
      <c r="N5019" t="s">
        <v>7001</v>
      </c>
      <c r="O5019" t="s">
        <v>7002</v>
      </c>
      <c r="P5019">
        <v>15664000</v>
      </c>
      <c r="Q5019" t="s">
        <v>6636</v>
      </c>
      <c r="R5019" t="s">
        <v>6636</v>
      </c>
      <c r="S5019" s="12"/>
      <c r="T5019" s="13"/>
      <c r="U5019" t="s">
        <v>10498</v>
      </c>
    </row>
    <row r="5020" spans="1:21" x14ac:dyDescent="0.25">
      <c r="A5020" t="s">
        <v>6637</v>
      </c>
      <c r="B5020" s="12">
        <v>342280</v>
      </c>
      <c r="C5020" t="s">
        <v>11548</v>
      </c>
      <c r="D5020" s="11">
        <v>46206.583622685197</v>
      </c>
      <c r="E5020" t="s">
        <v>11549</v>
      </c>
      <c r="F5020" t="s">
        <v>6353</v>
      </c>
      <c r="G5020" t="s">
        <v>11482</v>
      </c>
      <c r="H5020" t="s">
        <v>6362</v>
      </c>
      <c r="I5020" t="s">
        <v>55</v>
      </c>
      <c r="J5020" t="s">
        <v>44</v>
      </c>
      <c r="K5020" t="s">
        <v>11550</v>
      </c>
      <c r="L5020" t="s">
        <v>11480</v>
      </c>
      <c r="M5020" t="s">
        <v>11551</v>
      </c>
      <c r="N5020" t="s">
        <v>7001</v>
      </c>
      <c r="O5020" t="s">
        <v>7002</v>
      </c>
      <c r="P5020">
        <v>15664000</v>
      </c>
      <c r="Q5020" t="s">
        <v>6636</v>
      </c>
      <c r="R5020" t="s">
        <v>6636</v>
      </c>
      <c r="S5020" s="12"/>
      <c r="T5020" s="13"/>
      <c r="U5020" t="s">
        <v>10498</v>
      </c>
    </row>
    <row r="5021" spans="1:21" x14ac:dyDescent="0.25">
      <c r="A5021" t="s">
        <v>6619</v>
      </c>
      <c r="B5021" s="12">
        <v>342280</v>
      </c>
      <c r="C5021" t="s">
        <v>11548</v>
      </c>
      <c r="D5021" s="11">
        <v>46206.680833333303</v>
      </c>
      <c r="E5021" t="s">
        <v>11549</v>
      </c>
      <c r="F5021" t="s">
        <v>6353</v>
      </c>
      <c r="G5021" t="s">
        <v>11453</v>
      </c>
      <c r="H5021" t="s">
        <v>6362</v>
      </c>
      <c r="I5021" t="s">
        <v>55</v>
      </c>
      <c r="J5021" t="s">
        <v>44</v>
      </c>
      <c r="K5021" t="s">
        <v>11550</v>
      </c>
      <c r="L5021" t="s">
        <v>11480</v>
      </c>
      <c r="M5021" t="s">
        <v>11551</v>
      </c>
      <c r="N5021" t="s">
        <v>7001</v>
      </c>
      <c r="O5021" t="s">
        <v>7002</v>
      </c>
      <c r="P5021">
        <v>15664000</v>
      </c>
      <c r="Q5021" t="s">
        <v>6636</v>
      </c>
      <c r="R5021" t="s">
        <v>6636</v>
      </c>
      <c r="S5021" s="12"/>
      <c r="T5021" s="13"/>
      <c r="U5021" t="s">
        <v>10498</v>
      </c>
    </row>
    <row r="5022" spans="1:21" x14ac:dyDescent="0.25">
      <c r="A5022" t="s">
        <v>6619</v>
      </c>
      <c r="B5022" s="12">
        <v>342280</v>
      </c>
      <c r="C5022" t="s">
        <v>11548</v>
      </c>
      <c r="D5022" s="11">
        <v>46206.680833333303</v>
      </c>
      <c r="E5022" t="s">
        <v>11549</v>
      </c>
      <c r="F5022" t="s">
        <v>6353</v>
      </c>
      <c r="G5022" t="s">
        <v>11482</v>
      </c>
      <c r="H5022" t="s">
        <v>6362</v>
      </c>
      <c r="I5022" t="s">
        <v>55</v>
      </c>
      <c r="J5022" t="s">
        <v>44</v>
      </c>
      <c r="K5022" t="s">
        <v>11550</v>
      </c>
      <c r="L5022" t="s">
        <v>11480</v>
      </c>
      <c r="M5022" t="s">
        <v>11551</v>
      </c>
      <c r="N5022" t="s">
        <v>7001</v>
      </c>
      <c r="O5022" t="s">
        <v>7002</v>
      </c>
      <c r="P5022">
        <v>15664000</v>
      </c>
      <c r="Q5022" t="s">
        <v>6636</v>
      </c>
      <c r="R5022" t="s">
        <v>6636</v>
      </c>
      <c r="S5022" s="12"/>
      <c r="T5022" s="13"/>
      <c r="U5022" t="s">
        <v>10498</v>
      </c>
    </row>
    <row r="5023" spans="1:21" x14ac:dyDescent="0.25">
      <c r="A5023" t="s">
        <v>6619</v>
      </c>
      <c r="B5023" s="12">
        <v>342368</v>
      </c>
      <c r="C5023" t="s">
        <v>11544</v>
      </c>
      <c r="D5023" s="11">
        <v>46206.798263888901</v>
      </c>
      <c r="E5023" t="s">
        <v>11545</v>
      </c>
      <c r="F5023" t="s">
        <v>6353</v>
      </c>
      <c r="G5023" t="s">
        <v>11453</v>
      </c>
      <c r="H5023" t="s">
        <v>6362</v>
      </c>
      <c r="I5023" t="s">
        <v>55</v>
      </c>
      <c r="J5023" t="s">
        <v>44</v>
      </c>
      <c r="K5023" t="s">
        <v>11546</v>
      </c>
      <c r="L5023" t="s">
        <v>11455</v>
      </c>
      <c r="M5023" t="s">
        <v>11547</v>
      </c>
      <c r="N5023" t="s">
        <v>7001</v>
      </c>
      <c r="O5023" t="s">
        <v>7081</v>
      </c>
      <c r="P5023">
        <v>13896000</v>
      </c>
      <c r="Q5023" t="s">
        <v>6636</v>
      </c>
      <c r="R5023" t="s">
        <v>6636</v>
      </c>
      <c r="S5023" s="12"/>
      <c r="T5023" s="13"/>
      <c r="U5023" t="s">
        <v>6636</v>
      </c>
    </row>
    <row r="5024" spans="1:21" x14ac:dyDescent="0.25">
      <c r="A5024" t="s">
        <v>6619</v>
      </c>
      <c r="B5024" s="12">
        <v>342368</v>
      </c>
      <c r="C5024" t="s">
        <v>11544</v>
      </c>
      <c r="D5024" s="11">
        <v>46206.798263888901</v>
      </c>
      <c r="E5024" t="s">
        <v>11545</v>
      </c>
      <c r="F5024" t="s">
        <v>6353</v>
      </c>
      <c r="G5024" t="s">
        <v>11457</v>
      </c>
      <c r="H5024" t="s">
        <v>6362</v>
      </c>
      <c r="I5024" t="s">
        <v>55</v>
      </c>
      <c r="J5024" t="s">
        <v>44</v>
      </c>
      <c r="K5024" t="s">
        <v>11546</v>
      </c>
      <c r="L5024" t="s">
        <v>11455</v>
      </c>
      <c r="M5024" t="s">
        <v>11547</v>
      </c>
      <c r="N5024" t="s">
        <v>7001</v>
      </c>
      <c r="O5024" t="s">
        <v>7081</v>
      </c>
      <c r="P5024">
        <v>13896000</v>
      </c>
      <c r="Q5024" t="s">
        <v>6636</v>
      </c>
      <c r="R5024" t="s">
        <v>6636</v>
      </c>
      <c r="S5024" s="12"/>
      <c r="T5024" s="13"/>
      <c r="U5024" t="s">
        <v>6636</v>
      </c>
    </row>
    <row r="5025" spans="1:21" x14ac:dyDescent="0.25">
      <c r="A5025" t="s">
        <v>6619</v>
      </c>
      <c r="B5025" s="12">
        <v>342368</v>
      </c>
      <c r="C5025" t="s">
        <v>11544</v>
      </c>
      <c r="D5025" s="11">
        <v>46206.798263888901</v>
      </c>
      <c r="E5025" t="s">
        <v>11545</v>
      </c>
      <c r="F5025" t="s">
        <v>6353</v>
      </c>
      <c r="G5025" t="s">
        <v>11458</v>
      </c>
      <c r="H5025" t="s">
        <v>6362</v>
      </c>
      <c r="I5025" t="s">
        <v>55</v>
      </c>
      <c r="J5025" t="s">
        <v>44</v>
      </c>
      <c r="K5025" t="s">
        <v>11546</v>
      </c>
      <c r="L5025" t="s">
        <v>11455</v>
      </c>
      <c r="M5025" t="s">
        <v>11547</v>
      </c>
      <c r="N5025" t="s">
        <v>7001</v>
      </c>
      <c r="O5025" t="s">
        <v>7081</v>
      </c>
      <c r="P5025">
        <v>13896000</v>
      </c>
      <c r="Q5025" t="s">
        <v>6636</v>
      </c>
      <c r="R5025" t="s">
        <v>6636</v>
      </c>
      <c r="S5025" s="12"/>
      <c r="T5025" s="13"/>
      <c r="U5025" t="s">
        <v>6636</v>
      </c>
    </row>
    <row r="5026" spans="1:21" x14ac:dyDescent="0.25">
      <c r="A5026" t="s">
        <v>6637</v>
      </c>
      <c r="B5026" s="12">
        <v>342920</v>
      </c>
      <c r="C5026" t="s">
        <v>11552</v>
      </c>
      <c r="D5026" s="11">
        <v>46209.378356481502</v>
      </c>
      <c r="E5026" t="s">
        <v>11553</v>
      </c>
      <c r="F5026" t="s">
        <v>6353</v>
      </c>
      <c r="G5026" t="s">
        <v>11453</v>
      </c>
      <c r="H5026" t="s">
        <v>6362</v>
      </c>
      <c r="I5026" t="s">
        <v>65</v>
      </c>
      <c r="J5026" t="s">
        <v>219</v>
      </c>
      <c r="K5026" t="s">
        <v>11554</v>
      </c>
      <c r="L5026" t="s">
        <v>11472</v>
      </c>
      <c r="M5026" t="s">
        <v>11555</v>
      </c>
      <c r="N5026" t="s">
        <v>7001</v>
      </c>
      <c r="O5026" t="s">
        <v>7062</v>
      </c>
      <c r="P5026">
        <v>14056000</v>
      </c>
      <c r="Q5026" t="s">
        <v>6636</v>
      </c>
      <c r="R5026" t="s">
        <v>6636</v>
      </c>
      <c r="S5026" s="12"/>
      <c r="T5026" s="13"/>
      <c r="U5026" t="s">
        <v>6636</v>
      </c>
    </row>
    <row r="5027" spans="1:21" x14ac:dyDescent="0.25">
      <c r="A5027" t="s">
        <v>6637</v>
      </c>
      <c r="B5027" s="12">
        <v>342920</v>
      </c>
      <c r="C5027" t="s">
        <v>11552</v>
      </c>
      <c r="D5027" s="11">
        <v>46209.378356481502</v>
      </c>
      <c r="E5027" t="s">
        <v>11553</v>
      </c>
      <c r="F5027" t="s">
        <v>6353</v>
      </c>
      <c r="G5027" t="s">
        <v>11475</v>
      </c>
      <c r="H5027" t="s">
        <v>6362</v>
      </c>
      <c r="I5027" t="s">
        <v>65</v>
      </c>
      <c r="J5027" t="s">
        <v>219</v>
      </c>
      <c r="K5027" t="s">
        <v>11554</v>
      </c>
      <c r="L5027" t="s">
        <v>11472</v>
      </c>
      <c r="M5027" t="s">
        <v>11555</v>
      </c>
      <c r="N5027" t="s">
        <v>7001</v>
      </c>
      <c r="O5027" t="s">
        <v>7062</v>
      </c>
      <c r="P5027">
        <v>14056000</v>
      </c>
      <c r="Q5027" t="s">
        <v>6636</v>
      </c>
      <c r="R5027" t="s">
        <v>6636</v>
      </c>
      <c r="S5027" s="12"/>
      <c r="T5027" s="13"/>
      <c r="U5027" t="s">
        <v>6636</v>
      </c>
    </row>
    <row r="5028" spans="1:21" x14ac:dyDescent="0.25">
      <c r="A5028" t="s">
        <v>6637</v>
      </c>
      <c r="B5028" s="12">
        <v>342920</v>
      </c>
      <c r="C5028" t="s">
        <v>11552</v>
      </c>
      <c r="D5028" s="11">
        <v>46209.378356481502</v>
      </c>
      <c r="E5028" t="s">
        <v>11553</v>
      </c>
      <c r="F5028" t="s">
        <v>6353</v>
      </c>
      <c r="G5028" t="s">
        <v>11476</v>
      </c>
      <c r="H5028" t="s">
        <v>6362</v>
      </c>
      <c r="I5028" t="s">
        <v>65</v>
      </c>
      <c r="J5028" t="s">
        <v>219</v>
      </c>
      <c r="K5028" t="s">
        <v>11554</v>
      </c>
      <c r="L5028" t="s">
        <v>11472</v>
      </c>
      <c r="M5028" t="s">
        <v>11555</v>
      </c>
      <c r="N5028" t="s">
        <v>7001</v>
      </c>
      <c r="O5028" t="s">
        <v>7062</v>
      </c>
      <c r="P5028">
        <v>14056000</v>
      </c>
      <c r="Q5028" t="s">
        <v>6636</v>
      </c>
      <c r="R5028" t="s">
        <v>6636</v>
      </c>
      <c r="S5028" s="12"/>
      <c r="T5028" s="13"/>
      <c r="U5028" t="s">
        <v>6636</v>
      </c>
    </row>
    <row r="5029" spans="1:21" x14ac:dyDescent="0.25">
      <c r="A5029" t="s">
        <v>6619</v>
      </c>
      <c r="B5029" s="12">
        <v>342920</v>
      </c>
      <c r="C5029" t="s">
        <v>11552</v>
      </c>
      <c r="D5029" s="11">
        <v>46209.451331018499</v>
      </c>
      <c r="E5029" t="s">
        <v>11553</v>
      </c>
      <c r="F5029" t="s">
        <v>6353</v>
      </c>
      <c r="G5029" t="s">
        <v>11453</v>
      </c>
      <c r="H5029" t="s">
        <v>6362</v>
      </c>
      <c r="I5029" t="s">
        <v>65</v>
      </c>
      <c r="J5029" t="s">
        <v>219</v>
      </c>
      <c r="K5029" t="s">
        <v>11554</v>
      </c>
      <c r="L5029" t="s">
        <v>11472</v>
      </c>
      <c r="M5029" t="s">
        <v>11555</v>
      </c>
      <c r="N5029" t="s">
        <v>7001</v>
      </c>
      <c r="O5029" t="s">
        <v>7062</v>
      </c>
      <c r="P5029">
        <v>14056000</v>
      </c>
      <c r="Q5029" t="s">
        <v>6636</v>
      </c>
      <c r="R5029" t="s">
        <v>6636</v>
      </c>
      <c r="S5029" s="12"/>
      <c r="T5029" s="13"/>
      <c r="U5029" t="s">
        <v>6636</v>
      </c>
    </row>
    <row r="5030" spans="1:21" x14ac:dyDescent="0.25">
      <c r="A5030" t="s">
        <v>6619</v>
      </c>
      <c r="B5030" s="12">
        <v>342920</v>
      </c>
      <c r="C5030" t="s">
        <v>11552</v>
      </c>
      <c r="D5030" s="11">
        <v>46209.451331018499</v>
      </c>
      <c r="E5030" t="s">
        <v>11553</v>
      </c>
      <c r="F5030" t="s">
        <v>6353</v>
      </c>
      <c r="G5030" t="s">
        <v>11475</v>
      </c>
      <c r="H5030" t="s">
        <v>6362</v>
      </c>
      <c r="I5030" t="s">
        <v>65</v>
      </c>
      <c r="J5030" t="s">
        <v>219</v>
      </c>
      <c r="K5030" t="s">
        <v>11554</v>
      </c>
      <c r="L5030" t="s">
        <v>11472</v>
      </c>
      <c r="M5030" t="s">
        <v>11555</v>
      </c>
      <c r="N5030" t="s">
        <v>7001</v>
      </c>
      <c r="O5030" t="s">
        <v>7062</v>
      </c>
      <c r="P5030">
        <v>14056000</v>
      </c>
      <c r="Q5030" t="s">
        <v>6636</v>
      </c>
      <c r="R5030" t="s">
        <v>6636</v>
      </c>
      <c r="S5030" s="12"/>
      <c r="T5030" s="13"/>
      <c r="U5030" t="s">
        <v>6636</v>
      </c>
    </row>
    <row r="5031" spans="1:21" x14ac:dyDescent="0.25">
      <c r="A5031" t="s">
        <v>6619</v>
      </c>
      <c r="B5031" s="12">
        <v>342920</v>
      </c>
      <c r="C5031" t="s">
        <v>11552</v>
      </c>
      <c r="D5031" s="11">
        <v>46209.451331018499</v>
      </c>
      <c r="E5031" t="s">
        <v>11553</v>
      </c>
      <c r="F5031" t="s">
        <v>6353</v>
      </c>
      <c r="G5031" t="s">
        <v>11476</v>
      </c>
      <c r="H5031" t="s">
        <v>6362</v>
      </c>
      <c r="I5031" t="s">
        <v>65</v>
      </c>
      <c r="J5031" t="s">
        <v>219</v>
      </c>
      <c r="K5031" t="s">
        <v>11554</v>
      </c>
      <c r="L5031" t="s">
        <v>11472</v>
      </c>
      <c r="M5031" t="s">
        <v>11555</v>
      </c>
      <c r="N5031" t="s">
        <v>7001</v>
      </c>
      <c r="O5031" t="s">
        <v>7062</v>
      </c>
      <c r="P5031">
        <v>14056000</v>
      </c>
      <c r="Q5031" t="s">
        <v>6636</v>
      </c>
      <c r="R5031" t="s">
        <v>6636</v>
      </c>
      <c r="S5031" s="12"/>
      <c r="T5031" s="13"/>
      <c r="U5031" t="s">
        <v>6636</v>
      </c>
    </row>
    <row r="5032" spans="1:21" x14ac:dyDescent="0.25">
      <c r="A5032" t="s">
        <v>6637</v>
      </c>
      <c r="B5032" s="12">
        <v>345920</v>
      </c>
      <c r="C5032" t="s">
        <v>11556</v>
      </c>
      <c r="D5032" s="11">
        <v>46210.757870370398</v>
      </c>
      <c r="E5032" t="s">
        <v>11557</v>
      </c>
      <c r="F5032" t="s">
        <v>6353</v>
      </c>
      <c r="G5032" t="s">
        <v>11485</v>
      </c>
      <c r="H5032" t="s">
        <v>6362</v>
      </c>
      <c r="I5032" t="s">
        <v>6636</v>
      </c>
      <c r="J5032" t="s">
        <v>6636</v>
      </c>
      <c r="K5032" t="s">
        <v>11558</v>
      </c>
      <c r="L5032" t="s">
        <v>11487</v>
      </c>
      <c r="M5032" t="s">
        <v>11559</v>
      </c>
      <c r="N5032" t="s">
        <v>7001</v>
      </c>
      <c r="O5032" t="s">
        <v>7007</v>
      </c>
      <c r="P5032">
        <v>8704000</v>
      </c>
      <c r="Q5032" t="s">
        <v>6636</v>
      </c>
      <c r="R5032" t="s">
        <v>6636</v>
      </c>
      <c r="S5032" s="12"/>
      <c r="T5032" s="13"/>
      <c r="U5032" t="s">
        <v>11489</v>
      </c>
    </row>
    <row r="5033" spans="1:21" x14ac:dyDescent="0.25">
      <c r="A5033" t="s">
        <v>6637</v>
      </c>
      <c r="B5033" s="12">
        <v>345920</v>
      </c>
      <c r="C5033" t="s">
        <v>11556</v>
      </c>
      <c r="D5033" s="11">
        <v>46210.757870370398</v>
      </c>
      <c r="E5033" t="s">
        <v>11557</v>
      </c>
      <c r="F5033" t="s">
        <v>6353</v>
      </c>
      <c r="G5033" t="s">
        <v>11453</v>
      </c>
      <c r="H5033" t="s">
        <v>6362</v>
      </c>
      <c r="I5033" t="s">
        <v>6636</v>
      </c>
      <c r="J5033" t="s">
        <v>6636</v>
      </c>
      <c r="K5033" t="s">
        <v>11558</v>
      </c>
      <c r="L5033" t="s">
        <v>11487</v>
      </c>
      <c r="M5033" t="s">
        <v>11559</v>
      </c>
      <c r="N5033" t="s">
        <v>7001</v>
      </c>
      <c r="O5033" t="s">
        <v>7007</v>
      </c>
      <c r="P5033">
        <v>8704000</v>
      </c>
      <c r="Q5033" t="s">
        <v>6636</v>
      </c>
      <c r="R5033" t="s">
        <v>6636</v>
      </c>
      <c r="S5033" s="12"/>
      <c r="T5033" s="13"/>
      <c r="U5033" t="s">
        <v>11489</v>
      </c>
    </row>
    <row r="5034" spans="1:21" x14ac:dyDescent="0.25">
      <c r="A5034" t="s">
        <v>6637</v>
      </c>
      <c r="B5034" s="12">
        <v>345024</v>
      </c>
      <c r="C5034" t="s">
        <v>11560</v>
      </c>
      <c r="D5034" s="11">
        <v>46215.431134259299</v>
      </c>
      <c r="E5034" t="s">
        <v>11561</v>
      </c>
      <c r="F5034" t="s">
        <v>6353</v>
      </c>
      <c r="G5034" t="s">
        <v>11453</v>
      </c>
      <c r="H5034" t="s">
        <v>6362</v>
      </c>
      <c r="I5034" t="s">
        <v>65</v>
      </c>
      <c r="J5034" t="s">
        <v>132</v>
      </c>
      <c r="K5034" t="s">
        <v>11562</v>
      </c>
      <c r="L5034" t="s">
        <v>11472</v>
      </c>
      <c r="M5034" t="s">
        <v>11563</v>
      </c>
      <c r="N5034" t="s">
        <v>7001</v>
      </c>
      <c r="O5034" t="s">
        <v>7171</v>
      </c>
      <c r="P5034">
        <v>10064000</v>
      </c>
      <c r="Q5034" t="s">
        <v>6893</v>
      </c>
      <c r="R5034" t="s">
        <v>6779</v>
      </c>
      <c r="S5034" s="12"/>
      <c r="T5034" s="13"/>
      <c r="U5034" t="s">
        <v>9612</v>
      </c>
    </row>
    <row r="5035" spans="1:21" x14ac:dyDescent="0.25">
      <c r="A5035" t="s">
        <v>6637</v>
      </c>
      <c r="B5035" s="12">
        <v>345024</v>
      </c>
      <c r="C5035" t="s">
        <v>11560</v>
      </c>
      <c r="D5035" s="11">
        <v>46215.431134259299</v>
      </c>
      <c r="E5035" t="s">
        <v>11561</v>
      </c>
      <c r="F5035" t="s">
        <v>6353</v>
      </c>
      <c r="G5035" t="s">
        <v>11475</v>
      </c>
      <c r="H5035" t="s">
        <v>6362</v>
      </c>
      <c r="I5035" t="s">
        <v>65</v>
      </c>
      <c r="J5035" t="s">
        <v>132</v>
      </c>
      <c r="K5035" t="s">
        <v>11562</v>
      </c>
      <c r="L5035" t="s">
        <v>11472</v>
      </c>
      <c r="M5035" t="s">
        <v>11563</v>
      </c>
      <c r="N5035" t="s">
        <v>7001</v>
      </c>
      <c r="O5035" t="s">
        <v>7171</v>
      </c>
      <c r="P5035">
        <v>10064000</v>
      </c>
      <c r="Q5035" t="s">
        <v>6893</v>
      </c>
      <c r="R5035" t="s">
        <v>6779</v>
      </c>
      <c r="S5035" s="12"/>
      <c r="T5035" s="13"/>
      <c r="U5035" t="s">
        <v>9612</v>
      </c>
    </row>
    <row r="5036" spans="1:21" x14ac:dyDescent="0.25">
      <c r="A5036" t="s">
        <v>6637</v>
      </c>
      <c r="B5036" s="12">
        <v>345024</v>
      </c>
      <c r="C5036" t="s">
        <v>11560</v>
      </c>
      <c r="D5036" s="11">
        <v>46215.431134259299</v>
      </c>
      <c r="E5036" t="s">
        <v>11561</v>
      </c>
      <c r="F5036" t="s">
        <v>6353</v>
      </c>
      <c r="G5036" t="s">
        <v>11476</v>
      </c>
      <c r="H5036" t="s">
        <v>6362</v>
      </c>
      <c r="I5036" t="s">
        <v>65</v>
      </c>
      <c r="J5036" t="s">
        <v>132</v>
      </c>
      <c r="K5036" t="s">
        <v>11562</v>
      </c>
      <c r="L5036" t="s">
        <v>11472</v>
      </c>
      <c r="M5036" t="s">
        <v>11563</v>
      </c>
      <c r="N5036" t="s">
        <v>7001</v>
      </c>
      <c r="O5036" t="s">
        <v>7171</v>
      </c>
      <c r="P5036">
        <v>10064000</v>
      </c>
      <c r="Q5036" t="s">
        <v>6893</v>
      </c>
      <c r="R5036" t="s">
        <v>6779</v>
      </c>
      <c r="S5036" s="12"/>
      <c r="T5036" s="13"/>
      <c r="U5036" t="s">
        <v>9612</v>
      </c>
    </row>
    <row r="5037" spans="1:21" x14ac:dyDescent="0.25">
      <c r="A5037" t="s">
        <v>6619</v>
      </c>
      <c r="B5037" s="12">
        <v>345024</v>
      </c>
      <c r="C5037" t="s">
        <v>11560</v>
      </c>
      <c r="D5037" s="11">
        <v>46215.584895833301</v>
      </c>
      <c r="E5037" t="s">
        <v>11561</v>
      </c>
      <c r="F5037" t="s">
        <v>6353</v>
      </c>
      <c r="G5037" t="s">
        <v>11453</v>
      </c>
      <c r="H5037" t="s">
        <v>6362</v>
      </c>
      <c r="I5037" t="s">
        <v>65</v>
      </c>
      <c r="J5037" t="s">
        <v>132</v>
      </c>
      <c r="K5037" t="s">
        <v>11562</v>
      </c>
      <c r="L5037" t="s">
        <v>11472</v>
      </c>
      <c r="M5037" t="s">
        <v>11563</v>
      </c>
      <c r="N5037" t="s">
        <v>7001</v>
      </c>
      <c r="O5037" t="s">
        <v>7171</v>
      </c>
      <c r="P5037">
        <v>10064000</v>
      </c>
      <c r="Q5037" t="s">
        <v>6893</v>
      </c>
      <c r="R5037" t="s">
        <v>6779</v>
      </c>
      <c r="S5037" s="12"/>
      <c r="T5037" s="13"/>
      <c r="U5037" t="s">
        <v>9612</v>
      </c>
    </row>
    <row r="5038" spans="1:21" x14ac:dyDescent="0.25">
      <c r="A5038" t="s">
        <v>6619</v>
      </c>
      <c r="B5038" s="12">
        <v>345024</v>
      </c>
      <c r="C5038" t="s">
        <v>11560</v>
      </c>
      <c r="D5038" s="11">
        <v>46215.584895833301</v>
      </c>
      <c r="E5038" t="s">
        <v>11561</v>
      </c>
      <c r="F5038" t="s">
        <v>6353</v>
      </c>
      <c r="G5038" t="s">
        <v>11475</v>
      </c>
      <c r="H5038" t="s">
        <v>6362</v>
      </c>
      <c r="I5038" t="s">
        <v>65</v>
      </c>
      <c r="J5038" t="s">
        <v>132</v>
      </c>
      <c r="K5038" t="s">
        <v>11562</v>
      </c>
      <c r="L5038" t="s">
        <v>11472</v>
      </c>
      <c r="M5038" t="s">
        <v>11563</v>
      </c>
      <c r="N5038" t="s">
        <v>7001</v>
      </c>
      <c r="O5038" t="s">
        <v>7171</v>
      </c>
      <c r="P5038">
        <v>10064000</v>
      </c>
      <c r="Q5038" t="s">
        <v>6893</v>
      </c>
      <c r="R5038" t="s">
        <v>6779</v>
      </c>
      <c r="S5038" s="12"/>
      <c r="T5038" s="13"/>
      <c r="U5038" t="s">
        <v>9612</v>
      </c>
    </row>
    <row r="5039" spans="1:21" x14ac:dyDescent="0.25">
      <c r="A5039" t="s">
        <v>6619</v>
      </c>
      <c r="B5039" s="12">
        <v>345024</v>
      </c>
      <c r="C5039" t="s">
        <v>11560</v>
      </c>
      <c r="D5039" s="11">
        <v>46215.584895833301</v>
      </c>
      <c r="E5039" t="s">
        <v>11561</v>
      </c>
      <c r="F5039" t="s">
        <v>6353</v>
      </c>
      <c r="G5039" t="s">
        <v>11476</v>
      </c>
      <c r="H5039" t="s">
        <v>6362</v>
      </c>
      <c r="I5039" t="s">
        <v>65</v>
      </c>
      <c r="J5039" t="s">
        <v>132</v>
      </c>
      <c r="K5039" t="s">
        <v>11562</v>
      </c>
      <c r="L5039" t="s">
        <v>11472</v>
      </c>
      <c r="M5039" t="s">
        <v>11563</v>
      </c>
      <c r="N5039" t="s">
        <v>7001</v>
      </c>
      <c r="O5039" t="s">
        <v>7171</v>
      </c>
      <c r="P5039">
        <v>10064000</v>
      </c>
      <c r="Q5039" t="s">
        <v>6893</v>
      </c>
      <c r="R5039" t="s">
        <v>6779</v>
      </c>
      <c r="S5039" s="12"/>
      <c r="T5039" s="13"/>
      <c r="U5039" t="s">
        <v>9612</v>
      </c>
    </row>
    <row r="5040" spans="1:21" x14ac:dyDescent="0.25">
      <c r="A5040" t="s">
        <v>6619</v>
      </c>
      <c r="B5040" s="12">
        <v>345352</v>
      </c>
      <c r="C5040" t="s">
        <v>11536</v>
      </c>
      <c r="D5040" s="11">
        <v>46216.559988425899</v>
      </c>
      <c r="E5040" t="s">
        <v>11537</v>
      </c>
      <c r="F5040" t="s">
        <v>6353</v>
      </c>
      <c r="G5040" t="s">
        <v>11453</v>
      </c>
      <c r="H5040" t="s">
        <v>6362</v>
      </c>
      <c r="I5040" t="s">
        <v>65</v>
      </c>
      <c r="J5040" t="s">
        <v>636</v>
      </c>
      <c r="K5040" t="s">
        <v>11538</v>
      </c>
      <c r="L5040" t="s">
        <v>11472</v>
      </c>
      <c r="M5040" t="s">
        <v>11539</v>
      </c>
      <c r="N5040" t="s">
        <v>7001</v>
      </c>
      <c r="O5040" t="s">
        <v>7007</v>
      </c>
      <c r="P5040">
        <v>8544000</v>
      </c>
      <c r="Q5040" t="s">
        <v>6636</v>
      </c>
      <c r="R5040" t="s">
        <v>6636</v>
      </c>
      <c r="S5040" s="12"/>
      <c r="T5040" s="13"/>
      <c r="U5040" t="s">
        <v>9612</v>
      </c>
    </row>
    <row r="5041" spans="1:21" x14ac:dyDescent="0.25">
      <c r="A5041" t="s">
        <v>6619</v>
      </c>
      <c r="B5041" s="12">
        <v>345352</v>
      </c>
      <c r="C5041" t="s">
        <v>11536</v>
      </c>
      <c r="D5041" s="11">
        <v>46216.559988425899</v>
      </c>
      <c r="E5041" t="s">
        <v>11537</v>
      </c>
      <c r="F5041" t="s">
        <v>6353</v>
      </c>
      <c r="G5041" t="s">
        <v>11475</v>
      </c>
      <c r="H5041" t="s">
        <v>6362</v>
      </c>
      <c r="I5041" t="s">
        <v>65</v>
      </c>
      <c r="J5041" t="s">
        <v>636</v>
      </c>
      <c r="K5041" t="s">
        <v>11538</v>
      </c>
      <c r="L5041" t="s">
        <v>11472</v>
      </c>
      <c r="M5041" t="s">
        <v>11539</v>
      </c>
      <c r="N5041" t="s">
        <v>7001</v>
      </c>
      <c r="O5041" t="s">
        <v>7007</v>
      </c>
      <c r="P5041">
        <v>8544000</v>
      </c>
      <c r="Q5041" t="s">
        <v>6636</v>
      </c>
      <c r="R5041" t="s">
        <v>6636</v>
      </c>
      <c r="S5041" s="12"/>
      <c r="T5041" s="13"/>
      <c r="U5041" t="s">
        <v>9612</v>
      </c>
    </row>
    <row r="5042" spans="1:21" x14ac:dyDescent="0.25">
      <c r="A5042" t="s">
        <v>6619</v>
      </c>
      <c r="B5042" s="12">
        <v>345352</v>
      </c>
      <c r="C5042" t="s">
        <v>11536</v>
      </c>
      <c r="D5042" s="11">
        <v>46216.559988425899</v>
      </c>
      <c r="E5042" t="s">
        <v>11537</v>
      </c>
      <c r="F5042" t="s">
        <v>6353</v>
      </c>
      <c r="G5042" t="s">
        <v>11476</v>
      </c>
      <c r="H5042" t="s">
        <v>6362</v>
      </c>
      <c r="I5042" t="s">
        <v>65</v>
      </c>
      <c r="J5042" t="s">
        <v>636</v>
      </c>
      <c r="K5042" t="s">
        <v>11538</v>
      </c>
      <c r="L5042" t="s">
        <v>11472</v>
      </c>
      <c r="M5042" t="s">
        <v>11539</v>
      </c>
      <c r="N5042" t="s">
        <v>7001</v>
      </c>
      <c r="O5042" t="s">
        <v>7007</v>
      </c>
      <c r="P5042">
        <v>8544000</v>
      </c>
      <c r="Q5042" t="s">
        <v>6636</v>
      </c>
      <c r="R5042" t="s">
        <v>6636</v>
      </c>
      <c r="S5042" s="12"/>
      <c r="T5042" s="13"/>
      <c r="U5042" t="s">
        <v>9612</v>
      </c>
    </row>
    <row r="5043" spans="1:21" x14ac:dyDescent="0.25">
      <c r="A5043" t="s">
        <v>6637</v>
      </c>
      <c r="B5043" s="12">
        <v>345480</v>
      </c>
      <c r="C5043" t="s">
        <v>11564</v>
      </c>
      <c r="D5043" s="11">
        <v>46216.693530092598</v>
      </c>
      <c r="E5043" t="s">
        <v>11565</v>
      </c>
      <c r="F5043" t="s">
        <v>6353</v>
      </c>
      <c r="G5043" t="s">
        <v>11453</v>
      </c>
      <c r="H5043" t="s">
        <v>6362</v>
      </c>
      <c r="I5043" t="s">
        <v>65</v>
      </c>
      <c r="J5043" t="s">
        <v>636</v>
      </c>
      <c r="K5043" t="s">
        <v>11566</v>
      </c>
      <c r="L5043" t="s">
        <v>11480</v>
      </c>
      <c r="M5043" t="s">
        <v>11567</v>
      </c>
      <c r="N5043" t="s">
        <v>7001</v>
      </c>
      <c r="O5043" t="s">
        <v>7176</v>
      </c>
      <c r="P5043">
        <v>15736000</v>
      </c>
      <c r="Q5043" t="s">
        <v>6636</v>
      </c>
      <c r="R5043" t="s">
        <v>6636</v>
      </c>
      <c r="S5043" s="12"/>
      <c r="T5043" s="13"/>
      <c r="U5043" t="s">
        <v>6636</v>
      </c>
    </row>
    <row r="5044" spans="1:21" x14ac:dyDescent="0.25">
      <c r="A5044" t="s">
        <v>6637</v>
      </c>
      <c r="B5044" s="12">
        <v>345480</v>
      </c>
      <c r="C5044" t="s">
        <v>11564</v>
      </c>
      <c r="D5044" s="11">
        <v>46216.693530092598</v>
      </c>
      <c r="E5044" t="s">
        <v>11565</v>
      </c>
      <c r="F5044" t="s">
        <v>6353</v>
      </c>
      <c r="G5044" t="s">
        <v>11482</v>
      </c>
      <c r="H5044" t="s">
        <v>6362</v>
      </c>
      <c r="I5044" t="s">
        <v>65</v>
      </c>
      <c r="J5044" t="s">
        <v>636</v>
      </c>
      <c r="K5044" t="s">
        <v>11566</v>
      </c>
      <c r="L5044" t="s">
        <v>11480</v>
      </c>
      <c r="M5044" t="s">
        <v>11567</v>
      </c>
      <c r="N5044" t="s">
        <v>7001</v>
      </c>
      <c r="O5044" t="s">
        <v>7176</v>
      </c>
      <c r="P5044">
        <v>15736000</v>
      </c>
      <c r="Q5044" t="s">
        <v>6636</v>
      </c>
      <c r="R5044" t="s">
        <v>6636</v>
      </c>
      <c r="S5044" s="12"/>
      <c r="T5044" s="13"/>
      <c r="U5044" t="s">
        <v>6636</v>
      </c>
    </row>
    <row r="5045" spans="1:21" x14ac:dyDescent="0.25">
      <c r="A5045" t="s">
        <v>6619</v>
      </c>
      <c r="B5045" s="12">
        <v>345480</v>
      </c>
      <c r="C5045" t="s">
        <v>11564</v>
      </c>
      <c r="D5045" s="11">
        <v>46216.6962152778</v>
      </c>
      <c r="E5045" t="s">
        <v>11565</v>
      </c>
      <c r="F5045" t="s">
        <v>6353</v>
      </c>
      <c r="G5045" t="s">
        <v>11453</v>
      </c>
      <c r="H5045" t="s">
        <v>6362</v>
      </c>
      <c r="I5045" t="s">
        <v>65</v>
      </c>
      <c r="J5045" t="s">
        <v>636</v>
      </c>
      <c r="K5045" t="s">
        <v>11566</v>
      </c>
      <c r="L5045" t="s">
        <v>11480</v>
      </c>
      <c r="M5045" t="s">
        <v>11567</v>
      </c>
      <c r="N5045" t="s">
        <v>7001</v>
      </c>
      <c r="O5045" t="s">
        <v>7176</v>
      </c>
      <c r="P5045">
        <v>15736000</v>
      </c>
      <c r="Q5045" t="s">
        <v>6636</v>
      </c>
      <c r="R5045" t="s">
        <v>6636</v>
      </c>
      <c r="S5045" s="12"/>
      <c r="T5045" s="13"/>
      <c r="U5045" t="s">
        <v>6636</v>
      </c>
    </row>
    <row r="5046" spans="1:21" x14ac:dyDescent="0.25">
      <c r="A5046" t="s">
        <v>6619</v>
      </c>
      <c r="B5046" s="12">
        <v>345480</v>
      </c>
      <c r="C5046" t="s">
        <v>11564</v>
      </c>
      <c r="D5046" s="11">
        <v>46216.6962152778</v>
      </c>
      <c r="E5046" t="s">
        <v>11565</v>
      </c>
      <c r="F5046" t="s">
        <v>6353</v>
      </c>
      <c r="G5046" t="s">
        <v>11482</v>
      </c>
      <c r="H5046" t="s">
        <v>6362</v>
      </c>
      <c r="I5046" t="s">
        <v>65</v>
      </c>
      <c r="J5046" t="s">
        <v>636</v>
      </c>
      <c r="K5046" t="s">
        <v>11566</v>
      </c>
      <c r="L5046" t="s">
        <v>11480</v>
      </c>
      <c r="M5046" t="s">
        <v>11567</v>
      </c>
      <c r="N5046" t="s">
        <v>7001</v>
      </c>
      <c r="O5046" t="s">
        <v>7176</v>
      </c>
      <c r="P5046">
        <v>15736000</v>
      </c>
      <c r="Q5046" t="s">
        <v>6636</v>
      </c>
      <c r="R5046" t="s">
        <v>6636</v>
      </c>
      <c r="S5046" s="12"/>
      <c r="T5046" s="13"/>
      <c r="U5046" t="s">
        <v>6636</v>
      </c>
    </row>
    <row r="5047" spans="1:21" x14ac:dyDescent="0.25">
      <c r="A5047" t="s">
        <v>6637</v>
      </c>
      <c r="B5047" s="12">
        <v>346032</v>
      </c>
      <c r="C5047" t="s">
        <v>11568</v>
      </c>
      <c r="D5047" s="11">
        <v>46216.803935185198</v>
      </c>
      <c r="E5047" t="s">
        <v>11569</v>
      </c>
      <c r="F5047" t="s">
        <v>6353</v>
      </c>
      <c r="G5047" t="s">
        <v>11453</v>
      </c>
      <c r="H5047" t="s">
        <v>6362</v>
      </c>
      <c r="I5047" t="s">
        <v>55</v>
      </c>
      <c r="J5047" t="s">
        <v>164</v>
      </c>
      <c r="K5047" t="s">
        <v>11570</v>
      </c>
      <c r="L5047" t="s">
        <v>11455</v>
      </c>
      <c r="M5047" t="s">
        <v>11571</v>
      </c>
      <c r="N5047" t="s">
        <v>7001</v>
      </c>
      <c r="O5047" t="s">
        <v>7171</v>
      </c>
      <c r="P5047">
        <v>10064000</v>
      </c>
      <c r="Q5047" t="s">
        <v>6778</v>
      </c>
      <c r="R5047" t="s">
        <v>7109</v>
      </c>
      <c r="S5047" s="12"/>
      <c r="T5047" s="13"/>
      <c r="U5047" t="s">
        <v>8855</v>
      </c>
    </row>
    <row r="5048" spans="1:21" x14ac:dyDescent="0.25">
      <c r="A5048" t="s">
        <v>6637</v>
      </c>
      <c r="B5048" s="12">
        <v>346032</v>
      </c>
      <c r="C5048" t="s">
        <v>11568</v>
      </c>
      <c r="D5048" s="11">
        <v>46216.803935185198</v>
      </c>
      <c r="E5048" t="s">
        <v>11569</v>
      </c>
      <c r="F5048" t="s">
        <v>6353</v>
      </c>
      <c r="G5048" t="s">
        <v>11457</v>
      </c>
      <c r="H5048" t="s">
        <v>6362</v>
      </c>
      <c r="I5048" t="s">
        <v>55</v>
      </c>
      <c r="J5048" t="s">
        <v>164</v>
      </c>
      <c r="K5048" t="s">
        <v>11570</v>
      </c>
      <c r="L5048" t="s">
        <v>11455</v>
      </c>
      <c r="M5048" t="s">
        <v>11571</v>
      </c>
      <c r="N5048" t="s">
        <v>7001</v>
      </c>
      <c r="O5048" t="s">
        <v>7171</v>
      </c>
      <c r="P5048">
        <v>10064000</v>
      </c>
      <c r="Q5048" t="s">
        <v>6778</v>
      </c>
      <c r="R5048" t="s">
        <v>7109</v>
      </c>
      <c r="S5048" s="12"/>
      <c r="T5048" s="13"/>
      <c r="U5048" t="s">
        <v>8855</v>
      </c>
    </row>
    <row r="5049" spans="1:21" x14ac:dyDescent="0.25">
      <c r="A5049" t="s">
        <v>6637</v>
      </c>
      <c r="B5049" s="12">
        <v>346032</v>
      </c>
      <c r="C5049" t="s">
        <v>11568</v>
      </c>
      <c r="D5049" s="11">
        <v>46216.803935185198</v>
      </c>
      <c r="E5049" t="s">
        <v>11569</v>
      </c>
      <c r="F5049" t="s">
        <v>6353</v>
      </c>
      <c r="G5049" t="s">
        <v>11458</v>
      </c>
      <c r="H5049" t="s">
        <v>6362</v>
      </c>
      <c r="I5049" t="s">
        <v>55</v>
      </c>
      <c r="J5049" t="s">
        <v>164</v>
      </c>
      <c r="K5049" t="s">
        <v>11570</v>
      </c>
      <c r="L5049" t="s">
        <v>11455</v>
      </c>
      <c r="M5049" t="s">
        <v>11571</v>
      </c>
      <c r="N5049" t="s">
        <v>7001</v>
      </c>
      <c r="O5049" t="s">
        <v>7171</v>
      </c>
      <c r="P5049">
        <v>10064000</v>
      </c>
      <c r="Q5049" t="s">
        <v>6778</v>
      </c>
      <c r="R5049" t="s">
        <v>7109</v>
      </c>
      <c r="S5049" s="12"/>
      <c r="T5049" s="13"/>
      <c r="U5049" t="s">
        <v>8855</v>
      </c>
    </row>
    <row r="5050" spans="1:21" x14ac:dyDescent="0.25">
      <c r="A5050" t="s">
        <v>6619</v>
      </c>
      <c r="B5050" s="12">
        <v>345920</v>
      </c>
      <c r="C5050" t="s">
        <v>11556</v>
      </c>
      <c r="D5050" s="11">
        <v>46217.648715277799</v>
      </c>
      <c r="E5050" t="s">
        <v>11557</v>
      </c>
      <c r="F5050" t="s">
        <v>6353</v>
      </c>
      <c r="G5050" t="s">
        <v>11485</v>
      </c>
      <c r="H5050" t="s">
        <v>6362</v>
      </c>
      <c r="I5050" t="s">
        <v>6636</v>
      </c>
      <c r="J5050" t="s">
        <v>6636</v>
      </c>
      <c r="K5050" t="s">
        <v>11558</v>
      </c>
      <c r="L5050" t="s">
        <v>11487</v>
      </c>
      <c r="M5050" t="s">
        <v>11559</v>
      </c>
      <c r="N5050" t="s">
        <v>7001</v>
      </c>
      <c r="O5050" t="s">
        <v>7007</v>
      </c>
      <c r="P5050">
        <v>8704000</v>
      </c>
      <c r="Q5050" t="s">
        <v>6636</v>
      </c>
      <c r="R5050" t="s">
        <v>6636</v>
      </c>
      <c r="S5050" s="12"/>
      <c r="T5050" s="13"/>
      <c r="U5050" t="s">
        <v>11489</v>
      </c>
    </row>
    <row r="5051" spans="1:21" x14ac:dyDescent="0.25">
      <c r="A5051" t="s">
        <v>6619</v>
      </c>
      <c r="B5051" s="12">
        <v>345920</v>
      </c>
      <c r="C5051" t="s">
        <v>11556</v>
      </c>
      <c r="D5051" s="11">
        <v>46217.648715277799</v>
      </c>
      <c r="E5051" t="s">
        <v>11557</v>
      </c>
      <c r="F5051" t="s">
        <v>6353</v>
      </c>
      <c r="G5051" t="s">
        <v>11453</v>
      </c>
      <c r="H5051" t="s">
        <v>6362</v>
      </c>
      <c r="I5051" t="s">
        <v>6636</v>
      </c>
      <c r="J5051" t="s">
        <v>6636</v>
      </c>
      <c r="K5051" t="s">
        <v>11558</v>
      </c>
      <c r="L5051" t="s">
        <v>11487</v>
      </c>
      <c r="M5051" t="s">
        <v>11559</v>
      </c>
      <c r="N5051" t="s">
        <v>7001</v>
      </c>
      <c r="O5051" t="s">
        <v>7007</v>
      </c>
      <c r="P5051">
        <v>8704000</v>
      </c>
      <c r="Q5051" t="s">
        <v>6636</v>
      </c>
      <c r="R5051" t="s">
        <v>6636</v>
      </c>
      <c r="S5051" s="12"/>
      <c r="T5051" s="13"/>
      <c r="U5051" t="s">
        <v>11489</v>
      </c>
    </row>
    <row r="5052" spans="1:21" x14ac:dyDescent="0.25">
      <c r="A5052" t="s">
        <v>6619</v>
      </c>
      <c r="B5052" s="12">
        <v>346032</v>
      </c>
      <c r="C5052" t="s">
        <v>11568</v>
      </c>
      <c r="D5052" s="11">
        <v>46217.748865740701</v>
      </c>
      <c r="E5052" t="s">
        <v>11569</v>
      </c>
      <c r="F5052" t="s">
        <v>6353</v>
      </c>
      <c r="G5052" t="s">
        <v>11453</v>
      </c>
      <c r="H5052" t="s">
        <v>6362</v>
      </c>
      <c r="I5052" t="s">
        <v>55</v>
      </c>
      <c r="J5052" t="s">
        <v>164</v>
      </c>
      <c r="K5052" t="s">
        <v>11570</v>
      </c>
      <c r="L5052" t="s">
        <v>11455</v>
      </c>
      <c r="M5052" t="s">
        <v>11571</v>
      </c>
      <c r="N5052" t="s">
        <v>7001</v>
      </c>
      <c r="O5052" t="s">
        <v>7171</v>
      </c>
      <c r="P5052">
        <v>10064000</v>
      </c>
      <c r="Q5052" t="s">
        <v>6778</v>
      </c>
      <c r="R5052" t="s">
        <v>7109</v>
      </c>
      <c r="S5052" s="12"/>
      <c r="T5052" s="13"/>
      <c r="U5052" t="s">
        <v>8855</v>
      </c>
    </row>
    <row r="5053" spans="1:21" x14ac:dyDescent="0.25">
      <c r="A5053" t="s">
        <v>6619</v>
      </c>
      <c r="B5053" s="12">
        <v>346032</v>
      </c>
      <c r="C5053" t="s">
        <v>11568</v>
      </c>
      <c r="D5053" s="11">
        <v>46217.748865740701</v>
      </c>
      <c r="E5053" t="s">
        <v>11569</v>
      </c>
      <c r="F5053" t="s">
        <v>6353</v>
      </c>
      <c r="G5053" t="s">
        <v>11457</v>
      </c>
      <c r="H5053" t="s">
        <v>6362</v>
      </c>
      <c r="I5053" t="s">
        <v>55</v>
      </c>
      <c r="J5053" t="s">
        <v>164</v>
      </c>
      <c r="K5053" t="s">
        <v>11570</v>
      </c>
      <c r="L5053" t="s">
        <v>11455</v>
      </c>
      <c r="M5053" t="s">
        <v>11571</v>
      </c>
      <c r="N5053" t="s">
        <v>7001</v>
      </c>
      <c r="O5053" t="s">
        <v>7171</v>
      </c>
      <c r="P5053">
        <v>10064000</v>
      </c>
      <c r="Q5053" t="s">
        <v>6778</v>
      </c>
      <c r="R5053" t="s">
        <v>7109</v>
      </c>
      <c r="S5053" s="12"/>
      <c r="T5053" s="13"/>
      <c r="U5053" t="s">
        <v>8855</v>
      </c>
    </row>
    <row r="5054" spans="1:21" x14ac:dyDescent="0.25">
      <c r="A5054" t="s">
        <v>6619</v>
      </c>
      <c r="B5054" s="12">
        <v>346032</v>
      </c>
      <c r="C5054" t="s">
        <v>11568</v>
      </c>
      <c r="D5054" s="11">
        <v>46217.748865740701</v>
      </c>
      <c r="E5054" t="s">
        <v>11569</v>
      </c>
      <c r="F5054" t="s">
        <v>6353</v>
      </c>
      <c r="G5054" t="s">
        <v>11458</v>
      </c>
      <c r="H5054" t="s">
        <v>6362</v>
      </c>
      <c r="I5054" t="s">
        <v>55</v>
      </c>
      <c r="J5054" t="s">
        <v>164</v>
      </c>
      <c r="K5054" t="s">
        <v>11570</v>
      </c>
      <c r="L5054" t="s">
        <v>11455</v>
      </c>
      <c r="M5054" t="s">
        <v>11571</v>
      </c>
      <c r="N5054" t="s">
        <v>7001</v>
      </c>
      <c r="O5054" t="s">
        <v>7171</v>
      </c>
      <c r="P5054">
        <v>10064000</v>
      </c>
      <c r="Q5054" t="s">
        <v>6778</v>
      </c>
      <c r="R5054" t="s">
        <v>7109</v>
      </c>
      <c r="S5054" s="12"/>
      <c r="T5054" s="13"/>
      <c r="U5054" t="s">
        <v>8855</v>
      </c>
    </row>
    <row r="5055" spans="1:21" x14ac:dyDescent="0.25">
      <c r="A5055" t="s">
        <v>6637</v>
      </c>
      <c r="B5055" s="12">
        <v>346696</v>
      </c>
      <c r="C5055" t="s">
        <v>11572</v>
      </c>
      <c r="D5055" s="11">
        <v>46219.655671296299</v>
      </c>
      <c r="E5055" t="s">
        <v>11573</v>
      </c>
      <c r="F5055" t="s">
        <v>6353</v>
      </c>
      <c r="G5055" t="s">
        <v>11485</v>
      </c>
      <c r="H5055" t="s">
        <v>6362</v>
      </c>
      <c r="I5055" t="s">
        <v>65</v>
      </c>
      <c r="J5055" t="s">
        <v>2226</v>
      </c>
      <c r="K5055" t="s">
        <v>11574</v>
      </c>
      <c r="L5055" t="s">
        <v>11487</v>
      </c>
      <c r="M5055" t="s">
        <v>11575</v>
      </c>
      <c r="N5055" t="s">
        <v>7001</v>
      </c>
      <c r="O5055" t="s">
        <v>7081</v>
      </c>
      <c r="P5055">
        <v>13736000</v>
      </c>
      <c r="Q5055" t="s">
        <v>6636</v>
      </c>
      <c r="R5055" t="s">
        <v>6636</v>
      </c>
      <c r="S5055" s="12"/>
      <c r="T5055" s="13"/>
      <c r="U5055" t="s">
        <v>11489</v>
      </c>
    </row>
    <row r="5056" spans="1:21" x14ac:dyDescent="0.25">
      <c r="A5056" t="s">
        <v>6637</v>
      </c>
      <c r="B5056" s="12">
        <v>346696</v>
      </c>
      <c r="C5056" t="s">
        <v>11572</v>
      </c>
      <c r="D5056" s="11">
        <v>46219.655671296299</v>
      </c>
      <c r="E5056" t="s">
        <v>11573</v>
      </c>
      <c r="F5056" t="s">
        <v>6353</v>
      </c>
      <c r="G5056" t="s">
        <v>11453</v>
      </c>
      <c r="H5056" t="s">
        <v>6362</v>
      </c>
      <c r="I5056" t="s">
        <v>65</v>
      </c>
      <c r="J5056" t="s">
        <v>2226</v>
      </c>
      <c r="K5056" t="s">
        <v>11574</v>
      </c>
      <c r="L5056" t="s">
        <v>11487</v>
      </c>
      <c r="M5056" t="s">
        <v>11575</v>
      </c>
      <c r="N5056" t="s">
        <v>7001</v>
      </c>
      <c r="O5056" t="s">
        <v>7081</v>
      </c>
      <c r="P5056">
        <v>13736000</v>
      </c>
      <c r="Q5056" t="s">
        <v>6636</v>
      </c>
      <c r="R5056" t="s">
        <v>6636</v>
      </c>
      <c r="S5056" s="12"/>
      <c r="T5056" s="13"/>
      <c r="U5056" t="s">
        <v>11489</v>
      </c>
    </row>
    <row r="5057" spans="1:21" x14ac:dyDescent="0.25">
      <c r="A5057" t="s">
        <v>6619</v>
      </c>
      <c r="B5057" s="12">
        <v>346696</v>
      </c>
      <c r="C5057" t="s">
        <v>11572</v>
      </c>
      <c r="D5057" s="11">
        <v>46219.748761574097</v>
      </c>
      <c r="E5057" t="s">
        <v>11573</v>
      </c>
      <c r="F5057" t="s">
        <v>6353</v>
      </c>
      <c r="G5057" t="s">
        <v>11485</v>
      </c>
      <c r="H5057" t="s">
        <v>6362</v>
      </c>
      <c r="I5057" t="s">
        <v>65</v>
      </c>
      <c r="J5057" t="s">
        <v>2226</v>
      </c>
      <c r="K5057" t="s">
        <v>11574</v>
      </c>
      <c r="L5057" t="s">
        <v>11487</v>
      </c>
      <c r="M5057" t="s">
        <v>11575</v>
      </c>
      <c r="N5057" t="s">
        <v>7001</v>
      </c>
      <c r="O5057" t="s">
        <v>7081</v>
      </c>
      <c r="P5057">
        <v>13736000</v>
      </c>
      <c r="Q5057" t="s">
        <v>6636</v>
      </c>
      <c r="R5057" t="s">
        <v>6636</v>
      </c>
      <c r="S5057" s="12"/>
      <c r="T5057" s="13"/>
      <c r="U5057" t="s">
        <v>11489</v>
      </c>
    </row>
    <row r="5058" spans="1:21" x14ac:dyDescent="0.25">
      <c r="A5058" t="s">
        <v>6619</v>
      </c>
      <c r="B5058" s="12">
        <v>346696</v>
      </c>
      <c r="C5058" t="s">
        <v>11572</v>
      </c>
      <c r="D5058" s="11">
        <v>46219.748761574097</v>
      </c>
      <c r="E5058" t="s">
        <v>11573</v>
      </c>
      <c r="F5058" t="s">
        <v>6353</v>
      </c>
      <c r="G5058" t="s">
        <v>11453</v>
      </c>
      <c r="H5058" t="s">
        <v>6362</v>
      </c>
      <c r="I5058" t="s">
        <v>65</v>
      </c>
      <c r="J5058" t="s">
        <v>2226</v>
      </c>
      <c r="K5058" t="s">
        <v>11574</v>
      </c>
      <c r="L5058" t="s">
        <v>11487</v>
      </c>
      <c r="M5058" t="s">
        <v>11575</v>
      </c>
      <c r="N5058" t="s">
        <v>7001</v>
      </c>
      <c r="O5058" t="s">
        <v>7081</v>
      </c>
      <c r="P5058">
        <v>13736000</v>
      </c>
      <c r="Q5058" t="s">
        <v>6636</v>
      </c>
      <c r="R5058" t="s">
        <v>6636</v>
      </c>
      <c r="S5058" s="12"/>
      <c r="T5058" s="13"/>
      <c r="U5058" t="s">
        <v>11489</v>
      </c>
    </row>
    <row r="5059" spans="1:21" x14ac:dyDescent="0.25">
      <c r="A5059" t="s">
        <v>6637</v>
      </c>
      <c r="B5059" s="12">
        <v>41202</v>
      </c>
      <c r="C5059" t="s">
        <v>11576</v>
      </c>
      <c r="D5059" s="11">
        <v>46177.176736111098</v>
      </c>
      <c r="E5059" t="s">
        <v>11577</v>
      </c>
      <c r="F5059" t="s">
        <v>6617</v>
      </c>
      <c r="G5059" t="s">
        <v>11578</v>
      </c>
      <c r="H5059" t="s">
        <v>6443</v>
      </c>
      <c r="I5059" t="s">
        <v>65</v>
      </c>
      <c r="J5059" t="s">
        <v>219</v>
      </c>
      <c r="K5059" t="s">
        <v>11579</v>
      </c>
      <c r="L5059" t="s">
        <v>11580</v>
      </c>
      <c r="M5059" t="s">
        <v>11581</v>
      </c>
      <c r="N5059" t="s">
        <v>7044</v>
      </c>
      <c r="O5059" t="s">
        <v>8200</v>
      </c>
      <c r="P5059">
        <v>2509900</v>
      </c>
      <c r="Q5059" t="s">
        <v>6636</v>
      </c>
      <c r="R5059" t="s">
        <v>6636</v>
      </c>
      <c r="S5059" s="12"/>
      <c r="T5059" s="13"/>
      <c r="U5059" t="s">
        <v>8587</v>
      </c>
    </row>
    <row r="5060" spans="1:21" x14ac:dyDescent="0.25">
      <c r="A5060" t="s">
        <v>6619</v>
      </c>
      <c r="B5060" s="12">
        <v>41202</v>
      </c>
      <c r="C5060" t="s">
        <v>11576</v>
      </c>
      <c r="D5060" s="11">
        <v>46177.531481481499</v>
      </c>
      <c r="E5060" t="s">
        <v>11577</v>
      </c>
      <c r="F5060" t="s">
        <v>6617</v>
      </c>
      <c r="G5060" t="s">
        <v>11578</v>
      </c>
      <c r="H5060" t="s">
        <v>6443</v>
      </c>
      <c r="I5060" t="s">
        <v>65</v>
      </c>
      <c r="J5060" t="s">
        <v>219</v>
      </c>
      <c r="K5060" t="s">
        <v>11579</v>
      </c>
      <c r="L5060" t="s">
        <v>11580</v>
      </c>
      <c r="M5060" t="s">
        <v>11581</v>
      </c>
      <c r="N5060" t="s">
        <v>7044</v>
      </c>
      <c r="O5060" t="s">
        <v>8200</v>
      </c>
      <c r="P5060">
        <v>2509900</v>
      </c>
      <c r="Q5060" t="s">
        <v>6636</v>
      </c>
      <c r="R5060" t="s">
        <v>6636</v>
      </c>
      <c r="S5060" s="12"/>
      <c r="T5060" s="13"/>
      <c r="U5060" t="s">
        <v>8587</v>
      </c>
    </row>
    <row r="5061" spans="1:21" x14ac:dyDescent="0.25">
      <c r="A5061" t="s">
        <v>6637</v>
      </c>
      <c r="B5061" s="12">
        <v>41262</v>
      </c>
      <c r="C5061" t="s">
        <v>11582</v>
      </c>
      <c r="D5061" s="11">
        <v>46178.791331018503</v>
      </c>
      <c r="E5061" t="s">
        <v>11583</v>
      </c>
      <c r="F5061" t="s">
        <v>6617</v>
      </c>
      <c r="G5061" t="s">
        <v>11578</v>
      </c>
      <c r="H5061" t="s">
        <v>6443</v>
      </c>
      <c r="I5061" t="s">
        <v>55</v>
      </c>
      <c r="J5061" t="s">
        <v>44</v>
      </c>
      <c r="K5061" t="s">
        <v>11584</v>
      </c>
      <c r="L5061" t="s">
        <v>11580</v>
      </c>
      <c r="M5061" t="s">
        <v>11585</v>
      </c>
      <c r="N5061" t="s">
        <v>7044</v>
      </c>
      <c r="O5061" t="s">
        <v>7045</v>
      </c>
      <c r="P5061">
        <v>3179900</v>
      </c>
      <c r="Q5061" t="s">
        <v>6636</v>
      </c>
      <c r="R5061" t="s">
        <v>6636</v>
      </c>
      <c r="S5061" s="12"/>
      <c r="T5061" s="13"/>
      <c r="U5061" t="s">
        <v>10498</v>
      </c>
    </row>
    <row r="5062" spans="1:21" x14ac:dyDescent="0.25">
      <c r="A5062" t="s">
        <v>6619</v>
      </c>
      <c r="B5062" s="12">
        <v>41262</v>
      </c>
      <c r="C5062" t="s">
        <v>11582</v>
      </c>
      <c r="D5062" s="11">
        <v>46178.8145717593</v>
      </c>
      <c r="E5062" t="s">
        <v>11583</v>
      </c>
      <c r="F5062" t="s">
        <v>6617</v>
      </c>
      <c r="G5062" t="s">
        <v>11578</v>
      </c>
      <c r="H5062" t="s">
        <v>6443</v>
      </c>
      <c r="I5062" t="s">
        <v>55</v>
      </c>
      <c r="J5062" t="s">
        <v>44</v>
      </c>
      <c r="K5062" t="s">
        <v>11584</v>
      </c>
      <c r="L5062" t="s">
        <v>11580</v>
      </c>
      <c r="M5062" t="s">
        <v>11585</v>
      </c>
      <c r="N5062" t="s">
        <v>7044</v>
      </c>
      <c r="O5062" t="s">
        <v>7045</v>
      </c>
      <c r="P5062">
        <v>3179900</v>
      </c>
      <c r="Q5062" t="s">
        <v>6636</v>
      </c>
      <c r="R5062" t="s">
        <v>6636</v>
      </c>
      <c r="S5062" s="12"/>
      <c r="T5062" s="13"/>
      <c r="U5062" t="s">
        <v>10498</v>
      </c>
    </row>
    <row r="5063" spans="1:21" x14ac:dyDescent="0.25">
      <c r="A5063" t="s">
        <v>6637</v>
      </c>
      <c r="B5063" s="12">
        <v>41286</v>
      </c>
      <c r="C5063" t="s">
        <v>11586</v>
      </c>
      <c r="D5063" s="11">
        <v>46179.568310185197</v>
      </c>
      <c r="E5063" t="s">
        <v>11587</v>
      </c>
      <c r="F5063" t="s">
        <v>6617</v>
      </c>
      <c r="G5063" t="s">
        <v>11578</v>
      </c>
      <c r="H5063" t="s">
        <v>6443</v>
      </c>
      <c r="I5063" t="s">
        <v>55</v>
      </c>
      <c r="J5063" t="s">
        <v>643</v>
      </c>
      <c r="K5063" t="s">
        <v>11588</v>
      </c>
      <c r="L5063" t="s">
        <v>11580</v>
      </c>
      <c r="M5063" t="s">
        <v>11589</v>
      </c>
      <c r="N5063" t="s">
        <v>7044</v>
      </c>
      <c r="O5063" t="s">
        <v>7684</v>
      </c>
      <c r="P5063">
        <v>2739900</v>
      </c>
      <c r="Q5063" t="s">
        <v>6636</v>
      </c>
      <c r="R5063" t="s">
        <v>6636</v>
      </c>
      <c r="S5063" s="12"/>
      <c r="T5063" s="13"/>
      <c r="U5063" t="s">
        <v>7087</v>
      </c>
    </row>
    <row r="5064" spans="1:21" x14ac:dyDescent="0.25">
      <c r="A5064" t="s">
        <v>6619</v>
      </c>
      <c r="B5064" s="12">
        <v>41286</v>
      </c>
      <c r="C5064" t="s">
        <v>11586</v>
      </c>
      <c r="D5064" s="11">
        <v>46179.585451388899</v>
      </c>
      <c r="E5064" t="s">
        <v>11587</v>
      </c>
      <c r="F5064" t="s">
        <v>6617</v>
      </c>
      <c r="G5064" t="s">
        <v>11578</v>
      </c>
      <c r="H5064" t="s">
        <v>6443</v>
      </c>
      <c r="I5064" t="s">
        <v>55</v>
      </c>
      <c r="J5064" t="s">
        <v>643</v>
      </c>
      <c r="K5064" t="s">
        <v>11588</v>
      </c>
      <c r="L5064" t="s">
        <v>11580</v>
      </c>
      <c r="M5064" t="s">
        <v>11589</v>
      </c>
      <c r="N5064" t="s">
        <v>7044</v>
      </c>
      <c r="O5064" t="s">
        <v>7684</v>
      </c>
      <c r="P5064">
        <v>2739900</v>
      </c>
      <c r="Q5064" t="s">
        <v>6636</v>
      </c>
      <c r="R5064" t="s">
        <v>6636</v>
      </c>
      <c r="S5064" s="12"/>
      <c r="T5064" s="13"/>
      <c r="U5064" t="s">
        <v>7087</v>
      </c>
    </row>
    <row r="5065" spans="1:21" x14ac:dyDescent="0.25">
      <c r="A5065" t="s">
        <v>6637</v>
      </c>
      <c r="B5065" s="12">
        <v>41364</v>
      </c>
      <c r="C5065" t="s">
        <v>11590</v>
      </c>
      <c r="D5065" s="11">
        <v>46180.852453703701</v>
      </c>
      <c r="E5065" t="s">
        <v>11591</v>
      </c>
      <c r="F5065" t="s">
        <v>6617</v>
      </c>
      <c r="G5065" t="s">
        <v>11578</v>
      </c>
      <c r="H5065" t="s">
        <v>6443</v>
      </c>
      <c r="I5065" t="s">
        <v>65</v>
      </c>
      <c r="J5065" t="s">
        <v>57</v>
      </c>
      <c r="K5065" t="s">
        <v>11592</v>
      </c>
      <c r="L5065" t="s">
        <v>11580</v>
      </c>
      <c r="M5065" t="s">
        <v>11593</v>
      </c>
      <c r="N5065" t="s">
        <v>7044</v>
      </c>
      <c r="O5065" t="s">
        <v>7045</v>
      </c>
      <c r="P5065">
        <v>3179900</v>
      </c>
      <c r="Q5065" t="s">
        <v>6636</v>
      </c>
      <c r="R5065" t="s">
        <v>6636</v>
      </c>
      <c r="S5065" s="12"/>
      <c r="T5065" s="13"/>
      <c r="U5065" t="s">
        <v>6636</v>
      </c>
    </row>
    <row r="5066" spans="1:21" x14ac:dyDescent="0.25">
      <c r="A5066" t="s">
        <v>6619</v>
      </c>
      <c r="B5066" s="12">
        <v>41364</v>
      </c>
      <c r="C5066" t="s">
        <v>11590</v>
      </c>
      <c r="D5066" s="11">
        <v>46181.487453703703</v>
      </c>
      <c r="E5066" t="s">
        <v>11591</v>
      </c>
      <c r="F5066" t="s">
        <v>6617</v>
      </c>
      <c r="G5066" t="s">
        <v>11578</v>
      </c>
      <c r="H5066" t="s">
        <v>6443</v>
      </c>
      <c r="I5066" t="s">
        <v>65</v>
      </c>
      <c r="J5066" t="s">
        <v>57</v>
      </c>
      <c r="K5066" t="s">
        <v>11592</v>
      </c>
      <c r="L5066" t="s">
        <v>11580</v>
      </c>
      <c r="M5066" t="s">
        <v>11593</v>
      </c>
      <c r="N5066" t="s">
        <v>7044</v>
      </c>
      <c r="O5066" t="s">
        <v>7045</v>
      </c>
      <c r="P5066">
        <v>3179900</v>
      </c>
      <c r="Q5066" t="s">
        <v>6636</v>
      </c>
      <c r="R5066" t="s">
        <v>6636</v>
      </c>
      <c r="S5066" s="12"/>
      <c r="T5066" s="13"/>
      <c r="U5066" t="s">
        <v>6636</v>
      </c>
    </row>
    <row r="5067" spans="1:21" x14ac:dyDescent="0.25">
      <c r="A5067" t="s">
        <v>6637</v>
      </c>
      <c r="B5067" s="12">
        <v>41494</v>
      </c>
      <c r="C5067" t="s">
        <v>11594</v>
      </c>
      <c r="D5067" s="11">
        <v>46182.693657407399</v>
      </c>
      <c r="E5067" t="s">
        <v>11595</v>
      </c>
      <c r="F5067" t="s">
        <v>6617</v>
      </c>
      <c r="G5067" t="s">
        <v>11596</v>
      </c>
      <c r="H5067" t="s">
        <v>6443</v>
      </c>
      <c r="I5067" t="s">
        <v>65</v>
      </c>
      <c r="J5067" t="s">
        <v>636</v>
      </c>
      <c r="K5067" t="s">
        <v>11597</v>
      </c>
      <c r="L5067" t="s">
        <v>11598</v>
      </c>
      <c r="M5067" t="s">
        <v>11599</v>
      </c>
      <c r="N5067" t="s">
        <v>7001</v>
      </c>
      <c r="O5067" t="s">
        <v>7062</v>
      </c>
      <c r="P5067">
        <v>1847000</v>
      </c>
      <c r="Q5067" t="s">
        <v>6636</v>
      </c>
      <c r="R5067" t="s">
        <v>6636</v>
      </c>
      <c r="S5067" s="12"/>
      <c r="T5067" s="13"/>
      <c r="U5067" t="s">
        <v>6724</v>
      </c>
    </row>
    <row r="5068" spans="1:21" x14ac:dyDescent="0.25">
      <c r="A5068" t="s">
        <v>6637</v>
      </c>
      <c r="B5068" s="12">
        <v>41494</v>
      </c>
      <c r="C5068" t="s">
        <v>11594</v>
      </c>
      <c r="D5068" s="11">
        <v>46182.693657407399</v>
      </c>
      <c r="E5068" t="s">
        <v>11595</v>
      </c>
      <c r="F5068" t="s">
        <v>6617</v>
      </c>
      <c r="G5068" t="s">
        <v>11600</v>
      </c>
      <c r="H5068" t="s">
        <v>6443</v>
      </c>
      <c r="I5068" t="s">
        <v>65</v>
      </c>
      <c r="J5068" t="s">
        <v>636</v>
      </c>
      <c r="K5068" t="s">
        <v>11597</v>
      </c>
      <c r="L5068" t="s">
        <v>11598</v>
      </c>
      <c r="M5068" t="s">
        <v>11599</v>
      </c>
      <c r="N5068" t="s">
        <v>7001</v>
      </c>
      <c r="O5068" t="s">
        <v>7062</v>
      </c>
      <c r="P5068">
        <v>1847000</v>
      </c>
      <c r="Q5068" t="s">
        <v>6636</v>
      </c>
      <c r="R5068" t="s">
        <v>6636</v>
      </c>
      <c r="S5068" s="12"/>
      <c r="T5068" s="13"/>
      <c r="U5068" t="s">
        <v>6724</v>
      </c>
    </row>
    <row r="5069" spans="1:21" x14ac:dyDescent="0.25">
      <c r="A5069" t="s">
        <v>6619</v>
      </c>
      <c r="B5069" s="12">
        <v>41494</v>
      </c>
      <c r="C5069" t="s">
        <v>11594</v>
      </c>
      <c r="D5069" s="11">
        <v>46183.733946759297</v>
      </c>
      <c r="E5069" t="s">
        <v>11595</v>
      </c>
      <c r="F5069" t="s">
        <v>6617</v>
      </c>
      <c r="G5069" t="s">
        <v>11596</v>
      </c>
      <c r="H5069" t="s">
        <v>6443</v>
      </c>
      <c r="I5069" t="s">
        <v>65</v>
      </c>
      <c r="J5069" t="s">
        <v>636</v>
      </c>
      <c r="K5069" t="s">
        <v>11597</v>
      </c>
      <c r="L5069" t="s">
        <v>11598</v>
      </c>
      <c r="M5069" t="s">
        <v>11599</v>
      </c>
      <c r="N5069" t="s">
        <v>7001</v>
      </c>
      <c r="O5069" t="s">
        <v>7062</v>
      </c>
      <c r="P5069">
        <v>1847000</v>
      </c>
      <c r="Q5069" t="s">
        <v>6636</v>
      </c>
      <c r="R5069" t="s">
        <v>6636</v>
      </c>
      <c r="S5069" s="12"/>
      <c r="T5069" s="13"/>
      <c r="U5069" t="s">
        <v>6724</v>
      </c>
    </row>
    <row r="5070" spans="1:21" x14ac:dyDescent="0.25">
      <c r="A5070" t="s">
        <v>6619</v>
      </c>
      <c r="B5070" s="12">
        <v>41494</v>
      </c>
      <c r="C5070" t="s">
        <v>11594</v>
      </c>
      <c r="D5070" s="11">
        <v>46183.733946759297</v>
      </c>
      <c r="E5070" t="s">
        <v>11595</v>
      </c>
      <c r="F5070" t="s">
        <v>6617</v>
      </c>
      <c r="G5070" t="s">
        <v>11600</v>
      </c>
      <c r="H5070" t="s">
        <v>6443</v>
      </c>
      <c r="I5070" t="s">
        <v>65</v>
      </c>
      <c r="J5070" t="s">
        <v>636</v>
      </c>
      <c r="K5070" t="s">
        <v>11597</v>
      </c>
      <c r="L5070" t="s">
        <v>11598</v>
      </c>
      <c r="M5070" t="s">
        <v>11599</v>
      </c>
      <c r="N5070" t="s">
        <v>7001</v>
      </c>
      <c r="O5070" t="s">
        <v>7062</v>
      </c>
      <c r="P5070">
        <v>1847000</v>
      </c>
      <c r="Q5070" t="s">
        <v>6636</v>
      </c>
      <c r="R5070" t="s">
        <v>6636</v>
      </c>
      <c r="S5070" s="12"/>
      <c r="T5070" s="13"/>
      <c r="U5070" t="s">
        <v>6724</v>
      </c>
    </row>
    <row r="5071" spans="1:21" x14ac:dyDescent="0.25">
      <c r="A5071" t="s">
        <v>6637</v>
      </c>
      <c r="B5071" s="12">
        <v>41690</v>
      </c>
      <c r="C5071" t="s">
        <v>11601</v>
      </c>
      <c r="D5071" s="11">
        <v>46186.621608796297</v>
      </c>
      <c r="E5071" t="s">
        <v>11602</v>
      </c>
      <c r="F5071" t="s">
        <v>6617</v>
      </c>
      <c r="G5071" t="s">
        <v>11596</v>
      </c>
      <c r="H5071" t="s">
        <v>6443</v>
      </c>
      <c r="I5071" t="s">
        <v>65</v>
      </c>
      <c r="J5071" t="s">
        <v>57</v>
      </c>
      <c r="K5071" t="s">
        <v>11603</v>
      </c>
      <c r="L5071" t="s">
        <v>11598</v>
      </c>
      <c r="M5071" t="s">
        <v>11604</v>
      </c>
      <c r="N5071" t="s">
        <v>7001</v>
      </c>
      <c r="O5071" t="s">
        <v>7002</v>
      </c>
      <c r="P5071">
        <v>1862000</v>
      </c>
      <c r="Q5071" t="s">
        <v>6636</v>
      </c>
      <c r="R5071" t="s">
        <v>6636</v>
      </c>
      <c r="S5071" s="12"/>
      <c r="T5071" s="13"/>
      <c r="U5071" t="s">
        <v>6724</v>
      </c>
    </row>
    <row r="5072" spans="1:21" x14ac:dyDescent="0.25">
      <c r="A5072" t="s">
        <v>6637</v>
      </c>
      <c r="B5072" s="12">
        <v>41690</v>
      </c>
      <c r="C5072" t="s">
        <v>11601</v>
      </c>
      <c r="D5072" s="11">
        <v>46186.621608796297</v>
      </c>
      <c r="E5072" t="s">
        <v>11602</v>
      </c>
      <c r="F5072" t="s">
        <v>6617</v>
      </c>
      <c r="G5072" t="s">
        <v>11600</v>
      </c>
      <c r="H5072" t="s">
        <v>6443</v>
      </c>
      <c r="I5072" t="s">
        <v>65</v>
      </c>
      <c r="J5072" t="s">
        <v>57</v>
      </c>
      <c r="K5072" t="s">
        <v>11603</v>
      </c>
      <c r="L5072" t="s">
        <v>11598</v>
      </c>
      <c r="M5072" t="s">
        <v>11604</v>
      </c>
      <c r="N5072" t="s">
        <v>7001</v>
      </c>
      <c r="O5072" t="s">
        <v>7002</v>
      </c>
      <c r="P5072">
        <v>1862000</v>
      </c>
      <c r="Q5072" t="s">
        <v>6636</v>
      </c>
      <c r="R5072" t="s">
        <v>6636</v>
      </c>
      <c r="S5072" s="12"/>
      <c r="T5072" s="13"/>
      <c r="U5072" t="s">
        <v>6724</v>
      </c>
    </row>
    <row r="5073" spans="1:21" x14ac:dyDescent="0.25">
      <c r="A5073" t="s">
        <v>6619</v>
      </c>
      <c r="B5073" s="12">
        <v>41688</v>
      </c>
      <c r="C5073" t="s">
        <v>11605</v>
      </c>
      <c r="D5073" s="11">
        <v>46186.664444444403</v>
      </c>
      <c r="E5073" t="s">
        <v>11606</v>
      </c>
      <c r="F5073" t="s">
        <v>6617</v>
      </c>
      <c r="G5073" t="s">
        <v>11596</v>
      </c>
      <c r="H5073" t="s">
        <v>6443</v>
      </c>
      <c r="I5073" t="s">
        <v>65</v>
      </c>
      <c r="J5073" t="s">
        <v>57</v>
      </c>
      <c r="K5073" t="s">
        <v>11607</v>
      </c>
      <c r="L5073" t="s">
        <v>11598</v>
      </c>
      <c r="M5073" t="s">
        <v>11608</v>
      </c>
      <c r="N5073" t="s">
        <v>7001</v>
      </c>
      <c r="O5073" t="s">
        <v>7002</v>
      </c>
      <c r="P5073">
        <v>2080000</v>
      </c>
      <c r="Q5073" t="s">
        <v>6636</v>
      </c>
      <c r="R5073" t="s">
        <v>6636</v>
      </c>
      <c r="S5073" s="12"/>
      <c r="T5073" s="13"/>
      <c r="U5073" t="s">
        <v>6724</v>
      </c>
    </row>
    <row r="5074" spans="1:21" x14ac:dyDescent="0.25">
      <c r="A5074" t="s">
        <v>6619</v>
      </c>
      <c r="B5074" s="12">
        <v>41690</v>
      </c>
      <c r="C5074" t="s">
        <v>11601</v>
      </c>
      <c r="D5074" s="11">
        <v>46186.683530092603</v>
      </c>
      <c r="E5074" t="s">
        <v>11602</v>
      </c>
      <c r="F5074" t="s">
        <v>6617</v>
      </c>
      <c r="G5074" t="s">
        <v>11596</v>
      </c>
      <c r="H5074" t="s">
        <v>6443</v>
      </c>
      <c r="I5074" t="s">
        <v>65</v>
      </c>
      <c r="J5074" t="s">
        <v>57</v>
      </c>
      <c r="K5074" t="s">
        <v>11603</v>
      </c>
      <c r="L5074" t="s">
        <v>11598</v>
      </c>
      <c r="M5074" t="s">
        <v>11604</v>
      </c>
      <c r="N5074" t="s">
        <v>7001</v>
      </c>
      <c r="O5074" t="s">
        <v>7002</v>
      </c>
      <c r="P5074">
        <v>1862000</v>
      </c>
      <c r="Q5074" t="s">
        <v>6636</v>
      </c>
      <c r="R5074" t="s">
        <v>6636</v>
      </c>
      <c r="S5074" s="12"/>
      <c r="T5074" s="13"/>
      <c r="U5074" t="s">
        <v>6724</v>
      </c>
    </row>
    <row r="5075" spans="1:21" x14ac:dyDescent="0.25">
      <c r="A5075" t="s">
        <v>6619</v>
      </c>
      <c r="B5075" s="12">
        <v>41690</v>
      </c>
      <c r="C5075" t="s">
        <v>11601</v>
      </c>
      <c r="D5075" s="11">
        <v>46186.683530092603</v>
      </c>
      <c r="E5075" t="s">
        <v>11602</v>
      </c>
      <c r="F5075" t="s">
        <v>6617</v>
      </c>
      <c r="G5075" t="s">
        <v>11600</v>
      </c>
      <c r="H5075" t="s">
        <v>6443</v>
      </c>
      <c r="I5075" t="s">
        <v>65</v>
      </c>
      <c r="J5075" t="s">
        <v>57</v>
      </c>
      <c r="K5075" t="s">
        <v>11603</v>
      </c>
      <c r="L5075" t="s">
        <v>11598</v>
      </c>
      <c r="M5075" t="s">
        <v>11604</v>
      </c>
      <c r="N5075" t="s">
        <v>7001</v>
      </c>
      <c r="O5075" t="s">
        <v>7002</v>
      </c>
      <c r="P5075">
        <v>1862000</v>
      </c>
      <c r="Q5075" t="s">
        <v>6636</v>
      </c>
      <c r="R5075" t="s">
        <v>6636</v>
      </c>
      <c r="S5075" s="12"/>
      <c r="T5075" s="13"/>
      <c r="U5075" t="s">
        <v>6724</v>
      </c>
    </row>
    <row r="5076" spans="1:21" x14ac:dyDescent="0.25">
      <c r="A5076" t="s">
        <v>6637</v>
      </c>
      <c r="B5076" s="12">
        <v>41688</v>
      </c>
      <c r="C5076" t="s">
        <v>11605</v>
      </c>
      <c r="D5076" s="11">
        <v>46186.698148148098</v>
      </c>
      <c r="E5076" t="s">
        <v>11606</v>
      </c>
      <c r="F5076" t="s">
        <v>6617</v>
      </c>
      <c r="G5076" t="s">
        <v>11596</v>
      </c>
      <c r="H5076" t="s">
        <v>6443</v>
      </c>
      <c r="I5076" t="s">
        <v>65</v>
      </c>
      <c r="J5076" t="s">
        <v>57</v>
      </c>
      <c r="K5076" t="s">
        <v>11607</v>
      </c>
      <c r="L5076" t="s">
        <v>11598</v>
      </c>
      <c r="M5076" t="s">
        <v>11608</v>
      </c>
      <c r="N5076" t="s">
        <v>7001</v>
      </c>
      <c r="O5076" t="s">
        <v>7002</v>
      </c>
      <c r="P5076">
        <v>2080000</v>
      </c>
      <c r="Q5076" t="s">
        <v>6636</v>
      </c>
      <c r="R5076" t="s">
        <v>6636</v>
      </c>
      <c r="S5076" s="12"/>
      <c r="T5076" s="13"/>
      <c r="U5076" t="s">
        <v>6724</v>
      </c>
    </row>
    <row r="5077" spans="1:21" x14ac:dyDescent="0.25">
      <c r="A5077" t="s">
        <v>6637</v>
      </c>
      <c r="B5077" s="12">
        <v>41935</v>
      </c>
      <c r="C5077" t="s">
        <v>11609</v>
      </c>
      <c r="D5077" s="11">
        <v>46190.6184027778</v>
      </c>
      <c r="E5077" t="s">
        <v>11610</v>
      </c>
      <c r="F5077" t="s">
        <v>6617</v>
      </c>
      <c r="G5077" t="s">
        <v>11596</v>
      </c>
      <c r="H5077" t="s">
        <v>6443</v>
      </c>
      <c r="I5077" t="s">
        <v>65</v>
      </c>
      <c r="J5077" t="s">
        <v>636</v>
      </c>
      <c r="K5077" t="s">
        <v>11611</v>
      </c>
      <c r="L5077" t="s">
        <v>11598</v>
      </c>
      <c r="M5077" t="s">
        <v>11612</v>
      </c>
      <c r="N5077" t="s">
        <v>7001</v>
      </c>
      <c r="O5077" t="s">
        <v>7007</v>
      </c>
      <c r="P5077">
        <v>1037000</v>
      </c>
      <c r="Q5077" t="s">
        <v>6636</v>
      </c>
      <c r="R5077" t="s">
        <v>6636</v>
      </c>
      <c r="S5077" s="12"/>
      <c r="T5077" s="13"/>
      <c r="U5077" t="s">
        <v>6636</v>
      </c>
    </row>
    <row r="5078" spans="1:21" x14ac:dyDescent="0.25">
      <c r="A5078" t="s">
        <v>6637</v>
      </c>
      <c r="B5078" s="12">
        <v>41935</v>
      </c>
      <c r="C5078" t="s">
        <v>11609</v>
      </c>
      <c r="D5078" s="11">
        <v>46190.6184027778</v>
      </c>
      <c r="E5078" t="s">
        <v>11610</v>
      </c>
      <c r="F5078" t="s">
        <v>6617</v>
      </c>
      <c r="G5078" t="s">
        <v>11600</v>
      </c>
      <c r="H5078" t="s">
        <v>6443</v>
      </c>
      <c r="I5078" t="s">
        <v>65</v>
      </c>
      <c r="J5078" t="s">
        <v>636</v>
      </c>
      <c r="K5078" t="s">
        <v>11611</v>
      </c>
      <c r="L5078" t="s">
        <v>11598</v>
      </c>
      <c r="M5078" t="s">
        <v>11612</v>
      </c>
      <c r="N5078" t="s">
        <v>7001</v>
      </c>
      <c r="O5078" t="s">
        <v>7007</v>
      </c>
      <c r="P5078">
        <v>1037000</v>
      </c>
      <c r="Q5078" t="s">
        <v>6636</v>
      </c>
      <c r="R5078" t="s">
        <v>6636</v>
      </c>
      <c r="S5078" s="12"/>
      <c r="T5078" s="13"/>
      <c r="U5078" t="s">
        <v>6636</v>
      </c>
    </row>
    <row r="5079" spans="1:21" x14ac:dyDescent="0.25">
      <c r="A5079" t="s">
        <v>6619</v>
      </c>
      <c r="B5079" s="12">
        <v>41935</v>
      </c>
      <c r="C5079" t="s">
        <v>11609</v>
      </c>
      <c r="D5079" s="11">
        <v>46190.654756944401</v>
      </c>
      <c r="E5079" t="s">
        <v>11610</v>
      </c>
      <c r="F5079" t="s">
        <v>6617</v>
      </c>
      <c r="G5079" t="s">
        <v>11596</v>
      </c>
      <c r="H5079" t="s">
        <v>6443</v>
      </c>
      <c r="I5079" t="s">
        <v>65</v>
      </c>
      <c r="J5079" t="s">
        <v>636</v>
      </c>
      <c r="K5079" t="s">
        <v>11611</v>
      </c>
      <c r="L5079" t="s">
        <v>11598</v>
      </c>
      <c r="M5079" t="s">
        <v>11612</v>
      </c>
      <c r="N5079" t="s">
        <v>7001</v>
      </c>
      <c r="O5079" t="s">
        <v>7007</v>
      </c>
      <c r="P5079">
        <v>1037000</v>
      </c>
      <c r="Q5079" t="s">
        <v>6636</v>
      </c>
      <c r="R5079" t="s">
        <v>6636</v>
      </c>
      <c r="S5079" s="12"/>
      <c r="T5079" s="13"/>
      <c r="U5079" t="s">
        <v>6636</v>
      </c>
    </row>
    <row r="5080" spans="1:21" x14ac:dyDescent="0.25">
      <c r="A5080" t="s">
        <v>6619</v>
      </c>
      <c r="B5080" s="12">
        <v>41935</v>
      </c>
      <c r="C5080" t="s">
        <v>11609</v>
      </c>
      <c r="D5080" s="11">
        <v>46190.654756944401</v>
      </c>
      <c r="E5080" t="s">
        <v>11610</v>
      </c>
      <c r="F5080" t="s">
        <v>6617</v>
      </c>
      <c r="G5080" t="s">
        <v>11600</v>
      </c>
      <c r="H5080" t="s">
        <v>6443</v>
      </c>
      <c r="I5080" t="s">
        <v>65</v>
      </c>
      <c r="J5080" t="s">
        <v>636</v>
      </c>
      <c r="K5080" t="s">
        <v>11611</v>
      </c>
      <c r="L5080" t="s">
        <v>11598</v>
      </c>
      <c r="M5080" t="s">
        <v>11612</v>
      </c>
      <c r="N5080" t="s">
        <v>7001</v>
      </c>
      <c r="O5080" t="s">
        <v>7007</v>
      </c>
      <c r="P5080">
        <v>1037000</v>
      </c>
      <c r="Q5080" t="s">
        <v>6636</v>
      </c>
      <c r="R5080" t="s">
        <v>6636</v>
      </c>
      <c r="S5080" s="12"/>
      <c r="T5080" s="13"/>
      <c r="U5080" t="s">
        <v>6636</v>
      </c>
    </row>
    <row r="5081" spans="1:21" x14ac:dyDescent="0.25">
      <c r="A5081" t="s">
        <v>6637</v>
      </c>
      <c r="B5081" s="12">
        <v>42044</v>
      </c>
      <c r="C5081" t="s">
        <v>11613</v>
      </c>
      <c r="D5081" s="11">
        <v>46191.376157407401</v>
      </c>
      <c r="E5081" t="s">
        <v>11614</v>
      </c>
      <c r="F5081" t="s">
        <v>6617</v>
      </c>
      <c r="G5081" t="s">
        <v>11596</v>
      </c>
      <c r="H5081" t="s">
        <v>6443</v>
      </c>
      <c r="I5081" t="s">
        <v>55</v>
      </c>
      <c r="J5081" t="s">
        <v>732</v>
      </c>
      <c r="K5081" t="s">
        <v>11615</v>
      </c>
      <c r="L5081" t="s">
        <v>11598</v>
      </c>
      <c r="M5081" t="s">
        <v>11616</v>
      </c>
      <c r="N5081" t="s">
        <v>7001</v>
      </c>
      <c r="O5081" t="s">
        <v>7007</v>
      </c>
      <c r="P5081">
        <v>1218000</v>
      </c>
      <c r="Q5081" t="s">
        <v>6778</v>
      </c>
      <c r="R5081" t="s">
        <v>7109</v>
      </c>
      <c r="S5081" s="12"/>
      <c r="T5081" s="13"/>
      <c r="U5081" t="s">
        <v>6724</v>
      </c>
    </row>
    <row r="5082" spans="1:21" x14ac:dyDescent="0.25">
      <c r="A5082" t="s">
        <v>6637</v>
      </c>
      <c r="B5082" s="12">
        <v>42044</v>
      </c>
      <c r="C5082" t="s">
        <v>11613</v>
      </c>
      <c r="D5082" s="11">
        <v>46191.376157407401</v>
      </c>
      <c r="E5082" t="s">
        <v>11614</v>
      </c>
      <c r="F5082" t="s">
        <v>6617</v>
      </c>
      <c r="G5082" t="s">
        <v>11600</v>
      </c>
      <c r="H5082" t="s">
        <v>6443</v>
      </c>
      <c r="I5082" t="s">
        <v>55</v>
      </c>
      <c r="J5082" t="s">
        <v>732</v>
      </c>
      <c r="K5082" t="s">
        <v>11615</v>
      </c>
      <c r="L5082" t="s">
        <v>11598</v>
      </c>
      <c r="M5082" t="s">
        <v>11616</v>
      </c>
      <c r="N5082" t="s">
        <v>7001</v>
      </c>
      <c r="O5082" t="s">
        <v>7007</v>
      </c>
      <c r="P5082">
        <v>1218000</v>
      </c>
      <c r="Q5082" t="s">
        <v>6778</v>
      </c>
      <c r="R5082" t="s">
        <v>7109</v>
      </c>
      <c r="S5082" s="12"/>
      <c r="T5082" s="13"/>
      <c r="U5082" t="s">
        <v>6724</v>
      </c>
    </row>
    <row r="5083" spans="1:21" x14ac:dyDescent="0.25">
      <c r="A5083" t="s">
        <v>6619</v>
      </c>
      <c r="B5083" s="12">
        <v>42044</v>
      </c>
      <c r="C5083" t="s">
        <v>11613</v>
      </c>
      <c r="D5083" s="11">
        <v>46192.499699074098</v>
      </c>
      <c r="E5083" t="s">
        <v>11614</v>
      </c>
      <c r="F5083" t="s">
        <v>6617</v>
      </c>
      <c r="G5083" t="s">
        <v>11596</v>
      </c>
      <c r="H5083" t="s">
        <v>6443</v>
      </c>
      <c r="I5083" t="s">
        <v>55</v>
      </c>
      <c r="J5083" t="s">
        <v>732</v>
      </c>
      <c r="K5083" t="s">
        <v>11615</v>
      </c>
      <c r="L5083" t="s">
        <v>11598</v>
      </c>
      <c r="M5083" t="s">
        <v>11616</v>
      </c>
      <c r="N5083" t="s">
        <v>7001</v>
      </c>
      <c r="O5083" t="s">
        <v>7007</v>
      </c>
      <c r="P5083">
        <v>1218000</v>
      </c>
      <c r="Q5083" t="s">
        <v>6778</v>
      </c>
      <c r="R5083" t="s">
        <v>7109</v>
      </c>
      <c r="S5083" s="12"/>
      <c r="T5083" s="13"/>
      <c r="U5083" t="s">
        <v>6724</v>
      </c>
    </row>
    <row r="5084" spans="1:21" x14ac:dyDescent="0.25">
      <c r="A5084" t="s">
        <v>6619</v>
      </c>
      <c r="B5084" s="12">
        <v>42044</v>
      </c>
      <c r="C5084" t="s">
        <v>11613</v>
      </c>
      <c r="D5084" s="11">
        <v>46192.499699074098</v>
      </c>
      <c r="E5084" t="s">
        <v>11614</v>
      </c>
      <c r="F5084" t="s">
        <v>6617</v>
      </c>
      <c r="G5084" t="s">
        <v>11600</v>
      </c>
      <c r="H5084" t="s">
        <v>6443</v>
      </c>
      <c r="I5084" t="s">
        <v>55</v>
      </c>
      <c r="J5084" t="s">
        <v>732</v>
      </c>
      <c r="K5084" t="s">
        <v>11615</v>
      </c>
      <c r="L5084" t="s">
        <v>11598</v>
      </c>
      <c r="M5084" t="s">
        <v>11616</v>
      </c>
      <c r="N5084" t="s">
        <v>7001</v>
      </c>
      <c r="O5084" t="s">
        <v>7007</v>
      </c>
      <c r="P5084">
        <v>1218000</v>
      </c>
      <c r="Q5084" t="s">
        <v>6778</v>
      </c>
      <c r="R5084" t="s">
        <v>7109</v>
      </c>
      <c r="S5084" s="12"/>
      <c r="T5084" s="13"/>
      <c r="U5084" t="s">
        <v>6724</v>
      </c>
    </row>
    <row r="5085" spans="1:21" x14ac:dyDescent="0.25">
      <c r="A5085" t="s">
        <v>6637</v>
      </c>
      <c r="B5085" s="12">
        <v>42100</v>
      </c>
      <c r="C5085" t="s">
        <v>11617</v>
      </c>
      <c r="D5085" s="11">
        <v>46193.192245370403</v>
      </c>
      <c r="E5085" t="s">
        <v>11618</v>
      </c>
      <c r="F5085" t="s">
        <v>6617</v>
      </c>
      <c r="G5085" t="s">
        <v>11578</v>
      </c>
      <c r="H5085" t="s">
        <v>6443</v>
      </c>
      <c r="I5085" t="s">
        <v>55</v>
      </c>
      <c r="J5085" t="s">
        <v>643</v>
      </c>
      <c r="K5085" t="s">
        <v>11619</v>
      </c>
      <c r="L5085" t="s">
        <v>11580</v>
      </c>
      <c r="M5085" t="s">
        <v>11620</v>
      </c>
      <c r="N5085" t="s">
        <v>7044</v>
      </c>
      <c r="O5085" t="s">
        <v>7045</v>
      </c>
      <c r="P5085">
        <v>3179900</v>
      </c>
      <c r="Q5085" t="s">
        <v>6636</v>
      </c>
      <c r="R5085" t="s">
        <v>6636</v>
      </c>
      <c r="S5085" s="12"/>
      <c r="T5085" s="13"/>
      <c r="U5085" t="s">
        <v>6724</v>
      </c>
    </row>
    <row r="5086" spans="1:21" x14ac:dyDescent="0.25">
      <c r="A5086" t="s">
        <v>6619</v>
      </c>
      <c r="B5086" s="12">
        <v>42100</v>
      </c>
      <c r="C5086" t="s">
        <v>11617</v>
      </c>
      <c r="D5086" s="11">
        <v>46193.394664351901</v>
      </c>
      <c r="E5086" t="s">
        <v>11618</v>
      </c>
      <c r="F5086" t="s">
        <v>6617</v>
      </c>
      <c r="G5086" t="s">
        <v>11578</v>
      </c>
      <c r="H5086" t="s">
        <v>6443</v>
      </c>
      <c r="I5086" t="s">
        <v>55</v>
      </c>
      <c r="J5086" t="s">
        <v>643</v>
      </c>
      <c r="K5086" t="s">
        <v>11619</v>
      </c>
      <c r="L5086" t="s">
        <v>11580</v>
      </c>
      <c r="M5086" t="s">
        <v>11620</v>
      </c>
      <c r="N5086" t="s">
        <v>7044</v>
      </c>
      <c r="O5086" t="s">
        <v>7045</v>
      </c>
      <c r="P5086">
        <v>3179900</v>
      </c>
      <c r="Q5086" t="s">
        <v>6636</v>
      </c>
      <c r="R5086" t="s">
        <v>6636</v>
      </c>
      <c r="S5086" s="12"/>
      <c r="T5086" s="13"/>
      <c r="U5086" t="s">
        <v>6724</v>
      </c>
    </row>
    <row r="5087" spans="1:21" x14ac:dyDescent="0.25">
      <c r="A5087" t="s">
        <v>6637</v>
      </c>
      <c r="B5087" s="12">
        <v>42190</v>
      </c>
      <c r="C5087" t="s">
        <v>11621</v>
      </c>
      <c r="D5087" s="11">
        <v>46194.502314814803</v>
      </c>
      <c r="E5087" t="s">
        <v>11622</v>
      </c>
      <c r="F5087" t="s">
        <v>6617</v>
      </c>
      <c r="G5087" t="s">
        <v>11596</v>
      </c>
      <c r="H5087" t="s">
        <v>6443</v>
      </c>
      <c r="I5087" t="s">
        <v>55</v>
      </c>
      <c r="J5087" t="s">
        <v>737</v>
      </c>
      <c r="K5087" t="s">
        <v>11623</v>
      </c>
      <c r="L5087" t="s">
        <v>11598</v>
      </c>
      <c r="M5087" t="s">
        <v>11624</v>
      </c>
      <c r="N5087" t="s">
        <v>7001</v>
      </c>
      <c r="O5087" t="s">
        <v>7002</v>
      </c>
      <c r="P5087">
        <v>2562000</v>
      </c>
      <c r="Q5087" t="s">
        <v>6636</v>
      </c>
      <c r="R5087" t="s">
        <v>6636</v>
      </c>
      <c r="S5087" s="12"/>
      <c r="T5087" s="13"/>
      <c r="U5087" t="s">
        <v>6724</v>
      </c>
    </row>
    <row r="5088" spans="1:21" x14ac:dyDescent="0.25">
      <c r="A5088" t="s">
        <v>6637</v>
      </c>
      <c r="B5088" s="12">
        <v>42190</v>
      </c>
      <c r="C5088" t="s">
        <v>11621</v>
      </c>
      <c r="D5088" s="11">
        <v>46194.502314814803</v>
      </c>
      <c r="E5088" t="s">
        <v>11622</v>
      </c>
      <c r="F5088" t="s">
        <v>6617</v>
      </c>
      <c r="G5088" t="s">
        <v>11600</v>
      </c>
      <c r="H5088" t="s">
        <v>6443</v>
      </c>
      <c r="I5088" t="s">
        <v>55</v>
      </c>
      <c r="J5088" t="s">
        <v>737</v>
      </c>
      <c r="K5088" t="s">
        <v>11623</v>
      </c>
      <c r="L5088" t="s">
        <v>11598</v>
      </c>
      <c r="M5088" t="s">
        <v>11624</v>
      </c>
      <c r="N5088" t="s">
        <v>7001</v>
      </c>
      <c r="O5088" t="s">
        <v>7002</v>
      </c>
      <c r="P5088">
        <v>2562000</v>
      </c>
      <c r="Q5088" t="s">
        <v>6636</v>
      </c>
      <c r="R5088" t="s">
        <v>6636</v>
      </c>
      <c r="S5088" s="12"/>
      <c r="T5088" s="13"/>
      <c r="U5088" t="s">
        <v>6724</v>
      </c>
    </row>
    <row r="5089" spans="1:21" x14ac:dyDescent="0.25">
      <c r="A5089" t="s">
        <v>6619</v>
      </c>
      <c r="B5089" s="12">
        <v>42190</v>
      </c>
      <c r="C5089" t="s">
        <v>11621</v>
      </c>
      <c r="D5089" s="11">
        <v>46194.616446759297</v>
      </c>
      <c r="E5089" t="s">
        <v>11622</v>
      </c>
      <c r="F5089" t="s">
        <v>6617</v>
      </c>
      <c r="G5089" t="s">
        <v>11596</v>
      </c>
      <c r="H5089" t="s">
        <v>6443</v>
      </c>
      <c r="I5089" t="s">
        <v>55</v>
      </c>
      <c r="J5089" t="s">
        <v>737</v>
      </c>
      <c r="K5089" t="s">
        <v>11623</v>
      </c>
      <c r="L5089" t="s">
        <v>11598</v>
      </c>
      <c r="M5089" t="s">
        <v>11624</v>
      </c>
      <c r="N5089" t="s">
        <v>7001</v>
      </c>
      <c r="O5089" t="s">
        <v>7002</v>
      </c>
      <c r="P5089">
        <v>2562000</v>
      </c>
      <c r="Q5089" t="s">
        <v>6636</v>
      </c>
      <c r="R5089" t="s">
        <v>6636</v>
      </c>
      <c r="S5089" s="12"/>
      <c r="T5089" s="13"/>
      <c r="U5089" t="s">
        <v>6724</v>
      </c>
    </row>
    <row r="5090" spans="1:21" x14ac:dyDescent="0.25">
      <c r="A5090" t="s">
        <v>6619</v>
      </c>
      <c r="B5090" s="12">
        <v>42190</v>
      </c>
      <c r="C5090" t="s">
        <v>11621</v>
      </c>
      <c r="D5090" s="11">
        <v>46194.616446759297</v>
      </c>
      <c r="E5090" t="s">
        <v>11622</v>
      </c>
      <c r="F5090" t="s">
        <v>6617</v>
      </c>
      <c r="G5090" t="s">
        <v>11600</v>
      </c>
      <c r="H5090" t="s">
        <v>6443</v>
      </c>
      <c r="I5090" t="s">
        <v>55</v>
      </c>
      <c r="J5090" t="s">
        <v>737</v>
      </c>
      <c r="K5090" t="s">
        <v>11623</v>
      </c>
      <c r="L5090" t="s">
        <v>11598</v>
      </c>
      <c r="M5090" t="s">
        <v>11624</v>
      </c>
      <c r="N5090" t="s">
        <v>7001</v>
      </c>
      <c r="O5090" t="s">
        <v>7002</v>
      </c>
      <c r="P5090">
        <v>2562000</v>
      </c>
      <c r="Q5090" t="s">
        <v>6636</v>
      </c>
      <c r="R5090" t="s">
        <v>6636</v>
      </c>
      <c r="S5090" s="12"/>
      <c r="T5090" s="13"/>
      <c r="U5090" t="s">
        <v>6724</v>
      </c>
    </row>
    <row r="5091" spans="1:21" x14ac:dyDescent="0.25">
      <c r="A5091" t="s">
        <v>6637</v>
      </c>
      <c r="B5091" s="12">
        <v>42528</v>
      </c>
      <c r="C5091" t="s">
        <v>11625</v>
      </c>
      <c r="D5091" s="11">
        <v>46199.816087963001</v>
      </c>
      <c r="E5091" t="s">
        <v>11626</v>
      </c>
      <c r="F5091" t="s">
        <v>6617</v>
      </c>
      <c r="G5091" t="s">
        <v>11578</v>
      </c>
      <c r="H5091" t="s">
        <v>6443</v>
      </c>
      <c r="I5091" t="s">
        <v>65</v>
      </c>
      <c r="J5091" t="s">
        <v>132</v>
      </c>
      <c r="K5091" t="s">
        <v>11627</v>
      </c>
      <c r="L5091" t="s">
        <v>11580</v>
      </c>
      <c r="M5091" t="s">
        <v>11628</v>
      </c>
      <c r="N5091" t="s">
        <v>7044</v>
      </c>
      <c r="O5091" t="s">
        <v>7045</v>
      </c>
      <c r="P5091">
        <v>3059900</v>
      </c>
      <c r="Q5091" t="s">
        <v>6636</v>
      </c>
      <c r="R5091" t="s">
        <v>6636</v>
      </c>
      <c r="S5091" s="12"/>
      <c r="T5091" s="13"/>
      <c r="U5091" t="s">
        <v>7087</v>
      </c>
    </row>
    <row r="5092" spans="1:21" x14ac:dyDescent="0.25">
      <c r="A5092" t="s">
        <v>6619</v>
      </c>
      <c r="B5092" s="12">
        <v>42528</v>
      </c>
      <c r="C5092" t="s">
        <v>11625</v>
      </c>
      <c r="D5092" s="11">
        <v>46200.643402777801</v>
      </c>
      <c r="E5092" t="s">
        <v>11626</v>
      </c>
      <c r="F5092" t="s">
        <v>6617</v>
      </c>
      <c r="G5092" t="s">
        <v>11578</v>
      </c>
      <c r="H5092" t="s">
        <v>6443</v>
      </c>
      <c r="I5092" t="s">
        <v>65</v>
      </c>
      <c r="J5092" t="s">
        <v>132</v>
      </c>
      <c r="K5092" t="s">
        <v>11627</v>
      </c>
      <c r="L5092" t="s">
        <v>11580</v>
      </c>
      <c r="M5092" t="s">
        <v>11628</v>
      </c>
      <c r="N5092" t="s">
        <v>7044</v>
      </c>
      <c r="O5092" t="s">
        <v>7045</v>
      </c>
      <c r="P5092">
        <v>3059900</v>
      </c>
      <c r="Q5092" t="s">
        <v>6636</v>
      </c>
      <c r="R5092" t="s">
        <v>6636</v>
      </c>
      <c r="S5092" s="12"/>
      <c r="T5092" s="13"/>
      <c r="U5092" t="s">
        <v>7087</v>
      </c>
    </row>
    <row r="5093" spans="1:21" x14ac:dyDescent="0.25">
      <c r="A5093" t="s">
        <v>6637</v>
      </c>
      <c r="B5093" s="12">
        <v>42792</v>
      </c>
      <c r="C5093" t="s">
        <v>11629</v>
      </c>
      <c r="D5093" s="11">
        <v>46206.494675925896</v>
      </c>
      <c r="E5093" t="s">
        <v>11630</v>
      </c>
      <c r="F5093" t="s">
        <v>6617</v>
      </c>
      <c r="G5093" t="s">
        <v>11578</v>
      </c>
      <c r="H5093" t="s">
        <v>6443</v>
      </c>
      <c r="I5093" t="s">
        <v>55</v>
      </c>
      <c r="J5093" t="s">
        <v>643</v>
      </c>
      <c r="K5093" t="s">
        <v>11631</v>
      </c>
      <c r="L5093" t="s">
        <v>11580</v>
      </c>
      <c r="M5093" t="s">
        <v>11632</v>
      </c>
      <c r="N5093" t="s">
        <v>7044</v>
      </c>
      <c r="O5093" t="s">
        <v>7045</v>
      </c>
      <c r="P5093">
        <v>3179900</v>
      </c>
      <c r="Q5093" t="s">
        <v>6636</v>
      </c>
      <c r="R5093" t="s">
        <v>6636</v>
      </c>
      <c r="S5093" s="12"/>
      <c r="T5093" s="13"/>
      <c r="U5093" t="s">
        <v>6636</v>
      </c>
    </row>
    <row r="5094" spans="1:21" x14ac:dyDescent="0.25">
      <c r="A5094" t="s">
        <v>6619</v>
      </c>
      <c r="B5094" s="12">
        <v>42792</v>
      </c>
      <c r="C5094" t="s">
        <v>11629</v>
      </c>
      <c r="D5094" s="11">
        <v>46206.786828703698</v>
      </c>
      <c r="E5094" t="s">
        <v>11630</v>
      </c>
      <c r="F5094" t="s">
        <v>6617</v>
      </c>
      <c r="G5094" t="s">
        <v>11578</v>
      </c>
      <c r="H5094" t="s">
        <v>6443</v>
      </c>
      <c r="I5094" t="s">
        <v>55</v>
      </c>
      <c r="J5094" t="s">
        <v>643</v>
      </c>
      <c r="K5094" t="s">
        <v>11631</v>
      </c>
      <c r="L5094" t="s">
        <v>11580</v>
      </c>
      <c r="M5094" t="s">
        <v>11632</v>
      </c>
      <c r="N5094" t="s">
        <v>7044</v>
      </c>
      <c r="O5094" t="s">
        <v>7045</v>
      </c>
      <c r="P5094">
        <v>3179900</v>
      </c>
      <c r="Q5094" t="s">
        <v>6636</v>
      </c>
      <c r="R5094" t="s">
        <v>6636</v>
      </c>
      <c r="S5094" s="12"/>
      <c r="T5094" s="13"/>
      <c r="U5094" t="s">
        <v>6636</v>
      </c>
    </row>
    <row r="5095" spans="1:21" x14ac:dyDescent="0.25">
      <c r="A5095" t="s">
        <v>6637</v>
      </c>
      <c r="B5095" s="12">
        <v>86572</v>
      </c>
      <c r="C5095" t="s">
        <v>11633</v>
      </c>
      <c r="D5095" s="11">
        <v>46215.5921296296</v>
      </c>
      <c r="E5095" t="s">
        <v>11634</v>
      </c>
      <c r="F5095" t="s">
        <v>6617</v>
      </c>
      <c r="G5095" t="s">
        <v>11578</v>
      </c>
      <c r="H5095" t="s">
        <v>6443</v>
      </c>
      <c r="I5095" t="s">
        <v>6636</v>
      </c>
      <c r="J5095" t="s">
        <v>6636</v>
      </c>
      <c r="K5095" t="s">
        <v>11635</v>
      </c>
      <c r="L5095" t="s">
        <v>11580</v>
      </c>
      <c r="M5095" t="s">
        <v>11636</v>
      </c>
      <c r="N5095" t="s">
        <v>7044</v>
      </c>
      <c r="O5095" t="s">
        <v>8200</v>
      </c>
      <c r="P5095">
        <v>5019800</v>
      </c>
      <c r="Q5095" t="s">
        <v>6636</v>
      </c>
      <c r="R5095" t="s">
        <v>6636</v>
      </c>
      <c r="S5095" s="12"/>
      <c r="T5095" s="13"/>
      <c r="U5095" t="s">
        <v>7087</v>
      </c>
    </row>
    <row r="5096" spans="1:21" x14ac:dyDescent="0.25">
      <c r="A5096" t="s">
        <v>6637</v>
      </c>
      <c r="B5096" s="12">
        <v>86514</v>
      </c>
      <c r="C5096" t="s">
        <v>11637</v>
      </c>
      <c r="D5096" s="11">
        <v>46217.540428240703</v>
      </c>
      <c r="E5096" t="s">
        <v>11638</v>
      </c>
      <c r="F5096" t="s">
        <v>6617</v>
      </c>
      <c r="G5096" t="s">
        <v>11596</v>
      </c>
      <c r="H5096" t="s">
        <v>6443</v>
      </c>
      <c r="I5096" t="s">
        <v>55</v>
      </c>
      <c r="J5096" t="s">
        <v>643</v>
      </c>
      <c r="K5096" t="s">
        <v>11639</v>
      </c>
      <c r="L5096" t="s">
        <v>11598</v>
      </c>
      <c r="M5096" t="s">
        <v>11640</v>
      </c>
      <c r="N5096" t="s">
        <v>7001</v>
      </c>
      <c r="O5096" t="s">
        <v>7002</v>
      </c>
      <c r="P5096">
        <v>3724000</v>
      </c>
      <c r="Q5096" t="s">
        <v>6636</v>
      </c>
      <c r="R5096" t="s">
        <v>6636</v>
      </c>
      <c r="S5096" s="12"/>
      <c r="T5096" s="13"/>
      <c r="U5096" t="s">
        <v>6636</v>
      </c>
    </row>
    <row r="5097" spans="1:21" x14ac:dyDescent="0.25">
      <c r="A5097" t="s">
        <v>6637</v>
      </c>
      <c r="B5097" s="12">
        <v>86514</v>
      </c>
      <c r="C5097" t="s">
        <v>11637</v>
      </c>
      <c r="D5097" s="11">
        <v>46217.540428240703</v>
      </c>
      <c r="E5097" t="s">
        <v>11638</v>
      </c>
      <c r="F5097" t="s">
        <v>6617</v>
      </c>
      <c r="G5097" t="s">
        <v>11600</v>
      </c>
      <c r="H5097" t="s">
        <v>6443</v>
      </c>
      <c r="I5097" t="s">
        <v>55</v>
      </c>
      <c r="J5097" t="s">
        <v>643</v>
      </c>
      <c r="K5097" t="s">
        <v>11639</v>
      </c>
      <c r="L5097" t="s">
        <v>11598</v>
      </c>
      <c r="M5097" t="s">
        <v>11640</v>
      </c>
      <c r="N5097" t="s">
        <v>7001</v>
      </c>
      <c r="O5097" t="s">
        <v>7002</v>
      </c>
      <c r="P5097">
        <v>3724000</v>
      </c>
      <c r="Q5097" t="s">
        <v>6636</v>
      </c>
      <c r="R5097" t="s">
        <v>6636</v>
      </c>
      <c r="S5097" s="12"/>
      <c r="T5097" s="13"/>
      <c r="U5097" t="s">
        <v>6636</v>
      </c>
    </row>
    <row r="5098" spans="1:21" x14ac:dyDescent="0.25">
      <c r="A5098" t="s">
        <v>6619</v>
      </c>
      <c r="B5098" s="12">
        <v>43284</v>
      </c>
      <c r="C5098" t="s">
        <v>11637</v>
      </c>
      <c r="D5098" s="11">
        <v>46218.575277777803</v>
      </c>
      <c r="E5098" t="s">
        <v>11638</v>
      </c>
      <c r="F5098" t="s">
        <v>6617</v>
      </c>
      <c r="G5098" t="s">
        <v>11596</v>
      </c>
      <c r="H5098" t="s">
        <v>6443</v>
      </c>
      <c r="I5098" t="s">
        <v>55</v>
      </c>
      <c r="J5098" t="s">
        <v>643</v>
      </c>
      <c r="K5098" t="s">
        <v>11639</v>
      </c>
      <c r="L5098" t="s">
        <v>11598</v>
      </c>
      <c r="M5098" t="s">
        <v>11640</v>
      </c>
      <c r="N5098" t="s">
        <v>7001</v>
      </c>
      <c r="O5098" t="s">
        <v>7002</v>
      </c>
      <c r="P5098">
        <v>1862000</v>
      </c>
      <c r="Q5098" t="s">
        <v>6636</v>
      </c>
      <c r="R5098" t="s">
        <v>6636</v>
      </c>
      <c r="S5098" s="12"/>
      <c r="T5098" s="13"/>
      <c r="U5098" t="s">
        <v>6636</v>
      </c>
    </row>
    <row r="5099" spans="1:21" x14ac:dyDescent="0.25">
      <c r="A5099" t="s">
        <v>6619</v>
      </c>
      <c r="B5099" s="12">
        <v>43284</v>
      </c>
      <c r="C5099" t="s">
        <v>11637</v>
      </c>
      <c r="D5099" s="11">
        <v>46218.575277777803</v>
      </c>
      <c r="E5099" t="s">
        <v>11638</v>
      </c>
      <c r="F5099" t="s">
        <v>6617</v>
      </c>
      <c r="G5099" t="s">
        <v>11600</v>
      </c>
      <c r="H5099" t="s">
        <v>6443</v>
      </c>
      <c r="I5099" t="s">
        <v>55</v>
      </c>
      <c r="J5099" t="s">
        <v>643</v>
      </c>
      <c r="K5099" t="s">
        <v>11639</v>
      </c>
      <c r="L5099" t="s">
        <v>11598</v>
      </c>
      <c r="M5099" t="s">
        <v>11640</v>
      </c>
      <c r="N5099" t="s">
        <v>7001</v>
      </c>
      <c r="O5099" t="s">
        <v>7002</v>
      </c>
      <c r="P5099">
        <v>1862000</v>
      </c>
      <c r="Q5099" t="s">
        <v>6636</v>
      </c>
      <c r="R5099" t="s">
        <v>6636</v>
      </c>
      <c r="S5099" s="12"/>
      <c r="T5099" s="13"/>
      <c r="U5099" t="s">
        <v>6636</v>
      </c>
    </row>
    <row r="5100" spans="1:21" x14ac:dyDescent="0.25">
      <c r="A5100" t="s">
        <v>6619</v>
      </c>
      <c r="B5100" s="12">
        <v>43423</v>
      </c>
      <c r="C5100" t="s">
        <v>11633</v>
      </c>
      <c r="D5100" s="11">
        <v>46221.740694444401</v>
      </c>
      <c r="E5100" t="s">
        <v>11634</v>
      </c>
      <c r="F5100" t="s">
        <v>6617</v>
      </c>
      <c r="G5100" t="s">
        <v>11578</v>
      </c>
      <c r="H5100" t="s">
        <v>6443</v>
      </c>
      <c r="I5100" t="s">
        <v>6636</v>
      </c>
      <c r="J5100" t="s">
        <v>6636</v>
      </c>
      <c r="K5100" t="s">
        <v>11635</v>
      </c>
      <c r="L5100" t="s">
        <v>11580</v>
      </c>
      <c r="M5100" t="s">
        <v>11636</v>
      </c>
      <c r="N5100" t="s">
        <v>7044</v>
      </c>
      <c r="O5100" t="s">
        <v>8200</v>
      </c>
      <c r="P5100">
        <v>2509900</v>
      </c>
      <c r="Q5100" t="s">
        <v>6636</v>
      </c>
      <c r="R5100" t="s">
        <v>6636</v>
      </c>
      <c r="S5100" s="12"/>
      <c r="T5100" s="13"/>
      <c r="U5100" t="s">
        <v>7087</v>
      </c>
    </row>
    <row r="5101" spans="1:21" x14ac:dyDescent="0.25">
      <c r="A5101" t="s">
        <v>6637</v>
      </c>
      <c r="B5101" s="12">
        <v>41851</v>
      </c>
      <c r="C5101" t="s">
        <v>11641</v>
      </c>
      <c r="D5101" s="11">
        <v>46187.713344907403</v>
      </c>
      <c r="E5101" t="s">
        <v>11642</v>
      </c>
      <c r="F5101" t="s">
        <v>6353</v>
      </c>
      <c r="G5101" t="s">
        <v>11643</v>
      </c>
      <c r="H5101" t="s">
        <v>6434</v>
      </c>
      <c r="I5101" t="s">
        <v>55</v>
      </c>
      <c r="J5101" t="s">
        <v>643</v>
      </c>
      <c r="K5101" t="s">
        <v>11644</v>
      </c>
      <c r="L5101" t="s">
        <v>11645</v>
      </c>
      <c r="M5101" t="s">
        <v>11646</v>
      </c>
      <c r="N5101" t="s">
        <v>7001</v>
      </c>
      <c r="O5101" t="s">
        <v>7062</v>
      </c>
      <c r="P5101">
        <v>1847000</v>
      </c>
      <c r="Q5101" t="s">
        <v>6636</v>
      </c>
      <c r="R5101" t="s">
        <v>6636</v>
      </c>
      <c r="S5101" s="12"/>
      <c r="T5101" s="13"/>
      <c r="U5101" t="s">
        <v>6636</v>
      </c>
    </row>
    <row r="5102" spans="1:21" x14ac:dyDescent="0.25">
      <c r="A5102" t="s">
        <v>6637</v>
      </c>
      <c r="B5102" s="12">
        <v>41851</v>
      </c>
      <c r="C5102" t="s">
        <v>11641</v>
      </c>
      <c r="D5102" s="11">
        <v>46187.713344907403</v>
      </c>
      <c r="E5102" t="s">
        <v>11642</v>
      </c>
      <c r="F5102" t="s">
        <v>6353</v>
      </c>
      <c r="G5102" t="s">
        <v>11647</v>
      </c>
      <c r="H5102" t="s">
        <v>6434</v>
      </c>
      <c r="I5102" t="s">
        <v>55</v>
      </c>
      <c r="J5102" t="s">
        <v>643</v>
      </c>
      <c r="K5102" t="s">
        <v>11644</v>
      </c>
      <c r="L5102" t="s">
        <v>11645</v>
      </c>
      <c r="M5102" t="s">
        <v>11646</v>
      </c>
      <c r="N5102" t="s">
        <v>7001</v>
      </c>
      <c r="O5102" t="s">
        <v>7062</v>
      </c>
      <c r="P5102">
        <v>1847000</v>
      </c>
      <c r="Q5102" t="s">
        <v>6636</v>
      </c>
      <c r="R5102" t="s">
        <v>6636</v>
      </c>
      <c r="S5102" s="12"/>
      <c r="T5102" s="13"/>
      <c r="U5102" t="s">
        <v>6636</v>
      </c>
    </row>
    <row r="5103" spans="1:21" x14ac:dyDescent="0.25">
      <c r="A5103" t="s">
        <v>6637</v>
      </c>
      <c r="B5103" s="12">
        <v>41851</v>
      </c>
      <c r="C5103" t="s">
        <v>11641</v>
      </c>
      <c r="D5103" s="11">
        <v>46187.713344907403</v>
      </c>
      <c r="E5103" t="s">
        <v>11642</v>
      </c>
      <c r="F5103" t="s">
        <v>6353</v>
      </c>
      <c r="G5103" t="s">
        <v>11648</v>
      </c>
      <c r="H5103" t="s">
        <v>6434</v>
      </c>
      <c r="I5103" t="s">
        <v>55</v>
      </c>
      <c r="J5103" t="s">
        <v>643</v>
      </c>
      <c r="K5103" t="s">
        <v>11644</v>
      </c>
      <c r="L5103" t="s">
        <v>11645</v>
      </c>
      <c r="M5103" t="s">
        <v>11646</v>
      </c>
      <c r="N5103" t="s">
        <v>7001</v>
      </c>
      <c r="O5103" t="s">
        <v>7062</v>
      </c>
      <c r="P5103">
        <v>1847000</v>
      </c>
      <c r="Q5103" t="s">
        <v>6636</v>
      </c>
      <c r="R5103" t="s">
        <v>6636</v>
      </c>
      <c r="S5103" s="12"/>
      <c r="T5103" s="13"/>
      <c r="U5103" t="s">
        <v>6636</v>
      </c>
    </row>
    <row r="5104" spans="1:21" x14ac:dyDescent="0.25">
      <c r="A5104" t="s">
        <v>6619</v>
      </c>
      <c r="B5104" s="12">
        <v>41851</v>
      </c>
      <c r="C5104" t="s">
        <v>11641</v>
      </c>
      <c r="D5104" s="11">
        <v>46189.503275463001</v>
      </c>
      <c r="E5104" t="s">
        <v>11642</v>
      </c>
      <c r="F5104" t="s">
        <v>6353</v>
      </c>
      <c r="G5104" t="s">
        <v>11643</v>
      </c>
      <c r="H5104" t="s">
        <v>6434</v>
      </c>
      <c r="I5104" t="s">
        <v>55</v>
      </c>
      <c r="J5104" t="s">
        <v>643</v>
      </c>
      <c r="K5104" t="s">
        <v>11644</v>
      </c>
      <c r="L5104" t="s">
        <v>11645</v>
      </c>
      <c r="M5104" t="s">
        <v>11646</v>
      </c>
      <c r="N5104" t="s">
        <v>7001</v>
      </c>
      <c r="O5104" t="s">
        <v>7062</v>
      </c>
      <c r="P5104">
        <v>1847000</v>
      </c>
      <c r="Q5104" t="s">
        <v>6636</v>
      </c>
      <c r="R5104" t="s">
        <v>6636</v>
      </c>
      <c r="S5104" s="12"/>
      <c r="T5104" s="13"/>
      <c r="U5104" t="s">
        <v>6636</v>
      </c>
    </row>
    <row r="5105" spans="1:21" x14ac:dyDescent="0.25">
      <c r="A5105" t="s">
        <v>6619</v>
      </c>
      <c r="B5105" s="12">
        <v>41851</v>
      </c>
      <c r="C5105" t="s">
        <v>11641</v>
      </c>
      <c r="D5105" s="11">
        <v>46189.503275463001</v>
      </c>
      <c r="E5105" t="s">
        <v>11642</v>
      </c>
      <c r="F5105" t="s">
        <v>6353</v>
      </c>
      <c r="G5105" t="s">
        <v>11647</v>
      </c>
      <c r="H5105" t="s">
        <v>6434</v>
      </c>
      <c r="I5105" t="s">
        <v>55</v>
      </c>
      <c r="J5105" t="s">
        <v>643</v>
      </c>
      <c r="K5105" t="s">
        <v>11644</v>
      </c>
      <c r="L5105" t="s">
        <v>11645</v>
      </c>
      <c r="M5105" t="s">
        <v>11646</v>
      </c>
      <c r="N5105" t="s">
        <v>7001</v>
      </c>
      <c r="O5105" t="s">
        <v>7062</v>
      </c>
      <c r="P5105">
        <v>1847000</v>
      </c>
      <c r="Q5105" t="s">
        <v>6636</v>
      </c>
      <c r="R5105" t="s">
        <v>6636</v>
      </c>
      <c r="S5105" s="12"/>
      <c r="T5105" s="13"/>
      <c r="U5105" t="s">
        <v>6636</v>
      </c>
    </row>
    <row r="5106" spans="1:21" x14ac:dyDescent="0.25">
      <c r="A5106" t="s">
        <v>6619</v>
      </c>
      <c r="B5106" s="12">
        <v>41851</v>
      </c>
      <c r="C5106" t="s">
        <v>11641</v>
      </c>
      <c r="D5106" s="11">
        <v>46189.503275463001</v>
      </c>
      <c r="E5106" t="s">
        <v>11642</v>
      </c>
      <c r="F5106" t="s">
        <v>6353</v>
      </c>
      <c r="G5106" t="s">
        <v>11648</v>
      </c>
      <c r="H5106" t="s">
        <v>6434</v>
      </c>
      <c r="I5106" t="s">
        <v>55</v>
      </c>
      <c r="J5106" t="s">
        <v>643</v>
      </c>
      <c r="K5106" t="s">
        <v>11644</v>
      </c>
      <c r="L5106" t="s">
        <v>11645</v>
      </c>
      <c r="M5106" t="s">
        <v>11646</v>
      </c>
      <c r="N5106" t="s">
        <v>7001</v>
      </c>
      <c r="O5106" t="s">
        <v>7062</v>
      </c>
      <c r="P5106">
        <v>1847000</v>
      </c>
      <c r="Q5106" t="s">
        <v>6636</v>
      </c>
      <c r="R5106" t="s">
        <v>6636</v>
      </c>
      <c r="S5106" s="12"/>
      <c r="T5106" s="13"/>
      <c r="U5106" t="s">
        <v>6636</v>
      </c>
    </row>
    <row r="5107" spans="1:21" x14ac:dyDescent="0.25">
      <c r="A5107" t="s">
        <v>6637</v>
      </c>
      <c r="B5107" s="12">
        <v>42121</v>
      </c>
      <c r="C5107" t="s">
        <v>11649</v>
      </c>
      <c r="D5107" s="11">
        <v>46193.362847222197</v>
      </c>
      <c r="E5107" t="s">
        <v>11650</v>
      </c>
      <c r="F5107" t="s">
        <v>6353</v>
      </c>
      <c r="G5107" t="s">
        <v>11643</v>
      </c>
      <c r="H5107" t="s">
        <v>6434</v>
      </c>
      <c r="I5107" t="s">
        <v>55</v>
      </c>
      <c r="J5107" t="s">
        <v>643</v>
      </c>
      <c r="K5107" t="s">
        <v>11651</v>
      </c>
      <c r="L5107" t="s">
        <v>11645</v>
      </c>
      <c r="M5107" t="s">
        <v>11652</v>
      </c>
      <c r="N5107" t="s">
        <v>7001</v>
      </c>
      <c r="O5107" t="s">
        <v>7007</v>
      </c>
      <c r="P5107">
        <v>1248000</v>
      </c>
      <c r="Q5107" t="s">
        <v>6636</v>
      </c>
      <c r="R5107" t="s">
        <v>6636</v>
      </c>
      <c r="S5107" s="12"/>
      <c r="T5107" s="13"/>
      <c r="U5107" t="s">
        <v>6724</v>
      </c>
    </row>
    <row r="5108" spans="1:21" x14ac:dyDescent="0.25">
      <c r="A5108" t="s">
        <v>6637</v>
      </c>
      <c r="B5108" s="12">
        <v>42121</v>
      </c>
      <c r="C5108" t="s">
        <v>11649</v>
      </c>
      <c r="D5108" s="11">
        <v>46193.362847222197</v>
      </c>
      <c r="E5108" t="s">
        <v>11650</v>
      </c>
      <c r="F5108" t="s">
        <v>6353</v>
      </c>
      <c r="G5108" t="s">
        <v>11647</v>
      </c>
      <c r="H5108" t="s">
        <v>6434</v>
      </c>
      <c r="I5108" t="s">
        <v>55</v>
      </c>
      <c r="J5108" t="s">
        <v>643</v>
      </c>
      <c r="K5108" t="s">
        <v>11651</v>
      </c>
      <c r="L5108" t="s">
        <v>11645</v>
      </c>
      <c r="M5108" t="s">
        <v>11652</v>
      </c>
      <c r="N5108" t="s">
        <v>7001</v>
      </c>
      <c r="O5108" t="s">
        <v>7007</v>
      </c>
      <c r="P5108">
        <v>1248000</v>
      </c>
      <c r="Q5108" t="s">
        <v>6636</v>
      </c>
      <c r="R5108" t="s">
        <v>6636</v>
      </c>
      <c r="S5108" s="12"/>
      <c r="T5108" s="13"/>
      <c r="U5108" t="s">
        <v>6724</v>
      </c>
    </row>
    <row r="5109" spans="1:21" x14ac:dyDescent="0.25">
      <c r="A5109" t="s">
        <v>6637</v>
      </c>
      <c r="B5109" s="12">
        <v>42121</v>
      </c>
      <c r="C5109" t="s">
        <v>11649</v>
      </c>
      <c r="D5109" s="11">
        <v>46193.362847222197</v>
      </c>
      <c r="E5109" t="s">
        <v>11650</v>
      </c>
      <c r="F5109" t="s">
        <v>6353</v>
      </c>
      <c r="G5109" t="s">
        <v>11648</v>
      </c>
      <c r="H5109" t="s">
        <v>6434</v>
      </c>
      <c r="I5109" t="s">
        <v>55</v>
      </c>
      <c r="J5109" t="s">
        <v>643</v>
      </c>
      <c r="K5109" t="s">
        <v>11651</v>
      </c>
      <c r="L5109" t="s">
        <v>11645</v>
      </c>
      <c r="M5109" t="s">
        <v>11652</v>
      </c>
      <c r="N5109" t="s">
        <v>7001</v>
      </c>
      <c r="O5109" t="s">
        <v>7007</v>
      </c>
      <c r="P5109">
        <v>1248000</v>
      </c>
      <c r="Q5109" t="s">
        <v>6636</v>
      </c>
      <c r="R5109" t="s">
        <v>6636</v>
      </c>
      <c r="S5109" s="12"/>
      <c r="T5109" s="13"/>
      <c r="U5109" t="s">
        <v>6724</v>
      </c>
    </row>
    <row r="5110" spans="1:21" x14ac:dyDescent="0.25">
      <c r="A5110" t="s">
        <v>6619</v>
      </c>
      <c r="B5110" s="12">
        <v>42121</v>
      </c>
      <c r="C5110" t="s">
        <v>11649</v>
      </c>
      <c r="D5110" s="11">
        <v>46193.513993055603</v>
      </c>
      <c r="E5110" t="s">
        <v>11650</v>
      </c>
      <c r="F5110" t="s">
        <v>6353</v>
      </c>
      <c r="G5110" t="s">
        <v>11643</v>
      </c>
      <c r="H5110" t="s">
        <v>6434</v>
      </c>
      <c r="I5110" t="s">
        <v>55</v>
      </c>
      <c r="J5110" t="s">
        <v>643</v>
      </c>
      <c r="K5110" t="s">
        <v>11651</v>
      </c>
      <c r="L5110" t="s">
        <v>11645</v>
      </c>
      <c r="M5110" t="s">
        <v>11652</v>
      </c>
      <c r="N5110" t="s">
        <v>7001</v>
      </c>
      <c r="O5110" t="s">
        <v>7007</v>
      </c>
      <c r="P5110">
        <v>1248000</v>
      </c>
      <c r="Q5110" t="s">
        <v>6636</v>
      </c>
      <c r="R5110" t="s">
        <v>6636</v>
      </c>
      <c r="S5110" s="12"/>
      <c r="T5110" s="13"/>
      <c r="U5110" t="s">
        <v>6724</v>
      </c>
    </row>
    <row r="5111" spans="1:21" x14ac:dyDescent="0.25">
      <c r="A5111" t="s">
        <v>6619</v>
      </c>
      <c r="B5111" s="12">
        <v>42121</v>
      </c>
      <c r="C5111" t="s">
        <v>11649</v>
      </c>
      <c r="D5111" s="11">
        <v>46193.513993055603</v>
      </c>
      <c r="E5111" t="s">
        <v>11650</v>
      </c>
      <c r="F5111" t="s">
        <v>6353</v>
      </c>
      <c r="G5111" t="s">
        <v>11647</v>
      </c>
      <c r="H5111" t="s">
        <v>6434</v>
      </c>
      <c r="I5111" t="s">
        <v>55</v>
      </c>
      <c r="J5111" t="s">
        <v>643</v>
      </c>
      <c r="K5111" t="s">
        <v>11651</v>
      </c>
      <c r="L5111" t="s">
        <v>11645</v>
      </c>
      <c r="M5111" t="s">
        <v>11652</v>
      </c>
      <c r="N5111" t="s">
        <v>7001</v>
      </c>
      <c r="O5111" t="s">
        <v>7007</v>
      </c>
      <c r="P5111">
        <v>1248000</v>
      </c>
      <c r="Q5111" t="s">
        <v>6636</v>
      </c>
      <c r="R5111" t="s">
        <v>6636</v>
      </c>
      <c r="S5111" s="12"/>
      <c r="T5111" s="13"/>
      <c r="U5111" t="s">
        <v>6724</v>
      </c>
    </row>
    <row r="5112" spans="1:21" x14ac:dyDescent="0.25">
      <c r="A5112" t="s">
        <v>6619</v>
      </c>
      <c r="B5112" s="12">
        <v>42121</v>
      </c>
      <c r="C5112" t="s">
        <v>11649</v>
      </c>
      <c r="D5112" s="11">
        <v>46193.513993055603</v>
      </c>
      <c r="E5112" t="s">
        <v>11650</v>
      </c>
      <c r="F5112" t="s">
        <v>6353</v>
      </c>
      <c r="G5112" t="s">
        <v>11648</v>
      </c>
      <c r="H5112" t="s">
        <v>6434</v>
      </c>
      <c r="I5112" t="s">
        <v>55</v>
      </c>
      <c r="J5112" t="s">
        <v>643</v>
      </c>
      <c r="K5112" t="s">
        <v>11651</v>
      </c>
      <c r="L5112" t="s">
        <v>11645</v>
      </c>
      <c r="M5112" t="s">
        <v>11652</v>
      </c>
      <c r="N5112" t="s">
        <v>7001</v>
      </c>
      <c r="O5112" t="s">
        <v>7007</v>
      </c>
      <c r="P5112">
        <v>1248000</v>
      </c>
      <c r="Q5112" t="s">
        <v>6636</v>
      </c>
      <c r="R5112" t="s">
        <v>6636</v>
      </c>
      <c r="S5112" s="12"/>
      <c r="T5112" s="13"/>
      <c r="U5112" t="s">
        <v>6724</v>
      </c>
    </row>
    <row r="5113" spans="1:21" x14ac:dyDescent="0.25">
      <c r="A5113" t="s">
        <v>6637</v>
      </c>
      <c r="B5113" s="12">
        <v>42905</v>
      </c>
      <c r="C5113" t="s">
        <v>11520</v>
      </c>
      <c r="D5113" s="11">
        <v>46199.724768518499</v>
      </c>
      <c r="E5113" t="s">
        <v>11521</v>
      </c>
      <c r="F5113" t="s">
        <v>6353</v>
      </c>
      <c r="G5113" t="s">
        <v>11643</v>
      </c>
      <c r="H5113" t="s">
        <v>6434</v>
      </c>
      <c r="I5113" t="s">
        <v>65</v>
      </c>
      <c r="J5113" t="s">
        <v>67</v>
      </c>
      <c r="K5113" t="s">
        <v>11653</v>
      </c>
      <c r="L5113" t="s">
        <v>11645</v>
      </c>
      <c r="M5113" t="s">
        <v>11654</v>
      </c>
      <c r="N5113" t="s">
        <v>7001</v>
      </c>
      <c r="O5113" t="s">
        <v>7171</v>
      </c>
      <c r="P5113">
        <v>1119000</v>
      </c>
      <c r="Q5113" t="s">
        <v>6893</v>
      </c>
      <c r="R5113" t="s">
        <v>6911</v>
      </c>
      <c r="S5113" s="12"/>
      <c r="T5113" s="13"/>
      <c r="U5113" t="s">
        <v>8855</v>
      </c>
    </row>
    <row r="5114" spans="1:21" x14ac:dyDescent="0.25">
      <c r="A5114" t="s">
        <v>6637</v>
      </c>
      <c r="B5114" s="12">
        <v>42905</v>
      </c>
      <c r="C5114" t="s">
        <v>11520</v>
      </c>
      <c r="D5114" s="11">
        <v>46199.724768518499</v>
      </c>
      <c r="E5114" t="s">
        <v>11521</v>
      </c>
      <c r="F5114" t="s">
        <v>6353</v>
      </c>
      <c r="G5114" t="s">
        <v>11647</v>
      </c>
      <c r="H5114" t="s">
        <v>6434</v>
      </c>
      <c r="I5114" t="s">
        <v>65</v>
      </c>
      <c r="J5114" t="s">
        <v>67</v>
      </c>
      <c r="K5114" t="s">
        <v>11653</v>
      </c>
      <c r="L5114" t="s">
        <v>11645</v>
      </c>
      <c r="M5114" t="s">
        <v>11654</v>
      </c>
      <c r="N5114" t="s">
        <v>7001</v>
      </c>
      <c r="O5114" t="s">
        <v>7171</v>
      </c>
      <c r="P5114">
        <v>1119000</v>
      </c>
      <c r="Q5114" t="s">
        <v>6893</v>
      </c>
      <c r="R5114" t="s">
        <v>6911</v>
      </c>
      <c r="S5114" s="12"/>
      <c r="T5114" s="13"/>
      <c r="U5114" t="s">
        <v>8855</v>
      </c>
    </row>
    <row r="5115" spans="1:21" x14ac:dyDescent="0.25">
      <c r="A5115" t="s">
        <v>6637</v>
      </c>
      <c r="B5115" s="12">
        <v>42905</v>
      </c>
      <c r="C5115" t="s">
        <v>11520</v>
      </c>
      <c r="D5115" s="11">
        <v>46199.724768518499</v>
      </c>
      <c r="E5115" t="s">
        <v>11521</v>
      </c>
      <c r="F5115" t="s">
        <v>6353</v>
      </c>
      <c r="G5115" t="s">
        <v>11648</v>
      </c>
      <c r="H5115" t="s">
        <v>6434</v>
      </c>
      <c r="I5115" t="s">
        <v>65</v>
      </c>
      <c r="J5115" t="s">
        <v>67</v>
      </c>
      <c r="K5115" t="s">
        <v>11653</v>
      </c>
      <c r="L5115" t="s">
        <v>11645</v>
      </c>
      <c r="M5115" t="s">
        <v>11654</v>
      </c>
      <c r="N5115" t="s">
        <v>7001</v>
      </c>
      <c r="O5115" t="s">
        <v>7171</v>
      </c>
      <c r="P5115">
        <v>1119000</v>
      </c>
      <c r="Q5115" t="s">
        <v>6893</v>
      </c>
      <c r="R5115" t="s">
        <v>6911</v>
      </c>
      <c r="S5115" s="12"/>
      <c r="T5115" s="13"/>
      <c r="U5115" t="s">
        <v>8855</v>
      </c>
    </row>
    <row r="5116" spans="1:21" x14ac:dyDescent="0.25">
      <c r="A5116" t="s">
        <v>6637</v>
      </c>
      <c r="B5116" s="12">
        <v>42802</v>
      </c>
      <c r="C5116" t="s">
        <v>11544</v>
      </c>
      <c r="D5116" s="11">
        <v>46206.446539351899</v>
      </c>
      <c r="E5116" t="s">
        <v>11545</v>
      </c>
      <c r="F5116" t="s">
        <v>6353</v>
      </c>
      <c r="G5116" t="s">
        <v>11643</v>
      </c>
      <c r="H5116" t="s">
        <v>6434</v>
      </c>
      <c r="I5116" t="s">
        <v>55</v>
      </c>
      <c r="J5116" t="s">
        <v>44</v>
      </c>
      <c r="K5116" t="s">
        <v>11655</v>
      </c>
      <c r="L5116" t="s">
        <v>11645</v>
      </c>
      <c r="M5116" t="s">
        <v>11656</v>
      </c>
      <c r="N5116" t="s">
        <v>7001</v>
      </c>
      <c r="O5116" t="s">
        <v>7171</v>
      </c>
      <c r="P5116">
        <v>1772000</v>
      </c>
      <c r="Q5116" t="s">
        <v>6636</v>
      </c>
      <c r="R5116" t="s">
        <v>6636</v>
      </c>
      <c r="S5116" s="12"/>
      <c r="T5116" s="13"/>
      <c r="U5116" t="s">
        <v>6636</v>
      </c>
    </row>
    <row r="5117" spans="1:21" x14ac:dyDescent="0.25">
      <c r="A5117" t="s">
        <v>6637</v>
      </c>
      <c r="B5117" s="12">
        <v>42802</v>
      </c>
      <c r="C5117" t="s">
        <v>11544</v>
      </c>
      <c r="D5117" s="11">
        <v>46206.446539351899</v>
      </c>
      <c r="E5117" t="s">
        <v>11545</v>
      </c>
      <c r="F5117" t="s">
        <v>6353</v>
      </c>
      <c r="G5117" t="s">
        <v>11647</v>
      </c>
      <c r="H5117" t="s">
        <v>6434</v>
      </c>
      <c r="I5117" t="s">
        <v>55</v>
      </c>
      <c r="J5117" t="s">
        <v>44</v>
      </c>
      <c r="K5117" t="s">
        <v>11655</v>
      </c>
      <c r="L5117" t="s">
        <v>11645</v>
      </c>
      <c r="M5117" t="s">
        <v>11656</v>
      </c>
      <c r="N5117" t="s">
        <v>7001</v>
      </c>
      <c r="O5117" t="s">
        <v>7171</v>
      </c>
      <c r="P5117">
        <v>1772000</v>
      </c>
      <c r="Q5117" t="s">
        <v>6636</v>
      </c>
      <c r="R5117" t="s">
        <v>6636</v>
      </c>
      <c r="S5117" s="12"/>
      <c r="T5117" s="13"/>
      <c r="U5117" t="s">
        <v>6636</v>
      </c>
    </row>
    <row r="5118" spans="1:21" x14ac:dyDescent="0.25">
      <c r="A5118" t="s">
        <v>6637</v>
      </c>
      <c r="B5118" s="12">
        <v>42802</v>
      </c>
      <c r="C5118" t="s">
        <v>11544</v>
      </c>
      <c r="D5118" s="11">
        <v>46206.446539351899</v>
      </c>
      <c r="E5118" t="s">
        <v>11545</v>
      </c>
      <c r="F5118" t="s">
        <v>6353</v>
      </c>
      <c r="G5118" t="s">
        <v>11648</v>
      </c>
      <c r="H5118" t="s">
        <v>6434</v>
      </c>
      <c r="I5118" t="s">
        <v>55</v>
      </c>
      <c r="J5118" t="s">
        <v>44</v>
      </c>
      <c r="K5118" t="s">
        <v>11655</v>
      </c>
      <c r="L5118" t="s">
        <v>11645</v>
      </c>
      <c r="M5118" t="s">
        <v>11656</v>
      </c>
      <c r="N5118" t="s">
        <v>7001</v>
      </c>
      <c r="O5118" t="s">
        <v>7171</v>
      </c>
      <c r="P5118">
        <v>1772000</v>
      </c>
      <c r="Q5118" t="s">
        <v>6636</v>
      </c>
      <c r="R5118" t="s">
        <v>6636</v>
      </c>
      <c r="S5118" s="12"/>
      <c r="T5118" s="13"/>
      <c r="U5118" t="s">
        <v>6636</v>
      </c>
    </row>
    <row r="5119" spans="1:21" x14ac:dyDescent="0.25">
      <c r="A5119" t="s">
        <v>6619</v>
      </c>
      <c r="B5119" s="12">
        <v>42802</v>
      </c>
      <c r="C5119" t="s">
        <v>11544</v>
      </c>
      <c r="D5119" s="11">
        <v>46207.440277777801</v>
      </c>
      <c r="E5119" t="s">
        <v>11545</v>
      </c>
      <c r="F5119" t="s">
        <v>6353</v>
      </c>
      <c r="G5119" t="s">
        <v>11643</v>
      </c>
      <c r="H5119" t="s">
        <v>6434</v>
      </c>
      <c r="I5119" t="s">
        <v>55</v>
      </c>
      <c r="J5119" t="s">
        <v>44</v>
      </c>
      <c r="K5119" t="s">
        <v>11655</v>
      </c>
      <c r="L5119" t="s">
        <v>11645</v>
      </c>
      <c r="M5119" t="s">
        <v>11656</v>
      </c>
      <c r="N5119" t="s">
        <v>7001</v>
      </c>
      <c r="O5119" t="s">
        <v>7171</v>
      </c>
      <c r="P5119">
        <v>1772000</v>
      </c>
      <c r="Q5119" t="s">
        <v>6636</v>
      </c>
      <c r="R5119" t="s">
        <v>6636</v>
      </c>
      <c r="S5119" s="12"/>
      <c r="T5119" s="13"/>
      <c r="U5119" t="s">
        <v>6636</v>
      </c>
    </row>
    <row r="5120" spans="1:21" x14ac:dyDescent="0.25">
      <c r="A5120" t="s">
        <v>6619</v>
      </c>
      <c r="B5120" s="12">
        <v>42802</v>
      </c>
      <c r="C5120" t="s">
        <v>11544</v>
      </c>
      <c r="D5120" s="11">
        <v>46207.440277777801</v>
      </c>
      <c r="E5120" t="s">
        <v>11545</v>
      </c>
      <c r="F5120" t="s">
        <v>6353</v>
      </c>
      <c r="G5120" t="s">
        <v>11647</v>
      </c>
      <c r="H5120" t="s">
        <v>6434</v>
      </c>
      <c r="I5120" t="s">
        <v>55</v>
      </c>
      <c r="J5120" t="s">
        <v>44</v>
      </c>
      <c r="K5120" t="s">
        <v>11655</v>
      </c>
      <c r="L5120" t="s">
        <v>11645</v>
      </c>
      <c r="M5120" t="s">
        <v>11656</v>
      </c>
      <c r="N5120" t="s">
        <v>7001</v>
      </c>
      <c r="O5120" t="s">
        <v>7171</v>
      </c>
      <c r="P5120">
        <v>1772000</v>
      </c>
      <c r="Q5120" t="s">
        <v>6636</v>
      </c>
      <c r="R5120" t="s">
        <v>6636</v>
      </c>
      <c r="S5120" s="12"/>
      <c r="T5120" s="13"/>
      <c r="U5120" t="s">
        <v>6636</v>
      </c>
    </row>
    <row r="5121" spans="1:21" x14ac:dyDescent="0.25">
      <c r="A5121" t="s">
        <v>6619</v>
      </c>
      <c r="B5121" s="12">
        <v>42802</v>
      </c>
      <c r="C5121" t="s">
        <v>11544</v>
      </c>
      <c r="D5121" s="11">
        <v>46207.440277777801</v>
      </c>
      <c r="E5121" t="s">
        <v>11545</v>
      </c>
      <c r="F5121" t="s">
        <v>6353</v>
      </c>
      <c r="G5121" t="s">
        <v>11648</v>
      </c>
      <c r="H5121" t="s">
        <v>6434</v>
      </c>
      <c r="I5121" t="s">
        <v>55</v>
      </c>
      <c r="J5121" t="s">
        <v>44</v>
      </c>
      <c r="K5121" t="s">
        <v>11655</v>
      </c>
      <c r="L5121" t="s">
        <v>11645</v>
      </c>
      <c r="M5121" t="s">
        <v>11656</v>
      </c>
      <c r="N5121" t="s">
        <v>7001</v>
      </c>
      <c r="O5121" t="s">
        <v>7171</v>
      </c>
      <c r="P5121">
        <v>1772000</v>
      </c>
      <c r="Q5121" t="s">
        <v>6636</v>
      </c>
      <c r="R5121" t="s">
        <v>6636</v>
      </c>
      <c r="S5121" s="12"/>
      <c r="T5121" s="13"/>
      <c r="U5121" t="s">
        <v>6636</v>
      </c>
    </row>
    <row r="5122" spans="1:21" x14ac:dyDescent="0.25">
      <c r="A5122" t="s">
        <v>6619</v>
      </c>
      <c r="B5122" s="12">
        <v>42905</v>
      </c>
      <c r="C5122" t="s">
        <v>11520</v>
      </c>
      <c r="D5122" s="11">
        <v>46210.447395833296</v>
      </c>
      <c r="E5122" t="s">
        <v>11521</v>
      </c>
      <c r="F5122" t="s">
        <v>6353</v>
      </c>
      <c r="G5122" t="s">
        <v>11643</v>
      </c>
      <c r="H5122" t="s">
        <v>6434</v>
      </c>
      <c r="I5122" t="s">
        <v>65</v>
      </c>
      <c r="J5122" t="s">
        <v>67</v>
      </c>
      <c r="K5122" t="s">
        <v>11653</v>
      </c>
      <c r="L5122" t="s">
        <v>11645</v>
      </c>
      <c r="M5122" t="s">
        <v>11654</v>
      </c>
      <c r="N5122" t="s">
        <v>7001</v>
      </c>
      <c r="O5122" t="s">
        <v>7171</v>
      </c>
      <c r="P5122">
        <v>1119000</v>
      </c>
      <c r="Q5122" t="s">
        <v>6893</v>
      </c>
      <c r="R5122" t="s">
        <v>6911</v>
      </c>
      <c r="S5122" s="12"/>
      <c r="T5122" s="13"/>
      <c r="U5122" t="s">
        <v>8855</v>
      </c>
    </row>
    <row r="5123" spans="1:21" x14ac:dyDescent="0.25">
      <c r="A5123" t="s">
        <v>6619</v>
      </c>
      <c r="B5123" s="12">
        <v>42905</v>
      </c>
      <c r="C5123" t="s">
        <v>11520</v>
      </c>
      <c r="D5123" s="11">
        <v>46210.447395833296</v>
      </c>
      <c r="E5123" t="s">
        <v>11521</v>
      </c>
      <c r="F5123" t="s">
        <v>6353</v>
      </c>
      <c r="G5123" t="s">
        <v>11647</v>
      </c>
      <c r="H5123" t="s">
        <v>6434</v>
      </c>
      <c r="I5123" t="s">
        <v>65</v>
      </c>
      <c r="J5123" t="s">
        <v>67</v>
      </c>
      <c r="K5123" t="s">
        <v>11653</v>
      </c>
      <c r="L5123" t="s">
        <v>11645</v>
      </c>
      <c r="M5123" t="s">
        <v>11654</v>
      </c>
      <c r="N5123" t="s">
        <v>7001</v>
      </c>
      <c r="O5123" t="s">
        <v>7171</v>
      </c>
      <c r="P5123">
        <v>1119000</v>
      </c>
      <c r="Q5123" t="s">
        <v>6893</v>
      </c>
      <c r="R5123" t="s">
        <v>6911</v>
      </c>
      <c r="S5123" s="12"/>
      <c r="T5123" s="13"/>
      <c r="U5123" t="s">
        <v>8855</v>
      </c>
    </row>
    <row r="5124" spans="1:21" x14ac:dyDescent="0.25">
      <c r="A5124" t="s">
        <v>6619</v>
      </c>
      <c r="B5124" s="12">
        <v>42905</v>
      </c>
      <c r="C5124" t="s">
        <v>11520</v>
      </c>
      <c r="D5124" s="11">
        <v>46210.447395833296</v>
      </c>
      <c r="E5124" t="s">
        <v>11521</v>
      </c>
      <c r="F5124" t="s">
        <v>6353</v>
      </c>
      <c r="G5124" t="s">
        <v>11648</v>
      </c>
      <c r="H5124" t="s">
        <v>6434</v>
      </c>
      <c r="I5124" t="s">
        <v>65</v>
      </c>
      <c r="J5124" t="s">
        <v>67</v>
      </c>
      <c r="K5124" t="s">
        <v>11653</v>
      </c>
      <c r="L5124" t="s">
        <v>11645</v>
      </c>
      <c r="M5124" t="s">
        <v>11654</v>
      </c>
      <c r="N5124" t="s">
        <v>7001</v>
      </c>
      <c r="O5124" t="s">
        <v>7171</v>
      </c>
      <c r="P5124">
        <v>1119000</v>
      </c>
      <c r="Q5124" t="s">
        <v>6893</v>
      </c>
      <c r="R5124" t="s">
        <v>6911</v>
      </c>
      <c r="S5124" s="12"/>
      <c r="T5124" s="13"/>
      <c r="U5124" t="s">
        <v>8855</v>
      </c>
    </row>
    <row r="5125" spans="1:21" x14ac:dyDescent="0.25">
      <c r="A5125" t="s">
        <v>6637</v>
      </c>
      <c r="B5125" s="12">
        <v>41104</v>
      </c>
      <c r="C5125" t="s">
        <v>11657</v>
      </c>
      <c r="D5125" s="11">
        <v>46175.4816782407</v>
      </c>
      <c r="E5125" t="s">
        <v>11658</v>
      </c>
      <c r="F5125" t="s">
        <v>6617</v>
      </c>
      <c r="G5125" t="s">
        <v>10925</v>
      </c>
      <c r="H5125" t="s">
        <v>6411</v>
      </c>
      <c r="I5125" t="s">
        <v>55</v>
      </c>
      <c r="J5125" t="s">
        <v>6803</v>
      </c>
      <c r="K5125" t="s">
        <v>11659</v>
      </c>
      <c r="L5125" t="s">
        <v>11660</v>
      </c>
      <c r="M5125" t="s">
        <v>11661</v>
      </c>
      <c r="N5125" t="s">
        <v>7044</v>
      </c>
      <c r="O5125" t="s">
        <v>7045</v>
      </c>
      <c r="P5125">
        <v>3209900</v>
      </c>
      <c r="Q5125" t="s">
        <v>6636</v>
      </c>
      <c r="R5125" t="s">
        <v>6636</v>
      </c>
      <c r="S5125" s="12"/>
      <c r="T5125" s="13"/>
      <c r="U5125" t="s">
        <v>6636</v>
      </c>
    </row>
    <row r="5126" spans="1:21" x14ac:dyDescent="0.25">
      <c r="A5126" t="s">
        <v>6619</v>
      </c>
      <c r="B5126" s="12">
        <v>41104</v>
      </c>
      <c r="C5126" t="s">
        <v>11657</v>
      </c>
      <c r="D5126" s="11">
        <v>46175.580856481502</v>
      </c>
      <c r="E5126" t="s">
        <v>11658</v>
      </c>
      <c r="F5126" t="s">
        <v>6617</v>
      </c>
      <c r="G5126" t="s">
        <v>10925</v>
      </c>
      <c r="H5126" t="s">
        <v>6411</v>
      </c>
      <c r="I5126" t="s">
        <v>55</v>
      </c>
      <c r="J5126" t="s">
        <v>6803</v>
      </c>
      <c r="K5126" t="s">
        <v>11659</v>
      </c>
      <c r="L5126" t="s">
        <v>11660</v>
      </c>
      <c r="M5126" t="s">
        <v>11661</v>
      </c>
      <c r="N5126" t="s">
        <v>7044</v>
      </c>
      <c r="O5126" t="s">
        <v>7045</v>
      </c>
      <c r="P5126">
        <v>3209900</v>
      </c>
      <c r="Q5126" t="s">
        <v>6636</v>
      </c>
      <c r="R5126" t="s">
        <v>6636</v>
      </c>
      <c r="S5126" s="12"/>
      <c r="T5126" s="13"/>
      <c r="U5126" t="s">
        <v>6636</v>
      </c>
    </row>
    <row r="5127" spans="1:21" x14ac:dyDescent="0.25">
      <c r="A5127" t="s">
        <v>6637</v>
      </c>
      <c r="B5127" s="12">
        <v>41212</v>
      </c>
      <c r="C5127" t="s">
        <v>10191</v>
      </c>
      <c r="D5127" s="11">
        <v>46176.970717592601</v>
      </c>
      <c r="E5127" t="s">
        <v>10192</v>
      </c>
      <c r="F5127" t="s">
        <v>6617</v>
      </c>
      <c r="G5127" t="s">
        <v>10925</v>
      </c>
      <c r="H5127" t="s">
        <v>6411</v>
      </c>
      <c r="I5127" t="s">
        <v>65</v>
      </c>
      <c r="J5127" t="s">
        <v>67</v>
      </c>
      <c r="K5127" t="s">
        <v>11662</v>
      </c>
      <c r="L5127" t="s">
        <v>11660</v>
      </c>
      <c r="M5127" t="s">
        <v>11663</v>
      </c>
      <c r="N5127" t="s">
        <v>7044</v>
      </c>
      <c r="O5127" t="s">
        <v>9213</v>
      </c>
      <c r="P5127">
        <v>4029900</v>
      </c>
      <c r="Q5127" t="s">
        <v>6636</v>
      </c>
      <c r="R5127" t="s">
        <v>6636</v>
      </c>
      <c r="S5127" s="12"/>
      <c r="T5127" s="13"/>
      <c r="U5127" t="s">
        <v>6920</v>
      </c>
    </row>
    <row r="5128" spans="1:21" x14ac:dyDescent="0.25">
      <c r="A5128" t="s">
        <v>6637</v>
      </c>
      <c r="B5128" s="12">
        <v>41212</v>
      </c>
      <c r="C5128" t="s">
        <v>10191</v>
      </c>
      <c r="D5128" s="11">
        <v>46176.970717592601</v>
      </c>
      <c r="E5128" t="s">
        <v>10192</v>
      </c>
      <c r="F5128" t="s">
        <v>6617</v>
      </c>
      <c r="G5128" t="s">
        <v>11664</v>
      </c>
      <c r="H5128" t="s">
        <v>6411</v>
      </c>
      <c r="I5128" t="s">
        <v>65</v>
      </c>
      <c r="J5128" t="s">
        <v>67</v>
      </c>
      <c r="K5128" t="s">
        <v>11662</v>
      </c>
      <c r="L5128" t="s">
        <v>11660</v>
      </c>
      <c r="M5128" t="s">
        <v>11663</v>
      </c>
      <c r="N5128" t="s">
        <v>7044</v>
      </c>
      <c r="O5128" t="s">
        <v>9213</v>
      </c>
      <c r="P5128">
        <v>4029900</v>
      </c>
      <c r="Q5128" t="s">
        <v>6636</v>
      </c>
      <c r="R5128" t="s">
        <v>6636</v>
      </c>
      <c r="S5128" s="12"/>
      <c r="T5128" s="13"/>
      <c r="U5128" t="s">
        <v>6920</v>
      </c>
    </row>
    <row r="5129" spans="1:21" x14ac:dyDescent="0.25">
      <c r="A5129" t="s">
        <v>6637</v>
      </c>
      <c r="B5129" s="12">
        <v>41212</v>
      </c>
      <c r="C5129" t="s">
        <v>10191</v>
      </c>
      <c r="D5129" s="11">
        <v>46176.970717592601</v>
      </c>
      <c r="E5129" t="s">
        <v>10192</v>
      </c>
      <c r="F5129" t="s">
        <v>6617</v>
      </c>
      <c r="G5129" t="s">
        <v>11665</v>
      </c>
      <c r="H5129" t="s">
        <v>6411</v>
      </c>
      <c r="I5129" t="s">
        <v>65</v>
      </c>
      <c r="J5129" t="s">
        <v>67</v>
      </c>
      <c r="K5129" t="s">
        <v>11662</v>
      </c>
      <c r="L5129" t="s">
        <v>11660</v>
      </c>
      <c r="M5129" t="s">
        <v>11663</v>
      </c>
      <c r="N5129" t="s">
        <v>7044</v>
      </c>
      <c r="O5129" t="s">
        <v>9213</v>
      </c>
      <c r="P5129">
        <v>4029900</v>
      </c>
      <c r="Q5129" t="s">
        <v>6636</v>
      </c>
      <c r="R5129" t="s">
        <v>6636</v>
      </c>
      <c r="S5129" s="12"/>
      <c r="T5129" s="13"/>
      <c r="U5129" t="s">
        <v>6920</v>
      </c>
    </row>
    <row r="5130" spans="1:21" x14ac:dyDescent="0.25">
      <c r="A5130" t="s">
        <v>6619</v>
      </c>
      <c r="B5130" s="12">
        <v>41212</v>
      </c>
      <c r="C5130" t="s">
        <v>10191</v>
      </c>
      <c r="D5130" s="11">
        <v>46177.6557523148</v>
      </c>
      <c r="E5130" t="s">
        <v>10192</v>
      </c>
      <c r="F5130" t="s">
        <v>6617</v>
      </c>
      <c r="G5130" t="s">
        <v>10925</v>
      </c>
      <c r="H5130" t="s">
        <v>6411</v>
      </c>
      <c r="I5130" t="s">
        <v>65</v>
      </c>
      <c r="J5130" t="s">
        <v>67</v>
      </c>
      <c r="K5130" t="s">
        <v>11662</v>
      </c>
      <c r="L5130" t="s">
        <v>11660</v>
      </c>
      <c r="M5130" t="s">
        <v>11663</v>
      </c>
      <c r="N5130" t="s">
        <v>7044</v>
      </c>
      <c r="O5130" t="s">
        <v>9213</v>
      </c>
      <c r="P5130">
        <v>4029900</v>
      </c>
      <c r="Q5130" t="s">
        <v>6636</v>
      </c>
      <c r="R5130" t="s">
        <v>6636</v>
      </c>
      <c r="S5130" s="12"/>
      <c r="T5130" s="13"/>
      <c r="U5130" t="s">
        <v>6920</v>
      </c>
    </row>
    <row r="5131" spans="1:21" x14ac:dyDescent="0.25">
      <c r="A5131" t="s">
        <v>6619</v>
      </c>
      <c r="B5131" s="12">
        <v>41212</v>
      </c>
      <c r="C5131" t="s">
        <v>10191</v>
      </c>
      <c r="D5131" s="11">
        <v>46177.6557523148</v>
      </c>
      <c r="E5131" t="s">
        <v>10192</v>
      </c>
      <c r="F5131" t="s">
        <v>6617</v>
      </c>
      <c r="G5131" t="s">
        <v>11664</v>
      </c>
      <c r="H5131" t="s">
        <v>6411</v>
      </c>
      <c r="I5131" t="s">
        <v>65</v>
      </c>
      <c r="J5131" t="s">
        <v>67</v>
      </c>
      <c r="K5131" t="s">
        <v>11662</v>
      </c>
      <c r="L5131" t="s">
        <v>11660</v>
      </c>
      <c r="M5131" t="s">
        <v>11663</v>
      </c>
      <c r="N5131" t="s">
        <v>7044</v>
      </c>
      <c r="O5131" t="s">
        <v>9213</v>
      </c>
      <c r="P5131">
        <v>4029900</v>
      </c>
      <c r="Q5131" t="s">
        <v>6636</v>
      </c>
      <c r="R5131" t="s">
        <v>6636</v>
      </c>
      <c r="S5131" s="12"/>
      <c r="T5131" s="13"/>
      <c r="U5131" t="s">
        <v>6920</v>
      </c>
    </row>
    <row r="5132" spans="1:21" x14ac:dyDescent="0.25">
      <c r="A5132" t="s">
        <v>6619</v>
      </c>
      <c r="B5132" s="12">
        <v>41212</v>
      </c>
      <c r="C5132" t="s">
        <v>10191</v>
      </c>
      <c r="D5132" s="11">
        <v>46177.6557523148</v>
      </c>
      <c r="E5132" t="s">
        <v>10192</v>
      </c>
      <c r="F5132" t="s">
        <v>6617</v>
      </c>
      <c r="G5132" t="s">
        <v>11665</v>
      </c>
      <c r="H5132" t="s">
        <v>6411</v>
      </c>
      <c r="I5132" t="s">
        <v>65</v>
      </c>
      <c r="J5132" t="s">
        <v>67</v>
      </c>
      <c r="K5132" t="s">
        <v>11662</v>
      </c>
      <c r="L5132" t="s">
        <v>11660</v>
      </c>
      <c r="M5132" t="s">
        <v>11663</v>
      </c>
      <c r="N5132" t="s">
        <v>7044</v>
      </c>
      <c r="O5132" t="s">
        <v>9213</v>
      </c>
      <c r="P5132">
        <v>4029900</v>
      </c>
      <c r="Q5132" t="s">
        <v>6636</v>
      </c>
      <c r="R5132" t="s">
        <v>6636</v>
      </c>
      <c r="S5132" s="12"/>
      <c r="T5132" s="13"/>
      <c r="U5132" t="s">
        <v>6920</v>
      </c>
    </row>
    <row r="5133" spans="1:21" x14ac:dyDescent="0.25">
      <c r="A5133" t="s">
        <v>6637</v>
      </c>
      <c r="B5133" s="12">
        <v>41367</v>
      </c>
      <c r="C5133" t="s">
        <v>10923</v>
      </c>
      <c r="D5133" s="11">
        <v>46181.502280092602</v>
      </c>
      <c r="E5133" t="s">
        <v>10924</v>
      </c>
      <c r="F5133" t="s">
        <v>6617</v>
      </c>
      <c r="G5133" t="s">
        <v>10925</v>
      </c>
      <c r="H5133" t="s">
        <v>6411</v>
      </c>
      <c r="I5133" t="s">
        <v>65</v>
      </c>
      <c r="J5133" t="s">
        <v>219</v>
      </c>
      <c r="K5133" t="s">
        <v>11666</v>
      </c>
      <c r="L5133" t="s">
        <v>11660</v>
      </c>
      <c r="M5133" t="s">
        <v>11667</v>
      </c>
      <c r="N5133" t="s">
        <v>7044</v>
      </c>
      <c r="O5133" t="s">
        <v>7045</v>
      </c>
      <c r="P5133">
        <v>3209900</v>
      </c>
      <c r="Q5133" t="s">
        <v>6636</v>
      </c>
      <c r="R5133" t="s">
        <v>6636</v>
      </c>
      <c r="S5133" s="12"/>
      <c r="T5133" s="13"/>
      <c r="U5133" t="s">
        <v>6636</v>
      </c>
    </row>
    <row r="5134" spans="1:21" x14ac:dyDescent="0.25">
      <c r="A5134" t="s">
        <v>6619</v>
      </c>
      <c r="B5134" s="12">
        <v>41367</v>
      </c>
      <c r="C5134" t="s">
        <v>10923</v>
      </c>
      <c r="D5134" s="11">
        <v>46181.506562499999</v>
      </c>
      <c r="E5134" t="s">
        <v>10924</v>
      </c>
      <c r="F5134" t="s">
        <v>6617</v>
      </c>
      <c r="G5134" t="s">
        <v>10925</v>
      </c>
      <c r="H5134" t="s">
        <v>6411</v>
      </c>
      <c r="I5134" t="s">
        <v>65</v>
      </c>
      <c r="J5134" t="s">
        <v>219</v>
      </c>
      <c r="K5134" t="s">
        <v>11666</v>
      </c>
      <c r="L5134" t="s">
        <v>11660</v>
      </c>
      <c r="M5134" t="s">
        <v>11667</v>
      </c>
      <c r="N5134" t="s">
        <v>7044</v>
      </c>
      <c r="O5134" t="s">
        <v>7045</v>
      </c>
      <c r="P5134">
        <v>3209900</v>
      </c>
      <c r="Q5134" t="s">
        <v>6636</v>
      </c>
      <c r="R5134" t="s">
        <v>6636</v>
      </c>
      <c r="S5134" s="12"/>
      <c r="T5134" s="13"/>
      <c r="U5134" t="s">
        <v>6636</v>
      </c>
    </row>
    <row r="5135" spans="1:21" x14ac:dyDescent="0.25">
      <c r="A5135" t="s">
        <v>6637</v>
      </c>
      <c r="B5135" s="12">
        <v>41855</v>
      </c>
      <c r="C5135" t="s">
        <v>11668</v>
      </c>
      <c r="D5135" s="11">
        <v>46189.341087963003</v>
      </c>
      <c r="E5135" t="s">
        <v>11669</v>
      </c>
      <c r="F5135" t="s">
        <v>6617</v>
      </c>
      <c r="G5135" t="s">
        <v>10925</v>
      </c>
      <c r="H5135" t="s">
        <v>6411</v>
      </c>
      <c r="I5135" t="s">
        <v>55</v>
      </c>
      <c r="J5135" t="s">
        <v>6803</v>
      </c>
      <c r="K5135" t="s">
        <v>11662</v>
      </c>
      <c r="L5135" t="s">
        <v>11660</v>
      </c>
      <c r="M5135" t="s">
        <v>11663</v>
      </c>
      <c r="N5135" t="s">
        <v>7044</v>
      </c>
      <c r="O5135" t="s">
        <v>9213</v>
      </c>
      <c r="P5135">
        <v>4029900</v>
      </c>
      <c r="Q5135" t="s">
        <v>6636</v>
      </c>
      <c r="R5135" t="s">
        <v>6636</v>
      </c>
      <c r="S5135" s="12"/>
      <c r="T5135" s="13"/>
      <c r="U5135" t="s">
        <v>6920</v>
      </c>
    </row>
    <row r="5136" spans="1:21" x14ac:dyDescent="0.25">
      <c r="A5136" t="s">
        <v>6637</v>
      </c>
      <c r="B5136" s="12">
        <v>41855</v>
      </c>
      <c r="C5136" t="s">
        <v>11668</v>
      </c>
      <c r="D5136" s="11">
        <v>46189.341087963003</v>
      </c>
      <c r="E5136" t="s">
        <v>11669</v>
      </c>
      <c r="F5136" t="s">
        <v>6617</v>
      </c>
      <c r="G5136" t="s">
        <v>11664</v>
      </c>
      <c r="H5136" t="s">
        <v>6411</v>
      </c>
      <c r="I5136" t="s">
        <v>55</v>
      </c>
      <c r="J5136" t="s">
        <v>6803</v>
      </c>
      <c r="K5136" t="s">
        <v>11662</v>
      </c>
      <c r="L5136" t="s">
        <v>11660</v>
      </c>
      <c r="M5136" t="s">
        <v>11663</v>
      </c>
      <c r="N5136" t="s">
        <v>7044</v>
      </c>
      <c r="O5136" t="s">
        <v>9213</v>
      </c>
      <c r="P5136">
        <v>4029900</v>
      </c>
      <c r="Q5136" t="s">
        <v>6636</v>
      </c>
      <c r="R5136" t="s">
        <v>6636</v>
      </c>
      <c r="S5136" s="12"/>
      <c r="T5136" s="13"/>
      <c r="U5136" t="s">
        <v>6920</v>
      </c>
    </row>
    <row r="5137" spans="1:21" x14ac:dyDescent="0.25">
      <c r="A5137" t="s">
        <v>6637</v>
      </c>
      <c r="B5137" s="12">
        <v>41855</v>
      </c>
      <c r="C5137" t="s">
        <v>11668</v>
      </c>
      <c r="D5137" s="11">
        <v>46189.341087963003</v>
      </c>
      <c r="E5137" t="s">
        <v>11669</v>
      </c>
      <c r="F5137" t="s">
        <v>6617</v>
      </c>
      <c r="G5137" t="s">
        <v>11665</v>
      </c>
      <c r="H5137" t="s">
        <v>6411</v>
      </c>
      <c r="I5137" t="s">
        <v>55</v>
      </c>
      <c r="J5137" t="s">
        <v>6803</v>
      </c>
      <c r="K5137" t="s">
        <v>11662</v>
      </c>
      <c r="L5137" t="s">
        <v>11660</v>
      </c>
      <c r="M5137" t="s">
        <v>11663</v>
      </c>
      <c r="N5137" t="s">
        <v>7044</v>
      </c>
      <c r="O5137" t="s">
        <v>9213</v>
      </c>
      <c r="P5137">
        <v>4029900</v>
      </c>
      <c r="Q5137" t="s">
        <v>6636</v>
      </c>
      <c r="R5137" t="s">
        <v>6636</v>
      </c>
      <c r="S5137" s="12"/>
      <c r="T5137" s="13"/>
      <c r="U5137" t="s">
        <v>6920</v>
      </c>
    </row>
    <row r="5138" spans="1:21" x14ac:dyDescent="0.25">
      <c r="A5138" t="s">
        <v>6619</v>
      </c>
      <c r="B5138" s="12">
        <v>41855</v>
      </c>
      <c r="C5138" t="s">
        <v>11668</v>
      </c>
      <c r="D5138" s="11">
        <v>46189.5237037037</v>
      </c>
      <c r="E5138" t="s">
        <v>11669</v>
      </c>
      <c r="F5138" t="s">
        <v>6617</v>
      </c>
      <c r="G5138" t="s">
        <v>10925</v>
      </c>
      <c r="H5138" t="s">
        <v>6411</v>
      </c>
      <c r="I5138" t="s">
        <v>55</v>
      </c>
      <c r="J5138" t="s">
        <v>6803</v>
      </c>
      <c r="K5138" t="s">
        <v>11662</v>
      </c>
      <c r="L5138" t="s">
        <v>11660</v>
      </c>
      <c r="M5138" t="s">
        <v>11663</v>
      </c>
      <c r="N5138" t="s">
        <v>7044</v>
      </c>
      <c r="O5138" t="s">
        <v>9213</v>
      </c>
      <c r="P5138">
        <v>4029900</v>
      </c>
      <c r="Q5138" t="s">
        <v>6636</v>
      </c>
      <c r="R5138" t="s">
        <v>6636</v>
      </c>
      <c r="S5138" s="12"/>
      <c r="T5138" s="13"/>
      <c r="U5138" t="s">
        <v>6920</v>
      </c>
    </row>
    <row r="5139" spans="1:21" x14ac:dyDescent="0.25">
      <c r="A5139" t="s">
        <v>6619</v>
      </c>
      <c r="B5139" s="12">
        <v>41855</v>
      </c>
      <c r="C5139" t="s">
        <v>11668</v>
      </c>
      <c r="D5139" s="11">
        <v>46189.5237037037</v>
      </c>
      <c r="E5139" t="s">
        <v>11669</v>
      </c>
      <c r="F5139" t="s">
        <v>6617</v>
      </c>
      <c r="G5139" t="s">
        <v>11664</v>
      </c>
      <c r="H5139" t="s">
        <v>6411</v>
      </c>
      <c r="I5139" t="s">
        <v>55</v>
      </c>
      <c r="J5139" t="s">
        <v>6803</v>
      </c>
      <c r="K5139" t="s">
        <v>11662</v>
      </c>
      <c r="L5139" t="s">
        <v>11660</v>
      </c>
      <c r="M5139" t="s">
        <v>11663</v>
      </c>
      <c r="N5139" t="s">
        <v>7044</v>
      </c>
      <c r="O5139" t="s">
        <v>9213</v>
      </c>
      <c r="P5139">
        <v>4029900</v>
      </c>
      <c r="Q5139" t="s">
        <v>6636</v>
      </c>
      <c r="R5139" t="s">
        <v>6636</v>
      </c>
      <c r="S5139" s="12"/>
      <c r="T5139" s="13"/>
      <c r="U5139" t="s">
        <v>6920</v>
      </c>
    </row>
    <row r="5140" spans="1:21" x14ac:dyDescent="0.25">
      <c r="A5140" t="s">
        <v>6619</v>
      </c>
      <c r="B5140" s="12">
        <v>41855</v>
      </c>
      <c r="C5140" t="s">
        <v>11668</v>
      </c>
      <c r="D5140" s="11">
        <v>46189.5237037037</v>
      </c>
      <c r="E5140" t="s">
        <v>11669</v>
      </c>
      <c r="F5140" t="s">
        <v>6617</v>
      </c>
      <c r="G5140" t="s">
        <v>11665</v>
      </c>
      <c r="H5140" t="s">
        <v>6411</v>
      </c>
      <c r="I5140" t="s">
        <v>55</v>
      </c>
      <c r="J5140" t="s">
        <v>6803</v>
      </c>
      <c r="K5140" t="s">
        <v>11662</v>
      </c>
      <c r="L5140" t="s">
        <v>11660</v>
      </c>
      <c r="M5140" t="s">
        <v>11663</v>
      </c>
      <c r="N5140" t="s">
        <v>7044</v>
      </c>
      <c r="O5140" t="s">
        <v>9213</v>
      </c>
      <c r="P5140">
        <v>4029900</v>
      </c>
      <c r="Q5140" t="s">
        <v>6636</v>
      </c>
      <c r="R5140" t="s">
        <v>6636</v>
      </c>
      <c r="S5140" s="12"/>
      <c r="T5140" s="13"/>
      <c r="U5140" t="s">
        <v>6920</v>
      </c>
    </row>
    <row r="5141" spans="1:21" x14ac:dyDescent="0.25">
      <c r="A5141" t="s">
        <v>6637</v>
      </c>
      <c r="B5141" s="12">
        <v>41878</v>
      </c>
      <c r="C5141" t="s">
        <v>11670</v>
      </c>
      <c r="D5141" s="11">
        <v>46189.581712963001</v>
      </c>
      <c r="E5141" t="s">
        <v>11671</v>
      </c>
      <c r="F5141" t="s">
        <v>6617</v>
      </c>
      <c r="G5141" t="s">
        <v>10925</v>
      </c>
      <c r="H5141" t="s">
        <v>6411</v>
      </c>
      <c r="I5141" t="s">
        <v>55</v>
      </c>
      <c r="J5141" t="s">
        <v>643</v>
      </c>
      <c r="K5141" t="s">
        <v>11672</v>
      </c>
      <c r="L5141" t="s">
        <v>11660</v>
      </c>
      <c r="M5141" t="s">
        <v>11673</v>
      </c>
      <c r="N5141" t="s">
        <v>7044</v>
      </c>
      <c r="O5141" t="s">
        <v>7765</v>
      </c>
      <c r="P5141">
        <v>2839900</v>
      </c>
      <c r="Q5141" t="s">
        <v>6636</v>
      </c>
      <c r="R5141" t="s">
        <v>6636</v>
      </c>
      <c r="S5141" s="12"/>
      <c r="T5141" s="13"/>
      <c r="U5141" t="s">
        <v>6636</v>
      </c>
    </row>
    <row r="5142" spans="1:21" x14ac:dyDescent="0.25">
      <c r="A5142" t="s">
        <v>6637</v>
      </c>
      <c r="B5142" s="12">
        <v>41878</v>
      </c>
      <c r="C5142" t="s">
        <v>11670</v>
      </c>
      <c r="D5142" s="11">
        <v>46189.581712963001</v>
      </c>
      <c r="E5142" t="s">
        <v>11671</v>
      </c>
      <c r="F5142" t="s">
        <v>6617</v>
      </c>
      <c r="G5142" t="s">
        <v>11664</v>
      </c>
      <c r="H5142" t="s">
        <v>6411</v>
      </c>
      <c r="I5142" t="s">
        <v>55</v>
      </c>
      <c r="J5142" t="s">
        <v>643</v>
      </c>
      <c r="K5142" t="s">
        <v>11672</v>
      </c>
      <c r="L5142" t="s">
        <v>11660</v>
      </c>
      <c r="M5142" t="s">
        <v>11673</v>
      </c>
      <c r="N5142" t="s">
        <v>7044</v>
      </c>
      <c r="O5142" t="s">
        <v>7765</v>
      </c>
      <c r="P5142">
        <v>2839900</v>
      </c>
      <c r="Q5142" t="s">
        <v>6636</v>
      </c>
      <c r="R5142" t="s">
        <v>6636</v>
      </c>
      <c r="S5142" s="12"/>
      <c r="T5142" s="13"/>
      <c r="U5142" t="s">
        <v>6636</v>
      </c>
    </row>
    <row r="5143" spans="1:21" x14ac:dyDescent="0.25">
      <c r="A5143" t="s">
        <v>6637</v>
      </c>
      <c r="B5143" s="12">
        <v>41878</v>
      </c>
      <c r="C5143" t="s">
        <v>11670</v>
      </c>
      <c r="D5143" s="11">
        <v>46189.581712963001</v>
      </c>
      <c r="E5143" t="s">
        <v>11671</v>
      </c>
      <c r="F5143" t="s">
        <v>6617</v>
      </c>
      <c r="G5143" t="s">
        <v>11665</v>
      </c>
      <c r="H5143" t="s">
        <v>6411</v>
      </c>
      <c r="I5143" t="s">
        <v>55</v>
      </c>
      <c r="J5143" t="s">
        <v>643</v>
      </c>
      <c r="K5143" t="s">
        <v>11672</v>
      </c>
      <c r="L5143" t="s">
        <v>11660</v>
      </c>
      <c r="M5143" t="s">
        <v>11673</v>
      </c>
      <c r="N5143" t="s">
        <v>7044</v>
      </c>
      <c r="O5143" t="s">
        <v>7765</v>
      </c>
      <c r="P5143">
        <v>2839900</v>
      </c>
      <c r="Q5143" t="s">
        <v>6636</v>
      </c>
      <c r="R5143" t="s">
        <v>6636</v>
      </c>
      <c r="S5143" s="12"/>
      <c r="T5143" s="13"/>
      <c r="U5143" t="s">
        <v>6636</v>
      </c>
    </row>
    <row r="5144" spans="1:21" x14ac:dyDescent="0.25">
      <c r="A5144" t="s">
        <v>6619</v>
      </c>
      <c r="B5144" s="12">
        <v>41878</v>
      </c>
      <c r="C5144" t="s">
        <v>11670</v>
      </c>
      <c r="D5144" s="11">
        <v>46189.6851157407</v>
      </c>
      <c r="E5144" t="s">
        <v>11671</v>
      </c>
      <c r="F5144" t="s">
        <v>6617</v>
      </c>
      <c r="G5144" t="s">
        <v>10925</v>
      </c>
      <c r="H5144" t="s">
        <v>6411</v>
      </c>
      <c r="I5144" t="s">
        <v>55</v>
      </c>
      <c r="J5144" t="s">
        <v>643</v>
      </c>
      <c r="K5144" t="s">
        <v>11672</v>
      </c>
      <c r="L5144" t="s">
        <v>11660</v>
      </c>
      <c r="M5144" t="s">
        <v>11673</v>
      </c>
      <c r="N5144" t="s">
        <v>7044</v>
      </c>
      <c r="O5144" t="s">
        <v>7765</v>
      </c>
      <c r="P5144">
        <v>2839900</v>
      </c>
      <c r="Q5144" t="s">
        <v>6636</v>
      </c>
      <c r="R5144" t="s">
        <v>6636</v>
      </c>
      <c r="S5144" s="12"/>
      <c r="T5144" s="13"/>
      <c r="U5144" t="s">
        <v>6636</v>
      </c>
    </row>
    <row r="5145" spans="1:21" x14ac:dyDescent="0.25">
      <c r="A5145" t="s">
        <v>6619</v>
      </c>
      <c r="B5145" s="12">
        <v>41878</v>
      </c>
      <c r="C5145" t="s">
        <v>11670</v>
      </c>
      <c r="D5145" s="11">
        <v>46189.6851157407</v>
      </c>
      <c r="E5145" t="s">
        <v>11671</v>
      </c>
      <c r="F5145" t="s">
        <v>6617</v>
      </c>
      <c r="G5145" t="s">
        <v>11664</v>
      </c>
      <c r="H5145" t="s">
        <v>6411</v>
      </c>
      <c r="I5145" t="s">
        <v>55</v>
      </c>
      <c r="J5145" t="s">
        <v>643</v>
      </c>
      <c r="K5145" t="s">
        <v>11672</v>
      </c>
      <c r="L5145" t="s">
        <v>11660</v>
      </c>
      <c r="M5145" t="s">
        <v>11673</v>
      </c>
      <c r="N5145" t="s">
        <v>7044</v>
      </c>
      <c r="O5145" t="s">
        <v>7765</v>
      </c>
      <c r="P5145">
        <v>2839900</v>
      </c>
      <c r="Q5145" t="s">
        <v>6636</v>
      </c>
      <c r="R5145" t="s">
        <v>6636</v>
      </c>
      <c r="S5145" s="12"/>
      <c r="T5145" s="13"/>
      <c r="U5145" t="s">
        <v>6636</v>
      </c>
    </row>
    <row r="5146" spans="1:21" x14ac:dyDescent="0.25">
      <c r="A5146" t="s">
        <v>6619</v>
      </c>
      <c r="B5146" s="12">
        <v>41878</v>
      </c>
      <c r="C5146" t="s">
        <v>11670</v>
      </c>
      <c r="D5146" s="11">
        <v>46189.6851157407</v>
      </c>
      <c r="E5146" t="s">
        <v>11671</v>
      </c>
      <c r="F5146" t="s">
        <v>6617</v>
      </c>
      <c r="G5146" t="s">
        <v>11665</v>
      </c>
      <c r="H5146" t="s">
        <v>6411</v>
      </c>
      <c r="I5146" t="s">
        <v>55</v>
      </c>
      <c r="J5146" t="s">
        <v>643</v>
      </c>
      <c r="K5146" t="s">
        <v>11672</v>
      </c>
      <c r="L5146" t="s">
        <v>11660</v>
      </c>
      <c r="M5146" t="s">
        <v>11673</v>
      </c>
      <c r="N5146" t="s">
        <v>7044</v>
      </c>
      <c r="O5146" t="s">
        <v>7765</v>
      </c>
      <c r="P5146">
        <v>2839900</v>
      </c>
      <c r="Q5146" t="s">
        <v>6636</v>
      </c>
      <c r="R5146" t="s">
        <v>6636</v>
      </c>
      <c r="S5146" s="12"/>
      <c r="T5146" s="13"/>
      <c r="U5146" t="s">
        <v>6636</v>
      </c>
    </row>
    <row r="5147" spans="1:21" x14ac:dyDescent="0.25">
      <c r="A5147" t="s">
        <v>6637</v>
      </c>
      <c r="B5147" s="12">
        <v>42194</v>
      </c>
      <c r="C5147" t="s">
        <v>11674</v>
      </c>
      <c r="D5147" s="11">
        <v>46194.609837962998</v>
      </c>
      <c r="E5147" t="s">
        <v>11675</v>
      </c>
      <c r="F5147" t="s">
        <v>6617</v>
      </c>
      <c r="G5147" t="s">
        <v>10925</v>
      </c>
      <c r="H5147" t="s">
        <v>6411</v>
      </c>
      <c r="I5147" t="s">
        <v>55</v>
      </c>
      <c r="J5147" t="s">
        <v>164</v>
      </c>
      <c r="K5147" t="s">
        <v>11676</v>
      </c>
      <c r="L5147" t="s">
        <v>11660</v>
      </c>
      <c r="M5147" t="s">
        <v>11677</v>
      </c>
      <c r="N5147" t="s">
        <v>7044</v>
      </c>
      <c r="O5147" t="s">
        <v>7765</v>
      </c>
      <c r="P5147">
        <v>2839900</v>
      </c>
      <c r="Q5147" t="s">
        <v>6636</v>
      </c>
      <c r="R5147" t="s">
        <v>6636</v>
      </c>
      <c r="S5147" s="12"/>
      <c r="T5147" s="13"/>
      <c r="U5147" t="s">
        <v>6920</v>
      </c>
    </row>
    <row r="5148" spans="1:21" x14ac:dyDescent="0.25">
      <c r="A5148" t="s">
        <v>6637</v>
      </c>
      <c r="B5148" s="12">
        <v>42194</v>
      </c>
      <c r="C5148" t="s">
        <v>11674</v>
      </c>
      <c r="D5148" s="11">
        <v>46194.609837962998</v>
      </c>
      <c r="E5148" t="s">
        <v>11675</v>
      </c>
      <c r="F5148" t="s">
        <v>6617</v>
      </c>
      <c r="G5148" t="s">
        <v>11664</v>
      </c>
      <c r="H5148" t="s">
        <v>6411</v>
      </c>
      <c r="I5148" t="s">
        <v>55</v>
      </c>
      <c r="J5148" t="s">
        <v>164</v>
      </c>
      <c r="K5148" t="s">
        <v>11676</v>
      </c>
      <c r="L5148" t="s">
        <v>11660</v>
      </c>
      <c r="M5148" t="s">
        <v>11677</v>
      </c>
      <c r="N5148" t="s">
        <v>7044</v>
      </c>
      <c r="O5148" t="s">
        <v>7765</v>
      </c>
      <c r="P5148">
        <v>2839900</v>
      </c>
      <c r="Q5148" t="s">
        <v>6636</v>
      </c>
      <c r="R5148" t="s">
        <v>6636</v>
      </c>
      <c r="S5148" s="12"/>
      <c r="T5148" s="13"/>
      <c r="U5148" t="s">
        <v>6920</v>
      </c>
    </row>
    <row r="5149" spans="1:21" x14ac:dyDescent="0.25">
      <c r="A5149" t="s">
        <v>6637</v>
      </c>
      <c r="B5149" s="12">
        <v>42194</v>
      </c>
      <c r="C5149" t="s">
        <v>11674</v>
      </c>
      <c r="D5149" s="11">
        <v>46194.609837962998</v>
      </c>
      <c r="E5149" t="s">
        <v>11675</v>
      </c>
      <c r="F5149" t="s">
        <v>6617</v>
      </c>
      <c r="G5149" t="s">
        <v>11665</v>
      </c>
      <c r="H5149" t="s">
        <v>6411</v>
      </c>
      <c r="I5149" t="s">
        <v>55</v>
      </c>
      <c r="J5149" t="s">
        <v>164</v>
      </c>
      <c r="K5149" t="s">
        <v>11676</v>
      </c>
      <c r="L5149" t="s">
        <v>11660</v>
      </c>
      <c r="M5149" t="s">
        <v>11677</v>
      </c>
      <c r="N5149" t="s">
        <v>7044</v>
      </c>
      <c r="O5149" t="s">
        <v>7765</v>
      </c>
      <c r="P5149">
        <v>2839900</v>
      </c>
      <c r="Q5149" t="s">
        <v>6636</v>
      </c>
      <c r="R5149" t="s">
        <v>6636</v>
      </c>
      <c r="S5149" s="12"/>
      <c r="T5149" s="13"/>
      <c r="U5149" t="s">
        <v>6920</v>
      </c>
    </row>
    <row r="5150" spans="1:21" x14ac:dyDescent="0.25">
      <c r="A5150" t="s">
        <v>6619</v>
      </c>
      <c r="B5150" s="12">
        <v>42194</v>
      </c>
      <c r="C5150" t="s">
        <v>11674</v>
      </c>
      <c r="D5150" s="11">
        <v>46194.644421296303</v>
      </c>
      <c r="E5150" t="s">
        <v>11675</v>
      </c>
      <c r="F5150" t="s">
        <v>6617</v>
      </c>
      <c r="G5150" t="s">
        <v>10925</v>
      </c>
      <c r="H5150" t="s">
        <v>6411</v>
      </c>
      <c r="I5150" t="s">
        <v>55</v>
      </c>
      <c r="J5150" t="s">
        <v>164</v>
      </c>
      <c r="K5150" t="s">
        <v>11676</v>
      </c>
      <c r="L5150" t="s">
        <v>11660</v>
      </c>
      <c r="M5150" t="s">
        <v>11677</v>
      </c>
      <c r="N5150" t="s">
        <v>7044</v>
      </c>
      <c r="O5150" t="s">
        <v>7765</v>
      </c>
      <c r="P5150">
        <v>2839900</v>
      </c>
      <c r="Q5150" t="s">
        <v>6636</v>
      </c>
      <c r="R5150" t="s">
        <v>6636</v>
      </c>
      <c r="S5150" s="12"/>
      <c r="T5150" s="13"/>
      <c r="U5150" t="s">
        <v>6920</v>
      </c>
    </row>
    <row r="5151" spans="1:21" x14ac:dyDescent="0.25">
      <c r="A5151" t="s">
        <v>6619</v>
      </c>
      <c r="B5151" s="12">
        <v>42194</v>
      </c>
      <c r="C5151" t="s">
        <v>11674</v>
      </c>
      <c r="D5151" s="11">
        <v>46194.644421296303</v>
      </c>
      <c r="E5151" t="s">
        <v>11675</v>
      </c>
      <c r="F5151" t="s">
        <v>6617</v>
      </c>
      <c r="G5151" t="s">
        <v>11664</v>
      </c>
      <c r="H5151" t="s">
        <v>6411</v>
      </c>
      <c r="I5151" t="s">
        <v>55</v>
      </c>
      <c r="J5151" t="s">
        <v>164</v>
      </c>
      <c r="K5151" t="s">
        <v>11676</v>
      </c>
      <c r="L5151" t="s">
        <v>11660</v>
      </c>
      <c r="M5151" t="s">
        <v>11677</v>
      </c>
      <c r="N5151" t="s">
        <v>7044</v>
      </c>
      <c r="O5151" t="s">
        <v>7765</v>
      </c>
      <c r="P5151">
        <v>2839900</v>
      </c>
      <c r="Q5151" t="s">
        <v>6636</v>
      </c>
      <c r="R5151" t="s">
        <v>6636</v>
      </c>
      <c r="S5151" s="12"/>
      <c r="T5151" s="13"/>
      <c r="U5151" t="s">
        <v>6920</v>
      </c>
    </row>
    <row r="5152" spans="1:21" x14ac:dyDescent="0.25">
      <c r="A5152" t="s">
        <v>6619</v>
      </c>
      <c r="B5152" s="12">
        <v>42194</v>
      </c>
      <c r="C5152" t="s">
        <v>11674</v>
      </c>
      <c r="D5152" s="11">
        <v>46194.644421296303</v>
      </c>
      <c r="E5152" t="s">
        <v>11675</v>
      </c>
      <c r="F5152" t="s">
        <v>6617</v>
      </c>
      <c r="G5152" t="s">
        <v>11665</v>
      </c>
      <c r="H5152" t="s">
        <v>6411</v>
      </c>
      <c r="I5152" t="s">
        <v>55</v>
      </c>
      <c r="J5152" t="s">
        <v>164</v>
      </c>
      <c r="K5152" t="s">
        <v>11676</v>
      </c>
      <c r="L5152" t="s">
        <v>11660</v>
      </c>
      <c r="M5152" t="s">
        <v>11677</v>
      </c>
      <c r="N5152" t="s">
        <v>7044</v>
      </c>
      <c r="O5152" t="s">
        <v>7765</v>
      </c>
      <c r="P5152">
        <v>2839900</v>
      </c>
      <c r="Q5152" t="s">
        <v>6636</v>
      </c>
      <c r="R5152" t="s">
        <v>6636</v>
      </c>
      <c r="S5152" s="12"/>
      <c r="T5152" s="13"/>
      <c r="U5152" t="s">
        <v>6920</v>
      </c>
    </row>
    <row r="5153" spans="1:21" x14ac:dyDescent="0.25">
      <c r="A5153" t="s">
        <v>6619</v>
      </c>
      <c r="B5153" s="12">
        <v>42356</v>
      </c>
      <c r="C5153" t="s">
        <v>11678</v>
      </c>
      <c r="D5153" s="11">
        <v>46197.500601851898</v>
      </c>
      <c r="E5153" t="s">
        <v>11679</v>
      </c>
      <c r="F5153" t="s">
        <v>6617</v>
      </c>
      <c r="G5153" t="s">
        <v>10925</v>
      </c>
      <c r="H5153" t="s">
        <v>6411</v>
      </c>
      <c r="I5153" t="s">
        <v>65</v>
      </c>
      <c r="J5153" t="s">
        <v>57</v>
      </c>
      <c r="K5153" t="s">
        <v>11680</v>
      </c>
      <c r="L5153" t="s">
        <v>11660</v>
      </c>
      <c r="M5153" t="s">
        <v>11681</v>
      </c>
      <c r="N5153" t="s">
        <v>7044</v>
      </c>
      <c r="O5153" t="s">
        <v>7684</v>
      </c>
      <c r="P5153">
        <v>2789900</v>
      </c>
      <c r="Q5153" t="s">
        <v>6636</v>
      </c>
      <c r="R5153" t="s">
        <v>6636</v>
      </c>
      <c r="S5153" s="12"/>
      <c r="T5153" s="13"/>
      <c r="U5153" t="s">
        <v>6878</v>
      </c>
    </row>
    <row r="5154" spans="1:21" x14ac:dyDescent="0.25">
      <c r="A5154" t="s">
        <v>6619</v>
      </c>
      <c r="B5154" s="12">
        <v>42356</v>
      </c>
      <c r="C5154" t="s">
        <v>11678</v>
      </c>
      <c r="D5154" s="11">
        <v>46197.500601851898</v>
      </c>
      <c r="E5154" t="s">
        <v>11679</v>
      </c>
      <c r="F5154" t="s">
        <v>6617</v>
      </c>
      <c r="G5154" t="s">
        <v>11664</v>
      </c>
      <c r="H5154" t="s">
        <v>6411</v>
      </c>
      <c r="I5154" t="s">
        <v>65</v>
      </c>
      <c r="J5154" t="s">
        <v>57</v>
      </c>
      <c r="K5154" t="s">
        <v>11680</v>
      </c>
      <c r="L5154" t="s">
        <v>11660</v>
      </c>
      <c r="M5154" t="s">
        <v>11681</v>
      </c>
      <c r="N5154" t="s">
        <v>7044</v>
      </c>
      <c r="O5154" t="s">
        <v>7684</v>
      </c>
      <c r="P5154">
        <v>2789900</v>
      </c>
      <c r="Q5154" t="s">
        <v>6636</v>
      </c>
      <c r="R5154" t="s">
        <v>6636</v>
      </c>
      <c r="S5154" s="12"/>
      <c r="T5154" s="13"/>
      <c r="U5154" t="s">
        <v>6878</v>
      </c>
    </row>
    <row r="5155" spans="1:21" x14ac:dyDescent="0.25">
      <c r="A5155" t="s">
        <v>6619</v>
      </c>
      <c r="B5155" s="12">
        <v>42356</v>
      </c>
      <c r="C5155" t="s">
        <v>11678</v>
      </c>
      <c r="D5155" s="11">
        <v>46197.500601851898</v>
      </c>
      <c r="E5155" t="s">
        <v>11679</v>
      </c>
      <c r="F5155" t="s">
        <v>6617</v>
      </c>
      <c r="G5155" t="s">
        <v>11665</v>
      </c>
      <c r="H5155" t="s">
        <v>6411</v>
      </c>
      <c r="I5155" t="s">
        <v>65</v>
      </c>
      <c r="J5155" t="s">
        <v>57</v>
      </c>
      <c r="K5155" t="s">
        <v>11680</v>
      </c>
      <c r="L5155" t="s">
        <v>11660</v>
      </c>
      <c r="M5155" t="s">
        <v>11681</v>
      </c>
      <c r="N5155" t="s">
        <v>7044</v>
      </c>
      <c r="O5155" t="s">
        <v>7684</v>
      </c>
      <c r="P5155">
        <v>2789900</v>
      </c>
      <c r="Q5155" t="s">
        <v>6636</v>
      </c>
      <c r="R5155" t="s">
        <v>6636</v>
      </c>
      <c r="S5155" s="12"/>
      <c r="T5155" s="13"/>
      <c r="U5155" t="s">
        <v>6878</v>
      </c>
    </row>
    <row r="5156" spans="1:21" x14ac:dyDescent="0.25">
      <c r="A5156" t="s">
        <v>6637</v>
      </c>
      <c r="B5156" s="12">
        <v>42408</v>
      </c>
      <c r="C5156" t="s">
        <v>11682</v>
      </c>
      <c r="D5156" s="11">
        <v>46197.509143518502</v>
      </c>
      <c r="E5156" t="s">
        <v>11683</v>
      </c>
      <c r="F5156" t="s">
        <v>6617</v>
      </c>
      <c r="G5156" t="s">
        <v>10925</v>
      </c>
      <c r="H5156" t="s">
        <v>6411</v>
      </c>
      <c r="I5156" t="s">
        <v>55</v>
      </c>
      <c r="J5156" t="s">
        <v>643</v>
      </c>
      <c r="K5156" t="s">
        <v>11676</v>
      </c>
      <c r="L5156" t="s">
        <v>11660</v>
      </c>
      <c r="M5156" t="s">
        <v>11677</v>
      </c>
      <c r="N5156" t="s">
        <v>7044</v>
      </c>
      <c r="O5156" t="s">
        <v>7765</v>
      </c>
      <c r="P5156">
        <v>2839900</v>
      </c>
      <c r="Q5156" t="s">
        <v>6636</v>
      </c>
      <c r="R5156" t="s">
        <v>6636</v>
      </c>
      <c r="S5156" s="12"/>
      <c r="T5156" s="13"/>
      <c r="U5156" t="s">
        <v>6674</v>
      </c>
    </row>
    <row r="5157" spans="1:21" x14ac:dyDescent="0.25">
      <c r="A5157" t="s">
        <v>6637</v>
      </c>
      <c r="B5157" s="12">
        <v>42408</v>
      </c>
      <c r="C5157" t="s">
        <v>11682</v>
      </c>
      <c r="D5157" s="11">
        <v>46197.509143518502</v>
      </c>
      <c r="E5157" t="s">
        <v>11683</v>
      </c>
      <c r="F5157" t="s">
        <v>6617</v>
      </c>
      <c r="G5157" t="s">
        <v>11664</v>
      </c>
      <c r="H5157" t="s">
        <v>6411</v>
      </c>
      <c r="I5157" t="s">
        <v>55</v>
      </c>
      <c r="J5157" t="s">
        <v>643</v>
      </c>
      <c r="K5157" t="s">
        <v>11676</v>
      </c>
      <c r="L5157" t="s">
        <v>11660</v>
      </c>
      <c r="M5157" t="s">
        <v>11677</v>
      </c>
      <c r="N5157" t="s">
        <v>7044</v>
      </c>
      <c r="O5157" t="s">
        <v>7765</v>
      </c>
      <c r="P5157">
        <v>2839900</v>
      </c>
      <c r="Q5157" t="s">
        <v>6636</v>
      </c>
      <c r="R5157" t="s">
        <v>6636</v>
      </c>
      <c r="S5157" s="12"/>
      <c r="T5157" s="13"/>
      <c r="U5157" t="s">
        <v>6674</v>
      </c>
    </row>
    <row r="5158" spans="1:21" x14ac:dyDescent="0.25">
      <c r="A5158" t="s">
        <v>6637</v>
      </c>
      <c r="B5158" s="12">
        <v>42408</v>
      </c>
      <c r="C5158" t="s">
        <v>11682</v>
      </c>
      <c r="D5158" s="11">
        <v>46197.509143518502</v>
      </c>
      <c r="E5158" t="s">
        <v>11683</v>
      </c>
      <c r="F5158" t="s">
        <v>6617</v>
      </c>
      <c r="G5158" t="s">
        <v>11665</v>
      </c>
      <c r="H5158" t="s">
        <v>6411</v>
      </c>
      <c r="I5158" t="s">
        <v>55</v>
      </c>
      <c r="J5158" t="s">
        <v>643</v>
      </c>
      <c r="K5158" t="s">
        <v>11676</v>
      </c>
      <c r="L5158" t="s">
        <v>11660</v>
      </c>
      <c r="M5158" t="s">
        <v>11677</v>
      </c>
      <c r="N5158" t="s">
        <v>7044</v>
      </c>
      <c r="O5158" t="s">
        <v>7765</v>
      </c>
      <c r="P5158">
        <v>2839900</v>
      </c>
      <c r="Q5158" t="s">
        <v>6636</v>
      </c>
      <c r="R5158" t="s">
        <v>6636</v>
      </c>
      <c r="S5158" s="12"/>
      <c r="T5158" s="13"/>
      <c r="U5158" t="s">
        <v>6674</v>
      </c>
    </row>
    <row r="5159" spans="1:21" x14ac:dyDescent="0.25">
      <c r="A5159" t="s">
        <v>6619</v>
      </c>
      <c r="B5159" s="12">
        <v>42408</v>
      </c>
      <c r="C5159" t="s">
        <v>11682</v>
      </c>
      <c r="D5159" s="11">
        <v>46198.4937615741</v>
      </c>
      <c r="E5159" t="s">
        <v>11683</v>
      </c>
      <c r="F5159" t="s">
        <v>6617</v>
      </c>
      <c r="G5159" t="s">
        <v>10925</v>
      </c>
      <c r="H5159" t="s">
        <v>6411</v>
      </c>
      <c r="I5159" t="s">
        <v>55</v>
      </c>
      <c r="J5159" t="s">
        <v>643</v>
      </c>
      <c r="K5159" t="s">
        <v>11676</v>
      </c>
      <c r="L5159" t="s">
        <v>11660</v>
      </c>
      <c r="M5159" t="s">
        <v>11677</v>
      </c>
      <c r="N5159" t="s">
        <v>7044</v>
      </c>
      <c r="O5159" t="s">
        <v>7765</v>
      </c>
      <c r="P5159">
        <v>2839900</v>
      </c>
      <c r="Q5159" t="s">
        <v>6636</v>
      </c>
      <c r="R5159" t="s">
        <v>6636</v>
      </c>
      <c r="S5159" s="12"/>
      <c r="T5159" s="13"/>
      <c r="U5159" t="s">
        <v>6674</v>
      </c>
    </row>
    <row r="5160" spans="1:21" x14ac:dyDescent="0.25">
      <c r="A5160" t="s">
        <v>6619</v>
      </c>
      <c r="B5160" s="12">
        <v>42408</v>
      </c>
      <c r="C5160" t="s">
        <v>11682</v>
      </c>
      <c r="D5160" s="11">
        <v>46198.4937615741</v>
      </c>
      <c r="E5160" t="s">
        <v>11683</v>
      </c>
      <c r="F5160" t="s">
        <v>6617</v>
      </c>
      <c r="G5160" t="s">
        <v>11664</v>
      </c>
      <c r="H5160" t="s">
        <v>6411</v>
      </c>
      <c r="I5160" t="s">
        <v>55</v>
      </c>
      <c r="J5160" t="s">
        <v>643</v>
      </c>
      <c r="K5160" t="s">
        <v>11676</v>
      </c>
      <c r="L5160" t="s">
        <v>11660</v>
      </c>
      <c r="M5160" t="s">
        <v>11677</v>
      </c>
      <c r="N5160" t="s">
        <v>7044</v>
      </c>
      <c r="O5160" t="s">
        <v>7765</v>
      </c>
      <c r="P5160">
        <v>2839900</v>
      </c>
      <c r="Q5160" t="s">
        <v>6636</v>
      </c>
      <c r="R5160" t="s">
        <v>6636</v>
      </c>
      <c r="S5160" s="12"/>
      <c r="T5160" s="13"/>
      <c r="U5160" t="s">
        <v>6674</v>
      </c>
    </row>
    <row r="5161" spans="1:21" x14ac:dyDescent="0.25">
      <c r="A5161" t="s">
        <v>6619</v>
      </c>
      <c r="B5161" s="12">
        <v>42408</v>
      </c>
      <c r="C5161" t="s">
        <v>11682</v>
      </c>
      <c r="D5161" s="11">
        <v>46198.4937615741</v>
      </c>
      <c r="E5161" t="s">
        <v>11683</v>
      </c>
      <c r="F5161" t="s">
        <v>6617</v>
      </c>
      <c r="G5161" t="s">
        <v>11665</v>
      </c>
      <c r="H5161" t="s">
        <v>6411</v>
      </c>
      <c r="I5161" t="s">
        <v>55</v>
      </c>
      <c r="J5161" t="s">
        <v>643</v>
      </c>
      <c r="K5161" t="s">
        <v>11676</v>
      </c>
      <c r="L5161" t="s">
        <v>11660</v>
      </c>
      <c r="M5161" t="s">
        <v>11677</v>
      </c>
      <c r="N5161" t="s">
        <v>7044</v>
      </c>
      <c r="O5161" t="s">
        <v>7765</v>
      </c>
      <c r="P5161">
        <v>2839900</v>
      </c>
      <c r="Q5161" t="s">
        <v>6636</v>
      </c>
      <c r="R5161" t="s">
        <v>6636</v>
      </c>
      <c r="S5161" s="12"/>
      <c r="T5161" s="13"/>
      <c r="U5161" t="s">
        <v>6674</v>
      </c>
    </row>
    <row r="5162" spans="1:21" x14ac:dyDescent="0.25">
      <c r="A5162" t="s">
        <v>6637</v>
      </c>
      <c r="B5162" s="12">
        <v>43207</v>
      </c>
      <c r="C5162" t="s">
        <v>11684</v>
      </c>
      <c r="D5162" s="11">
        <v>46216.853935185201</v>
      </c>
      <c r="E5162" t="s">
        <v>11685</v>
      </c>
      <c r="F5162" t="s">
        <v>6617</v>
      </c>
      <c r="G5162" t="s">
        <v>10925</v>
      </c>
      <c r="H5162" t="s">
        <v>6411</v>
      </c>
      <c r="I5162" t="s">
        <v>55</v>
      </c>
      <c r="J5162" t="s">
        <v>643</v>
      </c>
      <c r="K5162" t="s">
        <v>11686</v>
      </c>
      <c r="L5162" t="s">
        <v>11660</v>
      </c>
      <c r="M5162" t="s">
        <v>11687</v>
      </c>
      <c r="N5162" t="s">
        <v>7044</v>
      </c>
      <c r="O5162" t="s">
        <v>7765</v>
      </c>
      <c r="P5162">
        <v>2839900</v>
      </c>
      <c r="Q5162" t="s">
        <v>6636</v>
      </c>
      <c r="R5162" t="s">
        <v>6636</v>
      </c>
      <c r="S5162" s="12"/>
      <c r="T5162" s="13"/>
      <c r="U5162" t="s">
        <v>6878</v>
      </c>
    </row>
    <row r="5163" spans="1:21" x14ac:dyDescent="0.25">
      <c r="A5163" t="s">
        <v>6637</v>
      </c>
      <c r="B5163" s="12">
        <v>43207</v>
      </c>
      <c r="C5163" t="s">
        <v>11684</v>
      </c>
      <c r="D5163" s="11">
        <v>46216.853935185201</v>
      </c>
      <c r="E5163" t="s">
        <v>11685</v>
      </c>
      <c r="F5163" t="s">
        <v>6617</v>
      </c>
      <c r="G5163" t="s">
        <v>11664</v>
      </c>
      <c r="H5163" t="s">
        <v>6411</v>
      </c>
      <c r="I5163" t="s">
        <v>55</v>
      </c>
      <c r="J5163" t="s">
        <v>643</v>
      </c>
      <c r="K5163" t="s">
        <v>11686</v>
      </c>
      <c r="L5163" t="s">
        <v>11660</v>
      </c>
      <c r="M5163" t="s">
        <v>11687</v>
      </c>
      <c r="N5163" t="s">
        <v>7044</v>
      </c>
      <c r="O5163" t="s">
        <v>7765</v>
      </c>
      <c r="P5163">
        <v>2839900</v>
      </c>
      <c r="Q5163" t="s">
        <v>6636</v>
      </c>
      <c r="R5163" t="s">
        <v>6636</v>
      </c>
      <c r="S5163" s="12"/>
      <c r="T5163" s="13"/>
      <c r="U5163" t="s">
        <v>6878</v>
      </c>
    </row>
    <row r="5164" spans="1:21" x14ac:dyDescent="0.25">
      <c r="A5164" t="s">
        <v>6637</v>
      </c>
      <c r="B5164" s="12">
        <v>43207</v>
      </c>
      <c r="C5164" t="s">
        <v>11684</v>
      </c>
      <c r="D5164" s="11">
        <v>46216.853935185201</v>
      </c>
      <c r="E5164" t="s">
        <v>11685</v>
      </c>
      <c r="F5164" t="s">
        <v>6617</v>
      </c>
      <c r="G5164" t="s">
        <v>11665</v>
      </c>
      <c r="H5164" t="s">
        <v>6411</v>
      </c>
      <c r="I5164" t="s">
        <v>55</v>
      </c>
      <c r="J5164" t="s">
        <v>643</v>
      </c>
      <c r="K5164" t="s">
        <v>11686</v>
      </c>
      <c r="L5164" t="s">
        <v>11660</v>
      </c>
      <c r="M5164" t="s">
        <v>11687</v>
      </c>
      <c r="N5164" t="s">
        <v>7044</v>
      </c>
      <c r="O5164" t="s">
        <v>7765</v>
      </c>
      <c r="P5164">
        <v>2839900</v>
      </c>
      <c r="Q5164" t="s">
        <v>6636</v>
      </c>
      <c r="R5164" t="s">
        <v>6636</v>
      </c>
      <c r="S5164" s="12"/>
      <c r="T5164" s="13"/>
      <c r="U5164" t="s">
        <v>6878</v>
      </c>
    </row>
    <row r="5165" spans="1:21" x14ac:dyDescent="0.25">
      <c r="A5165" t="s">
        <v>6619</v>
      </c>
      <c r="B5165" s="12">
        <v>43207</v>
      </c>
      <c r="C5165" t="s">
        <v>11684</v>
      </c>
      <c r="D5165" s="11">
        <v>46217.400775463</v>
      </c>
      <c r="E5165" t="s">
        <v>11685</v>
      </c>
      <c r="F5165" t="s">
        <v>6617</v>
      </c>
      <c r="G5165" t="s">
        <v>10925</v>
      </c>
      <c r="H5165" t="s">
        <v>6411</v>
      </c>
      <c r="I5165" t="s">
        <v>55</v>
      </c>
      <c r="J5165" t="s">
        <v>643</v>
      </c>
      <c r="K5165" t="s">
        <v>11686</v>
      </c>
      <c r="L5165" t="s">
        <v>11660</v>
      </c>
      <c r="M5165" t="s">
        <v>11687</v>
      </c>
      <c r="N5165" t="s">
        <v>7044</v>
      </c>
      <c r="O5165" t="s">
        <v>7765</v>
      </c>
      <c r="P5165">
        <v>2839900</v>
      </c>
      <c r="Q5165" t="s">
        <v>6636</v>
      </c>
      <c r="R5165" t="s">
        <v>6636</v>
      </c>
      <c r="S5165" s="12"/>
      <c r="T5165" s="13"/>
      <c r="U5165" t="s">
        <v>6878</v>
      </c>
    </row>
    <row r="5166" spans="1:21" x14ac:dyDescent="0.25">
      <c r="A5166" t="s">
        <v>6619</v>
      </c>
      <c r="B5166" s="12">
        <v>43207</v>
      </c>
      <c r="C5166" t="s">
        <v>11684</v>
      </c>
      <c r="D5166" s="11">
        <v>46217.400775463</v>
      </c>
      <c r="E5166" t="s">
        <v>11685</v>
      </c>
      <c r="F5166" t="s">
        <v>6617</v>
      </c>
      <c r="G5166" t="s">
        <v>11664</v>
      </c>
      <c r="H5166" t="s">
        <v>6411</v>
      </c>
      <c r="I5166" t="s">
        <v>55</v>
      </c>
      <c r="J5166" t="s">
        <v>643</v>
      </c>
      <c r="K5166" t="s">
        <v>11686</v>
      </c>
      <c r="L5166" t="s">
        <v>11660</v>
      </c>
      <c r="M5166" t="s">
        <v>11687</v>
      </c>
      <c r="N5166" t="s">
        <v>7044</v>
      </c>
      <c r="O5166" t="s">
        <v>7765</v>
      </c>
      <c r="P5166">
        <v>2839900</v>
      </c>
      <c r="Q5166" t="s">
        <v>6636</v>
      </c>
      <c r="R5166" t="s">
        <v>6636</v>
      </c>
      <c r="S5166" s="12"/>
      <c r="T5166" s="13"/>
      <c r="U5166" t="s">
        <v>6878</v>
      </c>
    </row>
    <row r="5167" spans="1:21" x14ac:dyDescent="0.25">
      <c r="A5167" t="s">
        <v>6619</v>
      </c>
      <c r="B5167" s="12">
        <v>43207</v>
      </c>
      <c r="C5167" t="s">
        <v>11684</v>
      </c>
      <c r="D5167" s="11">
        <v>46217.400775463</v>
      </c>
      <c r="E5167" t="s">
        <v>11685</v>
      </c>
      <c r="F5167" t="s">
        <v>6617</v>
      </c>
      <c r="G5167" t="s">
        <v>11665</v>
      </c>
      <c r="H5167" t="s">
        <v>6411</v>
      </c>
      <c r="I5167" t="s">
        <v>55</v>
      </c>
      <c r="J5167" t="s">
        <v>643</v>
      </c>
      <c r="K5167" t="s">
        <v>11686</v>
      </c>
      <c r="L5167" t="s">
        <v>11660</v>
      </c>
      <c r="M5167" t="s">
        <v>11687</v>
      </c>
      <c r="N5167" t="s">
        <v>7044</v>
      </c>
      <c r="O5167" t="s">
        <v>7765</v>
      </c>
      <c r="P5167">
        <v>2839900</v>
      </c>
      <c r="Q5167" t="s">
        <v>6636</v>
      </c>
      <c r="R5167" t="s">
        <v>6636</v>
      </c>
      <c r="S5167" s="12"/>
      <c r="T5167" s="13"/>
      <c r="U5167" t="s">
        <v>6878</v>
      </c>
    </row>
    <row r="5168" spans="1:21" x14ac:dyDescent="0.25">
      <c r="A5168" t="s">
        <v>6614</v>
      </c>
      <c r="B5168" s="12"/>
      <c r="C5168" t="s">
        <v>11688</v>
      </c>
      <c r="D5168" s="11">
        <v>46203</v>
      </c>
      <c r="E5168" t="s">
        <v>11689</v>
      </c>
      <c r="F5168" t="s">
        <v>6617</v>
      </c>
      <c r="G5168" t="s">
        <v>6636</v>
      </c>
      <c r="H5168" t="s">
        <v>2538</v>
      </c>
      <c r="I5168" t="s">
        <v>6636</v>
      </c>
      <c r="J5168" t="s">
        <v>6636</v>
      </c>
      <c r="K5168" t="s">
        <v>6636</v>
      </c>
      <c r="L5168" t="s">
        <v>6636</v>
      </c>
      <c r="M5168" t="s">
        <v>11690</v>
      </c>
      <c r="N5168" t="s">
        <v>7001</v>
      </c>
      <c r="O5168" t="s">
        <v>7171</v>
      </c>
      <c r="P5168">
        <v>1235000</v>
      </c>
      <c r="Q5168" t="s">
        <v>6778</v>
      </c>
      <c r="R5168" t="s">
        <v>7109</v>
      </c>
      <c r="S5168" s="12">
        <v>1</v>
      </c>
      <c r="T5168" s="13"/>
      <c r="U5168" t="s">
        <v>7321</v>
      </c>
    </row>
    <row r="5169" spans="1:21" x14ac:dyDescent="0.25">
      <c r="A5169" t="s">
        <v>6614</v>
      </c>
      <c r="B5169" s="12"/>
      <c r="C5169" t="s">
        <v>11691</v>
      </c>
      <c r="D5169" s="11">
        <v>46188</v>
      </c>
      <c r="E5169" t="s">
        <v>11692</v>
      </c>
      <c r="F5169" t="s">
        <v>6353</v>
      </c>
      <c r="G5169" t="s">
        <v>6636</v>
      </c>
      <c r="H5169" t="s">
        <v>5084</v>
      </c>
      <c r="I5169" t="s">
        <v>6636</v>
      </c>
      <c r="J5169" t="s">
        <v>6636</v>
      </c>
      <c r="K5169" t="s">
        <v>6636</v>
      </c>
      <c r="L5169" t="s">
        <v>6636</v>
      </c>
      <c r="M5169" t="s">
        <v>11693</v>
      </c>
      <c r="N5169" t="s">
        <v>7001</v>
      </c>
      <c r="O5169" t="s">
        <v>7007</v>
      </c>
      <c r="P5169">
        <v>1190000</v>
      </c>
      <c r="Q5169" t="s">
        <v>6636</v>
      </c>
      <c r="R5169" t="s">
        <v>6636</v>
      </c>
      <c r="S5169" s="12">
        <v>1</v>
      </c>
      <c r="T5169" s="13"/>
      <c r="U5169" t="s">
        <v>6636</v>
      </c>
    </row>
    <row r="5170" spans="1:21" x14ac:dyDescent="0.25">
      <c r="A5170" t="s">
        <v>6637</v>
      </c>
      <c r="B5170" s="12">
        <v>41960</v>
      </c>
      <c r="C5170" t="s">
        <v>11694</v>
      </c>
      <c r="D5170" s="11">
        <v>46183.602199074099</v>
      </c>
      <c r="E5170" t="s">
        <v>11695</v>
      </c>
      <c r="F5170" t="s">
        <v>6617</v>
      </c>
      <c r="G5170" t="s">
        <v>11696</v>
      </c>
      <c r="H5170" t="s">
        <v>6518</v>
      </c>
      <c r="I5170" t="s">
        <v>65</v>
      </c>
      <c r="J5170" t="s">
        <v>636</v>
      </c>
      <c r="K5170" t="s">
        <v>11697</v>
      </c>
      <c r="L5170" t="s">
        <v>11698</v>
      </c>
      <c r="M5170" t="s">
        <v>11699</v>
      </c>
      <c r="N5170" t="s">
        <v>7001</v>
      </c>
      <c r="O5170" t="s">
        <v>7007</v>
      </c>
      <c r="P5170">
        <v>1017000</v>
      </c>
      <c r="Q5170" t="s">
        <v>6636</v>
      </c>
      <c r="R5170" t="s">
        <v>6636</v>
      </c>
      <c r="S5170" s="12"/>
      <c r="T5170" s="13"/>
      <c r="U5170" t="s">
        <v>8747</v>
      </c>
    </row>
    <row r="5171" spans="1:21" x14ac:dyDescent="0.25">
      <c r="A5171" t="s">
        <v>6637</v>
      </c>
      <c r="B5171" s="12">
        <v>41574</v>
      </c>
      <c r="C5171" t="s">
        <v>11700</v>
      </c>
      <c r="D5171" s="11">
        <v>46184.787916666697</v>
      </c>
      <c r="E5171" t="s">
        <v>11701</v>
      </c>
      <c r="F5171" t="s">
        <v>6617</v>
      </c>
      <c r="G5171" t="s">
        <v>11696</v>
      </c>
      <c r="H5171" t="s">
        <v>6518</v>
      </c>
      <c r="I5171" t="s">
        <v>55</v>
      </c>
      <c r="J5171" t="s">
        <v>176</v>
      </c>
      <c r="K5171" t="s">
        <v>11702</v>
      </c>
      <c r="L5171" t="s">
        <v>11698</v>
      </c>
      <c r="M5171" t="s">
        <v>11703</v>
      </c>
      <c r="N5171" t="s">
        <v>7001</v>
      </c>
      <c r="O5171" t="s">
        <v>7007</v>
      </c>
      <c r="P5171">
        <v>1291000</v>
      </c>
      <c r="Q5171" t="s">
        <v>6636</v>
      </c>
      <c r="R5171" t="s">
        <v>6636</v>
      </c>
      <c r="S5171" s="12"/>
      <c r="T5171" s="13"/>
      <c r="U5171" t="s">
        <v>8747</v>
      </c>
    </row>
    <row r="5172" spans="1:21" x14ac:dyDescent="0.25">
      <c r="A5172" t="s">
        <v>6619</v>
      </c>
      <c r="B5172" s="12">
        <v>41574</v>
      </c>
      <c r="C5172" t="s">
        <v>11700</v>
      </c>
      <c r="D5172" s="11">
        <v>46184.7906365741</v>
      </c>
      <c r="E5172" t="s">
        <v>11701</v>
      </c>
      <c r="F5172" t="s">
        <v>6617</v>
      </c>
      <c r="G5172" t="s">
        <v>11696</v>
      </c>
      <c r="H5172" t="s">
        <v>6518</v>
      </c>
      <c r="I5172" t="s">
        <v>55</v>
      </c>
      <c r="J5172" t="s">
        <v>176</v>
      </c>
      <c r="K5172" t="s">
        <v>11702</v>
      </c>
      <c r="L5172" t="s">
        <v>11698</v>
      </c>
      <c r="M5172" t="s">
        <v>11703</v>
      </c>
      <c r="N5172" t="s">
        <v>7001</v>
      </c>
      <c r="O5172" t="s">
        <v>7007</v>
      </c>
      <c r="P5172">
        <v>1291000</v>
      </c>
      <c r="Q5172" t="s">
        <v>6636</v>
      </c>
      <c r="R5172" t="s">
        <v>6636</v>
      </c>
      <c r="S5172" s="12"/>
      <c r="T5172" s="13"/>
      <c r="U5172" t="s">
        <v>8747</v>
      </c>
    </row>
    <row r="5173" spans="1:21" x14ac:dyDescent="0.25">
      <c r="A5173" t="s">
        <v>6619</v>
      </c>
      <c r="B5173" s="12">
        <v>41960</v>
      </c>
      <c r="C5173" t="s">
        <v>11694</v>
      </c>
      <c r="D5173" s="11">
        <v>46190.8144791667</v>
      </c>
      <c r="E5173" t="s">
        <v>11695</v>
      </c>
      <c r="F5173" t="s">
        <v>6617</v>
      </c>
      <c r="G5173" t="s">
        <v>11696</v>
      </c>
      <c r="H5173" t="s">
        <v>6518</v>
      </c>
      <c r="I5173" t="s">
        <v>65</v>
      </c>
      <c r="J5173" t="s">
        <v>636</v>
      </c>
      <c r="K5173" t="s">
        <v>11697</v>
      </c>
      <c r="L5173" t="s">
        <v>11698</v>
      </c>
      <c r="M5173" t="s">
        <v>11699</v>
      </c>
      <c r="N5173" t="s">
        <v>7001</v>
      </c>
      <c r="O5173" t="s">
        <v>7007</v>
      </c>
      <c r="P5173">
        <v>1017000</v>
      </c>
      <c r="Q5173" t="s">
        <v>6636</v>
      </c>
      <c r="R5173" t="s">
        <v>6636</v>
      </c>
      <c r="S5173" s="12"/>
      <c r="T5173" s="13"/>
      <c r="U5173" t="s">
        <v>8747</v>
      </c>
    </row>
    <row r="5174" spans="1:21" x14ac:dyDescent="0.25">
      <c r="A5174" t="s">
        <v>6637</v>
      </c>
      <c r="B5174" s="12">
        <v>42333</v>
      </c>
      <c r="C5174" t="s">
        <v>7159</v>
      </c>
      <c r="D5174" s="11">
        <v>46185.775740740697</v>
      </c>
      <c r="E5174" t="s">
        <v>7160</v>
      </c>
      <c r="F5174" t="s">
        <v>6413</v>
      </c>
      <c r="G5174" t="s">
        <v>11704</v>
      </c>
      <c r="H5174" t="s">
        <v>6491</v>
      </c>
      <c r="I5174" t="s">
        <v>55</v>
      </c>
      <c r="J5174" t="s">
        <v>44</v>
      </c>
      <c r="K5174" t="s">
        <v>11705</v>
      </c>
      <c r="L5174" t="s">
        <v>11706</v>
      </c>
      <c r="M5174" t="s">
        <v>11707</v>
      </c>
      <c r="N5174" t="s">
        <v>7001</v>
      </c>
      <c r="O5174" t="s">
        <v>7007</v>
      </c>
      <c r="P5174">
        <v>1324000</v>
      </c>
      <c r="Q5174" t="s">
        <v>6636</v>
      </c>
      <c r="R5174" t="s">
        <v>6636</v>
      </c>
      <c r="S5174" s="12"/>
      <c r="T5174" s="13"/>
      <c r="U5174" t="s">
        <v>6636</v>
      </c>
    </row>
    <row r="5175" spans="1:21" x14ac:dyDescent="0.25">
      <c r="A5175" t="s">
        <v>6637</v>
      </c>
      <c r="B5175" s="12">
        <v>42333</v>
      </c>
      <c r="C5175" t="s">
        <v>7159</v>
      </c>
      <c r="D5175" s="11">
        <v>46185.775740740697</v>
      </c>
      <c r="E5175" t="s">
        <v>7160</v>
      </c>
      <c r="F5175" t="s">
        <v>6413</v>
      </c>
      <c r="G5175" t="s">
        <v>11708</v>
      </c>
      <c r="H5175" t="s">
        <v>6491</v>
      </c>
      <c r="I5175" t="s">
        <v>55</v>
      </c>
      <c r="J5175" t="s">
        <v>44</v>
      </c>
      <c r="K5175" t="s">
        <v>11705</v>
      </c>
      <c r="L5175" t="s">
        <v>11706</v>
      </c>
      <c r="M5175" t="s">
        <v>11707</v>
      </c>
      <c r="N5175" t="s">
        <v>7001</v>
      </c>
      <c r="O5175" t="s">
        <v>7007</v>
      </c>
      <c r="P5175">
        <v>1324000</v>
      </c>
      <c r="Q5175" t="s">
        <v>6636</v>
      </c>
      <c r="R5175" t="s">
        <v>6636</v>
      </c>
      <c r="S5175" s="12"/>
      <c r="T5175" s="13"/>
      <c r="U5175" t="s">
        <v>6636</v>
      </c>
    </row>
    <row r="5176" spans="1:21" x14ac:dyDescent="0.25">
      <c r="A5176" t="s">
        <v>6637</v>
      </c>
      <c r="B5176" s="12">
        <v>42333</v>
      </c>
      <c r="C5176" t="s">
        <v>7159</v>
      </c>
      <c r="D5176" s="11">
        <v>46185.775740740697</v>
      </c>
      <c r="E5176" t="s">
        <v>7160</v>
      </c>
      <c r="F5176" t="s">
        <v>6413</v>
      </c>
      <c r="G5176" t="s">
        <v>11709</v>
      </c>
      <c r="H5176" t="s">
        <v>6491</v>
      </c>
      <c r="I5176" t="s">
        <v>55</v>
      </c>
      <c r="J5176" t="s">
        <v>44</v>
      </c>
      <c r="K5176" t="s">
        <v>11705</v>
      </c>
      <c r="L5176" t="s">
        <v>11706</v>
      </c>
      <c r="M5176" t="s">
        <v>11707</v>
      </c>
      <c r="N5176" t="s">
        <v>7001</v>
      </c>
      <c r="O5176" t="s">
        <v>7007</v>
      </c>
      <c r="P5176">
        <v>1324000</v>
      </c>
      <c r="Q5176" t="s">
        <v>6636</v>
      </c>
      <c r="R5176" t="s">
        <v>6636</v>
      </c>
      <c r="S5176" s="12"/>
      <c r="T5176" s="13"/>
      <c r="U5176" t="s">
        <v>6636</v>
      </c>
    </row>
    <row r="5177" spans="1:21" x14ac:dyDescent="0.25">
      <c r="A5177" t="s">
        <v>6637</v>
      </c>
      <c r="B5177" s="12">
        <v>42333</v>
      </c>
      <c r="C5177" t="s">
        <v>7159</v>
      </c>
      <c r="D5177" s="11">
        <v>46185.775740740697</v>
      </c>
      <c r="E5177" t="s">
        <v>7160</v>
      </c>
      <c r="F5177" t="s">
        <v>6413</v>
      </c>
      <c r="G5177" t="s">
        <v>11710</v>
      </c>
      <c r="H5177" t="s">
        <v>6491</v>
      </c>
      <c r="I5177" t="s">
        <v>55</v>
      </c>
      <c r="J5177" t="s">
        <v>44</v>
      </c>
      <c r="K5177" t="s">
        <v>11705</v>
      </c>
      <c r="L5177" t="s">
        <v>11706</v>
      </c>
      <c r="M5177" t="s">
        <v>11707</v>
      </c>
      <c r="N5177" t="s">
        <v>7001</v>
      </c>
      <c r="O5177" t="s">
        <v>7007</v>
      </c>
      <c r="P5177">
        <v>1324000</v>
      </c>
      <c r="Q5177" t="s">
        <v>6636</v>
      </c>
      <c r="R5177" t="s">
        <v>6636</v>
      </c>
      <c r="S5177" s="12"/>
      <c r="T5177" s="13"/>
      <c r="U5177" t="s">
        <v>6636</v>
      </c>
    </row>
    <row r="5178" spans="1:21" x14ac:dyDescent="0.25">
      <c r="A5178" t="s">
        <v>6619</v>
      </c>
      <c r="B5178" s="12">
        <v>42333</v>
      </c>
      <c r="C5178" t="s">
        <v>7159</v>
      </c>
      <c r="D5178" s="11">
        <v>46196.736944444398</v>
      </c>
      <c r="E5178" t="s">
        <v>7160</v>
      </c>
      <c r="F5178" t="s">
        <v>6413</v>
      </c>
      <c r="G5178" t="s">
        <v>11704</v>
      </c>
      <c r="H5178" t="s">
        <v>6491</v>
      </c>
      <c r="I5178" t="s">
        <v>55</v>
      </c>
      <c r="J5178" t="s">
        <v>44</v>
      </c>
      <c r="K5178" t="s">
        <v>11705</v>
      </c>
      <c r="L5178" t="s">
        <v>11706</v>
      </c>
      <c r="M5178" t="s">
        <v>11707</v>
      </c>
      <c r="N5178" t="s">
        <v>7001</v>
      </c>
      <c r="O5178" t="s">
        <v>7007</v>
      </c>
      <c r="P5178">
        <v>1324000</v>
      </c>
      <c r="Q5178" t="s">
        <v>6636</v>
      </c>
      <c r="R5178" t="s">
        <v>6636</v>
      </c>
      <c r="S5178" s="12"/>
      <c r="T5178" s="13"/>
      <c r="U5178" t="s">
        <v>6636</v>
      </c>
    </row>
    <row r="5179" spans="1:21" x14ac:dyDescent="0.25">
      <c r="A5179" t="s">
        <v>6619</v>
      </c>
      <c r="B5179" s="12">
        <v>42333</v>
      </c>
      <c r="C5179" t="s">
        <v>7159</v>
      </c>
      <c r="D5179" s="11">
        <v>46196.736944444398</v>
      </c>
      <c r="E5179" t="s">
        <v>7160</v>
      </c>
      <c r="F5179" t="s">
        <v>6413</v>
      </c>
      <c r="G5179" t="s">
        <v>11708</v>
      </c>
      <c r="H5179" t="s">
        <v>6491</v>
      </c>
      <c r="I5179" t="s">
        <v>55</v>
      </c>
      <c r="J5179" t="s">
        <v>44</v>
      </c>
      <c r="K5179" t="s">
        <v>11705</v>
      </c>
      <c r="L5179" t="s">
        <v>11706</v>
      </c>
      <c r="M5179" t="s">
        <v>11707</v>
      </c>
      <c r="N5179" t="s">
        <v>7001</v>
      </c>
      <c r="O5179" t="s">
        <v>7007</v>
      </c>
      <c r="P5179">
        <v>1324000</v>
      </c>
      <c r="Q5179" t="s">
        <v>6636</v>
      </c>
      <c r="R5179" t="s">
        <v>6636</v>
      </c>
      <c r="S5179" s="12"/>
      <c r="T5179" s="13"/>
      <c r="U5179" t="s">
        <v>6636</v>
      </c>
    </row>
    <row r="5180" spans="1:21" x14ac:dyDescent="0.25">
      <c r="A5180" t="s">
        <v>6619</v>
      </c>
      <c r="B5180" s="12">
        <v>42333</v>
      </c>
      <c r="C5180" t="s">
        <v>7159</v>
      </c>
      <c r="D5180" s="11">
        <v>46196.736944444398</v>
      </c>
      <c r="E5180" t="s">
        <v>7160</v>
      </c>
      <c r="F5180" t="s">
        <v>6413</v>
      </c>
      <c r="G5180" t="s">
        <v>11709</v>
      </c>
      <c r="H5180" t="s">
        <v>6491</v>
      </c>
      <c r="I5180" t="s">
        <v>55</v>
      </c>
      <c r="J5180" t="s">
        <v>44</v>
      </c>
      <c r="K5180" t="s">
        <v>11705</v>
      </c>
      <c r="L5180" t="s">
        <v>11706</v>
      </c>
      <c r="M5180" t="s">
        <v>11707</v>
      </c>
      <c r="N5180" t="s">
        <v>7001</v>
      </c>
      <c r="O5180" t="s">
        <v>7007</v>
      </c>
      <c r="P5180">
        <v>1324000</v>
      </c>
      <c r="Q5180" t="s">
        <v>6636</v>
      </c>
      <c r="R5180" t="s">
        <v>6636</v>
      </c>
      <c r="S5180" s="12"/>
      <c r="T5180" s="13"/>
      <c r="U5180" t="s">
        <v>6636</v>
      </c>
    </row>
    <row r="5181" spans="1:21" x14ac:dyDescent="0.25">
      <c r="A5181" t="s">
        <v>6619</v>
      </c>
      <c r="B5181" s="12">
        <v>42333</v>
      </c>
      <c r="C5181" t="s">
        <v>7159</v>
      </c>
      <c r="D5181" s="11">
        <v>46196.736944444398</v>
      </c>
      <c r="E5181" t="s">
        <v>7160</v>
      </c>
      <c r="F5181" t="s">
        <v>6413</v>
      </c>
      <c r="G5181" t="s">
        <v>11710</v>
      </c>
      <c r="H5181" t="s">
        <v>6491</v>
      </c>
      <c r="I5181" t="s">
        <v>55</v>
      </c>
      <c r="J5181" t="s">
        <v>44</v>
      </c>
      <c r="K5181" t="s">
        <v>11705</v>
      </c>
      <c r="L5181" t="s">
        <v>11706</v>
      </c>
      <c r="M5181" t="s">
        <v>11707</v>
      </c>
      <c r="N5181" t="s">
        <v>7001</v>
      </c>
      <c r="O5181" t="s">
        <v>7007</v>
      </c>
      <c r="P5181">
        <v>1324000</v>
      </c>
      <c r="Q5181" t="s">
        <v>6636</v>
      </c>
      <c r="R5181" t="s">
        <v>6636</v>
      </c>
      <c r="S5181" s="12"/>
      <c r="T5181" s="13"/>
      <c r="U5181" t="s">
        <v>6636</v>
      </c>
    </row>
    <row r="5182" spans="1:21" x14ac:dyDescent="0.25">
      <c r="A5182" t="s">
        <v>6637</v>
      </c>
      <c r="B5182" s="12">
        <v>42384</v>
      </c>
      <c r="C5182" t="s">
        <v>11711</v>
      </c>
      <c r="D5182" s="11">
        <v>46197.634375000001</v>
      </c>
      <c r="E5182" t="s">
        <v>11712</v>
      </c>
      <c r="F5182" t="s">
        <v>6413</v>
      </c>
      <c r="G5182" t="s">
        <v>11704</v>
      </c>
      <c r="H5182" t="s">
        <v>6491</v>
      </c>
      <c r="I5182" t="s">
        <v>55</v>
      </c>
      <c r="J5182" t="s">
        <v>176</v>
      </c>
      <c r="K5182" t="s">
        <v>11713</v>
      </c>
      <c r="L5182" t="s">
        <v>11706</v>
      </c>
      <c r="M5182" t="s">
        <v>11714</v>
      </c>
      <c r="N5182" t="s">
        <v>7001</v>
      </c>
      <c r="O5182" t="s">
        <v>7002</v>
      </c>
      <c r="P5182">
        <v>1581000</v>
      </c>
      <c r="Q5182" t="s">
        <v>6636</v>
      </c>
      <c r="R5182" t="s">
        <v>6636</v>
      </c>
      <c r="S5182" s="12"/>
      <c r="T5182" s="13"/>
      <c r="U5182" t="s">
        <v>7056</v>
      </c>
    </row>
    <row r="5183" spans="1:21" x14ac:dyDescent="0.25">
      <c r="A5183" t="s">
        <v>6637</v>
      </c>
      <c r="B5183" s="12">
        <v>42384</v>
      </c>
      <c r="C5183" t="s">
        <v>11711</v>
      </c>
      <c r="D5183" s="11">
        <v>46197.634375000001</v>
      </c>
      <c r="E5183" t="s">
        <v>11712</v>
      </c>
      <c r="F5183" t="s">
        <v>6413</v>
      </c>
      <c r="G5183" t="s">
        <v>11708</v>
      </c>
      <c r="H5183" t="s">
        <v>6491</v>
      </c>
      <c r="I5183" t="s">
        <v>55</v>
      </c>
      <c r="J5183" t="s">
        <v>176</v>
      </c>
      <c r="K5183" t="s">
        <v>11713</v>
      </c>
      <c r="L5183" t="s">
        <v>11706</v>
      </c>
      <c r="M5183" t="s">
        <v>11714</v>
      </c>
      <c r="N5183" t="s">
        <v>7001</v>
      </c>
      <c r="O5183" t="s">
        <v>7002</v>
      </c>
      <c r="P5183">
        <v>1581000</v>
      </c>
      <c r="Q5183" t="s">
        <v>6636</v>
      </c>
      <c r="R5183" t="s">
        <v>6636</v>
      </c>
      <c r="S5183" s="12"/>
      <c r="T5183" s="13"/>
      <c r="U5183" t="s">
        <v>7056</v>
      </c>
    </row>
    <row r="5184" spans="1:21" x14ac:dyDescent="0.25">
      <c r="A5184" t="s">
        <v>6637</v>
      </c>
      <c r="B5184" s="12">
        <v>42384</v>
      </c>
      <c r="C5184" t="s">
        <v>11711</v>
      </c>
      <c r="D5184" s="11">
        <v>46197.634375000001</v>
      </c>
      <c r="E5184" t="s">
        <v>11712</v>
      </c>
      <c r="F5184" t="s">
        <v>6413</v>
      </c>
      <c r="G5184" t="s">
        <v>11709</v>
      </c>
      <c r="H5184" t="s">
        <v>6491</v>
      </c>
      <c r="I5184" t="s">
        <v>55</v>
      </c>
      <c r="J5184" t="s">
        <v>176</v>
      </c>
      <c r="K5184" t="s">
        <v>11713</v>
      </c>
      <c r="L5184" t="s">
        <v>11706</v>
      </c>
      <c r="M5184" t="s">
        <v>11714</v>
      </c>
      <c r="N5184" t="s">
        <v>7001</v>
      </c>
      <c r="O5184" t="s">
        <v>7002</v>
      </c>
      <c r="P5184">
        <v>1581000</v>
      </c>
      <c r="Q5184" t="s">
        <v>6636</v>
      </c>
      <c r="R5184" t="s">
        <v>6636</v>
      </c>
      <c r="S5184" s="12"/>
      <c r="T5184" s="13"/>
      <c r="U5184" t="s">
        <v>7056</v>
      </c>
    </row>
    <row r="5185" spans="1:21" x14ac:dyDescent="0.25">
      <c r="A5185" t="s">
        <v>6637</v>
      </c>
      <c r="B5185" s="12">
        <v>42384</v>
      </c>
      <c r="C5185" t="s">
        <v>11711</v>
      </c>
      <c r="D5185" s="11">
        <v>46197.634375000001</v>
      </c>
      <c r="E5185" t="s">
        <v>11712</v>
      </c>
      <c r="F5185" t="s">
        <v>6413</v>
      </c>
      <c r="G5185" t="s">
        <v>11710</v>
      </c>
      <c r="H5185" t="s">
        <v>6491</v>
      </c>
      <c r="I5185" t="s">
        <v>55</v>
      </c>
      <c r="J5185" t="s">
        <v>176</v>
      </c>
      <c r="K5185" t="s">
        <v>11713</v>
      </c>
      <c r="L5185" t="s">
        <v>11706</v>
      </c>
      <c r="M5185" t="s">
        <v>11714</v>
      </c>
      <c r="N5185" t="s">
        <v>7001</v>
      </c>
      <c r="O5185" t="s">
        <v>7002</v>
      </c>
      <c r="P5185">
        <v>1581000</v>
      </c>
      <c r="Q5185" t="s">
        <v>6636</v>
      </c>
      <c r="R5185" t="s">
        <v>6636</v>
      </c>
      <c r="S5185" s="12"/>
      <c r="T5185" s="13"/>
      <c r="U5185" t="s">
        <v>7056</v>
      </c>
    </row>
    <row r="5186" spans="1:21" x14ac:dyDescent="0.25">
      <c r="A5186" t="s">
        <v>6619</v>
      </c>
      <c r="B5186" s="12">
        <v>42384</v>
      </c>
      <c r="C5186" t="s">
        <v>11711</v>
      </c>
      <c r="D5186" s="11">
        <v>46197.713796296302</v>
      </c>
      <c r="E5186" t="s">
        <v>11712</v>
      </c>
      <c r="F5186" t="s">
        <v>6413</v>
      </c>
      <c r="G5186" t="s">
        <v>11704</v>
      </c>
      <c r="H5186" t="s">
        <v>6491</v>
      </c>
      <c r="I5186" t="s">
        <v>55</v>
      </c>
      <c r="J5186" t="s">
        <v>176</v>
      </c>
      <c r="K5186" t="s">
        <v>11713</v>
      </c>
      <c r="L5186" t="s">
        <v>11706</v>
      </c>
      <c r="M5186" t="s">
        <v>11714</v>
      </c>
      <c r="N5186" t="s">
        <v>7001</v>
      </c>
      <c r="O5186" t="s">
        <v>7002</v>
      </c>
      <c r="P5186">
        <v>1581000</v>
      </c>
      <c r="Q5186" t="s">
        <v>6636</v>
      </c>
      <c r="R5186" t="s">
        <v>6636</v>
      </c>
      <c r="S5186" s="12"/>
      <c r="T5186" s="13"/>
      <c r="U5186" t="s">
        <v>7056</v>
      </c>
    </row>
    <row r="5187" spans="1:21" x14ac:dyDescent="0.25">
      <c r="A5187" t="s">
        <v>6619</v>
      </c>
      <c r="B5187" s="12">
        <v>42384</v>
      </c>
      <c r="C5187" t="s">
        <v>11711</v>
      </c>
      <c r="D5187" s="11">
        <v>46197.713796296302</v>
      </c>
      <c r="E5187" t="s">
        <v>11712</v>
      </c>
      <c r="F5187" t="s">
        <v>6413</v>
      </c>
      <c r="G5187" t="s">
        <v>11708</v>
      </c>
      <c r="H5187" t="s">
        <v>6491</v>
      </c>
      <c r="I5187" t="s">
        <v>55</v>
      </c>
      <c r="J5187" t="s">
        <v>176</v>
      </c>
      <c r="K5187" t="s">
        <v>11713</v>
      </c>
      <c r="L5187" t="s">
        <v>11706</v>
      </c>
      <c r="M5187" t="s">
        <v>11714</v>
      </c>
      <c r="N5187" t="s">
        <v>7001</v>
      </c>
      <c r="O5187" t="s">
        <v>7002</v>
      </c>
      <c r="P5187">
        <v>1581000</v>
      </c>
      <c r="Q5187" t="s">
        <v>6636</v>
      </c>
      <c r="R5187" t="s">
        <v>6636</v>
      </c>
      <c r="S5187" s="12"/>
      <c r="T5187" s="13"/>
      <c r="U5187" t="s">
        <v>7056</v>
      </c>
    </row>
    <row r="5188" spans="1:21" x14ac:dyDescent="0.25">
      <c r="A5188" t="s">
        <v>6619</v>
      </c>
      <c r="B5188" s="12">
        <v>42384</v>
      </c>
      <c r="C5188" t="s">
        <v>11711</v>
      </c>
      <c r="D5188" s="11">
        <v>46197.713796296302</v>
      </c>
      <c r="E5188" t="s">
        <v>11712</v>
      </c>
      <c r="F5188" t="s">
        <v>6413</v>
      </c>
      <c r="G5188" t="s">
        <v>11709</v>
      </c>
      <c r="H5188" t="s">
        <v>6491</v>
      </c>
      <c r="I5188" t="s">
        <v>55</v>
      </c>
      <c r="J5188" t="s">
        <v>176</v>
      </c>
      <c r="K5188" t="s">
        <v>11713</v>
      </c>
      <c r="L5188" t="s">
        <v>11706</v>
      </c>
      <c r="M5188" t="s">
        <v>11714</v>
      </c>
      <c r="N5188" t="s">
        <v>7001</v>
      </c>
      <c r="O5188" t="s">
        <v>7002</v>
      </c>
      <c r="P5188">
        <v>1581000</v>
      </c>
      <c r="Q5188" t="s">
        <v>6636</v>
      </c>
      <c r="R5188" t="s">
        <v>6636</v>
      </c>
      <c r="S5188" s="12"/>
      <c r="T5188" s="13"/>
      <c r="U5188" t="s">
        <v>7056</v>
      </c>
    </row>
    <row r="5189" spans="1:21" x14ac:dyDescent="0.25">
      <c r="A5189" t="s">
        <v>6619</v>
      </c>
      <c r="B5189" s="12">
        <v>42384</v>
      </c>
      <c r="C5189" t="s">
        <v>11711</v>
      </c>
      <c r="D5189" s="11">
        <v>46197.713796296302</v>
      </c>
      <c r="E5189" t="s">
        <v>11712</v>
      </c>
      <c r="F5189" t="s">
        <v>6413</v>
      </c>
      <c r="G5189" t="s">
        <v>11710</v>
      </c>
      <c r="H5189" t="s">
        <v>6491</v>
      </c>
      <c r="I5189" t="s">
        <v>55</v>
      </c>
      <c r="J5189" t="s">
        <v>176</v>
      </c>
      <c r="K5189" t="s">
        <v>11713</v>
      </c>
      <c r="L5189" t="s">
        <v>11706</v>
      </c>
      <c r="M5189" t="s">
        <v>11714</v>
      </c>
      <c r="N5189" t="s">
        <v>7001</v>
      </c>
      <c r="O5189" t="s">
        <v>7002</v>
      </c>
      <c r="P5189">
        <v>1581000</v>
      </c>
      <c r="Q5189" t="s">
        <v>6636</v>
      </c>
      <c r="R5189" t="s">
        <v>6636</v>
      </c>
      <c r="S5189" s="12"/>
      <c r="T5189" s="13"/>
      <c r="U5189" t="s">
        <v>7056</v>
      </c>
    </row>
    <row r="5190" spans="1:21" x14ac:dyDescent="0.25">
      <c r="A5190" t="s">
        <v>6637</v>
      </c>
      <c r="B5190" s="12">
        <v>42436</v>
      </c>
      <c r="C5190" t="s">
        <v>11715</v>
      </c>
      <c r="D5190" s="11">
        <v>46198.696203703701</v>
      </c>
      <c r="E5190" t="s">
        <v>11716</v>
      </c>
      <c r="F5190" t="s">
        <v>6413</v>
      </c>
      <c r="G5190" t="s">
        <v>11704</v>
      </c>
      <c r="H5190" t="s">
        <v>6491</v>
      </c>
      <c r="I5190" t="s">
        <v>55</v>
      </c>
      <c r="J5190" t="s">
        <v>643</v>
      </c>
      <c r="K5190" t="s">
        <v>11717</v>
      </c>
      <c r="L5190" t="s">
        <v>11706</v>
      </c>
      <c r="M5190" t="s">
        <v>11718</v>
      </c>
      <c r="N5190" t="s">
        <v>7001</v>
      </c>
      <c r="O5190" t="s">
        <v>7002</v>
      </c>
      <c r="P5190">
        <v>2043000</v>
      </c>
      <c r="Q5190" t="s">
        <v>6636</v>
      </c>
      <c r="R5190" t="s">
        <v>6636</v>
      </c>
      <c r="S5190" s="12"/>
      <c r="T5190" s="13"/>
      <c r="U5190" t="s">
        <v>7063</v>
      </c>
    </row>
    <row r="5191" spans="1:21" x14ac:dyDescent="0.25">
      <c r="A5191" t="s">
        <v>6637</v>
      </c>
      <c r="B5191" s="12">
        <v>42436</v>
      </c>
      <c r="C5191" t="s">
        <v>11715</v>
      </c>
      <c r="D5191" s="11">
        <v>46198.696203703701</v>
      </c>
      <c r="E5191" t="s">
        <v>11716</v>
      </c>
      <c r="F5191" t="s">
        <v>6413</v>
      </c>
      <c r="G5191" t="s">
        <v>11708</v>
      </c>
      <c r="H5191" t="s">
        <v>6491</v>
      </c>
      <c r="I5191" t="s">
        <v>55</v>
      </c>
      <c r="J5191" t="s">
        <v>643</v>
      </c>
      <c r="K5191" t="s">
        <v>11717</v>
      </c>
      <c r="L5191" t="s">
        <v>11706</v>
      </c>
      <c r="M5191" t="s">
        <v>11718</v>
      </c>
      <c r="N5191" t="s">
        <v>7001</v>
      </c>
      <c r="O5191" t="s">
        <v>7002</v>
      </c>
      <c r="P5191">
        <v>2043000</v>
      </c>
      <c r="Q5191" t="s">
        <v>6636</v>
      </c>
      <c r="R5191" t="s">
        <v>6636</v>
      </c>
      <c r="S5191" s="12"/>
      <c r="T5191" s="13"/>
      <c r="U5191" t="s">
        <v>7063</v>
      </c>
    </row>
    <row r="5192" spans="1:21" x14ac:dyDescent="0.25">
      <c r="A5192" t="s">
        <v>6637</v>
      </c>
      <c r="B5192" s="12">
        <v>42436</v>
      </c>
      <c r="C5192" t="s">
        <v>11715</v>
      </c>
      <c r="D5192" s="11">
        <v>46198.696203703701</v>
      </c>
      <c r="E5192" t="s">
        <v>11716</v>
      </c>
      <c r="F5192" t="s">
        <v>6413</v>
      </c>
      <c r="G5192" t="s">
        <v>11709</v>
      </c>
      <c r="H5192" t="s">
        <v>6491</v>
      </c>
      <c r="I5192" t="s">
        <v>55</v>
      </c>
      <c r="J5192" t="s">
        <v>643</v>
      </c>
      <c r="K5192" t="s">
        <v>11717</v>
      </c>
      <c r="L5192" t="s">
        <v>11706</v>
      </c>
      <c r="M5192" t="s">
        <v>11718</v>
      </c>
      <c r="N5192" t="s">
        <v>7001</v>
      </c>
      <c r="O5192" t="s">
        <v>7002</v>
      </c>
      <c r="P5192">
        <v>2043000</v>
      </c>
      <c r="Q5192" t="s">
        <v>6636</v>
      </c>
      <c r="R5192" t="s">
        <v>6636</v>
      </c>
      <c r="S5192" s="12"/>
      <c r="T5192" s="13"/>
      <c r="U5192" t="s">
        <v>7063</v>
      </c>
    </row>
    <row r="5193" spans="1:21" x14ac:dyDescent="0.25">
      <c r="A5193" t="s">
        <v>6637</v>
      </c>
      <c r="B5193" s="12">
        <v>42436</v>
      </c>
      <c r="C5193" t="s">
        <v>11715</v>
      </c>
      <c r="D5193" s="11">
        <v>46198.696203703701</v>
      </c>
      <c r="E5193" t="s">
        <v>11716</v>
      </c>
      <c r="F5193" t="s">
        <v>6413</v>
      </c>
      <c r="G5193" t="s">
        <v>11710</v>
      </c>
      <c r="H5193" t="s">
        <v>6491</v>
      </c>
      <c r="I5193" t="s">
        <v>55</v>
      </c>
      <c r="J5193" t="s">
        <v>643</v>
      </c>
      <c r="K5193" t="s">
        <v>11717</v>
      </c>
      <c r="L5193" t="s">
        <v>11706</v>
      </c>
      <c r="M5193" t="s">
        <v>11718</v>
      </c>
      <c r="N5193" t="s">
        <v>7001</v>
      </c>
      <c r="O5193" t="s">
        <v>7002</v>
      </c>
      <c r="P5193">
        <v>2043000</v>
      </c>
      <c r="Q5193" t="s">
        <v>6636</v>
      </c>
      <c r="R5193" t="s">
        <v>6636</v>
      </c>
      <c r="S5193" s="12"/>
      <c r="T5193" s="13"/>
      <c r="U5193" t="s">
        <v>7063</v>
      </c>
    </row>
    <row r="5194" spans="1:21" x14ac:dyDescent="0.25">
      <c r="A5194" t="s">
        <v>6619</v>
      </c>
      <c r="B5194" s="12">
        <v>42436</v>
      </c>
      <c r="C5194" t="s">
        <v>11715</v>
      </c>
      <c r="D5194" s="11">
        <v>46198.739594907398</v>
      </c>
      <c r="E5194" t="s">
        <v>11716</v>
      </c>
      <c r="F5194" t="s">
        <v>6413</v>
      </c>
      <c r="G5194" t="s">
        <v>11704</v>
      </c>
      <c r="H5194" t="s">
        <v>6491</v>
      </c>
      <c r="I5194" t="s">
        <v>55</v>
      </c>
      <c r="J5194" t="s">
        <v>643</v>
      </c>
      <c r="K5194" t="s">
        <v>11717</v>
      </c>
      <c r="L5194" t="s">
        <v>11706</v>
      </c>
      <c r="M5194" t="s">
        <v>11718</v>
      </c>
      <c r="N5194" t="s">
        <v>7001</v>
      </c>
      <c r="O5194" t="s">
        <v>7002</v>
      </c>
      <c r="P5194">
        <v>2043000</v>
      </c>
      <c r="Q5194" t="s">
        <v>6636</v>
      </c>
      <c r="R5194" t="s">
        <v>6636</v>
      </c>
      <c r="S5194" s="12"/>
      <c r="T5194" s="13"/>
      <c r="U5194" t="s">
        <v>7063</v>
      </c>
    </row>
    <row r="5195" spans="1:21" x14ac:dyDescent="0.25">
      <c r="A5195" t="s">
        <v>6619</v>
      </c>
      <c r="B5195" s="12">
        <v>42436</v>
      </c>
      <c r="C5195" t="s">
        <v>11715</v>
      </c>
      <c r="D5195" s="11">
        <v>46198.739594907398</v>
      </c>
      <c r="E5195" t="s">
        <v>11716</v>
      </c>
      <c r="F5195" t="s">
        <v>6413</v>
      </c>
      <c r="G5195" t="s">
        <v>11708</v>
      </c>
      <c r="H5195" t="s">
        <v>6491</v>
      </c>
      <c r="I5195" t="s">
        <v>55</v>
      </c>
      <c r="J5195" t="s">
        <v>643</v>
      </c>
      <c r="K5195" t="s">
        <v>11717</v>
      </c>
      <c r="L5195" t="s">
        <v>11706</v>
      </c>
      <c r="M5195" t="s">
        <v>11718</v>
      </c>
      <c r="N5195" t="s">
        <v>7001</v>
      </c>
      <c r="O5195" t="s">
        <v>7002</v>
      </c>
      <c r="P5195">
        <v>2043000</v>
      </c>
      <c r="Q5195" t="s">
        <v>6636</v>
      </c>
      <c r="R5195" t="s">
        <v>6636</v>
      </c>
      <c r="S5195" s="12"/>
      <c r="T5195" s="13"/>
      <c r="U5195" t="s">
        <v>7063</v>
      </c>
    </row>
    <row r="5196" spans="1:21" x14ac:dyDescent="0.25">
      <c r="A5196" t="s">
        <v>6619</v>
      </c>
      <c r="B5196" s="12">
        <v>42436</v>
      </c>
      <c r="C5196" t="s">
        <v>11715</v>
      </c>
      <c r="D5196" s="11">
        <v>46198.739594907398</v>
      </c>
      <c r="E5196" t="s">
        <v>11716</v>
      </c>
      <c r="F5196" t="s">
        <v>6413</v>
      </c>
      <c r="G5196" t="s">
        <v>11709</v>
      </c>
      <c r="H5196" t="s">
        <v>6491</v>
      </c>
      <c r="I5196" t="s">
        <v>55</v>
      </c>
      <c r="J5196" t="s">
        <v>643</v>
      </c>
      <c r="K5196" t="s">
        <v>11717</v>
      </c>
      <c r="L5196" t="s">
        <v>11706</v>
      </c>
      <c r="M5196" t="s">
        <v>11718</v>
      </c>
      <c r="N5196" t="s">
        <v>7001</v>
      </c>
      <c r="O5196" t="s">
        <v>7002</v>
      </c>
      <c r="P5196">
        <v>2043000</v>
      </c>
      <c r="Q5196" t="s">
        <v>6636</v>
      </c>
      <c r="R5196" t="s">
        <v>6636</v>
      </c>
      <c r="S5196" s="12"/>
      <c r="T5196" s="13"/>
      <c r="U5196" t="s">
        <v>7063</v>
      </c>
    </row>
    <row r="5197" spans="1:21" x14ac:dyDescent="0.25">
      <c r="A5197" t="s">
        <v>6619</v>
      </c>
      <c r="B5197" s="12">
        <v>42436</v>
      </c>
      <c r="C5197" t="s">
        <v>11715</v>
      </c>
      <c r="D5197" s="11">
        <v>46198.739594907398</v>
      </c>
      <c r="E5197" t="s">
        <v>11716</v>
      </c>
      <c r="F5197" t="s">
        <v>6413</v>
      </c>
      <c r="G5197" t="s">
        <v>11710</v>
      </c>
      <c r="H5197" t="s">
        <v>6491</v>
      </c>
      <c r="I5197" t="s">
        <v>55</v>
      </c>
      <c r="J5197" t="s">
        <v>643</v>
      </c>
      <c r="K5197" t="s">
        <v>11717</v>
      </c>
      <c r="L5197" t="s">
        <v>11706</v>
      </c>
      <c r="M5197" t="s">
        <v>11718</v>
      </c>
      <c r="N5197" t="s">
        <v>7001</v>
      </c>
      <c r="O5197" t="s">
        <v>7002</v>
      </c>
      <c r="P5197">
        <v>2043000</v>
      </c>
      <c r="Q5197" t="s">
        <v>6636</v>
      </c>
      <c r="R5197" t="s">
        <v>6636</v>
      </c>
      <c r="S5197" s="12"/>
      <c r="T5197" s="13"/>
      <c r="U5197" t="s">
        <v>7063</v>
      </c>
    </row>
    <row r="5198" spans="1:21" x14ac:dyDescent="0.25">
      <c r="A5198" t="s">
        <v>6637</v>
      </c>
      <c r="B5198" s="12">
        <v>42665</v>
      </c>
      <c r="C5198" t="s">
        <v>11719</v>
      </c>
      <c r="D5198" s="11">
        <v>46203.650925925896</v>
      </c>
      <c r="E5198" t="s">
        <v>11720</v>
      </c>
      <c r="F5198" t="s">
        <v>6413</v>
      </c>
      <c r="G5198" t="s">
        <v>11704</v>
      </c>
      <c r="H5198" t="s">
        <v>6491</v>
      </c>
      <c r="I5198" t="s">
        <v>55</v>
      </c>
      <c r="J5198" t="s">
        <v>643</v>
      </c>
      <c r="K5198" t="s">
        <v>11721</v>
      </c>
      <c r="L5198" t="s">
        <v>11706</v>
      </c>
      <c r="M5198" t="s">
        <v>11722</v>
      </c>
      <c r="N5198" t="s">
        <v>7001</v>
      </c>
      <c r="O5198" t="s">
        <v>7002</v>
      </c>
      <c r="P5198">
        <v>1938000</v>
      </c>
      <c r="Q5198" t="s">
        <v>6636</v>
      </c>
      <c r="R5198" t="s">
        <v>6636</v>
      </c>
      <c r="S5198" s="12"/>
      <c r="T5198" s="13"/>
      <c r="U5198" t="s">
        <v>6636</v>
      </c>
    </row>
    <row r="5199" spans="1:21" x14ac:dyDescent="0.25">
      <c r="A5199" t="s">
        <v>6637</v>
      </c>
      <c r="B5199" s="12">
        <v>42665</v>
      </c>
      <c r="C5199" t="s">
        <v>11719</v>
      </c>
      <c r="D5199" s="11">
        <v>46203.650925925896</v>
      </c>
      <c r="E5199" t="s">
        <v>11720</v>
      </c>
      <c r="F5199" t="s">
        <v>6413</v>
      </c>
      <c r="G5199" t="s">
        <v>11708</v>
      </c>
      <c r="H5199" t="s">
        <v>6491</v>
      </c>
      <c r="I5199" t="s">
        <v>55</v>
      </c>
      <c r="J5199" t="s">
        <v>643</v>
      </c>
      <c r="K5199" t="s">
        <v>11721</v>
      </c>
      <c r="L5199" t="s">
        <v>11706</v>
      </c>
      <c r="M5199" t="s">
        <v>11722</v>
      </c>
      <c r="N5199" t="s">
        <v>7001</v>
      </c>
      <c r="O5199" t="s">
        <v>7002</v>
      </c>
      <c r="P5199">
        <v>1938000</v>
      </c>
      <c r="Q5199" t="s">
        <v>6636</v>
      </c>
      <c r="R5199" t="s">
        <v>6636</v>
      </c>
      <c r="S5199" s="12"/>
      <c r="T5199" s="13"/>
      <c r="U5199" t="s">
        <v>6636</v>
      </c>
    </row>
    <row r="5200" spans="1:21" x14ac:dyDescent="0.25">
      <c r="A5200" t="s">
        <v>6637</v>
      </c>
      <c r="B5200" s="12">
        <v>42665</v>
      </c>
      <c r="C5200" t="s">
        <v>11719</v>
      </c>
      <c r="D5200" s="11">
        <v>46203.650925925896</v>
      </c>
      <c r="E5200" t="s">
        <v>11720</v>
      </c>
      <c r="F5200" t="s">
        <v>6413</v>
      </c>
      <c r="G5200" t="s">
        <v>11709</v>
      </c>
      <c r="H5200" t="s">
        <v>6491</v>
      </c>
      <c r="I5200" t="s">
        <v>55</v>
      </c>
      <c r="J5200" t="s">
        <v>643</v>
      </c>
      <c r="K5200" t="s">
        <v>11721</v>
      </c>
      <c r="L5200" t="s">
        <v>11706</v>
      </c>
      <c r="M5200" t="s">
        <v>11722</v>
      </c>
      <c r="N5200" t="s">
        <v>7001</v>
      </c>
      <c r="O5200" t="s">
        <v>7002</v>
      </c>
      <c r="P5200">
        <v>1938000</v>
      </c>
      <c r="Q5200" t="s">
        <v>6636</v>
      </c>
      <c r="R5200" t="s">
        <v>6636</v>
      </c>
      <c r="S5200" s="12"/>
      <c r="T5200" s="13"/>
      <c r="U5200" t="s">
        <v>6636</v>
      </c>
    </row>
    <row r="5201" spans="1:21" x14ac:dyDescent="0.25">
      <c r="A5201" t="s">
        <v>6637</v>
      </c>
      <c r="B5201" s="12">
        <v>42665</v>
      </c>
      <c r="C5201" t="s">
        <v>11719</v>
      </c>
      <c r="D5201" s="11">
        <v>46203.650925925896</v>
      </c>
      <c r="E5201" t="s">
        <v>11720</v>
      </c>
      <c r="F5201" t="s">
        <v>6413</v>
      </c>
      <c r="G5201" t="s">
        <v>11710</v>
      </c>
      <c r="H5201" t="s">
        <v>6491</v>
      </c>
      <c r="I5201" t="s">
        <v>55</v>
      </c>
      <c r="J5201" t="s">
        <v>643</v>
      </c>
      <c r="K5201" t="s">
        <v>11721</v>
      </c>
      <c r="L5201" t="s">
        <v>11706</v>
      </c>
      <c r="M5201" t="s">
        <v>11722</v>
      </c>
      <c r="N5201" t="s">
        <v>7001</v>
      </c>
      <c r="O5201" t="s">
        <v>7002</v>
      </c>
      <c r="P5201">
        <v>1938000</v>
      </c>
      <c r="Q5201" t="s">
        <v>6636</v>
      </c>
      <c r="R5201" t="s">
        <v>6636</v>
      </c>
      <c r="S5201" s="12"/>
      <c r="T5201" s="13"/>
      <c r="U5201" t="s">
        <v>6636</v>
      </c>
    </row>
    <row r="5202" spans="1:21" x14ac:dyDescent="0.25">
      <c r="A5202" t="s">
        <v>6619</v>
      </c>
      <c r="B5202" s="12">
        <v>42665</v>
      </c>
      <c r="C5202" t="s">
        <v>11719</v>
      </c>
      <c r="D5202" s="11">
        <v>46203.6639236111</v>
      </c>
      <c r="E5202" t="s">
        <v>11720</v>
      </c>
      <c r="F5202" t="s">
        <v>6413</v>
      </c>
      <c r="G5202" t="s">
        <v>11704</v>
      </c>
      <c r="H5202" t="s">
        <v>6491</v>
      </c>
      <c r="I5202" t="s">
        <v>55</v>
      </c>
      <c r="J5202" t="s">
        <v>643</v>
      </c>
      <c r="K5202" t="s">
        <v>11721</v>
      </c>
      <c r="L5202" t="s">
        <v>11706</v>
      </c>
      <c r="M5202" t="s">
        <v>11722</v>
      </c>
      <c r="N5202" t="s">
        <v>7001</v>
      </c>
      <c r="O5202" t="s">
        <v>7002</v>
      </c>
      <c r="P5202">
        <v>1938000</v>
      </c>
      <c r="Q5202" t="s">
        <v>6636</v>
      </c>
      <c r="R5202" t="s">
        <v>6636</v>
      </c>
      <c r="S5202" s="12"/>
      <c r="T5202" s="13"/>
      <c r="U5202" t="s">
        <v>6636</v>
      </c>
    </row>
    <row r="5203" spans="1:21" x14ac:dyDescent="0.25">
      <c r="A5203" t="s">
        <v>6619</v>
      </c>
      <c r="B5203" s="12">
        <v>42665</v>
      </c>
      <c r="C5203" t="s">
        <v>11719</v>
      </c>
      <c r="D5203" s="11">
        <v>46203.6639236111</v>
      </c>
      <c r="E5203" t="s">
        <v>11720</v>
      </c>
      <c r="F5203" t="s">
        <v>6413</v>
      </c>
      <c r="G5203" t="s">
        <v>11708</v>
      </c>
      <c r="H5203" t="s">
        <v>6491</v>
      </c>
      <c r="I5203" t="s">
        <v>55</v>
      </c>
      <c r="J5203" t="s">
        <v>643</v>
      </c>
      <c r="K5203" t="s">
        <v>11721</v>
      </c>
      <c r="L5203" t="s">
        <v>11706</v>
      </c>
      <c r="M5203" t="s">
        <v>11722</v>
      </c>
      <c r="N5203" t="s">
        <v>7001</v>
      </c>
      <c r="O5203" t="s">
        <v>7002</v>
      </c>
      <c r="P5203">
        <v>1938000</v>
      </c>
      <c r="Q5203" t="s">
        <v>6636</v>
      </c>
      <c r="R5203" t="s">
        <v>6636</v>
      </c>
      <c r="S5203" s="12"/>
      <c r="T5203" s="13"/>
      <c r="U5203" t="s">
        <v>6636</v>
      </c>
    </row>
    <row r="5204" spans="1:21" x14ac:dyDescent="0.25">
      <c r="A5204" t="s">
        <v>6619</v>
      </c>
      <c r="B5204" s="12">
        <v>42665</v>
      </c>
      <c r="C5204" t="s">
        <v>11719</v>
      </c>
      <c r="D5204" s="11">
        <v>46203.6639236111</v>
      </c>
      <c r="E5204" t="s">
        <v>11720</v>
      </c>
      <c r="F5204" t="s">
        <v>6413</v>
      </c>
      <c r="G5204" t="s">
        <v>11709</v>
      </c>
      <c r="H5204" t="s">
        <v>6491</v>
      </c>
      <c r="I5204" t="s">
        <v>55</v>
      </c>
      <c r="J5204" t="s">
        <v>643</v>
      </c>
      <c r="K5204" t="s">
        <v>11721</v>
      </c>
      <c r="L5204" t="s">
        <v>11706</v>
      </c>
      <c r="M5204" t="s">
        <v>11722</v>
      </c>
      <c r="N5204" t="s">
        <v>7001</v>
      </c>
      <c r="O5204" t="s">
        <v>7002</v>
      </c>
      <c r="P5204">
        <v>1938000</v>
      </c>
      <c r="Q5204" t="s">
        <v>6636</v>
      </c>
      <c r="R5204" t="s">
        <v>6636</v>
      </c>
      <c r="S5204" s="12"/>
      <c r="T5204" s="13"/>
      <c r="U5204" t="s">
        <v>6636</v>
      </c>
    </row>
    <row r="5205" spans="1:21" x14ac:dyDescent="0.25">
      <c r="A5205" t="s">
        <v>6619</v>
      </c>
      <c r="B5205" s="12">
        <v>42665</v>
      </c>
      <c r="C5205" t="s">
        <v>11719</v>
      </c>
      <c r="D5205" s="11">
        <v>46203.6639236111</v>
      </c>
      <c r="E5205" t="s">
        <v>11720</v>
      </c>
      <c r="F5205" t="s">
        <v>6413</v>
      </c>
      <c r="G5205" t="s">
        <v>11710</v>
      </c>
      <c r="H5205" t="s">
        <v>6491</v>
      </c>
      <c r="I5205" t="s">
        <v>55</v>
      </c>
      <c r="J5205" t="s">
        <v>643</v>
      </c>
      <c r="K5205" t="s">
        <v>11721</v>
      </c>
      <c r="L5205" t="s">
        <v>11706</v>
      </c>
      <c r="M5205" t="s">
        <v>11722</v>
      </c>
      <c r="N5205" t="s">
        <v>7001</v>
      </c>
      <c r="O5205" t="s">
        <v>7002</v>
      </c>
      <c r="P5205">
        <v>1938000</v>
      </c>
      <c r="Q5205" t="s">
        <v>6636</v>
      </c>
      <c r="R5205" t="s">
        <v>6636</v>
      </c>
      <c r="S5205" s="12"/>
      <c r="T5205" s="13"/>
      <c r="U5205" t="s">
        <v>6636</v>
      </c>
    </row>
    <row r="5206" spans="1:21" x14ac:dyDescent="0.25">
      <c r="A5206" t="s">
        <v>6637</v>
      </c>
      <c r="B5206" s="12">
        <v>41293</v>
      </c>
      <c r="C5206" t="s">
        <v>11723</v>
      </c>
      <c r="D5206" s="11">
        <v>46179.656620370399</v>
      </c>
      <c r="E5206" t="s">
        <v>11724</v>
      </c>
      <c r="F5206" t="s">
        <v>6617</v>
      </c>
      <c r="G5206" t="s">
        <v>11725</v>
      </c>
      <c r="H5206" t="s">
        <v>6444</v>
      </c>
      <c r="I5206" t="s">
        <v>55</v>
      </c>
      <c r="J5206" t="s">
        <v>643</v>
      </c>
      <c r="K5206" t="s">
        <v>11726</v>
      </c>
      <c r="L5206" t="s">
        <v>11727</v>
      </c>
      <c r="M5206" t="s">
        <v>11728</v>
      </c>
      <c r="N5206" t="s">
        <v>7202</v>
      </c>
      <c r="O5206" t="s">
        <v>7203</v>
      </c>
      <c r="P5206">
        <v>2505990</v>
      </c>
      <c r="Q5206" t="s">
        <v>6636</v>
      </c>
      <c r="R5206" t="s">
        <v>6636</v>
      </c>
      <c r="S5206" s="12"/>
      <c r="T5206" s="13"/>
      <c r="U5206" t="s">
        <v>9102</v>
      </c>
    </row>
    <row r="5207" spans="1:21" x14ac:dyDescent="0.25">
      <c r="A5207" t="s">
        <v>6637</v>
      </c>
      <c r="B5207" s="12">
        <v>41293</v>
      </c>
      <c r="C5207" t="s">
        <v>11723</v>
      </c>
      <c r="D5207" s="11">
        <v>46179.656620370399</v>
      </c>
      <c r="E5207" t="s">
        <v>11724</v>
      </c>
      <c r="F5207" t="s">
        <v>6617</v>
      </c>
      <c r="G5207" t="s">
        <v>11729</v>
      </c>
      <c r="H5207" t="s">
        <v>6444</v>
      </c>
      <c r="I5207" t="s">
        <v>55</v>
      </c>
      <c r="J5207" t="s">
        <v>643</v>
      </c>
      <c r="K5207" t="s">
        <v>11726</v>
      </c>
      <c r="L5207" t="s">
        <v>11727</v>
      </c>
      <c r="M5207" t="s">
        <v>11728</v>
      </c>
      <c r="N5207" t="s">
        <v>7202</v>
      </c>
      <c r="O5207" t="s">
        <v>7203</v>
      </c>
      <c r="P5207">
        <v>2505990</v>
      </c>
      <c r="Q5207" t="s">
        <v>6636</v>
      </c>
      <c r="R5207" t="s">
        <v>6636</v>
      </c>
      <c r="S5207" s="12"/>
      <c r="T5207" s="13"/>
      <c r="U5207" t="s">
        <v>9102</v>
      </c>
    </row>
    <row r="5208" spans="1:21" x14ac:dyDescent="0.25">
      <c r="A5208" t="s">
        <v>6637</v>
      </c>
      <c r="B5208" s="12">
        <v>41293</v>
      </c>
      <c r="C5208" t="s">
        <v>11723</v>
      </c>
      <c r="D5208" s="11">
        <v>46179.656620370399</v>
      </c>
      <c r="E5208" t="s">
        <v>11724</v>
      </c>
      <c r="F5208" t="s">
        <v>6617</v>
      </c>
      <c r="G5208" t="s">
        <v>11730</v>
      </c>
      <c r="H5208" t="s">
        <v>6444</v>
      </c>
      <c r="I5208" t="s">
        <v>55</v>
      </c>
      <c r="J5208" t="s">
        <v>643</v>
      </c>
      <c r="K5208" t="s">
        <v>11726</v>
      </c>
      <c r="L5208" t="s">
        <v>11727</v>
      </c>
      <c r="M5208" t="s">
        <v>11728</v>
      </c>
      <c r="N5208" t="s">
        <v>7202</v>
      </c>
      <c r="O5208" t="s">
        <v>7203</v>
      </c>
      <c r="P5208">
        <v>2505990</v>
      </c>
      <c r="Q5208" t="s">
        <v>6636</v>
      </c>
      <c r="R5208" t="s">
        <v>6636</v>
      </c>
      <c r="S5208" s="12"/>
      <c r="T5208" s="13"/>
      <c r="U5208" t="s">
        <v>9102</v>
      </c>
    </row>
    <row r="5209" spans="1:21" x14ac:dyDescent="0.25">
      <c r="A5209" t="s">
        <v>6637</v>
      </c>
      <c r="B5209" s="12">
        <v>41293</v>
      </c>
      <c r="C5209" t="s">
        <v>11723</v>
      </c>
      <c r="D5209" s="11">
        <v>46179.656620370399</v>
      </c>
      <c r="E5209" t="s">
        <v>11724</v>
      </c>
      <c r="F5209" t="s">
        <v>6617</v>
      </c>
      <c r="G5209" t="s">
        <v>11731</v>
      </c>
      <c r="H5209" t="s">
        <v>6444</v>
      </c>
      <c r="I5209" t="s">
        <v>55</v>
      </c>
      <c r="J5209" t="s">
        <v>643</v>
      </c>
      <c r="K5209" t="s">
        <v>11726</v>
      </c>
      <c r="L5209" t="s">
        <v>11727</v>
      </c>
      <c r="M5209" t="s">
        <v>11728</v>
      </c>
      <c r="N5209" t="s">
        <v>7202</v>
      </c>
      <c r="O5209" t="s">
        <v>7203</v>
      </c>
      <c r="P5209">
        <v>2505990</v>
      </c>
      <c r="Q5209" t="s">
        <v>6636</v>
      </c>
      <c r="R5209" t="s">
        <v>6636</v>
      </c>
      <c r="S5209" s="12"/>
      <c r="T5209" s="13"/>
      <c r="U5209" t="s">
        <v>9102</v>
      </c>
    </row>
    <row r="5210" spans="1:21" x14ac:dyDescent="0.25">
      <c r="A5210" t="s">
        <v>6637</v>
      </c>
      <c r="B5210" s="12">
        <v>41293</v>
      </c>
      <c r="C5210" t="s">
        <v>11723</v>
      </c>
      <c r="D5210" s="11">
        <v>46179.656620370399</v>
      </c>
      <c r="E5210" t="s">
        <v>11724</v>
      </c>
      <c r="F5210" t="s">
        <v>6617</v>
      </c>
      <c r="G5210" t="s">
        <v>11732</v>
      </c>
      <c r="H5210" t="s">
        <v>6444</v>
      </c>
      <c r="I5210" t="s">
        <v>55</v>
      </c>
      <c r="J5210" t="s">
        <v>643</v>
      </c>
      <c r="K5210" t="s">
        <v>11726</v>
      </c>
      <c r="L5210" t="s">
        <v>11727</v>
      </c>
      <c r="M5210" t="s">
        <v>11728</v>
      </c>
      <c r="N5210" t="s">
        <v>7202</v>
      </c>
      <c r="O5210" t="s">
        <v>7203</v>
      </c>
      <c r="P5210">
        <v>2505990</v>
      </c>
      <c r="Q5210" t="s">
        <v>6636</v>
      </c>
      <c r="R5210" t="s">
        <v>6636</v>
      </c>
      <c r="S5210" s="12"/>
      <c r="T5210" s="13"/>
      <c r="U5210" t="s">
        <v>9102</v>
      </c>
    </row>
    <row r="5211" spans="1:21" x14ac:dyDescent="0.25">
      <c r="A5211" t="s">
        <v>6619</v>
      </c>
      <c r="B5211" s="12">
        <v>41293</v>
      </c>
      <c r="C5211" t="s">
        <v>11723</v>
      </c>
      <c r="D5211" s="11">
        <v>46179.691284722197</v>
      </c>
      <c r="E5211" t="s">
        <v>11724</v>
      </c>
      <c r="F5211" t="s">
        <v>6617</v>
      </c>
      <c r="G5211" t="s">
        <v>11725</v>
      </c>
      <c r="H5211" t="s">
        <v>6444</v>
      </c>
      <c r="I5211" t="s">
        <v>55</v>
      </c>
      <c r="J5211" t="s">
        <v>643</v>
      </c>
      <c r="K5211" t="s">
        <v>11726</v>
      </c>
      <c r="L5211" t="s">
        <v>11727</v>
      </c>
      <c r="M5211" t="s">
        <v>11728</v>
      </c>
      <c r="N5211" t="s">
        <v>7202</v>
      </c>
      <c r="O5211" t="s">
        <v>7203</v>
      </c>
      <c r="P5211">
        <v>2505990</v>
      </c>
      <c r="Q5211" t="s">
        <v>6636</v>
      </c>
      <c r="R5211" t="s">
        <v>6636</v>
      </c>
      <c r="S5211" s="12"/>
      <c r="T5211" s="13"/>
      <c r="U5211" t="s">
        <v>9102</v>
      </c>
    </row>
    <row r="5212" spans="1:21" x14ac:dyDescent="0.25">
      <c r="A5212" t="s">
        <v>6619</v>
      </c>
      <c r="B5212" s="12">
        <v>41293</v>
      </c>
      <c r="C5212" t="s">
        <v>11723</v>
      </c>
      <c r="D5212" s="11">
        <v>46179.691284722197</v>
      </c>
      <c r="E5212" t="s">
        <v>11724</v>
      </c>
      <c r="F5212" t="s">
        <v>6617</v>
      </c>
      <c r="G5212" t="s">
        <v>11729</v>
      </c>
      <c r="H5212" t="s">
        <v>6444</v>
      </c>
      <c r="I5212" t="s">
        <v>55</v>
      </c>
      <c r="J5212" t="s">
        <v>643</v>
      </c>
      <c r="K5212" t="s">
        <v>11726</v>
      </c>
      <c r="L5212" t="s">
        <v>11727</v>
      </c>
      <c r="M5212" t="s">
        <v>11728</v>
      </c>
      <c r="N5212" t="s">
        <v>7202</v>
      </c>
      <c r="O5212" t="s">
        <v>7203</v>
      </c>
      <c r="P5212">
        <v>2505990</v>
      </c>
      <c r="Q5212" t="s">
        <v>6636</v>
      </c>
      <c r="R5212" t="s">
        <v>6636</v>
      </c>
      <c r="S5212" s="12"/>
      <c r="T5212" s="13"/>
      <c r="U5212" t="s">
        <v>9102</v>
      </c>
    </row>
    <row r="5213" spans="1:21" x14ac:dyDescent="0.25">
      <c r="A5213" t="s">
        <v>6619</v>
      </c>
      <c r="B5213" s="12">
        <v>41293</v>
      </c>
      <c r="C5213" t="s">
        <v>11723</v>
      </c>
      <c r="D5213" s="11">
        <v>46179.691284722197</v>
      </c>
      <c r="E5213" t="s">
        <v>11724</v>
      </c>
      <c r="F5213" t="s">
        <v>6617</v>
      </c>
      <c r="G5213" t="s">
        <v>11730</v>
      </c>
      <c r="H5213" t="s">
        <v>6444</v>
      </c>
      <c r="I5213" t="s">
        <v>55</v>
      </c>
      <c r="J5213" t="s">
        <v>643</v>
      </c>
      <c r="K5213" t="s">
        <v>11726</v>
      </c>
      <c r="L5213" t="s">
        <v>11727</v>
      </c>
      <c r="M5213" t="s">
        <v>11728</v>
      </c>
      <c r="N5213" t="s">
        <v>7202</v>
      </c>
      <c r="O5213" t="s">
        <v>7203</v>
      </c>
      <c r="P5213">
        <v>2505990</v>
      </c>
      <c r="Q5213" t="s">
        <v>6636</v>
      </c>
      <c r="R5213" t="s">
        <v>6636</v>
      </c>
      <c r="S5213" s="12"/>
      <c r="T5213" s="13"/>
      <c r="U5213" t="s">
        <v>9102</v>
      </c>
    </row>
    <row r="5214" spans="1:21" x14ac:dyDescent="0.25">
      <c r="A5214" t="s">
        <v>6619</v>
      </c>
      <c r="B5214" s="12">
        <v>41293</v>
      </c>
      <c r="C5214" t="s">
        <v>11723</v>
      </c>
      <c r="D5214" s="11">
        <v>46179.691284722197</v>
      </c>
      <c r="E5214" t="s">
        <v>11724</v>
      </c>
      <c r="F5214" t="s">
        <v>6617</v>
      </c>
      <c r="G5214" t="s">
        <v>11731</v>
      </c>
      <c r="H5214" t="s">
        <v>6444</v>
      </c>
      <c r="I5214" t="s">
        <v>55</v>
      </c>
      <c r="J5214" t="s">
        <v>643</v>
      </c>
      <c r="K5214" t="s">
        <v>11726</v>
      </c>
      <c r="L5214" t="s">
        <v>11727</v>
      </c>
      <c r="M5214" t="s">
        <v>11728</v>
      </c>
      <c r="N5214" t="s">
        <v>7202</v>
      </c>
      <c r="O5214" t="s">
        <v>7203</v>
      </c>
      <c r="P5214">
        <v>2505990</v>
      </c>
      <c r="Q5214" t="s">
        <v>6636</v>
      </c>
      <c r="R5214" t="s">
        <v>6636</v>
      </c>
      <c r="S5214" s="12"/>
      <c r="T5214" s="13"/>
      <c r="U5214" t="s">
        <v>9102</v>
      </c>
    </row>
    <row r="5215" spans="1:21" x14ac:dyDescent="0.25">
      <c r="A5215" t="s">
        <v>6619</v>
      </c>
      <c r="B5215" s="12">
        <v>41293</v>
      </c>
      <c r="C5215" t="s">
        <v>11723</v>
      </c>
      <c r="D5215" s="11">
        <v>46179.691284722197</v>
      </c>
      <c r="E5215" t="s">
        <v>11724</v>
      </c>
      <c r="F5215" t="s">
        <v>6617</v>
      </c>
      <c r="G5215" t="s">
        <v>11732</v>
      </c>
      <c r="H5215" t="s">
        <v>6444</v>
      </c>
      <c r="I5215" t="s">
        <v>55</v>
      </c>
      <c r="J5215" t="s">
        <v>643</v>
      </c>
      <c r="K5215" t="s">
        <v>11726</v>
      </c>
      <c r="L5215" t="s">
        <v>11727</v>
      </c>
      <c r="M5215" t="s">
        <v>11728</v>
      </c>
      <c r="N5215" t="s">
        <v>7202</v>
      </c>
      <c r="O5215" t="s">
        <v>7203</v>
      </c>
      <c r="P5215">
        <v>2505990</v>
      </c>
      <c r="Q5215" t="s">
        <v>6636</v>
      </c>
      <c r="R5215" t="s">
        <v>6636</v>
      </c>
      <c r="S5215" s="12"/>
      <c r="T5215" s="13"/>
      <c r="U5215" t="s">
        <v>9102</v>
      </c>
    </row>
    <row r="5216" spans="1:21" x14ac:dyDescent="0.25">
      <c r="A5216" t="s">
        <v>6637</v>
      </c>
      <c r="B5216" s="12">
        <v>41116</v>
      </c>
      <c r="C5216" t="s">
        <v>11733</v>
      </c>
      <c r="D5216" s="11">
        <v>46175.644224536998</v>
      </c>
      <c r="E5216" t="s">
        <v>11734</v>
      </c>
      <c r="F5216" t="s">
        <v>6413</v>
      </c>
      <c r="G5216" t="s">
        <v>11735</v>
      </c>
      <c r="H5216" t="s">
        <v>6500</v>
      </c>
      <c r="I5216" t="s">
        <v>55</v>
      </c>
      <c r="J5216" t="s">
        <v>44</v>
      </c>
      <c r="K5216" t="s">
        <v>11736</v>
      </c>
      <c r="L5216" t="s">
        <v>11737</v>
      </c>
      <c r="M5216" t="s">
        <v>11738</v>
      </c>
      <c r="N5216" t="s">
        <v>7001</v>
      </c>
      <c r="O5216" t="s">
        <v>7007</v>
      </c>
      <c r="P5216">
        <v>1627000</v>
      </c>
      <c r="Q5216" t="s">
        <v>6636</v>
      </c>
      <c r="R5216" t="s">
        <v>6636</v>
      </c>
      <c r="S5216" s="12"/>
      <c r="T5216" s="13"/>
      <c r="U5216" t="s">
        <v>7486</v>
      </c>
    </row>
    <row r="5217" spans="1:21" x14ac:dyDescent="0.25">
      <c r="A5217" t="s">
        <v>6619</v>
      </c>
      <c r="B5217" s="12">
        <v>41116</v>
      </c>
      <c r="C5217" t="s">
        <v>11733</v>
      </c>
      <c r="D5217" s="11">
        <v>46175.740798611099</v>
      </c>
      <c r="E5217" t="s">
        <v>11734</v>
      </c>
      <c r="F5217" t="s">
        <v>6413</v>
      </c>
      <c r="G5217" t="s">
        <v>11735</v>
      </c>
      <c r="H5217" t="s">
        <v>6500</v>
      </c>
      <c r="I5217" t="s">
        <v>55</v>
      </c>
      <c r="J5217" t="s">
        <v>44</v>
      </c>
      <c r="K5217" t="s">
        <v>11736</v>
      </c>
      <c r="L5217" t="s">
        <v>11737</v>
      </c>
      <c r="M5217" t="s">
        <v>11738</v>
      </c>
      <c r="N5217" t="s">
        <v>7001</v>
      </c>
      <c r="O5217" t="s">
        <v>7007</v>
      </c>
      <c r="P5217">
        <v>1627000</v>
      </c>
      <c r="Q5217" t="s">
        <v>6636</v>
      </c>
      <c r="R5217" t="s">
        <v>6636</v>
      </c>
      <c r="S5217" s="12"/>
      <c r="T5217" s="13"/>
      <c r="U5217" t="s">
        <v>7486</v>
      </c>
    </row>
    <row r="5218" spans="1:21" x14ac:dyDescent="0.25">
      <c r="A5218" t="s">
        <v>6619</v>
      </c>
      <c r="B5218" s="12">
        <v>41273</v>
      </c>
      <c r="C5218" t="s">
        <v>11739</v>
      </c>
      <c r="D5218" s="11">
        <v>46179.411273148202</v>
      </c>
      <c r="E5218" t="s">
        <v>11740</v>
      </c>
      <c r="F5218" t="s">
        <v>6413</v>
      </c>
      <c r="G5218" t="s">
        <v>11735</v>
      </c>
      <c r="H5218" t="s">
        <v>6500</v>
      </c>
      <c r="I5218" t="s">
        <v>55</v>
      </c>
      <c r="J5218" t="s">
        <v>643</v>
      </c>
      <c r="K5218" t="s">
        <v>11741</v>
      </c>
      <c r="L5218" t="s">
        <v>11737</v>
      </c>
      <c r="M5218" t="s">
        <v>11742</v>
      </c>
      <c r="N5218" t="s">
        <v>7001</v>
      </c>
      <c r="O5218" t="s">
        <v>7007</v>
      </c>
      <c r="P5218">
        <v>1131000</v>
      </c>
      <c r="Q5218" t="s">
        <v>6636</v>
      </c>
      <c r="R5218" t="s">
        <v>6636</v>
      </c>
      <c r="S5218" s="12"/>
      <c r="T5218" s="13"/>
      <c r="U5218" t="s">
        <v>7486</v>
      </c>
    </row>
    <row r="5219" spans="1:21" x14ac:dyDescent="0.25">
      <c r="A5219" t="s">
        <v>6637</v>
      </c>
      <c r="B5219" s="12">
        <v>41483</v>
      </c>
      <c r="C5219" t="s">
        <v>11743</v>
      </c>
      <c r="D5219" s="11">
        <v>46183.423958333296</v>
      </c>
      <c r="E5219" t="s">
        <v>11744</v>
      </c>
      <c r="F5219" t="s">
        <v>6413</v>
      </c>
      <c r="G5219" t="s">
        <v>11735</v>
      </c>
      <c r="H5219" t="s">
        <v>6500</v>
      </c>
      <c r="I5219" t="s">
        <v>55</v>
      </c>
      <c r="J5219" t="s">
        <v>176</v>
      </c>
      <c r="K5219" t="s">
        <v>11745</v>
      </c>
      <c r="L5219" t="s">
        <v>11737</v>
      </c>
      <c r="M5219" t="s">
        <v>11746</v>
      </c>
      <c r="N5219" t="s">
        <v>7001</v>
      </c>
      <c r="O5219" t="s">
        <v>7081</v>
      </c>
      <c r="P5219">
        <v>1528000</v>
      </c>
      <c r="Q5219" t="s">
        <v>6636</v>
      </c>
      <c r="R5219" t="s">
        <v>6636</v>
      </c>
      <c r="S5219" s="12"/>
      <c r="T5219" s="13"/>
      <c r="U5219" t="s">
        <v>7486</v>
      </c>
    </row>
    <row r="5220" spans="1:21" x14ac:dyDescent="0.25">
      <c r="A5220" t="s">
        <v>6619</v>
      </c>
      <c r="B5220" s="12">
        <v>41483</v>
      </c>
      <c r="C5220" t="s">
        <v>11743</v>
      </c>
      <c r="D5220" s="11">
        <v>46183.652696759302</v>
      </c>
      <c r="E5220" t="s">
        <v>11744</v>
      </c>
      <c r="F5220" t="s">
        <v>6413</v>
      </c>
      <c r="G5220" t="s">
        <v>11735</v>
      </c>
      <c r="H5220" t="s">
        <v>6500</v>
      </c>
      <c r="I5220" t="s">
        <v>55</v>
      </c>
      <c r="J5220" t="s">
        <v>176</v>
      </c>
      <c r="K5220" t="s">
        <v>11745</v>
      </c>
      <c r="L5220" t="s">
        <v>11737</v>
      </c>
      <c r="M5220" t="s">
        <v>11746</v>
      </c>
      <c r="N5220" t="s">
        <v>7001</v>
      </c>
      <c r="O5220" t="s">
        <v>7081</v>
      </c>
      <c r="P5220">
        <v>1528000</v>
      </c>
      <c r="Q5220" t="s">
        <v>6636</v>
      </c>
      <c r="R5220" t="s">
        <v>6636</v>
      </c>
      <c r="S5220" s="12"/>
      <c r="T5220" s="13"/>
      <c r="U5220" t="s">
        <v>7486</v>
      </c>
    </row>
    <row r="5221" spans="1:21" x14ac:dyDescent="0.25">
      <c r="A5221" t="s">
        <v>6619</v>
      </c>
      <c r="B5221" s="12">
        <v>41629</v>
      </c>
      <c r="C5221" t="s">
        <v>11747</v>
      </c>
      <c r="D5221" s="11">
        <v>46185.711770833303</v>
      </c>
      <c r="E5221" t="s">
        <v>11748</v>
      </c>
      <c r="F5221" t="s">
        <v>6413</v>
      </c>
      <c r="G5221" t="s">
        <v>11735</v>
      </c>
      <c r="H5221" t="s">
        <v>6500</v>
      </c>
      <c r="I5221" t="s">
        <v>65</v>
      </c>
      <c r="J5221" t="s">
        <v>67</v>
      </c>
      <c r="K5221" t="s">
        <v>11749</v>
      </c>
      <c r="L5221" t="s">
        <v>11737</v>
      </c>
      <c r="M5221" t="s">
        <v>11750</v>
      </c>
      <c r="N5221" t="s">
        <v>7001</v>
      </c>
      <c r="O5221" t="s">
        <v>7062</v>
      </c>
      <c r="P5221">
        <v>1505000</v>
      </c>
      <c r="Q5221" t="s">
        <v>6636</v>
      </c>
      <c r="R5221" t="s">
        <v>6636</v>
      </c>
      <c r="S5221" s="12"/>
      <c r="T5221" s="13"/>
      <c r="U5221" t="s">
        <v>6636</v>
      </c>
    </row>
    <row r="5222" spans="1:21" x14ac:dyDescent="0.25">
      <c r="A5222" t="s">
        <v>6637</v>
      </c>
      <c r="B5222" s="12">
        <v>41629</v>
      </c>
      <c r="C5222" t="s">
        <v>11747</v>
      </c>
      <c r="D5222" s="11">
        <v>46185.737268518496</v>
      </c>
      <c r="E5222" t="s">
        <v>11748</v>
      </c>
      <c r="F5222" t="s">
        <v>6413</v>
      </c>
      <c r="G5222" t="s">
        <v>11735</v>
      </c>
      <c r="H5222" t="s">
        <v>6500</v>
      </c>
      <c r="I5222" t="s">
        <v>65</v>
      </c>
      <c r="J5222" t="s">
        <v>67</v>
      </c>
      <c r="K5222" t="s">
        <v>11749</v>
      </c>
      <c r="L5222" t="s">
        <v>11737</v>
      </c>
      <c r="M5222" t="s">
        <v>11750</v>
      </c>
      <c r="N5222" t="s">
        <v>7001</v>
      </c>
      <c r="O5222" t="s">
        <v>7062</v>
      </c>
      <c r="P5222">
        <v>1505000</v>
      </c>
      <c r="Q5222" t="s">
        <v>6636</v>
      </c>
      <c r="R5222" t="s">
        <v>6636</v>
      </c>
      <c r="S5222" s="12"/>
      <c r="T5222" s="13"/>
      <c r="U5222" t="s">
        <v>6636</v>
      </c>
    </row>
    <row r="5223" spans="1:21" x14ac:dyDescent="0.25">
      <c r="A5223" t="s">
        <v>6637</v>
      </c>
      <c r="B5223" s="12">
        <v>41975</v>
      </c>
      <c r="C5223" t="s">
        <v>11751</v>
      </c>
      <c r="D5223" s="11">
        <v>46190.810196759303</v>
      </c>
      <c r="E5223" t="s">
        <v>11752</v>
      </c>
      <c r="F5223" t="s">
        <v>6413</v>
      </c>
      <c r="G5223" t="s">
        <v>11735</v>
      </c>
      <c r="H5223" t="s">
        <v>6500</v>
      </c>
      <c r="I5223" t="s">
        <v>65</v>
      </c>
      <c r="J5223" t="s">
        <v>67</v>
      </c>
      <c r="K5223" t="s">
        <v>11753</v>
      </c>
      <c r="L5223" t="s">
        <v>11737</v>
      </c>
      <c r="M5223" t="s">
        <v>11754</v>
      </c>
      <c r="N5223" t="s">
        <v>7001</v>
      </c>
      <c r="O5223" t="s">
        <v>7007</v>
      </c>
      <c r="P5223">
        <v>850000</v>
      </c>
      <c r="Q5223" t="s">
        <v>6636</v>
      </c>
      <c r="R5223" t="s">
        <v>6636</v>
      </c>
      <c r="S5223" s="12"/>
      <c r="T5223" s="13"/>
      <c r="U5223" t="s">
        <v>7486</v>
      </c>
    </row>
    <row r="5224" spans="1:21" x14ac:dyDescent="0.25">
      <c r="A5224" t="s">
        <v>6619</v>
      </c>
      <c r="B5224" s="12">
        <v>41975</v>
      </c>
      <c r="C5224" t="s">
        <v>11751</v>
      </c>
      <c r="D5224" s="11">
        <v>46191.425601851799</v>
      </c>
      <c r="E5224" t="s">
        <v>11752</v>
      </c>
      <c r="F5224" t="s">
        <v>6413</v>
      </c>
      <c r="G5224" t="s">
        <v>11735</v>
      </c>
      <c r="H5224" t="s">
        <v>6500</v>
      </c>
      <c r="I5224" t="s">
        <v>65</v>
      </c>
      <c r="J5224" t="s">
        <v>67</v>
      </c>
      <c r="K5224" t="s">
        <v>11753</v>
      </c>
      <c r="L5224" t="s">
        <v>11737</v>
      </c>
      <c r="M5224" t="s">
        <v>11754</v>
      </c>
      <c r="N5224" t="s">
        <v>7001</v>
      </c>
      <c r="O5224" t="s">
        <v>7007</v>
      </c>
      <c r="P5224">
        <v>850000</v>
      </c>
      <c r="Q5224" t="s">
        <v>6636</v>
      </c>
      <c r="R5224" t="s">
        <v>6636</v>
      </c>
      <c r="S5224" s="12"/>
      <c r="T5224" s="13"/>
      <c r="U5224" t="s">
        <v>7486</v>
      </c>
    </row>
    <row r="5225" spans="1:21" x14ac:dyDescent="0.25">
      <c r="A5225" t="s">
        <v>6637</v>
      </c>
      <c r="B5225" s="12">
        <v>42277</v>
      </c>
      <c r="C5225" t="s">
        <v>11755</v>
      </c>
      <c r="D5225" s="11">
        <v>46195.725578703699</v>
      </c>
      <c r="E5225" t="s">
        <v>11756</v>
      </c>
      <c r="F5225" t="s">
        <v>6413</v>
      </c>
      <c r="G5225" t="s">
        <v>11735</v>
      </c>
      <c r="H5225" t="s">
        <v>6500</v>
      </c>
      <c r="I5225" t="s">
        <v>65</v>
      </c>
      <c r="J5225" t="s">
        <v>219</v>
      </c>
      <c r="K5225" t="s">
        <v>11757</v>
      </c>
      <c r="L5225" t="s">
        <v>11737</v>
      </c>
      <c r="M5225" t="s">
        <v>11758</v>
      </c>
      <c r="N5225" t="s">
        <v>7001</v>
      </c>
      <c r="O5225" t="s">
        <v>7007</v>
      </c>
      <c r="P5225">
        <v>1188000</v>
      </c>
      <c r="Q5225" t="s">
        <v>6636</v>
      </c>
      <c r="R5225" t="s">
        <v>6636</v>
      </c>
      <c r="S5225" s="12"/>
      <c r="T5225" s="13"/>
      <c r="U5225" t="s">
        <v>7486</v>
      </c>
    </row>
    <row r="5226" spans="1:21" x14ac:dyDescent="0.25">
      <c r="A5226" t="s">
        <v>6619</v>
      </c>
      <c r="B5226" s="12">
        <v>42277</v>
      </c>
      <c r="C5226" t="s">
        <v>11755</v>
      </c>
      <c r="D5226" s="11">
        <v>46195.831064814804</v>
      </c>
      <c r="E5226" t="s">
        <v>11756</v>
      </c>
      <c r="F5226" t="s">
        <v>6413</v>
      </c>
      <c r="G5226" t="s">
        <v>11735</v>
      </c>
      <c r="H5226" t="s">
        <v>6500</v>
      </c>
      <c r="I5226" t="s">
        <v>65</v>
      </c>
      <c r="J5226" t="s">
        <v>219</v>
      </c>
      <c r="K5226" t="s">
        <v>11757</v>
      </c>
      <c r="L5226" t="s">
        <v>11737</v>
      </c>
      <c r="M5226" t="s">
        <v>11758</v>
      </c>
      <c r="N5226" t="s">
        <v>7001</v>
      </c>
      <c r="O5226" t="s">
        <v>7007</v>
      </c>
      <c r="P5226">
        <v>1188000</v>
      </c>
      <c r="Q5226" t="s">
        <v>6636</v>
      </c>
      <c r="R5226" t="s">
        <v>6636</v>
      </c>
      <c r="S5226" s="12"/>
      <c r="T5226" s="13"/>
      <c r="U5226" t="s">
        <v>7486</v>
      </c>
    </row>
    <row r="5227" spans="1:21" x14ac:dyDescent="0.25">
      <c r="A5227" t="s">
        <v>6637</v>
      </c>
      <c r="B5227" s="12">
        <v>42593</v>
      </c>
      <c r="C5227" t="s">
        <v>11759</v>
      </c>
      <c r="D5227" s="11">
        <v>46202.324999999997</v>
      </c>
      <c r="E5227" t="s">
        <v>11760</v>
      </c>
      <c r="F5227" t="s">
        <v>6413</v>
      </c>
      <c r="G5227" t="s">
        <v>11735</v>
      </c>
      <c r="H5227" t="s">
        <v>6500</v>
      </c>
      <c r="I5227" t="s">
        <v>55</v>
      </c>
      <c r="J5227" t="s">
        <v>732</v>
      </c>
      <c r="K5227" t="s">
        <v>11761</v>
      </c>
      <c r="L5227" t="s">
        <v>11737</v>
      </c>
      <c r="M5227" t="s">
        <v>11762</v>
      </c>
      <c r="N5227" t="s">
        <v>7001</v>
      </c>
      <c r="O5227" t="s">
        <v>7081</v>
      </c>
      <c r="P5227">
        <v>1548000</v>
      </c>
      <c r="Q5227" t="s">
        <v>6636</v>
      </c>
      <c r="R5227" t="s">
        <v>6636</v>
      </c>
      <c r="S5227" s="12"/>
      <c r="T5227" s="13"/>
      <c r="U5227" t="s">
        <v>7486</v>
      </c>
    </row>
    <row r="5228" spans="1:21" x14ac:dyDescent="0.25">
      <c r="A5228" t="s">
        <v>6619</v>
      </c>
      <c r="B5228" s="12">
        <v>42593</v>
      </c>
      <c r="C5228" t="s">
        <v>11759</v>
      </c>
      <c r="D5228" s="11">
        <v>46202.524826388901</v>
      </c>
      <c r="E5228" t="s">
        <v>11760</v>
      </c>
      <c r="F5228" t="s">
        <v>6413</v>
      </c>
      <c r="G5228" t="s">
        <v>11735</v>
      </c>
      <c r="H5228" t="s">
        <v>6500</v>
      </c>
      <c r="I5228" t="s">
        <v>55</v>
      </c>
      <c r="J5228" t="s">
        <v>732</v>
      </c>
      <c r="K5228" t="s">
        <v>11761</v>
      </c>
      <c r="L5228" t="s">
        <v>11737</v>
      </c>
      <c r="M5228" t="s">
        <v>11762</v>
      </c>
      <c r="N5228" t="s">
        <v>7001</v>
      </c>
      <c r="O5228" t="s">
        <v>7081</v>
      </c>
      <c r="P5228">
        <v>1548000</v>
      </c>
      <c r="Q5228" t="s">
        <v>6636</v>
      </c>
      <c r="R5228" t="s">
        <v>6636</v>
      </c>
      <c r="S5228" s="12"/>
      <c r="T5228" s="13"/>
      <c r="U5228" t="s">
        <v>7486</v>
      </c>
    </row>
    <row r="5229" spans="1:21" x14ac:dyDescent="0.25">
      <c r="A5229" t="s">
        <v>6637</v>
      </c>
      <c r="B5229" s="12">
        <v>42866</v>
      </c>
      <c r="C5229" t="s">
        <v>11763</v>
      </c>
      <c r="D5229" s="11">
        <v>46209.233333333301</v>
      </c>
      <c r="E5229" t="s">
        <v>11764</v>
      </c>
      <c r="F5229" t="s">
        <v>6413</v>
      </c>
      <c r="G5229" t="s">
        <v>11735</v>
      </c>
      <c r="H5229" t="s">
        <v>6500</v>
      </c>
      <c r="I5229" t="s">
        <v>65</v>
      </c>
      <c r="J5229" t="s">
        <v>636</v>
      </c>
      <c r="K5229" t="s">
        <v>11765</v>
      </c>
      <c r="L5229" t="s">
        <v>11737</v>
      </c>
      <c r="M5229" t="s">
        <v>11766</v>
      </c>
      <c r="N5229" t="s">
        <v>7001</v>
      </c>
      <c r="O5229" t="s">
        <v>7007</v>
      </c>
      <c r="P5229">
        <v>987000</v>
      </c>
      <c r="Q5229" t="s">
        <v>6636</v>
      </c>
      <c r="R5229" t="s">
        <v>6636</v>
      </c>
      <c r="S5229" s="12"/>
      <c r="T5229" s="13"/>
      <c r="U5229" t="s">
        <v>6636</v>
      </c>
    </row>
    <row r="5230" spans="1:21" x14ac:dyDescent="0.25">
      <c r="A5230" t="s">
        <v>6619</v>
      </c>
      <c r="B5230" s="12">
        <v>42866</v>
      </c>
      <c r="C5230" t="s">
        <v>11763</v>
      </c>
      <c r="D5230" s="11">
        <v>46209.451886574097</v>
      </c>
      <c r="E5230" t="s">
        <v>11764</v>
      </c>
      <c r="F5230" t="s">
        <v>6413</v>
      </c>
      <c r="G5230" t="s">
        <v>11735</v>
      </c>
      <c r="H5230" t="s">
        <v>6500</v>
      </c>
      <c r="I5230" t="s">
        <v>65</v>
      </c>
      <c r="J5230" t="s">
        <v>636</v>
      </c>
      <c r="K5230" t="s">
        <v>11765</v>
      </c>
      <c r="L5230" t="s">
        <v>11737</v>
      </c>
      <c r="M5230" t="s">
        <v>11766</v>
      </c>
      <c r="N5230" t="s">
        <v>7001</v>
      </c>
      <c r="O5230" t="s">
        <v>7007</v>
      </c>
      <c r="P5230">
        <v>987000</v>
      </c>
      <c r="Q5230" t="s">
        <v>6636</v>
      </c>
      <c r="R5230" t="s">
        <v>6636</v>
      </c>
      <c r="S5230" s="12"/>
      <c r="T5230" s="13"/>
      <c r="U5230" t="s">
        <v>6636</v>
      </c>
    </row>
    <row r="5231" spans="1:21" x14ac:dyDescent="0.25">
      <c r="A5231" t="s">
        <v>6637</v>
      </c>
      <c r="B5231" s="12">
        <v>43466</v>
      </c>
      <c r="C5231" t="s">
        <v>11767</v>
      </c>
      <c r="D5231" s="11">
        <v>46222.483796296299</v>
      </c>
      <c r="E5231" t="s">
        <v>11768</v>
      </c>
      <c r="F5231" t="s">
        <v>6413</v>
      </c>
      <c r="G5231" t="s">
        <v>11735</v>
      </c>
      <c r="H5231" t="s">
        <v>6500</v>
      </c>
      <c r="I5231" t="s">
        <v>55</v>
      </c>
      <c r="J5231" t="s">
        <v>643</v>
      </c>
      <c r="K5231" t="s">
        <v>11769</v>
      </c>
      <c r="L5231" t="s">
        <v>11737</v>
      </c>
      <c r="M5231" t="s">
        <v>11770</v>
      </c>
      <c r="N5231" t="s">
        <v>7001</v>
      </c>
      <c r="O5231" t="s">
        <v>7007</v>
      </c>
      <c r="P5231">
        <v>1238000</v>
      </c>
      <c r="Q5231" t="s">
        <v>6636</v>
      </c>
      <c r="R5231" t="s">
        <v>6636</v>
      </c>
      <c r="S5231" s="12"/>
      <c r="T5231" s="13"/>
      <c r="U5231" t="s">
        <v>7486</v>
      </c>
    </row>
    <row r="5232" spans="1:21" x14ac:dyDescent="0.25">
      <c r="A5232" t="s">
        <v>6619</v>
      </c>
      <c r="B5232" s="12">
        <v>43466</v>
      </c>
      <c r="C5232" t="s">
        <v>11767</v>
      </c>
      <c r="D5232" s="11">
        <v>46222.752280092602</v>
      </c>
      <c r="E5232" t="s">
        <v>11768</v>
      </c>
      <c r="F5232" t="s">
        <v>6413</v>
      </c>
      <c r="G5232" t="s">
        <v>11735</v>
      </c>
      <c r="H5232" t="s">
        <v>6500</v>
      </c>
      <c r="I5232" t="s">
        <v>55</v>
      </c>
      <c r="J5232" t="s">
        <v>643</v>
      </c>
      <c r="K5232" t="s">
        <v>11769</v>
      </c>
      <c r="L5232" t="s">
        <v>11737</v>
      </c>
      <c r="M5232" t="s">
        <v>11770</v>
      </c>
      <c r="N5232" t="s">
        <v>7001</v>
      </c>
      <c r="O5232" t="s">
        <v>7007</v>
      </c>
      <c r="P5232">
        <v>1238000</v>
      </c>
      <c r="Q5232" t="s">
        <v>6636</v>
      </c>
      <c r="R5232" t="s">
        <v>6636</v>
      </c>
      <c r="S5232" s="12"/>
      <c r="T5232" s="13"/>
      <c r="U5232" t="s">
        <v>7486</v>
      </c>
    </row>
    <row r="5233" spans="1:21" x14ac:dyDescent="0.25">
      <c r="A5233" t="s">
        <v>6614</v>
      </c>
      <c r="B5233" s="12"/>
      <c r="C5233" t="s">
        <v>11771</v>
      </c>
      <c r="D5233" s="11">
        <v>46176</v>
      </c>
      <c r="E5233" t="s">
        <v>11772</v>
      </c>
      <c r="F5233" t="s">
        <v>6617</v>
      </c>
      <c r="G5233" t="s">
        <v>6636</v>
      </c>
      <c r="H5233" t="s">
        <v>114</v>
      </c>
      <c r="I5233" t="s">
        <v>6636</v>
      </c>
      <c r="J5233" t="s">
        <v>6636</v>
      </c>
      <c r="K5233" t="s">
        <v>6636</v>
      </c>
      <c r="L5233" t="s">
        <v>6636</v>
      </c>
      <c r="M5233" t="s">
        <v>11773</v>
      </c>
      <c r="N5233" t="s">
        <v>7001</v>
      </c>
      <c r="O5233" t="s">
        <v>7081</v>
      </c>
      <c r="P5233">
        <v>1590000</v>
      </c>
      <c r="Q5233" t="s">
        <v>6636</v>
      </c>
      <c r="R5233" t="s">
        <v>6636</v>
      </c>
      <c r="S5233" s="12">
        <v>1</v>
      </c>
      <c r="T5233" s="13"/>
      <c r="U5233" t="s">
        <v>6721</v>
      </c>
    </row>
    <row r="5234" spans="1:21" x14ac:dyDescent="0.25">
      <c r="A5234" t="s">
        <v>6983</v>
      </c>
      <c r="B5234" s="12"/>
      <c r="C5234" t="s">
        <v>11774</v>
      </c>
      <c r="D5234" s="11">
        <v>46181</v>
      </c>
      <c r="E5234" t="s">
        <v>11775</v>
      </c>
      <c r="F5234" t="s">
        <v>6617</v>
      </c>
      <c r="G5234" t="s">
        <v>11776</v>
      </c>
      <c r="H5234" t="s">
        <v>114</v>
      </c>
      <c r="I5234" t="s">
        <v>65</v>
      </c>
      <c r="J5234" t="s">
        <v>636</v>
      </c>
      <c r="K5234" t="s">
        <v>6636</v>
      </c>
      <c r="L5234" t="s">
        <v>6636</v>
      </c>
      <c r="M5234" t="s">
        <v>11777</v>
      </c>
      <c r="N5234" t="s">
        <v>7001</v>
      </c>
      <c r="O5234" t="s">
        <v>7002</v>
      </c>
      <c r="P5234">
        <v>1753000</v>
      </c>
      <c r="Q5234" t="s">
        <v>6867</v>
      </c>
      <c r="R5234" t="s">
        <v>7109</v>
      </c>
      <c r="S5234" s="12">
        <v>1</v>
      </c>
      <c r="T5234" s="13">
        <v>21912</v>
      </c>
      <c r="U5234" t="s">
        <v>6636</v>
      </c>
    </row>
    <row r="5235" spans="1:21" x14ac:dyDescent="0.25">
      <c r="A5235" t="s">
        <v>6614</v>
      </c>
      <c r="B5235" s="12"/>
      <c r="C5235" t="s">
        <v>11778</v>
      </c>
      <c r="D5235" s="11">
        <v>46181</v>
      </c>
      <c r="E5235" t="s">
        <v>11779</v>
      </c>
      <c r="F5235" t="s">
        <v>6617</v>
      </c>
      <c r="G5235" t="s">
        <v>6636</v>
      </c>
      <c r="H5235" t="s">
        <v>114</v>
      </c>
      <c r="I5235" t="s">
        <v>6636</v>
      </c>
      <c r="J5235" t="s">
        <v>6636</v>
      </c>
      <c r="K5235" t="s">
        <v>6636</v>
      </c>
      <c r="L5235" t="s">
        <v>6636</v>
      </c>
      <c r="M5235" t="s">
        <v>11780</v>
      </c>
      <c r="N5235" t="s">
        <v>7001</v>
      </c>
      <c r="O5235" t="s">
        <v>7007</v>
      </c>
      <c r="P5235">
        <v>1259000</v>
      </c>
      <c r="Q5235" t="s">
        <v>6636</v>
      </c>
      <c r="R5235" t="s">
        <v>6636</v>
      </c>
      <c r="S5235" s="12">
        <v>1</v>
      </c>
      <c r="T5235" s="13"/>
      <c r="U5235" t="s">
        <v>6636</v>
      </c>
    </row>
    <row r="5236" spans="1:21" x14ac:dyDescent="0.25">
      <c r="A5236" t="s">
        <v>6614</v>
      </c>
      <c r="B5236" s="12"/>
      <c r="C5236" t="s">
        <v>11781</v>
      </c>
      <c r="D5236" s="11">
        <v>46182</v>
      </c>
      <c r="E5236" t="s">
        <v>11782</v>
      </c>
      <c r="F5236" t="s">
        <v>6617</v>
      </c>
      <c r="G5236" t="s">
        <v>6636</v>
      </c>
      <c r="H5236" t="s">
        <v>114</v>
      </c>
      <c r="I5236" t="s">
        <v>6636</v>
      </c>
      <c r="J5236" t="s">
        <v>6636</v>
      </c>
      <c r="K5236" t="s">
        <v>6636</v>
      </c>
      <c r="L5236" t="s">
        <v>6636</v>
      </c>
      <c r="M5236" t="s">
        <v>11783</v>
      </c>
      <c r="N5236" t="s">
        <v>7001</v>
      </c>
      <c r="O5236" t="s">
        <v>7002</v>
      </c>
      <c r="P5236">
        <v>1581000</v>
      </c>
      <c r="Q5236" t="s">
        <v>6867</v>
      </c>
      <c r="R5236" t="s">
        <v>6779</v>
      </c>
      <c r="S5236" s="12">
        <v>1</v>
      </c>
      <c r="T5236" s="13"/>
      <c r="U5236" t="s">
        <v>6636</v>
      </c>
    </row>
    <row r="5237" spans="1:21" x14ac:dyDescent="0.25">
      <c r="A5237" t="s">
        <v>6614</v>
      </c>
      <c r="B5237" s="12"/>
      <c r="C5237" t="s">
        <v>11784</v>
      </c>
      <c r="D5237" s="11">
        <v>46183</v>
      </c>
      <c r="E5237" t="s">
        <v>11785</v>
      </c>
      <c r="F5237" t="s">
        <v>6617</v>
      </c>
      <c r="G5237" t="s">
        <v>6636</v>
      </c>
      <c r="H5237" t="s">
        <v>114</v>
      </c>
      <c r="I5237" t="s">
        <v>6636</v>
      </c>
      <c r="J5237" t="s">
        <v>6636</v>
      </c>
      <c r="K5237" t="s">
        <v>6636</v>
      </c>
      <c r="L5237" t="s">
        <v>6636</v>
      </c>
      <c r="M5237" t="s">
        <v>11786</v>
      </c>
      <c r="N5237" t="s">
        <v>7001</v>
      </c>
      <c r="O5237" t="s">
        <v>7171</v>
      </c>
      <c r="P5237">
        <v>1098000</v>
      </c>
      <c r="Q5237" t="s">
        <v>6636</v>
      </c>
      <c r="R5237" t="s">
        <v>6636</v>
      </c>
      <c r="S5237" s="12">
        <v>1</v>
      </c>
      <c r="T5237" s="13"/>
      <c r="U5237" t="s">
        <v>6636</v>
      </c>
    </row>
    <row r="5238" spans="1:21" x14ac:dyDescent="0.25">
      <c r="A5238" t="s">
        <v>6614</v>
      </c>
      <c r="B5238" s="12"/>
      <c r="C5238" t="s">
        <v>11787</v>
      </c>
      <c r="D5238" s="11">
        <v>46194</v>
      </c>
      <c r="E5238" t="s">
        <v>11788</v>
      </c>
      <c r="F5238" t="s">
        <v>6617</v>
      </c>
      <c r="G5238" t="s">
        <v>6636</v>
      </c>
      <c r="H5238" t="s">
        <v>114</v>
      </c>
      <c r="I5238" t="s">
        <v>6636</v>
      </c>
      <c r="J5238" t="s">
        <v>6636</v>
      </c>
      <c r="K5238" t="s">
        <v>6636</v>
      </c>
      <c r="L5238" t="s">
        <v>6636</v>
      </c>
      <c r="M5238" t="s">
        <v>11789</v>
      </c>
      <c r="N5238" t="s">
        <v>7001</v>
      </c>
      <c r="O5238" t="s">
        <v>7171</v>
      </c>
      <c r="P5238">
        <v>1073500</v>
      </c>
      <c r="Q5238" t="s">
        <v>6636</v>
      </c>
      <c r="R5238" t="s">
        <v>6636</v>
      </c>
      <c r="S5238" s="12">
        <v>1</v>
      </c>
      <c r="T5238" s="13"/>
      <c r="U5238" t="s">
        <v>6636</v>
      </c>
    </row>
    <row r="5239" spans="1:21" x14ac:dyDescent="0.25">
      <c r="A5239" t="s">
        <v>6614</v>
      </c>
      <c r="B5239" s="12"/>
      <c r="C5239" t="s">
        <v>11790</v>
      </c>
      <c r="D5239" s="11">
        <v>46195</v>
      </c>
      <c r="E5239" t="s">
        <v>11791</v>
      </c>
      <c r="F5239" t="s">
        <v>6617</v>
      </c>
      <c r="G5239" t="s">
        <v>6636</v>
      </c>
      <c r="H5239" t="s">
        <v>114</v>
      </c>
      <c r="I5239" t="s">
        <v>6636</v>
      </c>
      <c r="J5239" t="s">
        <v>6636</v>
      </c>
      <c r="K5239" t="s">
        <v>6636</v>
      </c>
      <c r="L5239" t="s">
        <v>6636</v>
      </c>
      <c r="M5239" t="s">
        <v>11792</v>
      </c>
      <c r="N5239" t="s">
        <v>7001</v>
      </c>
      <c r="O5239" t="s">
        <v>7007</v>
      </c>
      <c r="P5239">
        <v>1070000</v>
      </c>
      <c r="Q5239" t="s">
        <v>6636</v>
      </c>
      <c r="R5239" t="s">
        <v>6636</v>
      </c>
      <c r="S5239" s="12">
        <v>1</v>
      </c>
      <c r="T5239" s="13"/>
      <c r="U5239" t="s">
        <v>6636</v>
      </c>
    </row>
    <row r="5240" spans="1:21" x14ac:dyDescent="0.25">
      <c r="A5240" t="s">
        <v>6614</v>
      </c>
      <c r="B5240" s="12"/>
      <c r="C5240" t="s">
        <v>11793</v>
      </c>
      <c r="D5240" s="11">
        <v>46202</v>
      </c>
      <c r="E5240" t="s">
        <v>11794</v>
      </c>
      <c r="F5240" t="s">
        <v>6617</v>
      </c>
      <c r="G5240" t="s">
        <v>6636</v>
      </c>
      <c r="H5240" t="s">
        <v>114</v>
      </c>
      <c r="I5240" t="s">
        <v>6636</v>
      </c>
      <c r="J5240" t="s">
        <v>6636</v>
      </c>
      <c r="K5240" t="s">
        <v>6636</v>
      </c>
      <c r="L5240" t="s">
        <v>6636</v>
      </c>
      <c r="M5240" t="s">
        <v>11795</v>
      </c>
      <c r="N5240" t="s">
        <v>7001</v>
      </c>
      <c r="O5240" t="s">
        <v>7007</v>
      </c>
      <c r="P5240">
        <v>875000</v>
      </c>
      <c r="Q5240" t="s">
        <v>6636</v>
      </c>
      <c r="R5240" t="s">
        <v>6636</v>
      </c>
      <c r="S5240" s="12">
        <v>1</v>
      </c>
      <c r="T5240" s="13"/>
      <c r="U5240" t="s">
        <v>6636</v>
      </c>
    </row>
    <row r="5241" spans="1:21" x14ac:dyDescent="0.25">
      <c r="A5241" t="s">
        <v>6614</v>
      </c>
      <c r="B5241" s="12"/>
      <c r="C5241" t="s">
        <v>11796</v>
      </c>
      <c r="D5241" s="11">
        <v>46203</v>
      </c>
      <c r="E5241" t="s">
        <v>11797</v>
      </c>
      <c r="F5241" t="s">
        <v>6617</v>
      </c>
      <c r="G5241" t="s">
        <v>6636</v>
      </c>
      <c r="H5241" t="s">
        <v>114</v>
      </c>
      <c r="I5241" t="s">
        <v>6636</v>
      </c>
      <c r="J5241" t="s">
        <v>6636</v>
      </c>
      <c r="K5241" t="s">
        <v>6636</v>
      </c>
      <c r="L5241" t="s">
        <v>6636</v>
      </c>
      <c r="M5241" t="s">
        <v>11798</v>
      </c>
      <c r="N5241" t="s">
        <v>7001</v>
      </c>
      <c r="O5241" t="s">
        <v>7007</v>
      </c>
      <c r="P5241">
        <v>1068000</v>
      </c>
      <c r="Q5241" t="s">
        <v>6867</v>
      </c>
      <c r="R5241" t="s">
        <v>8501</v>
      </c>
      <c r="S5241" s="12">
        <v>1</v>
      </c>
      <c r="T5241" s="13"/>
      <c r="U5241" t="s">
        <v>6721</v>
      </c>
    </row>
    <row r="5242" spans="1:21" x14ac:dyDescent="0.25">
      <c r="A5242" t="s">
        <v>6614</v>
      </c>
      <c r="B5242" s="12"/>
      <c r="C5242" t="s">
        <v>11799</v>
      </c>
      <c r="D5242" s="11">
        <v>46209</v>
      </c>
      <c r="E5242" t="s">
        <v>11800</v>
      </c>
      <c r="F5242" t="s">
        <v>6617</v>
      </c>
      <c r="G5242" t="s">
        <v>6636</v>
      </c>
      <c r="H5242" t="s">
        <v>114</v>
      </c>
      <c r="I5242" t="s">
        <v>6636</v>
      </c>
      <c r="J5242" t="s">
        <v>6636</v>
      </c>
      <c r="K5242" t="s">
        <v>6636</v>
      </c>
      <c r="L5242" t="s">
        <v>6636</v>
      </c>
      <c r="M5242" t="s">
        <v>11801</v>
      </c>
      <c r="N5242" t="s">
        <v>7001</v>
      </c>
      <c r="O5242" t="s">
        <v>7007</v>
      </c>
      <c r="P5242">
        <v>1090000</v>
      </c>
      <c r="Q5242" t="s">
        <v>6636</v>
      </c>
      <c r="R5242" t="s">
        <v>6636</v>
      </c>
      <c r="S5242" s="12">
        <v>1</v>
      </c>
      <c r="T5242" s="13"/>
      <c r="U5242" t="s">
        <v>6636</v>
      </c>
    </row>
    <row r="5243" spans="1:21" x14ac:dyDescent="0.25">
      <c r="A5243" t="s">
        <v>6614</v>
      </c>
      <c r="B5243" s="12"/>
      <c r="C5243" t="s">
        <v>11802</v>
      </c>
      <c r="D5243" s="11">
        <v>46219</v>
      </c>
      <c r="E5243" t="s">
        <v>11803</v>
      </c>
      <c r="F5243" t="s">
        <v>6617</v>
      </c>
      <c r="G5243" t="s">
        <v>6636</v>
      </c>
      <c r="H5243" t="s">
        <v>114</v>
      </c>
      <c r="I5243" t="s">
        <v>6636</v>
      </c>
      <c r="J5243" t="s">
        <v>6636</v>
      </c>
      <c r="K5243" t="s">
        <v>6636</v>
      </c>
      <c r="L5243" t="s">
        <v>6636</v>
      </c>
      <c r="M5243" t="s">
        <v>11804</v>
      </c>
      <c r="N5243" t="s">
        <v>7001</v>
      </c>
      <c r="O5243" t="s">
        <v>7007</v>
      </c>
      <c r="P5243">
        <v>1230000</v>
      </c>
      <c r="Q5243" t="s">
        <v>6636</v>
      </c>
      <c r="R5243" t="s">
        <v>6636</v>
      </c>
      <c r="S5243" s="12">
        <v>1</v>
      </c>
      <c r="T5243" s="13"/>
      <c r="U5243" t="s">
        <v>6636</v>
      </c>
    </row>
    <row r="5244" spans="1:21" x14ac:dyDescent="0.25">
      <c r="A5244" t="s">
        <v>6637</v>
      </c>
      <c r="B5244" s="12">
        <v>42484</v>
      </c>
      <c r="C5244" t="s">
        <v>11805</v>
      </c>
      <c r="D5244" s="11">
        <v>46195.435787037</v>
      </c>
      <c r="E5244" t="s">
        <v>11806</v>
      </c>
      <c r="F5244" t="s">
        <v>6353</v>
      </c>
      <c r="G5244" t="s">
        <v>11807</v>
      </c>
      <c r="H5244" t="s">
        <v>6519</v>
      </c>
      <c r="I5244" t="s">
        <v>65</v>
      </c>
      <c r="J5244" t="s">
        <v>132</v>
      </c>
      <c r="K5244" t="s">
        <v>11808</v>
      </c>
      <c r="L5244" t="s">
        <v>11809</v>
      </c>
      <c r="M5244" t="s">
        <v>11810</v>
      </c>
      <c r="N5244" t="s">
        <v>7001</v>
      </c>
      <c r="O5244" t="s">
        <v>7007</v>
      </c>
      <c r="P5244">
        <v>1007000</v>
      </c>
      <c r="Q5244" t="s">
        <v>6636</v>
      </c>
      <c r="R5244" t="s">
        <v>6636</v>
      </c>
      <c r="S5244" s="12"/>
      <c r="T5244" s="13"/>
      <c r="U5244" t="s">
        <v>6636</v>
      </c>
    </row>
    <row r="5245" spans="1:21" x14ac:dyDescent="0.25">
      <c r="A5245" t="s">
        <v>6637</v>
      </c>
      <c r="B5245" s="12">
        <v>42484</v>
      </c>
      <c r="C5245" t="s">
        <v>11805</v>
      </c>
      <c r="D5245" s="11">
        <v>46195.435787037</v>
      </c>
      <c r="E5245" t="s">
        <v>11806</v>
      </c>
      <c r="F5245" t="s">
        <v>6353</v>
      </c>
      <c r="G5245" t="s">
        <v>11811</v>
      </c>
      <c r="H5245" t="s">
        <v>6519</v>
      </c>
      <c r="I5245" t="s">
        <v>65</v>
      </c>
      <c r="J5245" t="s">
        <v>132</v>
      </c>
      <c r="K5245" t="s">
        <v>11808</v>
      </c>
      <c r="L5245" t="s">
        <v>11809</v>
      </c>
      <c r="M5245" t="s">
        <v>11810</v>
      </c>
      <c r="N5245" t="s">
        <v>7001</v>
      </c>
      <c r="O5245" t="s">
        <v>7007</v>
      </c>
      <c r="P5245">
        <v>1007000</v>
      </c>
      <c r="Q5245" t="s">
        <v>6636</v>
      </c>
      <c r="R5245" t="s">
        <v>6636</v>
      </c>
      <c r="S5245" s="12"/>
      <c r="T5245" s="13"/>
      <c r="U5245" t="s">
        <v>6636</v>
      </c>
    </row>
    <row r="5246" spans="1:21" x14ac:dyDescent="0.25">
      <c r="A5246" t="s">
        <v>6637</v>
      </c>
      <c r="B5246" s="12">
        <v>42366</v>
      </c>
      <c r="C5246" t="s">
        <v>11812</v>
      </c>
      <c r="D5246" s="11">
        <v>46197.578194444402</v>
      </c>
      <c r="E5246" t="s">
        <v>11813</v>
      </c>
      <c r="F5246" t="s">
        <v>6353</v>
      </c>
      <c r="G5246" t="s">
        <v>11807</v>
      </c>
      <c r="H5246" t="s">
        <v>6519</v>
      </c>
      <c r="I5246" t="s">
        <v>6623</v>
      </c>
      <c r="J5246" t="s">
        <v>11415</v>
      </c>
      <c r="K5246" t="s">
        <v>11814</v>
      </c>
      <c r="L5246" t="s">
        <v>11809</v>
      </c>
      <c r="M5246" t="s">
        <v>11815</v>
      </c>
      <c r="N5246" t="s">
        <v>7001</v>
      </c>
      <c r="O5246" t="s">
        <v>7062</v>
      </c>
      <c r="P5246">
        <v>1627000</v>
      </c>
      <c r="Q5246" t="s">
        <v>6636</v>
      </c>
      <c r="R5246" t="s">
        <v>6636</v>
      </c>
      <c r="S5246" s="12"/>
      <c r="T5246" s="13"/>
      <c r="U5246" t="s">
        <v>11816</v>
      </c>
    </row>
    <row r="5247" spans="1:21" x14ac:dyDescent="0.25">
      <c r="A5247" t="s">
        <v>6637</v>
      </c>
      <c r="B5247" s="12">
        <v>42366</v>
      </c>
      <c r="C5247" t="s">
        <v>11812</v>
      </c>
      <c r="D5247" s="11">
        <v>46197.578194444402</v>
      </c>
      <c r="E5247" t="s">
        <v>11813</v>
      </c>
      <c r="F5247" t="s">
        <v>6353</v>
      </c>
      <c r="G5247" t="s">
        <v>11811</v>
      </c>
      <c r="H5247" t="s">
        <v>6519</v>
      </c>
      <c r="I5247" t="s">
        <v>6623</v>
      </c>
      <c r="J5247" t="s">
        <v>11415</v>
      </c>
      <c r="K5247" t="s">
        <v>11814</v>
      </c>
      <c r="L5247" t="s">
        <v>11809</v>
      </c>
      <c r="M5247" t="s">
        <v>11815</v>
      </c>
      <c r="N5247" t="s">
        <v>7001</v>
      </c>
      <c r="O5247" t="s">
        <v>7062</v>
      </c>
      <c r="P5247">
        <v>1627000</v>
      </c>
      <c r="Q5247" t="s">
        <v>6636</v>
      </c>
      <c r="R5247" t="s">
        <v>6636</v>
      </c>
      <c r="S5247" s="12"/>
      <c r="T5247" s="13"/>
      <c r="U5247" t="s">
        <v>11816</v>
      </c>
    </row>
    <row r="5248" spans="1:21" x14ac:dyDescent="0.25">
      <c r="A5248" t="s">
        <v>6619</v>
      </c>
      <c r="B5248" s="12">
        <v>42366</v>
      </c>
      <c r="C5248" t="s">
        <v>11812</v>
      </c>
      <c r="D5248" s="11">
        <v>46197.604768518497</v>
      </c>
      <c r="E5248" t="s">
        <v>11813</v>
      </c>
      <c r="F5248" t="s">
        <v>6353</v>
      </c>
      <c r="G5248" t="s">
        <v>11807</v>
      </c>
      <c r="H5248" t="s">
        <v>6519</v>
      </c>
      <c r="I5248" t="s">
        <v>6623</v>
      </c>
      <c r="J5248" t="s">
        <v>11415</v>
      </c>
      <c r="K5248" t="s">
        <v>11814</v>
      </c>
      <c r="L5248" t="s">
        <v>11809</v>
      </c>
      <c r="M5248" t="s">
        <v>11815</v>
      </c>
      <c r="N5248" t="s">
        <v>7001</v>
      </c>
      <c r="O5248" t="s">
        <v>7062</v>
      </c>
      <c r="P5248">
        <v>1627000</v>
      </c>
      <c r="Q5248" t="s">
        <v>6636</v>
      </c>
      <c r="R5248" t="s">
        <v>6636</v>
      </c>
      <c r="S5248" s="12"/>
      <c r="T5248" s="13"/>
      <c r="U5248" t="s">
        <v>11816</v>
      </c>
    </row>
    <row r="5249" spans="1:21" x14ac:dyDescent="0.25">
      <c r="A5249" t="s">
        <v>6619</v>
      </c>
      <c r="B5249" s="12">
        <v>42366</v>
      </c>
      <c r="C5249" t="s">
        <v>11812</v>
      </c>
      <c r="D5249" s="11">
        <v>46197.604768518497</v>
      </c>
      <c r="E5249" t="s">
        <v>11813</v>
      </c>
      <c r="F5249" t="s">
        <v>6353</v>
      </c>
      <c r="G5249" t="s">
        <v>11811</v>
      </c>
      <c r="H5249" t="s">
        <v>6519</v>
      </c>
      <c r="I5249" t="s">
        <v>6623</v>
      </c>
      <c r="J5249" t="s">
        <v>11415</v>
      </c>
      <c r="K5249" t="s">
        <v>11814</v>
      </c>
      <c r="L5249" t="s">
        <v>11809</v>
      </c>
      <c r="M5249" t="s">
        <v>11815</v>
      </c>
      <c r="N5249" t="s">
        <v>7001</v>
      </c>
      <c r="O5249" t="s">
        <v>7062</v>
      </c>
      <c r="P5249">
        <v>1627000</v>
      </c>
      <c r="Q5249" t="s">
        <v>6636</v>
      </c>
      <c r="R5249" t="s">
        <v>6636</v>
      </c>
      <c r="S5249" s="12"/>
      <c r="T5249" s="13"/>
      <c r="U5249" t="s">
        <v>11816</v>
      </c>
    </row>
    <row r="5250" spans="1:21" x14ac:dyDescent="0.25">
      <c r="A5250" t="s">
        <v>6619</v>
      </c>
      <c r="B5250" s="12">
        <v>42484</v>
      </c>
      <c r="C5250" t="s">
        <v>11805</v>
      </c>
      <c r="D5250" s="11">
        <v>46199.670601851903</v>
      </c>
      <c r="E5250" t="s">
        <v>11806</v>
      </c>
      <c r="F5250" t="s">
        <v>6353</v>
      </c>
      <c r="G5250" t="s">
        <v>11807</v>
      </c>
      <c r="H5250" t="s">
        <v>6519</v>
      </c>
      <c r="I5250" t="s">
        <v>65</v>
      </c>
      <c r="J5250" t="s">
        <v>132</v>
      </c>
      <c r="K5250" t="s">
        <v>11808</v>
      </c>
      <c r="L5250" t="s">
        <v>11809</v>
      </c>
      <c r="M5250" t="s">
        <v>11810</v>
      </c>
      <c r="N5250" t="s">
        <v>7001</v>
      </c>
      <c r="O5250" t="s">
        <v>7007</v>
      </c>
      <c r="P5250">
        <v>1007000</v>
      </c>
      <c r="Q5250" t="s">
        <v>6636</v>
      </c>
      <c r="R5250" t="s">
        <v>6636</v>
      </c>
      <c r="S5250" s="12"/>
      <c r="T5250" s="13"/>
      <c r="U5250" t="s">
        <v>6636</v>
      </c>
    </row>
    <row r="5251" spans="1:21" x14ac:dyDescent="0.25">
      <c r="A5251" t="s">
        <v>6619</v>
      </c>
      <c r="B5251" s="12">
        <v>42484</v>
      </c>
      <c r="C5251" t="s">
        <v>11805</v>
      </c>
      <c r="D5251" s="11">
        <v>46199.670601851903</v>
      </c>
      <c r="E5251" t="s">
        <v>11806</v>
      </c>
      <c r="F5251" t="s">
        <v>6353</v>
      </c>
      <c r="G5251" t="s">
        <v>11811</v>
      </c>
      <c r="H5251" t="s">
        <v>6519</v>
      </c>
      <c r="I5251" t="s">
        <v>65</v>
      </c>
      <c r="J5251" t="s">
        <v>132</v>
      </c>
      <c r="K5251" t="s">
        <v>11808</v>
      </c>
      <c r="L5251" t="s">
        <v>11809</v>
      </c>
      <c r="M5251" t="s">
        <v>11810</v>
      </c>
      <c r="N5251" t="s">
        <v>7001</v>
      </c>
      <c r="O5251" t="s">
        <v>7007</v>
      </c>
      <c r="P5251">
        <v>1007000</v>
      </c>
      <c r="Q5251" t="s">
        <v>6636</v>
      </c>
      <c r="R5251" t="s">
        <v>6636</v>
      </c>
      <c r="S5251" s="12"/>
      <c r="T5251" s="13"/>
      <c r="U5251" t="s">
        <v>6636</v>
      </c>
    </row>
    <row r="5252" spans="1:21" x14ac:dyDescent="0.25">
      <c r="A5252" t="s">
        <v>6983</v>
      </c>
      <c r="B5252" s="12"/>
      <c r="C5252" t="s">
        <v>11805</v>
      </c>
      <c r="D5252" s="11">
        <v>46203</v>
      </c>
      <c r="E5252" t="s">
        <v>11806</v>
      </c>
      <c r="F5252" t="s">
        <v>6353</v>
      </c>
      <c r="G5252" t="s">
        <v>11807</v>
      </c>
      <c r="H5252" t="s">
        <v>2268</v>
      </c>
      <c r="I5252" t="s">
        <v>65</v>
      </c>
      <c r="J5252" t="s">
        <v>132</v>
      </c>
      <c r="K5252" t="s">
        <v>6636</v>
      </c>
      <c r="L5252" t="s">
        <v>6636</v>
      </c>
      <c r="M5252" t="s">
        <v>6636</v>
      </c>
      <c r="N5252" t="s">
        <v>6636</v>
      </c>
      <c r="O5252" t="s">
        <v>6636</v>
      </c>
      <c r="P5252">
        <v>1226000</v>
      </c>
      <c r="Q5252" t="s">
        <v>6636</v>
      </c>
      <c r="R5252" t="s">
        <v>6636</v>
      </c>
      <c r="S5252" s="12"/>
      <c r="T5252" s="13"/>
      <c r="U5252" t="s">
        <v>6636</v>
      </c>
    </row>
    <row r="5253" spans="1:21" x14ac:dyDescent="0.25">
      <c r="A5253" t="s">
        <v>6983</v>
      </c>
      <c r="B5253" s="12"/>
      <c r="C5253" t="s">
        <v>11805</v>
      </c>
      <c r="D5253" s="11">
        <v>46203</v>
      </c>
      <c r="E5253" t="s">
        <v>11806</v>
      </c>
      <c r="F5253" t="s">
        <v>6353</v>
      </c>
      <c r="G5253" t="s">
        <v>11811</v>
      </c>
      <c r="H5253" t="s">
        <v>2268</v>
      </c>
      <c r="I5253" t="s">
        <v>65</v>
      </c>
      <c r="J5253" t="s">
        <v>132</v>
      </c>
      <c r="K5253" t="s">
        <v>6636</v>
      </c>
      <c r="L5253" t="s">
        <v>6636</v>
      </c>
      <c r="M5253" t="s">
        <v>6636</v>
      </c>
      <c r="N5253" t="s">
        <v>6636</v>
      </c>
      <c r="O5253" t="s">
        <v>6636</v>
      </c>
      <c r="P5253">
        <v>1226000</v>
      </c>
      <c r="Q5253" t="s">
        <v>6636</v>
      </c>
      <c r="R5253" t="s">
        <v>6636</v>
      </c>
      <c r="S5253" s="12">
        <v>1</v>
      </c>
      <c r="T5253" s="13">
        <v>10217</v>
      </c>
      <c r="U5253" t="s">
        <v>6636</v>
      </c>
    </row>
    <row r="5254" spans="1:21" x14ac:dyDescent="0.25">
      <c r="A5254" t="s">
        <v>6619</v>
      </c>
      <c r="B5254" s="12">
        <v>41109</v>
      </c>
      <c r="C5254" t="s">
        <v>11817</v>
      </c>
      <c r="D5254" s="11">
        <v>46175.623321759304</v>
      </c>
      <c r="E5254" t="s">
        <v>11818</v>
      </c>
      <c r="F5254" t="s">
        <v>6617</v>
      </c>
      <c r="G5254" t="s">
        <v>10113</v>
      </c>
      <c r="H5254" t="s">
        <v>6429</v>
      </c>
      <c r="I5254" t="s">
        <v>55</v>
      </c>
      <c r="J5254" t="s">
        <v>643</v>
      </c>
      <c r="K5254" t="s">
        <v>11819</v>
      </c>
      <c r="L5254" t="s">
        <v>11820</v>
      </c>
      <c r="M5254" t="s">
        <v>11821</v>
      </c>
      <c r="N5254" t="s">
        <v>7001</v>
      </c>
      <c r="O5254" t="s">
        <v>7002</v>
      </c>
      <c r="P5254">
        <v>1581000</v>
      </c>
      <c r="Q5254" t="s">
        <v>6636</v>
      </c>
      <c r="R5254" t="s">
        <v>6636</v>
      </c>
      <c r="S5254" s="12"/>
      <c r="T5254" s="13"/>
      <c r="U5254" t="s">
        <v>7087</v>
      </c>
    </row>
    <row r="5255" spans="1:21" x14ac:dyDescent="0.25">
      <c r="A5255" t="s">
        <v>6637</v>
      </c>
      <c r="B5255" s="12">
        <v>42354</v>
      </c>
      <c r="C5255" t="s">
        <v>11822</v>
      </c>
      <c r="D5255" s="11">
        <v>46176.547569444403</v>
      </c>
      <c r="E5255" t="s">
        <v>11823</v>
      </c>
      <c r="F5255" t="s">
        <v>6617</v>
      </c>
      <c r="G5255" t="s">
        <v>11824</v>
      </c>
      <c r="H5255" t="s">
        <v>6429</v>
      </c>
      <c r="I5255" t="s">
        <v>65</v>
      </c>
      <c r="J5255" t="s">
        <v>57</v>
      </c>
      <c r="K5255" t="s">
        <v>11825</v>
      </c>
      <c r="L5255" t="s">
        <v>11826</v>
      </c>
      <c r="M5255" t="s">
        <v>11827</v>
      </c>
      <c r="N5255" t="s">
        <v>9681</v>
      </c>
      <c r="O5255" t="s">
        <v>9682</v>
      </c>
      <c r="P5255">
        <v>4640000</v>
      </c>
      <c r="Q5255" t="s">
        <v>6636</v>
      </c>
      <c r="R5255" t="s">
        <v>6636</v>
      </c>
      <c r="S5255" s="12"/>
      <c r="T5255" s="13"/>
      <c r="U5255" t="s">
        <v>7087</v>
      </c>
    </row>
    <row r="5256" spans="1:21" x14ac:dyDescent="0.25">
      <c r="A5256" t="s">
        <v>6637</v>
      </c>
      <c r="B5256" s="12">
        <v>42354</v>
      </c>
      <c r="C5256" t="s">
        <v>11822</v>
      </c>
      <c r="D5256" s="11">
        <v>46176.547569444403</v>
      </c>
      <c r="E5256" t="s">
        <v>11823</v>
      </c>
      <c r="F5256" t="s">
        <v>6617</v>
      </c>
      <c r="G5256" t="s">
        <v>11828</v>
      </c>
      <c r="H5256" t="s">
        <v>6429</v>
      </c>
      <c r="I5256" t="s">
        <v>65</v>
      </c>
      <c r="J5256" t="s">
        <v>57</v>
      </c>
      <c r="K5256" t="s">
        <v>11825</v>
      </c>
      <c r="L5256" t="s">
        <v>11826</v>
      </c>
      <c r="M5256" t="s">
        <v>11827</v>
      </c>
      <c r="N5256" t="s">
        <v>9681</v>
      </c>
      <c r="O5256" t="s">
        <v>9682</v>
      </c>
      <c r="P5256">
        <v>4640000</v>
      </c>
      <c r="Q5256" t="s">
        <v>6636</v>
      </c>
      <c r="R5256" t="s">
        <v>6636</v>
      </c>
      <c r="S5256" s="12"/>
      <c r="T5256" s="13"/>
      <c r="U5256" t="s">
        <v>7087</v>
      </c>
    </row>
    <row r="5257" spans="1:21" x14ac:dyDescent="0.25">
      <c r="A5257" t="s">
        <v>6637</v>
      </c>
      <c r="B5257" s="12">
        <v>41253</v>
      </c>
      <c r="C5257" t="s">
        <v>11829</v>
      </c>
      <c r="D5257" s="11">
        <v>46176.663055555597</v>
      </c>
      <c r="E5257" t="s">
        <v>11830</v>
      </c>
      <c r="F5257" t="s">
        <v>6617</v>
      </c>
      <c r="G5257" t="s">
        <v>10113</v>
      </c>
      <c r="H5257" t="s">
        <v>6429</v>
      </c>
      <c r="I5257" t="s">
        <v>6636</v>
      </c>
      <c r="J5257" t="s">
        <v>6636</v>
      </c>
      <c r="K5257" t="s">
        <v>11831</v>
      </c>
      <c r="L5257" t="s">
        <v>11820</v>
      </c>
      <c r="M5257" t="s">
        <v>11832</v>
      </c>
      <c r="N5257" t="s">
        <v>7001</v>
      </c>
      <c r="O5257" t="s">
        <v>7007</v>
      </c>
      <c r="P5257">
        <v>1344000</v>
      </c>
      <c r="Q5257" t="s">
        <v>6636</v>
      </c>
      <c r="R5257" t="s">
        <v>6636</v>
      </c>
      <c r="S5257" s="12"/>
      <c r="T5257" s="13"/>
      <c r="U5257" t="s">
        <v>6636</v>
      </c>
    </row>
    <row r="5258" spans="1:21" x14ac:dyDescent="0.25">
      <c r="A5258" t="s">
        <v>6637</v>
      </c>
      <c r="B5258" s="12">
        <v>41163</v>
      </c>
      <c r="C5258" t="s">
        <v>11829</v>
      </c>
      <c r="D5258" s="11">
        <v>46176.663055555597</v>
      </c>
      <c r="E5258" t="s">
        <v>11830</v>
      </c>
      <c r="F5258" t="s">
        <v>6617</v>
      </c>
      <c r="G5258" t="s">
        <v>10113</v>
      </c>
      <c r="H5258" t="s">
        <v>6429</v>
      </c>
      <c r="I5258" t="s">
        <v>6636</v>
      </c>
      <c r="J5258" t="s">
        <v>6636</v>
      </c>
      <c r="K5258" t="s">
        <v>11833</v>
      </c>
      <c r="L5258" t="s">
        <v>11820</v>
      </c>
      <c r="M5258" t="s">
        <v>11834</v>
      </c>
      <c r="N5258" t="s">
        <v>7001</v>
      </c>
      <c r="O5258" t="s">
        <v>7007</v>
      </c>
      <c r="P5258">
        <v>1369000</v>
      </c>
      <c r="Q5258" t="s">
        <v>6636</v>
      </c>
      <c r="R5258" t="s">
        <v>6636</v>
      </c>
      <c r="S5258" s="12"/>
      <c r="T5258" s="13"/>
      <c r="U5258" t="s">
        <v>6636</v>
      </c>
    </row>
    <row r="5259" spans="1:21" x14ac:dyDescent="0.25">
      <c r="A5259" t="s">
        <v>6637</v>
      </c>
      <c r="B5259" s="12">
        <v>41244</v>
      </c>
      <c r="C5259" t="s">
        <v>11835</v>
      </c>
      <c r="D5259" s="11">
        <v>46178.369675925896</v>
      </c>
      <c r="E5259" t="s">
        <v>11836</v>
      </c>
      <c r="F5259" t="s">
        <v>6617</v>
      </c>
      <c r="G5259" t="s">
        <v>10113</v>
      </c>
      <c r="H5259" t="s">
        <v>6429</v>
      </c>
      <c r="I5259" t="s">
        <v>55</v>
      </c>
      <c r="J5259" t="s">
        <v>643</v>
      </c>
      <c r="K5259" t="s">
        <v>11837</v>
      </c>
      <c r="L5259" t="s">
        <v>11820</v>
      </c>
      <c r="M5259" t="s">
        <v>11838</v>
      </c>
      <c r="N5259" t="s">
        <v>7001</v>
      </c>
      <c r="O5259" t="s">
        <v>7007</v>
      </c>
      <c r="P5259">
        <v>987000</v>
      </c>
      <c r="Q5259" t="s">
        <v>6636</v>
      </c>
      <c r="R5259" t="s">
        <v>6636</v>
      </c>
      <c r="S5259" s="12"/>
      <c r="T5259" s="13"/>
      <c r="U5259" t="s">
        <v>8747</v>
      </c>
    </row>
    <row r="5260" spans="1:21" x14ac:dyDescent="0.25">
      <c r="A5260" t="s">
        <v>6619</v>
      </c>
      <c r="B5260" s="12">
        <v>41244</v>
      </c>
      <c r="C5260" t="s">
        <v>11835</v>
      </c>
      <c r="D5260" s="11">
        <v>46178.522928240702</v>
      </c>
      <c r="E5260" t="s">
        <v>11836</v>
      </c>
      <c r="F5260" t="s">
        <v>6617</v>
      </c>
      <c r="G5260" t="s">
        <v>10113</v>
      </c>
      <c r="H5260" t="s">
        <v>6429</v>
      </c>
      <c r="I5260" t="s">
        <v>55</v>
      </c>
      <c r="J5260" t="s">
        <v>643</v>
      </c>
      <c r="K5260" t="s">
        <v>11837</v>
      </c>
      <c r="L5260" t="s">
        <v>11820</v>
      </c>
      <c r="M5260" t="s">
        <v>11838</v>
      </c>
      <c r="N5260" t="s">
        <v>7001</v>
      </c>
      <c r="O5260" t="s">
        <v>7007</v>
      </c>
      <c r="P5260">
        <v>987000</v>
      </c>
      <c r="Q5260" t="s">
        <v>6636</v>
      </c>
      <c r="R5260" t="s">
        <v>6636</v>
      </c>
      <c r="S5260" s="12"/>
      <c r="T5260" s="13"/>
      <c r="U5260" t="s">
        <v>8747</v>
      </c>
    </row>
    <row r="5261" spans="1:21" x14ac:dyDescent="0.25">
      <c r="A5261" t="s">
        <v>6619</v>
      </c>
      <c r="B5261" s="12">
        <v>41253</v>
      </c>
      <c r="C5261" t="s">
        <v>11829</v>
      </c>
      <c r="D5261" s="11">
        <v>46178.636087963001</v>
      </c>
      <c r="E5261" t="s">
        <v>11830</v>
      </c>
      <c r="F5261" t="s">
        <v>6617</v>
      </c>
      <c r="G5261" t="s">
        <v>10113</v>
      </c>
      <c r="H5261" t="s">
        <v>6429</v>
      </c>
      <c r="I5261" t="s">
        <v>6636</v>
      </c>
      <c r="J5261" t="s">
        <v>6636</v>
      </c>
      <c r="K5261" t="s">
        <v>11831</v>
      </c>
      <c r="L5261" t="s">
        <v>11820</v>
      </c>
      <c r="M5261" t="s">
        <v>11832</v>
      </c>
      <c r="N5261" t="s">
        <v>7001</v>
      </c>
      <c r="O5261" t="s">
        <v>7007</v>
      </c>
      <c r="P5261">
        <v>1344000</v>
      </c>
      <c r="Q5261" t="s">
        <v>6636</v>
      </c>
      <c r="R5261" t="s">
        <v>6636</v>
      </c>
      <c r="S5261" s="12"/>
      <c r="T5261" s="13"/>
      <c r="U5261" t="s">
        <v>6636</v>
      </c>
    </row>
    <row r="5262" spans="1:21" x14ac:dyDescent="0.25">
      <c r="A5262" t="s">
        <v>6637</v>
      </c>
      <c r="B5262" s="12">
        <v>41674</v>
      </c>
      <c r="C5262" t="s">
        <v>11839</v>
      </c>
      <c r="D5262" s="11">
        <v>46180.8199537037</v>
      </c>
      <c r="E5262" t="s">
        <v>11840</v>
      </c>
      <c r="F5262" t="s">
        <v>6617</v>
      </c>
      <c r="G5262" t="s">
        <v>10113</v>
      </c>
      <c r="H5262" t="s">
        <v>6429</v>
      </c>
      <c r="I5262" t="s">
        <v>55</v>
      </c>
      <c r="J5262" t="s">
        <v>643</v>
      </c>
      <c r="K5262" t="s">
        <v>11841</v>
      </c>
      <c r="L5262" t="s">
        <v>11820</v>
      </c>
      <c r="M5262" t="s">
        <v>11842</v>
      </c>
      <c r="N5262" t="s">
        <v>7001</v>
      </c>
      <c r="O5262" t="s">
        <v>7062</v>
      </c>
      <c r="P5262">
        <v>1757000</v>
      </c>
      <c r="Q5262" t="s">
        <v>6893</v>
      </c>
      <c r="R5262" t="s">
        <v>7109</v>
      </c>
      <c r="S5262" s="12"/>
      <c r="T5262" s="13"/>
      <c r="U5262" t="s">
        <v>6724</v>
      </c>
    </row>
    <row r="5263" spans="1:21" x14ac:dyDescent="0.25">
      <c r="A5263" t="s">
        <v>6637</v>
      </c>
      <c r="B5263" s="12">
        <v>41400</v>
      </c>
      <c r="C5263" t="s">
        <v>11843</v>
      </c>
      <c r="D5263" s="11">
        <v>46181.738495370402</v>
      </c>
      <c r="E5263" t="s">
        <v>11844</v>
      </c>
      <c r="F5263" t="s">
        <v>6617</v>
      </c>
      <c r="G5263" t="s">
        <v>10113</v>
      </c>
      <c r="H5263" t="s">
        <v>6429</v>
      </c>
      <c r="I5263" t="s">
        <v>65</v>
      </c>
      <c r="J5263" t="s">
        <v>636</v>
      </c>
      <c r="K5263" t="s">
        <v>11845</v>
      </c>
      <c r="L5263" t="s">
        <v>11820</v>
      </c>
      <c r="M5263" t="s">
        <v>11846</v>
      </c>
      <c r="N5263" t="s">
        <v>7001</v>
      </c>
      <c r="O5263" t="s">
        <v>7002</v>
      </c>
      <c r="P5263">
        <v>1581000</v>
      </c>
      <c r="Q5263" t="s">
        <v>6636</v>
      </c>
      <c r="R5263" t="s">
        <v>6636</v>
      </c>
      <c r="S5263" s="12"/>
      <c r="T5263" s="13"/>
      <c r="U5263" t="s">
        <v>7087</v>
      </c>
    </row>
    <row r="5264" spans="1:21" x14ac:dyDescent="0.25">
      <c r="A5264" t="s">
        <v>6637</v>
      </c>
      <c r="B5264" s="12">
        <v>41401</v>
      </c>
      <c r="C5264" t="s">
        <v>11847</v>
      </c>
      <c r="D5264" s="11">
        <v>46182.307337963</v>
      </c>
      <c r="E5264" t="s">
        <v>11848</v>
      </c>
      <c r="F5264" t="s">
        <v>6617</v>
      </c>
      <c r="G5264" t="s">
        <v>10113</v>
      </c>
      <c r="H5264" t="s">
        <v>6429</v>
      </c>
      <c r="I5264" t="s">
        <v>65</v>
      </c>
      <c r="J5264" t="s">
        <v>219</v>
      </c>
      <c r="K5264" t="s">
        <v>11849</v>
      </c>
      <c r="L5264" t="s">
        <v>11820</v>
      </c>
      <c r="M5264" t="s">
        <v>11850</v>
      </c>
      <c r="N5264" t="s">
        <v>7001</v>
      </c>
      <c r="O5264" t="s">
        <v>7062</v>
      </c>
      <c r="P5264">
        <v>1797000</v>
      </c>
      <c r="Q5264" t="s">
        <v>6636</v>
      </c>
      <c r="R5264" t="s">
        <v>6636</v>
      </c>
      <c r="S5264" s="12"/>
      <c r="T5264" s="13"/>
      <c r="U5264" t="s">
        <v>6636</v>
      </c>
    </row>
    <row r="5265" spans="1:21" x14ac:dyDescent="0.25">
      <c r="A5265" t="s">
        <v>6619</v>
      </c>
      <c r="B5265" s="12">
        <v>41400</v>
      </c>
      <c r="C5265" t="s">
        <v>11843</v>
      </c>
      <c r="D5265" s="11">
        <v>46182.407962963</v>
      </c>
      <c r="E5265" t="s">
        <v>11844</v>
      </c>
      <c r="F5265" t="s">
        <v>6617</v>
      </c>
      <c r="G5265" t="s">
        <v>10113</v>
      </c>
      <c r="H5265" t="s">
        <v>6429</v>
      </c>
      <c r="I5265" t="s">
        <v>65</v>
      </c>
      <c r="J5265" t="s">
        <v>636</v>
      </c>
      <c r="K5265" t="s">
        <v>11845</v>
      </c>
      <c r="L5265" t="s">
        <v>11820</v>
      </c>
      <c r="M5265" t="s">
        <v>11846</v>
      </c>
      <c r="N5265" t="s">
        <v>7001</v>
      </c>
      <c r="O5265" t="s">
        <v>7002</v>
      </c>
      <c r="P5265">
        <v>1581000</v>
      </c>
      <c r="Q5265" t="s">
        <v>6636</v>
      </c>
      <c r="R5265" t="s">
        <v>6636</v>
      </c>
      <c r="S5265" s="12"/>
      <c r="T5265" s="13"/>
      <c r="U5265" t="s">
        <v>7087</v>
      </c>
    </row>
    <row r="5266" spans="1:21" x14ac:dyDescent="0.25">
      <c r="A5266" t="s">
        <v>6619</v>
      </c>
      <c r="B5266" s="12">
        <v>41401</v>
      </c>
      <c r="C5266" t="s">
        <v>11847</v>
      </c>
      <c r="D5266" s="11">
        <v>46182.422719907401</v>
      </c>
      <c r="E5266" t="s">
        <v>11848</v>
      </c>
      <c r="F5266" t="s">
        <v>6617</v>
      </c>
      <c r="G5266" t="s">
        <v>10113</v>
      </c>
      <c r="H5266" t="s">
        <v>6429</v>
      </c>
      <c r="I5266" t="s">
        <v>65</v>
      </c>
      <c r="J5266" t="s">
        <v>219</v>
      </c>
      <c r="K5266" t="s">
        <v>11849</v>
      </c>
      <c r="L5266" t="s">
        <v>11820</v>
      </c>
      <c r="M5266" t="s">
        <v>11850</v>
      </c>
      <c r="N5266" t="s">
        <v>7001</v>
      </c>
      <c r="O5266" t="s">
        <v>7062</v>
      </c>
      <c r="P5266">
        <v>1797000</v>
      </c>
      <c r="Q5266" t="s">
        <v>6636</v>
      </c>
      <c r="R5266" t="s">
        <v>6636</v>
      </c>
      <c r="S5266" s="12"/>
      <c r="T5266" s="13"/>
      <c r="U5266" t="s">
        <v>6636</v>
      </c>
    </row>
    <row r="5267" spans="1:21" x14ac:dyDescent="0.25">
      <c r="A5267" t="s">
        <v>6637</v>
      </c>
      <c r="B5267" s="12">
        <v>41495</v>
      </c>
      <c r="C5267" t="s">
        <v>11594</v>
      </c>
      <c r="D5267" s="11">
        <v>46182.693657407399</v>
      </c>
      <c r="E5267" t="s">
        <v>11595</v>
      </c>
      <c r="F5267" t="s">
        <v>6617</v>
      </c>
      <c r="G5267" t="s">
        <v>11851</v>
      </c>
      <c r="H5267" t="s">
        <v>6429</v>
      </c>
      <c r="I5267" t="s">
        <v>65</v>
      </c>
      <c r="J5267" t="s">
        <v>636</v>
      </c>
      <c r="K5267" t="s">
        <v>11852</v>
      </c>
      <c r="L5267" t="s">
        <v>11853</v>
      </c>
      <c r="M5267" t="s">
        <v>11854</v>
      </c>
      <c r="N5267" t="s">
        <v>7001</v>
      </c>
      <c r="O5267" t="s">
        <v>7062</v>
      </c>
      <c r="P5267">
        <v>2097000</v>
      </c>
      <c r="Q5267" t="s">
        <v>6636</v>
      </c>
      <c r="R5267" t="s">
        <v>6636</v>
      </c>
      <c r="S5267" s="12"/>
      <c r="T5267" s="13"/>
      <c r="U5267" t="s">
        <v>6724</v>
      </c>
    </row>
    <row r="5268" spans="1:21" x14ac:dyDescent="0.25">
      <c r="A5268" t="s">
        <v>6637</v>
      </c>
      <c r="B5268" s="12">
        <v>41495</v>
      </c>
      <c r="C5268" t="s">
        <v>11594</v>
      </c>
      <c r="D5268" s="11">
        <v>46182.693657407399</v>
      </c>
      <c r="E5268" t="s">
        <v>11595</v>
      </c>
      <c r="F5268" t="s">
        <v>6617</v>
      </c>
      <c r="G5268" t="s">
        <v>11855</v>
      </c>
      <c r="H5268" t="s">
        <v>6429</v>
      </c>
      <c r="I5268" t="s">
        <v>65</v>
      </c>
      <c r="J5268" t="s">
        <v>636</v>
      </c>
      <c r="K5268" t="s">
        <v>11852</v>
      </c>
      <c r="L5268" t="s">
        <v>11853</v>
      </c>
      <c r="M5268" t="s">
        <v>11854</v>
      </c>
      <c r="N5268" t="s">
        <v>7001</v>
      </c>
      <c r="O5268" t="s">
        <v>7062</v>
      </c>
      <c r="P5268">
        <v>2097000</v>
      </c>
      <c r="Q5268" t="s">
        <v>6636</v>
      </c>
      <c r="R5268" t="s">
        <v>6636</v>
      </c>
      <c r="S5268" s="12"/>
      <c r="T5268" s="13"/>
      <c r="U5268" t="s">
        <v>6724</v>
      </c>
    </row>
    <row r="5269" spans="1:21" x14ac:dyDescent="0.25">
      <c r="A5269" t="s">
        <v>6637</v>
      </c>
      <c r="B5269" s="12">
        <v>41499</v>
      </c>
      <c r="C5269" t="s">
        <v>11856</v>
      </c>
      <c r="D5269" s="11">
        <v>46183.662037037</v>
      </c>
      <c r="E5269" t="s">
        <v>11857</v>
      </c>
      <c r="F5269" t="s">
        <v>6617</v>
      </c>
      <c r="G5269" t="s">
        <v>10113</v>
      </c>
      <c r="H5269" t="s">
        <v>6429</v>
      </c>
      <c r="I5269" t="s">
        <v>55</v>
      </c>
      <c r="J5269" t="s">
        <v>6803</v>
      </c>
      <c r="K5269" t="s">
        <v>11858</v>
      </c>
      <c r="L5269" t="s">
        <v>11820</v>
      </c>
      <c r="M5269" t="s">
        <v>11859</v>
      </c>
      <c r="N5269" t="s">
        <v>7001</v>
      </c>
      <c r="O5269" t="s">
        <v>7007</v>
      </c>
      <c r="P5269">
        <v>987000</v>
      </c>
      <c r="Q5269" t="s">
        <v>6636</v>
      </c>
      <c r="R5269" t="s">
        <v>6636</v>
      </c>
      <c r="S5269" s="12"/>
      <c r="T5269" s="13"/>
      <c r="U5269" t="s">
        <v>7087</v>
      </c>
    </row>
    <row r="5270" spans="1:21" x14ac:dyDescent="0.25">
      <c r="A5270" t="s">
        <v>6637</v>
      </c>
      <c r="B5270" s="12">
        <v>41486</v>
      </c>
      <c r="C5270" t="s">
        <v>11856</v>
      </c>
      <c r="D5270" s="11">
        <v>46183.662037037</v>
      </c>
      <c r="E5270" t="s">
        <v>11857</v>
      </c>
      <c r="F5270" t="s">
        <v>6617</v>
      </c>
      <c r="G5270" t="s">
        <v>10113</v>
      </c>
      <c r="H5270" t="s">
        <v>6429</v>
      </c>
      <c r="I5270" t="s">
        <v>55</v>
      </c>
      <c r="J5270" t="s">
        <v>6803</v>
      </c>
      <c r="K5270" t="s">
        <v>11860</v>
      </c>
      <c r="L5270" t="s">
        <v>11820</v>
      </c>
      <c r="M5270" t="s">
        <v>11861</v>
      </c>
      <c r="N5270" t="s">
        <v>7001</v>
      </c>
      <c r="O5270" t="s">
        <v>7007</v>
      </c>
      <c r="P5270">
        <v>1098000</v>
      </c>
      <c r="Q5270" t="s">
        <v>6636</v>
      </c>
      <c r="R5270" t="s">
        <v>6636</v>
      </c>
      <c r="S5270" s="12"/>
      <c r="T5270" s="13"/>
      <c r="U5270" t="s">
        <v>7087</v>
      </c>
    </row>
    <row r="5271" spans="1:21" x14ac:dyDescent="0.25">
      <c r="A5271" t="s">
        <v>6619</v>
      </c>
      <c r="B5271" s="12">
        <v>41495</v>
      </c>
      <c r="C5271" t="s">
        <v>11594</v>
      </c>
      <c r="D5271" s="11">
        <v>46183.734085648102</v>
      </c>
      <c r="E5271" t="s">
        <v>11595</v>
      </c>
      <c r="F5271" t="s">
        <v>6617</v>
      </c>
      <c r="G5271" t="s">
        <v>11851</v>
      </c>
      <c r="H5271" t="s">
        <v>6429</v>
      </c>
      <c r="I5271" t="s">
        <v>65</v>
      </c>
      <c r="J5271" t="s">
        <v>636</v>
      </c>
      <c r="K5271" t="s">
        <v>11852</v>
      </c>
      <c r="L5271" t="s">
        <v>11853</v>
      </c>
      <c r="M5271" t="s">
        <v>11854</v>
      </c>
      <c r="N5271" t="s">
        <v>7001</v>
      </c>
      <c r="O5271" t="s">
        <v>7062</v>
      </c>
      <c r="P5271">
        <v>2097000</v>
      </c>
      <c r="Q5271" t="s">
        <v>6636</v>
      </c>
      <c r="R5271" t="s">
        <v>6636</v>
      </c>
      <c r="S5271" s="12"/>
      <c r="T5271" s="13"/>
      <c r="U5271" t="s">
        <v>6724</v>
      </c>
    </row>
    <row r="5272" spans="1:21" x14ac:dyDescent="0.25">
      <c r="A5272" t="s">
        <v>6619</v>
      </c>
      <c r="B5272" s="12">
        <v>41495</v>
      </c>
      <c r="C5272" t="s">
        <v>11594</v>
      </c>
      <c r="D5272" s="11">
        <v>46183.734085648102</v>
      </c>
      <c r="E5272" t="s">
        <v>11595</v>
      </c>
      <c r="F5272" t="s">
        <v>6617</v>
      </c>
      <c r="G5272" t="s">
        <v>11855</v>
      </c>
      <c r="H5272" t="s">
        <v>6429</v>
      </c>
      <c r="I5272" t="s">
        <v>65</v>
      </c>
      <c r="J5272" t="s">
        <v>636</v>
      </c>
      <c r="K5272" t="s">
        <v>11852</v>
      </c>
      <c r="L5272" t="s">
        <v>11853</v>
      </c>
      <c r="M5272" t="s">
        <v>11854</v>
      </c>
      <c r="N5272" t="s">
        <v>7001</v>
      </c>
      <c r="O5272" t="s">
        <v>7062</v>
      </c>
      <c r="P5272">
        <v>2097000</v>
      </c>
      <c r="Q5272" t="s">
        <v>6636</v>
      </c>
      <c r="R5272" t="s">
        <v>6636</v>
      </c>
      <c r="S5272" s="12"/>
      <c r="T5272" s="13"/>
      <c r="U5272" t="s">
        <v>6724</v>
      </c>
    </row>
    <row r="5273" spans="1:21" x14ac:dyDescent="0.25">
      <c r="A5273" t="s">
        <v>6619</v>
      </c>
      <c r="B5273" s="12">
        <v>41499</v>
      </c>
      <c r="C5273" t="s">
        <v>11856</v>
      </c>
      <c r="D5273" s="11">
        <v>46183.771412037</v>
      </c>
      <c r="E5273" t="s">
        <v>11857</v>
      </c>
      <c r="F5273" t="s">
        <v>6617</v>
      </c>
      <c r="G5273" t="s">
        <v>10113</v>
      </c>
      <c r="H5273" t="s">
        <v>6429</v>
      </c>
      <c r="I5273" t="s">
        <v>55</v>
      </c>
      <c r="J5273" t="s">
        <v>6803</v>
      </c>
      <c r="K5273" t="s">
        <v>11858</v>
      </c>
      <c r="L5273" t="s">
        <v>11820</v>
      </c>
      <c r="M5273" t="s">
        <v>11859</v>
      </c>
      <c r="N5273" t="s">
        <v>7001</v>
      </c>
      <c r="O5273" t="s">
        <v>7007</v>
      </c>
      <c r="P5273">
        <v>987000</v>
      </c>
      <c r="Q5273" t="s">
        <v>6636</v>
      </c>
      <c r="R5273" t="s">
        <v>6636</v>
      </c>
      <c r="S5273" s="12"/>
      <c r="T5273" s="13"/>
      <c r="U5273" t="s">
        <v>7087</v>
      </c>
    </row>
    <row r="5274" spans="1:21" x14ac:dyDescent="0.25">
      <c r="A5274" t="s">
        <v>6619</v>
      </c>
      <c r="B5274" s="12">
        <v>41674</v>
      </c>
      <c r="C5274" t="s">
        <v>11839</v>
      </c>
      <c r="D5274" s="11">
        <v>46186.590057870402</v>
      </c>
      <c r="E5274" t="s">
        <v>11840</v>
      </c>
      <c r="F5274" t="s">
        <v>6617</v>
      </c>
      <c r="G5274" t="s">
        <v>10113</v>
      </c>
      <c r="H5274" t="s">
        <v>6429</v>
      </c>
      <c r="I5274" t="s">
        <v>55</v>
      </c>
      <c r="J5274" t="s">
        <v>643</v>
      </c>
      <c r="K5274" t="s">
        <v>11841</v>
      </c>
      <c r="L5274" t="s">
        <v>11820</v>
      </c>
      <c r="M5274" t="s">
        <v>11842</v>
      </c>
      <c r="N5274" t="s">
        <v>7001</v>
      </c>
      <c r="O5274" t="s">
        <v>7062</v>
      </c>
      <c r="P5274">
        <v>1757000</v>
      </c>
      <c r="Q5274" t="s">
        <v>6893</v>
      </c>
      <c r="R5274" t="s">
        <v>7109</v>
      </c>
      <c r="S5274" s="12"/>
      <c r="T5274" s="13"/>
      <c r="U5274" t="s">
        <v>6724</v>
      </c>
    </row>
    <row r="5275" spans="1:21" x14ac:dyDescent="0.25">
      <c r="A5275" t="s">
        <v>6637</v>
      </c>
      <c r="B5275" s="12">
        <v>42073</v>
      </c>
      <c r="C5275" t="s">
        <v>11862</v>
      </c>
      <c r="D5275" s="11">
        <v>46189.723263888904</v>
      </c>
      <c r="E5275" t="s">
        <v>11863</v>
      </c>
      <c r="F5275" t="s">
        <v>6617</v>
      </c>
      <c r="G5275" t="s">
        <v>11824</v>
      </c>
      <c r="H5275" t="s">
        <v>6429</v>
      </c>
      <c r="I5275" t="s">
        <v>55</v>
      </c>
      <c r="J5275" t="s">
        <v>176</v>
      </c>
      <c r="K5275" t="s">
        <v>11864</v>
      </c>
      <c r="L5275" t="s">
        <v>11826</v>
      </c>
      <c r="M5275" t="s">
        <v>11865</v>
      </c>
      <c r="N5275" t="s">
        <v>7469</v>
      </c>
      <c r="O5275" t="s">
        <v>7933</v>
      </c>
      <c r="P5275">
        <v>3885000</v>
      </c>
      <c r="Q5275" t="s">
        <v>6636</v>
      </c>
      <c r="R5275" t="s">
        <v>6636</v>
      </c>
      <c r="S5275" s="12"/>
      <c r="T5275" s="13"/>
      <c r="U5275" t="s">
        <v>6636</v>
      </c>
    </row>
    <row r="5276" spans="1:21" x14ac:dyDescent="0.25">
      <c r="A5276" t="s">
        <v>6637</v>
      </c>
      <c r="B5276" s="12">
        <v>42073</v>
      </c>
      <c r="C5276" t="s">
        <v>11862</v>
      </c>
      <c r="D5276" s="11">
        <v>46189.723263888904</v>
      </c>
      <c r="E5276" t="s">
        <v>11863</v>
      </c>
      <c r="F5276" t="s">
        <v>6617</v>
      </c>
      <c r="G5276" t="s">
        <v>11828</v>
      </c>
      <c r="H5276" t="s">
        <v>6429</v>
      </c>
      <c r="I5276" t="s">
        <v>55</v>
      </c>
      <c r="J5276" t="s">
        <v>176</v>
      </c>
      <c r="K5276" t="s">
        <v>11864</v>
      </c>
      <c r="L5276" t="s">
        <v>11826</v>
      </c>
      <c r="M5276" t="s">
        <v>11865</v>
      </c>
      <c r="N5276" t="s">
        <v>7469</v>
      </c>
      <c r="O5276" t="s">
        <v>7933</v>
      </c>
      <c r="P5276">
        <v>3885000</v>
      </c>
      <c r="Q5276" t="s">
        <v>6636</v>
      </c>
      <c r="R5276" t="s">
        <v>6636</v>
      </c>
      <c r="S5276" s="12"/>
      <c r="T5276" s="13"/>
      <c r="U5276" t="s">
        <v>6636</v>
      </c>
    </row>
    <row r="5277" spans="1:21" x14ac:dyDescent="0.25">
      <c r="A5277" t="s">
        <v>6637</v>
      </c>
      <c r="B5277" s="12">
        <v>42013</v>
      </c>
      <c r="C5277" t="s">
        <v>11866</v>
      </c>
      <c r="D5277" s="11">
        <v>46191.738831018498</v>
      </c>
      <c r="E5277" t="s">
        <v>11867</v>
      </c>
      <c r="F5277" t="s">
        <v>6617</v>
      </c>
      <c r="G5277" t="s">
        <v>11824</v>
      </c>
      <c r="H5277" t="s">
        <v>6429</v>
      </c>
      <c r="I5277" t="s">
        <v>65</v>
      </c>
      <c r="J5277" t="s">
        <v>132</v>
      </c>
      <c r="K5277" t="s">
        <v>11864</v>
      </c>
      <c r="L5277" t="s">
        <v>11826</v>
      </c>
      <c r="M5277" t="s">
        <v>11865</v>
      </c>
      <c r="N5277" t="s">
        <v>7469</v>
      </c>
      <c r="O5277" t="s">
        <v>7933</v>
      </c>
      <c r="P5277">
        <v>3885000</v>
      </c>
      <c r="Q5277" t="s">
        <v>6636</v>
      </c>
      <c r="R5277" t="s">
        <v>6636</v>
      </c>
      <c r="S5277" s="12"/>
      <c r="T5277" s="13"/>
      <c r="U5277" t="s">
        <v>6636</v>
      </c>
    </row>
    <row r="5278" spans="1:21" x14ac:dyDescent="0.25">
      <c r="A5278" t="s">
        <v>6637</v>
      </c>
      <c r="B5278" s="12">
        <v>42013</v>
      </c>
      <c r="C5278" t="s">
        <v>11866</v>
      </c>
      <c r="D5278" s="11">
        <v>46191.738831018498</v>
      </c>
      <c r="E5278" t="s">
        <v>11867</v>
      </c>
      <c r="F5278" t="s">
        <v>6617</v>
      </c>
      <c r="G5278" t="s">
        <v>11828</v>
      </c>
      <c r="H5278" t="s">
        <v>6429</v>
      </c>
      <c r="I5278" t="s">
        <v>65</v>
      </c>
      <c r="J5278" t="s">
        <v>132</v>
      </c>
      <c r="K5278" t="s">
        <v>11864</v>
      </c>
      <c r="L5278" t="s">
        <v>11826</v>
      </c>
      <c r="M5278" t="s">
        <v>11865</v>
      </c>
      <c r="N5278" t="s">
        <v>7469</v>
      </c>
      <c r="O5278" t="s">
        <v>7933</v>
      </c>
      <c r="P5278">
        <v>3885000</v>
      </c>
      <c r="Q5278" t="s">
        <v>6636</v>
      </c>
      <c r="R5278" t="s">
        <v>6636</v>
      </c>
      <c r="S5278" s="12"/>
      <c r="T5278" s="13"/>
      <c r="U5278" t="s">
        <v>6636</v>
      </c>
    </row>
    <row r="5279" spans="1:21" x14ac:dyDescent="0.25">
      <c r="A5279" t="s">
        <v>6619</v>
      </c>
      <c r="B5279" s="12">
        <v>42013</v>
      </c>
      <c r="C5279" t="s">
        <v>11866</v>
      </c>
      <c r="D5279" s="11">
        <v>46191.761145833298</v>
      </c>
      <c r="E5279" t="s">
        <v>11867</v>
      </c>
      <c r="F5279" t="s">
        <v>6617</v>
      </c>
      <c r="G5279" t="s">
        <v>11824</v>
      </c>
      <c r="H5279" t="s">
        <v>6429</v>
      </c>
      <c r="I5279" t="s">
        <v>65</v>
      </c>
      <c r="J5279" t="s">
        <v>132</v>
      </c>
      <c r="K5279" t="s">
        <v>11864</v>
      </c>
      <c r="L5279" t="s">
        <v>11826</v>
      </c>
      <c r="M5279" t="s">
        <v>11865</v>
      </c>
      <c r="N5279" t="s">
        <v>7469</v>
      </c>
      <c r="O5279" t="s">
        <v>7933</v>
      </c>
      <c r="P5279">
        <v>3885000</v>
      </c>
      <c r="Q5279" t="s">
        <v>6636</v>
      </c>
      <c r="R5279" t="s">
        <v>6636</v>
      </c>
      <c r="S5279" s="12"/>
      <c r="T5279" s="13"/>
      <c r="U5279" t="s">
        <v>6636</v>
      </c>
    </row>
    <row r="5280" spans="1:21" x14ac:dyDescent="0.25">
      <c r="A5280" t="s">
        <v>6619</v>
      </c>
      <c r="B5280" s="12">
        <v>42013</v>
      </c>
      <c r="C5280" t="s">
        <v>11866</v>
      </c>
      <c r="D5280" s="11">
        <v>46191.761145833298</v>
      </c>
      <c r="E5280" t="s">
        <v>11867</v>
      </c>
      <c r="F5280" t="s">
        <v>6617</v>
      </c>
      <c r="G5280" t="s">
        <v>11828</v>
      </c>
      <c r="H5280" t="s">
        <v>6429</v>
      </c>
      <c r="I5280" t="s">
        <v>65</v>
      </c>
      <c r="J5280" t="s">
        <v>132</v>
      </c>
      <c r="K5280" t="s">
        <v>11864</v>
      </c>
      <c r="L5280" t="s">
        <v>11826</v>
      </c>
      <c r="M5280" t="s">
        <v>11865</v>
      </c>
      <c r="N5280" t="s">
        <v>7469</v>
      </c>
      <c r="O5280" t="s">
        <v>7933</v>
      </c>
      <c r="P5280">
        <v>3885000</v>
      </c>
      <c r="Q5280" t="s">
        <v>6636</v>
      </c>
      <c r="R5280" t="s">
        <v>6636</v>
      </c>
      <c r="S5280" s="12"/>
      <c r="T5280" s="13"/>
      <c r="U5280" t="s">
        <v>6636</v>
      </c>
    </row>
    <row r="5281" spans="1:21" x14ac:dyDescent="0.25">
      <c r="A5281" t="s">
        <v>6619</v>
      </c>
      <c r="B5281" s="12">
        <v>42073</v>
      </c>
      <c r="C5281" t="s">
        <v>11862</v>
      </c>
      <c r="D5281" s="11">
        <v>46192.649664351899</v>
      </c>
      <c r="E5281" t="s">
        <v>11863</v>
      </c>
      <c r="F5281" t="s">
        <v>6617</v>
      </c>
      <c r="G5281" t="s">
        <v>11824</v>
      </c>
      <c r="H5281" t="s">
        <v>6429</v>
      </c>
      <c r="I5281" t="s">
        <v>55</v>
      </c>
      <c r="J5281" t="s">
        <v>176</v>
      </c>
      <c r="K5281" t="s">
        <v>11864</v>
      </c>
      <c r="L5281" t="s">
        <v>11826</v>
      </c>
      <c r="M5281" t="s">
        <v>11865</v>
      </c>
      <c r="N5281" t="s">
        <v>7469</v>
      </c>
      <c r="O5281" t="s">
        <v>7933</v>
      </c>
      <c r="P5281">
        <v>3885000</v>
      </c>
      <c r="Q5281" t="s">
        <v>6636</v>
      </c>
      <c r="R5281" t="s">
        <v>6636</v>
      </c>
      <c r="S5281" s="12"/>
      <c r="T5281" s="13"/>
      <c r="U5281" t="s">
        <v>6636</v>
      </c>
    </row>
    <row r="5282" spans="1:21" x14ac:dyDescent="0.25">
      <c r="A5282" t="s">
        <v>6619</v>
      </c>
      <c r="B5282" s="12">
        <v>42073</v>
      </c>
      <c r="C5282" t="s">
        <v>11862</v>
      </c>
      <c r="D5282" s="11">
        <v>46192.649664351899</v>
      </c>
      <c r="E5282" t="s">
        <v>11863</v>
      </c>
      <c r="F5282" t="s">
        <v>6617</v>
      </c>
      <c r="G5282" t="s">
        <v>11828</v>
      </c>
      <c r="H5282" t="s">
        <v>6429</v>
      </c>
      <c r="I5282" t="s">
        <v>55</v>
      </c>
      <c r="J5282" t="s">
        <v>176</v>
      </c>
      <c r="K5282" t="s">
        <v>11864</v>
      </c>
      <c r="L5282" t="s">
        <v>11826</v>
      </c>
      <c r="M5282" t="s">
        <v>11865</v>
      </c>
      <c r="N5282" t="s">
        <v>7469</v>
      </c>
      <c r="O5282" t="s">
        <v>7933</v>
      </c>
      <c r="P5282">
        <v>3885000</v>
      </c>
      <c r="Q5282" t="s">
        <v>6636</v>
      </c>
      <c r="R5282" t="s">
        <v>6636</v>
      </c>
      <c r="S5282" s="12"/>
      <c r="T5282" s="13"/>
      <c r="U5282" t="s">
        <v>6636</v>
      </c>
    </row>
    <row r="5283" spans="1:21" x14ac:dyDescent="0.25">
      <c r="A5283" t="s">
        <v>6637</v>
      </c>
      <c r="B5283" s="12">
        <v>42076</v>
      </c>
      <c r="C5283" t="s">
        <v>11868</v>
      </c>
      <c r="D5283" s="11">
        <v>46192.658402777801</v>
      </c>
      <c r="E5283" t="s">
        <v>11869</v>
      </c>
      <c r="F5283" t="s">
        <v>6617</v>
      </c>
      <c r="G5283" t="s">
        <v>11824</v>
      </c>
      <c r="H5283" t="s">
        <v>6429</v>
      </c>
      <c r="I5283" t="s">
        <v>65</v>
      </c>
      <c r="J5283" t="s">
        <v>636</v>
      </c>
      <c r="K5283" t="s">
        <v>11870</v>
      </c>
      <c r="L5283" t="s">
        <v>11826</v>
      </c>
      <c r="M5283" t="s">
        <v>11871</v>
      </c>
      <c r="N5283" t="s">
        <v>7469</v>
      </c>
      <c r="O5283" t="s">
        <v>7470</v>
      </c>
      <c r="P5283">
        <v>2735000</v>
      </c>
      <c r="Q5283" t="s">
        <v>6636</v>
      </c>
      <c r="R5283" t="s">
        <v>6636</v>
      </c>
      <c r="S5283" s="12"/>
      <c r="T5283" s="13"/>
      <c r="U5283" t="s">
        <v>7087</v>
      </c>
    </row>
    <row r="5284" spans="1:21" x14ac:dyDescent="0.25">
      <c r="A5284" t="s">
        <v>6637</v>
      </c>
      <c r="B5284" s="12">
        <v>42076</v>
      </c>
      <c r="C5284" t="s">
        <v>11868</v>
      </c>
      <c r="D5284" s="11">
        <v>46192.658402777801</v>
      </c>
      <c r="E5284" t="s">
        <v>11869</v>
      </c>
      <c r="F5284" t="s">
        <v>6617</v>
      </c>
      <c r="G5284" t="s">
        <v>11828</v>
      </c>
      <c r="H5284" t="s">
        <v>6429</v>
      </c>
      <c r="I5284" t="s">
        <v>65</v>
      </c>
      <c r="J5284" t="s">
        <v>636</v>
      </c>
      <c r="K5284" t="s">
        <v>11870</v>
      </c>
      <c r="L5284" t="s">
        <v>11826</v>
      </c>
      <c r="M5284" t="s">
        <v>11871</v>
      </c>
      <c r="N5284" t="s">
        <v>7469</v>
      </c>
      <c r="O5284" t="s">
        <v>7470</v>
      </c>
      <c r="P5284">
        <v>2735000</v>
      </c>
      <c r="Q5284" t="s">
        <v>6636</v>
      </c>
      <c r="R5284" t="s">
        <v>6636</v>
      </c>
      <c r="S5284" s="12"/>
      <c r="T5284" s="13"/>
      <c r="U5284" t="s">
        <v>7087</v>
      </c>
    </row>
    <row r="5285" spans="1:21" x14ac:dyDescent="0.25">
      <c r="A5285" t="s">
        <v>6619</v>
      </c>
      <c r="B5285" s="12">
        <v>42076</v>
      </c>
      <c r="C5285" t="s">
        <v>11868</v>
      </c>
      <c r="D5285" s="11">
        <v>46192.695104166698</v>
      </c>
      <c r="E5285" t="s">
        <v>11869</v>
      </c>
      <c r="F5285" t="s">
        <v>6617</v>
      </c>
      <c r="G5285" t="s">
        <v>11824</v>
      </c>
      <c r="H5285" t="s">
        <v>6429</v>
      </c>
      <c r="I5285" t="s">
        <v>65</v>
      </c>
      <c r="J5285" t="s">
        <v>636</v>
      </c>
      <c r="K5285" t="s">
        <v>11870</v>
      </c>
      <c r="L5285" t="s">
        <v>11826</v>
      </c>
      <c r="M5285" t="s">
        <v>11871</v>
      </c>
      <c r="N5285" t="s">
        <v>7469</v>
      </c>
      <c r="O5285" t="s">
        <v>7470</v>
      </c>
      <c r="P5285">
        <v>2735000</v>
      </c>
      <c r="Q5285" t="s">
        <v>6636</v>
      </c>
      <c r="R5285" t="s">
        <v>6636</v>
      </c>
      <c r="S5285" s="12"/>
      <c r="T5285" s="13"/>
      <c r="U5285" t="s">
        <v>7087</v>
      </c>
    </row>
    <row r="5286" spans="1:21" x14ac:dyDescent="0.25">
      <c r="A5286" t="s">
        <v>6619</v>
      </c>
      <c r="B5286" s="12">
        <v>42076</v>
      </c>
      <c r="C5286" t="s">
        <v>11868</v>
      </c>
      <c r="D5286" s="11">
        <v>46192.695104166698</v>
      </c>
      <c r="E5286" t="s">
        <v>11869</v>
      </c>
      <c r="F5286" t="s">
        <v>6617</v>
      </c>
      <c r="G5286" t="s">
        <v>11828</v>
      </c>
      <c r="H5286" t="s">
        <v>6429</v>
      </c>
      <c r="I5286" t="s">
        <v>65</v>
      </c>
      <c r="J5286" t="s">
        <v>636</v>
      </c>
      <c r="K5286" t="s">
        <v>11870</v>
      </c>
      <c r="L5286" t="s">
        <v>11826</v>
      </c>
      <c r="M5286" t="s">
        <v>11871</v>
      </c>
      <c r="N5286" t="s">
        <v>7469</v>
      </c>
      <c r="O5286" t="s">
        <v>7470</v>
      </c>
      <c r="P5286">
        <v>2735000</v>
      </c>
      <c r="Q5286" t="s">
        <v>6636</v>
      </c>
      <c r="R5286" t="s">
        <v>6636</v>
      </c>
      <c r="S5286" s="12"/>
      <c r="T5286" s="13"/>
      <c r="U5286" t="s">
        <v>7087</v>
      </c>
    </row>
    <row r="5287" spans="1:21" x14ac:dyDescent="0.25">
      <c r="A5287" t="s">
        <v>6619</v>
      </c>
      <c r="B5287" s="12">
        <v>42159</v>
      </c>
      <c r="C5287" t="s">
        <v>11872</v>
      </c>
      <c r="D5287" s="11">
        <v>46193.769826388903</v>
      </c>
      <c r="E5287" t="s">
        <v>11873</v>
      </c>
      <c r="F5287" t="s">
        <v>6617</v>
      </c>
      <c r="G5287" t="s">
        <v>11824</v>
      </c>
      <c r="H5287" t="s">
        <v>6429</v>
      </c>
      <c r="I5287" t="s">
        <v>55</v>
      </c>
      <c r="J5287" t="s">
        <v>643</v>
      </c>
      <c r="K5287" t="s">
        <v>11874</v>
      </c>
      <c r="L5287" t="s">
        <v>11826</v>
      </c>
      <c r="M5287" t="s">
        <v>7586</v>
      </c>
      <c r="N5287" t="s">
        <v>7469</v>
      </c>
      <c r="O5287" t="s">
        <v>7470</v>
      </c>
      <c r="P5287">
        <v>2735000</v>
      </c>
      <c r="Q5287" t="s">
        <v>6636</v>
      </c>
      <c r="R5287" t="s">
        <v>6636</v>
      </c>
      <c r="S5287" s="12"/>
      <c r="T5287" s="13"/>
      <c r="U5287" t="s">
        <v>10371</v>
      </c>
    </row>
    <row r="5288" spans="1:21" x14ac:dyDescent="0.25">
      <c r="A5288" t="s">
        <v>6619</v>
      </c>
      <c r="B5288" s="12">
        <v>42159</v>
      </c>
      <c r="C5288" t="s">
        <v>11872</v>
      </c>
      <c r="D5288" s="11">
        <v>46193.769826388903</v>
      </c>
      <c r="E5288" t="s">
        <v>11873</v>
      </c>
      <c r="F5288" t="s">
        <v>6617</v>
      </c>
      <c r="G5288" t="s">
        <v>11828</v>
      </c>
      <c r="H5288" t="s">
        <v>6429</v>
      </c>
      <c r="I5288" t="s">
        <v>55</v>
      </c>
      <c r="J5288" t="s">
        <v>643</v>
      </c>
      <c r="K5288" t="s">
        <v>11874</v>
      </c>
      <c r="L5288" t="s">
        <v>11826</v>
      </c>
      <c r="M5288" t="s">
        <v>7586</v>
      </c>
      <c r="N5288" t="s">
        <v>7469</v>
      </c>
      <c r="O5288" t="s">
        <v>7470</v>
      </c>
      <c r="P5288">
        <v>2735000</v>
      </c>
      <c r="Q5288" t="s">
        <v>6636</v>
      </c>
      <c r="R5288" t="s">
        <v>6636</v>
      </c>
      <c r="S5288" s="12"/>
      <c r="T5288" s="13"/>
      <c r="U5288" t="s">
        <v>10371</v>
      </c>
    </row>
    <row r="5289" spans="1:21" x14ac:dyDescent="0.25">
      <c r="A5289" t="s">
        <v>6637</v>
      </c>
      <c r="B5289" s="12">
        <v>42172</v>
      </c>
      <c r="C5289" t="s">
        <v>11875</v>
      </c>
      <c r="D5289" s="11">
        <v>46194.368171296301</v>
      </c>
      <c r="E5289" t="s">
        <v>11876</v>
      </c>
      <c r="F5289" t="s">
        <v>6617</v>
      </c>
      <c r="G5289" t="s">
        <v>10113</v>
      </c>
      <c r="H5289" t="s">
        <v>6429</v>
      </c>
      <c r="I5289" t="s">
        <v>55</v>
      </c>
      <c r="J5289" t="s">
        <v>732</v>
      </c>
      <c r="K5289" t="s">
        <v>11877</v>
      </c>
      <c r="L5289" t="s">
        <v>11820</v>
      </c>
      <c r="M5289" t="s">
        <v>11878</v>
      </c>
      <c r="N5289" t="s">
        <v>7001</v>
      </c>
      <c r="O5289" t="s">
        <v>7007</v>
      </c>
      <c r="P5289">
        <v>1208000</v>
      </c>
      <c r="Q5289" t="s">
        <v>6778</v>
      </c>
      <c r="R5289" t="s">
        <v>6779</v>
      </c>
      <c r="S5289" s="12"/>
      <c r="T5289" s="13"/>
      <c r="U5289" t="s">
        <v>7087</v>
      </c>
    </row>
    <row r="5290" spans="1:21" x14ac:dyDescent="0.25">
      <c r="A5290" t="s">
        <v>6619</v>
      </c>
      <c r="B5290" s="12">
        <v>42172</v>
      </c>
      <c r="C5290" t="s">
        <v>11875</v>
      </c>
      <c r="D5290" s="11">
        <v>46194.477581018502</v>
      </c>
      <c r="E5290" t="s">
        <v>11876</v>
      </c>
      <c r="F5290" t="s">
        <v>6617</v>
      </c>
      <c r="G5290" t="s">
        <v>10113</v>
      </c>
      <c r="H5290" t="s">
        <v>6429</v>
      </c>
      <c r="I5290" t="s">
        <v>55</v>
      </c>
      <c r="J5290" t="s">
        <v>732</v>
      </c>
      <c r="K5290" t="s">
        <v>11877</v>
      </c>
      <c r="L5290" t="s">
        <v>11820</v>
      </c>
      <c r="M5290" t="s">
        <v>11878</v>
      </c>
      <c r="N5290" t="s">
        <v>7001</v>
      </c>
      <c r="O5290" t="s">
        <v>7007</v>
      </c>
      <c r="P5290">
        <v>1208000</v>
      </c>
      <c r="Q5290" t="s">
        <v>6778</v>
      </c>
      <c r="R5290" t="s">
        <v>6779</v>
      </c>
      <c r="S5290" s="12"/>
      <c r="T5290" s="13"/>
      <c r="U5290" t="s">
        <v>7087</v>
      </c>
    </row>
    <row r="5291" spans="1:21" x14ac:dyDescent="0.25">
      <c r="A5291" t="s">
        <v>6637</v>
      </c>
      <c r="B5291" s="12">
        <v>42192</v>
      </c>
      <c r="C5291" t="s">
        <v>11879</v>
      </c>
      <c r="D5291" s="11">
        <v>46194.602662037003</v>
      </c>
      <c r="E5291" t="s">
        <v>11880</v>
      </c>
      <c r="F5291" t="s">
        <v>6617</v>
      </c>
      <c r="G5291" t="s">
        <v>10113</v>
      </c>
      <c r="H5291" t="s">
        <v>6429</v>
      </c>
      <c r="I5291" t="s">
        <v>55</v>
      </c>
      <c r="J5291" t="s">
        <v>164</v>
      </c>
      <c r="K5291" t="s">
        <v>11881</v>
      </c>
      <c r="L5291" t="s">
        <v>11820</v>
      </c>
      <c r="M5291" t="s">
        <v>11882</v>
      </c>
      <c r="N5291" t="s">
        <v>7001</v>
      </c>
      <c r="O5291" t="s">
        <v>7062</v>
      </c>
      <c r="P5291">
        <v>1277000</v>
      </c>
      <c r="Q5291" t="s">
        <v>6636</v>
      </c>
      <c r="R5291" t="s">
        <v>6636</v>
      </c>
      <c r="S5291" s="12"/>
      <c r="T5291" s="13"/>
      <c r="U5291" t="s">
        <v>7087</v>
      </c>
    </row>
    <row r="5292" spans="1:21" x14ac:dyDescent="0.25">
      <c r="A5292" t="s">
        <v>6619</v>
      </c>
      <c r="B5292" s="12">
        <v>42192</v>
      </c>
      <c r="C5292" t="s">
        <v>11879</v>
      </c>
      <c r="D5292" s="11">
        <v>46194.623773148101</v>
      </c>
      <c r="E5292" t="s">
        <v>11880</v>
      </c>
      <c r="F5292" t="s">
        <v>6617</v>
      </c>
      <c r="G5292" t="s">
        <v>10113</v>
      </c>
      <c r="H5292" t="s">
        <v>6429</v>
      </c>
      <c r="I5292" t="s">
        <v>55</v>
      </c>
      <c r="J5292" t="s">
        <v>164</v>
      </c>
      <c r="K5292" t="s">
        <v>11881</v>
      </c>
      <c r="L5292" t="s">
        <v>11820</v>
      </c>
      <c r="M5292" t="s">
        <v>11882</v>
      </c>
      <c r="N5292" t="s">
        <v>7001</v>
      </c>
      <c r="O5292" t="s">
        <v>7062</v>
      </c>
      <c r="P5292">
        <v>1277000</v>
      </c>
      <c r="Q5292" t="s">
        <v>6636</v>
      </c>
      <c r="R5292" t="s">
        <v>6636</v>
      </c>
      <c r="S5292" s="12"/>
      <c r="T5292" s="13"/>
      <c r="U5292" t="s">
        <v>7087</v>
      </c>
    </row>
    <row r="5293" spans="1:21" x14ac:dyDescent="0.25">
      <c r="A5293" t="s">
        <v>6637</v>
      </c>
      <c r="B5293" s="12">
        <v>42223</v>
      </c>
      <c r="C5293" t="s">
        <v>11883</v>
      </c>
      <c r="D5293" s="11">
        <v>46195.324074074102</v>
      </c>
      <c r="E5293" t="s">
        <v>11884</v>
      </c>
      <c r="F5293" t="s">
        <v>6617</v>
      </c>
      <c r="G5293" t="s">
        <v>11824</v>
      </c>
      <c r="H5293" t="s">
        <v>6429</v>
      </c>
      <c r="I5293" t="s">
        <v>65</v>
      </c>
      <c r="J5293" t="s">
        <v>57</v>
      </c>
      <c r="K5293" t="s">
        <v>11874</v>
      </c>
      <c r="L5293" t="s">
        <v>11826</v>
      </c>
      <c r="M5293" t="s">
        <v>7586</v>
      </c>
      <c r="N5293" t="s">
        <v>7469</v>
      </c>
      <c r="O5293" t="s">
        <v>7470</v>
      </c>
      <c r="P5293">
        <v>2735000</v>
      </c>
      <c r="Q5293" t="s">
        <v>6636</v>
      </c>
      <c r="R5293" t="s">
        <v>6636</v>
      </c>
      <c r="S5293" s="12"/>
      <c r="T5293" s="13"/>
      <c r="U5293" t="s">
        <v>7087</v>
      </c>
    </row>
    <row r="5294" spans="1:21" x14ac:dyDescent="0.25">
      <c r="A5294" t="s">
        <v>6637</v>
      </c>
      <c r="B5294" s="12">
        <v>42223</v>
      </c>
      <c r="C5294" t="s">
        <v>11883</v>
      </c>
      <c r="D5294" s="11">
        <v>46195.324074074102</v>
      </c>
      <c r="E5294" t="s">
        <v>11884</v>
      </c>
      <c r="F5294" t="s">
        <v>6617</v>
      </c>
      <c r="G5294" t="s">
        <v>11828</v>
      </c>
      <c r="H5294" t="s">
        <v>6429</v>
      </c>
      <c r="I5294" t="s">
        <v>65</v>
      </c>
      <c r="J5294" t="s">
        <v>57</v>
      </c>
      <c r="K5294" t="s">
        <v>11874</v>
      </c>
      <c r="L5294" t="s">
        <v>11826</v>
      </c>
      <c r="M5294" t="s">
        <v>7586</v>
      </c>
      <c r="N5294" t="s">
        <v>7469</v>
      </c>
      <c r="O5294" t="s">
        <v>7470</v>
      </c>
      <c r="P5294">
        <v>2735000</v>
      </c>
      <c r="Q5294" t="s">
        <v>6636</v>
      </c>
      <c r="R5294" t="s">
        <v>6636</v>
      </c>
      <c r="S5294" s="12"/>
      <c r="T5294" s="13"/>
      <c r="U5294" t="s">
        <v>7087</v>
      </c>
    </row>
    <row r="5295" spans="1:21" x14ac:dyDescent="0.25">
      <c r="A5295" t="s">
        <v>6619</v>
      </c>
      <c r="B5295" s="12">
        <v>42223</v>
      </c>
      <c r="C5295" t="s">
        <v>11883</v>
      </c>
      <c r="D5295" s="11">
        <v>46195.4552430556</v>
      </c>
      <c r="E5295" t="s">
        <v>11884</v>
      </c>
      <c r="F5295" t="s">
        <v>6617</v>
      </c>
      <c r="G5295" t="s">
        <v>11824</v>
      </c>
      <c r="H5295" t="s">
        <v>6429</v>
      </c>
      <c r="I5295" t="s">
        <v>65</v>
      </c>
      <c r="J5295" t="s">
        <v>57</v>
      </c>
      <c r="K5295" t="s">
        <v>11874</v>
      </c>
      <c r="L5295" t="s">
        <v>11826</v>
      </c>
      <c r="M5295" t="s">
        <v>7586</v>
      </c>
      <c r="N5295" t="s">
        <v>7469</v>
      </c>
      <c r="O5295" t="s">
        <v>7470</v>
      </c>
      <c r="P5295">
        <v>2735000</v>
      </c>
      <c r="Q5295" t="s">
        <v>6636</v>
      </c>
      <c r="R5295" t="s">
        <v>6636</v>
      </c>
      <c r="S5295" s="12"/>
      <c r="T5295" s="13"/>
      <c r="U5295" t="s">
        <v>7087</v>
      </c>
    </row>
    <row r="5296" spans="1:21" x14ac:dyDescent="0.25">
      <c r="A5296" t="s">
        <v>6619</v>
      </c>
      <c r="B5296" s="12">
        <v>42223</v>
      </c>
      <c r="C5296" t="s">
        <v>11883</v>
      </c>
      <c r="D5296" s="11">
        <v>46195.4552430556</v>
      </c>
      <c r="E5296" t="s">
        <v>11884</v>
      </c>
      <c r="F5296" t="s">
        <v>6617</v>
      </c>
      <c r="G5296" t="s">
        <v>11828</v>
      </c>
      <c r="H5296" t="s">
        <v>6429</v>
      </c>
      <c r="I5296" t="s">
        <v>65</v>
      </c>
      <c r="J5296" t="s">
        <v>57</v>
      </c>
      <c r="K5296" t="s">
        <v>11874</v>
      </c>
      <c r="L5296" t="s">
        <v>11826</v>
      </c>
      <c r="M5296" t="s">
        <v>7586</v>
      </c>
      <c r="N5296" t="s">
        <v>7469</v>
      </c>
      <c r="O5296" t="s">
        <v>7470</v>
      </c>
      <c r="P5296">
        <v>2735000</v>
      </c>
      <c r="Q5296" t="s">
        <v>6636</v>
      </c>
      <c r="R5296" t="s">
        <v>6636</v>
      </c>
      <c r="S5296" s="12"/>
      <c r="T5296" s="13"/>
      <c r="U5296" t="s">
        <v>7087</v>
      </c>
    </row>
    <row r="5297" spans="1:21" x14ac:dyDescent="0.25">
      <c r="A5297" t="s">
        <v>6637</v>
      </c>
      <c r="B5297" s="12">
        <v>42256</v>
      </c>
      <c r="C5297" t="s">
        <v>11885</v>
      </c>
      <c r="D5297" s="11">
        <v>46195.698148148098</v>
      </c>
      <c r="E5297" t="s">
        <v>11886</v>
      </c>
      <c r="F5297" t="s">
        <v>6617</v>
      </c>
      <c r="G5297" t="s">
        <v>10113</v>
      </c>
      <c r="H5297" t="s">
        <v>6429</v>
      </c>
      <c r="I5297" t="s">
        <v>65</v>
      </c>
      <c r="J5297" t="s">
        <v>2226</v>
      </c>
      <c r="K5297" t="s">
        <v>11887</v>
      </c>
      <c r="L5297" t="s">
        <v>11820</v>
      </c>
      <c r="M5297" t="s">
        <v>11888</v>
      </c>
      <c r="N5297" t="s">
        <v>7001</v>
      </c>
      <c r="O5297" t="s">
        <v>7081</v>
      </c>
      <c r="P5297">
        <v>1929000</v>
      </c>
      <c r="Q5297" t="s">
        <v>6636</v>
      </c>
      <c r="R5297" t="s">
        <v>6636</v>
      </c>
      <c r="S5297" s="12"/>
      <c r="T5297" s="13"/>
      <c r="U5297" t="s">
        <v>7087</v>
      </c>
    </row>
    <row r="5298" spans="1:21" x14ac:dyDescent="0.25">
      <c r="A5298" t="s">
        <v>6619</v>
      </c>
      <c r="B5298" s="12">
        <v>42256</v>
      </c>
      <c r="C5298" t="s">
        <v>11885</v>
      </c>
      <c r="D5298" s="11">
        <v>46195.707418981503</v>
      </c>
      <c r="E5298" t="s">
        <v>11886</v>
      </c>
      <c r="F5298" t="s">
        <v>6617</v>
      </c>
      <c r="G5298" t="s">
        <v>10113</v>
      </c>
      <c r="H5298" t="s">
        <v>6429</v>
      </c>
      <c r="I5298" t="s">
        <v>65</v>
      </c>
      <c r="J5298" t="s">
        <v>2226</v>
      </c>
      <c r="K5298" t="s">
        <v>11887</v>
      </c>
      <c r="L5298" t="s">
        <v>11820</v>
      </c>
      <c r="M5298" t="s">
        <v>11888</v>
      </c>
      <c r="N5298" t="s">
        <v>7001</v>
      </c>
      <c r="O5298" t="s">
        <v>7081</v>
      </c>
      <c r="P5298">
        <v>1929000</v>
      </c>
      <c r="Q5298" t="s">
        <v>6636</v>
      </c>
      <c r="R5298" t="s">
        <v>6636</v>
      </c>
      <c r="S5298" s="12"/>
      <c r="T5298" s="13"/>
      <c r="U5298" t="s">
        <v>7087</v>
      </c>
    </row>
    <row r="5299" spans="1:21" x14ac:dyDescent="0.25">
      <c r="A5299" t="s">
        <v>6637</v>
      </c>
      <c r="B5299" s="12">
        <v>42260</v>
      </c>
      <c r="C5299" t="s">
        <v>11889</v>
      </c>
      <c r="D5299" s="11">
        <v>46195.732060185197</v>
      </c>
      <c r="E5299" t="s">
        <v>11890</v>
      </c>
      <c r="F5299" t="s">
        <v>6617</v>
      </c>
      <c r="G5299" t="s">
        <v>10113</v>
      </c>
      <c r="H5299" t="s">
        <v>6429</v>
      </c>
      <c r="I5299" t="s">
        <v>65</v>
      </c>
      <c r="J5299" t="s">
        <v>132</v>
      </c>
      <c r="K5299" t="s">
        <v>11891</v>
      </c>
      <c r="L5299" t="s">
        <v>11820</v>
      </c>
      <c r="M5299" t="s">
        <v>11892</v>
      </c>
      <c r="N5299" t="s">
        <v>7001</v>
      </c>
      <c r="O5299" t="s">
        <v>7007</v>
      </c>
      <c r="P5299">
        <v>850000</v>
      </c>
      <c r="Q5299" t="s">
        <v>6636</v>
      </c>
      <c r="R5299" t="s">
        <v>6636</v>
      </c>
      <c r="S5299" s="12"/>
      <c r="T5299" s="13"/>
      <c r="U5299" t="s">
        <v>7087</v>
      </c>
    </row>
    <row r="5300" spans="1:21" x14ac:dyDescent="0.25">
      <c r="A5300" t="s">
        <v>6619</v>
      </c>
      <c r="B5300" s="12">
        <v>42260</v>
      </c>
      <c r="C5300" t="s">
        <v>11889</v>
      </c>
      <c r="D5300" s="11">
        <v>46195.739421296297</v>
      </c>
      <c r="E5300" t="s">
        <v>11890</v>
      </c>
      <c r="F5300" t="s">
        <v>6617</v>
      </c>
      <c r="G5300" t="s">
        <v>10113</v>
      </c>
      <c r="H5300" t="s">
        <v>6429</v>
      </c>
      <c r="I5300" t="s">
        <v>65</v>
      </c>
      <c r="J5300" t="s">
        <v>132</v>
      </c>
      <c r="K5300" t="s">
        <v>11891</v>
      </c>
      <c r="L5300" t="s">
        <v>11820</v>
      </c>
      <c r="M5300" t="s">
        <v>11892</v>
      </c>
      <c r="N5300" t="s">
        <v>7001</v>
      </c>
      <c r="O5300" t="s">
        <v>7007</v>
      </c>
      <c r="P5300">
        <v>850000</v>
      </c>
      <c r="Q5300" t="s">
        <v>6636</v>
      </c>
      <c r="R5300" t="s">
        <v>6636</v>
      </c>
      <c r="S5300" s="12"/>
      <c r="T5300" s="13"/>
      <c r="U5300" t="s">
        <v>7087</v>
      </c>
    </row>
    <row r="5301" spans="1:21" x14ac:dyDescent="0.25">
      <c r="A5301" t="s">
        <v>6637</v>
      </c>
      <c r="B5301" s="12">
        <v>42324</v>
      </c>
      <c r="C5301" t="s">
        <v>11893</v>
      </c>
      <c r="D5301" s="11">
        <v>46195.926967592597</v>
      </c>
      <c r="E5301" t="s">
        <v>11894</v>
      </c>
      <c r="F5301" t="s">
        <v>6617</v>
      </c>
      <c r="G5301" t="s">
        <v>11824</v>
      </c>
      <c r="H5301" t="s">
        <v>6429</v>
      </c>
      <c r="I5301" t="s">
        <v>6636</v>
      </c>
      <c r="J5301" t="s">
        <v>6636</v>
      </c>
      <c r="K5301" t="s">
        <v>11895</v>
      </c>
      <c r="L5301" t="s">
        <v>11896</v>
      </c>
      <c r="M5301" t="s">
        <v>11897</v>
      </c>
      <c r="N5301" t="s">
        <v>8601</v>
      </c>
      <c r="O5301" t="s">
        <v>8602</v>
      </c>
      <c r="P5301">
        <v>2399000</v>
      </c>
      <c r="Q5301" t="s">
        <v>6636</v>
      </c>
      <c r="R5301" t="s">
        <v>6636</v>
      </c>
      <c r="S5301" s="12"/>
      <c r="T5301" s="13"/>
      <c r="U5301" t="s">
        <v>6636</v>
      </c>
    </row>
    <row r="5302" spans="1:21" x14ac:dyDescent="0.25">
      <c r="A5302" t="s">
        <v>6637</v>
      </c>
      <c r="B5302" s="12">
        <v>42324</v>
      </c>
      <c r="C5302" t="s">
        <v>11893</v>
      </c>
      <c r="D5302" s="11">
        <v>46195.926967592597</v>
      </c>
      <c r="E5302" t="s">
        <v>11894</v>
      </c>
      <c r="F5302" t="s">
        <v>6617</v>
      </c>
      <c r="G5302" t="s">
        <v>11828</v>
      </c>
      <c r="H5302" t="s">
        <v>6429</v>
      </c>
      <c r="I5302" t="s">
        <v>6636</v>
      </c>
      <c r="J5302" t="s">
        <v>6636</v>
      </c>
      <c r="K5302" t="s">
        <v>11895</v>
      </c>
      <c r="L5302" t="s">
        <v>11896</v>
      </c>
      <c r="M5302" t="s">
        <v>11897</v>
      </c>
      <c r="N5302" t="s">
        <v>8601</v>
      </c>
      <c r="O5302" t="s">
        <v>8602</v>
      </c>
      <c r="P5302">
        <v>2399000</v>
      </c>
      <c r="Q5302" t="s">
        <v>6636</v>
      </c>
      <c r="R5302" t="s">
        <v>6636</v>
      </c>
      <c r="S5302" s="12"/>
      <c r="T5302" s="13"/>
      <c r="U5302" t="s">
        <v>6636</v>
      </c>
    </row>
    <row r="5303" spans="1:21" x14ac:dyDescent="0.25">
      <c r="A5303" t="s">
        <v>6619</v>
      </c>
      <c r="B5303" s="12">
        <v>42324</v>
      </c>
      <c r="C5303" t="s">
        <v>11893</v>
      </c>
      <c r="D5303" s="11">
        <v>46196.6593055556</v>
      </c>
      <c r="E5303" t="s">
        <v>11894</v>
      </c>
      <c r="F5303" t="s">
        <v>6617</v>
      </c>
      <c r="G5303" t="s">
        <v>11824</v>
      </c>
      <c r="H5303" t="s">
        <v>6429</v>
      </c>
      <c r="I5303" t="s">
        <v>6636</v>
      </c>
      <c r="J5303" t="s">
        <v>6636</v>
      </c>
      <c r="K5303" t="s">
        <v>11895</v>
      </c>
      <c r="L5303" t="s">
        <v>11896</v>
      </c>
      <c r="M5303" t="s">
        <v>11897</v>
      </c>
      <c r="N5303" t="s">
        <v>8601</v>
      </c>
      <c r="O5303" t="s">
        <v>8602</v>
      </c>
      <c r="P5303">
        <v>2399000</v>
      </c>
      <c r="Q5303" t="s">
        <v>6636</v>
      </c>
      <c r="R5303" t="s">
        <v>6636</v>
      </c>
      <c r="S5303" s="12"/>
      <c r="T5303" s="13"/>
      <c r="U5303" t="s">
        <v>6636</v>
      </c>
    </row>
    <row r="5304" spans="1:21" x14ac:dyDescent="0.25">
      <c r="A5304" t="s">
        <v>6619</v>
      </c>
      <c r="B5304" s="12">
        <v>42324</v>
      </c>
      <c r="C5304" t="s">
        <v>11893</v>
      </c>
      <c r="D5304" s="11">
        <v>46196.6593055556</v>
      </c>
      <c r="E5304" t="s">
        <v>11894</v>
      </c>
      <c r="F5304" t="s">
        <v>6617</v>
      </c>
      <c r="G5304" t="s">
        <v>11828</v>
      </c>
      <c r="H5304" t="s">
        <v>6429</v>
      </c>
      <c r="I5304" t="s">
        <v>6636</v>
      </c>
      <c r="J5304" t="s">
        <v>6636</v>
      </c>
      <c r="K5304" t="s">
        <v>11895</v>
      </c>
      <c r="L5304" t="s">
        <v>11896</v>
      </c>
      <c r="M5304" t="s">
        <v>11897</v>
      </c>
      <c r="N5304" t="s">
        <v>8601</v>
      </c>
      <c r="O5304" t="s">
        <v>8602</v>
      </c>
      <c r="P5304">
        <v>2399000</v>
      </c>
      <c r="Q5304" t="s">
        <v>6636</v>
      </c>
      <c r="R5304" t="s">
        <v>6636</v>
      </c>
      <c r="S5304" s="12"/>
      <c r="T5304" s="13"/>
      <c r="U5304" t="s">
        <v>6636</v>
      </c>
    </row>
    <row r="5305" spans="1:21" x14ac:dyDescent="0.25">
      <c r="A5305" t="s">
        <v>6637</v>
      </c>
      <c r="B5305" s="12">
        <v>42338</v>
      </c>
      <c r="C5305" t="s">
        <v>11898</v>
      </c>
      <c r="D5305" s="11">
        <v>46196.803587962997</v>
      </c>
      <c r="E5305" t="s">
        <v>11899</v>
      </c>
      <c r="F5305" t="s">
        <v>6617</v>
      </c>
      <c r="G5305" t="s">
        <v>11824</v>
      </c>
      <c r="H5305" t="s">
        <v>6429</v>
      </c>
      <c r="I5305" t="s">
        <v>65</v>
      </c>
      <c r="J5305" t="s">
        <v>57</v>
      </c>
      <c r="K5305" t="s">
        <v>11900</v>
      </c>
      <c r="L5305" t="s">
        <v>11826</v>
      </c>
      <c r="M5305" t="s">
        <v>11901</v>
      </c>
      <c r="N5305" t="s">
        <v>7469</v>
      </c>
      <c r="O5305" t="s">
        <v>9605</v>
      </c>
      <c r="P5305">
        <v>2429000</v>
      </c>
      <c r="Q5305" t="s">
        <v>6636</v>
      </c>
      <c r="R5305" t="s">
        <v>6636</v>
      </c>
      <c r="S5305" s="12"/>
      <c r="T5305" s="13"/>
      <c r="U5305" t="s">
        <v>10498</v>
      </c>
    </row>
    <row r="5306" spans="1:21" x14ac:dyDescent="0.25">
      <c r="A5306" t="s">
        <v>6637</v>
      </c>
      <c r="B5306" s="12">
        <v>42338</v>
      </c>
      <c r="C5306" t="s">
        <v>11898</v>
      </c>
      <c r="D5306" s="11">
        <v>46196.803587962997</v>
      </c>
      <c r="E5306" t="s">
        <v>11899</v>
      </c>
      <c r="F5306" t="s">
        <v>6617</v>
      </c>
      <c r="G5306" t="s">
        <v>11828</v>
      </c>
      <c r="H5306" t="s">
        <v>6429</v>
      </c>
      <c r="I5306" t="s">
        <v>65</v>
      </c>
      <c r="J5306" t="s">
        <v>57</v>
      </c>
      <c r="K5306" t="s">
        <v>11900</v>
      </c>
      <c r="L5306" t="s">
        <v>11826</v>
      </c>
      <c r="M5306" t="s">
        <v>11901</v>
      </c>
      <c r="N5306" t="s">
        <v>7469</v>
      </c>
      <c r="O5306" t="s">
        <v>9605</v>
      </c>
      <c r="P5306">
        <v>2429000</v>
      </c>
      <c r="Q5306" t="s">
        <v>6636</v>
      </c>
      <c r="R5306" t="s">
        <v>6636</v>
      </c>
      <c r="S5306" s="12"/>
      <c r="T5306" s="13"/>
      <c r="U5306" t="s">
        <v>10498</v>
      </c>
    </row>
    <row r="5307" spans="1:21" x14ac:dyDescent="0.25">
      <c r="A5307" t="s">
        <v>6619</v>
      </c>
      <c r="B5307" s="12">
        <v>42338</v>
      </c>
      <c r="C5307" t="s">
        <v>11898</v>
      </c>
      <c r="D5307" s="11">
        <v>46196.808634259301</v>
      </c>
      <c r="E5307" t="s">
        <v>11899</v>
      </c>
      <c r="F5307" t="s">
        <v>6617</v>
      </c>
      <c r="G5307" t="s">
        <v>11824</v>
      </c>
      <c r="H5307" t="s">
        <v>6429</v>
      </c>
      <c r="I5307" t="s">
        <v>65</v>
      </c>
      <c r="J5307" t="s">
        <v>57</v>
      </c>
      <c r="K5307" t="s">
        <v>11900</v>
      </c>
      <c r="L5307" t="s">
        <v>11826</v>
      </c>
      <c r="M5307" t="s">
        <v>11901</v>
      </c>
      <c r="N5307" t="s">
        <v>7469</v>
      </c>
      <c r="O5307" t="s">
        <v>9605</v>
      </c>
      <c r="P5307">
        <v>2429000</v>
      </c>
      <c r="Q5307" t="s">
        <v>6636</v>
      </c>
      <c r="R5307" t="s">
        <v>6636</v>
      </c>
      <c r="S5307" s="12"/>
      <c r="T5307" s="13"/>
      <c r="U5307" t="s">
        <v>10498</v>
      </c>
    </row>
    <row r="5308" spans="1:21" x14ac:dyDescent="0.25">
      <c r="A5308" t="s">
        <v>6619</v>
      </c>
      <c r="B5308" s="12">
        <v>42338</v>
      </c>
      <c r="C5308" t="s">
        <v>11898</v>
      </c>
      <c r="D5308" s="11">
        <v>46196.808634259301</v>
      </c>
      <c r="E5308" t="s">
        <v>11899</v>
      </c>
      <c r="F5308" t="s">
        <v>6617</v>
      </c>
      <c r="G5308" t="s">
        <v>11828</v>
      </c>
      <c r="H5308" t="s">
        <v>6429</v>
      </c>
      <c r="I5308" t="s">
        <v>65</v>
      </c>
      <c r="J5308" t="s">
        <v>57</v>
      </c>
      <c r="K5308" t="s">
        <v>11900</v>
      </c>
      <c r="L5308" t="s">
        <v>11826</v>
      </c>
      <c r="M5308" t="s">
        <v>11901</v>
      </c>
      <c r="N5308" t="s">
        <v>7469</v>
      </c>
      <c r="O5308" t="s">
        <v>9605</v>
      </c>
      <c r="P5308">
        <v>2429000</v>
      </c>
      <c r="Q5308" t="s">
        <v>6636</v>
      </c>
      <c r="R5308" t="s">
        <v>6636</v>
      </c>
      <c r="S5308" s="12"/>
      <c r="T5308" s="13"/>
      <c r="U5308" t="s">
        <v>10498</v>
      </c>
    </row>
    <row r="5309" spans="1:21" x14ac:dyDescent="0.25">
      <c r="A5309" t="s">
        <v>6619</v>
      </c>
      <c r="B5309" s="12">
        <v>42354</v>
      </c>
      <c r="C5309" t="s">
        <v>11822</v>
      </c>
      <c r="D5309" s="11">
        <v>46197.494108796302</v>
      </c>
      <c r="E5309" t="s">
        <v>11823</v>
      </c>
      <c r="F5309" t="s">
        <v>6617</v>
      </c>
      <c r="G5309" t="s">
        <v>11824</v>
      </c>
      <c r="H5309" t="s">
        <v>6429</v>
      </c>
      <c r="I5309" t="s">
        <v>65</v>
      </c>
      <c r="J5309" t="s">
        <v>57</v>
      </c>
      <c r="K5309" t="s">
        <v>11825</v>
      </c>
      <c r="L5309" t="s">
        <v>11826</v>
      </c>
      <c r="M5309" t="s">
        <v>11827</v>
      </c>
      <c r="N5309" t="s">
        <v>9681</v>
      </c>
      <c r="O5309" t="s">
        <v>9682</v>
      </c>
      <c r="P5309">
        <v>4640000</v>
      </c>
      <c r="Q5309" t="s">
        <v>6636</v>
      </c>
      <c r="R5309" t="s">
        <v>6636</v>
      </c>
      <c r="S5309" s="12"/>
      <c r="T5309" s="13"/>
      <c r="U5309" t="s">
        <v>7087</v>
      </c>
    </row>
    <row r="5310" spans="1:21" x14ac:dyDescent="0.25">
      <c r="A5310" t="s">
        <v>6619</v>
      </c>
      <c r="B5310" s="12">
        <v>42354</v>
      </c>
      <c r="C5310" t="s">
        <v>11822</v>
      </c>
      <c r="D5310" s="11">
        <v>46197.494108796302</v>
      </c>
      <c r="E5310" t="s">
        <v>11823</v>
      </c>
      <c r="F5310" t="s">
        <v>6617</v>
      </c>
      <c r="G5310" t="s">
        <v>11828</v>
      </c>
      <c r="H5310" t="s">
        <v>6429</v>
      </c>
      <c r="I5310" t="s">
        <v>65</v>
      </c>
      <c r="J5310" t="s">
        <v>57</v>
      </c>
      <c r="K5310" t="s">
        <v>11825</v>
      </c>
      <c r="L5310" t="s">
        <v>11826</v>
      </c>
      <c r="M5310" t="s">
        <v>11827</v>
      </c>
      <c r="N5310" t="s">
        <v>9681</v>
      </c>
      <c r="O5310" t="s">
        <v>9682</v>
      </c>
      <c r="P5310">
        <v>4640000</v>
      </c>
      <c r="Q5310" t="s">
        <v>6636</v>
      </c>
      <c r="R5310" t="s">
        <v>6636</v>
      </c>
      <c r="S5310" s="12"/>
      <c r="T5310" s="13"/>
      <c r="U5310" t="s">
        <v>7087</v>
      </c>
    </row>
    <row r="5311" spans="1:21" x14ac:dyDescent="0.25">
      <c r="A5311" t="s">
        <v>6637</v>
      </c>
      <c r="B5311" s="12">
        <v>42385</v>
      </c>
      <c r="C5311" t="s">
        <v>11902</v>
      </c>
      <c r="D5311" s="11">
        <v>46197.703240740702</v>
      </c>
      <c r="E5311" t="s">
        <v>11903</v>
      </c>
      <c r="F5311" t="s">
        <v>6617</v>
      </c>
      <c r="G5311" t="s">
        <v>10113</v>
      </c>
      <c r="H5311" t="s">
        <v>6429</v>
      </c>
      <c r="I5311" t="s">
        <v>55</v>
      </c>
      <c r="J5311" t="s">
        <v>372</v>
      </c>
      <c r="K5311" t="s">
        <v>11904</v>
      </c>
      <c r="L5311" t="s">
        <v>11820</v>
      </c>
      <c r="M5311" t="s">
        <v>11905</v>
      </c>
      <c r="N5311" t="s">
        <v>7001</v>
      </c>
      <c r="O5311" t="s">
        <v>7007</v>
      </c>
      <c r="P5311">
        <v>1007000</v>
      </c>
      <c r="Q5311" t="s">
        <v>6636</v>
      </c>
      <c r="R5311" t="s">
        <v>6636</v>
      </c>
      <c r="S5311" s="12"/>
      <c r="T5311" s="13"/>
      <c r="U5311" t="s">
        <v>7087</v>
      </c>
    </row>
    <row r="5312" spans="1:21" x14ac:dyDescent="0.25">
      <c r="A5312" t="s">
        <v>6619</v>
      </c>
      <c r="B5312" s="12">
        <v>42385</v>
      </c>
      <c r="C5312" t="s">
        <v>11902</v>
      </c>
      <c r="D5312" s="11">
        <v>46197.717835648102</v>
      </c>
      <c r="E5312" t="s">
        <v>11903</v>
      </c>
      <c r="F5312" t="s">
        <v>6617</v>
      </c>
      <c r="G5312" t="s">
        <v>10113</v>
      </c>
      <c r="H5312" t="s">
        <v>6429</v>
      </c>
      <c r="I5312" t="s">
        <v>55</v>
      </c>
      <c r="J5312" t="s">
        <v>372</v>
      </c>
      <c r="K5312" t="s">
        <v>11904</v>
      </c>
      <c r="L5312" t="s">
        <v>11820</v>
      </c>
      <c r="M5312" t="s">
        <v>11905</v>
      </c>
      <c r="N5312" t="s">
        <v>7001</v>
      </c>
      <c r="O5312" t="s">
        <v>7007</v>
      </c>
      <c r="P5312">
        <v>1007000</v>
      </c>
      <c r="Q5312" t="s">
        <v>6636</v>
      </c>
      <c r="R5312" t="s">
        <v>6636</v>
      </c>
      <c r="S5312" s="12"/>
      <c r="T5312" s="13"/>
      <c r="U5312" t="s">
        <v>7087</v>
      </c>
    </row>
    <row r="5313" spans="1:21" x14ac:dyDescent="0.25">
      <c r="A5313" t="s">
        <v>6637</v>
      </c>
      <c r="B5313" s="12">
        <v>42668</v>
      </c>
      <c r="C5313" t="s">
        <v>11906</v>
      </c>
      <c r="D5313" s="11">
        <v>46199.212731481501</v>
      </c>
      <c r="E5313" t="s">
        <v>11907</v>
      </c>
      <c r="F5313" t="s">
        <v>6617</v>
      </c>
      <c r="G5313" t="s">
        <v>10113</v>
      </c>
      <c r="H5313" t="s">
        <v>6429</v>
      </c>
      <c r="I5313" t="s">
        <v>65</v>
      </c>
      <c r="J5313" t="s">
        <v>573</v>
      </c>
      <c r="K5313" t="s">
        <v>11908</v>
      </c>
      <c r="L5313" t="s">
        <v>11820</v>
      </c>
      <c r="M5313" t="s">
        <v>11909</v>
      </c>
      <c r="N5313" t="s">
        <v>7001</v>
      </c>
      <c r="O5313" t="s">
        <v>7062</v>
      </c>
      <c r="P5313">
        <v>1927000</v>
      </c>
      <c r="Q5313" t="s">
        <v>6636</v>
      </c>
      <c r="R5313" t="s">
        <v>6636</v>
      </c>
      <c r="S5313" s="12"/>
      <c r="T5313" s="13"/>
      <c r="U5313" t="s">
        <v>6629</v>
      </c>
    </row>
    <row r="5314" spans="1:21" x14ac:dyDescent="0.25">
      <c r="A5314" t="s">
        <v>6637</v>
      </c>
      <c r="B5314" s="12">
        <v>42774</v>
      </c>
      <c r="C5314" t="s">
        <v>11910</v>
      </c>
      <c r="D5314" s="11">
        <v>46199.303935185198</v>
      </c>
      <c r="E5314" t="s">
        <v>11911</v>
      </c>
      <c r="F5314" t="s">
        <v>6617</v>
      </c>
      <c r="G5314" t="s">
        <v>10113</v>
      </c>
      <c r="H5314" t="s">
        <v>6429</v>
      </c>
      <c r="I5314" t="s">
        <v>65</v>
      </c>
      <c r="J5314" t="s">
        <v>67</v>
      </c>
      <c r="K5314" t="s">
        <v>11912</v>
      </c>
      <c r="L5314" t="s">
        <v>11820</v>
      </c>
      <c r="M5314" t="s">
        <v>11913</v>
      </c>
      <c r="N5314" t="s">
        <v>7001</v>
      </c>
      <c r="O5314" t="s">
        <v>7002</v>
      </c>
      <c r="P5314">
        <v>2023000</v>
      </c>
      <c r="Q5314" t="s">
        <v>6893</v>
      </c>
      <c r="R5314" t="s">
        <v>6779</v>
      </c>
      <c r="S5314" s="12"/>
      <c r="T5314" s="13"/>
      <c r="U5314" t="s">
        <v>7087</v>
      </c>
    </row>
    <row r="5315" spans="1:21" x14ac:dyDescent="0.25">
      <c r="A5315" t="s">
        <v>6619</v>
      </c>
      <c r="B5315" s="12">
        <v>42473</v>
      </c>
      <c r="C5315" t="s">
        <v>11914</v>
      </c>
      <c r="D5315" s="11">
        <v>46199.612673611096</v>
      </c>
      <c r="E5315" t="s">
        <v>11915</v>
      </c>
      <c r="F5315" t="s">
        <v>6617</v>
      </c>
      <c r="G5315" t="s">
        <v>10113</v>
      </c>
      <c r="H5315" t="s">
        <v>6429</v>
      </c>
      <c r="I5315" t="s">
        <v>65</v>
      </c>
      <c r="J5315" t="s">
        <v>67</v>
      </c>
      <c r="K5315" t="s">
        <v>11916</v>
      </c>
      <c r="L5315" t="s">
        <v>11820</v>
      </c>
      <c r="M5315" t="s">
        <v>11917</v>
      </c>
      <c r="N5315" t="s">
        <v>7001</v>
      </c>
      <c r="O5315" t="s">
        <v>7002</v>
      </c>
      <c r="P5315">
        <v>2251000</v>
      </c>
      <c r="Q5315" t="s">
        <v>6636</v>
      </c>
      <c r="R5315" t="s">
        <v>6636</v>
      </c>
      <c r="S5315" s="12"/>
      <c r="T5315" s="13"/>
      <c r="U5315" t="s">
        <v>7087</v>
      </c>
    </row>
    <row r="5316" spans="1:21" x14ac:dyDescent="0.25">
      <c r="A5316" t="s">
        <v>6637</v>
      </c>
      <c r="B5316" s="12">
        <v>42605</v>
      </c>
      <c r="C5316" t="s">
        <v>11918</v>
      </c>
      <c r="D5316" s="11">
        <v>46199.6184027778</v>
      </c>
      <c r="E5316" t="s">
        <v>11919</v>
      </c>
      <c r="F5316" t="s">
        <v>6617</v>
      </c>
      <c r="G5316" t="s">
        <v>11824</v>
      </c>
      <c r="H5316" t="s">
        <v>6429</v>
      </c>
      <c r="I5316" t="s">
        <v>65</v>
      </c>
      <c r="J5316" t="s">
        <v>132</v>
      </c>
      <c r="K5316" t="s">
        <v>11870</v>
      </c>
      <c r="L5316" t="s">
        <v>11826</v>
      </c>
      <c r="M5316" t="s">
        <v>11871</v>
      </c>
      <c r="N5316" t="s">
        <v>7469</v>
      </c>
      <c r="O5316" t="s">
        <v>7470</v>
      </c>
      <c r="P5316">
        <v>2735000</v>
      </c>
      <c r="Q5316" t="s">
        <v>6636</v>
      </c>
      <c r="R5316" t="s">
        <v>6636</v>
      </c>
      <c r="S5316" s="12"/>
      <c r="T5316" s="13"/>
      <c r="U5316" t="s">
        <v>7087</v>
      </c>
    </row>
    <row r="5317" spans="1:21" x14ac:dyDescent="0.25">
      <c r="A5317" t="s">
        <v>6637</v>
      </c>
      <c r="B5317" s="12">
        <v>42481</v>
      </c>
      <c r="C5317" t="s">
        <v>11918</v>
      </c>
      <c r="D5317" s="11">
        <v>46199.6184027778</v>
      </c>
      <c r="E5317" t="s">
        <v>11919</v>
      </c>
      <c r="F5317" t="s">
        <v>6617</v>
      </c>
      <c r="G5317" t="s">
        <v>11824</v>
      </c>
      <c r="H5317" t="s">
        <v>6429</v>
      </c>
      <c r="I5317" t="s">
        <v>65</v>
      </c>
      <c r="J5317" t="s">
        <v>132</v>
      </c>
      <c r="K5317" t="s">
        <v>11874</v>
      </c>
      <c r="L5317" t="s">
        <v>11826</v>
      </c>
      <c r="M5317" t="s">
        <v>7586</v>
      </c>
      <c r="N5317" t="s">
        <v>7469</v>
      </c>
      <c r="O5317" t="s">
        <v>7470</v>
      </c>
      <c r="P5317">
        <v>2735000</v>
      </c>
      <c r="Q5317" t="s">
        <v>6636</v>
      </c>
      <c r="R5317" t="s">
        <v>6636</v>
      </c>
      <c r="S5317" s="12"/>
      <c r="T5317" s="13"/>
      <c r="U5317" t="s">
        <v>7087</v>
      </c>
    </row>
    <row r="5318" spans="1:21" x14ac:dyDescent="0.25">
      <c r="A5318" t="s">
        <v>6637</v>
      </c>
      <c r="B5318" s="12">
        <v>42605</v>
      </c>
      <c r="C5318" t="s">
        <v>11918</v>
      </c>
      <c r="D5318" s="11">
        <v>46199.6184027778</v>
      </c>
      <c r="E5318" t="s">
        <v>11919</v>
      </c>
      <c r="F5318" t="s">
        <v>6617</v>
      </c>
      <c r="G5318" t="s">
        <v>11828</v>
      </c>
      <c r="H5318" t="s">
        <v>6429</v>
      </c>
      <c r="I5318" t="s">
        <v>65</v>
      </c>
      <c r="J5318" t="s">
        <v>132</v>
      </c>
      <c r="K5318" t="s">
        <v>11870</v>
      </c>
      <c r="L5318" t="s">
        <v>11826</v>
      </c>
      <c r="M5318" t="s">
        <v>11871</v>
      </c>
      <c r="N5318" t="s">
        <v>7469</v>
      </c>
      <c r="O5318" t="s">
        <v>7470</v>
      </c>
      <c r="P5318">
        <v>2735000</v>
      </c>
      <c r="Q5318" t="s">
        <v>6636</v>
      </c>
      <c r="R5318" t="s">
        <v>6636</v>
      </c>
      <c r="S5318" s="12"/>
      <c r="T5318" s="13"/>
      <c r="U5318" t="s">
        <v>7087</v>
      </c>
    </row>
    <row r="5319" spans="1:21" x14ac:dyDescent="0.25">
      <c r="A5319" t="s">
        <v>6637</v>
      </c>
      <c r="B5319" s="12">
        <v>42481</v>
      </c>
      <c r="C5319" t="s">
        <v>11918</v>
      </c>
      <c r="D5319" s="11">
        <v>46199.6184027778</v>
      </c>
      <c r="E5319" t="s">
        <v>11919</v>
      </c>
      <c r="F5319" t="s">
        <v>6617</v>
      </c>
      <c r="G5319" t="s">
        <v>11828</v>
      </c>
      <c r="H5319" t="s">
        <v>6429</v>
      </c>
      <c r="I5319" t="s">
        <v>65</v>
      </c>
      <c r="J5319" t="s">
        <v>132</v>
      </c>
      <c r="K5319" t="s">
        <v>11874</v>
      </c>
      <c r="L5319" t="s">
        <v>11826</v>
      </c>
      <c r="M5319" t="s">
        <v>7586</v>
      </c>
      <c r="N5319" t="s">
        <v>7469</v>
      </c>
      <c r="O5319" t="s">
        <v>7470</v>
      </c>
      <c r="P5319">
        <v>2735000</v>
      </c>
      <c r="Q5319" t="s">
        <v>6636</v>
      </c>
      <c r="R5319" t="s">
        <v>6636</v>
      </c>
      <c r="S5319" s="12"/>
      <c r="T5319" s="13"/>
      <c r="U5319" t="s">
        <v>7087</v>
      </c>
    </row>
    <row r="5320" spans="1:21" x14ac:dyDescent="0.25">
      <c r="A5320" t="s">
        <v>6637</v>
      </c>
      <c r="B5320" s="12">
        <v>42510</v>
      </c>
      <c r="C5320" t="s">
        <v>11920</v>
      </c>
      <c r="D5320" s="11">
        <v>46199.991087962997</v>
      </c>
      <c r="E5320" t="s">
        <v>11921</v>
      </c>
      <c r="F5320" t="s">
        <v>6617</v>
      </c>
      <c r="G5320" t="s">
        <v>11824</v>
      </c>
      <c r="H5320" t="s">
        <v>6429</v>
      </c>
      <c r="I5320" t="s">
        <v>65</v>
      </c>
      <c r="J5320" t="s">
        <v>132</v>
      </c>
      <c r="K5320" t="s">
        <v>11922</v>
      </c>
      <c r="L5320" t="s">
        <v>11896</v>
      </c>
      <c r="M5320" t="s">
        <v>11923</v>
      </c>
      <c r="N5320" t="s">
        <v>7014</v>
      </c>
      <c r="O5320" t="s">
        <v>9695</v>
      </c>
      <c r="P5320">
        <v>3208000</v>
      </c>
      <c r="Q5320" t="s">
        <v>6636</v>
      </c>
      <c r="R5320" t="s">
        <v>6636</v>
      </c>
      <c r="S5320" s="12"/>
      <c r="T5320" s="13"/>
      <c r="U5320" t="s">
        <v>6724</v>
      </c>
    </row>
    <row r="5321" spans="1:21" x14ac:dyDescent="0.25">
      <c r="A5321" t="s">
        <v>6637</v>
      </c>
      <c r="B5321" s="12">
        <v>42510</v>
      </c>
      <c r="C5321" t="s">
        <v>11920</v>
      </c>
      <c r="D5321" s="11">
        <v>46199.991087962997</v>
      </c>
      <c r="E5321" t="s">
        <v>11921</v>
      </c>
      <c r="F5321" t="s">
        <v>6617</v>
      </c>
      <c r="G5321" t="s">
        <v>11828</v>
      </c>
      <c r="H5321" t="s">
        <v>6429</v>
      </c>
      <c r="I5321" t="s">
        <v>65</v>
      </c>
      <c r="J5321" t="s">
        <v>132</v>
      </c>
      <c r="K5321" t="s">
        <v>11922</v>
      </c>
      <c r="L5321" t="s">
        <v>11896</v>
      </c>
      <c r="M5321" t="s">
        <v>11923</v>
      </c>
      <c r="N5321" t="s">
        <v>7014</v>
      </c>
      <c r="O5321" t="s">
        <v>9695</v>
      </c>
      <c r="P5321">
        <v>3208000</v>
      </c>
      <c r="Q5321" t="s">
        <v>6636</v>
      </c>
      <c r="R5321" t="s">
        <v>6636</v>
      </c>
      <c r="S5321" s="12"/>
      <c r="T5321" s="13"/>
      <c r="U5321" t="s">
        <v>6724</v>
      </c>
    </row>
    <row r="5322" spans="1:21" x14ac:dyDescent="0.25">
      <c r="A5322" t="s">
        <v>6619</v>
      </c>
      <c r="B5322" s="12">
        <v>42510</v>
      </c>
      <c r="C5322" t="s">
        <v>11920</v>
      </c>
      <c r="D5322" s="11">
        <v>46200.497268518498</v>
      </c>
      <c r="E5322" t="s">
        <v>11921</v>
      </c>
      <c r="F5322" t="s">
        <v>6617</v>
      </c>
      <c r="G5322" t="s">
        <v>11824</v>
      </c>
      <c r="H5322" t="s">
        <v>6429</v>
      </c>
      <c r="I5322" t="s">
        <v>65</v>
      </c>
      <c r="J5322" t="s">
        <v>132</v>
      </c>
      <c r="K5322" t="s">
        <v>11922</v>
      </c>
      <c r="L5322" t="s">
        <v>11896</v>
      </c>
      <c r="M5322" t="s">
        <v>11923</v>
      </c>
      <c r="N5322" t="s">
        <v>7014</v>
      </c>
      <c r="O5322" t="s">
        <v>9695</v>
      </c>
      <c r="P5322">
        <v>3208000</v>
      </c>
      <c r="Q5322" t="s">
        <v>6636</v>
      </c>
      <c r="R5322" t="s">
        <v>6636</v>
      </c>
      <c r="S5322" s="12"/>
      <c r="T5322" s="13"/>
      <c r="U5322" t="s">
        <v>6724</v>
      </c>
    </row>
    <row r="5323" spans="1:21" x14ac:dyDescent="0.25">
      <c r="A5323" t="s">
        <v>6619</v>
      </c>
      <c r="B5323" s="12">
        <v>42510</v>
      </c>
      <c r="C5323" t="s">
        <v>11920</v>
      </c>
      <c r="D5323" s="11">
        <v>46200.497268518498</v>
      </c>
      <c r="E5323" t="s">
        <v>11921</v>
      </c>
      <c r="F5323" t="s">
        <v>6617</v>
      </c>
      <c r="G5323" t="s">
        <v>11828</v>
      </c>
      <c r="H5323" t="s">
        <v>6429</v>
      </c>
      <c r="I5323" t="s">
        <v>65</v>
      </c>
      <c r="J5323" t="s">
        <v>132</v>
      </c>
      <c r="K5323" t="s">
        <v>11922</v>
      </c>
      <c r="L5323" t="s">
        <v>11896</v>
      </c>
      <c r="M5323" t="s">
        <v>11923</v>
      </c>
      <c r="N5323" t="s">
        <v>7014</v>
      </c>
      <c r="O5323" t="s">
        <v>9695</v>
      </c>
      <c r="P5323">
        <v>3208000</v>
      </c>
      <c r="Q5323" t="s">
        <v>6636</v>
      </c>
      <c r="R5323" t="s">
        <v>6636</v>
      </c>
      <c r="S5323" s="12"/>
      <c r="T5323" s="13"/>
      <c r="U5323" t="s">
        <v>6724</v>
      </c>
    </row>
    <row r="5324" spans="1:21" x14ac:dyDescent="0.25">
      <c r="A5324" t="s">
        <v>6619</v>
      </c>
      <c r="B5324" s="12">
        <v>42605</v>
      </c>
      <c r="C5324" t="s">
        <v>11918</v>
      </c>
      <c r="D5324" s="11">
        <v>46202.607824074097</v>
      </c>
      <c r="E5324" t="s">
        <v>11919</v>
      </c>
      <c r="F5324" t="s">
        <v>6617</v>
      </c>
      <c r="G5324" t="s">
        <v>11824</v>
      </c>
      <c r="H5324" t="s">
        <v>6429</v>
      </c>
      <c r="I5324" t="s">
        <v>65</v>
      </c>
      <c r="J5324" t="s">
        <v>132</v>
      </c>
      <c r="K5324" t="s">
        <v>11870</v>
      </c>
      <c r="L5324" t="s">
        <v>11826</v>
      </c>
      <c r="M5324" t="s">
        <v>11871</v>
      </c>
      <c r="N5324" t="s">
        <v>7469</v>
      </c>
      <c r="O5324" t="s">
        <v>7470</v>
      </c>
      <c r="P5324">
        <v>2735000</v>
      </c>
      <c r="Q5324" t="s">
        <v>6636</v>
      </c>
      <c r="R5324" t="s">
        <v>6636</v>
      </c>
      <c r="S5324" s="12"/>
      <c r="T5324" s="13"/>
      <c r="U5324" t="s">
        <v>7087</v>
      </c>
    </row>
    <row r="5325" spans="1:21" x14ac:dyDescent="0.25">
      <c r="A5325" t="s">
        <v>6619</v>
      </c>
      <c r="B5325" s="12">
        <v>42605</v>
      </c>
      <c r="C5325" t="s">
        <v>11918</v>
      </c>
      <c r="D5325" s="11">
        <v>46202.607824074097</v>
      </c>
      <c r="E5325" t="s">
        <v>11919</v>
      </c>
      <c r="F5325" t="s">
        <v>6617</v>
      </c>
      <c r="G5325" t="s">
        <v>11828</v>
      </c>
      <c r="H5325" t="s">
        <v>6429</v>
      </c>
      <c r="I5325" t="s">
        <v>65</v>
      </c>
      <c r="J5325" t="s">
        <v>132</v>
      </c>
      <c r="K5325" t="s">
        <v>11870</v>
      </c>
      <c r="L5325" t="s">
        <v>11826</v>
      </c>
      <c r="M5325" t="s">
        <v>11871</v>
      </c>
      <c r="N5325" t="s">
        <v>7469</v>
      </c>
      <c r="O5325" t="s">
        <v>7470</v>
      </c>
      <c r="P5325">
        <v>2735000</v>
      </c>
      <c r="Q5325" t="s">
        <v>6636</v>
      </c>
      <c r="R5325" t="s">
        <v>6636</v>
      </c>
      <c r="S5325" s="12"/>
      <c r="T5325" s="13"/>
      <c r="U5325" t="s">
        <v>7087</v>
      </c>
    </row>
    <row r="5326" spans="1:21" x14ac:dyDescent="0.25">
      <c r="A5326" t="s">
        <v>6637</v>
      </c>
      <c r="B5326" s="12">
        <v>42611</v>
      </c>
      <c r="C5326" t="s">
        <v>11924</v>
      </c>
      <c r="D5326" s="11">
        <v>46202.633101851898</v>
      </c>
      <c r="E5326" t="s">
        <v>11925</v>
      </c>
      <c r="F5326" t="s">
        <v>6617</v>
      </c>
      <c r="G5326" t="s">
        <v>11824</v>
      </c>
      <c r="H5326" t="s">
        <v>6429</v>
      </c>
      <c r="I5326" t="s">
        <v>55</v>
      </c>
      <c r="J5326" t="s">
        <v>164</v>
      </c>
      <c r="K5326" t="s">
        <v>11874</v>
      </c>
      <c r="L5326" t="s">
        <v>11826</v>
      </c>
      <c r="M5326" t="s">
        <v>7586</v>
      </c>
      <c r="N5326" t="s">
        <v>7469</v>
      </c>
      <c r="O5326" t="s">
        <v>7470</v>
      </c>
      <c r="P5326">
        <v>2735000</v>
      </c>
      <c r="Q5326" t="s">
        <v>6636</v>
      </c>
      <c r="R5326" t="s">
        <v>6636</v>
      </c>
      <c r="S5326" s="12"/>
      <c r="T5326" s="13"/>
      <c r="U5326" t="s">
        <v>7087</v>
      </c>
    </row>
    <row r="5327" spans="1:21" x14ac:dyDescent="0.25">
      <c r="A5327" t="s">
        <v>6637</v>
      </c>
      <c r="B5327" s="12">
        <v>42611</v>
      </c>
      <c r="C5327" t="s">
        <v>11924</v>
      </c>
      <c r="D5327" s="11">
        <v>46202.633101851898</v>
      </c>
      <c r="E5327" t="s">
        <v>11925</v>
      </c>
      <c r="F5327" t="s">
        <v>6617</v>
      </c>
      <c r="G5327" t="s">
        <v>11828</v>
      </c>
      <c r="H5327" t="s">
        <v>6429</v>
      </c>
      <c r="I5327" t="s">
        <v>55</v>
      </c>
      <c r="J5327" t="s">
        <v>164</v>
      </c>
      <c r="K5327" t="s">
        <v>11874</v>
      </c>
      <c r="L5327" t="s">
        <v>11826</v>
      </c>
      <c r="M5327" t="s">
        <v>7586</v>
      </c>
      <c r="N5327" t="s">
        <v>7469</v>
      </c>
      <c r="O5327" t="s">
        <v>7470</v>
      </c>
      <c r="P5327">
        <v>2735000</v>
      </c>
      <c r="Q5327" t="s">
        <v>6636</v>
      </c>
      <c r="R5327" t="s">
        <v>6636</v>
      </c>
      <c r="S5327" s="12"/>
      <c r="T5327" s="13"/>
      <c r="U5327" t="s">
        <v>7087</v>
      </c>
    </row>
    <row r="5328" spans="1:21" x14ac:dyDescent="0.25">
      <c r="A5328" t="s">
        <v>6619</v>
      </c>
      <c r="B5328" s="12">
        <v>42611</v>
      </c>
      <c r="C5328" t="s">
        <v>11924</v>
      </c>
      <c r="D5328" s="11">
        <v>46202.651712963001</v>
      </c>
      <c r="E5328" t="s">
        <v>11925</v>
      </c>
      <c r="F5328" t="s">
        <v>6617</v>
      </c>
      <c r="G5328" t="s">
        <v>11824</v>
      </c>
      <c r="H5328" t="s">
        <v>6429</v>
      </c>
      <c r="I5328" t="s">
        <v>55</v>
      </c>
      <c r="J5328" t="s">
        <v>164</v>
      </c>
      <c r="K5328" t="s">
        <v>11874</v>
      </c>
      <c r="L5328" t="s">
        <v>11826</v>
      </c>
      <c r="M5328" t="s">
        <v>7586</v>
      </c>
      <c r="N5328" t="s">
        <v>7469</v>
      </c>
      <c r="O5328" t="s">
        <v>7470</v>
      </c>
      <c r="P5328">
        <v>2735000</v>
      </c>
      <c r="Q5328" t="s">
        <v>6636</v>
      </c>
      <c r="R5328" t="s">
        <v>6636</v>
      </c>
      <c r="S5328" s="12"/>
      <c r="T5328" s="13"/>
      <c r="U5328" t="s">
        <v>7087</v>
      </c>
    </row>
    <row r="5329" spans="1:21" x14ac:dyDescent="0.25">
      <c r="A5329" t="s">
        <v>6619</v>
      </c>
      <c r="B5329" s="12">
        <v>42611</v>
      </c>
      <c r="C5329" t="s">
        <v>11924</v>
      </c>
      <c r="D5329" s="11">
        <v>46202.651712963001</v>
      </c>
      <c r="E5329" t="s">
        <v>11925</v>
      </c>
      <c r="F5329" t="s">
        <v>6617</v>
      </c>
      <c r="G5329" t="s">
        <v>11828</v>
      </c>
      <c r="H5329" t="s">
        <v>6429</v>
      </c>
      <c r="I5329" t="s">
        <v>55</v>
      </c>
      <c r="J5329" t="s">
        <v>164</v>
      </c>
      <c r="K5329" t="s">
        <v>11874</v>
      </c>
      <c r="L5329" t="s">
        <v>11826</v>
      </c>
      <c r="M5329" t="s">
        <v>7586</v>
      </c>
      <c r="N5329" t="s">
        <v>7469</v>
      </c>
      <c r="O5329" t="s">
        <v>7470</v>
      </c>
      <c r="P5329">
        <v>2735000</v>
      </c>
      <c r="Q5329" t="s">
        <v>6636</v>
      </c>
      <c r="R5329" t="s">
        <v>6636</v>
      </c>
      <c r="S5329" s="12"/>
      <c r="T5329" s="13"/>
      <c r="U5329" t="s">
        <v>7087</v>
      </c>
    </row>
    <row r="5330" spans="1:21" x14ac:dyDescent="0.25">
      <c r="A5330" t="s">
        <v>6637</v>
      </c>
      <c r="B5330" s="12">
        <v>42620</v>
      </c>
      <c r="C5330" t="s">
        <v>11926</v>
      </c>
      <c r="D5330" s="11">
        <v>46202.698842592603</v>
      </c>
      <c r="E5330" t="s">
        <v>11927</v>
      </c>
      <c r="F5330" t="s">
        <v>6617</v>
      </c>
      <c r="G5330" t="s">
        <v>11824</v>
      </c>
      <c r="H5330" t="s">
        <v>6429</v>
      </c>
      <c r="I5330" t="s">
        <v>55</v>
      </c>
      <c r="J5330" t="s">
        <v>643</v>
      </c>
      <c r="K5330" t="s">
        <v>11874</v>
      </c>
      <c r="L5330" t="s">
        <v>11826</v>
      </c>
      <c r="M5330" t="s">
        <v>7586</v>
      </c>
      <c r="N5330" t="s">
        <v>7469</v>
      </c>
      <c r="O5330" t="s">
        <v>7470</v>
      </c>
      <c r="P5330">
        <v>2735000</v>
      </c>
      <c r="Q5330" t="s">
        <v>6636</v>
      </c>
      <c r="R5330" t="s">
        <v>6636</v>
      </c>
      <c r="S5330" s="12"/>
      <c r="T5330" s="13"/>
      <c r="U5330" t="s">
        <v>7087</v>
      </c>
    </row>
    <row r="5331" spans="1:21" x14ac:dyDescent="0.25">
      <c r="A5331" t="s">
        <v>6637</v>
      </c>
      <c r="B5331" s="12">
        <v>42620</v>
      </c>
      <c r="C5331" t="s">
        <v>11926</v>
      </c>
      <c r="D5331" s="11">
        <v>46202.698842592603</v>
      </c>
      <c r="E5331" t="s">
        <v>11927</v>
      </c>
      <c r="F5331" t="s">
        <v>6617</v>
      </c>
      <c r="G5331" t="s">
        <v>11828</v>
      </c>
      <c r="H5331" t="s">
        <v>6429</v>
      </c>
      <c r="I5331" t="s">
        <v>55</v>
      </c>
      <c r="J5331" t="s">
        <v>643</v>
      </c>
      <c r="K5331" t="s">
        <v>11874</v>
      </c>
      <c r="L5331" t="s">
        <v>11826</v>
      </c>
      <c r="M5331" t="s">
        <v>7586</v>
      </c>
      <c r="N5331" t="s">
        <v>7469</v>
      </c>
      <c r="O5331" t="s">
        <v>7470</v>
      </c>
      <c r="P5331">
        <v>2735000</v>
      </c>
      <c r="Q5331" t="s">
        <v>6636</v>
      </c>
      <c r="R5331" t="s">
        <v>6636</v>
      </c>
      <c r="S5331" s="12"/>
      <c r="T5331" s="13"/>
      <c r="U5331" t="s">
        <v>7087</v>
      </c>
    </row>
    <row r="5332" spans="1:21" x14ac:dyDescent="0.25">
      <c r="A5332" t="s">
        <v>6619</v>
      </c>
      <c r="B5332" s="12">
        <v>42620</v>
      </c>
      <c r="C5332" t="s">
        <v>11926</v>
      </c>
      <c r="D5332" s="11">
        <v>46202.708807870396</v>
      </c>
      <c r="E5332" t="s">
        <v>11927</v>
      </c>
      <c r="F5332" t="s">
        <v>6617</v>
      </c>
      <c r="G5332" t="s">
        <v>11824</v>
      </c>
      <c r="H5332" t="s">
        <v>6429</v>
      </c>
      <c r="I5332" t="s">
        <v>55</v>
      </c>
      <c r="J5332" t="s">
        <v>643</v>
      </c>
      <c r="K5332" t="s">
        <v>11874</v>
      </c>
      <c r="L5332" t="s">
        <v>11826</v>
      </c>
      <c r="M5332" t="s">
        <v>7586</v>
      </c>
      <c r="N5332" t="s">
        <v>7469</v>
      </c>
      <c r="O5332" t="s">
        <v>7470</v>
      </c>
      <c r="P5332">
        <v>2735000</v>
      </c>
      <c r="Q5332" t="s">
        <v>6636</v>
      </c>
      <c r="R5332" t="s">
        <v>6636</v>
      </c>
      <c r="S5332" s="12"/>
      <c r="T5332" s="13"/>
      <c r="U5332" t="s">
        <v>7087</v>
      </c>
    </row>
    <row r="5333" spans="1:21" x14ac:dyDescent="0.25">
      <c r="A5333" t="s">
        <v>6619</v>
      </c>
      <c r="B5333" s="12">
        <v>42620</v>
      </c>
      <c r="C5333" t="s">
        <v>11926</v>
      </c>
      <c r="D5333" s="11">
        <v>46202.708807870396</v>
      </c>
      <c r="E5333" t="s">
        <v>11927</v>
      </c>
      <c r="F5333" t="s">
        <v>6617</v>
      </c>
      <c r="G5333" t="s">
        <v>11828</v>
      </c>
      <c r="H5333" t="s">
        <v>6429</v>
      </c>
      <c r="I5333" t="s">
        <v>55</v>
      </c>
      <c r="J5333" t="s">
        <v>643</v>
      </c>
      <c r="K5333" t="s">
        <v>11874</v>
      </c>
      <c r="L5333" t="s">
        <v>11826</v>
      </c>
      <c r="M5333" t="s">
        <v>7586</v>
      </c>
      <c r="N5333" t="s">
        <v>7469</v>
      </c>
      <c r="O5333" t="s">
        <v>7470</v>
      </c>
      <c r="P5333">
        <v>2735000</v>
      </c>
      <c r="Q5333" t="s">
        <v>6636</v>
      </c>
      <c r="R5333" t="s">
        <v>6636</v>
      </c>
      <c r="S5333" s="12"/>
      <c r="T5333" s="13"/>
      <c r="U5333" t="s">
        <v>7087</v>
      </c>
    </row>
    <row r="5334" spans="1:21" x14ac:dyDescent="0.25">
      <c r="A5334" t="s">
        <v>6637</v>
      </c>
      <c r="B5334" s="12">
        <v>42627</v>
      </c>
      <c r="C5334" t="s">
        <v>11928</v>
      </c>
      <c r="D5334" s="11">
        <v>46202.744444444397</v>
      </c>
      <c r="E5334" t="s">
        <v>11929</v>
      </c>
      <c r="F5334" t="s">
        <v>6617</v>
      </c>
      <c r="G5334" t="s">
        <v>11824</v>
      </c>
      <c r="H5334" t="s">
        <v>6429</v>
      </c>
      <c r="I5334" t="s">
        <v>55</v>
      </c>
      <c r="J5334" t="s">
        <v>732</v>
      </c>
      <c r="K5334" t="s">
        <v>11874</v>
      </c>
      <c r="L5334" t="s">
        <v>11826</v>
      </c>
      <c r="M5334" t="s">
        <v>7586</v>
      </c>
      <c r="N5334" t="s">
        <v>7469</v>
      </c>
      <c r="O5334" t="s">
        <v>7470</v>
      </c>
      <c r="P5334">
        <v>2735000</v>
      </c>
      <c r="Q5334" t="s">
        <v>6636</v>
      </c>
      <c r="R5334" t="s">
        <v>6636</v>
      </c>
      <c r="S5334" s="12"/>
      <c r="T5334" s="13"/>
      <c r="U5334" t="s">
        <v>7087</v>
      </c>
    </row>
    <row r="5335" spans="1:21" x14ac:dyDescent="0.25">
      <c r="A5335" t="s">
        <v>6637</v>
      </c>
      <c r="B5335" s="12">
        <v>42627</v>
      </c>
      <c r="C5335" t="s">
        <v>11928</v>
      </c>
      <c r="D5335" s="11">
        <v>46202.744444444397</v>
      </c>
      <c r="E5335" t="s">
        <v>11929</v>
      </c>
      <c r="F5335" t="s">
        <v>6617</v>
      </c>
      <c r="G5335" t="s">
        <v>11828</v>
      </c>
      <c r="H5335" t="s">
        <v>6429</v>
      </c>
      <c r="I5335" t="s">
        <v>55</v>
      </c>
      <c r="J5335" t="s">
        <v>732</v>
      </c>
      <c r="K5335" t="s">
        <v>11874</v>
      </c>
      <c r="L5335" t="s">
        <v>11826</v>
      </c>
      <c r="M5335" t="s">
        <v>7586</v>
      </c>
      <c r="N5335" t="s">
        <v>7469</v>
      </c>
      <c r="O5335" t="s">
        <v>7470</v>
      </c>
      <c r="P5335">
        <v>2735000</v>
      </c>
      <c r="Q5335" t="s">
        <v>6636</v>
      </c>
      <c r="R5335" t="s">
        <v>6636</v>
      </c>
      <c r="S5335" s="12"/>
      <c r="T5335" s="13"/>
      <c r="U5335" t="s">
        <v>7087</v>
      </c>
    </row>
    <row r="5336" spans="1:21" x14ac:dyDescent="0.25">
      <c r="A5336" t="s">
        <v>6619</v>
      </c>
      <c r="B5336" s="12">
        <v>42627</v>
      </c>
      <c r="C5336" t="s">
        <v>11928</v>
      </c>
      <c r="D5336" s="11">
        <v>46202.747719907398</v>
      </c>
      <c r="E5336" t="s">
        <v>11929</v>
      </c>
      <c r="F5336" t="s">
        <v>6617</v>
      </c>
      <c r="G5336" t="s">
        <v>11824</v>
      </c>
      <c r="H5336" t="s">
        <v>6429</v>
      </c>
      <c r="I5336" t="s">
        <v>55</v>
      </c>
      <c r="J5336" t="s">
        <v>732</v>
      </c>
      <c r="K5336" t="s">
        <v>11874</v>
      </c>
      <c r="L5336" t="s">
        <v>11826</v>
      </c>
      <c r="M5336" t="s">
        <v>7586</v>
      </c>
      <c r="N5336" t="s">
        <v>7469</v>
      </c>
      <c r="O5336" t="s">
        <v>7470</v>
      </c>
      <c r="P5336">
        <v>2735000</v>
      </c>
      <c r="Q5336" t="s">
        <v>6636</v>
      </c>
      <c r="R5336" t="s">
        <v>6636</v>
      </c>
      <c r="S5336" s="12"/>
      <c r="T5336" s="13"/>
      <c r="U5336" t="s">
        <v>7087</v>
      </c>
    </row>
    <row r="5337" spans="1:21" x14ac:dyDescent="0.25">
      <c r="A5337" t="s">
        <v>6619</v>
      </c>
      <c r="B5337" s="12">
        <v>42627</v>
      </c>
      <c r="C5337" t="s">
        <v>11928</v>
      </c>
      <c r="D5337" s="11">
        <v>46202.747719907398</v>
      </c>
      <c r="E5337" t="s">
        <v>11929</v>
      </c>
      <c r="F5337" t="s">
        <v>6617</v>
      </c>
      <c r="G5337" t="s">
        <v>11828</v>
      </c>
      <c r="H5337" t="s">
        <v>6429</v>
      </c>
      <c r="I5337" t="s">
        <v>55</v>
      </c>
      <c r="J5337" t="s">
        <v>732</v>
      </c>
      <c r="K5337" t="s">
        <v>11874</v>
      </c>
      <c r="L5337" t="s">
        <v>11826</v>
      </c>
      <c r="M5337" t="s">
        <v>7586</v>
      </c>
      <c r="N5337" t="s">
        <v>7469</v>
      </c>
      <c r="O5337" t="s">
        <v>7470</v>
      </c>
      <c r="P5337">
        <v>2735000</v>
      </c>
      <c r="Q5337" t="s">
        <v>6636</v>
      </c>
      <c r="R5337" t="s">
        <v>6636</v>
      </c>
      <c r="S5337" s="12"/>
      <c r="T5337" s="13"/>
      <c r="U5337" t="s">
        <v>7087</v>
      </c>
    </row>
    <row r="5338" spans="1:21" x14ac:dyDescent="0.25">
      <c r="A5338" t="s">
        <v>6619</v>
      </c>
      <c r="B5338" s="12">
        <v>42668</v>
      </c>
      <c r="C5338" t="s">
        <v>11906</v>
      </c>
      <c r="D5338" s="11">
        <v>46203.670578703699</v>
      </c>
      <c r="E5338" t="s">
        <v>11907</v>
      </c>
      <c r="F5338" t="s">
        <v>6617</v>
      </c>
      <c r="G5338" t="s">
        <v>10113</v>
      </c>
      <c r="H5338" t="s">
        <v>6429</v>
      </c>
      <c r="I5338" t="s">
        <v>65</v>
      </c>
      <c r="J5338" t="s">
        <v>573</v>
      </c>
      <c r="K5338" t="s">
        <v>11908</v>
      </c>
      <c r="L5338" t="s">
        <v>11820</v>
      </c>
      <c r="M5338" t="s">
        <v>11909</v>
      </c>
      <c r="N5338" t="s">
        <v>7001</v>
      </c>
      <c r="O5338" t="s">
        <v>7062</v>
      </c>
      <c r="P5338">
        <v>1927000</v>
      </c>
      <c r="Q5338" t="s">
        <v>6636</v>
      </c>
      <c r="R5338" t="s">
        <v>6636</v>
      </c>
      <c r="S5338" s="12"/>
      <c r="T5338" s="13"/>
      <c r="U5338" t="s">
        <v>6629</v>
      </c>
    </row>
    <row r="5339" spans="1:21" x14ac:dyDescent="0.25">
      <c r="A5339" t="s">
        <v>6637</v>
      </c>
      <c r="B5339" s="12">
        <v>42697</v>
      </c>
      <c r="C5339" t="s">
        <v>11930</v>
      </c>
      <c r="D5339" s="11">
        <v>46204.512962963003</v>
      </c>
      <c r="E5339" t="s">
        <v>11931</v>
      </c>
      <c r="F5339" t="s">
        <v>6617</v>
      </c>
      <c r="G5339" t="s">
        <v>10113</v>
      </c>
      <c r="H5339" t="s">
        <v>6429</v>
      </c>
      <c r="I5339" t="s">
        <v>65</v>
      </c>
      <c r="J5339" t="s">
        <v>67</v>
      </c>
      <c r="K5339" t="s">
        <v>11932</v>
      </c>
      <c r="L5339" t="s">
        <v>11820</v>
      </c>
      <c r="M5339" t="s">
        <v>11933</v>
      </c>
      <c r="N5339" t="s">
        <v>7001</v>
      </c>
      <c r="O5339" t="s">
        <v>7176</v>
      </c>
      <c r="P5339">
        <v>2172000</v>
      </c>
      <c r="Q5339" t="s">
        <v>6636</v>
      </c>
      <c r="R5339" t="s">
        <v>6636</v>
      </c>
      <c r="S5339" s="12"/>
      <c r="T5339" s="13"/>
      <c r="U5339" t="s">
        <v>7087</v>
      </c>
    </row>
    <row r="5340" spans="1:21" x14ac:dyDescent="0.25">
      <c r="A5340" t="s">
        <v>6619</v>
      </c>
      <c r="B5340" s="12">
        <v>42697</v>
      </c>
      <c r="C5340" t="s">
        <v>11930</v>
      </c>
      <c r="D5340" s="11">
        <v>46204.563391203701</v>
      </c>
      <c r="E5340" t="s">
        <v>11931</v>
      </c>
      <c r="F5340" t="s">
        <v>6617</v>
      </c>
      <c r="G5340" t="s">
        <v>10113</v>
      </c>
      <c r="H5340" t="s">
        <v>6429</v>
      </c>
      <c r="I5340" t="s">
        <v>65</v>
      </c>
      <c r="J5340" t="s">
        <v>67</v>
      </c>
      <c r="K5340" t="s">
        <v>11932</v>
      </c>
      <c r="L5340" t="s">
        <v>11820</v>
      </c>
      <c r="M5340" t="s">
        <v>11933</v>
      </c>
      <c r="N5340" t="s">
        <v>7001</v>
      </c>
      <c r="O5340" t="s">
        <v>7176</v>
      </c>
      <c r="P5340">
        <v>2172000</v>
      </c>
      <c r="Q5340" t="s">
        <v>6636</v>
      </c>
      <c r="R5340" t="s">
        <v>6636</v>
      </c>
      <c r="S5340" s="12"/>
      <c r="T5340" s="13"/>
      <c r="U5340" t="s">
        <v>7087</v>
      </c>
    </row>
    <row r="5341" spans="1:21" x14ac:dyDescent="0.25">
      <c r="A5341" t="s">
        <v>6637</v>
      </c>
      <c r="B5341" s="12">
        <v>42754</v>
      </c>
      <c r="C5341" t="s">
        <v>11934</v>
      </c>
      <c r="D5341" s="11">
        <v>46205.728356481501</v>
      </c>
      <c r="E5341" t="s">
        <v>11935</v>
      </c>
      <c r="F5341" t="s">
        <v>6617</v>
      </c>
      <c r="G5341" t="s">
        <v>11824</v>
      </c>
      <c r="H5341" t="s">
        <v>6429</v>
      </c>
      <c r="I5341" t="s">
        <v>65</v>
      </c>
      <c r="J5341" t="s">
        <v>67</v>
      </c>
      <c r="K5341" t="s">
        <v>11874</v>
      </c>
      <c r="L5341" t="s">
        <v>11826</v>
      </c>
      <c r="M5341" t="s">
        <v>7586</v>
      </c>
      <c r="N5341" t="s">
        <v>7469</v>
      </c>
      <c r="O5341" t="s">
        <v>7470</v>
      </c>
      <c r="P5341">
        <v>2735000</v>
      </c>
      <c r="Q5341" t="s">
        <v>6636</v>
      </c>
      <c r="R5341" t="s">
        <v>6636</v>
      </c>
      <c r="S5341" s="12"/>
      <c r="T5341" s="13"/>
      <c r="U5341" t="s">
        <v>7087</v>
      </c>
    </row>
    <row r="5342" spans="1:21" x14ac:dyDescent="0.25">
      <c r="A5342" t="s">
        <v>6637</v>
      </c>
      <c r="B5342" s="12">
        <v>42754</v>
      </c>
      <c r="C5342" t="s">
        <v>11934</v>
      </c>
      <c r="D5342" s="11">
        <v>46205.728356481501</v>
      </c>
      <c r="E5342" t="s">
        <v>11935</v>
      </c>
      <c r="F5342" t="s">
        <v>6617</v>
      </c>
      <c r="G5342" t="s">
        <v>11828</v>
      </c>
      <c r="H5342" t="s">
        <v>6429</v>
      </c>
      <c r="I5342" t="s">
        <v>65</v>
      </c>
      <c r="J5342" t="s">
        <v>67</v>
      </c>
      <c r="K5342" t="s">
        <v>11874</v>
      </c>
      <c r="L5342" t="s">
        <v>11826</v>
      </c>
      <c r="M5342" t="s">
        <v>7586</v>
      </c>
      <c r="N5342" t="s">
        <v>7469</v>
      </c>
      <c r="O5342" t="s">
        <v>7470</v>
      </c>
      <c r="P5342">
        <v>2735000</v>
      </c>
      <c r="Q5342" t="s">
        <v>6636</v>
      </c>
      <c r="R5342" t="s">
        <v>6636</v>
      </c>
      <c r="S5342" s="12"/>
      <c r="T5342" s="13"/>
      <c r="U5342" t="s">
        <v>7087</v>
      </c>
    </row>
    <row r="5343" spans="1:21" x14ac:dyDescent="0.25">
      <c r="A5343" t="s">
        <v>6619</v>
      </c>
      <c r="B5343" s="12">
        <v>42754</v>
      </c>
      <c r="C5343" t="s">
        <v>11934</v>
      </c>
      <c r="D5343" s="11">
        <v>46205.744062500002</v>
      </c>
      <c r="E5343" t="s">
        <v>11935</v>
      </c>
      <c r="F5343" t="s">
        <v>6617</v>
      </c>
      <c r="G5343" t="s">
        <v>11824</v>
      </c>
      <c r="H5343" t="s">
        <v>6429</v>
      </c>
      <c r="I5343" t="s">
        <v>65</v>
      </c>
      <c r="J5343" t="s">
        <v>67</v>
      </c>
      <c r="K5343" t="s">
        <v>11874</v>
      </c>
      <c r="L5343" t="s">
        <v>11826</v>
      </c>
      <c r="M5343" t="s">
        <v>7586</v>
      </c>
      <c r="N5343" t="s">
        <v>7469</v>
      </c>
      <c r="O5343" t="s">
        <v>7470</v>
      </c>
      <c r="P5343">
        <v>2735000</v>
      </c>
      <c r="Q5343" t="s">
        <v>6636</v>
      </c>
      <c r="R5343" t="s">
        <v>6636</v>
      </c>
      <c r="S5343" s="12"/>
      <c r="T5343" s="13"/>
      <c r="U5343" t="s">
        <v>7087</v>
      </c>
    </row>
    <row r="5344" spans="1:21" x14ac:dyDescent="0.25">
      <c r="A5344" t="s">
        <v>6619</v>
      </c>
      <c r="B5344" s="12">
        <v>42754</v>
      </c>
      <c r="C5344" t="s">
        <v>11934</v>
      </c>
      <c r="D5344" s="11">
        <v>46205.744062500002</v>
      </c>
      <c r="E5344" t="s">
        <v>11935</v>
      </c>
      <c r="F5344" t="s">
        <v>6617</v>
      </c>
      <c r="G5344" t="s">
        <v>11828</v>
      </c>
      <c r="H5344" t="s">
        <v>6429</v>
      </c>
      <c r="I5344" t="s">
        <v>65</v>
      </c>
      <c r="J5344" t="s">
        <v>67</v>
      </c>
      <c r="K5344" t="s">
        <v>11874</v>
      </c>
      <c r="L5344" t="s">
        <v>11826</v>
      </c>
      <c r="M5344" t="s">
        <v>7586</v>
      </c>
      <c r="N5344" t="s">
        <v>7469</v>
      </c>
      <c r="O5344" t="s">
        <v>7470</v>
      </c>
      <c r="P5344">
        <v>2735000</v>
      </c>
      <c r="Q5344" t="s">
        <v>6636</v>
      </c>
      <c r="R5344" t="s">
        <v>6636</v>
      </c>
      <c r="S5344" s="12"/>
      <c r="T5344" s="13"/>
      <c r="U5344" t="s">
        <v>7087</v>
      </c>
    </row>
    <row r="5345" spans="1:21" x14ac:dyDescent="0.25">
      <c r="A5345" t="s">
        <v>6619</v>
      </c>
      <c r="B5345" s="12">
        <v>42774</v>
      </c>
      <c r="C5345" t="s">
        <v>11910</v>
      </c>
      <c r="D5345" s="11">
        <v>46206.579097222202</v>
      </c>
      <c r="E5345" t="s">
        <v>11911</v>
      </c>
      <c r="F5345" t="s">
        <v>6617</v>
      </c>
      <c r="G5345" t="s">
        <v>10113</v>
      </c>
      <c r="H5345" t="s">
        <v>6429</v>
      </c>
      <c r="I5345" t="s">
        <v>65</v>
      </c>
      <c r="J5345" t="s">
        <v>67</v>
      </c>
      <c r="K5345" t="s">
        <v>11912</v>
      </c>
      <c r="L5345" t="s">
        <v>11820</v>
      </c>
      <c r="M5345" t="s">
        <v>11913</v>
      </c>
      <c r="N5345" t="s">
        <v>7001</v>
      </c>
      <c r="O5345" t="s">
        <v>7002</v>
      </c>
      <c r="P5345">
        <v>2023000</v>
      </c>
      <c r="Q5345" t="s">
        <v>6893</v>
      </c>
      <c r="R5345" t="s">
        <v>6779</v>
      </c>
      <c r="S5345" s="12"/>
      <c r="T5345" s="13"/>
      <c r="U5345" t="s">
        <v>7087</v>
      </c>
    </row>
    <row r="5346" spans="1:21" x14ac:dyDescent="0.25">
      <c r="A5346" t="s">
        <v>6637</v>
      </c>
      <c r="B5346" s="12">
        <v>43037</v>
      </c>
      <c r="C5346" t="s">
        <v>11936</v>
      </c>
      <c r="D5346" s="11">
        <v>46208.868287037003</v>
      </c>
      <c r="E5346" t="s">
        <v>11937</v>
      </c>
      <c r="F5346" t="s">
        <v>6617</v>
      </c>
      <c r="G5346" t="s">
        <v>11824</v>
      </c>
      <c r="H5346" t="s">
        <v>6429</v>
      </c>
      <c r="I5346" t="s">
        <v>6636</v>
      </c>
      <c r="J5346" t="s">
        <v>6636</v>
      </c>
      <c r="K5346" t="s">
        <v>11895</v>
      </c>
      <c r="L5346" t="s">
        <v>11896</v>
      </c>
      <c r="M5346" t="s">
        <v>11897</v>
      </c>
      <c r="N5346" t="s">
        <v>8601</v>
      </c>
      <c r="O5346" t="s">
        <v>8602</v>
      </c>
      <c r="P5346">
        <v>2399000</v>
      </c>
      <c r="Q5346" t="s">
        <v>6636</v>
      </c>
      <c r="R5346" t="s">
        <v>6636</v>
      </c>
      <c r="S5346" s="12"/>
      <c r="T5346" s="13"/>
      <c r="U5346" t="s">
        <v>7087</v>
      </c>
    </row>
    <row r="5347" spans="1:21" x14ac:dyDescent="0.25">
      <c r="A5347" t="s">
        <v>6637</v>
      </c>
      <c r="B5347" s="12">
        <v>43037</v>
      </c>
      <c r="C5347" t="s">
        <v>11936</v>
      </c>
      <c r="D5347" s="11">
        <v>46208.868287037003</v>
      </c>
      <c r="E5347" t="s">
        <v>11937</v>
      </c>
      <c r="F5347" t="s">
        <v>6617</v>
      </c>
      <c r="G5347" t="s">
        <v>11828</v>
      </c>
      <c r="H5347" t="s">
        <v>6429</v>
      </c>
      <c r="I5347" t="s">
        <v>6636</v>
      </c>
      <c r="J5347" t="s">
        <v>6636</v>
      </c>
      <c r="K5347" t="s">
        <v>11895</v>
      </c>
      <c r="L5347" t="s">
        <v>11896</v>
      </c>
      <c r="M5347" t="s">
        <v>11897</v>
      </c>
      <c r="N5347" t="s">
        <v>8601</v>
      </c>
      <c r="O5347" t="s">
        <v>8602</v>
      </c>
      <c r="P5347">
        <v>2399000</v>
      </c>
      <c r="Q5347" t="s">
        <v>6636</v>
      </c>
      <c r="R5347" t="s">
        <v>6636</v>
      </c>
      <c r="S5347" s="12"/>
      <c r="T5347" s="13"/>
      <c r="U5347" t="s">
        <v>7087</v>
      </c>
    </row>
    <row r="5348" spans="1:21" x14ac:dyDescent="0.25">
      <c r="A5348" t="s">
        <v>6637</v>
      </c>
      <c r="B5348" s="12">
        <v>35804</v>
      </c>
      <c r="C5348" t="s">
        <v>11938</v>
      </c>
      <c r="D5348" s="11">
        <v>46209.221412036997</v>
      </c>
      <c r="E5348" t="s">
        <v>11939</v>
      </c>
      <c r="F5348" t="s">
        <v>6617</v>
      </c>
      <c r="G5348" t="s">
        <v>10113</v>
      </c>
      <c r="H5348" t="s">
        <v>6429</v>
      </c>
      <c r="I5348" t="s">
        <v>65</v>
      </c>
      <c r="J5348" t="s">
        <v>57</v>
      </c>
      <c r="K5348" t="s">
        <v>11940</v>
      </c>
      <c r="L5348" t="s">
        <v>11820</v>
      </c>
      <c r="M5348" t="s">
        <v>11941</v>
      </c>
      <c r="N5348" t="s">
        <v>7001</v>
      </c>
      <c r="O5348" t="s">
        <v>7002</v>
      </c>
      <c r="P5348">
        <v>2118000</v>
      </c>
      <c r="Q5348" t="s">
        <v>6636</v>
      </c>
      <c r="R5348" t="s">
        <v>6636</v>
      </c>
      <c r="S5348" s="12"/>
      <c r="T5348" s="13"/>
      <c r="U5348" t="s">
        <v>7087</v>
      </c>
    </row>
    <row r="5349" spans="1:21" x14ac:dyDescent="0.25">
      <c r="A5349" t="s">
        <v>6637</v>
      </c>
      <c r="B5349" s="12">
        <v>42915</v>
      </c>
      <c r="C5349" t="s">
        <v>11942</v>
      </c>
      <c r="D5349" s="11">
        <v>46210.424189814803</v>
      </c>
      <c r="E5349" t="s">
        <v>11943</v>
      </c>
      <c r="F5349" t="s">
        <v>6617</v>
      </c>
      <c r="G5349" t="s">
        <v>10113</v>
      </c>
      <c r="H5349" t="s">
        <v>6429</v>
      </c>
      <c r="I5349" t="s">
        <v>65</v>
      </c>
      <c r="J5349" t="s">
        <v>219</v>
      </c>
      <c r="K5349" t="s">
        <v>11944</v>
      </c>
      <c r="L5349" t="s">
        <v>11820</v>
      </c>
      <c r="M5349" t="s">
        <v>11945</v>
      </c>
      <c r="N5349" t="s">
        <v>7001</v>
      </c>
      <c r="O5349" t="s">
        <v>7002</v>
      </c>
      <c r="P5349">
        <v>1581000</v>
      </c>
      <c r="Q5349" t="s">
        <v>6636</v>
      </c>
      <c r="R5349" t="s">
        <v>6636</v>
      </c>
      <c r="S5349" s="12"/>
      <c r="T5349" s="13"/>
      <c r="U5349" t="s">
        <v>7087</v>
      </c>
    </row>
    <row r="5350" spans="1:21" x14ac:dyDescent="0.25">
      <c r="A5350" t="s">
        <v>6619</v>
      </c>
      <c r="B5350" s="12">
        <v>42915</v>
      </c>
      <c r="C5350" t="s">
        <v>11942</v>
      </c>
      <c r="D5350" s="11">
        <v>46210.519849536999</v>
      </c>
      <c r="E5350" t="s">
        <v>11943</v>
      </c>
      <c r="F5350" t="s">
        <v>6617</v>
      </c>
      <c r="G5350" t="s">
        <v>10113</v>
      </c>
      <c r="H5350" t="s">
        <v>6429</v>
      </c>
      <c r="I5350" t="s">
        <v>65</v>
      </c>
      <c r="J5350" t="s">
        <v>219</v>
      </c>
      <c r="K5350" t="s">
        <v>11944</v>
      </c>
      <c r="L5350" t="s">
        <v>11820</v>
      </c>
      <c r="M5350" t="s">
        <v>11945</v>
      </c>
      <c r="N5350" t="s">
        <v>7001</v>
      </c>
      <c r="O5350" t="s">
        <v>7002</v>
      </c>
      <c r="P5350">
        <v>1581000</v>
      </c>
      <c r="Q5350" t="s">
        <v>6636</v>
      </c>
      <c r="R5350" t="s">
        <v>6636</v>
      </c>
      <c r="S5350" s="12"/>
      <c r="T5350" s="13"/>
      <c r="U5350" t="s">
        <v>7087</v>
      </c>
    </row>
    <row r="5351" spans="1:21" x14ac:dyDescent="0.25">
      <c r="A5351" t="s">
        <v>6637</v>
      </c>
      <c r="B5351" s="12">
        <v>43020</v>
      </c>
      <c r="C5351" t="s">
        <v>11946</v>
      </c>
      <c r="D5351" s="11">
        <v>46211.847337963001</v>
      </c>
      <c r="E5351" t="s">
        <v>11947</v>
      </c>
      <c r="F5351" t="s">
        <v>6617</v>
      </c>
      <c r="G5351" t="s">
        <v>11824</v>
      </c>
      <c r="H5351" t="s">
        <v>6429</v>
      </c>
      <c r="I5351" t="s">
        <v>65</v>
      </c>
      <c r="J5351" t="s">
        <v>57</v>
      </c>
      <c r="K5351" t="s">
        <v>11874</v>
      </c>
      <c r="L5351" t="s">
        <v>11826</v>
      </c>
      <c r="M5351" t="s">
        <v>7586</v>
      </c>
      <c r="N5351" t="s">
        <v>7469</v>
      </c>
      <c r="O5351" t="s">
        <v>7470</v>
      </c>
      <c r="P5351">
        <v>2735000</v>
      </c>
      <c r="Q5351" t="s">
        <v>6636</v>
      </c>
      <c r="R5351" t="s">
        <v>6636</v>
      </c>
      <c r="S5351" s="12"/>
      <c r="T5351" s="13"/>
      <c r="U5351" t="s">
        <v>7087</v>
      </c>
    </row>
    <row r="5352" spans="1:21" x14ac:dyDescent="0.25">
      <c r="A5352" t="s">
        <v>6637</v>
      </c>
      <c r="B5352" s="12">
        <v>43020</v>
      </c>
      <c r="C5352" t="s">
        <v>11946</v>
      </c>
      <c r="D5352" s="11">
        <v>46211.847337963001</v>
      </c>
      <c r="E5352" t="s">
        <v>11947</v>
      </c>
      <c r="F5352" t="s">
        <v>6617</v>
      </c>
      <c r="G5352" t="s">
        <v>11828</v>
      </c>
      <c r="H5352" t="s">
        <v>6429</v>
      </c>
      <c r="I5352" t="s">
        <v>65</v>
      </c>
      <c r="J5352" t="s">
        <v>57</v>
      </c>
      <c r="K5352" t="s">
        <v>11874</v>
      </c>
      <c r="L5352" t="s">
        <v>11826</v>
      </c>
      <c r="M5352" t="s">
        <v>7586</v>
      </c>
      <c r="N5352" t="s">
        <v>7469</v>
      </c>
      <c r="O5352" t="s">
        <v>7470</v>
      </c>
      <c r="P5352">
        <v>2735000</v>
      </c>
      <c r="Q5352" t="s">
        <v>6636</v>
      </c>
      <c r="R5352" t="s">
        <v>6636</v>
      </c>
      <c r="S5352" s="12"/>
      <c r="T5352" s="13"/>
      <c r="U5352" t="s">
        <v>7087</v>
      </c>
    </row>
    <row r="5353" spans="1:21" x14ac:dyDescent="0.25">
      <c r="A5353" t="s">
        <v>6619</v>
      </c>
      <c r="B5353" s="12">
        <v>43020</v>
      </c>
      <c r="C5353" t="s">
        <v>11946</v>
      </c>
      <c r="D5353" s="11">
        <v>46212.800671296303</v>
      </c>
      <c r="E5353" t="s">
        <v>11947</v>
      </c>
      <c r="F5353" t="s">
        <v>6617</v>
      </c>
      <c r="G5353" t="s">
        <v>11824</v>
      </c>
      <c r="H5353" t="s">
        <v>6429</v>
      </c>
      <c r="I5353" t="s">
        <v>65</v>
      </c>
      <c r="J5353" t="s">
        <v>57</v>
      </c>
      <c r="K5353" t="s">
        <v>11874</v>
      </c>
      <c r="L5353" t="s">
        <v>11826</v>
      </c>
      <c r="M5353" t="s">
        <v>7586</v>
      </c>
      <c r="N5353" t="s">
        <v>7469</v>
      </c>
      <c r="O5353" t="s">
        <v>7470</v>
      </c>
      <c r="P5353">
        <v>2735000</v>
      </c>
      <c r="Q5353" t="s">
        <v>6636</v>
      </c>
      <c r="R5353" t="s">
        <v>6636</v>
      </c>
      <c r="S5353" s="12"/>
      <c r="T5353" s="13"/>
      <c r="U5353" t="s">
        <v>7087</v>
      </c>
    </row>
    <row r="5354" spans="1:21" x14ac:dyDescent="0.25">
      <c r="A5354" t="s">
        <v>6619</v>
      </c>
      <c r="B5354" s="12">
        <v>43020</v>
      </c>
      <c r="C5354" t="s">
        <v>11946</v>
      </c>
      <c r="D5354" s="11">
        <v>46212.800671296303</v>
      </c>
      <c r="E5354" t="s">
        <v>11947</v>
      </c>
      <c r="F5354" t="s">
        <v>6617</v>
      </c>
      <c r="G5354" t="s">
        <v>11828</v>
      </c>
      <c r="H5354" t="s">
        <v>6429</v>
      </c>
      <c r="I5354" t="s">
        <v>65</v>
      </c>
      <c r="J5354" t="s">
        <v>57</v>
      </c>
      <c r="K5354" t="s">
        <v>11874</v>
      </c>
      <c r="L5354" t="s">
        <v>11826</v>
      </c>
      <c r="M5354" t="s">
        <v>7586</v>
      </c>
      <c r="N5354" t="s">
        <v>7469</v>
      </c>
      <c r="O5354" t="s">
        <v>7470</v>
      </c>
      <c r="P5354">
        <v>2735000</v>
      </c>
      <c r="Q5354" t="s">
        <v>6636</v>
      </c>
      <c r="R5354" t="s">
        <v>6636</v>
      </c>
      <c r="S5354" s="12"/>
      <c r="T5354" s="13"/>
      <c r="U5354" t="s">
        <v>7087</v>
      </c>
    </row>
    <row r="5355" spans="1:21" x14ac:dyDescent="0.25">
      <c r="A5355" t="s">
        <v>6619</v>
      </c>
      <c r="B5355" s="12">
        <v>43037</v>
      </c>
      <c r="C5355" t="s">
        <v>11936</v>
      </c>
      <c r="D5355" s="11">
        <v>46213.464884259301</v>
      </c>
      <c r="E5355" t="s">
        <v>11937</v>
      </c>
      <c r="F5355" t="s">
        <v>6617</v>
      </c>
      <c r="G5355" t="s">
        <v>11824</v>
      </c>
      <c r="H5355" t="s">
        <v>6429</v>
      </c>
      <c r="I5355" t="s">
        <v>6636</v>
      </c>
      <c r="J5355" t="s">
        <v>6636</v>
      </c>
      <c r="K5355" t="s">
        <v>11895</v>
      </c>
      <c r="L5355" t="s">
        <v>11896</v>
      </c>
      <c r="M5355" t="s">
        <v>11897</v>
      </c>
      <c r="N5355" t="s">
        <v>8601</v>
      </c>
      <c r="O5355" t="s">
        <v>8602</v>
      </c>
      <c r="P5355">
        <v>2399000</v>
      </c>
      <c r="Q5355" t="s">
        <v>6636</v>
      </c>
      <c r="R5355" t="s">
        <v>6636</v>
      </c>
      <c r="S5355" s="12"/>
      <c r="T5355" s="13"/>
      <c r="U5355" t="s">
        <v>7087</v>
      </c>
    </row>
    <row r="5356" spans="1:21" x14ac:dyDescent="0.25">
      <c r="A5356" t="s">
        <v>6619</v>
      </c>
      <c r="B5356" s="12">
        <v>43037</v>
      </c>
      <c r="C5356" t="s">
        <v>11936</v>
      </c>
      <c r="D5356" s="11">
        <v>46213.464884259301</v>
      </c>
      <c r="E5356" t="s">
        <v>11937</v>
      </c>
      <c r="F5356" t="s">
        <v>6617</v>
      </c>
      <c r="G5356" t="s">
        <v>11828</v>
      </c>
      <c r="H5356" t="s">
        <v>6429</v>
      </c>
      <c r="I5356" t="s">
        <v>6636</v>
      </c>
      <c r="J5356" t="s">
        <v>6636</v>
      </c>
      <c r="K5356" t="s">
        <v>11895</v>
      </c>
      <c r="L5356" t="s">
        <v>11896</v>
      </c>
      <c r="M5356" t="s">
        <v>11897</v>
      </c>
      <c r="N5356" t="s">
        <v>8601</v>
      </c>
      <c r="O5356" t="s">
        <v>8602</v>
      </c>
      <c r="P5356">
        <v>2399000</v>
      </c>
      <c r="Q5356" t="s">
        <v>6636</v>
      </c>
      <c r="R5356" t="s">
        <v>6636</v>
      </c>
      <c r="S5356" s="12"/>
      <c r="T5356" s="13"/>
      <c r="U5356" t="s">
        <v>7087</v>
      </c>
    </row>
    <row r="5357" spans="1:21" x14ac:dyDescent="0.25">
      <c r="A5357" t="s">
        <v>6637</v>
      </c>
      <c r="B5357" s="12">
        <v>43455</v>
      </c>
      <c r="C5357" t="s">
        <v>11948</v>
      </c>
      <c r="D5357" s="11">
        <v>46214.789699074099</v>
      </c>
      <c r="E5357" t="s">
        <v>11949</v>
      </c>
      <c r="F5357" t="s">
        <v>6617</v>
      </c>
      <c r="G5357" t="s">
        <v>10113</v>
      </c>
      <c r="H5357" t="s">
        <v>6429</v>
      </c>
      <c r="I5357" t="s">
        <v>65</v>
      </c>
      <c r="J5357" t="s">
        <v>67</v>
      </c>
      <c r="K5357" t="s">
        <v>11950</v>
      </c>
      <c r="L5357" t="s">
        <v>11820</v>
      </c>
      <c r="M5357" t="s">
        <v>11951</v>
      </c>
      <c r="N5357" t="s">
        <v>7001</v>
      </c>
      <c r="O5357" t="s">
        <v>7062</v>
      </c>
      <c r="P5357">
        <v>1465000</v>
      </c>
      <c r="Q5357" t="s">
        <v>6778</v>
      </c>
      <c r="R5357" t="s">
        <v>7109</v>
      </c>
      <c r="S5357" s="12"/>
      <c r="T5357" s="13"/>
      <c r="U5357" t="s">
        <v>7087</v>
      </c>
    </row>
    <row r="5358" spans="1:21" x14ac:dyDescent="0.25">
      <c r="A5358" t="s">
        <v>6637</v>
      </c>
      <c r="B5358" s="12">
        <v>43164</v>
      </c>
      <c r="C5358" t="s">
        <v>11952</v>
      </c>
      <c r="D5358" s="11">
        <v>46215.297222222202</v>
      </c>
      <c r="E5358" t="s">
        <v>11953</v>
      </c>
      <c r="F5358" t="s">
        <v>6617</v>
      </c>
      <c r="G5358" t="s">
        <v>10113</v>
      </c>
      <c r="H5358" t="s">
        <v>6429</v>
      </c>
      <c r="I5358" t="s">
        <v>6636</v>
      </c>
      <c r="J5358" t="s">
        <v>6636</v>
      </c>
      <c r="K5358" t="s">
        <v>11954</v>
      </c>
      <c r="L5358" t="s">
        <v>11820</v>
      </c>
      <c r="M5358" t="s">
        <v>11955</v>
      </c>
      <c r="N5358" t="s">
        <v>7001</v>
      </c>
      <c r="O5358" t="s">
        <v>7002</v>
      </c>
      <c r="P5358">
        <v>1915000</v>
      </c>
      <c r="Q5358" t="s">
        <v>6636</v>
      </c>
      <c r="R5358" t="s">
        <v>6636</v>
      </c>
      <c r="S5358" s="12"/>
      <c r="T5358" s="13"/>
      <c r="U5358" t="s">
        <v>7087</v>
      </c>
    </row>
    <row r="5359" spans="1:21" x14ac:dyDescent="0.25">
      <c r="A5359" t="s">
        <v>6619</v>
      </c>
      <c r="B5359" s="12">
        <v>43164</v>
      </c>
      <c r="C5359" t="s">
        <v>11952</v>
      </c>
      <c r="D5359" s="11">
        <v>46216.472685185203</v>
      </c>
      <c r="E5359" t="s">
        <v>11953</v>
      </c>
      <c r="F5359" t="s">
        <v>6617</v>
      </c>
      <c r="G5359" t="s">
        <v>10113</v>
      </c>
      <c r="H5359" t="s">
        <v>6429</v>
      </c>
      <c r="I5359" t="s">
        <v>6636</v>
      </c>
      <c r="J5359" t="s">
        <v>6636</v>
      </c>
      <c r="K5359" t="s">
        <v>11954</v>
      </c>
      <c r="L5359" t="s">
        <v>11820</v>
      </c>
      <c r="M5359" t="s">
        <v>11955</v>
      </c>
      <c r="N5359" t="s">
        <v>7001</v>
      </c>
      <c r="O5359" t="s">
        <v>7002</v>
      </c>
      <c r="P5359">
        <v>1915000</v>
      </c>
      <c r="Q5359" t="s">
        <v>6636</v>
      </c>
      <c r="R5359" t="s">
        <v>6636</v>
      </c>
      <c r="S5359" s="12"/>
      <c r="T5359" s="13"/>
      <c r="U5359" t="s">
        <v>7087</v>
      </c>
    </row>
    <row r="5360" spans="1:21" x14ac:dyDescent="0.25">
      <c r="A5360" t="s">
        <v>6637</v>
      </c>
      <c r="B5360" s="12">
        <v>43232</v>
      </c>
      <c r="C5360" t="s">
        <v>11637</v>
      </c>
      <c r="D5360" s="11">
        <v>46217.540428240703</v>
      </c>
      <c r="E5360" t="s">
        <v>11638</v>
      </c>
      <c r="F5360" t="s">
        <v>6617</v>
      </c>
      <c r="G5360" t="s">
        <v>11851</v>
      </c>
      <c r="H5360" t="s">
        <v>6429</v>
      </c>
      <c r="I5360" t="s">
        <v>55</v>
      </c>
      <c r="J5360" t="s">
        <v>643</v>
      </c>
      <c r="K5360" t="s">
        <v>11956</v>
      </c>
      <c r="L5360" t="s">
        <v>11853</v>
      </c>
      <c r="M5360" t="s">
        <v>11957</v>
      </c>
      <c r="N5360" t="s">
        <v>7001</v>
      </c>
      <c r="O5360" t="s">
        <v>7002</v>
      </c>
      <c r="P5360">
        <v>1785000</v>
      </c>
      <c r="Q5360" t="s">
        <v>6636</v>
      </c>
      <c r="R5360" t="s">
        <v>6636</v>
      </c>
      <c r="S5360" s="12"/>
      <c r="T5360" s="13"/>
      <c r="U5360" t="s">
        <v>6636</v>
      </c>
    </row>
    <row r="5361" spans="1:21" x14ac:dyDescent="0.25">
      <c r="A5361" t="s">
        <v>6637</v>
      </c>
      <c r="B5361" s="12">
        <v>43232</v>
      </c>
      <c r="C5361" t="s">
        <v>11637</v>
      </c>
      <c r="D5361" s="11">
        <v>46217.540428240703</v>
      </c>
      <c r="E5361" t="s">
        <v>11638</v>
      </c>
      <c r="F5361" t="s">
        <v>6617</v>
      </c>
      <c r="G5361" t="s">
        <v>11855</v>
      </c>
      <c r="H5361" t="s">
        <v>6429</v>
      </c>
      <c r="I5361" t="s">
        <v>55</v>
      </c>
      <c r="J5361" t="s">
        <v>643</v>
      </c>
      <c r="K5361" t="s">
        <v>11956</v>
      </c>
      <c r="L5361" t="s">
        <v>11853</v>
      </c>
      <c r="M5361" t="s">
        <v>11957</v>
      </c>
      <c r="N5361" t="s">
        <v>7001</v>
      </c>
      <c r="O5361" t="s">
        <v>7002</v>
      </c>
      <c r="P5361">
        <v>1785000</v>
      </c>
      <c r="Q5361" t="s">
        <v>6636</v>
      </c>
      <c r="R5361" t="s">
        <v>6636</v>
      </c>
      <c r="S5361" s="12"/>
      <c r="T5361" s="13"/>
      <c r="U5361" t="s">
        <v>6636</v>
      </c>
    </row>
    <row r="5362" spans="1:21" x14ac:dyDescent="0.25">
      <c r="A5362" t="s">
        <v>6619</v>
      </c>
      <c r="B5362" s="12">
        <v>43232</v>
      </c>
      <c r="C5362" t="s">
        <v>11637</v>
      </c>
      <c r="D5362" s="11">
        <v>46217.566041666701</v>
      </c>
      <c r="E5362" t="s">
        <v>11638</v>
      </c>
      <c r="F5362" t="s">
        <v>6617</v>
      </c>
      <c r="G5362" t="s">
        <v>11851</v>
      </c>
      <c r="H5362" t="s">
        <v>6429</v>
      </c>
      <c r="I5362" t="s">
        <v>55</v>
      </c>
      <c r="J5362" t="s">
        <v>643</v>
      </c>
      <c r="K5362" t="s">
        <v>11956</v>
      </c>
      <c r="L5362" t="s">
        <v>11853</v>
      </c>
      <c r="M5362" t="s">
        <v>11957</v>
      </c>
      <c r="N5362" t="s">
        <v>7001</v>
      </c>
      <c r="O5362" t="s">
        <v>7002</v>
      </c>
      <c r="P5362">
        <v>1785000</v>
      </c>
      <c r="Q5362" t="s">
        <v>6636</v>
      </c>
      <c r="R5362" t="s">
        <v>6636</v>
      </c>
      <c r="S5362" s="12"/>
      <c r="T5362" s="13"/>
      <c r="U5362" t="s">
        <v>6636</v>
      </c>
    </row>
    <row r="5363" spans="1:21" x14ac:dyDescent="0.25">
      <c r="A5363" t="s">
        <v>6619</v>
      </c>
      <c r="B5363" s="12">
        <v>43232</v>
      </c>
      <c r="C5363" t="s">
        <v>11637</v>
      </c>
      <c r="D5363" s="11">
        <v>46217.566041666701</v>
      </c>
      <c r="E5363" t="s">
        <v>11638</v>
      </c>
      <c r="F5363" t="s">
        <v>6617</v>
      </c>
      <c r="G5363" t="s">
        <v>11855</v>
      </c>
      <c r="H5363" t="s">
        <v>6429</v>
      </c>
      <c r="I5363" t="s">
        <v>55</v>
      </c>
      <c r="J5363" t="s">
        <v>643</v>
      </c>
      <c r="K5363" t="s">
        <v>11956</v>
      </c>
      <c r="L5363" t="s">
        <v>11853</v>
      </c>
      <c r="M5363" t="s">
        <v>11957</v>
      </c>
      <c r="N5363" t="s">
        <v>7001</v>
      </c>
      <c r="O5363" t="s">
        <v>7002</v>
      </c>
      <c r="P5363">
        <v>1785000</v>
      </c>
      <c r="Q5363" t="s">
        <v>6636</v>
      </c>
      <c r="R5363" t="s">
        <v>6636</v>
      </c>
      <c r="S5363" s="12"/>
      <c r="T5363" s="13"/>
      <c r="U5363" t="s">
        <v>6636</v>
      </c>
    </row>
    <row r="5364" spans="1:21" x14ac:dyDescent="0.25">
      <c r="A5364" t="s">
        <v>6637</v>
      </c>
      <c r="B5364" s="12">
        <v>43350</v>
      </c>
      <c r="C5364" t="s">
        <v>11958</v>
      </c>
      <c r="D5364" s="11">
        <v>46217.676851851902</v>
      </c>
      <c r="E5364" t="s">
        <v>11959</v>
      </c>
      <c r="F5364" t="s">
        <v>6617</v>
      </c>
      <c r="G5364" t="s">
        <v>11824</v>
      </c>
      <c r="H5364" t="s">
        <v>6429</v>
      </c>
      <c r="I5364" t="s">
        <v>55</v>
      </c>
      <c r="J5364" t="s">
        <v>295</v>
      </c>
      <c r="K5364" t="s">
        <v>11960</v>
      </c>
      <c r="L5364" t="s">
        <v>11826</v>
      </c>
      <c r="M5364" t="s">
        <v>11961</v>
      </c>
      <c r="N5364" t="s">
        <v>7469</v>
      </c>
      <c r="O5364" t="s">
        <v>7470</v>
      </c>
      <c r="P5364">
        <v>3315000</v>
      </c>
      <c r="Q5364" t="s">
        <v>6778</v>
      </c>
      <c r="R5364" t="s">
        <v>6911</v>
      </c>
      <c r="S5364" s="12"/>
      <c r="T5364" s="13"/>
      <c r="U5364" t="s">
        <v>7087</v>
      </c>
    </row>
    <row r="5365" spans="1:21" x14ac:dyDescent="0.25">
      <c r="A5365" t="s">
        <v>6637</v>
      </c>
      <c r="B5365" s="12">
        <v>43350</v>
      </c>
      <c r="C5365" t="s">
        <v>11958</v>
      </c>
      <c r="D5365" s="11">
        <v>46217.676851851902</v>
      </c>
      <c r="E5365" t="s">
        <v>11959</v>
      </c>
      <c r="F5365" t="s">
        <v>6617</v>
      </c>
      <c r="G5365" t="s">
        <v>11828</v>
      </c>
      <c r="H5365" t="s">
        <v>6429</v>
      </c>
      <c r="I5365" t="s">
        <v>55</v>
      </c>
      <c r="J5365" t="s">
        <v>295</v>
      </c>
      <c r="K5365" t="s">
        <v>11960</v>
      </c>
      <c r="L5365" t="s">
        <v>11826</v>
      </c>
      <c r="M5365" t="s">
        <v>11961</v>
      </c>
      <c r="N5365" t="s">
        <v>7469</v>
      </c>
      <c r="O5365" t="s">
        <v>7470</v>
      </c>
      <c r="P5365">
        <v>3315000</v>
      </c>
      <c r="Q5365" t="s">
        <v>6778</v>
      </c>
      <c r="R5365" t="s">
        <v>6911</v>
      </c>
      <c r="S5365" s="12"/>
      <c r="T5365" s="13"/>
      <c r="U5365" t="s">
        <v>7087</v>
      </c>
    </row>
    <row r="5366" spans="1:21" x14ac:dyDescent="0.25">
      <c r="A5366" t="s">
        <v>6637</v>
      </c>
      <c r="B5366" s="12">
        <v>43422</v>
      </c>
      <c r="C5366" t="s">
        <v>11962</v>
      </c>
      <c r="D5366" s="11">
        <v>46218.281018518501</v>
      </c>
      <c r="E5366" t="s">
        <v>11963</v>
      </c>
      <c r="F5366" t="s">
        <v>6617</v>
      </c>
      <c r="G5366" t="s">
        <v>10113</v>
      </c>
      <c r="H5366" t="s">
        <v>6429</v>
      </c>
      <c r="I5366" t="s">
        <v>65</v>
      </c>
      <c r="J5366" t="s">
        <v>219</v>
      </c>
      <c r="K5366" t="s">
        <v>11964</v>
      </c>
      <c r="L5366" t="s">
        <v>11820</v>
      </c>
      <c r="M5366" t="s">
        <v>11965</v>
      </c>
      <c r="N5366" t="s">
        <v>7001</v>
      </c>
      <c r="O5366" t="s">
        <v>7007</v>
      </c>
      <c r="P5366">
        <v>1098000</v>
      </c>
      <c r="Q5366" t="s">
        <v>6636</v>
      </c>
      <c r="R5366" t="s">
        <v>6636</v>
      </c>
      <c r="S5366" s="12"/>
      <c r="T5366" s="13"/>
      <c r="U5366" t="s">
        <v>7087</v>
      </c>
    </row>
    <row r="5367" spans="1:21" x14ac:dyDescent="0.25">
      <c r="A5367" t="s">
        <v>6637</v>
      </c>
      <c r="B5367" s="12">
        <v>43280</v>
      </c>
      <c r="C5367" t="s">
        <v>11966</v>
      </c>
      <c r="D5367" s="11">
        <v>46218.516493055598</v>
      </c>
      <c r="E5367" t="s">
        <v>11967</v>
      </c>
      <c r="F5367" t="s">
        <v>6617</v>
      </c>
      <c r="G5367" t="s">
        <v>10113</v>
      </c>
      <c r="H5367" t="s">
        <v>6429</v>
      </c>
      <c r="I5367" t="s">
        <v>65</v>
      </c>
      <c r="J5367" t="s">
        <v>9067</v>
      </c>
      <c r="K5367" t="s">
        <v>11968</v>
      </c>
      <c r="L5367" t="s">
        <v>11820</v>
      </c>
      <c r="M5367" t="s">
        <v>11969</v>
      </c>
      <c r="N5367" t="s">
        <v>7001</v>
      </c>
      <c r="O5367" t="s">
        <v>7007</v>
      </c>
      <c r="P5367">
        <v>1371000</v>
      </c>
      <c r="Q5367" t="s">
        <v>6636</v>
      </c>
      <c r="R5367" t="s">
        <v>6636</v>
      </c>
      <c r="S5367" s="12"/>
      <c r="T5367" s="13"/>
      <c r="U5367" t="s">
        <v>6636</v>
      </c>
    </row>
    <row r="5368" spans="1:21" x14ac:dyDescent="0.25">
      <c r="A5368" t="s">
        <v>6619</v>
      </c>
      <c r="B5368" s="12">
        <v>43280</v>
      </c>
      <c r="C5368" t="s">
        <v>11966</v>
      </c>
      <c r="D5368" s="11">
        <v>46218.529861111099</v>
      </c>
      <c r="E5368" t="s">
        <v>11967</v>
      </c>
      <c r="F5368" t="s">
        <v>6617</v>
      </c>
      <c r="G5368" t="s">
        <v>10113</v>
      </c>
      <c r="H5368" t="s">
        <v>6429</v>
      </c>
      <c r="I5368" t="s">
        <v>65</v>
      </c>
      <c r="J5368" t="s">
        <v>9067</v>
      </c>
      <c r="K5368" t="s">
        <v>11968</v>
      </c>
      <c r="L5368" t="s">
        <v>11820</v>
      </c>
      <c r="M5368" t="s">
        <v>11969</v>
      </c>
      <c r="N5368" t="s">
        <v>7001</v>
      </c>
      <c r="O5368" t="s">
        <v>7007</v>
      </c>
      <c r="P5368">
        <v>1371000</v>
      </c>
      <c r="Q5368" t="s">
        <v>6636</v>
      </c>
      <c r="R5368" t="s">
        <v>6636</v>
      </c>
      <c r="S5368" s="12"/>
      <c r="T5368" s="13"/>
      <c r="U5368" t="s">
        <v>6636</v>
      </c>
    </row>
    <row r="5369" spans="1:21" x14ac:dyDescent="0.25">
      <c r="A5369" t="s">
        <v>6637</v>
      </c>
      <c r="B5369" s="12">
        <v>43416</v>
      </c>
      <c r="C5369" t="s">
        <v>11970</v>
      </c>
      <c r="D5369" s="11">
        <v>46220.306250000001</v>
      </c>
      <c r="E5369" t="s">
        <v>11971</v>
      </c>
      <c r="F5369" t="s">
        <v>6617</v>
      </c>
      <c r="G5369" t="s">
        <v>11824</v>
      </c>
      <c r="H5369" t="s">
        <v>6429</v>
      </c>
      <c r="I5369" t="s">
        <v>55</v>
      </c>
      <c r="J5369" t="s">
        <v>44</v>
      </c>
      <c r="K5369" t="s">
        <v>11972</v>
      </c>
      <c r="L5369" t="s">
        <v>11826</v>
      </c>
      <c r="M5369" t="s">
        <v>11973</v>
      </c>
      <c r="N5369" t="s">
        <v>7469</v>
      </c>
      <c r="O5369" t="s">
        <v>7470</v>
      </c>
      <c r="P5369">
        <v>2735000</v>
      </c>
      <c r="Q5369" t="s">
        <v>6636</v>
      </c>
      <c r="R5369" t="s">
        <v>6636</v>
      </c>
      <c r="S5369" s="12"/>
      <c r="T5369" s="13"/>
      <c r="U5369" t="s">
        <v>6636</v>
      </c>
    </row>
    <row r="5370" spans="1:21" x14ac:dyDescent="0.25">
      <c r="A5370" t="s">
        <v>6637</v>
      </c>
      <c r="B5370" s="12">
        <v>43416</v>
      </c>
      <c r="C5370" t="s">
        <v>11970</v>
      </c>
      <c r="D5370" s="11">
        <v>46220.306250000001</v>
      </c>
      <c r="E5370" t="s">
        <v>11971</v>
      </c>
      <c r="F5370" t="s">
        <v>6617</v>
      </c>
      <c r="G5370" t="s">
        <v>11828</v>
      </c>
      <c r="H5370" t="s">
        <v>6429</v>
      </c>
      <c r="I5370" t="s">
        <v>55</v>
      </c>
      <c r="J5370" t="s">
        <v>44</v>
      </c>
      <c r="K5370" t="s">
        <v>11972</v>
      </c>
      <c r="L5370" t="s">
        <v>11826</v>
      </c>
      <c r="M5370" t="s">
        <v>11973</v>
      </c>
      <c r="N5370" t="s">
        <v>7469</v>
      </c>
      <c r="O5370" t="s">
        <v>7470</v>
      </c>
      <c r="P5370">
        <v>2735000</v>
      </c>
      <c r="Q5370" t="s">
        <v>6636</v>
      </c>
      <c r="R5370" t="s">
        <v>6636</v>
      </c>
      <c r="S5370" s="12"/>
      <c r="T5370" s="13"/>
      <c r="U5370" t="s">
        <v>6636</v>
      </c>
    </row>
    <row r="5371" spans="1:21" x14ac:dyDescent="0.25">
      <c r="A5371" t="s">
        <v>6619</v>
      </c>
      <c r="B5371" s="12">
        <v>43350</v>
      </c>
      <c r="C5371" t="s">
        <v>11958</v>
      </c>
      <c r="D5371" s="11">
        <v>46220.432037036997</v>
      </c>
      <c r="E5371" t="s">
        <v>11959</v>
      </c>
      <c r="F5371" t="s">
        <v>6617</v>
      </c>
      <c r="G5371" t="s">
        <v>11824</v>
      </c>
      <c r="H5371" t="s">
        <v>6429</v>
      </c>
      <c r="I5371" t="s">
        <v>55</v>
      </c>
      <c r="J5371" t="s">
        <v>295</v>
      </c>
      <c r="K5371" t="s">
        <v>11960</v>
      </c>
      <c r="L5371" t="s">
        <v>11826</v>
      </c>
      <c r="M5371" t="s">
        <v>11961</v>
      </c>
      <c r="N5371" t="s">
        <v>7469</v>
      </c>
      <c r="O5371" t="s">
        <v>7470</v>
      </c>
      <c r="P5371">
        <v>3315000</v>
      </c>
      <c r="Q5371" t="s">
        <v>6778</v>
      </c>
      <c r="R5371" t="s">
        <v>6911</v>
      </c>
      <c r="S5371" s="12"/>
      <c r="T5371" s="13"/>
      <c r="U5371" t="s">
        <v>7087</v>
      </c>
    </row>
    <row r="5372" spans="1:21" x14ac:dyDescent="0.25">
      <c r="A5372" t="s">
        <v>6619</v>
      </c>
      <c r="B5372" s="12">
        <v>43350</v>
      </c>
      <c r="C5372" t="s">
        <v>11958</v>
      </c>
      <c r="D5372" s="11">
        <v>46220.432037036997</v>
      </c>
      <c r="E5372" t="s">
        <v>11959</v>
      </c>
      <c r="F5372" t="s">
        <v>6617</v>
      </c>
      <c r="G5372" t="s">
        <v>11828</v>
      </c>
      <c r="H5372" t="s">
        <v>6429</v>
      </c>
      <c r="I5372" t="s">
        <v>55</v>
      </c>
      <c r="J5372" t="s">
        <v>295</v>
      </c>
      <c r="K5372" t="s">
        <v>11960</v>
      </c>
      <c r="L5372" t="s">
        <v>11826</v>
      </c>
      <c r="M5372" t="s">
        <v>11961</v>
      </c>
      <c r="N5372" t="s">
        <v>7469</v>
      </c>
      <c r="O5372" t="s">
        <v>7470</v>
      </c>
      <c r="P5372">
        <v>3315000</v>
      </c>
      <c r="Q5372" t="s">
        <v>6778</v>
      </c>
      <c r="R5372" t="s">
        <v>6911</v>
      </c>
      <c r="S5372" s="12"/>
      <c r="T5372" s="13"/>
      <c r="U5372" t="s">
        <v>7087</v>
      </c>
    </row>
    <row r="5373" spans="1:21" x14ac:dyDescent="0.25">
      <c r="A5373" t="s">
        <v>6619</v>
      </c>
      <c r="B5373" s="12">
        <v>43416</v>
      </c>
      <c r="C5373" t="s">
        <v>11970</v>
      </c>
      <c r="D5373" s="11">
        <v>46221.628587963001</v>
      </c>
      <c r="E5373" t="s">
        <v>11971</v>
      </c>
      <c r="F5373" t="s">
        <v>6617</v>
      </c>
      <c r="G5373" t="s">
        <v>11824</v>
      </c>
      <c r="H5373" t="s">
        <v>6429</v>
      </c>
      <c r="I5373" t="s">
        <v>55</v>
      </c>
      <c r="J5373" t="s">
        <v>44</v>
      </c>
      <c r="K5373" t="s">
        <v>11972</v>
      </c>
      <c r="L5373" t="s">
        <v>11826</v>
      </c>
      <c r="M5373" t="s">
        <v>11973</v>
      </c>
      <c r="N5373" t="s">
        <v>7469</v>
      </c>
      <c r="O5373" t="s">
        <v>7470</v>
      </c>
      <c r="P5373">
        <v>2735000</v>
      </c>
      <c r="Q5373" t="s">
        <v>6636</v>
      </c>
      <c r="R5373" t="s">
        <v>6636</v>
      </c>
      <c r="S5373" s="12"/>
      <c r="T5373" s="13"/>
      <c r="U5373" t="s">
        <v>6636</v>
      </c>
    </row>
    <row r="5374" spans="1:21" x14ac:dyDescent="0.25">
      <c r="A5374" t="s">
        <v>6619</v>
      </c>
      <c r="B5374" s="12">
        <v>43416</v>
      </c>
      <c r="C5374" t="s">
        <v>11970</v>
      </c>
      <c r="D5374" s="11">
        <v>46221.628587963001</v>
      </c>
      <c r="E5374" t="s">
        <v>11971</v>
      </c>
      <c r="F5374" t="s">
        <v>6617</v>
      </c>
      <c r="G5374" t="s">
        <v>11828</v>
      </c>
      <c r="H5374" t="s">
        <v>6429</v>
      </c>
      <c r="I5374" t="s">
        <v>55</v>
      </c>
      <c r="J5374" t="s">
        <v>44</v>
      </c>
      <c r="K5374" t="s">
        <v>11972</v>
      </c>
      <c r="L5374" t="s">
        <v>11826</v>
      </c>
      <c r="M5374" t="s">
        <v>11973</v>
      </c>
      <c r="N5374" t="s">
        <v>7469</v>
      </c>
      <c r="O5374" t="s">
        <v>7470</v>
      </c>
      <c r="P5374">
        <v>2735000</v>
      </c>
      <c r="Q5374" t="s">
        <v>6636</v>
      </c>
      <c r="R5374" t="s">
        <v>6636</v>
      </c>
      <c r="S5374" s="12"/>
      <c r="T5374" s="13"/>
      <c r="U5374" t="s">
        <v>6636</v>
      </c>
    </row>
    <row r="5375" spans="1:21" x14ac:dyDescent="0.25">
      <c r="A5375" t="s">
        <v>6619</v>
      </c>
      <c r="B5375" s="12">
        <v>43422</v>
      </c>
      <c r="C5375" t="s">
        <v>11962</v>
      </c>
      <c r="D5375" s="11">
        <v>46221.7260185185</v>
      </c>
      <c r="E5375" t="s">
        <v>11963</v>
      </c>
      <c r="F5375" t="s">
        <v>6617</v>
      </c>
      <c r="G5375" t="s">
        <v>10113</v>
      </c>
      <c r="H5375" t="s">
        <v>6429</v>
      </c>
      <c r="I5375" t="s">
        <v>65</v>
      </c>
      <c r="J5375" t="s">
        <v>219</v>
      </c>
      <c r="K5375" t="s">
        <v>11964</v>
      </c>
      <c r="L5375" t="s">
        <v>11820</v>
      </c>
      <c r="M5375" t="s">
        <v>11965</v>
      </c>
      <c r="N5375" t="s">
        <v>7001</v>
      </c>
      <c r="O5375" t="s">
        <v>7007</v>
      </c>
      <c r="P5375">
        <v>1098000</v>
      </c>
      <c r="Q5375" t="s">
        <v>6636</v>
      </c>
      <c r="R5375" t="s">
        <v>6636</v>
      </c>
      <c r="S5375" s="12"/>
      <c r="T5375" s="13"/>
      <c r="U5375" t="s">
        <v>7087</v>
      </c>
    </row>
    <row r="5376" spans="1:21" x14ac:dyDescent="0.25">
      <c r="A5376" t="s">
        <v>6637</v>
      </c>
      <c r="B5376" s="12">
        <v>43449</v>
      </c>
      <c r="C5376" t="s">
        <v>11974</v>
      </c>
      <c r="D5376" s="11">
        <v>46222.424560185202</v>
      </c>
      <c r="E5376" t="s">
        <v>11975</v>
      </c>
      <c r="F5376" t="s">
        <v>6617</v>
      </c>
      <c r="G5376" t="s">
        <v>10113</v>
      </c>
      <c r="H5376" t="s">
        <v>6429</v>
      </c>
      <c r="I5376" t="s">
        <v>55</v>
      </c>
      <c r="J5376" t="s">
        <v>44</v>
      </c>
      <c r="K5376" t="s">
        <v>11976</v>
      </c>
      <c r="L5376" t="s">
        <v>11820</v>
      </c>
      <c r="M5376" t="s">
        <v>11977</v>
      </c>
      <c r="N5376" t="s">
        <v>7001</v>
      </c>
      <c r="O5376" t="s">
        <v>7007</v>
      </c>
      <c r="P5376">
        <v>1657000</v>
      </c>
      <c r="Q5376" t="s">
        <v>6636</v>
      </c>
      <c r="R5376" t="s">
        <v>6636</v>
      </c>
      <c r="S5376" s="12"/>
      <c r="T5376" s="13"/>
      <c r="U5376" t="s">
        <v>7087</v>
      </c>
    </row>
    <row r="5377" spans="1:21" x14ac:dyDescent="0.25">
      <c r="A5377" t="s">
        <v>6619</v>
      </c>
      <c r="B5377" s="12">
        <v>43449</v>
      </c>
      <c r="C5377" t="s">
        <v>11974</v>
      </c>
      <c r="D5377" s="11">
        <v>46222.528113425898</v>
      </c>
      <c r="E5377" t="s">
        <v>11975</v>
      </c>
      <c r="F5377" t="s">
        <v>6617</v>
      </c>
      <c r="G5377" t="s">
        <v>10113</v>
      </c>
      <c r="H5377" t="s">
        <v>6429</v>
      </c>
      <c r="I5377" t="s">
        <v>55</v>
      </c>
      <c r="J5377" t="s">
        <v>44</v>
      </c>
      <c r="K5377" t="s">
        <v>11976</v>
      </c>
      <c r="L5377" t="s">
        <v>11820</v>
      </c>
      <c r="M5377" t="s">
        <v>11977</v>
      </c>
      <c r="N5377" t="s">
        <v>7001</v>
      </c>
      <c r="O5377" t="s">
        <v>7007</v>
      </c>
      <c r="P5377">
        <v>1657000</v>
      </c>
      <c r="Q5377" t="s">
        <v>6636</v>
      </c>
      <c r="R5377" t="s">
        <v>6636</v>
      </c>
      <c r="S5377" s="12"/>
      <c r="T5377" s="13"/>
      <c r="U5377" t="s">
        <v>7087</v>
      </c>
    </row>
    <row r="5378" spans="1:21" x14ac:dyDescent="0.25">
      <c r="A5378" t="s">
        <v>6619</v>
      </c>
      <c r="B5378" s="12">
        <v>43455</v>
      </c>
      <c r="C5378" t="s">
        <v>11948</v>
      </c>
      <c r="D5378" s="11">
        <v>46222.612418981502</v>
      </c>
      <c r="E5378" t="s">
        <v>11949</v>
      </c>
      <c r="F5378" t="s">
        <v>6617</v>
      </c>
      <c r="G5378" t="s">
        <v>10113</v>
      </c>
      <c r="H5378" t="s">
        <v>6429</v>
      </c>
      <c r="I5378" t="s">
        <v>65</v>
      </c>
      <c r="J5378" t="s">
        <v>67</v>
      </c>
      <c r="K5378" t="s">
        <v>11950</v>
      </c>
      <c r="L5378" t="s">
        <v>11820</v>
      </c>
      <c r="M5378" t="s">
        <v>11951</v>
      </c>
      <c r="N5378" t="s">
        <v>7001</v>
      </c>
      <c r="O5378" t="s">
        <v>7062</v>
      </c>
      <c r="P5378">
        <v>1465000</v>
      </c>
      <c r="Q5378" t="s">
        <v>6778</v>
      </c>
      <c r="R5378" t="s">
        <v>7109</v>
      </c>
      <c r="S5378" s="12"/>
      <c r="T5378" s="13"/>
      <c r="U5378" t="s">
        <v>7087</v>
      </c>
    </row>
    <row r="5379" spans="1:21" x14ac:dyDescent="0.25">
      <c r="A5379" t="s">
        <v>6637</v>
      </c>
      <c r="B5379" s="12">
        <v>38756</v>
      </c>
      <c r="C5379" t="s">
        <v>11978</v>
      </c>
      <c r="D5379" s="11">
        <v>46222.669907407399</v>
      </c>
      <c r="E5379" t="s">
        <v>11979</v>
      </c>
      <c r="F5379" t="s">
        <v>6617</v>
      </c>
      <c r="G5379" t="s">
        <v>10113</v>
      </c>
      <c r="H5379" t="s">
        <v>6429</v>
      </c>
      <c r="I5379" t="s">
        <v>6636</v>
      </c>
      <c r="J5379" t="s">
        <v>6636</v>
      </c>
      <c r="K5379" t="s">
        <v>11980</v>
      </c>
      <c r="L5379" t="s">
        <v>11820</v>
      </c>
      <c r="M5379" t="s">
        <v>11981</v>
      </c>
      <c r="N5379" t="s">
        <v>8347</v>
      </c>
      <c r="O5379" t="s">
        <v>8348</v>
      </c>
      <c r="P5379">
        <v>2999000</v>
      </c>
      <c r="Q5379" t="s">
        <v>6636</v>
      </c>
      <c r="R5379" t="s">
        <v>6636</v>
      </c>
      <c r="S5379" s="12"/>
      <c r="T5379" s="13"/>
      <c r="U5379" t="s">
        <v>6724</v>
      </c>
    </row>
    <row r="5380" spans="1:21" x14ac:dyDescent="0.25">
      <c r="A5380" t="s">
        <v>6637</v>
      </c>
      <c r="B5380" s="12">
        <v>36938</v>
      </c>
      <c r="C5380" t="s">
        <v>11982</v>
      </c>
      <c r="D5380" s="11">
        <v>46223.279513888898</v>
      </c>
      <c r="E5380" t="s">
        <v>11983</v>
      </c>
      <c r="F5380" t="s">
        <v>6617</v>
      </c>
      <c r="G5380" t="s">
        <v>10113</v>
      </c>
      <c r="H5380" t="s">
        <v>6429</v>
      </c>
      <c r="I5380" t="s">
        <v>65</v>
      </c>
      <c r="J5380" t="s">
        <v>219</v>
      </c>
      <c r="K5380" t="s">
        <v>11819</v>
      </c>
      <c r="L5380" t="s">
        <v>11820</v>
      </c>
      <c r="M5380" t="s">
        <v>11821</v>
      </c>
      <c r="N5380" t="s">
        <v>7001</v>
      </c>
      <c r="O5380" t="s">
        <v>7002</v>
      </c>
      <c r="P5380">
        <v>1581000</v>
      </c>
      <c r="Q5380" t="s">
        <v>6636</v>
      </c>
      <c r="R5380" t="s">
        <v>6636</v>
      </c>
      <c r="S5380" s="12"/>
      <c r="T5380" s="13"/>
      <c r="U5380" t="s">
        <v>7087</v>
      </c>
    </row>
    <row r="5381" spans="1:21" x14ac:dyDescent="0.25">
      <c r="A5381" t="s">
        <v>6614</v>
      </c>
      <c r="B5381" s="12"/>
      <c r="C5381" t="s">
        <v>11984</v>
      </c>
      <c r="D5381" s="11">
        <v>46198</v>
      </c>
      <c r="E5381" t="s">
        <v>11985</v>
      </c>
      <c r="F5381" t="s">
        <v>6353</v>
      </c>
      <c r="G5381" t="s">
        <v>6636</v>
      </c>
      <c r="H5381" t="s">
        <v>807</v>
      </c>
      <c r="I5381" t="s">
        <v>6636</v>
      </c>
      <c r="J5381" t="s">
        <v>6636</v>
      </c>
      <c r="K5381" t="s">
        <v>6636</v>
      </c>
      <c r="L5381" t="s">
        <v>6636</v>
      </c>
      <c r="M5381" t="s">
        <v>11986</v>
      </c>
      <c r="N5381" t="s">
        <v>7001</v>
      </c>
      <c r="O5381" t="s">
        <v>7007</v>
      </c>
      <c r="P5381">
        <v>1238000</v>
      </c>
      <c r="Q5381" t="s">
        <v>6778</v>
      </c>
      <c r="R5381" t="s">
        <v>7109</v>
      </c>
      <c r="S5381" s="12">
        <v>1</v>
      </c>
      <c r="T5381" s="13"/>
      <c r="U5381" t="s">
        <v>8855</v>
      </c>
    </row>
    <row r="5382" spans="1:21" x14ac:dyDescent="0.25">
      <c r="A5382" t="s">
        <v>6983</v>
      </c>
      <c r="B5382" s="12"/>
      <c r="C5382" t="s">
        <v>11544</v>
      </c>
      <c r="D5382" s="11">
        <v>46214</v>
      </c>
      <c r="E5382" t="s">
        <v>11545</v>
      </c>
      <c r="F5382" t="s">
        <v>6353</v>
      </c>
      <c r="G5382" t="s">
        <v>11453</v>
      </c>
      <c r="H5382" t="s">
        <v>807</v>
      </c>
      <c r="I5382" t="s">
        <v>55</v>
      </c>
      <c r="J5382" t="s">
        <v>44</v>
      </c>
      <c r="K5382" t="s">
        <v>6636</v>
      </c>
      <c r="L5382" t="s">
        <v>6636</v>
      </c>
      <c r="M5382" t="s">
        <v>11987</v>
      </c>
      <c r="N5382" t="s">
        <v>7001</v>
      </c>
      <c r="O5382" t="s">
        <v>7081</v>
      </c>
      <c r="P5382">
        <v>1737000</v>
      </c>
      <c r="Q5382" t="s">
        <v>6636</v>
      </c>
      <c r="R5382" t="s">
        <v>6636</v>
      </c>
      <c r="S5382" s="12"/>
      <c r="T5382" s="13"/>
      <c r="U5382" t="s">
        <v>6636</v>
      </c>
    </row>
    <row r="5383" spans="1:21" x14ac:dyDescent="0.25">
      <c r="A5383" t="s">
        <v>6983</v>
      </c>
      <c r="B5383" s="12"/>
      <c r="C5383" t="s">
        <v>11544</v>
      </c>
      <c r="D5383" s="11">
        <v>46214</v>
      </c>
      <c r="E5383" t="s">
        <v>11545</v>
      </c>
      <c r="F5383" t="s">
        <v>6353</v>
      </c>
      <c r="G5383" t="s">
        <v>11643</v>
      </c>
      <c r="H5383" t="s">
        <v>807</v>
      </c>
      <c r="I5383" t="s">
        <v>55</v>
      </c>
      <c r="J5383" t="s">
        <v>44</v>
      </c>
      <c r="K5383" t="s">
        <v>6636</v>
      </c>
      <c r="L5383" t="s">
        <v>6636</v>
      </c>
      <c r="M5383" t="s">
        <v>11987</v>
      </c>
      <c r="N5383" t="s">
        <v>7001</v>
      </c>
      <c r="O5383" t="s">
        <v>7081</v>
      </c>
      <c r="P5383">
        <v>1737000</v>
      </c>
      <c r="Q5383" t="s">
        <v>6636</v>
      </c>
      <c r="R5383" t="s">
        <v>6636</v>
      </c>
      <c r="S5383" s="12">
        <v>1</v>
      </c>
      <c r="T5383" s="13">
        <v>21712</v>
      </c>
      <c r="U5383" t="s">
        <v>6636</v>
      </c>
    </row>
    <row r="5384" spans="1:21" x14ac:dyDescent="0.25">
      <c r="A5384" t="s">
        <v>6983</v>
      </c>
      <c r="B5384" s="12"/>
      <c r="C5384" t="s">
        <v>11544</v>
      </c>
      <c r="D5384" s="11">
        <v>46214</v>
      </c>
      <c r="E5384" t="s">
        <v>11545</v>
      </c>
      <c r="F5384" t="s">
        <v>6353</v>
      </c>
      <c r="G5384" t="s">
        <v>11647</v>
      </c>
      <c r="H5384" t="s">
        <v>807</v>
      </c>
      <c r="I5384" t="s">
        <v>55</v>
      </c>
      <c r="J5384" t="s">
        <v>44</v>
      </c>
      <c r="K5384" t="s">
        <v>6636</v>
      </c>
      <c r="L5384" t="s">
        <v>6636</v>
      </c>
      <c r="M5384" t="s">
        <v>11987</v>
      </c>
      <c r="N5384" t="s">
        <v>7001</v>
      </c>
      <c r="O5384" t="s">
        <v>7081</v>
      </c>
      <c r="P5384">
        <v>1737000</v>
      </c>
      <c r="Q5384" t="s">
        <v>6636</v>
      </c>
      <c r="R5384" t="s">
        <v>6636</v>
      </c>
      <c r="S5384" s="12"/>
      <c r="T5384" s="13"/>
      <c r="U5384" t="s">
        <v>6636</v>
      </c>
    </row>
    <row r="5385" spans="1:21" x14ac:dyDescent="0.25">
      <c r="A5385" t="s">
        <v>6983</v>
      </c>
      <c r="B5385" s="12"/>
      <c r="C5385" t="s">
        <v>11544</v>
      </c>
      <c r="D5385" s="11">
        <v>46214</v>
      </c>
      <c r="E5385" t="s">
        <v>11545</v>
      </c>
      <c r="F5385" t="s">
        <v>6353</v>
      </c>
      <c r="G5385" t="s">
        <v>11648</v>
      </c>
      <c r="H5385" t="s">
        <v>807</v>
      </c>
      <c r="I5385" t="s">
        <v>55</v>
      </c>
      <c r="J5385" t="s">
        <v>44</v>
      </c>
      <c r="K5385" t="s">
        <v>6636</v>
      </c>
      <c r="L5385" t="s">
        <v>6636</v>
      </c>
      <c r="M5385" t="s">
        <v>11987</v>
      </c>
      <c r="N5385" t="s">
        <v>7001</v>
      </c>
      <c r="O5385" t="s">
        <v>7081</v>
      </c>
      <c r="P5385">
        <v>1737000</v>
      </c>
      <c r="Q5385" t="s">
        <v>6636</v>
      </c>
      <c r="R5385" t="s">
        <v>6636</v>
      </c>
      <c r="S5385" s="12"/>
      <c r="T5385" s="13"/>
      <c r="U5385" t="s">
        <v>6636</v>
      </c>
    </row>
    <row r="5386" spans="1:21" x14ac:dyDescent="0.25">
      <c r="A5386" t="s">
        <v>6983</v>
      </c>
      <c r="B5386" s="12"/>
      <c r="C5386" t="s">
        <v>11544</v>
      </c>
      <c r="D5386" s="11">
        <v>46214</v>
      </c>
      <c r="E5386" t="s">
        <v>11545</v>
      </c>
      <c r="F5386" t="s">
        <v>6353</v>
      </c>
      <c r="G5386" t="s">
        <v>11457</v>
      </c>
      <c r="H5386" t="s">
        <v>807</v>
      </c>
      <c r="I5386" t="s">
        <v>55</v>
      </c>
      <c r="J5386" t="s">
        <v>44</v>
      </c>
      <c r="K5386" t="s">
        <v>6636</v>
      </c>
      <c r="L5386" t="s">
        <v>6636</v>
      </c>
      <c r="M5386" t="s">
        <v>11987</v>
      </c>
      <c r="N5386" t="s">
        <v>7001</v>
      </c>
      <c r="O5386" t="s">
        <v>7081</v>
      </c>
      <c r="P5386">
        <v>1737000</v>
      </c>
      <c r="Q5386" t="s">
        <v>6636</v>
      </c>
      <c r="R5386" t="s">
        <v>6636</v>
      </c>
      <c r="S5386" s="12"/>
      <c r="T5386" s="13"/>
      <c r="U5386" t="s">
        <v>6636</v>
      </c>
    </row>
    <row r="5387" spans="1:21" x14ac:dyDescent="0.25">
      <c r="A5387" t="s">
        <v>6983</v>
      </c>
      <c r="B5387" s="12"/>
      <c r="C5387" t="s">
        <v>11544</v>
      </c>
      <c r="D5387" s="11">
        <v>46214</v>
      </c>
      <c r="E5387" t="s">
        <v>11545</v>
      </c>
      <c r="F5387" t="s">
        <v>6353</v>
      </c>
      <c r="G5387" t="s">
        <v>11458</v>
      </c>
      <c r="H5387" t="s">
        <v>807</v>
      </c>
      <c r="I5387" t="s">
        <v>55</v>
      </c>
      <c r="J5387" t="s">
        <v>44</v>
      </c>
      <c r="K5387" t="s">
        <v>6636</v>
      </c>
      <c r="L5387" t="s">
        <v>6636</v>
      </c>
      <c r="M5387" t="s">
        <v>11987</v>
      </c>
      <c r="N5387" t="s">
        <v>7001</v>
      </c>
      <c r="O5387" t="s">
        <v>7081</v>
      </c>
      <c r="P5387">
        <v>1737000</v>
      </c>
      <c r="Q5387" t="s">
        <v>6636</v>
      </c>
      <c r="R5387" t="s">
        <v>6636</v>
      </c>
      <c r="S5387" s="12"/>
      <c r="T5387" s="13"/>
      <c r="U5387" t="s">
        <v>6636</v>
      </c>
    </row>
    <row r="5388" spans="1:21" x14ac:dyDescent="0.25">
      <c r="A5388" t="s">
        <v>6619</v>
      </c>
      <c r="B5388" s="12">
        <v>41121</v>
      </c>
      <c r="C5388" t="s">
        <v>11988</v>
      </c>
      <c r="D5388" s="11">
        <v>46175.811168981498</v>
      </c>
      <c r="E5388" t="s">
        <v>11989</v>
      </c>
      <c r="F5388" t="s">
        <v>6617</v>
      </c>
      <c r="G5388" t="s">
        <v>11990</v>
      </c>
      <c r="H5388" t="s">
        <v>6520</v>
      </c>
      <c r="I5388" t="s">
        <v>55</v>
      </c>
      <c r="J5388" t="s">
        <v>643</v>
      </c>
      <c r="K5388" t="s">
        <v>11991</v>
      </c>
      <c r="L5388" t="s">
        <v>11992</v>
      </c>
      <c r="M5388" t="s">
        <v>11993</v>
      </c>
      <c r="N5388" t="s">
        <v>7044</v>
      </c>
      <c r="O5388" t="s">
        <v>9325</v>
      </c>
      <c r="P5388">
        <v>3209900</v>
      </c>
      <c r="Q5388" t="s">
        <v>6636</v>
      </c>
      <c r="R5388" t="s">
        <v>6636</v>
      </c>
      <c r="S5388" s="12"/>
      <c r="T5388" s="13"/>
      <c r="U5388" t="s">
        <v>6789</v>
      </c>
    </row>
    <row r="5389" spans="1:21" x14ac:dyDescent="0.25">
      <c r="A5389" t="s">
        <v>6637</v>
      </c>
      <c r="B5389" s="12">
        <v>42126</v>
      </c>
      <c r="C5389" t="s">
        <v>11994</v>
      </c>
      <c r="D5389" s="11">
        <v>46193.494097222203</v>
      </c>
      <c r="E5389" t="s">
        <v>11995</v>
      </c>
      <c r="F5389" t="s">
        <v>6617</v>
      </c>
      <c r="G5389" t="s">
        <v>11990</v>
      </c>
      <c r="H5389" t="s">
        <v>6520</v>
      </c>
      <c r="I5389" t="s">
        <v>55</v>
      </c>
      <c r="J5389" t="s">
        <v>643</v>
      </c>
      <c r="K5389" t="s">
        <v>11996</v>
      </c>
      <c r="L5389" t="s">
        <v>11992</v>
      </c>
      <c r="M5389" t="s">
        <v>11997</v>
      </c>
      <c r="N5389" t="s">
        <v>7044</v>
      </c>
      <c r="O5389" t="s">
        <v>9213</v>
      </c>
      <c r="P5389">
        <v>4339900</v>
      </c>
      <c r="Q5389" t="s">
        <v>6636</v>
      </c>
      <c r="R5389" t="s">
        <v>6636</v>
      </c>
      <c r="S5389" s="12"/>
      <c r="T5389" s="13"/>
      <c r="U5389" t="s">
        <v>11998</v>
      </c>
    </row>
    <row r="5390" spans="1:21" x14ac:dyDescent="0.25">
      <c r="A5390" t="s">
        <v>6619</v>
      </c>
      <c r="B5390" s="12">
        <v>42126</v>
      </c>
      <c r="C5390" t="s">
        <v>11994</v>
      </c>
      <c r="D5390" s="11">
        <v>46193.531817129602</v>
      </c>
      <c r="E5390" t="s">
        <v>11995</v>
      </c>
      <c r="F5390" t="s">
        <v>6617</v>
      </c>
      <c r="G5390" t="s">
        <v>11990</v>
      </c>
      <c r="H5390" t="s">
        <v>6520</v>
      </c>
      <c r="I5390" t="s">
        <v>55</v>
      </c>
      <c r="J5390" t="s">
        <v>643</v>
      </c>
      <c r="K5390" t="s">
        <v>11996</v>
      </c>
      <c r="L5390" t="s">
        <v>11992</v>
      </c>
      <c r="M5390" t="s">
        <v>11997</v>
      </c>
      <c r="N5390" t="s">
        <v>7044</v>
      </c>
      <c r="O5390" t="s">
        <v>9213</v>
      </c>
      <c r="P5390">
        <v>4339900</v>
      </c>
      <c r="Q5390" t="s">
        <v>6636</v>
      </c>
      <c r="R5390" t="s">
        <v>6636</v>
      </c>
      <c r="S5390" s="12"/>
      <c r="T5390" s="13"/>
      <c r="U5390" t="s">
        <v>11998</v>
      </c>
    </row>
    <row r="5391" spans="1:21" x14ac:dyDescent="0.25">
      <c r="A5391" t="s">
        <v>6637</v>
      </c>
      <c r="B5391" s="12">
        <v>41137</v>
      </c>
      <c r="C5391" t="s">
        <v>11118</v>
      </c>
      <c r="D5391" s="11">
        <v>46175.755243055602</v>
      </c>
      <c r="E5391" t="s">
        <v>11119</v>
      </c>
      <c r="F5391" t="s">
        <v>6413</v>
      </c>
      <c r="G5391" t="s">
        <v>11120</v>
      </c>
      <c r="H5391" t="s">
        <v>6463</v>
      </c>
      <c r="I5391" t="s">
        <v>55</v>
      </c>
      <c r="J5391" t="s">
        <v>176</v>
      </c>
      <c r="K5391" t="s">
        <v>11999</v>
      </c>
      <c r="L5391" t="s">
        <v>12000</v>
      </c>
      <c r="M5391" t="s">
        <v>12001</v>
      </c>
      <c r="N5391" t="s">
        <v>7001</v>
      </c>
      <c r="O5391" t="s">
        <v>7081</v>
      </c>
      <c r="P5391">
        <v>1814000</v>
      </c>
      <c r="Q5391" t="s">
        <v>6636</v>
      </c>
      <c r="R5391" t="s">
        <v>6636</v>
      </c>
      <c r="S5391" s="12"/>
      <c r="T5391" s="13"/>
      <c r="U5391" t="s">
        <v>10371</v>
      </c>
    </row>
    <row r="5392" spans="1:21" x14ac:dyDescent="0.25">
      <c r="A5392" t="s">
        <v>6637</v>
      </c>
      <c r="B5392" s="12">
        <v>41137</v>
      </c>
      <c r="C5392" t="s">
        <v>11118</v>
      </c>
      <c r="D5392" s="11">
        <v>46175.755243055602</v>
      </c>
      <c r="E5392" t="s">
        <v>11119</v>
      </c>
      <c r="F5392" t="s">
        <v>6413</v>
      </c>
      <c r="G5392" t="s">
        <v>11122</v>
      </c>
      <c r="H5392" t="s">
        <v>6463</v>
      </c>
      <c r="I5392" t="s">
        <v>55</v>
      </c>
      <c r="J5392" t="s">
        <v>176</v>
      </c>
      <c r="K5392" t="s">
        <v>11999</v>
      </c>
      <c r="L5392" t="s">
        <v>12000</v>
      </c>
      <c r="M5392" t="s">
        <v>12001</v>
      </c>
      <c r="N5392" t="s">
        <v>7001</v>
      </c>
      <c r="O5392" t="s">
        <v>7081</v>
      </c>
      <c r="P5392">
        <v>1814000</v>
      </c>
      <c r="Q5392" t="s">
        <v>6636</v>
      </c>
      <c r="R5392" t="s">
        <v>6636</v>
      </c>
      <c r="S5392" s="12"/>
      <c r="T5392" s="13"/>
      <c r="U5392" t="s">
        <v>10371</v>
      </c>
    </row>
    <row r="5393" spans="1:21" x14ac:dyDescent="0.25">
      <c r="A5393" t="s">
        <v>6619</v>
      </c>
      <c r="B5393" s="12">
        <v>41137</v>
      </c>
      <c r="C5393" t="s">
        <v>11118</v>
      </c>
      <c r="D5393" s="11">
        <v>46176.5609259259</v>
      </c>
      <c r="E5393" t="s">
        <v>11119</v>
      </c>
      <c r="F5393" t="s">
        <v>6413</v>
      </c>
      <c r="G5393" t="s">
        <v>11120</v>
      </c>
      <c r="H5393" t="s">
        <v>6463</v>
      </c>
      <c r="I5393" t="s">
        <v>55</v>
      </c>
      <c r="J5393" t="s">
        <v>176</v>
      </c>
      <c r="K5393" t="s">
        <v>11999</v>
      </c>
      <c r="L5393" t="s">
        <v>12000</v>
      </c>
      <c r="M5393" t="s">
        <v>12001</v>
      </c>
      <c r="N5393" t="s">
        <v>7001</v>
      </c>
      <c r="O5393" t="s">
        <v>7081</v>
      </c>
      <c r="P5393">
        <v>1814000</v>
      </c>
      <c r="Q5393" t="s">
        <v>6636</v>
      </c>
      <c r="R5393" t="s">
        <v>6636</v>
      </c>
      <c r="S5393" s="12"/>
      <c r="T5393" s="13"/>
      <c r="U5393" t="s">
        <v>10371</v>
      </c>
    </row>
    <row r="5394" spans="1:21" x14ac:dyDescent="0.25">
      <c r="A5394" t="s">
        <v>6619</v>
      </c>
      <c r="B5394" s="12">
        <v>41137</v>
      </c>
      <c r="C5394" t="s">
        <v>11118</v>
      </c>
      <c r="D5394" s="11">
        <v>46176.5609259259</v>
      </c>
      <c r="E5394" t="s">
        <v>11119</v>
      </c>
      <c r="F5394" t="s">
        <v>6413</v>
      </c>
      <c r="G5394" t="s">
        <v>11122</v>
      </c>
      <c r="H5394" t="s">
        <v>6463</v>
      </c>
      <c r="I5394" t="s">
        <v>55</v>
      </c>
      <c r="J5394" t="s">
        <v>176</v>
      </c>
      <c r="K5394" t="s">
        <v>11999</v>
      </c>
      <c r="L5394" t="s">
        <v>12000</v>
      </c>
      <c r="M5394" t="s">
        <v>12001</v>
      </c>
      <c r="N5394" t="s">
        <v>7001</v>
      </c>
      <c r="O5394" t="s">
        <v>7081</v>
      </c>
      <c r="P5394">
        <v>1814000</v>
      </c>
      <c r="Q5394" t="s">
        <v>6636</v>
      </c>
      <c r="R5394" t="s">
        <v>6636</v>
      </c>
      <c r="S5394" s="12"/>
      <c r="T5394" s="13"/>
      <c r="U5394" t="s">
        <v>10371</v>
      </c>
    </row>
    <row r="5395" spans="1:21" x14ac:dyDescent="0.25">
      <c r="A5395" t="s">
        <v>6637</v>
      </c>
      <c r="B5395" s="12">
        <v>42683</v>
      </c>
      <c r="C5395" t="s">
        <v>12002</v>
      </c>
      <c r="D5395" s="11">
        <v>46184.339236111096</v>
      </c>
      <c r="E5395" t="s">
        <v>12003</v>
      </c>
      <c r="F5395" t="s">
        <v>6413</v>
      </c>
      <c r="G5395" t="s">
        <v>11120</v>
      </c>
      <c r="H5395" t="s">
        <v>6463</v>
      </c>
      <c r="I5395" t="s">
        <v>55</v>
      </c>
      <c r="J5395" t="s">
        <v>643</v>
      </c>
      <c r="K5395" t="s">
        <v>12004</v>
      </c>
      <c r="L5395" t="s">
        <v>12000</v>
      </c>
      <c r="M5395" t="s">
        <v>12005</v>
      </c>
      <c r="N5395" t="s">
        <v>7001</v>
      </c>
      <c r="O5395" t="s">
        <v>7007</v>
      </c>
      <c r="P5395">
        <v>1246000</v>
      </c>
      <c r="Q5395" t="s">
        <v>6636</v>
      </c>
      <c r="R5395" t="s">
        <v>6636</v>
      </c>
      <c r="S5395" s="12"/>
      <c r="T5395" s="13"/>
      <c r="U5395" t="s">
        <v>10371</v>
      </c>
    </row>
    <row r="5396" spans="1:21" x14ac:dyDescent="0.25">
      <c r="A5396" t="s">
        <v>6637</v>
      </c>
      <c r="B5396" s="12">
        <v>42683</v>
      </c>
      <c r="C5396" t="s">
        <v>12002</v>
      </c>
      <c r="D5396" s="11">
        <v>46184.339236111096</v>
      </c>
      <c r="E5396" t="s">
        <v>12003</v>
      </c>
      <c r="F5396" t="s">
        <v>6413</v>
      </c>
      <c r="G5396" t="s">
        <v>11122</v>
      </c>
      <c r="H5396" t="s">
        <v>6463</v>
      </c>
      <c r="I5396" t="s">
        <v>55</v>
      </c>
      <c r="J5396" t="s">
        <v>643</v>
      </c>
      <c r="K5396" t="s">
        <v>12004</v>
      </c>
      <c r="L5396" t="s">
        <v>12000</v>
      </c>
      <c r="M5396" t="s">
        <v>12005</v>
      </c>
      <c r="N5396" t="s">
        <v>7001</v>
      </c>
      <c r="O5396" t="s">
        <v>7007</v>
      </c>
      <c r="P5396">
        <v>1246000</v>
      </c>
      <c r="Q5396" t="s">
        <v>6636</v>
      </c>
      <c r="R5396" t="s">
        <v>6636</v>
      </c>
      <c r="S5396" s="12"/>
      <c r="T5396" s="13"/>
      <c r="U5396" t="s">
        <v>10371</v>
      </c>
    </row>
    <row r="5397" spans="1:21" x14ac:dyDescent="0.25">
      <c r="A5397" t="s">
        <v>6637</v>
      </c>
      <c r="B5397" s="12">
        <v>41687</v>
      </c>
      <c r="C5397" t="s">
        <v>11123</v>
      </c>
      <c r="D5397" s="11">
        <v>46186.2582175926</v>
      </c>
      <c r="E5397" t="s">
        <v>11124</v>
      </c>
      <c r="F5397" t="s">
        <v>6413</v>
      </c>
      <c r="G5397" t="s">
        <v>11120</v>
      </c>
      <c r="H5397" t="s">
        <v>6463</v>
      </c>
      <c r="I5397" t="s">
        <v>65</v>
      </c>
      <c r="J5397" t="s">
        <v>132</v>
      </c>
      <c r="K5397" t="s">
        <v>12006</v>
      </c>
      <c r="L5397" t="s">
        <v>12000</v>
      </c>
      <c r="M5397" t="s">
        <v>12007</v>
      </c>
      <c r="N5397" t="s">
        <v>7001</v>
      </c>
      <c r="O5397" t="s">
        <v>7002</v>
      </c>
      <c r="P5397">
        <v>2057000</v>
      </c>
      <c r="Q5397" t="s">
        <v>6778</v>
      </c>
      <c r="R5397" t="s">
        <v>6911</v>
      </c>
      <c r="S5397" s="12"/>
      <c r="T5397" s="13"/>
      <c r="U5397" t="s">
        <v>10371</v>
      </c>
    </row>
    <row r="5398" spans="1:21" x14ac:dyDescent="0.25">
      <c r="A5398" t="s">
        <v>6637</v>
      </c>
      <c r="B5398" s="12">
        <v>41687</v>
      </c>
      <c r="C5398" t="s">
        <v>11123</v>
      </c>
      <c r="D5398" s="11">
        <v>46186.2582175926</v>
      </c>
      <c r="E5398" t="s">
        <v>11124</v>
      </c>
      <c r="F5398" t="s">
        <v>6413</v>
      </c>
      <c r="G5398" t="s">
        <v>11122</v>
      </c>
      <c r="H5398" t="s">
        <v>6463</v>
      </c>
      <c r="I5398" t="s">
        <v>65</v>
      </c>
      <c r="J5398" t="s">
        <v>132</v>
      </c>
      <c r="K5398" t="s">
        <v>12006</v>
      </c>
      <c r="L5398" t="s">
        <v>12000</v>
      </c>
      <c r="M5398" t="s">
        <v>12007</v>
      </c>
      <c r="N5398" t="s">
        <v>7001</v>
      </c>
      <c r="O5398" t="s">
        <v>7002</v>
      </c>
      <c r="P5398">
        <v>2057000</v>
      </c>
      <c r="Q5398" t="s">
        <v>6778</v>
      </c>
      <c r="R5398" t="s">
        <v>6911</v>
      </c>
      <c r="S5398" s="12"/>
      <c r="T5398" s="13"/>
      <c r="U5398" t="s">
        <v>10371</v>
      </c>
    </row>
    <row r="5399" spans="1:21" x14ac:dyDescent="0.25">
      <c r="A5399" t="s">
        <v>6619</v>
      </c>
      <c r="B5399" s="12">
        <v>41687</v>
      </c>
      <c r="C5399" t="s">
        <v>11123</v>
      </c>
      <c r="D5399" s="11">
        <v>46186.653900463003</v>
      </c>
      <c r="E5399" t="s">
        <v>11124</v>
      </c>
      <c r="F5399" t="s">
        <v>6413</v>
      </c>
      <c r="G5399" t="s">
        <v>11120</v>
      </c>
      <c r="H5399" t="s">
        <v>6463</v>
      </c>
      <c r="I5399" t="s">
        <v>65</v>
      </c>
      <c r="J5399" t="s">
        <v>132</v>
      </c>
      <c r="K5399" t="s">
        <v>12006</v>
      </c>
      <c r="L5399" t="s">
        <v>12000</v>
      </c>
      <c r="M5399" t="s">
        <v>12007</v>
      </c>
      <c r="N5399" t="s">
        <v>7001</v>
      </c>
      <c r="O5399" t="s">
        <v>7002</v>
      </c>
      <c r="P5399">
        <v>2057000</v>
      </c>
      <c r="Q5399" t="s">
        <v>6778</v>
      </c>
      <c r="R5399" t="s">
        <v>6911</v>
      </c>
      <c r="S5399" s="12"/>
      <c r="T5399" s="13"/>
      <c r="U5399" t="s">
        <v>10371</v>
      </c>
    </row>
    <row r="5400" spans="1:21" x14ac:dyDescent="0.25">
      <c r="A5400" t="s">
        <v>6619</v>
      </c>
      <c r="B5400" s="12">
        <v>41687</v>
      </c>
      <c r="C5400" t="s">
        <v>11123</v>
      </c>
      <c r="D5400" s="11">
        <v>46186.653900463003</v>
      </c>
      <c r="E5400" t="s">
        <v>11124</v>
      </c>
      <c r="F5400" t="s">
        <v>6413</v>
      </c>
      <c r="G5400" t="s">
        <v>11122</v>
      </c>
      <c r="H5400" t="s">
        <v>6463</v>
      </c>
      <c r="I5400" t="s">
        <v>65</v>
      </c>
      <c r="J5400" t="s">
        <v>132</v>
      </c>
      <c r="K5400" t="s">
        <v>12006</v>
      </c>
      <c r="L5400" t="s">
        <v>12000</v>
      </c>
      <c r="M5400" t="s">
        <v>12007</v>
      </c>
      <c r="N5400" t="s">
        <v>7001</v>
      </c>
      <c r="O5400" t="s">
        <v>7002</v>
      </c>
      <c r="P5400">
        <v>2057000</v>
      </c>
      <c r="Q5400" t="s">
        <v>6778</v>
      </c>
      <c r="R5400" t="s">
        <v>6911</v>
      </c>
      <c r="S5400" s="12"/>
      <c r="T5400" s="13"/>
      <c r="U5400" t="s">
        <v>10371</v>
      </c>
    </row>
    <row r="5401" spans="1:21" x14ac:dyDescent="0.25">
      <c r="A5401" t="s">
        <v>6637</v>
      </c>
      <c r="B5401" s="12">
        <v>42460</v>
      </c>
      <c r="C5401" t="s">
        <v>12008</v>
      </c>
      <c r="D5401" s="11">
        <v>46199.2948032407</v>
      </c>
      <c r="E5401" t="s">
        <v>12009</v>
      </c>
      <c r="F5401" t="s">
        <v>6413</v>
      </c>
      <c r="G5401" t="s">
        <v>11120</v>
      </c>
      <c r="H5401" t="s">
        <v>6463</v>
      </c>
      <c r="I5401" t="s">
        <v>65</v>
      </c>
      <c r="J5401" t="s">
        <v>2226</v>
      </c>
      <c r="K5401" t="s">
        <v>12010</v>
      </c>
      <c r="L5401" t="s">
        <v>12000</v>
      </c>
      <c r="M5401" t="s">
        <v>12011</v>
      </c>
      <c r="N5401" t="s">
        <v>7001</v>
      </c>
      <c r="O5401" t="s">
        <v>7007</v>
      </c>
      <c r="P5401">
        <v>1244000</v>
      </c>
      <c r="Q5401" t="s">
        <v>6636</v>
      </c>
      <c r="R5401" t="s">
        <v>6636</v>
      </c>
      <c r="S5401" s="12"/>
      <c r="T5401" s="13"/>
      <c r="U5401" t="s">
        <v>6636</v>
      </c>
    </row>
    <row r="5402" spans="1:21" x14ac:dyDescent="0.25">
      <c r="A5402" t="s">
        <v>6637</v>
      </c>
      <c r="B5402" s="12">
        <v>42460</v>
      </c>
      <c r="C5402" t="s">
        <v>12008</v>
      </c>
      <c r="D5402" s="11">
        <v>46199.2948032407</v>
      </c>
      <c r="E5402" t="s">
        <v>12009</v>
      </c>
      <c r="F5402" t="s">
        <v>6413</v>
      </c>
      <c r="G5402" t="s">
        <v>11122</v>
      </c>
      <c r="H5402" t="s">
        <v>6463</v>
      </c>
      <c r="I5402" t="s">
        <v>65</v>
      </c>
      <c r="J5402" t="s">
        <v>2226</v>
      </c>
      <c r="K5402" t="s">
        <v>12010</v>
      </c>
      <c r="L5402" t="s">
        <v>12000</v>
      </c>
      <c r="M5402" t="s">
        <v>12011</v>
      </c>
      <c r="N5402" t="s">
        <v>7001</v>
      </c>
      <c r="O5402" t="s">
        <v>7007</v>
      </c>
      <c r="P5402">
        <v>1244000</v>
      </c>
      <c r="Q5402" t="s">
        <v>6636</v>
      </c>
      <c r="R5402" t="s">
        <v>6636</v>
      </c>
      <c r="S5402" s="12"/>
      <c r="T5402" s="13"/>
      <c r="U5402" t="s">
        <v>6636</v>
      </c>
    </row>
    <row r="5403" spans="1:21" x14ac:dyDescent="0.25">
      <c r="A5403" t="s">
        <v>6619</v>
      </c>
      <c r="B5403" s="12">
        <v>42460</v>
      </c>
      <c r="C5403" t="s">
        <v>12008</v>
      </c>
      <c r="D5403" s="11">
        <v>46199.510937500003</v>
      </c>
      <c r="E5403" t="s">
        <v>12009</v>
      </c>
      <c r="F5403" t="s">
        <v>6413</v>
      </c>
      <c r="G5403" t="s">
        <v>11120</v>
      </c>
      <c r="H5403" t="s">
        <v>6463</v>
      </c>
      <c r="I5403" t="s">
        <v>65</v>
      </c>
      <c r="J5403" t="s">
        <v>2226</v>
      </c>
      <c r="K5403" t="s">
        <v>12010</v>
      </c>
      <c r="L5403" t="s">
        <v>12000</v>
      </c>
      <c r="M5403" t="s">
        <v>12011</v>
      </c>
      <c r="N5403" t="s">
        <v>7001</v>
      </c>
      <c r="O5403" t="s">
        <v>7007</v>
      </c>
      <c r="P5403">
        <v>1244000</v>
      </c>
      <c r="Q5403" t="s">
        <v>6636</v>
      </c>
      <c r="R5403" t="s">
        <v>6636</v>
      </c>
      <c r="S5403" s="12"/>
      <c r="T5403" s="13"/>
      <c r="U5403" t="s">
        <v>6636</v>
      </c>
    </row>
    <row r="5404" spans="1:21" x14ac:dyDescent="0.25">
      <c r="A5404" t="s">
        <v>6619</v>
      </c>
      <c r="B5404" s="12">
        <v>42460</v>
      </c>
      <c r="C5404" t="s">
        <v>12008</v>
      </c>
      <c r="D5404" s="11">
        <v>46199.510937500003</v>
      </c>
      <c r="E5404" t="s">
        <v>12009</v>
      </c>
      <c r="F5404" t="s">
        <v>6413</v>
      </c>
      <c r="G5404" t="s">
        <v>11122</v>
      </c>
      <c r="H5404" t="s">
        <v>6463</v>
      </c>
      <c r="I5404" t="s">
        <v>65</v>
      </c>
      <c r="J5404" t="s">
        <v>2226</v>
      </c>
      <c r="K5404" t="s">
        <v>12010</v>
      </c>
      <c r="L5404" t="s">
        <v>12000</v>
      </c>
      <c r="M5404" t="s">
        <v>12011</v>
      </c>
      <c r="N5404" t="s">
        <v>7001</v>
      </c>
      <c r="O5404" t="s">
        <v>7007</v>
      </c>
      <c r="P5404">
        <v>1244000</v>
      </c>
      <c r="Q5404" t="s">
        <v>6636</v>
      </c>
      <c r="R5404" t="s">
        <v>6636</v>
      </c>
      <c r="S5404" s="12"/>
      <c r="T5404" s="13"/>
      <c r="U5404" t="s">
        <v>6636</v>
      </c>
    </row>
    <row r="5405" spans="1:21" x14ac:dyDescent="0.25">
      <c r="A5405" t="s">
        <v>6619</v>
      </c>
      <c r="B5405" s="12">
        <v>42683</v>
      </c>
      <c r="C5405" t="s">
        <v>12002</v>
      </c>
      <c r="D5405" s="11">
        <v>46204.431875000002</v>
      </c>
      <c r="E5405" t="s">
        <v>12003</v>
      </c>
      <c r="F5405" t="s">
        <v>6413</v>
      </c>
      <c r="G5405" t="s">
        <v>11120</v>
      </c>
      <c r="H5405" t="s">
        <v>6463</v>
      </c>
      <c r="I5405" t="s">
        <v>55</v>
      </c>
      <c r="J5405" t="s">
        <v>643</v>
      </c>
      <c r="K5405" t="s">
        <v>12004</v>
      </c>
      <c r="L5405" t="s">
        <v>12000</v>
      </c>
      <c r="M5405" t="s">
        <v>12005</v>
      </c>
      <c r="N5405" t="s">
        <v>7001</v>
      </c>
      <c r="O5405" t="s">
        <v>7007</v>
      </c>
      <c r="P5405">
        <v>1246000</v>
      </c>
      <c r="Q5405" t="s">
        <v>6636</v>
      </c>
      <c r="R5405" t="s">
        <v>6636</v>
      </c>
      <c r="S5405" s="12"/>
      <c r="T5405" s="13"/>
      <c r="U5405" t="s">
        <v>10371</v>
      </c>
    </row>
    <row r="5406" spans="1:21" x14ac:dyDescent="0.25">
      <c r="A5406" t="s">
        <v>6619</v>
      </c>
      <c r="B5406" s="12">
        <v>42683</v>
      </c>
      <c r="C5406" t="s">
        <v>12002</v>
      </c>
      <c r="D5406" s="11">
        <v>46204.431875000002</v>
      </c>
      <c r="E5406" t="s">
        <v>12003</v>
      </c>
      <c r="F5406" t="s">
        <v>6413</v>
      </c>
      <c r="G5406" t="s">
        <v>11122</v>
      </c>
      <c r="H5406" t="s">
        <v>6463</v>
      </c>
      <c r="I5406" t="s">
        <v>55</v>
      </c>
      <c r="J5406" t="s">
        <v>643</v>
      </c>
      <c r="K5406" t="s">
        <v>12004</v>
      </c>
      <c r="L5406" t="s">
        <v>12000</v>
      </c>
      <c r="M5406" t="s">
        <v>12005</v>
      </c>
      <c r="N5406" t="s">
        <v>7001</v>
      </c>
      <c r="O5406" t="s">
        <v>7007</v>
      </c>
      <c r="P5406">
        <v>1246000</v>
      </c>
      <c r="Q5406" t="s">
        <v>6636</v>
      </c>
      <c r="R5406" t="s">
        <v>6636</v>
      </c>
      <c r="S5406" s="12"/>
      <c r="T5406" s="13"/>
      <c r="U5406" t="s">
        <v>10371</v>
      </c>
    </row>
    <row r="5407" spans="1:21" x14ac:dyDescent="0.25">
      <c r="A5407" t="s">
        <v>6637</v>
      </c>
      <c r="B5407" s="12">
        <v>86281</v>
      </c>
      <c r="C5407" t="s">
        <v>12012</v>
      </c>
      <c r="D5407" s="11">
        <v>46213.408449074101</v>
      </c>
      <c r="E5407" t="s">
        <v>12013</v>
      </c>
      <c r="F5407" t="s">
        <v>6413</v>
      </c>
      <c r="G5407" t="s">
        <v>11120</v>
      </c>
      <c r="H5407" t="s">
        <v>6463</v>
      </c>
      <c r="I5407" t="s">
        <v>65</v>
      </c>
      <c r="J5407" t="s">
        <v>219</v>
      </c>
      <c r="K5407" t="s">
        <v>12014</v>
      </c>
      <c r="L5407" t="s">
        <v>12000</v>
      </c>
      <c r="M5407" t="s">
        <v>12015</v>
      </c>
      <c r="N5407" t="s">
        <v>7001</v>
      </c>
      <c r="O5407" t="s">
        <v>7007</v>
      </c>
      <c r="P5407">
        <v>3394000</v>
      </c>
      <c r="Q5407" t="s">
        <v>6636</v>
      </c>
      <c r="R5407" t="s">
        <v>6636</v>
      </c>
      <c r="S5407" s="12"/>
      <c r="T5407" s="13"/>
      <c r="U5407" t="s">
        <v>6671</v>
      </c>
    </row>
    <row r="5408" spans="1:21" x14ac:dyDescent="0.25">
      <c r="A5408" t="s">
        <v>6637</v>
      </c>
      <c r="B5408" s="12">
        <v>86281</v>
      </c>
      <c r="C5408" t="s">
        <v>12012</v>
      </c>
      <c r="D5408" s="11">
        <v>46213.408449074101</v>
      </c>
      <c r="E5408" t="s">
        <v>12013</v>
      </c>
      <c r="F5408" t="s">
        <v>6413</v>
      </c>
      <c r="G5408" t="s">
        <v>11122</v>
      </c>
      <c r="H5408" t="s">
        <v>6463</v>
      </c>
      <c r="I5408" t="s">
        <v>65</v>
      </c>
      <c r="J5408" t="s">
        <v>219</v>
      </c>
      <c r="K5408" t="s">
        <v>12014</v>
      </c>
      <c r="L5408" t="s">
        <v>12000</v>
      </c>
      <c r="M5408" t="s">
        <v>12015</v>
      </c>
      <c r="N5408" t="s">
        <v>7001</v>
      </c>
      <c r="O5408" t="s">
        <v>7007</v>
      </c>
      <c r="P5408">
        <v>3394000</v>
      </c>
      <c r="Q5408" t="s">
        <v>6636</v>
      </c>
      <c r="R5408" t="s">
        <v>6636</v>
      </c>
      <c r="S5408" s="12"/>
      <c r="T5408" s="13"/>
      <c r="U5408" t="s">
        <v>6671</v>
      </c>
    </row>
    <row r="5409" spans="1:21" x14ac:dyDescent="0.25">
      <c r="A5409" t="s">
        <v>6637</v>
      </c>
      <c r="B5409" s="12">
        <v>43125</v>
      </c>
      <c r="C5409" t="s">
        <v>12016</v>
      </c>
      <c r="D5409" s="11">
        <v>46215.459027777797</v>
      </c>
      <c r="E5409" t="s">
        <v>12017</v>
      </c>
      <c r="F5409" t="s">
        <v>6413</v>
      </c>
      <c r="G5409" t="s">
        <v>11120</v>
      </c>
      <c r="H5409" t="s">
        <v>6463</v>
      </c>
      <c r="I5409" t="s">
        <v>65</v>
      </c>
      <c r="J5409" t="s">
        <v>67</v>
      </c>
      <c r="K5409" t="s">
        <v>12018</v>
      </c>
      <c r="L5409" t="s">
        <v>12000</v>
      </c>
      <c r="M5409" t="s">
        <v>12019</v>
      </c>
      <c r="N5409" t="s">
        <v>7001</v>
      </c>
      <c r="O5409" t="s">
        <v>7007</v>
      </c>
      <c r="P5409">
        <v>1068000</v>
      </c>
      <c r="Q5409" t="s">
        <v>6778</v>
      </c>
      <c r="R5409" t="s">
        <v>6779</v>
      </c>
      <c r="S5409" s="12"/>
      <c r="T5409" s="13"/>
      <c r="U5409" t="s">
        <v>10371</v>
      </c>
    </row>
    <row r="5410" spans="1:21" x14ac:dyDescent="0.25">
      <c r="A5410" t="s">
        <v>6637</v>
      </c>
      <c r="B5410" s="12">
        <v>43125</v>
      </c>
      <c r="C5410" t="s">
        <v>12016</v>
      </c>
      <c r="D5410" s="11">
        <v>46215.459027777797</v>
      </c>
      <c r="E5410" t="s">
        <v>12017</v>
      </c>
      <c r="F5410" t="s">
        <v>6413</v>
      </c>
      <c r="G5410" t="s">
        <v>11122</v>
      </c>
      <c r="H5410" t="s">
        <v>6463</v>
      </c>
      <c r="I5410" t="s">
        <v>65</v>
      </c>
      <c r="J5410" t="s">
        <v>67</v>
      </c>
      <c r="K5410" t="s">
        <v>12018</v>
      </c>
      <c r="L5410" t="s">
        <v>12000</v>
      </c>
      <c r="M5410" t="s">
        <v>12019</v>
      </c>
      <c r="N5410" t="s">
        <v>7001</v>
      </c>
      <c r="O5410" t="s">
        <v>7007</v>
      </c>
      <c r="P5410">
        <v>1068000</v>
      </c>
      <c r="Q5410" t="s">
        <v>6778</v>
      </c>
      <c r="R5410" t="s">
        <v>6779</v>
      </c>
      <c r="S5410" s="12"/>
      <c r="T5410" s="13"/>
      <c r="U5410" t="s">
        <v>10371</v>
      </c>
    </row>
    <row r="5411" spans="1:21" x14ac:dyDescent="0.25">
      <c r="A5411" t="s">
        <v>6619</v>
      </c>
      <c r="B5411" s="12">
        <v>43125</v>
      </c>
      <c r="C5411" t="s">
        <v>12016</v>
      </c>
      <c r="D5411" s="11">
        <v>46215.555</v>
      </c>
      <c r="E5411" t="s">
        <v>12017</v>
      </c>
      <c r="F5411" t="s">
        <v>6413</v>
      </c>
      <c r="G5411" t="s">
        <v>11120</v>
      </c>
      <c r="H5411" t="s">
        <v>6463</v>
      </c>
      <c r="I5411" t="s">
        <v>65</v>
      </c>
      <c r="J5411" t="s">
        <v>67</v>
      </c>
      <c r="K5411" t="s">
        <v>12018</v>
      </c>
      <c r="L5411" t="s">
        <v>12000</v>
      </c>
      <c r="M5411" t="s">
        <v>12019</v>
      </c>
      <c r="N5411" t="s">
        <v>7001</v>
      </c>
      <c r="O5411" t="s">
        <v>7007</v>
      </c>
      <c r="P5411">
        <v>1068000</v>
      </c>
      <c r="Q5411" t="s">
        <v>6778</v>
      </c>
      <c r="R5411" t="s">
        <v>6779</v>
      </c>
      <c r="S5411" s="12"/>
      <c r="T5411" s="13"/>
      <c r="U5411" t="s">
        <v>10371</v>
      </c>
    </row>
    <row r="5412" spans="1:21" x14ac:dyDescent="0.25">
      <c r="A5412" t="s">
        <v>6619</v>
      </c>
      <c r="B5412" s="12">
        <v>43125</v>
      </c>
      <c r="C5412" t="s">
        <v>12016</v>
      </c>
      <c r="D5412" s="11">
        <v>46215.555</v>
      </c>
      <c r="E5412" t="s">
        <v>12017</v>
      </c>
      <c r="F5412" t="s">
        <v>6413</v>
      </c>
      <c r="G5412" t="s">
        <v>11122</v>
      </c>
      <c r="H5412" t="s">
        <v>6463</v>
      </c>
      <c r="I5412" t="s">
        <v>65</v>
      </c>
      <c r="J5412" t="s">
        <v>67</v>
      </c>
      <c r="K5412" t="s">
        <v>12018</v>
      </c>
      <c r="L5412" t="s">
        <v>12000</v>
      </c>
      <c r="M5412" t="s">
        <v>12019</v>
      </c>
      <c r="N5412" t="s">
        <v>7001</v>
      </c>
      <c r="O5412" t="s">
        <v>7007</v>
      </c>
      <c r="P5412">
        <v>1068000</v>
      </c>
      <c r="Q5412" t="s">
        <v>6778</v>
      </c>
      <c r="R5412" t="s">
        <v>6779</v>
      </c>
      <c r="S5412" s="12"/>
      <c r="T5412" s="13"/>
      <c r="U5412" t="s">
        <v>10371</v>
      </c>
    </row>
    <row r="5413" spans="1:21" x14ac:dyDescent="0.25">
      <c r="A5413" t="s">
        <v>6619</v>
      </c>
      <c r="B5413" s="12">
        <v>43241</v>
      </c>
      <c r="C5413" t="s">
        <v>12012</v>
      </c>
      <c r="D5413" s="11">
        <v>46217.657754629603</v>
      </c>
      <c r="E5413" t="s">
        <v>12013</v>
      </c>
      <c r="F5413" t="s">
        <v>6413</v>
      </c>
      <c r="G5413" t="s">
        <v>11120</v>
      </c>
      <c r="H5413" t="s">
        <v>6463</v>
      </c>
      <c r="I5413" t="s">
        <v>65</v>
      </c>
      <c r="J5413" t="s">
        <v>219</v>
      </c>
      <c r="K5413" t="s">
        <v>12014</v>
      </c>
      <c r="L5413" t="s">
        <v>12000</v>
      </c>
      <c r="M5413" t="s">
        <v>12015</v>
      </c>
      <c r="N5413" t="s">
        <v>7001</v>
      </c>
      <c r="O5413" t="s">
        <v>7007</v>
      </c>
      <c r="P5413">
        <v>1697000</v>
      </c>
      <c r="Q5413" t="s">
        <v>6636</v>
      </c>
      <c r="R5413" t="s">
        <v>6636</v>
      </c>
      <c r="S5413" s="12"/>
      <c r="T5413" s="13"/>
      <c r="U5413" t="s">
        <v>6671</v>
      </c>
    </row>
    <row r="5414" spans="1:21" x14ac:dyDescent="0.25">
      <c r="A5414" t="s">
        <v>6619</v>
      </c>
      <c r="B5414" s="12">
        <v>43241</v>
      </c>
      <c r="C5414" t="s">
        <v>12012</v>
      </c>
      <c r="D5414" s="11">
        <v>46217.657754629603</v>
      </c>
      <c r="E5414" t="s">
        <v>12013</v>
      </c>
      <c r="F5414" t="s">
        <v>6413</v>
      </c>
      <c r="G5414" t="s">
        <v>11122</v>
      </c>
      <c r="H5414" t="s">
        <v>6463</v>
      </c>
      <c r="I5414" t="s">
        <v>65</v>
      </c>
      <c r="J5414" t="s">
        <v>219</v>
      </c>
      <c r="K5414" t="s">
        <v>12014</v>
      </c>
      <c r="L5414" t="s">
        <v>12000</v>
      </c>
      <c r="M5414" t="s">
        <v>12015</v>
      </c>
      <c r="N5414" t="s">
        <v>7001</v>
      </c>
      <c r="O5414" t="s">
        <v>7007</v>
      </c>
      <c r="P5414">
        <v>1697000</v>
      </c>
      <c r="Q5414" t="s">
        <v>6636</v>
      </c>
      <c r="R5414" t="s">
        <v>6636</v>
      </c>
      <c r="S5414" s="12"/>
      <c r="T5414" s="13"/>
      <c r="U5414" t="s">
        <v>6671</v>
      </c>
    </row>
    <row r="5415" spans="1:21" x14ac:dyDescent="0.25">
      <c r="A5415" t="s">
        <v>6619</v>
      </c>
      <c r="B5415" s="12">
        <v>205260</v>
      </c>
      <c r="C5415" t="s">
        <v>12020</v>
      </c>
      <c r="D5415" s="11">
        <v>46174.538865740702</v>
      </c>
      <c r="E5415" t="s">
        <v>12021</v>
      </c>
      <c r="F5415" t="s">
        <v>6415</v>
      </c>
      <c r="G5415" t="s">
        <v>6968</v>
      </c>
      <c r="H5415" t="s">
        <v>6449</v>
      </c>
      <c r="I5415" t="s">
        <v>65</v>
      </c>
      <c r="J5415" t="s">
        <v>57</v>
      </c>
      <c r="K5415" t="s">
        <v>12022</v>
      </c>
      <c r="L5415" t="s">
        <v>12023</v>
      </c>
      <c r="M5415" t="s">
        <v>12024</v>
      </c>
      <c r="N5415" t="s">
        <v>6761</v>
      </c>
      <c r="O5415" t="s">
        <v>7185</v>
      </c>
      <c r="P5415">
        <v>22745000</v>
      </c>
      <c r="Q5415" t="s">
        <v>6636</v>
      </c>
      <c r="R5415" t="s">
        <v>6636</v>
      </c>
      <c r="S5415" s="12"/>
      <c r="T5415" s="13"/>
      <c r="U5415" t="s">
        <v>7474</v>
      </c>
    </row>
    <row r="5416" spans="1:21" x14ac:dyDescent="0.25">
      <c r="A5416" t="s">
        <v>6619</v>
      </c>
      <c r="B5416" s="12">
        <v>410520</v>
      </c>
      <c r="C5416" t="s">
        <v>12020</v>
      </c>
      <c r="D5416" s="11">
        <v>46174.538865740702</v>
      </c>
      <c r="E5416" t="s">
        <v>12021</v>
      </c>
      <c r="F5416" t="s">
        <v>6415</v>
      </c>
      <c r="G5416" t="s">
        <v>10421</v>
      </c>
      <c r="H5416" t="s">
        <v>6449</v>
      </c>
      <c r="I5416" t="s">
        <v>65</v>
      </c>
      <c r="J5416" t="s">
        <v>57</v>
      </c>
      <c r="K5416" t="s">
        <v>12022</v>
      </c>
      <c r="L5416" t="s">
        <v>12023</v>
      </c>
      <c r="M5416" t="s">
        <v>12024</v>
      </c>
      <c r="N5416" t="s">
        <v>6761</v>
      </c>
      <c r="O5416" t="s">
        <v>7185</v>
      </c>
      <c r="P5416">
        <v>45490000</v>
      </c>
      <c r="Q5416" t="s">
        <v>6636</v>
      </c>
      <c r="R5416" t="s">
        <v>6636</v>
      </c>
      <c r="S5416" s="12"/>
      <c r="T5416" s="13"/>
      <c r="U5416" t="s">
        <v>7474</v>
      </c>
    </row>
    <row r="5417" spans="1:21" x14ac:dyDescent="0.25">
      <c r="A5417" t="s">
        <v>6619</v>
      </c>
      <c r="B5417" s="12">
        <v>205260</v>
      </c>
      <c r="C5417" t="s">
        <v>12020</v>
      </c>
      <c r="D5417" s="11">
        <v>46174.538865740702</v>
      </c>
      <c r="E5417" t="s">
        <v>12021</v>
      </c>
      <c r="F5417" t="s">
        <v>6415</v>
      </c>
      <c r="G5417" t="s">
        <v>8520</v>
      </c>
      <c r="H5417" t="s">
        <v>6449</v>
      </c>
      <c r="I5417" t="s">
        <v>65</v>
      </c>
      <c r="J5417" t="s">
        <v>57</v>
      </c>
      <c r="K5417" t="s">
        <v>12022</v>
      </c>
      <c r="L5417" t="s">
        <v>12023</v>
      </c>
      <c r="M5417" t="s">
        <v>12024</v>
      </c>
      <c r="N5417" t="s">
        <v>6761</v>
      </c>
      <c r="O5417" t="s">
        <v>7185</v>
      </c>
      <c r="P5417">
        <v>22745000</v>
      </c>
      <c r="Q5417" t="s">
        <v>6636</v>
      </c>
      <c r="R5417" t="s">
        <v>6636</v>
      </c>
      <c r="S5417" s="12"/>
      <c r="T5417" s="13"/>
      <c r="U5417" t="s">
        <v>7474</v>
      </c>
    </row>
    <row r="5418" spans="1:21" x14ac:dyDescent="0.25">
      <c r="A5418" t="s">
        <v>6619</v>
      </c>
      <c r="B5418" s="12">
        <v>205290</v>
      </c>
      <c r="C5418" t="s">
        <v>12025</v>
      </c>
      <c r="D5418" s="11">
        <v>46174.613842592596</v>
      </c>
      <c r="E5418" t="s">
        <v>12026</v>
      </c>
      <c r="F5418" t="s">
        <v>6415</v>
      </c>
      <c r="G5418" t="s">
        <v>6968</v>
      </c>
      <c r="H5418" t="s">
        <v>6449</v>
      </c>
      <c r="I5418" t="s">
        <v>65</v>
      </c>
      <c r="J5418" t="s">
        <v>132</v>
      </c>
      <c r="K5418" t="s">
        <v>12027</v>
      </c>
      <c r="L5418" t="s">
        <v>12028</v>
      </c>
      <c r="M5418" t="s">
        <v>12029</v>
      </c>
      <c r="N5418" t="s">
        <v>7001</v>
      </c>
      <c r="O5418" t="s">
        <v>7007</v>
      </c>
      <c r="P5418">
        <v>5340000</v>
      </c>
      <c r="Q5418" t="s">
        <v>6778</v>
      </c>
      <c r="R5418" t="s">
        <v>6779</v>
      </c>
      <c r="S5418" s="12"/>
      <c r="T5418" s="13"/>
      <c r="U5418" t="s">
        <v>6945</v>
      </c>
    </row>
    <row r="5419" spans="1:21" x14ac:dyDescent="0.25">
      <c r="A5419" t="s">
        <v>6619</v>
      </c>
      <c r="B5419" s="12">
        <v>205290</v>
      </c>
      <c r="C5419" t="s">
        <v>12025</v>
      </c>
      <c r="D5419" s="11">
        <v>46174.613842592596</v>
      </c>
      <c r="E5419" t="s">
        <v>12026</v>
      </c>
      <c r="F5419" t="s">
        <v>6415</v>
      </c>
      <c r="G5419" t="s">
        <v>8520</v>
      </c>
      <c r="H5419" t="s">
        <v>6449</v>
      </c>
      <c r="I5419" t="s">
        <v>65</v>
      </c>
      <c r="J5419" t="s">
        <v>132</v>
      </c>
      <c r="K5419" t="s">
        <v>12027</v>
      </c>
      <c r="L5419" t="s">
        <v>12028</v>
      </c>
      <c r="M5419" t="s">
        <v>12029</v>
      </c>
      <c r="N5419" t="s">
        <v>7001</v>
      </c>
      <c r="O5419" t="s">
        <v>7007</v>
      </c>
      <c r="P5419">
        <v>5340000</v>
      </c>
      <c r="Q5419" t="s">
        <v>6778</v>
      </c>
      <c r="R5419" t="s">
        <v>6779</v>
      </c>
      <c r="S5419" s="12"/>
      <c r="T5419" s="13"/>
      <c r="U5419" t="s">
        <v>6945</v>
      </c>
    </row>
    <row r="5420" spans="1:21" x14ac:dyDescent="0.25">
      <c r="A5420" t="s">
        <v>6619</v>
      </c>
      <c r="B5420" s="12">
        <v>205290</v>
      </c>
      <c r="C5420" t="s">
        <v>12025</v>
      </c>
      <c r="D5420" s="11">
        <v>46174.613842592596</v>
      </c>
      <c r="E5420" t="s">
        <v>12026</v>
      </c>
      <c r="F5420" t="s">
        <v>6415</v>
      </c>
      <c r="G5420" t="s">
        <v>12030</v>
      </c>
      <c r="H5420" t="s">
        <v>6449</v>
      </c>
      <c r="I5420" t="s">
        <v>65</v>
      </c>
      <c r="J5420" t="s">
        <v>132</v>
      </c>
      <c r="K5420" t="s">
        <v>12027</v>
      </c>
      <c r="L5420" t="s">
        <v>12028</v>
      </c>
      <c r="M5420" t="s">
        <v>12029</v>
      </c>
      <c r="N5420" t="s">
        <v>7001</v>
      </c>
      <c r="O5420" t="s">
        <v>7007</v>
      </c>
      <c r="P5420">
        <v>5340000</v>
      </c>
      <c r="Q5420" t="s">
        <v>6778</v>
      </c>
      <c r="R5420" t="s">
        <v>6779</v>
      </c>
      <c r="S5420" s="12"/>
      <c r="T5420" s="13"/>
      <c r="U5420" t="s">
        <v>6945</v>
      </c>
    </row>
    <row r="5421" spans="1:21" x14ac:dyDescent="0.25">
      <c r="A5421" t="s">
        <v>6619</v>
      </c>
      <c r="B5421" s="12">
        <v>205290</v>
      </c>
      <c r="C5421" t="s">
        <v>12025</v>
      </c>
      <c r="D5421" s="11">
        <v>46174.613842592596</v>
      </c>
      <c r="E5421" t="s">
        <v>12026</v>
      </c>
      <c r="F5421" t="s">
        <v>6415</v>
      </c>
      <c r="G5421" t="s">
        <v>8521</v>
      </c>
      <c r="H5421" t="s">
        <v>6449</v>
      </c>
      <c r="I5421" t="s">
        <v>65</v>
      </c>
      <c r="J5421" t="s">
        <v>132</v>
      </c>
      <c r="K5421" t="s">
        <v>12027</v>
      </c>
      <c r="L5421" t="s">
        <v>12028</v>
      </c>
      <c r="M5421" t="s">
        <v>12029</v>
      </c>
      <c r="N5421" t="s">
        <v>7001</v>
      </c>
      <c r="O5421" t="s">
        <v>7007</v>
      </c>
      <c r="P5421">
        <v>5340000</v>
      </c>
      <c r="Q5421" t="s">
        <v>6778</v>
      </c>
      <c r="R5421" t="s">
        <v>6779</v>
      </c>
      <c r="S5421" s="12"/>
      <c r="T5421" s="13"/>
      <c r="U5421" t="s">
        <v>6945</v>
      </c>
    </row>
    <row r="5422" spans="1:21" x14ac:dyDescent="0.25">
      <c r="A5422" t="s">
        <v>6619</v>
      </c>
      <c r="B5422" s="12">
        <v>205290</v>
      </c>
      <c r="C5422" t="s">
        <v>12025</v>
      </c>
      <c r="D5422" s="11">
        <v>46174.613842592596</v>
      </c>
      <c r="E5422" t="s">
        <v>12026</v>
      </c>
      <c r="F5422" t="s">
        <v>6415</v>
      </c>
      <c r="G5422" t="s">
        <v>12031</v>
      </c>
      <c r="H5422" t="s">
        <v>6449</v>
      </c>
      <c r="I5422" t="s">
        <v>65</v>
      </c>
      <c r="J5422" t="s">
        <v>132</v>
      </c>
      <c r="K5422" t="s">
        <v>12027</v>
      </c>
      <c r="L5422" t="s">
        <v>12028</v>
      </c>
      <c r="M5422" t="s">
        <v>12029</v>
      </c>
      <c r="N5422" t="s">
        <v>7001</v>
      </c>
      <c r="O5422" t="s">
        <v>7007</v>
      </c>
      <c r="P5422">
        <v>5340000</v>
      </c>
      <c r="Q5422" t="s">
        <v>6778</v>
      </c>
      <c r="R5422" t="s">
        <v>6779</v>
      </c>
      <c r="S5422" s="12"/>
      <c r="T5422" s="13"/>
      <c r="U5422" t="s">
        <v>6945</v>
      </c>
    </row>
    <row r="5423" spans="1:21" x14ac:dyDescent="0.25">
      <c r="A5423" t="s">
        <v>6619</v>
      </c>
      <c r="B5423" s="12">
        <v>205290</v>
      </c>
      <c r="C5423" t="s">
        <v>12025</v>
      </c>
      <c r="D5423" s="11">
        <v>46174.613842592596</v>
      </c>
      <c r="E5423" t="s">
        <v>12026</v>
      </c>
      <c r="F5423" t="s">
        <v>6415</v>
      </c>
      <c r="G5423" t="s">
        <v>12032</v>
      </c>
      <c r="H5423" t="s">
        <v>6449</v>
      </c>
      <c r="I5423" t="s">
        <v>65</v>
      </c>
      <c r="J5423" t="s">
        <v>132</v>
      </c>
      <c r="K5423" t="s">
        <v>12027</v>
      </c>
      <c r="L5423" t="s">
        <v>12028</v>
      </c>
      <c r="M5423" t="s">
        <v>12029</v>
      </c>
      <c r="N5423" t="s">
        <v>7001</v>
      </c>
      <c r="O5423" t="s">
        <v>7007</v>
      </c>
      <c r="P5423">
        <v>5340000</v>
      </c>
      <c r="Q5423" t="s">
        <v>6778</v>
      </c>
      <c r="R5423" t="s">
        <v>6779</v>
      </c>
      <c r="S5423" s="12"/>
      <c r="T5423" s="13"/>
      <c r="U5423" t="s">
        <v>6945</v>
      </c>
    </row>
    <row r="5424" spans="1:21" x14ac:dyDescent="0.25">
      <c r="A5424" t="s">
        <v>6619</v>
      </c>
      <c r="B5424" s="12">
        <v>205290</v>
      </c>
      <c r="C5424" t="s">
        <v>12025</v>
      </c>
      <c r="D5424" s="11">
        <v>46174.613842592596</v>
      </c>
      <c r="E5424" t="s">
        <v>12026</v>
      </c>
      <c r="F5424" t="s">
        <v>6415</v>
      </c>
      <c r="G5424" t="s">
        <v>12033</v>
      </c>
      <c r="H5424" t="s">
        <v>6449</v>
      </c>
      <c r="I5424" t="s">
        <v>65</v>
      </c>
      <c r="J5424" t="s">
        <v>132</v>
      </c>
      <c r="K5424" t="s">
        <v>12027</v>
      </c>
      <c r="L5424" t="s">
        <v>12028</v>
      </c>
      <c r="M5424" t="s">
        <v>12029</v>
      </c>
      <c r="N5424" t="s">
        <v>7001</v>
      </c>
      <c r="O5424" t="s">
        <v>7007</v>
      </c>
      <c r="P5424">
        <v>5340000</v>
      </c>
      <c r="Q5424" t="s">
        <v>6778</v>
      </c>
      <c r="R5424" t="s">
        <v>6779</v>
      </c>
      <c r="S5424" s="12"/>
      <c r="T5424" s="13"/>
      <c r="U5424" t="s">
        <v>6945</v>
      </c>
    </row>
    <row r="5425" spans="1:21" x14ac:dyDescent="0.25">
      <c r="A5425" t="s">
        <v>6619</v>
      </c>
      <c r="B5425" s="12">
        <v>205290</v>
      </c>
      <c r="C5425" t="s">
        <v>12025</v>
      </c>
      <c r="D5425" s="11">
        <v>46174.613842592596</v>
      </c>
      <c r="E5425" t="s">
        <v>12026</v>
      </c>
      <c r="F5425" t="s">
        <v>6415</v>
      </c>
      <c r="G5425" t="s">
        <v>12034</v>
      </c>
      <c r="H5425" t="s">
        <v>6449</v>
      </c>
      <c r="I5425" t="s">
        <v>65</v>
      </c>
      <c r="J5425" t="s">
        <v>132</v>
      </c>
      <c r="K5425" t="s">
        <v>12027</v>
      </c>
      <c r="L5425" t="s">
        <v>12028</v>
      </c>
      <c r="M5425" t="s">
        <v>12029</v>
      </c>
      <c r="N5425" t="s">
        <v>7001</v>
      </c>
      <c r="O5425" t="s">
        <v>7007</v>
      </c>
      <c r="P5425">
        <v>5340000</v>
      </c>
      <c r="Q5425" t="s">
        <v>6778</v>
      </c>
      <c r="R5425" t="s">
        <v>6779</v>
      </c>
      <c r="S5425" s="12"/>
      <c r="T5425" s="13"/>
      <c r="U5425" t="s">
        <v>6945</v>
      </c>
    </row>
    <row r="5426" spans="1:21" x14ac:dyDescent="0.25">
      <c r="A5426" t="s">
        <v>6619</v>
      </c>
      <c r="B5426" s="12">
        <v>205290</v>
      </c>
      <c r="C5426" t="s">
        <v>12025</v>
      </c>
      <c r="D5426" s="11">
        <v>46174.613842592596</v>
      </c>
      <c r="E5426" t="s">
        <v>12026</v>
      </c>
      <c r="F5426" t="s">
        <v>6415</v>
      </c>
      <c r="G5426" t="s">
        <v>12035</v>
      </c>
      <c r="H5426" t="s">
        <v>6449</v>
      </c>
      <c r="I5426" t="s">
        <v>65</v>
      </c>
      <c r="J5426" t="s">
        <v>132</v>
      </c>
      <c r="K5426" t="s">
        <v>12027</v>
      </c>
      <c r="L5426" t="s">
        <v>12028</v>
      </c>
      <c r="M5426" t="s">
        <v>12029</v>
      </c>
      <c r="N5426" t="s">
        <v>7001</v>
      </c>
      <c r="O5426" t="s">
        <v>7007</v>
      </c>
      <c r="P5426">
        <v>5340000</v>
      </c>
      <c r="Q5426" t="s">
        <v>6778</v>
      </c>
      <c r="R5426" t="s">
        <v>6779</v>
      </c>
      <c r="S5426" s="12"/>
      <c r="T5426" s="13"/>
      <c r="U5426" t="s">
        <v>6945</v>
      </c>
    </row>
    <row r="5427" spans="1:21" x14ac:dyDescent="0.25">
      <c r="A5427" t="s">
        <v>6619</v>
      </c>
      <c r="B5427" s="12">
        <v>205315</v>
      </c>
      <c r="C5427" t="s">
        <v>12036</v>
      </c>
      <c r="D5427" s="11">
        <v>46174.666423611103</v>
      </c>
      <c r="E5427" t="s">
        <v>12037</v>
      </c>
      <c r="F5427" t="s">
        <v>6415</v>
      </c>
      <c r="G5427" t="s">
        <v>6968</v>
      </c>
      <c r="H5427" t="s">
        <v>6449</v>
      </c>
      <c r="I5427" t="s">
        <v>6636</v>
      </c>
      <c r="J5427" t="s">
        <v>6636</v>
      </c>
      <c r="K5427" t="s">
        <v>12038</v>
      </c>
      <c r="L5427" t="s">
        <v>12039</v>
      </c>
      <c r="M5427" t="s">
        <v>12040</v>
      </c>
      <c r="N5427" t="s">
        <v>7044</v>
      </c>
      <c r="O5427" t="s">
        <v>9213</v>
      </c>
      <c r="P5427">
        <v>20949500</v>
      </c>
      <c r="Q5427" t="s">
        <v>6636</v>
      </c>
      <c r="R5427" t="s">
        <v>6636</v>
      </c>
      <c r="S5427" s="12"/>
      <c r="T5427" s="13"/>
      <c r="U5427" t="s">
        <v>6945</v>
      </c>
    </row>
    <row r="5428" spans="1:21" x14ac:dyDescent="0.25">
      <c r="A5428" t="s">
        <v>6619</v>
      </c>
      <c r="B5428" s="12">
        <v>205315</v>
      </c>
      <c r="C5428" t="s">
        <v>12036</v>
      </c>
      <c r="D5428" s="11">
        <v>46174.666423611103</v>
      </c>
      <c r="E5428" t="s">
        <v>12037</v>
      </c>
      <c r="F5428" t="s">
        <v>6415</v>
      </c>
      <c r="G5428" t="s">
        <v>8520</v>
      </c>
      <c r="H5428" t="s">
        <v>6449</v>
      </c>
      <c r="I5428" t="s">
        <v>6636</v>
      </c>
      <c r="J5428" t="s">
        <v>6636</v>
      </c>
      <c r="K5428" t="s">
        <v>12038</v>
      </c>
      <c r="L5428" t="s">
        <v>12039</v>
      </c>
      <c r="M5428" t="s">
        <v>12040</v>
      </c>
      <c r="N5428" t="s">
        <v>7044</v>
      </c>
      <c r="O5428" t="s">
        <v>9213</v>
      </c>
      <c r="P5428">
        <v>20949500</v>
      </c>
      <c r="Q5428" t="s">
        <v>6636</v>
      </c>
      <c r="R5428" t="s">
        <v>6636</v>
      </c>
      <c r="S5428" s="12"/>
      <c r="T5428" s="13"/>
      <c r="U5428" t="s">
        <v>6945</v>
      </c>
    </row>
    <row r="5429" spans="1:21" x14ac:dyDescent="0.25">
      <c r="A5429" t="s">
        <v>6619</v>
      </c>
      <c r="B5429" s="12">
        <v>205315</v>
      </c>
      <c r="C5429" t="s">
        <v>12036</v>
      </c>
      <c r="D5429" s="11">
        <v>46174.666423611103</v>
      </c>
      <c r="E5429" t="s">
        <v>12037</v>
      </c>
      <c r="F5429" t="s">
        <v>6415</v>
      </c>
      <c r="G5429" t="s">
        <v>12030</v>
      </c>
      <c r="H5429" t="s">
        <v>6449</v>
      </c>
      <c r="I5429" t="s">
        <v>6636</v>
      </c>
      <c r="J5429" t="s">
        <v>6636</v>
      </c>
      <c r="K5429" t="s">
        <v>12038</v>
      </c>
      <c r="L5429" t="s">
        <v>12039</v>
      </c>
      <c r="M5429" t="s">
        <v>12040</v>
      </c>
      <c r="N5429" t="s">
        <v>7044</v>
      </c>
      <c r="O5429" t="s">
        <v>9213</v>
      </c>
      <c r="P5429">
        <v>20949500</v>
      </c>
      <c r="Q5429" t="s">
        <v>6636</v>
      </c>
      <c r="R5429" t="s">
        <v>6636</v>
      </c>
      <c r="S5429" s="12"/>
      <c r="T5429" s="13"/>
      <c r="U5429" t="s">
        <v>6945</v>
      </c>
    </row>
    <row r="5430" spans="1:21" x14ac:dyDescent="0.25">
      <c r="A5430" t="s">
        <v>6619</v>
      </c>
      <c r="B5430" s="12">
        <v>205315</v>
      </c>
      <c r="C5430" t="s">
        <v>12036</v>
      </c>
      <c r="D5430" s="11">
        <v>46174.666423611103</v>
      </c>
      <c r="E5430" t="s">
        <v>12037</v>
      </c>
      <c r="F5430" t="s">
        <v>6415</v>
      </c>
      <c r="G5430" t="s">
        <v>8521</v>
      </c>
      <c r="H5430" t="s">
        <v>6449</v>
      </c>
      <c r="I5430" t="s">
        <v>6636</v>
      </c>
      <c r="J5430" t="s">
        <v>6636</v>
      </c>
      <c r="K5430" t="s">
        <v>12038</v>
      </c>
      <c r="L5430" t="s">
        <v>12039</v>
      </c>
      <c r="M5430" t="s">
        <v>12040</v>
      </c>
      <c r="N5430" t="s">
        <v>7044</v>
      </c>
      <c r="O5430" t="s">
        <v>9213</v>
      </c>
      <c r="P5430">
        <v>20949500</v>
      </c>
      <c r="Q5430" t="s">
        <v>6636</v>
      </c>
      <c r="R5430" t="s">
        <v>6636</v>
      </c>
      <c r="S5430" s="12"/>
      <c r="T5430" s="13"/>
      <c r="U5430" t="s">
        <v>6945</v>
      </c>
    </row>
    <row r="5431" spans="1:21" x14ac:dyDescent="0.25">
      <c r="A5431" t="s">
        <v>6619</v>
      </c>
      <c r="B5431" s="12">
        <v>205315</v>
      </c>
      <c r="C5431" t="s">
        <v>12036</v>
      </c>
      <c r="D5431" s="11">
        <v>46174.666423611103</v>
      </c>
      <c r="E5431" t="s">
        <v>12037</v>
      </c>
      <c r="F5431" t="s">
        <v>6415</v>
      </c>
      <c r="G5431" t="s">
        <v>12041</v>
      </c>
      <c r="H5431" t="s">
        <v>6449</v>
      </c>
      <c r="I5431" t="s">
        <v>6636</v>
      </c>
      <c r="J5431" t="s">
        <v>6636</v>
      </c>
      <c r="K5431" t="s">
        <v>12038</v>
      </c>
      <c r="L5431" t="s">
        <v>12039</v>
      </c>
      <c r="M5431" t="s">
        <v>12040</v>
      </c>
      <c r="N5431" t="s">
        <v>7044</v>
      </c>
      <c r="O5431" t="s">
        <v>9213</v>
      </c>
      <c r="P5431">
        <v>20949500</v>
      </c>
      <c r="Q5431" t="s">
        <v>6636</v>
      </c>
      <c r="R5431" t="s">
        <v>6636</v>
      </c>
      <c r="S5431" s="12"/>
      <c r="T5431" s="13"/>
      <c r="U5431" t="s">
        <v>6945</v>
      </c>
    </row>
    <row r="5432" spans="1:21" x14ac:dyDescent="0.25">
      <c r="A5432" t="s">
        <v>6619</v>
      </c>
      <c r="B5432" s="12">
        <v>205315</v>
      </c>
      <c r="C5432" t="s">
        <v>12036</v>
      </c>
      <c r="D5432" s="11">
        <v>46174.666423611103</v>
      </c>
      <c r="E5432" t="s">
        <v>12037</v>
      </c>
      <c r="F5432" t="s">
        <v>6415</v>
      </c>
      <c r="G5432" t="s">
        <v>12042</v>
      </c>
      <c r="H5432" t="s">
        <v>6449</v>
      </c>
      <c r="I5432" t="s">
        <v>6636</v>
      </c>
      <c r="J5432" t="s">
        <v>6636</v>
      </c>
      <c r="K5432" t="s">
        <v>12038</v>
      </c>
      <c r="L5432" t="s">
        <v>12039</v>
      </c>
      <c r="M5432" t="s">
        <v>12040</v>
      </c>
      <c r="N5432" t="s">
        <v>7044</v>
      </c>
      <c r="O5432" t="s">
        <v>9213</v>
      </c>
      <c r="P5432">
        <v>20949500</v>
      </c>
      <c r="Q5432" t="s">
        <v>6636</v>
      </c>
      <c r="R5432" t="s">
        <v>6636</v>
      </c>
      <c r="S5432" s="12"/>
      <c r="T5432" s="13"/>
      <c r="U5432" t="s">
        <v>6945</v>
      </c>
    </row>
    <row r="5433" spans="1:21" x14ac:dyDescent="0.25">
      <c r="A5433" t="s">
        <v>6619</v>
      </c>
      <c r="B5433" s="12">
        <v>205315</v>
      </c>
      <c r="C5433" t="s">
        <v>12036</v>
      </c>
      <c r="D5433" s="11">
        <v>46174.666423611103</v>
      </c>
      <c r="E5433" t="s">
        <v>12037</v>
      </c>
      <c r="F5433" t="s">
        <v>6415</v>
      </c>
      <c r="G5433" t="s">
        <v>12043</v>
      </c>
      <c r="H5433" t="s">
        <v>6449</v>
      </c>
      <c r="I5433" t="s">
        <v>6636</v>
      </c>
      <c r="J5433" t="s">
        <v>6636</v>
      </c>
      <c r="K5433" t="s">
        <v>12038</v>
      </c>
      <c r="L5433" t="s">
        <v>12039</v>
      </c>
      <c r="M5433" t="s">
        <v>12040</v>
      </c>
      <c r="N5433" t="s">
        <v>7044</v>
      </c>
      <c r="O5433" t="s">
        <v>9213</v>
      </c>
      <c r="P5433">
        <v>20949500</v>
      </c>
      <c r="Q5433" t="s">
        <v>6636</v>
      </c>
      <c r="R5433" t="s">
        <v>6636</v>
      </c>
      <c r="S5433" s="12"/>
      <c r="T5433" s="13"/>
      <c r="U5433" t="s">
        <v>6945</v>
      </c>
    </row>
    <row r="5434" spans="1:21" x14ac:dyDescent="0.25">
      <c r="A5434" t="s">
        <v>6619</v>
      </c>
      <c r="B5434" s="12">
        <v>205325</v>
      </c>
      <c r="C5434" t="s">
        <v>12044</v>
      </c>
      <c r="D5434" s="11">
        <v>46174.6980555556</v>
      </c>
      <c r="E5434" t="s">
        <v>12045</v>
      </c>
      <c r="F5434" t="s">
        <v>6415</v>
      </c>
      <c r="G5434" t="s">
        <v>6968</v>
      </c>
      <c r="H5434" t="s">
        <v>6449</v>
      </c>
      <c r="I5434" t="s">
        <v>55</v>
      </c>
      <c r="J5434" t="s">
        <v>44</v>
      </c>
      <c r="K5434" t="s">
        <v>12046</v>
      </c>
      <c r="L5434" t="s">
        <v>12047</v>
      </c>
      <c r="M5434" t="s">
        <v>12048</v>
      </c>
      <c r="N5434" t="s">
        <v>7001</v>
      </c>
      <c r="O5434" t="s">
        <v>7002</v>
      </c>
      <c r="P5434">
        <v>9790000</v>
      </c>
      <c r="Q5434" t="s">
        <v>6778</v>
      </c>
      <c r="R5434" t="s">
        <v>7109</v>
      </c>
      <c r="S5434" s="12"/>
      <c r="T5434" s="13"/>
      <c r="U5434" t="s">
        <v>6636</v>
      </c>
    </row>
    <row r="5435" spans="1:21" x14ac:dyDescent="0.25">
      <c r="A5435" t="s">
        <v>6619</v>
      </c>
      <c r="B5435" s="12">
        <v>205325</v>
      </c>
      <c r="C5435" t="s">
        <v>12044</v>
      </c>
      <c r="D5435" s="11">
        <v>46174.6980555556</v>
      </c>
      <c r="E5435" t="s">
        <v>12045</v>
      </c>
      <c r="F5435" t="s">
        <v>6415</v>
      </c>
      <c r="G5435" t="s">
        <v>8520</v>
      </c>
      <c r="H5435" t="s">
        <v>6449</v>
      </c>
      <c r="I5435" t="s">
        <v>55</v>
      </c>
      <c r="J5435" t="s">
        <v>44</v>
      </c>
      <c r="K5435" t="s">
        <v>12046</v>
      </c>
      <c r="L5435" t="s">
        <v>12047</v>
      </c>
      <c r="M5435" t="s">
        <v>12048</v>
      </c>
      <c r="N5435" t="s">
        <v>7001</v>
      </c>
      <c r="O5435" t="s">
        <v>7002</v>
      </c>
      <c r="P5435">
        <v>9790000</v>
      </c>
      <c r="Q5435" t="s">
        <v>6778</v>
      </c>
      <c r="R5435" t="s">
        <v>7109</v>
      </c>
      <c r="S5435" s="12"/>
      <c r="T5435" s="13"/>
      <c r="U5435" t="s">
        <v>6636</v>
      </c>
    </row>
    <row r="5436" spans="1:21" x14ac:dyDescent="0.25">
      <c r="A5436" t="s">
        <v>6619</v>
      </c>
      <c r="B5436" s="12">
        <v>205325</v>
      </c>
      <c r="C5436" t="s">
        <v>12044</v>
      </c>
      <c r="D5436" s="11">
        <v>46174.6980555556</v>
      </c>
      <c r="E5436" t="s">
        <v>12045</v>
      </c>
      <c r="F5436" t="s">
        <v>6415</v>
      </c>
      <c r="G5436" t="s">
        <v>8521</v>
      </c>
      <c r="H5436" t="s">
        <v>6449</v>
      </c>
      <c r="I5436" t="s">
        <v>55</v>
      </c>
      <c r="J5436" t="s">
        <v>44</v>
      </c>
      <c r="K5436" t="s">
        <v>12046</v>
      </c>
      <c r="L5436" t="s">
        <v>12047</v>
      </c>
      <c r="M5436" t="s">
        <v>12048</v>
      </c>
      <c r="N5436" t="s">
        <v>7001</v>
      </c>
      <c r="O5436" t="s">
        <v>7002</v>
      </c>
      <c r="P5436">
        <v>9790000</v>
      </c>
      <c r="Q5436" t="s">
        <v>6778</v>
      </c>
      <c r="R5436" t="s">
        <v>7109</v>
      </c>
      <c r="S5436" s="12"/>
      <c r="T5436" s="13"/>
      <c r="U5436" t="s">
        <v>6636</v>
      </c>
    </row>
    <row r="5437" spans="1:21" x14ac:dyDescent="0.25">
      <c r="A5437" t="s">
        <v>6619</v>
      </c>
      <c r="B5437" s="12">
        <v>205325</v>
      </c>
      <c r="C5437" t="s">
        <v>12044</v>
      </c>
      <c r="D5437" s="11">
        <v>46174.6980555556</v>
      </c>
      <c r="E5437" t="s">
        <v>12045</v>
      </c>
      <c r="F5437" t="s">
        <v>6415</v>
      </c>
      <c r="G5437" t="s">
        <v>8522</v>
      </c>
      <c r="H5437" t="s">
        <v>6449</v>
      </c>
      <c r="I5437" t="s">
        <v>55</v>
      </c>
      <c r="J5437" t="s">
        <v>44</v>
      </c>
      <c r="K5437" t="s">
        <v>12046</v>
      </c>
      <c r="L5437" t="s">
        <v>12047</v>
      </c>
      <c r="M5437" t="s">
        <v>12048</v>
      </c>
      <c r="N5437" t="s">
        <v>7001</v>
      </c>
      <c r="O5437" t="s">
        <v>7002</v>
      </c>
      <c r="P5437">
        <v>9790000</v>
      </c>
      <c r="Q5437" t="s">
        <v>6778</v>
      </c>
      <c r="R5437" t="s">
        <v>7109</v>
      </c>
      <c r="S5437" s="12"/>
      <c r="T5437" s="13"/>
      <c r="U5437" t="s">
        <v>6636</v>
      </c>
    </row>
    <row r="5438" spans="1:21" x14ac:dyDescent="0.25">
      <c r="A5438" t="s">
        <v>6619</v>
      </c>
      <c r="B5438" s="12">
        <v>205325</v>
      </c>
      <c r="C5438" t="s">
        <v>12044</v>
      </c>
      <c r="D5438" s="11">
        <v>46174.6980555556</v>
      </c>
      <c r="E5438" t="s">
        <v>12045</v>
      </c>
      <c r="F5438" t="s">
        <v>6415</v>
      </c>
      <c r="G5438" t="s">
        <v>8523</v>
      </c>
      <c r="H5438" t="s">
        <v>6449</v>
      </c>
      <c r="I5438" t="s">
        <v>55</v>
      </c>
      <c r="J5438" t="s">
        <v>44</v>
      </c>
      <c r="K5438" t="s">
        <v>12046</v>
      </c>
      <c r="L5438" t="s">
        <v>12047</v>
      </c>
      <c r="M5438" t="s">
        <v>12048</v>
      </c>
      <c r="N5438" t="s">
        <v>7001</v>
      </c>
      <c r="O5438" t="s">
        <v>7002</v>
      </c>
      <c r="P5438">
        <v>9790000</v>
      </c>
      <c r="Q5438" t="s">
        <v>6778</v>
      </c>
      <c r="R5438" t="s">
        <v>7109</v>
      </c>
      <c r="S5438" s="12"/>
      <c r="T5438" s="13"/>
      <c r="U5438" t="s">
        <v>6636</v>
      </c>
    </row>
    <row r="5439" spans="1:21" x14ac:dyDescent="0.25">
      <c r="A5439" t="s">
        <v>6619</v>
      </c>
      <c r="B5439" s="12">
        <v>205325</v>
      </c>
      <c r="C5439" t="s">
        <v>12044</v>
      </c>
      <c r="D5439" s="11">
        <v>46174.6980555556</v>
      </c>
      <c r="E5439" t="s">
        <v>12045</v>
      </c>
      <c r="F5439" t="s">
        <v>6415</v>
      </c>
      <c r="G5439" t="s">
        <v>8524</v>
      </c>
      <c r="H5439" t="s">
        <v>6449</v>
      </c>
      <c r="I5439" t="s">
        <v>55</v>
      </c>
      <c r="J5439" t="s">
        <v>44</v>
      </c>
      <c r="K5439" t="s">
        <v>12046</v>
      </c>
      <c r="L5439" t="s">
        <v>12047</v>
      </c>
      <c r="M5439" t="s">
        <v>12048</v>
      </c>
      <c r="N5439" t="s">
        <v>7001</v>
      </c>
      <c r="O5439" t="s">
        <v>7002</v>
      </c>
      <c r="P5439">
        <v>9790000</v>
      </c>
      <c r="Q5439" t="s">
        <v>6778</v>
      </c>
      <c r="R5439" t="s">
        <v>7109</v>
      </c>
      <c r="S5439" s="12"/>
      <c r="T5439" s="13"/>
      <c r="U5439" t="s">
        <v>6636</v>
      </c>
    </row>
    <row r="5440" spans="1:21" x14ac:dyDescent="0.25">
      <c r="A5440" t="s">
        <v>6637</v>
      </c>
      <c r="B5440" s="12">
        <v>205475</v>
      </c>
      <c r="C5440" t="s">
        <v>12049</v>
      </c>
      <c r="D5440" s="11">
        <v>46175.400081018503</v>
      </c>
      <c r="E5440" t="s">
        <v>12050</v>
      </c>
      <c r="F5440" t="s">
        <v>6415</v>
      </c>
      <c r="G5440" t="s">
        <v>6968</v>
      </c>
      <c r="H5440" t="s">
        <v>6449</v>
      </c>
      <c r="I5440" t="s">
        <v>55</v>
      </c>
      <c r="J5440" t="s">
        <v>44</v>
      </c>
      <c r="K5440" t="s">
        <v>12051</v>
      </c>
      <c r="L5440" t="s">
        <v>12052</v>
      </c>
      <c r="M5440" t="s">
        <v>12053</v>
      </c>
      <c r="N5440" t="s">
        <v>7506</v>
      </c>
      <c r="O5440" t="s">
        <v>7539</v>
      </c>
      <c r="P5440">
        <v>16099950</v>
      </c>
      <c r="Q5440" t="s">
        <v>6636</v>
      </c>
      <c r="R5440" t="s">
        <v>6636</v>
      </c>
      <c r="S5440" s="12"/>
      <c r="T5440" s="13"/>
      <c r="U5440" t="s">
        <v>6896</v>
      </c>
    </row>
    <row r="5441" spans="1:21" x14ac:dyDescent="0.25">
      <c r="A5441" t="s">
        <v>6637</v>
      </c>
      <c r="B5441" s="12">
        <v>205475</v>
      </c>
      <c r="C5441" t="s">
        <v>12049</v>
      </c>
      <c r="D5441" s="11">
        <v>46175.400081018503</v>
      </c>
      <c r="E5441" t="s">
        <v>12050</v>
      </c>
      <c r="F5441" t="s">
        <v>6415</v>
      </c>
      <c r="G5441" t="s">
        <v>8520</v>
      </c>
      <c r="H5441" t="s">
        <v>6449</v>
      </c>
      <c r="I5441" t="s">
        <v>55</v>
      </c>
      <c r="J5441" t="s">
        <v>44</v>
      </c>
      <c r="K5441" t="s">
        <v>12051</v>
      </c>
      <c r="L5441" t="s">
        <v>12052</v>
      </c>
      <c r="M5441" t="s">
        <v>12053</v>
      </c>
      <c r="N5441" t="s">
        <v>7506</v>
      </c>
      <c r="O5441" t="s">
        <v>7539</v>
      </c>
      <c r="P5441">
        <v>16099950</v>
      </c>
      <c r="Q5441" t="s">
        <v>6636</v>
      </c>
      <c r="R5441" t="s">
        <v>6636</v>
      </c>
      <c r="S5441" s="12"/>
      <c r="T5441" s="13"/>
      <c r="U5441" t="s">
        <v>6896</v>
      </c>
    </row>
    <row r="5442" spans="1:21" x14ac:dyDescent="0.25">
      <c r="A5442" t="s">
        <v>6637</v>
      </c>
      <c r="B5442" s="12">
        <v>205475</v>
      </c>
      <c r="C5442" t="s">
        <v>12049</v>
      </c>
      <c r="D5442" s="11">
        <v>46175.400081018503</v>
      </c>
      <c r="E5442" t="s">
        <v>12050</v>
      </c>
      <c r="F5442" t="s">
        <v>6415</v>
      </c>
      <c r="G5442" t="s">
        <v>12030</v>
      </c>
      <c r="H5442" t="s">
        <v>6449</v>
      </c>
      <c r="I5442" t="s">
        <v>55</v>
      </c>
      <c r="J5442" t="s">
        <v>44</v>
      </c>
      <c r="K5442" t="s">
        <v>12051</v>
      </c>
      <c r="L5442" t="s">
        <v>12052</v>
      </c>
      <c r="M5442" t="s">
        <v>12053</v>
      </c>
      <c r="N5442" t="s">
        <v>7506</v>
      </c>
      <c r="O5442" t="s">
        <v>7539</v>
      </c>
      <c r="P5442">
        <v>16099950</v>
      </c>
      <c r="Q5442" t="s">
        <v>6636</v>
      </c>
      <c r="R5442" t="s">
        <v>6636</v>
      </c>
      <c r="S5442" s="12"/>
      <c r="T5442" s="13"/>
      <c r="U5442" t="s">
        <v>6896</v>
      </c>
    </row>
    <row r="5443" spans="1:21" x14ac:dyDescent="0.25">
      <c r="A5443" t="s">
        <v>6637</v>
      </c>
      <c r="B5443" s="12">
        <v>205475</v>
      </c>
      <c r="C5443" t="s">
        <v>12049</v>
      </c>
      <c r="D5443" s="11">
        <v>46175.400081018503</v>
      </c>
      <c r="E5443" t="s">
        <v>12050</v>
      </c>
      <c r="F5443" t="s">
        <v>6415</v>
      </c>
      <c r="G5443" t="s">
        <v>8521</v>
      </c>
      <c r="H5443" t="s">
        <v>6449</v>
      </c>
      <c r="I5443" t="s">
        <v>55</v>
      </c>
      <c r="J5443" t="s">
        <v>44</v>
      </c>
      <c r="K5443" t="s">
        <v>12051</v>
      </c>
      <c r="L5443" t="s">
        <v>12052</v>
      </c>
      <c r="M5443" t="s">
        <v>12053</v>
      </c>
      <c r="N5443" t="s">
        <v>7506</v>
      </c>
      <c r="O5443" t="s">
        <v>7539</v>
      </c>
      <c r="P5443">
        <v>16099950</v>
      </c>
      <c r="Q5443" t="s">
        <v>6636</v>
      </c>
      <c r="R5443" t="s">
        <v>6636</v>
      </c>
      <c r="S5443" s="12"/>
      <c r="T5443" s="13"/>
      <c r="U5443" t="s">
        <v>6896</v>
      </c>
    </row>
    <row r="5444" spans="1:21" x14ac:dyDescent="0.25">
      <c r="A5444" t="s">
        <v>6637</v>
      </c>
      <c r="B5444" s="12">
        <v>205475</v>
      </c>
      <c r="C5444" t="s">
        <v>12049</v>
      </c>
      <c r="D5444" s="11">
        <v>46175.400081018503</v>
      </c>
      <c r="E5444" t="s">
        <v>12050</v>
      </c>
      <c r="F5444" t="s">
        <v>6415</v>
      </c>
      <c r="G5444" t="s">
        <v>12054</v>
      </c>
      <c r="H5444" t="s">
        <v>6449</v>
      </c>
      <c r="I5444" t="s">
        <v>55</v>
      </c>
      <c r="J5444" t="s">
        <v>44</v>
      </c>
      <c r="K5444" t="s">
        <v>12051</v>
      </c>
      <c r="L5444" t="s">
        <v>12052</v>
      </c>
      <c r="M5444" t="s">
        <v>12053</v>
      </c>
      <c r="N5444" t="s">
        <v>7506</v>
      </c>
      <c r="O5444" t="s">
        <v>7539</v>
      </c>
      <c r="P5444">
        <v>16099950</v>
      </c>
      <c r="Q5444" t="s">
        <v>6636</v>
      </c>
      <c r="R5444" t="s">
        <v>6636</v>
      </c>
      <c r="S5444" s="12"/>
      <c r="T5444" s="13"/>
      <c r="U5444" t="s">
        <v>6896</v>
      </c>
    </row>
    <row r="5445" spans="1:21" x14ac:dyDescent="0.25">
      <c r="A5445" t="s">
        <v>6637</v>
      </c>
      <c r="B5445" s="12">
        <v>205475</v>
      </c>
      <c r="C5445" t="s">
        <v>12049</v>
      </c>
      <c r="D5445" s="11">
        <v>46175.400081018503</v>
      </c>
      <c r="E5445" t="s">
        <v>12050</v>
      </c>
      <c r="F5445" t="s">
        <v>6415</v>
      </c>
      <c r="G5445" t="s">
        <v>12055</v>
      </c>
      <c r="H5445" t="s">
        <v>6449</v>
      </c>
      <c r="I5445" t="s">
        <v>55</v>
      </c>
      <c r="J5445" t="s">
        <v>44</v>
      </c>
      <c r="K5445" t="s">
        <v>12051</v>
      </c>
      <c r="L5445" t="s">
        <v>12052</v>
      </c>
      <c r="M5445" t="s">
        <v>12053</v>
      </c>
      <c r="N5445" t="s">
        <v>7506</v>
      </c>
      <c r="O5445" t="s">
        <v>7539</v>
      </c>
      <c r="P5445">
        <v>16099950</v>
      </c>
      <c r="Q5445" t="s">
        <v>6636</v>
      </c>
      <c r="R5445" t="s">
        <v>6636</v>
      </c>
      <c r="S5445" s="12"/>
      <c r="T5445" s="13"/>
      <c r="U5445" t="s">
        <v>6896</v>
      </c>
    </row>
    <row r="5446" spans="1:21" x14ac:dyDescent="0.25">
      <c r="A5446" t="s">
        <v>6637</v>
      </c>
      <c r="B5446" s="12">
        <v>205475</v>
      </c>
      <c r="C5446" t="s">
        <v>12049</v>
      </c>
      <c r="D5446" s="11">
        <v>46175.400081018503</v>
      </c>
      <c r="E5446" t="s">
        <v>12050</v>
      </c>
      <c r="F5446" t="s">
        <v>6415</v>
      </c>
      <c r="G5446" t="s">
        <v>12056</v>
      </c>
      <c r="H5446" t="s">
        <v>6449</v>
      </c>
      <c r="I5446" t="s">
        <v>55</v>
      </c>
      <c r="J5446" t="s">
        <v>44</v>
      </c>
      <c r="K5446" t="s">
        <v>12051</v>
      </c>
      <c r="L5446" t="s">
        <v>12052</v>
      </c>
      <c r="M5446" t="s">
        <v>12053</v>
      </c>
      <c r="N5446" t="s">
        <v>7506</v>
      </c>
      <c r="O5446" t="s">
        <v>7539</v>
      </c>
      <c r="P5446">
        <v>16099950</v>
      </c>
      <c r="Q5446" t="s">
        <v>6636</v>
      </c>
      <c r="R5446" t="s">
        <v>6636</v>
      </c>
      <c r="S5446" s="12"/>
      <c r="T5446" s="13"/>
      <c r="U5446" t="s">
        <v>6896</v>
      </c>
    </row>
    <row r="5447" spans="1:21" x14ac:dyDescent="0.25">
      <c r="A5447" t="s">
        <v>6637</v>
      </c>
      <c r="B5447" s="12">
        <v>205475</v>
      </c>
      <c r="C5447" t="s">
        <v>12049</v>
      </c>
      <c r="D5447" s="11">
        <v>46175.400081018503</v>
      </c>
      <c r="E5447" t="s">
        <v>12050</v>
      </c>
      <c r="F5447" t="s">
        <v>6415</v>
      </c>
      <c r="G5447" t="s">
        <v>12057</v>
      </c>
      <c r="H5447" t="s">
        <v>6449</v>
      </c>
      <c r="I5447" t="s">
        <v>55</v>
      </c>
      <c r="J5447" t="s">
        <v>44</v>
      </c>
      <c r="K5447" t="s">
        <v>12051</v>
      </c>
      <c r="L5447" t="s">
        <v>12052</v>
      </c>
      <c r="M5447" t="s">
        <v>12053</v>
      </c>
      <c r="N5447" t="s">
        <v>7506</v>
      </c>
      <c r="O5447" t="s">
        <v>7539</v>
      </c>
      <c r="P5447">
        <v>16099950</v>
      </c>
      <c r="Q5447" t="s">
        <v>6636</v>
      </c>
      <c r="R5447" t="s">
        <v>6636</v>
      </c>
      <c r="S5447" s="12"/>
      <c r="T5447" s="13"/>
      <c r="U5447" t="s">
        <v>6896</v>
      </c>
    </row>
    <row r="5448" spans="1:21" x14ac:dyDescent="0.25">
      <c r="A5448" t="s">
        <v>6637</v>
      </c>
      <c r="B5448" s="12">
        <v>205475</v>
      </c>
      <c r="C5448" t="s">
        <v>12049</v>
      </c>
      <c r="D5448" s="11">
        <v>46175.400081018503</v>
      </c>
      <c r="E5448" t="s">
        <v>12050</v>
      </c>
      <c r="F5448" t="s">
        <v>6415</v>
      </c>
      <c r="G5448" t="s">
        <v>12058</v>
      </c>
      <c r="H5448" t="s">
        <v>6449</v>
      </c>
      <c r="I5448" t="s">
        <v>55</v>
      </c>
      <c r="J5448" t="s">
        <v>44</v>
      </c>
      <c r="K5448" t="s">
        <v>12051</v>
      </c>
      <c r="L5448" t="s">
        <v>12052</v>
      </c>
      <c r="M5448" t="s">
        <v>12053</v>
      </c>
      <c r="N5448" t="s">
        <v>7506</v>
      </c>
      <c r="O5448" t="s">
        <v>7539</v>
      </c>
      <c r="P5448">
        <v>16099950</v>
      </c>
      <c r="Q5448" t="s">
        <v>6636</v>
      </c>
      <c r="R5448" t="s">
        <v>6636</v>
      </c>
      <c r="S5448" s="12"/>
      <c r="T5448" s="13"/>
      <c r="U5448" t="s">
        <v>6896</v>
      </c>
    </row>
    <row r="5449" spans="1:21" x14ac:dyDescent="0.25">
      <c r="A5449" t="s">
        <v>6637</v>
      </c>
      <c r="B5449" s="12">
        <v>205475</v>
      </c>
      <c r="C5449" t="s">
        <v>12049</v>
      </c>
      <c r="D5449" s="11">
        <v>46175.400081018503</v>
      </c>
      <c r="E5449" t="s">
        <v>12050</v>
      </c>
      <c r="F5449" t="s">
        <v>6415</v>
      </c>
      <c r="G5449" t="s">
        <v>12059</v>
      </c>
      <c r="H5449" t="s">
        <v>6449</v>
      </c>
      <c r="I5449" t="s">
        <v>55</v>
      </c>
      <c r="J5449" t="s">
        <v>44</v>
      </c>
      <c r="K5449" t="s">
        <v>12051</v>
      </c>
      <c r="L5449" t="s">
        <v>12052</v>
      </c>
      <c r="M5449" t="s">
        <v>12053</v>
      </c>
      <c r="N5449" t="s">
        <v>7506</v>
      </c>
      <c r="O5449" t="s">
        <v>7539</v>
      </c>
      <c r="P5449">
        <v>16099950</v>
      </c>
      <c r="Q5449" t="s">
        <v>6636</v>
      </c>
      <c r="R5449" t="s">
        <v>6636</v>
      </c>
      <c r="S5449" s="12"/>
      <c r="T5449" s="13"/>
      <c r="U5449" t="s">
        <v>6896</v>
      </c>
    </row>
    <row r="5450" spans="1:21" x14ac:dyDescent="0.25">
      <c r="A5450" t="s">
        <v>6619</v>
      </c>
      <c r="B5450" s="12">
        <v>205465</v>
      </c>
      <c r="C5450" t="s">
        <v>12060</v>
      </c>
      <c r="D5450" s="11">
        <v>46175.517858796302</v>
      </c>
      <c r="E5450" t="s">
        <v>12061</v>
      </c>
      <c r="F5450" t="s">
        <v>6415</v>
      </c>
      <c r="G5450" t="s">
        <v>6968</v>
      </c>
      <c r="H5450" t="s">
        <v>6449</v>
      </c>
      <c r="I5450" t="s">
        <v>55</v>
      </c>
      <c r="J5450" t="s">
        <v>164</v>
      </c>
      <c r="K5450" t="s">
        <v>12062</v>
      </c>
      <c r="L5450" t="s">
        <v>12052</v>
      </c>
      <c r="M5450" t="s">
        <v>12063</v>
      </c>
      <c r="N5450" t="s">
        <v>7506</v>
      </c>
      <c r="O5450" t="s">
        <v>7514</v>
      </c>
      <c r="P5450">
        <v>24499950</v>
      </c>
      <c r="Q5450" t="s">
        <v>6636</v>
      </c>
      <c r="R5450" t="s">
        <v>6636</v>
      </c>
      <c r="S5450" s="12"/>
      <c r="T5450" s="13"/>
      <c r="U5450" t="s">
        <v>6896</v>
      </c>
    </row>
    <row r="5451" spans="1:21" x14ac:dyDescent="0.25">
      <c r="A5451" t="s">
        <v>6619</v>
      </c>
      <c r="B5451" s="12">
        <v>205465</v>
      </c>
      <c r="C5451" t="s">
        <v>12060</v>
      </c>
      <c r="D5451" s="11">
        <v>46175.517858796302</v>
      </c>
      <c r="E5451" t="s">
        <v>12061</v>
      </c>
      <c r="F5451" t="s">
        <v>6415</v>
      </c>
      <c r="G5451" t="s">
        <v>8520</v>
      </c>
      <c r="H5451" t="s">
        <v>6449</v>
      </c>
      <c r="I5451" t="s">
        <v>55</v>
      </c>
      <c r="J5451" t="s">
        <v>164</v>
      </c>
      <c r="K5451" t="s">
        <v>12062</v>
      </c>
      <c r="L5451" t="s">
        <v>12052</v>
      </c>
      <c r="M5451" t="s">
        <v>12063</v>
      </c>
      <c r="N5451" t="s">
        <v>7506</v>
      </c>
      <c r="O5451" t="s">
        <v>7514</v>
      </c>
      <c r="P5451">
        <v>24499950</v>
      </c>
      <c r="Q5451" t="s">
        <v>6636</v>
      </c>
      <c r="R5451" t="s">
        <v>6636</v>
      </c>
      <c r="S5451" s="12"/>
      <c r="T5451" s="13"/>
      <c r="U5451" t="s">
        <v>6896</v>
      </c>
    </row>
    <row r="5452" spans="1:21" x14ac:dyDescent="0.25">
      <c r="A5452" t="s">
        <v>6619</v>
      </c>
      <c r="B5452" s="12">
        <v>205465</v>
      </c>
      <c r="C5452" t="s">
        <v>12060</v>
      </c>
      <c r="D5452" s="11">
        <v>46175.517858796302</v>
      </c>
      <c r="E5452" t="s">
        <v>12061</v>
      </c>
      <c r="F5452" t="s">
        <v>6415</v>
      </c>
      <c r="G5452" t="s">
        <v>12030</v>
      </c>
      <c r="H5452" t="s">
        <v>6449</v>
      </c>
      <c r="I5452" t="s">
        <v>55</v>
      </c>
      <c r="J5452" t="s">
        <v>164</v>
      </c>
      <c r="K5452" t="s">
        <v>12062</v>
      </c>
      <c r="L5452" t="s">
        <v>12052</v>
      </c>
      <c r="M5452" t="s">
        <v>12063</v>
      </c>
      <c r="N5452" t="s">
        <v>7506</v>
      </c>
      <c r="O5452" t="s">
        <v>7514</v>
      </c>
      <c r="P5452">
        <v>24499950</v>
      </c>
      <c r="Q5452" t="s">
        <v>6636</v>
      </c>
      <c r="R5452" t="s">
        <v>6636</v>
      </c>
      <c r="S5452" s="12"/>
      <c r="T5452" s="13"/>
      <c r="U5452" t="s">
        <v>6896</v>
      </c>
    </row>
    <row r="5453" spans="1:21" x14ac:dyDescent="0.25">
      <c r="A5453" t="s">
        <v>6619</v>
      </c>
      <c r="B5453" s="12">
        <v>205465</v>
      </c>
      <c r="C5453" t="s">
        <v>12060</v>
      </c>
      <c r="D5453" s="11">
        <v>46175.517858796302</v>
      </c>
      <c r="E5453" t="s">
        <v>12061</v>
      </c>
      <c r="F5453" t="s">
        <v>6415</v>
      </c>
      <c r="G5453" t="s">
        <v>8521</v>
      </c>
      <c r="H5453" t="s">
        <v>6449</v>
      </c>
      <c r="I5453" t="s">
        <v>55</v>
      </c>
      <c r="J5453" t="s">
        <v>164</v>
      </c>
      <c r="K5453" t="s">
        <v>12062</v>
      </c>
      <c r="L5453" t="s">
        <v>12052</v>
      </c>
      <c r="M5453" t="s">
        <v>12063</v>
      </c>
      <c r="N5453" t="s">
        <v>7506</v>
      </c>
      <c r="O5453" t="s">
        <v>7514</v>
      </c>
      <c r="P5453">
        <v>24499950</v>
      </c>
      <c r="Q5453" t="s">
        <v>6636</v>
      </c>
      <c r="R5453" t="s">
        <v>6636</v>
      </c>
      <c r="S5453" s="12"/>
      <c r="T5453" s="13"/>
      <c r="U5453" t="s">
        <v>6896</v>
      </c>
    </row>
    <row r="5454" spans="1:21" x14ac:dyDescent="0.25">
      <c r="A5454" t="s">
        <v>6619</v>
      </c>
      <c r="B5454" s="12">
        <v>205465</v>
      </c>
      <c r="C5454" t="s">
        <v>12060</v>
      </c>
      <c r="D5454" s="11">
        <v>46175.517858796302</v>
      </c>
      <c r="E5454" t="s">
        <v>12061</v>
      </c>
      <c r="F5454" t="s">
        <v>6415</v>
      </c>
      <c r="G5454" t="s">
        <v>12054</v>
      </c>
      <c r="H5454" t="s">
        <v>6449</v>
      </c>
      <c r="I5454" t="s">
        <v>55</v>
      </c>
      <c r="J5454" t="s">
        <v>164</v>
      </c>
      <c r="K5454" t="s">
        <v>12062</v>
      </c>
      <c r="L5454" t="s">
        <v>12052</v>
      </c>
      <c r="M5454" t="s">
        <v>12063</v>
      </c>
      <c r="N5454" t="s">
        <v>7506</v>
      </c>
      <c r="O5454" t="s">
        <v>7514</v>
      </c>
      <c r="P5454">
        <v>24499950</v>
      </c>
      <c r="Q5454" t="s">
        <v>6636</v>
      </c>
      <c r="R5454" t="s">
        <v>6636</v>
      </c>
      <c r="S5454" s="12"/>
      <c r="T5454" s="13"/>
      <c r="U5454" t="s">
        <v>6896</v>
      </c>
    </row>
    <row r="5455" spans="1:21" x14ac:dyDescent="0.25">
      <c r="A5455" t="s">
        <v>6619</v>
      </c>
      <c r="B5455" s="12">
        <v>205465</v>
      </c>
      <c r="C5455" t="s">
        <v>12060</v>
      </c>
      <c r="D5455" s="11">
        <v>46175.517858796302</v>
      </c>
      <c r="E5455" t="s">
        <v>12061</v>
      </c>
      <c r="F5455" t="s">
        <v>6415</v>
      </c>
      <c r="G5455" t="s">
        <v>12055</v>
      </c>
      <c r="H5455" t="s">
        <v>6449</v>
      </c>
      <c r="I5455" t="s">
        <v>55</v>
      </c>
      <c r="J5455" t="s">
        <v>164</v>
      </c>
      <c r="K5455" t="s">
        <v>12062</v>
      </c>
      <c r="L5455" t="s">
        <v>12052</v>
      </c>
      <c r="M5455" t="s">
        <v>12063</v>
      </c>
      <c r="N5455" t="s">
        <v>7506</v>
      </c>
      <c r="O5455" t="s">
        <v>7514</v>
      </c>
      <c r="P5455">
        <v>24499950</v>
      </c>
      <c r="Q5455" t="s">
        <v>6636</v>
      </c>
      <c r="R5455" t="s">
        <v>6636</v>
      </c>
      <c r="S5455" s="12"/>
      <c r="T5455" s="13"/>
      <c r="U5455" t="s">
        <v>6896</v>
      </c>
    </row>
    <row r="5456" spans="1:21" x14ac:dyDescent="0.25">
      <c r="A5456" t="s">
        <v>6619</v>
      </c>
      <c r="B5456" s="12">
        <v>205465</v>
      </c>
      <c r="C5456" t="s">
        <v>12060</v>
      </c>
      <c r="D5456" s="11">
        <v>46175.517858796302</v>
      </c>
      <c r="E5456" t="s">
        <v>12061</v>
      </c>
      <c r="F5456" t="s">
        <v>6415</v>
      </c>
      <c r="G5456" t="s">
        <v>12056</v>
      </c>
      <c r="H5456" t="s">
        <v>6449</v>
      </c>
      <c r="I5456" t="s">
        <v>55</v>
      </c>
      <c r="J5456" t="s">
        <v>164</v>
      </c>
      <c r="K5456" t="s">
        <v>12062</v>
      </c>
      <c r="L5456" t="s">
        <v>12052</v>
      </c>
      <c r="M5456" t="s">
        <v>12063</v>
      </c>
      <c r="N5456" t="s">
        <v>7506</v>
      </c>
      <c r="O5456" t="s">
        <v>7514</v>
      </c>
      <c r="P5456">
        <v>24499950</v>
      </c>
      <c r="Q5456" t="s">
        <v>6636</v>
      </c>
      <c r="R5456" t="s">
        <v>6636</v>
      </c>
      <c r="S5456" s="12"/>
      <c r="T5456" s="13"/>
      <c r="U5456" t="s">
        <v>6896</v>
      </c>
    </row>
    <row r="5457" spans="1:21" x14ac:dyDescent="0.25">
      <c r="A5457" t="s">
        <v>6619</v>
      </c>
      <c r="B5457" s="12">
        <v>205465</v>
      </c>
      <c r="C5457" t="s">
        <v>12060</v>
      </c>
      <c r="D5457" s="11">
        <v>46175.517858796302</v>
      </c>
      <c r="E5457" t="s">
        <v>12061</v>
      </c>
      <c r="F5457" t="s">
        <v>6415</v>
      </c>
      <c r="G5457" t="s">
        <v>12057</v>
      </c>
      <c r="H5457" t="s">
        <v>6449</v>
      </c>
      <c r="I5457" t="s">
        <v>55</v>
      </c>
      <c r="J5457" t="s">
        <v>164</v>
      </c>
      <c r="K5457" t="s">
        <v>12062</v>
      </c>
      <c r="L5457" t="s">
        <v>12052</v>
      </c>
      <c r="M5457" t="s">
        <v>12063</v>
      </c>
      <c r="N5457" t="s">
        <v>7506</v>
      </c>
      <c r="O5457" t="s">
        <v>7514</v>
      </c>
      <c r="P5457">
        <v>24499950</v>
      </c>
      <c r="Q5457" t="s">
        <v>6636</v>
      </c>
      <c r="R5457" t="s">
        <v>6636</v>
      </c>
      <c r="S5457" s="12"/>
      <c r="T5457" s="13"/>
      <c r="U5457" t="s">
        <v>6896</v>
      </c>
    </row>
    <row r="5458" spans="1:21" x14ac:dyDescent="0.25">
      <c r="A5458" t="s">
        <v>6619</v>
      </c>
      <c r="B5458" s="12">
        <v>205465</v>
      </c>
      <c r="C5458" t="s">
        <v>12060</v>
      </c>
      <c r="D5458" s="11">
        <v>46175.517858796302</v>
      </c>
      <c r="E5458" t="s">
        <v>12061</v>
      </c>
      <c r="F5458" t="s">
        <v>6415</v>
      </c>
      <c r="G5458" t="s">
        <v>12058</v>
      </c>
      <c r="H5458" t="s">
        <v>6449</v>
      </c>
      <c r="I5458" t="s">
        <v>55</v>
      </c>
      <c r="J5458" t="s">
        <v>164</v>
      </c>
      <c r="K5458" t="s">
        <v>12062</v>
      </c>
      <c r="L5458" t="s">
        <v>12052</v>
      </c>
      <c r="M5458" t="s">
        <v>12063</v>
      </c>
      <c r="N5458" t="s">
        <v>7506</v>
      </c>
      <c r="O5458" t="s">
        <v>7514</v>
      </c>
      <c r="P5458">
        <v>24499950</v>
      </c>
      <c r="Q5458" t="s">
        <v>6636</v>
      </c>
      <c r="R5458" t="s">
        <v>6636</v>
      </c>
      <c r="S5458" s="12"/>
      <c r="T5458" s="13"/>
      <c r="U5458" t="s">
        <v>6896</v>
      </c>
    </row>
    <row r="5459" spans="1:21" x14ac:dyDescent="0.25">
      <c r="A5459" t="s">
        <v>6619</v>
      </c>
      <c r="B5459" s="12">
        <v>205465</v>
      </c>
      <c r="C5459" t="s">
        <v>12060</v>
      </c>
      <c r="D5459" s="11">
        <v>46175.517858796302</v>
      </c>
      <c r="E5459" t="s">
        <v>12061</v>
      </c>
      <c r="F5459" t="s">
        <v>6415</v>
      </c>
      <c r="G5459" t="s">
        <v>12059</v>
      </c>
      <c r="H5459" t="s">
        <v>6449</v>
      </c>
      <c r="I5459" t="s">
        <v>55</v>
      </c>
      <c r="J5459" t="s">
        <v>164</v>
      </c>
      <c r="K5459" t="s">
        <v>12062</v>
      </c>
      <c r="L5459" t="s">
        <v>12052</v>
      </c>
      <c r="M5459" t="s">
        <v>12063</v>
      </c>
      <c r="N5459" t="s">
        <v>7506</v>
      </c>
      <c r="O5459" t="s">
        <v>7514</v>
      </c>
      <c r="P5459">
        <v>24499950</v>
      </c>
      <c r="Q5459" t="s">
        <v>6636</v>
      </c>
      <c r="R5459" t="s">
        <v>6636</v>
      </c>
      <c r="S5459" s="12"/>
      <c r="T5459" s="13"/>
      <c r="U5459" t="s">
        <v>6896</v>
      </c>
    </row>
    <row r="5460" spans="1:21" x14ac:dyDescent="0.25">
      <c r="A5460" t="s">
        <v>6619</v>
      </c>
      <c r="B5460" s="12">
        <v>205475</v>
      </c>
      <c r="C5460" t="s">
        <v>12049</v>
      </c>
      <c r="D5460" s="11">
        <v>46175.528518518498</v>
      </c>
      <c r="E5460" t="s">
        <v>12050</v>
      </c>
      <c r="F5460" t="s">
        <v>6415</v>
      </c>
      <c r="G5460" t="s">
        <v>6968</v>
      </c>
      <c r="H5460" t="s">
        <v>6449</v>
      </c>
      <c r="I5460" t="s">
        <v>55</v>
      </c>
      <c r="J5460" t="s">
        <v>44</v>
      </c>
      <c r="K5460" t="s">
        <v>12051</v>
      </c>
      <c r="L5460" t="s">
        <v>12052</v>
      </c>
      <c r="M5460" t="s">
        <v>12053</v>
      </c>
      <c r="N5460" t="s">
        <v>7506</v>
      </c>
      <c r="O5460" t="s">
        <v>7539</v>
      </c>
      <c r="P5460">
        <v>16099950</v>
      </c>
      <c r="Q5460" t="s">
        <v>6636</v>
      </c>
      <c r="R5460" t="s">
        <v>6636</v>
      </c>
      <c r="S5460" s="12"/>
      <c r="T5460" s="13"/>
      <c r="U5460" t="s">
        <v>6896</v>
      </c>
    </row>
    <row r="5461" spans="1:21" x14ac:dyDescent="0.25">
      <c r="A5461" t="s">
        <v>6619</v>
      </c>
      <c r="B5461" s="12">
        <v>205475</v>
      </c>
      <c r="C5461" t="s">
        <v>12049</v>
      </c>
      <c r="D5461" s="11">
        <v>46175.528518518498</v>
      </c>
      <c r="E5461" t="s">
        <v>12050</v>
      </c>
      <c r="F5461" t="s">
        <v>6415</v>
      </c>
      <c r="G5461" t="s">
        <v>8520</v>
      </c>
      <c r="H5461" t="s">
        <v>6449</v>
      </c>
      <c r="I5461" t="s">
        <v>55</v>
      </c>
      <c r="J5461" t="s">
        <v>44</v>
      </c>
      <c r="K5461" t="s">
        <v>12051</v>
      </c>
      <c r="L5461" t="s">
        <v>12052</v>
      </c>
      <c r="M5461" t="s">
        <v>12053</v>
      </c>
      <c r="N5461" t="s">
        <v>7506</v>
      </c>
      <c r="O5461" t="s">
        <v>7539</v>
      </c>
      <c r="P5461">
        <v>16099950</v>
      </c>
      <c r="Q5461" t="s">
        <v>6636</v>
      </c>
      <c r="R5461" t="s">
        <v>6636</v>
      </c>
      <c r="S5461" s="12"/>
      <c r="T5461" s="13"/>
      <c r="U5461" t="s">
        <v>6896</v>
      </c>
    </row>
    <row r="5462" spans="1:21" x14ac:dyDescent="0.25">
      <c r="A5462" t="s">
        <v>6619</v>
      </c>
      <c r="B5462" s="12">
        <v>205475</v>
      </c>
      <c r="C5462" t="s">
        <v>12049</v>
      </c>
      <c r="D5462" s="11">
        <v>46175.528518518498</v>
      </c>
      <c r="E5462" t="s">
        <v>12050</v>
      </c>
      <c r="F5462" t="s">
        <v>6415</v>
      </c>
      <c r="G5462" t="s">
        <v>12030</v>
      </c>
      <c r="H5462" t="s">
        <v>6449</v>
      </c>
      <c r="I5462" t="s">
        <v>55</v>
      </c>
      <c r="J5462" t="s">
        <v>44</v>
      </c>
      <c r="K5462" t="s">
        <v>12051</v>
      </c>
      <c r="L5462" t="s">
        <v>12052</v>
      </c>
      <c r="M5462" t="s">
        <v>12053</v>
      </c>
      <c r="N5462" t="s">
        <v>7506</v>
      </c>
      <c r="O5462" t="s">
        <v>7539</v>
      </c>
      <c r="P5462">
        <v>16099950</v>
      </c>
      <c r="Q5462" t="s">
        <v>6636</v>
      </c>
      <c r="R5462" t="s">
        <v>6636</v>
      </c>
      <c r="S5462" s="12"/>
      <c r="T5462" s="13"/>
      <c r="U5462" t="s">
        <v>6896</v>
      </c>
    </row>
    <row r="5463" spans="1:21" x14ac:dyDescent="0.25">
      <c r="A5463" t="s">
        <v>6619</v>
      </c>
      <c r="B5463" s="12">
        <v>205475</v>
      </c>
      <c r="C5463" t="s">
        <v>12049</v>
      </c>
      <c r="D5463" s="11">
        <v>46175.528518518498</v>
      </c>
      <c r="E5463" t="s">
        <v>12050</v>
      </c>
      <c r="F5463" t="s">
        <v>6415</v>
      </c>
      <c r="G5463" t="s">
        <v>8521</v>
      </c>
      <c r="H5463" t="s">
        <v>6449</v>
      </c>
      <c r="I5463" t="s">
        <v>55</v>
      </c>
      <c r="J5463" t="s">
        <v>44</v>
      </c>
      <c r="K5463" t="s">
        <v>12051</v>
      </c>
      <c r="L5463" t="s">
        <v>12052</v>
      </c>
      <c r="M5463" t="s">
        <v>12053</v>
      </c>
      <c r="N5463" t="s">
        <v>7506</v>
      </c>
      <c r="O5463" t="s">
        <v>7539</v>
      </c>
      <c r="P5463">
        <v>16099950</v>
      </c>
      <c r="Q5463" t="s">
        <v>6636</v>
      </c>
      <c r="R5463" t="s">
        <v>6636</v>
      </c>
      <c r="S5463" s="12"/>
      <c r="T5463" s="13"/>
      <c r="U5463" t="s">
        <v>6896</v>
      </c>
    </row>
    <row r="5464" spans="1:21" x14ac:dyDescent="0.25">
      <c r="A5464" t="s">
        <v>6619</v>
      </c>
      <c r="B5464" s="12">
        <v>205475</v>
      </c>
      <c r="C5464" t="s">
        <v>12049</v>
      </c>
      <c r="D5464" s="11">
        <v>46175.528518518498</v>
      </c>
      <c r="E5464" t="s">
        <v>12050</v>
      </c>
      <c r="F5464" t="s">
        <v>6415</v>
      </c>
      <c r="G5464" t="s">
        <v>12054</v>
      </c>
      <c r="H5464" t="s">
        <v>6449</v>
      </c>
      <c r="I5464" t="s">
        <v>55</v>
      </c>
      <c r="J5464" t="s">
        <v>44</v>
      </c>
      <c r="K5464" t="s">
        <v>12051</v>
      </c>
      <c r="L5464" t="s">
        <v>12052</v>
      </c>
      <c r="M5464" t="s">
        <v>12053</v>
      </c>
      <c r="N5464" t="s">
        <v>7506</v>
      </c>
      <c r="O5464" t="s">
        <v>7539</v>
      </c>
      <c r="P5464">
        <v>16099950</v>
      </c>
      <c r="Q5464" t="s">
        <v>6636</v>
      </c>
      <c r="R5464" t="s">
        <v>6636</v>
      </c>
      <c r="S5464" s="12"/>
      <c r="T5464" s="13"/>
      <c r="U5464" t="s">
        <v>6896</v>
      </c>
    </row>
    <row r="5465" spans="1:21" x14ac:dyDescent="0.25">
      <c r="A5465" t="s">
        <v>6619</v>
      </c>
      <c r="B5465" s="12">
        <v>205475</v>
      </c>
      <c r="C5465" t="s">
        <v>12049</v>
      </c>
      <c r="D5465" s="11">
        <v>46175.528518518498</v>
      </c>
      <c r="E5465" t="s">
        <v>12050</v>
      </c>
      <c r="F5465" t="s">
        <v>6415</v>
      </c>
      <c r="G5465" t="s">
        <v>12055</v>
      </c>
      <c r="H5465" t="s">
        <v>6449</v>
      </c>
      <c r="I5465" t="s">
        <v>55</v>
      </c>
      <c r="J5465" t="s">
        <v>44</v>
      </c>
      <c r="K5465" t="s">
        <v>12051</v>
      </c>
      <c r="L5465" t="s">
        <v>12052</v>
      </c>
      <c r="M5465" t="s">
        <v>12053</v>
      </c>
      <c r="N5465" t="s">
        <v>7506</v>
      </c>
      <c r="O5465" t="s">
        <v>7539</v>
      </c>
      <c r="P5465">
        <v>16099950</v>
      </c>
      <c r="Q5465" t="s">
        <v>6636</v>
      </c>
      <c r="R5465" t="s">
        <v>6636</v>
      </c>
      <c r="S5465" s="12"/>
      <c r="T5465" s="13"/>
      <c r="U5465" t="s">
        <v>6896</v>
      </c>
    </row>
    <row r="5466" spans="1:21" x14ac:dyDescent="0.25">
      <c r="A5466" t="s">
        <v>6619</v>
      </c>
      <c r="B5466" s="12">
        <v>205475</v>
      </c>
      <c r="C5466" t="s">
        <v>12049</v>
      </c>
      <c r="D5466" s="11">
        <v>46175.528518518498</v>
      </c>
      <c r="E5466" t="s">
        <v>12050</v>
      </c>
      <c r="F5466" t="s">
        <v>6415</v>
      </c>
      <c r="G5466" t="s">
        <v>12056</v>
      </c>
      <c r="H5466" t="s">
        <v>6449</v>
      </c>
      <c r="I5466" t="s">
        <v>55</v>
      </c>
      <c r="J5466" t="s">
        <v>44</v>
      </c>
      <c r="K5466" t="s">
        <v>12051</v>
      </c>
      <c r="L5466" t="s">
        <v>12052</v>
      </c>
      <c r="M5466" t="s">
        <v>12053</v>
      </c>
      <c r="N5466" t="s">
        <v>7506</v>
      </c>
      <c r="O5466" t="s">
        <v>7539</v>
      </c>
      <c r="P5466">
        <v>16099950</v>
      </c>
      <c r="Q5466" t="s">
        <v>6636</v>
      </c>
      <c r="R5466" t="s">
        <v>6636</v>
      </c>
      <c r="S5466" s="12"/>
      <c r="T5466" s="13"/>
      <c r="U5466" t="s">
        <v>6896</v>
      </c>
    </row>
    <row r="5467" spans="1:21" x14ac:dyDescent="0.25">
      <c r="A5467" t="s">
        <v>6619</v>
      </c>
      <c r="B5467" s="12">
        <v>205475</v>
      </c>
      <c r="C5467" t="s">
        <v>12049</v>
      </c>
      <c r="D5467" s="11">
        <v>46175.528518518498</v>
      </c>
      <c r="E5467" t="s">
        <v>12050</v>
      </c>
      <c r="F5467" t="s">
        <v>6415</v>
      </c>
      <c r="G5467" t="s">
        <v>12057</v>
      </c>
      <c r="H5467" t="s">
        <v>6449</v>
      </c>
      <c r="I5467" t="s">
        <v>55</v>
      </c>
      <c r="J5467" t="s">
        <v>44</v>
      </c>
      <c r="K5467" t="s">
        <v>12051</v>
      </c>
      <c r="L5467" t="s">
        <v>12052</v>
      </c>
      <c r="M5467" t="s">
        <v>12053</v>
      </c>
      <c r="N5467" t="s">
        <v>7506</v>
      </c>
      <c r="O5467" t="s">
        <v>7539</v>
      </c>
      <c r="P5467">
        <v>16099950</v>
      </c>
      <c r="Q5467" t="s">
        <v>6636</v>
      </c>
      <c r="R5467" t="s">
        <v>6636</v>
      </c>
      <c r="S5467" s="12"/>
      <c r="T5467" s="13"/>
      <c r="U5467" t="s">
        <v>6896</v>
      </c>
    </row>
    <row r="5468" spans="1:21" x14ac:dyDescent="0.25">
      <c r="A5468" t="s">
        <v>6619</v>
      </c>
      <c r="B5468" s="12">
        <v>205475</v>
      </c>
      <c r="C5468" t="s">
        <v>12049</v>
      </c>
      <c r="D5468" s="11">
        <v>46175.528518518498</v>
      </c>
      <c r="E5468" t="s">
        <v>12050</v>
      </c>
      <c r="F5468" t="s">
        <v>6415</v>
      </c>
      <c r="G5468" t="s">
        <v>12058</v>
      </c>
      <c r="H5468" t="s">
        <v>6449</v>
      </c>
      <c r="I5468" t="s">
        <v>55</v>
      </c>
      <c r="J5468" t="s">
        <v>44</v>
      </c>
      <c r="K5468" t="s">
        <v>12051</v>
      </c>
      <c r="L5468" t="s">
        <v>12052</v>
      </c>
      <c r="M5468" t="s">
        <v>12053</v>
      </c>
      <c r="N5468" t="s">
        <v>7506</v>
      </c>
      <c r="O5468" t="s">
        <v>7539</v>
      </c>
      <c r="P5468">
        <v>16099950</v>
      </c>
      <c r="Q5468" t="s">
        <v>6636</v>
      </c>
      <c r="R5468" t="s">
        <v>6636</v>
      </c>
      <c r="S5468" s="12"/>
      <c r="T5468" s="13"/>
      <c r="U5468" t="s">
        <v>6896</v>
      </c>
    </row>
    <row r="5469" spans="1:21" x14ac:dyDescent="0.25">
      <c r="A5469" t="s">
        <v>6619</v>
      </c>
      <c r="B5469" s="12">
        <v>205475</v>
      </c>
      <c r="C5469" t="s">
        <v>12049</v>
      </c>
      <c r="D5469" s="11">
        <v>46175.528518518498</v>
      </c>
      <c r="E5469" t="s">
        <v>12050</v>
      </c>
      <c r="F5469" t="s">
        <v>6415</v>
      </c>
      <c r="G5469" t="s">
        <v>12059</v>
      </c>
      <c r="H5469" t="s">
        <v>6449</v>
      </c>
      <c r="I5469" t="s">
        <v>55</v>
      </c>
      <c r="J5469" t="s">
        <v>44</v>
      </c>
      <c r="K5469" t="s">
        <v>12051</v>
      </c>
      <c r="L5469" t="s">
        <v>12052</v>
      </c>
      <c r="M5469" t="s">
        <v>12053</v>
      </c>
      <c r="N5469" t="s">
        <v>7506</v>
      </c>
      <c r="O5469" t="s">
        <v>7539</v>
      </c>
      <c r="P5469">
        <v>16099950</v>
      </c>
      <c r="Q5469" t="s">
        <v>6636</v>
      </c>
      <c r="R5469" t="s">
        <v>6636</v>
      </c>
      <c r="S5469" s="12"/>
      <c r="T5469" s="13"/>
      <c r="U5469" t="s">
        <v>6896</v>
      </c>
    </row>
    <row r="5470" spans="1:21" x14ac:dyDescent="0.25">
      <c r="A5470" t="s">
        <v>6637</v>
      </c>
      <c r="B5470" s="12">
        <v>205780</v>
      </c>
      <c r="C5470" t="s">
        <v>9570</v>
      </c>
      <c r="D5470" s="11">
        <v>46175.640046296299</v>
      </c>
      <c r="E5470" t="s">
        <v>9571</v>
      </c>
      <c r="F5470" t="s">
        <v>6415</v>
      </c>
      <c r="G5470" t="s">
        <v>6968</v>
      </c>
      <c r="H5470" t="s">
        <v>6449</v>
      </c>
      <c r="I5470" t="s">
        <v>55</v>
      </c>
      <c r="J5470" t="s">
        <v>44</v>
      </c>
      <c r="K5470" t="s">
        <v>12064</v>
      </c>
      <c r="L5470" t="s">
        <v>12065</v>
      </c>
      <c r="M5470" t="s">
        <v>12066</v>
      </c>
      <c r="N5470" t="s">
        <v>7014</v>
      </c>
      <c r="O5470" t="s">
        <v>9695</v>
      </c>
      <c r="P5470">
        <v>14695000</v>
      </c>
      <c r="Q5470" t="s">
        <v>6778</v>
      </c>
      <c r="R5470" t="s">
        <v>6779</v>
      </c>
      <c r="S5470" s="12"/>
      <c r="T5470" s="13"/>
      <c r="U5470" t="s">
        <v>7455</v>
      </c>
    </row>
    <row r="5471" spans="1:21" x14ac:dyDescent="0.25">
      <c r="A5471" t="s">
        <v>6637</v>
      </c>
      <c r="B5471" s="12">
        <v>205925</v>
      </c>
      <c r="C5471" t="s">
        <v>9570</v>
      </c>
      <c r="D5471" s="11">
        <v>46175.640046296299</v>
      </c>
      <c r="E5471" t="s">
        <v>9571</v>
      </c>
      <c r="F5471" t="s">
        <v>6415</v>
      </c>
      <c r="G5471" t="s">
        <v>6968</v>
      </c>
      <c r="H5471" t="s">
        <v>6449</v>
      </c>
      <c r="I5471" t="s">
        <v>55</v>
      </c>
      <c r="J5471" t="s">
        <v>44</v>
      </c>
      <c r="K5471" t="s">
        <v>12067</v>
      </c>
      <c r="L5471" t="s">
        <v>12065</v>
      </c>
      <c r="M5471" t="s">
        <v>12068</v>
      </c>
      <c r="N5471" t="s">
        <v>7366</v>
      </c>
      <c r="O5471" t="s">
        <v>7650</v>
      </c>
      <c r="P5471">
        <v>13350000</v>
      </c>
      <c r="Q5471" t="s">
        <v>6778</v>
      </c>
      <c r="R5471" t="s">
        <v>6779</v>
      </c>
      <c r="S5471" s="12"/>
      <c r="T5471" s="13"/>
      <c r="U5471" t="s">
        <v>7455</v>
      </c>
    </row>
    <row r="5472" spans="1:21" x14ac:dyDescent="0.25">
      <c r="A5472" t="s">
        <v>6637</v>
      </c>
      <c r="B5472" s="12">
        <v>205780</v>
      </c>
      <c r="C5472" t="s">
        <v>9570</v>
      </c>
      <c r="D5472" s="11">
        <v>46175.640046296299</v>
      </c>
      <c r="E5472" t="s">
        <v>9571</v>
      </c>
      <c r="F5472" t="s">
        <v>6415</v>
      </c>
      <c r="G5472" t="s">
        <v>8520</v>
      </c>
      <c r="H5472" t="s">
        <v>6449</v>
      </c>
      <c r="I5472" t="s">
        <v>55</v>
      </c>
      <c r="J5472" t="s">
        <v>44</v>
      </c>
      <c r="K5472" t="s">
        <v>12064</v>
      </c>
      <c r="L5472" t="s">
        <v>12065</v>
      </c>
      <c r="M5472" t="s">
        <v>12066</v>
      </c>
      <c r="N5472" t="s">
        <v>7014</v>
      </c>
      <c r="O5472" t="s">
        <v>9695</v>
      </c>
      <c r="P5472">
        <v>14695000</v>
      </c>
      <c r="Q5472" t="s">
        <v>6778</v>
      </c>
      <c r="R5472" t="s">
        <v>6779</v>
      </c>
      <c r="S5472" s="12"/>
      <c r="T5472" s="13"/>
      <c r="U5472" t="s">
        <v>7455</v>
      </c>
    </row>
    <row r="5473" spans="1:21" x14ac:dyDescent="0.25">
      <c r="A5473" t="s">
        <v>6637</v>
      </c>
      <c r="B5473" s="12">
        <v>205925</v>
      </c>
      <c r="C5473" t="s">
        <v>9570</v>
      </c>
      <c r="D5473" s="11">
        <v>46175.640046296299</v>
      </c>
      <c r="E5473" t="s">
        <v>9571</v>
      </c>
      <c r="F5473" t="s">
        <v>6415</v>
      </c>
      <c r="G5473" t="s">
        <v>8520</v>
      </c>
      <c r="H5473" t="s">
        <v>6449</v>
      </c>
      <c r="I5473" t="s">
        <v>55</v>
      </c>
      <c r="J5473" t="s">
        <v>44</v>
      </c>
      <c r="K5473" t="s">
        <v>12067</v>
      </c>
      <c r="L5473" t="s">
        <v>12065</v>
      </c>
      <c r="M5473" t="s">
        <v>12068</v>
      </c>
      <c r="N5473" t="s">
        <v>7366</v>
      </c>
      <c r="O5473" t="s">
        <v>7650</v>
      </c>
      <c r="P5473">
        <v>13350000</v>
      </c>
      <c r="Q5473" t="s">
        <v>6778</v>
      </c>
      <c r="R5473" t="s">
        <v>6779</v>
      </c>
      <c r="S5473" s="12"/>
      <c r="T5473" s="13"/>
      <c r="U5473" t="s">
        <v>7455</v>
      </c>
    </row>
    <row r="5474" spans="1:21" x14ac:dyDescent="0.25">
      <c r="A5474" t="s">
        <v>6637</v>
      </c>
      <c r="B5474" s="12">
        <v>205780</v>
      </c>
      <c r="C5474" t="s">
        <v>9570</v>
      </c>
      <c r="D5474" s="11">
        <v>46175.640046296299</v>
      </c>
      <c r="E5474" t="s">
        <v>9571</v>
      </c>
      <c r="F5474" t="s">
        <v>6415</v>
      </c>
      <c r="G5474" t="s">
        <v>12030</v>
      </c>
      <c r="H5474" t="s">
        <v>6449</v>
      </c>
      <c r="I5474" t="s">
        <v>55</v>
      </c>
      <c r="J5474" t="s">
        <v>44</v>
      </c>
      <c r="K5474" t="s">
        <v>12064</v>
      </c>
      <c r="L5474" t="s">
        <v>12065</v>
      </c>
      <c r="M5474" t="s">
        <v>12066</v>
      </c>
      <c r="N5474" t="s">
        <v>7014</v>
      </c>
      <c r="O5474" t="s">
        <v>9695</v>
      </c>
      <c r="P5474">
        <v>14695000</v>
      </c>
      <c r="Q5474" t="s">
        <v>6778</v>
      </c>
      <c r="R5474" t="s">
        <v>6779</v>
      </c>
      <c r="S5474" s="12"/>
      <c r="T5474" s="13"/>
      <c r="U5474" t="s">
        <v>7455</v>
      </c>
    </row>
    <row r="5475" spans="1:21" x14ac:dyDescent="0.25">
      <c r="A5475" t="s">
        <v>6637</v>
      </c>
      <c r="B5475" s="12">
        <v>205925</v>
      </c>
      <c r="C5475" t="s">
        <v>9570</v>
      </c>
      <c r="D5475" s="11">
        <v>46175.640046296299</v>
      </c>
      <c r="E5475" t="s">
        <v>9571</v>
      </c>
      <c r="F5475" t="s">
        <v>6415</v>
      </c>
      <c r="G5475" t="s">
        <v>12030</v>
      </c>
      <c r="H5475" t="s">
        <v>6449</v>
      </c>
      <c r="I5475" t="s">
        <v>55</v>
      </c>
      <c r="J5475" t="s">
        <v>44</v>
      </c>
      <c r="K5475" t="s">
        <v>12067</v>
      </c>
      <c r="L5475" t="s">
        <v>12065</v>
      </c>
      <c r="M5475" t="s">
        <v>12068</v>
      </c>
      <c r="N5475" t="s">
        <v>7366</v>
      </c>
      <c r="O5475" t="s">
        <v>7650</v>
      </c>
      <c r="P5475">
        <v>13350000</v>
      </c>
      <c r="Q5475" t="s">
        <v>6778</v>
      </c>
      <c r="R5475" t="s">
        <v>6779</v>
      </c>
      <c r="S5475" s="12"/>
      <c r="T5475" s="13"/>
      <c r="U5475" t="s">
        <v>7455</v>
      </c>
    </row>
    <row r="5476" spans="1:21" x14ac:dyDescent="0.25">
      <c r="A5476" t="s">
        <v>6637</v>
      </c>
      <c r="B5476" s="12">
        <v>205780</v>
      </c>
      <c r="C5476" t="s">
        <v>9570</v>
      </c>
      <c r="D5476" s="11">
        <v>46175.640046296299</v>
      </c>
      <c r="E5476" t="s">
        <v>9571</v>
      </c>
      <c r="F5476" t="s">
        <v>6415</v>
      </c>
      <c r="G5476" t="s">
        <v>8521</v>
      </c>
      <c r="H5476" t="s">
        <v>6449</v>
      </c>
      <c r="I5476" t="s">
        <v>55</v>
      </c>
      <c r="J5476" t="s">
        <v>44</v>
      </c>
      <c r="K5476" t="s">
        <v>12064</v>
      </c>
      <c r="L5476" t="s">
        <v>12065</v>
      </c>
      <c r="M5476" t="s">
        <v>12066</v>
      </c>
      <c r="N5476" t="s">
        <v>7014</v>
      </c>
      <c r="O5476" t="s">
        <v>9695</v>
      </c>
      <c r="P5476">
        <v>14695000</v>
      </c>
      <c r="Q5476" t="s">
        <v>6778</v>
      </c>
      <c r="R5476" t="s">
        <v>6779</v>
      </c>
      <c r="S5476" s="12"/>
      <c r="T5476" s="13"/>
      <c r="U5476" t="s">
        <v>7455</v>
      </c>
    </row>
    <row r="5477" spans="1:21" x14ac:dyDescent="0.25">
      <c r="A5477" t="s">
        <v>6637</v>
      </c>
      <c r="B5477" s="12">
        <v>205925</v>
      </c>
      <c r="C5477" t="s">
        <v>9570</v>
      </c>
      <c r="D5477" s="11">
        <v>46175.640046296299</v>
      </c>
      <c r="E5477" t="s">
        <v>9571</v>
      </c>
      <c r="F5477" t="s">
        <v>6415</v>
      </c>
      <c r="G5477" t="s">
        <v>8521</v>
      </c>
      <c r="H5477" t="s">
        <v>6449</v>
      </c>
      <c r="I5477" t="s">
        <v>55</v>
      </c>
      <c r="J5477" t="s">
        <v>44</v>
      </c>
      <c r="K5477" t="s">
        <v>12067</v>
      </c>
      <c r="L5477" t="s">
        <v>12065</v>
      </c>
      <c r="M5477" t="s">
        <v>12068</v>
      </c>
      <c r="N5477" t="s">
        <v>7366</v>
      </c>
      <c r="O5477" t="s">
        <v>7650</v>
      </c>
      <c r="P5477">
        <v>13350000</v>
      </c>
      <c r="Q5477" t="s">
        <v>6778</v>
      </c>
      <c r="R5477" t="s">
        <v>6779</v>
      </c>
      <c r="S5477" s="12"/>
      <c r="T5477" s="13"/>
      <c r="U5477" t="s">
        <v>7455</v>
      </c>
    </row>
    <row r="5478" spans="1:21" x14ac:dyDescent="0.25">
      <c r="A5478" t="s">
        <v>6637</v>
      </c>
      <c r="B5478" s="12">
        <v>205925</v>
      </c>
      <c r="C5478" t="s">
        <v>9570</v>
      </c>
      <c r="D5478" s="11">
        <v>46175.640046296299</v>
      </c>
      <c r="E5478" t="s">
        <v>9571</v>
      </c>
      <c r="F5478" t="s">
        <v>6415</v>
      </c>
      <c r="G5478" t="s">
        <v>12069</v>
      </c>
      <c r="H5478" t="s">
        <v>6449</v>
      </c>
      <c r="I5478" t="s">
        <v>55</v>
      </c>
      <c r="J5478" t="s">
        <v>44</v>
      </c>
      <c r="K5478" t="s">
        <v>12067</v>
      </c>
      <c r="L5478" t="s">
        <v>12065</v>
      </c>
      <c r="M5478" t="s">
        <v>12068</v>
      </c>
      <c r="N5478" t="s">
        <v>7366</v>
      </c>
      <c r="O5478" t="s">
        <v>7650</v>
      </c>
      <c r="P5478">
        <v>13350000</v>
      </c>
      <c r="Q5478" t="s">
        <v>6778</v>
      </c>
      <c r="R5478" t="s">
        <v>6779</v>
      </c>
      <c r="S5478" s="12"/>
      <c r="T5478" s="13"/>
      <c r="U5478" t="s">
        <v>7455</v>
      </c>
    </row>
    <row r="5479" spans="1:21" x14ac:dyDescent="0.25">
      <c r="A5479" t="s">
        <v>6637</v>
      </c>
      <c r="B5479" s="12">
        <v>205925</v>
      </c>
      <c r="C5479" t="s">
        <v>9570</v>
      </c>
      <c r="D5479" s="11">
        <v>46175.640046296299</v>
      </c>
      <c r="E5479" t="s">
        <v>9571</v>
      </c>
      <c r="F5479" t="s">
        <v>6415</v>
      </c>
      <c r="G5479" t="s">
        <v>12070</v>
      </c>
      <c r="H5479" t="s">
        <v>6449</v>
      </c>
      <c r="I5479" t="s">
        <v>55</v>
      </c>
      <c r="J5479" t="s">
        <v>44</v>
      </c>
      <c r="K5479" t="s">
        <v>12067</v>
      </c>
      <c r="L5479" t="s">
        <v>12065</v>
      </c>
      <c r="M5479" t="s">
        <v>12068</v>
      </c>
      <c r="N5479" t="s">
        <v>7366</v>
      </c>
      <c r="O5479" t="s">
        <v>7650</v>
      </c>
      <c r="P5479">
        <v>13350000</v>
      </c>
      <c r="Q5479" t="s">
        <v>6778</v>
      </c>
      <c r="R5479" t="s">
        <v>6779</v>
      </c>
      <c r="S5479" s="12"/>
      <c r="T5479" s="13"/>
      <c r="U5479" t="s">
        <v>7455</v>
      </c>
    </row>
    <row r="5480" spans="1:21" x14ac:dyDescent="0.25">
      <c r="A5480" t="s">
        <v>6637</v>
      </c>
      <c r="B5480" s="12">
        <v>205925</v>
      </c>
      <c r="C5480" t="s">
        <v>9570</v>
      </c>
      <c r="D5480" s="11">
        <v>46175.640046296299</v>
      </c>
      <c r="E5480" t="s">
        <v>9571</v>
      </c>
      <c r="F5480" t="s">
        <v>6415</v>
      </c>
      <c r="G5480" t="s">
        <v>12071</v>
      </c>
      <c r="H5480" t="s">
        <v>6449</v>
      </c>
      <c r="I5480" t="s">
        <v>55</v>
      </c>
      <c r="J5480" t="s">
        <v>44</v>
      </c>
      <c r="K5480" t="s">
        <v>12067</v>
      </c>
      <c r="L5480" t="s">
        <v>12065</v>
      </c>
      <c r="M5480" t="s">
        <v>12068</v>
      </c>
      <c r="N5480" t="s">
        <v>7366</v>
      </c>
      <c r="O5480" t="s">
        <v>7650</v>
      </c>
      <c r="P5480">
        <v>13350000</v>
      </c>
      <c r="Q5480" t="s">
        <v>6778</v>
      </c>
      <c r="R5480" t="s">
        <v>6779</v>
      </c>
      <c r="S5480" s="12"/>
      <c r="T5480" s="13"/>
      <c r="U5480" t="s">
        <v>7455</v>
      </c>
    </row>
    <row r="5481" spans="1:21" x14ac:dyDescent="0.25">
      <c r="A5481" t="s">
        <v>6637</v>
      </c>
      <c r="B5481" s="12">
        <v>205780</v>
      </c>
      <c r="C5481" t="s">
        <v>9570</v>
      </c>
      <c r="D5481" s="11">
        <v>46175.640046296299</v>
      </c>
      <c r="E5481" t="s">
        <v>9571</v>
      </c>
      <c r="F5481" t="s">
        <v>6415</v>
      </c>
      <c r="G5481" t="s">
        <v>12072</v>
      </c>
      <c r="H5481" t="s">
        <v>6449</v>
      </c>
      <c r="I5481" t="s">
        <v>55</v>
      </c>
      <c r="J5481" t="s">
        <v>44</v>
      </c>
      <c r="K5481" t="s">
        <v>12064</v>
      </c>
      <c r="L5481" t="s">
        <v>12065</v>
      </c>
      <c r="M5481" t="s">
        <v>12066</v>
      </c>
      <c r="N5481" t="s">
        <v>7014</v>
      </c>
      <c r="O5481" t="s">
        <v>9695</v>
      </c>
      <c r="P5481">
        <v>14695000</v>
      </c>
      <c r="Q5481" t="s">
        <v>6778</v>
      </c>
      <c r="R5481" t="s">
        <v>6779</v>
      </c>
      <c r="S5481" s="12"/>
      <c r="T5481" s="13"/>
      <c r="U5481" t="s">
        <v>7455</v>
      </c>
    </row>
    <row r="5482" spans="1:21" x14ac:dyDescent="0.25">
      <c r="A5482" t="s">
        <v>6637</v>
      </c>
      <c r="B5482" s="12">
        <v>205780</v>
      </c>
      <c r="C5482" t="s">
        <v>9570</v>
      </c>
      <c r="D5482" s="11">
        <v>46175.640046296299</v>
      </c>
      <c r="E5482" t="s">
        <v>9571</v>
      </c>
      <c r="F5482" t="s">
        <v>6415</v>
      </c>
      <c r="G5482" t="s">
        <v>12073</v>
      </c>
      <c r="H5482" t="s">
        <v>6449</v>
      </c>
      <c r="I5482" t="s">
        <v>55</v>
      </c>
      <c r="J5482" t="s">
        <v>44</v>
      </c>
      <c r="K5482" t="s">
        <v>12064</v>
      </c>
      <c r="L5482" t="s">
        <v>12065</v>
      </c>
      <c r="M5482" t="s">
        <v>12066</v>
      </c>
      <c r="N5482" t="s">
        <v>7014</v>
      </c>
      <c r="O5482" t="s">
        <v>9695</v>
      </c>
      <c r="P5482">
        <v>14695000</v>
      </c>
      <c r="Q5482" t="s">
        <v>6778</v>
      </c>
      <c r="R5482" t="s">
        <v>6779</v>
      </c>
      <c r="S5482" s="12"/>
      <c r="T5482" s="13"/>
      <c r="U5482" t="s">
        <v>7455</v>
      </c>
    </row>
    <row r="5483" spans="1:21" x14ac:dyDescent="0.25">
      <c r="A5483" t="s">
        <v>6637</v>
      </c>
      <c r="B5483" s="12">
        <v>205780</v>
      </c>
      <c r="C5483" t="s">
        <v>9570</v>
      </c>
      <c r="D5483" s="11">
        <v>46175.640046296299</v>
      </c>
      <c r="E5483" t="s">
        <v>9571</v>
      </c>
      <c r="F5483" t="s">
        <v>6415</v>
      </c>
      <c r="G5483" t="s">
        <v>12074</v>
      </c>
      <c r="H5483" t="s">
        <v>6449</v>
      </c>
      <c r="I5483" t="s">
        <v>55</v>
      </c>
      <c r="J5483" t="s">
        <v>44</v>
      </c>
      <c r="K5483" t="s">
        <v>12064</v>
      </c>
      <c r="L5483" t="s">
        <v>12065</v>
      </c>
      <c r="M5483" t="s">
        <v>12066</v>
      </c>
      <c r="N5483" t="s">
        <v>7014</v>
      </c>
      <c r="O5483" t="s">
        <v>9695</v>
      </c>
      <c r="P5483">
        <v>14695000</v>
      </c>
      <c r="Q5483" t="s">
        <v>6778</v>
      </c>
      <c r="R5483" t="s">
        <v>6779</v>
      </c>
      <c r="S5483" s="12"/>
      <c r="T5483" s="13"/>
      <c r="U5483" t="s">
        <v>7455</v>
      </c>
    </row>
    <row r="5484" spans="1:21" x14ac:dyDescent="0.25">
      <c r="A5484" t="s">
        <v>6637</v>
      </c>
      <c r="B5484" s="12">
        <v>205830</v>
      </c>
      <c r="C5484" t="s">
        <v>12075</v>
      </c>
      <c r="D5484" s="11">
        <v>46175.895601851902</v>
      </c>
      <c r="E5484" t="s">
        <v>12076</v>
      </c>
      <c r="F5484" t="s">
        <v>6415</v>
      </c>
      <c r="G5484" t="s">
        <v>6968</v>
      </c>
      <c r="H5484" t="s">
        <v>6449</v>
      </c>
      <c r="I5484" t="s">
        <v>55</v>
      </c>
      <c r="J5484" t="s">
        <v>643</v>
      </c>
      <c r="K5484" t="s">
        <v>12077</v>
      </c>
      <c r="L5484" t="s">
        <v>12078</v>
      </c>
      <c r="M5484" t="s">
        <v>12079</v>
      </c>
      <c r="N5484" t="s">
        <v>6761</v>
      </c>
      <c r="O5484" t="s">
        <v>6762</v>
      </c>
      <c r="P5484">
        <v>13799500</v>
      </c>
      <c r="Q5484" t="s">
        <v>6636</v>
      </c>
      <c r="R5484" t="s">
        <v>6636</v>
      </c>
      <c r="S5484" s="12"/>
      <c r="T5484" s="13"/>
      <c r="U5484" t="s">
        <v>6636</v>
      </c>
    </row>
    <row r="5485" spans="1:21" x14ac:dyDescent="0.25">
      <c r="A5485" t="s">
        <v>6637</v>
      </c>
      <c r="B5485" s="12">
        <v>205830</v>
      </c>
      <c r="C5485" t="s">
        <v>12075</v>
      </c>
      <c r="D5485" s="11">
        <v>46175.895601851902</v>
      </c>
      <c r="E5485" t="s">
        <v>12076</v>
      </c>
      <c r="F5485" t="s">
        <v>6415</v>
      </c>
      <c r="G5485" t="s">
        <v>8520</v>
      </c>
      <c r="H5485" t="s">
        <v>6449</v>
      </c>
      <c r="I5485" t="s">
        <v>55</v>
      </c>
      <c r="J5485" t="s">
        <v>643</v>
      </c>
      <c r="K5485" t="s">
        <v>12077</v>
      </c>
      <c r="L5485" t="s">
        <v>12078</v>
      </c>
      <c r="M5485" t="s">
        <v>12079</v>
      </c>
      <c r="N5485" t="s">
        <v>6761</v>
      </c>
      <c r="O5485" t="s">
        <v>6762</v>
      </c>
      <c r="P5485">
        <v>13799500</v>
      </c>
      <c r="Q5485" t="s">
        <v>6636</v>
      </c>
      <c r="R5485" t="s">
        <v>6636</v>
      </c>
      <c r="S5485" s="12"/>
      <c r="T5485" s="13"/>
      <c r="U5485" t="s">
        <v>6636</v>
      </c>
    </row>
    <row r="5486" spans="1:21" x14ac:dyDescent="0.25">
      <c r="A5486" t="s">
        <v>6637</v>
      </c>
      <c r="B5486" s="12">
        <v>205830</v>
      </c>
      <c r="C5486" t="s">
        <v>12075</v>
      </c>
      <c r="D5486" s="11">
        <v>46175.895601851902</v>
      </c>
      <c r="E5486" t="s">
        <v>12076</v>
      </c>
      <c r="F5486" t="s">
        <v>6415</v>
      </c>
      <c r="G5486" t="s">
        <v>12030</v>
      </c>
      <c r="H5486" t="s">
        <v>6449</v>
      </c>
      <c r="I5486" t="s">
        <v>55</v>
      </c>
      <c r="J5486" t="s">
        <v>643</v>
      </c>
      <c r="K5486" t="s">
        <v>12077</v>
      </c>
      <c r="L5486" t="s">
        <v>12078</v>
      </c>
      <c r="M5486" t="s">
        <v>12079</v>
      </c>
      <c r="N5486" t="s">
        <v>6761</v>
      </c>
      <c r="O5486" t="s">
        <v>6762</v>
      </c>
      <c r="P5486">
        <v>13799500</v>
      </c>
      <c r="Q5486" t="s">
        <v>6636</v>
      </c>
      <c r="R5486" t="s">
        <v>6636</v>
      </c>
      <c r="S5486" s="12"/>
      <c r="T5486" s="13"/>
      <c r="U5486" t="s">
        <v>6636</v>
      </c>
    </row>
    <row r="5487" spans="1:21" x14ac:dyDescent="0.25">
      <c r="A5487" t="s">
        <v>6637</v>
      </c>
      <c r="B5487" s="12">
        <v>205830</v>
      </c>
      <c r="C5487" t="s">
        <v>12075</v>
      </c>
      <c r="D5487" s="11">
        <v>46175.895601851902</v>
      </c>
      <c r="E5487" t="s">
        <v>12076</v>
      </c>
      <c r="F5487" t="s">
        <v>6415</v>
      </c>
      <c r="G5487" t="s">
        <v>12080</v>
      </c>
      <c r="H5487" t="s">
        <v>6449</v>
      </c>
      <c r="I5487" t="s">
        <v>55</v>
      </c>
      <c r="J5487" t="s">
        <v>643</v>
      </c>
      <c r="K5487" t="s">
        <v>12077</v>
      </c>
      <c r="L5487" t="s">
        <v>12078</v>
      </c>
      <c r="M5487" t="s">
        <v>12079</v>
      </c>
      <c r="N5487" t="s">
        <v>6761</v>
      </c>
      <c r="O5487" t="s">
        <v>6762</v>
      </c>
      <c r="P5487">
        <v>13799500</v>
      </c>
      <c r="Q5487" t="s">
        <v>6636</v>
      </c>
      <c r="R5487" t="s">
        <v>6636</v>
      </c>
      <c r="S5487" s="12"/>
      <c r="T5487" s="13"/>
      <c r="U5487" t="s">
        <v>6636</v>
      </c>
    </row>
    <row r="5488" spans="1:21" x14ac:dyDescent="0.25">
      <c r="A5488" t="s">
        <v>6637</v>
      </c>
      <c r="B5488" s="12">
        <v>205830</v>
      </c>
      <c r="C5488" t="s">
        <v>12075</v>
      </c>
      <c r="D5488" s="11">
        <v>46175.895601851902</v>
      </c>
      <c r="E5488" t="s">
        <v>12076</v>
      </c>
      <c r="F5488" t="s">
        <v>6415</v>
      </c>
      <c r="G5488" t="s">
        <v>12081</v>
      </c>
      <c r="H5488" t="s">
        <v>6449</v>
      </c>
      <c r="I5488" t="s">
        <v>55</v>
      </c>
      <c r="J5488" t="s">
        <v>643</v>
      </c>
      <c r="K5488" t="s">
        <v>12077</v>
      </c>
      <c r="L5488" t="s">
        <v>12078</v>
      </c>
      <c r="M5488" t="s">
        <v>12079</v>
      </c>
      <c r="N5488" t="s">
        <v>6761</v>
      </c>
      <c r="O5488" t="s">
        <v>6762</v>
      </c>
      <c r="P5488">
        <v>13799500</v>
      </c>
      <c r="Q5488" t="s">
        <v>6636</v>
      </c>
      <c r="R5488" t="s">
        <v>6636</v>
      </c>
      <c r="S5488" s="12"/>
      <c r="T5488" s="13"/>
      <c r="U5488" t="s">
        <v>6636</v>
      </c>
    </row>
    <row r="5489" spans="1:21" x14ac:dyDescent="0.25">
      <c r="A5489" t="s">
        <v>6637</v>
      </c>
      <c r="B5489" s="12">
        <v>205665</v>
      </c>
      <c r="C5489" t="s">
        <v>12082</v>
      </c>
      <c r="D5489" s="11">
        <v>46176.2828703704</v>
      </c>
      <c r="E5489" t="s">
        <v>12083</v>
      </c>
      <c r="F5489" t="s">
        <v>6415</v>
      </c>
      <c r="G5489" t="s">
        <v>6968</v>
      </c>
      <c r="H5489" t="s">
        <v>6449</v>
      </c>
      <c r="I5489" t="s">
        <v>65</v>
      </c>
      <c r="J5489" t="s">
        <v>219</v>
      </c>
      <c r="K5489" t="s">
        <v>12084</v>
      </c>
      <c r="L5489" t="s">
        <v>12047</v>
      </c>
      <c r="M5489" t="s">
        <v>12085</v>
      </c>
      <c r="N5489" t="s">
        <v>7001</v>
      </c>
      <c r="O5489" t="s">
        <v>7007</v>
      </c>
      <c r="P5489">
        <v>5340000</v>
      </c>
      <c r="Q5489" t="s">
        <v>6636</v>
      </c>
      <c r="R5489" t="s">
        <v>6636</v>
      </c>
      <c r="S5489" s="12"/>
      <c r="T5489" s="13"/>
      <c r="U5489" t="s">
        <v>6896</v>
      </c>
    </row>
    <row r="5490" spans="1:21" x14ac:dyDescent="0.25">
      <c r="A5490" t="s">
        <v>6637</v>
      </c>
      <c r="B5490" s="12">
        <v>205665</v>
      </c>
      <c r="C5490" t="s">
        <v>12082</v>
      </c>
      <c r="D5490" s="11">
        <v>46176.2828703704</v>
      </c>
      <c r="E5490" t="s">
        <v>12083</v>
      </c>
      <c r="F5490" t="s">
        <v>6415</v>
      </c>
      <c r="G5490" t="s">
        <v>8520</v>
      </c>
      <c r="H5490" t="s">
        <v>6449</v>
      </c>
      <c r="I5490" t="s">
        <v>65</v>
      </c>
      <c r="J5490" t="s">
        <v>219</v>
      </c>
      <c r="K5490" t="s">
        <v>12084</v>
      </c>
      <c r="L5490" t="s">
        <v>12047</v>
      </c>
      <c r="M5490" t="s">
        <v>12085</v>
      </c>
      <c r="N5490" t="s">
        <v>7001</v>
      </c>
      <c r="O5490" t="s">
        <v>7007</v>
      </c>
      <c r="P5490">
        <v>5340000</v>
      </c>
      <c r="Q5490" t="s">
        <v>6636</v>
      </c>
      <c r="R5490" t="s">
        <v>6636</v>
      </c>
      <c r="S5490" s="12"/>
      <c r="T5490" s="13"/>
      <c r="U5490" t="s">
        <v>6896</v>
      </c>
    </row>
    <row r="5491" spans="1:21" x14ac:dyDescent="0.25">
      <c r="A5491" t="s">
        <v>6637</v>
      </c>
      <c r="B5491" s="12">
        <v>205665</v>
      </c>
      <c r="C5491" t="s">
        <v>12082</v>
      </c>
      <c r="D5491" s="11">
        <v>46176.2828703704</v>
      </c>
      <c r="E5491" t="s">
        <v>12083</v>
      </c>
      <c r="F5491" t="s">
        <v>6415</v>
      </c>
      <c r="G5491" t="s">
        <v>8521</v>
      </c>
      <c r="H5491" t="s">
        <v>6449</v>
      </c>
      <c r="I5491" t="s">
        <v>65</v>
      </c>
      <c r="J5491" t="s">
        <v>219</v>
      </c>
      <c r="K5491" t="s">
        <v>12084</v>
      </c>
      <c r="L5491" t="s">
        <v>12047</v>
      </c>
      <c r="M5491" t="s">
        <v>12085</v>
      </c>
      <c r="N5491" t="s">
        <v>7001</v>
      </c>
      <c r="O5491" t="s">
        <v>7007</v>
      </c>
      <c r="P5491">
        <v>5340000</v>
      </c>
      <c r="Q5491" t="s">
        <v>6636</v>
      </c>
      <c r="R5491" t="s">
        <v>6636</v>
      </c>
      <c r="S5491" s="12"/>
      <c r="T5491" s="13"/>
      <c r="U5491" t="s">
        <v>6896</v>
      </c>
    </row>
    <row r="5492" spans="1:21" x14ac:dyDescent="0.25">
      <c r="A5492" t="s">
        <v>6637</v>
      </c>
      <c r="B5492" s="12">
        <v>205665</v>
      </c>
      <c r="C5492" t="s">
        <v>12082</v>
      </c>
      <c r="D5492" s="11">
        <v>46176.2828703704</v>
      </c>
      <c r="E5492" t="s">
        <v>12083</v>
      </c>
      <c r="F5492" t="s">
        <v>6415</v>
      </c>
      <c r="G5492" t="s">
        <v>8522</v>
      </c>
      <c r="H5492" t="s">
        <v>6449</v>
      </c>
      <c r="I5492" t="s">
        <v>65</v>
      </c>
      <c r="J5492" t="s">
        <v>219</v>
      </c>
      <c r="K5492" t="s">
        <v>12084</v>
      </c>
      <c r="L5492" t="s">
        <v>12047</v>
      </c>
      <c r="M5492" t="s">
        <v>12085</v>
      </c>
      <c r="N5492" t="s">
        <v>7001</v>
      </c>
      <c r="O5492" t="s">
        <v>7007</v>
      </c>
      <c r="P5492">
        <v>5340000</v>
      </c>
      <c r="Q5492" t="s">
        <v>6636</v>
      </c>
      <c r="R5492" t="s">
        <v>6636</v>
      </c>
      <c r="S5492" s="12"/>
      <c r="T5492" s="13"/>
      <c r="U5492" t="s">
        <v>6896</v>
      </c>
    </row>
    <row r="5493" spans="1:21" x14ac:dyDescent="0.25">
      <c r="A5493" t="s">
        <v>6637</v>
      </c>
      <c r="B5493" s="12">
        <v>205665</v>
      </c>
      <c r="C5493" t="s">
        <v>12082</v>
      </c>
      <c r="D5493" s="11">
        <v>46176.2828703704</v>
      </c>
      <c r="E5493" t="s">
        <v>12083</v>
      </c>
      <c r="F5493" t="s">
        <v>6415</v>
      </c>
      <c r="G5493" t="s">
        <v>8523</v>
      </c>
      <c r="H5493" t="s">
        <v>6449</v>
      </c>
      <c r="I5493" t="s">
        <v>65</v>
      </c>
      <c r="J5493" t="s">
        <v>219</v>
      </c>
      <c r="K5493" t="s">
        <v>12084</v>
      </c>
      <c r="L5493" t="s">
        <v>12047</v>
      </c>
      <c r="M5493" t="s">
        <v>12085</v>
      </c>
      <c r="N5493" t="s">
        <v>7001</v>
      </c>
      <c r="O5493" t="s">
        <v>7007</v>
      </c>
      <c r="P5493">
        <v>5340000</v>
      </c>
      <c r="Q5493" t="s">
        <v>6636</v>
      </c>
      <c r="R5493" t="s">
        <v>6636</v>
      </c>
      <c r="S5493" s="12"/>
      <c r="T5493" s="13"/>
      <c r="U5493" t="s">
        <v>6896</v>
      </c>
    </row>
    <row r="5494" spans="1:21" x14ac:dyDescent="0.25">
      <c r="A5494" t="s">
        <v>6637</v>
      </c>
      <c r="B5494" s="12">
        <v>205665</v>
      </c>
      <c r="C5494" t="s">
        <v>12082</v>
      </c>
      <c r="D5494" s="11">
        <v>46176.2828703704</v>
      </c>
      <c r="E5494" t="s">
        <v>12083</v>
      </c>
      <c r="F5494" t="s">
        <v>6415</v>
      </c>
      <c r="G5494" t="s">
        <v>8524</v>
      </c>
      <c r="H5494" t="s">
        <v>6449</v>
      </c>
      <c r="I5494" t="s">
        <v>65</v>
      </c>
      <c r="J5494" t="s">
        <v>219</v>
      </c>
      <c r="K5494" t="s">
        <v>12084</v>
      </c>
      <c r="L5494" t="s">
        <v>12047</v>
      </c>
      <c r="M5494" t="s">
        <v>12085</v>
      </c>
      <c r="N5494" t="s">
        <v>7001</v>
      </c>
      <c r="O5494" t="s">
        <v>7007</v>
      </c>
      <c r="P5494">
        <v>5340000</v>
      </c>
      <c r="Q5494" t="s">
        <v>6636</v>
      </c>
      <c r="R5494" t="s">
        <v>6636</v>
      </c>
      <c r="S5494" s="12"/>
      <c r="T5494" s="13"/>
      <c r="U5494" t="s">
        <v>6896</v>
      </c>
    </row>
    <row r="5495" spans="1:21" x14ac:dyDescent="0.25">
      <c r="A5495" t="s">
        <v>6619</v>
      </c>
      <c r="B5495" s="12">
        <v>205665</v>
      </c>
      <c r="C5495" t="s">
        <v>12082</v>
      </c>
      <c r="D5495" s="11">
        <v>46176.488182870402</v>
      </c>
      <c r="E5495" t="s">
        <v>12083</v>
      </c>
      <c r="F5495" t="s">
        <v>6415</v>
      </c>
      <c r="G5495" t="s">
        <v>6968</v>
      </c>
      <c r="H5495" t="s">
        <v>6449</v>
      </c>
      <c r="I5495" t="s">
        <v>65</v>
      </c>
      <c r="J5495" t="s">
        <v>219</v>
      </c>
      <c r="K5495" t="s">
        <v>12084</v>
      </c>
      <c r="L5495" t="s">
        <v>12047</v>
      </c>
      <c r="M5495" t="s">
        <v>12085</v>
      </c>
      <c r="N5495" t="s">
        <v>7001</v>
      </c>
      <c r="O5495" t="s">
        <v>7007</v>
      </c>
      <c r="P5495">
        <v>5340000</v>
      </c>
      <c r="Q5495" t="s">
        <v>6636</v>
      </c>
      <c r="R5495" t="s">
        <v>6636</v>
      </c>
      <c r="S5495" s="12"/>
      <c r="T5495" s="13"/>
      <c r="U5495" t="s">
        <v>6896</v>
      </c>
    </row>
    <row r="5496" spans="1:21" x14ac:dyDescent="0.25">
      <c r="A5496" t="s">
        <v>6619</v>
      </c>
      <c r="B5496" s="12">
        <v>205665</v>
      </c>
      <c r="C5496" t="s">
        <v>12082</v>
      </c>
      <c r="D5496" s="11">
        <v>46176.488182870402</v>
      </c>
      <c r="E5496" t="s">
        <v>12083</v>
      </c>
      <c r="F5496" t="s">
        <v>6415</v>
      </c>
      <c r="G5496" t="s">
        <v>8520</v>
      </c>
      <c r="H5496" t="s">
        <v>6449</v>
      </c>
      <c r="I5496" t="s">
        <v>65</v>
      </c>
      <c r="J5496" t="s">
        <v>219</v>
      </c>
      <c r="K5496" t="s">
        <v>12084</v>
      </c>
      <c r="L5496" t="s">
        <v>12047</v>
      </c>
      <c r="M5496" t="s">
        <v>12085</v>
      </c>
      <c r="N5496" t="s">
        <v>7001</v>
      </c>
      <c r="O5496" t="s">
        <v>7007</v>
      </c>
      <c r="P5496">
        <v>5340000</v>
      </c>
      <c r="Q5496" t="s">
        <v>6636</v>
      </c>
      <c r="R5496" t="s">
        <v>6636</v>
      </c>
      <c r="S5496" s="12"/>
      <c r="T5496" s="13"/>
      <c r="U5496" t="s">
        <v>6896</v>
      </c>
    </row>
    <row r="5497" spans="1:21" x14ac:dyDescent="0.25">
      <c r="A5497" t="s">
        <v>6619</v>
      </c>
      <c r="B5497" s="12">
        <v>205665</v>
      </c>
      <c r="C5497" t="s">
        <v>12082</v>
      </c>
      <c r="D5497" s="11">
        <v>46176.488182870402</v>
      </c>
      <c r="E5497" t="s">
        <v>12083</v>
      </c>
      <c r="F5497" t="s">
        <v>6415</v>
      </c>
      <c r="G5497" t="s">
        <v>8521</v>
      </c>
      <c r="H5497" t="s">
        <v>6449</v>
      </c>
      <c r="I5497" t="s">
        <v>65</v>
      </c>
      <c r="J5497" t="s">
        <v>219</v>
      </c>
      <c r="K5497" t="s">
        <v>12084</v>
      </c>
      <c r="L5497" t="s">
        <v>12047</v>
      </c>
      <c r="M5497" t="s">
        <v>12085</v>
      </c>
      <c r="N5497" t="s">
        <v>7001</v>
      </c>
      <c r="O5497" t="s">
        <v>7007</v>
      </c>
      <c r="P5497">
        <v>5340000</v>
      </c>
      <c r="Q5497" t="s">
        <v>6636</v>
      </c>
      <c r="R5497" t="s">
        <v>6636</v>
      </c>
      <c r="S5497" s="12"/>
      <c r="T5497" s="13"/>
      <c r="U5497" t="s">
        <v>6896</v>
      </c>
    </row>
    <row r="5498" spans="1:21" x14ac:dyDescent="0.25">
      <c r="A5498" t="s">
        <v>6619</v>
      </c>
      <c r="B5498" s="12">
        <v>205665</v>
      </c>
      <c r="C5498" t="s">
        <v>12082</v>
      </c>
      <c r="D5498" s="11">
        <v>46176.488182870402</v>
      </c>
      <c r="E5498" t="s">
        <v>12083</v>
      </c>
      <c r="F5498" t="s">
        <v>6415</v>
      </c>
      <c r="G5498" t="s">
        <v>8522</v>
      </c>
      <c r="H5498" t="s">
        <v>6449</v>
      </c>
      <c r="I5498" t="s">
        <v>65</v>
      </c>
      <c r="J5498" t="s">
        <v>219</v>
      </c>
      <c r="K5498" t="s">
        <v>12084</v>
      </c>
      <c r="L5498" t="s">
        <v>12047</v>
      </c>
      <c r="M5498" t="s">
        <v>12085</v>
      </c>
      <c r="N5498" t="s">
        <v>7001</v>
      </c>
      <c r="O5498" t="s">
        <v>7007</v>
      </c>
      <c r="P5498">
        <v>5340000</v>
      </c>
      <c r="Q5498" t="s">
        <v>6636</v>
      </c>
      <c r="R5498" t="s">
        <v>6636</v>
      </c>
      <c r="S5498" s="12"/>
      <c r="T5498" s="13"/>
      <c r="U5498" t="s">
        <v>6896</v>
      </c>
    </row>
    <row r="5499" spans="1:21" x14ac:dyDescent="0.25">
      <c r="A5499" t="s">
        <v>6619</v>
      </c>
      <c r="B5499" s="12">
        <v>205665</v>
      </c>
      <c r="C5499" t="s">
        <v>12082</v>
      </c>
      <c r="D5499" s="11">
        <v>46176.488182870402</v>
      </c>
      <c r="E5499" t="s">
        <v>12083</v>
      </c>
      <c r="F5499" t="s">
        <v>6415</v>
      </c>
      <c r="G5499" t="s">
        <v>8523</v>
      </c>
      <c r="H5499" t="s">
        <v>6449</v>
      </c>
      <c r="I5499" t="s">
        <v>65</v>
      </c>
      <c r="J5499" t="s">
        <v>219</v>
      </c>
      <c r="K5499" t="s">
        <v>12084</v>
      </c>
      <c r="L5499" t="s">
        <v>12047</v>
      </c>
      <c r="M5499" t="s">
        <v>12085</v>
      </c>
      <c r="N5499" t="s">
        <v>7001</v>
      </c>
      <c r="O5499" t="s">
        <v>7007</v>
      </c>
      <c r="P5499">
        <v>5340000</v>
      </c>
      <c r="Q5499" t="s">
        <v>6636</v>
      </c>
      <c r="R5499" t="s">
        <v>6636</v>
      </c>
      <c r="S5499" s="12"/>
      <c r="T5499" s="13"/>
      <c r="U5499" t="s">
        <v>6896</v>
      </c>
    </row>
    <row r="5500" spans="1:21" x14ac:dyDescent="0.25">
      <c r="A5500" t="s">
        <v>6619</v>
      </c>
      <c r="B5500" s="12">
        <v>205665</v>
      </c>
      <c r="C5500" t="s">
        <v>12082</v>
      </c>
      <c r="D5500" s="11">
        <v>46176.488182870402</v>
      </c>
      <c r="E5500" t="s">
        <v>12083</v>
      </c>
      <c r="F5500" t="s">
        <v>6415</v>
      </c>
      <c r="G5500" t="s">
        <v>8524</v>
      </c>
      <c r="H5500" t="s">
        <v>6449</v>
      </c>
      <c r="I5500" t="s">
        <v>65</v>
      </c>
      <c r="J5500" t="s">
        <v>219</v>
      </c>
      <c r="K5500" t="s">
        <v>12084</v>
      </c>
      <c r="L5500" t="s">
        <v>12047</v>
      </c>
      <c r="M5500" t="s">
        <v>12085</v>
      </c>
      <c r="N5500" t="s">
        <v>7001</v>
      </c>
      <c r="O5500" t="s">
        <v>7007</v>
      </c>
      <c r="P5500">
        <v>5340000</v>
      </c>
      <c r="Q5500" t="s">
        <v>6636</v>
      </c>
      <c r="R5500" t="s">
        <v>6636</v>
      </c>
      <c r="S5500" s="12"/>
      <c r="T5500" s="13"/>
      <c r="U5500" t="s">
        <v>6896</v>
      </c>
    </row>
    <row r="5501" spans="1:21" x14ac:dyDescent="0.25">
      <c r="A5501" t="s">
        <v>6619</v>
      </c>
      <c r="B5501" s="12">
        <v>205780</v>
      </c>
      <c r="C5501" t="s">
        <v>9570</v>
      </c>
      <c r="D5501" s="11">
        <v>46176.663622685199</v>
      </c>
      <c r="E5501" t="s">
        <v>9571</v>
      </c>
      <c r="F5501" t="s">
        <v>6415</v>
      </c>
      <c r="G5501" t="s">
        <v>12072</v>
      </c>
      <c r="H5501" t="s">
        <v>6449</v>
      </c>
      <c r="I5501" t="s">
        <v>55</v>
      </c>
      <c r="J5501" t="s">
        <v>44</v>
      </c>
      <c r="K5501" t="s">
        <v>12064</v>
      </c>
      <c r="L5501" t="s">
        <v>12065</v>
      </c>
      <c r="M5501" t="s">
        <v>12066</v>
      </c>
      <c r="N5501" t="s">
        <v>7014</v>
      </c>
      <c r="O5501" t="s">
        <v>9695</v>
      </c>
      <c r="P5501">
        <v>14695000</v>
      </c>
      <c r="Q5501" t="s">
        <v>6778</v>
      </c>
      <c r="R5501" t="s">
        <v>6779</v>
      </c>
      <c r="S5501" s="12"/>
      <c r="T5501" s="13"/>
      <c r="U5501" t="s">
        <v>7455</v>
      </c>
    </row>
    <row r="5502" spans="1:21" x14ac:dyDescent="0.25">
      <c r="A5502" t="s">
        <v>6619</v>
      </c>
      <c r="B5502" s="12">
        <v>205780</v>
      </c>
      <c r="C5502" t="s">
        <v>9570</v>
      </c>
      <c r="D5502" s="11">
        <v>46176.663622685199</v>
      </c>
      <c r="E5502" t="s">
        <v>9571</v>
      </c>
      <c r="F5502" t="s">
        <v>6415</v>
      </c>
      <c r="G5502" t="s">
        <v>12073</v>
      </c>
      <c r="H5502" t="s">
        <v>6449</v>
      </c>
      <c r="I5502" t="s">
        <v>55</v>
      </c>
      <c r="J5502" t="s">
        <v>44</v>
      </c>
      <c r="K5502" t="s">
        <v>12064</v>
      </c>
      <c r="L5502" t="s">
        <v>12065</v>
      </c>
      <c r="M5502" t="s">
        <v>12066</v>
      </c>
      <c r="N5502" t="s">
        <v>7014</v>
      </c>
      <c r="O5502" t="s">
        <v>9695</v>
      </c>
      <c r="P5502">
        <v>14695000</v>
      </c>
      <c r="Q5502" t="s">
        <v>6778</v>
      </c>
      <c r="R5502" t="s">
        <v>6779</v>
      </c>
      <c r="S5502" s="12"/>
      <c r="T5502" s="13"/>
      <c r="U5502" t="s">
        <v>7455</v>
      </c>
    </row>
    <row r="5503" spans="1:21" x14ac:dyDescent="0.25">
      <c r="A5503" t="s">
        <v>6619</v>
      </c>
      <c r="B5503" s="12">
        <v>205780</v>
      </c>
      <c r="C5503" t="s">
        <v>9570</v>
      </c>
      <c r="D5503" s="11">
        <v>46176.663622685199</v>
      </c>
      <c r="E5503" t="s">
        <v>9571</v>
      </c>
      <c r="F5503" t="s">
        <v>6415</v>
      </c>
      <c r="G5503" t="s">
        <v>12074</v>
      </c>
      <c r="H5503" t="s">
        <v>6449</v>
      </c>
      <c r="I5503" t="s">
        <v>55</v>
      </c>
      <c r="J5503" t="s">
        <v>44</v>
      </c>
      <c r="K5503" t="s">
        <v>12064</v>
      </c>
      <c r="L5503" t="s">
        <v>12065</v>
      </c>
      <c r="M5503" t="s">
        <v>12066</v>
      </c>
      <c r="N5503" t="s">
        <v>7014</v>
      </c>
      <c r="O5503" t="s">
        <v>9695</v>
      </c>
      <c r="P5503">
        <v>14695000</v>
      </c>
      <c r="Q5503" t="s">
        <v>6778</v>
      </c>
      <c r="R5503" t="s">
        <v>6779</v>
      </c>
      <c r="S5503" s="12"/>
      <c r="T5503" s="13"/>
      <c r="U5503" t="s">
        <v>7455</v>
      </c>
    </row>
    <row r="5504" spans="1:21" x14ac:dyDescent="0.25">
      <c r="A5504" t="s">
        <v>6637</v>
      </c>
      <c r="B5504" s="12">
        <v>205945</v>
      </c>
      <c r="C5504" t="s">
        <v>12086</v>
      </c>
      <c r="D5504" s="11">
        <v>46176.674143518503</v>
      </c>
      <c r="E5504" t="s">
        <v>12087</v>
      </c>
      <c r="F5504" t="s">
        <v>6415</v>
      </c>
      <c r="G5504" t="s">
        <v>6968</v>
      </c>
      <c r="H5504" t="s">
        <v>6449</v>
      </c>
      <c r="I5504" t="s">
        <v>65</v>
      </c>
      <c r="J5504" t="s">
        <v>57</v>
      </c>
      <c r="K5504" t="s">
        <v>12088</v>
      </c>
      <c r="L5504" t="s">
        <v>12028</v>
      </c>
      <c r="M5504" t="s">
        <v>12089</v>
      </c>
      <c r="N5504" t="s">
        <v>7001</v>
      </c>
      <c r="O5504" t="s">
        <v>7002</v>
      </c>
      <c r="P5504">
        <v>11230000</v>
      </c>
      <c r="Q5504" t="s">
        <v>6778</v>
      </c>
      <c r="R5504" t="s">
        <v>7109</v>
      </c>
      <c r="S5504" s="12"/>
      <c r="T5504" s="13"/>
      <c r="U5504" t="s">
        <v>6636</v>
      </c>
    </row>
    <row r="5505" spans="1:21" x14ac:dyDescent="0.25">
      <c r="A5505" t="s">
        <v>6637</v>
      </c>
      <c r="B5505" s="12">
        <v>205945</v>
      </c>
      <c r="C5505" t="s">
        <v>12086</v>
      </c>
      <c r="D5505" s="11">
        <v>46176.674143518503</v>
      </c>
      <c r="E5505" t="s">
        <v>12087</v>
      </c>
      <c r="F5505" t="s">
        <v>6415</v>
      </c>
      <c r="G5505" t="s">
        <v>8520</v>
      </c>
      <c r="H5505" t="s">
        <v>6449</v>
      </c>
      <c r="I5505" t="s">
        <v>65</v>
      </c>
      <c r="J5505" t="s">
        <v>57</v>
      </c>
      <c r="K5505" t="s">
        <v>12088</v>
      </c>
      <c r="L5505" t="s">
        <v>12028</v>
      </c>
      <c r="M5505" t="s">
        <v>12089</v>
      </c>
      <c r="N5505" t="s">
        <v>7001</v>
      </c>
      <c r="O5505" t="s">
        <v>7002</v>
      </c>
      <c r="P5505">
        <v>11230000</v>
      </c>
      <c r="Q5505" t="s">
        <v>6778</v>
      </c>
      <c r="R5505" t="s">
        <v>7109</v>
      </c>
      <c r="S5505" s="12"/>
      <c r="T5505" s="13"/>
      <c r="U5505" t="s">
        <v>6636</v>
      </c>
    </row>
    <row r="5506" spans="1:21" x14ac:dyDescent="0.25">
      <c r="A5506" t="s">
        <v>6637</v>
      </c>
      <c r="B5506" s="12">
        <v>205945</v>
      </c>
      <c r="C5506" t="s">
        <v>12086</v>
      </c>
      <c r="D5506" s="11">
        <v>46176.674143518503</v>
      </c>
      <c r="E5506" t="s">
        <v>12087</v>
      </c>
      <c r="F5506" t="s">
        <v>6415</v>
      </c>
      <c r="G5506" t="s">
        <v>12030</v>
      </c>
      <c r="H5506" t="s">
        <v>6449</v>
      </c>
      <c r="I5506" t="s">
        <v>65</v>
      </c>
      <c r="J5506" t="s">
        <v>57</v>
      </c>
      <c r="K5506" t="s">
        <v>12088</v>
      </c>
      <c r="L5506" t="s">
        <v>12028</v>
      </c>
      <c r="M5506" t="s">
        <v>12089</v>
      </c>
      <c r="N5506" t="s">
        <v>7001</v>
      </c>
      <c r="O5506" t="s">
        <v>7002</v>
      </c>
      <c r="P5506">
        <v>11230000</v>
      </c>
      <c r="Q5506" t="s">
        <v>6778</v>
      </c>
      <c r="R5506" t="s">
        <v>7109</v>
      </c>
      <c r="S5506" s="12"/>
      <c r="T5506" s="13"/>
      <c r="U5506" t="s">
        <v>6636</v>
      </c>
    </row>
    <row r="5507" spans="1:21" x14ac:dyDescent="0.25">
      <c r="A5507" t="s">
        <v>6637</v>
      </c>
      <c r="B5507" s="12">
        <v>205945</v>
      </c>
      <c r="C5507" t="s">
        <v>12086</v>
      </c>
      <c r="D5507" s="11">
        <v>46176.674143518503</v>
      </c>
      <c r="E5507" t="s">
        <v>12087</v>
      </c>
      <c r="F5507" t="s">
        <v>6415</v>
      </c>
      <c r="G5507" t="s">
        <v>8521</v>
      </c>
      <c r="H5507" t="s">
        <v>6449</v>
      </c>
      <c r="I5507" t="s">
        <v>65</v>
      </c>
      <c r="J5507" t="s">
        <v>57</v>
      </c>
      <c r="K5507" t="s">
        <v>12088</v>
      </c>
      <c r="L5507" t="s">
        <v>12028</v>
      </c>
      <c r="M5507" t="s">
        <v>12089</v>
      </c>
      <c r="N5507" t="s">
        <v>7001</v>
      </c>
      <c r="O5507" t="s">
        <v>7002</v>
      </c>
      <c r="P5507">
        <v>11230000</v>
      </c>
      <c r="Q5507" t="s">
        <v>6778</v>
      </c>
      <c r="R5507" t="s">
        <v>7109</v>
      </c>
      <c r="S5507" s="12"/>
      <c r="T5507" s="13"/>
      <c r="U5507" t="s">
        <v>6636</v>
      </c>
    </row>
    <row r="5508" spans="1:21" x14ac:dyDescent="0.25">
      <c r="A5508" t="s">
        <v>6637</v>
      </c>
      <c r="B5508" s="12">
        <v>205945</v>
      </c>
      <c r="C5508" t="s">
        <v>12086</v>
      </c>
      <c r="D5508" s="11">
        <v>46176.674143518503</v>
      </c>
      <c r="E5508" t="s">
        <v>12087</v>
      </c>
      <c r="F5508" t="s">
        <v>6415</v>
      </c>
      <c r="G5508" t="s">
        <v>12031</v>
      </c>
      <c r="H5508" t="s">
        <v>6449</v>
      </c>
      <c r="I5508" t="s">
        <v>65</v>
      </c>
      <c r="J5508" t="s">
        <v>57</v>
      </c>
      <c r="K5508" t="s">
        <v>12088</v>
      </c>
      <c r="L5508" t="s">
        <v>12028</v>
      </c>
      <c r="M5508" t="s">
        <v>12089</v>
      </c>
      <c r="N5508" t="s">
        <v>7001</v>
      </c>
      <c r="O5508" t="s">
        <v>7002</v>
      </c>
      <c r="P5508">
        <v>11230000</v>
      </c>
      <c r="Q5508" t="s">
        <v>6778</v>
      </c>
      <c r="R5508" t="s">
        <v>7109</v>
      </c>
      <c r="S5508" s="12"/>
      <c r="T5508" s="13"/>
      <c r="U5508" t="s">
        <v>6636</v>
      </c>
    </row>
    <row r="5509" spans="1:21" x14ac:dyDescent="0.25">
      <c r="A5509" t="s">
        <v>6637</v>
      </c>
      <c r="B5509" s="12">
        <v>205945</v>
      </c>
      <c r="C5509" t="s">
        <v>12086</v>
      </c>
      <c r="D5509" s="11">
        <v>46176.674143518503</v>
      </c>
      <c r="E5509" t="s">
        <v>12087</v>
      </c>
      <c r="F5509" t="s">
        <v>6415</v>
      </c>
      <c r="G5509" t="s">
        <v>12032</v>
      </c>
      <c r="H5509" t="s">
        <v>6449</v>
      </c>
      <c r="I5509" t="s">
        <v>65</v>
      </c>
      <c r="J5509" t="s">
        <v>57</v>
      </c>
      <c r="K5509" t="s">
        <v>12088</v>
      </c>
      <c r="L5509" t="s">
        <v>12028</v>
      </c>
      <c r="M5509" t="s">
        <v>12089</v>
      </c>
      <c r="N5509" t="s">
        <v>7001</v>
      </c>
      <c r="O5509" t="s">
        <v>7002</v>
      </c>
      <c r="P5509">
        <v>11230000</v>
      </c>
      <c r="Q5509" t="s">
        <v>6778</v>
      </c>
      <c r="R5509" t="s">
        <v>7109</v>
      </c>
      <c r="S5509" s="12"/>
      <c r="T5509" s="13"/>
      <c r="U5509" t="s">
        <v>6636</v>
      </c>
    </row>
    <row r="5510" spans="1:21" x14ac:dyDescent="0.25">
      <c r="A5510" t="s">
        <v>6637</v>
      </c>
      <c r="B5510" s="12">
        <v>205945</v>
      </c>
      <c r="C5510" t="s">
        <v>12086</v>
      </c>
      <c r="D5510" s="11">
        <v>46176.674143518503</v>
      </c>
      <c r="E5510" t="s">
        <v>12087</v>
      </c>
      <c r="F5510" t="s">
        <v>6415</v>
      </c>
      <c r="G5510" t="s">
        <v>12033</v>
      </c>
      <c r="H5510" t="s">
        <v>6449</v>
      </c>
      <c r="I5510" t="s">
        <v>65</v>
      </c>
      <c r="J5510" t="s">
        <v>57</v>
      </c>
      <c r="K5510" t="s">
        <v>12088</v>
      </c>
      <c r="L5510" t="s">
        <v>12028</v>
      </c>
      <c r="M5510" t="s">
        <v>12089</v>
      </c>
      <c r="N5510" t="s">
        <v>7001</v>
      </c>
      <c r="O5510" t="s">
        <v>7002</v>
      </c>
      <c r="P5510">
        <v>11230000</v>
      </c>
      <c r="Q5510" t="s">
        <v>6778</v>
      </c>
      <c r="R5510" t="s">
        <v>7109</v>
      </c>
      <c r="S5510" s="12"/>
      <c r="T5510" s="13"/>
      <c r="U5510" t="s">
        <v>6636</v>
      </c>
    </row>
    <row r="5511" spans="1:21" x14ac:dyDescent="0.25">
      <c r="A5511" t="s">
        <v>6637</v>
      </c>
      <c r="B5511" s="12">
        <v>205945</v>
      </c>
      <c r="C5511" t="s">
        <v>12086</v>
      </c>
      <c r="D5511" s="11">
        <v>46176.674143518503</v>
      </c>
      <c r="E5511" t="s">
        <v>12087</v>
      </c>
      <c r="F5511" t="s">
        <v>6415</v>
      </c>
      <c r="G5511" t="s">
        <v>12034</v>
      </c>
      <c r="H5511" t="s">
        <v>6449</v>
      </c>
      <c r="I5511" t="s">
        <v>65</v>
      </c>
      <c r="J5511" t="s">
        <v>57</v>
      </c>
      <c r="K5511" t="s">
        <v>12088</v>
      </c>
      <c r="L5511" t="s">
        <v>12028</v>
      </c>
      <c r="M5511" t="s">
        <v>12089</v>
      </c>
      <c r="N5511" t="s">
        <v>7001</v>
      </c>
      <c r="O5511" t="s">
        <v>7002</v>
      </c>
      <c r="P5511">
        <v>11230000</v>
      </c>
      <c r="Q5511" t="s">
        <v>6778</v>
      </c>
      <c r="R5511" t="s">
        <v>7109</v>
      </c>
      <c r="S5511" s="12"/>
      <c r="T5511" s="13"/>
      <c r="U5511" t="s">
        <v>6636</v>
      </c>
    </row>
    <row r="5512" spans="1:21" x14ac:dyDescent="0.25">
      <c r="A5512" t="s">
        <v>6637</v>
      </c>
      <c r="B5512" s="12">
        <v>205945</v>
      </c>
      <c r="C5512" t="s">
        <v>12086</v>
      </c>
      <c r="D5512" s="11">
        <v>46176.674143518503</v>
      </c>
      <c r="E5512" t="s">
        <v>12087</v>
      </c>
      <c r="F5512" t="s">
        <v>6415</v>
      </c>
      <c r="G5512" t="s">
        <v>12035</v>
      </c>
      <c r="H5512" t="s">
        <v>6449</v>
      </c>
      <c r="I5512" t="s">
        <v>65</v>
      </c>
      <c r="J5512" t="s">
        <v>57</v>
      </c>
      <c r="K5512" t="s">
        <v>12088</v>
      </c>
      <c r="L5512" t="s">
        <v>12028</v>
      </c>
      <c r="M5512" t="s">
        <v>12089</v>
      </c>
      <c r="N5512" t="s">
        <v>7001</v>
      </c>
      <c r="O5512" t="s">
        <v>7002</v>
      </c>
      <c r="P5512">
        <v>11230000</v>
      </c>
      <c r="Q5512" t="s">
        <v>6778</v>
      </c>
      <c r="R5512" t="s">
        <v>7109</v>
      </c>
      <c r="S5512" s="12"/>
      <c r="T5512" s="13"/>
      <c r="U5512" t="s">
        <v>6636</v>
      </c>
    </row>
    <row r="5513" spans="1:21" x14ac:dyDescent="0.25">
      <c r="A5513" t="s">
        <v>6619</v>
      </c>
      <c r="B5513" s="12">
        <v>205830</v>
      </c>
      <c r="C5513" t="s">
        <v>12075</v>
      </c>
      <c r="D5513" s="11">
        <v>46176.753576388903</v>
      </c>
      <c r="E5513" t="s">
        <v>12076</v>
      </c>
      <c r="F5513" t="s">
        <v>6415</v>
      </c>
      <c r="G5513" t="s">
        <v>6968</v>
      </c>
      <c r="H5513" t="s">
        <v>6449</v>
      </c>
      <c r="I5513" t="s">
        <v>55</v>
      </c>
      <c r="J5513" t="s">
        <v>643</v>
      </c>
      <c r="K5513" t="s">
        <v>12077</v>
      </c>
      <c r="L5513" t="s">
        <v>12078</v>
      </c>
      <c r="M5513" t="s">
        <v>12079</v>
      </c>
      <c r="N5513" t="s">
        <v>6761</v>
      </c>
      <c r="O5513" t="s">
        <v>6762</v>
      </c>
      <c r="P5513">
        <v>13799500</v>
      </c>
      <c r="Q5513" t="s">
        <v>6636</v>
      </c>
      <c r="R5513" t="s">
        <v>6636</v>
      </c>
      <c r="S5513" s="12"/>
      <c r="T5513" s="13"/>
      <c r="U5513" t="s">
        <v>6636</v>
      </c>
    </row>
    <row r="5514" spans="1:21" x14ac:dyDescent="0.25">
      <c r="A5514" t="s">
        <v>6619</v>
      </c>
      <c r="B5514" s="12">
        <v>205830</v>
      </c>
      <c r="C5514" t="s">
        <v>12075</v>
      </c>
      <c r="D5514" s="11">
        <v>46176.753576388903</v>
      </c>
      <c r="E5514" t="s">
        <v>12076</v>
      </c>
      <c r="F5514" t="s">
        <v>6415</v>
      </c>
      <c r="G5514" t="s">
        <v>8520</v>
      </c>
      <c r="H5514" t="s">
        <v>6449</v>
      </c>
      <c r="I5514" t="s">
        <v>55</v>
      </c>
      <c r="J5514" t="s">
        <v>643</v>
      </c>
      <c r="K5514" t="s">
        <v>12077</v>
      </c>
      <c r="L5514" t="s">
        <v>12078</v>
      </c>
      <c r="M5514" t="s">
        <v>12079</v>
      </c>
      <c r="N5514" t="s">
        <v>6761</v>
      </c>
      <c r="O5514" t="s">
        <v>6762</v>
      </c>
      <c r="P5514">
        <v>13799500</v>
      </c>
      <c r="Q5514" t="s">
        <v>6636</v>
      </c>
      <c r="R5514" t="s">
        <v>6636</v>
      </c>
      <c r="S5514" s="12"/>
      <c r="T5514" s="13"/>
      <c r="U5514" t="s">
        <v>6636</v>
      </c>
    </row>
    <row r="5515" spans="1:21" x14ac:dyDescent="0.25">
      <c r="A5515" t="s">
        <v>6619</v>
      </c>
      <c r="B5515" s="12">
        <v>205830</v>
      </c>
      <c r="C5515" t="s">
        <v>12075</v>
      </c>
      <c r="D5515" s="11">
        <v>46176.753576388903</v>
      </c>
      <c r="E5515" t="s">
        <v>12076</v>
      </c>
      <c r="F5515" t="s">
        <v>6415</v>
      </c>
      <c r="G5515" t="s">
        <v>12030</v>
      </c>
      <c r="H5515" t="s">
        <v>6449</v>
      </c>
      <c r="I5515" t="s">
        <v>55</v>
      </c>
      <c r="J5515" t="s">
        <v>643</v>
      </c>
      <c r="K5515" t="s">
        <v>12077</v>
      </c>
      <c r="L5515" t="s">
        <v>12078</v>
      </c>
      <c r="M5515" t="s">
        <v>12079</v>
      </c>
      <c r="N5515" t="s">
        <v>6761</v>
      </c>
      <c r="O5515" t="s">
        <v>6762</v>
      </c>
      <c r="P5515">
        <v>13799500</v>
      </c>
      <c r="Q5515" t="s">
        <v>6636</v>
      </c>
      <c r="R5515" t="s">
        <v>6636</v>
      </c>
      <c r="S5515" s="12"/>
      <c r="T5515" s="13"/>
      <c r="U5515" t="s">
        <v>6636</v>
      </c>
    </row>
    <row r="5516" spans="1:21" x14ac:dyDescent="0.25">
      <c r="A5516" t="s">
        <v>6619</v>
      </c>
      <c r="B5516" s="12">
        <v>205830</v>
      </c>
      <c r="C5516" t="s">
        <v>12075</v>
      </c>
      <c r="D5516" s="11">
        <v>46176.753576388903</v>
      </c>
      <c r="E5516" t="s">
        <v>12076</v>
      </c>
      <c r="F5516" t="s">
        <v>6415</v>
      </c>
      <c r="G5516" t="s">
        <v>12080</v>
      </c>
      <c r="H5516" t="s">
        <v>6449</v>
      </c>
      <c r="I5516" t="s">
        <v>55</v>
      </c>
      <c r="J5516" t="s">
        <v>643</v>
      </c>
      <c r="K5516" t="s">
        <v>12077</v>
      </c>
      <c r="L5516" t="s">
        <v>12078</v>
      </c>
      <c r="M5516" t="s">
        <v>12079</v>
      </c>
      <c r="N5516" t="s">
        <v>6761</v>
      </c>
      <c r="O5516" t="s">
        <v>6762</v>
      </c>
      <c r="P5516">
        <v>13799500</v>
      </c>
      <c r="Q5516" t="s">
        <v>6636</v>
      </c>
      <c r="R5516" t="s">
        <v>6636</v>
      </c>
      <c r="S5516" s="12"/>
      <c r="T5516" s="13"/>
      <c r="U5516" t="s">
        <v>6636</v>
      </c>
    </row>
    <row r="5517" spans="1:21" x14ac:dyDescent="0.25">
      <c r="A5517" t="s">
        <v>6619</v>
      </c>
      <c r="B5517" s="12">
        <v>205830</v>
      </c>
      <c r="C5517" t="s">
        <v>12075</v>
      </c>
      <c r="D5517" s="11">
        <v>46176.753576388903</v>
      </c>
      <c r="E5517" t="s">
        <v>12076</v>
      </c>
      <c r="F5517" t="s">
        <v>6415</v>
      </c>
      <c r="G5517" t="s">
        <v>12081</v>
      </c>
      <c r="H5517" t="s">
        <v>6449</v>
      </c>
      <c r="I5517" t="s">
        <v>55</v>
      </c>
      <c r="J5517" t="s">
        <v>643</v>
      </c>
      <c r="K5517" t="s">
        <v>12077</v>
      </c>
      <c r="L5517" t="s">
        <v>12078</v>
      </c>
      <c r="M5517" t="s">
        <v>12079</v>
      </c>
      <c r="N5517" t="s">
        <v>6761</v>
      </c>
      <c r="O5517" t="s">
        <v>6762</v>
      </c>
      <c r="P5517">
        <v>13799500</v>
      </c>
      <c r="Q5517" t="s">
        <v>6636</v>
      </c>
      <c r="R5517" t="s">
        <v>6636</v>
      </c>
      <c r="S5517" s="12"/>
      <c r="T5517" s="13"/>
      <c r="U5517" t="s">
        <v>6636</v>
      </c>
    </row>
    <row r="5518" spans="1:21" x14ac:dyDescent="0.25">
      <c r="A5518" t="s">
        <v>6619</v>
      </c>
      <c r="B5518" s="12">
        <v>205925</v>
      </c>
      <c r="C5518" t="s">
        <v>9570</v>
      </c>
      <c r="D5518" s="11">
        <v>46177.444120370397</v>
      </c>
      <c r="E5518" t="s">
        <v>9571</v>
      </c>
      <c r="F5518" t="s">
        <v>6415</v>
      </c>
      <c r="G5518" t="s">
        <v>6968</v>
      </c>
      <c r="H5518" t="s">
        <v>6449</v>
      </c>
      <c r="I5518" t="s">
        <v>55</v>
      </c>
      <c r="J5518" t="s">
        <v>44</v>
      </c>
      <c r="K5518" t="s">
        <v>12067</v>
      </c>
      <c r="L5518" t="s">
        <v>12065</v>
      </c>
      <c r="M5518" t="s">
        <v>12068</v>
      </c>
      <c r="N5518" t="s">
        <v>7366</v>
      </c>
      <c r="O5518" t="s">
        <v>7650</v>
      </c>
      <c r="P5518">
        <v>13350000</v>
      </c>
      <c r="Q5518" t="s">
        <v>6778</v>
      </c>
      <c r="R5518" t="s">
        <v>6779</v>
      </c>
      <c r="S5518" s="12"/>
      <c r="T5518" s="13"/>
      <c r="U5518" t="s">
        <v>7455</v>
      </c>
    </row>
    <row r="5519" spans="1:21" x14ac:dyDescent="0.25">
      <c r="A5519" t="s">
        <v>6619</v>
      </c>
      <c r="B5519" s="12">
        <v>205925</v>
      </c>
      <c r="C5519" t="s">
        <v>9570</v>
      </c>
      <c r="D5519" s="11">
        <v>46177.444120370397</v>
      </c>
      <c r="E5519" t="s">
        <v>9571</v>
      </c>
      <c r="F5519" t="s">
        <v>6415</v>
      </c>
      <c r="G5519" t="s">
        <v>8520</v>
      </c>
      <c r="H5519" t="s">
        <v>6449</v>
      </c>
      <c r="I5519" t="s">
        <v>55</v>
      </c>
      <c r="J5519" t="s">
        <v>44</v>
      </c>
      <c r="K5519" t="s">
        <v>12067</v>
      </c>
      <c r="L5519" t="s">
        <v>12065</v>
      </c>
      <c r="M5519" t="s">
        <v>12068</v>
      </c>
      <c r="N5519" t="s">
        <v>7366</v>
      </c>
      <c r="O5519" t="s">
        <v>7650</v>
      </c>
      <c r="P5519">
        <v>13350000</v>
      </c>
      <c r="Q5519" t="s">
        <v>6778</v>
      </c>
      <c r="R5519" t="s">
        <v>6779</v>
      </c>
      <c r="S5519" s="12"/>
      <c r="T5519" s="13"/>
      <c r="U5519" t="s">
        <v>7455</v>
      </c>
    </row>
    <row r="5520" spans="1:21" x14ac:dyDescent="0.25">
      <c r="A5520" t="s">
        <v>6619</v>
      </c>
      <c r="B5520" s="12">
        <v>205925</v>
      </c>
      <c r="C5520" t="s">
        <v>9570</v>
      </c>
      <c r="D5520" s="11">
        <v>46177.444120370397</v>
      </c>
      <c r="E5520" t="s">
        <v>9571</v>
      </c>
      <c r="F5520" t="s">
        <v>6415</v>
      </c>
      <c r="G5520" t="s">
        <v>12030</v>
      </c>
      <c r="H5520" t="s">
        <v>6449</v>
      </c>
      <c r="I5520" t="s">
        <v>55</v>
      </c>
      <c r="J5520" t="s">
        <v>44</v>
      </c>
      <c r="K5520" t="s">
        <v>12067</v>
      </c>
      <c r="L5520" t="s">
        <v>12065</v>
      </c>
      <c r="M5520" t="s">
        <v>12068</v>
      </c>
      <c r="N5520" t="s">
        <v>7366</v>
      </c>
      <c r="O5520" t="s">
        <v>7650</v>
      </c>
      <c r="P5520">
        <v>13350000</v>
      </c>
      <c r="Q5520" t="s">
        <v>6778</v>
      </c>
      <c r="R5520" t="s">
        <v>6779</v>
      </c>
      <c r="S5520" s="12"/>
      <c r="T5520" s="13"/>
      <c r="U5520" t="s">
        <v>7455</v>
      </c>
    </row>
    <row r="5521" spans="1:21" x14ac:dyDescent="0.25">
      <c r="A5521" t="s">
        <v>6619</v>
      </c>
      <c r="B5521" s="12">
        <v>205925</v>
      </c>
      <c r="C5521" t="s">
        <v>9570</v>
      </c>
      <c r="D5521" s="11">
        <v>46177.444120370397</v>
      </c>
      <c r="E5521" t="s">
        <v>9571</v>
      </c>
      <c r="F5521" t="s">
        <v>6415</v>
      </c>
      <c r="G5521" t="s">
        <v>8521</v>
      </c>
      <c r="H5521" t="s">
        <v>6449</v>
      </c>
      <c r="I5521" t="s">
        <v>55</v>
      </c>
      <c r="J5521" t="s">
        <v>44</v>
      </c>
      <c r="K5521" t="s">
        <v>12067</v>
      </c>
      <c r="L5521" t="s">
        <v>12065</v>
      </c>
      <c r="M5521" t="s">
        <v>12068</v>
      </c>
      <c r="N5521" t="s">
        <v>7366</v>
      </c>
      <c r="O5521" t="s">
        <v>7650</v>
      </c>
      <c r="P5521">
        <v>13350000</v>
      </c>
      <c r="Q5521" t="s">
        <v>6778</v>
      </c>
      <c r="R5521" t="s">
        <v>6779</v>
      </c>
      <c r="S5521" s="12"/>
      <c r="T5521" s="13"/>
      <c r="U5521" t="s">
        <v>7455</v>
      </c>
    </row>
    <row r="5522" spans="1:21" x14ac:dyDescent="0.25">
      <c r="A5522" t="s">
        <v>6619</v>
      </c>
      <c r="B5522" s="12">
        <v>205925</v>
      </c>
      <c r="C5522" t="s">
        <v>9570</v>
      </c>
      <c r="D5522" s="11">
        <v>46177.444120370397</v>
      </c>
      <c r="E5522" t="s">
        <v>9571</v>
      </c>
      <c r="F5522" t="s">
        <v>6415</v>
      </c>
      <c r="G5522" t="s">
        <v>12069</v>
      </c>
      <c r="H5522" t="s">
        <v>6449</v>
      </c>
      <c r="I5522" t="s">
        <v>55</v>
      </c>
      <c r="J5522" t="s">
        <v>44</v>
      </c>
      <c r="K5522" t="s">
        <v>12067</v>
      </c>
      <c r="L5522" t="s">
        <v>12065</v>
      </c>
      <c r="M5522" t="s">
        <v>12068</v>
      </c>
      <c r="N5522" t="s">
        <v>7366</v>
      </c>
      <c r="O5522" t="s">
        <v>7650</v>
      </c>
      <c r="P5522">
        <v>13350000</v>
      </c>
      <c r="Q5522" t="s">
        <v>6778</v>
      </c>
      <c r="R5522" t="s">
        <v>6779</v>
      </c>
      <c r="S5522" s="12"/>
      <c r="T5522" s="13"/>
      <c r="U5522" t="s">
        <v>7455</v>
      </c>
    </row>
    <row r="5523" spans="1:21" x14ac:dyDescent="0.25">
      <c r="A5523" t="s">
        <v>6619</v>
      </c>
      <c r="B5523" s="12">
        <v>205925</v>
      </c>
      <c r="C5523" t="s">
        <v>9570</v>
      </c>
      <c r="D5523" s="11">
        <v>46177.444120370397</v>
      </c>
      <c r="E5523" t="s">
        <v>9571</v>
      </c>
      <c r="F5523" t="s">
        <v>6415</v>
      </c>
      <c r="G5523" t="s">
        <v>12070</v>
      </c>
      <c r="H5523" t="s">
        <v>6449</v>
      </c>
      <c r="I5523" t="s">
        <v>55</v>
      </c>
      <c r="J5523" t="s">
        <v>44</v>
      </c>
      <c r="K5523" t="s">
        <v>12067</v>
      </c>
      <c r="L5523" t="s">
        <v>12065</v>
      </c>
      <c r="M5523" t="s">
        <v>12068</v>
      </c>
      <c r="N5523" t="s">
        <v>7366</v>
      </c>
      <c r="O5523" t="s">
        <v>7650</v>
      </c>
      <c r="P5523">
        <v>13350000</v>
      </c>
      <c r="Q5523" t="s">
        <v>6778</v>
      </c>
      <c r="R5523" t="s">
        <v>6779</v>
      </c>
      <c r="S5523" s="12"/>
      <c r="T5523" s="13"/>
      <c r="U5523" t="s">
        <v>7455</v>
      </c>
    </row>
    <row r="5524" spans="1:21" x14ac:dyDescent="0.25">
      <c r="A5524" t="s">
        <v>6619</v>
      </c>
      <c r="B5524" s="12">
        <v>205925</v>
      </c>
      <c r="C5524" t="s">
        <v>9570</v>
      </c>
      <c r="D5524" s="11">
        <v>46177.444120370397</v>
      </c>
      <c r="E5524" t="s">
        <v>9571</v>
      </c>
      <c r="F5524" t="s">
        <v>6415</v>
      </c>
      <c r="G5524" t="s">
        <v>12071</v>
      </c>
      <c r="H5524" t="s">
        <v>6449</v>
      </c>
      <c r="I5524" t="s">
        <v>55</v>
      </c>
      <c r="J5524" t="s">
        <v>44</v>
      </c>
      <c r="K5524" t="s">
        <v>12067</v>
      </c>
      <c r="L5524" t="s">
        <v>12065</v>
      </c>
      <c r="M5524" t="s">
        <v>12068</v>
      </c>
      <c r="N5524" t="s">
        <v>7366</v>
      </c>
      <c r="O5524" t="s">
        <v>7650</v>
      </c>
      <c r="P5524">
        <v>13350000</v>
      </c>
      <c r="Q5524" t="s">
        <v>6778</v>
      </c>
      <c r="R5524" t="s">
        <v>6779</v>
      </c>
      <c r="S5524" s="12"/>
      <c r="T5524" s="13"/>
      <c r="U5524" t="s">
        <v>7455</v>
      </c>
    </row>
    <row r="5525" spans="1:21" x14ac:dyDescent="0.25">
      <c r="A5525" t="s">
        <v>6619</v>
      </c>
      <c r="B5525" s="12">
        <v>205945</v>
      </c>
      <c r="C5525" t="s">
        <v>12086</v>
      </c>
      <c r="D5525" s="11">
        <v>46177.467384259297</v>
      </c>
      <c r="E5525" t="s">
        <v>12087</v>
      </c>
      <c r="F5525" t="s">
        <v>6415</v>
      </c>
      <c r="G5525" t="s">
        <v>6968</v>
      </c>
      <c r="H5525" t="s">
        <v>6449</v>
      </c>
      <c r="I5525" t="s">
        <v>65</v>
      </c>
      <c r="J5525" t="s">
        <v>57</v>
      </c>
      <c r="K5525" t="s">
        <v>12088</v>
      </c>
      <c r="L5525" t="s">
        <v>12028</v>
      </c>
      <c r="M5525" t="s">
        <v>12089</v>
      </c>
      <c r="N5525" t="s">
        <v>7001</v>
      </c>
      <c r="O5525" t="s">
        <v>7002</v>
      </c>
      <c r="P5525">
        <v>11230000</v>
      </c>
      <c r="Q5525" t="s">
        <v>6778</v>
      </c>
      <c r="R5525" t="s">
        <v>7109</v>
      </c>
      <c r="S5525" s="12"/>
      <c r="T5525" s="13"/>
      <c r="U5525" t="s">
        <v>6636</v>
      </c>
    </row>
    <row r="5526" spans="1:21" x14ac:dyDescent="0.25">
      <c r="A5526" t="s">
        <v>6619</v>
      </c>
      <c r="B5526" s="12">
        <v>205945</v>
      </c>
      <c r="C5526" t="s">
        <v>12086</v>
      </c>
      <c r="D5526" s="11">
        <v>46177.467384259297</v>
      </c>
      <c r="E5526" t="s">
        <v>12087</v>
      </c>
      <c r="F5526" t="s">
        <v>6415</v>
      </c>
      <c r="G5526" t="s">
        <v>8520</v>
      </c>
      <c r="H5526" t="s">
        <v>6449</v>
      </c>
      <c r="I5526" t="s">
        <v>65</v>
      </c>
      <c r="J5526" t="s">
        <v>57</v>
      </c>
      <c r="K5526" t="s">
        <v>12088</v>
      </c>
      <c r="L5526" t="s">
        <v>12028</v>
      </c>
      <c r="M5526" t="s">
        <v>12089</v>
      </c>
      <c r="N5526" t="s">
        <v>7001</v>
      </c>
      <c r="O5526" t="s">
        <v>7002</v>
      </c>
      <c r="P5526">
        <v>11230000</v>
      </c>
      <c r="Q5526" t="s">
        <v>6778</v>
      </c>
      <c r="R5526" t="s">
        <v>7109</v>
      </c>
      <c r="S5526" s="12"/>
      <c r="T5526" s="13"/>
      <c r="U5526" t="s">
        <v>6636</v>
      </c>
    </row>
    <row r="5527" spans="1:21" x14ac:dyDescent="0.25">
      <c r="A5527" t="s">
        <v>6619</v>
      </c>
      <c r="B5527" s="12">
        <v>205945</v>
      </c>
      <c r="C5527" t="s">
        <v>12086</v>
      </c>
      <c r="D5527" s="11">
        <v>46177.467384259297</v>
      </c>
      <c r="E5527" t="s">
        <v>12087</v>
      </c>
      <c r="F5527" t="s">
        <v>6415</v>
      </c>
      <c r="G5527" t="s">
        <v>12030</v>
      </c>
      <c r="H5527" t="s">
        <v>6449</v>
      </c>
      <c r="I5527" t="s">
        <v>65</v>
      </c>
      <c r="J5527" t="s">
        <v>57</v>
      </c>
      <c r="K5527" t="s">
        <v>12088</v>
      </c>
      <c r="L5527" t="s">
        <v>12028</v>
      </c>
      <c r="M5527" t="s">
        <v>12089</v>
      </c>
      <c r="N5527" t="s">
        <v>7001</v>
      </c>
      <c r="O5527" t="s">
        <v>7002</v>
      </c>
      <c r="P5527">
        <v>11230000</v>
      </c>
      <c r="Q5527" t="s">
        <v>6778</v>
      </c>
      <c r="R5527" t="s">
        <v>7109</v>
      </c>
      <c r="S5527" s="12"/>
      <c r="T5527" s="13"/>
      <c r="U5527" t="s">
        <v>6636</v>
      </c>
    </row>
    <row r="5528" spans="1:21" x14ac:dyDescent="0.25">
      <c r="A5528" t="s">
        <v>6619</v>
      </c>
      <c r="B5528" s="12">
        <v>205945</v>
      </c>
      <c r="C5528" t="s">
        <v>12086</v>
      </c>
      <c r="D5528" s="11">
        <v>46177.467384259297</v>
      </c>
      <c r="E5528" t="s">
        <v>12087</v>
      </c>
      <c r="F5528" t="s">
        <v>6415</v>
      </c>
      <c r="G5528" t="s">
        <v>8521</v>
      </c>
      <c r="H5528" t="s">
        <v>6449</v>
      </c>
      <c r="I5528" t="s">
        <v>65</v>
      </c>
      <c r="J5528" t="s">
        <v>57</v>
      </c>
      <c r="K5528" t="s">
        <v>12088</v>
      </c>
      <c r="L5528" t="s">
        <v>12028</v>
      </c>
      <c r="M5528" t="s">
        <v>12089</v>
      </c>
      <c r="N5528" t="s">
        <v>7001</v>
      </c>
      <c r="O5528" t="s">
        <v>7002</v>
      </c>
      <c r="P5528">
        <v>11230000</v>
      </c>
      <c r="Q5528" t="s">
        <v>6778</v>
      </c>
      <c r="R5528" t="s">
        <v>7109</v>
      </c>
      <c r="S5528" s="12"/>
      <c r="T5528" s="13"/>
      <c r="U5528" t="s">
        <v>6636</v>
      </c>
    </row>
    <row r="5529" spans="1:21" x14ac:dyDescent="0.25">
      <c r="A5529" t="s">
        <v>6619</v>
      </c>
      <c r="B5529" s="12">
        <v>205945</v>
      </c>
      <c r="C5529" t="s">
        <v>12086</v>
      </c>
      <c r="D5529" s="11">
        <v>46177.467384259297</v>
      </c>
      <c r="E5529" t="s">
        <v>12087</v>
      </c>
      <c r="F5529" t="s">
        <v>6415</v>
      </c>
      <c r="G5529" t="s">
        <v>12031</v>
      </c>
      <c r="H5529" t="s">
        <v>6449</v>
      </c>
      <c r="I5529" t="s">
        <v>65</v>
      </c>
      <c r="J5529" t="s">
        <v>57</v>
      </c>
      <c r="K5529" t="s">
        <v>12088</v>
      </c>
      <c r="L5529" t="s">
        <v>12028</v>
      </c>
      <c r="M5529" t="s">
        <v>12089</v>
      </c>
      <c r="N5529" t="s">
        <v>7001</v>
      </c>
      <c r="O5529" t="s">
        <v>7002</v>
      </c>
      <c r="P5529">
        <v>11230000</v>
      </c>
      <c r="Q5529" t="s">
        <v>6778</v>
      </c>
      <c r="R5529" t="s">
        <v>7109</v>
      </c>
      <c r="S5529" s="12"/>
      <c r="T5529" s="13"/>
      <c r="U5529" t="s">
        <v>6636</v>
      </c>
    </row>
    <row r="5530" spans="1:21" x14ac:dyDescent="0.25">
      <c r="A5530" t="s">
        <v>6619</v>
      </c>
      <c r="B5530" s="12">
        <v>205945</v>
      </c>
      <c r="C5530" t="s">
        <v>12086</v>
      </c>
      <c r="D5530" s="11">
        <v>46177.467384259297</v>
      </c>
      <c r="E5530" t="s">
        <v>12087</v>
      </c>
      <c r="F5530" t="s">
        <v>6415</v>
      </c>
      <c r="G5530" t="s">
        <v>12032</v>
      </c>
      <c r="H5530" t="s">
        <v>6449</v>
      </c>
      <c r="I5530" t="s">
        <v>65</v>
      </c>
      <c r="J5530" t="s">
        <v>57</v>
      </c>
      <c r="K5530" t="s">
        <v>12088</v>
      </c>
      <c r="L5530" t="s">
        <v>12028</v>
      </c>
      <c r="M5530" t="s">
        <v>12089</v>
      </c>
      <c r="N5530" t="s">
        <v>7001</v>
      </c>
      <c r="O5530" t="s">
        <v>7002</v>
      </c>
      <c r="P5530">
        <v>11230000</v>
      </c>
      <c r="Q5530" t="s">
        <v>6778</v>
      </c>
      <c r="R5530" t="s">
        <v>7109</v>
      </c>
      <c r="S5530" s="12"/>
      <c r="T5530" s="13"/>
      <c r="U5530" t="s">
        <v>6636</v>
      </c>
    </row>
    <row r="5531" spans="1:21" x14ac:dyDescent="0.25">
      <c r="A5531" t="s">
        <v>6619</v>
      </c>
      <c r="B5531" s="12">
        <v>205945</v>
      </c>
      <c r="C5531" t="s">
        <v>12086</v>
      </c>
      <c r="D5531" s="11">
        <v>46177.467384259297</v>
      </c>
      <c r="E5531" t="s">
        <v>12087</v>
      </c>
      <c r="F5531" t="s">
        <v>6415</v>
      </c>
      <c r="G5531" t="s">
        <v>12033</v>
      </c>
      <c r="H5531" t="s">
        <v>6449</v>
      </c>
      <c r="I5531" t="s">
        <v>65</v>
      </c>
      <c r="J5531" t="s">
        <v>57</v>
      </c>
      <c r="K5531" t="s">
        <v>12088</v>
      </c>
      <c r="L5531" t="s">
        <v>12028</v>
      </c>
      <c r="M5531" t="s">
        <v>12089</v>
      </c>
      <c r="N5531" t="s">
        <v>7001</v>
      </c>
      <c r="O5531" t="s">
        <v>7002</v>
      </c>
      <c r="P5531">
        <v>11230000</v>
      </c>
      <c r="Q5531" t="s">
        <v>6778</v>
      </c>
      <c r="R5531" t="s">
        <v>7109</v>
      </c>
      <c r="S5531" s="12"/>
      <c r="T5531" s="13"/>
      <c r="U5531" t="s">
        <v>6636</v>
      </c>
    </row>
    <row r="5532" spans="1:21" x14ac:dyDescent="0.25">
      <c r="A5532" t="s">
        <v>6619</v>
      </c>
      <c r="B5532" s="12">
        <v>205945</v>
      </c>
      <c r="C5532" t="s">
        <v>12086</v>
      </c>
      <c r="D5532" s="11">
        <v>46177.467384259297</v>
      </c>
      <c r="E5532" t="s">
        <v>12087</v>
      </c>
      <c r="F5532" t="s">
        <v>6415</v>
      </c>
      <c r="G5532" t="s">
        <v>12034</v>
      </c>
      <c r="H5532" t="s">
        <v>6449</v>
      </c>
      <c r="I5532" t="s">
        <v>65</v>
      </c>
      <c r="J5532" t="s">
        <v>57</v>
      </c>
      <c r="K5532" t="s">
        <v>12088</v>
      </c>
      <c r="L5532" t="s">
        <v>12028</v>
      </c>
      <c r="M5532" t="s">
        <v>12089</v>
      </c>
      <c r="N5532" t="s">
        <v>7001</v>
      </c>
      <c r="O5532" t="s">
        <v>7002</v>
      </c>
      <c r="P5532">
        <v>11230000</v>
      </c>
      <c r="Q5532" t="s">
        <v>6778</v>
      </c>
      <c r="R5532" t="s">
        <v>7109</v>
      </c>
      <c r="S5532" s="12"/>
      <c r="T5532" s="13"/>
      <c r="U5532" t="s">
        <v>6636</v>
      </c>
    </row>
    <row r="5533" spans="1:21" x14ac:dyDescent="0.25">
      <c r="A5533" t="s">
        <v>6619</v>
      </c>
      <c r="B5533" s="12">
        <v>205945</v>
      </c>
      <c r="C5533" t="s">
        <v>12086</v>
      </c>
      <c r="D5533" s="11">
        <v>46177.467384259297</v>
      </c>
      <c r="E5533" t="s">
        <v>12087</v>
      </c>
      <c r="F5533" t="s">
        <v>6415</v>
      </c>
      <c r="G5533" t="s">
        <v>12035</v>
      </c>
      <c r="H5533" t="s">
        <v>6449</v>
      </c>
      <c r="I5533" t="s">
        <v>65</v>
      </c>
      <c r="J5533" t="s">
        <v>57</v>
      </c>
      <c r="K5533" t="s">
        <v>12088</v>
      </c>
      <c r="L5533" t="s">
        <v>12028</v>
      </c>
      <c r="M5533" t="s">
        <v>12089</v>
      </c>
      <c r="N5533" t="s">
        <v>7001</v>
      </c>
      <c r="O5533" t="s">
        <v>7002</v>
      </c>
      <c r="P5533">
        <v>11230000</v>
      </c>
      <c r="Q5533" t="s">
        <v>6778</v>
      </c>
      <c r="R5533" t="s">
        <v>7109</v>
      </c>
      <c r="S5533" s="12"/>
      <c r="T5533" s="13"/>
      <c r="U5533" t="s">
        <v>6636</v>
      </c>
    </row>
    <row r="5534" spans="1:21" x14ac:dyDescent="0.25">
      <c r="A5534" t="s">
        <v>6619</v>
      </c>
      <c r="B5534" s="12">
        <v>205975</v>
      </c>
      <c r="C5534" t="s">
        <v>12090</v>
      </c>
      <c r="D5534" s="11">
        <v>46177.510729166701</v>
      </c>
      <c r="E5534" t="s">
        <v>12091</v>
      </c>
      <c r="F5534" t="s">
        <v>6415</v>
      </c>
      <c r="G5534" t="s">
        <v>6968</v>
      </c>
      <c r="H5534" t="s">
        <v>6449</v>
      </c>
      <c r="I5534" t="s">
        <v>65</v>
      </c>
      <c r="J5534" t="s">
        <v>2226</v>
      </c>
      <c r="K5534" t="s">
        <v>12092</v>
      </c>
      <c r="L5534" t="s">
        <v>12028</v>
      </c>
      <c r="M5534" t="s">
        <v>12093</v>
      </c>
      <c r="N5534" t="s">
        <v>7001</v>
      </c>
      <c r="O5534" t="s">
        <v>7176</v>
      </c>
      <c r="P5534">
        <v>8325000</v>
      </c>
      <c r="Q5534" t="s">
        <v>6636</v>
      </c>
      <c r="R5534" t="s">
        <v>6636</v>
      </c>
      <c r="S5534" s="12"/>
      <c r="T5534" s="13"/>
      <c r="U5534" t="s">
        <v>9167</v>
      </c>
    </row>
    <row r="5535" spans="1:21" x14ac:dyDescent="0.25">
      <c r="A5535" t="s">
        <v>6619</v>
      </c>
      <c r="B5535" s="12">
        <v>205975</v>
      </c>
      <c r="C5535" t="s">
        <v>12090</v>
      </c>
      <c r="D5535" s="11">
        <v>46177.510729166701</v>
      </c>
      <c r="E5535" t="s">
        <v>12091</v>
      </c>
      <c r="F5535" t="s">
        <v>6415</v>
      </c>
      <c r="G5535" t="s">
        <v>8520</v>
      </c>
      <c r="H5535" t="s">
        <v>6449</v>
      </c>
      <c r="I5535" t="s">
        <v>65</v>
      </c>
      <c r="J5535" t="s">
        <v>2226</v>
      </c>
      <c r="K5535" t="s">
        <v>12092</v>
      </c>
      <c r="L5535" t="s">
        <v>12028</v>
      </c>
      <c r="M5535" t="s">
        <v>12093</v>
      </c>
      <c r="N5535" t="s">
        <v>7001</v>
      </c>
      <c r="O5535" t="s">
        <v>7176</v>
      </c>
      <c r="P5535">
        <v>8325000</v>
      </c>
      <c r="Q5535" t="s">
        <v>6636</v>
      </c>
      <c r="R5535" t="s">
        <v>6636</v>
      </c>
      <c r="S5535" s="12"/>
      <c r="T5535" s="13"/>
      <c r="U5535" t="s">
        <v>9167</v>
      </c>
    </row>
    <row r="5536" spans="1:21" x14ac:dyDescent="0.25">
      <c r="A5536" t="s">
        <v>6619</v>
      </c>
      <c r="B5536" s="12">
        <v>205975</v>
      </c>
      <c r="C5536" t="s">
        <v>12090</v>
      </c>
      <c r="D5536" s="11">
        <v>46177.510729166701</v>
      </c>
      <c r="E5536" t="s">
        <v>12091</v>
      </c>
      <c r="F5536" t="s">
        <v>6415</v>
      </c>
      <c r="G5536" t="s">
        <v>12030</v>
      </c>
      <c r="H5536" t="s">
        <v>6449</v>
      </c>
      <c r="I5536" t="s">
        <v>65</v>
      </c>
      <c r="J5536" t="s">
        <v>2226</v>
      </c>
      <c r="K5536" t="s">
        <v>12092</v>
      </c>
      <c r="L5536" t="s">
        <v>12028</v>
      </c>
      <c r="M5536" t="s">
        <v>12093</v>
      </c>
      <c r="N5536" t="s">
        <v>7001</v>
      </c>
      <c r="O5536" t="s">
        <v>7176</v>
      </c>
      <c r="P5536">
        <v>8325000</v>
      </c>
      <c r="Q5536" t="s">
        <v>6636</v>
      </c>
      <c r="R5536" t="s">
        <v>6636</v>
      </c>
      <c r="S5536" s="12"/>
      <c r="T5536" s="13"/>
      <c r="U5536" t="s">
        <v>9167</v>
      </c>
    </row>
    <row r="5537" spans="1:21" x14ac:dyDescent="0.25">
      <c r="A5537" t="s">
        <v>6619</v>
      </c>
      <c r="B5537" s="12">
        <v>205975</v>
      </c>
      <c r="C5537" t="s">
        <v>12090</v>
      </c>
      <c r="D5537" s="11">
        <v>46177.510729166701</v>
      </c>
      <c r="E5537" t="s">
        <v>12091</v>
      </c>
      <c r="F5537" t="s">
        <v>6415</v>
      </c>
      <c r="G5537" t="s">
        <v>8521</v>
      </c>
      <c r="H5537" t="s">
        <v>6449</v>
      </c>
      <c r="I5537" t="s">
        <v>65</v>
      </c>
      <c r="J5537" t="s">
        <v>2226</v>
      </c>
      <c r="K5537" t="s">
        <v>12092</v>
      </c>
      <c r="L5537" t="s">
        <v>12028</v>
      </c>
      <c r="M5537" t="s">
        <v>12093</v>
      </c>
      <c r="N5537" t="s">
        <v>7001</v>
      </c>
      <c r="O5537" t="s">
        <v>7176</v>
      </c>
      <c r="P5537">
        <v>8325000</v>
      </c>
      <c r="Q5537" t="s">
        <v>6636</v>
      </c>
      <c r="R5537" t="s">
        <v>6636</v>
      </c>
      <c r="S5537" s="12"/>
      <c r="T5537" s="13"/>
      <c r="U5537" t="s">
        <v>9167</v>
      </c>
    </row>
    <row r="5538" spans="1:21" x14ac:dyDescent="0.25">
      <c r="A5538" t="s">
        <v>6619</v>
      </c>
      <c r="B5538" s="12">
        <v>205975</v>
      </c>
      <c r="C5538" t="s">
        <v>12090</v>
      </c>
      <c r="D5538" s="11">
        <v>46177.510729166701</v>
      </c>
      <c r="E5538" t="s">
        <v>12091</v>
      </c>
      <c r="F5538" t="s">
        <v>6415</v>
      </c>
      <c r="G5538" t="s">
        <v>12031</v>
      </c>
      <c r="H5538" t="s">
        <v>6449</v>
      </c>
      <c r="I5538" t="s">
        <v>65</v>
      </c>
      <c r="J5538" t="s">
        <v>2226</v>
      </c>
      <c r="K5538" t="s">
        <v>12092</v>
      </c>
      <c r="L5538" t="s">
        <v>12028</v>
      </c>
      <c r="M5538" t="s">
        <v>12093</v>
      </c>
      <c r="N5538" t="s">
        <v>7001</v>
      </c>
      <c r="O5538" t="s">
        <v>7176</v>
      </c>
      <c r="P5538">
        <v>8325000</v>
      </c>
      <c r="Q5538" t="s">
        <v>6636</v>
      </c>
      <c r="R5538" t="s">
        <v>6636</v>
      </c>
      <c r="S5538" s="12"/>
      <c r="T5538" s="13"/>
      <c r="U5538" t="s">
        <v>9167</v>
      </c>
    </row>
    <row r="5539" spans="1:21" x14ac:dyDescent="0.25">
      <c r="A5539" t="s">
        <v>6619</v>
      </c>
      <c r="B5539" s="12">
        <v>205975</v>
      </c>
      <c r="C5539" t="s">
        <v>12090</v>
      </c>
      <c r="D5539" s="11">
        <v>46177.510729166701</v>
      </c>
      <c r="E5539" t="s">
        <v>12091</v>
      </c>
      <c r="F5539" t="s">
        <v>6415</v>
      </c>
      <c r="G5539" t="s">
        <v>12032</v>
      </c>
      <c r="H5539" t="s">
        <v>6449</v>
      </c>
      <c r="I5539" t="s">
        <v>65</v>
      </c>
      <c r="J5539" t="s">
        <v>2226</v>
      </c>
      <c r="K5539" t="s">
        <v>12092</v>
      </c>
      <c r="L5539" t="s">
        <v>12028</v>
      </c>
      <c r="M5539" t="s">
        <v>12093</v>
      </c>
      <c r="N5539" t="s">
        <v>7001</v>
      </c>
      <c r="O5539" t="s">
        <v>7176</v>
      </c>
      <c r="P5539">
        <v>8325000</v>
      </c>
      <c r="Q5539" t="s">
        <v>6636</v>
      </c>
      <c r="R5539" t="s">
        <v>6636</v>
      </c>
      <c r="S5539" s="12"/>
      <c r="T5539" s="13"/>
      <c r="U5539" t="s">
        <v>9167</v>
      </c>
    </row>
    <row r="5540" spans="1:21" x14ac:dyDescent="0.25">
      <c r="A5540" t="s">
        <v>6619</v>
      </c>
      <c r="B5540" s="12">
        <v>205975</v>
      </c>
      <c r="C5540" t="s">
        <v>12090</v>
      </c>
      <c r="D5540" s="11">
        <v>46177.510729166701</v>
      </c>
      <c r="E5540" t="s">
        <v>12091</v>
      </c>
      <c r="F5540" t="s">
        <v>6415</v>
      </c>
      <c r="G5540" t="s">
        <v>12033</v>
      </c>
      <c r="H5540" t="s">
        <v>6449</v>
      </c>
      <c r="I5540" t="s">
        <v>65</v>
      </c>
      <c r="J5540" t="s">
        <v>2226</v>
      </c>
      <c r="K5540" t="s">
        <v>12092</v>
      </c>
      <c r="L5540" t="s">
        <v>12028</v>
      </c>
      <c r="M5540" t="s">
        <v>12093</v>
      </c>
      <c r="N5540" t="s">
        <v>7001</v>
      </c>
      <c r="O5540" t="s">
        <v>7176</v>
      </c>
      <c r="P5540">
        <v>8325000</v>
      </c>
      <c r="Q5540" t="s">
        <v>6636</v>
      </c>
      <c r="R5540" t="s">
        <v>6636</v>
      </c>
      <c r="S5540" s="12"/>
      <c r="T5540" s="13"/>
      <c r="U5540" t="s">
        <v>9167</v>
      </c>
    </row>
    <row r="5541" spans="1:21" x14ac:dyDescent="0.25">
      <c r="A5541" t="s">
        <v>6619</v>
      </c>
      <c r="B5541" s="12">
        <v>205975</v>
      </c>
      <c r="C5541" t="s">
        <v>12090</v>
      </c>
      <c r="D5541" s="11">
        <v>46177.510729166701</v>
      </c>
      <c r="E5541" t="s">
        <v>12091</v>
      </c>
      <c r="F5541" t="s">
        <v>6415</v>
      </c>
      <c r="G5541" t="s">
        <v>12034</v>
      </c>
      <c r="H5541" t="s">
        <v>6449</v>
      </c>
      <c r="I5541" t="s">
        <v>65</v>
      </c>
      <c r="J5541" t="s">
        <v>2226</v>
      </c>
      <c r="K5541" t="s">
        <v>12092</v>
      </c>
      <c r="L5541" t="s">
        <v>12028</v>
      </c>
      <c r="M5541" t="s">
        <v>12093</v>
      </c>
      <c r="N5541" t="s">
        <v>7001</v>
      </c>
      <c r="O5541" t="s">
        <v>7176</v>
      </c>
      <c r="P5541">
        <v>8325000</v>
      </c>
      <c r="Q5541" t="s">
        <v>6636</v>
      </c>
      <c r="R5541" t="s">
        <v>6636</v>
      </c>
      <c r="S5541" s="12"/>
      <c r="T5541" s="13"/>
      <c r="U5541" t="s">
        <v>9167</v>
      </c>
    </row>
    <row r="5542" spans="1:21" x14ac:dyDescent="0.25">
      <c r="A5542" t="s">
        <v>6619</v>
      </c>
      <c r="B5542" s="12">
        <v>205975</v>
      </c>
      <c r="C5542" t="s">
        <v>12090</v>
      </c>
      <c r="D5542" s="11">
        <v>46177.510729166701</v>
      </c>
      <c r="E5542" t="s">
        <v>12091</v>
      </c>
      <c r="F5542" t="s">
        <v>6415</v>
      </c>
      <c r="G5542" t="s">
        <v>12035</v>
      </c>
      <c r="H5542" t="s">
        <v>6449</v>
      </c>
      <c r="I5542" t="s">
        <v>65</v>
      </c>
      <c r="J5542" t="s">
        <v>2226</v>
      </c>
      <c r="K5542" t="s">
        <v>12092</v>
      </c>
      <c r="L5542" t="s">
        <v>12028</v>
      </c>
      <c r="M5542" t="s">
        <v>12093</v>
      </c>
      <c r="N5542" t="s">
        <v>7001</v>
      </c>
      <c r="O5542" t="s">
        <v>7176</v>
      </c>
      <c r="P5542">
        <v>8325000</v>
      </c>
      <c r="Q5542" t="s">
        <v>6636</v>
      </c>
      <c r="R5542" t="s">
        <v>6636</v>
      </c>
      <c r="S5542" s="12"/>
      <c r="T5542" s="13"/>
      <c r="U5542" t="s">
        <v>9167</v>
      </c>
    </row>
    <row r="5543" spans="1:21" x14ac:dyDescent="0.25">
      <c r="A5543" t="s">
        <v>6637</v>
      </c>
      <c r="B5543" s="12">
        <v>207635</v>
      </c>
      <c r="C5543" t="s">
        <v>12094</v>
      </c>
      <c r="D5543" s="11">
        <v>46177.9909722222</v>
      </c>
      <c r="E5543" t="s">
        <v>12095</v>
      </c>
      <c r="F5543" t="s">
        <v>6415</v>
      </c>
      <c r="G5543" t="s">
        <v>6968</v>
      </c>
      <c r="H5543" t="s">
        <v>6449</v>
      </c>
      <c r="I5543" t="s">
        <v>55</v>
      </c>
      <c r="J5543" t="s">
        <v>176</v>
      </c>
      <c r="K5543" t="s">
        <v>12096</v>
      </c>
      <c r="L5543" t="s">
        <v>12078</v>
      </c>
      <c r="M5543" t="s">
        <v>12097</v>
      </c>
      <c r="N5543" t="s">
        <v>6761</v>
      </c>
      <c r="O5543" t="s">
        <v>6762</v>
      </c>
      <c r="P5543">
        <v>15149500</v>
      </c>
      <c r="Q5543" t="s">
        <v>6636</v>
      </c>
      <c r="R5543" t="s">
        <v>6636</v>
      </c>
      <c r="S5543" s="12"/>
      <c r="T5543" s="13"/>
      <c r="U5543" t="s">
        <v>6629</v>
      </c>
    </row>
    <row r="5544" spans="1:21" x14ac:dyDescent="0.25">
      <c r="A5544" t="s">
        <v>6637</v>
      </c>
      <c r="B5544" s="12">
        <v>207635</v>
      </c>
      <c r="C5544" t="s">
        <v>12094</v>
      </c>
      <c r="D5544" s="11">
        <v>46177.9909722222</v>
      </c>
      <c r="E5544" t="s">
        <v>12095</v>
      </c>
      <c r="F5544" t="s">
        <v>6415</v>
      </c>
      <c r="G5544" t="s">
        <v>8520</v>
      </c>
      <c r="H5544" t="s">
        <v>6449</v>
      </c>
      <c r="I5544" t="s">
        <v>55</v>
      </c>
      <c r="J5544" t="s">
        <v>176</v>
      </c>
      <c r="K5544" t="s">
        <v>12096</v>
      </c>
      <c r="L5544" t="s">
        <v>12078</v>
      </c>
      <c r="M5544" t="s">
        <v>12097</v>
      </c>
      <c r="N5544" t="s">
        <v>6761</v>
      </c>
      <c r="O5544" t="s">
        <v>6762</v>
      </c>
      <c r="P5544">
        <v>15149500</v>
      </c>
      <c r="Q5544" t="s">
        <v>6636</v>
      </c>
      <c r="R5544" t="s">
        <v>6636</v>
      </c>
      <c r="S5544" s="12"/>
      <c r="T5544" s="13"/>
      <c r="U5544" t="s">
        <v>6629</v>
      </c>
    </row>
    <row r="5545" spans="1:21" x14ac:dyDescent="0.25">
      <c r="A5545" t="s">
        <v>6637</v>
      </c>
      <c r="B5545" s="12">
        <v>207635</v>
      </c>
      <c r="C5545" t="s">
        <v>12094</v>
      </c>
      <c r="D5545" s="11">
        <v>46177.9909722222</v>
      </c>
      <c r="E5545" t="s">
        <v>12095</v>
      </c>
      <c r="F5545" t="s">
        <v>6415</v>
      </c>
      <c r="G5545" t="s">
        <v>12030</v>
      </c>
      <c r="H5545" t="s">
        <v>6449</v>
      </c>
      <c r="I5545" t="s">
        <v>55</v>
      </c>
      <c r="J5545" t="s">
        <v>176</v>
      </c>
      <c r="K5545" t="s">
        <v>12096</v>
      </c>
      <c r="L5545" t="s">
        <v>12078</v>
      </c>
      <c r="M5545" t="s">
        <v>12097</v>
      </c>
      <c r="N5545" t="s">
        <v>6761</v>
      </c>
      <c r="O5545" t="s">
        <v>6762</v>
      </c>
      <c r="P5545">
        <v>15149500</v>
      </c>
      <c r="Q5545" t="s">
        <v>6636</v>
      </c>
      <c r="R5545" t="s">
        <v>6636</v>
      </c>
      <c r="S5545" s="12"/>
      <c r="T5545" s="13"/>
      <c r="U5545" t="s">
        <v>6629</v>
      </c>
    </row>
    <row r="5546" spans="1:21" x14ac:dyDescent="0.25">
      <c r="A5546" t="s">
        <v>6637</v>
      </c>
      <c r="B5546" s="12">
        <v>207635</v>
      </c>
      <c r="C5546" t="s">
        <v>12094</v>
      </c>
      <c r="D5546" s="11">
        <v>46177.9909722222</v>
      </c>
      <c r="E5546" t="s">
        <v>12095</v>
      </c>
      <c r="F5546" t="s">
        <v>6415</v>
      </c>
      <c r="G5546" t="s">
        <v>12080</v>
      </c>
      <c r="H5546" t="s">
        <v>6449</v>
      </c>
      <c r="I5546" t="s">
        <v>55</v>
      </c>
      <c r="J5546" t="s">
        <v>176</v>
      </c>
      <c r="K5546" t="s">
        <v>12096</v>
      </c>
      <c r="L5546" t="s">
        <v>12078</v>
      </c>
      <c r="M5546" t="s">
        <v>12097</v>
      </c>
      <c r="N5546" t="s">
        <v>6761</v>
      </c>
      <c r="O5546" t="s">
        <v>6762</v>
      </c>
      <c r="P5546">
        <v>15149500</v>
      </c>
      <c r="Q5546" t="s">
        <v>6636</v>
      </c>
      <c r="R5546" t="s">
        <v>6636</v>
      </c>
      <c r="S5546" s="12"/>
      <c r="T5546" s="13"/>
      <c r="U5546" t="s">
        <v>6629</v>
      </c>
    </row>
    <row r="5547" spans="1:21" x14ac:dyDescent="0.25">
      <c r="A5547" t="s">
        <v>6637</v>
      </c>
      <c r="B5547" s="12">
        <v>207635</v>
      </c>
      <c r="C5547" t="s">
        <v>12094</v>
      </c>
      <c r="D5547" s="11">
        <v>46177.9909722222</v>
      </c>
      <c r="E5547" t="s">
        <v>12095</v>
      </c>
      <c r="F5547" t="s">
        <v>6415</v>
      </c>
      <c r="G5547" t="s">
        <v>12081</v>
      </c>
      <c r="H5547" t="s">
        <v>6449</v>
      </c>
      <c r="I5547" t="s">
        <v>55</v>
      </c>
      <c r="J5547" t="s">
        <v>176</v>
      </c>
      <c r="K5547" t="s">
        <v>12096</v>
      </c>
      <c r="L5547" t="s">
        <v>12078</v>
      </c>
      <c r="M5547" t="s">
        <v>12097</v>
      </c>
      <c r="N5547" t="s">
        <v>6761</v>
      </c>
      <c r="O5547" t="s">
        <v>6762</v>
      </c>
      <c r="P5547">
        <v>15149500</v>
      </c>
      <c r="Q5547" t="s">
        <v>6636</v>
      </c>
      <c r="R5547" t="s">
        <v>6636</v>
      </c>
      <c r="S5547" s="12"/>
      <c r="T5547" s="13"/>
      <c r="U5547" t="s">
        <v>6629</v>
      </c>
    </row>
    <row r="5548" spans="1:21" x14ac:dyDescent="0.25">
      <c r="A5548" t="s">
        <v>6637</v>
      </c>
      <c r="B5548" s="12">
        <v>206370</v>
      </c>
      <c r="C5548" t="s">
        <v>12098</v>
      </c>
      <c r="D5548" s="11">
        <v>46178.420810185198</v>
      </c>
      <c r="E5548" t="s">
        <v>12099</v>
      </c>
      <c r="F5548" t="s">
        <v>6415</v>
      </c>
      <c r="G5548" t="s">
        <v>6968</v>
      </c>
      <c r="H5548" t="s">
        <v>6449</v>
      </c>
      <c r="I5548" t="s">
        <v>55</v>
      </c>
      <c r="J5548" t="s">
        <v>643</v>
      </c>
      <c r="K5548" t="s">
        <v>12100</v>
      </c>
      <c r="L5548" t="s">
        <v>12101</v>
      </c>
      <c r="M5548" t="s">
        <v>12102</v>
      </c>
      <c r="N5548" t="s">
        <v>7001</v>
      </c>
      <c r="O5548" t="s">
        <v>7007</v>
      </c>
      <c r="P5548">
        <v>5980000</v>
      </c>
      <c r="Q5548" t="s">
        <v>6636</v>
      </c>
      <c r="R5548" t="s">
        <v>6636</v>
      </c>
      <c r="S5548" s="12"/>
      <c r="T5548" s="13"/>
      <c r="U5548" t="s">
        <v>7474</v>
      </c>
    </row>
    <row r="5549" spans="1:21" x14ac:dyDescent="0.25">
      <c r="A5549" t="s">
        <v>6637</v>
      </c>
      <c r="B5549" s="12">
        <v>206370</v>
      </c>
      <c r="C5549" t="s">
        <v>12098</v>
      </c>
      <c r="D5549" s="11">
        <v>46178.420810185198</v>
      </c>
      <c r="E5549" t="s">
        <v>12099</v>
      </c>
      <c r="F5549" t="s">
        <v>6415</v>
      </c>
      <c r="G5549" t="s">
        <v>8520</v>
      </c>
      <c r="H5549" t="s">
        <v>6449</v>
      </c>
      <c r="I5549" t="s">
        <v>55</v>
      </c>
      <c r="J5549" t="s">
        <v>643</v>
      </c>
      <c r="K5549" t="s">
        <v>12100</v>
      </c>
      <c r="L5549" t="s">
        <v>12101</v>
      </c>
      <c r="M5549" t="s">
        <v>12102</v>
      </c>
      <c r="N5549" t="s">
        <v>7001</v>
      </c>
      <c r="O5549" t="s">
        <v>7007</v>
      </c>
      <c r="P5549">
        <v>5980000</v>
      </c>
      <c r="Q5549" t="s">
        <v>6636</v>
      </c>
      <c r="R5549" t="s">
        <v>6636</v>
      </c>
      <c r="S5549" s="12"/>
      <c r="T5549" s="13"/>
      <c r="U5549" t="s">
        <v>7474</v>
      </c>
    </row>
    <row r="5550" spans="1:21" x14ac:dyDescent="0.25">
      <c r="A5550" t="s">
        <v>6637</v>
      </c>
      <c r="B5550" s="12">
        <v>206370</v>
      </c>
      <c r="C5550" t="s">
        <v>12098</v>
      </c>
      <c r="D5550" s="11">
        <v>46178.420810185198</v>
      </c>
      <c r="E5550" t="s">
        <v>12099</v>
      </c>
      <c r="F5550" t="s">
        <v>6415</v>
      </c>
      <c r="G5550" t="s">
        <v>12030</v>
      </c>
      <c r="H5550" t="s">
        <v>6449</v>
      </c>
      <c r="I5550" t="s">
        <v>55</v>
      </c>
      <c r="J5550" t="s">
        <v>643</v>
      </c>
      <c r="K5550" t="s">
        <v>12100</v>
      </c>
      <c r="L5550" t="s">
        <v>12101</v>
      </c>
      <c r="M5550" t="s">
        <v>12102</v>
      </c>
      <c r="N5550" t="s">
        <v>7001</v>
      </c>
      <c r="O5550" t="s">
        <v>7007</v>
      </c>
      <c r="P5550">
        <v>5980000</v>
      </c>
      <c r="Q5550" t="s">
        <v>6636</v>
      </c>
      <c r="R5550" t="s">
        <v>6636</v>
      </c>
      <c r="S5550" s="12"/>
      <c r="T5550" s="13"/>
      <c r="U5550" t="s">
        <v>7474</v>
      </c>
    </row>
    <row r="5551" spans="1:21" x14ac:dyDescent="0.25">
      <c r="A5551" t="s">
        <v>6637</v>
      </c>
      <c r="B5551" s="12">
        <v>206370</v>
      </c>
      <c r="C5551" t="s">
        <v>12098</v>
      </c>
      <c r="D5551" s="11">
        <v>46178.420810185198</v>
      </c>
      <c r="E5551" t="s">
        <v>12099</v>
      </c>
      <c r="F5551" t="s">
        <v>6415</v>
      </c>
      <c r="G5551" t="s">
        <v>8521</v>
      </c>
      <c r="H5551" t="s">
        <v>6449</v>
      </c>
      <c r="I5551" t="s">
        <v>55</v>
      </c>
      <c r="J5551" t="s">
        <v>643</v>
      </c>
      <c r="K5551" t="s">
        <v>12100</v>
      </c>
      <c r="L5551" t="s">
        <v>12101</v>
      </c>
      <c r="M5551" t="s">
        <v>12102</v>
      </c>
      <c r="N5551" t="s">
        <v>7001</v>
      </c>
      <c r="O5551" t="s">
        <v>7007</v>
      </c>
      <c r="P5551">
        <v>5980000</v>
      </c>
      <c r="Q5551" t="s">
        <v>6636</v>
      </c>
      <c r="R5551" t="s">
        <v>6636</v>
      </c>
      <c r="S5551" s="12"/>
      <c r="T5551" s="13"/>
      <c r="U5551" t="s">
        <v>7474</v>
      </c>
    </row>
    <row r="5552" spans="1:21" x14ac:dyDescent="0.25">
      <c r="A5552" t="s">
        <v>6637</v>
      </c>
      <c r="B5552" s="12">
        <v>206370</v>
      </c>
      <c r="C5552" t="s">
        <v>12098</v>
      </c>
      <c r="D5552" s="11">
        <v>46178.420810185198</v>
      </c>
      <c r="E5552" t="s">
        <v>12099</v>
      </c>
      <c r="F5552" t="s">
        <v>6415</v>
      </c>
      <c r="G5552" t="s">
        <v>12103</v>
      </c>
      <c r="H5552" t="s">
        <v>6449</v>
      </c>
      <c r="I5552" t="s">
        <v>55</v>
      </c>
      <c r="J5552" t="s">
        <v>643</v>
      </c>
      <c r="K5552" t="s">
        <v>12100</v>
      </c>
      <c r="L5552" t="s">
        <v>12101</v>
      </c>
      <c r="M5552" t="s">
        <v>12102</v>
      </c>
      <c r="N5552" t="s">
        <v>7001</v>
      </c>
      <c r="O5552" t="s">
        <v>7007</v>
      </c>
      <c r="P5552">
        <v>5980000</v>
      </c>
      <c r="Q5552" t="s">
        <v>6636</v>
      </c>
      <c r="R5552" t="s">
        <v>6636</v>
      </c>
      <c r="S5552" s="12"/>
      <c r="T5552" s="13"/>
      <c r="U5552" t="s">
        <v>7474</v>
      </c>
    </row>
    <row r="5553" spans="1:21" x14ac:dyDescent="0.25">
      <c r="A5553" t="s">
        <v>6637</v>
      </c>
      <c r="B5553" s="12">
        <v>206370</v>
      </c>
      <c r="C5553" t="s">
        <v>12098</v>
      </c>
      <c r="D5553" s="11">
        <v>46178.420810185198</v>
      </c>
      <c r="E5553" t="s">
        <v>12099</v>
      </c>
      <c r="F5553" t="s">
        <v>6415</v>
      </c>
      <c r="G5553" t="s">
        <v>12104</v>
      </c>
      <c r="H5553" t="s">
        <v>6449</v>
      </c>
      <c r="I5553" t="s">
        <v>55</v>
      </c>
      <c r="J5553" t="s">
        <v>643</v>
      </c>
      <c r="K5553" t="s">
        <v>12100</v>
      </c>
      <c r="L5553" t="s">
        <v>12101</v>
      </c>
      <c r="M5553" t="s">
        <v>12102</v>
      </c>
      <c r="N5553" t="s">
        <v>7001</v>
      </c>
      <c r="O5553" t="s">
        <v>7007</v>
      </c>
      <c r="P5553">
        <v>5980000</v>
      </c>
      <c r="Q5553" t="s">
        <v>6636</v>
      </c>
      <c r="R5553" t="s">
        <v>6636</v>
      </c>
      <c r="S5553" s="12"/>
      <c r="T5553" s="13"/>
      <c r="U5553" t="s">
        <v>7474</v>
      </c>
    </row>
    <row r="5554" spans="1:21" x14ac:dyDescent="0.25">
      <c r="A5554" t="s">
        <v>6637</v>
      </c>
      <c r="B5554" s="12">
        <v>206370</v>
      </c>
      <c r="C5554" t="s">
        <v>12098</v>
      </c>
      <c r="D5554" s="11">
        <v>46178.420810185198</v>
      </c>
      <c r="E5554" t="s">
        <v>12099</v>
      </c>
      <c r="F5554" t="s">
        <v>6415</v>
      </c>
      <c r="G5554" t="s">
        <v>12105</v>
      </c>
      <c r="H5554" t="s">
        <v>6449</v>
      </c>
      <c r="I5554" t="s">
        <v>55</v>
      </c>
      <c r="J5554" t="s">
        <v>643</v>
      </c>
      <c r="K5554" t="s">
        <v>12100</v>
      </c>
      <c r="L5554" t="s">
        <v>12101</v>
      </c>
      <c r="M5554" t="s">
        <v>12102</v>
      </c>
      <c r="N5554" t="s">
        <v>7001</v>
      </c>
      <c r="O5554" t="s">
        <v>7007</v>
      </c>
      <c r="P5554">
        <v>5980000</v>
      </c>
      <c r="Q5554" t="s">
        <v>6636</v>
      </c>
      <c r="R5554" t="s">
        <v>6636</v>
      </c>
      <c r="S5554" s="12"/>
      <c r="T5554" s="13"/>
      <c r="U5554" t="s">
        <v>7474</v>
      </c>
    </row>
    <row r="5555" spans="1:21" x14ac:dyDescent="0.25">
      <c r="A5555" t="s">
        <v>6637</v>
      </c>
      <c r="B5555" s="12">
        <v>206475</v>
      </c>
      <c r="C5555" t="s">
        <v>12106</v>
      </c>
      <c r="D5555" s="11">
        <v>46178.996180555601</v>
      </c>
      <c r="E5555" t="s">
        <v>12107</v>
      </c>
      <c r="F5555" t="s">
        <v>6415</v>
      </c>
      <c r="G5555" t="s">
        <v>6968</v>
      </c>
      <c r="H5555" t="s">
        <v>6449</v>
      </c>
      <c r="I5555" t="s">
        <v>55</v>
      </c>
      <c r="J5555" t="s">
        <v>737</v>
      </c>
      <c r="K5555" t="s">
        <v>12108</v>
      </c>
      <c r="L5555" t="s">
        <v>12101</v>
      </c>
      <c r="M5555" t="s">
        <v>12109</v>
      </c>
      <c r="N5555" t="s">
        <v>7001</v>
      </c>
      <c r="O5555" t="s">
        <v>7002</v>
      </c>
      <c r="P5555">
        <v>9090000</v>
      </c>
      <c r="Q5555" t="s">
        <v>6636</v>
      </c>
      <c r="R5555" t="s">
        <v>6636</v>
      </c>
      <c r="S5555" s="12"/>
      <c r="T5555" s="13"/>
      <c r="U5555" t="s">
        <v>7474</v>
      </c>
    </row>
    <row r="5556" spans="1:21" x14ac:dyDescent="0.25">
      <c r="A5556" t="s">
        <v>6637</v>
      </c>
      <c r="B5556" s="12">
        <v>206475</v>
      </c>
      <c r="C5556" t="s">
        <v>12106</v>
      </c>
      <c r="D5556" s="11">
        <v>46178.996180555601</v>
      </c>
      <c r="E5556" t="s">
        <v>12107</v>
      </c>
      <c r="F5556" t="s">
        <v>6415</v>
      </c>
      <c r="G5556" t="s">
        <v>8520</v>
      </c>
      <c r="H5556" t="s">
        <v>6449</v>
      </c>
      <c r="I5556" t="s">
        <v>55</v>
      </c>
      <c r="J5556" t="s">
        <v>737</v>
      </c>
      <c r="K5556" t="s">
        <v>12108</v>
      </c>
      <c r="L5556" t="s">
        <v>12101</v>
      </c>
      <c r="M5556" t="s">
        <v>12109</v>
      </c>
      <c r="N5556" t="s">
        <v>7001</v>
      </c>
      <c r="O5556" t="s">
        <v>7002</v>
      </c>
      <c r="P5556">
        <v>9090000</v>
      </c>
      <c r="Q5556" t="s">
        <v>6636</v>
      </c>
      <c r="R5556" t="s">
        <v>6636</v>
      </c>
      <c r="S5556" s="12"/>
      <c r="T5556" s="13"/>
      <c r="U5556" t="s">
        <v>7474</v>
      </c>
    </row>
    <row r="5557" spans="1:21" x14ac:dyDescent="0.25">
      <c r="A5557" t="s">
        <v>6637</v>
      </c>
      <c r="B5557" s="12">
        <v>206475</v>
      </c>
      <c r="C5557" t="s">
        <v>12106</v>
      </c>
      <c r="D5557" s="11">
        <v>46178.996180555601</v>
      </c>
      <c r="E5557" t="s">
        <v>12107</v>
      </c>
      <c r="F5557" t="s">
        <v>6415</v>
      </c>
      <c r="G5557" t="s">
        <v>12030</v>
      </c>
      <c r="H5557" t="s">
        <v>6449</v>
      </c>
      <c r="I5557" t="s">
        <v>55</v>
      </c>
      <c r="J5557" t="s">
        <v>737</v>
      </c>
      <c r="K5557" t="s">
        <v>12108</v>
      </c>
      <c r="L5557" t="s">
        <v>12101</v>
      </c>
      <c r="M5557" t="s">
        <v>12109</v>
      </c>
      <c r="N5557" t="s">
        <v>7001</v>
      </c>
      <c r="O5557" t="s">
        <v>7002</v>
      </c>
      <c r="P5557">
        <v>9090000</v>
      </c>
      <c r="Q5557" t="s">
        <v>6636</v>
      </c>
      <c r="R5557" t="s">
        <v>6636</v>
      </c>
      <c r="S5557" s="12"/>
      <c r="T5557" s="13"/>
      <c r="U5557" t="s">
        <v>7474</v>
      </c>
    </row>
    <row r="5558" spans="1:21" x14ac:dyDescent="0.25">
      <c r="A5558" t="s">
        <v>6637</v>
      </c>
      <c r="B5558" s="12">
        <v>206475</v>
      </c>
      <c r="C5558" t="s">
        <v>12106</v>
      </c>
      <c r="D5558" s="11">
        <v>46178.996180555601</v>
      </c>
      <c r="E5558" t="s">
        <v>12107</v>
      </c>
      <c r="F5558" t="s">
        <v>6415</v>
      </c>
      <c r="G5558" t="s">
        <v>8521</v>
      </c>
      <c r="H5558" t="s">
        <v>6449</v>
      </c>
      <c r="I5558" t="s">
        <v>55</v>
      </c>
      <c r="J5558" t="s">
        <v>737</v>
      </c>
      <c r="K5558" t="s">
        <v>12108</v>
      </c>
      <c r="L5558" t="s">
        <v>12101</v>
      </c>
      <c r="M5558" t="s">
        <v>12109</v>
      </c>
      <c r="N5558" t="s">
        <v>7001</v>
      </c>
      <c r="O5558" t="s">
        <v>7002</v>
      </c>
      <c r="P5558">
        <v>9090000</v>
      </c>
      <c r="Q5558" t="s">
        <v>6636</v>
      </c>
      <c r="R5558" t="s">
        <v>6636</v>
      </c>
      <c r="S5558" s="12"/>
      <c r="T5558" s="13"/>
      <c r="U5558" t="s">
        <v>7474</v>
      </c>
    </row>
    <row r="5559" spans="1:21" x14ac:dyDescent="0.25">
      <c r="A5559" t="s">
        <v>6637</v>
      </c>
      <c r="B5559" s="12">
        <v>206475</v>
      </c>
      <c r="C5559" t="s">
        <v>12106</v>
      </c>
      <c r="D5559" s="11">
        <v>46178.996180555601</v>
      </c>
      <c r="E5559" t="s">
        <v>12107</v>
      </c>
      <c r="F5559" t="s">
        <v>6415</v>
      </c>
      <c r="G5559" t="s">
        <v>12103</v>
      </c>
      <c r="H5559" t="s">
        <v>6449</v>
      </c>
      <c r="I5559" t="s">
        <v>55</v>
      </c>
      <c r="J5559" t="s">
        <v>737</v>
      </c>
      <c r="K5559" t="s">
        <v>12108</v>
      </c>
      <c r="L5559" t="s">
        <v>12101</v>
      </c>
      <c r="M5559" t="s">
        <v>12109</v>
      </c>
      <c r="N5559" t="s">
        <v>7001</v>
      </c>
      <c r="O5559" t="s">
        <v>7002</v>
      </c>
      <c r="P5559">
        <v>9090000</v>
      </c>
      <c r="Q5559" t="s">
        <v>6636</v>
      </c>
      <c r="R5559" t="s">
        <v>6636</v>
      </c>
      <c r="S5559" s="12"/>
      <c r="T5559" s="13"/>
      <c r="U5559" t="s">
        <v>7474</v>
      </c>
    </row>
    <row r="5560" spans="1:21" x14ac:dyDescent="0.25">
      <c r="A5560" t="s">
        <v>6637</v>
      </c>
      <c r="B5560" s="12">
        <v>206475</v>
      </c>
      <c r="C5560" t="s">
        <v>12106</v>
      </c>
      <c r="D5560" s="11">
        <v>46178.996180555601</v>
      </c>
      <c r="E5560" t="s">
        <v>12107</v>
      </c>
      <c r="F5560" t="s">
        <v>6415</v>
      </c>
      <c r="G5560" t="s">
        <v>12104</v>
      </c>
      <c r="H5560" t="s">
        <v>6449</v>
      </c>
      <c r="I5560" t="s">
        <v>55</v>
      </c>
      <c r="J5560" t="s">
        <v>737</v>
      </c>
      <c r="K5560" t="s">
        <v>12108</v>
      </c>
      <c r="L5560" t="s">
        <v>12101</v>
      </c>
      <c r="M5560" t="s">
        <v>12109</v>
      </c>
      <c r="N5560" t="s">
        <v>7001</v>
      </c>
      <c r="O5560" t="s">
        <v>7002</v>
      </c>
      <c r="P5560">
        <v>9090000</v>
      </c>
      <c r="Q5560" t="s">
        <v>6636</v>
      </c>
      <c r="R5560" t="s">
        <v>6636</v>
      </c>
      <c r="S5560" s="12"/>
      <c r="T5560" s="13"/>
      <c r="U5560" t="s">
        <v>7474</v>
      </c>
    </row>
    <row r="5561" spans="1:21" x14ac:dyDescent="0.25">
      <c r="A5561" t="s">
        <v>6637</v>
      </c>
      <c r="B5561" s="12">
        <v>206475</v>
      </c>
      <c r="C5561" t="s">
        <v>12106</v>
      </c>
      <c r="D5561" s="11">
        <v>46178.996180555601</v>
      </c>
      <c r="E5561" t="s">
        <v>12107</v>
      </c>
      <c r="F5561" t="s">
        <v>6415</v>
      </c>
      <c r="G5561" t="s">
        <v>12105</v>
      </c>
      <c r="H5561" t="s">
        <v>6449</v>
      </c>
      <c r="I5561" t="s">
        <v>55</v>
      </c>
      <c r="J5561" t="s">
        <v>737</v>
      </c>
      <c r="K5561" t="s">
        <v>12108</v>
      </c>
      <c r="L5561" t="s">
        <v>12101</v>
      </c>
      <c r="M5561" t="s">
        <v>12109</v>
      </c>
      <c r="N5561" t="s">
        <v>7001</v>
      </c>
      <c r="O5561" t="s">
        <v>7002</v>
      </c>
      <c r="P5561">
        <v>9090000</v>
      </c>
      <c r="Q5561" t="s">
        <v>6636</v>
      </c>
      <c r="R5561" t="s">
        <v>6636</v>
      </c>
      <c r="S5561" s="12"/>
      <c r="T5561" s="13"/>
      <c r="U5561" t="s">
        <v>7474</v>
      </c>
    </row>
    <row r="5562" spans="1:21" x14ac:dyDescent="0.25">
      <c r="A5562" t="s">
        <v>6637</v>
      </c>
      <c r="B5562" s="12">
        <v>206500</v>
      </c>
      <c r="C5562" t="s">
        <v>12110</v>
      </c>
      <c r="D5562" s="11">
        <v>46179.3741898148</v>
      </c>
      <c r="E5562" t="s">
        <v>12111</v>
      </c>
      <c r="F5562" t="s">
        <v>6415</v>
      </c>
      <c r="G5562" t="s">
        <v>6968</v>
      </c>
      <c r="H5562" t="s">
        <v>6449</v>
      </c>
      <c r="I5562" t="s">
        <v>55</v>
      </c>
      <c r="J5562" t="s">
        <v>737</v>
      </c>
      <c r="K5562" t="s">
        <v>12112</v>
      </c>
      <c r="L5562" t="s">
        <v>12047</v>
      </c>
      <c r="M5562" t="s">
        <v>12113</v>
      </c>
      <c r="N5562" t="s">
        <v>7001</v>
      </c>
      <c r="O5562" t="s">
        <v>7007</v>
      </c>
      <c r="P5562">
        <v>5570000</v>
      </c>
      <c r="Q5562" t="s">
        <v>6636</v>
      </c>
      <c r="R5562" t="s">
        <v>6636</v>
      </c>
      <c r="S5562" s="12"/>
      <c r="T5562" s="13"/>
      <c r="U5562" t="s">
        <v>6896</v>
      </c>
    </row>
    <row r="5563" spans="1:21" x14ac:dyDescent="0.25">
      <c r="A5563" t="s">
        <v>6637</v>
      </c>
      <c r="B5563" s="12">
        <v>206500</v>
      </c>
      <c r="C5563" t="s">
        <v>12110</v>
      </c>
      <c r="D5563" s="11">
        <v>46179.3741898148</v>
      </c>
      <c r="E5563" t="s">
        <v>12111</v>
      </c>
      <c r="F5563" t="s">
        <v>6415</v>
      </c>
      <c r="G5563" t="s">
        <v>8520</v>
      </c>
      <c r="H5563" t="s">
        <v>6449</v>
      </c>
      <c r="I5563" t="s">
        <v>55</v>
      </c>
      <c r="J5563" t="s">
        <v>737</v>
      </c>
      <c r="K5563" t="s">
        <v>12112</v>
      </c>
      <c r="L5563" t="s">
        <v>12047</v>
      </c>
      <c r="M5563" t="s">
        <v>12113</v>
      </c>
      <c r="N5563" t="s">
        <v>7001</v>
      </c>
      <c r="O5563" t="s">
        <v>7007</v>
      </c>
      <c r="P5563">
        <v>5570000</v>
      </c>
      <c r="Q5563" t="s">
        <v>6636</v>
      </c>
      <c r="R5563" t="s">
        <v>6636</v>
      </c>
      <c r="S5563" s="12"/>
      <c r="T5563" s="13"/>
      <c r="U5563" t="s">
        <v>6896</v>
      </c>
    </row>
    <row r="5564" spans="1:21" x14ac:dyDescent="0.25">
      <c r="A5564" t="s">
        <v>6637</v>
      </c>
      <c r="B5564" s="12">
        <v>206500</v>
      </c>
      <c r="C5564" t="s">
        <v>12110</v>
      </c>
      <c r="D5564" s="11">
        <v>46179.3741898148</v>
      </c>
      <c r="E5564" t="s">
        <v>12111</v>
      </c>
      <c r="F5564" t="s">
        <v>6415</v>
      </c>
      <c r="G5564" t="s">
        <v>8521</v>
      </c>
      <c r="H5564" t="s">
        <v>6449</v>
      </c>
      <c r="I5564" t="s">
        <v>55</v>
      </c>
      <c r="J5564" t="s">
        <v>737</v>
      </c>
      <c r="K5564" t="s">
        <v>12112</v>
      </c>
      <c r="L5564" t="s">
        <v>12047</v>
      </c>
      <c r="M5564" t="s">
        <v>12113</v>
      </c>
      <c r="N5564" t="s">
        <v>7001</v>
      </c>
      <c r="O5564" t="s">
        <v>7007</v>
      </c>
      <c r="P5564">
        <v>5570000</v>
      </c>
      <c r="Q5564" t="s">
        <v>6636</v>
      </c>
      <c r="R5564" t="s">
        <v>6636</v>
      </c>
      <c r="S5564" s="12"/>
      <c r="T5564" s="13"/>
      <c r="U5564" t="s">
        <v>6896</v>
      </c>
    </row>
    <row r="5565" spans="1:21" x14ac:dyDescent="0.25">
      <c r="A5565" t="s">
        <v>6637</v>
      </c>
      <c r="B5565" s="12">
        <v>206500</v>
      </c>
      <c r="C5565" t="s">
        <v>12110</v>
      </c>
      <c r="D5565" s="11">
        <v>46179.3741898148</v>
      </c>
      <c r="E5565" t="s">
        <v>12111</v>
      </c>
      <c r="F5565" t="s">
        <v>6415</v>
      </c>
      <c r="G5565" t="s">
        <v>8522</v>
      </c>
      <c r="H5565" t="s">
        <v>6449</v>
      </c>
      <c r="I5565" t="s">
        <v>55</v>
      </c>
      <c r="J5565" t="s">
        <v>737</v>
      </c>
      <c r="K5565" t="s">
        <v>12112</v>
      </c>
      <c r="L5565" t="s">
        <v>12047</v>
      </c>
      <c r="M5565" t="s">
        <v>12113</v>
      </c>
      <c r="N5565" t="s">
        <v>7001</v>
      </c>
      <c r="O5565" t="s">
        <v>7007</v>
      </c>
      <c r="P5565">
        <v>5570000</v>
      </c>
      <c r="Q5565" t="s">
        <v>6636</v>
      </c>
      <c r="R5565" t="s">
        <v>6636</v>
      </c>
      <c r="S5565" s="12"/>
      <c r="T5565" s="13"/>
      <c r="U5565" t="s">
        <v>6896</v>
      </c>
    </row>
    <row r="5566" spans="1:21" x14ac:dyDescent="0.25">
      <c r="A5566" t="s">
        <v>6637</v>
      </c>
      <c r="B5566" s="12">
        <v>206500</v>
      </c>
      <c r="C5566" t="s">
        <v>12110</v>
      </c>
      <c r="D5566" s="11">
        <v>46179.3741898148</v>
      </c>
      <c r="E5566" t="s">
        <v>12111</v>
      </c>
      <c r="F5566" t="s">
        <v>6415</v>
      </c>
      <c r="G5566" t="s">
        <v>8523</v>
      </c>
      <c r="H5566" t="s">
        <v>6449</v>
      </c>
      <c r="I5566" t="s">
        <v>55</v>
      </c>
      <c r="J5566" t="s">
        <v>737</v>
      </c>
      <c r="K5566" t="s">
        <v>12112</v>
      </c>
      <c r="L5566" t="s">
        <v>12047</v>
      </c>
      <c r="M5566" t="s">
        <v>12113</v>
      </c>
      <c r="N5566" t="s">
        <v>7001</v>
      </c>
      <c r="O5566" t="s">
        <v>7007</v>
      </c>
      <c r="P5566">
        <v>5570000</v>
      </c>
      <c r="Q5566" t="s">
        <v>6636</v>
      </c>
      <c r="R5566" t="s">
        <v>6636</v>
      </c>
      <c r="S5566" s="12"/>
      <c r="T5566" s="13"/>
      <c r="U5566" t="s">
        <v>6896</v>
      </c>
    </row>
    <row r="5567" spans="1:21" x14ac:dyDescent="0.25">
      <c r="A5567" t="s">
        <v>6637</v>
      </c>
      <c r="B5567" s="12">
        <v>206500</v>
      </c>
      <c r="C5567" t="s">
        <v>12110</v>
      </c>
      <c r="D5567" s="11">
        <v>46179.3741898148</v>
      </c>
      <c r="E5567" t="s">
        <v>12111</v>
      </c>
      <c r="F5567" t="s">
        <v>6415</v>
      </c>
      <c r="G5567" t="s">
        <v>8524</v>
      </c>
      <c r="H5567" t="s">
        <v>6449</v>
      </c>
      <c r="I5567" t="s">
        <v>55</v>
      </c>
      <c r="J5567" t="s">
        <v>737</v>
      </c>
      <c r="K5567" t="s">
        <v>12112</v>
      </c>
      <c r="L5567" t="s">
        <v>12047</v>
      </c>
      <c r="M5567" t="s">
        <v>12113</v>
      </c>
      <c r="N5567" t="s">
        <v>7001</v>
      </c>
      <c r="O5567" t="s">
        <v>7007</v>
      </c>
      <c r="P5567">
        <v>5570000</v>
      </c>
      <c r="Q5567" t="s">
        <v>6636</v>
      </c>
      <c r="R5567" t="s">
        <v>6636</v>
      </c>
      <c r="S5567" s="12"/>
      <c r="T5567" s="13"/>
      <c r="U5567" t="s">
        <v>6896</v>
      </c>
    </row>
    <row r="5568" spans="1:21" x14ac:dyDescent="0.25">
      <c r="A5568" t="s">
        <v>6637</v>
      </c>
      <c r="B5568" s="12">
        <v>413310</v>
      </c>
      <c r="C5568" t="s">
        <v>12114</v>
      </c>
      <c r="D5568" s="11">
        <v>46179.402858796297</v>
      </c>
      <c r="E5568" t="s">
        <v>12115</v>
      </c>
      <c r="F5568" t="s">
        <v>6415</v>
      </c>
      <c r="G5568" t="s">
        <v>6968</v>
      </c>
      <c r="H5568" t="s">
        <v>6449</v>
      </c>
      <c r="I5568" t="s">
        <v>55</v>
      </c>
      <c r="J5568" t="s">
        <v>176</v>
      </c>
      <c r="K5568" t="s">
        <v>12116</v>
      </c>
      <c r="L5568" t="s">
        <v>12117</v>
      </c>
      <c r="M5568" t="s">
        <v>12118</v>
      </c>
      <c r="N5568" t="s">
        <v>7044</v>
      </c>
      <c r="O5568" t="s">
        <v>7045</v>
      </c>
      <c r="P5568">
        <v>32099000</v>
      </c>
      <c r="Q5568" t="s">
        <v>6636</v>
      </c>
      <c r="R5568" t="s">
        <v>6636</v>
      </c>
      <c r="S5568" s="12"/>
      <c r="T5568" s="13"/>
      <c r="U5568" t="s">
        <v>7418</v>
      </c>
    </row>
    <row r="5569" spans="1:21" x14ac:dyDescent="0.25">
      <c r="A5569" t="s">
        <v>6637</v>
      </c>
      <c r="B5569" s="12">
        <v>413310</v>
      </c>
      <c r="C5569" t="s">
        <v>12114</v>
      </c>
      <c r="D5569" s="11">
        <v>46179.402858796297</v>
      </c>
      <c r="E5569" t="s">
        <v>12115</v>
      </c>
      <c r="F5569" t="s">
        <v>6415</v>
      </c>
      <c r="G5569" t="s">
        <v>8520</v>
      </c>
      <c r="H5569" t="s">
        <v>6449</v>
      </c>
      <c r="I5569" t="s">
        <v>55</v>
      </c>
      <c r="J5569" t="s">
        <v>176</v>
      </c>
      <c r="K5569" t="s">
        <v>12116</v>
      </c>
      <c r="L5569" t="s">
        <v>12117</v>
      </c>
      <c r="M5569" t="s">
        <v>12118</v>
      </c>
      <c r="N5569" t="s">
        <v>7044</v>
      </c>
      <c r="O5569" t="s">
        <v>7045</v>
      </c>
      <c r="P5569">
        <v>32099000</v>
      </c>
      <c r="Q5569" t="s">
        <v>6636</v>
      </c>
      <c r="R5569" t="s">
        <v>6636</v>
      </c>
      <c r="S5569" s="12"/>
      <c r="T5569" s="13"/>
      <c r="U5569" t="s">
        <v>7418</v>
      </c>
    </row>
    <row r="5570" spans="1:21" x14ac:dyDescent="0.25">
      <c r="A5570" t="s">
        <v>6637</v>
      </c>
      <c r="B5570" s="12">
        <v>413310</v>
      </c>
      <c r="C5570" t="s">
        <v>12114</v>
      </c>
      <c r="D5570" s="11">
        <v>46179.402858796297</v>
      </c>
      <c r="E5570" t="s">
        <v>12115</v>
      </c>
      <c r="F5570" t="s">
        <v>6415</v>
      </c>
      <c r="G5570" t="s">
        <v>12030</v>
      </c>
      <c r="H5570" t="s">
        <v>6449</v>
      </c>
      <c r="I5570" t="s">
        <v>55</v>
      </c>
      <c r="J5570" t="s">
        <v>176</v>
      </c>
      <c r="K5570" t="s">
        <v>12116</v>
      </c>
      <c r="L5570" t="s">
        <v>12117</v>
      </c>
      <c r="M5570" t="s">
        <v>12118</v>
      </c>
      <c r="N5570" t="s">
        <v>7044</v>
      </c>
      <c r="O5570" t="s">
        <v>7045</v>
      </c>
      <c r="P5570">
        <v>32099000</v>
      </c>
      <c r="Q5570" t="s">
        <v>6636</v>
      </c>
      <c r="R5570" t="s">
        <v>6636</v>
      </c>
      <c r="S5570" s="12"/>
      <c r="T5570" s="13"/>
      <c r="U5570" t="s">
        <v>7418</v>
      </c>
    </row>
    <row r="5571" spans="1:21" x14ac:dyDescent="0.25">
      <c r="A5571" t="s">
        <v>6637</v>
      </c>
      <c r="B5571" s="12">
        <v>413310</v>
      </c>
      <c r="C5571" t="s">
        <v>12114</v>
      </c>
      <c r="D5571" s="11">
        <v>46179.402858796297</v>
      </c>
      <c r="E5571" t="s">
        <v>12115</v>
      </c>
      <c r="F5571" t="s">
        <v>6415</v>
      </c>
      <c r="G5571" t="s">
        <v>8521</v>
      </c>
      <c r="H5571" t="s">
        <v>6449</v>
      </c>
      <c r="I5571" t="s">
        <v>55</v>
      </c>
      <c r="J5571" t="s">
        <v>176</v>
      </c>
      <c r="K5571" t="s">
        <v>12116</v>
      </c>
      <c r="L5571" t="s">
        <v>12117</v>
      </c>
      <c r="M5571" t="s">
        <v>12118</v>
      </c>
      <c r="N5571" t="s">
        <v>7044</v>
      </c>
      <c r="O5571" t="s">
        <v>7045</v>
      </c>
      <c r="P5571">
        <v>32099000</v>
      </c>
      <c r="Q5571" t="s">
        <v>6636</v>
      </c>
      <c r="R5571" t="s">
        <v>6636</v>
      </c>
      <c r="S5571" s="12"/>
      <c r="T5571" s="13"/>
      <c r="U5571" t="s">
        <v>7418</v>
      </c>
    </row>
    <row r="5572" spans="1:21" x14ac:dyDescent="0.25">
      <c r="A5572" t="s">
        <v>6637</v>
      </c>
      <c r="B5572" s="12">
        <v>413310</v>
      </c>
      <c r="C5572" t="s">
        <v>12114</v>
      </c>
      <c r="D5572" s="11">
        <v>46179.402858796297</v>
      </c>
      <c r="E5572" t="s">
        <v>12115</v>
      </c>
      <c r="F5572" t="s">
        <v>6415</v>
      </c>
      <c r="G5572" t="s">
        <v>12119</v>
      </c>
      <c r="H5572" t="s">
        <v>6449</v>
      </c>
      <c r="I5572" t="s">
        <v>55</v>
      </c>
      <c r="J5572" t="s">
        <v>176</v>
      </c>
      <c r="K5572" t="s">
        <v>12116</v>
      </c>
      <c r="L5572" t="s">
        <v>12117</v>
      </c>
      <c r="M5572" t="s">
        <v>12118</v>
      </c>
      <c r="N5572" t="s">
        <v>7044</v>
      </c>
      <c r="O5572" t="s">
        <v>7045</v>
      </c>
      <c r="P5572">
        <v>32099000</v>
      </c>
      <c r="Q5572" t="s">
        <v>6636</v>
      </c>
      <c r="R5572" t="s">
        <v>6636</v>
      </c>
      <c r="S5572" s="12"/>
      <c r="T5572" s="13"/>
      <c r="U5572" t="s">
        <v>7418</v>
      </c>
    </row>
    <row r="5573" spans="1:21" x14ac:dyDescent="0.25">
      <c r="A5573" t="s">
        <v>6637</v>
      </c>
      <c r="B5573" s="12">
        <v>413310</v>
      </c>
      <c r="C5573" t="s">
        <v>12114</v>
      </c>
      <c r="D5573" s="11">
        <v>46179.402858796297</v>
      </c>
      <c r="E5573" t="s">
        <v>12115</v>
      </c>
      <c r="F5573" t="s">
        <v>6415</v>
      </c>
      <c r="G5573" t="s">
        <v>12120</v>
      </c>
      <c r="H5573" t="s">
        <v>6449</v>
      </c>
      <c r="I5573" t="s">
        <v>55</v>
      </c>
      <c r="J5573" t="s">
        <v>176</v>
      </c>
      <c r="K5573" t="s">
        <v>12116</v>
      </c>
      <c r="L5573" t="s">
        <v>12117</v>
      </c>
      <c r="M5573" t="s">
        <v>12118</v>
      </c>
      <c r="N5573" t="s">
        <v>7044</v>
      </c>
      <c r="O5573" t="s">
        <v>7045</v>
      </c>
      <c r="P5573">
        <v>32099000</v>
      </c>
      <c r="Q5573" t="s">
        <v>6636</v>
      </c>
      <c r="R5573" t="s">
        <v>6636</v>
      </c>
      <c r="S5573" s="12"/>
      <c r="T5573" s="13"/>
      <c r="U5573" t="s">
        <v>7418</v>
      </c>
    </row>
    <row r="5574" spans="1:21" x14ac:dyDescent="0.25">
      <c r="A5574" t="s">
        <v>6619</v>
      </c>
      <c r="B5574" s="12">
        <v>206370</v>
      </c>
      <c r="C5574" t="s">
        <v>12098</v>
      </c>
      <c r="D5574" s="11">
        <v>46179.415057870399</v>
      </c>
      <c r="E5574" t="s">
        <v>12099</v>
      </c>
      <c r="F5574" t="s">
        <v>6415</v>
      </c>
      <c r="G5574" t="s">
        <v>6968</v>
      </c>
      <c r="H5574" t="s">
        <v>6449</v>
      </c>
      <c r="I5574" t="s">
        <v>55</v>
      </c>
      <c r="J5574" t="s">
        <v>643</v>
      </c>
      <c r="K5574" t="s">
        <v>12100</v>
      </c>
      <c r="L5574" t="s">
        <v>12101</v>
      </c>
      <c r="M5574" t="s">
        <v>12102</v>
      </c>
      <c r="N5574" t="s">
        <v>7001</v>
      </c>
      <c r="O5574" t="s">
        <v>7007</v>
      </c>
      <c r="P5574">
        <v>5980000</v>
      </c>
      <c r="Q5574" t="s">
        <v>6636</v>
      </c>
      <c r="R5574" t="s">
        <v>6636</v>
      </c>
      <c r="S5574" s="12"/>
      <c r="T5574" s="13"/>
      <c r="U5574" t="s">
        <v>7474</v>
      </c>
    </row>
    <row r="5575" spans="1:21" x14ac:dyDescent="0.25">
      <c r="A5575" t="s">
        <v>6619</v>
      </c>
      <c r="B5575" s="12">
        <v>206370</v>
      </c>
      <c r="C5575" t="s">
        <v>12098</v>
      </c>
      <c r="D5575" s="11">
        <v>46179.415057870399</v>
      </c>
      <c r="E5575" t="s">
        <v>12099</v>
      </c>
      <c r="F5575" t="s">
        <v>6415</v>
      </c>
      <c r="G5575" t="s">
        <v>8520</v>
      </c>
      <c r="H5575" t="s">
        <v>6449</v>
      </c>
      <c r="I5575" t="s">
        <v>55</v>
      </c>
      <c r="J5575" t="s">
        <v>643</v>
      </c>
      <c r="K5575" t="s">
        <v>12100</v>
      </c>
      <c r="L5575" t="s">
        <v>12101</v>
      </c>
      <c r="M5575" t="s">
        <v>12102</v>
      </c>
      <c r="N5575" t="s">
        <v>7001</v>
      </c>
      <c r="O5575" t="s">
        <v>7007</v>
      </c>
      <c r="P5575">
        <v>5980000</v>
      </c>
      <c r="Q5575" t="s">
        <v>6636</v>
      </c>
      <c r="R5575" t="s">
        <v>6636</v>
      </c>
      <c r="S5575" s="12"/>
      <c r="T5575" s="13"/>
      <c r="U5575" t="s">
        <v>7474</v>
      </c>
    </row>
    <row r="5576" spans="1:21" x14ac:dyDescent="0.25">
      <c r="A5576" t="s">
        <v>6619</v>
      </c>
      <c r="B5576" s="12">
        <v>206370</v>
      </c>
      <c r="C5576" t="s">
        <v>12098</v>
      </c>
      <c r="D5576" s="11">
        <v>46179.415057870399</v>
      </c>
      <c r="E5576" t="s">
        <v>12099</v>
      </c>
      <c r="F5576" t="s">
        <v>6415</v>
      </c>
      <c r="G5576" t="s">
        <v>12030</v>
      </c>
      <c r="H5576" t="s">
        <v>6449</v>
      </c>
      <c r="I5576" t="s">
        <v>55</v>
      </c>
      <c r="J5576" t="s">
        <v>643</v>
      </c>
      <c r="K5576" t="s">
        <v>12100</v>
      </c>
      <c r="L5576" t="s">
        <v>12101</v>
      </c>
      <c r="M5576" t="s">
        <v>12102</v>
      </c>
      <c r="N5576" t="s">
        <v>7001</v>
      </c>
      <c r="O5576" t="s">
        <v>7007</v>
      </c>
      <c r="P5576">
        <v>5980000</v>
      </c>
      <c r="Q5576" t="s">
        <v>6636</v>
      </c>
      <c r="R5576" t="s">
        <v>6636</v>
      </c>
      <c r="S5576" s="12"/>
      <c r="T5576" s="13"/>
      <c r="U5576" t="s">
        <v>7474</v>
      </c>
    </row>
    <row r="5577" spans="1:21" x14ac:dyDescent="0.25">
      <c r="A5577" t="s">
        <v>6619</v>
      </c>
      <c r="B5577" s="12">
        <v>206370</v>
      </c>
      <c r="C5577" t="s">
        <v>12098</v>
      </c>
      <c r="D5577" s="11">
        <v>46179.415057870399</v>
      </c>
      <c r="E5577" t="s">
        <v>12099</v>
      </c>
      <c r="F5577" t="s">
        <v>6415</v>
      </c>
      <c r="G5577" t="s">
        <v>8521</v>
      </c>
      <c r="H5577" t="s">
        <v>6449</v>
      </c>
      <c r="I5577" t="s">
        <v>55</v>
      </c>
      <c r="J5577" t="s">
        <v>643</v>
      </c>
      <c r="K5577" t="s">
        <v>12100</v>
      </c>
      <c r="L5577" t="s">
        <v>12101</v>
      </c>
      <c r="M5577" t="s">
        <v>12102</v>
      </c>
      <c r="N5577" t="s">
        <v>7001</v>
      </c>
      <c r="O5577" t="s">
        <v>7007</v>
      </c>
      <c r="P5577">
        <v>5980000</v>
      </c>
      <c r="Q5577" t="s">
        <v>6636</v>
      </c>
      <c r="R5577" t="s">
        <v>6636</v>
      </c>
      <c r="S5577" s="12"/>
      <c r="T5577" s="13"/>
      <c r="U5577" t="s">
        <v>7474</v>
      </c>
    </row>
    <row r="5578" spans="1:21" x14ac:dyDescent="0.25">
      <c r="A5578" t="s">
        <v>6619</v>
      </c>
      <c r="B5578" s="12">
        <v>206370</v>
      </c>
      <c r="C5578" t="s">
        <v>12098</v>
      </c>
      <c r="D5578" s="11">
        <v>46179.415057870399</v>
      </c>
      <c r="E5578" t="s">
        <v>12099</v>
      </c>
      <c r="F5578" t="s">
        <v>6415</v>
      </c>
      <c r="G5578" t="s">
        <v>12103</v>
      </c>
      <c r="H5578" t="s">
        <v>6449</v>
      </c>
      <c r="I5578" t="s">
        <v>55</v>
      </c>
      <c r="J5578" t="s">
        <v>643</v>
      </c>
      <c r="K5578" t="s">
        <v>12100</v>
      </c>
      <c r="L5578" t="s">
        <v>12101</v>
      </c>
      <c r="M5578" t="s">
        <v>12102</v>
      </c>
      <c r="N5578" t="s">
        <v>7001</v>
      </c>
      <c r="O5578" t="s">
        <v>7007</v>
      </c>
      <c r="P5578">
        <v>5980000</v>
      </c>
      <c r="Q5578" t="s">
        <v>6636</v>
      </c>
      <c r="R5578" t="s">
        <v>6636</v>
      </c>
      <c r="S5578" s="12"/>
      <c r="T5578" s="13"/>
      <c r="U5578" t="s">
        <v>7474</v>
      </c>
    </row>
    <row r="5579" spans="1:21" x14ac:dyDescent="0.25">
      <c r="A5579" t="s">
        <v>6619</v>
      </c>
      <c r="B5579" s="12">
        <v>206370</v>
      </c>
      <c r="C5579" t="s">
        <v>12098</v>
      </c>
      <c r="D5579" s="11">
        <v>46179.415057870399</v>
      </c>
      <c r="E5579" t="s">
        <v>12099</v>
      </c>
      <c r="F5579" t="s">
        <v>6415</v>
      </c>
      <c r="G5579" t="s">
        <v>12104</v>
      </c>
      <c r="H5579" t="s">
        <v>6449</v>
      </c>
      <c r="I5579" t="s">
        <v>55</v>
      </c>
      <c r="J5579" t="s">
        <v>643</v>
      </c>
      <c r="K5579" t="s">
        <v>12100</v>
      </c>
      <c r="L5579" t="s">
        <v>12101</v>
      </c>
      <c r="M5579" t="s">
        <v>12102</v>
      </c>
      <c r="N5579" t="s">
        <v>7001</v>
      </c>
      <c r="O5579" t="s">
        <v>7007</v>
      </c>
      <c r="P5579">
        <v>5980000</v>
      </c>
      <c r="Q5579" t="s">
        <v>6636</v>
      </c>
      <c r="R5579" t="s">
        <v>6636</v>
      </c>
      <c r="S5579" s="12"/>
      <c r="T5579" s="13"/>
      <c r="U5579" t="s">
        <v>7474</v>
      </c>
    </row>
    <row r="5580" spans="1:21" x14ac:dyDescent="0.25">
      <c r="A5580" t="s">
        <v>6619</v>
      </c>
      <c r="B5580" s="12">
        <v>206370</v>
      </c>
      <c r="C5580" t="s">
        <v>12098</v>
      </c>
      <c r="D5580" s="11">
        <v>46179.415057870399</v>
      </c>
      <c r="E5580" t="s">
        <v>12099</v>
      </c>
      <c r="F5580" t="s">
        <v>6415</v>
      </c>
      <c r="G5580" t="s">
        <v>12105</v>
      </c>
      <c r="H5580" t="s">
        <v>6449</v>
      </c>
      <c r="I5580" t="s">
        <v>55</v>
      </c>
      <c r="J5580" t="s">
        <v>643</v>
      </c>
      <c r="K5580" t="s">
        <v>12100</v>
      </c>
      <c r="L5580" t="s">
        <v>12101</v>
      </c>
      <c r="M5580" t="s">
        <v>12102</v>
      </c>
      <c r="N5580" t="s">
        <v>7001</v>
      </c>
      <c r="O5580" t="s">
        <v>7007</v>
      </c>
      <c r="P5580">
        <v>5980000</v>
      </c>
      <c r="Q5580" t="s">
        <v>6636</v>
      </c>
      <c r="R5580" t="s">
        <v>6636</v>
      </c>
      <c r="S5580" s="12"/>
      <c r="T5580" s="13"/>
      <c r="U5580" t="s">
        <v>7474</v>
      </c>
    </row>
    <row r="5581" spans="1:21" x14ac:dyDescent="0.25">
      <c r="A5581" t="s">
        <v>6637</v>
      </c>
      <c r="B5581" s="12">
        <v>206600</v>
      </c>
      <c r="C5581" t="s">
        <v>12121</v>
      </c>
      <c r="D5581" s="11">
        <v>46179.591331018499</v>
      </c>
      <c r="E5581" t="s">
        <v>12122</v>
      </c>
      <c r="F5581" t="s">
        <v>6415</v>
      </c>
      <c r="G5581" t="s">
        <v>6968</v>
      </c>
      <c r="H5581" t="s">
        <v>6449</v>
      </c>
      <c r="I5581" t="s">
        <v>55</v>
      </c>
      <c r="J5581" t="s">
        <v>164</v>
      </c>
      <c r="K5581" t="s">
        <v>12123</v>
      </c>
      <c r="L5581" t="s">
        <v>12039</v>
      </c>
      <c r="M5581" t="s">
        <v>12124</v>
      </c>
      <c r="N5581" t="s">
        <v>6787</v>
      </c>
      <c r="O5581" t="s">
        <v>6810</v>
      </c>
      <c r="P5581">
        <v>12745000</v>
      </c>
      <c r="Q5581" t="s">
        <v>6636</v>
      </c>
      <c r="R5581" t="s">
        <v>6636</v>
      </c>
      <c r="S5581" s="12"/>
      <c r="T5581" s="13"/>
      <c r="U5581" t="s">
        <v>6636</v>
      </c>
    </row>
    <row r="5582" spans="1:21" x14ac:dyDescent="0.25">
      <c r="A5582" t="s">
        <v>6637</v>
      </c>
      <c r="B5582" s="12">
        <v>206600</v>
      </c>
      <c r="C5582" t="s">
        <v>12121</v>
      </c>
      <c r="D5582" s="11">
        <v>46179.591331018499</v>
      </c>
      <c r="E5582" t="s">
        <v>12122</v>
      </c>
      <c r="F5582" t="s">
        <v>6415</v>
      </c>
      <c r="G5582" t="s">
        <v>8520</v>
      </c>
      <c r="H5582" t="s">
        <v>6449</v>
      </c>
      <c r="I5582" t="s">
        <v>55</v>
      </c>
      <c r="J5582" t="s">
        <v>164</v>
      </c>
      <c r="K5582" t="s">
        <v>12123</v>
      </c>
      <c r="L5582" t="s">
        <v>12039</v>
      </c>
      <c r="M5582" t="s">
        <v>12124</v>
      </c>
      <c r="N5582" t="s">
        <v>6787</v>
      </c>
      <c r="O5582" t="s">
        <v>6810</v>
      </c>
      <c r="P5582">
        <v>12745000</v>
      </c>
      <c r="Q5582" t="s">
        <v>6636</v>
      </c>
      <c r="R5582" t="s">
        <v>6636</v>
      </c>
      <c r="S5582" s="12"/>
      <c r="T5582" s="13"/>
      <c r="U5582" t="s">
        <v>6636</v>
      </c>
    </row>
    <row r="5583" spans="1:21" x14ac:dyDescent="0.25">
      <c r="A5583" t="s">
        <v>6637</v>
      </c>
      <c r="B5583" s="12">
        <v>206600</v>
      </c>
      <c r="C5583" t="s">
        <v>12121</v>
      </c>
      <c r="D5583" s="11">
        <v>46179.591331018499</v>
      </c>
      <c r="E5583" t="s">
        <v>12122</v>
      </c>
      <c r="F5583" t="s">
        <v>6415</v>
      </c>
      <c r="G5583" t="s">
        <v>12030</v>
      </c>
      <c r="H5583" t="s">
        <v>6449</v>
      </c>
      <c r="I5583" t="s">
        <v>55</v>
      </c>
      <c r="J5583" t="s">
        <v>164</v>
      </c>
      <c r="K5583" t="s">
        <v>12123</v>
      </c>
      <c r="L5583" t="s">
        <v>12039</v>
      </c>
      <c r="M5583" t="s">
        <v>12124</v>
      </c>
      <c r="N5583" t="s">
        <v>6787</v>
      </c>
      <c r="O5583" t="s">
        <v>6810</v>
      </c>
      <c r="P5583">
        <v>12745000</v>
      </c>
      <c r="Q5583" t="s">
        <v>6636</v>
      </c>
      <c r="R5583" t="s">
        <v>6636</v>
      </c>
      <c r="S5583" s="12"/>
      <c r="T5583" s="13"/>
      <c r="U5583" t="s">
        <v>6636</v>
      </c>
    </row>
    <row r="5584" spans="1:21" x14ac:dyDescent="0.25">
      <c r="A5584" t="s">
        <v>6637</v>
      </c>
      <c r="B5584" s="12">
        <v>206600</v>
      </c>
      <c r="C5584" t="s">
        <v>12121</v>
      </c>
      <c r="D5584" s="11">
        <v>46179.591331018499</v>
      </c>
      <c r="E5584" t="s">
        <v>12122</v>
      </c>
      <c r="F5584" t="s">
        <v>6415</v>
      </c>
      <c r="G5584" t="s">
        <v>8521</v>
      </c>
      <c r="H5584" t="s">
        <v>6449</v>
      </c>
      <c r="I5584" t="s">
        <v>55</v>
      </c>
      <c r="J5584" t="s">
        <v>164</v>
      </c>
      <c r="K5584" t="s">
        <v>12123</v>
      </c>
      <c r="L5584" t="s">
        <v>12039</v>
      </c>
      <c r="M5584" t="s">
        <v>12124</v>
      </c>
      <c r="N5584" t="s">
        <v>6787</v>
      </c>
      <c r="O5584" t="s">
        <v>6810</v>
      </c>
      <c r="P5584">
        <v>12745000</v>
      </c>
      <c r="Q5584" t="s">
        <v>6636</v>
      </c>
      <c r="R5584" t="s">
        <v>6636</v>
      </c>
      <c r="S5584" s="12"/>
      <c r="T5584" s="13"/>
      <c r="U5584" t="s">
        <v>6636</v>
      </c>
    </row>
    <row r="5585" spans="1:21" x14ac:dyDescent="0.25">
      <c r="A5585" t="s">
        <v>6637</v>
      </c>
      <c r="B5585" s="12">
        <v>206600</v>
      </c>
      <c r="C5585" t="s">
        <v>12121</v>
      </c>
      <c r="D5585" s="11">
        <v>46179.591331018499</v>
      </c>
      <c r="E5585" t="s">
        <v>12122</v>
      </c>
      <c r="F5585" t="s">
        <v>6415</v>
      </c>
      <c r="G5585" t="s">
        <v>12041</v>
      </c>
      <c r="H5585" t="s">
        <v>6449</v>
      </c>
      <c r="I5585" t="s">
        <v>55</v>
      </c>
      <c r="J5585" t="s">
        <v>164</v>
      </c>
      <c r="K5585" t="s">
        <v>12123</v>
      </c>
      <c r="L5585" t="s">
        <v>12039</v>
      </c>
      <c r="M5585" t="s">
        <v>12124</v>
      </c>
      <c r="N5585" t="s">
        <v>6787</v>
      </c>
      <c r="O5585" t="s">
        <v>6810</v>
      </c>
      <c r="P5585">
        <v>12745000</v>
      </c>
      <c r="Q5585" t="s">
        <v>6636</v>
      </c>
      <c r="R5585" t="s">
        <v>6636</v>
      </c>
      <c r="S5585" s="12"/>
      <c r="T5585" s="13"/>
      <c r="U5585" t="s">
        <v>6636</v>
      </c>
    </row>
    <row r="5586" spans="1:21" x14ac:dyDescent="0.25">
      <c r="A5586" t="s">
        <v>6637</v>
      </c>
      <c r="B5586" s="12">
        <v>206600</v>
      </c>
      <c r="C5586" t="s">
        <v>12121</v>
      </c>
      <c r="D5586" s="11">
        <v>46179.591331018499</v>
      </c>
      <c r="E5586" t="s">
        <v>12122</v>
      </c>
      <c r="F5586" t="s">
        <v>6415</v>
      </c>
      <c r="G5586" t="s">
        <v>12042</v>
      </c>
      <c r="H5586" t="s">
        <v>6449</v>
      </c>
      <c r="I5586" t="s">
        <v>55</v>
      </c>
      <c r="J5586" t="s">
        <v>164</v>
      </c>
      <c r="K5586" t="s">
        <v>12123</v>
      </c>
      <c r="L5586" t="s">
        <v>12039</v>
      </c>
      <c r="M5586" t="s">
        <v>12124</v>
      </c>
      <c r="N5586" t="s">
        <v>6787</v>
      </c>
      <c r="O5586" t="s">
        <v>6810</v>
      </c>
      <c r="P5586">
        <v>12745000</v>
      </c>
      <c r="Q5586" t="s">
        <v>6636</v>
      </c>
      <c r="R5586" t="s">
        <v>6636</v>
      </c>
      <c r="S5586" s="12"/>
      <c r="T5586" s="13"/>
      <c r="U5586" t="s">
        <v>6636</v>
      </c>
    </row>
    <row r="5587" spans="1:21" x14ac:dyDescent="0.25">
      <c r="A5587" t="s">
        <v>6637</v>
      </c>
      <c r="B5587" s="12">
        <v>206470</v>
      </c>
      <c r="C5587" t="s">
        <v>12125</v>
      </c>
      <c r="D5587" s="11">
        <v>46179.6343865741</v>
      </c>
      <c r="E5587" t="s">
        <v>12126</v>
      </c>
      <c r="F5587" t="s">
        <v>6415</v>
      </c>
      <c r="G5587" t="s">
        <v>6968</v>
      </c>
      <c r="H5587" t="s">
        <v>6449</v>
      </c>
      <c r="I5587" t="s">
        <v>55</v>
      </c>
      <c r="J5587" t="s">
        <v>732</v>
      </c>
      <c r="K5587" t="s">
        <v>12127</v>
      </c>
      <c r="L5587" t="s">
        <v>12065</v>
      </c>
      <c r="M5587" t="s">
        <v>12128</v>
      </c>
      <c r="N5587" t="s">
        <v>12129</v>
      </c>
      <c r="O5587" t="s">
        <v>12130</v>
      </c>
      <c r="P5587">
        <v>10205000</v>
      </c>
      <c r="Q5587" t="s">
        <v>6636</v>
      </c>
      <c r="R5587" t="s">
        <v>6636</v>
      </c>
      <c r="S5587" s="12"/>
      <c r="T5587" s="13"/>
      <c r="U5587" t="s">
        <v>6636</v>
      </c>
    </row>
    <row r="5588" spans="1:21" x14ac:dyDescent="0.25">
      <c r="A5588" t="s">
        <v>6637</v>
      </c>
      <c r="B5588" s="12">
        <v>206470</v>
      </c>
      <c r="C5588" t="s">
        <v>12125</v>
      </c>
      <c r="D5588" s="11">
        <v>46179.6343865741</v>
      </c>
      <c r="E5588" t="s">
        <v>12126</v>
      </c>
      <c r="F5588" t="s">
        <v>6415</v>
      </c>
      <c r="G5588" t="s">
        <v>8520</v>
      </c>
      <c r="H5588" t="s">
        <v>6449</v>
      </c>
      <c r="I5588" t="s">
        <v>55</v>
      </c>
      <c r="J5588" t="s">
        <v>732</v>
      </c>
      <c r="K5588" t="s">
        <v>12127</v>
      </c>
      <c r="L5588" t="s">
        <v>12065</v>
      </c>
      <c r="M5588" t="s">
        <v>12128</v>
      </c>
      <c r="N5588" t="s">
        <v>12129</v>
      </c>
      <c r="O5588" t="s">
        <v>12130</v>
      </c>
      <c r="P5588">
        <v>10205000</v>
      </c>
      <c r="Q5588" t="s">
        <v>6636</v>
      </c>
      <c r="R5588" t="s">
        <v>6636</v>
      </c>
      <c r="S5588" s="12"/>
      <c r="T5588" s="13"/>
      <c r="U5588" t="s">
        <v>6636</v>
      </c>
    </row>
    <row r="5589" spans="1:21" x14ac:dyDescent="0.25">
      <c r="A5589" t="s">
        <v>6637</v>
      </c>
      <c r="B5589" s="12">
        <v>206470</v>
      </c>
      <c r="C5589" t="s">
        <v>12125</v>
      </c>
      <c r="D5589" s="11">
        <v>46179.6343865741</v>
      </c>
      <c r="E5589" t="s">
        <v>12126</v>
      </c>
      <c r="F5589" t="s">
        <v>6415</v>
      </c>
      <c r="G5589" t="s">
        <v>12030</v>
      </c>
      <c r="H5589" t="s">
        <v>6449</v>
      </c>
      <c r="I5589" t="s">
        <v>55</v>
      </c>
      <c r="J5589" t="s">
        <v>732</v>
      </c>
      <c r="K5589" t="s">
        <v>12127</v>
      </c>
      <c r="L5589" t="s">
        <v>12065</v>
      </c>
      <c r="M5589" t="s">
        <v>12128</v>
      </c>
      <c r="N5589" t="s">
        <v>12129</v>
      </c>
      <c r="O5589" t="s">
        <v>12130</v>
      </c>
      <c r="P5589">
        <v>10205000</v>
      </c>
      <c r="Q5589" t="s">
        <v>6636</v>
      </c>
      <c r="R5589" t="s">
        <v>6636</v>
      </c>
      <c r="S5589" s="12"/>
      <c r="T5589" s="13"/>
      <c r="U5589" t="s">
        <v>6636</v>
      </c>
    </row>
    <row r="5590" spans="1:21" x14ac:dyDescent="0.25">
      <c r="A5590" t="s">
        <v>6637</v>
      </c>
      <c r="B5590" s="12">
        <v>206470</v>
      </c>
      <c r="C5590" t="s">
        <v>12125</v>
      </c>
      <c r="D5590" s="11">
        <v>46179.6343865741</v>
      </c>
      <c r="E5590" t="s">
        <v>12126</v>
      </c>
      <c r="F5590" t="s">
        <v>6415</v>
      </c>
      <c r="G5590" t="s">
        <v>8521</v>
      </c>
      <c r="H5590" t="s">
        <v>6449</v>
      </c>
      <c r="I5590" t="s">
        <v>55</v>
      </c>
      <c r="J5590" t="s">
        <v>732</v>
      </c>
      <c r="K5590" t="s">
        <v>12127</v>
      </c>
      <c r="L5590" t="s">
        <v>12065</v>
      </c>
      <c r="M5590" t="s">
        <v>12128</v>
      </c>
      <c r="N5590" t="s">
        <v>12129</v>
      </c>
      <c r="O5590" t="s">
        <v>12130</v>
      </c>
      <c r="P5590">
        <v>10205000</v>
      </c>
      <c r="Q5590" t="s">
        <v>6636</v>
      </c>
      <c r="R5590" t="s">
        <v>6636</v>
      </c>
      <c r="S5590" s="12"/>
      <c r="T5590" s="13"/>
      <c r="U5590" t="s">
        <v>6636</v>
      </c>
    </row>
    <row r="5591" spans="1:21" x14ac:dyDescent="0.25">
      <c r="A5591" t="s">
        <v>6637</v>
      </c>
      <c r="B5591" s="12">
        <v>206470</v>
      </c>
      <c r="C5591" t="s">
        <v>12125</v>
      </c>
      <c r="D5591" s="11">
        <v>46179.6343865741</v>
      </c>
      <c r="E5591" t="s">
        <v>12126</v>
      </c>
      <c r="F5591" t="s">
        <v>6415</v>
      </c>
      <c r="G5591" t="s">
        <v>12131</v>
      </c>
      <c r="H5591" t="s">
        <v>6449</v>
      </c>
      <c r="I5591" t="s">
        <v>55</v>
      </c>
      <c r="J5591" t="s">
        <v>732</v>
      </c>
      <c r="K5591" t="s">
        <v>12127</v>
      </c>
      <c r="L5591" t="s">
        <v>12065</v>
      </c>
      <c r="M5591" t="s">
        <v>12128</v>
      </c>
      <c r="N5591" t="s">
        <v>12129</v>
      </c>
      <c r="O5591" t="s">
        <v>12130</v>
      </c>
      <c r="P5591">
        <v>10205000</v>
      </c>
      <c r="Q5591" t="s">
        <v>6636</v>
      </c>
      <c r="R5591" t="s">
        <v>6636</v>
      </c>
      <c r="S5591" s="12"/>
      <c r="T5591" s="13"/>
      <c r="U5591" t="s">
        <v>6636</v>
      </c>
    </row>
    <row r="5592" spans="1:21" x14ac:dyDescent="0.25">
      <c r="A5592" t="s">
        <v>6637</v>
      </c>
      <c r="B5592" s="12">
        <v>206470</v>
      </c>
      <c r="C5592" t="s">
        <v>12125</v>
      </c>
      <c r="D5592" s="11">
        <v>46179.6343865741</v>
      </c>
      <c r="E5592" t="s">
        <v>12126</v>
      </c>
      <c r="F5592" t="s">
        <v>6415</v>
      </c>
      <c r="G5592" t="s">
        <v>12132</v>
      </c>
      <c r="H5592" t="s">
        <v>6449</v>
      </c>
      <c r="I5592" t="s">
        <v>55</v>
      </c>
      <c r="J5592" t="s">
        <v>732</v>
      </c>
      <c r="K5592" t="s">
        <v>12127</v>
      </c>
      <c r="L5592" t="s">
        <v>12065</v>
      </c>
      <c r="M5592" t="s">
        <v>12128</v>
      </c>
      <c r="N5592" t="s">
        <v>12129</v>
      </c>
      <c r="O5592" t="s">
        <v>12130</v>
      </c>
      <c r="P5592">
        <v>10205000</v>
      </c>
      <c r="Q5592" t="s">
        <v>6636</v>
      </c>
      <c r="R5592" t="s">
        <v>6636</v>
      </c>
      <c r="S5592" s="12"/>
      <c r="T5592" s="13"/>
      <c r="U5592" t="s">
        <v>6636</v>
      </c>
    </row>
    <row r="5593" spans="1:21" x14ac:dyDescent="0.25">
      <c r="A5593" t="s">
        <v>6637</v>
      </c>
      <c r="B5593" s="12">
        <v>206470</v>
      </c>
      <c r="C5593" t="s">
        <v>12125</v>
      </c>
      <c r="D5593" s="11">
        <v>46179.6343865741</v>
      </c>
      <c r="E5593" t="s">
        <v>12126</v>
      </c>
      <c r="F5593" t="s">
        <v>6415</v>
      </c>
      <c r="G5593" t="s">
        <v>12069</v>
      </c>
      <c r="H5593" t="s">
        <v>6449</v>
      </c>
      <c r="I5593" t="s">
        <v>55</v>
      </c>
      <c r="J5593" t="s">
        <v>732</v>
      </c>
      <c r="K5593" t="s">
        <v>12127</v>
      </c>
      <c r="L5593" t="s">
        <v>12065</v>
      </c>
      <c r="M5593" t="s">
        <v>12128</v>
      </c>
      <c r="N5593" t="s">
        <v>12129</v>
      </c>
      <c r="O5593" t="s">
        <v>12130</v>
      </c>
      <c r="P5593">
        <v>10205000</v>
      </c>
      <c r="Q5593" t="s">
        <v>6636</v>
      </c>
      <c r="R5593" t="s">
        <v>6636</v>
      </c>
      <c r="S5593" s="12"/>
      <c r="T5593" s="13"/>
      <c r="U5593" t="s">
        <v>6636</v>
      </c>
    </row>
    <row r="5594" spans="1:21" x14ac:dyDescent="0.25">
      <c r="A5594" t="s">
        <v>6619</v>
      </c>
      <c r="B5594" s="12">
        <v>206470</v>
      </c>
      <c r="C5594" t="s">
        <v>12125</v>
      </c>
      <c r="D5594" s="11">
        <v>46179.698912036998</v>
      </c>
      <c r="E5594" t="s">
        <v>12126</v>
      </c>
      <c r="F5594" t="s">
        <v>6415</v>
      </c>
      <c r="G5594" t="s">
        <v>6968</v>
      </c>
      <c r="H5594" t="s">
        <v>6449</v>
      </c>
      <c r="I5594" t="s">
        <v>55</v>
      </c>
      <c r="J5594" t="s">
        <v>732</v>
      </c>
      <c r="K5594" t="s">
        <v>12127</v>
      </c>
      <c r="L5594" t="s">
        <v>12065</v>
      </c>
      <c r="M5594" t="s">
        <v>12128</v>
      </c>
      <c r="N5594" t="s">
        <v>12129</v>
      </c>
      <c r="O5594" t="s">
        <v>12130</v>
      </c>
      <c r="P5594">
        <v>10205000</v>
      </c>
      <c r="Q5594" t="s">
        <v>6636</v>
      </c>
      <c r="R5594" t="s">
        <v>6636</v>
      </c>
      <c r="S5594" s="12"/>
      <c r="T5594" s="13"/>
      <c r="U5594" t="s">
        <v>6636</v>
      </c>
    </row>
    <row r="5595" spans="1:21" x14ac:dyDescent="0.25">
      <c r="A5595" t="s">
        <v>6619</v>
      </c>
      <c r="B5595" s="12">
        <v>206470</v>
      </c>
      <c r="C5595" t="s">
        <v>12125</v>
      </c>
      <c r="D5595" s="11">
        <v>46179.698912036998</v>
      </c>
      <c r="E5595" t="s">
        <v>12126</v>
      </c>
      <c r="F5595" t="s">
        <v>6415</v>
      </c>
      <c r="G5595" t="s">
        <v>8520</v>
      </c>
      <c r="H5595" t="s">
        <v>6449</v>
      </c>
      <c r="I5595" t="s">
        <v>55</v>
      </c>
      <c r="J5595" t="s">
        <v>732</v>
      </c>
      <c r="K5595" t="s">
        <v>12127</v>
      </c>
      <c r="L5595" t="s">
        <v>12065</v>
      </c>
      <c r="M5595" t="s">
        <v>12128</v>
      </c>
      <c r="N5595" t="s">
        <v>12129</v>
      </c>
      <c r="O5595" t="s">
        <v>12130</v>
      </c>
      <c r="P5595">
        <v>10205000</v>
      </c>
      <c r="Q5595" t="s">
        <v>6636</v>
      </c>
      <c r="R5595" t="s">
        <v>6636</v>
      </c>
      <c r="S5595" s="12"/>
      <c r="T5595" s="13"/>
      <c r="U5595" t="s">
        <v>6636</v>
      </c>
    </row>
    <row r="5596" spans="1:21" x14ac:dyDescent="0.25">
      <c r="A5596" t="s">
        <v>6619</v>
      </c>
      <c r="B5596" s="12">
        <v>206470</v>
      </c>
      <c r="C5596" t="s">
        <v>12125</v>
      </c>
      <c r="D5596" s="11">
        <v>46179.698912036998</v>
      </c>
      <c r="E5596" t="s">
        <v>12126</v>
      </c>
      <c r="F5596" t="s">
        <v>6415</v>
      </c>
      <c r="G5596" t="s">
        <v>12030</v>
      </c>
      <c r="H5596" t="s">
        <v>6449</v>
      </c>
      <c r="I5596" t="s">
        <v>55</v>
      </c>
      <c r="J5596" t="s">
        <v>732</v>
      </c>
      <c r="K5596" t="s">
        <v>12127</v>
      </c>
      <c r="L5596" t="s">
        <v>12065</v>
      </c>
      <c r="M5596" t="s">
        <v>12128</v>
      </c>
      <c r="N5596" t="s">
        <v>12129</v>
      </c>
      <c r="O5596" t="s">
        <v>12130</v>
      </c>
      <c r="P5596">
        <v>10205000</v>
      </c>
      <c r="Q5596" t="s">
        <v>6636</v>
      </c>
      <c r="R5596" t="s">
        <v>6636</v>
      </c>
      <c r="S5596" s="12"/>
      <c r="T5596" s="13"/>
      <c r="U5596" t="s">
        <v>6636</v>
      </c>
    </row>
    <row r="5597" spans="1:21" x14ac:dyDescent="0.25">
      <c r="A5597" t="s">
        <v>6619</v>
      </c>
      <c r="B5597" s="12">
        <v>206470</v>
      </c>
      <c r="C5597" t="s">
        <v>12125</v>
      </c>
      <c r="D5597" s="11">
        <v>46179.698912036998</v>
      </c>
      <c r="E5597" t="s">
        <v>12126</v>
      </c>
      <c r="F5597" t="s">
        <v>6415</v>
      </c>
      <c r="G5597" t="s">
        <v>8521</v>
      </c>
      <c r="H5597" t="s">
        <v>6449</v>
      </c>
      <c r="I5597" t="s">
        <v>55</v>
      </c>
      <c r="J5597" t="s">
        <v>732</v>
      </c>
      <c r="K5597" t="s">
        <v>12127</v>
      </c>
      <c r="L5597" t="s">
        <v>12065</v>
      </c>
      <c r="M5597" t="s">
        <v>12128</v>
      </c>
      <c r="N5597" t="s">
        <v>12129</v>
      </c>
      <c r="O5597" t="s">
        <v>12130</v>
      </c>
      <c r="P5597">
        <v>10205000</v>
      </c>
      <c r="Q5597" t="s">
        <v>6636</v>
      </c>
      <c r="R5597" t="s">
        <v>6636</v>
      </c>
      <c r="S5597" s="12"/>
      <c r="T5597" s="13"/>
      <c r="U5597" t="s">
        <v>6636</v>
      </c>
    </row>
    <row r="5598" spans="1:21" x14ac:dyDescent="0.25">
      <c r="A5598" t="s">
        <v>6619</v>
      </c>
      <c r="B5598" s="12">
        <v>206470</v>
      </c>
      <c r="C5598" t="s">
        <v>12125</v>
      </c>
      <c r="D5598" s="11">
        <v>46179.698912036998</v>
      </c>
      <c r="E5598" t="s">
        <v>12126</v>
      </c>
      <c r="F5598" t="s">
        <v>6415</v>
      </c>
      <c r="G5598" t="s">
        <v>12131</v>
      </c>
      <c r="H5598" t="s">
        <v>6449</v>
      </c>
      <c r="I5598" t="s">
        <v>55</v>
      </c>
      <c r="J5598" t="s">
        <v>732</v>
      </c>
      <c r="K5598" t="s">
        <v>12127</v>
      </c>
      <c r="L5598" t="s">
        <v>12065</v>
      </c>
      <c r="M5598" t="s">
        <v>12128</v>
      </c>
      <c r="N5598" t="s">
        <v>12129</v>
      </c>
      <c r="O5598" t="s">
        <v>12130</v>
      </c>
      <c r="P5598">
        <v>10205000</v>
      </c>
      <c r="Q5598" t="s">
        <v>6636</v>
      </c>
      <c r="R5598" t="s">
        <v>6636</v>
      </c>
      <c r="S5598" s="12"/>
      <c r="T5598" s="13"/>
      <c r="U5598" t="s">
        <v>6636</v>
      </c>
    </row>
    <row r="5599" spans="1:21" x14ac:dyDescent="0.25">
      <c r="A5599" t="s">
        <v>6619</v>
      </c>
      <c r="B5599" s="12">
        <v>206470</v>
      </c>
      <c r="C5599" t="s">
        <v>12125</v>
      </c>
      <c r="D5599" s="11">
        <v>46179.698912036998</v>
      </c>
      <c r="E5599" t="s">
        <v>12126</v>
      </c>
      <c r="F5599" t="s">
        <v>6415</v>
      </c>
      <c r="G5599" t="s">
        <v>12132</v>
      </c>
      <c r="H5599" t="s">
        <v>6449</v>
      </c>
      <c r="I5599" t="s">
        <v>55</v>
      </c>
      <c r="J5599" t="s">
        <v>732</v>
      </c>
      <c r="K5599" t="s">
        <v>12127</v>
      </c>
      <c r="L5599" t="s">
        <v>12065</v>
      </c>
      <c r="M5599" t="s">
        <v>12128</v>
      </c>
      <c r="N5599" t="s">
        <v>12129</v>
      </c>
      <c r="O5599" t="s">
        <v>12130</v>
      </c>
      <c r="P5599">
        <v>10205000</v>
      </c>
      <c r="Q5599" t="s">
        <v>6636</v>
      </c>
      <c r="R5599" t="s">
        <v>6636</v>
      </c>
      <c r="S5599" s="12"/>
      <c r="T5599" s="13"/>
      <c r="U5599" t="s">
        <v>6636</v>
      </c>
    </row>
    <row r="5600" spans="1:21" x14ac:dyDescent="0.25">
      <c r="A5600" t="s">
        <v>6619</v>
      </c>
      <c r="B5600" s="12">
        <v>206470</v>
      </c>
      <c r="C5600" t="s">
        <v>12125</v>
      </c>
      <c r="D5600" s="11">
        <v>46179.698912036998</v>
      </c>
      <c r="E5600" t="s">
        <v>12126</v>
      </c>
      <c r="F5600" t="s">
        <v>6415</v>
      </c>
      <c r="G5600" t="s">
        <v>12069</v>
      </c>
      <c r="H5600" t="s">
        <v>6449</v>
      </c>
      <c r="I5600" t="s">
        <v>55</v>
      </c>
      <c r="J5600" t="s">
        <v>732</v>
      </c>
      <c r="K5600" t="s">
        <v>12127</v>
      </c>
      <c r="L5600" t="s">
        <v>12065</v>
      </c>
      <c r="M5600" t="s">
        <v>12128</v>
      </c>
      <c r="N5600" t="s">
        <v>12129</v>
      </c>
      <c r="O5600" t="s">
        <v>12130</v>
      </c>
      <c r="P5600">
        <v>10205000</v>
      </c>
      <c r="Q5600" t="s">
        <v>6636</v>
      </c>
      <c r="R5600" t="s">
        <v>6636</v>
      </c>
      <c r="S5600" s="12"/>
      <c r="T5600" s="13"/>
      <c r="U5600" t="s">
        <v>6636</v>
      </c>
    </row>
    <row r="5601" spans="1:21" x14ac:dyDescent="0.25">
      <c r="A5601" t="s">
        <v>6619</v>
      </c>
      <c r="B5601" s="12">
        <v>206475</v>
      </c>
      <c r="C5601" t="s">
        <v>12106</v>
      </c>
      <c r="D5601" s="11">
        <v>46179.700289351902</v>
      </c>
      <c r="E5601" t="s">
        <v>12107</v>
      </c>
      <c r="F5601" t="s">
        <v>6415</v>
      </c>
      <c r="G5601" t="s">
        <v>6968</v>
      </c>
      <c r="H5601" t="s">
        <v>6449</v>
      </c>
      <c r="I5601" t="s">
        <v>55</v>
      </c>
      <c r="J5601" t="s">
        <v>737</v>
      </c>
      <c r="K5601" t="s">
        <v>12108</v>
      </c>
      <c r="L5601" t="s">
        <v>12101</v>
      </c>
      <c r="M5601" t="s">
        <v>12109</v>
      </c>
      <c r="N5601" t="s">
        <v>7001</v>
      </c>
      <c r="O5601" t="s">
        <v>7002</v>
      </c>
      <c r="P5601">
        <v>9090000</v>
      </c>
      <c r="Q5601" t="s">
        <v>6636</v>
      </c>
      <c r="R5601" t="s">
        <v>6636</v>
      </c>
      <c r="S5601" s="12"/>
      <c r="T5601" s="13"/>
      <c r="U5601" t="s">
        <v>7474</v>
      </c>
    </row>
    <row r="5602" spans="1:21" x14ac:dyDescent="0.25">
      <c r="A5602" t="s">
        <v>6619</v>
      </c>
      <c r="B5602" s="12">
        <v>206475</v>
      </c>
      <c r="C5602" t="s">
        <v>12106</v>
      </c>
      <c r="D5602" s="11">
        <v>46179.700289351902</v>
      </c>
      <c r="E5602" t="s">
        <v>12107</v>
      </c>
      <c r="F5602" t="s">
        <v>6415</v>
      </c>
      <c r="G5602" t="s">
        <v>8520</v>
      </c>
      <c r="H5602" t="s">
        <v>6449</v>
      </c>
      <c r="I5602" t="s">
        <v>55</v>
      </c>
      <c r="J5602" t="s">
        <v>737</v>
      </c>
      <c r="K5602" t="s">
        <v>12108</v>
      </c>
      <c r="L5602" t="s">
        <v>12101</v>
      </c>
      <c r="M5602" t="s">
        <v>12109</v>
      </c>
      <c r="N5602" t="s">
        <v>7001</v>
      </c>
      <c r="O5602" t="s">
        <v>7002</v>
      </c>
      <c r="P5602">
        <v>9090000</v>
      </c>
      <c r="Q5602" t="s">
        <v>6636</v>
      </c>
      <c r="R5602" t="s">
        <v>6636</v>
      </c>
      <c r="S5602" s="12"/>
      <c r="T5602" s="13"/>
      <c r="U5602" t="s">
        <v>7474</v>
      </c>
    </row>
    <row r="5603" spans="1:21" x14ac:dyDescent="0.25">
      <c r="A5603" t="s">
        <v>6619</v>
      </c>
      <c r="B5603" s="12">
        <v>206475</v>
      </c>
      <c r="C5603" t="s">
        <v>12106</v>
      </c>
      <c r="D5603" s="11">
        <v>46179.700289351902</v>
      </c>
      <c r="E5603" t="s">
        <v>12107</v>
      </c>
      <c r="F5603" t="s">
        <v>6415</v>
      </c>
      <c r="G5603" t="s">
        <v>12030</v>
      </c>
      <c r="H5603" t="s">
        <v>6449</v>
      </c>
      <c r="I5603" t="s">
        <v>55</v>
      </c>
      <c r="J5603" t="s">
        <v>737</v>
      </c>
      <c r="K5603" t="s">
        <v>12108</v>
      </c>
      <c r="L5603" t="s">
        <v>12101</v>
      </c>
      <c r="M5603" t="s">
        <v>12109</v>
      </c>
      <c r="N5603" t="s">
        <v>7001</v>
      </c>
      <c r="O5603" t="s">
        <v>7002</v>
      </c>
      <c r="P5603">
        <v>9090000</v>
      </c>
      <c r="Q5603" t="s">
        <v>6636</v>
      </c>
      <c r="R5603" t="s">
        <v>6636</v>
      </c>
      <c r="S5603" s="12"/>
      <c r="T5603" s="13"/>
      <c r="U5603" t="s">
        <v>7474</v>
      </c>
    </row>
    <row r="5604" spans="1:21" x14ac:dyDescent="0.25">
      <c r="A5604" t="s">
        <v>6619</v>
      </c>
      <c r="B5604" s="12">
        <v>206475</v>
      </c>
      <c r="C5604" t="s">
        <v>12106</v>
      </c>
      <c r="D5604" s="11">
        <v>46179.700289351902</v>
      </c>
      <c r="E5604" t="s">
        <v>12107</v>
      </c>
      <c r="F5604" t="s">
        <v>6415</v>
      </c>
      <c r="G5604" t="s">
        <v>8521</v>
      </c>
      <c r="H5604" t="s">
        <v>6449</v>
      </c>
      <c r="I5604" t="s">
        <v>55</v>
      </c>
      <c r="J5604" t="s">
        <v>737</v>
      </c>
      <c r="K5604" t="s">
        <v>12108</v>
      </c>
      <c r="L5604" t="s">
        <v>12101</v>
      </c>
      <c r="M5604" t="s">
        <v>12109</v>
      </c>
      <c r="N5604" t="s">
        <v>7001</v>
      </c>
      <c r="O5604" t="s">
        <v>7002</v>
      </c>
      <c r="P5604">
        <v>9090000</v>
      </c>
      <c r="Q5604" t="s">
        <v>6636</v>
      </c>
      <c r="R5604" t="s">
        <v>6636</v>
      </c>
      <c r="S5604" s="12"/>
      <c r="T5604" s="13"/>
      <c r="U5604" t="s">
        <v>7474</v>
      </c>
    </row>
    <row r="5605" spans="1:21" x14ac:dyDescent="0.25">
      <c r="A5605" t="s">
        <v>6619</v>
      </c>
      <c r="B5605" s="12">
        <v>206475</v>
      </c>
      <c r="C5605" t="s">
        <v>12106</v>
      </c>
      <c r="D5605" s="11">
        <v>46179.700289351902</v>
      </c>
      <c r="E5605" t="s">
        <v>12107</v>
      </c>
      <c r="F5605" t="s">
        <v>6415</v>
      </c>
      <c r="G5605" t="s">
        <v>12103</v>
      </c>
      <c r="H5605" t="s">
        <v>6449</v>
      </c>
      <c r="I5605" t="s">
        <v>55</v>
      </c>
      <c r="J5605" t="s">
        <v>737</v>
      </c>
      <c r="K5605" t="s">
        <v>12108</v>
      </c>
      <c r="L5605" t="s">
        <v>12101</v>
      </c>
      <c r="M5605" t="s">
        <v>12109</v>
      </c>
      <c r="N5605" t="s">
        <v>7001</v>
      </c>
      <c r="O5605" t="s">
        <v>7002</v>
      </c>
      <c r="P5605">
        <v>9090000</v>
      </c>
      <c r="Q5605" t="s">
        <v>6636</v>
      </c>
      <c r="R5605" t="s">
        <v>6636</v>
      </c>
      <c r="S5605" s="12"/>
      <c r="T5605" s="13"/>
      <c r="U5605" t="s">
        <v>7474</v>
      </c>
    </row>
    <row r="5606" spans="1:21" x14ac:dyDescent="0.25">
      <c r="A5606" t="s">
        <v>6619</v>
      </c>
      <c r="B5606" s="12">
        <v>206475</v>
      </c>
      <c r="C5606" t="s">
        <v>12106</v>
      </c>
      <c r="D5606" s="11">
        <v>46179.700289351902</v>
      </c>
      <c r="E5606" t="s">
        <v>12107</v>
      </c>
      <c r="F5606" t="s">
        <v>6415</v>
      </c>
      <c r="G5606" t="s">
        <v>12104</v>
      </c>
      <c r="H5606" t="s">
        <v>6449</v>
      </c>
      <c r="I5606" t="s">
        <v>55</v>
      </c>
      <c r="J5606" t="s">
        <v>737</v>
      </c>
      <c r="K5606" t="s">
        <v>12108</v>
      </c>
      <c r="L5606" t="s">
        <v>12101</v>
      </c>
      <c r="M5606" t="s">
        <v>12109</v>
      </c>
      <c r="N5606" t="s">
        <v>7001</v>
      </c>
      <c r="O5606" t="s">
        <v>7002</v>
      </c>
      <c r="P5606">
        <v>9090000</v>
      </c>
      <c r="Q5606" t="s">
        <v>6636</v>
      </c>
      <c r="R5606" t="s">
        <v>6636</v>
      </c>
      <c r="S5606" s="12"/>
      <c r="T5606" s="13"/>
      <c r="U5606" t="s">
        <v>7474</v>
      </c>
    </row>
    <row r="5607" spans="1:21" x14ac:dyDescent="0.25">
      <c r="A5607" t="s">
        <v>6619</v>
      </c>
      <c r="B5607" s="12">
        <v>206475</v>
      </c>
      <c r="C5607" t="s">
        <v>12106</v>
      </c>
      <c r="D5607" s="11">
        <v>46179.700289351902</v>
      </c>
      <c r="E5607" t="s">
        <v>12107</v>
      </c>
      <c r="F5607" t="s">
        <v>6415</v>
      </c>
      <c r="G5607" t="s">
        <v>12105</v>
      </c>
      <c r="H5607" t="s">
        <v>6449</v>
      </c>
      <c r="I5607" t="s">
        <v>55</v>
      </c>
      <c r="J5607" t="s">
        <v>737</v>
      </c>
      <c r="K5607" t="s">
        <v>12108</v>
      </c>
      <c r="L5607" t="s">
        <v>12101</v>
      </c>
      <c r="M5607" t="s">
        <v>12109</v>
      </c>
      <c r="N5607" t="s">
        <v>7001</v>
      </c>
      <c r="O5607" t="s">
        <v>7002</v>
      </c>
      <c r="P5607">
        <v>9090000</v>
      </c>
      <c r="Q5607" t="s">
        <v>6636</v>
      </c>
      <c r="R5607" t="s">
        <v>6636</v>
      </c>
      <c r="S5607" s="12"/>
      <c r="T5607" s="13"/>
      <c r="U5607" t="s">
        <v>7474</v>
      </c>
    </row>
    <row r="5608" spans="1:21" x14ac:dyDescent="0.25">
      <c r="A5608" t="s">
        <v>6619</v>
      </c>
      <c r="B5608" s="12">
        <v>206500</v>
      </c>
      <c r="C5608" t="s">
        <v>12110</v>
      </c>
      <c r="D5608" s="11">
        <v>46179.831979166702</v>
      </c>
      <c r="E5608" t="s">
        <v>12111</v>
      </c>
      <c r="F5608" t="s">
        <v>6415</v>
      </c>
      <c r="G5608" t="s">
        <v>6968</v>
      </c>
      <c r="H5608" t="s">
        <v>6449</v>
      </c>
      <c r="I5608" t="s">
        <v>55</v>
      </c>
      <c r="J5608" t="s">
        <v>737</v>
      </c>
      <c r="K5608" t="s">
        <v>12112</v>
      </c>
      <c r="L5608" t="s">
        <v>12047</v>
      </c>
      <c r="M5608" t="s">
        <v>12113</v>
      </c>
      <c r="N5608" t="s">
        <v>7001</v>
      </c>
      <c r="O5608" t="s">
        <v>7007</v>
      </c>
      <c r="P5608">
        <v>5570000</v>
      </c>
      <c r="Q5608" t="s">
        <v>6636</v>
      </c>
      <c r="R5608" t="s">
        <v>6636</v>
      </c>
      <c r="S5608" s="12"/>
      <c r="T5608" s="13"/>
      <c r="U5608" t="s">
        <v>6896</v>
      </c>
    </row>
    <row r="5609" spans="1:21" x14ac:dyDescent="0.25">
      <c r="A5609" t="s">
        <v>6619</v>
      </c>
      <c r="B5609" s="12">
        <v>206500</v>
      </c>
      <c r="C5609" t="s">
        <v>12110</v>
      </c>
      <c r="D5609" s="11">
        <v>46179.831979166702</v>
      </c>
      <c r="E5609" t="s">
        <v>12111</v>
      </c>
      <c r="F5609" t="s">
        <v>6415</v>
      </c>
      <c r="G5609" t="s">
        <v>8520</v>
      </c>
      <c r="H5609" t="s">
        <v>6449</v>
      </c>
      <c r="I5609" t="s">
        <v>55</v>
      </c>
      <c r="J5609" t="s">
        <v>737</v>
      </c>
      <c r="K5609" t="s">
        <v>12112</v>
      </c>
      <c r="L5609" t="s">
        <v>12047</v>
      </c>
      <c r="M5609" t="s">
        <v>12113</v>
      </c>
      <c r="N5609" t="s">
        <v>7001</v>
      </c>
      <c r="O5609" t="s">
        <v>7007</v>
      </c>
      <c r="P5609">
        <v>5570000</v>
      </c>
      <c r="Q5609" t="s">
        <v>6636</v>
      </c>
      <c r="R5609" t="s">
        <v>6636</v>
      </c>
      <c r="S5609" s="12"/>
      <c r="T5609" s="13"/>
      <c r="U5609" t="s">
        <v>6896</v>
      </c>
    </row>
    <row r="5610" spans="1:21" x14ac:dyDescent="0.25">
      <c r="A5610" t="s">
        <v>6619</v>
      </c>
      <c r="B5610" s="12">
        <v>206500</v>
      </c>
      <c r="C5610" t="s">
        <v>12110</v>
      </c>
      <c r="D5610" s="11">
        <v>46179.831979166702</v>
      </c>
      <c r="E5610" t="s">
        <v>12111</v>
      </c>
      <c r="F5610" t="s">
        <v>6415</v>
      </c>
      <c r="G5610" t="s">
        <v>8521</v>
      </c>
      <c r="H5610" t="s">
        <v>6449</v>
      </c>
      <c r="I5610" t="s">
        <v>55</v>
      </c>
      <c r="J5610" t="s">
        <v>737</v>
      </c>
      <c r="K5610" t="s">
        <v>12112</v>
      </c>
      <c r="L5610" t="s">
        <v>12047</v>
      </c>
      <c r="M5610" t="s">
        <v>12113</v>
      </c>
      <c r="N5610" t="s">
        <v>7001</v>
      </c>
      <c r="O5610" t="s">
        <v>7007</v>
      </c>
      <c r="P5610">
        <v>5570000</v>
      </c>
      <c r="Q5610" t="s">
        <v>6636</v>
      </c>
      <c r="R5610" t="s">
        <v>6636</v>
      </c>
      <c r="S5610" s="12"/>
      <c r="T5610" s="13"/>
      <c r="U5610" t="s">
        <v>6896</v>
      </c>
    </row>
    <row r="5611" spans="1:21" x14ac:dyDescent="0.25">
      <c r="A5611" t="s">
        <v>6619</v>
      </c>
      <c r="B5611" s="12">
        <v>206500</v>
      </c>
      <c r="C5611" t="s">
        <v>12110</v>
      </c>
      <c r="D5611" s="11">
        <v>46179.831979166702</v>
      </c>
      <c r="E5611" t="s">
        <v>12111</v>
      </c>
      <c r="F5611" t="s">
        <v>6415</v>
      </c>
      <c r="G5611" t="s">
        <v>8522</v>
      </c>
      <c r="H5611" t="s">
        <v>6449</v>
      </c>
      <c r="I5611" t="s">
        <v>55</v>
      </c>
      <c r="J5611" t="s">
        <v>737</v>
      </c>
      <c r="K5611" t="s">
        <v>12112</v>
      </c>
      <c r="L5611" t="s">
        <v>12047</v>
      </c>
      <c r="M5611" t="s">
        <v>12113</v>
      </c>
      <c r="N5611" t="s">
        <v>7001</v>
      </c>
      <c r="O5611" t="s">
        <v>7007</v>
      </c>
      <c r="P5611">
        <v>5570000</v>
      </c>
      <c r="Q5611" t="s">
        <v>6636</v>
      </c>
      <c r="R5611" t="s">
        <v>6636</v>
      </c>
      <c r="S5611" s="12"/>
      <c r="T5611" s="13"/>
      <c r="U5611" t="s">
        <v>6896</v>
      </c>
    </row>
    <row r="5612" spans="1:21" x14ac:dyDescent="0.25">
      <c r="A5612" t="s">
        <v>6619</v>
      </c>
      <c r="B5612" s="12">
        <v>206500</v>
      </c>
      <c r="C5612" t="s">
        <v>12110</v>
      </c>
      <c r="D5612" s="11">
        <v>46179.831979166702</v>
      </c>
      <c r="E5612" t="s">
        <v>12111</v>
      </c>
      <c r="F5612" t="s">
        <v>6415</v>
      </c>
      <c r="G5612" t="s">
        <v>8523</v>
      </c>
      <c r="H5612" t="s">
        <v>6449</v>
      </c>
      <c r="I5612" t="s">
        <v>55</v>
      </c>
      <c r="J5612" t="s">
        <v>737</v>
      </c>
      <c r="K5612" t="s">
        <v>12112</v>
      </c>
      <c r="L5612" t="s">
        <v>12047</v>
      </c>
      <c r="M5612" t="s">
        <v>12113</v>
      </c>
      <c r="N5612" t="s">
        <v>7001</v>
      </c>
      <c r="O5612" t="s">
        <v>7007</v>
      </c>
      <c r="P5612">
        <v>5570000</v>
      </c>
      <c r="Q5612" t="s">
        <v>6636</v>
      </c>
      <c r="R5612" t="s">
        <v>6636</v>
      </c>
      <c r="S5612" s="12"/>
      <c r="T5612" s="13"/>
      <c r="U5612" t="s">
        <v>6896</v>
      </c>
    </row>
    <row r="5613" spans="1:21" x14ac:dyDescent="0.25">
      <c r="A5613" t="s">
        <v>6619</v>
      </c>
      <c r="B5613" s="12">
        <v>206500</v>
      </c>
      <c r="C5613" t="s">
        <v>12110</v>
      </c>
      <c r="D5613" s="11">
        <v>46179.831979166702</v>
      </c>
      <c r="E5613" t="s">
        <v>12111</v>
      </c>
      <c r="F5613" t="s">
        <v>6415</v>
      </c>
      <c r="G5613" t="s">
        <v>8524</v>
      </c>
      <c r="H5613" t="s">
        <v>6449</v>
      </c>
      <c r="I5613" t="s">
        <v>55</v>
      </c>
      <c r="J5613" t="s">
        <v>737</v>
      </c>
      <c r="K5613" t="s">
        <v>12112</v>
      </c>
      <c r="L5613" t="s">
        <v>12047</v>
      </c>
      <c r="M5613" t="s">
        <v>12113</v>
      </c>
      <c r="N5613" t="s">
        <v>7001</v>
      </c>
      <c r="O5613" t="s">
        <v>7007</v>
      </c>
      <c r="P5613">
        <v>5570000</v>
      </c>
      <c r="Q5613" t="s">
        <v>6636</v>
      </c>
      <c r="R5613" t="s">
        <v>6636</v>
      </c>
      <c r="S5613" s="12"/>
      <c r="T5613" s="13"/>
      <c r="U5613" t="s">
        <v>6896</v>
      </c>
    </row>
    <row r="5614" spans="1:21" x14ac:dyDescent="0.25">
      <c r="A5614" t="s">
        <v>6619</v>
      </c>
      <c r="B5614" s="12">
        <v>206600</v>
      </c>
      <c r="C5614" t="s">
        <v>12121</v>
      </c>
      <c r="D5614" s="11">
        <v>46180.473321759302</v>
      </c>
      <c r="E5614" t="s">
        <v>12122</v>
      </c>
      <c r="F5614" t="s">
        <v>6415</v>
      </c>
      <c r="G5614" t="s">
        <v>6968</v>
      </c>
      <c r="H5614" t="s">
        <v>6449</v>
      </c>
      <c r="I5614" t="s">
        <v>55</v>
      </c>
      <c r="J5614" t="s">
        <v>164</v>
      </c>
      <c r="K5614" t="s">
        <v>12123</v>
      </c>
      <c r="L5614" t="s">
        <v>12039</v>
      </c>
      <c r="M5614" t="s">
        <v>12124</v>
      </c>
      <c r="N5614" t="s">
        <v>6787</v>
      </c>
      <c r="O5614" t="s">
        <v>6810</v>
      </c>
      <c r="P5614">
        <v>12745000</v>
      </c>
      <c r="Q5614" t="s">
        <v>6636</v>
      </c>
      <c r="R5614" t="s">
        <v>6636</v>
      </c>
      <c r="S5614" s="12"/>
      <c r="T5614" s="13"/>
      <c r="U5614" t="s">
        <v>6636</v>
      </c>
    </row>
    <row r="5615" spans="1:21" x14ac:dyDescent="0.25">
      <c r="A5615" t="s">
        <v>6619</v>
      </c>
      <c r="B5615" s="12">
        <v>206600</v>
      </c>
      <c r="C5615" t="s">
        <v>12121</v>
      </c>
      <c r="D5615" s="11">
        <v>46180.473321759302</v>
      </c>
      <c r="E5615" t="s">
        <v>12122</v>
      </c>
      <c r="F5615" t="s">
        <v>6415</v>
      </c>
      <c r="G5615" t="s">
        <v>8520</v>
      </c>
      <c r="H5615" t="s">
        <v>6449</v>
      </c>
      <c r="I5615" t="s">
        <v>55</v>
      </c>
      <c r="J5615" t="s">
        <v>164</v>
      </c>
      <c r="K5615" t="s">
        <v>12123</v>
      </c>
      <c r="L5615" t="s">
        <v>12039</v>
      </c>
      <c r="M5615" t="s">
        <v>12124</v>
      </c>
      <c r="N5615" t="s">
        <v>6787</v>
      </c>
      <c r="O5615" t="s">
        <v>6810</v>
      </c>
      <c r="P5615">
        <v>12745000</v>
      </c>
      <c r="Q5615" t="s">
        <v>6636</v>
      </c>
      <c r="R5615" t="s">
        <v>6636</v>
      </c>
      <c r="S5615" s="12"/>
      <c r="T5615" s="13"/>
      <c r="U5615" t="s">
        <v>6636</v>
      </c>
    </row>
    <row r="5616" spans="1:21" x14ac:dyDescent="0.25">
      <c r="A5616" t="s">
        <v>6619</v>
      </c>
      <c r="B5616" s="12">
        <v>206600</v>
      </c>
      <c r="C5616" t="s">
        <v>12121</v>
      </c>
      <c r="D5616" s="11">
        <v>46180.473321759302</v>
      </c>
      <c r="E5616" t="s">
        <v>12122</v>
      </c>
      <c r="F5616" t="s">
        <v>6415</v>
      </c>
      <c r="G5616" t="s">
        <v>12030</v>
      </c>
      <c r="H5616" t="s">
        <v>6449</v>
      </c>
      <c r="I5616" t="s">
        <v>55</v>
      </c>
      <c r="J5616" t="s">
        <v>164</v>
      </c>
      <c r="K5616" t="s">
        <v>12123</v>
      </c>
      <c r="L5616" t="s">
        <v>12039</v>
      </c>
      <c r="M5616" t="s">
        <v>12124</v>
      </c>
      <c r="N5616" t="s">
        <v>6787</v>
      </c>
      <c r="O5616" t="s">
        <v>6810</v>
      </c>
      <c r="P5616">
        <v>12745000</v>
      </c>
      <c r="Q5616" t="s">
        <v>6636</v>
      </c>
      <c r="R5616" t="s">
        <v>6636</v>
      </c>
      <c r="S5616" s="12"/>
      <c r="T5616" s="13"/>
      <c r="U5616" t="s">
        <v>6636</v>
      </c>
    </row>
    <row r="5617" spans="1:21" x14ac:dyDescent="0.25">
      <c r="A5617" t="s">
        <v>6619</v>
      </c>
      <c r="B5617" s="12">
        <v>206600</v>
      </c>
      <c r="C5617" t="s">
        <v>12121</v>
      </c>
      <c r="D5617" s="11">
        <v>46180.473321759302</v>
      </c>
      <c r="E5617" t="s">
        <v>12122</v>
      </c>
      <c r="F5617" t="s">
        <v>6415</v>
      </c>
      <c r="G5617" t="s">
        <v>8521</v>
      </c>
      <c r="H5617" t="s">
        <v>6449</v>
      </c>
      <c r="I5617" t="s">
        <v>55</v>
      </c>
      <c r="J5617" t="s">
        <v>164</v>
      </c>
      <c r="K5617" t="s">
        <v>12123</v>
      </c>
      <c r="L5617" t="s">
        <v>12039</v>
      </c>
      <c r="M5617" t="s">
        <v>12124</v>
      </c>
      <c r="N5617" t="s">
        <v>6787</v>
      </c>
      <c r="O5617" t="s">
        <v>6810</v>
      </c>
      <c r="P5617">
        <v>12745000</v>
      </c>
      <c r="Q5617" t="s">
        <v>6636</v>
      </c>
      <c r="R5617" t="s">
        <v>6636</v>
      </c>
      <c r="S5617" s="12"/>
      <c r="T5617" s="13"/>
      <c r="U5617" t="s">
        <v>6636</v>
      </c>
    </row>
    <row r="5618" spans="1:21" x14ac:dyDescent="0.25">
      <c r="A5618" t="s">
        <v>6619</v>
      </c>
      <c r="B5618" s="12">
        <v>206600</v>
      </c>
      <c r="C5618" t="s">
        <v>12121</v>
      </c>
      <c r="D5618" s="11">
        <v>46180.473321759302</v>
      </c>
      <c r="E5618" t="s">
        <v>12122</v>
      </c>
      <c r="F5618" t="s">
        <v>6415</v>
      </c>
      <c r="G5618" t="s">
        <v>12041</v>
      </c>
      <c r="H5618" t="s">
        <v>6449</v>
      </c>
      <c r="I5618" t="s">
        <v>55</v>
      </c>
      <c r="J5618" t="s">
        <v>164</v>
      </c>
      <c r="K5618" t="s">
        <v>12123</v>
      </c>
      <c r="L5618" t="s">
        <v>12039</v>
      </c>
      <c r="M5618" t="s">
        <v>12124</v>
      </c>
      <c r="N5618" t="s">
        <v>6787</v>
      </c>
      <c r="O5618" t="s">
        <v>6810</v>
      </c>
      <c r="P5618">
        <v>12745000</v>
      </c>
      <c r="Q5618" t="s">
        <v>6636</v>
      </c>
      <c r="R5618" t="s">
        <v>6636</v>
      </c>
      <c r="S5618" s="12"/>
      <c r="T5618" s="13"/>
      <c r="U5618" t="s">
        <v>6636</v>
      </c>
    </row>
    <row r="5619" spans="1:21" x14ac:dyDescent="0.25">
      <c r="A5619" t="s">
        <v>6619</v>
      </c>
      <c r="B5619" s="12">
        <v>206600</v>
      </c>
      <c r="C5619" t="s">
        <v>12121</v>
      </c>
      <c r="D5619" s="11">
        <v>46180.473321759302</v>
      </c>
      <c r="E5619" t="s">
        <v>12122</v>
      </c>
      <c r="F5619" t="s">
        <v>6415</v>
      </c>
      <c r="G5619" t="s">
        <v>12042</v>
      </c>
      <c r="H5619" t="s">
        <v>6449</v>
      </c>
      <c r="I5619" t="s">
        <v>55</v>
      </c>
      <c r="J5619" t="s">
        <v>164</v>
      </c>
      <c r="K5619" t="s">
        <v>12123</v>
      </c>
      <c r="L5619" t="s">
        <v>12039</v>
      </c>
      <c r="M5619" t="s">
        <v>12124</v>
      </c>
      <c r="N5619" t="s">
        <v>6787</v>
      </c>
      <c r="O5619" t="s">
        <v>6810</v>
      </c>
      <c r="P5619">
        <v>12745000</v>
      </c>
      <c r="Q5619" t="s">
        <v>6636</v>
      </c>
      <c r="R5619" t="s">
        <v>6636</v>
      </c>
      <c r="S5619" s="12"/>
      <c r="T5619" s="13"/>
      <c r="U5619" t="s">
        <v>6636</v>
      </c>
    </row>
    <row r="5620" spans="1:21" x14ac:dyDescent="0.25">
      <c r="A5620" t="s">
        <v>6637</v>
      </c>
      <c r="B5620" s="12">
        <v>206630</v>
      </c>
      <c r="C5620" t="s">
        <v>12133</v>
      </c>
      <c r="D5620" s="11">
        <v>46180.487905092603</v>
      </c>
      <c r="E5620" t="s">
        <v>12134</v>
      </c>
      <c r="F5620" t="s">
        <v>6415</v>
      </c>
      <c r="G5620" t="s">
        <v>6968</v>
      </c>
      <c r="H5620" t="s">
        <v>6449</v>
      </c>
      <c r="I5620" t="s">
        <v>55</v>
      </c>
      <c r="J5620" t="s">
        <v>6803</v>
      </c>
      <c r="K5620" t="s">
        <v>12135</v>
      </c>
      <c r="L5620" t="s">
        <v>12101</v>
      </c>
      <c r="M5620" t="s">
        <v>12136</v>
      </c>
      <c r="N5620" t="s">
        <v>7001</v>
      </c>
      <c r="O5620" t="s">
        <v>7002</v>
      </c>
      <c r="P5620">
        <v>10265000</v>
      </c>
      <c r="Q5620" t="s">
        <v>6636</v>
      </c>
      <c r="R5620" t="s">
        <v>6636</v>
      </c>
      <c r="S5620" s="12"/>
      <c r="T5620" s="13"/>
      <c r="U5620" t="s">
        <v>6636</v>
      </c>
    </row>
    <row r="5621" spans="1:21" x14ac:dyDescent="0.25">
      <c r="A5621" t="s">
        <v>6637</v>
      </c>
      <c r="B5621" s="12">
        <v>206630</v>
      </c>
      <c r="C5621" t="s">
        <v>12133</v>
      </c>
      <c r="D5621" s="11">
        <v>46180.487905092603</v>
      </c>
      <c r="E5621" t="s">
        <v>12134</v>
      </c>
      <c r="F5621" t="s">
        <v>6415</v>
      </c>
      <c r="G5621" t="s">
        <v>8520</v>
      </c>
      <c r="H5621" t="s">
        <v>6449</v>
      </c>
      <c r="I5621" t="s">
        <v>55</v>
      </c>
      <c r="J5621" t="s">
        <v>6803</v>
      </c>
      <c r="K5621" t="s">
        <v>12135</v>
      </c>
      <c r="L5621" t="s">
        <v>12101</v>
      </c>
      <c r="M5621" t="s">
        <v>12136</v>
      </c>
      <c r="N5621" t="s">
        <v>7001</v>
      </c>
      <c r="O5621" t="s">
        <v>7002</v>
      </c>
      <c r="P5621">
        <v>10265000</v>
      </c>
      <c r="Q5621" t="s">
        <v>6636</v>
      </c>
      <c r="R5621" t="s">
        <v>6636</v>
      </c>
      <c r="S5621" s="12"/>
      <c r="T5621" s="13"/>
      <c r="U5621" t="s">
        <v>6636</v>
      </c>
    </row>
    <row r="5622" spans="1:21" x14ac:dyDescent="0.25">
      <c r="A5622" t="s">
        <v>6637</v>
      </c>
      <c r="B5622" s="12">
        <v>206630</v>
      </c>
      <c r="C5622" t="s">
        <v>12133</v>
      </c>
      <c r="D5622" s="11">
        <v>46180.487905092603</v>
      </c>
      <c r="E5622" t="s">
        <v>12134</v>
      </c>
      <c r="F5622" t="s">
        <v>6415</v>
      </c>
      <c r="G5622" t="s">
        <v>12030</v>
      </c>
      <c r="H5622" t="s">
        <v>6449</v>
      </c>
      <c r="I5622" t="s">
        <v>55</v>
      </c>
      <c r="J5622" t="s">
        <v>6803</v>
      </c>
      <c r="K5622" t="s">
        <v>12135</v>
      </c>
      <c r="L5622" t="s">
        <v>12101</v>
      </c>
      <c r="M5622" t="s">
        <v>12136</v>
      </c>
      <c r="N5622" t="s">
        <v>7001</v>
      </c>
      <c r="O5622" t="s">
        <v>7002</v>
      </c>
      <c r="P5622">
        <v>10265000</v>
      </c>
      <c r="Q5622" t="s">
        <v>6636</v>
      </c>
      <c r="R5622" t="s">
        <v>6636</v>
      </c>
      <c r="S5622" s="12"/>
      <c r="T5622" s="13"/>
      <c r="U5622" t="s">
        <v>6636</v>
      </c>
    </row>
    <row r="5623" spans="1:21" x14ac:dyDescent="0.25">
      <c r="A5623" t="s">
        <v>6637</v>
      </c>
      <c r="B5623" s="12">
        <v>206630</v>
      </c>
      <c r="C5623" t="s">
        <v>12133</v>
      </c>
      <c r="D5623" s="11">
        <v>46180.487905092603</v>
      </c>
      <c r="E5623" t="s">
        <v>12134</v>
      </c>
      <c r="F5623" t="s">
        <v>6415</v>
      </c>
      <c r="G5623" t="s">
        <v>8521</v>
      </c>
      <c r="H5623" t="s">
        <v>6449</v>
      </c>
      <c r="I5623" t="s">
        <v>55</v>
      </c>
      <c r="J5623" t="s">
        <v>6803</v>
      </c>
      <c r="K5623" t="s">
        <v>12135</v>
      </c>
      <c r="L5623" t="s">
        <v>12101</v>
      </c>
      <c r="M5623" t="s">
        <v>12136</v>
      </c>
      <c r="N5623" t="s">
        <v>7001</v>
      </c>
      <c r="O5623" t="s">
        <v>7002</v>
      </c>
      <c r="P5623">
        <v>10265000</v>
      </c>
      <c r="Q5623" t="s">
        <v>6636</v>
      </c>
      <c r="R5623" t="s">
        <v>6636</v>
      </c>
      <c r="S5623" s="12"/>
      <c r="T5623" s="13"/>
      <c r="U5623" t="s">
        <v>6636</v>
      </c>
    </row>
    <row r="5624" spans="1:21" x14ac:dyDescent="0.25">
      <c r="A5624" t="s">
        <v>6637</v>
      </c>
      <c r="B5624" s="12">
        <v>206630</v>
      </c>
      <c r="C5624" t="s">
        <v>12133</v>
      </c>
      <c r="D5624" s="11">
        <v>46180.487905092603</v>
      </c>
      <c r="E5624" t="s">
        <v>12134</v>
      </c>
      <c r="F5624" t="s">
        <v>6415</v>
      </c>
      <c r="G5624" t="s">
        <v>12103</v>
      </c>
      <c r="H5624" t="s">
        <v>6449</v>
      </c>
      <c r="I5624" t="s">
        <v>55</v>
      </c>
      <c r="J5624" t="s">
        <v>6803</v>
      </c>
      <c r="K5624" t="s">
        <v>12135</v>
      </c>
      <c r="L5624" t="s">
        <v>12101</v>
      </c>
      <c r="M5624" t="s">
        <v>12136</v>
      </c>
      <c r="N5624" t="s">
        <v>7001</v>
      </c>
      <c r="O5624" t="s">
        <v>7002</v>
      </c>
      <c r="P5624">
        <v>10265000</v>
      </c>
      <c r="Q5624" t="s">
        <v>6636</v>
      </c>
      <c r="R5624" t="s">
        <v>6636</v>
      </c>
      <c r="S5624" s="12"/>
      <c r="T5624" s="13"/>
      <c r="U5624" t="s">
        <v>6636</v>
      </c>
    </row>
    <row r="5625" spans="1:21" x14ac:dyDescent="0.25">
      <c r="A5625" t="s">
        <v>6637</v>
      </c>
      <c r="B5625" s="12">
        <v>206630</v>
      </c>
      <c r="C5625" t="s">
        <v>12133</v>
      </c>
      <c r="D5625" s="11">
        <v>46180.487905092603</v>
      </c>
      <c r="E5625" t="s">
        <v>12134</v>
      </c>
      <c r="F5625" t="s">
        <v>6415</v>
      </c>
      <c r="G5625" t="s">
        <v>12104</v>
      </c>
      <c r="H5625" t="s">
        <v>6449</v>
      </c>
      <c r="I5625" t="s">
        <v>55</v>
      </c>
      <c r="J5625" t="s">
        <v>6803</v>
      </c>
      <c r="K5625" t="s">
        <v>12135</v>
      </c>
      <c r="L5625" t="s">
        <v>12101</v>
      </c>
      <c r="M5625" t="s">
        <v>12136</v>
      </c>
      <c r="N5625" t="s">
        <v>7001</v>
      </c>
      <c r="O5625" t="s">
        <v>7002</v>
      </c>
      <c r="P5625">
        <v>10265000</v>
      </c>
      <c r="Q5625" t="s">
        <v>6636</v>
      </c>
      <c r="R5625" t="s">
        <v>6636</v>
      </c>
      <c r="S5625" s="12"/>
      <c r="T5625" s="13"/>
      <c r="U5625" t="s">
        <v>6636</v>
      </c>
    </row>
    <row r="5626" spans="1:21" x14ac:dyDescent="0.25">
      <c r="A5626" t="s">
        <v>6637</v>
      </c>
      <c r="B5626" s="12">
        <v>206630</v>
      </c>
      <c r="C5626" t="s">
        <v>12133</v>
      </c>
      <c r="D5626" s="11">
        <v>46180.487905092603</v>
      </c>
      <c r="E5626" t="s">
        <v>12134</v>
      </c>
      <c r="F5626" t="s">
        <v>6415</v>
      </c>
      <c r="G5626" t="s">
        <v>12105</v>
      </c>
      <c r="H5626" t="s">
        <v>6449</v>
      </c>
      <c r="I5626" t="s">
        <v>55</v>
      </c>
      <c r="J5626" t="s">
        <v>6803</v>
      </c>
      <c r="K5626" t="s">
        <v>12135</v>
      </c>
      <c r="L5626" t="s">
        <v>12101</v>
      </c>
      <c r="M5626" t="s">
        <v>12136</v>
      </c>
      <c r="N5626" t="s">
        <v>7001</v>
      </c>
      <c r="O5626" t="s">
        <v>7002</v>
      </c>
      <c r="P5626">
        <v>10265000</v>
      </c>
      <c r="Q5626" t="s">
        <v>6636</v>
      </c>
      <c r="R5626" t="s">
        <v>6636</v>
      </c>
      <c r="S5626" s="12"/>
      <c r="T5626" s="13"/>
      <c r="U5626" t="s">
        <v>6636</v>
      </c>
    </row>
    <row r="5627" spans="1:21" x14ac:dyDescent="0.25">
      <c r="A5627" t="s">
        <v>6619</v>
      </c>
      <c r="B5627" s="12">
        <v>206630</v>
      </c>
      <c r="C5627" t="s">
        <v>12133</v>
      </c>
      <c r="D5627" s="11">
        <v>46180.574097222197</v>
      </c>
      <c r="E5627" t="s">
        <v>12134</v>
      </c>
      <c r="F5627" t="s">
        <v>6415</v>
      </c>
      <c r="G5627" t="s">
        <v>6968</v>
      </c>
      <c r="H5627" t="s">
        <v>6449</v>
      </c>
      <c r="I5627" t="s">
        <v>55</v>
      </c>
      <c r="J5627" t="s">
        <v>6803</v>
      </c>
      <c r="K5627" t="s">
        <v>12135</v>
      </c>
      <c r="L5627" t="s">
        <v>12101</v>
      </c>
      <c r="M5627" t="s">
        <v>12136</v>
      </c>
      <c r="N5627" t="s">
        <v>7001</v>
      </c>
      <c r="O5627" t="s">
        <v>7002</v>
      </c>
      <c r="P5627">
        <v>10265000</v>
      </c>
      <c r="Q5627" t="s">
        <v>6636</v>
      </c>
      <c r="R5627" t="s">
        <v>6636</v>
      </c>
      <c r="S5627" s="12"/>
      <c r="T5627" s="13"/>
      <c r="U5627" t="s">
        <v>6636</v>
      </c>
    </row>
    <row r="5628" spans="1:21" x14ac:dyDescent="0.25">
      <c r="A5628" t="s">
        <v>6619</v>
      </c>
      <c r="B5628" s="12">
        <v>206630</v>
      </c>
      <c r="C5628" t="s">
        <v>12133</v>
      </c>
      <c r="D5628" s="11">
        <v>46180.574097222197</v>
      </c>
      <c r="E5628" t="s">
        <v>12134</v>
      </c>
      <c r="F5628" t="s">
        <v>6415</v>
      </c>
      <c r="G5628" t="s">
        <v>8520</v>
      </c>
      <c r="H5628" t="s">
        <v>6449</v>
      </c>
      <c r="I5628" t="s">
        <v>55</v>
      </c>
      <c r="J5628" t="s">
        <v>6803</v>
      </c>
      <c r="K5628" t="s">
        <v>12135</v>
      </c>
      <c r="L5628" t="s">
        <v>12101</v>
      </c>
      <c r="M5628" t="s">
        <v>12136</v>
      </c>
      <c r="N5628" t="s">
        <v>7001</v>
      </c>
      <c r="O5628" t="s">
        <v>7002</v>
      </c>
      <c r="P5628">
        <v>10265000</v>
      </c>
      <c r="Q5628" t="s">
        <v>6636</v>
      </c>
      <c r="R5628" t="s">
        <v>6636</v>
      </c>
      <c r="S5628" s="12"/>
      <c r="T5628" s="13"/>
      <c r="U5628" t="s">
        <v>6636</v>
      </c>
    </row>
    <row r="5629" spans="1:21" x14ac:dyDescent="0.25">
      <c r="A5629" t="s">
        <v>6619</v>
      </c>
      <c r="B5629" s="12">
        <v>206630</v>
      </c>
      <c r="C5629" t="s">
        <v>12133</v>
      </c>
      <c r="D5629" s="11">
        <v>46180.574097222197</v>
      </c>
      <c r="E5629" t="s">
        <v>12134</v>
      </c>
      <c r="F5629" t="s">
        <v>6415</v>
      </c>
      <c r="G5629" t="s">
        <v>12030</v>
      </c>
      <c r="H5629" t="s">
        <v>6449</v>
      </c>
      <c r="I5629" t="s">
        <v>55</v>
      </c>
      <c r="J5629" t="s">
        <v>6803</v>
      </c>
      <c r="K5629" t="s">
        <v>12135</v>
      </c>
      <c r="L5629" t="s">
        <v>12101</v>
      </c>
      <c r="M5629" t="s">
        <v>12136</v>
      </c>
      <c r="N5629" t="s">
        <v>7001</v>
      </c>
      <c r="O5629" t="s">
        <v>7002</v>
      </c>
      <c r="P5629">
        <v>10265000</v>
      </c>
      <c r="Q5629" t="s">
        <v>6636</v>
      </c>
      <c r="R5629" t="s">
        <v>6636</v>
      </c>
      <c r="S5629" s="12"/>
      <c r="T5629" s="13"/>
      <c r="U5629" t="s">
        <v>6636</v>
      </c>
    </row>
    <row r="5630" spans="1:21" x14ac:dyDescent="0.25">
      <c r="A5630" t="s">
        <v>6619</v>
      </c>
      <c r="B5630" s="12">
        <v>206630</v>
      </c>
      <c r="C5630" t="s">
        <v>12133</v>
      </c>
      <c r="D5630" s="11">
        <v>46180.574097222197</v>
      </c>
      <c r="E5630" t="s">
        <v>12134</v>
      </c>
      <c r="F5630" t="s">
        <v>6415</v>
      </c>
      <c r="G5630" t="s">
        <v>8521</v>
      </c>
      <c r="H5630" t="s">
        <v>6449</v>
      </c>
      <c r="I5630" t="s">
        <v>55</v>
      </c>
      <c r="J5630" t="s">
        <v>6803</v>
      </c>
      <c r="K5630" t="s">
        <v>12135</v>
      </c>
      <c r="L5630" t="s">
        <v>12101</v>
      </c>
      <c r="M5630" t="s">
        <v>12136</v>
      </c>
      <c r="N5630" t="s">
        <v>7001</v>
      </c>
      <c r="O5630" t="s">
        <v>7002</v>
      </c>
      <c r="P5630">
        <v>10265000</v>
      </c>
      <c r="Q5630" t="s">
        <v>6636</v>
      </c>
      <c r="R5630" t="s">
        <v>6636</v>
      </c>
      <c r="S5630" s="12"/>
      <c r="T5630" s="13"/>
      <c r="U5630" t="s">
        <v>6636</v>
      </c>
    </row>
    <row r="5631" spans="1:21" x14ac:dyDescent="0.25">
      <c r="A5631" t="s">
        <v>6619</v>
      </c>
      <c r="B5631" s="12">
        <v>206630</v>
      </c>
      <c r="C5631" t="s">
        <v>12133</v>
      </c>
      <c r="D5631" s="11">
        <v>46180.574097222197</v>
      </c>
      <c r="E5631" t="s">
        <v>12134</v>
      </c>
      <c r="F5631" t="s">
        <v>6415</v>
      </c>
      <c r="G5631" t="s">
        <v>12103</v>
      </c>
      <c r="H5631" t="s">
        <v>6449</v>
      </c>
      <c r="I5631" t="s">
        <v>55</v>
      </c>
      <c r="J5631" t="s">
        <v>6803</v>
      </c>
      <c r="K5631" t="s">
        <v>12135</v>
      </c>
      <c r="L5631" t="s">
        <v>12101</v>
      </c>
      <c r="M5631" t="s">
        <v>12136</v>
      </c>
      <c r="N5631" t="s">
        <v>7001</v>
      </c>
      <c r="O5631" t="s">
        <v>7002</v>
      </c>
      <c r="P5631">
        <v>10265000</v>
      </c>
      <c r="Q5631" t="s">
        <v>6636</v>
      </c>
      <c r="R5631" t="s">
        <v>6636</v>
      </c>
      <c r="S5631" s="12"/>
      <c r="T5631" s="13"/>
      <c r="U5631" t="s">
        <v>6636</v>
      </c>
    </row>
    <row r="5632" spans="1:21" x14ac:dyDescent="0.25">
      <c r="A5632" t="s">
        <v>6619</v>
      </c>
      <c r="B5632" s="12">
        <v>206630</v>
      </c>
      <c r="C5632" t="s">
        <v>12133</v>
      </c>
      <c r="D5632" s="11">
        <v>46180.574097222197</v>
      </c>
      <c r="E5632" t="s">
        <v>12134</v>
      </c>
      <c r="F5632" t="s">
        <v>6415</v>
      </c>
      <c r="G5632" t="s">
        <v>12104</v>
      </c>
      <c r="H5632" t="s">
        <v>6449</v>
      </c>
      <c r="I5632" t="s">
        <v>55</v>
      </c>
      <c r="J5632" t="s">
        <v>6803</v>
      </c>
      <c r="K5632" t="s">
        <v>12135</v>
      </c>
      <c r="L5632" t="s">
        <v>12101</v>
      </c>
      <c r="M5632" t="s">
        <v>12136</v>
      </c>
      <c r="N5632" t="s">
        <v>7001</v>
      </c>
      <c r="O5632" t="s">
        <v>7002</v>
      </c>
      <c r="P5632">
        <v>10265000</v>
      </c>
      <c r="Q5632" t="s">
        <v>6636</v>
      </c>
      <c r="R5632" t="s">
        <v>6636</v>
      </c>
      <c r="S5632" s="12"/>
      <c r="T5632" s="13"/>
      <c r="U5632" t="s">
        <v>6636</v>
      </c>
    </row>
    <row r="5633" spans="1:21" x14ac:dyDescent="0.25">
      <c r="A5633" t="s">
        <v>6619</v>
      </c>
      <c r="B5633" s="12">
        <v>206630</v>
      </c>
      <c r="C5633" t="s">
        <v>12133</v>
      </c>
      <c r="D5633" s="11">
        <v>46180.574097222197</v>
      </c>
      <c r="E5633" t="s">
        <v>12134</v>
      </c>
      <c r="F5633" t="s">
        <v>6415</v>
      </c>
      <c r="G5633" t="s">
        <v>12105</v>
      </c>
      <c r="H5633" t="s">
        <v>6449</v>
      </c>
      <c r="I5633" t="s">
        <v>55</v>
      </c>
      <c r="J5633" t="s">
        <v>6803</v>
      </c>
      <c r="K5633" t="s">
        <v>12135</v>
      </c>
      <c r="L5633" t="s">
        <v>12101</v>
      </c>
      <c r="M5633" t="s">
        <v>12136</v>
      </c>
      <c r="N5633" t="s">
        <v>7001</v>
      </c>
      <c r="O5633" t="s">
        <v>7002</v>
      </c>
      <c r="P5633">
        <v>10265000</v>
      </c>
      <c r="Q5633" t="s">
        <v>6636</v>
      </c>
      <c r="R5633" t="s">
        <v>6636</v>
      </c>
      <c r="S5633" s="12"/>
      <c r="T5633" s="13"/>
      <c r="U5633" t="s">
        <v>6636</v>
      </c>
    </row>
    <row r="5634" spans="1:21" x14ac:dyDescent="0.25">
      <c r="A5634" t="s">
        <v>6637</v>
      </c>
      <c r="B5634" s="12">
        <v>207250</v>
      </c>
      <c r="C5634" t="s">
        <v>12137</v>
      </c>
      <c r="D5634" s="11">
        <v>46181.457326388903</v>
      </c>
      <c r="E5634" t="s">
        <v>12138</v>
      </c>
      <c r="F5634" t="s">
        <v>6415</v>
      </c>
      <c r="G5634" t="s">
        <v>6968</v>
      </c>
      <c r="H5634" t="s">
        <v>6449</v>
      </c>
      <c r="I5634" t="s">
        <v>65</v>
      </c>
      <c r="J5634" t="s">
        <v>57</v>
      </c>
      <c r="K5634" t="s">
        <v>12139</v>
      </c>
      <c r="L5634" t="s">
        <v>12140</v>
      </c>
      <c r="M5634" t="s">
        <v>12141</v>
      </c>
      <c r="N5634" t="s">
        <v>7506</v>
      </c>
      <c r="O5634" t="s">
        <v>7507</v>
      </c>
      <c r="P5634">
        <v>19544950</v>
      </c>
      <c r="Q5634" t="s">
        <v>6636</v>
      </c>
      <c r="R5634" t="s">
        <v>6636</v>
      </c>
      <c r="S5634" s="12"/>
      <c r="T5634" s="13"/>
      <c r="U5634" t="s">
        <v>7486</v>
      </c>
    </row>
    <row r="5635" spans="1:21" x14ac:dyDescent="0.25">
      <c r="A5635" t="s">
        <v>6637</v>
      </c>
      <c r="B5635" s="12">
        <v>207250</v>
      </c>
      <c r="C5635" t="s">
        <v>12137</v>
      </c>
      <c r="D5635" s="11">
        <v>46181.457326388903</v>
      </c>
      <c r="E5635" t="s">
        <v>12138</v>
      </c>
      <c r="F5635" t="s">
        <v>6415</v>
      </c>
      <c r="G5635" t="s">
        <v>8520</v>
      </c>
      <c r="H5635" t="s">
        <v>6449</v>
      </c>
      <c r="I5635" t="s">
        <v>65</v>
      </c>
      <c r="J5635" t="s">
        <v>57</v>
      </c>
      <c r="K5635" t="s">
        <v>12139</v>
      </c>
      <c r="L5635" t="s">
        <v>12140</v>
      </c>
      <c r="M5635" t="s">
        <v>12141</v>
      </c>
      <c r="N5635" t="s">
        <v>7506</v>
      </c>
      <c r="O5635" t="s">
        <v>7507</v>
      </c>
      <c r="P5635">
        <v>19544950</v>
      </c>
      <c r="Q5635" t="s">
        <v>6636</v>
      </c>
      <c r="R5635" t="s">
        <v>6636</v>
      </c>
      <c r="S5635" s="12"/>
      <c r="T5635" s="13"/>
      <c r="U5635" t="s">
        <v>7486</v>
      </c>
    </row>
    <row r="5636" spans="1:21" x14ac:dyDescent="0.25">
      <c r="A5636" t="s">
        <v>6637</v>
      </c>
      <c r="B5636" s="12">
        <v>207250</v>
      </c>
      <c r="C5636" t="s">
        <v>12137</v>
      </c>
      <c r="D5636" s="11">
        <v>46181.457326388903</v>
      </c>
      <c r="E5636" t="s">
        <v>12138</v>
      </c>
      <c r="F5636" t="s">
        <v>6415</v>
      </c>
      <c r="G5636" t="s">
        <v>12030</v>
      </c>
      <c r="H5636" t="s">
        <v>6449</v>
      </c>
      <c r="I5636" t="s">
        <v>65</v>
      </c>
      <c r="J5636" t="s">
        <v>57</v>
      </c>
      <c r="K5636" t="s">
        <v>12139</v>
      </c>
      <c r="L5636" t="s">
        <v>12140</v>
      </c>
      <c r="M5636" t="s">
        <v>12141</v>
      </c>
      <c r="N5636" t="s">
        <v>7506</v>
      </c>
      <c r="O5636" t="s">
        <v>7507</v>
      </c>
      <c r="P5636">
        <v>19544950</v>
      </c>
      <c r="Q5636" t="s">
        <v>6636</v>
      </c>
      <c r="R5636" t="s">
        <v>6636</v>
      </c>
      <c r="S5636" s="12"/>
      <c r="T5636" s="13"/>
      <c r="U5636" t="s">
        <v>7486</v>
      </c>
    </row>
    <row r="5637" spans="1:21" x14ac:dyDescent="0.25">
      <c r="A5637" t="s">
        <v>6637</v>
      </c>
      <c r="B5637" s="12">
        <v>207250</v>
      </c>
      <c r="C5637" t="s">
        <v>12137</v>
      </c>
      <c r="D5637" s="11">
        <v>46181.457326388903</v>
      </c>
      <c r="E5637" t="s">
        <v>12138</v>
      </c>
      <c r="F5637" t="s">
        <v>6415</v>
      </c>
      <c r="G5637" t="s">
        <v>8521</v>
      </c>
      <c r="H5637" t="s">
        <v>6449</v>
      </c>
      <c r="I5637" t="s">
        <v>65</v>
      </c>
      <c r="J5637" t="s">
        <v>57</v>
      </c>
      <c r="K5637" t="s">
        <v>12139</v>
      </c>
      <c r="L5637" t="s">
        <v>12140</v>
      </c>
      <c r="M5637" t="s">
        <v>12141</v>
      </c>
      <c r="N5637" t="s">
        <v>7506</v>
      </c>
      <c r="O5637" t="s">
        <v>7507</v>
      </c>
      <c r="P5637">
        <v>19544950</v>
      </c>
      <c r="Q5637" t="s">
        <v>6636</v>
      </c>
      <c r="R5637" t="s">
        <v>6636</v>
      </c>
      <c r="S5637" s="12"/>
      <c r="T5637" s="13"/>
      <c r="U5637" t="s">
        <v>7486</v>
      </c>
    </row>
    <row r="5638" spans="1:21" x14ac:dyDescent="0.25">
      <c r="A5638" t="s">
        <v>6637</v>
      </c>
      <c r="B5638" s="12">
        <v>207250</v>
      </c>
      <c r="C5638" t="s">
        <v>12137</v>
      </c>
      <c r="D5638" s="11">
        <v>46181.457326388903</v>
      </c>
      <c r="E5638" t="s">
        <v>12138</v>
      </c>
      <c r="F5638" t="s">
        <v>6415</v>
      </c>
      <c r="G5638" t="s">
        <v>12142</v>
      </c>
      <c r="H5638" t="s">
        <v>6449</v>
      </c>
      <c r="I5638" t="s">
        <v>65</v>
      </c>
      <c r="J5638" t="s">
        <v>57</v>
      </c>
      <c r="K5638" t="s">
        <v>12139</v>
      </c>
      <c r="L5638" t="s">
        <v>12140</v>
      </c>
      <c r="M5638" t="s">
        <v>12141</v>
      </c>
      <c r="N5638" t="s">
        <v>7506</v>
      </c>
      <c r="O5638" t="s">
        <v>7507</v>
      </c>
      <c r="P5638">
        <v>19544950</v>
      </c>
      <c r="Q5638" t="s">
        <v>6636</v>
      </c>
      <c r="R5638" t="s">
        <v>6636</v>
      </c>
      <c r="S5638" s="12"/>
      <c r="T5638" s="13"/>
      <c r="U5638" t="s">
        <v>7486</v>
      </c>
    </row>
    <row r="5639" spans="1:21" x14ac:dyDescent="0.25">
      <c r="A5639" t="s">
        <v>6637</v>
      </c>
      <c r="B5639" s="12">
        <v>207250</v>
      </c>
      <c r="C5639" t="s">
        <v>12137</v>
      </c>
      <c r="D5639" s="11">
        <v>46181.457326388903</v>
      </c>
      <c r="E5639" t="s">
        <v>12138</v>
      </c>
      <c r="F5639" t="s">
        <v>6415</v>
      </c>
      <c r="G5639" t="s">
        <v>12143</v>
      </c>
      <c r="H5639" t="s">
        <v>6449</v>
      </c>
      <c r="I5639" t="s">
        <v>65</v>
      </c>
      <c r="J5639" t="s">
        <v>57</v>
      </c>
      <c r="K5639" t="s">
        <v>12139</v>
      </c>
      <c r="L5639" t="s">
        <v>12140</v>
      </c>
      <c r="M5639" t="s">
        <v>12141</v>
      </c>
      <c r="N5639" t="s">
        <v>7506</v>
      </c>
      <c r="O5639" t="s">
        <v>7507</v>
      </c>
      <c r="P5639">
        <v>19544950</v>
      </c>
      <c r="Q5639" t="s">
        <v>6636</v>
      </c>
      <c r="R5639" t="s">
        <v>6636</v>
      </c>
      <c r="S5639" s="12"/>
      <c r="T5639" s="13"/>
      <c r="U5639" t="s">
        <v>7486</v>
      </c>
    </row>
    <row r="5640" spans="1:21" x14ac:dyDescent="0.25">
      <c r="A5640" t="s">
        <v>6637</v>
      </c>
      <c r="B5640" s="12">
        <v>207250</v>
      </c>
      <c r="C5640" t="s">
        <v>12137</v>
      </c>
      <c r="D5640" s="11">
        <v>46181.457326388903</v>
      </c>
      <c r="E5640" t="s">
        <v>12138</v>
      </c>
      <c r="F5640" t="s">
        <v>6415</v>
      </c>
      <c r="G5640" t="s">
        <v>12144</v>
      </c>
      <c r="H5640" t="s">
        <v>6449</v>
      </c>
      <c r="I5640" t="s">
        <v>65</v>
      </c>
      <c r="J5640" t="s">
        <v>57</v>
      </c>
      <c r="K5640" t="s">
        <v>12139</v>
      </c>
      <c r="L5640" t="s">
        <v>12140</v>
      </c>
      <c r="M5640" t="s">
        <v>12141</v>
      </c>
      <c r="N5640" t="s">
        <v>7506</v>
      </c>
      <c r="O5640" t="s">
        <v>7507</v>
      </c>
      <c r="P5640">
        <v>19544950</v>
      </c>
      <c r="Q5640" t="s">
        <v>6636</v>
      </c>
      <c r="R5640" t="s">
        <v>6636</v>
      </c>
      <c r="S5640" s="12"/>
      <c r="T5640" s="13"/>
      <c r="U5640" t="s">
        <v>7486</v>
      </c>
    </row>
    <row r="5641" spans="1:21" x14ac:dyDescent="0.25">
      <c r="A5641" t="s">
        <v>6637</v>
      </c>
      <c r="B5641" s="12">
        <v>207250</v>
      </c>
      <c r="C5641" t="s">
        <v>12137</v>
      </c>
      <c r="D5641" s="11">
        <v>46181.457326388903</v>
      </c>
      <c r="E5641" t="s">
        <v>12138</v>
      </c>
      <c r="F5641" t="s">
        <v>6415</v>
      </c>
      <c r="G5641" t="s">
        <v>12145</v>
      </c>
      <c r="H5641" t="s">
        <v>6449</v>
      </c>
      <c r="I5641" t="s">
        <v>65</v>
      </c>
      <c r="J5641" t="s">
        <v>57</v>
      </c>
      <c r="K5641" t="s">
        <v>12139</v>
      </c>
      <c r="L5641" t="s">
        <v>12140</v>
      </c>
      <c r="M5641" t="s">
        <v>12141</v>
      </c>
      <c r="N5641" t="s">
        <v>7506</v>
      </c>
      <c r="O5641" t="s">
        <v>7507</v>
      </c>
      <c r="P5641">
        <v>19544950</v>
      </c>
      <c r="Q5641" t="s">
        <v>6636</v>
      </c>
      <c r="R5641" t="s">
        <v>6636</v>
      </c>
      <c r="S5641" s="12"/>
      <c r="T5641" s="13"/>
      <c r="U5641" t="s">
        <v>7486</v>
      </c>
    </row>
    <row r="5642" spans="1:21" x14ac:dyDescent="0.25">
      <c r="A5642" t="s">
        <v>6637</v>
      </c>
      <c r="B5642" s="12">
        <v>207250</v>
      </c>
      <c r="C5642" t="s">
        <v>12137</v>
      </c>
      <c r="D5642" s="11">
        <v>46181.457326388903</v>
      </c>
      <c r="E5642" t="s">
        <v>12138</v>
      </c>
      <c r="F5642" t="s">
        <v>6415</v>
      </c>
      <c r="G5642" t="s">
        <v>12146</v>
      </c>
      <c r="H5642" t="s">
        <v>6449</v>
      </c>
      <c r="I5642" t="s">
        <v>65</v>
      </c>
      <c r="J5642" t="s">
        <v>57</v>
      </c>
      <c r="K5642" t="s">
        <v>12139</v>
      </c>
      <c r="L5642" t="s">
        <v>12140</v>
      </c>
      <c r="M5642" t="s">
        <v>12141</v>
      </c>
      <c r="N5642" t="s">
        <v>7506</v>
      </c>
      <c r="O5642" t="s">
        <v>7507</v>
      </c>
      <c r="P5642">
        <v>19544950</v>
      </c>
      <c r="Q5642" t="s">
        <v>6636</v>
      </c>
      <c r="R5642" t="s">
        <v>6636</v>
      </c>
      <c r="S5642" s="12"/>
      <c r="T5642" s="13"/>
      <c r="U5642" t="s">
        <v>7486</v>
      </c>
    </row>
    <row r="5643" spans="1:21" x14ac:dyDescent="0.25">
      <c r="A5643" t="s">
        <v>6619</v>
      </c>
      <c r="B5643" s="12">
        <v>206930</v>
      </c>
      <c r="C5643" t="s">
        <v>12114</v>
      </c>
      <c r="D5643" s="11">
        <v>46181.6937384259</v>
      </c>
      <c r="E5643" t="s">
        <v>12115</v>
      </c>
      <c r="F5643" t="s">
        <v>6415</v>
      </c>
      <c r="G5643" t="s">
        <v>6968</v>
      </c>
      <c r="H5643" t="s">
        <v>6449</v>
      </c>
      <c r="I5643" t="s">
        <v>55</v>
      </c>
      <c r="J5643" t="s">
        <v>176</v>
      </c>
      <c r="K5643" t="s">
        <v>12116</v>
      </c>
      <c r="L5643" t="s">
        <v>12117</v>
      </c>
      <c r="M5643" t="s">
        <v>12118</v>
      </c>
      <c r="N5643" t="s">
        <v>7044</v>
      </c>
      <c r="O5643" t="s">
        <v>7045</v>
      </c>
      <c r="P5643">
        <v>16049500</v>
      </c>
      <c r="Q5643" t="s">
        <v>6636</v>
      </c>
      <c r="R5643" t="s">
        <v>6636</v>
      </c>
      <c r="S5643" s="12"/>
      <c r="T5643" s="13"/>
      <c r="U5643" t="s">
        <v>7418</v>
      </c>
    </row>
    <row r="5644" spans="1:21" x14ac:dyDescent="0.25">
      <c r="A5644" t="s">
        <v>6619</v>
      </c>
      <c r="B5644" s="12">
        <v>206930</v>
      </c>
      <c r="C5644" t="s">
        <v>12114</v>
      </c>
      <c r="D5644" s="11">
        <v>46181.6937384259</v>
      </c>
      <c r="E5644" t="s">
        <v>12115</v>
      </c>
      <c r="F5644" t="s">
        <v>6415</v>
      </c>
      <c r="G5644" t="s">
        <v>8520</v>
      </c>
      <c r="H5644" t="s">
        <v>6449</v>
      </c>
      <c r="I5644" t="s">
        <v>55</v>
      </c>
      <c r="J5644" t="s">
        <v>176</v>
      </c>
      <c r="K5644" t="s">
        <v>12116</v>
      </c>
      <c r="L5644" t="s">
        <v>12117</v>
      </c>
      <c r="M5644" t="s">
        <v>12118</v>
      </c>
      <c r="N5644" t="s">
        <v>7044</v>
      </c>
      <c r="O5644" t="s">
        <v>7045</v>
      </c>
      <c r="P5644">
        <v>16049500</v>
      </c>
      <c r="Q5644" t="s">
        <v>6636</v>
      </c>
      <c r="R5644" t="s">
        <v>6636</v>
      </c>
      <c r="S5644" s="12"/>
      <c r="T5644" s="13"/>
      <c r="U5644" t="s">
        <v>7418</v>
      </c>
    </row>
    <row r="5645" spans="1:21" x14ac:dyDescent="0.25">
      <c r="A5645" t="s">
        <v>6619</v>
      </c>
      <c r="B5645" s="12">
        <v>206930</v>
      </c>
      <c r="C5645" t="s">
        <v>12114</v>
      </c>
      <c r="D5645" s="11">
        <v>46181.6937384259</v>
      </c>
      <c r="E5645" t="s">
        <v>12115</v>
      </c>
      <c r="F5645" t="s">
        <v>6415</v>
      </c>
      <c r="G5645" t="s">
        <v>12030</v>
      </c>
      <c r="H5645" t="s">
        <v>6449</v>
      </c>
      <c r="I5645" t="s">
        <v>55</v>
      </c>
      <c r="J5645" t="s">
        <v>176</v>
      </c>
      <c r="K5645" t="s">
        <v>12116</v>
      </c>
      <c r="L5645" t="s">
        <v>12117</v>
      </c>
      <c r="M5645" t="s">
        <v>12118</v>
      </c>
      <c r="N5645" t="s">
        <v>7044</v>
      </c>
      <c r="O5645" t="s">
        <v>7045</v>
      </c>
      <c r="P5645">
        <v>16049500</v>
      </c>
      <c r="Q5645" t="s">
        <v>6636</v>
      </c>
      <c r="R5645" t="s">
        <v>6636</v>
      </c>
      <c r="S5645" s="12"/>
      <c r="T5645" s="13"/>
      <c r="U5645" t="s">
        <v>7418</v>
      </c>
    </row>
    <row r="5646" spans="1:21" x14ac:dyDescent="0.25">
      <c r="A5646" t="s">
        <v>6619</v>
      </c>
      <c r="B5646" s="12">
        <v>206930</v>
      </c>
      <c r="C5646" t="s">
        <v>12114</v>
      </c>
      <c r="D5646" s="11">
        <v>46181.6937384259</v>
      </c>
      <c r="E5646" t="s">
        <v>12115</v>
      </c>
      <c r="F5646" t="s">
        <v>6415</v>
      </c>
      <c r="G5646" t="s">
        <v>8521</v>
      </c>
      <c r="H5646" t="s">
        <v>6449</v>
      </c>
      <c r="I5646" t="s">
        <v>55</v>
      </c>
      <c r="J5646" t="s">
        <v>176</v>
      </c>
      <c r="K5646" t="s">
        <v>12116</v>
      </c>
      <c r="L5646" t="s">
        <v>12117</v>
      </c>
      <c r="M5646" t="s">
        <v>12118</v>
      </c>
      <c r="N5646" t="s">
        <v>7044</v>
      </c>
      <c r="O5646" t="s">
        <v>7045</v>
      </c>
      <c r="P5646">
        <v>16049500</v>
      </c>
      <c r="Q5646" t="s">
        <v>6636</v>
      </c>
      <c r="R5646" t="s">
        <v>6636</v>
      </c>
      <c r="S5646" s="12"/>
      <c r="T5646" s="13"/>
      <c r="U5646" t="s">
        <v>7418</v>
      </c>
    </row>
    <row r="5647" spans="1:21" x14ac:dyDescent="0.25">
      <c r="A5647" t="s">
        <v>6619</v>
      </c>
      <c r="B5647" s="12">
        <v>206930</v>
      </c>
      <c r="C5647" t="s">
        <v>12114</v>
      </c>
      <c r="D5647" s="11">
        <v>46181.6937384259</v>
      </c>
      <c r="E5647" t="s">
        <v>12115</v>
      </c>
      <c r="F5647" t="s">
        <v>6415</v>
      </c>
      <c r="G5647" t="s">
        <v>12119</v>
      </c>
      <c r="H5647" t="s">
        <v>6449</v>
      </c>
      <c r="I5647" t="s">
        <v>55</v>
      </c>
      <c r="J5647" t="s">
        <v>176</v>
      </c>
      <c r="K5647" t="s">
        <v>12116</v>
      </c>
      <c r="L5647" t="s">
        <v>12117</v>
      </c>
      <c r="M5647" t="s">
        <v>12118</v>
      </c>
      <c r="N5647" t="s">
        <v>7044</v>
      </c>
      <c r="O5647" t="s">
        <v>7045</v>
      </c>
      <c r="P5647">
        <v>16049500</v>
      </c>
      <c r="Q5647" t="s">
        <v>6636</v>
      </c>
      <c r="R5647" t="s">
        <v>6636</v>
      </c>
      <c r="S5647" s="12"/>
      <c r="T5647" s="13"/>
      <c r="U5647" t="s">
        <v>7418</v>
      </c>
    </row>
    <row r="5648" spans="1:21" x14ac:dyDescent="0.25">
      <c r="A5648" t="s">
        <v>6619</v>
      </c>
      <c r="B5648" s="12">
        <v>206930</v>
      </c>
      <c r="C5648" t="s">
        <v>12114</v>
      </c>
      <c r="D5648" s="11">
        <v>46181.6937384259</v>
      </c>
      <c r="E5648" t="s">
        <v>12115</v>
      </c>
      <c r="F5648" t="s">
        <v>6415</v>
      </c>
      <c r="G5648" t="s">
        <v>12120</v>
      </c>
      <c r="H5648" t="s">
        <v>6449</v>
      </c>
      <c r="I5648" t="s">
        <v>55</v>
      </c>
      <c r="J5648" t="s">
        <v>176</v>
      </c>
      <c r="K5648" t="s">
        <v>12116</v>
      </c>
      <c r="L5648" t="s">
        <v>12117</v>
      </c>
      <c r="M5648" t="s">
        <v>12118</v>
      </c>
      <c r="N5648" t="s">
        <v>7044</v>
      </c>
      <c r="O5648" t="s">
        <v>7045</v>
      </c>
      <c r="P5648">
        <v>16049500</v>
      </c>
      <c r="Q5648" t="s">
        <v>6636</v>
      </c>
      <c r="R5648" t="s">
        <v>6636</v>
      </c>
      <c r="S5648" s="12"/>
      <c r="T5648" s="13"/>
      <c r="U5648" t="s">
        <v>7418</v>
      </c>
    </row>
    <row r="5649" spans="1:21" x14ac:dyDescent="0.25">
      <c r="A5649" t="s">
        <v>6619</v>
      </c>
      <c r="B5649" s="12">
        <v>206950</v>
      </c>
      <c r="C5649" t="s">
        <v>12147</v>
      </c>
      <c r="D5649" s="11">
        <v>46181.715081018498</v>
      </c>
      <c r="E5649" t="s">
        <v>12148</v>
      </c>
      <c r="F5649" t="s">
        <v>6415</v>
      </c>
      <c r="G5649" t="s">
        <v>6968</v>
      </c>
      <c r="H5649" t="s">
        <v>6449</v>
      </c>
      <c r="I5649" t="s">
        <v>6636</v>
      </c>
      <c r="J5649" t="s">
        <v>6636</v>
      </c>
      <c r="K5649" t="s">
        <v>12149</v>
      </c>
      <c r="L5649" t="s">
        <v>12028</v>
      </c>
      <c r="M5649" t="s">
        <v>12150</v>
      </c>
      <c r="N5649" t="s">
        <v>7001</v>
      </c>
      <c r="O5649" t="s">
        <v>7002</v>
      </c>
      <c r="P5649">
        <v>8425000</v>
      </c>
      <c r="Q5649" t="s">
        <v>6893</v>
      </c>
      <c r="R5649" t="s">
        <v>6779</v>
      </c>
      <c r="S5649" s="12"/>
      <c r="T5649" s="13"/>
      <c r="U5649" t="s">
        <v>6636</v>
      </c>
    </row>
    <row r="5650" spans="1:21" x14ac:dyDescent="0.25">
      <c r="A5650" t="s">
        <v>6619</v>
      </c>
      <c r="B5650" s="12">
        <v>206950</v>
      </c>
      <c r="C5650" t="s">
        <v>12147</v>
      </c>
      <c r="D5650" s="11">
        <v>46181.715081018498</v>
      </c>
      <c r="E5650" t="s">
        <v>12148</v>
      </c>
      <c r="F5650" t="s">
        <v>6415</v>
      </c>
      <c r="G5650" t="s">
        <v>8520</v>
      </c>
      <c r="H5650" t="s">
        <v>6449</v>
      </c>
      <c r="I5650" t="s">
        <v>6636</v>
      </c>
      <c r="J5650" t="s">
        <v>6636</v>
      </c>
      <c r="K5650" t="s">
        <v>12149</v>
      </c>
      <c r="L5650" t="s">
        <v>12028</v>
      </c>
      <c r="M5650" t="s">
        <v>12150</v>
      </c>
      <c r="N5650" t="s">
        <v>7001</v>
      </c>
      <c r="O5650" t="s">
        <v>7002</v>
      </c>
      <c r="P5650">
        <v>8425000</v>
      </c>
      <c r="Q5650" t="s">
        <v>6893</v>
      </c>
      <c r="R5650" t="s">
        <v>6779</v>
      </c>
      <c r="S5650" s="12"/>
      <c r="T5650" s="13"/>
      <c r="U5650" t="s">
        <v>6636</v>
      </c>
    </row>
    <row r="5651" spans="1:21" x14ac:dyDescent="0.25">
      <c r="A5651" t="s">
        <v>6619</v>
      </c>
      <c r="B5651" s="12">
        <v>206950</v>
      </c>
      <c r="C5651" t="s">
        <v>12147</v>
      </c>
      <c r="D5651" s="11">
        <v>46181.715081018498</v>
      </c>
      <c r="E5651" t="s">
        <v>12148</v>
      </c>
      <c r="F5651" t="s">
        <v>6415</v>
      </c>
      <c r="G5651" t="s">
        <v>12030</v>
      </c>
      <c r="H5651" t="s">
        <v>6449</v>
      </c>
      <c r="I5651" t="s">
        <v>6636</v>
      </c>
      <c r="J5651" t="s">
        <v>6636</v>
      </c>
      <c r="K5651" t="s">
        <v>12149</v>
      </c>
      <c r="L5651" t="s">
        <v>12028</v>
      </c>
      <c r="M5651" t="s">
        <v>12150</v>
      </c>
      <c r="N5651" t="s">
        <v>7001</v>
      </c>
      <c r="O5651" t="s">
        <v>7002</v>
      </c>
      <c r="P5651">
        <v>8425000</v>
      </c>
      <c r="Q5651" t="s">
        <v>6893</v>
      </c>
      <c r="R5651" t="s">
        <v>6779</v>
      </c>
      <c r="S5651" s="12"/>
      <c r="T5651" s="13"/>
      <c r="U5651" t="s">
        <v>6636</v>
      </c>
    </row>
    <row r="5652" spans="1:21" x14ac:dyDescent="0.25">
      <c r="A5652" t="s">
        <v>6619</v>
      </c>
      <c r="B5652" s="12">
        <v>206950</v>
      </c>
      <c r="C5652" t="s">
        <v>12147</v>
      </c>
      <c r="D5652" s="11">
        <v>46181.715081018498</v>
      </c>
      <c r="E5652" t="s">
        <v>12148</v>
      </c>
      <c r="F5652" t="s">
        <v>6415</v>
      </c>
      <c r="G5652" t="s">
        <v>8521</v>
      </c>
      <c r="H5652" t="s">
        <v>6449</v>
      </c>
      <c r="I5652" t="s">
        <v>6636</v>
      </c>
      <c r="J5652" t="s">
        <v>6636</v>
      </c>
      <c r="K5652" t="s">
        <v>12149</v>
      </c>
      <c r="L5652" t="s">
        <v>12028</v>
      </c>
      <c r="M5652" t="s">
        <v>12150</v>
      </c>
      <c r="N5652" t="s">
        <v>7001</v>
      </c>
      <c r="O5652" t="s">
        <v>7002</v>
      </c>
      <c r="P5652">
        <v>8425000</v>
      </c>
      <c r="Q5652" t="s">
        <v>6893</v>
      </c>
      <c r="R5652" t="s">
        <v>6779</v>
      </c>
      <c r="S5652" s="12"/>
      <c r="T5652" s="13"/>
      <c r="U5652" t="s">
        <v>6636</v>
      </c>
    </row>
    <row r="5653" spans="1:21" x14ac:dyDescent="0.25">
      <c r="A5653" t="s">
        <v>6619</v>
      </c>
      <c r="B5653" s="12">
        <v>206950</v>
      </c>
      <c r="C5653" t="s">
        <v>12147</v>
      </c>
      <c r="D5653" s="11">
        <v>46181.715081018498</v>
      </c>
      <c r="E5653" t="s">
        <v>12148</v>
      </c>
      <c r="F5653" t="s">
        <v>6415</v>
      </c>
      <c r="G5653" t="s">
        <v>12031</v>
      </c>
      <c r="H5653" t="s">
        <v>6449</v>
      </c>
      <c r="I5653" t="s">
        <v>6636</v>
      </c>
      <c r="J5653" t="s">
        <v>6636</v>
      </c>
      <c r="K5653" t="s">
        <v>12149</v>
      </c>
      <c r="L5653" t="s">
        <v>12028</v>
      </c>
      <c r="M5653" t="s">
        <v>12150</v>
      </c>
      <c r="N5653" t="s">
        <v>7001</v>
      </c>
      <c r="O5653" t="s">
        <v>7002</v>
      </c>
      <c r="P5653">
        <v>8425000</v>
      </c>
      <c r="Q5653" t="s">
        <v>6893</v>
      </c>
      <c r="R5653" t="s">
        <v>6779</v>
      </c>
      <c r="S5653" s="12"/>
      <c r="T5653" s="13"/>
      <c r="U5653" t="s">
        <v>6636</v>
      </c>
    </row>
    <row r="5654" spans="1:21" x14ac:dyDescent="0.25">
      <c r="A5654" t="s">
        <v>6619</v>
      </c>
      <c r="B5654" s="12">
        <v>206950</v>
      </c>
      <c r="C5654" t="s">
        <v>12147</v>
      </c>
      <c r="D5654" s="11">
        <v>46181.715081018498</v>
      </c>
      <c r="E5654" t="s">
        <v>12148</v>
      </c>
      <c r="F5654" t="s">
        <v>6415</v>
      </c>
      <c r="G5654" t="s">
        <v>12032</v>
      </c>
      <c r="H5654" t="s">
        <v>6449</v>
      </c>
      <c r="I5654" t="s">
        <v>6636</v>
      </c>
      <c r="J5654" t="s">
        <v>6636</v>
      </c>
      <c r="K5654" t="s">
        <v>12149</v>
      </c>
      <c r="L5654" t="s">
        <v>12028</v>
      </c>
      <c r="M5654" t="s">
        <v>12150</v>
      </c>
      <c r="N5654" t="s">
        <v>7001</v>
      </c>
      <c r="O5654" t="s">
        <v>7002</v>
      </c>
      <c r="P5654">
        <v>8425000</v>
      </c>
      <c r="Q5654" t="s">
        <v>6893</v>
      </c>
      <c r="R5654" t="s">
        <v>6779</v>
      </c>
      <c r="S5654" s="12"/>
      <c r="T5654" s="13"/>
      <c r="U5654" t="s">
        <v>6636</v>
      </c>
    </row>
    <row r="5655" spans="1:21" x14ac:dyDescent="0.25">
      <c r="A5655" t="s">
        <v>6619</v>
      </c>
      <c r="B5655" s="12">
        <v>206950</v>
      </c>
      <c r="C5655" t="s">
        <v>12147</v>
      </c>
      <c r="D5655" s="11">
        <v>46181.715081018498</v>
      </c>
      <c r="E5655" t="s">
        <v>12148</v>
      </c>
      <c r="F5655" t="s">
        <v>6415</v>
      </c>
      <c r="G5655" t="s">
        <v>12033</v>
      </c>
      <c r="H5655" t="s">
        <v>6449</v>
      </c>
      <c r="I5655" t="s">
        <v>6636</v>
      </c>
      <c r="J5655" t="s">
        <v>6636</v>
      </c>
      <c r="K5655" t="s">
        <v>12149</v>
      </c>
      <c r="L5655" t="s">
        <v>12028</v>
      </c>
      <c r="M5655" t="s">
        <v>12150</v>
      </c>
      <c r="N5655" t="s">
        <v>7001</v>
      </c>
      <c r="O5655" t="s">
        <v>7002</v>
      </c>
      <c r="P5655">
        <v>8425000</v>
      </c>
      <c r="Q5655" t="s">
        <v>6893</v>
      </c>
      <c r="R5655" t="s">
        <v>6779</v>
      </c>
      <c r="S5655" s="12"/>
      <c r="T5655" s="13"/>
      <c r="U5655" t="s">
        <v>6636</v>
      </c>
    </row>
    <row r="5656" spans="1:21" x14ac:dyDescent="0.25">
      <c r="A5656" t="s">
        <v>6619</v>
      </c>
      <c r="B5656" s="12">
        <v>206950</v>
      </c>
      <c r="C5656" t="s">
        <v>12147</v>
      </c>
      <c r="D5656" s="11">
        <v>46181.715081018498</v>
      </c>
      <c r="E5656" t="s">
        <v>12148</v>
      </c>
      <c r="F5656" t="s">
        <v>6415</v>
      </c>
      <c r="G5656" t="s">
        <v>12034</v>
      </c>
      <c r="H5656" t="s">
        <v>6449</v>
      </c>
      <c r="I5656" t="s">
        <v>6636</v>
      </c>
      <c r="J5656" t="s">
        <v>6636</v>
      </c>
      <c r="K5656" t="s">
        <v>12149</v>
      </c>
      <c r="L5656" t="s">
        <v>12028</v>
      </c>
      <c r="M5656" t="s">
        <v>12150</v>
      </c>
      <c r="N5656" t="s">
        <v>7001</v>
      </c>
      <c r="O5656" t="s">
        <v>7002</v>
      </c>
      <c r="P5656">
        <v>8425000</v>
      </c>
      <c r="Q5656" t="s">
        <v>6893</v>
      </c>
      <c r="R5656" t="s">
        <v>6779</v>
      </c>
      <c r="S5656" s="12"/>
      <c r="T5656" s="13"/>
      <c r="U5656" t="s">
        <v>6636</v>
      </c>
    </row>
    <row r="5657" spans="1:21" x14ac:dyDescent="0.25">
      <c r="A5657" t="s">
        <v>6619</v>
      </c>
      <c r="B5657" s="12">
        <v>206950</v>
      </c>
      <c r="C5657" t="s">
        <v>12147</v>
      </c>
      <c r="D5657" s="11">
        <v>46181.715081018498</v>
      </c>
      <c r="E5657" t="s">
        <v>12148</v>
      </c>
      <c r="F5657" t="s">
        <v>6415</v>
      </c>
      <c r="G5657" t="s">
        <v>12035</v>
      </c>
      <c r="H5657" t="s">
        <v>6449</v>
      </c>
      <c r="I5657" t="s">
        <v>6636</v>
      </c>
      <c r="J5657" t="s">
        <v>6636</v>
      </c>
      <c r="K5657" t="s">
        <v>12149</v>
      </c>
      <c r="L5657" t="s">
        <v>12028</v>
      </c>
      <c r="M5657" t="s">
        <v>12150</v>
      </c>
      <c r="N5657" t="s">
        <v>7001</v>
      </c>
      <c r="O5657" t="s">
        <v>7002</v>
      </c>
      <c r="P5657">
        <v>8425000</v>
      </c>
      <c r="Q5657" t="s">
        <v>6893</v>
      </c>
      <c r="R5657" t="s">
        <v>6779</v>
      </c>
      <c r="S5657" s="12"/>
      <c r="T5657" s="13"/>
      <c r="U5657" t="s">
        <v>6636</v>
      </c>
    </row>
    <row r="5658" spans="1:21" x14ac:dyDescent="0.25">
      <c r="A5658" t="s">
        <v>6637</v>
      </c>
      <c r="B5658" s="12">
        <v>207055</v>
      </c>
      <c r="C5658" t="s">
        <v>9781</v>
      </c>
      <c r="D5658" s="11">
        <v>46182.438078703701</v>
      </c>
      <c r="E5658" t="s">
        <v>9782</v>
      </c>
      <c r="F5658" t="s">
        <v>6415</v>
      </c>
      <c r="G5658" t="s">
        <v>6968</v>
      </c>
      <c r="H5658" t="s">
        <v>6449</v>
      </c>
      <c r="I5658" t="s">
        <v>65</v>
      </c>
      <c r="J5658" t="s">
        <v>2226</v>
      </c>
      <c r="K5658" t="s">
        <v>12151</v>
      </c>
      <c r="L5658" t="s">
        <v>12140</v>
      </c>
      <c r="M5658" t="s">
        <v>12152</v>
      </c>
      <c r="N5658" t="s">
        <v>7202</v>
      </c>
      <c r="O5658" t="s">
        <v>7255</v>
      </c>
      <c r="P5658">
        <v>12899950</v>
      </c>
      <c r="Q5658" t="s">
        <v>6636</v>
      </c>
      <c r="R5658" t="s">
        <v>6636</v>
      </c>
      <c r="S5658" s="12"/>
      <c r="T5658" s="13"/>
      <c r="U5658" t="s">
        <v>7486</v>
      </c>
    </row>
    <row r="5659" spans="1:21" x14ac:dyDescent="0.25">
      <c r="A5659" t="s">
        <v>6637</v>
      </c>
      <c r="B5659" s="12">
        <v>207055</v>
      </c>
      <c r="C5659" t="s">
        <v>9781</v>
      </c>
      <c r="D5659" s="11">
        <v>46182.438078703701</v>
      </c>
      <c r="E5659" t="s">
        <v>9782</v>
      </c>
      <c r="F5659" t="s">
        <v>6415</v>
      </c>
      <c r="G5659" t="s">
        <v>8520</v>
      </c>
      <c r="H5659" t="s">
        <v>6449</v>
      </c>
      <c r="I5659" t="s">
        <v>65</v>
      </c>
      <c r="J5659" t="s">
        <v>2226</v>
      </c>
      <c r="K5659" t="s">
        <v>12151</v>
      </c>
      <c r="L5659" t="s">
        <v>12140</v>
      </c>
      <c r="M5659" t="s">
        <v>12152</v>
      </c>
      <c r="N5659" t="s">
        <v>7202</v>
      </c>
      <c r="O5659" t="s">
        <v>7255</v>
      </c>
      <c r="P5659">
        <v>12899950</v>
      </c>
      <c r="Q5659" t="s">
        <v>6636</v>
      </c>
      <c r="R5659" t="s">
        <v>6636</v>
      </c>
      <c r="S5659" s="12"/>
      <c r="T5659" s="13"/>
      <c r="U5659" t="s">
        <v>7486</v>
      </c>
    </row>
    <row r="5660" spans="1:21" x14ac:dyDescent="0.25">
      <c r="A5660" t="s">
        <v>6637</v>
      </c>
      <c r="B5660" s="12">
        <v>207055</v>
      </c>
      <c r="C5660" t="s">
        <v>9781</v>
      </c>
      <c r="D5660" s="11">
        <v>46182.438078703701</v>
      </c>
      <c r="E5660" t="s">
        <v>9782</v>
      </c>
      <c r="F5660" t="s">
        <v>6415</v>
      </c>
      <c r="G5660" t="s">
        <v>12030</v>
      </c>
      <c r="H5660" t="s">
        <v>6449</v>
      </c>
      <c r="I5660" t="s">
        <v>65</v>
      </c>
      <c r="J5660" t="s">
        <v>2226</v>
      </c>
      <c r="K5660" t="s">
        <v>12151</v>
      </c>
      <c r="L5660" t="s">
        <v>12140</v>
      </c>
      <c r="M5660" t="s">
        <v>12152</v>
      </c>
      <c r="N5660" t="s">
        <v>7202</v>
      </c>
      <c r="O5660" t="s">
        <v>7255</v>
      </c>
      <c r="P5660">
        <v>12899950</v>
      </c>
      <c r="Q5660" t="s">
        <v>6636</v>
      </c>
      <c r="R5660" t="s">
        <v>6636</v>
      </c>
      <c r="S5660" s="12"/>
      <c r="T5660" s="13"/>
      <c r="U5660" t="s">
        <v>7486</v>
      </c>
    </row>
    <row r="5661" spans="1:21" x14ac:dyDescent="0.25">
      <c r="A5661" t="s">
        <v>6637</v>
      </c>
      <c r="B5661" s="12">
        <v>207055</v>
      </c>
      <c r="C5661" t="s">
        <v>9781</v>
      </c>
      <c r="D5661" s="11">
        <v>46182.438078703701</v>
      </c>
      <c r="E5661" t="s">
        <v>9782</v>
      </c>
      <c r="F5661" t="s">
        <v>6415</v>
      </c>
      <c r="G5661" t="s">
        <v>8521</v>
      </c>
      <c r="H5661" t="s">
        <v>6449</v>
      </c>
      <c r="I5661" t="s">
        <v>65</v>
      </c>
      <c r="J5661" t="s">
        <v>2226</v>
      </c>
      <c r="K5661" t="s">
        <v>12151</v>
      </c>
      <c r="L5661" t="s">
        <v>12140</v>
      </c>
      <c r="M5661" t="s">
        <v>12152</v>
      </c>
      <c r="N5661" t="s">
        <v>7202</v>
      </c>
      <c r="O5661" t="s">
        <v>7255</v>
      </c>
      <c r="P5661">
        <v>12899950</v>
      </c>
      <c r="Q5661" t="s">
        <v>6636</v>
      </c>
      <c r="R5661" t="s">
        <v>6636</v>
      </c>
      <c r="S5661" s="12"/>
      <c r="T5661" s="13"/>
      <c r="U5661" t="s">
        <v>7486</v>
      </c>
    </row>
    <row r="5662" spans="1:21" x14ac:dyDescent="0.25">
      <c r="A5662" t="s">
        <v>6637</v>
      </c>
      <c r="B5662" s="12">
        <v>207055</v>
      </c>
      <c r="C5662" t="s">
        <v>9781</v>
      </c>
      <c r="D5662" s="11">
        <v>46182.438078703701</v>
      </c>
      <c r="E5662" t="s">
        <v>9782</v>
      </c>
      <c r="F5662" t="s">
        <v>6415</v>
      </c>
      <c r="G5662" t="s">
        <v>12142</v>
      </c>
      <c r="H5662" t="s">
        <v>6449</v>
      </c>
      <c r="I5662" t="s">
        <v>65</v>
      </c>
      <c r="J5662" t="s">
        <v>2226</v>
      </c>
      <c r="K5662" t="s">
        <v>12151</v>
      </c>
      <c r="L5662" t="s">
        <v>12140</v>
      </c>
      <c r="M5662" t="s">
        <v>12152</v>
      </c>
      <c r="N5662" t="s">
        <v>7202</v>
      </c>
      <c r="O5662" t="s">
        <v>7255</v>
      </c>
      <c r="P5662">
        <v>12899950</v>
      </c>
      <c r="Q5662" t="s">
        <v>6636</v>
      </c>
      <c r="R5662" t="s">
        <v>6636</v>
      </c>
      <c r="S5662" s="12"/>
      <c r="T5662" s="13"/>
      <c r="U5662" t="s">
        <v>7486</v>
      </c>
    </row>
    <row r="5663" spans="1:21" x14ac:dyDescent="0.25">
      <c r="A5663" t="s">
        <v>6637</v>
      </c>
      <c r="B5663" s="12">
        <v>207055</v>
      </c>
      <c r="C5663" t="s">
        <v>9781</v>
      </c>
      <c r="D5663" s="11">
        <v>46182.438078703701</v>
      </c>
      <c r="E5663" t="s">
        <v>9782</v>
      </c>
      <c r="F5663" t="s">
        <v>6415</v>
      </c>
      <c r="G5663" t="s">
        <v>12143</v>
      </c>
      <c r="H5663" t="s">
        <v>6449</v>
      </c>
      <c r="I5663" t="s">
        <v>65</v>
      </c>
      <c r="J5663" t="s">
        <v>2226</v>
      </c>
      <c r="K5663" t="s">
        <v>12151</v>
      </c>
      <c r="L5663" t="s">
        <v>12140</v>
      </c>
      <c r="M5663" t="s">
        <v>12152</v>
      </c>
      <c r="N5663" t="s">
        <v>7202</v>
      </c>
      <c r="O5663" t="s">
        <v>7255</v>
      </c>
      <c r="P5663">
        <v>12899950</v>
      </c>
      <c r="Q5663" t="s">
        <v>6636</v>
      </c>
      <c r="R5663" t="s">
        <v>6636</v>
      </c>
      <c r="S5663" s="12"/>
      <c r="T5663" s="13"/>
      <c r="U5663" t="s">
        <v>7486</v>
      </c>
    </row>
    <row r="5664" spans="1:21" x14ac:dyDescent="0.25">
      <c r="A5664" t="s">
        <v>6637</v>
      </c>
      <c r="B5664" s="12">
        <v>207055</v>
      </c>
      <c r="C5664" t="s">
        <v>9781</v>
      </c>
      <c r="D5664" s="11">
        <v>46182.438078703701</v>
      </c>
      <c r="E5664" t="s">
        <v>9782</v>
      </c>
      <c r="F5664" t="s">
        <v>6415</v>
      </c>
      <c r="G5664" t="s">
        <v>12144</v>
      </c>
      <c r="H5664" t="s">
        <v>6449</v>
      </c>
      <c r="I5664" t="s">
        <v>65</v>
      </c>
      <c r="J5664" t="s">
        <v>2226</v>
      </c>
      <c r="K5664" t="s">
        <v>12151</v>
      </c>
      <c r="L5664" t="s">
        <v>12140</v>
      </c>
      <c r="M5664" t="s">
        <v>12152</v>
      </c>
      <c r="N5664" t="s">
        <v>7202</v>
      </c>
      <c r="O5664" t="s">
        <v>7255</v>
      </c>
      <c r="P5664">
        <v>12899950</v>
      </c>
      <c r="Q5664" t="s">
        <v>6636</v>
      </c>
      <c r="R5664" t="s">
        <v>6636</v>
      </c>
      <c r="S5664" s="12"/>
      <c r="T5664" s="13"/>
      <c r="U5664" t="s">
        <v>7486</v>
      </c>
    </row>
    <row r="5665" spans="1:21" x14ac:dyDescent="0.25">
      <c r="A5665" t="s">
        <v>6637</v>
      </c>
      <c r="B5665" s="12">
        <v>207055</v>
      </c>
      <c r="C5665" t="s">
        <v>9781</v>
      </c>
      <c r="D5665" s="11">
        <v>46182.438078703701</v>
      </c>
      <c r="E5665" t="s">
        <v>9782</v>
      </c>
      <c r="F5665" t="s">
        <v>6415</v>
      </c>
      <c r="G5665" t="s">
        <v>12145</v>
      </c>
      <c r="H5665" t="s">
        <v>6449</v>
      </c>
      <c r="I5665" t="s">
        <v>65</v>
      </c>
      <c r="J5665" t="s">
        <v>2226</v>
      </c>
      <c r="K5665" t="s">
        <v>12151</v>
      </c>
      <c r="L5665" t="s">
        <v>12140</v>
      </c>
      <c r="M5665" t="s">
        <v>12152</v>
      </c>
      <c r="N5665" t="s">
        <v>7202</v>
      </c>
      <c r="O5665" t="s">
        <v>7255</v>
      </c>
      <c r="P5665">
        <v>12899950</v>
      </c>
      <c r="Q5665" t="s">
        <v>6636</v>
      </c>
      <c r="R5665" t="s">
        <v>6636</v>
      </c>
      <c r="S5665" s="12"/>
      <c r="T5665" s="13"/>
      <c r="U5665" t="s">
        <v>7486</v>
      </c>
    </row>
    <row r="5666" spans="1:21" x14ac:dyDescent="0.25">
      <c r="A5666" t="s">
        <v>6637</v>
      </c>
      <c r="B5666" s="12">
        <v>207055</v>
      </c>
      <c r="C5666" t="s">
        <v>9781</v>
      </c>
      <c r="D5666" s="11">
        <v>46182.438078703701</v>
      </c>
      <c r="E5666" t="s">
        <v>9782</v>
      </c>
      <c r="F5666" t="s">
        <v>6415</v>
      </c>
      <c r="G5666" t="s">
        <v>12146</v>
      </c>
      <c r="H5666" t="s">
        <v>6449</v>
      </c>
      <c r="I5666" t="s">
        <v>65</v>
      </c>
      <c r="J5666" t="s">
        <v>2226</v>
      </c>
      <c r="K5666" t="s">
        <v>12151</v>
      </c>
      <c r="L5666" t="s">
        <v>12140</v>
      </c>
      <c r="M5666" t="s">
        <v>12152</v>
      </c>
      <c r="N5666" t="s">
        <v>7202</v>
      </c>
      <c r="O5666" t="s">
        <v>7255</v>
      </c>
      <c r="P5666">
        <v>12899950</v>
      </c>
      <c r="Q5666" t="s">
        <v>6636</v>
      </c>
      <c r="R5666" t="s">
        <v>6636</v>
      </c>
      <c r="S5666" s="12"/>
      <c r="T5666" s="13"/>
      <c r="U5666" t="s">
        <v>7486</v>
      </c>
    </row>
    <row r="5667" spans="1:21" x14ac:dyDescent="0.25">
      <c r="A5667" t="s">
        <v>6637</v>
      </c>
      <c r="B5667" s="12">
        <v>207070</v>
      </c>
      <c r="C5667" t="s">
        <v>12153</v>
      </c>
      <c r="D5667" s="11">
        <v>46182.452037037001</v>
      </c>
      <c r="E5667" t="s">
        <v>12154</v>
      </c>
      <c r="F5667" t="s">
        <v>6415</v>
      </c>
      <c r="G5667" t="s">
        <v>6968</v>
      </c>
      <c r="H5667" t="s">
        <v>6449</v>
      </c>
      <c r="I5667" t="s">
        <v>65</v>
      </c>
      <c r="J5667" t="s">
        <v>636</v>
      </c>
      <c r="K5667" t="s">
        <v>12155</v>
      </c>
      <c r="L5667" t="s">
        <v>12156</v>
      </c>
      <c r="M5667" t="s">
        <v>12157</v>
      </c>
      <c r="N5667" t="s">
        <v>8878</v>
      </c>
      <c r="O5667" t="s">
        <v>8901</v>
      </c>
      <c r="P5667">
        <v>24745000</v>
      </c>
      <c r="Q5667" t="s">
        <v>6636</v>
      </c>
      <c r="R5667" t="s">
        <v>6636</v>
      </c>
      <c r="S5667" s="12"/>
      <c r="T5667" s="13"/>
      <c r="U5667" t="s">
        <v>6629</v>
      </c>
    </row>
    <row r="5668" spans="1:21" x14ac:dyDescent="0.25">
      <c r="A5668" t="s">
        <v>6637</v>
      </c>
      <c r="B5668" s="12">
        <v>207070</v>
      </c>
      <c r="C5668" t="s">
        <v>12153</v>
      </c>
      <c r="D5668" s="11">
        <v>46182.452037037001</v>
      </c>
      <c r="E5668" t="s">
        <v>12154</v>
      </c>
      <c r="F5668" t="s">
        <v>6415</v>
      </c>
      <c r="G5668" t="s">
        <v>8520</v>
      </c>
      <c r="H5668" t="s">
        <v>6449</v>
      </c>
      <c r="I5668" t="s">
        <v>65</v>
      </c>
      <c r="J5668" t="s">
        <v>636</v>
      </c>
      <c r="K5668" t="s">
        <v>12155</v>
      </c>
      <c r="L5668" t="s">
        <v>12156</v>
      </c>
      <c r="M5668" t="s">
        <v>12157</v>
      </c>
      <c r="N5668" t="s">
        <v>8878</v>
      </c>
      <c r="O5668" t="s">
        <v>8901</v>
      </c>
      <c r="P5668">
        <v>24745000</v>
      </c>
      <c r="Q5668" t="s">
        <v>6636</v>
      </c>
      <c r="R5668" t="s">
        <v>6636</v>
      </c>
      <c r="S5668" s="12"/>
      <c r="T5668" s="13"/>
      <c r="U5668" t="s">
        <v>6629</v>
      </c>
    </row>
    <row r="5669" spans="1:21" x14ac:dyDescent="0.25">
      <c r="A5669" t="s">
        <v>6637</v>
      </c>
      <c r="B5669" s="12">
        <v>207070</v>
      </c>
      <c r="C5669" t="s">
        <v>12153</v>
      </c>
      <c r="D5669" s="11">
        <v>46182.452037037001</v>
      </c>
      <c r="E5669" t="s">
        <v>12154</v>
      </c>
      <c r="F5669" t="s">
        <v>6415</v>
      </c>
      <c r="G5669" t="s">
        <v>12030</v>
      </c>
      <c r="H5669" t="s">
        <v>6449</v>
      </c>
      <c r="I5669" t="s">
        <v>65</v>
      </c>
      <c r="J5669" t="s">
        <v>636</v>
      </c>
      <c r="K5669" t="s">
        <v>12155</v>
      </c>
      <c r="L5669" t="s">
        <v>12156</v>
      </c>
      <c r="M5669" t="s">
        <v>12157</v>
      </c>
      <c r="N5669" t="s">
        <v>8878</v>
      </c>
      <c r="O5669" t="s">
        <v>8901</v>
      </c>
      <c r="P5669">
        <v>24745000</v>
      </c>
      <c r="Q5669" t="s">
        <v>6636</v>
      </c>
      <c r="R5669" t="s">
        <v>6636</v>
      </c>
      <c r="S5669" s="12"/>
      <c r="T5669" s="13"/>
      <c r="U5669" t="s">
        <v>6629</v>
      </c>
    </row>
    <row r="5670" spans="1:21" x14ac:dyDescent="0.25">
      <c r="A5670" t="s">
        <v>6637</v>
      </c>
      <c r="B5670" s="12">
        <v>207070</v>
      </c>
      <c r="C5670" t="s">
        <v>12153</v>
      </c>
      <c r="D5670" s="11">
        <v>46182.452037037001</v>
      </c>
      <c r="E5670" t="s">
        <v>12154</v>
      </c>
      <c r="F5670" t="s">
        <v>6415</v>
      </c>
      <c r="G5670" t="s">
        <v>8521</v>
      </c>
      <c r="H5670" t="s">
        <v>6449</v>
      </c>
      <c r="I5670" t="s">
        <v>65</v>
      </c>
      <c r="J5670" t="s">
        <v>636</v>
      </c>
      <c r="K5670" t="s">
        <v>12155</v>
      </c>
      <c r="L5670" t="s">
        <v>12156</v>
      </c>
      <c r="M5670" t="s">
        <v>12157</v>
      </c>
      <c r="N5670" t="s">
        <v>8878</v>
      </c>
      <c r="O5670" t="s">
        <v>8901</v>
      </c>
      <c r="P5670">
        <v>24745000</v>
      </c>
      <c r="Q5670" t="s">
        <v>6636</v>
      </c>
      <c r="R5670" t="s">
        <v>6636</v>
      </c>
      <c r="S5670" s="12"/>
      <c r="T5670" s="13"/>
      <c r="U5670" t="s">
        <v>6629</v>
      </c>
    </row>
    <row r="5671" spans="1:21" x14ac:dyDescent="0.25">
      <c r="A5671" t="s">
        <v>6637</v>
      </c>
      <c r="B5671" s="12">
        <v>207070</v>
      </c>
      <c r="C5671" t="s">
        <v>12153</v>
      </c>
      <c r="D5671" s="11">
        <v>46182.452037037001</v>
      </c>
      <c r="E5671" t="s">
        <v>12154</v>
      </c>
      <c r="F5671" t="s">
        <v>6415</v>
      </c>
      <c r="G5671" t="s">
        <v>12158</v>
      </c>
      <c r="H5671" t="s">
        <v>6449</v>
      </c>
      <c r="I5671" t="s">
        <v>65</v>
      </c>
      <c r="J5671" t="s">
        <v>636</v>
      </c>
      <c r="K5671" t="s">
        <v>12155</v>
      </c>
      <c r="L5671" t="s">
        <v>12156</v>
      </c>
      <c r="M5671" t="s">
        <v>12157</v>
      </c>
      <c r="N5671" t="s">
        <v>8878</v>
      </c>
      <c r="O5671" t="s">
        <v>8901</v>
      </c>
      <c r="P5671">
        <v>24745000</v>
      </c>
      <c r="Q5671" t="s">
        <v>6636</v>
      </c>
      <c r="R5671" t="s">
        <v>6636</v>
      </c>
      <c r="S5671" s="12"/>
      <c r="T5671" s="13"/>
      <c r="U5671" t="s">
        <v>6629</v>
      </c>
    </row>
    <row r="5672" spans="1:21" x14ac:dyDescent="0.25">
      <c r="A5672" t="s">
        <v>6619</v>
      </c>
      <c r="B5672" s="12">
        <v>207055</v>
      </c>
      <c r="C5672" t="s">
        <v>9781</v>
      </c>
      <c r="D5672" s="11">
        <v>46182.475231481498</v>
      </c>
      <c r="E5672" t="s">
        <v>9782</v>
      </c>
      <c r="F5672" t="s">
        <v>6415</v>
      </c>
      <c r="G5672" t="s">
        <v>6968</v>
      </c>
      <c r="H5672" t="s">
        <v>6449</v>
      </c>
      <c r="I5672" t="s">
        <v>65</v>
      </c>
      <c r="J5672" t="s">
        <v>2226</v>
      </c>
      <c r="K5672" t="s">
        <v>12151</v>
      </c>
      <c r="L5672" t="s">
        <v>12140</v>
      </c>
      <c r="M5672" t="s">
        <v>12152</v>
      </c>
      <c r="N5672" t="s">
        <v>7202</v>
      </c>
      <c r="O5672" t="s">
        <v>7255</v>
      </c>
      <c r="P5672">
        <v>12899950</v>
      </c>
      <c r="Q5672" t="s">
        <v>6636</v>
      </c>
      <c r="R5672" t="s">
        <v>6636</v>
      </c>
      <c r="S5672" s="12"/>
      <c r="T5672" s="13"/>
      <c r="U5672" t="s">
        <v>7486</v>
      </c>
    </row>
    <row r="5673" spans="1:21" x14ac:dyDescent="0.25">
      <c r="A5673" t="s">
        <v>6619</v>
      </c>
      <c r="B5673" s="12">
        <v>207055</v>
      </c>
      <c r="C5673" t="s">
        <v>9781</v>
      </c>
      <c r="D5673" s="11">
        <v>46182.475231481498</v>
      </c>
      <c r="E5673" t="s">
        <v>9782</v>
      </c>
      <c r="F5673" t="s">
        <v>6415</v>
      </c>
      <c r="G5673" t="s">
        <v>8520</v>
      </c>
      <c r="H5673" t="s">
        <v>6449</v>
      </c>
      <c r="I5673" t="s">
        <v>65</v>
      </c>
      <c r="J5673" t="s">
        <v>2226</v>
      </c>
      <c r="K5673" t="s">
        <v>12151</v>
      </c>
      <c r="L5673" t="s">
        <v>12140</v>
      </c>
      <c r="M5673" t="s">
        <v>12152</v>
      </c>
      <c r="N5673" t="s">
        <v>7202</v>
      </c>
      <c r="O5673" t="s">
        <v>7255</v>
      </c>
      <c r="P5673">
        <v>12899950</v>
      </c>
      <c r="Q5673" t="s">
        <v>6636</v>
      </c>
      <c r="R5673" t="s">
        <v>6636</v>
      </c>
      <c r="S5673" s="12"/>
      <c r="T5673" s="13"/>
      <c r="U5673" t="s">
        <v>7486</v>
      </c>
    </row>
    <row r="5674" spans="1:21" x14ac:dyDescent="0.25">
      <c r="A5674" t="s">
        <v>6619</v>
      </c>
      <c r="B5674" s="12">
        <v>207055</v>
      </c>
      <c r="C5674" t="s">
        <v>9781</v>
      </c>
      <c r="D5674" s="11">
        <v>46182.475231481498</v>
      </c>
      <c r="E5674" t="s">
        <v>9782</v>
      </c>
      <c r="F5674" t="s">
        <v>6415</v>
      </c>
      <c r="G5674" t="s">
        <v>12030</v>
      </c>
      <c r="H5674" t="s">
        <v>6449</v>
      </c>
      <c r="I5674" t="s">
        <v>65</v>
      </c>
      <c r="J5674" t="s">
        <v>2226</v>
      </c>
      <c r="K5674" t="s">
        <v>12151</v>
      </c>
      <c r="L5674" t="s">
        <v>12140</v>
      </c>
      <c r="M5674" t="s">
        <v>12152</v>
      </c>
      <c r="N5674" t="s">
        <v>7202</v>
      </c>
      <c r="O5674" t="s">
        <v>7255</v>
      </c>
      <c r="P5674">
        <v>12899950</v>
      </c>
      <c r="Q5674" t="s">
        <v>6636</v>
      </c>
      <c r="R5674" t="s">
        <v>6636</v>
      </c>
      <c r="S5674" s="12"/>
      <c r="T5674" s="13"/>
      <c r="U5674" t="s">
        <v>7486</v>
      </c>
    </row>
    <row r="5675" spans="1:21" x14ac:dyDescent="0.25">
      <c r="A5675" t="s">
        <v>6619</v>
      </c>
      <c r="B5675" s="12">
        <v>207055</v>
      </c>
      <c r="C5675" t="s">
        <v>9781</v>
      </c>
      <c r="D5675" s="11">
        <v>46182.475231481498</v>
      </c>
      <c r="E5675" t="s">
        <v>9782</v>
      </c>
      <c r="F5675" t="s">
        <v>6415</v>
      </c>
      <c r="G5675" t="s">
        <v>8521</v>
      </c>
      <c r="H5675" t="s">
        <v>6449</v>
      </c>
      <c r="I5675" t="s">
        <v>65</v>
      </c>
      <c r="J5675" t="s">
        <v>2226</v>
      </c>
      <c r="K5675" t="s">
        <v>12151</v>
      </c>
      <c r="L5675" t="s">
        <v>12140</v>
      </c>
      <c r="M5675" t="s">
        <v>12152</v>
      </c>
      <c r="N5675" t="s">
        <v>7202</v>
      </c>
      <c r="O5675" t="s">
        <v>7255</v>
      </c>
      <c r="P5675">
        <v>12899950</v>
      </c>
      <c r="Q5675" t="s">
        <v>6636</v>
      </c>
      <c r="R5675" t="s">
        <v>6636</v>
      </c>
      <c r="S5675" s="12"/>
      <c r="T5675" s="13"/>
      <c r="U5675" t="s">
        <v>7486</v>
      </c>
    </row>
    <row r="5676" spans="1:21" x14ac:dyDescent="0.25">
      <c r="A5676" t="s">
        <v>6619</v>
      </c>
      <c r="B5676" s="12">
        <v>207055</v>
      </c>
      <c r="C5676" t="s">
        <v>9781</v>
      </c>
      <c r="D5676" s="11">
        <v>46182.475231481498</v>
      </c>
      <c r="E5676" t="s">
        <v>9782</v>
      </c>
      <c r="F5676" t="s">
        <v>6415</v>
      </c>
      <c r="G5676" t="s">
        <v>12142</v>
      </c>
      <c r="H5676" t="s">
        <v>6449</v>
      </c>
      <c r="I5676" t="s">
        <v>65</v>
      </c>
      <c r="J5676" t="s">
        <v>2226</v>
      </c>
      <c r="K5676" t="s">
        <v>12151</v>
      </c>
      <c r="L5676" t="s">
        <v>12140</v>
      </c>
      <c r="M5676" t="s">
        <v>12152</v>
      </c>
      <c r="N5676" t="s">
        <v>7202</v>
      </c>
      <c r="O5676" t="s">
        <v>7255</v>
      </c>
      <c r="P5676">
        <v>12899950</v>
      </c>
      <c r="Q5676" t="s">
        <v>6636</v>
      </c>
      <c r="R5676" t="s">
        <v>6636</v>
      </c>
      <c r="S5676" s="12"/>
      <c r="T5676" s="13"/>
      <c r="U5676" t="s">
        <v>7486</v>
      </c>
    </row>
    <row r="5677" spans="1:21" x14ac:dyDescent="0.25">
      <c r="A5677" t="s">
        <v>6619</v>
      </c>
      <c r="B5677" s="12">
        <v>207055</v>
      </c>
      <c r="C5677" t="s">
        <v>9781</v>
      </c>
      <c r="D5677" s="11">
        <v>46182.475231481498</v>
      </c>
      <c r="E5677" t="s">
        <v>9782</v>
      </c>
      <c r="F5677" t="s">
        <v>6415</v>
      </c>
      <c r="G5677" t="s">
        <v>12143</v>
      </c>
      <c r="H5677" t="s">
        <v>6449</v>
      </c>
      <c r="I5677" t="s">
        <v>65</v>
      </c>
      <c r="J5677" t="s">
        <v>2226</v>
      </c>
      <c r="K5677" t="s">
        <v>12151</v>
      </c>
      <c r="L5677" t="s">
        <v>12140</v>
      </c>
      <c r="M5677" t="s">
        <v>12152</v>
      </c>
      <c r="N5677" t="s">
        <v>7202</v>
      </c>
      <c r="O5677" t="s">
        <v>7255</v>
      </c>
      <c r="P5677">
        <v>12899950</v>
      </c>
      <c r="Q5677" t="s">
        <v>6636</v>
      </c>
      <c r="R5677" t="s">
        <v>6636</v>
      </c>
      <c r="S5677" s="12"/>
      <c r="T5677" s="13"/>
      <c r="U5677" t="s">
        <v>7486</v>
      </c>
    </row>
    <row r="5678" spans="1:21" x14ac:dyDescent="0.25">
      <c r="A5678" t="s">
        <v>6619</v>
      </c>
      <c r="B5678" s="12">
        <v>207055</v>
      </c>
      <c r="C5678" t="s">
        <v>9781</v>
      </c>
      <c r="D5678" s="11">
        <v>46182.475231481498</v>
      </c>
      <c r="E5678" t="s">
        <v>9782</v>
      </c>
      <c r="F5678" t="s">
        <v>6415</v>
      </c>
      <c r="G5678" t="s">
        <v>12144</v>
      </c>
      <c r="H5678" t="s">
        <v>6449</v>
      </c>
      <c r="I5678" t="s">
        <v>65</v>
      </c>
      <c r="J5678" t="s">
        <v>2226</v>
      </c>
      <c r="K5678" t="s">
        <v>12151</v>
      </c>
      <c r="L5678" t="s">
        <v>12140</v>
      </c>
      <c r="M5678" t="s">
        <v>12152</v>
      </c>
      <c r="N5678" t="s">
        <v>7202</v>
      </c>
      <c r="O5678" t="s">
        <v>7255</v>
      </c>
      <c r="P5678">
        <v>12899950</v>
      </c>
      <c r="Q5678" t="s">
        <v>6636</v>
      </c>
      <c r="R5678" t="s">
        <v>6636</v>
      </c>
      <c r="S5678" s="12"/>
      <c r="T5678" s="13"/>
      <c r="U5678" t="s">
        <v>7486</v>
      </c>
    </row>
    <row r="5679" spans="1:21" x14ac:dyDescent="0.25">
      <c r="A5679" t="s">
        <v>6619</v>
      </c>
      <c r="B5679" s="12">
        <v>207055</v>
      </c>
      <c r="C5679" t="s">
        <v>9781</v>
      </c>
      <c r="D5679" s="11">
        <v>46182.475231481498</v>
      </c>
      <c r="E5679" t="s">
        <v>9782</v>
      </c>
      <c r="F5679" t="s">
        <v>6415</v>
      </c>
      <c r="G5679" t="s">
        <v>12145</v>
      </c>
      <c r="H5679" t="s">
        <v>6449</v>
      </c>
      <c r="I5679" t="s">
        <v>65</v>
      </c>
      <c r="J5679" t="s">
        <v>2226</v>
      </c>
      <c r="K5679" t="s">
        <v>12151</v>
      </c>
      <c r="L5679" t="s">
        <v>12140</v>
      </c>
      <c r="M5679" t="s">
        <v>12152</v>
      </c>
      <c r="N5679" t="s">
        <v>7202</v>
      </c>
      <c r="O5679" t="s">
        <v>7255</v>
      </c>
      <c r="P5679">
        <v>12899950</v>
      </c>
      <c r="Q5679" t="s">
        <v>6636</v>
      </c>
      <c r="R5679" t="s">
        <v>6636</v>
      </c>
      <c r="S5679" s="12"/>
      <c r="T5679" s="13"/>
      <c r="U5679" t="s">
        <v>7486</v>
      </c>
    </row>
    <row r="5680" spans="1:21" x14ac:dyDescent="0.25">
      <c r="A5680" t="s">
        <v>6619</v>
      </c>
      <c r="B5680" s="12">
        <v>207055</v>
      </c>
      <c r="C5680" t="s">
        <v>9781</v>
      </c>
      <c r="D5680" s="11">
        <v>46182.475231481498</v>
      </c>
      <c r="E5680" t="s">
        <v>9782</v>
      </c>
      <c r="F5680" t="s">
        <v>6415</v>
      </c>
      <c r="G5680" t="s">
        <v>12146</v>
      </c>
      <c r="H5680" t="s">
        <v>6449</v>
      </c>
      <c r="I5680" t="s">
        <v>65</v>
      </c>
      <c r="J5680" t="s">
        <v>2226</v>
      </c>
      <c r="K5680" t="s">
        <v>12151</v>
      </c>
      <c r="L5680" t="s">
        <v>12140</v>
      </c>
      <c r="M5680" t="s">
        <v>12152</v>
      </c>
      <c r="N5680" t="s">
        <v>7202</v>
      </c>
      <c r="O5680" t="s">
        <v>7255</v>
      </c>
      <c r="P5680">
        <v>12899950</v>
      </c>
      <c r="Q5680" t="s">
        <v>6636</v>
      </c>
      <c r="R5680" t="s">
        <v>6636</v>
      </c>
      <c r="S5680" s="12"/>
      <c r="T5680" s="13"/>
      <c r="U5680" t="s">
        <v>7486</v>
      </c>
    </row>
    <row r="5681" spans="1:21" x14ac:dyDescent="0.25">
      <c r="A5681" t="s">
        <v>6619</v>
      </c>
      <c r="B5681" s="12">
        <v>207070</v>
      </c>
      <c r="C5681" t="s">
        <v>12153</v>
      </c>
      <c r="D5681" s="11">
        <v>46182.508148148103</v>
      </c>
      <c r="E5681" t="s">
        <v>12154</v>
      </c>
      <c r="F5681" t="s">
        <v>6415</v>
      </c>
      <c r="G5681" t="s">
        <v>6968</v>
      </c>
      <c r="H5681" t="s">
        <v>6449</v>
      </c>
      <c r="I5681" t="s">
        <v>65</v>
      </c>
      <c r="J5681" t="s">
        <v>636</v>
      </c>
      <c r="K5681" t="s">
        <v>12155</v>
      </c>
      <c r="L5681" t="s">
        <v>12156</v>
      </c>
      <c r="M5681" t="s">
        <v>12157</v>
      </c>
      <c r="N5681" t="s">
        <v>8878</v>
      </c>
      <c r="O5681" t="s">
        <v>8901</v>
      </c>
      <c r="P5681">
        <v>24745000</v>
      </c>
      <c r="Q5681" t="s">
        <v>6636</v>
      </c>
      <c r="R5681" t="s">
        <v>6636</v>
      </c>
      <c r="S5681" s="12"/>
      <c r="T5681" s="13"/>
      <c r="U5681" t="s">
        <v>6629</v>
      </c>
    </row>
    <row r="5682" spans="1:21" x14ac:dyDescent="0.25">
      <c r="A5682" t="s">
        <v>6619</v>
      </c>
      <c r="B5682" s="12">
        <v>207070</v>
      </c>
      <c r="C5682" t="s">
        <v>12153</v>
      </c>
      <c r="D5682" s="11">
        <v>46182.508148148103</v>
      </c>
      <c r="E5682" t="s">
        <v>12154</v>
      </c>
      <c r="F5682" t="s">
        <v>6415</v>
      </c>
      <c r="G5682" t="s">
        <v>8520</v>
      </c>
      <c r="H5682" t="s">
        <v>6449</v>
      </c>
      <c r="I5682" t="s">
        <v>65</v>
      </c>
      <c r="J5682" t="s">
        <v>636</v>
      </c>
      <c r="K5682" t="s">
        <v>12155</v>
      </c>
      <c r="L5682" t="s">
        <v>12156</v>
      </c>
      <c r="M5682" t="s">
        <v>12157</v>
      </c>
      <c r="N5682" t="s">
        <v>8878</v>
      </c>
      <c r="O5682" t="s">
        <v>8901</v>
      </c>
      <c r="P5682">
        <v>24745000</v>
      </c>
      <c r="Q5682" t="s">
        <v>6636</v>
      </c>
      <c r="R5682" t="s">
        <v>6636</v>
      </c>
      <c r="S5682" s="12"/>
      <c r="T5682" s="13"/>
      <c r="U5682" t="s">
        <v>6629</v>
      </c>
    </row>
    <row r="5683" spans="1:21" x14ac:dyDescent="0.25">
      <c r="A5683" t="s">
        <v>6619</v>
      </c>
      <c r="B5683" s="12">
        <v>207070</v>
      </c>
      <c r="C5683" t="s">
        <v>12153</v>
      </c>
      <c r="D5683" s="11">
        <v>46182.508148148103</v>
      </c>
      <c r="E5683" t="s">
        <v>12154</v>
      </c>
      <c r="F5683" t="s">
        <v>6415</v>
      </c>
      <c r="G5683" t="s">
        <v>12030</v>
      </c>
      <c r="H5683" t="s">
        <v>6449</v>
      </c>
      <c r="I5683" t="s">
        <v>65</v>
      </c>
      <c r="J5683" t="s">
        <v>636</v>
      </c>
      <c r="K5683" t="s">
        <v>12155</v>
      </c>
      <c r="L5683" t="s">
        <v>12156</v>
      </c>
      <c r="M5683" t="s">
        <v>12157</v>
      </c>
      <c r="N5683" t="s">
        <v>8878</v>
      </c>
      <c r="O5683" t="s">
        <v>8901</v>
      </c>
      <c r="P5683">
        <v>24745000</v>
      </c>
      <c r="Q5683" t="s">
        <v>6636</v>
      </c>
      <c r="R5683" t="s">
        <v>6636</v>
      </c>
      <c r="S5683" s="12"/>
      <c r="T5683" s="13"/>
      <c r="U5683" t="s">
        <v>6629</v>
      </c>
    </row>
    <row r="5684" spans="1:21" x14ac:dyDescent="0.25">
      <c r="A5684" t="s">
        <v>6619</v>
      </c>
      <c r="B5684" s="12">
        <v>207070</v>
      </c>
      <c r="C5684" t="s">
        <v>12153</v>
      </c>
      <c r="D5684" s="11">
        <v>46182.508148148103</v>
      </c>
      <c r="E5684" t="s">
        <v>12154</v>
      </c>
      <c r="F5684" t="s">
        <v>6415</v>
      </c>
      <c r="G5684" t="s">
        <v>8521</v>
      </c>
      <c r="H5684" t="s">
        <v>6449</v>
      </c>
      <c r="I5684" t="s">
        <v>65</v>
      </c>
      <c r="J5684" t="s">
        <v>636</v>
      </c>
      <c r="K5684" t="s">
        <v>12155</v>
      </c>
      <c r="L5684" t="s">
        <v>12156</v>
      </c>
      <c r="M5684" t="s">
        <v>12157</v>
      </c>
      <c r="N5684" t="s">
        <v>8878</v>
      </c>
      <c r="O5684" t="s">
        <v>8901</v>
      </c>
      <c r="P5684">
        <v>24745000</v>
      </c>
      <c r="Q5684" t="s">
        <v>6636</v>
      </c>
      <c r="R5684" t="s">
        <v>6636</v>
      </c>
      <c r="S5684" s="12"/>
      <c r="T5684" s="13"/>
      <c r="U5684" t="s">
        <v>6629</v>
      </c>
    </row>
    <row r="5685" spans="1:21" x14ac:dyDescent="0.25">
      <c r="A5685" t="s">
        <v>6619</v>
      </c>
      <c r="B5685" s="12">
        <v>207070</v>
      </c>
      <c r="C5685" t="s">
        <v>12153</v>
      </c>
      <c r="D5685" s="11">
        <v>46182.508148148103</v>
      </c>
      <c r="E5685" t="s">
        <v>12154</v>
      </c>
      <c r="F5685" t="s">
        <v>6415</v>
      </c>
      <c r="G5685" t="s">
        <v>12158</v>
      </c>
      <c r="H5685" t="s">
        <v>6449</v>
      </c>
      <c r="I5685" t="s">
        <v>65</v>
      </c>
      <c r="J5685" t="s">
        <v>636</v>
      </c>
      <c r="K5685" t="s">
        <v>12155</v>
      </c>
      <c r="L5685" t="s">
        <v>12156</v>
      </c>
      <c r="M5685" t="s">
        <v>12157</v>
      </c>
      <c r="N5685" t="s">
        <v>8878</v>
      </c>
      <c r="O5685" t="s">
        <v>8901</v>
      </c>
      <c r="P5685">
        <v>24745000</v>
      </c>
      <c r="Q5685" t="s">
        <v>6636</v>
      </c>
      <c r="R5685" t="s">
        <v>6636</v>
      </c>
      <c r="S5685" s="12"/>
      <c r="T5685" s="13"/>
      <c r="U5685" t="s">
        <v>6629</v>
      </c>
    </row>
    <row r="5686" spans="1:21" x14ac:dyDescent="0.25">
      <c r="A5686" t="s">
        <v>6619</v>
      </c>
      <c r="B5686" s="12">
        <v>207150</v>
      </c>
      <c r="C5686" t="s">
        <v>12159</v>
      </c>
      <c r="D5686" s="11">
        <v>46182.637870370403</v>
      </c>
      <c r="E5686" t="s">
        <v>12160</v>
      </c>
      <c r="F5686" t="s">
        <v>6415</v>
      </c>
      <c r="G5686" t="s">
        <v>6968</v>
      </c>
      <c r="H5686" t="s">
        <v>6449</v>
      </c>
      <c r="I5686" t="s">
        <v>65</v>
      </c>
      <c r="J5686" t="s">
        <v>636</v>
      </c>
      <c r="K5686" t="s">
        <v>12161</v>
      </c>
      <c r="L5686" t="s">
        <v>12028</v>
      </c>
      <c r="M5686" t="s">
        <v>12162</v>
      </c>
      <c r="N5686" t="s">
        <v>7001</v>
      </c>
      <c r="O5686" t="s">
        <v>7007</v>
      </c>
      <c r="P5686">
        <v>8185000</v>
      </c>
      <c r="Q5686" t="s">
        <v>6636</v>
      </c>
      <c r="R5686" t="s">
        <v>6636</v>
      </c>
      <c r="S5686" s="12"/>
      <c r="T5686" s="13"/>
      <c r="U5686" t="s">
        <v>12163</v>
      </c>
    </row>
    <row r="5687" spans="1:21" x14ac:dyDescent="0.25">
      <c r="A5687" t="s">
        <v>6619</v>
      </c>
      <c r="B5687" s="12">
        <v>207150</v>
      </c>
      <c r="C5687" t="s">
        <v>12159</v>
      </c>
      <c r="D5687" s="11">
        <v>46182.637870370403</v>
      </c>
      <c r="E5687" t="s">
        <v>12160</v>
      </c>
      <c r="F5687" t="s">
        <v>6415</v>
      </c>
      <c r="G5687" t="s">
        <v>8520</v>
      </c>
      <c r="H5687" t="s">
        <v>6449</v>
      </c>
      <c r="I5687" t="s">
        <v>65</v>
      </c>
      <c r="J5687" t="s">
        <v>636</v>
      </c>
      <c r="K5687" t="s">
        <v>12161</v>
      </c>
      <c r="L5687" t="s">
        <v>12028</v>
      </c>
      <c r="M5687" t="s">
        <v>12162</v>
      </c>
      <c r="N5687" t="s">
        <v>7001</v>
      </c>
      <c r="O5687" t="s">
        <v>7007</v>
      </c>
      <c r="P5687">
        <v>8185000</v>
      </c>
      <c r="Q5687" t="s">
        <v>6636</v>
      </c>
      <c r="R5687" t="s">
        <v>6636</v>
      </c>
      <c r="S5687" s="12"/>
      <c r="T5687" s="13"/>
      <c r="U5687" t="s">
        <v>12163</v>
      </c>
    </row>
    <row r="5688" spans="1:21" x14ac:dyDescent="0.25">
      <c r="A5688" t="s">
        <v>6619</v>
      </c>
      <c r="B5688" s="12">
        <v>207150</v>
      </c>
      <c r="C5688" t="s">
        <v>12159</v>
      </c>
      <c r="D5688" s="11">
        <v>46182.637870370403</v>
      </c>
      <c r="E5688" t="s">
        <v>12160</v>
      </c>
      <c r="F5688" t="s">
        <v>6415</v>
      </c>
      <c r="G5688" t="s">
        <v>12030</v>
      </c>
      <c r="H5688" t="s">
        <v>6449</v>
      </c>
      <c r="I5688" t="s">
        <v>65</v>
      </c>
      <c r="J5688" t="s">
        <v>636</v>
      </c>
      <c r="K5688" t="s">
        <v>12161</v>
      </c>
      <c r="L5688" t="s">
        <v>12028</v>
      </c>
      <c r="M5688" t="s">
        <v>12162</v>
      </c>
      <c r="N5688" t="s">
        <v>7001</v>
      </c>
      <c r="O5688" t="s">
        <v>7007</v>
      </c>
      <c r="P5688">
        <v>8185000</v>
      </c>
      <c r="Q5688" t="s">
        <v>6636</v>
      </c>
      <c r="R5688" t="s">
        <v>6636</v>
      </c>
      <c r="S5688" s="12"/>
      <c r="T5688" s="13"/>
      <c r="U5688" t="s">
        <v>12163</v>
      </c>
    </row>
    <row r="5689" spans="1:21" x14ac:dyDescent="0.25">
      <c r="A5689" t="s">
        <v>6619</v>
      </c>
      <c r="B5689" s="12">
        <v>207150</v>
      </c>
      <c r="C5689" t="s">
        <v>12159</v>
      </c>
      <c r="D5689" s="11">
        <v>46182.637870370403</v>
      </c>
      <c r="E5689" t="s">
        <v>12160</v>
      </c>
      <c r="F5689" t="s">
        <v>6415</v>
      </c>
      <c r="G5689" t="s">
        <v>8521</v>
      </c>
      <c r="H5689" t="s">
        <v>6449</v>
      </c>
      <c r="I5689" t="s">
        <v>65</v>
      </c>
      <c r="J5689" t="s">
        <v>636</v>
      </c>
      <c r="K5689" t="s">
        <v>12161</v>
      </c>
      <c r="L5689" t="s">
        <v>12028</v>
      </c>
      <c r="M5689" t="s">
        <v>12162</v>
      </c>
      <c r="N5689" t="s">
        <v>7001</v>
      </c>
      <c r="O5689" t="s">
        <v>7007</v>
      </c>
      <c r="P5689">
        <v>8185000</v>
      </c>
      <c r="Q5689" t="s">
        <v>6636</v>
      </c>
      <c r="R5689" t="s">
        <v>6636</v>
      </c>
      <c r="S5689" s="12"/>
      <c r="T5689" s="13"/>
      <c r="U5689" t="s">
        <v>12163</v>
      </c>
    </row>
    <row r="5690" spans="1:21" x14ac:dyDescent="0.25">
      <c r="A5690" t="s">
        <v>6619</v>
      </c>
      <c r="B5690" s="12">
        <v>207150</v>
      </c>
      <c r="C5690" t="s">
        <v>12159</v>
      </c>
      <c r="D5690" s="11">
        <v>46182.637870370403</v>
      </c>
      <c r="E5690" t="s">
        <v>12160</v>
      </c>
      <c r="F5690" t="s">
        <v>6415</v>
      </c>
      <c r="G5690" t="s">
        <v>12031</v>
      </c>
      <c r="H5690" t="s">
        <v>6449</v>
      </c>
      <c r="I5690" t="s">
        <v>65</v>
      </c>
      <c r="J5690" t="s">
        <v>636</v>
      </c>
      <c r="K5690" t="s">
        <v>12161</v>
      </c>
      <c r="L5690" t="s">
        <v>12028</v>
      </c>
      <c r="M5690" t="s">
        <v>12162</v>
      </c>
      <c r="N5690" t="s">
        <v>7001</v>
      </c>
      <c r="O5690" t="s">
        <v>7007</v>
      </c>
      <c r="P5690">
        <v>8185000</v>
      </c>
      <c r="Q5690" t="s">
        <v>6636</v>
      </c>
      <c r="R5690" t="s">
        <v>6636</v>
      </c>
      <c r="S5690" s="12"/>
      <c r="T5690" s="13"/>
      <c r="U5690" t="s">
        <v>12163</v>
      </c>
    </row>
    <row r="5691" spans="1:21" x14ac:dyDescent="0.25">
      <c r="A5691" t="s">
        <v>6619</v>
      </c>
      <c r="B5691" s="12">
        <v>207150</v>
      </c>
      <c r="C5691" t="s">
        <v>12159</v>
      </c>
      <c r="D5691" s="11">
        <v>46182.637870370403</v>
      </c>
      <c r="E5691" t="s">
        <v>12160</v>
      </c>
      <c r="F5691" t="s">
        <v>6415</v>
      </c>
      <c r="G5691" t="s">
        <v>12032</v>
      </c>
      <c r="H5691" t="s">
        <v>6449</v>
      </c>
      <c r="I5691" t="s">
        <v>65</v>
      </c>
      <c r="J5691" t="s">
        <v>636</v>
      </c>
      <c r="K5691" t="s">
        <v>12161</v>
      </c>
      <c r="L5691" t="s">
        <v>12028</v>
      </c>
      <c r="M5691" t="s">
        <v>12162</v>
      </c>
      <c r="N5691" t="s">
        <v>7001</v>
      </c>
      <c r="O5691" t="s">
        <v>7007</v>
      </c>
      <c r="P5691">
        <v>8185000</v>
      </c>
      <c r="Q5691" t="s">
        <v>6636</v>
      </c>
      <c r="R5691" t="s">
        <v>6636</v>
      </c>
      <c r="S5691" s="12"/>
      <c r="T5691" s="13"/>
      <c r="U5691" t="s">
        <v>12163</v>
      </c>
    </row>
    <row r="5692" spans="1:21" x14ac:dyDescent="0.25">
      <c r="A5692" t="s">
        <v>6619</v>
      </c>
      <c r="B5692" s="12">
        <v>207150</v>
      </c>
      <c r="C5692" t="s">
        <v>12159</v>
      </c>
      <c r="D5692" s="11">
        <v>46182.637870370403</v>
      </c>
      <c r="E5692" t="s">
        <v>12160</v>
      </c>
      <c r="F5692" t="s">
        <v>6415</v>
      </c>
      <c r="G5692" t="s">
        <v>12033</v>
      </c>
      <c r="H5692" t="s">
        <v>6449</v>
      </c>
      <c r="I5692" t="s">
        <v>65</v>
      </c>
      <c r="J5692" t="s">
        <v>636</v>
      </c>
      <c r="K5692" t="s">
        <v>12161</v>
      </c>
      <c r="L5692" t="s">
        <v>12028</v>
      </c>
      <c r="M5692" t="s">
        <v>12162</v>
      </c>
      <c r="N5692" t="s">
        <v>7001</v>
      </c>
      <c r="O5692" t="s">
        <v>7007</v>
      </c>
      <c r="P5692">
        <v>8185000</v>
      </c>
      <c r="Q5692" t="s">
        <v>6636</v>
      </c>
      <c r="R5692" t="s">
        <v>6636</v>
      </c>
      <c r="S5692" s="12"/>
      <c r="T5692" s="13"/>
      <c r="U5692" t="s">
        <v>12163</v>
      </c>
    </row>
    <row r="5693" spans="1:21" x14ac:dyDescent="0.25">
      <c r="A5693" t="s">
        <v>6619</v>
      </c>
      <c r="B5693" s="12">
        <v>207150</v>
      </c>
      <c r="C5693" t="s">
        <v>12159</v>
      </c>
      <c r="D5693" s="11">
        <v>46182.637870370403</v>
      </c>
      <c r="E5693" t="s">
        <v>12160</v>
      </c>
      <c r="F5693" t="s">
        <v>6415</v>
      </c>
      <c r="G5693" t="s">
        <v>12034</v>
      </c>
      <c r="H5693" t="s">
        <v>6449</v>
      </c>
      <c r="I5693" t="s">
        <v>65</v>
      </c>
      <c r="J5693" t="s">
        <v>636</v>
      </c>
      <c r="K5693" t="s">
        <v>12161</v>
      </c>
      <c r="L5693" t="s">
        <v>12028</v>
      </c>
      <c r="M5693" t="s">
        <v>12162</v>
      </c>
      <c r="N5693" t="s">
        <v>7001</v>
      </c>
      <c r="O5693" t="s">
        <v>7007</v>
      </c>
      <c r="P5693">
        <v>8185000</v>
      </c>
      <c r="Q5693" t="s">
        <v>6636</v>
      </c>
      <c r="R5693" t="s">
        <v>6636</v>
      </c>
      <c r="S5693" s="12"/>
      <c r="T5693" s="13"/>
      <c r="U5693" t="s">
        <v>12163</v>
      </c>
    </row>
    <row r="5694" spans="1:21" x14ac:dyDescent="0.25">
      <c r="A5694" t="s">
        <v>6619</v>
      </c>
      <c r="B5694" s="12">
        <v>207150</v>
      </c>
      <c r="C5694" t="s">
        <v>12159</v>
      </c>
      <c r="D5694" s="11">
        <v>46182.637870370403</v>
      </c>
      <c r="E5694" t="s">
        <v>12160</v>
      </c>
      <c r="F5694" t="s">
        <v>6415</v>
      </c>
      <c r="G5694" t="s">
        <v>12035</v>
      </c>
      <c r="H5694" t="s">
        <v>6449</v>
      </c>
      <c r="I5694" t="s">
        <v>65</v>
      </c>
      <c r="J5694" t="s">
        <v>636</v>
      </c>
      <c r="K5694" t="s">
        <v>12161</v>
      </c>
      <c r="L5694" t="s">
        <v>12028</v>
      </c>
      <c r="M5694" t="s">
        <v>12162</v>
      </c>
      <c r="N5694" t="s">
        <v>7001</v>
      </c>
      <c r="O5694" t="s">
        <v>7007</v>
      </c>
      <c r="P5694">
        <v>8185000</v>
      </c>
      <c r="Q5694" t="s">
        <v>6636</v>
      </c>
      <c r="R5694" t="s">
        <v>6636</v>
      </c>
      <c r="S5694" s="12"/>
      <c r="T5694" s="13"/>
      <c r="U5694" t="s">
        <v>12163</v>
      </c>
    </row>
    <row r="5695" spans="1:21" x14ac:dyDescent="0.25">
      <c r="A5695" t="s">
        <v>6637</v>
      </c>
      <c r="B5695" s="12">
        <v>207370</v>
      </c>
      <c r="C5695" t="s">
        <v>12164</v>
      </c>
      <c r="D5695" s="11">
        <v>46182.667349536998</v>
      </c>
      <c r="E5695" t="s">
        <v>12165</v>
      </c>
      <c r="F5695" t="s">
        <v>6415</v>
      </c>
      <c r="G5695" t="s">
        <v>6968</v>
      </c>
      <c r="H5695" t="s">
        <v>6449</v>
      </c>
      <c r="I5695" t="s">
        <v>65</v>
      </c>
      <c r="J5695" t="s">
        <v>636</v>
      </c>
      <c r="K5695" t="s">
        <v>12166</v>
      </c>
      <c r="L5695" t="s">
        <v>12047</v>
      </c>
      <c r="M5695" t="s">
        <v>12167</v>
      </c>
      <c r="N5695" t="s">
        <v>7001</v>
      </c>
      <c r="O5695" t="s">
        <v>7171</v>
      </c>
      <c r="P5695">
        <v>8770000</v>
      </c>
      <c r="Q5695" t="s">
        <v>6778</v>
      </c>
      <c r="R5695" t="s">
        <v>6779</v>
      </c>
      <c r="S5695" s="12"/>
      <c r="T5695" s="13"/>
      <c r="U5695" t="s">
        <v>6636</v>
      </c>
    </row>
    <row r="5696" spans="1:21" x14ac:dyDescent="0.25">
      <c r="A5696" t="s">
        <v>6637</v>
      </c>
      <c r="B5696" s="12">
        <v>207370</v>
      </c>
      <c r="C5696" t="s">
        <v>12164</v>
      </c>
      <c r="D5696" s="11">
        <v>46182.667349536998</v>
      </c>
      <c r="E5696" t="s">
        <v>12165</v>
      </c>
      <c r="F5696" t="s">
        <v>6415</v>
      </c>
      <c r="G5696" t="s">
        <v>8520</v>
      </c>
      <c r="H5696" t="s">
        <v>6449</v>
      </c>
      <c r="I5696" t="s">
        <v>65</v>
      </c>
      <c r="J5696" t="s">
        <v>636</v>
      </c>
      <c r="K5696" t="s">
        <v>12166</v>
      </c>
      <c r="L5696" t="s">
        <v>12047</v>
      </c>
      <c r="M5696" t="s">
        <v>12167</v>
      </c>
      <c r="N5696" t="s">
        <v>7001</v>
      </c>
      <c r="O5696" t="s">
        <v>7171</v>
      </c>
      <c r="P5696">
        <v>8770000</v>
      </c>
      <c r="Q5696" t="s">
        <v>6778</v>
      </c>
      <c r="R5696" t="s">
        <v>6779</v>
      </c>
      <c r="S5696" s="12"/>
      <c r="T5696" s="13"/>
      <c r="U5696" t="s">
        <v>6636</v>
      </c>
    </row>
    <row r="5697" spans="1:21" x14ac:dyDescent="0.25">
      <c r="A5697" t="s">
        <v>6637</v>
      </c>
      <c r="B5697" s="12">
        <v>207370</v>
      </c>
      <c r="C5697" t="s">
        <v>12164</v>
      </c>
      <c r="D5697" s="11">
        <v>46182.667349536998</v>
      </c>
      <c r="E5697" t="s">
        <v>12165</v>
      </c>
      <c r="F5697" t="s">
        <v>6415</v>
      </c>
      <c r="G5697" t="s">
        <v>8521</v>
      </c>
      <c r="H5697" t="s">
        <v>6449</v>
      </c>
      <c r="I5697" t="s">
        <v>65</v>
      </c>
      <c r="J5697" t="s">
        <v>636</v>
      </c>
      <c r="K5697" t="s">
        <v>12166</v>
      </c>
      <c r="L5697" t="s">
        <v>12047</v>
      </c>
      <c r="M5697" t="s">
        <v>12167</v>
      </c>
      <c r="N5697" t="s">
        <v>7001</v>
      </c>
      <c r="O5697" t="s">
        <v>7171</v>
      </c>
      <c r="P5697">
        <v>8770000</v>
      </c>
      <c r="Q5697" t="s">
        <v>6778</v>
      </c>
      <c r="R5697" t="s">
        <v>6779</v>
      </c>
      <c r="S5697" s="12"/>
      <c r="T5697" s="13"/>
      <c r="U5697" t="s">
        <v>6636</v>
      </c>
    </row>
    <row r="5698" spans="1:21" x14ac:dyDescent="0.25">
      <c r="A5698" t="s">
        <v>6637</v>
      </c>
      <c r="B5698" s="12">
        <v>207370</v>
      </c>
      <c r="C5698" t="s">
        <v>12164</v>
      </c>
      <c r="D5698" s="11">
        <v>46182.667349536998</v>
      </c>
      <c r="E5698" t="s">
        <v>12165</v>
      </c>
      <c r="F5698" t="s">
        <v>6415</v>
      </c>
      <c r="G5698" t="s">
        <v>8522</v>
      </c>
      <c r="H5698" t="s">
        <v>6449</v>
      </c>
      <c r="I5698" t="s">
        <v>65</v>
      </c>
      <c r="J5698" t="s">
        <v>636</v>
      </c>
      <c r="K5698" t="s">
        <v>12166</v>
      </c>
      <c r="L5698" t="s">
        <v>12047</v>
      </c>
      <c r="M5698" t="s">
        <v>12167</v>
      </c>
      <c r="N5698" t="s">
        <v>7001</v>
      </c>
      <c r="O5698" t="s">
        <v>7171</v>
      </c>
      <c r="P5698">
        <v>8770000</v>
      </c>
      <c r="Q5698" t="s">
        <v>6778</v>
      </c>
      <c r="R5698" t="s">
        <v>6779</v>
      </c>
      <c r="S5698" s="12"/>
      <c r="T5698" s="13"/>
      <c r="U5698" t="s">
        <v>6636</v>
      </c>
    </row>
    <row r="5699" spans="1:21" x14ac:dyDescent="0.25">
      <c r="A5699" t="s">
        <v>6637</v>
      </c>
      <c r="B5699" s="12">
        <v>207370</v>
      </c>
      <c r="C5699" t="s">
        <v>12164</v>
      </c>
      <c r="D5699" s="11">
        <v>46182.667349536998</v>
      </c>
      <c r="E5699" t="s">
        <v>12165</v>
      </c>
      <c r="F5699" t="s">
        <v>6415</v>
      </c>
      <c r="G5699" t="s">
        <v>8523</v>
      </c>
      <c r="H5699" t="s">
        <v>6449</v>
      </c>
      <c r="I5699" t="s">
        <v>65</v>
      </c>
      <c r="J5699" t="s">
        <v>636</v>
      </c>
      <c r="K5699" t="s">
        <v>12166</v>
      </c>
      <c r="L5699" t="s">
        <v>12047</v>
      </c>
      <c r="M5699" t="s">
        <v>12167</v>
      </c>
      <c r="N5699" t="s">
        <v>7001</v>
      </c>
      <c r="O5699" t="s">
        <v>7171</v>
      </c>
      <c r="P5699">
        <v>8770000</v>
      </c>
      <c r="Q5699" t="s">
        <v>6778</v>
      </c>
      <c r="R5699" t="s">
        <v>6779</v>
      </c>
      <c r="S5699" s="12"/>
      <c r="T5699" s="13"/>
      <c r="U5699" t="s">
        <v>6636</v>
      </c>
    </row>
    <row r="5700" spans="1:21" x14ac:dyDescent="0.25">
      <c r="A5700" t="s">
        <v>6637</v>
      </c>
      <c r="B5700" s="12">
        <v>207370</v>
      </c>
      <c r="C5700" t="s">
        <v>12164</v>
      </c>
      <c r="D5700" s="11">
        <v>46182.667349536998</v>
      </c>
      <c r="E5700" t="s">
        <v>12165</v>
      </c>
      <c r="F5700" t="s">
        <v>6415</v>
      </c>
      <c r="G5700" t="s">
        <v>8524</v>
      </c>
      <c r="H5700" t="s">
        <v>6449</v>
      </c>
      <c r="I5700" t="s">
        <v>65</v>
      </c>
      <c r="J5700" t="s">
        <v>636</v>
      </c>
      <c r="K5700" t="s">
        <v>12166</v>
      </c>
      <c r="L5700" t="s">
        <v>12047</v>
      </c>
      <c r="M5700" t="s">
        <v>12167</v>
      </c>
      <c r="N5700" t="s">
        <v>7001</v>
      </c>
      <c r="O5700" t="s">
        <v>7171</v>
      </c>
      <c r="P5700">
        <v>8770000</v>
      </c>
      <c r="Q5700" t="s">
        <v>6778</v>
      </c>
      <c r="R5700" t="s">
        <v>6779</v>
      </c>
      <c r="S5700" s="12"/>
      <c r="T5700" s="13"/>
      <c r="U5700" t="s">
        <v>6636</v>
      </c>
    </row>
    <row r="5701" spans="1:21" x14ac:dyDescent="0.25">
      <c r="A5701" t="s">
        <v>6637</v>
      </c>
      <c r="B5701" s="12">
        <v>207205</v>
      </c>
      <c r="C5701" t="s">
        <v>12168</v>
      </c>
      <c r="D5701" s="11">
        <v>46182.753252314797</v>
      </c>
      <c r="E5701" t="s">
        <v>12169</v>
      </c>
      <c r="F5701" t="s">
        <v>6415</v>
      </c>
      <c r="G5701" t="s">
        <v>6968</v>
      </c>
      <c r="H5701" t="s">
        <v>6449</v>
      </c>
      <c r="I5701" t="s">
        <v>65</v>
      </c>
      <c r="J5701" t="s">
        <v>636</v>
      </c>
      <c r="K5701" t="s">
        <v>12170</v>
      </c>
      <c r="L5701" t="s">
        <v>12028</v>
      </c>
      <c r="M5701" t="s">
        <v>12171</v>
      </c>
      <c r="N5701" t="s">
        <v>7001</v>
      </c>
      <c r="O5701" t="s">
        <v>7007</v>
      </c>
      <c r="P5701">
        <v>5340000</v>
      </c>
      <c r="Q5701" t="s">
        <v>6636</v>
      </c>
      <c r="R5701" t="s">
        <v>6636</v>
      </c>
      <c r="S5701" s="12"/>
      <c r="T5701" s="13"/>
      <c r="U5701" t="s">
        <v>6789</v>
      </c>
    </row>
    <row r="5702" spans="1:21" x14ac:dyDescent="0.25">
      <c r="A5702" t="s">
        <v>6637</v>
      </c>
      <c r="B5702" s="12">
        <v>207205</v>
      </c>
      <c r="C5702" t="s">
        <v>12168</v>
      </c>
      <c r="D5702" s="11">
        <v>46182.753252314797</v>
      </c>
      <c r="E5702" t="s">
        <v>12169</v>
      </c>
      <c r="F5702" t="s">
        <v>6415</v>
      </c>
      <c r="G5702" t="s">
        <v>8520</v>
      </c>
      <c r="H5702" t="s">
        <v>6449</v>
      </c>
      <c r="I5702" t="s">
        <v>65</v>
      </c>
      <c r="J5702" t="s">
        <v>636</v>
      </c>
      <c r="K5702" t="s">
        <v>12170</v>
      </c>
      <c r="L5702" t="s">
        <v>12028</v>
      </c>
      <c r="M5702" t="s">
        <v>12171</v>
      </c>
      <c r="N5702" t="s">
        <v>7001</v>
      </c>
      <c r="O5702" t="s">
        <v>7007</v>
      </c>
      <c r="P5702">
        <v>5340000</v>
      </c>
      <c r="Q5702" t="s">
        <v>6636</v>
      </c>
      <c r="R5702" t="s">
        <v>6636</v>
      </c>
      <c r="S5702" s="12"/>
      <c r="T5702" s="13"/>
      <c r="U5702" t="s">
        <v>6789</v>
      </c>
    </row>
    <row r="5703" spans="1:21" x14ac:dyDescent="0.25">
      <c r="A5703" t="s">
        <v>6637</v>
      </c>
      <c r="B5703" s="12">
        <v>207205</v>
      </c>
      <c r="C5703" t="s">
        <v>12168</v>
      </c>
      <c r="D5703" s="11">
        <v>46182.753252314797</v>
      </c>
      <c r="E5703" t="s">
        <v>12169</v>
      </c>
      <c r="F5703" t="s">
        <v>6415</v>
      </c>
      <c r="G5703" t="s">
        <v>12030</v>
      </c>
      <c r="H5703" t="s">
        <v>6449</v>
      </c>
      <c r="I5703" t="s">
        <v>65</v>
      </c>
      <c r="J5703" t="s">
        <v>636</v>
      </c>
      <c r="K5703" t="s">
        <v>12170</v>
      </c>
      <c r="L5703" t="s">
        <v>12028</v>
      </c>
      <c r="M5703" t="s">
        <v>12171</v>
      </c>
      <c r="N5703" t="s">
        <v>7001</v>
      </c>
      <c r="O5703" t="s">
        <v>7007</v>
      </c>
      <c r="P5703">
        <v>5340000</v>
      </c>
      <c r="Q5703" t="s">
        <v>6636</v>
      </c>
      <c r="R5703" t="s">
        <v>6636</v>
      </c>
      <c r="S5703" s="12"/>
      <c r="T5703" s="13"/>
      <c r="U5703" t="s">
        <v>6789</v>
      </c>
    </row>
    <row r="5704" spans="1:21" x14ac:dyDescent="0.25">
      <c r="A5704" t="s">
        <v>6637</v>
      </c>
      <c r="B5704" s="12">
        <v>207205</v>
      </c>
      <c r="C5704" t="s">
        <v>12168</v>
      </c>
      <c r="D5704" s="11">
        <v>46182.753252314797</v>
      </c>
      <c r="E5704" t="s">
        <v>12169</v>
      </c>
      <c r="F5704" t="s">
        <v>6415</v>
      </c>
      <c r="G5704" t="s">
        <v>8521</v>
      </c>
      <c r="H5704" t="s">
        <v>6449</v>
      </c>
      <c r="I5704" t="s">
        <v>65</v>
      </c>
      <c r="J5704" t="s">
        <v>636</v>
      </c>
      <c r="K5704" t="s">
        <v>12170</v>
      </c>
      <c r="L5704" t="s">
        <v>12028</v>
      </c>
      <c r="M5704" t="s">
        <v>12171</v>
      </c>
      <c r="N5704" t="s">
        <v>7001</v>
      </c>
      <c r="O5704" t="s">
        <v>7007</v>
      </c>
      <c r="P5704">
        <v>5340000</v>
      </c>
      <c r="Q5704" t="s">
        <v>6636</v>
      </c>
      <c r="R5704" t="s">
        <v>6636</v>
      </c>
      <c r="S5704" s="12"/>
      <c r="T5704" s="13"/>
      <c r="U5704" t="s">
        <v>6789</v>
      </c>
    </row>
    <row r="5705" spans="1:21" x14ac:dyDescent="0.25">
      <c r="A5705" t="s">
        <v>6637</v>
      </c>
      <c r="B5705" s="12">
        <v>207205</v>
      </c>
      <c r="C5705" t="s">
        <v>12168</v>
      </c>
      <c r="D5705" s="11">
        <v>46182.753252314797</v>
      </c>
      <c r="E5705" t="s">
        <v>12169</v>
      </c>
      <c r="F5705" t="s">
        <v>6415</v>
      </c>
      <c r="G5705" t="s">
        <v>12031</v>
      </c>
      <c r="H5705" t="s">
        <v>6449</v>
      </c>
      <c r="I5705" t="s">
        <v>65</v>
      </c>
      <c r="J5705" t="s">
        <v>636</v>
      </c>
      <c r="K5705" t="s">
        <v>12170</v>
      </c>
      <c r="L5705" t="s">
        <v>12028</v>
      </c>
      <c r="M5705" t="s">
        <v>12171</v>
      </c>
      <c r="N5705" t="s">
        <v>7001</v>
      </c>
      <c r="O5705" t="s">
        <v>7007</v>
      </c>
      <c r="P5705">
        <v>5340000</v>
      </c>
      <c r="Q5705" t="s">
        <v>6636</v>
      </c>
      <c r="R5705" t="s">
        <v>6636</v>
      </c>
      <c r="S5705" s="12"/>
      <c r="T5705" s="13"/>
      <c r="U5705" t="s">
        <v>6789</v>
      </c>
    </row>
    <row r="5706" spans="1:21" x14ac:dyDescent="0.25">
      <c r="A5706" t="s">
        <v>6637</v>
      </c>
      <c r="B5706" s="12">
        <v>207205</v>
      </c>
      <c r="C5706" t="s">
        <v>12168</v>
      </c>
      <c r="D5706" s="11">
        <v>46182.753252314797</v>
      </c>
      <c r="E5706" t="s">
        <v>12169</v>
      </c>
      <c r="F5706" t="s">
        <v>6415</v>
      </c>
      <c r="G5706" t="s">
        <v>12032</v>
      </c>
      <c r="H5706" t="s">
        <v>6449</v>
      </c>
      <c r="I5706" t="s">
        <v>65</v>
      </c>
      <c r="J5706" t="s">
        <v>636</v>
      </c>
      <c r="K5706" t="s">
        <v>12170</v>
      </c>
      <c r="L5706" t="s">
        <v>12028</v>
      </c>
      <c r="M5706" t="s">
        <v>12171</v>
      </c>
      <c r="N5706" t="s">
        <v>7001</v>
      </c>
      <c r="O5706" t="s">
        <v>7007</v>
      </c>
      <c r="P5706">
        <v>5340000</v>
      </c>
      <c r="Q5706" t="s">
        <v>6636</v>
      </c>
      <c r="R5706" t="s">
        <v>6636</v>
      </c>
      <c r="S5706" s="12"/>
      <c r="T5706" s="13"/>
      <c r="U5706" t="s">
        <v>6789</v>
      </c>
    </row>
    <row r="5707" spans="1:21" x14ac:dyDescent="0.25">
      <c r="A5707" t="s">
        <v>6637</v>
      </c>
      <c r="B5707" s="12">
        <v>207205</v>
      </c>
      <c r="C5707" t="s">
        <v>12168</v>
      </c>
      <c r="D5707" s="11">
        <v>46182.753252314797</v>
      </c>
      <c r="E5707" t="s">
        <v>12169</v>
      </c>
      <c r="F5707" t="s">
        <v>6415</v>
      </c>
      <c r="G5707" t="s">
        <v>12033</v>
      </c>
      <c r="H5707" t="s">
        <v>6449</v>
      </c>
      <c r="I5707" t="s">
        <v>65</v>
      </c>
      <c r="J5707" t="s">
        <v>636</v>
      </c>
      <c r="K5707" t="s">
        <v>12170</v>
      </c>
      <c r="L5707" t="s">
        <v>12028</v>
      </c>
      <c r="M5707" t="s">
        <v>12171</v>
      </c>
      <c r="N5707" t="s">
        <v>7001</v>
      </c>
      <c r="O5707" t="s">
        <v>7007</v>
      </c>
      <c r="P5707">
        <v>5340000</v>
      </c>
      <c r="Q5707" t="s">
        <v>6636</v>
      </c>
      <c r="R5707" t="s">
        <v>6636</v>
      </c>
      <c r="S5707" s="12"/>
      <c r="T5707" s="13"/>
      <c r="U5707" t="s">
        <v>6789</v>
      </c>
    </row>
    <row r="5708" spans="1:21" x14ac:dyDescent="0.25">
      <c r="A5708" t="s">
        <v>6637</v>
      </c>
      <c r="B5708" s="12">
        <v>207205</v>
      </c>
      <c r="C5708" t="s">
        <v>12168</v>
      </c>
      <c r="D5708" s="11">
        <v>46182.753252314797</v>
      </c>
      <c r="E5708" t="s">
        <v>12169</v>
      </c>
      <c r="F5708" t="s">
        <v>6415</v>
      </c>
      <c r="G5708" t="s">
        <v>12034</v>
      </c>
      <c r="H5708" t="s">
        <v>6449</v>
      </c>
      <c r="I5708" t="s">
        <v>65</v>
      </c>
      <c r="J5708" t="s">
        <v>636</v>
      </c>
      <c r="K5708" t="s">
        <v>12170</v>
      </c>
      <c r="L5708" t="s">
        <v>12028</v>
      </c>
      <c r="M5708" t="s">
        <v>12171</v>
      </c>
      <c r="N5708" t="s">
        <v>7001</v>
      </c>
      <c r="O5708" t="s">
        <v>7007</v>
      </c>
      <c r="P5708">
        <v>5340000</v>
      </c>
      <c r="Q5708" t="s">
        <v>6636</v>
      </c>
      <c r="R5708" t="s">
        <v>6636</v>
      </c>
      <c r="S5708" s="12"/>
      <c r="T5708" s="13"/>
      <c r="U5708" t="s">
        <v>6789</v>
      </c>
    </row>
    <row r="5709" spans="1:21" x14ac:dyDescent="0.25">
      <c r="A5709" t="s">
        <v>6637</v>
      </c>
      <c r="B5709" s="12">
        <v>207205</v>
      </c>
      <c r="C5709" t="s">
        <v>12168</v>
      </c>
      <c r="D5709" s="11">
        <v>46182.753252314797</v>
      </c>
      <c r="E5709" t="s">
        <v>12169</v>
      </c>
      <c r="F5709" t="s">
        <v>6415</v>
      </c>
      <c r="G5709" t="s">
        <v>12035</v>
      </c>
      <c r="H5709" t="s">
        <v>6449</v>
      </c>
      <c r="I5709" t="s">
        <v>65</v>
      </c>
      <c r="J5709" t="s">
        <v>636</v>
      </c>
      <c r="K5709" t="s">
        <v>12170</v>
      </c>
      <c r="L5709" t="s">
        <v>12028</v>
      </c>
      <c r="M5709" t="s">
        <v>12171</v>
      </c>
      <c r="N5709" t="s">
        <v>7001</v>
      </c>
      <c r="O5709" t="s">
        <v>7007</v>
      </c>
      <c r="P5709">
        <v>5340000</v>
      </c>
      <c r="Q5709" t="s">
        <v>6636</v>
      </c>
      <c r="R5709" t="s">
        <v>6636</v>
      </c>
      <c r="S5709" s="12"/>
      <c r="T5709" s="13"/>
      <c r="U5709" t="s">
        <v>6789</v>
      </c>
    </row>
    <row r="5710" spans="1:21" x14ac:dyDescent="0.25">
      <c r="A5710" t="s">
        <v>6619</v>
      </c>
      <c r="B5710" s="12">
        <v>207205</v>
      </c>
      <c r="C5710" t="s">
        <v>12168</v>
      </c>
      <c r="D5710" s="11">
        <v>46182.754305555602</v>
      </c>
      <c r="E5710" t="s">
        <v>12169</v>
      </c>
      <c r="F5710" t="s">
        <v>6415</v>
      </c>
      <c r="G5710" t="s">
        <v>6968</v>
      </c>
      <c r="H5710" t="s">
        <v>6449</v>
      </c>
      <c r="I5710" t="s">
        <v>65</v>
      </c>
      <c r="J5710" t="s">
        <v>636</v>
      </c>
      <c r="K5710" t="s">
        <v>12170</v>
      </c>
      <c r="L5710" t="s">
        <v>12028</v>
      </c>
      <c r="M5710" t="s">
        <v>12171</v>
      </c>
      <c r="N5710" t="s">
        <v>7001</v>
      </c>
      <c r="O5710" t="s">
        <v>7007</v>
      </c>
      <c r="P5710">
        <v>5340000</v>
      </c>
      <c r="Q5710" t="s">
        <v>6636</v>
      </c>
      <c r="R5710" t="s">
        <v>6636</v>
      </c>
      <c r="S5710" s="12"/>
      <c r="T5710" s="13"/>
      <c r="U5710" t="s">
        <v>6789</v>
      </c>
    </row>
    <row r="5711" spans="1:21" x14ac:dyDescent="0.25">
      <c r="A5711" t="s">
        <v>6619</v>
      </c>
      <c r="B5711" s="12">
        <v>207205</v>
      </c>
      <c r="C5711" t="s">
        <v>12168</v>
      </c>
      <c r="D5711" s="11">
        <v>46182.754305555602</v>
      </c>
      <c r="E5711" t="s">
        <v>12169</v>
      </c>
      <c r="F5711" t="s">
        <v>6415</v>
      </c>
      <c r="G5711" t="s">
        <v>8520</v>
      </c>
      <c r="H5711" t="s">
        <v>6449</v>
      </c>
      <c r="I5711" t="s">
        <v>65</v>
      </c>
      <c r="J5711" t="s">
        <v>636</v>
      </c>
      <c r="K5711" t="s">
        <v>12170</v>
      </c>
      <c r="L5711" t="s">
        <v>12028</v>
      </c>
      <c r="M5711" t="s">
        <v>12171</v>
      </c>
      <c r="N5711" t="s">
        <v>7001</v>
      </c>
      <c r="O5711" t="s">
        <v>7007</v>
      </c>
      <c r="P5711">
        <v>5340000</v>
      </c>
      <c r="Q5711" t="s">
        <v>6636</v>
      </c>
      <c r="R5711" t="s">
        <v>6636</v>
      </c>
      <c r="S5711" s="12"/>
      <c r="T5711" s="13"/>
      <c r="U5711" t="s">
        <v>6789</v>
      </c>
    </row>
    <row r="5712" spans="1:21" x14ac:dyDescent="0.25">
      <c r="A5712" t="s">
        <v>6619</v>
      </c>
      <c r="B5712" s="12">
        <v>207205</v>
      </c>
      <c r="C5712" t="s">
        <v>12168</v>
      </c>
      <c r="D5712" s="11">
        <v>46182.754305555602</v>
      </c>
      <c r="E5712" t="s">
        <v>12169</v>
      </c>
      <c r="F5712" t="s">
        <v>6415</v>
      </c>
      <c r="G5712" t="s">
        <v>12030</v>
      </c>
      <c r="H5712" t="s">
        <v>6449</v>
      </c>
      <c r="I5712" t="s">
        <v>65</v>
      </c>
      <c r="J5712" t="s">
        <v>636</v>
      </c>
      <c r="K5712" t="s">
        <v>12170</v>
      </c>
      <c r="L5712" t="s">
        <v>12028</v>
      </c>
      <c r="M5712" t="s">
        <v>12171</v>
      </c>
      <c r="N5712" t="s">
        <v>7001</v>
      </c>
      <c r="O5712" t="s">
        <v>7007</v>
      </c>
      <c r="P5712">
        <v>5340000</v>
      </c>
      <c r="Q5712" t="s">
        <v>6636</v>
      </c>
      <c r="R5712" t="s">
        <v>6636</v>
      </c>
      <c r="S5712" s="12"/>
      <c r="T5712" s="13"/>
      <c r="U5712" t="s">
        <v>6789</v>
      </c>
    </row>
    <row r="5713" spans="1:21" x14ac:dyDescent="0.25">
      <c r="A5713" t="s">
        <v>6619</v>
      </c>
      <c r="B5713" s="12">
        <v>207205</v>
      </c>
      <c r="C5713" t="s">
        <v>12168</v>
      </c>
      <c r="D5713" s="11">
        <v>46182.754305555602</v>
      </c>
      <c r="E5713" t="s">
        <v>12169</v>
      </c>
      <c r="F5713" t="s">
        <v>6415</v>
      </c>
      <c r="G5713" t="s">
        <v>8521</v>
      </c>
      <c r="H5713" t="s">
        <v>6449</v>
      </c>
      <c r="I5713" t="s">
        <v>65</v>
      </c>
      <c r="J5713" t="s">
        <v>636</v>
      </c>
      <c r="K5713" t="s">
        <v>12170</v>
      </c>
      <c r="L5713" t="s">
        <v>12028</v>
      </c>
      <c r="M5713" t="s">
        <v>12171</v>
      </c>
      <c r="N5713" t="s">
        <v>7001</v>
      </c>
      <c r="O5713" t="s">
        <v>7007</v>
      </c>
      <c r="P5713">
        <v>5340000</v>
      </c>
      <c r="Q5713" t="s">
        <v>6636</v>
      </c>
      <c r="R5713" t="s">
        <v>6636</v>
      </c>
      <c r="S5713" s="12"/>
      <c r="T5713" s="13"/>
      <c r="U5713" t="s">
        <v>6789</v>
      </c>
    </row>
    <row r="5714" spans="1:21" x14ac:dyDescent="0.25">
      <c r="A5714" t="s">
        <v>6619</v>
      </c>
      <c r="B5714" s="12">
        <v>207205</v>
      </c>
      <c r="C5714" t="s">
        <v>12168</v>
      </c>
      <c r="D5714" s="11">
        <v>46182.754305555602</v>
      </c>
      <c r="E5714" t="s">
        <v>12169</v>
      </c>
      <c r="F5714" t="s">
        <v>6415</v>
      </c>
      <c r="G5714" t="s">
        <v>12031</v>
      </c>
      <c r="H5714" t="s">
        <v>6449</v>
      </c>
      <c r="I5714" t="s">
        <v>65</v>
      </c>
      <c r="J5714" t="s">
        <v>636</v>
      </c>
      <c r="K5714" t="s">
        <v>12170</v>
      </c>
      <c r="L5714" t="s">
        <v>12028</v>
      </c>
      <c r="M5714" t="s">
        <v>12171</v>
      </c>
      <c r="N5714" t="s">
        <v>7001</v>
      </c>
      <c r="O5714" t="s">
        <v>7007</v>
      </c>
      <c r="P5714">
        <v>5340000</v>
      </c>
      <c r="Q5714" t="s">
        <v>6636</v>
      </c>
      <c r="R5714" t="s">
        <v>6636</v>
      </c>
      <c r="S5714" s="12"/>
      <c r="T5714" s="13"/>
      <c r="U5714" t="s">
        <v>6789</v>
      </c>
    </row>
    <row r="5715" spans="1:21" x14ac:dyDescent="0.25">
      <c r="A5715" t="s">
        <v>6619</v>
      </c>
      <c r="B5715" s="12">
        <v>207205</v>
      </c>
      <c r="C5715" t="s">
        <v>12168</v>
      </c>
      <c r="D5715" s="11">
        <v>46182.754305555602</v>
      </c>
      <c r="E5715" t="s">
        <v>12169</v>
      </c>
      <c r="F5715" t="s">
        <v>6415</v>
      </c>
      <c r="G5715" t="s">
        <v>12032</v>
      </c>
      <c r="H5715" t="s">
        <v>6449</v>
      </c>
      <c r="I5715" t="s">
        <v>65</v>
      </c>
      <c r="J5715" t="s">
        <v>636</v>
      </c>
      <c r="K5715" t="s">
        <v>12170</v>
      </c>
      <c r="L5715" t="s">
        <v>12028</v>
      </c>
      <c r="M5715" t="s">
        <v>12171</v>
      </c>
      <c r="N5715" t="s">
        <v>7001</v>
      </c>
      <c r="O5715" t="s">
        <v>7007</v>
      </c>
      <c r="P5715">
        <v>5340000</v>
      </c>
      <c r="Q5715" t="s">
        <v>6636</v>
      </c>
      <c r="R5715" t="s">
        <v>6636</v>
      </c>
      <c r="S5715" s="12"/>
      <c r="T5715" s="13"/>
      <c r="U5715" t="s">
        <v>6789</v>
      </c>
    </row>
    <row r="5716" spans="1:21" x14ac:dyDescent="0.25">
      <c r="A5716" t="s">
        <v>6619</v>
      </c>
      <c r="B5716" s="12">
        <v>207205</v>
      </c>
      <c r="C5716" t="s">
        <v>12168</v>
      </c>
      <c r="D5716" s="11">
        <v>46182.754305555602</v>
      </c>
      <c r="E5716" t="s">
        <v>12169</v>
      </c>
      <c r="F5716" t="s">
        <v>6415</v>
      </c>
      <c r="G5716" t="s">
        <v>12033</v>
      </c>
      <c r="H5716" t="s">
        <v>6449</v>
      </c>
      <c r="I5716" t="s">
        <v>65</v>
      </c>
      <c r="J5716" t="s">
        <v>636</v>
      </c>
      <c r="K5716" t="s">
        <v>12170</v>
      </c>
      <c r="L5716" t="s">
        <v>12028</v>
      </c>
      <c r="M5716" t="s">
        <v>12171</v>
      </c>
      <c r="N5716" t="s">
        <v>7001</v>
      </c>
      <c r="O5716" t="s">
        <v>7007</v>
      </c>
      <c r="P5716">
        <v>5340000</v>
      </c>
      <c r="Q5716" t="s">
        <v>6636</v>
      </c>
      <c r="R5716" t="s">
        <v>6636</v>
      </c>
      <c r="S5716" s="12"/>
      <c r="T5716" s="13"/>
      <c r="U5716" t="s">
        <v>6789</v>
      </c>
    </row>
    <row r="5717" spans="1:21" x14ac:dyDescent="0.25">
      <c r="A5717" t="s">
        <v>6619</v>
      </c>
      <c r="B5717" s="12">
        <v>207205</v>
      </c>
      <c r="C5717" t="s">
        <v>12168</v>
      </c>
      <c r="D5717" s="11">
        <v>46182.754305555602</v>
      </c>
      <c r="E5717" t="s">
        <v>12169</v>
      </c>
      <c r="F5717" t="s">
        <v>6415</v>
      </c>
      <c r="G5717" t="s">
        <v>12034</v>
      </c>
      <c r="H5717" t="s">
        <v>6449</v>
      </c>
      <c r="I5717" t="s">
        <v>65</v>
      </c>
      <c r="J5717" t="s">
        <v>636</v>
      </c>
      <c r="K5717" t="s">
        <v>12170</v>
      </c>
      <c r="L5717" t="s">
        <v>12028</v>
      </c>
      <c r="M5717" t="s">
        <v>12171</v>
      </c>
      <c r="N5717" t="s">
        <v>7001</v>
      </c>
      <c r="O5717" t="s">
        <v>7007</v>
      </c>
      <c r="P5717">
        <v>5340000</v>
      </c>
      <c r="Q5717" t="s">
        <v>6636</v>
      </c>
      <c r="R5717" t="s">
        <v>6636</v>
      </c>
      <c r="S5717" s="12"/>
      <c r="T5717" s="13"/>
      <c r="U5717" t="s">
        <v>6789</v>
      </c>
    </row>
    <row r="5718" spans="1:21" x14ac:dyDescent="0.25">
      <c r="A5718" t="s">
        <v>6619</v>
      </c>
      <c r="B5718" s="12">
        <v>207205</v>
      </c>
      <c r="C5718" t="s">
        <v>12168</v>
      </c>
      <c r="D5718" s="11">
        <v>46182.754305555602</v>
      </c>
      <c r="E5718" t="s">
        <v>12169</v>
      </c>
      <c r="F5718" t="s">
        <v>6415</v>
      </c>
      <c r="G5718" t="s">
        <v>12035</v>
      </c>
      <c r="H5718" t="s">
        <v>6449</v>
      </c>
      <c r="I5718" t="s">
        <v>65</v>
      </c>
      <c r="J5718" t="s">
        <v>636</v>
      </c>
      <c r="K5718" t="s">
        <v>12170</v>
      </c>
      <c r="L5718" t="s">
        <v>12028</v>
      </c>
      <c r="M5718" t="s">
        <v>12171</v>
      </c>
      <c r="N5718" t="s">
        <v>7001</v>
      </c>
      <c r="O5718" t="s">
        <v>7007</v>
      </c>
      <c r="P5718">
        <v>5340000</v>
      </c>
      <c r="Q5718" t="s">
        <v>6636</v>
      </c>
      <c r="R5718" t="s">
        <v>6636</v>
      </c>
      <c r="S5718" s="12"/>
      <c r="T5718" s="13"/>
      <c r="U5718" t="s">
        <v>6789</v>
      </c>
    </row>
    <row r="5719" spans="1:21" x14ac:dyDescent="0.25">
      <c r="A5719" t="s">
        <v>6637</v>
      </c>
      <c r="B5719" s="12">
        <v>207230</v>
      </c>
      <c r="C5719" t="s">
        <v>12172</v>
      </c>
      <c r="D5719" s="11">
        <v>46182.766770833303</v>
      </c>
      <c r="E5719" t="s">
        <v>12173</v>
      </c>
      <c r="F5719" t="s">
        <v>6415</v>
      </c>
      <c r="G5719" t="s">
        <v>6968</v>
      </c>
      <c r="H5719" t="s">
        <v>6449</v>
      </c>
      <c r="I5719" t="s">
        <v>65</v>
      </c>
      <c r="J5719" t="s">
        <v>57</v>
      </c>
      <c r="K5719" t="s">
        <v>12096</v>
      </c>
      <c r="L5719" t="s">
        <v>12078</v>
      </c>
      <c r="M5719" t="s">
        <v>12097</v>
      </c>
      <c r="N5719" t="s">
        <v>6761</v>
      </c>
      <c r="O5719" t="s">
        <v>6762</v>
      </c>
      <c r="P5719">
        <v>15149500</v>
      </c>
      <c r="Q5719" t="s">
        <v>6636</v>
      </c>
      <c r="R5719" t="s">
        <v>6636</v>
      </c>
      <c r="S5719" s="12"/>
      <c r="T5719" s="13"/>
      <c r="U5719" t="s">
        <v>7486</v>
      </c>
    </row>
    <row r="5720" spans="1:21" x14ac:dyDescent="0.25">
      <c r="A5720" t="s">
        <v>6637</v>
      </c>
      <c r="B5720" s="12">
        <v>207235</v>
      </c>
      <c r="C5720" t="s">
        <v>12172</v>
      </c>
      <c r="D5720" s="11">
        <v>46182.766770833303</v>
      </c>
      <c r="E5720" t="s">
        <v>12173</v>
      </c>
      <c r="F5720" t="s">
        <v>6415</v>
      </c>
      <c r="G5720" t="s">
        <v>6968</v>
      </c>
      <c r="H5720" t="s">
        <v>6449</v>
      </c>
      <c r="I5720" t="s">
        <v>65</v>
      </c>
      <c r="J5720" t="s">
        <v>57</v>
      </c>
      <c r="K5720" t="s">
        <v>12174</v>
      </c>
      <c r="L5720" t="s">
        <v>12140</v>
      </c>
      <c r="M5720" t="s">
        <v>12175</v>
      </c>
      <c r="N5720" t="s">
        <v>7506</v>
      </c>
      <c r="O5720" t="s">
        <v>7514</v>
      </c>
      <c r="P5720">
        <v>24499950</v>
      </c>
      <c r="Q5720" t="s">
        <v>6636</v>
      </c>
      <c r="R5720" t="s">
        <v>6636</v>
      </c>
      <c r="S5720" s="12"/>
      <c r="T5720" s="13"/>
      <c r="U5720" t="s">
        <v>7486</v>
      </c>
    </row>
    <row r="5721" spans="1:21" x14ac:dyDescent="0.25">
      <c r="A5721" t="s">
        <v>6637</v>
      </c>
      <c r="B5721" s="12">
        <v>207230</v>
      </c>
      <c r="C5721" t="s">
        <v>12172</v>
      </c>
      <c r="D5721" s="11">
        <v>46182.766770833303</v>
      </c>
      <c r="E5721" t="s">
        <v>12173</v>
      </c>
      <c r="F5721" t="s">
        <v>6415</v>
      </c>
      <c r="G5721" t="s">
        <v>8520</v>
      </c>
      <c r="H5721" t="s">
        <v>6449</v>
      </c>
      <c r="I5721" t="s">
        <v>65</v>
      </c>
      <c r="J5721" t="s">
        <v>57</v>
      </c>
      <c r="K5721" t="s">
        <v>12096</v>
      </c>
      <c r="L5721" t="s">
        <v>12078</v>
      </c>
      <c r="M5721" t="s">
        <v>12097</v>
      </c>
      <c r="N5721" t="s">
        <v>6761</v>
      </c>
      <c r="O5721" t="s">
        <v>6762</v>
      </c>
      <c r="P5721">
        <v>15149500</v>
      </c>
      <c r="Q5721" t="s">
        <v>6636</v>
      </c>
      <c r="R5721" t="s">
        <v>6636</v>
      </c>
      <c r="S5721" s="12"/>
      <c r="T5721" s="13"/>
      <c r="U5721" t="s">
        <v>7486</v>
      </c>
    </row>
    <row r="5722" spans="1:21" x14ac:dyDescent="0.25">
      <c r="A5722" t="s">
        <v>6637</v>
      </c>
      <c r="B5722" s="12">
        <v>207235</v>
      </c>
      <c r="C5722" t="s">
        <v>12172</v>
      </c>
      <c r="D5722" s="11">
        <v>46182.766770833303</v>
      </c>
      <c r="E5722" t="s">
        <v>12173</v>
      </c>
      <c r="F5722" t="s">
        <v>6415</v>
      </c>
      <c r="G5722" t="s">
        <v>8520</v>
      </c>
      <c r="H5722" t="s">
        <v>6449</v>
      </c>
      <c r="I5722" t="s">
        <v>65</v>
      </c>
      <c r="J5722" t="s">
        <v>57</v>
      </c>
      <c r="K5722" t="s">
        <v>12174</v>
      </c>
      <c r="L5722" t="s">
        <v>12140</v>
      </c>
      <c r="M5722" t="s">
        <v>12175</v>
      </c>
      <c r="N5722" t="s">
        <v>7506</v>
      </c>
      <c r="O5722" t="s">
        <v>7514</v>
      </c>
      <c r="P5722">
        <v>24499950</v>
      </c>
      <c r="Q5722" t="s">
        <v>6636</v>
      </c>
      <c r="R5722" t="s">
        <v>6636</v>
      </c>
      <c r="S5722" s="12"/>
      <c r="T5722" s="13"/>
      <c r="U5722" t="s">
        <v>7486</v>
      </c>
    </row>
    <row r="5723" spans="1:21" x14ac:dyDescent="0.25">
      <c r="A5723" t="s">
        <v>6637</v>
      </c>
      <c r="B5723" s="12">
        <v>207230</v>
      </c>
      <c r="C5723" t="s">
        <v>12172</v>
      </c>
      <c r="D5723" s="11">
        <v>46182.766770833303</v>
      </c>
      <c r="E5723" t="s">
        <v>12173</v>
      </c>
      <c r="F5723" t="s">
        <v>6415</v>
      </c>
      <c r="G5723" t="s">
        <v>12030</v>
      </c>
      <c r="H5723" t="s">
        <v>6449</v>
      </c>
      <c r="I5723" t="s">
        <v>65</v>
      </c>
      <c r="J5723" t="s">
        <v>57</v>
      </c>
      <c r="K5723" t="s">
        <v>12096</v>
      </c>
      <c r="L5723" t="s">
        <v>12078</v>
      </c>
      <c r="M5723" t="s">
        <v>12097</v>
      </c>
      <c r="N5723" t="s">
        <v>6761</v>
      </c>
      <c r="O5723" t="s">
        <v>6762</v>
      </c>
      <c r="P5723">
        <v>15149500</v>
      </c>
      <c r="Q5723" t="s">
        <v>6636</v>
      </c>
      <c r="R5723" t="s">
        <v>6636</v>
      </c>
      <c r="S5723" s="12"/>
      <c r="T5723" s="13"/>
      <c r="U5723" t="s">
        <v>7486</v>
      </c>
    </row>
    <row r="5724" spans="1:21" x14ac:dyDescent="0.25">
      <c r="A5724" t="s">
        <v>6637</v>
      </c>
      <c r="B5724" s="12">
        <v>207235</v>
      </c>
      <c r="C5724" t="s">
        <v>12172</v>
      </c>
      <c r="D5724" s="11">
        <v>46182.766770833303</v>
      </c>
      <c r="E5724" t="s">
        <v>12173</v>
      </c>
      <c r="F5724" t="s">
        <v>6415</v>
      </c>
      <c r="G5724" t="s">
        <v>12030</v>
      </c>
      <c r="H5724" t="s">
        <v>6449</v>
      </c>
      <c r="I5724" t="s">
        <v>65</v>
      </c>
      <c r="J5724" t="s">
        <v>57</v>
      </c>
      <c r="K5724" t="s">
        <v>12174</v>
      </c>
      <c r="L5724" t="s">
        <v>12140</v>
      </c>
      <c r="M5724" t="s">
        <v>12175</v>
      </c>
      <c r="N5724" t="s">
        <v>7506</v>
      </c>
      <c r="O5724" t="s">
        <v>7514</v>
      </c>
      <c r="P5724">
        <v>24499950</v>
      </c>
      <c r="Q5724" t="s">
        <v>6636</v>
      </c>
      <c r="R5724" t="s">
        <v>6636</v>
      </c>
      <c r="S5724" s="12"/>
      <c r="T5724" s="13"/>
      <c r="U5724" t="s">
        <v>7486</v>
      </c>
    </row>
    <row r="5725" spans="1:21" x14ac:dyDescent="0.25">
      <c r="A5725" t="s">
        <v>6637</v>
      </c>
      <c r="B5725" s="12">
        <v>207235</v>
      </c>
      <c r="C5725" t="s">
        <v>12172</v>
      </c>
      <c r="D5725" s="11">
        <v>46182.766770833303</v>
      </c>
      <c r="E5725" t="s">
        <v>12173</v>
      </c>
      <c r="F5725" t="s">
        <v>6415</v>
      </c>
      <c r="G5725" t="s">
        <v>8521</v>
      </c>
      <c r="H5725" t="s">
        <v>6449</v>
      </c>
      <c r="I5725" t="s">
        <v>65</v>
      </c>
      <c r="J5725" t="s">
        <v>57</v>
      </c>
      <c r="K5725" t="s">
        <v>12174</v>
      </c>
      <c r="L5725" t="s">
        <v>12140</v>
      </c>
      <c r="M5725" t="s">
        <v>12175</v>
      </c>
      <c r="N5725" t="s">
        <v>7506</v>
      </c>
      <c r="O5725" t="s">
        <v>7514</v>
      </c>
      <c r="P5725">
        <v>24499950</v>
      </c>
      <c r="Q5725" t="s">
        <v>6636</v>
      </c>
      <c r="R5725" t="s">
        <v>6636</v>
      </c>
      <c r="S5725" s="12"/>
      <c r="T5725" s="13"/>
      <c r="U5725" t="s">
        <v>7486</v>
      </c>
    </row>
    <row r="5726" spans="1:21" x14ac:dyDescent="0.25">
      <c r="A5726" t="s">
        <v>6637</v>
      </c>
      <c r="B5726" s="12">
        <v>207235</v>
      </c>
      <c r="C5726" t="s">
        <v>12172</v>
      </c>
      <c r="D5726" s="11">
        <v>46182.766770833303</v>
      </c>
      <c r="E5726" t="s">
        <v>12173</v>
      </c>
      <c r="F5726" t="s">
        <v>6415</v>
      </c>
      <c r="G5726" t="s">
        <v>12142</v>
      </c>
      <c r="H5726" t="s">
        <v>6449</v>
      </c>
      <c r="I5726" t="s">
        <v>65</v>
      </c>
      <c r="J5726" t="s">
        <v>57</v>
      </c>
      <c r="K5726" t="s">
        <v>12174</v>
      </c>
      <c r="L5726" t="s">
        <v>12140</v>
      </c>
      <c r="M5726" t="s">
        <v>12175</v>
      </c>
      <c r="N5726" t="s">
        <v>7506</v>
      </c>
      <c r="O5726" t="s">
        <v>7514</v>
      </c>
      <c r="P5726">
        <v>24499950</v>
      </c>
      <c r="Q5726" t="s">
        <v>6636</v>
      </c>
      <c r="R5726" t="s">
        <v>6636</v>
      </c>
      <c r="S5726" s="12"/>
      <c r="T5726" s="13"/>
      <c r="U5726" t="s">
        <v>7486</v>
      </c>
    </row>
    <row r="5727" spans="1:21" x14ac:dyDescent="0.25">
      <c r="A5727" t="s">
        <v>6637</v>
      </c>
      <c r="B5727" s="12">
        <v>207230</v>
      </c>
      <c r="C5727" t="s">
        <v>12172</v>
      </c>
      <c r="D5727" s="11">
        <v>46182.766770833303</v>
      </c>
      <c r="E5727" t="s">
        <v>12173</v>
      </c>
      <c r="F5727" t="s">
        <v>6415</v>
      </c>
      <c r="G5727" t="s">
        <v>12080</v>
      </c>
      <c r="H5727" t="s">
        <v>6449</v>
      </c>
      <c r="I5727" t="s">
        <v>65</v>
      </c>
      <c r="J5727" t="s">
        <v>57</v>
      </c>
      <c r="K5727" t="s">
        <v>12096</v>
      </c>
      <c r="L5727" t="s">
        <v>12078</v>
      </c>
      <c r="M5727" t="s">
        <v>12097</v>
      </c>
      <c r="N5727" t="s">
        <v>6761</v>
      </c>
      <c r="O5727" t="s">
        <v>6762</v>
      </c>
      <c r="P5727">
        <v>15149500</v>
      </c>
      <c r="Q5727" t="s">
        <v>6636</v>
      </c>
      <c r="R5727" t="s">
        <v>6636</v>
      </c>
      <c r="S5727" s="12"/>
      <c r="T5727" s="13"/>
      <c r="U5727" t="s">
        <v>7486</v>
      </c>
    </row>
    <row r="5728" spans="1:21" x14ac:dyDescent="0.25">
      <c r="A5728" t="s">
        <v>6637</v>
      </c>
      <c r="B5728" s="12">
        <v>207230</v>
      </c>
      <c r="C5728" t="s">
        <v>12172</v>
      </c>
      <c r="D5728" s="11">
        <v>46182.766770833303</v>
      </c>
      <c r="E5728" t="s">
        <v>12173</v>
      </c>
      <c r="F5728" t="s">
        <v>6415</v>
      </c>
      <c r="G5728" t="s">
        <v>12081</v>
      </c>
      <c r="H5728" t="s">
        <v>6449</v>
      </c>
      <c r="I5728" t="s">
        <v>65</v>
      </c>
      <c r="J5728" t="s">
        <v>57</v>
      </c>
      <c r="K5728" t="s">
        <v>12096</v>
      </c>
      <c r="L5728" t="s">
        <v>12078</v>
      </c>
      <c r="M5728" t="s">
        <v>12097</v>
      </c>
      <c r="N5728" t="s">
        <v>6761</v>
      </c>
      <c r="O5728" t="s">
        <v>6762</v>
      </c>
      <c r="P5728">
        <v>15149500</v>
      </c>
      <c r="Q5728" t="s">
        <v>6636</v>
      </c>
      <c r="R5728" t="s">
        <v>6636</v>
      </c>
      <c r="S5728" s="12"/>
      <c r="T5728" s="13"/>
      <c r="U5728" t="s">
        <v>7486</v>
      </c>
    </row>
    <row r="5729" spans="1:21" x14ac:dyDescent="0.25">
      <c r="A5729" t="s">
        <v>6637</v>
      </c>
      <c r="B5729" s="12">
        <v>207235</v>
      </c>
      <c r="C5729" t="s">
        <v>12172</v>
      </c>
      <c r="D5729" s="11">
        <v>46182.766770833303</v>
      </c>
      <c r="E5729" t="s">
        <v>12173</v>
      </c>
      <c r="F5729" t="s">
        <v>6415</v>
      </c>
      <c r="G5729" t="s">
        <v>12143</v>
      </c>
      <c r="H5729" t="s">
        <v>6449</v>
      </c>
      <c r="I5729" t="s">
        <v>65</v>
      </c>
      <c r="J5729" t="s">
        <v>57</v>
      </c>
      <c r="K5729" t="s">
        <v>12174</v>
      </c>
      <c r="L5729" t="s">
        <v>12140</v>
      </c>
      <c r="M5729" t="s">
        <v>12175</v>
      </c>
      <c r="N5729" t="s">
        <v>7506</v>
      </c>
      <c r="O5729" t="s">
        <v>7514</v>
      </c>
      <c r="P5729">
        <v>24499950</v>
      </c>
      <c r="Q5729" t="s">
        <v>6636</v>
      </c>
      <c r="R5729" t="s">
        <v>6636</v>
      </c>
      <c r="S5729" s="12"/>
      <c r="T5729" s="13"/>
      <c r="U5729" t="s">
        <v>7486</v>
      </c>
    </row>
    <row r="5730" spans="1:21" x14ac:dyDescent="0.25">
      <c r="A5730" t="s">
        <v>6637</v>
      </c>
      <c r="B5730" s="12">
        <v>207235</v>
      </c>
      <c r="C5730" t="s">
        <v>12172</v>
      </c>
      <c r="D5730" s="11">
        <v>46182.766770833303</v>
      </c>
      <c r="E5730" t="s">
        <v>12173</v>
      </c>
      <c r="F5730" t="s">
        <v>6415</v>
      </c>
      <c r="G5730" t="s">
        <v>12144</v>
      </c>
      <c r="H5730" t="s">
        <v>6449</v>
      </c>
      <c r="I5730" t="s">
        <v>65</v>
      </c>
      <c r="J5730" t="s">
        <v>57</v>
      </c>
      <c r="K5730" t="s">
        <v>12174</v>
      </c>
      <c r="L5730" t="s">
        <v>12140</v>
      </c>
      <c r="M5730" t="s">
        <v>12175</v>
      </c>
      <c r="N5730" t="s">
        <v>7506</v>
      </c>
      <c r="O5730" t="s">
        <v>7514</v>
      </c>
      <c r="P5730">
        <v>24499950</v>
      </c>
      <c r="Q5730" t="s">
        <v>6636</v>
      </c>
      <c r="R5730" t="s">
        <v>6636</v>
      </c>
      <c r="S5730" s="12"/>
      <c r="T5730" s="13"/>
      <c r="U5730" t="s">
        <v>7486</v>
      </c>
    </row>
    <row r="5731" spans="1:21" x14ac:dyDescent="0.25">
      <c r="A5731" t="s">
        <v>6637</v>
      </c>
      <c r="B5731" s="12">
        <v>207235</v>
      </c>
      <c r="C5731" t="s">
        <v>12172</v>
      </c>
      <c r="D5731" s="11">
        <v>46182.766770833303</v>
      </c>
      <c r="E5731" t="s">
        <v>12173</v>
      </c>
      <c r="F5731" t="s">
        <v>6415</v>
      </c>
      <c r="G5731" t="s">
        <v>12145</v>
      </c>
      <c r="H5731" t="s">
        <v>6449</v>
      </c>
      <c r="I5731" t="s">
        <v>65</v>
      </c>
      <c r="J5731" t="s">
        <v>57</v>
      </c>
      <c r="K5731" t="s">
        <v>12174</v>
      </c>
      <c r="L5731" t="s">
        <v>12140</v>
      </c>
      <c r="M5731" t="s">
        <v>12175</v>
      </c>
      <c r="N5731" t="s">
        <v>7506</v>
      </c>
      <c r="O5731" t="s">
        <v>7514</v>
      </c>
      <c r="P5731">
        <v>24499950</v>
      </c>
      <c r="Q5731" t="s">
        <v>6636</v>
      </c>
      <c r="R5731" t="s">
        <v>6636</v>
      </c>
      <c r="S5731" s="12"/>
      <c r="T5731" s="13"/>
      <c r="U5731" t="s">
        <v>7486</v>
      </c>
    </row>
    <row r="5732" spans="1:21" x14ac:dyDescent="0.25">
      <c r="A5732" t="s">
        <v>6637</v>
      </c>
      <c r="B5732" s="12">
        <v>207235</v>
      </c>
      <c r="C5732" t="s">
        <v>12172</v>
      </c>
      <c r="D5732" s="11">
        <v>46182.766770833303</v>
      </c>
      <c r="E5732" t="s">
        <v>12173</v>
      </c>
      <c r="F5732" t="s">
        <v>6415</v>
      </c>
      <c r="G5732" t="s">
        <v>12146</v>
      </c>
      <c r="H5732" t="s">
        <v>6449</v>
      </c>
      <c r="I5732" t="s">
        <v>65</v>
      </c>
      <c r="J5732" t="s">
        <v>57</v>
      </c>
      <c r="K5732" t="s">
        <v>12174</v>
      </c>
      <c r="L5732" t="s">
        <v>12140</v>
      </c>
      <c r="M5732" t="s">
        <v>12175</v>
      </c>
      <c r="N5732" t="s">
        <v>7506</v>
      </c>
      <c r="O5732" t="s">
        <v>7514</v>
      </c>
      <c r="P5732">
        <v>24499950</v>
      </c>
      <c r="Q5732" t="s">
        <v>6636</v>
      </c>
      <c r="R5732" t="s">
        <v>6636</v>
      </c>
      <c r="S5732" s="12"/>
      <c r="T5732" s="13"/>
      <c r="U5732" t="s">
        <v>7486</v>
      </c>
    </row>
    <row r="5733" spans="1:21" x14ac:dyDescent="0.25">
      <c r="A5733" t="s">
        <v>6619</v>
      </c>
      <c r="B5733" s="12">
        <v>207230</v>
      </c>
      <c r="C5733" t="s">
        <v>12172</v>
      </c>
      <c r="D5733" s="11">
        <v>46182.786874999998</v>
      </c>
      <c r="E5733" t="s">
        <v>12173</v>
      </c>
      <c r="F5733" t="s">
        <v>6415</v>
      </c>
      <c r="G5733" t="s">
        <v>12080</v>
      </c>
      <c r="H5733" t="s">
        <v>6449</v>
      </c>
      <c r="I5733" t="s">
        <v>65</v>
      </c>
      <c r="J5733" t="s">
        <v>57</v>
      </c>
      <c r="K5733" t="s">
        <v>12096</v>
      </c>
      <c r="L5733" t="s">
        <v>12078</v>
      </c>
      <c r="M5733" t="s">
        <v>12097</v>
      </c>
      <c r="N5733" t="s">
        <v>6761</v>
      </c>
      <c r="O5733" t="s">
        <v>6762</v>
      </c>
      <c r="P5733">
        <v>15149500</v>
      </c>
      <c r="Q5733" t="s">
        <v>6636</v>
      </c>
      <c r="R5733" t="s">
        <v>6636</v>
      </c>
      <c r="S5733" s="12"/>
      <c r="T5733" s="13"/>
      <c r="U5733" t="s">
        <v>7486</v>
      </c>
    </row>
    <row r="5734" spans="1:21" x14ac:dyDescent="0.25">
      <c r="A5734" t="s">
        <v>6619</v>
      </c>
      <c r="B5734" s="12">
        <v>207230</v>
      </c>
      <c r="C5734" t="s">
        <v>12172</v>
      </c>
      <c r="D5734" s="11">
        <v>46182.786874999998</v>
      </c>
      <c r="E5734" t="s">
        <v>12173</v>
      </c>
      <c r="F5734" t="s">
        <v>6415</v>
      </c>
      <c r="G5734" t="s">
        <v>12081</v>
      </c>
      <c r="H5734" t="s">
        <v>6449</v>
      </c>
      <c r="I5734" t="s">
        <v>65</v>
      </c>
      <c r="J5734" t="s">
        <v>57</v>
      </c>
      <c r="K5734" t="s">
        <v>12096</v>
      </c>
      <c r="L5734" t="s">
        <v>12078</v>
      </c>
      <c r="M5734" t="s">
        <v>12097</v>
      </c>
      <c r="N5734" t="s">
        <v>6761</v>
      </c>
      <c r="O5734" t="s">
        <v>6762</v>
      </c>
      <c r="P5734">
        <v>15149500</v>
      </c>
      <c r="Q5734" t="s">
        <v>6636</v>
      </c>
      <c r="R5734" t="s">
        <v>6636</v>
      </c>
      <c r="S5734" s="12"/>
      <c r="T5734" s="13"/>
      <c r="U5734" t="s">
        <v>7486</v>
      </c>
    </row>
    <row r="5735" spans="1:21" x14ac:dyDescent="0.25">
      <c r="A5735" t="s">
        <v>6619</v>
      </c>
      <c r="B5735" s="12">
        <v>207235</v>
      </c>
      <c r="C5735" t="s">
        <v>12172</v>
      </c>
      <c r="D5735" s="11">
        <v>46182.787384259304</v>
      </c>
      <c r="E5735" t="s">
        <v>12173</v>
      </c>
      <c r="F5735" t="s">
        <v>6415</v>
      </c>
      <c r="G5735" t="s">
        <v>6968</v>
      </c>
      <c r="H5735" t="s">
        <v>6449</v>
      </c>
      <c r="I5735" t="s">
        <v>65</v>
      </c>
      <c r="J5735" t="s">
        <v>57</v>
      </c>
      <c r="K5735" t="s">
        <v>12174</v>
      </c>
      <c r="L5735" t="s">
        <v>12140</v>
      </c>
      <c r="M5735" t="s">
        <v>12175</v>
      </c>
      <c r="N5735" t="s">
        <v>7506</v>
      </c>
      <c r="O5735" t="s">
        <v>7514</v>
      </c>
      <c r="P5735">
        <v>24499950</v>
      </c>
      <c r="Q5735" t="s">
        <v>6636</v>
      </c>
      <c r="R5735" t="s">
        <v>6636</v>
      </c>
      <c r="S5735" s="12"/>
      <c r="T5735" s="13"/>
      <c r="U5735" t="s">
        <v>7486</v>
      </c>
    </row>
    <row r="5736" spans="1:21" x14ac:dyDescent="0.25">
      <c r="A5736" t="s">
        <v>6619</v>
      </c>
      <c r="B5736" s="12">
        <v>207235</v>
      </c>
      <c r="C5736" t="s">
        <v>12172</v>
      </c>
      <c r="D5736" s="11">
        <v>46182.787384259304</v>
      </c>
      <c r="E5736" t="s">
        <v>12173</v>
      </c>
      <c r="F5736" t="s">
        <v>6415</v>
      </c>
      <c r="G5736" t="s">
        <v>8520</v>
      </c>
      <c r="H5736" t="s">
        <v>6449</v>
      </c>
      <c r="I5736" t="s">
        <v>65</v>
      </c>
      <c r="J5736" t="s">
        <v>57</v>
      </c>
      <c r="K5736" t="s">
        <v>12174</v>
      </c>
      <c r="L5736" t="s">
        <v>12140</v>
      </c>
      <c r="M5736" t="s">
        <v>12175</v>
      </c>
      <c r="N5736" t="s">
        <v>7506</v>
      </c>
      <c r="O5736" t="s">
        <v>7514</v>
      </c>
      <c r="P5736">
        <v>24499950</v>
      </c>
      <c r="Q5736" t="s">
        <v>6636</v>
      </c>
      <c r="R5736" t="s">
        <v>6636</v>
      </c>
      <c r="S5736" s="12"/>
      <c r="T5736" s="13"/>
      <c r="U5736" t="s">
        <v>7486</v>
      </c>
    </row>
    <row r="5737" spans="1:21" x14ac:dyDescent="0.25">
      <c r="A5737" t="s">
        <v>6619</v>
      </c>
      <c r="B5737" s="12">
        <v>207235</v>
      </c>
      <c r="C5737" t="s">
        <v>12172</v>
      </c>
      <c r="D5737" s="11">
        <v>46182.787384259304</v>
      </c>
      <c r="E5737" t="s">
        <v>12173</v>
      </c>
      <c r="F5737" t="s">
        <v>6415</v>
      </c>
      <c r="G5737" t="s">
        <v>12030</v>
      </c>
      <c r="H5737" t="s">
        <v>6449</v>
      </c>
      <c r="I5737" t="s">
        <v>65</v>
      </c>
      <c r="J5737" t="s">
        <v>57</v>
      </c>
      <c r="K5737" t="s">
        <v>12174</v>
      </c>
      <c r="L5737" t="s">
        <v>12140</v>
      </c>
      <c r="M5737" t="s">
        <v>12175</v>
      </c>
      <c r="N5737" t="s">
        <v>7506</v>
      </c>
      <c r="O5737" t="s">
        <v>7514</v>
      </c>
      <c r="P5737">
        <v>24499950</v>
      </c>
      <c r="Q5737" t="s">
        <v>6636</v>
      </c>
      <c r="R5737" t="s">
        <v>6636</v>
      </c>
      <c r="S5737" s="12"/>
      <c r="T5737" s="13"/>
      <c r="U5737" t="s">
        <v>7486</v>
      </c>
    </row>
    <row r="5738" spans="1:21" x14ac:dyDescent="0.25">
      <c r="A5738" t="s">
        <v>6619</v>
      </c>
      <c r="B5738" s="12">
        <v>207235</v>
      </c>
      <c r="C5738" t="s">
        <v>12172</v>
      </c>
      <c r="D5738" s="11">
        <v>46182.787384259304</v>
      </c>
      <c r="E5738" t="s">
        <v>12173</v>
      </c>
      <c r="F5738" t="s">
        <v>6415</v>
      </c>
      <c r="G5738" t="s">
        <v>8521</v>
      </c>
      <c r="H5738" t="s">
        <v>6449</v>
      </c>
      <c r="I5738" t="s">
        <v>65</v>
      </c>
      <c r="J5738" t="s">
        <v>57</v>
      </c>
      <c r="K5738" t="s">
        <v>12174</v>
      </c>
      <c r="L5738" t="s">
        <v>12140</v>
      </c>
      <c r="M5738" t="s">
        <v>12175</v>
      </c>
      <c r="N5738" t="s">
        <v>7506</v>
      </c>
      <c r="O5738" t="s">
        <v>7514</v>
      </c>
      <c r="P5738">
        <v>24499950</v>
      </c>
      <c r="Q5738" t="s">
        <v>6636</v>
      </c>
      <c r="R5738" t="s">
        <v>6636</v>
      </c>
      <c r="S5738" s="12"/>
      <c r="T5738" s="13"/>
      <c r="U5738" t="s">
        <v>7486</v>
      </c>
    </row>
    <row r="5739" spans="1:21" x14ac:dyDescent="0.25">
      <c r="A5739" t="s">
        <v>6619</v>
      </c>
      <c r="B5739" s="12">
        <v>207235</v>
      </c>
      <c r="C5739" t="s">
        <v>12172</v>
      </c>
      <c r="D5739" s="11">
        <v>46182.787384259304</v>
      </c>
      <c r="E5739" t="s">
        <v>12173</v>
      </c>
      <c r="F5739" t="s">
        <v>6415</v>
      </c>
      <c r="G5739" t="s">
        <v>12142</v>
      </c>
      <c r="H5739" t="s">
        <v>6449</v>
      </c>
      <c r="I5739" t="s">
        <v>65</v>
      </c>
      <c r="J5739" t="s">
        <v>57</v>
      </c>
      <c r="K5739" t="s">
        <v>12174</v>
      </c>
      <c r="L5739" t="s">
        <v>12140</v>
      </c>
      <c r="M5739" t="s">
        <v>12175</v>
      </c>
      <c r="N5739" t="s">
        <v>7506</v>
      </c>
      <c r="O5739" t="s">
        <v>7514</v>
      </c>
      <c r="P5739">
        <v>24499950</v>
      </c>
      <c r="Q5739" t="s">
        <v>6636</v>
      </c>
      <c r="R5739" t="s">
        <v>6636</v>
      </c>
      <c r="S5739" s="12"/>
      <c r="T5739" s="13"/>
      <c r="U5739" t="s">
        <v>7486</v>
      </c>
    </row>
    <row r="5740" spans="1:21" x14ac:dyDescent="0.25">
      <c r="A5740" t="s">
        <v>6619</v>
      </c>
      <c r="B5740" s="12">
        <v>207235</v>
      </c>
      <c r="C5740" t="s">
        <v>12172</v>
      </c>
      <c r="D5740" s="11">
        <v>46182.787384259304</v>
      </c>
      <c r="E5740" t="s">
        <v>12173</v>
      </c>
      <c r="F5740" t="s">
        <v>6415</v>
      </c>
      <c r="G5740" t="s">
        <v>12143</v>
      </c>
      <c r="H5740" t="s">
        <v>6449</v>
      </c>
      <c r="I5740" t="s">
        <v>65</v>
      </c>
      <c r="J5740" t="s">
        <v>57</v>
      </c>
      <c r="K5740" t="s">
        <v>12174</v>
      </c>
      <c r="L5740" t="s">
        <v>12140</v>
      </c>
      <c r="M5740" t="s">
        <v>12175</v>
      </c>
      <c r="N5740" t="s">
        <v>7506</v>
      </c>
      <c r="O5740" t="s">
        <v>7514</v>
      </c>
      <c r="P5740">
        <v>24499950</v>
      </c>
      <c r="Q5740" t="s">
        <v>6636</v>
      </c>
      <c r="R5740" t="s">
        <v>6636</v>
      </c>
      <c r="S5740" s="12"/>
      <c r="T5740" s="13"/>
      <c r="U5740" t="s">
        <v>7486</v>
      </c>
    </row>
    <row r="5741" spans="1:21" x14ac:dyDescent="0.25">
      <c r="A5741" t="s">
        <v>6619</v>
      </c>
      <c r="B5741" s="12">
        <v>207235</v>
      </c>
      <c r="C5741" t="s">
        <v>12172</v>
      </c>
      <c r="D5741" s="11">
        <v>46182.787384259304</v>
      </c>
      <c r="E5741" t="s">
        <v>12173</v>
      </c>
      <c r="F5741" t="s">
        <v>6415</v>
      </c>
      <c r="G5741" t="s">
        <v>12144</v>
      </c>
      <c r="H5741" t="s">
        <v>6449</v>
      </c>
      <c r="I5741" t="s">
        <v>65</v>
      </c>
      <c r="J5741" t="s">
        <v>57</v>
      </c>
      <c r="K5741" t="s">
        <v>12174</v>
      </c>
      <c r="L5741" t="s">
        <v>12140</v>
      </c>
      <c r="M5741" t="s">
        <v>12175</v>
      </c>
      <c r="N5741" t="s">
        <v>7506</v>
      </c>
      <c r="O5741" t="s">
        <v>7514</v>
      </c>
      <c r="P5741">
        <v>24499950</v>
      </c>
      <c r="Q5741" t="s">
        <v>6636</v>
      </c>
      <c r="R5741" t="s">
        <v>6636</v>
      </c>
      <c r="S5741" s="12"/>
      <c r="T5741" s="13"/>
      <c r="U5741" t="s">
        <v>7486</v>
      </c>
    </row>
    <row r="5742" spans="1:21" x14ac:dyDescent="0.25">
      <c r="A5742" t="s">
        <v>6619</v>
      </c>
      <c r="B5742" s="12">
        <v>207235</v>
      </c>
      <c r="C5742" t="s">
        <v>12172</v>
      </c>
      <c r="D5742" s="11">
        <v>46182.787384259304</v>
      </c>
      <c r="E5742" t="s">
        <v>12173</v>
      </c>
      <c r="F5742" t="s">
        <v>6415</v>
      </c>
      <c r="G5742" t="s">
        <v>12145</v>
      </c>
      <c r="H5742" t="s">
        <v>6449</v>
      </c>
      <c r="I5742" t="s">
        <v>65</v>
      </c>
      <c r="J5742" t="s">
        <v>57</v>
      </c>
      <c r="K5742" t="s">
        <v>12174</v>
      </c>
      <c r="L5742" t="s">
        <v>12140</v>
      </c>
      <c r="M5742" t="s">
        <v>12175</v>
      </c>
      <c r="N5742" t="s">
        <v>7506</v>
      </c>
      <c r="O5742" t="s">
        <v>7514</v>
      </c>
      <c r="P5742">
        <v>24499950</v>
      </c>
      <c r="Q5742" t="s">
        <v>6636</v>
      </c>
      <c r="R5742" t="s">
        <v>6636</v>
      </c>
      <c r="S5742" s="12"/>
      <c r="T5742" s="13"/>
      <c r="U5742" t="s">
        <v>7486</v>
      </c>
    </row>
    <row r="5743" spans="1:21" x14ac:dyDescent="0.25">
      <c r="A5743" t="s">
        <v>6619</v>
      </c>
      <c r="B5743" s="12">
        <v>207235</v>
      </c>
      <c r="C5743" t="s">
        <v>12172</v>
      </c>
      <c r="D5743" s="11">
        <v>46182.787384259304</v>
      </c>
      <c r="E5743" t="s">
        <v>12173</v>
      </c>
      <c r="F5743" t="s">
        <v>6415</v>
      </c>
      <c r="G5743" t="s">
        <v>12146</v>
      </c>
      <c r="H5743" t="s">
        <v>6449</v>
      </c>
      <c r="I5743" t="s">
        <v>65</v>
      </c>
      <c r="J5743" t="s">
        <v>57</v>
      </c>
      <c r="K5743" t="s">
        <v>12174</v>
      </c>
      <c r="L5743" t="s">
        <v>12140</v>
      </c>
      <c r="M5743" t="s">
        <v>12175</v>
      </c>
      <c r="N5743" t="s">
        <v>7506</v>
      </c>
      <c r="O5743" t="s">
        <v>7514</v>
      </c>
      <c r="P5743">
        <v>24499950</v>
      </c>
      <c r="Q5743" t="s">
        <v>6636</v>
      </c>
      <c r="R5743" t="s">
        <v>6636</v>
      </c>
      <c r="S5743" s="12"/>
      <c r="T5743" s="13"/>
      <c r="U5743" t="s">
        <v>7486</v>
      </c>
    </row>
    <row r="5744" spans="1:21" x14ac:dyDescent="0.25">
      <c r="A5744" t="s">
        <v>6619</v>
      </c>
      <c r="B5744" s="12">
        <v>207250</v>
      </c>
      <c r="C5744" t="s">
        <v>12137</v>
      </c>
      <c r="D5744" s="11">
        <v>46182.806053240703</v>
      </c>
      <c r="E5744" t="s">
        <v>12138</v>
      </c>
      <c r="F5744" t="s">
        <v>6415</v>
      </c>
      <c r="G5744" t="s">
        <v>6968</v>
      </c>
      <c r="H5744" t="s">
        <v>6449</v>
      </c>
      <c r="I5744" t="s">
        <v>65</v>
      </c>
      <c r="J5744" t="s">
        <v>57</v>
      </c>
      <c r="K5744" t="s">
        <v>12139</v>
      </c>
      <c r="L5744" t="s">
        <v>12140</v>
      </c>
      <c r="M5744" t="s">
        <v>12141</v>
      </c>
      <c r="N5744" t="s">
        <v>7506</v>
      </c>
      <c r="O5744" t="s">
        <v>7507</v>
      </c>
      <c r="P5744">
        <v>19544950</v>
      </c>
      <c r="Q5744" t="s">
        <v>6636</v>
      </c>
      <c r="R5744" t="s">
        <v>6636</v>
      </c>
      <c r="S5744" s="12"/>
      <c r="T5744" s="13"/>
      <c r="U5744" t="s">
        <v>7486</v>
      </c>
    </row>
    <row r="5745" spans="1:21" x14ac:dyDescent="0.25">
      <c r="A5745" t="s">
        <v>6619</v>
      </c>
      <c r="B5745" s="12">
        <v>207250</v>
      </c>
      <c r="C5745" t="s">
        <v>12137</v>
      </c>
      <c r="D5745" s="11">
        <v>46182.806053240703</v>
      </c>
      <c r="E5745" t="s">
        <v>12138</v>
      </c>
      <c r="F5745" t="s">
        <v>6415</v>
      </c>
      <c r="G5745" t="s">
        <v>8520</v>
      </c>
      <c r="H5745" t="s">
        <v>6449</v>
      </c>
      <c r="I5745" t="s">
        <v>65</v>
      </c>
      <c r="J5745" t="s">
        <v>57</v>
      </c>
      <c r="K5745" t="s">
        <v>12139</v>
      </c>
      <c r="L5745" t="s">
        <v>12140</v>
      </c>
      <c r="M5745" t="s">
        <v>12141</v>
      </c>
      <c r="N5745" t="s">
        <v>7506</v>
      </c>
      <c r="O5745" t="s">
        <v>7507</v>
      </c>
      <c r="P5745">
        <v>19544950</v>
      </c>
      <c r="Q5745" t="s">
        <v>6636</v>
      </c>
      <c r="R5745" t="s">
        <v>6636</v>
      </c>
      <c r="S5745" s="12"/>
      <c r="T5745" s="13"/>
      <c r="U5745" t="s">
        <v>7486</v>
      </c>
    </row>
    <row r="5746" spans="1:21" x14ac:dyDescent="0.25">
      <c r="A5746" t="s">
        <v>6619</v>
      </c>
      <c r="B5746" s="12">
        <v>207250</v>
      </c>
      <c r="C5746" t="s">
        <v>12137</v>
      </c>
      <c r="D5746" s="11">
        <v>46182.806053240703</v>
      </c>
      <c r="E5746" t="s">
        <v>12138</v>
      </c>
      <c r="F5746" t="s">
        <v>6415</v>
      </c>
      <c r="G5746" t="s">
        <v>12030</v>
      </c>
      <c r="H5746" t="s">
        <v>6449</v>
      </c>
      <c r="I5746" t="s">
        <v>65</v>
      </c>
      <c r="J5746" t="s">
        <v>57</v>
      </c>
      <c r="K5746" t="s">
        <v>12139</v>
      </c>
      <c r="L5746" t="s">
        <v>12140</v>
      </c>
      <c r="M5746" t="s">
        <v>12141</v>
      </c>
      <c r="N5746" t="s">
        <v>7506</v>
      </c>
      <c r="O5746" t="s">
        <v>7507</v>
      </c>
      <c r="P5746">
        <v>19544950</v>
      </c>
      <c r="Q5746" t="s">
        <v>6636</v>
      </c>
      <c r="R5746" t="s">
        <v>6636</v>
      </c>
      <c r="S5746" s="12"/>
      <c r="T5746" s="13"/>
      <c r="U5746" t="s">
        <v>7486</v>
      </c>
    </row>
    <row r="5747" spans="1:21" x14ac:dyDescent="0.25">
      <c r="A5747" t="s">
        <v>6619</v>
      </c>
      <c r="B5747" s="12">
        <v>207250</v>
      </c>
      <c r="C5747" t="s">
        <v>12137</v>
      </c>
      <c r="D5747" s="11">
        <v>46182.806053240703</v>
      </c>
      <c r="E5747" t="s">
        <v>12138</v>
      </c>
      <c r="F5747" t="s">
        <v>6415</v>
      </c>
      <c r="G5747" t="s">
        <v>8521</v>
      </c>
      <c r="H5747" t="s">
        <v>6449</v>
      </c>
      <c r="I5747" t="s">
        <v>65</v>
      </c>
      <c r="J5747" t="s">
        <v>57</v>
      </c>
      <c r="K5747" t="s">
        <v>12139</v>
      </c>
      <c r="L5747" t="s">
        <v>12140</v>
      </c>
      <c r="M5747" t="s">
        <v>12141</v>
      </c>
      <c r="N5747" t="s">
        <v>7506</v>
      </c>
      <c r="O5747" t="s">
        <v>7507</v>
      </c>
      <c r="P5747">
        <v>19544950</v>
      </c>
      <c r="Q5747" t="s">
        <v>6636</v>
      </c>
      <c r="R5747" t="s">
        <v>6636</v>
      </c>
      <c r="S5747" s="12"/>
      <c r="T5747" s="13"/>
      <c r="U5747" t="s">
        <v>7486</v>
      </c>
    </row>
    <row r="5748" spans="1:21" x14ac:dyDescent="0.25">
      <c r="A5748" t="s">
        <v>6619</v>
      </c>
      <c r="B5748" s="12">
        <v>207250</v>
      </c>
      <c r="C5748" t="s">
        <v>12137</v>
      </c>
      <c r="D5748" s="11">
        <v>46182.806053240703</v>
      </c>
      <c r="E5748" t="s">
        <v>12138</v>
      </c>
      <c r="F5748" t="s">
        <v>6415</v>
      </c>
      <c r="G5748" t="s">
        <v>12142</v>
      </c>
      <c r="H5748" t="s">
        <v>6449</v>
      </c>
      <c r="I5748" t="s">
        <v>65</v>
      </c>
      <c r="J5748" t="s">
        <v>57</v>
      </c>
      <c r="K5748" t="s">
        <v>12139</v>
      </c>
      <c r="L5748" t="s">
        <v>12140</v>
      </c>
      <c r="M5748" t="s">
        <v>12141</v>
      </c>
      <c r="N5748" t="s">
        <v>7506</v>
      </c>
      <c r="O5748" t="s">
        <v>7507</v>
      </c>
      <c r="P5748">
        <v>19544950</v>
      </c>
      <c r="Q5748" t="s">
        <v>6636</v>
      </c>
      <c r="R5748" t="s">
        <v>6636</v>
      </c>
      <c r="S5748" s="12"/>
      <c r="T5748" s="13"/>
      <c r="U5748" t="s">
        <v>7486</v>
      </c>
    </row>
    <row r="5749" spans="1:21" x14ac:dyDescent="0.25">
      <c r="A5749" t="s">
        <v>6619</v>
      </c>
      <c r="B5749" s="12">
        <v>207250</v>
      </c>
      <c r="C5749" t="s">
        <v>12137</v>
      </c>
      <c r="D5749" s="11">
        <v>46182.806053240703</v>
      </c>
      <c r="E5749" t="s">
        <v>12138</v>
      </c>
      <c r="F5749" t="s">
        <v>6415</v>
      </c>
      <c r="G5749" t="s">
        <v>12143</v>
      </c>
      <c r="H5749" t="s">
        <v>6449</v>
      </c>
      <c r="I5749" t="s">
        <v>65</v>
      </c>
      <c r="J5749" t="s">
        <v>57</v>
      </c>
      <c r="K5749" t="s">
        <v>12139</v>
      </c>
      <c r="L5749" t="s">
        <v>12140</v>
      </c>
      <c r="M5749" t="s">
        <v>12141</v>
      </c>
      <c r="N5749" t="s">
        <v>7506</v>
      </c>
      <c r="O5749" t="s">
        <v>7507</v>
      </c>
      <c r="P5749">
        <v>19544950</v>
      </c>
      <c r="Q5749" t="s">
        <v>6636</v>
      </c>
      <c r="R5749" t="s">
        <v>6636</v>
      </c>
      <c r="S5749" s="12"/>
      <c r="T5749" s="13"/>
      <c r="U5749" t="s">
        <v>7486</v>
      </c>
    </row>
    <row r="5750" spans="1:21" x14ac:dyDescent="0.25">
      <c r="A5750" t="s">
        <v>6619</v>
      </c>
      <c r="B5750" s="12">
        <v>207250</v>
      </c>
      <c r="C5750" t="s">
        <v>12137</v>
      </c>
      <c r="D5750" s="11">
        <v>46182.806053240703</v>
      </c>
      <c r="E5750" t="s">
        <v>12138</v>
      </c>
      <c r="F5750" t="s">
        <v>6415</v>
      </c>
      <c r="G5750" t="s">
        <v>12144</v>
      </c>
      <c r="H5750" t="s">
        <v>6449</v>
      </c>
      <c r="I5750" t="s">
        <v>65</v>
      </c>
      <c r="J5750" t="s">
        <v>57</v>
      </c>
      <c r="K5750" t="s">
        <v>12139</v>
      </c>
      <c r="L5750" t="s">
        <v>12140</v>
      </c>
      <c r="M5750" t="s">
        <v>12141</v>
      </c>
      <c r="N5750" t="s">
        <v>7506</v>
      </c>
      <c r="O5750" t="s">
        <v>7507</v>
      </c>
      <c r="P5750">
        <v>19544950</v>
      </c>
      <c r="Q5750" t="s">
        <v>6636</v>
      </c>
      <c r="R5750" t="s">
        <v>6636</v>
      </c>
      <c r="S5750" s="12"/>
      <c r="T5750" s="13"/>
      <c r="U5750" t="s">
        <v>7486</v>
      </c>
    </row>
    <row r="5751" spans="1:21" x14ac:dyDescent="0.25">
      <c r="A5751" t="s">
        <v>6619</v>
      </c>
      <c r="B5751" s="12">
        <v>207250</v>
      </c>
      <c r="C5751" t="s">
        <v>12137</v>
      </c>
      <c r="D5751" s="11">
        <v>46182.806053240703</v>
      </c>
      <c r="E5751" t="s">
        <v>12138</v>
      </c>
      <c r="F5751" t="s">
        <v>6415</v>
      </c>
      <c r="G5751" t="s">
        <v>12145</v>
      </c>
      <c r="H5751" t="s">
        <v>6449</v>
      </c>
      <c r="I5751" t="s">
        <v>65</v>
      </c>
      <c r="J5751" t="s">
        <v>57</v>
      </c>
      <c r="K5751" t="s">
        <v>12139</v>
      </c>
      <c r="L5751" t="s">
        <v>12140</v>
      </c>
      <c r="M5751" t="s">
        <v>12141</v>
      </c>
      <c r="N5751" t="s">
        <v>7506</v>
      </c>
      <c r="O5751" t="s">
        <v>7507</v>
      </c>
      <c r="P5751">
        <v>19544950</v>
      </c>
      <c r="Q5751" t="s">
        <v>6636</v>
      </c>
      <c r="R5751" t="s">
        <v>6636</v>
      </c>
      <c r="S5751" s="12"/>
      <c r="T5751" s="13"/>
      <c r="U5751" t="s">
        <v>7486</v>
      </c>
    </row>
    <row r="5752" spans="1:21" x14ac:dyDescent="0.25">
      <c r="A5752" t="s">
        <v>6619</v>
      </c>
      <c r="B5752" s="12">
        <v>207250</v>
      </c>
      <c r="C5752" t="s">
        <v>12137</v>
      </c>
      <c r="D5752" s="11">
        <v>46182.806053240703</v>
      </c>
      <c r="E5752" t="s">
        <v>12138</v>
      </c>
      <c r="F5752" t="s">
        <v>6415</v>
      </c>
      <c r="G5752" t="s">
        <v>12146</v>
      </c>
      <c r="H5752" t="s">
        <v>6449</v>
      </c>
      <c r="I5752" t="s">
        <v>65</v>
      </c>
      <c r="J5752" t="s">
        <v>57</v>
      </c>
      <c r="K5752" t="s">
        <v>12139</v>
      </c>
      <c r="L5752" t="s">
        <v>12140</v>
      </c>
      <c r="M5752" t="s">
        <v>12141</v>
      </c>
      <c r="N5752" t="s">
        <v>7506</v>
      </c>
      <c r="O5752" t="s">
        <v>7507</v>
      </c>
      <c r="P5752">
        <v>19544950</v>
      </c>
      <c r="Q5752" t="s">
        <v>6636</v>
      </c>
      <c r="R5752" t="s">
        <v>6636</v>
      </c>
      <c r="S5752" s="12"/>
      <c r="T5752" s="13"/>
      <c r="U5752" t="s">
        <v>7486</v>
      </c>
    </row>
    <row r="5753" spans="1:21" x14ac:dyDescent="0.25">
      <c r="A5753" t="s">
        <v>6637</v>
      </c>
      <c r="B5753" s="12">
        <v>208190</v>
      </c>
      <c r="C5753" t="s">
        <v>12176</v>
      </c>
      <c r="D5753" s="11">
        <v>46182.815497685202</v>
      </c>
      <c r="E5753" t="s">
        <v>12177</v>
      </c>
      <c r="F5753" t="s">
        <v>6415</v>
      </c>
      <c r="G5753" t="s">
        <v>6968</v>
      </c>
      <c r="H5753" t="s">
        <v>6449</v>
      </c>
      <c r="I5753" t="s">
        <v>65</v>
      </c>
      <c r="J5753" t="s">
        <v>219</v>
      </c>
      <c r="K5753" t="s">
        <v>12178</v>
      </c>
      <c r="L5753" t="s">
        <v>12047</v>
      </c>
      <c r="M5753" t="s">
        <v>12179</v>
      </c>
      <c r="N5753" t="s">
        <v>7001</v>
      </c>
      <c r="O5753" t="s">
        <v>7007</v>
      </c>
      <c r="P5753">
        <v>6450000</v>
      </c>
      <c r="Q5753" t="s">
        <v>6636</v>
      </c>
      <c r="R5753" t="s">
        <v>6636</v>
      </c>
      <c r="S5753" s="12"/>
      <c r="T5753" s="13"/>
      <c r="U5753" t="s">
        <v>7460</v>
      </c>
    </row>
    <row r="5754" spans="1:21" x14ac:dyDescent="0.25">
      <c r="A5754" t="s">
        <v>6637</v>
      </c>
      <c r="B5754" s="12">
        <v>208190</v>
      </c>
      <c r="C5754" t="s">
        <v>12176</v>
      </c>
      <c r="D5754" s="11">
        <v>46182.815497685202</v>
      </c>
      <c r="E5754" t="s">
        <v>12177</v>
      </c>
      <c r="F5754" t="s">
        <v>6415</v>
      </c>
      <c r="G5754" t="s">
        <v>8520</v>
      </c>
      <c r="H5754" t="s">
        <v>6449</v>
      </c>
      <c r="I5754" t="s">
        <v>65</v>
      </c>
      <c r="J5754" t="s">
        <v>219</v>
      </c>
      <c r="K5754" t="s">
        <v>12178</v>
      </c>
      <c r="L5754" t="s">
        <v>12047</v>
      </c>
      <c r="M5754" t="s">
        <v>12179</v>
      </c>
      <c r="N5754" t="s">
        <v>7001</v>
      </c>
      <c r="O5754" t="s">
        <v>7007</v>
      </c>
      <c r="P5754">
        <v>6450000</v>
      </c>
      <c r="Q5754" t="s">
        <v>6636</v>
      </c>
      <c r="R5754" t="s">
        <v>6636</v>
      </c>
      <c r="S5754" s="12"/>
      <c r="T5754" s="13"/>
      <c r="U5754" t="s">
        <v>7460</v>
      </c>
    </row>
    <row r="5755" spans="1:21" x14ac:dyDescent="0.25">
      <c r="A5755" t="s">
        <v>6637</v>
      </c>
      <c r="B5755" s="12">
        <v>208190</v>
      </c>
      <c r="C5755" t="s">
        <v>12176</v>
      </c>
      <c r="D5755" s="11">
        <v>46182.815497685202</v>
      </c>
      <c r="E5755" t="s">
        <v>12177</v>
      </c>
      <c r="F5755" t="s">
        <v>6415</v>
      </c>
      <c r="G5755" t="s">
        <v>8521</v>
      </c>
      <c r="H5755" t="s">
        <v>6449</v>
      </c>
      <c r="I5755" t="s">
        <v>65</v>
      </c>
      <c r="J5755" t="s">
        <v>219</v>
      </c>
      <c r="K5755" t="s">
        <v>12178</v>
      </c>
      <c r="L5755" t="s">
        <v>12047</v>
      </c>
      <c r="M5755" t="s">
        <v>12179</v>
      </c>
      <c r="N5755" t="s">
        <v>7001</v>
      </c>
      <c r="O5755" t="s">
        <v>7007</v>
      </c>
      <c r="P5755">
        <v>6450000</v>
      </c>
      <c r="Q5755" t="s">
        <v>6636</v>
      </c>
      <c r="R5755" t="s">
        <v>6636</v>
      </c>
      <c r="S5755" s="12"/>
      <c r="T5755" s="13"/>
      <c r="U5755" t="s">
        <v>7460</v>
      </c>
    </row>
    <row r="5756" spans="1:21" x14ac:dyDescent="0.25">
      <c r="A5756" t="s">
        <v>6637</v>
      </c>
      <c r="B5756" s="12">
        <v>208190</v>
      </c>
      <c r="C5756" t="s">
        <v>12176</v>
      </c>
      <c r="D5756" s="11">
        <v>46182.815497685202</v>
      </c>
      <c r="E5756" t="s">
        <v>12177</v>
      </c>
      <c r="F5756" t="s">
        <v>6415</v>
      </c>
      <c r="G5756" t="s">
        <v>8522</v>
      </c>
      <c r="H5756" t="s">
        <v>6449</v>
      </c>
      <c r="I5756" t="s">
        <v>65</v>
      </c>
      <c r="J5756" t="s">
        <v>219</v>
      </c>
      <c r="K5756" t="s">
        <v>12178</v>
      </c>
      <c r="L5756" t="s">
        <v>12047</v>
      </c>
      <c r="M5756" t="s">
        <v>12179</v>
      </c>
      <c r="N5756" t="s">
        <v>7001</v>
      </c>
      <c r="O5756" t="s">
        <v>7007</v>
      </c>
      <c r="P5756">
        <v>6450000</v>
      </c>
      <c r="Q5756" t="s">
        <v>6636</v>
      </c>
      <c r="R5756" t="s">
        <v>6636</v>
      </c>
      <c r="S5756" s="12"/>
      <c r="T5756" s="13"/>
      <c r="U5756" t="s">
        <v>7460</v>
      </c>
    </row>
    <row r="5757" spans="1:21" x14ac:dyDescent="0.25">
      <c r="A5757" t="s">
        <v>6637</v>
      </c>
      <c r="B5757" s="12">
        <v>208190</v>
      </c>
      <c r="C5757" t="s">
        <v>12176</v>
      </c>
      <c r="D5757" s="11">
        <v>46182.815497685202</v>
      </c>
      <c r="E5757" t="s">
        <v>12177</v>
      </c>
      <c r="F5757" t="s">
        <v>6415</v>
      </c>
      <c r="G5757" t="s">
        <v>8523</v>
      </c>
      <c r="H5757" t="s">
        <v>6449</v>
      </c>
      <c r="I5757" t="s">
        <v>65</v>
      </c>
      <c r="J5757" t="s">
        <v>219</v>
      </c>
      <c r="K5757" t="s">
        <v>12178</v>
      </c>
      <c r="L5757" t="s">
        <v>12047</v>
      </c>
      <c r="M5757" t="s">
        <v>12179</v>
      </c>
      <c r="N5757" t="s">
        <v>7001</v>
      </c>
      <c r="O5757" t="s">
        <v>7007</v>
      </c>
      <c r="P5757">
        <v>6450000</v>
      </c>
      <c r="Q5757" t="s">
        <v>6636</v>
      </c>
      <c r="R5757" t="s">
        <v>6636</v>
      </c>
      <c r="S5757" s="12"/>
      <c r="T5757" s="13"/>
      <c r="U5757" t="s">
        <v>7460</v>
      </c>
    </row>
    <row r="5758" spans="1:21" x14ac:dyDescent="0.25">
      <c r="A5758" t="s">
        <v>6637</v>
      </c>
      <c r="B5758" s="12">
        <v>208190</v>
      </c>
      <c r="C5758" t="s">
        <v>12176</v>
      </c>
      <c r="D5758" s="11">
        <v>46182.815497685202</v>
      </c>
      <c r="E5758" t="s">
        <v>12177</v>
      </c>
      <c r="F5758" t="s">
        <v>6415</v>
      </c>
      <c r="G5758" t="s">
        <v>8524</v>
      </c>
      <c r="H5758" t="s">
        <v>6449</v>
      </c>
      <c r="I5758" t="s">
        <v>65</v>
      </c>
      <c r="J5758" t="s">
        <v>219</v>
      </c>
      <c r="K5758" t="s">
        <v>12178</v>
      </c>
      <c r="L5758" t="s">
        <v>12047</v>
      </c>
      <c r="M5758" t="s">
        <v>12179</v>
      </c>
      <c r="N5758" t="s">
        <v>7001</v>
      </c>
      <c r="O5758" t="s">
        <v>7007</v>
      </c>
      <c r="P5758">
        <v>6450000</v>
      </c>
      <c r="Q5758" t="s">
        <v>6636</v>
      </c>
      <c r="R5758" t="s">
        <v>6636</v>
      </c>
      <c r="S5758" s="12"/>
      <c r="T5758" s="13"/>
      <c r="U5758" t="s">
        <v>7460</v>
      </c>
    </row>
    <row r="5759" spans="1:21" x14ac:dyDescent="0.25">
      <c r="A5759" t="s">
        <v>6637</v>
      </c>
      <c r="B5759" s="12">
        <v>193225</v>
      </c>
      <c r="C5759" t="s">
        <v>12180</v>
      </c>
      <c r="D5759" s="11">
        <v>46183.263657407399</v>
      </c>
      <c r="E5759" t="s">
        <v>12181</v>
      </c>
      <c r="F5759" t="s">
        <v>6415</v>
      </c>
      <c r="G5759" t="s">
        <v>8520</v>
      </c>
      <c r="H5759" t="s">
        <v>6449</v>
      </c>
      <c r="I5759" t="s">
        <v>6636</v>
      </c>
      <c r="J5759" t="s">
        <v>6636</v>
      </c>
      <c r="K5759" t="s">
        <v>12182</v>
      </c>
      <c r="L5759" t="s">
        <v>12101</v>
      </c>
      <c r="M5759" t="s">
        <v>12183</v>
      </c>
      <c r="N5759" t="s">
        <v>7001</v>
      </c>
      <c r="O5759" t="s">
        <v>7171</v>
      </c>
      <c r="P5759">
        <v>6290000</v>
      </c>
      <c r="Q5759" t="s">
        <v>6636</v>
      </c>
      <c r="R5759" t="s">
        <v>6636</v>
      </c>
      <c r="S5759" s="12"/>
      <c r="T5759" s="13"/>
      <c r="U5759" t="s">
        <v>7474</v>
      </c>
    </row>
    <row r="5760" spans="1:21" x14ac:dyDescent="0.25">
      <c r="A5760" t="s">
        <v>6637</v>
      </c>
      <c r="B5760" s="12">
        <v>193225</v>
      </c>
      <c r="C5760" t="s">
        <v>12180</v>
      </c>
      <c r="D5760" s="11">
        <v>46183.263657407399</v>
      </c>
      <c r="E5760" t="s">
        <v>12181</v>
      </c>
      <c r="F5760" t="s">
        <v>6415</v>
      </c>
      <c r="G5760" t="s">
        <v>12030</v>
      </c>
      <c r="H5760" t="s">
        <v>6449</v>
      </c>
      <c r="I5760" t="s">
        <v>6636</v>
      </c>
      <c r="J5760" t="s">
        <v>6636</v>
      </c>
      <c r="K5760" t="s">
        <v>12182</v>
      </c>
      <c r="L5760" t="s">
        <v>12101</v>
      </c>
      <c r="M5760" t="s">
        <v>12183</v>
      </c>
      <c r="N5760" t="s">
        <v>7001</v>
      </c>
      <c r="O5760" t="s">
        <v>7171</v>
      </c>
      <c r="P5760">
        <v>6290000</v>
      </c>
      <c r="Q5760" t="s">
        <v>6636</v>
      </c>
      <c r="R5760" t="s">
        <v>6636</v>
      </c>
      <c r="S5760" s="12"/>
      <c r="T5760" s="13"/>
      <c r="U5760" t="s">
        <v>7474</v>
      </c>
    </row>
    <row r="5761" spans="1:21" x14ac:dyDescent="0.25">
      <c r="A5761" t="s">
        <v>6637</v>
      </c>
      <c r="B5761" s="12">
        <v>193225</v>
      </c>
      <c r="C5761" t="s">
        <v>12180</v>
      </c>
      <c r="D5761" s="11">
        <v>46183.263657407399</v>
      </c>
      <c r="E5761" t="s">
        <v>12181</v>
      </c>
      <c r="F5761" t="s">
        <v>6415</v>
      </c>
      <c r="G5761" t="s">
        <v>8521</v>
      </c>
      <c r="H5761" t="s">
        <v>6449</v>
      </c>
      <c r="I5761" t="s">
        <v>6636</v>
      </c>
      <c r="J5761" t="s">
        <v>6636</v>
      </c>
      <c r="K5761" t="s">
        <v>12182</v>
      </c>
      <c r="L5761" t="s">
        <v>12101</v>
      </c>
      <c r="M5761" t="s">
        <v>12183</v>
      </c>
      <c r="N5761" t="s">
        <v>7001</v>
      </c>
      <c r="O5761" t="s">
        <v>7171</v>
      </c>
      <c r="P5761">
        <v>6290000</v>
      </c>
      <c r="Q5761" t="s">
        <v>6636</v>
      </c>
      <c r="R5761" t="s">
        <v>6636</v>
      </c>
      <c r="S5761" s="12"/>
      <c r="T5761" s="13"/>
      <c r="U5761" t="s">
        <v>7474</v>
      </c>
    </row>
    <row r="5762" spans="1:21" x14ac:dyDescent="0.25">
      <c r="A5762" t="s">
        <v>6637</v>
      </c>
      <c r="B5762" s="12">
        <v>193225</v>
      </c>
      <c r="C5762" t="s">
        <v>12180</v>
      </c>
      <c r="D5762" s="11">
        <v>46183.263657407399</v>
      </c>
      <c r="E5762" t="s">
        <v>12181</v>
      </c>
      <c r="F5762" t="s">
        <v>6415</v>
      </c>
      <c r="G5762" t="s">
        <v>12103</v>
      </c>
      <c r="H5762" t="s">
        <v>6449</v>
      </c>
      <c r="I5762" t="s">
        <v>6636</v>
      </c>
      <c r="J5762" t="s">
        <v>6636</v>
      </c>
      <c r="K5762" t="s">
        <v>12182</v>
      </c>
      <c r="L5762" t="s">
        <v>12101</v>
      </c>
      <c r="M5762" t="s">
        <v>12183</v>
      </c>
      <c r="N5762" t="s">
        <v>7001</v>
      </c>
      <c r="O5762" t="s">
        <v>7171</v>
      </c>
      <c r="P5762">
        <v>6290000</v>
      </c>
      <c r="Q5762" t="s">
        <v>6636</v>
      </c>
      <c r="R5762" t="s">
        <v>6636</v>
      </c>
      <c r="S5762" s="12"/>
      <c r="T5762" s="13"/>
      <c r="U5762" t="s">
        <v>7474</v>
      </c>
    </row>
    <row r="5763" spans="1:21" x14ac:dyDescent="0.25">
      <c r="A5763" t="s">
        <v>6637</v>
      </c>
      <c r="B5763" s="12">
        <v>193225</v>
      </c>
      <c r="C5763" t="s">
        <v>12180</v>
      </c>
      <c r="D5763" s="11">
        <v>46183.263657407399</v>
      </c>
      <c r="E5763" t="s">
        <v>12181</v>
      </c>
      <c r="F5763" t="s">
        <v>6415</v>
      </c>
      <c r="G5763" t="s">
        <v>12104</v>
      </c>
      <c r="H5763" t="s">
        <v>6449</v>
      </c>
      <c r="I5763" t="s">
        <v>6636</v>
      </c>
      <c r="J5763" t="s">
        <v>6636</v>
      </c>
      <c r="K5763" t="s">
        <v>12182</v>
      </c>
      <c r="L5763" t="s">
        <v>12101</v>
      </c>
      <c r="M5763" t="s">
        <v>12183</v>
      </c>
      <c r="N5763" t="s">
        <v>7001</v>
      </c>
      <c r="O5763" t="s">
        <v>7171</v>
      </c>
      <c r="P5763">
        <v>6290000</v>
      </c>
      <c r="Q5763" t="s">
        <v>6636</v>
      </c>
      <c r="R5763" t="s">
        <v>6636</v>
      </c>
      <c r="S5763" s="12"/>
      <c r="T5763" s="13"/>
      <c r="U5763" t="s">
        <v>7474</v>
      </c>
    </row>
    <row r="5764" spans="1:21" x14ac:dyDescent="0.25">
      <c r="A5764" t="s">
        <v>6637</v>
      </c>
      <c r="B5764" s="12">
        <v>193225</v>
      </c>
      <c r="C5764" t="s">
        <v>12180</v>
      </c>
      <c r="D5764" s="11">
        <v>46183.263657407399</v>
      </c>
      <c r="E5764" t="s">
        <v>12181</v>
      </c>
      <c r="F5764" t="s">
        <v>6415</v>
      </c>
      <c r="G5764" t="s">
        <v>12105</v>
      </c>
      <c r="H5764" t="s">
        <v>6449</v>
      </c>
      <c r="I5764" t="s">
        <v>6636</v>
      </c>
      <c r="J5764" t="s">
        <v>6636</v>
      </c>
      <c r="K5764" t="s">
        <v>12182</v>
      </c>
      <c r="L5764" t="s">
        <v>12101</v>
      </c>
      <c r="M5764" t="s">
        <v>12183</v>
      </c>
      <c r="N5764" t="s">
        <v>7001</v>
      </c>
      <c r="O5764" t="s">
        <v>7171</v>
      </c>
      <c r="P5764">
        <v>6290000</v>
      </c>
      <c r="Q5764" t="s">
        <v>6636</v>
      </c>
      <c r="R5764" t="s">
        <v>6636</v>
      </c>
      <c r="S5764" s="12"/>
      <c r="T5764" s="13"/>
      <c r="U5764" t="s">
        <v>7474</v>
      </c>
    </row>
    <row r="5765" spans="1:21" x14ac:dyDescent="0.25">
      <c r="A5765" t="s">
        <v>6637</v>
      </c>
      <c r="B5765" s="12">
        <v>207325</v>
      </c>
      <c r="C5765" t="s">
        <v>12184</v>
      </c>
      <c r="D5765" s="11">
        <v>46183.396990740701</v>
      </c>
      <c r="E5765" t="s">
        <v>12185</v>
      </c>
      <c r="F5765" t="s">
        <v>6415</v>
      </c>
      <c r="G5765" t="s">
        <v>6968</v>
      </c>
      <c r="H5765" t="s">
        <v>6449</v>
      </c>
      <c r="I5765" t="s">
        <v>55</v>
      </c>
      <c r="J5765" t="s">
        <v>732</v>
      </c>
      <c r="K5765" t="s">
        <v>12186</v>
      </c>
      <c r="L5765" t="s">
        <v>12101</v>
      </c>
      <c r="M5765" t="s">
        <v>12187</v>
      </c>
      <c r="N5765" t="s">
        <v>7001</v>
      </c>
      <c r="O5765" t="s">
        <v>7007</v>
      </c>
      <c r="P5765">
        <v>5440000</v>
      </c>
      <c r="Q5765" t="s">
        <v>6778</v>
      </c>
      <c r="R5765" t="s">
        <v>6779</v>
      </c>
      <c r="S5765" s="12"/>
      <c r="T5765" s="13"/>
      <c r="U5765" t="s">
        <v>7474</v>
      </c>
    </row>
    <row r="5766" spans="1:21" x14ac:dyDescent="0.25">
      <c r="A5766" t="s">
        <v>6637</v>
      </c>
      <c r="B5766" s="12">
        <v>207325</v>
      </c>
      <c r="C5766" t="s">
        <v>12184</v>
      </c>
      <c r="D5766" s="11">
        <v>46183.396990740701</v>
      </c>
      <c r="E5766" t="s">
        <v>12185</v>
      </c>
      <c r="F5766" t="s">
        <v>6415</v>
      </c>
      <c r="G5766" t="s">
        <v>8520</v>
      </c>
      <c r="H5766" t="s">
        <v>6449</v>
      </c>
      <c r="I5766" t="s">
        <v>55</v>
      </c>
      <c r="J5766" t="s">
        <v>732</v>
      </c>
      <c r="K5766" t="s">
        <v>12186</v>
      </c>
      <c r="L5766" t="s">
        <v>12101</v>
      </c>
      <c r="M5766" t="s">
        <v>12187</v>
      </c>
      <c r="N5766" t="s">
        <v>7001</v>
      </c>
      <c r="O5766" t="s">
        <v>7007</v>
      </c>
      <c r="P5766">
        <v>5440000</v>
      </c>
      <c r="Q5766" t="s">
        <v>6778</v>
      </c>
      <c r="R5766" t="s">
        <v>6779</v>
      </c>
      <c r="S5766" s="12"/>
      <c r="T5766" s="13"/>
      <c r="U5766" t="s">
        <v>7474</v>
      </c>
    </row>
    <row r="5767" spans="1:21" x14ac:dyDescent="0.25">
      <c r="A5767" t="s">
        <v>6637</v>
      </c>
      <c r="B5767" s="12">
        <v>207325</v>
      </c>
      <c r="C5767" t="s">
        <v>12184</v>
      </c>
      <c r="D5767" s="11">
        <v>46183.396990740701</v>
      </c>
      <c r="E5767" t="s">
        <v>12185</v>
      </c>
      <c r="F5767" t="s">
        <v>6415</v>
      </c>
      <c r="G5767" t="s">
        <v>12030</v>
      </c>
      <c r="H5767" t="s">
        <v>6449</v>
      </c>
      <c r="I5767" t="s">
        <v>55</v>
      </c>
      <c r="J5767" t="s">
        <v>732</v>
      </c>
      <c r="K5767" t="s">
        <v>12186</v>
      </c>
      <c r="L5767" t="s">
        <v>12101</v>
      </c>
      <c r="M5767" t="s">
        <v>12187</v>
      </c>
      <c r="N5767" t="s">
        <v>7001</v>
      </c>
      <c r="O5767" t="s">
        <v>7007</v>
      </c>
      <c r="P5767">
        <v>5440000</v>
      </c>
      <c r="Q5767" t="s">
        <v>6778</v>
      </c>
      <c r="R5767" t="s">
        <v>6779</v>
      </c>
      <c r="S5767" s="12"/>
      <c r="T5767" s="13"/>
      <c r="U5767" t="s">
        <v>7474</v>
      </c>
    </row>
    <row r="5768" spans="1:21" x14ac:dyDescent="0.25">
      <c r="A5768" t="s">
        <v>6637</v>
      </c>
      <c r="B5768" s="12">
        <v>207325</v>
      </c>
      <c r="C5768" t="s">
        <v>12184</v>
      </c>
      <c r="D5768" s="11">
        <v>46183.396990740701</v>
      </c>
      <c r="E5768" t="s">
        <v>12185</v>
      </c>
      <c r="F5768" t="s">
        <v>6415</v>
      </c>
      <c r="G5768" t="s">
        <v>8521</v>
      </c>
      <c r="H5768" t="s">
        <v>6449</v>
      </c>
      <c r="I5768" t="s">
        <v>55</v>
      </c>
      <c r="J5768" t="s">
        <v>732</v>
      </c>
      <c r="K5768" t="s">
        <v>12186</v>
      </c>
      <c r="L5768" t="s">
        <v>12101</v>
      </c>
      <c r="M5768" t="s">
        <v>12187</v>
      </c>
      <c r="N5768" t="s">
        <v>7001</v>
      </c>
      <c r="O5768" t="s">
        <v>7007</v>
      </c>
      <c r="P5768">
        <v>5440000</v>
      </c>
      <c r="Q5768" t="s">
        <v>6778</v>
      </c>
      <c r="R5768" t="s">
        <v>6779</v>
      </c>
      <c r="S5768" s="12"/>
      <c r="T5768" s="13"/>
      <c r="U5768" t="s">
        <v>7474</v>
      </c>
    </row>
    <row r="5769" spans="1:21" x14ac:dyDescent="0.25">
      <c r="A5769" t="s">
        <v>6637</v>
      </c>
      <c r="B5769" s="12">
        <v>207325</v>
      </c>
      <c r="C5769" t="s">
        <v>12184</v>
      </c>
      <c r="D5769" s="11">
        <v>46183.396990740701</v>
      </c>
      <c r="E5769" t="s">
        <v>12185</v>
      </c>
      <c r="F5769" t="s">
        <v>6415</v>
      </c>
      <c r="G5769" t="s">
        <v>12103</v>
      </c>
      <c r="H5769" t="s">
        <v>6449</v>
      </c>
      <c r="I5769" t="s">
        <v>55</v>
      </c>
      <c r="J5769" t="s">
        <v>732</v>
      </c>
      <c r="K5769" t="s">
        <v>12186</v>
      </c>
      <c r="L5769" t="s">
        <v>12101</v>
      </c>
      <c r="M5769" t="s">
        <v>12187</v>
      </c>
      <c r="N5769" t="s">
        <v>7001</v>
      </c>
      <c r="O5769" t="s">
        <v>7007</v>
      </c>
      <c r="P5769">
        <v>5440000</v>
      </c>
      <c r="Q5769" t="s">
        <v>6778</v>
      </c>
      <c r="R5769" t="s">
        <v>6779</v>
      </c>
      <c r="S5769" s="12"/>
      <c r="T5769" s="13"/>
      <c r="U5769" t="s">
        <v>7474</v>
      </c>
    </row>
    <row r="5770" spans="1:21" x14ac:dyDescent="0.25">
      <c r="A5770" t="s">
        <v>6637</v>
      </c>
      <c r="B5770" s="12">
        <v>207325</v>
      </c>
      <c r="C5770" t="s">
        <v>12184</v>
      </c>
      <c r="D5770" s="11">
        <v>46183.396990740701</v>
      </c>
      <c r="E5770" t="s">
        <v>12185</v>
      </c>
      <c r="F5770" t="s">
        <v>6415</v>
      </c>
      <c r="G5770" t="s">
        <v>12104</v>
      </c>
      <c r="H5770" t="s">
        <v>6449</v>
      </c>
      <c r="I5770" t="s">
        <v>55</v>
      </c>
      <c r="J5770" t="s">
        <v>732</v>
      </c>
      <c r="K5770" t="s">
        <v>12186</v>
      </c>
      <c r="L5770" t="s">
        <v>12101</v>
      </c>
      <c r="M5770" t="s">
        <v>12187</v>
      </c>
      <c r="N5770" t="s">
        <v>7001</v>
      </c>
      <c r="O5770" t="s">
        <v>7007</v>
      </c>
      <c r="P5770">
        <v>5440000</v>
      </c>
      <c r="Q5770" t="s">
        <v>6778</v>
      </c>
      <c r="R5770" t="s">
        <v>6779</v>
      </c>
      <c r="S5770" s="12"/>
      <c r="T5770" s="13"/>
      <c r="U5770" t="s">
        <v>7474</v>
      </c>
    </row>
    <row r="5771" spans="1:21" x14ac:dyDescent="0.25">
      <c r="A5771" t="s">
        <v>6637</v>
      </c>
      <c r="B5771" s="12">
        <v>207325</v>
      </c>
      <c r="C5771" t="s">
        <v>12184</v>
      </c>
      <c r="D5771" s="11">
        <v>46183.396990740701</v>
      </c>
      <c r="E5771" t="s">
        <v>12185</v>
      </c>
      <c r="F5771" t="s">
        <v>6415</v>
      </c>
      <c r="G5771" t="s">
        <v>12105</v>
      </c>
      <c r="H5771" t="s">
        <v>6449</v>
      </c>
      <c r="I5771" t="s">
        <v>55</v>
      </c>
      <c r="J5771" t="s">
        <v>732</v>
      </c>
      <c r="K5771" t="s">
        <v>12186</v>
      </c>
      <c r="L5771" t="s">
        <v>12101</v>
      </c>
      <c r="M5771" t="s">
        <v>12187</v>
      </c>
      <c r="N5771" t="s">
        <v>7001</v>
      </c>
      <c r="O5771" t="s">
        <v>7007</v>
      </c>
      <c r="P5771">
        <v>5440000</v>
      </c>
      <c r="Q5771" t="s">
        <v>6778</v>
      </c>
      <c r="R5771" t="s">
        <v>6779</v>
      </c>
      <c r="S5771" s="12"/>
      <c r="T5771" s="13"/>
      <c r="U5771" t="s">
        <v>7474</v>
      </c>
    </row>
    <row r="5772" spans="1:21" x14ac:dyDescent="0.25">
      <c r="A5772" t="s">
        <v>6619</v>
      </c>
      <c r="B5772" s="12">
        <v>207325</v>
      </c>
      <c r="C5772" t="s">
        <v>12184</v>
      </c>
      <c r="D5772" s="11">
        <v>46183.4852777778</v>
      </c>
      <c r="E5772" t="s">
        <v>12185</v>
      </c>
      <c r="F5772" t="s">
        <v>6415</v>
      </c>
      <c r="G5772" t="s">
        <v>6968</v>
      </c>
      <c r="H5772" t="s">
        <v>6449</v>
      </c>
      <c r="I5772" t="s">
        <v>55</v>
      </c>
      <c r="J5772" t="s">
        <v>732</v>
      </c>
      <c r="K5772" t="s">
        <v>12186</v>
      </c>
      <c r="L5772" t="s">
        <v>12101</v>
      </c>
      <c r="M5772" t="s">
        <v>12187</v>
      </c>
      <c r="N5772" t="s">
        <v>7001</v>
      </c>
      <c r="O5772" t="s">
        <v>7007</v>
      </c>
      <c r="P5772">
        <v>5440000</v>
      </c>
      <c r="Q5772" t="s">
        <v>6778</v>
      </c>
      <c r="R5772" t="s">
        <v>6779</v>
      </c>
      <c r="S5772" s="12"/>
      <c r="T5772" s="13"/>
      <c r="U5772" t="s">
        <v>7474</v>
      </c>
    </row>
    <row r="5773" spans="1:21" x14ac:dyDescent="0.25">
      <c r="A5773" t="s">
        <v>6619</v>
      </c>
      <c r="B5773" s="12">
        <v>207325</v>
      </c>
      <c r="C5773" t="s">
        <v>12184</v>
      </c>
      <c r="D5773" s="11">
        <v>46183.4852777778</v>
      </c>
      <c r="E5773" t="s">
        <v>12185</v>
      </c>
      <c r="F5773" t="s">
        <v>6415</v>
      </c>
      <c r="G5773" t="s">
        <v>8520</v>
      </c>
      <c r="H5773" t="s">
        <v>6449</v>
      </c>
      <c r="I5773" t="s">
        <v>55</v>
      </c>
      <c r="J5773" t="s">
        <v>732</v>
      </c>
      <c r="K5773" t="s">
        <v>12186</v>
      </c>
      <c r="L5773" t="s">
        <v>12101</v>
      </c>
      <c r="M5773" t="s">
        <v>12187</v>
      </c>
      <c r="N5773" t="s">
        <v>7001</v>
      </c>
      <c r="O5773" t="s">
        <v>7007</v>
      </c>
      <c r="P5773">
        <v>5440000</v>
      </c>
      <c r="Q5773" t="s">
        <v>6778</v>
      </c>
      <c r="R5773" t="s">
        <v>6779</v>
      </c>
      <c r="S5773" s="12"/>
      <c r="T5773" s="13"/>
      <c r="U5773" t="s">
        <v>7474</v>
      </c>
    </row>
    <row r="5774" spans="1:21" x14ac:dyDescent="0.25">
      <c r="A5774" t="s">
        <v>6619</v>
      </c>
      <c r="B5774" s="12">
        <v>207325</v>
      </c>
      <c r="C5774" t="s">
        <v>12184</v>
      </c>
      <c r="D5774" s="11">
        <v>46183.4852777778</v>
      </c>
      <c r="E5774" t="s">
        <v>12185</v>
      </c>
      <c r="F5774" t="s">
        <v>6415</v>
      </c>
      <c r="G5774" t="s">
        <v>12030</v>
      </c>
      <c r="H5774" t="s">
        <v>6449</v>
      </c>
      <c r="I5774" t="s">
        <v>55</v>
      </c>
      <c r="J5774" t="s">
        <v>732</v>
      </c>
      <c r="K5774" t="s">
        <v>12186</v>
      </c>
      <c r="L5774" t="s">
        <v>12101</v>
      </c>
      <c r="M5774" t="s">
        <v>12187</v>
      </c>
      <c r="N5774" t="s">
        <v>7001</v>
      </c>
      <c r="O5774" t="s">
        <v>7007</v>
      </c>
      <c r="P5774">
        <v>5440000</v>
      </c>
      <c r="Q5774" t="s">
        <v>6778</v>
      </c>
      <c r="R5774" t="s">
        <v>6779</v>
      </c>
      <c r="S5774" s="12"/>
      <c r="T5774" s="13"/>
      <c r="U5774" t="s">
        <v>7474</v>
      </c>
    </row>
    <row r="5775" spans="1:21" x14ac:dyDescent="0.25">
      <c r="A5775" t="s">
        <v>6619</v>
      </c>
      <c r="B5775" s="12">
        <v>207325</v>
      </c>
      <c r="C5775" t="s">
        <v>12184</v>
      </c>
      <c r="D5775" s="11">
        <v>46183.4852777778</v>
      </c>
      <c r="E5775" t="s">
        <v>12185</v>
      </c>
      <c r="F5775" t="s">
        <v>6415</v>
      </c>
      <c r="G5775" t="s">
        <v>8521</v>
      </c>
      <c r="H5775" t="s">
        <v>6449</v>
      </c>
      <c r="I5775" t="s">
        <v>55</v>
      </c>
      <c r="J5775" t="s">
        <v>732</v>
      </c>
      <c r="K5775" t="s">
        <v>12186</v>
      </c>
      <c r="L5775" t="s">
        <v>12101</v>
      </c>
      <c r="M5775" t="s">
        <v>12187</v>
      </c>
      <c r="N5775" t="s">
        <v>7001</v>
      </c>
      <c r="O5775" t="s">
        <v>7007</v>
      </c>
      <c r="P5775">
        <v>5440000</v>
      </c>
      <c r="Q5775" t="s">
        <v>6778</v>
      </c>
      <c r="R5775" t="s">
        <v>6779</v>
      </c>
      <c r="S5775" s="12"/>
      <c r="T5775" s="13"/>
      <c r="U5775" t="s">
        <v>7474</v>
      </c>
    </row>
    <row r="5776" spans="1:21" x14ac:dyDescent="0.25">
      <c r="A5776" t="s">
        <v>6619</v>
      </c>
      <c r="B5776" s="12">
        <v>207325</v>
      </c>
      <c r="C5776" t="s">
        <v>12184</v>
      </c>
      <c r="D5776" s="11">
        <v>46183.4852777778</v>
      </c>
      <c r="E5776" t="s">
        <v>12185</v>
      </c>
      <c r="F5776" t="s">
        <v>6415</v>
      </c>
      <c r="G5776" t="s">
        <v>12103</v>
      </c>
      <c r="H5776" t="s">
        <v>6449</v>
      </c>
      <c r="I5776" t="s">
        <v>55</v>
      </c>
      <c r="J5776" t="s">
        <v>732</v>
      </c>
      <c r="K5776" t="s">
        <v>12186</v>
      </c>
      <c r="L5776" t="s">
        <v>12101</v>
      </c>
      <c r="M5776" t="s">
        <v>12187</v>
      </c>
      <c r="N5776" t="s">
        <v>7001</v>
      </c>
      <c r="O5776" t="s">
        <v>7007</v>
      </c>
      <c r="P5776">
        <v>5440000</v>
      </c>
      <c r="Q5776" t="s">
        <v>6778</v>
      </c>
      <c r="R5776" t="s">
        <v>6779</v>
      </c>
      <c r="S5776" s="12"/>
      <c r="T5776" s="13"/>
      <c r="U5776" t="s">
        <v>7474</v>
      </c>
    </row>
    <row r="5777" spans="1:21" x14ac:dyDescent="0.25">
      <c r="A5777" t="s">
        <v>6619</v>
      </c>
      <c r="B5777" s="12">
        <v>207325</v>
      </c>
      <c r="C5777" t="s">
        <v>12184</v>
      </c>
      <c r="D5777" s="11">
        <v>46183.4852777778</v>
      </c>
      <c r="E5777" t="s">
        <v>12185</v>
      </c>
      <c r="F5777" t="s">
        <v>6415</v>
      </c>
      <c r="G5777" t="s">
        <v>12104</v>
      </c>
      <c r="H5777" t="s">
        <v>6449</v>
      </c>
      <c r="I5777" t="s">
        <v>55</v>
      </c>
      <c r="J5777" t="s">
        <v>732</v>
      </c>
      <c r="K5777" t="s">
        <v>12186</v>
      </c>
      <c r="L5777" t="s">
        <v>12101</v>
      </c>
      <c r="M5777" t="s">
        <v>12187</v>
      </c>
      <c r="N5777" t="s">
        <v>7001</v>
      </c>
      <c r="O5777" t="s">
        <v>7007</v>
      </c>
      <c r="P5777">
        <v>5440000</v>
      </c>
      <c r="Q5777" t="s">
        <v>6778</v>
      </c>
      <c r="R5777" t="s">
        <v>6779</v>
      </c>
      <c r="S5777" s="12"/>
      <c r="T5777" s="13"/>
      <c r="U5777" t="s">
        <v>7474</v>
      </c>
    </row>
    <row r="5778" spans="1:21" x14ac:dyDescent="0.25">
      <c r="A5778" t="s">
        <v>6619</v>
      </c>
      <c r="B5778" s="12">
        <v>207325</v>
      </c>
      <c r="C5778" t="s">
        <v>12184</v>
      </c>
      <c r="D5778" s="11">
        <v>46183.4852777778</v>
      </c>
      <c r="E5778" t="s">
        <v>12185</v>
      </c>
      <c r="F5778" t="s">
        <v>6415</v>
      </c>
      <c r="G5778" t="s">
        <v>12105</v>
      </c>
      <c r="H5778" t="s">
        <v>6449</v>
      </c>
      <c r="I5778" t="s">
        <v>55</v>
      </c>
      <c r="J5778" t="s">
        <v>732</v>
      </c>
      <c r="K5778" t="s">
        <v>12186</v>
      </c>
      <c r="L5778" t="s">
        <v>12101</v>
      </c>
      <c r="M5778" t="s">
        <v>12187</v>
      </c>
      <c r="N5778" t="s">
        <v>7001</v>
      </c>
      <c r="O5778" t="s">
        <v>7007</v>
      </c>
      <c r="P5778">
        <v>5440000</v>
      </c>
      <c r="Q5778" t="s">
        <v>6778</v>
      </c>
      <c r="R5778" t="s">
        <v>6779</v>
      </c>
      <c r="S5778" s="12"/>
      <c r="T5778" s="13"/>
      <c r="U5778" t="s">
        <v>7474</v>
      </c>
    </row>
    <row r="5779" spans="1:21" x14ac:dyDescent="0.25">
      <c r="A5779" t="s">
        <v>6619</v>
      </c>
      <c r="B5779" s="12">
        <v>207370</v>
      </c>
      <c r="C5779" t="s">
        <v>12164</v>
      </c>
      <c r="D5779" s="11">
        <v>46183.5684259259</v>
      </c>
      <c r="E5779" t="s">
        <v>12165</v>
      </c>
      <c r="F5779" t="s">
        <v>6415</v>
      </c>
      <c r="G5779" t="s">
        <v>6968</v>
      </c>
      <c r="H5779" t="s">
        <v>6449</v>
      </c>
      <c r="I5779" t="s">
        <v>65</v>
      </c>
      <c r="J5779" t="s">
        <v>636</v>
      </c>
      <c r="K5779" t="s">
        <v>12166</v>
      </c>
      <c r="L5779" t="s">
        <v>12047</v>
      </c>
      <c r="M5779" t="s">
        <v>12167</v>
      </c>
      <c r="N5779" t="s">
        <v>7001</v>
      </c>
      <c r="O5779" t="s">
        <v>7171</v>
      </c>
      <c r="P5779">
        <v>8770000</v>
      </c>
      <c r="Q5779" t="s">
        <v>6778</v>
      </c>
      <c r="R5779" t="s">
        <v>6779</v>
      </c>
      <c r="S5779" s="12"/>
      <c r="T5779" s="13"/>
      <c r="U5779" t="s">
        <v>6636</v>
      </c>
    </row>
    <row r="5780" spans="1:21" x14ac:dyDescent="0.25">
      <c r="A5780" t="s">
        <v>6619</v>
      </c>
      <c r="B5780" s="12">
        <v>207370</v>
      </c>
      <c r="C5780" t="s">
        <v>12164</v>
      </c>
      <c r="D5780" s="11">
        <v>46183.5684259259</v>
      </c>
      <c r="E5780" t="s">
        <v>12165</v>
      </c>
      <c r="F5780" t="s">
        <v>6415</v>
      </c>
      <c r="G5780" t="s">
        <v>8520</v>
      </c>
      <c r="H5780" t="s">
        <v>6449</v>
      </c>
      <c r="I5780" t="s">
        <v>65</v>
      </c>
      <c r="J5780" t="s">
        <v>636</v>
      </c>
      <c r="K5780" t="s">
        <v>12166</v>
      </c>
      <c r="L5780" t="s">
        <v>12047</v>
      </c>
      <c r="M5780" t="s">
        <v>12167</v>
      </c>
      <c r="N5780" t="s">
        <v>7001</v>
      </c>
      <c r="O5780" t="s">
        <v>7171</v>
      </c>
      <c r="P5780">
        <v>8770000</v>
      </c>
      <c r="Q5780" t="s">
        <v>6778</v>
      </c>
      <c r="R5780" t="s">
        <v>6779</v>
      </c>
      <c r="S5780" s="12"/>
      <c r="T5780" s="13"/>
      <c r="U5780" t="s">
        <v>6636</v>
      </c>
    </row>
    <row r="5781" spans="1:21" x14ac:dyDescent="0.25">
      <c r="A5781" t="s">
        <v>6619</v>
      </c>
      <c r="B5781" s="12">
        <v>207370</v>
      </c>
      <c r="C5781" t="s">
        <v>12164</v>
      </c>
      <c r="D5781" s="11">
        <v>46183.5684259259</v>
      </c>
      <c r="E5781" t="s">
        <v>12165</v>
      </c>
      <c r="F5781" t="s">
        <v>6415</v>
      </c>
      <c r="G5781" t="s">
        <v>8521</v>
      </c>
      <c r="H5781" t="s">
        <v>6449</v>
      </c>
      <c r="I5781" t="s">
        <v>65</v>
      </c>
      <c r="J5781" t="s">
        <v>636</v>
      </c>
      <c r="K5781" t="s">
        <v>12166</v>
      </c>
      <c r="L5781" t="s">
        <v>12047</v>
      </c>
      <c r="M5781" t="s">
        <v>12167</v>
      </c>
      <c r="N5781" t="s">
        <v>7001</v>
      </c>
      <c r="O5781" t="s">
        <v>7171</v>
      </c>
      <c r="P5781">
        <v>8770000</v>
      </c>
      <c r="Q5781" t="s">
        <v>6778</v>
      </c>
      <c r="R5781" t="s">
        <v>6779</v>
      </c>
      <c r="S5781" s="12"/>
      <c r="T5781" s="13"/>
      <c r="U5781" t="s">
        <v>6636</v>
      </c>
    </row>
    <row r="5782" spans="1:21" x14ac:dyDescent="0.25">
      <c r="A5782" t="s">
        <v>6619</v>
      </c>
      <c r="B5782" s="12">
        <v>207370</v>
      </c>
      <c r="C5782" t="s">
        <v>12164</v>
      </c>
      <c r="D5782" s="11">
        <v>46183.5684259259</v>
      </c>
      <c r="E5782" t="s">
        <v>12165</v>
      </c>
      <c r="F5782" t="s">
        <v>6415</v>
      </c>
      <c r="G5782" t="s">
        <v>8522</v>
      </c>
      <c r="H5782" t="s">
        <v>6449</v>
      </c>
      <c r="I5782" t="s">
        <v>65</v>
      </c>
      <c r="J5782" t="s">
        <v>636</v>
      </c>
      <c r="K5782" t="s">
        <v>12166</v>
      </c>
      <c r="L5782" t="s">
        <v>12047</v>
      </c>
      <c r="M5782" t="s">
        <v>12167</v>
      </c>
      <c r="N5782" t="s">
        <v>7001</v>
      </c>
      <c r="O5782" t="s">
        <v>7171</v>
      </c>
      <c r="P5782">
        <v>8770000</v>
      </c>
      <c r="Q5782" t="s">
        <v>6778</v>
      </c>
      <c r="R5782" t="s">
        <v>6779</v>
      </c>
      <c r="S5782" s="12"/>
      <c r="T5782" s="13"/>
      <c r="U5782" t="s">
        <v>6636</v>
      </c>
    </row>
    <row r="5783" spans="1:21" x14ac:dyDescent="0.25">
      <c r="A5783" t="s">
        <v>6619</v>
      </c>
      <c r="B5783" s="12">
        <v>207370</v>
      </c>
      <c r="C5783" t="s">
        <v>12164</v>
      </c>
      <c r="D5783" s="11">
        <v>46183.5684259259</v>
      </c>
      <c r="E5783" t="s">
        <v>12165</v>
      </c>
      <c r="F5783" t="s">
        <v>6415</v>
      </c>
      <c r="G5783" t="s">
        <v>8523</v>
      </c>
      <c r="H5783" t="s">
        <v>6449</v>
      </c>
      <c r="I5783" t="s">
        <v>65</v>
      </c>
      <c r="J5783" t="s">
        <v>636</v>
      </c>
      <c r="K5783" t="s">
        <v>12166</v>
      </c>
      <c r="L5783" t="s">
        <v>12047</v>
      </c>
      <c r="M5783" t="s">
        <v>12167</v>
      </c>
      <c r="N5783" t="s">
        <v>7001</v>
      </c>
      <c r="O5783" t="s">
        <v>7171</v>
      </c>
      <c r="P5783">
        <v>8770000</v>
      </c>
      <c r="Q5783" t="s">
        <v>6778</v>
      </c>
      <c r="R5783" t="s">
        <v>6779</v>
      </c>
      <c r="S5783" s="12"/>
      <c r="T5783" s="13"/>
      <c r="U5783" t="s">
        <v>6636</v>
      </c>
    </row>
    <row r="5784" spans="1:21" x14ac:dyDescent="0.25">
      <c r="A5784" t="s">
        <v>6619</v>
      </c>
      <c r="B5784" s="12">
        <v>207370</v>
      </c>
      <c r="C5784" t="s">
        <v>12164</v>
      </c>
      <c r="D5784" s="11">
        <v>46183.5684259259</v>
      </c>
      <c r="E5784" t="s">
        <v>12165</v>
      </c>
      <c r="F5784" t="s">
        <v>6415</v>
      </c>
      <c r="G5784" t="s">
        <v>8524</v>
      </c>
      <c r="H5784" t="s">
        <v>6449</v>
      </c>
      <c r="I5784" t="s">
        <v>65</v>
      </c>
      <c r="J5784" t="s">
        <v>636</v>
      </c>
      <c r="K5784" t="s">
        <v>12166</v>
      </c>
      <c r="L5784" t="s">
        <v>12047</v>
      </c>
      <c r="M5784" t="s">
        <v>12167</v>
      </c>
      <c r="N5784" t="s">
        <v>7001</v>
      </c>
      <c r="O5784" t="s">
        <v>7171</v>
      </c>
      <c r="P5784">
        <v>8770000</v>
      </c>
      <c r="Q5784" t="s">
        <v>6778</v>
      </c>
      <c r="R5784" t="s">
        <v>6779</v>
      </c>
      <c r="S5784" s="12"/>
      <c r="T5784" s="13"/>
      <c r="U5784" t="s">
        <v>6636</v>
      </c>
    </row>
    <row r="5785" spans="1:21" x14ac:dyDescent="0.25">
      <c r="A5785" t="s">
        <v>6637</v>
      </c>
      <c r="B5785" s="12">
        <v>207630</v>
      </c>
      <c r="C5785" t="s">
        <v>12188</v>
      </c>
      <c r="D5785" s="11">
        <v>46183.689976851798</v>
      </c>
      <c r="E5785" t="s">
        <v>12189</v>
      </c>
      <c r="F5785" t="s">
        <v>6415</v>
      </c>
      <c r="G5785" t="s">
        <v>6968</v>
      </c>
      <c r="H5785" t="s">
        <v>6449</v>
      </c>
      <c r="I5785" t="s">
        <v>65</v>
      </c>
      <c r="J5785" t="s">
        <v>636</v>
      </c>
      <c r="K5785" t="s">
        <v>12190</v>
      </c>
      <c r="L5785" t="s">
        <v>12028</v>
      </c>
      <c r="M5785" t="s">
        <v>12191</v>
      </c>
      <c r="N5785" t="s">
        <v>7001</v>
      </c>
      <c r="O5785" t="s">
        <v>7081</v>
      </c>
      <c r="P5785">
        <v>7360000</v>
      </c>
      <c r="Q5785" t="s">
        <v>6636</v>
      </c>
      <c r="R5785" t="s">
        <v>6636</v>
      </c>
      <c r="S5785" s="12"/>
      <c r="T5785" s="13"/>
      <c r="U5785" t="s">
        <v>7455</v>
      </c>
    </row>
    <row r="5786" spans="1:21" x14ac:dyDescent="0.25">
      <c r="A5786" t="s">
        <v>6637</v>
      </c>
      <c r="B5786" s="12">
        <v>207630</v>
      </c>
      <c r="C5786" t="s">
        <v>12188</v>
      </c>
      <c r="D5786" s="11">
        <v>46183.689976851798</v>
      </c>
      <c r="E5786" t="s">
        <v>12189</v>
      </c>
      <c r="F5786" t="s">
        <v>6415</v>
      </c>
      <c r="G5786" t="s">
        <v>8520</v>
      </c>
      <c r="H5786" t="s">
        <v>6449</v>
      </c>
      <c r="I5786" t="s">
        <v>65</v>
      </c>
      <c r="J5786" t="s">
        <v>636</v>
      </c>
      <c r="K5786" t="s">
        <v>12190</v>
      </c>
      <c r="L5786" t="s">
        <v>12028</v>
      </c>
      <c r="M5786" t="s">
        <v>12191</v>
      </c>
      <c r="N5786" t="s">
        <v>7001</v>
      </c>
      <c r="O5786" t="s">
        <v>7081</v>
      </c>
      <c r="P5786">
        <v>7360000</v>
      </c>
      <c r="Q5786" t="s">
        <v>6636</v>
      </c>
      <c r="R5786" t="s">
        <v>6636</v>
      </c>
      <c r="S5786" s="12"/>
      <c r="T5786" s="13"/>
      <c r="U5786" t="s">
        <v>7455</v>
      </c>
    </row>
    <row r="5787" spans="1:21" x14ac:dyDescent="0.25">
      <c r="A5787" t="s">
        <v>6637</v>
      </c>
      <c r="B5787" s="12">
        <v>207630</v>
      </c>
      <c r="C5787" t="s">
        <v>12188</v>
      </c>
      <c r="D5787" s="11">
        <v>46183.689976851798</v>
      </c>
      <c r="E5787" t="s">
        <v>12189</v>
      </c>
      <c r="F5787" t="s">
        <v>6415</v>
      </c>
      <c r="G5787" t="s">
        <v>12030</v>
      </c>
      <c r="H5787" t="s">
        <v>6449</v>
      </c>
      <c r="I5787" t="s">
        <v>65</v>
      </c>
      <c r="J5787" t="s">
        <v>636</v>
      </c>
      <c r="K5787" t="s">
        <v>12190</v>
      </c>
      <c r="L5787" t="s">
        <v>12028</v>
      </c>
      <c r="M5787" t="s">
        <v>12191</v>
      </c>
      <c r="N5787" t="s">
        <v>7001</v>
      </c>
      <c r="O5787" t="s">
        <v>7081</v>
      </c>
      <c r="P5787">
        <v>7360000</v>
      </c>
      <c r="Q5787" t="s">
        <v>6636</v>
      </c>
      <c r="R5787" t="s">
        <v>6636</v>
      </c>
      <c r="S5787" s="12"/>
      <c r="T5787" s="13"/>
      <c r="U5787" t="s">
        <v>7455</v>
      </c>
    </row>
    <row r="5788" spans="1:21" x14ac:dyDescent="0.25">
      <c r="A5788" t="s">
        <v>6637</v>
      </c>
      <c r="B5788" s="12">
        <v>207630</v>
      </c>
      <c r="C5788" t="s">
        <v>12188</v>
      </c>
      <c r="D5788" s="11">
        <v>46183.689976851798</v>
      </c>
      <c r="E5788" t="s">
        <v>12189</v>
      </c>
      <c r="F5788" t="s">
        <v>6415</v>
      </c>
      <c r="G5788" t="s">
        <v>8521</v>
      </c>
      <c r="H5788" t="s">
        <v>6449</v>
      </c>
      <c r="I5788" t="s">
        <v>65</v>
      </c>
      <c r="J5788" t="s">
        <v>636</v>
      </c>
      <c r="K5788" t="s">
        <v>12190</v>
      </c>
      <c r="L5788" t="s">
        <v>12028</v>
      </c>
      <c r="M5788" t="s">
        <v>12191</v>
      </c>
      <c r="N5788" t="s">
        <v>7001</v>
      </c>
      <c r="O5788" t="s">
        <v>7081</v>
      </c>
      <c r="P5788">
        <v>7360000</v>
      </c>
      <c r="Q5788" t="s">
        <v>6636</v>
      </c>
      <c r="R5788" t="s">
        <v>6636</v>
      </c>
      <c r="S5788" s="12"/>
      <c r="T5788" s="13"/>
      <c r="U5788" t="s">
        <v>7455</v>
      </c>
    </row>
    <row r="5789" spans="1:21" x14ac:dyDescent="0.25">
      <c r="A5789" t="s">
        <v>6637</v>
      </c>
      <c r="B5789" s="12">
        <v>207630</v>
      </c>
      <c r="C5789" t="s">
        <v>12188</v>
      </c>
      <c r="D5789" s="11">
        <v>46183.689976851798</v>
      </c>
      <c r="E5789" t="s">
        <v>12189</v>
      </c>
      <c r="F5789" t="s">
        <v>6415</v>
      </c>
      <c r="G5789" t="s">
        <v>12031</v>
      </c>
      <c r="H5789" t="s">
        <v>6449</v>
      </c>
      <c r="I5789" t="s">
        <v>65</v>
      </c>
      <c r="J5789" t="s">
        <v>636</v>
      </c>
      <c r="K5789" t="s">
        <v>12190</v>
      </c>
      <c r="L5789" t="s">
        <v>12028</v>
      </c>
      <c r="M5789" t="s">
        <v>12191</v>
      </c>
      <c r="N5789" t="s">
        <v>7001</v>
      </c>
      <c r="O5789" t="s">
        <v>7081</v>
      </c>
      <c r="P5789">
        <v>7360000</v>
      </c>
      <c r="Q5789" t="s">
        <v>6636</v>
      </c>
      <c r="R5789" t="s">
        <v>6636</v>
      </c>
      <c r="S5789" s="12"/>
      <c r="T5789" s="13"/>
      <c r="U5789" t="s">
        <v>7455</v>
      </c>
    </row>
    <row r="5790" spans="1:21" x14ac:dyDescent="0.25">
      <c r="A5790" t="s">
        <v>6637</v>
      </c>
      <c r="B5790" s="12">
        <v>207630</v>
      </c>
      <c r="C5790" t="s">
        <v>12188</v>
      </c>
      <c r="D5790" s="11">
        <v>46183.689976851798</v>
      </c>
      <c r="E5790" t="s">
        <v>12189</v>
      </c>
      <c r="F5790" t="s">
        <v>6415</v>
      </c>
      <c r="G5790" t="s">
        <v>12032</v>
      </c>
      <c r="H5790" t="s">
        <v>6449</v>
      </c>
      <c r="I5790" t="s">
        <v>65</v>
      </c>
      <c r="J5790" t="s">
        <v>636</v>
      </c>
      <c r="K5790" t="s">
        <v>12190</v>
      </c>
      <c r="L5790" t="s">
        <v>12028</v>
      </c>
      <c r="M5790" t="s">
        <v>12191</v>
      </c>
      <c r="N5790" t="s">
        <v>7001</v>
      </c>
      <c r="O5790" t="s">
        <v>7081</v>
      </c>
      <c r="P5790">
        <v>7360000</v>
      </c>
      <c r="Q5790" t="s">
        <v>6636</v>
      </c>
      <c r="R5790" t="s">
        <v>6636</v>
      </c>
      <c r="S5790" s="12"/>
      <c r="T5790" s="13"/>
      <c r="U5790" t="s">
        <v>7455</v>
      </c>
    </row>
    <row r="5791" spans="1:21" x14ac:dyDescent="0.25">
      <c r="A5791" t="s">
        <v>6637</v>
      </c>
      <c r="B5791" s="12">
        <v>207630</v>
      </c>
      <c r="C5791" t="s">
        <v>12188</v>
      </c>
      <c r="D5791" s="11">
        <v>46183.689976851798</v>
      </c>
      <c r="E5791" t="s">
        <v>12189</v>
      </c>
      <c r="F5791" t="s">
        <v>6415</v>
      </c>
      <c r="G5791" t="s">
        <v>12033</v>
      </c>
      <c r="H5791" t="s">
        <v>6449</v>
      </c>
      <c r="I5791" t="s">
        <v>65</v>
      </c>
      <c r="J5791" t="s">
        <v>636</v>
      </c>
      <c r="K5791" t="s">
        <v>12190</v>
      </c>
      <c r="L5791" t="s">
        <v>12028</v>
      </c>
      <c r="M5791" t="s">
        <v>12191</v>
      </c>
      <c r="N5791" t="s">
        <v>7001</v>
      </c>
      <c r="O5791" t="s">
        <v>7081</v>
      </c>
      <c r="P5791">
        <v>7360000</v>
      </c>
      <c r="Q5791" t="s">
        <v>6636</v>
      </c>
      <c r="R5791" t="s">
        <v>6636</v>
      </c>
      <c r="S5791" s="12"/>
      <c r="T5791" s="13"/>
      <c r="U5791" t="s">
        <v>7455</v>
      </c>
    </row>
    <row r="5792" spans="1:21" x14ac:dyDescent="0.25">
      <c r="A5792" t="s">
        <v>6637</v>
      </c>
      <c r="B5792" s="12">
        <v>207630</v>
      </c>
      <c r="C5792" t="s">
        <v>12188</v>
      </c>
      <c r="D5792" s="11">
        <v>46183.689976851798</v>
      </c>
      <c r="E5792" t="s">
        <v>12189</v>
      </c>
      <c r="F5792" t="s">
        <v>6415</v>
      </c>
      <c r="G5792" t="s">
        <v>12034</v>
      </c>
      <c r="H5792" t="s">
        <v>6449</v>
      </c>
      <c r="I5792" t="s">
        <v>65</v>
      </c>
      <c r="J5792" t="s">
        <v>636</v>
      </c>
      <c r="K5792" t="s">
        <v>12190</v>
      </c>
      <c r="L5792" t="s">
        <v>12028</v>
      </c>
      <c r="M5792" t="s">
        <v>12191</v>
      </c>
      <c r="N5792" t="s">
        <v>7001</v>
      </c>
      <c r="O5792" t="s">
        <v>7081</v>
      </c>
      <c r="P5792">
        <v>7360000</v>
      </c>
      <c r="Q5792" t="s">
        <v>6636</v>
      </c>
      <c r="R5792" t="s">
        <v>6636</v>
      </c>
      <c r="S5792" s="12"/>
      <c r="T5792" s="13"/>
      <c r="U5792" t="s">
        <v>7455</v>
      </c>
    </row>
    <row r="5793" spans="1:21" x14ac:dyDescent="0.25">
      <c r="A5793" t="s">
        <v>6637</v>
      </c>
      <c r="B5793" s="12">
        <v>207630</v>
      </c>
      <c r="C5793" t="s">
        <v>12188</v>
      </c>
      <c r="D5793" s="11">
        <v>46183.689976851798</v>
      </c>
      <c r="E5793" t="s">
        <v>12189</v>
      </c>
      <c r="F5793" t="s">
        <v>6415</v>
      </c>
      <c r="G5793" t="s">
        <v>12035</v>
      </c>
      <c r="H5793" t="s">
        <v>6449</v>
      </c>
      <c r="I5793" t="s">
        <v>65</v>
      </c>
      <c r="J5793" t="s">
        <v>636</v>
      </c>
      <c r="K5793" t="s">
        <v>12190</v>
      </c>
      <c r="L5793" t="s">
        <v>12028</v>
      </c>
      <c r="M5793" t="s">
        <v>12191</v>
      </c>
      <c r="N5793" t="s">
        <v>7001</v>
      </c>
      <c r="O5793" t="s">
        <v>7081</v>
      </c>
      <c r="P5793">
        <v>7360000</v>
      </c>
      <c r="Q5793" t="s">
        <v>6636</v>
      </c>
      <c r="R5793" t="s">
        <v>6636</v>
      </c>
      <c r="S5793" s="12"/>
      <c r="T5793" s="13"/>
      <c r="U5793" t="s">
        <v>7455</v>
      </c>
    </row>
    <row r="5794" spans="1:21" x14ac:dyDescent="0.25">
      <c r="A5794" t="s">
        <v>6637</v>
      </c>
      <c r="B5794" s="12">
        <v>207530</v>
      </c>
      <c r="C5794" t="s">
        <v>12192</v>
      </c>
      <c r="D5794" s="11">
        <v>46183.742361111101</v>
      </c>
      <c r="E5794" t="s">
        <v>12193</v>
      </c>
      <c r="F5794" t="s">
        <v>6415</v>
      </c>
      <c r="G5794" t="s">
        <v>6968</v>
      </c>
      <c r="H5794" t="s">
        <v>6449</v>
      </c>
      <c r="I5794" t="s">
        <v>55</v>
      </c>
      <c r="J5794" t="s">
        <v>737</v>
      </c>
      <c r="K5794" t="s">
        <v>12194</v>
      </c>
      <c r="L5794" t="s">
        <v>12101</v>
      </c>
      <c r="M5794" t="s">
        <v>12195</v>
      </c>
      <c r="N5794" t="s">
        <v>7001</v>
      </c>
      <c r="O5794" t="s">
        <v>7002</v>
      </c>
      <c r="P5794">
        <v>8155000</v>
      </c>
      <c r="Q5794" t="s">
        <v>6636</v>
      </c>
      <c r="R5794" t="s">
        <v>6636</v>
      </c>
      <c r="S5794" s="12"/>
      <c r="T5794" s="13"/>
      <c r="U5794" t="s">
        <v>7474</v>
      </c>
    </row>
    <row r="5795" spans="1:21" x14ac:dyDescent="0.25">
      <c r="A5795" t="s">
        <v>6637</v>
      </c>
      <c r="B5795" s="12">
        <v>207530</v>
      </c>
      <c r="C5795" t="s">
        <v>12192</v>
      </c>
      <c r="D5795" s="11">
        <v>46183.742361111101</v>
      </c>
      <c r="E5795" t="s">
        <v>12193</v>
      </c>
      <c r="F5795" t="s">
        <v>6415</v>
      </c>
      <c r="G5795" t="s">
        <v>8520</v>
      </c>
      <c r="H5795" t="s">
        <v>6449</v>
      </c>
      <c r="I5795" t="s">
        <v>55</v>
      </c>
      <c r="J5795" t="s">
        <v>737</v>
      </c>
      <c r="K5795" t="s">
        <v>12194</v>
      </c>
      <c r="L5795" t="s">
        <v>12101</v>
      </c>
      <c r="M5795" t="s">
        <v>12195</v>
      </c>
      <c r="N5795" t="s">
        <v>7001</v>
      </c>
      <c r="O5795" t="s">
        <v>7002</v>
      </c>
      <c r="P5795">
        <v>8155000</v>
      </c>
      <c r="Q5795" t="s">
        <v>6636</v>
      </c>
      <c r="R5795" t="s">
        <v>6636</v>
      </c>
      <c r="S5795" s="12"/>
      <c r="T5795" s="13"/>
      <c r="U5795" t="s">
        <v>7474</v>
      </c>
    </row>
    <row r="5796" spans="1:21" x14ac:dyDescent="0.25">
      <c r="A5796" t="s">
        <v>6637</v>
      </c>
      <c r="B5796" s="12">
        <v>207530</v>
      </c>
      <c r="C5796" t="s">
        <v>12192</v>
      </c>
      <c r="D5796" s="11">
        <v>46183.742361111101</v>
      </c>
      <c r="E5796" t="s">
        <v>12193</v>
      </c>
      <c r="F5796" t="s">
        <v>6415</v>
      </c>
      <c r="G5796" t="s">
        <v>12030</v>
      </c>
      <c r="H5796" t="s">
        <v>6449</v>
      </c>
      <c r="I5796" t="s">
        <v>55</v>
      </c>
      <c r="J5796" t="s">
        <v>737</v>
      </c>
      <c r="K5796" t="s">
        <v>12194</v>
      </c>
      <c r="L5796" t="s">
        <v>12101</v>
      </c>
      <c r="M5796" t="s">
        <v>12195</v>
      </c>
      <c r="N5796" t="s">
        <v>7001</v>
      </c>
      <c r="O5796" t="s">
        <v>7002</v>
      </c>
      <c r="P5796">
        <v>8155000</v>
      </c>
      <c r="Q5796" t="s">
        <v>6636</v>
      </c>
      <c r="R5796" t="s">
        <v>6636</v>
      </c>
      <c r="S5796" s="12"/>
      <c r="T5796" s="13"/>
      <c r="U5796" t="s">
        <v>7474</v>
      </c>
    </row>
    <row r="5797" spans="1:21" x14ac:dyDescent="0.25">
      <c r="A5797" t="s">
        <v>6637</v>
      </c>
      <c r="B5797" s="12">
        <v>207530</v>
      </c>
      <c r="C5797" t="s">
        <v>12192</v>
      </c>
      <c r="D5797" s="11">
        <v>46183.742361111101</v>
      </c>
      <c r="E5797" t="s">
        <v>12193</v>
      </c>
      <c r="F5797" t="s">
        <v>6415</v>
      </c>
      <c r="G5797" t="s">
        <v>8521</v>
      </c>
      <c r="H5797" t="s">
        <v>6449</v>
      </c>
      <c r="I5797" t="s">
        <v>55</v>
      </c>
      <c r="J5797" t="s">
        <v>737</v>
      </c>
      <c r="K5797" t="s">
        <v>12194</v>
      </c>
      <c r="L5797" t="s">
        <v>12101</v>
      </c>
      <c r="M5797" t="s">
        <v>12195</v>
      </c>
      <c r="N5797" t="s">
        <v>7001</v>
      </c>
      <c r="O5797" t="s">
        <v>7002</v>
      </c>
      <c r="P5797">
        <v>8155000</v>
      </c>
      <c r="Q5797" t="s">
        <v>6636</v>
      </c>
      <c r="R5797" t="s">
        <v>6636</v>
      </c>
      <c r="S5797" s="12"/>
      <c r="T5797" s="13"/>
      <c r="U5797" t="s">
        <v>7474</v>
      </c>
    </row>
    <row r="5798" spans="1:21" x14ac:dyDescent="0.25">
      <c r="A5798" t="s">
        <v>6637</v>
      </c>
      <c r="B5798" s="12">
        <v>207530</v>
      </c>
      <c r="C5798" t="s">
        <v>12192</v>
      </c>
      <c r="D5798" s="11">
        <v>46183.742361111101</v>
      </c>
      <c r="E5798" t="s">
        <v>12193</v>
      </c>
      <c r="F5798" t="s">
        <v>6415</v>
      </c>
      <c r="G5798" t="s">
        <v>12103</v>
      </c>
      <c r="H5798" t="s">
        <v>6449</v>
      </c>
      <c r="I5798" t="s">
        <v>55</v>
      </c>
      <c r="J5798" t="s">
        <v>737</v>
      </c>
      <c r="K5798" t="s">
        <v>12194</v>
      </c>
      <c r="L5798" t="s">
        <v>12101</v>
      </c>
      <c r="M5798" t="s">
        <v>12195</v>
      </c>
      <c r="N5798" t="s">
        <v>7001</v>
      </c>
      <c r="O5798" t="s">
        <v>7002</v>
      </c>
      <c r="P5798">
        <v>8155000</v>
      </c>
      <c r="Q5798" t="s">
        <v>6636</v>
      </c>
      <c r="R5798" t="s">
        <v>6636</v>
      </c>
      <c r="S5798" s="12"/>
      <c r="T5798" s="13"/>
      <c r="U5798" t="s">
        <v>7474</v>
      </c>
    </row>
    <row r="5799" spans="1:21" x14ac:dyDescent="0.25">
      <c r="A5799" t="s">
        <v>6637</v>
      </c>
      <c r="B5799" s="12">
        <v>207530</v>
      </c>
      <c r="C5799" t="s">
        <v>12192</v>
      </c>
      <c r="D5799" s="11">
        <v>46183.742361111101</v>
      </c>
      <c r="E5799" t="s">
        <v>12193</v>
      </c>
      <c r="F5799" t="s">
        <v>6415</v>
      </c>
      <c r="G5799" t="s">
        <v>12104</v>
      </c>
      <c r="H5799" t="s">
        <v>6449</v>
      </c>
      <c r="I5799" t="s">
        <v>55</v>
      </c>
      <c r="J5799" t="s">
        <v>737</v>
      </c>
      <c r="K5799" t="s">
        <v>12194</v>
      </c>
      <c r="L5799" t="s">
        <v>12101</v>
      </c>
      <c r="M5799" t="s">
        <v>12195</v>
      </c>
      <c r="N5799" t="s">
        <v>7001</v>
      </c>
      <c r="O5799" t="s">
        <v>7002</v>
      </c>
      <c r="P5799">
        <v>8155000</v>
      </c>
      <c r="Q5799" t="s">
        <v>6636</v>
      </c>
      <c r="R5799" t="s">
        <v>6636</v>
      </c>
      <c r="S5799" s="12"/>
      <c r="T5799" s="13"/>
      <c r="U5799" t="s">
        <v>7474</v>
      </c>
    </row>
    <row r="5800" spans="1:21" x14ac:dyDescent="0.25">
      <c r="A5800" t="s">
        <v>6637</v>
      </c>
      <c r="B5800" s="12">
        <v>207530</v>
      </c>
      <c r="C5800" t="s">
        <v>12192</v>
      </c>
      <c r="D5800" s="11">
        <v>46183.742361111101</v>
      </c>
      <c r="E5800" t="s">
        <v>12193</v>
      </c>
      <c r="F5800" t="s">
        <v>6415</v>
      </c>
      <c r="G5800" t="s">
        <v>12105</v>
      </c>
      <c r="H5800" t="s">
        <v>6449</v>
      </c>
      <c r="I5800" t="s">
        <v>55</v>
      </c>
      <c r="J5800" t="s">
        <v>737</v>
      </c>
      <c r="K5800" t="s">
        <v>12194</v>
      </c>
      <c r="L5800" t="s">
        <v>12101</v>
      </c>
      <c r="M5800" t="s">
        <v>12195</v>
      </c>
      <c r="N5800" t="s">
        <v>7001</v>
      </c>
      <c r="O5800" t="s">
        <v>7002</v>
      </c>
      <c r="P5800">
        <v>8155000</v>
      </c>
      <c r="Q5800" t="s">
        <v>6636</v>
      </c>
      <c r="R5800" t="s">
        <v>6636</v>
      </c>
      <c r="S5800" s="12"/>
      <c r="T5800" s="13"/>
      <c r="U5800" t="s">
        <v>7474</v>
      </c>
    </row>
    <row r="5801" spans="1:21" x14ac:dyDescent="0.25">
      <c r="A5801" t="s">
        <v>6619</v>
      </c>
      <c r="B5801" s="12">
        <v>207530</v>
      </c>
      <c r="C5801" t="s">
        <v>12192</v>
      </c>
      <c r="D5801" s="11">
        <v>46183.806342592601</v>
      </c>
      <c r="E5801" t="s">
        <v>12193</v>
      </c>
      <c r="F5801" t="s">
        <v>6415</v>
      </c>
      <c r="G5801" t="s">
        <v>6968</v>
      </c>
      <c r="H5801" t="s">
        <v>6449</v>
      </c>
      <c r="I5801" t="s">
        <v>55</v>
      </c>
      <c r="J5801" t="s">
        <v>737</v>
      </c>
      <c r="K5801" t="s">
        <v>12194</v>
      </c>
      <c r="L5801" t="s">
        <v>12101</v>
      </c>
      <c r="M5801" t="s">
        <v>12195</v>
      </c>
      <c r="N5801" t="s">
        <v>7001</v>
      </c>
      <c r="O5801" t="s">
        <v>7002</v>
      </c>
      <c r="P5801">
        <v>8155000</v>
      </c>
      <c r="Q5801" t="s">
        <v>6636</v>
      </c>
      <c r="R5801" t="s">
        <v>6636</v>
      </c>
      <c r="S5801" s="12"/>
      <c r="T5801" s="13"/>
      <c r="U5801" t="s">
        <v>7474</v>
      </c>
    </row>
    <row r="5802" spans="1:21" x14ac:dyDescent="0.25">
      <c r="A5802" t="s">
        <v>6619</v>
      </c>
      <c r="B5802" s="12">
        <v>207530</v>
      </c>
      <c r="C5802" t="s">
        <v>12192</v>
      </c>
      <c r="D5802" s="11">
        <v>46183.806342592601</v>
      </c>
      <c r="E5802" t="s">
        <v>12193</v>
      </c>
      <c r="F5802" t="s">
        <v>6415</v>
      </c>
      <c r="G5802" t="s">
        <v>8520</v>
      </c>
      <c r="H5802" t="s">
        <v>6449</v>
      </c>
      <c r="I5802" t="s">
        <v>55</v>
      </c>
      <c r="J5802" t="s">
        <v>737</v>
      </c>
      <c r="K5802" t="s">
        <v>12194</v>
      </c>
      <c r="L5802" t="s">
        <v>12101</v>
      </c>
      <c r="M5802" t="s">
        <v>12195</v>
      </c>
      <c r="N5802" t="s">
        <v>7001</v>
      </c>
      <c r="O5802" t="s">
        <v>7002</v>
      </c>
      <c r="P5802">
        <v>8155000</v>
      </c>
      <c r="Q5802" t="s">
        <v>6636</v>
      </c>
      <c r="R5802" t="s">
        <v>6636</v>
      </c>
      <c r="S5802" s="12"/>
      <c r="T5802" s="13"/>
      <c r="U5802" t="s">
        <v>7474</v>
      </c>
    </row>
    <row r="5803" spans="1:21" x14ac:dyDescent="0.25">
      <c r="A5803" t="s">
        <v>6619</v>
      </c>
      <c r="B5803" s="12">
        <v>207530</v>
      </c>
      <c r="C5803" t="s">
        <v>12192</v>
      </c>
      <c r="D5803" s="11">
        <v>46183.806342592601</v>
      </c>
      <c r="E5803" t="s">
        <v>12193</v>
      </c>
      <c r="F5803" t="s">
        <v>6415</v>
      </c>
      <c r="G5803" t="s">
        <v>12030</v>
      </c>
      <c r="H5803" t="s">
        <v>6449</v>
      </c>
      <c r="I5803" t="s">
        <v>55</v>
      </c>
      <c r="J5803" t="s">
        <v>737</v>
      </c>
      <c r="K5803" t="s">
        <v>12194</v>
      </c>
      <c r="L5803" t="s">
        <v>12101</v>
      </c>
      <c r="M5803" t="s">
        <v>12195</v>
      </c>
      <c r="N5803" t="s">
        <v>7001</v>
      </c>
      <c r="O5803" t="s">
        <v>7002</v>
      </c>
      <c r="P5803">
        <v>8155000</v>
      </c>
      <c r="Q5803" t="s">
        <v>6636</v>
      </c>
      <c r="R5803" t="s">
        <v>6636</v>
      </c>
      <c r="S5803" s="12"/>
      <c r="T5803" s="13"/>
      <c r="U5803" t="s">
        <v>7474</v>
      </c>
    </row>
    <row r="5804" spans="1:21" x14ac:dyDescent="0.25">
      <c r="A5804" t="s">
        <v>6619</v>
      </c>
      <c r="B5804" s="12">
        <v>207530</v>
      </c>
      <c r="C5804" t="s">
        <v>12192</v>
      </c>
      <c r="D5804" s="11">
        <v>46183.806342592601</v>
      </c>
      <c r="E5804" t="s">
        <v>12193</v>
      </c>
      <c r="F5804" t="s">
        <v>6415</v>
      </c>
      <c r="G5804" t="s">
        <v>8521</v>
      </c>
      <c r="H5804" t="s">
        <v>6449</v>
      </c>
      <c r="I5804" t="s">
        <v>55</v>
      </c>
      <c r="J5804" t="s">
        <v>737</v>
      </c>
      <c r="K5804" t="s">
        <v>12194</v>
      </c>
      <c r="L5804" t="s">
        <v>12101</v>
      </c>
      <c r="M5804" t="s">
        <v>12195</v>
      </c>
      <c r="N5804" t="s">
        <v>7001</v>
      </c>
      <c r="O5804" t="s">
        <v>7002</v>
      </c>
      <c r="P5804">
        <v>8155000</v>
      </c>
      <c r="Q5804" t="s">
        <v>6636</v>
      </c>
      <c r="R5804" t="s">
        <v>6636</v>
      </c>
      <c r="S5804" s="12"/>
      <c r="T5804" s="13"/>
      <c r="U5804" t="s">
        <v>7474</v>
      </c>
    </row>
    <row r="5805" spans="1:21" x14ac:dyDescent="0.25">
      <c r="A5805" t="s">
        <v>6619</v>
      </c>
      <c r="B5805" s="12">
        <v>207530</v>
      </c>
      <c r="C5805" t="s">
        <v>12192</v>
      </c>
      <c r="D5805" s="11">
        <v>46183.806342592601</v>
      </c>
      <c r="E5805" t="s">
        <v>12193</v>
      </c>
      <c r="F5805" t="s">
        <v>6415</v>
      </c>
      <c r="G5805" t="s">
        <v>12103</v>
      </c>
      <c r="H5805" t="s">
        <v>6449</v>
      </c>
      <c r="I5805" t="s">
        <v>55</v>
      </c>
      <c r="J5805" t="s">
        <v>737</v>
      </c>
      <c r="K5805" t="s">
        <v>12194</v>
      </c>
      <c r="L5805" t="s">
        <v>12101</v>
      </c>
      <c r="M5805" t="s">
        <v>12195</v>
      </c>
      <c r="N5805" t="s">
        <v>7001</v>
      </c>
      <c r="O5805" t="s">
        <v>7002</v>
      </c>
      <c r="P5805">
        <v>8155000</v>
      </c>
      <c r="Q5805" t="s">
        <v>6636</v>
      </c>
      <c r="R5805" t="s">
        <v>6636</v>
      </c>
      <c r="S5805" s="12"/>
      <c r="T5805" s="13"/>
      <c r="U5805" t="s">
        <v>7474</v>
      </c>
    </row>
    <row r="5806" spans="1:21" x14ac:dyDescent="0.25">
      <c r="A5806" t="s">
        <v>6619</v>
      </c>
      <c r="B5806" s="12">
        <v>207530</v>
      </c>
      <c r="C5806" t="s">
        <v>12192</v>
      </c>
      <c r="D5806" s="11">
        <v>46183.806342592601</v>
      </c>
      <c r="E5806" t="s">
        <v>12193</v>
      </c>
      <c r="F5806" t="s">
        <v>6415</v>
      </c>
      <c r="G5806" t="s">
        <v>12104</v>
      </c>
      <c r="H5806" t="s">
        <v>6449</v>
      </c>
      <c r="I5806" t="s">
        <v>55</v>
      </c>
      <c r="J5806" t="s">
        <v>737</v>
      </c>
      <c r="K5806" t="s">
        <v>12194</v>
      </c>
      <c r="L5806" t="s">
        <v>12101</v>
      </c>
      <c r="M5806" t="s">
        <v>12195</v>
      </c>
      <c r="N5806" t="s">
        <v>7001</v>
      </c>
      <c r="O5806" t="s">
        <v>7002</v>
      </c>
      <c r="P5806">
        <v>8155000</v>
      </c>
      <c r="Q5806" t="s">
        <v>6636</v>
      </c>
      <c r="R5806" t="s">
        <v>6636</v>
      </c>
      <c r="S5806" s="12"/>
      <c r="T5806" s="13"/>
      <c r="U5806" t="s">
        <v>7474</v>
      </c>
    </row>
    <row r="5807" spans="1:21" x14ac:dyDescent="0.25">
      <c r="A5807" t="s">
        <v>6619</v>
      </c>
      <c r="B5807" s="12">
        <v>207530</v>
      </c>
      <c r="C5807" t="s">
        <v>12192</v>
      </c>
      <c r="D5807" s="11">
        <v>46183.806342592601</v>
      </c>
      <c r="E5807" t="s">
        <v>12193</v>
      </c>
      <c r="F5807" t="s">
        <v>6415</v>
      </c>
      <c r="G5807" t="s">
        <v>12105</v>
      </c>
      <c r="H5807" t="s">
        <v>6449</v>
      </c>
      <c r="I5807" t="s">
        <v>55</v>
      </c>
      <c r="J5807" t="s">
        <v>737</v>
      </c>
      <c r="K5807" t="s">
        <v>12194</v>
      </c>
      <c r="L5807" t="s">
        <v>12101</v>
      </c>
      <c r="M5807" t="s">
        <v>12195</v>
      </c>
      <c r="N5807" t="s">
        <v>7001</v>
      </c>
      <c r="O5807" t="s">
        <v>7002</v>
      </c>
      <c r="P5807">
        <v>8155000</v>
      </c>
      <c r="Q5807" t="s">
        <v>6636</v>
      </c>
      <c r="R5807" t="s">
        <v>6636</v>
      </c>
      <c r="S5807" s="12"/>
      <c r="T5807" s="13"/>
      <c r="U5807" t="s">
        <v>7474</v>
      </c>
    </row>
    <row r="5808" spans="1:21" x14ac:dyDescent="0.25">
      <c r="A5808" t="s">
        <v>6619</v>
      </c>
      <c r="B5808" s="12">
        <v>207580</v>
      </c>
      <c r="C5808" t="s">
        <v>8518</v>
      </c>
      <c r="D5808" s="11">
        <v>46184.4157291667</v>
      </c>
      <c r="E5808" t="s">
        <v>8519</v>
      </c>
      <c r="F5808" t="s">
        <v>6415</v>
      </c>
      <c r="G5808" t="s">
        <v>6968</v>
      </c>
      <c r="H5808" t="s">
        <v>6449</v>
      </c>
      <c r="I5808" t="s">
        <v>55</v>
      </c>
      <c r="J5808" t="s">
        <v>643</v>
      </c>
      <c r="K5808" t="s">
        <v>12196</v>
      </c>
      <c r="L5808" t="s">
        <v>12047</v>
      </c>
      <c r="M5808" t="s">
        <v>12197</v>
      </c>
      <c r="N5808" t="s">
        <v>7001</v>
      </c>
      <c r="O5808" t="s">
        <v>7007</v>
      </c>
      <c r="P5808">
        <v>7805000</v>
      </c>
      <c r="Q5808" t="s">
        <v>6636</v>
      </c>
      <c r="R5808" t="s">
        <v>6636</v>
      </c>
      <c r="S5808" s="12"/>
      <c r="T5808" s="13"/>
      <c r="U5808" t="s">
        <v>6636</v>
      </c>
    </row>
    <row r="5809" spans="1:21" x14ac:dyDescent="0.25">
      <c r="A5809" t="s">
        <v>6619</v>
      </c>
      <c r="B5809" s="12">
        <v>207580</v>
      </c>
      <c r="C5809" t="s">
        <v>8518</v>
      </c>
      <c r="D5809" s="11">
        <v>46184.4157291667</v>
      </c>
      <c r="E5809" t="s">
        <v>8519</v>
      </c>
      <c r="F5809" t="s">
        <v>6415</v>
      </c>
      <c r="G5809" t="s">
        <v>8520</v>
      </c>
      <c r="H5809" t="s">
        <v>6449</v>
      </c>
      <c r="I5809" t="s">
        <v>55</v>
      </c>
      <c r="J5809" t="s">
        <v>643</v>
      </c>
      <c r="K5809" t="s">
        <v>12196</v>
      </c>
      <c r="L5809" t="s">
        <v>12047</v>
      </c>
      <c r="M5809" t="s">
        <v>12197</v>
      </c>
      <c r="N5809" t="s">
        <v>7001</v>
      </c>
      <c r="O5809" t="s">
        <v>7007</v>
      </c>
      <c r="P5809">
        <v>7805000</v>
      </c>
      <c r="Q5809" t="s">
        <v>6636</v>
      </c>
      <c r="R5809" t="s">
        <v>6636</v>
      </c>
      <c r="S5809" s="12"/>
      <c r="T5809" s="13"/>
      <c r="U5809" t="s">
        <v>6636</v>
      </c>
    </row>
    <row r="5810" spans="1:21" x14ac:dyDescent="0.25">
      <c r="A5810" t="s">
        <v>6619</v>
      </c>
      <c r="B5810" s="12">
        <v>207580</v>
      </c>
      <c r="C5810" t="s">
        <v>8518</v>
      </c>
      <c r="D5810" s="11">
        <v>46184.4157291667</v>
      </c>
      <c r="E5810" t="s">
        <v>8519</v>
      </c>
      <c r="F5810" t="s">
        <v>6415</v>
      </c>
      <c r="G5810" t="s">
        <v>8521</v>
      </c>
      <c r="H5810" t="s">
        <v>6449</v>
      </c>
      <c r="I5810" t="s">
        <v>55</v>
      </c>
      <c r="J5810" t="s">
        <v>643</v>
      </c>
      <c r="K5810" t="s">
        <v>12196</v>
      </c>
      <c r="L5810" t="s">
        <v>12047</v>
      </c>
      <c r="M5810" t="s">
        <v>12197</v>
      </c>
      <c r="N5810" t="s">
        <v>7001</v>
      </c>
      <c r="O5810" t="s">
        <v>7007</v>
      </c>
      <c r="P5810">
        <v>7805000</v>
      </c>
      <c r="Q5810" t="s">
        <v>6636</v>
      </c>
      <c r="R5810" t="s">
        <v>6636</v>
      </c>
      <c r="S5810" s="12"/>
      <c r="T5810" s="13"/>
      <c r="U5810" t="s">
        <v>6636</v>
      </c>
    </row>
    <row r="5811" spans="1:21" x14ac:dyDescent="0.25">
      <c r="A5811" t="s">
        <v>6619</v>
      </c>
      <c r="B5811" s="12">
        <v>207580</v>
      </c>
      <c r="C5811" t="s">
        <v>8518</v>
      </c>
      <c r="D5811" s="11">
        <v>46184.4157291667</v>
      </c>
      <c r="E5811" t="s">
        <v>8519</v>
      </c>
      <c r="F5811" t="s">
        <v>6415</v>
      </c>
      <c r="G5811" t="s">
        <v>8522</v>
      </c>
      <c r="H5811" t="s">
        <v>6449</v>
      </c>
      <c r="I5811" t="s">
        <v>55</v>
      </c>
      <c r="J5811" t="s">
        <v>643</v>
      </c>
      <c r="K5811" t="s">
        <v>12196</v>
      </c>
      <c r="L5811" t="s">
        <v>12047</v>
      </c>
      <c r="M5811" t="s">
        <v>12197</v>
      </c>
      <c r="N5811" t="s">
        <v>7001</v>
      </c>
      <c r="O5811" t="s">
        <v>7007</v>
      </c>
      <c r="P5811">
        <v>7805000</v>
      </c>
      <c r="Q5811" t="s">
        <v>6636</v>
      </c>
      <c r="R5811" t="s">
        <v>6636</v>
      </c>
      <c r="S5811" s="12"/>
      <c r="T5811" s="13"/>
      <c r="U5811" t="s">
        <v>6636</v>
      </c>
    </row>
    <row r="5812" spans="1:21" x14ac:dyDescent="0.25">
      <c r="A5812" t="s">
        <v>6619</v>
      </c>
      <c r="B5812" s="12">
        <v>207580</v>
      </c>
      <c r="C5812" t="s">
        <v>8518</v>
      </c>
      <c r="D5812" s="11">
        <v>46184.4157291667</v>
      </c>
      <c r="E5812" t="s">
        <v>8519</v>
      </c>
      <c r="F5812" t="s">
        <v>6415</v>
      </c>
      <c r="G5812" t="s">
        <v>8523</v>
      </c>
      <c r="H5812" t="s">
        <v>6449</v>
      </c>
      <c r="I5812" t="s">
        <v>55</v>
      </c>
      <c r="J5812" t="s">
        <v>643</v>
      </c>
      <c r="K5812" t="s">
        <v>12196</v>
      </c>
      <c r="L5812" t="s">
        <v>12047</v>
      </c>
      <c r="M5812" t="s">
        <v>12197</v>
      </c>
      <c r="N5812" t="s">
        <v>7001</v>
      </c>
      <c r="O5812" t="s">
        <v>7007</v>
      </c>
      <c r="P5812">
        <v>7805000</v>
      </c>
      <c r="Q5812" t="s">
        <v>6636</v>
      </c>
      <c r="R5812" t="s">
        <v>6636</v>
      </c>
      <c r="S5812" s="12"/>
      <c r="T5812" s="13"/>
      <c r="U5812" t="s">
        <v>6636</v>
      </c>
    </row>
    <row r="5813" spans="1:21" x14ac:dyDescent="0.25">
      <c r="A5813" t="s">
        <v>6619</v>
      </c>
      <c r="B5813" s="12">
        <v>207580</v>
      </c>
      <c r="C5813" t="s">
        <v>8518</v>
      </c>
      <c r="D5813" s="11">
        <v>46184.4157291667</v>
      </c>
      <c r="E5813" t="s">
        <v>8519</v>
      </c>
      <c r="F5813" t="s">
        <v>6415</v>
      </c>
      <c r="G5813" t="s">
        <v>8524</v>
      </c>
      <c r="H5813" t="s">
        <v>6449</v>
      </c>
      <c r="I5813" t="s">
        <v>55</v>
      </c>
      <c r="J5813" t="s">
        <v>643</v>
      </c>
      <c r="K5813" t="s">
        <v>12196</v>
      </c>
      <c r="L5813" t="s">
        <v>12047</v>
      </c>
      <c r="M5813" t="s">
        <v>12197</v>
      </c>
      <c r="N5813" t="s">
        <v>7001</v>
      </c>
      <c r="O5813" t="s">
        <v>7007</v>
      </c>
      <c r="P5813">
        <v>7805000</v>
      </c>
      <c r="Q5813" t="s">
        <v>6636</v>
      </c>
      <c r="R5813" t="s">
        <v>6636</v>
      </c>
      <c r="S5813" s="12"/>
      <c r="T5813" s="13"/>
      <c r="U5813" t="s">
        <v>6636</v>
      </c>
    </row>
    <row r="5814" spans="1:21" x14ac:dyDescent="0.25">
      <c r="A5814" t="s">
        <v>6619</v>
      </c>
      <c r="B5814" s="12">
        <v>207630</v>
      </c>
      <c r="C5814" t="s">
        <v>12188</v>
      </c>
      <c r="D5814" s="11">
        <v>46184.452997685199</v>
      </c>
      <c r="E5814" t="s">
        <v>12189</v>
      </c>
      <c r="F5814" t="s">
        <v>6415</v>
      </c>
      <c r="G5814" t="s">
        <v>6968</v>
      </c>
      <c r="H5814" t="s">
        <v>6449</v>
      </c>
      <c r="I5814" t="s">
        <v>65</v>
      </c>
      <c r="J5814" t="s">
        <v>636</v>
      </c>
      <c r="K5814" t="s">
        <v>12190</v>
      </c>
      <c r="L5814" t="s">
        <v>12028</v>
      </c>
      <c r="M5814" t="s">
        <v>12191</v>
      </c>
      <c r="N5814" t="s">
        <v>7001</v>
      </c>
      <c r="O5814" t="s">
        <v>7081</v>
      </c>
      <c r="P5814">
        <v>7360000</v>
      </c>
      <c r="Q5814" t="s">
        <v>6636</v>
      </c>
      <c r="R5814" t="s">
        <v>6636</v>
      </c>
      <c r="S5814" s="12"/>
      <c r="T5814" s="13"/>
      <c r="U5814" t="s">
        <v>7455</v>
      </c>
    </row>
    <row r="5815" spans="1:21" x14ac:dyDescent="0.25">
      <c r="A5815" t="s">
        <v>6619</v>
      </c>
      <c r="B5815" s="12">
        <v>207630</v>
      </c>
      <c r="C5815" t="s">
        <v>12188</v>
      </c>
      <c r="D5815" s="11">
        <v>46184.452997685199</v>
      </c>
      <c r="E5815" t="s">
        <v>12189</v>
      </c>
      <c r="F5815" t="s">
        <v>6415</v>
      </c>
      <c r="G5815" t="s">
        <v>8520</v>
      </c>
      <c r="H5815" t="s">
        <v>6449</v>
      </c>
      <c r="I5815" t="s">
        <v>65</v>
      </c>
      <c r="J5815" t="s">
        <v>636</v>
      </c>
      <c r="K5815" t="s">
        <v>12190</v>
      </c>
      <c r="L5815" t="s">
        <v>12028</v>
      </c>
      <c r="M5815" t="s">
        <v>12191</v>
      </c>
      <c r="N5815" t="s">
        <v>7001</v>
      </c>
      <c r="O5815" t="s">
        <v>7081</v>
      </c>
      <c r="P5815">
        <v>7360000</v>
      </c>
      <c r="Q5815" t="s">
        <v>6636</v>
      </c>
      <c r="R5815" t="s">
        <v>6636</v>
      </c>
      <c r="S5815" s="12"/>
      <c r="T5815" s="13"/>
      <c r="U5815" t="s">
        <v>7455</v>
      </c>
    </row>
    <row r="5816" spans="1:21" x14ac:dyDescent="0.25">
      <c r="A5816" t="s">
        <v>6619</v>
      </c>
      <c r="B5816" s="12">
        <v>207630</v>
      </c>
      <c r="C5816" t="s">
        <v>12188</v>
      </c>
      <c r="D5816" s="11">
        <v>46184.452997685199</v>
      </c>
      <c r="E5816" t="s">
        <v>12189</v>
      </c>
      <c r="F5816" t="s">
        <v>6415</v>
      </c>
      <c r="G5816" t="s">
        <v>12030</v>
      </c>
      <c r="H5816" t="s">
        <v>6449</v>
      </c>
      <c r="I5816" t="s">
        <v>65</v>
      </c>
      <c r="J5816" t="s">
        <v>636</v>
      </c>
      <c r="K5816" t="s">
        <v>12190</v>
      </c>
      <c r="L5816" t="s">
        <v>12028</v>
      </c>
      <c r="M5816" t="s">
        <v>12191</v>
      </c>
      <c r="N5816" t="s">
        <v>7001</v>
      </c>
      <c r="O5816" t="s">
        <v>7081</v>
      </c>
      <c r="P5816">
        <v>7360000</v>
      </c>
      <c r="Q5816" t="s">
        <v>6636</v>
      </c>
      <c r="R5816" t="s">
        <v>6636</v>
      </c>
      <c r="S5816" s="12"/>
      <c r="T5816" s="13"/>
      <c r="U5816" t="s">
        <v>7455</v>
      </c>
    </row>
    <row r="5817" spans="1:21" x14ac:dyDescent="0.25">
      <c r="A5817" t="s">
        <v>6619</v>
      </c>
      <c r="B5817" s="12">
        <v>207630</v>
      </c>
      <c r="C5817" t="s">
        <v>12188</v>
      </c>
      <c r="D5817" s="11">
        <v>46184.452997685199</v>
      </c>
      <c r="E5817" t="s">
        <v>12189</v>
      </c>
      <c r="F5817" t="s">
        <v>6415</v>
      </c>
      <c r="G5817" t="s">
        <v>8521</v>
      </c>
      <c r="H5817" t="s">
        <v>6449</v>
      </c>
      <c r="I5817" t="s">
        <v>65</v>
      </c>
      <c r="J5817" t="s">
        <v>636</v>
      </c>
      <c r="K5817" t="s">
        <v>12190</v>
      </c>
      <c r="L5817" t="s">
        <v>12028</v>
      </c>
      <c r="M5817" t="s">
        <v>12191</v>
      </c>
      <c r="N5817" t="s">
        <v>7001</v>
      </c>
      <c r="O5817" t="s">
        <v>7081</v>
      </c>
      <c r="P5817">
        <v>7360000</v>
      </c>
      <c r="Q5817" t="s">
        <v>6636</v>
      </c>
      <c r="R5817" t="s">
        <v>6636</v>
      </c>
      <c r="S5817" s="12"/>
      <c r="T5817" s="13"/>
      <c r="U5817" t="s">
        <v>7455</v>
      </c>
    </row>
    <row r="5818" spans="1:21" x14ac:dyDescent="0.25">
      <c r="A5818" t="s">
        <v>6619</v>
      </c>
      <c r="B5818" s="12">
        <v>207630</v>
      </c>
      <c r="C5818" t="s">
        <v>12188</v>
      </c>
      <c r="D5818" s="11">
        <v>46184.452997685199</v>
      </c>
      <c r="E5818" t="s">
        <v>12189</v>
      </c>
      <c r="F5818" t="s">
        <v>6415</v>
      </c>
      <c r="G5818" t="s">
        <v>12031</v>
      </c>
      <c r="H5818" t="s">
        <v>6449</v>
      </c>
      <c r="I5818" t="s">
        <v>65</v>
      </c>
      <c r="J5818" t="s">
        <v>636</v>
      </c>
      <c r="K5818" t="s">
        <v>12190</v>
      </c>
      <c r="L5818" t="s">
        <v>12028</v>
      </c>
      <c r="M5818" t="s">
        <v>12191</v>
      </c>
      <c r="N5818" t="s">
        <v>7001</v>
      </c>
      <c r="O5818" t="s">
        <v>7081</v>
      </c>
      <c r="P5818">
        <v>7360000</v>
      </c>
      <c r="Q5818" t="s">
        <v>6636</v>
      </c>
      <c r="R5818" t="s">
        <v>6636</v>
      </c>
      <c r="S5818" s="12"/>
      <c r="T5818" s="13"/>
      <c r="U5818" t="s">
        <v>7455</v>
      </c>
    </row>
    <row r="5819" spans="1:21" x14ac:dyDescent="0.25">
      <c r="A5819" t="s">
        <v>6619</v>
      </c>
      <c r="B5819" s="12">
        <v>207630</v>
      </c>
      <c r="C5819" t="s">
        <v>12188</v>
      </c>
      <c r="D5819" s="11">
        <v>46184.452997685199</v>
      </c>
      <c r="E5819" t="s">
        <v>12189</v>
      </c>
      <c r="F5819" t="s">
        <v>6415</v>
      </c>
      <c r="G5819" t="s">
        <v>12032</v>
      </c>
      <c r="H5819" t="s">
        <v>6449</v>
      </c>
      <c r="I5819" t="s">
        <v>65</v>
      </c>
      <c r="J5819" t="s">
        <v>636</v>
      </c>
      <c r="K5819" t="s">
        <v>12190</v>
      </c>
      <c r="L5819" t="s">
        <v>12028</v>
      </c>
      <c r="M5819" t="s">
        <v>12191</v>
      </c>
      <c r="N5819" t="s">
        <v>7001</v>
      </c>
      <c r="O5819" t="s">
        <v>7081</v>
      </c>
      <c r="P5819">
        <v>7360000</v>
      </c>
      <c r="Q5819" t="s">
        <v>6636</v>
      </c>
      <c r="R5819" t="s">
        <v>6636</v>
      </c>
      <c r="S5819" s="12"/>
      <c r="T5819" s="13"/>
      <c r="U5819" t="s">
        <v>7455</v>
      </c>
    </row>
    <row r="5820" spans="1:21" x14ac:dyDescent="0.25">
      <c r="A5820" t="s">
        <v>6619</v>
      </c>
      <c r="B5820" s="12">
        <v>207630</v>
      </c>
      <c r="C5820" t="s">
        <v>12188</v>
      </c>
      <c r="D5820" s="11">
        <v>46184.452997685199</v>
      </c>
      <c r="E5820" t="s">
        <v>12189</v>
      </c>
      <c r="F5820" t="s">
        <v>6415</v>
      </c>
      <c r="G5820" t="s">
        <v>12033</v>
      </c>
      <c r="H5820" t="s">
        <v>6449</v>
      </c>
      <c r="I5820" t="s">
        <v>65</v>
      </c>
      <c r="J5820" t="s">
        <v>636</v>
      </c>
      <c r="K5820" t="s">
        <v>12190</v>
      </c>
      <c r="L5820" t="s">
        <v>12028</v>
      </c>
      <c r="M5820" t="s">
        <v>12191</v>
      </c>
      <c r="N5820" t="s">
        <v>7001</v>
      </c>
      <c r="O5820" t="s">
        <v>7081</v>
      </c>
      <c r="P5820">
        <v>7360000</v>
      </c>
      <c r="Q5820" t="s">
        <v>6636</v>
      </c>
      <c r="R5820" t="s">
        <v>6636</v>
      </c>
      <c r="S5820" s="12"/>
      <c r="T5820" s="13"/>
      <c r="U5820" t="s">
        <v>7455</v>
      </c>
    </row>
    <row r="5821" spans="1:21" x14ac:dyDescent="0.25">
      <c r="A5821" t="s">
        <v>6619</v>
      </c>
      <c r="B5821" s="12">
        <v>207630</v>
      </c>
      <c r="C5821" t="s">
        <v>12188</v>
      </c>
      <c r="D5821" s="11">
        <v>46184.452997685199</v>
      </c>
      <c r="E5821" t="s">
        <v>12189</v>
      </c>
      <c r="F5821" t="s">
        <v>6415</v>
      </c>
      <c r="G5821" t="s">
        <v>12034</v>
      </c>
      <c r="H5821" t="s">
        <v>6449</v>
      </c>
      <c r="I5821" t="s">
        <v>65</v>
      </c>
      <c r="J5821" t="s">
        <v>636</v>
      </c>
      <c r="K5821" t="s">
        <v>12190</v>
      </c>
      <c r="L5821" t="s">
        <v>12028</v>
      </c>
      <c r="M5821" t="s">
        <v>12191</v>
      </c>
      <c r="N5821" t="s">
        <v>7001</v>
      </c>
      <c r="O5821" t="s">
        <v>7081</v>
      </c>
      <c r="P5821">
        <v>7360000</v>
      </c>
      <c r="Q5821" t="s">
        <v>6636</v>
      </c>
      <c r="R5821" t="s">
        <v>6636</v>
      </c>
      <c r="S5821" s="12"/>
      <c r="T5821" s="13"/>
      <c r="U5821" t="s">
        <v>7455</v>
      </c>
    </row>
    <row r="5822" spans="1:21" x14ac:dyDescent="0.25">
      <c r="A5822" t="s">
        <v>6619</v>
      </c>
      <c r="B5822" s="12">
        <v>207630</v>
      </c>
      <c r="C5822" t="s">
        <v>12188</v>
      </c>
      <c r="D5822" s="11">
        <v>46184.452997685199</v>
      </c>
      <c r="E5822" t="s">
        <v>12189</v>
      </c>
      <c r="F5822" t="s">
        <v>6415</v>
      </c>
      <c r="G5822" t="s">
        <v>12035</v>
      </c>
      <c r="H5822" t="s">
        <v>6449</v>
      </c>
      <c r="I5822" t="s">
        <v>65</v>
      </c>
      <c r="J5822" t="s">
        <v>636</v>
      </c>
      <c r="K5822" t="s">
        <v>12190</v>
      </c>
      <c r="L5822" t="s">
        <v>12028</v>
      </c>
      <c r="M5822" t="s">
        <v>12191</v>
      </c>
      <c r="N5822" t="s">
        <v>7001</v>
      </c>
      <c r="O5822" t="s">
        <v>7081</v>
      </c>
      <c r="P5822">
        <v>7360000</v>
      </c>
      <c r="Q5822" t="s">
        <v>6636</v>
      </c>
      <c r="R5822" t="s">
        <v>6636</v>
      </c>
      <c r="S5822" s="12"/>
      <c r="T5822" s="13"/>
      <c r="U5822" t="s">
        <v>7455</v>
      </c>
    </row>
    <row r="5823" spans="1:21" x14ac:dyDescent="0.25">
      <c r="A5823" t="s">
        <v>6619</v>
      </c>
      <c r="B5823" s="12">
        <v>207635</v>
      </c>
      <c r="C5823" t="s">
        <v>12094</v>
      </c>
      <c r="D5823" s="11">
        <v>46184.455173611103</v>
      </c>
      <c r="E5823" t="s">
        <v>12095</v>
      </c>
      <c r="F5823" t="s">
        <v>6415</v>
      </c>
      <c r="G5823" t="s">
        <v>6968</v>
      </c>
      <c r="H5823" t="s">
        <v>6449</v>
      </c>
      <c r="I5823" t="s">
        <v>55</v>
      </c>
      <c r="J5823" t="s">
        <v>176</v>
      </c>
      <c r="K5823" t="s">
        <v>12096</v>
      </c>
      <c r="L5823" t="s">
        <v>12078</v>
      </c>
      <c r="M5823" t="s">
        <v>12097</v>
      </c>
      <c r="N5823" t="s">
        <v>6761</v>
      </c>
      <c r="O5823" t="s">
        <v>6762</v>
      </c>
      <c r="P5823">
        <v>15149500</v>
      </c>
      <c r="Q5823" t="s">
        <v>6636</v>
      </c>
      <c r="R5823" t="s">
        <v>6636</v>
      </c>
      <c r="S5823" s="12"/>
      <c r="T5823" s="13"/>
      <c r="U5823" t="s">
        <v>6629</v>
      </c>
    </row>
    <row r="5824" spans="1:21" x14ac:dyDescent="0.25">
      <c r="A5824" t="s">
        <v>6619</v>
      </c>
      <c r="B5824" s="12">
        <v>207635</v>
      </c>
      <c r="C5824" t="s">
        <v>12094</v>
      </c>
      <c r="D5824" s="11">
        <v>46184.455173611103</v>
      </c>
      <c r="E5824" t="s">
        <v>12095</v>
      </c>
      <c r="F5824" t="s">
        <v>6415</v>
      </c>
      <c r="G5824" t="s">
        <v>8520</v>
      </c>
      <c r="H5824" t="s">
        <v>6449</v>
      </c>
      <c r="I5824" t="s">
        <v>55</v>
      </c>
      <c r="J5824" t="s">
        <v>176</v>
      </c>
      <c r="K5824" t="s">
        <v>12096</v>
      </c>
      <c r="L5824" t="s">
        <v>12078</v>
      </c>
      <c r="M5824" t="s">
        <v>12097</v>
      </c>
      <c r="N5824" t="s">
        <v>6761</v>
      </c>
      <c r="O5824" t="s">
        <v>6762</v>
      </c>
      <c r="P5824">
        <v>15149500</v>
      </c>
      <c r="Q5824" t="s">
        <v>6636</v>
      </c>
      <c r="R5824" t="s">
        <v>6636</v>
      </c>
      <c r="S5824" s="12"/>
      <c r="T5824" s="13"/>
      <c r="U5824" t="s">
        <v>6629</v>
      </c>
    </row>
    <row r="5825" spans="1:21" x14ac:dyDescent="0.25">
      <c r="A5825" t="s">
        <v>6619</v>
      </c>
      <c r="B5825" s="12">
        <v>207635</v>
      </c>
      <c r="C5825" t="s">
        <v>12094</v>
      </c>
      <c r="D5825" s="11">
        <v>46184.455173611103</v>
      </c>
      <c r="E5825" t="s">
        <v>12095</v>
      </c>
      <c r="F5825" t="s">
        <v>6415</v>
      </c>
      <c r="G5825" t="s">
        <v>12030</v>
      </c>
      <c r="H5825" t="s">
        <v>6449</v>
      </c>
      <c r="I5825" t="s">
        <v>55</v>
      </c>
      <c r="J5825" t="s">
        <v>176</v>
      </c>
      <c r="K5825" t="s">
        <v>12096</v>
      </c>
      <c r="L5825" t="s">
        <v>12078</v>
      </c>
      <c r="M5825" t="s">
        <v>12097</v>
      </c>
      <c r="N5825" t="s">
        <v>6761</v>
      </c>
      <c r="O5825" t="s">
        <v>6762</v>
      </c>
      <c r="P5825">
        <v>15149500</v>
      </c>
      <c r="Q5825" t="s">
        <v>6636</v>
      </c>
      <c r="R5825" t="s">
        <v>6636</v>
      </c>
      <c r="S5825" s="12"/>
      <c r="T5825" s="13"/>
      <c r="U5825" t="s">
        <v>6629</v>
      </c>
    </row>
    <row r="5826" spans="1:21" x14ac:dyDescent="0.25">
      <c r="A5826" t="s">
        <v>6619</v>
      </c>
      <c r="B5826" s="12">
        <v>207635</v>
      </c>
      <c r="C5826" t="s">
        <v>12094</v>
      </c>
      <c r="D5826" s="11">
        <v>46184.455173611103</v>
      </c>
      <c r="E5826" t="s">
        <v>12095</v>
      </c>
      <c r="F5826" t="s">
        <v>6415</v>
      </c>
      <c r="G5826" t="s">
        <v>12080</v>
      </c>
      <c r="H5826" t="s">
        <v>6449</v>
      </c>
      <c r="I5826" t="s">
        <v>55</v>
      </c>
      <c r="J5826" t="s">
        <v>176</v>
      </c>
      <c r="K5826" t="s">
        <v>12096</v>
      </c>
      <c r="L5826" t="s">
        <v>12078</v>
      </c>
      <c r="M5826" t="s">
        <v>12097</v>
      </c>
      <c r="N5826" t="s">
        <v>6761</v>
      </c>
      <c r="O5826" t="s">
        <v>6762</v>
      </c>
      <c r="P5826">
        <v>15149500</v>
      </c>
      <c r="Q5826" t="s">
        <v>6636</v>
      </c>
      <c r="R5826" t="s">
        <v>6636</v>
      </c>
      <c r="S5826" s="12"/>
      <c r="T5826" s="13"/>
      <c r="U5826" t="s">
        <v>6629</v>
      </c>
    </row>
    <row r="5827" spans="1:21" x14ac:dyDescent="0.25">
      <c r="A5827" t="s">
        <v>6619</v>
      </c>
      <c r="B5827" s="12">
        <v>207635</v>
      </c>
      <c r="C5827" t="s">
        <v>12094</v>
      </c>
      <c r="D5827" s="11">
        <v>46184.455173611103</v>
      </c>
      <c r="E5827" t="s">
        <v>12095</v>
      </c>
      <c r="F5827" t="s">
        <v>6415</v>
      </c>
      <c r="G5827" t="s">
        <v>12081</v>
      </c>
      <c r="H5827" t="s">
        <v>6449</v>
      </c>
      <c r="I5827" t="s">
        <v>55</v>
      </c>
      <c r="J5827" t="s">
        <v>176</v>
      </c>
      <c r="K5827" t="s">
        <v>12096</v>
      </c>
      <c r="L5827" t="s">
        <v>12078</v>
      </c>
      <c r="M5827" t="s">
        <v>12097</v>
      </c>
      <c r="N5827" t="s">
        <v>6761</v>
      </c>
      <c r="O5827" t="s">
        <v>6762</v>
      </c>
      <c r="P5827">
        <v>15149500</v>
      </c>
      <c r="Q5827" t="s">
        <v>6636</v>
      </c>
      <c r="R5827" t="s">
        <v>6636</v>
      </c>
      <c r="S5827" s="12"/>
      <c r="T5827" s="13"/>
      <c r="U5827" t="s">
        <v>6629</v>
      </c>
    </row>
    <row r="5828" spans="1:21" x14ac:dyDescent="0.25">
      <c r="A5828" t="s">
        <v>6619</v>
      </c>
      <c r="B5828" s="12">
        <v>207660</v>
      </c>
      <c r="C5828" t="s">
        <v>12198</v>
      </c>
      <c r="D5828" s="11">
        <v>46184.5079513889</v>
      </c>
      <c r="E5828" t="s">
        <v>12199</v>
      </c>
      <c r="F5828" t="s">
        <v>6415</v>
      </c>
      <c r="G5828" t="s">
        <v>6968</v>
      </c>
      <c r="H5828" t="s">
        <v>6449</v>
      </c>
      <c r="I5828" t="s">
        <v>55</v>
      </c>
      <c r="J5828" t="s">
        <v>643</v>
      </c>
      <c r="K5828" t="s">
        <v>12200</v>
      </c>
      <c r="L5828" t="s">
        <v>12201</v>
      </c>
      <c r="M5828" t="s">
        <v>12202</v>
      </c>
      <c r="N5828" t="s">
        <v>6761</v>
      </c>
      <c r="O5828" t="s">
        <v>6771</v>
      </c>
      <c r="P5828">
        <v>16995000</v>
      </c>
      <c r="Q5828" t="s">
        <v>6636</v>
      </c>
      <c r="R5828" t="s">
        <v>6636</v>
      </c>
      <c r="S5828" s="12"/>
      <c r="T5828" s="13"/>
      <c r="U5828" t="s">
        <v>6636</v>
      </c>
    </row>
    <row r="5829" spans="1:21" x14ac:dyDescent="0.25">
      <c r="A5829" t="s">
        <v>6619</v>
      </c>
      <c r="B5829" s="12">
        <v>207660</v>
      </c>
      <c r="C5829" t="s">
        <v>12198</v>
      </c>
      <c r="D5829" s="11">
        <v>46184.5079513889</v>
      </c>
      <c r="E5829" t="s">
        <v>12199</v>
      </c>
      <c r="F5829" t="s">
        <v>6415</v>
      </c>
      <c r="G5829" t="s">
        <v>8520</v>
      </c>
      <c r="H5829" t="s">
        <v>6449</v>
      </c>
      <c r="I5829" t="s">
        <v>55</v>
      </c>
      <c r="J5829" t="s">
        <v>643</v>
      </c>
      <c r="K5829" t="s">
        <v>12200</v>
      </c>
      <c r="L5829" t="s">
        <v>12201</v>
      </c>
      <c r="M5829" t="s">
        <v>12202</v>
      </c>
      <c r="N5829" t="s">
        <v>6761</v>
      </c>
      <c r="O5829" t="s">
        <v>6771</v>
      </c>
      <c r="P5829">
        <v>16995000</v>
      </c>
      <c r="Q5829" t="s">
        <v>6636</v>
      </c>
      <c r="R5829" t="s">
        <v>6636</v>
      </c>
      <c r="S5829" s="12"/>
      <c r="T5829" s="13"/>
      <c r="U5829" t="s">
        <v>6636</v>
      </c>
    </row>
    <row r="5830" spans="1:21" x14ac:dyDescent="0.25">
      <c r="A5830" t="s">
        <v>6619</v>
      </c>
      <c r="B5830" s="12">
        <v>207660</v>
      </c>
      <c r="C5830" t="s">
        <v>12198</v>
      </c>
      <c r="D5830" s="11">
        <v>46184.5079513889</v>
      </c>
      <c r="E5830" t="s">
        <v>12199</v>
      </c>
      <c r="F5830" t="s">
        <v>6415</v>
      </c>
      <c r="G5830" t="s">
        <v>12030</v>
      </c>
      <c r="H5830" t="s">
        <v>6449</v>
      </c>
      <c r="I5830" t="s">
        <v>55</v>
      </c>
      <c r="J5830" t="s">
        <v>643</v>
      </c>
      <c r="K5830" t="s">
        <v>12200</v>
      </c>
      <c r="L5830" t="s">
        <v>12201</v>
      </c>
      <c r="M5830" t="s">
        <v>12202</v>
      </c>
      <c r="N5830" t="s">
        <v>6761</v>
      </c>
      <c r="O5830" t="s">
        <v>6771</v>
      </c>
      <c r="P5830">
        <v>16995000</v>
      </c>
      <c r="Q5830" t="s">
        <v>6636</v>
      </c>
      <c r="R5830" t="s">
        <v>6636</v>
      </c>
      <c r="S5830" s="12"/>
      <c r="T5830" s="13"/>
      <c r="U5830" t="s">
        <v>6636</v>
      </c>
    </row>
    <row r="5831" spans="1:21" x14ac:dyDescent="0.25">
      <c r="A5831" t="s">
        <v>6619</v>
      </c>
      <c r="B5831" s="12">
        <v>207660</v>
      </c>
      <c r="C5831" t="s">
        <v>12198</v>
      </c>
      <c r="D5831" s="11">
        <v>46184.5079513889</v>
      </c>
      <c r="E5831" t="s">
        <v>12199</v>
      </c>
      <c r="F5831" t="s">
        <v>6415</v>
      </c>
      <c r="G5831" t="s">
        <v>8521</v>
      </c>
      <c r="H5831" t="s">
        <v>6449</v>
      </c>
      <c r="I5831" t="s">
        <v>55</v>
      </c>
      <c r="J5831" t="s">
        <v>643</v>
      </c>
      <c r="K5831" t="s">
        <v>12200</v>
      </c>
      <c r="L5831" t="s">
        <v>12201</v>
      </c>
      <c r="M5831" t="s">
        <v>12202</v>
      </c>
      <c r="N5831" t="s">
        <v>6761</v>
      </c>
      <c r="O5831" t="s">
        <v>6771</v>
      </c>
      <c r="P5831">
        <v>16995000</v>
      </c>
      <c r="Q5831" t="s">
        <v>6636</v>
      </c>
      <c r="R5831" t="s">
        <v>6636</v>
      </c>
      <c r="S5831" s="12"/>
      <c r="T5831" s="13"/>
      <c r="U5831" t="s">
        <v>6636</v>
      </c>
    </row>
    <row r="5832" spans="1:21" x14ac:dyDescent="0.25">
      <c r="A5832" t="s">
        <v>6619</v>
      </c>
      <c r="B5832" s="12">
        <v>207660</v>
      </c>
      <c r="C5832" t="s">
        <v>12198</v>
      </c>
      <c r="D5832" s="11">
        <v>46184.5079513889</v>
      </c>
      <c r="E5832" t="s">
        <v>12199</v>
      </c>
      <c r="F5832" t="s">
        <v>6415</v>
      </c>
      <c r="G5832" t="s">
        <v>12203</v>
      </c>
      <c r="H5832" t="s">
        <v>6449</v>
      </c>
      <c r="I5832" t="s">
        <v>55</v>
      </c>
      <c r="J5832" t="s">
        <v>643</v>
      </c>
      <c r="K5832" t="s">
        <v>12200</v>
      </c>
      <c r="L5832" t="s">
        <v>12201</v>
      </c>
      <c r="M5832" t="s">
        <v>12202</v>
      </c>
      <c r="N5832" t="s">
        <v>6761</v>
      </c>
      <c r="O5832" t="s">
        <v>6771</v>
      </c>
      <c r="P5832">
        <v>16995000</v>
      </c>
      <c r="Q5832" t="s">
        <v>6636</v>
      </c>
      <c r="R5832" t="s">
        <v>6636</v>
      </c>
      <c r="S5832" s="12"/>
      <c r="T5832" s="13"/>
      <c r="U5832" t="s">
        <v>6636</v>
      </c>
    </row>
    <row r="5833" spans="1:21" x14ac:dyDescent="0.25">
      <c r="A5833" t="s">
        <v>6619</v>
      </c>
      <c r="B5833" s="12">
        <v>207660</v>
      </c>
      <c r="C5833" t="s">
        <v>12198</v>
      </c>
      <c r="D5833" s="11">
        <v>46184.5079513889</v>
      </c>
      <c r="E5833" t="s">
        <v>12199</v>
      </c>
      <c r="F5833" t="s">
        <v>6415</v>
      </c>
      <c r="G5833" t="s">
        <v>12080</v>
      </c>
      <c r="H5833" t="s">
        <v>6449</v>
      </c>
      <c r="I5833" t="s">
        <v>55</v>
      </c>
      <c r="J5833" t="s">
        <v>643</v>
      </c>
      <c r="K5833" t="s">
        <v>12200</v>
      </c>
      <c r="L5833" t="s">
        <v>12201</v>
      </c>
      <c r="M5833" t="s">
        <v>12202</v>
      </c>
      <c r="N5833" t="s">
        <v>6761</v>
      </c>
      <c r="O5833" t="s">
        <v>6771</v>
      </c>
      <c r="P5833">
        <v>16995000</v>
      </c>
      <c r="Q5833" t="s">
        <v>6636</v>
      </c>
      <c r="R5833" t="s">
        <v>6636</v>
      </c>
      <c r="S5833" s="12"/>
      <c r="T5833" s="13"/>
      <c r="U5833" t="s">
        <v>6636</v>
      </c>
    </row>
    <row r="5834" spans="1:21" x14ac:dyDescent="0.25">
      <c r="A5834" t="s">
        <v>6619</v>
      </c>
      <c r="B5834" s="12">
        <v>207660</v>
      </c>
      <c r="C5834" t="s">
        <v>12198</v>
      </c>
      <c r="D5834" s="11">
        <v>46184.5079513889</v>
      </c>
      <c r="E5834" t="s">
        <v>12199</v>
      </c>
      <c r="F5834" t="s">
        <v>6415</v>
      </c>
      <c r="G5834" t="s">
        <v>12081</v>
      </c>
      <c r="H5834" t="s">
        <v>6449</v>
      </c>
      <c r="I5834" t="s">
        <v>55</v>
      </c>
      <c r="J5834" t="s">
        <v>643</v>
      </c>
      <c r="K5834" t="s">
        <v>12200</v>
      </c>
      <c r="L5834" t="s">
        <v>12201</v>
      </c>
      <c r="M5834" t="s">
        <v>12202</v>
      </c>
      <c r="N5834" t="s">
        <v>6761</v>
      </c>
      <c r="O5834" t="s">
        <v>6771</v>
      </c>
      <c r="P5834">
        <v>16995000</v>
      </c>
      <c r="Q5834" t="s">
        <v>6636</v>
      </c>
      <c r="R5834" t="s">
        <v>6636</v>
      </c>
      <c r="S5834" s="12"/>
      <c r="T5834" s="13"/>
      <c r="U5834" t="s">
        <v>6636</v>
      </c>
    </row>
    <row r="5835" spans="1:21" x14ac:dyDescent="0.25">
      <c r="A5835" t="s">
        <v>6619</v>
      </c>
      <c r="B5835" s="12">
        <v>207660</v>
      </c>
      <c r="C5835" t="s">
        <v>12198</v>
      </c>
      <c r="D5835" s="11">
        <v>46184.5079513889</v>
      </c>
      <c r="E5835" t="s">
        <v>12199</v>
      </c>
      <c r="F5835" t="s">
        <v>6415</v>
      </c>
      <c r="G5835" t="s">
        <v>12120</v>
      </c>
      <c r="H5835" t="s">
        <v>6449</v>
      </c>
      <c r="I5835" t="s">
        <v>55</v>
      </c>
      <c r="J5835" t="s">
        <v>643</v>
      </c>
      <c r="K5835" t="s">
        <v>12200</v>
      </c>
      <c r="L5835" t="s">
        <v>12201</v>
      </c>
      <c r="M5835" t="s">
        <v>12202</v>
      </c>
      <c r="N5835" t="s">
        <v>6761</v>
      </c>
      <c r="O5835" t="s">
        <v>6771</v>
      </c>
      <c r="P5835">
        <v>16995000</v>
      </c>
      <c r="Q5835" t="s">
        <v>6636</v>
      </c>
      <c r="R5835" t="s">
        <v>6636</v>
      </c>
      <c r="S5835" s="12"/>
      <c r="T5835" s="13"/>
      <c r="U5835" t="s">
        <v>6636</v>
      </c>
    </row>
    <row r="5836" spans="1:21" x14ac:dyDescent="0.25">
      <c r="A5836" t="s">
        <v>6637</v>
      </c>
      <c r="B5836" s="12">
        <v>207730</v>
      </c>
      <c r="C5836" t="s">
        <v>12204</v>
      </c>
      <c r="D5836" s="11">
        <v>46184.551192129598</v>
      </c>
      <c r="E5836" t="s">
        <v>12205</v>
      </c>
      <c r="F5836" t="s">
        <v>6415</v>
      </c>
      <c r="G5836" t="s">
        <v>6968</v>
      </c>
      <c r="H5836" t="s">
        <v>6449</v>
      </c>
      <c r="I5836" t="s">
        <v>55</v>
      </c>
      <c r="J5836" t="s">
        <v>643</v>
      </c>
      <c r="K5836" t="s">
        <v>12206</v>
      </c>
      <c r="L5836" t="s">
        <v>12078</v>
      </c>
      <c r="M5836" t="s">
        <v>12207</v>
      </c>
      <c r="N5836" t="s">
        <v>6761</v>
      </c>
      <c r="O5836" t="s">
        <v>6762</v>
      </c>
      <c r="P5836">
        <v>13799500</v>
      </c>
      <c r="Q5836" t="s">
        <v>6778</v>
      </c>
      <c r="R5836" t="s">
        <v>6779</v>
      </c>
      <c r="S5836" s="12"/>
      <c r="T5836" s="13"/>
      <c r="U5836" t="s">
        <v>8241</v>
      </c>
    </row>
    <row r="5837" spans="1:21" x14ac:dyDescent="0.25">
      <c r="A5837" t="s">
        <v>6637</v>
      </c>
      <c r="B5837" s="12">
        <v>207730</v>
      </c>
      <c r="C5837" t="s">
        <v>12204</v>
      </c>
      <c r="D5837" s="11">
        <v>46184.551192129598</v>
      </c>
      <c r="E5837" t="s">
        <v>12205</v>
      </c>
      <c r="F5837" t="s">
        <v>6415</v>
      </c>
      <c r="G5837" t="s">
        <v>8520</v>
      </c>
      <c r="H5837" t="s">
        <v>6449</v>
      </c>
      <c r="I5837" t="s">
        <v>55</v>
      </c>
      <c r="J5837" t="s">
        <v>643</v>
      </c>
      <c r="K5837" t="s">
        <v>12206</v>
      </c>
      <c r="L5837" t="s">
        <v>12078</v>
      </c>
      <c r="M5837" t="s">
        <v>12207</v>
      </c>
      <c r="N5837" t="s">
        <v>6761</v>
      </c>
      <c r="O5837" t="s">
        <v>6762</v>
      </c>
      <c r="P5837">
        <v>13799500</v>
      </c>
      <c r="Q5837" t="s">
        <v>6778</v>
      </c>
      <c r="R5837" t="s">
        <v>6779</v>
      </c>
      <c r="S5837" s="12"/>
      <c r="T5837" s="13"/>
      <c r="U5837" t="s">
        <v>8241</v>
      </c>
    </row>
    <row r="5838" spans="1:21" x14ac:dyDescent="0.25">
      <c r="A5838" t="s">
        <v>6637</v>
      </c>
      <c r="B5838" s="12">
        <v>207730</v>
      </c>
      <c r="C5838" t="s">
        <v>12204</v>
      </c>
      <c r="D5838" s="11">
        <v>46184.551192129598</v>
      </c>
      <c r="E5838" t="s">
        <v>12205</v>
      </c>
      <c r="F5838" t="s">
        <v>6415</v>
      </c>
      <c r="G5838" t="s">
        <v>12030</v>
      </c>
      <c r="H5838" t="s">
        <v>6449</v>
      </c>
      <c r="I5838" t="s">
        <v>55</v>
      </c>
      <c r="J5838" t="s">
        <v>643</v>
      </c>
      <c r="K5838" t="s">
        <v>12206</v>
      </c>
      <c r="L5838" t="s">
        <v>12078</v>
      </c>
      <c r="M5838" t="s">
        <v>12207</v>
      </c>
      <c r="N5838" t="s">
        <v>6761</v>
      </c>
      <c r="O5838" t="s">
        <v>6762</v>
      </c>
      <c r="P5838">
        <v>13799500</v>
      </c>
      <c r="Q5838" t="s">
        <v>6778</v>
      </c>
      <c r="R5838" t="s">
        <v>6779</v>
      </c>
      <c r="S5838" s="12"/>
      <c r="T5838" s="13"/>
      <c r="U5838" t="s">
        <v>8241</v>
      </c>
    </row>
    <row r="5839" spans="1:21" x14ac:dyDescent="0.25">
      <c r="A5839" t="s">
        <v>6637</v>
      </c>
      <c r="B5839" s="12">
        <v>207730</v>
      </c>
      <c r="C5839" t="s">
        <v>12204</v>
      </c>
      <c r="D5839" s="11">
        <v>46184.551192129598</v>
      </c>
      <c r="E5839" t="s">
        <v>12205</v>
      </c>
      <c r="F5839" t="s">
        <v>6415</v>
      </c>
      <c r="G5839" t="s">
        <v>12080</v>
      </c>
      <c r="H5839" t="s">
        <v>6449</v>
      </c>
      <c r="I5839" t="s">
        <v>55</v>
      </c>
      <c r="J5839" t="s">
        <v>643</v>
      </c>
      <c r="K5839" t="s">
        <v>12206</v>
      </c>
      <c r="L5839" t="s">
        <v>12078</v>
      </c>
      <c r="M5839" t="s">
        <v>12207</v>
      </c>
      <c r="N5839" t="s">
        <v>6761</v>
      </c>
      <c r="O5839" t="s">
        <v>6762</v>
      </c>
      <c r="P5839">
        <v>13799500</v>
      </c>
      <c r="Q5839" t="s">
        <v>6778</v>
      </c>
      <c r="R5839" t="s">
        <v>6779</v>
      </c>
      <c r="S5839" s="12"/>
      <c r="T5839" s="13"/>
      <c r="U5839" t="s">
        <v>8241</v>
      </c>
    </row>
    <row r="5840" spans="1:21" x14ac:dyDescent="0.25">
      <c r="A5840" t="s">
        <v>6637</v>
      </c>
      <c r="B5840" s="12">
        <v>207730</v>
      </c>
      <c r="C5840" t="s">
        <v>12204</v>
      </c>
      <c r="D5840" s="11">
        <v>46184.551192129598</v>
      </c>
      <c r="E5840" t="s">
        <v>12205</v>
      </c>
      <c r="F5840" t="s">
        <v>6415</v>
      </c>
      <c r="G5840" t="s">
        <v>12081</v>
      </c>
      <c r="H5840" t="s">
        <v>6449</v>
      </c>
      <c r="I5840" t="s">
        <v>55</v>
      </c>
      <c r="J5840" t="s">
        <v>643</v>
      </c>
      <c r="K5840" t="s">
        <v>12206</v>
      </c>
      <c r="L5840" t="s">
        <v>12078</v>
      </c>
      <c r="M5840" t="s">
        <v>12207</v>
      </c>
      <c r="N5840" t="s">
        <v>6761</v>
      </c>
      <c r="O5840" t="s">
        <v>6762</v>
      </c>
      <c r="P5840">
        <v>13799500</v>
      </c>
      <c r="Q5840" t="s">
        <v>6778</v>
      </c>
      <c r="R5840" t="s">
        <v>6779</v>
      </c>
      <c r="S5840" s="12"/>
      <c r="T5840" s="13"/>
      <c r="U5840" t="s">
        <v>8241</v>
      </c>
    </row>
    <row r="5841" spans="1:21" x14ac:dyDescent="0.25">
      <c r="A5841" t="s">
        <v>6619</v>
      </c>
      <c r="B5841" s="12">
        <v>207710</v>
      </c>
      <c r="C5841" t="s">
        <v>12208</v>
      </c>
      <c r="D5841" s="11">
        <v>46184.5675694444</v>
      </c>
      <c r="E5841" t="s">
        <v>12209</v>
      </c>
      <c r="F5841" t="s">
        <v>6415</v>
      </c>
      <c r="G5841" t="s">
        <v>6968</v>
      </c>
      <c r="H5841" t="s">
        <v>6449</v>
      </c>
      <c r="I5841" t="s">
        <v>55</v>
      </c>
      <c r="J5841" t="s">
        <v>176</v>
      </c>
      <c r="K5841" t="s">
        <v>12210</v>
      </c>
      <c r="L5841" t="s">
        <v>12078</v>
      </c>
      <c r="M5841" t="s">
        <v>12211</v>
      </c>
      <c r="N5841" t="s">
        <v>6761</v>
      </c>
      <c r="O5841" t="s">
        <v>6762</v>
      </c>
      <c r="P5841">
        <v>15149500</v>
      </c>
      <c r="Q5841" t="s">
        <v>6636</v>
      </c>
      <c r="R5841" t="s">
        <v>6636</v>
      </c>
      <c r="S5841" s="12"/>
      <c r="T5841" s="13"/>
      <c r="U5841" t="s">
        <v>7486</v>
      </c>
    </row>
    <row r="5842" spans="1:21" x14ac:dyDescent="0.25">
      <c r="A5842" t="s">
        <v>6619</v>
      </c>
      <c r="B5842" s="12">
        <v>207710</v>
      </c>
      <c r="C5842" t="s">
        <v>12208</v>
      </c>
      <c r="D5842" s="11">
        <v>46184.5675694444</v>
      </c>
      <c r="E5842" t="s">
        <v>12209</v>
      </c>
      <c r="F5842" t="s">
        <v>6415</v>
      </c>
      <c r="G5842" t="s">
        <v>8520</v>
      </c>
      <c r="H5842" t="s">
        <v>6449</v>
      </c>
      <c r="I5842" t="s">
        <v>55</v>
      </c>
      <c r="J5842" t="s">
        <v>176</v>
      </c>
      <c r="K5842" t="s">
        <v>12210</v>
      </c>
      <c r="L5842" t="s">
        <v>12078</v>
      </c>
      <c r="M5842" t="s">
        <v>12211</v>
      </c>
      <c r="N5842" t="s">
        <v>6761</v>
      </c>
      <c r="O5842" t="s">
        <v>6762</v>
      </c>
      <c r="P5842">
        <v>15149500</v>
      </c>
      <c r="Q5842" t="s">
        <v>6636</v>
      </c>
      <c r="R5842" t="s">
        <v>6636</v>
      </c>
      <c r="S5842" s="12"/>
      <c r="T5842" s="13"/>
      <c r="U5842" t="s">
        <v>7486</v>
      </c>
    </row>
    <row r="5843" spans="1:21" x14ac:dyDescent="0.25">
      <c r="A5843" t="s">
        <v>6619</v>
      </c>
      <c r="B5843" s="12">
        <v>207710</v>
      </c>
      <c r="C5843" t="s">
        <v>12208</v>
      </c>
      <c r="D5843" s="11">
        <v>46184.5675694444</v>
      </c>
      <c r="E5843" t="s">
        <v>12209</v>
      </c>
      <c r="F5843" t="s">
        <v>6415</v>
      </c>
      <c r="G5843" t="s">
        <v>12030</v>
      </c>
      <c r="H5843" t="s">
        <v>6449</v>
      </c>
      <c r="I5843" t="s">
        <v>55</v>
      </c>
      <c r="J5843" t="s">
        <v>176</v>
      </c>
      <c r="K5843" t="s">
        <v>12210</v>
      </c>
      <c r="L5843" t="s">
        <v>12078</v>
      </c>
      <c r="M5843" t="s">
        <v>12211</v>
      </c>
      <c r="N5843" t="s">
        <v>6761</v>
      </c>
      <c r="O5843" t="s">
        <v>6762</v>
      </c>
      <c r="P5843">
        <v>15149500</v>
      </c>
      <c r="Q5843" t="s">
        <v>6636</v>
      </c>
      <c r="R5843" t="s">
        <v>6636</v>
      </c>
      <c r="S5843" s="12"/>
      <c r="T5843" s="13"/>
      <c r="U5843" t="s">
        <v>7486</v>
      </c>
    </row>
    <row r="5844" spans="1:21" x14ac:dyDescent="0.25">
      <c r="A5844" t="s">
        <v>6619</v>
      </c>
      <c r="B5844" s="12">
        <v>207710</v>
      </c>
      <c r="C5844" t="s">
        <v>12208</v>
      </c>
      <c r="D5844" s="11">
        <v>46184.5675694444</v>
      </c>
      <c r="E5844" t="s">
        <v>12209</v>
      </c>
      <c r="F5844" t="s">
        <v>6415</v>
      </c>
      <c r="G5844" t="s">
        <v>12080</v>
      </c>
      <c r="H5844" t="s">
        <v>6449</v>
      </c>
      <c r="I5844" t="s">
        <v>55</v>
      </c>
      <c r="J5844" t="s">
        <v>176</v>
      </c>
      <c r="K5844" t="s">
        <v>12210</v>
      </c>
      <c r="L5844" t="s">
        <v>12078</v>
      </c>
      <c r="M5844" t="s">
        <v>12211</v>
      </c>
      <c r="N5844" t="s">
        <v>6761</v>
      </c>
      <c r="O5844" t="s">
        <v>6762</v>
      </c>
      <c r="P5844">
        <v>15149500</v>
      </c>
      <c r="Q5844" t="s">
        <v>6636</v>
      </c>
      <c r="R5844" t="s">
        <v>6636</v>
      </c>
      <c r="S5844" s="12"/>
      <c r="T5844" s="13"/>
      <c r="U5844" t="s">
        <v>7486</v>
      </c>
    </row>
    <row r="5845" spans="1:21" x14ac:dyDescent="0.25">
      <c r="A5845" t="s">
        <v>6619</v>
      </c>
      <c r="B5845" s="12">
        <v>207710</v>
      </c>
      <c r="C5845" t="s">
        <v>12208</v>
      </c>
      <c r="D5845" s="11">
        <v>46184.5675694444</v>
      </c>
      <c r="E5845" t="s">
        <v>12209</v>
      </c>
      <c r="F5845" t="s">
        <v>6415</v>
      </c>
      <c r="G5845" t="s">
        <v>12081</v>
      </c>
      <c r="H5845" t="s">
        <v>6449</v>
      </c>
      <c r="I5845" t="s">
        <v>55</v>
      </c>
      <c r="J5845" t="s">
        <v>176</v>
      </c>
      <c r="K5845" t="s">
        <v>12210</v>
      </c>
      <c r="L5845" t="s">
        <v>12078</v>
      </c>
      <c r="M5845" t="s">
        <v>12211</v>
      </c>
      <c r="N5845" t="s">
        <v>6761</v>
      </c>
      <c r="O5845" t="s">
        <v>6762</v>
      </c>
      <c r="P5845">
        <v>15149500</v>
      </c>
      <c r="Q5845" t="s">
        <v>6636</v>
      </c>
      <c r="R5845" t="s">
        <v>6636</v>
      </c>
      <c r="S5845" s="12"/>
      <c r="T5845" s="13"/>
      <c r="U5845" t="s">
        <v>7486</v>
      </c>
    </row>
    <row r="5846" spans="1:21" x14ac:dyDescent="0.25">
      <c r="A5846" t="s">
        <v>6637</v>
      </c>
      <c r="B5846" s="12">
        <v>207750</v>
      </c>
      <c r="C5846" t="s">
        <v>12212</v>
      </c>
      <c r="D5846" s="11">
        <v>46184.583796296298</v>
      </c>
      <c r="E5846" t="s">
        <v>12213</v>
      </c>
      <c r="F5846" t="s">
        <v>6415</v>
      </c>
      <c r="G5846" t="s">
        <v>6968</v>
      </c>
      <c r="H5846" t="s">
        <v>6449</v>
      </c>
      <c r="I5846" t="s">
        <v>55</v>
      </c>
      <c r="J5846" t="s">
        <v>732</v>
      </c>
      <c r="K5846" t="s">
        <v>12214</v>
      </c>
      <c r="L5846" t="s">
        <v>12201</v>
      </c>
      <c r="M5846" t="s">
        <v>12215</v>
      </c>
      <c r="N5846" t="s">
        <v>6761</v>
      </c>
      <c r="O5846" t="s">
        <v>6762</v>
      </c>
      <c r="P5846">
        <v>13799500</v>
      </c>
      <c r="Q5846" t="s">
        <v>6636</v>
      </c>
      <c r="R5846" t="s">
        <v>6636</v>
      </c>
      <c r="S5846" s="12"/>
      <c r="T5846" s="13"/>
      <c r="U5846" t="s">
        <v>7087</v>
      </c>
    </row>
    <row r="5847" spans="1:21" x14ac:dyDescent="0.25">
      <c r="A5847" t="s">
        <v>6637</v>
      </c>
      <c r="B5847" s="12">
        <v>207750</v>
      </c>
      <c r="C5847" t="s">
        <v>12212</v>
      </c>
      <c r="D5847" s="11">
        <v>46184.583796296298</v>
      </c>
      <c r="E5847" t="s">
        <v>12213</v>
      </c>
      <c r="F5847" t="s">
        <v>6415</v>
      </c>
      <c r="G5847" t="s">
        <v>8520</v>
      </c>
      <c r="H5847" t="s">
        <v>6449</v>
      </c>
      <c r="I5847" t="s">
        <v>55</v>
      </c>
      <c r="J5847" t="s">
        <v>732</v>
      </c>
      <c r="K5847" t="s">
        <v>12214</v>
      </c>
      <c r="L5847" t="s">
        <v>12201</v>
      </c>
      <c r="M5847" t="s">
        <v>12215</v>
      </c>
      <c r="N5847" t="s">
        <v>6761</v>
      </c>
      <c r="O5847" t="s">
        <v>6762</v>
      </c>
      <c r="P5847">
        <v>13799500</v>
      </c>
      <c r="Q5847" t="s">
        <v>6636</v>
      </c>
      <c r="R5847" t="s">
        <v>6636</v>
      </c>
      <c r="S5847" s="12"/>
      <c r="T5847" s="13"/>
      <c r="U5847" t="s">
        <v>7087</v>
      </c>
    </row>
    <row r="5848" spans="1:21" x14ac:dyDescent="0.25">
      <c r="A5848" t="s">
        <v>6637</v>
      </c>
      <c r="B5848" s="12">
        <v>207750</v>
      </c>
      <c r="C5848" t="s">
        <v>12212</v>
      </c>
      <c r="D5848" s="11">
        <v>46184.583796296298</v>
      </c>
      <c r="E5848" t="s">
        <v>12213</v>
      </c>
      <c r="F5848" t="s">
        <v>6415</v>
      </c>
      <c r="G5848" t="s">
        <v>12030</v>
      </c>
      <c r="H5848" t="s">
        <v>6449</v>
      </c>
      <c r="I5848" t="s">
        <v>55</v>
      </c>
      <c r="J5848" t="s">
        <v>732</v>
      </c>
      <c r="K5848" t="s">
        <v>12214</v>
      </c>
      <c r="L5848" t="s">
        <v>12201</v>
      </c>
      <c r="M5848" t="s">
        <v>12215</v>
      </c>
      <c r="N5848" t="s">
        <v>6761</v>
      </c>
      <c r="O5848" t="s">
        <v>6762</v>
      </c>
      <c r="P5848">
        <v>13799500</v>
      </c>
      <c r="Q5848" t="s">
        <v>6636</v>
      </c>
      <c r="R5848" t="s">
        <v>6636</v>
      </c>
      <c r="S5848" s="12"/>
      <c r="T5848" s="13"/>
      <c r="U5848" t="s">
        <v>7087</v>
      </c>
    </row>
    <row r="5849" spans="1:21" x14ac:dyDescent="0.25">
      <c r="A5849" t="s">
        <v>6637</v>
      </c>
      <c r="B5849" s="12">
        <v>207750</v>
      </c>
      <c r="C5849" t="s">
        <v>12212</v>
      </c>
      <c r="D5849" s="11">
        <v>46184.583796296298</v>
      </c>
      <c r="E5849" t="s">
        <v>12213</v>
      </c>
      <c r="F5849" t="s">
        <v>6415</v>
      </c>
      <c r="G5849" t="s">
        <v>8521</v>
      </c>
      <c r="H5849" t="s">
        <v>6449</v>
      </c>
      <c r="I5849" t="s">
        <v>55</v>
      </c>
      <c r="J5849" t="s">
        <v>732</v>
      </c>
      <c r="K5849" t="s">
        <v>12214</v>
      </c>
      <c r="L5849" t="s">
        <v>12201</v>
      </c>
      <c r="M5849" t="s">
        <v>12215</v>
      </c>
      <c r="N5849" t="s">
        <v>6761</v>
      </c>
      <c r="O5849" t="s">
        <v>6762</v>
      </c>
      <c r="P5849">
        <v>13799500</v>
      </c>
      <c r="Q5849" t="s">
        <v>6636</v>
      </c>
      <c r="R5849" t="s">
        <v>6636</v>
      </c>
      <c r="S5849" s="12"/>
      <c r="T5849" s="13"/>
      <c r="U5849" t="s">
        <v>7087</v>
      </c>
    </row>
    <row r="5850" spans="1:21" x14ac:dyDescent="0.25">
      <c r="A5850" t="s">
        <v>6637</v>
      </c>
      <c r="B5850" s="12">
        <v>207750</v>
      </c>
      <c r="C5850" t="s">
        <v>12212</v>
      </c>
      <c r="D5850" s="11">
        <v>46184.583796296298</v>
      </c>
      <c r="E5850" t="s">
        <v>12213</v>
      </c>
      <c r="F5850" t="s">
        <v>6415</v>
      </c>
      <c r="G5850" t="s">
        <v>12203</v>
      </c>
      <c r="H5850" t="s">
        <v>6449</v>
      </c>
      <c r="I5850" t="s">
        <v>55</v>
      </c>
      <c r="J5850" t="s">
        <v>732</v>
      </c>
      <c r="K5850" t="s">
        <v>12214</v>
      </c>
      <c r="L5850" t="s">
        <v>12201</v>
      </c>
      <c r="M5850" t="s">
        <v>12215</v>
      </c>
      <c r="N5850" t="s">
        <v>6761</v>
      </c>
      <c r="O5850" t="s">
        <v>6762</v>
      </c>
      <c r="P5850">
        <v>13799500</v>
      </c>
      <c r="Q5850" t="s">
        <v>6636</v>
      </c>
      <c r="R5850" t="s">
        <v>6636</v>
      </c>
      <c r="S5850" s="12"/>
      <c r="T5850" s="13"/>
      <c r="U5850" t="s">
        <v>7087</v>
      </c>
    </row>
    <row r="5851" spans="1:21" x14ac:dyDescent="0.25">
      <c r="A5851" t="s">
        <v>6637</v>
      </c>
      <c r="B5851" s="12">
        <v>207750</v>
      </c>
      <c r="C5851" t="s">
        <v>12212</v>
      </c>
      <c r="D5851" s="11">
        <v>46184.583796296298</v>
      </c>
      <c r="E5851" t="s">
        <v>12213</v>
      </c>
      <c r="F5851" t="s">
        <v>6415</v>
      </c>
      <c r="G5851" t="s">
        <v>12080</v>
      </c>
      <c r="H5851" t="s">
        <v>6449</v>
      </c>
      <c r="I5851" t="s">
        <v>55</v>
      </c>
      <c r="J5851" t="s">
        <v>732</v>
      </c>
      <c r="K5851" t="s">
        <v>12214</v>
      </c>
      <c r="L5851" t="s">
        <v>12201</v>
      </c>
      <c r="M5851" t="s">
        <v>12215</v>
      </c>
      <c r="N5851" t="s">
        <v>6761</v>
      </c>
      <c r="O5851" t="s">
        <v>6762</v>
      </c>
      <c r="P5851">
        <v>13799500</v>
      </c>
      <c r="Q5851" t="s">
        <v>6636</v>
      </c>
      <c r="R5851" t="s">
        <v>6636</v>
      </c>
      <c r="S5851" s="12"/>
      <c r="T5851" s="13"/>
      <c r="U5851" t="s">
        <v>7087</v>
      </c>
    </row>
    <row r="5852" spans="1:21" x14ac:dyDescent="0.25">
      <c r="A5852" t="s">
        <v>6637</v>
      </c>
      <c r="B5852" s="12">
        <v>207750</v>
      </c>
      <c r="C5852" t="s">
        <v>12212</v>
      </c>
      <c r="D5852" s="11">
        <v>46184.583796296298</v>
      </c>
      <c r="E5852" t="s">
        <v>12213</v>
      </c>
      <c r="F5852" t="s">
        <v>6415</v>
      </c>
      <c r="G5852" t="s">
        <v>12081</v>
      </c>
      <c r="H5852" t="s">
        <v>6449</v>
      </c>
      <c r="I5852" t="s">
        <v>55</v>
      </c>
      <c r="J5852" t="s">
        <v>732</v>
      </c>
      <c r="K5852" t="s">
        <v>12214</v>
      </c>
      <c r="L5852" t="s">
        <v>12201</v>
      </c>
      <c r="M5852" t="s">
        <v>12215</v>
      </c>
      <c r="N5852" t="s">
        <v>6761</v>
      </c>
      <c r="O5852" t="s">
        <v>6762</v>
      </c>
      <c r="P5852">
        <v>13799500</v>
      </c>
      <c r="Q5852" t="s">
        <v>6636</v>
      </c>
      <c r="R5852" t="s">
        <v>6636</v>
      </c>
      <c r="S5852" s="12"/>
      <c r="T5852" s="13"/>
      <c r="U5852" t="s">
        <v>7087</v>
      </c>
    </row>
    <row r="5853" spans="1:21" x14ac:dyDescent="0.25">
      <c r="A5853" t="s">
        <v>6637</v>
      </c>
      <c r="B5853" s="12">
        <v>207750</v>
      </c>
      <c r="C5853" t="s">
        <v>12212</v>
      </c>
      <c r="D5853" s="11">
        <v>46184.583796296298</v>
      </c>
      <c r="E5853" t="s">
        <v>12213</v>
      </c>
      <c r="F5853" t="s">
        <v>6415</v>
      </c>
      <c r="G5853" t="s">
        <v>12120</v>
      </c>
      <c r="H5853" t="s">
        <v>6449</v>
      </c>
      <c r="I5853" t="s">
        <v>55</v>
      </c>
      <c r="J5853" t="s">
        <v>732</v>
      </c>
      <c r="K5853" t="s">
        <v>12214</v>
      </c>
      <c r="L5853" t="s">
        <v>12201</v>
      </c>
      <c r="M5853" t="s">
        <v>12215</v>
      </c>
      <c r="N5853" t="s">
        <v>6761</v>
      </c>
      <c r="O5853" t="s">
        <v>6762</v>
      </c>
      <c r="P5853">
        <v>13799500</v>
      </c>
      <c r="Q5853" t="s">
        <v>6636</v>
      </c>
      <c r="R5853" t="s">
        <v>6636</v>
      </c>
      <c r="S5853" s="12"/>
      <c r="T5853" s="13"/>
      <c r="U5853" t="s">
        <v>7087</v>
      </c>
    </row>
    <row r="5854" spans="1:21" x14ac:dyDescent="0.25">
      <c r="A5854" t="s">
        <v>6619</v>
      </c>
      <c r="B5854" s="12">
        <v>207730</v>
      </c>
      <c r="C5854" t="s">
        <v>12204</v>
      </c>
      <c r="D5854" s="11">
        <v>46184.6</v>
      </c>
      <c r="E5854" t="s">
        <v>12205</v>
      </c>
      <c r="F5854" t="s">
        <v>6415</v>
      </c>
      <c r="G5854" t="s">
        <v>6968</v>
      </c>
      <c r="H5854" t="s">
        <v>6449</v>
      </c>
      <c r="I5854" t="s">
        <v>55</v>
      </c>
      <c r="J5854" t="s">
        <v>643</v>
      </c>
      <c r="K5854" t="s">
        <v>12206</v>
      </c>
      <c r="L5854" t="s">
        <v>12078</v>
      </c>
      <c r="M5854" t="s">
        <v>12207</v>
      </c>
      <c r="N5854" t="s">
        <v>6761</v>
      </c>
      <c r="O5854" t="s">
        <v>6762</v>
      </c>
      <c r="P5854">
        <v>13799500</v>
      </c>
      <c r="Q5854" t="s">
        <v>6778</v>
      </c>
      <c r="R5854" t="s">
        <v>6779</v>
      </c>
      <c r="S5854" s="12"/>
      <c r="T5854" s="13"/>
      <c r="U5854" t="s">
        <v>8241</v>
      </c>
    </row>
    <row r="5855" spans="1:21" x14ac:dyDescent="0.25">
      <c r="A5855" t="s">
        <v>6619</v>
      </c>
      <c r="B5855" s="12">
        <v>207730</v>
      </c>
      <c r="C5855" t="s">
        <v>12204</v>
      </c>
      <c r="D5855" s="11">
        <v>46184.6</v>
      </c>
      <c r="E5855" t="s">
        <v>12205</v>
      </c>
      <c r="F5855" t="s">
        <v>6415</v>
      </c>
      <c r="G5855" t="s">
        <v>8520</v>
      </c>
      <c r="H5855" t="s">
        <v>6449</v>
      </c>
      <c r="I5855" t="s">
        <v>55</v>
      </c>
      <c r="J5855" t="s">
        <v>643</v>
      </c>
      <c r="K5855" t="s">
        <v>12206</v>
      </c>
      <c r="L5855" t="s">
        <v>12078</v>
      </c>
      <c r="M5855" t="s">
        <v>12207</v>
      </c>
      <c r="N5855" t="s">
        <v>6761</v>
      </c>
      <c r="O5855" t="s">
        <v>6762</v>
      </c>
      <c r="P5855">
        <v>13799500</v>
      </c>
      <c r="Q5855" t="s">
        <v>6778</v>
      </c>
      <c r="R5855" t="s">
        <v>6779</v>
      </c>
      <c r="S5855" s="12"/>
      <c r="T5855" s="13"/>
      <c r="U5855" t="s">
        <v>8241</v>
      </c>
    </row>
    <row r="5856" spans="1:21" x14ac:dyDescent="0.25">
      <c r="A5856" t="s">
        <v>6619</v>
      </c>
      <c r="B5856" s="12">
        <v>207730</v>
      </c>
      <c r="C5856" t="s">
        <v>12204</v>
      </c>
      <c r="D5856" s="11">
        <v>46184.6</v>
      </c>
      <c r="E5856" t="s">
        <v>12205</v>
      </c>
      <c r="F5856" t="s">
        <v>6415</v>
      </c>
      <c r="G5856" t="s">
        <v>12030</v>
      </c>
      <c r="H5856" t="s">
        <v>6449</v>
      </c>
      <c r="I5856" t="s">
        <v>55</v>
      </c>
      <c r="J5856" t="s">
        <v>643</v>
      </c>
      <c r="K5856" t="s">
        <v>12206</v>
      </c>
      <c r="L5856" t="s">
        <v>12078</v>
      </c>
      <c r="M5856" t="s">
        <v>12207</v>
      </c>
      <c r="N5856" t="s">
        <v>6761</v>
      </c>
      <c r="O5856" t="s">
        <v>6762</v>
      </c>
      <c r="P5856">
        <v>13799500</v>
      </c>
      <c r="Q5856" t="s">
        <v>6778</v>
      </c>
      <c r="R5856" t="s">
        <v>6779</v>
      </c>
      <c r="S5856" s="12"/>
      <c r="T5856" s="13"/>
      <c r="U5856" t="s">
        <v>8241</v>
      </c>
    </row>
    <row r="5857" spans="1:21" x14ac:dyDescent="0.25">
      <c r="A5857" t="s">
        <v>6619</v>
      </c>
      <c r="B5857" s="12">
        <v>207730</v>
      </c>
      <c r="C5857" t="s">
        <v>12204</v>
      </c>
      <c r="D5857" s="11">
        <v>46184.6</v>
      </c>
      <c r="E5857" t="s">
        <v>12205</v>
      </c>
      <c r="F5857" t="s">
        <v>6415</v>
      </c>
      <c r="G5857" t="s">
        <v>12080</v>
      </c>
      <c r="H5857" t="s">
        <v>6449</v>
      </c>
      <c r="I5857" t="s">
        <v>55</v>
      </c>
      <c r="J5857" t="s">
        <v>643</v>
      </c>
      <c r="K5857" t="s">
        <v>12206</v>
      </c>
      <c r="L5857" t="s">
        <v>12078</v>
      </c>
      <c r="M5857" t="s">
        <v>12207</v>
      </c>
      <c r="N5857" t="s">
        <v>6761</v>
      </c>
      <c r="O5857" t="s">
        <v>6762</v>
      </c>
      <c r="P5857">
        <v>13799500</v>
      </c>
      <c r="Q5857" t="s">
        <v>6778</v>
      </c>
      <c r="R5857" t="s">
        <v>6779</v>
      </c>
      <c r="S5857" s="12"/>
      <c r="T5857" s="13"/>
      <c r="U5857" t="s">
        <v>8241</v>
      </c>
    </row>
    <row r="5858" spans="1:21" x14ac:dyDescent="0.25">
      <c r="A5858" t="s">
        <v>6619</v>
      </c>
      <c r="B5858" s="12">
        <v>207730</v>
      </c>
      <c r="C5858" t="s">
        <v>12204</v>
      </c>
      <c r="D5858" s="11">
        <v>46184.6</v>
      </c>
      <c r="E5858" t="s">
        <v>12205</v>
      </c>
      <c r="F5858" t="s">
        <v>6415</v>
      </c>
      <c r="G5858" t="s">
        <v>12081</v>
      </c>
      <c r="H5858" t="s">
        <v>6449</v>
      </c>
      <c r="I5858" t="s">
        <v>55</v>
      </c>
      <c r="J5858" t="s">
        <v>643</v>
      </c>
      <c r="K5858" t="s">
        <v>12206</v>
      </c>
      <c r="L5858" t="s">
        <v>12078</v>
      </c>
      <c r="M5858" t="s">
        <v>12207</v>
      </c>
      <c r="N5858" t="s">
        <v>6761</v>
      </c>
      <c r="O5858" t="s">
        <v>6762</v>
      </c>
      <c r="P5858">
        <v>13799500</v>
      </c>
      <c r="Q5858" t="s">
        <v>6778</v>
      </c>
      <c r="R5858" t="s">
        <v>6779</v>
      </c>
      <c r="S5858" s="12"/>
      <c r="T5858" s="13"/>
      <c r="U5858" t="s">
        <v>8241</v>
      </c>
    </row>
    <row r="5859" spans="1:21" x14ac:dyDescent="0.25">
      <c r="A5859" t="s">
        <v>6637</v>
      </c>
      <c r="B5859" s="12">
        <v>207775</v>
      </c>
      <c r="C5859" t="s">
        <v>12216</v>
      </c>
      <c r="D5859" s="11">
        <v>46184.610879629603</v>
      </c>
      <c r="E5859" t="s">
        <v>12217</v>
      </c>
      <c r="F5859" t="s">
        <v>6415</v>
      </c>
      <c r="G5859" t="s">
        <v>6968</v>
      </c>
      <c r="H5859" t="s">
        <v>6449</v>
      </c>
      <c r="I5859" t="s">
        <v>55</v>
      </c>
      <c r="J5859" t="s">
        <v>737</v>
      </c>
      <c r="K5859" t="s">
        <v>12170</v>
      </c>
      <c r="L5859" t="s">
        <v>12028</v>
      </c>
      <c r="M5859" t="s">
        <v>12171</v>
      </c>
      <c r="N5859" t="s">
        <v>7001</v>
      </c>
      <c r="O5859" t="s">
        <v>7007</v>
      </c>
      <c r="P5859">
        <v>5340000</v>
      </c>
      <c r="Q5859" t="s">
        <v>6636</v>
      </c>
      <c r="R5859" t="s">
        <v>6636</v>
      </c>
      <c r="S5859" s="12"/>
      <c r="T5859" s="13"/>
      <c r="U5859" t="s">
        <v>6636</v>
      </c>
    </row>
    <row r="5860" spans="1:21" x14ac:dyDescent="0.25">
      <c r="A5860" t="s">
        <v>6637</v>
      </c>
      <c r="B5860" s="12">
        <v>207775</v>
      </c>
      <c r="C5860" t="s">
        <v>12216</v>
      </c>
      <c r="D5860" s="11">
        <v>46184.610879629603</v>
      </c>
      <c r="E5860" t="s">
        <v>12217</v>
      </c>
      <c r="F5860" t="s">
        <v>6415</v>
      </c>
      <c r="G5860" t="s">
        <v>8520</v>
      </c>
      <c r="H5860" t="s">
        <v>6449</v>
      </c>
      <c r="I5860" t="s">
        <v>55</v>
      </c>
      <c r="J5860" t="s">
        <v>737</v>
      </c>
      <c r="K5860" t="s">
        <v>12170</v>
      </c>
      <c r="L5860" t="s">
        <v>12028</v>
      </c>
      <c r="M5860" t="s">
        <v>12171</v>
      </c>
      <c r="N5860" t="s">
        <v>7001</v>
      </c>
      <c r="O5860" t="s">
        <v>7007</v>
      </c>
      <c r="P5860">
        <v>5340000</v>
      </c>
      <c r="Q5860" t="s">
        <v>6636</v>
      </c>
      <c r="R5860" t="s">
        <v>6636</v>
      </c>
      <c r="S5860" s="12"/>
      <c r="T5860" s="13"/>
      <c r="U5860" t="s">
        <v>6636</v>
      </c>
    </row>
    <row r="5861" spans="1:21" x14ac:dyDescent="0.25">
      <c r="A5861" t="s">
        <v>6637</v>
      </c>
      <c r="B5861" s="12">
        <v>207775</v>
      </c>
      <c r="C5861" t="s">
        <v>12216</v>
      </c>
      <c r="D5861" s="11">
        <v>46184.610879629603</v>
      </c>
      <c r="E5861" t="s">
        <v>12217</v>
      </c>
      <c r="F5861" t="s">
        <v>6415</v>
      </c>
      <c r="G5861" t="s">
        <v>12030</v>
      </c>
      <c r="H5861" t="s">
        <v>6449</v>
      </c>
      <c r="I5861" t="s">
        <v>55</v>
      </c>
      <c r="J5861" t="s">
        <v>737</v>
      </c>
      <c r="K5861" t="s">
        <v>12170</v>
      </c>
      <c r="L5861" t="s">
        <v>12028</v>
      </c>
      <c r="M5861" t="s">
        <v>12171</v>
      </c>
      <c r="N5861" t="s">
        <v>7001</v>
      </c>
      <c r="O5861" t="s">
        <v>7007</v>
      </c>
      <c r="P5861">
        <v>5340000</v>
      </c>
      <c r="Q5861" t="s">
        <v>6636</v>
      </c>
      <c r="R5861" t="s">
        <v>6636</v>
      </c>
      <c r="S5861" s="12"/>
      <c r="T5861" s="13"/>
      <c r="U5861" t="s">
        <v>6636</v>
      </c>
    </row>
    <row r="5862" spans="1:21" x14ac:dyDescent="0.25">
      <c r="A5862" t="s">
        <v>6637</v>
      </c>
      <c r="B5862" s="12">
        <v>207775</v>
      </c>
      <c r="C5862" t="s">
        <v>12216</v>
      </c>
      <c r="D5862" s="11">
        <v>46184.610879629603</v>
      </c>
      <c r="E5862" t="s">
        <v>12217</v>
      </c>
      <c r="F5862" t="s">
        <v>6415</v>
      </c>
      <c r="G5862" t="s">
        <v>8521</v>
      </c>
      <c r="H5862" t="s">
        <v>6449</v>
      </c>
      <c r="I5862" t="s">
        <v>55</v>
      </c>
      <c r="J5862" t="s">
        <v>737</v>
      </c>
      <c r="K5862" t="s">
        <v>12170</v>
      </c>
      <c r="L5862" t="s">
        <v>12028</v>
      </c>
      <c r="M5862" t="s">
        <v>12171</v>
      </c>
      <c r="N5862" t="s">
        <v>7001</v>
      </c>
      <c r="O5862" t="s">
        <v>7007</v>
      </c>
      <c r="P5862">
        <v>5340000</v>
      </c>
      <c r="Q5862" t="s">
        <v>6636</v>
      </c>
      <c r="R5862" t="s">
        <v>6636</v>
      </c>
      <c r="S5862" s="12"/>
      <c r="T5862" s="13"/>
      <c r="U5862" t="s">
        <v>6636</v>
      </c>
    </row>
    <row r="5863" spans="1:21" x14ac:dyDescent="0.25">
      <c r="A5863" t="s">
        <v>6637</v>
      </c>
      <c r="B5863" s="12">
        <v>207775</v>
      </c>
      <c r="C5863" t="s">
        <v>12216</v>
      </c>
      <c r="D5863" s="11">
        <v>46184.610879629603</v>
      </c>
      <c r="E5863" t="s">
        <v>12217</v>
      </c>
      <c r="F5863" t="s">
        <v>6415</v>
      </c>
      <c r="G5863" t="s">
        <v>12031</v>
      </c>
      <c r="H5863" t="s">
        <v>6449</v>
      </c>
      <c r="I5863" t="s">
        <v>55</v>
      </c>
      <c r="J5863" t="s">
        <v>737</v>
      </c>
      <c r="K5863" t="s">
        <v>12170</v>
      </c>
      <c r="L5863" t="s">
        <v>12028</v>
      </c>
      <c r="M5863" t="s">
        <v>12171</v>
      </c>
      <c r="N5863" t="s">
        <v>7001</v>
      </c>
      <c r="O5863" t="s">
        <v>7007</v>
      </c>
      <c r="P5863">
        <v>5340000</v>
      </c>
      <c r="Q5863" t="s">
        <v>6636</v>
      </c>
      <c r="R5863" t="s">
        <v>6636</v>
      </c>
      <c r="S5863" s="12"/>
      <c r="T5863" s="13"/>
      <c r="U5863" t="s">
        <v>6636</v>
      </c>
    </row>
    <row r="5864" spans="1:21" x14ac:dyDescent="0.25">
      <c r="A5864" t="s">
        <v>6637</v>
      </c>
      <c r="B5864" s="12">
        <v>207775</v>
      </c>
      <c r="C5864" t="s">
        <v>12216</v>
      </c>
      <c r="D5864" s="11">
        <v>46184.610879629603</v>
      </c>
      <c r="E5864" t="s">
        <v>12217</v>
      </c>
      <c r="F5864" t="s">
        <v>6415</v>
      </c>
      <c r="G5864" t="s">
        <v>12032</v>
      </c>
      <c r="H5864" t="s">
        <v>6449</v>
      </c>
      <c r="I5864" t="s">
        <v>55</v>
      </c>
      <c r="J5864" t="s">
        <v>737</v>
      </c>
      <c r="K5864" t="s">
        <v>12170</v>
      </c>
      <c r="L5864" t="s">
        <v>12028</v>
      </c>
      <c r="M5864" t="s">
        <v>12171</v>
      </c>
      <c r="N5864" t="s">
        <v>7001</v>
      </c>
      <c r="O5864" t="s">
        <v>7007</v>
      </c>
      <c r="P5864">
        <v>5340000</v>
      </c>
      <c r="Q5864" t="s">
        <v>6636</v>
      </c>
      <c r="R5864" t="s">
        <v>6636</v>
      </c>
      <c r="S5864" s="12"/>
      <c r="T5864" s="13"/>
      <c r="U5864" t="s">
        <v>6636</v>
      </c>
    </row>
    <row r="5865" spans="1:21" x14ac:dyDescent="0.25">
      <c r="A5865" t="s">
        <v>6637</v>
      </c>
      <c r="B5865" s="12">
        <v>207775</v>
      </c>
      <c r="C5865" t="s">
        <v>12216</v>
      </c>
      <c r="D5865" s="11">
        <v>46184.610879629603</v>
      </c>
      <c r="E5865" t="s">
        <v>12217</v>
      </c>
      <c r="F5865" t="s">
        <v>6415</v>
      </c>
      <c r="G5865" t="s">
        <v>12033</v>
      </c>
      <c r="H5865" t="s">
        <v>6449</v>
      </c>
      <c r="I5865" t="s">
        <v>55</v>
      </c>
      <c r="J5865" t="s">
        <v>737</v>
      </c>
      <c r="K5865" t="s">
        <v>12170</v>
      </c>
      <c r="L5865" t="s">
        <v>12028</v>
      </c>
      <c r="M5865" t="s">
        <v>12171</v>
      </c>
      <c r="N5865" t="s">
        <v>7001</v>
      </c>
      <c r="O5865" t="s">
        <v>7007</v>
      </c>
      <c r="P5865">
        <v>5340000</v>
      </c>
      <c r="Q5865" t="s">
        <v>6636</v>
      </c>
      <c r="R5865" t="s">
        <v>6636</v>
      </c>
      <c r="S5865" s="12"/>
      <c r="T5865" s="13"/>
      <c r="U5865" t="s">
        <v>6636</v>
      </c>
    </row>
    <row r="5866" spans="1:21" x14ac:dyDescent="0.25">
      <c r="A5866" t="s">
        <v>6637</v>
      </c>
      <c r="B5866" s="12">
        <v>207775</v>
      </c>
      <c r="C5866" t="s">
        <v>12216</v>
      </c>
      <c r="D5866" s="11">
        <v>46184.610879629603</v>
      </c>
      <c r="E5866" t="s">
        <v>12217</v>
      </c>
      <c r="F5866" t="s">
        <v>6415</v>
      </c>
      <c r="G5866" t="s">
        <v>12034</v>
      </c>
      <c r="H5866" t="s">
        <v>6449</v>
      </c>
      <c r="I5866" t="s">
        <v>55</v>
      </c>
      <c r="J5866" t="s">
        <v>737</v>
      </c>
      <c r="K5866" t="s">
        <v>12170</v>
      </c>
      <c r="L5866" t="s">
        <v>12028</v>
      </c>
      <c r="M5866" t="s">
        <v>12171</v>
      </c>
      <c r="N5866" t="s">
        <v>7001</v>
      </c>
      <c r="O5866" t="s">
        <v>7007</v>
      </c>
      <c r="P5866">
        <v>5340000</v>
      </c>
      <c r="Q5866" t="s">
        <v>6636</v>
      </c>
      <c r="R5866" t="s">
        <v>6636</v>
      </c>
      <c r="S5866" s="12"/>
      <c r="T5866" s="13"/>
      <c r="U5866" t="s">
        <v>6636</v>
      </c>
    </row>
    <row r="5867" spans="1:21" x14ac:dyDescent="0.25">
      <c r="A5867" t="s">
        <v>6637</v>
      </c>
      <c r="B5867" s="12">
        <v>207775</v>
      </c>
      <c r="C5867" t="s">
        <v>12216</v>
      </c>
      <c r="D5867" s="11">
        <v>46184.610879629603</v>
      </c>
      <c r="E5867" t="s">
        <v>12217</v>
      </c>
      <c r="F5867" t="s">
        <v>6415</v>
      </c>
      <c r="G5867" t="s">
        <v>12035</v>
      </c>
      <c r="H5867" t="s">
        <v>6449</v>
      </c>
      <c r="I5867" t="s">
        <v>55</v>
      </c>
      <c r="J5867" t="s">
        <v>737</v>
      </c>
      <c r="K5867" t="s">
        <v>12170</v>
      </c>
      <c r="L5867" t="s">
        <v>12028</v>
      </c>
      <c r="M5867" t="s">
        <v>12171</v>
      </c>
      <c r="N5867" t="s">
        <v>7001</v>
      </c>
      <c r="O5867" t="s">
        <v>7007</v>
      </c>
      <c r="P5867">
        <v>5340000</v>
      </c>
      <c r="Q5867" t="s">
        <v>6636</v>
      </c>
      <c r="R5867" t="s">
        <v>6636</v>
      </c>
      <c r="S5867" s="12"/>
      <c r="T5867" s="13"/>
      <c r="U5867" t="s">
        <v>6636</v>
      </c>
    </row>
    <row r="5868" spans="1:21" x14ac:dyDescent="0.25">
      <c r="A5868" t="s">
        <v>6619</v>
      </c>
      <c r="B5868" s="12">
        <v>207750</v>
      </c>
      <c r="C5868" t="s">
        <v>12212</v>
      </c>
      <c r="D5868" s="11">
        <v>46184.619282407402</v>
      </c>
      <c r="E5868" t="s">
        <v>12213</v>
      </c>
      <c r="F5868" t="s">
        <v>6415</v>
      </c>
      <c r="G5868" t="s">
        <v>6968</v>
      </c>
      <c r="H5868" t="s">
        <v>6449</v>
      </c>
      <c r="I5868" t="s">
        <v>55</v>
      </c>
      <c r="J5868" t="s">
        <v>732</v>
      </c>
      <c r="K5868" t="s">
        <v>12214</v>
      </c>
      <c r="L5868" t="s">
        <v>12201</v>
      </c>
      <c r="M5868" t="s">
        <v>12215</v>
      </c>
      <c r="N5868" t="s">
        <v>6761</v>
      </c>
      <c r="O5868" t="s">
        <v>6762</v>
      </c>
      <c r="P5868">
        <v>13799500</v>
      </c>
      <c r="Q5868" t="s">
        <v>6636</v>
      </c>
      <c r="R5868" t="s">
        <v>6636</v>
      </c>
      <c r="S5868" s="12"/>
      <c r="T5868" s="13"/>
      <c r="U5868" t="s">
        <v>7087</v>
      </c>
    </row>
    <row r="5869" spans="1:21" x14ac:dyDescent="0.25">
      <c r="A5869" t="s">
        <v>6619</v>
      </c>
      <c r="B5869" s="12">
        <v>207750</v>
      </c>
      <c r="C5869" t="s">
        <v>12212</v>
      </c>
      <c r="D5869" s="11">
        <v>46184.619282407402</v>
      </c>
      <c r="E5869" t="s">
        <v>12213</v>
      </c>
      <c r="F5869" t="s">
        <v>6415</v>
      </c>
      <c r="G5869" t="s">
        <v>8520</v>
      </c>
      <c r="H5869" t="s">
        <v>6449</v>
      </c>
      <c r="I5869" t="s">
        <v>55</v>
      </c>
      <c r="J5869" t="s">
        <v>732</v>
      </c>
      <c r="K5869" t="s">
        <v>12214</v>
      </c>
      <c r="L5869" t="s">
        <v>12201</v>
      </c>
      <c r="M5869" t="s">
        <v>12215</v>
      </c>
      <c r="N5869" t="s">
        <v>6761</v>
      </c>
      <c r="O5869" t="s">
        <v>6762</v>
      </c>
      <c r="P5869">
        <v>13799500</v>
      </c>
      <c r="Q5869" t="s">
        <v>6636</v>
      </c>
      <c r="R5869" t="s">
        <v>6636</v>
      </c>
      <c r="S5869" s="12"/>
      <c r="T5869" s="13"/>
      <c r="U5869" t="s">
        <v>7087</v>
      </c>
    </row>
    <row r="5870" spans="1:21" x14ac:dyDescent="0.25">
      <c r="A5870" t="s">
        <v>6619</v>
      </c>
      <c r="B5870" s="12">
        <v>207750</v>
      </c>
      <c r="C5870" t="s">
        <v>12212</v>
      </c>
      <c r="D5870" s="11">
        <v>46184.619282407402</v>
      </c>
      <c r="E5870" t="s">
        <v>12213</v>
      </c>
      <c r="F5870" t="s">
        <v>6415</v>
      </c>
      <c r="G5870" t="s">
        <v>12030</v>
      </c>
      <c r="H5870" t="s">
        <v>6449</v>
      </c>
      <c r="I5870" t="s">
        <v>55</v>
      </c>
      <c r="J5870" t="s">
        <v>732</v>
      </c>
      <c r="K5870" t="s">
        <v>12214</v>
      </c>
      <c r="L5870" t="s">
        <v>12201</v>
      </c>
      <c r="M5870" t="s">
        <v>12215</v>
      </c>
      <c r="N5870" t="s">
        <v>6761</v>
      </c>
      <c r="O5870" t="s">
        <v>6762</v>
      </c>
      <c r="P5870">
        <v>13799500</v>
      </c>
      <c r="Q5870" t="s">
        <v>6636</v>
      </c>
      <c r="R5870" t="s">
        <v>6636</v>
      </c>
      <c r="S5870" s="12"/>
      <c r="T5870" s="13"/>
      <c r="U5870" t="s">
        <v>7087</v>
      </c>
    </row>
    <row r="5871" spans="1:21" x14ac:dyDescent="0.25">
      <c r="A5871" t="s">
        <v>6619</v>
      </c>
      <c r="B5871" s="12">
        <v>207750</v>
      </c>
      <c r="C5871" t="s">
        <v>12212</v>
      </c>
      <c r="D5871" s="11">
        <v>46184.619282407402</v>
      </c>
      <c r="E5871" t="s">
        <v>12213</v>
      </c>
      <c r="F5871" t="s">
        <v>6415</v>
      </c>
      <c r="G5871" t="s">
        <v>8521</v>
      </c>
      <c r="H5871" t="s">
        <v>6449</v>
      </c>
      <c r="I5871" t="s">
        <v>55</v>
      </c>
      <c r="J5871" t="s">
        <v>732</v>
      </c>
      <c r="K5871" t="s">
        <v>12214</v>
      </c>
      <c r="L5871" t="s">
        <v>12201</v>
      </c>
      <c r="M5871" t="s">
        <v>12215</v>
      </c>
      <c r="N5871" t="s">
        <v>6761</v>
      </c>
      <c r="O5871" t="s">
        <v>6762</v>
      </c>
      <c r="P5871">
        <v>13799500</v>
      </c>
      <c r="Q5871" t="s">
        <v>6636</v>
      </c>
      <c r="R5871" t="s">
        <v>6636</v>
      </c>
      <c r="S5871" s="12"/>
      <c r="T5871" s="13"/>
      <c r="U5871" t="s">
        <v>7087</v>
      </c>
    </row>
    <row r="5872" spans="1:21" x14ac:dyDescent="0.25">
      <c r="A5872" t="s">
        <v>6619</v>
      </c>
      <c r="B5872" s="12">
        <v>207750</v>
      </c>
      <c r="C5872" t="s">
        <v>12212</v>
      </c>
      <c r="D5872" s="11">
        <v>46184.619282407402</v>
      </c>
      <c r="E5872" t="s">
        <v>12213</v>
      </c>
      <c r="F5872" t="s">
        <v>6415</v>
      </c>
      <c r="G5872" t="s">
        <v>12203</v>
      </c>
      <c r="H5872" t="s">
        <v>6449</v>
      </c>
      <c r="I5872" t="s">
        <v>55</v>
      </c>
      <c r="J5872" t="s">
        <v>732</v>
      </c>
      <c r="K5872" t="s">
        <v>12214</v>
      </c>
      <c r="L5872" t="s">
        <v>12201</v>
      </c>
      <c r="M5872" t="s">
        <v>12215</v>
      </c>
      <c r="N5872" t="s">
        <v>6761</v>
      </c>
      <c r="O5872" t="s">
        <v>6762</v>
      </c>
      <c r="P5872">
        <v>13799500</v>
      </c>
      <c r="Q5872" t="s">
        <v>6636</v>
      </c>
      <c r="R5872" t="s">
        <v>6636</v>
      </c>
      <c r="S5872" s="12"/>
      <c r="T5872" s="13"/>
      <c r="U5872" t="s">
        <v>7087</v>
      </c>
    </row>
    <row r="5873" spans="1:21" x14ac:dyDescent="0.25">
      <c r="A5873" t="s">
        <v>6619</v>
      </c>
      <c r="B5873" s="12">
        <v>207750</v>
      </c>
      <c r="C5873" t="s">
        <v>12212</v>
      </c>
      <c r="D5873" s="11">
        <v>46184.619282407402</v>
      </c>
      <c r="E5873" t="s">
        <v>12213</v>
      </c>
      <c r="F5873" t="s">
        <v>6415</v>
      </c>
      <c r="G5873" t="s">
        <v>12080</v>
      </c>
      <c r="H5873" t="s">
        <v>6449</v>
      </c>
      <c r="I5873" t="s">
        <v>55</v>
      </c>
      <c r="J5873" t="s">
        <v>732</v>
      </c>
      <c r="K5873" t="s">
        <v>12214</v>
      </c>
      <c r="L5873" t="s">
        <v>12201</v>
      </c>
      <c r="M5873" t="s">
        <v>12215</v>
      </c>
      <c r="N5873" t="s">
        <v>6761</v>
      </c>
      <c r="O5873" t="s">
        <v>6762</v>
      </c>
      <c r="P5873">
        <v>13799500</v>
      </c>
      <c r="Q5873" t="s">
        <v>6636</v>
      </c>
      <c r="R5873" t="s">
        <v>6636</v>
      </c>
      <c r="S5873" s="12"/>
      <c r="T5873" s="13"/>
      <c r="U5873" t="s">
        <v>7087</v>
      </c>
    </row>
    <row r="5874" spans="1:21" x14ac:dyDescent="0.25">
      <c r="A5874" t="s">
        <v>6619</v>
      </c>
      <c r="B5874" s="12">
        <v>207750</v>
      </c>
      <c r="C5874" t="s">
        <v>12212</v>
      </c>
      <c r="D5874" s="11">
        <v>46184.619282407402</v>
      </c>
      <c r="E5874" t="s">
        <v>12213</v>
      </c>
      <c r="F5874" t="s">
        <v>6415</v>
      </c>
      <c r="G5874" t="s">
        <v>12081</v>
      </c>
      <c r="H5874" t="s">
        <v>6449</v>
      </c>
      <c r="I5874" t="s">
        <v>55</v>
      </c>
      <c r="J5874" t="s">
        <v>732</v>
      </c>
      <c r="K5874" t="s">
        <v>12214</v>
      </c>
      <c r="L5874" t="s">
        <v>12201</v>
      </c>
      <c r="M5874" t="s">
        <v>12215</v>
      </c>
      <c r="N5874" t="s">
        <v>6761</v>
      </c>
      <c r="O5874" t="s">
        <v>6762</v>
      </c>
      <c r="P5874">
        <v>13799500</v>
      </c>
      <c r="Q5874" t="s">
        <v>6636</v>
      </c>
      <c r="R5874" t="s">
        <v>6636</v>
      </c>
      <c r="S5874" s="12"/>
      <c r="T5874" s="13"/>
      <c r="U5874" t="s">
        <v>7087</v>
      </c>
    </row>
    <row r="5875" spans="1:21" x14ac:dyDescent="0.25">
      <c r="A5875" t="s">
        <v>6619</v>
      </c>
      <c r="B5875" s="12">
        <v>207750</v>
      </c>
      <c r="C5875" t="s">
        <v>12212</v>
      </c>
      <c r="D5875" s="11">
        <v>46184.619282407402</v>
      </c>
      <c r="E5875" t="s">
        <v>12213</v>
      </c>
      <c r="F5875" t="s">
        <v>6415</v>
      </c>
      <c r="G5875" t="s">
        <v>12120</v>
      </c>
      <c r="H5875" t="s">
        <v>6449</v>
      </c>
      <c r="I5875" t="s">
        <v>55</v>
      </c>
      <c r="J5875" t="s">
        <v>732</v>
      </c>
      <c r="K5875" t="s">
        <v>12214</v>
      </c>
      <c r="L5875" t="s">
        <v>12201</v>
      </c>
      <c r="M5875" t="s">
        <v>12215</v>
      </c>
      <c r="N5875" t="s">
        <v>6761</v>
      </c>
      <c r="O5875" t="s">
        <v>6762</v>
      </c>
      <c r="P5875">
        <v>13799500</v>
      </c>
      <c r="Q5875" t="s">
        <v>6636</v>
      </c>
      <c r="R5875" t="s">
        <v>6636</v>
      </c>
      <c r="S5875" s="12"/>
      <c r="T5875" s="13"/>
      <c r="U5875" t="s">
        <v>7087</v>
      </c>
    </row>
    <row r="5876" spans="1:21" x14ac:dyDescent="0.25">
      <c r="A5876" t="s">
        <v>6637</v>
      </c>
      <c r="B5876" s="12">
        <v>207845</v>
      </c>
      <c r="C5876" t="s">
        <v>12218</v>
      </c>
      <c r="D5876" s="11">
        <v>46184.651099536997</v>
      </c>
      <c r="E5876" t="s">
        <v>12219</v>
      </c>
      <c r="F5876" t="s">
        <v>6415</v>
      </c>
      <c r="G5876" t="s">
        <v>6968</v>
      </c>
      <c r="H5876" t="s">
        <v>6449</v>
      </c>
      <c r="I5876" t="s">
        <v>55</v>
      </c>
      <c r="J5876" t="s">
        <v>737</v>
      </c>
      <c r="K5876" t="s">
        <v>12220</v>
      </c>
      <c r="L5876" t="s">
        <v>12039</v>
      </c>
      <c r="M5876" t="s">
        <v>12221</v>
      </c>
      <c r="N5876" t="s">
        <v>6787</v>
      </c>
      <c r="O5876" t="s">
        <v>6829</v>
      </c>
      <c r="P5876">
        <v>18995000</v>
      </c>
      <c r="Q5876" t="s">
        <v>6636</v>
      </c>
      <c r="R5876" t="s">
        <v>6636</v>
      </c>
      <c r="S5876" s="12"/>
      <c r="T5876" s="13"/>
      <c r="U5876" t="s">
        <v>6636</v>
      </c>
    </row>
    <row r="5877" spans="1:21" x14ac:dyDescent="0.25">
      <c r="A5877" t="s">
        <v>6637</v>
      </c>
      <c r="B5877" s="12">
        <v>207845</v>
      </c>
      <c r="C5877" t="s">
        <v>12218</v>
      </c>
      <c r="D5877" s="11">
        <v>46184.651099536997</v>
      </c>
      <c r="E5877" t="s">
        <v>12219</v>
      </c>
      <c r="F5877" t="s">
        <v>6415</v>
      </c>
      <c r="G5877" t="s">
        <v>8520</v>
      </c>
      <c r="H5877" t="s">
        <v>6449</v>
      </c>
      <c r="I5877" t="s">
        <v>55</v>
      </c>
      <c r="J5877" t="s">
        <v>737</v>
      </c>
      <c r="K5877" t="s">
        <v>12220</v>
      </c>
      <c r="L5877" t="s">
        <v>12039</v>
      </c>
      <c r="M5877" t="s">
        <v>12221</v>
      </c>
      <c r="N5877" t="s">
        <v>6787</v>
      </c>
      <c r="O5877" t="s">
        <v>6829</v>
      </c>
      <c r="P5877">
        <v>18995000</v>
      </c>
      <c r="Q5877" t="s">
        <v>6636</v>
      </c>
      <c r="R5877" t="s">
        <v>6636</v>
      </c>
      <c r="S5877" s="12"/>
      <c r="T5877" s="13"/>
      <c r="U5877" t="s">
        <v>6636</v>
      </c>
    </row>
    <row r="5878" spans="1:21" x14ac:dyDescent="0.25">
      <c r="A5878" t="s">
        <v>6637</v>
      </c>
      <c r="B5878" s="12">
        <v>207845</v>
      </c>
      <c r="C5878" t="s">
        <v>12218</v>
      </c>
      <c r="D5878" s="11">
        <v>46184.651099536997</v>
      </c>
      <c r="E5878" t="s">
        <v>12219</v>
      </c>
      <c r="F5878" t="s">
        <v>6415</v>
      </c>
      <c r="G5878" t="s">
        <v>12030</v>
      </c>
      <c r="H5878" t="s">
        <v>6449</v>
      </c>
      <c r="I5878" t="s">
        <v>55</v>
      </c>
      <c r="J5878" t="s">
        <v>737</v>
      </c>
      <c r="K5878" t="s">
        <v>12220</v>
      </c>
      <c r="L5878" t="s">
        <v>12039</v>
      </c>
      <c r="M5878" t="s">
        <v>12221</v>
      </c>
      <c r="N5878" t="s">
        <v>6787</v>
      </c>
      <c r="O5878" t="s">
        <v>6829</v>
      </c>
      <c r="P5878">
        <v>18995000</v>
      </c>
      <c r="Q5878" t="s">
        <v>6636</v>
      </c>
      <c r="R5878" t="s">
        <v>6636</v>
      </c>
      <c r="S5878" s="12"/>
      <c r="T5878" s="13"/>
      <c r="U5878" t="s">
        <v>6636</v>
      </c>
    </row>
    <row r="5879" spans="1:21" x14ac:dyDescent="0.25">
      <c r="A5879" t="s">
        <v>6637</v>
      </c>
      <c r="B5879" s="12">
        <v>207845</v>
      </c>
      <c r="C5879" t="s">
        <v>12218</v>
      </c>
      <c r="D5879" s="11">
        <v>46184.651099536997</v>
      </c>
      <c r="E5879" t="s">
        <v>12219</v>
      </c>
      <c r="F5879" t="s">
        <v>6415</v>
      </c>
      <c r="G5879" t="s">
        <v>8521</v>
      </c>
      <c r="H5879" t="s">
        <v>6449</v>
      </c>
      <c r="I5879" t="s">
        <v>55</v>
      </c>
      <c r="J5879" t="s">
        <v>737</v>
      </c>
      <c r="K5879" t="s">
        <v>12220</v>
      </c>
      <c r="L5879" t="s">
        <v>12039</v>
      </c>
      <c r="M5879" t="s">
        <v>12221</v>
      </c>
      <c r="N5879" t="s">
        <v>6787</v>
      </c>
      <c r="O5879" t="s">
        <v>6829</v>
      </c>
      <c r="P5879">
        <v>18995000</v>
      </c>
      <c r="Q5879" t="s">
        <v>6636</v>
      </c>
      <c r="R5879" t="s">
        <v>6636</v>
      </c>
      <c r="S5879" s="12"/>
      <c r="T5879" s="13"/>
      <c r="U5879" t="s">
        <v>6636</v>
      </c>
    </row>
    <row r="5880" spans="1:21" x14ac:dyDescent="0.25">
      <c r="A5880" t="s">
        <v>6637</v>
      </c>
      <c r="B5880" s="12">
        <v>207845</v>
      </c>
      <c r="C5880" t="s">
        <v>12218</v>
      </c>
      <c r="D5880" s="11">
        <v>46184.651099536997</v>
      </c>
      <c r="E5880" t="s">
        <v>12219</v>
      </c>
      <c r="F5880" t="s">
        <v>6415</v>
      </c>
      <c r="G5880" t="s">
        <v>12041</v>
      </c>
      <c r="H5880" t="s">
        <v>6449</v>
      </c>
      <c r="I5880" t="s">
        <v>55</v>
      </c>
      <c r="J5880" t="s">
        <v>737</v>
      </c>
      <c r="K5880" t="s">
        <v>12220</v>
      </c>
      <c r="L5880" t="s">
        <v>12039</v>
      </c>
      <c r="M5880" t="s">
        <v>12221</v>
      </c>
      <c r="N5880" t="s">
        <v>6787</v>
      </c>
      <c r="O5880" t="s">
        <v>6829</v>
      </c>
      <c r="P5880">
        <v>18995000</v>
      </c>
      <c r="Q5880" t="s">
        <v>6636</v>
      </c>
      <c r="R5880" t="s">
        <v>6636</v>
      </c>
      <c r="S5880" s="12"/>
      <c r="T5880" s="13"/>
      <c r="U5880" t="s">
        <v>6636</v>
      </c>
    </row>
    <row r="5881" spans="1:21" x14ac:dyDescent="0.25">
      <c r="A5881" t="s">
        <v>6637</v>
      </c>
      <c r="B5881" s="12">
        <v>207845</v>
      </c>
      <c r="C5881" t="s">
        <v>12218</v>
      </c>
      <c r="D5881" s="11">
        <v>46184.651099536997</v>
      </c>
      <c r="E5881" t="s">
        <v>12219</v>
      </c>
      <c r="F5881" t="s">
        <v>6415</v>
      </c>
      <c r="G5881" t="s">
        <v>12042</v>
      </c>
      <c r="H5881" t="s">
        <v>6449</v>
      </c>
      <c r="I5881" t="s">
        <v>55</v>
      </c>
      <c r="J5881" t="s">
        <v>737</v>
      </c>
      <c r="K5881" t="s">
        <v>12220</v>
      </c>
      <c r="L5881" t="s">
        <v>12039</v>
      </c>
      <c r="M5881" t="s">
        <v>12221</v>
      </c>
      <c r="N5881" t="s">
        <v>6787</v>
      </c>
      <c r="O5881" t="s">
        <v>6829</v>
      </c>
      <c r="P5881">
        <v>18995000</v>
      </c>
      <c r="Q5881" t="s">
        <v>6636</v>
      </c>
      <c r="R5881" t="s">
        <v>6636</v>
      </c>
      <c r="S5881" s="12"/>
      <c r="T5881" s="13"/>
      <c r="U5881" t="s">
        <v>6636</v>
      </c>
    </row>
    <row r="5882" spans="1:21" x14ac:dyDescent="0.25">
      <c r="A5882" t="s">
        <v>6619</v>
      </c>
      <c r="B5882" s="12">
        <v>207775</v>
      </c>
      <c r="C5882" t="s">
        <v>12216</v>
      </c>
      <c r="D5882" s="11">
        <v>46184.653020833299</v>
      </c>
      <c r="E5882" t="s">
        <v>12217</v>
      </c>
      <c r="F5882" t="s">
        <v>6415</v>
      </c>
      <c r="G5882" t="s">
        <v>6968</v>
      </c>
      <c r="H5882" t="s">
        <v>6449</v>
      </c>
      <c r="I5882" t="s">
        <v>55</v>
      </c>
      <c r="J5882" t="s">
        <v>737</v>
      </c>
      <c r="K5882" t="s">
        <v>12170</v>
      </c>
      <c r="L5882" t="s">
        <v>12028</v>
      </c>
      <c r="M5882" t="s">
        <v>12171</v>
      </c>
      <c r="N5882" t="s">
        <v>7001</v>
      </c>
      <c r="O5882" t="s">
        <v>7007</v>
      </c>
      <c r="P5882">
        <v>5340000</v>
      </c>
      <c r="Q5882" t="s">
        <v>6636</v>
      </c>
      <c r="R5882" t="s">
        <v>6636</v>
      </c>
      <c r="S5882" s="12"/>
      <c r="T5882" s="13"/>
      <c r="U5882" t="s">
        <v>6636</v>
      </c>
    </row>
    <row r="5883" spans="1:21" x14ac:dyDescent="0.25">
      <c r="A5883" t="s">
        <v>6619</v>
      </c>
      <c r="B5883" s="12">
        <v>207775</v>
      </c>
      <c r="C5883" t="s">
        <v>12216</v>
      </c>
      <c r="D5883" s="11">
        <v>46184.653020833299</v>
      </c>
      <c r="E5883" t="s">
        <v>12217</v>
      </c>
      <c r="F5883" t="s">
        <v>6415</v>
      </c>
      <c r="G5883" t="s">
        <v>8520</v>
      </c>
      <c r="H5883" t="s">
        <v>6449</v>
      </c>
      <c r="I5883" t="s">
        <v>55</v>
      </c>
      <c r="J5883" t="s">
        <v>737</v>
      </c>
      <c r="K5883" t="s">
        <v>12170</v>
      </c>
      <c r="L5883" t="s">
        <v>12028</v>
      </c>
      <c r="M5883" t="s">
        <v>12171</v>
      </c>
      <c r="N5883" t="s">
        <v>7001</v>
      </c>
      <c r="O5883" t="s">
        <v>7007</v>
      </c>
      <c r="P5883">
        <v>5340000</v>
      </c>
      <c r="Q5883" t="s">
        <v>6636</v>
      </c>
      <c r="R5883" t="s">
        <v>6636</v>
      </c>
      <c r="S5883" s="12"/>
      <c r="T5883" s="13"/>
      <c r="U5883" t="s">
        <v>6636</v>
      </c>
    </row>
    <row r="5884" spans="1:21" x14ac:dyDescent="0.25">
      <c r="A5884" t="s">
        <v>6619</v>
      </c>
      <c r="B5884" s="12">
        <v>207775</v>
      </c>
      <c r="C5884" t="s">
        <v>12216</v>
      </c>
      <c r="D5884" s="11">
        <v>46184.653020833299</v>
      </c>
      <c r="E5884" t="s">
        <v>12217</v>
      </c>
      <c r="F5884" t="s">
        <v>6415</v>
      </c>
      <c r="G5884" t="s">
        <v>12030</v>
      </c>
      <c r="H5884" t="s">
        <v>6449</v>
      </c>
      <c r="I5884" t="s">
        <v>55</v>
      </c>
      <c r="J5884" t="s">
        <v>737</v>
      </c>
      <c r="K5884" t="s">
        <v>12170</v>
      </c>
      <c r="L5884" t="s">
        <v>12028</v>
      </c>
      <c r="M5884" t="s">
        <v>12171</v>
      </c>
      <c r="N5884" t="s">
        <v>7001</v>
      </c>
      <c r="O5884" t="s">
        <v>7007</v>
      </c>
      <c r="P5884">
        <v>5340000</v>
      </c>
      <c r="Q5884" t="s">
        <v>6636</v>
      </c>
      <c r="R5884" t="s">
        <v>6636</v>
      </c>
      <c r="S5884" s="12"/>
      <c r="T5884" s="13"/>
      <c r="U5884" t="s">
        <v>6636</v>
      </c>
    </row>
    <row r="5885" spans="1:21" x14ac:dyDescent="0.25">
      <c r="A5885" t="s">
        <v>6619</v>
      </c>
      <c r="B5885" s="12">
        <v>207775</v>
      </c>
      <c r="C5885" t="s">
        <v>12216</v>
      </c>
      <c r="D5885" s="11">
        <v>46184.653020833299</v>
      </c>
      <c r="E5885" t="s">
        <v>12217</v>
      </c>
      <c r="F5885" t="s">
        <v>6415</v>
      </c>
      <c r="G5885" t="s">
        <v>8521</v>
      </c>
      <c r="H5885" t="s">
        <v>6449</v>
      </c>
      <c r="I5885" t="s">
        <v>55</v>
      </c>
      <c r="J5885" t="s">
        <v>737</v>
      </c>
      <c r="K5885" t="s">
        <v>12170</v>
      </c>
      <c r="L5885" t="s">
        <v>12028</v>
      </c>
      <c r="M5885" t="s">
        <v>12171</v>
      </c>
      <c r="N5885" t="s">
        <v>7001</v>
      </c>
      <c r="O5885" t="s">
        <v>7007</v>
      </c>
      <c r="P5885">
        <v>5340000</v>
      </c>
      <c r="Q5885" t="s">
        <v>6636</v>
      </c>
      <c r="R5885" t="s">
        <v>6636</v>
      </c>
      <c r="S5885" s="12"/>
      <c r="T5885" s="13"/>
      <c r="U5885" t="s">
        <v>6636</v>
      </c>
    </row>
    <row r="5886" spans="1:21" x14ac:dyDescent="0.25">
      <c r="A5886" t="s">
        <v>6619</v>
      </c>
      <c r="B5886" s="12">
        <v>207775</v>
      </c>
      <c r="C5886" t="s">
        <v>12216</v>
      </c>
      <c r="D5886" s="11">
        <v>46184.653020833299</v>
      </c>
      <c r="E5886" t="s">
        <v>12217</v>
      </c>
      <c r="F5886" t="s">
        <v>6415</v>
      </c>
      <c r="G5886" t="s">
        <v>12031</v>
      </c>
      <c r="H5886" t="s">
        <v>6449</v>
      </c>
      <c r="I5886" t="s">
        <v>55</v>
      </c>
      <c r="J5886" t="s">
        <v>737</v>
      </c>
      <c r="K5886" t="s">
        <v>12170</v>
      </c>
      <c r="L5886" t="s">
        <v>12028</v>
      </c>
      <c r="M5886" t="s">
        <v>12171</v>
      </c>
      <c r="N5886" t="s">
        <v>7001</v>
      </c>
      <c r="O5886" t="s">
        <v>7007</v>
      </c>
      <c r="P5886">
        <v>5340000</v>
      </c>
      <c r="Q5886" t="s">
        <v>6636</v>
      </c>
      <c r="R5886" t="s">
        <v>6636</v>
      </c>
      <c r="S5886" s="12"/>
      <c r="T5886" s="13"/>
      <c r="U5886" t="s">
        <v>6636</v>
      </c>
    </row>
    <row r="5887" spans="1:21" x14ac:dyDescent="0.25">
      <c r="A5887" t="s">
        <v>6619</v>
      </c>
      <c r="B5887" s="12">
        <v>207775</v>
      </c>
      <c r="C5887" t="s">
        <v>12216</v>
      </c>
      <c r="D5887" s="11">
        <v>46184.653020833299</v>
      </c>
      <c r="E5887" t="s">
        <v>12217</v>
      </c>
      <c r="F5887" t="s">
        <v>6415</v>
      </c>
      <c r="G5887" t="s">
        <v>12032</v>
      </c>
      <c r="H5887" t="s">
        <v>6449</v>
      </c>
      <c r="I5887" t="s">
        <v>55</v>
      </c>
      <c r="J5887" t="s">
        <v>737</v>
      </c>
      <c r="K5887" t="s">
        <v>12170</v>
      </c>
      <c r="L5887" t="s">
        <v>12028</v>
      </c>
      <c r="M5887" t="s">
        <v>12171</v>
      </c>
      <c r="N5887" t="s">
        <v>7001</v>
      </c>
      <c r="O5887" t="s">
        <v>7007</v>
      </c>
      <c r="P5887">
        <v>5340000</v>
      </c>
      <c r="Q5887" t="s">
        <v>6636</v>
      </c>
      <c r="R5887" t="s">
        <v>6636</v>
      </c>
      <c r="S5887" s="12"/>
      <c r="T5887" s="13"/>
      <c r="U5887" t="s">
        <v>6636</v>
      </c>
    </row>
    <row r="5888" spans="1:21" x14ac:dyDescent="0.25">
      <c r="A5888" t="s">
        <v>6619</v>
      </c>
      <c r="B5888" s="12">
        <v>207775</v>
      </c>
      <c r="C5888" t="s">
        <v>12216</v>
      </c>
      <c r="D5888" s="11">
        <v>46184.653020833299</v>
      </c>
      <c r="E5888" t="s">
        <v>12217</v>
      </c>
      <c r="F5888" t="s">
        <v>6415</v>
      </c>
      <c r="G5888" t="s">
        <v>12033</v>
      </c>
      <c r="H5888" t="s">
        <v>6449</v>
      </c>
      <c r="I5888" t="s">
        <v>55</v>
      </c>
      <c r="J5888" t="s">
        <v>737</v>
      </c>
      <c r="K5888" t="s">
        <v>12170</v>
      </c>
      <c r="L5888" t="s">
        <v>12028</v>
      </c>
      <c r="M5888" t="s">
        <v>12171</v>
      </c>
      <c r="N5888" t="s">
        <v>7001</v>
      </c>
      <c r="O5888" t="s">
        <v>7007</v>
      </c>
      <c r="P5888">
        <v>5340000</v>
      </c>
      <c r="Q5888" t="s">
        <v>6636</v>
      </c>
      <c r="R5888" t="s">
        <v>6636</v>
      </c>
      <c r="S5888" s="12"/>
      <c r="T5888" s="13"/>
      <c r="U5888" t="s">
        <v>6636</v>
      </c>
    </row>
    <row r="5889" spans="1:21" x14ac:dyDescent="0.25">
      <c r="A5889" t="s">
        <v>6619</v>
      </c>
      <c r="B5889" s="12">
        <v>207775</v>
      </c>
      <c r="C5889" t="s">
        <v>12216</v>
      </c>
      <c r="D5889" s="11">
        <v>46184.653020833299</v>
      </c>
      <c r="E5889" t="s">
        <v>12217</v>
      </c>
      <c r="F5889" t="s">
        <v>6415</v>
      </c>
      <c r="G5889" t="s">
        <v>12034</v>
      </c>
      <c r="H5889" t="s">
        <v>6449</v>
      </c>
      <c r="I5889" t="s">
        <v>55</v>
      </c>
      <c r="J5889" t="s">
        <v>737</v>
      </c>
      <c r="K5889" t="s">
        <v>12170</v>
      </c>
      <c r="L5889" t="s">
        <v>12028</v>
      </c>
      <c r="M5889" t="s">
        <v>12171</v>
      </c>
      <c r="N5889" t="s">
        <v>7001</v>
      </c>
      <c r="O5889" t="s">
        <v>7007</v>
      </c>
      <c r="P5889">
        <v>5340000</v>
      </c>
      <c r="Q5889" t="s">
        <v>6636</v>
      </c>
      <c r="R5889" t="s">
        <v>6636</v>
      </c>
      <c r="S5889" s="12"/>
      <c r="T5889" s="13"/>
      <c r="U5889" t="s">
        <v>6636</v>
      </c>
    </row>
    <row r="5890" spans="1:21" x14ac:dyDescent="0.25">
      <c r="A5890" t="s">
        <v>6619</v>
      </c>
      <c r="B5890" s="12">
        <v>207775</v>
      </c>
      <c r="C5890" t="s">
        <v>12216</v>
      </c>
      <c r="D5890" s="11">
        <v>46184.653020833299</v>
      </c>
      <c r="E5890" t="s">
        <v>12217</v>
      </c>
      <c r="F5890" t="s">
        <v>6415</v>
      </c>
      <c r="G5890" t="s">
        <v>12035</v>
      </c>
      <c r="H5890" t="s">
        <v>6449</v>
      </c>
      <c r="I5890" t="s">
        <v>55</v>
      </c>
      <c r="J5890" t="s">
        <v>737</v>
      </c>
      <c r="K5890" t="s">
        <v>12170</v>
      </c>
      <c r="L5890" t="s">
        <v>12028</v>
      </c>
      <c r="M5890" t="s">
        <v>12171</v>
      </c>
      <c r="N5890" t="s">
        <v>7001</v>
      </c>
      <c r="O5890" t="s">
        <v>7007</v>
      </c>
      <c r="P5890">
        <v>5340000</v>
      </c>
      <c r="Q5890" t="s">
        <v>6636</v>
      </c>
      <c r="R5890" t="s">
        <v>6636</v>
      </c>
      <c r="S5890" s="12"/>
      <c r="T5890" s="13"/>
      <c r="U5890" t="s">
        <v>6636</v>
      </c>
    </row>
    <row r="5891" spans="1:21" x14ac:dyDescent="0.25">
      <c r="A5891" t="s">
        <v>6619</v>
      </c>
      <c r="B5891" s="12">
        <v>207790</v>
      </c>
      <c r="C5891" t="s">
        <v>12222</v>
      </c>
      <c r="D5891" s="11">
        <v>46184.6796412037</v>
      </c>
      <c r="E5891" t="s">
        <v>12223</v>
      </c>
      <c r="F5891" t="s">
        <v>6415</v>
      </c>
      <c r="G5891" t="s">
        <v>6968</v>
      </c>
      <c r="H5891" t="s">
        <v>6449</v>
      </c>
      <c r="I5891" t="s">
        <v>65</v>
      </c>
      <c r="J5891" t="s">
        <v>636</v>
      </c>
      <c r="K5891" t="s">
        <v>12088</v>
      </c>
      <c r="L5891" t="s">
        <v>12028</v>
      </c>
      <c r="M5891" t="s">
        <v>12089</v>
      </c>
      <c r="N5891" t="s">
        <v>7001</v>
      </c>
      <c r="O5891" t="s">
        <v>7002</v>
      </c>
      <c r="P5891">
        <v>11230000</v>
      </c>
      <c r="Q5891" t="s">
        <v>6636</v>
      </c>
      <c r="R5891" t="s">
        <v>6636</v>
      </c>
      <c r="S5891" s="12"/>
      <c r="T5891" s="13"/>
      <c r="U5891" t="s">
        <v>9167</v>
      </c>
    </row>
    <row r="5892" spans="1:21" x14ac:dyDescent="0.25">
      <c r="A5892" t="s">
        <v>6619</v>
      </c>
      <c r="B5892" s="12">
        <v>207790</v>
      </c>
      <c r="C5892" t="s">
        <v>12222</v>
      </c>
      <c r="D5892" s="11">
        <v>46184.6796412037</v>
      </c>
      <c r="E5892" t="s">
        <v>12223</v>
      </c>
      <c r="F5892" t="s">
        <v>6415</v>
      </c>
      <c r="G5892" t="s">
        <v>8520</v>
      </c>
      <c r="H5892" t="s">
        <v>6449</v>
      </c>
      <c r="I5892" t="s">
        <v>65</v>
      </c>
      <c r="J5892" t="s">
        <v>636</v>
      </c>
      <c r="K5892" t="s">
        <v>12088</v>
      </c>
      <c r="L5892" t="s">
        <v>12028</v>
      </c>
      <c r="M5892" t="s">
        <v>12089</v>
      </c>
      <c r="N5892" t="s">
        <v>7001</v>
      </c>
      <c r="O5892" t="s">
        <v>7002</v>
      </c>
      <c r="P5892">
        <v>11230000</v>
      </c>
      <c r="Q5892" t="s">
        <v>6636</v>
      </c>
      <c r="R5892" t="s">
        <v>6636</v>
      </c>
      <c r="S5892" s="12"/>
      <c r="T5892" s="13"/>
      <c r="U5892" t="s">
        <v>9167</v>
      </c>
    </row>
    <row r="5893" spans="1:21" x14ac:dyDescent="0.25">
      <c r="A5893" t="s">
        <v>6619</v>
      </c>
      <c r="B5893" s="12">
        <v>207790</v>
      </c>
      <c r="C5893" t="s">
        <v>12222</v>
      </c>
      <c r="D5893" s="11">
        <v>46184.6796412037</v>
      </c>
      <c r="E5893" t="s">
        <v>12223</v>
      </c>
      <c r="F5893" t="s">
        <v>6415</v>
      </c>
      <c r="G5893" t="s">
        <v>12030</v>
      </c>
      <c r="H5893" t="s">
        <v>6449</v>
      </c>
      <c r="I5893" t="s">
        <v>65</v>
      </c>
      <c r="J5893" t="s">
        <v>636</v>
      </c>
      <c r="K5893" t="s">
        <v>12088</v>
      </c>
      <c r="L5893" t="s">
        <v>12028</v>
      </c>
      <c r="M5893" t="s">
        <v>12089</v>
      </c>
      <c r="N5893" t="s">
        <v>7001</v>
      </c>
      <c r="O5893" t="s">
        <v>7002</v>
      </c>
      <c r="P5893">
        <v>11230000</v>
      </c>
      <c r="Q5893" t="s">
        <v>6636</v>
      </c>
      <c r="R5893" t="s">
        <v>6636</v>
      </c>
      <c r="S5893" s="12"/>
      <c r="T5893" s="13"/>
      <c r="U5893" t="s">
        <v>9167</v>
      </c>
    </row>
    <row r="5894" spans="1:21" x14ac:dyDescent="0.25">
      <c r="A5894" t="s">
        <v>6619</v>
      </c>
      <c r="B5894" s="12">
        <v>207790</v>
      </c>
      <c r="C5894" t="s">
        <v>12222</v>
      </c>
      <c r="D5894" s="11">
        <v>46184.6796412037</v>
      </c>
      <c r="E5894" t="s">
        <v>12223</v>
      </c>
      <c r="F5894" t="s">
        <v>6415</v>
      </c>
      <c r="G5894" t="s">
        <v>8521</v>
      </c>
      <c r="H5894" t="s">
        <v>6449</v>
      </c>
      <c r="I5894" t="s">
        <v>65</v>
      </c>
      <c r="J5894" t="s">
        <v>636</v>
      </c>
      <c r="K5894" t="s">
        <v>12088</v>
      </c>
      <c r="L5894" t="s">
        <v>12028</v>
      </c>
      <c r="M5894" t="s">
        <v>12089</v>
      </c>
      <c r="N5894" t="s">
        <v>7001</v>
      </c>
      <c r="O5894" t="s">
        <v>7002</v>
      </c>
      <c r="P5894">
        <v>11230000</v>
      </c>
      <c r="Q5894" t="s">
        <v>6636</v>
      </c>
      <c r="R5894" t="s">
        <v>6636</v>
      </c>
      <c r="S5894" s="12"/>
      <c r="T5894" s="13"/>
      <c r="U5894" t="s">
        <v>9167</v>
      </c>
    </row>
    <row r="5895" spans="1:21" x14ac:dyDescent="0.25">
      <c r="A5895" t="s">
        <v>6619</v>
      </c>
      <c r="B5895" s="12">
        <v>207790</v>
      </c>
      <c r="C5895" t="s">
        <v>12222</v>
      </c>
      <c r="D5895" s="11">
        <v>46184.6796412037</v>
      </c>
      <c r="E5895" t="s">
        <v>12223</v>
      </c>
      <c r="F5895" t="s">
        <v>6415</v>
      </c>
      <c r="G5895" t="s">
        <v>12031</v>
      </c>
      <c r="H5895" t="s">
        <v>6449</v>
      </c>
      <c r="I5895" t="s">
        <v>65</v>
      </c>
      <c r="J5895" t="s">
        <v>636</v>
      </c>
      <c r="K5895" t="s">
        <v>12088</v>
      </c>
      <c r="L5895" t="s">
        <v>12028</v>
      </c>
      <c r="M5895" t="s">
        <v>12089</v>
      </c>
      <c r="N5895" t="s">
        <v>7001</v>
      </c>
      <c r="O5895" t="s">
        <v>7002</v>
      </c>
      <c r="P5895">
        <v>11230000</v>
      </c>
      <c r="Q5895" t="s">
        <v>6636</v>
      </c>
      <c r="R5895" t="s">
        <v>6636</v>
      </c>
      <c r="S5895" s="12"/>
      <c r="T5895" s="13"/>
      <c r="U5895" t="s">
        <v>9167</v>
      </c>
    </row>
    <row r="5896" spans="1:21" x14ac:dyDescent="0.25">
      <c r="A5896" t="s">
        <v>6619</v>
      </c>
      <c r="B5896" s="12">
        <v>207790</v>
      </c>
      <c r="C5896" t="s">
        <v>12222</v>
      </c>
      <c r="D5896" s="11">
        <v>46184.6796412037</v>
      </c>
      <c r="E5896" t="s">
        <v>12223</v>
      </c>
      <c r="F5896" t="s">
        <v>6415</v>
      </c>
      <c r="G5896" t="s">
        <v>12032</v>
      </c>
      <c r="H5896" t="s">
        <v>6449</v>
      </c>
      <c r="I5896" t="s">
        <v>65</v>
      </c>
      <c r="J5896" t="s">
        <v>636</v>
      </c>
      <c r="K5896" t="s">
        <v>12088</v>
      </c>
      <c r="L5896" t="s">
        <v>12028</v>
      </c>
      <c r="M5896" t="s">
        <v>12089</v>
      </c>
      <c r="N5896" t="s">
        <v>7001</v>
      </c>
      <c r="O5896" t="s">
        <v>7002</v>
      </c>
      <c r="P5896">
        <v>11230000</v>
      </c>
      <c r="Q5896" t="s">
        <v>6636</v>
      </c>
      <c r="R5896" t="s">
        <v>6636</v>
      </c>
      <c r="S5896" s="12"/>
      <c r="T5896" s="13"/>
      <c r="U5896" t="s">
        <v>9167</v>
      </c>
    </row>
    <row r="5897" spans="1:21" x14ac:dyDescent="0.25">
      <c r="A5897" t="s">
        <v>6619</v>
      </c>
      <c r="B5897" s="12">
        <v>207790</v>
      </c>
      <c r="C5897" t="s">
        <v>12222</v>
      </c>
      <c r="D5897" s="11">
        <v>46184.6796412037</v>
      </c>
      <c r="E5897" t="s">
        <v>12223</v>
      </c>
      <c r="F5897" t="s">
        <v>6415</v>
      </c>
      <c r="G5897" t="s">
        <v>12033</v>
      </c>
      <c r="H5897" t="s">
        <v>6449</v>
      </c>
      <c r="I5897" t="s">
        <v>65</v>
      </c>
      <c r="J5897" t="s">
        <v>636</v>
      </c>
      <c r="K5897" t="s">
        <v>12088</v>
      </c>
      <c r="L5897" t="s">
        <v>12028</v>
      </c>
      <c r="M5897" t="s">
        <v>12089</v>
      </c>
      <c r="N5897" t="s">
        <v>7001</v>
      </c>
      <c r="O5897" t="s">
        <v>7002</v>
      </c>
      <c r="P5897">
        <v>11230000</v>
      </c>
      <c r="Q5897" t="s">
        <v>6636</v>
      </c>
      <c r="R5897" t="s">
        <v>6636</v>
      </c>
      <c r="S5897" s="12"/>
      <c r="T5897" s="13"/>
      <c r="U5897" t="s">
        <v>9167</v>
      </c>
    </row>
    <row r="5898" spans="1:21" x14ac:dyDescent="0.25">
      <c r="A5898" t="s">
        <v>6619</v>
      </c>
      <c r="B5898" s="12">
        <v>207790</v>
      </c>
      <c r="C5898" t="s">
        <v>12222</v>
      </c>
      <c r="D5898" s="11">
        <v>46184.6796412037</v>
      </c>
      <c r="E5898" t="s">
        <v>12223</v>
      </c>
      <c r="F5898" t="s">
        <v>6415</v>
      </c>
      <c r="G5898" t="s">
        <v>12034</v>
      </c>
      <c r="H5898" t="s">
        <v>6449</v>
      </c>
      <c r="I5898" t="s">
        <v>65</v>
      </c>
      <c r="J5898" t="s">
        <v>636</v>
      </c>
      <c r="K5898" t="s">
        <v>12088</v>
      </c>
      <c r="L5898" t="s">
        <v>12028</v>
      </c>
      <c r="M5898" t="s">
        <v>12089</v>
      </c>
      <c r="N5898" t="s">
        <v>7001</v>
      </c>
      <c r="O5898" t="s">
        <v>7002</v>
      </c>
      <c r="P5898">
        <v>11230000</v>
      </c>
      <c r="Q5898" t="s">
        <v>6636</v>
      </c>
      <c r="R5898" t="s">
        <v>6636</v>
      </c>
      <c r="S5898" s="12"/>
      <c r="T5898" s="13"/>
      <c r="U5898" t="s">
        <v>9167</v>
      </c>
    </row>
    <row r="5899" spans="1:21" x14ac:dyDescent="0.25">
      <c r="A5899" t="s">
        <v>6619</v>
      </c>
      <c r="B5899" s="12">
        <v>207790</v>
      </c>
      <c r="C5899" t="s">
        <v>12222</v>
      </c>
      <c r="D5899" s="11">
        <v>46184.6796412037</v>
      </c>
      <c r="E5899" t="s">
        <v>12223</v>
      </c>
      <c r="F5899" t="s">
        <v>6415</v>
      </c>
      <c r="G5899" t="s">
        <v>12035</v>
      </c>
      <c r="H5899" t="s">
        <v>6449</v>
      </c>
      <c r="I5899" t="s">
        <v>65</v>
      </c>
      <c r="J5899" t="s">
        <v>636</v>
      </c>
      <c r="K5899" t="s">
        <v>12088</v>
      </c>
      <c r="L5899" t="s">
        <v>12028</v>
      </c>
      <c r="M5899" t="s">
        <v>12089</v>
      </c>
      <c r="N5899" t="s">
        <v>7001</v>
      </c>
      <c r="O5899" t="s">
        <v>7002</v>
      </c>
      <c r="P5899">
        <v>11230000</v>
      </c>
      <c r="Q5899" t="s">
        <v>6636</v>
      </c>
      <c r="R5899" t="s">
        <v>6636</v>
      </c>
      <c r="S5899" s="12"/>
      <c r="T5899" s="13"/>
      <c r="U5899" t="s">
        <v>9167</v>
      </c>
    </row>
    <row r="5900" spans="1:21" x14ac:dyDescent="0.25">
      <c r="A5900" t="s">
        <v>6637</v>
      </c>
      <c r="B5900" s="12">
        <v>212850</v>
      </c>
      <c r="C5900" t="s">
        <v>12224</v>
      </c>
      <c r="D5900" s="11">
        <v>46184.6949074074</v>
      </c>
      <c r="E5900" t="s">
        <v>12225</v>
      </c>
      <c r="F5900" t="s">
        <v>6415</v>
      </c>
      <c r="G5900" t="s">
        <v>6968</v>
      </c>
      <c r="H5900" t="s">
        <v>6449</v>
      </c>
      <c r="I5900" t="s">
        <v>65</v>
      </c>
      <c r="J5900" t="s">
        <v>636</v>
      </c>
      <c r="K5900" t="s">
        <v>12096</v>
      </c>
      <c r="L5900" t="s">
        <v>12078</v>
      </c>
      <c r="M5900" t="s">
        <v>12097</v>
      </c>
      <c r="N5900" t="s">
        <v>6761</v>
      </c>
      <c r="O5900" t="s">
        <v>6762</v>
      </c>
      <c r="P5900">
        <v>15149500</v>
      </c>
      <c r="Q5900" t="s">
        <v>6893</v>
      </c>
      <c r="R5900" t="s">
        <v>6911</v>
      </c>
      <c r="S5900" s="12"/>
      <c r="T5900" s="13"/>
      <c r="U5900" t="s">
        <v>11489</v>
      </c>
    </row>
    <row r="5901" spans="1:21" x14ac:dyDescent="0.25">
      <c r="A5901" t="s">
        <v>6637</v>
      </c>
      <c r="B5901" s="12">
        <v>212850</v>
      </c>
      <c r="C5901" t="s">
        <v>12224</v>
      </c>
      <c r="D5901" s="11">
        <v>46184.6949074074</v>
      </c>
      <c r="E5901" t="s">
        <v>12225</v>
      </c>
      <c r="F5901" t="s">
        <v>6415</v>
      </c>
      <c r="G5901" t="s">
        <v>8520</v>
      </c>
      <c r="H5901" t="s">
        <v>6449</v>
      </c>
      <c r="I5901" t="s">
        <v>65</v>
      </c>
      <c r="J5901" t="s">
        <v>636</v>
      </c>
      <c r="K5901" t="s">
        <v>12096</v>
      </c>
      <c r="L5901" t="s">
        <v>12078</v>
      </c>
      <c r="M5901" t="s">
        <v>12097</v>
      </c>
      <c r="N5901" t="s">
        <v>6761</v>
      </c>
      <c r="O5901" t="s">
        <v>6762</v>
      </c>
      <c r="P5901">
        <v>15149500</v>
      </c>
      <c r="Q5901" t="s">
        <v>6893</v>
      </c>
      <c r="R5901" t="s">
        <v>6911</v>
      </c>
      <c r="S5901" s="12"/>
      <c r="T5901" s="13"/>
      <c r="U5901" t="s">
        <v>11489</v>
      </c>
    </row>
    <row r="5902" spans="1:21" x14ac:dyDescent="0.25">
      <c r="A5902" t="s">
        <v>6637</v>
      </c>
      <c r="B5902" s="12">
        <v>212850</v>
      </c>
      <c r="C5902" t="s">
        <v>12224</v>
      </c>
      <c r="D5902" s="11">
        <v>46184.6949074074</v>
      </c>
      <c r="E5902" t="s">
        <v>12225</v>
      </c>
      <c r="F5902" t="s">
        <v>6415</v>
      </c>
      <c r="G5902" t="s">
        <v>12030</v>
      </c>
      <c r="H5902" t="s">
        <v>6449</v>
      </c>
      <c r="I5902" t="s">
        <v>65</v>
      </c>
      <c r="J5902" t="s">
        <v>636</v>
      </c>
      <c r="K5902" t="s">
        <v>12096</v>
      </c>
      <c r="L5902" t="s">
        <v>12078</v>
      </c>
      <c r="M5902" t="s">
        <v>12097</v>
      </c>
      <c r="N5902" t="s">
        <v>6761</v>
      </c>
      <c r="O5902" t="s">
        <v>6762</v>
      </c>
      <c r="P5902">
        <v>15149500</v>
      </c>
      <c r="Q5902" t="s">
        <v>6893</v>
      </c>
      <c r="R5902" t="s">
        <v>6911</v>
      </c>
      <c r="S5902" s="12"/>
      <c r="T5902" s="13"/>
      <c r="U5902" t="s">
        <v>11489</v>
      </c>
    </row>
    <row r="5903" spans="1:21" x14ac:dyDescent="0.25">
      <c r="A5903" t="s">
        <v>6637</v>
      </c>
      <c r="B5903" s="12">
        <v>212850</v>
      </c>
      <c r="C5903" t="s">
        <v>12224</v>
      </c>
      <c r="D5903" s="11">
        <v>46184.6949074074</v>
      </c>
      <c r="E5903" t="s">
        <v>12225</v>
      </c>
      <c r="F5903" t="s">
        <v>6415</v>
      </c>
      <c r="G5903" t="s">
        <v>12080</v>
      </c>
      <c r="H5903" t="s">
        <v>6449</v>
      </c>
      <c r="I5903" t="s">
        <v>65</v>
      </c>
      <c r="J5903" t="s">
        <v>636</v>
      </c>
      <c r="K5903" t="s">
        <v>12096</v>
      </c>
      <c r="L5903" t="s">
        <v>12078</v>
      </c>
      <c r="M5903" t="s">
        <v>12097</v>
      </c>
      <c r="N5903" t="s">
        <v>6761</v>
      </c>
      <c r="O5903" t="s">
        <v>6762</v>
      </c>
      <c r="P5903">
        <v>15149500</v>
      </c>
      <c r="Q5903" t="s">
        <v>6893</v>
      </c>
      <c r="R5903" t="s">
        <v>6911</v>
      </c>
      <c r="S5903" s="12"/>
      <c r="T5903" s="13"/>
      <c r="U5903" t="s">
        <v>11489</v>
      </c>
    </row>
    <row r="5904" spans="1:21" x14ac:dyDescent="0.25">
      <c r="A5904" t="s">
        <v>6637</v>
      </c>
      <c r="B5904" s="12">
        <v>212850</v>
      </c>
      <c r="C5904" t="s">
        <v>12224</v>
      </c>
      <c r="D5904" s="11">
        <v>46184.6949074074</v>
      </c>
      <c r="E5904" t="s">
        <v>12225</v>
      </c>
      <c r="F5904" t="s">
        <v>6415</v>
      </c>
      <c r="G5904" t="s">
        <v>12081</v>
      </c>
      <c r="H5904" t="s">
        <v>6449</v>
      </c>
      <c r="I5904" t="s">
        <v>65</v>
      </c>
      <c r="J5904" t="s">
        <v>636</v>
      </c>
      <c r="K5904" t="s">
        <v>12096</v>
      </c>
      <c r="L5904" t="s">
        <v>12078</v>
      </c>
      <c r="M5904" t="s">
        <v>12097</v>
      </c>
      <c r="N5904" t="s">
        <v>6761</v>
      </c>
      <c r="O5904" t="s">
        <v>6762</v>
      </c>
      <c r="P5904">
        <v>15149500</v>
      </c>
      <c r="Q5904" t="s">
        <v>6893</v>
      </c>
      <c r="R5904" t="s">
        <v>6911</v>
      </c>
      <c r="S5904" s="12"/>
      <c r="T5904" s="13"/>
      <c r="U5904" t="s">
        <v>11489</v>
      </c>
    </row>
    <row r="5905" spans="1:21" x14ac:dyDescent="0.25">
      <c r="A5905" t="s">
        <v>6619</v>
      </c>
      <c r="B5905" s="12">
        <v>207845</v>
      </c>
      <c r="C5905" t="s">
        <v>12218</v>
      </c>
      <c r="D5905" s="11">
        <v>46184.763321759303</v>
      </c>
      <c r="E5905" t="s">
        <v>12219</v>
      </c>
      <c r="F5905" t="s">
        <v>6415</v>
      </c>
      <c r="G5905" t="s">
        <v>6968</v>
      </c>
      <c r="H5905" t="s">
        <v>6449</v>
      </c>
      <c r="I5905" t="s">
        <v>55</v>
      </c>
      <c r="J5905" t="s">
        <v>737</v>
      </c>
      <c r="K5905" t="s">
        <v>12220</v>
      </c>
      <c r="L5905" t="s">
        <v>12039</v>
      </c>
      <c r="M5905" t="s">
        <v>12221</v>
      </c>
      <c r="N5905" t="s">
        <v>6787</v>
      </c>
      <c r="O5905" t="s">
        <v>6829</v>
      </c>
      <c r="P5905">
        <v>18995000</v>
      </c>
      <c r="Q5905" t="s">
        <v>6636</v>
      </c>
      <c r="R5905" t="s">
        <v>6636</v>
      </c>
      <c r="S5905" s="12"/>
      <c r="T5905" s="13"/>
      <c r="U5905" t="s">
        <v>6636</v>
      </c>
    </row>
    <row r="5906" spans="1:21" x14ac:dyDescent="0.25">
      <c r="A5906" t="s">
        <v>6619</v>
      </c>
      <c r="B5906" s="12">
        <v>207845</v>
      </c>
      <c r="C5906" t="s">
        <v>12218</v>
      </c>
      <c r="D5906" s="11">
        <v>46184.763321759303</v>
      </c>
      <c r="E5906" t="s">
        <v>12219</v>
      </c>
      <c r="F5906" t="s">
        <v>6415</v>
      </c>
      <c r="G5906" t="s">
        <v>8520</v>
      </c>
      <c r="H5906" t="s">
        <v>6449</v>
      </c>
      <c r="I5906" t="s">
        <v>55</v>
      </c>
      <c r="J5906" t="s">
        <v>737</v>
      </c>
      <c r="K5906" t="s">
        <v>12220</v>
      </c>
      <c r="L5906" t="s">
        <v>12039</v>
      </c>
      <c r="M5906" t="s">
        <v>12221</v>
      </c>
      <c r="N5906" t="s">
        <v>6787</v>
      </c>
      <c r="O5906" t="s">
        <v>6829</v>
      </c>
      <c r="P5906">
        <v>18995000</v>
      </c>
      <c r="Q5906" t="s">
        <v>6636</v>
      </c>
      <c r="R5906" t="s">
        <v>6636</v>
      </c>
      <c r="S5906" s="12"/>
      <c r="T5906" s="13"/>
      <c r="U5906" t="s">
        <v>6636</v>
      </c>
    </row>
    <row r="5907" spans="1:21" x14ac:dyDescent="0.25">
      <c r="A5907" t="s">
        <v>6619</v>
      </c>
      <c r="B5907" s="12">
        <v>207845</v>
      </c>
      <c r="C5907" t="s">
        <v>12218</v>
      </c>
      <c r="D5907" s="11">
        <v>46184.763321759303</v>
      </c>
      <c r="E5907" t="s">
        <v>12219</v>
      </c>
      <c r="F5907" t="s">
        <v>6415</v>
      </c>
      <c r="G5907" t="s">
        <v>12030</v>
      </c>
      <c r="H5907" t="s">
        <v>6449</v>
      </c>
      <c r="I5907" t="s">
        <v>55</v>
      </c>
      <c r="J5907" t="s">
        <v>737</v>
      </c>
      <c r="K5907" t="s">
        <v>12220</v>
      </c>
      <c r="L5907" t="s">
        <v>12039</v>
      </c>
      <c r="M5907" t="s">
        <v>12221</v>
      </c>
      <c r="N5907" t="s">
        <v>6787</v>
      </c>
      <c r="O5907" t="s">
        <v>6829</v>
      </c>
      <c r="P5907">
        <v>18995000</v>
      </c>
      <c r="Q5907" t="s">
        <v>6636</v>
      </c>
      <c r="R5907" t="s">
        <v>6636</v>
      </c>
      <c r="S5907" s="12"/>
      <c r="T5907" s="13"/>
      <c r="U5907" t="s">
        <v>6636</v>
      </c>
    </row>
    <row r="5908" spans="1:21" x14ac:dyDescent="0.25">
      <c r="A5908" t="s">
        <v>6619</v>
      </c>
      <c r="B5908" s="12">
        <v>207845</v>
      </c>
      <c r="C5908" t="s">
        <v>12218</v>
      </c>
      <c r="D5908" s="11">
        <v>46184.763321759303</v>
      </c>
      <c r="E5908" t="s">
        <v>12219</v>
      </c>
      <c r="F5908" t="s">
        <v>6415</v>
      </c>
      <c r="G5908" t="s">
        <v>8521</v>
      </c>
      <c r="H5908" t="s">
        <v>6449</v>
      </c>
      <c r="I5908" t="s">
        <v>55</v>
      </c>
      <c r="J5908" t="s">
        <v>737</v>
      </c>
      <c r="K5908" t="s">
        <v>12220</v>
      </c>
      <c r="L5908" t="s">
        <v>12039</v>
      </c>
      <c r="M5908" t="s">
        <v>12221</v>
      </c>
      <c r="N5908" t="s">
        <v>6787</v>
      </c>
      <c r="O5908" t="s">
        <v>6829</v>
      </c>
      <c r="P5908">
        <v>18995000</v>
      </c>
      <c r="Q5908" t="s">
        <v>6636</v>
      </c>
      <c r="R5908" t="s">
        <v>6636</v>
      </c>
      <c r="S5908" s="12"/>
      <c r="T5908" s="13"/>
      <c r="U5908" t="s">
        <v>6636</v>
      </c>
    </row>
    <row r="5909" spans="1:21" x14ac:dyDescent="0.25">
      <c r="A5909" t="s">
        <v>6619</v>
      </c>
      <c r="B5909" s="12">
        <v>207845</v>
      </c>
      <c r="C5909" t="s">
        <v>12218</v>
      </c>
      <c r="D5909" s="11">
        <v>46184.763321759303</v>
      </c>
      <c r="E5909" t="s">
        <v>12219</v>
      </c>
      <c r="F5909" t="s">
        <v>6415</v>
      </c>
      <c r="G5909" t="s">
        <v>12041</v>
      </c>
      <c r="H5909" t="s">
        <v>6449</v>
      </c>
      <c r="I5909" t="s">
        <v>55</v>
      </c>
      <c r="J5909" t="s">
        <v>737</v>
      </c>
      <c r="K5909" t="s">
        <v>12220</v>
      </c>
      <c r="L5909" t="s">
        <v>12039</v>
      </c>
      <c r="M5909" t="s">
        <v>12221</v>
      </c>
      <c r="N5909" t="s">
        <v>6787</v>
      </c>
      <c r="O5909" t="s">
        <v>6829</v>
      </c>
      <c r="P5909">
        <v>18995000</v>
      </c>
      <c r="Q5909" t="s">
        <v>6636</v>
      </c>
      <c r="R5909" t="s">
        <v>6636</v>
      </c>
      <c r="S5909" s="12"/>
      <c r="T5909" s="13"/>
      <c r="U5909" t="s">
        <v>6636</v>
      </c>
    </row>
    <row r="5910" spans="1:21" x14ac:dyDescent="0.25">
      <c r="A5910" t="s">
        <v>6619</v>
      </c>
      <c r="B5910" s="12">
        <v>207845</v>
      </c>
      <c r="C5910" t="s">
        <v>12218</v>
      </c>
      <c r="D5910" s="11">
        <v>46184.763321759303</v>
      </c>
      <c r="E5910" t="s">
        <v>12219</v>
      </c>
      <c r="F5910" t="s">
        <v>6415</v>
      </c>
      <c r="G5910" t="s">
        <v>12042</v>
      </c>
      <c r="H5910" t="s">
        <v>6449</v>
      </c>
      <c r="I5910" t="s">
        <v>55</v>
      </c>
      <c r="J5910" t="s">
        <v>737</v>
      </c>
      <c r="K5910" t="s">
        <v>12220</v>
      </c>
      <c r="L5910" t="s">
        <v>12039</v>
      </c>
      <c r="M5910" t="s">
        <v>12221</v>
      </c>
      <c r="N5910" t="s">
        <v>6787</v>
      </c>
      <c r="O5910" t="s">
        <v>6829</v>
      </c>
      <c r="P5910">
        <v>18995000</v>
      </c>
      <c r="Q5910" t="s">
        <v>6636</v>
      </c>
      <c r="R5910" t="s">
        <v>6636</v>
      </c>
      <c r="S5910" s="12"/>
      <c r="T5910" s="13"/>
      <c r="U5910" t="s">
        <v>6636</v>
      </c>
    </row>
    <row r="5911" spans="1:21" x14ac:dyDescent="0.25">
      <c r="A5911" t="s">
        <v>6637</v>
      </c>
      <c r="B5911" s="12">
        <v>207865</v>
      </c>
      <c r="C5911" t="s">
        <v>12226</v>
      </c>
      <c r="D5911" s="11">
        <v>46184.776319444398</v>
      </c>
      <c r="E5911" t="s">
        <v>12227</v>
      </c>
      <c r="F5911" t="s">
        <v>6415</v>
      </c>
      <c r="G5911" t="s">
        <v>6968</v>
      </c>
      <c r="H5911" t="s">
        <v>6449</v>
      </c>
      <c r="I5911" t="s">
        <v>55</v>
      </c>
      <c r="J5911" t="s">
        <v>643</v>
      </c>
      <c r="K5911" t="s">
        <v>12228</v>
      </c>
      <c r="L5911" t="s">
        <v>12028</v>
      </c>
      <c r="M5911" t="s">
        <v>12229</v>
      </c>
      <c r="N5911" t="s">
        <v>7001</v>
      </c>
      <c r="O5911" t="s">
        <v>7007</v>
      </c>
      <c r="P5911">
        <v>6550000</v>
      </c>
      <c r="Q5911" t="s">
        <v>6636</v>
      </c>
      <c r="R5911" t="s">
        <v>6636</v>
      </c>
      <c r="S5911" s="12"/>
      <c r="T5911" s="13"/>
      <c r="U5911" t="s">
        <v>7455</v>
      </c>
    </row>
    <row r="5912" spans="1:21" x14ac:dyDescent="0.25">
      <c r="A5912" t="s">
        <v>6637</v>
      </c>
      <c r="B5912" s="12">
        <v>207865</v>
      </c>
      <c r="C5912" t="s">
        <v>12226</v>
      </c>
      <c r="D5912" s="11">
        <v>46184.776319444398</v>
      </c>
      <c r="E5912" t="s">
        <v>12227</v>
      </c>
      <c r="F5912" t="s">
        <v>6415</v>
      </c>
      <c r="G5912" t="s">
        <v>8520</v>
      </c>
      <c r="H5912" t="s">
        <v>6449</v>
      </c>
      <c r="I5912" t="s">
        <v>55</v>
      </c>
      <c r="J5912" t="s">
        <v>643</v>
      </c>
      <c r="K5912" t="s">
        <v>12228</v>
      </c>
      <c r="L5912" t="s">
        <v>12028</v>
      </c>
      <c r="M5912" t="s">
        <v>12229</v>
      </c>
      <c r="N5912" t="s">
        <v>7001</v>
      </c>
      <c r="O5912" t="s">
        <v>7007</v>
      </c>
      <c r="P5912">
        <v>6550000</v>
      </c>
      <c r="Q5912" t="s">
        <v>6636</v>
      </c>
      <c r="R5912" t="s">
        <v>6636</v>
      </c>
      <c r="S5912" s="12"/>
      <c r="T5912" s="13"/>
      <c r="U5912" t="s">
        <v>7455</v>
      </c>
    </row>
    <row r="5913" spans="1:21" x14ac:dyDescent="0.25">
      <c r="A5913" t="s">
        <v>6637</v>
      </c>
      <c r="B5913" s="12">
        <v>207865</v>
      </c>
      <c r="C5913" t="s">
        <v>12226</v>
      </c>
      <c r="D5913" s="11">
        <v>46184.776319444398</v>
      </c>
      <c r="E5913" t="s">
        <v>12227</v>
      </c>
      <c r="F5913" t="s">
        <v>6415</v>
      </c>
      <c r="G5913" t="s">
        <v>12030</v>
      </c>
      <c r="H5913" t="s">
        <v>6449</v>
      </c>
      <c r="I5913" t="s">
        <v>55</v>
      </c>
      <c r="J5913" t="s">
        <v>643</v>
      </c>
      <c r="K5913" t="s">
        <v>12228</v>
      </c>
      <c r="L5913" t="s">
        <v>12028</v>
      </c>
      <c r="M5913" t="s">
        <v>12229</v>
      </c>
      <c r="N5913" t="s">
        <v>7001</v>
      </c>
      <c r="O5913" t="s">
        <v>7007</v>
      </c>
      <c r="P5913">
        <v>6550000</v>
      </c>
      <c r="Q5913" t="s">
        <v>6636</v>
      </c>
      <c r="R5913" t="s">
        <v>6636</v>
      </c>
      <c r="S5913" s="12"/>
      <c r="T5913" s="13"/>
      <c r="U5913" t="s">
        <v>7455</v>
      </c>
    </row>
    <row r="5914" spans="1:21" x14ac:dyDescent="0.25">
      <c r="A5914" t="s">
        <v>6637</v>
      </c>
      <c r="B5914" s="12">
        <v>207865</v>
      </c>
      <c r="C5914" t="s">
        <v>12226</v>
      </c>
      <c r="D5914" s="11">
        <v>46184.776319444398</v>
      </c>
      <c r="E5914" t="s">
        <v>12227</v>
      </c>
      <c r="F5914" t="s">
        <v>6415</v>
      </c>
      <c r="G5914" t="s">
        <v>8521</v>
      </c>
      <c r="H5914" t="s">
        <v>6449</v>
      </c>
      <c r="I5914" t="s">
        <v>55</v>
      </c>
      <c r="J5914" t="s">
        <v>643</v>
      </c>
      <c r="K5914" t="s">
        <v>12228</v>
      </c>
      <c r="L5914" t="s">
        <v>12028</v>
      </c>
      <c r="M5914" t="s">
        <v>12229</v>
      </c>
      <c r="N5914" t="s">
        <v>7001</v>
      </c>
      <c r="O5914" t="s">
        <v>7007</v>
      </c>
      <c r="P5914">
        <v>6550000</v>
      </c>
      <c r="Q5914" t="s">
        <v>6636</v>
      </c>
      <c r="R5914" t="s">
        <v>6636</v>
      </c>
      <c r="S5914" s="12"/>
      <c r="T5914" s="13"/>
      <c r="U5914" t="s">
        <v>7455</v>
      </c>
    </row>
    <row r="5915" spans="1:21" x14ac:dyDescent="0.25">
      <c r="A5915" t="s">
        <v>6637</v>
      </c>
      <c r="B5915" s="12">
        <v>207865</v>
      </c>
      <c r="C5915" t="s">
        <v>12226</v>
      </c>
      <c r="D5915" s="11">
        <v>46184.776319444398</v>
      </c>
      <c r="E5915" t="s">
        <v>12227</v>
      </c>
      <c r="F5915" t="s">
        <v>6415</v>
      </c>
      <c r="G5915" t="s">
        <v>12031</v>
      </c>
      <c r="H5915" t="s">
        <v>6449</v>
      </c>
      <c r="I5915" t="s">
        <v>55</v>
      </c>
      <c r="J5915" t="s">
        <v>643</v>
      </c>
      <c r="K5915" t="s">
        <v>12228</v>
      </c>
      <c r="L5915" t="s">
        <v>12028</v>
      </c>
      <c r="M5915" t="s">
        <v>12229</v>
      </c>
      <c r="N5915" t="s">
        <v>7001</v>
      </c>
      <c r="O5915" t="s">
        <v>7007</v>
      </c>
      <c r="P5915">
        <v>6550000</v>
      </c>
      <c r="Q5915" t="s">
        <v>6636</v>
      </c>
      <c r="R5915" t="s">
        <v>6636</v>
      </c>
      <c r="S5915" s="12"/>
      <c r="T5915" s="13"/>
      <c r="U5915" t="s">
        <v>7455</v>
      </c>
    </row>
    <row r="5916" spans="1:21" x14ac:dyDescent="0.25">
      <c r="A5916" t="s">
        <v>6637</v>
      </c>
      <c r="B5916" s="12">
        <v>207865</v>
      </c>
      <c r="C5916" t="s">
        <v>12226</v>
      </c>
      <c r="D5916" s="11">
        <v>46184.776319444398</v>
      </c>
      <c r="E5916" t="s">
        <v>12227</v>
      </c>
      <c r="F5916" t="s">
        <v>6415</v>
      </c>
      <c r="G5916" t="s">
        <v>12032</v>
      </c>
      <c r="H5916" t="s">
        <v>6449</v>
      </c>
      <c r="I5916" t="s">
        <v>55</v>
      </c>
      <c r="J5916" t="s">
        <v>643</v>
      </c>
      <c r="K5916" t="s">
        <v>12228</v>
      </c>
      <c r="L5916" t="s">
        <v>12028</v>
      </c>
      <c r="M5916" t="s">
        <v>12229</v>
      </c>
      <c r="N5916" t="s">
        <v>7001</v>
      </c>
      <c r="O5916" t="s">
        <v>7007</v>
      </c>
      <c r="P5916">
        <v>6550000</v>
      </c>
      <c r="Q5916" t="s">
        <v>6636</v>
      </c>
      <c r="R5916" t="s">
        <v>6636</v>
      </c>
      <c r="S5916" s="12"/>
      <c r="T5916" s="13"/>
      <c r="U5916" t="s">
        <v>7455</v>
      </c>
    </row>
    <row r="5917" spans="1:21" x14ac:dyDescent="0.25">
      <c r="A5917" t="s">
        <v>6637</v>
      </c>
      <c r="B5917" s="12">
        <v>207865</v>
      </c>
      <c r="C5917" t="s">
        <v>12226</v>
      </c>
      <c r="D5917" s="11">
        <v>46184.776319444398</v>
      </c>
      <c r="E5917" t="s">
        <v>12227</v>
      </c>
      <c r="F5917" t="s">
        <v>6415</v>
      </c>
      <c r="G5917" t="s">
        <v>12033</v>
      </c>
      <c r="H5917" t="s">
        <v>6449</v>
      </c>
      <c r="I5917" t="s">
        <v>55</v>
      </c>
      <c r="J5917" t="s">
        <v>643</v>
      </c>
      <c r="K5917" t="s">
        <v>12228</v>
      </c>
      <c r="L5917" t="s">
        <v>12028</v>
      </c>
      <c r="M5917" t="s">
        <v>12229</v>
      </c>
      <c r="N5917" t="s">
        <v>7001</v>
      </c>
      <c r="O5917" t="s">
        <v>7007</v>
      </c>
      <c r="P5917">
        <v>6550000</v>
      </c>
      <c r="Q5917" t="s">
        <v>6636</v>
      </c>
      <c r="R5917" t="s">
        <v>6636</v>
      </c>
      <c r="S5917" s="12"/>
      <c r="T5917" s="13"/>
      <c r="U5917" t="s">
        <v>7455</v>
      </c>
    </row>
    <row r="5918" spans="1:21" x14ac:dyDescent="0.25">
      <c r="A5918" t="s">
        <v>6637</v>
      </c>
      <c r="B5918" s="12">
        <v>207865</v>
      </c>
      <c r="C5918" t="s">
        <v>12226</v>
      </c>
      <c r="D5918" s="11">
        <v>46184.776319444398</v>
      </c>
      <c r="E5918" t="s">
        <v>12227</v>
      </c>
      <c r="F5918" t="s">
        <v>6415</v>
      </c>
      <c r="G5918" t="s">
        <v>12034</v>
      </c>
      <c r="H5918" t="s">
        <v>6449</v>
      </c>
      <c r="I5918" t="s">
        <v>55</v>
      </c>
      <c r="J5918" t="s">
        <v>643</v>
      </c>
      <c r="K5918" t="s">
        <v>12228</v>
      </c>
      <c r="L5918" t="s">
        <v>12028</v>
      </c>
      <c r="M5918" t="s">
        <v>12229</v>
      </c>
      <c r="N5918" t="s">
        <v>7001</v>
      </c>
      <c r="O5918" t="s">
        <v>7007</v>
      </c>
      <c r="P5918">
        <v>6550000</v>
      </c>
      <c r="Q5918" t="s">
        <v>6636</v>
      </c>
      <c r="R5918" t="s">
        <v>6636</v>
      </c>
      <c r="S5918" s="12"/>
      <c r="T5918" s="13"/>
      <c r="U5918" t="s">
        <v>7455</v>
      </c>
    </row>
    <row r="5919" spans="1:21" x14ac:dyDescent="0.25">
      <c r="A5919" t="s">
        <v>6637</v>
      </c>
      <c r="B5919" s="12">
        <v>207865</v>
      </c>
      <c r="C5919" t="s">
        <v>12226</v>
      </c>
      <c r="D5919" s="11">
        <v>46184.776319444398</v>
      </c>
      <c r="E5919" t="s">
        <v>12227</v>
      </c>
      <c r="F5919" t="s">
        <v>6415</v>
      </c>
      <c r="G5919" t="s">
        <v>12035</v>
      </c>
      <c r="H5919" t="s">
        <v>6449</v>
      </c>
      <c r="I5919" t="s">
        <v>55</v>
      </c>
      <c r="J5919" t="s">
        <v>643</v>
      </c>
      <c r="K5919" t="s">
        <v>12228</v>
      </c>
      <c r="L5919" t="s">
        <v>12028</v>
      </c>
      <c r="M5919" t="s">
        <v>12229</v>
      </c>
      <c r="N5919" t="s">
        <v>7001</v>
      </c>
      <c r="O5919" t="s">
        <v>7007</v>
      </c>
      <c r="P5919">
        <v>6550000</v>
      </c>
      <c r="Q5919" t="s">
        <v>6636</v>
      </c>
      <c r="R5919" t="s">
        <v>6636</v>
      </c>
      <c r="S5919" s="12"/>
      <c r="T5919" s="13"/>
      <c r="U5919" t="s">
        <v>7455</v>
      </c>
    </row>
    <row r="5920" spans="1:21" x14ac:dyDescent="0.25">
      <c r="A5920" t="s">
        <v>6619</v>
      </c>
      <c r="B5920" s="12">
        <v>207865</v>
      </c>
      <c r="C5920" t="s">
        <v>12226</v>
      </c>
      <c r="D5920" s="11">
        <v>46184.780821759297</v>
      </c>
      <c r="E5920" t="s">
        <v>12227</v>
      </c>
      <c r="F5920" t="s">
        <v>6415</v>
      </c>
      <c r="G5920" t="s">
        <v>6968</v>
      </c>
      <c r="H5920" t="s">
        <v>6449</v>
      </c>
      <c r="I5920" t="s">
        <v>55</v>
      </c>
      <c r="J5920" t="s">
        <v>643</v>
      </c>
      <c r="K5920" t="s">
        <v>12228</v>
      </c>
      <c r="L5920" t="s">
        <v>12028</v>
      </c>
      <c r="M5920" t="s">
        <v>12229</v>
      </c>
      <c r="N5920" t="s">
        <v>7001</v>
      </c>
      <c r="O5920" t="s">
        <v>7007</v>
      </c>
      <c r="P5920">
        <v>6550000</v>
      </c>
      <c r="Q5920" t="s">
        <v>6636</v>
      </c>
      <c r="R5920" t="s">
        <v>6636</v>
      </c>
      <c r="S5920" s="12"/>
      <c r="T5920" s="13"/>
      <c r="U5920" t="s">
        <v>7455</v>
      </c>
    </row>
    <row r="5921" spans="1:21" x14ac:dyDescent="0.25">
      <c r="A5921" t="s">
        <v>6619</v>
      </c>
      <c r="B5921" s="12">
        <v>207865</v>
      </c>
      <c r="C5921" t="s">
        <v>12226</v>
      </c>
      <c r="D5921" s="11">
        <v>46184.780821759297</v>
      </c>
      <c r="E5921" t="s">
        <v>12227</v>
      </c>
      <c r="F5921" t="s">
        <v>6415</v>
      </c>
      <c r="G5921" t="s">
        <v>8520</v>
      </c>
      <c r="H5921" t="s">
        <v>6449</v>
      </c>
      <c r="I5921" t="s">
        <v>55</v>
      </c>
      <c r="J5921" t="s">
        <v>643</v>
      </c>
      <c r="K5921" t="s">
        <v>12228</v>
      </c>
      <c r="L5921" t="s">
        <v>12028</v>
      </c>
      <c r="M5921" t="s">
        <v>12229</v>
      </c>
      <c r="N5921" t="s">
        <v>7001</v>
      </c>
      <c r="O5921" t="s">
        <v>7007</v>
      </c>
      <c r="P5921">
        <v>6550000</v>
      </c>
      <c r="Q5921" t="s">
        <v>6636</v>
      </c>
      <c r="R5921" t="s">
        <v>6636</v>
      </c>
      <c r="S5921" s="12"/>
      <c r="T5921" s="13"/>
      <c r="U5921" t="s">
        <v>7455</v>
      </c>
    </row>
    <row r="5922" spans="1:21" x14ac:dyDescent="0.25">
      <c r="A5922" t="s">
        <v>6619</v>
      </c>
      <c r="B5922" s="12">
        <v>207865</v>
      </c>
      <c r="C5922" t="s">
        <v>12226</v>
      </c>
      <c r="D5922" s="11">
        <v>46184.780821759297</v>
      </c>
      <c r="E5922" t="s">
        <v>12227</v>
      </c>
      <c r="F5922" t="s">
        <v>6415</v>
      </c>
      <c r="G5922" t="s">
        <v>12030</v>
      </c>
      <c r="H5922" t="s">
        <v>6449</v>
      </c>
      <c r="I5922" t="s">
        <v>55</v>
      </c>
      <c r="J5922" t="s">
        <v>643</v>
      </c>
      <c r="K5922" t="s">
        <v>12228</v>
      </c>
      <c r="L5922" t="s">
        <v>12028</v>
      </c>
      <c r="M5922" t="s">
        <v>12229</v>
      </c>
      <c r="N5922" t="s">
        <v>7001</v>
      </c>
      <c r="O5922" t="s">
        <v>7007</v>
      </c>
      <c r="P5922">
        <v>6550000</v>
      </c>
      <c r="Q5922" t="s">
        <v>6636</v>
      </c>
      <c r="R5922" t="s">
        <v>6636</v>
      </c>
      <c r="S5922" s="12"/>
      <c r="T5922" s="13"/>
      <c r="U5922" t="s">
        <v>7455</v>
      </c>
    </row>
    <row r="5923" spans="1:21" x14ac:dyDescent="0.25">
      <c r="A5923" t="s">
        <v>6619</v>
      </c>
      <c r="B5923" s="12">
        <v>207865</v>
      </c>
      <c r="C5923" t="s">
        <v>12226</v>
      </c>
      <c r="D5923" s="11">
        <v>46184.780821759297</v>
      </c>
      <c r="E5923" t="s">
        <v>12227</v>
      </c>
      <c r="F5923" t="s">
        <v>6415</v>
      </c>
      <c r="G5923" t="s">
        <v>8521</v>
      </c>
      <c r="H5923" t="s">
        <v>6449</v>
      </c>
      <c r="I5923" t="s">
        <v>55</v>
      </c>
      <c r="J5923" t="s">
        <v>643</v>
      </c>
      <c r="K5923" t="s">
        <v>12228</v>
      </c>
      <c r="L5923" t="s">
        <v>12028</v>
      </c>
      <c r="M5923" t="s">
        <v>12229</v>
      </c>
      <c r="N5923" t="s">
        <v>7001</v>
      </c>
      <c r="O5923" t="s">
        <v>7007</v>
      </c>
      <c r="P5923">
        <v>6550000</v>
      </c>
      <c r="Q5923" t="s">
        <v>6636</v>
      </c>
      <c r="R5923" t="s">
        <v>6636</v>
      </c>
      <c r="S5923" s="12"/>
      <c r="T5923" s="13"/>
      <c r="U5923" t="s">
        <v>7455</v>
      </c>
    </row>
    <row r="5924" spans="1:21" x14ac:dyDescent="0.25">
      <c r="A5924" t="s">
        <v>6619</v>
      </c>
      <c r="B5924" s="12">
        <v>207865</v>
      </c>
      <c r="C5924" t="s">
        <v>12226</v>
      </c>
      <c r="D5924" s="11">
        <v>46184.780821759297</v>
      </c>
      <c r="E5924" t="s">
        <v>12227</v>
      </c>
      <c r="F5924" t="s">
        <v>6415</v>
      </c>
      <c r="G5924" t="s">
        <v>12031</v>
      </c>
      <c r="H5924" t="s">
        <v>6449</v>
      </c>
      <c r="I5924" t="s">
        <v>55</v>
      </c>
      <c r="J5924" t="s">
        <v>643</v>
      </c>
      <c r="K5924" t="s">
        <v>12228</v>
      </c>
      <c r="L5924" t="s">
        <v>12028</v>
      </c>
      <c r="M5924" t="s">
        <v>12229</v>
      </c>
      <c r="N5924" t="s">
        <v>7001</v>
      </c>
      <c r="O5924" t="s">
        <v>7007</v>
      </c>
      <c r="P5924">
        <v>6550000</v>
      </c>
      <c r="Q5924" t="s">
        <v>6636</v>
      </c>
      <c r="R5924" t="s">
        <v>6636</v>
      </c>
      <c r="S5924" s="12"/>
      <c r="T5924" s="13"/>
      <c r="U5924" t="s">
        <v>7455</v>
      </c>
    </row>
    <row r="5925" spans="1:21" x14ac:dyDescent="0.25">
      <c r="A5925" t="s">
        <v>6619</v>
      </c>
      <c r="B5925" s="12">
        <v>207865</v>
      </c>
      <c r="C5925" t="s">
        <v>12226</v>
      </c>
      <c r="D5925" s="11">
        <v>46184.780821759297</v>
      </c>
      <c r="E5925" t="s">
        <v>12227</v>
      </c>
      <c r="F5925" t="s">
        <v>6415</v>
      </c>
      <c r="G5925" t="s">
        <v>12032</v>
      </c>
      <c r="H5925" t="s">
        <v>6449</v>
      </c>
      <c r="I5925" t="s">
        <v>55</v>
      </c>
      <c r="J5925" t="s">
        <v>643</v>
      </c>
      <c r="K5925" t="s">
        <v>12228</v>
      </c>
      <c r="L5925" t="s">
        <v>12028</v>
      </c>
      <c r="M5925" t="s">
        <v>12229</v>
      </c>
      <c r="N5925" t="s">
        <v>7001</v>
      </c>
      <c r="O5925" t="s">
        <v>7007</v>
      </c>
      <c r="P5925">
        <v>6550000</v>
      </c>
      <c r="Q5925" t="s">
        <v>6636</v>
      </c>
      <c r="R5925" t="s">
        <v>6636</v>
      </c>
      <c r="S5925" s="12"/>
      <c r="T5925" s="13"/>
      <c r="U5925" t="s">
        <v>7455</v>
      </c>
    </row>
    <row r="5926" spans="1:21" x14ac:dyDescent="0.25">
      <c r="A5926" t="s">
        <v>6619</v>
      </c>
      <c r="B5926" s="12">
        <v>207865</v>
      </c>
      <c r="C5926" t="s">
        <v>12226</v>
      </c>
      <c r="D5926" s="11">
        <v>46184.780821759297</v>
      </c>
      <c r="E5926" t="s">
        <v>12227</v>
      </c>
      <c r="F5926" t="s">
        <v>6415</v>
      </c>
      <c r="G5926" t="s">
        <v>12033</v>
      </c>
      <c r="H5926" t="s">
        <v>6449</v>
      </c>
      <c r="I5926" t="s">
        <v>55</v>
      </c>
      <c r="J5926" t="s">
        <v>643</v>
      </c>
      <c r="K5926" t="s">
        <v>12228</v>
      </c>
      <c r="L5926" t="s">
        <v>12028</v>
      </c>
      <c r="M5926" t="s">
        <v>12229</v>
      </c>
      <c r="N5926" t="s">
        <v>7001</v>
      </c>
      <c r="O5926" t="s">
        <v>7007</v>
      </c>
      <c r="P5926">
        <v>6550000</v>
      </c>
      <c r="Q5926" t="s">
        <v>6636</v>
      </c>
      <c r="R5926" t="s">
        <v>6636</v>
      </c>
      <c r="S5926" s="12"/>
      <c r="T5926" s="13"/>
      <c r="U5926" t="s">
        <v>7455</v>
      </c>
    </row>
    <row r="5927" spans="1:21" x14ac:dyDescent="0.25">
      <c r="A5927" t="s">
        <v>6619</v>
      </c>
      <c r="B5927" s="12">
        <v>207865</v>
      </c>
      <c r="C5927" t="s">
        <v>12226</v>
      </c>
      <c r="D5927" s="11">
        <v>46184.780821759297</v>
      </c>
      <c r="E5927" t="s">
        <v>12227</v>
      </c>
      <c r="F5927" t="s">
        <v>6415</v>
      </c>
      <c r="G5927" t="s">
        <v>12034</v>
      </c>
      <c r="H5927" t="s">
        <v>6449</v>
      </c>
      <c r="I5927" t="s">
        <v>55</v>
      </c>
      <c r="J5927" t="s">
        <v>643</v>
      </c>
      <c r="K5927" t="s">
        <v>12228</v>
      </c>
      <c r="L5927" t="s">
        <v>12028</v>
      </c>
      <c r="M5927" t="s">
        <v>12229</v>
      </c>
      <c r="N5927" t="s">
        <v>7001</v>
      </c>
      <c r="O5927" t="s">
        <v>7007</v>
      </c>
      <c r="P5927">
        <v>6550000</v>
      </c>
      <c r="Q5927" t="s">
        <v>6636</v>
      </c>
      <c r="R5927" t="s">
        <v>6636</v>
      </c>
      <c r="S5927" s="12"/>
      <c r="T5927" s="13"/>
      <c r="U5927" t="s">
        <v>7455</v>
      </c>
    </row>
    <row r="5928" spans="1:21" x14ac:dyDescent="0.25">
      <c r="A5928" t="s">
        <v>6619</v>
      </c>
      <c r="B5928" s="12">
        <v>207865</v>
      </c>
      <c r="C5928" t="s">
        <v>12226</v>
      </c>
      <c r="D5928" s="11">
        <v>46184.780821759297</v>
      </c>
      <c r="E5928" t="s">
        <v>12227</v>
      </c>
      <c r="F5928" t="s">
        <v>6415</v>
      </c>
      <c r="G5928" t="s">
        <v>12035</v>
      </c>
      <c r="H5928" t="s">
        <v>6449</v>
      </c>
      <c r="I5928" t="s">
        <v>55</v>
      </c>
      <c r="J5928" t="s">
        <v>643</v>
      </c>
      <c r="K5928" t="s">
        <v>12228</v>
      </c>
      <c r="L5928" t="s">
        <v>12028</v>
      </c>
      <c r="M5928" t="s">
        <v>12229</v>
      </c>
      <c r="N5928" t="s">
        <v>7001</v>
      </c>
      <c r="O5928" t="s">
        <v>7007</v>
      </c>
      <c r="P5928">
        <v>6550000</v>
      </c>
      <c r="Q5928" t="s">
        <v>6636</v>
      </c>
      <c r="R5928" t="s">
        <v>6636</v>
      </c>
      <c r="S5928" s="12"/>
      <c r="T5928" s="13"/>
      <c r="U5928" t="s">
        <v>7455</v>
      </c>
    </row>
    <row r="5929" spans="1:21" x14ac:dyDescent="0.25">
      <c r="A5929" t="s">
        <v>6637</v>
      </c>
      <c r="B5929" s="12">
        <v>207950</v>
      </c>
      <c r="C5929" t="s">
        <v>12230</v>
      </c>
      <c r="D5929" s="11">
        <v>46185.3840277778</v>
      </c>
      <c r="E5929" t="s">
        <v>12231</v>
      </c>
      <c r="F5929" t="s">
        <v>6415</v>
      </c>
      <c r="G5929" t="s">
        <v>6968</v>
      </c>
      <c r="H5929" t="s">
        <v>6449</v>
      </c>
      <c r="I5929" t="s">
        <v>55</v>
      </c>
      <c r="J5929" t="s">
        <v>44</v>
      </c>
      <c r="K5929" t="s">
        <v>12232</v>
      </c>
      <c r="L5929" t="s">
        <v>12101</v>
      </c>
      <c r="M5929" t="s">
        <v>12233</v>
      </c>
      <c r="N5929" t="s">
        <v>7001</v>
      </c>
      <c r="O5929" t="s">
        <v>7062</v>
      </c>
      <c r="P5929">
        <v>8485000</v>
      </c>
      <c r="Q5929" t="s">
        <v>6778</v>
      </c>
      <c r="R5929" t="s">
        <v>7109</v>
      </c>
      <c r="S5929" s="12"/>
      <c r="T5929" s="13"/>
      <c r="U5929" t="s">
        <v>7474</v>
      </c>
    </row>
    <row r="5930" spans="1:21" x14ac:dyDescent="0.25">
      <c r="A5930" t="s">
        <v>6637</v>
      </c>
      <c r="B5930" s="12">
        <v>208070</v>
      </c>
      <c r="C5930" t="s">
        <v>12230</v>
      </c>
      <c r="D5930" s="11">
        <v>46185.3840277778</v>
      </c>
      <c r="E5930" t="s">
        <v>12231</v>
      </c>
      <c r="F5930" t="s">
        <v>6415</v>
      </c>
      <c r="G5930" t="s">
        <v>6968</v>
      </c>
      <c r="H5930" t="s">
        <v>6449</v>
      </c>
      <c r="I5930" t="s">
        <v>55</v>
      </c>
      <c r="J5930" t="s">
        <v>44</v>
      </c>
      <c r="K5930" t="s">
        <v>12135</v>
      </c>
      <c r="L5930" t="s">
        <v>12101</v>
      </c>
      <c r="M5930" t="s">
        <v>12136</v>
      </c>
      <c r="N5930" t="s">
        <v>7001</v>
      </c>
      <c r="O5930" t="s">
        <v>7002</v>
      </c>
      <c r="P5930">
        <v>10265000</v>
      </c>
      <c r="Q5930" t="s">
        <v>6778</v>
      </c>
      <c r="R5930" t="s">
        <v>7109</v>
      </c>
      <c r="S5930" s="12"/>
      <c r="T5930" s="13"/>
      <c r="U5930" t="s">
        <v>7474</v>
      </c>
    </row>
    <row r="5931" spans="1:21" x14ac:dyDescent="0.25">
      <c r="A5931" t="s">
        <v>6637</v>
      </c>
      <c r="B5931" s="12">
        <v>207950</v>
      </c>
      <c r="C5931" t="s">
        <v>12230</v>
      </c>
      <c r="D5931" s="11">
        <v>46185.3840277778</v>
      </c>
      <c r="E5931" t="s">
        <v>12231</v>
      </c>
      <c r="F5931" t="s">
        <v>6415</v>
      </c>
      <c r="G5931" t="s">
        <v>8520</v>
      </c>
      <c r="H5931" t="s">
        <v>6449</v>
      </c>
      <c r="I5931" t="s">
        <v>55</v>
      </c>
      <c r="J5931" t="s">
        <v>44</v>
      </c>
      <c r="K5931" t="s">
        <v>12232</v>
      </c>
      <c r="L5931" t="s">
        <v>12101</v>
      </c>
      <c r="M5931" t="s">
        <v>12233</v>
      </c>
      <c r="N5931" t="s">
        <v>7001</v>
      </c>
      <c r="O5931" t="s">
        <v>7062</v>
      </c>
      <c r="P5931">
        <v>8485000</v>
      </c>
      <c r="Q5931" t="s">
        <v>6778</v>
      </c>
      <c r="R5931" t="s">
        <v>7109</v>
      </c>
      <c r="S5931" s="12"/>
      <c r="T5931" s="13"/>
      <c r="U5931" t="s">
        <v>7474</v>
      </c>
    </row>
    <row r="5932" spans="1:21" x14ac:dyDescent="0.25">
      <c r="A5932" t="s">
        <v>6637</v>
      </c>
      <c r="B5932" s="12">
        <v>208070</v>
      </c>
      <c r="C5932" t="s">
        <v>12230</v>
      </c>
      <c r="D5932" s="11">
        <v>46185.3840277778</v>
      </c>
      <c r="E5932" t="s">
        <v>12231</v>
      </c>
      <c r="F5932" t="s">
        <v>6415</v>
      </c>
      <c r="G5932" t="s">
        <v>8520</v>
      </c>
      <c r="H5932" t="s">
        <v>6449</v>
      </c>
      <c r="I5932" t="s">
        <v>55</v>
      </c>
      <c r="J5932" t="s">
        <v>44</v>
      </c>
      <c r="K5932" t="s">
        <v>12135</v>
      </c>
      <c r="L5932" t="s">
        <v>12101</v>
      </c>
      <c r="M5932" t="s">
        <v>12136</v>
      </c>
      <c r="N5932" t="s">
        <v>7001</v>
      </c>
      <c r="O5932" t="s">
        <v>7002</v>
      </c>
      <c r="P5932">
        <v>10265000</v>
      </c>
      <c r="Q5932" t="s">
        <v>6778</v>
      </c>
      <c r="R5932" t="s">
        <v>7109</v>
      </c>
      <c r="S5932" s="12"/>
      <c r="T5932" s="13"/>
      <c r="U5932" t="s">
        <v>7474</v>
      </c>
    </row>
    <row r="5933" spans="1:21" x14ac:dyDescent="0.25">
      <c r="A5933" t="s">
        <v>6637</v>
      </c>
      <c r="B5933" s="12">
        <v>207950</v>
      </c>
      <c r="C5933" t="s">
        <v>12230</v>
      </c>
      <c r="D5933" s="11">
        <v>46185.3840277778</v>
      </c>
      <c r="E5933" t="s">
        <v>12231</v>
      </c>
      <c r="F5933" t="s">
        <v>6415</v>
      </c>
      <c r="G5933" t="s">
        <v>12030</v>
      </c>
      <c r="H5933" t="s">
        <v>6449</v>
      </c>
      <c r="I5933" t="s">
        <v>55</v>
      </c>
      <c r="J5933" t="s">
        <v>44</v>
      </c>
      <c r="K5933" t="s">
        <v>12232</v>
      </c>
      <c r="L5933" t="s">
        <v>12101</v>
      </c>
      <c r="M5933" t="s">
        <v>12233</v>
      </c>
      <c r="N5933" t="s">
        <v>7001</v>
      </c>
      <c r="O5933" t="s">
        <v>7062</v>
      </c>
      <c r="P5933">
        <v>8485000</v>
      </c>
      <c r="Q5933" t="s">
        <v>6778</v>
      </c>
      <c r="R5933" t="s">
        <v>7109</v>
      </c>
      <c r="S5933" s="12"/>
      <c r="T5933" s="13"/>
      <c r="U5933" t="s">
        <v>7474</v>
      </c>
    </row>
    <row r="5934" spans="1:21" x14ac:dyDescent="0.25">
      <c r="A5934" t="s">
        <v>6637</v>
      </c>
      <c r="B5934" s="12">
        <v>208070</v>
      </c>
      <c r="C5934" t="s">
        <v>12230</v>
      </c>
      <c r="D5934" s="11">
        <v>46185.3840277778</v>
      </c>
      <c r="E5934" t="s">
        <v>12231</v>
      </c>
      <c r="F5934" t="s">
        <v>6415</v>
      </c>
      <c r="G5934" t="s">
        <v>12030</v>
      </c>
      <c r="H5934" t="s">
        <v>6449</v>
      </c>
      <c r="I5934" t="s">
        <v>55</v>
      </c>
      <c r="J5934" t="s">
        <v>44</v>
      </c>
      <c r="K5934" t="s">
        <v>12135</v>
      </c>
      <c r="L5934" t="s">
        <v>12101</v>
      </c>
      <c r="M5934" t="s">
        <v>12136</v>
      </c>
      <c r="N5934" t="s">
        <v>7001</v>
      </c>
      <c r="O5934" t="s">
        <v>7002</v>
      </c>
      <c r="P5934">
        <v>10265000</v>
      </c>
      <c r="Q5934" t="s">
        <v>6778</v>
      </c>
      <c r="R5934" t="s">
        <v>7109</v>
      </c>
      <c r="S5934" s="12"/>
      <c r="T5934" s="13"/>
      <c r="U5934" t="s">
        <v>7474</v>
      </c>
    </row>
    <row r="5935" spans="1:21" x14ac:dyDescent="0.25">
      <c r="A5935" t="s">
        <v>6637</v>
      </c>
      <c r="B5935" s="12">
        <v>207950</v>
      </c>
      <c r="C5935" t="s">
        <v>12230</v>
      </c>
      <c r="D5935" s="11">
        <v>46185.3840277778</v>
      </c>
      <c r="E5935" t="s">
        <v>12231</v>
      </c>
      <c r="F5935" t="s">
        <v>6415</v>
      </c>
      <c r="G5935" t="s">
        <v>8521</v>
      </c>
      <c r="H5935" t="s">
        <v>6449</v>
      </c>
      <c r="I5935" t="s">
        <v>55</v>
      </c>
      <c r="J5935" t="s">
        <v>44</v>
      </c>
      <c r="K5935" t="s">
        <v>12232</v>
      </c>
      <c r="L5935" t="s">
        <v>12101</v>
      </c>
      <c r="M5935" t="s">
        <v>12233</v>
      </c>
      <c r="N5935" t="s">
        <v>7001</v>
      </c>
      <c r="O5935" t="s">
        <v>7062</v>
      </c>
      <c r="P5935">
        <v>8485000</v>
      </c>
      <c r="Q5935" t="s">
        <v>6778</v>
      </c>
      <c r="R5935" t="s">
        <v>7109</v>
      </c>
      <c r="S5935" s="12"/>
      <c r="T5935" s="13"/>
      <c r="U5935" t="s">
        <v>7474</v>
      </c>
    </row>
    <row r="5936" spans="1:21" x14ac:dyDescent="0.25">
      <c r="A5936" t="s">
        <v>6637</v>
      </c>
      <c r="B5936" s="12">
        <v>208070</v>
      </c>
      <c r="C5936" t="s">
        <v>12230</v>
      </c>
      <c r="D5936" s="11">
        <v>46185.3840277778</v>
      </c>
      <c r="E5936" t="s">
        <v>12231</v>
      </c>
      <c r="F5936" t="s">
        <v>6415</v>
      </c>
      <c r="G5936" t="s">
        <v>8521</v>
      </c>
      <c r="H5936" t="s">
        <v>6449</v>
      </c>
      <c r="I5936" t="s">
        <v>55</v>
      </c>
      <c r="J5936" t="s">
        <v>44</v>
      </c>
      <c r="K5936" t="s">
        <v>12135</v>
      </c>
      <c r="L5936" t="s">
        <v>12101</v>
      </c>
      <c r="M5936" t="s">
        <v>12136</v>
      </c>
      <c r="N5936" t="s">
        <v>7001</v>
      </c>
      <c r="O5936" t="s">
        <v>7002</v>
      </c>
      <c r="P5936">
        <v>10265000</v>
      </c>
      <c r="Q5936" t="s">
        <v>6778</v>
      </c>
      <c r="R5936" t="s">
        <v>7109</v>
      </c>
      <c r="S5936" s="12"/>
      <c r="T5936" s="13"/>
      <c r="U5936" t="s">
        <v>7474</v>
      </c>
    </row>
    <row r="5937" spans="1:21" x14ac:dyDescent="0.25">
      <c r="A5937" t="s">
        <v>6637</v>
      </c>
      <c r="B5937" s="12">
        <v>207950</v>
      </c>
      <c r="C5937" t="s">
        <v>12230</v>
      </c>
      <c r="D5937" s="11">
        <v>46185.3840277778</v>
      </c>
      <c r="E5937" t="s">
        <v>12231</v>
      </c>
      <c r="F5937" t="s">
        <v>6415</v>
      </c>
      <c r="G5937" t="s">
        <v>12103</v>
      </c>
      <c r="H5937" t="s">
        <v>6449</v>
      </c>
      <c r="I5937" t="s">
        <v>55</v>
      </c>
      <c r="J5937" t="s">
        <v>44</v>
      </c>
      <c r="K5937" t="s">
        <v>12232</v>
      </c>
      <c r="L5937" t="s">
        <v>12101</v>
      </c>
      <c r="M5937" t="s">
        <v>12233</v>
      </c>
      <c r="N5937" t="s">
        <v>7001</v>
      </c>
      <c r="O5937" t="s">
        <v>7062</v>
      </c>
      <c r="P5937">
        <v>8485000</v>
      </c>
      <c r="Q5937" t="s">
        <v>6778</v>
      </c>
      <c r="R5937" t="s">
        <v>7109</v>
      </c>
      <c r="S5937" s="12"/>
      <c r="T5937" s="13"/>
      <c r="U5937" t="s">
        <v>7474</v>
      </c>
    </row>
    <row r="5938" spans="1:21" x14ac:dyDescent="0.25">
      <c r="A5938" t="s">
        <v>6637</v>
      </c>
      <c r="B5938" s="12">
        <v>208070</v>
      </c>
      <c r="C5938" t="s">
        <v>12230</v>
      </c>
      <c r="D5938" s="11">
        <v>46185.3840277778</v>
      </c>
      <c r="E5938" t="s">
        <v>12231</v>
      </c>
      <c r="F5938" t="s">
        <v>6415</v>
      </c>
      <c r="G5938" t="s">
        <v>12103</v>
      </c>
      <c r="H5938" t="s">
        <v>6449</v>
      </c>
      <c r="I5938" t="s">
        <v>55</v>
      </c>
      <c r="J5938" t="s">
        <v>44</v>
      </c>
      <c r="K5938" t="s">
        <v>12135</v>
      </c>
      <c r="L5938" t="s">
        <v>12101</v>
      </c>
      <c r="M5938" t="s">
        <v>12136</v>
      </c>
      <c r="N5938" t="s">
        <v>7001</v>
      </c>
      <c r="O5938" t="s">
        <v>7002</v>
      </c>
      <c r="P5938">
        <v>10265000</v>
      </c>
      <c r="Q5938" t="s">
        <v>6778</v>
      </c>
      <c r="R5938" t="s">
        <v>7109</v>
      </c>
      <c r="S5938" s="12"/>
      <c r="T5938" s="13"/>
      <c r="U5938" t="s">
        <v>7474</v>
      </c>
    </row>
    <row r="5939" spans="1:21" x14ac:dyDescent="0.25">
      <c r="A5939" t="s">
        <v>6637</v>
      </c>
      <c r="B5939" s="12">
        <v>207950</v>
      </c>
      <c r="C5939" t="s">
        <v>12230</v>
      </c>
      <c r="D5939" s="11">
        <v>46185.3840277778</v>
      </c>
      <c r="E5939" t="s">
        <v>12231</v>
      </c>
      <c r="F5939" t="s">
        <v>6415</v>
      </c>
      <c r="G5939" t="s">
        <v>12104</v>
      </c>
      <c r="H5939" t="s">
        <v>6449</v>
      </c>
      <c r="I5939" t="s">
        <v>55</v>
      </c>
      <c r="J5939" t="s">
        <v>44</v>
      </c>
      <c r="K5939" t="s">
        <v>12232</v>
      </c>
      <c r="L5939" t="s">
        <v>12101</v>
      </c>
      <c r="M5939" t="s">
        <v>12233</v>
      </c>
      <c r="N5939" t="s">
        <v>7001</v>
      </c>
      <c r="O5939" t="s">
        <v>7062</v>
      </c>
      <c r="P5939">
        <v>8485000</v>
      </c>
      <c r="Q5939" t="s">
        <v>6778</v>
      </c>
      <c r="R5939" t="s">
        <v>7109</v>
      </c>
      <c r="S5939" s="12"/>
      <c r="T5939" s="13"/>
      <c r="U5939" t="s">
        <v>7474</v>
      </c>
    </row>
    <row r="5940" spans="1:21" x14ac:dyDescent="0.25">
      <c r="A5940" t="s">
        <v>6637</v>
      </c>
      <c r="B5940" s="12">
        <v>208070</v>
      </c>
      <c r="C5940" t="s">
        <v>12230</v>
      </c>
      <c r="D5940" s="11">
        <v>46185.3840277778</v>
      </c>
      <c r="E5940" t="s">
        <v>12231</v>
      </c>
      <c r="F5940" t="s">
        <v>6415</v>
      </c>
      <c r="G5940" t="s">
        <v>12104</v>
      </c>
      <c r="H5940" t="s">
        <v>6449</v>
      </c>
      <c r="I5940" t="s">
        <v>55</v>
      </c>
      <c r="J5940" t="s">
        <v>44</v>
      </c>
      <c r="K5940" t="s">
        <v>12135</v>
      </c>
      <c r="L5940" t="s">
        <v>12101</v>
      </c>
      <c r="M5940" t="s">
        <v>12136</v>
      </c>
      <c r="N5940" t="s">
        <v>7001</v>
      </c>
      <c r="O5940" t="s">
        <v>7002</v>
      </c>
      <c r="P5940">
        <v>10265000</v>
      </c>
      <c r="Q5940" t="s">
        <v>6778</v>
      </c>
      <c r="R5940" t="s">
        <v>7109</v>
      </c>
      <c r="S5940" s="12"/>
      <c r="T5940" s="13"/>
      <c r="U5940" t="s">
        <v>7474</v>
      </c>
    </row>
    <row r="5941" spans="1:21" x14ac:dyDescent="0.25">
      <c r="A5941" t="s">
        <v>6637</v>
      </c>
      <c r="B5941" s="12">
        <v>207950</v>
      </c>
      <c r="C5941" t="s">
        <v>12230</v>
      </c>
      <c r="D5941" s="11">
        <v>46185.3840277778</v>
      </c>
      <c r="E5941" t="s">
        <v>12231</v>
      </c>
      <c r="F5941" t="s">
        <v>6415</v>
      </c>
      <c r="G5941" t="s">
        <v>12105</v>
      </c>
      <c r="H5941" t="s">
        <v>6449</v>
      </c>
      <c r="I5941" t="s">
        <v>55</v>
      </c>
      <c r="J5941" t="s">
        <v>44</v>
      </c>
      <c r="K5941" t="s">
        <v>12232</v>
      </c>
      <c r="L5941" t="s">
        <v>12101</v>
      </c>
      <c r="M5941" t="s">
        <v>12233</v>
      </c>
      <c r="N5941" t="s">
        <v>7001</v>
      </c>
      <c r="O5941" t="s">
        <v>7062</v>
      </c>
      <c r="P5941">
        <v>8485000</v>
      </c>
      <c r="Q5941" t="s">
        <v>6778</v>
      </c>
      <c r="R5941" t="s">
        <v>7109</v>
      </c>
      <c r="S5941" s="12"/>
      <c r="T5941" s="13"/>
      <c r="U5941" t="s">
        <v>7474</v>
      </c>
    </row>
    <row r="5942" spans="1:21" x14ac:dyDescent="0.25">
      <c r="A5942" t="s">
        <v>6637</v>
      </c>
      <c r="B5942" s="12">
        <v>208070</v>
      </c>
      <c r="C5942" t="s">
        <v>12230</v>
      </c>
      <c r="D5942" s="11">
        <v>46185.3840277778</v>
      </c>
      <c r="E5942" t="s">
        <v>12231</v>
      </c>
      <c r="F5942" t="s">
        <v>6415</v>
      </c>
      <c r="G5942" t="s">
        <v>12105</v>
      </c>
      <c r="H5942" t="s">
        <v>6449</v>
      </c>
      <c r="I5942" t="s">
        <v>55</v>
      </c>
      <c r="J5942" t="s">
        <v>44</v>
      </c>
      <c r="K5942" t="s">
        <v>12135</v>
      </c>
      <c r="L5942" t="s">
        <v>12101</v>
      </c>
      <c r="M5942" t="s">
        <v>12136</v>
      </c>
      <c r="N5942" t="s">
        <v>7001</v>
      </c>
      <c r="O5942" t="s">
        <v>7002</v>
      </c>
      <c r="P5942">
        <v>10265000</v>
      </c>
      <c r="Q5942" t="s">
        <v>6778</v>
      </c>
      <c r="R5942" t="s">
        <v>7109</v>
      </c>
      <c r="S5942" s="12"/>
      <c r="T5942" s="13"/>
      <c r="U5942" t="s">
        <v>7474</v>
      </c>
    </row>
    <row r="5943" spans="1:21" x14ac:dyDescent="0.25">
      <c r="A5943" t="s">
        <v>6637</v>
      </c>
      <c r="B5943" s="12">
        <v>185675</v>
      </c>
      <c r="C5943" t="s">
        <v>12234</v>
      </c>
      <c r="D5943" s="11">
        <v>46185.475462962997</v>
      </c>
      <c r="E5943" t="s">
        <v>12235</v>
      </c>
      <c r="F5943" t="s">
        <v>6415</v>
      </c>
      <c r="G5943" t="s">
        <v>12030</v>
      </c>
      <c r="H5943" t="s">
        <v>6449</v>
      </c>
      <c r="I5943" t="s">
        <v>55</v>
      </c>
      <c r="J5943" t="s">
        <v>44</v>
      </c>
      <c r="K5943" t="s">
        <v>12236</v>
      </c>
      <c r="L5943" t="s">
        <v>12052</v>
      </c>
      <c r="M5943" t="s">
        <v>12237</v>
      </c>
      <c r="N5943" t="s">
        <v>7202</v>
      </c>
      <c r="O5943" t="s">
        <v>7231</v>
      </c>
      <c r="P5943">
        <v>10199950</v>
      </c>
      <c r="Q5943" t="s">
        <v>6636</v>
      </c>
      <c r="R5943" t="s">
        <v>6636</v>
      </c>
      <c r="S5943" s="12"/>
      <c r="T5943" s="13"/>
      <c r="U5943" t="s">
        <v>6896</v>
      </c>
    </row>
    <row r="5944" spans="1:21" x14ac:dyDescent="0.25">
      <c r="A5944" t="s">
        <v>6637</v>
      </c>
      <c r="B5944" s="12">
        <v>185675</v>
      </c>
      <c r="C5944" t="s">
        <v>12234</v>
      </c>
      <c r="D5944" s="11">
        <v>46185.475462962997</v>
      </c>
      <c r="E5944" t="s">
        <v>12235</v>
      </c>
      <c r="F5944" t="s">
        <v>6415</v>
      </c>
      <c r="G5944" t="s">
        <v>8521</v>
      </c>
      <c r="H5944" t="s">
        <v>6449</v>
      </c>
      <c r="I5944" t="s">
        <v>55</v>
      </c>
      <c r="J5944" t="s">
        <v>44</v>
      </c>
      <c r="K5944" t="s">
        <v>12236</v>
      </c>
      <c r="L5944" t="s">
        <v>12052</v>
      </c>
      <c r="M5944" t="s">
        <v>12237</v>
      </c>
      <c r="N5944" t="s">
        <v>7202</v>
      </c>
      <c r="O5944" t="s">
        <v>7231</v>
      </c>
      <c r="P5944">
        <v>10199950</v>
      </c>
      <c r="Q5944" t="s">
        <v>6636</v>
      </c>
      <c r="R5944" t="s">
        <v>6636</v>
      </c>
      <c r="S5944" s="12"/>
      <c r="T5944" s="13"/>
      <c r="U5944" t="s">
        <v>6896</v>
      </c>
    </row>
    <row r="5945" spans="1:21" x14ac:dyDescent="0.25">
      <c r="A5945" t="s">
        <v>6637</v>
      </c>
      <c r="B5945" s="12">
        <v>185675</v>
      </c>
      <c r="C5945" t="s">
        <v>12234</v>
      </c>
      <c r="D5945" s="11">
        <v>46185.475462962997</v>
      </c>
      <c r="E5945" t="s">
        <v>12235</v>
      </c>
      <c r="F5945" t="s">
        <v>6415</v>
      </c>
      <c r="G5945" t="s">
        <v>12054</v>
      </c>
      <c r="H5945" t="s">
        <v>6449</v>
      </c>
      <c r="I5945" t="s">
        <v>55</v>
      </c>
      <c r="J5945" t="s">
        <v>44</v>
      </c>
      <c r="K5945" t="s">
        <v>12236</v>
      </c>
      <c r="L5945" t="s">
        <v>12052</v>
      </c>
      <c r="M5945" t="s">
        <v>12237</v>
      </c>
      <c r="N5945" t="s">
        <v>7202</v>
      </c>
      <c r="O5945" t="s">
        <v>7231</v>
      </c>
      <c r="P5945">
        <v>10199950</v>
      </c>
      <c r="Q5945" t="s">
        <v>6636</v>
      </c>
      <c r="R5945" t="s">
        <v>6636</v>
      </c>
      <c r="S5945" s="12"/>
      <c r="T5945" s="13"/>
      <c r="U5945" t="s">
        <v>6896</v>
      </c>
    </row>
    <row r="5946" spans="1:21" x14ac:dyDescent="0.25">
      <c r="A5946" t="s">
        <v>6637</v>
      </c>
      <c r="B5946" s="12">
        <v>185675</v>
      </c>
      <c r="C5946" t="s">
        <v>12234</v>
      </c>
      <c r="D5946" s="11">
        <v>46185.475462962997</v>
      </c>
      <c r="E5946" t="s">
        <v>12235</v>
      </c>
      <c r="F5946" t="s">
        <v>6415</v>
      </c>
      <c r="G5946" t="s">
        <v>12055</v>
      </c>
      <c r="H5946" t="s">
        <v>6449</v>
      </c>
      <c r="I5946" t="s">
        <v>55</v>
      </c>
      <c r="J5946" t="s">
        <v>44</v>
      </c>
      <c r="K5946" t="s">
        <v>12236</v>
      </c>
      <c r="L5946" t="s">
        <v>12052</v>
      </c>
      <c r="M5946" t="s">
        <v>12237</v>
      </c>
      <c r="N5946" t="s">
        <v>7202</v>
      </c>
      <c r="O5946" t="s">
        <v>7231</v>
      </c>
      <c r="P5946">
        <v>10199950</v>
      </c>
      <c r="Q5946" t="s">
        <v>6636</v>
      </c>
      <c r="R5946" t="s">
        <v>6636</v>
      </c>
      <c r="S5946" s="12"/>
      <c r="T5946" s="13"/>
      <c r="U5946" t="s">
        <v>6896</v>
      </c>
    </row>
    <row r="5947" spans="1:21" x14ac:dyDescent="0.25">
      <c r="A5947" t="s">
        <v>6637</v>
      </c>
      <c r="B5947" s="12">
        <v>185675</v>
      </c>
      <c r="C5947" t="s">
        <v>12234</v>
      </c>
      <c r="D5947" s="11">
        <v>46185.475462962997</v>
      </c>
      <c r="E5947" t="s">
        <v>12235</v>
      </c>
      <c r="F5947" t="s">
        <v>6415</v>
      </c>
      <c r="G5947" t="s">
        <v>12056</v>
      </c>
      <c r="H5947" t="s">
        <v>6449</v>
      </c>
      <c r="I5947" t="s">
        <v>55</v>
      </c>
      <c r="J5947" t="s">
        <v>44</v>
      </c>
      <c r="K5947" t="s">
        <v>12236</v>
      </c>
      <c r="L5947" t="s">
        <v>12052</v>
      </c>
      <c r="M5947" t="s">
        <v>12237</v>
      </c>
      <c r="N5947" t="s">
        <v>7202</v>
      </c>
      <c r="O5947" t="s">
        <v>7231</v>
      </c>
      <c r="P5947">
        <v>10199950</v>
      </c>
      <c r="Q5947" t="s">
        <v>6636</v>
      </c>
      <c r="R5947" t="s">
        <v>6636</v>
      </c>
      <c r="S5947" s="12"/>
      <c r="T5947" s="13"/>
      <c r="U5947" t="s">
        <v>6896</v>
      </c>
    </row>
    <row r="5948" spans="1:21" x14ac:dyDescent="0.25">
      <c r="A5948" t="s">
        <v>6637</v>
      </c>
      <c r="B5948" s="12">
        <v>185675</v>
      </c>
      <c r="C5948" t="s">
        <v>12234</v>
      </c>
      <c r="D5948" s="11">
        <v>46185.475462962997</v>
      </c>
      <c r="E5948" t="s">
        <v>12235</v>
      </c>
      <c r="F5948" t="s">
        <v>6415</v>
      </c>
      <c r="G5948" t="s">
        <v>12057</v>
      </c>
      <c r="H5948" t="s">
        <v>6449</v>
      </c>
      <c r="I5948" t="s">
        <v>55</v>
      </c>
      <c r="J5948" t="s">
        <v>44</v>
      </c>
      <c r="K5948" t="s">
        <v>12236</v>
      </c>
      <c r="L5948" t="s">
        <v>12052</v>
      </c>
      <c r="M5948" t="s">
        <v>12237</v>
      </c>
      <c r="N5948" t="s">
        <v>7202</v>
      </c>
      <c r="O5948" t="s">
        <v>7231</v>
      </c>
      <c r="P5948">
        <v>10199950</v>
      </c>
      <c r="Q5948" t="s">
        <v>6636</v>
      </c>
      <c r="R5948" t="s">
        <v>6636</v>
      </c>
      <c r="S5948" s="12"/>
      <c r="T5948" s="13"/>
      <c r="U5948" t="s">
        <v>6896</v>
      </c>
    </row>
    <row r="5949" spans="1:21" x14ac:dyDescent="0.25">
      <c r="A5949" t="s">
        <v>6637</v>
      </c>
      <c r="B5949" s="12">
        <v>185675</v>
      </c>
      <c r="C5949" t="s">
        <v>12234</v>
      </c>
      <c r="D5949" s="11">
        <v>46185.475462962997</v>
      </c>
      <c r="E5949" t="s">
        <v>12235</v>
      </c>
      <c r="F5949" t="s">
        <v>6415</v>
      </c>
      <c r="G5949" t="s">
        <v>12058</v>
      </c>
      <c r="H5949" t="s">
        <v>6449</v>
      </c>
      <c r="I5949" t="s">
        <v>55</v>
      </c>
      <c r="J5949" t="s">
        <v>44</v>
      </c>
      <c r="K5949" t="s">
        <v>12236</v>
      </c>
      <c r="L5949" t="s">
        <v>12052</v>
      </c>
      <c r="M5949" t="s">
        <v>12237</v>
      </c>
      <c r="N5949" t="s">
        <v>7202</v>
      </c>
      <c r="O5949" t="s">
        <v>7231</v>
      </c>
      <c r="P5949">
        <v>10199950</v>
      </c>
      <c r="Q5949" t="s">
        <v>6636</v>
      </c>
      <c r="R5949" t="s">
        <v>6636</v>
      </c>
      <c r="S5949" s="12"/>
      <c r="T5949" s="13"/>
      <c r="U5949" t="s">
        <v>6896</v>
      </c>
    </row>
    <row r="5950" spans="1:21" x14ac:dyDescent="0.25">
      <c r="A5950" t="s">
        <v>6637</v>
      </c>
      <c r="B5950" s="12">
        <v>185675</v>
      </c>
      <c r="C5950" t="s">
        <v>12234</v>
      </c>
      <c r="D5950" s="11">
        <v>46185.475462962997</v>
      </c>
      <c r="E5950" t="s">
        <v>12235</v>
      </c>
      <c r="F5950" t="s">
        <v>6415</v>
      </c>
      <c r="G5950" t="s">
        <v>12059</v>
      </c>
      <c r="H5950" t="s">
        <v>6449</v>
      </c>
      <c r="I5950" t="s">
        <v>55</v>
      </c>
      <c r="J5950" t="s">
        <v>44</v>
      </c>
      <c r="K5950" t="s">
        <v>12236</v>
      </c>
      <c r="L5950" t="s">
        <v>12052</v>
      </c>
      <c r="M5950" t="s">
        <v>12237</v>
      </c>
      <c r="N5950" t="s">
        <v>7202</v>
      </c>
      <c r="O5950" t="s">
        <v>7231</v>
      </c>
      <c r="P5950">
        <v>10199950</v>
      </c>
      <c r="Q5950" t="s">
        <v>6636</v>
      </c>
      <c r="R5950" t="s">
        <v>6636</v>
      </c>
      <c r="S5950" s="12"/>
      <c r="T5950" s="13"/>
      <c r="U5950" t="s">
        <v>6896</v>
      </c>
    </row>
    <row r="5951" spans="1:21" x14ac:dyDescent="0.25">
      <c r="A5951" t="s">
        <v>6637</v>
      </c>
      <c r="B5951" s="12">
        <v>208040</v>
      </c>
      <c r="C5951" t="s">
        <v>12238</v>
      </c>
      <c r="D5951" s="11">
        <v>46185.560231481497</v>
      </c>
      <c r="E5951" t="s">
        <v>12239</v>
      </c>
      <c r="F5951" t="s">
        <v>6415</v>
      </c>
      <c r="G5951" t="s">
        <v>6968</v>
      </c>
      <c r="H5951" t="s">
        <v>6449</v>
      </c>
      <c r="I5951" t="s">
        <v>65</v>
      </c>
      <c r="J5951" t="s">
        <v>573</v>
      </c>
      <c r="K5951" t="s">
        <v>12240</v>
      </c>
      <c r="L5951" t="s">
        <v>12047</v>
      </c>
      <c r="M5951" t="s">
        <v>12241</v>
      </c>
      <c r="N5951" t="s">
        <v>7001</v>
      </c>
      <c r="O5951" t="s">
        <v>7007</v>
      </c>
      <c r="P5951">
        <v>5340000</v>
      </c>
      <c r="Q5951" t="s">
        <v>6636</v>
      </c>
      <c r="R5951" t="s">
        <v>6636</v>
      </c>
      <c r="S5951" s="12"/>
      <c r="T5951" s="13"/>
      <c r="U5951" t="s">
        <v>6896</v>
      </c>
    </row>
    <row r="5952" spans="1:21" x14ac:dyDescent="0.25">
      <c r="A5952" t="s">
        <v>6637</v>
      </c>
      <c r="B5952" s="12">
        <v>208040</v>
      </c>
      <c r="C5952" t="s">
        <v>12238</v>
      </c>
      <c r="D5952" s="11">
        <v>46185.560231481497</v>
      </c>
      <c r="E5952" t="s">
        <v>12239</v>
      </c>
      <c r="F5952" t="s">
        <v>6415</v>
      </c>
      <c r="G5952" t="s">
        <v>8520</v>
      </c>
      <c r="H5952" t="s">
        <v>6449</v>
      </c>
      <c r="I5952" t="s">
        <v>65</v>
      </c>
      <c r="J5952" t="s">
        <v>573</v>
      </c>
      <c r="K5952" t="s">
        <v>12240</v>
      </c>
      <c r="L5952" t="s">
        <v>12047</v>
      </c>
      <c r="M5952" t="s">
        <v>12241</v>
      </c>
      <c r="N5952" t="s">
        <v>7001</v>
      </c>
      <c r="O5952" t="s">
        <v>7007</v>
      </c>
      <c r="P5952">
        <v>5340000</v>
      </c>
      <c r="Q5952" t="s">
        <v>6636</v>
      </c>
      <c r="R5952" t="s">
        <v>6636</v>
      </c>
      <c r="S5952" s="12"/>
      <c r="T5952" s="13"/>
      <c r="U5952" t="s">
        <v>6896</v>
      </c>
    </row>
    <row r="5953" spans="1:21" x14ac:dyDescent="0.25">
      <c r="A5953" t="s">
        <v>6637</v>
      </c>
      <c r="B5953" s="12">
        <v>208040</v>
      </c>
      <c r="C5953" t="s">
        <v>12238</v>
      </c>
      <c r="D5953" s="11">
        <v>46185.560231481497</v>
      </c>
      <c r="E5953" t="s">
        <v>12239</v>
      </c>
      <c r="F5953" t="s">
        <v>6415</v>
      </c>
      <c r="G5953" t="s">
        <v>8521</v>
      </c>
      <c r="H5953" t="s">
        <v>6449</v>
      </c>
      <c r="I5953" t="s">
        <v>65</v>
      </c>
      <c r="J5953" t="s">
        <v>573</v>
      </c>
      <c r="K5953" t="s">
        <v>12240</v>
      </c>
      <c r="L5953" t="s">
        <v>12047</v>
      </c>
      <c r="M5953" t="s">
        <v>12241</v>
      </c>
      <c r="N5953" t="s">
        <v>7001</v>
      </c>
      <c r="O5953" t="s">
        <v>7007</v>
      </c>
      <c r="P5953">
        <v>5340000</v>
      </c>
      <c r="Q5953" t="s">
        <v>6636</v>
      </c>
      <c r="R5953" t="s">
        <v>6636</v>
      </c>
      <c r="S5953" s="12"/>
      <c r="T5953" s="13"/>
      <c r="U5953" t="s">
        <v>6896</v>
      </c>
    </row>
    <row r="5954" spans="1:21" x14ac:dyDescent="0.25">
      <c r="A5954" t="s">
        <v>6637</v>
      </c>
      <c r="B5954" s="12">
        <v>208040</v>
      </c>
      <c r="C5954" t="s">
        <v>12238</v>
      </c>
      <c r="D5954" s="11">
        <v>46185.560231481497</v>
      </c>
      <c r="E5954" t="s">
        <v>12239</v>
      </c>
      <c r="F5954" t="s">
        <v>6415</v>
      </c>
      <c r="G5954" t="s">
        <v>8522</v>
      </c>
      <c r="H5954" t="s">
        <v>6449</v>
      </c>
      <c r="I5954" t="s">
        <v>65</v>
      </c>
      <c r="J5954" t="s">
        <v>573</v>
      </c>
      <c r="K5954" t="s">
        <v>12240</v>
      </c>
      <c r="L5954" t="s">
        <v>12047</v>
      </c>
      <c r="M5954" t="s">
        <v>12241</v>
      </c>
      <c r="N5954" t="s">
        <v>7001</v>
      </c>
      <c r="O5954" t="s">
        <v>7007</v>
      </c>
      <c r="P5954">
        <v>5340000</v>
      </c>
      <c r="Q5954" t="s">
        <v>6636</v>
      </c>
      <c r="R5954" t="s">
        <v>6636</v>
      </c>
      <c r="S5954" s="12"/>
      <c r="T5954" s="13"/>
      <c r="U5954" t="s">
        <v>6896</v>
      </c>
    </row>
    <row r="5955" spans="1:21" x14ac:dyDescent="0.25">
      <c r="A5955" t="s">
        <v>6637</v>
      </c>
      <c r="B5955" s="12">
        <v>208040</v>
      </c>
      <c r="C5955" t="s">
        <v>12238</v>
      </c>
      <c r="D5955" s="11">
        <v>46185.560231481497</v>
      </c>
      <c r="E5955" t="s">
        <v>12239</v>
      </c>
      <c r="F5955" t="s">
        <v>6415</v>
      </c>
      <c r="G5955" t="s">
        <v>8523</v>
      </c>
      <c r="H5955" t="s">
        <v>6449</v>
      </c>
      <c r="I5955" t="s">
        <v>65</v>
      </c>
      <c r="J5955" t="s">
        <v>573</v>
      </c>
      <c r="K5955" t="s">
        <v>12240</v>
      </c>
      <c r="L5955" t="s">
        <v>12047</v>
      </c>
      <c r="M5955" t="s">
        <v>12241</v>
      </c>
      <c r="N5955" t="s">
        <v>7001</v>
      </c>
      <c r="O5955" t="s">
        <v>7007</v>
      </c>
      <c r="P5955">
        <v>5340000</v>
      </c>
      <c r="Q5955" t="s">
        <v>6636</v>
      </c>
      <c r="R5955" t="s">
        <v>6636</v>
      </c>
      <c r="S5955" s="12"/>
      <c r="T5955" s="13"/>
      <c r="U5955" t="s">
        <v>6896</v>
      </c>
    </row>
    <row r="5956" spans="1:21" x14ac:dyDescent="0.25">
      <c r="A5956" t="s">
        <v>6637</v>
      </c>
      <c r="B5956" s="12">
        <v>208040</v>
      </c>
      <c r="C5956" t="s">
        <v>12238</v>
      </c>
      <c r="D5956" s="11">
        <v>46185.560231481497</v>
      </c>
      <c r="E5956" t="s">
        <v>12239</v>
      </c>
      <c r="F5956" t="s">
        <v>6415</v>
      </c>
      <c r="G5956" t="s">
        <v>8524</v>
      </c>
      <c r="H5956" t="s">
        <v>6449</v>
      </c>
      <c r="I5956" t="s">
        <v>65</v>
      </c>
      <c r="J5956" t="s">
        <v>573</v>
      </c>
      <c r="K5956" t="s">
        <v>12240</v>
      </c>
      <c r="L5956" t="s">
        <v>12047</v>
      </c>
      <c r="M5956" t="s">
        <v>12241</v>
      </c>
      <c r="N5956" t="s">
        <v>7001</v>
      </c>
      <c r="O5956" t="s">
        <v>7007</v>
      </c>
      <c r="P5956">
        <v>5340000</v>
      </c>
      <c r="Q5956" t="s">
        <v>6636</v>
      </c>
      <c r="R5956" t="s">
        <v>6636</v>
      </c>
      <c r="S5956" s="12"/>
      <c r="T5956" s="13"/>
      <c r="U5956" t="s">
        <v>6896</v>
      </c>
    </row>
    <row r="5957" spans="1:21" x14ac:dyDescent="0.25">
      <c r="A5957" t="s">
        <v>6619</v>
      </c>
      <c r="B5957" s="12">
        <v>208040</v>
      </c>
      <c r="C5957" t="s">
        <v>12238</v>
      </c>
      <c r="D5957" s="11">
        <v>46185.561296296299</v>
      </c>
      <c r="E5957" t="s">
        <v>12239</v>
      </c>
      <c r="F5957" t="s">
        <v>6415</v>
      </c>
      <c r="G5957" t="s">
        <v>6968</v>
      </c>
      <c r="H5957" t="s">
        <v>6449</v>
      </c>
      <c r="I5957" t="s">
        <v>65</v>
      </c>
      <c r="J5957" t="s">
        <v>573</v>
      </c>
      <c r="K5957" t="s">
        <v>12240</v>
      </c>
      <c r="L5957" t="s">
        <v>12047</v>
      </c>
      <c r="M5957" t="s">
        <v>12241</v>
      </c>
      <c r="N5957" t="s">
        <v>7001</v>
      </c>
      <c r="O5957" t="s">
        <v>7007</v>
      </c>
      <c r="P5957">
        <v>5340000</v>
      </c>
      <c r="Q5957" t="s">
        <v>6636</v>
      </c>
      <c r="R5957" t="s">
        <v>6636</v>
      </c>
      <c r="S5957" s="12"/>
      <c r="T5957" s="13"/>
      <c r="U5957" t="s">
        <v>6896</v>
      </c>
    </row>
    <row r="5958" spans="1:21" x14ac:dyDescent="0.25">
      <c r="A5958" t="s">
        <v>6619</v>
      </c>
      <c r="B5958" s="12">
        <v>208040</v>
      </c>
      <c r="C5958" t="s">
        <v>12238</v>
      </c>
      <c r="D5958" s="11">
        <v>46185.561296296299</v>
      </c>
      <c r="E5958" t="s">
        <v>12239</v>
      </c>
      <c r="F5958" t="s">
        <v>6415</v>
      </c>
      <c r="G5958" t="s">
        <v>8520</v>
      </c>
      <c r="H5958" t="s">
        <v>6449</v>
      </c>
      <c r="I5958" t="s">
        <v>65</v>
      </c>
      <c r="J5958" t="s">
        <v>573</v>
      </c>
      <c r="K5958" t="s">
        <v>12240</v>
      </c>
      <c r="L5958" t="s">
        <v>12047</v>
      </c>
      <c r="M5958" t="s">
        <v>12241</v>
      </c>
      <c r="N5958" t="s">
        <v>7001</v>
      </c>
      <c r="O5958" t="s">
        <v>7007</v>
      </c>
      <c r="P5958">
        <v>5340000</v>
      </c>
      <c r="Q5958" t="s">
        <v>6636</v>
      </c>
      <c r="R5958" t="s">
        <v>6636</v>
      </c>
      <c r="S5958" s="12"/>
      <c r="T5958" s="13"/>
      <c r="U5958" t="s">
        <v>6896</v>
      </c>
    </row>
    <row r="5959" spans="1:21" x14ac:dyDescent="0.25">
      <c r="A5959" t="s">
        <v>6619</v>
      </c>
      <c r="B5959" s="12">
        <v>208040</v>
      </c>
      <c r="C5959" t="s">
        <v>12238</v>
      </c>
      <c r="D5959" s="11">
        <v>46185.561296296299</v>
      </c>
      <c r="E5959" t="s">
        <v>12239</v>
      </c>
      <c r="F5959" t="s">
        <v>6415</v>
      </c>
      <c r="G5959" t="s">
        <v>8521</v>
      </c>
      <c r="H5959" t="s">
        <v>6449</v>
      </c>
      <c r="I5959" t="s">
        <v>65</v>
      </c>
      <c r="J5959" t="s">
        <v>573</v>
      </c>
      <c r="K5959" t="s">
        <v>12240</v>
      </c>
      <c r="L5959" t="s">
        <v>12047</v>
      </c>
      <c r="M5959" t="s">
        <v>12241</v>
      </c>
      <c r="N5959" t="s">
        <v>7001</v>
      </c>
      <c r="O5959" t="s">
        <v>7007</v>
      </c>
      <c r="P5959">
        <v>5340000</v>
      </c>
      <c r="Q5959" t="s">
        <v>6636</v>
      </c>
      <c r="R5959" t="s">
        <v>6636</v>
      </c>
      <c r="S5959" s="12"/>
      <c r="T5959" s="13"/>
      <c r="U5959" t="s">
        <v>6896</v>
      </c>
    </row>
    <row r="5960" spans="1:21" x14ac:dyDescent="0.25">
      <c r="A5960" t="s">
        <v>6619</v>
      </c>
      <c r="B5960" s="12">
        <v>208040</v>
      </c>
      <c r="C5960" t="s">
        <v>12238</v>
      </c>
      <c r="D5960" s="11">
        <v>46185.561296296299</v>
      </c>
      <c r="E5960" t="s">
        <v>12239</v>
      </c>
      <c r="F5960" t="s">
        <v>6415</v>
      </c>
      <c r="G5960" t="s">
        <v>8522</v>
      </c>
      <c r="H5960" t="s">
        <v>6449</v>
      </c>
      <c r="I5960" t="s">
        <v>65</v>
      </c>
      <c r="J5960" t="s">
        <v>573</v>
      </c>
      <c r="K5960" t="s">
        <v>12240</v>
      </c>
      <c r="L5960" t="s">
        <v>12047</v>
      </c>
      <c r="M5960" t="s">
        <v>12241</v>
      </c>
      <c r="N5960" t="s">
        <v>7001</v>
      </c>
      <c r="O5960" t="s">
        <v>7007</v>
      </c>
      <c r="P5960">
        <v>5340000</v>
      </c>
      <c r="Q5960" t="s">
        <v>6636</v>
      </c>
      <c r="R5960" t="s">
        <v>6636</v>
      </c>
      <c r="S5960" s="12"/>
      <c r="T5960" s="13"/>
      <c r="U5960" t="s">
        <v>6896</v>
      </c>
    </row>
    <row r="5961" spans="1:21" x14ac:dyDescent="0.25">
      <c r="A5961" t="s">
        <v>6619</v>
      </c>
      <c r="B5961" s="12">
        <v>208040</v>
      </c>
      <c r="C5961" t="s">
        <v>12238</v>
      </c>
      <c r="D5961" s="11">
        <v>46185.561296296299</v>
      </c>
      <c r="E5961" t="s">
        <v>12239</v>
      </c>
      <c r="F5961" t="s">
        <v>6415</v>
      </c>
      <c r="G5961" t="s">
        <v>8523</v>
      </c>
      <c r="H5961" t="s">
        <v>6449</v>
      </c>
      <c r="I5961" t="s">
        <v>65</v>
      </c>
      <c r="J5961" t="s">
        <v>573</v>
      </c>
      <c r="K5961" t="s">
        <v>12240</v>
      </c>
      <c r="L5961" t="s">
        <v>12047</v>
      </c>
      <c r="M5961" t="s">
        <v>12241</v>
      </c>
      <c r="N5961" t="s">
        <v>7001</v>
      </c>
      <c r="O5961" t="s">
        <v>7007</v>
      </c>
      <c r="P5961">
        <v>5340000</v>
      </c>
      <c r="Q5961" t="s">
        <v>6636</v>
      </c>
      <c r="R5961" t="s">
        <v>6636</v>
      </c>
      <c r="S5961" s="12"/>
      <c r="T5961" s="13"/>
      <c r="U5961" t="s">
        <v>6896</v>
      </c>
    </row>
    <row r="5962" spans="1:21" x14ac:dyDescent="0.25">
      <c r="A5962" t="s">
        <v>6619</v>
      </c>
      <c r="B5962" s="12">
        <v>208040</v>
      </c>
      <c r="C5962" t="s">
        <v>12238</v>
      </c>
      <c r="D5962" s="11">
        <v>46185.561296296299</v>
      </c>
      <c r="E5962" t="s">
        <v>12239</v>
      </c>
      <c r="F5962" t="s">
        <v>6415</v>
      </c>
      <c r="G5962" t="s">
        <v>8524</v>
      </c>
      <c r="H5962" t="s">
        <v>6449</v>
      </c>
      <c r="I5962" t="s">
        <v>65</v>
      </c>
      <c r="J5962" t="s">
        <v>573</v>
      </c>
      <c r="K5962" t="s">
        <v>12240</v>
      </c>
      <c r="L5962" t="s">
        <v>12047</v>
      </c>
      <c r="M5962" t="s">
        <v>12241</v>
      </c>
      <c r="N5962" t="s">
        <v>7001</v>
      </c>
      <c r="O5962" t="s">
        <v>7007</v>
      </c>
      <c r="P5962">
        <v>5340000</v>
      </c>
      <c r="Q5962" t="s">
        <v>6636</v>
      </c>
      <c r="R5962" t="s">
        <v>6636</v>
      </c>
      <c r="S5962" s="12"/>
      <c r="T5962" s="13"/>
      <c r="U5962" t="s">
        <v>6896</v>
      </c>
    </row>
    <row r="5963" spans="1:21" x14ac:dyDescent="0.25">
      <c r="A5963" t="s">
        <v>6619</v>
      </c>
      <c r="B5963" s="12">
        <v>208070</v>
      </c>
      <c r="C5963" t="s">
        <v>12230</v>
      </c>
      <c r="D5963" s="11">
        <v>46185.584537037001</v>
      </c>
      <c r="E5963" t="s">
        <v>12231</v>
      </c>
      <c r="F5963" t="s">
        <v>6415</v>
      </c>
      <c r="G5963" t="s">
        <v>6968</v>
      </c>
      <c r="H5963" t="s">
        <v>6449</v>
      </c>
      <c r="I5963" t="s">
        <v>55</v>
      </c>
      <c r="J5963" t="s">
        <v>44</v>
      </c>
      <c r="K5963" t="s">
        <v>12135</v>
      </c>
      <c r="L5963" t="s">
        <v>12101</v>
      </c>
      <c r="M5963" t="s">
        <v>12136</v>
      </c>
      <c r="N5963" t="s">
        <v>7001</v>
      </c>
      <c r="O5963" t="s">
        <v>7002</v>
      </c>
      <c r="P5963">
        <v>10265000</v>
      </c>
      <c r="Q5963" t="s">
        <v>6778</v>
      </c>
      <c r="R5963" t="s">
        <v>7109</v>
      </c>
      <c r="S5963" s="12"/>
      <c r="T5963" s="13"/>
      <c r="U5963" t="s">
        <v>7474</v>
      </c>
    </row>
    <row r="5964" spans="1:21" x14ac:dyDescent="0.25">
      <c r="A5964" t="s">
        <v>6619</v>
      </c>
      <c r="B5964" s="12">
        <v>208070</v>
      </c>
      <c r="C5964" t="s">
        <v>12230</v>
      </c>
      <c r="D5964" s="11">
        <v>46185.584537037001</v>
      </c>
      <c r="E5964" t="s">
        <v>12231</v>
      </c>
      <c r="F5964" t="s">
        <v>6415</v>
      </c>
      <c r="G5964" t="s">
        <v>8520</v>
      </c>
      <c r="H5964" t="s">
        <v>6449</v>
      </c>
      <c r="I5964" t="s">
        <v>55</v>
      </c>
      <c r="J5964" t="s">
        <v>44</v>
      </c>
      <c r="K5964" t="s">
        <v>12135</v>
      </c>
      <c r="L5964" t="s">
        <v>12101</v>
      </c>
      <c r="M5964" t="s">
        <v>12136</v>
      </c>
      <c r="N5964" t="s">
        <v>7001</v>
      </c>
      <c r="O5964" t="s">
        <v>7002</v>
      </c>
      <c r="P5964">
        <v>10265000</v>
      </c>
      <c r="Q5964" t="s">
        <v>6778</v>
      </c>
      <c r="R5964" t="s">
        <v>7109</v>
      </c>
      <c r="S5964" s="12"/>
      <c r="T5964" s="13"/>
      <c r="U5964" t="s">
        <v>7474</v>
      </c>
    </row>
    <row r="5965" spans="1:21" x14ac:dyDescent="0.25">
      <c r="A5965" t="s">
        <v>6619</v>
      </c>
      <c r="B5965" s="12">
        <v>208070</v>
      </c>
      <c r="C5965" t="s">
        <v>12230</v>
      </c>
      <c r="D5965" s="11">
        <v>46185.584537037001</v>
      </c>
      <c r="E5965" t="s">
        <v>12231</v>
      </c>
      <c r="F5965" t="s">
        <v>6415</v>
      </c>
      <c r="G5965" t="s">
        <v>12030</v>
      </c>
      <c r="H5965" t="s">
        <v>6449</v>
      </c>
      <c r="I5965" t="s">
        <v>55</v>
      </c>
      <c r="J5965" t="s">
        <v>44</v>
      </c>
      <c r="K5965" t="s">
        <v>12135</v>
      </c>
      <c r="L5965" t="s">
        <v>12101</v>
      </c>
      <c r="M5965" t="s">
        <v>12136</v>
      </c>
      <c r="N5965" t="s">
        <v>7001</v>
      </c>
      <c r="O5965" t="s">
        <v>7002</v>
      </c>
      <c r="P5965">
        <v>10265000</v>
      </c>
      <c r="Q5965" t="s">
        <v>6778</v>
      </c>
      <c r="R5965" t="s">
        <v>7109</v>
      </c>
      <c r="S5965" s="12"/>
      <c r="T5965" s="13"/>
      <c r="U5965" t="s">
        <v>7474</v>
      </c>
    </row>
    <row r="5966" spans="1:21" x14ac:dyDescent="0.25">
      <c r="A5966" t="s">
        <v>6619</v>
      </c>
      <c r="B5966" s="12">
        <v>208070</v>
      </c>
      <c r="C5966" t="s">
        <v>12230</v>
      </c>
      <c r="D5966" s="11">
        <v>46185.584537037001</v>
      </c>
      <c r="E5966" t="s">
        <v>12231</v>
      </c>
      <c r="F5966" t="s">
        <v>6415</v>
      </c>
      <c r="G5966" t="s">
        <v>8521</v>
      </c>
      <c r="H5966" t="s">
        <v>6449</v>
      </c>
      <c r="I5966" t="s">
        <v>55</v>
      </c>
      <c r="J5966" t="s">
        <v>44</v>
      </c>
      <c r="K5966" t="s">
        <v>12135</v>
      </c>
      <c r="L5966" t="s">
        <v>12101</v>
      </c>
      <c r="M5966" t="s">
        <v>12136</v>
      </c>
      <c r="N5966" t="s">
        <v>7001</v>
      </c>
      <c r="O5966" t="s">
        <v>7002</v>
      </c>
      <c r="P5966">
        <v>10265000</v>
      </c>
      <c r="Q5966" t="s">
        <v>6778</v>
      </c>
      <c r="R5966" t="s">
        <v>7109</v>
      </c>
      <c r="S5966" s="12"/>
      <c r="T5966" s="13"/>
      <c r="U5966" t="s">
        <v>7474</v>
      </c>
    </row>
    <row r="5967" spans="1:21" x14ac:dyDescent="0.25">
      <c r="A5967" t="s">
        <v>6619</v>
      </c>
      <c r="B5967" s="12">
        <v>208070</v>
      </c>
      <c r="C5967" t="s">
        <v>12230</v>
      </c>
      <c r="D5967" s="11">
        <v>46185.584537037001</v>
      </c>
      <c r="E5967" t="s">
        <v>12231</v>
      </c>
      <c r="F5967" t="s">
        <v>6415</v>
      </c>
      <c r="G5967" t="s">
        <v>12103</v>
      </c>
      <c r="H5967" t="s">
        <v>6449</v>
      </c>
      <c r="I5967" t="s">
        <v>55</v>
      </c>
      <c r="J5967" t="s">
        <v>44</v>
      </c>
      <c r="K5967" t="s">
        <v>12135</v>
      </c>
      <c r="L5967" t="s">
        <v>12101</v>
      </c>
      <c r="M5967" t="s">
        <v>12136</v>
      </c>
      <c r="N5967" t="s">
        <v>7001</v>
      </c>
      <c r="O5967" t="s">
        <v>7002</v>
      </c>
      <c r="P5967">
        <v>10265000</v>
      </c>
      <c r="Q5967" t="s">
        <v>6778</v>
      </c>
      <c r="R5967" t="s">
        <v>7109</v>
      </c>
      <c r="S5967" s="12"/>
      <c r="T5967" s="13"/>
      <c r="U5967" t="s">
        <v>7474</v>
      </c>
    </row>
    <row r="5968" spans="1:21" x14ac:dyDescent="0.25">
      <c r="A5968" t="s">
        <v>6619</v>
      </c>
      <c r="B5968" s="12">
        <v>208070</v>
      </c>
      <c r="C5968" t="s">
        <v>12230</v>
      </c>
      <c r="D5968" s="11">
        <v>46185.584537037001</v>
      </c>
      <c r="E5968" t="s">
        <v>12231</v>
      </c>
      <c r="F5968" t="s">
        <v>6415</v>
      </c>
      <c r="G5968" t="s">
        <v>12104</v>
      </c>
      <c r="H5968" t="s">
        <v>6449</v>
      </c>
      <c r="I5968" t="s">
        <v>55</v>
      </c>
      <c r="J5968" t="s">
        <v>44</v>
      </c>
      <c r="K5968" t="s">
        <v>12135</v>
      </c>
      <c r="L5968" t="s">
        <v>12101</v>
      </c>
      <c r="M5968" t="s">
        <v>12136</v>
      </c>
      <c r="N5968" t="s">
        <v>7001</v>
      </c>
      <c r="O5968" t="s">
        <v>7002</v>
      </c>
      <c r="P5968">
        <v>10265000</v>
      </c>
      <c r="Q5968" t="s">
        <v>6778</v>
      </c>
      <c r="R5968" t="s">
        <v>7109</v>
      </c>
      <c r="S5968" s="12"/>
      <c r="T5968" s="13"/>
      <c r="U5968" t="s">
        <v>7474</v>
      </c>
    </row>
    <row r="5969" spans="1:21" x14ac:dyDescent="0.25">
      <c r="A5969" t="s">
        <v>6619</v>
      </c>
      <c r="B5969" s="12">
        <v>208070</v>
      </c>
      <c r="C5969" t="s">
        <v>12230</v>
      </c>
      <c r="D5969" s="11">
        <v>46185.584537037001</v>
      </c>
      <c r="E5969" t="s">
        <v>12231</v>
      </c>
      <c r="F5969" t="s">
        <v>6415</v>
      </c>
      <c r="G5969" t="s">
        <v>12105</v>
      </c>
      <c r="H5969" t="s">
        <v>6449</v>
      </c>
      <c r="I5969" t="s">
        <v>55</v>
      </c>
      <c r="J5969" t="s">
        <v>44</v>
      </c>
      <c r="K5969" t="s">
        <v>12135</v>
      </c>
      <c r="L5969" t="s">
        <v>12101</v>
      </c>
      <c r="M5969" t="s">
        <v>12136</v>
      </c>
      <c r="N5969" t="s">
        <v>7001</v>
      </c>
      <c r="O5969" t="s">
        <v>7002</v>
      </c>
      <c r="P5969">
        <v>10265000</v>
      </c>
      <c r="Q5969" t="s">
        <v>6778</v>
      </c>
      <c r="R5969" t="s">
        <v>7109</v>
      </c>
      <c r="S5969" s="12"/>
      <c r="T5969" s="13"/>
      <c r="U5969" t="s">
        <v>7474</v>
      </c>
    </row>
    <row r="5970" spans="1:21" x14ac:dyDescent="0.25">
      <c r="A5970" t="s">
        <v>6637</v>
      </c>
      <c r="B5970" s="12">
        <v>208075</v>
      </c>
      <c r="C5970" t="s">
        <v>12242</v>
      </c>
      <c r="D5970" s="11">
        <v>46185.619675925896</v>
      </c>
      <c r="E5970" t="s">
        <v>12243</v>
      </c>
      <c r="F5970" t="s">
        <v>6415</v>
      </c>
      <c r="G5970" t="s">
        <v>6968</v>
      </c>
      <c r="H5970" t="s">
        <v>6449</v>
      </c>
      <c r="I5970" t="s">
        <v>65</v>
      </c>
      <c r="J5970" t="s">
        <v>219</v>
      </c>
      <c r="K5970" t="s">
        <v>12244</v>
      </c>
      <c r="L5970" t="s">
        <v>12023</v>
      </c>
      <c r="M5970" t="s">
        <v>12245</v>
      </c>
      <c r="N5970" t="s">
        <v>6761</v>
      </c>
      <c r="O5970" t="s">
        <v>6762</v>
      </c>
      <c r="P5970">
        <v>13799500</v>
      </c>
      <c r="Q5970" t="s">
        <v>6636</v>
      </c>
      <c r="R5970" t="s">
        <v>6636</v>
      </c>
      <c r="S5970" s="12"/>
      <c r="T5970" s="13"/>
      <c r="U5970" t="s">
        <v>7460</v>
      </c>
    </row>
    <row r="5971" spans="1:21" x14ac:dyDescent="0.25">
      <c r="A5971" t="s">
        <v>6637</v>
      </c>
      <c r="B5971" s="12">
        <v>416150</v>
      </c>
      <c r="C5971" t="s">
        <v>12242</v>
      </c>
      <c r="D5971" s="11">
        <v>46185.619675925896</v>
      </c>
      <c r="E5971" t="s">
        <v>12243</v>
      </c>
      <c r="F5971" t="s">
        <v>6415</v>
      </c>
      <c r="G5971" t="s">
        <v>10421</v>
      </c>
      <c r="H5971" t="s">
        <v>6449</v>
      </c>
      <c r="I5971" t="s">
        <v>65</v>
      </c>
      <c r="J5971" t="s">
        <v>219</v>
      </c>
      <c r="K5971" t="s">
        <v>12244</v>
      </c>
      <c r="L5971" t="s">
        <v>12023</v>
      </c>
      <c r="M5971" t="s">
        <v>12245</v>
      </c>
      <c r="N5971" t="s">
        <v>6761</v>
      </c>
      <c r="O5971" t="s">
        <v>6762</v>
      </c>
      <c r="P5971">
        <v>27599000</v>
      </c>
      <c r="Q5971" t="s">
        <v>6636</v>
      </c>
      <c r="R5971" t="s">
        <v>6636</v>
      </c>
      <c r="S5971" s="12"/>
      <c r="T5971" s="13"/>
      <c r="U5971" t="s">
        <v>7460</v>
      </c>
    </row>
    <row r="5972" spans="1:21" x14ac:dyDescent="0.25">
      <c r="A5972" t="s">
        <v>6637</v>
      </c>
      <c r="B5972" s="12">
        <v>208075</v>
      </c>
      <c r="C5972" t="s">
        <v>12242</v>
      </c>
      <c r="D5972" s="11">
        <v>46185.619675925896</v>
      </c>
      <c r="E5972" t="s">
        <v>12243</v>
      </c>
      <c r="F5972" t="s">
        <v>6415</v>
      </c>
      <c r="G5972" t="s">
        <v>8520</v>
      </c>
      <c r="H5972" t="s">
        <v>6449</v>
      </c>
      <c r="I5972" t="s">
        <v>65</v>
      </c>
      <c r="J5972" t="s">
        <v>219</v>
      </c>
      <c r="K5972" t="s">
        <v>12244</v>
      </c>
      <c r="L5972" t="s">
        <v>12023</v>
      </c>
      <c r="M5972" t="s">
        <v>12245</v>
      </c>
      <c r="N5972" t="s">
        <v>6761</v>
      </c>
      <c r="O5972" t="s">
        <v>6762</v>
      </c>
      <c r="P5972">
        <v>13799500</v>
      </c>
      <c r="Q5972" t="s">
        <v>6636</v>
      </c>
      <c r="R5972" t="s">
        <v>6636</v>
      </c>
      <c r="S5972" s="12"/>
      <c r="T5972" s="13"/>
      <c r="U5972" t="s">
        <v>7460</v>
      </c>
    </row>
    <row r="5973" spans="1:21" x14ac:dyDescent="0.25">
      <c r="A5973" t="s">
        <v>6619</v>
      </c>
      <c r="B5973" s="12">
        <v>208075</v>
      </c>
      <c r="C5973" t="s">
        <v>12242</v>
      </c>
      <c r="D5973" s="11">
        <v>46185.625949074099</v>
      </c>
      <c r="E5973" t="s">
        <v>12243</v>
      </c>
      <c r="F5973" t="s">
        <v>6415</v>
      </c>
      <c r="G5973" t="s">
        <v>6968</v>
      </c>
      <c r="H5973" t="s">
        <v>6449</v>
      </c>
      <c r="I5973" t="s">
        <v>65</v>
      </c>
      <c r="J5973" t="s">
        <v>219</v>
      </c>
      <c r="K5973" t="s">
        <v>12244</v>
      </c>
      <c r="L5973" t="s">
        <v>12023</v>
      </c>
      <c r="M5973" t="s">
        <v>12245</v>
      </c>
      <c r="N5973" t="s">
        <v>6761</v>
      </c>
      <c r="O5973" t="s">
        <v>6762</v>
      </c>
      <c r="P5973">
        <v>13799500</v>
      </c>
      <c r="Q5973" t="s">
        <v>6636</v>
      </c>
      <c r="R5973" t="s">
        <v>6636</v>
      </c>
      <c r="S5973" s="12"/>
      <c r="T5973" s="13"/>
      <c r="U5973" t="s">
        <v>7460</v>
      </c>
    </row>
    <row r="5974" spans="1:21" x14ac:dyDescent="0.25">
      <c r="A5974" t="s">
        <v>6619</v>
      </c>
      <c r="B5974" s="12">
        <v>416150</v>
      </c>
      <c r="C5974" t="s">
        <v>12242</v>
      </c>
      <c r="D5974" s="11">
        <v>46185.625949074099</v>
      </c>
      <c r="E5974" t="s">
        <v>12243</v>
      </c>
      <c r="F5974" t="s">
        <v>6415</v>
      </c>
      <c r="G5974" t="s">
        <v>10421</v>
      </c>
      <c r="H5974" t="s">
        <v>6449</v>
      </c>
      <c r="I5974" t="s">
        <v>65</v>
      </c>
      <c r="J5974" t="s">
        <v>219</v>
      </c>
      <c r="K5974" t="s">
        <v>12244</v>
      </c>
      <c r="L5974" t="s">
        <v>12023</v>
      </c>
      <c r="M5974" t="s">
        <v>12245</v>
      </c>
      <c r="N5974" t="s">
        <v>6761</v>
      </c>
      <c r="O5974" t="s">
        <v>6762</v>
      </c>
      <c r="P5974">
        <v>27599000</v>
      </c>
      <c r="Q5974" t="s">
        <v>6636</v>
      </c>
      <c r="R5974" t="s">
        <v>6636</v>
      </c>
      <c r="S5974" s="12"/>
      <c r="T5974" s="13"/>
      <c r="U5974" t="s">
        <v>7460</v>
      </c>
    </row>
    <row r="5975" spans="1:21" x14ac:dyDescent="0.25">
      <c r="A5975" t="s">
        <v>6619</v>
      </c>
      <c r="B5975" s="12">
        <v>208075</v>
      </c>
      <c r="C5975" t="s">
        <v>12242</v>
      </c>
      <c r="D5975" s="11">
        <v>46185.625949074099</v>
      </c>
      <c r="E5975" t="s">
        <v>12243</v>
      </c>
      <c r="F5975" t="s">
        <v>6415</v>
      </c>
      <c r="G5975" t="s">
        <v>8520</v>
      </c>
      <c r="H5975" t="s">
        <v>6449</v>
      </c>
      <c r="I5975" t="s">
        <v>65</v>
      </c>
      <c r="J5975" t="s">
        <v>219</v>
      </c>
      <c r="K5975" t="s">
        <v>12244</v>
      </c>
      <c r="L5975" t="s">
        <v>12023</v>
      </c>
      <c r="M5975" t="s">
        <v>12245</v>
      </c>
      <c r="N5975" t="s">
        <v>6761</v>
      </c>
      <c r="O5975" t="s">
        <v>6762</v>
      </c>
      <c r="P5975">
        <v>13799500</v>
      </c>
      <c r="Q5975" t="s">
        <v>6636</v>
      </c>
      <c r="R5975" t="s">
        <v>6636</v>
      </c>
      <c r="S5975" s="12"/>
      <c r="T5975" s="13"/>
      <c r="U5975" t="s">
        <v>7460</v>
      </c>
    </row>
    <row r="5976" spans="1:21" x14ac:dyDescent="0.25">
      <c r="A5976" t="s">
        <v>6637</v>
      </c>
      <c r="B5976" s="12">
        <v>208205</v>
      </c>
      <c r="C5976" t="s">
        <v>12246</v>
      </c>
      <c r="D5976" s="11">
        <v>46185.7869444444</v>
      </c>
      <c r="E5976" t="s">
        <v>12247</v>
      </c>
      <c r="F5976" t="s">
        <v>6415</v>
      </c>
      <c r="G5976" t="s">
        <v>6968</v>
      </c>
      <c r="H5976" t="s">
        <v>6449</v>
      </c>
      <c r="I5976" t="s">
        <v>65</v>
      </c>
      <c r="J5976" t="s">
        <v>67</v>
      </c>
      <c r="K5976" t="s">
        <v>12248</v>
      </c>
      <c r="L5976" t="s">
        <v>12028</v>
      </c>
      <c r="M5976" t="s">
        <v>12249</v>
      </c>
      <c r="N5976" t="s">
        <v>7001</v>
      </c>
      <c r="O5976" t="s">
        <v>7062</v>
      </c>
      <c r="P5976">
        <v>7585000</v>
      </c>
      <c r="Q5976" t="s">
        <v>6636</v>
      </c>
      <c r="R5976" t="s">
        <v>6636</v>
      </c>
      <c r="S5976" s="12"/>
      <c r="T5976" s="13"/>
      <c r="U5976" t="s">
        <v>7455</v>
      </c>
    </row>
    <row r="5977" spans="1:21" x14ac:dyDescent="0.25">
      <c r="A5977" t="s">
        <v>6637</v>
      </c>
      <c r="B5977" s="12">
        <v>208205</v>
      </c>
      <c r="C5977" t="s">
        <v>12246</v>
      </c>
      <c r="D5977" s="11">
        <v>46185.7869444444</v>
      </c>
      <c r="E5977" t="s">
        <v>12247</v>
      </c>
      <c r="F5977" t="s">
        <v>6415</v>
      </c>
      <c r="G5977" t="s">
        <v>8520</v>
      </c>
      <c r="H5977" t="s">
        <v>6449</v>
      </c>
      <c r="I5977" t="s">
        <v>65</v>
      </c>
      <c r="J5977" t="s">
        <v>67</v>
      </c>
      <c r="K5977" t="s">
        <v>12248</v>
      </c>
      <c r="L5977" t="s">
        <v>12028</v>
      </c>
      <c r="M5977" t="s">
        <v>12249</v>
      </c>
      <c r="N5977" t="s">
        <v>7001</v>
      </c>
      <c r="O5977" t="s">
        <v>7062</v>
      </c>
      <c r="P5977">
        <v>7585000</v>
      </c>
      <c r="Q5977" t="s">
        <v>6636</v>
      </c>
      <c r="R5977" t="s">
        <v>6636</v>
      </c>
      <c r="S5977" s="12"/>
      <c r="T5977" s="13"/>
      <c r="U5977" t="s">
        <v>7455</v>
      </c>
    </row>
    <row r="5978" spans="1:21" x14ac:dyDescent="0.25">
      <c r="A5978" t="s">
        <v>6637</v>
      </c>
      <c r="B5978" s="12">
        <v>208205</v>
      </c>
      <c r="C5978" t="s">
        <v>12246</v>
      </c>
      <c r="D5978" s="11">
        <v>46185.7869444444</v>
      </c>
      <c r="E5978" t="s">
        <v>12247</v>
      </c>
      <c r="F5978" t="s">
        <v>6415</v>
      </c>
      <c r="G5978" t="s">
        <v>12030</v>
      </c>
      <c r="H5978" t="s">
        <v>6449</v>
      </c>
      <c r="I5978" t="s">
        <v>65</v>
      </c>
      <c r="J5978" t="s">
        <v>67</v>
      </c>
      <c r="K5978" t="s">
        <v>12248</v>
      </c>
      <c r="L5978" t="s">
        <v>12028</v>
      </c>
      <c r="M5978" t="s">
        <v>12249</v>
      </c>
      <c r="N5978" t="s">
        <v>7001</v>
      </c>
      <c r="O5978" t="s">
        <v>7062</v>
      </c>
      <c r="P5978">
        <v>7585000</v>
      </c>
      <c r="Q5978" t="s">
        <v>6636</v>
      </c>
      <c r="R5978" t="s">
        <v>6636</v>
      </c>
      <c r="S5978" s="12"/>
      <c r="T5978" s="13"/>
      <c r="U5978" t="s">
        <v>7455</v>
      </c>
    </row>
    <row r="5979" spans="1:21" x14ac:dyDescent="0.25">
      <c r="A5979" t="s">
        <v>6637</v>
      </c>
      <c r="B5979" s="12">
        <v>208205</v>
      </c>
      <c r="C5979" t="s">
        <v>12246</v>
      </c>
      <c r="D5979" s="11">
        <v>46185.7869444444</v>
      </c>
      <c r="E5979" t="s">
        <v>12247</v>
      </c>
      <c r="F5979" t="s">
        <v>6415</v>
      </c>
      <c r="G5979" t="s">
        <v>8521</v>
      </c>
      <c r="H5979" t="s">
        <v>6449</v>
      </c>
      <c r="I5979" t="s">
        <v>65</v>
      </c>
      <c r="J5979" t="s">
        <v>67</v>
      </c>
      <c r="K5979" t="s">
        <v>12248</v>
      </c>
      <c r="L5979" t="s">
        <v>12028</v>
      </c>
      <c r="M5979" t="s">
        <v>12249</v>
      </c>
      <c r="N5979" t="s">
        <v>7001</v>
      </c>
      <c r="O5979" t="s">
        <v>7062</v>
      </c>
      <c r="P5979">
        <v>7585000</v>
      </c>
      <c r="Q5979" t="s">
        <v>6636</v>
      </c>
      <c r="R5979" t="s">
        <v>6636</v>
      </c>
      <c r="S5979" s="12"/>
      <c r="T5979" s="13"/>
      <c r="U5979" t="s">
        <v>7455</v>
      </c>
    </row>
    <row r="5980" spans="1:21" x14ac:dyDescent="0.25">
      <c r="A5980" t="s">
        <v>6637</v>
      </c>
      <c r="B5980" s="12">
        <v>208205</v>
      </c>
      <c r="C5980" t="s">
        <v>12246</v>
      </c>
      <c r="D5980" s="11">
        <v>46185.7869444444</v>
      </c>
      <c r="E5980" t="s">
        <v>12247</v>
      </c>
      <c r="F5980" t="s">
        <v>6415</v>
      </c>
      <c r="G5980" t="s">
        <v>12031</v>
      </c>
      <c r="H5980" t="s">
        <v>6449</v>
      </c>
      <c r="I5980" t="s">
        <v>65</v>
      </c>
      <c r="J5980" t="s">
        <v>67</v>
      </c>
      <c r="K5980" t="s">
        <v>12248</v>
      </c>
      <c r="L5980" t="s">
        <v>12028</v>
      </c>
      <c r="M5980" t="s">
        <v>12249</v>
      </c>
      <c r="N5980" t="s">
        <v>7001</v>
      </c>
      <c r="O5980" t="s">
        <v>7062</v>
      </c>
      <c r="P5980">
        <v>7585000</v>
      </c>
      <c r="Q5980" t="s">
        <v>6636</v>
      </c>
      <c r="R5980" t="s">
        <v>6636</v>
      </c>
      <c r="S5980" s="12"/>
      <c r="T5980" s="13"/>
      <c r="U5980" t="s">
        <v>7455</v>
      </c>
    </row>
    <row r="5981" spans="1:21" x14ac:dyDescent="0.25">
      <c r="A5981" t="s">
        <v>6637</v>
      </c>
      <c r="B5981" s="12">
        <v>208205</v>
      </c>
      <c r="C5981" t="s">
        <v>12246</v>
      </c>
      <c r="D5981" s="11">
        <v>46185.7869444444</v>
      </c>
      <c r="E5981" t="s">
        <v>12247</v>
      </c>
      <c r="F5981" t="s">
        <v>6415</v>
      </c>
      <c r="G5981" t="s">
        <v>12032</v>
      </c>
      <c r="H5981" t="s">
        <v>6449</v>
      </c>
      <c r="I5981" t="s">
        <v>65</v>
      </c>
      <c r="J5981" t="s">
        <v>67</v>
      </c>
      <c r="K5981" t="s">
        <v>12248</v>
      </c>
      <c r="L5981" t="s">
        <v>12028</v>
      </c>
      <c r="M5981" t="s">
        <v>12249</v>
      </c>
      <c r="N5981" t="s">
        <v>7001</v>
      </c>
      <c r="O5981" t="s">
        <v>7062</v>
      </c>
      <c r="P5981">
        <v>7585000</v>
      </c>
      <c r="Q5981" t="s">
        <v>6636</v>
      </c>
      <c r="R5981" t="s">
        <v>6636</v>
      </c>
      <c r="S5981" s="12"/>
      <c r="T5981" s="13"/>
      <c r="U5981" t="s">
        <v>7455</v>
      </c>
    </row>
    <row r="5982" spans="1:21" x14ac:dyDescent="0.25">
      <c r="A5982" t="s">
        <v>6637</v>
      </c>
      <c r="B5982" s="12">
        <v>208205</v>
      </c>
      <c r="C5982" t="s">
        <v>12246</v>
      </c>
      <c r="D5982" s="11">
        <v>46185.7869444444</v>
      </c>
      <c r="E5982" t="s">
        <v>12247</v>
      </c>
      <c r="F5982" t="s">
        <v>6415</v>
      </c>
      <c r="G5982" t="s">
        <v>12033</v>
      </c>
      <c r="H5982" t="s">
        <v>6449</v>
      </c>
      <c r="I5982" t="s">
        <v>65</v>
      </c>
      <c r="J5982" t="s">
        <v>67</v>
      </c>
      <c r="K5982" t="s">
        <v>12248</v>
      </c>
      <c r="L5982" t="s">
        <v>12028</v>
      </c>
      <c r="M5982" t="s">
        <v>12249</v>
      </c>
      <c r="N5982" t="s">
        <v>7001</v>
      </c>
      <c r="O5982" t="s">
        <v>7062</v>
      </c>
      <c r="P5982">
        <v>7585000</v>
      </c>
      <c r="Q5982" t="s">
        <v>6636</v>
      </c>
      <c r="R5982" t="s">
        <v>6636</v>
      </c>
      <c r="S5982" s="12"/>
      <c r="T5982" s="13"/>
      <c r="U5982" t="s">
        <v>7455</v>
      </c>
    </row>
    <row r="5983" spans="1:21" x14ac:dyDescent="0.25">
      <c r="A5983" t="s">
        <v>6637</v>
      </c>
      <c r="B5983" s="12">
        <v>208205</v>
      </c>
      <c r="C5983" t="s">
        <v>12246</v>
      </c>
      <c r="D5983" s="11">
        <v>46185.7869444444</v>
      </c>
      <c r="E5983" t="s">
        <v>12247</v>
      </c>
      <c r="F5983" t="s">
        <v>6415</v>
      </c>
      <c r="G5983" t="s">
        <v>12034</v>
      </c>
      <c r="H5983" t="s">
        <v>6449</v>
      </c>
      <c r="I5983" t="s">
        <v>65</v>
      </c>
      <c r="J5983" t="s">
        <v>67</v>
      </c>
      <c r="K5983" t="s">
        <v>12248</v>
      </c>
      <c r="L5983" t="s">
        <v>12028</v>
      </c>
      <c r="M5983" t="s">
        <v>12249</v>
      </c>
      <c r="N5983" t="s">
        <v>7001</v>
      </c>
      <c r="O5983" t="s">
        <v>7062</v>
      </c>
      <c r="P5983">
        <v>7585000</v>
      </c>
      <c r="Q5983" t="s">
        <v>6636</v>
      </c>
      <c r="R5983" t="s">
        <v>6636</v>
      </c>
      <c r="S5983" s="12"/>
      <c r="T5983" s="13"/>
      <c r="U5983" t="s">
        <v>7455</v>
      </c>
    </row>
    <row r="5984" spans="1:21" x14ac:dyDescent="0.25">
      <c r="A5984" t="s">
        <v>6637</v>
      </c>
      <c r="B5984" s="12">
        <v>208205</v>
      </c>
      <c r="C5984" t="s">
        <v>12246</v>
      </c>
      <c r="D5984" s="11">
        <v>46185.7869444444</v>
      </c>
      <c r="E5984" t="s">
        <v>12247</v>
      </c>
      <c r="F5984" t="s">
        <v>6415</v>
      </c>
      <c r="G5984" t="s">
        <v>12035</v>
      </c>
      <c r="H5984" t="s">
        <v>6449</v>
      </c>
      <c r="I5984" t="s">
        <v>65</v>
      </c>
      <c r="J5984" t="s">
        <v>67</v>
      </c>
      <c r="K5984" t="s">
        <v>12248</v>
      </c>
      <c r="L5984" t="s">
        <v>12028</v>
      </c>
      <c r="M5984" t="s">
        <v>12249</v>
      </c>
      <c r="N5984" t="s">
        <v>7001</v>
      </c>
      <c r="O5984" t="s">
        <v>7062</v>
      </c>
      <c r="P5984">
        <v>7585000</v>
      </c>
      <c r="Q5984" t="s">
        <v>6636</v>
      </c>
      <c r="R5984" t="s">
        <v>6636</v>
      </c>
      <c r="S5984" s="12"/>
      <c r="T5984" s="13"/>
      <c r="U5984" t="s">
        <v>7455</v>
      </c>
    </row>
    <row r="5985" spans="1:21" x14ac:dyDescent="0.25">
      <c r="A5985" t="s">
        <v>6619</v>
      </c>
      <c r="B5985" s="12">
        <v>208190</v>
      </c>
      <c r="C5985" t="s">
        <v>12176</v>
      </c>
      <c r="D5985" s="11">
        <v>46185.791782407403</v>
      </c>
      <c r="E5985" t="s">
        <v>12177</v>
      </c>
      <c r="F5985" t="s">
        <v>6415</v>
      </c>
      <c r="G5985" t="s">
        <v>6968</v>
      </c>
      <c r="H5985" t="s">
        <v>6449</v>
      </c>
      <c r="I5985" t="s">
        <v>65</v>
      </c>
      <c r="J5985" t="s">
        <v>219</v>
      </c>
      <c r="K5985" t="s">
        <v>12178</v>
      </c>
      <c r="L5985" t="s">
        <v>12047</v>
      </c>
      <c r="M5985" t="s">
        <v>12179</v>
      </c>
      <c r="N5985" t="s">
        <v>7001</v>
      </c>
      <c r="O5985" t="s">
        <v>7007</v>
      </c>
      <c r="P5985">
        <v>6450000</v>
      </c>
      <c r="Q5985" t="s">
        <v>6636</v>
      </c>
      <c r="R5985" t="s">
        <v>6636</v>
      </c>
      <c r="S5985" s="12"/>
      <c r="T5985" s="13"/>
      <c r="U5985" t="s">
        <v>7460</v>
      </c>
    </row>
    <row r="5986" spans="1:21" x14ac:dyDescent="0.25">
      <c r="A5986" t="s">
        <v>6619</v>
      </c>
      <c r="B5986" s="12">
        <v>208190</v>
      </c>
      <c r="C5986" t="s">
        <v>12176</v>
      </c>
      <c r="D5986" s="11">
        <v>46185.791782407403</v>
      </c>
      <c r="E5986" t="s">
        <v>12177</v>
      </c>
      <c r="F5986" t="s">
        <v>6415</v>
      </c>
      <c r="G5986" t="s">
        <v>8520</v>
      </c>
      <c r="H5986" t="s">
        <v>6449</v>
      </c>
      <c r="I5986" t="s">
        <v>65</v>
      </c>
      <c r="J5986" t="s">
        <v>219</v>
      </c>
      <c r="K5986" t="s">
        <v>12178</v>
      </c>
      <c r="L5986" t="s">
        <v>12047</v>
      </c>
      <c r="M5986" t="s">
        <v>12179</v>
      </c>
      <c r="N5986" t="s">
        <v>7001</v>
      </c>
      <c r="O5986" t="s">
        <v>7007</v>
      </c>
      <c r="P5986">
        <v>6450000</v>
      </c>
      <c r="Q5986" t="s">
        <v>6636</v>
      </c>
      <c r="R5986" t="s">
        <v>6636</v>
      </c>
      <c r="S5986" s="12"/>
      <c r="T5986" s="13"/>
      <c r="U5986" t="s">
        <v>7460</v>
      </c>
    </row>
    <row r="5987" spans="1:21" x14ac:dyDescent="0.25">
      <c r="A5987" t="s">
        <v>6619</v>
      </c>
      <c r="B5987" s="12">
        <v>208190</v>
      </c>
      <c r="C5987" t="s">
        <v>12176</v>
      </c>
      <c r="D5987" s="11">
        <v>46185.791782407403</v>
      </c>
      <c r="E5987" t="s">
        <v>12177</v>
      </c>
      <c r="F5987" t="s">
        <v>6415</v>
      </c>
      <c r="G5987" t="s">
        <v>8521</v>
      </c>
      <c r="H5987" t="s">
        <v>6449</v>
      </c>
      <c r="I5987" t="s">
        <v>65</v>
      </c>
      <c r="J5987" t="s">
        <v>219</v>
      </c>
      <c r="K5987" t="s">
        <v>12178</v>
      </c>
      <c r="L5987" t="s">
        <v>12047</v>
      </c>
      <c r="M5987" t="s">
        <v>12179</v>
      </c>
      <c r="N5987" t="s">
        <v>7001</v>
      </c>
      <c r="O5987" t="s">
        <v>7007</v>
      </c>
      <c r="P5987">
        <v>6450000</v>
      </c>
      <c r="Q5987" t="s">
        <v>6636</v>
      </c>
      <c r="R5987" t="s">
        <v>6636</v>
      </c>
      <c r="S5987" s="12"/>
      <c r="T5987" s="13"/>
      <c r="U5987" t="s">
        <v>7460</v>
      </c>
    </row>
    <row r="5988" spans="1:21" x14ac:dyDescent="0.25">
      <c r="A5988" t="s">
        <v>6619</v>
      </c>
      <c r="B5988" s="12">
        <v>208190</v>
      </c>
      <c r="C5988" t="s">
        <v>12176</v>
      </c>
      <c r="D5988" s="11">
        <v>46185.791782407403</v>
      </c>
      <c r="E5988" t="s">
        <v>12177</v>
      </c>
      <c r="F5988" t="s">
        <v>6415</v>
      </c>
      <c r="G5988" t="s">
        <v>8522</v>
      </c>
      <c r="H5988" t="s">
        <v>6449</v>
      </c>
      <c r="I5988" t="s">
        <v>65</v>
      </c>
      <c r="J5988" t="s">
        <v>219</v>
      </c>
      <c r="K5988" t="s">
        <v>12178</v>
      </c>
      <c r="L5988" t="s">
        <v>12047</v>
      </c>
      <c r="M5988" t="s">
        <v>12179</v>
      </c>
      <c r="N5988" t="s">
        <v>7001</v>
      </c>
      <c r="O5988" t="s">
        <v>7007</v>
      </c>
      <c r="P5988">
        <v>6450000</v>
      </c>
      <c r="Q5988" t="s">
        <v>6636</v>
      </c>
      <c r="R5988" t="s">
        <v>6636</v>
      </c>
      <c r="S5988" s="12"/>
      <c r="T5988" s="13"/>
      <c r="U5988" t="s">
        <v>7460</v>
      </c>
    </row>
    <row r="5989" spans="1:21" x14ac:dyDescent="0.25">
      <c r="A5989" t="s">
        <v>6619</v>
      </c>
      <c r="B5989" s="12">
        <v>208190</v>
      </c>
      <c r="C5989" t="s">
        <v>12176</v>
      </c>
      <c r="D5989" s="11">
        <v>46185.791782407403</v>
      </c>
      <c r="E5989" t="s">
        <v>12177</v>
      </c>
      <c r="F5989" t="s">
        <v>6415</v>
      </c>
      <c r="G5989" t="s">
        <v>8523</v>
      </c>
      <c r="H5989" t="s">
        <v>6449</v>
      </c>
      <c r="I5989" t="s">
        <v>65</v>
      </c>
      <c r="J5989" t="s">
        <v>219</v>
      </c>
      <c r="K5989" t="s">
        <v>12178</v>
      </c>
      <c r="L5989" t="s">
        <v>12047</v>
      </c>
      <c r="M5989" t="s">
        <v>12179</v>
      </c>
      <c r="N5989" t="s">
        <v>7001</v>
      </c>
      <c r="O5989" t="s">
        <v>7007</v>
      </c>
      <c r="P5989">
        <v>6450000</v>
      </c>
      <c r="Q5989" t="s">
        <v>6636</v>
      </c>
      <c r="R5989" t="s">
        <v>6636</v>
      </c>
      <c r="S5989" s="12"/>
      <c r="T5989" s="13"/>
      <c r="U5989" t="s">
        <v>7460</v>
      </c>
    </row>
    <row r="5990" spans="1:21" x14ac:dyDescent="0.25">
      <c r="A5990" t="s">
        <v>6619</v>
      </c>
      <c r="B5990" s="12">
        <v>208190</v>
      </c>
      <c r="C5990" t="s">
        <v>12176</v>
      </c>
      <c r="D5990" s="11">
        <v>46185.791782407403</v>
      </c>
      <c r="E5990" t="s">
        <v>12177</v>
      </c>
      <c r="F5990" t="s">
        <v>6415</v>
      </c>
      <c r="G5990" t="s">
        <v>8524</v>
      </c>
      <c r="H5990" t="s">
        <v>6449</v>
      </c>
      <c r="I5990" t="s">
        <v>65</v>
      </c>
      <c r="J5990" t="s">
        <v>219</v>
      </c>
      <c r="K5990" t="s">
        <v>12178</v>
      </c>
      <c r="L5990" t="s">
        <v>12047</v>
      </c>
      <c r="M5990" t="s">
        <v>12179</v>
      </c>
      <c r="N5990" t="s">
        <v>7001</v>
      </c>
      <c r="O5990" t="s">
        <v>7007</v>
      </c>
      <c r="P5990">
        <v>6450000</v>
      </c>
      <c r="Q5990" t="s">
        <v>6636</v>
      </c>
      <c r="R5990" t="s">
        <v>6636</v>
      </c>
      <c r="S5990" s="12"/>
      <c r="T5990" s="13"/>
      <c r="U5990" t="s">
        <v>7460</v>
      </c>
    </row>
    <row r="5991" spans="1:21" x14ac:dyDescent="0.25">
      <c r="A5991" t="s">
        <v>6619</v>
      </c>
      <c r="B5991" s="12">
        <v>208205</v>
      </c>
      <c r="C5991" t="s">
        <v>12246</v>
      </c>
      <c r="D5991" s="11">
        <v>46185.7952083333</v>
      </c>
      <c r="E5991" t="s">
        <v>12247</v>
      </c>
      <c r="F5991" t="s">
        <v>6415</v>
      </c>
      <c r="G5991" t="s">
        <v>6968</v>
      </c>
      <c r="H5991" t="s">
        <v>6449</v>
      </c>
      <c r="I5991" t="s">
        <v>65</v>
      </c>
      <c r="J5991" t="s">
        <v>67</v>
      </c>
      <c r="K5991" t="s">
        <v>12248</v>
      </c>
      <c r="L5991" t="s">
        <v>12028</v>
      </c>
      <c r="M5991" t="s">
        <v>12249</v>
      </c>
      <c r="N5991" t="s">
        <v>7001</v>
      </c>
      <c r="O5991" t="s">
        <v>7062</v>
      </c>
      <c r="P5991">
        <v>7585000</v>
      </c>
      <c r="Q5991" t="s">
        <v>6636</v>
      </c>
      <c r="R5991" t="s">
        <v>6636</v>
      </c>
      <c r="S5991" s="12"/>
      <c r="T5991" s="13"/>
      <c r="U5991" t="s">
        <v>7455</v>
      </c>
    </row>
    <row r="5992" spans="1:21" x14ac:dyDescent="0.25">
      <c r="A5992" t="s">
        <v>6619</v>
      </c>
      <c r="B5992" s="12">
        <v>208205</v>
      </c>
      <c r="C5992" t="s">
        <v>12246</v>
      </c>
      <c r="D5992" s="11">
        <v>46185.7952083333</v>
      </c>
      <c r="E5992" t="s">
        <v>12247</v>
      </c>
      <c r="F5992" t="s">
        <v>6415</v>
      </c>
      <c r="G5992" t="s">
        <v>8520</v>
      </c>
      <c r="H5992" t="s">
        <v>6449</v>
      </c>
      <c r="I5992" t="s">
        <v>65</v>
      </c>
      <c r="J5992" t="s">
        <v>67</v>
      </c>
      <c r="K5992" t="s">
        <v>12248</v>
      </c>
      <c r="L5992" t="s">
        <v>12028</v>
      </c>
      <c r="M5992" t="s">
        <v>12249</v>
      </c>
      <c r="N5992" t="s">
        <v>7001</v>
      </c>
      <c r="O5992" t="s">
        <v>7062</v>
      </c>
      <c r="P5992">
        <v>7585000</v>
      </c>
      <c r="Q5992" t="s">
        <v>6636</v>
      </c>
      <c r="R5992" t="s">
        <v>6636</v>
      </c>
      <c r="S5992" s="12"/>
      <c r="T5992" s="13"/>
      <c r="U5992" t="s">
        <v>7455</v>
      </c>
    </row>
    <row r="5993" spans="1:21" x14ac:dyDescent="0.25">
      <c r="A5993" t="s">
        <v>6619</v>
      </c>
      <c r="B5993" s="12">
        <v>208205</v>
      </c>
      <c r="C5993" t="s">
        <v>12246</v>
      </c>
      <c r="D5993" s="11">
        <v>46185.7952083333</v>
      </c>
      <c r="E5993" t="s">
        <v>12247</v>
      </c>
      <c r="F5993" t="s">
        <v>6415</v>
      </c>
      <c r="G5993" t="s">
        <v>12030</v>
      </c>
      <c r="H5993" t="s">
        <v>6449</v>
      </c>
      <c r="I5993" t="s">
        <v>65</v>
      </c>
      <c r="J5993" t="s">
        <v>67</v>
      </c>
      <c r="K5993" t="s">
        <v>12248</v>
      </c>
      <c r="L5993" t="s">
        <v>12028</v>
      </c>
      <c r="M5993" t="s">
        <v>12249</v>
      </c>
      <c r="N5993" t="s">
        <v>7001</v>
      </c>
      <c r="O5993" t="s">
        <v>7062</v>
      </c>
      <c r="P5993">
        <v>7585000</v>
      </c>
      <c r="Q5993" t="s">
        <v>6636</v>
      </c>
      <c r="R5993" t="s">
        <v>6636</v>
      </c>
      <c r="S5993" s="12"/>
      <c r="T5993" s="13"/>
      <c r="U5993" t="s">
        <v>7455</v>
      </c>
    </row>
    <row r="5994" spans="1:21" x14ac:dyDescent="0.25">
      <c r="A5994" t="s">
        <v>6619</v>
      </c>
      <c r="B5994" s="12">
        <v>208205</v>
      </c>
      <c r="C5994" t="s">
        <v>12246</v>
      </c>
      <c r="D5994" s="11">
        <v>46185.7952083333</v>
      </c>
      <c r="E5994" t="s">
        <v>12247</v>
      </c>
      <c r="F5994" t="s">
        <v>6415</v>
      </c>
      <c r="G5994" t="s">
        <v>8521</v>
      </c>
      <c r="H5994" t="s">
        <v>6449</v>
      </c>
      <c r="I5994" t="s">
        <v>65</v>
      </c>
      <c r="J5994" t="s">
        <v>67</v>
      </c>
      <c r="K5994" t="s">
        <v>12248</v>
      </c>
      <c r="L5994" t="s">
        <v>12028</v>
      </c>
      <c r="M5994" t="s">
        <v>12249</v>
      </c>
      <c r="N5994" t="s">
        <v>7001</v>
      </c>
      <c r="O5994" t="s">
        <v>7062</v>
      </c>
      <c r="P5994">
        <v>7585000</v>
      </c>
      <c r="Q5994" t="s">
        <v>6636</v>
      </c>
      <c r="R5994" t="s">
        <v>6636</v>
      </c>
      <c r="S5994" s="12"/>
      <c r="T5994" s="13"/>
      <c r="U5994" t="s">
        <v>7455</v>
      </c>
    </row>
    <row r="5995" spans="1:21" x14ac:dyDescent="0.25">
      <c r="A5995" t="s">
        <v>6619</v>
      </c>
      <c r="B5995" s="12">
        <v>208205</v>
      </c>
      <c r="C5995" t="s">
        <v>12246</v>
      </c>
      <c r="D5995" s="11">
        <v>46185.7952083333</v>
      </c>
      <c r="E5995" t="s">
        <v>12247</v>
      </c>
      <c r="F5995" t="s">
        <v>6415</v>
      </c>
      <c r="G5995" t="s">
        <v>12031</v>
      </c>
      <c r="H5995" t="s">
        <v>6449</v>
      </c>
      <c r="I5995" t="s">
        <v>65</v>
      </c>
      <c r="J5995" t="s">
        <v>67</v>
      </c>
      <c r="K5995" t="s">
        <v>12248</v>
      </c>
      <c r="L5995" t="s">
        <v>12028</v>
      </c>
      <c r="M5995" t="s">
        <v>12249</v>
      </c>
      <c r="N5995" t="s">
        <v>7001</v>
      </c>
      <c r="O5995" t="s">
        <v>7062</v>
      </c>
      <c r="P5995">
        <v>7585000</v>
      </c>
      <c r="Q5995" t="s">
        <v>6636</v>
      </c>
      <c r="R5995" t="s">
        <v>6636</v>
      </c>
      <c r="S5995" s="12"/>
      <c r="T5995" s="13"/>
      <c r="U5995" t="s">
        <v>7455</v>
      </c>
    </row>
    <row r="5996" spans="1:21" x14ac:dyDescent="0.25">
      <c r="A5996" t="s">
        <v>6619</v>
      </c>
      <c r="B5996" s="12">
        <v>208205</v>
      </c>
      <c r="C5996" t="s">
        <v>12246</v>
      </c>
      <c r="D5996" s="11">
        <v>46185.7952083333</v>
      </c>
      <c r="E5996" t="s">
        <v>12247</v>
      </c>
      <c r="F5996" t="s">
        <v>6415</v>
      </c>
      <c r="G5996" t="s">
        <v>12032</v>
      </c>
      <c r="H5996" t="s">
        <v>6449</v>
      </c>
      <c r="I5996" t="s">
        <v>65</v>
      </c>
      <c r="J5996" t="s">
        <v>67</v>
      </c>
      <c r="K5996" t="s">
        <v>12248</v>
      </c>
      <c r="L5996" t="s">
        <v>12028</v>
      </c>
      <c r="M5996" t="s">
        <v>12249</v>
      </c>
      <c r="N5996" t="s">
        <v>7001</v>
      </c>
      <c r="O5996" t="s">
        <v>7062</v>
      </c>
      <c r="P5996">
        <v>7585000</v>
      </c>
      <c r="Q5996" t="s">
        <v>6636</v>
      </c>
      <c r="R5996" t="s">
        <v>6636</v>
      </c>
      <c r="S5996" s="12"/>
      <c r="T5996" s="13"/>
      <c r="U5996" t="s">
        <v>7455</v>
      </c>
    </row>
    <row r="5997" spans="1:21" x14ac:dyDescent="0.25">
      <c r="A5997" t="s">
        <v>6619</v>
      </c>
      <c r="B5997" s="12">
        <v>208205</v>
      </c>
      <c r="C5997" t="s">
        <v>12246</v>
      </c>
      <c r="D5997" s="11">
        <v>46185.7952083333</v>
      </c>
      <c r="E5997" t="s">
        <v>12247</v>
      </c>
      <c r="F5997" t="s">
        <v>6415</v>
      </c>
      <c r="G5997" t="s">
        <v>12033</v>
      </c>
      <c r="H5997" t="s">
        <v>6449</v>
      </c>
      <c r="I5997" t="s">
        <v>65</v>
      </c>
      <c r="J5997" t="s">
        <v>67</v>
      </c>
      <c r="K5997" t="s">
        <v>12248</v>
      </c>
      <c r="L5997" t="s">
        <v>12028</v>
      </c>
      <c r="M5997" t="s">
        <v>12249</v>
      </c>
      <c r="N5997" t="s">
        <v>7001</v>
      </c>
      <c r="O5997" t="s">
        <v>7062</v>
      </c>
      <c r="P5997">
        <v>7585000</v>
      </c>
      <c r="Q5997" t="s">
        <v>6636</v>
      </c>
      <c r="R5997" t="s">
        <v>6636</v>
      </c>
      <c r="S5997" s="12"/>
      <c r="T5997" s="13"/>
      <c r="U5997" t="s">
        <v>7455</v>
      </c>
    </row>
    <row r="5998" spans="1:21" x14ac:dyDescent="0.25">
      <c r="A5998" t="s">
        <v>6619</v>
      </c>
      <c r="B5998" s="12">
        <v>208205</v>
      </c>
      <c r="C5998" t="s">
        <v>12246</v>
      </c>
      <c r="D5998" s="11">
        <v>46185.7952083333</v>
      </c>
      <c r="E5998" t="s">
        <v>12247</v>
      </c>
      <c r="F5998" t="s">
        <v>6415</v>
      </c>
      <c r="G5998" t="s">
        <v>12034</v>
      </c>
      <c r="H5998" t="s">
        <v>6449</v>
      </c>
      <c r="I5998" t="s">
        <v>65</v>
      </c>
      <c r="J5998" t="s">
        <v>67</v>
      </c>
      <c r="K5998" t="s">
        <v>12248</v>
      </c>
      <c r="L5998" t="s">
        <v>12028</v>
      </c>
      <c r="M5998" t="s">
        <v>12249</v>
      </c>
      <c r="N5998" t="s">
        <v>7001</v>
      </c>
      <c r="O5998" t="s">
        <v>7062</v>
      </c>
      <c r="P5998">
        <v>7585000</v>
      </c>
      <c r="Q5998" t="s">
        <v>6636</v>
      </c>
      <c r="R5998" t="s">
        <v>6636</v>
      </c>
      <c r="S5998" s="12"/>
      <c r="T5998" s="13"/>
      <c r="U5998" t="s">
        <v>7455</v>
      </c>
    </row>
    <row r="5999" spans="1:21" x14ac:dyDescent="0.25">
      <c r="A5999" t="s">
        <v>6619</v>
      </c>
      <c r="B5999" s="12">
        <v>208205</v>
      </c>
      <c r="C5999" t="s">
        <v>12246</v>
      </c>
      <c r="D5999" s="11">
        <v>46185.7952083333</v>
      </c>
      <c r="E5999" t="s">
        <v>12247</v>
      </c>
      <c r="F5999" t="s">
        <v>6415</v>
      </c>
      <c r="G5999" t="s">
        <v>12035</v>
      </c>
      <c r="H5999" t="s">
        <v>6449</v>
      </c>
      <c r="I5999" t="s">
        <v>65</v>
      </c>
      <c r="J5999" t="s">
        <v>67</v>
      </c>
      <c r="K5999" t="s">
        <v>12248</v>
      </c>
      <c r="L5999" t="s">
        <v>12028</v>
      </c>
      <c r="M5999" t="s">
        <v>12249</v>
      </c>
      <c r="N5999" t="s">
        <v>7001</v>
      </c>
      <c r="O5999" t="s">
        <v>7062</v>
      </c>
      <c r="P5999">
        <v>7585000</v>
      </c>
      <c r="Q5999" t="s">
        <v>6636</v>
      </c>
      <c r="R5999" t="s">
        <v>6636</v>
      </c>
      <c r="S5999" s="12"/>
      <c r="T5999" s="13"/>
      <c r="U5999" t="s">
        <v>7455</v>
      </c>
    </row>
    <row r="6000" spans="1:21" x14ac:dyDescent="0.25">
      <c r="A6000" t="s">
        <v>6637</v>
      </c>
      <c r="B6000" s="12">
        <v>208215</v>
      </c>
      <c r="C6000" t="s">
        <v>12250</v>
      </c>
      <c r="D6000" s="11">
        <v>46185.814502314803</v>
      </c>
      <c r="E6000" t="s">
        <v>12251</v>
      </c>
      <c r="F6000" t="s">
        <v>6415</v>
      </c>
      <c r="G6000" t="s">
        <v>6968</v>
      </c>
      <c r="H6000" t="s">
        <v>6449</v>
      </c>
      <c r="I6000" t="s">
        <v>55</v>
      </c>
      <c r="J6000" t="s">
        <v>44</v>
      </c>
      <c r="K6000" t="s">
        <v>12096</v>
      </c>
      <c r="L6000" t="s">
        <v>12078</v>
      </c>
      <c r="M6000" t="s">
        <v>12097</v>
      </c>
      <c r="N6000" t="s">
        <v>6761</v>
      </c>
      <c r="O6000" t="s">
        <v>6762</v>
      </c>
      <c r="P6000">
        <v>15149500</v>
      </c>
      <c r="Q6000" t="s">
        <v>6636</v>
      </c>
      <c r="R6000" t="s">
        <v>6636</v>
      </c>
      <c r="S6000" s="12"/>
      <c r="T6000" s="13"/>
      <c r="U6000" t="s">
        <v>7486</v>
      </c>
    </row>
    <row r="6001" spans="1:21" x14ac:dyDescent="0.25">
      <c r="A6001" t="s">
        <v>6637</v>
      </c>
      <c r="B6001" s="12">
        <v>208215</v>
      </c>
      <c r="C6001" t="s">
        <v>12250</v>
      </c>
      <c r="D6001" s="11">
        <v>46185.814502314803</v>
      </c>
      <c r="E6001" t="s">
        <v>12251</v>
      </c>
      <c r="F6001" t="s">
        <v>6415</v>
      </c>
      <c r="G6001" t="s">
        <v>8520</v>
      </c>
      <c r="H6001" t="s">
        <v>6449</v>
      </c>
      <c r="I6001" t="s">
        <v>55</v>
      </c>
      <c r="J6001" t="s">
        <v>44</v>
      </c>
      <c r="K6001" t="s">
        <v>12096</v>
      </c>
      <c r="L6001" t="s">
        <v>12078</v>
      </c>
      <c r="M6001" t="s">
        <v>12097</v>
      </c>
      <c r="N6001" t="s">
        <v>6761</v>
      </c>
      <c r="O6001" t="s">
        <v>6762</v>
      </c>
      <c r="P6001">
        <v>15149500</v>
      </c>
      <c r="Q6001" t="s">
        <v>6636</v>
      </c>
      <c r="R6001" t="s">
        <v>6636</v>
      </c>
      <c r="S6001" s="12"/>
      <c r="T6001" s="13"/>
      <c r="U6001" t="s">
        <v>7486</v>
      </c>
    </row>
    <row r="6002" spans="1:21" x14ac:dyDescent="0.25">
      <c r="A6002" t="s">
        <v>6637</v>
      </c>
      <c r="B6002" s="12">
        <v>208215</v>
      </c>
      <c r="C6002" t="s">
        <v>12250</v>
      </c>
      <c r="D6002" s="11">
        <v>46185.814502314803</v>
      </c>
      <c r="E6002" t="s">
        <v>12251</v>
      </c>
      <c r="F6002" t="s">
        <v>6415</v>
      </c>
      <c r="G6002" t="s">
        <v>12030</v>
      </c>
      <c r="H6002" t="s">
        <v>6449</v>
      </c>
      <c r="I6002" t="s">
        <v>55</v>
      </c>
      <c r="J6002" t="s">
        <v>44</v>
      </c>
      <c r="K6002" t="s">
        <v>12096</v>
      </c>
      <c r="L6002" t="s">
        <v>12078</v>
      </c>
      <c r="M6002" t="s">
        <v>12097</v>
      </c>
      <c r="N6002" t="s">
        <v>6761</v>
      </c>
      <c r="O6002" t="s">
        <v>6762</v>
      </c>
      <c r="P6002">
        <v>15149500</v>
      </c>
      <c r="Q6002" t="s">
        <v>6636</v>
      </c>
      <c r="R6002" t="s">
        <v>6636</v>
      </c>
      <c r="S6002" s="12"/>
      <c r="T6002" s="13"/>
      <c r="U6002" t="s">
        <v>7486</v>
      </c>
    </row>
    <row r="6003" spans="1:21" x14ac:dyDescent="0.25">
      <c r="A6003" t="s">
        <v>6637</v>
      </c>
      <c r="B6003" s="12">
        <v>208215</v>
      </c>
      <c r="C6003" t="s">
        <v>12250</v>
      </c>
      <c r="D6003" s="11">
        <v>46185.814502314803</v>
      </c>
      <c r="E6003" t="s">
        <v>12251</v>
      </c>
      <c r="F6003" t="s">
        <v>6415</v>
      </c>
      <c r="G6003" t="s">
        <v>12080</v>
      </c>
      <c r="H6003" t="s">
        <v>6449</v>
      </c>
      <c r="I6003" t="s">
        <v>55</v>
      </c>
      <c r="J6003" t="s">
        <v>44</v>
      </c>
      <c r="K6003" t="s">
        <v>12096</v>
      </c>
      <c r="L6003" t="s">
        <v>12078</v>
      </c>
      <c r="M6003" t="s">
        <v>12097</v>
      </c>
      <c r="N6003" t="s">
        <v>6761</v>
      </c>
      <c r="O6003" t="s">
        <v>6762</v>
      </c>
      <c r="P6003">
        <v>15149500</v>
      </c>
      <c r="Q6003" t="s">
        <v>6636</v>
      </c>
      <c r="R6003" t="s">
        <v>6636</v>
      </c>
      <c r="S6003" s="12"/>
      <c r="T6003" s="13"/>
      <c r="U6003" t="s">
        <v>7486</v>
      </c>
    </row>
    <row r="6004" spans="1:21" x14ac:dyDescent="0.25">
      <c r="A6004" t="s">
        <v>6637</v>
      </c>
      <c r="B6004" s="12">
        <v>208215</v>
      </c>
      <c r="C6004" t="s">
        <v>12250</v>
      </c>
      <c r="D6004" s="11">
        <v>46185.814502314803</v>
      </c>
      <c r="E6004" t="s">
        <v>12251</v>
      </c>
      <c r="F6004" t="s">
        <v>6415</v>
      </c>
      <c r="G6004" t="s">
        <v>12081</v>
      </c>
      <c r="H6004" t="s">
        <v>6449</v>
      </c>
      <c r="I6004" t="s">
        <v>55</v>
      </c>
      <c r="J6004" t="s">
        <v>44</v>
      </c>
      <c r="K6004" t="s">
        <v>12096</v>
      </c>
      <c r="L6004" t="s">
        <v>12078</v>
      </c>
      <c r="M6004" t="s">
        <v>12097</v>
      </c>
      <c r="N6004" t="s">
        <v>6761</v>
      </c>
      <c r="O6004" t="s">
        <v>6762</v>
      </c>
      <c r="P6004">
        <v>15149500</v>
      </c>
      <c r="Q6004" t="s">
        <v>6636</v>
      </c>
      <c r="R6004" t="s">
        <v>6636</v>
      </c>
      <c r="S6004" s="12"/>
      <c r="T6004" s="13"/>
      <c r="U6004" t="s">
        <v>7486</v>
      </c>
    </row>
    <row r="6005" spans="1:21" x14ac:dyDescent="0.25">
      <c r="A6005" t="s">
        <v>6619</v>
      </c>
      <c r="B6005" s="12">
        <v>208215</v>
      </c>
      <c r="C6005" t="s">
        <v>12250</v>
      </c>
      <c r="D6005" s="11">
        <v>46185.8151967593</v>
      </c>
      <c r="E6005" t="s">
        <v>12251</v>
      </c>
      <c r="F6005" t="s">
        <v>6415</v>
      </c>
      <c r="G6005" t="s">
        <v>6968</v>
      </c>
      <c r="H6005" t="s">
        <v>6449</v>
      </c>
      <c r="I6005" t="s">
        <v>55</v>
      </c>
      <c r="J6005" t="s">
        <v>44</v>
      </c>
      <c r="K6005" t="s">
        <v>12096</v>
      </c>
      <c r="L6005" t="s">
        <v>12078</v>
      </c>
      <c r="M6005" t="s">
        <v>12097</v>
      </c>
      <c r="N6005" t="s">
        <v>6761</v>
      </c>
      <c r="O6005" t="s">
        <v>6762</v>
      </c>
      <c r="P6005">
        <v>15149500</v>
      </c>
      <c r="Q6005" t="s">
        <v>6636</v>
      </c>
      <c r="R6005" t="s">
        <v>6636</v>
      </c>
      <c r="S6005" s="12"/>
      <c r="T6005" s="13"/>
      <c r="U6005" t="s">
        <v>7486</v>
      </c>
    </row>
    <row r="6006" spans="1:21" x14ac:dyDescent="0.25">
      <c r="A6006" t="s">
        <v>6619</v>
      </c>
      <c r="B6006" s="12">
        <v>208215</v>
      </c>
      <c r="C6006" t="s">
        <v>12250</v>
      </c>
      <c r="D6006" s="11">
        <v>46185.8151967593</v>
      </c>
      <c r="E6006" t="s">
        <v>12251</v>
      </c>
      <c r="F6006" t="s">
        <v>6415</v>
      </c>
      <c r="G6006" t="s">
        <v>8520</v>
      </c>
      <c r="H6006" t="s">
        <v>6449</v>
      </c>
      <c r="I6006" t="s">
        <v>55</v>
      </c>
      <c r="J6006" t="s">
        <v>44</v>
      </c>
      <c r="K6006" t="s">
        <v>12096</v>
      </c>
      <c r="L6006" t="s">
        <v>12078</v>
      </c>
      <c r="M6006" t="s">
        <v>12097</v>
      </c>
      <c r="N6006" t="s">
        <v>6761</v>
      </c>
      <c r="O6006" t="s">
        <v>6762</v>
      </c>
      <c r="P6006">
        <v>15149500</v>
      </c>
      <c r="Q6006" t="s">
        <v>6636</v>
      </c>
      <c r="R6006" t="s">
        <v>6636</v>
      </c>
      <c r="S6006" s="12"/>
      <c r="T6006" s="13"/>
      <c r="U6006" t="s">
        <v>7486</v>
      </c>
    </row>
    <row r="6007" spans="1:21" x14ac:dyDescent="0.25">
      <c r="A6007" t="s">
        <v>6619</v>
      </c>
      <c r="B6007" s="12">
        <v>208215</v>
      </c>
      <c r="C6007" t="s">
        <v>12250</v>
      </c>
      <c r="D6007" s="11">
        <v>46185.8151967593</v>
      </c>
      <c r="E6007" t="s">
        <v>12251</v>
      </c>
      <c r="F6007" t="s">
        <v>6415</v>
      </c>
      <c r="G6007" t="s">
        <v>12030</v>
      </c>
      <c r="H6007" t="s">
        <v>6449</v>
      </c>
      <c r="I6007" t="s">
        <v>55</v>
      </c>
      <c r="J6007" t="s">
        <v>44</v>
      </c>
      <c r="K6007" t="s">
        <v>12096</v>
      </c>
      <c r="L6007" t="s">
        <v>12078</v>
      </c>
      <c r="M6007" t="s">
        <v>12097</v>
      </c>
      <c r="N6007" t="s">
        <v>6761</v>
      </c>
      <c r="O6007" t="s">
        <v>6762</v>
      </c>
      <c r="P6007">
        <v>15149500</v>
      </c>
      <c r="Q6007" t="s">
        <v>6636</v>
      </c>
      <c r="R6007" t="s">
        <v>6636</v>
      </c>
      <c r="S6007" s="12"/>
      <c r="T6007" s="13"/>
      <c r="U6007" t="s">
        <v>7486</v>
      </c>
    </row>
    <row r="6008" spans="1:21" x14ac:dyDescent="0.25">
      <c r="A6008" t="s">
        <v>6619</v>
      </c>
      <c r="B6008" s="12">
        <v>208215</v>
      </c>
      <c r="C6008" t="s">
        <v>12250</v>
      </c>
      <c r="D6008" s="11">
        <v>46185.8151967593</v>
      </c>
      <c r="E6008" t="s">
        <v>12251</v>
      </c>
      <c r="F6008" t="s">
        <v>6415</v>
      </c>
      <c r="G6008" t="s">
        <v>12080</v>
      </c>
      <c r="H6008" t="s">
        <v>6449</v>
      </c>
      <c r="I6008" t="s">
        <v>55</v>
      </c>
      <c r="J6008" t="s">
        <v>44</v>
      </c>
      <c r="K6008" t="s">
        <v>12096</v>
      </c>
      <c r="L6008" t="s">
        <v>12078</v>
      </c>
      <c r="M6008" t="s">
        <v>12097</v>
      </c>
      <c r="N6008" t="s">
        <v>6761</v>
      </c>
      <c r="O6008" t="s">
        <v>6762</v>
      </c>
      <c r="P6008">
        <v>15149500</v>
      </c>
      <c r="Q6008" t="s">
        <v>6636</v>
      </c>
      <c r="R6008" t="s">
        <v>6636</v>
      </c>
      <c r="S6008" s="12"/>
      <c r="T6008" s="13"/>
      <c r="U6008" t="s">
        <v>7486</v>
      </c>
    </row>
    <row r="6009" spans="1:21" x14ac:dyDescent="0.25">
      <c r="A6009" t="s">
        <v>6619</v>
      </c>
      <c r="B6009" s="12">
        <v>208215</v>
      </c>
      <c r="C6009" t="s">
        <v>12250</v>
      </c>
      <c r="D6009" s="11">
        <v>46185.8151967593</v>
      </c>
      <c r="E6009" t="s">
        <v>12251</v>
      </c>
      <c r="F6009" t="s">
        <v>6415</v>
      </c>
      <c r="G6009" t="s">
        <v>12081</v>
      </c>
      <c r="H6009" t="s">
        <v>6449</v>
      </c>
      <c r="I6009" t="s">
        <v>55</v>
      </c>
      <c r="J6009" t="s">
        <v>44</v>
      </c>
      <c r="K6009" t="s">
        <v>12096</v>
      </c>
      <c r="L6009" t="s">
        <v>12078</v>
      </c>
      <c r="M6009" t="s">
        <v>12097</v>
      </c>
      <c r="N6009" t="s">
        <v>6761</v>
      </c>
      <c r="O6009" t="s">
        <v>6762</v>
      </c>
      <c r="P6009">
        <v>15149500</v>
      </c>
      <c r="Q6009" t="s">
        <v>6636</v>
      </c>
      <c r="R6009" t="s">
        <v>6636</v>
      </c>
      <c r="S6009" s="12"/>
      <c r="T6009" s="13"/>
      <c r="U6009" t="s">
        <v>7486</v>
      </c>
    </row>
    <row r="6010" spans="1:21" x14ac:dyDescent="0.25">
      <c r="A6010" t="s">
        <v>6637</v>
      </c>
      <c r="B6010" s="12">
        <v>208255</v>
      </c>
      <c r="C6010" t="s">
        <v>12252</v>
      </c>
      <c r="D6010" s="11">
        <v>46185.844675925902</v>
      </c>
      <c r="E6010" t="s">
        <v>12253</v>
      </c>
      <c r="F6010" t="s">
        <v>6415</v>
      </c>
      <c r="G6010" t="s">
        <v>6968</v>
      </c>
      <c r="H6010" t="s">
        <v>6449</v>
      </c>
      <c r="I6010" t="s">
        <v>55</v>
      </c>
      <c r="J6010" t="s">
        <v>372</v>
      </c>
      <c r="K6010" t="s">
        <v>12254</v>
      </c>
      <c r="L6010" t="s">
        <v>12023</v>
      </c>
      <c r="M6010" t="s">
        <v>12255</v>
      </c>
      <c r="N6010" t="s">
        <v>6761</v>
      </c>
      <c r="O6010" t="s">
        <v>6762</v>
      </c>
      <c r="P6010">
        <v>13799500</v>
      </c>
      <c r="Q6010" t="s">
        <v>6636</v>
      </c>
      <c r="R6010" t="s">
        <v>6636</v>
      </c>
      <c r="S6010" s="12"/>
      <c r="T6010" s="13"/>
      <c r="U6010" t="s">
        <v>6636</v>
      </c>
    </row>
    <row r="6011" spans="1:21" x14ac:dyDescent="0.25">
      <c r="A6011" t="s">
        <v>6637</v>
      </c>
      <c r="B6011" s="12">
        <v>416510</v>
      </c>
      <c r="C6011" t="s">
        <v>12252</v>
      </c>
      <c r="D6011" s="11">
        <v>46185.844675925902</v>
      </c>
      <c r="E6011" t="s">
        <v>12253</v>
      </c>
      <c r="F6011" t="s">
        <v>6415</v>
      </c>
      <c r="G6011" t="s">
        <v>10421</v>
      </c>
      <c r="H6011" t="s">
        <v>6449</v>
      </c>
      <c r="I6011" t="s">
        <v>55</v>
      </c>
      <c r="J6011" t="s">
        <v>372</v>
      </c>
      <c r="K6011" t="s">
        <v>12254</v>
      </c>
      <c r="L6011" t="s">
        <v>12023</v>
      </c>
      <c r="M6011" t="s">
        <v>12255</v>
      </c>
      <c r="N6011" t="s">
        <v>6761</v>
      </c>
      <c r="O6011" t="s">
        <v>6762</v>
      </c>
      <c r="P6011">
        <v>27599000</v>
      </c>
      <c r="Q6011" t="s">
        <v>6636</v>
      </c>
      <c r="R6011" t="s">
        <v>6636</v>
      </c>
      <c r="S6011" s="12"/>
      <c r="T6011" s="13"/>
      <c r="U6011" t="s">
        <v>6636</v>
      </c>
    </row>
    <row r="6012" spans="1:21" x14ac:dyDescent="0.25">
      <c r="A6012" t="s">
        <v>6637</v>
      </c>
      <c r="B6012" s="12">
        <v>208255</v>
      </c>
      <c r="C6012" t="s">
        <v>12252</v>
      </c>
      <c r="D6012" s="11">
        <v>46185.844675925902</v>
      </c>
      <c r="E6012" t="s">
        <v>12253</v>
      </c>
      <c r="F6012" t="s">
        <v>6415</v>
      </c>
      <c r="G6012" t="s">
        <v>8520</v>
      </c>
      <c r="H6012" t="s">
        <v>6449</v>
      </c>
      <c r="I6012" t="s">
        <v>55</v>
      </c>
      <c r="J6012" t="s">
        <v>372</v>
      </c>
      <c r="K6012" t="s">
        <v>12254</v>
      </c>
      <c r="L6012" t="s">
        <v>12023</v>
      </c>
      <c r="M6012" t="s">
        <v>12255</v>
      </c>
      <c r="N6012" t="s">
        <v>6761</v>
      </c>
      <c r="O6012" t="s">
        <v>6762</v>
      </c>
      <c r="P6012">
        <v>13799500</v>
      </c>
      <c r="Q6012" t="s">
        <v>6636</v>
      </c>
      <c r="R6012" t="s">
        <v>6636</v>
      </c>
      <c r="S6012" s="12"/>
      <c r="T6012" s="13"/>
      <c r="U6012" t="s">
        <v>6636</v>
      </c>
    </row>
    <row r="6013" spans="1:21" x14ac:dyDescent="0.25">
      <c r="A6013" t="s">
        <v>6637</v>
      </c>
      <c r="B6013" s="12">
        <v>208350</v>
      </c>
      <c r="C6013" t="s">
        <v>12256</v>
      </c>
      <c r="D6013" s="11">
        <v>46186.054745370398</v>
      </c>
      <c r="E6013" t="s">
        <v>12257</v>
      </c>
      <c r="F6013" t="s">
        <v>6415</v>
      </c>
      <c r="G6013" t="s">
        <v>6968</v>
      </c>
      <c r="H6013" t="s">
        <v>6449</v>
      </c>
      <c r="I6013" t="s">
        <v>65</v>
      </c>
      <c r="J6013" t="s">
        <v>67</v>
      </c>
      <c r="K6013" t="s">
        <v>12240</v>
      </c>
      <c r="L6013" t="s">
        <v>12047</v>
      </c>
      <c r="M6013" t="s">
        <v>12241</v>
      </c>
      <c r="N6013" t="s">
        <v>7001</v>
      </c>
      <c r="O6013" t="s">
        <v>7007</v>
      </c>
      <c r="P6013">
        <v>5340000</v>
      </c>
      <c r="Q6013" t="s">
        <v>6636</v>
      </c>
      <c r="R6013" t="s">
        <v>6636</v>
      </c>
      <c r="S6013" s="12"/>
      <c r="T6013" s="13"/>
      <c r="U6013" t="s">
        <v>9028</v>
      </c>
    </row>
    <row r="6014" spans="1:21" x14ac:dyDescent="0.25">
      <c r="A6014" t="s">
        <v>6637</v>
      </c>
      <c r="B6014" s="12">
        <v>208350</v>
      </c>
      <c r="C6014" t="s">
        <v>12256</v>
      </c>
      <c r="D6014" s="11">
        <v>46186.054745370398</v>
      </c>
      <c r="E6014" t="s">
        <v>12257</v>
      </c>
      <c r="F6014" t="s">
        <v>6415</v>
      </c>
      <c r="G6014" t="s">
        <v>8520</v>
      </c>
      <c r="H6014" t="s">
        <v>6449</v>
      </c>
      <c r="I6014" t="s">
        <v>65</v>
      </c>
      <c r="J6014" t="s">
        <v>67</v>
      </c>
      <c r="K6014" t="s">
        <v>12240</v>
      </c>
      <c r="L6014" t="s">
        <v>12047</v>
      </c>
      <c r="M6014" t="s">
        <v>12241</v>
      </c>
      <c r="N6014" t="s">
        <v>7001</v>
      </c>
      <c r="O6014" t="s">
        <v>7007</v>
      </c>
      <c r="P6014">
        <v>5340000</v>
      </c>
      <c r="Q6014" t="s">
        <v>6636</v>
      </c>
      <c r="R6014" t="s">
        <v>6636</v>
      </c>
      <c r="S6014" s="12"/>
      <c r="T6014" s="13"/>
      <c r="U6014" t="s">
        <v>9028</v>
      </c>
    </row>
    <row r="6015" spans="1:21" x14ac:dyDescent="0.25">
      <c r="A6015" t="s">
        <v>6637</v>
      </c>
      <c r="B6015" s="12">
        <v>208350</v>
      </c>
      <c r="C6015" t="s">
        <v>12256</v>
      </c>
      <c r="D6015" s="11">
        <v>46186.054745370398</v>
      </c>
      <c r="E6015" t="s">
        <v>12257</v>
      </c>
      <c r="F6015" t="s">
        <v>6415</v>
      </c>
      <c r="G6015" t="s">
        <v>8521</v>
      </c>
      <c r="H6015" t="s">
        <v>6449</v>
      </c>
      <c r="I6015" t="s">
        <v>65</v>
      </c>
      <c r="J6015" t="s">
        <v>67</v>
      </c>
      <c r="K6015" t="s">
        <v>12240</v>
      </c>
      <c r="L6015" t="s">
        <v>12047</v>
      </c>
      <c r="M6015" t="s">
        <v>12241</v>
      </c>
      <c r="N6015" t="s">
        <v>7001</v>
      </c>
      <c r="O6015" t="s">
        <v>7007</v>
      </c>
      <c r="P6015">
        <v>5340000</v>
      </c>
      <c r="Q6015" t="s">
        <v>6636</v>
      </c>
      <c r="R6015" t="s">
        <v>6636</v>
      </c>
      <c r="S6015" s="12"/>
      <c r="T6015" s="13"/>
      <c r="U6015" t="s">
        <v>9028</v>
      </c>
    </row>
    <row r="6016" spans="1:21" x14ac:dyDescent="0.25">
      <c r="A6016" t="s">
        <v>6637</v>
      </c>
      <c r="B6016" s="12">
        <v>208350</v>
      </c>
      <c r="C6016" t="s">
        <v>12256</v>
      </c>
      <c r="D6016" s="11">
        <v>46186.054745370398</v>
      </c>
      <c r="E6016" t="s">
        <v>12257</v>
      </c>
      <c r="F6016" t="s">
        <v>6415</v>
      </c>
      <c r="G6016" t="s">
        <v>8522</v>
      </c>
      <c r="H6016" t="s">
        <v>6449</v>
      </c>
      <c r="I6016" t="s">
        <v>65</v>
      </c>
      <c r="J6016" t="s">
        <v>67</v>
      </c>
      <c r="K6016" t="s">
        <v>12240</v>
      </c>
      <c r="L6016" t="s">
        <v>12047</v>
      </c>
      <c r="M6016" t="s">
        <v>12241</v>
      </c>
      <c r="N6016" t="s">
        <v>7001</v>
      </c>
      <c r="O6016" t="s">
        <v>7007</v>
      </c>
      <c r="P6016">
        <v>5340000</v>
      </c>
      <c r="Q6016" t="s">
        <v>6636</v>
      </c>
      <c r="R6016" t="s">
        <v>6636</v>
      </c>
      <c r="S6016" s="12"/>
      <c r="T6016" s="13"/>
      <c r="U6016" t="s">
        <v>9028</v>
      </c>
    </row>
    <row r="6017" spans="1:21" x14ac:dyDescent="0.25">
      <c r="A6017" t="s">
        <v>6637</v>
      </c>
      <c r="B6017" s="12">
        <v>208350</v>
      </c>
      <c r="C6017" t="s">
        <v>12256</v>
      </c>
      <c r="D6017" s="11">
        <v>46186.054745370398</v>
      </c>
      <c r="E6017" t="s">
        <v>12257</v>
      </c>
      <c r="F6017" t="s">
        <v>6415</v>
      </c>
      <c r="G6017" t="s">
        <v>8523</v>
      </c>
      <c r="H6017" t="s">
        <v>6449</v>
      </c>
      <c r="I6017" t="s">
        <v>65</v>
      </c>
      <c r="J6017" t="s">
        <v>67</v>
      </c>
      <c r="K6017" t="s">
        <v>12240</v>
      </c>
      <c r="L6017" t="s">
        <v>12047</v>
      </c>
      <c r="M6017" t="s">
        <v>12241</v>
      </c>
      <c r="N6017" t="s">
        <v>7001</v>
      </c>
      <c r="O6017" t="s">
        <v>7007</v>
      </c>
      <c r="P6017">
        <v>5340000</v>
      </c>
      <c r="Q6017" t="s">
        <v>6636</v>
      </c>
      <c r="R6017" t="s">
        <v>6636</v>
      </c>
      <c r="S6017" s="12"/>
      <c r="T6017" s="13"/>
      <c r="U6017" t="s">
        <v>9028</v>
      </c>
    </row>
    <row r="6018" spans="1:21" x14ac:dyDescent="0.25">
      <c r="A6018" t="s">
        <v>6637</v>
      </c>
      <c r="B6018" s="12">
        <v>208350</v>
      </c>
      <c r="C6018" t="s">
        <v>12256</v>
      </c>
      <c r="D6018" s="11">
        <v>46186.054745370398</v>
      </c>
      <c r="E6018" t="s">
        <v>12257</v>
      </c>
      <c r="F6018" t="s">
        <v>6415</v>
      </c>
      <c r="G6018" t="s">
        <v>8524</v>
      </c>
      <c r="H6018" t="s">
        <v>6449</v>
      </c>
      <c r="I6018" t="s">
        <v>65</v>
      </c>
      <c r="J6018" t="s">
        <v>67</v>
      </c>
      <c r="K6018" t="s">
        <v>12240</v>
      </c>
      <c r="L6018" t="s">
        <v>12047</v>
      </c>
      <c r="M6018" t="s">
        <v>12241</v>
      </c>
      <c r="N6018" t="s">
        <v>7001</v>
      </c>
      <c r="O6018" t="s">
        <v>7007</v>
      </c>
      <c r="P6018">
        <v>5340000</v>
      </c>
      <c r="Q6018" t="s">
        <v>6636</v>
      </c>
      <c r="R6018" t="s">
        <v>6636</v>
      </c>
      <c r="S6018" s="12"/>
      <c r="T6018" s="13"/>
      <c r="U6018" t="s">
        <v>9028</v>
      </c>
    </row>
    <row r="6019" spans="1:21" x14ac:dyDescent="0.25">
      <c r="A6019" t="s">
        <v>6637</v>
      </c>
      <c r="B6019" s="12">
        <v>209715</v>
      </c>
      <c r="C6019" t="s">
        <v>12258</v>
      </c>
      <c r="D6019" s="11">
        <v>46186.176273148201</v>
      </c>
      <c r="E6019" t="s">
        <v>12259</v>
      </c>
      <c r="F6019" t="s">
        <v>6415</v>
      </c>
      <c r="G6019" t="s">
        <v>6968</v>
      </c>
      <c r="H6019" t="s">
        <v>6449</v>
      </c>
      <c r="I6019" t="s">
        <v>65</v>
      </c>
      <c r="J6019" t="s">
        <v>573</v>
      </c>
      <c r="K6019" t="s">
        <v>12196</v>
      </c>
      <c r="L6019" t="s">
        <v>12047</v>
      </c>
      <c r="M6019" t="s">
        <v>12197</v>
      </c>
      <c r="N6019" t="s">
        <v>7001</v>
      </c>
      <c r="O6019" t="s">
        <v>7007</v>
      </c>
      <c r="P6019">
        <v>7805000</v>
      </c>
      <c r="Q6019" t="s">
        <v>6636</v>
      </c>
      <c r="R6019" t="s">
        <v>6636</v>
      </c>
      <c r="S6019" s="12"/>
      <c r="T6019" s="13"/>
      <c r="U6019" t="s">
        <v>6896</v>
      </c>
    </row>
    <row r="6020" spans="1:21" x14ac:dyDescent="0.25">
      <c r="A6020" t="s">
        <v>6637</v>
      </c>
      <c r="B6020" s="12">
        <v>209715</v>
      </c>
      <c r="C6020" t="s">
        <v>12258</v>
      </c>
      <c r="D6020" s="11">
        <v>46186.176273148201</v>
      </c>
      <c r="E6020" t="s">
        <v>12259</v>
      </c>
      <c r="F6020" t="s">
        <v>6415</v>
      </c>
      <c r="G6020" t="s">
        <v>8520</v>
      </c>
      <c r="H6020" t="s">
        <v>6449</v>
      </c>
      <c r="I6020" t="s">
        <v>65</v>
      </c>
      <c r="J6020" t="s">
        <v>573</v>
      </c>
      <c r="K6020" t="s">
        <v>12196</v>
      </c>
      <c r="L6020" t="s">
        <v>12047</v>
      </c>
      <c r="M6020" t="s">
        <v>12197</v>
      </c>
      <c r="N6020" t="s">
        <v>7001</v>
      </c>
      <c r="O6020" t="s">
        <v>7007</v>
      </c>
      <c r="P6020">
        <v>7805000</v>
      </c>
      <c r="Q6020" t="s">
        <v>6636</v>
      </c>
      <c r="R6020" t="s">
        <v>6636</v>
      </c>
      <c r="S6020" s="12"/>
      <c r="T6020" s="13"/>
      <c r="U6020" t="s">
        <v>6896</v>
      </c>
    </row>
    <row r="6021" spans="1:21" x14ac:dyDescent="0.25">
      <c r="A6021" t="s">
        <v>6637</v>
      </c>
      <c r="B6021" s="12">
        <v>209715</v>
      </c>
      <c r="C6021" t="s">
        <v>12258</v>
      </c>
      <c r="D6021" s="11">
        <v>46186.176273148201</v>
      </c>
      <c r="E6021" t="s">
        <v>12259</v>
      </c>
      <c r="F6021" t="s">
        <v>6415</v>
      </c>
      <c r="G6021" t="s">
        <v>8521</v>
      </c>
      <c r="H6021" t="s">
        <v>6449</v>
      </c>
      <c r="I6021" t="s">
        <v>65</v>
      </c>
      <c r="J6021" t="s">
        <v>573</v>
      </c>
      <c r="K6021" t="s">
        <v>12196</v>
      </c>
      <c r="L6021" t="s">
        <v>12047</v>
      </c>
      <c r="M6021" t="s">
        <v>12197</v>
      </c>
      <c r="N6021" t="s">
        <v>7001</v>
      </c>
      <c r="O6021" t="s">
        <v>7007</v>
      </c>
      <c r="P6021">
        <v>7805000</v>
      </c>
      <c r="Q6021" t="s">
        <v>6636</v>
      </c>
      <c r="R6021" t="s">
        <v>6636</v>
      </c>
      <c r="S6021" s="12"/>
      <c r="T6021" s="13"/>
      <c r="U6021" t="s">
        <v>6896</v>
      </c>
    </row>
    <row r="6022" spans="1:21" x14ac:dyDescent="0.25">
      <c r="A6022" t="s">
        <v>6637</v>
      </c>
      <c r="B6022" s="12">
        <v>209715</v>
      </c>
      <c r="C6022" t="s">
        <v>12258</v>
      </c>
      <c r="D6022" s="11">
        <v>46186.176273148201</v>
      </c>
      <c r="E6022" t="s">
        <v>12259</v>
      </c>
      <c r="F6022" t="s">
        <v>6415</v>
      </c>
      <c r="G6022" t="s">
        <v>8522</v>
      </c>
      <c r="H6022" t="s">
        <v>6449</v>
      </c>
      <c r="I6022" t="s">
        <v>65</v>
      </c>
      <c r="J6022" t="s">
        <v>573</v>
      </c>
      <c r="K6022" t="s">
        <v>12196</v>
      </c>
      <c r="L6022" t="s">
        <v>12047</v>
      </c>
      <c r="M6022" t="s">
        <v>12197</v>
      </c>
      <c r="N6022" t="s">
        <v>7001</v>
      </c>
      <c r="O6022" t="s">
        <v>7007</v>
      </c>
      <c r="P6022">
        <v>7805000</v>
      </c>
      <c r="Q6022" t="s">
        <v>6636</v>
      </c>
      <c r="R6022" t="s">
        <v>6636</v>
      </c>
      <c r="S6022" s="12"/>
      <c r="T6022" s="13"/>
      <c r="U6022" t="s">
        <v>6896</v>
      </c>
    </row>
    <row r="6023" spans="1:21" x14ac:dyDescent="0.25">
      <c r="A6023" t="s">
        <v>6637</v>
      </c>
      <c r="B6023" s="12">
        <v>209715</v>
      </c>
      <c r="C6023" t="s">
        <v>12258</v>
      </c>
      <c r="D6023" s="11">
        <v>46186.176273148201</v>
      </c>
      <c r="E6023" t="s">
        <v>12259</v>
      </c>
      <c r="F6023" t="s">
        <v>6415</v>
      </c>
      <c r="G6023" t="s">
        <v>8523</v>
      </c>
      <c r="H6023" t="s">
        <v>6449</v>
      </c>
      <c r="I6023" t="s">
        <v>65</v>
      </c>
      <c r="J6023" t="s">
        <v>573</v>
      </c>
      <c r="K6023" t="s">
        <v>12196</v>
      </c>
      <c r="L6023" t="s">
        <v>12047</v>
      </c>
      <c r="M6023" t="s">
        <v>12197</v>
      </c>
      <c r="N6023" t="s">
        <v>7001</v>
      </c>
      <c r="O6023" t="s">
        <v>7007</v>
      </c>
      <c r="P6023">
        <v>7805000</v>
      </c>
      <c r="Q6023" t="s">
        <v>6636</v>
      </c>
      <c r="R6023" t="s">
        <v>6636</v>
      </c>
      <c r="S6023" s="12"/>
      <c r="T6023" s="13"/>
      <c r="U6023" t="s">
        <v>6896</v>
      </c>
    </row>
    <row r="6024" spans="1:21" x14ac:dyDescent="0.25">
      <c r="A6024" t="s">
        <v>6637</v>
      </c>
      <c r="B6024" s="12">
        <v>209715</v>
      </c>
      <c r="C6024" t="s">
        <v>12258</v>
      </c>
      <c r="D6024" s="11">
        <v>46186.176273148201</v>
      </c>
      <c r="E6024" t="s">
        <v>12259</v>
      </c>
      <c r="F6024" t="s">
        <v>6415</v>
      </c>
      <c r="G6024" t="s">
        <v>8524</v>
      </c>
      <c r="H6024" t="s">
        <v>6449</v>
      </c>
      <c r="I6024" t="s">
        <v>65</v>
      </c>
      <c r="J6024" t="s">
        <v>573</v>
      </c>
      <c r="K6024" t="s">
        <v>12196</v>
      </c>
      <c r="L6024" t="s">
        <v>12047</v>
      </c>
      <c r="M6024" t="s">
        <v>12197</v>
      </c>
      <c r="N6024" t="s">
        <v>7001</v>
      </c>
      <c r="O6024" t="s">
        <v>7007</v>
      </c>
      <c r="P6024">
        <v>7805000</v>
      </c>
      <c r="Q6024" t="s">
        <v>6636</v>
      </c>
      <c r="R6024" t="s">
        <v>6636</v>
      </c>
      <c r="S6024" s="12"/>
      <c r="T6024" s="13"/>
      <c r="U6024" t="s">
        <v>6896</v>
      </c>
    </row>
    <row r="6025" spans="1:21" x14ac:dyDescent="0.25">
      <c r="A6025" t="s">
        <v>6619</v>
      </c>
      <c r="B6025" s="12">
        <v>208255</v>
      </c>
      <c r="C6025" t="s">
        <v>12252</v>
      </c>
      <c r="D6025" s="11">
        <v>46186.387905092597</v>
      </c>
      <c r="E6025" t="s">
        <v>12253</v>
      </c>
      <c r="F6025" t="s">
        <v>6415</v>
      </c>
      <c r="G6025" t="s">
        <v>6968</v>
      </c>
      <c r="H6025" t="s">
        <v>6449</v>
      </c>
      <c r="I6025" t="s">
        <v>55</v>
      </c>
      <c r="J6025" t="s">
        <v>372</v>
      </c>
      <c r="K6025" t="s">
        <v>12254</v>
      </c>
      <c r="L6025" t="s">
        <v>12023</v>
      </c>
      <c r="M6025" t="s">
        <v>12255</v>
      </c>
      <c r="N6025" t="s">
        <v>6761</v>
      </c>
      <c r="O6025" t="s">
        <v>6762</v>
      </c>
      <c r="P6025">
        <v>13799500</v>
      </c>
      <c r="Q6025" t="s">
        <v>6636</v>
      </c>
      <c r="R6025" t="s">
        <v>6636</v>
      </c>
      <c r="S6025" s="12"/>
      <c r="T6025" s="13"/>
      <c r="U6025" t="s">
        <v>6636</v>
      </c>
    </row>
    <row r="6026" spans="1:21" x14ac:dyDescent="0.25">
      <c r="A6026" t="s">
        <v>6619</v>
      </c>
      <c r="B6026" s="12">
        <v>416510</v>
      </c>
      <c r="C6026" t="s">
        <v>12252</v>
      </c>
      <c r="D6026" s="11">
        <v>46186.387905092597</v>
      </c>
      <c r="E6026" t="s">
        <v>12253</v>
      </c>
      <c r="F6026" t="s">
        <v>6415</v>
      </c>
      <c r="G6026" t="s">
        <v>10421</v>
      </c>
      <c r="H6026" t="s">
        <v>6449</v>
      </c>
      <c r="I6026" t="s">
        <v>55</v>
      </c>
      <c r="J6026" t="s">
        <v>372</v>
      </c>
      <c r="K6026" t="s">
        <v>12254</v>
      </c>
      <c r="L6026" t="s">
        <v>12023</v>
      </c>
      <c r="M6026" t="s">
        <v>12255</v>
      </c>
      <c r="N6026" t="s">
        <v>6761</v>
      </c>
      <c r="O6026" t="s">
        <v>6762</v>
      </c>
      <c r="P6026">
        <v>27599000</v>
      </c>
      <c r="Q6026" t="s">
        <v>6636</v>
      </c>
      <c r="R6026" t="s">
        <v>6636</v>
      </c>
      <c r="S6026" s="12"/>
      <c r="T6026" s="13"/>
      <c r="U6026" t="s">
        <v>6636</v>
      </c>
    </row>
    <row r="6027" spans="1:21" x14ac:dyDescent="0.25">
      <c r="A6027" t="s">
        <v>6619</v>
      </c>
      <c r="B6027" s="12">
        <v>208255</v>
      </c>
      <c r="C6027" t="s">
        <v>12252</v>
      </c>
      <c r="D6027" s="11">
        <v>46186.387905092597</v>
      </c>
      <c r="E6027" t="s">
        <v>12253</v>
      </c>
      <c r="F6027" t="s">
        <v>6415</v>
      </c>
      <c r="G6027" t="s">
        <v>8520</v>
      </c>
      <c r="H6027" t="s">
        <v>6449</v>
      </c>
      <c r="I6027" t="s">
        <v>55</v>
      </c>
      <c r="J6027" t="s">
        <v>372</v>
      </c>
      <c r="K6027" t="s">
        <v>12254</v>
      </c>
      <c r="L6027" t="s">
        <v>12023</v>
      </c>
      <c r="M6027" t="s">
        <v>12255</v>
      </c>
      <c r="N6027" t="s">
        <v>6761</v>
      </c>
      <c r="O6027" t="s">
        <v>6762</v>
      </c>
      <c r="P6027">
        <v>13799500</v>
      </c>
      <c r="Q6027" t="s">
        <v>6636</v>
      </c>
      <c r="R6027" t="s">
        <v>6636</v>
      </c>
      <c r="S6027" s="12"/>
      <c r="T6027" s="13"/>
      <c r="U6027" t="s">
        <v>6636</v>
      </c>
    </row>
    <row r="6028" spans="1:21" x14ac:dyDescent="0.25">
      <c r="A6028" t="s">
        <v>6637</v>
      </c>
      <c r="B6028" s="12">
        <v>208310</v>
      </c>
      <c r="C6028" t="s">
        <v>12260</v>
      </c>
      <c r="D6028" s="11">
        <v>46186.495208333297</v>
      </c>
      <c r="E6028" t="s">
        <v>12261</v>
      </c>
      <c r="F6028" t="s">
        <v>6415</v>
      </c>
      <c r="G6028" t="s">
        <v>6968</v>
      </c>
      <c r="H6028" t="s">
        <v>6449</v>
      </c>
      <c r="I6028" t="s">
        <v>65</v>
      </c>
      <c r="J6028" t="s">
        <v>132</v>
      </c>
      <c r="K6028" t="s">
        <v>12186</v>
      </c>
      <c r="L6028" t="s">
        <v>12101</v>
      </c>
      <c r="M6028" t="s">
        <v>12187</v>
      </c>
      <c r="N6028" t="s">
        <v>7001</v>
      </c>
      <c r="O6028" t="s">
        <v>7007</v>
      </c>
      <c r="P6028">
        <v>5440000</v>
      </c>
      <c r="Q6028" t="s">
        <v>6636</v>
      </c>
      <c r="R6028" t="s">
        <v>6636</v>
      </c>
      <c r="S6028" s="12"/>
      <c r="T6028" s="13"/>
      <c r="U6028" t="s">
        <v>7474</v>
      </c>
    </row>
    <row r="6029" spans="1:21" x14ac:dyDescent="0.25">
      <c r="A6029" t="s">
        <v>6637</v>
      </c>
      <c r="B6029" s="12">
        <v>208310</v>
      </c>
      <c r="C6029" t="s">
        <v>12260</v>
      </c>
      <c r="D6029" s="11">
        <v>46186.495208333297</v>
      </c>
      <c r="E6029" t="s">
        <v>12261</v>
      </c>
      <c r="F6029" t="s">
        <v>6415</v>
      </c>
      <c r="G6029" t="s">
        <v>8520</v>
      </c>
      <c r="H6029" t="s">
        <v>6449</v>
      </c>
      <c r="I6029" t="s">
        <v>65</v>
      </c>
      <c r="J6029" t="s">
        <v>132</v>
      </c>
      <c r="K6029" t="s">
        <v>12186</v>
      </c>
      <c r="L6029" t="s">
        <v>12101</v>
      </c>
      <c r="M6029" t="s">
        <v>12187</v>
      </c>
      <c r="N6029" t="s">
        <v>7001</v>
      </c>
      <c r="O6029" t="s">
        <v>7007</v>
      </c>
      <c r="P6029">
        <v>5440000</v>
      </c>
      <c r="Q6029" t="s">
        <v>6636</v>
      </c>
      <c r="R6029" t="s">
        <v>6636</v>
      </c>
      <c r="S6029" s="12"/>
      <c r="T6029" s="13"/>
      <c r="U6029" t="s">
        <v>7474</v>
      </c>
    </row>
    <row r="6030" spans="1:21" x14ac:dyDescent="0.25">
      <c r="A6030" t="s">
        <v>6637</v>
      </c>
      <c r="B6030" s="12">
        <v>208310</v>
      </c>
      <c r="C6030" t="s">
        <v>12260</v>
      </c>
      <c r="D6030" s="11">
        <v>46186.495208333297</v>
      </c>
      <c r="E6030" t="s">
        <v>12261</v>
      </c>
      <c r="F6030" t="s">
        <v>6415</v>
      </c>
      <c r="G6030" t="s">
        <v>12030</v>
      </c>
      <c r="H6030" t="s">
        <v>6449</v>
      </c>
      <c r="I6030" t="s">
        <v>65</v>
      </c>
      <c r="J6030" t="s">
        <v>132</v>
      </c>
      <c r="K6030" t="s">
        <v>12186</v>
      </c>
      <c r="L6030" t="s">
        <v>12101</v>
      </c>
      <c r="M6030" t="s">
        <v>12187</v>
      </c>
      <c r="N6030" t="s">
        <v>7001</v>
      </c>
      <c r="O6030" t="s">
        <v>7007</v>
      </c>
      <c r="P6030">
        <v>5440000</v>
      </c>
      <c r="Q6030" t="s">
        <v>6636</v>
      </c>
      <c r="R6030" t="s">
        <v>6636</v>
      </c>
      <c r="S6030" s="12"/>
      <c r="T6030" s="13"/>
      <c r="U6030" t="s">
        <v>7474</v>
      </c>
    </row>
    <row r="6031" spans="1:21" x14ac:dyDescent="0.25">
      <c r="A6031" t="s">
        <v>6637</v>
      </c>
      <c r="B6031" s="12">
        <v>208310</v>
      </c>
      <c r="C6031" t="s">
        <v>12260</v>
      </c>
      <c r="D6031" s="11">
        <v>46186.495208333297</v>
      </c>
      <c r="E6031" t="s">
        <v>12261</v>
      </c>
      <c r="F6031" t="s">
        <v>6415</v>
      </c>
      <c r="G6031" t="s">
        <v>8521</v>
      </c>
      <c r="H6031" t="s">
        <v>6449</v>
      </c>
      <c r="I6031" t="s">
        <v>65</v>
      </c>
      <c r="J6031" t="s">
        <v>132</v>
      </c>
      <c r="K6031" t="s">
        <v>12186</v>
      </c>
      <c r="L6031" t="s">
        <v>12101</v>
      </c>
      <c r="M6031" t="s">
        <v>12187</v>
      </c>
      <c r="N6031" t="s">
        <v>7001</v>
      </c>
      <c r="O6031" t="s">
        <v>7007</v>
      </c>
      <c r="P6031">
        <v>5440000</v>
      </c>
      <c r="Q6031" t="s">
        <v>6636</v>
      </c>
      <c r="R6031" t="s">
        <v>6636</v>
      </c>
      <c r="S6031" s="12"/>
      <c r="T6031" s="13"/>
      <c r="U6031" t="s">
        <v>7474</v>
      </c>
    </row>
    <row r="6032" spans="1:21" x14ac:dyDescent="0.25">
      <c r="A6032" t="s">
        <v>6637</v>
      </c>
      <c r="B6032" s="12">
        <v>208310</v>
      </c>
      <c r="C6032" t="s">
        <v>12260</v>
      </c>
      <c r="D6032" s="11">
        <v>46186.495208333297</v>
      </c>
      <c r="E6032" t="s">
        <v>12261</v>
      </c>
      <c r="F6032" t="s">
        <v>6415</v>
      </c>
      <c r="G6032" t="s">
        <v>12103</v>
      </c>
      <c r="H6032" t="s">
        <v>6449</v>
      </c>
      <c r="I6032" t="s">
        <v>65</v>
      </c>
      <c r="J6032" t="s">
        <v>132</v>
      </c>
      <c r="K6032" t="s">
        <v>12186</v>
      </c>
      <c r="L6032" t="s">
        <v>12101</v>
      </c>
      <c r="M6032" t="s">
        <v>12187</v>
      </c>
      <c r="N6032" t="s">
        <v>7001</v>
      </c>
      <c r="O6032" t="s">
        <v>7007</v>
      </c>
      <c r="P6032">
        <v>5440000</v>
      </c>
      <c r="Q6032" t="s">
        <v>6636</v>
      </c>
      <c r="R6032" t="s">
        <v>6636</v>
      </c>
      <c r="S6032" s="12"/>
      <c r="T6032" s="13"/>
      <c r="U6032" t="s">
        <v>7474</v>
      </c>
    </row>
    <row r="6033" spans="1:21" x14ac:dyDescent="0.25">
      <c r="A6033" t="s">
        <v>6637</v>
      </c>
      <c r="B6033" s="12">
        <v>208310</v>
      </c>
      <c r="C6033" t="s">
        <v>12260</v>
      </c>
      <c r="D6033" s="11">
        <v>46186.495208333297</v>
      </c>
      <c r="E6033" t="s">
        <v>12261</v>
      </c>
      <c r="F6033" t="s">
        <v>6415</v>
      </c>
      <c r="G6033" t="s">
        <v>12104</v>
      </c>
      <c r="H6033" t="s">
        <v>6449</v>
      </c>
      <c r="I6033" t="s">
        <v>65</v>
      </c>
      <c r="J6033" t="s">
        <v>132</v>
      </c>
      <c r="K6033" t="s">
        <v>12186</v>
      </c>
      <c r="L6033" t="s">
        <v>12101</v>
      </c>
      <c r="M6033" t="s">
        <v>12187</v>
      </c>
      <c r="N6033" t="s">
        <v>7001</v>
      </c>
      <c r="O6033" t="s">
        <v>7007</v>
      </c>
      <c r="P6033">
        <v>5440000</v>
      </c>
      <c r="Q6033" t="s">
        <v>6636</v>
      </c>
      <c r="R6033" t="s">
        <v>6636</v>
      </c>
      <c r="S6033" s="12"/>
      <c r="T6033" s="13"/>
      <c r="U6033" t="s">
        <v>7474</v>
      </c>
    </row>
    <row r="6034" spans="1:21" x14ac:dyDescent="0.25">
      <c r="A6034" t="s">
        <v>6637</v>
      </c>
      <c r="B6034" s="12">
        <v>208310</v>
      </c>
      <c r="C6034" t="s">
        <v>12260</v>
      </c>
      <c r="D6034" s="11">
        <v>46186.495208333297</v>
      </c>
      <c r="E6034" t="s">
        <v>12261</v>
      </c>
      <c r="F6034" t="s">
        <v>6415</v>
      </c>
      <c r="G6034" t="s">
        <v>12105</v>
      </c>
      <c r="H6034" t="s">
        <v>6449</v>
      </c>
      <c r="I6034" t="s">
        <v>65</v>
      </c>
      <c r="J6034" t="s">
        <v>132</v>
      </c>
      <c r="K6034" t="s">
        <v>12186</v>
      </c>
      <c r="L6034" t="s">
        <v>12101</v>
      </c>
      <c r="M6034" t="s">
        <v>12187</v>
      </c>
      <c r="N6034" t="s">
        <v>7001</v>
      </c>
      <c r="O6034" t="s">
        <v>7007</v>
      </c>
      <c r="P6034">
        <v>5440000</v>
      </c>
      <c r="Q6034" t="s">
        <v>6636</v>
      </c>
      <c r="R6034" t="s">
        <v>6636</v>
      </c>
      <c r="S6034" s="12"/>
      <c r="T6034" s="13"/>
      <c r="U6034" t="s">
        <v>7474</v>
      </c>
    </row>
    <row r="6035" spans="1:21" x14ac:dyDescent="0.25">
      <c r="A6035" t="s">
        <v>6619</v>
      </c>
      <c r="B6035" s="12">
        <v>208310</v>
      </c>
      <c r="C6035" t="s">
        <v>12260</v>
      </c>
      <c r="D6035" s="11">
        <v>46186.499930555598</v>
      </c>
      <c r="E6035" t="s">
        <v>12261</v>
      </c>
      <c r="F6035" t="s">
        <v>6415</v>
      </c>
      <c r="G6035" t="s">
        <v>6968</v>
      </c>
      <c r="H6035" t="s">
        <v>6449</v>
      </c>
      <c r="I6035" t="s">
        <v>65</v>
      </c>
      <c r="J6035" t="s">
        <v>132</v>
      </c>
      <c r="K6035" t="s">
        <v>12186</v>
      </c>
      <c r="L6035" t="s">
        <v>12101</v>
      </c>
      <c r="M6035" t="s">
        <v>12187</v>
      </c>
      <c r="N6035" t="s">
        <v>7001</v>
      </c>
      <c r="O6035" t="s">
        <v>7007</v>
      </c>
      <c r="P6035">
        <v>5440000</v>
      </c>
      <c r="Q6035" t="s">
        <v>6636</v>
      </c>
      <c r="R6035" t="s">
        <v>6636</v>
      </c>
      <c r="S6035" s="12"/>
      <c r="T6035" s="13"/>
      <c r="U6035" t="s">
        <v>7474</v>
      </c>
    </row>
    <row r="6036" spans="1:21" x14ac:dyDescent="0.25">
      <c r="A6036" t="s">
        <v>6619</v>
      </c>
      <c r="B6036" s="12">
        <v>208310</v>
      </c>
      <c r="C6036" t="s">
        <v>12260</v>
      </c>
      <c r="D6036" s="11">
        <v>46186.499930555598</v>
      </c>
      <c r="E6036" t="s">
        <v>12261</v>
      </c>
      <c r="F6036" t="s">
        <v>6415</v>
      </c>
      <c r="G6036" t="s">
        <v>8520</v>
      </c>
      <c r="H6036" t="s">
        <v>6449</v>
      </c>
      <c r="I6036" t="s">
        <v>65</v>
      </c>
      <c r="J6036" t="s">
        <v>132</v>
      </c>
      <c r="K6036" t="s">
        <v>12186</v>
      </c>
      <c r="L6036" t="s">
        <v>12101</v>
      </c>
      <c r="M6036" t="s">
        <v>12187</v>
      </c>
      <c r="N6036" t="s">
        <v>7001</v>
      </c>
      <c r="O6036" t="s">
        <v>7007</v>
      </c>
      <c r="P6036">
        <v>5440000</v>
      </c>
      <c r="Q6036" t="s">
        <v>6636</v>
      </c>
      <c r="R6036" t="s">
        <v>6636</v>
      </c>
      <c r="S6036" s="12"/>
      <c r="T6036" s="13"/>
      <c r="U6036" t="s">
        <v>7474</v>
      </c>
    </row>
    <row r="6037" spans="1:21" x14ac:dyDescent="0.25">
      <c r="A6037" t="s">
        <v>6619</v>
      </c>
      <c r="B6037" s="12">
        <v>208310</v>
      </c>
      <c r="C6037" t="s">
        <v>12260</v>
      </c>
      <c r="D6037" s="11">
        <v>46186.499930555598</v>
      </c>
      <c r="E6037" t="s">
        <v>12261</v>
      </c>
      <c r="F6037" t="s">
        <v>6415</v>
      </c>
      <c r="G6037" t="s">
        <v>12030</v>
      </c>
      <c r="H6037" t="s">
        <v>6449</v>
      </c>
      <c r="I6037" t="s">
        <v>65</v>
      </c>
      <c r="J6037" t="s">
        <v>132</v>
      </c>
      <c r="K6037" t="s">
        <v>12186</v>
      </c>
      <c r="L6037" t="s">
        <v>12101</v>
      </c>
      <c r="M6037" t="s">
        <v>12187</v>
      </c>
      <c r="N6037" t="s">
        <v>7001</v>
      </c>
      <c r="O6037" t="s">
        <v>7007</v>
      </c>
      <c r="P6037">
        <v>5440000</v>
      </c>
      <c r="Q6037" t="s">
        <v>6636</v>
      </c>
      <c r="R6037" t="s">
        <v>6636</v>
      </c>
      <c r="S6037" s="12"/>
      <c r="T6037" s="13"/>
      <c r="U6037" t="s">
        <v>7474</v>
      </c>
    </row>
    <row r="6038" spans="1:21" x14ac:dyDescent="0.25">
      <c r="A6038" t="s">
        <v>6619</v>
      </c>
      <c r="B6038" s="12">
        <v>208310</v>
      </c>
      <c r="C6038" t="s">
        <v>12260</v>
      </c>
      <c r="D6038" s="11">
        <v>46186.499930555598</v>
      </c>
      <c r="E6038" t="s">
        <v>12261</v>
      </c>
      <c r="F6038" t="s">
        <v>6415</v>
      </c>
      <c r="G6038" t="s">
        <v>8521</v>
      </c>
      <c r="H6038" t="s">
        <v>6449</v>
      </c>
      <c r="I6038" t="s">
        <v>65</v>
      </c>
      <c r="J6038" t="s">
        <v>132</v>
      </c>
      <c r="K6038" t="s">
        <v>12186</v>
      </c>
      <c r="L6038" t="s">
        <v>12101</v>
      </c>
      <c r="M6038" t="s">
        <v>12187</v>
      </c>
      <c r="N6038" t="s">
        <v>7001</v>
      </c>
      <c r="O6038" t="s">
        <v>7007</v>
      </c>
      <c r="P6038">
        <v>5440000</v>
      </c>
      <c r="Q6038" t="s">
        <v>6636</v>
      </c>
      <c r="R6038" t="s">
        <v>6636</v>
      </c>
      <c r="S6038" s="12"/>
      <c r="T6038" s="13"/>
      <c r="U6038" t="s">
        <v>7474</v>
      </c>
    </row>
    <row r="6039" spans="1:21" x14ac:dyDescent="0.25">
      <c r="A6039" t="s">
        <v>6619</v>
      </c>
      <c r="B6039" s="12">
        <v>208310</v>
      </c>
      <c r="C6039" t="s">
        <v>12260</v>
      </c>
      <c r="D6039" s="11">
        <v>46186.499930555598</v>
      </c>
      <c r="E6039" t="s">
        <v>12261</v>
      </c>
      <c r="F6039" t="s">
        <v>6415</v>
      </c>
      <c r="G6039" t="s">
        <v>12103</v>
      </c>
      <c r="H6039" t="s">
        <v>6449</v>
      </c>
      <c r="I6039" t="s">
        <v>65</v>
      </c>
      <c r="J6039" t="s">
        <v>132</v>
      </c>
      <c r="K6039" t="s">
        <v>12186</v>
      </c>
      <c r="L6039" t="s">
        <v>12101</v>
      </c>
      <c r="M6039" t="s">
        <v>12187</v>
      </c>
      <c r="N6039" t="s">
        <v>7001</v>
      </c>
      <c r="O6039" t="s">
        <v>7007</v>
      </c>
      <c r="P6039">
        <v>5440000</v>
      </c>
      <c r="Q6039" t="s">
        <v>6636</v>
      </c>
      <c r="R6039" t="s">
        <v>6636</v>
      </c>
      <c r="S6039" s="12"/>
      <c r="T6039" s="13"/>
      <c r="U6039" t="s">
        <v>7474</v>
      </c>
    </row>
    <row r="6040" spans="1:21" x14ac:dyDescent="0.25">
      <c r="A6040" t="s">
        <v>6619</v>
      </c>
      <c r="B6040" s="12">
        <v>208310</v>
      </c>
      <c r="C6040" t="s">
        <v>12260</v>
      </c>
      <c r="D6040" s="11">
        <v>46186.499930555598</v>
      </c>
      <c r="E6040" t="s">
        <v>12261</v>
      </c>
      <c r="F6040" t="s">
        <v>6415</v>
      </c>
      <c r="G6040" t="s">
        <v>12104</v>
      </c>
      <c r="H6040" t="s">
        <v>6449</v>
      </c>
      <c r="I6040" t="s">
        <v>65</v>
      </c>
      <c r="J6040" t="s">
        <v>132</v>
      </c>
      <c r="K6040" t="s">
        <v>12186</v>
      </c>
      <c r="L6040" t="s">
        <v>12101</v>
      </c>
      <c r="M6040" t="s">
        <v>12187</v>
      </c>
      <c r="N6040" t="s">
        <v>7001</v>
      </c>
      <c r="O6040" t="s">
        <v>7007</v>
      </c>
      <c r="P6040">
        <v>5440000</v>
      </c>
      <c r="Q6040" t="s">
        <v>6636</v>
      </c>
      <c r="R6040" t="s">
        <v>6636</v>
      </c>
      <c r="S6040" s="12"/>
      <c r="T6040" s="13"/>
      <c r="U6040" t="s">
        <v>7474</v>
      </c>
    </row>
    <row r="6041" spans="1:21" x14ac:dyDescent="0.25">
      <c r="A6041" t="s">
        <v>6619</v>
      </c>
      <c r="B6041" s="12">
        <v>208310</v>
      </c>
      <c r="C6041" t="s">
        <v>12260</v>
      </c>
      <c r="D6041" s="11">
        <v>46186.499930555598</v>
      </c>
      <c r="E6041" t="s">
        <v>12261</v>
      </c>
      <c r="F6041" t="s">
        <v>6415</v>
      </c>
      <c r="G6041" t="s">
        <v>12105</v>
      </c>
      <c r="H6041" t="s">
        <v>6449</v>
      </c>
      <c r="I6041" t="s">
        <v>65</v>
      </c>
      <c r="J6041" t="s">
        <v>132</v>
      </c>
      <c r="K6041" t="s">
        <v>12186</v>
      </c>
      <c r="L6041" t="s">
        <v>12101</v>
      </c>
      <c r="M6041" t="s">
        <v>12187</v>
      </c>
      <c r="N6041" t="s">
        <v>7001</v>
      </c>
      <c r="O6041" t="s">
        <v>7007</v>
      </c>
      <c r="P6041">
        <v>5440000</v>
      </c>
      <c r="Q6041" t="s">
        <v>6636</v>
      </c>
      <c r="R6041" t="s">
        <v>6636</v>
      </c>
      <c r="S6041" s="12"/>
      <c r="T6041" s="13"/>
      <c r="U6041" t="s">
        <v>7474</v>
      </c>
    </row>
    <row r="6042" spans="1:21" x14ac:dyDescent="0.25">
      <c r="A6042" t="s">
        <v>6619</v>
      </c>
      <c r="B6042" s="12">
        <v>208350</v>
      </c>
      <c r="C6042" t="s">
        <v>12256</v>
      </c>
      <c r="D6042" s="11">
        <v>46186.550671296303</v>
      </c>
      <c r="E6042" t="s">
        <v>12257</v>
      </c>
      <c r="F6042" t="s">
        <v>6415</v>
      </c>
      <c r="G6042" t="s">
        <v>6968</v>
      </c>
      <c r="H6042" t="s">
        <v>6449</v>
      </c>
      <c r="I6042" t="s">
        <v>65</v>
      </c>
      <c r="J6042" t="s">
        <v>67</v>
      </c>
      <c r="K6042" t="s">
        <v>12240</v>
      </c>
      <c r="L6042" t="s">
        <v>12047</v>
      </c>
      <c r="M6042" t="s">
        <v>12241</v>
      </c>
      <c r="N6042" t="s">
        <v>7001</v>
      </c>
      <c r="O6042" t="s">
        <v>7007</v>
      </c>
      <c r="P6042">
        <v>5340000</v>
      </c>
      <c r="Q6042" t="s">
        <v>6636</v>
      </c>
      <c r="R6042" t="s">
        <v>6636</v>
      </c>
      <c r="S6042" s="12"/>
      <c r="T6042" s="13"/>
      <c r="U6042" t="s">
        <v>9028</v>
      </c>
    </row>
    <row r="6043" spans="1:21" x14ac:dyDescent="0.25">
      <c r="A6043" t="s">
        <v>6619</v>
      </c>
      <c r="B6043" s="12">
        <v>208350</v>
      </c>
      <c r="C6043" t="s">
        <v>12256</v>
      </c>
      <c r="D6043" s="11">
        <v>46186.550671296303</v>
      </c>
      <c r="E6043" t="s">
        <v>12257</v>
      </c>
      <c r="F6043" t="s">
        <v>6415</v>
      </c>
      <c r="G6043" t="s">
        <v>8520</v>
      </c>
      <c r="H6043" t="s">
        <v>6449</v>
      </c>
      <c r="I6043" t="s">
        <v>65</v>
      </c>
      <c r="J6043" t="s">
        <v>67</v>
      </c>
      <c r="K6043" t="s">
        <v>12240</v>
      </c>
      <c r="L6043" t="s">
        <v>12047</v>
      </c>
      <c r="M6043" t="s">
        <v>12241</v>
      </c>
      <c r="N6043" t="s">
        <v>7001</v>
      </c>
      <c r="O6043" t="s">
        <v>7007</v>
      </c>
      <c r="P6043">
        <v>5340000</v>
      </c>
      <c r="Q6043" t="s">
        <v>6636</v>
      </c>
      <c r="R6043" t="s">
        <v>6636</v>
      </c>
      <c r="S6043" s="12"/>
      <c r="T6043" s="13"/>
      <c r="U6043" t="s">
        <v>9028</v>
      </c>
    </row>
    <row r="6044" spans="1:21" x14ac:dyDescent="0.25">
      <c r="A6044" t="s">
        <v>6619</v>
      </c>
      <c r="B6044" s="12">
        <v>208350</v>
      </c>
      <c r="C6044" t="s">
        <v>12256</v>
      </c>
      <c r="D6044" s="11">
        <v>46186.550671296303</v>
      </c>
      <c r="E6044" t="s">
        <v>12257</v>
      </c>
      <c r="F6044" t="s">
        <v>6415</v>
      </c>
      <c r="G6044" t="s">
        <v>8521</v>
      </c>
      <c r="H6044" t="s">
        <v>6449</v>
      </c>
      <c r="I6044" t="s">
        <v>65</v>
      </c>
      <c r="J6044" t="s">
        <v>67</v>
      </c>
      <c r="K6044" t="s">
        <v>12240</v>
      </c>
      <c r="L6044" t="s">
        <v>12047</v>
      </c>
      <c r="M6044" t="s">
        <v>12241</v>
      </c>
      <c r="N6044" t="s">
        <v>7001</v>
      </c>
      <c r="O6044" t="s">
        <v>7007</v>
      </c>
      <c r="P6044">
        <v>5340000</v>
      </c>
      <c r="Q6044" t="s">
        <v>6636</v>
      </c>
      <c r="R6044" t="s">
        <v>6636</v>
      </c>
      <c r="S6044" s="12"/>
      <c r="T6044" s="13"/>
      <c r="U6044" t="s">
        <v>9028</v>
      </c>
    </row>
    <row r="6045" spans="1:21" x14ac:dyDescent="0.25">
      <c r="A6045" t="s">
        <v>6619</v>
      </c>
      <c r="B6045" s="12">
        <v>208350</v>
      </c>
      <c r="C6045" t="s">
        <v>12256</v>
      </c>
      <c r="D6045" s="11">
        <v>46186.550671296303</v>
      </c>
      <c r="E6045" t="s">
        <v>12257</v>
      </c>
      <c r="F6045" t="s">
        <v>6415</v>
      </c>
      <c r="G6045" t="s">
        <v>8522</v>
      </c>
      <c r="H6045" t="s">
        <v>6449</v>
      </c>
      <c r="I6045" t="s">
        <v>65</v>
      </c>
      <c r="J6045" t="s">
        <v>67</v>
      </c>
      <c r="K6045" t="s">
        <v>12240</v>
      </c>
      <c r="L6045" t="s">
        <v>12047</v>
      </c>
      <c r="M6045" t="s">
        <v>12241</v>
      </c>
      <c r="N6045" t="s">
        <v>7001</v>
      </c>
      <c r="O6045" t="s">
        <v>7007</v>
      </c>
      <c r="P6045">
        <v>5340000</v>
      </c>
      <c r="Q6045" t="s">
        <v>6636</v>
      </c>
      <c r="R6045" t="s">
        <v>6636</v>
      </c>
      <c r="S6045" s="12"/>
      <c r="T6045" s="13"/>
      <c r="U6045" t="s">
        <v>9028</v>
      </c>
    </row>
    <row r="6046" spans="1:21" x14ac:dyDescent="0.25">
      <c r="A6046" t="s">
        <v>6619</v>
      </c>
      <c r="B6046" s="12">
        <v>208350</v>
      </c>
      <c r="C6046" t="s">
        <v>12256</v>
      </c>
      <c r="D6046" s="11">
        <v>46186.550671296303</v>
      </c>
      <c r="E6046" t="s">
        <v>12257</v>
      </c>
      <c r="F6046" t="s">
        <v>6415</v>
      </c>
      <c r="G6046" t="s">
        <v>8523</v>
      </c>
      <c r="H6046" t="s">
        <v>6449</v>
      </c>
      <c r="I6046" t="s">
        <v>65</v>
      </c>
      <c r="J6046" t="s">
        <v>67</v>
      </c>
      <c r="K6046" t="s">
        <v>12240</v>
      </c>
      <c r="L6046" t="s">
        <v>12047</v>
      </c>
      <c r="M6046" t="s">
        <v>12241</v>
      </c>
      <c r="N6046" t="s">
        <v>7001</v>
      </c>
      <c r="O6046" t="s">
        <v>7007</v>
      </c>
      <c r="P6046">
        <v>5340000</v>
      </c>
      <c r="Q6046" t="s">
        <v>6636</v>
      </c>
      <c r="R6046" t="s">
        <v>6636</v>
      </c>
      <c r="S6046" s="12"/>
      <c r="T6046" s="13"/>
      <c r="U6046" t="s">
        <v>9028</v>
      </c>
    </row>
    <row r="6047" spans="1:21" x14ac:dyDescent="0.25">
      <c r="A6047" t="s">
        <v>6619</v>
      </c>
      <c r="B6047" s="12">
        <v>208350</v>
      </c>
      <c r="C6047" t="s">
        <v>12256</v>
      </c>
      <c r="D6047" s="11">
        <v>46186.550671296303</v>
      </c>
      <c r="E6047" t="s">
        <v>12257</v>
      </c>
      <c r="F6047" t="s">
        <v>6415</v>
      </c>
      <c r="G6047" t="s">
        <v>8524</v>
      </c>
      <c r="H6047" t="s">
        <v>6449</v>
      </c>
      <c r="I6047" t="s">
        <v>65</v>
      </c>
      <c r="J6047" t="s">
        <v>67</v>
      </c>
      <c r="K6047" t="s">
        <v>12240</v>
      </c>
      <c r="L6047" t="s">
        <v>12047</v>
      </c>
      <c r="M6047" t="s">
        <v>12241</v>
      </c>
      <c r="N6047" t="s">
        <v>7001</v>
      </c>
      <c r="O6047" t="s">
        <v>7007</v>
      </c>
      <c r="P6047">
        <v>5340000</v>
      </c>
      <c r="Q6047" t="s">
        <v>6636</v>
      </c>
      <c r="R6047" t="s">
        <v>6636</v>
      </c>
      <c r="S6047" s="12"/>
      <c r="T6047" s="13"/>
      <c r="U6047" t="s">
        <v>9028</v>
      </c>
    </row>
    <row r="6048" spans="1:21" x14ac:dyDescent="0.25">
      <c r="A6048" t="s">
        <v>6637</v>
      </c>
      <c r="B6048" s="12">
        <v>208780</v>
      </c>
      <c r="C6048" t="s">
        <v>12262</v>
      </c>
      <c r="D6048" s="11">
        <v>46186.564004629603</v>
      </c>
      <c r="E6048" t="s">
        <v>12263</v>
      </c>
      <c r="F6048" t="s">
        <v>6415</v>
      </c>
      <c r="G6048" t="s">
        <v>6968</v>
      </c>
      <c r="H6048" t="s">
        <v>6449</v>
      </c>
      <c r="I6048" t="s">
        <v>6636</v>
      </c>
      <c r="J6048" t="s">
        <v>6636</v>
      </c>
      <c r="K6048" t="s">
        <v>12264</v>
      </c>
      <c r="L6048" t="s">
        <v>12028</v>
      </c>
      <c r="M6048" t="s">
        <v>12265</v>
      </c>
      <c r="N6048" t="s">
        <v>7001</v>
      </c>
      <c r="O6048" t="s">
        <v>7007</v>
      </c>
      <c r="P6048">
        <v>5940000</v>
      </c>
      <c r="Q6048" t="s">
        <v>6778</v>
      </c>
      <c r="R6048" t="s">
        <v>6779</v>
      </c>
      <c r="S6048" s="12"/>
      <c r="T6048" s="13"/>
      <c r="U6048" t="s">
        <v>8165</v>
      </c>
    </row>
    <row r="6049" spans="1:21" x14ac:dyDescent="0.25">
      <c r="A6049" t="s">
        <v>6637</v>
      </c>
      <c r="B6049" s="12">
        <v>208780</v>
      </c>
      <c r="C6049" t="s">
        <v>12262</v>
      </c>
      <c r="D6049" s="11">
        <v>46186.564004629603</v>
      </c>
      <c r="E6049" t="s">
        <v>12263</v>
      </c>
      <c r="F6049" t="s">
        <v>6415</v>
      </c>
      <c r="G6049" t="s">
        <v>8520</v>
      </c>
      <c r="H6049" t="s">
        <v>6449</v>
      </c>
      <c r="I6049" t="s">
        <v>6636</v>
      </c>
      <c r="J6049" t="s">
        <v>6636</v>
      </c>
      <c r="K6049" t="s">
        <v>12264</v>
      </c>
      <c r="L6049" t="s">
        <v>12028</v>
      </c>
      <c r="M6049" t="s">
        <v>12265</v>
      </c>
      <c r="N6049" t="s">
        <v>7001</v>
      </c>
      <c r="O6049" t="s">
        <v>7007</v>
      </c>
      <c r="P6049">
        <v>5940000</v>
      </c>
      <c r="Q6049" t="s">
        <v>6778</v>
      </c>
      <c r="R6049" t="s">
        <v>6779</v>
      </c>
      <c r="S6049" s="12"/>
      <c r="T6049" s="13"/>
      <c r="U6049" t="s">
        <v>8165</v>
      </c>
    </row>
    <row r="6050" spans="1:21" x14ac:dyDescent="0.25">
      <c r="A6050" t="s">
        <v>6637</v>
      </c>
      <c r="B6050" s="12">
        <v>208780</v>
      </c>
      <c r="C6050" t="s">
        <v>12262</v>
      </c>
      <c r="D6050" s="11">
        <v>46186.564004629603</v>
      </c>
      <c r="E6050" t="s">
        <v>12263</v>
      </c>
      <c r="F6050" t="s">
        <v>6415</v>
      </c>
      <c r="G6050" t="s">
        <v>12030</v>
      </c>
      <c r="H6050" t="s">
        <v>6449</v>
      </c>
      <c r="I6050" t="s">
        <v>6636</v>
      </c>
      <c r="J6050" t="s">
        <v>6636</v>
      </c>
      <c r="K6050" t="s">
        <v>12264</v>
      </c>
      <c r="L6050" t="s">
        <v>12028</v>
      </c>
      <c r="M6050" t="s">
        <v>12265</v>
      </c>
      <c r="N6050" t="s">
        <v>7001</v>
      </c>
      <c r="O6050" t="s">
        <v>7007</v>
      </c>
      <c r="P6050">
        <v>5940000</v>
      </c>
      <c r="Q6050" t="s">
        <v>6778</v>
      </c>
      <c r="R6050" t="s">
        <v>6779</v>
      </c>
      <c r="S6050" s="12"/>
      <c r="T6050" s="13"/>
      <c r="U6050" t="s">
        <v>8165</v>
      </c>
    </row>
    <row r="6051" spans="1:21" x14ac:dyDescent="0.25">
      <c r="A6051" t="s">
        <v>6637</v>
      </c>
      <c r="B6051" s="12">
        <v>208780</v>
      </c>
      <c r="C6051" t="s">
        <v>12262</v>
      </c>
      <c r="D6051" s="11">
        <v>46186.564004629603</v>
      </c>
      <c r="E6051" t="s">
        <v>12263</v>
      </c>
      <c r="F6051" t="s">
        <v>6415</v>
      </c>
      <c r="G6051" t="s">
        <v>8521</v>
      </c>
      <c r="H6051" t="s">
        <v>6449</v>
      </c>
      <c r="I6051" t="s">
        <v>6636</v>
      </c>
      <c r="J6051" t="s">
        <v>6636</v>
      </c>
      <c r="K6051" t="s">
        <v>12264</v>
      </c>
      <c r="L6051" t="s">
        <v>12028</v>
      </c>
      <c r="M6051" t="s">
        <v>12265</v>
      </c>
      <c r="N6051" t="s">
        <v>7001</v>
      </c>
      <c r="O6051" t="s">
        <v>7007</v>
      </c>
      <c r="P6051">
        <v>5940000</v>
      </c>
      <c r="Q6051" t="s">
        <v>6778</v>
      </c>
      <c r="R6051" t="s">
        <v>6779</v>
      </c>
      <c r="S6051" s="12"/>
      <c r="T6051" s="13"/>
      <c r="U6051" t="s">
        <v>8165</v>
      </c>
    </row>
    <row r="6052" spans="1:21" x14ac:dyDescent="0.25">
      <c r="A6052" t="s">
        <v>6637</v>
      </c>
      <c r="B6052" s="12">
        <v>208780</v>
      </c>
      <c r="C6052" t="s">
        <v>12262</v>
      </c>
      <c r="D6052" s="11">
        <v>46186.564004629603</v>
      </c>
      <c r="E6052" t="s">
        <v>12263</v>
      </c>
      <c r="F6052" t="s">
        <v>6415</v>
      </c>
      <c r="G6052" t="s">
        <v>12031</v>
      </c>
      <c r="H6052" t="s">
        <v>6449</v>
      </c>
      <c r="I6052" t="s">
        <v>6636</v>
      </c>
      <c r="J6052" t="s">
        <v>6636</v>
      </c>
      <c r="K6052" t="s">
        <v>12264</v>
      </c>
      <c r="L6052" t="s">
        <v>12028</v>
      </c>
      <c r="M6052" t="s">
        <v>12265</v>
      </c>
      <c r="N6052" t="s">
        <v>7001</v>
      </c>
      <c r="O6052" t="s">
        <v>7007</v>
      </c>
      <c r="P6052">
        <v>5940000</v>
      </c>
      <c r="Q6052" t="s">
        <v>6778</v>
      </c>
      <c r="R6052" t="s">
        <v>6779</v>
      </c>
      <c r="S6052" s="12"/>
      <c r="T6052" s="13"/>
      <c r="U6052" t="s">
        <v>8165</v>
      </c>
    </row>
    <row r="6053" spans="1:21" x14ac:dyDescent="0.25">
      <c r="A6053" t="s">
        <v>6637</v>
      </c>
      <c r="B6053" s="12">
        <v>208780</v>
      </c>
      <c r="C6053" t="s">
        <v>12262</v>
      </c>
      <c r="D6053" s="11">
        <v>46186.564004629603</v>
      </c>
      <c r="E6053" t="s">
        <v>12263</v>
      </c>
      <c r="F6053" t="s">
        <v>6415</v>
      </c>
      <c r="G6053" t="s">
        <v>12032</v>
      </c>
      <c r="H6053" t="s">
        <v>6449</v>
      </c>
      <c r="I6053" t="s">
        <v>6636</v>
      </c>
      <c r="J6053" t="s">
        <v>6636</v>
      </c>
      <c r="K6053" t="s">
        <v>12264</v>
      </c>
      <c r="L6053" t="s">
        <v>12028</v>
      </c>
      <c r="M6053" t="s">
        <v>12265</v>
      </c>
      <c r="N6053" t="s">
        <v>7001</v>
      </c>
      <c r="O6053" t="s">
        <v>7007</v>
      </c>
      <c r="P6053">
        <v>5940000</v>
      </c>
      <c r="Q6053" t="s">
        <v>6778</v>
      </c>
      <c r="R6053" t="s">
        <v>6779</v>
      </c>
      <c r="S6053" s="12"/>
      <c r="T6053" s="13"/>
      <c r="U6053" t="s">
        <v>8165</v>
      </c>
    </row>
    <row r="6054" spans="1:21" x14ac:dyDescent="0.25">
      <c r="A6054" t="s">
        <v>6637</v>
      </c>
      <c r="B6054" s="12">
        <v>208780</v>
      </c>
      <c r="C6054" t="s">
        <v>12262</v>
      </c>
      <c r="D6054" s="11">
        <v>46186.564004629603</v>
      </c>
      <c r="E6054" t="s">
        <v>12263</v>
      </c>
      <c r="F6054" t="s">
        <v>6415</v>
      </c>
      <c r="G6054" t="s">
        <v>12033</v>
      </c>
      <c r="H6054" t="s">
        <v>6449</v>
      </c>
      <c r="I6054" t="s">
        <v>6636</v>
      </c>
      <c r="J6054" t="s">
        <v>6636</v>
      </c>
      <c r="K6054" t="s">
        <v>12264</v>
      </c>
      <c r="L6054" t="s">
        <v>12028</v>
      </c>
      <c r="M6054" t="s">
        <v>12265</v>
      </c>
      <c r="N6054" t="s">
        <v>7001</v>
      </c>
      <c r="O6054" t="s">
        <v>7007</v>
      </c>
      <c r="P6054">
        <v>5940000</v>
      </c>
      <c r="Q6054" t="s">
        <v>6778</v>
      </c>
      <c r="R6054" t="s">
        <v>6779</v>
      </c>
      <c r="S6054" s="12"/>
      <c r="T6054" s="13"/>
      <c r="U6054" t="s">
        <v>8165</v>
      </c>
    </row>
    <row r="6055" spans="1:21" x14ac:dyDescent="0.25">
      <c r="A6055" t="s">
        <v>6637</v>
      </c>
      <c r="B6055" s="12">
        <v>208780</v>
      </c>
      <c r="C6055" t="s">
        <v>12262</v>
      </c>
      <c r="D6055" s="11">
        <v>46186.564004629603</v>
      </c>
      <c r="E6055" t="s">
        <v>12263</v>
      </c>
      <c r="F6055" t="s">
        <v>6415</v>
      </c>
      <c r="G6055" t="s">
        <v>12034</v>
      </c>
      <c r="H6055" t="s">
        <v>6449</v>
      </c>
      <c r="I6055" t="s">
        <v>6636</v>
      </c>
      <c r="J6055" t="s">
        <v>6636</v>
      </c>
      <c r="K6055" t="s">
        <v>12264</v>
      </c>
      <c r="L6055" t="s">
        <v>12028</v>
      </c>
      <c r="M6055" t="s">
        <v>12265</v>
      </c>
      <c r="N6055" t="s">
        <v>7001</v>
      </c>
      <c r="O6055" t="s">
        <v>7007</v>
      </c>
      <c r="P6055">
        <v>5940000</v>
      </c>
      <c r="Q6055" t="s">
        <v>6778</v>
      </c>
      <c r="R6055" t="s">
        <v>6779</v>
      </c>
      <c r="S6055" s="12"/>
      <c r="T6055" s="13"/>
      <c r="U6055" t="s">
        <v>8165</v>
      </c>
    </row>
    <row r="6056" spans="1:21" x14ac:dyDescent="0.25">
      <c r="A6056" t="s">
        <v>6637</v>
      </c>
      <c r="B6056" s="12">
        <v>208780</v>
      </c>
      <c r="C6056" t="s">
        <v>12262</v>
      </c>
      <c r="D6056" s="11">
        <v>46186.564004629603</v>
      </c>
      <c r="E6056" t="s">
        <v>12263</v>
      </c>
      <c r="F6056" t="s">
        <v>6415</v>
      </c>
      <c r="G6056" t="s">
        <v>12035</v>
      </c>
      <c r="H6056" t="s">
        <v>6449</v>
      </c>
      <c r="I6056" t="s">
        <v>6636</v>
      </c>
      <c r="J6056" t="s">
        <v>6636</v>
      </c>
      <c r="K6056" t="s">
        <v>12264</v>
      </c>
      <c r="L6056" t="s">
        <v>12028</v>
      </c>
      <c r="M6056" t="s">
        <v>12265</v>
      </c>
      <c r="N6056" t="s">
        <v>7001</v>
      </c>
      <c r="O6056" t="s">
        <v>7007</v>
      </c>
      <c r="P6056">
        <v>5940000</v>
      </c>
      <c r="Q6056" t="s">
        <v>6778</v>
      </c>
      <c r="R6056" t="s">
        <v>6779</v>
      </c>
      <c r="S6056" s="12"/>
      <c r="T6056" s="13"/>
      <c r="U6056" t="s">
        <v>8165</v>
      </c>
    </row>
    <row r="6057" spans="1:21" x14ac:dyDescent="0.25">
      <c r="A6057" t="s">
        <v>6619</v>
      </c>
      <c r="B6057" s="12">
        <v>208470</v>
      </c>
      <c r="C6057" t="s">
        <v>12266</v>
      </c>
      <c r="D6057" s="11">
        <v>46186.706805555601</v>
      </c>
      <c r="E6057" t="s">
        <v>12267</v>
      </c>
      <c r="F6057" t="s">
        <v>6415</v>
      </c>
      <c r="G6057" t="s">
        <v>6968</v>
      </c>
      <c r="H6057" t="s">
        <v>6449</v>
      </c>
      <c r="I6057" t="s">
        <v>55</v>
      </c>
      <c r="J6057" t="s">
        <v>44</v>
      </c>
      <c r="K6057" t="s">
        <v>12210</v>
      </c>
      <c r="L6057" t="s">
        <v>12078</v>
      </c>
      <c r="M6057" t="s">
        <v>12211</v>
      </c>
      <c r="N6057" t="s">
        <v>6761</v>
      </c>
      <c r="O6057" t="s">
        <v>6762</v>
      </c>
      <c r="P6057">
        <v>15149500</v>
      </c>
      <c r="Q6057" t="s">
        <v>6778</v>
      </c>
      <c r="R6057" t="s">
        <v>6779</v>
      </c>
      <c r="S6057" s="12"/>
      <c r="T6057" s="13"/>
      <c r="U6057" t="s">
        <v>7486</v>
      </c>
    </row>
    <row r="6058" spans="1:21" x14ac:dyDescent="0.25">
      <c r="A6058" t="s">
        <v>6619</v>
      </c>
      <c r="B6058" s="12">
        <v>208470</v>
      </c>
      <c r="C6058" t="s">
        <v>12266</v>
      </c>
      <c r="D6058" s="11">
        <v>46186.706805555601</v>
      </c>
      <c r="E6058" t="s">
        <v>12267</v>
      </c>
      <c r="F6058" t="s">
        <v>6415</v>
      </c>
      <c r="G6058" t="s">
        <v>8520</v>
      </c>
      <c r="H6058" t="s">
        <v>6449</v>
      </c>
      <c r="I6058" t="s">
        <v>55</v>
      </c>
      <c r="J6058" t="s">
        <v>44</v>
      </c>
      <c r="K6058" t="s">
        <v>12210</v>
      </c>
      <c r="L6058" t="s">
        <v>12078</v>
      </c>
      <c r="M6058" t="s">
        <v>12211</v>
      </c>
      <c r="N6058" t="s">
        <v>6761</v>
      </c>
      <c r="O6058" t="s">
        <v>6762</v>
      </c>
      <c r="P6058">
        <v>15149500</v>
      </c>
      <c r="Q6058" t="s">
        <v>6778</v>
      </c>
      <c r="R6058" t="s">
        <v>6779</v>
      </c>
      <c r="S6058" s="12"/>
      <c r="T6058" s="13"/>
      <c r="U6058" t="s">
        <v>7486</v>
      </c>
    </row>
    <row r="6059" spans="1:21" x14ac:dyDescent="0.25">
      <c r="A6059" t="s">
        <v>6619</v>
      </c>
      <c r="B6059" s="12">
        <v>208470</v>
      </c>
      <c r="C6059" t="s">
        <v>12266</v>
      </c>
      <c r="D6059" s="11">
        <v>46186.706805555601</v>
      </c>
      <c r="E6059" t="s">
        <v>12267</v>
      </c>
      <c r="F6059" t="s">
        <v>6415</v>
      </c>
      <c r="G6059" t="s">
        <v>12030</v>
      </c>
      <c r="H6059" t="s">
        <v>6449</v>
      </c>
      <c r="I6059" t="s">
        <v>55</v>
      </c>
      <c r="J6059" t="s">
        <v>44</v>
      </c>
      <c r="K6059" t="s">
        <v>12210</v>
      </c>
      <c r="L6059" t="s">
        <v>12078</v>
      </c>
      <c r="M6059" t="s">
        <v>12211</v>
      </c>
      <c r="N6059" t="s">
        <v>6761</v>
      </c>
      <c r="O6059" t="s">
        <v>6762</v>
      </c>
      <c r="P6059">
        <v>15149500</v>
      </c>
      <c r="Q6059" t="s">
        <v>6778</v>
      </c>
      <c r="R6059" t="s">
        <v>6779</v>
      </c>
      <c r="S6059" s="12"/>
      <c r="T6059" s="13"/>
      <c r="U6059" t="s">
        <v>7486</v>
      </c>
    </row>
    <row r="6060" spans="1:21" x14ac:dyDescent="0.25">
      <c r="A6060" t="s">
        <v>6619</v>
      </c>
      <c r="B6060" s="12">
        <v>208470</v>
      </c>
      <c r="C6060" t="s">
        <v>12266</v>
      </c>
      <c r="D6060" s="11">
        <v>46186.706805555601</v>
      </c>
      <c r="E6060" t="s">
        <v>12267</v>
      </c>
      <c r="F6060" t="s">
        <v>6415</v>
      </c>
      <c r="G6060" t="s">
        <v>12080</v>
      </c>
      <c r="H6060" t="s">
        <v>6449</v>
      </c>
      <c r="I6060" t="s">
        <v>55</v>
      </c>
      <c r="J6060" t="s">
        <v>44</v>
      </c>
      <c r="K6060" t="s">
        <v>12210</v>
      </c>
      <c r="L6060" t="s">
        <v>12078</v>
      </c>
      <c r="M6060" t="s">
        <v>12211</v>
      </c>
      <c r="N6060" t="s">
        <v>6761</v>
      </c>
      <c r="O6060" t="s">
        <v>6762</v>
      </c>
      <c r="P6060">
        <v>15149500</v>
      </c>
      <c r="Q6060" t="s">
        <v>6778</v>
      </c>
      <c r="R6060" t="s">
        <v>6779</v>
      </c>
      <c r="S6060" s="12"/>
      <c r="T6060" s="13"/>
      <c r="U6060" t="s">
        <v>7486</v>
      </c>
    </row>
    <row r="6061" spans="1:21" x14ac:dyDescent="0.25">
      <c r="A6061" t="s">
        <v>6619</v>
      </c>
      <c r="B6061" s="12">
        <v>208470</v>
      </c>
      <c r="C6061" t="s">
        <v>12266</v>
      </c>
      <c r="D6061" s="11">
        <v>46186.706805555601</v>
      </c>
      <c r="E6061" t="s">
        <v>12267</v>
      </c>
      <c r="F6061" t="s">
        <v>6415</v>
      </c>
      <c r="G6061" t="s">
        <v>12081</v>
      </c>
      <c r="H6061" t="s">
        <v>6449</v>
      </c>
      <c r="I6061" t="s">
        <v>55</v>
      </c>
      <c r="J6061" t="s">
        <v>44</v>
      </c>
      <c r="K6061" t="s">
        <v>12210</v>
      </c>
      <c r="L6061" t="s">
        <v>12078</v>
      </c>
      <c r="M6061" t="s">
        <v>12211</v>
      </c>
      <c r="N6061" t="s">
        <v>6761</v>
      </c>
      <c r="O6061" t="s">
        <v>6762</v>
      </c>
      <c r="P6061">
        <v>15149500</v>
      </c>
      <c r="Q6061" t="s">
        <v>6778</v>
      </c>
      <c r="R6061" t="s">
        <v>6779</v>
      </c>
      <c r="S6061" s="12"/>
      <c r="T6061" s="13"/>
      <c r="U6061" t="s">
        <v>7486</v>
      </c>
    </row>
    <row r="6062" spans="1:21" x14ac:dyDescent="0.25">
      <c r="A6062" t="s">
        <v>6637</v>
      </c>
      <c r="B6062" s="12">
        <v>208710</v>
      </c>
      <c r="C6062" t="s">
        <v>12268</v>
      </c>
      <c r="D6062" s="11">
        <v>46186.828009259298</v>
      </c>
      <c r="E6062" t="s">
        <v>12269</v>
      </c>
      <c r="F6062" t="s">
        <v>6415</v>
      </c>
      <c r="G6062" t="s">
        <v>6968</v>
      </c>
      <c r="H6062" t="s">
        <v>6449</v>
      </c>
      <c r="I6062" t="s">
        <v>65</v>
      </c>
      <c r="J6062" t="s">
        <v>67</v>
      </c>
      <c r="K6062" t="s">
        <v>12270</v>
      </c>
      <c r="L6062" t="s">
        <v>12028</v>
      </c>
      <c r="M6062" t="s">
        <v>12271</v>
      </c>
      <c r="N6062" t="s">
        <v>7001</v>
      </c>
      <c r="O6062" t="s">
        <v>7002</v>
      </c>
      <c r="P6062">
        <v>8425000</v>
      </c>
      <c r="Q6062" t="s">
        <v>6778</v>
      </c>
      <c r="R6062" t="s">
        <v>8501</v>
      </c>
      <c r="S6062" s="12"/>
      <c r="T6062" s="13"/>
      <c r="U6062" t="s">
        <v>6945</v>
      </c>
    </row>
    <row r="6063" spans="1:21" x14ac:dyDescent="0.25">
      <c r="A6063" t="s">
        <v>6637</v>
      </c>
      <c r="B6063" s="12">
        <v>208710</v>
      </c>
      <c r="C6063" t="s">
        <v>12268</v>
      </c>
      <c r="D6063" s="11">
        <v>46186.828009259298</v>
      </c>
      <c r="E6063" t="s">
        <v>12269</v>
      </c>
      <c r="F6063" t="s">
        <v>6415</v>
      </c>
      <c r="G6063" t="s">
        <v>8520</v>
      </c>
      <c r="H6063" t="s">
        <v>6449</v>
      </c>
      <c r="I6063" t="s">
        <v>65</v>
      </c>
      <c r="J6063" t="s">
        <v>67</v>
      </c>
      <c r="K6063" t="s">
        <v>12270</v>
      </c>
      <c r="L6063" t="s">
        <v>12028</v>
      </c>
      <c r="M6063" t="s">
        <v>12271</v>
      </c>
      <c r="N6063" t="s">
        <v>7001</v>
      </c>
      <c r="O6063" t="s">
        <v>7002</v>
      </c>
      <c r="P6063">
        <v>8425000</v>
      </c>
      <c r="Q6063" t="s">
        <v>6778</v>
      </c>
      <c r="R6063" t="s">
        <v>8501</v>
      </c>
      <c r="S6063" s="12"/>
      <c r="T6063" s="13"/>
      <c r="U6063" t="s">
        <v>6945</v>
      </c>
    </row>
    <row r="6064" spans="1:21" x14ac:dyDescent="0.25">
      <c r="A6064" t="s">
        <v>6637</v>
      </c>
      <c r="B6064" s="12">
        <v>208710</v>
      </c>
      <c r="C6064" t="s">
        <v>12268</v>
      </c>
      <c r="D6064" s="11">
        <v>46186.828009259298</v>
      </c>
      <c r="E6064" t="s">
        <v>12269</v>
      </c>
      <c r="F6064" t="s">
        <v>6415</v>
      </c>
      <c r="G6064" t="s">
        <v>12030</v>
      </c>
      <c r="H6064" t="s">
        <v>6449</v>
      </c>
      <c r="I6064" t="s">
        <v>65</v>
      </c>
      <c r="J6064" t="s">
        <v>67</v>
      </c>
      <c r="K6064" t="s">
        <v>12270</v>
      </c>
      <c r="L6064" t="s">
        <v>12028</v>
      </c>
      <c r="M6064" t="s">
        <v>12271</v>
      </c>
      <c r="N6064" t="s">
        <v>7001</v>
      </c>
      <c r="O6064" t="s">
        <v>7002</v>
      </c>
      <c r="P6064">
        <v>8425000</v>
      </c>
      <c r="Q6064" t="s">
        <v>6778</v>
      </c>
      <c r="R6064" t="s">
        <v>8501</v>
      </c>
      <c r="S6064" s="12"/>
      <c r="T6064" s="13"/>
      <c r="U6064" t="s">
        <v>6945</v>
      </c>
    </row>
    <row r="6065" spans="1:21" x14ac:dyDescent="0.25">
      <c r="A6065" t="s">
        <v>6637</v>
      </c>
      <c r="B6065" s="12">
        <v>208710</v>
      </c>
      <c r="C6065" t="s">
        <v>12268</v>
      </c>
      <c r="D6065" s="11">
        <v>46186.828009259298</v>
      </c>
      <c r="E6065" t="s">
        <v>12269</v>
      </c>
      <c r="F6065" t="s">
        <v>6415</v>
      </c>
      <c r="G6065" t="s">
        <v>8521</v>
      </c>
      <c r="H6065" t="s">
        <v>6449</v>
      </c>
      <c r="I6065" t="s">
        <v>65</v>
      </c>
      <c r="J6065" t="s">
        <v>67</v>
      </c>
      <c r="K6065" t="s">
        <v>12270</v>
      </c>
      <c r="L6065" t="s">
        <v>12028</v>
      </c>
      <c r="M6065" t="s">
        <v>12271</v>
      </c>
      <c r="N6065" t="s">
        <v>7001</v>
      </c>
      <c r="O6065" t="s">
        <v>7002</v>
      </c>
      <c r="P6065">
        <v>8425000</v>
      </c>
      <c r="Q6065" t="s">
        <v>6778</v>
      </c>
      <c r="R6065" t="s">
        <v>8501</v>
      </c>
      <c r="S6065" s="12"/>
      <c r="T6065" s="13"/>
      <c r="U6065" t="s">
        <v>6945</v>
      </c>
    </row>
    <row r="6066" spans="1:21" x14ac:dyDescent="0.25">
      <c r="A6066" t="s">
        <v>6637</v>
      </c>
      <c r="B6066" s="12">
        <v>208710</v>
      </c>
      <c r="C6066" t="s">
        <v>12268</v>
      </c>
      <c r="D6066" s="11">
        <v>46186.828009259298</v>
      </c>
      <c r="E6066" t="s">
        <v>12269</v>
      </c>
      <c r="F6066" t="s">
        <v>6415</v>
      </c>
      <c r="G6066" t="s">
        <v>12031</v>
      </c>
      <c r="H6066" t="s">
        <v>6449</v>
      </c>
      <c r="I6066" t="s">
        <v>65</v>
      </c>
      <c r="J6066" t="s">
        <v>67</v>
      </c>
      <c r="K6066" t="s">
        <v>12270</v>
      </c>
      <c r="L6066" t="s">
        <v>12028</v>
      </c>
      <c r="M6066" t="s">
        <v>12271</v>
      </c>
      <c r="N6066" t="s">
        <v>7001</v>
      </c>
      <c r="O6066" t="s">
        <v>7002</v>
      </c>
      <c r="P6066">
        <v>8425000</v>
      </c>
      <c r="Q6066" t="s">
        <v>6778</v>
      </c>
      <c r="R6066" t="s">
        <v>8501</v>
      </c>
      <c r="S6066" s="12"/>
      <c r="T6066" s="13"/>
      <c r="U6066" t="s">
        <v>6945</v>
      </c>
    </row>
    <row r="6067" spans="1:21" x14ac:dyDescent="0.25">
      <c r="A6067" t="s">
        <v>6637</v>
      </c>
      <c r="B6067" s="12">
        <v>208710</v>
      </c>
      <c r="C6067" t="s">
        <v>12268</v>
      </c>
      <c r="D6067" s="11">
        <v>46186.828009259298</v>
      </c>
      <c r="E6067" t="s">
        <v>12269</v>
      </c>
      <c r="F6067" t="s">
        <v>6415</v>
      </c>
      <c r="G6067" t="s">
        <v>12032</v>
      </c>
      <c r="H6067" t="s">
        <v>6449</v>
      </c>
      <c r="I6067" t="s">
        <v>65</v>
      </c>
      <c r="J6067" t="s">
        <v>67</v>
      </c>
      <c r="K6067" t="s">
        <v>12270</v>
      </c>
      <c r="L6067" t="s">
        <v>12028</v>
      </c>
      <c r="M6067" t="s">
        <v>12271</v>
      </c>
      <c r="N6067" t="s">
        <v>7001</v>
      </c>
      <c r="O6067" t="s">
        <v>7002</v>
      </c>
      <c r="P6067">
        <v>8425000</v>
      </c>
      <c r="Q6067" t="s">
        <v>6778</v>
      </c>
      <c r="R6067" t="s">
        <v>8501</v>
      </c>
      <c r="S6067" s="12"/>
      <c r="T6067" s="13"/>
      <c r="U6067" t="s">
        <v>6945</v>
      </c>
    </row>
    <row r="6068" spans="1:21" x14ac:dyDescent="0.25">
      <c r="A6068" t="s">
        <v>6637</v>
      </c>
      <c r="B6068" s="12">
        <v>208710</v>
      </c>
      <c r="C6068" t="s">
        <v>12268</v>
      </c>
      <c r="D6068" s="11">
        <v>46186.828009259298</v>
      </c>
      <c r="E6068" t="s">
        <v>12269</v>
      </c>
      <c r="F6068" t="s">
        <v>6415</v>
      </c>
      <c r="G6068" t="s">
        <v>12033</v>
      </c>
      <c r="H6068" t="s">
        <v>6449</v>
      </c>
      <c r="I6068" t="s">
        <v>65</v>
      </c>
      <c r="J6068" t="s">
        <v>67</v>
      </c>
      <c r="K6068" t="s">
        <v>12270</v>
      </c>
      <c r="L6068" t="s">
        <v>12028</v>
      </c>
      <c r="M6068" t="s">
        <v>12271</v>
      </c>
      <c r="N6068" t="s">
        <v>7001</v>
      </c>
      <c r="O6068" t="s">
        <v>7002</v>
      </c>
      <c r="P6068">
        <v>8425000</v>
      </c>
      <c r="Q6068" t="s">
        <v>6778</v>
      </c>
      <c r="R6068" t="s">
        <v>8501</v>
      </c>
      <c r="S6068" s="12"/>
      <c r="T6068" s="13"/>
      <c r="U6068" t="s">
        <v>6945</v>
      </c>
    </row>
    <row r="6069" spans="1:21" x14ac:dyDescent="0.25">
      <c r="A6069" t="s">
        <v>6637</v>
      </c>
      <c r="B6069" s="12">
        <v>208710</v>
      </c>
      <c r="C6069" t="s">
        <v>12268</v>
      </c>
      <c r="D6069" s="11">
        <v>46186.828009259298</v>
      </c>
      <c r="E6069" t="s">
        <v>12269</v>
      </c>
      <c r="F6069" t="s">
        <v>6415</v>
      </c>
      <c r="G6069" t="s">
        <v>12034</v>
      </c>
      <c r="H6069" t="s">
        <v>6449</v>
      </c>
      <c r="I6069" t="s">
        <v>65</v>
      </c>
      <c r="J6069" t="s">
        <v>67</v>
      </c>
      <c r="K6069" t="s">
        <v>12270</v>
      </c>
      <c r="L6069" t="s">
        <v>12028</v>
      </c>
      <c r="M6069" t="s">
        <v>12271</v>
      </c>
      <c r="N6069" t="s">
        <v>7001</v>
      </c>
      <c r="O6069" t="s">
        <v>7002</v>
      </c>
      <c r="P6069">
        <v>8425000</v>
      </c>
      <c r="Q6069" t="s">
        <v>6778</v>
      </c>
      <c r="R6069" t="s">
        <v>8501</v>
      </c>
      <c r="S6069" s="12"/>
      <c r="T6069" s="13"/>
      <c r="U6069" t="s">
        <v>6945</v>
      </c>
    </row>
    <row r="6070" spans="1:21" x14ac:dyDescent="0.25">
      <c r="A6070" t="s">
        <v>6637</v>
      </c>
      <c r="B6070" s="12">
        <v>208710</v>
      </c>
      <c r="C6070" t="s">
        <v>12268</v>
      </c>
      <c r="D6070" s="11">
        <v>46186.828009259298</v>
      </c>
      <c r="E6070" t="s">
        <v>12269</v>
      </c>
      <c r="F6070" t="s">
        <v>6415</v>
      </c>
      <c r="G6070" t="s">
        <v>12035</v>
      </c>
      <c r="H6070" t="s">
        <v>6449</v>
      </c>
      <c r="I6070" t="s">
        <v>65</v>
      </c>
      <c r="J6070" t="s">
        <v>67</v>
      </c>
      <c r="K6070" t="s">
        <v>12270</v>
      </c>
      <c r="L6070" t="s">
        <v>12028</v>
      </c>
      <c r="M6070" t="s">
        <v>12271</v>
      </c>
      <c r="N6070" t="s">
        <v>7001</v>
      </c>
      <c r="O6070" t="s">
        <v>7002</v>
      </c>
      <c r="P6070">
        <v>8425000</v>
      </c>
      <c r="Q6070" t="s">
        <v>6778</v>
      </c>
      <c r="R6070" t="s">
        <v>8501</v>
      </c>
      <c r="S6070" s="12"/>
      <c r="T6070" s="13"/>
      <c r="U6070" t="s">
        <v>6945</v>
      </c>
    </row>
    <row r="6071" spans="1:21" x14ac:dyDescent="0.25">
      <c r="A6071" t="s">
        <v>6619</v>
      </c>
      <c r="B6071" s="12">
        <v>208600</v>
      </c>
      <c r="C6071" t="s">
        <v>12272</v>
      </c>
      <c r="D6071" s="11">
        <v>46187.4005092593</v>
      </c>
      <c r="E6071" t="s">
        <v>12273</v>
      </c>
      <c r="F6071" t="s">
        <v>6415</v>
      </c>
      <c r="G6071" t="s">
        <v>6968</v>
      </c>
      <c r="H6071" t="s">
        <v>6449</v>
      </c>
      <c r="I6071" t="s">
        <v>65</v>
      </c>
      <c r="J6071" t="s">
        <v>2226</v>
      </c>
      <c r="K6071" t="s">
        <v>12274</v>
      </c>
      <c r="L6071" t="s">
        <v>12039</v>
      </c>
      <c r="M6071" t="s">
        <v>12275</v>
      </c>
      <c r="N6071" t="s">
        <v>7044</v>
      </c>
      <c r="O6071" t="s">
        <v>7045</v>
      </c>
      <c r="P6071">
        <v>15899500</v>
      </c>
      <c r="Q6071" t="s">
        <v>6636</v>
      </c>
      <c r="R6071" t="s">
        <v>6636</v>
      </c>
      <c r="S6071" s="12"/>
      <c r="T6071" s="13"/>
      <c r="U6071" t="s">
        <v>6682</v>
      </c>
    </row>
    <row r="6072" spans="1:21" x14ac:dyDescent="0.25">
      <c r="A6072" t="s">
        <v>6619</v>
      </c>
      <c r="B6072" s="12">
        <v>208600</v>
      </c>
      <c r="C6072" t="s">
        <v>12272</v>
      </c>
      <c r="D6072" s="11">
        <v>46187.4005092593</v>
      </c>
      <c r="E6072" t="s">
        <v>12273</v>
      </c>
      <c r="F6072" t="s">
        <v>6415</v>
      </c>
      <c r="G6072" t="s">
        <v>8520</v>
      </c>
      <c r="H6072" t="s">
        <v>6449</v>
      </c>
      <c r="I6072" t="s">
        <v>65</v>
      </c>
      <c r="J6072" t="s">
        <v>2226</v>
      </c>
      <c r="K6072" t="s">
        <v>12274</v>
      </c>
      <c r="L6072" t="s">
        <v>12039</v>
      </c>
      <c r="M6072" t="s">
        <v>12275</v>
      </c>
      <c r="N6072" t="s">
        <v>7044</v>
      </c>
      <c r="O6072" t="s">
        <v>7045</v>
      </c>
      <c r="P6072">
        <v>15899500</v>
      </c>
      <c r="Q6072" t="s">
        <v>6636</v>
      </c>
      <c r="R6072" t="s">
        <v>6636</v>
      </c>
      <c r="S6072" s="12"/>
      <c r="T6072" s="13"/>
      <c r="U6072" t="s">
        <v>6682</v>
      </c>
    </row>
    <row r="6073" spans="1:21" x14ac:dyDescent="0.25">
      <c r="A6073" t="s">
        <v>6619</v>
      </c>
      <c r="B6073" s="12">
        <v>208600</v>
      </c>
      <c r="C6073" t="s">
        <v>12272</v>
      </c>
      <c r="D6073" s="11">
        <v>46187.4005092593</v>
      </c>
      <c r="E6073" t="s">
        <v>12273</v>
      </c>
      <c r="F6073" t="s">
        <v>6415</v>
      </c>
      <c r="G6073" t="s">
        <v>12030</v>
      </c>
      <c r="H6073" t="s">
        <v>6449</v>
      </c>
      <c r="I6073" t="s">
        <v>65</v>
      </c>
      <c r="J6073" t="s">
        <v>2226</v>
      </c>
      <c r="K6073" t="s">
        <v>12274</v>
      </c>
      <c r="L6073" t="s">
        <v>12039</v>
      </c>
      <c r="M6073" t="s">
        <v>12275</v>
      </c>
      <c r="N6073" t="s">
        <v>7044</v>
      </c>
      <c r="O6073" t="s">
        <v>7045</v>
      </c>
      <c r="P6073">
        <v>15899500</v>
      </c>
      <c r="Q6073" t="s">
        <v>6636</v>
      </c>
      <c r="R6073" t="s">
        <v>6636</v>
      </c>
      <c r="S6073" s="12"/>
      <c r="T6073" s="13"/>
      <c r="U6073" t="s">
        <v>6682</v>
      </c>
    </row>
    <row r="6074" spans="1:21" x14ac:dyDescent="0.25">
      <c r="A6074" t="s">
        <v>6619</v>
      </c>
      <c r="B6074" s="12">
        <v>208600</v>
      </c>
      <c r="C6074" t="s">
        <v>12272</v>
      </c>
      <c r="D6074" s="11">
        <v>46187.4005092593</v>
      </c>
      <c r="E6074" t="s">
        <v>12273</v>
      </c>
      <c r="F6074" t="s">
        <v>6415</v>
      </c>
      <c r="G6074" t="s">
        <v>8521</v>
      </c>
      <c r="H6074" t="s">
        <v>6449</v>
      </c>
      <c r="I6074" t="s">
        <v>65</v>
      </c>
      <c r="J6074" t="s">
        <v>2226</v>
      </c>
      <c r="K6074" t="s">
        <v>12274</v>
      </c>
      <c r="L6074" t="s">
        <v>12039</v>
      </c>
      <c r="M6074" t="s">
        <v>12275</v>
      </c>
      <c r="N6074" t="s">
        <v>7044</v>
      </c>
      <c r="O6074" t="s">
        <v>7045</v>
      </c>
      <c r="P6074">
        <v>15899500</v>
      </c>
      <c r="Q6074" t="s">
        <v>6636</v>
      </c>
      <c r="R6074" t="s">
        <v>6636</v>
      </c>
      <c r="S6074" s="12"/>
      <c r="T6074" s="13"/>
      <c r="U6074" t="s">
        <v>6682</v>
      </c>
    </row>
    <row r="6075" spans="1:21" x14ac:dyDescent="0.25">
      <c r="A6075" t="s">
        <v>6619</v>
      </c>
      <c r="B6075" s="12">
        <v>208600</v>
      </c>
      <c r="C6075" t="s">
        <v>12272</v>
      </c>
      <c r="D6075" s="11">
        <v>46187.4005092593</v>
      </c>
      <c r="E6075" t="s">
        <v>12273</v>
      </c>
      <c r="F6075" t="s">
        <v>6415</v>
      </c>
      <c r="G6075" t="s">
        <v>12041</v>
      </c>
      <c r="H6075" t="s">
        <v>6449</v>
      </c>
      <c r="I6075" t="s">
        <v>65</v>
      </c>
      <c r="J6075" t="s">
        <v>2226</v>
      </c>
      <c r="K6075" t="s">
        <v>12274</v>
      </c>
      <c r="L6075" t="s">
        <v>12039</v>
      </c>
      <c r="M6075" t="s">
        <v>12275</v>
      </c>
      <c r="N6075" t="s">
        <v>7044</v>
      </c>
      <c r="O6075" t="s">
        <v>7045</v>
      </c>
      <c r="P6075">
        <v>15899500</v>
      </c>
      <c r="Q6075" t="s">
        <v>6636</v>
      </c>
      <c r="R6075" t="s">
        <v>6636</v>
      </c>
      <c r="S6075" s="12"/>
      <c r="T6075" s="13"/>
      <c r="U6075" t="s">
        <v>6682</v>
      </c>
    </row>
    <row r="6076" spans="1:21" x14ac:dyDescent="0.25">
      <c r="A6076" t="s">
        <v>6619</v>
      </c>
      <c r="B6076" s="12">
        <v>208600</v>
      </c>
      <c r="C6076" t="s">
        <v>12272</v>
      </c>
      <c r="D6076" s="11">
        <v>46187.4005092593</v>
      </c>
      <c r="E6076" t="s">
        <v>12273</v>
      </c>
      <c r="F6076" t="s">
        <v>6415</v>
      </c>
      <c r="G6076" t="s">
        <v>12042</v>
      </c>
      <c r="H6076" t="s">
        <v>6449</v>
      </c>
      <c r="I6076" t="s">
        <v>65</v>
      </c>
      <c r="J6076" t="s">
        <v>2226</v>
      </c>
      <c r="K6076" t="s">
        <v>12274</v>
      </c>
      <c r="L6076" t="s">
        <v>12039</v>
      </c>
      <c r="M6076" t="s">
        <v>12275</v>
      </c>
      <c r="N6076" t="s">
        <v>7044</v>
      </c>
      <c r="O6076" t="s">
        <v>7045</v>
      </c>
      <c r="P6076">
        <v>15899500</v>
      </c>
      <c r="Q6076" t="s">
        <v>6636</v>
      </c>
      <c r="R6076" t="s">
        <v>6636</v>
      </c>
      <c r="S6076" s="12"/>
      <c r="T6076" s="13"/>
      <c r="U6076" t="s">
        <v>6682</v>
      </c>
    </row>
    <row r="6077" spans="1:21" x14ac:dyDescent="0.25">
      <c r="A6077" t="s">
        <v>6619</v>
      </c>
      <c r="B6077" s="12">
        <v>208600</v>
      </c>
      <c r="C6077" t="s">
        <v>12272</v>
      </c>
      <c r="D6077" s="11">
        <v>46187.4005092593</v>
      </c>
      <c r="E6077" t="s">
        <v>12273</v>
      </c>
      <c r="F6077" t="s">
        <v>6415</v>
      </c>
      <c r="G6077" t="s">
        <v>12043</v>
      </c>
      <c r="H6077" t="s">
        <v>6449</v>
      </c>
      <c r="I6077" t="s">
        <v>65</v>
      </c>
      <c r="J6077" t="s">
        <v>2226</v>
      </c>
      <c r="K6077" t="s">
        <v>12274</v>
      </c>
      <c r="L6077" t="s">
        <v>12039</v>
      </c>
      <c r="M6077" t="s">
        <v>12275</v>
      </c>
      <c r="N6077" t="s">
        <v>7044</v>
      </c>
      <c r="O6077" t="s">
        <v>7045</v>
      </c>
      <c r="P6077">
        <v>15899500</v>
      </c>
      <c r="Q6077" t="s">
        <v>6636</v>
      </c>
      <c r="R6077" t="s">
        <v>6636</v>
      </c>
      <c r="S6077" s="12"/>
      <c r="T6077" s="13"/>
      <c r="U6077" t="s">
        <v>6682</v>
      </c>
    </row>
    <row r="6078" spans="1:21" x14ac:dyDescent="0.25">
      <c r="A6078" t="s">
        <v>6637</v>
      </c>
      <c r="B6078" s="12">
        <v>195425</v>
      </c>
      <c r="C6078" t="s">
        <v>12276</v>
      </c>
      <c r="D6078" s="11">
        <v>46187.498148148101</v>
      </c>
      <c r="E6078" t="s">
        <v>12277</v>
      </c>
      <c r="F6078" t="s">
        <v>6415</v>
      </c>
      <c r="G6078" t="s">
        <v>8520</v>
      </c>
      <c r="H6078" t="s">
        <v>6449</v>
      </c>
      <c r="I6078" t="s">
        <v>6636</v>
      </c>
      <c r="J6078" t="s">
        <v>6636</v>
      </c>
      <c r="K6078" t="s">
        <v>12278</v>
      </c>
      <c r="L6078" t="s">
        <v>12028</v>
      </c>
      <c r="M6078" t="s">
        <v>12279</v>
      </c>
      <c r="N6078" t="s">
        <v>7001</v>
      </c>
      <c r="O6078" t="s">
        <v>7002</v>
      </c>
      <c r="P6078">
        <v>9300000</v>
      </c>
      <c r="Q6078" t="s">
        <v>6636</v>
      </c>
      <c r="R6078" t="s">
        <v>6636</v>
      </c>
      <c r="S6078" s="12"/>
      <c r="T6078" s="13"/>
      <c r="U6078" t="s">
        <v>7455</v>
      </c>
    </row>
    <row r="6079" spans="1:21" x14ac:dyDescent="0.25">
      <c r="A6079" t="s">
        <v>6637</v>
      </c>
      <c r="B6079" s="12">
        <v>195425</v>
      </c>
      <c r="C6079" t="s">
        <v>12276</v>
      </c>
      <c r="D6079" s="11">
        <v>46187.498148148101</v>
      </c>
      <c r="E6079" t="s">
        <v>12277</v>
      </c>
      <c r="F6079" t="s">
        <v>6415</v>
      </c>
      <c r="G6079" t="s">
        <v>12030</v>
      </c>
      <c r="H6079" t="s">
        <v>6449</v>
      </c>
      <c r="I6079" t="s">
        <v>6636</v>
      </c>
      <c r="J6079" t="s">
        <v>6636</v>
      </c>
      <c r="K6079" t="s">
        <v>12278</v>
      </c>
      <c r="L6079" t="s">
        <v>12028</v>
      </c>
      <c r="M6079" t="s">
        <v>12279</v>
      </c>
      <c r="N6079" t="s">
        <v>7001</v>
      </c>
      <c r="O6079" t="s">
        <v>7002</v>
      </c>
      <c r="P6079">
        <v>9300000</v>
      </c>
      <c r="Q6079" t="s">
        <v>6636</v>
      </c>
      <c r="R6079" t="s">
        <v>6636</v>
      </c>
      <c r="S6079" s="12"/>
      <c r="T6079" s="13"/>
      <c r="U6079" t="s">
        <v>7455</v>
      </c>
    </row>
    <row r="6080" spans="1:21" x14ac:dyDescent="0.25">
      <c r="A6080" t="s">
        <v>6637</v>
      </c>
      <c r="B6080" s="12">
        <v>195425</v>
      </c>
      <c r="C6080" t="s">
        <v>12276</v>
      </c>
      <c r="D6080" s="11">
        <v>46187.498148148101</v>
      </c>
      <c r="E6080" t="s">
        <v>12277</v>
      </c>
      <c r="F6080" t="s">
        <v>6415</v>
      </c>
      <c r="G6080" t="s">
        <v>8521</v>
      </c>
      <c r="H6080" t="s">
        <v>6449</v>
      </c>
      <c r="I6080" t="s">
        <v>6636</v>
      </c>
      <c r="J6080" t="s">
        <v>6636</v>
      </c>
      <c r="K6080" t="s">
        <v>12278</v>
      </c>
      <c r="L6080" t="s">
        <v>12028</v>
      </c>
      <c r="M6080" t="s">
        <v>12279</v>
      </c>
      <c r="N6080" t="s">
        <v>7001</v>
      </c>
      <c r="O6080" t="s">
        <v>7002</v>
      </c>
      <c r="P6080">
        <v>9300000</v>
      </c>
      <c r="Q6080" t="s">
        <v>6636</v>
      </c>
      <c r="R6080" t="s">
        <v>6636</v>
      </c>
      <c r="S6080" s="12"/>
      <c r="T6080" s="13"/>
      <c r="U6080" t="s">
        <v>7455</v>
      </c>
    </row>
    <row r="6081" spans="1:21" x14ac:dyDescent="0.25">
      <c r="A6081" t="s">
        <v>6637</v>
      </c>
      <c r="B6081" s="12">
        <v>195425</v>
      </c>
      <c r="C6081" t="s">
        <v>12276</v>
      </c>
      <c r="D6081" s="11">
        <v>46187.498148148101</v>
      </c>
      <c r="E6081" t="s">
        <v>12277</v>
      </c>
      <c r="F6081" t="s">
        <v>6415</v>
      </c>
      <c r="G6081" t="s">
        <v>12031</v>
      </c>
      <c r="H6081" t="s">
        <v>6449</v>
      </c>
      <c r="I6081" t="s">
        <v>6636</v>
      </c>
      <c r="J6081" t="s">
        <v>6636</v>
      </c>
      <c r="K6081" t="s">
        <v>12278</v>
      </c>
      <c r="L6081" t="s">
        <v>12028</v>
      </c>
      <c r="M6081" t="s">
        <v>12279</v>
      </c>
      <c r="N6081" t="s">
        <v>7001</v>
      </c>
      <c r="O6081" t="s">
        <v>7002</v>
      </c>
      <c r="P6081">
        <v>9300000</v>
      </c>
      <c r="Q6081" t="s">
        <v>6636</v>
      </c>
      <c r="R6081" t="s">
        <v>6636</v>
      </c>
      <c r="S6081" s="12"/>
      <c r="T6081" s="13"/>
      <c r="U6081" t="s">
        <v>7455</v>
      </c>
    </row>
    <row r="6082" spans="1:21" x14ac:dyDescent="0.25">
      <c r="A6082" t="s">
        <v>6637</v>
      </c>
      <c r="B6082" s="12">
        <v>195425</v>
      </c>
      <c r="C6082" t="s">
        <v>12276</v>
      </c>
      <c r="D6082" s="11">
        <v>46187.498148148101</v>
      </c>
      <c r="E6082" t="s">
        <v>12277</v>
      </c>
      <c r="F6082" t="s">
        <v>6415</v>
      </c>
      <c r="G6082" t="s">
        <v>12032</v>
      </c>
      <c r="H6082" t="s">
        <v>6449</v>
      </c>
      <c r="I6082" t="s">
        <v>6636</v>
      </c>
      <c r="J6082" t="s">
        <v>6636</v>
      </c>
      <c r="K6082" t="s">
        <v>12278</v>
      </c>
      <c r="L6082" t="s">
        <v>12028</v>
      </c>
      <c r="M6082" t="s">
        <v>12279</v>
      </c>
      <c r="N6082" t="s">
        <v>7001</v>
      </c>
      <c r="O6082" t="s">
        <v>7002</v>
      </c>
      <c r="P6082">
        <v>9300000</v>
      </c>
      <c r="Q6082" t="s">
        <v>6636</v>
      </c>
      <c r="R6082" t="s">
        <v>6636</v>
      </c>
      <c r="S6082" s="12"/>
      <c r="T6082" s="13"/>
      <c r="U6082" t="s">
        <v>7455</v>
      </c>
    </row>
    <row r="6083" spans="1:21" x14ac:dyDescent="0.25">
      <c r="A6083" t="s">
        <v>6637</v>
      </c>
      <c r="B6083" s="12">
        <v>195425</v>
      </c>
      <c r="C6083" t="s">
        <v>12276</v>
      </c>
      <c r="D6083" s="11">
        <v>46187.498148148101</v>
      </c>
      <c r="E6083" t="s">
        <v>12277</v>
      </c>
      <c r="F6083" t="s">
        <v>6415</v>
      </c>
      <c r="G6083" t="s">
        <v>12033</v>
      </c>
      <c r="H6083" t="s">
        <v>6449</v>
      </c>
      <c r="I6083" t="s">
        <v>6636</v>
      </c>
      <c r="J6083" t="s">
        <v>6636</v>
      </c>
      <c r="K6083" t="s">
        <v>12278</v>
      </c>
      <c r="L6083" t="s">
        <v>12028</v>
      </c>
      <c r="M6083" t="s">
        <v>12279</v>
      </c>
      <c r="N6083" t="s">
        <v>7001</v>
      </c>
      <c r="O6083" t="s">
        <v>7002</v>
      </c>
      <c r="P6083">
        <v>9300000</v>
      </c>
      <c r="Q6083" t="s">
        <v>6636</v>
      </c>
      <c r="R6083" t="s">
        <v>6636</v>
      </c>
      <c r="S6083" s="12"/>
      <c r="T6083" s="13"/>
      <c r="U6083" t="s">
        <v>7455</v>
      </c>
    </row>
    <row r="6084" spans="1:21" x14ac:dyDescent="0.25">
      <c r="A6084" t="s">
        <v>6637</v>
      </c>
      <c r="B6084" s="12">
        <v>195425</v>
      </c>
      <c r="C6084" t="s">
        <v>12276</v>
      </c>
      <c r="D6084" s="11">
        <v>46187.498148148101</v>
      </c>
      <c r="E6084" t="s">
        <v>12277</v>
      </c>
      <c r="F6084" t="s">
        <v>6415</v>
      </c>
      <c r="G6084" t="s">
        <v>12034</v>
      </c>
      <c r="H6084" t="s">
        <v>6449</v>
      </c>
      <c r="I6084" t="s">
        <v>6636</v>
      </c>
      <c r="J6084" t="s">
        <v>6636</v>
      </c>
      <c r="K6084" t="s">
        <v>12278</v>
      </c>
      <c r="L6084" t="s">
        <v>12028</v>
      </c>
      <c r="M6084" t="s">
        <v>12279</v>
      </c>
      <c r="N6084" t="s">
        <v>7001</v>
      </c>
      <c r="O6084" t="s">
        <v>7002</v>
      </c>
      <c r="P6084">
        <v>9300000</v>
      </c>
      <c r="Q6084" t="s">
        <v>6636</v>
      </c>
      <c r="R6084" t="s">
        <v>6636</v>
      </c>
      <c r="S6084" s="12"/>
      <c r="T6084" s="13"/>
      <c r="U6084" t="s">
        <v>7455</v>
      </c>
    </row>
    <row r="6085" spans="1:21" x14ac:dyDescent="0.25">
      <c r="A6085" t="s">
        <v>6637</v>
      </c>
      <c r="B6085" s="12">
        <v>195425</v>
      </c>
      <c r="C6085" t="s">
        <v>12276</v>
      </c>
      <c r="D6085" s="11">
        <v>46187.498148148101</v>
      </c>
      <c r="E6085" t="s">
        <v>12277</v>
      </c>
      <c r="F6085" t="s">
        <v>6415</v>
      </c>
      <c r="G6085" t="s">
        <v>12035</v>
      </c>
      <c r="H6085" t="s">
        <v>6449</v>
      </c>
      <c r="I6085" t="s">
        <v>6636</v>
      </c>
      <c r="J6085" t="s">
        <v>6636</v>
      </c>
      <c r="K6085" t="s">
        <v>12278</v>
      </c>
      <c r="L6085" t="s">
        <v>12028</v>
      </c>
      <c r="M6085" t="s">
        <v>12279</v>
      </c>
      <c r="N6085" t="s">
        <v>7001</v>
      </c>
      <c r="O6085" t="s">
        <v>7002</v>
      </c>
      <c r="P6085">
        <v>9300000</v>
      </c>
      <c r="Q6085" t="s">
        <v>6636</v>
      </c>
      <c r="R6085" t="s">
        <v>6636</v>
      </c>
      <c r="S6085" s="12"/>
      <c r="T6085" s="13"/>
      <c r="U6085" t="s">
        <v>7455</v>
      </c>
    </row>
    <row r="6086" spans="1:21" x14ac:dyDescent="0.25">
      <c r="A6086" t="s">
        <v>6637</v>
      </c>
      <c r="B6086" s="12">
        <v>208700</v>
      </c>
      <c r="C6086" t="s">
        <v>12280</v>
      </c>
      <c r="D6086" s="11">
        <v>46187.519826388903</v>
      </c>
      <c r="E6086" t="s">
        <v>12281</v>
      </c>
      <c r="F6086" t="s">
        <v>6415</v>
      </c>
      <c r="G6086" t="s">
        <v>6968</v>
      </c>
      <c r="H6086" t="s">
        <v>6449</v>
      </c>
      <c r="I6086" t="s">
        <v>65</v>
      </c>
      <c r="J6086" t="s">
        <v>636</v>
      </c>
      <c r="K6086" t="s">
        <v>12282</v>
      </c>
      <c r="L6086" t="s">
        <v>12047</v>
      </c>
      <c r="M6086" t="s">
        <v>12283</v>
      </c>
      <c r="N6086" t="s">
        <v>7001</v>
      </c>
      <c r="O6086" t="s">
        <v>7176</v>
      </c>
      <c r="P6086">
        <v>8235000</v>
      </c>
      <c r="Q6086" t="s">
        <v>6636</v>
      </c>
      <c r="R6086" t="s">
        <v>6636</v>
      </c>
      <c r="S6086" s="12"/>
      <c r="T6086" s="13"/>
      <c r="U6086" t="s">
        <v>6896</v>
      </c>
    </row>
    <row r="6087" spans="1:21" x14ac:dyDescent="0.25">
      <c r="A6087" t="s">
        <v>6637</v>
      </c>
      <c r="B6087" s="12">
        <v>208700</v>
      </c>
      <c r="C6087" t="s">
        <v>12280</v>
      </c>
      <c r="D6087" s="11">
        <v>46187.519826388903</v>
      </c>
      <c r="E6087" t="s">
        <v>12281</v>
      </c>
      <c r="F6087" t="s">
        <v>6415</v>
      </c>
      <c r="G6087" t="s">
        <v>8520</v>
      </c>
      <c r="H6087" t="s">
        <v>6449</v>
      </c>
      <c r="I6087" t="s">
        <v>65</v>
      </c>
      <c r="J6087" t="s">
        <v>636</v>
      </c>
      <c r="K6087" t="s">
        <v>12282</v>
      </c>
      <c r="L6087" t="s">
        <v>12047</v>
      </c>
      <c r="M6087" t="s">
        <v>12283</v>
      </c>
      <c r="N6087" t="s">
        <v>7001</v>
      </c>
      <c r="O6087" t="s">
        <v>7176</v>
      </c>
      <c r="P6087">
        <v>8235000</v>
      </c>
      <c r="Q6087" t="s">
        <v>6636</v>
      </c>
      <c r="R6087" t="s">
        <v>6636</v>
      </c>
      <c r="S6087" s="12"/>
      <c r="T6087" s="13"/>
      <c r="U6087" t="s">
        <v>6896</v>
      </c>
    </row>
    <row r="6088" spans="1:21" x14ac:dyDescent="0.25">
      <c r="A6088" t="s">
        <v>6637</v>
      </c>
      <c r="B6088" s="12">
        <v>208700</v>
      </c>
      <c r="C6088" t="s">
        <v>12280</v>
      </c>
      <c r="D6088" s="11">
        <v>46187.519826388903</v>
      </c>
      <c r="E6088" t="s">
        <v>12281</v>
      </c>
      <c r="F6088" t="s">
        <v>6415</v>
      </c>
      <c r="G6088" t="s">
        <v>8521</v>
      </c>
      <c r="H6088" t="s">
        <v>6449</v>
      </c>
      <c r="I6088" t="s">
        <v>65</v>
      </c>
      <c r="J6088" t="s">
        <v>636</v>
      </c>
      <c r="K6088" t="s">
        <v>12282</v>
      </c>
      <c r="L6088" t="s">
        <v>12047</v>
      </c>
      <c r="M6088" t="s">
        <v>12283</v>
      </c>
      <c r="N6088" t="s">
        <v>7001</v>
      </c>
      <c r="O6088" t="s">
        <v>7176</v>
      </c>
      <c r="P6088">
        <v>8235000</v>
      </c>
      <c r="Q6088" t="s">
        <v>6636</v>
      </c>
      <c r="R6088" t="s">
        <v>6636</v>
      </c>
      <c r="S6088" s="12"/>
      <c r="T6088" s="13"/>
      <c r="U6088" t="s">
        <v>6896</v>
      </c>
    </row>
    <row r="6089" spans="1:21" x14ac:dyDescent="0.25">
      <c r="A6089" t="s">
        <v>6637</v>
      </c>
      <c r="B6089" s="12">
        <v>208700</v>
      </c>
      <c r="C6089" t="s">
        <v>12280</v>
      </c>
      <c r="D6089" s="11">
        <v>46187.519826388903</v>
      </c>
      <c r="E6089" t="s">
        <v>12281</v>
      </c>
      <c r="F6089" t="s">
        <v>6415</v>
      </c>
      <c r="G6089" t="s">
        <v>8522</v>
      </c>
      <c r="H6089" t="s">
        <v>6449</v>
      </c>
      <c r="I6089" t="s">
        <v>65</v>
      </c>
      <c r="J6089" t="s">
        <v>636</v>
      </c>
      <c r="K6089" t="s">
        <v>12282</v>
      </c>
      <c r="L6089" t="s">
        <v>12047</v>
      </c>
      <c r="M6089" t="s">
        <v>12283</v>
      </c>
      <c r="N6089" t="s">
        <v>7001</v>
      </c>
      <c r="O6089" t="s">
        <v>7176</v>
      </c>
      <c r="P6089">
        <v>8235000</v>
      </c>
      <c r="Q6089" t="s">
        <v>6636</v>
      </c>
      <c r="R6089" t="s">
        <v>6636</v>
      </c>
      <c r="S6089" s="12"/>
      <c r="T6089" s="13"/>
      <c r="U6089" t="s">
        <v>6896</v>
      </c>
    </row>
    <row r="6090" spans="1:21" x14ac:dyDescent="0.25">
      <c r="A6090" t="s">
        <v>6637</v>
      </c>
      <c r="B6090" s="12">
        <v>208700</v>
      </c>
      <c r="C6090" t="s">
        <v>12280</v>
      </c>
      <c r="D6090" s="11">
        <v>46187.519826388903</v>
      </c>
      <c r="E6090" t="s">
        <v>12281</v>
      </c>
      <c r="F6090" t="s">
        <v>6415</v>
      </c>
      <c r="G6090" t="s">
        <v>8523</v>
      </c>
      <c r="H6090" t="s">
        <v>6449</v>
      </c>
      <c r="I6090" t="s">
        <v>65</v>
      </c>
      <c r="J6090" t="s">
        <v>636</v>
      </c>
      <c r="K6090" t="s">
        <v>12282</v>
      </c>
      <c r="L6090" t="s">
        <v>12047</v>
      </c>
      <c r="M6090" t="s">
        <v>12283</v>
      </c>
      <c r="N6090" t="s">
        <v>7001</v>
      </c>
      <c r="O6090" t="s">
        <v>7176</v>
      </c>
      <c r="P6090">
        <v>8235000</v>
      </c>
      <c r="Q6090" t="s">
        <v>6636</v>
      </c>
      <c r="R6090" t="s">
        <v>6636</v>
      </c>
      <c r="S6090" s="12"/>
      <c r="T6090" s="13"/>
      <c r="U6090" t="s">
        <v>6896</v>
      </c>
    </row>
    <row r="6091" spans="1:21" x14ac:dyDescent="0.25">
      <c r="A6091" t="s">
        <v>6637</v>
      </c>
      <c r="B6091" s="12">
        <v>208700</v>
      </c>
      <c r="C6091" t="s">
        <v>12280</v>
      </c>
      <c r="D6091" s="11">
        <v>46187.519826388903</v>
      </c>
      <c r="E6091" t="s">
        <v>12281</v>
      </c>
      <c r="F6091" t="s">
        <v>6415</v>
      </c>
      <c r="G6091" t="s">
        <v>8524</v>
      </c>
      <c r="H6091" t="s">
        <v>6449</v>
      </c>
      <c r="I6091" t="s">
        <v>65</v>
      </c>
      <c r="J6091" t="s">
        <v>636</v>
      </c>
      <c r="K6091" t="s">
        <v>12282</v>
      </c>
      <c r="L6091" t="s">
        <v>12047</v>
      </c>
      <c r="M6091" t="s">
        <v>12283</v>
      </c>
      <c r="N6091" t="s">
        <v>7001</v>
      </c>
      <c r="O6091" t="s">
        <v>7176</v>
      </c>
      <c r="P6091">
        <v>8235000</v>
      </c>
      <c r="Q6091" t="s">
        <v>6636</v>
      </c>
      <c r="R6091" t="s">
        <v>6636</v>
      </c>
      <c r="S6091" s="12"/>
      <c r="T6091" s="13"/>
      <c r="U6091" t="s">
        <v>6896</v>
      </c>
    </row>
    <row r="6092" spans="1:21" x14ac:dyDescent="0.25">
      <c r="A6092" t="s">
        <v>6619</v>
      </c>
      <c r="B6092" s="12">
        <v>208700</v>
      </c>
      <c r="C6092" t="s">
        <v>12280</v>
      </c>
      <c r="D6092" s="11">
        <v>46187.545624999999</v>
      </c>
      <c r="E6092" t="s">
        <v>12281</v>
      </c>
      <c r="F6092" t="s">
        <v>6415</v>
      </c>
      <c r="G6092" t="s">
        <v>6968</v>
      </c>
      <c r="H6092" t="s">
        <v>6449</v>
      </c>
      <c r="I6092" t="s">
        <v>65</v>
      </c>
      <c r="J6092" t="s">
        <v>636</v>
      </c>
      <c r="K6092" t="s">
        <v>12282</v>
      </c>
      <c r="L6092" t="s">
        <v>12047</v>
      </c>
      <c r="M6092" t="s">
        <v>12283</v>
      </c>
      <c r="N6092" t="s">
        <v>7001</v>
      </c>
      <c r="O6092" t="s">
        <v>7176</v>
      </c>
      <c r="P6092">
        <v>8235000</v>
      </c>
      <c r="Q6092" t="s">
        <v>6636</v>
      </c>
      <c r="R6092" t="s">
        <v>6636</v>
      </c>
      <c r="S6092" s="12"/>
      <c r="T6092" s="13"/>
      <c r="U6092" t="s">
        <v>6896</v>
      </c>
    </row>
    <row r="6093" spans="1:21" x14ac:dyDescent="0.25">
      <c r="A6093" t="s">
        <v>6619</v>
      </c>
      <c r="B6093" s="12">
        <v>208700</v>
      </c>
      <c r="C6093" t="s">
        <v>12280</v>
      </c>
      <c r="D6093" s="11">
        <v>46187.545624999999</v>
      </c>
      <c r="E6093" t="s">
        <v>12281</v>
      </c>
      <c r="F6093" t="s">
        <v>6415</v>
      </c>
      <c r="G6093" t="s">
        <v>8520</v>
      </c>
      <c r="H6093" t="s">
        <v>6449</v>
      </c>
      <c r="I6093" t="s">
        <v>65</v>
      </c>
      <c r="J6093" t="s">
        <v>636</v>
      </c>
      <c r="K6093" t="s">
        <v>12282</v>
      </c>
      <c r="L6093" t="s">
        <v>12047</v>
      </c>
      <c r="M6093" t="s">
        <v>12283</v>
      </c>
      <c r="N6093" t="s">
        <v>7001</v>
      </c>
      <c r="O6093" t="s">
        <v>7176</v>
      </c>
      <c r="P6093">
        <v>8235000</v>
      </c>
      <c r="Q6093" t="s">
        <v>6636</v>
      </c>
      <c r="R6093" t="s">
        <v>6636</v>
      </c>
      <c r="S6093" s="12"/>
      <c r="T6093" s="13"/>
      <c r="U6093" t="s">
        <v>6896</v>
      </c>
    </row>
    <row r="6094" spans="1:21" x14ac:dyDescent="0.25">
      <c r="A6094" t="s">
        <v>6619</v>
      </c>
      <c r="B6094" s="12">
        <v>208700</v>
      </c>
      <c r="C6094" t="s">
        <v>12280</v>
      </c>
      <c r="D6094" s="11">
        <v>46187.545624999999</v>
      </c>
      <c r="E6094" t="s">
        <v>12281</v>
      </c>
      <c r="F6094" t="s">
        <v>6415</v>
      </c>
      <c r="G6094" t="s">
        <v>8521</v>
      </c>
      <c r="H6094" t="s">
        <v>6449</v>
      </c>
      <c r="I6094" t="s">
        <v>65</v>
      </c>
      <c r="J6094" t="s">
        <v>636</v>
      </c>
      <c r="K6094" t="s">
        <v>12282</v>
      </c>
      <c r="L6094" t="s">
        <v>12047</v>
      </c>
      <c r="M6094" t="s">
        <v>12283</v>
      </c>
      <c r="N6094" t="s">
        <v>7001</v>
      </c>
      <c r="O6094" t="s">
        <v>7176</v>
      </c>
      <c r="P6094">
        <v>8235000</v>
      </c>
      <c r="Q6094" t="s">
        <v>6636</v>
      </c>
      <c r="R6094" t="s">
        <v>6636</v>
      </c>
      <c r="S6094" s="12"/>
      <c r="T6094" s="13"/>
      <c r="U6094" t="s">
        <v>6896</v>
      </c>
    </row>
    <row r="6095" spans="1:21" x14ac:dyDescent="0.25">
      <c r="A6095" t="s">
        <v>6619</v>
      </c>
      <c r="B6095" s="12">
        <v>208700</v>
      </c>
      <c r="C6095" t="s">
        <v>12280</v>
      </c>
      <c r="D6095" s="11">
        <v>46187.545624999999</v>
      </c>
      <c r="E6095" t="s">
        <v>12281</v>
      </c>
      <c r="F6095" t="s">
        <v>6415</v>
      </c>
      <c r="G6095" t="s">
        <v>8522</v>
      </c>
      <c r="H6095" t="s">
        <v>6449</v>
      </c>
      <c r="I6095" t="s">
        <v>65</v>
      </c>
      <c r="J6095" t="s">
        <v>636</v>
      </c>
      <c r="K6095" t="s">
        <v>12282</v>
      </c>
      <c r="L6095" t="s">
        <v>12047</v>
      </c>
      <c r="M6095" t="s">
        <v>12283</v>
      </c>
      <c r="N6095" t="s">
        <v>7001</v>
      </c>
      <c r="O6095" t="s">
        <v>7176</v>
      </c>
      <c r="P6095">
        <v>8235000</v>
      </c>
      <c r="Q6095" t="s">
        <v>6636</v>
      </c>
      <c r="R6095" t="s">
        <v>6636</v>
      </c>
      <c r="S6095" s="12"/>
      <c r="T6095" s="13"/>
      <c r="U6095" t="s">
        <v>6896</v>
      </c>
    </row>
    <row r="6096" spans="1:21" x14ac:dyDescent="0.25">
      <c r="A6096" t="s">
        <v>6619</v>
      </c>
      <c r="B6096" s="12">
        <v>208700</v>
      </c>
      <c r="C6096" t="s">
        <v>12280</v>
      </c>
      <c r="D6096" s="11">
        <v>46187.545624999999</v>
      </c>
      <c r="E6096" t="s">
        <v>12281</v>
      </c>
      <c r="F6096" t="s">
        <v>6415</v>
      </c>
      <c r="G6096" t="s">
        <v>8523</v>
      </c>
      <c r="H6096" t="s">
        <v>6449</v>
      </c>
      <c r="I6096" t="s">
        <v>65</v>
      </c>
      <c r="J6096" t="s">
        <v>636</v>
      </c>
      <c r="K6096" t="s">
        <v>12282</v>
      </c>
      <c r="L6096" t="s">
        <v>12047</v>
      </c>
      <c r="M6096" t="s">
        <v>12283</v>
      </c>
      <c r="N6096" t="s">
        <v>7001</v>
      </c>
      <c r="O6096" t="s">
        <v>7176</v>
      </c>
      <c r="P6096">
        <v>8235000</v>
      </c>
      <c r="Q6096" t="s">
        <v>6636</v>
      </c>
      <c r="R6096" t="s">
        <v>6636</v>
      </c>
      <c r="S6096" s="12"/>
      <c r="T6096" s="13"/>
      <c r="U6096" t="s">
        <v>6896</v>
      </c>
    </row>
    <row r="6097" spans="1:21" x14ac:dyDescent="0.25">
      <c r="A6097" t="s">
        <v>6619</v>
      </c>
      <c r="B6097" s="12">
        <v>208700</v>
      </c>
      <c r="C6097" t="s">
        <v>12280</v>
      </c>
      <c r="D6097" s="11">
        <v>46187.545624999999</v>
      </c>
      <c r="E6097" t="s">
        <v>12281</v>
      </c>
      <c r="F6097" t="s">
        <v>6415</v>
      </c>
      <c r="G6097" t="s">
        <v>8524</v>
      </c>
      <c r="H6097" t="s">
        <v>6449</v>
      </c>
      <c r="I6097" t="s">
        <v>65</v>
      </c>
      <c r="J6097" t="s">
        <v>636</v>
      </c>
      <c r="K6097" t="s">
        <v>12282</v>
      </c>
      <c r="L6097" t="s">
        <v>12047</v>
      </c>
      <c r="M6097" t="s">
        <v>12283</v>
      </c>
      <c r="N6097" t="s">
        <v>7001</v>
      </c>
      <c r="O6097" t="s">
        <v>7176</v>
      </c>
      <c r="P6097">
        <v>8235000</v>
      </c>
      <c r="Q6097" t="s">
        <v>6636</v>
      </c>
      <c r="R6097" t="s">
        <v>6636</v>
      </c>
      <c r="S6097" s="12"/>
      <c r="T6097" s="13"/>
      <c r="U6097" t="s">
        <v>6896</v>
      </c>
    </row>
    <row r="6098" spans="1:21" x14ac:dyDescent="0.25">
      <c r="A6098" t="s">
        <v>6637</v>
      </c>
      <c r="B6098" s="12">
        <v>208785</v>
      </c>
      <c r="C6098" t="s">
        <v>12284</v>
      </c>
      <c r="D6098" s="11">
        <v>46187.546990740702</v>
      </c>
      <c r="E6098" t="s">
        <v>12285</v>
      </c>
      <c r="F6098" t="s">
        <v>6415</v>
      </c>
      <c r="G6098" t="s">
        <v>6968</v>
      </c>
      <c r="H6098" t="s">
        <v>6449</v>
      </c>
      <c r="I6098" t="s">
        <v>55</v>
      </c>
      <c r="J6098" t="s">
        <v>643</v>
      </c>
      <c r="K6098" t="s">
        <v>12286</v>
      </c>
      <c r="L6098" t="s">
        <v>12047</v>
      </c>
      <c r="M6098" t="s">
        <v>12287</v>
      </c>
      <c r="N6098" t="s">
        <v>7001</v>
      </c>
      <c r="O6098" t="s">
        <v>7007</v>
      </c>
      <c r="P6098">
        <v>6855000</v>
      </c>
      <c r="Q6098" t="s">
        <v>6778</v>
      </c>
      <c r="R6098" t="s">
        <v>6911</v>
      </c>
      <c r="S6098" s="12"/>
      <c r="T6098" s="13"/>
      <c r="U6098" t="s">
        <v>6896</v>
      </c>
    </row>
    <row r="6099" spans="1:21" x14ac:dyDescent="0.25">
      <c r="A6099" t="s">
        <v>6637</v>
      </c>
      <c r="B6099" s="12">
        <v>208785</v>
      </c>
      <c r="C6099" t="s">
        <v>12284</v>
      </c>
      <c r="D6099" s="11">
        <v>46187.546990740702</v>
      </c>
      <c r="E6099" t="s">
        <v>12285</v>
      </c>
      <c r="F6099" t="s">
        <v>6415</v>
      </c>
      <c r="G6099" t="s">
        <v>8520</v>
      </c>
      <c r="H6099" t="s">
        <v>6449</v>
      </c>
      <c r="I6099" t="s">
        <v>55</v>
      </c>
      <c r="J6099" t="s">
        <v>643</v>
      </c>
      <c r="K6099" t="s">
        <v>12286</v>
      </c>
      <c r="L6099" t="s">
        <v>12047</v>
      </c>
      <c r="M6099" t="s">
        <v>12287</v>
      </c>
      <c r="N6099" t="s">
        <v>7001</v>
      </c>
      <c r="O6099" t="s">
        <v>7007</v>
      </c>
      <c r="P6099">
        <v>6855000</v>
      </c>
      <c r="Q6099" t="s">
        <v>6778</v>
      </c>
      <c r="R6099" t="s">
        <v>6911</v>
      </c>
      <c r="S6099" s="12"/>
      <c r="T6099" s="13"/>
      <c r="U6099" t="s">
        <v>6896</v>
      </c>
    </row>
    <row r="6100" spans="1:21" x14ac:dyDescent="0.25">
      <c r="A6100" t="s">
        <v>6637</v>
      </c>
      <c r="B6100" s="12">
        <v>208785</v>
      </c>
      <c r="C6100" t="s">
        <v>12284</v>
      </c>
      <c r="D6100" s="11">
        <v>46187.546990740702</v>
      </c>
      <c r="E6100" t="s">
        <v>12285</v>
      </c>
      <c r="F6100" t="s">
        <v>6415</v>
      </c>
      <c r="G6100" t="s">
        <v>8521</v>
      </c>
      <c r="H6100" t="s">
        <v>6449</v>
      </c>
      <c r="I6100" t="s">
        <v>55</v>
      </c>
      <c r="J6100" t="s">
        <v>643</v>
      </c>
      <c r="K6100" t="s">
        <v>12286</v>
      </c>
      <c r="L6100" t="s">
        <v>12047</v>
      </c>
      <c r="M6100" t="s">
        <v>12287</v>
      </c>
      <c r="N6100" t="s">
        <v>7001</v>
      </c>
      <c r="O6100" t="s">
        <v>7007</v>
      </c>
      <c r="P6100">
        <v>6855000</v>
      </c>
      <c r="Q6100" t="s">
        <v>6778</v>
      </c>
      <c r="R6100" t="s">
        <v>6911</v>
      </c>
      <c r="S6100" s="12"/>
      <c r="T6100" s="13"/>
      <c r="U6100" t="s">
        <v>6896</v>
      </c>
    </row>
    <row r="6101" spans="1:21" x14ac:dyDescent="0.25">
      <c r="A6101" t="s">
        <v>6637</v>
      </c>
      <c r="B6101" s="12">
        <v>208785</v>
      </c>
      <c r="C6101" t="s">
        <v>12284</v>
      </c>
      <c r="D6101" s="11">
        <v>46187.546990740702</v>
      </c>
      <c r="E6101" t="s">
        <v>12285</v>
      </c>
      <c r="F6101" t="s">
        <v>6415</v>
      </c>
      <c r="G6101" t="s">
        <v>8522</v>
      </c>
      <c r="H6101" t="s">
        <v>6449</v>
      </c>
      <c r="I6101" t="s">
        <v>55</v>
      </c>
      <c r="J6101" t="s">
        <v>643</v>
      </c>
      <c r="K6101" t="s">
        <v>12286</v>
      </c>
      <c r="L6101" t="s">
        <v>12047</v>
      </c>
      <c r="M6101" t="s">
        <v>12287</v>
      </c>
      <c r="N6101" t="s">
        <v>7001</v>
      </c>
      <c r="O6101" t="s">
        <v>7007</v>
      </c>
      <c r="P6101">
        <v>6855000</v>
      </c>
      <c r="Q6101" t="s">
        <v>6778</v>
      </c>
      <c r="R6101" t="s">
        <v>6911</v>
      </c>
      <c r="S6101" s="12"/>
      <c r="T6101" s="13"/>
      <c r="U6101" t="s">
        <v>6896</v>
      </c>
    </row>
    <row r="6102" spans="1:21" x14ac:dyDescent="0.25">
      <c r="A6102" t="s">
        <v>6637</v>
      </c>
      <c r="B6102" s="12">
        <v>208785</v>
      </c>
      <c r="C6102" t="s">
        <v>12284</v>
      </c>
      <c r="D6102" s="11">
        <v>46187.546990740702</v>
      </c>
      <c r="E6102" t="s">
        <v>12285</v>
      </c>
      <c r="F6102" t="s">
        <v>6415</v>
      </c>
      <c r="G6102" t="s">
        <v>8523</v>
      </c>
      <c r="H6102" t="s">
        <v>6449</v>
      </c>
      <c r="I6102" t="s">
        <v>55</v>
      </c>
      <c r="J6102" t="s">
        <v>643</v>
      </c>
      <c r="K6102" t="s">
        <v>12286</v>
      </c>
      <c r="L6102" t="s">
        <v>12047</v>
      </c>
      <c r="M6102" t="s">
        <v>12287</v>
      </c>
      <c r="N6102" t="s">
        <v>7001</v>
      </c>
      <c r="O6102" t="s">
        <v>7007</v>
      </c>
      <c r="P6102">
        <v>6855000</v>
      </c>
      <c r="Q6102" t="s">
        <v>6778</v>
      </c>
      <c r="R6102" t="s">
        <v>6911</v>
      </c>
      <c r="S6102" s="12"/>
      <c r="T6102" s="13"/>
      <c r="U6102" t="s">
        <v>6896</v>
      </c>
    </row>
    <row r="6103" spans="1:21" x14ac:dyDescent="0.25">
      <c r="A6103" t="s">
        <v>6637</v>
      </c>
      <c r="B6103" s="12">
        <v>208785</v>
      </c>
      <c r="C6103" t="s">
        <v>12284</v>
      </c>
      <c r="D6103" s="11">
        <v>46187.546990740702</v>
      </c>
      <c r="E6103" t="s">
        <v>12285</v>
      </c>
      <c r="F6103" t="s">
        <v>6415</v>
      </c>
      <c r="G6103" t="s">
        <v>8524</v>
      </c>
      <c r="H6103" t="s">
        <v>6449</v>
      </c>
      <c r="I6103" t="s">
        <v>55</v>
      </c>
      <c r="J6103" t="s">
        <v>643</v>
      </c>
      <c r="K6103" t="s">
        <v>12286</v>
      </c>
      <c r="L6103" t="s">
        <v>12047</v>
      </c>
      <c r="M6103" t="s">
        <v>12287</v>
      </c>
      <c r="N6103" t="s">
        <v>7001</v>
      </c>
      <c r="O6103" t="s">
        <v>7007</v>
      </c>
      <c r="P6103">
        <v>6855000</v>
      </c>
      <c r="Q6103" t="s">
        <v>6778</v>
      </c>
      <c r="R6103" t="s">
        <v>6911</v>
      </c>
      <c r="S6103" s="12"/>
      <c r="T6103" s="13"/>
      <c r="U6103" t="s">
        <v>6896</v>
      </c>
    </row>
    <row r="6104" spans="1:21" x14ac:dyDescent="0.25">
      <c r="A6104" t="s">
        <v>6619</v>
      </c>
      <c r="B6104" s="12">
        <v>208710</v>
      </c>
      <c r="C6104" t="s">
        <v>12268</v>
      </c>
      <c r="D6104" s="11">
        <v>46187.563078703701</v>
      </c>
      <c r="E6104" t="s">
        <v>12269</v>
      </c>
      <c r="F6104" t="s">
        <v>6415</v>
      </c>
      <c r="G6104" t="s">
        <v>6968</v>
      </c>
      <c r="H6104" t="s">
        <v>6449</v>
      </c>
      <c r="I6104" t="s">
        <v>65</v>
      </c>
      <c r="J6104" t="s">
        <v>67</v>
      </c>
      <c r="K6104" t="s">
        <v>12270</v>
      </c>
      <c r="L6104" t="s">
        <v>12028</v>
      </c>
      <c r="M6104" t="s">
        <v>12271</v>
      </c>
      <c r="N6104" t="s">
        <v>7001</v>
      </c>
      <c r="O6104" t="s">
        <v>7002</v>
      </c>
      <c r="P6104">
        <v>8425000</v>
      </c>
      <c r="Q6104" t="s">
        <v>6778</v>
      </c>
      <c r="R6104" t="s">
        <v>8501</v>
      </c>
      <c r="S6104" s="12"/>
      <c r="T6104" s="13"/>
      <c r="U6104" t="s">
        <v>6945</v>
      </c>
    </row>
    <row r="6105" spans="1:21" x14ac:dyDescent="0.25">
      <c r="A6105" t="s">
        <v>6619</v>
      </c>
      <c r="B6105" s="12">
        <v>208710</v>
      </c>
      <c r="C6105" t="s">
        <v>12268</v>
      </c>
      <c r="D6105" s="11">
        <v>46187.563078703701</v>
      </c>
      <c r="E6105" t="s">
        <v>12269</v>
      </c>
      <c r="F6105" t="s">
        <v>6415</v>
      </c>
      <c r="G6105" t="s">
        <v>8520</v>
      </c>
      <c r="H6105" t="s">
        <v>6449</v>
      </c>
      <c r="I6105" t="s">
        <v>65</v>
      </c>
      <c r="J6105" t="s">
        <v>67</v>
      </c>
      <c r="K6105" t="s">
        <v>12270</v>
      </c>
      <c r="L6105" t="s">
        <v>12028</v>
      </c>
      <c r="M6105" t="s">
        <v>12271</v>
      </c>
      <c r="N6105" t="s">
        <v>7001</v>
      </c>
      <c r="O6105" t="s">
        <v>7002</v>
      </c>
      <c r="P6105">
        <v>8425000</v>
      </c>
      <c r="Q6105" t="s">
        <v>6778</v>
      </c>
      <c r="R6105" t="s">
        <v>8501</v>
      </c>
      <c r="S6105" s="12"/>
      <c r="T6105" s="13"/>
      <c r="U6105" t="s">
        <v>6945</v>
      </c>
    </row>
    <row r="6106" spans="1:21" x14ac:dyDescent="0.25">
      <c r="A6106" t="s">
        <v>6619</v>
      </c>
      <c r="B6106" s="12">
        <v>208710</v>
      </c>
      <c r="C6106" t="s">
        <v>12268</v>
      </c>
      <c r="D6106" s="11">
        <v>46187.563078703701</v>
      </c>
      <c r="E6106" t="s">
        <v>12269</v>
      </c>
      <c r="F6106" t="s">
        <v>6415</v>
      </c>
      <c r="G6106" t="s">
        <v>12030</v>
      </c>
      <c r="H6106" t="s">
        <v>6449</v>
      </c>
      <c r="I6106" t="s">
        <v>65</v>
      </c>
      <c r="J6106" t="s">
        <v>67</v>
      </c>
      <c r="K6106" t="s">
        <v>12270</v>
      </c>
      <c r="L6106" t="s">
        <v>12028</v>
      </c>
      <c r="M6106" t="s">
        <v>12271</v>
      </c>
      <c r="N6106" t="s">
        <v>7001</v>
      </c>
      <c r="O6106" t="s">
        <v>7002</v>
      </c>
      <c r="P6106">
        <v>8425000</v>
      </c>
      <c r="Q6106" t="s">
        <v>6778</v>
      </c>
      <c r="R6106" t="s">
        <v>8501</v>
      </c>
      <c r="S6106" s="12"/>
      <c r="T6106" s="13"/>
      <c r="U6106" t="s">
        <v>6945</v>
      </c>
    </row>
    <row r="6107" spans="1:21" x14ac:dyDescent="0.25">
      <c r="A6107" t="s">
        <v>6619</v>
      </c>
      <c r="B6107" s="12">
        <v>208710</v>
      </c>
      <c r="C6107" t="s">
        <v>12268</v>
      </c>
      <c r="D6107" s="11">
        <v>46187.563078703701</v>
      </c>
      <c r="E6107" t="s">
        <v>12269</v>
      </c>
      <c r="F6107" t="s">
        <v>6415</v>
      </c>
      <c r="G6107" t="s">
        <v>8521</v>
      </c>
      <c r="H6107" t="s">
        <v>6449</v>
      </c>
      <c r="I6107" t="s">
        <v>65</v>
      </c>
      <c r="J6107" t="s">
        <v>67</v>
      </c>
      <c r="K6107" t="s">
        <v>12270</v>
      </c>
      <c r="L6107" t="s">
        <v>12028</v>
      </c>
      <c r="M6107" t="s">
        <v>12271</v>
      </c>
      <c r="N6107" t="s">
        <v>7001</v>
      </c>
      <c r="O6107" t="s">
        <v>7002</v>
      </c>
      <c r="P6107">
        <v>8425000</v>
      </c>
      <c r="Q6107" t="s">
        <v>6778</v>
      </c>
      <c r="R6107" t="s">
        <v>8501</v>
      </c>
      <c r="S6107" s="12"/>
      <c r="T6107" s="13"/>
      <c r="U6107" t="s">
        <v>6945</v>
      </c>
    </row>
    <row r="6108" spans="1:21" x14ac:dyDescent="0.25">
      <c r="A6108" t="s">
        <v>6619</v>
      </c>
      <c r="B6108" s="12">
        <v>208710</v>
      </c>
      <c r="C6108" t="s">
        <v>12268</v>
      </c>
      <c r="D6108" s="11">
        <v>46187.563078703701</v>
      </c>
      <c r="E6108" t="s">
        <v>12269</v>
      </c>
      <c r="F6108" t="s">
        <v>6415</v>
      </c>
      <c r="G6108" t="s">
        <v>12031</v>
      </c>
      <c r="H6108" t="s">
        <v>6449</v>
      </c>
      <c r="I6108" t="s">
        <v>65</v>
      </c>
      <c r="J6108" t="s">
        <v>67</v>
      </c>
      <c r="K6108" t="s">
        <v>12270</v>
      </c>
      <c r="L6108" t="s">
        <v>12028</v>
      </c>
      <c r="M6108" t="s">
        <v>12271</v>
      </c>
      <c r="N6108" t="s">
        <v>7001</v>
      </c>
      <c r="O6108" t="s">
        <v>7002</v>
      </c>
      <c r="P6108">
        <v>8425000</v>
      </c>
      <c r="Q6108" t="s">
        <v>6778</v>
      </c>
      <c r="R6108" t="s">
        <v>8501</v>
      </c>
      <c r="S6108" s="12"/>
      <c r="T6108" s="13"/>
      <c r="U6108" t="s">
        <v>6945</v>
      </c>
    </row>
    <row r="6109" spans="1:21" x14ac:dyDescent="0.25">
      <c r="A6109" t="s">
        <v>6619</v>
      </c>
      <c r="B6109" s="12">
        <v>208710</v>
      </c>
      <c r="C6109" t="s">
        <v>12268</v>
      </c>
      <c r="D6109" s="11">
        <v>46187.563078703701</v>
      </c>
      <c r="E6109" t="s">
        <v>12269</v>
      </c>
      <c r="F6109" t="s">
        <v>6415</v>
      </c>
      <c r="G6109" t="s">
        <v>12032</v>
      </c>
      <c r="H6109" t="s">
        <v>6449</v>
      </c>
      <c r="I6109" t="s">
        <v>65</v>
      </c>
      <c r="J6109" t="s">
        <v>67</v>
      </c>
      <c r="K6109" t="s">
        <v>12270</v>
      </c>
      <c r="L6109" t="s">
        <v>12028</v>
      </c>
      <c r="M6109" t="s">
        <v>12271</v>
      </c>
      <c r="N6109" t="s">
        <v>7001</v>
      </c>
      <c r="O6109" t="s">
        <v>7002</v>
      </c>
      <c r="P6109">
        <v>8425000</v>
      </c>
      <c r="Q6109" t="s">
        <v>6778</v>
      </c>
      <c r="R6109" t="s">
        <v>8501</v>
      </c>
      <c r="S6109" s="12"/>
      <c r="T6109" s="13"/>
      <c r="U6109" t="s">
        <v>6945</v>
      </c>
    </row>
    <row r="6110" spans="1:21" x14ac:dyDescent="0.25">
      <c r="A6110" t="s">
        <v>6619</v>
      </c>
      <c r="B6110" s="12">
        <v>208710</v>
      </c>
      <c r="C6110" t="s">
        <v>12268</v>
      </c>
      <c r="D6110" s="11">
        <v>46187.563078703701</v>
      </c>
      <c r="E6110" t="s">
        <v>12269</v>
      </c>
      <c r="F6110" t="s">
        <v>6415</v>
      </c>
      <c r="G6110" t="s">
        <v>12033</v>
      </c>
      <c r="H6110" t="s">
        <v>6449</v>
      </c>
      <c r="I6110" t="s">
        <v>65</v>
      </c>
      <c r="J6110" t="s">
        <v>67</v>
      </c>
      <c r="K6110" t="s">
        <v>12270</v>
      </c>
      <c r="L6110" t="s">
        <v>12028</v>
      </c>
      <c r="M6110" t="s">
        <v>12271</v>
      </c>
      <c r="N6110" t="s">
        <v>7001</v>
      </c>
      <c r="O6110" t="s">
        <v>7002</v>
      </c>
      <c r="P6110">
        <v>8425000</v>
      </c>
      <c r="Q6110" t="s">
        <v>6778</v>
      </c>
      <c r="R6110" t="s">
        <v>8501</v>
      </c>
      <c r="S6110" s="12"/>
      <c r="T6110" s="13"/>
      <c r="U6110" t="s">
        <v>6945</v>
      </c>
    </row>
    <row r="6111" spans="1:21" x14ac:dyDescent="0.25">
      <c r="A6111" t="s">
        <v>6619</v>
      </c>
      <c r="B6111" s="12">
        <v>208710</v>
      </c>
      <c r="C6111" t="s">
        <v>12268</v>
      </c>
      <c r="D6111" s="11">
        <v>46187.563078703701</v>
      </c>
      <c r="E6111" t="s">
        <v>12269</v>
      </c>
      <c r="F6111" t="s">
        <v>6415</v>
      </c>
      <c r="G6111" t="s">
        <v>12034</v>
      </c>
      <c r="H6111" t="s">
        <v>6449</v>
      </c>
      <c r="I6111" t="s">
        <v>65</v>
      </c>
      <c r="J6111" t="s">
        <v>67</v>
      </c>
      <c r="K6111" t="s">
        <v>12270</v>
      </c>
      <c r="L6111" t="s">
        <v>12028</v>
      </c>
      <c r="M6111" t="s">
        <v>12271</v>
      </c>
      <c r="N6111" t="s">
        <v>7001</v>
      </c>
      <c r="O6111" t="s">
        <v>7002</v>
      </c>
      <c r="P6111">
        <v>8425000</v>
      </c>
      <c r="Q6111" t="s">
        <v>6778</v>
      </c>
      <c r="R6111" t="s">
        <v>8501</v>
      </c>
      <c r="S6111" s="12"/>
      <c r="T6111" s="13"/>
      <c r="U6111" t="s">
        <v>6945</v>
      </c>
    </row>
    <row r="6112" spans="1:21" x14ac:dyDescent="0.25">
      <c r="A6112" t="s">
        <v>6619</v>
      </c>
      <c r="B6112" s="12">
        <v>208710</v>
      </c>
      <c r="C6112" t="s">
        <v>12268</v>
      </c>
      <c r="D6112" s="11">
        <v>46187.563078703701</v>
      </c>
      <c r="E6112" t="s">
        <v>12269</v>
      </c>
      <c r="F6112" t="s">
        <v>6415</v>
      </c>
      <c r="G6112" t="s">
        <v>12035</v>
      </c>
      <c r="H6112" t="s">
        <v>6449</v>
      </c>
      <c r="I6112" t="s">
        <v>65</v>
      </c>
      <c r="J6112" t="s">
        <v>67</v>
      </c>
      <c r="K6112" t="s">
        <v>12270</v>
      </c>
      <c r="L6112" t="s">
        <v>12028</v>
      </c>
      <c r="M6112" t="s">
        <v>12271</v>
      </c>
      <c r="N6112" t="s">
        <v>7001</v>
      </c>
      <c r="O6112" t="s">
        <v>7002</v>
      </c>
      <c r="P6112">
        <v>8425000</v>
      </c>
      <c r="Q6112" t="s">
        <v>6778</v>
      </c>
      <c r="R6112" t="s">
        <v>8501</v>
      </c>
      <c r="S6112" s="12"/>
      <c r="T6112" s="13"/>
      <c r="U6112" t="s">
        <v>6945</v>
      </c>
    </row>
    <row r="6113" spans="1:21" x14ac:dyDescent="0.25">
      <c r="A6113" t="s">
        <v>6637</v>
      </c>
      <c r="B6113" s="12">
        <v>208745</v>
      </c>
      <c r="C6113" t="s">
        <v>12288</v>
      </c>
      <c r="D6113" s="11">
        <v>46187.5649305556</v>
      </c>
      <c r="E6113" t="s">
        <v>12289</v>
      </c>
      <c r="F6113" t="s">
        <v>6415</v>
      </c>
      <c r="G6113" t="s">
        <v>6968</v>
      </c>
      <c r="H6113" t="s">
        <v>6449</v>
      </c>
      <c r="I6113" t="s">
        <v>65</v>
      </c>
      <c r="J6113" t="s">
        <v>57</v>
      </c>
      <c r="K6113" t="s">
        <v>12290</v>
      </c>
      <c r="L6113" t="s">
        <v>12023</v>
      </c>
      <c r="M6113" t="s">
        <v>12291</v>
      </c>
      <c r="N6113" t="s">
        <v>6761</v>
      </c>
      <c r="O6113" t="s">
        <v>6762</v>
      </c>
      <c r="P6113">
        <v>13799500</v>
      </c>
      <c r="Q6113" t="s">
        <v>6636</v>
      </c>
      <c r="R6113" t="s">
        <v>6636</v>
      </c>
      <c r="S6113" s="12"/>
      <c r="T6113" s="13"/>
      <c r="U6113" t="s">
        <v>7056</v>
      </c>
    </row>
    <row r="6114" spans="1:21" x14ac:dyDescent="0.25">
      <c r="A6114" t="s">
        <v>6637</v>
      </c>
      <c r="B6114" s="12">
        <v>417490</v>
      </c>
      <c r="C6114" t="s">
        <v>12288</v>
      </c>
      <c r="D6114" s="11">
        <v>46187.5649305556</v>
      </c>
      <c r="E6114" t="s">
        <v>12289</v>
      </c>
      <c r="F6114" t="s">
        <v>6415</v>
      </c>
      <c r="G6114" t="s">
        <v>10421</v>
      </c>
      <c r="H6114" t="s">
        <v>6449</v>
      </c>
      <c r="I6114" t="s">
        <v>65</v>
      </c>
      <c r="J6114" t="s">
        <v>57</v>
      </c>
      <c r="K6114" t="s">
        <v>12290</v>
      </c>
      <c r="L6114" t="s">
        <v>12023</v>
      </c>
      <c r="M6114" t="s">
        <v>12291</v>
      </c>
      <c r="N6114" t="s">
        <v>6761</v>
      </c>
      <c r="O6114" t="s">
        <v>6762</v>
      </c>
      <c r="P6114">
        <v>27599000</v>
      </c>
      <c r="Q6114" t="s">
        <v>6636</v>
      </c>
      <c r="R6114" t="s">
        <v>6636</v>
      </c>
      <c r="S6114" s="12"/>
      <c r="T6114" s="13"/>
      <c r="U6114" t="s">
        <v>7056</v>
      </c>
    </row>
    <row r="6115" spans="1:21" x14ac:dyDescent="0.25">
      <c r="A6115" t="s">
        <v>6637</v>
      </c>
      <c r="B6115" s="12">
        <v>208745</v>
      </c>
      <c r="C6115" t="s">
        <v>12288</v>
      </c>
      <c r="D6115" s="11">
        <v>46187.5649305556</v>
      </c>
      <c r="E6115" t="s">
        <v>12289</v>
      </c>
      <c r="F6115" t="s">
        <v>6415</v>
      </c>
      <c r="G6115" t="s">
        <v>8520</v>
      </c>
      <c r="H6115" t="s">
        <v>6449</v>
      </c>
      <c r="I6115" t="s">
        <v>65</v>
      </c>
      <c r="J6115" t="s">
        <v>57</v>
      </c>
      <c r="K6115" t="s">
        <v>12290</v>
      </c>
      <c r="L6115" t="s">
        <v>12023</v>
      </c>
      <c r="M6115" t="s">
        <v>12291</v>
      </c>
      <c r="N6115" t="s">
        <v>6761</v>
      </c>
      <c r="O6115" t="s">
        <v>6762</v>
      </c>
      <c r="P6115">
        <v>13799500</v>
      </c>
      <c r="Q6115" t="s">
        <v>6636</v>
      </c>
      <c r="R6115" t="s">
        <v>6636</v>
      </c>
      <c r="S6115" s="12"/>
      <c r="T6115" s="13"/>
      <c r="U6115" t="s">
        <v>7056</v>
      </c>
    </row>
    <row r="6116" spans="1:21" x14ac:dyDescent="0.25">
      <c r="A6116" t="s">
        <v>6619</v>
      </c>
      <c r="B6116" s="12">
        <v>208745</v>
      </c>
      <c r="C6116" t="s">
        <v>12288</v>
      </c>
      <c r="D6116" s="11">
        <v>46187.583379629599</v>
      </c>
      <c r="E6116" t="s">
        <v>12289</v>
      </c>
      <c r="F6116" t="s">
        <v>6415</v>
      </c>
      <c r="G6116" t="s">
        <v>6968</v>
      </c>
      <c r="H6116" t="s">
        <v>6449</v>
      </c>
      <c r="I6116" t="s">
        <v>65</v>
      </c>
      <c r="J6116" t="s">
        <v>57</v>
      </c>
      <c r="K6116" t="s">
        <v>12290</v>
      </c>
      <c r="L6116" t="s">
        <v>12023</v>
      </c>
      <c r="M6116" t="s">
        <v>12291</v>
      </c>
      <c r="N6116" t="s">
        <v>6761</v>
      </c>
      <c r="O6116" t="s">
        <v>6762</v>
      </c>
      <c r="P6116">
        <v>13799500</v>
      </c>
      <c r="Q6116" t="s">
        <v>6636</v>
      </c>
      <c r="R6116" t="s">
        <v>6636</v>
      </c>
      <c r="S6116" s="12"/>
      <c r="T6116" s="13"/>
      <c r="U6116" t="s">
        <v>7056</v>
      </c>
    </row>
    <row r="6117" spans="1:21" x14ac:dyDescent="0.25">
      <c r="A6117" t="s">
        <v>6619</v>
      </c>
      <c r="B6117" s="12">
        <v>417490</v>
      </c>
      <c r="C6117" t="s">
        <v>12288</v>
      </c>
      <c r="D6117" s="11">
        <v>46187.583379629599</v>
      </c>
      <c r="E6117" t="s">
        <v>12289</v>
      </c>
      <c r="F6117" t="s">
        <v>6415</v>
      </c>
      <c r="G6117" t="s">
        <v>10421</v>
      </c>
      <c r="H6117" t="s">
        <v>6449</v>
      </c>
      <c r="I6117" t="s">
        <v>65</v>
      </c>
      <c r="J6117" t="s">
        <v>57</v>
      </c>
      <c r="K6117" t="s">
        <v>12290</v>
      </c>
      <c r="L6117" t="s">
        <v>12023</v>
      </c>
      <c r="M6117" t="s">
        <v>12291</v>
      </c>
      <c r="N6117" t="s">
        <v>6761</v>
      </c>
      <c r="O6117" t="s">
        <v>6762</v>
      </c>
      <c r="P6117">
        <v>27599000</v>
      </c>
      <c r="Q6117" t="s">
        <v>6636</v>
      </c>
      <c r="R6117" t="s">
        <v>6636</v>
      </c>
      <c r="S6117" s="12"/>
      <c r="T6117" s="13"/>
      <c r="U6117" t="s">
        <v>7056</v>
      </c>
    </row>
    <row r="6118" spans="1:21" x14ac:dyDescent="0.25">
      <c r="A6118" t="s">
        <v>6619</v>
      </c>
      <c r="B6118" s="12">
        <v>208745</v>
      </c>
      <c r="C6118" t="s">
        <v>12288</v>
      </c>
      <c r="D6118" s="11">
        <v>46187.583379629599</v>
      </c>
      <c r="E6118" t="s">
        <v>12289</v>
      </c>
      <c r="F6118" t="s">
        <v>6415</v>
      </c>
      <c r="G6118" t="s">
        <v>8520</v>
      </c>
      <c r="H6118" t="s">
        <v>6449</v>
      </c>
      <c r="I6118" t="s">
        <v>65</v>
      </c>
      <c r="J6118" t="s">
        <v>57</v>
      </c>
      <c r="K6118" t="s">
        <v>12290</v>
      </c>
      <c r="L6118" t="s">
        <v>12023</v>
      </c>
      <c r="M6118" t="s">
        <v>12291</v>
      </c>
      <c r="N6118" t="s">
        <v>6761</v>
      </c>
      <c r="O6118" t="s">
        <v>6762</v>
      </c>
      <c r="P6118">
        <v>13799500</v>
      </c>
      <c r="Q6118" t="s">
        <v>6636</v>
      </c>
      <c r="R6118" t="s">
        <v>6636</v>
      </c>
      <c r="S6118" s="12"/>
      <c r="T6118" s="13"/>
      <c r="U6118" t="s">
        <v>7056</v>
      </c>
    </row>
    <row r="6119" spans="1:21" x14ac:dyDescent="0.25">
      <c r="A6119" t="s">
        <v>6637</v>
      </c>
      <c r="B6119" s="12">
        <v>208775</v>
      </c>
      <c r="C6119" t="s">
        <v>10419</v>
      </c>
      <c r="D6119" s="11">
        <v>46187.610613425903</v>
      </c>
      <c r="E6119" t="s">
        <v>10420</v>
      </c>
      <c r="F6119" t="s">
        <v>6415</v>
      </c>
      <c r="G6119" t="s">
        <v>6968</v>
      </c>
      <c r="H6119" t="s">
        <v>6449</v>
      </c>
      <c r="I6119" t="s">
        <v>65</v>
      </c>
      <c r="J6119" t="s">
        <v>67</v>
      </c>
      <c r="K6119" t="s">
        <v>12292</v>
      </c>
      <c r="L6119" t="s">
        <v>12023</v>
      </c>
      <c r="M6119" t="s">
        <v>12293</v>
      </c>
      <c r="N6119" t="s">
        <v>6761</v>
      </c>
      <c r="O6119" t="s">
        <v>6771</v>
      </c>
      <c r="P6119">
        <v>15495000</v>
      </c>
      <c r="Q6119" t="s">
        <v>6636</v>
      </c>
      <c r="R6119" t="s">
        <v>6636</v>
      </c>
      <c r="S6119" s="12"/>
      <c r="T6119" s="13"/>
      <c r="U6119" t="s">
        <v>6636</v>
      </c>
    </row>
    <row r="6120" spans="1:21" x14ac:dyDescent="0.25">
      <c r="A6120" t="s">
        <v>6637</v>
      </c>
      <c r="B6120" s="12">
        <v>417550</v>
      </c>
      <c r="C6120" t="s">
        <v>10419</v>
      </c>
      <c r="D6120" s="11">
        <v>46187.610613425903</v>
      </c>
      <c r="E6120" t="s">
        <v>10420</v>
      </c>
      <c r="F6120" t="s">
        <v>6415</v>
      </c>
      <c r="G6120" t="s">
        <v>10421</v>
      </c>
      <c r="H6120" t="s">
        <v>6449</v>
      </c>
      <c r="I6120" t="s">
        <v>65</v>
      </c>
      <c r="J6120" t="s">
        <v>67</v>
      </c>
      <c r="K6120" t="s">
        <v>12292</v>
      </c>
      <c r="L6120" t="s">
        <v>12023</v>
      </c>
      <c r="M6120" t="s">
        <v>12293</v>
      </c>
      <c r="N6120" t="s">
        <v>6761</v>
      </c>
      <c r="O6120" t="s">
        <v>6771</v>
      </c>
      <c r="P6120">
        <v>30990000</v>
      </c>
      <c r="Q6120" t="s">
        <v>6636</v>
      </c>
      <c r="R6120" t="s">
        <v>6636</v>
      </c>
      <c r="S6120" s="12"/>
      <c r="T6120" s="13"/>
      <c r="U6120" t="s">
        <v>6636</v>
      </c>
    </row>
    <row r="6121" spans="1:21" x14ac:dyDescent="0.25">
      <c r="A6121" t="s">
        <v>6637</v>
      </c>
      <c r="B6121" s="12">
        <v>208775</v>
      </c>
      <c r="C6121" t="s">
        <v>10419</v>
      </c>
      <c r="D6121" s="11">
        <v>46187.610613425903</v>
      </c>
      <c r="E6121" t="s">
        <v>10420</v>
      </c>
      <c r="F6121" t="s">
        <v>6415</v>
      </c>
      <c r="G6121" t="s">
        <v>8520</v>
      </c>
      <c r="H6121" t="s">
        <v>6449</v>
      </c>
      <c r="I6121" t="s">
        <v>65</v>
      </c>
      <c r="J6121" t="s">
        <v>67</v>
      </c>
      <c r="K6121" t="s">
        <v>12292</v>
      </c>
      <c r="L6121" t="s">
        <v>12023</v>
      </c>
      <c r="M6121" t="s">
        <v>12293</v>
      </c>
      <c r="N6121" t="s">
        <v>6761</v>
      </c>
      <c r="O6121" t="s">
        <v>6771</v>
      </c>
      <c r="P6121">
        <v>15495000</v>
      </c>
      <c r="Q6121" t="s">
        <v>6636</v>
      </c>
      <c r="R6121" t="s">
        <v>6636</v>
      </c>
      <c r="S6121" s="12"/>
      <c r="T6121" s="13"/>
      <c r="U6121" t="s">
        <v>6636</v>
      </c>
    </row>
    <row r="6122" spans="1:21" x14ac:dyDescent="0.25">
      <c r="A6122" t="s">
        <v>6619</v>
      </c>
      <c r="B6122" s="12">
        <v>208775</v>
      </c>
      <c r="C6122" t="s">
        <v>10419</v>
      </c>
      <c r="D6122" s="11">
        <v>46187.621145833298</v>
      </c>
      <c r="E6122" t="s">
        <v>10420</v>
      </c>
      <c r="F6122" t="s">
        <v>6415</v>
      </c>
      <c r="G6122" t="s">
        <v>6968</v>
      </c>
      <c r="H6122" t="s">
        <v>6449</v>
      </c>
      <c r="I6122" t="s">
        <v>65</v>
      </c>
      <c r="J6122" t="s">
        <v>67</v>
      </c>
      <c r="K6122" t="s">
        <v>12292</v>
      </c>
      <c r="L6122" t="s">
        <v>12023</v>
      </c>
      <c r="M6122" t="s">
        <v>12293</v>
      </c>
      <c r="N6122" t="s">
        <v>6761</v>
      </c>
      <c r="O6122" t="s">
        <v>6771</v>
      </c>
      <c r="P6122">
        <v>15495000</v>
      </c>
      <c r="Q6122" t="s">
        <v>6636</v>
      </c>
      <c r="R6122" t="s">
        <v>6636</v>
      </c>
      <c r="S6122" s="12"/>
      <c r="T6122" s="13"/>
      <c r="U6122" t="s">
        <v>6636</v>
      </c>
    </row>
    <row r="6123" spans="1:21" x14ac:dyDescent="0.25">
      <c r="A6123" t="s">
        <v>6619</v>
      </c>
      <c r="B6123" s="12">
        <v>417550</v>
      </c>
      <c r="C6123" t="s">
        <v>10419</v>
      </c>
      <c r="D6123" s="11">
        <v>46187.621145833298</v>
      </c>
      <c r="E6123" t="s">
        <v>10420</v>
      </c>
      <c r="F6123" t="s">
        <v>6415</v>
      </c>
      <c r="G6123" t="s">
        <v>10421</v>
      </c>
      <c r="H6123" t="s">
        <v>6449</v>
      </c>
      <c r="I6123" t="s">
        <v>65</v>
      </c>
      <c r="J6123" t="s">
        <v>67</v>
      </c>
      <c r="K6123" t="s">
        <v>12292</v>
      </c>
      <c r="L6123" t="s">
        <v>12023</v>
      </c>
      <c r="M6123" t="s">
        <v>12293</v>
      </c>
      <c r="N6123" t="s">
        <v>6761</v>
      </c>
      <c r="O6123" t="s">
        <v>6771</v>
      </c>
      <c r="P6123">
        <v>30990000</v>
      </c>
      <c r="Q6123" t="s">
        <v>6636</v>
      </c>
      <c r="R6123" t="s">
        <v>6636</v>
      </c>
      <c r="S6123" s="12"/>
      <c r="T6123" s="13"/>
      <c r="U6123" t="s">
        <v>6636</v>
      </c>
    </row>
    <row r="6124" spans="1:21" x14ac:dyDescent="0.25">
      <c r="A6124" t="s">
        <v>6619</v>
      </c>
      <c r="B6124" s="12">
        <v>208775</v>
      </c>
      <c r="C6124" t="s">
        <v>10419</v>
      </c>
      <c r="D6124" s="11">
        <v>46187.621145833298</v>
      </c>
      <c r="E6124" t="s">
        <v>10420</v>
      </c>
      <c r="F6124" t="s">
        <v>6415</v>
      </c>
      <c r="G6124" t="s">
        <v>8520</v>
      </c>
      <c r="H6124" t="s">
        <v>6449</v>
      </c>
      <c r="I6124" t="s">
        <v>65</v>
      </c>
      <c r="J6124" t="s">
        <v>67</v>
      </c>
      <c r="K6124" t="s">
        <v>12292</v>
      </c>
      <c r="L6124" t="s">
        <v>12023</v>
      </c>
      <c r="M6124" t="s">
        <v>12293</v>
      </c>
      <c r="N6124" t="s">
        <v>6761</v>
      </c>
      <c r="O6124" t="s">
        <v>6771</v>
      </c>
      <c r="P6124">
        <v>15495000</v>
      </c>
      <c r="Q6124" t="s">
        <v>6636</v>
      </c>
      <c r="R6124" t="s">
        <v>6636</v>
      </c>
      <c r="S6124" s="12"/>
      <c r="T6124" s="13"/>
      <c r="U6124" t="s">
        <v>6636</v>
      </c>
    </row>
    <row r="6125" spans="1:21" x14ac:dyDescent="0.25">
      <c r="A6125" t="s">
        <v>6619</v>
      </c>
      <c r="B6125" s="12">
        <v>208780</v>
      </c>
      <c r="C6125" t="s">
        <v>12262</v>
      </c>
      <c r="D6125" s="11">
        <v>46187.632326388899</v>
      </c>
      <c r="E6125" t="s">
        <v>12263</v>
      </c>
      <c r="F6125" t="s">
        <v>6415</v>
      </c>
      <c r="G6125" t="s">
        <v>6968</v>
      </c>
      <c r="H6125" t="s">
        <v>6449</v>
      </c>
      <c r="I6125" t="s">
        <v>6636</v>
      </c>
      <c r="J6125" t="s">
        <v>6636</v>
      </c>
      <c r="K6125" t="s">
        <v>12264</v>
      </c>
      <c r="L6125" t="s">
        <v>12028</v>
      </c>
      <c r="M6125" t="s">
        <v>12265</v>
      </c>
      <c r="N6125" t="s">
        <v>7001</v>
      </c>
      <c r="O6125" t="s">
        <v>7007</v>
      </c>
      <c r="P6125">
        <v>5940000</v>
      </c>
      <c r="Q6125" t="s">
        <v>6778</v>
      </c>
      <c r="R6125" t="s">
        <v>6779</v>
      </c>
      <c r="S6125" s="12"/>
      <c r="T6125" s="13"/>
      <c r="U6125" t="s">
        <v>8165</v>
      </c>
    </row>
    <row r="6126" spans="1:21" x14ac:dyDescent="0.25">
      <c r="A6126" t="s">
        <v>6619</v>
      </c>
      <c r="B6126" s="12">
        <v>208780</v>
      </c>
      <c r="C6126" t="s">
        <v>12262</v>
      </c>
      <c r="D6126" s="11">
        <v>46187.632326388899</v>
      </c>
      <c r="E6126" t="s">
        <v>12263</v>
      </c>
      <c r="F6126" t="s">
        <v>6415</v>
      </c>
      <c r="G6126" t="s">
        <v>8520</v>
      </c>
      <c r="H6126" t="s">
        <v>6449</v>
      </c>
      <c r="I6126" t="s">
        <v>6636</v>
      </c>
      <c r="J6126" t="s">
        <v>6636</v>
      </c>
      <c r="K6126" t="s">
        <v>12264</v>
      </c>
      <c r="L6126" t="s">
        <v>12028</v>
      </c>
      <c r="M6126" t="s">
        <v>12265</v>
      </c>
      <c r="N6126" t="s">
        <v>7001</v>
      </c>
      <c r="O6126" t="s">
        <v>7007</v>
      </c>
      <c r="P6126">
        <v>5940000</v>
      </c>
      <c r="Q6126" t="s">
        <v>6778</v>
      </c>
      <c r="R6126" t="s">
        <v>6779</v>
      </c>
      <c r="S6126" s="12"/>
      <c r="T6126" s="13"/>
      <c r="U6126" t="s">
        <v>8165</v>
      </c>
    </row>
    <row r="6127" spans="1:21" x14ac:dyDescent="0.25">
      <c r="A6127" t="s">
        <v>6619</v>
      </c>
      <c r="B6127" s="12">
        <v>208780</v>
      </c>
      <c r="C6127" t="s">
        <v>12262</v>
      </c>
      <c r="D6127" s="11">
        <v>46187.632326388899</v>
      </c>
      <c r="E6127" t="s">
        <v>12263</v>
      </c>
      <c r="F6127" t="s">
        <v>6415</v>
      </c>
      <c r="G6127" t="s">
        <v>12030</v>
      </c>
      <c r="H6127" t="s">
        <v>6449</v>
      </c>
      <c r="I6127" t="s">
        <v>6636</v>
      </c>
      <c r="J6127" t="s">
        <v>6636</v>
      </c>
      <c r="K6127" t="s">
        <v>12264</v>
      </c>
      <c r="L6127" t="s">
        <v>12028</v>
      </c>
      <c r="M6127" t="s">
        <v>12265</v>
      </c>
      <c r="N6127" t="s">
        <v>7001</v>
      </c>
      <c r="O6127" t="s">
        <v>7007</v>
      </c>
      <c r="P6127">
        <v>5940000</v>
      </c>
      <c r="Q6127" t="s">
        <v>6778</v>
      </c>
      <c r="R6127" t="s">
        <v>6779</v>
      </c>
      <c r="S6127" s="12"/>
      <c r="T6127" s="13"/>
      <c r="U6127" t="s">
        <v>8165</v>
      </c>
    </row>
    <row r="6128" spans="1:21" x14ac:dyDescent="0.25">
      <c r="A6128" t="s">
        <v>6619</v>
      </c>
      <c r="B6128" s="12">
        <v>208780</v>
      </c>
      <c r="C6128" t="s">
        <v>12262</v>
      </c>
      <c r="D6128" s="11">
        <v>46187.632326388899</v>
      </c>
      <c r="E6128" t="s">
        <v>12263</v>
      </c>
      <c r="F6128" t="s">
        <v>6415</v>
      </c>
      <c r="G6128" t="s">
        <v>8521</v>
      </c>
      <c r="H6128" t="s">
        <v>6449</v>
      </c>
      <c r="I6128" t="s">
        <v>6636</v>
      </c>
      <c r="J6128" t="s">
        <v>6636</v>
      </c>
      <c r="K6128" t="s">
        <v>12264</v>
      </c>
      <c r="L6128" t="s">
        <v>12028</v>
      </c>
      <c r="M6128" t="s">
        <v>12265</v>
      </c>
      <c r="N6128" t="s">
        <v>7001</v>
      </c>
      <c r="O6128" t="s">
        <v>7007</v>
      </c>
      <c r="P6128">
        <v>5940000</v>
      </c>
      <c r="Q6128" t="s">
        <v>6778</v>
      </c>
      <c r="R6128" t="s">
        <v>6779</v>
      </c>
      <c r="S6128" s="12"/>
      <c r="T6128" s="13"/>
      <c r="U6128" t="s">
        <v>8165</v>
      </c>
    </row>
    <row r="6129" spans="1:21" x14ac:dyDescent="0.25">
      <c r="A6129" t="s">
        <v>6619</v>
      </c>
      <c r="B6129" s="12">
        <v>208780</v>
      </c>
      <c r="C6129" t="s">
        <v>12262</v>
      </c>
      <c r="D6129" s="11">
        <v>46187.632326388899</v>
      </c>
      <c r="E6129" t="s">
        <v>12263</v>
      </c>
      <c r="F6129" t="s">
        <v>6415</v>
      </c>
      <c r="G6129" t="s">
        <v>12031</v>
      </c>
      <c r="H6129" t="s">
        <v>6449</v>
      </c>
      <c r="I6129" t="s">
        <v>6636</v>
      </c>
      <c r="J6129" t="s">
        <v>6636</v>
      </c>
      <c r="K6129" t="s">
        <v>12264</v>
      </c>
      <c r="L6129" t="s">
        <v>12028</v>
      </c>
      <c r="M6129" t="s">
        <v>12265</v>
      </c>
      <c r="N6129" t="s">
        <v>7001</v>
      </c>
      <c r="O6129" t="s">
        <v>7007</v>
      </c>
      <c r="P6129">
        <v>5940000</v>
      </c>
      <c r="Q6129" t="s">
        <v>6778</v>
      </c>
      <c r="R6129" t="s">
        <v>6779</v>
      </c>
      <c r="S6129" s="12"/>
      <c r="T6129" s="13"/>
      <c r="U6129" t="s">
        <v>8165</v>
      </c>
    </row>
    <row r="6130" spans="1:21" x14ac:dyDescent="0.25">
      <c r="A6130" t="s">
        <v>6619</v>
      </c>
      <c r="B6130" s="12">
        <v>208780</v>
      </c>
      <c r="C6130" t="s">
        <v>12262</v>
      </c>
      <c r="D6130" s="11">
        <v>46187.632326388899</v>
      </c>
      <c r="E6130" t="s">
        <v>12263</v>
      </c>
      <c r="F6130" t="s">
        <v>6415</v>
      </c>
      <c r="G6130" t="s">
        <v>12032</v>
      </c>
      <c r="H6130" t="s">
        <v>6449</v>
      </c>
      <c r="I6130" t="s">
        <v>6636</v>
      </c>
      <c r="J6130" t="s">
        <v>6636</v>
      </c>
      <c r="K6130" t="s">
        <v>12264</v>
      </c>
      <c r="L6130" t="s">
        <v>12028</v>
      </c>
      <c r="M6130" t="s">
        <v>12265</v>
      </c>
      <c r="N6130" t="s">
        <v>7001</v>
      </c>
      <c r="O6130" t="s">
        <v>7007</v>
      </c>
      <c r="P6130">
        <v>5940000</v>
      </c>
      <c r="Q6130" t="s">
        <v>6778</v>
      </c>
      <c r="R6130" t="s">
        <v>6779</v>
      </c>
      <c r="S6130" s="12"/>
      <c r="T6130" s="13"/>
      <c r="U6130" t="s">
        <v>8165</v>
      </c>
    </row>
    <row r="6131" spans="1:21" x14ac:dyDescent="0.25">
      <c r="A6131" t="s">
        <v>6619</v>
      </c>
      <c r="B6131" s="12">
        <v>208780</v>
      </c>
      <c r="C6131" t="s">
        <v>12262</v>
      </c>
      <c r="D6131" s="11">
        <v>46187.632326388899</v>
      </c>
      <c r="E6131" t="s">
        <v>12263</v>
      </c>
      <c r="F6131" t="s">
        <v>6415</v>
      </c>
      <c r="G6131" t="s">
        <v>12033</v>
      </c>
      <c r="H6131" t="s">
        <v>6449</v>
      </c>
      <c r="I6131" t="s">
        <v>6636</v>
      </c>
      <c r="J6131" t="s">
        <v>6636</v>
      </c>
      <c r="K6131" t="s">
        <v>12264</v>
      </c>
      <c r="L6131" t="s">
        <v>12028</v>
      </c>
      <c r="M6131" t="s">
        <v>12265</v>
      </c>
      <c r="N6131" t="s">
        <v>7001</v>
      </c>
      <c r="O6131" t="s">
        <v>7007</v>
      </c>
      <c r="P6131">
        <v>5940000</v>
      </c>
      <c r="Q6131" t="s">
        <v>6778</v>
      </c>
      <c r="R6131" t="s">
        <v>6779</v>
      </c>
      <c r="S6131" s="12"/>
      <c r="T6131" s="13"/>
      <c r="U6131" t="s">
        <v>8165</v>
      </c>
    </row>
    <row r="6132" spans="1:21" x14ac:dyDescent="0.25">
      <c r="A6132" t="s">
        <v>6619</v>
      </c>
      <c r="B6132" s="12">
        <v>208780</v>
      </c>
      <c r="C6132" t="s">
        <v>12262</v>
      </c>
      <c r="D6132" s="11">
        <v>46187.632326388899</v>
      </c>
      <c r="E6132" t="s">
        <v>12263</v>
      </c>
      <c r="F6132" t="s">
        <v>6415</v>
      </c>
      <c r="G6132" t="s">
        <v>12034</v>
      </c>
      <c r="H6132" t="s">
        <v>6449</v>
      </c>
      <c r="I6132" t="s">
        <v>6636</v>
      </c>
      <c r="J6132" t="s">
        <v>6636</v>
      </c>
      <c r="K6132" t="s">
        <v>12264</v>
      </c>
      <c r="L6132" t="s">
        <v>12028</v>
      </c>
      <c r="M6132" t="s">
        <v>12265</v>
      </c>
      <c r="N6132" t="s">
        <v>7001</v>
      </c>
      <c r="O6132" t="s">
        <v>7007</v>
      </c>
      <c r="P6132">
        <v>5940000</v>
      </c>
      <c r="Q6132" t="s">
        <v>6778</v>
      </c>
      <c r="R6132" t="s">
        <v>6779</v>
      </c>
      <c r="S6132" s="12"/>
      <c r="T6132" s="13"/>
      <c r="U6132" t="s">
        <v>8165</v>
      </c>
    </row>
    <row r="6133" spans="1:21" x14ac:dyDescent="0.25">
      <c r="A6133" t="s">
        <v>6619</v>
      </c>
      <c r="B6133" s="12">
        <v>208780</v>
      </c>
      <c r="C6133" t="s">
        <v>12262</v>
      </c>
      <c r="D6133" s="11">
        <v>46187.632326388899</v>
      </c>
      <c r="E6133" t="s">
        <v>12263</v>
      </c>
      <c r="F6133" t="s">
        <v>6415</v>
      </c>
      <c r="G6133" t="s">
        <v>12035</v>
      </c>
      <c r="H6133" t="s">
        <v>6449</v>
      </c>
      <c r="I6133" t="s">
        <v>6636</v>
      </c>
      <c r="J6133" t="s">
        <v>6636</v>
      </c>
      <c r="K6133" t="s">
        <v>12264</v>
      </c>
      <c r="L6133" t="s">
        <v>12028</v>
      </c>
      <c r="M6133" t="s">
        <v>12265</v>
      </c>
      <c r="N6133" t="s">
        <v>7001</v>
      </c>
      <c r="O6133" t="s">
        <v>7007</v>
      </c>
      <c r="P6133">
        <v>5940000</v>
      </c>
      <c r="Q6133" t="s">
        <v>6778</v>
      </c>
      <c r="R6133" t="s">
        <v>6779</v>
      </c>
      <c r="S6133" s="12"/>
      <c r="T6133" s="13"/>
      <c r="U6133" t="s">
        <v>8165</v>
      </c>
    </row>
    <row r="6134" spans="1:21" x14ac:dyDescent="0.25">
      <c r="A6134" t="s">
        <v>6619</v>
      </c>
      <c r="B6134" s="12">
        <v>208785</v>
      </c>
      <c r="C6134" t="s">
        <v>12284</v>
      </c>
      <c r="D6134" s="11">
        <v>46187.641736111102</v>
      </c>
      <c r="E6134" t="s">
        <v>12285</v>
      </c>
      <c r="F6134" t="s">
        <v>6415</v>
      </c>
      <c r="G6134" t="s">
        <v>6968</v>
      </c>
      <c r="H6134" t="s">
        <v>6449</v>
      </c>
      <c r="I6134" t="s">
        <v>55</v>
      </c>
      <c r="J6134" t="s">
        <v>643</v>
      </c>
      <c r="K6134" t="s">
        <v>12286</v>
      </c>
      <c r="L6134" t="s">
        <v>12047</v>
      </c>
      <c r="M6134" t="s">
        <v>12287</v>
      </c>
      <c r="N6134" t="s">
        <v>7001</v>
      </c>
      <c r="O6134" t="s">
        <v>7007</v>
      </c>
      <c r="P6134">
        <v>6855000</v>
      </c>
      <c r="Q6134" t="s">
        <v>6778</v>
      </c>
      <c r="R6134" t="s">
        <v>6911</v>
      </c>
      <c r="S6134" s="12"/>
      <c r="T6134" s="13"/>
      <c r="U6134" t="s">
        <v>6896</v>
      </c>
    </row>
    <row r="6135" spans="1:21" x14ac:dyDescent="0.25">
      <c r="A6135" t="s">
        <v>6619</v>
      </c>
      <c r="B6135" s="12">
        <v>208785</v>
      </c>
      <c r="C6135" t="s">
        <v>12284</v>
      </c>
      <c r="D6135" s="11">
        <v>46187.641736111102</v>
      </c>
      <c r="E6135" t="s">
        <v>12285</v>
      </c>
      <c r="F6135" t="s">
        <v>6415</v>
      </c>
      <c r="G6135" t="s">
        <v>8520</v>
      </c>
      <c r="H6135" t="s">
        <v>6449</v>
      </c>
      <c r="I6135" t="s">
        <v>55</v>
      </c>
      <c r="J6135" t="s">
        <v>643</v>
      </c>
      <c r="K6135" t="s">
        <v>12286</v>
      </c>
      <c r="L6135" t="s">
        <v>12047</v>
      </c>
      <c r="M6135" t="s">
        <v>12287</v>
      </c>
      <c r="N6135" t="s">
        <v>7001</v>
      </c>
      <c r="O6135" t="s">
        <v>7007</v>
      </c>
      <c r="P6135">
        <v>6855000</v>
      </c>
      <c r="Q6135" t="s">
        <v>6778</v>
      </c>
      <c r="R6135" t="s">
        <v>6911</v>
      </c>
      <c r="S6135" s="12"/>
      <c r="T6135" s="13"/>
      <c r="U6135" t="s">
        <v>6896</v>
      </c>
    </row>
    <row r="6136" spans="1:21" x14ac:dyDescent="0.25">
      <c r="A6136" t="s">
        <v>6619</v>
      </c>
      <c r="B6136" s="12">
        <v>208785</v>
      </c>
      <c r="C6136" t="s">
        <v>12284</v>
      </c>
      <c r="D6136" s="11">
        <v>46187.641736111102</v>
      </c>
      <c r="E6136" t="s">
        <v>12285</v>
      </c>
      <c r="F6136" t="s">
        <v>6415</v>
      </c>
      <c r="G6136" t="s">
        <v>8521</v>
      </c>
      <c r="H6136" t="s">
        <v>6449</v>
      </c>
      <c r="I6136" t="s">
        <v>55</v>
      </c>
      <c r="J6136" t="s">
        <v>643</v>
      </c>
      <c r="K6136" t="s">
        <v>12286</v>
      </c>
      <c r="L6136" t="s">
        <v>12047</v>
      </c>
      <c r="M6136" t="s">
        <v>12287</v>
      </c>
      <c r="N6136" t="s">
        <v>7001</v>
      </c>
      <c r="O6136" t="s">
        <v>7007</v>
      </c>
      <c r="P6136">
        <v>6855000</v>
      </c>
      <c r="Q6136" t="s">
        <v>6778</v>
      </c>
      <c r="R6136" t="s">
        <v>6911</v>
      </c>
      <c r="S6136" s="12"/>
      <c r="T6136" s="13"/>
      <c r="U6136" t="s">
        <v>6896</v>
      </c>
    </row>
    <row r="6137" spans="1:21" x14ac:dyDescent="0.25">
      <c r="A6137" t="s">
        <v>6619</v>
      </c>
      <c r="B6137" s="12">
        <v>208785</v>
      </c>
      <c r="C6137" t="s">
        <v>12284</v>
      </c>
      <c r="D6137" s="11">
        <v>46187.641736111102</v>
      </c>
      <c r="E6137" t="s">
        <v>12285</v>
      </c>
      <c r="F6137" t="s">
        <v>6415</v>
      </c>
      <c r="G6137" t="s">
        <v>8522</v>
      </c>
      <c r="H6137" t="s">
        <v>6449</v>
      </c>
      <c r="I6137" t="s">
        <v>55</v>
      </c>
      <c r="J6137" t="s">
        <v>643</v>
      </c>
      <c r="K6137" t="s">
        <v>12286</v>
      </c>
      <c r="L6137" t="s">
        <v>12047</v>
      </c>
      <c r="M6137" t="s">
        <v>12287</v>
      </c>
      <c r="N6137" t="s">
        <v>7001</v>
      </c>
      <c r="O6137" t="s">
        <v>7007</v>
      </c>
      <c r="P6137">
        <v>6855000</v>
      </c>
      <c r="Q6137" t="s">
        <v>6778</v>
      </c>
      <c r="R6137" t="s">
        <v>6911</v>
      </c>
      <c r="S6137" s="12"/>
      <c r="T6137" s="13"/>
      <c r="U6137" t="s">
        <v>6896</v>
      </c>
    </row>
    <row r="6138" spans="1:21" x14ac:dyDescent="0.25">
      <c r="A6138" t="s">
        <v>6619</v>
      </c>
      <c r="B6138" s="12">
        <v>208785</v>
      </c>
      <c r="C6138" t="s">
        <v>12284</v>
      </c>
      <c r="D6138" s="11">
        <v>46187.641736111102</v>
      </c>
      <c r="E6138" t="s">
        <v>12285</v>
      </c>
      <c r="F6138" t="s">
        <v>6415</v>
      </c>
      <c r="G6138" t="s">
        <v>8523</v>
      </c>
      <c r="H6138" t="s">
        <v>6449</v>
      </c>
      <c r="I6138" t="s">
        <v>55</v>
      </c>
      <c r="J6138" t="s">
        <v>643</v>
      </c>
      <c r="K6138" t="s">
        <v>12286</v>
      </c>
      <c r="L6138" t="s">
        <v>12047</v>
      </c>
      <c r="M6138" t="s">
        <v>12287</v>
      </c>
      <c r="N6138" t="s">
        <v>7001</v>
      </c>
      <c r="O6138" t="s">
        <v>7007</v>
      </c>
      <c r="P6138">
        <v>6855000</v>
      </c>
      <c r="Q6138" t="s">
        <v>6778</v>
      </c>
      <c r="R6138" t="s">
        <v>6911</v>
      </c>
      <c r="S6138" s="12"/>
      <c r="T6138" s="13"/>
      <c r="U6138" t="s">
        <v>6896</v>
      </c>
    </row>
    <row r="6139" spans="1:21" x14ac:dyDescent="0.25">
      <c r="A6139" t="s">
        <v>6619</v>
      </c>
      <c r="B6139" s="12">
        <v>208785</v>
      </c>
      <c r="C6139" t="s">
        <v>12284</v>
      </c>
      <c r="D6139" s="11">
        <v>46187.641736111102</v>
      </c>
      <c r="E6139" t="s">
        <v>12285</v>
      </c>
      <c r="F6139" t="s">
        <v>6415</v>
      </c>
      <c r="G6139" t="s">
        <v>8524</v>
      </c>
      <c r="H6139" t="s">
        <v>6449</v>
      </c>
      <c r="I6139" t="s">
        <v>55</v>
      </c>
      <c r="J6139" t="s">
        <v>643</v>
      </c>
      <c r="K6139" t="s">
        <v>12286</v>
      </c>
      <c r="L6139" t="s">
        <v>12047</v>
      </c>
      <c r="M6139" t="s">
        <v>12287</v>
      </c>
      <c r="N6139" t="s">
        <v>7001</v>
      </c>
      <c r="O6139" t="s">
        <v>7007</v>
      </c>
      <c r="P6139">
        <v>6855000</v>
      </c>
      <c r="Q6139" t="s">
        <v>6778</v>
      </c>
      <c r="R6139" t="s">
        <v>6911</v>
      </c>
      <c r="S6139" s="12"/>
      <c r="T6139" s="13"/>
      <c r="U6139" t="s">
        <v>6896</v>
      </c>
    </row>
    <row r="6140" spans="1:21" x14ac:dyDescent="0.25">
      <c r="A6140" t="s">
        <v>6637</v>
      </c>
      <c r="B6140" s="12">
        <v>208850</v>
      </c>
      <c r="C6140" t="s">
        <v>12294</v>
      </c>
      <c r="D6140" s="11">
        <v>46187.737812500003</v>
      </c>
      <c r="E6140" t="s">
        <v>12295</v>
      </c>
      <c r="F6140" t="s">
        <v>6415</v>
      </c>
      <c r="G6140" t="s">
        <v>6968</v>
      </c>
      <c r="H6140" t="s">
        <v>6449</v>
      </c>
      <c r="I6140" t="s">
        <v>55</v>
      </c>
      <c r="J6140" t="s">
        <v>44</v>
      </c>
      <c r="K6140" t="s">
        <v>12112</v>
      </c>
      <c r="L6140" t="s">
        <v>12047</v>
      </c>
      <c r="M6140" t="s">
        <v>12113</v>
      </c>
      <c r="N6140" t="s">
        <v>7001</v>
      </c>
      <c r="O6140" t="s">
        <v>7007</v>
      </c>
      <c r="P6140">
        <v>5570000</v>
      </c>
      <c r="Q6140" t="s">
        <v>6636</v>
      </c>
      <c r="R6140" t="s">
        <v>6636</v>
      </c>
      <c r="S6140" s="12"/>
      <c r="T6140" s="13"/>
      <c r="U6140" t="s">
        <v>6896</v>
      </c>
    </row>
    <row r="6141" spans="1:21" x14ac:dyDescent="0.25">
      <c r="A6141" t="s">
        <v>6637</v>
      </c>
      <c r="B6141" s="12">
        <v>208850</v>
      </c>
      <c r="C6141" t="s">
        <v>12294</v>
      </c>
      <c r="D6141" s="11">
        <v>46187.737812500003</v>
      </c>
      <c r="E6141" t="s">
        <v>12295</v>
      </c>
      <c r="F6141" t="s">
        <v>6415</v>
      </c>
      <c r="G6141" t="s">
        <v>8520</v>
      </c>
      <c r="H6141" t="s">
        <v>6449</v>
      </c>
      <c r="I6141" t="s">
        <v>55</v>
      </c>
      <c r="J6141" t="s">
        <v>44</v>
      </c>
      <c r="K6141" t="s">
        <v>12112</v>
      </c>
      <c r="L6141" t="s">
        <v>12047</v>
      </c>
      <c r="M6141" t="s">
        <v>12113</v>
      </c>
      <c r="N6141" t="s">
        <v>7001</v>
      </c>
      <c r="O6141" t="s">
        <v>7007</v>
      </c>
      <c r="P6141">
        <v>5570000</v>
      </c>
      <c r="Q6141" t="s">
        <v>6636</v>
      </c>
      <c r="R6141" t="s">
        <v>6636</v>
      </c>
      <c r="S6141" s="12"/>
      <c r="T6141" s="13"/>
      <c r="U6141" t="s">
        <v>6896</v>
      </c>
    </row>
    <row r="6142" spans="1:21" x14ac:dyDescent="0.25">
      <c r="A6142" t="s">
        <v>6637</v>
      </c>
      <c r="B6142" s="12">
        <v>208850</v>
      </c>
      <c r="C6142" t="s">
        <v>12294</v>
      </c>
      <c r="D6142" s="11">
        <v>46187.737812500003</v>
      </c>
      <c r="E6142" t="s">
        <v>12295</v>
      </c>
      <c r="F6142" t="s">
        <v>6415</v>
      </c>
      <c r="G6142" t="s">
        <v>8521</v>
      </c>
      <c r="H6142" t="s">
        <v>6449</v>
      </c>
      <c r="I6142" t="s">
        <v>55</v>
      </c>
      <c r="J6142" t="s">
        <v>44</v>
      </c>
      <c r="K6142" t="s">
        <v>12112</v>
      </c>
      <c r="L6142" t="s">
        <v>12047</v>
      </c>
      <c r="M6142" t="s">
        <v>12113</v>
      </c>
      <c r="N6142" t="s">
        <v>7001</v>
      </c>
      <c r="O6142" t="s">
        <v>7007</v>
      </c>
      <c r="P6142">
        <v>5570000</v>
      </c>
      <c r="Q6142" t="s">
        <v>6636</v>
      </c>
      <c r="R6142" t="s">
        <v>6636</v>
      </c>
      <c r="S6142" s="12"/>
      <c r="T6142" s="13"/>
      <c r="U6142" t="s">
        <v>6896</v>
      </c>
    </row>
    <row r="6143" spans="1:21" x14ac:dyDescent="0.25">
      <c r="A6143" t="s">
        <v>6637</v>
      </c>
      <c r="B6143" s="12">
        <v>208850</v>
      </c>
      <c r="C6143" t="s">
        <v>12294</v>
      </c>
      <c r="D6143" s="11">
        <v>46187.737812500003</v>
      </c>
      <c r="E6143" t="s">
        <v>12295</v>
      </c>
      <c r="F6143" t="s">
        <v>6415</v>
      </c>
      <c r="G6143" t="s">
        <v>8522</v>
      </c>
      <c r="H6143" t="s">
        <v>6449</v>
      </c>
      <c r="I6143" t="s">
        <v>55</v>
      </c>
      <c r="J6143" t="s">
        <v>44</v>
      </c>
      <c r="K6143" t="s">
        <v>12112</v>
      </c>
      <c r="L6143" t="s">
        <v>12047</v>
      </c>
      <c r="M6143" t="s">
        <v>12113</v>
      </c>
      <c r="N6143" t="s">
        <v>7001</v>
      </c>
      <c r="O6143" t="s">
        <v>7007</v>
      </c>
      <c r="P6143">
        <v>5570000</v>
      </c>
      <c r="Q6143" t="s">
        <v>6636</v>
      </c>
      <c r="R6143" t="s">
        <v>6636</v>
      </c>
      <c r="S6143" s="12"/>
      <c r="T6143" s="13"/>
      <c r="U6143" t="s">
        <v>6896</v>
      </c>
    </row>
    <row r="6144" spans="1:21" x14ac:dyDescent="0.25">
      <c r="A6144" t="s">
        <v>6637</v>
      </c>
      <c r="B6144" s="12">
        <v>208850</v>
      </c>
      <c r="C6144" t="s">
        <v>12294</v>
      </c>
      <c r="D6144" s="11">
        <v>46187.737812500003</v>
      </c>
      <c r="E6144" t="s">
        <v>12295</v>
      </c>
      <c r="F6144" t="s">
        <v>6415</v>
      </c>
      <c r="G6144" t="s">
        <v>8523</v>
      </c>
      <c r="H6144" t="s">
        <v>6449</v>
      </c>
      <c r="I6144" t="s">
        <v>55</v>
      </c>
      <c r="J6144" t="s">
        <v>44</v>
      </c>
      <c r="K6144" t="s">
        <v>12112</v>
      </c>
      <c r="L6144" t="s">
        <v>12047</v>
      </c>
      <c r="M6144" t="s">
        <v>12113</v>
      </c>
      <c r="N6144" t="s">
        <v>7001</v>
      </c>
      <c r="O6144" t="s">
        <v>7007</v>
      </c>
      <c r="P6144">
        <v>5570000</v>
      </c>
      <c r="Q6144" t="s">
        <v>6636</v>
      </c>
      <c r="R6144" t="s">
        <v>6636</v>
      </c>
      <c r="S6144" s="12"/>
      <c r="T6144" s="13"/>
      <c r="U6144" t="s">
        <v>6896</v>
      </c>
    </row>
    <row r="6145" spans="1:21" x14ac:dyDescent="0.25">
      <c r="A6145" t="s">
        <v>6637</v>
      </c>
      <c r="B6145" s="12">
        <v>208850</v>
      </c>
      <c r="C6145" t="s">
        <v>12294</v>
      </c>
      <c r="D6145" s="11">
        <v>46187.737812500003</v>
      </c>
      <c r="E6145" t="s">
        <v>12295</v>
      </c>
      <c r="F6145" t="s">
        <v>6415</v>
      </c>
      <c r="G6145" t="s">
        <v>8524</v>
      </c>
      <c r="H6145" t="s">
        <v>6449</v>
      </c>
      <c r="I6145" t="s">
        <v>55</v>
      </c>
      <c r="J6145" t="s">
        <v>44</v>
      </c>
      <c r="K6145" t="s">
        <v>12112</v>
      </c>
      <c r="L6145" t="s">
        <v>12047</v>
      </c>
      <c r="M6145" t="s">
        <v>12113</v>
      </c>
      <c r="N6145" t="s">
        <v>7001</v>
      </c>
      <c r="O6145" t="s">
        <v>7007</v>
      </c>
      <c r="P6145">
        <v>5570000</v>
      </c>
      <c r="Q6145" t="s">
        <v>6636</v>
      </c>
      <c r="R6145" t="s">
        <v>6636</v>
      </c>
      <c r="S6145" s="12"/>
      <c r="T6145" s="13"/>
      <c r="U6145" t="s">
        <v>6896</v>
      </c>
    </row>
    <row r="6146" spans="1:21" x14ac:dyDescent="0.25">
      <c r="A6146" t="s">
        <v>6619</v>
      </c>
      <c r="B6146" s="12">
        <v>208850</v>
      </c>
      <c r="C6146" t="s">
        <v>12294</v>
      </c>
      <c r="D6146" s="11">
        <v>46187.738182870402</v>
      </c>
      <c r="E6146" t="s">
        <v>12295</v>
      </c>
      <c r="F6146" t="s">
        <v>6415</v>
      </c>
      <c r="G6146" t="s">
        <v>6968</v>
      </c>
      <c r="H6146" t="s">
        <v>6449</v>
      </c>
      <c r="I6146" t="s">
        <v>55</v>
      </c>
      <c r="J6146" t="s">
        <v>44</v>
      </c>
      <c r="K6146" t="s">
        <v>12112</v>
      </c>
      <c r="L6146" t="s">
        <v>12047</v>
      </c>
      <c r="M6146" t="s">
        <v>12113</v>
      </c>
      <c r="N6146" t="s">
        <v>7001</v>
      </c>
      <c r="O6146" t="s">
        <v>7007</v>
      </c>
      <c r="P6146">
        <v>5570000</v>
      </c>
      <c r="Q6146" t="s">
        <v>6636</v>
      </c>
      <c r="R6146" t="s">
        <v>6636</v>
      </c>
      <c r="S6146" s="12"/>
      <c r="T6146" s="13"/>
      <c r="U6146" t="s">
        <v>6896</v>
      </c>
    </row>
    <row r="6147" spans="1:21" x14ac:dyDescent="0.25">
      <c r="A6147" t="s">
        <v>6619</v>
      </c>
      <c r="B6147" s="12">
        <v>208850</v>
      </c>
      <c r="C6147" t="s">
        <v>12294</v>
      </c>
      <c r="D6147" s="11">
        <v>46187.738182870402</v>
      </c>
      <c r="E6147" t="s">
        <v>12295</v>
      </c>
      <c r="F6147" t="s">
        <v>6415</v>
      </c>
      <c r="G6147" t="s">
        <v>8520</v>
      </c>
      <c r="H6147" t="s">
        <v>6449</v>
      </c>
      <c r="I6147" t="s">
        <v>55</v>
      </c>
      <c r="J6147" t="s">
        <v>44</v>
      </c>
      <c r="K6147" t="s">
        <v>12112</v>
      </c>
      <c r="L6147" t="s">
        <v>12047</v>
      </c>
      <c r="M6147" t="s">
        <v>12113</v>
      </c>
      <c r="N6147" t="s">
        <v>7001</v>
      </c>
      <c r="O6147" t="s">
        <v>7007</v>
      </c>
      <c r="P6147">
        <v>5570000</v>
      </c>
      <c r="Q6147" t="s">
        <v>6636</v>
      </c>
      <c r="R6147" t="s">
        <v>6636</v>
      </c>
      <c r="S6147" s="12"/>
      <c r="T6147" s="13"/>
      <c r="U6147" t="s">
        <v>6896</v>
      </c>
    </row>
    <row r="6148" spans="1:21" x14ac:dyDescent="0.25">
      <c r="A6148" t="s">
        <v>6619</v>
      </c>
      <c r="B6148" s="12">
        <v>208850</v>
      </c>
      <c r="C6148" t="s">
        <v>12294</v>
      </c>
      <c r="D6148" s="11">
        <v>46187.738182870402</v>
      </c>
      <c r="E6148" t="s">
        <v>12295</v>
      </c>
      <c r="F6148" t="s">
        <v>6415</v>
      </c>
      <c r="G6148" t="s">
        <v>8521</v>
      </c>
      <c r="H6148" t="s">
        <v>6449</v>
      </c>
      <c r="I6148" t="s">
        <v>55</v>
      </c>
      <c r="J6148" t="s">
        <v>44</v>
      </c>
      <c r="K6148" t="s">
        <v>12112</v>
      </c>
      <c r="L6148" t="s">
        <v>12047</v>
      </c>
      <c r="M6148" t="s">
        <v>12113</v>
      </c>
      <c r="N6148" t="s">
        <v>7001</v>
      </c>
      <c r="O6148" t="s">
        <v>7007</v>
      </c>
      <c r="P6148">
        <v>5570000</v>
      </c>
      <c r="Q6148" t="s">
        <v>6636</v>
      </c>
      <c r="R6148" t="s">
        <v>6636</v>
      </c>
      <c r="S6148" s="12"/>
      <c r="T6148" s="13"/>
      <c r="U6148" t="s">
        <v>6896</v>
      </c>
    </row>
    <row r="6149" spans="1:21" x14ac:dyDescent="0.25">
      <c r="A6149" t="s">
        <v>6619</v>
      </c>
      <c r="B6149" s="12">
        <v>208850</v>
      </c>
      <c r="C6149" t="s">
        <v>12294</v>
      </c>
      <c r="D6149" s="11">
        <v>46187.738182870402</v>
      </c>
      <c r="E6149" t="s">
        <v>12295</v>
      </c>
      <c r="F6149" t="s">
        <v>6415</v>
      </c>
      <c r="G6149" t="s">
        <v>8522</v>
      </c>
      <c r="H6149" t="s">
        <v>6449</v>
      </c>
      <c r="I6149" t="s">
        <v>55</v>
      </c>
      <c r="J6149" t="s">
        <v>44</v>
      </c>
      <c r="K6149" t="s">
        <v>12112</v>
      </c>
      <c r="L6149" t="s">
        <v>12047</v>
      </c>
      <c r="M6149" t="s">
        <v>12113</v>
      </c>
      <c r="N6149" t="s">
        <v>7001</v>
      </c>
      <c r="O6149" t="s">
        <v>7007</v>
      </c>
      <c r="P6149">
        <v>5570000</v>
      </c>
      <c r="Q6149" t="s">
        <v>6636</v>
      </c>
      <c r="R6149" t="s">
        <v>6636</v>
      </c>
      <c r="S6149" s="12"/>
      <c r="T6149" s="13"/>
      <c r="U6149" t="s">
        <v>6896</v>
      </c>
    </row>
    <row r="6150" spans="1:21" x14ac:dyDescent="0.25">
      <c r="A6150" t="s">
        <v>6619</v>
      </c>
      <c r="B6150" s="12">
        <v>208850</v>
      </c>
      <c r="C6150" t="s">
        <v>12294</v>
      </c>
      <c r="D6150" s="11">
        <v>46187.738182870402</v>
      </c>
      <c r="E6150" t="s">
        <v>12295</v>
      </c>
      <c r="F6150" t="s">
        <v>6415</v>
      </c>
      <c r="G6150" t="s">
        <v>8523</v>
      </c>
      <c r="H6150" t="s">
        <v>6449</v>
      </c>
      <c r="I6150" t="s">
        <v>55</v>
      </c>
      <c r="J6150" t="s">
        <v>44</v>
      </c>
      <c r="K6150" t="s">
        <v>12112</v>
      </c>
      <c r="L6150" t="s">
        <v>12047</v>
      </c>
      <c r="M6150" t="s">
        <v>12113</v>
      </c>
      <c r="N6150" t="s">
        <v>7001</v>
      </c>
      <c r="O6150" t="s">
        <v>7007</v>
      </c>
      <c r="P6150">
        <v>5570000</v>
      </c>
      <c r="Q6150" t="s">
        <v>6636</v>
      </c>
      <c r="R6150" t="s">
        <v>6636</v>
      </c>
      <c r="S6150" s="12"/>
      <c r="T6150" s="13"/>
      <c r="U6150" t="s">
        <v>6896</v>
      </c>
    </row>
    <row r="6151" spans="1:21" x14ac:dyDescent="0.25">
      <c r="A6151" t="s">
        <v>6619</v>
      </c>
      <c r="B6151" s="12">
        <v>208850</v>
      </c>
      <c r="C6151" t="s">
        <v>12294</v>
      </c>
      <c r="D6151" s="11">
        <v>46187.738182870402</v>
      </c>
      <c r="E6151" t="s">
        <v>12295</v>
      </c>
      <c r="F6151" t="s">
        <v>6415</v>
      </c>
      <c r="G6151" t="s">
        <v>8524</v>
      </c>
      <c r="H6151" t="s">
        <v>6449</v>
      </c>
      <c r="I6151" t="s">
        <v>55</v>
      </c>
      <c r="J6151" t="s">
        <v>44</v>
      </c>
      <c r="K6151" t="s">
        <v>12112</v>
      </c>
      <c r="L6151" t="s">
        <v>12047</v>
      </c>
      <c r="M6151" t="s">
        <v>12113</v>
      </c>
      <c r="N6151" t="s">
        <v>7001</v>
      </c>
      <c r="O6151" t="s">
        <v>7007</v>
      </c>
      <c r="P6151">
        <v>5570000</v>
      </c>
      <c r="Q6151" t="s">
        <v>6636</v>
      </c>
      <c r="R6151" t="s">
        <v>6636</v>
      </c>
      <c r="S6151" s="12"/>
      <c r="T6151" s="13"/>
      <c r="U6151" t="s">
        <v>6896</v>
      </c>
    </row>
    <row r="6152" spans="1:21" x14ac:dyDescent="0.25">
      <c r="A6152" t="s">
        <v>6619</v>
      </c>
      <c r="B6152" s="12">
        <v>208955</v>
      </c>
      <c r="C6152" t="s">
        <v>12296</v>
      </c>
      <c r="D6152" s="11">
        <v>46188.452835648102</v>
      </c>
      <c r="E6152" t="s">
        <v>12297</v>
      </c>
      <c r="F6152" t="s">
        <v>6415</v>
      </c>
      <c r="G6152" t="s">
        <v>6968</v>
      </c>
      <c r="H6152" t="s">
        <v>6449</v>
      </c>
      <c r="I6152" t="s">
        <v>65</v>
      </c>
      <c r="J6152" t="s">
        <v>57</v>
      </c>
      <c r="K6152" t="s">
        <v>12298</v>
      </c>
      <c r="L6152" t="s">
        <v>12028</v>
      </c>
      <c r="M6152" t="s">
        <v>12299</v>
      </c>
      <c r="N6152" t="s">
        <v>7001</v>
      </c>
      <c r="O6152" t="s">
        <v>7007</v>
      </c>
      <c r="P6152">
        <v>5340000</v>
      </c>
      <c r="Q6152" t="s">
        <v>6778</v>
      </c>
      <c r="R6152" t="s">
        <v>6779</v>
      </c>
      <c r="S6152" s="12"/>
      <c r="T6152" s="13"/>
      <c r="U6152" t="s">
        <v>7455</v>
      </c>
    </row>
    <row r="6153" spans="1:21" x14ac:dyDescent="0.25">
      <c r="A6153" t="s">
        <v>6619</v>
      </c>
      <c r="B6153" s="12">
        <v>208955</v>
      </c>
      <c r="C6153" t="s">
        <v>12296</v>
      </c>
      <c r="D6153" s="11">
        <v>46188.452835648102</v>
      </c>
      <c r="E6153" t="s">
        <v>12297</v>
      </c>
      <c r="F6153" t="s">
        <v>6415</v>
      </c>
      <c r="G6153" t="s">
        <v>8520</v>
      </c>
      <c r="H6153" t="s">
        <v>6449</v>
      </c>
      <c r="I6153" t="s">
        <v>65</v>
      </c>
      <c r="J6153" t="s">
        <v>57</v>
      </c>
      <c r="K6153" t="s">
        <v>12298</v>
      </c>
      <c r="L6153" t="s">
        <v>12028</v>
      </c>
      <c r="M6153" t="s">
        <v>12299</v>
      </c>
      <c r="N6153" t="s">
        <v>7001</v>
      </c>
      <c r="O6153" t="s">
        <v>7007</v>
      </c>
      <c r="P6153">
        <v>5340000</v>
      </c>
      <c r="Q6153" t="s">
        <v>6778</v>
      </c>
      <c r="R6153" t="s">
        <v>6779</v>
      </c>
      <c r="S6153" s="12"/>
      <c r="T6153" s="13"/>
      <c r="U6153" t="s">
        <v>7455</v>
      </c>
    </row>
    <row r="6154" spans="1:21" x14ac:dyDescent="0.25">
      <c r="A6154" t="s">
        <v>6619</v>
      </c>
      <c r="B6154" s="12">
        <v>208955</v>
      </c>
      <c r="C6154" t="s">
        <v>12296</v>
      </c>
      <c r="D6154" s="11">
        <v>46188.452835648102</v>
      </c>
      <c r="E6154" t="s">
        <v>12297</v>
      </c>
      <c r="F6154" t="s">
        <v>6415</v>
      </c>
      <c r="G6154" t="s">
        <v>12030</v>
      </c>
      <c r="H6154" t="s">
        <v>6449</v>
      </c>
      <c r="I6154" t="s">
        <v>65</v>
      </c>
      <c r="J6154" t="s">
        <v>57</v>
      </c>
      <c r="K6154" t="s">
        <v>12298</v>
      </c>
      <c r="L6154" t="s">
        <v>12028</v>
      </c>
      <c r="M6154" t="s">
        <v>12299</v>
      </c>
      <c r="N6154" t="s">
        <v>7001</v>
      </c>
      <c r="O6154" t="s">
        <v>7007</v>
      </c>
      <c r="P6154">
        <v>5340000</v>
      </c>
      <c r="Q6154" t="s">
        <v>6778</v>
      </c>
      <c r="R6154" t="s">
        <v>6779</v>
      </c>
      <c r="S6154" s="12"/>
      <c r="T6154" s="13"/>
      <c r="U6154" t="s">
        <v>7455</v>
      </c>
    </row>
    <row r="6155" spans="1:21" x14ac:dyDescent="0.25">
      <c r="A6155" t="s">
        <v>6619</v>
      </c>
      <c r="B6155" s="12">
        <v>208955</v>
      </c>
      <c r="C6155" t="s">
        <v>12296</v>
      </c>
      <c r="D6155" s="11">
        <v>46188.452835648102</v>
      </c>
      <c r="E6155" t="s">
        <v>12297</v>
      </c>
      <c r="F6155" t="s">
        <v>6415</v>
      </c>
      <c r="G6155" t="s">
        <v>8521</v>
      </c>
      <c r="H6155" t="s">
        <v>6449</v>
      </c>
      <c r="I6155" t="s">
        <v>65</v>
      </c>
      <c r="J6155" t="s">
        <v>57</v>
      </c>
      <c r="K6155" t="s">
        <v>12298</v>
      </c>
      <c r="L6155" t="s">
        <v>12028</v>
      </c>
      <c r="M6155" t="s">
        <v>12299</v>
      </c>
      <c r="N6155" t="s">
        <v>7001</v>
      </c>
      <c r="O6155" t="s">
        <v>7007</v>
      </c>
      <c r="P6155">
        <v>5340000</v>
      </c>
      <c r="Q6155" t="s">
        <v>6778</v>
      </c>
      <c r="R6155" t="s">
        <v>6779</v>
      </c>
      <c r="S6155" s="12"/>
      <c r="T6155" s="13"/>
      <c r="U6155" t="s">
        <v>7455</v>
      </c>
    </row>
    <row r="6156" spans="1:21" x14ac:dyDescent="0.25">
      <c r="A6156" t="s">
        <v>6619</v>
      </c>
      <c r="B6156" s="12">
        <v>208955</v>
      </c>
      <c r="C6156" t="s">
        <v>12296</v>
      </c>
      <c r="D6156" s="11">
        <v>46188.452835648102</v>
      </c>
      <c r="E6156" t="s">
        <v>12297</v>
      </c>
      <c r="F6156" t="s">
        <v>6415</v>
      </c>
      <c r="G6156" t="s">
        <v>12031</v>
      </c>
      <c r="H6156" t="s">
        <v>6449</v>
      </c>
      <c r="I6156" t="s">
        <v>65</v>
      </c>
      <c r="J6156" t="s">
        <v>57</v>
      </c>
      <c r="K6156" t="s">
        <v>12298</v>
      </c>
      <c r="L6156" t="s">
        <v>12028</v>
      </c>
      <c r="M6156" t="s">
        <v>12299</v>
      </c>
      <c r="N6156" t="s">
        <v>7001</v>
      </c>
      <c r="O6156" t="s">
        <v>7007</v>
      </c>
      <c r="P6156">
        <v>5340000</v>
      </c>
      <c r="Q6156" t="s">
        <v>6778</v>
      </c>
      <c r="R6156" t="s">
        <v>6779</v>
      </c>
      <c r="S6156" s="12"/>
      <c r="T6156" s="13"/>
      <c r="U6156" t="s">
        <v>7455</v>
      </c>
    </row>
    <row r="6157" spans="1:21" x14ac:dyDescent="0.25">
      <c r="A6157" t="s">
        <v>6619</v>
      </c>
      <c r="B6157" s="12">
        <v>208955</v>
      </c>
      <c r="C6157" t="s">
        <v>12296</v>
      </c>
      <c r="D6157" s="11">
        <v>46188.452835648102</v>
      </c>
      <c r="E6157" t="s">
        <v>12297</v>
      </c>
      <c r="F6157" t="s">
        <v>6415</v>
      </c>
      <c r="G6157" t="s">
        <v>12032</v>
      </c>
      <c r="H6157" t="s">
        <v>6449</v>
      </c>
      <c r="I6157" t="s">
        <v>65</v>
      </c>
      <c r="J6157" t="s">
        <v>57</v>
      </c>
      <c r="K6157" t="s">
        <v>12298</v>
      </c>
      <c r="L6157" t="s">
        <v>12028</v>
      </c>
      <c r="M6157" t="s">
        <v>12299</v>
      </c>
      <c r="N6157" t="s">
        <v>7001</v>
      </c>
      <c r="O6157" t="s">
        <v>7007</v>
      </c>
      <c r="P6157">
        <v>5340000</v>
      </c>
      <c r="Q6157" t="s">
        <v>6778</v>
      </c>
      <c r="R6157" t="s">
        <v>6779</v>
      </c>
      <c r="S6157" s="12"/>
      <c r="T6157" s="13"/>
      <c r="U6157" t="s">
        <v>7455</v>
      </c>
    </row>
    <row r="6158" spans="1:21" x14ac:dyDescent="0.25">
      <c r="A6158" t="s">
        <v>6619</v>
      </c>
      <c r="B6158" s="12">
        <v>208955</v>
      </c>
      <c r="C6158" t="s">
        <v>12296</v>
      </c>
      <c r="D6158" s="11">
        <v>46188.452835648102</v>
      </c>
      <c r="E6158" t="s">
        <v>12297</v>
      </c>
      <c r="F6158" t="s">
        <v>6415</v>
      </c>
      <c r="G6158" t="s">
        <v>12033</v>
      </c>
      <c r="H6158" t="s">
        <v>6449</v>
      </c>
      <c r="I6158" t="s">
        <v>65</v>
      </c>
      <c r="J6158" t="s">
        <v>57</v>
      </c>
      <c r="K6158" t="s">
        <v>12298</v>
      </c>
      <c r="L6158" t="s">
        <v>12028</v>
      </c>
      <c r="M6158" t="s">
        <v>12299</v>
      </c>
      <c r="N6158" t="s">
        <v>7001</v>
      </c>
      <c r="O6158" t="s">
        <v>7007</v>
      </c>
      <c r="P6158">
        <v>5340000</v>
      </c>
      <c r="Q6158" t="s">
        <v>6778</v>
      </c>
      <c r="R6158" t="s">
        <v>6779</v>
      </c>
      <c r="S6158" s="12"/>
      <c r="T6158" s="13"/>
      <c r="U6158" t="s">
        <v>7455</v>
      </c>
    </row>
    <row r="6159" spans="1:21" x14ac:dyDescent="0.25">
      <c r="A6159" t="s">
        <v>6619</v>
      </c>
      <c r="B6159" s="12">
        <v>208955</v>
      </c>
      <c r="C6159" t="s">
        <v>12296</v>
      </c>
      <c r="D6159" s="11">
        <v>46188.452835648102</v>
      </c>
      <c r="E6159" t="s">
        <v>12297</v>
      </c>
      <c r="F6159" t="s">
        <v>6415</v>
      </c>
      <c r="G6159" t="s">
        <v>12034</v>
      </c>
      <c r="H6159" t="s">
        <v>6449</v>
      </c>
      <c r="I6159" t="s">
        <v>65</v>
      </c>
      <c r="J6159" t="s">
        <v>57</v>
      </c>
      <c r="K6159" t="s">
        <v>12298</v>
      </c>
      <c r="L6159" t="s">
        <v>12028</v>
      </c>
      <c r="M6159" t="s">
        <v>12299</v>
      </c>
      <c r="N6159" t="s">
        <v>7001</v>
      </c>
      <c r="O6159" t="s">
        <v>7007</v>
      </c>
      <c r="P6159">
        <v>5340000</v>
      </c>
      <c r="Q6159" t="s">
        <v>6778</v>
      </c>
      <c r="R6159" t="s">
        <v>6779</v>
      </c>
      <c r="S6159" s="12"/>
      <c r="T6159" s="13"/>
      <c r="U6159" t="s">
        <v>7455</v>
      </c>
    </row>
    <row r="6160" spans="1:21" x14ac:dyDescent="0.25">
      <c r="A6160" t="s">
        <v>6619</v>
      </c>
      <c r="B6160" s="12">
        <v>208955</v>
      </c>
      <c r="C6160" t="s">
        <v>12296</v>
      </c>
      <c r="D6160" s="11">
        <v>46188.452835648102</v>
      </c>
      <c r="E6160" t="s">
        <v>12297</v>
      </c>
      <c r="F6160" t="s">
        <v>6415</v>
      </c>
      <c r="G6160" t="s">
        <v>12035</v>
      </c>
      <c r="H6160" t="s">
        <v>6449</v>
      </c>
      <c r="I6160" t="s">
        <v>65</v>
      </c>
      <c r="J6160" t="s">
        <v>57</v>
      </c>
      <c r="K6160" t="s">
        <v>12298</v>
      </c>
      <c r="L6160" t="s">
        <v>12028</v>
      </c>
      <c r="M6160" t="s">
        <v>12299</v>
      </c>
      <c r="N6160" t="s">
        <v>7001</v>
      </c>
      <c r="O6160" t="s">
        <v>7007</v>
      </c>
      <c r="P6160">
        <v>5340000</v>
      </c>
      <c r="Q6160" t="s">
        <v>6778</v>
      </c>
      <c r="R6160" t="s">
        <v>6779</v>
      </c>
      <c r="S6160" s="12"/>
      <c r="T6160" s="13"/>
      <c r="U6160" t="s">
        <v>7455</v>
      </c>
    </row>
    <row r="6161" spans="1:21" x14ac:dyDescent="0.25">
      <c r="A6161" t="s">
        <v>6637</v>
      </c>
      <c r="B6161" s="12">
        <v>209040</v>
      </c>
      <c r="C6161" t="s">
        <v>12300</v>
      </c>
      <c r="D6161" s="11">
        <v>46188.5678819444</v>
      </c>
      <c r="E6161" t="s">
        <v>12301</v>
      </c>
      <c r="F6161" t="s">
        <v>6415</v>
      </c>
      <c r="G6161" t="s">
        <v>6968</v>
      </c>
      <c r="H6161" t="s">
        <v>6449</v>
      </c>
      <c r="I6161" t="s">
        <v>55</v>
      </c>
      <c r="J6161" t="s">
        <v>737</v>
      </c>
      <c r="K6161" t="s">
        <v>12290</v>
      </c>
      <c r="L6161" t="s">
        <v>12023</v>
      </c>
      <c r="M6161" t="s">
        <v>12291</v>
      </c>
      <c r="N6161" t="s">
        <v>6761</v>
      </c>
      <c r="O6161" t="s">
        <v>6762</v>
      </c>
      <c r="P6161">
        <v>13799500</v>
      </c>
      <c r="Q6161" t="s">
        <v>6636</v>
      </c>
      <c r="R6161" t="s">
        <v>6636</v>
      </c>
      <c r="S6161" s="12"/>
      <c r="T6161" s="13"/>
      <c r="U6161" t="s">
        <v>7056</v>
      </c>
    </row>
    <row r="6162" spans="1:21" x14ac:dyDescent="0.25">
      <c r="A6162" t="s">
        <v>6637</v>
      </c>
      <c r="B6162" s="12">
        <v>418080</v>
      </c>
      <c r="C6162" t="s">
        <v>12300</v>
      </c>
      <c r="D6162" s="11">
        <v>46188.5678819444</v>
      </c>
      <c r="E6162" t="s">
        <v>12301</v>
      </c>
      <c r="F6162" t="s">
        <v>6415</v>
      </c>
      <c r="G6162" t="s">
        <v>10421</v>
      </c>
      <c r="H6162" t="s">
        <v>6449</v>
      </c>
      <c r="I6162" t="s">
        <v>55</v>
      </c>
      <c r="J6162" t="s">
        <v>737</v>
      </c>
      <c r="K6162" t="s">
        <v>12290</v>
      </c>
      <c r="L6162" t="s">
        <v>12023</v>
      </c>
      <c r="M6162" t="s">
        <v>12291</v>
      </c>
      <c r="N6162" t="s">
        <v>6761</v>
      </c>
      <c r="O6162" t="s">
        <v>6762</v>
      </c>
      <c r="P6162">
        <v>27599000</v>
      </c>
      <c r="Q6162" t="s">
        <v>6636</v>
      </c>
      <c r="R6162" t="s">
        <v>6636</v>
      </c>
      <c r="S6162" s="12"/>
      <c r="T6162" s="13"/>
      <c r="U6162" t="s">
        <v>7056</v>
      </c>
    </row>
    <row r="6163" spans="1:21" x14ac:dyDescent="0.25">
      <c r="A6163" t="s">
        <v>6637</v>
      </c>
      <c r="B6163" s="12">
        <v>209040</v>
      </c>
      <c r="C6163" t="s">
        <v>12300</v>
      </c>
      <c r="D6163" s="11">
        <v>46188.5678819444</v>
      </c>
      <c r="E6163" t="s">
        <v>12301</v>
      </c>
      <c r="F6163" t="s">
        <v>6415</v>
      </c>
      <c r="G6163" t="s">
        <v>8520</v>
      </c>
      <c r="H6163" t="s">
        <v>6449</v>
      </c>
      <c r="I6163" t="s">
        <v>55</v>
      </c>
      <c r="J6163" t="s">
        <v>737</v>
      </c>
      <c r="K6163" t="s">
        <v>12290</v>
      </c>
      <c r="L6163" t="s">
        <v>12023</v>
      </c>
      <c r="M6163" t="s">
        <v>12291</v>
      </c>
      <c r="N6163" t="s">
        <v>6761</v>
      </c>
      <c r="O6163" t="s">
        <v>6762</v>
      </c>
      <c r="P6163">
        <v>13799500</v>
      </c>
      <c r="Q6163" t="s">
        <v>6636</v>
      </c>
      <c r="R6163" t="s">
        <v>6636</v>
      </c>
      <c r="S6163" s="12"/>
      <c r="T6163" s="13"/>
      <c r="U6163" t="s">
        <v>7056</v>
      </c>
    </row>
    <row r="6164" spans="1:21" x14ac:dyDescent="0.25">
      <c r="A6164" t="s">
        <v>6619</v>
      </c>
      <c r="B6164" s="12">
        <v>209040</v>
      </c>
      <c r="C6164" t="s">
        <v>12300</v>
      </c>
      <c r="D6164" s="11">
        <v>46188.585775462998</v>
      </c>
      <c r="E6164" t="s">
        <v>12301</v>
      </c>
      <c r="F6164" t="s">
        <v>6415</v>
      </c>
      <c r="G6164" t="s">
        <v>6968</v>
      </c>
      <c r="H6164" t="s">
        <v>6449</v>
      </c>
      <c r="I6164" t="s">
        <v>55</v>
      </c>
      <c r="J6164" t="s">
        <v>737</v>
      </c>
      <c r="K6164" t="s">
        <v>12290</v>
      </c>
      <c r="L6164" t="s">
        <v>12023</v>
      </c>
      <c r="M6164" t="s">
        <v>12291</v>
      </c>
      <c r="N6164" t="s">
        <v>6761</v>
      </c>
      <c r="O6164" t="s">
        <v>6762</v>
      </c>
      <c r="P6164">
        <v>13799500</v>
      </c>
      <c r="Q6164" t="s">
        <v>6636</v>
      </c>
      <c r="R6164" t="s">
        <v>6636</v>
      </c>
      <c r="S6164" s="12"/>
      <c r="T6164" s="13"/>
      <c r="U6164" t="s">
        <v>7056</v>
      </c>
    </row>
    <row r="6165" spans="1:21" x14ac:dyDescent="0.25">
      <c r="A6165" t="s">
        <v>6619</v>
      </c>
      <c r="B6165" s="12">
        <v>418080</v>
      </c>
      <c r="C6165" t="s">
        <v>12300</v>
      </c>
      <c r="D6165" s="11">
        <v>46188.585775462998</v>
      </c>
      <c r="E6165" t="s">
        <v>12301</v>
      </c>
      <c r="F6165" t="s">
        <v>6415</v>
      </c>
      <c r="G6165" t="s">
        <v>10421</v>
      </c>
      <c r="H6165" t="s">
        <v>6449</v>
      </c>
      <c r="I6165" t="s">
        <v>55</v>
      </c>
      <c r="J6165" t="s">
        <v>737</v>
      </c>
      <c r="K6165" t="s">
        <v>12290</v>
      </c>
      <c r="L6165" t="s">
        <v>12023</v>
      </c>
      <c r="M6165" t="s">
        <v>12291</v>
      </c>
      <c r="N6165" t="s">
        <v>6761</v>
      </c>
      <c r="O6165" t="s">
        <v>6762</v>
      </c>
      <c r="P6165">
        <v>27599000</v>
      </c>
      <c r="Q6165" t="s">
        <v>6636</v>
      </c>
      <c r="R6165" t="s">
        <v>6636</v>
      </c>
      <c r="S6165" s="12"/>
      <c r="T6165" s="13"/>
      <c r="U6165" t="s">
        <v>7056</v>
      </c>
    </row>
    <row r="6166" spans="1:21" x14ac:dyDescent="0.25">
      <c r="A6166" t="s">
        <v>6619</v>
      </c>
      <c r="B6166" s="12">
        <v>209040</v>
      </c>
      <c r="C6166" t="s">
        <v>12300</v>
      </c>
      <c r="D6166" s="11">
        <v>46188.585775462998</v>
      </c>
      <c r="E6166" t="s">
        <v>12301</v>
      </c>
      <c r="F6166" t="s">
        <v>6415</v>
      </c>
      <c r="G6166" t="s">
        <v>8520</v>
      </c>
      <c r="H6166" t="s">
        <v>6449</v>
      </c>
      <c r="I6166" t="s">
        <v>55</v>
      </c>
      <c r="J6166" t="s">
        <v>737</v>
      </c>
      <c r="K6166" t="s">
        <v>12290</v>
      </c>
      <c r="L6166" t="s">
        <v>12023</v>
      </c>
      <c r="M6166" t="s">
        <v>12291</v>
      </c>
      <c r="N6166" t="s">
        <v>6761</v>
      </c>
      <c r="O6166" t="s">
        <v>6762</v>
      </c>
      <c r="P6166">
        <v>13799500</v>
      </c>
      <c r="Q6166" t="s">
        <v>6636</v>
      </c>
      <c r="R6166" t="s">
        <v>6636</v>
      </c>
      <c r="S6166" s="12"/>
      <c r="T6166" s="13"/>
      <c r="U6166" t="s">
        <v>7056</v>
      </c>
    </row>
    <row r="6167" spans="1:21" x14ac:dyDescent="0.25">
      <c r="A6167" t="s">
        <v>6637</v>
      </c>
      <c r="B6167" s="12">
        <v>209395</v>
      </c>
      <c r="C6167" t="s">
        <v>12302</v>
      </c>
      <c r="D6167" s="11">
        <v>46188.651747685202</v>
      </c>
      <c r="E6167" t="s">
        <v>12303</v>
      </c>
      <c r="F6167" t="s">
        <v>6415</v>
      </c>
      <c r="G6167" t="s">
        <v>6968</v>
      </c>
      <c r="H6167" t="s">
        <v>6449</v>
      </c>
      <c r="I6167" t="s">
        <v>55</v>
      </c>
      <c r="J6167" t="s">
        <v>737</v>
      </c>
      <c r="K6167" t="s">
        <v>12304</v>
      </c>
      <c r="L6167" t="s">
        <v>12047</v>
      </c>
      <c r="M6167" t="s">
        <v>12305</v>
      </c>
      <c r="N6167" t="s">
        <v>7001</v>
      </c>
      <c r="O6167" t="s">
        <v>7007</v>
      </c>
      <c r="P6167">
        <v>5340000</v>
      </c>
      <c r="Q6167" t="s">
        <v>6778</v>
      </c>
      <c r="R6167" t="s">
        <v>7109</v>
      </c>
      <c r="S6167" s="12"/>
      <c r="T6167" s="13"/>
      <c r="U6167" t="s">
        <v>10382</v>
      </c>
    </row>
    <row r="6168" spans="1:21" x14ac:dyDescent="0.25">
      <c r="A6168" t="s">
        <v>6637</v>
      </c>
      <c r="B6168" s="12">
        <v>209395</v>
      </c>
      <c r="C6168" t="s">
        <v>12302</v>
      </c>
      <c r="D6168" s="11">
        <v>46188.651747685202</v>
      </c>
      <c r="E6168" t="s">
        <v>12303</v>
      </c>
      <c r="F6168" t="s">
        <v>6415</v>
      </c>
      <c r="G6168" t="s">
        <v>8520</v>
      </c>
      <c r="H6168" t="s">
        <v>6449</v>
      </c>
      <c r="I6168" t="s">
        <v>55</v>
      </c>
      <c r="J6168" t="s">
        <v>737</v>
      </c>
      <c r="K6168" t="s">
        <v>12304</v>
      </c>
      <c r="L6168" t="s">
        <v>12047</v>
      </c>
      <c r="M6168" t="s">
        <v>12305</v>
      </c>
      <c r="N6168" t="s">
        <v>7001</v>
      </c>
      <c r="O6168" t="s">
        <v>7007</v>
      </c>
      <c r="P6168">
        <v>5340000</v>
      </c>
      <c r="Q6168" t="s">
        <v>6778</v>
      </c>
      <c r="R6168" t="s">
        <v>7109</v>
      </c>
      <c r="S6168" s="12"/>
      <c r="T6168" s="13"/>
      <c r="U6168" t="s">
        <v>10382</v>
      </c>
    </row>
    <row r="6169" spans="1:21" x14ac:dyDescent="0.25">
      <c r="A6169" t="s">
        <v>6637</v>
      </c>
      <c r="B6169" s="12">
        <v>209395</v>
      </c>
      <c r="C6169" t="s">
        <v>12302</v>
      </c>
      <c r="D6169" s="11">
        <v>46188.651747685202</v>
      </c>
      <c r="E6169" t="s">
        <v>12303</v>
      </c>
      <c r="F6169" t="s">
        <v>6415</v>
      </c>
      <c r="G6169" t="s">
        <v>8521</v>
      </c>
      <c r="H6169" t="s">
        <v>6449</v>
      </c>
      <c r="I6169" t="s">
        <v>55</v>
      </c>
      <c r="J6169" t="s">
        <v>737</v>
      </c>
      <c r="K6169" t="s">
        <v>12304</v>
      </c>
      <c r="L6169" t="s">
        <v>12047</v>
      </c>
      <c r="M6169" t="s">
        <v>12305</v>
      </c>
      <c r="N6169" t="s">
        <v>7001</v>
      </c>
      <c r="O6169" t="s">
        <v>7007</v>
      </c>
      <c r="P6169">
        <v>5340000</v>
      </c>
      <c r="Q6169" t="s">
        <v>6778</v>
      </c>
      <c r="R6169" t="s">
        <v>7109</v>
      </c>
      <c r="S6169" s="12"/>
      <c r="T6169" s="13"/>
      <c r="U6169" t="s">
        <v>10382</v>
      </c>
    </row>
    <row r="6170" spans="1:21" x14ac:dyDescent="0.25">
      <c r="A6170" t="s">
        <v>6637</v>
      </c>
      <c r="B6170" s="12">
        <v>209395</v>
      </c>
      <c r="C6170" t="s">
        <v>12302</v>
      </c>
      <c r="D6170" s="11">
        <v>46188.651747685202</v>
      </c>
      <c r="E6170" t="s">
        <v>12303</v>
      </c>
      <c r="F6170" t="s">
        <v>6415</v>
      </c>
      <c r="G6170" t="s">
        <v>8522</v>
      </c>
      <c r="H6170" t="s">
        <v>6449</v>
      </c>
      <c r="I6170" t="s">
        <v>55</v>
      </c>
      <c r="J6170" t="s">
        <v>737</v>
      </c>
      <c r="K6170" t="s">
        <v>12304</v>
      </c>
      <c r="L6170" t="s">
        <v>12047</v>
      </c>
      <c r="M6170" t="s">
        <v>12305</v>
      </c>
      <c r="N6170" t="s">
        <v>7001</v>
      </c>
      <c r="O6170" t="s">
        <v>7007</v>
      </c>
      <c r="P6170">
        <v>5340000</v>
      </c>
      <c r="Q6170" t="s">
        <v>6778</v>
      </c>
      <c r="R6170" t="s">
        <v>7109</v>
      </c>
      <c r="S6170" s="12"/>
      <c r="T6170" s="13"/>
      <c r="U6170" t="s">
        <v>10382</v>
      </c>
    </row>
    <row r="6171" spans="1:21" x14ac:dyDescent="0.25">
      <c r="A6171" t="s">
        <v>6637</v>
      </c>
      <c r="B6171" s="12">
        <v>209395</v>
      </c>
      <c r="C6171" t="s">
        <v>12302</v>
      </c>
      <c r="D6171" s="11">
        <v>46188.651747685202</v>
      </c>
      <c r="E6171" t="s">
        <v>12303</v>
      </c>
      <c r="F6171" t="s">
        <v>6415</v>
      </c>
      <c r="G6171" t="s">
        <v>8523</v>
      </c>
      <c r="H6171" t="s">
        <v>6449</v>
      </c>
      <c r="I6171" t="s">
        <v>55</v>
      </c>
      <c r="J6171" t="s">
        <v>737</v>
      </c>
      <c r="K6171" t="s">
        <v>12304</v>
      </c>
      <c r="L6171" t="s">
        <v>12047</v>
      </c>
      <c r="M6171" t="s">
        <v>12305</v>
      </c>
      <c r="N6171" t="s">
        <v>7001</v>
      </c>
      <c r="O6171" t="s">
        <v>7007</v>
      </c>
      <c r="P6171">
        <v>5340000</v>
      </c>
      <c r="Q6171" t="s">
        <v>6778</v>
      </c>
      <c r="R6171" t="s">
        <v>7109</v>
      </c>
      <c r="S6171" s="12"/>
      <c r="T6171" s="13"/>
      <c r="U6171" t="s">
        <v>10382</v>
      </c>
    </row>
    <row r="6172" spans="1:21" x14ac:dyDescent="0.25">
      <c r="A6172" t="s">
        <v>6637</v>
      </c>
      <c r="B6172" s="12">
        <v>209395</v>
      </c>
      <c r="C6172" t="s">
        <v>12302</v>
      </c>
      <c r="D6172" s="11">
        <v>46188.651747685202</v>
      </c>
      <c r="E6172" t="s">
        <v>12303</v>
      </c>
      <c r="F6172" t="s">
        <v>6415</v>
      </c>
      <c r="G6172" t="s">
        <v>8524</v>
      </c>
      <c r="H6172" t="s">
        <v>6449</v>
      </c>
      <c r="I6172" t="s">
        <v>55</v>
      </c>
      <c r="J6172" t="s">
        <v>737</v>
      </c>
      <c r="K6172" t="s">
        <v>12304</v>
      </c>
      <c r="L6172" t="s">
        <v>12047</v>
      </c>
      <c r="M6172" t="s">
        <v>12305</v>
      </c>
      <c r="N6172" t="s">
        <v>7001</v>
      </c>
      <c r="O6172" t="s">
        <v>7007</v>
      </c>
      <c r="P6172">
        <v>5340000</v>
      </c>
      <c r="Q6172" t="s">
        <v>6778</v>
      </c>
      <c r="R6172" t="s">
        <v>7109</v>
      </c>
      <c r="S6172" s="12"/>
      <c r="T6172" s="13"/>
      <c r="U6172" t="s">
        <v>10382</v>
      </c>
    </row>
    <row r="6173" spans="1:21" x14ac:dyDescent="0.25">
      <c r="A6173" t="s">
        <v>6637</v>
      </c>
      <c r="B6173" s="12">
        <v>209215</v>
      </c>
      <c r="C6173" t="s">
        <v>12306</v>
      </c>
      <c r="D6173" s="11">
        <v>46188.906134259298</v>
      </c>
      <c r="E6173" t="s">
        <v>12307</v>
      </c>
      <c r="F6173" t="s">
        <v>6415</v>
      </c>
      <c r="G6173" t="s">
        <v>6968</v>
      </c>
      <c r="H6173" t="s">
        <v>6449</v>
      </c>
      <c r="I6173" t="s">
        <v>55</v>
      </c>
      <c r="J6173" t="s">
        <v>44</v>
      </c>
      <c r="K6173" t="s">
        <v>12264</v>
      </c>
      <c r="L6173" t="s">
        <v>12028</v>
      </c>
      <c r="M6173" t="s">
        <v>12265</v>
      </c>
      <c r="N6173" t="s">
        <v>7001</v>
      </c>
      <c r="O6173" t="s">
        <v>7007</v>
      </c>
      <c r="P6173">
        <v>5940000</v>
      </c>
      <c r="Q6173" t="s">
        <v>6636</v>
      </c>
      <c r="R6173" t="s">
        <v>6636</v>
      </c>
      <c r="S6173" s="12"/>
      <c r="T6173" s="13"/>
      <c r="U6173" t="s">
        <v>6721</v>
      </c>
    </row>
    <row r="6174" spans="1:21" x14ac:dyDescent="0.25">
      <c r="A6174" t="s">
        <v>6637</v>
      </c>
      <c r="B6174" s="12">
        <v>209215</v>
      </c>
      <c r="C6174" t="s">
        <v>12306</v>
      </c>
      <c r="D6174" s="11">
        <v>46188.906134259298</v>
      </c>
      <c r="E6174" t="s">
        <v>12307</v>
      </c>
      <c r="F6174" t="s">
        <v>6415</v>
      </c>
      <c r="G6174" t="s">
        <v>8520</v>
      </c>
      <c r="H6174" t="s">
        <v>6449</v>
      </c>
      <c r="I6174" t="s">
        <v>55</v>
      </c>
      <c r="J6174" t="s">
        <v>44</v>
      </c>
      <c r="K6174" t="s">
        <v>12264</v>
      </c>
      <c r="L6174" t="s">
        <v>12028</v>
      </c>
      <c r="M6174" t="s">
        <v>12265</v>
      </c>
      <c r="N6174" t="s">
        <v>7001</v>
      </c>
      <c r="O6174" t="s">
        <v>7007</v>
      </c>
      <c r="P6174">
        <v>5940000</v>
      </c>
      <c r="Q6174" t="s">
        <v>6636</v>
      </c>
      <c r="R6174" t="s">
        <v>6636</v>
      </c>
      <c r="S6174" s="12"/>
      <c r="T6174" s="13"/>
      <c r="U6174" t="s">
        <v>6721</v>
      </c>
    </row>
    <row r="6175" spans="1:21" x14ac:dyDescent="0.25">
      <c r="A6175" t="s">
        <v>6637</v>
      </c>
      <c r="B6175" s="12">
        <v>209215</v>
      </c>
      <c r="C6175" t="s">
        <v>12306</v>
      </c>
      <c r="D6175" s="11">
        <v>46188.906134259298</v>
      </c>
      <c r="E6175" t="s">
        <v>12307</v>
      </c>
      <c r="F6175" t="s">
        <v>6415</v>
      </c>
      <c r="G6175" t="s">
        <v>12030</v>
      </c>
      <c r="H6175" t="s">
        <v>6449</v>
      </c>
      <c r="I6175" t="s">
        <v>55</v>
      </c>
      <c r="J6175" t="s">
        <v>44</v>
      </c>
      <c r="K6175" t="s">
        <v>12264</v>
      </c>
      <c r="L6175" t="s">
        <v>12028</v>
      </c>
      <c r="M6175" t="s">
        <v>12265</v>
      </c>
      <c r="N6175" t="s">
        <v>7001</v>
      </c>
      <c r="O6175" t="s">
        <v>7007</v>
      </c>
      <c r="P6175">
        <v>5940000</v>
      </c>
      <c r="Q6175" t="s">
        <v>6636</v>
      </c>
      <c r="R6175" t="s">
        <v>6636</v>
      </c>
      <c r="S6175" s="12"/>
      <c r="T6175" s="13"/>
      <c r="U6175" t="s">
        <v>6721</v>
      </c>
    </row>
    <row r="6176" spans="1:21" x14ac:dyDescent="0.25">
      <c r="A6176" t="s">
        <v>6637</v>
      </c>
      <c r="B6176" s="12">
        <v>209215</v>
      </c>
      <c r="C6176" t="s">
        <v>12306</v>
      </c>
      <c r="D6176" s="11">
        <v>46188.906134259298</v>
      </c>
      <c r="E6176" t="s">
        <v>12307</v>
      </c>
      <c r="F6176" t="s">
        <v>6415</v>
      </c>
      <c r="G6176" t="s">
        <v>8521</v>
      </c>
      <c r="H6176" t="s">
        <v>6449</v>
      </c>
      <c r="I6176" t="s">
        <v>55</v>
      </c>
      <c r="J6176" t="s">
        <v>44</v>
      </c>
      <c r="K6176" t="s">
        <v>12264</v>
      </c>
      <c r="L6176" t="s">
        <v>12028</v>
      </c>
      <c r="M6176" t="s">
        <v>12265</v>
      </c>
      <c r="N6176" t="s">
        <v>7001</v>
      </c>
      <c r="O6176" t="s">
        <v>7007</v>
      </c>
      <c r="P6176">
        <v>5940000</v>
      </c>
      <c r="Q6176" t="s">
        <v>6636</v>
      </c>
      <c r="R6176" t="s">
        <v>6636</v>
      </c>
      <c r="S6176" s="12"/>
      <c r="T6176" s="13"/>
      <c r="U6176" t="s">
        <v>6721</v>
      </c>
    </row>
    <row r="6177" spans="1:21" x14ac:dyDescent="0.25">
      <c r="A6177" t="s">
        <v>6637</v>
      </c>
      <c r="B6177" s="12">
        <v>209215</v>
      </c>
      <c r="C6177" t="s">
        <v>12306</v>
      </c>
      <c r="D6177" s="11">
        <v>46188.906134259298</v>
      </c>
      <c r="E6177" t="s">
        <v>12307</v>
      </c>
      <c r="F6177" t="s">
        <v>6415</v>
      </c>
      <c r="G6177" t="s">
        <v>12031</v>
      </c>
      <c r="H6177" t="s">
        <v>6449</v>
      </c>
      <c r="I6177" t="s">
        <v>55</v>
      </c>
      <c r="J6177" t="s">
        <v>44</v>
      </c>
      <c r="K6177" t="s">
        <v>12264</v>
      </c>
      <c r="L6177" t="s">
        <v>12028</v>
      </c>
      <c r="M6177" t="s">
        <v>12265</v>
      </c>
      <c r="N6177" t="s">
        <v>7001</v>
      </c>
      <c r="O6177" t="s">
        <v>7007</v>
      </c>
      <c r="P6177">
        <v>5940000</v>
      </c>
      <c r="Q6177" t="s">
        <v>6636</v>
      </c>
      <c r="R6177" t="s">
        <v>6636</v>
      </c>
      <c r="S6177" s="12"/>
      <c r="T6177" s="13"/>
      <c r="U6177" t="s">
        <v>6721</v>
      </c>
    </row>
    <row r="6178" spans="1:21" x14ac:dyDescent="0.25">
      <c r="A6178" t="s">
        <v>6637</v>
      </c>
      <c r="B6178" s="12">
        <v>209215</v>
      </c>
      <c r="C6178" t="s">
        <v>12306</v>
      </c>
      <c r="D6178" s="11">
        <v>46188.906134259298</v>
      </c>
      <c r="E6178" t="s">
        <v>12307</v>
      </c>
      <c r="F6178" t="s">
        <v>6415</v>
      </c>
      <c r="G6178" t="s">
        <v>12032</v>
      </c>
      <c r="H6178" t="s">
        <v>6449</v>
      </c>
      <c r="I6178" t="s">
        <v>55</v>
      </c>
      <c r="J6178" t="s">
        <v>44</v>
      </c>
      <c r="K6178" t="s">
        <v>12264</v>
      </c>
      <c r="L6178" t="s">
        <v>12028</v>
      </c>
      <c r="M6178" t="s">
        <v>12265</v>
      </c>
      <c r="N6178" t="s">
        <v>7001</v>
      </c>
      <c r="O6178" t="s">
        <v>7007</v>
      </c>
      <c r="P6178">
        <v>5940000</v>
      </c>
      <c r="Q6178" t="s">
        <v>6636</v>
      </c>
      <c r="R6178" t="s">
        <v>6636</v>
      </c>
      <c r="S6178" s="12"/>
      <c r="T6178" s="13"/>
      <c r="U6178" t="s">
        <v>6721</v>
      </c>
    </row>
    <row r="6179" spans="1:21" x14ac:dyDescent="0.25">
      <c r="A6179" t="s">
        <v>6637</v>
      </c>
      <c r="B6179" s="12">
        <v>209215</v>
      </c>
      <c r="C6179" t="s">
        <v>12306</v>
      </c>
      <c r="D6179" s="11">
        <v>46188.906134259298</v>
      </c>
      <c r="E6179" t="s">
        <v>12307</v>
      </c>
      <c r="F6179" t="s">
        <v>6415</v>
      </c>
      <c r="G6179" t="s">
        <v>12033</v>
      </c>
      <c r="H6179" t="s">
        <v>6449</v>
      </c>
      <c r="I6179" t="s">
        <v>55</v>
      </c>
      <c r="J6179" t="s">
        <v>44</v>
      </c>
      <c r="K6179" t="s">
        <v>12264</v>
      </c>
      <c r="L6179" t="s">
        <v>12028</v>
      </c>
      <c r="M6179" t="s">
        <v>12265</v>
      </c>
      <c r="N6179" t="s">
        <v>7001</v>
      </c>
      <c r="O6179" t="s">
        <v>7007</v>
      </c>
      <c r="P6179">
        <v>5940000</v>
      </c>
      <c r="Q6179" t="s">
        <v>6636</v>
      </c>
      <c r="R6179" t="s">
        <v>6636</v>
      </c>
      <c r="S6179" s="12"/>
      <c r="T6179" s="13"/>
      <c r="U6179" t="s">
        <v>6721</v>
      </c>
    </row>
    <row r="6180" spans="1:21" x14ac:dyDescent="0.25">
      <c r="A6180" t="s">
        <v>6637</v>
      </c>
      <c r="B6180" s="12">
        <v>209215</v>
      </c>
      <c r="C6180" t="s">
        <v>12306</v>
      </c>
      <c r="D6180" s="11">
        <v>46188.906134259298</v>
      </c>
      <c r="E6180" t="s">
        <v>12307</v>
      </c>
      <c r="F6180" t="s">
        <v>6415</v>
      </c>
      <c r="G6180" t="s">
        <v>12034</v>
      </c>
      <c r="H6180" t="s">
        <v>6449</v>
      </c>
      <c r="I6180" t="s">
        <v>55</v>
      </c>
      <c r="J6180" t="s">
        <v>44</v>
      </c>
      <c r="K6180" t="s">
        <v>12264</v>
      </c>
      <c r="L6180" t="s">
        <v>12028</v>
      </c>
      <c r="M6180" t="s">
        <v>12265</v>
      </c>
      <c r="N6180" t="s">
        <v>7001</v>
      </c>
      <c r="O6180" t="s">
        <v>7007</v>
      </c>
      <c r="P6180">
        <v>5940000</v>
      </c>
      <c r="Q6180" t="s">
        <v>6636</v>
      </c>
      <c r="R6180" t="s">
        <v>6636</v>
      </c>
      <c r="S6180" s="12"/>
      <c r="T6180" s="13"/>
      <c r="U6180" t="s">
        <v>6721</v>
      </c>
    </row>
    <row r="6181" spans="1:21" x14ac:dyDescent="0.25">
      <c r="A6181" t="s">
        <v>6637</v>
      </c>
      <c r="B6181" s="12">
        <v>209215</v>
      </c>
      <c r="C6181" t="s">
        <v>12306</v>
      </c>
      <c r="D6181" s="11">
        <v>46188.906134259298</v>
      </c>
      <c r="E6181" t="s">
        <v>12307</v>
      </c>
      <c r="F6181" t="s">
        <v>6415</v>
      </c>
      <c r="G6181" t="s">
        <v>12035</v>
      </c>
      <c r="H6181" t="s">
        <v>6449</v>
      </c>
      <c r="I6181" t="s">
        <v>55</v>
      </c>
      <c r="J6181" t="s">
        <v>44</v>
      </c>
      <c r="K6181" t="s">
        <v>12264</v>
      </c>
      <c r="L6181" t="s">
        <v>12028</v>
      </c>
      <c r="M6181" t="s">
        <v>12265</v>
      </c>
      <c r="N6181" t="s">
        <v>7001</v>
      </c>
      <c r="O6181" t="s">
        <v>7007</v>
      </c>
      <c r="P6181">
        <v>5940000</v>
      </c>
      <c r="Q6181" t="s">
        <v>6636</v>
      </c>
      <c r="R6181" t="s">
        <v>6636</v>
      </c>
      <c r="S6181" s="12"/>
      <c r="T6181" s="13"/>
      <c r="U6181" t="s">
        <v>6721</v>
      </c>
    </row>
    <row r="6182" spans="1:21" x14ac:dyDescent="0.25">
      <c r="A6182" t="s">
        <v>6619</v>
      </c>
      <c r="B6182" s="12">
        <v>209215</v>
      </c>
      <c r="C6182" t="s">
        <v>12306</v>
      </c>
      <c r="D6182" s="11">
        <v>46189.458310185197</v>
      </c>
      <c r="E6182" t="s">
        <v>12307</v>
      </c>
      <c r="F6182" t="s">
        <v>6415</v>
      </c>
      <c r="G6182" t="s">
        <v>6968</v>
      </c>
      <c r="H6182" t="s">
        <v>6449</v>
      </c>
      <c r="I6182" t="s">
        <v>55</v>
      </c>
      <c r="J6182" t="s">
        <v>44</v>
      </c>
      <c r="K6182" t="s">
        <v>12264</v>
      </c>
      <c r="L6182" t="s">
        <v>12028</v>
      </c>
      <c r="M6182" t="s">
        <v>12265</v>
      </c>
      <c r="N6182" t="s">
        <v>7001</v>
      </c>
      <c r="O6182" t="s">
        <v>7007</v>
      </c>
      <c r="P6182">
        <v>5940000</v>
      </c>
      <c r="Q6182" t="s">
        <v>6636</v>
      </c>
      <c r="R6182" t="s">
        <v>6636</v>
      </c>
      <c r="S6182" s="12"/>
      <c r="T6182" s="13"/>
      <c r="U6182" t="s">
        <v>6721</v>
      </c>
    </row>
    <row r="6183" spans="1:21" x14ac:dyDescent="0.25">
      <c r="A6183" t="s">
        <v>6619</v>
      </c>
      <c r="B6183" s="12">
        <v>209215</v>
      </c>
      <c r="C6183" t="s">
        <v>12306</v>
      </c>
      <c r="D6183" s="11">
        <v>46189.458310185197</v>
      </c>
      <c r="E6183" t="s">
        <v>12307</v>
      </c>
      <c r="F6183" t="s">
        <v>6415</v>
      </c>
      <c r="G6183" t="s">
        <v>8520</v>
      </c>
      <c r="H6183" t="s">
        <v>6449</v>
      </c>
      <c r="I6183" t="s">
        <v>55</v>
      </c>
      <c r="J6183" t="s">
        <v>44</v>
      </c>
      <c r="K6183" t="s">
        <v>12264</v>
      </c>
      <c r="L6183" t="s">
        <v>12028</v>
      </c>
      <c r="M6183" t="s">
        <v>12265</v>
      </c>
      <c r="N6183" t="s">
        <v>7001</v>
      </c>
      <c r="O6183" t="s">
        <v>7007</v>
      </c>
      <c r="P6183">
        <v>5940000</v>
      </c>
      <c r="Q6183" t="s">
        <v>6636</v>
      </c>
      <c r="R6183" t="s">
        <v>6636</v>
      </c>
      <c r="S6183" s="12"/>
      <c r="T6183" s="13"/>
      <c r="U6183" t="s">
        <v>6721</v>
      </c>
    </row>
    <row r="6184" spans="1:21" x14ac:dyDescent="0.25">
      <c r="A6184" t="s">
        <v>6619</v>
      </c>
      <c r="B6184" s="12">
        <v>209215</v>
      </c>
      <c r="C6184" t="s">
        <v>12306</v>
      </c>
      <c r="D6184" s="11">
        <v>46189.458310185197</v>
      </c>
      <c r="E6184" t="s">
        <v>12307</v>
      </c>
      <c r="F6184" t="s">
        <v>6415</v>
      </c>
      <c r="G6184" t="s">
        <v>12030</v>
      </c>
      <c r="H6184" t="s">
        <v>6449</v>
      </c>
      <c r="I6184" t="s">
        <v>55</v>
      </c>
      <c r="J6184" t="s">
        <v>44</v>
      </c>
      <c r="K6184" t="s">
        <v>12264</v>
      </c>
      <c r="L6184" t="s">
        <v>12028</v>
      </c>
      <c r="M6184" t="s">
        <v>12265</v>
      </c>
      <c r="N6184" t="s">
        <v>7001</v>
      </c>
      <c r="O6184" t="s">
        <v>7007</v>
      </c>
      <c r="P6184">
        <v>5940000</v>
      </c>
      <c r="Q6184" t="s">
        <v>6636</v>
      </c>
      <c r="R6184" t="s">
        <v>6636</v>
      </c>
      <c r="S6184" s="12"/>
      <c r="T6184" s="13"/>
      <c r="U6184" t="s">
        <v>6721</v>
      </c>
    </row>
    <row r="6185" spans="1:21" x14ac:dyDescent="0.25">
      <c r="A6185" t="s">
        <v>6619</v>
      </c>
      <c r="B6185" s="12">
        <v>209215</v>
      </c>
      <c r="C6185" t="s">
        <v>12306</v>
      </c>
      <c r="D6185" s="11">
        <v>46189.458310185197</v>
      </c>
      <c r="E6185" t="s">
        <v>12307</v>
      </c>
      <c r="F6185" t="s">
        <v>6415</v>
      </c>
      <c r="G6185" t="s">
        <v>8521</v>
      </c>
      <c r="H6185" t="s">
        <v>6449</v>
      </c>
      <c r="I6185" t="s">
        <v>55</v>
      </c>
      <c r="J6185" t="s">
        <v>44</v>
      </c>
      <c r="K6185" t="s">
        <v>12264</v>
      </c>
      <c r="L6185" t="s">
        <v>12028</v>
      </c>
      <c r="M6185" t="s">
        <v>12265</v>
      </c>
      <c r="N6185" t="s">
        <v>7001</v>
      </c>
      <c r="O6185" t="s">
        <v>7007</v>
      </c>
      <c r="P6185">
        <v>5940000</v>
      </c>
      <c r="Q6185" t="s">
        <v>6636</v>
      </c>
      <c r="R6185" t="s">
        <v>6636</v>
      </c>
      <c r="S6185" s="12"/>
      <c r="T6185" s="13"/>
      <c r="U6185" t="s">
        <v>6721</v>
      </c>
    </row>
    <row r="6186" spans="1:21" x14ac:dyDescent="0.25">
      <c r="A6186" t="s">
        <v>6619</v>
      </c>
      <c r="B6186" s="12">
        <v>209215</v>
      </c>
      <c r="C6186" t="s">
        <v>12306</v>
      </c>
      <c r="D6186" s="11">
        <v>46189.458310185197</v>
      </c>
      <c r="E6186" t="s">
        <v>12307</v>
      </c>
      <c r="F6186" t="s">
        <v>6415</v>
      </c>
      <c r="G6186" t="s">
        <v>12031</v>
      </c>
      <c r="H6186" t="s">
        <v>6449</v>
      </c>
      <c r="I6186" t="s">
        <v>55</v>
      </c>
      <c r="J6186" t="s">
        <v>44</v>
      </c>
      <c r="K6186" t="s">
        <v>12264</v>
      </c>
      <c r="L6186" t="s">
        <v>12028</v>
      </c>
      <c r="M6186" t="s">
        <v>12265</v>
      </c>
      <c r="N6186" t="s">
        <v>7001</v>
      </c>
      <c r="O6186" t="s">
        <v>7007</v>
      </c>
      <c r="P6186">
        <v>5940000</v>
      </c>
      <c r="Q6186" t="s">
        <v>6636</v>
      </c>
      <c r="R6186" t="s">
        <v>6636</v>
      </c>
      <c r="S6186" s="12"/>
      <c r="T6186" s="13"/>
      <c r="U6186" t="s">
        <v>6721</v>
      </c>
    </row>
    <row r="6187" spans="1:21" x14ac:dyDescent="0.25">
      <c r="A6187" t="s">
        <v>6619</v>
      </c>
      <c r="B6187" s="12">
        <v>209215</v>
      </c>
      <c r="C6187" t="s">
        <v>12306</v>
      </c>
      <c r="D6187" s="11">
        <v>46189.458310185197</v>
      </c>
      <c r="E6187" t="s">
        <v>12307</v>
      </c>
      <c r="F6187" t="s">
        <v>6415</v>
      </c>
      <c r="G6187" t="s">
        <v>12032</v>
      </c>
      <c r="H6187" t="s">
        <v>6449</v>
      </c>
      <c r="I6187" t="s">
        <v>55</v>
      </c>
      <c r="J6187" t="s">
        <v>44</v>
      </c>
      <c r="K6187" t="s">
        <v>12264</v>
      </c>
      <c r="L6187" t="s">
        <v>12028</v>
      </c>
      <c r="M6187" t="s">
        <v>12265</v>
      </c>
      <c r="N6187" t="s">
        <v>7001</v>
      </c>
      <c r="O6187" t="s">
        <v>7007</v>
      </c>
      <c r="P6187">
        <v>5940000</v>
      </c>
      <c r="Q6187" t="s">
        <v>6636</v>
      </c>
      <c r="R6187" t="s">
        <v>6636</v>
      </c>
      <c r="S6187" s="12"/>
      <c r="T6187" s="13"/>
      <c r="U6187" t="s">
        <v>6721</v>
      </c>
    </row>
    <row r="6188" spans="1:21" x14ac:dyDescent="0.25">
      <c r="A6188" t="s">
        <v>6619</v>
      </c>
      <c r="B6188" s="12">
        <v>209215</v>
      </c>
      <c r="C6188" t="s">
        <v>12306</v>
      </c>
      <c r="D6188" s="11">
        <v>46189.458310185197</v>
      </c>
      <c r="E6188" t="s">
        <v>12307</v>
      </c>
      <c r="F6188" t="s">
        <v>6415</v>
      </c>
      <c r="G6188" t="s">
        <v>12033</v>
      </c>
      <c r="H6188" t="s">
        <v>6449</v>
      </c>
      <c r="I6188" t="s">
        <v>55</v>
      </c>
      <c r="J6188" t="s">
        <v>44</v>
      </c>
      <c r="K6188" t="s">
        <v>12264</v>
      </c>
      <c r="L6188" t="s">
        <v>12028</v>
      </c>
      <c r="M6188" t="s">
        <v>12265</v>
      </c>
      <c r="N6188" t="s">
        <v>7001</v>
      </c>
      <c r="O6188" t="s">
        <v>7007</v>
      </c>
      <c r="P6188">
        <v>5940000</v>
      </c>
      <c r="Q6188" t="s">
        <v>6636</v>
      </c>
      <c r="R6188" t="s">
        <v>6636</v>
      </c>
      <c r="S6188" s="12"/>
      <c r="T6188" s="13"/>
      <c r="U6188" t="s">
        <v>6721</v>
      </c>
    </row>
    <row r="6189" spans="1:21" x14ac:dyDescent="0.25">
      <c r="A6189" t="s">
        <v>6619</v>
      </c>
      <c r="B6189" s="12">
        <v>209215</v>
      </c>
      <c r="C6189" t="s">
        <v>12306</v>
      </c>
      <c r="D6189" s="11">
        <v>46189.458310185197</v>
      </c>
      <c r="E6189" t="s">
        <v>12307</v>
      </c>
      <c r="F6189" t="s">
        <v>6415</v>
      </c>
      <c r="G6189" t="s">
        <v>12034</v>
      </c>
      <c r="H6189" t="s">
        <v>6449</v>
      </c>
      <c r="I6189" t="s">
        <v>55</v>
      </c>
      <c r="J6189" t="s">
        <v>44</v>
      </c>
      <c r="K6189" t="s">
        <v>12264</v>
      </c>
      <c r="L6189" t="s">
        <v>12028</v>
      </c>
      <c r="M6189" t="s">
        <v>12265</v>
      </c>
      <c r="N6189" t="s">
        <v>7001</v>
      </c>
      <c r="O6189" t="s">
        <v>7007</v>
      </c>
      <c r="P6189">
        <v>5940000</v>
      </c>
      <c r="Q6189" t="s">
        <v>6636</v>
      </c>
      <c r="R6189" t="s">
        <v>6636</v>
      </c>
      <c r="S6189" s="12"/>
      <c r="T6189" s="13"/>
      <c r="U6189" t="s">
        <v>6721</v>
      </c>
    </row>
    <row r="6190" spans="1:21" x14ac:dyDescent="0.25">
      <c r="A6190" t="s">
        <v>6619</v>
      </c>
      <c r="B6190" s="12">
        <v>209215</v>
      </c>
      <c r="C6190" t="s">
        <v>12306</v>
      </c>
      <c r="D6190" s="11">
        <v>46189.458310185197</v>
      </c>
      <c r="E6190" t="s">
        <v>12307</v>
      </c>
      <c r="F6190" t="s">
        <v>6415</v>
      </c>
      <c r="G6190" t="s">
        <v>12035</v>
      </c>
      <c r="H6190" t="s">
        <v>6449</v>
      </c>
      <c r="I6190" t="s">
        <v>55</v>
      </c>
      <c r="J6190" t="s">
        <v>44</v>
      </c>
      <c r="K6190" t="s">
        <v>12264</v>
      </c>
      <c r="L6190" t="s">
        <v>12028</v>
      </c>
      <c r="M6190" t="s">
        <v>12265</v>
      </c>
      <c r="N6190" t="s">
        <v>7001</v>
      </c>
      <c r="O6190" t="s">
        <v>7007</v>
      </c>
      <c r="P6190">
        <v>5940000</v>
      </c>
      <c r="Q6190" t="s">
        <v>6636</v>
      </c>
      <c r="R6190" t="s">
        <v>6636</v>
      </c>
      <c r="S6190" s="12"/>
      <c r="T6190" s="13"/>
      <c r="U6190" t="s">
        <v>6721</v>
      </c>
    </row>
    <row r="6191" spans="1:21" x14ac:dyDescent="0.25">
      <c r="A6191" t="s">
        <v>6637</v>
      </c>
      <c r="B6191" s="12">
        <v>209385</v>
      </c>
      <c r="C6191" t="s">
        <v>12308</v>
      </c>
      <c r="D6191" s="11">
        <v>46189.613298611097</v>
      </c>
      <c r="E6191" t="s">
        <v>12309</v>
      </c>
      <c r="F6191" t="s">
        <v>6415</v>
      </c>
      <c r="G6191" t="s">
        <v>6968</v>
      </c>
      <c r="H6191" t="s">
        <v>6449</v>
      </c>
      <c r="I6191" t="s">
        <v>55</v>
      </c>
      <c r="J6191" t="s">
        <v>176</v>
      </c>
      <c r="K6191" t="s">
        <v>12310</v>
      </c>
      <c r="L6191" t="s">
        <v>12140</v>
      </c>
      <c r="M6191" t="s">
        <v>12311</v>
      </c>
      <c r="N6191" t="s">
        <v>7202</v>
      </c>
      <c r="O6191" t="s">
        <v>7231</v>
      </c>
      <c r="P6191">
        <v>10199950</v>
      </c>
      <c r="Q6191" t="s">
        <v>6636</v>
      </c>
      <c r="R6191" t="s">
        <v>6636</v>
      </c>
      <c r="S6191" s="12"/>
      <c r="T6191" s="13"/>
      <c r="U6191" t="s">
        <v>6636</v>
      </c>
    </row>
    <row r="6192" spans="1:21" x14ac:dyDescent="0.25">
      <c r="A6192" t="s">
        <v>6637</v>
      </c>
      <c r="B6192" s="12">
        <v>209385</v>
      </c>
      <c r="C6192" t="s">
        <v>12308</v>
      </c>
      <c r="D6192" s="11">
        <v>46189.613298611097</v>
      </c>
      <c r="E6192" t="s">
        <v>12309</v>
      </c>
      <c r="F6192" t="s">
        <v>6415</v>
      </c>
      <c r="G6192" t="s">
        <v>8520</v>
      </c>
      <c r="H6192" t="s">
        <v>6449</v>
      </c>
      <c r="I6192" t="s">
        <v>55</v>
      </c>
      <c r="J6192" t="s">
        <v>176</v>
      </c>
      <c r="K6192" t="s">
        <v>12310</v>
      </c>
      <c r="L6192" t="s">
        <v>12140</v>
      </c>
      <c r="M6192" t="s">
        <v>12311</v>
      </c>
      <c r="N6192" t="s">
        <v>7202</v>
      </c>
      <c r="O6192" t="s">
        <v>7231</v>
      </c>
      <c r="P6192">
        <v>10199950</v>
      </c>
      <c r="Q6192" t="s">
        <v>6636</v>
      </c>
      <c r="R6192" t="s">
        <v>6636</v>
      </c>
      <c r="S6192" s="12"/>
      <c r="T6192" s="13"/>
      <c r="U6192" t="s">
        <v>6636</v>
      </c>
    </row>
    <row r="6193" spans="1:21" x14ac:dyDescent="0.25">
      <c r="A6193" t="s">
        <v>6637</v>
      </c>
      <c r="B6193" s="12">
        <v>209385</v>
      </c>
      <c r="C6193" t="s">
        <v>12308</v>
      </c>
      <c r="D6193" s="11">
        <v>46189.613298611097</v>
      </c>
      <c r="E6193" t="s">
        <v>12309</v>
      </c>
      <c r="F6193" t="s">
        <v>6415</v>
      </c>
      <c r="G6193" t="s">
        <v>12030</v>
      </c>
      <c r="H6193" t="s">
        <v>6449</v>
      </c>
      <c r="I6193" t="s">
        <v>55</v>
      </c>
      <c r="J6193" t="s">
        <v>176</v>
      </c>
      <c r="K6193" t="s">
        <v>12310</v>
      </c>
      <c r="L6193" t="s">
        <v>12140</v>
      </c>
      <c r="M6193" t="s">
        <v>12311</v>
      </c>
      <c r="N6193" t="s">
        <v>7202</v>
      </c>
      <c r="O6193" t="s">
        <v>7231</v>
      </c>
      <c r="P6193">
        <v>10199950</v>
      </c>
      <c r="Q6193" t="s">
        <v>6636</v>
      </c>
      <c r="R6193" t="s">
        <v>6636</v>
      </c>
      <c r="S6193" s="12"/>
      <c r="T6193" s="13"/>
      <c r="U6193" t="s">
        <v>6636</v>
      </c>
    </row>
    <row r="6194" spans="1:21" x14ac:dyDescent="0.25">
      <c r="A6194" t="s">
        <v>6637</v>
      </c>
      <c r="B6194" s="12">
        <v>209385</v>
      </c>
      <c r="C6194" t="s">
        <v>12308</v>
      </c>
      <c r="D6194" s="11">
        <v>46189.613298611097</v>
      </c>
      <c r="E6194" t="s">
        <v>12309</v>
      </c>
      <c r="F6194" t="s">
        <v>6415</v>
      </c>
      <c r="G6194" t="s">
        <v>8521</v>
      </c>
      <c r="H6194" t="s">
        <v>6449</v>
      </c>
      <c r="I6194" t="s">
        <v>55</v>
      </c>
      <c r="J6194" t="s">
        <v>176</v>
      </c>
      <c r="K6194" t="s">
        <v>12310</v>
      </c>
      <c r="L6194" t="s">
        <v>12140</v>
      </c>
      <c r="M6194" t="s">
        <v>12311</v>
      </c>
      <c r="N6194" t="s">
        <v>7202</v>
      </c>
      <c r="O6194" t="s">
        <v>7231</v>
      </c>
      <c r="P6194">
        <v>10199950</v>
      </c>
      <c r="Q6194" t="s">
        <v>6636</v>
      </c>
      <c r="R6194" t="s">
        <v>6636</v>
      </c>
      <c r="S6194" s="12"/>
      <c r="T6194" s="13"/>
      <c r="U6194" t="s">
        <v>6636</v>
      </c>
    </row>
    <row r="6195" spans="1:21" x14ac:dyDescent="0.25">
      <c r="A6195" t="s">
        <v>6637</v>
      </c>
      <c r="B6195" s="12">
        <v>209385</v>
      </c>
      <c r="C6195" t="s">
        <v>12308</v>
      </c>
      <c r="D6195" s="11">
        <v>46189.613298611097</v>
      </c>
      <c r="E6195" t="s">
        <v>12309</v>
      </c>
      <c r="F6195" t="s">
        <v>6415</v>
      </c>
      <c r="G6195" t="s">
        <v>12142</v>
      </c>
      <c r="H6195" t="s">
        <v>6449</v>
      </c>
      <c r="I6195" t="s">
        <v>55</v>
      </c>
      <c r="J6195" t="s">
        <v>176</v>
      </c>
      <c r="K6195" t="s">
        <v>12310</v>
      </c>
      <c r="L6195" t="s">
        <v>12140</v>
      </c>
      <c r="M6195" t="s">
        <v>12311</v>
      </c>
      <c r="N6195" t="s">
        <v>7202</v>
      </c>
      <c r="O6195" t="s">
        <v>7231</v>
      </c>
      <c r="P6195">
        <v>10199950</v>
      </c>
      <c r="Q6195" t="s">
        <v>6636</v>
      </c>
      <c r="R6195" t="s">
        <v>6636</v>
      </c>
      <c r="S6195" s="12"/>
      <c r="T6195" s="13"/>
      <c r="U6195" t="s">
        <v>6636</v>
      </c>
    </row>
    <row r="6196" spans="1:21" x14ac:dyDescent="0.25">
      <c r="A6196" t="s">
        <v>6637</v>
      </c>
      <c r="B6196" s="12">
        <v>209385</v>
      </c>
      <c r="C6196" t="s">
        <v>12308</v>
      </c>
      <c r="D6196" s="11">
        <v>46189.613298611097</v>
      </c>
      <c r="E6196" t="s">
        <v>12309</v>
      </c>
      <c r="F6196" t="s">
        <v>6415</v>
      </c>
      <c r="G6196" t="s">
        <v>12143</v>
      </c>
      <c r="H6196" t="s">
        <v>6449</v>
      </c>
      <c r="I6196" t="s">
        <v>55</v>
      </c>
      <c r="J6196" t="s">
        <v>176</v>
      </c>
      <c r="K6196" t="s">
        <v>12310</v>
      </c>
      <c r="L6196" t="s">
        <v>12140</v>
      </c>
      <c r="M6196" t="s">
        <v>12311</v>
      </c>
      <c r="N6196" t="s">
        <v>7202</v>
      </c>
      <c r="O6196" t="s">
        <v>7231</v>
      </c>
      <c r="P6196">
        <v>10199950</v>
      </c>
      <c r="Q6196" t="s">
        <v>6636</v>
      </c>
      <c r="R6196" t="s">
        <v>6636</v>
      </c>
      <c r="S6196" s="12"/>
      <c r="T6196" s="13"/>
      <c r="U6196" t="s">
        <v>6636</v>
      </c>
    </row>
    <row r="6197" spans="1:21" x14ac:dyDescent="0.25">
      <c r="A6197" t="s">
        <v>6637</v>
      </c>
      <c r="B6197" s="12">
        <v>209385</v>
      </c>
      <c r="C6197" t="s">
        <v>12308</v>
      </c>
      <c r="D6197" s="11">
        <v>46189.613298611097</v>
      </c>
      <c r="E6197" t="s">
        <v>12309</v>
      </c>
      <c r="F6197" t="s">
        <v>6415</v>
      </c>
      <c r="G6197" t="s">
        <v>12144</v>
      </c>
      <c r="H6197" t="s">
        <v>6449</v>
      </c>
      <c r="I6197" t="s">
        <v>55</v>
      </c>
      <c r="J6197" t="s">
        <v>176</v>
      </c>
      <c r="K6197" t="s">
        <v>12310</v>
      </c>
      <c r="L6197" t="s">
        <v>12140</v>
      </c>
      <c r="M6197" t="s">
        <v>12311</v>
      </c>
      <c r="N6197" t="s">
        <v>7202</v>
      </c>
      <c r="O6197" t="s">
        <v>7231</v>
      </c>
      <c r="P6197">
        <v>10199950</v>
      </c>
      <c r="Q6197" t="s">
        <v>6636</v>
      </c>
      <c r="R6197" t="s">
        <v>6636</v>
      </c>
      <c r="S6197" s="12"/>
      <c r="T6197" s="13"/>
      <c r="U6197" t="s">
        <v>6636</v>
      </c>
    </row>
    <row r="6198" spans="1:21" x14ac:dyDescent="0.25">
      <c r="A6198" t="s">
        <v>6637</v>
      </c>
      <c r="B6198" s="12">
        <v>209385</v>
      </c>
      <c r="C6198" t="s">
        <v>12308</v>
      </c>
      <c r="D6198" s="11">
        <v>46189.613298611097</v>
      </c>
      <c r="E6198" t="s">
        <v>12309</v>
      </c>
      <c r="F6198" t="s">
        <v>6415</v>
      </c>
      <c r="G6198" t="s">
        <v>12145</v>
      </c>
      <c r="H6198" t="s">
        <v>6449</v>
      </c>
      <c r="I6198" t="s">
        <v>55</v>
      </c>
      <c r="J6198" t="s">
        <v>176</v>
      </c>
      <c r="K6198" t="s">
        <v>12310</v>
      </c>
      <c r="L6198" t="s">
        <v>12140</v>
      </c>
      <c r="M6198" t="s">
        <v>12311</v>
      </c>
      <c r="N6198" t="s">
        <v>7202</v>
      </c>
      <c r="O6198" t="s">
        <v>7231</v>
      </c>
      <c r="P6198">
        <v>10199950</v>
      </c>
      <c r="Q6198" t="s">
        <v>6636</v>
      </c>
      <c r="R6198" t="s">
        <v>6636</v>
      </c>
      <c r="S6198" s="12"/>
      <c r="T6198" s="13"/>
      <c r="U6198" t="s">
        <v>6636</v>
      </c>
    </row>
    <row r="6199" spans="1:21" x14ac:dyDescent="0.25">
      <c r="A6199" t="s">
        <v>6637</v>
      </c>
      <c r="B6199" s="12">
        <v>209385</v>
      </c>
      <c r="C6199" t="s">
        <v>12308</v>
      </c>
      <c r="D6199" s="11">
        <v>46189.613298611097</v>
      </c>
      <c r="E6199" t="s">
        <v>12309</v>
      </c>
      <c r="F6199" t="s">
        <v>6415</v>
      </c>
      <c r="G6199" t="s">
        <v>12146</v>
      </c>
      <c r="H6199" t="s">
        <v>6449</v>
      </c>
      <c r="I6199" t="s">
        <v>55</v>
      </c>
      <c r="J6199" t="s">
        <v>176</v>
      </c>
      <c r="K6199" t="s">
        <v>12310</v>
      </c>
      <c r="L6199" t="s">
        <v>12140</v>
      </c>
      <c r="M6199" t="s">
        <v>12311</v>
      </c>
      <c r="N6199" t="s">
        <v>7202</v>
      </c>
      <c r="O6199" t="s">
        <v>7231</v>
      </c>
      <c r="P6199">
        <v>10199950</v>
      </c>
      <c r="Q6199" t="s">
        <v>6636</v>
      </c>
      <c r="R6199" t="s">
        <v>6636</v>
      </c>
      <c r="S6199" s="12"/>
      <c r="T6199" s="13"/>
      <c r="U6199" t="s">
        <v>6636</v>
      </c>
    </row>
    <row r="6200" spans="1:21" x14ac:dyDescent="0.25">
      <c r="A6200" t="s">
        <v>6637</v>
      </c>
      <c r="B6200" s="12">
        <v>209510</v>
      </c>
      <c r="C6200" t="s">
        <v>12312</v>
      </c>
      <c r="D6200" s="11">
        <v>46189.615601851903</v>
      </c>
      <c r="E6200" t="s">
        <v>12313</v>
      </c>
      <c r="F6200" t="s">
        <v>6415</v>
      </c>
      <c r="G6200" t="s">
        <v>6968</v>
      </c>
      <c r="H6200" t="s">
        <v>6449</v>
      </c>
      <c r="I6200" t="s">
        <v>55</v>
      </c>
      <c r="J6200" t="s">
        <v>44</v>
      </c>
      <c r="K6200" t="s">
        <v>12112</v>
      </c>
      <c r="L6200" t="s">
        <v>12047</v>
      </c>
      <c r="M6200" t="s">
        <v>12113</v>
      </c>
      <c r="N6200" t="s">
        <v>7001</v>
      </c>
      <c r="O6200" t="s">
        <v>7007</v>
      </c>
      <c r="P6200">
        <v>5570000</v>
      </c>
      <c r="Q6200" t="s">
        <v>6778</v>
      </c>
      <c r="R6200" t="s">
        <v>7109</v>
      </c>
      <c r="S6200" s="12"/>
      <c r="T6200" s="13"/>
      <c r="U6200" t="s">
        <v>6636</v>
      </c>
    </row>
    <row r="6201" spans="1:21" x14ac:dyDescent="0.25">
      <c r="A6201" t="s">
        <v>6637</v>
      </c>
      <c r="B6201" s="12">
        <v>209510</v>
      </c>
      <c r="C6201" t="s">
        <v>12312</v>
      </c>
      <c r="D6201" s="11">
        <v>46189.615601851903</v>
      </c>
      <c r="E6201" t="s">
        <v>12313</v>
      </c>
      <c r="F6201" t="s">
        <v>6415</v>
      </c>
      <c r="G6201" t="s">
        <v>8520</v>
      </c>
      <c r="H6201" t="s">
        <v>6449</v>
      </c>
      <c r="I6201" t="s">
        <v>55</v>
      </c>
      <c r="J6201" t="s">
        <v>44</v>
      </c>
      <c r="K6201" t="s">
        <v>12112</v>
      </c>
      <c r="L6201" t="s">
        <v>12047</v>
      </c>
      <c r="M6201" t="s">
        <v>12113</v>
      </c>
      <c r="N6201" t="s">
        <v>7001</v>
      </c>
      <c r="O6201" t="s">
        <v>7007</v>
      </c>
      <c r="P6201">
        <v>5570000</v>
      </c>
      <c r="Q6201" t="s">
        <v>6778</v>
      </c>
      <c r="R6201" t="s">
        <v>7109</v>
      </c>
      <c r="S6201" s="12"/>
      <c r="T6201" s="13"/>
      <c r="U6201" t="s">
        <v>6636</v>
      </c>
    </row>
    <row r="6202" spans="1:21" x14ac:dyDescent="0.25">
      <c r="A6202" t="s">
        <v>6637</v>
      </c>
      <c r="B6202" s="12">
        <v>209510</v>
      </c>
      <c r="C6202" t="s">
        <v>12312</v>
      </c>
      <c r="D6202" s="11">
        <v>46189.615601851903</v>
      </c>
      <c r="E6202" t="s">
        <v>12313</v>
      </c>
      <c r="F6202" t="s">
        <v>6415</v>
      </c>
      <c r="G6202" t="s">
        <v>8521</v>
      </c>
      <c r="H6202" t="s">
        <v>6449</v>
      </c>
      <c r="I6202" t="s">
        <v>55</v>
      </c>
      <c r="J6202" t="s">
        <v>44</v>
      </c>
      <c r="K6202" t="s">
        <v>12112</v>
      </c>
      <c r="L6202" t="s">
        <v>12047</v>
      </c>
      <c r="M6202" t="s">
        <v>12113</v>
      </c>
      <c r="N6202" t="s">
        <v>7001</v>
      </c>
      <c r="O6202" t="s">
        <v>7007</v>
      </c>
      <c r="P6202">
        <v>5570000</v>
      </c>
      <c r="Q6202" t="s">
        <v>6778</v>
      </c>
      <c r="R6202" t="s">
        <v>7109</v>
      </c>
      <c r="S6202" s="12"/>
      <c r="T6202" s="13"/>
      <c r="U6202" t="s">
        <v>6636</v>
      </c>
    </row>
    <row r="6203" spans="1:21" x14ac:dyDescent="0.25">
      <c r="A6203" t="s">
        <v>6637</v>
      </c>
      <c r="B6203" s="12">
        <v>209510</v>
      </c>
      <c r="C6203" t="s">
        <v>12312</v>
      </c>
      <c r="D6203" s="11">
        <v>46189.615601851903</v>
      </c>
      <c r="E6203" t="s">
        <v>12313</v>
      </c>
      <c r="F6203" t="s">
        <v>6415</v>
      </c>
      <c r="G6203" t="s">
        <v>8522</v>
      </c>
      <c r="H6203" t="s">
        <v>6449</v>
      </c>
      <c r="I6203" t="s">
        <v>55</v>
      </c>
      <c r="J6203" t="s">
        <v>44</v>
      </c>
      <c r="K6203" t="s">
        <v>12112</v>
      </c>
      <c r="L6203" t="s">
        <v>12047</v>
      </c>
      <c r="M6203" t="s">
        <v>12113</v>
      </c>
      <c r="N6203" t="s">
        <v>7001</v>
      </c>
      <c r="O6203" t="s">
        <v>7007</v>
      </c>
      <c r="P6203">
        <v>5570000</v>
      </c>
      <c r="Q6203" t="s">
        <v>6778</v>
      </c>
      <c r="R6203" t="s">
        <v>7109</v>
      </c>
      <c r="S6203" s="12"/>
      <c r="T6203" s="13"/>
      <c r="U6203" t="s">
        <v>6636</v>
      </c>
    </row>
    <row r="6204" spans="1:21" x14ac:dyDescent="0.25">
      <c r="A6204" t="s">
        <v>6637</v>
      </c>
      <c r="B6204" s="12">
        <v>209510</v>
      </c>
      <c r="C6204" t="s">
        <v>12312</v>
      </c>
      <c r="D6204" s="11">
        <v>46189.615601851903</v>
      </c>
      <c r="E6204" t="s">
        <v>12313</v>
      </c>
      <c r="F6204" t="s">
        <v>6415</v>
      </c>
      <c r="G6204" t="s">
        <v>8523</v>
      </c>
      <c r="H6204" t="s">
        <v>6449</v>
      </c>
      <c r="I6204" t="s">
        <v>55</v>
      </c>
      <c r="J6204" t="s">
        <v>44</v>
      </c>
      <c r="K6204" t="s">
        <v>12112</v>
      </c>
      <c r="L6204" t="s">
        <v>12047</v>
      </c>
      <c r="M6204" t="s">
        <v>12113</v>
      </c>
      <c r="N6204" t="s">
        <v>7001</v>
      </c>
      <c r="O6204" t="s">
        <v>7007</v>
      </c>
      <c r="P6204">
        <v>5570000</v>
      </c>
      <c r="Q6204" t="s">
        <v>6778</v>
      </c>
      <c r="R6204" t="s">
        <v>7109</v>
      </c>
      <c r="S6204" s="12"/>
      <c r="T6204" s="13"/>
      <c r="U6204" t="s">
        <v>6636</v>
      </c>
    </row>
    <row r="6205" spans="1:21" x14ac:dyDescent="0.25">
      <c r="A6205" t="s">
        <v>6637</v>
      </c>
      <c r="B6205" s="12">
        <v>209510</v>
      </c>
      <c r="C6205" t="s">
        <v>12312</v>
      </c>
      <c r="D6205" s="11">
        <v>46189.615601851903</v>
      </c>
      <c r="E6205" t="s">
        <v>12313</v>
      </c>
      <c r="F6205" t="s">
        <v>6415</v>
      </c>
      <c r="G6205" t="s">
        <v>8524</v>
      </c>
      <c r="H6205" t="s">
        <v>6449</v>
      </c>
      <c r="I6205" t="s">
        <v>55</v>
      </c>
      <c r="J6205" t="s">
        <v>44</v>
      </c>
      <c r="K6205" t="s">
        <v>12112</v>
      </c>
      <c r="L6205" t="s">
        <v>12047</v>
      </c>
      <c r="M6205" t="s">
        <v>12113</v>
      </c>
      <c r="N6205" t="s">
        <v>7001</v>
      </c>
      <c r="O6205" t="s">
        <v>7007</v>
      </c>
      <c r="P6205">
        <v>5570000</v>
      </c>
      <c r="Q6205" t="s">
        <v>6778</v>
      </c>
      <c r="R6205" t="s">
        <v>7109</v>
      </c>
      <c r="S6205" s="12"/>
      <c r="T6205" s="13"/>
      <c r="U6205" t="s">
        <v>6636</v>
      </c>
    </row>
    <row r="6206" spans="1:21" x14ac:dyDescent="0.25">
      <c r="A6206" t="s">
        <v>6619</v>
      </c>
      <c r="B6206" s="12">
        <v>209385</v>
      </c>
      <c r="C6206" t="s">
        <v>12308</v>
      </c>
      <c r="D6206" s="11">
        <v>46189.669432870403</v>
      </c>
      <c r="E6206" t="s">
        <v>12309</v>
      </c>
      <c r="F6206" t="s">
        <v>6415</v>
      </c>
      <c r="G6206" t="s">
        <v>6968</v>
      </c>
      <c r="H6206" t="s">
        <v>6449</v>
      </c>
      <c r="I6206" t="s">
        <v>55</v>
      </c>
      <c r="J6206" t="s">
        <v>176</v>
      </c>
      <c r="K6206" t="s">
        <v>12310</v>
      </c>
      <c r="L6206" t="s">
        <v>12140</v>
      </c>
      <c r="M6206" t="s">
        <v>12311</v>
      </c>
      <c r="N6206" t="s">
        <v>7202</v>
      </c>
      <c r="O6206" t="s">
        <v>7231</v>
      </c>
      <c r="P6206">
        <v>10199950</v>
      </c>
      <c r="Q6206" t="s">
        <v>6636</v>
      </c>
      <c r="R6206" t="s">
        <v>6636</v>
      </c>
      <c r="S6206" s="12"/>
      <c r="T6206" s="13"/>
      <c r="U6206" t="s">
        <v>6636</v>
      </c>
    </row>
    <row r="6207" spans="1:21" x14ac:dyDescent="0.25">
      <c r="A6207" t="s">
        <v>6619</v>
      </c>
      <c r="B6207" s="12">
        <v>209385</v>
      </c>
      <c r="C6207" t="s">
        <v>12308</v>
      </c>
      <c r="D6207" s="11">
        <v>46189.669432870403</v>
      </c>
      <c r="E6207" t="s">
        <v>12309</v>
      </c>
      <c r="F6207" t="s">
        <v>6415</v>
      </c>
      <c r="G6207" t="s">
        <v>8520</v>
      </c>
      <c r="H6207" t="s">
        <v>6449</v>
      </c>
      <c r="I6207" t="s">
        <v>55</v>
      </c>
      <c r="J6207" t="s">
        <v>176</v>
      </c>
      <c r="K6207" t="s">
        <v>12310</v>
      </c>
      <c r="L6207" t="s">
        <v>12140</v>
      </c>
      <c r="M6207" t="s">
        <v>12311</v>
      </c>
      <c r="N6207" t="s">
        <v>7202</v>
      </c>
      <c r="O6207" t="s">
        <v>7231</v>
      </c>
      <c r="P6207">
        <v>10199950</v>
      </c>
      <c r="Q6207" t="s">
        <v>6636</v>
      </c>
      <c r="R6207" t="s">
        <v>6636</v>
      </c>
      <c r="S6207" s="12"/>
      <c r="T6207" s="13"/>
      <c r="U6207" t="s">
        <v>6636</v>
      </c>
    </row>
    <row r="6208" spans="1:21" x14ac:dyDescent="0.25">
      <c r="A6208" t="s">
        <v>6619</v>
      </c>
      <c r="B6208" s="12">
        <v>209385</v>
      </c>
      <c r="C6208" t="s">
        <v>12308</v>
      </c>
      <c r="D6208" s="11">
        <v>46189.669432870403</v>
      </c>
      <c r="E6208" t="s">
        <v>12309</v>
      </c>
      <c r="F6208" t="s">
        <v>6415</v>
      </c>
      <c r="G6208" t="s">
        <v>12030</v>
      </c>
      <c r="H6208" t="s">
        <v>6449</v>
      </c>
      <c r="I6208" t="s">
        <v>55</v>
      </c>
      <c r="J6208" t="s">
        <v>176</v>
      </c>
      <c r="K6208" t="s">
        <v>12310</v>
      </c>
      <c r="L6208" t="s">
        <v>12140</v>
      </c>
      <c r="M6208" t="s">
        <v>12311</v>
      </c>
      <c r="N6208" t="s">
        <v>7202</v>
      </c>
      <c r="O6208" t="s">
        <v>7231</v>
      </c>
      <c r="P6208">
        <v>10199950</v>
      </c>
      <c r="Q6208" t="s">
        <v>6636</v>
      </c>
      <c r="R6208" t="s">
        <v>6636</v>
      </c>
      <c r="S6208" s="12"/>
      <c r="T6208" s="13"/>
      <c r="U6208" t="s">
        <v>6636</v>
      </c>
    </row>
    <row r="6209" spans="1:21" x14ac:dyDescent="0.25">
      <c r="A6209" t="s">
        <v>6619</v>
      </c>
      <c r="B6209" s="12">
        <v>209385</v>
      </c>
      <c r="C6209" t="s">
        <v>12308</v>
      </c>
      <c r="D6209" s="11">
        <v>46189.669432870403</v>
      </c>
      <c r="E6209" t="s">
        <v>12309</v>
      </c>
      <c r="F6209" t="s">
        <v>6415</v>
      </c>
      <c r="G6209" t="s">
        <v>8521</v>
      </c>
      <c r="H6209" t="s">
        <v>6449</v>
      </c>
      <c r="I6209" t="s">
        <v>55</v>
      </c>
      <c r="J6209" t="s">
        <v>176</v>
      </c>
      <c r="K6209" t="s">
        <v>12310</v>
      </c>
      <c r="L6209" t="s">
        <v>12140</v>
      </c>
      <c r="M6209" t="s">
        <v>12311</v>
      </c>
      <c r="N6209" t="s">
        <v>7202</v>
      </c>
      <c r="O6209" t="s">
        <v>7231</v>
      </c>
      <c r="P6209">
        <v>10199950</v>
      </c>
      <c r="Q6209" t="s">
        <v>6636</v>
      </c>
      <c r="R6209" t="s">
        <v>6636</v>
      </c>
      <c r="S6209" s="12"/>
      <c r="T6209" s="13"/>
      <c r="U6209" t="s">
        <v>6636</v>
      </c>
    </row>
    <row r="6210" spans="1:21" x14ac:dyDescent="0.25">
      <c r="A6210" t="s">
        <v>6619</v>
      </c>
      <c r="B6210" s="12">
        <v>209385</v>
      </c>
      <c r="C6210" t="s">
        <v>12308</v>
      </c>
      <c r="D6210" s="11">
        <v>46189.669432870403</v>
      </c>
      <c r="E6210" t="s">
        <v>12309</v>
      </c>
      <c r="F6210" t="s">
        <v>6415</v>
      </c>
      <c r="G6210" t="s">
        <v>12142</v>
      </c>
      <c r="H6210" t="s">
        <v>6449</v>
      </c>
      <c r="I6210" t="s">
        <v>55</v>
      </c>
      <c r="J6210" t="s">
        <v>176</v>
      </c>
      <c r="K6210" t="s">
        <v>12310</v>
      </c>
      <c r="L6210" t="s">
        <v>12140</v>
      </c>
      <c r="M6210" t="s">
        <v>12311</v>
      </c>
      <c r="N6210" t="s">
        <v>7202</v>
      </c>
      <c r="O6210" t="s">
        <v>7231</v>
      </c>
      <c r="P6210">
        <v>10199950</v>
      </c>
      <c r="Q6210" t="s">
        <v>6636</v>
      </c>
      <c r="R6210" t="s">
        <v>6636</v>
      </c>
      <c r="S6210" s="12"/>
      <c r="T6210" s="13"/>
      <c r="U6210" t="s">
        <v>6636</v>
      </c>
    </row>
    <row r="6211" spans="1:21" x14ac:dyDescent="0.25">
      <c r="A6211" t="s">
        <v>6619</v>
      </c>
      <c r="B6211" s="12">
        <v>209385</v>
      </c>
      <c r="C6211" t="s">
        <v>12308</v>
      </c>
      <c r="D6211" s="11">
        <v>46189.669432870403</v>
      </c>
      <c r="E6211" t="s">
        <v>12309</v>
      </c>
      <c r="F6211" t="s">
        <v>6415</v>
      </c>
      <c r="G6211" t="s">
        <v>12143</v>
      </c>
      <c r="H6211" t="s">
        <v>6449</v>
      </c>
      <c r="I6211" t="s">
        <v>55</v>
      </c>
      <c r="J6211" t="s">
        <v>176</v>
      </c>
      <c r="K6211" t="s">
        <v>12310</v>
      </c>
      <c r="L6211" t="s">
        <v>12140</v>
      </c>
      <c r="M6211" t="s">
        <v>12311</v>
      </c>
      <c r="N6211" t="s">
        <v>7202</v>
      </c>
      <c r="O6211" t="s">
        <v>7231</v>
      </c>
      <c r="P6211">
        <v>10199950</v>
      </c>
      <c r="Q6211" t="s">
        <v>6636</v>
      </c>
      <c r="R6211" t="s">
        <v>6636</v>
      </c>
      <c r="S6211" s="12"/>
      <c r="T6211" s="13"/>
      <c r="U6211" t="s">
        <v>6636</v>
      </c>
    </row>
    <row r="6212" spans="1:21" x14ac:dyDescent="0.25">
      <c r="A6212" t="s">
        <v>6619</v>
      </c>
      <c r="B6212" s="12">
        <v>209385</v>
      </c>
      <c r="C6212" t="s">
        <v>12308</v>
      </c>
      <c r="D6212" s="11">
        <v>46189.669432870403</v>
      </c>
      <c r="E6212" t="s">
        <v>12309</v>
      </c>
      <c r="F6212" t="s">
        <v>6415</v>
      </c>
      <c r="G6212" t="s">
        <v>12144</v>
      </c>
      <c r="H6212" t="s">
        <v>6449</v>
      </c>
      <c r="I6212" t="s">
        <v>55</v>
      </c>
      <c r="J6212" t="s">
        <v>176</v>
      </c>
      <c r="K6212" t="s">
        <v>12310</v>
      </c>
      <c r="L6212" t="s">
        <v>12140</v>
      </c>
      <c r="M6212" t="s">
        <v>12311</v>
      </c>
      <c r="N6212" t="s">
        <v>7202</v>
      </c>
      <c r="O6212" t="s">
        <v>7231</v>
      </c>
      <c r="P6212">
        <v>10199950</v>
      </c>
      <c r="Q6212" t="s">
        <v>6636</v>
      </c>
      <c r="R6212" t="s">
        <v>6636</v>
      </c>
      <c r="S6212" s="12"/>
      <c r="T6212" s="13"/>
      <c r="U6212" t="s">
        <v>6636</v>
      </c>
    </row>
    <row r="6213" spans="1:21" x14ac:dyDescent="0.25">
      <c r="A6213" t="s">
        <v>6619</v>
      </c>
      <c r="B6213" s="12">
        <v>209385</v>
      </c>
      <c r="C6213" t="s">
        <v>12308</v>
      </c>
      <c r="D6213" s="11">
        <v>46189.669432870403</v>
      </c>
      <c r="E6213" t="s">
        <v>12309</v>
      </c>
      <c r="F6213" t="s">
        <v>6415</v>
      </c>
      <c r="G6213" t="s">
        <v>12145</v>
      </c>
      <c r="H6213" t="s">
        <v>6449</v>
      </c>
      <c r="I6213" t="s">
        <v>55</v>
      </c>
      <c r="J6213" t="s">
        <v>176</v>
      </c>
      <c r="K6213" t="s">
        <v>12310</v>
      </c>
      <c r="L6213" t="s">
        <v>12140</v>
      </c>
      <c r="M6213" t="s">
        <v>12311</v>
      </c>
      <c r="N6213" t="s">
        <v>7202</v>
      </c>
      <c r="O6213" t="s">
        <v>7231</v>
      </c>
      <c r="P6213">
        <v>10199950</v>
      </c>
      <c r="Q6213" t="s">
        <v>6636</v>
      </c>
      <c r="R6213" t="s">
        <v>6636</v>
      </c>
      <c r="S6213" s="12"/>
      <c r="T6213" s="13"/>
      <c r="U6213" t="s">
        <v>6636</v>
      </c>
    </row>
    <row r="6214" spans="1:21" x14ac:dyDescent="0.25">
      <c r="A6214" t="s">
        <v>6619</v>
      </c>
      <c r="B6214" s="12">
        <v>209385</v>
      </c>
      <c r="C6214" t="s">
        <v>12308</v>
      </c>
      <c r="D6214" s="11">
        <v>46189.669432870403</v>
      </c>
      <c r="E6214" t="s">
        <v>12309</v>
      </c>
      <c r="F6214" t="s">
        <v>6415</v>
      </c>
      <c r="G6214" t="s">
        <v>12146</v>
      </c>
      <c r="H6214" t="s">
        <v>6449</v>
      </c>
      <c r="I6214" t="s">
        <v>55</v>
      </c>
      <c r="J6214" t="s">
        <v>176</v>
      </c>
      <c r="K6214" t="s">
        <v>12310</v>
      </c>
      <c r="L6214" t="s">
        <v>12140</v>
      </c>
      <c r="M6214" t="s">
        <v>12311</v>
      </c>
      <c r="N6214" t="s">
        <v>7202</v>
      </c>
      <c r="O6214" t="s">
        <v>7231</v>
      </c>
      <c r="P6214">
        <v>10199950</v>
      </c>
      <c r="Q6214" t="s">
        <v>6636</v>
      </c>
      <c r="R6214" t="s">
        <v>6636</v>
      </c>
      <c r="S6214" s="12"/>
      <c r="T6214" s="13"/>
      <c r="U6214" t="s">
        <v>6636</v>
      </c>
    </row>
    <row r="6215" spans="1:21" x14ac:dyDescent="0.25">
      <c r="A6215" t="s">
        <v>6619</v>
      </c>
      <c r="B6215" s="12">
        <v>209395</v>
      </c>
      <c r="C6215" t="s">
        <v>12302</v>
      </c>
      <c r="D6215" s="11">
        <v>46189.702245370398</v>
      </c>
      <c r="E6215" t="s">
        <v>12303</v>
      </c>
      <c r="F6215" t="s">
        <v>6415</v>
      </c>
      <c r="G6215" t="s">
        <v>6968</v>
      </c>
      <c r="H6215" t="s">
        <v>6449</v>
      </c>
      <c r="I6215" t="s">
        <v>55</v>
      </c>
      <c r="J6215" t="s">
        <v>737</v>
      </c>
      <c r="K6215" t="s">
        <v>12304</v>
      </c>
      <c r="L6215" t="s">
        <v>12047</v>
      </c>
      <c r="M6215" t="s">
        <v>12305</v>
      </c>
      <c r="N6215" t="s">
        <v>7001</v>
      </c>
      <c r="O6215" t="s">
        <v>7007</v>
      </c>
      <c r="P6215">
        <v>5340000</v>
      </c>
      <c r="Q6215" t="s">
        <v>6778</v>
      </c>
      <c r="R6215" t="s">
        <v>7109</v>
      </c>
      <c r="S6215" s="12"/>
      <c r="T6215" s="13"/>
      <c r="U6215" t="s">
        <v>10382</v>
      </c>
    </row>
    <row r="6216" spans="1:21" x14ac:dyDescent="0.25">
      <c r="A6216" t="s">
        <v>6619</v>
      </c>
      <c r="B6216" s="12">
        <v>209395</v>
      </c>
      <c r="C6216" t="s">
        <v>12302</v>
      </c>
      <c r="D6216" s="11">
        <v>46189.702245370398</v>
      </c>
      <c r="E6216" t="s">
        <v>12303</v>
      </c>
      <c r="F6216" t="s">
        <v>6415</v>
      </c>
      <c r="G6216" t="s">
        <v>8520</v>
      </c>
      <c r="H6216" t="s">
        <v>6449</v>
      </c>
      <c r="I6216" t="s">
        <v>55</v>
      </c>
      <c r="J6216" t="s">
        <v>737</v>
      </c>
      <c r="K6216" t="s">
        <v>12304</v>
      </c>
      <c r="L6216" t="s">
        <v>12047</v>
      </c>
      <c r="M6216" t="s">
        <v>12305</v>
      </c>
      <c r="N6216" t="s">
        <v>7001</v>
      </c>
      <c r="O6216" t="s">
        <v>7007</v>
      </c>
      <c r="P6216">
        <v>5340000</v>
      </c>
      <c r="Q6216" t="s">
        <v>6778</v>
      </c>
      <c r="R6216" t="s">
        <v>7109</v>
      </c>
      <c r="S6216" s="12"/>
      <c r="T6216" s="13"/>
      <c r="U6216" t="s">
        <v>10382</v>
      </c>
    </row>
    <row r="6217" spans="1:21" x14ac:dyDescent="0.25">
      <c r="A6217" t="s">
        <v>6619</v>
      </c>
      <c r="B6217" s="12">
        <v>209395</v>
      </c>
      <c r="C6217" t="s">
        <v>12302</v>
      </c>
      <c r="D6217" s="11">
        <v>46189.702245370398</v>
      </c>
      <c r="E6217" t="s">
        <v>12303</v>
      </c>
      <c r="F6217" t="s">
        <v>6415</v>
      </c>
      <c r="G6217" t="s">
        <v>8521</v>
      </c>
      <c r="H6217" t="s">
        <v>6449</v>
      </c>
      <c r="I6217" t="s">
        <v>55</v>
      </c>
      <c r="J6217" t="s">
        <v>737</v>
      </c>
      <c r="K6217" t="s">
        <v>12304</v>
      </c>
      <c r="L6217" t="s">
        <v>12047</v>
      </c>
      <c r="M6217" t="s">
        <v>12305</v>
      </c>
      <c r="N6217" t="s">
        <v>7001</v>
      </c>
      <c r="O6217" t="s">
        <v>7007</v>
      </c>
      <c r="P6217">
        <v>5340000</v>
      </c>
      <c r="Q6217" t="s">
        <v>6778</v>
      </c>
      <c r="R6217" t="s">
        <v>7109</v>
      </c>
      <c r="S6217" s="12"/>
      <c r="T6217" s="13"/>
      <c r="U6217" t="s">
        <v>10382</v>
      </c>
    </row>
    <row r="6218" spans="1:21" x14ac:dyDescent="0.25">
      <c r="A6218" t="s">
        <v>6619</v>
      </c>
      <c r="B6218" s="12">
        <v>209395</v>
      </c>
      <c r="C6218" t="s">
        <v>12302</v>
      </c>
      <c r="D6218" s="11">
        <v>46189.702245370398</v>
      </c>
      <c r="E6218" t="s">
        <v>12303</v>
      </c>
      <c r="F6218" t="s">
        <v>6415</v>
      </c>
      <c r="G6218" t="s">
        <v>8522</v>
      </c>
      <c r="H6218" t="s">
        <v>6449</v>
      </c>
      <c r="I6218" t="s">
        <v>55</v>
      </c>
      <c r="J6218" t="s">
        <v>737</v>
      </c>
      <c r="K6218" t="s">
        <v>12304</v>
      </c>
      <c r="L6218" t="s">
        <v>12047</v>
      </c>
      <c r="M6218" t="s">
        <v>12305</v>
      </c>
      <c r="N6218" t="s">
        <v>7001</v>
      </c>
      <c r="O6218" t="s">
        <v>7007</v>
      </c>
      <c r="P6218">
        <v>5340000</v>
      </c>
      <c r="Q6218" t="s">
        <v>6778</v>
      </c>
      <c r="R6218" t="s">
        <v>7109</v>
      </c>
      <c r="S6218" s="12"/>
      <c r="T6218" s="13"/>
      <c r="U6218" t="s">
        <v>10382</v>
      </c>
    </row>
    <row r="6219" spans="1:21" x14ac:dyDescent="0.25">
      <c r="A6219" t="s">
        <v>6619</v>
      </c>
      <c r="B6219" s="12">
        <v>209395</v>
      </c>
      <c r="C6219" t="s">
        <v>12302</v>
      </c>
      <c r="D6219" s="11">
        <v>46189.702245370398</v>
      </c>
      <c r="E6219" t="s">
        <v>12303</v>
      </c>
      <c r="F6219" t="s">
        <v>6415</v>
      </c>
      <c r="G6219" t="s">
        <v>8523</v>
      </c>
      <c r="H6219" t="s">
        <v>6449</v>
      </c>
      <c r="I6219" t="s">
        <v>55</v>
      </c>
      <c r="J6219" t="s">
        <v>737</v>
      </c>
      <c r="K6219" t="s">
        <v>12304</v>
      </c>
      <c r="L6219" t="s">
        <v>12047</v>
      </c>
      <c r="M6219" t="s">
        <v>12305</v>
      </c>
      <c r="N6219" t="s">
        <v>7001</v>
      </c>
      <c r="O6219" t="s">
        <v>7007</v>
      </c>
      <c r="P6219">
        <v>5340000</v>
      </c>
      <c r="Q6219" t="s">
        <v>6778</v>
      </c>
      <c r="R6219" t="s">
        <v>7109</v>
      </c>
      <c r="S6219" s="12"/>
      <c r="T6219" s="13"/>
      <c r="U6219" t="s">
        <v>10382</v>
      </c>
    </row>
    <row r="6220" spans="1:21" x14ac:dyDescent="0.25">
      <c r="A6220" t="s">
        <v>6619</v>
      </c>
      <c r="B6220" s="12">
        <v>209395</v>
      </c>
      <c r="C6220" t="s">
        <v>12302</v>
      </c>
      <c r="D6220" s="11">
        <v>46189.702245370398</v>
      </c>
      <c r="E6220" t="s">
        <v>12303</v>
      </c>
      <c r="F6220" t="s">
        <v>6415</v>
      </c>
      <c r="G6220" t="s">
        <v>8524</v>
      </c>
      <c r="H6220" t="s">
        <v>6449</v>
      </c>
      <c r="I6220" t="s">
        <v>55</v>
      </c>
      <c r="J6220" t="s">
        <v>737</v>
      </c>
      <c r="K6220" t="s">
        <v>12304</v>
      </c>
      <c r="L6220" t="s">
        <v>12047</v>
      </c>
      <c r="M6220" t="s">
        <v>12305</v>
      </c>
      <c r="N6220" t="s">
        <v>7001</v>
      </c>
      <c r="O6220" t="s">
        <v>7007</v>
      </c>
      <c r="P6220">
        <v>5340000</v>
      </c>
      <c r="Q6220" t="s">
        <v>6778</v>
      </c>
      <c r="R6220" t="s">
        <v>7109</v>
      </c>
      <c r="S6220" s="12"/>
      <c r="T6220" s="13"/>
      <c r="U6220" t="s">
        <v>10382</v>
      </c>
    </row>
    <row r="6221" spans="1:21" x14ac:dyDescent="0.25">
      <c r="A6221" t="s">
        <v>6619</v>
      </c>
      <c r="B6221" s="12">
        <v>209510</v>
      </c>
      <c r="C6221" t="s">
        <v>12312</v>
      </c>
      <c r="D6221" s="11">
        <v>46190.4534837963</v>
      </c>
      <c r="E6221" t="s">
        <v>12313</v>
      </c>
      <c r="F6221" t="s">
        <v>6415</v>
      </c>
      <c r="G6221" t="s">
        <v>6968</v>
      </c>
      <c r="H6221" t="s">
        <v>6449</v>
      </c>
      <c r="I6221" t="s">
        <v>55</v>
      </c>
      <c r="J6221" t="s">
        <v>44</v>
      </c>
      <c r="K6221" t="s">
        <v>12112</v>
      </c>
      <c r="L6221" t="s">
        <v>12047</v>
      </c>
      <c r="M6221" t="s">
        <v>12113</v>
      </c>
      <c r="N6221" t="s">
        <v>7001</v>
      </c>
      <c r="O6221" t="s">
        <v>7007</v>
      </c>
      <c r="P6221">
        <v>5570000</v>
      </c>
      <c r="Q6221" t="s">
        <v>6778</v>
      </c>
      <c r="R6221" t="s">
        <v>7109</v>
      </c>
      <c r="S6221" s="12"/>
      <c r="T6221" s="13"/>
      <c r="U6221" t="s">
        <v>6636</v>
      </c>
    </row>
    <row r="6222" spans="1:21" x14ac:dyDescent="0.25">
      <c r="A6222" t="s">
        <v>6619</v>
      </c>
      <c r="B6222" s="12">
        <v>209510</v>
      </c>
      <c r="C6222" t="s">
        <v>12312</v>
      </c>
      <c r="D6222" s="11">
        <v>46190.4534837963</v>
      </c>
      <c r="E6222" t="s">
        <v>12313</v>
      </c>
      <c r="F6222" t="s">
        <v>6415</v>
      </c>
      <c r="G6222" t="s">
        <v>8520</v>
      </c>
      <c r="H6222" t="s">
        <v>6449</v>
      </c>
      <c r="I6222" t="s">
        <v>55</v>
      </c>
      <c r="J6222" t="s">
        <v>44</v>
      </c>
      <c r="K6222" t="s">
        <v>12112</v>
      </c>
      <c r="L6222" t="s">
        <v>12047</v>
      </c>
      <c r="M6222" t="s">
        <v>12113</v>
      </c>
      <c r="N6222" t="s">
        <v>7001</v>
      </c>
      <c r="O6222" t="s">
        <v>7007</v>
      </c>
      <c r="P6222">
        <v>5570000</v>
      </c>
      <c r="Q6222" t="s">
        <v>6778</v>
      </c>
      <c r="R6222" t="s">
        <v>7109</v>
      </c>
      <c r="S6222" s="12"/>
      <c r="T6222" s="13"/>
      <c r="U6222" t="s">
        <v>6636</v>
      </c>
    </row>
    <row r="6223" spans="1:21" x14ac:dyDescent="0.25">
      <c r="A6223" t="s">
        <v>6619</v>
      </c>
      <c r="B6223" s="12">
        <v>209510</v>
      </c>
      <c r="C6223" t="s">
        <v>12312</v>
      </c>
      <c r="D6223" s="11">
        <v>46190.4534837963</v>
      </c>
      <c r="E6223" t="s">
        <v>12313</v>
      </c>
      <c r="F6223" t="s">
        <v>6415</v>
      </c>
      <c r="G6223" t="s">
        <v>8521</v>
      </c>
      <c r="H6223" t="s">
        <v>6449</v>
      </c>
      <c r="I6223" t="s">
        <v>55</v>
      </c>
      <c r="J6223" t="s">
        <v>44</v>
      </c>
      <c r="K6223" t="s">
        <v>12112</v>
      </c>
      <c r="L6223" t="s">
        <v>12047</v>
      </c>
      <c r="M6223" t="s">
        <v>12113</v>
      </c>
      <c r="N6223" t="s">
        <v>7001</v>
      </c>
      <c r="O6223" t="s">
        <v>7007</v>
      </c>
      <c r="P6223">
        <v>5570000</v>
      </c>
      <c r="Q6223" t="s">
        <v>6778</v>
      </c>
      <c r="R6223" t="s">
        <v>7109</v>
      </c>
      <c r="S6223" s="12"/>
      <c r="T6223" s="13"/>
      <c r="U6223" t="s">
        <v>6636</v>
      </c>
    </row>
    <row r="6224" spans="1:21" x14ac:dyDescent="0.25">
      <c r="A6224" t="s">
        <v>6619</v>
      </c>
      <c r="B6224" s="12">
        <v>209510</v>
      </c>
      <c r="C6224" t="s">
        <v>12312</v>
      </c>
      <c r="D6224" s="11">
        <v>46190.4534837963</v>
      </c>
      <c r="E6224" t="s">
        <v>12313</v>
      </c>
      <c r="F6224" t="s">
        <v>6415</v>
      </c>
      <c r="G6224" t="s">
        <v>8522</v>
      </c>
      <c r="H6224" t="s">
        <v>6449</v>
      </c>
      <c r="I6224" t="s">
        <v>55</v>
      </c>
      <c r="J6224" t="s">
        <v>44</v>
      </c>
      <c r="K6224" t="s">
        <v>12112</v>
      </c>
      <c r="L6224" t="s">
        <v>12047</v>
      </c>
      <c r="M6224" t="s">
        <v>12113</v>
      </c>
      <c r="N6224" t="s">
        <v>7001</v>
      </c>
      <c r="O6224" t="s">
        <v>7007</v>
      </c>
      <c r="P6224">
        <v>5570000</v>
      </c>
      <c r="Q6224" t="s">
        <v>6778</v>
      </c>
      <c r="R6224" t="s">
        <v>7109</v>
      </c>
      <c r="S6224" s="12"/>
      <c r="T6224" s="13"/>
      <c r="U6224" t="s">
        <v>6636</v>
      </c>
    </row>
    <row r="6225" spans="1:21" x14ac:dyDescent="0.25">
      <c r="A6225" t="s">
        <v>6619</v>
      </c>
      <c r="B6225" s="12">
        <v>209510</v>
      </c>
      <c r="C6225" t="s">
        <v>12312</v>
      </c>
      <c r="D6225" s="11">
        <v>46190.4534837963</v>
      </c>
      <c r="E6225" t="s">
        <v>12313</v>
      </c>
      <c r="F6225" t="s">
        <v>6415</v>
      </c>
      <c r="G6225" t="s">
        <v>8523</v>
      </c>
      <c r="H6225" t="s">
        <v>6449</v>
      </c>
      <c r="I6225" t="s">
        <v>55</v>
      </c>
      <c r="J6225" t="s">
        <v>44</v>
      </c>
      <c r="K6225" t="s">
        <v>12112</v>
      </c>
      <c r="L6225" t="s">
        <v>12047</v>
      </c>
      <c r="M6225" t="s">
        <v>12113</v>
      </c>
      <c r="N6225" t="s">
        <v>7001</v>
      </c>
      <c r="O6225" t="s">
        <v>7007</v>
      </c>
      <c r="P6225">
        <v>5570000</v>
      </c>
      <c r="Q6225" t="s">
        <v>6778</v>
      </c>
      <c r="R6225" t="s">
        <v>7109</v>
      </c>
      <c r="S6225" s="12"/>
      <c r="T6225" s="13"/>
      <c r="U6225" t="s">
        <v>6636</v>
      </c>
    </row>
    <row r="6226" spans="1:21" x14ac:dyDescent="0.25">
      <c r="A6226" t="s">
        <v>6619</v>
      </c>
      <c r="B6226" s="12">
        <v>209510</v>
      </c>
      <c r="C6226" t="s">
        <v>12312</v>
      </c>
      <c r="D6226" s="11">
        <v>46190.4534837963</v>
      </c>
      <c r="E6226" t="s">
        <v>12313</v>
      </c>
      <c r="F6226" t="s">
        <v>6415</v>
      </c>
      <c r="G6226" t="s">
        <v>8524</v>
      </c>
      <c r="H6226" t="s">
        <v>6449</v>
      </c>
      <c r="I6226" t="s">
        <v>55</v>
      </c>
      <c r="J6226" t="s">
        <v>44</v>
      </c>
      <c r="K6226" t="s">
        <v>12112</v>
      </c>
      <c r="L6226" t="s">
        <v>12047</v>
      </c>
      <c r="M6226" t="s">
        <v>12113</v>
      </c>
      <c r="N6226" t="s">
        <v>7001</v>
      </c>
      <c r="O6226" t="s">
        <v>7007</v>
      </c>
      <c r="P6226">
        <v>5570000</v>
      </c>
      <c r="Q6226" t="s">
        <v>6778</v>
      </c>
      <c r="R6226" t="s">
        <v>7109</v>
      </c>
      <c r="S6226" s="12"/>
      <c r="T6226" s="13"/>
      <c r="U6226" t="s">
        <v>6636</v>
      </c>
    </row>
    <row r="6227" spans="1:21" x14ac:dyDescent="0.25">
      <c r="A6227" t="s">
        <v>6637</v>
      </c>
      <c r="B6227" s="12">
        <v>209815</v>
      </c>
      <c r="C6227" t="s">
        <v>8527</v>
      </c>
      <c r="D6227" s="11">
        <v>46190.519560185203</v>
      </c>
      <c r="E6227" t="s">
        <v>8528</v>
      </c>
      <c r="F6227" t="s">
        <v>6415</v>
      </c>
      <c r="G6227" t="s">
        <v>6968</v>
      </c>
      <c r="H6227" t="s">
        <v>6449</v>
      </c>
      <c r="I6227" t="s">
        <v>65</v>
      </c>
      <c r="J6227" t="s">
        <v>67</v>
      </c>
      <c r="K6227" t="s">
        <v>12178</v>
      </c>
      <c r="L6227" t="s">
        <v>12047</v>
      </c>
      <c r="M6227" t="s">
        <v>12179</v>
      </c>
      <c r="N6227" t="s">
        <v>7001</v>
      </c>
      <c r="O6227" t="s">
        <v>7007</v>
      </c>
      <c r="P6227">
        <v>6450000</v>
      </c>
      <c r="Q6227" t="s">
        <v>6867</v>
      </c>
      <c r="R6227" t="s">
        <v>7109</v>
      </c>
      <c r="S6227" s="12"/>
      <c r="T6227" s="13"/>
      <c r="U6227" t="s">
        <v>6896</v>
      </c>
    </row>
    <row r="6228" spans="1:21" x14ac:dyDescent="0.25">
      <c r="A6228" t="s">
        <v>6637</v>
      </c>
      <c r="B6228" s="12">
        <v>209815</v>
      </c>
      <c r="C6228" t="s">
        <v>8527</v>
      </c>
      <c r="D6228" s="11">
        <v>46190.519560185203</v>
      </c>
      <c r="E6228" t="s">
        <v>8528</v>
      </c>
      <c r="F6228" t="s">
        <v>6415</v>
      </c>
      <c r="G6228" t="s">
        <v>8520</v>
      </c>
      <c r="H6228" t="s">
        <v>6449</v>
      </c>
      <c r="I6228" t="s">
        <v>65</v>
      </c>
      <c r="J6228" t="s">
        <v>67</v>
      </c>
      <c r="K6228" t="s">
        <v>12178</v>
      </c>
      <c r="L6228" t="s">
        <v>12047</v>
      </c>
      <c r="M6228" t="s">
        <v>12179</v>
      </c>
      <c r="N6228" t="s">
        <v>7001</v>
      </c>
      <c r="O6228" t="s">
        <v>7007</v>
      </c>
      <c r="P6228">
        <v>6450000</v>
      </c>
      <c r="Q6228" t="s">
        <v>6867</v>
      </c>
      <c r="R6228" t="s">
        <v>7109</v>
      </c>
      <c r="S6228" s="12"/>
      <c r="T6228" s="13"/>
      <c r="U6228" t="s">
        <v>6896</v>
      </c>
    </row>
    <row r="6229" spans="1:21" x14ac:dyDescent="0.25">
      <c r="A6229" t="s">
        <v>6637</v>
      </c>
      <c r="B6229" s="12">
        <v>209815</v>
      </c>
      <c r="C6229" t="s">
        <v>8527</v>
      </c>
      <c r="D6229" s="11">
        <v>46190.519560185203</v>
      </c>
      <c r="E6229" t="s">
        <v>8528</v>
      </c>
      <c r="F6229" t="s">
        <v>6415</v>
      </c>
      <c r="G6229" t="s">
        <v>8521</v>
      </c>
      <c r="H6229" t="s">
        <v>6449</v>
      </c>
      <c r="I6229" t="s">
        <v>65</v>
      </c>
      <c r="J6229" t="s">
        <v>67</v>
      </c>
      <c r="K6229" t="s">
        <v>12178</v>
      </c>
      <c r="L6229" t="s">
        <v>12047</v>
      </c>
      <c r="M6229" t="s">
        <v>12179</v>
      </c>
      <c r="N6229" t="s">
        <v>7001</v>
      </c>
      <c r="O6229" t="s">
        <v>7007</v>
      </c>
      <c r="P6229">
        <v>6450000</v>
      </c>
      <c r="Q6229" t="s">
        <v>6867</v>
      </c>
      <c r="R6229" t="s">
        <v>7109</v>
      </c>
      <c r="S6229" s="12"/>
      <c r="T6229" s="13"/>
      <c r="U6229" t="s">
        <v>6896</v>
      </c>
    </row>
    <row r="6230" spans="1:21" x14ac:dyDescent="0.25">
      <c r="A6230" t="s">
        <v>6637</v>
      </c>
      <c r="B6230" s="12">
        <v>209815</v>
      </c>
      <c r="C6230" t="s">
        <v>8527</v>
      </c>
      <c r="D6230" s="11">
        <v>46190.519560185203</v>
      </c>
      <c r="E6230" t="s">
        <v>8528</v>
      </c>
      <c r="F6230" t="s">
        <v>6415</v>
      </c>
      <c r="G6230" t="s">
        <v>8522</v>
      </c>
      <c r="H6230" t="s">
        <v>6449</v>
      </c>
      <c r="I6230" t="s">
        <v>65</v>
      </c>
      <c r="J6230" t="s">
        <v>67</v>
      </c>
      <c r="K6230" t="s">
        <v>12178</v>
      </c>
      <c r="L6230" t="s">
        <v>12047</v>
      </c>
      <c r="M6230" t="s">
        <v>12179</v>
      </c>
      <c r="N6230" t="s">
        <v>7001</v>
      </c>
      <c r="O6230" t="s">
        <v>7007</v>
      </c>
      <c r="P6230">
        <v>6450000</v>
      </c>
      <c r="Q6230" t="s">
        <v>6867</v>
      </c>
      <c r="R6230" t="s">
        <v>7109</v>
      </c>
      <c r="S6230" s="12"/>
      <c r="T6230" s="13"/>
      <c r="U6230" t="s">
        <v>6896</v>
      </c>
    </row>
    <row r="6231" spans="1:21" x14ac:dyDescent="0.25">
      <c r="A6231" t="s">
        <v>6637</v>
      </c>
      <c r="B6231" s="12">
        <v>209815</v>
      </c>
      <c r="C6231" t="s">
        <v>8527</v>
      </c>
      <c r="D6231" s="11">
        <v>46190.519560185203</v>
      </c>
      <c r="E6231" t="s">
        <v>8528</v>
      </c>
      <c r="F6231" t="s">
        <v>6415</v>
      </c>
      <c r="G6231" t="s">
        <v>8523</v>
      </c>
      <c r="H6231" t="s">
        <v>6449</v>
      </c>
      <c r="I6231" t="s">
        <v>65</v>
      </c>
      <c r="J6231" t="s">
        <v>67</v>
      </c>
      <c r="K6231" t="s">
        <v>12178</v>
      </c>
      <c r="L6231" t="s">
        <v>12047</v>
      </c>
      <c r="M6231" t="s">
        <v>12179</v>
      </c>
      <c r="N6231" t="s">
        <v>7001</v>
      </c>
      <c r="O6231" t="s">
        <v>7007</v>
      </c>
      <c r="P6231">
        <v>6450000</v>
      </c>
      <c r="Q6231" t="s">
        <v>6867</v>
      </c>
      <c r="R6231" t="s">
        <v>7109</v>
      </c>
      <c r="S6231" s="12"/>
      <c r="T6231" s="13"/>
      <c r="U6231" t="s">
        <v>6896</v>
      </c>
    </row>
    <row r="6232" spans="1:21" x14ac:dyDescent="0.25">
      <c r="A6232" t="s">
        <v>6637</v>
      </c>
      <c r="B6232" s="12">
        <v>209815</v>
      </c>
      <c r="C6232" t="s">
        <v>8527</v>
      </c>
      <c r="D6232" s="11">
        <v>46190.519560185203</v>
      </c>
      <c r="E6232" t="s">
        <v>8528</v>
      </c>
      <c r="F6232" t="s">
        <v>6415</v>
      </c>
      <c r="G6232" t="s">
        <v>8524</v>
      </c>
      <c r="H6232" t="s">
        <v>6449</v>
      </c>
      <c r="I6232" t="s">
        <v>65</v>
      </c>
      <c r="J6232" t="s">
        <v>67</v>
      </c>
      <c r="K6232" t="s">
        <v>12178</v>
      </c>
      <c r="L6232" t="s">
        <v>12047</v>
      </c>
      <c r="M6232" t="s">
        <v>12179</v>
      </c>
      <c r="N6232" t="s">
        <v>7001</v>
      </c>
      <c r="O6232" t="s">
        <v>7007</v>
      </c>
      <c r="P6232">
        <v>6450000</v>
      </c>
      <c r="Q6232" t="s">
        <v>6867</v>
      </c>
      <c r="R6232" t="s">
        <v>7109</v>
      </c>
      <c r="S6232" s="12"/>
      <c r="T6232" s="13"/>
      <c r="U6232" t="s">
        <v>6896</v>
      </c>
    </row>
    <row r="6233" spans="1:21" x14ac:dyDescent="0.25">
      <c r="A6233" t="s">
        <v>6619</v>
      </c>
      <c r="B6233" s="12">
        <v>209715</v>
      </c>
      <c r="C6233" t="s">
        <v>12258</v>
      </c>
      <c r="D6233" s="11">
        <v>46190.713148148097</v>
      </c>
      <c r="E6233" t="s">
        <v>12259</v>
      </c>
      <c r="F6233" t="s">
        <v>6415</v>
      </c>
      <c r="G6233" t="s">
        <v>6968</v>
      </c>
      <c r="H6233" t="s">
        <v>6449</v>
      </c>
      <c r="I6233" t="s">
        <v>65</v>
      </c>
      <c r="J6233" t="s">
        <v>573</v>
      </c>
      <c r="K6233" t="s">
        <v>12196</v>
      </c>
      <c r="L6233" t="s">
        <v>12047</v>
      </c>
      <c r="M6233" t="s">
        <v>12197</v>
      </c>
      <c r="N6233" t="s">
        <v>7001</v>
      </c>
      <c r="O6233" t="s">
        <v>7007</v>
      </c>
      <c r="P6233">
        <v>7805000</v>
      </c>
      <c r="Q6233" t="s">
        <v>6636</v>
      </c>
      <c r="R6233" t="s">
        <v>6636</v>
      </c>
      <c r="S6233" s="12"/>
      <c r="T6233" s="13"/>
      <c r="U6233" t="s">
        <v>6896</v>
      </c>
    </row>
    <row r="6234" spans="1:21" x14ac:dyDescent="0.25">
      <c r="A6234" t="s">
        <v>6619</v>
      </c>
      <c r="B6234" s="12">
        <v>209715</v>
      </c>
      <c r="C6234" t="s">
        <v>12258</v>
      </c>
      <c r="D6234" s="11">
        <v>46190.713148148097</v>
      </c>
      <c r="E6234" t="s">
        <v>12259</v>
      </c>
      <c r="F6234" t="s">
        <v>6415</v>
      </c>
      <c r="G6234" t="s">
        <v>8520</v>
      </c>
      <c r="H6234" t="s">
        <v>6449</v>
      </c>
      <c r="I6234" t="s">
        <v>65</v>
      </c>
      <c r="J6234" t="s">
        <v>573</v>
      </c>
      <c r="K6234" t="s">
        <v>12196</v>
      </c>
      <c r="L6234" t="s">
        <v>12047</v>
      </c>
      <c r="M6234" t="s">
        <v>12197</v>
      </c>
      <c r="N6234" t="s">
        <v>7001</v>
      </c>
      <c r="O6234" t="s">
        <v>7007</v>
      </c>
      <c r="P6234">
        <v>7805000</v>
      </c>
      <c r="Q6234" t="s">
        <v>6636</v>
      </c>
      <c r="R6234" t="s">
        <v>6636</v>
      </c>
      <c r="S6234" s="12"/>
      <c r="T6234" s="13"/>
      <c r="U6234" t="s">
        <v>6896</v>
      </c>
    </row>
    <row r="6235" spans="1:21" x14ac:dyDescent="0.25">
      <c r="A6235" t="s">
        <v>6619</v>
      </c>
      <c r="B6235" s="12">
        <v>209715</v>
      </c>
      <c r="C6235" t="s">
        <v>12258</v>
      </c>
      <c r="D6235" s="11">
        <v>46190.713148148097</v>
      </c>
      <c r="E6235" t="s">
        <v>12259</v>
      </c>
      <c r="F6235" t="s">
        <v>6415</v>
      </c>
      <c r="G6235" t="s">
        <v>8521</v>
      </c>
      <c r="H6235" t="s">
        <v>6449</v>
      </c>
      <c r="I6235" t="s">
        <v>65</v>
      </c>
      <c r="J6235" t="s">
        <v>573</v>
      </c>
      <c r="K6235" t="s">
        <v>12196</v>
      </c>
      <c r="L6235" t="s">
        <v>12047</v>
      </c>
      <c r="M6235" t="s">
        <v>12197</v>
      </c>
      <c r="N6235" t="s">
        <v>7001</v>
      </c>
      <c r="O6235" t="s">
        <v>7007</v>
      </c>
      <c r="P6235">
        <v>7805000</v>
      </c>
      <c r="Q6235" t="s">
        <v>6636</v>
      </c>
      <c r="R6235" t="s">
        <v>6636</v>
      </c>
      <c r="S6235" s="12"/>
      <c r="T6235" s="13"/>
      <c r="U6235" t="s">
        <v>6896</v>
      </c>
    </row>
    <row r="6236" spans="1:21" x14ac:dyDescent="0.25">
      <c r="A6236" t="s">
        <v>6619</v>
      </c>
      <c r="B6236" s="12">
        <v>209715</v>
      </c>
      <c r="C6236" t="s">
        <v>12258</v>
      </c>
      <c r="D6236" s="11">
        <v>46190.713148148097</v>
      </c>
      <c r="E6236" t="s">
        <v>12259</v>
      </c>
      <c r="F6236" t="s">
        <v>6415</v>
      </c>
      <c r="G6236" t="s">
        <v>8522</v>
      </c>
      <c r="H6236" t="s">
        <v>6449</v>
      </c>
      <c r="I6236" t="s">
        <v>65</v>
      </c>
      <c r="J6236" t="s">
        <v>573</v>
      </c>
      <c r="K6236" t="s">
        <v>12196</v>
      </c>
      <c r="L6236" t="s">
        <v>12047</v>
      </c>
      <c r="M6236" t="s">
        <v>12197</v>
      </c>
      <c r="N6236" t="s">
        <v>7001</v>
      </c>
      <c r="O6236" t="s">
        <v>7007</v>
      </c>
      <c r="P6236">
        <v>7805000</v>
      </c>
      <c r="Q6236" t="s">
        <v>6636</v>
      </c>
      <c r="R6236" t="s">
        <v>6636</v>
      </c>
      <c r="S6236" s="12"/>
      <c r="T6236" s="13"/>
      <c r="U6236" t="s">
        <v>6896</v>
      </c>
    </row>
    <row r="6237" spans="1:21" x14ac:dyDescent="0.25">
      <c r="A6237" t="s">
        <v>6619</v>
      </c>
      <c r="B6237" s="12">
        <v>209715</v>
      </c>
      <c r="C6237" t="s">
        <v>12258</v>
      </c>
      <c r="D6237" s="11">
        <v>46190.713148148097</v>
      </c>
      <c r="E6237" t="s">
        <v>12259</v>
      </c>
      <c r="F6237" t="s">
        <v>6415</v>
      </c>
      <c r="G6237" t="s">
        <v>8523</v>
      </c>
      <c r="H6237" t="s">
        <v>6449</v>
      </c>
      <c r="I6237" t="s">
        <v>65</v>
      </c>
      <c r="J6237" t="s">
        <v>573</v>
      </c>
      <c r="K6237" t="s">
        <v>12196</v>
      </c>
      <c r="L6237" t="s">
        <v>12047</v>
      </c>
      <c r="M6237" t="s">
        <v>12197</v>
      </c>
      <c r="N6237" t="s">
        <v>7001</v>
      </c>
      <c r="O6237" t="s">
        <v>7007</v>
      </c>
      <c r="P6237">
        <v>7805000</v>
      </c>
      <c r="Q6237" t="s">
        <v>6636</v>
      </c>
      <c r="R6237" t="s">
        <v>6636</v>
      </c>
      <c r="S6237" s="12"/>
      <c r="T6237" s="13"/>
      <c r="U6237" t="s">
        <v>6896</v>
      </c>
    </row>
    <row r="6238" spans="1:21" x14ac:dyDescent="0.25">
      <c r="A6238" t="s">
        <v>6619</v>
      </c>
      <c r="B6238" s="12">
        <v>209715</v>
      </c>
      <c r="C6238" t="s">
        <v>12258</v>
      </c>
      <c r="D6238" s="11">
        <v>46190.713148148097</v>
      </c>
      <c r="E6238" t="s">
        <v>12259</v>
      </c>
      <c r="F6238" t="s">
        <v>6415</v>
      </c>
      <c r="G6238" t="s">
        <v>8524</v>
      </c>
      <c r="H6238" t="s">
        <v>6449</v>
      </c>
      <c r="I6238" t="s">
        <v>65</v>
      </c>
      <c r="J6238" t="s">
        <v>573</v>
      </c>
      <c r="K6238" t="s">
        <v>12196</v>
      </c>
      <c r="L6238" t="s">
        <v>12047</v>
      </c>
      <c r="M6238" t="s">
        <v>12197</v>
      </c>
      <c r="N6238" t="s">
        <v>7001</v>
      </c>
      <c r="O6238" t="s">
        <v>7007</v>
      </c>
      <c r="P6238">
        <v>7805000</v>
      </c>
      <c r="Q6238" t="s">
        <v>6636</v>
      </c>
      <c r="R6238" t="s">
        <v>6636</v>
      </c>
      <c r="S6238" s="12"/>
      <c r="T6238" s="13"/>
      <c r="U6238" t="s">
        <v>6896</v>
      </c>
    </row>
    <row r="6239" spans="1:21" x14ac:dyDescent="0.25">
      <c r="A6239" t="s">
        <v>6637</v>
      </c>
      <c r="B6239" s="12">
        <v>211410</v>
      </c>
      <c r="C6239" t="s">
        <v>12314</v>
      </c>
      <c r="D6239" s="11">
        <v>46190.814004629603</v>
      </c>
      <c r="E6239" t="s">
        <v>12315</v>
      </c>
      <c r="F6239" t="s">
        <v>6415</v>
      </c>
      <c r="G6239" t="s">
        <v>6968</v>
      </c>
      <c r="H6239" t="s">
        <v>6449</v>
      </c>
      <c r="I6239" t="s">
        <v>65</v>
      </c>
      <c r="J6239" t="s">
        <v>2226</v>
      </c>
      <c r="K6239" t="s">
        <v>12316</v>
      </c>
      <c r="L6239" t="s">
        <v>12039</v>
      </c>
      <c r="M6239" t="s">
        <v>12317</v>
      </c>
      <c r="N6239" t="s">
        <v>6787</v>
      </c>
      <c r="O6239" t="s">
        <v>6810</v>
      </c>
      <c r="P6239">
        <v>13995000</v>
      </c>
      <c r="Q6239" t="s">
        <v>6636</v>
      </c>
      <c r="R6239" t="s">
        <v>6636</v>
      </c>
      <c r="S6239" s="12"/>
      <c r="T6239" s="13"/>
      <c r="U6239" t="s">
        <v>7455</v>
      </c>
    </row>
    <row r="6240" spans="1:21" x14ac:dyDescent="0.25">
      <c r="A6240" t="s">
        <v>6637</v>
      </c>
      <c r="B6240" s="12">
        <v>209835</v>
      </c>
      <c r="C6240" t="s">
        <v>12314</v>
      </c>
      <c r="D6240" s="11">
        <v>46190.814004629603</v>
      </c>
      <c r="E6240" t="s">
        <v>12315</v>
      </c>
      <c r="F6240" t="s">
        <v>6415</v>
      </c>
      <c r="G6240" t="s">
        <v>6968</v>
      </c>
      <c r="H6240" t="s">
        <v>6449</v>
      </c>
      <c r="I6240" t="s">
        <v>65</v>
      </c>
      <c r="J6240" t="s">
        <v>2226</v>
      </c>
      <c r="K6240" t="s">
        <v>12318</v>
      </c>
      <c r="L6240" t="s">
        <v>12039</v>
      </c>
      <c r="M6240" t="s">
        <v>12319</v>
      </c>
      <c r="N6240" t="s">
        <v>6787</v>
      </c>
      <c r="O6240" t="s">
        <v>6810</v>
      </c>
      <c r="P6240">
        <v>12745000</v>
      </c>
      <c r="Q6240" t="s">
        <v>6636</v>
      </c>
      <c r="R6240" t="s">
        <v>6636</v>
      </c>
      <c r="S6240" s="12"/>
      <c r="T6240" s="13"/>
      <c r="U6240" t="s">
        <v>7455</v>
      </c>
    </row>
    <row r="6241" spans="1:21" x14ac:dyDescent="0.25">
      <c r="A6241" t="s">
        <v>6637</v>
      </c>
      <c r="B6241" s="12">
        <v>211410</v>
      </c>
      <c r="C6241" t="s">
        <v>12314</v>
      </c>
      <c r="D6241" s="11">
        <v>46190.814004629603</v>
      </c>
      <c r="E6241" t="s">
        <v>12315</v>
      </c>
      <c r="F6241" t="s">
        <v>6415</v>
      </c>
      <c r="G6241" t="s">
        <v>8520</v>
      </c>
      <c r="H6241" t="s">
        <v>6449</v>
      </c>
      <c r="I6241" t="s">
        <v>65</v>
      </c>
      <c r="J6241" t="s">
        <v>2226</v>
      </c>
      <c r="K6241" t="s">
        <v>12316</v>
      </c>
      <c r="L6241" t="s">
        <v>12039</v>
      </c>
      <c r="M6241" t="s">
        <v>12317</v>
      </c>
      <c r="N6241" t="s">
        <v>6787</v>
      </c>
      <c r="O6241" t="s">
        <v>6810</v>
      </c>
      <c r="P6241">
        <v>13995000</v>
      </c>
      <c r="Q6241" t="s">
        <v>6636</v>
      </c>
      <c r="R6241" t="s">
        <v>6636</v>
      </c>
      <c r="S6241" s="12"/>
      <c r="T6241" s="13"/>
      <c r="U6241" t="s">
        <v>7455</v>
      </c>
    </row>
    <row r="6242" spans="1:21" x14ac:dyDescent="0.25">
      <c r="A6242" t="s">
        <v>6637</v>
      </c>
      <c r="B6242" s="12">
        <v>209835</v>
      </c>
      <c r="C6242" t="s">
        <v>12314</v>
      </c>
      <c r="D6242" s="11">
        <v>46190.814004629603</v>
      </c>
      <c r="E6242" t="s">
        <v>12315</v>
      </c>
      <c r="F6242" t="s">
        <v>6415</v>
      </c>
      <c r="G6242" t="s">
        <v>8520</v>
      </c>
      <c r="H6242" t="s">
        <v>6449</v>
      </c>
      <c r="I6242" t="s">
        <v>65</v>
      </c>
      <c r="J6242" t="s">
        <v>2226</v>
      </c>
      <c r="K6242" t="s">
        <v>12318</v>
      </c>
      <c r="L6242" t="s">
        <v>12039</v>
      </c>
      <c r="M6242" t="s">
        <v>12319</v>
      </c>
      <c r="N6242" t="s">
        <v>6787</v>
      </c>
      <c r="O6242" t="s">
        <v>6810</v>
      </c>
      <c r="P6242">
        <v>12745000</v>
      </c>
      <c r="Q6242" t="s">
        <v>6636</v>
      </c>
      <c r="R6242" t="s">
        <v>6636</v>
      </c>
      <c r="S6242" s="12"/>
      <c r="T6242" s="13"/>
      <c r="U6242" t="s">
        <v>7455</v>
      </c>
    </row>
    <row r="6243" spans="1:21" x14ac:dyDescent="0.25">
      <c r="A6243" t="s">
        <v>6637</v>
      </c>
      <c r="B6243" s="12">
        <v>211410</v>
      </c>
      <c r="C6243" t="s">
        <v>12314</v>
      </c>
      <c r="D6243" s="11">
        <v>46190.814004629603</v>
      </c>
      <c r="E6243" t="s">
        <v>12315</v>
      </c>
      <c r="F6243" t="s">
        <v>6415</v>
      </c>
      <c r="G6243" t="s">
        <v>12030</v>
      </c>
      <c r="H6243" t="s">
        <v>6449</v>
      </c>
      <c r="I6243" t="s">
        <v>65</v>
      </c>
      <c r="J6243" t="s">
        <v>2226</v>
      </c>
      <c r="K6243" t="s">
        <v>12316</v>
      </c>
      <c r="L6243" t="s">
        <v>12039</v>
      </c>
      <c r="M6243" t="s">
        <v>12317</v>
      </c>
      <c r="N6243" t="s">
        <v>6787</v>
      </c>
      <c r="O6243" t="s">
        <v>6810</v>
      </c>
      <c r="P6243">
        <v>13995000</v>
      </c>
      <c r="Q6243" t="s">
        <v>6636</v>
      </c>
      <c r="R6243" t="s">
        <v>6636</v>
      </c>
      <c r="S6243" s="12"/>
      <c r="T6243" s="13"/>
      <c r="U6243" t="s">
        <v>7455</v>
      </c>
    </row>
    <row r="6244" spans="1:21" x14ac:dyDescent="0.25">
      <c r="A6244" t="s">
        <v>6637</v>
      </c>
      <c r="B6244" s="12">
        <v>209835</v>
      </c>
      <c r="C6244" t="s">
        <v>12314</v>
      </c>
      <c r="D6244" s="11">
        <v>46190.814004629603</v>
      </c>
      <c r="E6244" t="s">
        <v>12315</v>
      </c>
      <c r="F6244" t="s">
        <v>6415</v>
      </c>
      <c r="G6244" t="s">
        <v>12030</v>
      </c>
      <c r="H6244" t="s">
        <v>6449</v>
      </c>
      <c r="I6244" t="s">
        <v>65</v>
      </c>
      <c r="J6244" t="s">
        <v>2226</v>
      </c>
      <c r="K6244" t="s">
        <v>12318</v>
      </c>
      <c r="L6244" t="s">
        <v>12039</v>
      </c>
      <c r="M6244" t="s">
        <v>12319</v>
      </c>
      <c r="N6244" t="s">
        <v>6787</v>
      </c>
      <c r="O6244" t="s">
        <v>6810</v>
      </c>
      <c r="P6244">
        <v>12745000</v>
      </c>
      <c r="Q6244" t="s">
        <v>6636</v>
      </c>
      <c r="R6244" t="s">
        <v>6636</v>
      </c>
      <c r="S6244" s="12"/>
      <c r="T6244" s="13"/>
      <c r="U6244" t="s">
        <v>7455</v>
      </c>
    </row>
    <row r="6245" spans="1:21" x14ac:dyDescent="0.25">
      <c r="A6245" t="s">
        <v>6637</v>
      </c>
      <c r="B6245" s="12">
        <v>211410</v>
      </c>
      <c r="C6245" t="s">
        <v>12314</v>
      </c>
      <c r="D6245" s="11">
        <v>46190.814004629603</v>
      </c>
      <c r="E6245" t="s">
        <v>12315</v>
      </c>
      <c r="F6245" t="s">
        <v>6415</v>
      </c>
      <c r="G6245" t="s">
        <v>8521</v>
      </c>
      <c r="H6245" t="s">
        <v>6449</v>
      </c>
      <c r="I6245" t="s">
        <v>65</v>
      </c>
      <c r="J6245" t="s">
        <v>2226</v>
      </c>
      <c r="K6245" t="s">
        <v>12316</v>
      </c>
      <c r="L6245" t="s">
        <v>12039</v>
      </c>
      <c r="M6245" t="s">
        <v>12317</v>
      </c>
      <c r="N6245" t="s">
        <v>6787</v>
      </c>
      <c r="O6245" t="s">
        <v>6810</v>
      </c>
      <c r="P6245">
        <v>13995000</v>
      </c>
      <c r="Q6245" t="s">
        <v>6636</v>
      </c>
      <c r="R6245" t="s">
        <v>6636</v>
      </c>
      <c r="S6245" s="12"/>
      <c r="T6245" s="13"/>
      <c r="U6245" t="s">
        <v>7455</v>
      </c>
    </row>
    <row r="6246" spans="1:21" x14ac:dyDescent="0.25">
      <c r="A6246" t="s">
        <v>6637</v>
      </c>
      <c r="B6246" s="12">
        <v>209835</v>
      </c>
      <c r="C6246" t="s">
        <v>12314</v>
      </c>
      <c r="D6246" s="11">
        <v>46190.814004629603</v>
      </c>
      <c r="E6246" t="s">
        <v>12315</v>
      </c>
      <c r="F6246" t="s">
        <v>6415</v>
      </c>
      <c r="G6246" t="s">
        <v>8521</v>
      </c>
      <c r="H6246" t="s">
        <v>6449</v>
      </c>
      <c r="I6246" t="s">
        <v>65</v>
      </c>
      <c r="J6246" t="s">
        <v>2226</v>
      </c>
      <c r="K6246" t="s">
        <v>12318</v>
      </c>
      <c r="L6246" t="s">
        <v>12039</v>
      </c>
      <c r="M6246" t="s">
        <v>12319</v>
      </c>
      <c r="N6246" t="s">
        <v>6787</v>
      </c>
      <c r="O6246" t="s">
        <v>6810</v>
      </c>
      <c r="P6246">
        <v>12745000</v>
      </c>
      <c r="Q6246" t="s">
        <v>6636</v>
      </c>
      <c r="R6246" t="s">
        <v>6636</v>
      </c>
      <c r="S6246" s="12"/>
      <c r="T6246" s="13"/>
      <c r="U6246" t="s">
        <v>7455</v>
      </c>
    </row>
    <row r="6247" spans="1:21" x14ac:dyDescent="0.25">
      <c r="A6247" t="s">
        <v>6637</v>
      </c>
      <c r="B6247" s="12">
        <v>211410</v>
      </c>
      <c r="C6247" t="s">
        <v>12314</v>
      </c>
      <c r="D6247" s="11">
        <v>46190.814004629603</v>
      </c>
      <c r="E6247" t="s">
        <v>12315</v>
      </c>
      <c r="F6247" t="s">
        <v>6415</v>
      </c>
      <c r="G6247" t="s">
        <v>12041</v>
      </c>
      <c r="H6247" t="s">
        <v>6449</v>
      </c>
      <c r="I6247" t="s">
        <v>65</v>
      </c>
      <c r="J6247" t="s">
        <v>2226</v>
      </c>
      <c r="K6247" t="s">
        <v>12316</v>
      </c>
      <c r="L6247" t="s">
        <v>12039</v>
      </c>
      <c r="M6247" t="s">
        <v>12317</v>
      </c>
      <c r="N6247" t="s">
        <v>6787</v>
      </c>
      <c r="O6247" t="s">
        <v>6810</v>
      </c>
      <c r="P6247">
        <v>13995000</v>
      </c>
      <c r="Q6247" t="s">
        <v>6636</v>
      </c>
      <c r="R6247" t="s">
        <v>6636</v>
      </c>
      <c r="S6247" s="12"/>
      <c r="T6247" s="13"/>
      <c r="U6247" t="s">
        <v>7455</v>
      </c>
    </row>
    <row r="6248" spans="1:21" x14ac:dyDescent="0.25">
      <c r="A6248" t="s">
        <v>6637</v>
      </c>
      <c r="B6248" s="12">
        <v>209835</v>
      </c>
      <c r="C6248" t="s">
        <v>12314</v>
      </c>
      <c r="D6248" s="11">
        <v>46190.814004629603</v>
      </c>
      <c r="E6248" t="s">
        <v>12315</v>
      </c>
      <c r="F6248" t="s">
        <v>6415</v>
      </c>
      <c r="G6248" t="s">
        <v>12041</v>
      </c>
      <c r="H6248" t="s">
        <v>6449</v>
      </c>
      <c r="I6248" t="s">
        <v>65</v>
      </c>
      <c r="J6248" t="s">
        <v>2226</v>
      </c>
      <c r="K6248" t="s">
        <v>12318</v>
      </c>
      <c r="L6248" t="s">
        <v>12039</v>
      </c>
      <c r="M6248" t="s">
        <v>12319</v>
      </c>
      <c r="N6248" t="s">
        <v>6787</v>
      </c>
      <c r="O6248" t="s">
        <v>6810</v>
      </c>
      <c r="P6248">
        <v>12745000</v>
      </c>
      <c r="Q6248" t="s">
        <v>6636</v>
      </c>
      <c r="R6248" t="s">
        <v>6636</v>
      </c>
      <c r="S6248" s="12"/>
      <c r="T6248" s="13"/>
      <c r="U6248" t="s">
        <v>7455</v>
      </c>
    </row>
    <row r="6249" spans="1:21" x14ac:dyDescent="0.25">
      <c r="A6249" t="s">
        <v>6637</v>
      </c>
      <c r="B6249" s="12">
        <v>211410</v>
      </c>
      <c r="C6249" t="s">
        <v>12314</v>
      </c>
      <c r="D6249" s="11">
        <v>46190.814004629603</v>
      </c>
      <c r="E6249" t="s">
        <v>12315</v>
      </c>
      <c r="F6249" t="s">
        <v>6415</v>
      </c>
      <c r="G6249" t="s">
        <v>12042</v>
      </c>
      <c r="H6249" t="s">
        <v>6449</v>
      </c>
      <c r="I6249" t="s">
        <v>65</v>
      </c>
      <c r="J6249" t="s">
        <v>2226</v>
      </c>
      <c r="K6249" t="s">
        <v>12316</v>
      </c>
      <c r="L6249" t="s">
        <v>12039</v>
      </c>
      <c r="M6249" t="s">
        <v>12317</v>
      </c>
      <c r="N6249" t="s">
        <v>6787</v>
      </c>
      <c r="O6249" t="s">
        <v>6810</v>
      </c>
      <c r="P6249">
        <v>13995000</v>
      </c>
      <c r="Q6249" t="s">
        <v>6636</v>
      </c>
      <c r="R6249" t="s">
        <v>6636</v>
      </c>
      <c r="S6249" s="12"/>
      <c r="T6249" s="13"/>
      <c r="U6249" t="s">
        <v>7455</v>
      </c>
    </row>
    <row r="6250" spans="1:21" x14ac:dyDescent="0.25">
      <c r="A6250" t="s">
        <v>6637</v>
      </c>
      <c r="B6250" s="12">
        <v>209835</v>
      </c>
      <c r="C6250" t="s">
        <v>12314</v>
      </c>
      <c r="D6250" s="11">
        <v>46190.814004629603</v>
      </c>
      <c r="E6250" t="s">
        <v>12315</v>
      </c>
      <c r="F6250" t="s">
        <v>6415</v>
      </c>
      <c r="G6250" t="s">
        <v>12042</v>
      </c>
      <c r="H6250" t="s">
        <v>6449</v>
      </c>
      <c r="I6250" t="s">
        <v>65</v>
      </c>
      <c r="J6250" t="s">
        <v>2226</v>
      </c>
      <c r="K6250" t="s">
        <v>12318</v>
      </c>
      <c r="L6250" t="s">
        <v>12039</v>
      </c>
      <c r="M6250" t="s">
        <v>12319</v>
      </c>
      <c r="N6250" t="s">
        <v>6787</v>
      </c>
      <c r="O6250" t="s">
        <v>6810</v>
      </c>
      <c r="P6250">
        <v>12745000</v>
      </c>
      <c r="Q6250" t="s">
        <v>6636</v>
      </c>
      <c r="R6250" t="s">
        <v>6636</v>
      </c>
      <c r="S6250" s="12"/>
      <c r="T6250" s="13"/>
      <c r="U6250" t="s">
        <v>7455</v>
      </c>
    </row>
    <row r="6251" spans="1:21" x14ac:dyDescent="0.25">
      <c r="A6251" t="s">
        <v>6619</v>
      </c>
      <c r="B6251" s="12">
        <v>209815</v>
      </c>
      <c r="C6251" t="s">
        <v>8527</v>
      </c>
      <c r="D6251" s="11">
        <v>46190.819328703699</v>
      </c>
      <c r="E6251" t="s">
        <v>8528</v>
      </c>
      <c r="F6251" t="s">
        <v>6415</v>
      </c>
      <c r="G6251" t="s">
        <v>6968</v>
      </c>
      <c r="H6251" t="s">
        <v>6449</v>
      </c>
      <c r="I6251" t="s">
        <v>65</v>
      </c>
      <c r="J6251" t="s">
        <v>67</v>
      </c>
      <c r="K6251" t="s">
        <v>12178</v>
      </c>
      <c r="L6251" t="s">
        <v>12047</v>
      </c>
      <c r="M6251" t="s">
        <v>12179</v>
      </c>
      <c r="N6251" t="s">
        <v>7001</v>
      </c>
      <c r="O6251" t="s">
        <v>7007</v>
      </c>
      <c r="P6251">
        <v>6450000</v>
      </c>
      <c r="Q6251" t="s">
        <v>6867</v>
      </c>
      <c r="R6251" t="s">
        <v>7109</v>
      </c>
      <c r="S6251" s="12"/>
      <c r="T6251" s="13"/>
      <c r="U6251" t="s">
        <v>6896</v>
      </c>
    </row>
    <row r="6252" spans="1:21" x14ac:dyDescent="0.25">
      <c r="A6252" t="s">
        <v>6619</v>
      </c>
      <c r="B6252" s="12">
        <v>209815</v>
      </c>
      <c r="C6252" t="s">
        <v>8527</v>
      </c>
      <c r="D6252" s="11">
        <v>46190.819328703699</v>
      </c>
      <c r="E6252" t="s">
        <v>8528</v>
      </c>
      <c r="F6252" t="s">
        <v>6415</v>
      </c>
      <c r="G6252" t="s">
        <v>8520</v>
      </c>
      <c r="H6252" t="s">
        <v>6449</v>
      </c>
      <c r="I6252" t="s">
        <v>65</v>
      </c>
      <c r="J6252" t="s">
        <v>67</v>
      </c>
      <c r="K6252" t="s">
        <v>12178</v>
      </c>
      <c r="L6252" t="s">
        <v>12047</v>
      </c>
      <c r="M6252" t="s">
        <v>12179</v>
      </c>
      <c r="N6252" t="s">
        <v>7001</v>
      </c>
      <c r="O6252" t="s">
        <v>7007</v>
      </c>
      <c r="P6252">
        <v>6450000</v>
      </c>
      <c r="Q6252" t="s">
        <v>6867</v>
      </c>
      <c r="R6252" t="s">
        <v>7109</v>
      </c>
      <c r="S6252" s="12"/>
      <c r="T6252" s="13"/>
      <c r="U6252" t="s">
        <v>6896</v>
      </c>
    </row>
    <row r="6253" spans="1:21" x14ac:dyDescent="0.25">
      <c r="A6253" t="s">
        <v>6619</v>
      </c>
      <c r="B6253" s="12">
        <v>209815</v>
      </c>
      <c r="C6253" t="s">
        <v>8527</v>
      </c>
      <c r="D6253" s="11">
        <v>46190.819328703699</v>
      </c>
      <c r="E6253" t="s">
        <v>8528</v>
      </c>
      <c r="F6253" t="s">
        <v>6415</v>
      </c>
      <c r="G6253" t="s">
        <v>8521</v>
      </c>
      <c r="H6253" t="s">
        <v>6449</v>
      </c>
      <c r="I6253" t="s">
        <v>65</v>
      </c>
      <c r="J6253" t="s">
        <v>67</v>
      </c>
      <c r="K6253" t="s">
        <v>12178</v>
      </c>
      <c r="L6253" t="s">
        <v>12047</v>
      </c>
      <c r="M6253" t="s">
        <v>12179</v>
      </c>
      <c r="N6253" t="s">
        <v>7001</v>
      </c>
      <c r="O6253" t="s">
        <v>7007</v>
      </c>
      <c r="P6253">
        <v>6450000</v>
      </c>
      <c r="Q6253" t="s">
        <v>6867</v>
      </c>
      <c r="R6253" t="s">
        <v>7109</v>
      </c>
      <c r="S6253" s="12"/>
      <c r="T6253" s="13"/>
      <c r="U6253" t="s">
        <v>6896</v>
      </c>
    </row>
    <row r="6254" spans="1:21" x14ac:dyDescent="0.25">
      <c r="A6254" t="s">
        <v>6619</v>
      </c>
      <c r="B6254" s="12">
        <v>209815</v>
      </c>
      <c r="C6254" t="s">
        <v>8527</v>
      </c>
      <c r="D6254" s="11">
        <v>46190.819328703699</v>
      </c>
      <c r="E6254" t="s">
        <v>8528</v>
      </c>
      <c r="F6254" t="s">
        <v>6415</v>
      </c>
      <c r="G6254" t="s">
        <v>8522</v>
      </c>
      <c r="H6254" t="s">
        <v>6449</v>
      </c>
      <c r="I6254" t="s">
        <v>65</v>
      </c>
      <c r="J6254" t="s">
        <v>67</v>
      </c>
      <c r="K6254" t="s">
        <v>12178</v>
      </c>
      <c r="L6254" t="s">
        <v>12047</v>
      </c>
      <c r="M6254" t="s">
        <v>12179</v>
      </c>
      <c r="N6254" t="s">
        <v>7001</v>
      </c>
      <c r="O6254" t="s">
        <v>7007</v>
      </c>
      <c r="P6254">
        <v>6450000</v>
      </c>
      <c r="Q6254" t="s">
        <v>6867</v>
      </c>
      <c r="R6254" t="s">
        <v>7109</v>
      </c>
      <c r="S6254" s="12"/>
      <c r="T6254" s="13"/>
      <c r="U6254" t="s">
        <v>6896</v>
      </c>
    </row>
    <row r="6255" spans="1:21" x14ac:dyDescent="0.25">
      <c r="A6255" t="s">
        <v>6619</v>
      </c>
      <c r="B6255" s="12">
        <v>209815</v>
      </c>
      <c r="C6255" t="s">
        <v>8527</v>
      </c>
      <c r="D6255" s="11">
        <v>46190.819328703699</v>
      </c>
      <c r="E6255" t="s">
        <v>8528</v>
      </c>
      <c r="F6255" t="s">
        <v>6415</v>
      </c>
      <c r="G6255" t="s">
        <v>8523</v>
      </c>
      <c r="H6255" t="s">
        <v>6449</v>
      </c>
      <c r="I6255" t="s">
        <v>65</v>
      </c>
      <c r="J6255" t="s">
        <v>67</v>
      </c>
      <c r="K6255" t="s">
        <v>12178</v>
      </c>
      <c r="L6255" t="s">
        <v>12047</v>
      </c>
      <c r="M6255" t="s">
        <v>12179</v>
      </c>
      <c r="N6255" t="s">
        <v>7001</v>
      </c>
      <c r="O6255" t="s">
        <v>7007</v>
      </c>
      <c r="P6255">
        <v>6450000</v>
      </c>
      <c r="Q6255" t="s">
        <v>6867</v>
      </c>
      <c r="R6255" t="s">
        <v>7109</v>
      </c>
      <c r="S6255" s="12"/>
      <c r="T6255" s="13"/>
      <c r="U6255" t="s">
        <v>6896</v>
      </c>
    </row>
    <row r="6256" spans="1:21" x14ac:dyDescent="0.25">
      <c r="A6256" t="s">
        <v>6619</v>
      </c>
      <c r="B6256" s="12">
        <v>209815</v>
      </c>
      <c r="C6256" t="s">
        <v>8527</v>
      </c>
      <c r="D6256" s="11">
        <v>46190.819328703699</v>
      </c>
      <c r="E6256" t="s">
        <v>8528</v>
      </c>
      <c r="F6256" t="s">
        <v>6415</v>
      </c>
      <c r="G6256" t="s">
        <v>8524</v>
      </c>
      <c r="H6256" t="s">
        <v>6449</v>
      </c>
      <c r="I6256" t="s">
        <v>65</v>
      </c>
      <c r="J6256" t="s">
        <v>67</v>
      </c>
      <c r="K6256" t="s">
        <v>12178</v>
      </c>
      <c r="L6256" t="s">
        <v>12047</v>
      </c>
      <c r="M6256" t="s">
        <v>12179</v>
      </c>
      <c r="N6256" t="s">
        <v>7001</v>
      </c>
      <c r="O6256" t="s">
        <v>7007</v>
      </c>
      <c r="P6256">
        <v>6450000</v>
      </c>
      <c r="Q6256" t="s">
        <v>6867</v>
      </c>
      <c r="R6256" t="s">
        <v>7109</v>
      </c>
      <c r="S6256" s="12"/>
      <c r="T6256" s="13"/>
      <c r="U6256" t="s">
        <v>6896</v>
      </c>
    </row>
    <row r="6257" spans="1:21" x14ac:dyDescent="0.25">
      <c r="A6257" t="s">
        <v>6637</v>
      </c>
      <c r="B6257" s="12">
        <v>209860</v>
      </c>
      <c r="C6257" t="s">
        <v>12320</v>
      </c>
      <c r="D6257" s="11">
        <v>46191.351851851898</v>
      </c>
      <c r="E6257" t="s">
        <v>12321</v>
      </c>
      <c r="F6257" t="s">
        <v>6415</v>
      </c>
      <c r="G6257" t="s">
        <v>6968</v>
      </c>
      <c r="H6257" t="s">
        <v>6449</v>
      </c>
      <c r="I6257" t="s">
        <v>65</v>
      </c>
      <c r="J6257" t="s">
        <v>67</v>
      </c>
      <c r="K6257" t="s">
        <v>12322</v>
      </c>
      <c r="L6257" t="s">
        <v>12023</v>
      </c>
      <c r="M6257" t="s">
        <v>12323</v>
      </c>
      <c r="N6257" t="s">
        <v>6761</v>
      </c>
      <c r="O6257" t="s">
        <v>6771</v>
      </c>
      <c r="P6257">
        <v>15495000</v>
      </c>
      <c r="Q6257" t="s">
        <v>6636</v>
      </c>
      <c r="R6257" t="s">
        <v>6636</v>
      </c>
      <c r="S6257" s="12"/>
      <c r="T6257" s="13"/>
      <c r="U6257" t="s">
        <v>7056</v>
      </c>
    </row>
    <row r="6258" spans="1:21" x14ac:dyDescent="0.25">
      <c r="A6258" t="s">
        <v>6637</v>
      </c>
      <c r="B6258" s="12">
        <v>419720</v>
      </c>
      <c r="C6258" t="s">
        <v>12320</v>
      </c>
      <c r="D6258" s="11">
        <v>46191.351851851898</v>
      </c>
      <c r="E6258" t="s">
        <v>12321</v>
      </c>
      <c r="F6258" t="s">
        <v>6415</v>
      </c>
      <c r="G6258" t="s">
        <v>10421</v>
      </c>
      <c r="H6258" t="s">
        <v>6449</v>
      </c>
      <c r="I6258" t="s">
        <v>65</v>
      </c>
      <c r="J6258" t="s">
        <v>67</v>
      </c>
      <c r="K6258" t="s">
        <v>12322</v>
      </c>
      <c r="L6258" t="s">
        <v>12023</v>
      </c>
      <c r="M6258" t="s">
        <v>12323</v>
      </c>
      <c r="N6258" t="s">
        <v>6761</v>
      </c>
      <c r="O6258" t="s">
        <v>6771</v>
      </c>
      <c r="P6258">
        <v>30990000</v>
      </c>
      <c r="Q6258" t="s">
        <v>6636</v>
      </c>
      <c r="R6258" t="s">
        <v>6636</v>
      </c>
      <c r="S6258" s="12"/>
      <c r="T6258" s="13"/>
      <c r="U6258" t="s">
        <v>7056</v>
      </c>
    </row>
    <row r="6259" spans="1:21" x14ac:dyDescent="0.25">
      <c r="A6259" t="s">
        <v>6637</v>
      </c>
      <c r="B6259" s="12">
        <v>209860</v>
      </c>
      <c r="C6259" t="s">
        <v>12320</v>
      </c>
      <c r="D6259" s="11">
        <v>46191.351851851898</v>
      </c>
      <c r="E6259" t="s">
        <v>12321</v>
      </c>
      <c r="F6259" t="s">
        <v>6415</v>
      </c>
      <c r="G6259" t="s">
        <v>8520</v>
      </c>
      <c r="H6259" t="s">
        <v>6449</v>
      </c>
      <c r="I6259" t="s">
        <v>65</v>
      </c>
      <c r="J6259" t="s">
        <v>67</v>
      </c>
      <c r="K6259" t="s">
        <v>12322</v>
      </c>
      <c r="L6259" t="s">
        <v>12023</v>
      </c>
      <c r="M6259" t="s">
        <v>12323</v>
      </c>
      <c r="N6259" t="s">
        <v>6761</v>
      </c>
      <c r="O6259" t="s">
        <v>6771</v>
      </c>
      <c r="P6259">
        <v>15495000</v>
      </c>
      <c r="Q6259" t="s">
        <v>6636</v>
      </c>
      <c r="R6259" t="s">
        <v>6636</v>
      </c>
      <c r="S6259" s="12"/>
      <c r="T6259" s="13"/>
      <c r="U6259" t="s">
        <v>7056</v>
      </c>
    </row>
    <row r="6260" spans="1:21" x14ac:dyDescent="0.25">
      <c r="A6260" t="s">
        <v>6619</v>
      </c>
      <c r="B6260" s="12">
        <v>209860</v>
      </c>
      <c r="C6260" t="s">
        <v>12320</v>
      </c>
      <c r="D6260" s="11">
        <v>46191.402453703697</v>
      </c>
      <c r="E6260" t="s">
        <v>12321</v>
      </c>
      <c r="F6260" t="s">
        <v>6415</v>
      </c>
      <c r="G6260" t="s">
        <v>6968</v>
      </c>
      <c r="H6260" t="s">
        <v>6449</v>
      </c>
      <c r="I6260" t="s">
        <v>65</v>
      </c>
      <c r="J6260" t="s">
        <v>67</v>
      </c>
      <c r="K6260" t="s">
        <v>12322</v>
      </c>
      <c r="L6260" t="s">
        <v>12023</v>
      </c>
      <c r="M6260" t="s">
        <v>12323</v>
      </c>
      <c r="N6260" t="s">
        <v>6761</v>
      </c>
      <c r="O6260" t="s">
        <v>6771</v>
      </c>
      <c r="P6260">
        <v>15495000</v>
      </c>
      <c r="Q6260" t="s">
        <v>6636</v>
      </c>
      <c r="R6260" t="s">
        <v>6636</v>
      </c>
      <c r="S6260" s="12"/>
      <c r="T6260" s="13"/>
      <c r="U6260" t="s">
        <v>7056</v>
      </c>
    </row>
    <row r="6261" spans="1:21" x14ac:dyDescent="0.25">
      <c r="A6261" t="s">
        <v>6619</v>
      </c>
      <c r="B6261" s="12">
        <v>419720</v>
      </c>
      <c r="C6261" t="s">
        <v>12320</v>
      </c>
      <c r="D6261" s="11">
        <v>46191.402453703697</v>
      </c>
      <c r="E6261" t="s">
        <v>12321</v>
      </c>
      <c r="F6261" t="s">
        <v>6415</v>
      </c>
      <c r="G6261" t="s">
        <v>10421</v>
      </c>
      <c r="H6261" t="s">
        <v>6449</v>
      </c>
      <c r="I6261" t="s">
        <v>65</v>
      </c>
      <c r="J6261" t="s">
        <v>67</v>
      </c>
      <c r="K6261" t="s">
        <v>12322</v>
      </c>
      <c r="L6261" t="s">
        <v>12023</v>
      </c>
      <c r="M6261" t="s">
        <v>12323</v>
      </c>
      <c r="N6261" t="s">
        <v>6761</v>
      </c>
      <c r="O6261" t="s">
        <v>6771</v>
      </c>
      <c r="P6261">
        <v>30990000</v>
      </c>
      <c r="Q6261" t="s">
        <v>6636</v>
      </c>
      <c r="R6261" t="s">
        <v>6636</v>
      </c>
      <c r="S6261" s="12"/>
      <c r="T6261" s="13"/>
      <c r="U6261" t="s">
        <v>7056</v>
      </c>
    </row>
    <row r="6262" spans="1:21" x14ac:dyDescent="0.25">
      <c r="A6262" t="s">
        <v>6619</v>
      </c>
      <c r="B6262" s="12">
        <v>209860</v>
      </c>
      <c r="C6262" t="s">
        <v>12320</v>
      </c>
      <c r="D6262" s="11">
        <v>46191.402453703697</v>
      </c>
      <c r="E6262" t="s">
        <v>12321</v>
      </c>
      <c r="F6262" t="s">
        <v>6415</v>
      </c>
      <c r="G6262" t="s">
        <v>8520</v>
      </c>
      <c r="H6262" t="s">
        <v>6449</v>
      </c>
      <c r="I6262" t="s">
        <v>65</v>
      </c>
      <c r="J6262" t="s">
        <v>67</v>
      </c>
      <c r="K6262" t="s">
        <v>12322</v>
      </c>
      <c r="L6262" t="s">
        <v>12023</v>
      </c>
      <c r="M6262" t="s">
        <v>12323</v>
      </c>
      <c r="N6262" t="s">
        <v>6761</v>
      </c>
      <c r="O6262" t="s">
        <v>6771</v>
      </c>
      <c r="P6262">
        <v>15495000</v>
      </c>
      <c r="Q6262" t="s">
        <v>6636</v>
      </c>
      <c r="R6262" t="s">
        <v>6636</v>
      </c>
      <c r="S6262" s="12"/>
      <c r="T6262" s="13"/>
      <c r="U6262" t="s">
        <v>7056</v>
      </c>
    </row>
    <row r="6263" spans="1:21" x14ac:dyDescent="0.25">
      <c r="A6263" t="s">
        <v>6637</v>
      </c>
      <c r="B6263" s="12">
        <v>209945</v>
      </c>
      <c r="C6263" t="s">
        <v>12324</v>
      </c>
      <c r="D6263" s="11">
        <v>46191.488252314797</v>
      </c>
      <c r="E6263" t="s">
        <v>12325</v>
      </c>
      <c r="F6263" t="s">
        <v>6415</v>
      </c>
      <c r="G6263" t="s">
        <v>6968</v>
      </c>
      <c r="H6263" t="s">
        <v>6449</v>
      </c>
      <c r="I6263" t="s">
        <v>65</v>
      </c>
      <c r="J6263" t="s">
        <v>67</v>
      </c>
      <c r="K6263" t="s">
        <v>12326</v>
      </c>
      <c r="L6263" t="s">
        <v>12028</v>
      </c>
      <c r="M6263" t="s">
        <v>12327</v>
      </c>
      <c r="N6263" t="s">
        <v>7001</v>
      </c>
      <c r="O6263" t="s">
        <v>7007</v>
      </c>
      <c r="P6263">
        <v>6620000</v>
      </c>
      <c r="Q6263" t="s">
        <v>6778</v>
      </c>
      <c r="R6263" t="s">
        <v>6911</v>
      </c>
      <c r="S6263" s="12"/>
      <c r="T6263" s="13"/>
      <c r="U6263" t="s">
        <v>8165</v>
      </c>
    </row>
    <row r="6264" spans="1:21" x14ac:dyDescent="0.25">
      <c r="A6264" t="s">
        <v>6637</v>
      </c>
      <c r="B6264" s="12">
        <v>209945</v>
      </c>
      <c r="C6264" t="s">
        <v>12324</v>
      </c>
      <c r="D6264" s="11">
        <v>46191.488252314797</v>
      </c>
      <c r="E6264" t="s">
        <v>12325</v>
      </c>
      <c r="F6264" t="s">
        <v>6415</v>
      </c>
      <c r="G6264" t="s">
        <v>8520</v>
      </c>
      <c r="H6264" t="s">
        <v>6449</v>
      </c>
      <c r="I6264" t="s">
        <v>65</v>
      </c>
      <c r="J6264" t="s">
        <v>67</v>
      </c>
      <c r="K6264" t="s">
        <v>12326</v>
      </c>
      <c r="L6264" t="s">
        <v>12028</v>
      </c>
      <c r="M6264" t="s">
        <v>12327</v>
      </c>
      <c r="N6264" t="s">
        <v>7001</v>
      </c>
      <c r="O6264" t="s">
        <v>7007</v>
      </c>
      <c r="P6264">
        <v>6620000</v>
      </c>
      <c r="Q6264" t="s">
        <v>6778</v>
      </c>
      <c r="R6264" t="s">
        <v>6911</v>
      </c>
      <c r="S6264" s="12"/>
      <c r="T6264" s="13"/>
      <c r="U6264" t="s">
        <v>8165</v>
      </c>
    </row>
    <row r="6265" spans="1:21" x14ac:dyDescent="0.25">
      <c r="A6265" t="s">
        <v>6637</v>
      </c>
      <c r="B6265" s="12">
        <v>209945</v>
      </c>
      <c r="C6265" t="s">
        <v>12324</v>
      </c>
      <c r="D6265" s="11">
        <v>46191.488252314797</v>
      </c>
      <c r="E6265" t="s">
        <v>12325</v>
      </c>
      <c r="F6265" t="s">
        <v>6415</v>
      </c>
      <c r="G6265" t="s">
        <v>12030</v>
      </c>
      <c r="H6265" t="s">
        <v>6449</v>
      </c>
      <c r="I6265" t="s">
        <v>65</v>
      </c>
      <c r="J6265" t="s">
        <v>67</v>
      </c>
      <c r="K6265" t="s">
        <v>12326</v>
      </c>
      <c r="L6265" t="s">
        <v>12028</v>
      </c>
      <c r="M6265" t="s">
        <v>12327</v>
      </c>
      <c r="N6265" t="s">
        <v>7001</v>
      </c>
      <c r="O6265" t="s">
        <v>7007</v>
      </c>
      <c r="P6265">
        <v>6620000</v>
      </c>
      <c r="Q6265" t="s">
        <v>6778</v>
      </c>
      <c r="R6265" t="s">
        <v>6911</v>
      </c>
      <c r="S6265" s="12"/>
      <c r="T6265" s="13"/>
      <c r="U6265" t="s">
        <v>8165</v>
      </c>
    </row>
    <row r="6266" spans="1:21" x14ac:dyDescent="0.25">
      <c r="A6266" t="s">
        <v>6637</v>
      </c>
      <c r="B6266" s="12">
        <v>209945</v>
      </c>
      <c r="C6266" t="s">
        <v>12324</v>
      </c>
      <c r="D6266" s="11">
        <v>46191.488252314797</v>
      </c>
      <c r="E6266" t="s">
        <v>12325</v>
      </c>
      <c r="F6266" t="s">
        <v>6415</v>
      </c>
      <c r="G6266" t="s">
        <v>8521</v>
      </c>
      <c r="H6266" t="s">
        <v>6449</v>
      </c>
      <c r="I6266" t="s">
        <v>65</v>
      </c>
      <c r="J6266" t="s">
        <v>67</v>
      </c>
      <c r="K6266" t="s">
        <v>12326</v>
      </c>
      <c r="L6266" t="s">
        <v>12028</v>
      </c>
      <c r="M6266" t="s">
        <v>12327</v>
      </c>
      <c r="N6266" t="s">
        <v>7001</v>
      </c>
      <c r="O6266" t="s">
        <v>7007</v>
      </c>
      <c r="P6266">
        <v>6620000</v>
      </c>
      <c r="Q6266" t="s">
        <v>6778</v>
      </c>
      <c r="R6266" t="s">
        <v>6911</v>
      </c>
      <c r="S6266" s="12"/>
      <c r="T6266" s="13"/>
      <c r="U6266" t="s">
        <v>8165</v>
      </c>
    </row>
    <row r="6267" spans="1:21" x14ac:dyDescent="0.25">
      <c r="A6267" t="s">
        <v>6637</v>
      </c>
      <c r="B6267" s="12">
        <v>209945</v>
      </c>
      <c r="C6267" t="s">
        <v>12324</v>
      </c>
      <c r="D6267" s="11">
        <v>46191.488252314797</v>
      </c>
      <c r="E6267" t="s">
        <v>12325</v>
      </c>
      <c r="F6267" t="s">
        <v>6415</v>
      </c>
      <c r="G6267" t="s">
        <v>12031</v>
      </c>
      <c r="H6267" t="s">
        <v>6449</v>
      </c>
      <c r="I6267" t="s">
        <v>65</v>
      </c>
      <c r="J6267" t="s">
        <v>67</v>
      </c>
      <c r="K6267" t="s">
        <v>12326</v>
      </c>
      <c r="L6267" t="s">
        <v>12028</v>
      </c>
      <c r="M6267" t="s">
        <v>12327</v>
      </c>
      <c r="N6267" t="s">
        <v>7001</v>
      </c>
      <c r="O6267" t="s">
        <v>7007</v>
      </c>
      <c r="P6267">
        <v>6620000</v>
      </c>
      <c r="Q6267" t="s">
        <v>6778</v>
      </c>
      <c r="R6267" t="s">
        <v>6911</v>
      </c>
      <c r="S6267" s="12"/>
      <c r="T6267" s="13"/>
      <c r="U6267" t="s">
        <v>8165</v>
      </c>
    </row>
    <row r="6268" spans="1:21" x14ac:dyDescent="0.25">
      <c r="A6268" t="s">
        <v>6637</v>
      </c>
      <c r="B6268" s="12">
        <v>209945</v>
      </c>
      <c r="C6268" t="s">
        <v>12324</v>
      </c>
      <c r="D6268" s="11">
        <v>46191.488252314797</v>
      </c>
      <c r="E6268" t="s">
        <v>12325</v>
      </c>
      <c r="F6268" t="s">
        <v>6415</v>
      </c>
      <c r="G6268" t="s">
        <v>12032</v>
      </c>
      <c r="H6268" t="s">
        <v>6449</v>
      </c>
      <c r="I6268" t="s">
        <v>65</v>
      </c>
      <c r="J6268" t="s">
        <v>67</v>
      </c>
      <c r="K6268" t="s">
        <v>12326</v>
      </c>
      <c r="L6268" t="s">
        <v>12028</v>
      </c>
      <c r="M6268" t="s">
        <v>12327</v>
      </c>
      <c r="N6268" t="s">
        <v>7001</v>
      </c>
      <c r="O6268" t="s">
        <v>7007</v>
      </c>
      <c r="P6268">
        <v>6620000</v>
      </c>
      <c r="Q6268" t="s">
        <v>6778</v>
      </c>
      <c r="R6268" t="s">
        <v>6911</v>
      </c>
      <c r="S6268" s="12"/>
      <c r="T6268" s="13"/>
      <c r="U6268" t="s">
        <v>8165</v>
      </c>
    </row>
    <row r="6269" spans="1:21" x14ac:dyDescent="0.25">
      <c r="A6269" t="s">
        <v>6637</v>
      </c>
      <c r="B6269" s="12">
        <v>209945</v>
      </c>
      <c r="C6269" t="s">
        <v>12324</v>
      </c>
      <c r="D6269" s="11">
        <v>46191.488252314797</v>
      </c>
      <c r="E6269" t="s">
        <v>12325</v>
      </c>
      <c r="F6269" t="s">
        <v>6415</v>
      </c>
      <c r="G6269" t="s">
        <v>12033</v>
      </c>
      <c r="H6269" t="s">
        <v>6449</v>
      </c>
      <c r="I6269" t="s">
        <v>65</v>
      </c>
      <c r="J6269" t="s">
        <v>67</v>
      </c>
      <c r="K6269" t="s">
        <v>12326</v>
      </c>
      <c r="L6269" t="s">
        <v>12028</v>
      </c>
      <c r="M6269" t="s">
        <v>12327</v>
      </c>
      <c r="N6269" t="s">
        <v>7001</v>
      </c>
      <c r="O6269" t="s">
        <v>7007</v>
      </c>
      <c r="P6269">
        <v>6620000</v>
      </c>
      <c r="Q6269" t="s">
        <v>6778</v>
      </c>
      <c r="R6269" t="s">
        <v>6911</v>
      </c>
      <c r="S6269" s="12"/>
      <c r="T6269" s="13"/>
      <c r="U6269" t="s">
        <v>8165</v>
      </c>
    </row>
    <row r="6270" spans="1:21" x14ac:dyDescent="0.25">
      <c r="A6270" t="s">
        <v>6637</v>
      </c>
      <c r="B6270" s="12">
        <v>209945</v>
      </c>
      <c r="C6270" t="s">
        <v>12324</v>
      </c>
      <c r="D6270" s="11">
        <v>46191.488252314797</v>
      </c>
      <c r="E6270" t="s">
        <v>12325</v>
      </c>
      <c r="F6270" t="s">
        <v>6415</v>
      </c>
      <c r="G6270" t="s">
        <v>12034</v>
      </c>
      <c r="H6270" t="s">
        <v>6449</v>
      </c>
      <c r="I6270" t="s">
        <v>65</v>
      </c>
      <c r="J6270" t="s">
        <v>67</v>
      </c>
      <c r="K6270" t="s">
        <v>12326</v>
      </c>
      <c r="L6270" t="s">
        <v>12028</v>
      </c>
      <c r="M6270" t="s">
        <v>12327</v>
      </c>
      <c r="N6270" t="s">
        <v>7001</v>
      </c>
      <c r="O6270" t="s">
        <v>7007</v>
      </c>
      <c r="P6270">
        <v>6620000</v>
      </c>
      <c r="Q6270" t="s">
        <v>6778</v>
      </c>
      <c r="R6270" t="s">
        <v>6911</v>
      </c>
      <c r="S6270" s="12"/>
      <c r="T6270" s="13"/>
      <c r="U6270" t="s">
        <v>8165</v>
      </c>
    </row>
    <row r="6271" spans="1:21" x14ac:dyDescent="0.25">
      <c r="A6271" t="s">
        <v>6637</v>
      </c>
      <c r="B6271" s="12">
        <v>209945</v>
      </c>
      <c r="C6271" t="s">
        <v>12324</v>
      </c>
      <c r="D6271" s="11">
        <v>46191.488252314797</v>
      </c>
      <c r="E6271" t="s">
        <v>12325</v>
      </c>
      <c r="F6271" t="s">
        <v>6415</v>
      </c>
      <c r="G6271" t="s">
        <v>12035</v>
      </c>
      <c r="H6271" t="s">
        <v>6449</v>
      </c>
      <c r="I6271" t="s">
        <v>65</v>
      </c>
      <c r="J6271" t="s">
        <v>67</v>
      </c>
      <c r="K6271" t="s">
        <v>12326</v>
      </c>
      <c r="L6271" t="s">
        <v>12028</v>
      </c>
      <c r="M6271" t="s">
        <v>12327</v>
      </c>
      <c r="N6271" t="s">
        <v>7001</v>
      </c>
      <c r="O6271" t="s">
        <v>7007</v>
      </c>
      <c r="P6271">
        <v>6620000</v>
      </c>
      <c r="Q6271" t="s">
        <v>6778</v>
      </c>
      <c r="R6271" t="s">
        <v>6911</v>
      </c>
      <c r="S6271" s="12"/>
      <c r="T6271" s="13"/>
      <c r="U6271" t="s">
        <v>8165</v>
      </c>
    </row>
    <row r="6272" spans="1:21" x14ac:dyDescent="0.25">
      <c r="A6272" t="s">
        <v>6619</v>
      </c>
      <c r="B6272" s="12">
        <v>209945</v>
      </c>
      <c r="C6272" t="s">
        <v>12324</v>
      </c>
      <c r="D6272" s="11">
        <v>46191.488738425898</v>
      </c>
      <c r="E6272" t="s">
        <v>12325</v>
      </c>
      <c r="F6272" t="s">
        <v>6415</v>
      </c>
      <c r="G6272" t="s">
        <v>6968</v>
      </c>
      <c r="H6272" t="s">
        <v>6449</v>
      </c>
      <c r="I6272" t="s">
        <v>65</v>
      </c>
      <c r="J6272" t="s">
        <v>67</v>
      </c>
      <c r="K6272" t="s">
        <v>12326</v>
      </c>
      <c r="L6272" t="s">
        <v>12028</v>
      </c>
      <c r="M6272" t="s">
        <v>12327</v>
      </c>
      <c r="N6272" t="s">
        <v>7001</v>
      </c>
      <c r="O6272" t="s">
        <v>7007</v>
      </c>
      <c r="P6272">
        <v>6620000</v>
      </c>
      <c r="Q6272" t="s">
        <v>6778</v>
      </c>
      <c r="R6272" t="s">
        <v>6911</v>
      </c>
      <c r="S6272" s="12"/>
      <c r="T6272" s="13"/>
      <c r="U6272" t="s">
        <v>8165</v>
      </c>
    </row>
    <row r="6273" spans="1:21" x14ac:dyDescent="0.25">
      <c r="A6273" t="s">
        <v>6619</v>
      </c>
      <c r="B6273" s="12">
        <v>209945</v>
      </c>
      <c r="C6273" t="s">
        <v>12324</v>
      </c>
      <c r="D6273" s="11">
        <v>46191.488738425898</v>
      </c>
      <c r="E6273" t="s">
        <v>12325</v>
      </c>
      <c r="F6273" t="s">
        <v>6415</v>
      </c>
      <c r="G6273" t="s">
        <v>8520</v>
      </c>
      <c r="H6273" t="s">
        <v>6449</v>
      </c>
      <c r="I6273" t="s">
        <v>65</v>
      </c>
      <c r="J6273" t="s">
        <v>67</v>
      </c>
      <c r="K6273" t="s">
        <v>12326</v>
      </c>
      <c r="L6273" t="s">
        <v>12028</v>
      </c>
      <c r="M6273" t="s">
        <v>12327</v>
      </c>
      <c r="N6273" t="s">
        <v>7001</v>
      </c>
      <c r="O6273" t="s">
        <v>7007</v>
      </c>
      <c r="P6273">
        <v>6620000</v>
      </c>
      <c r="Q6273" t="s">
        <v>6778</v>
      </c>
      <c r="R6273" t="s">
        <v>6911</v>
      </c>
      <c r="S6273" s="12"/>
      <c r="T6273" s="13"/>
      <c r="U6273" t="s">
        <v>8165</v>
      </c>
    </row>
    <row r="6274" spans="1:21" x14ac:dyDescent="0.25">
      <c r="A6274" t="s">
        <v>6619</v>
      </c>
      <c r="B6274" s="12">
        <v>209945</v>
      </c>
      <c r="C6274" t="s">
        <v>12324</v>
      </c>
      <c r="D6274" s="11">
        <v>46191.488738425898</v>
      </c>
      <c r="E6274" t="s">
        <v>12325</v>
      </c>
      <c r="F6274" t="s">
        <v>6415</v>
      </c>
      <c r="G6274" t="s">
        <v>12030</v>
      </c>
      <c r="H6274" t="s">
        <v>6449</v>
      </c>
      <c r="I6274" t="s">
        <v>65</v>
      </c>
      <c r="J6274" t="s">
        <v>67</v>
      </c>
      <c r="K6274" t="s">
        <v>12326</v>
      </c>
      <c r="L6274" t="s">
        <v>12028</v>
      </c>
      <c r="M6274" t="s">
        <v>12327</v>
      </c>
      <c r="N6274" t="s">
        <v>7001</v>
      </c>
      <c r="O6274" t="s">
        <v>7007</v>
      </c>
      <c r="P6274">
        <v>6620000</v>
      </c>
      <c r="Q6274" t="s">
        <v>6778</v>
      </c>
      <c r="R6274" t="s">
        <v>6911</v>
      </c>
      <c r="S6274" s="12"/>
      <c r="T6274" s="13"/>
      <c r="U6274" t="s">
        <v>8165</v>
      </c>
    </row>
    <row r="6275" spans="1:21" x14ac:dyDescent="0.25">
      <c r="A6275" t="s">
        <v>6619</v>
      </c>
      <c r="B6275" s="12">
        <v>209945</v>
      </c>
      <c r="C6275" t="s">
        <v>12324</v>
      </c>
      <c r="D6275" s="11">
        <v>46191.488738425898</v>
      </c>
      <c r="E6275" t="s">
        <v>12325</v>
      </c>
      <c r="F6275" t="s">
        <v>6415</v>
      </c>
      <c r="G6275" t="s">
        <v>8521</v>
      </c>
      <c r="H6275" t="s">
        <v>6449</v>
      </c>
      <c r="I6275" t="s">
        <v>65</v>
      </c>
      <c r="J6275" t="s">
        <v>67</v>
      </c>
      <c r="K6275" t="s">
        <v>12326</v>
      </c>
      <c r="L6275" t="s">
        <v>12028</v>
      </c>
      <c r="M6275" t="s">
        <v>12327</v>
      </c>
      <c r="N6275" t="s">
        <v>7001</v>
      </c>
      <c r="O6275" t="s">
        <v>7007</v>
      </c>
      <c r="P6275">
        <v>6620000</v>
      </c>
      <c r="Q6275" t="s">
        <v>6778</v>
      </c>
      <c r="R6275" t="s">
        <v>6911</v>
      </c>
      <c r="S6275" s="12"/>
      <c r="T6275" s="13"/>
      <c r="U6275" t="s">
        <v>8165</v>
      </c>
    </row>
    <row r="6276" spans="1:21" x14ac:dyDescent="0.25">
      <c r="A6276" t="s">
        <v>6619</v>
      </c>
      <c r="B6276" s="12">
        <v>209945</v>
      </c>
      <c r="C6276" t="s">
        <v>12324</v>
      </c>
      <c r="D6276" s="11">
        <v>46191.488738425898</v>
      </c>
      <c r="E6276" t="s">
        <v>12325</v>
      </c>
      <c r="F6276" t="s">
        <v>6415</v>
      </c>
      <c r="G6276" t="s">
        <v>12031</v>
      </c>
      <c r="H6276" t="s">
        <v>6449</v>
      </c>
      <c r="I6276" t="s">
        <v>65</v>
      </c>
      <c r="J6276" t="s">
        <v>67</v>
      </c>
      <c r="K6276" t="s">
        <v>12326</v>
      </c>
      <c r="L6276" t="s">
        <v>12028</v>
      </c>
      <c r="M6276" t="s">
        <v>12327</v>
      </c>
      <c r="N6276" t="s">
        <v>7001</v>
      </c>
      <c r="O6276" t="s">
        <v>7007</v>
      </c>
      <c r="P6276">
        <v>6620000</v>
      </c>
      <c r="Q6276" t="s">
        <v>6778</v>
      </c>
      <c r="R6276" t="s">
        <v>6911</v>
      </c>
      <c r="S6276" s="12"/>
      <c r="T6276" s="13"/>
      <c r="U6276" t="s">
        <v>8165</v>
      </c>
    </row>
    <row r="6277" spans="1:21" x14ac:dyDescent="0.25">
      <c r="A6277" t="s">
        <v>6619</v>
      </c>
      <c r="B6277" s="12">
        <v>209945</v>
      </c>
      <c r="C6277" t="s">
        <v>12324</v>
      </c>
      <c r="D6277" s="11">
        <v>46191.488738425898</v>
      </c>
      <c r="E6277" t="s">
        <v>12325</v>
      </c>
      <c r="F6277" t="s">
        <v>6415</v>
      </c>
      <c r="G6277" t="s">
        <v>12032</v>
      </c>
      <c r="H6277" t="s">
        <v>6449</v>
      </c>
      <c r="I6277" t="s">
        <v>65</v>
      </c>
      <c r="J6277" t="s">
        <v>67</v>
      </c>
      <c r="K6277" t="s">
        <v>12326</v>
      </c>
      <c r="L6277" t="s">
        <v>12028</v>
      </c>
      <c r="M6277" t="s">
        <v>12327</v>
      </c>
      <c r="N6277" t="s">
        <v>7001</v>
      </c>
      <c r="O6277" t="s">
        <v>7007</v>
      </c>
      <c r="P6277">
        <v>6620000</v>
      </c>
      <c r="Q6277" t="s">
        <v>6778</v>
      </c>
      <c r="R6277" t="s">
        <v>6911</v>
      </c>
      <c r="S6277" s="12"/>
      <c r="T6277" s="13"/>
      <c r="U6277" t="s">
        <v>8165</v>
      </c>
    </row>
    <row r="6278" spans="1:21" x14ac:dyDescent="0.25">
      <c r="A6278" t="s">
        <v>6619</v>
      </c>
      <c r="B6278" s="12">
        <v>209945</v>
      </c>
      <c r="C6278" t="s">
        <v>12324</v>
      </c>
      <c r="D6278" s="11">
        <v>46191.488738425898</v>
      </c>
      <c r="E6278" t="s">
        <v>12325</v>
      </c>
      <c r="F6278" t="s">
        <v>6415</v>
      </c>
      <c r="G6278" t="s">
        <v>12033</v>
      </c>
      <c r="H6278" t="s">
        <v>6449</v>
      </c>
      <c r="I6278" t="s">
        <v>65</v>
      </c>
      <c r="J6278" t="s">
        <v>67</v>
      </c>
      <c r="K6278" t="s">
        <v>12326</v>
      </c>
      <c r="L6278" t="s">
        <v>12028</v>
      </c>
      <c r="M6278" t="s">
        <v>12327</v>
      </c>
      <c r="N6278" t="s">
        <v>7001</v>
      </c>
      <c r="O6278" t="s">
        <v>7007</v>
      </c>
      <c r="P6278">
        <v>6620000</v>
      </c>
      <c r="Q6278" t="s">
        <v>6778</v>
      </c>
      <c r="R6278" t="s">
        <v>6911</v>
      </c>
      <c r="S6278" s="12"/>
      <c r="T6278" s="13"/>
      <c r="U6278" t="s">
        <v>8165</v>
      </c>
    </row>
    <row r="6279" spans="1:21" x14ac:dyDescent="0.25">
      <c r="A6279" t="s">
        <v>6619</v>
      </c>
      <c r="B6279" s="12">
        <v>209945</v>
      </c>
      <c r="C6279" t="s">
        <v>12324</v>
      </c>
      <c r="D6279" s="11">
        <v>46191.488738425898</v>
      </c>
      <c r="E6279" t="s">
        <v>12325</v>
      </c>
      <c r="F6279" t="s">
        <v>6415</v>
      </c>
      <c r="G6279" t="s">
        <v>12034</v>
      </c>
      <c r="H6279" t="s">
        <v>6449</v>
      </c>
      <c r="I6279" t="s">
        <v>65</v>
      </c>
      <c r="J6279" t="s">
        <v>67</v>
      </c>
      <c r="K6279" t="s">
        <v>12326</v>
      </c>
      <c r="L6279" t="s">
        <v>12028</v>
      </c>
      <c r="M6279" t="s">
        <v>12327</v>
      </c>
      <c r="N6279" t="s">
        <v>7001</v>
      </c>
      <c r="O6279" t="s">
        <v>7007</v>
      </c>
      <c r="P6279">
        <v>6620000</v>
      </c>
      <c r="Q6279" t="s">
        <v>6778</v>
      </c>
      <c r="R6279" t="s">
        <v>6911</v>
      </c>
      <c r="S6279" s="12"/>
      <c r="T6279" s="13"/>
      <c r="U6279" t="s">
        <v>8165</v>
      </c>
    </row>
    <row r="6280" spans="1:21" x14ac:dyDescent="0.25">
      <c r="A6280" t="s">
        <v>6619</v>
      </c>
      <c r="B6280" s="12">
        <v>209945</v>
      </c>
      <c r="C6280" t="s">
        <v>12324</v>
      </c>
      <c r="D6280" s="11">
        <v>46191.488738425898</v>
      </c>
      <c r="E6280" t="s">
        <v>12325</v>
      </c>
      <c r="F6280" t="s">
        <v>6415</v>
      </c>
      <c r="G6280" t="s">
        <v>12035</v>
      </c>
      <c r="H6280" t="s">
        <v>6449</v>
      </c>
      <c r="I6280" t="s">
        <v>65</v>
      </c>
      <c r="J6280" t="s">
        <v>67</v>
      </c>
      <c r="K6280" t="s">
        <v>12326</v>
      </c>
      <c r="L6280" t="s">
        <v>12028</v>
      </c>
      <c r="M6280" t="s">
        <v>12327</v>
      </c>
      <c r="N6280" t="s">
        <v>7001</v>
      </c>
      <c r="O6280" t="s">
        <v>7007</v>
      </c>
      <c r="P6280">
        <v>6620000</v>
      </c>
      <c r="Q6280" t="s">
        <v>6778</v>
      </c>
      <c r="R6280" t="s">
        <v>6911</v>
      </c>
      <c r="S6280" s="12"/>
      <c r="T6280" s="13"/>
      <c r="U6280" t="s">
        <v>8165</v>
      </c>
    </row>
    <row r="6281" spans="1:21" x14ac:dyDescent="0.25">
      <c r="A6281" t="s">
        <v>6637</v>
      </c>
      <c r="B6281" s="12">
        <v>209970</v>
      </c>
      <c r="C6281" t="s">
        <v>12328</v>
      </c>
      <c r="D6281" s="11">
        <v>46191.580150463</v>
      </c>
      <c r="E6281" t="s">
        <v>12329</v>
      </c>
      <c r="F6281" t="s">
        <v>6415</v>
      </c>
      <c r="G6281" t="s">
        <v>6968</v>
      </c>
      <c r="H6281" t="s">
        <v>6449</v>
      </c>
      <c r="I6281" t="s">
        <v>55</v>
      </c>
      <c r="J6281" t="s">
        <v>176</v>
      </c>
      <c r="K6281" t="s">
        <v>12330</v>
      </c>
      <c r="L6281" t="s">
        <v>12028</v>
      </c>
      <c r="M6281" t="s">
        <v>12331</v>
      </c>
      <c r="N6281" t="s">
        <v>7001</v>
      </c>
      <c r="O6281" t="s">
        <v>7062</v>
      </c>
      <c r="P6281">
        <v>7735000</v>
      </c>
      <c r="Q6281" t="s">
        <v>6636</v>
      </c>
      <c r="R6281" t="s">
        <v>6636</v>
      </c>
      <c r="S6281" s="12"/>
      <c r="T6281" s="13"/>
      <c r="U6281" t="s">
        <v>9167</v>
      </c>
    </row>
    <row r="6282" spans="1:21" x14ac:dyDescent="0.25">
      <c r="A6282" t="s">
        <v>6637</v>
      </c>
      <c r="B6282" s="12">
        <v>209970</v>
      </c>
      <c r="C6282" t="s">
        <v>12328</v>
      </c>
      <c r="D6282" s="11">
        <v>46191.580150463</v>
      </c>
      <c r="E6282" t="s">
        <v>12329</v>
      </c>
      <c r="F6282" t="s">
        <v>6415</v>
      </c>
      <c r="G6282" t="s">
        <v>8520</v>
      </c>
      <c r="H6282" t="s">
        <v>6449</v>
      </c>
      <c r="I6282" t="s">
        <v>55</v>
      </c>
      <c r="J6282" t="s">
        <v>176</v>
      </c>
      <c r="K6282" t="s">
        <v>12330</v>
      </c>
      <c r="L6282" t="s">
        <v>12028</v>
      </c>
      <c r="M6282" t="s">
        <v>12331</v>
      </c>
      <c r="N6282" t="s">
        <v>7001</v>
      </c>
      <c r="O6282" t="s">
        <v>7062</v>
      </c>
      <c r="P6282">
        <v>7735000</v>
      </c>
      <c r="Q6282" t="s">
        <v>6636</v>
      </c>
      <c r="R6282" t="s">
        <v>6636</v>
      </c>
      <c r="S6282" s="12"/>
      <c r="T6282" s="13"/>
      <c r="U6282" t="s">
        <v>9167</v>
      </c>
    </row>
    <row r="6283" spans="1:21" x14ac:dyDescent="0.25">
      <c r="A6283" t="s">
        <v>6637</v>
      </c>
      <c r="B6283" s="12">
        <v>209970</v>
      </c>
      <c r="C6283" t="s">
        <v>12328</v>
      </c>
      <c r="D6283" s="11">
        <v>46191.580150463</v>
      </c>
      <c r="E6283" t="s">
        <v>12329</v>
      </c>
      <c r="F6283" t="s">
        <v>6415</v>
      </c>
      <c r="G6283" t="s">
        <v>12030</v>
      </c>
      <c r="H6283" t="s">
        <v>6449</v>
      </c>
      <c r="I6283" t="s">
        <v>55</v>
      </c>
      <c r="J6283" t="s">
        <v>176</v>
      </c>
      <c r="K6283" t="s">
        <v>12330</v>
      </c>
      <c r="L6283" t="s">
        <v>12028</v>
      </c>
      <c r="M6283" t="s">
        <v>12331</v>
      </c>
      <c r="N6283" t="s">
        <v>7001</v>
      </c>
      <c r="O6283" t="s">
        <v>7062</v>
      </c>
      <c r="P6283">
        <v>7735000</v>
      </c>
      <c r="Q6283" t="s">
        <v>6636</v>
      </c>
      <c r="R6283" t="s">
        <v>6636</v>
      </c>
      <c r="S6283" s="12"/>
      <c r="T6283" s="13"/>
      <c r="U6283" t="s">
        <v>9167</v>
      </c>
    </row>
    <row r="6284" spans="1:21" x14ac:dyDescent="0.25">
      <c r="A6284" t="s">
        <v>6637</v>
      </c>
      <c r="B6284" s="12">
        <v>209970</v>
      </c>
      <c r="C6284" t="s">
        <v>12328</v>
      </c>
      <c r="D6284" s="11">
        <v>46191.580150463</v>
      </c>
      <c r="E6284" t="s">
        <v>12329</v>
      </c>
      <c r="F6284" t="s">
        <v>6415</v>
      </c>
      <c r="G6284" t="s">
        <v>8521</v>
      </c>
      <c r="H6284" t="s">
        <v>6449</v>
      </c>
      <c r="I6284" t="s">
        <v>55</v>
      </c>
      <c r="J6284" t="s">
        <v>176</v>
      </c>
      <c r="K6284" t="s">
        <v>12330</v>
      </c>
      <c r="L6284" t="s">
        <v>12028</v>
      </c>
      <c r="M6284" t="s">
        <v>12331</v>
      </c>
      <c r="N6284" t="s">
        <v>7001</v>
      </c>
      <c r="O6284" t="s">
        <v>7062</v>
      </c>
      <c r="P6284">
        <v>7735000</v>
      </c>
      <c r="Q6284" t="s">
        <v>6636</v>
      </c>
      <c r="R6284" t="s">
        <v>6636</v>
      </c>
      <c r="S6284" s="12"/>
      <c r="T6284" s="13"/>
      <c r="U6284" t="s">
        <v>9167</v>
      </c>
    </row>
    <row r="6285" spans="1:21" x14ac:dyDescent="0.25">
      <c r="A6285" t="s">
        <v>6637</v>
      </c>
      <c r="B6285" s="12">
        <v>209970</v>
      </c>
      <c r="C6285" t="s">
        <v>12328</v>
      </c>
      <c r="D6285" s="11">
        <v>46191.580150463</v>
      </c>
      <c r="E6285" t="s">
        <v>12329</v>
      </c>
      <c r="F6285" t="s">
        <v>6415</v>
      </c>
      <c r="G6285" t="s">
        <v>12031</v>
      </c>
      <c r="H6285" t="s">
        <v>6449</v>
      </c>
      <c r="I6285" t="s">
        <v>55</v>
      </c>
      <c r="J6285" t="s">
        <v>176</v>
      </c>
      <c r="K6285" t="s">
        <v>12330</v>
      </c>
      <c r="L6285" t="s">
        <v>12028</v>
      </c>
      <c r="M6285" t="s">
        <v>12331</v>
      </c>
      <c r="N6285" t="s">
        <v>7001</v>
      </c>
      <c r="O6285" t="s">
        <v>7062</v>
      </c>
      <c r="P6285">
        <v>7735000</v>
      </c>
      <c r="Q6285" t="s">
        <v>6636</v>
      </c>
      <c r="R6285" t="s">
        <v>6636</v>
      </c>
      <c r="S6285" s="12"/>
      <c r="T6285" s="13"/>
      <c r="U6285" t="s">
        <v>9167</v>
      </c>
    </row>
    <row r="6286" spans="1:21" x14ac:dyDescent="0.25">
      <c r="A6286" t="s">
        <v>6637</v>
      </c>
      <c r="B6286" s="12">
        <v>209970</v>
      </c>
      <c r="C6286" t="s">
        <v>12328</v>
      </c>
      <c r="D6286" s="11">
        <v>46191.580150463</v>
      </c>
      <c r="E6286" t="s">
        <v>12329</v>
      </c>
      <c r="F6286" t="s">
        <v>6415</v>
      </c>
      <c r="G6286" t="s">
        <v>12032</v>
      </c>
      <c r="H6286" t="s">
        <v>6449</v>
      </c>
      <c r="I6286" t="s">
        <v>55</v>
      </c>
      <c r="J6286" t="s">
        <v>176</v>
      </c>
      <c r="K6286" t="s">
        <v>12330</v>
      </c>
      <c r="L6286" t="s">
        <v>12028</v>
      </c>
      <c r="M6286" t="s">
        <v>12331</v>
      </c>
      <c r="N6286" t="s">
        <v>7001</v>
      </c>
      <c r="O6286" t="s">
        <v>7062</v>
      </c>
      <c r="P6286">
        <v>7735000</v>
      </c>
      <c r="Q6286" t="s">
        <v>6636</v>
      </c>
      <c r="R6286" t="s">
        <v>6636</v>
      </c>
      <c r="S6286" s="12"/>
      <c r="T6286" s="13"/>
      <c r="U6286" t="s">
        <v>9167</v>
      </c>
    </row>
    <row r="6287" spans="1:21" x14ac:dyDescent="0.25">
      <c r="A6287" t="s">
        <v>6637</v>
      </c>
      <c r="B6287" s="12">
        <v>209970</v>
      </c>
      <c r="C6287" t="s">
        <v>12328</v>
      </c>
      <c r="D6287" s="11">
        <v>46191.580150463</v>
      </c>
      <c r="E6287" t="s">
        <v>12329</v>
      </c>
      <c r="F6287" t="s">
        <v>6415</v>
      </c>
      <c r="G6287" t="s">
        <v>12033</v>
      </c>
      <c r="H6287" t="s">
        <v>6449</v>
      </c>
      <c r="I6287" t="s">
        <v>55</v>
      </c>
      <c r="J6287" t="s">
        <v>176</v>
      </c>
      <c r="K6287" t="s">
        <v>12330</v>
      </c>
      <c r="L6287" t="s">
        <v>12028</v>
      </c>
      <c r="M6287" t="s">
        <v>12331</v>
      </c>
      <c r="N6287" t="s">
        <v>7001</v>
      </c>
      <c r="O6287" t="s">
        <v>7062</v>
      </c>
      <c r="P6287">
        <v>7735000</v>
      </c>
      <c r="Q6287" t="s">
        <v>6636</v>
      </c>
      <c r="R6287" t="s">
        <v>6636</v>
      </c>
      <c r="S6287" s="12"/>
      <c r="T6287" s="13"/>
      <c r="U6287" t="s">
        <v>9167</v>
      </c>
    </row>
    <row r="6288" spans="1:21" x14ac:dyDescent="0.25">
      <c r="A6288" t="s">
        <v>6637</v>
      </c>
      <c r="B6288" s="12">
        <v>209970</v>
      </c>
      <c r="C6288" t="s">
        <v>12328</v>
      </c>
      <c r="D6288" s="11">
        <v>46191.580150463</v>
      </c>
      <c r="E6288" t="s">
        <v>12329</v>
      </c>
      <c r="F6288" t="s">
        <v>6415</v>
      </c>
      <c r="G6288" t="s">
        <v>12034</v>
      </c>
      <c r="H6288" t="s">
        <v>6449</v>
      </c>
      <c r="I6288" t="s">
        <v>55</v>
      </c>
      <c r="J6288" t="s">
        <v>176</v>
      </c>
      <c r="K6288" t="s">
        <v>12330</v>
      </c>
      <c r="L6288" t="s">
        <v>12028</v>
      </c>
      <c r="M6288" t="s">
        <v>12331</v>
      </c>
      <c r="N6288" t="s">
        <v>7001</v>
      </c>
      <c r="O6288" t="s">
        <v>7062</v>
      </c>
      <c r="P6288">
        <v>7735000</v>
      </c>
      <c r="Q6288" t="s">
        <v>6636</v>
      </c>
      <c r="R6288" t="s">
        <v>6636</v>
      </c>
      <c r="S6288" s="12"/>
      <c r="T6288" s="13"/>
      <c r="U6288" t="s">
        <v>9167</v>
      </c>
    </row>
    <row r="6289" spans="1:21" x14ac:dyDescent="0.25">
      <c r="A6289" t="s">
        <v>6637</v>
      </c>
      <c r="B6289" s="12">
        <v>209970</v>
      </c>
      <c r="C6289" t="s">
        <v>12328</v>
      </c>
      <c r="D6289" s="11">
        <v>46191.580150463</v>
      </c>
      <c r="E6289" t="s">
        <v>12329</v>
      </c>
      <c r="F6289" t="s">
        <v>6415</v>
      </c>
      <c r="G6289" t="s">
        <v>12035</v>
      </c>
      <c r="H6289" t="s">
        <v>6449</v>
      </c>
      <c r="I6289" t="s">
        <v>55</v>
      </c>
      <c r="J6289" t="s">
        <v>176</v>
      </c>
      <c r="K6289" t="s">
        <v>12330</v>
      </c>
      <c r="L6289" t="s">
        <v>12028</v>
      </c>
      <c r="M6289" t="s">
        <v>12331</v>
      </c>
      <c r="N6289" t="s">
        <v>7001</v>
      </c>
      <c r="O6289" t="s">
        <v>7062</v>
      </c>
      <c r="P6289">
        <v>7735000</v>
      </c>
      <c r="Q6289" t="s">
        <v>6636</v>
      </c>
      <c r="R6289" t="s">
        <v>6636</v>
      </c>
      <c r="S6289" s="12"/>
      <c r="T6289" s="13"/>
      <c r="U6289" t="s">
        <v>9167</v>
      </c>
    </row>
    <row r="6290" spans="1:21" x14ac:dyDescent="0.25">
      <c r="A6290" t="s">
        <v>6619</v>
      </c>
      <c r="B6290" s="12">
        <v>209970</v>
      </c>
      <c r="C6290" t="s">
        <v>12328</v>
      </c>
      <c r="D6290" s="11">
        <v>46191.580752314803</v>
      </c>
      <c r="E6290" t="s">
        <v>12329</v>
      </c>
      <c r="F6290" t="s">
        <v>6415</v>
      </c>
      <c r="G6290" t="s">
        <v>6968</v>
      </c>
      <c r="H6290" t="s">
        <v>6449</v>
      </c>
      <c r="I6290" t="s">
        <v>55</v>
      </c>
      <c r="J6290" t="s">
        <v>176</v>
      </c>
      <c r="K6290" t="s">
        <v>12330</v>
      </c>
      <c r="L6290" t="s">
        <v>12028</v>
      </c>
      <c r="M6290" t="s">
        <v>12331</v>
      </c>
      <c r="N6290" t="s">
        <v>7001</v>
      </c>
      <c r="O6290" t="s">
        <v>7062</v>
      </c>
      <c r="P6290">
        <v>7735000</v>
      </c>
      <c r="Q6290" t="s">
        <v>6636</v>
      </c>
      <c r="R6290" t="s">
        <v>6636</v>
      </c>
      <c r="S6290" s="12"/>
      <c r="T6290" s="13"/>
      <c r="U6290" t="s">
        <v>9167</v>
      </c>
    </row>
    <row r="6291" spans="1:21" x14ac:dyDescent="0.25">
      <c r="A6291" t="s">
        <v>6619</v>
      </c>
      <c r="B6291" s="12">
        <v>209970</v>
      </c>
      <c r="C6291" t="s">
        <v>12328</v>
      </c>
      <c r="D6291" s="11">
        <v>46191.580752314803</v>
      </c>
      <c r="E6291" t="s">
        <v>12329</v>
      </c>
      <c r="F6291" t="s">
        <v>6415</v>
      </c>
      <c r="G6291" t="s">
        <v>8520</v>
      </c>
      <c r="H6291" t="s">
        <v>6449</v>
      </c>
      <c r="I6291" t="s">
        <v>55</v>
      </c>
      <c r="J6291" t="s">
        <v>176</v>
      </c>
      <c r="K6291" t="s">
        <v>12330</v>
      </c>
      <c r="L6291" t="s">
        <v>12028</v>
      </c>
      <c r="M6291" t="s">
        <v>12331</v>
      </c>
      <c r="N6291" t="s">
        <v>7001</v>
      </c>
      <c r="O6291" t="s">
        <v>7062</v>
      </c>
      <c r="P6291">
        <v>7735000</v>
      </c>
      <c r="Q6291" t="s">
        <v>6636</v>
      </c>
      <c r="R6291" t="s">
        <v>6636</v>
      </c>
      <c r="S6291" s="12"/>
      <c r="T6291" s="13"/>
      <c r="U6291" t="s">
        <v>9167</v>
      </c>
    </row>
    <row r="6292" spans="1:21" x14ac:dyDescent="0.25">
      <c r="A6292" t="s">
        <v>6619</v>
      </c>
      <c r="B6292" s="12">
        <v>209970</v>
      </c>
      <c r="C6292" t="s">
        <v>12328</v>
      </c>
      <c r="D6292" s="11">
        <v>46191.580752314803</v>
      </c>
      <c r="E6292" t="s">
        <v>12329</v>
      </c>
      <c r="F6292" t="s">
        <v>6415</v>
      </c>
      <c r="G6292" t="s">
        <v>12030</v>
      </c>
      <c r="H6292" t="s">
        <v>6449</v>
      </c>
      <c r="I6292" t="s">
        <v>55</v>
      </c>
      <c r="J6292" t="s">
        <v>176</v>
      </c>
      <c r="K6292" t="s">
        <v>12330</v>
      </c>
      <c r="L6292" t="s">
        <v>12028</v>
      </c>
      <c r="M6292" t="s">
        <v>12331</v>
      </c>
      <c r="N6292" t="s">
        <v>7001</v>
      </c>
      <c r="O6292" t="s">
        <v>7062</v>
      </c>
      <c r="P6292">
        <v>7735000</v>
      </c>
      <c r="Q6292" t="s">
        <v>6636</v>
      </c>
      <c r="R6292" t="s">
        <v>6636</v>
      </c>
      <c r="S6292" s="12"/>
      <c r="T6292" s="13"/>
      <c r="U6292" t="s">
        <v>9167</v>
      </c>
    </row>
    <row r="6293" spans="1:21" x14ac:dyDescent="0.25">
      <c r="A6293" t="s">
        <v>6619</v>
      </c>
      <c r="B6293" s="12">
        <v>209970</v>
      </c>
      <c r="C6293" t="s">
        <v>12328</v>
      </c>
      <c r="D6293" s="11">
        <v>46191.580752314803</v>
      </c>
      <c r="E6293" t="s">
        <v>12329</v>
      </c>
      <c r="F6293" t="s">
        <v>6415</v>
      </c>
      <c r="G6293" t="s">
        <v>8521</v>
      </c>
      <c r="H6293" t="s">
        <v>6449</v>
      </c>
      <c r="I6293" t="s">
        <v>55</v>
      </c>
      <c r="J6293" t="s">
        <v>176</v>
      </c>
      <c r="K6293" t="s">
        <v>12330</v>
      </c>
      <c r="L6293" t="s">
        <v>12028</v>
      </c>
      <c r="M6293" t="s">
        <v>12331</v>
      </c>
      <c r="N6293" t="s">
        <v>7001</v>
      </c>
      <c r="O6293" t="s">
        <v>7062</v>
      </c>
      <c r="P6293">
        <v>7735000</v>
      </c>
      <c r="Q6293" t="s">
        <v>6636</v>
      </c>
      <c r="R6293" t="s">
        <v>6636</v>
      </c>
      <c r="S6293" s="12"/>
      <c r="T6293" s="13"/>
      <c r="U6293" t="s">
        <v>9167</v>
      </c>
    </row>
    <row r="6294" spans="1:21" x14ac:dyDescent="0.25">
      <c r="A6294" t="s">
        <v>6619</v>
      </c>
      <c r="B6294" s="12">
        <v>209970</v>
      </c>
      <c r="C6294" t="s">
        <v>12328</v>
      </c>
      <c r="D6294" s="11">
        <v>46191.580752314803</v>
      </c>
      <c r="E6294" t="s">
        <v>12329</v>
      </c>
      <c r="F6294" t="s">
        <v>6415</v>
      </c>
      <c r="G6294" t="s">
        <v>12031</v>
      </c>
      <c r="H6294" t="s">
        <v>6449</v>
      </c>
      <c r="I6294" t="s">
        <v>55</v>
      </c>
      <c r="J6294" t="s">
        <v>176</v>
      </c>
      <c r="K6294" t="s">
        <v>12330</v>
      </c>
      <c r="L6294" t="s">
        <v>12028</v>
      </c>
      <c r="M6294" t="s">
        <v>12331</v>
      </c>
      <c r="N6294" t="s">
        <v>7001</v>
      </c>
      <c r="O6294" t="s">
        <v>7062</v>
      </c>
      <c r="P6294">
        <v>7735000</v>
      </c>
      <c r="Q6294" t="s">
        <v>6636</v>
      </c>
      <c r="R6294" t="s">
        <v>6636</v>
      </c>
      <c r="S6294" s="12"/>
      <c r="T6294" s="13"/>
      <c r="U6294" t="s">
        <v>9167</v>
      </c>
    </row>
    <row r="6295" spans="1:21" x14ac:dyDescent="0.25">
      <c r="A6295" t="s">
        <v>6619</v>
      </c>
      <c r="B6295" s="12">
        <v>209970</v>
      </c>
      <c r="C6295" t="s">
        <v>12328</v>
      </c>
      <c r="D6295" s="11">
        <v>46191.580752314803</v>
      </c>
      <c r="E6295" t="s">
        <v>12329</v>
      </c>
      <c r="F6295" t="s">
        <v>6415</v>
      </c>
      <c r="G6295" t="s">
        <v>12032</v>
      </c>
      <c r="H6295" t="s">
        <v>6449</v>
      </c>
      <c r="I6295" t="s">
        <v>55</v>
      </c>
      <c r="J6295" t="s">
        <v>176</v>
      </c>
      <c r="K6295" t="s">
        <v>12330</v>
      </c>
      <c r="L6295" t="s">
        <v>12028</v>
      </c>
      <c r="M6295" t="s">
        <v>12331</v>
      </c>
      <c r="N6295" t="s">
        <v>7001</v>
      </c>
      <c r="O6295" t="s">
        <v>7062</v>
      </c>
      <c r="P6295">
        <v>7735000</v>
      </c>
      <c r="Q6295" t="s">
        <v>6636</v>
      </c>
      <c r="R6295" t="s">
        <v>6636</v>
      </c>
      <c r="S6295" s="12"/>
      <c r="T6295" s="13"/>
      <c r="U6295" t="s">
        <v>9167</v>
      </c>
    </row>
    <row r="6296" spans="1:21" x14ac:dyDescent="0.25">
      <c r="A6296" t="s">
        <v>6619</v>
      </c>
      <c r="B6296" s="12">
        <v>209970</v>
      </c>
      <c r="C6296" t="s">
        <v>12328</v>
      </c>
      <c r="D6296" s="11">
        <v>46191.580752314803</v>
      </c>
      <c r="E6296" t="s">
        <v>12329</v>
      </c>
      <c r="F6296" t="s">
        <v>6415</v>
      </c>
      <c r="G6296" t="s">
        <v>12033</v>
      </c>
      <c r="H6296" t="s">
        <v>6449</v>
      </c>
      <c r="I6296" t="s">
        <v>55</v>
      </c>
      <c r="J6296" t="s">
        <v>176</v>
      </c>
      <c r="K6296" t="s">
        <v>12330</v>
      </c>
      <c r="L6296" t="s">
        <v>12028</v>
      </c>
      <c r="M6296" t="s">
        <v>12331</v>
      </c>
      <c r="N6296" t="s">
        <v>7001</v>
      </c>
      <c r="O6296" t="s">
        <v>7062</v>
      </c>
      <c r="P6296">
        <v>7735000</v>
      </c>
      <c r="Q6296" t="s">
        <v>6636</v>
      </c>
      <c r="R6296" t="s">
        <v>6636</v>
      </c>
      <c r="S6296" s="12"/>
      <c r="T6296" s="13"/>
      <c r="U6296" t="s">
        <v>9167</v>
      </c>
    </row>
    <row r="6297" spans="1:21" x14ac:dyDescent="0.25">
      <c r="A6297" t="s">
        <v>6619</v>
      </c>
      <c r="B6297" s="12">
        <v>209970</v>
      </c>
      <c r="C6297" t="s">
        <v>12328</v>
      </c>
      <c r="D6297" s="11">
        <v>46191.580752314803</v>
      </c>
      <c r="E6297" t="s">
        <v>12329</v>
      </c>
      <c r="F6297" t="s">
        <v>6415</v>
      </c>
      <c r="G6297" t="s">
        <v>12034</v>
      </c>
      <c r="H6297" t="s">
        <v>6449</v>
      </c>
      <c r="I6297" t="s">
        <v>55</v>
      </c>
      <c r="J6297" t="s">
        <v>176</v>
      </c>
      <c r="K6297" t="s">
        <v>12330</v>
      </c>
      <c r="L6297" t="s">
        <v>12028</v>
      </c>
      <c r="M6297" t="s">
        <v>12331</v>
      </c>
      <c r="N6297" t="s">
        <v>7001</v>
      </c>
      <c r="O6297" t="s">
        <v>7062</v>
      </c>
      <c r="P6297">
        <v>7735000</v>
      </c>
      <c r="Q6297" t="s">
        <v>6636</v>
      </c>
      <c r="R6297" t="s">
        <v>6636</v>
      </c>
      <c r="S6297" s="12"/>
      <c r="T6297" s="13"/>
      <c r="U6297" t="s">
        <v>9167</v>
      </c>
    </row>
    <row r="6298" spans="1:21" x14ac:dyDescent="0.25">
      <c r="A6298" t="s">
        <v>6619</v>
      </c>
      <c r="B6298" s="12">
        <v>209970</v>
      </c>
      <c r="C6298" t="s">
        <v>12328</v>
      </c>
      <c r="D6298" s="11">
        <v>46191.580752314803</v>
      </c>
      <c r="E6298" t="s">
        <v>12329</v>
      </c>
      <c r="F6298" t="s">
        <v>6415</v>
      </c>
      <c r="G6298" t="s">
        <v>12035</v>
      </c>
      <c r="H6298" t="s">
        <v>6449</v>
      </c>
      <c r="I6298" t="s">
        <v>55</v>
      </c>
      <c r="J6298" t="s">
        <v>176</v>
      </c>
      <c r="K6298" t="s">
        <v>12330</v>
      </c>
      <c r="L6298" t="s">
        <v>12028</v>
      </c>
      <c r="M6298" t="s">
        <v>12331</v>
      </c>
      <c r="N6298" t="s">
        <v>7001</v>
      </c>
      <c r="O6298" t="s">
        <v>7062</v>
      </c>
      <c r="P6298">
        <v>7735000</v>
      </c>
      <c r="Q6298" t="s">
        <v>6636</v>
      </c>
      <c r="R6298" t="s">
        <v>6636</v>
      </c>
      <c r="S6298" s="12"/>
      <c r="T6298" s="13"/>
      <c r="U6298" t="s">
        <v>9167</v>
      </c>
    </row>
    <row r="6299" spans="1:21" x14ac:dyDescent="0.25">
      <c r="A6299" t="s">
        <v>6637</v>
      </c>
      <c r="B6299" s="12">
        <v>210015</v>
      </c>
      <c r="C6299" t="s">
        <v>12332</v>
      </c>
      <c r="D6299" s="11">
        <v>46191.597766203697</v>
      </c>
      <c r="E6299" t="s">
        <v>12333</v>
      </c>
      <c r="F6299" t="s">
        <v>6415</v>
      </c>
      <c r="G6299" t="s">
        <v>6968</v>
      </c>
      <c r="H6299" t="s">
        <v>6449</v>
      </c>
      <c r="I6299" t="s">
        <v>65</v>
      </c>
      <c r="J6299" t="s">
        <v>2226</v>
      </c>
      <c r="K6299" t="s">
        <v>12334</v>
      </c>
      <c r="L6299" t="s">
        <v>12039</v>
      </c>
      <c r="M6299" t="s">
        <v>12335</v>
      </c>
      <c r="N6299" t="s">
        <v>7044</v>
      </c>
      <c r="O6299" t="s">
        <v>9325</v>
      </c>
      <c r="P6299">
        <v>17149500</v>
      </c>
      <c r="Q6299" t="s">
        <v>6778</v>
      </c>
      <c r="R6299" t="s">
        <v>6911</v>
      </c>
      <c r="S6299" s="12"/>
      <c r="T6299" s="13"/>
      <c r="U6299" t="s">
        <v>7455</v>
      </c>
    </row>
    <row r="6300" spans="1:21" x14ac:dyDescent="0.25">
      <c r="A6300" t="s">
        <v>6637</v>
      </c>
      <c r="B6300" s="12">
        <v>210015</v>
      </c>
      <c r="C6300" t="s">
        <v>12332</v>
      </c>
      <c r="D6300" s="11">
        <v>46191.597766203697</v>
      </c>
      <c r="E6300" t="s">
        <v>12333</v>
      </c>
      <c r="F6300" t="s">
        <v>6415</v>
      </c>
      <c r="G6300" t="s">
        <v>8520</v>
      </c>
      <c r="H6300" t="s">
        <v>6449</v>
      </c>
      <c r="I6300" t="s">
        <v>65</v>
      </c>
      <c r="J6300" t="s">
        <v>2226</v>
      </c>
      <c r="K6300" t="s">
        <v>12334</v>
      </c>
      <c r="L6300" t="s">
        <v>12039</v>
      </c>
      <c r="M6300" t="s">
        <v>12335</v>
      </c>
      <c r="N6300" t="s">
        <v>7044</v>
      </c>
      <c r="O6300" t="s">
        <v>9325</v>
      </c>
      <c r="P6300">
        <v>17149500</v>
      </c>
      <c r="Q6300" t="s">
        <v>6778</v>
      </c>
      <c r="R6300" t="s">
        <v>6911</v>
      </c>
      <c r="S6300" s="12"/>
      <c r="T6300" s="13"/>
      <c r="U6300" t="s">
        <v>7455</v>
      </c>
    </row>
    <row r="6301" spans="1:21" x14ac:dyDescent="0.25">
      <c r="A6301" t="s">
        <v>6637</v>
      </c>
      <c r="B6301" s="12">
        <v>210015</v>
      </c>
      <c r="C6301" t="s">
        <v>12332</v>
      </c>
      <c r="D6301" s="11">
        <v>46191.597766203697</v>
      </c>
      <c r="E6301" t="s">
        <v>12333</v>
      </c>
      <c r="F6301" t="s">
        <v>6415</v>
      </c>
      <c r="G6301" t="s">
        <v>12030</v>
      </c>
      <c r="H6301" t="s">
        <v>6449</v>
      </c>
      <c r="I6301" t="s">
        <v>65</v>
      </c>
      <c r="J6301" t="s">
        <v>2226</v>
      </c>
      <c r="K6301" t="s">
        <v>12334</v>
      </c>
      <c r="L6301" t="s">
        <v>12039</v>
      </c>
      <c r="M6301" t="s">
        <v>12335</v>
      </c>
      <c r="N6301" t="s">
        <v>7044</v>
      </c>
      <c r="O6301" t="s">
        <v>9325</v>
      </c>
      <c r="P6301">
        <v>17149500</v>
      </c>
      <c r="Q6301" t="s">
        <v>6778</v>
      </c>
      <c r="R6301" t="s">
        <v>6911</v>
      </c>
      <c r="S6301" s="12"/>
      <c r="T6301" s="13"/>
      <c r="U6301" t="s">
        <v>7455</v>
      </c>
    </row>
    <row r="6302" spans="1:21" x14ac:dyDescent="0.25">
      <c r="A6302" t="s">
        <v>6637</v>
      </c>
      <c r="B6302" s="12">
        <v>210015</v>
      </c>
      <c r="C6302" t="s">
        <v>12332</v>
      </c>
      <c r="D6302" s="11">
        <v>46191.597766203697</v>
      </c>
      <c r="E6302" t="s">
        <v>12333</v>
      </c>
      <c r="F6302" t="s">
        <v>6415</v>
      </c>
      <c r="G6302" t="s">
        <v>8521</v>
      </c>
      <c r="H6302" t="s">
        <v>6449</v>
      </c>
      <c r="I6302" t="s">
        <v>65</v>
      </c>
      <c r="J6302" t="s">
        <v>2226</v>
      </c>
      <c r="K6302" t="s">
        <v>12334</v>
      </c>
      <c r="L6302" t="s">
        <v>12039</v>
      </c>
      <c r="M6302" t="s">
        <v>12335</v>
      </c>
      <c r="N6302" t="s">
        <v>7044</v>
      </c>
      <c r="O6302" t="s">
        <v>9325</v>
      </c>
      <c r="P6302">
        <v>17149500</v>
      </c>
      <c r="Q6302" t="s">
        <v>6778</v>
      </c>
      <c r="R6302" t="s">
        <v>6911</v>
      </c>
      <c r="S6302" s="12"/>
      <c r="T6302" s="13"/>
      <c r="U6302" t="s">
        <v>7455</v>
      </c>
    </row>
    <row r="6303" spans="1:21" x14ac:dyDescent="0.25">
      <c r="A6303" t="s">
        <v>6637</v>
      </c>
      <c r="B6303" s="12">
        <v>210015</v>
      </c>
      <c r="C6303" t="s">
        <v>12332</v>
      </c>
      <c r="D6303" s="11">
        <v>46191.597766203697</v>
      </c>
      <c r="E6303" t="s">
        <v>12333</v>
      </c>
      <c r="F6303" t="s">
        <v>6415</v>
      </c>
      <c r="G6303" t="s">
        <v>12041</v>
      </c>
      <c r="H6303" t="s">
        <v>6449</v>
      </c>
      <c r="I6303" t="s">
        <v>65</v>
      </c>
      <c r="J6303" t="s">
        <v>2226</v>
      </c>
      <c r="K6303" t="s">
        <v>12334</v>
      </c>
      <c r="L6303" t="s">
        <v>12039</v>
      </c>
      <c r="M6303" t="s">
        <v>12335</v>
      </c>
      <c r="N6303" t="s">
        <v>7044</v>
      </c>
      <c r="O6303" t="s">
        <v>9325</v>
      </c>
      <c r="P6303">
        <v>17149500</v>
      </c>
      <c r="Q6303" t="s">
        <v>6778</v>
      </c>
      <c r="R6303" t="s">
        <v>6911</v>
      </c>
      <c r="S6303" s="12"/>
      <c r="T6303" s="13"/>
      <c r="U6303" t="s">
        <v>7455</v>
      </c>
    </row>
    <row r="6304" spans="1:21" x14ac:dyDescent="0.25">
      <c r="A6304" t="s">
        <v>6637</v>
      </c>
      <c r="B6304" s="12">
        <v>210015</v>
      </c>
      <c r="C6304" t="s">
        <v>12332</v>
      </c>
      <c r="D6304" s="11">
        <v>46191.597766203697</v>
      </c>
      <c r="E6304" t="s">
        <v>12333</v>
      </c>
      <c r="F6304" t="s">
        <v>6415</v>
      </c>
      <c r="G6304" t="s">
        <v>12042</v>
      </c>
      <c r="H6304" t="s">
        <v>6449</v>
      </c>
      <c r="I6304" t="s">
        <v>65</v>
      </c>
      <c r="J6304" t="s">
        <v>2226</v>
      </c>
      <c r="K6304" t="s">
        <v>12334</v>
      </c>
      <c r="L6304" t="s">
        <v>12039</v>
      </c>
      <c r="M6304" t="s">
        <v>12335</v>
      </c>
      <c r="N6304" t="s">
        <v>7044</v>
      </c>
      <c r="O6304" t="s">
        <v>9325</v>
      </c>
      <c r="P6304">
        <v>17149500</v>
      </c>
      <c r="Q6304" t="s">
        <v>6778</v>
      </c>
      <c r="R6304" t="s">
        <v>6911</v>
      </c>
      <c r="S6304" s="12"/>
      <c r="T6304" s="13"/>
      <c r="U6304" t="s">
        <v>7455</v>
      </c>
    </row>
    <row r="6305" spans="1:21" x14ac:dyDescent="0.25">
      <c r="A6305" t="s">
        <v>6637</v>
      </c>
      <c r="B6305" s="12">
        <v>210015</v>
      </c>
      <c r="C6305" t="s">
        <v>12332</v>
      </c>
      <c r="D6305" s="11">
        <v>46191.597766203697</v>
      </c>
      <c r="E6305" t="s">
        <v>12333</v>
      </c>
      <c r="F6305" t="s">
        <v>6415</v>
      </c>
      <c r="G6305" t="s">
        <v>12043</v>
      </c>
      <c r="H6305" t="s">
        <v>6449</v>
      </c>
      <c r="I6305" t="s">
        <v>65</v>
      </c>
      <c r="J6305" t="s">
        <v>2226</v>
      </c>
      <c r="K6305" t="s">
        <v>12334</v>
      </c>
      <c r="L6305" t="s">
        <v>12039</v>
      </c>
      <c r="M6305" t="s">
        <v>12335</v>
      </c>
      <c r="N6305" t="s">
        <v>7044</v>
      </c>
      <c r="O6305" t="s">
        <v>9325</v>
      </c>
      <c r="P6305">
        <v>17149500</v>
      </c>
      <c r="Q6305" t="s">
        <v>6778</v>
      </c>
      <c r="R6305" t="s">
        <v>6911</v>
      </c>
      <c r="S6305" s="12"/>
      <c r="T6305" s="13"/>
      <c r="U6305" t="s">
        <v>7455</v>
      </c>
    </row>
    <row r="6306" spans="1:21" x14ac:dyDescent="0.25">
      <c r="A6306" t="s">
        <v>6637</v>
      </c>
      <c r="B6306" s="12">
        <v>195930</v>
      </c>
      <c r="C6306" t="s">
        <v>12336</v>
      </c>
      <c r="D6306" s="11">
        <v>46191.639583333301</v>
      </c>
      <c r="E6306" t="s">
        <v>12337</v>
      </c>
      <c r="F6306" t="s">
        <v>6415</v>
      </c>
      <c r="G6306" t="s">
        <v>8520</v>
      </c>
      <c r="H6306" t="s">
        <v>6449</v>
      </c>
      <c r="I6306" t="s">
        <v>6636</v>
      </c>
      <c r="J6306" t="s">
        <v>6640</v>
      </c>
      <c r="K6306" t="s">
        <v>12338</v>
      </c>
      <c r="L6306" t="s">
        <v>12201</v>
      </c>
      <c r="M6306" t="s">
        <v>12339</v>
      </c>
      <c r="N6306" t="s">
        <v>6761</v>
      </c>
      <c r="O6306" t="s">
        <v>6762</v>
      </c>
      <c r="P6306">
        <v>14049500</v>
      </c>
      <c r="Q6306" t="s">
        <v>6636</v>
      </c>
      <c r="R6306" t="s">
        <v>6636</v>
      </c>
      <c r="S6306" s="12"/>
      <c r="T6306" s="13"/>
      <c r="U6306" t="s">
        <v>12340</v>
      </c>
    </row>
    <row r="6307" spans="1:21" x14ac:dyDescent="0.25">
      <c r="A6307" t="s">
        <v>6637</v>
      </c>
      <c r="B6307" s="12">
        <v>195930</v>
      </c>
      <c r="C6307" t="s">
        <v>12336</v>
      </c>
      <c r="D6307" s="11">
        <v>46191.639583333301</v>
      </c>
      <c r="E6307" t="s">
        <v>12337</v>
      </c>
      <c r="F6307" t="s">
        <v>6415</v>
      </c>
      <c r="G6307" t="s">
        <v>12030</v>
      </c>
      <c r="H6307" t="s">
        <v>6449</v>
      </c>
      <c r="I6307" t="s">
        <v>6636</v>
      </c>
      <c r="J6307" t="s">
        <v>6640</v>
      </c>
      <c r="K6307" t="s">
        <v>12338</v>
      </c>
      <c r="L6307" t="s">
        <v>12201</v>
      </c>
      <c r="M6307" t="s">
        <v>12339</v>
      </c>
      <c r="N6307" t="s">
        <v>6761</v>
      </c>
      <c r="O6307" t="s">
        <v>6762</v>
      </c>
      <c r="P6307">
        <v>14049500</v>
      </c>
      <c r="Q6307" t="s">
        <v>6636</v>
      </c>
      <c r="R6307" t="s">
        <v>6636</v>
      </c>
      <c r="S6307" s="12"/>
      <c r="T6307" s="13"/>
      <c r="U6307" t="s">
        <v>12340</v>
      </c>
    </row>
    <row r="6308" spans="1:21" x14ac:dyDescent="0.25">
      <c r="A6308" t="s">
        <v>6637</v>
      </c>
      <c r="B6308" s="12">
        <v>195930</v>
      </c>
      <c r="C6308" t="s">
        <v>12336</v>
      </c>
      <c r="D6308" s="11">
        <v>46191.639583333301</v>
      </c>
      <c r="E6308" t="s">
        <v>12337</v>
      </c>
      <c r="F6308" t="s">
        <v>6415</v>
      </c>
      <c r="G6308" t="s">
        <v>8521</v>
      </c>
      <c r="H6308" t="s">
        <v>6449</v>
      </c>
      <c r="I6308" t="s">
        <v>6636</v>
      </c>
      <c r="J6308" t="s">
        <v>6640</v>
      </c>
      <c r="K6308" t="s">
        <v>12338</v>
      </c>
      <c r="L6308" t="s">
        <v>12201</v>
      </c>
      <c r="M6308" t="s">
        <v>12339</v>
      </c>
      <c r="N6308" t="s">
        <v>6761</v>
      </c>
      <c r="O6308" t="s">
        <v>6762</v>
      </c>
      <c r="P6308">
        <v>14049500</v>
      </c>
      <c r="Q6308" t="s">
        <v>6636</v>
      </c>
      <c r="R6308" t="s">
        <v>6636</v>
      </c>
      <c r="S6308" s="12"/>
      <c r="T6308" s="13"/>
      <c r="U6308" t="s">
        <v>12340</v>
      </c>
    </row>
    <row r="6309" spans="1:21" x14ac:dyDescent="0.25">
      <c r="A6309" t="s">
        <v>6637</v>
      </c>
      <c r="B6309" s="12">
        <v>195930</v>
      </c>
      <c r="C6309" t="s">
        <v>12336</v>
      </c>
      <c r="D6309" s="11">
        <v>46191.639583333301</v>
      </c>
      <c r="E6309" t="s">
        <v>12337</v>
      </c>
      <c r="F6309" t="s">
        <v>6415</v>
      </c>
      <c r="G6309" t="s">
        <v>12203</v>
      </c>
      <c r="H6309" t="s">
        <v>6449</v>
      </c>
      <c r="I6309" t="s">
        <v>6636</v>
      </c>
      <c r="J6309" t="s">
        <v>6640</v>
      </c>
      <c r="K6309" t="s">
        <v>12338</v>
      </c>
      <c r="L6309" t="s">
        <v>12201</v>
      </c>
      <c r="M6309" t="s">
        <v>12339</v>
      </c>
      <c r="N6309" t="s">
        <v>6761</v>
      </c>
      <c r="O6309" t="s">
        <v>6762</v>
      </c>
      <c r="P6309">
        <v>14049500</v>
      </c>
      <c r="Q6309" t="s">
        <v>6636</v>
      </c>
      <c r="R6309" t="s">
        <v>6636</v>
      </c>
      <c r="S6309" s="12"/>
      <c r="T6309" s="13"/>
      <c r="U6309" t="s">
        <v>12340</v>
      </c>
    </row>
    <row r="6310" spans="1:21" x14ac:dyDescent="0.25">
      <c r="A6310" t="s">
        <v>6637</v>
      </c>
      <c r="B6310" s="12">
        <v>195930</v>
      </c>
      <c r="C6310" t="s">
        <v>12336</v>
      </c>
      <c r="D6310" s="11">
        <v>46191.639583333301</v>
      </c>
      <c r="E6310" t="s">
        <v>12337</v>
      </c>
      <c r="F6310" t="s">
        <v>6415</v>
      </c>
      <c r="G6310" t="s">
        <v>12080</v>
      </c>
      <c r="H6310" t="s">
        <v>6449</v>
      </c>
      <c r="I6310" t="s">
        <v>6636</v>
      </c>
      <c r="J6310" t="s">
        <v>6640</v>
      </c>
      <c r="K6310" t="s">
        <v>12338</v>
      </c>
      <c r="L6310" t="s">
        <v>12201</v>
      </c>
      <c r="M6310" t="s">
        <v>12339</v>
      </c>
      <c r="N6310" t="s">
        <v>6761</v>
      </c>
      <c r="O6310" t="s">
        <v>6762</v>
      </c>
      <c r="P6310">
        <v>14049500</v>
      </c>
      <c r="Q6310" t="s">
        <v>6636</v>
      </c>
      <c r="R6310" t="s">
        <v>6636</v>
      </c>
      <c r="S6310" s="12"/>
      <c r="T6310" s="13"/>
      <c r="U6310" t="s">
        <v>12340</v>
      </c>
    </row>
    <row r="6311" spans="1:21" x14ac:dyDescent="0.25">
      <c r="A6311" t="s">
        <v>6637</v>
      </c>
      <c r="B6311" s="12">
        <v>195930</v>
      </c>
      <c r="C6311" t="s">
        <v>12336</v>
      </c>
      <c r="D6311" s="11">
        <v>46191.639583333301</v>
      </c>
      <c r="E6311" t="s">
        <v>12337</v>
      </c>
      <c r="F6311" t="s">
        <v>6415</v>
      </c>
      <c r="G6311" t="s">
        <v>12081</v>
      </c>
      <c r="H6311" t="s">
        <v>6449</v>
      </c>
      <c r="I6311" t="s">
        <v>6636</v>
      </c>
      <c r="J6311" t="s">
        <v>6640</v>
      </c>
      <c r="K6311" t="s">
        <v>12338</v>
      </c>
      <c r="L6311" t="s">
        <v>12201</v>
      </c>
      <c r="M6311" t="s">
        <v>12339</v>
      </c>
      <c r="N6311" t="s">
        <v>6761</v>
      </c>
      <c r="O6311" t="s">
        <v>6762</v>
      </c>
      <c r="P6311">
        <v>14049500</v>
      </c>
      <c r="Q6311" t="s">
        <v>6636</v>
      </c>
      <c r="R6311" t="s">
        <v>6636</v>
      </c>
      <c r="S6311" s="12"/>
      <c r="T6311" s="13"/>
      <c r="U6311" t="s">
        <v>12340</v>
      </c>
    </row>
    <row r="6312" spans="1:21" x14ac:dyDescent="0.25">
      <c r="A6312" t="s">
        <v>6637</v>
      </c>
      <c r="B6312" s="12">
        <v>195930</v>
      </c>
      <c r="C6312" t="s">
        <v>12336</v>
      </c>
      <c r="D6312" s="11">
        <v>46191.639583333301</v>
      </c>
      <c r="E6312" t="s">
        <v>12337</v>
      </c>
      <c r="F6312" t="s">
        <v>6415</v>
      </c>
      <c r="G6312" t="s">
        <v>12120</v>
      </c>
      <c r="H6312" t="s">
        <v>6449</v>
      </c>
      <c r="I6312" t="s">
        <v>6636</v>
      </c>
      <c r="J6312" t="s">
        <v>6640</v>
      </c>
      <c r="K6312" t="s">
        <v>12338</v>
      </c>
      <c r="L6312" t="s">
        <v>12201</v>
      </c>
      <c r="M6312" t="s">
        <v>12339</v>
      </c>
      <c r="N6312" t="s">
        <v>6761</v>
      </c>
      <c r="O6312" t="s">
        <v>6762</v>
      </c>
      <c r="P6312">
        <v>14049500</v>
      </c>
      <c r="Q6312" t="s">
        <v>6636</v>
      </c>
      <c r="R6312" t="s">
        <v>6636</v>
      </c>
      <c r="S6312" s="12"/>
      <c r="T6312" s="13"/>
      <c r="U6312" t="s">
        <v>12340</v>
      </c>
    </row>
    <row r="6313" spans="1:21" x14ac:dyDescent="0.25">
      <c r="A6313" t="s">
        <v>6619</v>
      </c>
      <c r="B6313" s="12">
        <v>210015</v>
      </c>
      <c r="C6313" t="s">
        <v>12332</v>
      </c>
      <c r="D6313" s="11">
        <v>46191.653738425899</v>
      </c>
      <c r="E6313" t="s">
        <v>12333</v>
      </c>
      <c r="F6313" t="s">
        <v>6415</v>
      </c>
      <c r="G6313" t="s">
        <v>6968</v>
      </c>
      <c r="H6313" t="s">
        <v>6449</v>
      </c>
      <c r="I6313" t="s">
        <v>65</v>
      </c>
      <c r="J6313" t="s">
        <v>2226</v>
      </c>
      <c r="K6313" t="s">
        <v>12334</v>
      </c>
      <c r="L6313" t="s">
        <v>12039</v>
      </c>
      <c r="M6313" t="s">
        <v>12335</v>
      </c>
      <c r="N6313" t="s">
        <v>7044</v>
      </c>
      <c r="O6313" t="s">
        <v>9325</v>
      </c>
      <c r="P6313">
        <v>17149500</v>
      </c>
      <c r="Q6313" t="s">
        <v>6778</v>
      </c>
      <c r="R6313" t="s">
        <v>6911</v>
      </c>
      <c r="S6313" s="12"/>
      <c r="T6313" s="13"/>
      <c r="U6313" t="s">
        <v>7455</v>
      </c>
    </row>
    <row r="6314" spans="1:21" x14ac:dyDescent="0.25">
      <c r="A6314" t="s">
        <v>6619</v>
      </c>
      <c r="B6314" s="12">
        <v>210015</v>
      </c>
      <c r="C6314" t="s">
        <v>12332</v>
      </c>
      <c r="D6314" s="11">
        <v>46191.653738425899</v>
      </c>
      <c r="E6314" t="s">
        <v>12333</v>
      </c>
      <c r="F6314" t="s">
        <v>6415</v>
      </c>
      <c r="G6314" t="s">
        <v>8520</v>
      </c>
      <c r="H6314" t="s">
        <v>6449</v>
      </c>
      <c r="I6314" t="s">
        <v>65</v>
      </c>
      <c r="J6314" t="s">
        <v>2226</v>
      </c>
      <c r="K6314" t="s">
        <v>12334</v>
      </c>
      <c r="L6314" t="s">
        <v>12039</v>
      </c>
      <c r="M6314" t="s">
        <v>12335</v>
      </c>
      <c r="N6314" t="s">
        <v>7044</v>
      </c>
      <c r="O6314" t="s">
        <v>9325</v>
      </c>
      <c r="P6314">
        <v>17149500</v>
      </c>
      <c r="Q6314" t="s">
        <v>6778</v>
      </c>
      <c r="R6314" t="s">
        <v>6911</v>
      </c>
      <c r="S6314" s="12"/>
      <c r="T6314" s="13"/>
      <c r="U6314" t="s">
        <v>7455</v>
      </c>
    </row>
    <row r="6315" spans="1:21" x14ac:dyDescent="0.25">
      <c r="A6315" t="s">
        <v>6619</v>
      </c>
      <c r="B6315" s="12">
        <v>210015</v>
      </c>
      <c r="C6315" t="s">
        <v>12332</v>
      </c>
      <c r="D6315" s="11">
        <v>46191.653738425899</v>
      </c>
      <c r="E6315" t="s">
        <v>12333</v>
      </c>
      <c r="F6315" t="s">
        <v>6415</v>
      </c>
      <c r="G6315" t="s">
        <v>12030</v>
      </c>
      <c r="H6315" t="s">
        <v>6449</v>
      </c>
      <c r="I6315" t="s">
        <v>65</v>
      </c>
      <c r="J6315" t="s">
        <v>2226</v>
      </c>
      <c r="K6315" t="s">
        <v>12334</v>
      </c>
      <c r="L6315" t="s">
        <v>12039</v>
      </c>
      <c r="M6315" t="s">
        <v>12335</v>
      </c>
      <c r="N6315" t="s">
        <v>7044</v>
      </c>
      <c r="O6315" t="s">
        <v>9325</v>
      </c>
      <c r="P6315">
        <v>17149500</v>
      </c>
      <c r="Q6315" t="s">
        <v>6778</v>
      </c>
      <c r="R6315" t="s">
        <v>6911</v>
      </c>
      <c r="S6315" s="12"/>
      <c r="T6315" s="13"/>
      <c r="U6315" t="s">
        <v>7455</v>
      </c>
    </row>
    <row r="6316" spans="1:21" x14ac:dyDescent="0.25">
      <c r="A6316" t="s">
        <v>6619</v>
      </c>
      <c r="B6316" s="12">
        <v>210015</v>
      </c>
      <c r="C6316" t="s">
        <v>12332</v>
      </c>
      <c r="D6316" s="11">
        <v>46191.653738425899</v>
      </c>
      <c r="E6316" t="s">
        <v>12333</v>
      </c>
      <c r="F6316" t="s">
        <v>6415</v>
      </c>
      <c r="G6316" t="s">
        <v>8521</v>
      </c>
      <c r="H6316" t="s">
        <v>6449</v>
      </c>
      <c r="I6316" t="s">
        <v>65</v>
      </c>
      <c r="J6316" t="s">
        <v>2226</v>
      </c>
      <c r="K6316" t="s">
        <v>12334</v>
      </c>
      <c r="L6316" t="s">
        <v>12039</v>
      </c>
      <c r="M6316" t="s">
        <v>12335</v>
      </c>
      <c r="N6316" t="s">
        <v>7044</v>
      </c>
      <c r="O6316" t="s">
        <v>9325</v>
      </c>
      <c r="P6316">
        <v>17149500</v>
      </c>
      <c r="Q6316" t="s">
        <v>6778</v>
      </c>
      <c r="R6316" t="s">
        <v>6911</v>
      </c>
      <c r="S6316" s="12"/>
      <c r="T6316" s="13"/>
      <c r="U6316" t="s">
        <v>7455</v>
      </c>
    </row>
    <row r="6317" spans="1:21" x14ac:dyDescent="0.25">
      <c r="A6317" t="s">
        <v>6619</v>
      </c>
      <c r="B6317" s="12">
        <v>210015</v>
      </c>
      <c r="C6317" t="s">
        <v>12332</v>
      </c>
      <c r="D6317" s="11">
        <v>46191.653738425899</v>
      </c>
      <c r="E6317" t="s">
        <v>12333</v>
      </c>
      <c r="F6317" t="s">
        <v>6415</v>
      </c>
      <c r="G6317" t="s">
        <v>12041</v>
      </c>
      <c r="H6317" t="s">
        <v>6449</v>
      </c>
      <c r="I6317" t="s">
        <v>65</v>
      </c>
      <c r="J6317" t="s">
        <v>2226</v>
      </c>
      <c r="K6317" t="s">
        <v>12334</v>
      </c>
      <c r="L6317" t="s">
        <v>12039</v>
      </c>
      <c r="M6317" t="s">
        <v>12335</v>
      </c>
      <c r="N6317" t="s">
        <v>7044</v>
      </c>
      <c r="O6317" t="s">
        <v>9325</v>
      </c>
      <c r="P6317">
        <v>17149500</v>
      </c>
      <c r="Q6317" t="s">
        <v>6778</v>
      </c>
      <c r="R6317" t="s">
        <v>6911</v>
      </c>
      <c r="S6317" s="12"/>
      <c r="T6317" s="13"/>
      <c r="U6317" t="s">
        <v>7455</v>
      </c>
    </row>
    <row r="6318" spans="1:21" x14ac:dyDescent="0.25">
      <c r="A6318" t="s">
        <v>6619</v>
      </c>
      <c r="B6318" s="12">
        <v>210015</v>
      </c>
      <c r="C6318" t="s">
        <v>12332</v>
      </c>
      <c r="D6318" s="11">
        <v>46191.653738425899</v>
      </c>
      <c r="E6318" t="s">
        <v>12333</v>
      </c>
      <c r="F6318" t="s">
        <v>6415</v>
      </c>
      <c r="G6318" t="s">
        <v>12042</v>
      </c>
      <c r="H6318" t="s">
        <v>6449</v>
      </c>
      <c r="I6318" t="s">
        <v>65</v>
      </c>
      <c r="J6318" t="s">
        <v>2226</v>
      </c>
      <c r="K6318" t="s">
        <v>12334</v>
      </c>
      <c r="L6318" t="s">
        <v>12039</v>
      </c>
      <c r="M6318" t="s">
        <v>12335</v>
      </c>
      <c r="N6318" t="s">
        <v>7044</v>
      </c>
      <c r="O6318" t="s">
        <v>9325</v>
      </c>
      <c r="P6318">
        <v>17149500</v>
      </c>
      <c r="Q6318" t="s">
        <v>6778</v>
      </c>
      <c r="R6318" t="s">
        <v>6911</v>
      </c>
      <c r="S6318" s="12"/>
      <c r="T6318" s="13"/>
      <c r="U6318" t="s">
        <v>7455</v>
      </c>
    </row>
    <row r="6319" spans="1:21" x14ac:dyDescent="0.25">
      <c r="A6319" t="s">
        <v>6619</v>
      </c>
      <c r="B6319" s="12">
        <v>210015</v>
      </c>
      <c r="C6319" t="s">
        <v>12332</v>
      </c>
      <c r="D6319" s="11">
        <v>46191.653738425899</v>
      </c>
      <c r="E6319" t="s">
        <v>12333</v>
      </c>
      <c r="F6319" t="s">
        <v>6415</v>
      </c>
      <c r="G6319" t="s">
        <v>12043</v>
      </c>
      <c r="H6319" t="s">
        <v>6449</v>
      </c>
      <c r="I6319" t="s">
        <v>65</v>
      </c>
      <c r="J6319" t="s">
        <v>2226</v>
      </c>
      <c r="K6319" t="s">
        <v>12334</v>
      </c>
      <c r="L6319" t="s">
        <v>12039</v>
      </c>
      <c r="M6319" t="s">
        <v>12335</v>
      </c>
      <c r="N6319" t="s">
        <v>7044</v>
      </c>
      <c r="O6319" t="s">
        <v>9325</v>
      </c>
      <c r="P6319">
        <v>17149500</v>
      </c>
      <c r="Q6319" t="s">
        <v>6778</v>
      </c>
      <c r="R6319" t="s">
        <v>6911</v>
      </c>
      <c r="S6319" s="12"/>
      <c r="T6319" s="13"/>
      <c r="U6319" t="s">
        <v>7455</v>
      </c>
    </row>
    <row r="6320" spans="1:21" x14ac:dyDescent="0.25">
      <c r="A6320" t="s">
        <v>6637</v>
      </c>
      <c r="B6320" s="12">
        <v>210025</v>
      </c>
      <c r="C6320" t="s">
        <v>12341</v>
      </c>
      <c r="D6320" s="11">
        <v>46191.704513888901</v>
      </c>
      <c r="E6320" t="s">
        <v>12342</v>
      </c>
      <c r="F6320" t="s">
        <v>6415</v>
      </c>
      <c r="G6320" t="s">
        <v>6968</v>
      </c>
      <c r="H6320" t="s">
        <v>6449</v>
      </c>
      <c r="I6320" t="s">
        <v>65</v>
      </c>
      <c r="J6320" t="s">
        <v>636</v>
      </c>
      <c r="K6320" t="s">
        <v>12343</v>
      </c>
      <c r="L6320" t="s">
        <v>12101</v>
      </c>
      <c r="M6320" t="s">
        <v>12344</v>
      </c>
      <c r="N6320" t="s">
        <v>7001</v>
      </c>
      <c r="O6320" t="s">
        <v>7007</v>
      </c>
      <c r="P6320">
        <v>6450000</v>
      </c>
      <c r="Q6320" t="s">
        <v>6636</v>
      </c>
      <c r="R6320" t="s">
        <v>6636</v>
      </c>
      <c r="S6320" s="12"/>
      <c r="T6320" s="13"/>
      <c r="U6320" t="s">
        <v>7474</v>
      </c>
    </row>
    <row r="6321" spans="1:21" x14ac:dyDescent="0.25">
      <c r="A6321" t="s">
        <v>6637</v>
      </c>
      <c r="B6321" s="12">
        <v>210025</v>
      </c>
      <c r="C6321" t="s">
        <v>12341</v>
      </c>
      <c r="D6321" s="11">
        <v>46191.704513888901</v>
      </c>
      <c r="E6321" t="s">
        <v>12342</v>
      </c>
      <c r="F6321" t="s">
        <v>6415</v>
      </c>
      <c r="G6321" t="s">
        <v>8520</v>
      </c>
      <c r="H6321" t="s">
        <v>6449</v>
      </c>
      <c r="I6321" t="s">
        <v>65</v>
      </c>
      <c r="J6321" t="s">
        <v>636</v>
      </c>
      <c r="K6321" t="s">
        <v>12343</v>
      </c>
      <c r="L6321" t="s">
        <v>12101</v>
      </c>
      <c r="M6321" t="s">
        <v>12344</v>
      </c>
      <c r="N6321" t="s">
        <v>7001</v>
      </c>
      <c r="O6321" t="s">
        <v>7007</v>
      </c>
      <c r="P6321">
        <v>6450000</v>
      </c>
      <c r="Q6321" t="s">
        <v>6636</v>
      </c>
      <c r="R6321" t="s">
        <v>6636</v>
      </c>
      <c r="S6321" s="12"/>
      <c r="T6321" s="13"/>
      <c r="U6321" t="s">
        <v>7474</v>
      </c>
    </row>
    <row r="6322" spans="1:21" x14ac:dyDescent="0.25">
      <c r="A6322" t="s">
        <v>6637</v>
      </c>
      <c r="B6322" s="12">
        <v>210025</v>
      </c>
      <c r="C6322" t="s">
        <v>12341</v>
      </c>
      <c r="D6322" s="11">
        <v>46191.704513888901</v>
      </c>
      <c r="E6322" t="s">
        <v>12342</v>
      </c>
      <c r="F6322" t="s">
        <v>6415</v>
      </c>
      <c r="G6322" t="s">
        <v>12030</v>
      </c>
      <c r="H6322" t="s">
        <v>6449</v>
      </c>
      <c r="I6322" t="s">
        <v>65</v>
      </c>
      <c r="J6322" t="s">
        <v>636</v>
      </c>
      <c r="K6322" t="s">
        <v>12343</v>
      </c>
      <c r="L6322" t="s">
        <v>12101</v>
      </c>
      <c r="M6322" t="s">
        <v>12344</v>
      </c>
      <c r="N6322" t="s">
        <v>7001</v>
      </c>
      <c r="O6322" t="s">
        <v>7007</v>
      </c>
      <c r="P6322">
        <v>6450000</v>
      </c>
      <c r="Q6322" t="s">
        <v>6636</v>
      </c>
      <c r="R6322" t="s">
        <v>6636</v>
      </c>
      <c r="S6322" s="12"/>
      <c r="T6322" s="13"/>
      <c r="U6322" t="s">
        <v>7474</v>
      </c>
    </row>
    <row r="6323" spans="1:21" x14ac:dyDescent="0.25">
      <c r="A6323" t="s">
        <v>6637</v>
      </c>
      <c r="B6323" s="12">
        <v>210025</v>
      </c>
      <c r="C6323" t="s">
        <v>12341</v>
      </c>
      <c r="D6323" s="11">
        <v>46191.704513888901</v>
      </c>
      <c r="E6323" t="s">
        <v>12342</v>
      </c>
      <c r="F6323" t="s">
        <v>6415</v>
      </c>
      <c r="G6323" t="s">
        <v>8521</v>
      </c>
      <c r="H6323" t="s">
        <v>6449</v>
      </c>
      <c r="I6323" t="s">
        <v>65</v>
      </c>
      <c r="J6323" t="s">
        <v>636</v>
      </c>
      <c r="K6323" t="s">
        <v>12343</v>
      </c>
      <c r="L6323" t="s">
        <v>12101</v>
      </c>
      <c r="M6323" t="s">
        <v>12344</v>
      </c>
      <c r="N6323" t="s">
        <v>7001</v>
      </c>
      <c r="O6323" t="s">
        <v>7007</v>
      </c>
      <c r="P6323">
        <v>6450000</v>
      </c>
      <c r="Q6323" t="s">
        <v>6636</v>
      </c>
      <c r="R6323" t="s">
        <v>6636</v>
      </c>
      <c r="S6323" s="12"/>
      <c r="T6323" s="13"/>
      <c r="U6323" t="s">
        <v>7474</v>
      </c>
    </row>
    <row r="6324" spans="1:21" x14ac:dyDescent="0.25">
      <c r="A6324" t="s">
        <v>6637</v>
      </c>
      <c r="B6324" s="12">
        <v>210025</v>
      </c>
      <c r="C6324" t="s">
        <v>12341</v>
      </c>
      <c r="D6324" s="11">
        <v>46191.704513888901</v>
      </c>
      <c r="E6324" t="s">
        <v>12342</v>
      </c>
      <c r="F6324" t="s">
        <v>6415</v>
      </c>
      <c r="G6324" t="s">
        <v>12103</v>
      </c>
      <c r="H6324" t="s">
        <v>6449</v>
      </c>
      <c r="I6324" t="s">
        <v>65</v>
      </c>
      <c r="J6324" t="s">
        <v>636</v>
      </c>
      <c r="K6324" t="s">
        <v>12343</v>
      </c>
      <c r="L6324" t="s">
        <v>12101</v>
      </c>
      <c r="M6324" t="s">
        <v>12344</v>
      </c>
      <c r="N6324" t="s">
        <v>7001</v>
      </c>
      <c r="O6324" t="s">
        <v>7007</v>
      </c>
      <c r="P6324">
        <v>6450000</v>
      </c>
      <c r="Q6324" t="s">
        <v>6636</v>
      </c>
      <c r="R6324" t="s">
        <v>6636</v>
      </c>
      <c r="S6324" s="12"/>
      <c r="T6324" s="13"/>
      <c r="U6324" t="s">
        <v>7474</v>
      </c>
    </row>
    <row r="6325" spans="1:21" x14ac:dyDescent="0.25">
      <c r="A6325" t="s">
        <v>6637</v>
      </c>
      <c r="B6325" s="12">
        <v>210025</v>
      </c>
      <c r="C6325" t="s">
        <v>12341</v>
      </c>
      <c r="D6325" s="11">
        <v>46191.704513888901</v>
      </c>
      <c r="E6325" t="s">
        <v>12342</v>
      </c>
      <c r="F6325" t="s">
        <v>6415</v>
      </c>
      <c r="G6325" t="s">
        <v>12104</v>
      </c>
      <c r="H6325" t="s">
        <v>6449</v>
      </c>
      <c r="I6325" t="s">
        <v>65</v>
      </c>
      <c r="J6325" t="s">
        <v>636</v>
      </c>
      <c r="K6325" t="s">
        <v>12343</v>
      </c>
      <c r="L6325" t="s">
        <v>12101</v>
      </c>
      <c r="M6325" t="s">
        <v>12344</v>
      </c>
      <c r="N6325" t="s">
        <v>7001</v>
      </c>
      <c r="O6325" t="s">
        <v>7007</v>
      </c>
      <c r="P6325">
        <v>6450000</v>
      </c>
      <c r="Q6325" t="s">
        <v>6636</v>
      </c>
      <c r="R6325" t="s">
        <v>6636</v>
      </c>
      <c r="S6325" s="12"/>
      <c r="T6325" s="13"/>
      <c r="U6325" t="s">
        <v>7474</v>
      </c>
    </row>
    <row r="6326" spans="1:21" x14ac:dyDescent="0.25">
      <c r="A6326" t="s">
        <v>6637</v>
      </c>
      <c r="B6326" s="12">
        <v>210025</v>
      </c>
      <c r="C6326" t="s">
        <v>12341</v>
      </c>
      <c r="D6326" s="11">
        <v>46191.704513888901</v>
      </c>
      <c r="E6326" t="s">
        <v>12342</v>
      </c>
      <c r="F6326" t="s">
        <v>6415</v>
      </c>
      <c r="G6326" t="s">
        <v>12105</v>
      </c>
      <c r="H6326" t="s">
        <v>6449</v>
      </c>
      <c r="I6326" t="s">
        <v>65</v>
      </c>
      <c r="J6326" t="s">
        <v>636</v>
      </c>
      <c r="K6326" t="s">
        <v>12343</v>
      </c>
      <c r="L6326" t="s">
        <v>12101</v>
      </c>
      <c r="M6326" t="s">
        <v>12344</v>
      </c>
      <c r="N6326" t="s">
        <v>7001</v>
      </c>
      <c r="O6326" t="s">
        <v>7007</v>
      </c>
      <c r="P6326">
        <v>6450000</v>
      </c>
      <c r="Q6326" t="s">
        <v>6636</v>
      </c>
      <c r="R6326" t="s">
        <v>6636</v>
      </c>
      <c r="S6326" s="12"/>
      <c r="T6326" s="13"/>
      <c r="U6326" t="s">
        <v>7474</v>
      </c>
    </row>
    <row r="6327" spans="1:21" x14ac:dyDescent="0.25">
      <c r="A6327" t="s">
        <v>6619</v>
      </c>
      <c r="B6327" s="12">
        <v>210025</v>
      </c>
      <c r="C6327" t="s">
        <v>12341</v>
      </c>
      <c r="D6327" s="11">
        <v>46191.704861111102</v>
      </c>
      <c r="E6327" t="s">
        <v>12342</v>
      </c>
      <c r="F6327" t="s">
        <v>6415</v>
      </c>
      <c r="G6327" t="s">
        <v>6968</v>
      </c>
      <c r="H6327" t="s">
        <v>6449</v>
      </c>
      <c r="I6327" t="s">
        <v>65</v>
      </c>
      <c r="J6327" t="s">
        <v>636</v>
      </c>
      <c r="K6327" t="s">
        <v>12343</v>
      </c>
      <c r="L6327" t="s">
        <v>12101</v>
      </c>
      <c r="M6327" t="s">
        <v>12344</v>
      </c>
      <c r="N6327" t="s">
        <v>7001</v>
      </c>
      <c r="O6327" t="s">
        <v>7007</v>
      </c>
      <c r="P6327">
        <v>6450000</v>
      </c>
      <c r="Q6327" t="s">
        <v>6636</v>
      </c>
      <c r="R6327" t="s">
        <v>6636</v>
      </c>
      <c r="S6327" s="12"/>
      <c r="T6327" s="13"/>
      <c r="U6327" t="s">
        <v>7474</v>
      </c>
    </row>
    <row r="6328" spans="1:21" x14ac:dyDescent="0.25">
      <c r="A6328" t="s">
        <v>6619</v>
      </c>
      <c r="B6328" s="12">
        <v>210025</v>
      </c>
      <c r="C6328" t="s">
        <v>12341</v>
      </c>
      <c r="D6328" s="11">
        <v>46191.704861111102</v>
      </c>
      <c r="E6328" t="s">
        <v>12342</v>
      </c>
      <c r="F6328" t="s">
        <v>6415</v>
      </c>
      <c r="G6328" t="s">
        <v>8520</v>
      </c>
      <c r="H6328" t="s">
        <v>6449</v>
      </c>
      <c r="I6328" t="s">
        <v>65</v>
      </c>
      <c r="J6328" t="s">
        <v>636</v>
      </c>
      <c r="K6328" t="s">
        <v>12343</v>
      </c>
      <c r="L6328" t="s">
        <v>12101</v>
      </c>
      <c r="M6328" t="s">
        <v>12344</v>
      </c>
      <c r="N6328" t="s">
        <v>7001</v>
      </c>
      <c r="O6328" t="s">
        <v>7007</v>
      </c>
      <c r="P6328">
        <v>6450000</v>
      </c>
      <c r="Q6328" t="s">
        <v>6636</v>
      </c>
      <c r="R6328" t="s">
        <v>6636</v>
      </c>
      <c r="S6328" s="12"/>
      <c r="T6328" s="13"/>
      <c r="U6328" t="s">
        <v>7474</v>
      </c>
    </row>
    <row r="6329" spans="1:21" x14ac:dyDescent="0.25">
      <c r="A6329" t="s">
        <v>6619</v>
      </c>
      <c r="B6329" s="12">
        <v>210025</v>
      </c>
      <c r="C6329" t="s">
        <v>12341</v>
      </c>
      <c r="D6329" s="11">
        <v>46191.704861111102</v>
      </c>
      <c r="E6329" t="s">
        <v>12342</v>
      </c>
      <c r="F6329" t="s">
        <v>6415</v>
      </c>
      <c r="G6329" t="s">
        <v>12030</v>
      </c>
      <c r="H6329" t="s">
        <v>6449</v>
      </c>
      <c r="I6329" t="s">
        <v>65</v>
      </c>
      <c r="J6329" t="s">
        <v>636</v>
      </c>
      <c r="K6329" t="s">
        <v>12343</v>
      </c>
      <c r="L6329" t="s">
        <v>12101</v>
      </c>
      <c r="M6329" t="s">
        <v>12344</v>
      </c>
      <c r="N6329" t="s">
        <v>7001</v>
      </c>
      <c r="O6329" t="s">
        <v>7007</v>
      </c>
      <c r="P6329">
        <v>6450000</v>
      </c>
      <c r="Q6329" t="s">
        <v>6636</v>
      </c>
      <c r="R6329" t="s">
        <v>6636</v>
      </c>
      <c r="S6329" s="12"/>
      <c r="T6329" s="13"/>
      <c r="U6329" t="s">
        <v>7474</v>
      </c>
    </row>
    <row r="6330" spans="1:21" x14ac:dyDescent="0.25">
      <c r="A6330" t="s">
        <v>6619</v>
      </c>
      <c r="B6330" s="12">
        <v>210025</v>
      </c>
      <c r="C6330" t="s">
        <v>12341</v>
      </c>
      <c r="D6330" s="11">
        <v>46191.704861111102</v>
      </c>
      <c r="E6330" t="s">
        <v>12342</v>
      </c>
      <c r="F6330" t="s">
        <v>6415</v>
      </c>
      <c r="G6330" t="s">
        <v>8521</v>
      </c>
      <c r="H6330" t="s">
        <v>6449</v>
      </c>
      <c r="I6330" t="s">
        <v>65</v>
      </c>
      <c r="J6330" t="s">
        <v>636</v>
      </c>
      <c r="K6330" t="s">
        <v>12343</v>
      </c>
      <c r="L6330" t="s">
        <v>12101</v>
      </c>
      <c r="M6330" t="s">
        <v>12344</v>
      </c>
      <c r="N6330" t="s">
        <v>7001</v>
      </c>
      <c r="O6330" t="s">
        <v>7007</v>
      </c>
      <c r="P6330">
        <v>6450000</v>
      </c>
      <c r="Q6330" t="s">
        <v>6636</v>
      </c>
      <c r="R6330" t="s">
        <v>6636</v>
      </c>
      <c r="S6330" s="12"/>
      <c r="T6330" s="13"/>
      <c r="U6330" t="s">
        <v>7474</v>
      </c>
    </row>
    <row r="6331" spans="1:21" x14ac:dyDescent="0.25">
      <c r="A6331" t="s">
        <v>6619</v>
      </c>
      <c r="B6331" s="12">
        <v>210025</v>
      </c>
      <c r="C6331" t="s">
        <v>12341</v>
      </c>
      <c r="D6331" s="11">
        <v>46191.704861111102</v>
      </c>
      <c r="E6331" t="s">
        <v>12342</v>
      </c>
      <c r="F6331" t="s">
        <v>6415</v>
      </c>
      <c r="G6331" t="s">
        <v>12103</v>
      </c>
      <c r="H6331" t="s">
        <v>6449</v>
      </c>
      <c r="I6331" t="s">
        <v>65</v>
      </c>
      <c r="J6331" t="s">
        <v>636</v>
      </c>
      <c r="K6331" t="s">
        <v>12343</v>
      </c>
      <c r="L6331" t="s">
        <v>12101</v>
      </c>
      <c r="M6331" t="s">
        <v>12344</v>
      </c>
      <c r="N6331" t="s">
        <v>7001</v>
      </c>
      <c r="O6331" t="s">
        <v>7007</v>
      </c>
      <c r="P6331">
        <v>6450000</v>
      </c>
      <c r="Q6331" t="s">
        <v>6636</v>
      </c>
      <c r="R6331" t="s">
        <v>6636</v>
      </c>
      <c r="S6331" s="12"/>
      <c r="T6331" s="13"/>
      <c r="U6331" t="s">
        <v>7474</v>
      </c>
    </row>
    <row r="6332" spans="1:21" x14ac:dyDescent="0.25">
      <c r="A6332" t="s">
        <v>6619</v>
      </c>
      <c r="B6332" s="12">
        <v>210025</v>
      </c>
      <c r="C6332" t="s">
        <v>12341</v>
      </c>
      <c r="D6332" s="11">
        <v>46191.704861111102</v>
      </c>
      <c r="E6332" t="s">
        <v>12342</v>
      </c>
      <c r="F6332" t="s">
        <v>6415</v>
      </c>
      <c r="G6332" t="s">
        <v>12104</v>
      </c>
      <c r="H6332" t="s">
        <v>6449</v>
      </c>
      <c r="I6332" t="s">
        <v>65</v>
      </c>
      <c r="J6332" t="s">
        <v>636</v>
      </c>
      <c r="K6332" t="s">
        <v>12343</v>
      </c>
      <c r="L6332" t="s">
        <v>12101</v>
      </c>
      <c r="M6332" t="s">
        <v>12344</v>
      </c>
      <c r="N6332" t="s">
        <v>7001</v>
      </c>
      <c r="O6332" t="s">
        <v>7007</v>
      </c>
      <c r="P6332">
        <v>6450000</v>
      </c>
      <c r="Q6332" t="s">
        <v>6636</v>
      </c>
      <c r="R6332" t="s">
        <v>6636</v>
      </c>
      <c r="S6332" s="12"/>
      <c r="T6332" s="13"/>
      <c r="U6332" t="s">
        <v>7474</v>
      </c>
    </row>
    <row r="6333" spans="1:21" x14ac:dyDescent="0.25">
      <c r="A6333" t="s">
        <v>6619</v>
      </c>
      <c r="B6333" s="12">
        <v>210025</v>
      </c>
      <c r="C6333" t="s">
        <v>12341</v>
      </c>
      <c r="D6333" s="11">
        <v>46191.704861111102</v>
      </c>
      <c r="E6333" t="s">
        <v>12342</v>
      </c>
      <c r="F6333" t="s">
        <v>6415</v>
      </c>
      <c r="G6333" t="s">
        <v>12105</v>
      </c>
      <c r="H6333" t="s">
        <v>6449</v>
      </c>
      <c r="I6333" t="s">
        <v>65</v>
      </c>
      <c r="J6333" t="s">
        <v>636</v>
      </c>
      <c r="K6333" t="s">
        <v>12343</v>
      </c>
      <c r="L6333" t="s">
        <v>12101</v>
      </c>
      <c r="M6333" t="s">
        <v>12344</v>
      </c>
      <c r="N6333" t="s">
        <v>7001</v>
      </c>
      <c r="O6333" t="s">
        <v>7007</v>
      </c>
      <c r="P6333">
        <v>6450000</v>
      </c>
      <c r="Q6333" t="s">
        <v>6636</v>
      </c>
      <c r="R6333" t="s">
        <v>6636</v>
      </c>
      <c r="S6333" s="12"/>
      <c r="T6333" s="13"/>
      <c r="U6333" t="s">
        <v>7474</v>
      </c>
    </row>
    <row r="6334" spans="1:21" x14ac:dyDescent="0.25">
      <c r="A6334" t="s">
        <v>6637</v>
      </c>
      <c r="B6334" s="12">
        <v>210090</v>
      </c>
      <c r="C6334" t="s">
        <v>12345</v>
      </c>
      <c r="D6334" s="11">
        <v>46191.787337962996</v>
      </c>
      <c r="E6334" t="s">
        <v>12346</v>
      </c>
      <c r="F6334" t="s">
        <v>6415</v>
      </c>
      <c r="G6334" t="s">
        <v>6968</v>
      </c>
      <c r="H6334" t="s">
        <v>6449</v>
      </c>
      <c r="I6334" t="s">
        <v>65</v>
      </c>
      <c r="J6334" t="s">
        <v>67</v>
      </c>
      <c r="K6334" t="s">
        <v>12347</v>
      </c>
      <c r="L6334" t="s">
        <v>12078</v>
      </c>
      <c r="M6334" t="s">
        <v>12348</v>
      </c>
      <c r="N6334" t="s">
        <v>6761</v>
      </c>
      <c r="O6334" t="s">
        <v>6762</v>
      </c>
      <c r="P6334">
        <v>13799500</v>
      </c>
      <c r="Q6334" t="s">
        <v>6636</v>
      </c>
      <c r="R6334" t="s">
        <v>6636</v>
      </c>
      <c r="S6334" s="12"/>
      <c r="T6334" s="13"/>
      <c r="U6334" t="s">
        <v>7486</v>
      </c>
    </row>
    <row r="6335" spans="1:21" x14ac:dyDescent="0.25">
      <c r="A6335" t="s">
        <v>6637</v>
      </c>
      <c r="B6335" s="12">
        <v>210090</v>
      </c>
      <c r="C6335" t="s">
        <v>12345</v>
      </c>
      <c r="D6335" s="11">
        <v>46191.787337962996</v>
      </c>
      <c r="E6335" t="s">
        <v>12346</v>
      </c>
      <c r="F6335" t="s">
        <v>6415</v>
      </c>
      <c r="G6335" t="s">
        <v>8520</v>
      </c>
      <c r="H6335" t="s">
        <v>6449</v>
      </c>
      <c r="I6335" t="s">
        <v>65</v>
      </c>
      <c r="J6335" t="s">
        <v>67</v>
      </c>
      <c r="K6335" t="s">
        <v>12347</v>
      </c>
      <c r="L6335" t="s">
        <v>12078</v>
      </c>
      <c r="M6335" t="s">
        <v>12348</v>
      </c>
      <c r="N6335" t="s">
        <v>6761</v>
      </c>
      <c r="O6335" t="s">
        <v>6762</v>
      </c>
      <c r="P6335">
        <v>13799500</v>
      </c>
      <c r="Q6335" t="s">
        <v>6636</v>
      </c>
      <c r="R6335" t="s">
        <v>6636</v>
      </c>
      <c r="S6335" s="12"/>
      <c r="T6335" s="13"/>
      <c r="U6335" t="s">
        <v>7486</v>
      </c>
    </row>
    <row r="6336" spans="1:21" x14ac:dyDescent="0.25">
      <c r="A6336" t="s">
        <v>6637</v>
      </c>
      <c r="B6336" s="12">
        <v>210090</v>
      </c>
      <c r="C6336" t="s">
        <v>12345</v>
      </c>
      <c r="D6336" s="11">
        <v>46191.787337962996</v>
      </c>
      <c r="E6336" t="s">
        <v>12346</v>
      </c>
      <c r="F6336" t="s">
        <v>6415</v>
      </c>
      <c r="G6336" t="s">
        <v>12030</v>
      </c>
      <c r="H6336" t="s">
        <v>6449</v>
      </c>
      <c r="I6336" t="s">
        <v>65</v>
      </c>
      <c r="J6336" t="s">
        <v>67</v>
      </c>
      <c r="K6336" t="s">
        <v>12347</v>
      </c>
      <c r="L6336" t="s">
        <v>12078</v>
      </c>
      <c r="M6336" t="s">
        <v>12348</v>
      </c>
      <c r="N6336" t="s">
        <v>6761</v>
      </c>
      <c r="O6336" t="s">
        <v>6762</v>
      </c>
      <c r="P6336">
        <v>13799500</v>
      </c>
      <c r="Q6336" t="s">
        <v>6636</v>
      </c>
      <c r="R6336" t="s">
        <v>6636</v>
      </c>
      <c r="S6336" s="12"/>
      <c r="T6336" s="13"/>
      <c r="U6336" t="s">
        <v>7486</v>
      </c>
    </row>
    <row r="6337" spans="1:21" x14ac:dyDescent="0.25">
      <c r="A6337" t="s">
        <v>6637</v>
      </c>
      <c r="B6337" s="12">
        <v>210090</v>
      </c>
      <c r="C6337" t="s">
        <v>12345</v>
      </c>
      <c r="D6337" s="11">
        <v>46191.787337962996</v>
      </c>
      <c r="E6337" t="s">
        <v>12346</v>
      </c>
      <c r="F6337" t="s">
        <v>6415</v>
      </c>
      <c r="G6337" t="s">
        <v>12080</v>
      </c>
      <c r="H6337" t="s">
        <v>6449</v>
      </c>
      <c r="I6337" t="s">
        <v>65</v>
      </c>
      <c r="J6337" t="s">
        <v>67</v>
      </c>
      <c r="K6337" t="s">
        <v>12347</v>
      </c>
      <c r="L6337" t="s">
        <v>12078</v>
      </c>
      <c r="M6337" t="s">
        <v>12348</v>
      </c>
      <c r="N6337" t="s">
        <v>6761</v>
      </c>
      <c r="O6337" t="s">
        <v>6762</v>
      </c>
      <c r="P6337">
        <v>13799500</v>
      </c>
      <c r="Q6337" t="s">
        <v>6636</v>
      </c>
      <c r="R6337" t="s">
        <v>6636</v>
      </c>
      <c r="S6337" s="12"/>
      <c r="T6337" s="13"/>
      <c r="U6337" t="s">
        <v>7486</v>
      </c>
    </row>
    <row r="6338" spans="1:21" x14ac:dyDescent="0.25">
      <c r="A6338" t="s">
        <v>6637</v>
      </c>
      <c r="B6338" s="12">
        <v>210090</v>
      </c>
      <c r="C6338" t="s">
        <v>12345</v>
      </c>
      <c r="D6338" s="11">
        <v>46191.787337962996</v>
      </c>
      <c r="E6338" t="s">
        <v>12346</v>
      </c>
      <c r="F6338" t="s">
        <v>6415</v>
      </c>
      <c r="G6338" t="s">
        <v>12081</v>
      </c>
      <c r="H6338" t="s">
        <v>6449</v>
      </c>
      <c r="I6338" t="s">
        <v>65</v>
      </c>
      <c r="J6338" t="s">
        <v>67</v>
      </c>
      <c r="K6338" t="s">
        <v>12347</v>
      </c>
      <c r="L6338" t="s">
        <v>12078</v>
      </c>
      <c r="M6338" t="s">
        <v>12348</v>
      </c>
      <c r="N6338" t="s">
        <v>6761</v>
      </c>
      <c r="O6338" t="s">
        <v>6762</v>
      </c>
      <c r="P6338">
        <v>13799500</v>
      </c>
      <c r="Q6338" t="s">
        <v>6636</v>
      </c>
      <c r="R6338" t="s">
        <v>6636</v>
      </c>
      <c r="S6338" s="12"/>
      <c r="T6338" s="13"/>
      <c r="U6338" t="s">
        <v>7486</v>
      </c>
    </row>
    <row r="6339" spans="1:21" x14ac:dyDescent="0.25">
      <c r="A6339" t="s">
        <v>6619</v>
      </c>
      <c r="B6339" s="12">
        <v>210090</v>
      </c>
      <c r="C6339" t="s">
        <v>12345</v>
      </c>
      <c r="D6339" s="11">
        <v>46191.787731481498</v>
      </c>
      <c r="E6339" t="s">
        <v>12346</v>
      </c>
      <c r="F6339" t="s">
        <v>6415</v>
      </c>
      <c r="G6339" t="s">
        <v>6968</v>
      </c>
      <c r="H6339" t="s">
        <v>6449</v>
      </c>
      <c r="I6339" t="s">
        <v>65</v>
      </c>
      <c r="J6339" t="s">
        <v>67</v>
      </c>
      <c r="K6339" t="s">
        <v>12347</v>
      </c>
      <c r="L6339" t="s">
        <v>12078</v>
      </c>
      <c r="M6339" t="s">
        <v>12348</v>
      </c>
      <c r="N6339" t="s">
        <v>6761</v>
      </c>
      <c r="O6339" t="s">
        <v>6762</v>
      </c>
      <c r="P6339">
        <v>13799500</v>
      </c>
      <c r="Q6339" t="s">
        <v>6636</v>
      </c>
      <c r="R6339" t="s">
        <v>6636</v>
      </c>
      <c r="S6339" s="12"/>
      <c r="T6339" s="13"/>
      <c r="U6339" t="s">
        <v>7486</v>
      </c>
    </row>
    <row r="6340" spans="1:21" x14ac:dyDescent="0.25">
      <c r="A6340" t="s">
        <v>6619</v>
      </c>
      <c r="B6340" s="12">
        <v>210090</v>
      </c>
      <c r="C6340" t="s">
        <v>12345</v>
      </c>
      <c r="D6340" s="11">
        <v>46191.787731481498</v>
      </c>
      <c r="E6340" t="s">
        <v>12346</v>
      </c>
      <c r="F6340" t="s">
        <v>6415</v>
      </c>
      <c r="G6340" t="s">
        <v>8520</v>
      </c>
      <c r="H6340" t="s">
        <v>6449</v>
      </c>
      <c r="I6340" t="s">
        <v>65</v>
      </c>
      <c r="J6340" t="s">
        <v>67</v>
      </c>
      <c r="K6340" t="s">
        <v>12347</v>
      </c>
      <c r="L6340" t="s">
        <v>12078</v>
      </c>
      <c r="M6340" t="s">
        <v>12348</v>
      </c>
      <c r="N6340" t="s">
        <v>6761</v>
      </c>
      <c r="O6340" t="s">
        <v>6762</v>
      </c>
      <c r="P6340">
        <v>13799500</v>
      </c>
      <c r="Q6340" t="s">
        <v>6636</v>
      </c>
      <c r="R6340" t="s">
        <v>6636</v>
      </c>
      <c r="S6340" s="12"/>
      <c r="T6340" s="13"/>
      <c r="U6340" t="s">
        <v>7486</v>
      </c>
    </row>
    <row r="6341" spans="1:21" x14ac:dyDescent="0.25">
      <c r="A6341" t="s">
        <v>6619</v>
      </c>
      <c r="B6341" s="12">
        <v>210090</v>
      </c>
      <c r="C6341" t="s">
        <v>12345</v>
      </c>
      <c r="D6341" s="11">
        <v>46191.787731481498</v>
      </c>
      <c r="E6341" t="s">
        <v>12346</v>
      </c>
      <c r="F6341" t="s">
        <v>6415</v>
      </c>
      <c r="G6341" t="s">
        <v>12030</v>
      </c>
      <c r="H6341" t="s">
        <v>6449</v>
      </c>
      <c r="I6341" t="s">
        <v>65</v>
      </c>
      <c r="J6341" t="s">
        <v>67</v>
      </c>
      <c r="K6341" t="s">
        <v>12347</v>
      </c>
      <c r="L6341" t="s">
        <v>12078</v>
      </c>
      <c r="M6341" t="s">
        <v>12348</v>
      </c>
      <c r="N6341" t="s">
        <v>6761</v>
      </c>
      <c r="O6341" t="s">
        <v>6762</v>
      </c>
      <c r="P6341">
        <v>13799500</v>
      </c>
      <c r="Q6341" t="s">
        <v>6636</v>
      </c>
      <c r="R6341" t="s">
        <v>6636</v>
      </c>
      <c r="S6341" s="12"/>
      <c r="T6341" s="13"/>
      <c r="U6341" t="s">
        <v>7486</v>
      </c>
    </row>
    <row r="6342" spans="1:21" x14ac:dyDescent="0.25">
      <c r="A6342" t="s">
        <v>6619</v>
      </c>
      <c r="B6342" s="12">
        <v>210090</v>
      </c>
      <c r="C6342" t="s">
        <v>12345</v>
      </c>
      <c r="D6342" s="11">
        <v>46191.787731481498</v>
      </c>
      <c r="E6342" t="s">
        <v>12346</v>
      </c>
      <c r="F6342" t="s">
        <v>6415</v>
      </c>
      <c r="G6342" t="s">
        <v>12080</v>
      </c>
      <c r="H6342" t="s">
        <v>6449</v>
      </c>
      <c r="I6342" t="s">
        <v>65</v>
      </c>
      <c r="J6342" t="s">
        <v>67</v>
      </c>
      <c r="K6342" t="s">
        <v>12347</v>
      </c>
      <c r="L6342" t="s">
        <v>12078</v>
      </c>
      <c r="M6342" t="s">
        <v>12348</v>
      </c>
      <c r="N6342" t="s">
        <v>6761</v>
      </c>
      <c r="O6342" t="s">
        <v>6762</v>
      </c>
      <c r="P6342">
        <v>13799500</v>
      </c>
      <c r="Q6342" t="s">
        <v>6636</v>
      </c>
      <c r="R6342" t="s">
        <v>6636</v>
      </c>
      <c r="S6342" s="12"/>
      <c r="T6342" s="13"/>
      <c r="U6342" t="s">
        <v>7486</v>
      </c>
    </row>
    <row r="6343" spans="1:21" x14ac:dyDescent="0.25">
      <c r="A6343" t="s">
        <v>6619</v>
      </c>
      <c r="B6343" s="12">
        <v>210090</v>
      </c>
      <c r="C6343" t="s">
        <v>12345</v>
      </c>
      <c r="D6343" s="11">
        <v>46191.787731481498</v>
      </c>
      <c r="E6343" t="s">
        <v>12346</v>
      </c>
      <c r="F6343" t="s">
        <v>6415</v>
      </c>
      <c r="G6343" t="s">
        <v>12081</v>
      </c>
      <c r="H6343" t="s">
        <v>6449</v>
      </c>
      <c r="I6343" t="s">
        <v>65</v>
      </c>
      <c r="J6343" t="s">
        <v>67</v>
      </c>
      <c r="K6343" t="s">
        <v>12347</v>
      </c>
      <c r="L6343" t="s">
        <v>12078</v>
      </c>
      <c r="M6343" t="s">
        <v>12348</v>
      </c>
      <c r="N6343" t="s">
        <v>6761</v>
      </c>
      <c r="O6343" t="s">
        <v>6762</v>
      </c>
      <c r="P6343">
        <v>13799500</v>
      </c>
      <c r="Q6343" t="s">
        <v>6636</v>
      </c>
      <c r="R6343" t="s">
        <v>6636</v>
      </c>
      <c r="S6343" s="12"/>
      <c r="T6343" s="13"/>
      <c r="U6343" t="s">
        <v>7486</v>
      </c>
    </row>
    <row r="6344" spans="1:21" x14ac:dyDescent="0.25">
      <c r="A6344" t="s">
        <v>6637</v>
      </c>
      <c r="B6344" s="12">
        <v>212980</v>
      </c>
      <c r="C6344" t="s">
        <v>12349</v>
      </c>
      <c r="D6344" s="11">
        <v>46191.826273148101</v>
      </c>
      <c r="E6344" t="s">
        <v>12350</v>
      </c>
      <c r="F6344" t="s">
        <v>6415</v>
      </c>
      <c r="G6344" t="s">
        <v>6968</v>
      </c>
      <c r="H6344" t="s">
        <v>6449</v>
      </c>
      <c r="I6344" t="s">
        <v>55</v>
      </c>
      <c r="J6344" t="s">
        <v>643</v>
      </c>
      <c r="K6344" t="s">
        <v>12178</v>
      </c>
      <c r="L6344" t="s">
        <v>12047</v>
      </c>
      <c r="M6344" t="s">
        <v>12179</v>
      </c>
      <c r="N6344" t="s">
        <v>7001</v>
      </c>
      <c r="O6344" t="s">
        <v>7007</v>
      </c>
      <c r="P6344">
        <v>6450000</v>
      </c>
      <c r="Q6344" t="s">
        <v>6636</v>
      </c>
      <c r="R6344" t="s">
        <v>6636</v>
      </c>
      <c r="S6344" s="12"/>
      <c r="T6344" s="13"/>
      <c r="U6344" t="s">
        <v>6896</v>
      </c>
    </row>
    <row r="6345" spans="1:21" x14ac:dyDescent="0.25">
      <c r="A6345" t="s">
        <v>6637</v>
      </c>
      <c r="B6345" s="12">
        <v>212980</v>
      </c>
      <c r="C6345" t="s">
        <v>12349</v>
      </c>
      <c r="D6345" s="11">
        <v>46191.826273148101</v>
      </c>
      <c r="E6345" t="s">
        <v>12350</v>
      </c>
      <c r="F6345" t="s">
        <v>6415</v>
      </c>
      <c r="G6345" t="s">
        <v>8520</v>
      </c>
      <c r="H6345" t="s">
        <v>6449</v>
      </c>
      <c r="I6345" t="s">
        <v>55</v>
      </c>
      <c r="J6345" t="s">
        <v>643</v>
      </c>
      <c r="K6345" t="s">
        <v>12178</v>
      </c>
      <c r="L6345" t="s">
        <v>12047</v>
      </c>
      <c r="M6345" t="s">
        <v>12179</v>
      </c>
      <c r="N6345" t="s">
        <v>7001</v>
      </c>
      <c r="O6345" t="s">
        <v>7007</v>
      </c>
      <c r="P6345">
        <v>6450000</v>
      </c>
      <c r="Q6345" t="s">
        <v>6636</v>
      </c>
      <c r="R6345" t="s">
        <v>6636</v>
      </c>
      <c r="S6345" s="12"/>
      <c r="T6345" s="13"/>
      <c r="U6345" t="s">
        <v>6896</v>
      </c>
    </row>
    <row r="6346" spans="1:21" x14ac:dyDescent="0.25">
      <c r="A6346" t="s">
        <v>6637</v>
      </c>
      <c r="B6346" s="12">
        <v>212980</v>
      </c>
      <c r="C6346" t="s">
        <v>12349</v>
      </c>
      <c r="D6346" s="11">
        <v>46191.826273148101</v>
      </c>
      <c r="E6346" t="s">
        <v>12350</v>
      </c>
      <c r="F6346" t="s">
        <v>6415</v>
      </c>
      <c r="G6346" t="s">
        <v>8521</v>
      </c>
      <c r="H6346" t="s">
        <v>6449</v>
      </c>
      <c r="I6346" t="s">
        <v>55</v>
      </c>
      <c r="J6346" t="s">
        <v>643</v>
      </c>
      <c r="K6346" t="s">
        <v>12178</v>
      </c>
      <c r="L6346" t="s">
        <v>12047</v>
      </c>
      <c r="M6346" t="s">
        <v>12179</v>
      </c>
      <c r="N6346" t="s">
        <v>7001</v>
      </c>
      <c r="O6346" t="s">
        <v>7007</v>
      </c>
      <c r="P6346">
        <v>6450000</v>
      </c>
      <c r="Q6346" t="s">
        <v>6636</v>
      </c>
      <c r="R6346" t="s">
        <v>6636</v>
      </c>
      <c r="S6346" s="12"/>
      <c r="T6346" s="13"/>
      <c r="U6346" t="s">
        <v>6896</v>
      </c>
    </row>
    <row r="6347" spans="1:21" x14ac:dyDescent="0.25">
      <c r="A6347" t="s">
        <v>6637</v>
      </c>
      <c r="B6347" s="12">
        <v>212980</v>
      </c>
      <c r="C6347" t="s">
        <v>12349</v>
      </c>
      <c r="D6347" s="11">
        <v>46191.826273148101</v>
      </c>
      <c r="E6347" t="s">
        <v>12350</v>
      </c>
      <c r="F6347" t="s">
        <v>6415</v>
      </c>
      <c r="G6347" t="s">
        <v>8522</v>
      </c>
      <c r="H6347" t="s">
        <v>6449</v>
      </c>
      <c r="I6347" t="s">
        <v>55</v>
      </c>
      <c r="J6347" t="s">
        <v>643</v>
      </c>
      <c r="K6347" t="s">
        <v>12178</v>
      </c>
      <c r="L6347" t="s">
        <v>12047</v>
      </c>
      <c r="M6347" t="s">
        <v>12179</v>
      </c>
      <c r="N6347" t="s">
        <v>7001</v>
      </c>
      <c r="O6347" t="s">
        <v>7007</v>
      </c>
      <c r="P6347">
        <v>6450000</v>
      </c>
      <c r="Q6347" t="s">
        <v>6636</v>
      </c>
      <c r="R6347" t="s">
        <v>6636</v>
      </c>
      <c r="S6347" s="12"/>
      <c r="T6347" s="13"/>
      <c r="U6347" t="s">
        <v>6896</v>
      </c>
    </row>
    <row r="6348" spans="1:21" x14ac:dyDescent="0.25">
      <c r="A6348" t="s">
        <v>6637</v>
      </c>
      <c r="B6348" s="12">
        <v>212980</v>
      </c>
      <c r="C6348" t="s">
        <v>12349</v>
      </c>
      <c r="D6348" s="11">
        <v>46191.826273148101</v>
      </c>
      <c r="E6348" t="s">
        <v>12350</v>
      </c>
      <c r="F6348" t="s">
        <v>6415</v>
      </c>
      <c r="G6348" t="s">
        <v>8523</v>
      </c>
      <c r="H6348" t="s">
        <v>6449</v>
      </c>
      <c r="I6348" t="s">
        <v>55</v>
      </c>
      <c r="J6348" t="s">
        <v>643</v>
      </c>
      <c r="K6348" t="s">
        <v>12178</v>
      </c>
      <c r="L6348" t="s">
        <v>12047</v>
      </c>
      <c r="M6348" t="s">
        <v>12179</v>
      </c>
      <c r="N6348" t="s">
        <v>7001</v>
      </c>
      <c r="O6348" t="s">
        <v>7007</v>
      </c>
      <c r="P6348">
        <v>6450000</v>
      </c>
      <c r="Q6348" t="s">
        <v>6636</v>
      </c>
      <c r="R6348" t="s">
        <v>6636</v>
      </c>
      <c r="S6348" s="12"/>
      <c r="T6348" s="13"/>
      <c r="U6348" t="s">
        <v>6896</v>
      </c>
    </row>
    <row r="6349" spans="1:21" x14ac:dyDescent="0.25">
      <c r="A6349" t="s">
        <v>6637</v>
      </c>
      <c r="B6349" s="12">
        <v>212980</v>
      </c>
      <c r="C6349" t="s">
        <v>12349</v>
      </c>
      <c r="D6349" s="11">
        <v>46191.826273148101</v>
      </c>
      <c r="E6349" t="s">
        <v>12350</v>
      </c>
      <c r="F6349" t="s">
        <v>6415</v>
      </c>
      <c r="G6349" t="s">
        <v>8524</v>
      </c>
      <c r="H6349" t="s">
        <v>6449</v>
      </c>
      <c r="I6349" t="s">
        <v>55</v>
      </c>
      <c r="J6349" t="s">
        <v>643</v>
      </c>
      <c r="K6349" t="s">
        <v>12178</v>
      </c>
      <c r="L6349" t="s">
        <v>12047</v>
      </c>
      <c r="M6349" t="s">
        <v>12179</v>
      </c>
      <c r="N6349" t="s">
        <v>7001</v>
      </c>
      <c r="O6349" t="s">
        <v>7007</v>
      </c>
      <c r="P6349">
        <v>6450000</v>
      </c>
      <c r="Q6349" t="s">
        <v>6636</v>
      </c>
      <c r="R6349" t="s">
        <v>6636</v>
      </c>
      <c r="S6349" s="12"/>
      <c r="T6349" s="13"/>
      <c r="U6349" t="s">
        <v>6896</v>
      </c>
    </row>
    <row r="6350" spans="1:21" x14ac:dyDescent="0.25">
      <c r="A6350" t="s">
        <v>6637</v>
      </c>
      <c r="B6350" s="12">
        <v>210095</v>
      </c>
      <c r="C6350" t="s">
        <v>12351</v>
      </c>
      <c r="D6350" s="11">
        <v>46191.8286226852</v>
      </c>
      <c r="E6350" t="s">
        <v>12352</v>
      </c>
      <c r="F6350" t="s">
        <v>6415</v>
      </c>
      <c r="G6350" t="s">
        <v>6968</v>
      </c>
      <c r="H6350" t="s">
        <v>6449</v>
      </c>
      <c r="I6350" t="s">
        <v>65</v>
      </c>
      <c r="J6350" t="s">
        <v>636</v>
      </c>
      <c r="K6350" t="s">
        <v>12178</v>
      </c>
      <c r="L6350" t="s">
        <v>12047</v>
      </c>
      <c r="M6350" t="s">
        <v>12179</v>
      </c>
      <c r="N6350" t="s">
        <v>7001</v>
      </c>
      <c r="O6350" t="s">
        <v>7007</v>
      </c>
      <c r="P6350">
        <v>6450000</v>
      </c>
      <c r="Q6350" t="s">
        <v>6636</v>
      </c>
      <c r="R6350" t="s">
        <v>6636</v>
      </c>
      <c r="S6350" s="12"/>
      <c r="T6350" s="13"/>
      <c r="U6350" t="s">
        <v>6896</v>
      </c>
    </row>
    <row r="6351" spans="1:21" x14ac:dyDescent="0.25">
      <c r="A6351" t="s">
        <v>6637</v>
      </c>
      <c r="B6351" s="12">
        <v>210095</v>
      </c>
      <c r="C6351" t="s">
        <v>12351</v>
      </c>
      <c r="D6351" s="11">
        <v>46191.8286226852</v>
      </c>
      <c r="E6351" t="s">
        <v>12352</v>
      </c>
      <c r="F6351" t="s">
        <v>6415</v>
      </c>
      <c r="G6351" t="s">
        <v>8520</v>
      </c>
      <c r="H6351" t="s">
        <v>6449</v>
      </c>
      <c r="I6351" t="s">
        <v>65</v>
      </c>
      <c r="J6351" t="s">
        <v>636</v>
      </c>
      <c r="K6351" t="s">
        <v>12178</v>
      </c>
      <c r="L6351" t="s">
        <v>12047</v>
      </c>
      <c r="M6351" t="s">
        <v>12179</v>
      </c>
      <c r="N6351" t="s">
        <v>7001</v>
      </c>
      <c r="O6351" t="s">
        <v>7007</v>
      </c>
      <c r="P6351">
        <v>6450000</v>
      </c>
      <c r="Q6351" t="s">
        <v>6636</v>
      </c>
      <c r="R6351" t="s">
        <v>6636</v>
      </c>
      <c r="S6351" s="12"/>
      <c r="T6351" s="13"/>
      <c r="U6351" t="s">
        <v>6896</v>
      </c>
    </row>
    <row r="6352" spans="1:21" x14ac:dyDescent="0.25">
      <c r="A6352" t="s">
        <v>6637</v>
      </c>
      <c r="B6352" s="12">
        <v>210095</v>
      </c>
      <c r="C6352" t="s">
        <v>12351</v>
      </c>
      <c r="D6352" s="11">
        <v>46191.8286226852</v>
      </c>
      <c r="E6352" t="s">
        <v>12352</v>
      </c>
      <c r="F6352" t="s">
        <v>6415</v>
      </c>
      <c r="G6352" t="s">
        <v>8521</v>
      </c>
      <c r="H6352" t="s">
        <v>6449</v>
      </c>
      <c r="I6352" t="s">
        <v>65</v>
      </c>
      <c r="J6352" t="s">
        <v>636</v>
      </c>
      <c r="K6352" t="s">
        <v>12178</v>
      </c>
      <c r="L6352" t="s">
        <v>12047</v>
      </c>
      <c r="M6352" t="s">
        <v>12179</v>
      </c>
      <c r="N6352" t="s">
        <v>7001</v>
      </c>
      <c r="O6352" t="s">
        <v>7007</v>
      </c>
      <c r="P6352">
        <v>6450000</v>
      </c>
      <c r="Q6352" t="s">
        <v>6636</v>
      </c>
      <c r="R6352" t="s">
        <v>6636</v>
      </c>
      <c r="S6352" s="12"/>
      <c r="T6352" s="13"/>
      <c r="U6352" t="s">
        <v>6896</v>
      </c>
    </row>
    <row r="6353" spans="1:21" x14ac:dyDescent="0.25">
      <c r="A6353" t="s">
        <v>6637</v>
      </c>
      <c r="B6353" s="12">
        <v>210095</v>
      </c>
      <c r="C6353" t="s">
        <v>12351</v>
      </c>
      <c r="D6353" s="11">
        <v>46191.8286226852</v>
      </c>
      <c r="E6353" t="s">
        <v>12352</v>
      </c>
      <c r="F6353" t="s">
        <v>6415</v>
      </c>
      <c r="G6353" t="s">
        <v>8522</v>
      </c>
      <c r="H6353" t="s">
        <v>6449</v>
      </c>
      <c r="I6353" t="s">
        <v>65</v>
      </c>
      <c r="J6353" t="s">
        <v>636</v>
      </c>
      <c r="K6353" t="s">
        <v>12178</v>
      </c>
      <c r="L6353" t="s">
        <v>12047</v>
      </c>
      <c r="M6353" t="s">
        <v>12179</v>
      </c>
      <c r="N6353" t="s">
        <v>7001</v>
      </c>
      <c r="O6353" t="s">
        <v>7007</v>
      </c>
      <c r="P6353">
        <v>6450000</v>
      </c>
      <c r="Q6353" t="s">
        <v>6636</v>
      </c>
      <c r="R6353" t="s">
        <v>6636</v>
      </c>
      <c r="S6353" s="12"/>
      <c r="T6353" s="13"/>
      <c r="U6353" t="s">
        <v>6896</v>
      </c>
    </row>
    <row r="6354" spans="1:21" x14ac:dyDescent="0.25">
      <c r="A6354" t="s">
        <v>6637</v>
      </c>
      <c r="B6354" s="12">
        <v>210095</v>
      </c>
      <c r="C6354" t="s">
        <v>12351</v>
      </c>
      <c r="D6354" s="11">
        <v>46191.8286226852</v>
      </c>
      <c r="E6354" t="s">
        <v>12352</v>
      </c>
      <c r="F6354" t="s">
        <v>6415</v>
      </c>
      <c r="G6354" t="s">
        <v>8523</v>
      </c>
      <c r="H6354" t="s">
        <v>6449</v>
      </c>
      <c r="I6354" t="s">
        <v>65</v>
      </c>
      <c r="J6354" t="s">
        <v>636</v>
      </c>
      <c r="K6354" t="s">
        <v>12178</v>
      </c>
      <c r="L6354" t="s">
        <v>12047</v>
      </c>
      <c r="M6354" t="s">
        <v>12179</v>
      </c>
      <c r="N6354" t="s">
        <v>7001</v>
      </c>
      <c r="O6354" t="s">
        <v>7007</v>
      </c>
      <c r="P6354">
        <v>6450000</v>
      </c>
      <c r="Q6354" t="s">
        <v>6636</v>
      </c>
      <c r="R6354" t="s">
        <v>6636</v>
      </c>
      <c r="S6354" s="12"/>
      <c r="T6354" s="13"/>
      <c r="U6354" t="s">
        <v>6896</v>
      </c>
    </row>
    <row r="6355" spans="1:21" x14ac:dyDescent="0.25">
      <c r="A6355" t="s">
        <v>6637</v>
      </c>
      <c r="B6355" s="12">
        <v>210095</v>
      </c>
      <c r="C6355" t="s">
        <v>12351</v>
      </c>
      <c r="D6355" s="11">
        <v>46191.8286226852</v>
      </c>
      <c r="E6355" t="s">
        <v>12352</v>
      </c>
      <c r="F6355" t="s">
        <v>6415</v>
      </c>
      <c r="G6355" t="s">
        <v>8524</v>
      </c>
      <c r="H6355" t="s">
        <v>6449</v>
      </c>
      <c r="I6355" t="s">
        <v>65</v>
      </c>
      <c r="J6355" t="s">
        <v>636</v>
      </c>
      <c r="K6355" t="s">
        <v>12178</v>
      </c>
      <c r="L6355" t="s">
        <v>12047</v>
      </c>
      <c r="M6355" t="s">
        <v>12179</v>
      </c>
      <c r="N6355" t="s">
        <v>7001</v>
      </c>
      <c r="O6355" t="s">
        <v>7007</v>
      </c>
      <c r="P6355">
        <v>6450000</v>
      </c>
      <c r="Q6355" t="s">
        <v>6636</v>
      </c>
      <c r="R6355" t="s">
        <v>6636</v>
      </c>
      <c r="S6355" s="12"/>
      <c r="T6355" s="13"/>
      <c r="U6355" t="s">
        <v>6896</v>
      </c>
    </row>
    <row r="6356" spans="1:21" x14ac:dyDescent="0.25">
      <c r="A6356" t="s">
        <v>6619</v>
      </c>
      <c r="B6356" s="12">
        <v>210095</v>
      </c>
      <c r="C6356" t="s">
        <v>12351</v>
      </c>
      <c r="D6356" s="11">
        <v>46191.8289814815</v>
      </c>
      <c r="E6356" t="s">
        <v>12352</v>
      </c>
      <c r="F6356" t="s">
        <v>6415</v>
      </c>
      <c r="G6356" t="s">
        <v>6968</v>
      </c>
      <c r="H6356" t="s">
        <v>6449</v>
      </c>
      <c r="I6356" t="s">
        <v>65</v>
      </c>
      <c r="J6356" t="s">
        <v>636</v>
      </c>
      <c r="K6356" t="s">
        <v>12178</v>
      </c>
      <c r="L6356" t="s">
        <v>12047</v>
      </c>
      <c r="M6356" t="s">
        <v>12179</v>
      </c>
      <c r="N6356" t="s">
        <v>7001</v>
      </c>
      <c r="O6356" t="s">
        <v>7007</v>
      </c>
      <c r="P6356">
        <v>6450000</v>
      </c>
      <c r="Q6356" t="s">
        <v>6636</v>
      </c>
      <c r="R6356" t="s">
        <v>6636</v>
      </c>
      <c r="S6356" s="12"/>
      <c r="T6356" s="13"/>
      <c r="U6356" t="s">
        <v>6896</v>
      </c>
    </row>
    <row r="6357" spans="1:21" x14ac:dyDescent="0.25">
      <c r="A6357" t="s">
        <v>6619</v>
      </c>
      <c r="B6357" s="12">
        <v>210095</v>
      </c>
      <c r="C6357" t="s">
        <v>12351</v>
      </c>
      <c r="D6357" s="11">
        <v>46191.8289814815</v>
      </c>
      <c r="E6357" t="s">
        <v>12352</v>
      </c>
      <c r="F6357" t="s">
        <v>6415</v>
      </c>
      <c r="G6357" t="s">
        <v>8520</v>
      </c>
      <c r="H6357" t="s">
        <v>6449</v>
      </c>
      <c r="I6357" t="s">
        <v>65</v>
      </c>
      <c r="J6357" t="s">
        <v>636</v>
      </c>
      <c r="K6357" t="s">
        <v>12178</v>
      </c>
      <c r="L6357" t="s">
        <v>12047</v>
      </c>
      <c r="M6357" t="s">
        <v>12179</v>
      </c>
      <c r="N6357" t="s">
        <v>7001</v>
      </c>
      <c r="O6357" t="s">
        <v>7007</v>
      </c>
      <c r="P6357">
        <v>6450000</v>
      </c>
      <c r="Q6357" t="s">
        <v>6636</v>
      </c>
      <c r="R6357" t="s">
        <v>6636</v>
      </c>
      <c r="S6357" s="12"/>
      <c r="T6357" s="13"/>
      <c r="U6357" t="s">
        <v>6896</v>
      </c>
    </row>
    <row r="6358" spans="1:21" x14ac:dyDescent="0.25">
      <c r="A6358" t="s">
        <v>6619</v>
      </c>
      <c r="B6358" s="12">
        <v>210095</v>
      </c>
      <c r="C6358" t="s">
        <v>12351</v>
      </c>
      <c r="D6358" s="11">
        <v>46191.8289814815</v>
      </c>
      <c r="E6358" t="s">
        <v>12352</v>
      </c>
      <c r="F6358" t="s">
        <v>6415</v>
      </c>
      <c r="G6358" t="s">
        <v>8521</v>
      </c>
      <c r="H6358" t="s">
        <v>6449</v>
      </c>
      <c r="I6358" t="s">
        <v>65</v>
      </c>
      <c r="J6358" t="s">
        <v>636</v>
      </c>
      <c r="K6358" t="s">
        <v>12178</v>
      </c>
      <c r="L6358" t="s">
        <v>12047</v>
      </c>
      <c r="M6358" t="s">
        <v>12179</v>
      </c>
      <c r="N6358" t="s">
        <v>7001</v>
      </c>
      <c r="O6358" t="s">
        <v>7007</v>
      </c>
      <c r="P6358">
        <v>6450000</v>
      </c>
      <c r="Q6358" t="s">
        <v>6636</v>
      </c>
      <c r="R6358" t="s">
        <v>6636</v>
      </c>
      <c r="S6358" s="12"/>
      <c r="T6358" s="13"/>
      <c r="U6358" t="s">
        <v>6896</v>
      </c>
    </row>
    <row r="6359" spans="1:21" x14ac:dyDescent="0.25">
      <c r="A6359" t="s">
        <v>6619</v>
      </c>
      <c r="B6359" s="12">
        <v>210095</v>
      </c>
      <c r="C6359" t="s">
        <v>12351</v>
      </c>
      <c r="D6359" s="11">
        <v>46191.8289814815</v>
      </c>
      <c r="E6359" t="s">
        <v>12352</v>
      </c>
      <c r="F6359" t="s">
        <v>6415</v>
      </c>
      <c r="G6359" t="s">
        <v>8522</v>
      </c>
      <c r="H6359" t="s">
        <v>6449</v>
      </c>
      <c r="I6359" t="s">
        <v>65</v>
      </c>
      <c r="J6359" t="s">
        <v>636</v>
      </c>
      <c r="K6359" t="s">
        <v>12178</v>
      </c>
      <c r="L6359" t="s">
        <v>12047</v>
      </c>
      <c r="M6359" t="s">
        <v>12179</v>
      </c>
      <c r="N6359" t="s">
        <v>7001</v>
      </c>
      <c r="O6359" t="s">
        <v>7007</v>
      </c>
      <c r="P6359">
        <v>6450000</v>
      </c>
      <c r="Q6359" t="s">
        <v>6636</v>
      </c>
      <c r="R6359" t="s">
        <v>6636</v>
      </c>
      <c r="S6359" s="12"/>
      <c r="T6359" s="13"/>
      <c r="U6359" t="s">
        <v>6896</v>
      </c>
    </row>
    <row r="6360" spans="1:21" x14ac:dyDescent="0.25">
      <c r="A6360" t="s">
        <v>6619</v>
      </c>
      <c r="B6360" s="12">
        <v>210095</v>
      </c>
      <c r="C6360" t="s">
        <v>12351</v>
      </c>
      <c r="D6360" s="11">
        <v>46191.8289814815</v>
      </c>
      <c r="E6360" t="s">
        <v>12352</v>
      </c>
      <c r="F6360" t="s">
        <v>6415</v>
      </c>
      <c r="G6360" t="s">
        <v>8523</v>
      </c>
      <c r="H6360" t="s">
        <v>6449</v>
      </c>
      <c r="I6360" t="s">
        <v>65</v>
      </c>
      <c r="J6360" t="s">
        <v>636</v>
      </c>
      <c r="K6360" t="s">
        <v>12178</v>
      </c>
      <c r="L6360" t="s">
        <v>12047</v>
      </c>
      <c r="M6360" t="s">
        <v>12179</v>
      </c>
      <c r="N6360" t="s">
        <v>7001</v>
      </c>
      <c r="O6360" t="s">
        <v>7007</v>
      </c>
      <c r="P6360">
        <v>6450000</v>
      </c>
      <c r="Q6360" t="s">
        <v>6636</v>
      </c>
      <c r="R6360" t="s">
        <v>6636</v>
      </c>
      <c r="S6360" s="12"/>
      <c r="T6360" s="13"/>
      <c r="U6360" t="s">
        <v>6896</v>
      </c>
    </row>
    <row r="6361" spans="1:21" x14ac:dyDescent="0.25">
      <c r="A6361" t="s">
        <v>6619</v>
      </c>
      <c r="B6361" s="12">
        <v>210095</v>
      </c>
      <c r="C6361" t="s">
        <v>12351</v>
      </c>
      <c r="D6361" s="11">
        <v>46191.8289814815</v>
      </c>
      <c r="E6361" t="s">
        <v>12352</v>
      </c>
      <c r="F6361" t="s">
        <v>6415</v>
      </c>
      <c r="G6361" t="s">
        <v>8524</v>
      </c>
      <c r="H6361" t="s">
        <v>6449</v>
      </c>
      <c r="I6361" t="s">
        <v>65</v>
      </c>
      <c r="J6361" t="s">
        <v>636</v>
      </c>
      <c r="K6361" t="s">
        <v>12178</v>
      </c>
      <c r="L6361" t="s">
        <v>12047</v>
      </c>
      <c r="M6361" t="s">
        <v>12179</v>
      </c>
      <c r="N6361" t="s">
        <v>7001</v>
      </c>
      <c r="O6361" t="s">
        <v>7007</v>
      </c>
      <c r="P6361">
        <v>6450000</v>
      </c>
      <c r="Q6361" t="s">
        <v>6636</v>
      </c>
      <c r="R6361" t="s">
        <v>6636</v>
      </c>
      <c r="S6361" s="12"/>
      <c r="T6361" s="13"/>
      <c r="U6361" t="s">
        <v>6896</v>
      </c>
    </row>
    <row r="6362" spans="1:21" x14ac:dyDescent="0.25">
      <c r="A6362" t="s">
        <v>6637</v>
      </c>
      <c r="B6362" s="12">
        <v>210400</v>
      </c>
      <c r="C6362" t="s">
        <v>12353</v>
      </c>
      <c r="D6362" s="11">
        <v>46192.366435185198</v>
      </c>
      <c r="E6362" t="s">
        <v>12354</v>
      </c>
      <c r="F6362" t="s">
        <v>6415</v>
      </c>
      <c r="G6362" t="s">
        <v>6968</v>
      </c>
      <c r="H6362" t="s">
        <v>6449</v>
      </c>
      <c r="I6362" t="s">
        <v>65</v>
      </c>
      <c r="J6362" t="s">
        <v>57</v>
      </c>
      <c r="K6362" t="s">
        <v>12355</v>
      </c>
      <c r="L6362" t="s">
        <v>12023</v>
      </c>
      <c r="M6362" t="s">
        <v>10436</v>
      </c>
      <c r="N6362" t="s">
        <v>6761</v>
      </c>
      <c r="O6362" t="s">
        <v>6762</v>
      </c>
      <c r="P6362">
        <v>13799500</v>
      </c>
      <c r="Q6362" t="s">
        <v>6636</v>
      </c>
      <c r="R6362" t="s">
        <v>6636</v>
      </c>
      <c r="S6362" s="12"/>
      <c r="T6362" s="13"/>
      <c r="U6362" t="s">
        <v>7056</v>
      </c>
    </row>
    <row r="6363" spans="1:21" x14ac:dyDescent="0.25">
      <c r="A6363" t="s">
        <v>6637</v>
      </c>
      <c r="B6363" s="12">
        <v>420800</v>
      </c>
      <c r="C6363" t="s">
        <v>12353</v>
      </c>
      <c r="D6363" s="11">
        <v>46192.366435185198</v>
      </c>
      <c r="E6363" t="s">
        <v>12354</v>
      </c>
      <c r="F6363" t="s">
        <v>6415</v>
      </c>
      <c r="G6363" t="s">
        <v>10421</v>
      </c>
      <c r="H6363" t="s">
        <v>6449</v>
      </c>
      <c r="I6363" t="s">
        <v>65</v>
      </c>
      <c r="J6363" t="s">
        <v>57</v>
      </c>
      <c r="K6363" t="s">
        <v>12355</v>
      </c>
      <c r="L6363" t="s">
        <v>12023</v>
      </c>
      <c r="M6363" t="s">
        <v>10436</v>
      </c>
      <c r="N6363" t="s">
        <v>6761</v>
      </c>
      <c r="O6363" t="s">
        <v>6762</v>
      </c>
      <c r="P6363">
        <v>27599000</v>
      </c>
      <c r="Q6363" t="s">
        <v>6636</v>
      </c>
      <c r="R6363" t="s">
        <v>6636</v>
      </c>
      <c r="S6363" s="12"/>
      <c r="T6363" s="13"/>
      <c r="U6363" t="s">
        <v>7056</v>
      </c>
    </row>
    <row r="6364" spans="1:21" x14ac:dyDescent="0.25">
      <c r="A6364" t="s">
        <v>6637</v>
      </c>
      <c r="B6364" s="12">
        <v>210400</v>
      </c>
      <c r="C6364" t="s">
        <v>12353</v>
      </c>
      <c r="D6364" s="11">
        <v>46192.366435185198</v>
      </c>
      <c r="E6364" t="s">
        <v>12354</v>
      </c>
      <c r="F6364" t="s">
        <v>6415</v>
      </c>
      <c r="G6364" t="s">
        <v>8520</v>
      </c>
      <c r="H6364" t="s">
        <v>6449</v>
      </c>
      <c r="I6364" t="s">
        <v>65</v>
      </c>
      <c r="J6364" t="s">
        <v>57</v>
      </c>
      <c r="K6364" t="s">
        <v>12355</v>
      </c>
      <c r="L6364" t="s">
        <v>12023</v>
      </c>
      <c r="M6364" t="s">
        <v>10436</v>
      </c>
      <c r="N6364" t="s">
        <v>6761</v>
      </c>
      <c r="O6364" t="s">
        <v>6762</v>
      </c>
      <c r="P6364">
        <v>13799500</v>
      </c>
      <c r="Q6364" t="s">
        <v>6636</v>
      </c>
      <c r="R6364" t="s">
        <v>6636</v>
      </c>
      <c r="S6364" s="12"/>
      <c r="T6364" s="13"/>
      <c r="U6364" t="s">
        <v>7056</v>
      </c>
    </row>
    <row r="6365" spans="1:21" x14ac:dyDescent="0.25">
      <c r="A6365" t="s">
        <v>6637</v>
      </c>
      <c r="B6365" s="12">
        <v>210390</v>
      </c>
      <c r="C6365" t="s">
        <v>12356</v>
      </c>
      <c r="D6365" s="11">
        <v>46192.568055555603</v>
      </c>
      <c r="E6365" t="s">
        <v>12357</v>
      </c>
      <c r="F6365" t="s">
        <v>6415</v>
      </c>
      <c r="G6365" t="s">
        <v>6968</v>
      </c>
      <c r="H6365" t="s">
        <v>6449</v>
      </c>
      <c r="I6365" t="s">
        <v>65</v>
      </c>
      <c r="J6365" t="s">
        <v>636</v>
      </c>
      <c r="K6365" t="s">
        <v>12027</v>
      </c>
      <c r="L6365" t="s">
        <v>12028</v>
      </c>
      <c r="M6365" t="s">
        <v>12029</v>
      </c>
      <c r="N6365" t="s">
        <v>7001</v>
      </c>
      <c r="O6365" t="s">
        <v>7007</v>
      </c>
      <c r="P6365">
        <v>5340000</v>
      </c>
      <c r="Q6365" t="s">
        <v>6636</v>
      </c>
      <c r="R6365" t="s">
        <v>6636</v>
      </c>
      <c r="S6365" s="12"/>
      <c r="T6365" s="13"/>
      <c r="U6365" t="s">
        <v>10371</v>
      </c>
    </row>
    <row r="6366" spans="1:21" x14ac:dyDescent="0.25">
      <c r="A6366" t="s">
        <v>6637</v>
      </c>
      <c r="B6366" s="12">
        <v>210390</v>
      </c>
      <c r="C6366" t="s">
        <v>12356</v>
      </c>
      <c r="D6366" s="11">
        <v>46192.568055555603</v>
      </c>
      <c r="E6366" t="s">
        <v>12357</v>
      </c>
      <c r="F6366" t="s">
        <v>6415</v>
      </c>
      <c r="G6366" t="s">
        <v>8520</v>
      </c>
      <c r="H6366" t="s">
        <v>6449</v>
      </c>
      <c r="I6366" t="s">
        <v>65</v>
      </c>
      <c r="J6366" t="s">
        <v>636</v>
      </c>
      <c r="K6366" t="s">
        <v>12027</v>
      </c>
      <c r="L6366" t="s">
        <v>12028</v>
      </c>
      <c r="M6366" t="s">
        <v>12029</v>
      </c>
      <c r="N6366" t="s">
        <v>7001</v>
      </c>
      <c r="O6366" t="s">
        <v>7007</v>
      </c>
      <c r="P6366">
        <v>5340000</v>
      </c>
      <c r="Q6366" t="s">
        <v>6636</v>
      </c>
      <c r="R6366" t="s">
        <v>6636</v>
      </c>
      <c r="S6366" s="12"/>
      <c r="T6366" s="13"/>
      <c r="U6366" t="s">
        <v>10371</v>
      </c>
    </row>
    <row r="6367" spans="1:21" x14ac:dyDescent="0.25">
      <c r="A6367" t="s">
        <v>6637</v>
      </c>
      <c r="B6367" s="12">
        <v>210390</v>
      </c>
      <c r="C6367" t="s">
        <v>12356</v>
      </c>
      <c r="D6367" s="11">
        <v>46192.568055555603</v>
      </c>
      <c r="E6367" t="s">
        <v>12357</v>
      </c>
      <c r="F6367" t="s">
        <v>6415</v>
      </c>
      <c r="G6367" t="s">
        <v>12030</v>
      </c>
      <c r="H6367" t="s">
        <v>6449</v>
      </c>
      <c r="I6367" t="s">
        <v>65</v>
      </c>
      <c r="J6367" t="s">
        <v>636</v>
      </c>
      <c r="K6367" t="s">
        <v>12027</v>
      </c>
      <c r="L6367" t="s">
        <v>12028</v>
      </c>
      <c r="M6367" t="s">
        <v>12029</v>
      </c>
      <c r="N6367" t="s">
        <v>7001</v>
      </c>
      <c r="O6367" t="s">
        <v>7007</v>
      </c>
      <c r="P6367">
        <v>5340000</v>
      </c>
      <c r="Q6367" t="s">
        <v>6636</v>
      </c>
      <c r="R6367" t="s">
        <v>6636</v>
      </c>
      <c r="S6367" s="12"/>
      <c r="T6367" s="13"/>
      <c r="U6367" t="s">
        <v>10371</v>
      </c>
    </row>
    <row r="6368" spans="1:21" x14ac:dyDescent="0.25">
      <c r="A6368" t="s">
        <v>6637</v>
      </c>
      <c r="B6368" s="12">
        <v>210390</v>
      </c>
      <c r="C6368" t="s">
        <v>12356</v>
      </c>
      <c r="D6368" s="11">
        <v>46192.568055555603</v>
      </c>
      <c r="E6368" t="s">
        <v>12357</v>
      </c>
      <c r="F6368" t="s">
        <v>6415</v>
      </c>
      <c r="G6368" t="s">
        <v>8521</v>
      </c>
      <c r="H6368" t="s">
        <v>6449</v>
      </c>
      <c r="I6368" t="s">
        <v>65</v>
      </c>
      <c r="J6368" t="s">
        <v>636</v>
      </c>
      <c r="K6368" t="s">
        <v>12027</v>
      </c>
      <c r="L6368" t="s">
        <v>12028</v>
      </c>
      <c r="M6368" t="s">
        <v>12029</v>
      </c>
      <c r="N6368" t="s">
        <v>7001</v>
      </c>
      <c r="O6368" t="s">
        <v>7007</v>
      </c>
      <c r="P6368">
        <v>5340000</v>
      </c>
      <c r="Q6368" t="s">
        <v>6636</v>
      </c>
      <c r="R6368" t="s">
        <v>6636</v>
      </c>
      <c r="S6368" s="12"/>
      <c r="T6368" s="13"/>
      <c r="U6368" t="s">
        <v>10371</v>
      </c>
    </row>
    <row r="6369" spans="1:21" x14ac:dyDescent="0.25">
      <c r="A6369" t="s">
        <v>6637</v>
      </c>
      <c r="B6369" s="12">
        <v>210390</v>
      </c>
      <c r="C6369" t="s">
        <v>12356</v>
      </c>
      <c r="D6369" s="11">
        <v>46192.568055555603</v>
      </c>
      <c r="E6369" t="s">
        <v>12357</v>
      </c>
      <c r="F6369" t="s">
        <v>6415</v>
      </c>
      <c r="G6369" t="s">
        <v>12031</v>
      </c>
      <c r="H6369" t="s">
        <v>6449</v>
      </c>
      <c r="I6369" t="s">
        <v>65</v>
      </c>
      <c r="J6369" t="s">
        <v>636</v>
      </c>
      <c r="K6369" t="s">
        <v>12027</v>
      </c>
      <c r="L6369" t="s">
        <v>12028</v>
      </c>
      <c r="M6369" t="s">
        <v>12029</v>
      </c>
      <c r="N6369" t="s">
        <v>7001</v>
      </c>
      <c r="O6369" t="s">
        <v>7007</v>
      </c>
      <c r="P6369">
        <v>5340000</v>
      </c>
      <c r="Q6369" t="s">
        <v>6636</v>
      </c>
      <c r="R6369" t="s">
        <v>6636</v>
      </c>
      <c r="S6369" s="12"/>
      <c r="T6369" s="13"/>
      <c r="U6369" t="s">
        <v>10371</v>
      </c>
    </row>
    <row r="6370" spans="1:21" x14ac:dyDescent="0.25">
      <c r="A6370" t="s">
        <v>6637</v>
      </c>
      <c r="B6370" s="12">
        <v>210390</v>
      </c>
      <c r="C6370" t="s">
        <v>12356</v>
      </c>
      <c r="D6370" s="11">
        <v>46192.568055555603</v>
      </c>
      <c r="E6370" t="s">
        <v>12357</v>
      </c>
      <c r="F6370" t="s">
        <v>6415</v>
      </c>
      <c r="G6370" t="s">
        <v>12032</v>
      </c>
      <c r="H6370" t="s">
        <v>6449</v>
      </c>
      <c r="I6370" t="s">
        <v>65</v>
      </c>
      <c r="J6370" t="s">
        <v>636</v>
      </c>
      <c r="K6370" t="s">
        <v>12027</v>
      </c>
      <c r="L6370" t="s">
        <v>12028</v>
      </c>
      <c r="M6370" t="s">
        <v>12029</v>
      </c>
      <c r="N6370" t="s">
        <v>7001</v>
      </c>
      <c r="O6370" t="s">
        <v>7007</v>
      </c>
      <c r="P6370">
        <v>5340000</v>
      </c>
      <c r="Q6370" t="s">
        <v>6636</v>
      </c>
      <c r="R6370" t="s">
        <v>6636</v>
      </c>
      <c r="S6370" s="12"/>
      <c r="T6370" s="13"/>
      <c r="U6370" t="s">
        <v>10371</v>
      </c>
    </row>
    <row r="6371" spans="1:21" x14ac:dyDescent="0.25">
      <c r="A6371" t="s">
        <v>6637</v>
      </c>
      <c r="B6371" s="12">
        <v>210390</v>
      </c>
      <c r="C6371" t="s">
        <v>12356</v>
      </c>
      <c r="D6371" s="11">
        <v>46192.568055555603</v>
      </c>
      <c r="E6371" t="s">
        <v>12357</v>
      </c>
      <c r="F6371" t="s">
        <v>6415</v>
      </c>
      <c r="G6371" t="s">
        <v>12033</v>
      </c>
      <c r="H6371" t="s">
        <v>6449</v>
      </c>
      <c r="I6371" t="s">
        <v>65</v>
      </c>
      <c r="J6371" t="s">
        <v>636</v>
      </c>
      <c r="K6371" t="s">
        <v>12027</v>
      </c>
      <c r="L6371" t="s">
        <v>12028</v>
      </c>
      <c r="M6371" t="s">
        <v>12029</v>
      </c>
      <c r="N6371" t="s">
        <v>7001</v>
      </c>
      <c r="O6371" t="s">
        <v>7007</v>
      </c>
      <c r="P6371">
        <v>5340000</v>
      </c>
      <c r="Q6371" t="s">
        <v>6636</v>
      </c>
      <c r="R6371" t="s">
        <v>6636</v>
      </c>
      <c r="S6371" s="12"/>
      <c r="T6371" s="13"/>
      <c r="U6371" t="s">
        <v>10371</v>
      </c>
    </row>
    <row r="6372" spans="1:21" x14ac:dyDescent="0.25">
      <c r="A6372" t="s">
        <v>6637</v>
      </c>
      <c r="B6372" s="12">
        <v>210390</v>
      </c>
      <c r="C6372" t="s">
        <v>12356</v>
      </c>
      <c r="D6372" s="11">
        <v>46192.568055555603</v>
      </c>
      <c r="E6372" t="s">
        <v>12357</v>
      </c>
      <c r="F6372" t="s">
        <v>6415</v>
      </c>
      <c r="G6372" t="s">
        <v>12034</v>
      </c>
      <c r="H6372" t="s">
        <v>6449</v>
      </c>
      <c r="I6372" t="s">
        <v>65</v>
      </c>
      <c r="J6372" t="s">
        <v>636</v>
      </c>
      <c r="K6372" t="s">
        <v>12027</v>
      </c>
      <c r="L6372" t="s">
        <v>12028</v>
      </c>
      <c r="M6372" t="s">
        <v>12029</v>
      </c>
      <c r="N6372" t="s">
        <v>7001</v>
      </c>
      <c r="O6372" t="s">
        <v>7007</v>
      </c>
      <c r="P6372">
        <v>5340000</v>
      </c>
      <c r="Q6372" t="s">
        <v>6636</v>
      </c>
      <c r="R6372" t="s">
        <v>6636</v>
      </c>
      <c r="S6372" s="12"/>
      <c r="T6372" s="13"/>
      <c r="U6372" t="s">
        <v>10371</v>
      </c>
    </row>
    <row r="6373" spans="1:21" x14ac:dyDescent="0.25">
      <c r="A6373" t="s">
        <v>6637</v>
      </c>
      <c r="B6373" s="12">
        <v>210390</v>
      </c>
      <c r="C6373" t="s">
        <v>12356</v>
      </c>
      <c r="D6373" s="11">
        <v>46192.568055555603</v>
      </c>
      <c r="E6373" t="s">
        <v>12357</v>
      </c>
      <c r="F6373" t="s">
        <v>6415</v>
      </c>
      <c r="G6373" t="s">
        <v>12035</v>
      </c>
      <c r="H6373" t="s">
        <v>6449</v>
      </c>
      <c r="I6373" t="s">
        <v>65</v>
      </c>
      <c r="J6373" t="s">
        <v>636</v>
      </c>
      <c r="K6373" t="s">
        <v>12027</v>
      </c>
      <c r="L6373" t="s">
        <v>12028</v>
      </c>
      <c r="M6373" t="s">
        <v>12029</v>
      </c>
      <c r="N6373" t="s">
        <v>7001</v>
      </c>
      <c r="O6373" t="s">
        <v>7007</v>
      </c>
      <c r="P6373">
        <v>5340000</v>
      </c>
      <c r="Q6373" t="s">
        <v>6636</v>
      </c>
      <c r="R6373" t="s">
        <v>6636</v>
      </c>
      <c r="S6373" s="12"/>
      <c r="T6373" s="13"/>
      <c r="U6373" t="s">
        <v>10371</v>
      </c>
    </row>
    <row r="6374" spans="1:21" x14ac:dyDescent="0.25">
      <c r="A6374" t="s">
        <v>6619</v>
      </c>
      <c r="B6374" s="12">
        <v>210390</v>
      </c>
      <c r="C6374" t="s">
        <v>12356</v>
      </c>
      <c r="D6374" s="11">
        <v>46192.699942129599</v>
      </c>
      <c r="E6374" t="s">
        <v>12357</v>
      </c>
      <c r="F6374" t="s">
        <v>6415</v>
      </c>
      <c r="G6374" t="s">
        <v>6968</v>
      </c>
      <c r="H6374" t="s">
        <v>6449</v>
      </c>
      <c r="I6374" t="s">
        <v>65</v>
      </c>
      <c r="J6374" t="s">
        <v>636</v>
      </c>
      <c r="K6374" t="s">
        <v>12027</v>
      </c>
      <c r="L6374" t="s">
        <v>12028</v>
      </c>
      <c r="M6374" t="s">
        <v>12029</v>
      </c>
      <c r="N6374" t="s">
        <v>7001</v>
      </c>
      <c r="O6374" t="s">
        <v>7007</v>
      </c>
      <c r="P6374">
        <v>5340000</v>
      </c>
      <c r="Q6374" t="s">
        <v>6636</v>
      </c>
      <c r="R6374" t="s">
        <v>6636</v>
      </c>
      <c r="S6374" s="12"/>
      <c r="T6374" s="13"/>
      <c r="U6374" t="s">
        <v>10371</v>
      </c>
    </row>
    <row r="6375" spans="1:21" x14ac:dyDescent="0.25">
      <c r="A6375" t="s">
        <v>6619</v>
      </c>
      <c r="B6375" s="12">
        <v>210390</v>
      </c>
      <c r="C6375" t="s">
        <v>12356</v>
      </c>
      <c r="D6375" s="11">
        <v>46192.699942129599</v>
      </c>
      <c r="E6375" t="s">
        <v>12357</v>
      </c>
      <c r="F6375" t="s">
        <v>6415</v>
      </c>
      <c r="G6375" t="s">
        <v>8520</v>
      </c>
      <c r="H6375" t="s">
        <v>6449</v>
      </c>
      <c r="I6375" t="s">
        <v>65</v>
      </c>
      <c r="J6375" t="s">
        <v>636</v>
      </c>
      <c r="K6375" t="s">
        <v>12027</v>
      </c>
      <c r="L6375" t="s">
        <v>12028</v>
      </c>
      <c r="M6375" t="s">
        <v>12029</v>
      </c>
      <c r="N6375" t="s">
        <v>7001</v>
      </c>
      <c r="O6375" t="s">
        <v>7007</v>
      </c>
      <c r="P6375">
        <v>5340000</v>
      </c>
      <c r="Q6375" t="s">
        <v>6636</v>
      </c>
      <c r="R6375" t="s">
        <v>6636</v>
      </c>
      <c r="S6375" s="12"/>
      <c r="T6375" s="13"/>
      <c r="U6375" t="s">
        <v>10371</v>
      </c>
    </row>
    <row r="6376" spans="1:21" x14ac:dyDescent="0.25">
      <c r="A6376" t="s">
        <v>6619</v>
      </c>
      <c r="B6376" s="12">
        <v>210390</v>
      </c>
      <c r="C6376" t="s">
        <v>12356</v>
      </c>
      <c r="D6376" s="11">
        <v>46192.699942129599</v>
      </c>
      <c r="E6376" t="s">
        <v>12357</v>
      </c>
      <c r="F6376" t="s">
        <v>6415</v>
      </c>
      <c r="G6376" t="s">
        <v>12030</v>
      </c>
      <c r="H6376" t="s">
        <v>6449</v>
      </c>
      <c r="I6376" t="s">
        <v>65</v>
      </c>
      <c r="J6376" t="s">
        <v>636</v>
      </c>
      <c r="K6376" t="s">
        <v>12027</v>
      </c>
      <c r="L6376" t="s">
        <v>12028</v>
      </c>
      <c r="M6376" t="s">
        <v>12029</v>
      </c>
      <c r="N6376" t="s">
        <v>7001</v>
      </c>
      <c r="O6376" t="s">
        <v>7007</v>
      </c>
      <c r="P6376">
        <v>5340000</v>
      </c>
      <c r="Q6376" t="s">
        <v>6636</v>
      </c>
      <c r="R6376" t="s">
        <v>6636</v>
      </c>
      <c r="S6376" s="12"/>
      <c r="T6376" s="13"/>
      <c r="U6376" t="s">
        <v>10371</v>
      </c>
    </row>
    <row r="6377" spans="1:21" x14ac:dyDescent="0.25">
      <c r="A6377" t="s">
        <v>6619</v>
      </c>
      <c r="B6377" s="12">
        <v>210390</v>
      </c>
      <c r="C6377" t="s">
        <v>12356</v>
      </c>
      <c r="D6377" s="11">
        <v>46192.699942129599</v>
      </c>
      <c r="E6377" t="s">
        <v>12357</v>
      </c>
      <c r="F6377" t="s">
        <v>6415</v>
      </c>
      <c r="G6377" t="s">
        <v>8521</v>
      </c>
      <c r="H6377" t="s">
        <v>6449</v>
      </c>
      <c r="I6377" t="s">
        <v>65</v>
      </c>
      <c r="J6377" t="s">
        <v>636</v>
      </c>
      <c r="K6377" t="s">
        <v>12027</v>
      </c>
      <c r="L6377" t="s">
        <v>12028</v>
      </c>
      <c r="M6377" t="s">
        <v>12029</v>
      </c>
      <c r="N6377" t="s">
        <v>7001</v>
      </c>
      <c r="O6377" t="s">
        <v>7007</v>
      </c>
      <c r="P6377">
        <v>5340000</v>
      </c>
      <c r="Q6377" t="s">
        <v>6636</v>
      </c>
      <c r="R6377" t="s">
        <v>6636</v>
      </c>
      <c r="S6377" s="12"/>
      <c r="T6377" s="13"/>
      <c r="U6377" t="s">
        <v>10371</v>
      </c>
    </row>
    <row r="6378" spans="1:21" x14ac:dyDescent="0.25">
      <c r="A6378" t="s">
        <v>6619</v>
      </c>
      <c r="B6378" s="12">
        <v>210390</v>
      </c>
      <c r="C6378" t="s">
        <v>12356</v>
      </c>
      <c r="D6378" s="11">
        <v>46192.699942129599</v>
      </c>
      <c r="E6378" t="s">
        <v>12357</v>
      </c>
      <c r="F6378" t="s">
        <v>6415</v>
      </c>
      <c r="G6378" t="s">
        <v>12031</v>
      </c>
      <c r="H6378" t="s">
        <v>6449</v>
      </c>
      <c r="I6378" t="s">
        <v>65</v>
      </c>
      <c r="J6378" t="s">
        <v>636</v>
      </c>
      <c r="K6378" t="s">
        <v>12027</v>
      </c>
      <c r="L6378" t="s">
        <v>12028</v>
      </c>
      <c r="M6378" t="s">
        <v>12029</v>
      </c>
      <c r="N6378" t="s">
        <v>7001</v>
      </c>
      <c r="O6378" t="s">
        <v>7007</v>
      </c>
      <c r="P6378">
        <v>5340000</v>
      </c>
      <c r="Q6378" t="s">
        <v>6636</v>
      </c>
      <c r="R6378" t="s">
        <v>6636</v>
      </c>
      <c r="S6378" s="12"/>
      <c r="T6378" s="13"/>
      <c r="U6378" t="s">
        <v>10371</v>
      </c>
    </row>
    <row r="6379" spans="1:21" x14ac:dyDescent="0.25">
      <c r="A6379" t="s">
        <v>6619</v>
      </c>
      <c r="B6379" s="12">
        <v>210390</v>
      </c>
      <c r="C6379" t="s">
        <v>12356</v>
      </c>
      <c r="D6379" s="11">
        <v>46192.699942129599</v>
      </c>
      <c r="E6379" t="s">
        <v>12357</v>
      </c>
      <c r="F6379" t="s">
        <v>6415</v>
      </c>
      <c r="G6379" t="s">
        <v>12032</v>
      </c>
      <c r="H6379" t="s">
        <v>6449</v>
      </c>
      <c r="I6379" t="s">
        <v>65</v>
      </c>
      <c r="J6379" t="s">
        <v>636</v>
      </c>
      <c r="K6379" t="s">
        <v>12027</v>
      </c>
      <c r="L6379" t="s">
        <v>12028</v>
      </c>
      <c r="M6379" t="s">
        <v>12029</v>
      </c>
      <c r="N6379" t="s">
        <v>7001</v>
      </c>
      <c r="O6379" t="s">
        <v>7007</v>
      </c>
      <c r="P6379">
        <v>5340000</v>
      </c>
      <c r="Q6379" t="s">
        <v>6636</v>
      </c>
      <c r="R6379" t="s">
        <v>6636</v>
      </c>
      <c r="S6379" s="12"/>
      <c r="T6379" s="13"/>
      <c r="U6379" t="s">
        <v>10371</v>
      </c>
    </row>
    <row r="6380" spans="1:21" x14ac:dyDescent="0.25">
      <c r="A6380" t="s">
        <v>6619</v>
      </c>
      <c r="B6380" s="12">
        <v>210390</v>
      </c>
      <c r="C6380" t="s">
        <v>12356</v>
      </c>
      <c r="D6380" s="11">
        <v>46192.699942129599</v>
      </c>
      <c r="E6380" t="s">
        <v>12357</v>
      </c>
      <c r="F6380" t="s">
        <v>6415</v>
      </c>
      <c r="G6380" t="s">
        <v>12033</v>
      </c>
      <c r="H6380" t="s">
        <v>6449</v>
      </c>
      <c r="I6380" t="s">
        <v>65</v>
      </c>
      <c r="J6380" t="s">
        <v>636</v>
      </c>
      <c r="K6380" t="s">
        <v>12027</v>
      </c>
      <c r="L6380" t="s">
        <v>12028</v>
      </c>
      <c r="M6380" t="s">
        <v>12029</v>
      </c>
      <c r="N6380" t="s">
        <v>7001</v>
      </c>
      <c r="O6380" t="s">
        <v>7007</v>
      </c>
      <c r="P6380">
        <v>5340000</v>
      </c>
      <c r="Q6380" t="s">
        <v>6636</v>
      </c>
      <c r="R6380" t="s">
        <v>6636</v>
      </c>
      <c r="S6380" s="12"/>
      <c r="T6380" s="13"/>
      <c r="U6380" t="s">
        <v>10371</v>
      </c>
    </row>
    <row r="6381" spans="1:21" x14ac:dyDescent="0.25">
      <c r="A6381" t="s">
        <v>6619</v>
      </c>
      <c r="B6381" s="12">
        <v>210390</v>
      </c>
      <c r="C6381" t="s">
        <v>12356</v>
      </c>
      <c r="D6381" s="11">
        <v>46192.699942129599</v>
      </c>
      <c r="E6381" t="s">
        <v>12357</v>
      </c>
      <c r="F6381" t="s">
        <v>6415</v>
      </c>
      <c r="G6381" t="s">
        <v>12034</v>
      </c>
      <c r="H6381" t="s">
        <v>6449</v>
      </c>
      <c r="I6381" t="s">
        <v>65</v>
      </c>
      <c r="J6381" t="s">
        <v>636</v>
      </c>
      <c r="K6381" t="s">
        <v>12027</v>
      </c>
      <c r="L6381" t="s">
        <v>12028</v>
      </c>
      <c r="M6381" t="s">
        <v>12029</v>
      </c>
      <c r="N6381" t="s">
        <v>7001</v>
      </c>
      <c r="O6381" t="s">
        <v>7007</v>
      </c>
      <c r="P6381">
        <v>5340000</v>
      </c>
      <c r="Q6381" t="s">
        <v>6636</v>
      </c>
      <c r="R6381" t="s">
        <v>6636</v>
      </c>
      <c r="S6381" s="12"/>
      <c r="T6381" s="13"/>
      <c r="U6381" t="s">
        <v>10371</v>
      </c>
    </row>
    <row r="6382" spans="1:21" x14ac:dyDescent="0.25">
      <c r="A6382" t="s">
        <v>6619</v>
      </c>
      <c r="B6382" s="12">
        <v>210390</v>
      </c>
      <c r="C6382" t="s">
        <v>12356</v>
      </c>
      <c r="D6382" s="11">
        <v>46192.699942129599</v>
      </c>
      <c r="E6382" t="s">
        <v>12357</v>
      </c>
      <c r="F6382" t="s">
        <v>6415</v>
      </c>
      <c r="G6382" t="s">
        <v>12035</v>
      </c>
      <c r="H6382" t="s">
        <v>6449</v>
      </c>
      <c r="I6382" t="s">
        <v>65</v>
      </c>
      <c r="J6382" t="s">
        <v>636</v>
      </c>
      <c r="K6382" t="s">
        <v>12027</v>
      </c>
      <c r="L6382" t="s">
        <v>12028</v>
      </c>
      <c r="M6382" t="s">
        <v>12029</v>
      </c>
      <c r="N6382" t="s">
        <v>7001</v>
      </c>
      <c r="O6382" t="s">
        <v>7007</v>
      </c>
      <c r="P6382">
        <v>5340000</v>
      </c>
      <c r="Q6382" t="s">
        <v>6636</v>
      </c>
      <c r="R6382" t="s">
        <v>6636</v>
      </c>
      <c r="S6382" s="12"/>
      <c r="T6382" s="13"/>
      <c r="U6382" t="s">
        <v>10371</v>
      </c>
    </row>
    <row r="6383" spans="1:21" x14ac:dyDescent="0.25">
      <c r="A6383" t="s">
        <v>6619</v>
      </c>
      <c r="B6383" s="12">
        <v>210400</v>
      </c>
      <c r="C6383" t="s">
        <v>12353</v>
      </c>
      <c r="D6383" s="11">
        <v>46192.7195601852</v>
      </c>
      <c r="E6383" t="s">
        <v>12354</v>
      </c>
      <c r="F6383" t="s">
        <v>6415</v>
      </c>
      <c r="G6383" t="s">
        <v>6968</v>
      </c>
      <c r="H6383" t="s">
        <v>6449</v>
      </c>
      <c r="I6383" t="s">
        <v>65</v>
      </c>
      <c r="J6383" t="s">
        <v>57</v>
      </c>
      <c r="K6383" t="s">
        <v>12355</v>
      </c>
      <c r="L6383" t="s">
        <v>12023</v>
      </c>
      <c r="M6383" t="s">
        <v>10436</v>
      </c>
      <c r="N6383" t="s">
        <v>6761</v>
      </c>
      <c r="O6383" t="s">
        <v>6762</v>
      </c>
      <c r="P6383">
        <v>13799500</v>
      </c>
      <c r="Q6383" t="s">
        <v>6636</v>
      </c>
      <c r="R6383" t="s">
        <v>6636</v>
      </c>
      <c r="S6383" s="12"/>
      <c r="T6383" s="13"/>
      <c r="U6383" t="s">
        <v>7056</v>
      </c>
    </row>
    <row r="6384" spans="1:21" x14ac:dyDescent="0.25">
      <c r="A6384" t="s">
        <v>6619</v>
      </c>
      <c r="B6384" s="12">
        <v>420800</v>
      </c>
      <c r="C6384" t="s">
        <v>12353</v>
      </c>
      <c r="D6384" s="11">
        <v>46192.7195601852</v>
      </c>
      <c r="E6384" t="s">
        <v>12354</v>
      </c>
      <c r="F6384" t="s">
        <v>6415</v>
      </c>
      <c r="G6384" t="s">
        <v>10421</v>
      </c>
      <c r="H6384" t="s">
        <v>6449</v>
      </c>
      <c r="I6384" t="s">
        <v>65</v>
      </c>
      <c r="J6384" t="s">
        <v>57</v>
      </c>
      <c r="K6384" t="s">
        <v>12355</v>
      </c>
      <c r="L6384" t="s">
        <v>12023</v>
      </c>
      <c r="M6384" t="s">
        <v>10436</v>
      </c>
      <c r="N6384" t="s">
        <v>6761</v>
      </c>
      <c r="O6384" t="s">
        <v>6762</v>
      </c>
      <c r="P6384">
        <v>27599000</v>
      </c>
      <c r="Q6384" t="s">
        <v>6636</v>
      </c>
      <c r="R6384" t="s">
        <v>6636</v>
      </c>
      <c r="S6384" s="12"/>
      <c r="T6384" s="13"/>
      <c r="U6384" t="s">
        <v>7056</v>
      </c>
    </row>
    <row r="6385" spans="1:21" x14ac:dyDescent="0.25">
      <c r="A6385" t="s">
        <v>6619</v>
      </c>
      <c r="B6385" s="12">
        <v>210400</v>
      </c>
      <c r="C6385" t="s">
        <v>12353</v>
      </c>
      <c r="D6385" s="11">
        <v>46192.7195601852</v>
      </c>
      <c r="E6385" t="s">
        <v>12354</v>
      </c>
      <c r="F6385" t="s">
        <v>6415</v>
      </c>
      <c r="G6385" t="s">
        <v>8520</v>
      </c>
      <c r="H6385" t="s">
        <v>6449</v>
      </c>
      <c r="I6385" t="s">
        <v>65</v>
      </c>
      <c r="J6385" t="s">
        <v>57</v>
      </c>
      <c r="K6385" t="s">
        <v>12355</v>
      </c>
      <c r="L6385" t="s">
        <v>12023</v>
      </c>
      <c r="M6385" t="s">
        <v>10436</v>
      </c>
      <c r="N6385" t="s">
        <v>6761</v>
      </c>
      <c r="O6385" t="s">
        <v>6762</v>
      </c>
      <c r="P6385">
        <v>13799500</v>
      </c>
      <c r="Q6385" t="s">
        <v>6636</v>
      </c>
      <c r="R6385" t="s">
        <v>6636</v>
      </c>
      <c r="S6385" s="12"/>
      <c r="T6385" s="13"/>
      <c r="U6385" t="s">
        <v>7056</v>
      </c>
    </row>
    <row r="6386" spans="1:21" x14ac:dyDescent="0.25">
      <c r="A6386" t="s">
        <v>6619</v>
      </c>
      <c r="B6386" s="12">
        <v>210405</v>
      </c>
      <c r="C6386" t="s">
        <v>12358</v>
      </c>
      <c r="D6386" s="11">
        <v>46192.723275463002</v>
      </c>
      <c r="E6386" t="s">
        <v>12359</v>
      </c>
      <c r="F6386" t="s">
        <v>6415</v>
      </c>
      <c r="G6386" t="s">
        <v>6968</v>
      </c>
      <c r="H6386" t="s">
        <v>6449</v>
      </c>
      <c r="I6386" t="s">
        <v>65</v>
      </c>
      <c r="J6386" t="s">
        <v>67</v>
      </c>
      <c r="K6386" t="s">
        <v>12360</v>
      </c>
      <c r="L6386" t="s">
        <v>12078</v>
      </c>
      <c r="M6386" t="s">
        <v>12361</v>
      </c>
      <c r="N6386" t="s">
        <v>6761</v>
      </c>
      <c r="O6386" t="s">
        <v>6771</v>
      </c>
      <c r="P6386">
        <v>16995000</v>
      </c>
      <c r="Q6386" t="s">
        <v>6636</v>
      </c>
      <c r="R6386" t="s">
        <v>6636</v>
      </c>
      <c r="S6386" s="12"/>
      <c r="T6386" s="13"/>
      <c r="U6386" t="s">
        <v>10371</v>
      </c>
    </row>
    <row r="6387" spans="1:21" x14ac:dyDescent="0.25">
      <c r="A6387" t="s">
        <v>6619</v>
      </c>
      <c r="B6387" s="12">
        <v>210405</v>
      </c>
      <c r="C6387" t="s">
        <v>12358</v>
      </c>
      <c r="D6387" s="11">
        <v>46192.723275463002</v>
      </c>
      <c r="E6387" t="s">
        <v>12359</v>
      </c>
      <c r="F6387" t="s">
        <v>6415</v>
      </c>
      <c r="G6387" t="s">
        <v>8520</v>
      </c>
      <c r="H6387" t="s">
        <v>6449</v>
      </c>
      <c r="I6387" t="s">
        <v>65</v>
      </c>
      <c r="J6387" t="s">
        <v>67</v>
      </c>
      <c r="K6387" t="s">
        <v>12360</v>
      </c>
      <c r="L6387" t="s">
        <v>12078</v>
      </c>
      <c r="M6387" t="s">
        <v>12361</v>
      </c>
      <c r="N6387" t="s">
        <v>6761</v>
      </c>
      <c r="O6387" t="s">
        <v>6771</v>
      </c>
      <c r="P6387">
        <v>16995000</v>
      </c>
      <c r="Q6387" t="s">
        <v>6636</v>
      </c>
      <c r="R6387" t="s">
        <v>6636</v>
      </c>
      <c r="S6387" s="12"/>
      <c r="T6387" s="13"/>
      <c r="U6387" t="s">
        <v>10371</v>
      </c>
    </row>
    <row r="6388" spans="1:21" x14ac:dyDescent="0.25">
      <c r="A6388" t="s">
        <v>6619</v>
      </c>
      <c r="B6388" s="12">
        <v>210405</v>
      </c>
      <c r="C6388" t="s">
        <v>12358</v>
      </c>
      <c r="D6388" s="11">
        <v>46192.723275463002</v>
      </c>
      <c r="E6388" t="s">
        <v>12359</v>
      </c>
      <c r="F6388" t="s">
        <v>6415</v>
      </c>
      <c r="G6388" t="s">
        <v>12030</v>
      </c>
      <c r="H6388" t="s">
        <v>6449</v>
      </c>
      <c r="I6388" t="s">
        <v>65</v>
      </c>
      <c r="J6388" t="s">
        <v>67</v>
      </c>
      <c r="K6388" t="s">
        <v>12360</v>
      </c>
      <c r="L6388" t="s">
        <v>12078</v>
      </c>
      <c r="M6388" t="s">
        <v>12361</v>
      </c>
      <c r="N6388" t="s">
        <v>6761</v>
      </c>
      <c r="O6388" t="s">
        <v>6771</v>
      </c>
      <c r="P6388">
        <v>16995000</v>
      </c>
      <c r="Q6388" t="s">
        <v>6636</v>
      </c>
      <c r="R6388" t="s">
        <v>6636</v>
      </c>
      <c r="S6388" s="12"/>
      <c r="T6388" s="13"/>
      <c r="U6388" t="s">
        <v>10371</v>
      </c>
    </row>
    <row r="6389" spans="1:21" x14ac:dyDescent="0.25">
      <c r="A6389" t="s">
        <v>6619</v>
      </c>
      <c r="B6389" s="12">
        <v>210405</v>
      </c>
      <c r="C6389" t="s">
        <v>12358</v>
      </c>
      <c r="D6389" s="11">
        <v>46192.723275463002</v>
      </c>
      <c r="E6389" t="s">
        <v>12359</v>
      </c>
      <c r="F6389" t="s">
        <v>6415</v>
      </c>
      <c r="G6389" t="s">
        <v>12080</v>
      </c>
      <c r="H6389" t="s">
        <v>6449</v>
      </c>
      <c r="I6389" t="s">
        <v>65</v>
      </c>
      <c r="J6389" t="s">
        <v>67</v>
      </c>
      <c r="K6389" t="s">
        <v>12360</v>
      </c>
      <c r="L6389" t="s">
        <v>12078</v>
      </c>
      <c r="M6389" t="s">
        <v>12361</v>
      </c>
      <c r="N6389" t="s">
        <v>6761</v>
      </c>
      <c r="O6389" t="s">
        <v>6771</v>
      </c>
      <c r="P6389">
        <v>16995000</v>
      </c>
      <c r="Q6389" t="s">
        <v>6636</v>
      </c>
      <c r="R6389" t="s">
        <v>6636</v>
      </c>
      <c r="S6389" s="12"/>
      <c r="T6389" s="13"/>
      <c r="U6389" t="s">
        <v>10371</v>
      </c>
    </row>
    <row r="6390" spans="1:21" x14ac:dyDescent="0.25">
      <c r="A6390" t="s">
        <v>6619</v>
      </c>
      <c r="B6390" s="12">
        <v>210405</v>
      </c>
      <c r="C6390" t="s">
        <v>12358</v>
      </c>
      <c r="D6390" s="11">
        <v>46192.723275463002</v>
      </c>
      <c r="E6390" t="s">
        <v>12359</v>
      </c>
      <c r="F6390" t="s">
        <v>6415</v>
      </c>
      <c r="G6390" t="s">
        <v>12081</v>
      </c>
      <c r="H6390" t="s">
        <v>6449</v>
      </c>
      <c r="I6390" t="s">
        <v>65</v>
      </c>
      <c r="J6390" t="s">
        <v>67</v>
      </c>
      <c r="K6390" t="s">
        <v>12360</v>
      </c>
      <c r="L6390" t="s">
        <v>12078</v>
      </c>
      <c r="M6390" t="s">
        <v>12361</v>
      </c>
      <c r="N6390" t="s">
        <v>6761</v>
      </c>
      <c r="O6390" t="s">
        <v>6771</v>
      </c>
      <c r="P6390">
        <v>16995000</v>
      </c>
      <c r="Q6390" t="s">
        <v>6636</v>
      </c>
      <c r="R6390" t="s">
        <v>6636</v>
      </c>
      <c r="S6390" s="12"/>
      <c r="T6390" s="13"/>
      <c r="U6390" t="s">
        <v>10371</v>
      </c>
    </row>
    <row r="6391" spans="1:21" x14ac:dyDescent="0.25">
      <c r="A6391" t="s">
        <v>6637</v>
      </c>
      <c r="B6391" s="12">
        <v>210455</v>
      </c>
      <c r="C6391" t="s">
        <v>12362</v>
      </c>
      <c r="D6391" s="11">
        <v>46192.797847222202</v>
      </c>
      <c r="E6391" t="s">
        <v>12363</v>
      </c>
      <c r="F6391" t="s">
        <v>6415</v>
      </c>
      <c r="G6391" t="s">
        <v>6968</v>
      </c>
      <c r="H6391" t="s">
        <v>6449</v>
      </c>
      <c r="I6391" t="s">
        <v>55</v>
      </c>
      <c r="J6391" t="s">
        <v>164</v>
      </c>
      <c r="K6391" t="s">
        <v>12322</v>
      </c>
      <c r="L6391" t="s">
        <v>12023</v>
      </c>
      <c r="M6391" t="s">
        <v>12323</v>
      </c>
      <c r="N6391" t="s">
        <v>6761</v>
      </c>
      <c r="O6391" t="s">
        <v>6771</v>
      </c>
      <c r="P6391">
        <v>15495000</v>
      </c>
      <c r="Q6391" t="s">
        <v>6636</v>
      </c>
      <c r="R6391" t="s">
        <v>6636</v>
      </c>
      <c r="S6391" s="12"/>
      <c r="T6391" s="13"/>
      <c r="U6391" t="s">
        <v>7056</v>
      </c>
    </row>
    <row r="6392" spans="1:21" x14ac:dyDescent="0.25">
      <c r="A6392" t="s">
        <v>6637</v>
      </c>
      <c r="B6392" s="12">
        <v>420910</v>
      </c>
      <c r="C6392" t="s">
        <v>12362</v>
      </c>
      <c r="D6392" s="11">
        <v>46192.797847222202</v>
      </c>
      <c r="E6392" t="s">
        <v>12363</v>
      </c>
      <c r="F6392" t="s">
        <v>6415</v>
      </c>
      <c r="G6392" t="s">
        <v>10421</v>
      </c>
      <c r="H6392" t="s">
        <v>6449</v>
      </c>
      <c r="I6392" t="s">
        <v>55</v>
      </c>
      <c r="J6392" t="s">
        <v>164</v>
      </c>
      <c r="K6392" t="s">
        <v>12322</v>
      </c>
      <c r="L6392" t="s">
        <v>12023</v>
      </c>
      <c r="M6392" t="s">
        <v>12323</v>
      </c>
      <c r="N6392" t="s">
        <v>6761</v>
      </c>
      <c r="O6392" t="s">
        <v>6771</v>
      </c>
      <c r="P6392">
        <v>30990000</v>
      </c>
      <c r="Q6392" t="s">
        <v>6636</v>
      </c>
      <c r="R6392" t="s">
        <v>6636</v>
      </c>
      <c r="S6392" s="12"/>
      <c r="T6392" s="13"/>
      <c r="U6392" t="s">
        <v>7056</v>
      </c>
    </row>
    <row r="6393" spans="1:21" x14ac:dyDescent="0.25">
      <c r="A6393" t="s">
        <v>6637</v>
      </c>
      <c r="B6393" s="12">
        <v>210455</v>
      </c>
      <c r="C6393" t="s">
        <v>12362</v>
      </c>
      <c r="D6393" s="11">
        <v>46192.797847222202</v>
      </c>
      <c r="E6393" t="s">
        <v>12363</v>
      </c>
      <c r="F6393" t="s">
        <v>6415</v>
      </c>
      <c r="G6393" t="s">
        <v>8520</v>
      </c>
      <c r="H6393" t="s">
        <v>6449</v>
      </c>
      <c r="I6393" t="s">
        <v>55</v>
      </c>
      <c r="J6393" t="s">
        <v>164</v>
      </c>
      <c r="K6393" t="s">
        <v>12322</v>
      </c>
      <c r="L6393" t="s">
        <v>12023</v>
      </c>
      <c r="M6393" t="s">
        <v>12323</v>
      </c>
      <c r="N6393" t="s">
        <v>6761</v>
      </c>
      <c r="O6393" t="s">
        <v>6771</v>
      </c>
      <c r="P6393">
        <v>15495000</v>
      </c>
      <c r="Q6393" t="s">
        <v>6636</v>
      </c>
      <c r="R6393" t="s">
        <v>6636</v>
      </c>
      <c r="S6393" s="12"/>
      <c r="T6393" s="13"/>
      <c r="U6393" t="s">
        <v>7056</v>
      </c>
    </row>
    <row r="6394" spans="1:21" x14ac:dyDescent="0.25">
      <c r="A6394" t="s">
        <v>6619</v>
      </c>
      <c r="B6394" s="12">
        <v>210455</v>
      </c>
      <c r="C6394" t="s">
        <v>12362</v>
      </c>
      <c r="D6394" s="11">
        <v>46192.800613425898</v>
      </c>
      <c r="E6394" t="s">
        <v>12363</v>
      </c>
      <c r="F6394" t="s">
        <v>6415</v>
      </c>
      <c r="G6394" t="s">
        <v>6968</v>
      </c>
      <c r="H6394" t="s">
        <v>6449</v>
      </c>
      <c r="I6394" t="s">
        <v>55</v>
      </c>
      <c r="J6394" t="s">
        <v>164</v>
      </c>
      <c r="K6394" t="s">
        <v>12322</v>
      </c>
      <c r="L6394" t="s">
        <v>12023</v>
      </c>
      <c r="M6394" t="s">
        <v>12323</v>
      </c>
      <c r="N6394" t="s">
        <v>6761</v>
      </c>
      <c r="O6394" t="s">
        <v>6771</v>
      </c>
      <c r="P6394">
        <v>15495000</v>
      </c>
      <c r="Q6394" t="s">
        <v>6636</v>
      </c>
      <c r="R6394" t="s">
        <v>6636</v>
      </c>
      <c r="S6394" s="12"/>
      <c r="T6394" s="13"/>
      <c r="U6394" t="s">
        <v>7056</v>
      </c>
    </row>
    <row r="6395" spans="1:21" x14ac:dyDescent="0.25">
      <c r="A6395" t="s">
        <v>6619</v>
      </c>
      <c r="B6395" s="12">
        <v>420910</v>
      </c>
      <c r="C6395" t="s">
        <v>12362</v>
      </c>
      <c r="D6395" s="11">
        <v>46192.800613425898</v>
      </c>
      <c r="E6395" t="s">
        <v>12363</v>
      </c>
      <c r="F6395" t="s">
        <v>6415</v>
      </c>
      <c r="G6395" t="s">
        <v>10421</v>
      </c>
      <c r="H6395" t="s">
        <v>6449</v>
      </c>
      <c r="I6395" t="s">
        <v>55</v>
      </c>
      <c r="J6395" t="s">
        <v>164</v>
      </c>
      <c r="K6395" t="s">
        <v>12322</v>
      </c>
      <c r="L6395" t="s">
        <v>12023</v>
      </c>
      <c r="M6395" t="s">
        <v>12323</v>
      </c>
      <c r="N6395" t="s">
        <v>6761</v>
      </c>
      <c r="O6395" t="s">
        <v>6771</v>
      </c>
      <c r="P6395">
        <v>30990000</v>
      </c>
      <c r="Q6395" t="s">
        <v>6636</v>
      </c>
      <c r="R6395" t="s">
        <v>6636</v>
      </c>
      <c r="S6395" s="12"/>
      <c r="T6395" s="13"/>
      <c r="U6395" t="s">
        <v>7056</v>
      </c>
    </row>
    <row r="6396" spans="1:21" x14ac:dyDescent="0.25">
      <c r="A6396" t="s">
        <v>6619</v>
      </c>
      <c r="B6396" s="12">
        <v>210455</v>
      </c>
      <c r="C6396" t="s">
        <v>12362</v>
      </c>
      <c r="D6396" s="11">
        <v>46192.800613425898</v>
      </c>
      <c r="E6396" t="s">
        <v>12363</v>
      </c>
      <c r="F6396" t="s">
        <v>6415</v>
      </c>
      <c r="G6396" t="s">
        <v>8520</v>
      </c>
      <c r="H6396" t="s">
        <v>6449</v>
      </c>
      <c r="I6396" t="s">
        <v>55</v>
      </c>
      <c r="J6396" t="s">
        <v>164</v>
      </c>
      <c r="K6396" t="s">
        <v>12322</v>
      </c>
      <c r="L6396" t="s">
        <v>12023</v>
      </c>
      <c r="M6396" t="s">
        <v>12323</v>
      </c>
      <c r="N6396" t="s">
        <v>6761</v>
      </c>
      <c r="O6396" t="s">
        <v>6771</v>
      </c>
      <c r="P6396">
        <v>15495000</v>
      </c>
      <c r="Q6396" t="s">
        <v>6636</v>
      </c>
      <c r="R6396" t="s">
        <v>6636</v>
      </c>
      <c r="S6396" s="12"/>
      <c r="T6396" s="13"/>
      <c r="U6396" t="s">
        <v>7056</v>
      </c>
    </row>
    <row r="6397" spans="1:21" x14ac:dyDescent="0.25">
      <c r="A6397" t="s">
        <v>6637</v>
      </c>
      <c r="B6397" s="12">
        <v>210475</v>
      </c>
      <c r="C6397" t="s">
        <v>12364</v>
      </c>
      <c r="D6397" s="11">
        <v>46192.822060185201</v>
      </c>
      <c r="E6397" t="s">
        <v>12365</v>
      </c>
      <c r="F6397" t="s">
        <v>6415</v>
      </c>
      <c r="G6397" t="s">
        <v>6968</v>
      </c>
      <c r="H6397" t="s">
        <v>6449</v>
      </c>
      <c r="I6397" t="s">
        <v>6636</v>
      </c>
      <c r="J6397" t="s">
        <v>6636</v>
      </c>
      <c r="K6397" t="s">
        <v>12027</v>
      </c>
      <c r="L6397" t="s">
        <v>12028</v>
      </c>
      <c r="M6397" t="s">
        <v>12029</v>
      </c>
      <c r="N6397" t="s">
        <v>7001</v>
      </c>
      <c r="O6397" t="s">
        <v>7007</v>
      </c>
      <c r="P6397">
        <v>5340000</v>
      </c>
      <c r="Q6397" t="s">
        <v>6636</v>
      </c>
      <c r="R6397" t="s">
        <v>6636</v>
      </c>
      <c r="S6397" s="12"/>
      <c r="T6397" s="13"/>
      <c r="U6397" t="s">
        <v>6945</v>
      </c>
    </row>
    <row r="6398" spans="1:21" x14ac:dyDescent="0.25">
      <c r="A6398" t="s">
        <v>6637</v>
      </c>
      <c r="B6398" s="12">
        <v>210475</v>
      </c>
      <c r="C6398" t="s">
        <v>12364</v>
      </c>
      <c r="D6398" s="11">
        <v>46192.822060185201</v>
      </c>
      <c r="E6398" t="s">
        <v>12365</v>
      </c>
      <c r="F6398" t="s">
        <v>6415</v>
      </c>
      <c r="G6398" t="s">
        <v>8520</v>
      </c>
      <c r="H6398" t="s">
        <v>6449</v>
      </c>
      <c r="I6398" t="s">
        <v>6636</v>
      </c>
      <c r="J6398" t="s">
        <v>6636</v>
      </c>
      <c r="K6398" t="s">
        <v>12027</v>
      </c>
      <c r="L6398" t="s">
        <v>12028</v>
      </c>
      <c r="M6398" t="s">
        <v>12029</v>
      </c>
      <c r="N6398" t="s">
        <v>7001</v>
      </c>
      <c r="O6398" t="s">
        <v>7007</v>
      </c>
      <c r="P6398">
        <v>5340000</v>
      </c>
      <c r="Q6398" t="s">
        <v>6636</v>
      </c>
      <c r="R6398" t="s">
        <v>6636</v>
      </c>
      <c r="S6398" s="12"/>
      <c r="T6398" s="13"/>
      <c r="U6398" t="s">
        <v>6945</v>
      </c>
    </row>
    <row r="6399" spans="1:21" x14ac:dyDescent="0.25">
      <c r="A6399" t="s">
        <v>6637</v>
      </c>
      <c r="B6399" s="12">
        <v>210475</v>
      </c>
      <c r="C6399" t="s">
        <v>12364</v>
      </c>
      <c r="D6399" s="11">
        <v>46192.822060185201</v>
      </c>
      <c r="E6399" t="s">
        <v>12365</v>
      </c>
      <c r="F6399" t="s">
        <v>6415</v>
      </c>
      <c r="G6399" t="s">
        <v>12030</v>
      </c>
      <c r="H6399" t="s">
        <v>6449</v>
      </c>
      <c r="I6399" t="s">
        <v>6636</v>
      </c>
      <c r="J6399" t="s">
        <v>6636</v>
      </c>
      <c r="K6399" t="s">
        <v>12027</v>
      </c>
      <c r="L6399" t="s">
        <v>12028</v>
      </c>
      <c r="M6399" t="s">
        <v>12029</v>
      </c>
      <c r="N6399" t="s">
        <v>7001</v>
      </c>
      <c r="O6399" t="s">
        <v>7007</v>
      </c>
      <c r="P6399">
        <v>5340000</v>
      </c>
      <c r="Q6399" t="s">
        <v>6636</v>
      </c>
      <c r="R6399" t="s">
        <v>6636</v>
      </c>
      <c r="S6399" s="12"/>
      <c r="T6399" s="13"/>
      <c r="U6399" t="s">
        <v>6945</v>
      </c>
    </row>
    <row r="6400" spans="1:21" x14ac:dyDescent="0.25">
      <c r="A6400" t="s">
        <v>6637</v>
      </c>
      <c r="B6400" s="12">
        <v>210475</v>
      </c>
      <c r="C6400" t="s">
        <v>12364</v>
      </c>
      <c r="D6400" s="11">
        <v>46192.822060185201</v>
      </c>
      <c r="E6400" t="s">
        <v>12365</v>
      </c>
      <c r="F6400" t="s">
        <v>6415</v>
      </c>
      <c r="G6400" t="s">
        <v>8521</v>
      </c>
      <c r="H6400" t="s">
        <v>6449</v>
      </c>
      <c r="I6400" t="s">
        <v>6636</v>
      </c>
      <c r="J6400" t="s">
        <v>6636</v>
      </c>
      <c r="K6400" t="s">
        <v>12027</v>
      </c>
      <c r="L6400" t="s">
        <v>12028</v>
      </c>
      <c r="M6400" t="s">
        <v>12029</v>
      </c>
      <c r="N6400" t="s">
        <v>7001</v>
      </c>
      <c r="O6400" t="s">
        <v>7007</v>
      </c>
      <c r="P6400">
        <v>5340000</v>
      </c>
      <c r="Q6400" t="s">
        <v>6636</v>
      </c>
      <c r="R6400" t="s">
        <v>6636</v>
      </c>
      <c r="S6400" s="12"/>
      <c r="T6400" s="13"/>
      <c r="U6400" t="s">
        <v>6945</v>
      </c>
    </row>
    <row r="6401" spans="1:21" x14ac:dyDescent="0.25">
      <c r="A6401" t="s">
        <v>6637</v>
      </c>
      <c r="B6401" s="12">
        <v>210475</v>
      </c>
      <c r="C6401" t="s">
        <v>12364</v>
      </c>
      <c r="D6401" s="11">
        <v>46192.822060185201</v>
      </c>
      <c r="E6401" t="s">
        <v>12365</v>
      </c>
      <c r="F6401" t="s">
        <v>6415</v>
      </c>
      <c r="G6401" t="s">
        <v>12031</v>
      </c>
      <c r="H6401" t="s">
        <v>6449</v>
      </c>
      <c r="I6401" t="s">
        <v>6636</v>
      </c>
      <c r="J6401" t="s">
        <v>6636</v>
      </c>
      <c r="K6401" t="s">
        <v>12027</v>
      </c>
      <c r="L6401" t="s">
        <v>12028</v>
      </c>
      <c r="M6401" t="s">
        <v>12029</v>
      </c>
      <c r="N6401" t="s">
        <v>7001</v>
      </c>
      <c r="O6401" t="s">
        <v>7007</v>
      </c>
      <c r="P6401">
        <v>5340000</v>
      </c>
      <c r="Q6401" t="s">
        <v>6636</v>
      </c>
      <c r="R6401" t="s">
        <v>6636</v>
      </c>
      <c r="S6401" s="12"/>
      <c r="T6401" s="13"/>
      <c r="U6401" t="s">
        <v>6945</v>
      </c>
    </row>
    <row r="6402" spans="1:21" x14ac:dyDescent="0.25">
      <c r="A6402" t="s">
        <v>6637</v>
      </c>
      <c r="B6402" s="12">
        <v>210475</v>
      </c>
      <c r="C6402" t="s">
        <v>12364</v>
      </c>
      <c r="D6402" s="11">
        <v>46192.822060185201</v>
      </c>
      <c r="E6402" t="s">
        <v>12365</v>
      </c>
      <c r="F6402" t="s">
        <v>6415</v>
      </c>
      <c r="G6402" t="s">
        <v>12032</v>
      </c>
      <c r="H6402" t="s">
        <v>6449</v>
      </c>
      <c r="I6402" t="s">
        <v>6636</v>
      </c>
      <c r="J6402" t="s">
        <v>6636</v>
      </c>
      <c r="K6402" t="s">
        <v>12027</v>
      </c>
      <c r="L6402" t="s">
        <v>12028</v>
      </c>
      <c r="M6402" t="s">
        <v>12029</v>
      </c>
      <c r="N6402" t="s">
        <v>7001</v>
      </c>
      <c r="O6402" t="s">
        <v>7007</v>
      </c>
      <c r="P6402">
        <v>5340000</v>
      </c>
      <c r="Q6402" t="s">
        <v>6636</v>
      </c>
      <c r="R6402" t="s">
        <v>6636</v>
      </c>
      <c r="S6402" s="12"/>
      <c r="T6402" s="13"/>
      <c r="U6402" t="s">
        <v>6945</v>
      </c>
    </row>
    <row r="6403" spans="1:21" x14ac:dyDescent="0.25">
      <c r="A6403" t="s">
        <v>6637</v>
      </c>
      <c r="B6403" s="12">
        <v>210475</v>
      </c>
      <c r="C6403" t="s">
        <v>12364</v>
      </c>
      <c r="D6403" s="11">
        <v>46192.822060185201</v>
      </c>
      <c r="E6403" t="s">
        <v>12365</v>
      </c>
      <c r="F6403" t="s">
        <v>6415</v>
      </c>
      <c r="G6403" t="s">
        <v>12033</v>
      </c>
      <c r="H6403" t="s">
        <v>6449</v>
      </c>
      <c r="I6403" t="s">
        <v>6636</v>
      </c>
      <c r="J6403" t="s">
        <v>6636</v>
      </c>
      <c r="K6403" t="s">
        <v>12027</v>
      </c>
      <c r="L6403" t="s">
        <v>12028</v>
      </c>
      <c r="M6403" t="s">
        <v>12029</v>
      </c>
      <c r="N6403" t="s">
        <v>7001</v>
      </c>
      <c r="O6403" t="s">
        <v>7007</v>
      </c>
      <c r="P6403">
        <v>5340000</v>
      </c>
      <c r="Q6403" t="s">
        <v>6636</v>
      </c>
      <c r="R6403" t="s">
        <v>6636</v>
      </c>
      <c r="S6403" s="12"/>
      <c r="T6403" s="13"/>
      <c r="U6403" t="s">
        <v>6945</v>
      </c>
    </row>
    <row r="6404" spans="1:21" x14ac:dyDescent="0.25">
      <c r="A6404" t="s">
        <v>6637</v>
      </c>
      <c r="B6404" s="12">
        <v>210475</v>
      </c>
      <c r="C6404" t="s">
        <v>12364</v>
      </c>
      <c r="D6404" s="11">
        <v>46192.822060185201</v>
      </c>
      <c r="E6404" t="s">
        <v>12365</v>
      </c>
      <c r="F6404" t="s">
        <v>6415</v>
      </c>
      <c r="G6404" t="s">
        <v>12034</v>
      </c>
      <c r="H6404" t="s">
        <v>6449</v>
      </c>
      <c r="I6404" t="s">
        <v>6636</v>
      </c>
      <c r="J6404" t="s">
        <v>6636</v>
      </c>
      <c r="K6404" t="s">
        <v>12027</v>
      </c>
      <c r="L6404" t="s">
        <v>12028</v>
      </c>
      <c r="M6404" t="s">
        <v>12029</v>
      </c>
      <c r="N6404" t="s">
        <v>7001</v>
      </c>
      <c r="O6404" t="s">
        <v>7007</v>
      </c>
      <c r="P6404">
        <v>5340000</v>
      </c>
      <c r="Q6404" t="s">
        <v>6636</v>
      </c>
      <c r="R6404" t="s">
        <v>6636</v>
      </c>
      <c r="S6404" s="12"/>
      <c r="T6404" s="13"/>
      <c r="U6404" t="s">
        <v>6945</v>
      </c>
    </row>
    <row r="6405" spans="1:21" x14ac:dyDescent="0.25">
      <c r="A6405" t="s">
        <v>6637</v>
      </c>
      <c r="B6405" s="12">
        <v>210475</v>
      </c>
      <c r="C6405" t="s">
        <v>12364</v>
      </c>
      <c r="D6405" s="11">
        <v>46192.822060185201</v>
      </c>
      <c r="E6405" t="s">
        <v>12365</v>
      </c>
      <c r="F6405" t="s">
        <v>6415</v>
      </c>
      <c r="G6405" t="s">
        <v>12035</v>
      </c>
      <c r="H6405" t="s">
        <v>6449</v>
      </c>
      <c r="I6405" t="s">
        <v>6636</v>
      </c>
      <c r="J6405" t="s">
        <v>6636</v>
      </c>
      <c r="K6405" t="s">
        <v>12027</v>
      </c>
      <c r="L6405" t="s">
        <v>12028</v>
      </c>
      <c r="M6405" t="s">
        <v>12029</v>
      </c>
      <c r="N6405" t="s">
        <v>7001</v>
      </c>
      <c r="O6405" t="s">
        <v>7007</v>
      </c>
      <c r="P6405">
        <v>5340000</v>
      </c>
      <c r="Q6405" t="s">
        <v>6636</v>
      </c>
      <c r="R6405" t="s">
        <v>6636</v>
      </c>
      <c r="S6405" s="12"/>
      <c r="T6405" s="13"/>
      <c r="U6405" t="s">
        <v>6945</v>
      </c>
    </row>
    <row r="6406" spans="1:21" x14ac:dyDescent="0.25">
      <c r="A6406" t="s">
        <v>6619</v>
      </c>
      <c r="B6406" s="12">
        <v>210475</v>
      </c>
      <c r="C6406" t="s">
        <v>12364</v>
      </c>
      <c r="D6406" s="11">
        <v>46192.825289351902</v>
      </c>
      <c r="E6406" t="s">
        <v>12365</v>
      </c>
      <c r="F6406" t="s">
        <v>6415</v>
      </c>
      <c r="G6406" t="s">
        <v>6968</v>
      </c>
      <c r="H6406" t="s">
        <v>6449</v>
      </c>
      <c r="I6406" t="s">
        <v>6636</v>
      </c>
      <c r="J6406" t="s">
        <v>6636</v>
      </c>
      <c r="K6406" t="s">
        <v>12027</v>
      </c>
      <c r="L6406" t="s">
        <v>12028</v>
      </c>
      <c r="M6406" t="s">
        <v>12029</v>
      </c>
      <c r="N6406" t="s">
        <v>7001</v>
      </c>
      <c r="O6406" t="s">
        <v>7007</v>
      </c>
      <c r="P6406">
        <v>5340000</v>
      </c>
      <c r="Q6406" t="s">
        <v>6636</v>
      </c>
      <c r="R6406" t="s">
        <v>6636</v>
      </c>
      <c r="S6406" s="12"/>
      <c r="T6406" s="13"/>
      <c r="U6406" t="s">
        <v>6945</v>
      </c>
    </row>
    <row r="6407" spans="1:21" x14ac:dyDescent="0.25">
      <c r="A6407" t="s">
        <v>6619</v>
      </c>
      <c r="B6407" s="12">
        <v>210475</v>
      </c>
      <c r="C6407" t="s">
        <v>12364</v>
      </c>
      <c r="D6407" s="11">
        <v>46192.825289351902</v>
      </c>
      <c r="E6407" t="s">
        <v>12365</v>
      </c>
      <c r="F6407" t="s">
        <v>6415</v>
      </c>
      <c r="G6407" t="s">
        <v>8520</v>
      </c>
      <c r="H6407" t="s">
        <v>6449</v>
      </c>
      <c r="I6407" t="s">
        <v>6636</v>
      </c>
      <c r="J6407" t="s">
        <v>6636</v>
      </c>
      <c r="K6407" t="s">
        <v>12027</v>
      </c>
      <c r="L6407" t="s">
        <v>12028</v>
      </c>
      <c r="M6407" t="s">
        <v>12029</v>
      </c>
      <c r="N6407" t="s">
        <v>7001</v>
      </c>
      <c r="O6407" t="s">
        <v>7007</v>
      </c>
      <c r="P6407">
        <v>5340000</v>
      </c>
      <c r="Q6407" t="s">
        <v>6636</v>
      </c>
      <c r="R6407" t="s">
        <v>6636</v>
      </c>
      <c r="S6407" s="12"/>
      <c r="T6407" s="13"/>
      <c r="U6407" t="s">
        <v>6945</v>
      </c>
    </row>
    <row r="6408" spans="1:21" x14ac:dyDescent="0.25">
      <c r="A6408" t="s">
        <v>6619</v>
      </c>
      <c r="B6408" s="12">
        <v>210475</v>
      </c>
      <c r="C6408" t="s">
        <v>12364</v>
      </c>
      <c r="D6408" s="11">
        <v>46192.825289351902</v>
      </c>
      <c r="E6408" t="s">
        <v>12365</v>
      </c>
      <c r="F6408" t="s">
        <v>6415</v>
      </c>
      <c r="G6408" t="s">
        <v>12030</v>
      </c>
      <c r="H6408" t="s">
        <v>6449</v>
      </c>
      <c r="I6408" t="s">
        <v>6636</v>
      </c>
      <c r="J6408" t="s">
        <v>6636</v>
      </c>
      <c r="K6408" t="s">
        <v>12027</v>
      </c>
      <c r="L6408" t="s">
        <v>12028</v>
      </c>
      <c r="M6408" t="s">
        <v>12029</v>
      </c>
      <c r="N6408" t="s">
        <v>7001</v>
      </c>
      <c r="O6408" t="s">
        <v>7007</v>
      </c>
      <c r="P6408">
        <v>5340000</v>
      </c>
      <c r="Q6408" t="s">
        <v>6636</v>
      </c>
      <c r="R6408" t="s">
        <v>6636</v>
      </c>
      <c r="S6408" s="12"/>
      <c r="T6408" s="13"/>
      <c r="U6408" t="s">
        <v>6945</v>
      </c>
    </row>
    <row r="6409" spans="1:21" x14ac:dyDescent="0.25">
      <c r="A6409" t="s">
        <v>6619</v>
      </c>
      <c r="B6409" s="12">
        <v>210475</v>
      </c>
      <c r="C6409" t="s">
        <v>12364</v>
      </c>
      <c r="D6409" s="11">
        <v>46192.825289351902</v>
      </c>
      <c r="E6409" t="s">
        <v>12365</v>
      </c>
      <c r="F6409" t="s">
        <v>6415</v>
      </c>
      <c r="G6409" t="s">
        <v>8521</v>
      </c>
      <c r="H6409" t="s">
        <v>6449</v>
      </c>
      <c r="I6409" t="s">
        <v>6636</v>
      </c>
      <c r="J6409" t="s">
        <v>6636</v>
      </c>
      <c r="K6409" t="s">
        <v>12027</v>
      </c>
      <c r="L6409" t="s">
        <v>12028</v>
      </c>
      <c r="M6409" t="s">
        <v>12029</v>
      </c>
      <c r="N6409" t="s">
        <v>7001</v>
      </c>
      <c r="O6409" t="s">
        <v>7007</v>
      </c>
      <c r="P6409">
        <v>5340000</v>
      </c>
      <c r="Q6409" t="s">
        <v>6636</v>
      </c>
      <c r="R6409" t="s">
        <v>6636</v>
      </c>
      <c r="S6409" s="12"/>
      <c r="T6409" s="13"/>
      <c r="U6409" t="s">
        <v>6945</v>
      </c>
    </row>
    <row r="6410" spans="1:21" x14ac:dyDescent="0.25">
      <c r="A6410" t="s">
        <v>6619</v>
      </c>
      <c r="B6410" s="12">
        <v>210475</v>
      </c>
      <c r="C6410" t="s">
        <v>12364</v>
      </c>
      <c r="D6410" s="11">
        <v>46192.825289351902</v>
      </c>
      <c r="E6410" t="s">
        <v>12365</v>
      </c>
      <c r="F6410" t="s">
        <v>6415</v>
      </c>
      <c r="G6410" t="s">
        <v>12031</v>
      </c>
      <c r="H6410" t="s">
        <v>6449</v>
      </c>
      <c r="I6410" t="s">
        <v>6636</v>
      </c>
      <c r="J6410" t="s">
        <v>6636</v>
      </c>
      <c r="K6410" t="s">
        <v>12027</v>
      </c>
      <c r="L6410" t="s">
        <v>12028</v>
      </c>
      <c r="M6410" t="s">
        <v>12029</v>
      </c>
      <c r="N6410" t="s">
        <v>7001</v>
      </c>
      <c r="O6410" t="s">
        <v>7007</v>
      </c>
      <c r="P6410">
        <v>5340000</v>
      </c>
      <c r="Q6410" t="s">
        <v>6636</v>
      </c>
      <c r="R6410" t="s">
        <v>6636</v>
      </c>
      <c r="S6410" s="12"/>
      <c r="T6410" s="13"/>
      <c r="U6410" t="s">
        <v>6945</v>
      </c>
    </row>
    <row r="6411" spans="1:21" x14ac:dyDescent="0.25">
      <c r="A6411" t="s">
        <v>6619</v>
      </c>
      <c r="B6411" s="12">
        <v>210475</v>
      </c>
      <c r="C6411" t="s">
        <v>12364</v>
      </c>
      <c r="D6411" s="11">
        <v>46192.825289351902</v>
      </c>
      <c r="E6411" t="s">
        <v>12365</v>
      </c>
      <c r="F6411" t="s">
        <v>6415</v>
      </c>
      <c r="G6411" t="s">
        <v>12032</v>
      </c>
      <c r="H6411" t="s">
        <v>6449</v>
      </c>
      <c r="I6411" t="s">
        <v>6636</v>
      </c>
      <c r="J6411" t="s">
        <v>6636</v>
      </c>
      <c r="K6411" t="s">
        <v>12027</v>
      </c>
      <c r="L6411" t="s">
        <v>12028</v>
      </c>
      <c r="M6411" t="s">
        <v>12029</v>
      </c>
      <c r="N6411" t="s">
        <v>7001</v>
      </c>
      <c r="O6411" t="s">
        <v>7007</v>
      </c>
      <c r="P6411">
        <v>5340000</v>
      </c>
      <c r="Q6411" t="s">
        <v>6636</v>
      </c>
      <c r="R6411" t="s">
        <v>6636</v>
      </c>
      <c r="S6411" s="12"/>
      <c r="T6411" s="13"/>
      <c r="U6411" t="s">
        <v>6945</v>
      </c>
    </row>
    <row r="6412" spans="1:21" x14ac:dyDescent="0.25">
      <c r="A6412" t="s">
        <v>6619</v>
      </c>
      <c r="B6412" s="12">
        <v>210475</v>
      </c>
      <c r="C6412" t="s">
        <v>12364</v>
      </c>
      <c r="D6412" s="11">
        <v>46192.825289351902</v>
      </c>
      <c r="E6412" t="s">
        <v>12365</v>
      </c>
      <c r="F6412" t="s">
        <v>6415</v>
      </c>
      <c r="G6412" t="s">
        <v>12033</v>
      </c>
      <c r="H6412" t="s">
        <v>6449</v>
      </c>
      <c r="I6412" t="s">
        <v>6636</v>
      </c>
      <c r="J6412" t="s">
        <v>6636</v>
      </c>
      <c r="K6412" t="s">
        <v>12027</v>
      </c>
      <c r="L6412" t="s">
        <v>12028</v>
      </c>
      <c r="M6412" t="s">
        <v>12029</v>
      </c>
      <c r="N6412" t="s">
        <v>7001</v>
      </c>
      <c r="O6412" t="s">
        <v>7007</v>
      </c>
      <c r="P6412">
        <v>5340000</v>
      </c>
      <c r="Q6412" t="s">
        <v>6636</v>
      </c>
      <c r="R6412" t="s">
        <v>6636</v>
      </c>
      <c r="S6412" s="12"/>
      <c r="T6412" s="13"/>
      <c r="U6412" t="s">
        <v>6945</v>
      </c>
    </row>
    <row r="6413" spans="1:21" x14ac:dyDescent="0.25">
      <c r="A6413" t="s">
        <v>6619</v>
      </c>
      <c r="B6413" s="12">
        <v>210475</v>
      </c>
      <c r="C6413" t="s">
        <v>12364</v>
      </c>
      <c r="D6413" s="11">
        <v>46192.825289351902</v>
      </c>
      <c r="E6413" t="s">
        <v>12365</v>
      </c>
      <c r="F6413" t="s">
        <v>6415</v>
      </c>
      <c r="G6413" t="s">
        <v>12034</v>
      </c>
      <c r="H6413" t="s">
        <v>6449</v>
      </c>
      <c r="I6413" t="s">
        <v>6636</v>
      </c>
      <c r="J6413" t="s">
        <v>6636</v>
      </c>
      <c r="K6413" t="s">
        <v>12027</v>
      </c>
      <c r="L6413" t="s">
        <v>12028</v>
      </c>
      <c r="M6413" t="s">
        <v>12029</v>
      </c>
      <c r="N6413" t="s">
        <v>7001</v>
      </c>
      <c r="O6413" t="s">
        <v>7007</v>
      </c>
      <c r="P6413">
        <v>5340000</v>
      </c>
      <c r="Q6413" t="s">
        <v>6636</v>
      </c>
      <c r="R6413" t="s">
        <v>6636</v>
      </c>
      <c r="S6413" s="12"/>
      <c r="T6413" s="13"/>
      <c r="U6413" t="s">
        <v>6945</v>
      </c>
    </row>
    <row r="6414" spans="1:21" x14ac:dyDescent="0.25">
      <c r="A6414" t="s">
        <v>6619</v>
      </c>
      <c r="B6414" s="12">
        <v>210475</v>
      </c>
      <c r="C6414" t="s">
        <v>12364</v>
      </c>
      <c r="D6414" s="11">
        <v>46192.825289351902</v>
      </c>
      <c r="E6414" t="s">
        <v>12365</v>
      </c>
      <c r="F6414" t="s">
        <v>6415</v>
      </c>
      <c r="G6414" t="s">
        <v>12035</v>
      </c>
      <c r="H6414" t="s">
        <v>6449</v>
      </c>
      <c r="I6414" t="s">
        <v>6636</v>
      </c>
      <c r="J6414" t="s">
        <v>6636</v>
      </c>
      <c r="K6414" t="s">
        <v>12027</v>
      </c>
      <c r="L6414" t="s">
        <v>12028</v>
      </c>
      <c r="M6414" t="s">
        <v>12029</v>
      </c>
      <c r="N6414" t="s">
        <v>7001</v>
      </c>
      <c r="O6414" t="s">
        <v>7007</v>
      </c>
      <c r="P6414">
        <v>5340000</v>
      </c>
      <c r="Q6414" t="s">
        <v>6636</v>
      </c>
      <c r="R6414" t="s">
        <v>6636</v>
      </c>
      <c r="S6414" s="12"/>
      <c r="T6414" s="13"/>
      <c r="U6414" t="s">
        <v>6945</v>
      </c>
    </row>
    <row r="6415" spans="1:21" x14ac:dyDescent="0.25">
      <c r="A6415" t="s">
        <v>6637</v>
      </c>
      <c r="B6415" s="12">
        <v>212505</v>
      </c>
      <c r="C6415" t="s">
        <v>12366</v>
      </c>
      <c r="D6415" s="11">
        <v>46193.409259259301</v>
      </c>
      <c r="E6415" t="s">
        <v>12367</v>
      </c>
      <c r="F6415" t="s">
        <v>6415</v>
      </c>
      <c r="G6415" t="s">
        <v>6968</v>
      </c>
      <c r="H6415" t="s">
        <v>6449</v>
      </c>
      <c r="I6415" t="s">
        <v>55</v>
      </c>
      <c r="J6415" t="s">
        <v>737</v>
      </c>
      <c r="K6415" t="s">
        <v>12368</v>
      </c>
      <c r="L6415" t="s">
        <v>12201</v>
      </c>
      <c r="M6415" t="s">
        <v>12369</v>
      </c>
      <c r="N6415" t="s">
        <v>6761</v>
      </c>
      <c r="O6415" t="s">
        <v>6762</v>
      </c>
      <c r="P6415">
        <v>13799500</v>
      </c>
      <c r="Q6415" t="s">
        <v>6636</v>
      </c>
      <c r="R6415" t="s">
        <v>6636</v>
      </c>
      <c r="S6415" s="12"/>
      <c r="T6415" s="13"/>
      <c r="U6415" t="s">
        <v>7087</v>
      </c>
    </row>
    <row r="6416" spans="1:21" x14ac:dyDescent="0.25">
      <c r="A6416" t="s">
        <v>6637</v>
      </c>
      <c r="B6416" s="12">
        <v>210560</v>
      </c>
      <c r="C6416" t="s">
        <v>12366</v>
      </c>
      <c r="D6416" s="11">
        <v>46193.409259259301</v>
      </c>
      <c r="E6416" t="s">
        <v>12367</v>
      </c>
      <c r="F6416" t="s">
        <v>6415</v>
      </c>
      <c r="G6416" t="s">
        <v>6968</v>
      </c>
      <c r="H6416" t="s">
        <v>6449</v>
      </c>
      <c r="I6416" t="s">
        <v>55</v>
      </c>
      <c r="J6416" t="s">
        <v>737</v>
      </c>
      <c r="K6416" t="s">
        <v>12370</v>
      </c>
      <c r="L6416" t="s">
        <v>12078</v>
      </c>
      <c r="M6416" t="s">
        <v>12371</v>
      </c>
      <c r="N6416" t="s">
        <v>6761</v>
      </c>
      <c r="O6416" t="s">
        <v>6762</v>
      </c>
      <c r="P6416">
        <v>13799500</v>
      </c>
      <c r="Q6416" t="s">
        <v>6636</v>
      </c>
      <c r="R6416" t="s">
        <v>6636</v>
      </c>
      <c r="S6416" s="12"/>
      <c r="T6416" s="13"/>
      <c r="U6416" t="s">
        <v>7087</v>
      </c>
    </row>
    <row r="6417" spans="1:21" x14ac:dyDescent="0.25">
      <c r="A6417" t="s">
        <v>6637</v>
      </c>
      <c r="B6417" s="12">
        <v>212505</v>
      </c>
      <c r="C6417" t="s">
        <v>12366</v>
      </c>
      <c r="D6417" s="11">
        <v>46193.409259259301</v>
      </c>
      <c r="E6417" t="s">
        <v>12367</v>
      </c>
      <c r="F6417" t="s">
        <v>6415</v>
      </c>
      <c r="G6417" t="s">
        <v>8520</v>
      </c>
      <c r="H6417" t="s">
        <v>6449</v>
      </c>
      <c r="I6417" t="s">
        <v>55</v>
      </c>
      <c r="J6417" t="s">
        <v>737</v>
      </c>
      <c r="K6417" t="s">
        <v>12368</v>
      </c>
      <c r="L6417" t="s">
        <v>12201</v>
      </c>
      <c r="M6417" t="s">
        <v>12369</v>
      </c>
      <c r="N6417" t="s">
        <v>6761</v>
      </c>
      <c r="O6417" t="s">
        <v>6762</v>
      </c>
      <c r="P6417">
        <v>13799500</v>
      </c>
      <c r="Q6417" t="s">
        <v>6636</v>
      </c>
      <c r="R6417" t="s">
        <v>6636</v>
      </c>
      <c r="S6417" s="12"/>
      <c r="T6417" s="13"/>
      <c r="U6417" t="s">
        <v>7087</v>
      </c>
    </row>
    <row r="6418" spans="1:21" x14ac:dyDescent="0.25">
      <c r="A6418" t="s">
        <v>6637</v>
      </c>
      <c r="B6418" s="12">
        <v>210560</v>
      </c>
      <c r="C6418" t="s">
        <v>12366</v>
      </c>
      <c r="D6418" s="11">
        <v>46193.409259259301</v>
      </c>
      <c r="E6418" t="s">
        <v>12367</v>
      </c>
      <c r="F6418" t="s">
        <v>6415</v>
      </c>
      <c r="G6418" t="s">
        <v>8520</v>
      </c>
      <c r="H6418" t="s">
        <v>6449</v>
      </c>
      <c r="I6418" t="s">
        <v>55</v>
      </c>
      <c r="J6418" t="s">
        <v>737</v>
      </c>
      <c r="K6418" t="s">
        <v>12370</v>
      </c>
      <c r="L6418" t="s">
        <v>12078</v>
      </c>
      <c r="M6418" t="s">
        <v>12371</v>
      </c>
      <c r="N6418" t="s">
        <v>6761</v>
      </c>
      <c r="O6418" t="s">
        <v>6762</v>
      </c>
      <c r="P6418">
        <v>13799500</v>
      </c>
      <c r="Q6418" t="s">
        <v>6636</v>
      </c>
      <c r="R6418" t="s">
        <v>6636</v>
      </c>
      <c r="S6418" s="12"/>
      <c r="T6418" s="13"/>
      <c r="U6418" t="s">
        <v>7087</v>
      </c>
    </row>
    <row r="6419" spans="1:21" x14ac:dyDescent="0.25">
      <c r="A6419" t="s">
        <v>6637</v>
      </c>
      <c r="B6419" s="12">
        <v>212505</v>
      </c>
      <c r="C6419" t="s">
        <v>12366</v>
      </c>
      <c r="D6419" s="11">
        <v>46193.409259259301</v>
      </c>
      <c r="E6419" t="s">
        <v>12367</v>
      </c>
      <c r="F6419" t="s">
        <v>6415</v>
      </c>
      <c r="G6419" t="s">
        <v>12030</v>
      </c>
      <c r="H6419" t="s">
        <v>6449</v>
      </c>
      <c r="I6419" t="s">
        <v>55</v>
      </c>
      <c r="J6419" t="s">
        <v>737</v>
      </c>
      <c r="K6419" t="s">
        <v>12368</v>
      </c>
      <c r="L6419" t="s">
        <v>12201</v>
      </c>
      <c r="M6419" t="s">
        <v>12369</v>
      </c>
      <c r="N6419" t="s">
        <v>6761</v>
      </c>
      <c r="O6419" t="s">
        <v>6762</v>
      </c>
      <c r="P6419">
        <v>13799500</v>
      </c>
      <c r="Q6419" t="s">
        <v>6636</v>
      </c>
      <c r="R6419" t="s">
        <v>6636</v>
      </c>
      <c r="S6419" s="12"/>
      <c r="T6419" s="13"/>
      <c r="U6419" t="s">
        <v>7087</v>
      </c>
    </row>
    <row r="6420" spans="1:21" x14ac:dyDescent="0.25">
      <c r="A6420" t="s">
        <v>6637</v>
      </c>
      <c r="B6420" s="12">
        <v>210560</v>
      </c>
      <c r="C6420" t="s">
        <v>12366</v>
      </c>
      <c r="D6420" s="11">
        <v>46193.409259259301</v>
      </c>
      <c r="E6420" t="s">
        <v>12367</v>
      </c>
      <c r="F6420" t="s">
        <v>6415</v>
      </c>
      <c r="G6420" t="s">
        <v>12030</v>
      </c>
      <c r="H6420" t="s">
        <v>6449</v>
      </c>
      <c r="I6420" t="s">
        <v>55</v>
      </c>
      <c r="J6420" t="s">
        <v>737</v>
      </c>
      <c r="K6420" t="s">
        <v>12370</v>
      </c>
      <c r="L6420" t="s">
        <v>12078</v>
      </c>
      <c r="M6420" t="s">
        <v>12371</v>
      </c>
      <c r="N6420" t="s">
        <v>6761</v>
      </c>
      <c r="O6420" t="s">
        <v>6762</v>
      </c>
      <c r="P6420">
        <v>13799500</v>
      </c>
      <c r="Q6420" t="s">
        <v>6636</v>
      </c>
      <c r="R6420" t="s">
        <v>6636</v>
      </c>
      <c r="S6420" s="12"/>
      <c r="T6420" s="13"/>
      <c r="U6420" t="s">
        <v>7087</v>
      </c>
    </row>
    <row r="6421" spans="1:21" x14ac:dyDescent="0.25">
      <c r="A6421" t="s">
        <v>6637</v>
      </c>
      <c r="B6421" s="12">
        <v>212505</v>
      </c>
      <c r="C6421" t="s">
        <v>12366</v>
      </c>
      <c r="D6421" s="11">
        <v>46193.409259259301</v>
      </c>
      <c r="E6421" t="s">
        <v>12367</v>
      </c>
      <c r="F6421" t="s">
        <v>6415</v>
      </c>
      <c r="G6421" t="s">
        <v>8521</v>
      </c>
      <c r="H6421" t="s">
        <v>6449</v>
      </c>
      <c r="I6421" t="s">
        <v>55</v>
      </c>
      <c r="J6421" t="s">
        <v>737</v>
      </c>
      <c r="K6421" t="s">
        <v>12368</v>
      </c>
      <c r="L6421" t="s">
        <v>12201</v>
      </c>
      <c r="M6421" t="s">
        <v>12369</v>
      </c>
      <c r="N6421" t="s">
        <v>6761</v>
      </c>
      <c r="O6421" t="s">
        <v>6762</v>
      </c>
      <c r="P6421">
        <v>13799500</v>
      </c>
      <c r="Q6421" t="s">
        <v>6636</v>
      </c>
      <c r="R6421" t="s">
        <v>6636</v>
      </c>
      <c r="S6421" s="12"/>
      <c r="T6421" s="13"/>
      <c r="U6421" t="s">
        <v>7087</v>
      </c>
    </row>
    <row r="6422" spans="1:21" x14ac:dyDescent="0.25">
      <c r="A6422" t="s">
        <v>6637</v>
      </c>
      <c r="B6422" s="12">
        <v>212505</v>
      </c>
      <c r="C6422" t="s">
        <v>12366</v>
      </c>
      <c r="D6422" s="11">
        <v>46193.409259259301</v>
      </c>
      <c r="E6422" t="s">
        <v>12367</v>
      </c>
      <c r="F6422" t="s">
        <v>6415</v>
      </c>
      <c r="G6422" t="s">
        <v>12203</v>
      </c>
      <c r="H6422" t="s">
        <v>6449</v>
      </c>
      <c r="I6422" t="s">
        <v>55</v>
      </c>
      <c r="J6422" t="s">
        <v>737</v>
      </c>
      <c r="K6422" t="s">
        <v>12368</v>
      </c>
      <c r="L6422" t="s">
        <v>12201</v>
      </c>
      <c r="M6422" t="s">
        <v>12369</v>
      </c>
      <c r="N6422" t="s">
        <v>6761</v>
      </c>
      <c r="O6422" t="s">
        <v>6762</v>
      </c>
      <c r="P6422">
        <v>13799500</v>
      </c>
      <c r="Q6422" t="s">
        <v>6636</v>
      </c>
      <c r="R6422" t="s">
        <v>6636</v>
      </c>
      <c r="S6422" s="12"/>
      <c r="T6422" s="13"/>
      <c r="U6422" t="s">
        <v>7087</v>
      </c>
    </row>
    <row r="6423" spans="1:21" x14ac:dyDescent="0.25">
      <c r="A6423" t="s">
        <v>6637</v>
      </c>
      <c r="B6423" s="12">
        <v>212505</v>
      </c>
      <c r="C6423" t="s">
        <v>12366</v>
      </c>
      <c r="D6423" s="11">
        <v>46193.409259259301</v>
      </c>
      <c r="E6423" t="s">
        <v>12367</v>
      </c>
      <c r="F6423" t="s">
        <v>6415</v>
      </c>
      <c r="G6423" t="s">
        <v>12080</v>
      </c>
      <c r="H6423" t="s">
        <v>6449</v>
      </c>
      <c r="I6423" t="s">
        <v>55</v>
      </c>
      <c r="J6423" t="s">
        <v>737</v>
      </c>
      <c r="K6423" t="s">
        <v>12368</v>
      </c>
      <c r="L6423" t="s">
        <v>12201</v>
      </c>
      <c r="M6423" t="s">
        <v>12369</v>
      </c>
      <c r="N6423" t="s">
        <v>6761</v>
      </c>
      <c r="O6423" t="s">
        <v>6762</v>
      </c>
      <c r="P6423">
        <v>13799500</v>
      </c>
      <c r="Q6423" t="s">
        <v>6636</v>
      </c>
      <c r="R6423" t="s">
        <v>6636</v>
      </c>
      <c r="S6423" s="12"/>
      <c r="T6423" s="13"/>
      <c r="U6423" t="s">
        <v>7087</v>
      </c>
    </row>
    <row r="6424" spans="1:21" x14ac:dyDescent="0.25">
      <c r="A6424" t="s">
        <v>6637</v>
      </c>
      <c r="B6424" s="12">
        <v>210560</v>
      </c>
      <c r="C6424" t="s">
        <v>12366</v>
      </c>
      <c r="D6424" s="11">
        <v>46193.409259259301</v>
      </c>
      <c r="E6424" t="s">
        <v>12367</v>
      </c>
      <c r="F6424" t="s">
        <v>6415</v>
      </c>
      <c r="G6424" t="s">
        <v>12080</v>
      </c>
      <c r="H6424" t="s">
        <v>6449</v>
      </c>
      <c r="I6424" t="s">
        <v>55</v>
      </c>
      <c r="J6424" t="s">
        <v>737</v>
      </c>
      <c r="K6424" t="s">
        <v>12370</v>
      </c>
      <c r="L6424" t="s">
        <v>12078</v>
      </c>
      <c r="M6424" t="s">
        <v>12371</v>
      </c>
      <c r="N6424" t="s">
        <v>6761</v>
      </c>
      <c r="O6424" t="s">
        <v>6762</v>
      </c>
      <c r="P6424">
        <v>13799500</v>
      </c>
      <c r="Q6424" t="s">
        <v>6636</v>
      </c>
      <c r="R6424" t="s">
        <v>6636</v>
      </c>
      <c r="S6424" s="12"/>
      <c r="T6424" s="13"/>
      <c r="U6424" t="s">
        <v>7087</v>
      </c>
    </row>
    <row r="6425" spans="1:21" x14ac:dyDescent="0.25">
      <c r="A6425" t="s">
        <v>6637</v>
      </c>
      <c r="B6425" s="12">
        <v>212505</v>
      </c>
      <c r="C6425" t="s">
        <v>12366</v>
      </c>
      <c r="D6425" s="11">
        <v>46193.409259259301</v>
      </c>
      <c r="E6425" t="s">
        <v>12367</v>
      </c>
      <c r="F6425" t="s">
        <v>6415</v>
      </c>
      <c r="G6425" t="s">
        <v>12081</v>
      </c>
      <c r="H6425" t="s">
        <v>6449</v>
      </c>
      <c r="I6425" t="s">
        <v>55</v>
      </c>
      <c r="J6425" t="s">
        <v>737</v>
      </c>
      <c r="K6425" t="s">
        <v>12368</v>
      </c>
      <c r="L6425" t="s">
        <v>12201</v>
      </c>
      <c r="M6425" t="s">
        <v>12369</v>
      </c>
      <c r="N6425" t="s">
        <v>6761</v>
      </c>
      <c r="O6425" t="s">
        <v>6762</v>
      </c>
      <c r="P6425">
        <v>13799500</v>
      </c>
      <c r="Q6425" t="s">
        <v>6636</v>
      </c>
      <c r="R6425" t="s">
        <v>6636</v>
      </c>
      <c r="S6425" s="12"/>
      <c r="T6425" s="13"/>
      <c r="U6425" t="s">
        <v>7087</v>
      </c>
    </row>
    <row r="6426" spans="1:21" x14ac:dyDescent="0.25">
      <c r="A6426" t="s">
        <v>6637</v>
      </c>
      <c r="B6426" s="12">
        <v>210560</v>
      </c>
      <c r="C6426" t="s">
        <v>12366</v>
      </c>
      <c r="D6426" s="11">
        <v>46193.409259259301</v>
      </c>
      <c r="E6426" t="s">
        <v>12367</v>
      </c>
      <c r="F6426" t="s">
        <v>6415</v>
      </c>
      <c r="G6426" t="s">
        <v>12081</v>
      </c>
      <c r="H6426" t="s">
        <v>6449</v>
      </c>
      <c r="I6426" t="s">
        <v>55</v>
      </c>
      <c r="J6426" t="s">
        <v>737</v>
      </c>
      <c r="K6426" t="s">
        <v>12370</v>
      </c>
      <c r="L6426" t="s">
        <v>12078</v>
      </c>
      <c r="M6426" t="s">
        <v>12371</v>
      </c>
      <c r="N6426" t="s">
        <v>6761</v>
      </c>
      <c r="O6426" t="s">
        <v>6762</v>
      </c>
      <c r="P6426">
        <v>13799500</v>
      </c>
      <c r="Q6426" t="s">
        <v>6636</v>
      </c>
      <c r="R6426" t="s">
        <v>6636</v>
      </c>
      <c r="S6426" s="12"/>
      <c r="T6426" s="13"/>
      <c r="U6426" t="s">
        <v>7087</v>
      </c>
    </row>
    <row r="6427" spans="1:21" x14ac:dyDescent="0.25">
      <c r="A6427" t="s">
        <v>6637</v>
      </c>
      <c r="B6427" s="12">
        <v>212505</v>
      </c>
      <c r="C6427" t="s">
        <v>12366</v>
      </c>
      <c r="D6427" s="11">
        <v>46193.409259259301</v>
      </c>
      <c r="E6427" t="s">
        <v>12367</v>
      </c>
      <c r="F6427" t="s">
        <v>6415</v>
      </c>
      <c r="G6427" t="s">
        <v>12120</v>
      </c>
      <c r="H6427" t="s">
        <v>6449</v>
      </c>
      <c r="I6427" t="s">
        <v>55</v>
      </c>
      <c r="J6427" t="s">
        <v>737</v>
      </c>
      <c r="K6427" t="s">
        <v>12368</v>
      </c>
      <c r="L6427" t="s">
        <v>12201</v>
      </c>
      <c r="M6427" t="s">
        <v>12369</v>
      </c>
      <c r="N6427" t="s">
        <v>6761</v>
      </c>
      <c r="O6427" t="s">
        <v>6762</v>
      </c>
      <c r="P6427">
        <v>13799500</v>
      </c>
      <c r="Q6427" t="s">
        <v>6636</v>
      </c>
      <c r="R6427" t="s">
        <v>6636</v>
      </c>
      <c r="S6427" s="12"/>
      <c r="T6427" s="13"/>
      <c r="U6427" t="s">
        <v>7087</v>
      </c>
    </row>
    <row r="6428" spans="1:21" x14ac:dyDescent="0.25">
      <c r="A6428" t="s">
        <v>6637</v>
      </c>
      <c r="B6428" s="12">
        <v>210640</v>
      </c>
      <c r="C6428" t="s">
        <v>12372</v>
      </c>
      <c r="D6428" s="11">
        <v>46193.500937500001</v>
      </c>
      <c r="E6428" t="s">
        <v>12373</v>
      </c>
      <c r="F6428" t="s">
        <v>6415</v>
      </c>
      <c r="G6428" t="s">
        <v>6968</v>
      </c>
      <c r="H6428" t="s">
        <v>6449</v>
      </c>
      <c r="I6428" t="s">
        <v>55</v>
      </c>
      <c r="J6428" t="s">
        <v>732</v>
      </c>
      <c r="K6428" t="s">
        <v>12355</v>
      </c>
      <c r="L6428" t="s">
        <v>12023</v>
      </c>
      <c r="M6428" t="s">
        <v>10436</v>
      </c>
      <c r="N6428" t="s">
        <v>6761</v>
      </c>
      <c r="O6428" t="s">
        <v>6762</v>
      </c>
      <c r="P6428">
        <v>13799500</v>
      </c>
      <c r="Q6428" t="s">
        <v>6636</v>
      </c>
      <c r="R6428" t="s">
        <v>6636</v>
      </c>
      <c r="S6428" s="12"/>
      <c r="T6428" s="13"/>
      <c r="U6428" t="s">
        <v>7056</v>
      </c>
    </row>
    <row r="6429" spans="1:21" x14ac:dyDescent="0.25">
      <c r="A6429" t="s">
        <v>6637</v>
      </c>
      <c r="B6429" s="12">
        <v>421280</v>
      </c>
      <c r="C6429" t="s">
        <v>12372</v>
      </c>
      <c r="D6429" s="11">
        <v>46193.500937500001</v>
      </c>
      <c r="E6429" t="s">
        <v>12373</v>
      </c>
      <c r="F6429" t="s">
        <v>6415</v>
      </c>
      <c r="G6429" t="s">
        <v>10421</v>
      </c>
      <c r="H6429" t="s">
        <v>6449</v>
      </c>
      <c r="I6429" t="s">
        <v>55</v>
      </c>
      <c r="J6429" t="s">
        <v>732</v>
      </c>
      <c r="K6429" t="s">
        <v>12355</v>
      </c>
      <c r="L6429" t="s">
        <v>12023</v>
      </c>
      <c r="M6429" t="s">
        <v>10436</v>
      </c>
      <c r="N6429" t="s">
        <v>6761</v>
      </c>
      <c r="O6429" t="s">
        <v>6762</v>
      </c>
      <c r="P6429">
        <v>27599000</v>
      </c>
      <c r="Q6429" t="s">
        <v>6636</v>
      </c>
      <c r="R6429" t="s">
        <v>6636</v>
      </c>
      <c r="S6429" s="12"/>
      <c r="T6429" s="13"/>
      <c r="U6429" t="s">
        <v>7056</v>
      </c>
    </row>
    <row r="6430" spans="1:21" x14ac:dyDescent="0.25">
      <c r="A6430" t="s">
        <v>6637</v>
      </c>
      <c r="B6430" s="12">
        <v>210640</v>
      </c>
      <c r="C6430" t="s">
        <v>12372</v>
      </c>
      <c r="D6430" s="11">
        <v>46193.500937500001</v>
      </c>
      <c r="E6430" t="s">
        <v>12373</v>
      </c>
      <c r="F6430" t="s">
        <v>6415</v>
      </c>
      <c r="G6430" t="s">
        <v>8520</v>
      </c>
      <c r="H6430" t="s">
        <v>6449</v>
      </c>
      <c r="I6430" t="s">
        <v>55</v>
      </c>
      <c r="J6430" t="s">
        <v>732</v>
      </c>
      <c r="K6430" t="s">
        <v>12355</v>
      </c>
      <c r="L6430" t="s">
        <v>12023</v>
      </c>
      <c r="M6430" t="s">
        <v>10436</v>
      </c>
      <c r="N6430" t="s">
        <v>6761</v>
      </c>
      <c r="O6430" t="s">
        <v>6762</v>
      </c>
      <c r="P6430">
        <v>13799500</v>
      </c>
      <c r="Q6430" t="s">
        <v>6636</v>
      </c>
      <c r="R6430" t="s">
        <v>6636</v>
      </c>
      <c r="S6430" s="12"/>
      <c r="T6430" s="13"/>
      <c r="U6430" t="s">
        <v>7056</v>
      </c>
    </row>
    <row r="6431" spans="1:21" x14ac:dyDescent="0.25">
      <c r="A6431" t="s">
        <v>6637</v>
      </c>
      <c r="B6431" s="12">
        <v>215600</v>
      </c>
      <c r="C6431" t="s">
        <v>12374</v>
      </c>
      <c r="D6431" s="11">
        <v>46193.534490740698</v>
      </c>
      <c r="E6431" t="s">
        <v>12375</v>
      </c>
      <c r="F6431" t="s">
        <v>6415</v>
      </c>
      <c r="G6431" t="s">
        <v>6968</v>
      </c>
      <c r="H6431" t="s">
        <v>6449</v>
      </c>
      <c r="I6431" t="s">
        <v>65</v>
      </c>
      <c r="J6431" t="s">
        <v>636</v>
      </c>
      <c r="K6431" t="s">
        <v>12376</v>
      </c>
      <c r="L6431" t="s">
        <v>12023</v>
      </c>
      <c r="M6431" t="s">
        <v>10501</v>
      </c>
      <c r="N6431" t="s">
        <v>6761</v>
      </c>
      <c r="O6431" t="s">
        <v>6771</v>
      </c>
      <c r="P6431">
        <v>16995000</v>
      </c>
      <c r="Q6431" t="s">
        <v>6778</v>
      </c>
      <c r="R6431" t="s">
        <v>6779</v>
      </c>
      <c r="S6431" s="12"/>
      <c r="T6431" s="13"/>
      <c r="U6431" t="s">
        <v>7056</v>
      </c>
    </row>
    <row r="6432" spans="1:21" x14ac:dyDescent="0.25">
      <c r="A6432" t="s">
        <v>6637</v>
      </c>
      <c r="B6432" s="12">
        <v>431200</v>
      </c>
      <c r="C6432" t="s">
        <v>12374</v>
      </c>
      <c r="D6432" s="11">
        <v>46193.534490740698</v>
      </c>
      <c r="E6432" t="s">
        <v>12375</v>
      </c>
      <c r="F6432" t="s">
        <v>6415</v>
      </c>
      <c r="G6432" t="s">
        <v>10421</v>
      </c>
      <c r="H6432" t="s">
        <v>6449</v>
      </c>
      <c r="I6432" t="s">
        <v>65</v>
      </c>
      <c r="J6432" t="s">
        <v>636</v>
      </c>
      <c r="K6432" t="s">
        <v>12376</v>
      </c>
      <c r="L6432" t="s">
        <v>12023</v>
      </c>
      <c r="M6432" t="s">
        <v>10501</v>
      </c>
      <c r="N6432" t="s">
        <v>6761</v>
      </c>
      <c r="O6432" t="s">
        <v>6771</v>
      </c>
      <c r="P6432">
        <v>33990000</v>
      </c>
      <c r="Q6432" t="s">
        <v>6778</v>
      </c>
      <c r="R6432" t="s">
        <v>6779</v>
      </c>
      <c r="S6432" s="12"/>
      <c r="T6432" s="13"/>
      <c r="U6432" t="s">
        <v>7056</v>
      </c>
    </row>
    <row r="6433" spans="1:21" x14ac:dyDescent="0.25">
      <c r="A6433" t="s">
        <v>6637</v>
      </c>
      <c r="B6433" s="12">
        <v>215600</v>
      </c>
      <c r="C6433" t="s">
        <v>12374</v>
      </c>
      <c r="D6433" s="11">
        <v>46193.534490740698</v>
      </c>
      <c r="E6433" t="s">
        <v>12375</v>
      </c>
      <c r="F6433" t="s">
        <v>6415</v>
      </c>
      <c r="G6433" t="s">
        <v>8520</v>
      </c>
      <c r="H6433" t="s">
        <v>6449</v>
      </c>
      <c r="I6433" t="s">
        <v>65</v>
      </c>
      <c r="J6433" t="s">
        <v>636</v>
      </c>
      <c r="K6433" t="s">
        <v>12376</v>
      </c>
      <c r="L6433" t="s">
        <v>12023</v>
      </c>
      <c r="M6433" t="s">
        <v>10501</v>
      </c>
      <c r="N6433" t="s">
        <v>6761</v>
      </c>
      <c r="O6433" t="s">
        <v>6771</v>
      </c>
      <c r="P6433">
        <v>16995000</v>
      </c>
      <c r="Q6433" t="s">
        <v>6778</v>
      </c>
      <c r="R6433" t="s">
        <v>6779</v>
      </c>
      <c r="S6433" s="12"/>
      <c r="T6433" s="13"/>
      <c r="U6433" t="s">
        <v>7056</v>
      </c>
    </row>
    <row r="6434" spans="1:21" x14ac:dyDescent="0.25">
      <c r="A6434" t="s">
        <v>6619</v>
      </c>
      <c r="B6434" s="12">
        <v>210640</v>
      </c>
      <c r="C6434" t="s">
        <v>12372</v>
      </c>
      <c r="D6434" s="11">
        <v>46193.541018518503</v>
      </c>
      <c r="E6434" t="s">
        <v>12373</v>
      </c>
      <c r="F6434" t="s">
        <v>6415</v>
      </c>
      <c r="G6434" t="s">
        <v>6968</v>
      </c>
      <c r="H6434" t="s">
        <v>6449</v>
      </c>
      <c r="I6434" t="s">
        <v>55</v>
      </c>
      <c r="J6434" t="s">
        <v>732</v>
      </c>
      <c r="K6434" t="s">
        <v>12355</v>
      </c>
      <c r="L6434" t="s">
        <v>12023</v>
      </c>
      <c r="M6434" t="s">
        <v>10436</v>
      </c>
      <c r="N6434" t="s">
        <v>6761</v>
      </c>
      <c r="O6434" t="s">
        <v>6762</v>
      </c>
      <c r="P6434">
        <v>13799500</v>
      </c>
      <c r="Q6434" t="s">
        <v>6636</v>
      </c>
      <c r="R6434" t="s">
        <v>6636</v>
      </c>
      <c r="S6434" s="12"/>
      <c r="T6434" s="13"/>
      <c r="U6434" t="s">
        <v>7056</v>
      </c>
    </row>
    <row r="6435" spans="1:21" x14ac:dyDescent="0.25">
      <c r="A6435" t="s">
        <v>6619</v>
      </c>
      <c r="B6435" s="12">
        <v>421280</v>
      </c>
      <c r="C6435" t="s">
        <v>12372</v>
      </c>
      <c r="D6435" s="11">
        <v>46193.541018518503</v>
      </c>
      <c r="E6435" t="s">
        <v>12373</v>
      </c>
      <c r="F6435" t="s">
        <v>6415</v>
      </c>
      <c r="G6435" t="s">
        <v>10421</v>
      </c>
      <c r="H6435" t="s">
        <v>6449</v>
      </c>
      <c r="I6435" t="s">
        <v>55</v>
      </c>
      <c r="J6435" t="s">
        <v>732</v>
      </c>
      <c r="K6435" t="s">
        <v>12355</v>
      </c>
      <c r="L6435" t="s">
        <v>12023</v>
      </c>
      <c r="M6435" t="s">
        <v>10436</v>
      </c>
      <c r="N6435" t="s">
        <v>6761</v>
      </c>
      <c r="O6435" t="s">
        <v>6762</v>
      </c>
      <c r="P6435">
        <v>27599000</v>
      </c>
      <c r="Q6435" t="s">
        <v>6636</v>
      </c>
      <c r="R6435" t="s">
        <v>6636</v>
      </c>
      <c r="S6435" s="12"/>
      <c r="T6435" s="13"/>
      <c r="U6435" t="s">
        <v>7056</v>
      </c>
    </row>
    <row r="6436" spans="1:21" x14ac:dyDescent="0.25">
      <c r="A6436" t="s">
        <v>6619</v>
      </c>
      <c r="B6436" s="12">
        <v>210640</v>
      </c>
      <c r="C6436" t="s">
        <v>12372</v>
      </c>
      <c r="D6436" s="11">
        <v>46193.541018518503</v>
      </c>
      <c r="E6436" t="s">
        <v>12373</v>
      </c>
      <c r="F6436" t="s">
        <v>6415</v>
      </c>
      <c r="G6436" t="s">
        <v>8520</v>
      </c>
      <c r="H6436" t="s">
        <v>6449</v>
      </c>
      <c r="I6436" t="s">
        <v>55</v>
      </c>
      <c r="J6436" t="s">
        <v>732</v>
      </c>
      <c r="K6436" t="s">
        <v>12355</v>
      </c>
      <c r="L6436" t="s">
        <v>12023</v>
      </c>
      <c r="M6436" t="s">
        <v>10436</v>
      </c>
      <c r="N6436" t="s">
        <v>6761</v>
      </c>
      <c r="O6436" t="s">
        <v>6762</v>
      </c>
      <c r="P6436">
        <v>13799500</v>
      </c>
      <c r="Q6436" t="s">
        <v>6636</v>
      </c>
      <c r="R6436" t="s">
        <v>6636</v>
      </c>
      <c r="S6436" s="12"/>
      <c r="T6436" s="13"/>
      <c r="U6436" t="s">
        <v>7056</v>
      </c>
    </row>
    <row r="6437" spans="1:21" x14ac:dyDescent="0.25">
      <c r="A6437" t="s">
        <v>6637</v>
      </c>
      <c r="B6437" s="12">
        <v>210700</v>
      </c>
      <c r="C6437" t="s">
        <v>12377</v>
      </c>
      <c r="D6437" s="11">
        <v>46193.567789351902</v>
      </c>
      <c r="E6437" t="s">
        <v>12378</v>
      </c>
      <c r="F6437" t="s">
        <v>6415</v>
      </c>
      <c r="G6437" t="s">
        <v>6968</v>
      </c>
      <c r="H6437" t="s">
        <v>6449</v>
      </c>
      <c r="I6437" t="s">
        <v>55</v>
      </c>
      <c r="J6437" t="s">
        <v>737</v>
      </c>
      <c r="K6437" t="s">
        <v>12379</v>
      </c>
      <c r="L6437" t="s">
        <v>12201</v>
      </c>
      <c r="M6437" t="s">
        <v>12380</v>
      </c>
      <c r="N6437" t="s">
        <v>6761</v>
      </c>
      <c r="O6437" t="s">
        <v>6862</v>
      </c>
      <c r="P6437">
        <v>20999500</v>
      </c>
      <c r="Q6437" t="s">
        <v>6867</v>
      </c>
      <c r="R6437" t="s">
        <v>6779</v>
      </c>
      <c r="S6437" s="12"/>
      <c r="T6437" s="13"/>
      <c r="U6437" t="s">
        <v>10498</v>
      </c>
    </row>
    <row r="6438" spans="1:21" x14ac:dyDescent="0.25">
      <c r="A6438" t="s">
        <v>6637</v>
      </c>
      <c r="B6438" s="12">
        <v>210665</v>
      </c>
      <c r="C6438" t="s">
        <v>12377</v>
      </c>
      <c r="D6438" s="11">
        <v>46193.567789351902</v>
      </c>
      <c r="E6438" t="s">
        <v>12378</v>
      </c>
      <c r="F6438" t="s">
        <v>6415</v>
      </c>
      <c r="G6438" t="s">
        <v>6968</v>
      </c>
      <c r="H6438" t="s">
        <v>6449</v>
      </c>
      <c r="I6438" t="s">
        <v>55</v>
      </c>
      <c r="J6438" t="s">
        <v>737</v>
      </c>
      <c r="K6438" t="s">
        <v>12381</v>
      </c>
      <c r="L6438" t="s">
        <v>12201</v>
      </c>
      <c r="M6438" t="s">
        <v>12382</v>
      </c>
      <c r="N6438" t="s">
        <v>6761</v>
      </c>
      <c r="O6438" t="s">
        <v>6862</v>
      </c>
      <c r="P6438">
        <v>20999500</v>
      </c>
      <c r="Q6438" t="s">
        <v>6867</v>
      </c>
      <c r="R6438" t="s">
        <v>6779</v>
      </c>
      <c r="S6438" s="12"/>
      <c r="T6438" s="13"/>
      <c r="U6438" t="s">
        <v>10498</v>
      </c>
    </row>
    <row r="6439" spans="1:21" x14ac:dyDescent="0.25">
      <c r="A6439" t="s">
        <v>6637</v>
      </c>
      <c r="B6439" s="12">
        <v>210700</v>
      </c>
      <c r="C6439" t="s">
        <v>12377</v>
      </c>
      <c r="D6439" s="11">
        <v>46193.567789351902</v>
      </c>
      <c r="E6439" t="s">
        <v>12378</v>
      </c>
      <c r="F6439" t="s">
        <v>6415</v>
      </c>
      <c r="G6439" t="s">
        <v>8520</v>
      </c>
      <c r="H6439" t="s">
        <v>6449</v>
      </c>
      <c r="I6439" t="s">
        <v>55</v>
      </c>
      <c r="J6439" t="s">
        <v>737</v>
      </c>
      <c r="K6439" t="s">
        <v>12379</v>
      </c>
      <c r="L6439" t="s">
        <v>12201</v>
      </c>
      <c r="M6439" t="s">
        <v>12380</v>
      </c>
      <c r="N6439" t="s">
        <v>6761</v>
      </c>
      <c r="O6439" t="s">
        <v>6862</v>
      </c>
      <c r="P6439">
        <v>20999500</v>
      </c>
      <c r="Q6439" t="s">
        <v>6867</v>
      </c>
      <c r="R6439" t="s">
        <v>6779</v>
      </c>
      <c r="S6439" s="12"/>
      <c r="T6439" s="13"/>
      <c r="U6439" t="s">
        <v>10498</v>
      </c>
    </row>
    <row r="6440" spans="1:21" x14ac:dyDescent="0.25">
      <c r="A6440" t="s">
        <v>6637</v>
      </c>
      <c r="B6440" s="12">
        <v>210665</v>
      </c>
      <c r="C6440" t="s">
        <v>12377</v>
      </c>
      <c r="D6440" s="11">
        <v>46193.567789351902</v>
      </c>
      <c r="E6440" t="s">
        <v>12378</v>
      </c>
      <c r="F6440" t="s">
        <v>6415</v>
      </c>
      <c r="G6440" t="s">
        <v>8520</v>
      </c>
      <c r="H6440" t="s">
        <v>6449</v>
      </c>
      <c r="I6440" t="s">
        <v>55</v>
      </c>
      <c r="J6440" t="s">
        <v>737</v>
      </c>
      <c r="K6440" t="s">
        <v>12381</v>
      </c>
      <c r="L6440" t="s">
        <v>12201</v>
      </c>
      <c r="M6440" t="s">
        <v>12382</v>
      </c>
      <c r="N6440" t="s">
        <v>6761</v>
      </c>
      <c r="O6440" t="s">
        <v>6862</v>
      </c>
      <c r="P6440">
        <v>20999500</v>
      </c>
      <c r="Q6440" t="s">
        <v>6867</v>
      </c>
      <c r="R6440" t="s">
        <v>6779</v>
      </c>
      <c r="S6440" s="12"/>
      <c r="T6440" s="13"/>
      <c r="U6440" t="s">
        <v>10498</v>
      </c>
    </row>
    <row r="6441" spans="1:21" x14ac:dyDescent="0.25">
      <c r="A6441" t="s">
        <v>6637</v>
      </c>
      <c r="B6441" s="12">
        <v>210700</v>
      </c>
      <c r="C6441" t="s">
        <v>12377</v>
      </c>
      <c r="D6441" s="11">
        <v>46193.567789351902</v>
      </c>
      <c r="E6441" t="s">
        <v>12378</v>
      </c>
      <c r="F6441" t="s">
        <v>6415</v>
      </c>
      <c r="G6441" t="s">
        <v>12030</v>
      </c>
      <c r="H6441" t="s">
        <v>6449</v>
      </c>
      <c r="I6441" t="s">
        <v>55</v>
      </c>
      <c r="J6441" t="s">
        <v>737</v>
      </c>
      <c r="K6441" t="s">
        <v>12379</v>
      </c>
      <c r="L6441" t="s">
        <v>12201</v>
      </c>
      <c r="M6441" t="s">
        <v>12380</v>
      </c>
      <c r="N6441" t="s">
        <v>6761</v>
      </c>
      <c r="O6441" t="s">
        <v>6862</v>
      </c>
      <c r="P6441">
        <v>20999500</v>
      </c>
      <c r="Q6441" t="s">
        <v>6867</v>
      </c>
      <c r="R6441" t="s">
        <v>6779</v>
      </c>
      <c r="S6441" s="12"/>
      <c r="T6441" s="13"/>
      <c r="U6441" t="s">
        <v>10498</v>
      </c>
    </row>
    <row r="6442" spans="1:21" x14ac:dyDescent="0.25">
      <c r="A6442" t="s">
        <v>6637</v>
      </c>
      <c r="B6442" s="12">
        <v>210665</v>
      </c>
      <c r="C6442" t="s">
        <v>12377</v>
      </c>
      <c r="D6442" s="11">
        <v>46193.567789351902</v>
      </c>
      <c r="E6442" t="s">
        <v>12378</v>
      </c>
      <c r="F6442" t="s">
        <v>6415</v>
      </c>
      <c r="G6442" t="s">
        <v>12030</v>
      </c>
      <c r="H6442" t="s">
        <v>6449</v>
      </c>
      <c r="I6442" t="s">
        <v>55</v>
      </c>
      <c r="J6442" t="s">
        <v>737</v>
      </c>
      <c r="K6442" t="s">
        <v>12381</v>
      </c>
      <c r="L6442" t="s">
        <v>12201</v>
      </c>
      <c r="M6442" t="s">
        <v>12382</v>
      </c>
      <c r="N6442" t="s">
        <v>6761</v>
      </c>
      <c r="O6442" t="s">
        <v>6862</v>
      </c>
      <c r="P6442">
        <v>20999500</v>
      </c>
      <c r="Q6442" t="s">
        <v>6867</v>
      </c>
      <c r="R6442" t="s">
        <v>6779</v>
      </c>
      <c r="S6442" s="12"/>
      <c r="T6442" s="13"/>
      <c r="U6442" t="s">
        <v>10498</v>
      </c>
    </row>
    <row r="6443" spans="1:21" x14ac:dyDescent="0.25">
      <c r="A6443" t="s">
        <v>6637</v>
      </c>
      <c r="B6443" s="12">
        <v>210700</v>
      </c>
      <c r="C6443" t="s">
        <v>12377</v>
      </c>
      <c r="D6443" s="11">
        <v>46193.567789351902</v>
      </c>
      <c r="E6443" t="s">
        <v>12378</v>
      </c>
      <c r="F6443" t="s">
        <v>6415</v>
      </c>
      <c r="G6443" t="s">
        <v>8521</v>
      </c>
      <c r="H6443" t="s">
        <v>6449</v>
      </c>
      <c r="I6443" t="s">
        <v>55</v>
      </c>
      <c r="J6443" t="s">
        <v>737</v>
      </c>
      <c r="K6443" t="s">
        <v>12379</v>
      </c>
      <c r="L6443" t="s">
        <v>12201</v>
      </c>
      <c r="M6443" t="s">
        <v>12380</v>
      </c>
      <c r="N6443" t="s">
        <v>6761</v>
      </c>
      <c r="O6443" t="s">
        <v>6862</v>
      </c>
      <c r="P6443">
        <v>20999500</v>
      </c>
      <c r="Q6443" t="s">
        <v>6867</v>
      </c>
      <c r="R6443" t="s">
        <v>6779</v>
      </c>
      <c r="S6443" s="12"/>
      <c r="T6443" s="13"/>
      <c r="U6443" t="s">
        <v>10498</v>
      </c>
    </row>
    <row r="6444" spans="1:21" x14ac:dyDescent="0.25">
      <c r="A6444" t="s">
        <v>6637</v>
      </c>
      <c r="B6444" s="12">
        <v>210665</v>
      </c>
      <c r="C6444" t="s">
        <v>12377</v>
      </c>
      <c r="D6444" s="11">
        <v>46193.567789351902</v>
      </c>
      <c r="E6444" t="s">
        <v>12378</v>
      </c>
      <c r="F6444" t="s">
        <v>6415</v>
      </c>
      <c r="G6444" t="s">
        <v>8521</v>
      </c>
      <c r="H6444" t="s">
        <v>6449</v>
      </c>
      <c r="I6444" t="s">
        <v>55</v>
      </c>
      <c r="J6444" t="s">
        <v>737</v>
      </c>
      <c r="K6444" t="s">
        <v>12381</v>
      </c>
      <c r="L6444" t="s">
        <v>12201</v>
      </c>
      <c r="M6444" t="s">
        <v>12382</v>
      </c>
      <c r="N6444" t="s">
        <v>6761</v>
      </c>
      <c r="O6444" t="s">
        <v>6862</v>
      </c>
      <c r="P6444">
        <v>20999500</v>
      </c>
      <c r="Q6444" t="s">
        <v>6867</v>
      </c>
      <c r="R6444" t="s">
        <v>6779</v>
      </c>
      <c r="S6444" s="12"/>
      <c r="T6444" s="13"/>
      <c r="U6444" t="s">
        <v>10498</v>
      </c>
    </row>
    <row r="6445" spans="1:21" x14ac:dyDescent="0.25">
      <c r="A6445" t="s">
        <v>6637</v>
      </c>
      <c r="B6445" s="12">
        <v>210700</v>
      </c>
      <c r="C6445" t="s">
        <v>12377</v>
      </c>
      <c r="D6445" s="11">
        <v>46193.567789351902</v>
      </c>
      <c r="E6445" t="s">
        <v>12378</v>
      </c>
      <c r="F6445" t="s">
        <v>6415</v>
      </c>
      <c r="G6445" t="s">
        <v>12203</v>
      </c>
      <c r="H6445" t="s">
        <v>6449</v>
      </c>
      <c r="I6445" t="s">
        <v>55</v>
      </c>
      <c r="J6445" t="s">
        <v>737</v>
      </c>
      <c r="K6445" t="s">
        <v>12379</v>
      </c>
      <c r="L6445" t="s">
        <v>12201</v>
      </c>
      <c r="M6445" t="s">
        <v>12380</v>
      </c>
      <c r="N6445" t="s">
        <v>6761</v>
      </c>
      <c r="O6445" t="s">
        <v>6862</v>
      </c>
      <c r="P6445">
        <v>20999500</v>
      </c>
      <c r="Q6445" t="s">
        <v>6867</v>
      </c>
      <c r="R6445" t="s">
        <v>6779</v>
      </c>
      <c r="S6445" s="12"/>
      <c r="T6445" s="13"/>
      <c r="U6445" t="s">
        <v>10498</v>
      </c>
    </row>
    <row r="6446" spans="1:21" x14ac:dyDescent="0.25">
      <c r="A6446" t="s">
        <v>6637</v>
      </c>
      <c r="B6446" s="12">
        <v>210665</v>
      </c>
      <c r="C6446" t="s">
        <v>12377</v>
      </c>
      <c r="D6446" s="11">
        <v>46193.567789351902</v>
      </c>
      <c r="E6446" t="s">
        <v>12378</v>
      </c>
      <c r="F6446" t="s">
        <v>6415</v>
      </c>
      <c r="G6446" t="s">
        <v>12203</v>
      </c>
      <c r="H6446" t="s">
        <v>6449</v>
      </c>
      <c r="I6446" t="s">
        <v>55</v>
      </c>
      <c r="J6446" t="s">
        <v>737</v>
      </c>
      <c r="K6446" t="s">
        <v>12381</v>
      </c>
      <c r="L6446" t="s">
        <v>12201</v>
      </c>
      <c r="M6446" t="s">
        <v>12382</v>
      </c>
      <c r="N6446" t="s">
        <v>6761</v>
      </c>
      <c r="O6446" t="s">
        <v>6862</v>
      </c>
      <c r="P6446">
        <v>20999500</v>
      </c>
      <c r="Q6446" t="s">
        <v>6867</v>
      </c>
      <c r="R6446" t="s">
        <v>6779</v>
      </c>
      <c r="S6446" s="12"/>
      <c r="T6446" s="13"/>
      <c r="U6446" t="s">
        <v>10498</v>
      </c>
    </row>
    <row r="6447" spans="1:21" x14ac:dyDescent="0.25">
      <c r="A6447" t="s">
        <v>6637</v>
      </c>
      <c r="B6447" s="12">
        <v>210700</v>
      </c>
      <c r="C6447" t="s">
        <v>12377</v>
      </c>
      <c r="D6447" s="11">
        <v>46193.567789351902</v>
      </c>
      <c r="E6447" t="s">
        <v>12378</v>
      </c>
      <c r="F6447" t="s">
        <v>6415</v>
      </c>
      <c r="G6447" t="s">
        <v>12080</v>
      </c>
      <c r="H6447" t="s">
        <v>6449</v>
      </c>
      <c r="I6447" t="s">
        <v>55</v>
      </c>
      <c r="J6447" t="s">
        <v>737</v>
      </c>
      <c r="K6447" t="s">
        <v>12379</v>
      </c>
      <c r="L6447" t="s">
        <v>12201</v>
      </c>
      <c r="M6447" t="s">
        <v>12380</v>
      </c>
      <c r="N6447" t="s">
        <v>6761</v>
      </c>
      <c r="O6447" t="s">
        <v>6862</v>
      </c>
      <c r="P6447">
        <v>20999500</v>
      </c>
      <c r="Q6447" t="s">
        <v>6867</v>
      </c>
      <c r="R6447" t="s">
        <v>6779</v>
      </c>
      <c r="S6447" s="12"/>
      <c r="T6447" s="13"/>
      <c r="U6447" t="s">
        <v>10498</v>
      </c>
    </row>
    <row r="6448" spans="1:21" x14ac:dyDescent="0.25">
      <c r="A6448" t="s">
        <v>6637</v>
      </c>
      <c r="B6448" s="12">
        <v>210665</v>
      </c>
      <c r="C6448" t="s">
        <v>12377</v>
      </c>
      <c r="D6448" s="11">
        <v>46193.567789351902</v>
      </c>
      <c r="E6448" t="s">
        <v>12378</v>
      </c>
      <c r="F6448" t="s">
        <v>6415</v>
      </c>
      <c r="G6448" t="s">
        <v>12080</v>
      </c>
      <c r="H6448" t="s">
        <v>6449</v>
      </c>
      <c r="I6448" t="s">
        <v>55</v>
      </c>
      <c r="J6448" t="s">
        <v>737</v>
      </c>
      <c r="K6448" t="s">
        <v>12381</v>
      </c>
      <c r="L6448" t="s">
        <v>12201</v>
      </c>
      <c r="M6448" t="s">
        <v>12382</v>
      </c>
      <c r="N6448" t="s">
        <v>6761</v>
      </c>
      <c r="O6448" t="s">
        <v>6862</v>
      </c>
      <c r="P6448">
        <v>20999500</v>
      </c>
      <c r="Q6448" t="s">
        <v>6867</v>
      </c>
      <c r="R6448" t="s">
        <v>6779</v>
      </c>
      <c r="S6448" s="12"/>
      <c r="T6448" s="13"/>
      <c r="U6448" t="s">
        <v>10498</v>
      </c>
    </row>
    <row r="6449" spans="1:21" x14ac:dyDescent="0.25">
      <c r="A6449" t="s">
        <v>6637</v>
      </c>
      <c r="B6449" s="12">
        <v>210700</v>
      </c>
      <c r="C6449" t="s">
        <v>12377</v>
      </c>
      <c r="D6449" s="11">
        <v>46193.567789351902</v>
      </c>
      <c r="E6449" t="s">
        <v>12378</v>
      </c>
      <c r="F6449" t="s">
        <v>6415</v>
      </c>
      <c r="G6449" t="s">
        <v>12081</v>
      </c>
      <c r="H6449" t="s">
        <v>6449</v>
      </c>
      <c r="I6449" t="s">
        <v>55</v>
      </c>
      <c r="J6449" t="s">
        <v>737</v>
      </c>
      <c r="K6449" t="s">
        <v>12379</v>
      </c>
      <c r="L6449" t="s">
        <v>12201</v>
      </c>
      <c r="M6449" t="s">
        <v>12380</v>
      </c>
      <c r="N6449" t="s">
        <v>6761</v>
      </c>
      <c r="O6449" t="s">
        <v>6862</v>
      </c>
      <c r="P6449">
        <v>20999500</v>
      </c>
      <c r="Q6449" t="s">
        <v>6867</v>
      </c>
      <c r="R6449" t="s">
        <v>6779</v>
      </c>
      <c r="S6449" s="12"/>
      <c r="T6449" s="13"/>
      <c r="U6449" t="s">
        <v>10498</v>
      </c>
    </row>
    <row r="6450" spans="1:21" x14ac:dyDescent="0.25">
      <c r="A6450" t="s">
        <v>6637</v>
      </c>
      <c r="B6450" s="12">
        <v>210665</v>
      </c>
      <c r="C6450" t="s">
        <v>12377</v>
      </c>
      <c r="D6450" s="11">
        <v>46193.567789351902</v>
      </c>
      <c r="E6450" t="s">
        <v>12378</v>
      </c>
      <c r="F6450" t="s">
        <v>6415</v>
      </c>
      <c r="G6450" t="s">
        <v>12081</v>
      </c>
      <c r="H6450" t="s">
        <v>6449</v>
      </c>
      <c r="I6450" t="s">
        <v>55</v>
      </c>
      <c r="J6450" t="s">
        <v>737</v>
      </c>
      <c r="K6450" t="s">
        <v>12381</v>
      </c>
      <c r="L6450" t="s">
        <v>12201</v>
      </c>
      <c r="M6450" t="s">
        <v>12382</v>
      </c>
      <c r="N6450" t="s">
        <v>6761</v>
      </c>
      <c r="O6450" t="s">
        <v>6862</v>
      </c>
      <c r="P6450">
        <v>20999500</v>
      </c>
      <c r="Q6450" t="s">
        <v>6867</v>
      </c>
      <c r="R6450" t="s">
        <v>6779</v>
      </c>
      <c r="S6450" s="12"/>
      <c r="T6450" s="13"/>
      <c r="U6450" t="s">
        <v>10498</v>
      </c>
    </row>
    <row r="6451" spans="1:21" x14ac:dyDescent="0.25">
      <c r="A6451" t="s">
        <v>6637</v>
      </c>
      <c r="B6451" s="12">
        <v>210700</v>
      </c>
      <c r="C6451" t="s">
        <v>12377</v>
      </c>
      <c r="D6451" s="11">
        <v>46193.567789351902</v>
      </c>
      <c r="E6451" t="s">
        <v>12378</v>
      </c>
      <c r="F6451" t="s">
        <v>6415</v>
      </c>
      <c r="G6451" t="s">
        <v>12120</v>
      </c>
      <c r="H6451" t="s">
        <v>6449</v>
      </c>
      <c r="I6451" t="s">
        <v>55</v>
      </c>
      <c r="J6451" t="s">
        <v>737</v>
      </c>
      <c r="K6451" t="s">
        <v>12379</v>
      </c>
      <c r="L6451" t="s">
        <v>12201</v>
      </c>
      <c r="M6451" t="s">
        <v>12380</v>
      </c>
      <c r="N6451" t="s">
        <v>6761</v>
      </c>
      <c r="O6451" t="s">
        <v>6862</v>
      </c>
      <c r="P6451">
        <v>20999500</v>
      </c>
      <c r="Q6451" t="s">
        <v>6867</v>
      </c>
      <c r="R6451" t="s">
        <v>6779</v>
      </c>
      <c r="S6451" s="12"/>
      <c r="T6451" s="13"/>
      <c r="U6451" t="s">
        <v>10498</v>
      </c>
    </row>
    <row r="6452" spans="1:21" x14ac:dyDescent="0.25">
      <c r="A6452" t="s">
        <v>6637</v>
      </c>
      <c r="B6452" s="12">
        <v>210665</v>
      </c>
      <c r="C6452" t="s">
        <v>12377</v>
      </c>
      <c r="D6452" s="11">
        <v>46193.567789351902</v>
      </c>
      <c r="E6452" t="s">
        <v>12378</v>
      </c>
      <c r="F6452" t="s">
        <v>6415</v>
      </c>
      <c r="G6452" t="s">
        <v>12120</v>
      </c>
      <c r="H6452" t="s">
        <v>6449</v>
      </c>
      <c r="I6452" t="s">
        <v>55</v>
      </c>
      <c r="J6452" t="s">
        <v>737</v>
      </c>
      <c r="K6452" t="s">
        <v>12381</v>
      </c>
      <c r="L6452" t="s">
        <v>12201</v>
      </c>
      <c r="M6452" t="s">
        <v>12382</v>
      </c>
      <c r="N6452" t="s">
        <v>6761</v>
      </c>
      <c r="O6452" t="s">
        <v>6862</v>
      </c>
      <c r="P6452">
        <v>20999500</v>
      </c>
      <c r="Q6452" t="s">
        <v>6867</v>
      </c>
      <c r="R6452" t="s">
        <v>6779</v>
      </c>
      <c r="S6452" s="12"/>
      <c r="T6452" s="13"/>
      <c r="U6452" t="s">
        <v>10498</v>
      </c>
    </row>
    <row r="6453" spans="1:21" x14ac:dyDescent="0.25">
      <c r="A6453" t="s">
        <v>6619</v>
      </c>
      <c r="B6453" s="12">
        <v>210700</v>
      </c>
      <c r="C6453" t="s">
        <v>12377</v>
      </c>
      <c r="D6453" s="11">
        <v>46193.604270833297</v>
      </c>
      <c r="E6453" t="s">
        <v>12378</v>
      </c>
      <c r="F6453" t="s">
        <v>6415</v>
      </c>
      <c r="G6453" t="s">
        <v>6968</v>
      </c>
      <c r="H6453" t="s">
        <v>6449</v>
      </c>
      <c r="I6453" t="s">
        <v>55</v>
      </c>
      <c r="J6453" t="s">
        <v>737</v>
      </c>
      <c r="K6453" t="s">
        <v>12379</v>
      </c>
      <c r="L6453" t="s">
        <v>12201</v>
      </c>
      <c r="M6453" t="s">
        <v>12380</v>
      </c>
      <c r="N6453" t="s">
        <v>6761</v>
      </c>
      <c r="O6453" t="s">
        <v>6862</v>
      </c>
      <c r="P6453">
        <v>20999500</v>
      </c>
      <c r="Q6453" t="s">
        <v>6867</v>
      </c>
      <c r="R6453" t="s">
        <v>6779</v>
      </c>
      <c r="S6453" s="12"/>
      <c r="T6453" s="13"/>
      <c r="U6453" t="s">
        <v>10498</v>
      </c>
    </row>
    <row r="6454" spans="1:21" x14ac:dyDescent="0.25">
      <c r="A6454" t="s">
        <v>6619</v>
      </c>
      <c r="B6454" s="12">
        <v>210700</v>
      </c>
      <c r="C6454" t="s">
        <v>12377</v>
      </c>
      <c r="D6454" s="11">
        <v>46193.604270833297</v>
      </c>
      <c r="E6454" t="s">
        <v>12378</v>
      </c>
      <c r="F6454" t="s">
        <v>6415</v>
      </c>
      <c r="G6454" t="s">
        <v>8520</v>
      </c>
      <c r="H6454" t="s">
        <v>6449</v>
      </c>
      <c r="I6454" t="s">
        <v>55</v>
      </c>
      <c r="J6454" t="s">
        <v>737</v>
      </c>
      <c r="K6454" t="s">
        <v>12379</v>
      </c>
      <c r="L6454" t="s">
        <v>12201</v>
      </c>
      <c r="M6454" t="s">
        <v>12380</v>
      </c>
      <c r="N6454" t="s">
        <v>6761</v>
      </c>
      <c r="O6454" t="s">
        <v>6862</v>
      </c>
      <c r="P6454">
        <v>20999500</v>
      </c>
      <c r="Q6454" t="s">
        <v>6867</v>
      </c>
      <c r="R6454" t="s">
        <v>6779</v>
      </c>
      <c r="S6454" s="12"/>
      <c r="T6454" s="13"/>
      <c r="U6454" t="s">
        <v>10498</v>
      </c>
    </row>
    <row r="6455" spans="1:21" x14ac:dyDescent="0.25">
      <c r="A6455" t="s">
        <v>6619</v>
      </c>
      <c r="B6455" s="12">
        <v>210700</v>
      </c>
      <c r="C6455" t="s">
        <v>12377</v>
      </c>
      <c r="D6455" s="11">
        <v>46193.604270833297</v>
      </c>
      <c r="E6455" t="s">
        <v>12378</v>
      </c>
      <c r="F6455" t="s">
        <v>6415</v>
      </c>
      <c r="G6455" t="s">
        <v>12030</v>
      </c>
      <c r="H6455" t="s">
        <v>6449</v>
      </c>
      <c r="I6455" t="s">
        <v>55</v>
      </c>
      <c r="J6455" t="s">
        <v>737</v>
      </c>
      <c r="K6455" t="s">
        <v>12379</v>
      </c>
      <c r="L6455" t="s">
        <v>12201</v>
      </c>
      <c r="M6455" t="s">
        <v>12380</v>
      </c>
      <c r="N6455" t="s">
        <v>6761</v>
      </c>
      <c r="O6455" t="s">
        <v>6862</v>
      </c>
      <c r="P6455">
        <v>20999500</v>
      </c>
      <c r="Q6455" t="s">
        <v>6867</v>
      </c>
      <c r="R6455" t="s">
        <v>6779</v>
      </c>
      <c r="S6455" s="12"/>
      <c r="T6455" s="13"/>
      <c r="U6455" t="s">
        <v>10498</v>
      </c>
    </row>
    <row r="6456" spans="1:21" x14ac:dyDescent="0.25">
      <c r="A6456" t="s">
        <v>6619</v>
      </c>
      <c r="B6456" s="12">
        <v>210700</v>
      </c>
      <c r="C6456" t="s">
        <v>12377</v>
      </c>
      <c r="D6456" s="11">
        <v>46193.604270833297</v>
      </c>
      <c r="E6456" t="s">
        <v>12378</v>
      </c>
      <c r="F6456" t="s">
        <v>6415</v>
      </c>
      <c r="G6456" t="s">
        <v>8521</v>
      </c>
      <c r="H6456" t="s">
        <v>6449</v>
      </c>
      <c r="I6456" t="s">
        <v>55</v>
      </c>
      <c r="J6456" t="s">
        <v>737</v>
      </c>
      <c r="K6456" t="s">
        <v>12379</v>
      </c>
      <c r="L6456" t="s">
        <v>12201</v>
      </c>
      <c r="M6456" t="s">
        <v>12380</v>
      </c>
      <c r="N6456" t="s">
        <v>6761</v>
      </c>
      <c r="O6456" t="s">
        <v>6862</v>
      </c>
      <c r="P6456">
        <v>20999500</v>
      </c>
      <c r="Q6456" t="s">
        <v>6867</v>
      </c>
      <c r="R6456" t="s">
        <v>6779</v>
      </c>
      <c r="S6456" s="12"/>
      <c r="T6456" s="13"/>
      <c r="U6456" t="s">
        <v>10498</v>
      </c>
    </row>
    <row r="6457" spans="1:21" x14ac:dyDescent="0.25">
      <c r="A6457" t="s">
        <v>6619</v>
      </c>
      <c r="B6457" s="12">
        <v>210700</v>
      </c>
      <c r="C6457" t="s">
        <v>12377</v>
      </c>
      <c r="D6457" s="11">
        <v>46193.604270833297</v>
      </c>
      <c r="E6457" t="s">
        <v>12378</v>
      </c>
      <c r="F6457" t="s">
        <v>6415</v>
      </c>
      <c r="G6457" t="s">
        <v>12203</v>
      </c>
      <c r="H6457" t="s">
        <v>6449</v>
      </c>
      <c r="I6457" t="s">
        <v>55</v>
      </c>
      <c r="J6457" t="s">
        <v>737</v>
      </c>
      <c r="K6457" t="s">
        <v>12379</v>
      </c>
      <c r="L6457" t="s">
        <v>12201</v>
      </c>
      <c r="M6457" t="s">
        <v>12380</v>
      </c>
      <c r="N6457" t="s">
        <v>6761</v>
      </c>
      <c r="O6457" t="s">
        <v>6862</v>
      </c>
      <c r="P6457">
        <v>20999500</v>
      </c>
      <c r="Q6457" t="s">
        <v>6867</v>
      </c>
      <c r="R6457" t="s">
        <v>6779</v>
      </c>
      <c r="S6457" s="12"/>
      <c r="T6457" s="13"/>
      <c r="U6457" t="s">
        <v>10498</v>
      </c>
    </row>
    <row r="6458" spans="1:21" x14ac:dyDescent="0.25">
      <c r="A6458" t="s">
        <v>6619</v>
      </c>
      <c r="B6458" s="12">
        <v>210700</v>
      </c>
      <c r="C6458" t="s">
        <v>12377</v>
      </c>
      <c r="D6458" s="11">
        <v>46193.604270833297</v>
      </c>
      <c r="E6458" t="s">
        <v>12378</v>
      </c>
      <c r="F6458" t="s">
        <v>6415</v>
      </c>
      <c r="G6458" t="s">
        <v>12080</v>
      </c>
      <c r="H6458" t="s">
        <v>6449</v>
      </c>
      <c r="I6458" t="s">
        <v>55</v>
      </c>
      <c r="J6458" t="s">
        <v>737</v>
      </c>
      <c r="K6458" t="s">
        <v>12379</v>
      </c>
      <c r="L6458" t="s">
        <v>12201</v>
      </c>
      <c r="M6458" t="s">
        <v>12380</v>
      </c>
      <c r="N6458" t="s">
        <v>6761</v>
      </c>
      <c r="O6458" t="s">
        <v>6862</v>
      </c>
      <c r="P6458">
        <v>20999500</v>
      </c>
      <c r="Q6458" t="s">
        <v>6867</v>
      </c>
      <c r="R6458" t="s">
        <v>6779</v>
      </c>
      <c r="S6458" s="12"/>
      <c r="T6458" s="13"/>
      <c r="U6458" t="s">
        <v>10498</v>
      </c>
    </row>
    <row r="6459" spans="1:21" x14ac:dyDescent="0.25">
      <c r="A6459" t="s">
        <v>6619</v>
      </c>
      <c r="B6459" s="12">
        <v>210700</v>
      </c>
      <c r="C6459" t="s">
        <v>12377</v>
      </c>
      <c r="D6459" s="11">
        <v>46193.604270833297</v>
      </c>
      <c r="E6459" t="s">
        <v>12378</v>
      </c>
      <c r="F6459" t="s">
        <v>6415</v>
      </c>
      <c r="G6459" t="s">
        <v>12081</v>
      </c>
      <c r="H6459" t="s">
        <v>6449</v>
      </c>
      <c r="I6459" t="s">
        <v>55</v>
      </c>
      <c r="J6459" t="s">
        <v>737</v>
      </c>
      <c r="K6459" t="s">
        <v>12379</v>
      </c>
      <c r="L6459" t="s">
        <v>12201</v>
      </c>
      <c r="M6459" t="s">
        <v>12380</v>
      </c>
      <c r="N6459" t="s">
        <v>6761</v>
      </c>
      <c r="O6459" t="s">
        <v>6862</v>
      </c>
      <c r="P6459">
        <v>20999500</v>
      </c>
      <c r="Q6459" t="s">
        <v>6867</v>
      </c>
      <c r="R6459" t="s">
        <v>6779</v>
      </c>
      <c r="S6459" s="12"/>
      <c r="T6459" s="13"/>
      <c r="U6459" t="s">
        <v>10498</v>
      </c>
    </row>
    <row r="6460" spans="1:21" x14ac:dyDescent="0.25">
      <c r="A6460" t="s">
        <v>6619</v>
      </c>
      <c r="B6460" s="12">
        <v>210700</v>
      </c>
      <c r="C6460" t="s">
        <v>12377</v>
      </c>
      <c r="D6460" s="11">
        <v>46193.604270833297</v>
      </c>
      <c r="E6460" t="s">
        <v>12378</v>
      </c>
      <c r="F6460" t="s">
        <v>6415</v>
      </c>
      <c r="G6460" t="s">
        <v>12120</v>
      </c>
      <c r="H6460" t="s">
        <v>6449</v>
      </c>
      <c r="I6460" t="s">
        <v>55</v>
      </c>
      <c r="J6460" t="s">
        <v>737</v>
      </c>
      <c r="K6460" t="s">
        <v>12379</v>
      </c>
      <c r="L6460" t="s">
        <v>12201</v>
      </c>
      <c r="M6460" t="s">
        <v>12380</v>
      </c>
      <c r="N6460" t="s">
        <v>6761</v>
      </c>
      <c r="O6460" t="s">
        <v>6862</v>
      </c>
      <c r="P6460">
        <v>20999500</v>
      </c>
      <c r="Q6460" t="s">
        <v>6867</v>
      </c>
      <c r="R6460" t="s">
        <v>6779</v>
      </c>
      <c r="S6460" s="12"/>
      <c r="T6460" s="13"/>
      <c r="U6460" t="s">
        <v>10498</v>
      </c>
    </row>
    <row r="6461" spans="1:21" x14ac:dyDescent="0.25">
      <c r="A6461" t="s">
        <v>6637</v>
      </c>
      <c r="B6461" s="12">
        <v>210750</v>
      </c>
      <c r="C6461" t="s">
        <v>12383</v>
      </c>
      <c r="D6461" s="11">
        <v>46193.704571759299</v>
      </c>
      <c r="E6461" t="s">
        <v>12384</v>
      </c>
      <c r="F6461" t="s">
        <v>6415</v>
      </c>
      <c r="G6461" t="s">
        <v>6968</v>
      </c>
      <c r="H6461" t="s">
        <v>6449</v>
      </c>
      <c r="I6461" t="s">
        <v>55</v>
      </c>
      <c r="J6461" t="s">
        <v>737</v>
      </c>
      <c r="K6461" t="s">
        <v>12385</v>
      </c>
      <c r="L6461" t="s">
        <v>12078</v>
      </c>
      <c r="M6461" t="s">
        <v>10495</v>
      </c>
      <c r="N6461" t="s">
        <v>6761</v>
      </c>
      <c r="O6461" t="s">
        <v>6762</v>
      </c>
      <c r="P6461">
        <v>13799500</v>
      </c>
      <c r="Q6461" t="s">
        <v>6636</v>
      </c>
      <c r="R6461" t="s">
        <v>6636</v>
      </c>
      <c r="S6461" s="12"/>
      <c r="T6461" s="13"/>
      <c r="U6461" t="s">
        <v>7087</v>
      </c>
    </row>
    <row r="6462" spans="1:21" x14ac:dyDescent="0.25">
      <c r="A6462" t="s">
        <v>6637</v>
      </c>
      <c r="B6462" s="12">
        <v>210750</v>
      </c>
      <c r="C6462" t="s">
        <v>12383</v>
      </c>
      <c r="D6462" s="11">
        <v>46193.704571759299</v>
      </c>
      <c r="E6462" t="s">
        <v>12384</v>
      </c>
      <c r="F6462" t="s">
        <v>6415</v>
      </c>
      <c r="G6462" t="s">
        <v>8520</v>
      </c>
      <c r="H6462" t="s">
        <v>6449</v>
      </c>
      <c r="I6462" t="s">
        <v>55</v>
      </c>
      <c r="J6462" t="s">
        <v>737</v>
      </c>
      <c r="K6462" t="s">
        <v>12385</v>
      </c>
      <c r="L6462" t="s">
        <v>12078</v>
      </c>
      <c r="M6462" t="s">
        <v>10495</v>
      </c>
      <c r="N6462" t="s">
        <v>6761</v>
      </c>
      <c r="O6462" t="s">
        <v>6762</v>
      </c>
      <c r="P6462">
        <v>13799500</v>
      </c>
      <c r="Q6462" t="s">
        <v>6636</v>
      </c>
      <c r="R6462" t="s">
        <v>6636</v>
      </c>
      <c r="S6462" s="12"/>
      <c r="T6462" s="13"/>
      <c r="U6462" t="s">
        <v>7087</v>
      </c>
    </row>
    <row r="6463" spans="1:21" x14ac:dyDescent="0.25">
      <c r="A6463" t="s">
        <v>6637</v>
      </c>
      <c r="B6463" s="12">
        <v>210750</v>
      </c>
      <c r="C6463" t="s">
        <v>12383</v>
      </c>
      <c r="D6463" s="11">
        <v>46193.704571759299</v>
      </c>
      <c r="E6463" t="s">
        <v>12384</v>
      </c>
      <c r="F6463" t="s">
        <v>6415</v>
      </c>
      <c r="G6463" t="s">
        <v>12030</v>
      </c>
      <c r="H6463" t="s">
        <v>6449</v>
      </c>
      <c r="I6463" t="s">
        <v>55</v>
      </c>
      <c r="J6463" t="s">
        <v>737</v>
      </c>
      <c r="K6463" t="s">
        <v>12385</v>
      </c>
      <c r="L6463" t="s">
        <v>12078</v>
      </c>
      <c r="M6463" t="s">
        <v>10495</v>
      </c>
      <c r="N6463" t="s">
        <v>6761</v>
      </c>
      <c r="O6463" t="s">
        <v>6762</v>
      </c>
      <c r="P6463">
        <v>13799500</v>
      </c>
      <c r="Q6463" t="s">
        <v>6636</v>
      </c>
      <c r="R6463" t="s">
        <v>6636</v>
      </c>
      <c r="S6463" s="12"/>
      <c r="T6463" s="13"/>
      <c r="U6463" t="s">
        <v>7087</v>
      </c>
    </row>
    <row r="6464" spans="1:21" x14ac:dyDescent="0.25">
      <c r="A6464" t="s">
        <v>6637</v>
      </c>
      <c r="B6464" s="12">
        <v>210750</v>
      </c>
      <c r="C6464" t="s">
        <v>12383</v>
      </c>
      <c r="D6464" s="11">
        <v>46193.704571759299</v>
      </c>
      <c r="E6464" t="s">
        <v>12384</v>
      </c>
      <c r="F6464" t="s">
        <v>6415</v>
      </c>
      <c r="G6464" t="s">
        <v>12080</v>
      </c>
      <c r="H6464" t="s">
        <v>6449</v>
      </c>
      <c r="I6464" t="s">
        <v>55</v>
      </c>
      <c r="J6464" t="s">
        <v>737</v>
      </c>
      <c r="K6464" t="s">
        <v>12385</v>
      </c>
      <c r="L6464" t="s">
        <v>12078</v>
      </c>
      <c r="M6464" t="s">
        <v>10495</v>
      </c>
      <c r="N6464" t="s">
        <v>6761</v>
      </c>
      <c r="O6464" t="s">
        <v>6762</v>
      </c>
      <c r="P6464">
        <v>13799500</v>
      </c>
      <c r="Q6464" t="s">
        <v>6636</v>
      </c>
      <c r="R6464" t="s">
        <v>6636</v>
      </c>
      <c r="S6464" s="12"/>
      <c r="T6464" s="13"/>
      <c r="U6464" t="s">
        <v>7087</v>
      </c>
    </row>
    <row r="6465" spans="1:21" x14ac:dyDescent="0.25">
      <c r="A6465" t="s">
        <v>6637</v>
      </c>
      <c r="B6465" s="12">
        <v>210750</v>
      </c>
      <c r="C6465" t="s">
        <v>12383</v>
      </c>
      <c r="D6465" s="11">
        <v>46193.704571759299</v>
      </c>
      <c r="E6465" t="s">
        <v>12384</v>
      </c>
      <c r="F6465" t="s">
        <v>6415</v>
      </c>
      <c r="G6465" t="s">
        <v>12081</v>
      </c>
      <c r="H6465" t="s">
        <v>6449</v>
      </c>
      <c r="I6465" t="s">
        <v>55</v>
      </c>
      <c r="J6465" t="s">
        <v>737</v>
      </c>
      <c r="K6465" t="s">
        <v>12385</v>
      </c>
      <c r="L6465" t="s">
        <v>12078</v>
      </c>
      <c r="M6465" t="s">
        <v>10495</v>
      </c>
      <c r="N6465" t="s">
        <v>6761</v>
      </c>
      <c r="O6465" t="s">
        <v>6762</v>
      </c>
      <c r="P6465">
        <v>13799500</v>
      </c>
      <c r="Q6465" t="s">
        <v>6636</v>
      </c>
      <c r="R6465" t="s">
        <v>6636</v>
      </c>
      <c r="S6465" s="12"/>
      <c r="T6465" s="13"/>
      <c r="U6465" t="s">
        <v>7087</v>
      </c>
    </row>
    <row r="6466" spans="1:21" x14ac:dyDescent="0.25">
      <c r="A6466" t="s">
        <v>6637</v>
      </c>
      <c r="B6466" s="12">
        <v>210755</v>
      </c>
      <c r="C6466" t="s">
        <v>12386</v>
      </c>
      <c r="D6466" s="11">
        <v>46193.706805555601</v>
      </c>
      <c r="E6466" t="s">
        <v>12387</v>
      </c>
      <c r="F6466" t="s">
        <v>6415</v>
      </c>
      <c r="G6466" t="s">
        <v>6968</v>
      </c>
      <c r="H6466" t="s">
        <v>6449</v>
      </c>
      <c r="I6466" t="s">
        <v>55</v>
      </c>
      <c r="J6466" t="s">
        <v>643</v>
      </c>
      <c r="K6466" t="s">
        <v>12370</v>
      </c>
      <c r="L6466" t="s">
        <v>12078</v>
      </c>
      <c r="M6466" t="s">
        <v>12371</v>
      </c>
      <c r="N6466" t="s">
        <v>6761</v>
      </c>
      <c r="O6466" t="s">
        <v>6762</v>
      </c>
      <c r="P6466">
        <v>13799500</v>
      </c>
      <c r="Q6466" t="s">
        <v>6636</v>
      </c>
      <c r="R6466" t="s">
        <v>6636</v>
      </c>
      <c r="S6466" s="12"/>
      <c r="T6466" s="13"/>
      <c r="U6466" t="s">
        <v>7486</v>
      </c>
    </row>
    <row r="6467" spans="1:21" x14ac:dyDescent="0.25">
      <c r="A6467" t="s">
        <v>6637</v>
      </c>
      <c r="B6467" s="12">
        <v>210755</v>
      </c>
      <c r="C6467" t="s">
        <v>12386</v>
      </c>
      <c r="D6467" s="11">
        <v>46193.706805555601</v>
      </c>
      <c r="E6467" t="s">
        <v>12387</v>
      </c>
      <c r="F6467" t="s">
        <v>6415</v>
      </c>
      <c r="G6467" t="s">
        <v>8520</v>
      </c>
      <c r="H6467" t="s">
        <v>6449</v>
      </c>
      <c r="I6467" t="s">
        <v>55</v>
      </c>
      <c r="J6467" t="s">
        <v>643</v>
      </c>
      <c r="K6467" t="s">
        <v>12370</v>
      </c>
      <c r="L6467" t="s">
        <v>12078</v>
      </c>
      <c r="M6467" t="s">
        <v>12371</v>
      </c>
      <c r="N6467" t="s">
        <v>6761</v>
      </c>
      <c r="O6467" t="s">
        <v>6762</v>
      </c>
      <c r="P6467">
        <v>13799500</v>
      </c>
      <c r="Q6467" t="s">
        <v>6636</v>
      </c>
      <c r="R6467" t="s">
        <v>6636</v>
      </c>
      <c r="S6467" s="12"/>
      <c r="T6467" s="13"/>
      <c r="U6467" t="s">
        <v>7486</v>
      </c>
    </row>
    <row r="6468" spans="1:21" x14ac:dyDescent="0.25">
      <c r="A6468" t="s">
        <v>6637</v>
      </c>
      <c r="B6468" s="12">
        <v>210755</v>
      </c>
      <c r="C6468" t="s">
        <v>12386</v>
      </c>
      <c r="D6468" s="11">
        <v>46193.706805555601</v>
      </c>
      <c r="E6468" t="s">
        <v>12387</v>
      </c>
      <c r="F6468" t="s">
        <v>6415</v>
      </c>
      <c r="G6468" t="s">
        <v>12030</v>
      </c>
      <c r="H6468" t="s">
        <v>6449</v>
      </c>
      <c r="I6468" t="s">
        <v>55</v>
      </c>
      <c r="J6468" t="s">
        <v>643</v>
      </c>
      <c r="K6468" t="s">
        <v>12370</v>
      </c>
      <c r="L6468" t="s">
        <v>12078</v>
      </c>
      <c r="M6468" t="s">
        <v>12371</v>
      </c>
      <c r="N6468" t="s">
        <v>6761</v>
      </c>
      <c r="O6468" t="s">
        <v>6762</v>
      </c>
      <c r="P6468">
        <v>13799500</v>
      </c>
      <c r="Q6468" t="s">
        <v>6636</v>
      </c>
      <c r="R6468" t="s">
        <v>6636</v>
      </c>
      <c r="S6468" s="12"/>
      <c r="T6468" s="13"/>
      <c r="U6468" t="s">
        <v>7486</v>
      </c>
    </row>
    <row r="6469" spans="1:21" x14ac:dyDescent="0.25">
      <c r="A6469" t="s">
        <v>6637</v>
      </c>
      <c r="B6469" s="12">
        <v>210755</v>
      </c>
      <c r="C6469" t="s">
        <v>12386</v>
      </c>
      <c r="D6469" s="11">
        <v>46193.706805555601</v>
      </c>
      <c r="E6469" t="s">
        <v>12387</v>
      </c>
      <c r="F6469" t="s">
        <v>6415</v>
      </c>
      <c r="G6469" t="s">
        <v>12080</v>
      </c>
      <c r="H6469" t="s">
        <v>6449</v>
      </c>
      <c r="I6469" t="s">
        <v>55</v>
      </c>
      <c r="J6469" t="s">
        <v>643</v>
      </c>
      <c r="K6469" t="s">
        <v>12370</v>
      </c>
      <c r="L6469" t="s">
        <v>12078</v>
      </c>
      <c r="M6469" t="s">
        <v>12371</v>
      </c>
      <c r="N6469" t="s">
        <v>6761</v>
      </c>
      <c r="O6469" t="s">
        <v>6762</v>
      </c>
      <c r="P6469">
        <v>13799500</v>
      </c>
      <c r="Q6469" t="s">
        <v>6636</v>
      </c>
      <c r="R6469" t="s">
        <v>6636</v>
      </c>
      <c r="S6469" s="12"/>
      <c r="T6469" s="13"/>
      <c r="U6469" t="s">
        <v>7486</v>
      </c>
    </row>
    <row r="6470" spans="1:21" x14ac:dyDescent="0.25">
      <c r="A6470" t="s">
        <v>6637</v>
      </c>
      <c r="B6470" s="12">
        <v>210755</v>
      </c>
      <c r="C6470" t="s">
        <v>12386</v>
      </c>
      <c r="D6470" s="11">
        <v>46193.706805555601</v>
      </c>
      <c r="E6470" t="s">
        <v>12387</v>
      </c>
      <c r="F6470" t="s">
        <v>6415</v>
      </c>
      <c r="G6470" t="s">
        <v>12081</v>
      </c>
      <c r="H6470" t="s">
        <v>6449</v>
      </c>
      <c r="I6470" t="s">
        <v>55</v>
      </c>
      <c r="J6470" t="s">
        <v>643</v>
      </c>
      <c r="K6470" t="s">
        <v>12370</v>
      </c>
      <c r="L6470" t="s">
        <v>12078</v>
      </c>
      <c r="M6470" t="s">
        <v>12371</v>
      </c>
      <c r="N6470" t="s">
        <v>6761</v>
      </c>
      <c r="O6470" t="s">
        <v>6762</v>
      </c>
      <c r="P6470">
        <v>13799500</v>
      </c>
      <c r="Q6470" t="s">
        <v>6636</v>
      </c>
      <c r="R6470" t="s">
        <v>6636</v>
      </c>
      <c r="S6470" s="12"/>
      <c r="T6470" s="13"/>
      <c r="U6470" t="s">
        <v>7486</v>
      </c>
    </row>
    <row r="6471" spans="1:21" x14ac:dyDescent="0.25">
      <c r="A6471" t="s">
        <v>6619</v>
      </c>
      <c r="B6471" s="12">
        <v>210750</v>
      </c>
      <c r="C6471" t="s">
        <v>12383</v>
      </c>
      <c r="D6471" s="11">
        <v>46193.707384259302</v>
      </c>
      <c r="E6471" t="s">
        <v>12384</v>
      </c>
      <c r="F6471" t="s">
        <v>6415</v>
      </c>
      <c r="G6471" t="s">
        <v>6968</v>
      </c>
      <c r="H6471" t="s">
        <v>6449</v>
      </c>
      <c r="I6471" t="s">
        <v>55</v>
      </c>
      <c r="J6471" t="s">
        <v>737</v>
      </c>
      <c r="K6471" t="s">
        <v>12385</v>
      </c>
      <c r="L6471" t="s">
        <v>12078</v>
      </c>
      <c r="M6471" t="s">
        <v>10495</v>
      </c>
      <c r="N6471" t="s">
        <v>6761</v>
      </c>
      <c r="O6471" t="s">
        <v>6762</v>
      </c>
      <c r="P6471">
        <v>13799500</v>
      </c>
      <c r="Q6471" t="s">
        <v>6636</v>
      </c>
      <c r="R6471" t="s">
        <v>6636</v>
      </c>
      <c r="S6471" s="12"/>
      <c r="T6471" s="13"/>
      <c r="U6471" t="s">
        <v>7087</v>
      </c>
    </row>
    <row r="6472" spans="1:21" x14ac:dyDescent="0.25">
      <c r="A6472" t="s">
        <v>6619</v>
      </c>
      <c r="B6472" s="12">
        <v>210750</v>
      </c>
      <c r="C6472" t="s">
        <v>12383</v>
      </c>
      <c r="D6472" s="11">
        <v>46193.707384259302</v>
      </c>
      <c r="E6472" t="s">
        <v>12384</v>
      </c>
      <c r="F6472" t="s">
        <v>6415</v>
      </c>
      <c r="G6472" t="s">
        <v>8520</v>
      </c>
      <c r="H6472" t="s">
        <v>6449</v>
      </c>
      <c r="I6472" t="s">
        <v>55</v>
      </c>
      <c r="J6472" t="s">
        <v>737</v>
      </c>
      <c r="K6472" t="s">
        <v>12385</v>
      </c>
      <c r="L6472" t="s">
        <v>12078</v>
      </c>
      <c r="M6472" t="s">
        <v>10495</v>
      </c>
      <c r="N6472" t="s">
        <v>6761</v>
      </c>
      <c r="O6472" t="s">
        <v>6762</v>
      </c>
      <c r="P6472">
        <v>13799500</v>
      </c>
      <c r="Q6472" t="s">
        <v>6636</v>
      </c>
      <c r="R6472" t="s">
        <v>6636</v>
      </c>
      <c r="S6472" s="12"/>
      <c r="T6472" s="13"/>
      <c r="U6472" t="s">
        <v>7087</v>
      </c>
    </row>
    <row r="6473" spans="1:21" x14ac:dyDescent="0.25">
      <c r="A6473" t="s">
        <v>6619</v>
      </c>
      <c r="B6473" s="12">
        <v>210750</v>
      </c>
      <c r="C6473" t="s">
        <v>12383</v>
      </c>
      <c r="D6473" s="11">
        <v>46193.707384259302</v>
      </c>
      <c r="E6473" t="s">
        <v>12384</v>
      </c>
      <c r="F6473" t="s">
        <v>6415</v>
      </c>
      <c r="G6473" t="s">
        <v>12030</v>
      </c>
      <c r="H6473" t="s">
        <v>6449</v>
      </c>
      <c r="I6473" t="s">
        <v>55</v>
      </c>
      <c r="J6473" t="s">
        <v>737</v>
      </c>
      <c r="K6473" t="s">
        <v>12385</v>
      </c>
      <c r="L6473" t="s">
        <v>12078</v>
      </c>
      <c r="M6473" t="s">
        <v>10495</v>
      </c>
      <c r="N6473" t="s">
        <v>6761</v>
      </c>
      <c r="O6473" t="s">
        <v>6762</v>
      </c>
      <c r="P6473">
        <v>13799500</v>
      </c>
      <c r="Q6473" t="s">
        <v>6636</v>
      </c>
      <c r="R6473" t="s">
        <v>6636</v>
      </c>
      <c r="S6473" s="12"/>
      <c r="T6473" s="13"/>
      <c r="U6473" t="s">
        <v>7087</v>
      </c>
    </row>
    <row r="6474" spans="1:21" x14ac:dyDescent="0.25">
      <c r="A6474" t="s">
        <v>6619</v>
      </c>
      <c r="B6474" s="12">
        <v>210750</v>
      </c>
      <c r="C6474" t="s">
        <v>12383</v>
      </c>
      <c r="D6474" s="11">
        <v>46193.707384259302</v>
      </c>
      <c r="E6474" t="s">
        <v>12384</v>
      </c>
      <c r="F6474" t="s">
        <v>6415</v>
      </c>
      <c r="G6474" t="s">
        <v>12080</v>
      </c>
      <c r="H6474" t="s">
        <v>6449</v>
      </c>
      <c r="I6474" t="s">
        <v>55</v>
      </c>
      <c r="J6474" t="s">
        <v>737</v>
      </c>
      <c r="K6474" t="s">
        <v>12385</v>
      </c>
      <c r="L6474" t="s">
        <v>12078</v>
      </c>
      <c r="M6474" t="s">
        <v>10495</v>
      </c>
      <c r="N6474" t="s">
        <v>6761</v>
      </c>
      <c r="O6474" t="s">
        <v>6762</v>
      </c>
      <c r="P6474">
        <v>13799500</v>
      </c>
      <c r="Q6474" t="s">
        <v>6636</v>
      </c>
      <c r="R6474" t="s">
        <v>6636</v>
      </c>
      <c r="S6474" s="12"/>
      <c r="T6474" s="13"/>
      <c r="U6474" t="s">
        <v>7087</v>
      </c>
    </row>
    <row r="6475" spans="1:21" x14ac:dyDescent="0.25">
      <c r="A6475" t="s">
        <v>6619</v>
      </c>
      <c r="B6475" s="12">
        <v>210750</v>
      </c>
      <c r="C6475" t="s">
        <v>12383</v>
      </c>
      <c r="D6475" s="11">
        <v>46193.707384259302</v>
      </c>
      <c r="E6475" t="s">
        <v>12384</v>
      </c>
      <c r="F6475" t="s">
        <v>6415</v>
      </c>
      <c r="G6475" t="s">
        <v>12081</v>
      </c>
      <c r="H6475" t="s">
        <v>6449</v>
      </c>
      <c r="I6475" t="s">
        <v>55</v>
      </c>
      <c r="J6475" t="s">
        <v>737</v>
      </c>
      <c r="K6475" t="s">
        <v>12385</v>
      </c>
      <c r="L6475" t="s">
        <v>12078</v>
      </c>
      <c r="M6475" t="s">
        <v>10495</v>
      </c>
      <c r="N6475" t="s">
        <v>6761</v>
      </c>
      <c r="O6475" t="s">
        <v>6762</v>
      </c>
      <c r="P6475">
        <v>13799500</v>
      </c>
      <c r="Q6475" t="s">
        <v>6636</v>
      </c>
      <c r="R6475" t="s">
        <v>6636</v>
      </c>
      <c r="S6475" s="12"/>
      <c r="T6475" s="13"/>
      <c r="U6475" t="s">
        <v>7087</v>
      </c>
    </row>
    <row r="6476" spans="1:21" x14ac:dyDescent="0.25">
      <c r="A6476" t="s">
        <v>6619</v>
      </c>
      <c r="B6476" s="12">
        <v>210755</v>
      </c>
      <c r="C6476" t="s">
        <v>12386</v>
      </c>
      <c r="D6476" s="11">
        <v>46193.709328703699</v>
      </c>
      <c r="E6476" t="s">
        <v>12387</v>
      </c>
      <c r="F6476" t="s">
        <v>6415</v>
      </c>
      <c r="G6476" t="s">
        <v>6968</v>
      </c>
      <c r="H6476" t="s">
        <v>6449</v>
      </c>
      <c r="I6476" t="s">
        <v>55</v>
      </c>
      <c r="J6476" t="s">
        <v>643</v>
      </c>
      <c r="K6476" t="s">
        <v>12370</v>
      </c>
      <c r="L6476" t="s">
        <v>12078</v>
      </c>
      <c r="M6476" t="s">
        <v>12371</v>
      </c>
      <c r="N6476" t="s">
        <v>6761</v>
      </c>
      <c r="O6476" t="s">
        <v>6762</v>
      </c>
      <c r="P6476">
        <v>13799500</v>
      </c>
      <c r="Q6476" t="s">
        <v>6636</v>
      </c>
      <c r="R6476" t="s">
        <v>6636</v>
      </c>
      <c r="S6476" s="12"/>
      <c r="T6476" s="13"/>
      <c r="U6476" t="s">
        <v>7486</v>
      </c>
    </row>
    <row r="6477" spans="1:21" x14ac:dyDescent="0.25">
      <c r="A6477" t="s">
        <v>6619</v>
      </c>
      <c r="B6477" s="12">
        <v>210755</v>
      </c>
      <c r="C6477" t="s">
        <v>12386</v>
      </c>
      <c r="D6477" s="11">
        <v>46193.709328703699</v>
      </c>
      <c r="E6477" t="s">
        <v>12387</v>
      </c>
      <c r="F6477" t="s">
        <v>6415</v>
      </c>
      <c r="G6477" t="s">
        <v>8520</v>
      </c>
      <c r="H6477" t="s">
        <v>6449</v>
      </c>
      <c r="I6477" t="s">
        <v>55</v>
      </c>
      <c r="J6477" t="s">
        <v>643</v>
      </c>
      <c r="K6477" t="s">
        <v>12370</v>
      </c>
      <c r="L6477" t="s">
        <v>12078</v>
      </c>
      <c r="M6477" t="s">
        <v>12371</v>
      </c>
      <c r="N6477" t="s">
        <v>6761</v>
      </c>
      <c r="O6477" t="s">
        <v>6762</v>
      </c>
      <c r="P6477">
        <v>13799500</v>
      </c>
      <c r="Q6477" t="s">
        <v>6636</v>
      </c>
      <c r="R6477" t="s">
        <v>6636</v>
      </c>
      <c r="S6477" s="12"/>
      <c r="T6477" s="13"/>
      <c r="U6477" t="s">
        <v>7486</v>
      </c>
    </row>
    <row r="6478" spans="1:21" x14ac:dyDescent="0.25">
      <c r="A6478" t="s">
        <v>6619</v>
      </c>
      <c r="B6478" s="12">
        <v>210755</v>
      </c>
      <c r="C6478" t="s">
        <v>12386</v>
      </c>
      <c r="D6478" s="11">
        <v>46193.709328703699</v>
      </c>
      <c r="E6478" t="s">
        <v>12387</v>
      </c>
      <c r="F6478" t="s">
        <v>6415</v>
      </c>
      <c r="G6478" t="s">
        <v>12030</v>
      </c>
      <c r="H6478" t="s">
        <v>6449</v>
      </c>
      <c r="I6478" t="s">
        <v>55</v>
      </c>
      <c r="J6478" t="s">
        <v>643</v>
      </c>
      <c r="K6478" t="s">
        <v>12370</v>
      </c>
      <c r="L6478" t="s">
        <v>12078</v>
      </c>
      <c r="M6478" t="s">
        <v>12371</v>
      </c>
      <c r="N6478" t="s">
        <v>6761</v>
      </c>
      <c r="O6478" t="s">
        <v>6762</v>
      </c>
      <c r="P6478">
        <v>13799500</v>
      </c>
      <c r="Q6478" t="s">
        <v>6636</v>
      </c>
      <c r="R6478" t="s">
        <v>6636</v>
      </c>
      <c r="S6478" s="12"/>
      <c r="T6478" s="13"/>
      <c r="U6478" t="s">
        <v>7486</v>
      </c>
    </row>
    <row r="6479" spans="1:21" x14ac:dyDescent="0.25">
      <c r="A6479" t="s">
        <v>6619</v>
      </c>
      <c r="B6479" s="12">
        <v>210755</v>
      </c>
      <c r="C6479" t="s">
        <v>12386</v>
      </c>
      <c r="D6479" s="11">
        <v>46193.709328703699</v>
      </c>
      <c r="E6479" t="s">
        <v>12387</v>
      </c>
      <c r="F6479" t="s">
        <v>6415</v>
      </c>
      <c r="G6479" t="s">
        <v>12080</v>
      </c>
      <c r="H6479" t="s">
        <v>6449</v>
      </c>
      <c r="I6479" t="s">
        <v>55</v>
      </c>
      <c r="J6479" t="s">
        <v>643</v>
      </c>
      <c r="K6479" t="s">
        <v>12370</v>
      </c>
      <c r="L6479" t="s">
        <v>12078</v>
      </c>
      <c r="M6479" t="s">
        <v>12371</v>
      </c>
      <c r="N6479" t="s">
        <v>6761</v>
      </c>
      <c r="O6479" t="s">
        <v>6762</v>
      </c>
      <c r="P6479">
        <v>13799500</v>
      </c>
      <c r="Q6479" t="s">
        <v>6636</v>
      </c>
      <c r="R6479" t="s">
        <v>6636</v>
      </c>
      <c r="S6479" s="12"/>
      <c r="T6479" s="13"/>
      <c r="U6479" t="s">
        <v>7486</v>
      </c>
    </row>
    <row r="6480" spans="1:21" x14ac:dyDescent="0.25">
      <c r="A6480" t="s">
        <v>6619</v>
      </c>
      <c r="B6480" s="12">
        <v>210755</v>
      </c>
      <c r="C6480" t="s">
        <v>12386</v>
      </c>
      <c r="D6480" s="11">
        <v>46193.709328703699</v>
      </c>
      <c r="E6480" t="s">
        <v>12387</v>
      </c>
      <c r="F6480" t="s">
        <v>6415</v>
      </c>
      <c r="G6480" t="s">
        <v>12081</v>
      </c>
      <c r="H6480" t="s">
        <v>6449</v>
      </c>
      <c r="I6480" t="s">
        <v>55</v>
      </c>
      <c r="J6480" t="s">
        <v>643</v>
      </c>
      <c r="K6480" t="s">
        <v>12370</v>
      </c>
      <c r="L6480" t="s">
        <v>12078</v>
      </c>
      <c r="M6480" t="s">
        <v>12371</v>
      </c>
      <c r="N6480" t="s">
        <v>6761</v>
      </c>
      <c r="O6480" t="s">
        <v>6762</v>
      </c>
      <c r="P6480">
        <v>13799500</v>
      </c>
      <c r="Q6480" t="s">
        <v>6636</v>
      </c>
      <c r="R6480" t="s">
        <v>6636</v>
      </c>
      <c r="S6480" s="12"/>
      <c r="T6480" s="13"/>
      <c r="U6480" t="s">
        <v>7486</v>
      </c>
    </row>
    <row r="6481" spans="1:21" x14ac:dyDescent="0.25">
      <c r="A6481" t="s">
        <v>6637</v>
      </c>
      <c r="B6481" s="12">
        <v>210825</v>
      </c>
      <c r="C6481" t="s">
        <v>12388</v>
      </c>
      <c r="D6481" s="11">
        <v>46193.780868055597</v>
      </c>
      <c r="E6481" t="s">
        <v>12389</v>
      </c>
      <c r="F6481" t="s">
        <v>6415</v>
      </c>
      <c r="G6481" t="s">
        <v>6968</v>
      </c>
      <c r="H6481" t="s">
        <v>6449</v>
      </c>
      <c r="I6481" t="s">
        <v>55</v>
      </c>
      <c r="J6481" t="s">
        <v>643</v>
      </c>
      <c r="K6481" t="s">
        <v>12390</v>
      </c>
      <c r="L6481" t="s">
        <v>12156</v>
      </c>
      <c r="M6481" t="s">
        <v>12391</v>
      </c>
      <c r="N6481" t="s">
        <v>8878</v>
      </c>
      <c r="O6481" t="s">
        <v>8901</v>
      </c>
      <c r="P6481">
        <v>21995000</v>
      </c>
      <c r="Q6481" t="s">
        <v>6636</v>
      </c>
      <c r="R6481" t="s">
        <v>6636</v>
      </c>
      <c r="S6481" s="12"/>
      <c r="T6481" s="13"/>
      <c r="U6481" t="s">
        <v>6629</v>
      </c>
    </row>
    <row r="6482" spans="1:21" x14ac:dyDescent="0.25">
      <c r="A6482" t="s">
        <v>6637</v>
      </c>
      <c r="B6482" s="12">
        <v>210825</v>
      </c>
      <c r="C6482" t="s">
        <v>12388</v>
      </c>
      <c r="D6482" s="11">
        <v>46193.780868055597</v>
      </c>
      <c r="E6482" t="s">
        <v>12389</v>
      </c>
      <c r="F6482" t="s">
        <v>6415</v>
      </c>
      <c r="G6482" t="s">
        <v>8520</v>
      </c>
      <c r="H6482" t="s">
        <v>6449</v>
      </c>
      <c r="I6482" t="s">
        <v>55</v>
      </c>
      <c r="J6482" t="s">
        <v>643</v>
      </c>
      <c r="K6482" t="s">
        <v>12390</v>
      </c>
      <c r="L6482" t="s">
        <v>12156</v>
      </c>
      <c r="M6482" t="s">
        <v>12391</v>
      </c>
      <c r="N6482" t="s">
        <v>8878</v>
      </c>
      <c r="O6482" t="s">
        <v>8901</v>
      </c>
      <c r="P6482">
        <v>21995000</v>
      </c>
      <c r="Q6482" t="s">
        <v>6636</v>
      </c>
      <c r="R6482" t="s">
        <v>6636</v>
      </c>
      <c r="S6482" s="12"/>
      <c r="T6482" s="13"/>
      <c r="U6482" t="s">
        <v>6629</v>
      </c>
    </row>
    <row r="6483" spans="1:21" x14ac:dyDescent="0.25">
      <c r="A6483" t="s">
        <v>6637</v>
      </c>
      <c r="B6483" s="12">
        <v>210825</v>
      </c>
      <c r="C6483" t="s">
        <v>12388</v>
      </c>
      <c r="D6483" s="11">
        <v>46193.780868055597</v>
      </c>
      <c r="E6483" t="s">
        <v>12389</v>
      </c>
      <c r="F6483" t="s">
        <v>6415</v>
      </c>
      <c r="G6483" t="s">
        <v>12030</v>
      </c>
      <c r="H6483" t="s">
        <v>6449</v>
      </c>
      <c r="I6483" t="s">
        <v>55</v>
      </c>
      <c r="J6483" t="s">
        <v>643</v>
      </c>
      <c r="K6483" t="s">
        <v>12390</v>
      </c>
      <c r="L6483" t="s">
        <v>12156</v>
      </c>
      <c r="M6483" t="s">
        <v>12391</v>
      </c>
      <c r="N6483" t="s">
        <v>8878</v>
      </c>
      <c r="O6483" t="s">
        <v>8901</v>
      </c>
      <c r="P6483">
        <v>21995000</v>
      </c>
      <c r="Q6483" t="s">
        <v>6636</v>
      </c>
      <c r="R6483" t="s">
        <v>6636</v>
      </c>
      <c r="S6483" s="12"/>
      <c r="T6483" s="13"/>
      <c r="U6483" t="s">
        <v>6629</v>
      </c>
    </row>
    <row r="6484" spans="1:21" x14ac:dyDescent="0.25">
      <c r="A6484" t="s">
        <v>6637</v>
      </c>
      <c r="B6484" s="12">
        <v>210825</v>
      </c>
      <c r="C6484" t="s">
        <v>12388</v>
      </c>
      <c r="D6484" s="11">
        <v>46193.780868055597</v>
      </c>
      <c r="E6484" t="s">
        <v>12389</v>
      </c>
      <c r="F6484" t="s">
        <v>6415</v>
      </c>
      <c r="G6484" t="s">
        <v>8521</v>
      </c>
      <c r="H6484" t="s">
        <v>6449</v>
      </c>
      <c r="I6484" t="s">
        <v>55</v>
      </c>
      <c r="J6484" t="s">
        <v>643</v>
      </c>
      <c r="K6484" t="s">
        <v>12390</v>
      </c>
      <c r="L6484" t="s">
        <v>12156</v>
      </c>
      <c r="M6484" t="s">
        <v>12391</v>
      </c>
      <c r="N6484" t="s">
        <v>8878</v>
      </c>
      <c r="O6484" t="s">
        <v>8901</v>
      </c>
      <c r="P6484">
        <v>21995000</v>
      </c>
      <c r="Q6484" t="s">
        <v>6636</v>
      </c>
      <c r="R6484" t="s">
        <v>6636</v>
      </c>
      <c r="S6484" s="12"/>
      <c r="T6484" s="13"/>
      <c r="U6484" t="s">
        <v>6629</v>
      </c>
    </row>
    <row r="6485" spans="1:21" x14ac:dyDescent="0.25">
      <c r="A6485" t="s">
        <v>6637</v>
      </c>
      <c r="B6485" s="12">
        <v>210825</v>
      </c>
      <c r="C6485" t="s">
        <v>12388</v>
      </c>
      <c r="D6485" s="11">
        <v>46193.780868055597</v>
      </c>
      <c r="E6485" t="s">
        <v>12389</v>
      </c>
      <c r="F6485" t="s">
        <v>6415</v>
      </c>
      <c r="G6485" t="s">
        <v>12158</v>
      </c>
      <c r="H6485" t="s">
        <v>6449</v>
      </c>
      <c r="I6485" t="s">
        <v>55</v>
      </c>
      <c r="J6485" t="s">
        <v>643</v>
      </c>
      <c r="K6485" t="s">
        <v>12390</v>
      </c>
      <c r="L6485" t="s">
        <v>12156</v>
      </c>
      <c r="M6485" t="s">
        <v>12391</v>
      </c>
      <c r="N6485" t="s">
        <v>8878</v>
      </c>
      <c r="O6485" t="s">
        <v>8901</v>
      </c>
      <c r="P6485">
        <v>21995000</v>
      </c>
      <c r="Q6485" t="s">
        <v>6636</v>
      </c>
      <c r="R6485" t="s">
        <v>6636</v>
      </c>
      <c r="S6485" s="12"/>
      <c r="T6485" s="13"/>
      <c r="U6485" t="s">
        <v>6629</v>
      </c>
    </row>
    <row r="6486" spans="1:21" x14ac:dyDescent="0.25">
      <c r="A6486" t="s">
        <v>6619</v>
      </c>
      <c r="B6486" s="12">
        <v>210825</v>
      </c>
      <c r="C6486" t="s">
        <v>12388</v>
      </c>
      <c r="D6486" s="11">
        <v>46193.813506944403</v>
      </c>
      <c r="E6486" t="s">
        <v>12389</v>
      </c>
      <c r="F6486" t="s">
        <v>6415</v>
      </c>
      <c r="G6486" t="s">
        <v>6968</v>
      </c>
      <c r="H6486" t="s">
        <v>6449</v>
      </c>
      <c r="I6486" t="s">
        <v>55</v>
      </c>
      <c r="J6486" t="s">
        <v>643</v>
      </c>
      <c r="K6486" t="s">
        <v>12390</v>
      </c>
      <c r="L6486" t="s">
        <v>12156</v>
      </c>
      <c r="M6486" t="s">
        <v>12391</v>
      </c>
      <c r="N6486" t="s">
        <v>8878</v>
      </c>
      <c r="O6486" t="s">
        <v>8901</v>
      </c>
      <c r="P6486">
        <v>21995000</v>
      </c>
      <c r="Q6486" t="s">
        <v>6636</v>
      </c>
      <c r="R6486" t="s">
        <v>6636</v>
      </c>
      <c r="S6486" s="12"/>
      <c r="T6486" s="13"/>
      <c r="U6486" t="s">
        <v>6629</v>
      </c>
    </row>
    <row r="6487" spans="1:21" x14ac:dyDescent="0.25">
      <c r="A6487" t="s">
        <v>6619</v>
      </c>
      <c r="B6487" s="12">
        <v>210825</v>
      </c>
      <c r="C6487" t="s">
        <v>12388</v>
      </c>
      <c r="D6487" s="11">
        <v>46193.813506944403</v>
      </c>
      <c r="E6487" t="s">
        <v>12389</v>
      </c>
      <c r="F6487" t="s">
        <v>6415</v>
      </c>
      <c r="G6487" t="s">
        <v>8520</v>
      </c>
      <c r="H6487" t="s">
        <v>6449</v>
      </c>
      <c r="I6487" t="s">
        <v>55</v>
      </c>
      <c r="J6487" t="s">
        <v>643</v>
      </c>
      <c r="K6487" t="s">
        <v>12390</v>
      </c>
      <c r="L6487" t="s">
        <v>12156</v>
      </c>
      <c r="M6487" t="s">
        <v>12391</v>
      </c>
      <c r="N6487" t="s">
        <v>8878</v>
      </c>
      <c r="O6487" t="s">
        <v>8901</v>
      </c>
      <c r="P6487">
        <v>21995000</v>
      </c>
      <c r="Q6487" t="s">
        <v>6636</v>
      </c>
      <c r="R6487" t="s">
        <v>6636</v>
      </c>
      <c r="S6487" s="12"/>
      <c r="T6487" s="13"/>
      <c r="U6487" t="s">
        <v>6629</v>
      </c>
    </row>
    <row r="6488" spans="1:21" x14ac:dyDescent="0.25">
      <c r="A6488" t="s">
        <v>6619</v>
      </c>
      <c r="B6488" s="12">
        <v>210825</v>
      </c>
      <c r="C6488" t="s">
        <v>12388</v>
      </c>
      <c r="D6488" s="11">
        <v>46193.813506944403</v>
      </c>
      <c r="E6488" t="s">
        <v>12389</v>
      </c>
      <c r="F6488" t="s">
        <v>6415</v>
      </c>
      <c r="G6488" t="s">
        <v>12030</v>
      </c>
      <c r="H6488" t="s">
        <v>6449</v>
      </c>
      <c r="I6488" t="s">
        <v>55</v>
      </c>
      <c r="J6488" t="s">
        <v>643</v>
      </c>
      <c r="K6488" t="s">
        <v>12390</v>
      </c>
      <c r="L6488" t="s">
        <v>12156</v>
      </c>
      <c r="M6488" t="s">
        <v>12391</v>
      </c>
      <c r="N6488" t="s">
        <v>8878</v>
      </c>
      <c r="O6488" t="s">
        <v>8901</v>
      </c>
      <c r="P6488">
        <v>21995000</v>
      </c>
      <c r="Q6488" t="s">
        <v>6636</v>
      </c>
      <c r="R6488" t="s">
        <v>6636</v>
      </c>
      <c r="S6488" s="12"/>
      <c r="T6488" s="13"/>
      <c r="U6488" t="s">
        <v>6629</v>
      </c>
    </row>
    <row r="6489" spans="1:21" x14ac:dyDescent="0.25">
      <c r="A6489" t="s">
        <v>6619</v>
      </c>
      <c r="B6489" s="12">
        <v>210825</v>
      </c>
      <c r="C6489" t="s">
        <v>12388</v>
      </c>
      <c r="D6489" s="11">
        <v>46193.813506944403</v>
      </c>
      <c r="E6489" t="s">
        <v>12389</v>
      </c>
      <c r="F6489" t="s">
        <v>6415</v>
      </c>
      <c r="G6489" t="s">
        <v>8521</v>
      </c>
      <c r="H6489" t="s">
        <v>6449</v>
      </c>
      <c r="I6489" t="s">
        <v>55</v>
      </c>
      <c r="J6489" t="s">
        <v>643</v>
      </c>
      <c r="K6489" t="s">
        <v>12390</v>
      </c>
      <c r="L6489" t="s">
        <v>12156</v>
      </c>
      <c r="M6489" t="s">
        <v>12391</v>
      </c>
      <c r="N6489" t="s">
        <v>8878</v>
      </c>
      <c r="O6489" t="s">
        <v>8901</v>
      </c>
      <c r="P6489">
        <v>21995000</v>
      </c>
      <c r="Q6489" t="s">
        <v>6636</v>
      </c>
      <c r="R6489" t="s">
        <v>6636</v>
      </c>
      <c r="S6489" s="12"/>
      <c r="T6489" s="13"/>
      <c r="U6489" t="s">
        <v>6629</v>
      </c>
    </row>
    <row r="6490" spans="1:21" x14ac:dyDescent="0.25">
      <c r="A6490" t="s">
        <v>6619</v>
      </c>
      <c r="B6490" s="12">
        <v>210825</v>
      </c>
      <c r="C6490" t="s">
        <v>12388</v>
      </c>
      <c r="D6490" s="11">
        <v>46193.813506944403</v>
      </c>
      <c r="E6490" t="s">
        <v>12389</v>
      </c>
      <c r="F6490" t="s">
        <v>6415</v>
      </c>
      <c r="G6490" t="s">
        <v>12158</v>
      </c>
      <c r="H6490" t="s">
        <v>6449</v>
      </c>
      <c r="I6490" t="s">
        <v>55</v>
      </c>
      <c r="J6490" t="s">
        <v>643</v>
      </c>
      <c r="K6490" t="s">
        <v>12390</v>
      </c>
      <c r="L6490" t="s">
        <v>12156</v>
      </c>
      <c r="M6490" t="s">
        <v>12391</v>
      </c>
      <c r="N6490" t="s">
        <v>8878</v>
      </c>
      <c r="O6490" t="s">
        <v>8901</v>
      </c>
      <c r="P6490">
        <v>21995000</v>
      </c>
      <c r="Q6490" t="s">
        <v>6636</v>
      </c>
      <c r="R6490" t="s">
        <v>6636</v>
      </c>
      <c r="S6490" s="12"/>
      <c r="T6490" s="13"/>
      <c r="U6490" t="s">
        <v>6629</v>
      </c>
    </row>
    <row r="6491" spans="1:21" x14ac:dyDescent="0.25">
      <c r="A6491" t="s">
        <v>6637</v>
      </c>
      <c r="B6491" s="12">
        <v>210980</v>
      </c>
      <c r="C6491" t="s">
        <v>12392</v>
      </c>
      <c r="D6491" s="11">
        <v>46194.595254629603</v>
      </c>
      <c r="E6491" t="s">
        <v>12393</v>
      </c>
      <c r="F6491" t="s">
        <v>6415</v>
      </c>
      <c r="G6491" t="s">
        <v>6968</v>
      </c>
      <c r="H6491" t="s">
        <v>6449</v>
      </c>
      <c r="I6491" t="s">
        <v>55</v>
      </c>
      <c r="J6491" t="s">
        <v>164</v>
      </c>
      <c r="K6491" t="s">
        <v>12196</v>
      </c>
      <c r="L6491" t="s">
        <v>12047</v>
      </c>
      <c r="M6491" t="s">
        <v>12197</v>
      </c>
      <c r="N6491" t="s">
        <v>7001</v>
      </c>
      <c r="O6491" t="s">
        <v>7007</v>
      </c>
      <c r="P6491">
        <v>7805000</v>
      </c>
      <c r="Q6491" t="s">
        <v>6636</v>
      </c>
      <c r="R6491" t="s">
        <v>6636</v>
      </c>
      <c r="S6491" s="12"/>
      <c r="T6491" s="13"/>
      <c r="U6491" t="s">
        <v>9028</v>
      </c>
    </row>
    <row r="6492" spans="1:21" x14ac:dyDescent="0.25">
      <c r="A6492" t="s">
        <v>6637</v>
      </c>
      <c r="B6492" s="12">
        <v>210980</v>
      </c>
      <c r="C6492" t="s">
        <v>12392</v>
      </c>
      <c r="D6492" s="11">
        <v>46194.595254629603</v>
      </c>
      <c r="E6492" t="s">
        <v>12393</v>
      </c>
      <c r="F6492" t="s">
        <v>6415</v>
      </c>
      <c r="G6492" t="s">
        <v>8520</v>
      </c>
      <c r="H6492" t="s">
        <v>6449</v>
      </c>
      <c r="I6492" t="s">
        <v>55</v>
      </c>
      <c r="J6492" t="s">
        <v>164</v>
      </c>
      <c r="K6492" t="s">
        <v>12196</v>
      </c>
      <c r="L6492" t="s">
        <v>12047</v>
      </c>
      <c r="M6492" t="s">
        <v>12197</v>
      </c>
      <c r="N6492" t="s">
        <v>7001</v>
      </c>
      <c r="O6492" t="s">
        <v>7007</v>
      </c>
      <c r="P6492">
        <v>7805000</v>
      </c>
      <c r="Q6492" t="s">
        <v>6636</v>
      </c>
      <c r="R6492" t="s">
        <v>6636</v>
      </c>
      <c r="S6492" s="12"/>
      <c r="T6492" s="13"/>
      <c r="U6492" t="s">
        <v>9028</v>
      </c>
    </row>
    <row r="6493" spans="1:21" x14ac:dyDescent="0.25">
      <c r="A6493" t="s">
        <v>6637</v>
      </c>
      <c r="B6493" s="12">
        <v>210980</v>
      </c>
      <c r="C6493" t="s">
        <v>12392</v>
      </c>
      <c r="D6493" s="11">
        <v>46194.595254629603</v>
      </c>
      <c r="E6493" t="s">
        <v>12393</v>
      </c>
      <c r="F6493" t="s">
        <v>6415</v>
      </c>
      <c r="G6493" t="s">
        <v>8521</v>
      </c>
      <c r="H6493" t="s">
        <v>6449</v>
      </c>
      <c r="I6493" t="s">
        <v>55</v>
      </c>
      <c r="J6493" t="s">
        <v>164</v>
      </c>
      <c r="K6493" t="s">
        <v>12196</v>
      </c>
      <c r="L6493" t="s">
        <v>12047</v>
      </c>
      <c r="M6493" t="s">
        <v>12197</v>
      </c>
      <c r="N6493" t="s">
        <v>7001</v>
      </c>
      <c r="O6493" t="s">
        <v>7007</v>
      </c>
      <c r="P6493">
        <v>7805000</v>
      </c>
      <c r="Q6493" t="s">
        <v>6636</v>
      </c>
      <c r="R6493" t="s">
        <v>6636</v>
      </c>
      <c r="S6493" s="12"/>
      <c r="T6493" s="13"/>
      <c r="U6493" t="s">
        <v>9028</v>
      </c>
    </row>
    <row r="6494" spans="1:21" x14ac:dyDescent="0.25">
      <c r="A6494" t="s">
        <v>6637</v>
      </c>
      <c r="B6494" s="12">
        <v>210980</v>
      </c>
      <c r="C6494" t="s">
        <v>12392</v>
      </c>
      <c r="D6494" s="11">
        <v>46194.595254629603</v>
      </c>
      <c r="E6494" t="s">
        <v>12393</v>
      </c>
      <c r="F6494" t="s">
        <v>6415</v>
      </c>
      <c r="G6494" t="s">
        <v>8522</v>
      </c>
      <c r="H6494" t="s">
        <v>6449</v>
      </c>
      <c r="I6494" t="s">
        <v>55</v>
      </c>
      <c r="J6494" t="s">
        <v>164</v>
      </c>
      <c r="K6494" t="s">
        <v>12196</v>
      </c>
      <c r="L6494" t="s">
        <v>12047</v>
      </c>
      <c r="M6494" t="s">
        <v>12197</v>
      </c>
      <c r="N6494" t="s">
        <v>7001</v>
      </c>
      <c r="O6494" t="s">
        <v>7007</v>
      </c>
      <c r="P6494">
        <v>7805000</v>
      </c>
      <c r="Q6494" t="s">
        <v>6636</v>
      </c>
      <c r="R6494" t="s">
        <v>6636</v>
      </c>
      <c r="S6494" s="12"/>
      <c r="T6494" s="13"/>
      <c r="U6494" t="s">
        <v>9028</v>
      </c>
    </row>
    <row r="6495" spans="1:21" x14ac:dyDescent="0.25">
      <c r="A6495" t="s">
        <v>6637</v>
      </c>
      <c r="B6495" s="12">
        <v>210980</v>
      </c>
      <c r="C6495" t="s">
        <v>12392</v>
      </c>
      <c r="D6495" s="11">
        <v>46194.595254629603</v>
      </c>
      <c r="E6495" t="s">
        <v>12393</v>
      </c>
      <c r="F6495" t="s">
        <v>6415</v>
      </c>
      <c r="G6495" t="s">
        <v>8523</v>
      </c>
      <c r="H6495" t="s">
        <v>6449</v>
      </c>
      <c r="I6495" t="s">
        <v>55</v>
      </c>
      <c r="J6495" t="s">
        <v>164</v>
      </c>
      <c r="K6495" t="s">
        <v>12196</v>
      </c>
      <c r="L6495" t="s">
        <v>12047</v>
      </c>
      <c r="M6495" t="s">
        <v>12197</v>
      </c>
      <c r="N6495" t="s">
        <v>7001</v>
      </c>
      <c r="O6495" t="s">
        <v>7007</v>
      </c>
      <c r="P6495">
        <v>7805000</v>
      </c>
      <c r="Q6495" t="s">
        <v>6636</v>
      </c>
      <c r="R6495" t="s">
        <v>6636</v>
      </c>
      <c r="S6495" s="12"/>
      <c r="T6495" s="13"/>
      <c r="U6495" t="s">
        <v>9028</v>
      </c>
    </row>
    <row r="6496" spans="1:21" x14ac:dyDescent="0.25">
      <c r="A6496" t="s">
        <v>6637</v>
      </c>
      <c r="B6496" s="12">
        <v>210980</v>
      </c>
      <c r="C6496" t="s">
        <v>12392</v>
      </c>
      <c r="D6496" s="11">
        <v>46194.595254629603</v>
      </c>
      <c r="E6496" t="s">
        <v>12393</v>
      </c>
      <c r="F6496" t="s">
        <v>6415</v>
      </c>
      <c r="G6496" t="s">
        <v>8524</v>
      </c>
      <c r="H6496" t="s">
        <v>6449</v>
      </c>
      <c r="I6496" t="s">
        <v>55</v>
      </c>
      <c r="J6496" t="s">
        <v>164</v>
      </c>
      <c r="K6496" t="s">
        <v>12196</v>
      </c>
      <c r="L6496" t="s">
        <v>12047</v>
      </c>
      <c r="M6496" t="s">
        <v>12197</v>
      </c>
      <c r="N6496" t="s">
        <v>7001</v>
      </c>
      <c r="O6496" t="s">
        <v>7007</v>
      </c>
      <c r="P6496">
        <v>7805000</v>
      </c>
      <c r="Q6496" t="s">
        <v>6636</v>
      </c>
      <c r="R6496" t="s">
        <v>6636</v>
      </c>
      <c r="S6496" s="12"/>
      <c r="T6496" s="13"/>
      <c r="U6496" t="s">
        <v>9028</v>
      </c>
    </row>
    <row r="6497" spans="1:21" x14ac:dyDescent="0.25">
      <c r="A6497" t="s">
        <v>6619</v>
      </c>
      <c r="B6497" s="12">
        <v>210980</v>
      </c>
      <c r="C6497" t="s">
        <v>12392</v>
      </c>
      <c r="D6497" s="11">
        <v>46194.6514930556</v>
      </c>
      <c r="E6497" t="s">
        <v>12393</v>
      </c>
      <c r="F6497" t="s">
        <v>6415</v>
      </c>
      <c r="G6497" t="s">
        <v>6968</v>
      </c>
      <c r="H6497" t="s">
        <v>6449</v>
      </c>
      <c r="I6497" t="s">
        <v>55</v>
      </c>
      <c r="J6497" t="s">
        <v>164</v>
      </c>
      <c r="K6497" t="s">
        <v>12196</v>
      </c>
      <c r="L6497" t="s">
        <v>12047</v>
      </c>
      <c r="M6497" t="s">
        <v>12197</v>
      </c>
      <c r="N6497" t="s">
        <v>7001</v>
      </c>
      <c r="O6497" t="s">
        <v>7007</v>
      </c>
      <c r="P6497">
        <v>7805000</v>
      </c>
      <c r="Q6497" t="s">
        <v>6636</v>
      </c>
      <c r="R6497" t="s">
        <v>6636</v>
      </c>
      <c r="S6497" s="12"/>
      <c r="T6497" s="13"/>
      <c r="U6497" t="s">
        <v>9028</v>
      </c>
    </row>
    <row r="6498" spans="1:21" x14ac:dyDescent="0.25">
      <c r="A6498" t="s">
        <v>6619</v>
      </c>
      <c r="B6498" s="12">
        <v>210980</v>
      </c>
      <c r="C6498" t="s">
        <v>12392</v>
      </c>
      <c r="D6498" s="11">
        <v>46194.6514930556</v>
      </c>
      <c r="E6498" t="s">
        <v>12393</v>
      </c>
      <c r="F6498" t="s">
        <v>6415</v>
      </c>
      <c r="G6498" t="s">
        <v>8520</v>
      </c>
      <c r="H6498" t="s">
        <v>6449</v>
      </c>
      <c r="I6498" t="s">
        <v>55</v>
      </c>
      <c r="J6498" t="s">
        <v>164</v>
      </c>
      <c r="K6498" t="s">
        <v>12196</v>
      </c>
      <c r="L6498" t="s">
        <v>12047</v>
      </c>
      <c r="M6498" t="s">
        <v>12197</v>
      </c>
      <c r="N6498" t="s">
        <v>7001</v>
      </c>
      <c r="O6498" t="s">
        <v>7007</v>
      </c>
      <c r="P6498">
        <v>7805000</v>
      </c>
      <c r="Q6498" t="s">
        <v>6636</v>
      </c>
      <c r="R6498" t="s">
        <v>6636</v>
      </c>
      <c r="S6498" s="12"/>
      <c r="T6498" s="13"/>
      <c r="U6498" t="s">
        <v>9028</v>
      </c>
    </row>
    <row r="6499" spans="1:21" x14ac:dyDescent="0.25">
      <c r="A6499" t="s">
        <v>6619</v>
      </c>
      <c r="B6499" s="12">
        <v>210980</v>
      </c>
      <c r="C6499" t="s">
        <v>12392</v>
      </c>
      <c r="D6499" s="11">
        <v>46194.6514930556</v>
      </c>
      <c r="E6499" t="s">
        <v>12393</v>
      </c>
      <c r="F6499" t="s">
        <v>6415</v>
      </c>
      <c r="G6499" t="s">
        <v>8521</v>
      </c>
      <c r="H6499" t="s">
        <v>6449</v>
      </c>
      <c r="I6499" t="s">
        <v>55</v>
      </c>
      <c r="J6499" t="s">
        <v>164</v>
      </c>
      <c r="K6499" t="s">
        <v>12196</v>
      </c>
      <c r="L6499" t="s">
        <v>12047</v>
      </c>
      <c r="M6499" t="s">
        <v>12197</v>
      </c>
      <c r="N6499" t="s">
        <v>7001</v>
      </c>
      <c r="O6499" t="s">
        <v>7007</v>
      </c>
      <c r="P6499">
        <v>7805000</v>
      </c>
      <c r="Q6499" t="s">
        <v>6636</v>
      </c>
      <c r="R6499" t="s">
        <v>6636</v>
      </c>
      <c r="S6499" s="12"/>
      <c r="T6499" s="13"/>
      <c r="U6499" t="s">
        <v>9028</v>
      </c>
    </row>
    <row r="6500" spans="1:21" x14ac:dyDescent="0.25">
      <c r="A6500" t="s">
        <v>6619</v>
      </c>
      <c r="B6500" s="12">
        <v>210980</v>
      </c>
      <c r="C6500" t="s">
        <v>12392</v>
      </c>
      <c r="D6500" s="11">
        <v>46194.6514930556</v>
      </c>
      <c r="E6500" t="s">
        <v>12393</v>
      </c>
      <c r="F6500" t="s">
        <v>6415</v>
      </c>
      <c r="G6500" t="s">
        <v>8522</v>
      </c>
      <c r="H6500" t="s">
        <v>6449</v>
      </c>
      <c r="I6500" t="s">
        <v>55</v>
      </c>
      <c r="J6500" t="s">
        <v>164</v>
      </c>
      <c r="K6500" t="s">
        <v>12196</v>
      </c>
      <c r="L6500" t="s">
        <v>12047</v>
      </c>
      <c r="M6500" t="s">
        <v>12197</v>
      </c>
      <c r="N6500" t="s">
        <v>7001</v>
      </c>
      <c r="O6500" t="s">
        <v>7007</v>
      </c>
      <c r="P6500">
        <v>7805000</v>
      </c>
      <c r="Q6500" t="s">
        <v>6636</v>
      </c>
      <c r="R6500" t="s">
        <v>6636</v>
      </c>
      <c r="S6500" s="12"/>
      <c r="T6500" s="13"/>
      <c r="U6500" t="s">
        <v>9028</v>
      </c>
    </row>
    <row r="6501" spans="1:21" x14ac:dyDescent="0.25">
      <c r="A6501" t="s">
        <v>6619</v>
      </c>
      <c r="B6501" s="12">
        <v>210980</v>
      </c>
      <c r="C6501" t="s">
        <v>12392</v>
      </c>
      <c r="D6501" s="11">
        <v>46194.6514930556</v>
      </c>
      <c r="E6501" t="s">
        <v>12393</v>
      </c>
      <c r="F6501" t="s">
        <v>6415</v>
      </c>
      <c r="G6501" t="s">
        <v>8523</v>
      </c>
      <c r="H6501" t="s">
        <v>6449</v>
      </c>
      <c r="I6501" t="s">
        <v>55</v>
      </c>
      <c r="J6501" t="s">
        <v>164</v>
      </c>
      <c r="K6501" t="s">
        <v>12196</v>
      </c>
      <c r="L6501" t="s">
        <v>12047</v>
      </c>
      <c r="M6501" t="s">
        <v>12197</v>
      </c>
      <c r="N6501" t="s">
        <v>7001</v>
      </c>
      <c r="O6501" t="s">
        <v>7007</v>
      </c>
      <c r="P6501">
        <v>7805000</v>
      </c>
      <c r="Q6501" t="s">
        <v>6636</v>
      </c>
      <c r="R6501" t="s">
        <v>6636</v>
      </c>
      <c r="S6501" s="12"/>
      <c r="T6501" s="13"/>
      <c r="U6501" t="s">
        <v>9028</v>
      </c>
    </row>
    <row r="6502" spans="1:21" x14ac:dyDescent="0.25">
      <c r="A6502" t="s">
        <v>6619</v>
      </c>
      <c r="B6502" s="12">
        <v>210980</v>
      </c>
      <c r="C6502" t="s">
        <v>12392</v>
      </c>
      <c r="D6502" s="11">
        <v>46194.6514930556</v>
      </c>
      <c r="E6502" t="s">
        <v>12393</v>
      </c>
      <c r="F6502" t="s">
        <v>6415</v>
      </c>
      <c r="G6502" t="s">
        <v>8524</v>
      </c>
      <c r="H6502" t="s">
        <v>6449</v>
      </c>
      <c r="I6502" t="s">
        <v>55</v>
      </c>
      <c r="J6502" t="s">
        <v>164</v>
      </c>
      <c r="K6502" t="s">
        <v>12196</v>
      </c>
      <c r="L6502" t="s">
        <v>12047</v>
      </c>
      <c r="M6502" t="s">
        <v>12197</v>
      </c>
      <c r="N6502" t="s">
        <v>7001</v>
      </c>
      <c r="O6502" t="s">
        <v>7007</v>
      </c>
      <c r="P6502">
        <v>7805000</v>
      </c>
      <c r="Q6502" t="s">
        <v>6636</v>
      </c>
      <c r="R6502" t="s">
        <v>6636</v>
      </c>
      <c r="S6502" s="12"/>
      <c r="T6502" s="13"/>
      <c r="U6502" t="s">
        <v>9028</v>
      </c>
    </row>
    <row r="6503" spans="1:21" x14ac:dyDescent="0.25">
      <c r="A6503" t="s">
        <v>6637</v>
      </c>
      <c r="B6503" s="12">
        <v>211085</v>
      </c>
      <c r="C6503" t="s">
        <v>12394</v>
      </c>
      <c r="D6503" s="11">
        <v>46194.912499999999</v>
      </c>
      <c r="E6503" t="s">
        <v>12395</v>
      </c>
      <c r="F6503" t="s">
        <v>6415</v>
      </c>
      <c r="G6503" t="s">
        <v>6968</v>
      </c>
      <c r="H6503" t="s">
        <v>6449</v>
      </c>
      <c r="I6503" t="s">
        <v>65</v>
      </c>
      <c r="J6503" t="s">
        <v>57</v>
      </c>
      <c r="K6503" t="s">
        <v>12038</v>
      </c>
      <c r="L6503" t="s">
        <v>12039</v>
      </c>
      <c r="M6503" t="s">
        <v>12040</v>
      </c>
      <c r="N6503" t="s">
        <v>7044</v>
      </c>
      <c r="O6503" t="s">
        <v>9213</v>
      </c>
      <c r="P6503">
        <v>20949500</v>
      </c>
      <c r="Q6503" t="s">
        <v>6636</v>
      </c>
      <c r="R6503" t="s">
        <v>6636</v>
      </c>
      <c r="S6503" s="12"/>
      <c r="T6503" s="13"/>
      <c r="U6503" t="s">
        <v>7455</v>
      </c>
    </row>
    <row r="6504" spans="1:21" x14ac:dyDescent="0.25">
      <c r="A6504" t="s">
        <v>6637</v>
      </c>
      <c r="B6504" s="12">
        <v>211085</v>
      </c>
      <c r="C6504" t="s">
        <v>12394</v>
      </c>
      <c r="D6504" s="11">
        <v>46194.912499999999</v>
      </c>
      <c r="E6504" t="s">
        <v>12395</v>
      </c>
      <c r="F6504" t="s">
        <v>6415</v>
      </c>
      <c r="G6504" t="s">
        <v>8520</v>
      </c>
      <c r="H6504" t="s">
        <v>6449</v>
      </c>
      <c r="I6504" t="s">
        <v>65</v>
      </c>
      <c r="J6504" t="s">
        <v>57</v>
      </c>
      <c r="K6504" t="s">
        <v>12038</v>
      </c>
      <c r="L6504" t="s">
        <v>12039</v>
      </c>
      <c r="M6504" t="s">
        <v>12040</v>
      </c>
      <c r="N6504" t="s">
        <v>7044</v>
      </c>
      <c r="O6504" t="s">
        <v>9213</v>
      </c>
      <c r="P6504">
        <v>20949500</v>
      </c>
      <c r="Q6504" t="s">
        <v>6636</v>
      </c>
      <c r="R6504" t="s">
        <v>6636</v>
      </c>
      <c r="S6504" s="12"/>
      <c r="T6504" s="13"/>
      <c r="U6504" t="s">
        <v>7455</v>
      </c>
    </row>
    <row r="6505" spans="1:21" x14ac:dyDescent="0.25">
      <c r="A6505" t="s">
        <v>6637</v>
      </c>
      <c r="B6505" s="12">
        <v>211085</v>
      </c>
      <c r="C6505" t="s">
        <v>12394</v>
      </c>
      <c r="D6505" s="11">
        <v>46194.912499999999</v>
      </c>
      <c r="E6505" t="s">
        <v>12395</v>
      </c>
      <c r="F6505" t="s">
        <v>6415</v>
      </c>
      <c r="G6505" t="s">
        <v>12030</v>
      </c>
      <c r="H6505" t="s">
        <v>6449</v>
      </c>
      <c r="I6505" t="s">
        <v>65</v>
      </c>
      <c r="J6505" t="s">
        <v>57</v>
      </c>
      <c r="K6505" t="s">
        <v>12038</v>
      </c>
      <c r="L6505" t="s">
        <v>12039</v>
      </c>
      <c r="M6505" t="s">
        <v>12040</v>
      </c>
      <c r="N6505" t="s">
        <v>7044</v>
      </c>
      <c r="O6505" t="s">
        <v>9213</v>
      </c>
      <c r="P6505">
        <v>20949500</v>
      </c>
      <c r="Q6505" t="s">
        <v>6636</v>
      </c>
      <c r="R6505" t="s">
        <v>6636</v>
      </c>
      <c r="S6505" s="12"/>
      <c r="T6505" s="13"/>
      <c r="U6505" t="s">
        <v>7455</v>
      </c>
    </row>
    <row r="6506" spans="1:21" x14ac:dyDescent="0.25">
      <c r="A6506" t="s">
        <v>6637</v>
      </c>
      <c r="B6506" s="12">
        <v>211085</v>
      </c>
      <c r="C6506" t="s">
        <v>12394</v>
      </c>
      <c r="D6506" s="11">
        <v>46194.912499999999</v>
      </c>
      <c r="E6506" t="s">
        <v>12395</v>
      </c>
      <c r="F6506" t="s">
        <v>6415</v>
      </c>
      <c r="G6506" t="s">
        <v>8521</v>
      </c>
      <c r="H6506" t="s">
        <v>6449</v>
      </c>
      <c r="I6506" t="s">
        <v>65</v>
      </c>
      <c r="J6506" t="s">
        <v>57</v>
      </c>
      <c r="K6506" t="s">
        <v>12038</v>
      </c>
      <c r="L6506" t="s">
        <v>12039</v>
      </c>
      <c r="M6506" t="s">
        <v>12040</v>
      </c>
      <c r="N6506" t="s">
        <v>7044</v>
      </c>
      <c r="O6506" t="s">
        <v>9213</v>
      </c>
      <c r="P6506">
        <v>20949500</v>
      </c>
      <c r="Q6506" t="s">
        <v>6636</v>
      </c>
      <c r="R6506" t="s">
        <v>6636</v>
      </c>
      <c r="S6506" s="12"/>
      <c r="T6506" s="13"/>
      <c r="U6506" t="s">
        <v>7455</v>
      </c>
    </row>
    <row r="6507" spans="1:21" x14ac:dyDescent="0.25">
      <c r="A6507" t="s">
        <v>6637</v>
      </c>
      <c r="B6507" s="12">
        <v>211085</v>
      </c>
      <c r="C6507" t="s">
        <v>12394</v>
      </c>
      <c r="D6507" s="11">
        <v>46194.912499999999</v>
      </c>
      <c r="E6507" t="s">
        <v>12395</v>
      </c>
      <c r="F6507" t="s">
        <v>6415</v>
      </c>
      <c r="G6507" t="s">
        <v>12041</v>
      </c>
      <c r="H6507" t="s">
        <v>6449</v>
      </c>
      <c r="I6507" t="s">
        <v>65</v>
      </c>
      <c r="J6507" t="s">
        <v>57</v>
      </c>
      <c r="K6507" t="s">
        <v>12038</v>
      </c>
      <c r="L6507" t="s">
        <v>12039</v>
      </c>
      <c r="M6507" t="s">
        <v>12040</v>
      </c>
      <c r="N6507" t="s">
        <v>7044</v>
      </c>
      <c r="O6507" t="s">
        <v>9213</v>
      </c>
      <c r="P6507">
        <v>20949500</v>
      </c>
      <c r="Q6507" t="s">
        <v>6636</v>
      </c>
      <c r="R6507" t="s">
        <v>6636</v>
      </c>
      <c r="S6507" s="12"/>
      <c r="T6507" s="13"/>
      <c r="U6507" t="s">
        <v>7455</v>
      </c>
    </row>
    <row r="6508" spans="1:21" x14ac:dyDescent="0.25">
      <c r="A6508" t="s">
        <v>6637</v>
      </c>
      <c r="B6508" s="12">
        <v>211085</v>
      </c>
      <c r="C6508" t="s">
        <v>12394</v>
      </c>
      <c r="D6508" s="11">
        <v>46194.912499999999</v>
      </c>
      <c r="E6508" t="s">
        <v>12395</v>
      </c>
      <c r="F6508" t="s">
        <v>6415</v>
      </c>
      <c r="G6508" t="s">
        <v>12042</v>
      </c>
      <c r="H6508" t="s">
        <v>6449</v>
      </c>
      <c r="I6508" t="s">
        <v>65</v>
      </c>
      <c r="J6508" t="s">
        <v>57</v>
      </c>
      <c r="K6508" t="s">
        <v>12038</v>
      </c>
      <c r="L6508" t="s">
        <v>12039</v>
      </c>
      <c r="M6508" t="s">
        <v>12040</v>
      </c>
      <c r="N6508" t="s">
        <v>7044</v>
      </c>
      <c r="O6508" t="s">
        <v>9213</v>
      </c>
      <c r="P6508">
        <v>20949500</v>
      </c>
      <c r="Q6508" t="s">
        <v>6636</v>
      </c>
      <c r="R6508" t="s">
        <v>6636</v>
      </c>
      <c r="S6508" s="12"/>
      <c r="T6508" s="13"/>
      <c r="U6508" t="s">
        <v>7455</v>
      </c>
    </row>
    <row r="6509" spans="1:21" x14ac:dyDescent="0.25">
      <c r="A6509" t="s">
        <v>6637</v>
      </c>
      <c r="B6509" s="12">
        <v>211085</v>
      </c>
      <c r="C6509" t="s">
        <v>12394</v>
      </c>
      <c r="D6509" s="11">
        <v>46194.912499999999</v>
      </c>
      <c r="E6509" t="s">
        <v>12395</v>
      </c>
      <c r="F6509" t="s">
        <v>6415</v>
      </c>
      <c r="G6509" t="s">
        <v>12043</v>
      </c>
      <c r="H6509" t="s">
        <v>6449</v>
      </c>
      <c r="I6509" t="s">
        <v>65</v>
      </c>
      <c r="J6509" t="s">
        <v>57</v>
      </c>
      <c r="K6509" t="s">
        <v>12038</v>
      </c>
      <c r="L6509" t="s">
        <v>12039</v>
      </c>
      <c r="M6509" t="s">
        <v>12040</v>
      </c>
      <c r="N6509" t="s">
        <v>7044</v>
      </c>
      <c r="O6509" t="s">
        <v>9213</v>
      </c>
      <c r="P6509">
        <v>20949500</v>
      </c>
      <c r="Q6509" t="s">
        <v>6636</v>
      </c>
      <c r="R6509" t="s">
        <v>6636</v>
      </c>
      <c r="S6509" s="12"/>
      <c r="T6509" s="13"/>
      <c r="U6509" t="s">
        <v>7455</v>
      </c>
    </row>
    <row r="6510" spans="1:21" x14ac:dyDescent="0.25">
      <c r="A6510" t="s">
        <v>6637</v>
      </c>
      <c r="B6510" s="12">
        <v>211255</v>
      </c>
      <c r="C6510" t="s">
        <v>12396</v>
      </c>
      <c r="D6510" s="11">
        <v>46195.163078703699</v>
      </c>
      <c r="E6510" t="s">
        <v>12397</v>
      </c>
      <c r="F6510" t="s">
        <v>6415</v>
      </c>
      <c r="G6510" t="s">
        <v>6968</v>
      </c>
      <c r="H6510" t="s">
        <v>6449</v>
      </c>
      <c r="I6510" t="s">
        <v>65</v>
      </c>
      <c r="J6510" t="s">
        <v>57</v>
      </c>
      <c r="K6510" t="s">
        <v>12322</v>
      </c>
      <c r="L6510" t="s">
        <v>12023</v>
      </c>
      <c r="M6510" t="s">
        <v>12323</v>
      </c>
      <c r="N6510" t="s">
        <v>6761</v>
      </c>
      <c r="O6510" t="s">
        <v>6771</v>
      </c>
      <c r="P6510">
        <v>15495000</v>
      </c>
      <c r="Q6510" t="s">
        <v>6636</v>
      </c>
      <c r="R6510" t="s">
        <v>6636</v>
      </c>
      <c r="S6510" s="12"/>
      <c r="T6510" s="13"/>
      <c r="U6510" t="s">
        <v>7056</v>
      </c>
    </row>
    <row r="6511" spans="1:21" x14ac:dyDescent="0.25">
      <c r="A6511" t="s">
        <v>6637</v>
      </c>
      <c r="B6511" s="12">
        <v>422510</v>
      </c>
      <c r="C6511" t="s">
        <v>12396</v>
      </c>
      <c r="D6511" s="11">
        <v>46195.163078703699</v>
      </c>
      <c r="E6511" t="s">
        <v>12397</v>
      </c>
      <c r="F6511" t="s">
        <v>6415</v>
      </c>
      <c r="G6511" t="s">
        <v>10421</v>
      </c>
      <c r="H6511" t="s">
        <v>6449</v>
      </c>
      <c r="I6511" t="s">
        <v>65</v>
      </c>
      <c r="J6511" t="s">
        <v>57</v>
      </c>
      <c r="K6511" t="s">
        <v>12322</v>
      </c>
      <c r="L6511" t="s">
        <v>12023</v>
      </c>
      <c r="M6511" t="s">
        <v>12323</v>
      </c>
      <c r="N6511" t="s">
        <v>6761</v>
      </c>
      <c r="O6511" t="s">
        <v>6771</v>
      </c>
      <c r="P6511">
        <v>30990000</v>
      </c>
      <c r="Q6511" t="s">
        <v>6636</v>
      </c>
      <c r="R6511" t="s">
        <v>6636</v>
      </c>
      <c r="S6511" s="12"/>
      <c r="T6511" s="13"/>
      <c r="U6511" t="s">
        <v>7056</v>
      </c>
    </row>
    <row r="6512" spans="1:21" x14ac:dyDescent="0.25">
      <c r="A6512" t="s">
        <v>6637</v>
      </c>
      <c r="B6512" s="12">
        <v>211255</v>
      </c>
      <c r="C6512" t="s">
        <v>12396</v>
      </c>
      <c r="D6512" s="11">
        <v>46195.163078703699</v>
      </c>
      <c r="E6512" t="s">
        <v>12397</v>
      </c>
      <c r="F6512" t="s">
        <v>6415</v>
      </c>
      <c r="G6512" t="s">
        <v>8520</v>
      </c>
      <c r="H6512" t="s">
        <v>6449</v>
      </c>
      <c r="I6512" t="s">
        <v>65</v>
      </c>
      <c r="J6512" t="s">
        <v>57</v>
      </c>
      <c r="K6512" t="s">
        <v>12322</v>
      </c>
      <c r="L6512" t="s">
        <v>12023</v>
      </c>
      <c r="M6512" t="s">
        <v>12323</v>
      </c>
      <c r="N6512" t="s">
        <v>6761</v>
      </c>
      <c r="O6512" t="s">
        <v>6771</v>
      </c>
      <c r="P6512">
        <v>15495000</v>
      </c>
      <c r="Q6512" t="s">
        <v>6636</v>
      </c>
      <c r="R6512" t="s">
        <v>6636</v>
      </c>
      <c r="S6512" s="12"/>
      <c r="T6512" s="13"/>
      <c r="U6512" t="s">
        <v>7056</v>
      </c>
    </row>
    <row r="6513" spans="1:21" x14ac:dyDescent="0.25">
      <c r="A6513" t="s">
        <v>6619</v>
      </c>
      <c r="B6513" s="12">
        <v>211085</v>
      </c>
      <c r="C6513" t="s">
        <v>12394</v>
      </c>
      <c r="D6513" s="11">
        <v>46195.421655092599</v>
      </c>
      <c r="E6513" t="s">
        <v>12395</v>
      </c>
      <c r="F6513" t="s">
        <v>6415</v>
      </c>
      <c r="G6513" t="s">
        <v>6968</v>
      </c>
      <c r="H6513" t="s">
        <v>6449</v>
      </c>
      <c r="I6513" t="s">
        <v>65</v>
      </c>
      <c r="J6513" t="s">
        <v>57</v>
      </c>
      <c r="K6513" t="s">
        <v>12038</v>
      </c>
      <c r="L6513" t="s">
        <v>12039</v>
      </c>
      <c r="M6513" t="s">
        <v>12040</v>
      </c>
      <c r="N6513" t="s">
        <v>7044</v>
      </c>
      <c r="O6513" t="s">
        <v>9213</v>
      </c>
      <c r="P6513">
        <v>20949500</v>
      </c>
      <c r="Q6513" t="s">
        <v>6636</v>
      </c>
      <c r="R6513" t="s">
        <v>6636</v>
      </c>
      <c r="S6513" s="12"/>
      <c r="T6513" s="13"/>
      <c r="U6513" t="s">
        <v>7455</v>
      </c>
    </row>
    <row r="6514" spans="1:21" x14ac:dyDescent="0.25">
      <c r="A6514" t="s">
        <v>6619</v>
      </c>
      <c r="B6514" s="12">
        <v>211085</v>
      </c>
      <c r="C6514" t="s">
        <v>12394</v>
      </c>
      <c r="D6514" s="11">
        <v>46195.421655092599</v>
      </c>
      <c r="E6514" t="s">
        <v>12395</v>
      </c>
      <c r="F6514" t="s">
        <v>6415</v>
      </c>
      <c r="G6514" t="s">
        <v>8520</v>
      </c>
      <c r="H6514" t="s">
        <v>6449</v>
      </c>
      <c r="I6514" t="s">
        <v>65</v>
      </c>
      <c r="J6514" t="s">
        <v>57</v>
      </c>
      <c r="K6514" t="s">
        <v>12038</v>
      </c>
      <c r="L6514" t="s">
        <v>12039</v>
      </c>
      <c r="M6514" t="s">
        <v>12040</v>
      </c>
      <c r="N6514" t="s">
        <v>7044</v>
      </c>
      <c r="O6514" t="s">
        <v>9213</v>
      </c>
      <c r="P6514">
        <v>20949500</v>
      </c>
      <c r="Q6514" t="s">
        <v>6636</v>
      </c>
      <c r="R6514" t="s">
        <v>6636</v>
      </c>
      <c r="S6514" s="12"/>
      <c r="T6514" s="13"/>
      <c r="U6514" t="s">
        <v>7455</v>
      </c>
    </row>
    <row r="6515" spans="1:21" x14ac:dyDescent="0.25">
      <c r="A6515" t="s">
        <v>6619</v>
      </c>
      <c r="B6515" s="12">
        <v>211085</v>
      </c>
      <c r="C6515" t="s">
        <v>12394</v>
      </c>
      <c r="D6515" s="11">
        <v>46195.421655092599</v>
      </c>
      <c r="E6515" t="s">
        <v>12395</v>
      </c>
      <c r="F6515" t="s">
        <v>6415</v>
      </c>
      <c r="G6515" t="s">
        <v>12030</v>
      </c>
      <c r="H6515" t="s">
        <v>6449</v>
      </c>
      <c r="I6515" t="s">
        <v>65</v>
      </c>
      <c r="J6515" t="s">
        <v>57</v>
      </c>
      <c r="K6515" t="s">
        <v>12038</v>
      </c>
      <c r="L6515" t="s">
        <v>12039</v>
      </c>
      <c r="M6515" t="s">
        <v>12040</v>
      </c>
      <c r="N6515" t="s">
        <v>7044</v>
      </c>
      <c r="O6515" t="s">
        <v>9213</v>
      </c>
      <c r="P6515">
        <v>20949500</v>
      </c>
      <c r="Q6515" t="s">
        <v>6636</v>
      </c>
      <c r="R6515" t="s">
        <v>6636</v>
      </c>
      <c r="S6515" s="12"/>
      <c r="T6515" s="13"/>
      <c r="U6515" t="s">
        <v>7455</v>
      </c>
    </row>
    <row r="6516" spans="1:21" x14ac:dyDescent="0.25">
      <c r="A6516" t="s">
        <v>6619</v>
      </c>
      <c r="B6516" s="12">
        <v>211085</v>
      </c>
      <c r="C6516" t="s">
        <v>12394</v>
      </c>
      <c r="D6516" s="11">
        <v>46195.421655092599</v>
      </c>
      <c r="E6516" t="s">
        <v>12395</v>
      </c>
      <c r="F6516" t="s">
        <v>6415</v>
      </c>
      <c r="G6516" t="s">
        <v>8521</v>
      </c>
      <c r="H6516" t="s">
        <v>6449</v>
      </c>
      <c r="I6516" t="s">
        <v>65</v>
      </c>
      <c r="J6516" t="s">
        <v>57</v>
      </c>
      <c r="K6516" t="s">
        <v>12038</v>
      </c>
      <c r="L6516" t="s">
        <v>12039</v>
      </c>
      <c r="M6516" t="s">
        <v>12040</v>
      </c>
      <c r="N6516" t="s">
        <v>7044</v>
      </c>
      <c r="O6516" t="s">
        <v>9213</v>
      </c>
      <c r="P6516">
        <v>20949500</v>
      </c>
      <c r="Q6516" t="s">
        <v>6636</v>
      </c>
      <c r="R6516" t="s">
        <v>6636</v>
      </c>
      <c r="S6516" s="12"/>
      <c r="T6516" s="13"/>
      <c r="U6516" t="s">
        <v>7455</v>
      </c>
    </row>
    <row r="6517" spans="1:21" x14ac:dyDescent="0.25">
      <c r="A6517" t="s">
        <v>6619</v>
      </c>
      <c r="B6517" s="12">
        <v>211085</v>
      </c>
      <c r="C6517" t="s">
        <v>12394</v>
      </c>
      <c r="D6517" s="11">
        <v>46195.421655092599</v>
      </c>
      <c r="E6517" t="s">
        <v>12395</v>
      </c>
      <c r="F6517" t="s">
        <v>6415</v>
      </c>
      <c r="G6517" t="s">
        <v>12041</v>
      </c>
      <c r="H6517" t="s">
        <v>6449</v>
      </c>
      <c r="I6517" t="s">
        <v>65</v>
      </c>
      <c r="J6517" t="s">
        <v>57</v>
      </c>
      <c r="K6517" t="s">
        <v>12038</v>
      </c>
      <c r="L6517" t="s">
        <v>12039</v>
      </c>
      <c r="M6517" t="s">
        <v>12040</v>
      </c>
      <c r="N6517" t="s">
        <v>7044</v>
      </c>
      <c r="O6517" t="s">
        <v>9213</v>
      </c>
      <c r="P6517">
        <v>20949500</v>
      </c>
      <c r="Q6517" t="s">
        <v>6636</v>
      </c>
      <c r="R6517" t="s">
        <v>6636</v>
      </c>
      <c r="S6517" s="12"/>
      <c r="T6517" s="13"/>
      <c r="U6517" t="s">
        <v>7455</v>
      </c>
    </row>
    <row r="6518" spans="1:21" x14ac:dyDescent="0.25">
      <c r="A6518" t="s">
        <v>6619</v>
      </c>
      <c r="B6518" s="12">
        <v>211085</v>
      </c>
      <c r="C6518" t="s">
        <v>12394</v>
      </c>
      <c r="D6518" s="11">
        <v>46195.421655092599</v>
      </c>
      <c r="E6518" t="s">
        <v>12395</v>
      </c>
      <c r="F6518" t="s">
        <v>6415</v>
      </c>
      <c r="G6518" t="s">
        <v>12042</v>
      </c>
      <c r="H6518" t="s">
        <v>6449</v>
      </c>
      <c r="I6518" t="s">
        <v>65</v>
      </c>
      <c r="J6518" t="s">
        <v>57</v>
      </c>
      <c r="K6518" t="s">
        <v>12038</v>
      </c>
      <c r="L6518" t="s">
        <v>12039</v>
      </c>
      <c r="M6518" t="s">
        <v>12040</v>
      </c>
      <c r="N6518" t="s">
        <v>7044</v>
      </c>
      <c r="O6518" t="s">
        <v>9213</v>
      </c>
      <c r="P6518">
        <v>20949500</v>
      </c>
      <c r="Q6518" t="s">
        <v>6636</v>
      </c>
      <c r="R6518" t="s">
        <v>6636</v>
      </c>
      <c r="S6518" s="12"/>
      <c r="T6518" s="13"/>
      <c r="U6518" t="s">
        <v>7455</v>
      </c>
    </row>
    <row r="6519" spans="1:21" x14ac:dyDescent="0.25">
      <c r="A6519" t="s">
        <v>6619</v>
      </c>
      <c r="B6519" s="12">
        <v>211085</v>
      </c>
      <c r="C6519" t="s">
        <v>12394</v>
      </c>
      <c r="D6519" s="11">
        <v>46195.421655092599</v>
      </c>
      <c r="E6519" t="s">
        <v>12395</v>
      </c>
      <c r="F6519" t="s">
        <v>6415</v>
      </c>
      <c r="G6519" t="s">
        <v>12043</v>
      </c>
      <c r="H6519" t="s">
        <v>6449</v>
      </c>
      <c r="I6519" t="s">
        <v>65</v>
      </c>
      <c r="J6519" t="s">
        <v>57</v>
      </c>
      <c r="K6519" t="s">
        <v>12038</v>
      </c>
      <c r="L6519" t="s">
        <v>12039</v>
      </c>
      <c r="M6519" t="s">
        <v>12040</v>
      </c>
      <c r="N6519" t="s">
        <v>7044</v>
      </c>
      <c r="O6519" t="s">
        <v>9213</v>
      </c>
      <c r="P6519">
        <v>20949500</v>
      </c>
      <c r="Q6519" t="s">
        <v>6636</v>
      </c>
      <c r="R6519" t="s">
        <v>6636</v>
      </c>
      <c r="S6519" s="12"/>
      <c r="T6519" s="13"/>
      <c r="U6519" t="s">
        <v>7455</v>
      </c>
    </row>
    <row r="6520" spans="1:21" x14ac:dyDescent="0.25">
      <c r="A6520" t="s">
        <v>6619</v>
      </c>
      <c r="B6520" s="12">
        <v>211255</v>
      </c>
      <c r="C6520" t="s">
        <v>12396</v>
      </c>
      <c r="D6520" s="11">
        <v>46195.638425925899</v>
      </c>
      <c r="E6520" t="s">
        <v>12397</v>
      </c>
      <c r="F6520" t="s">
        <v>6415</v>
      </c>
      <c r="G6520" t="s">
        <v>6968</v>
      </c>
      <c r="H6520" t="s">
        <v>6449</v>
      </c>
      <c r="I6520" t="s">
        <v>65</v>
      </c>
      <c r="J6520" t="s">
        <v>57</v>
      </c>
      <c r="K6520" t="s">
        <v>12322</v>
      </c>
      <c r="L6520" t="s">
        <v>12023</v>
      </c>
      <c r="M6520" t="s">
        <v>12323</v>
      </c>
      <c r="N6520" t="s">
        <v>6761</v>
      </c>
      <c r="O6520" t="s">
        <v>6771</v>
      </c>
      <c r="P6520">
        <v>15495000</v>
      </c>
      <c r="Q6520" t="s">
        <v>6636</v>
      </c>
      <c r="R6520" t="s">
        <v>6636</v>
      </c>
      <c r="S6520" s="12"/>
      <c r="T6520" s="13"/>
      <c r="U6520" t="s">
        <v>7056</v>
      </c>
    </row>
    <row r="6521" spans="1:21" x14ac:dyDescent="0.25">
      <c r="A6521" t="s">
        <v>6619</v>
      </c>
      <c r="B6521" s="12">
        <v>422510</v>
      </c>
      <c r="C6521" t="s">
        <v>12396</v>
      </c>
      <c r="D6521" s="11">
        <v>46195.638425925899</v>
      </c>
      <c r="E6521" t="s">
        <v>12397</v>
      </c>
      <c r="F6521" t="s">
        <v>6415</v>
      </c>
      <c r="G6521" t="s">
        <v>10421</v>
      </c>
      <c r="H6521" t="s">
        <v>6449</v>
      </c>
      <c r="I6521" t="s">
        <v>65</v>
      </c>
      <c r="J6521" t="s">
        <v>57</v>
      </c>
      <c r="K6521" t="s">
        <v>12322</v>
      </c>
      <c r="L6521" t="s">
        <v>12023</v>
      </c>
      <c r="M6521" t="s">
        <v>12323</v>
      </c>
      <c r="N6521" t="s">
        <v>6761</v>
      </c>
      <c r="O6521" t="s">
        <v>6771</v>
      </c>
      <c r="P6521">
        <v>30990000</v>
      </c>
      <c r="Q6521" t="s">
        <v>6636</v>
      </c>
      <c r="R6521" t="s">
        <v>6636</v>
      </c>
      <c r="S6521" s="12"/>
      <c r="T6521" s="13"/>
      <c r="U6521" t="s">
        <v>7056</v>
      </c>
    </row>
    <row r="6522" spans="1:21" x14ac:dyDescent="0.25">
      <c r="A6522" t="s">
        <v>6619</v>
      </c>
      <c r="B6522" s="12">
        <v>211255</v>
      </c>
      <c r="C6522" t="s">
        <v>12396</v>
      </c>
      <c r="D6522" s="11">
        <v>46195.638425925899</v>
      </c>
      <c r="E6522" t="s">
        <v>12397</v>
      </c>
      <c r="F6522" t="s">
        <v>6415</v>
      </c>
      <c r="G6522" t="s">
        <v>8520</v>
      </c>
      <c r="H6522" t="s">
        <v>6449</v>
      </c>
      <c r="I6522" t="s">
        <v>65</v>
      </c>
      <c r="J6522" t="s">
        <v>57</v>
      </c>
      <c r="K6522" t="s">
        <v>12322</v>
      </c>
      <c r="L6522" t="s">
        <v>12023</v>
      </c>
      <c r="M6522" t="s">
        <v>12323</v>
      </c>
      <c r="N6522" t="s">
        <v>6761</v>
      </c>
      <c r="O6522" t="s">
        <v>6771</v>
      </c>
      <c r="P6522">
        <v>15495000</v>
      </c>
      <c r="Q6522" t="s">
        <v>6636</v>
      </c>
      <c r="R6522" t="s">
        <v>6636</v>
      </c>
      <c r="S6522" s="12"/>
      <c r="T6522" s="13"/>
      <c r="U6522" t="s">
        <v>7056</v>
      </c>
    </row>
    <row r="6523" spans="1:21" x14ac:dyDescent="0.25">
      <c r="A6523" t="s">
        <v>6637</v>
      </c>
      <c r="B6523" s="12">
        <v>211370</v>
      </c>
      <c r="C6523" t="s">
        <v>12398</v>
      </c>
      <c r="D6523" s="11">
        <v>46195.753425925897</v>
      </c>
      <c r="E6523" t="s">
        <v>12399</v>
      </c>
      <c r="F6523" t="s">
        <v>6415</v>
      </c>
      <c r="G6523" t="s">
        <v>6968</v>
      </c>
      <c r="H6523" t="s">
        <v>6449</v>
      </c>
      <c r="I6523" t="s">
        <v>65</v>
      </c>
      <c r="J6523" t="s">
        <v>2226</v>
      </c>
      <c r="K6523" t="s">
        <v>12400</v>
      </c>
      <c r="L6523" t="s">
        <v>12156</v>
      </c>
      <c r="M6523" t="s">
        <v>12401</v>
      </c>
      <c r="N6523" t="s">
        <v>8878</v>
      </c>
      <c r="O6523" t="s">
        <v>8901</v>
      </c>
      <c r="P6523">
        <v>21995000</v>
      </c>
      <c r="Q6523" t="s">
        <v>6636</v>
      </c>
      <c r="R6523" t="s">
        <v>6636</v>
      </c>
      <c r="S6523" s="12"/>
      <c r="T6523" s="13"/>
      <c r="U6523" t="s">
        <v>6629</v>
      </c>
    </row>
    <row r="6524" spans="1:21" x14ac:dyDescent="0.25">
      <c r="A6524" t="s">
        <v>6637</v>
      </c>
      <c r="B6524" s="12">
        <v>211370</v>
      </c>
      <c r="C6524" t="s">
        <v>12398</v>
      </c>
      <c r="D6524" s="11">
        <v>46195.753425925897</v>
      </c>
      <c r="E6524" t="s">
        <v>12399</v>
      </c>
      <c r="F6524" t="s">
        <v>6415</v>
      </c>
      <c r="G6524" t="s">
        <v>8520</v>
      </c>
      <c r="H6524" t="s">
        <v>6449</v>
      </c>
      <c r="I6524" t="s">
        <v>65</v>
      </c>
      <c r="J6524" t="s">
        <v>2226</v>
      </c>
      <c r="K6524" t="s">
        <v>12400</v>
      </c>
      <c r="L6524" t="s">
        <v>12156</v>
      </c>
      <c r="M6524" t="s">
        <v>12401</v>
      </c>
      <c r="N6524" t="s">
        <v>8878</v>
      </c>
      <c r="O6524" t="s">
        <v>8901</v>
      </c>
      <c r="P6524">
        <v>21995000</v>
      </c>
      <c r="Q6524" t="s">
        <v>6636</v>
      </c>
      <c r="R6524" t="s">
        <v>6636</v>
      </c>
      <c r="S6524" s="12"/>
      <c r="T6524" s="13"/>
      <c r="U6524" t="s">
        <v>6629</v>
      </c>
    </row>
    <row r="6525" spans="1:21" x14ac:dyDescent="0.25">
      <c r="A6525" t="s">
        <v>6637</v>
      </c>
      <c r="B6525" s="12">
        <v>211370</v>
      </c>
      <c r="C6525" t="s">
        <v>12398</v>
      </c>
      <c r="D6525" s="11">
        <v>46195.753425925897</v>
      </c>
      <c r="E6525" t="s">
        <v>12399</v>
      </c>
      <c r="F6525" t="s">
        <v>6415</v>
      </c>
      <c r="G6525" t="s">
        <v>12030</v>
      </c>
      <c r="H6525" t="s">
        <v>6449</v>
      </c>
      <c r="I6525" t="s">
        <v>65</v>
      </c>
      <c r="J6525" t="s">
        <v>2226</v>
      </c>
      <c r="K6525" t="s">
        <v>12400</v>
      </c>
      <c r="L6525" t="s">
        <v>12156</v>
      </c>
      <c r="M6525" t="s">
        <v>12401</v>
      </c>
      <c r="N6525" t="s">
        <v>8878</v>
      </c>
      <c r="O6525" t="s">
        <v>8901</v>
      </c>
      <c r="P6525">
        <v>21995000</v>
      </c>
      <c r="Q6525" t="s">
        <v>6636</v>
      </c>
      <c r="R6525" t="s">
        <v>6636</v>
      </c>
      <c r="S6525" s="12"/>
      <c r="T6525" s="13"/>
      <c r="U6525" t="s">
        <v>6629</v>
      </c>
    </row>
    <row r="6526" spans="1:21" x14ac:dyDescent="0.25">
      <c r="A6526" t="s">
        <v>6637</v>
      </c>
      <c r="B6526" s="12">
        <v>211370</v>
      </c>
      <c r="C6526" t="s">
        <v>12398</v>
      </c>
      <c r="D6526" s="11">
        <v>46195.753425925897</v>
      </c>
      <c r="E6526" t="s">
        <v>12399</v>
      </c>
      <c r="F6526" t="s">
        <v>6415</v>
      </c>
      <c r="G6526" t="s">
        <v>8521</v>
      </c>
      <c r="H6526" t="s">
        <v>6449</v>
      </c>
      <c r="I6526" t="s">
        <v>65</v>
      </c>
      <c r="J6526" t="s">
        <v>2226</v>
      </c>
      <c r="K6526" t="s">
        <v>12400</v>
      </c>
      <c r="L6526" t="s">
        <v>12156</v>
      </c>
      <c r="M6526" t="s">
        <v>12401</v>
      </c>
      <c r="N6526" t="s">
        <v>8878</v>
      </c>
      <c r="O6526" t="s">
        <v>8901</v>
      </c>
      <c r="P6526">
        <v>21995000</v>
      </c>
      <c r="Q6526" t="s">
        <v>6636</v>
      </c>
      <c r="R6526" t="s">
        <v>6636</v>
      </c>
      <c r="S6526" s="12"/>
      <c r="T6526" s="13"/>
      <c r="U6526" t="s">
        <v>6629</v>
      </c>
    </row>
    <row r="6527" spans="1:21" x14ac:dyDescent="0.25">
      <c r="A6527" t="s">
        <v>6637</v>
      </c>
      <c r="B6527" s="12">
        <v>211370</v>
      </c>
      <c r="C6527" t="s">
        <v>12398</v>
      </c>
      <c r="D6527" s="11">
        <v>46195.753425925897</v>
      </c>
      <c r="E6527" t="s">
        <v>12399</v>
      </c>
      <c r="F6527" t="s">
        <v>6415</v>
      </c>
      <c r="G6527" t="s">
        <v>12158</v>
      </c>
      <c r="H6527" t="s">
        <v>6449</v>
      </c>
      <c r="I6527" t="s">
        <v>65</v>
      </c>
      <c r="J6527" t="s">
        <v>2226</v>
      </c>
      <c r="K6527" t="s">
        <v>12400</v>
      </c>
      <c r="L6527" t="s">
        <v>12156</v>
      </c>
      <c r="M6527" t="s">
        <v>12401</v>
      </c>
      <c r="N6527" t="s">
        <v>8878</v>
      </c>
      <c r="O6527" t="s">
        <v>8901</v>
      </c>
      <c r="P6527">
        <v>21995000</v>
      </c>
      <c r="Q6527" t="s">
        <v>6636</v>
      </c>
      <c r="R6527" t="s">
        <v>6636</v>
      </c>
      <c r="S6527" s="12"/>
      <c r="T6527" s="13"/>
      <c r="U6527" t="s">
        <v>6629</v>
      </c>
    </row>
    <row r="6528" spans="1:21" x14ac:dyDescent="0.25">
      <c r="A6528" t="s">
        <v>6619</v>
      </c>
      <c r="B6528" s="12">
        <v>211370</v>
      </c>
      <c r="C6528" t="s">
        <v>12398</v>
      </c>
      <c r="D6528" s="11">
        <v>46195.811898148102</v>
      </c>
      <c r="E6528" t="s">
        <v>12399</v>
      </c>
      <c r="F6528" t="s">
        <v>6415</v>
      </c>
      <c r="G6528" t="s">
        <v>6968</v>
      </c>
      <c r="H6528" t="s">
        <v>6449</v>
      </c>
      <c r="I6528" t="s">
        <v>65</v>
      </c>
      <c r="J6528" t="s">
        <v>2226</v>
      </c>
      <c r="K6528" t="s">
        <v>12400</v>
      </c>
      <c r="L6528" t="s">
        <v>12156</v>
      </c>
      <c r="M6528" t="s">
        <v>12401</v>
      </c>
      <c r="N6528" t="s">
        <v>8878</v>
      </c>
      <c r="O6528" t="s">
        <v>8901</v>
      </c>
      <c r="P6528">
        <v>21995000</v>
      </c>
      <c r="Q6528" t="s">
        <v>6636</v>
      </c>
      <c r="R6528" t="s">
        <v>6636</v>
      </c>
      <c r="S6528" s="12"/>
      <c r="T6528" s="13"/>
      <c r="U6528" t="s">
        <v>6629</v>
      </c>
    </row>
    <row r="6529" spans="1:21" x14ac:dyDescent="0.25">
      <c r="A6529" t="s">
        <v>6619</v>
      </c>
      <c r="B6529" s="12">
        <v>211370</v>
      </c>
      <c r="C6529" t="s">
        <v>12398</v>
      </c>
      <c r="D6529" s="11">
        <v>46195.811898148102</v>
      </c>
      <c r="E6529" t="s">
        <v>12399</v>
      </c>
      <c r="F6529" t="s">
        <v>6415</v>
      </c>
      <c r="G6529" t="s">
        <v>8520</v>
      </c>
      <c r="H6529" t="s">
        <v>6449</v>
      </c>
      <c r="I6529" t="s">
        <v>65</v>
      </c>
      <c r="J6529" t="s">
        <v>2226</v>
      </c>
      <c r="K6529" t="s">
        <v>12400</v>
      </c>
      <c r="L6529" t="s">
        <v>12156</v>
      </c>
      <c r="M6529" t="s">
        <v>12401</v>
      </c>
      <c r="N6529" t="s">
        <v>8878</v>
      </c>
      <c r="O6529" t="s">
        <v>8901</v>
      </c>
      <c r="P6529">
        <v>21995000</v>
      </c>
      <c r="Q6529" t="s">
        <v>6636</v>
      </c>
      <c r="R6529" t="s">
        <v>6636</v>
      </c>
      <c r="S6529" s="12"/>
      <c r="T6529" s="13"/>
      <c r="U6529" t="s">
        <v>6629</v>
      </c>
    </row>
    <row r="6530" spans="1:21" x14ac:dyDescent="0.25">
      <c r="A6530" t="s">
        <v>6619</v>
      </c>
      <c r="B6530" s="12">
        <v>211370</v>
      </c>
      <c r="C6530" t="s">
        <v>12398</v>
      </c>
      <c r="D6530" s="11">
        <v>46195.811898148102</v>
      </c>
      <c r="E6530" t="s">
        <v>12399</v>
      </c>
      <c r="F6530" t="s">
        <v>6415</v>
      </c>
      <c r="G6530" t="s">
        <v>12030</v>
      </c>
      <c r="H6530" t="s">
        <v>6449</v>
      </c>
      <c r="I6530" t="s">
        <v>65</v>
      </c>
      <c r="J6530" t="s">
        <v>2226</v>
      </c>
      <c r="K6530" t="s">
        <v>12400</v>
      </c>
      <c r="L6530" t="s">
        <v>12156</v>
      </c>
      <c r="M6530" t="s">
        <v>12401</v>
      </c>
      <c r="N6530" t="s">
        <v>8878</v>
      </c>
      <c r="O6530" t="s">
        <v>8901</v>
      </c>
      <c r="P6530">
        <v>21995000</v>
      </c>
      <c r="Q6530" t="s">
        <v>6636</v>
      </c>
      <c r="R6530" t="s">
        <v>6636</v>
      </c>
      <c r="S6530" s="12"/>
      <c r="T6530" s="13"/>
      <c r="U6530" t="s">
        <v>6629</v>
      </c>
    </row>
    <row r="6531" spans="1:21" x14ac:dyDescent="0.25">
      <c r="A6531" t="s">
        <v>6619</v>
      </c>
      <c r="B6531" s="12">
        <v>211370</v>
      </c>
      <c r="C6531" t="s">
        <v>12398</v>
      </c>
      <c r="D6531" s="11">
        <v>46195.811898148102</v>
      </c>
      <c r="E6531" t="s">
        <v>12399</v>
      </c>
      <c r="F6531" t="s">
        <v>6415</v>
      </c>
      <c r="G6531" t="s">
        <v>8521</v>
      </c>
      <c r="H6531" t="s">
        <v>6449</v>
      </c>
      <c r="I6531" t="s">
        <v>65</v>
      </c>
      <c r="J6531" t="s">
        <v>2226</v>
      </c>
      <c r="K6531" t="s">
        <v>12400</v>
      </c>
      <c r="L6531" t="s">
        <v>12156</v>
      </c>
      <c r="M6531" t="s">
        <v>12401</v>
      </c>
      <c r="N6531" t="s">
        <v>8878</v>
      </c>
      <c r="O6531" t="s">
        <v>8901</v>
      </c>
      <c r="P6531">
        <v>21995000</v>
      </c>
      <c r="Q6531" t="s">
        <v>6636</v>
      </c>
      <c r="R6531" t="s">
        <v>6636</v>
      </c>
      <c r="S6531" s="12"/>
      <c r="T6531" s="13"/>
      <c r="U6531" t="s">
        <v>6629</v>
      </c>
    </row>
    <row r="6532" spans="1:21" x14ac:dyDescent="0.25">
      <c r="A6532" t="s">
        <v>6619</v>
      </c>
      <c r="B6532" s="12">
        <v>211370</v>
      </c>
      <c r="C6532" t="s">
        <v>12398</v>
      </c>
      <c r="D6532" s="11">
        <v>46195.811898148102</v>
      </c>
      <c r="E6532" t="s">
        <v>12399</v>
      </c>
      <c r="F6532" t="s">
        <v>6415</v>
      </c>
      <c r="G6532" t="s">
        <v>12158</v>
      </c>
      <c r="H6532" t="s">
        <v>6449</v>
      </c>
      <c r="I6532" t="s">
        <v>65</v>
      </c>
      <c r="J6532" t="s">
        <v>2226</v>
      </c>
      <c r="K6532" t="s">
        <v>12400</v>
      </c>
      <c r="L6532" t="s">
        <v>12156</v>
      </c>
      <c r="M6532" t="s">
        <v>12401</v>
      </c>
      <c r="N6532" t="s">
        <v>8878</v>
      </c>
      <c r="O6532" t="s">
        <v>8901</v>
      </c>
      <c r="P6532">
        <v>21995000</v>
      </c>
      <c r="Q6532" t="s">
        <v>6636</v>
      </c>
      <c r="R6532" t="s">
        <v>6636</v>
      </c>
      <c r="S6532" s="12"/>
      <c r="T6532" s="13"/>
      <c r="U6532" t="s">
        <v>6629</v>
      </c>
    </row>
    <row r="6533" spans="1:21" x14ac:dyDescent="0.25">
      <c r="A6533" t="s">
        <v>6637</v>
      </c>
      <c r="B6533" s="12">
        <v>212625</v>
      </c>
      <c r="C6533" t="s">
        <v>9787</v>
      </c>
      <c r="D6533" s="11">
        <v>46196.314351851899</v>
      </c>
      <c r="E6533" t="s">
        <v>9788</v>
      </c>
      <c r="F6533" t="s">
        <v>6415</v>
      </c>
      <c r="G6533" t="s">
        <v>6968</v>
      </c>
      <c r="H6533" t="s">
        <v>6449</v>
      </c>
      <c r="I6533" t="s">
        <v>6636</v>
      </c>
      <c r="J6533" t="s">
        <v>6636</v>
      </c>
      <c r="K6533" t="s">
        <v>12402</v>
      </c>
      <c r="L6533" t="s">
        <v>12140</v>
      </c>
      <c r="M6533" t="s">
        <v>12403</v>
      </c>
      <c r="N6533" t="s">
        <v>7202</v>
      </c>
      <c r="O6533" t="s">
        <v>7203</v>
      </c>
      <c r="P6533">
        <v>12529950</v>
      </c>
      <c r="Q6533" t="s">
        <v>6636</v>
      </c>
      <c r="R6533" t="s">
        <v>6636</v>
      </c>
      <c r="S6533" s="12"/>
      <c r="T6533" s="13"/>
      <c r="U6533" t="s">
        <v>9791</v>
      </c>
    </row>
    <row r="6534" spans="1:21" x14ac:dyDescent="0.25">
      <c r="A6534" t="s">
        <v>6637</v>
      </c>
      <c r="B6534" s="12">
        <v>212625</v>
      </c>
      <c r="C6534" t="s">
        <v>9787</v>
      </c>
      <c r="D6534" s="11">
        <v>46196.314351851899</v>
      </c>
      <c r="E6534" t="s">
        <v>9788</v>
      </c>
      <c r="F6534" t="s">
        <v>6415</v>
      </c>
      <c r="G6534" t="s">
        <v>8520</v>
      </c>
      <c r="H6534" t="s">
        <v>6449</v>
      </c>
      <c r="I6534" t="s">
        <v>6636</v>
      </c>
      <c r="J6534" t="s">
        <v>6636</v>
      </c>
      <c r="K6534" t="s">
        <v>12402</v>
      </c>
      <c r="L6534" t="s">
        <v>12140</v>
      </c>
      <c r="M6534" t="s">
        <v>12403</v>
      </c>
      <c r="N6534" t="s">
        <v>7202</v>
      </c>
      <c r="O6534" t="s">
        <v>7203</v>
      </c>
      <c r="P6534">
        <v>12529950</v>
      </c>
      <c r="Q6534" t="s">
        <v>6636</v>
      </c>
      <c r="R6534" t="s">
        <v>6636</v>
      </c>
      <c r="S6534" s="12"/>
      <c r="T6534" s="13"/>
      <c r="U6534" t="s">
        <v>9791</v>
      </c>
    </row>
    <row r="6535" spans="1:21" x14ac:dyDescent="0.25">
      <c r="A6535" t="s">
        <v>6637</v>
      </c>
      <c r="B6535" s="12">
        <v>212625</v>
      </c>
      <c r="C6535" t="s">
        <v>9787</v>
      </c>
      <c r="D6535" s="11">
        <v>46196.314351851899</v>
      </c>
      <c r="E6535" t="s">
        <v>9788</v>
      </c>
      <c r="F6535" t="s">
        <v>6415</v>
      </c>
      <c r="G6535" t="s">
        <v>12030</v>
      </c>
      <c r="H6535" t="s">
        <v>6449</v>
      </c>
      <c r="I6535" t="s">
        <v>6636</v>
      </c>
      <c r="J6535" t="s">
        <v>6636</v>
      </c>
      <c r="K6535" t="s">
        <v>12402</v>
      </c>
      <c r="L6535" t="s">
        <v>12140</v>
      </c>
      <c r="M6535" t="s">
        <v>12403</v>
      </c>
      <c r="N6535" t="s">
        <v>7202</v>
      </c>
      <c r="O6535" t="s">
        <v>7203</v>
      </c>
      <c r="P6535">
        <v>12529950</v>
      </c>
      <c r="Q6535" t="s">
        <v>6636</v>
      </c>
      <c r="R6535" t="s">
        <v>6636</v>
      </c>
      <c r="S6535" s="12"/>
      <c r="T6535" s="13"/>
      <c r="U6535" t="s">
        <v>9791</v>
      </c>
    </row>
    <row r="6536" spans="1:21" x14ac:dyDescent="0.25">
      <c r="A6536" t="s">
        <v>6637</v>
      </c>
      <c r="B6536" s="12">
        <v>212625</v>
      </c>
      <c r="C6536" t="s">
        <v>9787</v>
      </c>
      <c r="D6536" s="11">
        <v>46196.314351851899</v>
      </c>
      <c r="E6536" t="s">
        <v>9788</v>
      </c>
      <c r="F6536" t="s">
        <v>6415</v>
      </c>
      <c r="G6536" t="s">
        <v>8521</v>
      </c>
      <c r="H6536" t="s">
        <v>6449</v>
      </c>
      <c r="I6536" t="s">
        <v>6636</v>
      </c>
      <c r="J6536" t="s">
        <v>6636</v>
      </c>
      <c r="K6536" t="s">
        <v>12402</v>
      </c>
      <c r="L6536" t="s">
        <v>12140</v>
      </c>
      <c r="M6536" t="s">
        <v>12403</v>
      </c>
      <c r="N6536" t="s">
        <v>7202</v>
      </c>
      <c r="O6536" t="s">
        <v>7203</v>
      </c>
      <c r="P6536">
        <v>12529950</v>
      </c>
      <c r="Q6536" t="s">
        <v>6636</v>
      </c>
      <c r="R6536" t="s">
        <v>6636</v>
      </c>
      <c r="S6536" s="12"/>
      <c r="T6536" s="13"/>
      <c r="U6536" t="s">
        <v>9791</v>
      </c>
    </row>
    <row r="6537" spans="1:21" x14ac:dyDescent="0.25">
      <c r="A6537" t="s">
        <v>6637</v>
      </c>
      <c r="B6537" s="12">
        <v>212625</v>
      </c>
      <c r="C6537" t="s">
        <v>9787</v>
      </c>
      <c r="D6537" s="11">
        <v>46196.314351851899</v>
      </c>
      <c r="E6537" t="s">
        <v>9788</v>
      </c>
      <c r="F6537" t="s">
        <v>6415</v>
      </c>
      <c r="G6537" t="s">
        <v>12142</v>
      </c>
      <c r="H6537" t="s">
        <v>6449</v>
      </c>
      <c r="I6537" t="s">
        <v>6636</v>
      </c>
      <c r="J6537" t="s">
        <v>6636</v>
      </c>
      <c r="K6537" t="s">
        <v>12402</v>
      </c>
      <c r="L6537" t="s">
        <v>12140</v>
      </c>
      <c r="M6537" t="s">
        <v>12403</v>
      </c>
      <c r="N6537" t="s">
        <v>7202</v>
      </c>
      <c r="O6537" t="s">
        <v>7203</v>
      </c>
      <c r="P6537">
        <v>12529950</v>
      </c>
      <c r="Q6537" t="s">
        <v>6636</v>
      </c>
      <c r="R6537" t="s">
        <v>6636</v>
      </c>
      <c r="S6537" s="12"/>
      <c r="T6537" s="13"/>
      <c r="U6537" t="s">
        <v>9791</v>
      </c>
    </row>
    <row r="6538" spans="1:21" x14ac:dyDescent="0.25">
      <c r="A6538" t="s">
        <v>6637</v>
      </c>
      <c r="B6538" s="12">
        <v>212625</v>
      </c>
      <c r="C6538" t="s">
        <v>9787</v>
      </c>
      <c r="D6538" s="11">
        <v>46196.314351851899</v>
      </c>
      <c r="E6538" t="s">
        <v>9788</v>
      </c>
      <c r="F6538" t="s">
        <v>6415</v>
      </c>
      <c r="G6538" t="s">
        <v>12143</v>
      </c>
      <c r="H6538" t="s">
        <v>6449</v>
      </c>
      <c r="I6538" t="s">
        <v>6636</v>
      </c>
      <c r="J6538" t="s">
        <v>6636</v>
      </c>
      <c r="K6538" t="s">
        <v>12402</v>
      </c>
      <c r="L6538" t="s">
        <v>12140</v>
      </c>
      <c r="M6538" t="s">
        <v>12403</v>
      </c>
      <c r="N6538" t="s">
        <v>7202</v>
      </c>
      <c r="O6538" t="s">
        <v>7203</v>
      </c>
      <c r="P6538">
        <v>12529950</v>
      </c>
      <c r="Q6538" t="s">
        <v>6636</v>
      </c>
      <c r="R6538" t="s">
        <v>6636</v>
      </c>
      <c r="S6538" s="12"/>
      <c r="T6538" s="13"/>
      <c r="U6538" t="s">
        <v>9791</v>
      </c>
    </row>
    <row r="6539" spans="1:21" x14ac:dyDescent="0.25">
      <c r="A6539" t="s">
        <v>6637</v>
      </c>
      <c r="B6539" s="12">
        <v>212625</v>
      </c>
      <c r="C6539" t="s">
        <v>9787</v>
      </c>
      <c r="D6539" s="11">
        <v>46196.314351851899</v>
      </c>
      <c r="E6539" t="s">
        <v>9788</v>
      </c>
      <c r="F6539" t="s">
        <v>6415</v>
      </c>
      <c r="G6539" t="s">
        <v>12144</v>
      </c>
      <c r="H6539" t="s">
        <v>6449</v>
      </c>
      <c r="I6539" t="s">
        <v>6636</v>
      </c>
      <c r="J6539" t="s">
        <v>6636</v>
      </c>
      <c r="K6539" t="s">
        <v>12402</v>
      </c>
      <c r="L6539" t="s">
        <v>12140</v>
      </c>
      <c r="M6539" t="s">
        <v>12403</v>
      </c>
      <c r="N6539" t="s">
        <v>7202</v>
      </c>
      <c r="O6539" t="s">
        <v>7203</v>
      </c>
      <c r="P6539">
        <v>12529950</v>
      </c>
      <c r="Q6539" t="s">
        <v>6636</v>
      </c>
      <c r="R6539" t="s">
        <v>6636</v>
      </c>
      <c r="S6539" s="12"/>
      <c r="T6539" s="13"/>
      <c r="U6539" t="s">
        <v>9791</v>
      </c>
    </row>
    <row r="6540" spans="1:21" x14ac:dyDescent="0.25">
      <c r="A6540" t="s">
        <v>6637</v>
      </c>
      <c r="B6540" s="12">
        <v>212625</v>
      </c>
      <c r="C6540" t="s">
        <v>9787</v>
      </c>
      <c r="D6540" s="11">
        <v>46196.314351851899</v>
      </c>
      <c r="E6540" t="s">
        <v>9788</v>
      </c>
      <c r="F6540" t="s">
        <v>6415</v>
      </c>
      <c r="G6540" t="s">
        <v>12145</v>
      </c>
      <c r="H6540" t="s">
        <v>6449</v>
      </c>
      <c r="I6540" t="s">
        <v>6636</v>
      </c>
      <c r="J6540" t="s">
        <v>6636</v>
      </c>
      <c r="K6540" t="s">
        <v>12402</v>
      </c>
      <c r="L6540" t="s">
        <v>12140</v>
      </c>
      <c r="M6540" t="s">
        <v>12403</v>
      </c>
      <c r="N6540" t="s">
        <v>7202</v>
      </c>
      <c r="O6540" t="s">
        <v>7203</v>
      </c>
      <c r="P6540">
        <v>12529950</v>
      </c>
      <c r="Q6540" t="s">
        <v>6636</v>
      </c>
      <c r="R6540" t="s">
        <v>6636</v>
      </c>
      <c r="S6540" s="12"/>
      <c r="T6540" s="13"/>
      <c r="U6540" t="s">
        <v>9791</v>
      </c>
    </row>
    <row r="6541" spans="1:21" x14ac:dyDescent="0.25">
      <c r="A6541" t="s">
        <v>6637</v>
      </c>
      <c r="B6541" s="12">
        <v>212625</v>
      </c>
      <c r="C6541" t="s">
        <v>9787</v>
      </c>
      <c r="D6541" s="11">
        <v>46196.314351851899</v>
      </c>
      <c r="E6541" t="s">
        <v>9788</v>
      </c>
      <c r="F6541" t="s">
        <v>6415</v>
      </c>
      <c r="G6541" t="s">
        <v>12146</v>
      </c>
      <c r="H6541" t="s">
        <v>6449</v>
      </c>
      <c r="I6541" t="s">
        <v>6636</v>
      </c>
      <c r="J6541" t="s">
        <v>6636</v>
      </c>
      <c r="K6541" t="s">
        <v>12402</v>
      </c>
      <c r="L6541" t="s">
        <v>12140</v>
      </c>
      <c r="M6541" t="s">
        <v>12403</v>
      </c>
      <c r="N6541" t="s">
        <v>7202</v>
      </c>
      <c r="O6541" t="s">
        <v>7203</v>
      </c>
      <c r="P6541">
        <v>12529950</v>
      </c>
      <c r="Q6541" t="s">
        <v>6636</v>
      </c>
      <c r="R6541" t="s">
        <v>6636</v>
      </c>
      <c r="S6541" s="12"/>
      <c r="T6541" s="13"/>
      <c r="U6541" t="s">
        <v>9791</v>
      </c>
    </row>
    <row r="6542" spans="1:21" x14ac:dyDescent="0.25">
      <c r="A6542" t="s">
        <v>6619</v>
      </c>
      <c r="B6542" s="12">
        <v>211410</v>
      </c>
      <c r="C6542" t="s">
        <v>12314</v>
      </c>
      <c r="D6542" s="11">
        <v>46196.4209722222</v>
      </c>
      <c r="E6542" t="s">
        <v>12315</v>
      </c>
      <c r="F6542" t="s">
        <v>6415</v>
      </c>
      <c r="G6542" t="s">
        <v>6968</v>
      </c>
      <c r="H6542" t="s">
        <v>6449</v>
      </c>
      <c r="I6542" t="s">
        <v>65</v>
      </c>
      <c r="J6542" t="s">
        <v>2226</v>
      </c>
      <c r="K6542" t="s">
        <v>12316</v>
      </c>
      <c r="L6542" t="s">
        <v>12039</v>
      </c>
      <c r="M6542" t="s">
        <v>12317</v>
      </c>
      <c r="N6542" t="s">
        <v>6787</v>
      </c>
      <c r="O6542" t="s">
        <v>6810</v>
      </c>
      <c r="P6542">
        <v>13995000</v>
      </c>
      <c r="Q6542" t="s">
        <v>6636</v>
      </c>
      <c r="R6542" t="s">
        <v>6636</v>
      </c>
      <c r="S6542" s="12"/>
      <c r="T6542" s="13"/>
      <c r="U6542" t="s">
        <v>7455</v>
      </c>
    </row>
    <row r="6543" spans="1:21" x14ac:dyDescent="0.25">
      <c r="A6543" t="s">
        <v>6619</v>
      </c>
      <c r="B6543" s="12">
        <v>211410</v>
      </c>
      <c r="C6543" t="s">
        <v>12314</v>
      </c>
      <c r="D6543" s="11">
        <v>46196.4209722222</v>
      </c>
      <c r="E6543" t="s">
        <v>12315</v>
      </c>
      <c r="F6543" t="s">
        <v>6415</v>
      </c>
      <c r="G6543" t="s">
        <v>8520</v>
      </c>
      <c r="H6543" t="s">
        <v>6449</v>
      </c>
      <c r="I6543" t="s">
        <v>65</v>
      </c>
      <c r="J6543" t="s">
        <v>2226</v>
      </c>
      <c r="K6543" t="s">
        <v>12316</v>
      </c>
      <c r="L6543" t="s">
        <v>12039</v>
      </c>
      <c r="M6543" t="s">
        <v>12317</v>
      </c>
      <c r="N6543" t="s">
        <v>6787</v>
      </c>
      <c r="O6543" t="s">
        <v>6810</v>
      </c>
      <c r="P6543">
        <v>13995000</v>
      </c>
      <c r="Q6543" t="s">
        <v>6636</v>
      </c>
      <c r="R6543" t="s">
        <v>6636</v>
      </c>
      <c r="S6543" s="12"/>
      <c r="T6543" s="13"/>
      <c r="U6543" t="s">
        <v>7455</v>
      </c>
    </row>
    <row r="6544" spans="1:21" x14ac:dyDescent="0.25">
      <c r="A6544" t="s">
        <v>6619</v>
      </c>
      <c r="B6544" s="12">
        <v>211410</v>
      </c>
      <c r="C6544" t="s">
        <v>12314</v>
      </c>
      <c r="D6544" s="11">
        <v>46196.4209722222</v>
      </c>
      <c r="E6544" t="s">
        <v>12315</v>
      </c>
      <c r="F6544" t="s">
        <v>6415</v>
      </c>
      <c r="G6544" t="s">
        <v>12030</v>
      </c>
      <c r="H6544" t="s">
        <v>6449</v>
      </c>
      <c r="I6544" t="s">
        <v>65</v>
      </c>
      <c r="J6544" t="s">
        <v>2226</v>
      </c>
      <c r="K6544" t="s">
        <v>12316</v>
      </c>
      <c r="L6544" t="s">
        <v>12039</v>
      </c>
      <c r="M6544" t="s">
        <v>12317</v>
      </c>
      <c r="N6544" t="s">
        <v>6787</v>
      </c>
      <c r="O6544" t="s">
        <v>6810</v>
      </c>
      <c r="P6544">
        <v>13995000</v>
      </c>
      <c r="Q6544" t="s">
        <v>6636</v>
      </c>
      <c r="R6544" t="s">
        <v>6636</v>
      </c>
      <c r="S6544" s="12"/>
      <c r="T6544" s="13"/>
      <c r="U6544" t="s">
        <v>7455</v>
      </c>
    </row>
    <row r="6545" spans="1:21" x14ac:dyDescent="0.25">
      <c r="A6545" t="s">
        <v>6619</v>
      </c>
      <c r="B6545" s="12">
        <v>211410</v>
      </c>
      <c r="C6545" t="s">
        <v>12314</v>
      </c>
      <c r="D6545" s="11">
        <v>46196.4209722222</v>
      </c>
      <c r="E6545" t="s">
        <v>12315</v>
      </c>
      <c r="F6545" t="s">
        <v>6415</v>
      </c>
      <c r="G6545" t="s">
        <v>8521</v>
      </c>
      <c r="H6545" t="s">
        <v>6449</v>
      </c>
      <c r="I6545" t="s">
        <v>65</v>
      </c>
      <c r="J6545" t="s">
        <v>2226</v>
      </c>
      <c r="K6545" t="s">
        <v>12316</v>
      </c>
      <c r="L6545" t="s">
        <v>12039</v>
      </c>
      <c r="M6545" t="s">
        <v>12317</v>
      </c>
      <c r="N6545" t="s">
        <v>6787</v>
      </c>
      <c r="O6545" t="s">
        <v>6810</v>
      </c>
      <c r="P6545">
        <v>13995000</v>
      </c>
      <c r="Q6545" t="s">
        <v>6636</v>
      </c>
      <c r="R6545" t="s">
        <v>6636</v>
      </c>
      <c r="S6545" s="12"/>
      <c r="T6545" s="13"/>
      <c r="U6545" t="s">
        <v>7455</v>
      </c>
    </row>
    <row r="6546" spans="1:21" x14ac:dyDescent="0.25">
      <c r="A6546" t="s">
        <v>6619</v>
      </c>
      <c r="B6546" s="12">
        <v>211410</v>
      </c>
      <c r="C6546" t="s">
        <v>12314</v>
      </c>
      <c r="D6546" s="11">
        <v>46196.4209722222</v>
      </c>
      <c r="E6546" t="s">
        <v>12315</v>
      </c>
      <c r="F6546" t="s">
        <v>6415</v>
      </c>
      <c r="G6546" t="s">
        <v>12041</v>
      </c>
      <c r="H6546" t="s">
        <v>6449</v>
      </c>
      <c r="I6546" t="s">
        <v>65</v>
      </c>
      <c r="J6546" t="s">
        <v>2226</v>
      </c>
      <c r="K6546" t="s">
        <v>12316</v>
      </c>
      <c r="L6546" t="s">
        <v>12039</v>
      </c>
      <c r="M6546" t="s">
        <v>12317</v>
      </c>
      <c r="N6546" t="s">
        <v>6787</v>
      </c>
      <c r="O6546" t="s">
        <v>6810</v>
      </c>
      <c r="P6546">
        <v>13995000</v>
      </c>
      <c r="Q6546" t="s">
        <v>6636</v>
      </c>
      <c r="R6546" t="s">
        <v>6636</v>
      </c>
      <c r="S6546" s="12"/>
      <c r="T6546" s="13"/>
      <c r="U6546" t="s">
        <v>7455</v>
      </c>
    </row>
    <row r="6547" spans="1:21" x14ac:dyDescent="0.25">
      <c r="A6547" t="s">
        <v>6619</v>
      </c>
      <c r="B6547" s="12">
        <v>211410</v>
      </c>
      <c r="C6547" t="s">
        <v>12314</v>
      </c>
      <c r="D6547" s="11">
        <v>46196.4209722222</v>
      </c>
      <c r="E6547" t="s">
        <v>12315</v>
      </c>
      <c r="F6547" t="s">
        <v>6415</v>
      </c>
      <c r="G6547" t="s">
        <v>12042</v>
      </c>
      <c r="H6547" t="s">
        <v>6449</v>
      </c>
      <c r="I6547" t="s">
        <v>65</v>
      </c>
      <c r="J6547" t="s">
        <v>2226</v>
      </c>
      <c r="K6547" t="s">
        <v>12316</v>
      </c>
      <c r="L6547" t="s">
        <v>12039</v>
      </c>
      <c r="M6547" t="s">
        <v>12317</v>
      </c>
      <c r="N6547" t="s">
        <v>6787</v>
      </c>
      <c r="O6547" t="s">
        <v>6810</v>
      </c>
      <c r="P6547">
        <v>13995000</v>
      </c>
      <c r="Q6547" t="s">
        <v>6636</v>
      </c>
      <c r="R6547" t="s">
        <v>6636</v>
      </c>
      <c r="S6547" s="12"/>
      <c r="T6547" s="13"/>
      <c r="U6547" t="s">
        <v>7455</v>
      </c>
    </row>
    <row r="6548" spans="1:21" x14ac:dyDescent="0.25">
      <c r="A6548" t="s">
        <v>6637</v>
      </c>
      <c r="B6548" s="12">
        <v>211800</v>
      </c>
      <c r="C6548" t="s">
        <v>12404</v>
      </c>
      <c r="D6548" s="11">
        <v>46197.280671296299</v>
      </c>
      <c r="E6548" t="s">
        <v>12405</v>
      </c>
      <c r="F6548" t="s">
        <v>6415</v>
      </c>
      <c r="G6548" t="s">
        <v>6968</v>
      </c>
      <c r="H6548" t="s">
        <v>6449</v>
      </c>
      <c r="I6548" t="s">
        <v>55</v>
      </c>
      <c r="J6548" t="s">
        <v>176</v>
      </c>
      <c r="K6548" t="s">
        <v>12088</v>
      </c>
      <c r="L6548" t="s">
        <v>12028</v>
      </c>
      <c r="M6548" t="s">
        <v>12089</v>
      </c>
      <c r="N6548" t="s">
        <v>7001</v>
      </c>
      <c r="O6548" t="s">
        <v>7002</v>
      </c>
      <c r="P6548">
        <v>11230000</v>
      </c>
      <c r="Q6548" t="s">
        <v>6636</v>
      </c>
      <c r="R6548" t="s">
        <v>6636</v>
      </c>
      <c r="S6548" s="12"/>
      <c r="T6548" s="13"/>
      <c r="U6548" t="s">
        <v>6789</v>
      </c>
    </row>
    <row r="6549" spans="1:21" x14ac:dyDescent="0.25">
      <c r="A6549" t="s">
        <v>6637</v>
      </c>
      <c r="B6549" s="12">
        <v>211800</v>
      </c>
      <c r="C6549" t="s">
        <v>12404</v>
      </c>
      <c r="D6549" s="11">
        <v>46197.280671296299</v>
      </c>
      <c r="E6549" t="s">
        <v>12405</v>
      </c>
      <c r="F6549" t="s">
        <v>6415</v>
      </c>
      <c r="G6549" t="s">
        <v>8520</v>
      </c>
      <c r="H6549" t="s">
        <v>6449</v>
      </c>
      <c r="I6549" t="s">
        <v>55</v>
      </c>
      <c r="J6549" t="s">
        <v>176</v>
      </c>
      <c r="K6549" t="s">
        <v>12088</v>
      </c>
      <c r="L6549" t="s">
        <v>12028</v>
      </c>
      <c r="M6549" t="s">
        <v>12089</v>
      </c>
      <c r="N6549" t="s">
        <v>7001</v>
      </c>
      <c r="O6549" t="s">
        <v>7002</v>
      </c>
      <c r="P6549">
        <v>11230000</v>
      </c>
      <c r="Q6549" t="s">
        <v>6636</v>
      </c>
      <c r="R6549" t="s">
        <v>6636</v>
      </c>
      <c r="S6549" s="12"/>
      <c r="T6549" s="13"/>
      <c r="U6549" t="s">
        <v>6789</v>
      </c>
    </row>
    <row r="6550" spans="1:21" x14ac:dyDescent="0.25">
      <c r="A6550" t="s">
        <v>6637</v>
      </c>
      <c r="B6550" s="12">
        <v>211800</v>
      </c>
      <c r="C6550" t="s">
        <v>12404</v>
      </c>
      <c r="D6550" s="11">
        <v>46197.280671296299</v>
      </c>
      <c r="E6550" t="s">
        <v>12405</v>
      </c>
      <c r="F6550" t="s">
        <v>6415</v>
      </c>
      <c r="G6550" t="s">
        <v>12030</v>
      </c>
      <c r="H6550" t="s">
        <v>6449</v>
      </c>
      <c r="I6550" t="s">
        <v>55</v>
      </c>
      <c r="J6550" t="s">
        <v>176</v>
      </c>
      <c r="K6550" t="s">
        <v>12088</v>
      </c>
      <c r="L6550" t="s">
        <v>12028</v>
      </c>
      <c r="M6550" t="s">
        <v>12089</v>
      </c>
      <c r="N6550" t="s">
        <v>7001</v>
      </c>
      <c r="O6550" t="s">
        <v>7002</v>
      </c>
      <c r="P6550">
        <v>11230000</v>
      </c>
      <c r="Q6550" t="s">
        <v>6636</v>
      </c>
      <c r="R6550" t="s">
        <v>6636</v>
      </c>
      <c r="S6550" s="12"/>
      <c r="T6550" s="13"/>
      <c r="U6550" t="s">
        <v>6789</v>
      </c>
    </row>
    <row r="6551" spans="1:21" x14ac:dyDescent="0.25">
      <c r="A6551" t="s">
        <v>6637</v>
      </c>
      <c r="B6551" s="12">
        <v>211800</v>
      </c>
      <c r="C6551" t="s">
        <v>12404</v>
      </c>
      <c r="D6551" s="11">
        <v>46197.280671296299</v>
      </c>
      <c r="E6551" t="s">
        <v>12405</v>
      </c>
      <c r="F6551" t="s">
        <v>6415</v>
      </c>
      <c r="G6551" t="s">
        <v>8521</v>
      </c>
      <c r="H6551" t="s">
        <v>6449</v>
      </c>
      <c r="I6551" t="s">
        <v>55</v>
      </c>
      <c r="J6551" t="s">
        <v>176</v>
      </c>
      <c r="K6551" t="s">
        <v>12088</v>
      </c>
      <c r="L6551" t="s">
        <v>12028</v>
      </c>
      <c r="M6551" t="s">
        <v>12089</v>
      </c>
      <c r="N6551" t="s">
        <v>7001</v>
      </c>
      <c r="O6551" t="s">
        <v>7002</v>
      </c>
      <c r="P6551">
        <v>11230000</v>
      </c>
      <c r="Q6551" t="s">
        <v>6636</v>
      </c>
      <c r="R6551" t="s">
        <v>6636</v>
      </c>
      <c r="S6551" s="12"/>
      <c r="T6551" s="13"/>
      <c r="U6551" t="s">
        <v>6789</v>
      </c>
    </row>
    <row r="6552" spans="1:21" x14ac:dyDescent="0.25">
      <c r="A6552" t="s">
        <v>6637</v>
      </c>
      <c r="B6552" s="12">
        <v>211800</v>
      </c>
      <c r="C6552" t="s">
        <v>12404</v>
      </c>
      <c r="D6552" s="11">
        <v>46197.280671296299</v>
      </c>
      <c r="E6552" t="s">
        <v>12405</v>
      </c>
      <c r="F6552" t="s">
        <v>6415</v>
      </c>
      <c r="G6552" t="s">
        <v>12031</v>
      </c>
      <c r="H6552" t="s">
        <v>6449</v>
      </c>
      <c r="I6552" t="s">
        <v>55</v>
      </c>
      <c r="J6552" t="s">
        <v>176</v>
      </c>
      <c r="K6552" t="s">
        <v>12088</v>
      </c>
      <c r="L6552" t="s">
        <v>12028</v>
      </c>
      <c r="M6552" t="s">
        <v>12089</v>
      </c>
      <c r="N6552" t="s">
        <v>7001</v>
      </c>
      <c r="O6552" t="s">
        <v>7002</v>
      </c>
      <c r="P6552">
        <v>11230000</v>
      </c>
      <c r="Q6552" t="s">
        <v>6636</v>
      </c>
      <c r="R6552" t="s">
        <v>6636</v>
      </c>
      <c r="S6552" s="12"/>
      <c r="T6552" s="13"/>
      <c r="U6552" t="s">
        <v>6789</v>
      </c>
    </row>
    <row r="6553" spans="1:21" x14ac:dyDescent="0.25">
      <c r="A6553" t="s">
        <v>6637</v>
      </c>
      <c r="B6553" s="12">
        <v>211800</v>
      </c>
      <c r="C6553" t="s">
        <v>12404</v>
      </c>
      <c r="D6553" s="11">
        <v>46197.280671296299</v>
      </c>
      <c r="E6553" t="s">
        <v>12405</v>
      </c>
      <c r="F6553" t="s">
        <v>6415</v>
      </c>
      <c r="G6553" t="s">
        <v>12032</v>
      </c>
      <c r="H6553" t="s">
        <v>6449</v>
      </c>
      <c r="I6553" t="s">
        <v>55</v>
      </c>
      <c r="J6553" t="s">
        <v>176</v>
      </c>
      <c r="K6553" t="s">
        <v>12088</v>
      </c>
      <c r="L6553" t="s">
        <v>12028</v>
      </c>
      <c r="M6553" t="s">
        <v>12089</v>
      </c>
      <c r="N6553" t="s">
        <v>7001</v>
      </c>
      <c r="O6553" t="s">
        <v>7002</v>
      </c>
      <c r="P6553">
        <v>11230000</v>
      </c>
      <c r="Q6553" t="s">
        <v>6636</v>
      </c>
      <c r="R6553" t="s">
        <v>6636</v>
      </c>
      <c r="S6553" s="12"/>
      <c r="T6553" s="13"/>
      <c r="U6553" t="s">
        <v>6789</v>
      </c>
    </row>
    <row r="6554" spans="1:21" x14ac:dyDescent="0.25">
      <c r="A6554" t="s">
        <v>6637</v>
      </c>
      <c r="B6554" s="12">
        <v>211800</v>
      </c>
      <c r="C6554" t="s">
        <v>12404</v>
      </c>
      <c r="D6554" s="11">
        <v>46197.280671296299</v>
      </c>
      <c r="E6554" t="s">
        <v>12405</v>
      </c>
      <c r="F6554" t="s">
        <v>6415</v>
      </c>
      <c r="G6554" t="s">
        <v>12033</v>
      </c>
      <c r="H6554" t="s">
        <v>6449</v>
      </c>
      <c r="I6554" t="s">
        <v>55</v>
      </c>
      <c r="J6554" t="s">
        <v>176</v>
      </c>
      <c r="K6554" t="s">
        <v>12088</v>
      </c>
      <c r="L6554" t="s">
        <v>12028</v>
      </c>
      <c r="M6554" t="s">
        <v>12089</v>
      </c>
      <c r="N6554" t="s">
        <v>7001</v>
      </c>
      <c r="O6554" t="s">
        <v>7002</v>
      </c>
      <c r="P6554">
        <v>11230000</v>
      </c>
      <c r="Q6554" t="s">
        <v>6636</v>
      </c>
      <c r="R6554" t="s">
        <v>6636</v>
      </c>
      <c r="S6554" s="12"/>
      <c r="T6554" s="13"/>
      <c r="U6554" t="s">
        <v>6789</v>
      </c>
    </row>
    <row r="6555" spans="1:21" x14ac:dyDescent="0.25">
      <c r="A6555" t="s">
        <v>6637</v>
      </c>
      <c r="B6555" s="12">
        <v>211800</v>
      </c>
      <c r="C6555" t="s">
        <v>12404</v>
      </c>
      <c r="D6555" s="11">
        <v>46197.280671296299</v>
      </c>
      <c r="E6555" t="s">
        <v>12405</v>
      </c>
      <c r="F6555" t="s">
        <v>6415</v>
      </c>
      <c r="G6555" t="s">
        <v>12034</v>
      </c>
      <c r="H6555" t="s">
        <v>6449</v>
      </c>
      <c r="I6555" t="s">
        <v>55</v>
      </c>
      <c r="J6555" t="s">
        <v>176</v>
      </c>
      <c r="K6555" t="s">
        <v>12088</v>
      </c>
      <c r="L6555" t="s">
        <v>12028</v>
      </c>
      <c r="M6555" t="s">
        <v>12089</v>
      </c>
      <c r="N6555" t="s">
        <v>7001</v>
      </c>
      <c r="O6555" t="s">
        <v>7002</v>
      </c>
      <c r="P6555">
        <v>11230000</v>
      </c>
      <c r="Q6555" t="s">
        <v>6636</v>
      </c>
      <c r="R6555" t="s">
        <v>6636</v>
      </c>
      <c r="S6555" s="12"/>
      <c r="T6555" s="13"/>
      <c r="U6555" t="s">
        <v>6789</v>
      </c>
    </row>
    <row r="6556" spans="1:21" x14ac:dyDescent="0.25">
      <c r="A6556" t="s">
        <v>6637</v>
      </c>
      <c r="B6556" s="12">
        <v>211800</v>
      </c>
      <c r="C6556" t="s">
        <v>12404</v>
      </c>
      <c r="D6556" s="11">
        <v>46197.280671296299</v>
      </c>
      <c r="E6556" t="s">
        <v>12405</v>
      </c>
      <c r="F6556" t="s">
        <v>6415</v>
      </c>
      <c r="G6556" t="s">
        <v>12035</v>
      </c>
      <c r="H6556" t="s">
        <v>6449</v>
      </c>
      <c r="I6556" t="s">
        <v>55</v>
      </c>
      <c r="J6556" t="s">
        <v>176</v>
      </c>
      <c r="K6556" t="s">
        <v>12088</v>
      </c>
      <c r="L6556" t="s">
        <v>12028</v>
      </c>
      <c r="M6556" t="s">
        <v>12089</v>
      </c>
      <c r="N6556" t="s">
        <v>7001</v>
      </c>
      <c r="O6556" t="s">
        <v>7002</v>
      </c>
      <c r="P6556">
        <v>11230000</v>
      </c>
      <c r="Q6556" t="s">
        <v>6636</v>
      </c>
      <c r="R6556" t="s">
        <v>6636</v>
      </c>
      <c r="S6556" s="12"/>
      <c r="T6556" s="13"/>
      <c r="U6556" t="s">
        <v>6789</v>
      </c>
    </row>
    <row r="6557" spans="1:21" x14ac:dyDescent="0.25">
      <c r="A6557" t="s">
        <v>6637</v>
      </c>
      <c r="B6557" s="12">
        <v>211885</v>
      </c>
      <c r="C6557" t="s">
        <v>12406</v>
      </c>
      <c r="D6557" s="11">
        <v>46197.538541666698</v>
      </c>
      <c r="E6557" t="s">
        <v>12407</v>
      </c>
      <c r="F6557" t="s">
        <v>6415</v>
      </c>
      <c r="G6557" t="s">
        <v>6968</v>
      </c>
      <c r="H6557" t="s">
        <v>6449</v>
      </c>
      <c r="I6557" t="s">
        <v>55</v>
      </c>
      <c r="J6557" t="s">
        <v>643</v>
      </c>
      <c r="K6557" t="s">
        <v>12408</v>
      </c>
      <c r="L6557" t="s">
        <v>12101</v>
      </c>
      <c r="M6557" t="s">
        <v>12409</v>
      </c>
      <c r="N6557" t="s">
        <v>7001</v>
      </c>
      <c r="O6557" t="s">
        <v>7007</v>
      </c>
      <c r="P6557">
        <v>5440000</v>
      </c>
      <c r="Q6557" t="s">
        <v>6636</v>
      </c>
      <c r="R6557" t="s">
        <v>6636</v>
      </c>
      <c r="S6557" s="12"/>
      <c r="T6557" s="13"/>
      <c r="U6557" t="s">
        <v>7474</v>
      </c>
    </row>
    <row r="6558" spans="1:21" x14ac:dyDescent="0.25">
      <c r="A6558" t="s">
        <v>6637</v>
      </c>
      <c r="B6558" s="12">
        <v>211885</v>
      </c>
      <c r="C6558" t="s">
        <v>12406</v>
      </c>
      <c r="D6558" s="11">
        <v>46197.538541666698</v>
      </c>
      <c r="E6558" t="s">
        <v>12407</v>
      </c>
      <c r="F6558" t="s">
        <v>6415</v>
      </c>
      <c r="G6558" t="s">
        <v>8520</v>
      </c>
      <c r="H6558" t="s">
        <v>6449</v>
      </c>
      <c r="I6558" t="s">
        <v>55</v>
      </c>
      <c r="J6558" t="s">
        <v>643</v>
      </c>
      <c r="K6558" t="s">
        <v>12408</v>
      </c>
      <c r="L6558" t="s">
        <v>12101</v>
      </c>
      <c r="M6558" t="s">
        <v>12409</v>
      </c>
      <c r="N6558" t="s">
        <v>7001</v>
      </c>
      <c r="O6558" t="s">
        <v>7007</v>
      </c>
      <c r="P6558">
        <v>5440000</v>
      </c>
      <c r="Q6558" t="s">
        <v>6636</v>
      </c>
      <c r="R6558" t="s">
        <v>6636</v>
      </c>
      <c r="S6558" s="12"/>
      <c r="T6558" s="13"/>
      <c r="U6558" t="s">
        <v>7474</v>
      </c>
    </row>
    <row r="6559" spans="1:21" x14ac:dyDescent="0.25">
      <c r="A6559" t="s">
        <v>6637</v>
      </c>
      <c r="B6559" s="12">
        <v>211885</v>
      </c>
      <c r="C6559" t="s">
        <v>12406</v>
      </c>
      <c r="D6559" s="11">
        <v>46197.538541666698</v>
      </c>
      <c r="E6559" t="s">
        <v>12407</v>
      </c>
      <c r="F6559" t="s">
        <v>6415</v>
      </c>
      <c r="G6559" t="s">
        <v>12030</v>
      </c>
      <c r="H6559" t="s">
        <v>6449</v>
      </c>
      <c r="I6559" t="s">
        <v>55</v>
      </c>
      <c r="J6559" t="s">
        <v>643</v>
      </c>
      <c r="K6559" t="s">
        <v>12408</v>
      </c>
      <c r="L6559" t="s">
        <v>12101</v>
      </c>
      <c r="M6559" t="s">
        <v>12409</v>
      </c>
      <c r="N6559" t="s">
        <v>7001</v>
      </c>
      <c r="O6559" t="s">
        <v>7007</v>
      </c>
      <c r="P6559">
        <v>5440000</v>
      </c>
      <c r="Q6559" t="s">
        <v>6636</v>
      </c>
      <c r="R6559" t="s">
        <v>6636</v>
      </c>
      <c r="S6559" s="12"/>
      <c r="T6559" s="13"/>
      <c r="U6559" t="s">
        <v>7474</v>
      </c>
    </row>
    <row r="6560" spans="1:21" x14ac:dyDescent="0.25">
      <c r="A6560" t="s">
        <v>6637</v>
      </c>
      <c r="B6560" s="12">
        <v>211885</v>
      </c>
      <c r="C6560" t="s">
        <v>12406</v>
      </c>
      <c r="D6560" s="11">
        <v>46197.538541666698</v>
      </c>
      <c r="E6560" t="s">
        <v>12407</v>
      </c>
      <c r="F6560" t="s">
        <v>6415</v>
      </c>
      <c r="G6560" t="s">
        <v>8521</v>
      </c>
      <c r="H6560" t="s">
        <v>6449</v>
      </c>
      <c r="I6560" t="s">
        <v>55</v>
      </c>
      <c r="J6560" t="s">
        <v>643</v>
      </c>
      <c r="K6560" t="s">
        <v>12408</v>
      </c>
      <c r="L6560" t="s">
        <v>12101</v>
      </c>
      <c r="M6560" t="s">
        <v>12409</v>
      </c>
      <c r="N6560" t="s">
        <v>7001</v>
      </c>
      <c r="O6560" t="s">
        <v>7007</v>
      </c>
      <c r="P6560">
        <v>5440000</v>
      </c>
      <c r="Q6560" t="s">
        <v>6636</v>
      </c>
      <c r="R6560" t="s">
        <v>6636</v>
      </c>
      <c r="S6560" s="12"/>
      <c r="T6560" s="13"/>
      <c r="U6560" t="s">
        <v>7474</v>
      </c>
    </row>
    <row r="6561" spans="1:21" x14ac:dyDescent="0.25">
      <c r="A6561" t="s">
        <v>6637</v>
      </c>
      <c r="B6561" s="12">
        <v>211885</v>
      </c>
      <c r="C6561" t="s">
        <v>12406</v>
      </c>
      <c r="D6561" s="11">
        <v>46197.538541666698</v>
      </c>
      <c r="E6561" t="s">
        <v>12407</v>
      </c>
      <c r="F6561" t="s">
        <v>6415</v>
      </c>
      <c r="G6561" t="s">
        <v>12103</v>
      </c>
      <c r="H6561" t="s">
        <v>6449</v>
      </c>
      <c r="I6561" t="s">
        <v>55</v>
      </c>
      <c r="J6561" t="s">
        <v>643</v>
      </c>
      <c r="K6561" t="s">
        <v>12408</v>
      </c>
      <c r="L6561" t="s">
        <v>12101</v>
      </c>
      <c r="M6561" t="s">
        <v>12409</v>
      </c>
      <c r="N6561" t="s">
        <v>7001</v>
      </c>
      <c r="O6561" t="s">
        <v>7007</v>
      </c>
      <c r="P6561">
        <v>5440000</v>
      </c>
      <c r="Q6561" t="s">
        <v>6636</v>
      </c>
      <c r="R6561" t="s">
        <v>6636</v>
      </c>
      <c r="S6561" s="12"/>
      <c r="T6561" s="13"/>
      <c r="U6561" t="s">
        <v>7474</v>
      </c>
    </row>
    <row r="6562" spans="1:21" x14ac:dyDescent="0.25">
      <c r="A6562" t="s">
        <v>6637</v>
      </c>
      <c r="B6562" s="12">
        <v>211885</v>
      </c>
      <c r="C6562" t="s">
        <v>12406</v>
      </c>
      <c r="D6562" s="11">
        <v>46197.538541666698</v>
      </c>
      <c r="E6562" t="s">
        <v>12407</v>
      </c>
      <c r="F6562" t="s">
        <v>6415</v>
      </c>
      <c r="G6562" t="s">
        <v>12104</v>
      </c>
      <c r="H6562" t="s">
        <v>6449</v>
      </c>
      <c r="I6562" t="s">
        <v>55</v>
      </c>
      <c r="J6562" t="s">
        <v>643</v>
      </c>
      <c r="K6562" t="s">
        <v>12408</v>
      </c>
      <c r="L6562" t="s">
        <v>12101</v>
      </c>
      <c r="M6562" t="s">
        <v>12409</v>
      </c>
      <c r="N6562" t="s">
        <v>7001</v>
      </c>
      <c r="O6562" t="s">
        <v>7007</v>
      </c>
      <c r="P6562">
        <v>5440000</v>
      </c>
      <c r="Q6562" t="s">
        <v>6636</v>
      </c>
      <c r="R6562" t="s">
        <v>6636</v>
      </c>
      <c r="S6562" s="12"/>
      <c r="T6562" s="13"/>
      <c r="U6562" t="s">
        <v>7474</v>
      </c>
    </row>
    <row r="6563" spans="1:21" x14ac:dyDescent="0.25">
      <c r="A6563" t="s">
        <v>6637</v>
      </c>
      <c r="B6563" s="12">
        <v>211885</v>
      </c>
      <c r="C6563" t="s">
        <v>12406</v>
      </c>
      <c r="D6563" s="11">
        <v>46197.538541666698</v>
      </c>
      <c r="E6563" t="s">
        <v>12407</v>
      </c>
      <c r="F6563" t="s">
        <v>6415</v>
      </c>
      <c r="G6563" t="s">
        <v>12105</v>
      </c>
      <c r="H6563" t="s">
        <v>6449</v>
      </c>
      <c r="I6563" t="s">
        <v>55</v>
      </c>
      <c r="J6563" t="s">
        <v>643</v>
      </c>
      <c r="K6563" t="s">
        <v>12408</v>
      </c>
      <c r="L6563" t="s">
        <v>12101</v>
      </c>
      <c r="M6563" t="s">
        <v>12409</v>
      </c>
      <c r="N6563" t="s">
        <v>7001</v>
      </c>
      <c r="O6563" t="s">
        <v>7007</v>
      </c>
      <c r="P6563">
        <v>5440000</v>
      </c>
      <c r="Q6563" t="s">
        <v>6636</v>
      </c>
      <c r="R6563" t="s">
        <v>6636</v>
      </c>
      <c r="S6563" s="12"/>
      <c r="T6563" s="13"/>
      <c r="U6563" t="s">
        <v>7474</v>
      </c>
    </row>
    <row r="6564" spans="1:21" x14ac:dyDescent="0.25">
      <c r="A6564" t="s">
        <v>6619</v>
      </c>
      <c r="B6564" s="12">
        <v>211800</v>
      </c>
      <c r="C6564" t="s">
        <v>12404</v>
      </c>
      <c r="D6564" s="11">
        <v>46197.567372685196</v>
      </c>
      <c r="E6564" t="s">
        <v>12405</v>
      </c>
      <c r="F6564" t="s">
        <v>6415</v>
      </c>
      <c r="G6564" t="s">
        <v>6968</v>
      </c>
      <c r="H6564" t="s">
        <v>6449</v>
      </c>
      <c r="I6564" t="s">
        <v>55</v>
      </c>
      <c r="J6564" t="s">
        <v>176</v>
      </c>
      <c r="K6564" t="s">
        <v>12088</v>
      </c>
      <c r="L6564" t="s">
        <v>12028</v>
      </c>
      <c r="M6564" t="s">
        <v>12089</v>
      </c>
      <c r="N6564" t="s">
        <v>7001</v>
      </c>
      <c r="O6564" t="s">
        <v>7002</v>
      </c>
      <c r="P6564">
        <v>11230000</v>
      </c>
      <c r="Q6564" t="s">
        <v>6636</v>
      </c>
      <c r="R6564" t="s">
        <v>6636</v>
      </c>
      <c r="S6564" s="12"/>
      <c r="T6564" s="13"/>
      <c r="U6564" t="s">
        <v>6789</v>
      </c>
    </row>
    <row r="6565" spans="1:21" x14ac:dyDescent="0.25">
      <c r="A6565" t="s">
        <v>6619</v>
      </c>
      <c r="B6565" s="12">
        <v>211800</v>
      </c>
      <c r="C6565" t="s">
        <v>12404</v>
      </c>
      <c r="D6565" s="11">
        <v>46197.567372685196</v>
      </c>
      <c r="E6565" t="s">
        <v>12405</v>
      </c>
      <c r="F6565" t="s">
        <v>6415</v>
      </c>
      <c r="G6565" t="s">
        <v>8520</v>
      </c>
      <c r="H6565" t="s">
        <v>6449</v>
      </c>
      <c r="I6565" t="s">
        <v>55</v>
      </c>
      <c r="J6565" t="s">
        <v>176</v>
      </c>
      <c r="K6565" t="s">
        <v>12088</v>
      </c>
      <c r="L6565" t="s">
        <v>12028</v>
      </c>
      <c r="M6565" t="s">
        <v>12089</v>
      </c>
      <c r="N6565" t="s">
        <v>7001</v>
      </c>
      <c r="O6565" t="s">
        <v>7002</v>
      </c>
      <c r="P6565">
        <v>11230000</v>
      </c>
      <c r="Q6565" t="s">
        <v>6636</v>
      </c>
      <c r="R6565" t="s">
        <v>6636</v>
      </c>
      <c r="S6565" s="12"/>
      <c r="T6565" s="13"/>
      <c r="U6565" t="s">
        <v>6789</v>
      </c>
    </row>
    <row r="6566" spans="1:21" x14ac:dyDescent="0.25">
      <c r="A6566" t="s">
        <v>6619</v>
      </c>
      <c r="B6566" s="12">
        <v>211800</v>
      </c>
      <c r="C6566" t="s">
        <v>12404</v>
      </c>
      <c r="D6566" s="11">
        <v>46197.567372685196</v>
      </c>
      <c r="E6566" t="s">
        <v>12405</v>
      </c>
      <c r="F6566" t="s">
        <v>6415</v>
      </c>
      <c r="G6566" t="s">
        <v>12030</v>
      </c>
      <c r="H6566" t="s">
        <v>6449</v>
      </c>
      <c r="I6566" t="s">
        <v>55</v>
      </c>
      <c r="J6566" t="s">
        <v>176</v>
      </c>
      <c r="K6566" t="s">
        <v>12088</v>
      </c>
      <c r="L6566" t="s">
        <v>12028</v>
      </c>
      <c r="M6566" t="s">
        <v>12089</v>
      </c>
      <c r="N6566" t="s">
        <v>7001</v>
      </c>
      <c r="O6566" t="s">
        <v>7002</v>
      </c>
      <c r="P6566">
        <v>11230000</v>
      </c>
      <c r="Q6566" t="s">
        <v>6636</v>
      </c>
      <c r="R6566" t="s">
        <v>6636</v>
      </c>
      <c r="S6566" s="12"/>
      <c r="T6566" s="13"/>
      <c r="U6566" t="s">
        <v>6789</v>
      </c>
    </row>
    <row r="6567" spans="1:21" x14ac:dyDescent="0.25">
      <c r="A6567" t="s">
        <v>6619</v>
      </c>
      <c r="B6567" s="12">
        <v>211800</v>
      </c>
      <c r="C6567" t="s">
        <v>12404</v>
      </c>
      <c r="D6567" s="11">
        <v>46197.567372685196</v>
      </c>
      <c r="E6567" t="s">
        <v>12405</v>
      </c>
      <c r="F6567" t="s">
        <v>6415</v>
      </c>
      <c r="G6567" t="s">
        <v>8521</v>
      </c>
      <c r="H6567" t="s">
        <v>6449</v>
      </c>
      <c r="I6567" t="s">
        <v>55</v>
      </c>
      <c r="J6567" t="s">
        <v>176</v>
      </c>
      <c r="K6567" t="s">
        <v>12088</v>
      </c>
      <c r="L6567" t="s">
        <v>12028</v>
      </c>
      <c r="M6567" t="s">
        <v>12089</v>
      </c>
      <c r="N6567" t="s">
        <v>7001</v>
      </c>
      <c r="O6567" t="s">
        <v>7002</v>
      </c>
      <c r="P6567">
        <v>11230000</v>
      </c>
      <c r="Q6567" t="s">
        <v>6636</v>
      </c>
      <c r="R6567" t="s">
        <v>6636</v>
      </c>
      <c r="S6567" s="12"/>
      <c r="T6567" s="13"/>
      <c r="U6567" t="s">
        <v>6789</v>
      </c>
    </row>
    <row r="6568" spans="1:21" x14ac:dyDescent="0.25">
      <c r="A6568" t="s">
        <v>6619</v>
      </c>
      <c r="B6568" s="12">
        <v>211800</v>
      </c>
      <c r="C6568" t="s">
        <v>12404</v>
      </c>
      <c r="D6568" s="11">
        <v>46197.567372685196</v>
      </c>
      <c r="E6568" t="s">
        <v>12405</v>
      </c>
      <c r="F6568" t="s">
        <v>6415</v>
      </c>
      <c r="G6568" t="s">
        <v>12031</v>
      </c>
      <c r="H6568" t="s">
        <v>6449</v>
      </c>
      <c r="I6568" t="s">
        <v>55</v>
      </c>
      <c r="J6568" t="s">
        <v>176</v>
      </c>
      <c r="K6568" t="s">
        <v>12088</v>
      </c>
      <c r="L6568" t="s">
        <v>12028</v>
      </c>
      <c r="M6568" t="s">
        <v>12089</v>
      </c>
      <c r="N6568" t="s">
        <v>7001</v>
      </c>
      <c r="O6568" t="s">
        <v>7002</v>
      </c>
      <c r="P6568">
        <v>11230000</v>
      </c>
      <c r="Q6568" t="s">
        <v>6636</v>
      </c>
      <c r="R6568" t="s">
        <v>6636</v>
      </c>
      <c r="S6568" s="12"/>
      <c r="T6568" s="13"/>
      <c r="U6568" t="s">
        <v>6789</v>
      </c>
    </row>
    <row r="6569" spans="1:21" x14ac:dyDescent="0.25">
      <c r="A6569" t="s">
        <v>6619</v>
      </c>
      <c r="B6569" s="12">
        <v>211800</v>
      </c>
      <c r="C6569" t="s">
        <v>12404</v>
      </c>
      <c r="D6569" s="11">
        <v>46197.567372685196</v>
      </c>
      <c r="E6569" t="s">
        <v>12405</v>
      </c>
      <c r="F6569" t="s">
        <v>6415</v>
      </c>
      <c r="G6569" t="s">
        <v>12032</v>
      </c>
      <c r="H6569" t="s">
        <v>6449</v>
      </c>
      <c r="I6569" t="s">
        <v>55</v>
      </c>
      <c r="J6569" t="s">
        <v>176</v>
      </c>
      <c r="K6569" t="s">
        <v>12088</v>
      </c>
      <c r="L6569" t="s">
        <v>12028</v>
      </c>
      <c r="M6569" t="s">
        <v>12089</v>
      </c>
      <c r="N6569" t="s">
        <v>7001</v>
      </c>
      <c r="O6569" t="s">
        <v>7002</v>
      </c>
      <c r="P6569">
        <v>11230000</v>
      </c>
      <c r="Q6569" t="s">
        <v>6636</v>
      </c>
      <c r="R6569" t="s">
        <v>6636</v>
      </c>
      <c r="S6569" s="12"/>
      <c r="T6569" s="13"/>
      <c r="U6569" t="s">
        <v>6789</v>
      </c>
    </row>
    <row r="6570" spans="1:21" x14ac:dyDescent="0.25">
      <c r="A6570" t="s">
        <v>6619</v>
      </c>
      <c r="B6570" s="12">
        <v>211800</v>
      </c>
      <c r="C6570" t="s">
        <v>12404</v>
      </c>
      <c r="D6570" s="11">
        <v>46197.567372685196</v>
      </c>
      <c r="E6570" t="s">
        <v>12405</v>
      </c>
      <c r="F6570" t="s">
        <v>6415</v>
      </c>
      <c r="G6570" t="s">
        <v>12033</v>
      </c>
      <c r="H6570" t="s">
        <v>6449</v>
      </c>
      <c r="I6570" t="s">
        <v>55</v>
      </c>
      <c r="J6570" t="s">
        <v>176</v>
      </c>
      <c r="K6570" t="s">
        <v>12088</v>
      </c>
      <c r="L6570" t="s">
        <v>12028</v>
      </c>
      <c r="M6570" t="s">
        <v>12089</v>
      </c>
      <c r="N6570" t="s">
        <v>7001</v>
      </c>
      <c r="O6570" t="s">
        <v>7002</v>
      </c>
      <c r="P6570">
        <v>11230000</v>
      </c>
      <c r="Q6570" t="s">
        <v>6636</v>
      </c>
      <c r="R6570" t="s">
        <v>6636</v>
      </c>
      <c r="S6570" s="12"/>
      <c r="T6570" s="13"/>
      <c r="U6570" t="s">
        <v>6789</v>
      </c>
    </row>
    <row r="6571" spans="1:21" x14ac:dyDescent="0.25">
      <c r="A6571" t="s">
        <v>6619</v>
      </c>
      <c r="B6571" s="12">
        <v>211800</v>
      </c>
      <c r="C6571" t="s">
        <v>12404</v>
      </c>
      <c r="D6571" s="11">
        <v>46197.567372685196</v>
      </c>
      <c r="E6571" t="s">
        <v>12405</v>
      </c>
      <c r="F6571" t="s">
        <v>6415</v>
      </c>
      <c r="G6571" t="s">
        <v>12034</v>
      </c>
      <c r="H6571" t="s">
        <v>6449</v>
      </c>
      <c r="I6571" t="s">
        <v>55</v>
      </c>
      <c r="J6571" t="s">
        <v>176</v>
      </c>
      <c r="K6571" t="s">
        <v>12088</v>
      </c>
      <c r="L6571" t="s">
        <v>12028</v>
      </c>
      <c r="M6571" t="s">
        <v>12089</v>
      </c>
      <c r="N6571" t="s">
        <v>7001</v>
      </c>
      <c r="O6571" t="s">
        <v>7002</v>
      </c>
      <c r="P6571">
        <v>11230000</v>
      </c>
      <c r="Q6571" t="s">
        <v>6636</v>
      </c>
      <c r="R6571" t="s">
        <v>6636</v>
      </c>
      <c r="S6571" s="12"/>
      <c r="T6571" s="13"/>
      <c r="U6571" t="s">
        <v>6789</v>
      </c>
    </row>
    <row r="6572" spans="1:21" x14ac:dyDescent="0.25">
      <c r="A6572" t="s">
        <v>6619</v>
      </c>
      <c r="B6572" s="12">
        <v>211800</v>
      </c>
      <c r="C6572" t="s">
        <v>12404</v>
      </c>
      <c r="D6572" s="11">
        <v>46197.567372685196</v>
      </c>
      <c r="E6572" t="s">
        <v>12405</v>
      </c>
      <c r="F6572" t="s">
        <v>6415</v>
      </c>
      <c r="G6572" t="s">
        <v>12035</v>
      </c>
      <c r="H6572" t="s">
        <v>6449</v>
      </c>
      <c r="I6572" t="s">
        <v>55</v>
      </c>
      <c r="J6572" t="s">
        <v>176</v>
      </c>
      <c r="K6572" t="s">
        <v>12088</v>
      </c>
      <c r="L6572" t="s">
        <v>12028</v>
      </c>
      <c r="M6572" t="s">
        <v>12089</v>
      </c>
      <c r="N6572" t="s">
        <v>7001</v>
      </c>
      <c r="O6572" t="s">
        <v>7002</v>
      </c>
      <c r="P6572">
        <v>11230000</v>
      </c>
      <c r="Q6572" t="s">
        <v>6636</v>
      </c>
      <c r="R6572" t="s">
        <v>6636</v>
      </c>
      <c r="S6572" s="12"/>
      <c r="T6572" s="13"/>
      <c r="U6572" t="s">
        <v>6789</v>
      </c>
    </row>
    <row r="6573" spans="1:21" x14ac:dyDescent="0.25">
      <c r="A6573" t="s">
        <v>6637</v>
      </c>
      <c r="B6573" s="12">
        <v>211935</v>
      </c>
      <c r="C6573" t="s">
        <v>12410</v>
      </c>
      <c r="D6573" s="11">
        <v>46197.598379629599</v>
      </c>
      <c r="E6573" t="s">
        <v>12411</v>
      </c>
      <c r="F6573" t="s">
        <v>6415</v>
      </c>
      <c r="G6573" t="s">
        <v>6968</v>
      </c>
      <c r="H6573" t="s">
        <v>6449</v>
      </c>
      <c r="I6573" t="s">
        <v>55</v>
      </c>
      <c r="J6573" t="s">
        <v>643</v>
      </c>
      <c r="K6573" t="s">
        <v>12412</v>
      </c>
      <c r="L6573" t="s">
        <v>12028</v>
      </c>
      <c r="M6573" t="s">
        <v>12413</v>
      </c>
      <c r="N6573" t="s">
        <v>7001</v>
      </c>
      <c r="O6573" t="s">
        <v>7002</v>
      </c>
      <c r="P6573">
        <v>8600000</v>
      </c>
      <c r="Q6573" t="s">
        <v>6636</v>
      </c>
      <c r="R6573" t="s">
        <v>6636</v>
      </c>
      <c r="S6573" s="12"/>
      <c r="T6573" s="13"/>
      <c r="U6573" t="s">
        <v>7455</v>
      </c>
    </row>
    <row r="6574" spans="1:21" x14ac:dyDescent="0.25">
      <c r="A6574" t="s">
        <v>6637</v>
      </c>
      <c r="B6574" s="12">
        <v>211935</v>
      </c>
      <c r="C6574" t="s">
        <v>12410</v>
      </c>
      <c r="D6574" s="11">
        <v>46197.598379629599</v>
      </c>
      <c r="E6574" t="s">
        <v>12411</v>
      </c>
      <c r="F6574" t="s">
        <v>6415</v>
      </c>
      <c r="G6574" t="s">
        <v>8520</v>
      </c>
      <c r="H6574" t="s">
        <v>6449</v>
      </c>
      <c r="I6574" t="s">
        <v>55</v>
      </c>
      <c r="J6574" t="s">
        <v>643</v>
      </c>
      <c r="K6574" t="s">
        <v>12412</v>
      </c>
      <c r="L6574" t="s">
        <v>12028</v>
      </c>
      <c r="M6574" t="s">
        <v>12413</v>
      </c>
      <c r="N6574" t="s">
        <v>7001</v>
      </c>
      <c r="O6574" t="s">
        <v>7002</v>
      </c>
      <c r="P6574">
        <v>8600000</v>
      </c>
      <c r="Q6574" t="s">
        <v>6636</v>
      </c>
      <c r="R6574" t="s">
        <v>6636</v>
      </c>
      <c r="S6574" s="12"/>
      <c r="T6574" s="13"/>
      <c r="U6574" t="s">
        <v>7455</v>
      </c>
    </row>
    <row r="6575" spans="1:21" x14ac:dyDescent="0.25">
      <c r="A6575" t="s">
        <v>6637</v>
      </c>
      <c r="B6575" s="12">
        <v>211935</v>
      </c>
      <c r="C6575" t="s">
        <v>12410</v>
      </c>
      <c r="D6575" s="11">
        <v>46197.598379629599</v>
      </c>
      <c r="E6575" t="s">
        <v>12411</v>
      </c>
      <c r="F6575" t="s">
        <v>6415</v>
      </c>
      <c r="G6575" t="s">
        <v>12030</v>
      </c>
      <c r="H6575" t="s">
        <v>6449</v>
      </c>
      <c r="I6575" t="s">
        <v>55</v>
      </c>
      <c r="J6575" t="s">
        <v>643</v>
      </c>
      <c r="K6575" t="s">
        <v>12412</v>
      </c>
      <c r="L6575" t="s">
        <v>12028</v>
      </c>
      <c r="M6575" t="s">
        <v>12413</v>
      </c>
      <c r="N6575" t="s">
        <v>7001</v>
      </c>
      <c r="O6575" t="s">
        <v>7002</v>
      </c>
      <c r="P6575">
        <v>8600000</v>
      </c>
      <c r="Q6575" t="s">
        <v>6636</v>
      </c>
      <c r="R6575" t="s">
        <v>6636</v>
      </c>
      <c r="S6575" s="12"/>
      <c r="T6575" s="13"/>
      <c r="U6575" t="s">
        <v>7455</v>
      </c>
    </row>
    <row r="6576" spans="1:21" x14ac:dyDescent="0.25">
      <c r="A6576" t="s">
        <v>6637</v>
      </c>
      <c r="B6576" s="12">
        <v>211935</v>
      </c>
      <c r="C6576" t="s">
        <v>12410</v>
      </c>
      <c r="D6576" s="11">
        <v>46197.598379629599</v>
      </c>
      <c r="E6576" t="s">
        <v>12411</v>
      </c>
      <c r="F6576" t="s">
        <v>6415</v>
      </c>
      <c r="G6576" t="s">
        <v>8521</v>
      </c>
      <c r="H6576" t="s">
        <v>6449</v>
      </c>
      <c r="I6576" t="s">
        <v>55</v>
      </c>
      <c r="J6576" t="s">
        <v>643</v>
      </c>
      <c r="K6576" t="s">
        <v>12412</v>
      </c>
      <c r="L6576" t="s">
        <v>12028</v>
      </c>
      <c r="M6576" t="s">
        <v>12413</v>
      </c>
      <c r="N6576" t="s">
        <v>7001</v>
      </c>
      <c r="O6576" t="s">
        <v>7002</v>
      </c>
      <c r="P6576">
        <v>8600000</v>
      </c>
      <c r="Q6576" t="s">
        <v>6636</v>
      </c>
      <c r="R6576" t="s">
        <v>6636</v>
      </c>
      <c r="S6576" s="12"/>
      <c r="T6576" s="13"/>
      <c r="U6576" t="s">
        <v>7455</v>
      </c>
    </row>
    <row r="6577" spans="1:21" x14ac:dyDescent="0.25">
      <c r="A6577" t="s">
        <v>6637</v>
      </c>
      <c r="B6577" s="12">
        <v>211935</v>
      </c>
      <c r="C6577" t="s">
        <v>12410</v>
      </c>
      <c r="D6577" s="11">
        <v>46197.598379629599</v>
      </c>
      <c r="E6577" t="s">
        <v>12411</v>
      </c>
      <c r="F6577" t="s">
        <v>6415</v>
      </c>
      <c r="G6577" t="s">
        <v>12031</v>
      </c>
      <c r="H6577" t="s">
        <v>6449</v>
      </c>
      <c r="I6577" t="s">
        <v>55</v>
      </c>
      <c r="J6577" t="s">
        <v>643</v>
      </c>
      <c r="K6577" t="s">
        <v>12412</v>
      </c>
      <c r="L6577" t="s">
        <v>12028</v>
      </c>
      <c r="M6577" t="s">
        <v>12413</v>
      </c>
      <c r="N6577" t="s">
        <v>7001</v>
      </c>
      <c r="O6577" t="s">
        <v>7002</v>
      </c>
      <c r="P6577">
        <v>8600000</v>
      </c>
      <c r="Q6577" t="s">
        <v>6636</v>
      </c>
      <c r="R6577" t="s">
        <v>6636</v>
      </c>
      <c r="S6577" s="12"/>
      <c r="T6577" s="13"/>
      <c r="U6577" t="s">
        <v>7455</v>
      </c>
    </row>
    <row r="6578" spans="1:21" x14ac:dyDescent="0.25">
      <c r="A6578" t="s">
        <v>6637</v>
      </c>
      <c r="B6578" s="12">
        <v>211935</v>
      </c>
      <c r="C6578" t="s">
        <v>12410</v>
      </c>
      <c r="D6578" s="11">
        <v>46197.598379629599</v>
      </c>
      <c r="E6578" t="s">
        <v>12411</v>
      </c>
      <c r="F6578" t="s">
        <v>6415</v>
      </c>
      <c r="G6578" t="s">
        <v>12032</v>
      </c>
      <c r="H6578" t="s">
        <v>6449</v>
      </c>
      <c r="I6578" t="s">
        <v>55</v>
      </c>
      <c r="J6578" t="s">
        <v>643</v>
      </c>
      <c r="K6578" t="s">
        <v>12412</v>
      </c>
      <c r="L6578" t="s">
        <v>12028</v>
      </c>
      <c r="M6578" t="s">
        <v>12413</v>
      </c>
      <c r="N6578" t="s">
        <v>7001</v>
      </c>
      <c r="O6578" t="s">
        <v>7002</v>
      </c>
      <c r="P6578">
        <v>8600000</v>
      </c>
      <c r="Q6578" t="s">
        <v>6636</v>
      </c>
      <c r="R6578" t="s">
        <v>6636</v>
      </c>
      <c r="S6578" s="12"/>
      <c r="T6578" s="13"/>
      <c r="U6578" t="s">
        <v>7455</v>
      </c>
    </row>
    <row r="6579" spans="1:21" x14ac:dyDescent="0.25">
      <c r="A6579" t="s">
        <v>6637</v>
      </c>
      <c r="B6579" s="12">
        <v>211935</v>
      </c>
      <c r="C6579" t="s">
        <v>12410</v>
      </c>
      <c r="D6579" s="11">
        <v>46197.598379629599</v>
      </c>
      <c r="E6579" t="s">
        <v>12411</v>
      </c>
      <c r="F6579" t="s">
        <v>6415</v>
      </c>
      <c r="G6579" t="s">
        <v>12033</v>
      </c>
      <c r="H6579" t="s">
        <v>6449</v>
      </c>
      <c r="I6579" t="s">
        <v>55</v>
      </c>
      <c r="J6579" t="s">
        <v>643</v>
      </c>
      <c r="K6579" t="s">
        <v>12412</v>
      </c>
      <c r="L6579" t="s">
        <v>12028</v>
      </c>
      <c r="M6579" t="s">
        <v>12413</v>
      </c>
      <c r="N6579" t="s">
        <v>7001</v>
      </c>
      <c r="O6579" t="s">
        <v>7002</v>
      </c>
      <c r="P6579">
        <v>8600000</v>
      </c>
      <c r="Q6579" t="s">
        <v>6636</v>
      </c>
      <c r="R6579" t="s">
        <v>6636</v>
      </c>
      <c r="S6579" s="12"/>
      <c r="T6579" s="13"/>
      <c r="U6579" t="s">
        <v>7455</v>
      </c>
    </row>
    <row r="6580" spans="1:21" x14ac:dyDescent="0.25">
      <c r="A6580" t="s">
        <v>6637</v>
      </c>
      <c r="B6580" s="12">
        <v>211935</v>
      </c>
      <c r="C6580" t="s">
        <v>12410</v>
      </c>
      <c r="D6580" s="11">
        <v>46197.598379629599</v>
      </c>
      <c r="E6580" t="s">
        <v>12411</v>
      </c>
      <c r="F6580" t="s">
        <v>6415</v>
      </c>
      <c r="G6580" t="s">
        <v>12034</v>
      </c>
      <c r="H6580" t="s">
        <v>6449</v>
      </c>
      <c r="I6580" t="s">
        <v>55</v>
      </c>
      <c r="J6580" t="s">
        <v>643</v>
      </c>
      <c r="K6580" t="s">
        <v>12412</v>
      </c>
      <c r="L6580" t="s">
        <v>12028</v>
      </c>
      <c r="M6580" t="s">
        <v>12413</v>
      </c>
      <c r="N6580" t="s">
        <v>7001</v>
      </c>
      <c r="O6580" t="s">
        <v>7002</v>
      </c>
      <c r="P6580">
        <v>8600000</v>
      </c>
      <c r="Q6580" t="s">
        <v>6636</v>
      </c>
      <c r="R6580" t="s">
        <v>6636</v>
      </c>
      <c r="S6580" s="12"/>
      <c r="T6580" s="13"/>
      <c r="U6580" t="s">
        <v>7455</v>
      </c>
    </row>
    <row r="6581" spans="1:21" x14ac:dyDescent="0.25">
      <c r="A6581" t="s">
        <v>6637</v>
      </c>
      <c r="B6581" s="12">
        <v>211935</v>
      </c>
      <c r="C6581" t="s">
        <v>12410</v>
      </c>
      <c r="D6581" s="11">
        <v>46197.598379629599</v>
      </c>
      <c r="E6581" t="s">
        <v>12411</v>
      </c>
      <c r="F6581" t="s">
        <v>6415</v>
      </c>
      <c r="G6581" t="s">
        <v>12035</v>
      </c>
      <c r="H6581" t="s">
        <v>6449</v>
      </c>
      <c r="I6581" t="s">
        <v>55</v>
      </c>
      <c r="J6581" t="s">
        <v>643</v>
      </c>
      <c r="K6581" t="s">
        <v>12412</v>
      </c>
      <c r="L6581" t="s">
        <v>12028</v>
      </c>
      <c r="M6581" t="s">
        <v>12413</v>
      </c>
      <c r="N6581" t="s">
        <v>7001</v>
      </c>
      <c r="O6581" t="s">
        <v>7002</v>
      </c>
      <c r="P6581">
        <v>8600000</v>
      </c>
      <c r="Q6581" t="s">
        <v>6636</v>
      </c>
      <c r="R6581" t="s">
        <v>6636</v>
      </c>
      <c r="S6581" s="12"/>
      <c r="T6581" s="13"/>
      <c r="U6581" t="s">
        <v>7455</v>
      </c>
    </row>
    <row r="6582" spans="1:21" x14ac:dyDescent="0.25">
      <c r="A6582" t="s">
        <v>6619</v>
      </c>
      <c r="B6582" s="12">
        <v>211885</v>
      </c>
      <c r="C6582" t="s">
        <v>12406</v>
      </c>
      <c r="D6582" s="11">
        <v>46197.677337963003</v>
      </c>
      <c r="E6582" t="s">
        <v>12407</v>
      </c>
      <c r="F6582" t="s">
        <v>6415</v>
      </c>
      <c r="G6582" t="s">
        <v>6968</v>
      </c>
      <c r="H6582" t="s">
        <v>6449</v>
      </c>
      <c r="I6582" t="s">
        <v>55</v>
      </c>
      <c r="J6582" t="s">
        <v>643</v>
      </c>
      <c r="K6582" t="s">
        <v>12408</v>
      </c>
      <c r="L6582" t="s">
        <v>12101</v>
      </c>
      <c r="M6582" t="s">
        <v>12409</v>
      </c>
      <c r="N6582" t="s">
        <v>7001</v>
      </c>
      <c r="O6582" t="s">
        <v>7007</v>
      </c>
      <c r="P6582">
        <v>5440000</v>
      </c>
      <c r="Q6582" t="s">
        <v>6636</v>
      </c>
      <c r="R6582" t="s">
        <v>6636</v>
      </c>
      <c r="S6582" s="12"/>
      <c r="T6582" s="13"/>
      <c r="U6582" t="s">
        <v>7474</v>
      </c>
    </row>
    <row r="6583" spans="1:21" x14ac:dyDescent="0.25">
      <c r="A6583" t="s">
        <v>6619</v>
      </c>
      <c r="B6583" s="12">
        <v>211885</v>
      </c>
      <c r="C6583" t="s">
        <v>12406</v>
      </c>
      <c r="D6583" s="11">
        <v>46197.677337963003</v>
      </c>
      <c r="E6583" t="s">
        <v>12407</v>
      </c>
      <c r="F6583" t="s">
        <v>6415</v>
      </c>
      <c r="G6583" t="s">
        <v>8520</v>
      </c>
      <c r="H6583" t="s">
        <v>6449</v>
      </c>
      <c r="I6583" t="s">
        <v>55</v>
      </c>
      <c r="J6583" t="s">
        <v>643</v>
      </c>
      <c r="K6583" t="s">
        <v>12408</v>
      </c>
      <c r="L6583" t="s">
        <v>12101</v>
      </c>
      <c r="M6583" t="s">
        <v>12409</v>
      </c>
      <c r="N6583" t="s">
        <v>7001</v>
      </c>
      <c r="O6583" t="s">
        <v>7007</v>
      </c>
      <c r="P6583">
        <v>5440000</v>
      </c>
      <c r="Q6583" t="s">
        <v>6636</v>
      </c>
      <c r="R6583" t="s">
        <v>6636</v>
      </c>
      <c r="S6583" s="12"/>
      <c r="T6583" s="13"/>
      <c r="U6583" t="s">
        <v>7474</v>
      </c>
    </row>
    <row r="6584" spans="1:21" x14ac:dyDescent="0.25">
      <c r="A6584" t="s">
        <v>6619</v>
      </c>
      <c r="B6584" s="12">
        <v>211885</v>
      </c>
      <c r="C6584" t="s">
        <v>12406</v>
      </c>
      <c r="D6584" s="11">
        <v>46197.677337963003</v>
      </c>
      <c r="E6584" t="s">
        <v>12407</v>
      </c>
      <c r="F6584" t="s">
        <v>6415</v>
      </c>
      <c r="G6584" t="s">
        <v>12030</v>
      </c>
      <c r="H6584" t="s">
        <v>6449</v>
      </c>
      <c r="I6584" t="s">
        <v>55</v>
      </c>
      <c r="J6584" t="s">
        <v>643</v>
      </c>
      <c r="K6584" t="s">
        <v>12408</v>
      </c>
      <c r="L6584" t="s">
        <v>12101</v>
      </c>
      <c r="M6584" t="s">
        <v>12409</v>
      </c>
      <c r="N6584" t="s">
        <v>7001</v>
      </c>
      <c r="O6584" t="s">
        <v>7007</v>
      </c>
      <c r="P6584">
        <v>5440000</v>
      </c>
      <c r="Q6584" t="s">
        <v>6636</v>
      </c>
      <c r="R6584" t="s">
        <v>6636</v>
      </c>
      <c r="S6584" s="12"/>
      <c r="T6584" s="13"/>
      <c r="U6584" t="s">
        <v>7474</v>
      </c>
    </row>
    <row r="6585" spans="1:21" x14ac:dyDescent="0.25">
      <c r="A6585" t="s">
        <v>6619</v>
      </c>
      <c r="B6585" s="12">
        <v>211885</v>
      </c>
      <c r="C6585" t="s">
        <v>12406</v>
      </c>
      <c r="D6585" s="11">
        <v>46197.677337963003</v>
      </c>
      <c r="E6585" t="s">
        <v>12407</v>
      </c>
      <c r="F6585" t="s">
        <v>6415</v>
      </c>
      <c r="G6585" t="s">
        <v>8521</v>
      </c>
      <c r="H6585" t="s">
        <v>6449</v>
      </c>
      <c r="I6585" t="s">
        <v>55</v>
      </c>
      <c r="J6585" t="s">
        <v>643</v>
      </c>
      <c r="K6585" t="s">
        <v>12408</v>
      </c>
      <c r="L6585" t="s">
        <v>12101</v>
      </c>
      <c r="M6585" t="s">
        <v>12409</v>
      </c>
      <c r="N6585" t="s">
        <v>7001</v>
      </c>
      <c r="O6585" t="s">
        <v>7007</v>
      </c>
      <c r="P6585">
        <v>5440000</v>
      </c>
      <c r="Q6585" t="s">
        <v>6636</v>
      </c>
      <c r="R6585" t="s">
        <v>6636</v>
      </c>
      <c r="S6585" s="12"/>
      <c r="T6585" s="13"/>
      <c r="U6585" t="s">
        <v>7474</v>
      </c>
    </row>
    <row r="6586" spans="1:21" x14ac:dyDescent="0.25">
      <c r="A6586" t="s">
        <v>6619</v>
      </c>
      <c r="B6586" s="12">
        <v>211885</v>
      </c>
      <c r="C6586" t="s">
        <v>12406</v>
      </c>
      <c r="D6586" s="11">
        <v>46197.677337963003</v>
      </c>
      <c r="E6586" t="s">
        <v>12407</v>
      </c>
      <c r="F6586" t="s">
        <v>6415</v>
      </c>
      <c r="G6586" t="s">
        <v>12103</v>
      </c>
      <c r="H6586" t="s">
        <v>6449</v>
      </c>
      <c r="I6586" t="s">
        <v>55</v>
      </c>
      <c r="J6586" t="s">
        <v>643</v>
      </c>
      <c r="K6586" t="s">
        <v>12408</v>
      </c>
      <c r="L6586" t="s">
        <v>12101</v>
      </c>
      <c r="M6586" t="s">
        <v>12409</v>
      </c>
      <c r="N6586" t="s">
        <v>7001</v>
      </c>
      <c r="O6586" t="s">
        <v>7007</v>
      </c>
      <c r="P6586">
        <v>5440000</v>
      </c>
      <c r="Q6586" t="s">
        <v>6636</v>
      </c>
      <c r="R6586" t="s">
        <v>6636</v>
      </c>
      <c r="S6586" s="12"/>
      <c r="T6586" s="13"/>
      <c r="U6586" t="s">
        <v>7474</v>
      </c>
    </row>
    <row r="6587" spans="1:21" x14ac:dyDescent="0.25">
      <c r="A6587" t="s">
        <v>6619</v>
      </c>
      <c r="B6587" s="12">
        <v>211885</v>
      </c>
      <c r="C6587" t="s">
        <v>12406</v>
      </c>
      <c r="D6587" s="11">
        <v>46197.677337963003</v>
      </c>
      <c r="E6587" t="s">
        <v>12407</v>
      </c>
      <c r="F6587" t="s">
        <v>6415</v>
      </c>
      <c r="G6587" t="s">
        <v>12104</v>
      </c>
      <c r="H6587" t="s">
        <v>6449</v>
      </c>
      <c r="I6587" t="s">
        <v>55</v>
      </c>
      <c r="J6587" t="s">
        <v>643</v>
      </c>
      <c r="K6587" t="s">
        <v>12408</v>
      </c>
      <c r="L6587" t="s">
        <v>12101</v>
      </c>
      <c r="M6587" t="s">
        <v>12409</v>
      </c>
      <c r="N6587" t="s">
        <v>7001</v>
      </c>
      <c r="O6587" t="s">
        <v>7007</v>
      </c>
      <c r="P6587">
        <v>5440000</v>
      </c>
      <c r="Q6587" t="s">
        <v>6636</v>
      </c>
      <c r="R6587" t="s">
        <v>6636</v>
      </c>
      <c r="S6587" s="12"/>
      <c r="T6587" s="13"/>
      <c r="U6587" t="s">
        <v>7474</v>
      </c>
    </row>
    <row r="6588" spans="1:21" x14ac:dyDescent="0.25">
      <c r="A6588" t="s">
        <v>6619</v>
      </c>
      <c r="B6588" s="12">
        <v>211885</v>
      </c>
      <c r="C6588" t="s">
        <v>12406</v>
      </c>
      <c r="D6588" s="11">
        <v>46197.677337963003</v>
      </c>
      <c r="E6588" t="s">
        <v>12407</v>
      </c>
      <c r="F6588" t="s">
        <v>6415</v>
      </c>
      <c r="G6588" t="s">
        <v>12105</v>
      </c>
      <c r="H6588" t="s">
        <v>6449</v>
      </c>
      <c r="I6588" t="s">
        <v>55</v>
      </c>
      <c r="J6588" t="s">
        <v>643</v>
      </c>
      <c r="K6588" t="s">
        <v>12408</v>
      </c>
      <c r="L6588" t="s">
        <v>12101</v>
      </c>
      <c r="M6588" t="s">
        <v>12409</v>
      </c>
      <c r="N6588" t="s">
        <v>7001</v>
      </c>
      <c r="O6588" t="s">
        <v>7007</v>
      </c>
      <c r="P6588">
        <v>5440000</v>
      </c>
      <c r="Q6588" t="s">
        <v>6636</v>
      </c>
      <c r="R6588" t="s">
        <v>6636</v>
      </c>
      <c r="S6588" s="12"/>
      <c r="T6588" s="13"/>
      <c r="U6588" t="s">
        <v>7474</v>
      </c>
    </row>
    <row r="6589" spans="1:21" x14ac:dyDescent="0.25">
      <c r="A6589" t="s">
        <v>6619</v>
      </c>
      <c r="B6589" s="12">
        <v>211935</v>
      </c>
      <c r="C6589" t="s">
        <v>12410</v>
      </c>
      <c r="D6589" s="11">
        <v>46197.719386574099</v>
      </c>
      <c r="E6589" t="s">
        <v>12411</v>
      </c>
      <c r="F6589" t="s">
        <v>6415</v>
      </c>
      <c r="G6589" t="s">
        <v>6968</v>
      </c>
      <c r="H6589" t="s">
        <v>6449</v>
      </c>
      <c r="I6589" t="s">
        <v>55</v>
      </c>
      <c r="J6589" t="s">
        <v>643</v>
      </c>
      <c r="K6589" t="s">
        <v>12412</v>
      </c>
      <c r="L6589" t="s">
        <v>12028</v>
      </c>
      <c r="M6589" t="s">
        <v>12413</v>
      </c>
      <c r="N6589" t="s">
        <v>7001</v>
      </c>
      <c r="O6589" t="s">
        <v>7002</v>
      </c>
      <c r="P6589">
        <v>8600000</v>
      </c>
      <c r="Q6589" t="s">
        <v>6636</v>
      </c>
      <c r="R6589" t="s">
        <v>6636</v>
      </c>
      <c r="S6589" s="12"/>
      <c r="T6589" s="13"/>
      <c r="U6589" t="s">
        <v>7455</v>
      </c>
    </row>
    <row r="6590" spans="1:21" x14ac:dyDescent="0.25">
      <c r="A6590" t="s">
        <v>6619</v>
      </c>
      <c r="B6590" s="12">
        <v>211935</v>
      </c>
      <c r="C6590" t="s">
        <v>12410</v>
      </c>
      <c r="D6590" s="11">
        <v>46197.719386574099</v>
      </c>
      <c r="E6590" t="s">
        <v>12411</v>
      </c>
      <c r="F6590" t="s">
        <v>6415</v>
      </c>
      <c r="G6590" t="s">
        <v>8520</v>
      </c>
      <c r="H6590" t="s">
        <v>6449</v>
      </c>
      <c r="I6590" t="s">
        <v>55</v>
      </c>
      <c r="J6590" t="s">
        <v>643</v>
      </c>
      <c r="K6590" t="s">
        <v>12412</v>
      </c>
      <c r="L6590" t="s">
        <v>12028</v>
      </c>
      <c r="M6590" t="s">
        <v>12413</v>
      </c>
      <c r="N6590" t="s">
        <v>7001</v>
      </c>
      <c r="O6590" t="s">
        <v>7002</v>
      </c>
      <c r="P6590">
        <v>8600000</v>
      </c>
      <c r="Q6590" t="s">
        <v>6636</v>
      </c>
      <c r="R6590" t="s">
        <v>6636</v>
      </c>
      <c r="S6590" s="12"/>
      <c r="T6590" s="13"/>
      <c r="U6590" t="s">
        <v>7455</v>
      </c>
    </row>
    <row r="6591" spans="1:21" x14ac:dyDescent="0.25">
      <c r="A6591" t="s">
        <v>6619</v>
      </c>
      <c r="B6591" s="12">
        <v>211935</v>
      </c>
      <c r="C6591" t="s">
        <v>12410</v>
      </c>
      <c r="D6591" s="11">
        <v>46197.719386574099</v>
      </c>
      <c r="E6591" t="s">
        <v>12411</v>
      </c>
      <c r="F6591" t="s">
        <v>6415</v>
      </c>
      <c r="G6591" t="s">
        <v>12030</v>
      </c>
      <c r="H6591" t="s">
        <v>6449</v>
      </c>
      <c r="I6591" t="s">
        <v>55</v>
      </c>
      <c r="J6591" t="s">
        <v>643</v>
      </c>
      <c r="K6591" t="s">
        <v>12412</v>
      </c>
      <c r="L6591" t="s">
        <v>12028</v>
      </c>
      <c r="M6591" t="s">
        <v>12413</v>
      </c>
      <c r="N6591" t="s">
        <v>7001</v>
      </c>
      <c r="O6591" t="s">
        <v>7002</v>
      </c>
      <c r="P6591">
        <v>8600000</v>
      </c>
      <c r="Q6591" t="s">
        <v>6636</v>
      </c>
      <c r="R6591" t="s">
        <v>6636</v>
      </c>
      <c r="S6591" s="12"/>
      <c r="T6591" s="13"/>
      <c r="U6591" t="s">
        <v>7455</v>
      </c>
    </row>
    <row r="6592" spans="1:21" x14ac:dyDescent="0.25">
      <c r="A6592" t="s">
        <v>6619</v>
      </c>
      <c r="B6592" s="12">
        <v>211935</v>
      </c>
      <c r="C6592" t="s">
        <v>12410</v>
      </c>
      <c r="D6592" s="11">
        <v>46197.719386574099</v>
      </c>
      <c r="E6592" t="s">
        <v>12411</v>
      </c>
      <c r="F6592" t="s">
        <v>6415</v>
      </c>
      <c r="G6592" t="s">
        <v>8521</v>
      </c>
      <c r="H6592" t="s">
        <v>6449</v>
      </c>
      <c r="I6592" t="s">
        <v>55</v>
      </c>
      <c r="J6592" t="s">
        <v>643</v>
      </c>
      <c r="K6592" t="s">
        <v>12412</v>
      </c>
      <c r="L6592" t="s">
        <v>12028</v>
      </c>
      <c r="M6592" t="s">
        <v>12413</v>
      </c>
      <c r="N6592" t="s">
        <v>7001</v>
      </c>
      <c r="O6592" t="s">
        <v>7002</v>
      </c>
      <c r="P6592">
        <v>8600000</v>
      </c>
      <c r="Q6592" t="s">
        <v>6636</v>
      </c>
      <c r="R6592" t="s">
        <v>6636</v>
      </c>
      <c r="S6592" s="12"/>
      <c r="T6592" s="13"/>
      <c r="U6592" t="s">
        <v>7455</v>
      </c>
    </row>
    <row r="6593" spans="1:21" x14ac:dyDescent="0.25">
      <c r="A6593" t="s">
        <v>6619</v>
      </c>
      <c r="B6593" s="12">
        <v>211935</v>
      </c>
      <c r="C6593" t="s">
        <v>12410</v>
      </c>
      <c r="D6593" s="11">
        <v>46197.719386574099</v>
      </c>
      <c r="E6593" t="s">
        <v>12411</v>
      </c>
      <c r="F6593" t="s">
        <v>6415</v>
      </c>
      <c r="G6593" t="s">
        <v>12031</v>
      </c>
      <c r="H6593" t="s">
        <v>6449</v>
      </c>
      <c r="I6593" t="s">
        <v>55</v>
      </c>
      <c r="J6593" t="s">
        <v>643</v>
      </c>
      <c r="K6593" t="s">
        <v>12412</v>
      </c>
      <c r="L6593" t="s">
        <v>12028</v>
      </c>
      <c r="M6593" t="s">
        <v>12413</v>
      </c>
      <c r="N6593" t="s">
        <v>7001</v>
      </c>
      <c r="O6593" t="s">
        <v>7002</v>
      </c>
      <c r="P6593">
        <v>8600000</v>
      </c>
      <c r="Q6593" t="s">
        <v>6636</v>
      </c>
      <c r="R6593" t="s">
        <v>6636</v>
      </c>
      <c r="S6593" s="12"/>
      <c r="T6593" s="13"/>
      <c r="U6593" t="s">
        <v>7455</v>
      </c>
    </row>
    <row r="6594" spans="1:21" x14ac:dyDescent="0.25">
      <c r="A6594" t="s">
        <v>6619</v>
      </c>
      <c r="B6594" s="12">
        <v>211935</v>
      </c>
      <c r="C6594" t="s">
        <v>12410</v>
      </c>
      <c r="D6594" s="11">
        <v>46197.719386574099</v>
      </c>
      <c r="E6594" t="s">
        <v>12411</v>
      </c>
      <c r="F6594" t="s">
        <v>6415</v>
      </c>
      <c r="G6594" t="s">
        <v>12032</v>
      </c>
      <c r="H6594" t="s">
        <v>6449</v>
      </c>
      <c r="I6594" t="s">
        <v>55</v>
      </c>
      <c r="J6594" t="s">
        <v>643</v>
      </c>
      <c r="K6594" t="s">
        <v>12412</v>
      </c>
      <c r="L6594" t="s">
        <v>12028</v>
      </c>
      <c r="M6594" t="s">
        <v>12413</v>
      </c>
      <c r="N6594" t="s">
        <v>7001</v>
      </c>
      <c r="O6594" t="s">
        <v>7002</v>
      </c>
      <c r="P6594">
        <v>8600000</v>
      </c>
      <c r="Q6594" t="s">
        <v>6636</v>
      </c>
      <c r="R6594" t="s">
        <v>6636</v>
      </c>
      <c r="S6594" s="12"/>
      <c r="T6594" s="13"/>
      <c r="U6594" t="s">
        <v>7455</v>
      </c>
    </row>
    <row r="6595" spans="1:21" x14ac:dyDescent="0.25">
      <c r="A6595" t="s">
        <v>6619</v>
      </c>
      <c r="B6595" s="12">
        <v>211935</v>
      </c>
      <c r="C6595" t="s">
        <v>12410</v>
      </c>
      <c r="D6595" s="11">
        <v>46197.719386574099</v>
      </c>
      <c r="E6595" t="s">
        <v>12411</v>
      </c>
      <c r="F6595" t="s">
        <v>6415</v>
      </c>
      <c r="G6595" t="s">
        <v>12033</v>
      </c>
      <c r="H6595" t="s">
        <v>6449</v>
      </c>
      <c r="I6595" t="s">
        <v>55</v>
      </c>
      <c r="J6595" t="s">
        <v>643</v>
      </c>
      <c r="K6595" t="s">
        <v>12412</v>
      </c>
      <c r="L6595" t="s">
        <v>12028</v>
      </c>
      <c r="M6595" t="s">
        <v>12413</v>
      </c>
      <c r="N6595" t="s">
        <v>7001</v>
      </c>
      <c r="O6595" t="s">
        <v>7002</v>
      </c>
      <c r="P6595">
        <v>8600000</v>
      </c>
      <c r="Q6595" t="s">
        <v>6636</v>
      </c>
      <c r="R6595" t="s">
        <v>6636</v>
      </c>
      <c r="S6595" s="12"/>
      <c r="T6595" s="13"/>
      <c r="U6595" t="s">
        <v>7455</v>
      </c>
    </row>
    <row r="6596" spans="1:21" x14ac:dyDescent="0.25">
      <c r="A6596" t="s">
        <v>6619</v>
      </c>
      <c r="B6596" s="12">
        <v>211935</v>
      </c>
      <c r="C6596" t="s">
        <v>12410</v>
      </c>
      <c r="D6596" s="11">
        <v>46197.719386574099</v>
      </c>
      <c r="E6596" t="s">
        <v>12411</v>
      </c>
      <c r="F6596" t="s">
        <v>6415</v>
      </c>
      <c r="G6596" t="s">
        <v>12034</v>
      </c>
      <c r="H6596" t="s">
        <v>6449</v>
      </c>
      <c r="I6596" t="s">
        <v>55</v>
      </c>
      <c r="J6596" t="s">
        <v>643</v>
      </c>
      <c r="K6596" t="s">
        <v>12412</v>
      </c>
      <c r="L6596" t="s">
        <v>12028</v>
      </c>
      <c r="M6596" t="s">
        <v>12413</v>
      </c>
      <c r="N6596" t="s">
        <v>7001</v>
      </c>
      <c r="O6596" t="s">
        <v>7002</v>
      </c>
      <c r="P6596">
        <v>8600000</v>
      </c>
      <c r="Q6596" t="s">
        <v>6636</v>
      </c>
      <c r="R6596" t="s">
        <v>6636</v>
      </c>
      <c r="S6596" s="12"/>
      <c r="T6596" s="13"/>
      <c r="U6596" t="s">
        <v>7455</v>
      </c>
    </row>
    <row r="6597" spans="1:21" x14ac:dyDescent="0.25">
      <c r="A6597" t="s">
        <v>6619</v>
      </c>
      <c r="B6597" s="12">
        <v>211935</v>
      </c>
      <c r="C6597" t="s">
        <v>12410</v>
      </c>
      <c r="D6597" s="11">
        <v>46197.719386574099</v>
      </c>
      <c r="E6597" t="s">
        <v>12411</v>
      </c>
      <c r="F6597" t="s">
        <v>6415</v>
      </c>
      <c r="G6597" t="s">
        <v>12035</v>
      </c>
      <c r="H6597" t="s">
        <v>6449</v>
      </c>
      <c r="I6597" t="s">
        <v>55</v>
      </c>
      <c r="J6597" t="s">
        <v>643</v>
      </c>
      <c r="K6597" t="s">
        <v>12412</v>
      </c>
      <c r="L6597" t="s">
        <v>12028</v>
      </c>
      <c r="M6597" t="s">
        <v>12413</v>
      </c>
      <c r="N6597" t="s">
        <v>7001</v>
      </c>
      <c r="O6597" t="s">
        <v>7002</v>
      </c>
      <c r="P6597">
        <v>8600000</v>
      </c>
      <c r="Q6597" t="s">
        <v>6636</v>
      </c>
      <c r="R6597" t="s">
        <v>6636</v>
      </c>
      <c r="S6597" s="12"/>
      <c r="T6597" s="13"/>
      <c r="U6597" t="s">
        <v>7455</v>
      </c>
    </row>
    <row r="6598" spans="1:21" x14ac:dyDescent="0.25">
      <c r="A6598" t="s">
        <v>6637</v>
      </c>
      <c r="B6598" s="12">
        <v>211990</v>
      </c>
      <c r="C6598" t="s">
        <v>12414</v>
      </c>
      <c r="D6598" s="11">
        <v>46197.802314814799</v>
      </c>
      <c r="E6598" t="s">
        <v>12415</v>
      </c>
      <c r="F6598" t="s">
        <v>6415</v>
      </c>
      <c r="G6598" t="s">
        <v>6968</v>
      </c>
      <c r="H6598" t="s">
        <v>6449</v>
      </c>
      <c r="I6598" t="s">
        <v>55</v>
      </c>
      <c r="J6598" t="s">
        <v>372</v>
      </c>
      <c r="K6598" t="s">
        <v>12416</v>
      </c>
      <c r="L6598" t="s">
        <v>12201</v>
      </c>
      <c r="M6598" t="s">
        <v>12417</v>
      </c>
      <c r="N6598" t="s">
        <v>6761</v>
      </c>
      <c r="O6598" t="s">
        <v>7185</v>
      </c>
      <c r="P6598">
        <v>22245000</v>
      </c>
      <c r="Q6598" t="s">
        <v>6636</v>
      </c>
      <c r="R6598" t="s">
        <v>6636</v>
      </c>
      <c r="S6598" s="12"/>
      <c r="T6598" s="13"/>
      <c r="U6598" t="s">
        <v>7486</v>
      </c>
    </row>
    <row r="6599" spans="1:21" x14ac:dyDescent="0.25">
      <c r="A6599" t="s">
        <v>6637</v>
      </c>
      <c r="B6599" s="12">
        <v>211990</v>
      </c>
      <c r="C6599" t="s">
        <v>12414</v>
      </c>
      <c r="D6599" s="11">
        <v>46197.802314814799</v>
      </c>
      <c r="E6599" t="s">
        <v>12415</v>
      </c>
      <c r="F6599" t="s">
        <v>6415</v>
      </c>
      <c r="G6599" t="s">
        <v>8520</v>
      </c>
      <c r="H6599" t="s">
        <v>6449</v>
      </c>
      <c r="I6599" t="s">
        <v>55</v>
      </c>
      <c r="J6599" t="s">
        <v>372</v>
      </c>
      <c r="K6599" t="s">
        <v>12416</v>
      </c>
      <c r="L6599" t="s">
        <v>12201</v>
      </c>
      <c r="M6599" t="s">
        <v>12417</v>
      </c>
      <c r="N6599" t="s">
        <v>6761</v>
      </c>
      <c r="O6599" t="s">
        <v>7185</v>
      </c>
      <c r="P6599">
        <v>22245000</v>
      </c>
      <c r="Q6599" t="s">
        <v>6636</v>
      </c>
      <c r="R6599" t="s">
        <v>6636</v>
      </c>
      <c r="S6599" s="12"/>
      <c r="T6599" s="13"/>
      <c r="U6599" t="s">
        <v>7486</v>
      </c>
    </row>
    <row r="6600" spans="1:21" x14ac:dyDescent="0.25">
      <c r="A6600" t="s">
        <v>6637</v>
      </c>
      <c r="B6600" s="12">
        <v>211990</v>
      </c>
      <c r="C6600" t="s">
        <v>12414</v>
      </c>
      <c r="D6600" s="11">
        <v>46197.802314814799</v>
      </c>
      <c r="E6600" t="s">
        <v>12415</v>
      </c>
      <c r="F6600" t="s">
        <v>6415</v>
      </c>
      <c r="G6600" t="s">
        <v>12030</v>
      </c>
      <c r="H6600" t="s">
        <v>6449</v>
      </c>
      <c r="I6600" t="s">
        <v>55</v>
      </c>
      <c r="J6600" t="s">
        <v>372</v>
      </c>
      <c r="K6600" t="s">
        <v>12416</v>
      </c>
      <c r="L6600" t="s">
        <v>12201</v>
      </c>
      <c r="M6600" t="s">
        <v>12417</v>
      </c>
      <c r="N6600" t="s">
        <v>6761</v>
      </c>
      <c r="O6600" t="s">
        <v>7185</v>
      </c>
      <c r="P6600">
        <v>22245000</v>
      </c>
      <c r="Q6600" t="s">
        <v>6636</v>
      </c>
      <c r="R6600" t="s">
        <v>6636</v>
      </c>
      <c r="S6600" s="12"/>
      <c r="T6600" s="13"/>
      <c r="U6600" t="s">
        <v>7486</v>
      </c>
    </row>
    <row r="6601" spans="1:21" x14ac:dyDescent="0.25">
      <c r="A6601" t="s">
        <v>6637</v>
      </c>
      <c r="B6601" s="12">
        <v>211990</v>
      </c>
      <c r="C6601" t="s">
        <v>12414</v>
      </c>
      <c r="D6601" s="11">
        <v>46197.802314814799</v>
      </c>
      <c r="E6601" t="s">
        <v>12415</v>
      </c>
      <c r="F6601" t="s">
        <v>6415</v>
      </c>
      <c r="G6601" t="s">
        <v>8521</v>
      </c>
      <c r="H6601" t="s">
        <v>6449</v>
      </c>
      <c r="I6601" t="s">
        <v>55</v>
      </c>
      <c r="J6601" t="s">
        <v>372</v>
      </c>
      <c r="K6601" t="s">
        <v>12416</v>
      </c>
      <c r="L6601" t="s">
        <v>12201</v>
      </c>
      <c r="M6601" t="s">
        <v>12417</v>
      </c>
      <c r="N6601" t="s">
        <v>6761</v>
      </c>
      <c r="O6601" t="s">
        <v>7185</v>
      </c>
      <c r="P6601">
        <v>22245000</v>
      </c>
      <c r="Q6601" t="s">
        <v>6636</v>
      </c>
      <c r="R6601" t="s">
        <v>6636</v>
      </c>
      <c r="S6601" s="12"/>
      <c r="T6601" s="13"/>
      <c r="U6601" t="s">
        <v>7486</v>
      </c>
    </row>
    <row r="6602" spans="1:21" x14ac:dyDescent="0.25">
      <c r="A6602" t="s">
        <v>6637</v>
      </c>
      <c r="B6602" s="12">
        <v>211990</v>
      </c>
      <c r="C6602" t="s">
        <v>12414</v>
      </c>
      <c r="D6602" s="11">
        <v>46197.802314814799</v>
      </c>
      <c r="E6602" t="s">
        <v>12415</v>
      </c>
      <c r="F6602" t="s">
        <v>6415</v>
      </c>
      <c r="G6602" t="s">
        <v>12203</v>
      </c>
      <c r="H6602" t="s">
        <v>6449</v>
      </c>
      <c r="I6602" t="s">
        <v>55</v>
      </c>
      <c r="J6602" t="s">
        <v>372</v>
      </c>
      <c r="K6602" t="s">
        <v>12416</v>
      </c>
      <c r="L6602" t="s">
        <v>12201</v>
      </c>
      <c r="M6602" t="s">
        <v>12417</v>
      </c>
      <c r="N6602" t="s">
        <v>6761</v>
      </c>
      <c r="O6602" t="s">
        <v>7185</v>
      </c>
      <c r="P6602">
        <v>22245000</v>
      </c>
      <c r="Q6602" t="s">
        <v>6636</v>
      </c>
      <c r="R6602" t="s">
        <v>6636</v>
      </c>
      <c r="S6602" s="12"/>
      <c r="T6602" s="13"/>
      <c r="U6602" t="s">
        <v>7486</v>
      </c>
    </row>
    <row r="6603" spans="1:21" x14ac:dyDescent="0.25">
      <c r="A6603" t="s">
        <v>6637</v>
      </c>
      <c r="B6603" s="12">
        <v>211990</v>
      </c>
      <c r="C6603" t="s">
        <v>12414</v>
      </c>
      <c r="D6603" s="11">
        <v>46197.802314814799</v>
      </c>
      <c r="E6603" t="s">
        <v>12415</v>
      </c>
      <c r="F6603" t="s">
        <v>6415</v>
      </c>
      <c r="G6603" t="s">
        <v>12080</v>
      </c>
      <c r="H6603" t="s">
        <v>6449</v>
      </c>
      <c r="I6603" t="s">
        <v>55</v>
      </c>
      <c r="J6603" t="s">
        <v>372</v>
      </c>
      <c r="K6603" t="s">
        <v>12416</v>
      </c>
      <c r="L6603" t="s">
        <v>12201</v>
      </c>
      <c r="M6603" t="s">
        <v>12417</v>
      </c>
      <c r="N6603" t="s">
        <v>6761</v>
      </c>
      <c r="O6603" t="s">
        <v>7185</v>
      </c>
      <c r="P6603">
        <v>22245000</v>
      </c>
      <c r="Q6603" t="s">
        <v>6636</v>
      </c>
      <c r="R6603" t="s">
        <v>6636</v>
      </c>
      <c r="S6603" s="12"/>
      <c r="T6603" s="13"/>
      <c r="U6603" t="s">
        <v>7486</v>
      </c>
    </row>
    <row r="6604" spans="1:21" x14ac:dyDescent="0.25">
      <c r="A6604" t="s">
        <v>6637</v>
      </c>
      <c r="B6604" s="12">
        <v>211990</v>
      </c>
      <c r="C6604" t="s">
        <v>12414</v>
      </c>
      <c r="D6604" s="11">
        <v>46197.802314814799</v>
      </c>
      <c r="E6604" t="s">
        <v>12415</v>
      </c>
      <c r="F6604" t="s">
        <v>6415</v>
      </c>
      <c r="G6604" t="s">
        <v>12081</v>
      </c>
      <c r="H6604" t="s">
        <v>6449</v>
      </c>
      <c r="I6604" t="s">
        <v>55</v>
      </c>
      <c r="J6604" t="s">
        <v>372</v>
      </c>
      <c r="K6604" t="s">
        <v>12416</v>
      </c>
      <c r="L6604" t="s">
        <v>12201</v>
      </c>
      <c r="M6604" t="s">
        <v>12417</v>
      </c>
      <c r="N6604" t="s">
        <v>6761</v>
      </c>
      <c r="O6604" t="s">
        <v>7185</v>
      </c>
      <c r="P6604">
        <v>22245000</v>
      </c>
      <c r="Q6604" t="s">
        <v>6636</v>
      </c>
      <c r="R6604" t="s">
        <v>6636</v>
      </c>
      <c r="S6604" s="12"/>
      <c r="T6604" s="13"/>
      <c r="U6604" t="s">
        <v>7486</v>
      </c>
    </row>
    <row r="6605" spans="1:21" x14ac:dyDescent="0.25">
      <c r="A6605" t="s">
        <v>6637</v>
      </c>
      <c r="B6605" s="12">
        <v>211990</v>
      </c>
      <c r="C6605" t="s">
        <v>12414</v>
      </c>
      <c r="D6605" s="11">
        <v>46197.802314814799</v>
      </c>
      <c r="E6605" t="s">
        <v>12415</v>
      </c>
      <c r="F6605" t="s">
        <v>6415</v>
      </c>
      <c r="G6605" t="s">
        <v>12120</v>
      </c>
      <c r="H6605" t="s">
        <v>6449</v>
      </c>
      <c r="I6605" t="s">
        <v>55</v>
      </c>
      <c r="J6605" t="s">
        <v>372</v>
      </c>
      <c r="K6605" t="s">
        <v>12416</v>
      </c>
      <c r="L6605" t="s">
        <v>12201</v>
      </c>
      <c r="M6605" t="s">
        <v>12417</v>
      </c>
      <c r="N6605" t="s">
        <v>6761</v>
      </c>
      <c r="O6605" t="s">
        <v>7185</v>
      </c>
      <c r="P6605">
        <v>22245000</v>
      </c>
      <c r="Q6605" t="s">
        <v>6636</v>
      </c>
      <c r="R6605" t="s">
        <v>6636</v>
      </c>
      <c r="S6605" s="12"/>
      <c r="T6605" s="13"/>
      <c r="U6605" t="s">
        <v>7486</v>
      </c>
    </row>
    <row r="6606" spans="1:21" x14ac:dyDescent="0.25">
      <c r="A6606" t="s">
        <v>6619</v>
      </c>
      <c r="B6606" s="12">
        <v>211990</v>
      </c>
      <c r="C6606" t="s">
        <v>12414</v>
      </c>
      <c r="D6606" s="11">
        <v>46197.805914351899</v>
      </c>
      <c r="E6606" t="s">
        <v>12415</v>
      </c>
      <c r="F6606" t="s">
        <v>6415</v>
      </c>
      <c r="G6606" t="s">
        <v>6968</v>
      </c>
      <c r="H6606" t="s">
        <v>6449</v>
      </c>
      <c r="I6606" t="s">
        <v>55</v>
      </c>
      <c r="J6606" t="s">
        <v>372</v>
      </c>
      <c r="K6606" t="s">
        <v>12416</v>
      </c>
      <c r="L6606" t="s">
        <v>12201</v>
      </c>
      <c r="M6606" t="s">
        <v>12417</v>
      </c>
      <c r="N6606" t="s">
        <v>6761</v>
      </c>
      <c r="O6606" t="s">
        <v>7185</v>
      </c>
      <c r="P6606">
        <v>22245000</v>
      </c>
      <c r="Q6606" t="s">
        <v>6636</v>
      </c>
      <c r="R6606" t="s">
        <v>6636</v>
      </c>
      <c r="S6606" s="12"/>
      <c r="T6606" s="13"/>
      <c r="U6606" t="s">
        <v>7486</v>
      </c>
    </row>
    <row r="6607" spans="1:21" x14ac:dyDescent="0.25">
      <c r="A6607" t="s">
        <v>6619</v>
      </c>
      <c r="B6607" s="12">
        <v>211990</v>
      </c>
      <c r="C6607" t="s">
        <v>12414</v>
      </c>
      <c r="D6607" s="11">
        <v>46197.805914351899</v>
      </c>
      <c r="E6607" t="s">
        <v>12415</v>
      </c>
      <c r="F6607" t="s">
        <v>6415</v>
      </c>
      <c r="G6607" t="s">
        <v>8520</v>
      </c>
      <c r="H6607" t="s">
        <v>6449</v>
      </c>
      <c r="I6607" t="s">
        <v>55</v>
      </c>
      <c r="J6607" t="s">
        <v>372</v>
      </c>
      <c r="K6607" t="s">
        <v>12416</v>
      </c>
      <c r="L6607" t="s">
        <v>12201</v>
      </c>
      <c r="M6607" t="s">
        <v>12417</v>
      </c>
      <c r="N6607" t="s">
        <v>6761</v>
      </c>
      <c r="O6607" t="s">
        <v>7185</v>
      </c>
      <c r="P6607">
        <v>22245000</v>
      </c>
      <c r="Q6607" t="s">
        <v>6636</v>
      </c>
      <c r="R6607" t="s">
        <v>6636</v>
      </c>
      <c r="S6607" s="12"/>
      <c r="T6607" s="13"/>
      <c r="U6607" t="s">
        <v>7486</v>
      </c>
    </row>
    <row r="6608" spans="1:21" x14ac:dyDescent="0.25">
      <c r="A6608" t="s">
        <v>6619</v>
      </c>
      <c r="B6608" s="12">
        <v>211990</v>
      </c>
      <c r="C6608" t="s">
        <v>12414</v>
      </c>
      <c r="D6608" s="11">
        <v>46197.805914351899</v>
      </c>
      <c r="E6608" t="s">
        <v>12415</v>
      </c>
      <c r="F6608" t="s">
        <v>6415</v>
      </c>
      <c r="G6608" t="s">
        <v>12030</v>
      </c>
      <c r="H6608" t="s">
        <v>6449</v>
      </c>
      <c r="I6608" t="s">
        <v>55</v>
      </c>
      <c r="J6608" t="s">
        <v>372</v>
      </c>
      <c r="K6608" t="s">
        <v>12416</v>
      </c>
      <c r="L6608" t="s">
        <v>12201</v>
      </c>
      <c r="M6608" t="s">
        <v>12417</v>
      </c>
      <c r="N6608" t="s">
        <v>6761</v>
      </c>
      <c r="O6608" t="s">
        <v>7185</v>
      </c>
      <c r="P6608">
        <v>22245000</v>
      </c>
      <c r="Q6608" t="s">
        <v>6636</v>
      </c>
      <c r="R6608" t="s">
        <v>6636</v>
      </c>
      <c r="S6608" s="12"/>
      <c r="T6608" s="13"/>
      <c r="U6608" t="s">
        <v>7486</v>
      </c>
    </row>
    <row r="6609" spans="1:21" x14ac:dyDescent="0.25">
      <c r="A6609" t="s">
        <v>6619</v>
      </c>
      <c r="B6609" s="12">
        <v>211990</v>
      </c>
      <c r="C6609" t="s">
        <v>12414</v>
      </c>
      <c r="D6609" s="11">
        <v>46197.805914351899</v>
      </c>
      <c r="E6609" t="s">
        <v>12415</v>
      </c>
      <c r="F6609" t="s">
        <v>6415</v>
      </c>
      <c r="G6609" t="s">
        <v>8521</v>
      </c>
      <c r="H6609" t="s">
        <v>6449</v>
      </c>
      <c r="I6609" t="s">
        <v>55</v>
      </c>
      <c r="J6609" t="s">
        <v>372</v>
      </c>
      <c r="K6609" t="s">
        <v>12416</v>
      </c>
      <c r="L6609" t="s">
        <v>12201</v>
      </c>
      <c r="M6609" t="s">
        <v>12417</v>
      </c>
      <c r="N6609" t="s">
        <v>6761</v>
      </c>
      <c r="O6609" t="s">
        <v>7185</v>
      </c>
      <c r="P6609">
        <v>22245000</v>
      </c>
      <c r="Q6609" t="s">
        <v>6636</v>
      </c>
      <c r="R6609" t="s">
        <v>6636</v>
      </c>
      <c r="S6609" s="12"/>
      <c r="T6609" s="13"/>
      <c r="U6609" t="s">
        <v>7486</v>
      </c>
    </row>
    <row r="6610" spans="1:21" x14ac:dyDescent="0.25">
      <c r="A6610" t="s">
        <v>6619</v>
      </c>
      <c r="B6610" s="12">
        <v>211990</v>
      </c>
      <c r="C6610" t="s">
        <v>12414</v>
      </c>
      <c r="D6610" s="11">
        <v>46197.805914351899</v>
      </c>
      <c r="E6610" t="s">
        <v>12415</v>
      </c>
      <c r="F6610" t="s">
        <v>6415</v>
      </c>
      <c r="G6610" t="s">
        <v>12203</v>
      </c>
      <c r="H6610" t="s">
        <v>6449</v>
      </c>
      <c r="I6610" t="s">
        <v>55</v>
      </c>
      <c r="J6610" t="s">
        <v>372</v>
      </c>
      <c r="K6610" t="s">
        <v>12416</v>
      </c>
      <c r="L6610" t="s">
        <v>12201</v>
      </c>
      <c r="M6610" t="s">
        <v>12417</v>
      </c>
      <c r="N6610" t="s">
        <v>6761</v>
      </c>
      <c r="O6610" t="s">
        <v>7185</v>
      </c>
      <c r="P6610">
        <v>22245000</v>
      </c>
      <c r="Q6610" t="s">
        <v>6636</v>
      </c>
      <c r="R6610" t="s">
        <v>6636</v>
      </c>
      <c r="S6610" s="12"/>
      <c r="T6610" s="13"/>
      <c r="U6610" t="s">
        <v>7486</v>
      </c>
    </row>
    <row r="6611" spans="1:21" x14ac:dyDescent="0.25">
      <c r="A6611" t="s">
        <v>6619</v>
      </c>
      <c r="B6611" s="12">
        <v>211990</v>
      </c>
      <c r="C6611" t="s">
        <v>12414</v>
      </c>
      <c r="D6611" s="11">
        <v>46197.805914351899</v>
      </c>
      <c r="E6611" t="s">
        <v>12415</v>
      </c>
      <c r="F6611" t="s">
        <v>6415</v>
      </c>
      <c r="G6611" t="s">
        <v>12080</v>
      </c>
      <c r="H6611" t="s">
        <v>6449</v>
      </c>
      <c r="I6611" t="s">
        <v>55</v>
      </c>
      <c r="J6611" t="s">
        <v>372</v>
      </c>
      <c r="K6611" t="s">
        <v>12416</v>
      </c>
      <c r="L6611" t="s">
        <v>12201</v>
      </c>
      <c r="M6611" t="s">
        <v>12417</v>
      </c>
      <c r="N6611" t="s">
        <v>6761</v>
      </c>
      <c r="O6611" t="s">
        <v>7185</v>
      </c>
      <c r="P6611">
        <v>22245000</v>
      </c>
      <c r="Q6611" t="s">
        <v>6636</v>
      </c>
      <c r="R6611" t="s">
        <v>6636</v>
      </c>
      <c r="S6611" s="12"/>
      <c r="T6611" s="13"/>
      <c r="U6611" t="s">
        <v>7486</v>
      </c>
    </row>
    <row r="6612" spans="1:21" x14ac:dyDescent="0.25">
      <c r="A6612" t="s">
        <v>6619</v>
      </c>
      <c r="B6612" s="12">
        <v>211990</v>
      </c>
      <c r="C6612" t="s">
        <v>12414</v>
      </c>
      <c r="D6612" s="11">
        <v>46197.805914351899</v>
      </c>
      <c r="E6612" t="s">
        <v>12415</v>
      </c>
      <c r="F6612" t="s">
        <v>6415</v>
      </c>
      <c r="G6612" t="s">
        <v>12081</v>
      </c>
      <c r="H6612" t="s">
        <v>6449</v>
      </c>
      <c r="I6612" t="s">
        <v>55</v>
      </c>
      <c r="J6612" t="s">
        <v>372</v>
      </c>
      <c r="K6612" t="s">
        <v>12416</v>
      </c>
      <c r="L6612" t="s">
        <v>12201</v>
      </c>
      <c r="M6612" t="s">
        <v>12417</v>
      </c>
      <c r="N6612" t="s">
        <v>6761</v>
      </c>
      <c r="O6612" t="s">
        <v>7185</v>
      </c>
      <c r="P6612">
        <v>22245000</v>
      </c>
      <c r="Q6612" t="s">
        <v>6636</v>
      </c>
      <c r="R6612" t="s">
        <v>6636</v>
      </c>
      <c r="S6612" s="12"/>
      <c r="T6612" s="13"/>
      <c r="U6612" t="s">
        <v>7486</v>
      </c>
    </row>
    <row r="6613" spans="1:21" x14ac:dyDescent="0.25">
      <c r="A6613" t="s">
        <v>6619</v>
      </c>
      <c r="B6613" s="12">
        <v>211990</v>
      </c>
      <c r="C6613" t="s">
        <v>12414</v>
      </c>
      <c r="D6613" s="11">
        <v>46197.805914351899</v>
      </c>
      <c r="E6613" t="s">
        <v>12415</v>
      </c>
      <c r="F6613" t="s">
        <v>6415</v>
      </c>
      <c r="G6613" t="s">
        <v>12120</v>
      </c>
      <c r="H6613" t="s">
        <v>6449</v>
      </c>
      <c r="I6613" t="s">
        <v>55</v>
      </c>
      <c r="J6613" t="s">
        <v>372</v>
      </c>
      <c r="K6613" t="s">
        <v>12416</v>
      </c>
      <c r="L6613" t="s">
        <v>12201</v>
      </c>
      <c r="M6613" t="s">
        <v>12417</v>
      </c>
      <c r="N6613" t="s">
        <v>6761</v>
      </c>
      <c r="O6613" t="s">
        <v>7185</v>
      </c>
      <c r="P6613">
        <v>22245000</v>
      </c>
      <c r="Q6613" t="s">
        <v>6636</v>
      </c>
      <c r="R6613" t="s">
        <v>6636</v>
      </c>
      <c r="S6613" s="12"/>
      <c r="T6613" s="13"/>
      <c r="U6613" t="s">
        <v>7486</v>
      </c>
    </row>
    <row r="6614" spans="1:21" x14ac:dyDescent="0.25">
      <c r="A6614" t="s">
        <v>6637</v>
      </c>
      <c r="B6614" s="12">
        <v>212340</v>
      </c>
      <c r="C6614" t="s">
        <v>12418</v>
      </c>
      <c r="D6614" s="11">
        <v>46198.276388888902</v>
      </c>
      <c r="E6614" t="s">
        <v>12419</v>
      </c>
      <c r="F6614" t="s">
        <v>6415</v>
      </c>
      <c r="G6614" t="s">
        <v>6968</v>
      </c>
      <c r="H6614" t="s">
        <v>6449</v>
      </c>
      <c r="I6614" t="s">
        <v>65</v>
      </c>
      <c r="J6614" t="s">
        <v>636</v>
      </c>
      <c r="K6614" t="s">
        <v>12420</v>
      </c>
      <c r="L6614" t="s">
        <v>12039</v>
      </c>
      <c r="M6614" t="s">
        <v>12421</v>
      </c>
      <c r="N6614" t="s">
        <v>7044</v>
      </c>
      <c r="O6614" t="s">
        <v>7045</v>
      </c>
      <c r="P6614">
        <v>15299500</v>
      </c>
      <c r="Q6614" t="s">
        <v>6636</v>
      </c>
      <c r="R6614" t="s">
        <v>6636</v>
      </c>
      <c r="S6614" s="12"/>
      <c r="T6614" s="13"/>
      <c r="U6614" t="s">
        <v>7455</v>
      </c>
    </row>
    <row r="6615" spans="1:21" x14ac:dyDescent="0.25">
      <c r="A6615" t="s">
        <v>6637</v>
      </c>
      <c r="B6615" s="12">
        <v>212340</v>
      </c>
      <c r="C6615" t="s">
        <v>12418</v>
      </c>
      <c r="D6615" s="11">
        <v>46198.276388888902</v>
      </c>
      <c r="E6615" t="s">
        <v>12419</v>
      </c>
      <c r="F6615" t="s">
        <v>6415</v>
      </c>
      <c r="G6615" t="s">
        <v>8520</v>
      </c>
      <c r="H6615" t="s">
        <v>6449</v>
      </c>
      <c r="I6615" t="s">
        <v>65</v>
      </c>
      <c r="J6615" t="s">
        <v>636</v>
      </c>
      <c r="K6615" t="s">
        <v>12420</v>
      </c>
      <c r="L6615" t="s">
        <v>12039</v>
      </c>
      <c r="M6615" t="s">
        <v>12421</v>
      </c>
      <c r="N6615" t="s">
        <v>7044</v>
      </c>
      <c r="O6615" t="s">
        <v>7045</v>
      </c>
      <c r="P6615">
        <v>15299500</v>
      </c>
      <c r="Q6615" t="s">
        <v>6636</v>
      </c>
      <c r="R6615" t="s">
        <v>6636</v>
      </c>
      <c r="S6615" s="12"/>
      <c r="T6615" s="13"/>
      <c r="U6615" t="s">
        <v>7455</v>
      </c>
    </row>
    <row r="6616" spans="1:21" x14ac:dyDescent="0.25">
      <c r="A6616" t="s">
        <v>6637</v>
      </c>
      <c r="B6616" s="12">
        <v>212340</v>
      </c>
      <c r="C6616" t="s">
        <v>12418</v>
      </c>
      <c r="D6616" s="11">
        <v>46198.276388888902</v>
      </c>
      <c r="E6616" t="s">
        <v>12419</v>
      </c>
      <c r="F6616" t="s">
        <v>6415</v>
      </c>
      <c r="G6616" t="s">
        <v>12030</v>
      </c>
      <c r="H6616" t="s">
        <v>6449</v>
      </c>
      <c r="I6616" t="s">
        <v>65</v>
      </c>
      <c r="J6616" t="s">
        <v>636</v>
      </c>
      <c r="K6616" t="s">
        <v>12420</v>
      </c>
      <c r="L6616" t="s">
        <v>12039</v>
      </c>
      <c r="M6616" t="s">
        <v>12421</v>
      </c>
      <c r="N6616" t="s">
        <v>7044</v>
      </c>
      <c r="O6616" t="s">
        <v>7045</v>
      </c>
      <c r="P6616">
        <v>15299500</v>
      </c>
      <c r="Q6616" t="s">
        <v>6636</v>
      </c>
      <c r="R6616" t="s">
        <v>6636</v>
      </c>
      <c r="S6616" s="12"/>
      <c r="T6616" s="13"/>
      <c r="U6616" t="s">
        <v>7455</v>
      </c>
    </row>
    <row r="6617" spans="1:21" x14ac:dyDescent="0.25">
      <c r="A6617" t="s">
        <v>6637</v>
      </c>
      <c r="B6617" s="12">
        <v>212340</v>
      </c>
      <c r="C6617" t="s">
        <v>12418</v>
      </c>
      <c r="D6617" s="11">
        <v>46198.276388888902</v>
      </c>
      <c r="E6617" t="s">
        <v>12419</v>
      </c>
      <c r="F6617" t="s">
        <v>6415</v>
      </c>
      <c r="G6617" t="s">
        <v>8521</v>
      </c>
      <c r="H6617" t="s">
        <v>6449</v>
      </c>
      <c r="I6617" t="s">
        <v>65</v>
      </c>
      <c r="J6617" t="s">
        <v>636</v>
      </c>
      <c r="K6617" t="s">
        <v>12420</v>
      </c>
      <c r="L6617" t="s">
        <v>12039</v>
      </c>
      <c r="M6617" t="s">
        <v>12421</v>
      </c>
      <c r="N6617" t="s">
        <v>7044</v>
      </c>
      <c r="O6617" t="s">
        <v>7045</v>
      </c>
      <c r="P6617">
        <v>15299500</v>
      </c>
      <c r="Q6617" t="s">
        <v>6636</v>
      </c>
      <c r="R6617" t="s">
        <v>6636</v>
      </c>
      <c r="S6617" s="12"/>
      <c r="T6617" s="13"/>
      <c r="U6617" t="s">
        <v>7455</v>
      </c>
    </row>
    <row r="6618" spans="1:21" x14ac:dyDescent="0.25">
      <c r="A6618" t="s">
        <v>6637</v>
      </c>
      <c r="B6618" s="12">
        <v>212340</v>
      </c>
      <c r="C6618" t="s">
        <v>12418</v>
      </c>
      <c r="D6618" s="11">
        <v>46198.276388888902</v>
      </c>
      <c r="E6618" t="s">
        <v>12419</v>
      </c>
      <c r="F6618" t="s">
        <v>6415</v>
      </c>
      <c r="G6618" t="s">
        <v>12041</v>
      </c>
      <c r="H6618" t="s">
        <v>6449</v>
      </c>
      <c r="I6618" t="s">
        <v>65</v>
      </c>
      <c r="J6618" t="s">
        <v>636</v>
      </c>
      <c r="K6618" t="s">
        <v>12420</v>
      </c>
      <c r="L6618" t="s">
        <v>12039</v>
      </c>
      <c r="M6618" t="s">
        <v>12421</v>
      </c>
      <c r="N6618" t="s">
        <v>7044</v>
      </c>
      <c r="O6618" t="s">
        <v>7045</v>
      </c>
      <c r="P6618">
        <v>15299500</v>
      </c>
      <c r="Q6618" t="s">
        <v>6636</v>
      </c>
      <c r="R6618" t="s">
        <v>6636</v>
      </c>
      <c r="S6618" s="12"/>
      <c r="T6618" s="13"/>
      <c r="U6618" t="s">
        <v>7455</v>
      </c>
    </row>
    <row r="6619" spans="1:21" x14ac:dyDescent="0.25">
      <c r="A6619" t="s">
        <v>6637</v>
      </c>
      <c r="B6619" s="12">
        <v>212340</v>
      </c>
      <c r="C6619" t="s">
        <v>12418</v>
      </c>
      <c r="D6619" s="11">
        <v>46198.276388888902</v>
      </c>
      <c r="E6619" t="s">
        <v>12419</v>
      </c>
      <c r="F6619" t="s">
        <v>6415</v>
      </c>
      <c r="G6619" t="s">
        <v>12042</v>
      </c>
      <c r="H6619" t="s">
        <v>6449</v>
      </c>
      <c r="I6619" t="s">
        <v>65</v>
      </c>
      <c r="J6619" t="s">
        <v>636</v>
      </c>
      <c r="K6619" t="s">
        <v>12420</v>
      </c>
      <c r="L6619" t="s">
        <v>12039</v>
      </c>
      <c r="M6619" t="s">
        <v>12421</v>
      </c>
      <c r="N6619" t="s">
        <v>7044</v>
      </c>
      <c r="O6619" t="s">
        <v>7045</v>
      </c>
      <c r="P6619">
        <v>15299500</v>
      </c>
      <c r="Q6619" t="s">
        <v>6636</v>
      </c>
      <c r="R6619" t="s">
        <v>6636</v>
      </c>
      <c r="S6619" s="12"/>
      <c r="T6619" s="13"/>
      <c r="U6619" t="s">
        <v>7455</v>
      </c>
    </row>
    <row r="6620" spans="1:21" x14ac:dyDescent="0.25">
      <c r="A6620" t="s">
        <v>6637</v>
      </c>
      <c r="B6620" s="12">
        <v>212340</v>
      </c>
      <c r="C6620" t="s">
        <v>12418</v>
      </c>
      <c r="D6620" s="11">
        <v>46198.276388888902</v>
      </c>
      <c r="E6620" t="s">
        <v>12419</v>
      </c>
      <c r="F6620" t="s">
        <v>6415</v>
      </c>
      <c r="G6620" t="s">
        <v>12043</v>
      </c>
      <c r="H6620" t="s">
        <v>6449</v>
      </c>
      <c r="I6620" t="s">
        <v>65</v>
      </c>
      <c r="J6620" t="s">
        <v>636</v>
      </c>
      <c r="K6620" t="s">
        <v>12420</v>
      </c>
      <c r="L6620" t="s">
        <v>12039</v>
      </c>
      <c r="M6620" t="s">
        <v>12421</v>
      </c>
      <c r="N6620" t="s">
        <v>7044</v>
      </c>
      <c r="O6620" t="s">
        <v>7045</v>
      </c>
      <c r="P6620">
        <v>15299500</v>
      </c>
      <c r="Q6620" t="s">
        <v>6636</v>
      </c>
      <c r="R6620" t="s">
        <v>6636</v>
      </c>
      <c r="S6620" s="12"/>
      <c r="T6620" s="13"/>
      <c r="U6620" t="s">
        <v>7455</v>
      </c>
    </row>
    <row r="6621" spans="1:21" x14ac:dyDescent="0.25">
      <c r="A6621" t="s">
        <v>6637</v>
      </c>
      <c r="B6621" s="12">
        <v>212095</v>
      </c>
      <c r="C6621" t="s">
        <v>12422</v>
      </c>
      <c r="D6621" s="11">
        <v>46198.525694444397</v>
      </c>
      <c r="E6621" t="s">
        <v>12423</v>
      </c>
      <c r="F6621" t="s">
        <v>6415</v>
      </c>
      <c r="G6621" t="s">
        <v>6968</v>
      </c>
      <c r="H6621" t="s">
        <v>6449</v>
      </c>
      <c r="I6621" t="s">
        <v>55</v>
      </c>
      <c r="J6621" t="s">
        <v>643</v>
      </c>
      <c r="K6621" t="s">
        <v>12424</v>
      </c>
      <c r="L6621" t="s">
        <v>12023</v>
      </c>
      <c r="M6621" t="s">
        <v>12425</v>
      </c>
      <c r="N6621" t="s">
        <v>6761</v>
      </c>
      <c r="O6621" t="s">
        <v>6762</v>
      </c>
      <c r="P6621">
        <v>14449500</v>
      </c>
      <c r="Q6621" t="s">
        <v>6636</v>
      </c>
      <c r="R6621" t="s">
        <v>6636</v>
      </c>
      <c r="S6621" s="12"/>
      <c r="T6621" s="13"/>
      <c r="U6621" t="s">
        <v>7056</v>
      </c>
    </row>
    <row r="6622" spans="1:21" x14ac:dyDescent="0.25">
      <c r="A6622" t="s">
        <v>6637</v>
      </c>
      <c r="B6622" s="12">
        <v>424190</v>
      </c>
      <c r="C6622" t="s">
        <v>12422</v>
      </c>
      <c r="D6622" s="11">
        <v>46198.525694444397</v>
      </c>
      <c r="E6622" t="s">
        <v>12423</v>
      </c>
      <c r="F6622" t="s">
        <v>6415</v>
      </c>
      <c r="G6622" t="s">
        <v>10421</v>
      </c>
      <c r="H6622" t="s">
        <v>6449</v>
      </c>
      <c r="I6622" t="s">
        <v>55</v>
      </c>
      <c r="J6622" t="s">
        <v>643</v>
      </c>
      <c r="K6622" t="s">
        <v>12424</v>
      </c>
      <c r="L6622" t="s">
        <v>12023</v>
      </c>
      <c r="M6622" t="s">
        <v>12425</v>
      </c>
      <c r="N6622" t="s">
        <v>6761</v>
      </c>
      <c r="O6622" t="s">
        <v>6762</v>
      </c>
      <c r="P6622">
        <v>28899000</v>
      </c>
      <c r="Q6622" t="s">
        <v>6636</v>
      </c>
      <c r="R6622" t="s">
        <v>6636</v>
      </c>
      <c r="S6622" s="12"/>
      <c r="T6622" s="13"/>
      <c r="U6622" t="s">
        <v>7056</v>
      </c>
    </row>
    <row r="6623" spans="1:21" x14ac:dyDescent="0.25">
      <c r="A6623" t="s">
        <v>6637</v>
      </c>
      <c r="B6623" s="12">
        <v>212095</v>
      </c>
      <c r="C6623" t="s">
        <v>12422</v>
      </c>
      <c r="D6623" s="11">
        <v>46198.525694444397</v>
      </c>
      <c r="E6623" t="s">
        <v>12423</v>
      </c>
      <c r="F6623" t="s">
        <v>6415</v>
      </c>
      <c r="G6623" t="s">
        <v>8520</v>
      </c>
      <c r="H6623" t="s">
        <v>6449</v>
      </c>
      <c r="I6623" t="s">
        <v>55</v>
      </c>
      <c r="J6623" t="s">
        <v>643</v>
      </c>
      <c r="K6623" t="s">
        <v>12424</v>
      </c>
      <c r="L6623" t="s">
        <v>12023</v>
      </c>
      <c r="M6623" t="s">
        <v>12425</v>
      </c>
      <c r="N6623" t="s">
        <v>6761</v>
      </c>
      <c r="O6623" t="s">
        <v>6762</v>
      </c>
      <c r="P6623">
        <v>14449500</v>
      </c>
      <c r="Q6623" t="s">
        <v>6636</v>
      </c>
      <c r="R6623" t="s">
        <v>6636</v>
      </c>
      <c r="S6623" s="12"/>
      <c r="T6623" s="13"/>
      <c r="U6623" t="s">
        <v>7056</v>
      </c>
    </row>
    <row r="6624" spans="1:21" x14ac:dyDescent="0.25">
      <c r="A6624" t="s">
        <v>6619</v>
      </c>
      <c r="B6624" s="12">
        <v>212095</v>
      </c>
      <c r="C6624" t="s">
        <v>12422</v>
      </c>
      <c r="D6624" s="11">
        <v>46198.622546296298</v>
      </c>
      <c r="E6624" t="s">
        <v>12423</v>
      </c>
      <c r="F6624" t="s">
        <v>6415</v>
      </c>
      <c r="G6624" t="s">
        <v>6968</v>
      </c>
      <c r="H6624" t="s">
        <v>6449</v>
      </c>
      <c r="I6624" t="s">
        <v>55</v>
      </c>
      <c r="J6624" t="s">
        <v>643</v>
      </c>
      <c r="K6624" t="s">
        <v>12424</v>
      </c>
      <c r="L6624" t="s">
        <v>12023</v>
      </c>
      <c r="M6624" t="s">
        <v>12425</v>
      </c>
      <c r="N6624" t="s">
        <v>6761</v>
      </c>
      <c r="O6624" t="s">
        <v>6762</v>
      </c>
      <c r="P6624">
        <v>14449500</v>
      </c>
      <c r="Q6624" t="s">
        <v>6636</v>
      </c>
      <c r="R6624" t="s">
        <v>6636</v>
      </c>
      <c r="S6624" s="12"/>
      <c r="T6624" s="13"/>
      <c r="U6624" t="s">
        <v>7056</v>
      </c>
    </row>
    <row r="6625" spans="1:21" x14ac:dyDescent="0.25">
      <c r="A6625" t="s">
        <v>6619</v>
      </c>
      <c r="B6625" s="12">
        <v>424190</v>
      </c>
      <c r="C6625" t="s">
        <v>12422</v>
      </c>
      <c r="D6625" s="11">
        <v>46198.622546296298</v>
      </c>
      <c r="E6625" t="s">
        <v>12423</v>
      </c>
      <c r="F6625" t="s">
        <v>6415</v>
      </c>
      <c r="G6625" t="s">
        <v>10421</v>
      </c>
      <c r="H6625" t="s">
        <v>6449</v>
      </c>
      <c r="I6625" t="s">
        <v>55</v>
      </c>
      <c r="J6625" t="s">
        <v>643</v>
      </c>
      <c r="K6625" t="s">
        <v>12424</v>
      </c>
      <c r="L6625" t="s">
        <v>12023</v>
      </c>
      <c r="M6625" t="s">
        <v>12425</v>
      </c>
      <c r="N6625" t="s">
        <v>6761</v>
      </c>
      <c r="O6625" t="s">
        <v>6762</v>
      </c>
      <c r="P6625">
        <v>28899000</v>
      </c>
      <c r="Q6625" t="s">
        <v>6636</v>
      </c>
      <c r="R6625" t="s">
        <v>6636</v>
      </c>
      <c r="S6625" s="12"/>
      <c r="T6625" s="13"/>
      <c r="U6625" t="s">
        <v>7056</v>
      </c>
    </row>
    <row r="6626" spans="1:21" x14ac:dyDescent="0.25">
      <c r="A6626" t="s">
        <v>6619</v>
      </c>
      <c r="B6626" s="12">
        <v>212095</v>
      </c>
      <c r="C6626" t="s">
        <v>12422</v>
      </c>
      <c r="D6626" s="11">
        <v>46198.622546296298</v>
      </c>
      <c r="E6626" t="s">
        <v>12423</v>
      </c>
      <c r="F6626" t="s">
        <v>6415</v>
      </c>
      <c r="G6626" t="s">
        <v>8520</v>
      </c>
      <c r="H6626" t="s">
        <v>6449</v>
      </c>
      <c r="I6626" t="s">
        <v>55</v>
      </c>
      <c r="J6626" t="s">
        <v>643</v>
      </c>
      <c r="K6626" t="s">
        <v>12424</v>
      </c>
      <c r="L6626" t="s">
        <v>12023</v>
      </c>
      <c r="M6626" t="s">
        <v>12425</v>
      </c>
      <c r="N6626" t="s">
        <v>6761</v>
      </c>
      <c r="O6626" t="s">
        <v>6762</v>
      </c>
      <c r="P6626">
        <v>14449500</v>
      </c>
      <c r="Q6626" t="s">
        <v>6636</v>
      </c>
      <c r="R6626" t="s">
        <v>6636</v>
      </c>
      <c r="S6626" s="12"/>
      <c r="T6626" s="13"/>
      <c r="U6626" t="s">
        <v>7056</v>
      </c>
    </row>
    <row r="6627" spans="1:21" x14ac:dyDescent="0.25">
      <c r="A6627" t="s">
        <v>6637</v>
      </c>
      <c r="B6627" s="12">
        <v>212285</v>
      </c>
      <c r="C6627" t="s">
        <v>12426</v>
      </c>
      <c r="D6627" s="11">
        <v>46198.917361111096</v>
      </c>
      <c r="E6627" t="s">
        <v>12427</v>
      </c>
      <c r="F6627" t="s">
        <v>6415</v>
      </c>
      <c r="G6627" t="s">
        <v>6968</v>
      </c>
      <c r="H6627" t="s">
        <v>6449</v>
      </c>
      <c r="I6627" t="s">
        <v>65</v>
      </c>
      <c r="J6627" t="s">
        <v>573</v>
      </c>
      <c r="K6627" t="s">
        <v>12428</v>
      </c>
      <c r="L6627" t="s">
        <v>12028</v>
      </c>
      <c r="M6627" t="s">
        <v>12429</v>
      </c>
      <c r="N6627" t="s">
        <v>7001</v>
      </c>
      <c r="O6627" t="s">
        <v>7002</v>
      </c>
      <c r="P6627">
        <v>10200000</v>
      </c>
      <c r="Q6627" t="s">
        <v>6636</v>
      </c>
      <c r="R6627" t="s">
        <v>6636</v>
      </c>
      <c r="S6627" s="12"/>
      <c r="T6627" s="13"/>
      <c r="U6627" t="s">
        <v>6789</v>
      </c>
    </row>
    <row r="6628" spans="1:21" x14ac:dyDescent="0.25">
      <c r="A6628" t="s">
        <v>6637</v>
      </c>
      <c r="B6628" s="12">
        <v>212285</v>
      </c>
      <c r="C6628" t="s">
        <v>12426</v>
      </c>
      <c r="D6628" s="11">
        <v>46198.917361111096</v>
      </c>
      <c r="E6628" t="s">
        <v>12427</v>
      </c>
      <c r="F6628" t="s">
        <v>6415</v>
      </c>
      <c r="G6628" t="s">
        <v>8520</v>
      </c>
      <c r="H6628" t="s">
        <v>6449</v>
      </c>
      <c r="I6628" t="s">
        <v>65</v>
      </c>
      <c r="J6628" t="s">
        <v>573</v>
      </c>
      <c r="K6628" t="s">
        <v>12428</v>
      </c>
      <c r="L6628" t="s">
        <v>12028</v>
      </c>
      <c r="M6628" t="s">
        <v>12429</v>
      </c>
      <c r="N6628" t="s">
        <v>7001</v>
      </c>
      <c r="O6628" t="s">
        <v>7002</v>
      </c>
      <c r="P6628">
        <v>10200000</v>
      </c>
      <c r="Q6628" t="s">
        <v>6636</v>
      </c>
      <c r="R6628" t="s">
        <v>6636</v>
      </c>
      <c r="S6628" s="12"/>
      <c r="T6628" s="13"/>
      <c r="U6628" t="s">
        <v>6789</v>
      </c>
    </row>
    <row r="6629" spans="1:21" x14ac:dyDescent="0.25">
      <c r="A6629" t="s">
        <v>6637</v>
      </c>
      <c r="B6629" s="12">
        <v>212285</v>
      </c>
      <c r="C6629" t="s">
        <v>12426</v>
      </c>
      <c r="D6629" s="11">
        <v>46198.917361111096</v>
      </c>
      <c r="E6629" t="s">
        <v>12427</v>
      </c>
      <c r="F6629" t="s">
        <v>6415</v>
      </c>
      <c r="G6629" t="s">
        <v>12030</v>
      </c>
      <c r="H6629" t="s">
        <v>6449</v>
      </c>
      <c r="I6629" t="s">
        <v>65</v>
      </c>
      <c r="J6629" t="s">
        <v>573</v>
      </c>
      <c r="K6629" t="s">
        <v>12428</v>
      </c>
      <c r="L6629" t="s">
        <v>12028</v>
      </c>
      <c r="M6629" t="s">
        <v>12429</v>
      </c>
      <c r="N6629" t="s">
        <v>7001</v>
      </c>
      <c r="O6629" t="s">
        <v>7002</v>
      </c>
      <c r="P6629">
        <v>10200000</v>
      </c>
      <c r="Q6629" t="s">
        <v>6636</v>
      </c>
      <c r="R6629" t="s">
        <v>6636</v>
      </c>
      <c r="S6629" s="12"/>
      <c r="T6629" s="13"/>
      <c r="U6629" t="s">
        <v>6789</v>
      </c>
    </row>
    <row r="6630" spans="1:21" x14ac:dyDescent="0.25">
      <c r="A6630" t="s">
        <v>6637</v>
      </c>
      <c r="B6630" s="12">
        <v>212285</v>
      </c>
      <c r="C6630" t="s">
        <v>12426</v>
      </c>
      <c r="D6630" s="11">
        <v>46198.917361111096</v>
      </c>
      <c r="E6630" t="s">
        <v>12427</v>
      </c>
      <c r="F6630" t="s">
        <v>6415</v>
      </c>
      <c r="G6630" t="s">
        <v>8521</v>
      </c>
      <c r="H6630" t="s">
        <v>6449</v>
      </c>
      <c r="I6630" t="s">
        <v>65</v>
      </c>
      <c r="J6630" t="s">
        <v>573</v>
      </c>
      <c r="K6630" t="s">
        <v>12428</v>
      </c>
      <c r="L6630" t="s">
        <v>12028</v>
      </c>
      <c r="M6630" t="s">
        <v>12429</v>
      </c>
      <c r="N6630" t="s">
        <v>7001</v>
      </c>
      <c r="O6630" t="s">
        <v>7002</v>
      </c>
      <c r="P6630">
        <v>10200000</v>
      </c>
      <c r="Q6630" t="s">
        <v>6636</v>
      </c>
      <c r="R6630" t="s">
        <v>6636</v>
      </c>
      <c r="S6630" s="12"/>
      <c r="T6630" s="13"/>
      <c r="U6630" t="s">
        <v>6789</v>
      </c>
    </row>
    <row r="6631" spans="1:21" x14ac:dyDescent="0.25">
      <c r="A6631" t="s">
        <v>6637</v>
      </c>
      <c r="B6631" s="12">
        <v>212285</v>
      </c>
      <c r="C6631" t="s">
        <v>12426</v>
      </c>
      <c r="D6631" s="11">
        <v>46198.917361111096</v>
      </c>
      <c r="E6631" t="s">
        <v>12427</v>
      </c>
      <c r="F6631" t="s">
        <v>6415</v>
      </c>
      <c r="G6631" t="s">
        <v>12031</v>
      </c>
      <c r="H6631" t="s">
        <v>6449</v>
      </c>
      <c r="I6631" t="s">
        <v>65</v>
      </c>
      <c r="J6631" t="s">
        <v>573</v>
      </c>
      <c r="K6631" t="s">
        <v>12428</v>
      </c>
      <c r="L6631" t="s">
        <v>12028</v>
      </c>
      <c r="M6631" t="s">
        <v>12429</v>
      </c>
      <c r="N6631" t="s">
        <v>7001</v>
      </c>
      <c r="O6631" t="s">
        <v>7002</v>
      </c>
      <c r="P6631">
        <v>10200000</v>
      </c>
      <c r="Q6631" t="s">
        <v>6636</v>
      </c>
      <c r="R6631" t="s">
        <v>6636</v>
      </c>
      <c r="S6631" s="12"/>
      <c r="T6631" s="13"/>
      <c r="U6631" t="s">
        <v>6789</v>
      </c>
    </row>
    <row r="6632" spans="1:21" x14ac:dyDescent="0.25">
      <c r="A6632" t="s">
        <v>6637</v>
      </c>
      <c r="B6632" s="12">
        <v>212285</v>
      </c>
      <c r="C6632" t="s">
        <v>12426</v>
      </c>
      <c r="D6632" s="11">
        <v>46198.917361111096</v>
      </c>
      <c r="E6632" t="s">
        <v>12427</v>
      </c>
      <c r="F6632" t="s">
        <v>6415</v>
      </c>
      <c r="G6632" t="s">
        <v>12032</v>
      </c>
      <c r="H6632" t="s">
        <v>6449</v>
      </c>
      <c r="I6632" t="s">
        <v>65</v>
      </c>
      <c r="J6632" t="s">
        <v>573</v>
      </c>
      <c r="K6632" t="s">
        <v>12428</v>
      </c>
      <c r="L6632" t="s">
        <v>12028</v>
      </c>
      <c r="M6632" t="s">
        <v>12429</v>
      </c>
      <c r="N6632" t="s">
        <v>7001</v>
      </c>
      <c r="O6632" t="s">
        <v>7002</v>
      </c>
      <c r="P6632">
        <v>10200000</v>
      </c>
      <c r="Q6632" t="s">
        <v>6636</v>
      </c>
      <c r="R6632" t="s">
        <v>6636</v>
      </c>
      <c r="S6632" s="12"/>
      <c r="T6632" s="13"/>
      <c r="U6632" t="s">
        <v>6789</v>
      </c>
    </row>
    <row r="6633" spans="1:21" x14ac:dyDescent="0.25">
      <c r="A6633" t="s">
        <v>6637</v>
      </c>
      <c r="B6633" s="12">
        <v>212285</v>
      </c>
      <c r="C6633" t="s">
        <v>12426</v>
      </c>
      <c r="D6633" s="11">
        <v>46198.917361111096</v>
      </c>
      <c r="E6633" t="s">
        <v>12427</v>
      </c>
      <c r="F6633" t="s">
        <v>6415</v>
      </c>
      <c r="G6633" t="s">
        <v>12033</v>
      </c>
      <c r="H6633" t="s">
        <v>6449</v>
      </c>
      <c r="I6633" t="s">
        <v>65</v>
      </c>
      <c r="J6633" t="s">
        <v>573</v>
      </c>
      <c r="K6633" t="s">
        <v>12428</v>
      </c>
      <c r="L6633" t="s">
        <v>12028</v>
      </c>
      <c r="M6633" t="s">
        <v>12429</v>
      </c>
      <c r="N6633" t="s">
        <v>7001</v>
      </c>
      <c r="O6633" t="s">
        <v>7002</v>
      </c>
      <c r="P6633">
        <v>10200000</v>
      </c>
      <c r="Q6633" t="s">
        <v>6636</v>
      </c>
      <c r="R6633" t="s">
        <v>6636</v>
      </c>
      <c r="S6633" s="12"/>
      <c r="T6633" s="13"/>
      <c r="U6633" t="s">
        <v>6789</v>
      </c>
    </row>
    <row r="6634" spans="1:21" x14ac:dyDescent="0.25">
      <c r="A6634" t="s">
        <v>6637</v>
      </c>
      <c r="B6634" s="12">
        <v>212285</v>
      </c>
      <c r="C6634" t="s">
        <v>12426</v>
      </c>
      <c r="D6634" s="11">
        <v>46198.917361111096</v>
      </c>
      <c r="E6634" t="s">
        <v>12427</v>
      </c>
      <c r="F6634" t="s">
        <v>6415</v>
      </c>
      <c r="G6634" t="s">
        <v>12034</v>
      </c>
      <c r="H6634" t="s">
        <v>6449</v>
      </c>
      <c r="I6634" t="s">
        <v>65</v>
      </c>
      <c r="J6634" t="s">
        <v>573</v>
      </c>
      <c r="K6634" t="s">
        <v>12428</v>
      </c>
      <c r="L6634" t="s">
        <v>12028</v>
      </c>
      <c r="M6634" t="s">
        <v>12429</v>
      </c>
      <c r="N6634" t="s">
        <v>7001</v>
      </c>
      <c r="O6634" t="s">
        <v>7002</v>
      </c>
      <c r="P6634">
        <v>10200000</v>
      </c>
      <c r="Q6634" t="s">
        <v>6636</v>
      </c>
      <c r="R6634" t="s">
        <v>6636</v>
      </c>
      <c r="S6634" s="12"/>
      <c r="T6634" s="13"/>
      <c r="U6634" t="s">
        <v>6789</v>
      </c>
    </row>
    <row r="6635" spans="1:21" x14ac:dyDescent="0.25">
      <c r="A6635" t="s">
        <v>6637</v>
      </c>
      <c r="B6635" s="12">
        <v>212285</v>
      </c>
      <c r="C6635" t="s">
        <v>12426</v>
      </c>
      <c r="D6635" s="11">
        <v>46198.917361111096</v>
      </c>
      <c r="E6635" t="s">
        <v>12427</v>
      </c>
      <c r="F6635" t="s">
        <v>6415</v>
      </c>
      <c r="G6635" t="s">
        <v>12035</v>
      </c>
      <c r="H6635" t="s">
        <v>6449</v>
      </c>
      <c r="I6635" t="s">
        <v>65</v>
      </c>
      <c r="J6635" t="s">
        <v>573</v>
      </c>
      <c r="K6635" t="s">
        <v>12428</v>
      </c>
      <c r="L6635" t="s">
        <v>12028</v>
      </c>
      <c r="M6635" t="s">
        <v>12429</v>
      </c>
      <c r="N6635" t="s">
        <v>7001</v>
      </c>
      <c r="O6635" t="s">
        <v>7002</v>
      </c>
      <c r="P6635">
        <v>10200000</v>
      </c>
      <c r="Q6635" t="s">
        <v>6636</v>
      </c>
      <c r="R6635" t="s">
        <v>6636</v>
      </c>
      <c r="S6635" s="12"/>
      <c r="T6635" s="13"/>
      <c r="U6635" t="s">
        <v>6789</v>
      </c>
    </row>
    <row r="6636" spans="1:21" x14ac:dyDescent="0.25">
      <c r="A6636" t="s">
        <v>6619</v>
      </c>
      <c r="B6636" s="12">
        <v>212285</v>
      </c>
      <c r="C6636" t="s">
        <v>12426</v>
      </c>
      <c r="D6636" s="11">
        <v>46199.4777314815</v>
      </c>
      <c r="E6636" t="s">
        <v>12427</v>
      </c>
      <c r="F6636" t="s">
        <v>6415</v>
      </c>
      <c r="G6636" t="s">
        <v>6968</v>
      </c>
      <c r="H6636" t="s">
        <v>6449</v>
      </c>
      <c r="I6636" t="s">
        <v>65</v>
      </c>
      <c r="J6636" t="s">
        <v>573</v>
      </c>
      <c r="K6636" t="s">
        <v>12428</v>
      </c>
      <c r="L6636" t="s">
        <v>12028</v>
      </c>
      <c r="M6636" t="s">
        <v>12429</v>
      </c>
      <c r="N6636" t="s">
        <v>7001</v>
      </c>
      <c r="O6636" t="s">
        <v>7002</v>
      </c>
      <c r="P6636">
        <v>10200000</v>
      </c>
      <c r="Q6636" t="s">
        <v>6636</v>
      </c>
      <c r="R6636" t="s">
        <v>6636</v>
      </c>
      <c r="S6636" s="12"/>
      <c r="T6636" s="13"/>
      <c r="U6636" t="s">
        <v>6789</v>
      </c>
    </row>
    <row r="6637" spans="1:21" x14ac:dyDescent="0.25">
      <c r="A6637" t="s">
        <v>6619</v>
      </c>
      <c r="B6637" s="12">
        <v>212285</v>
      </c>
      <c r="C6637" t="s">
        <v>12426</v>
      </c>
      <c r="D6637" s="11">
        <v>46199.4777314815</v>
      </c>
      <c r="E6637" t="s">
        <v>12427</v>
      </c>
      <c r="F6637" t="s">
        <v>6415</v>
      </c>
      <c r="G6637" t="s">
        <v>8520</v>
      </c>
      <c r="H6637" t="s">
        <v>6449</v>
      </c>
      <c r="I6637" t="s">
        <v>65</v>
      </c>
      <c r="J6637" t="s">
        <v>573</v>
      </c>
      <c r="K6637" t="s">
        <v>12428</v>
      </c>
      <c r="L6637" t="s">
        <v>12028</v>
      </c>
      <c r="M6637" t="s">
        <v>12429</v>
      </c>
      <c r="N6637" t="s">
        <v>7001</v>
      </c>
      <c r="O6637" t="s">
        <v>7002</v>
      </c>
      <c r="P6637">
        <v>10200000</v>
      </c>
      <c r="Q6637" t="s">
        <v>6636</v>
      </c>
      <c r="R6637" t="s">
        <v>6636</v>
      </c>
      <c r="S6637" s="12"/>
      <c r="T6637" s="13"/>
      <c r="U6637" t="s">
        <v>6789</v>
      </c>
    </row>
    <row r="6638" spans="1:21" x14ac:dyDescent="0.25">
      <c r="A6638" t="s">
        <v>6619</v>
      </c>
      <c r="B6638" s="12">
        <v>212285</v>
      </c>
      <c r="C6638" t="s">
        <v>12426</v>
      </c>
      <c r="D6638" s="11">
        <v>46199.4777314815</v>
      </c>
      <c r="E6638" t="s">
        <v>12427</v>
      </c>
      <c r="F6638" t="s">
        <v>6415</v>
      </c>
      <c r="G6638" t="s">
        <v>12030</v>
      </c>
      <c r="H6638" t="s">
        <v>6449</v>
      </c>
      <c r="I6638" t="s">
        <v>65</v>
      </c>
      <c r="J6638" t="s">
        <v>573</v>
      </c>
      <c r="K6638" t="s">
        <v>12428</v>
      </c>
      <c r="L6638" t="s">
        <v>12028</v>
      </c>
      <c r="M6638" t="s">
        <v>12429</v>
      </c>
      <c r="N6638" t="s">
        <v>7001</v>
      </c>
      <c r="O6638" t="s">
        <v>7002</v>
      </c>
      <c r="P6638">
        <v>10200000</v>
      </c>
      <c r="Q6638" t="s">
        <v>6636</v>
      </c>
      <c r="R6638" t="s">
        <v>6636</v>
      </c>
      <c r="S6638" s="12"/>
      <c r="T6638" s="13"/>
      <c r="U6638" t="s">
        <v>6789</v>
      </c>
    </row>
    <row r="6639" spans="1:21" x14ac:dyDescent="0.25">
      <c r="A6639" t="s">
        <v>6619</v>
      </c>
      <c r="B6639" s="12">
        <v>212285</v>
      </c>
      <c r="C6639" t="s">
        <v>12426</v>
      </c>
      <c r="D6639" s="11">
        <v>46199.4777314815</v>
      </c>
      <c r="E6639" t="s">
        <v>12427</v>
      </c>
      <c r="F6639" t="s">
        <v>6415</v>
      </c>
      <c r="G6639" t="s">
        <v>8521</v>
      </c>
      <c r="H6639" t="s">
        <v>6449</v>
      </c>
      <c r="I6639" t="s">
        <v>65</v>
      </c>
      <c r="J6639" t="s">
        <v>573</v>
      </c>
      <c r="K6639" t="s">
        <v>12428</v>
      </c>
      <c r="L6639" t="s">
        <v>12028</v>
      </c>
      <c r="M6639" t="s">
        <v>12429</v>
      </c>
      <c r="N6639" t="s">
        <v>7001</v>
      </c>
      <c r="O6639" t="s">
        <v>7002</v>
      </c>
      <c r="P6639">
        <v>10200000</v>
      </c>
      <c r="Q6639" t="s">
        <v>6636</v>
      </c>
      <c r="R6639" t="s">
        <v>6636</v>
      </c>
      <c r="S6639" s="12"/>
      <c r="T6639" s="13"/>
      <c r="U6639" t="s">
        <v>6789</v>
      </c>
    </row>
    <row r="6640" spans="1:21" x14ac:dyDescent="0.25">
      <c r="A6640" t="s">
        <v>6619</v>
      </c>
      <c r="B6640" s="12">
        <v>212285</v>
      </c>
      <c r="C6640" t="s">
        <v>12426</v>
      </c>
      <c r="D6640" s="11">
        <v>46199.4777314815</v>
      </c>
      <c r="E6640" t="s">
        <v>12427</v>
      </c>
      <c r="F6640" t="s">
        <v>6415</v>
      </c>
      <c r="G6640" t="s">
        <v>12031</v>
      </c>
      <c r="H6640" t="s">
        <v>6449</v>
      </c>
      <c r="I6640" t="s">
        <v>65</v>
      </c>
      <c r="J6640" t="s">
        <v>573</v>
      </c>
      <c r="K6640" t="s">
        <v>12428</v>
      </c>
      <c r="L6640" t="s">
        <v>12028</v>
      </c>
      <c r="M6640" t="s">
        <v>12429</v>
      </c>
      <c r="N6640" t="s">
        <v>7001</v>
      </c>
      <c r="O6640" t="s">
        <v>7002</v>
      </c>
      <c r="P6640">
        <v>10200000</v>
      </c>
      <c r="Q6640" t="s">
        <v>6636</v>
      </c>
      <c r="R6640" t="s">
        <v>6636</v>
      </c>
      <c r="S6640" s="12"/>
      <c r="T6640" s="13"/>
      <c r="U6640" t="s">
        <v>6789</v>
      </c>
    </row>
    <row r="6641" spans="1:21" x14ac:dyDescent="0.25">
      <c r="A6641" t="s">
        <v>6619</v>
      </c>
      <c r="B6641" s="12">
        <v>212285</v>
      </c>
      <c r="C6641" t="s">
        <v>12426</v>
      </c>
      <c r="D6641" s="11">
        <v>46199.4777314815</v>
      </c>
      <c r="E6641" t="s">
        <v>12427</v>
      </c>
      <c r="F6641" t="s">
        <v>6415</v>
      </c>
      <c r="G6641" t="s">
        <v>12032</v>
      </c>
      <c r="H6641" t="s">
        <v>6449</v>
      </c>
      <c r="I6641" t="s">
        <v>65</v>
      </c>
      <c r="J6641" t="s">
        <v>573</v>
      </c>
      <c r="K6641" t="s">
        <v>12428</v>
      </c>
      <c r="L6641" t="s">
        <v>12028</v>
      </c>
      <c r="M6641" t="s">
        <v>12429</v>
      </c>
      <c r="N6641" t="s">
        <v>7001</v>
      </c>
      <c r="O6641" t="s">
        <v>7002</v>
      </c>
      <c r="P6641">
        <v>10200000</v>
      </c>
      <c r="Q6641" t="s">
        <v>6636</v>
      </c>
      <c r="R6641" t="s">
        <v>6636</v>
      </c>
      <c r="S6641" s="12"/>
      <c r="T6641" s="13"/>
      <c r="U6641" t="s">
        <v>6789</v>
      </c>
    </row>
    <row r="6642" spans="1:21" x14ac:dyDescent="0.25">
      <c r="A6642" t="s">
        <v>6619</v>
      </c>
      <c r="B6642" s="12">
        <v>212285</v>
      </c>
      <c r="C6642" t="s">
        <v>12426</v>
      </c>
      <c r="D6642" s="11">
        <v>46199.4777314815</v>
      </c>
      <c r="E6642" t="s">
        <v>12427</v>
      </c>
      <c r="F6642" t="s">
        <v>6415</v>
      </c>
      <c r="G6642" t="s">
        <v>12033</v>
      </c>
      <c r="H6642" t="s">
        <v>6449</v>
      </c>
      <c r="I6642" t="s">
        <v>65</v>
      </c>
      <c r="J6642" t="s">
        <v>573</v>
      </c>
      <c r="K6642" t="s">
        <v>12428</v>
      </c>
      <c r="L6642" t="s">
        <v>12028</v>
      </c>
      <c r="M6642" t="s">
        <v>12429</v>
      </c>
      <c r="N6642" t="s">
        <v>7001</v>
      </c>
      <c r="O6642" t="s">
        <v>7002</v>
      </c>
      <c r="P6642">
        <v>10200000</v>
      </c>
      <c r="Q6642" t="s">
        <v>6636</v>
      </c>
      <c r="R6642" t="s">
        <v>6636</v>
      </c>
      <c r="S6642" s="12"/>
      <c r="T6642" s="13"/>
      <c r="U6642" t="s">
        <v>6789</v>
      </c>
    </row>
    <row r="6643" spans="1:21" x14ac:dyDescent="0.25">
      <c r="A6643" t="s">
        <v>6619</v>
      </c>
      <c r="B6643" s="12">
        <v>212285</v>
      </c>
      <c r="C6643" t="s">
        <v>12426</v>
      </c>
      <c r="D6643" s="11">
        <v>46199.4777314815</v>
      </c>
      <c r="E6643" t="s">
        <v>12427</v>
      </c>
      <c r="F6643" t="s">
        <v>6415</v>
      </c>
      <c r="G6643" t="s">
        <v>12034</v>
      </c>
      <c r="H6643" t="s">
        <v>6449</v>
      </c>
      <c r="I6643" t="s">
        <v>65</v>
      </c>
      <c r="J6643" t="s">
        <v>573</v>
      </c>
      <c r="K6643" t="s">
        <v>12428</v>
      </c>
      <c r="L6643" t="s">
        <v>12028</v>
      </c>
      <c r="M6643" t="s">
        <v>12429</v>
      </c>
      <c r="N6643" t="s">
        <v>7001</v>
      </c>
      <c r="O6643" t="s">
        <v>7002</v>
      </c>
      <c r="P6643">
        <v>10200000</v>
      </c>
      <c r="Q6643" t="s">
        <v>6636</v>
      </c>
      <c r="R6643" t="s">
        <v>6636</v>
      </c>
      <c r="S6643" s="12"/>
      <c r="T6643" s="13"/>
      <c r="U6643" t="s">
        <v>6789</v>
      </c>
    </row>
    <row r="6644" spans="1:21" x14ac:dyDescent="0.25">
      <c r="A6644" t="s">
        <v>6619</v>
      </c>
      <c r="B6644" s="12">
        <v>212285</v>
      </c>
      <c r="C6644" t="s">
        <v>12426</v>
      </c>
      <c r="D6644" s="11">
        <v>46199.4777314815</v>
      </c>
      <c r="E6644" t="s">
        <v>12427</v>
      </c>
      <c r="F6644" t="s">
        <v>6415</v>
      </c>
      <c r="G6644" t="s">
        <v>12035</v>
      </c>
      <c r="H6644" t="s">
        <v>6449</v>
      </c>
      <c r="I6644" t="s">
        <v>65</v>
      </c>
      <c r="J6644" t="s">
        <v>573</v>
      </c>
      <c r="K6644" t="s">
        <v>12428</v>
      </c>
      <c r="L6644" t="s">
        <v>12028</v>
      </c>
      <c r="M6644" t="s">
        <v>12429</v>
      </c>
      <c r="N6644" t="s">
        <v>7001</v>
      </c>
      <c r="O6644" t="s">
        <v>7002</v>
      </c>
      <c r="P6644">
        <v>10200000</v>
      </c>
      <c r="Q6644" t="s">
        <v>6636</v>
      </c>
      <c r="R6644" t="s">
        <v>6636</v>
      </c>
      <c r="S6644" s="12"/>
      <c r="T6644" s="13"/>
      <c r="U6644" t="s">
        <v>6789</v>
      </c>
    </row>
    <row r="6645" spans="1:21" x14ac:dyDescent="0.25">
      <c r="A6645" t="s">
        <v>6619</v>
      </c>
      <c r="B6645" s="12">
        <v>212340</v>
      </c>
      <c r="C6645" t="s">
        <v>12418</v>
      </c>
      <c r="D6645" s="11">
        <v>46199.587384259299</v>
      </c>
      <c r="E6645" t="s">
        <v>12419</v>
      </c>
      <c r="F6645" t="s">
        <v>6415</v>
      </c>
      <c r="G6645" t="s">
        <v>6968</v>
      </c>
      <c r="H6645" t="s">
        <v>6449</v>
      </c>
      <c r="I6645" t="s">
        <v>65</v>
      </c>
      <c r="J6645" t="s">
        <v>636</v>
      </c>
      <c r="K6645" t="s">
        <v>12420</v>
      </c>
      <c r="L6645" t="s">
        <v>12039</v>
      </c>
      <c r="M6645" t="s">
        <v>12421</v>
      </c>
      <c r="N6645" t="s">
        <v>7044</v>
      </c>
      <c r="O6645" t="s">
        <v>7045</v>
      </c>
      <c r="P6645">
        <v>15299500</v>
      </c>
      <c r="Q6645" t="s">
        <v>6636</v>
      </c>
      <c r="R6645" t="s">
        <v>6636</v>
      </c>
      <c r="S6645" s="12"/>
      <c r="T6645" s="13"/>
      <c r="U6645" t="s">
        <v>7455</v>
      </c>
    </row>
    <row r="6646" spans="1:21" x14ac:dyDescent="0.25">
      <c r="A6646" t="s">
        <v>6619</v>
      </c>
      <c r="B6646" s="12">
        <v>212340</v>
      </c>
      <c r="C6646" t="s">
        <v>12418</v>
      </c>
      <c r="D6646" s="11">
        <v>46199.587384259299</v>
      </c>
      <c r="E6646" t="s">
        <v>12419</v>
      </c>
      <c r="F6646" t="s">
        <v>6415</v>
      </c>
      <c r="G6646" t="s">
        <v>8520</v>
      </c>
      <c r="H6646" t="s">
        <v>6449</v>
      </c>
      <c r="I6646" t="s">
        <v>65</v>
      </c>
      <c r="J6646" t="s">
        <v>636</v>
      </c>
      <c r="K6646" t="s">
        <v>12420</v>
      </c>
      <c r="L6646" t="s">
        <v>12039</v>
      </c>
      <c r="M6646" t="s">
        <v>12421</v>
      </c>
      <c r="N6646" t="s">
        <v>7044</v>
      </c>
      <c r="O6646" t="s">
        <v>7045</v>
      </c>
      <c r="P6646">
        <v>15299500</v>
      </c>
      <c r="Q6646" t="s">
        <v>6636</v>
      </c>
      <c r="R6646" t="s">
        <v>6636</v>
      </c>
      <c r="S6646" s="12"/>
      <c r="T6646" s="13"/>
      <c r="U6646" t="s">
        <v>7455</v>
      </c>
    </row>
    <row r="6647" spans="1:21" x14ac:dyDescent="0.25">
      <c r="A6647" t="s">
        <v>6619</v>
      </c>
      <c r="B6647" s="12">
        <v>212340</v>
      </c>
      <c r="C6647" t="s">
        <v>12418</v>
      </c>
      <c r="D6647" s="11">
        <v>46199.587384259299</v>
      </c>
      <c r="E6647" t="s">
        <v>12419</v>
      </c>
      <c r="F6647" t="s">
        <v>6415</v>
      </c>
      <c r="G6647" t="s">
        <v>12030</v>
      </c>
      <c r="H6647" t="s">
        <v>6449</v>
      </c>
      <c r="I6647" t="s">
        <v>65</v>
      </c>
      <c r="J6647" t="s">
        <v>636</v>
      </c>
      <c r="K6647" t="s">
        <v>12420</v>
      </c>
      <c r="L6647" t="s">
        <v>12039</v>
      </c>
      <c r="M6647" t="s">
        <v>12421</v>
      </c>
      <c r="N6647" t="s">
        <v>7044</v>
      </c>
      <c r="O6647" t="s">
        <v>7045</v>
      </c>
      <c r="P6647">
        <v>15299500</v>
      </c>
      <c r="Q6647" t="s">
        <v>6636</v>
      </c>
      <c r="R6647" t="s">
        <v>6636</v>
      </c>
      <c r="S6647" s="12"/>
      <c r="T6647" s="13"/>
      <c r="U6647" t="s">
        <v>7455</v>
      </c>
    </row>
    <row r="6648" spans="1:21" x14ac:dyDescent="0.25">
      <c r="A6648" t="s">
        <v>6619</v>
      </c>
      <c r="B6648" s="12">
        <v>212340</v>
      </c>
      <c r="C6648" t="s">
        <v>12418</v>
      </c>
      <c r="D6648" s="11">
        <v>46199.587384259299</v>
      </c>
      <c r="E6648" t="s">
        <v>12419</v>
      </c>
      <c r="F6648" t="s">
        <v>6415</v>
      </c>
      <c r="G6648" t="s">
        <v>8521</v>
      </c>
      <c r="H6648" t="s">
        <v>6449</v>
      </c>
      <c r="I6648" t="s">
        <v>65</v>
      </c>
      <c r="J6648" t="s">
        <v>636</v>
      </c>
      <c r="K6648" t="s">
        <v>12420</v>
      </c>
      <c r="L6648" t="s">
        <v>12039</v>
      </c>
      <c r="M6648" t="s">
        <v>12421</v>
      </c>
      <c r="N6648" t="s">
        <v>7044</v>
      </c>
      <c r="O6648" t="s">
        <v>7045</v>
      </c>
      <c r="P6648">
        <v>15299500</v>
      </c>
      <c r="Q6648" t="s">
        <v>6636</v>
      </c>
      <c r="R6648" t="s">
        <v>6636</v>
      </c>
      <c r="S6648" s="12"/>
      <c r="T6648" s="13"/>
      <c r="U6648" t="s">
        <v>7455</v>
      </c>
    </row>
    <row r="6649" spans="1:21" x14ac:dyDescent="0.25">
      <c r="A6649" t="s">
        <v>6619</v>
      </c>
      <c r="B6649" s="12">
        <v>212340</v>
      </c>
      <c r="C6649" t="s">
        <v>12418</v>
      </c>
      <c r="D6649" s="11">
        <v>46199.587384259299</v>
      </c>
      <c r="E6649" t="s">
        <v>12419</v>
      </c>
      <c r="F6649" t="s">
        <v>6415</v>
      </c>
      <c r="G6649" t="s">
        <v>12041</v>
      </c>
      <c r="H6649" t="s">
        <v>6449</v>
      </c>
      <c r="I6649" t="s">
        <v>65</v>
      </c>
      <c r="J6649" t="s">
        <v>636</v>
      </c>
      <c r="K6649" t="s">
        <v>12420</v>
      </c>
      <c r="L6649" t="s">
        <v>12039</v>
      </c>
      <c r="M6649" t="s">
        <v>12421</v>
      </c>
      <c r="N6649" t="s">
        <v>7044</v>
      </c>
      <c r="O6649" t="s">
        <v>7045</v>
      </c>
      <c r="P6649">
        <v>15299500</v>
      </c>
      <c r="Q6649" t="s">
        <v>6636</v>
      </c>
      <c r="R6649" t="s">
        <v>6636</v>
      </c>
      <c r="S6649" s="12"/>
      <c r="T6649" s="13"/>
      <c r="U6649" t="s">
        <v>7455</v>
      </c>
    </row>
    <row r="6650" spans="1:21" x14ac:dyDescent="0.25">
      <c r="A6650" t="s">
        <v>6619</v>
      </c>
      <c r="B6650" s="12">
        <v>212340</v>
      </c>
      <c r="C6650" t="s">
        <v>12418</v>
      </c>
      <c r="D6650" s="11">
        <v>46199.587384259299</v>
      </c>
      <c r="E6650" t="s">
        <v>12419</v>
      </c>
      <c r="F6650" t="s">
        <v>6415</v>
      </c>
      <c r="G6650" t="s">
        <v>12042</v>
      </c>
      <c r="H6650" t="s">
        <v>6449</v>
      </c>
      <c r="I6650" t="s">
        <v>65</v>
      </c>
      <c r="J6650" t="s">
        <v>636</v>
      </c>
      <c r="K6650" t="s">
        <v>12420</v>
      </c>
      <c r="L6650" t="s">
        <v>12039</v>
      </c>
      <c r="M6650" t="s">
        <v>12421</v>
      </c>
      <c r="N6650" t="s">
        <v>7044</v>
      </c>
      <c r="O6650" t="s">
        <v>7045</v>
      </c>
      <c r="P6650">
        <v>15299500</v>
      </c>
      <c r="Q6650" t="s">
        <v>6636</v>
      </c>
      <c r="R6650" t="s">
        <v>6636</v>
      </c>
      <c r="S6650" s="12"/>
      <c r="T6650" s="13"/>
      <c r="U6650" t="s">
        <v>7455</v>
      </c>
    </row>
    <row r="6651" spans="1:21" x14ac:dyDescent="0.25">
      <c r="A6651" t="s">
        <v>6619</v>
      </c>
      <c r="B6651" s="12">
        <v>212340</v>
      </c>
      <c r="C6651" t="s">
        <v>12418</v>
      </c>
      <c r="D6651" s="11">
        <v>46199.587384259299</v>
      </c>
      <c r="E6651" t="s">
        <v>12419</v>
      </c>
      <c r="F6651" t="s">
        <v>6415</v>
      </c>
      <c r="G6651" t="s">
        <v>12043</v>
      </c>
      <c r="H6651" t="s">
        <v>6449</v>
      </c>
      <c r="I6651" t="s">
        <v>65</v>
      </c>
      <c r="J6651" t="s">
        <v>636</v>
      </c>
      <c r="K6651" t="s">
        <v>12420</v>
      </c>
      <c r="L6651" t="s">
        <v>12039</v>
      </c>
      <c r="M6651" t="s">
        <v>12421</v>
      </c>
      <c r="N6651" t="s">
        <v>7044</v>
      </c>
      <c r="O6651" t="s">
        <v>7045</v>
      </c>
      <c r="P6651">
        <v>15299500</v>
      </c>
      <c r="Q6651" t="s">
        <v>6636</v>
      </c>
      <c r="R6651" t="s">
        <v>6636</v>
      </c>
      <c r="S6651" s="12"/>
      <c r="T6651" s="13"/>
      <c r="U6651" t="s">
        <v>7455</v>
      </c>
    </row>
    <row r="6652" spans="1:21" x14ac:dyDescent="0.25">
      <c r="A6652" t="s">
        <v>6619</v>
      </c>
      <c r="B6652" s="12">
        <v>212505</v>
      </c>
      <c r="C6652" t="s">
        <v>12366</v>
      </c>
      <c r="D6652" s="11">
        <v>46200.410104166702</v>
      </c>
      <c r="E6652" t="s">
        <v>12367</v>
      </c>
      <c r="F6652" t="s">
        <v>6415</v>
      </c>
      <c r="G6652" t="s">
        <v>6968</v>
      </c>
      <c r="H6652" t="s">
        <v>6449</v>
      </c>
      <c r="I6652" t="s">
        <v>55</v>
      </c>
      <c r="J6652" t="s">
        <v>737</v>
      </c>
      <c r="K6652" t="s">
        <v>12368</v>
      </c>
      <c r="L6652" t="s">
        <v>12201</v>
      </c>
      <c r="M6652" t="s">
        <v>12369</v>
      </c>
      <c r="N6652" t="s">
        <v>6761</v>
      </c>
      <c r="O6652" t="s">
        <v>6762</v>
      </c>
      <c r="P6652">
        <v>13799500</v>
      </c>
      <c r="Q6652" t="s">
        <v>6636</v>
      </c>
      <c r="R6652" t="s">
        <v>6636</v>
      </c>
      <c r="S6652" s="12"/>
      <c r="T6652" s="13"/>
      <c r="U6652" t="s">
        <v>7087</v>
      </c>
    </row>
    <row r="6653" spans="1:21" x14ac:dyDescent="0.25">
      <c r="A6653" t="s">
        <v>6619</v>
      </c>
      <c r="B6653" s="12">
        <v>212505</v>
      </c>
      <c r="C6653" t="s">
        <v>12366</v>
      </c>
      <c r="D6653" s="11">
        <v>46200.410104166702</v>
      </c>
      <c r="E6653" t="s">
        <v>12367</v>
      </c>
      <c r="F6653" t="s">
        <v>6415</v>
      </c>
      <c r="G6653" t="s">
        <v>8520</v>
      </c>
      <c r="H6653" t="s">
        <v>6449</v>
      </c>
      <c r="I6653" t="s">
        <v>55</v>
      </c>
      <c r="J6653" t="s">
        <v>737</v>
      </c>
      <c r="K6653" t="s">
        <v>12368</v>
      </c>
      <c r="L6653" t="s">
        <v>12201</v>
      </c>
      <c r="M6653" t="s">
        <v>12369</v>
      </c>
      <c r="N6653" t="s">
        <v>6761</v>
      </c>
      <c r="O6653" t="s">
        <v>6762</v>
      </c>
      <c r="P6653">
        <v>13799500</v>
      </c>
      <c r="Q6653" t="s">
        <v>6636</v>
      </c>
      <c r="R6653" t="s">
        <v>6636</v>
      </c>
      <c r="S6653" s="12"/>
      <c r="T6653" s="13"/>
      <c r="U6653" t="s">
        <v>7087</v>
      </c>
    </row>
    <row r="6654" spans="1:21" x14ac:dyDescent="0.25">
      <c r="A6654" t="s">
        <v>6619</v>
      </c>
      <c r="B6654" s="12">
        <v>212505</v>
      </c>
      <c r="C6654" t="s">
        <v>12366</v>
      </c>
      <c r="D6654" s="11">
        <v>46200.410104166702</v>
      </c>
      <c r="E6654" t="s">
        <v>12367</v>
      </c>
      <c r="F6654" t="s">
        <v>6415</v>
      </c>
      <c r="G6654" t="s">
        <v>12030</v>
      </c>
      <c r="H6654" t="s">
        <v>6449</v>
      </c>
      <c r="I6654" t="s">
        <v>55</v>
      </c>
      <c r="J6654" t="s">
        <v>737</v>
      </c>
      <c r="K6654" t="s">
        <v>12368</v>
      </c>
      <c r="L6654" t="s">
        <v>12201</v>
      </c>
      <c r="M6654" t="s">
        <v>12369</v>
      </c>
      <c r="N6654" t="s">
        <v>6761</v>
      </c>
      <c r="O6654" t="s">
        <v>6762</v>
      </c>
      <c r="P6654">
        <v>13799500</v>
      </c>
      <c r="Q6654" t="s">
        <v>6636</v>
      </c>
      <c r="R6654" t="s">
        <v>6636</v>
      </c>
      <c r="S6654" s="12"/>
      <c r="T6654" s="13"/>
      <c r="U6654" t="s">
        <v>7087</v>
      </c>
    </row>
    <row r="6655" spans="1:21" x14ac:dyDescent="0.25">
      <c r="A6655" t="s">
        <v>6619</v>
      </c>
      <c r="B6655" s="12">
        <v>212505</v>
      </c>
      <c r="C6655" t="s">
        <v>12366</v>
      </c>
      <c r="D6655" s="11">
        <v>46200.410104166702</v>
      </c>
      <c r="E6655" t="s">
        <v>12367</v>
      </c>
      <c r="F6655" t="s">
        <v>6415</v>
      </c>
      <c r="G6655" t="s">
        <v>8521</v>
      </c>
      <c r="H6655" t="s">
        <v>6449</v>
      </c>
      <c r="I6655" t="s">
        <v>55</v>
      </c>
      <c r="J6655" t="s">
        <v>737</v>
      </c>
      <c r="K6655" t="s">
        <v>12368</v>
      </c>
      <c r="L6655" t="s">
        <v>12201</v>
      </c>
      <c r="M6655" t="s">
        <v>12369</v>
      </c>
      <c r="N6655" t="s">
        <v>6761</v>
      </c>
      <c r="O6655" t="s">
        <v>6762</v>
      </c>
      <c r="P6655">
        <v>13799500</v>
      </c>
      <c r="Q6655" t="s">
        <v>6636</v>
      </c>
      <c r="R6655" t="s">
        <v>6636</v>
      </c>
      <c r="S6655" s="12"/>
      <c r="T6655" s="13"/>
      <c r="U6655" t="s">
        <v>7087</v>
      </c>
    </row>
    <row r="6656" spans="1:21" x14ac:dyDescent="0.25">
      <c r="A6656" t="s">
        <v>6619</v>
      </c>
      <c r="B6656" s="12">
        <v>212505</v>
      </c>
      <c r="C6656" t="s">
        <v>12366</v>
      </c>
      <c r="D6656" s="11">
        <v>46200.410104166702</v>
      </c>
      <c r="E6656" t="s">
        <v>12367</v>
      </c>
      <c r="F6656" t="s">
        <v>6415</v>
      </c>
      <c r="G6656" t="s">
        <v>12203</v>
      </c>
      <c r="H6656" t="s">
        <v>6449</v>
      </c>
      <c r="I6656" t="s">
        <v>55</v>
      </c>
      <c r="J6656" t="s">
        <v>737</v>
      </c>
      <c r="K6656" t="s">
        <v>12368</v>
      </c>
      <c r="L6656" t="s">
        <v>12201</v>
      </c>
      <c r="M6656" t="s">
        <v>12369</v>
      </c>
      <c r="N6656" t="s">
        <v>6761</v>
      </c>
      <c r="O6656" t="s">
        <v>6762</v>
      </c>
      <c r="P6656">
        <v>13799500</v>
      </c>
      <c r="Q6656" t="s">
        <v>6636</v>
      </c>
      <c r="R6656" t="s">
        <v>6636</v>
      </c>
      <c r="S6656" s="12"/>
      <c r="T6656" s="13"/>
      <c r="U6656" t="s">
        <v>7087</v>
      </c>
    </row>
    <row r="6657" spans="1:21" x14ac:dyDescent="0.25">
      <c r="A6657" t="s">
        <v>6619</v>
      </c>
      <c r="B6657" s="12">
        <v>212505</v>
      </c>
      <c r="C6657" t="s">
        <v>12366</v>
      </c>
      <c r="D6657" s="11">
        <v>46200.410104166702</v>
      </c>
      <c r="E6657" t="s">
        <v>12367</v>
      </c>
      <c r="F6657" t="s">
        <v>6415</v>
      </c>
      <c r="G6657" t="s">
        <v>12080</v>
      </c>
      <c r="H6657" t="s">
        <v>6449</v>
      </c>
      <c r="I6657" t="s">
        <v>55</v>
      </c>
      <c r="J6657" t="s">
        <v>737</v>
      </c>
      <c r="K6657" t="s">
        <v>12368</v>
      </c>
      <c r="L6657" t="s">
        <v>12201</v>
      </c>
      <c r="M6657" t="s">
        <v>12369</v>
      </c>
      <c r="N6657" t="s">
        <v>6761</v>
      </c>
      <c r="O6657" t="s">
        <v>6762</v>
      </c>
      <c r="P6657">
        <v>13799500</v>
      </c>
      <c r="Q6657" t="s">
        <v>6636</v>
      </c>
      <c r="R6657" t="s">
        <v>6636</v>
      </c>
      <c r="S6657" s="12"/>
      <c r="T6657" s="13"/>
      <c r="U6657" t="s">
        <v>7087</v>
      </c>
    </row>
    <row r="6658" spans="1:21" x14ac:dyDescent="0.25">
      <c r="A6658" t="s">
        <v>6619</v>
      </c>
      <c r="B6658" s="12">
        <v>212505</v>
      </c>
      <c r="C6658" t="s">
        <v>12366</v>
      </c>
      <c r="D6658" s="11">
        <v>46200.410104166702</v>
      </c>
      <c r="E6658" t="s">
        <v>12367</v>
      </c>
      <c r="F6658" t="s">
        <v>6415</v>
      </c>
      <c r="G6658" t="s">
        <v>12081</v>
      </c>
      <c r="H6658" t="s">
        <v>6449</v>
      </c>
      <c r="I6658" t="s">
        <v>55</v>
      </c>
      <c r="J6658" t="s">
        <v>737</v>
      </c>
      <c r="K6658" t="s">
        <v>12368</v>
      </c>
      <c r="L6658" t="s">
        <v>12201</v>
      </c>
      <c r="M6658" t="s">
        <v>12369</v>
      </c>
      <c r="N6658" t="s">
        <v>6761</v>
      </c>
      <c r="O6658" t="s">
        <v>6762</v>
      </c>
      <c r="P6658">
        <v>13799500</v>
      </c>
      <c r="Q6658" t="s">
        <v>6636</v>
      </c>
      <c r="R6658" t="s">
        <v>6636</v>
      </c>
      <c r="S6658" s="12"/>
      <c r="T6658" s="13"/>
      <c r="U6658" t="s">
        <v>7087</v>
      </c>
    </row>
    <row r="6659" spans="1:21" x14ac:dyDescent="0.25">
      <c r="A6659" t="s">
        <v>6619</v>
      </c>
      <c r="B6659" s="12">
        <v>212505</v>
      </c>
      <c r="C6659" t="s">
        <v>12366</v>
      </c>
      <c r="D6659" s="11">
        <v>46200.410104166702</v>
      </c>
      <c r="E6659" t="s">
        <v>12367</v>
      </c>
      <c r="F6659" t="s">
        <v>6415</v>
      </c>
      <c r="G6659" t="s">
        <v>12120</v>
      </c>
      <c r="H6659" t="s">
        <v>6449</v>
      </c>
      <c r="I6659" t="s">
        <v>55</v>
      </c>
      <c r="J6659" t="s">
        <v>737</v>
      </c>
      <c r="K6659" t="s">
        <v>12368</v>
      </c>
      <c r="L6659" t="s">
        <v>12201</v>
      </c>
      <c r="M6659" t="s">
        <v>12369</v>
      </c>
      <c r="N6659" t="s">
        <v>6761</v>
      </c>
      <c r="O6659" t="s">
        <v>6762</v>
      </c>
      <c r="P6659">
        <v>13799500</v>
      </c>
      <c r="Q6659" t="s">
        <v>6636</v>
      </c>
      <c r="R6659" t="s">
        <v>6636</v>
      </c>
      <c r="S6659" s="12"/>
      <c r="T6659" s="13"/>
      <c r="U6659" t="s">
        <v>7087</v>
      </c>
    </row>
    <row r="6660" spans="1:21" x14ac:dyDescent="0.25">
      <c r="A6660" t="s">
        <v>6619</v>
      </c>
      <c r="B6660" s="12">
        <v>212625</v>
      </c>
      <c r="C6660" t="s">
        <v>9787</v>
      </c>
      <c r="D6660" s="11">
        <v>46200.614861111098</v>
      </c>
      <c r="E6660" t="s">
        <v>9788</v>
      </c>
      <c r="F6660" t="s">
        <v>6415</v>
      </c>
      <c r="G6660" t="s">
        <v>6968</v>
      </c>
      <c r="H6660" t="s">
        <v>6449</v>
      </c>
      <c r="I6660" t="s">
        <v>6636</v>
      </c>
      <c r="J6660" t="s">
        <v>6636</v>
      </c>
      <c r="K6660" t="s">
        <v>12402</v>
      </c>
      <c r="L6660" t="s">
        <v>12140</v>
      </c>
      <c r="M6660" t="s">
        <v>12403</v>
      </c>
      <c r="N6660" t="s">
        <v>7202</v>
      </c>
      <c r="O6660" t="s">
        <v>7203</v>
      </c>
      <c r="P6660">
        <v>12529950</v>
      </c>
      <c r="Q6660" t="s">
        <v>6636</v>
      </c>
      <c r="R6660" t="s">
        <v>6636</v>
      </c>
      <c r="S6660" s="12"/>
      <c r="T6660" s="13"/>
      <c r="U6660" t="s">
        <v>9791</v>
      </c>
    </row>
    <row r="6661" spans="1:21" x14ac:dyDescent="0.25">
      <c r="A6661" t="s">
        <v>6619</v>
      </c>
      <c r="B6661" s="12">
        <v>212625</v>
      </c>
      <c r="C6661" t="s">
        <v>9787</v>
      </c>
      <c r="D6661" s="11">
        <v>46200.614861111098</v>
      </c>
      <c r="E6661" t="s">
        <v>9788</v>
      </c>
      <c r="F6661" t="s">
        <v>6415</v>
      </c>
      <c r="G6661" t="s">
        <v>8520</v>
      </c>
      <c r="H6661" t="s">
        <v>6449</v>
      </c>
      <c r="I6661" t="s">
        <v>6636</v>
      </c>
      <c r="J6661" t="s">
        <v>6636</v>
      </c>
      <c r="K6661" t="s">
        <v>12402</v>
      </c>
      <c r="L6661" t="s">
        <v>12140</v>
      </c>
      <c r="M6661" t="s">
        <v>12403</v>
      </c>
      <c r="N6661" t="s">
        <v>7202</v>
      </c>
      <c r="O6661" t="s">
        <v>7203</v>
      </c>
      <c r="P6661">
        <v>12529950</v>
      </c>
      <c r="Q6661" t="s">
        <v>6636</v>
      </c>
      <c r="R6661" t="s">
        <v>6636</v>
      </c>
      <c r="S6661" s="12"/>
      <c r="T6661" s="13"/>
      <c r="U6661" t="s">
        <v>9791</v>
      </c>
    </row>
    <row r="6662" spans="1:21" x14ac:dyDescent="0.25">
      <c r="A6662" t="s">
        <v>6619</v>
      </c>
      <c r="B6662" s="12">
        <v>212625</v>
      </c>
      <c r="C6662" t="s">
        <v>9787</v>
      </c>
      <c r="D6662" s="11">
        <v>46200.614861111098</v>
      </c>
      <c r="E6662" t="s">
        <v>9788</v>
      </c>
      <c r="F6662" t="s">
        <v>6415</v>
      </c>
      <c r="G6662" t="s">
        <v>12030</v>
      </c>
      <c r="H6662" t="s">
        <v>6449</v>
      </c>
      <c r="I6662" t="s">
        <v>6636</v>
      </c>
      <c r="J6662" t="s">
        <v>6636</v>
      </c>
      <c r="K6662" t="s">
        <v>12402</v>
      </c>
      <c r="L6662" t="s">
        <v>12140</v>
      </c>
      <c r="M6662" t="s">
        <v>12403</v>
      </c>
      <c r="N6662" t="s">
        <v>7202</v>
      </c>
      <c r="O6662" t="s">
        <v>7203</v>
      </c>
      <c r="P6662">
        <v>12529950</v>
      </c>
      <c r="Q6662" t="s">
        <v>6636</v>
      </c>
      <c r="R6662" t="s">
        <v>6636</v>
      </c>
      <c r="S6662" s="12"/>
      <c r="T6662" s="13"/>
      <c r="U6662" t="s">
        <v>9791</v>
      </c>
    </row>
    <row r="6663" spans="1:21" x14ac:dyDescent="0.25">
      <c r="A6663" t="s">
        <v>6619</v>
      </c>
      <c r="B6663" s="12">
        <v>212625</v>
      </c>
      <c r="C6663" t="s">
        <v>9787</v>
      </c>
      <c r="D6663" s="11">
        <v>46200.614861111098</v>
      </c>
      <c r="E6663" t="s">
        <v>9788</v>
      </c>
      <c r="F6663" t="s">
        <v>6415</v>
      </c>
      <c r="G6663" t="s">
        <v>8521</v>
      </c>
      <c r="H6663" t="s">
        <v>6449</v>
      </c>
      <c r="I6663" t="s">
        <v>6636</v>
      </c>
      <c r="J6663" t="s">
        <v>6636</v>
      </c>
      <c r="K6663" t="s">
        <v>12402</v>
      </c>
      <c r="L6663" t="s">
        <v>12140</v>
      </c>
      <c r="M6663" t="s">
        <v>12403</v>
      </c>
      <c r="N6663" t="s">
        <v>7202</v>
      </c>
      <c r="O6663" t="s">
        <v>7203</v>
      </c>
      <c r="P6663">
        <v>12529950</v>
      </c>
      <c r="Q6663" t="s">
        <v>6636</v>
      </c>
      <c r="R6663" t="s">
        <v>6636</v>
      </c>
      <c r="S6663" s="12"/>
      <c r="T6663" s="13"/>
      <c r="U6663" t="s">
        <v>9791</v>
      </c>
    </row>
    <row r="6664" spans="1:21" x14ac:dyDescent="0.25">
      <c r="A6664" t="s">
        <v>6619</v>
      </c>
      <c r="B6664" s="12">
        <v>212625</v>
      </c>
      <c r="C6664" t="s">
        <v>9787</v>
      </c>
      <c r="D6664" s="11">
        <v>46200.614861111098</v>
      </c>
      <c r="E6664" t="s">
        <v>9788</v>
      </c>
      <c r="F6664" t="s">
        <v>6415</v>
      </c>
      <c r="G6664" t="s">
        <v>12142</v>
      </c>
      <c r="H6664" t="s">
        <v>6449</v>
      </c>
      <c r="I6664" t="s">
        <v>6636</v>
      </c>
      <c r="J6664" t="s">
        <v>6636</v>
      </c>
      <c r="K6664" t="s">
        <v>12402</v>
      </c>
      <c r="L6664" t="s">
        <v>12140</v>
      </c>
      <c r="M6664" t="s">
        <v>12403</v>
      </c>
      <c r="N6664" t="s">
        <v>7202</v>
      </c>
      <c r="O6664" t="s">
        <v>7203</v>
      </c>
      <c r="P6664">
        <v>12529950</v>
      </c>
      <c r="Q6664" t="s">
        <v>6636</v>
      </c>
      <c r="R6664" t="s">
        <v>6636</v>
      </c>
      <c r="S6664" s="12"/>
      <c r="T6664" s="13"/>
      <c r="U6664" t="s">
        <v>9791</v>
      </c>
    </row>
    <row r="6665" spans="1:21" x14ac:dyDescent="0.25">
      <c r="A6665" t="s">
        <v>6619</v>
      </c>
      <c r="B6665" s="12">
        <v>212625</v>
      </c>
      <c r="C6665" t="s">
        <v>9787</v>
      </c>
      <c r="D6665" s="11">
        <v>46200.614861111098</v>
      </c>
      <c r="E6665" t="s">
        <v>9788</v>
      </c>
      <c r="F6665" t="s">
        <v>6415</v>
      </c>
      <c r="G6665" t="s">
        <v>12143</v>
      </c>
      <c r="H6665" t="s">
        <v>6449</v>
      </c>
      <c r="I6665" t="s">
        <v>6636</v>
      </c>
      <c r="J6665" t="s">
        <v>6636</v>
      </c>
      <c r="K6665" t="s">
        <v>12402</v>
      </c>
      <c r="L6665" t="s">
        <v>12140</v>
      </c>
      <c r="M6665" t="s">
        <v>12403</v>
      </c>
      <c r="N6665" t="s">
        <v>7202</v>
      </c>
      <c r="O6665" t="s">
        <v>7203</v>
      </c>
      <c r="P6665">
        <v>12529950</v>
      </c>
      <c r="Q6665" t="s">
        <v>6636</v>
      </c>
      <c r="R6665" t="s">
        <v>6636</v>
      </c>
      <c r="S6665" s="12"/>
      <c r="T6665" s="13"/>
      <c r="U6665" t="s">
        <v>9791</v>
      </c>
    </row>
    <row r="6666" spans="1:21" x14ac:dyDescent="0.25">
      <c r="A6666" t="s">
        <v>6619</v>
      </c>
      <c r="B6666" s="12">
        <v>212625</v>
      </c>
      <c r="C6666" t="s">
        <v>9787</v>
      </c>
      <c r="D6666" s="11">
        <v>46200.614861111098</v>
      </c>
      <c r="E6666" t="s">
        <v>9788</v>
      </c>
      <c r="F6666" t="s">
        <v>6415</v>
      </c>
      <c r="G6666" t="s">
        <v>12144</v>
      </c>
      <c r="H6666" t="s">
        <v>6449</v>
      </c>
      <c r="I6666" t="s">
        <v>6636</v>
      </c>
      <c r="J6666" t="s">
        <v>6636</v>
      </c>
      <c r="K6666" t="s">
        <v>12402</v>
      </c>
      <c r="L6666" t="s">
        <v>12140</v>
      </c>
      <c r="M6666" t="s">
        <v>12403</v>
      </c>
      <c r="N6666" t="s">
        <v>7202</v>
      </c>
      <c r="O6666" t="s">
        <v>7203</v>
      </c>
      <c r="P6666">
        <v>12529950</v>
      </c>
      <c r="Q6666" t="s">
        <v>6636</v>
      </c>
      <c r="R6666" t="s">
        <v>6636</v>
      </c>
      <c r="S6666" s="12"/>
      <c r="T6666" s="13"/>
      <c r="U6666" t="s">
        <v>9791</v>
      </c>
    </row>
    <row r="6667" spans="1:21" x14ac:dyDescent="0.25">
      <c r="A6667" t="s">
        <v>6619</v>
      </c>
      <c r="B6667" s="12">
        <v>212625</v>
      </c>
      <c r="C6667" t="s">
        <v>9787</v>
      </c>
      <c r="D6667" s="11">
        <v>46200.614861111098</v>
      </c>
      <c r="E6667" t="s">
        <v>9788</v>
      </c>
      <c r="F6667" t="s">
        <v>6415</v>
      </c>
      <c r="G6667" t="s">
        <v>12145</v>
      </c>
      <c r="H6667" t="s">
        <v>6449</v>
      </c>
      <c r="I6667" t="s">
        <v>6636</v>
      </c>
      <c r="J6667" t="s">
        <v>6636</v>
      </c>
      <c r="K6667" t="s">
        <v>12402</v>
      </c>
      <c r="L6667" t="s">
        <v>12140</v>
      </c>
      <c r="M6667" t="s">
        <v>12403</v>
      </c>
      <c r="N6667" t="s">
        <v>7202</v>
      </c>
      <c r="O6667" t="s">
        <v>7203</v>
      </c>
      <c r="P6667">
        <v>12529950</v>
      </c>
      <c r="Q6667" t="s">
        <v>6636</v>
      </c>
      <c r="R6667" t="s">
        <v>6636</v>
      </c>
      <c r="S6667" s="12"/>
      <c r="T6667" s="13"/>
      <c r="U6667" t="s">
        <v>9791</v>
      </c>
    </row>
    <row r="6668" spans="1:21" x14ac:dyDescent="0.25">
      <c r="A6668" t="s">
        <v>6619</v>
      </c>
      <c r="B6668" s="12">
        <v>212625</v>
      </c>
      <c r="C6668" t="s">
        <v>9787</v>
      </c>
      <c r="D6668" s="11">
        <v>46200.614861111098</v>
      </c>
      <c r="E6668" t="s">
        <v>9788</v>
      </c>
      <c r="F6668" t="s">
        <v>6415</v>
      </c>
      <c r="G6668" t="s">
        <v>12146</v>
      </c>
      <c r="H6668" t="s">
        <v>6449</v>
      </c>
      <c r="I6668" t="s">
        <v>6636</v>
      </c>
      <c r="J6668" t="s">
        <v>6636</v>
      </c>
      <c r="K6668" t="s">
        <v>12402</v>
      </c>
      <c r="L6668" t="s">
        <v>12140</v>
      </c>
      <c r="M6668" t="s">
        <v>12403</v>
      </c>
      <c r="N6668" t="s">
        <v>7202</v>
      </c>
      <c r="O6668" t="s">
        <v>7203</v>
      </c>
      <c r="P6668">
        <v>12529950</v>
      </c>
      <c r="Q6668" t="s">
        <v>6636</v>
      </c>
      <c r="R6668" t="s">
        <v>6636</v>
      </c>
      <c r="S6668" s="12"/>
      <c r="T6668" s="13"/>
      <c r="U6668" t="s">
        <v>9791</v>
      </c>
    </row>
    <row r="6669" spans="1:21" x14ac:dyDescent="0.25">
      <c r="A6669" t="s">
        <v>6637</v>
      </c>
      <c r="B6669" s="12">
        <v>212700</v>
      </c>
      <c r="C6669" t="s">
        <v>12430</v>
      </c>
      <c r="D6669" s="11">
        <v>46200.972916666702</v>
      </c>
      <c r="E6669" t="s">
        <v>12431</v>
      </c>
      <c r="F6669" t="s">
        <v>6415</v>
      </c>
      <c r="G6669" t="s">
        <v>6968</v>
      </c>
      <c r="H6669" t="s">
        <v>6449</v>
      </c>
      <c r="I6669" t="s">
        <v>65</v>
      </c>
      <c r="J6669" t="s">
        <v>636</v>
      </c>
      <c r="K6669" t="s">
        <v>12432</v>
      </c>
      <c r="L6669" t="s">
        <v>12028</v>
      </c>
      <c r="M6669" t="s">
        <v>12433</v>
      </c>
      <c r="N6669" t="s">
        <v>7001</v>
      </c>
      <c r="O6669" t="s">
        <v>7007</v>
      </c>
      <c r="P6669">
        <v>6620000</v>
      </c>
      <c r="Q6669" t="s">
        <v>6636</v>
      </c>
      <c r="R6669" t="s">
        <v>6636</v>
      </c>
      <c r="S6669" s="12"/>
      <c r="T6669" s="13"/>
      <c r="U6669" t="s">
        <v>6636</v>
      </c>
    </row>
    <row r="6670" spans="1:21" x14ac:dyDescent="0.25">
      <c r="A6670" t="s">
        <v>6637</v>
      </c>
      <c r="B6670" s="12">
        <v>212700</v>
      </c>
      <c r="C6670" t="s">
        <v>12430</v>
      </c>
      <c r="D6670" s="11">
        <v>46200.972916666702</v>
      </c>
      <c r="E6670" t="s">
        <v>12431</v>
      </c>
      <c r="F6670" t="s">
        <v>6415</v>
      </c>
      <c r="G6670" t="s">
        <v>8520</v>
      </c>
      <c r="H6670" t="s">
        <v>6449</v>
      </c>
      <c r="I6670" t="s">
        <v>65</v>
      </c>
      <c r="J6670" t="s">
        <v>636</v>
      </c>
      <c r="K6670" t="s">
        <v>12432</v>
      </c>
      <c r="L6670" t="s">
        <v>12028</v>
      </c>
      <c r="M6670" t="s">
        <v>12433</v>
      </c>
      <c r="N6670" t="s">
        <v>7001</v>
      </c>
      <c r="O6670" t="s">
        <v>7007</v>
      </c>
      <c r="P6670">
        <v>6620000</v>
      </c>
      <c r="Q6670" t="s">
        <v>6636</v>
      </c>
      <c r="R6670" t="s">
        <v>6636</v>
      </c>
      <c r="S6670" s="12"/>
      <c r="T6670" s="13"/>
      <c r="U6670" t="s">
        <v>6636</v>
      </c>
    </row>
    <row r="6671" spans="1:21" x14ac:dyDescent="0.25">
      <c r="A6671" t="s">
        <v>6637</v>
      </c>
      <c r="B6671" s="12">
        <v>212700</v>
      </c>
      <c r="C6671" t="s">
        <v>12430</v>
      </c>
      <c r="D6671" s="11">
        <v>46200.972916666702</v>
      </c>
      <c r="E6671" t="s">
        <v>12431</v>
      </c>
      <c r="F6671" t="s">
        <v>6415</v>
      </c>
      <c r="G6671" t="s">
        <v>12030</v>
      </c>
      <c r="H6671" t="s">
        <v>6449</v>
      </c>
      <c r="I6671" t="s">
        <v>65</v>
      </c>
      <c r="J6671" t="s">
        <v>636</v>
      </c>
      <c r="K6671" t="s">
        <v>12432</v>
      </c>
      <c r="L6671" t="s">
        <v>12028</v>
      </c>
      <c r="M6671" t="s">
        <v>12433</v>
      </c>
      <c r="N6671" t="s">
        <v>7001</v>
      </c>
      <c r="O6671" t="s">
        <v>7007</v>
      </c>
      <c r="P6671">
        <v>6620000</v>
      </c>
      <c r="Q6671" t="s">
        <v>6636</v>
      </c>
      <c r="R6671" t="s">
        <v>6636</v>
      </c>
      <c r="S6671" s="12"/>
      <c r="T6671" s="13"/>
      <c r="U6671" t="s">
        <v>6636</v>
      </c>
    </row>
    <row r="6672" spans="1:21" x14ac:dyDescent="0.25">
      <c r="A6672" t="s">
        <v>6637</v>
      </c>
      <c r="B6672" s="12">
        <v>212700</v>
      </c>
      <c r="C6672" t="s">
        <v>12430</v>
      </c>
      <c r="D6672" s="11">
        <v>46200.972916666702</v>
      </c>
      <c r="E6672" t="s">
        <v>12431</v>
      </c>
      <c r="F6672" t="s">
        <v>6415</v>
      </c>
      <c r="G6672" t="s">
        <v>8521</v>
      </c>
      <c r="H6672" t="s">
        <v>6449</v>
      </c>
      <c r="I6672" t="s">
        <v>65</v>
      </c>
      <c r="J6672" t="s">
        <v>636</v>
      </c>
      <c r="K6672" t="s">
        <v>12432</v>
      </c>
      <c r="L6672" t="s">
        <v>12028</v>
      </c>
      <c r="M6672" t="s">
        <v>12433</v>
      </c>
      <c r="N6672" t="s">
        <v>7001</v>
      </c>
      <c r="O6672" t="s">
        <v>7007</v>
      </c>
      <c r="P6672">
        <v>6620000</v>
      </c>
      <c r="Q6672" t="s">
        <v>6636</v>
      </c>
      <c r="R6672" t="s">
        <v>6636</v>
      </c>
      <c r="S6672" s="12"/>
      <c r="T6672" s="13"/>
      <c r="U6672" t="s">
        <v>6636</v>
      </c>
    </row>
    <row r="6673" spans="1:21" x14ac:dyDescent="0.25">
      <c r="A6673" t="s">
        <v>6637</v>
      </c>
      <c r="B6673" s="12">
        <v>212700</v>
      </c>
      <c r="C6673" t="s">
        <v>12430</v>
      </c>
      <c r="D6673" s="11">
        <v>46200.972916666702</v>
      </c>
      <c r="E6673" t="s">
        <v>12431</v>
      </c>
      <c r="F6673" t="s">
        <v>6415</v>
      </c>
      <c r="G6673" t="s">
        <v>12031</v>
      </c>
      <c r="H6673" t="s">
        <v>6449</v>
      </c>
      <c r="I6673" t="s">
        <v>65</v>
      </c>
      <c r="J6673" t="s">
        <v>636</v>
      </c>
      <c r="K6673" t="s">
        <v>12432</v>
      </c>
      <c r="L6673" t="s">
        <v>12028</v>
      </c>
      <c r="M6673" t="s">
        <v>12433</v>
      </c>
      <c r="N6673" t="s">
        <v>7001</v>
      </c>
      <c r="O6673" t="s">
        <v>7007</v>
      </c>
      <c r="P6673">
        <v>6620000</v>
      </c>
      <c r="Q6673" t="s">
        <v>6636</v>
      </c>
      <c r="R6673" t="s">
        <v>6636</v>
      </c>
      <c r="S6673" s="12"/>
      <c r="T6673" s="13"/>
      <c r="U6673" t="s">
        <v>6636</v>
      </c>
    </row>
    <row r="6674" spans="1:21" x14ac:dyDescent="0.25">
      <c r="A6674" t="s">
        <v>6637</v>
      </c>
      <c r="B6674" s="12">
        <v>212700</v>
      </c>
      <c r="C6674" t="s">
        <v>12430</v>
      </c>
      <c r="D6674" s="11">
        <v>46200.972916666702</v>
      </c>
      <c r="E6674" t="s">
        <v>12431</v>
      </c>
      <c r="F6674" t="s">
        <v>6415</v>
      </c>
      <c r="G6674" t="s">
        <v>12032</v>
      </c>
      <c r="H6674" t="s">
        <v>6449</v>
      </c>
      <c r="I6674" t="s">
        <v>65</v>
      </c>
      <c r="J6674" t="s">
        <v>636</v>
      </c>
      <c r="K6674" t="s">
        <v>12432</v>
      </c>
      <c r="L6674" t="s">
        <v>12028</v>
      </c>
      <c r="M6674" t="s">
        <v>12433</v>
      </c>
      <c r="N6674" t="s">
        <v>7001</v>
      </c>
      <c r="O6674" t="s">
        <v>7007</v>
      </c>
      <c r="P6674">
        <v>6620000</v>
      </c>
      <c r="Q6674" t="s">
        <v>6636</v>
      </c>
      <c r="R6674" t="s">
        <v>6636</v>
      </c>
      <c r="S6674" s="12"/>
      <c r="T6674" s="13"/>
      <c r="U6674" t="s">
        <v>6636</v>
      </c>
    </row>
    <row r="6675" spans="1:21" x14ac:dyDescent="0.25">
      <c r="A6675" t="s">
        <v>6637</v>
      </c>
      <c r="B6675" s="12">
        <v>212700</v>
      </c>
      <c r="C6675" t="s">
        <v>12430</v>
      </c>
      <c r="D6675" s="11">
        <v>46200.972916666702</v>
      </c>
      <c r="E6675" t="s">
        <v>12431</v>
      </c>
      <c r="F6675" t="s">
        <v>6415</v>
      </c>
      <c r="G6675" t="s">
        <v>12033</v>
      </c>
      <c r="H6675" t="s">
        <v>6449</v>
      </c>
      <c r="I6675" t="s">
        <v>65</v>
      </c>
      <c r="J6675" t="s">
        <v>636</v>
      </c>
      <c r="K6675" t="s">
        <v>12432</v>
      </c>
      <c r="L6675" t="s">
        <v>12028</v>
      </c>
      <c r="M6675" t="s">
        <v>12433</v>
      </c>
      <c r="N6675" t="s">
        <v>7001</v>
      </c>
      <c r="O6675" t="s">
        <v>7007</v>
      </c>
      <c r="P6675">
        <v>6620000</v>
      </c>
      <c r="Q6675" t="s">
        <v>6636</v>
      </c>
      <c r="R6675" t="s">
        <v>6636</v>
      </c>
      <c r="S6675" s="12"/>
      <c r="T6675" s="13"/>
      <c r="U6675" t="s">
        <v>6636</v>
      </c>
    </row>
    <row r="6676" spans="1:21" x14ac:dyDescent="0.25">
      <c r="A6676" t="s">
        <v>6637</v>
      </c>
      <c r="B6676" s="12">
        <v>212700</v>
      </c>
      <c r="C6676" t="s">
        <v>12430</v>
      </c>
      <c r="D6676" s="11">
        <v>46200.972916666702</v>
      </c>
      <c r="E6676" t="s">
        <v>12431</v>
      </c>
      <c r="F6676" t="s">
        <v>6415</v>
      </c>
      <c r="G6676" t="s">
        <v>12034</v>
      </c>
      <c r="H6676" t="s">
        <v>6449</v>
      </c>
      <c r="I6676" t="s">
        <v>65</v>
      </c>
      <c r="J6676" t="s">
        <v>636</v>
      </c>
      <c r="K6676" t="s">
        <v>12432</v>
      </c>
      <c r="L6676" t="s">
        <v>12028</v>
      </c>
      <c r="M6676" t="s">
        <v>12433</v>
      </c>
      <c r="N6676" t="s">
        <v>7001</v>
      </c>
      <c r="O6676" t="s">
        <v>7007</v>
      </c>
      <c r="P6676">
        <v>6620000</v>
      </c>
      <c r="Q6676" t="s">
        <v>6636</v>
      </c>
      <c r="R6676" t="s">
        <v>6636</v>
      </c>
      <c r="S6676" s="12"/>
      <c r="T6676" s="13"/>
      <c r="U6676" t="s">
        <v>6636</v>
      </c>
    </row>
    <row r="6677" spans="1:21" x14ac:dyDescent="0.25">
      <c r="A6677" t="s">
        <v>6637</v>
      </c>
      <c r="B6677" s="12">
        <v>212700</v>
      </c>
      <c r="C6677" t="s">
        <v>12430</v>
      </c>
      <c r="D6677" s="11">
        <v>46200.972916666702</v>
      </c>
      <c r="E6677" t="s">
        <v>12431</v>
      </c>
      <c r="F6677" t="s">
        <v>6415</v>
      </c>
      <c r="G6677" t="s">
        <v>12035</v>
      </c>
      <c r="H6677" t="s">
        <v>6449</v>
      </c>
      <c r="I6677" t="s">
        <v>65</v>
      </c>
      <c r="J6677" t="s">
        <v>636</v>
      </c>
      <c r="K6677" t="s">
        <v>12432</v>
      </c>
      <c r="L6677" t="s">
        <v>12028</v>
      </c>
      <c r="M6677" t="s">
        <v>12433</v>
      </c>
      <c r="N6677" t="s">
        <v>7001</v>
      </c>
      <c r="O6677" t="s">
        <v>7007</v>
      </c>
      <c r="P6677">
        <v>6620000</v>
      </c>
      <c r="Q6677" t="s">
        <v>6636</v>
      </c>
      <c r="R6677" t="s">
        <v>6636</v>
      </c>
      <c r="S6677" s="12"/>
      <c r="T6677" s="13"/>
      <c r="U6677" t="s">
        <v>6636</v>
      </c>
    </row>
    <row r="6678" spans="1:21" x14ac:dyDescent="0.25">
      <c r="A6678" t="s">
        <v>6619</v>
      </c>
      <c r="B6678" s="12">
        <v>212700</v>
      </c>
      <c r="C6678" t="s">
        <v>12430</v>
      </c>
      <c r="D6678" s="11">
        <v>46201.449791666702</v>
      </c>
      <c r="E6678" t="s">
        <v>12431</v>
      </c>
      <c r="F6678" t="s">
        <v>6415</v>
      </c>
      <c r="G6678" t="s">
        <v>6968</v>
      </c>
      <c r="H6678" t="s">
        <v>6449</v>
      </c>
      <c r="I6678" t="s">
        <v>65</v>
      </c>
      <c r="J6678" t="s">
        <v>636</v>
      </c>
      <c r="K6678" t="s">
        <v>12432</v>
      </c>
      <c r="L6678" t="s">
        <v>12028</v>
      </c>
      <c r="M6678" t="s">
        <v>12433</v>
      </c>
      <c r="N6678" t="s">
        <v>7001</v>
      </c>
      <c r="O6678" t="s">
        <v>7007</v>
      </c>
      <c r="P6678">
        <v>6620000</v>
      </c>
      <c r="Q6678" t="s">
        <v>6636</v>
      </c>
      <c r="R6678" t="s">
        <v>6636</v>
      </c>
      <c r="S6678" s="12"/>
      <c r="T6678" s="13"/>
      <c r="U6678" t="s">
        <v>6636</v>
      </c>
    </row>
    <row r="6679" spans="1:21" x14ac:dyDescent="0.25">
      <c r="A6679" t="s">
        <v>6619</v>
      </c>
      <c r="B6679" s="12">
        <v>212700</v>
      </c>
      <c r="C6679" t="s">
        <v>12430</v>
      </c>
      <c r="D6679" s="11">
        <v>46201.449791666702</v>
      </c>
      <c r="E6679" t="s">
        <v>12431</v>
      </c>
      <c r="F6679" t="s">
        <v>6415</v>
      </c>
      <c r="G6679" t="s">
        <v>8520</v>
      </c>
      <c r="H6679" t="s">
        <v>6449</v>
      </c>
      <c r="I6679" t="s">
        <v>65</v>
      </c>
      <c r="J6679" t="s">
        <v>636</v>
      </c>
      <c r="K6679" t="s">
        <v>12432</v>
      </c>
      <c r="L6679" t="s">
        <v>12028</v>
      </c>
      <c r="M6679" t="s">
        <v>12433</v>
      </c>
      <c r="N6679" t="s">
        <v>7001</v>
      </c>
      <c r="O6679" t="s">
        <v>7007</v>
      </c>
      <c r="P6679">
        <v>6620000</v>
      </c>
      <c r="Q6679" t="s">
        <v>6636</v>
      </c>
      <c r="R6679" t="s">
        <v>6636</v>
      </c>
      <c r="S6679" s="12"/>
      <c r="T6679" s="13"/>
      <c r="U6679" t="s">
        <v>6636</v>
      </c>
    </row>
    <row r="6680" spans="1:21" x14ac:dyDescent="0.25">
      <c r="A6680" t="s">
        <v>6619</v>
      </c>
      <c r="B6680" s="12">
        <v>212700</v>
      </c>
      <c r="C6680" t="s">
        <v>12430</v>
      </c>
      <c r="D6680" s="11">
        <v>46201.449791666702</v>
      </c>
      <c r="E6680" t="s">
        <v>12431</v>
      </c>
      <c r="F6680" t="s">
        <v>6415</v>
      </c>
      <c r="G6680" t="s">
        <v>12030</v>
      </c>
      <c r="H6680" t="s">
        <v>6449</v>
      </c>
      <c r="I6680" t="s">
        <v>65</v>
      </c>
      <c r="J6680" t="s">
        <v>636</v>
      </c>
      <c r="K6680" t="s">
        <v>12432</v>
      </c>
      <c r="L6680" t="s">
        <v>12028</v>
      </c>
      <c r="M6680" t="s">
        <v>12433</v>
      </c>
      <c r="N6680" t="s">
        <v>7001</v>
      </c>
      <c r="O6680" t="s">
        <v>7007</v>
      </c>
      <c r="P6680">
        <v>6620000</v>
      </c>
      <c r="Q6680" t="s">
        <v>6636</v>
      </c>
      <c r="R6680" t="s">
        <v>6636</v>
      </c>
      <c r="S6680" s="12"/>
      <c r="T6680" s="13"/>
      <c r="U6680" t="s">
        <v>6636</v>
      </c>
    </row>
    <row r="6681" spans="1:21" x14ac:dyDescent="0.25">
      <c r="A6681" t="s">
        <v>6619</v>
      </c>
      <c r="B6681" s="12">
        <v>212700</v>
      </c>
      <c r="C6681" t="s">
        <v>12430</v>
      </c>
      <c r="D6681" s="11">
        <v>46201.449791666702</v>
      </c>
      <c r="E6681" t="s">
        <v>12431</v>
      </c>
      <c r="F6681" t="s">
        <v>6415</v>
      </c>
      <c r="G6681" t="s">
        <v>8521</v>
      </c>
      <c r="H6681" t="s">
        <v>6449</v>
      </c>
      <c r="I6681" t="s">
        <v>65</v>
      </c>
      <c r="J6681" t="s">
        <v>636</v>
      </c>
      <c r="K6681" t="s">
        <v>12432</v>
      </c>
      <c r="L6681" t="s">
        <v>12028</v>
      </c>
      <c r="M6681" t="s">
        <v>12433</v>
      </c>
      <c r="N6681" t="s">
        <v>7001</v>
      </c>
      <c r="O6681" t="s">
        <v>7007</v>
      </c>
      <c r="P6681">
        <v>6620000</v>
      </c>
      <c r="Q6681" t="s">
        <v>6636</v>
      </c>
      <c r="R6681" t="s">
        <v>6636</v>
      </c>
      <c r="S6681" s="12"/>
      <c r="T6681" s="13"/>
      <c r="U6681" t="s">
        <v>6636</v>
      </c>
    </row>
    <row r="6682" spans="1:21" x14ac:dyDescent="0.25">
      <c r="A6682" t="s">
        <v>6619</v>
      </c>
      <c r="B6682" s="12">
        <v>212700</v>
      </c>
      <c r="C6682" t="s">
        <v>12430</v>
      </c>
      <c r="D6682" s="11">
        <v>46201.449791666702</v>
      </c>
      <c r="E6682" t="s">
        <v>12431</v>
      </c>
      <c r="F6682" t="s">
        <v>6415</v>
      </c>
      <c r="G6682" t="s">
        <v>12031</v>
      </c>
      <c r="H6682" t="s">
        <v>6449</v>
      </c>
      <c r="I6682" t="s">
        <v>65</v>
      </c>
      <c r="J6682" t="s">
        <v>636</v>
      </c>
      <c r="K6682" t="s">
        <v>12432</v>
      </c>
      <c r="L6682" t="s">
        <v>12028</v>
      </c>
      <c r="M6682" t="s">
        <v>12433</v>
      </c>
      <c r="N6682" t="s">
        <v>7001</v>
      </c>
      <c r="O6682" t="s">
        <v>7007</v>
      </c>
      <c r="P6682">
        <v>6620000</v>
      </c>
      <c r="Q6682" t="s">
        <v>6636</v>
      </c>
      <c r="R6682" t="s">
        <v>6636</v>
      </c>
      <c r="S6682" s="12"/>
      <c r="T6682" s="13"/>
      <c r="U6682" t="s">
        <v>6636</v>
      </c>
    </row>
    <row r="6683" spans="1:21" x14ac:dyDescent="0.25">
      <c r="A6683" t="s">
        <v>6619</v>
      </c>
      <c r="B6683" s="12">
        <v>212700</v>
      </c>
      <c r="C6683" t="s">
        <v>12430</v>
      </c>
      <c r="D6683" s="11">
        <v>46201.449791666702</v>
      </c>
      <c r="E6683" t="s">
        <v>12431</v>
      </c>
      <c r="F6683" t="s">
        <v>6415</v>
      </c>
      <c r="G6683" t="s">
        <v>12032</v>
      </c>
      <c r="H6683" t="s">
        <v>6449</v>
      </c>
      <c r="I6683" t="s">
        <v>65</v>
      </c>
      <c r="J6683" t="s">
        <v>636</v>
      </c>
      <c r="K6683" t="s">
        <v>12432</v>
      </c>
      <c r="L6683" t="s">
        <v>12028</v>
      </c>
      <c r="M6683" t="s">
        <v>12433</v>
      </c>
      <c r="N6683" t="s">
        <v>7001</v>
      </c>
      <c r="O6683" t="s">
        <v>7007</v>
      </c>
      <c r="P6683">
        <v>6620000</v>
      </c>
      <c r="Q6683" t="s">
        <v>6636</v>
      </c>
      <c r="R6683" t="s">
        <v>6636</v>
      </c>
      <c r="S6683" s="12"/>
      <c r="T6683" s="13"/>
      <c r="U6683" t="s">
        <v>6636</v>
      </c>
    </row>
    <row r="6684" spans="1:21" x14ac:dyDescent="0.25">
      <c r="A6684" t="s">
        <v>6619</v>
      </c>
      <c r="B6684" s="12">
        <v>212700</v>
      </c>
      <c r="C6684" t="s">
        <v>12430</v>
      </c>
      <c r="D6684" s="11">
        <v>46201.449791666702</v>
      </c>
      <c r="E6684" t="s">
        <v>12431</v>
      </c>
      <c r="F6684" t="s">
        <v>6415</v>
      </c>
      <c r="G6684" t="s">
        <v>12033</v>
      </c>
      <c r="H6684" t="s">
        <v>6449</v>
      </c>
      <c r="I6684" t="s">
        <v>65</v>
      </c>
      <c r="J6684" t="s">
        <v>636</v>
      </c>
      <c r="K6684" t="s">
        <v>12432</v>
      </c>
      <c r="L6684" t="s">
        <v>12028</v>
      </c>
      <c r="M6684" t="s">
        <v>12433</v>
      </c>
      <c r="N6684" t="s">
        <v>7001</v>
      </c>
      <c r="O6684" t="s">
        <v>7007</v>
      </c>
      <c r="P6684">
        <v>6620000</v>
      </c>
      <c r="Q6684" t="s">
        <v>6636</v>
      </c>
      <c r="R6684" t="s">
        <v>6636</v>
      </c>
      <c r="S6684" s="12"/>
      <c r="T6684" s="13"/>
      <c r="U6684" t="s">
        <v>6636</v>
      </c>
    </row>
    <row r="6685" spans="1:21" x14ac:dyDescent="0.25">
      <c r="A6685" t="s">
        <v>6619</v>
      </c>
      <c r="B6685" s="12">
        <v>212700</v>
      </c>
      <c r="C6685" t="s">
        <v>12430</v>
      </c>
      <c r="D6685" s="11">
        <v>46201.449791666702</v>
      </c>
      <c r="E6685" t="s">
        <v>12431</v>
      </c>
      <c r="F6685" t="s">
        <v>6415</v>
      </c>
      <c r="G6685" t="s">
        <v>12034</v>
      </c>
      <c r="H6685" t="s">
        <v>6449</v>
      </c>
      <c r="I6685" t="s">
        <v>65</v>
      </c>
      <c r="J6685" t="s">
        <v>636</v>
      </c>
      <c r="K6685" t="s">
        <v>12432</v>
      </c>
      <c r="L6685" t="s">
        <v>12028</v>
      </c>
      <c r="M6685" t="s">
        <v>12433</v>
      </c>
      <c r="N6685" t="s">
        <v>7001</v>
      </c>
      <c r="O6685" t="s">
        <v>7007</v>
      </c>
      <c r="P6685">
        <v>6620000</v>
      </c>
      <c r="Q6685" t="s">
        <v>6636</v>
      </c>
      <c r="R6685" t="s">
        <v>6636</v>
      </c>
      <c r="S6685" s="12"/>
      <c r="T6685" s="13"/>
      <c r="U6685" t="s">
        <v>6636</v>
      </c>
    </row>
    <row r="6686" spans="1:21" x14ac:dyDescent="0.25">
      <c r="A6686" t="s">
        <v>6619</v>
      </c>
      <c r="B6686" s="12">
        <v>212700</v>
      </c>
      <c r="C6686" t="s">
        <v>12430</v>
      </c>
      <c r="D6686" s="11">
        <v>46201.449791666702</v>
      </c>
      <c r="E6686" t="s">
        <v>12431</v>
      </c>
      <c r="F6686" t="s">
        <v>6415</v>
      </c>
      <c r="G6686" t="s">
        <v>12035</v>
      </c>
      <c r="H6686" t="s">
        <v>6449</v>
      </c>
      <c r="I6686" t="s">
        <v>65</v>
      </c>
      <c r="J6686" t="s">
        <v>636</v>
      </c>
      <c r="K6686" t="s">
        <v>12432</v>
      </c>
      <c r="L6686" t="s">
        <v>12028</v>
      </c>
      <c r="M6686" t="s">
        <v>12433</v>
      </c>
      <c r="N6686" t="s">
        <v>7001</v>
      </c>
      <c r="O6686" t="s">
        <v>7007</v>
      </c>
      <c r="P6686">
        <v>6620000</v>
      </c>
      <c r="Q6686" t="s">
        <v>6636</v>
      </c>
      <c r="R6686" t="s">
        <v>6636</v>
      </c>
      <c r="S6686" s="12"/>
      <c r="T6686" s="13"/>
      <c r="U6686" t="s">
        <v>6636</v>
      </c>
    </row>
    <row r="6687" spans="1:21" x14ac:dyDescent="0.25">
      <c r="A6687" t="s">
        <v>6637</v>
      </c>
      <c r="B6687" s="12">
        <v>212760</v>
      </c>
      <c r="C6687" t="s">
        <v>12434</v>
      </c>
      <c r="D6687" s="11">
        <v>46201.535532407397</v>
      </c>
      <c r="E6687" t="s">
        <v>12435</v>
      </c>
      <c r="F6687" t="s">
        <v>6415</v>
      </c>
      <c r="G6687" t="s">
        <v>6968</v>
      </c>
      <c r="H6687" t="s">
        <v>6449</v>
      </c>
      <c r="I6687" t="s">
        <v>65</v>
      </c>
      <c r="J6687" t="s">
        <v>67</v>
      </c>
      <c r="K6687" t="s">
        <v>12436</v>
      </c>
      <c r="L6687" t="s">
        <v>12028</v>
      </c>
      <c r="M6687" t="s">
        <v>12437</v>
      </c>
      <c r="N6687" t="s">
        <v>7001</v>
      </c>
      <c r="O6687" t="s">
        <v>7062</v>
      </c>
      <c r="P6687">
        <v>8385000</v>
      </c>
      <c r="Q6687" t="s">
        <v>6636</v>
      </c>
      <c r="R6687" t="s">
        <v>6636</v>
      </c>
      <c r="S6687" s="12"/>
      <c r="T6687" s="13"/>
      <c r="U6687" t="s">
        <v>9167</v>
      </c>
    </row>
    <row r="6688" spans="1:21" x14ac:dyDescent="0.25">
      <c r="A6688" t="s">
        <v>6637</v>
      </c>
      <c r="B6688" s="12">
        <v>212760</v>
      </c>
      <c r="C6688" t="s">
        <v>12434</v>
      </c>
      <c r="D6688" s="11">
        <v>46201.535532407397</v>
      </c>
      <c r="E6688" t="s">
        <v>12435</v>
      </c>
      <c r="F6688" t="s">
        <v>6415</v>
      </c>
      <c r="G6688" t="s">
        <v>8520</v>
      </c>
      <c r="H6688" t="s">
        <v>6449</v>
      </c>
      <c r="I6688" t="s">
        <v>65</v>
      </c>
      <c r="J6688" t="s">
        <v>67</v>
      </c>
      <c r="K6688" t="s">
        <v>12436</v>
      </c>
      <c r="L6688" t="s">
        <v>12028</v>
      </c>
      <c r="M6688" t="s">
        <v>12437</v>
      </c>
      <c r="N6688" t="s">
        <v>7001</v>
      </c>
      <c r="O6688" t="s">
        <v>7062</v>
      </c>
      <c r="P6688">
        <v>8385000</v>
      </c>
      <c r="Q6688" t="s">
        <v>6636</v>
      </c>
      <c r="R6688" t="s">
        <v>6636</v>
      </c>
      <c r="S6688" s="12"/>
      <c r="T6688" s="13"/>
      <c r="U6688" t="s">
        <v>9167</v>
      </c>
    </row>
    <row r="6689" spans="1:21" x14ac:dyDescent="0.25">
      <c r="A6689" t="s">
        <v>6637</v>
      </c>
      <c r="B6689" s="12">
        <v>212760</v>
      </c>
      <c r="C6689" t="s">
        <v>12434</v>
      </c>
      <c r="D6689" s="11">
        <v>46201.535532407397</v>
      </c>
      <c r="E6689" t="s">
        <v>12435</v>
      </c>
      <c r="F6689" t="s">
        <v>6415</v>
      </c>
      <c r="G6689" t="s">
        <v>12030</v>
      </c>
      <c r="H6689" t="s">
        <v>6449</v>
      </c>
      <c r="I6689" t="s">
        <v>65</v>
      </c>
      <c r="J6689" t="s">
        <v>67</v>
      </c>
      <c r="K6689" t="s">
        <v>12436</v>
      </c>
      <c r="L6689" t="s">
        <v>12028</v>
      </c>
      <c r="M6689" t="s">
        <v>12437</v>
      </c>
      <c r="N6689" t="s">
        <v>7001</v>
      </c>
      <c r="O6689" t="s">
        <v>7062</v>
      </c>
      <c r="P6689">
        <v>8385000</v>
      </c>
      <c r="Q6689" t="s">
        <v>6636</v>
      </c>
      <c r="R6689" t="s">
        <v>6636</v>
      </c>
      <c r="S6689" s="12"/>
      <c r="T6689" s="13"/>
      <c r="U6689" t="s">
        <v>9167</v>
      </c>
    </row>
    <row r="6690" spans="1:21" x14ac:dyDescent="0.25">
      <c r="A6690" t="s">
        <v>6637</v>
      </c>
      <c r="B6690" s="12">
        <v>212760</v>
      </c>
      <c r="C6690" t="s">
        <v>12434</v>
      </c>
      <c r="D6690" s="11">
        <v>46201.535532407397</v>
      </c>
      <c r="E6690" t="s">
        <v>12435</v>
      </c>
      <c r="F6690" t="s">
        <v>6415</v>
      </c>
      <c r="G6690" t="s">
        <v>8521</v>
      </c>
      <c r="H6690" t="s">
        <v>6449</v>
      </c>
      <c r="I6690" t="s">
        <v>65</v>
      </c>
      <c r="J6690" t="s">
        <v>67</v>
      </c>
      <c r="K6690" t="s">
        <v>12436</v>
      </c>
      <c r="L6690" t="s">
        <v>12028</v>
      </c>
      <c r="M6690" t="s">
        <v>12437</v>
      </c>
      <c r="N6690" t="s">
        <v>7001</v>
      </c>
      <c r="O6690" t="s">
        <v>7062</v>
      </c>
      <c r="P6690">
        <v>8385000</v>
      </c>
      <c r="Q6690" t="s">
        <v>6636</v>
      </c>
      <c r="R6690" t="s">
        <v>6636</v>
      </c>
      <c r="S6690" s="12"/>
      <c r="T6690" s="13"/>
      <c r="U6690" t="s">
        <v>9167</v>
      </c>
    </row>
    <row r="6691" spans="1:21" x14ac:dyDescent="0.25">
      <c r="A6691" t="s">
        <v>6637</v>
      </c>
      <c r="B6691" s="12">
        <v>212760</v>
      </c>
      <c r="C6691" t="s">
        <v>12434</v>
      </c>
      <c r="D6691" s="11">
        <v>46201.535532407397</v>
      </c>
      <c r="E6691" t="s">
        <v>12435</v>
      </c>
      <c r="F6691" t="s">
        <v>6415</v>
      </c>
      <c r="G6691" t="s">
        <v>12031</v>
      </c>
      <c r="H6691" t="s">
        <v>6449</v>
      </c>
      <c r="I6691" t="s">
        <v>65</v>
      </c>
      <c r="J6691" t="s">
        <v>67</v>
      </c>
      <c r="K6691" t="s">
        <v>12436</v>
      </c>
      <c r="L6691" t="s">
        <v>12028</v>
      </c>
      <c r="M6691" t="s">
        <v>12437</v>
      </c>
      <c r="N6691" t="s">
        <v>7001</v>
      </c>
      <c r="O6691" t="s">
        <v>7062</v>
      </c>
      <c r="P6691">
        <v>8385000</v>
      </c>
      <c r="Q6691" t="s">
        <v>6636</v>
      </c>
      <c r="R6691" t="s">
        <v>6636</v>
      </c>
      <c r="S6691" s="12"/>
      <c r="T6691" s="13"/>
      <c r="U6691" t="s">
        <v>9167</v>
      </c>
    </row>
    <row r="6692" spans="1:21" x14ac:dyDescent="0.25">
      <c r="A6692" t="s">
        <v>6637</v>
      </c>
      <c r="B6692" s="12">
        <v>212760</v>
      </c>
      <c r="C6692" t="s">
        <v>12434</v>
      </c>
      <c r="D6692" s="11">
        <v>46201.535532407397</v>
      </c>
      <c r="E6692" t="s">
        <v>12435</v>
      </c>
      <c r="F6692" t="s">
        <v>6415</v>
      </c>
      <c r="G6692" t="s">
        <v>12032</v>
      </c>
      <c r="H6692" t="s">
        <v>6449</v>
      </c>
      <c r="I6692" t="s">
        <v>65</v>
      </c>
      <c r="J6692" t="s">
        <v>67</v>
      </c>
      <c r="K6692" t="s">
        <v>12436</v>
      </c>
      <c r="L6692" t="s">
        <v>12028</v>
      </c>
      <c r="M6692" t="s">
        <v>12437</v>
      </c>
      <c r="N6692" t="s">
        <v>7001</v>
      </c>
      <c r="O6692" t="s">
        <v>7062</v>
      </c>
      <c r="P6692">
        <v>8385000</v>
      </c>
      <c r="Q6692" t="s">
        <v>6636</v>
      </c>
      <c r="R6692" t="s">
        <v>6636</v>
      </c>
      <c r="S6692" s="12"/>
      <c r="T6692" s="13"/>
      <c r="U6692" t="s">
        <v>9167</v>
      </c>
    </row>
    <row r="6693" spans="1:21" x14ac:dyDescent="0.25">
      <c r="A6693" t="s">
        <v>6637</v>
      </c>
      <c r="B6693" s="12">
        <v>212760</v>
      </c>
      <c r="C6693" t="s">
        <v>12434</v>
      </c>
      <c r="D6693" s="11">
        <v>46201.535532407397</v>
      </c>
      <c r="E6693" t="s">
        <v>12435</v>
      </c>
      <c r="F6693" t="s">
        <v>6415</v>
      </c>
      <c r="G6693" t="s">
        <v>12033</v>
      </c>
      <c r="H6693" t="s">
        <v>6449</v>
      </c>
      <c r="I6693" t="s">
        <v>65</v>
      </c>
      <c r="J6693" t="s">
        <v>67</v>
      </c>
      <c r="K6693" t="s">
        <v>12436</v>
      </c>
      <c r="L6693" t="s">
        <v>12028</v>
      </c>
      <c r="M6693" t="s">
        <v>12437</v>
      </c>
      <c r="N6693" t="s">
        <v>7001</v>
      </c>
      <c r="O6693" t="s">
        <v>7062</v>
      </c>
      <c r="P6693">
        <v>8385000</v>
      </c>
      <c r="Q6693" t="s">
        <v>6636</v>
      </c>
      <c r="R6693" t="s">
        <v>6636</v>
      </c>
      <c r="S6693" s="12"/>
      <c r="T6693" s="13"/>
      <c r="U6693" t="s">
        <v>9167</v>
      </c>
    </row>
    <row r="6694" spans="1:21" x14ac:dyDescent="0.25">
      <c r="A6694" t="s">
        <v>6637</v>
      </c>
      <c r="B6694" s="12">
        <v>212760</v>
      </c>
      <c r="C6694" t="s">
        <v>12434</v>
      </c>
      <c r="D6694" s="11">
        <v>46201.535532407397</v>
      </c>
      <c r="E6694" t="s">
        <v>12435</v>
      </c>
      <c r="F6694" t="s">
        <v>6415</v>
      </c>
      <c r="G6694" t="s">
        <v>12034</v>
      </c>
      <c r="H6694" t="s">
        <v>6449</v>
      </c>
      <c r="I6694" t="s">
        <v>65</v>
      </c>
      <c r="J6694" t="s">
        <v>67</v>
      </c>
      <c r="K6694" t="s">
        <v>12436</v>
      </c>
      <c r="L6694" t="s">
        <v>12028</v>
      </c>
      <c r="M6694" t="s">
        <v>12437</v>
      </c>
      <c r="N6694" t="s">
        <v>7001</v>
      </c>
      <c r="O6694" t="s">
        <v>7062</v>
      </c>
      <c r="P6694">
        <v>8385000</v>
      </c>
      <c r="Q6694" t="s">
        <v>6636</v>
      </c>
      <c r="R6694" t="s">
        <v>6636</v>
      </c>
      <c r="S6694" s="12"/>
      <c r="T6694" s="13"/>
      <c r="U6694" t="s">
        <v>9167</v>
      </c>
    </row>
    <row r="6695" spans="1:21" x14ac:dyDescent="0.25">
      <c r="A6695" t="s">
        <v>6637</v>
      </c>
      <c r="B6695" s="12">
        <v>212760</v>
      </c>
      <c r="C6695" t="s">
        <v>12434</v>
      </c>
      <c r="D6695" s="11">
        <v>46201.535532407397</v>
      </c>
      <c r="E6695" t="s">
        <v>12435</v>
      </c>
      <c r="F6695" t="s">
        <v>6415</v>
      </c>
      <c r="G6695" t="s">
        <v>12035</v>
      </c>
      <c r="H6695" t="s">
        <v>6449</v>
      </c>
      <c r="I6695" t="s">
        <v>65</v>
      </c>
      <c r="J6695" t="s">
        <v>67</v>
      </c>
      <c r="K6695" t="s">
        <v>12436</v>
      </c>
      <c r="L6695" t="s">
        <v>12028</v>
      </c>
      <c r="M6695" t="s">
        <v>12437</v>
      </c>
      <c r="N6695" t="s">
        <v>7001</v>
      </c>
      <c r="O6695" t="s">
        <v>7062</v>
      </c>
      <c r="P6695">
        <v>8385000</v>
      </c>
      <c r="Q6695" t="s">
        <v>6636</v>
      </c>
      <c r="R6695" t="s">
        <v>6636</v>
      </c>
      <c r="S6695" s="12"/>
      <c r="T6695" s="13"/>
      <c r="U6695" t="s">
        <v>9167</v>
      </c>
    </row>
    <row r="6696" spans="1:21" x14ac:dyDescent="0.25">
      <c r="A6696" t="s">
        <v>6619</v>
      </c>
      <c r="B6696" s="12">
        <v>212760</v>
      </c>
      <c r="C6696" t="s">
        <v>12434</v>
      </c>
      <c r="D6696" s="11">
        <v>46201.5605671296</v>
      </c>
      <c r="E6696" t="s">
        <v>12435</v>
      </c>
      <c r="F6696" t="s">
        <v>6415</v>
      </c>
      <c r="G6696" t="s">
        <v>6968</v>
      </c>
      <c r="H6696" t="s">
        <v>6449</v>
      </c>
      <c r="I6696" t="s">
        <v>65</v>
      </c>
      <c r="J6696" t="s">
        <v>67</v>
      </c>
      <c r="K6696" t="s">
        <v>12436</v>
      </c>
      <c r="L6696" t="s">
        <v>12028</v>
      </c>
      <c r="M6696" t="s">
        <v>12437</v>
      </c>
      <c r="N6696" t="s">
        <v>7001</v>
      </c>
      <c r="O6696" t="s">
        <v>7062</v>
      </c>
      <c r="P6696">
        <v>8385000</v>
      </c>
      <c r="Q6696" t="s">
        <v>6636</v>
      </c>
      <c r="R6696" t="s">
        <v>6636</v>
      </c>
      <c r="S6696" s="12"/>
      <c r="T6696" s="13"/>
      <c r="U6696" t="s">
        <v>9167</v>
      </c>
    </row>
    <row r="6697" spans="1:21" x14ac:dyDescent="0.25">
      <c r="A6697" t="s">
        <v>6619</v>
      </c>
      <c r="B6697" s="12">
        <v>212760</v>
      </c>
      <c r="C6697" t="s">
        <v>12434</v>
      </c>
      <c r="D6697" s="11">
        <v>46201.5605671296</v>
      </c>
      <c r="E6697" t="s">
        <v>12435</v>
      </c>
      <c r="F6697" t="s">
        <v>6415</v>
      </c>
      <c r="G6697" t="s">
        <v>8520</v>
      </c>
      <c r="H6697" t="s">
        <v>6449</v>
      </c>
      <c r="I6697" t="s">
        <v>65</v>
      </c>
      <c r="J6697" t="s">
        <v>67</v>
      </c>
      <c r="K6697" t="s">
        <v>12436</v>
      </c>
      <c r="L6697" t="s">
        <v>12028</v>
      </c>
      <c r="M6697" t="s">
        <v>12437</v>
      </c>
      <c r="N6697" t="s">
        <v>7001</v>
      </c>
      <c r="O6697" t="s">
        <v>7062</v>
      </c>
      <c r="P6697">
        <v>8385000</v>
      </c>
      <c r="Q6697" t="s">
        <v>6636</v>
      </c>
      <c r="R6697" t="s">
        <v>6636</v>
      </c>
      <c r="S6697" s="12"/>
      <c r="T6697" s="13"/>
      <c r="U6697" t="s">
        <v>9167</v>
      </c>
    </row>
    <row r="6698" spans="1:21" x14ac:dyDescent="0.25">
      <c r="A6698" t="s">
        <v>6619</v>
      </c>
      <c r="B6698" s="12">
        <v>212760</v>
      </c>
      <c r="C6698" t="s">
        <v>12434</v>
      </c>
      <c r="D6698" s="11">
        <v>46201.5605671296</v>
      </c>
      <c r="E6698" t="s">
        <v>12435</v>
      </c>
      <c r="F6698" t="s">
        <v>6415</v>
      </c>
      <c r="G6698" t="s">
        <v>12030</v>
      </c>
      <c r="H6698" t="s">
        <v>6449</v>
      </c>
      <c r="I6698" t="s">
        <v>65</v>
      </c>
      <c r="J6698" t="s">
        <v>67</v>
      </c>
      <c r="K6698" t="s">
        <v>12436</v>
      </c>
      <c r="L6698" t="s">
        <v>12028</v>
      </c>
      <c r="M6698" t="s">
        <v>12437</v>
      </c>
      <c r="N6698" t="s">
        <v>7001</v>
      </c>
      <c r="O6698" t="s">
        <v>7062</v>
      </c>
      <c r="P6698">
        <v>8385000</v>
      </c>
      <c r="Q6698" t="s">
        <v>6636</v>
      </c>
      <c r="R6698" t="s">
        <v>6636</v>
      </c>
      <c r="S6698" s="12"/>
      <c r="T6698" s="13"/>
      <c r="U6698" t="s">
        <v>9167</v>
      </c>
    </row>
    <row r="6699" spans="1:21" x14ac:dyDescent="0.25">
      <c r="A6699" t="s">
        <v>6619</v>
      </c>
      <c r="B6699" s="12">
        <v>212760</v>
      </c>
      <c r="C6699" t="s">
        <v>12434</v>
      </c>
      <c r="D6699" s="11">
        <v>46201.5605671296</v>
      </c>
      <c r="E6699" t="s">
        <v>12435</v>
      </c>
      <c r="F6699" t="s">
        <v>6415</v>
      </c>
      <c r="G6699" t="s">
        <v>8521</v>
      </c>
      <c r="H6699" t="s">
        <v>6449</v>
      </c>
      <c r="I6699" t="s">
        <v>65</v>
      </c>
      <c r="J6699" t="s">
        <v>67</v>
      </c>
      <c r="K6699" t="s">
        <v>12436</v>
      </c>
      <c r="L6699" t="s">
        <v>12028</v>
      </c>
      <c r="M6699" t="s">
        <v>12437</v>
      </c>
      <c r="N6699" t="s">
        <v>7001</v>
      </c>
      <c r="O6699" t="s">
        <v>7062</v>
      </c>
      <c r="P6699">
        <v>8385000</v>
      </c>
      <c r="Q6699" t="s">
        <v>6636</v>
      </c>
      <c r="R6699" t="s">
        <v>6636</v>
      </c>
      <c r="S6699" s="12"/>
      <c r="T6699" s="13"/>
      <c r="U6699" t="s">
        <v>9167</v>
      </c>
    </row>
    <row r="6700" spans="1:21" x14ac:dyDescent="0.25">
      <c r="A6700" t="s">
        <v>6619</v>
      </c>
      <c r="B6700" s="12">
        <v>212760</v>
      </c>
      <c r="C6700" t="s">
        <v>12434</v>
      </c>
      <c r="D6700" s="11">
        <v>46201.5605671296</v>
      </c>
      <c r="E6700" t="s">
        <v>12435</v>
      </c>
      <c r="F6700" t="s">
        <v>6415</v>
      </c>
      <c r="G6700" t="s">
        <v>12031</v>
      </c>
      <c r="H6700" t="s">
        <v>6449</v>
      </c>
      <c r="I6700" t="s">
        <v>65</v>
      </c>
      <c r="J6700" t="s">
        <v>67</v>
      </c>
      <c r="K6700" t="s">
        <v>12436</v>
      </c>
      <c r="L6700" t="s">
        <v>12028</v>
      </c>
      <c r="M6700" t="s">
        <v>12437</v>
      </c>
      <c r="N6700" t="s">
        <v>7001</v>
      </c>
      <c r="O6700" t="s">
        <v>7062</v>
      </c>
      <c r="P6700">
        <v>8385000</v>
      </c>
      <c r="Q6700" t="s">
        <v>6636</v>
      </c>
      <c r="R6700" t="s">
        <v>6636</v>
      </c>
      <c r="S6700" s="12"/>
      <c r="T6700" s="13"/>
      <c r="U6700" t="s">
        <v>9167</v>
      </c>
    </row>
    <row r="6701" spans="1:21" x14ac:dyDescent="0.25">
      <c r="A6701" t="s">
        <v>6619</v>
      </c>
      <c r="B6701" s="12">
        <v>212760</v>
      </c>
      <c r="C6701" t="s">
        <v>12434</v>
      </c>
      <c r="D6701" s="11">
        <v>46201.5605671296</v>
      </c>
      <c r="E6701" t="s">
        <v>12435</v>
      </c>
      <c r="F6701" t="s">
        <v>6415</v>
      </c>
      <c r="G6701" t="s">
        <v>12032</v>
      </c>
      <c r="H6701" t="s">
        <v>6449</v>
      </c>
      <c r="I6701" t="s">
        <v>65</v>
      </c>
      <c r="J6701" t="s">
        <v>67</v>
      </c>
      <c r="K6701" t="s">
        <v>12436</v>
      </c>
      <c r="L6701" t="s">
        <v>12028</v>
      </c>
      <c r="M6701" t="s">
        <v>12437</v>
      </c>
      <c r="N6701" t="s">
        <v>7001</v>
      </c>
      <c r="O6701" t="s">
        <v>7062</v>
      </c>
      <c r="P6701">
        <v>8385000</v>
      </c>
      <c r="Q6701" t="s">
        <v>6636</v>
      </c>
      <c r="R6701" t="s">
        <v>6636</v>
      </c>
      <c r="S6701" s="12"/>
      <c r="T6701" s="13"/>
      <c r="U6701" t="s">
        <v>9167</v>
      </c>
    </row>
    <row r="6702" spans="1:21" x14ac:dyDescent="0.25">
      <c r="A6702" t="s">
        <v>6619</v>
      </c>
      <c r="B6702" s="12">
        <v>212760</v>
      </c>
      <c r="C6702" t="s">
        <v>12434</v>
      </c>
      <c r="D6702" s="11">
        <v>46201.5605671296</v>
      </c>
      <c r="E6702" t="s">
        <v>12435</v>
      </c>
      <c r="F6702" t="s">
        <v>6415</v>
      </c>
      <c r="G6702" t="s">
        <v>12033</v>
      </c>
      <c r="H6702" t="s">
        <v>6449</v>
      </c>
      <c r="I6702" t="s">
        <v>65</v>
      </c>
      <c r="J6702" t="s">
        <v>67</v>
      </c>
      <c r="K6702" t="s">
        <v>12436</v>
      </c>
      <c r="L6702" t="s">
        <v>12028</v>
      </c>
      <c r="M6702" t="s">
        <v>12437</v>
      </c>
      <c r="N6702" t="s">
        <v>7001</v>
      </c>
      <c r="O6702" t="s">
        <v>7062</v>
      </c>
      <c r="P6702">
        <v>8385000</v>
      </c>
      <c r="Q6702" t="s">
        <v>6636</v>
      </c>
      <c r="R6702" t="s">
        <v>6636</v>
      </c>
      <c r="S6702" s="12"/>
      <c r="T6702" s="13"/>
      <c r="U6702" t="s">
        <v>9167</v>
      </c>
    </row>
    <row r="6703" spans="1:21" x14ac:dyDescent="0.25">
      <c r="A6703" t="s">
        <v>6619</v>
      </c>
      <c r="B6703" s="12">
        <v>212760</v>
      </c>
      <c r="C6703" t="s">
        <v>12434</v>
      </c>
      <c r="D6703" s="11">
        <v>46201.5605671296</v>
      </c>
      <c r="E6703" t="s">
        <v>12435</v>
      </c>
      <c r="F6703" t="s">
        <v>6415</v>
      </c>
      <c r="G6703" t="s">
        <v>12034</v>
      </c>
      <c r="H6703" t="s">
        <v>6449</v>
      </c>
      <c r="I6703" t="s">
        <v>65</v>
      </c>
      <c r="J6703" t="s">
        <v>67</v>
      </c>
      <c r="K6703" t="s">
        <v>12436</v>
      </c>
      <c r="L6703" t="s">
        <v>12028</v>
      </c>
      <c r="M6703" t="s">
        <v>12437</v>
      </c>
      <c r="N6703" t="s">
        <v>7001</v>
      </c>
      <c r="O6703" t="s">
        <v>7062</v>
      </c>
      <c r="P6703">
        <v>8385000</v>
      </c>
      <c r="Q6703" t="s">
        <v>6636</v>
      </c>
      <c r="R6703" t="s">
        <v>6636</v>
      </c>
      <c r="S6703" s="12"/>
      <c r="T6703" s="13"/>
      <c r="U6703" t="s">
        <v>9167</v>
      </c>
    </row>
    <row r="6704" spans="1:21" x14ac:dyDescent="0.25">
      <c r="A6704" t="s">
        <v>6619</v>
      </c>
      <c r="B6704" s="12">
        <v>212760</v>
      </c>
      <c r="C6704" t="s">
        <v>12434</v>
      </c>
      <c r="D6704" s="11">
        <v>46201.5605671296</v>
      </c>
      <c r="E6704" t="s">
        <v>12435</v>
      </c>
      <c r="F6704" t="s">
        <v>6415</v>
      </c>
      <c r="G6704" t="s">
        <v>12035</v>
      </c>
      <c r="H6704" t="s">
        <v>6449</v>
      </c>
      <c r="I6704" t="s">
        <v>65</v>
      </c>
      <c r="J6704" t="s">
        <v>67</v>
      </c>
      <c r="K6704" t="s">
        <v>12436</v>
      </c>
      <c r="L6704" t="s">
        <v>12028</v>
      </c>
      <c r="M6704" t="s">
        <v>12437</v>
      </c>
      <c r="N6704" t="s">
        <v>7001</v>
      </c>
      <c r="O6704" t="s">
        <v>7062</v>
      </c>
      <c r="P6704">
        <v>8385000</v>
      </c>
      <c r="Q6704" t="s">
        <v>6636</v>
      </c>
      <c r="R6704" t="s">
        <v>6636</v>
      </c>
      <c r="S6704" s="12"/>
      <c r="T6704" s="13"/>
      <c r="U6704" t="s">
        <v>9167</v>
      </c>
    </row>
    <row r="6705" spans="1:21" x14ac:dyDescent="0.25">
      <c r="A6705" t="s">
        <v>6637</v>
      </c>
      <c r="B6705" s="12">
        <v>212845</v>
      </c>
      <c r="C6705" t="s">
        <v>12438</v>
      </c>
      <c r="D6705" s="11">
        <v>46201.599537037</v>
      </c>
      <c r="E6705" t="s">
        <v>12439</v>
      </c>
      <c r="F6705" t="s">
        <v>6415</v>
      </c>
      <c r="G6705" t="s">
        <v>6968</v>
      </c>
      <c r="H6705" t="s">
        <v>6449</v>
      </c>
      <c r="I6705" t="s">
        <v>65</v>
      </c>
      <c r="J6705" t="s">
        <v>2226</v>
      </c>
      <c r="K6705" t="s">
        <v>12440</v>
      </c>
      <c r="L6705" t="s">
        <v>12023</v>
      </c>
      <c r="M6705" t="s">
        <v>12441</v>
      </c>
      <c r="N6705" t="s">
        <v>6761</v>
      </c>
      <c r="O6705" t="s">
        <v>6762</v>
      </c>
      <c r="P6705">
        <v>13799500</v>
      </c>
      <c r="Q6705" t="s">
        <v>6636</v>
      </c>
      <c r="R6705" t="s">
        <v>6636</v>
      </c>
      <c r="S6705" s="12"/>
      <c r="T6705" s="13"/>
      <c r="U6705" t="s">
        <v>7460</v>
      </c>
    </row>
    <row r="6706" spans="1:21" x14ac:dyDescent="0.25">
      <c r="A6706" t="s">
        <v>6637</v>
      </c>
      <c r="B6706" s="12">
        <v>425690</v>
      </c>
      <c r="C6706" t="s">
        <v>12438</v>
      </c>
      <c r="D6706" s="11">
        <v>46201.599537037</v>
      </c>
      <c r="E6706" t="s">
        <v>12439</v>
      </c>
      <c r="F6706" t="s">
        <v>6415</v>
      </c>
      <c r="G6706" t="s">
        <v>10421</v>
      </c>
      <c r="H6706" t="s">
        <v>6449</v>
      </c>
      <c r="I6706" t="s">
        <v>65</v>
      </c>
      <c r="J6706" t="s">
        <v>2226</v>
      </c>
      <c r="K6706" t="s">
        <v>12440</v>
      </c>
      <c r="L6706" t="s">
        <v>12023</v>
      </c>
      <c r="M6706" t="s">
        <v>12441</v>
      </c>
      <c r="N6706" t="s">
        <v>6761</v>
      </c>
      <c r="O6706" t="s">
        <v>6762</v>
      </c>
      <c r="P6706">
        <v>27599000</v>
      </c>
      <c r="Q6706" t="s">
        <v>6636</v>
      </c>
      <c r="R6706" t="s">
        <v>6636</v>
      </c>
      <c r="S6706" s="12"/>
      <c r="T6706" s="13"/>
      <c r="U6706" t="s">
        <v>7460</v>
      </c>
    </row>
    <row r="6707" spans="1:21" x14ac:dyDescent="0.25">
      <c r="A6707" t="s">
        <v>6637</v>
      </c>
      <c r="B6707" s="12">
        <v>212845</v>
      </c>
      <c r="C6707" t="s">
        <v>12438</v>
      </c>
      <c r="D6707" s="11">
        <v>46201.599537037</v>
      </c>
      <c r="E6707" t="s">
        <v>12439</v>
      </c>
      <c r="F6707" t="s">
        <v>6415</v>
      </c>
      <c r="G6707" t="s">
        <v>8520</v>
      </c>
      <c r="H6707" t="s">
        <v>6449</v>
      </c>
      <c r="I6707" t="s">
        <v>65</v>
      </c>
      <c r="J6707" t="s">
        <v>2226</v>
      </c>
      <c r="K6707" t="s">
        <v>12440</v>
      </c>
      <c r="L6707" t="s">
        <v>12023</v>
      </c>
      <c r="M6707" t="s">
        <v>12441</v>
      </c>
      <c r="N6707" t="s">
        <v>6761</v>
      </c>
      <c r="O6707" t="s">
        <v>6762</v>
      </c>
      <c r="P6707">
        <v>13799500</v>
      </c>
      <c r="Q6707" t="s">
        <v>6636</v>
      </c>
      <c r="R6707" t="s">
        <v>6636</v>
      </c>
      <c r="S6707" s="12"/>
      <c r="T6707" s="13"/>
      <c r="U6707" t="s">
        <v>7460</v>
      </c>
    </row>
    <row r="6708" spans="1:21" x14ac:dyDescent="0.25">
      <c r="A6708" t="s">
        <v>6637</v>
      </c>
      <c r="B6708" s="12">
        <v>212795</v>
      </c>
      <c r="C6708" t="s">
        <v>12442</v>
      </c>
      <c r="D6708" s="11">
        <v>46201.623958333301</v>
      </c>
      <c r="E6708" t="s">
        <v>12443</v>
      </c>
      <c r="F6708" t="s">
        <v>6415</v>
      </c>
      <c r="G6708" t="s">
        <v>6968</v>
      </c>
      <c r="H6708" t="s">
        <v>6449</v>
      </c>
      <c r="I6708" t="s">
        <v>65</v>
      </c>
      <c r="J6708" t="s">
        <v>57</v>
      </c>
      <c r="K6708" t="s">
        <v>12298</v>
      </c>
      <c r="L6708" t="s">
        <v>12028</v>
      </c>
      <c r="M6708" t="s">
        <v>12299</v>
      </c>
      <c r="N6708" t="s">
        <v>7001</v>
      </c>
      <c r="O6708" t="s">
        <v>7007</v>
      </c>
      <c r="P6708">
        <v>5340000</v>
      </c>
      <c r="Q6708" t="s">
        <v>6636</v>
      </c>
      <c r="R6708" t="s">
        <v>6636</v>
      </c>
      <c r="S6708" s="12"/>
      <c r="T6708" s="13"/>
      <c r="U6708" t="s">
        <v>6636</v>
      </c>
    </row>
    <row r="6709" spans="1:21" x14ac:dyDescent="0.25">
      <c r="A6709" t="s">
        <v>6637</v>
      </c>
      <c r="B6709" s="12">
        <v>212795</v>
      </c>
      <c r="C6709" t="s">
        <v>12442</v>
      </c>
      <c r="D6709" s="11">
        <v>46201.623958333301</v>
      </c>
      <c r="E6709" t="s">
        <v>12443</v>
      </c>
      <c r="F6709" t="s">
        <v>6415</v>
      </c>
      <c r="G6709" t="s">
        <v>8520</v>
      </c>
      <c r="H6709" t="s">
        <v>6449</v>
      </c>
      <c r="I6709" t="s">
        <v>65</v>
      </c>
      <c r="J6709" t="s">
        <v>57</v>
      </c>
      <c r="K6709" t="s">
        <v>12298</v>
      </c>
      <c r="L6709" t="s">
        <v>12028</v>
      </c>
      <c r="M6709" t="s">
        <v>12299</v>
      </c>
      <c r="N6709" t="s">
        <v>7001</v>
      </c>
      <c r="O6709" t="s">
        <v>7007</v>
      </c>
      <c r="P6709">
        <v>5340000</v>
      </c>
      <c r="Q6709" t="s">
        <v>6636</v>
      </c>
      <c r="R6709" t="s">
        <v>6636</v>
      </c>
      <c r="S6709" s="12"/>
      <c r="T6709" s="13"/>
      <c r="U6709" t="s">
        <v>6636</v>
      </c>
    </row>
    <row r="6710" spans="1:21" x14ac:dyDescent="0.25">
      <c r="A6710" t="s">
        <v>6637</v>
      </c>
      <c r="B6710" s="12">
        <v>212795</v>
      </c>
      <c r="C6710" t="s">
        <v>12442</v>
      </c>
      <c r="D6710" s="11">
        <v>46201.623958333301</v>
      </c>
      <c r="E6710" t="s">
        <v>12443</v>
      </c>
      <c r="F6710" t="s">
        <v>6415</v>
      </c>
      <c r="G6710" t="s">
        <v>12030</v>
      </c>
      <c r="H6710" t="s">
        <v>6449</v>
      </c>
      <c r="I6710" t="s">
        <v>65</v>
      </c>
      <c r="J6710" t="s">
        <v>57</v>
      </c>
      <c r="K6710" t="s">
        <v>12298</v>
      </c>
      <c r="L6710" t="s">
        <v>12028</v>
      </c>
      <c r="M6710" t="s">
        <v>12299</v>
      </c>
      <c r="N6710" t="s">
        <v>7001</v>
      </c>
      <c r="O6710" t="s">
        <v>7007</v>
      </c>
      <c r="P6710">
        <v>5340000</v>
      </c>
      <c r="Q6710" t="s">
        <v>6636</v>
      </c>
      <c r="R6710" t="s">
        <v>6636</v>
      </c>
      <c r="S6710" s="12"/>
      <c r="T6710" s="13"/>
      <c r="U6710" t="s">
        <v>6636</v>
      </c>
    </row>
    <row r="6711" spans="1:21" x14ac:dyDescent="0.25">
      <c r="A6711" t="s">
        <v>6637</v>
      </c>
      <c r="B6711" s="12">
        <v>212795</v>
      </c>
      <c r="C6711" t="s">
        <v>12442</v>
      </c>
      <c r="D6711" s="11">
        <v>46201.623958333301</v>
      </c>
      <c r="E6711" t="s">
        <v>12443</v>
      </c>
      <c r="F6711" t="s">
        <v>6415</v>
      </c>
      <c r="G6711" t="s">
        <v>8521</v>
      </c>
      <c r="H6711" t="s">
        <v>6449</v>
      </c>
      <c r="I6711" t="s">
        <v>65</v>
      </c>
      <c r="J6711" t="s">
        <v>57</v>
      </c>
      <c r="K6711" t="s">
        <v>12298</v>
      </c>
      <c r="L6711" t="s">
        <v>12028</v>
      </c>
      <c r="M6711" t="s">
        <v>12299</v>
      </c>
      <c r="N6711" t="s">
        <v>7001</v>
      </c>
      <c r="O6711" t="s">
        <v>7007</v>
      </c>
      <c r="P6711">
        <v>5340000</v>
      </c>
      <c r="Q6711" t="s">
        <v>6636</v>
      </c>
      <c r="R6711" t="s">
        <v>6636</v>
      </c>
      <c r="S6711" s="12"/>
      <c r="T6711" s="13"/>
      <c r="U6711" t="s">
        <v>6636</v>
      </c>
    </row>
    <row r="6712" spans="1:21" x14ac:dyDescent="0.25">
      <c r="A6712" t="s">
        <v>6637</v>
      </c>
      <c r="B6712" s="12">
        <v>212795</v>
      </c>
      <c r="C6712" t="s">
        <v>12442</v>
      </c>
      <c r="D6712" s="11">
        <v>46201.623958333301</v>
      </c>
      <c r="E6712" t="s">
        <v>12443</v>
      </c>
      <c r="F6712" t="s">
        <v>6415</v>
      </c>
      <c r="G6712" t="s">
        <v>12031</v>
      </c>
      <c r="H6712" t="s">
        <v>6449</v>
      </c>
      <c r="I6712" t="s">
        <v>65</v>
      </c>
      <c r="J6712" t="s">
        <v>57</v>
      </c>
      <c r="K6712" t="s">
        <v>12298</v>
      </c>
      <c r="L6712" t="s">
        <v>12028</v>
      </c>
      <c r="M6712" t="s">
        <v>12299</v>
      </c>
      <c r="N6712" t="s">
        <v>7001</v>
      </c>
      <c r="O6712" t="s">
        <v>7007</v>
      </c>
      <c r="P6712">
        <v>5340000</v>
      </c>
      <c r="Q6712" t="s">
        <v>6636</v>
      </c>
      <c r="R6712" t="s">
        <v>6636</v>
      </c>
      <c r="S6712" s="12"/>
      <c r="T6712" s="13"/>
      <c r="U6712" t="s">
        <v>6636</v>
      </c>
    </row>
    <row r="6713" spans="1:21" x14ac:dyDescent="0.25">
      <c r="A6713" t="s">
        <v>6637</v>
      </c>
      <c r="B6713" s="12">
        <v>212795</v>
      </c>
      <c r="C6713" t="s">
        <v>12442</v>
      </c>
      <c r="D6713" s="11">
        <v>46201.623958333301</v>
      </c>
      <c r="E6713" t="s">
        <v>12443</v>
      </c>
      <c r="F6713" t="s">
        <v>6415</v>
      </c>
      <c r="G6713" t="s">
        <v>12032</v>
      </c>
      <c r="H6713" t="s">
        <v>6449</v>
      </c>
      <c r="I6713" t="s">
        <v>65</v>
      </c>
      <c r="J6713" t="s">
        <v>57</v>
      </c>
      <c r="K6713" t="s">
        <v>12298</v>
      </c>
      <c r="L6713" t="s">
        <v>12028</v>
      </c>
      <c r="M6713" t="s">
        <v>12299</v>
      </c>
      <c r="N6713" t="s">
        <v>7001</v>
      </c>
      <c r="O6713" t="s">
        <v>7007</v>
      </c>
      <c r="P6713">
        <v>5340000</v>
      </c>
      <c r="Q6713" t="s">
        <v>6636</v>
      </c>
      <c r="R6713" t="s">
        <v>6636</v>
      </c>
      <c r="S6713" s="12"/>
      <c r="T6713" s="13"/>
      <c r="U6713" t="s">
        <v>6636</v>
      </c>
    </row>
    <row r="6714" spans="1:21" x14ac:dyDescent="0.25">
      <c r="A6714" t="s">
        <v>6637</v>
      </c>
      <c r="B6714" s="12">
        <v>212795</v>
      </c>
      <c r="C6714" t="s">
        <v>12442</v>
      </c>
      <c r="D6714" s="11">
        <v>46201.623958333301</v>
      </c>
      <c r="E6714" t="s">
        <v>12443</v>
      </c>
      <c r="F6714" t="s">
        <v>6415</v>
      </c>
      <c r="G6714" t="s">
        <v>12033</v>
      </c>
      <c r="H6714" t="s">
        <v>6449</v>
      </c>
      <c r="I6714" t="s">
        <v>65</v>
      </c>
      <c r="J6714" t="s">
        <v>57</v>
      </c>
      <c r="K6714" t="s">
        <v>12298</v>
      </c>
      <c r="L6714" t="s">
        <v>12028</v>
      </c>
      <c r="M6714" t="s">
        <v>12299</v>
      </c>
      <c r="N6714" t="s">
        <v>7001</v>
      </c>
      <c r="O6714" t="s">
        <v>7007</v>
      </c>
      <c r="P6714">
        <v>5340000</v>
      </c>
      <c r="Q6714" t="s">
        <v>6636</v>
      </c>
      <c r="R6714" t="s">
        <v>6636</v>
      </c>
      <c r="S6714" s="12"/>
      <c r="T6714" s="13"/>
      <c r="U6714" t="s">
        <v>6636</v>
      </c>
    </row>
    <row r="6715" spans="1:21" x14ac:dyDescent="0.25">
      <c r="A6715" t="s">
        <v>6637</v>
      </c>
      <c r="B6715" s="12">
        <v>212795</v>
      </c>
      <c r="C6715" t="s">
        <v>12442</v>
      </c>
      <c r="D6715" s="11">
        <v>46201.623958333301</v>
      </c>
      <c r="E6715" t="s">
        <v>12443</v>
      </c>
      <c r="F6715" t="s">
        <v>6415</v>
      </c>
      <c r="G6715" t="s">
        <v>12034</v>
      </c>
      <c r="H6715" t="s">
        <v>6449</v>
      </c>
      <c r="I6715" t="s">
        <v>65</v>
      </c>
      <c r="J6715" t="s">
        <v>57</v>
      </c>
      <c r="K6715" t="s">
        <v>12298</v>
      </c>
      <c r="L6715" t="s">
        <v>12028</v>
      </c>
      <c r="M6715" t="s">
        <v>12299</v>
      </c>
      <c r="N6715" t="s">
        <v>7001</v>
      </c>
      <c r="O6715" t="s">
        <v>7007</v>
      </c>
      <c r="P6715">
        <v>5340000</v>
      </c>
      <c r="Q6715" t="s">
        <v>6636</v>
      </c>
      <c r="R6715" t="s">
        <v>6636</v>
      </c>
      <c r="S6715" s="12"/>
      <c r="T6715" s="13"/>
      <c r="U6715" t="s">
        <v>6636</v>
      </c>
    </row>
    <row r="6716" spans="1:21" x14ac:dyDescent="0.25">
      <c r="A6716" t="s">
        <v>6637</v>
      </c>
      <c r="B6716" s="12">
        <v>212795</v>
      </c>
      <c r="C6716" t="s">
        <v>12442</v>
      </c>
      <c r="D6716" s="11">
        <v>46201.623958333301</v>
      </c>
      <c r="E6716" t="s">
        <v>12443</v>
      </c>
      <c r="F6716" t="s">
        <v>6415</v>
      </c>
      <c r="G6716" t="s">
        <v>12035</v>
      </c>
      <c r="H6716" t="s">
        <v>6449</v>
      </c>
      <c r="I6716" t="s">
        <v>65</v>
      </c>
      <c r="J6716" t="s">
        <v>57</v>
      </c>
      <c r="K6716" t="s">
        <v>12298</v>
      </c>
      <c r="L6716" t="s">
        <v>12028</v>
      </c>
      <c r="M6716" t="s">
        <v>12299</v>
      </c>
      <c r="N6716" t="s">
        <v>7001</v>
      </c>
      <c r="O6716" t="s">
        <v>7007</v>
      </c>
      <c r="P6716">
        <v>5340000</v>
      </c>
      <c r="Q6716" t="s">
        <v>6636</v>
      </c>
      <c r="R6716" t="s">
        <v>6636</v>
      </c>
      <c r="S6716" s="12"/>
      <c r="T6716" s="13"/>
      <c r="U6716" t="s">
        <v>6636</v>
      </c>
    </row>
    <row r="6717" spans="1:21" x14ac:dyDescent="0.25">
      <c r="A6717" t="s">
        <v>6619</v>
      </c>
      <c r="B6717" s="12">
        <v>212795</v>
      </c>
      <c r="C6717" t="s">
        <v>12442</v>
      </c>
      <c r="D6717" s="11">
        <v>46201.628715277802</v>
      </c>
      <c r="E6717" t="s">
        <v>12443</v>
      </c>
      <c r="F6717" t="s">
        <v>6415</v>
      </c>
      <c r="G6717" t="s">
        <v>6968</v>
      </c>
      <c r="H6717" t="s">
        <v>6449</v>
      </c>
      <c r="I6717" t="s">
        <v>65</v>
      </c>
      <c r="J6717" t="s">
        <v>57</v>
      </c>
      <c r="K6717" t="s">
        <v>12298</v>
      </c>
      <c r="L6717" t="s">
        <v>12028</v>
      </c>
      <c r="M6717" t="s">
        <v>12299</v>
      </c>
      <c r="N6717" t="s">
        <v>7001</v>
      </c>
      <c r="O6717" t="s">
        <v>7007</v>
      </c>
      <c r="P6717">
        <v>5340000</v>
      </c>
      <c r="Q6717" t="s">
        <v>6636</v>
      </c>
      <c r="R6717" t="s">
        <v>6636</v>
      </c>
      <c r="S6717" s="12"/>
      <c r="T6717" s="13"/>
      <c r="U6717" t="s">
        <v>6636</v>
      </c>
    </row>
    <row r="6718" spans="1:21" x14ac:dyDescent="0.25">
      <c r="A6718" t="s">
        <v>6619</v>
      </c>
      <c r="B6718" s="12">
        <v>212795</v>
      </c>
      <c r="C6718" t="s">
        <v>12442</v>
      </c>
      <c r="D6718" s="11">
        <v>46201.628715277802</v>
      </c>
      <c r="E6718" t="s">
        <v>12443</v>
      </c>
      <c r="F6718" t="s">
        <v>6415</v>
      </c>
      <c r="G6718" t="s">
        <v>8520</v>
      </c>
      <c r="H6718" t="s">
        <v>6449</v>
      </c>
      <c r="I6718" t="s">
        <v>65</v>
      </c>
      <c r="J6718" t="s">
        <v>57</v>
      </c>
      <c r="K6718" t="s">
        <v>12298</v>
      </c>
      <c r="L6718" t="s">
        <v>12028</v>
      </c>
      <c r="M6718" t="s">
        <v>12299</v>
      </c>
      <c r="N6718" t="s">
        <v>7001</v>
      </c>
      <c r="O6718" t="s">
        <v>7007</v>
      </c>
      <c r="P6718">
        <v>5340000</v>
      </c>
      <c r="Q6718" t="s">
        <v>6636</v>
      </c>
      <c r="R6718" t="s">
        <v>6636</v>
      </c>
      <c r="S6718" s="12"/>
      <c r="T6718" s="13"/>
      <c r="U6718" t="s">
        <v>6636</v>
      </c>
    </row>
    <row r="6719" spans="1:21" x14ac:dyDescent="0.25">
      <c r="A6719" t="s">
        <v>6619</v>
      </c>
      <c r="B6719" s="12">
        <v>212795</v>
      </c>
      <c r="C6719" t="s">
        <v>12442</v>
      </c>
      <c r="D6719" s="11">
        <v>46201.628715277802</v>
      </c>
      <c r="E6719" t="s">
        <v>12443</v>
      </c>
      <c r="F6719" t="s">
        <v>6415</v>
      </c>
      <c r="G6719" t="s">
        <v>12030</v>
      </c>
      <c r="H6719" t="s">
        <v>6449</v>
      </c>
      <c r="I6719" t="s">
        <v>65</v>
      </c>
      <c r="J6719" t="s">
        <v>57</v>
      </c>
      <c r="K6719" t="s">
        <v>12298</v>
      </c>
      <c r="L6719" t="s">
        <v>12028</v>
      </c>
      <c r="M6719" t="s">
        <v>12299</v>
      </c>
      <c r="N6719" t="s">
        <v>7001</v>
      </c>
      <c r="O6719" t="s">
        <v>7007</v>
      </c>
      <c r="P6719">
        <v>5340000</v>
      </c>
      <c r="Q6719" t="s">
        <v>6636</v>
      </c>
      <c r="R6719" t="s">
        <v>6636</v>
      </c>
      <c r="S6719" s="12"/>
      <c r="T6719" s="13"/>
      <c r="U6719" t="s">
        <v>6636</v>
      </c>
    </row>
    <row r="6720" spans="1:21" x14ac:dyDescent="0.25">
      <c r="A6720" t="s">
        <v>6619</v>
      </c>
      <c r="B6720" s="12">
        <v>212795</v>
      </c>
      <c r="C6720" t="s">
        <v>12442</v>
      </c>
      <c r="D6720" s="11">
        <v>46201.628715277802</v>
      </c>
      <c r="E6720" t="s">
        <v>12443</v>
      </c>
      <c r="F6720" t="s">
        <v>6415</v>
      </c>
      <c r="G6720" t="s">
        <v>8521</v>
      </c>
      <c r="H6720" t="s">
        <v>6449</v>
      </c>
      <c r="I6720" t="s">
        <v>65</v>
      </c>
      <c r="J6720" t="s">
        <v>57</v>
      </c>
      <c r="K6720" t="s">
        <v>12298</v>
      </c>
      <c r="L6720" t="s">
        <v>12028</v>
      </c>
      <c r="M6720" t="s">
        <v>12299</v>
      </c>
      <c r="N6720" t="s">
        <v>7001</v>
      </c>
      <c r="O6720" t="s">
        <v>7007</v>
      </c>
      <c r="P6720">
        <v>5340000</v>
      </c>
      <c r="Q6720" t="s">
        <v>6636</v>
      </c>
      <c r="R6720" t="s">
        <v>6636</v>
      </c>
      <c r="S6720" s="12"/>
      <c r="T6720" s="13"/>
      <c r="U6720" t="s">
        <v>6636</v>
      </c>
    </row>
    <row r="6721" spans="1:21" x14ac:dyDescent="0.25">
      <c r="A6721" t="s">
        <v>6619</v>
      </c>
      <c r="B6721" s="12">
        <v>212795</v>
      </c>
      <c r="C6721" t="s">
        <v>12442</v>
      </c>
      <c r="D6721" s="11">
        <v>46201.628715277802</v>
      </c>
      <c r="E6721" t="s">
        <v>12443</v>
      </c>
      <c r="F6721" t="s">
        <v>6415</v>
      </c>
      <c r="G6721" t="s">
        <v>12031</v>
      </c>
      <c r="H6721" t="s">
        <v>6449</v>
      </c>
      <c r="I6721" t="s">
        <v>65</v>
      </c>
      <c r="J6721" t="s">
        <v>57</v>
      </c>
      <c r="K6721" t="s">
        <v>12298</v>
      </c>
      <c r="L6721" t="s">
        <v>12028</v>
      </c>
      <c r="M6721" t="s">
        <v>12299</v>
      </c>
      <c r="N6721" t="s">
        <v>7001</v>
      </c>
      <c r="O6721" t="s">
        <v>7007</v>
      </c>
      <c r="P6721">
        <v>5340000</v>
      </c>
      <c r="Q6721" t="s">
        <v>6636</v>
      </c>
      <c r="R6721" t="s">
        <v>6636</v>
      </c>
      <c r="S6721" s="12"/>
      <c r="T6721" s="13"/>
      <c r="U6721" t="s">
        <v>6636</v>
      </c>
    </row>
    <row r="6722" spans="1:21" x14ac:dyDescent="0.25">
      <c r="A6722" t="s">
        <v>6619</v>
      </c>
      <c r="B6722" s="12">
        <v>212795</v>
      </c>
      <c r="C6722" t="s">
        <v>12442</v>
      </c>
      <c r="D6722" s="11">
        <v>46201.628715277802</v>
      </c>
      <c r="E6722" t="s">
        <v>12443</v>
      </c>
      <c r="F6722" t="s">
        <v>6415</v>
      </c>
      <c r="G6722" t="s">
        <v>12032</v>
      </c>
      <c r="H6722" t="s">
        <v>6449</v>
      </c>
      <c r="I6722" t="s">
        <v>65</v>
      </c>
      <c r="J6722" t="s">
        <v>57</v>
      </c>
      <c r="K6722" t="s">
        <v>12298</v>
      </c>
      <c r="L6722" t="s">
        <v>12028</v>
      </c>
      <c r="M6722" t="s">
        <v>12299</v>
      </c>
      <c r="N6722" t="s">
        <v>7001</v>
      </c>
      <c r="O6722" t="s">
        <v>7007</v>
      </c>
      <c r="P6722">
        <v>5340000</v>
      </c>
      <c r="Q6722" t="s">
        <v>6636</v>
      </c>
      <c r="R6722" t="s">
        <v>6636</v>
      </c>
      <c r="S6722" s="12"/>
      <c r="T6722" s="13"/>
      <c r="U6722" t="s">
        <v>6636</v>
      </c>
    </row>
    <row r="6723" spans="1:21" x14ac:dyDescent="0.25">
      <c r="A6723" t="s">
        <v>6619</v>
      </c>
      <c r="B6723" s="12">
        <v>212795</v>
      </c>
      <c r="C6723" t="s">
        <v>12442</v>
      </c>
      <c r="D6723" s="11">
        <v>46201.628715277802</v>
      </c>
      <c r="E6723" t="s">
        <v>12443</v>
      </c>
      <c r="F6723" t="s">
        <v>6415</v>
      </c>
      <c r="G6723" t="s">
        <v>12033</v>
      </c>
      <c r="H6723" t="s">
        <v>6449</v>
      </c>
      <c r="I6723" t="s">
        <v>65</v>
      </c>
      <c r="J6723" t="s">
        <v>57</v>
      </c>
      <c r="K6723" t="s">
        <v>12298</v>
      </c>
      <c r="L6723" t="s">
        <v>12028</v>
      </c>
      <c r="M6723" t="s">
        <v>12299</v>
      </c>
      <c r="N6723" t="s">
        <v>7001</v>
      </c>
      <c r="O6723" t="s">
        <v>7007</v>
      </c>
      <c r="P6723">
        <v>5340000</v>
      </c>
      <c r="Q6723" t="s">
        <v>6636</v>
      </c>
      <c r="R6723" t="s">
        <v>6636</v>
      </c>
      <c r="S6723" s="12"/>
      <c r="T6723" s="13"/>
      <c r="U6723" t="s">
        <v>6636</v>
      </c>
    </row>
    <row r="6724" spans="1:21" x14ac:dyDescent="0.25">
      <c r="A6724" t="s">
        <v>6619</v>
      </c>
      <c r="B6724" s="12">
        <v>212795</v>
      </c>
      <c r="C6724" t="s">
        <v>12442</v>
      </c>
      <c r="D6724" s="11">
        <v>46201.628715277802</v>
      </c>
      <c r="E6724" t="s">
        <v>12443</v>
      </c>
      <c r="F6724" t="s">
        <v>6415</v>
      </c>
      <c r="G6724" t="s">
        <v>12034</v>
      </c>
      <c r="H6724" t="s">
        <v>6449</v>
      </c>
      <c r="I6724" t="s">
        <v>65</v>
      </c>
      <c r="J6724" t="s">
        <v>57</v>
      </c>
      <c r="K6724" t="s">
        <v>12298</v>
      </c>
      <c r="L6724" t="s">
        <v>12028</v>
      </c>
      <c r="M6724" t="s">
        <v>12299</v>
      </c>
      <c r="N6724" t="s">
        <v>7001</v>
      </c>
      <c r="O6724" t="s">
        <v>7007</v>
      </c>
      <c r="P6724">
        <v>5340000</v>
      </c>
      <c r="Q6724" t="s">
        <v>6636</v>
      </c>
      <c r="R6724" t="s">
        <v>6636</v>
      </c>
      <c r="S6724" s="12"/>
      <c r="T6724" s="13"/>
      <c r="U6724" t="s">
        <v>6636</v>
      </c>
    </row>
    <row r="6725" spans="1:21" x14ac:dyDescent="0.25">
      <c r="A6725" t="s">
        <v>6619</v>
      </c>
      <c r="B6725" s="12">
        <v>212795</v>
      </c>
      <c r="C6725" t="s">
        <v>12442</v>
      </c>
      <c r="D6725" s="11">
        <v>46201.628715277802</v>
      </c>
      <c r="E6725" t="s">
        <v>12443</v>
      </c>
      <c r="F6725" t="s">
        <v>6415</v>
      </c>
      <c r="G6725" t="s">
        <v>12035</v>
      </c>
      <c r="H6725" t="s">
        <v>6449</v>
      </c>
      <c r="I6725" t="s">
        <v>65</v>
      </c>
      <c r="J6725" t="s">
        <v>57</v>
      </c>
      <c r="K6725" t="s">
        <v>12298</v>
      </c>
      <c r="L6725" t="s">
        <v>12028</v>
      </c>
      <c r="M6725" t="s">
        <v>12299</v>
      </c>
      <c r="N6725" t="s">
        <v>7001</v>
      </c>
      <c r="O6725" t="s">
        <v>7007</v>
      </c>
      <c r="P6725">
        <v>5340000</v>
      </c>
      <c r="Q6725" t="s">
        <v>6636</v>
      </c>
      <c r="R6725" t="s">
        <v>6636</v>
      </c>
      <c r="S6725" s="12"/>
      <c r="T6725" s="13"/>
      <c r="U6725" t="s">
        <v>6636</v>
      </c>
    </row>
    <row r="6726" spans="1:21" x14ac:dyDescent="0.25">
      <c r="A6726" t="s">
        <v>6619</v>
      </c>
      <c r="B6726" s="12">
        <v>212845</v>
      </c>
      <c r="C6726" t="s">
        <v>12438</v>
      </c>
      <c r="D6726" s="11">
        <v>46201.711087962998</v>
      </c>
      <c r="E6726" t="s">
        <v>12439</v>
      </c>
      <c r="F6726" t="s">
        <v>6415</v>
      </c>
      <c r="G6726" t="s">
        <v>6968</v>
      </c>
      <c r="H6726" t="s">
        <v>6449</v>
      </c>
      <c r="I6726" t="s">
        <v>65</v>
      </c>
      <c r="J6726" t="s">
        <v>2226</v>
      </c>
      <c r="K6726" t="s">
        <v>12440</v>
      </c>
      <c r="L6726" t="s">
        <v>12023</v>
      </c>
      <c r="M6726" t="s">
        <v>12441</v>
      </c>
      <c r="N6726" t="s">
        <v>6761</v>
      </c>
      <c r="O6726" t="s">
        <v>6762</v>
      </c>
      <c r="P6726">
        <v>13799500</v>
      </c>
      <c r="Q6726" t="s">
        <v>6636</v>
      </c>
      <c r="R6726" t="s">
        <v>6636</v>
      </c>
      <c r="S6726" s="12"/>
      <c r="T6726" s="13"/>
      <c r="U6726" t="s">
        <v>7460</v>
      </c>
    </row>
    <row r="6727" spans="1:21" x14ac:dyDescent="0.25">
      <c r="A6727" t="s">
        <v>6619</v>
      </c>
      <c r="B6727" s="12">
        <v>425690</v>
      </c>
      <c r="C6727" t="s">
        <v>12438</v>
      </c>
      <c r="D6727" s="11">
        <v>46201.711087962998</v>
      </c>
      <c r="E6727" t="s">
        <v>12439</v>
      </c>
      <c r="F6727" t="s">
        <v>6415</v>
      </c>
      <c r="G6727" t="s">
        <v>10421</v>
      </c>
      <c r="H6727" t="s">
        <v>6449</v>
      </c>
      <c r="I6727" t="s">
        <v>65</v>
      </c>
      <c r="J6727" t="s">
        <v>2226</v>
      </c>
      <c r="K6727" t="s">
        <v>12440</v>
      </c>
      <c r="L6727" t="s">
        <v>12023</v>
      </c>
      <c r="M6727" t="s">
        <v>12441</v>
      </c>
      <c r="N6727" t="s">
        <v>6761</v>
      </c>
      <c r="O6727" t="s">
        <v>6762</v>
      </c>
      <c r="P6727">
        <v>27599000</v>
      </c>
      <c r="Q6727" t="s">
        <v>6636</v>
      </c>
      <c r="R6727" t="s">
        <v>6636</v>
      </c>
      <c r="S6727" s="12"/>
      <c r="T6727" s="13"/>
      <c r="U6727" t="s">
        <v>7460</v>
      </c>
    </row>
    <row r="6728" spans="1:21" x14ac:dyDescent="0.25">
      <c r="A6728" t="s">
        <v>6619</v>
      </c>
      <c r="B6728" s="12">
        <v>212845</v>
      </c>
      <c r="C6728" t="s">
        <v>12438</v>
      </c>
      <c r="D6728" s="11">
        <v>46201.711087962998</v>
      </c>
      <c r="E6728" t="s">
        <v>12439</v>
      </c>
      <c r="F6728" t="s">
        <v>6415</v>
      </c>
      <c r="G6728" t="s">
        <v>8520</v>
      </c>
      <c r="H6728" t="s">
        <v>6449</v>
      </c>
      <c r="I6728" t="s">
        <v>65</v>
      </c>
      <c r="J6728" t="s">
        <v>2226</v>
      </c>
      <c r="K6728" t="s">
        <v>12440</v>
      </c>
      <c r="L6728" t="s">
        <v>12023</v>
      </c>
      <c r="M6728" t="s">
        <v>12441</v>
      </c>
      <c r="N6728" t="s">
        <v>6761</v>
      </c>
      <c r="O6728" t="s">
        <v>6762</v>
      </c>
      <c r="P6728">
        <v>13799500</v>
      </c>
      <c r="Q6728" t="s">
        <v>6636</v>
      </c>
      <c r="R6728" t="s">
        <v>6636</v>
      </c>
      <c r="S6728" s="12"/>
      <c r="T6728" s="13"/>
      <c r="U6728" t="s">
        <v>7460</v>
      </c>
    </row>
    <row r="6729" spans="1:21" x14ac:dyDescent="0.25">
      <c r="A6729" t="s">
        <v>6619</v>
      </c>
      <c r="B6729" s="12">
        <v>212850</v>
      </c>
      <c r="C6729" t="s">
        <v>12224</v>
      </c>
      <c r="D6729" s="11">
        <v>46201.731203703697</v>
      </c>
      <c r="E6729" t="s">
        <v>12225</v>
      </c>
      <c r="F6729" t="s">
        <v>6415</v>
      </c>
      <c r="G6729" t="s">
        <v>6968</v>
      </c>
      <c r="H6729" t="s">
        <v>6449</v>
      </c>
      <c r="I6729" t="s">
        <v>65</v>
      </c>
      <c r="J6729" t="s">
        <v>636</v>
      </c>
      <c r="K6729" t="s">
        <v>12096</v>
      </c>
      <c r="L6729" t="s">
        <v>12078</v>
      </c>
      <c r="M6729" t="s">
        <v>12097</v>
      </c>
      <c r="N6729" t="s">
        <v>6761</v>
      </c>
      <c r="O6729" t="s">
        <v>6762</v>
      </c>
      <c r="P6729">
        <v>15149500</v>
      </c>
      <c r="Q6729" t="s">
        <v>6893</v>
      </c>
      <c r="R6729" t="s">
        <v>6911</v>
      </c>
      <c r="S6729" s="12"/>
      <c r="T6729" s="13"/>
      <c r="U6729" t="s">
        <v>11489</v>
      </c>
    </row>
    <row r="6730" spans="1:21" x14ac:dyDescent="0.25">
      <c r="A6730" t="s">
        <v>6619</v>
      </c>
      <c r="B6730" s="12">
        <v>212850</v>
      </c>
      <c r="C6730" t="s">
        <v>12224</v>
      </c>
      <c r="D6730" s="11">
        <v>46201.731203703697</v>
      </c>
      <c r="E6730" t="s">
        <v>12225</v>
      </c>
      <c r="F6730" t="s">
        <v>6415</v>
      </c>
      <c r="G6730" t="s">
        <v>8520</v>
      </c>
      <c r="H6730" t="s">
        <v>6449</v>
      </c>
      <c r="I6730" t="s">
        <v>65</v>
      </c>
      <c r="J6730" t="s">
        <v>636</v>
      </c>
      <c r="K6730" t="s">
        <v>12096</v>
      </c>
      <c r="L6730" t="s">
        <v>12078</v>
      </c>
      <c r="M6730" t="s">
        <v>12097</v>
      </c>
      <c r="N6730" t="s">
        <v>6761</v>
      </c>
      <c r="O6730" t="s">
        <v>6762</v>
      </c>
      <c r="P6730">
        <v>15149500</v>
      </c>
      <c r="Q6730" t="s">
        <v>6893</v>
      </c>
      <c r="R6730" t="s">
        <v>6911</v>
      </c>
      <c r="S6730" s="12"/>
      <c r="T6730" s="13"/>
      <c r="U6730" t="s">
        <v>11489</v>
      </c>
    </row>
    <row r="6731" spans="1:21" x14ac:dyDescent="0.25">
      <c r="A6731" t="s">
        <v>6619</v>
      </c>
      <c r="B6731" s="12">
        <v>212850</v>
      </c>
      <c r="C6731" t="s">
        <v>12224</v>
      </c>
      <c r="D6731" s="11">
        <v>46201.731203703697</v>
      </c>
      <c r="E6731" t="s">
        <v>12225</v>
      </c>
      <c r="F6731" t="s">
        <v>6415</v>
      </c>
      <c r="G6731" t="s">
        <v>12030</v>
      </c>
      <c r="H6731" t="s">
        <v>6449</v>
      </c>
      <c r="I6731" t="s">
        <v>65</v>
      </c>
      <c r="J6731" t="s">
        <v>636</v>
      </c>
      <c r="K6731" t="s">
        <v>12096</v>
      </c>
      <c r="L6731" t="s">
        <v>12078</v>
      </c>
      <c r="M6731" t="s">
        <v>12097</v>
      </c>
      <c r="N6731" t="s">
        <v>6761</v>
      </c>
      <c r="O6731" t="s">
        <v>6762</v>
      </c>
      <c r="P6731">
        <v>15149500</v>
      </c>
      <c r="Q6731" t="s">
        <v>6893</v>
      </c>
      <c r="R6731" t="s">
        <v>6911</v>
      </c>
      <c r="S6731" s="12"/>
      <c r="T6731" s="13"/>
      <c r="U6731" t="s">
        <v>11489</v>
      </c>
    </row>
    <row r="6732" spans="1:21" x14ac:dyDescent="0.25">
      <c r="A6732" t="s">
        <v>6619</v>
      </c>
      <c r="B6732" s="12">
        <v>212850</v>
      </c>
      <c r="C6732" t="s">
        <v>12224</v>
      </c>
      <c r="D6732" s="11">
        <v>46201.731203703697</v>
      </c>
      <c r="E6732" t="s">
        <v>12225</v>
      </c>
      <c r="F6732" t="s">
        <v>6415</v>
      </c>
      <c r="G6732" t="s">
        <v>12080</v>
      </c>
      <c r="H6732" t="s">
        <v>6449</v>
      </c>
      <c r="I6732" t="s">
        <v>65</v>
      </c>
      <c r="J6732" t="s">
        <v>636</v>
      </c>
      <c r="K6732" t="s">
        <v>12096</v>
      </c>
      <c r="L6732" t="s">
        <v>12078</v>
      </c>
      <c r="M6732" t="s">
        <v>12097</v>
      </c>
      <c r="N6732" t="s">
        <v>6761</v>
      </c>
      <c r="O6732" t="s">
        <v>6762</v>
      </c>
      <c r="P6732">
        <v>15149500</v>
      </c>
      <c r="Q6732" t="s">
        <v>6893</v>
      </c>
      <c r="R6732" t="s">
        <v>6911</v>
      </c>
      <c r="S6732" s="12"/>
      <c r="T6732" s="13"/>
      <c r="U6732" t="s">
        <v>11489</v>
      </c>
    </row>
    <row r="6733" spans="1:21" x14ac:dyDescent="0.25">
      <c r="A6733" t="s">
        <v>6619</v>
      </c>
      <c r="B6733" s="12">
        <v>212850</v>
      </c>
      <c r="C6733" t="s">
        <v>12224</v>
      </c>
      <c r="D6733" s="11">
        <v>46201.731203703697</v>
      </c>
      <c r="E6733" t="s">
        <v>12225</v>
      </c>
      <c r="F6733" t="s">
        <v>6415</v>
      </c>
      <c r="G6733" t="s">
        <v>12081</v>
      </c>
      <c r="H6733" t="s">
        <v>6449</v>
      </c>
      <c r="I6733" t="s">
        <v>65</v>
      </c>
      <c r="J6733" t="s">
        <v>636</v>
      </c>
      <c r="K6733" t="s">
        <v>12096</v>
      </c>
      <c r="L6733" t="s">
        <v>12078</v>
      </c>
      <c r="M6733" t="s">
        <v>12097</v>
      </c>
      <c r="N6733" t="s">
        <v>6761</v>
      </c>
      <c r="O6733" t="s">
        <v>6762</v>
      </c>
      <c r="P6733">
        <v>15149500</v>
      </c>
      <c r="Q6733" t="s">
        <v>6893</v>
      </c>
      <c r="R6733" t="s">
        <v>6911</v>
      </c>
      <c r="S6733" s="12"/>
      <c r="T6733" s="13"/>
      <c r="U6733" t="s">
        <v>11489</v>
      </c>
    </row>
    <row r="6734" spans="1:21" x14ac:dyDescent="0.25">
      <c r="A6734" t="s">
        <v>6637</v>
      </c>
      <c r="B6734" s="12">
        <v>212880</v>
      </c>
      <c r="C6734" t="s">
        <v>12444</v>
      </c>
      <c r="D6734" s="11">
        <v>46201.811655092599</v>
      </c>
      <c r="E6734" t="s">
        <v>12445</v>
      </c>
      <c r="F6734" t="s">
        <v>6415</v>
      </c>
      <c r="G6734" t="s">
        <v>6968</v>
      </c>
      <c r="H6734" t="s">
        <v>6449</v>
      </c>
      <c r="I6734" t="s">
        <v>65</v>
      </c>
      <c r="J6734" t="s">
        <v>57</v>
      </c>
      <c r="K6734" t="s">
        <v>12446</v>
      </c>
      <c r="L6734" t="s">
        <v>12039</v>
      </c>
      <c r="M6734" t="s">
        <v>12447</v>
      </c>
      <c r="N6734" t="s">
        <v>6787</v>
      </c>
      <c r="O6734" t="s">
        <v>6810</v>
      </c>
      <c r="P6734">
        <v>13245000</v>
      </c>
      <c r="Q6734" t="s">
        <v>6636</v>
      </c>
      <c r="R6734" t="s">
        <v>6636</v>
      </c>
      <c r="S6734" s="12"/>
      <c r="T6734" s="13"/>
      <c r="U6734" t="s">
        <v>6636</v>
      </c>
    </row>
    <row r="6735" spans="1:21" x14ac:dyDescent="0.25">
      <c r="A6735" t="s">
        <v>6637</v>
      </c>
      <c r="B6735" s="12">
        <v>212880</v>
      </c>
      <c r="C6735" t="s">
        <v>12444</v>
      </c>
      <c r="D6735" s="11">
        <v>46201.811655092599</v>
      </c>
      <c r="E6735" t="s">
        <v>12445</v>
      </c>
      <c r="F6735" t="s">
        <v>6415</v>
      </c>
      <c r="G6735" t="s">
        <v>8520</v>
      </c>
      <c r="H6735" t="s">
        <v>6449</v>
      </c>
      <c r="I6735" t="s">
        <v>65</v>
      </c>
      <c r="J6735" t="s">
        <v>57</v>
      </c>
      <c r="K6735" t="s">
        <v>12446</v>
      </c>
      <c r="L6735" t="s">
        <v>12039</v>
      </c>
      <c r="M6735" t="s">
        <v>12447</v>
      </c>
      <c r="N6735" t="s">
        <v>6787</v>
      </c>
      <c r="O6735" t="s">
        <v>6810</v>
      </c>
      <c r="P6735">
        <v>13245000</v>
      </c>
      <c r="Q6735" t="s">
        <v>6636</v>
      </c>
      <c r="R6735" t="s">
        <v>6636</v>
      </c>
      <c r="S6735" s="12"/>
      <c r="T6735" s="13"/>
      <c r="U6735" t="s">
        <v>6636</v>
      </c>
    </row>
    <row r="6736" spans="1:21" x14ac:dyDescent="0.25">
      <c r="A6736" t="s">
        <v>6637</v>
      </c>
      <c r="B6736" s="12">
        <v>212880</v>
      </c>
      <c r="C6736" t="s">
        <v>12444</v>
      </c>
      <c r="D6736" s="11">
        <v>46201.811655092599</v>
      </c>
      <c r="E6736" t="s">
        <v>12445</v>
      </c>
      <c r="F6736" t="s">
        <v>6415</v>
      </c>
      <c r="G6736" t="s">
        <v>12030</v>
      </c>
      <c r="H6736" t="s">
        <v>6449</v>
      </c>
      <c r="I6736" t="s">
        <v>65</v>
      </c>
      <c r="J6736" t="s">
        <v>57</v>
      </c>
      <c r="K6736" t="s">
        <v>12446</v>
      </c>
      <c r="L6736" t="s">
        <v>12039</v>
      </c>
      <c r="M6736" t="s">
        <v>12447</v>
      </c>
      <c r="N6736" t="s">
        <v>6787</v>
      </c>
      <c r="O6736" t="s">
        <v>6810</v>
      </c>
      <c r="P6736">
        <v>13245000</v>
      </c>
      <c r="Q6736" t="s">
        <v>6636</v>
      </c>
      <c r="R6736" t="s">
        <v>6636</v>
      </c>
      <c r="S6736" s="12"/>
      <c r="T6736" s="13"/>
      <c r="U6736" t="s">
        <v>6636</v>
      </c>
    </row>
    <row r="6737" spans="1:21" x14ac:dyDescent="0.25">
      <c r="A6737" t="s">
        <v>6637</v>
      </c>
      <c r="B6737" s="12">
        <v>212880</v>
      </c>
      <c r="C6737" t="s">
        <v>12444</v>
      </c>
      <c r="D6737" s="11">
        <v>46201.811655092599</v>
      </c>
      <c r="E6737" t="s">
        <v>12445</v>
      </c>
      <c r="F6737" t="s">
        <v>6415</v>
      </c>
      <c r="G6737" t="s">
        <v>8521</v>
      </c>
      <c r="H6737" t="s">
        <v>6449</v>
      </c>
      <c r="I6737" t="s">
        <v>65</v>
      </c>
      <c r="J6737" t="s">
        <v>57</v>
      </c>
      <c r="K6737" t="s">
        <v>12446</v>
      </c>
      <c r="L6737" t="s">
        <v>12039</v>
      </c>
      <c r="M6737" t="s">
        <v>12447</v>
      </c>
      <c r="N6737" t="s">
        <v>6787</v>
      </c>
      <c r="O6737" t="s">
        <v>6810</v>
      </c>
      <c r="P6737">
        <v>13245000</v>
      </c>
      <c r="Q6737" t="s">
        <v>6636</v>
      </c>
      <c r="R6737" t="s">
        <v>6636</v>
      </c>
      <c r="S6737" s="12"/>
      <c r="T6737" s="13"/>
      <c r="U6737" t="s">
        <v>6636</v>
      </c>
    </row>
    <row r="6738" spans="1:21" x14ac:dyDescent="0.25">
      <c r="A6738" t="s">
        <v>6637</v>
      </c>
      <c r="B6738" s="12">
        <v>212880</v>
      </c>
      <c r="C6738" t="s">
        <v>12444</v>
      </c>
      <c r="D6738" s="11">
        <v>46201.811655092599</v>
      </c>
      <c r="E6738" t="s">
        <v>12445</v>
      </c>
      <c r="F6738" t="s">
        <v>6415</v>
      </c>
      <c r="G6738" t="s">
        <v>12041</v>
      </c>
      <c r="H6738" t="s">
        <v>6449</v>
      </c>
      <c r="I6738" t="s">
        <v>65</v>
      </c>
      <c r="J6738" t="s">
        <v>57</v>
      </c>
      <c r="K6738" t="s">
        <v>12446</v>
      </c>
      <c r="L6738" t="s">
        <v>12039</v>
      </c>
      <c r="M6738" t="s">
        <v>12447</v>
      </c>
      <c r="N6738" t="s">
        <v>6787</v>
      </c>
      <c r="O6738" t="s">
        <v>6810</v>
      </c>
      <c r="P6738">
        <v>13245000</v>
      </c>
      <c r="Q6738" t="s">
        <v>6636</v>
      </c>
      <c r="R6738" t="s">
        <v>6636</v>
      </c>
      <c r="S6738" s="12"/>
      <c r="T6738" s="13"/>
      <c r="U6738" t="s">
        <v>6636</v>
      </c>
    </row>
    <row r="6739" spans="1:21" x14ac:dyDescent="0.25">
      <c r="A6739" t="s">
        <v>6637</v>
      </c>
      <c r="B6739" s="12">
        <v>212880</v>
      </c>
      <c r="C6739" t="s">
        <v>12444</v>
      </c>
      <c r="D6739" s="11">
        <v>46201.811655092599</v>
      </c>
      <c r="E6739" t="s">
        <v>12445</v>
      </c>
      <c r="F6739" t="s">
        <v>6415</v>
      </c>
      <c r="G6739" t="s">
        <v>12042</v>
      </c>
      <c r="H6739" t="s">
        <v>6449</v>
      </c>
      <c r="I6739" t="s">
        <v>65</v>
      </c>
      <c r="J6739" t="s">
        <v>57</v>
      </c>
      <c r="K6739" t="s">
        <v>12446</v>
      </c>
      <c r="L6739" t="s">
        <v>12039</v>
      </c>
      <c r="M6739" t="s">
        <v>12447</v>
      </c>
      <c r="N6739" t="s">
        <v>6787</v>
      </c>
      <c r="O6739" t="s">
        <v>6810</v>
      </c>
      <c r="P6739">
        <v>13245000</v>
      </c>
      <c r="Q6739" t="s">
        <v>6636</v>
      </c>
      <c r="R6739" t="s">
        <v>6636</v>
      </c>
      <c r="S6739" s="12"/>
      <c r="T6739" s="13"/>
      <c r="U6739" t="s">
        <v>6636</v>
      </c>
    </row>
    <row r="6740" spans="1:21" x14ac:dyDescent="0.25">
      <c r="A6740" t="s">
        <v>6619</v>
      </c>
      <c r="B6740" s="12">
        <v>212880</v>
      </c>
      <c r="C6740" t="s">
        <v>12444</v>
      </c>
      <c r="D6740" s="11">
        <v>46201.814826388902</v>
      </c>
      <c r="E6740" t="s">
        <v>12445</v>
      </c>
      <c r="F6740" t="s">
        <v>6415</v>
      </c>
      <c r="G6740" t="s">
        <v>6968</v>
      </c>
      <c r="H6740" t="s">
        <v>6449</v>
      </c>
      <c r="I6740" t="s">
        <v>65</v>
      </c>
      <c r="J6740" t="s">
        <v>57</v>
      </c>
      <c r="K6740" t="s">
        <v>12446</v>
      </c>
      <c r="L6740" t="s">
        <v>12039</v>
      </c>
      <c r="M6740" t="s">
        <v>12447</v>
      </c>
      <c r="N6740" t="s">
        <v>6787</v>
      </c>
      <c r="O6740" t="s">
        <v>6810</v>
      </c>
      <c r="P6740">
        <v>13245000</v>
      </c>
      <c r="Q6740" t="s">
        <v>6636</v>
      </c>
      <c r="R6740" t="s">
        <v>6636</v>
      </c>
      <c r="S6740" s="12"/>
      <c r="T6740" s="13"/>
      <c r="U6740" t="s">
        <v>6636</v>
      </c>
    </row>
    <row r="6741" spans="1:21" x14ac:dyDescent="0.25">
      <c r="A6741" t="s">
        <v>6619</v>
      </c>
      <c r="B6741" s="12">
        <v>212880</v>
      </c>
      <c r="C6741" t="s">
        <v>12444</v>
      </c>
      <c r="D6741" s="11">
        <v>46201.814826388902</v>
      </c>
      <c r="E6741" t="s">
        <v>12445</v>
      </c>
      <c r="F6741" t="s">
        <v>6415</v>
      </c>
      <c r="G6741" t="s">
        <v>8520</v>
      </c>
      <c r="H6741" t="s">
        <v>6449</v>
      </c>
      <c r="I6741" t="s">
        <v>65</v>
      </c>
      <c r="J6741" t="s">
        <v>57</v>
      </c>
      <c r="K6741" t="s">
        <v>12446</v>
      </c>
      <c r="L6741" t="s">
        <v>12039</v>
      </c>
      <c r="M6741" t="s">
        <v>12447</v>
      </c>
      <c r="N6741" t="s">
        <v>6787</v>
      </c>
      <c r="O6741" t="s">
        <v>6810</v>
      </c>
      <c r="P6741">
        <v>13245000</v>
      </c>
      <c r="Q6741" t="s">
        <v>6636</v>
      </c>
      <c r="R6741" t="s">
        <v>6636</v>
      </c>
      <c r="S6741" s="12"/>
      <c r="T6741" s="13"/>
      <c r="U6741" t="s">
        <v>6636</v>
      </c>
    </row>
    <row r="6742" spans="1:21" x14ac:dyDescent="0.25">
      <c r="A6742" t="s">
        <v>6619</v>
      </c>
      <c r="B6742" s="12">
        <v>212880</v>
      </c>
      <c r="C6742" t="s">
        <v>12444</v>
      </c>
      <c r="D6742" s="11">
        <v>46201.814826388902</v>
      </c>
      <c r="E6742" t="s">
        <v>12445</v>
      </c>
      <c r="F6742" t="s">
        <v>6415</v>
      </c>
      <c r="G6742" t="s">
        <v>12030</v>
      </c>
      <c r="H6742" t="s">
        <v>6449</v>
      </c>
      <c r="I6742" t="s">
        <v>65</v>
      </c>
      <c r="J6742" t="s">
        <v>57</v>
      </c>
      <c r="K6742" t="s">
        <v>12446</v>
      </c>
      <c r="L6742" t="s">
        <v>12039</v>
      </c>
      <c r="M6742" t="s">
        <v>12447</v>
      </c>
      <c r="N6742" t="s">
        <v>6787</v>
      </c>
      <c r="O6742" t="s">
        <v>6810</v>
      </c>
      <c r="P6742">
        <v>13245000</v>
      </c>
      <c r="Q6742" t="s">
        <v>6636</v>
      </c>
      <c r="R6742" t="s">
        <v>6636</v>
      </c>
      <c r="S6742" s="12"/>
      <c r="T6742" s="13"/>
      <c r="U6742" t="s">
        <v>6636</v>
      </c>
    </row>
    <row r="6743" spans="1:21" x14ac:dyDescent="0.25">
      <c r="A6743" t="s">
        <v>6619</v>
      </c>
      <c r="B6743" s="12">
        <v>212880</v>
      </c>
      <c r="C6743" t="s">
        <v>12444</v>
      </c>
      <c r="D6743" s="11">
        <v>46201.814826388902</v>
      </c>
      <c r="E6743" t="s">
        <v>12445</v>
      </c>
      <c r="F6743" t="s">
        <v>6415</v>
      </c>
      <c r="G6743" t="s">
        <v>8521</v>
      </c>
      <c r="H6743" t="s">
        <v>6449</v>
      </c>
      <c r="I6743" t="s">
        <v>65</v>
      </c>
      <c r="J6743" t="s">
        <v>57</v>
      </c>
      <c r="K6743" t="s">
        <v>12446</v>
      </c>
      <c r="L6743" t="s">
        <v>12039</v>
      </c>
      <c r="M6743" t="s">
        <v>12447</v>
      </c>
      <c r="N6743" t="s">
        <v>6787</v>
      </c>
      <c r="O6743" t="s">
        <v>6810</v>
      </c>
      <c r="P6743">
        <v>13245000</v>
      </c>
      <c r="Q6743" t="s">
        <v>6636</v>
      </c>
      <c r="R6743" t="s">
        <v>6636</v>
      </c>
      <c r="S6743" s="12"/>
      <c r="T6743" s="13"/>
      <c r="U6743" t="s">
        <v>6636</v>
      </c>
    </row>
    <row r="6744" spans="1:21" x14ac:dyDescent="0.25">
      <c r="A6744" t="s">
        <v>6619</v>
      </c>
      <c r="B6744" s="12">
        <v>212880</v>
      </c>
      <c r="C6744" t="s">
        <v>12444</v>
      </c>
      <c r="D6744" s="11">
        <v>46201.814826388902</v>
      </c>
      <c r="E6744" t="s">
        <v>12445</v>
      </c>
      <c r="F6744" t="s">
        <v>6415</v>
      </c>
      <c r="G6744" t="s">
        <v>12041</v>
      </c>
      <c r="H6744" t="s">
        <v>6449</v>
      </c>
      <c r="I6744" t="s">
        <v>65</v>
      </c>
      <c r="J6744" t="s">
        <v>57</v>
      </c>
      <c r="K6744" t="s">
        <v>12446</v>
      </c>
      <c r="L6744" t="s">
        <v>12039</v>
      </c>
      <c r="M6744" t="s">
        <v>12447</v>
      </c>
      <c r="N6744" t="s">
        <v>6787</v>
      </c>
      <c r="O6744" t="s">
        <v>6810</v>
      </c>
      <c r="P6744">
        <v>13245000</v>
      </c>
      <c r="Q6744" t="s">
        <v>6636</v>
      </c>
      <c r="R6744" t="s">
        <v>6636</v>
      </c>
      <c r="S6744" s="12"/>
      <c r="T6744" s="13"/>
      <c r="U6744" t="s">
        <v>6636</v>
      </c>
    </row>
    <row r="6745" spans="1:21" x14ac:dyDescent="0.25">
      <c r="A6745" t="s">
        <v>6619</v>
      </c>
      <c r="B6745" s="12">
        <v>212880</v>
      </c>
      <c r="C6745" t="s">
        <v>12444</v>
      </c>
      <c r="D6745" s="11">
        <v>46201.814826388902</v>
      </c>
      <c r="E6745" t="s">
        <v>12445</v>
      </c>
      <c r="F6745" t="s">
        <v>6415</v>
      </c>
      <c r="G6745" t="s">
        <v>12042</v>
      </c>
      <c r="H6745" t="s">
        <v>6449</v>
      </c>
      <c r="I6745" t="s">
        <v>65</v>
      </c>
      <c r="J6745" t="s">
        <v>57</v>
      </c>
      <c r="K6745" t="s">
        <v>12446</v>
      </c>
      <c r="L6745" t="s">
        <v>12039</v>
      </c>
      <c r="M6745" t="s">
        <v>12447</v>
      </c>
      <c r="N6745" t="s">
        <v>6787</v>
      </c>
      <c r="O6745" t="s">
        <v>6810</v>
      </c>
      <c r="P6745">
        <v>13245000</v>
      </c>
      <c r="Q6745" t="s">
        <v>6636</v>
      </c>
      <c r="R6745" t="s">
        <v>6636</v>
      </c>
      <c r="S6745" s="12"/>
      <c r="T6745" s="13"/>
      <c r="U6745" t="s">
        <v>6636</v>
      </c>
    </row>
    <row r="6746" spans="1:21" x14ac:dyDescent="0.25">
      <c r="A6746" t="s">
        <v>6637</v>
      </c>
      <c r="B6746" s="12">
        <v>212920</v>
      </c>
      <c r="C6746" t="s">
        <v>12448</v>
      </c>
      <c r="D6746" s="11">
        <v>46202.406018518501</v>
      </c>
      <c r="E6746" t="s">
        <v>12449</v>
      </c>
      <c r="F6746" t="s">
        <v>6415</v>
      </c>
      <c r="G6746" t="s">
        <v>6968</v>
      </c>
      <c r="H6746" t="s">
        <v>6449</v>
      </c>
      <c r="I6746" t="s">
        <v>55</v>
      </c>
      <c r="J6746" t="s">
        <v>643</v>
      </c>
      <c r="K6746" t="s">
        <v>12424</v>
      </c>
      <c r="L6746" t="s">
        <v>12023</v>
      </c>
      <c r="M6746" t="s">
        <v>12425</v>
      </c>
      <c r="N6746" t="s">
        <v>6761</v>
      </c>
      <c r="O6746" t="s">
        <v>6762</v>
      </c>
      <c r="P6746">
        <v>14449500</v>
      </c>
      <c r="Q6746" t="s">
        <v>6636</v>
      </c>
      <c r="R6746" t="s">
        <v>6636</v>
      </c>
      <c r="S6746" s="12"/>
      <c r="T6746" s="13"/>
      <c r="U6746" t="s">
        <v>7056</v>
      </c>
    </row>
    <row r="6747" spans="1:21" x14ac:dyDescent="0.25">
      <c r="A6747" t="s">
        <v>6637</v>
      </c>
      <c r="B6747" s="12">
        <v>425840</v>
      </c>
      <c r="C6747" t="s">
        <v>12448</v>
      </c>
      <c r="D6747" s="11">
        <v>46202.406018518501</v>
      </c>
      <c r="E6747" t="s">
        <v>12449</v>
      </c>
      <c r="F6747" t="s">
        <v>6415</v>
      </c>
      <c r="G6747" t="s">
        <v>10421</v>
      </c>
      <c r="H6747" t="s">
        <v>6449</v>
      </c>
      <c r="I6747" t="s">
        <v>55</v>
      </c>
      <c r="J6747" t="s">
        <v>643</v>
      </c>
      <c r="K6747" t="s">
        <v>12424</v>
      </c>
      <c r="L6747" t="s">
        <v>12023</v>
      </c>
      <c r="M6747" t="s">
        <v>12425</v>
      </c>
      <c r="N6747" t="s">
        <v>6761</v>
      </c>
      <c r="O6747" t="s">
        <v>6762</v>
      </c>
      <c r="P6747">
        <v>28899000</v>
      </c>
      <c r="Q6747" t="s">
        <v>6636</v>
      </c>
      <c r="R6747" t="s">
        <v>6636</v>
      </c>
      <c r="S6747" s="12"/>
      <c r="T6747" s="13"/>
      <c r="U6747" t="s">
        <v>7056</v>
      </c>
    </row>
    <row r="6748" spans="1:21" x14ac:dyDescent="0.25">
      <c r="A6748" t="s">
        <v>6637</v>
      </c>
      <c r="B6748" s="12">
        <v>212920</v>
      </c>
      <c r="C6748" t="s">
        <v>12448</v>
      </c>
      <c r="D6748" s="11">
        <v>46202.406018518501</v>
      </c>
      <c r="E6748" t="s">
        <v>12449</v>
      </c>
      <c r="F6748" t="s">
        <v>6415</v>
      </c>
      <c r="G6748" t="s">
        <v>8520</v>
      </c>
      <c r="H6748" t="s">
        <v>6449</v>
      </c>
      <c r="I6748" t="s">
        <v>55</v>
      </c>
      <c r="J6748" t="s">
        <v>643</v>
      </c>
      <c r="K6748" t="s">
        <v>12424</v>
      </c>
      <c r="L6748" t="s">
        <v>12023</v>
      </c>
      <c r="M6748" t="s">
        <v>12425</v>
      </c>
      <c r="N6748" t="s">
        <v>6761</v>
      </c>
      <c r="O6748" t="s">
        <v>6762</v>
      </c>
      <c r="P6748">
        <v>14449500</v>
      </c>
      <c r="Q6748" t="s">
        <v>6636</v>
      </c>
      <c r="R6748" t="s">
        <v>6636</v>
      </c>
      <c r="S6748" s="12"/>
      <c r="T6748" s="13"/>
      <c r="U6748" t="s">
        <v>7056</v>
      </c>
    </row>
    <row r="6749" spans="1:21" x14ac:dyDescent="0.25">
      <c r="A6749" t="s">
        <v>6619</v>
      </c>
      <c r="B6749" s="12">
        <v>212920</v>
      </c>
      <c r="C6749" t="s">
        <v>12448</v>
      </c>
      <c r="D6749" s="11">
        <v>46202.4430671296</v>
      </c>
      <c r="E6749" t="s">
        <v>12449</v>
      </c>
      <c r="F6749" t="s">
        <v>6415</v>
      </c>
      <c r="G6749" t="s">
        <v>6968</v>
      </c>
      <c r="H6749" t="s">
        <v>6449</v>
      </c>
      <c r="I6749" t="s">
        <v>55</v>
      </c>
      <c r="J6749" t="s">
        <v>643</v>
      </c>
      <c r="K6749" t="s">
        <v>12424</v>
      </c>
      <c r="L6749" t="s">
        <v>12023</v>
      </c>
      <c r="M6749" t="s">
        <v>12425</v>
      </c>
      <c r="N6749" t="s">
        <v>6761</v>
      </c>
      <c r="O6749" t="s">
        <v>6762</v>
      </c>
      <c r="P6749">
        <v>14449500</v>
      </c>
      <c r="Q6749" t="s">
        <v>6636</v>
      </c>
      <c r="R6749" t="s">
        <v>6636</v>
      </c>
      <c r="S6749" s="12"/>
      <c r="T6749" s="13"/>
      <c r="U6749" t="s">
        <v>7056</v>
      </c>
    </row>
    <row r="6750" spans="1:21" x14ac:dyDescent="0.25">
      <c r="A6750" t="s">
        <v>6619</v>
      </c>
      <c r="B6750" s="12">
        <v>425840</v>
      </c>
      <c r="C6750" t="s">
        <v>12448</v>
      </c>
      <c r="D6750" s="11">
        <v>46202.4430671296</v>
      </c>
      <c r="E6750" t="s">
        <v>12449</v>
      </c>
      <c r="F6750" t="s">
        <v>6415</v>
      </c>
      <c r="G6750" t="s">
        <v>10421</v>
      </c>
      <c r="H6750" t="s">
        <v>6449</v>
      </c>
      <c r="I6750" t="s">
        <v>55</v>
      </c>
      <c r="J6750" t="s">
        <v>643</v>
      </c>
      <c r="K6750" t="s">
        <v>12424</v>
      </c>
      <c r="L6750" t="s">
        <v>12023</v>
      </c>
      <c r="M6750" t="s">
        <v>12425</v>
      </c>
      <c r="N6750" t="s">
        <v>6761</v>
      </c>
      <c r="O6750" t="s">
        <v>6762</v>
      </c>
      <c r="P6750">
        <v>28899000</v>
      </c>
      <c r="Q6750" t="s">
        <v>6636</v>
      </c>
      <c r="R6750" t="s">
        <v>6636</v>
      </c>
      <c r="S6750" s="12"/>
      <c r="T6750" s="13"/>
      <c r="U6750" t="s">
        <v>7056</v>
      </c>
    </row>
    <row r="6751" spans="1:21" x14ac:dyDescent="0.25">
      <c r="A6751" t="s">
        <v>6619</v>
      </c>
      <c r="B6751" s="12">
        <v>212920</v>
      </c>
      <c r="C6751" t="s">
        <v>12448</v>
      </c>
      <c r="D6751" s="11">
        <v>46202.4430671296</v>
      </c>
      <c r="E6751" t="s">
        <v>12449</v>
      </c>
      <c r="F6751" t="s">
        <v>6415</v>
      </c>
      <c r="G6751" t="s">
        <v>8520</v>
      </c>
      <c r="H6751" t="s">
        <v>6449</v>
      </c>
      <c r="I6751" t="s">
        <v>55</v>
      </c>
      <c r="J6751" t="s">
        <v>643</v>
      </c>
      <c r="K6751" t="s">
        <v>12424</v>
      </c>
      <c r="L6751" t="s">
        <v>12023</v>
      </c>
      <c r="M6751" t="s">
        <v>12425</v>
      </c>
      <c r="N6751" t="s">
        <v>6761</v>
      </c>
      <c r="O6751" t="s">
        <v>6762</v>
      </c>
      <c r="P6751">
        <v>14449500</v>
      </c>
      <c r="Q6751" t="s">
        <v>6636</v>
      </c>
      <c r="R6751" t="s">
        <v>6636</v>
      </c>
      <c r="S6751" s="12"/>
      <c r="T6751" s="13"/>
      <c r="U6751" t="s">
        <v>7056</v>
      </c>
    </row>
    <row r="6752" spans="1:21" x14ac:dyDescent="0.25">
      <c r="A6752" t="s">
        <v>6619</v>
      </c>
      <c r="B6752" s="12">
        <v>212980</v>
      </c>
      <c r="C6752" t="s">
        <v>12349</v>
      </c>
      <c r="D6752" s="11">
        <v>46202.546585648102</v>
      </c>
      <c r="E6752" t="s">
        <v>12350</v>
      </c>
      <c r="F6752" t="s">
        <v>6415</v>
      </c>
      <c r="G6752" t="s">
        <v>6968</v>
      </c>
      <c r="H6752" t="s">
        <v>6449</v>
      </c>
      <c r="I6752" t="s">
        <v>55</v>
      </c>
      <c r="J6752" t="s">
        <v>643</v>
      </c>
      <c r="K6752" t="s">
        <v>12178</v>
      </c>
      <c r="L6752" t="s">
        <v>12047</v>
      </c>
      <c r="M6752" t="s">
        <v>12179</v>
      </c>
      <c r="N6752" t="s">
        <v>7001</v>
      </c>
      <c r="O6752" t="s">
        <v>7007</v>
      </c>
      <c r="P6752">
        <v>6450000</v>
      </c>
      <c r="Q6752" t="s">
        <v>6636</v>
      </c>
      <c r="R6752" t="s">
        <v>6636</v>
      </c>
      <c r="S6752" s="12"/>
      <c r="T6752" s="13"/>
      <c r="U6752" t="s">
        <v>6896</v>
      </c>
    </row>
    <row r="6753" spans="1:21" x14ac:dyDescent="0.25">
      <c r="A6753" t="s">
        <v>6619</v>
      </c>
      <c r="B6753" s="12">
        <v>212980</v>
      </c>
      <c r="C6753" t="s">
        <v>12349</v>
      </c>
      <c r="D6753" s="11">
        <v>46202.546585648102</v>
      </c>
      <c r="E6753" t="s">
        <v>12350</v>
      </c>
      <c r="F6753" t="s">
        <v>6415</v>
      </c>
      <c r="G6753" t="s">
        <v>8520</v>
      </c>
      <c r="H6753" t="s">
        <v>6449</v>
      </c>
      <c r="I6753" t="s">
        <v>55</v>
      </c>
      <c r="J6753" t="s">
        <v>643</v>
      </c>
      <c r="K6753" t="s">
        <v>12178</v>
      </c>
      <c r="L6753" t="s">
        <v>12047</v>
      </c>
      <c r="M6753" t="s">
        <v>12179</v>
      </c>
      <c r="N6753" t="s">
        <v>7001</v>
      </c>
      <c r="O6753" t="s">
        <v>7007</v>
      </c>
      <c r="P6753">
        <v>6450000</v>
      </c>
      <c r="Q6753" t="s">
        <v>6636</v>
      </c>
      <c r="R6753" t="s">
        <v>6636</v>
      </c>
      <c r="S6753" s="12"/>
      <c r="T6753" s="13"/>
      <c r="U6753" t="s">
        <v>6896</v>
      </c>
    </row>
    <row r="6754" spans="1:21" x14ac:dyDescent="0.25">
      <c r="A6754" t="s">
        <v>6619</v>
      </c>
      <c r="B6754" s="12">
        <v>212980</v>
      </c>
      <c r="C6754" t="s">
        <v>12349</v>
      </c>
      <c r="D6754" s="11">
        <v>46202.546585648102</v>
      </c>
      <c r="E6754" t="s">
        <v>12350</v>
      </c>
      <c r="F6754" t="s">
        <v>6415</v>
      </c>
      <c r="G6754" t="s">
        <v>8521</v>
      </c>
      <c r="H6754" t="s">
        <v>6449</v>
      </c>
      <c r="I6754" t="s">
        <v>55</v>
      </c>
      <c r="J6754" t="s">
        <v>643</v>
      </c>
      <c r="K6754" t="s">
        <v>12178</v>
      </c>
      <c r="L6754" t="s">
        <v>12047</v>
      </c>
      <c r="M6754" t="s">
        <v>12179</v>
      </c>
      <c r="N6754" t="s">
        <v>7001</v>
      </c>
      <c r="O6754" t="s">
        <v>7007</v>
      </c>
      <c r="P6754">
        <v>6450000</v>
      </c>
      <c r="Q6754" t="s">
        <v>6636</v>
      </c>
      <c r="R6754" t="s">
        <v>6636</v>
      </c>
      <c r="S6754" s="12"/>
      <c r="T6754" s="13"/>
      <c r="U6754" t="s">
        <v>6896</v>
      </c>
    </row>
    <row r="6755" spans="1:21" x14ac:dyDescent="0.25">
      <c r="A6755" t="s">
        <v>6619</v>
      </c>
      <c r="B6755" s="12">
        <v>212980</v>
      </c>
      <c r="C6755" t="s">
        <v>12349</v>
      </c>
      <c r="D6755" s="11">
        <v>46202.546585648102</v>
      </c>
      <c r="E6755" t="s">
        <v>12350</v>
      </c>
      <c r="F6755" t="s">
        <v>6415</v>
      </c>
      <c r="G6755" t="s">
        <v>8522</v>
      </c>
      <c r="H6755" t="s">
        <v>6449</v>
      </c>
      <c r="I6755" t="s">
        <v>55</v>
      </c>
      <c r="J6755" t="s">
        <v>643</v>
      </c>
      <c r="K6755" t="s">
        <v>12178</v>
      </c>
      <c r="L6755" t="s">
        <v>12047</v>
      </c>
      <c r="M6755" t="s">
        <v>12179</v>
      </c>
      <c r="N6755" t="s">
        <v>7001</v>
      </c>
      <c r="O6755" t="s">
        <v>7007</v>
      </c>
      <c r="P6755">
        <v>6450000</v>
      </c>
      <c r="Q6755" t="s">
        <v>6636</v>
      </c>
      <c r="R6755" t="s">
        <v>6636</v>
      </c>
      <c r="S6755" s="12"/>
      <c r="T6755" s="13"/>
      <c r="U6755" t="s">
        <v>6896</v>
      </c>
    </row>
    <row r="6756" spans="1:21" x14ac:dyDescent="0.25">
      <c r="A6756" t="s">
        <v>6619</v>
      </c>
      <c r="B6756" s="12">
        <v>212980</v>
      </c>
      <c r="C6756" t="s">
        <v>12349</v>
      </c>
      <c r="D6756" s="11">
        <v>46202.546585648102</v>
      </c>
      <c r="E6756" t="s">
        <v>12350</v>
      </c>
      <c r="F6756" t="s">
        <v>6415</v>
      </c>
      <c r="G6756" t="s">
        <v>8523</v>
      </c>
      <c r="H6756" t="s">
        <v>6449</v>
      </c>
      <c r="I6756" t="s">
        <v>55</v>
      </c>
      <c r="J6756" t="s">
        <v>643</v>
      </c>
      <c r="K6756" t="s">
        <v>12178</v>
      </c>
      <c r="L6756" t="s">
        <v>12047</v>
      </c>
      <c r="M6756" t="s">
        <v>12179</v>
      </c>
      <c r="N6756" t="s">
        <v>7001</v>
      </c>
      <c r="O6756" t="s">
        <v>7007</v>
      </c>
      <c r="P6756">
        <v>6450000</v>
      </c>
      <c r="Q6756" t="s">
        <v>6636</v>
      </c>
      <c r="R6756" t="s">
        <v>6636</v>
      </c>
      <c r="S6756" s="12"/>
      <c r="T6756" s="13"/>
      <c r="U6756" t="s">
        <v>6896</v>
      </c>
    </row>
    <row r="6757" spans="1:21" x14ac:dyDescent="0.25">
      <c r="A6757" t="s">
        <v>6619</v>
      </c>
      <c r="B6757" s="12">
        <v>212980</v>
      </c>
      <c r="C6757" t="s">
        <v>12349</v>
      </c>
      <c r="D6757" s="11">
        <v>46202.546585648102</v>
      </c>
      <c r="E6757" t="s">
        <v>12350</v>
      </c>
      <c r="F6757" t="s">
        <v>6415</v>
      </c>
      <c r="G6757" t="s">
        <v>8524</v>
      </c>
      <c r="H6757" t="s">
        <v>6449</v>
      </c>
      <c r="I6757" t="s">
        <v>55</v>
      </c>
      <c r="J6757" t="s">
        <v>643</v>
      </c>
      <c r="K6757" t="s">
        <v>12178</v>
      </c>
      <c r="L6757" t="s">
        <v>12047</v>
      </c>
      <c r="M6757" t="s">
        <v>12179</v>
      </c>
      <c r="N6757" t="s">
        <v>7001</v>
      </c>
      <c r="O6757" t="s">
        <v>7007</v>
      </c>
      <c r="P6757">
        <v>6450000</v>
      </c>
      <c r="Q6757" t="s">
        <v>6636</v>
      </c>
      <c r="R6757" t="s">
        <v>6636</v>
      </c>
      <c r="S6757" s="12"/>
      <c r="T6757" s="13"/>
      <c r="U6757" t="s">
        <v>6896</v>
      </c>
    </row>
    <row r="6758" spans="1:21" x14ac:dyDescent="0.25">
      <c r="A6758" t="s">
        <v>6637</v>
      </c>
      <c r="B6758" s="12">
        <v>213215</v>
      </c>
      <c r="C6758" t="s">
        <v>12450</v>
      </c>
      <c r="D6758" s="11">
        <v>46203.306250000001</v>
      </c>
      <c r="E6758" t="s">
        <v>12451</v>
      </c>
      <c r="F6758" t="s">
        <v>6415</v>
      </c>
      <c r="G6758" t="s">
        <v>6968</v>
      </c>
      <c r="H6758" t="s">
        <v>6449</v>
      </c>
      <c r="I6758" t="s">
        <v>55</v>
      </c>
      <c r="J6758" t="s">
        <v>164</v>
      </c>
      <c r="K6758" t="s">
        <v>12064</v>
      </c>
      <c r="L6758" t="s">
        <v>12065</v>
      </c>
      <c r="M6758" t="s">
        <v>12066</v>
      </c>
      <c r="N6758" t="s">
        <v>7014</v>
      </c>
      <c r="O6758" t="s">
        <v>9695</v>
      </c>
      <c r="P6758">
        <v>14695000</v>
      </c>
      <c r="Q6758" t="s">
        <v>6636</v>
      </c>
      <c r="R6758" t="s">
        <v>6636</v>
      </c>
      <c r="S6758" s="12"/>
      <c r="T6758" s="13"/>
      <c r="U6758" t="s">
        <v>12452</v>
      </c>
    </row>
    <row r="6759" spans="1:21" x14ac:dyDescent="0.25">
      <c r="A6759" t="s">
        <v>6637</v>
      </c>
      <c r="B6759" s="12">
        <v>213215</v>
      </c>
      <c r="C6759" t="s">
        <v>12450</v>
      </c>
      <c r="D6759" s="11">
        <v>46203.306250000001</v>
      </c>
      <c r="E6759" t="s">
        <v>12451</v>
      </c>
      <c r="F6759" t="s">
        <v>6415</v>
      </c>
      <c r="G6759" t="s">
        <v>8520</v>
      </c>
      <c r="H6759" t="s">
        <v>6449</v>
      </c>
      <c r="I6759" t="s">
        <v>55</v>
      </c>
      <c r="J6759" t="s">
        <v>164</v>
      </c>
      <c r="K6759" t="s">
        <v>12064</v>
      </c>
      <c r="L6759" t="s">
        <v>12065</v>
      </c>
      <c r="M6759" t="s">
        <v>12066</v>
      </c>
      <c r="N6759" t="s">
        <v>7014</v>
      </c>
      <c r="O6759" t="s">
        <v>9695</v>
      </c>
      <c r="P6759">
        <v>14695000</v>
      </c>
      <c r="Q6759" t="s">
        <v>6636</v>
      </c>
      <c r="R6759" t="s">
        <v>6636</v>
      </c>
      <c r="S6759" s="12"/>
      <c r="T6759" s="13"/>
      <c r="U6759" t="s">
        <v>12452</v>
      </c>
    </row>
    <row r="6760" spans="1:21" x14ac:dyDescent="0.25">
      <c r="A6760" t="s">
        <v>6637</v>
      </c>
      <c r="B6760" s="12">
        <v>213215</v>
      </c>
      <c r="C6760" t="s">
        <v>12450</v>
      </c>
      <c r="D6760" s="11">
        <v>46203.306250000001</v>
      </c>
      <c r="E6760" t="s">
        <v>12451</v>
      </c>
      <c r="F6760" t="s">
        <v>6415</v>
      </c>
      <c r="G6760" t="s">
        <v>12030</v>
      </c>
      <c r="H6760" t="s">
        <v>6449</v>
      </c>
      <c r="I6760" t="s">
        <v>55</v>
      </c>
      <c r="J6760" t="s">
        <v>164</v>
      </c>
      <c r="K6760" t="s">
        <v>12064</v>
      </c>
      <c r="L6760" t="s">
        <v>12065</v>
      </c>
      <c r="M6760" t="s">
        <v>12066</v>
      </c>
      <c r="N6760" t="s">
        <v>7014</v>
      </c>
      <c r="O6760" t="s">
        <v>9695</v>
      </c>
      <c r="P6760">
        <v>14695000</v>
      </c>
      <c r="Q6760" t="s">
        <v>6636</v>
      </c>
      <c r="R6760" t="s">
        <v>6636</v>
      </c>
      <c r="S6760" s="12"/>
      <c r="T6760" s="13"/>
      <c r="U6760" t="s">
        <v>12452</v>
      </c>
    </row>
    <row r="6761" spans="1:21" x14ac:dyDescent="0.25">
      <c r="A6761" t="s">
        <v>6637</v>
      </c>
      <c r="B6761" s="12">
        <v>213215</v>
      </c>
      <c r="C6761" t="s">
        <v>12450</v>
      </c>
      <c r="D6761" s="11">
        <v>46203.306250000001</v>
      </c>
      <c r="E6761" t="s">
        <v>12451</v>
      </c>
      <c r="F6761" t="s">
        <v>6415</v>
      </c>
      <c r="G6761" t="s">
        <v>8521</v>
      </c>
      <c r="H6761" t="s">
        <v>6449</v>
      </c>
      <c r="I6761" t="s">
        <v>55</v>
      </c>
      <c r="J6761" t="s">
        <v>164</v>
      </c>
      <c r="K6761" t="s">
        <v>12064</v>
      </c>
      <c r="L6761" t="s">
        <v>12065</v>
      </c>
      <c r="M6761" t="s">
        <v>12066</v>
      </c>
      <c r="N6761" t="s">
        <v>7014</v>
      </c>
      <c r="O6761" t="s">
        <v>9695</v>
      </c>
      <c r="P6761">
        <v>14695000</v>
      </c>
      <c r="Q6761" t="s">
        <v>6636</v>
      </c>
      <c r="R6761" t="s">
        <v>6636</v>
      </c>
      <c r="S6761" s="12"/>
      <c r="T6761" s="13"/>
      <c r="U6761" t="s">
        <v>12452</v>
      </c>
    </row>
    <row r="6762" spans="1:21" x14ac:dyDescent="0.25">
      <c r="A6762" t="s">
        <v>6637</v>
      </c>
      <c r="B6762" s="12">
        <v>213215</v>
      </c>
      <c r="C6762" t="s">
        <v>12450</v>
      </c>
      <c r="D6762" s="11">
        <v>46203.306250000001</v>
      </c>
      <c r="E6762" t="s">
        <v>12451</v>
      </c>
      <c r="F6762" t="s">
        <v>6415</v>
      </c>
      <c r="G6762" t="s">
        <v>12072</v>
      </c>
      <c r="H6762" t="s">
        <v>6449</v>
      </c>
      <c r="I6762" t="s">
        <v>55</v>
      </c>
      <c r="J6762" t="s">
        <v>164</v>
      </c>
      <c r="K6762" t="s">
        <v>12064</v>
      </c>
      <c r="L6762" t="s">
        <v>12065</v>
      </c>
      <c r="M6762" t="s">
        <v>12066</v>
      </c>
      <c r="N6762" t="s">
        <v>7014</v>
      </c>
      <c r="O6762" t="s">
        <v>9695</v>
      </c>
      <c r="P6762">
        <v>14695000</v>
      </c>
      <c r="Q6762" t="s">
        <v>6636</v>
      </c>
      <c r="R6762" t="s">
        <v>6636</v>
      </c>
      <c r="S6762" s="12"/>
      <c r="T6762" s="13"/>
      <c r="U6762" t="s">
        <v>12452</v>
      </c>
    </row>
    <row r="6763" spans="1:21" x14ac:dyDescent="0.25">
      <c r="A6763" t="s">
        <v>6637</v>
      </c>
      <c r="B6763" s="12">
        <v>213215</v>
      </c>
      <c r="C6763" t="s">
        <v>12450</v>
      </c>
      <c r="D6763" s="11">
        <v>46203.306250000001</v>
      </c>
      <c r="E6763" t="s">
        <v>12451</v>
      </c>
      <c r="F6763" t="s">
        <v>6415</v>
      </c>
      <c r="G6763" t="s">
        <v>12073</v>
      </c>
      <c r="H6763" t="s">
        <v>6449</v>
      </c>
      <c r="I6763" t="s">
        <v>55</v>
      </c>
      <c r="J6763" t="s">
        <v>164</v>
      </c>
      <c r="K6763" t="s">
        <v>12064</v>
      </c>
      <c r="L6763" t="s">
        <v>12065</v>
      </c>
      <c r="M6763" t="s">
        <v>12066</v>
      </c>
      <c r="N6763" t="s">
        <v>7014</v>
      </c>
      <c r="O6763" t="s">
        <v>9695</v>
      </c>
      <c r="P6763">
        <v>14695000</v>
      </c>
      <c r="Q6763" t="s">
        <v>6636</v>
      </c>
      <c r="R6763" t="s">
        <v>6636</v>
      </c>
      <c r="S6763" s="12"/>
      <c r="T6763" s="13"/>
      <c r="U6763" t="s">
        <v>12452</v>
      </c>
    </row>
    <row r="6764" spans="1:21" x14ac:dyDescent="0.25">
      <c r="A6764" t="s">
        <v>6637</v>
      </c>
      <c r="B6764" s="12">
        <v>213215</v>
      </c>
      <c r="C6764" t="s">
        <v>12450</v>
      </c>
      <c r="D6764" s="11">
        <v>46203.306250000001</v>
      </c>
      <c r="E6764" t="s">
        <v>12451</v>
      </c>
      <c r="F6764" t="s">
        <v>6415</v>
      </c>
      <c r="G6764" t="s">
        <v>12074</v>
      </c>
      <c r="H6764" t="s">
        <v>6449</v>
      </c>
      <c r="I6764" t="s">
        <v>55</v>
      </c>
      <c r="J6764" t="s">
        <v>164</v>
      </c>
      <c r="K6764" t="s">
        <v>12064</v>
      </c>
      <c r="L6764" t="s">
        <v>12065</v>
      </c>
      <c r="M6764" t="s">
        <v>12066</v>
      </c>
      <c r="N6764" t="s">
        <v>7014</v>
      </c>
      <c r="O6764" t="s">
        <v>9695</v>
      </c>
      <c r="P6764">
        <v>14695000</v>
      </c>
      <c r="Q6764" t="s">
        <v>6636</v>
      </c>
      <c r="R6764" t="s">
        <v>6636</v>
      </c>
      <c r="S6764" s="12"/>
      <c r="T6764" s="13"/>
      <c r="U6764" t="s">
        <v>12452</v>
      </c>
    </row>
    <row r="6765" spans="1:21" x14ac:dyDescent="0.25">
      <c r="A6765" t="s">
        <v>6619</v>
      </c>
      <c r="B6765" s="12">
        <v>213215</v>
      </c>
      <c r="C6765" t="s">
        <v>12450</v>
      </c>
      <c r="D6765" s="11">
        <v>46203.4524537037</v>
      </c>
      <c r="E6765" t="s">
        <v>12451</v>
      </c>
      <c r="F6765" t="s">
        <v>6415</v>
      </c>
      <c r="G6765" t="s">
        <v>6968</v>
      </c>
      <c r="H6765" t="s">
        <v>6449</v>
      </c>
      <c r="I6765" t="s">
        <v>55</v>
      </c>
      <c r="J6765" t="s">
        <v>164</v>
      </c>
      <c r="K6765" t="s">
        <v>12064</v>
      </c>
      <c r="L6765" t="s">
        <v>12065</v>
      </c>
      <c r="M6765" t="s">
        <v>12066</v>
      </c>
      <c r="N6765" t="s">
        <v>7014</v>
      </c>
      <c r="O6765" t="s">
        <v>9695</v>
      </c>
      <c r="P6765">
        <v>14695000</v>
      </c>
      <c r="Q6765" t="s">
        <v>6636</v>
      </c>
      <c r="R6765" t="s">
        <v>6636</v>
      </c>
      <c r="S6765" s="12"/>
      <c r="T6765" s="13"/>
      <c r="U6765" t="s">
        <v>12452</v>
      </c>
    </row>
    <row r="6766" spans="1:21" x14ac:dyDescent="0.25">
      <c r="A6766" t="s">
        <v>6619</v>
      </c>
      <c r="B6766" s="12">
        <v>213215</v>
      </c>
      <c r="C6766" t="s">
        <v>12450</v>
      </c>
      <c r="D6766" s="11">
        <v>46203.4524537037</v>
      </c>
      <c r="E6766" t="s">
        <v>12451</v>
      </c>
      <c r="F6766" t="s">
        <v>6415</v>
      </c>
      <c r="G6766" t="s">
        <v>8520</v>
      </c>
      <c r="H6766" t="s">
        <v>6449</v>
      </c>
      <c r="I6766" t="s">
        <v>55</v>
      </c>
      <c r="J6766" t="s">
        <v>164</v>
      </c>
      <c r="K6766" t="s">
        <v>12064</v>
      </c>
      <c r="L6766" t="s">
        <v>12065</v>
      </c>
      <c r="M6766" t="s">
        <v>12066</v>
      </c>
      <c r="N6766" t="s">
        <v>7014</v>
      </c>
      <c r="O6766" t="s">
        <v>9695</v>
      </c>
      <c r="P6766">
        <v>14695000</v>
      </c>
      <c r="Q6766" t="s">
        <v>6636</v>
      </c>
      <c r="R6766" t="s">
        <v>6636</v>
      </c>
      <c r="S6766" s="12"/>
      <c r="T6766" s="13"/>
      <c r="U6766" t="s">
        <v>12452</v>
      </c>
    </row>
    <row r="6767" spans="1:21" x14ac:dyDescent="0.25">
      <c r="A6767" t="s">
        <v>6619</v>
      </c>
      <c r="B6767" s="12">
        <v>213215</v>
      </c>
      <c r="C6767" t="s">
        <v>12450</v>
      </c>
      <c r="D6767" s="11">
        <v>46203.4524537037</v>
      </c>
      <c r="E6767" t="s">
        <v>12451</v>
      </c>
      <c r="F6767" t="s">
        <v>6415</v>
      </c>
      <c r="G6767" t="s">
        <v>12030</v>
      </c>
      <c r="H6767" t="s">
        <v>6449</v>
      </c>
      <c r="I6767" t="s">
        <v>55</v>
      </c>
      <c r="J6767" t="s">
        <v>164</v>
      </c>
      <c r="K6767" t="s">
        <v>12064</v>
      </c>
      <c r="L6767" t="s">
        <v>12065</v>
      </c>
      <c r="M6767" t="s">
        <v>12066</v>
      </c>
      <c r="N6767" t="s">
        <v>7014</v>
      </c>
      <c r="O6767" t="s">
        <v>9695</v>
      </c>
      <c r="P6767">
        <v>14695000</v>
      </c>
      <c r="Q6767" t="s">
        <v>6636</v>
      </c>
      <c r="R6767" t="s">
        <v>6636</v>
      </c>
      <c r="S6767" s="12"/>
      <c r="T6767" s="13"/>
      <c r="U6767" t="s">
        <v>12452</v>
      </c>
    </row>
    <row r="6768" spans="1:21" x14ac:dyDescent="0.25">
      <c r="A6768" t="s">
        <v>6619</v>
      </c>
      <c r="B6768" s="12">
        <v>213215</v>
      </c>
      <c r="C6768" t="s">
        <v>12450</v>
      </c>
      <c r="D6768" s="11">
        <v>46203.4524537037</v>
      </c>
      <c r="E6768" t="s">
        <v>12451</v>
      </c>
      <c r="F6768" t="s">
        <v>6415</v>
      </c>
      <c r="G6768" t="s">
        <v>8521</v>
      </c>
      <c r="H6768" t="s">
        <v>6449</v>
      </c>
      <c r="I6768" t="s">
        <v>55</v>
      </c>
      <c r="J6768" t="s">
        <v>164</v>
      </c>
      <c r="K6768" t="s">
        <v>12064</v>
      </c>
      <c r="L6768" t="s">
        <v>12065</v>
      </c>
      <c r="M6768" t="s">
        <v>12066</v>
      </c>
      <c r="N6768" t="s">
        <v>7014</v>
      </c>
      <c r="O6768" t="s">
        <v>9695</v>
      </c>
      <c r="P6768">
        <v>14695000</v>
      </c>
      <c r="Q6768" t="s">
        <v>6636</v>
      </c>
      <c r="R6768" t="s">
        <v>6636</v>
      </c>
      <c r="S6768" s="12"/>
      <c r="T6768" s="13"/>
      <c r="U6768" t="s">
        <v>12452</v>
      </c>
    </row>
    <row r="6769" spans="1:21" x14ac:dyDescent="0.25">
      <c r="A6769" t="s">
        <v>6619</v>
      </c>
      <c r="B6769" s="12">
        <v>213215</v>
      </c>
      <c r="C6769" t="s">
        <v>12450</v>
      </c>
      <c r="D6769" s="11">
        <v>46203.4524537037</v>
      </c>
      <c r="E6769" t="s">
        <v>12451</v>
      </c>
      <c r="F6769" t="s">
        <v>6415</v>
      </c>
      <c r="G6769" t="s">
        <v>12072</v>
      </c>
      <c r="H6769" t="s">
        <v>6449</v>
      </c>
      <c r="I6769" t="s">
        <v>55</v>
      </c>
      <c r="J6769" t="s">
        <v>164</v>
      </c>
      <c r="K6769" t="s">
        <v>12064</v>
      </c>
      <c r="L6769" t="s">
        <v>12065</v>
      </c>
      <c r="M6769" t="s">
        <v>12066</v>
      </c>
      <c r="N6769" t="s">
        <v>7014</v>
      </c>
      <c r="O6769" t="s">
        <v>9695</v>
      </c>
      <c r="P6769">
        <v>14695000</v>
      </c>
      <c r="Q6769" t="s">
        <v>6636</v>
      </c>
      <c r="R6769" t="s">
        <v>6636</v>
      </c>
      <c r="S6769" s="12"/>
      <c r="T6769" s="13"/>
      <c r="U6769" t="s">
        <v>12452</v>
      </c>
    </row>
    <row r="6770" spans="1:21" x14ac:dyDescent="0.25">
      <c r="A6770" t="s">
        <v>6619</v>
      </c>
      <c r="B6770" s="12">
        <v>213215</v>
      </c>
      <c r="C6770" t="s">
        <v>12450</v>
      </c>
      <c r="D6770" s="11">
        <v>46203.4524537037</v>
      </c>
      <c r="E6770" t="s">
        <v>12451</v>
      </c>
      <c r="F6770" t="s">
        <v>6415</v>
      </c>
      <c r="G6770" t="s">
        <v>12073</v>
      </c>
      <c r="H6770" t="s">
        <v>6449</v>
      </c>
      <c r="I6770" t="s">
        <v>55</v>
      </c>
      <c r="J6770" t="s">
        <v>164</v>
      </c>
      <c r="K6770" t="s">
        <v>12064</v>
      </c>
      <c r="L6770" t="s">
        <v>12065</v>
      </c>
      <c r="M6770" t="s">
        <v>12066</v>
      </c>
      <c r="N6770" t="s">
        <v>7014</v>
      </c>
      <c r="O6770" t="s">
        <v>9695</v>
      </c>
      <c r="P6770">
        <v>14695000</v>
      </c>
      <c r="Q6770" t="s">
        <v>6636</v>
      </c>
      <c r="R6770" t="s">
        <v>6636</v>
      </c>
      <c r="S6770" s="12"/>
      <c r="T6770" s="13"/>
      <c r="U6770" t="s">
        <v>12452</v>
      </c>
    </row>
    <row r="6771" spans="1:21" x14ac:dyDescent="0.25">
      <c r="A6771" t="s">
        <v>6619</v>
      </c>
      <c r="B6771" s="12">
        <v>213215</v>
      </c>
      <c r="C6771" t="s">
        <v>12450</v>
      </c>
      <c r="D6771" s="11">
        <v>46203.4524537037</v>
      </c>
      <c r="E6771" t="s">
        <v>12451</v>
      </c>
      <c r="F6771" t="s">
        <v>6415</v>
      </c>
      <c r="G6771" t="s">
        <v>12074</v>
      </c>
      <c r="H6771" t="s">
        <v>6449</v>
      </c>
      <c r="I6771" t="s">
        <v>55</v>
      </c>
      <c r="J6771" t="s">
        <v>164</v>
      </c>
      <c r="K6771" t="s">
        <v>12064</v>
      </c>
      <c r="L6771" t="s">
        <v>12065</v>
      </c>
      <c r="M6771" t="s">
        <v>12066</v>
      </c>
      <c r="N6771" t="s">
        <v>7014</v>
      </c>
      <c r="O6771" t="s">
        <v>9695</v>
      </c>
      <c r="P6771">
        <v>14695000</v>
      </c>
      <c r="Q6771" t="s">
        <v>6636</v>
      </c>
      <c r="R6771" t="s">
        <v>6636</v>
      </c>
      <c r="S6771" s="12"/>
      <c r="T6771" s="13"/>
      <c r="U6771" t="s">
        <v>12452</v>
      </c>
    </row>
    <row r="6772" spans="1:21" x14ac:dyDescent="0.25">
      <c r="A6772" t="s">
        <v>6637</v>
      </c>
      <c r="B6772" s="12">
        <v>213460</v>
      </c>
      <c r="C6772" t="s">
        <v>12453</v>
      </c>
      <c r="D6772" s="11">
        <v>46203.537268518499</v>
      </c>
      <c r="E6772" t="s">
        <v>12454</v>
      </c>
      <c r="F6772" t="s">
        <v>6415</v>
      </c>
      <c r="G6772" t="s">
        <v>6968</v>
      </c>
      <c r="H6772" t="s">
        <v>6449</v>
      </c>
      <c r="I6772" t="s">
        <v>55</v>
      </c>
      <c r="J6772" t="s">
        <v>643</v>
      </c>
      <c r="K6772" t="s">
        <v>12455</v>
      </c>
      <c r="L6772" t="s">
        <v>12201</v>
      </c>
      <c r="M6772" t="s">
        <v>12456</v>
      </c>
      <c r="N6772" t="s">
        <v>6761</v>
      </c>
      <c r="O6772" t="s">
        <v>6771</v>
      </c>
      <c r="P6772">
        <v>16995000</v>
      </c>
      <c r="Q6772" t="s">
        <v>6636</v>
      </c>
      <c r="R6772" t="s">
        <v>6636</v>
      </c>
      <c r="S6772" s="12"/>
      <c r="T6772" s="13"/>
      <c r="U6772" t="s">
        <v>6724</v>
      </c>
    </row>
    <row r="6773" spans="1:21" x14ac:dyDescent="0.25">
      <c r="A6773" t="s">
        <v>6637</v>
      </c>
      <c r="B6773" s="12">
        <v>213460</v>
      </c>
      <c r="C6773" t="s">
        <v>12453</v>
      </c>
      <c r="D6773" s="11">
        <v>46203.537268518499</v>
      </c>
      <c r="E6773" t="s">
        <v>12454</v>
      </c>
      <c r="F6773" t="s">
        <v>6415</v>
      </c>
      <c r="G6773" t="s">
        <v>8520</v>
      </c>
      <c r="H6773" t="s">
        <v>6449</v>
      </c>
      <c r="I6773" t="s">
        <v>55</v>
      </c>
      <c r="J6773" t="s">
        <v>643</v>
      </c>
      <c r="K6773" t="s">
        <v>12455</v>
      </c>
      <c r="L6773" t="s">
        <v>12201</v>
      </c>
      <c r="M6773" t="s">
        <v>12456</v>
      </c>
      <c r="N6773" t="s">
        <v>6761</v>
      </c>
      <c r="O6773" t="s">
        <v>6771</v>
      </c>
      <c r="P6773">
        <v>16995000</v>
      </c>
      <c r="Q6773" t="s">
        <v>6636</v>
      </c>
      <c r="R6773" t="s">
        <v>6636</v>
      </c>
      <c r="S6773" s="12"/>
      <c r="T6773" s="13"/>
      <c r="U6773" t="s">
        <v>6724</v>
      </c>
    </row>
    <row r="6774" spans="1:21" x14ac:dyDescent="0.25">
      <c r="A6774" t="s">
        <v>6637</v>
      </c>
      <c r="B6774" s="12">
        <v>213460</v>
      </c>
      <c r="C6774" t="s">
        <v>12453</v>
      </c>
      <c r="D6774" s="11">
        <v>46203.537268518499</v>
      </c>
      <c r="E6774" t="s">
        <v>12454</v>
      </c>
      <c r="F6774" t="s">
        <v>6415</v>
      </c>
      <c r="G6774" t="s">
        <v>12030</v>
      </c>
      <c r="H6774" t="s">
        <v>6449</v>
      </c>
      <c r="I6774" t="s">
        <v>55</v>
      </c>
      <c r="J6774" t="s">
        <v>643</v>
      </c>
      <c r="K6774" t="s">
        <v>12455</v>
      </c>
      <c r="L6774" t="s">
        <v>12201</v>
      </c>
      <c r="M6774" t="s">
        <v>12456</v>
      </c>
      <c r="N6774" t="s">
        <v>6761</v>
      </c>
      <c r="O6774" t="s">
        <v>6771</v>
      </c>
      <c r="P6774">
        <v>16995000</v>
      </c>
      <c r="Q6774" t="s">
        <v>6636</v>
      </c>
      <c r="R6774" t="s">
        <v>6636</v>
      </c>
      <c r="S6774" s="12"/>
      <c r="T6774" s="13"/>
      <c r="U6774" t="s">
        <v>6724</v>
      </c>
    </row>
    <row r="6775" spans="1:21" x14ac:dyDescent="0.25">
      <c r="A6775" t="s">
        <v>6637</v>
      </c>
      <c r="B6775" s="12">
        <v>213460</v>
      </c>
      <c r="C6775" t="s">
        <v>12453</v>
      </c>
      <c r="D6775" s="11">
        <v>46203.537268518499</v>
      </c>
      <c r="E6775" t="s">
        <v>12454</v>
      </c>
      <c r="F6775" t="s">
        <v>6415</v>
      </c>
      <c r="G6775" t="s">
        <v>8521</v>
      </c>
      <c r="H6775" t="s">
        <v>6449</v>
      </c>
      <c r="I6775" t="s">
        <v>55</v>
      </c>
      <c r="J6775" t="s">
        <v>643</v>
      </c>
      <c r="K6775" t="s">
        <v>12455</v>
      </c>
      <c r="L6775" t="s">
        <v>12201</v>
      </c>
      <c r="M6775" t="s">
        <v>12456</v>
      </c>
      <c r="N6775" t="s">
        <v>6761</v>
      </c>
      <c r="O6775" t="s">
        <v>6771</v>
      </c>
      <c r="P6775">
        <v>16995000</v>
      </c>
      <c r="Q6775" t="s">
        <v>6636</v>
      </c>
      <c r="R6775" t="s">
        <v>6636</v>
      </c>
      <c r="S6775" s="12"/>
      <c r="T6775" s="13"/>
      <c r="U6775" t="s">
        <v>6724</v>
      </c>
    </row>
    <row r="6776" spans="1:21" x14ac:dyDescent="0.25">
      <c r="A6776" t="s">
        <v>6637</v>
      </c>
      <c r="B6776" s="12">
        <v>213460</v>
      </c>
      <c r="C6776" t="s">
        <v>12453</v>
      </c>
      <c r="D6776" s="11">
        <v>46203.537268518499</v>
      </c>
      <c r="E6776" t="s">
        <v>12454</v>
      </c>
      <c r="F6776" t="s">
        <v>6415</v>
      </c>
      <c r="G6776" t="s">
        <v>12203</v>
      </c>
      <c r="H6776" t="s">
        <v>6449</v>
      </c>
      <c r="I6776" t="s">
        <v>55</v>
      </c>
      <c r="J6776" t="s">
        <v>643</v>
      </c>
      <c r="K6776" t="s">
        <v>12455</v>
      </c>
      <c r="L6776" t="s">
        <v>12201</v>
      </c>
      <c r="M6776" t="s">
        <v>12456</v>
      </c>
      <c r="N6776" t="s">
        <v>6761</v>
      </c>
      <c r="O6776" t="s">
        <v>6771</v>
      </c>
      <c r="P6776">
        <v>16995000</v>
      </c>
      <c r="Q6776" t="s">
        <v>6636</v>
      </c>
      <c r="R6776" t="s">
        <v>6636</v>
      </c>
      <c r="S6776" s="12"/>
      <c r="T6776" s="13"/>
      <c r="U6776" t="s">
        <v>6724</v>
      </c>
    </row>
    <row r="6777" spans="1:21" x14ac:dyDescent="0.25">
      <c r="A6777" t="s">
        <v>6637</v>
      </c>
      <c r="B6777" s="12">
        <v>213460</v>
      </c>
      <c r="C6777" t="s">
        <v>12453</v>
      </c>
      <c r="D6777" s="11">
        <v>46203.537268518499</v>
      </c>
      <c r="E6777" t="s">
        <v>12454</v>
      </c>
      <c r="F6777" t="s">
        <v>6415</v>
      </c>
      <c r="G6777" t="s">
        <v>12080</v>
      </c>
      <c r="H6777" t="s">
        <v>6449</v>
      </c>
      <c r="I6777" t="s">
        <v>55</v>
      </c>
      <c r="J6777" t="s">
        <v>643</v>
      </c>
      <c r="K6777" t="s">
        <v>12455</v>
      </c>
      <c r="L6777" t="s">
        <v>12201</v>
      </c>
      <c r="M6777" t="s">
        <v>12456</v>
      </c>
      <c r="N6777" t="s">
        <v>6761</v>
      </c>
      <c r="O6777" t="s">
        <v>6771</v>
      </c>
      <c r="P6777">
        <v>16995000</v>
      </c>
      <c r="Q6777" t="s">
        <v>6636</v>
      </c>
      <c r="R6777" t="s">
        <v>6636</v>
      </c>
      <c r="S6777" s="12"/>
      <c r="T6777" s="13"/>
      <c r="U6777" t="s">
        <v>6724</v>
      </c>
    </row>
    <row r="6778" spans="1:21" x14ac:dyDescent="0.25">
      <c r="A6778" t="s">
        <v>6637</v>
      </c>
      <c r="B6778" s="12">
        <v>213460</v>
      </c>
      <c r="C6778" t="s">
        <v>12453</v>
      </c>
      <c r="D6778" s="11">
        <v>46203.537268518499</v>
      </c>
      <c r="E6778" t="s">
        <v>12454</v>
      </c>
      <c r="F6778" t="s">
        <v>6415</v>
      </c>
      <c r="G6778" t="s">
        <v>12081</v>
      </c>
      <c r="H6778" t="s">
        <v>6449</v>
      </c>
      <c r="I6778" t="s">
        <v>55</v>
      </c>
      <c r="J6778" t="s">
        <v>643</v>
      </c>
      <c r="K6778" t="s">
        <v>12455</v>
      </c>
      <c r="L6778" t="s">
        <v>12201</v>
      </c>
      <c r="M6778" t="s">
        <v>12456</v>
      </c>
      <c r="N6778" t="s">
        <v>6761</v>
      </c>
      <c r="O6778" t="s">
        <v>6771</v>
      </c>
      <c r="P6778">
        <v>16995000</v>
      </c>
      <c r="Q6778" t="s">
        <v>6636</v>
      </c>
      <c r="R6778" t="s">
        <v>6636</v>
      </c>
      <c r="S6778" s="12"/>
      <c r="T6778" s="13"/>
      <c r="U6778" t="s">
        <v>6724</v>
      </c>
    </row>
    <row r="6779" spans="1:21" x14ac:dyDescent="0.25">
      <c r="A6779" t="s">
        <v>6637</v>
      </c>
      <c r="B6779" s="12">
        <v>213460</v>
      </c>
      <c r="C6779" t="s">
        <v>12453</v>
      </c>
      <c r="D6779" s="11">
        <v>46203.537268518499</v>
      </c>
      <c r="E6779" t="s">
        <v>12454</v>
      </c>
      <c r="F6779" t="s">
        <v>6415</v>
      </c>
      <c r="G6779" t="s">
        <v>12120</v>
      </c>
      <c r="H6779" t="s">
        <v>6449</v>
      </c>
      <c r="I6779" t="s">
        <v>55</v>
      </c>
      <c r="J6779" t="s">
        <v>643</v>
      </c>
      <c r="K6779" t="s">
        <v>12455</v>
      </c>
      <c r="L6779" t="s">
        <v>12201</v>
      </c>
      <c r="M6779" t="s">
        <v>12456</v>
      </c>
      <c r="N6779" t="s">
        <v>6761</v>
      </c>
      <c r="O6779" t="s">
        <v>6771</v>
      </c>
      <c r="P6779">
        <v>16995000</v>
      </c>
      <c r="Q6779" t="s">
        <v>6636</v>
      </c>
      <c r="R6779" t="s">
        <v>6636</v>
      </c>
      <c r="S6779" s="12"/>
      <c r="T6779" s="13"/>
      <c r="U6779" t="s">
        <v>6724</v>
      </c>
    </row>
    <row r="6780" spans="1:21" x14ac:dyDescent="0.25">
      <c r="A6780" t="s">
        <v>6637</v>
      </c>
      <c r="B6780" s="12">
        <v>213290</v>
      </c>
      <c r="C6780" t="s">
        <v>12457</v>
      </c>
      <c r="D6780" s="11">
        <v>46203.598726851902</v>
      </c>
      <c r="E6780" t="s">
        <v>12458</v>
      </c>
      <c r="F6780" t="s">
        <v>6415</v>
      </c>
      <c r="G6780" t="s">
        <v>6968</v>
      </c>
      <c r="H6780" t="s">
        <v>6449</v>
      </c>
      <c r="I6780" t="s">
        <v>55</v>
      </c>
      <c r="J6780" t="s">
        <v>44</v>
      </c>
      <c r="K6780" t="s">
        <v>12459</v>
      </c>
      <c r="L6780" t="s">
        <v>12028</v>
      </c>
      <c r="M6780" t="s">
        <v>12460</v>
      </c>
      <c r="N6780" t="s">
        <v>7001</v>
      </c>
      <c r="O6780" t="s">
        <v>7007</v>
      </c>
      <c r="P6780">
        <v>6220000</v>
      </c>
      <c r="Q6780" t="s">
        <v>6778</v>
      </c>
      <c r="R6780" t="s">
        <v>6779</v>
      </c>
      <c r="S6780" s="12"/>
      <c r="T6780" s="13"/>
      <c r="U6780" t="s">
        <v>7455</v>
      </c>
    </row>
    <row r="6781" spans="1:21" x14ac:dyDescent="0.25">
      <c r="A6781" t="s">
        <v>6637</v>
      </c>
      <c r="B6781" s="12">
        <v>213290</v>
      </c>
      <c r="C6781" t="s">
        <v>12457</v>
      </c>
      <c r="D6781" s="11">
        <v>46203.598726851902</v>
      </c>
      <c r="E6781" t="s">
        <v>12458</v>
      </c>
      <c r="F6781" t="s">
        <v>6415</v>
      </c>
      <c r="G6781" t="s">
        <v>8520</v>
      </c>
      <c r="H6781" t="s">
        <v>6449</v>
      </c>
      <c r="I6781" t="s">
        <v>55</v>
      </c>
      <c r="J6781" t="s">
        <v>44</v>
      </c>
      <c r="K6781" t="s">
        <v>12459</v>
      </c>
      <c r="L6781" t="s">
        <v>12028</v>
      </c>
      <c r="M6781" t="s">
        <v>12460</v>
      </c>
      <c r="N6781" t="s">
        <v>7001</v>
      </c>
      <c r="O6781" t="s">
        <v>7007</v>
      </c>
      <c r="P6781">
        <v>6220000</v>
      </c>
      <c r="Q6781" t="s">
        <v>6778</v>
      </c>
      <c r="R6781" t="s">
        <v>6779</v>
      </c>
      <c r="S6781" s="12"/>
      <c r="T6781" s="13"/>
      <c r="U6781" t="s">
        <v>7455</v>
      </c>
    </row>
    <row r="6782" spans="1:21" x14ac:dyDescent="0.25">
      <c r="A6782" t="s">
        <v>6637</v>
      </c>
      <c r="B6782" s="12">
        <v>213290</v>
      </c>
      <c r="C6782" t="s">
        <v>12457</v>
      </c>
      <c r="D6782" s="11">
        <v>46203.598726851902</v>
      </c>
      <c r="E6782" t="s">
        <v>12458</v>
      </c>
      <c r="F6782" t="s">
        <v>6415</v>
      </c>
      <c r="G6782" t="s">
        <v>12030</v>
      </c>
      <c r="H6782" t="s">
        <v>6449</v>
      </c>
      <c r="I6782" t="s">
        <v>55</v>
      </c>
      <c r="J6782" t="s">
        <v>44</v>
      </c>
      <c r="K6782" t="s">
        <v>12459</v>
      </c>
      <c r="L6782" t="s">
        <v>12028</v>
      </c>
      <c r="M6782" t="s">
        <v>12460</v>
      </c>
      <c r="N6782" t="s">
        <v>7001</v>
      </c>
      <c r="O6782" t="s">
        <v>7007</v>
      </c>
      <c r="P6782">
        <v>6220000</v>
      </c>
      <c r="Q6782" t="s">
        <v>6778</v>
      </c>
      <c r="R6782" t="s">
        <v>6779</v>
      </c>
      <c r="S6782" s="12"/>
      <c r="T6782" s="13"/>
      <c r="U6782" t="s">
        <v>7455</v>
      </c>
    </row>
    <row r="6783" spans="1:21" x14ac:dyDescent="0.25">
      <c r="A6783" t="s">
        <v>6637</v>
      </c>
      <c r="B6783" s="12">
        <v>213290</v>
      </c>
      <c r="C6783" t="s">
        <v>12457</v>
      </c>
      <c r="D6783" s="11">
        <v>46203.598726851902</v>
      </c>
      <c r="E6783" t="s">
        <v>12458</v>
      </c>
      <c r="F6783" t="s">
        <v>6415</v>
      </c>
      <c r="G6783" t="s">
        <v>8521</v>
      </c>
      <c r="H6783" t="s">
        <v>6449</v>
      </c>
      <c r="I6783" t="s">
        <v>55</v>
      </c>
      <c r="J6783" t="s">
        <v>44</v>
      </c>
      <c r="K6783" t="s">
        <v>12459</v>
      </c>
      <c r="L6783" t="s">
        <v>12028</v>
      </c>
      <c r="M6783" t="s">
        <v>12460</v>
      </c>
      <c r="N6783" t="s">
        <v>7001</v>
      </c>
      <c r="O6783" t="s">
        <v>7007</v>
      </c>
      <c r="P6783">
        <v>6220000</v>
      </c>
      <c r="Q6783" t="s">
        <v>6778</v>
      </c>
      <c r="R6783" t="s">
        <v>6779</v>
      </c>
      <c r="S6783" s="12"/>
      <c r="T6783" s="13"/>
      <c r="U6783" t="s">
        <v>7455</v>
      </c>
    </row>
    <row r="6784" spans="1:21" x14ac:dyDescent="0.25">
      <c r="A6784" t="s">
        <v>6637</v>
      </c>
      <c r="B6784" s="12">
        <v>213290</v>
      </c>
      <c r="C6784" t="s">
        <v>12457</v>
      </c>
      <c r="D6784" s="11">
        <v>46203.598726851902</v>
      </c>
      <c r="E6784" t="s">
        <v>12458</v>
      </c>
      <c r="F6784" t="s">
        <v>6415</v>
      </c>
      <c r="G6784" t="s">
        <v>12031</v>
      </c>
      <c r="H6784" t="s">
        <v>6449</v>
      </c>
      <c r="I6784" t="s">
        <v>55</v>
      </c>
      <c r="J6784" t="s">
        <v>44</v>
      </c>
      <c r="K6784" t="s">
        <v>12459</v>
      </c>
      <c r="L6784" t="s">
        <v>12028</v>
      </c>
      <c r="M6784" t="s">
        <v>12460</v>
      </c>
      <c r="N6784" t="s">
        <v>7001</v>
      </c>
      <c r="O6784" t="s">
        <v>7007</v>
      </c>
      <c r="P6784">
        <v>6220000</v>
      </c>
      <c r="Q6784" t="s">
        <v>6778</v>
      </c>
      <c r="R6784" t="s">
        <v>6779</v>
      </c>
      <c r="S6784" s="12"/>
      <c r="T6784" s="13"/>
      <c r="U6784" t="s">
        <v>7455</v>
      </c>
    </row>
    <row r="6785" spans="1:21" x14ac:dyDescent="0.25">
      <c r="A6785" t="s">
        <v>6637</v>
      </c>
      <c r="B6785" s="12">
        <v>213290</v>
      </c>
      <c r="C6785" t="s">
        <v>12457</v>
      </c>
      <c r="D6785" s="11">
        <v>46203.598726851902</v>
      </c>
      <c r="E6785" t="s">
        <v>12458</v>
      </c>
      <c r="F6785" t="s">
        <v>6415</v>
      </c>
      <c r="G6785" t="s">
        <v>12032</v>
      </c>
      <c r="H6785" t="s">
        <v>6449</v>
      </c>
      <c r="I6785" t="s">
        <v>55</v>
      </c>
      <c r="J6785" t="s">
        <v>44</v>
      </c>
      <c r="K6785" t="s">
        <v>12459</v>
      </c>
      <c r="L6785" t="s">
        <v>12028</v>
      </c>
      <c r="M6785" t="s">
        <v>12460</v>
      </c>
      <c r="N6785" t="s">
        <v>7001</v>
      </c>
      <c r="O6785" t="s">
        <v>7007</v>
      </c>
      <c r="P6785">
        <v>6220000</v>
      </c>
      <c r="Q6785" t="s">
        <v>6778</v>
      </c>
      <c r="R6785" t="s">
        <v>6779</v>
      </c>
      <c r="S6785" s="12"/>
      <c r="T6785" s="13"/>
      <c r="U6785" t="s">
        <v>7455</v>
      </c>
    </row>
    <row r="6786" spans="1:21" x14ac:dyDescent="0.25">
      <c r="A6786" t="s">
        <v>6637</v>
      </c>
      <c r="B6786" s="12">
        <v>213290</v>
      </c>
      <c r="C6786" t="s">
        <v>12457</v>
      </c>
      <c r="D6786" s="11">
        <v>46203.598726851902</v>
      </c>
      <c r="E6786" t="s">
        <v>12458</v>
      </c>
      <c r="F6786" t="s">
        <v>6415</v>
      </c>
      <c r="G6786" t="s">
        <v>12033</v>
      </c>
      <c r="H6786" t="s">
        <v>6449</v>
      </c>
      <c r="I6786" t="s">
        <v>55</v>
      </c>
      <c r="J6786" t="s">
        <v>44</v>
      </c>
      <c r="K6786" t="s">
        <v>12459</v>
      </c>
      <c r="L6786" t="s">
        <v>12028</v>
      </c>
      <c r="M6786" t="s">
        <v>12460</v>
      </c>
      <c r="N6786" t="s">
        <v>7001</v>
      </c>
      <c r="O6786" t="s">
        <v>7007</v>
      </c>
      <c r="P6786">
        <v>6220000</v>
      </c>
      <c r="Q6786" t="s">
        <v>6778</v>
      </c>
      <c r="R6786" t="s">
        <v>6779</v>
      </c>
      <c r="S6786" s="12"/>
      <c r="T6786" s="13"/>
      <c r="U6786" t="s">
        <v>7455</v>
      </c>
    </row>
    <row r="6787" spans="1:21" x14ac:dyDescent="0.25">
      <c r="A6787" t="s">
        <v>6637</v>
      </c>
      <c r="B6787" s="12">
        <v>213290</v>
      </c>
      <c r="C6787" t="s">
        <v>12457</v>
      </c>
      <c r="D6787" s="11">
        <v>46203.598726851902</v>
      </c>
      <c r="E6787" t="s">
        <v>12458</v>
      </c>
      <c r="F6787" t="s">
        <v>6415</v>
      </c>
      <c r="G6787" t="s">
        <v>12034</v>
      </c>
      <c r="H6787" t="s">
        <v>6449</v>
      </c>
      <c r="I6787" t="s">
        <v>55</v>
      </c>
      <c r="J6787" t="s">
        <v>44</v>
      </c>
      <c r="K6787" t="s">
        <v>12459</v>
      </c>
      <c r="L6787" t="s">
        <v>12028</v>
      </c>
      <c r="M6787" t="s">
        <v>12460</v>
      </c>
      <c r="N6787" t="s">
        <v>7001</v>
      </c>
      <c r="O6787" t="s">
        <v>7007</v>
      </c>
      <c r="P6787">
        <v>6220000</v>
      </c>
      <c r="Q6787" t="s">
        <v>6778</v>
      </c>
      <c r="R6787" t="s">
        <v>6779</v>
      </c>
      <c r="S6787" s="12"/>
      <c r="T6787" s="13"/>
      <c r="U6787" t="s">
        <v>7455</v>
      </c>
    </row>
    <row r="6788" spans="1:21" x14ac:dyDescent="0.25">
      <c r="A6788" t="s">
        <v>6637</v>
      </c>
      <c r="B6788" s="12">
        <v>213290</v>
      </c>
      <c r="C6788" t="s">
        <v>12457</v>
      </c>
      <c r="D6788" s="11">
        <v>46203.598726851902</v>
      </c>
      <c r="E6788" t="s">
        <v>12458</v>
      </c>
      <c r="F6788" t="s">
        <v>6415</v>
      </c>
      <c r="G6788" t="s">
        <v>12035</v>
      </c>
      <c r="H6788" t="s">
        <v>6449</v>
      </c>
      <c r="I6788" t="s">
        <v>55</v>
      </c>
      <c r="J6788" t="s">
        <v>44</v>
      </c>
      <c r="K6788" t="s">
        <v>12459</v>
      </c>
      <c r="L6788" t="s">
        <v>12028</v>
      </c>
      <c r="M6788" t="s">
        <v>12460</v>
      </c>
      <c r="N6788" t="s">
        <v>7001</v>
      </c>
      <c r="O6788" t="s">
        <v>7007</v>
      </c>
      <c r="P6788">
        <v>6220000</v>
      </c>
      <c r="Q6788" t="s">
        <v>6778</v>
      </c>
      <c r="R6788" t="s">
        <v>6779</v>
      </c>
      <c r="S6788" s="12"/>
      <c r="T6788" s="13"/>
      <c r="U6788" t="s">
        <v>7455</v>
      </c>
    </row>
    <row r="6789" spans="1:21" x14ac:dyDescent="0.25">
      <c r="A6789" t="s">
        <v>6619</v>
      </c>
      <c r="B6789" s="12">
        <v>213290</v>
      </c>
      <c r="C6789" t="s">
        <v>12457</v>
      </c>
      <c r="D6789" s="11">
        <v>46203.604270833297</v>
      </c>
      <c r="E6789" t="s">
        <v>12458</v>
      </c>
      <c r="F6789" t="s">
        <v>6415</v>
      </c>
      <c r="G6789" t="s">
        <v>6968</v>
      </c>
      <c r="H6789" t="s">
        <v>6449</v>
      </c>
      <c r="I6789" t="s">
        <v>55</v>
      </c>
      <c r="J6789" t="s">
        <v>44</v>
      </c>
      <c r="K6789" t="s">
        <v>12459</v>
      </c>
      <c r="L6789" t="s">
        <v>12028</v>
      </c>
      <c r="M6789" t="s">
        <v>12460</v>
      </c>
      <c r="N6789" t="s">
        <v>7001</v>
      </c>
      <c r="O6789" t="s">
        <v>7007</v>
      </c>
      <c r="P6789">
        <v>6220000</v>
      </c>
      <c r="Q6789" t="s">
        <v>6778</v>
      </c>
      <c r="R6789" t="s">
        <v>6779</v>
      </c>
      <c r="S6789" s="12"/>
      <c r="T6789" s="13"/>
      <c r="U6789" t="s">
        <v>7455</v>
      </c>
    </row>
    <row r="6790" spans="1:21" x14ac:dyDescent="0.25">
      <c r="A6790" t="s">
        <v>6619</v>
      </c>
      <c r="B6790" s="12">
        <v>213290</v>
      </c>
      <c r="C6790" t="s">
        <v>12457</v>
      </c>
      <c r="D6790" s="11">
        <v>46203.604270833297</v>
      </c>
      <c r="E6790" t="s">
        <v>12458</v>
      </c>
      <c r="F6790" t="s">
        <v>6415</v>
      </c>
      <c r="G6790" t="s">
        <v>8520</v>
      </c>
      <c r="H6790" t="s">
        <v>6449</v>
      </c>
      <c r="I6790" t="s">
        <v>55</v>
      </c>
      <c r="J6790" t="s">
        <v>44</v>
      </c>
      <c r="K6790" t="s">
        <v>12459</v>
      </c>
      <c r="L6790" t="s">
        <v>12028</v>
      </c>
      <c r="M6790" t="s">
        <v>12460</v>
      </c>
      <c r="N6790" t="s">
        <v>7001</v>
      </c>
      <c r="O6790" t="s">
        <v>7007</v>
      </c>
      <c r="P6790">
        <v>6220000</v>
      </c>
      <c r="Q6790" t="s">
        <v>6778</v>
      </c>
      <c r="R6790" t="s">
        <v>6779</v>
      </c>
      <c r="S6790" s="12"/>
      <c r="T6790" s="13"/>
      <c r="U6790" t="s">
        <v>7455</v>
      </c>
    </row>
    <row r="6791" spans="1:21" x14ac:dyDescent="0.25">
      <c r="A6791" t="s">
        <v>6619</v>
      </c>
      <c r="B6791" s="12">
        <v>213290</v>
      </c>
      <c r="C6791" t="s">
        <v>12457</v>
      </c>
      <c r="D6791" s="11">
        <v>46203.604270833297</v>
      </c>
      <c r="E6791" t="s">
        <v>12458</v>
      </c>
      <c r="F6791" t="s">
        <v>6415</v>
      </c>
      <c r="G6791" t="s">
        <v>12030</v>
      </c>
      <c r="H6791" t="s">
        <v>6449</v>
      </c>
      <c r="I6791" t="s">
        <v>55</v>
      </c>
      <c r="J6791" t="s">
        <v>44</v>
      </c>
      <c r="K6791" t="s">
        <v>12459</v>
      </c>
      <c r="L6791" t="s">
        <v>12028</v>
      </c>
      <c r="M6791" t="s">
        <v>12460</v>
      </c>
      <c r="N6791" t="s">
        <v>7001</v>
      </c>
      <c r="O6791" t="s">
        <v>7007</v>
      </c>
      <c r="P6791">
        <v>6220000</v>
      </c>
      <c r="Q6791" t="s">
        <v>6778</v>
      </c>
      <c r="R6791" t="s">
        <v>6779</v>
      </c>
      <c r="S6791" s="12"/>
      <c r="T6791" s="13"/>
      <c r="U6791" t="s">
        <v>7455</v>
      </c>
    </row>
    <row r="6792" spans="1:21" x14ac:dyDescent="0.25">
      <c r="A6792" t="s">
        <v>6619</v>
      </c>
      <c r="B6792" s="12">
        <v>213290</v>
      </c>
      <c r="C6792" t="s">
        <v>12457</v>
      </c>
      <c r="D6792" s="11">
        <v>46203.604270833297</v>
      </c>
      <c r="E6792" t="s">
        <v>12458</v>
      </c>
      <c r="F6792" t="s">
        <v>6415</v>
      </c>
      <c r="G6792" t="s">
        <v>8521</v>
      </c>
      <c r="H6792" t="s">
        <v>6449</v>
      </c>
      <c r="I6792" t="s">
        <v>55</v>
      </c>
      <c r="J6792" t="s">
        <v>44</v>
      </c>
      <c r="K6792" t="s">
        <v>12459</v>
      </c>
      <c r="L6792" t="s">
        <v>12028</v>
      </c>
      <c r="M6792" t="s">
        <v>12460</v>
      </c>
      <c r="N6792" t="s">
        <v>7001</v>
      </c>
      <c r="O6792" t="s">
        <v>7007</v>
      </c>
      <c r="P6792">
        <v>6220000</v>
      </c>
      <c r="Q6792" t="s">
        <v>6778</v>
      </c>
      <c r="R6792" t="s">
        <v>6779</v>
      </c>
      <c r="S6792" s="12"/>
      <c r="T6792" s="13"/>
      <c r="U6792" t="s">
        <v>7455</v>
      </c>
    </row>
    <row r="6793" spans="1:21" x14ac:dyDescent="0.25">
      <c r="A6793" t="s">
        <v>6619</v>
      </c>
      <c r="B6793" s="12">
        <v>213290</v>
      </c>
      <c r="C6793" t="s">
        <v>12457</v>
      </c>
      <c r="D6793" s="11">
        <v>46203.604270833297</v>
      </c>
      <c r="E6793" t="s">
        <v>12458</v>
      </c>
      <c r="F6793" t="s">
        <v>6415</v>
      </c>
      <c r="G6793" t="s">
        <v>12031</v>
      </c>
      <c r="H6793" t="s">
        <v>6449</v>
      </c>
      <c r="I6793" t="s">
        <v>55</v>
      </c>
      <c r="J6793" t="s">
        <v>44</v>
      </c>
      <c r="K6793" t="s">
        <v>12459</v>
      </c>
      <c r="L6793" t="s">
        <v>12028</v>
      </c>
      <c r="M6793" t="s">
        <v>12460</v>
      </c>
      <c r="N6793" t="s">
        <v>7001</v>
      </c>
      <c r="O6793" t="s">
        <v>7007</v>
      </c>
      <c r="P6793">
        <v>6220000</v>
      </c>
      <c r="Q6793" t="s">
        <v>6778</v>
      </c>
      <c r="R6793" t="s">
        <v>6779</v>
      </c>
      <c r="S6793" s="12"/>
      <c r="T6793" s="13"/>
      <c r="U6793" t="s">
        <v>7455</v>
      </c>
    </row>
    <row r="6794" spans="1:21" x14ac:dyDescent="0.25">
      <c r="A6794" t="s">
        <v>6619</v>
      </c>
      <c r="B6794" s="12">
        <v>213290</v>
      </c>
      <c r="C6794" t="s">
        <v>12457</v>
      </c>
      <c r="D6794" s="11">
        <v>46203.604270833297</v>
      </c>
      <c r="E6794" t="s">
        <v>12458</v>
      </c>
      <c r="F6794" t="s">
        <v>6415</v>
      </c>
      <c r="G6794" t="s">
        <v>12032</v>
      </c>
      <c r="H6794" t="s">
        <v>6449</v>
      </c>
      <c r="I6794" t="s">
        <v>55</v>
      </c>
      <c r="J6794" t="s">
        <v>44</v>
      </c>
      <c r="K6794" t="s">
        <v>12459</v>
      </c>
      <c r="L6794" t="s">
        <v>12028</v>
      </c>
      <c r="M6794" t="s">
        <v>12460</v>
      </c>
      <c r="N6794" t="s">
        <v>7001</v>
      </c>
      <c r="O6794" t="s">
        <v>7007</v>
      </c>
      <c r="P6794">
        <v>6220000</v>
      </c>
      <c r="Q6794" t="s">
        <v>6778</v>
      </c>
      <c r="R6794" t="s">
        <v>6779</v>
      </c>
      <c r="S6794" s="12"/>
      <c r="T6794" s="13"/>
      <c r="U6794" t="s">
        <v>7455</v>
      </c>
    </row>
    <row r="6795" spans="1:21" x14ac:dyDescent="0.25">
      <c r="A6795" t="s">
        <v>6619</v>
      </c>
      <c r="B6795" s="12">
        <v>213290</v>
      </c>
      <c r="C6795" t="s">
        <v>12457</v>
      </c>
      <c r="D6795" s="11">
        <v>46203.604270833297</v>
      </c>
      <c r="E6795" t="s">
        <v>12458</v>
      </c>
      <c r="F6795" t="s">
        <v>6415</v>
      </c>
      <c r="G6795" t="s">
        <v>12033</v>
      </c>
      <c r="H6795" t="s">
        <v>6449</v>
      </c>
      <c r="I6795" t="s">
        <v>55</v>
      </c>
      <c r="J6795" t="s">
        <v>44</v>
      </c>
      <c r="K6795" t="s">
        <v>12459</v>
      </c>
      <c r="L6795" t="s">
        <v>12028</v>
      </c>
      <c r="M6795" t="s">
        <v>12460</v>
      </c>
      <c r="N6795" t="s">
        <v>7001</v>
      </c>
      <c r="O6795" t="s">
        <v>7007</v>
      </c>
      <c r="P6795">
        <v>6220000</v>
      </c>
      <c r="Q6795" t="s">
        <v>6778</v>
      </c>
      <c r="R6795" t="s">
        <v>6779</v>
      </c>
      <c r="S6795" s="12"/>
      <c r="T6795" s="13"/>
      <c r="U6795" t="s">
        <v>7455</v>
      </c>
    </row>
    <row r="6796" spans="1:21" x14ac:dyDescent="0.25">
      <c r="A6796" t="s">
        <v>6619</v>
      </c>
      <c r="B6796" s="12">
        <v>213290</v>
      </c>
      <c r="C6796" t="s">
        <v>12457</v>
      </c>
      <c r="D6796" s="11">
        <v>46203.604270833297</v>
      </c>
      <c r="E6796" t="s">
        <v>12458</v>
      </c>
      <c r="F6796" t="s">
        <v>6415</v>
      </c>
      <c r="G6796" t="s">
        <v>12034</v>
      </c>
      <c r="H6796" t="s">
        <v>6449</v>
      </c>
      <c r="I6796" t="s">
        <v>55</v>
      </c>
      <c r="J6796" t="s">
        <v>44</v>
      </c>
      <c r="K6796" t="s">
        <v>12459</v>
      </c>
      <c r="L6796" t="s">
        <v>12028</v>
      </c>
      <c r="M6796" t="s">
        <v>12460</v>
      </c>
      <c r="N6796" t="s">
        <v>7001</v>
      </c>
      <c r="O6796" t="s">
        <v>7007</v>
      </c>
      <c r="P6796">
        <v>6220000</v>
      </c>
      <c r="Q6796" t="s">
        <v>6778</v>
      </c>
      <c r="R6796" t="s">
        <v>6779</v>
      </c>
      <c r="S6796" s="12"/>
      <c r="T6796" s="13"/>
      <c r="U6796" t="s">
        <v>7455</v>
      </c>
    </row>
    <row r="6797" spans="1:21" x14ac:dyDescent="0.25">
      <c r="A6797" t="s">
        <v>6619</v>
      </c>
      <c r="B6797" s="12">
        <v>213290</v>
      </c>
      <c r="C6797" t="s">
        <v>12457</v>
      </c>
      <c r="D6797" s="11">
        <v>46203.604270833297</v>
      </c>
      <c r="E6797" t="s">
        <v>12458</v>
      </c>
      <c r="F6797" t="s">
        <v>6415</v>
      </c>
      <c r="G6797" t="s">
        <v>12035</v>
      </c>
      <c r="H6797" t="s">
        <v>6449</v>
      </c>
      <c r="I6797" t="s">
        <v>55</v>
      </c>
      <c r="J6797" t="s">
        <v>44</v>
      </c>
      <c r="K6797" t="s">
        <v>12459</v>
      </c>
      <c r="L6797" t="s">
        <v>12028</v>
      </c>
      <c r="M6797" t="s">
        <v>12460</v>
      </c>
      <c r="N6797" t="s">
        <v>7001</v>
      </c>
      <c r="O6797" t="s">
        <v>7007</v>
      </c>
      <c r="P6797">
        <v>6220000</v>
      </c>
      <c r="Q6797" t="s">
        <v>6778</v>
      </c>
      <c r="R6797" t="s">
        <v>6779</v>
      </c>
      <c r="S6797" s="12"/>
      <c r="T6797" s="13"/>
      <c r="U6797" t="s">
        <v>7455</v>
      </c>
    </row>
    <row r="6798" spans="1:21" x14ac:dyDescent="0.25">
      <c r="A6798" t="s">
        <v>6637</v>
      </c>
      <c r="B6798" s="12">
        <v>213375</v>
      </c>
      <c r="C6798" t="s">
        <v>12461</v>
      </c>
      <c r="D6798" s="11">
        <v>46203.687962962998</v>
      </c>
      <c r="E6798" t="s">
        <v>12462</v>
      </c>
      <c r="F6798" t="s">
        <v>6415</v>
      </c>
      <c r="G6798" t="s">
        <v>6968</v>
      </c>
      <c r="H6798" t="s">
        <v>6449</v>
      </c>
      <c r="I6798" t="s">
        <v>55</v>
      </c>
      <c r="J6798" t="s">
        <v>643</v>
      </c>
      <c r="K6798" t="s">
        <v>12463</v>
      </c>
      <c r="L6798" t="s">
        <v>12023</v>
      </c>
      <c r="M6798" t="s">
        <v>10470</v>
      </c>
      <c r="N6798" t="s">
        <v>6761</v>
      </c>
      <c r="O6798" t="s">
        <v>6762</v>
      </c>
      <c r="P6798">
        <v>13799500</v>
      </c>
      <c r="Q6798" t="s">
        <v>6636</v>
      </c>
      <c r="R6798" t="s">
        <v>6636</v>
      </c>
      <c r="S6798" s="12"/>
      <c r="T6798" s="13"/>
      <c r="U6798" t="s">
        <v>7056</v>
      </c>
    </row>
    <row r="6799" spans="1:21" x14ac:dyDescent="0.25">
      <c r="A6799" t="s">
        <v>6637</v>
      </c>
      <c r="B6799" s="12">
        <v>426750</v>
      </c>
      <c r="C6799" t="s">
        <v>12461</v>
      </c>
      <c r="D6799" s="11">
        <v>46203.687962962998</v>
      </c>
      <c r="E6799" t="s">
        <v>12462</v>
      </c>
      <c r="F6799" t="s">
        <v>6415</v>
      </c>
      <c r="G6799" t="s">
        <v>10421</v>
      </c>
      <c r="H6799" t="s">
        <v>6449</v>
      </c>
      <c r="I6799" t="s">
        <v>55</v>
      </c>
      <c r="J6799" t="s">
        <v>643</v>
      </c>
      <c r="K6799" t="s">
        <v>12463</v>
      </c>
      <c r="L6799" t="s">
        <v>12023</v>
      </c>
      <c r="M6799" t="s">
        <v>10470</v>
      </c>
      <c r="N6799" t="s">
        <v>6761</v>
      </c>
      <c r="O6799" t="s">
        <v>6762</v>
      </c>
      <c r="P6799">
        <v>27599000</v>
      </c>
      <c r="Q6799" t="s">
        <v>6636</v>
      </c>
      <c r="R6799" t="s">
        <v>6636</v>
      </c>
      <c r="S6799" s="12"/>
      <c r="T6799" s="13"/>
      <c r="U6799" t="s">
        <v>7056</v>
      </c>
    </row>
    <row r="6800" spans="1:21" x14ac:dyDescent="0.25">
      <c r="A6800" t="s">
        <v>6637</v>
      </c>
      <c r="B6800" s="12">
        <v>213375</v>
      </c>
      <c r="C6800" t="s">
        <v>12461</v>
      </c>
      <c r="D6800" s="11">
        <v>46203.687962962998</v>
      </c>
      <c r="E6800" t="s">
        <v>12462</v>
      </c>
      <c r="F6800" t="s">
        <v>6415</v>
      </c>
      <c r="G6800" t="s">
        <v>8520</v>
      </c>
      <c r="H6800" t="s">
        <v>6449</v>
      </c>
      <c r="I6800" t="s">
        <v>55</v>
      </c>
      <c r="J6800" t="s">
        <v>643</v>
      </c>
      <c r="K6800" t="s">
        <v>12463</v>
      </c>
      <c r="L6800" t="s">
        <v>12023</v>
      </c>
      <c r="M6800" t="s">
        <v>10470</v>
      </c>
      <c r="N6800" t="s">
        <v>6761</v>
      </c>
      <c r="O6800" t="s">
        <v>6762</v>
      </c>
      <c r="P6800">
        <v>13799500</v>
      </c>
      <c r="Q6800" t="s">
        <v>6636</v>
      </c>
      <c r="R6800" t="s">
        <v>6636</v>
      </c>
      <c r="S6800" s="12"/>
      <c r="T6800" s="13"/>
      <c r="U6800" t="s">
        <v>7056</v>
      </c>
    </row>
    <row r="6801" spans="1:21" x14ac:dyDescent="0.25">
      <c r="A6801" t="s">
        <v>6619</v>
      </c>
      <c r="B6801" s="12">
        <v>213375</v>
      </c>
      <c r="C6801" t="s">
        <v>12461</v>
      </c>
      <c r="D6801" s="11">
        <v>46203.769282407397</v>
      </c>
      <c r="E6801" t="s">
        <v>12462</v>
      </c>
      <c r="F6801" t="s">
        <v>6415</v>
      </c>
      <c r="G6801" t="s">
        <v>6968</v>
      </c>
      <c r="H6801" t="s">
        <v>6449</v>
      </c>
      <c r="I6801" t="s">
        <v>55</v>
      </c>
      <c r="J6801" t="s">
        <v>643</v>
      </c>
      <c r="K6801" t="s">
        <v>12463</v>
      </c>
      <c r="L6801" t="s">
        <v>12023</v>
      </c>
      <c r="M6801" t="s">
        <v>10470</v>
      </c>
      <c r="N6801" t="s">
        <v>6761</v>
      </c>
      <c r="O6801" t="s">
        <v>6762</v>
      </c>
      <c r="P6801">
        <v>13799500</v>
      </c>
      <c r="Q6801" t="s">
        <v>6636</v>
      </c>
      <c r="R6801" t="s">
        <v>6636</v>
      </c>
      <c r="S6801" s="12"/>
      <c r="T6801" s="13"/>
      <c r="U6801" t="s">
        <v>7056</v>
      </c>
    </row>
    <row r="6802" spans="1:21" x14ac:dyDescent="0.25">
      <c r="A6802" t="s">
        <v>6619</v>
      </c>
      <c r="B6802" s="12">
        <v>426750</v>
      </c>
      <c r="C6802" t="s">
        <v>12461</v>
      </c>
      <c r="D6802" s="11">
        <v>46203.769282407397</v>
      </c>
      <c r="E6802" t="s">
        <v>12462</v>
      </c>
      <c r="F6802" t="s">
        <v>6415</v>
      </c>
      <c r="G6802" t="s">
        <v>10421</v>
      </c>
      <c r="H6802" t="s">
        <v>6449</v>
      </c>
      <c r="I6802" t="s">
        <v>55</v>
      </c>
      <c r="J6802" t="s">
        <v>643</v>
      </c>
      <c r="K6802" t="s">
        <v>12463</v>
      </c>
      <c r="L6802" t="s">
        <v>12023</v>
      </c>
      <c r="M6802" t="s">
        <v>10470</v>
      </c>
      <c r="N6802" t="s">
        <v>6761</v>
      </c>
      <c r="O6802" t="s">
        <v>6762</v>
      </c>
      <c r="P6802">
        <v>27599000</v>
      </c>
      <c r="Q6802" t="s">
        <v>6636</v>
      </c>
      <c r="R6802" t="s">
        <v>6636</v>
      </c>
      <c r="S6802" s="12"/>
      <c r="T6802" s="13"/>
      <c r="U6802" t="s">
        <v>7056</v>
      </c>
    </row>
    <row r="6803" spans="1:21" x14ac:dyDescent="0.25">
      <c r="A6803" t="s">
        <v>6619</v>
      </c>
      <c r="B6803" s="12">
        <v>213375</v>
      </c>
      <c r="C6803" t="s">
        <v>12461</v>
      </c>
      <c r="D6803" s="11">
        <v>46203.769282407397</v>
      </c>
      <c r="E6803" t="s">
        <v>12462</v>
      </c>
      <c r="F6803" t="s">
        <v>6415</v>
      </c>
      <c r="G6803" t="s">
        <v>8520</v>
      </c>
      <c r="H6803" t="s">
        <v>6449</v>
      </c>
      <c r="I6803" t="s">
        <v>55</v>
      </c>
      <c r="J6803" t="s">
        <v>643</v>
      </c>
      <c r="K6803" t="s">
        <v>12463</v>
      </c>
      <c r="L6803" t="s">
        <v>12023</v>
      </c>
      <c r="M6803" t="s">
        <v>10470</v>
      </c>
      <c r="N6803" t="s">
        <v>6761</v>
      </c>
      <c r="O6803" t="s">
        <v>6762</v>
      </c>
      <c r="P6803">
        <v>13799500</v>
      </c>
      <c r="Q6803" t="s">
        <v>6636</v>
      </c>
      <c r="R6803" t="s">
        <v>6636</v>
      </c>
      <c r="S6803" s="12"/>
      <c r="T6803" s="13"/>
      <c r="U6803" t="s">
        <v>7056</v>
      </c>
    </row>
    <row r="6804" spans="1:21" x14ac:dyDescent="0.25">
      <c r="A6804" t="s">
        <v>6637</v>
      </c>
      <c r="B6804" s="12">
        <v>213425</v>
      </c>
      <c r="C6804" t="s">
        <v>12464</v>
      </c>
      <c r="D6804" s="11">
        <v>46203.928587962997</v>
      </c>
      <c r="E6804" t="s">
        <v>12465</v>
      </c>
      <c r="F6804" t="s">
        <v>6415</v>
      </c>
      <c r="G6804" t="s">
        <v>6968</v>
      </c>
      <c r="H6804" t="s">
        <v>6449</v>
      </c>
      <c r="I6804" t="s">
        <v>65</v>
      </c>
      <c r="J6804" t="s">
        <v>57</v>
      </c>
      <c r="K6804" t="s">
        <v>12298</v>
      </c>
      <c r="L6804" t="s">
        <v>12028</v>
      </c>
      <c r="M6804" t="s">
        <v>12299</v>
      </c>
      <c r="N6804" t="s">
        <v>7001</v>
      </c>
      <c r="O6804" t="s">
        <v>7007</v>
      </c>
      <c r="P6804">
        <v>5340000</v>
      </c>
      <c r="Q6804" t="s">
        <v>6636</v>
      </c>
      <c r="R6804" t="s">
        <v>6636</v>
      </c>
      <c r="S6804" s="12"/>
      <c r="T6804" s="13"/>
      <c r="U6804" t="s">
        <v>7455</v>
      </c>
    </row>
    <row r="6805" spans="1:21" x14ac:dyDescent="0.25">
      <c r="A6805" t="s">
        <v>6637</v>
      </c>
      <c r="B6805" s="12">
        <v>213425</v>
      </c>
      <c r="C6805" t="s">
        <v>12464</v>
      </c>
      <c r="D6805" s="11">
        <v>46203.928587962997</v>
      </c>
      <c r="E6805" t="s">
        <v>12465</v>
      </c>
      <c r="F6805" t="s">
        <v>6415</v>
      </c>
      <c r="G6805" t="s">
        <v>8520</v>
      </c>
      <c r="H6805" t="s">
        <v>6449</v>
      </c>
      <c r="I6805" t="s">
        <v>65</v>
      </c>
      <c r="J6805" t="s">
        <v>57</v>
      </c>
      <c r="K6805" t="s">
        <v>12298</v>
      </c>
      <c r="L6805" t="s">
        <v>12028</v>
      </c>
      <c r="M6805" t="s">
        <v>12299</v>
      </c>
      <c r="N6805" t="s">
        <v>7001</v>
      </c>
      <c r="O6805" t="s">
        <v>7007</v>
      </c>
      <c r="P6805">
        <v>5340000</v>
      </c>
      <c r="Q6805" t="s">
        <v>6636</v>
      </c>
      <c r="R6805" t="s">
        <v>6636</v>
      </c>
      <c r="S6805" s="12"/>
      <c r="T6805" s="13"/>
      <c r="U6805" t="s">
        <v>7455</v>
      </c>
    </row>
    <row r="6806" spans="1:21" x14ac:dyDescent="0.25">
      <c r="A6806" t="s">
        <v>6637</v>
      </c>
      <c r="B6806" s="12">
        <v>213425</v>
      </c>
      <c r="C6806" t="s">
        <v>12464</v>
      </c>
      <c r="D6806" s="11">
        <v>46203.928587962997</v>
      </c>
      <c r="E6806" t="s">
        <v>12465</v>
      </c>
      <c r="F6806" t="s">
        <v>6415</v>
      </c>
      <c r="G6806" t="s">
        <v>12030</v>
      </c>
      <c r="H6806" t="s">
        <v>6449</v>
      </c>
      <c r="I6806" t="s">
        <v>65</v>
      </c>
      <c r="J6806" t="s">
        <v>57</v>
      </c>
      <c r="K6806" t="s">
        <v>12298</v>
      </c>
      <c r="L6806" t="s">
        <v>12028</v>
      </c>
      <c r="M6806" t="s">
        <v>12299</v>
      </c>
      <c r="N6806" t="s">
        <v>7001</v>
      </c>
      <c r="O6806" t="s">
        <v>7007</v>
      </c>
      <c r="P6806">
        <v>5340000</v>
      </c>
      <c r="Q6806" t="s">
        <v>6636</v>
      </c>
      <c r="R6806" t="s">
        <v>6636</v>
      </c>
      <c r="S6806" s="12"/>
      <c r="T6806" s="13"/>
      <c r="U6806" t="s">
        <v>7455</v>
      </c>
    </row>
    <row r="6807" spans="1:21" x14ac:dyDescent="0.25">
      <c r="A6807" t="s">
        <v>6637</v>
      </c>
      <c r="B6807" s="12">
        <v>213425</v>
      </c>
      <c r="C6807" t="s">
        <v>12464</v>
      </c>
      <c r="D6807" s="11">
        <v>46203.928587962997</v>
      </c>
      <c r="E6807" t="s">
        <v>12465</v>
      </c>
      <c r="F6807" t="s">
        <v>6415</v>
      </c>
      <c r="G6807" t="s">
        <v>8521</v>
      </c>
      <c r="H6807" t="s">
        <v>6449</v>
      </c>
      <c r="I6807" t="s">
        <v>65</v>
      </c>
      <c r="J6807" t="s">
        <v>57</v>
      </c>
      <c r="K6807" t="s">
        <v>12298</v>
      </c>
      <c r="L6807" t="s">
        <v>12028</v>
      </c>
      <c r="M6807" t="s">
        <v>12299</v>
      </c>
      <c r="N6807" t="s">
        <v>7001</v>
      </c>
      <c r="O6807" t="s">
        <v>7007</v>
      </c>
      <c r="P6807">
        <v>5340000</v>
      </c>
      <c r="Q6807" t="s">
        <v>6636</v>
      </c>
      <c r="R6807" t="s">
        <v>6636</v>
      </c>
      <c r="S6807" s="12"/>
      <c r="T6807" s="13"/>
      <c r="U6807" t="s">
        <v>7455</v>
      </c>
    </row>
    <row r="6808" spans="1:21" x14ac:dyDescent="0.25">
      <c r="A6808" t="s">
        <v>6637</v>
      </c>
      <c r="B6808" s="12">
        <v>213425</v>
      </c>
      <c r="C6808" t="s">
        <v>12464</v>
      </c>
      <c r="D6808" s="11">
        <v>46203.928587962997</v>
      </c>
      <c r="E6808" t="s">
        <v>12465</v>
      </c>
      <c r="F6808" t="s">
        <v>6415</v>
      </c>
      <c r="G6808" t="s">
        <v>12031</v>
      </c>
      <c r="H6808" t="s">
        <v>6449</v>
      </c>
      <c r="I6808" t="s">
        <v>65</v>
      </c>
      <c r="J6808" t="s">
        <v>57</v>
      </c>
      <c r="K6808" t="s">
        <v>12298</v>
      </c>
      <c r="L6808" t="s">
        <v>12028</v>
      </c>
      <c r="M6808" t="s">
        <v>12299</v>
      </c>
      <c r="N6808" t="s">
        <v>7001</v>
      </c>
      <c r="O6808" t="s">
        <v>7007</v>
      </c>
      <c r="P6808">
        <v>5340000</v>
      </c>
      <c r="Q6808" t="s">
        <v>6636</v>
      </c>
      <c r="R6808" t="s">
        <v>6636</v>
      </c>
      <c r="S6808" s="12"/>
      <c r="T6808" s="13"/>
      <c r="U6808" t="s">
        <v>7455</v>
      </c>
    </row>
    <row r="6809" spans="1:21" x14ac:dyDescent="0.25">
      <c r="A6809" t="s">
        <v>6637</v>
      </c>
      <c r="B6809" s="12">
        <v>213425</v>
      </c>
      <c r="C6809" t="s">
        <v>12464</v>
      </c>
      <c r="D6809" s="11">
        <v>46203.928587962997</v>
      </c>
      <c r="E6809" t="s">
        <v>12465</v>
      </c>
      <c r="F6809" t="s">
        <v>6415</v>
      </c>
      <c r="G6809" t="s">
        <v>12032</v>
      </c>
      <c r="H6809" t="s">
        <v>6449</v>
      </c>
      <c r="I6809" t="s">
        <v>65</v>
      </c>
      <c r="J6809" t="s">
        <v>57</v>
      </c>
      <c r="K6809" t="s">
        <v>12298</v>
      </c>
      <c r="L6809" t="s">
        <v>12028</v>
      </c>
      <c r="M6809" t="s">
        <v>12299</v>
      </c>
      <c r="N6809" t="s">
        <v>7001</v>
      </c>
      <c r="O6809" t="s">
        <v>7007</v>
      </c>
      <c r="P6809">
        <v>5340000</v>
      </c>
      <c r="Q6809" t="s">
        <v>6636</v>
      </c>
      <c r="R6809" t="s">
        <v>6636</v>
      </c>
      <c r="S6809" s="12"/>
      <c r="T6809" s="13"/>
      <c r="U6809" t="s">
        <v>7455</v>
      </c>
    </row>
    <row r="6810" spans="1:21" x14ac:dyDescent="0.25">
      <c r="A6810" t="s">
        <v>6637</v>
      </c>
      <c r="B6810" s="12">
        <v>213425</v>
      </c>
      <c r="C6810" t="s">
        <v>12464</v>
      </c>
      <c r="D6810" s="11">
        <v>46203.928587962997</v>
      </c>
      <c r="E6810" t="s">
        <v>12465</v>
      </c>
      <c r="F6810" t="s">
        <v>6415</v>
      </c>
      <c r="G6810" t="s">
        <v>12033</v>
      </c>
      <c r="H6810" t="s">
        <v>6449</v>
      </c>
      <c r="I6810" t="s">
        <v>65</v>
      </c>
      <c r="J6810" t="s">
        <v>57</v>
      </c>
      <c r="K6810" t="s">
        <v>12298</v>
      </c>
      <c r="L6810" t="s">
        <v>12028</v>
      </c>
      <c r="M6810" t="s">
        <v>12299</v>
      </c>
      <c r="N6810" t="s">
        <v>7001</v>
      </c>
      <c r="O6810" t="s">
        <v>7007</v>
      </c>
      <c r="P6810">
        <v>5340000</v>
      </c>
      <c r="Q6810" t="s">
        <v>6636</v>
      </c>
      <c r="R6810" t="s">
        <v>6636</v>
      </c>
      <c r="S6810" s="12"/>
      <c r="T6810" s="13"/>
      <c r="U6810" t="s">
        <v>7455</v>
      </c>
    </row>
    <row r="6811" spans="1:21" x14ac:dyDescent="0.25">
      <c r="A6811" t="s">
        <v>6637</v>
      </c>
      <c r="B6811" s="12">
        <v>213425</v>
      </c>
      <c r="C6811" t="s">
        <v>12464</v>
      </c>
      <c r="D6811" s="11">
        <v>46203.928587962997</v>
      </c>
      <c r="E6811" t="s">
        <v>12465</v>
      </c>
      <c r="F6811" t="s">
        <v>6415</v>
      </c>
      <c r="G6811" t="s">
        <v>12034</v>
      </c>
      <c r="H6811" t="s">
        <v>6449</v>
      </c>
      <c r="I6811" t="s">
        <v>65</v>
      </c>
      <c r="J6811" t="s">
        <v>57</v>
      </c>
      <c r="K6811" t="s">
        <v>12298</v>
      </c>
      <c r="L6811" t="s">
        <v>12028</v>
      </c>
      <c r="M6811" t="s">
        <v>12299</v>
      </c>
      <c r="N6811" t="s">
        <v>7001</v>
      </c>
      <c r="O6811" t="s">
        <v>7007</v>
      </c>
      <c r="P6811">
        <v>5340000</v>
      </c>
      <c r="Q6811" t="s">
        <v>6636</v>
      </c>
      <c r="R6811" t="s">
        <v>6636</v>
      </c>
      <c r="S6811" s="12"/>
      <c r="T6811" s="13"/>
      <c r="U6811" t="s">
        <v>7455</v>
      </c>
    </row>
    <row r="6812" spans="1:21" x14ac:dyDescent="0.25">
      <c r="A6812" t="s">
        <v>6637</v>
      </c>
      <c r="B6812" s="12">
        <v>213425</v>
      </c>
      <c r="C6812" t="s">
        <v>12464</v>
      </c>
      <c r="D6812" s="11">
        <v>46203.928587962997</v>
      </c>
      <c r="E6812" t="s">
        <v>12465</v>
      </c>
      <c r="F6812" t="s">
        <v>6415</v>
      </c>
      <c r="G6812" t="s">
        <v>12035</v>
      </c>
      <c r="H6812" t="s">
        <v>6449</v>
      </c>
      <c r="I6812" t="s">
        <v>65</v>
      </c>
      <c r="J6812" t="s">
        <v>57</v>
      </c>
      <c r="K6812" t="s">
        <v>12298</v>
      </c>
      <c r="L6812" t="s">
        <v>12028</v>
      </c>
      <c r="M6812" t="s">
        <v>12299</v>
      </c>
      <c r="N6812" t="s">
        <v>7001</v>
      </c>
      <c r="O6812" t="s">
        <v>7007</v>
      </c>
      <c r="P6812">
        <v>5340000</v>
      </c>
      <c r="Q6812" t="s">
        <v>6636</v>
      </c>
      <c r="R6812" t="s">
        <v>6636</v>
      </c>
      <c r="S6812" s="12"/>
      <c r="T6812" s="13"/>
      <c r="U6812" t="s">
        <v>7455</v>
      </c>
    </row>
    <row r="6813" spans="1:21" x14ac:dyDescent="0.25">
      <c r="A6813" t="s">
        <v>6619</v>
      </c>
      <c r="B6813" s="12">
        <v>213425</v>
      </c>
      <c r="C6813" t="s">
        <v>12464</v>
      </c>
      <c r="D6813" s="11">
        <v>46204.4434259259</v>
      </c>
      <c r="E6813" t="s">
        <v>12465</v>
      </c>
      <c r="F6813" t="s">
        <v>6415</v>
      </c>
      <c r="G6813" t="s">
        <v>6968</v>
      </c>
      <c r="H6813" t="s">
        <v>6449</v>
      </c>
      <c r="I6813" t="s">
        <v>65</v>
      </c>
      <c r="J6813" t="s">
        <v>57</v>
      </c>
      <c r="K6813" t="s">
        <v>12298</v>
      </c>
      <c r="L6813" t="s">
        <v>12028</v>
      </c>
      <c r="M6813" t="s">
        <v>12299</v>
      </c>
      <c r="N6813" t="s">
        <v>7001</v>
      </c>
      <c r="O6813" t="s">
        <v>7007</v>
      </c>
      <c r="P6813">
        <v>5340000</v>
      </c>
      <c r="Q6813" t="s">
        <v>6636</v>
      </c>
      <c r="R6813" t="s">
        <v>6636</v>
      </c>
      <c r="S6813" s="12"/>
      <c r="T6813" s="13"/>
      <c r="U6813" t="s">
        <v>7455</v>
      </c>
    </row>
    <row r="6814" spans="1:21" x14ac:dyDescent="0.25">
      <c r="A6814" t="s">
        <v>6619</v>
      </c>
      <c r="B6814" s="12">
        <v>213425</v>
      </c>
      <c r="C6814" t="s">
        <v>12464</v>
      </c>
      <c r="D6814" s="11">
        <v>46204.4434259259</v>
      </c>
      <c r="E6814" t="s">
        <v>12465</v>
      </c>
      <c r="F6814" t="s">
        <v>6415</v>
      </c>
      <c r="G6814" t="s">
        <v>8520</v>
      </c>
      <c r="H6814" t="s">
        <v>6449</v>
      </c>
      <c r="I6814" t="s">
        <v>65</v>
      </c>
      <c r="J6814" t="s">
        <v>57</v>
      </c>
      <c r="K6814" t="s">
        <v>12298</v>
      </c>
      <c r="L6814" t="s">
        <v>12028</v>
      </c>
      <c r="M6814" t="s">
        <v>12299</v>
      </c>
      <c r="N6814" t="s">
        <v>7001</v>
      </c>
      <c r="O6814" t="s">
        <v>7007</v>
      </c>
      <c r="P6814">
        <v>5340000</v>
      </c>
      <c r="Q6814" t="s">
        <v>6636</v>
      </c>
      <c r="R6814" t="s">
        <v>6636</v>
      </c>
      <c r="S6814" s="12"/>
      <c r="T6814" s="13"/>
      <c r="U6814" t="s">
        <v>7455</v>
      </c>
    </row>
    <row r="6815" spans="1:21" x14ac:dyDescent="0.25">
      <c r="A6815" t="s">
        <v>6619</v>
      </c>
      <c r="B6815" s="12">
        <v>213425</v>
      </c>
      <c r="C6815" t="s">
        <v>12464</v>
      </c>
      <c r="D6815" s="11">
        <v>46204.4434259259</v>
      </c>
      <c r="E6815" t="s">
        <v>12465</v>
      </c>
      <c r="F6815" t="s">
        <v>6415</v>
      </c>
      <c r="G6815" t="s">
        <v>12030</v>
      </c>
      <c r="H6815" t="s">
        <v>6449</v>
      </c>
      <c r="I6815" t="s">
        <v>65</v>
      </c>
      <c r="J6815" t="s">
        <v>57</v>
      </c>
      <c r="K6815" t="s">
        <v>12298</v>
      </c>
      <c r="L6815" t="s">
        <v>12028</v>
      </c>
      <c r="M6815" t="s">
        <v>12299</v>
      </c>
      <c r="N6815" t="s">
        <v>7001</v>
      </c>
      <c r="O6815" t="s">
        <v>7007</v>
      </c>
      <c r="P6815">
        <v>5340000</v>
      </c>
      <c r="Q6815" t="s">
        <v>6636</v>
      </c>
      <c r="R6815" t="s">
        <v>6636</v>
      </c>
      <c r="S6815" s="12"/>
      <c r="T6815" s="13"/>
      <c r="U6815" t="s">
        <v>7455</v>
      </c>
    </row>
    <row r="6816" spans="1:21" x14ac:dyDescent="0.25">
      <c r="A6816" t="s">
        <v>6619</v>
      </c>
      <c r="B6816" s="12">
        <v>213425</v>
      </c>
      <c r="C6816" t="s">
        <v>12464</v>
      </c>
      <c r="D6816" s="11">
        <v>46204.4434259259</v>
      </c>
      <c r="E6816" t="s">
        <v>12465</v>
      </c>
      <c r="F6816" t="s">
        <v>6415</v>
      </c>
      <c r="G6816" t="s">
        <v>8521</v>
      </c>
      <c r="H6816" t="s">
        <v>6449</v>
      </c>
      <c r="I6816" t="s">
        <v>65</v>
      </c>
      <c r="J6816" t="s">
        <v>57</v>
      </c>
      <c r="K6816" t="s">
        <v>12298</v>
      </c>
      <c r="L6816" t="s">
        <v>12028</v>
      </c>
      <c r="M6816" t="s">
        <v>12299</v>
      </c>
      <c r="N6816" t="s">
        <v>7001</v>
      </c>
      <c r="O6816" t="s">
        <v>7007</v>
      </c>
      <c r="P6816">
        <v>5340000</v>
      </c>
      <c r="Q6816" t="s">
        <v>6636</v>
      </c>
      <c r="R6816" t="s">
        <v>6636</v>
      </c>
      <c r="S6816" s="12"/>
      <c r="T6816" s="13"/>
      <c r="U6816" t="s">
        <v>7455</v>
      </c>
    </row>
    <row r="6817" spans="1:21" x14ac:dyDescent="0.25">
      <c r="A6817" t="s">
        <v>6619</v>
      </c>
      <c r="B6817" s="12">
        <v>213425</v>
      </c>
      <c r="C6817" t="s">
        <v>12464</v>
      </c>
      <c r="D6817" s="11">
        <v>46204.4434259259</v>
      </c>
      <c r="E6817" t="s">
        <v>12465</v>
      </c>
      <c r="F6817" t="s">
        <v>6415</v>
      </c>
      <c r="G6817" t="s">
        <v>12031</v>
      </c>
      <c r="H6817" t="s">
        <v>6449</v>
      </c>
      <c r="I6817" t="s">
        <v>65</v>
      </c>
      <c r="J6817" t="s">
        <v>57</v>
      </c>
      <c r="K6817" t="s">
        <v>12298</v>
      </c>
      <c r="L6817" t="s">
        <v>12028</v>
      </c>
      <c r="M6817" t="s">
        <v>12299</v>
      </c>
      <c r="N6817" t="s">
        <v>7001</v>
      </c>
      <c r="O6817" t="s">
        <v>7007</v>
      </c>
      <c r="P6817">
        <v>5340000</v>
      </c>
      <c r="Q6817" t="s">
        <v>6636</v>
      </c>
      <c r="R6817" t="s">
        <v>6636</v>
      </c>
      <c r="S6817" s="12"/>
      <c r="T6817" s="13"/>
      <c r="U6817" t="s">
        <v>7455</v>
      </c>
    </row>
    <row r="6818" spans="1:21" x14ac:dyDescent="0.25">
      <c r="A6818" t="s">
        <v>6619</v>
      </c>
      <c r="B6818" s="12">
        <v>213425</v>
      </c>
      <c r="C6818" t="s">
        <v>12464</v>
      </c>
      <c r="D6818" s="11">
        <v>46204.4434259259</v>
      </c>
      <c r="E6818" t="s">
        <v>12465</v>
      </c>
      <c r="F6818" t="s">
        <v>6415</v>
      </c>
      <c r="G6818" t="s">
        <v>12032</v>
      </c>
      <c r="H6818" t="s">
        <v>6449</v>
      </c>
      <c r="I6818" t="s">
        <v>65</v>
      </c>
      <c r="J6818" t="s">
        <v>57</v>
      </c>
      <c r="K6818" t="s">
        <v>12298</v>
      </c>
      <c r="L6818" t="s">
        <v>12028</v>
      </c>
      <c r="M6818" t="s">
        <v>12299</v>
      </c>
      <c r="N6818" t="s">
        <v>7001</v>
      </c>
      <c r="O6818" t="s">
        <v>7007</v>
      </c>
      <c r="P6818">
        <v>5340000</v>
      </c>
      <c r="Q6818" t="s">
        <v>6636</v>
      </c>
      <c r="R6818" t="s">
        <v>6636</v>
      </c>
      <c r="S6818" s="12"/>
      <c r="T6818" s="13"/>
      <c r="U6818" t="s">
        <v>7455</v>
      </c>
    </row>
    <row r="6819" spans="1:21" x14ac:dyDescent="0.25">
      <c r="A6819" t="s">
        <v>6619</v>
      </c>
      <c r="B6819" s="12">
        <v>213425</v>
      </c>
      <c r="C6819" t="s">
        <v>12464</v>
      </c>
      <c r="D6819" s="11">
        <v>46204.4434259259</v>
      </c>
      <c r="E6819" t="s">
        <v>12465</v>
      </c>
      <c r="F6819" t="s">
        <v>6415</v>
      </c>
      <c r="G6819" t="s">
        <v>12033</v>
      </c>
      <c r="H6819" t="s">
        <v>6449</v>
      </c>
      <c r="I6819" t="s">
        <v>65</v>
      </c>
      <c r="J6819" t="s">
        <v>57</v>
      </c>
      <c r="K6819" t="s">
        <v>12298</v>
      </c>
      <c r="L6819" t="s">
        <v>12028</v>
      </c>
      <c r="M6819" t="s">
        <v>12299</v>
      </c>
      <c r="N6819" t="s">
        <v>7001</v>
      </c>
      <c r="O6819" t="s">
        <v>7007</v>
      </c>
      <c r="P6819">
        <v>5340000</v>
      </c>
      <c r="Q6819" t="s">
        <v>6636</v>
      </c>
      <c r="R6819" t="s">
        <v>6636</v>
      </c>
      <c r="S6819" s="12"/>
      <c r="T6819" s="13"/>
      <c r="U6819" t="s">
        <v>7455</v>
      </c>
    </row>
    <row r="6820" spans="1:21" x14ac:dyDescent="0.25">
      <c r="A6820" t="s">
        <v>6619</v>
      </c>
      <c r="B6820" s="12">
        <v>213425</v>
      </c>
      <c r="C6820" t="s">
        <v>12464</v>
      </c>
      <c r="D6820" s="11">
        <v>46204.4434259259</v>
      </c>
      <c r="E6820" t="s">
        <v>12465</v>
      </c>
      <c r="F6820" t="s">
        <v>6415</v>
      </c>
      <c r="G6820" t="s">
        <v>12034</v>
      </c>
      <c r="H6820" t="s">
        <v>6449</v>
      </c>
      <c r="I6820" t="s">
        <v>65</v>
      </c>
      <c r="J6820" t="s">
        <v>57</v>
      </c>
      <c r="K6820" t="s">
        <v>12298</v>
      </c>
      <c r="L6820" t="s">
        <v>12028</v>
      </c>
      <c r="M6820" t="s">
        <v>12299</v>
      </c>
      <c r="N6820" t="s">
        <v>7001</v>
      </c>
      <c r="O6820" t="s">
        <v>7007</v>
      </c>
      <c r="P6820">
        <v>5340000</v>
      </c>
      <c r="Q6820" t="s">
        <v>6636</v>
      </c>
      <c r="R6820" t="s">
        <v>6636</v>
      </c>
      <c r="S6820" s="12"/>
      <c r="T6820" s="13"/>
      <c r="U6820" t="s">
        <v>7455</v>
      </c>
    </row>
    <row r="6821" spans="1:21" x14ac:dyDescent="0.25">
      <c r="A6821" t="s">
        <v>6619</v>
      </c>
      <c r="B6821" s="12">
        <v>213425</v>
      </c>
      <c r="C6821" t="s">
        <v>12464</v>
      </c>
      <c r="D6821" s="11">
        <v>46204.4434259259</v>
      </c>
      <c r="E6821" t="s">
        <v>12465</v>
      </c>
      <c r="F6821" t="s">
        <v>6415</v>
      </c>
      <c r="G6821" t="s">
        <v>12035</v>
      </c>
      <c r="H6821" t="s">
        <v>6449</v>
      </c>
      <c r="I6821" t="s">
        <v>65</v>
      </c>
      <c r="J6821" t="s">
        <v>57</v>
      </c>
      <c r="K6821" t="s">
        <v>12298</v>
      </c>
      <c r="L6821" t="s">
        <v>12028</v>
      </c>
      <c r="M6821" t="s">
        <v>12299</v>
      </c>
      <c r="N6821" t="s">
        <v>7001</v>
      </c>
      <c r="O6821" t="s">
        <v>7007</v>
      </c>
      <c r="P6821">
        <v>5340000</v>
      </c>
      <c r="Q6821" t="s">
        <v>6636</v>
      </c>
      <c r="R6821" t="s">
        <v>6636</v>
      </c>
      <c r="S6821" s="12"/>
      <c r="T6821" s="13"/>
      <c r="U6821" t="s">
        <v>7455</v>
      </c>
    </row>
    <row r="6822" spans="1:21" x14ac:dyDescent="0.25">
      <c r="A6822" t="s">
        <v>6619</v>
      </c>
      <c r="B6822" s="12">
        <v>213460</v>
      </c>
      <c r="C6822" t="s">
        <v>12453</v>
      </c>
      <c r="D6822" s="11">
        <v>46204.509849536997</v>
      </c>
      <c r="E6822" t="s">
        <v>12454</v>
      </c>
      <c r="F6822" t="s">
        <v>6415</v>
      </c>
      <c r="G6822" t="s">
        <v>6968</v>
      </c>
      <c r="H6822" t="s">
        <v>6449</v>
      </c>
      <c r="I6822" t="s">
        <v>55</v>
      </c>
      <c r="J6822" t="s">
        <v>643</v>
      </c>
      <c r="K6822" t="s">
        <v>12455</v>
      </c>
      <c r="L6822" t="s">
        <v>12201</v>
      </c>
      <c r="M6822" t="s">
        <v>12456</v>
      </c>
      <c r="N6822" t="s">
        <v>6761</v>
      </c>
      <c r="O6822" t="s">
        <v>6771</v>
      </c>
      <c r="P6822">
        <v>16995000</v>
      </c>
      <c r="Q6822" t="s">
        <v>6636</v>
      </c>
      <c r="R6822" t="s">
        <v>6636</v>
      </c>
      <c r="S6822" s="12"/>
      <c r="T6822" s="13"/>
      <c r="U6822" t="s">
        <v>6724</v>
      </c>
    </row>
    <row r="6823" spans="1:21" x14ac:dyDescent="0.25">
      <c r="A6823" t="s">
        <v>6619</v>
      </c>
      <c r="B6823" s="12">
        <v>213460</v>
      </c>
      <c r="C6823" t="s">
        <v>12453</v>
      </c>
      <c r="D6823" s="11">
        <v>46204.509849536997</v>
      </c>
      <c r="E6823" t="s">
        <v>12454</v>
      </c>
      <c r="F6823" t="s">
        <v>6415</v>
      </c>
      <c r="G6823" t="s">
        <v>8520</v>
      </c>
      <c r="H6823" t="s">
        <v>6449</v>
      </c>
      <c r="I6823" t="s">
        <v>55</v>
      </c>
      <c r="J6823" t="s">
        <v>643</v>
      </c>
      <c r="K6823" t="s">
        <v>12455</v>
      </c>
      <c r="L6823" t="s">
        <v>12201</v>
      </c>
      <c r="M6823" t="s">
        <v>12456</v>
      </c>
      <c r="N6823" t="s">
        <v>6761</v>
      </c>
      <c r="O6823" t="s">
        <v>6771</v>
      </c>
      <c r="P6823">
        <v>16995000</v>
      </c>
      <c r="Q6823" t="s">
        <v>6636</v>
      </c>
      <c r="R6823" t="s">
        <v>6636</v>
      </c>
      <c r="S6823" s="12"/>
      <c r="T6823" s="13"/>
      <c r="U6823" t="s">
        <v>6724</v>
      </c>
    </row>
    <row r="6824" spans="1:21" x14ac:dyDescent="0.25">
      <c r="A6824" t="s">
        <v>6619</v>
      </c>
      <c r="B6824" s="12">
        <v>213460</v>
      </c>
      <c r="C6824" t="s">
        <v>12453</v>
      </c>
      <c r="D6824" s="11">
        <v>46204.509849536997</v>
      </c>
      <c r="E6824" t="s">
        <v>12454</v>
      </c>
      <c r="F6824" t="s">
        <v>6415</v>
      </c>
      <c r="G6824" t="s">
        <v>12030</v>
      </c>
      <c r="H6824" t="s">
        <v>6449</v>
      </c>
      <c r="I6824" t="s">
        <v>55</v>
      </c>
      <c r="J6824" t="s">
        <v>643</v>
      </c>
      <c r="K6824" t="s">
        <v>12455</v>
      </c>
      <c r="L6824" t="s">
        <v>12201</v>
      </c>
      <c r="M6824" t="s">
        <v>12456</v>
      </c>
      <c r="N6824" t="s">
        <v>6761</v>
      </c>
      <c r="O6824" t="s">
        <v>6771</v>
      </c>
      <c r="P6824">
        <v>16995000</v>
      </c>
      <c r="Q6824" t="s">
        <v>6636</v>
      </c>
      <c r="R6824" t="s">
        <v>6636</v>
      </c>
      <c r="S6824" s="12"/>
      <c r="T6824" s="13"/>
      <c r="U6824" t="s">
        <v>6724</v>
      </c>
    </row>
    <row r="6825" spans="1:21" x14ac:dyDescent="0.25">
      <c r="A6825" t="s">
        <v>6619</v>
      </c>
      <c r="B6825" s="12">
        <v>213460</v>
      </c>
      <c r="C6825" t="s">
        <v>12453</v>
      </c>
      <c r="D6825" s="11">
        <v>46204.509849536997</v>
      </c>
      <c r="E6825" t="s">
        <v>12454</v>
      </c>
      <c r="F6825" t="s">
        <v>6415</v>
      </c>
      <c r="G6825" t="s">
        <v>8521</v>
      </c>
      <c r="H6825" t="s">
        <v>6449</v>
      </c>
      <c r="I6825" t="s">
        <v>55</v>
      </c>
      <c r="J6825" t="s">
        <v>643</v>
      </c>
      <c r="K6825" t="s">
        <v>12455</v>
      </c>
      <c r="L6825" t="s">
        <v>12201</v>
      </c>
      <c r="M6825" t="s">
        <v>12456</v>
      </c>
      <c r="N6825" t="s">
        <v>6761</v>
      </c>
      <c r="O6825" t="s">
        <v>6771</v>
      </c>
      <c r="P6825">
        <v>16995000</v>
      </c>
      <c r="Q6825" t="s">
        <v>6636</v>
      </c>
      <c r="R6825" t="s">
        <v>6636</v>
      </c>
      <c r="S6825" s="12"/>
      <c r="T6825" s="13"/>
      <c r="U6825" t="s">
        <v>6724</v>
      </c>
    </row>
    <row r="6826" spans="1:21" x14ac:dyDescent="0.25">
      <c r="A6826" t="s">
        <v>6619</v>
      </c>
      <c r="B6826" s="12">
        <v>213460</v>
      </c>
      <c r="C6826" t="s">
        <v>12453</v>
      </c>
      <c r="D6826" s="11">
        <v>46204.509849536997</v>
      </c>
      <c r="E6826" t="s">
        <v>12454</v>
      </c>
      <c r="F6826" t="s">
        <v>6415</v>
      </c>
      <c r="G6826" t="s">
        <v>12203</v>
      </c>
      <c r="H6826" t="s">
        <v>6449</v>
      </c>
      <c r="I6826" t="s">
        <v>55</v>
      </c>
      <c r="J6826" t="s">
        <v>643</v>
      </c>
      <c r="K6826" t="s">
        <v>12455</v>
      </c>
      <c r="L6826" t="s">
        <v>12201</v>
      </c>
      <c r="M6826" t="s">
        <v>12456</v>
      </c>
      <c r="N6826" t="s">
        <v>6761</v>
      </c>
      <c r="O6826" t="s">
        <v>6771</v>
      </c>
      <c r="P6826">
        <v>16995000</v>
      </c>
      <c r="Q6826" t="s">
        <v>6636</v>
      </c>
      <c r="R6826" t="s">
        <v>6636</v>
      </c>
      <c r="S6826" s="12"/>
      <c r="T6826" s="13"/>
      <c r="U6826" t="s">
        <v>6724</v>
      </c>
    </row>
    <row r="6827" spans="1:21" x14ac:dyDescent="0.25">
      <c r="A6827" t="s">
        <v>6619</v>
      </c>
      <c r="B6827" s="12">
        <v>213460</v>
      </c>
      <c r="C6827" t="s">
        <v>12453</v>
      </c>
      <c r="D6827" s="11">
        <v>46204.509849536997</v>
      </c>
      <c r="E6827" t="s">
        <v>12454</v>
      </c>
      <c r="F6827" t="s">
        <v>6415</v>
      </c>
      <c r="G6827" t="s">
        <v>12080</v>
      </c>
      <c r="H6827" t="s">
        <v>6449</v>
      </c>
      <c r="I6827" t="s">
        <v>55</v>
      </c>
      <c r="J6827" t="s">
        <v>643</v>
      </c>
      <c r="K6827" t="s">
        <v>12455</v>
      </c>
      <c r="L6827" t="s">
        <v>12201</v>
      </c>
      <c r="M6827" t="s">
        <v>12456</v>
      </c>
      <c r="N6827" t="s">
        <v>6761</v>
      </c>
      <c r="O6827" t="s">
        <v>6771</v>
      </c>
      <c r="P6827">
        <v>16995000</v>
      </c>
      <c r="Q6827" t="s">
        <v>6636</v>
      </c>
      <c r="R6827" t="s">
        <v>6636</v>
      </c>
      <c r="S6827" s="12"/>
      <c r="T6827" s="13"/>
      <c r="U6827" t="s">
        <v>6724</v>
      </c>
    </row>
    <row r="6828" spans="1:21" x14ac:dyDescent="0.25">
      <c r="A6828" t="s">
        <v>6619</v>
      </c>
      <c r="B6828" s="12">
        <v>213460</v>
      </c>
      <c r="C6828" t="s">
        <v>12453</v>
      </c>
      <c r="D6828" s="11">
        <v>46204.509849536997</v>
      </c>
      <c r="E6828" t="s">
        <v>12454</v>
      </c>
      <c r="F6828" t="s">
        <v>6415</v>
      </c>
      <c r="G6828" t="s">
        <v>12081</v>
      </c>
      <c r="H6828" t="s">
        <v>6449</v>
      </c>
      <c r="I6828" t="s">
        <v>55</v>
      </c>
      <c r="J6828" t="s">
        <v>643</v>
      </c>
      <c r="K6828" t="s">
        <v>12455</v>
      </c>
      <c r="L6828" t="s">
        <v>12201</v>
      </c>
      <c r="M6828" t="s">
        <v>12456</v>
      </c>
      <c r="N6828" t="s">
        <v>6761</v>
      </c>
      <c r="O6828" t="s">
        <v>6771</v>
      </c>
      <c r="P6828">
        <v>16995000</v>
      </c>
      <c r="Q6828" t="s">
        <v>6636</v>
      </c>
      <c r="R6828" t="s">
        <v>6636</v>
      </c>
      <c r="S6828" s="12"/>
      <c r="T6828" s="13"/>
      <c r="U6828" t="s">
        <v>6724</v>
      </c>
    </row>
    <row r="6829" spans="1:21" x14ac:dyDescent="0.25">
      <c r="A6829" t="s">
        <v>6619</v>
      </c>
      <c r="B6829" s="12">
        <v>213460</v>
      </c>
      <c r="C6829" t="s">
        <v>12453</v>
      </c>
      <c r="D6829" s="11">
        <v>46204.509849536997</v>
      </c>
      <c r="E6829" t="s">
        <v>12454</v>
      </c>
      <c r="F6829" t="s">
        <v>6415</v>
      </c>
      <c r="G6829" t="s">
        <v>12120</v>
      </c>
      <c r="H6829" t="s">
        <v>6449</v>
      </c>
      <c r="I6829" t="s">
        <v>55</v>
      </c>
      <c r="J6829" t="s">
        <v>643</v>
      </c>
      <c r="K6829" t="s">
        <v>12455</v>
      </c>
      <c r="L6829" t="s">
        <v>12201</v>
      </c>
      <c r="M6829" t="s">
        <v>12456</v>
      </c>
      <c r="N6829" t="s">
        <v>6761</v>
      </c>
      <c r="O6829" t="s">
        <v>6771</v>
      </c>
      <c r="P6829">
        <v>16995000</v>
      </c>
      <c r="Q6829" t="s">
        <v>6636</v>
      </c>
      <c r="R6829" t="s">
        <v>6636</v>
      </c>
      <c r="S6829" s="12"/>
      <c r="T6829" s="13"/>
      <c r="U6829" t="s">
        <v>6724</v>
      </c>
    </row>
    <row r="6830" spans="1:21" x14ac:dyDescent="0.25">
      <c r="A6830" t="s">
        <v>6637</v>
      </c>
      <c r="B6830" s="12">
        <v>214345</v>
      </c>
      <c r="C6830" t="s">
        <v>12466</v>
      </c>
      <c r="D6830" s="11">
        <v>46204.826041666704</v>
      </c>
      <c r="E6830" t="s">
        <v>12467</v>
      </c>
      <c r="F6830" t="s">
        <v>6415</v>
      </c>
      <c r="G6830" t="s">
        <v>6968</v>
      </c>
      <c r="H6830" t="s">
        <v>6449</v>
      </c>
      <c r="I6830" t="s">
        <v>6636</v>
      </c>
      <c r="J6830" t="s">
        <v>6636</v>
      </c>
      <c r="K6830" t="s">
        <v>12292</v>
      </c>
      <c r="L6830" t="s">
        <v>12023</v>
      </c>
      <c r="M6830" t="s">
        <v>12293</v>
      </c>
      <c r="N6830" t="s">
        <v>6761</v>
      </c>
      <c r="O6830" t="s">
        <v>6771</v>
      </c>
      <c r="P6830">
        <v>15495000</v>
      </c>
      <c r="Q6830" t="s">
        <v>6636</v>
      </c>
      <c r="R6830" t="s">
        <v>6636</v>
      </c>
      <c r="S6830" s="12"/>
      <c r="T6830" s="13"/>
      <c r="U6830" t="s">
        <v>7474</v>
      </c>
    </row>
    <row r="6831" spans="1:21" x14ac:dyDescent="0.25">
      <c r="A6831" t="s">
        <v>6637</v>
      </c>
      <c r="B6831" s="12">
        <v>428690</v>
      </c>
      <c r="C6831" t="s">
        <v>12466</v>
      </c>
      <c r="D6831" s="11">
        <v>46204.826041666704</v>
      </c>
      <c r="E6831" t="s">
        <v>12467</v>
      </c>
      <c r="F6831" t="s">
        <v>6415</v>
      </c>
      <c r="G6831" t="s">
        <v>10421</v>
      </c>
      <c r="H6831" t="s">
        <v>6449</v>
      </c>
      <c r="I6831" t="s">
        <v>6636</v>
      </c>
      <c r="J6831" t="s">
        <v>6636</v>
      </c>
      <c r="K6831" t="s">
        <v>12292</v>
      </c>
      <c r="L6831" t="s">
        <v>12023</v>
      </c>
      <c r="M6831" t="s">
        <v>12293</v>
      </c>
      <c r="N6831" t="s">
        <v>6761</v>
      </c>
      <c r="O6831" t="s">
        <v>6771</v>
      </c>
      <c r="P6831">
        <v>30990000</v>
      </c>
      <c r="Q6831" t="s">
        <v>6636</v>
      </c>
      <c r="R6831" t="s">
        <v>6636</v>
      </c>
      <c r="S6831" s="12"/>
      <c r="T6831" s="13"/>
      <c r="U6831" t="s">
        <v>7474</v>
      </c>
    </row>
    <row r="6832" spans="1:21" x14ac:dyDescent="0.25">
      <c r="A6832" t="s">
        <v>6637</v>
      </c>
      <c r="B6832" s="12">
        <v>214345</v>
      </c>
      <c r="C6832" t="s">
        <v>12466</v>
      </c>
      <c r="D6832" s="11">
        <v>46204.826041666704</v>
      </c>
      <c r="E6832" t="s">
        <v>12467</v>
      </c>
      <c r="F6832" t="s">
        <v>6415</v>
      </c>
      <c r="G6832" t="s">
        <v>8520</v>
      </c>
      <c r="H6832" t="s">
        <v>6449</v>
      </c>
      <c r="I6832" t="s">
        <v>6636</v>
      </c>
      <c r="J6832" t="s">
        <v>6636</v>
      </c>
      <c r="K6832" t="s">
        <v>12292</v>
      </c>
      <c r="L6832" t="s">
        <v>12023</v>
      </c>
      <c r="M6832" t="s">
        <v>12293</v>
      </c>
      <c r="N6832" t="s">
        <v>6761</v>
      </c>
      <c r="O6832" t="s">
        <v>6771</v>
      </c>
      <c r="P6832">
        <v>15495000</v>
      </c>
      <c r="Q6832" t="s">
        <v>6636</v>
      </c>
      <c r="R6832" t="s">
        <v>6636</v>
      </c>
      <c r="S6832" s="12"/>
      <c r="T6832" s="13"/>
      <c r="U6832" t="s">
        <v>7474</v>
      </c>
    </row>
    <row r="6833" spans="1:21" x14ac:dyDescent="0.25">
      <c r="A6833" t="s">
        <v>6637</v>
      </c>
      <c r="B6833" s="12">
        <v>213910</v>
      </c>
      <c r="C6833" t="s">
        <v>10011</v>
      </c>
      <c r="D6833" s="11">
        <v>46204.957638888904</v>
      </c>
      <c r="E6833" t="s">
        <v>10012</v>
      </c>
      <c r="F6833" t="s">
        <v>6415</v>
      </c>
      <c r="G6833" t="s">
        <v>6968</v>
      </c>
      <c r="H6833" t="s">
        <v>6449</v>
      </c>
      <c r="I6833" t="s">
        <v>65</v>
      </c>
      <c r="J6833" t="s">
        <v>132</v>
      </c>
      <c r="K6833" t="s">
        <v>12112</v>
      </c>
      <c r="L6833" t="s">
        <v>12047</v>
      </c>
      <c r="M6833" t="s">
        <v>12113</v>
      </c>
      <c r="N6833" t="s">
        <v>7001</v>
      </c>
      <c r="O6833" t="s">
        <v>7007</v>
      </c>
      <c r="P6833">
        <v>5570000</v>
      </c>
      <c r="Q6833" t="s">
        <v>6636</v>
      </c>
      <c r="R6833" t="s">
        <v>6636</v>
      </c>
      <c r="S6833" s="12"/>
      <c r="T6833" s="13"/>
      <c r="U6833" t="s">
        <v>6896</v>
      </c>
    </row>
    <row r="6834" spans="1:21" x14ac:dyDescent="0.25">
      <c r="A6834" t="s">
        <v>6637</v>
      </c>
      <c r="B6834" s="12">
        <v>213910</v>
      </c>
      <c r="C6834" t="s">
        <v>10011</v>
      </c>
      <c r="D6834" s="11">
        <v>46204.957638888904</v>
      </c>
      <c r="E6834" t="s">
        <v>10012</v>
      </c>
      <c r="F6834" t="s">
        <v>6415</v>
      </c>
      <c r="G6834" t="s">
        <v>8520</v>
      </c>
      <c r="H6834" t="s">
        <v>6449</v>
      </c>
      <c r="I6834" t="s">
        <v>65</v>
      </c>
      <c r="J6834" t="s">
        <v>132</v>
      </c>
      <c r="K6834" t="s">
        <v>12112</v>
      </c>
      <c r="L6834" t="s">
        <v>12047</v>
      </c>
      <c r="M6834" t="s">
        <v>12113</v>
      </c>
      <c r="N6834" t="s">
        <v>7001</v>
      </c>
      <c r="O6834" t="s">
        <v>7007</v>
      </c>
      <c r="P6834">
        <v>5570000</v>
      </c>
      <c r="Q6834" t="s">
        <v>6636</v>
      </c>
      <c r="R6834" t="s">
        <v>6636</v>
      </c>
      <c r="S6834" s="12"/>
      <c r="T6834" s="13"/>
      <c r="U6834" t="s">
        <v>6896</v>
      </c>
    </row>
    <row r="6835" spans="1:21" x14ac:dyDescent="0.25">
      <c r="A6835" t="s">
        <v>6637</v>
      </c>
      <c r="B6835" s="12">
        <v>213910</v>
      </c>
      <c r="C6835" t="s">
        <v>10011</v>
      </c>
      <c r="D6835" s="11">
        <v>46204.957638888904</v>
      </c>
      <c r="E6835" t="s">
        <v>10012</v>
      </c>
      <c r="F6835" t="s">
        <v>6415</v>
      </c>
      <c r="G6835" t="s">
        <v>8521</v>
      </c>
      <c r="H6835" t="s">
        <v>6449</v>
      </c>
      <c r="I6835" t="s">
        <v>65</v>
      </c>
      <c r="J6835" t="s">
        <v>132</v>
      </c>
      <c r="K6835" t="s">
        <v>12112</v>
      </c>
      <c r="L6835" t="s">
        <v>12047</v>
      </c>
      <c r="M6835" t="s">
        <v>12113</v>
      </c>
      <c r="N6835" t="s">
        <v>7001</v>
      </c>
      <c r="O6835" t="s">
        <v>7007</v>
      </c>
      <c r="P6835">
        <v>5570000</v>
      </c>
      <c r="Q6835" t="s">
        <v>6636</v>
      </c>
      <c r="R6835" t="s">
        <v>6636</v>
      </c>
      <c r="S6835" s="12"/>
      <c r="T6835" s="13"/>
      <c r="U6835" t="s">
        <v>6896</v>
      </c>
    </row>
    <row r="6836" spans="1:21" x14ac:dyDescent="0.25">
      <c r="A6836" t="s">
        <v>6637</v>
      </c>
      <c r="B6836" s="12">
        <v>213910</v>
      </c>
      <c r="C6836" t="s">
        <v>10011</v>
      </c>
      <c r="D6836" s="11">
        <v>46204.957638888904</v>
      </c>
      <c r="E6836" t="s">
        <v>10012</v>
      </c>
      <c r="F6836" t="s">
        <v>6415</v>
      </c>
      <c r="G6836" t="s">
        <v>8522</v>
      </c>
      <c r="H6836" t="s">
        <v>6449</v>
      </c>
      <c r="I6836" t="s">
        <v>65</v>
      </c>
      <c r="J6836" t="s">
        <v>132</v>
      </c>
      <c r="K6836" t="s">
        <v>12112</v>
      </c>
      <c r="L6836" t="s">
        <v>12047</v>
      </c>
      <c r="M6836" t="s">
        <v>12113</v>
      </c>
      <c r="N6836" t="s">
        <v>7001</v>
      </c>
      <c r="O6836" t="s">
        <v>7007</v>
      </c>
      <c r="P6836">
        <v>5570000</v>
      </c>
      <c r="Q6836" t="s">
        <v>6636</v>
      </c>
      <c r="R6836" t="s">
        <v>6636</v>
      </c>
      <c r="S6836" s="12"/>
      <c r="T6836" s="13"/>
      <c r="U6836" t="s">
        <v>6896</v>
      </c>
    </row>
    <row r="6837" spans="1:21" x14ac:dyDescent="0.25">
      <c r="A6837" t="s">
        <v>6637</v>
      </c>
      <c r="B6837" s="12">
        <v>213910</v>
      </c>
      <c r="C6837" t="s">
        <v>10011</v>
      </c>
      <c r="D6837" s="11">
        <v>46204.957638888904</v>
      </c>
      <c r="E6837" t="s">
        <v>10012</v>
      </c>
      <c r="F6837" t="s">
        <v>6415</v>
      </c>
      <c r="G6837" t="s">
        <v>8523</v>
      </c>
      <c r="H6837" t="s">
        <v>6449</v>
      </c>
      <c r="I6837" t="s">
        <v>65</v>
      </c>
      <c r="J6837" t="s">
        <v>132</v>
      </c>
      <c r="K6837" t="s">
        <v>12112</v>
      </c>
      <c r="L6837" t="s">
        <v>12047</v>
      </c>
      <c r="M6837" t="s">
        <v>12113</v>
      </c>
      <c r="N6837" t="s">
        <v>7001</v>
      </c>
      <c r="O6837" t="s">
        <v>7007</v>
      </c>
      <c r="P6837">
        <v>5570000</v>
      </c>
      <c r="Q6837" t="s">
        <v>6636</v>
      </c>
      <c r="R6837" t="s">
        <v>6636</v>
      </c>
      <c r="S6837" s="12"/>
      <c r="T6837" s="13"/>
      <c r="U6837" t="s">
        <v>6896</v>
      </c>
    </row>
    <row r="6838" spans="1:21" x14ac:dyDescent="0.25">
      <c r="A6838" t="s">
        <v>6637</v>
      </c>
      <c r="B6838" s="12">
        <v>213910</v>
      </c>
      <c r="C6838" t="s">
        <v>10011</v>
      </c>
      <c r="D6838" s="11">
        <v>46204.957638888904</v>
      </c>
      <c r="E6838" t="s">
        <v>10012</v>
      </c>
      <c r="F6838" t="s">
        <v>6415</v>
      </c>
      <c r="G6838" t="s">
        <v>8524</v>
      </c>
      <c r="H6838" t="s">
        <v>6449</v>
      </c>
      <c r="I6838" t="s">
        <v>65</v>
      </c>
      <c r="J6838" t="s">
        <v>132</v>
      </c>
      <c r="K6838" t="s">
        <v>12112</v>
      </c>
      <c r="L6838" t="s">
        <v>12047</v>
      </c>
      <c r="M6838" t="s">
        <v>12113</v>
      </c>
      <c r="N6838" t="s">
        <v>7001</v>
      </c>
      <c r="O6838" t="s">
        <v>7007</v>
      </c>
      <c r="P6838">
        <v>5570000</v>
      </c>
      <c r="Q6838" t="s">
        <v>6636</v>
      </c>
      <c r="R6838" t="s">
        <v>6636</v>
      </c>
      <c r="S6838" s="12"/>
      <c r="T6838" s="13"/>
      <c r="U6838" t="s">
        <v>6896</v>
      </c>
    </row>
    <row r="6839" spans="1:21" x14ac:dyDescent="0.25">
      <c r="A6839" t="s">
        <v>6637</v>
      </c>
      <c r="B6839" s="12">
        <v>213655</v>
      </c>
      <c r="C6839" t="s">
        <v>12468</v>
      </c>
      <c r="D6839" s="11">
        <v>46205.377488425896</v>
      </c>
      <c r="E6839" t="s">
        <v>12469</v>
      </c>
      <c r="F6839" t="s">
        <v>6415</v>
      </c>
      <c r="G6839" t="s">
        <v>6968</v>
      </c>
      <c r="H6839" t="s">
        <v>6449</v>
      </c>
      <c r="I6839" t="s">
        <v>65</v>
      </c>
      <c r="J6839" t="s">
        <v>219</v>
      </c>
      <c r="K6839" t="s">
        <v>12470</v>
      </c>
      <c r="L6839" t="s">
        <v>12140</v>
      </c>
      <c r="M6839" t="s">
        <v>12471</v>
      </c>
      <c r="N6839" t="s">
        <v>7506</v>
      </c>
      <c r="O6839" t="s">
        <v>7514</v>
      </c>
      <c r="P6839">
        <v>24499950</v>
      </c>
      <c r="Q6839" t="s">
        <v>6636</v>
      </c>
      <c r="R6839" t="s">
        <v>6636</v>
      </c>
      <c r="S6839" s="12"/>
      <c r="T6839" s="13"/>
      <c r="U6839" t="s">
        <v>6636</v>
      </c>
    </row>
    <row r="6840" spans="1:21" x14ac:dyDescent="0.25">
      <c r="A6840" t="s">
        <v>6637</v>
      </c>
      <c r="B6840" s="12">
        <v>213655</v>
      </c>
      <c r="C6840" t="s">
        <v>12468</v>
      </c>
      <c r="D6840" s="11">
        <v>46205.377488425896</v>
      </c>
      <c r="E6840" t="s">
        <v>12469</v>
      </c>
      <c r="F6840" t="s">
        <v>6415</v>
      </c>
      <c r="G6840" t="s">
        <v>8520</v>
      </c>
      <c r="H6840" t="s">
        <v>6449</v>
      </c>
      <c r="I6840" t="s">
        <v>65</v>
      </c>
      <c r="J6840" t="s">
        <v>219</v>
      </c>
      <c r="K6840" t="s">
        <v>12470</v>
      </c>
      <c r="L6840" t="s">
        <v>12140</v>
      </c>
      <c r="M6840" t="s">
        <v>12471</v>
      </c>
      <c r="N6840" t="s">
        <v>7506</v>
      </c>
      <c r="O6840" t="s">
        <v>7514</v>
      </c>
      <c r="P6840">
        <v>24499950</v>
      </c>
      <c r="Q6840" t="s">
        <v>6636</v>
      </c>
      <c r="R6840" t="s">
        <v>6636</v>
      </c>
      <c r="S6840" s="12"/>
      <c r="T6840" s="13"/>
      <c r="U6840" t="s">
        <v>6636</v>
      </c>
    </row>
    <row r="6841" spans="1:21" x14ac:dyDescent="0.25">
      <c r="A6841" t="s">
        <v>6637</v>
      </c>
      <c r="B6841" s="12">
        <v>213655</v>
      </c>
      <c r="C6841" t="s">
        <v>12468</v>
      </c>
      <c r="D6841" s="11">
        <v>46205.377488425896</v>
      </c>
      <c r="E6841" t="s">
        <v>12469</v>
      </c>
      <c r="F6841" t="s">
        <v>6415</v>
      </c>
      <c r="G6841" t="s">
        <v>12030</v>
      </c>
      <c r="H6841" t="s">
        <v>6449</v>
      </c>
      <c r="I6841" t="s">
        <v>65</v>
      </c>
      <c r="J6841" t="s">
        <v>219</v>
      </c>
      <c r="K6841" t="s">
        <v>12470</v>
      </c>
      <c r="L6841" t="s">
        <v>12140</v>
      </c>
      <c r="M6841" t="s">
        <v>12471</v>
      </c>
      <c r="N6841" t="s">
        <v>7506</v>
      </c>
      <c r="O6841" t="s">
        <v>7514</v>
      </c>
      <c r="P6841">
        <v>24499950</v>
      </c>
      <c r="Q6841" t="s">
        <v>6636</v>
      </c>
      <c r="R6841" t="s">
        <v>6636</v>
      </c>
      <c r="S6841" s="12"/>
      <c r="T6841" s="13"/>
      <c r="U6841" t="s">
        <v>6636</v>
      </c>
    </row>
    <row r="6842" spans="1:21" x14ac:dyDescent="0.25">
      <c r="A6842" t="s">
        <v>6637</v>
      </c>
      <c r="B6842" s="12">
        <v>213655</v>
      </c>
      <c r="C6842" t="s">
        <v>12468</v>
      </c>
      <c r="D6842" s="11">
        <v>46205.377488425896</v>
      </c>
      <c r="E6842" t="s">
        <v>12469</v>
      </c>
      <c r="F6842" t="s">
        <v>6415</v>
      </c>
      <c r="G6842" t="s">
        <v>8521</v>
      </c>
      <c r="H6842" t="s">
        <v>6449</v>
      </c>
      <c r="I6842" t="s">
        <v>65</v>
      </c>
      <c r="J6842" t="s">
        <v>219</v>
      </c>
      <c r="K6842" t="s">
        <v>12470</v>
      </c>
      <c r="L6842" t="s">
        <v>12140</v>
      </c>
      <c r="M6842" t="s">
        <v>12471</v>
      </c>
      <c r="N6842" t="s">
        <v>7506</v>
      </c>
      <c r="O6842" t="s">
        <v>7514</v>
      </c>
      <c r="P6842">
        <v>24499950</v>
      </c>
      <c r="Q6842" t="s">
        <v>6636</v>
      </c>
      <c r="R6842" t="s">
        <v>6636</v>
      </c>
      <c r="S6842" s="12"/>
      <c r="T6842" s="13"/>
      <c r="U6842" t="s">
        <v>6636</v>
      </c>
    </row>
    <row r="6843" spans="1:21" x14ac:dyDescent="0.25">
      <c r="A6843" t="s">
        <v>6637</v>
      </c>
      <c r="B6843" s="12">
        <v>213655</v>
      </c>
      <c r="C6843" t="s">
        <v>12468</v>
      </c>
      <c r="D6843" s="11">
        <v>46205.377488425896</v>
      </c>
      <c r="E6843" t="s">
        <v>12469</v>
      </c>
      <c r="F6843" t="s">
        <v>6415</v>
      </c>
      <c r="G6843" t="s">
        <v>12142</v>
      </c>
      <c r="H6843" t="s">
        <v>6449</v>
      </c>
      <c r="I6843" t="s">
        <v>65</v>
      </c>
      <c r="J6843" t="s">
        <v>219</v>
      </c>
      <c r="K6843" t="s">
        <v>12470</v>
      </c>
      <c r="L6843" t="s">
        <v>12140</v>
      </c>
      <c r="M6843" t="s">
        <v>12471</v>
      </c>
      <c r="N6843" t="s">
        <v>7506</v>
      </c>
      <c r="O6843" t="s">
        <v>7514</v>
      </c>
      <c r="P6843">
        <v>24499950</v>
      </c>
      <c r="Q6843" t="s">
        <v>6636</v>
      </c>
      <c r="R6843" t="s">
        <v>6636</v>
      </c>
      <c r="S6843" s="12"/>
      <c r="T6843" s="13"/>
      <c r="U6843" t="s">
        <v>6636</v>
      </c>
    </row>
    <row r="6844" spans="1:21" x14ac:dyDescent="0.25">
      <c r="A6844" t="s">
        <v>6637</v>
      </c>
      <c r="B6844" s="12">
        <v>213655</v>
      </c>
      <c r="C6844" t="s">
        <v>12468</v>
      </c>
      <c r="D6844" s="11">
        <v>46205.377488425896</v>
      </c>
      <c r="E6844" t="s">
        <v>12469</v>
      </c>
      <c r="F6844" t="s">
        <v>6415</v>
      </c>
      <c r="G6844" t="s">
        <v>12143</v>
      </c>
      <c r="H6844" t="s">
        <v>6449</v>
      </c>
      <c r="I6844" t="s">
        <v>65</v>
      </c>
      <c r="J6844" t="s">
        <v>219</v>
      </c>
      <c r="K6844" t="s">
        <v>12470</v>
      </c>
      <c r="L6844" t="s">
        <v>12140</v>
      </c>
      <c r="M6844" t="s">
        <v>12471</v>
      </c>
      <c r="N6844" t="s">
        <v>7506</v>
      </c>
      <c r="O6844" t="s">
        <v>7514</v>
      </c>
      <c r="P6844">
        <v>24499950</v>
      </c>
      <c r="Q6844" t="s">
        <v>6636</v>
      </c>
      <c r="R6844" t="s">
        <v>6636</v>
      </c>
      <c r="S6844" s="12"/>
      <c r="T6844" s="13"/>
      <c r="U6844" t="s">
        <v>6636</v>
      </c>
    </row>
    <row r="6845" spans="1:21" x14ac:dyDescent="0.25">
      <c r="A6845" t="s">
        <v>6637</v>
      </c>
      <c r="B6845" s="12">
        <v>213655</v>
      </c>
      <c r="C6845" t="s">
        <v>12468</v>
      </c>
      <c r="D6845" s="11">
        <v>46205.377488425896</v>
      </c>
      <c r="E6845" t="s">
        <v>12469</v>
      </c>
      <c r="F6845" t="s">
        <v>6415</v>
      </c>
      <c r="G6845" t="s">
        <v>12144</v>
      </c>
      <c r="H6845" t="s">
        <v>6449</v>
      </c>
      <c r="I6845" t="s">
        <v>65</v>
      </c>
      <c r="J6845" t="s">
        <v>219</v>
      </c>
      <c r="K6845" t="s">
        <v>12470</v>
      </c>
      <c r="L6845" t="s">
        <v>12140</v>
      </c>
      <c r="M6845" t="s">
        <v>12471</v>
      </c>
      <c r="N6845" t="s">
        <v>7506</v>
      </c>
      <c r="O6845" t="s">
        <v>7514</v>
      </c>
      <c r="P6845">
        <v>24499950</v>
      </c>
      <c r="Q6845" t="s">
        <v>6636</v>
      </c>
      <c r="R6845" t="s">
        <v>6636</v>
      </c>
      <c r="S6845" s="12"/>
      <c r="T6845" s="13"/>
      <c r="U6845" t="s">
        <v>6636</v>
      </c>
    </row>
    <row r="6846" spans="1:21" x14ac:dyDescent="0.25">
      <c r="A6846" t="s">
        <v>6637</v>
      </c>
      <c r="B6846" s="12">
        <v>213655</v>
      </c>
      <c r="C6846" t="s">
        <v>12468</v>
      </c>
      <c r="D6846" s="11">
        <v>46205.377488425896</v>
      </c>
      <c r="E6846" t="s">
        <v>12469</v>
      </c>
      <c r="F6846" t="s">
        <v>6415</v>
      </c>
      <c r="G6846" t="s">
        <v>12145</v>
      </c>
      <c r="H6846" t="s">
        <v>6449</v>
      </c>
      <c r="I6846" t="s">
        <v>65</v>
      </c>
      <c r="J6846" t="s">
        <v>219</v>
      </c>
      <c r="K6846" t="s">
        <v>12470</v>
      </c>
      <c r="L6846" t="s">
        <v>12140</v>
      </c>
      <c r="M6846" t="s">
        <v>12471</v>
      </c>
      <c r="N6846" t="s">
        <v>7506</v>
      </c>
      <c r="O6846" t="s">
        <v>7514</v>
      </c>
      <c r="P6846">
        <v>24499950</v>
      </c>
      <c r="Q6846" t="s">
        <v>6636</v>
      </c>
      <c r="R6846" t="s">
        <v>6636</v>
      </c>
      <c r="S6846" s="12"/>
      <c r="T6846" s="13"/>
      <c r="U6846" t="s">
        <v>6636</v>
      </c>
    </row>
    <row r="6847" spans="1:21" x14ac:dyDescent="0.25">
      <c r="A6847" t="s">
        <v>6637</v>
      </c>
      <c r="B6847" s="12">
        <v>213655</v>
      </c>
      <c r="C6847" t="s">
        <v>12468</v>
      </c>
      <c r="D6847" s="11">
        <v>46205.377488425896</v>
      </c>
      <c r="E6847" t="s">
        <v>12469</v>
      </c>
      <c r="F6847" t="s">
        <v>6415</v>
      </c>
      <c r="G6847" t="s">
        <v>12146</v>
      </c>
      <c r="H6847" t="s">
        <v>6449</v>
      </c>
      <c r="I6847" t="s">
        <v>65</v>
      </c>
      <c r="J6847" t="s">
        <v>219</v>
      </c>
      <c r="K6847" t="s">
        <v>12470</v>
      </c>
      <c r="L6847" t="s">
        <v>12140</v>
      </c>
      <c r="M6847" t="s">
        <v>12471</v>
      </c>
      <c r="N6847" t="s">
        <v>7506</v>
      </c>
      <c r="O6847" t="s">
        <v>7514</v>
      </c>
      <c r="P6847">
        <v>24499950</v>
      </c>
      <c r="Q6847" t="s">
        <v>6636</v>
      </c>
      <c r="R6847" t="s">
        <v>6636</v>
      </c>
      <c r="S6847" s="12"/>
      <c r="T6847" s="13"/>
      <c r="U6847" t="s">
        <v>6636</v>
      </c>
    </row>
    <row r="6848" spans="1:21" x14ac:dyDescent="0.25">
      <c r="A6848" t="s">
        <v>6619</v>
      </c>
      <c r="B6848" s="12">
        <v>213655</v>
      </c>
      <c r="C6848" t="s">
        <v>12468</v>
      </c>
      <c r="D6848" s="11">
        <v>46205.482789351903</v>
      </c>
      <c r="E6848" t="s">
        <v>12469</v>
      </c>
      <c r="F6848" t="s">
        <v>6415</v>
      </c>
      <c r="G6848" t="s">
        <v>6968</v>
      </c>
      <c r="H6848" t="s">
        <v>6449</v>
      </c>
      <c r="I6848" t="s">
        <v>65</v>
      </c>
      <c r="J6848" t="s">
        <v>219</v>
      </c>
      <c r="K6848" t="s">
        <v>12470</v>
      </c>
      <c r="L6848" t="s">
        <v>12140</v>
      </c>
      <c r="M6848" t="s">
        <v>12471</v>
      </c>
      <c r="N6848" t="s">
        <v>7506</v>
      </c>
      <c r="O6848" t="s">
        <v>7514</v>
      </c>
      <c r="P6848">
        <v>24499950</v>
      </c>
      <c r="Q6848" t="s">
        <v>6636</v>
      </c>
      <c r="R6848" t="s">
        <v>6636</v>
      </c>
      <c r="S6848" s="12"/>
      <c r="T6848" s="13"/>
      <c r="U6848" t="s">
        <v>6636</v>
      </c>
    </row>
    <row r="6849" spans="1:21" x14ac:dyDescent="0.25">
      <c r="A6849" t="s">
        <v>6619</v>
      </c>
      <c r="B6849" s="12">
        <v>213655</v>
      </c>
      <c r="C6849" t="s">
        <v>12468</v>
      </c>
      <c r="D6849" s="11">
        <v>46205.482789351903</v>
      </c>
      <c r="E6849" t="s">
        <v>12469</v>
      </c>
      <c r="F6849" t="s">
        <v>6415</v>
      </c>
      <c r="G6849" t="s">
        <v>8520</v>
      </c>
      <c r="H6849" t="s">
        <v>6449</v>
      </c>
      <c r="I6849" t="s">
        <v>65</v>
      </c>
      <c r="J6849" t="s">
        <v>219</v>
      </c>
      <c r="K6849" t="s">
        <v>12470</v>
      </c>
      <c r="L6849" t="s">
        <v>12140</v>
      </c>
      <c r="M6849" t="s">
        <v>12471</v>
      </c>
      <c r="N6849" t="s">
        <v>7506</v>
      </c>
      <c r="O6849" t="s">
        <v>7514</v>
      </c>
      <c r="P6849">
        <v>24499950</v>
      </c>
      <c r="Q6849" t="s">
        <v>6636</v>
      </c>
      <c r="R6849" t="s">
        <v>6636</v>
      </c>
      <c r="S6849" s="12"/>
      <c r="T6849" s="13"/>
      <c r="U6849" t="s">
        <v>6636</v>
      </c>
    </row>
    <row r="6850" spans="1:21" x14ac:dyDescent="0.25">
      <c r="A6850" t="s">
        <v>6619</v>
      </c>
      <c r="B6850" s="12">
        <v>213655</v>
      </c>
      <c r="C6850" t="s">
        <v>12468</v>
      </c>
      <c r="D6850" s="11">
        <v>46205.482789351903</v>
      </c>
      <c r="E6850" t="s">
        <v>12469</v>
      </c>
      <c r="F6850" t="s">
        <v>6415</v>
      </c>
      <c r="G6850" t="s">
        <v>12030</v>
      </c>
      <c r="H6850" t="s">
        <v>6449</v>
      </c>
      <c r="I6850" t="s">
        <v>65</v>
      </c>
      <c r="J6850" t="s">
        <v>219</v>
      </c>
      <c r="K6850" t="s">
        <v>12470</v>
      </c>
      <c r="L6850" t="s">
        <v>12140</v>
      </c>
      <c r="M6850" t="s">
        <v>12471</v>
      </c>
      <c r="N6850" t="s">
        <v>7506</v>
      </c>
      <c r="O6850" t="s">
        <v>7514</v>
      </c>
      <c r="P6850">
        <v>24499950</v>
      </c>
      <c r="Q6850" t="s">
        <v>6636</v>
      </c>
      <c r="R6850" t="s">
        <v>6636</v>
      </c>
      <c r="S6850" s="12"/>
      <c r="T6850" s="13"/>
      <c r="U6850" t="s">
        <v>6636</v>
      </c>
    </row>
    <row r="6851" spans="1:21" x14ac:dyDescent="0.25">
      <c r="A6851" t="s">
        <v>6619</v>
      </c>
      <c r="B6851" s="12">
        <v>213655</v>
      </c>
      <c r="C6851" t="s">
        <v>12468</v>
      </c>
      <c r="D6851" s="11">
        <v>46205.482789351903</v>
      </c>
      <c r="E6851" t="s">
        <v>12469</v>
      </c>
      <c r="F6851" t="s">
        <v>6415</v>
      </c>
      <c r="G6851" t="s">
        <v>8521</v>
      </c>
      <c r="H6851" t="s">
        <v>6449</v>
      </c>
      <c r="I6851" t="s">
        <v>65</v>
      </c>
      <c r="J6851" t="s">
        <v>219</v>
      </c>
      <c r="K6851" t="s">
        <v>12470</v>
      </c>
      <c r="L6851" t="s">
        <v>12140</v>
      </c>
      <c r="M6851" t="s">
        <v>12471</v>
      </c>
      <c r="N6851" t="s">
        <v>7506</v>
      </c>
      <c r="O6851" t="s">
        <v>7514</v>
      </c>
      <c r="P6851">
        <v>24499950</v>
      </c>
      <c r="Q6851" t="s">
        <v>6636</v>
      </c>
      <c r="R6851" t="s">
        <v>6636</v>
      </c>
      <c r="S6851" s="12"/>
      <c r="T6851" s="13"/>
      <c r="U6851" t="s">
        <v>6636</v>
      </c>
    </row>
    <row r="6852" spans="1:21" x14ac:dyDescent="0.25">
      <c r="A6852" t="s">
        <v>6619</v>
      </c>
      <c r="B6852" s="12">
        <v>213655</v>
      </c>
      <c r="C6852" t="s">
        <v>12468</v>
      </c>
      <c r="D6852" s="11">
        <v>46205.482789351903</v>
      </c>
      <c r="E6852" t="s">
        <v>12469</v>
      </c>
      <c r="F6852" t="s">
        <v>6415</v>
      </c>
      <c r="G6852" t="s">
        <v>12142</v>
      </c>
      <c r="H6852" t="s">
        <v>6449</v>
      </c>
      <c r="I6852" t="s">
        <v>65</v>
      </c>
      <c r="J6852" t="s">
        <v>219</v>
      </c>
      <c r="K6852" t="s">
        <v>12470</v>
      </c>
      <c r="L6852" t="s">
        <v>12140</v>
      </c>
      <c r="M6852" t="s">
        <v>12471</v>
      </c>
      <c r="N6852" t="s">
        <v>7506</v>
      </c>
      <c r="O6852" t="s">
        <v>7514</v>
      </c>
      <c r="P6852">
        <v>24499950</v>
      </c>
      <c r="Q6852" t="s">
        <v>6636</v>
      </c>
      <c r="R6852" t="s">
        <v>6636</v>
      </c>
      <c r="S6852" s="12"/>
      <c r="T6852" s="13"/>
      <c r="U6852" t="s">
        <v>6636</v>
      </c>
    </row>
    <row r="6853" spans="1:21" x14ac:dyDescent="0.25">
      <c r="A6853" t="s">
        <v>6619</v>
      </c>
      <c r="B6853" s="12">
        <v>213655</v>
      </c>
      <c r="C6853" t="s">
        <v>12468</v>
      </c>
      <c r="D6853" s="11">
        <v>46205.482789351903</v>
      </c>
      <c r="E6853" t="s">
        <v>12469</v>
      </c>
      <c r="F6853" t="s">
        <v>6415</v>
      </c>
      <c r="G6853" t="s">
        <v>12143</v>
      </c>
      <c r="H6853" t="s">
        <v>6449</v>
      </c>
      <c r="I6853" t="s">
        <v>65</v>
      </c>
      <c r="J6853" t="s">
        <v>219</v>
      </c>
      <c r="K6853" t="s">
        <v>12470</v>
      </c>
      <c r="L6853" t="s">
        <v>12140</v>
      </c>
      <c r="M6853" t="s">
        <v>12471</v>
      </c>
      <c r="N6853" t="s">
        <v>7506</v>
      </c>
      <c r="O6853" t="s">
        <v>7514</v>
      </c>
      <c r="P6853">
        <v>24499950</v>
      </c>
      <c r="Q6853" t="s">
        <v>6636</v>
      </c>
      <c r="R6853" t="s">
        <v>6636</v>
      </c>
      <c r="S6853" s="12"/>
      <c r="T6853" s="13"/>
      <c r="U6853" t="s">
        <v>6636</v>
      </c>
    </row>
    <row r="6854" spans="1:21" x14ac:dyDescent="0.25">
      <c r="A6854" t="s">
        <v>6619</v>
      </c>
      <c r="B6854" s="12">
        <v>213655</v>
      </c>
      <c r="C6854" t="s">
        <v>12468</v>
      </c>
      <c r="D6854" s="11">
        <v>46205.482789351903</v>
      </c>
      <c r="E6854" t="s">
        <v>12469</v>
      </c>
      <c r="F6854" t="s">
        <v>6415</v>
      </c>
      <c r="G6854" t="s">
        <v>12144</v>
      </c>
      <c r="H6854" t="s">
        <v>6449</v>
      </c>
      <c r="I6854" t="s">
        <v>65</v>
      </c>
      <c r="J6854" t="s">
        <v>219</v>
      </c>
      <c r="K6854" t="s">
        <v>12470</v>
      </c>
      <c r="L6854" t="s">
        <v>12140</v>
      </c>
      <c r="M6854" t="s">
        <v>12471</v>
      </c>
      <c r="N6854" t="s">
        <v>7506</v>
      </c>
      <c r="O6854" t="s">
        <v>7514</v>
      </c>
      <c r="P6854">
        <v>24499950</v>
      </c>
      <c r="Q6854" t="s">
        <v>6636</v>
      </c>
      <c r="R6854" t="s">
        <v>6636</v>
      </c>
      <c r="S6854" s="12"/>
      <c r="T6854" s="13"/>
      <c r="U6854" t="s">
        <v>6636</v>
      </c>
    </row>
    <row r="6855" spans="1:21" x14ac:dyDescent="0.25">
      <c r="A6855" t="s">
        <v>6619</v>
      </c>
      <c r="B6855" s="12">
        <v>213655</v>
      </c>
      <c r="C6855" t="s">
        <v>12468</v>
      </c>
      <c r="D6855" s="11">
        <v>46205.482789351903</v>
      </c>
      <c r="E6855" t="s">
        <v>12469</v>
      </c>
      <c r="F6855" t="s">
        <v>6415</v>
      </c>
      <c r="G6855" t="s">
        <v>12145</v>
      </c>
      <c r="H6855" t="s">
        <v>6449</v>
      </c>
      <c r="I6855" t="s">
        <v>65</v>
      </c>
      <c r="J6855" t="s">
        <v>219</v>
      </c>
      <c r="K6855" t="s">
        <v>12470</v>
      </c>
      <c r="L6855" t="s">
        <v>12140</v>
      </c>
      <c r="M6855" t="s">
        <v>12471</v>
      </c>
      <c r="N6855" t="s">
        <v>7506</v>
      </c>
      <c r="O6855" t="s">
        <v>7514</v>
      </c>
      <c r="P6855">
        <v>24499950</v>
      </c>
      <c r="Q6855" t="s">
        <v>6636</v>
      </c>
      <c r="R6855" t="s">
        <v>6636</v>
      </c>
      <c r="S6855" s="12"/>
      <c r="T6855" s="13"/>
      <c r="U6855" t="s">
        <v>6636</v>
      </c>
    </row>
    <row r="6856" spans="1:21" x14ac:dyDescent="0.25">
      <c r="A6856" t="s">
        <v>6619</v>
      </c>
      <c r="B6856" s="12">
        <v>213655</v>
      </c>
      <c r="C6856" t="s">
        <v>12468</v>
      </c>
      <c r="D6856" s="11">
        <v>46205.482789351903</v>
      </c>
      <c r="E6856" t="s">
        <v>12469</v>
      </c>
      <c r="F6856" t="s">
        <v>6415</v>
      </c>
      <c r="G6856" t="s">
        <v>12146</v>
      </c>
      <c r="H6856" t="s">
        <v>6449</v>
      </c>
      <c r="I6856" t="s">
        <v>65</v>
      </c>
      <c r="J6856" t="s">
        <v>219</v>
      </c>
      <c r="K6856" t="s">
        <v>12470</v>
      </c>
      <c r="L6856" t="s">
        <v>12140</v>
      </c>
      <c r="M6856" t="s">
        <v>12471</v>
      </c>
      <c r="N6856" t="s">
        <v>7506</v>
      </c>
      <c r="O6856" t="s">
        <v>7514</v>
      </c>
      <c r="P6856">
        <v>24499950</v>
      </c>
      <c r="Q6856" t="s">
        <v>6636</v>
      </c>
      <c r="R6856" t="s">
        <v>6636</v>
      </c>
      <c r="S6856" s="12"/>
      <c r="T6856" s="13"/>
      <c r="U6856" t="s">
        <v>6636</v>
      </c>
    </row>
    <row r="6857" spans="1:21" x14ac:dyDescent="0.25">
      <c r="A6857" t="s">
        <v>6619</v>
      </c>
      <c r="B6857" s="12">
        <v>213910</v>
      </c>
      <c r="C6857" t="s">
        <v>10011</v>
      </c>
      <c r="D6857" s="11">
        <v>46206.630138888897</v>
      </c>
      <c r="E6857" t="s">
        <v>10012</v>
      </c>
      <c r="F6857" t="s">
        <v>6415</v>
      </c>
      <c r="G6857" t="s">
        <v>6968</v>
      </c>
      <c r="H6857" t="s">
        <v>6449</v>
      </c>
      <c r="I6857" t="s">
        <v>65</v>
      </c>
      <c r="J6857" t="s">
        <v>132</v>
      </c>
      <c r="K6857" t="s">
        <v>12112</v>
      </c>
      <c r="L6857" t="s">
        <v>12047</v>
      </c>
      <c r="M6857" t="s">
        <v>12113</v>
      </c>
      <c r="N6857" t="s">
        <v>7001</v>
      </c>
      <c r="O6857" t="s">
        <v>7007</v>
      </c>
      <c r="P6857">
        <v>5570000</v>
      </c>
      <c r="Q6857" t="s">
        <v>6636</v>
      </c>
      <c r="R6857" t="s">
        <v>6636</v>
      </c>
      <c r="S6857" s="12"/>
      <c r="T6857" s="13"/>
      <c r="U6857" t="s">
        <v>6896</v>
      </c>
    </row>
    <row r="6858" spans="1:21" x14ac:dyDescent="0.25">
      <c r="A6858" t="s">
        <v>6619</v>
      </c>
      <c r="B6858" s="12">
        <v>213910</v>
      </c>
      <c r="C6858" t="s">
        <v>10011</v>
      </c>
      <c r="D6858" s="11">
        <v>46206.630138888897</v>
      </c>
      <c r="E6858" t="s">
        <v>10012</v>
      </c>
      <c r="F6858" t="s">
        <v>6415</v>
      </c>
      <c r="G6858" t="s">
        <v>8520</v>
      </c>
      <c r="H6858" t="s">
        <v>6449</v>
      </c>
      <c r="I6858" t="s">
        <v>65</v>
      </c>
      <c r="J6858" t="s">
        <v>132</v>
      </c>
      <c r="K6858" t="s">
        <v>12112</v>
      </c>
      <c r="L6858" t="s">
        <v>12047</v>
      </c>
      <c r="M6858" t="s">
        <v>12113</v>
      </c>
      <c r="N6858" t="s">
        <v>7001</v>
      </c>
      <c r="O6858" t="s">
        <v>7007</v>
      </c>
      <c r="P6858">
        <v>5570000</v>
      </c>
      <c r="Q6858" t="s">
        <v>6636</v>
      </c>
      <c r="R6858" t="s">
        <v>6636</v>
      </c>
      <c r="S6858" s="12"/>
      <c r="T6858" s="13"/>
      <c r="U6858" t="s">
        <v>6896</v>
      </c>
    </row>
    <row r="6859" spans="1:21" x14ac:dyDescent="0.25">
      <c r="A6859" t="s">
        <v>6619</v>
      </c>
      <c r="B6859" s="12">
        <v>213910</v>
      </c>
      <c r="C6859" t="s">
        <v>10011</v>
      </c>
      <c r="D6859" s="11">
        <v>46206.630138888897</v>
      </c>
      <c r="E6859" t="s">
        <v>10012</v>
      </c>
      <c r="F6859" t="s">
        <v>6415</v>
      </c>
      <c r="G6859" t="s">
        <v>8521</v>
      </c>
      <c r="H6859" t="s">
        <v>6449</v>
      </c>
      <c r="I6859" t="s">
        <v>65</v>
      </c>
      <c r="J6859" t="s">
        <v>132</v>
      </c>
      <c r="K6859" t="s">
        <v>12112</v>
      </c>
      <c r="L6859" t="s">
        <v>12047</v>
      </c>
      <c r="M6859" t="s">
        <v>12113</v>
      </c>
      <c r="N6859" t="s">
        <v>7001</v>
      </c>
      <c r="O6859" t="s">
        <v>7007</v>
      </c>
      <c r="P6859">
        <v>5570000</v>
      </c>
      <c r="Q6859" t="s">
        <v>6636</v>
      </c>
      <c r="R6859" t="s">
        <v>6636</v>
      </c>
      <c r="S6859" s="12"/>
      <c r="T6859" s="13"/>
      <c r="U6859" t="s">
        <v>6896</v>
      </c>
    </row>
    <row r="6860" spans="1:21" x14ac:dyDescent="0.25">
      <c r="A6860" t="s">
        <v>6619</v>
      </c>
      <c r="B6860" s="12">
        <v>213910</v>
      </c>
      <c r="C6860" t="s">
        <v>10011</v>
      </c>
      <c r="D6860" s="11">
        <v>46206.630138888897</v>
      </c>
      <c r="E6860" t="s">
        <v>10012</v>
      </c>
      <c r="F6860" t="s">
        <v>6415</v>
      </c>
      <c r="G6860" t="s">
        <v>8522</v>
      </c>
      <c r="H6860" t="s">
        <v>6449</v>
      </c>
      <c r="I6860" t="s">
        <v>65</v>
      </c>
      <c r="J6860" t="s">
        <v>132</v>
      </c>
      <c r="K6860" t="s">
        <v>12112</v>
      </c>
      <c r="L6860" t="s">
        <v>12047</v>
      </c>
      <c r="M6860" t="s">
        <v>12113</v>
      </c>
      <c r="N6860" t="s">
        <v>7001</v>
      </c>
      <c r="O6860" t="s">
        <v>7007</v>
      </c>
      <c r="P6860">
        <v>5570000</v>
      </c>
      <c r="Q6860" t="s">
        <v>6636</v>
      </c>
      <c r="R6860" t="s">
        <v>6636</v>
      </c>
      <c r="S6860" s="12"/>
      <c r="T6860" s="13"/>
      <c r="U6860" t="s">
        <v>6896</v>
      </c>
    </row>
    <row r="6861" spans="1:21" x14ac:dyDescent="0.25">
      <c r="A6861" t="s">
        <v>6619</v>
      </c>
      <c r="B6861" s="12">
        <v>213910</v>
      </c>
      <c r="C6861" t="s">
        <v>10011</v>
      </c>
      <c r="D6861" s="11">
        <v>46206.630138888897</v>
      </c>
      <c r="E6861" t="s">
        <v>10012</v>
      </c>
      <c r="F6861" t="s">
        <v>6415</v>
      </c>
      <c r="G6861" t="s">
        <v>8523</v>
      </c>
      <c r="H6861" t="s">
        <v>6449</v>
      </c>
      <c r="I6861" t="s">
        <v>65</v>
      </c>
      <c r="J6861" t="s">
        <v>132</v>
      </c>
      <c r="K6861" t="s">
        <v>12112</v>
      </c>
      <c r="L6861" t="s">
        <v>12047</v>
      </c>
      <c r="M6861" t="s">
        <v>12113</v>
      </c>
      <c r="N6861" t="s">
        <v>7001</v>
      </c>
      <c r="O6861" t="s">
        <v>7007</v>
      </c>
      <c r="P6861">
        <v>5570000</v>
      </c>
      <c r="Q6861" t="s">
        <v>6636</v>
      </c>
      <c r="R6861" t="s">
        <v>6636</v>
      </c>
      <c r="S6861" s="12"/>
      <c r="T6861" s="13"/>
      <c r="U6861" t="s">
        <v>6896</v>
      </c>
    </row>
    <row r="6862" spans="1:21" x14ac:dyDescent="0.25">
      <c r="A6862" t="s">
        <v>6619</v>
      </c>
      <c r="B6862" s="12">
        <v>213910</v>
      </c>
      <c r="C6862" t="s">
        <v>10011</v>
      </c>
      <c r="D6862" s="11">
        <v>46206.630138888897</v>
      </c>
      <c r="E6862" t="s">
        <v>10012</v>
      </c>
      <c r="F6862" t="s">
        <v>6415</v>
      </c>
      <c r="G6862" t="s">
        <v>8524</v>
      </c>
      <c r="H6862" t="s">
        <v>6449</v>
      </c>
      <c r="I6862" t="s">
        <v>65</v>
      </c>
      <c r="J6862" t="s">
        <v>132</v>
      </c>
      <c r="K6862" t="s">
        <v>12112</v>
      </c>
      <c r="L6862" t="s">
        <v>12047</v>
      </c>
      <c r="M6862" t="s">
        <v>12113</v>
      </c>
      <c r="N6862" t="s">
        <v>7001</v>
      </c>
      <c r="O6862" t="s">
        <v>7007</v>
      </c>
      <c r="P6862">
        <v>5570000</v>
      </c>
      <c r="Q6862" t="s">
        <v>6636</v>
      </c>
      <c r="R6862" t="s">
        <v>6636</v>
      </c>
      <c r="S6862" s="12"/>
      <c r="T6862" s="13"/>
      <c r="U6862" t="s">
        <v>6896</v>
      </c>
    </row>
    <row r="6863" spans="1:21" x14ac:dyDescent="0.25">
      <c r="A6863" t="s">
        <v>6637</v>
      </c>
      <c r="B6863" s="12">
        <v>428010</v>
      </c>
      <c r="C6863" t="s">
        <v>12472</v>
      </c>
      <c r="D6863" s="11">
        <v>46206.690057870401</v>
      </c>
      <c r="E6863" t="s">
        <v>12473</v>
      </c>
      <c r="F6863" t="s">
        <v>6415</v>
      </c>
      <c r="G6863" t="s">
        <v>6968</v>
      </c>
      <c r="H6863" t="s">
        <v>6449</v>
      </c>
      <c r="I6863" t="s">
        <v>55</v>
      </c>
      <c r="J6863" t="s">
        <v>643</v>
      </c>
      <c r="K6863" t="s">
        <v>12474</v>
      </c>
      <c r="L6863" t="s">
        <v>12039</v>
      </c>
      <c r="M6863" t="s">
        <v>12475</v>
      </c>
      <c r="N6863" t="s">
        <v>7044</v>
      </c>
      <c r="O6863" t="s">
        <v>8181</v>
      </c>
      <c r="P6863">
        <v>47999000</v>
      </c>
      <c r="Q6863" t="s">
        <v>6636</v>
      </c>
      <c r="R6863" t="s">
        <v>6636</v>
      </c>
      <c r="S6863" s="12"/>
      <c r="T6863" s="13"/>
      <c r="U6863" t="s">
        <v>6674</v>
      </c>
    </row>
    <row r="6864" spans="1:21" x14ac:dyDescent="0.25">
      <c r="A6864" t="s">
        <v>6637</v>
      </c>
      <c r="B6864" s="12">
        <v>428010</v>
      </c>
      <c r="C6864" t="s">
        <v>12472</v>
      </c>
      <c r="D6864" s="11">
        <v>46206.690057870401</v>
      </c>
      <c r="E6864" t="s">
        <v>12473</v>
      </c>
      <c r="F6864" t="s">
        <v>6415</v>
      </c>
      <c r="G6864" t="s">
        <v>8520</v>
      </c>
      <c r="H6864" t="s">
        <v>6449</v>
      </c>
      <c r="I6864" t="s">
        <v>55</v>
      </c>
      <c r="J6864" t="s">
        <v>643</v>
      </c>
      <c r="K6864" t="s">
        <v>12474</v>
      </c>
      <c r="L6864" t="s">
        <v>12039</v>
      </c>
      <c r="M6864" t="s">
        <v>12475</v>
      </c>
      <c r="N6864" t="s">
        <v>7044</v>
      </c>
      <c r="O6864" t="s">
        <v>8181</v>
      </c>
      <c r="P6864">
        <v>47999000</v>
      </c>
      <c r="Q6864" t="s">
        <v>6636</v>
      </c>
      <c r="R6864" t="s">
        <v>6636</v>
      </c>
      <c r="S6864" s="12"/>
      <c r="T6864" s="13"/>
      <c r="U6864" t="s">
        <v>6674</v>
      </c>
    </row>
    <row r="6865" spans="1:21" x14ac:dyDescent="0.25">
      <c r="A6865" t="s">
        <v>6637</v>
      </c>
      <c r="B6865" s="12">
        <v>428010</v>
      </c>
      <c r="C6865" t="s">
        <v>12472</v>
      </c>
      <c r="D6865" s="11">
        <v>46206.690057870401</v>
      </c>
      <c r="E6865" t="s">
        <v>12473</v>
      </c>
      <c r="F6865" t="s">
        <v>6415</v>
      </c>
      <c r="G6865" t="s">
        <v>12030</v>
      </c>
      <c r="H6865" t="s">
        <v>6449</v>
      </c>
      <c r="I6865" t="s">
        <v>55</v>
      </c>
      <c r="J6865" t="s">
        <v>643</v>
      </c>
      <c r="K6865" t="s">
        <v>12474</v>
      </c>
      <c r="L6865" t="s">
        <v>12039</v>
      </c>
      <c r="M6865" t="s">
        <v>12475</v>
      </c>
      <c r="N6865" t="s">
        <v>7044</v>
      </c>
      <c r="O6865" t="s">
        <v>8181</v>
      </c>
      <c r="P6865">
        <v>47999000</v>
      </c>
      <c r="Q6865" t="s">
        <v>6636</v>
      </c>
      <c r="R6865" t="s">
        <v>6636</v>
      </c>
      <c r="S6865" s="12"/>
      <c r="T6865" s="13"/>
      <c r="U6865" t="s">
        <v>6674</v>
      </c>
    </row>
    <row r="6866" spans="1:21" x14ac:dyDescent="0.25">
      <c r="A6866" t="s">
        <v>6637</v>
      </c>
      <c r="B6866" s="12">
        <v>428010</v>
      </c>
      <c r="C6866" t="s">
        <v>12472</v>
      </c>
      <c r="D6866" s="11">
        <v>46206.690057870401</v>
      </c>
      <c r="E6866" t="s">
        <v>12473</v>
      </c>
      <c r="F6866" t="s">
        <v>6415</v>
      </c>
      <c r="G6866" t="s">
        <v>8521</v>
      </c>
      <c r="H6866" t="s">
        <v>6449</v>
      </c>
      <c r="I6866" t="s">
        <v>55</v>
      </c>
      <c r="J6866" t="s">
        <v>643</v>
      </c>
      <c r="K6866" t="s">
        <v>12474</v>
      </c>
      <c r="L6866" t="s">
        <v>12039</v>
      </c>
      <c r="M6866" t="s">
        <v>12475</v>
      </c>
      <c r="N6866" t="s">
        <v>7044</v>
      </c>
      <c r="O6866" t="s">
        <v>8181</v>
      </c>
      <c r="P6866">
        <v>47999000</v>
      </c>
      <c r="Q6866" t="s">
        <v>6636</v>
      </c>
      <c r="R6866" t="s">
        <v>6636</v>
      </c>
      <c r="S6866" s="12"/>
      <c r="T6866" s="13"/>
      <c r="U6866" t="s">
        <v>6674</v>
      </c>
    </row>
    <row r="6867" spans="1:21" x14ac:dyDescent="0.25">
      <c r="A6867" t="s">
        <v>6637</v>
      </c>
      <c r="B6867" s="12">
        <v>428010</v>
      </c>
      <c r="C6867" t="s">
        <v>12472</v>
      </c>
      <c r="D6867" s="11">
        <v>46206.690057870401</v>
      </c>
      <c r="E6867" t="s">
        <v>12473</v>
      </c>
      <c r="F6867" t="s">
        <v>6415</v>
      </c>
      <c r="G6867" t="s">
        <v>12041</v>
      </c>
      <c r="H6867" t="s">
        <v>6449</v>
      </c>
      <c r="I6867" t="s">
        <v>55</v>
      </c>
      <c r="J6867" t="s">
        <v>643</v>
      </c>
      <c r="K6867" t="s">
        <v>12474</v>
      </c>
      <c r="L6867" t="s">
        <v>12039</v>
      </c>
      <c r="M6867" t="s">
        <v>12475</v>
      </c>
      <c r="N6867" t="s">
        <v>7044</v>
      </c>
      <c r="O6867" t="s">
        <v>8181</v>
      </c>
      <c r="P6867">
        <v>47999000</v>
      </c>
      <c r="Q6867" t="s">
        <v>6636</v>
      </c>
      <c r="R6867" t="s">
        <v>6636</v>
      </c>
      <c r="S6867" s="12"/>
      <c r="T6867" s="13"/>
      <c r="U6867" t="s">
        <v>6674</v>
      </c>
    </row>
    <row r="6868" spans="1:21" x14ac:dyDescent="0.25">
      <c r="A6868" t="s">
        <v>6637</v>
      </c>
      <c r="B6868" s="12">
        <v>428010</v>
      </c>
      <c r="C6868" t="s">
        <v>12472</v>
      </c>
      <c r="D6868" s="11">
        <v>46206.690057870401</v>
      </c>
      <c r="E6868" t="s">
        <v>12473</v>
      </c>
      <c r="F6868" t="s">
        <v>6415</v>
      </c>
      <c r="G6868" t="s">
        <v>12042</v>
      </c>
      <c r="H6868" t="s">
        <v>6449</v>
      </c>
      <c r="I6868" t="s">
        <v>55</v>
      </c>
      <c r="J6868" t="s">
        <v>643</v>
      </c>
      <c r="K6868" t="s">
        <v>12474</v>
      </c>
      <c r="L6868" t="s">
        <v>12039</v>
      </c>
      <c r="M6868" t="s">
        <v>12475</v>
      </c>
      <c r="N6868" t="s">
        <v>7044</v>
      </c>
      <c r="O6868" t="s">
        <v>8181</v>
      </c>
      <c r="P6868">
        <v>47999000</v>
      </c>
      <c r="Q6868" t="s">
        <v>6636</v>
      </c>
      <c r="R6868" t="s">
        <v>6636</v>
      </c>
      <c r="S6868" s="12"/>
      <c r="T6868" s="13"/>
      <c r="U6868" t="s">
        <v>6674</v>
      </c>
    </row>
    <row r="6869" spans="1:21" x14ac:dyDescent="0.25">
      <c r="A6869" t="s">
        <v>6637</v>
      </c>
      <c r="B6869" s="12">
        <v>428010</v>
      </c>
      <c r="C6869" t="s">
        <v>12472</v>
      </c>
      <c r="D6869" s="11">
        <v>46206.690057870401</v>
      </c>
      <c r="E6869" t="s">
        <v>12473</v>
      </c>
      <c r="F6869" t="s">
        <v>6415</v>
      </c>
      <c r="G6869" t="s">
        <v>12043</v>
      </c>
      <c r="H6869" t="s">
        <v>6449</v>
      </c>
      <c r="I6869" t="s">
        <v>55</v>
      </c>
      <c r="J6869" t="s">
        <v>643</v>
      </c>
      <c r="K6869" t="s">
        <v>12474</v>
      </c>
      <c r="L6869" t="s">
        <v>12039</v>
      </c>
      <c r="M6869" t="s">
        <v>12475</v>
      </c>
      <c r="N6869" t="s">
        <v>7044</v>
      </c>
      <c r="O6869" t="s">
        <v>8181</v>
      </c>
      <c r="P6869">
        <v>47999000</v>
      </c>
      <c r="Q6869" t="s">
        <v>6636</v>
      </c>
      <c r="R6869" t="s">
        <v>6636</v>
      </c>
      <c r="S6869" s="12"/>
      <c r="T6869" s="13"/>
      <c r="U6869" t="s">
        <v>6674</v>
      </c>
    </row>
    <row r="6870" spans="1:21" x14ac:dyDescent="0.25">
      <c r="A6870" t="s">
        <v>6619</v>
      </c>
      <c r="B6870" s="12">
        <v>213965</v>
      </c>
      <c r="C6870" t="s">
        <v>12476</v>
      </c>
      <c r="D6870" s="11">
        <v>46206.791793981502</v>
      </c>
      <c r="E6870" t="s">
        <v>12477</v>
      </c>
      <c r="F6870" t="s">
        <v>6415</v>
      </c>
      <c r="G6870" t="s">
        <v>8521</v>
      </c>
      <c r="H6870" t="s">
        <v>6449</v>
      </c>
      <c r="I6870" t="s">
        <v>55</v>
      </c>
      <c r="J6870" t="s">
        <v>44</v>
      </c>
      <c r="K6870" t="s">
        <v>12478</v>
      </c>
      <c r="L6870" t="s">
        <v>12479</v>
      </c>
      <c r="M6870" t="s">
        <v>12480</v>
      </c>
      <c r="N6870" t="s">
        <v>8878</v>
      </c>
      <c r="O6870" t="s">
        <v>12481</v>
      </c>
      <c r="P6870">
        <v>19245000</v>
      </c>
      <c r="Q6870" t="s">
        <v>6636</v>
      </c>
      <c r="R6870" t="s">
        <v>6636</v>
      </c>
      <c r="S6870" s="12"/>
      <c r="T6870" s="13"/>
      <c r="U6870" t="s">
        <v>6636</v>
      </c>
    </row>
    <row r="6871" spans="1:21" x14ac:dyDescent="0.25">
      <c r="A6871" t="s">
        <v>6619</v>
      </c>
      <c r="B6871" s="12">
        <v>213965</v>
      </c>
      <c r="C6871" t="s">
        <v>12476</v>
      </c>
      <c r="D6871" s="11">
        <v>46206.791793981502</v>
      </c>
      <c r="E6871" t="s">
        <v>12477</v>
      </c>
      <c r="F6871" t="s">
        <v>6415</v>
      </c>
      <c r="G6871" t="s">
        <v>12145</v>
      </c>
      <c r="H6871" t="s">
        <v>6449</v>
      </c>
      <c r="I6871" t="s">
        <v>55</v>
      </c>
      <c r="J6871" t="s">
        <v>44</v>
      </c>
      <c r="K6871" t="s">
        <v>12478</v>
      </c>
      <c r="L6871" t="s">
        <v>12479</v>
      </c>
      <c r="M6871" t="s">
        <v>12480</v>
      </c>
      <c r="N6871" t="s">
        <v>8878</v>
      </c>
      <c r="O6871" t="s">
        <v>12481</v>
      </c>
      <c r="P6871">
        <v>19245000</v>
      </c>
      <c r="Q6871" t="s">
        <v>6636</v>
      </c>
      <c r="R6871" t="s">
        <v>6636</v>
      </c>
      <c r="S6871" s="12"/>
      <c r="T6871" s="13"/>
      <c r="U6871" t="s">
        <v>6636</v>
      </c>
    </row>
    <row r="6872" spans="1:21" x14ac:dyDescent="0.25">
      <c r="A6872" t="s">
        <v>6619</v>
      </c>
      <c r="B6872" s="12">
        <v>213965</v>
      </c>
      <c r="C6872" t="s">
        <v>12476</v>
      </c>
      <c r="D6872" s="11">
        <v>46206.791793981502</v>
      </c>
      <c r="E6872" t="s">
        <v>12477</v>
      </c>
      <c r="F6872" t="s">
        <v>6415</v>
      </c>
      <c r="G6872" t="s">
        <v>12482</v>
      </c>
      <c r="H6872" t="s">
        <v>6449</v>
      </c>
      <c r="I6872" t="s">
        <v>55</v>
      </c>
      <c r="J6872" t="s">
        <v>44</v>
      </c>
      <c r="K6872" t="s">
        <v>12478</v>
      </c>
      <c r="L6872" t="s">
        <v>12479</v>
      </c>
      <c r="M6872" t="s">
        <v>12480</v>
      </c>
      <c r="N6872" t="s">
        <v>8878</v>
      </c>
      <c r="O6872" t="s">
        <v>12481</v>
      </c>
      <c r="P6872">
        <v>19245000</v>
      </c>
      <c r="Q6872" t="s">
        <v>6636</v>
      </c>
      <c r="R6872" t="s">
        <v>6636</v>
      </c>
      <c r="S6872" s="12"/>
      <c r="T6872" s="13"/>
      <c r="U6872" t="s">
        <v>6636</v>
      </c>
    </row>
    <row r="6873" spans="1:21" x14ac:dyDescent="0.25">
      <c r="A6873" t="s">
        <v>6619</v>
      </c>
      <c r="B6873" s="12">
        <v>213965</v>
      </c>
      <c r="C6873" t="s">
        <v>12476</v>
      </c>
      <c r="D6873" s="11">
        <v>46206.791793981502</v>
      </c>
      <c r="E6873" t="s">
        <v>12477</v>
      </c>
      <c r="F6873" t="s">
        <v>6415</v>
      </c>
      <c r="G6873" t="s">
        <v>12483</v>
      </c>
      <c r="H6873" t="s">
        <v>6449</v>
      </c>
      <c r="I6873" t="s">
        <v>55</v>
      </c>
      <c r="J6873" t="s">
        <v>44</v>
      </c>
      <c r="K6873" t="s">
        <v>12478</v>
      </c>
      <c r="L6873" t="s">
        <v>12479</v>
      </c>
      <c r="M6873" t="s">
        <v>12480</v>
      </c>
      <c r="N6873" t="s">
        <v>8878</v>
      </c>
      <c r="O6873" t="s">
        <v>12481</v>
      </c>
      <c r="P6873">
        <v>19245000</v>
      </c>
      <c r="Q6873" t="s">
        <v>6636</v>
      </c>
      <c r="R6873" t="s">
        <v>6636</v>
      </c>
      <c r="S6873" s="12"/>
      <c r="T6873" s="13"/>
      <c r="U6873" t="s">
        <v>6636</v>
      </c>
    </row>
    <row r="6874" spans="1:21" x14ac:dyDescent="0.25">
      <c r="A6874" t="s">
        <v>6619</v>
      </c>
      <c r="B6874" s="12">
        <v>213965</v>
      </c>
      <c r="C6874" t="s">
        <v>12476</v>
      </c>
      <c r="D6874" s="11">
        <v>46206.791793981502</v>
      </c>
      <c r="E6874" t="s">
        <v>12477</v>
      </c>
      <c r="F6874" t="s">
        <v>6415</v>
      </c>
      <c r="G6874" t="s">
        <v>12484</v>
      </c>
      <c r="H6874" t="s">
        <v>6449</v>
      </c>
      <c r="I6874" t="s">
        <v>55</v>
      </c>
      <c r="J6874" t="s">
        <v>44</v>
      </c>
      <c r="K6874" t="s">
        <v>12478</v>
      </c>
      <c r="L6874" t="s">
        <v>12479</v>
      </c>
      <c r="M6874" t="s">
        <v>12480</v>
      </c>
      <c r="N6874" t="s">
        <v>8878</v>
      </c>
      <c r="O6874" t="s">
        <v>12481</v>
      </c>
      <c r="P6874">
        <v>19245000</v>
      </c>
      <c r="Q6874" t="s">
        <v>6636</v>
      </c>
      <c r="R6874" t="s">
        <v>6636</v>
      </c>
      <c r="S6874" s="12"/>
      <c r="T6874" s="13"/>
      <c r="U6874" t="s">
        <v>6636</v>
      </c>
    </row>
    <row r="6875" spans="1:21" x14ac:dyDescent="0.25">
      <c r="A6875" t="s">
        <v>6619</v>
      </c>
      <c r="B6875" s="12">
        <v>213975</v>
      </c>
      <c r="C6875" t="s">
        <v>12476</v>
      </c>
      <c r="D6875" s="11">
        <v>46206.797002314801</v>
      </c>
      <c r="E6875" t="s">
        <v>12477</v>
      </c>
      <c r="F6875" t="s">
        <v>6415</v>
      </c>
      <c r="G6875" t="s">
        <v>6968</v>
      </c>
      <c r="H6875" t="s">
        <v>6449</v>
      </c>
      <c r="I6875" t="s">
        <v>55</v>
      </c>
      <c r="J6875" t="s">
        <v>44</v>
      </c>
      <c r="K6875" t="s">
        <v>12485</v>
      </c>
      <c r="L6875" t="s">
        <v>12078</v>
      </c>
      <c r="M6875" t="s">
        <v>12486</v>
      </c>
      <c r="N6875" t="s">
        <v>6761</v>
      </c>
      <c r="O6875" t="s">
        <v>6762</v>
      </c>
      <c r="P6875">
        <v>13799500</v>
      </c>
      <c r="Q6875" t="s">
        <v>6636</v>
      </c>
      <c r="R6875" t="s">
        <v>6636</v>
      </c>
      <c r="S6875" s="12"/>
      <c r="T6875" s="13"/>
      <c r="U6875" t="s">
        <v>6636</v>
      </c>
    </row>
    <row r="6876" spans="1:21" x14ac:dyDescent="0.25">
      <c r="A6876" t="s">
        <v>6619</v>
      </c>
      <c r="B6876" s="12">
        <v>213975</v>
      </c>
      <c r="C6876" t="s">
        <v>12476</v>
      </c>
      <c r="D6876" s="11">
        <v>46206.797002314801</v>
      </c>
      <c r="E6876" t="s">
        <v>12477</v>
      </c>
      <c r="F6876" t="s">
        <v>6415</v>
      </c>
      <c r="G6876" t="s">
        <v>8520</v>
      </c>
      <c r="H6876" t="s">
        <v>6449</v>
      </c>
      <c r="I6876" t="s">
        <v>55</v>
      </c>
      <c r="J6876" t="s">
        <v>44</v>
      </c>
      <c r="K6876" t="s">
        <v>12485</v>
      </c>
      <c r="L6876" t="s">
        <v>12078</v>
      </c>
      <c r="M6876" t="s">
        <v>12486</v>
      </c>
      <c r="N6876" t="s">
        <v>6761</v>
      </c>
      <c r="O6876" t="s">
        <v>6762</v>
      </c>
      <c r="P6876">
        <v>13799500</v>
      </c>
      <c r="Q6876" t="s">
        <v>6636</v>
      </c>
      <c r="R6876" t="s">
        <v>6636</v>
      </c>
      <c r="S6876" s="12"/>
      <c r="T6876" s="13"/>
      <c r="U6876" t="s">
        <v>6636</v>
      </c>
    </row>
    <row r="6877" spans="1:21" x14ac:dyDescent="0.25">
      <c r="A6877" t="s">
        <v>6619</v>
      </c>
      <c r="B6877" s="12">
        <v>213975</v>
      </c>
      <c r="C6877" t="s">
        <v>12476</v>
      </c>
      <c r="D6877" s="11">
        <v>46206.797002314801</v>
      </c>
      <c r="E6877" t="s">
        <v>12477</v>
      </c>
      <c r="F6877" t="s">
        <v>6415</v>
      </c>
      <c r="G6877" t="s">
        <v>12030</v>
      </c>
      <c r="H6877" t="s">
        <v>6449</v>
      </c>
      <c r="I6877" t="s">
        <v>55</v>
      </c>
      <c r="J6877" t="s">
        <v>44</v>
      </c>
      <c r="K6877" t="s">
        <v>12485</v>
      </c>
      <c r="L6877" t="s">
        <v>12078</v>
      </c>
      <c r="M6877" t="s">
        <v>12486</v>
      </c>
      <c r="N6877" t="s">
        <v>6761</v>
      </c>
      <c r="O6877" t="s">
        <v>6762</v>
      </c>
      <c r="P6877">
        <v>13799500</v>
      </c>
      <c r="Q6877" t="s">
        <v>6636</v>
      </c>
      <c r="R6877" t="s">
        <v>6636</v>
      </c>
      <c r="S6877" s="12"/>
      <c r="T6877" s="13"/>
      <c r="U6877" t="s">
        <v>6636</v>
      </c>
    </row>
    <row r="6878" spans="1:21" x14ac:dyDescent="0.25">
      <c r="A6878" t="s">
        <v>6619</v>
      </c>
      <c r="B6878" s="12">
        <v>213975</v>
      </c>
      <c r="C6878" t="s">
        <v>12476</v>
      </c>
      <c r="D6878" s="11">
        <v>46206.797002314801</v>
      </c>
      <c r="E6878" t="s">
        <v>12477</v>
      </c>
      <c r="F6878" t="s">
        <v>6415</v>
      </c>
      <c r="G6878" t="s">
        <v>12080</v>
      </c>
      <c r="H6878" t="s">
        <v>6449</v>
      </c>
      <c r="I6878" t="s">
        <v>55</v>
      </c>
      <c r="J6878" t="s">
        <v>44</v>
      </c>
      <c r="K6878" t="s">
        <v>12485</v>
      </c>
      <c r="L6878" t="s">
        <v>12078</v>
      </c>
      <c r="M6878" t="s">
        <v>12486</v>
      </c>
      <c r="N6878" t="s">
        <v>6761</v>
      </c>
      <c r="O6878" t="s">
        <v>6762</v>
      </c>
      <c r="P6878">
        <v>13799500</v>
      </c>
      <c r="Q6878" t="s">
        <v>6636</v>
      </c>
      <c r="R6878" t="s">
        <v>6636</v>
      </c>
      <c r="S6878" s="12"/>
      <c r="T6878" s="13"/>
      <c r="U6878" t="s">
        <v>6636</v>
      </c>
    </row>
    <row r="6879" spans="1:21" x14ac:dyDescent="0.25">
      <c r="A6879" t="s">
        <v>6619</v>
      </c>
      <c r="B6879" s="12">
        <v>213975</v>
      </c>
      <c r="C6879" t="s">
        <v>12476</v>
      </c>
      <c r="D6879" s="11">
        <v>46206.797002314801</v>
      </c>
      <c r="E6879" t="s">
        <v>12477</v>
      </c>
      <c r="F6879" t="s">
        <v>6415</v>
      </c>
      <c r="G6879" t="s">
        <v>12081</v>
      </c>
      <c r="H6879" t="s">
        <v>6449</v>
      </c>
      <c r="I6879" t="s">
        <v>55</v>
      </c>
      <c r="J6879" t="s">
        <v>44</v>
      </c>
      <c r="K6879" t="s">
        <v>12485</v>
      </c>
      <c r="L6879" t="s">
        <v>12078</v>
      </c>
      <c r="M6879" t="s">
        <v>12486</v>
      </c>
      <c r="N6879" t="s">
        <v>6761</v>
      </c>
      <c r="O6879" t="s">
        <v>6762</v>
      </c>
      <c r="P6879">
        <v>13799500</v>
      </c>
      <c r="Q6879" t="s">
        <v>6636</v>
      </c>
      <c r="R6879" t="s">
        <v>6636</v>
      </c>
      <c r="S6879" s="12"/>
      <c r="T6879" s="13"/>
      <c r="U6879" t="s">
        <v>6636</v>
      </c>
    </row>
    <row r="6880" spans="1:21" x14ac:dyDescent="0.25">
      <c r="A6880" t="s">
        <v>6637</v>
      </c>
      <c r="B6880" s="12">
        <v>214155</v>
      </c>
      <c r="C6880" t="s">
        <v>12487</v>
      </c>
      <c r="D6880" s="11">
        <v>46206.920717592599</v>
      </c>
      <c r="E6880" t="s">
        <v>12488</v>
      </c>
      <c r="F6880" t="s">
        <v>6415</v>
      </c>
      <c r="G6880" t="s">
        <v>6968</v>
      </c>
      <c r="H6880" t="s">
        <v>6449</v>
      </c>
      <c r="I6880" t="s">
        <v>55</v>
      </c>
      <c r="J6880" t="s">
        <v>44</v>
      </c>
      <c r="K6880" t="s">
        <v>12196</v>
      </c>
      <c r="L6880" t="s">
        <v>12047</v>
      </c>
      <c r="M6880" t="s">
        <v>12197</v>
      </c>
      <c r="N6880" t="s">
        <v>7001</v>
      </c>
      <c r="O6880" t="s">
        <v>7007</v>
      </c>
      <c r="P6880">
        <v>7805000</v>
      </c>
      <c r="Q6880" t="s">
        <v>6778</v>
      </c>
      <c r="R6880" t="s">
        <v>6779</v>
      </c>
      <c r="S6880" s="12"/>
      <c r="T6880" s="13"/>
      <c r="U6880" t="s">
        <v>6636</v>
      </c>
    </row>
    <row r="6881" spans="1:21" x14ac:dyDescent="0.25">
      <c r="A6881" t="s">
        <v>6637</v>
      </c>
      <c r="B6881" s="12">
        <v>214155</v>
      </c>
      <c r="C6881" t="s">
        <v>12487</v>
      </c>
      <c r="D6881" s="11">
        <v>46206.920717592599</v>
      </c>
      <c r="E6881" t="s">
        <v>12488</v>
      </c>
      <c r="F6881" t="s">
        <v>6415</v>
      </c>
      <c r="G6881" t="s">
        <v>8520</v>
      </c>
      <c r="H6881" t="s">
        <v>6449</v>
      </c>
      <c r="I6881" t="s">
        <v>55</v>
      </c>
      <c r="J6881" t="s">
        <v>44</v>
      </c>
      <c r="K6881" t="s">
        <v>12196</v>
      </c>
      <c r="L6881" t="s">
        <v>12047</v>
      </c>
      <c r="M6881" t="s">
        <v>12197</v>
      </c>
      <c r="N6881" t="s">
        <v>7001</v>
      </c>
      <c r="O6881" t="s">
        <v>7007</v>
      </c>
      <c r="P6881">
        <v>7805000</v>
      </c>
      <c r="Q6881" t="s">
        <v>6778</v>
      </c>
      <c r="R6881" t="s">
        <v>6779</v>
      </c>
      <c r="S6881" s="12"/>
      <c r="T6881" s="13"/>
      <c r="U6881" t="s">
        <v>6636</v>
      </c>
    </row>
    <row r="6882" spans="1:21" x14ac:dyDescent="0.25">
      <c r="A6882" t="s">
        <v>6637</v>
      </c>
      <c r="B6882" s="12">
        <v>214155</v>
      </c>
      <c r="C6882" t="s">
        <v>12487</v>
      </c>
      <c r="D6882" s="11">
        <v>46206.920717592599</v>
      </c>
      <c r="E6882" t="s">
        <v>12488</v>
      </c>
      <c r="F6882" t="s">
        <v>6415</v>
      </c>
      <c r="G6882" t="s">
        <v>8521</v>
      </c>
      <c r="H6882" t="s">
        <v>6449</v>
      </c>
      <c r="I6882" t="s">
        <v>55</v>
      </c>
      <c r="J6882" t="s">
        <v>44</v>
      </c>
      <c r="K6882" t="s">
        <v>12196</v>
      </c>
      <c r="L6882" t="s">
        <v>12047</v>
      </c>
      <c r="M6882" t="s">
        <v>12197</v>
      </c>
      <c r="N6882" t="s">
        <v>7001</v>
      </c>
      <c r="O6882" t="s">
        <v>7007</v>
      </c>
      <c r="P6882">
        <v>7805000</v>
      </c>
      <c r="Q6882" t="s">
        <v>6778</v>
      </c>
      <c r="R6882" t="s">
        <v>6779</v>
      </c>
      <c r="S6882" s="12"/>
      <c r="T6882" s="13"/>
      <c r="U6882" t="s">
        <v>6636</v>
      </c>
    </row>
    <row r="6883" spans="1:21" x14ac:dyDescent="0.25">
      <c r="A6883" t="s">
        <v>6637</v>
      </c>
      <c r="B6883" s="12">
        <v>214155</v>
      </c>
      <c r="C6883" t="s">
        <v>12487</v>
      </c>
      <c r="D6883" s="11">
        <v>46206.920717592599</v>
      </c>
      <c r="E6883" t="s">
        <v>12488</v>
      </c>
      <c r="F6883" t="s">
        <v>6415</v>
      </c>
      <c r="G6883" t="s">
        <v>8522</v>
      </c>
      <c r="H6883" t="s">
        <v>6449</v>
      </c>
      <c r="I6883" t="s">
        <v>55</v>
      </c>
      <c r="J6883" t="s">
        <v>44</v>
      </c>
      <c r="K6883" t="s">
        <v>12196</v>
      </c>
      <c r="L6883" t="s">
        <v>12047</v>
      </c>
      <c r="M6883" t="s">
        <v>12197</v>
      </c>
      <c r="N6883" t="s">
        <v>7001</v>
      </c>
      <c r="O6883" t="s">
        <v>7007</v>
      </c>
      <c r="P6883">
        <v>7805000</v>
      </c>
      <c r="Q6883" t="s">
        <v>6778</v>
      </c>
      <c r="R6883" t="s">
        <v>6779</v>
      </c>
      <c r="S6883" s="12"/>
      <c r="T6883" s="13"/>
      <c r="U6883" t="s">
        <v>6636</v>
      </c>
    </row>
    <row r="6884" spans="1:21" x14ac:dyDescent="0.25">
      <c r="A6884" t="s">
        <v>6637</v>
      </c>
      <c r="B6884" s="12">
        <v>214155</v>
      </c>
      <c r="C6884" t="s">
        <v>12487</v>
      </c>
      <c r="D6884" s="11">
        <v>46206.920717592599</v>
      </c>
      <c r="E6884" t="s">
        <v>12488</v>
      </c>
      <c r="F6884" t="s">
        <v>6415</v>
      </c>
      <c r="G6884" t="s">
        <v>8523</v>
      </c>
      <c r="H6884" t="s">
        <v>6449</v>
      </c>
      <c r="I6884" t="s">
        <v>55</v>
      </c>
      <c r="J6884" t="s">
        <v>44</v>
      </c>
      <c r="K6884" t="s">
        <v>12196</v>
      </c>
      <c r="L6884" t="s">
        <v>12047</v>
      </c>
      <c r="M6884" t="s">
        <v>12197</v>
      </c>
      <c r="N6884" t="s">
        <v>7001</v>
      </c>
      <c r="O6884" t="s">
        <v>7007</v>
      </c>
      <c r="P6884">
        <v>7805000</v>
      </c>
      <c r="Q6884" t="s">
        <v>6778</v>
      </c>
      <c r="R6884" t="s">
        <v>6779</v>
      </c>
      <c r="S6884" s="12"/>
      <c r="T6884" s="13"/>
      <c r="U6884" t="s">
        <v>6636</v>
      </c>
    </row>
    <row r="6885" spans="1:21" x14ac:dyDescent="0.25">
      <c r="A6885" t="s">
        <v>6637</v>
      </c>
      <c r="B6885" s="12">
        <v>214155</v>
      </c>
      <c r="C6885" t="s">
        <v>12487</v>
      </c>
      <c r="D6885" s="11">
        <v>46206.920717592599</v>
      </c>
      <c r="E6885" t="s">
        <v>12488</v>
      </c>
      <c r="F6885" t="s">
        <v>6415</v>
      </c>
      <c r="G6885" t="s">
        <v>8524</v>
      </c>
      <c r="H6885" t="s">
        <v>6449</v>
      </c>
      <c r="I6885" t="s">
        <v>55</v>
      </c>
      <c r="J6885" t="s">
        <v>44</v>
      </c>
      <c r="K6885" t="s">
        <v>12196</v>
      </c>
      <c r="L6885" t="s">
        <v>12047</v>
      </c>
      <c r="M6885" t="s">
        <v>12197</v>
      </c>
      <c r="N6885" t="s">
        <v>7001</v>
      </c>
      <c r="O6885" t="s">
        <v>7007</v>
      </c>
      <c r="P6885">
        <v>7805000</v>
      </c>
      <c r="Q6885" t="s">
        <v>6778</v>
      </c>
      <c r="R6885" t="s">
        <v>6779</v>
      </c>
      <c r="S6885" s="12"/>
      <c r="T6885" s="13"/>
      <c r="U6885" t="s">
        <v>6636</v>
      </c>
    </row>
    <row r="6886" spans="1:21" x14ac:dyDescent="0.25">
      <c r="A6886" t="s">
        <v>6619</v>
      </c>
      <c r="B6886" s="12">
        <v>214070</v>
      </c>
      <c r="C6886" t="s">
        <v>12472</v>
      </c>
      <c r="D6886" s="11">
        <v>46207.545868055597</v>
      </c>
      <c r="E6886" t="s">
        <v>12473</v>
      </c>
      <c r="F6886" t="s">
        <v>6415</v>
      </c>
      <c r="G6886" t="s">
        <v>6968</v>
      </c>
      <c r="H6886" t="s">
        <v>6449</v>
      </c>
      <c r="I6886" t="s">
        <v>55</v>
      </c>
      <c r="J6886" t="s">
        <v>643</v>
      </c>
      <c r="K6886" t="s">
        <v>12474</v>
      </c>
      <c r="L6886" t="s">
        <v>12039</v>
      </c>
      <c r="M6886" t="s">
        <v>12475</v>
      </c>
      <c r="N6886" t="s">
        <v>7044</v>
      </c>
      <c r="O6886" t="s">
        <v>8181</v>
      </c>
      <c r="P6886">
        <v>23999500</v>
      </c>
      <c r="Q6886" t="s">
        <v>6636</v>
      </c>
      <c r="R6886" t="s">
        <v>6636</v>
      </c>
      <c r="S6886" s="12"/>
      <c r="T6886" s="13"/>
      <c r="U6886" t="s">
        <v>6674</v>
      </c>
    </row>
    <row r="6887" spans="1:21" x14ac:dyDescent="0.25">
      <c r="A6887" t="s">
        <v>6619</v>
      </c>
      <c r="B6887" s="12">
        <v>214070</v>
      </c>
      <c r="C6887" t="s">
        <v>12472</v>
      </c>
      <c r="D6887" s="11">
        <v>46207.545868055597</v>
      </c>
      <c r="E6887" t="s">
        <v>12473</v>
      </c>
      <c r="F6887" t="s">
        <v>6415</v>
      </c>
      <c r="G6887" t="s">
        <v>8520</v>
      </c>
      <c r="H6887" t="s">
        <v>6449</v>
      </c>
      <c r="I6887" t="s">
        <v>55</v>
      </c>
      <c r="J6887" t="s">
        <v>643</v>
      </c>
      <c r="K6887" t="s">
        <v>12474</v>
      </c>
      <c r="L6887" t="s">
        <v>12039</v>
      </c>
      <c r="M6887" t="s">
        <v>12475</v>
      </c>
      <c r="N6887" t="s">
        <v>7044</v>
      </c>
      <c r="O6887" t="s">
        <v>8181</v>
      </c>
      <c r="P6887">
        <v>23999500</v>
      </c>
      <c r="Q6887" t="s">
        <v>6636</v>
      </c>
      <c r="R6887" t="s">
        <v>6636</v>
      </c>
      <c r="S6887" s="12"/>
      <c r="T6887" s="13"/>
      <c r="U6887" t="s">
        <v>6674</v>
      </c>
    </row>
    <row r="6888" spans="1:21" x14ac:dyDescent="0.25">
      <c r="A6888" t="s">
        <v>6619</v>
      </c>
      <c r="B6888" s="12">
        <v>214070</v>
      </c>
      <c r="C6888" t="s">
        <v>12472</v>
      </c>
      <c r="D6888" s="11">
        <v>46207.545868055597</v>
      </c>
      <c r="E6888" t="s">
        <v>12473</v>
      </c>
      <c r="F6888" t="s">
        <v>6415</v>
      </c>
      <c r="G6888" t="s">
        <v>12030</v>
      </c>
      <c r="H6888" t="s">
        <v>6449</v>
      </c>
      <c r="I6888" t="s">
        <v>55</v>
      </c>
      <c r="J6888" t="s">
        <v>643</v>
      </c>
      <c r="K6888" t="s">
        <v>12474</v>
      </c>
      <c r="L6888" t="s">
        <v>12039</v>
      </c>
      <c r="M6888" t="s">
        <v>12475</v>
      </c>
      <c r="N6888" t="s">
        <v>7044</v>
      </c>
      <c r="O6888" t="s">
        <v>8181</v>
      </c>
      <c r="P6888">
        <v>23999500</v>
      </c>
      <c r="Q6888" t="s">
        <v>6636</v>
      </c>
      <c r="R6888" t="s">
        <v>6636</v>
      </c>
      <c r="S6888" s="12"/>
      <c r="T6888" s="13"/>
      <c r="U6888" t="s">
        <v>6674</v>
      </c>
    </row>
    <row r="6889" spans="1:21" x14ac:dyDescent="0.25">
      <c r="A6889" t="s">
        <v>6619</v>
      </c>
      <c r="B6889" s="12">
        <v>214070</v>
      </c>
      <c r="C6889" t="s">
        <v>12472</v>
      </c>
      <c r="D6889" s="11">
        <v>46207.545868055597</v>
      </c>
      <c r="E6889" t="s">
        <v>12473</v>
      </c>
      <c r="F6889" t="s">
        <v>6415</v>
      </c>
      <c r="G6889" t="s">
        <v>8521</v>
      </c>
      <c r="H6889" t="s">
        <v>6449</v>
      </c>
      <c r="I6889" t="s">
        <v>55</v>
      </c>
      <c r="J6889" t="s">
        <v>643</v>
      </c>
      <c r="K6889" t="s">
        <v>12474</v>
      </c>
      <c r="L6889" t="s">
        <v>12039</v>
      </c>
      <c r="M6889" t="s">
        <v>12475</v>
      </c>
      <c r="N6889" t="s">
        <v>7044</v>
      </c>
      <c r="O6889" t="s">
        <v>8181</v>
      </c>
      <c r="P6889">
        <v>23999500</v>
      </c>
      <c r="Q6889" t="s">
        <v>6636</v>
      </c>
      <c r="R6889" t="s">
        <v>6636</v>
      </c>
      <c r="S6889" s="12"/>
      <c r="T6889" s="13"/>
      <c r="U6889" t="s">
        <v>6674</v>
      </c>
    </row>
    <row r="6890" spans="1:21" x14ac:dyDescent="0.25">
      <c r="A6890" t="s">
        <v>6619</v>
      </c>
      <c r="B6890" s="12">
        <v>214070</v>
      </c>
      <c r="C6890" t="s">
        <v>12472</v>
      </c>
      <c r="D6890" s="11">
        <v>46207.545868055597</v>
      </c>
      <c r="E6890" t="s">
        <v>12473</v>
      </c>
      <c r="F6890" t="s">
        <v>6415</v>
      </c>
      <c r="G6890" t="s">
        <v>12041</v>
      </c>
      <c r="H6890" t="s">
        <v>6449</v>
      </c>
      <c r="I6890" t="s">
        <v>55</v>
      </c>
      <c r="J6890" t="s">
        <v>643</v>
      </c>
      <c r="K6890" t="s">
        <v>12474</v>
      </c>
      <c r="L6890" t="s">
        <v>12039</v>
      </c>
      <c r="M6890" t="s">
        <v>12475</v>
      </c>
      <c r="N6890" t="s">
        <v>7044</v>
      </c>
      <c r="O6890" t="s">
        <v>8181</v>
      </c>
      <c r="P6890">
        <v>23999500</v>
      </c>
      <c r="Q6890" t="s">
        <v>6636</v>
      </c>
      <c r="R6890" t="s">
        <v>6636</v>
      </c>
      <c r="S6890" s="12"/>
      <c r="T6890" s="13"/>
      <c r="U6890" t="s">
        <v>6674</v>
      </c>
    </row>
    <row r="6891" spans="1:21" x14ac:dyDescent="0.25">
      <c r="A6891" t="s">
        <v>6619</v>
      </c>
      <c r="B6891" s="12">
        <v>214070</v>
      </c>
      <c r="C6891" t="s">
        <v>12472</v>
      </c>
      <c r="D6891" s="11">
        <v>46207.545868055597</v>
      </c>
      <c r="E6891" t="s">
        <v>12473</v>
      </c>
      <c r="F6891" t="s">
        <v>6415</v>
      </c>
      <c r="G6891" t="s">
        <v>12042</v>
      </c>
      <c r="H6891" t="s">
        <v>6449</v>
      </c>
      <c r="I6891" t="s">
        <v>55</v>
      </c>
      <c r="J6891" t="s">
        <v>643</v>
      </c>
      <c r="K6891" t="s">
        <v>12474</v>
      </c>
      <c r="L6891" t="s">
        <v>12039</v>
      </c>
      <c r="M6891" t="s">
        <v>12475</v>
      </c>
      <c r="N6891" t="s">
        <v>7044</v>
      </c>
      <c r="O6891" t="s">
        <v>8181</v>
      </c>
      <c r="P6891">
        <v>23999500</v>
      </c>
      <c r="Q6891" t="s">
        <v>6636</v>
      </c>
      <c r="R6891" t="s">
        <v>6636</v>
      </c>
      <c r="S6891" s="12"/>
      <c r="T6891" s="13"/>
      <c r="U6891" t="s">
        <v>6674</v>
      </c>
    </row>
    <row r="6892" spans="1:21" x14ac:dyDescent="0.25">
      <c r="A6892" t="s">
        <v>6619</v>
      </c>
      <c r="B6892" s="12">
        <v>214070</v>
      </c>
      <c r="C6892" t="s">
        <v>12472</v>
      </c>
      <c r="D6892" s="11">
        <v>46207.545868055597</v>
      </c>
      <c r="E6892" t="s">
        <v>12473</v>
      </c>
      <c r="F6892" t="s">
        <v>6415</v>
      </c>
      <c r="G6892" t="s">
        <v>12043</v>
      </c>
      <c r="H6892" t="s">
        <v>6449</v>
      </c>
      <c r="I6892" t="s">
        <v>55</v>
      </c>
      <c r="J6892" t="s">
        <v>643</v>
      </c>
      <c r="K6892" t="s">
        <v>12474</v>
      </c>
      <c r="L6892" t="s">
        <v>12039</v>
      </c>
      <c r="M6892" t="s">
        <v>12475</v>
      </c>
      <c r="N6892" t="s">
        <v>7044</v>
      </c>
      <c r="O6892" t="s">
        <v>8181</v>
      </c>
      <c r="P6892">
        <v>23999500</v>
      </c>
      <c r="Q6892" t="s">
        <v>6636</v>
      </c>
      <c r="R6892" t="s">
        <v>6636</v>
      </c>
      <c r="S6892" s="12"/>
      <c r="T6892" s="13"/>
      <c r="U6892" t="s">
        <v>6674</v>
      </c>
    </row>
    <row r="6893" spans="1:21" x14ac:dyDescent="0.25">
      <c r="A6893" t="s">
        <v>6619</v>
      </c>
      <c r="B6893" s="12">
        <v>214155</v>
      </c>
      <c r="C6893" t="s">
        <v>12487</v>
      </c>
      <c r="D6893" s="11">
        <v>46207.728611111103</v>
      </c>
      <c r="E6893" t="s">
        <v>12488</v>
      </c>
      <c r="F6893" t="s">
        <v>6415</v>
      </c>
      <c r="G6893" t="s">
        <v>6968</v>
      </c>
      <c r="H6893" t="s">
        <v>6449</v>
      </c>
      <c r="I6893" t="s">
        <v>55</v>
      </c>
      <c r="J6893" t="s">
        <v>44</v>
      </c>
      <c r="K6893" t="s">
        <v>12196</v>
      </c>
      <c r="L6893" t="s">
        <v>12047</v>
      </c>
      <c r="M6893" t="s">
        <v>12197</v>
      </c>
      <c r="N6893" t="s">
        <v>7001</v>
      </c>
      <c r="O6893" t="s">
        <v>7007</v>
      </c>
      <c r="P6893">
        <v>7805000</v>
      </c>
      <c r="Q6893" t="s">
        <v>6778</v>
      </c>
      <c r="R6893" t="s">
        <v>6779</v>
      </c>
      <c r="S6893" s="12"/>
      <c r="T6893" s="13"/>
      <c r="U6893" t="s">
        <v>6636</v>
      </c>
    </row>
    <row r="6894" spans="1:21" x14ac:dyDescent="0.25">
      <c r="A6894" t="s">
        <v>6619</v>
      </c>
      <c r="B6894" s="12">
        <v>214155</v>
      </c>
      <c r="C6894" t="s">
        <v>12487</v>
      </c>
      <c r="D6894" s="11">
        <v>46207.728611111103</v>
      </c>
      <c r="E6894" t="s">
        <v>12488</v>
      </c>
      <c r="F6894" t="s">
        <v>6415</v>
      </c>
      <c r="G6894" t="s">
        <v>8520</v>
      </c>
      <c r="H6894" t="s">
        <v>6449</v>
      </c>
      <c r="I6894" t="s">
        <v>55</v>
      </c>
      <c r="J6894" t="s">
        <v>44</v>
      </c>
      <c r="K6894" t="s">
        <v>12196</v>
      </c>
      <c r="L6894" t="s">
        <v>12047</v>
      </c>
      <c r="M6894" t="s">
        <v>12197</v>
      </c>
      <c r="N6894" t="s">
        <v>7001</v>
      </c>
      <c r="O6894" t="s">
        <v>7007</v>
      </c>
      <c r="P6894">
        <v>7805000</v>
      </c>
      <c r="Q6894" t="s">
        <v>6778</v>
      </c>
      <c r="R6894" t="s">
        <v>6779</v>
      </c>
      <c r="S6894" s="12"/>
      <c r="T6894" s="13"/>
      <c r="U6894" t="s">
        <v>6636</v>
      </c>
    </row>
    <row r="6895" spans="1:21" x14ac:dyDescent="0.25">
      <c r="A6895" t="s">
        <v>6619</v>
      </c>
      <c r="B6895" s="12">
        <v>214155</v>
      </c>
      <c r="C6895" t="s">
        <v>12487</v>
      </c>
      <c r="D6895" s="11">
        <v>46207.728611111103</v>
      </c>
      <c r="E6895" t="s">
        <v>12488</v>
      </c>
      <c r="F6895" t="s">
        <v>6415</v>
      </c>
      <c r="G6895" t="s">
        <v>8521</v>
      </c>
      <c r="H6895" t="s">
        <v>6449</v>
      </c>
      <c r="I6895" t="s">
        <v>55</v>
      </c>
      <c r="J6895" t="s">
        <v>44</v>
      </c>
      <c r="K6895" t="s">
        <v>12196</v>
      </c>
      <c r="L6895" t="s">
        <v>12047</v>
      </c>
      <c r="M6895" t="s">
        <v>12197</v>
      </c>
      <c r="N6895" t="s">
        <v>7001</v>
      </c>
      <c r="O6895" t="s">
        <v>7007</v>
      </c>
      <c r="P6895">
        <v>7805000</v>
      </c>
      <c r="Q6895" t="s">
        <v>6778</v>
      </c>
      <c r="R6895" t="s">
        <v>6779</v>
      </c>
      <c r="S6895" s="12"/>
      <c r="T6895" s="13"/>
      <c r="U6895" t="s">
        <v>6636</v>
      </c>
    </row>
    <row r="6896" spans="1:21" x14ac:dyDescent="0.25">
      <c r="A6896" t="s">
        <v>6619</v>
      </c>
      <c r="B6896" s="12">
        <v>214155</v>
      </c>
      <c r="C6896" t="s">
        <v>12487</v>
      </c>
      <c r="D6896" s="11">
        <v>46207.728611111103</v>
      </c>
      <c r="E6896" t="s">
        <v>12488</v>
      </c>
      <c r="F6896" t="s">
        <v>6415</v>
      </c>
      <c r="G6896" t="s">
        <v>8522</v>
      </c>
      <c r="H6896" t="s">
        <v>6449</v>
      </c>
      <c r="I6896" t="s">
        <v>55</v>
      </c>
      <c r="J6896" t="s">
        <v>44</v>
      </c>
      <c r="K6896" t="s">
        <v>12196</v>
      </c>
      <c r="L6896" t="s">
        <v>12047</v>
      </c>
      <c r="M6896" t="s">
        <v>12197</v>
      </c>
      <c r="N6896" t="s">
        <v>7001</v>
      </c>
      <c r="O6896" t="s">
        <v>7007</v>
      </c>
      <c r="P6896">
        <v>7805000</v>
      </c>
      <c r="Q6896" t="s">
        <v>6778</v>
      </c>
      <c r="R6896" t="s">
        <v>6779</v>
      </c>
      <c r="S6896" s="12"/>
      <c r="T6896" s="13"/>
      <c r="U6896" t="s">
        <v>6636</v>
      </c>
    </row>
    <row r="6897" spans="1:21" x14ac:dyDescent="0.25">
      <c r="A6897" t="s">
        <v>6619</v>
      </c>
      <c r="B6897" s="12">
        <v>214155</v>
      </c>
      <c r="C6897" t="s">
        <v>12487</v>
      </c>
      <c r="D6897" s="11">
        <v>46207.728611111103</v>
      </c>
      <c r="E6897" t="s">
        <v>12488</v>
      </c>
      <c r="F6897" t="s">
        <v>6415</v>
      </c>
      <c r="G6897" t="s">
        <v>8523</v>
      </c>
      <c r="H6897" t="s">
        <v>6449</v>
      </c>
      <c r="I6897" t="s">
        <v>55</v>
      </c>
      <c r="J6897" t="s">
        <v>44</v>
      </c>
      <c r="K6897" t="s">
        <v>12196</v>
      </c>
      <c r="L6897" t="s">
        <v>12047</v>
      </c>
      <c r="M6897" t="s">
        <v>12197</v>
      </c>
      <c r="N6897" t="s">
        <v>7001</v>
      </c>
      <c r="O6897" t="s">
        <v>7007</v>
      </c>
      <c r="P6897">
        <v>7805000</v>
      </c>
      <c r="Q6897" t="s">
        <v>6778</v>
      </c>
      <c r="R6897" t="s">
        <v>6779</v>
      </c>
      <c r="S6897" s="12"/>
      <c r="T6897" s="13"/>
      <c r="U6897" t="s">
        <v>6636</v>
      </c>
    </row>
    <row r="6898" spans="1:21" x14ac:dyDescent="0.25">
      <c r="A6898" t="s">
        <v>6619</v>
      </c>
      <c r="B6898" s="12">
        <v>214155</v>
      </c>
      <c r="C6898" t="s">
        <v>12487</v>
      </c>
      <c r="D6898" s="11">
        <v>46207.728611111103</v>
      </c>
      <c r="E6898" t="s">
        <v>12488</v>
      </c>
      <c r="F6898" t="s">
        <v>6415</v>
      </c>
      <c r="G6898" t="s">
        <v>8524</v>
      </c>
      <c r="H6898" t="s">
        <v>6449</v>
      </c>
      <c r="I6898" t="s">
        <v>55</v>
      </c>
      <c r="J6898" t="s">
        <v>44</v>
      </c>
      <c r="K6898" t="s">
        <v>12196</v>
      </c>
      <c r="L6898" t="s">
        <v>12047</v>
      </c>
      <c r="M6898" t="s">
        <v>12197</v>
      </c>
      <c r="N6898" t="s">
        <v>7001</v>
      </c>
      <c r="O6898" t="s">
        <v>7007</v>
      </c>
      <c r="P6898">
        <v>7805000</v>
      </c>
      <c r="Q6898" t="s">
        <v>6778</v>
      </c>
      <c r="R6898" t="s">
        <v>6779</v>
      </c>
      <c r="S6898" s="12"/>
      <c r="T6898" s="13"/>
      <c r="U6898" t="s">
        <v>6636</v>
      </c>
    </row>
    <row r="6899" spans="1:21" x14ac:dyDescent="0.25">
      <c r="A6899" t="s">
        <v>6619</v>
      </c>
      <c r="B6899" s="12">
        <v>214220</v>
      </c>
      <c r="C6899" t="s">
        <v>12489</v>
      </c>
      <c r="D6899" s="11">
        <v>46208.447615740697</v>
      </c>
      <c r="E6899" t="s">
        <v>12490</v>
      </c>
      <c r="F6899" t="s">
        <v>6415</v>
      </c>
      <c r="G6899" t="s">
        <v>6968</v>
      </c>
      <c r="H6899" t="s">
        <v>6449</v>
      </c>
      <c r="I6899" t="s">
        <v>55</v>
      </c>
      <c r="J6899" t="s">
        <v>643</v>
      </c>
      <c r="K6899" t="s">
        <v>12491</v>
      </c>
      <c r="L6899" t="s">
        <v>12078</v>
      </c>
      <c r="M6899" t="s">
        <v>12492</v>
      </c>
      <c r="N6899" t="s">
        <v>6761</v>
      </c>
      <c r="O6899" t="s">
        <v>7185</v>
      </c>
      <c r="P6899">
        <v>23245000</v>
      </c>
      <c r="Q6899" t="s">
        <v>6636</v>
      </c>
      <c r="R6899" t="s">
        <v>6636</v>
      </c>
      <c r="S6899" s="12"/>
      <c r="T6899" s="13"/>
      <c r="U6899" t="s">
        <v>8694</v>
      </c>
    </row>
    <row r="6900" spans="1:21" x14ac:dyDescent="0.25">
      <c r="A6900" t="s">
        <v>6619</v>
      </c>
      <c r="B6900" s="12">
        <v>214220</v>
      </c>
      <c r="C6900" t="s">
        <v>12489</v>
      </c>
      <c r="D6900" s="11">
        <v>46208.447615740697</v>
      </c>
      <c r="E6900" t="s">
        <v>12490</v>
      </c>
      <c r="F6900" t="s">
        <v>6415</v>
      </c>
      <c r="G6900" t="s">
        <v>8520</v>
      </c>
      <c r="H6900" t="s">
        <v>6449</v>
      </c>
      <c r="I6900" t="s">
        <v>55</v>
      </c>
      <c r="J6900" t="s">
        <v>643</v>
      </c>
      <c r="K6900" t="s">
        <v>12491</v>
      </c>
      <c r="L6900" t="s">
        <v>12078</v>
      </c>
      <c r="M6900" t="s">
        <v>12492</v>
      </c>
      <c r="N6900" t="s">
        <v>6761</v>
      </c>
      <c r="O6900" t="s">
        <v>7185</v>
      </c>
      <c r="P6900">
        <v>23245000</v>
      </c>
      <c r="Q6900" t="s">
        <v>6636</v>
      </c>
      <c r="R6900" t="s">
        <v>6636</v>
      </c>
      <c r="S6900" s="12"/>
      <c r="T6900" s="13"/>
      <c r="U6900" t="s">
        <v>8694</v>
      </c>
    </row>
    <row r="6901" spans="1:21" x14ac:dyDescent="0.25">
      <c r="A6901" t="s">
        <v>6619</v>
      </c>
      <c r="B6901" s="12">
        <v>214220</v>
      </c>
      <c r="C6901" t="s">
        <v>12489</v>
      </c>
      <c r="D6901" s="11">
        <v>46208.447615740697</v>
      </c>
      <c r="E6901" t="s">
        <v>12490</v>
      </c>
      <c r="F6901" t="s">
        <v>6415</v>
      </c>
      <c r="G6901" t="s">
        <v>12030</v>
      </c>
      <c r="H6901" t="s">
        <v>6449</v>
      </c>
      <c r="I6901" t="s">
        <v>55</v>
      </c>
      <c r="J6901" t="s">
        <v>643</v>
      </c>
      <c r="K6901" t="s">
        <v>12491</v>
      </c>
      <c r="L6901" t="s">
        <v>12078</v>
      </c>
      <c r="M6901" t="s">
        <v>12492</v>
      </c>
      <c r="N6901" t="s">
        <v>6761</v>
      </c>
      <c r="O6901" t="s">
        <v>7185</v>
      </c>
      <c r="P6901">
        <v>23245000</v>
      </c>
      <c r="Q6901" t="s">
        <v>6636</v>
      </c>
      <c r="R6901" t="s">
        <v>6636</v>
      </c>
      <c r="S6901" s="12"/>
      <c r="T6901" s="13"/>
      <c r="U6901" t="s">
        <v>8694</v>
      </c>
    </row>
    <row r="6902" spans="1:21" x14ac:dyDescent="0.25">
      <c r="A6902" t="s">
        <v>6619</v>
      </c>
      <c r="B6902" s="12">
        <v>214220</v>
      </c>
      <c r="C6902" t="s">
        <v>12489</v>
      </c>
      <c r="D6902" s="11">
        <v>46208.447615740697</v>
      </c>
      <c r="E6902" t="s">
        <v>12490</v>
      </c>
      <c r="F6902" t="s">
        <v>6415</v>
      </c>
      <c r="G6902" t="s">
        <v>12080</v>
      </c>
      <c r="H6902" t="s">
        <v>6449</v>
      </c>
      <c r="I6902" t="s">
        <v>55</v>
      </c>
      <c r="J6902" t="s">
        <v>643</v>
      </c>
      <c r="K6902" t="s">
        <v>12491</v>
      </c>
      <c r="L6902" t="s">
        <v>12078</v>
      </c>
      <c r="M6902" t="s">
        <v>12492</v>
      </c>
      <c r="N6902" t="s">
        <v>6761</v>
      </c>
      <c r="O6902" t="s">
        <v>7185</v>
      </c>
      <c r="P6902">
        <v>23245000</v>
      </c>
      <c r="Q6902" t="s">
        <v>6636</v>
      </c>
      <c r="R6902" t="s">
        <v>6636</v>
      </c>
      <c r="S6902" s="12"/>
      <c r="T6902" s="13"/>
      <c r="U6902" t="s">
        <v>8694</v>
      </c>
    </row>
    <row r="6903" spans="1:21" x14ac:dyDescent="0.25">
      <c r="A6903" t="s">
        <v>6619</v>
      </c>
      <c r="B6903" s="12">
        <v>214220</v>
      </c>
      <c r="C6903" t="s">
        <v>12489</v>
      </c>
      <c r="D6903" s="11">
        <v>46208.447615740697</v>
      </c>
      <c r="E6903" t="s">
        <v>12490</v>
      </c>
      <c r="F6903" t="s">
        <v>6415</v>
      </c>
      <c r="G6903" t="s">
        <v>12081</v>
      </c>
      <c r="H6903" t="s">
        <v>6449</v>
      </c>
      <c r="I6903" t="s">
        <v>55</v>
      </c>
      <c r="J6903" t="s">
        <v>643</v>
      </c>
      <c r="K6903" t="s">
        <v>12491</v>
      </c>
      <c r="L6903" t="s">
        <v>12078</v>
      </c>
      <c r="M6903" t="s">
        <v>12492</v>
      </c>
      <c r="N6903" t="s">
        <v>6761</v>
      </c>
      <c r="O6903" t="s">
        <v>7185</v>
      </c>
      <c r="P6903">
        <v>23245000</v>
      </c>
      <c r="Q6903" t="s">
        <v>6636</v>
      </c>
      <c r="R6903" t="s">
        <v>6636</v>
      </c>
      <c r="S6903" s="12"/>
      <c r="T6903" s="13"/>
      <c r="U6903" t="s">
        <v>8694</v>
      </c>
    </row>
    <row r="6904" spans="1:21" x14ac:dyDescent="0.25">
      <c r="A6904" t="s">
        <v>6637</v>
      </c>
      <c r="B6904" s="12">
        <v>214280</v>
      </c>
      <c r="C6904" t="s">
        <v>12493</v>
      </c>
      <c r="D6904" s="11">
        <v>46208.718634259298</v>
      </c>
      <c r="E6904" t="s">
        <v>12494</v>
      </c>
      <c r="F6904" t="s">
        <v>6415</v>
      </c>
      <c r="G6904" t="s">
        <v>6968</v>
      </c>
      <c r="H6904" t="s">
        <v>6449</v>
      </c>
      <c r="I6904" t="s">
        <v>55</v>
      </c>
      <c r="J6904" t="s">
        <v>643</v>
      </c>
      <c r="K6904" t="s">
        <v>12196</v>
      </c>
      <c r="L6904" t="s">
        <v>12047</v>
      </c>
      <c r="M6904" t="s">
        <v>12197</v>
      </c>
      <c r="N6904" t="s">
        <v>7001</v>
      </c>
      <c r="O6904" t="s">
        <v>7007</v>
      </c>
      <c r="P6904">
        <v>7805000</v>
      </c>
      <c r="Q6904" t="s">
        <v>6636</v>
      </c>
      <c r="R6904" t="s">
        <v>6636</v>
      </c>
      <c r="S6904" s="12"/>
      <c r="T6904" s="13"/>
      <c r="U6904" t="s">
        <v>6896</v>
      </c>
    </row>
    <row r="6905" spans="1:21" x14ac:dyDescent="0.25">
      <c r="A6905" t="s">
        <v>6637</v>
      </c>
      <c r="B6905" s="12">
        <v>214280</v>
      </c>
      <c r="C6905" t="s">
        <v>12493</v>
      </c>
      <c r="D6905" s="11">
        <v>46208.718634259298</v>
      </c>
      <c r="E6905" t="s">
        <v>12494</v>
      </c>
      <c r="F6905" t="s">
        <v>6415</v>
      </c>
      <c r="G6905" t="s">
        <v>8520</v>
      </c>
      <c r="H6905" t="s">
        <v>6449</v>
      </c>
      <c r="I6905" t="s">
        <v>55</v>
      </c>
      <c r="J6905" t="s">
        <v>643</v>
      </c>
      <c r="K6905" t="s">
        <v>12196</v>
      </c>
      <c r="L6905" t="s">
        <v>12047</v>
      </c>
      <c r="M6905" t="s">
        <v>12197</v>
      </c>
      <c r="N6905" t="s">
        <v>7001</v>
      </c>
      <c r="O6905" t="s">
        <v>7007</v>
      </c>
      <c r="P6905">
        <v>7805000</v>
      </c>
      <c r="Q6905" t="s">
        <v>6636</v>
      </c>
      <c r="R6905" t="s">
        <v>6636</v>
      </c>
      <c r="S6905" s="12"/>
      <c r="T6905" s="13"/>
      <c r="U6905" t="s">
        <v>6896</v>
      </c>
    </row>
    <row r="6906" spans="1:21" x14ac:dyDescent="0.25">
      <c r="A6906" t="s">
        <v>6637</v>
      </c>
      <c r="B6906" s="12">
        <v>214280</v>
      </c>
      <c r="C6906" t="s">
        <v>12493</v>
      </c>
      <c r="D6906" s="11">
        <v>46208.718634259298</v>
      </c>
      <c r="E6906" t="s">
        <v>12494</v>
      </c>
      <c r="F6906" t="s">
        <v>6415</v>
      </c>
      <c r="G6906" t="s">
        <v>8521</v>
      </c>
      <c r="H6906" t="s">
        <v>6449</v>
      </c>
      <c r="I6906" t="s">
        <v>55</v>
      </c>
      <c r="J6906" t="s">
        <v>643</v>
      </c>
      <c r="K6906" t="s">
        <v>12196</v>
      </c>
      <c r="L6906" t="s">
        <v>12047</v>
      </c>
      <c r="M6906" t="s">
        <v>12197</v>
      </c>
      <c r="N6906" t="s">
        <v>7001</v>
      </c>
      <c r="O6906" t="s">
        <v>7007</v>
      </c>
      <c r="P6906">
        <v>7805000</v>
      </c>
      <c r="Q6906" t="s">
        <v>6636</v>
      </c>
      <c r="R6906" t="s">
        <v>6636</v>
      </c>
      <c r="S6906" s="12"/>
      <c r="T6906" s="13"/>
      <c r="U6906" t="s">
        <v>6896</v>
      </c>
    </row>
    <row r="6907" spans="1:21" x14ac:dyDescent="0.25">
      <c r="A6907" t="s">
        <v>6637</v>
      </c>
      <c r="B6907" s="12">
        <v>214280</v>
      </c>
      <c r="C6907" t="s">
        <v>12493</v>
      </c>
      <c r="D6907" s="11">
        <v>46208.718634259298</v>
      </c>
      <c r="E6907" t="s">
        <v>12494</v>
      </c>
      <c r="F6907" t="s">
        <v>6415</v>
      </c>
      <c r="G6907" t="s">
        <v>8522</v>
      </c>
      <c r="H6907" t="s">
        <v>6449</v>
      </c>
      <c r="I6907" t="s">
        <v>55</v>
      </c>
      <c r="J6907" t="s">
        <v>643</v>
      </c>
      <c r="K6907" t="s">
        <v>12196</v>
      </c>
      <c r="L6907" t="s">
        <v>12047</v>
      </c>
      <c r="M6907" t="s">
        <v>12197</v>
      </c>
      <c r="N6907" t="s">
        <v>7001</v>
      </c>
      <c r="O6907" t="s">
        <v>7007</v>
      </c>
      <c r="P6907">
        <v>7805000</v>
      </c>
      <c r="Q6907" t="s">
        <v>6636</v>
      </c>
      <c r="R6907" t="s">
        <v>6636</v>
      </c>
      <c r="S6907" s="12"/>
      <c r="T6907" s="13"/>
      <c r="U6907" t="s">
        <v>6896</v>
      </c>
    </row>
    <row r="6908" spans="1:21" x14ac:dyDescent="0.25">
      <c r="A6908" t="s">
        <v>6637</v>
      </c>
      <c r="B6908" s="12">
        <v>214280</v>
      </c>
      <c r="C6908" t="s">
        <v>12493</v>
      </c>
      <c r="D6908" s="11">
        <v>46208.718634259298</v>
      </c>
      <c r="E6908" t="s">
        <v>12494</v>
      </c>
      <c r="F6908" t="s">
        <v>6415</v>
      </c>
      <c r="G6908" t="s">
        <v>8523</v>
      </c>
      <c r="H6908" t="s">
        <v>6449</v>
      </c>
      <c r="I6908" t="s">
        <v>55</v>
      </c>
      <c r="J6908" t="s">
        <v>643</v>
      </c>
      <c r="K6908" t="s">
        <v>12196</v>
      </c>
      <c r="L6908" t="s">
        <v>12047</v>
      </c>
      <c r="M6908" t="s">
        <v>12197</v>
      </c>
      <c r="N6908" t="s">
        <v>7001</v>
      </c>
      <c r="O6908" t="s">
        <v>7007</v>
      </c>
      <c r="P6908">
        <v>7805000</v>
      </c>
      <c r="Q6908" t="s">
        <v>6636</v>
      </c>
      <c r="R6908" t="s">
        <v>6636</v>
      </c>
      <c r="S6908" s="12"/>
      <c r="T6908" s="13"/>
      <c r="U6908" t="s">
        <v>6896</v>
      </c>
    </row>
    <row r="6909" spans="1:21" x14ac:dyDescent="0.25">
      <c r="A6909" t="s">
        <v>6637</v>
      </c>
      <c r="B6909" s="12">
        <v>214280</v>
      </c>
      <c r="C6909" t="s">
        <v>12493</v>
      </c>
      <c r="D6909" s="11">
        <v>46208.718634259298</v>
      </c>
      <c r="E6909" t="s">
        <v>12494</v>
      </c>
      <c r="F6909" t="s">
        <v>6415</v>
      </c>
      <c r="G6909" t="s">
        <v>8524</v>
      </c>
      <c r="H6909" t="s">
        <v>6449</v>
      </c>
      <c r="I6909" t="s">
        <v>55</v>
      </c>
      <c r="J6909" t="s">
        <v>643</v>
      </c>
      <c r="K6909" t="s">
        <v>12196</v>
      </c>
      <c r="L6909" t="s">
        <v>12047</v>
      </c>
      <c r="M6909" t="s">
        <v>12197</v>
      </c>
      <c r="N6909" t="s">
        <v>7001</v>
      </c>
      <c r="O6909" t="s">
        <v>7007</v>
      </c>
      <c r="P6909">
        <v>7805000</v>
      </c>
      <c r="Q6909" t="s">
        <v>6636</v>
      </c>
      <c r="R6909" t="s">
        <v>6636</v>
      </c>
      <c r="S6909" s="12"/>
      <c r="T6909" s="13"/>
      <c r="U6909" t="s">
        <v>6896</v>
      </c>
    </row>
    <row r="6910" spans="1:21" x14ac:dyDescent="0.25">
      <c r="A6910" t="s">
        <v>6619</v>
      </c>
      <c r="B6910" s="12">
        <v>214280</v>
      </c>
      <c r="C6910" t="s">
        <v>12493</v>
      </c>
      <c r="D6910" s="11">
        <v>46208.746886574103</v>
      </c>
      <c r="E6910" t="s">
        <v>12494</v>
      </c>
      <c r="F6910" t="s">
        <v>6415</v>
      </c>
      <c r="G6910" t="s">
        <v>6968</v>
      </c>
      <c r="H6910" t="s">
        <v>6449</v>
      </c>
      <c r="I6910" t="s">
        <v>55</v>
      </c>
      <c r="J6910" t="s">
        <v>643</v>
      </c>
      <c r="K6910" t="s">
        <v>12196</v>
      </c>
      <c r="L6910" t="s">
        <v>12047</v>
      </c>
      <c r="M6910" t="s">
        <v>12197</v>
      </c>
      <c r="N6910" t="s">
        <v>7001</v>
      </c>
      <c r="O6910" t="s">
        <v>7007</v>
      </c>
      <c r="P6910">
        <v>7805000</v>
      </c>
      <c r="Q6910" t="s">
        <v>6636</v>
      </c>
      <c r="R6910" t="s">
        <v>6636</v>
      </c>
      <c r="S6910" s="12"/>
      <c r="T6910" s="13"/>
      <c r="U6910" t="s">
        <v>6896</v>
      </c>
    </row>
    <row r="6911" spans="1:21" x14ac:dyDescent="0.25">
      <c r="A6911" t="s">
        <v>6619</v>
      </c>
      <c r="B6911" s="12">
        <v>214280</v>
      </c>
      <c r="C6911" t="s">
        <v>12493</v>
      </c>
      <c r="D6911" s="11">
        <v>46208.746886574103</v>
      </c>
      <c r="E6911" t="s">
        <v>12494</v>
      </c>
      <c r="F6911" t="s">
        <v>6415</v>
      </c>
      <c r="G6911" t="s">
        <v>8520</v>
      </c>
      <c r="H6911" t="s">
        <v>6449</v>
      </c>
      <c r="I6911" t="s">
        <v>55</v>
      </c>
      <c r="J6911" t="s">
        <v>643</v>
      </c>
      <c r="K6911" t="s">
        <v>12196</v>
      </c>
      <c r="L6911" t="s">
        <v>12047</v>
      </c>
      <c r="M6911" t="s">
        <v>12197</v>
      </c>
      <c r="N6911" t="s">
        <v>7001</v>
      </c>
      <c r="O6911" t="s">
        <v>7007</v>
      </c>
      <c r="P6911">
        <v>7805000</v>
      </c>
      <c r="Q6911" t="s">
        <v>6636</v>
      </c>
      <c r="R6911" t="s">
        <v>6636</v>
      </c>
      <c r="S6911" s="12"/>
      <c r="T6911" s="13"/>
      <c r="U6911" t="s">
        <v>6896</v>
      </c>
    </row>
    <row r="6912" spans="1:21" x14ac:dyDescent="0.25">
      <c r="A6912" t="s">
        <v>6619</v>
      </c>
      <c r="B6912" s="12">
        <v>214280</v>
      </c>
      <c r="C6912" t="s">
        <v>12493</v>
      </c>
      <c r="D6912" s="11">
        <v>46208.746886574103</v>
      </c>
      <c r="E6912" t="s">
        <v>12494</v>
      </c>
      <c r="F6912" t="s">
        <v>6415</v>
      </c>
      <c r="G6912" t="s">
        <v>8521</v>
      </c>
      <c r="H6912" t="s">
        <v>6449</v>
      </c>
      <c r="I6912" t="s">
        <v>55</v>
      </c>
      <c r="J6912" t="s">
        <v>643</v>
      </c>
      <c r="K6912" t="s">
        <v>12196</v>
      </c>
      <c r="L6912" t="s">
        <v>12047</v>
      </c>
      <c r="M6912" t="s">
        <v>12197</v>
      </c>
      <c r="N6912" t="s">
        <v>7001</v>
      </c>
      <c r="O6912" t="s">
        <v>7007</v>
      </c>
      <c r="P6912">
        <v>7805000</v>
      </c>
      <c r="Q6912" t="s">
        <v>6636</v>
      </c>
      <c r="R6912" t="s">
        <v>6636</v>
      </c>
      <c r="S6912" s="12"/>
      <c r="T6912" s="13"/>
      <c r="U6912" t="s">
        <v>6896</v>
      </c>
    </row>
    <row r="6913" spans="1:21" x14ac:dyDescent="0.25">
      <c r="A6913" t="s">
        <v>6619</v>
      </c>
      <c r="B6913" s="12">
        <v>214280</v>
      </c>
      <c r="C6913" t="s">
        <v>12493</v>
      </c>
      <c r="D6913" s="11">
        <v>46208.746886574103</v>
      </c>
      <c r="E6913" t="s">
        <v>12494</v>
      </c>
      <c r="F6913" t="s">
        <v>6415</v>
      </c>
      <c r="G6913" t="s">
        <v>8522</v>
      </c>
      <c r="H6913" t="s">
        <v>6449</v>
      </c>
      <c r="I6913" t="s">
        <v>55</v>
      </c>
      <c r="J6913" t="s">
        <v>643</v>
      </c>
      <c r="K6913" t="s">
        <v>12196</v>
      </c>
      <c r="L6913" t="s">
        <v>12047</v>
      </c>
      <c r="M6913" t="s">
        <v>12197</v>
      </c>
      <c r="N6913" t="s">
        <v>7001</v>
      </c>
      <c r="O6913" t="s">
        <v>7007</v>
      </c>
      <c r="P6913">
        <v>7805000</v>
      </c>
      <c r="Q6913" t="s">
        <v>6636</v>
      </c>
      <c r="R6913" t="s">
        <v>6636</v>
      </c>
      <c r="S6913" s="12"/>
      <c r="T6913" s="13"/>
      <c r="U6913" t="s">
        <v>6896</v>
      </c>
    </row>
    <row r="6914" spans="1:21" x14ac:dyDescent="0.25">
      <c r="A6914" t="s">
        <v>6619</v>
      </c>
      <c r="B6914" s="12">
        <v>214280</v>
      </c>
      <c r="C6914" t="s">
        <v>12493</v>
      </c>
      <c r="D6914" s="11">
        <v>46208.746886574103</v>
      </c>
      <c r="E6914" t="s">
        <v>12494</v>
      </c>
      <c r="F6914" t="s">
        <v>6415</v>
      </c>
      <c r="G6914" t="s">
        <v>8523</v>
      </c>
      <c r="H6914" t="s">
        <v>6449</v>
      </c>
      <c r="I6914" t="s">
        <v>55</v>
      </c>
      <c r="J6914" t="s">
        <v>643</v>
      </c>
      <c r="K6914" t="s">
        <v>12196</v>
      </c>
      <c r="L6914" t="s">
        <v>12047</v>
      </c>
      <c r="M6914" t="s">
        <v>12197</v>
      </c>
      <c r="N6914" t="s">
        <v>7001</v>
      </c>
      <c r="O6914" t="s">
        <v>7007</v>
      </c>
      <c r="P6914">
        <v>7805000</v>
      </c>
      <c r="Q6914" t="s">
        <v>6636</v>
      </c>
      <c r="R6914" t="s">
        <v>6636</v>
      </c>
      <c r="S6914" s="12"/>
      <c r="T6914" s="13"/>
      <c r="U6914" t="s">
        <v>6896</v>
      </c>
    </row>
    <row r="6915" spans="1:21" x14ac:dyDescent="0.25">
      <c r="A6915" t="s">
        <v>6619</v>
      </c>
      <c r="B6915" s="12">
        <v>214280</v>
      </c>
      <c r="C6915" t="s">
        <v>12493</v>
      </c>
      <c r="D6915" s="11">
        <v>46208.746886574103</v>
      </c>
      <c r="E6915" t="s">
        <v>12494</v>
      </c>
      <c r="F6915" t="s">
        <v>6415</v>
      </c>
      <c r="G6915" t="s">
        <v>8524</v>
      </c>
      <c r="H6915" t="s">
        <v>6449</v>
      </c>
      <c r="I6915" t="s">
        <v>55</v>
      </c>
      <c r="J6915" t="s">
        <v>643</v>
      </c>
      <c r="K6915" t="s">
        <v>12196</v>
      </c>
      <c r="L6915" t="s">
        <v>12047</v>
      </c>
      <c r="M6915" t="s">
        <v>12197</v>
      </c>
      <c r="N6915" t="s">
        <v>7001</v>
      </c>
      <c r="O6915" t="s">
        <v>7007</v>
      </c>
      <c r="P6915">
        <v>7805000</v>
      </c>
      <c r="Q6915" t="s">
        <v>6636</v>
      </c>
      <c r="R6915" t="s">
        <v>6636</v>
      </c>
      <c r="S6915" s="12"/>
      <c r="T6915" s="13"/>
      <c r="U6915" t="s">
        <v>6896</v>
      </c>
    </row>
    <row r="6916" spans="1:21" x14ac:dyDescent="0.25">
      <c r="A6916" t="s">
        <v>6637</v>
      </c>
      <c r="B6916" s="12">
        <v>214360</v>
      </c>
      <c r="C6916" t="s">
        <v>12495</v>
      </c>
      <c r="D6916" s="11">
        <v>46209.352546296301</v>
      </c>
      <c r="E6916" t="s">
        <v>12496</v>
      </c>
      <c r="F6916" t="s">
        <v>6415</v>
      </c>
      <c r="G6916" t="s">
        <v>6968</v>
      </c>
      <c r="H6916" t="s">
        <v>6449</v>
      </c>
      <c r="I6916" t="s">
        <v>55</v>
      </c>
      <c r="J6916" t="s">
        <v>737</v>
      </c>
      <c r="K6916" t="s">
        <v>12497</v>
      </c>
      <c r="L6916" t="s">
        <v>12028</v>
      </c>
      <c r="M6916" t="s">
        <v>12498</v>
      </c>
      <c r="N6916" t="s">
        <v>7001</v>
      </c>
      <c r="O6916" t="s">
        <v>7002</v>
      </c>
      <c r="P6916">
        <v>9275000</v>
      </c>
      <c r="Q6916" t="s">
        <v>6636</v>
      </c>
      <c r="R6916" t="s">
        <v>6636</v>
      </c>
      <c r="S6916" s="12"/>
      <c r="T6916" s="13"/>
      <c r="U6916" t="s">
        <v>6789</v>
      </c>
    </row>
    <row r="6917" spans="1:21" x14ac:dyDescent="0.25">
      <c r="A6917" t="s">
        <v>6637</v>
      </c>
      <c r="B6917" s="12">
        <v>214360</v>
      </c>
      <c r="C6917" t="s">
        <v>12495</v>
      </c>
      <c r="D6917" s="11">
        <v>46209.352546296301</v>
      </c>
      <c r="E6917" t="s">
        <v>12496</v>
      </c>
      <c r="F6917" t="s">
        <v>6415</v>
      </c>
      <c r="G6917" t="s">
        <v>8520</v>
      </c>
      <c r="H6917" t="s">
        <v>6449</v>
      </c>
      <c r="I6917" t="s">
        <v>55</v>
      </c>
      <c r="J6917" t="s">
        <v>737</v>
      </c>
      <c r="K6917" t="s">
        <v>12497</v>
      </c>
      <c r="L6917" t="s">
        <v>12028</v>
      </c>
      <c r="M6917" t="s">
        <v>12498</v>
      </c>
      <c r="N6917" t="s">
        <v>7001</v>
      </c>
      <c r="O6917" t="s">
        <v>7002</v>
      </c>
      <c r="P6917">
        <v>9275000</v>
      </c>
      <c r="Q6917" t="s">
        <v>6636</v>
      </c>
      <c r="R6917" t="s">
        <v>6636</v>
      </c>
      <c r="S6917" s="12"/>
      <c r="T6917" s="13"/>
      <c r="U6917" t="s">
        <v>6789</v>
      </c>
    </row>
    <row r="6918" spans="1:21" x14ac:dyDescent="0.25">
      <c r="A6918" t="s">
        <v>6637</v>
      </c>
      <c r="B6918" s="12">
        <v>214360</v>
      </c>
      <c r="C6918" t="s">
        <v>12495</v>
      </c>
      <c r="D6918" s="11">
        <v>46209.352546296301</v>
      </c>
      <c r="E6918" t="s">
        <v>12496</v>
      </c>
      <c r="F6918" t="s">
        <v>6415</v>
      </c>
      <c r="G6918" t="s">
        <v>12030</v>
      </c>
      <c r="H6918" t="s">
        <v>6449</v>
      </c>
      <c r="I6918" t="s">
        <v>55</v>
      </c>
      <c r="J6918" t="s">
        <v>737</v>
      </c>
      <c r="K6918" t="s">
        <v>12497</v>
      </c>
      <c r="L6918" t="s">
        <v>12028</v>
      </c>
      <c r="M6918" t="s">
        <v>12498</v>
      </c>
      <c r="N6918" t="s">
        <v>7001</v>
      </c>
      <c r="O6918" t="s">
        <v>7002</v>
      </c>
      <c r="P6918">
        <v>9275000</v>
      </c>
      <c r="Q6918" t="s">
        <v>6636</v>
      </c>
      <c r="R6918" t="s">
        <v>6636</v>
      </c>
      <c r="S6918" s="12"/>
      <c r="T6918" s="13"/>
      <c r="U6918" t="s">
        <v>6789</v>
      </c>
    </row>
    <row r="6919" spans="1:21" x14ac:dyDescent="0.25">
      <c r="A6919" t="s">
        <v>6637</v>
      </c>
      <c r="B6919" s="12">
        <v>214360</v>
      </c>
      <c r="C6919" t="s">
        <v>12495</v>
      </c>
      <c r="D6919" s="11">
        <v>46209.352546296301</v>
      </c>
      <c r="E6919" t="s">
        <v>12496</v>
      </c>
      <c r="F6919" t="s">
        <v>6415</v>
      </c>
      <c r="G6919" t="s">
        <v>8521</v>
      </c>
      <c r="H6919" t="s">
        <v>6449</v>
      </c>
      <c r="I6919" t="s">
        <v>55</v>
      </c>
      <c r="J6919" t="s">
        <v>737</v>
      </c>
      <c r="K6919" t="s">
        <v>12497</v>
      </c>
      <c r="L6919" t="s">
        <v>12028</v>
      </c>
      <c r="M6919" t="s">
        <v>12498</v>
      </c>
      <c r="N6919" t="s">
        <v>7001</v>
      </c>
      <c r="O6919" t="s">
        <v>7002</v>
      </c>
      <c r="P6919">
        <v>9275000</v>
      </c>
      <c r="Q6919" t="s">
        <v>6636</v>
      </c>
      <c r="R6919" t="s">
        <v>6636</v>
      </c>
      <c r="S6919" s="12"/>
      <c r="T6919" s="13"/>
      <c r="U6919" t="s">
        <v>6789</v>
      </c>
    </row>
    <row r="6920" spans="1:21" x14ac:dyDescent="0.25">
      <c r="A6920" t="s">
        <v>6637</v>
      </c>
      <c r="B6920" s="12">
        <v>214360</v>
      </c>
      <c r="C6920" t="s">
        <v>12495</v>
      </c>
      <c r="D6920" s="11">
        <v>46209.352546296301</v>
      </c>
      <c r="E6920" t="s">
        <v>12496</v>
      </c>
      <c r="F6920" t="s">
        <v>6415</v>
      </c>
      <c r="G6920" t="s">
        <v>12031</v>
      </c>
      <c r="H6920" t="s">
        <v>6449</v>
      </c>
      <c r="I6920" t="s">
        <v>55</v>
      </c>
      <c r="J6920" t="s">
        <v>737</v>
      </c>
      <c r="K6920" t="s">
        <v>12497</v>
      </c>
      <c r="L6920" t="s">
        <v>12028</v>
      </c>
      <c r="M6920" t="s">
        <v>12498</v>
      </c>
      <c r="N6920" t="s">
        <v>7001</v>
      </c>
      <c r="O6920" t="s">
        <v>7002</v>
      </c>
      <c r="P6920">
        <v>9275000</v>
      </c>
      <c r="Q6920" t="s">
        <v>6636</v>
      </c>
      <c r="R6920" t="s">
        <v>6636</v>
      </c>
      <c r="S6920" s="12"/>
      <c r="T6920" s="13"/>
      <c r="U6920" t="s">
        <v>6789</v>
      </c>
    </row>
    <row r="6921" spans="1:21" x14ac:dyDescent="0.25">
      <c r="A6921" t="s">
        <v>6637</v>
      </c>
      <c r="B6921" s="12">
        <v>214360</v>
      </c>
      <c r="C6921" t="s">
        <v>12495</v>
      </c>
      <c r="D6921" s="11">
        <v>46209.352546296301</v>
      </c>
      <c r="E6921" t="s">
        <v>12496</v>
      </c>
      <c r="F6921" t="s">
        <v>6415</v>
      </c>
      <c r="G6921" t="s">
        <v>12032</v>
      </c>
      <c r="H6921" t="s">
        <v>6449</v>
      </c>
      <c r="I6921" t="s">
        <v>55</v>
      </c>
      <c r="J6921" t="s">
        <v>737</v>
      </c>
      <c r="K6921" t="s">
        <v>12497</v>
      </c>
      <c r="L6921" t="s">
        <v>12028</v>
      </c>
      <c r="M6921" t="s">
        <v>12498</v>
      </c>
      <c r="N6921" t="s">
        <v>7001</v>
      </c>
      <c r="O6921" t="s">
        <v>7002</v>
      </c>
      <c r="P6921">
        <v>9275000</v>
      </c>
      <c r="Q6921" t="s">
        <v>6636</v>
      </c>
      <c r="R6921" t="s">
        <v>6636</v>
      </c>
      <c r="S6921" s="12"/>
      <c r="T6921" s="13"/>
      <c r="U6921" t="s">
        <v>6789</v>
      </c>
    </row>
    <row r="6922" spans="1:21" x14ac:dyDescent="0.25">
      <c r="A6922" t="s">
        <v>6637</v>
      </c>
      <c r="B6922" s="12">
        <v>214360</v>
      </c>
      <c r="C6922" t="s">
        <v>12495</v>
      </c>
      <c r="D6922" s="11">
        <v>46209.352546296301</v>
      </c>
      <c r="E6922" t="s">
        <v>12496</v>
      </c>
      <c r="F6922" t="s">
        <v>6415</v>
      </c>
      <c r="G6922" t="s">
        <v>12033</v>
      </c>
      <c r="H6922" t="s">
        <v>6449</v>
      </c>
      <c r="I6922" t="s">
        <v>55</v>
      </c>
      <c r="J6922" t="s">
        <v>737</v>
      </c>
      <c r="K6922" t="s">
        <v>12497</v>
      </c>
      <c r="L6922" t="s">
        <v>12028</v>
      </c>
      <c r="M6922" t="s">
        <v>12498</v>
      </c>
      <c r="N6922" t="s">
        <v>7001</v>
      </c>
      <c r="O6922" t="s">
        <v>7002</v>
      </c>
      <c r="P6922">
        <v>9275000</v>
      </c>
      <c r="Q6922" t="s">
        <v>6636</v>
      </c>
      <c r="R6922" t="s">
        <v>6636</v>
      </c>
      <c r="S6922" s="12"/>
      <c r="T6922" s="13"/>
      <c r="U6922" t="s">
        <v>6789</v>
      </c>
    </row>
    <row r="6923" spans="1:21" x14ac:dyDescent="0.25">
      <c r="A6923" t="s">
        <v>6637</v>
      </c>
      <c r="B6923" s="12">
        <v>214360</v>
      </c>
      <c r="C6923" t="s">
        <v>12495</v>
      </c>
      <c r="D6923" s="11">
        <v>46209.352546296301</v>
      </c>
      <c r="E6923" t="s">
        <v>12496</v>
      </c>
      <c r="F6923" t="s">
        <v>6415</v>
      </c>
      <c r="G6923" t="s">
        <v>12034</v>
      </c>
      <c r="H6923" t="s">
        <v>6449</v>
      </c>
      <c r="I6923" t="s">
        <v>55</v>
      </c>
      <c r="J6923" t="s">
        <v>737</v>
      </c>
      <c r="K6923" t="s">
        <v>12497</v>
      </c>
      <c r="L6923" t="s">
        <v>12028</v>
      </c>
      <c r="M6923" t="s">
        <v>12498</v>
      </c>
      <c r="N6923" t="s">
        <v>7001</v>
      </c>
      <c r="O6923" t="s">
        <v>7002</v>
      </c>
      <c r="P6923">
        <v>9275000</v>
      </c>
      <c r="Q6923" t="s">
        <v>6636</v>
      </c>
      <c r="R6923" t="s">
        <v>6636</v>
      </c>
      <c r="S6923" s="12"/>
      <c r="T6923" s="13"/>
      <c r="U6923" t="s">
        <v>6789</v>
      </c>
    </row>
    <row r="6924" spans="1:21" x14ac:dyDescent="0.25">
      <c r="A6924" t="s">
        <v>6637</v>
      </c>
      <c r="B6924" s="12">
        <v>214360</v>
      </c>
      <c r="C6924" t="s">
        <v>12495</v>
      </c>
      <c r="D6924" s="11">
        <v>46209.352546296301</v>
      </c>
      <c r="E6924" t="s">
        <v>12496</v>
      </c>
      <c r="F6924" t="s">
        <v>6415</v>
      </c>
      <c r="G6924" t="s">
        <v>12035</v>
      </c>
      <c r="H6924" t="s">
        <v>6449</v>
      </c>
      <c r="I6924" t="s">
        <v>55</v>
      </c>
      <c r="J6924" t="s">
        <v>737</v>
      </c>
      <c r="K6924" t="s">
        <v>12497</v>
      </c>
      <c r="L6924" t="s">
        <v>12028</v>
      </c>
      <c r="M6924" t="s">
        <v>12498</v>
      </c>
      <c r="N6924" t="s">
        <v>7001</v>
      </c>
      <c r="O6924" t="s">
        <v>7002</v>
      </c>
      <c r="P6924">
        <v>9275000</v>
      </c>
      <c r="Q6924" t="s">
        <v>6636</v>
      </c>
      <c r="R6924" t="s">
        <v>6636</v>
      </c>
      <c r="S6924" s="12"/>
      <c r="T6924" s="13"/>
      <c r="U6924" t="s">
        <v>6789</v>
      </c>
    </row>
    <row r="6925" spans="1:21" x14ac:dyDescent="0.25">
      <c r="A6925" t="s">
        <v>6619</v>
      </c>
      <c r="B6925" s="12">
        <v>214345</v>
      </c>
      <c r="C6925" t="s">
        <v>12466</v>
      </c>
      <c r="D6925" s="11">
        <v>46209.502766203703</v>
      </c>
      <c r="E6925" t="s">
        <v>12467</v>
      </c>
      <c r="F6925" t="s">
        <v>6415</v>
      </c>
      <c r="G6925" t="s">
        <v>6968</v>
      </c>
      <c r="H6925" t="s">
        <v>6449</v>
      </c>
      <c r="I6925" t="s">
        <v>6636</v>
      </c>
      <c r="J6925" t="s">
        <v>6636</v>
      </c>
      <c r="K6925" t="s">
        <v>12292</v>
      </c>
      <c r="L6925" t="s">
        <v>12023</v>
      </c>
      <c r="M6925" t="s">
        <v>12293</v>
      </c>
      <c r="N6925" t="s">
        <v>6761</v>
      </c>
      <c r="O6925" t="s">
        <v>6771</v>
      </c>
      <c r="P6925">
        <v>15495000</v>
      </c>
      <c r="Q6925" t="s">
        <v>6636</v>
      </c>
      <c r="R6925" t="s">
        <v>6636</v>
      </c>
      <c r="S6925" s="12"/>
      <c r="T6925" s="13"/>
      <c r="U6925" t="s">
        <v>7474</v>
      </c>
    </row>
    <row r="6926" spans="1:21" x14ac:dyDescent="0.25">
      <c r="A6926" t="s">
        <v>6619</v>
      </c>
      <c r="B6926" s="12">
        <v>428690</v>
      </c>
      <c r="C6926" t="s">
        <v>12466</v>
      </c>
      <c r="D6926" s="11">
        <v>46209.502766203703</v>
      </c>
      <c r="E6926" t="s">
        <v>12467</v>
      </c>
      <c r="F6926" t="s">
        <v>6415</v>
      </c>
      <c r="G6926" t="s">
        <v>10421</v>
      </c>
      <c r="H6926" t="s">
        <v>6449</v>
      </c>
      <c r="I6926" t="s">
        <v>6636</v>
      </c>
      <c r="J6926" t="s">
        <v>6636</v>
      </c>
      <c r="K6926" t="s">
        <v>12292</v>
      </c>
      <c r="L6926" t="s">
        <v>12023</v>
      </c>
      <c r="M6926" t="s">
        <v>12293</v>
      </c>
      <c r="N6926" t="s">
        <v>6761</v>
      </c>
      <c r="O6926" t="s">
        <v>6771</v>
      </c>
      <c r="P6926">
        <v>30990000</v>
      </c>
      <c r="Q6926" t="s">
        <v>6636</v>
      </c>
      <c r="R6926" t="s">
        <v>6636</v>
      </c>
      <c r="S6926" s="12"/>
      <c r="T6926" s="13"/>
      <c r="U6926" t="s">
        <v>7474</v>
      </c>
    </row>
    <row r="6927" spans="1:21" x14ac:dyDescent="0.25">
      <c r="A6927" t="s">
        <v>6619</v>
      </c>
      <c r="B6927" s="12">
        <v>214345</v>
      </c>
      <c r="C6927" t="s">
        <v>12466</v>
      </c>
      <c r="D6927" s="11">
        <v>46209.502766203703</v>
      </c>
      <c r="E6927" t="s">
        <v>12467</v>
      </c>
      <c r="F6927" t="s">
        <v>6415</v>
      </c>
      <c r="G6927" t="s">
        <v>8520</v>
      </c>
      <c r="H6927" t="s">
        <v>6449</v>
      </c>
      <c r="I6927" t="s">
        <v>6636</v>
      </c>
      <c r="J6927" t="s">
        <v>6636</v>
      </c>
      <c r="K6927" t="s">
        <v>12292</v>
      </c>
      <c r="L6927" t="s">
        <v>12023</v>
      </c>
      <c r="M6927" t="s">
        <v>12293</v>
      </c>
      <c r="N6927" t="s">
        <v>6761</v>
      </c>
      <c r="O6927" t="s">
        <v>6771</v>
      </c>
      <c r="P6927">
        <v>15495000</v>
      </c>
      <c r="Q6927" t="s">
        <v>6636</v>
      </c>
      <c r="R6927" t="s">
        <v>6636</v>
      </c>
      <c r="S6927" s="12"/>
      <c r="T6927" s="13"/>
      <c r="U6927" t="s">
        <v>7474</v>
      </c>
    </row>
    <row r="6928" spans="1:21" x14ac:dyDescent="0.25">
      <c r="A6928" t="s">
        <v>6619</v>
      </c>
      <c r="B6928" s="12">
        <v>214360</v>
      </c>
      <c r="C6928" t="s">
        <v>12495</v>
      </c>
      <c r="D6928" s="11">
        <v>46209.514351851903</v>
      </c>
      <c r="E6928" t="s">
        <v>12496</v>
      </c>
      <c r="F6928" t="s">
        <v>6415</v>
      </c>
      <c r="G6928" t="s">
        <v>6968</v>
      </c>
      <c r="H6928" t="s">
        <v>6449</v>
      </c>
      <c r="I6928" t="s">
        <v>55</v>
      </c>
      <c r="J6928" t="s">
        <v>737</v>
      </c>
      <c r="K6928" t="s">
        <v>12497</v>
      </c>
      <c r="L6928" t="s">
        <v>12028</v>
      </c>
      <c r="M6928" t="s">
        <v>12498</v>
      </c>
      <c r="N6928" t="s">
        <v>7001</v>
      </c>
      <c r="O6928" t="s">
        <v>7002</v>
      </c>
      <c r="P6928">
        <v>9275000</v>
      </c>
      <c r="Q6928" t="s">
        <v>6636</v>
      </c>
      <c r="R6928" t="s">
        <v>6636</v>
      </c>
      <c r="S6928" s="12"/>
      <c r="T6928" s="13"/>
      <c r="U6928" t="s">
        <v>6789</v>
      </c>
    </row>
    <row r="6929" spans="1:21" x14ac:dyDescent="0.25">
      <c r="A6929" t="s">
        <v>6619</v>
      </c>
      <c r="B6929" s="12">
        <v>214360</v>
      </c>
      <c r="C6929" t="s">
        <v>12495</v>
      </c>
      <c r="D6929" s="11">
        <v>46209.514351851903</v>
      </c>
      <c r="E6929" t="s">
        <v>12496</v>
      </c>
      <c r="F6929" t="s">
        <v>6415</v>
      </c>
      <c r="G6929" t="s">
        <v>8520</v>
      </c>
      <c r="H6929" t="s">
        <v>6449</v>
      </c>
      <c r="I6929" t="s">
        <v>55</v>
      </c>
      <c r="J6929" t="s">
        <v>737</v>
      </c>
      <c r="K6929" t="s">
        <v>12497</v>
      </c>
      <c r="L6929" t="s">
        <v>12028</v>
      </c>
      <c r="M6929" t="s">
        <v>12498</v>
      </c>
      <c r="N6929" t="s">
        <v>7001</v>
      </c>
      <c r="O6929" t="s">
        <v>7002</v>
      </c>
      <c r="P6929">
        <v>9275000</v>
      </c>
      <c r="Q6929" t="s">
        <v>6636</v>
      </c>
      <c r="R6929" t="s">
        <v>6636</v>
      </c>
      <c r="S6929" s="12"/>
      <c r="T6929" s="13"/>
      <c r="U6929" t="s">
        <v>6789</v>
      </c>
    </row>
    <row r="6930" spans="1:21" x14ac:dyDescent="0.25">
      <c r="A6930" t="s">
        <v>6619</v>
      </c>
      <c r="B6930" s="12">
        <v>214360</v>
      </c>
      <c r="C6930" t="s">
        <v>12495</v>
      </c>
      <c r="D6930" s="11">
        <v>46209.514351851903</v>
      </c>
      <c r="E6930" t="s">
        <v>12496</v>
      </c>
      <c r="F6930" t="s">
        <v>6415</v>
      </c>
      <c r="G6930" t="s">
        <v>12030</v>
      </c>
      <c r="H6930" t="s">
        <v>6449</v>
      </c>
      <c r="I6930" t="s">
        <v>55</v>
      </c>
      <c r="J6930" t="s">
        <v>737</v>
      </c>
      <c r="K6930" t="s">
        <v>12497</v>
      </c>
      <c r="L6930" t="s">
        <v>12028</v>
      </c>
      <c r="M6930" t="s">
        <v>12498</v>
      </c>
      <c r="N6930" t="s">
        <v>7001</v>
      </c>
      <c r="O6930" t="s">
        <v>7002</v>
      </c>
      <c r="P6930">
        <v>9275000</v>
      </c>
      <c r="Q6930" t="s">
        <v>6636</v>
      </c>
      <c r="R6930" t="s">
        <v>6636</v>
      </c>
      <c r="S6930" s="12"/>
      <c r="T6930" s="13"/>
      <c r="U6930" t="s">
        <v>6789</v>
      </c>
    </row>
    <row r="6931" spans="1:21" x14ac:dyDescent="0.25">
      <c r="A6931" t="s">
        <v>6619</v>
      </c>
      <c r="B6931" s="12">
        <v>214360</v>
      </c>
      <c r="C6931" t="s">
        <v>12495</v>
      </c>
      <c r="D6931" s="11">
        <v>46209.514351851903</v>
      </c>
      <c r="E6931" t="s">
        <v>12496</v>
      </c>
      <c r="F6931" t="s">
        <v>6415</v>
      </c>
      <c r="G6931" t="s">
        <v>8521</v>
      </c>
      <c r="H6931" t="s">
        <v>6449</v>
      </c>
      <c r="I6931" t="s">
        <v>55</v>
      </c>
      <c r="J6931" t="s">
        <v>737</v>
      </c>
      <c r="K6931" t="s">
        <v>12497</v>
      </c>
      <c r="L6931" t="s">
        <v>12028</v>
      </c>
      <c r="M6931" t="s">
        <v>12498</v>
      </c>
      <c r="N6931" t="s">
        <v>7001</v>
      </c>
      <c r="O6931" t="s">
        <v>7002</v>
      </c>
      <c r="P6931">
        <v>9275000</v>
      </c>
      <c r="Q6931" t="s">
        <v>6636</v>
      </c>
      <c r="R6931" t="s">
        <v>6636</v>
      </c>
      <c r="S6931" s="12"/>
      <c r="T6931" s="13"/>
      <c r="U6931" t="s">
        <v>6789</v>
      </c>
    </row>
    <row r="6932" spans="1:21" x14ac:dyDescent="0.25">
      <c r="A6932" t="s">
        <v>6619</v>
      </c>
      <c r="B6932" s="12">
        <v>214360</v>
      </c>
      <c r="C6932" t="s">
        <v>12495</v>
      </c>
      <c r="D6932" s="11">
        <v>46209.514351851903</v>
      </c>
      <c r="E6932" t="s">
        <v>12496</v>
      </c>
      <c r="F6932" t="s">
        <v>6415</v>
      </c>
      <c r="G6932" t="s">
        <v>12031</v>
      </c>
      <c r="H6932" t="s">
        <v>6449</v>
      </c>
      <c r="I6932" t="s">
        <v>55</v>
      </c>
      <c r="J6932" t="s">
        <v>737</v>
      </c>
      <c r="K6932" t="s">
        <v>12497</v>
      </c>
      <c r="L6932" t="s">
        <v>12028</v>
      </c>
      <c r="M6932" t="s">
        <v>12498</v>
      </c>
      <c r="N6932" t="s">
        <v>7001</v>
      </c>
      <c r="O6932" t="s">
        <v>7002</v>
      </c>
      <c r="P6932">
        <v>9275000</v>
      </c>
      <c r="Q6932" t="s">
        <v>6636</v>
      </c>
      <c r="R6932" t="s">
        <v>6636</v>
      </c>
      <c r="S6932" s="12"/>
      <c r="T6932" s="13"/>
      <c r="U6932" t="s">
        <v>6789</v>
      </c>
    </row>
    <row r="6933" spans="1:21" x14ac:dyDescent="0.25">
      <c r="A6933" t="s">
        <v>6619</v>
      </c>
      <c r="B6933" s="12">
        <v>214360</v>
      </c>
      <c r="C6933" t="s">
        <v>12495</v>
      </c>
      <c r="D6933" s="11">
        <v>46209.514351851903</v>
      </c>
      <c r="E6933" t="s">
        <v>12496</v>
      </c>
      <c r="F6933" t="s">
        <v>6415</v>
      </c>
      <c r="G6933" t="s">
        <v>12032</v>
      </c>
      <c r="H6933" t="s">
        <v>6449</v>
      </c>
      <c r="I6933" t="s">
        <v>55</v>
      </c>
      <c r="J6933" t="s">
        <v>737</v>
      </c>
      <c r="K6933" t="s">
        <v>12497</v>
      </c>
      <c r="L6933" t="s">
        <v>12028</v>
      </c>
      <c r="M6933" t="s">
        <v>12498</v>
      </c>
      <c r="N6933" t="s">
        <v>7001</v>
      </c>
      <c r="O6933" t="s">
        <v>7002</v>
      </c>
      <c r="P6933">
        <v>9275000</v>
      </c>
      <c r="Q6933" t="s">
        <v>6636</v>
      </c>
      <c r="R6933" t="s">
        <v>6636</v>
      </c>
      <c r="S6933" s="12"/>
      <c r="T6933" s="13"/>
      <c r="U6933" t="s">
        <v>6789</v>
      </c>
    </row>
    <row r="6934" spans="1:21" x14ac:dyDescent="0.25">
      <c r="A6934" t="s">
        <v>6619</v>
      </c>
      <c r="B6934" s="12">
        <v>214360</v>
      </c>
      <c r="C6934" t="s">
        <v>12495</v>
      </c>
      <c r="D6934" s="11">
        <v>46209.514351851903</v>
      </c>
      <c r="E6934" t="s">
        <v>12496</v>
      </c>
      <c r="F6934" t="s">
        <v>6415</v>
      </c>
      <c r="G6934" t="s">
        <v>12033</v>
      </c>
      <c r="H6934" t="s">
        <v>6449</v>
      </c>
      <c r="I6934" t="s">
        <v>55</v>
      </c>
      <c r="J6934" t="s">
        <v>737</v>
      </c>
      <c r="K6934" t="s">
        <v>12497</v>
      </c>
      <c r="L6934" t="s">
        <v>12028</v>
      </c>
      <c r="M6934" t="s">
        <v>12498</v>
      </c>
      <c r="N6934" t="s">
        <v>7001</v>
      </c>
      <c r="O6934" t="s">
        <v>7002</v>
      </c>
      <c r="P6934">
        <v>9275000</v>
      </c>
      <c r="Q6934" t="s">
        <v>6636</v>
      </c>
      <c r="R6934" t="s">
        <v>6636</v>
      </c>
      <c r="S6934" s="12"/>
      <c r="T6934" s="13"/>
      <c r="U6934" t="s">
        <v>6789</v>
      </c>
    </row>
    <row r="6935" spans="1:21" x14ac:dyDescent="0.25">
      <c r="A6935" t="s">
        <v>6619</v>
      </c>
      <c r="B6935" s="12">
        <v>214360</v>
      </c>
      <c r="C6935" t="s">
        <v>12495</v>
      </c>
      <c r="D6935" s="11">
        <v>46209.514351851903</v>
      </c>
      <c r="E6935" t="s">
        <v>12496</v>
      </c>
      <c r="F6935" t="s">
        <v>6415</v>
      </c>
      <c r="G6935" t="s">
        <v>12034</v>
      </c>
      <c r="H6935" t="s">
        <v>6449</v>
      </c>
      <c r="I6935" t="s">
        <v>55</v>
      </c>
      <c r="J6935" t="s">
        <v>737</v>
      </c>
      <c r="K6935" t="s">
        <v>12497</v>
      </c>
      <c r="L6935" t="s">
        <v>12028</v>
      </c>
      <c r="M6935" t="s">
        <v>12498</v>
      </c>
      <c r="N6935" t="s">
        <v>7001</v>
      </c>
      <c r="O6935" t="s">
        <v>7002</v>
      </c>
      <c r="P6935">
        <v>9275000</v>
      </c>
      <c r="Q6935" t="s">
        <v>6636</v>
      </c>
      <c r="R6935" t="s">
        <v>6636</v>
      </c>
      <c r="S6935" s="12"/>
      <c r="T6935" s="13"/>
      <c r="U6935" t="s">
        <v>6789</v>
      </c>
    </row>
    <row r="6936" spans="1:21" x14ac:dyDescent="0.25">
      <c r="A6936" t="s">
        <v>6619</v>
      </c>
      <c r="B6936" s="12">
        <v>214360</v>
      </c>
      <c r="C6936" t="s">
        <v>12495</v>
      </c>
      <c r="D6936" s="11">
        <v>46209.514351851903</v>
      </c>
      <c r="E6936" t="s">
        <v>12496</v>
      </c>
      <c r="F6936" t="s">
        <v>6415</v>
      </c>
      <c r="G6936" t="s">
        <v>12035</v>
      </c>
      <c r="H6936" t="s">
        <v>6449</v>
      </c>
      <c r="I6936" t="s">
        <v>55</v>
      </c>
      <c r="J6936" t="s">
        <v>737</v>
      </c>
      <c r="K6936" t="s">
        <v>12497</v>
      </c>
      <c r="L6936" t="s">
        <v>12028</v>
      </c>
      <c r="M6936" t="s">
        <v>12498</v>
      </c>
      <c r="N6936" t="s">
        <v>7001</v>
      </c>
      <c r="O6936" t="s">
        <v>7002</v>
      </c>
      <c r="P6936">
        <v>9275000</v>
      </c>
      <c r="Q6936" t="s">
        <v>6636</v>
      </c>
      <c r="R6936" t="s">
        <v>6636</v>
      </c>
      <c r="S6936" s="12"/>
      <c r="T6936" s="13"/>
      <c r="U6936" t="s">
        <v>6789</v>
      </c>
    </row>
    <row r="6937" spans="1:21" x14ac:dyDescent="0.25">
      <c r="A6937" t="s">
        <v>6637</v>
      </c>
      <c r="B6937" s="12">
        <v>214430</v>
      </c>
      <c r="C6937" t="s">
        <v>12499</v>
      </c>
      <c r="D6937" s="11">
        <v>46209.637037036999</v>
      </c>
      <c r="E6937" t="s">
        <v>12500</v>
      </c>
      <c r="F6937" t="s">
        <v>6415</v>
      </c>
      <c r="G6937" t="s">
        <v>6968</v>
      </c>
      <c r="H6937" t="s">
        <v>6449</v>
      </c>
      <c r="I6937" t="s">
        <v>55</v>
      </c>
      <c r="J6937" t="s">
        <v>737</v>
      </c>
      <c r="K6937" t="s">
        <v>12501</v>
      </c>
      <c r="L6937" t="s">
        <v>12039</v>
      </c>
      <c r="M6937" t="s">
        <v>12502</v>
      </c>
      <c r="N6937" t="s">
        <v>6787</v>
      </c>
      <c r="O6937" t="s">
        <v>6810</v>
      </c>
      <c r="P6937">
        <v>12995000</v>
      </c>
      <c r="Q6937" t="s">
        <v>6636</v>
      </c>
      <c r="R6937" t="s">
        <v>6636</v>
      </c>
      <c r="S6937" s="12"/>
      <c r="T6937" s="13"/>
      <c r="U6937" t="s">
        <v>7455</v>
      </c>
    </row>
    <row r="6938" spans="1:21" x14ac:dyDescent="0.25">
      <c r="A6938" t="s">
        <v>6637</v>
      </c>
      <c r="B6938" s="12">
        <v>214430</v>
      </c>
      <c r="C6938" t="s">
        <v>12499</v>
      </c>
      <c r="D6938" s="11">
        <v>46209.637037036999</v>
      </c>
      <c r="E6938" t="s">
        <v>12500</v>
      </c>
      <c r="F6938" t="s">
        <v>6415</v>
      </c>
      <c r="G6938" t="s">
        <v>8520</v>
      </c>
      <c r="H6938" t="s">
        <v>6449</v>
      </c>
      <c r="I6938" t="s">
        <v>55</v>
      </c>
      <c r="J6938" t="s">
        <v>737</v>
      </c>
      <c r="K6938" t="s">
        <v>12501</v>
      </c>
      <c r="L6938" t="s">
        <v>12039</v>
      </c>
      <c r="M6938" t="s">
        <v>12502</v>
      </c>
      <c r="N6938" t="s">
        <v>6787</v>
      </c>
      <c r="O6938" t="s">
        <v>6810</v>
      </c>
      <c r="P6938">
        <v>12995000</v>
      </c>
      <c r="Q6938" t="s">
        <v>6636</v>
      </c>
      <c r="R6938" t="s">
        <v>6636</v>
      </c>
      <c r="S6938" s="12"/>
      <c r="T6938" s="13"/>
      <c r="U6938" t="s">
        <v>7455</v>
      </c>
    </row>
    <row r="6939" spans="1:21" x14ac:dyDescent="0.25">
      <c r="A6939" t="s">
        <v>6637</v>
      </c>
      <c r="B6939" s="12">
        <v>214430</v>
      </c>
      <c r="C6939" t="s">
        <v>12499</v>
      </c>
      <c r="D6939" s="11">
        <v>46209.637037036999</v>
      </c>
      <c r="E6939" t="s">
        <v>12500</v>
      </c>
      <c r="F6939" t="s">
        <v>6415</v>
      </c>
      <c r="G6939" t="s">
        <v>12030</v>
      </c>
      <c r="H6939" t="s">
        <v>6449</v>
      </c>
      <c r="I6939" t="s">
        <v>55</v>
      </c>
      <c r="J6939" t="s">
        <v>737</v>
      </c>
      <c r="K6939" t="s">
        <v>12501</v>
      </c>
      <c r="L6939" t="s">
        <v>12039</v>
      </c>
      <c r="M6939" t="s">
        <v>12502</v>
      </c>
      <c r="N6939" t="s">
        <v>6787</v>
      </c>
      <c r="O6939" t="s">
        <v>6810</v>
      </c>
      <c r="P6939">
        <v>12995000</v>
      </c>
      <c r="Q6939" t="s">
        <v>6636</v>
      </c>
      <c r="R6939" t="s">
        <v>6636</v>
      </c>
      <c r="S6939" s="12"/>
      <c r="T6939" s="13"/>
      <c r="U6939" t="s">
        <v>7455</v>
      </c>
    </row>
    <row r="6940" spans="1:21" x14ac:dyDescent="0.25">
      <c r="A6940" t="s">
        <v>6637</v>
      </c>
      <c r="B6940" s="12">
        <v>214430</v>
      </c>
      <c r="C6940" t="s">
        <v>12499</v>
      </c>
      <c r="D6940" s="11">
        <v>46209.637037036999</v>
      </c>
      <c r="E6940" t="s">
        <v>12500</v>
      </c>
      <c r="F6940" t="s">
        <v>6415</v>
      </c>
      <c r="G6940" t="s">
        <v>8521</v>
      </c>
      <c r="H6940" t="s">
        <v>6449</v>
      </c>
      <c r="I6940" t="s">
        <v>55</v>
      </c>
      <c r="J6940" t="s">
        <v>737</v>
      </c>
      <c r="K6940" t="s">
        <v>12501</v>
      </c>
      <c r="L6940" t="s">
        <v>12039</v>
      </c>
      <c r="M6940" t="s">
        <v>12502</v>
      </c>
      <c r="N6940" t="s">
        <v>6787</v>
      </c>
      <c r="O6940" t="s">
        <v>6810</v>
      </c>
      <c r="P6940">
        <v>12995000</v>
      </c>
      <c r="Q6940" t="s">
        <v>6636</v>
      </c>
      <c r="R6940" t="s">
        <v>6636</v>
      </c>
      <c r="S6940" s="12"/>
      <c r="T6940" s="13"/>
      <c r="U6940" t="s">
        <v>7455</v>
      </c>
    </row>
    <row r="6941" spans="1:21" x14ac:dyDescent="0.25">
      <c r="A6941" t="s">
        <v>6637</v>
      </c>
      <c r="B6941" s="12">
        <v>214430</v>
      </c>
      <c r="C6941" t="s">
        <v>12499</v>
      </c>
      <c r="D6941" s="11">
        <v>46209.637037036999</v>
      </c>
      <c r="E6941" t="s">
        <v>12500</v>
      </c>
      <c r="F6941" t="s">
        <v>6415</v>
      </c>
      <c r="G6941" t="s">
        <v>12041</v>
      </c>
      <c r="H6941" t="s">
        <v>6449</v>
      </c>
      <c r="I6941" t="s">
        <v>55</v>
      </c>
      <c r="J6941" t="s">
        <v>737</v>
      </c>
      <c r="K6941" t="s">
        <v>12501</v>
      </c>
      <c r="L6941" t="s">
        <v>12039</v>
      </c>
      <c r="M6941" t="s">
        <v>12502</v>
      </c>
      <c r="N6941" t="s">
        <v>6787</v>
      </c>
      <c r="O6941" t="s">
        <v>6810</v>
      </c>
      <c r="P6941">
        <v>12995000</v>
      </c>
      <c r="Q6941" t="s">
        <v>6636</v>
      </c>
      <c r="R6941" t="s">
        <v>6636</v>
      </c>
      <c r="S6941" s="12"/>
      <c r="T6941" s="13"/>
      <c r="U6941" t="s">
        <v>7455</v>
      </c>
    </row>
    <row r="6942" spans="1:21" x14ac:dyDescent="0.25">
      <c r="A6942" t="s">
        <v>6637</v>
      </c>
      <c r="B6942" s="12">
        <v>214430</v>
      </c>
      <c r="C6942" t="s">
        <v>12499</v>
      </c>
      <c r="D6942" s="11">
        <v>46209.637037036999</v>
      </c>
      <c r="E6942" t="s">
        <v>12500</v>
      </c>
      <c r="F6942" t="s">
        <v>6415</v>
      </c>
      <c r="G6942" t="s">
        <v>12042</v>
      </c>
      <c r="H6942" t="s">
        <v>6449</v>
      </c>
      <c r="I6942" t="s">
        <v>55</v>
      </c>
      <c r="J6942" t="s">
        <v>737</v>
      </c>
      <c r="K6942" t="s">
        <v>12501</v>
      </c>
      <c r="L6942" t="s">
        <v>12039</v>
      </c>
      <c r="M6942" t="s">
        <v>12502</v>
      </c>
      <c r="N6942" t="s">
        <v>6787</v>
      </c>
      <c r="O6942" t="s">
        <v>6810</v>
      </c>
      <c r="P6942">
        <v>12995000</v>
      </c>
      <c r="Q6942" t="s">
        <v>6636</v>
      </c>
      <c r="R6942" t="s">
        <v>6636</v>
      </c>
      <c r="S6942" s="12"/>
      <c r="T6942" s="13"/>
      <c r="U6942" t="s">
        <v>7455</v>
      </c>
    </row>
    <row r="6943" spans="1:21" x14ac:dyDescent="0.25">
      <c r="A6943" t="s">
        <v>6619</v>
      </c>
      <c r="B6943" s="12">
        <v>214430</v>
      </c>
      <c r="C6943" t="s">
        <v>12499</v>
      </c>
      <c r="D6943" s="11">
        <v>46209.6659490741</v>
      </c>
      <c r="E6943" t="s">
        <v>12500</v>
      </c>
      <c r="F6943" t="s">
        <v>6415</v>
      </c>
      <c r="G6943" t="s">
        <v>6968</v>
      </c>
      <c r="H6943" t="s">
        <v>6449</v>
      </c>
      <c r="I6943" t="s">
        <v>55</v>
      </c>
      <c r="J6943" t="s">
        <v>737</v>
      </c>
      <c r="K6943" t="s">
        <v>12501</v>
      </c>
      <c r="L6943" t="s">
        <v>12039</v>
      </c>
      <c r="M6943" t="s">
        <v>12502</v>
      </c>
      <c r="N6943" t="s">
        <v>6787</v>
      </c>
      <c r="O6943" t="s">
        <v>6810</v>
      </c>
      <c r="P6943">
        <v>12995000</v>
      </c>
      <c r="Q6943" t="s">
        <v>6636</v>
      </c>
      <c r="R6943" t="s">
        <v>6636</v>
      </c>
      <c r="S6943" s="12"/>
      <c r="T6943" s="13"/>
      <c r="U6943" t="s">
        <v>7455</v>
      </c>
    </row>
    <row r="6944" spans="1:21" x14ac:dyDescent="0.25">
      <c r="A6944" t="s">
        <v>6619</v>
      </c>
      <c r="B6944" s="12">
        <v>214430</v>
      </c>
      <c r="C6944" t="s">
        <v>12499</v>
      </c>
      <c r="D6944" s="11">
        <v>46209.6659490741</v>
      </c>
      <c r="E6944" t="s">
        <v>12500</v>
      </c>
      <c r="F6944" t="s">
        <v>6415</v>
      </c>
      <c r="G6944" t="s">
        <v>8520</v>
      </c>
      <c r="H6944" t="s">
        <v>6449</v>
      </c>
      <c r="I6944" t="s">
        <v>55</v>
      </c>
      <c r="J6944" t="s">
        <v>737</v>
      </c>
      <c r="K6944" t="s">
        <v>12501</v>
      </c>
      <c r="L6944" t="s">
        <v>12039</v>
      </c>
      <c r="M6944" t="s">
        <v>12502</v>
      </c>
      <c r="N6944" t="s">
        <v>6787</v>
      </c>
      <c r="O6944" t="s">
        <v>6810</v>
      </c>
      <c r="P6944">
        <v>12995000</v>
      </c>
      <c r="Q6944" t="s">
        <v>6636</v>
      </c>
      <c r="R6944" t="s">
        <v>6636</v>
      </c>
      <c r="S6944" s="12"/>
      <c r="T6944" s="13"/>
      <c r="U6944" t="s">
        <v>7455</v>
      </c>
    </row>
    <row r="6945" spans="1:21" x14ac:dyDescent="0.25">
      <c r="A6945" t="s">
        <v>6619</v>
      </c>
      <c r="B6945" s="12">
        <v>214430</v>
      </c>
      <c r="C6945" t="s">
        <v>12499</v>
      </c>
      <c r="D6945" s="11">
        <v>46209.6659490741</v>
      </c>
      <c r="E6945" t="s">
        <v>12500</v>
      </c>
      <c r="F6945" t="s">
        <v>6415</v>
      </c>
      <c r="G6945" t="s">
        <v>12030</v>
      </c>
      <c r="H6945" t="s">
        <v>6449</v>
      </c>
      <c r="I6945" t="s">
        <v>55</v>
      </c>
      <c r="J6945" t="s">
        <v>737</v>
      </c>
      <c r="K6945" t="s">
        <v>12501</v>
      </c>
      <c r="L6945" t="s">
        <v>12039</v>
      </c>
      <c r="M6945" t="s">
        <v>12502</v>
      </c>
      <c r="N6945" t="s">
        <v>6787</v>
      </c>
      <c r="O6945" t="s">
        <v>6810</v>
      </c>
      <c r="P6945">
        <v>12995000</v>
      </c>
      <c r="Q6945" t="s">
        <v>6636</v>
      </c>
      <c r="R6945" t="s">
        <v>6636</v>
      </c>
      <c r="S6945" s="12"/>
      <c r="T6945" s="13"/>
      <c r="U6945" t="s">
        <v>7455</v>
      </c>
    </row>
    <row r="6946" spans="1:21" x14ac:dyDescent="0.25">
      <c r="A6946" t="s">
        <v>6619</v>
      </c>
      <c r="B6946" s="12">
        <v>214430</v>
      </c>
      <c r="C6946" t="s">
        <v>12499</v>
      </c>
      <c r="D6946" s="11">
        <v>46209.6659490741</v>
      </c>
      <c r="E6946" t="s">
        <v>12500</v>
      </c>
      <c r="F6946" t="s">
        <v>6415</v>
      </c>
      <c r="G6946" t="s">
        <v>8521</v>
      </c>
      <c r="H6946" t="s">
        <v>6449</v>
      </c>
      <c r="I6946" t="s">
        <v>55</v>
      </c>
      <c r="J6946" t="s">
        <v>737</v>
      </c>
      <c r="K6946" t="s">
        <v>12501</v>
      </c>
      <c r="L6946" t="s">
        <v>12039</v>
      </c>
      <c r="M6946" t="s">
        <v>12502</v>
      </c>
      <c r="N6946" t="s">
        <v>6787</v>
      </c>
      <c r="O6946" t="s">
        <v>6810</v>
      </c>
      <c r="P6946">
        <v>12995000</v>
      </c>
      <c r="Q6946" t="s">
        <v>6636</v>
      </c>
      <c r="R6946" t="s">
        <v>6636</v>
      </c>
      <c r="S6946" s="12"/>
      <c r="T6946" s="13"/>
      <c r="U6946" t="s">
        <v>7455</v>
      </c>
    </row>
    <row r="6947" spans="1:21" x14ac:dyDescent="0.25">
      <c r="A6947" t="s">
        <v>6619</v>
      </c>
      <c r="B6947" s="12">
        <v>214430</v>
      </c>
      <c r="C6947" t="s">
        <v>12499</v>
      </c>
      <c r="D6947" s="11">
        <v>46209.6659490741</v>
      </c>
      <c r="E6947" t="s">
        <v>12500</v>
      </c>
      <c r="F6947" t="s">
        <v>6415</v>
      </c>
      <c r="G6947" t="s">
        <v>12041</v>
      </c>
      <c r="H6947" t="s">
        <v>6449</v>
      </c>
      <c r="I6947" t="s">
        <v>55</v>
      </c>
      <c r="J6947" t="s">
        <v>737</v>
      </c>
      <c r="K6947" t="s">
        <v>12501</v>
      </c>
      <c r="L6947" t="s">
        <v>12039</v>
      </c>
      <c r="M6947" t="s">
        <v>12502</v>
      </c>
      <c r="N6947" t="s">
        <v>6787</v>
      </c>
      <c r="O6947" t="s">
        <v>6810</v>
      </c>
      <c r="P6947">
        <v>12995000</v>
      </c>
      <c r="Q6947" t="s">
        <v>6636</v>
      </c>
      <c r="R6947" t="s">
        <v>6636</v>
      </c>
      <c r="S6947" s="12"/>
      <c r="T6947" s="13"/>
      <c r="U6947" t="s">
        <v>7455</v>
      </c>
    </row>
    <row r="6948" spans="1:21" x14ac:dyDescent="0.25">
      <c r="A6948" t="s">
        <v>6619</v>
      </c>
      <c r="B6948" s="12">
        <v>214430</v>
      </c>
      <c r="C6948" t="s">
        <v>12499</v>
      </c>
      <c r="D6948" s="11">
        <v>46209.6659490741</v>
      </c>
      <c r="E6948" t="s">
        <v>12500</v>
      </c>
      <c r="F6948" t="s">
        <v>6415</v>
      </c>
      <c r="G6948" t="s">
        <v>12042</v>
      </c>
      <c r="H6948" t="s">
        <v>6449</v>
      </c>
      <c r="I6948" t="s">
        <v>55</v>
      </c>
      <c r="J6948" t="s">
        <v>737</v>
      </c>
      <c r="K6948" t="s">
        <v>12501</v>
      </c>
      <c r="L6948" t="s">
        <v>12039</v>
      </c>
      <c r="M6948" t="s">
        <v>12502</v>
      </c>
      <c r="N6948" t="s">
        <v>6787</v>
      </c>
      <c r="O6948" t="s">
        <v>6810</v>
      </c>
      <c r="P6948">
        <v>12995000</v>
      </c>
      <c r="Q6948" t="s">
        <v>6636</v>
      </c>
      <c r="R6948" t="s">
        <v>6636</v>
      </c>
      <c r="S6948" s="12"/>
      <c r="T6948" s="13"/>
      <c r="U6948" t="s">
        <v>7455</v>
      </c>
    </row>
    <row r="6949" spans="1:21" x14ac:dyDescent="0.25">
      <c r="A6949" t="s">
        <v>6637</v>
      </c>
      <c r="B6949" s="12">
        <v>214530</v>
      </c>
      <c r="C6949" t="s">
        <v>12503</v>
      </c>
      <c r="D6949" s="11">
        <v>46209.893750000003</v>
      </c>
      <c r="E6949" t="s">
        <v>12504</v>
      </c>
      <c r="F6949" t="s">
        <v>6415</v>
      </c>
      <c r="G6949" t="s">
        <v>6968</v>
      </c>
      <c r="H6949" t="s">
        <v>6449</v>
      </c>
      <c r="I6949" t="s">
        <v>65</v>
      </c>
      <c r="J6949" t="s">
        <v>636</v>
      </c>
      <c r="K6949" t="s">
        <v>12478</v>
      </c>
      <c r="L6949" t="s">
        <v>12479</v>
      </c>
      <c r="M6949" t="s">
        <v>12480</v>
      </c>
      <c r="N6949" t="s">
        <v>8878</v>
      </c>
      <c r="O6949" t="s">
        <v>12481</v>
      </c>
      <c r="P6949">
        <v>19245000</v>
      </c>
      <c r="Q6949" t="s">
        <v>6636</v>
      </c>
      <c r="R6949" t="s">
        <v>6636</v>
      </c>
      <c r="S6949" s="12"/>
      <c r="T6949" s="13"/>
      <c r="U6949" t="s">
        <v>6724</v>
      </c>
    </row>
    <row r="6950" spans="1:21" x14ac:dyDescent="0.25">
      <c r="A6950" t="s">
        <v>6637</v>
      </c>
      <c r="B6950" s="12">
        <v>214530</v>
      </c>
      <c r="C6950" t="s">
        <v>12503</v>
      </c>
      <c r="D6950" s="11">
        <v>46209.893750000003</v>
      </c>
      <c r="E6950" t="s">
        <v>12504</v>
      </c>
      <c r="F6950" t="s">
        <v>6415</v>
      </c>
      <c r="G6950" t="s">
        <v>8520</v>
      </c>
      <c r="H6950" t="s">
        <v>6449</v>
      </c>
      <c r="I6950" t="s">
        <v>65</v>
      </c>
      <c r="J6950" t="s">
        <v>636</v>
      </c>
      <c r="K6950" t="s">
        <v>12478</v>
      </c>
      <c r="L6950" t="s">
        <v>12479</v>
      </c>
      <c r="M6950" t="s">
        <v>12480</v>
      </c>
      <c r="N6950" t="s">
        <v>8878</v>
      </c>
      <c r="O6950" t="s">
        <v>12481</v>
      </c>
      <c r="P6950">
        <v>19245000</v>
      </c>
      <c r="Q6950" t="s">
        <v>6636</v>
      </c>
      <c r="R6950" t="s">
        <v>6636</v>
      </c>
      <c r="S6950" s="12"/>
      <c r="T6950" s="13"/>
      <c r="U6950" t="s">
        <v>6724</v>
      </c>
    </row>
    <row r="6951" spans="1:21" x14ac:dyDescent="0.25">
      <c r="A6951" t="s">
        <v>6637</v>
      </c>
      <c r="B6951" s="12">
        <v>214530</v>
      </c>
      <c r="C6951" t="s">
        <v>12503</v>
      </c>
      <c r="D6951" s="11">
        <v>46209.893750000003</v>
      </c>
      <c r="E6951" t="s">
        <v>12504</v>
      </c>
      <c r="F6951" t="s">
        <v>6415</v>
      </c>
      <c r="G6951" t="s">
        <v>12030</v>
      </c>
      <c r="H6951" t="s">
        <v>6449</v>
      </c>
      <c r="I6951" t="s">
        <v>65</v>
      </c>
      <c r="J6951" t="s">
        <v>636</v>
      </c>
      <c r="K6951" t="s">
        <v>12478</v>
      </c>
      <c r="L6951" t="s">
        <v>12479</v>
      </c>
      <c r="M6951" t="s">
        <v>12480</v>
      </c>
      <c r="N6951" t="s">
        <v>8878</v>
      </c>
      <c r="O6951" t="s">
        <v>12481</v>
      </c>
      <c r="P6951">
        <v>19245000</v>
      </c>
      <c r="Q6951" t="s">
        <v>6636</v>
      </c>
      <c r="R6951" t="s">
        <v>6636</v>
      </c>
      <c r="S6951" s="12"/>
      <c r="T6951" s="13"/>
      <c r="U6951" t="s">
        <v>6724</v>
      </c>
    </row>
    <row r="6952" spans="1:21" x14ac:dyDescent="0.25">
      <c r="A6952" t="s">
        <v>6637</v>
      </c>
      <c r="B6952" s="12">
        <v>214530</v>
      </c>
      <c r="C6952" t="s">
        <v>12503</v>
      </c>
      <c r="D6952" s="11">
        <v>46209.893750000003</v>
      </c>
      <c r="E6952" t="s">
        <v>12504</v>
      </c>
      <c r="F6952" t="s">
        <v>6415</v>
      </c>
      <c r="G6952" t="s">
        <v>8521</v>
      </c>
      <c r="H6952" t="s">
        <v>6449</v>
      </c>
      <c r="I6952" t="s">
        <v>65</v>
      </c>
      <c r="J6952" t="s">
        <v>636</v>
      </c>
      <c r="K6952" t="s">
        <v>12478</v>
      </c>
      <c r="L6952" t="s">
        <v>12479</v>
      </c>
      <c r="M6952" t="s">
        <v>12480</v>
      </c>
      <c r="N6952" t="s">
        <v>8878</v>
      </c>
      <c r="O6952" t="s">
        <v>12481</v>
      </c>
      <c r="P6952">
        <v>19245000</v>
      </c>
      <c r="Q6952" t="s">
        <v>6636</v>
      </c>
      <c r="R6952" t="s">
        <v>6636</v>
      </c>
      <c r="S6952" s="12"/>
      <c r="T6952" s="13"/>
      <c r="U6952" t="s">
        <v>6724</v>
      </c>
    </row>
    <row r="6953" spans="1:21" x14ac:dyDescent="0.25">
      <c r="A6953" t="s">
        <v>6637</v>
      </c>
      <c r="B6953" s="12">
        <v>214530</v>
      </c>
      <c r="C6953" t="s">
        <v>12503</v>
      </c>
      <c r="D6953" s="11">
        <v>46209.893750000003</v>
      </c>
      <c r="E6953" t="s">
        <v>12504</v>
      </c>
      <c r="F6953" t="s">
        <v>6415</v>
      </c>
      <c r="G6953" t="s">
        <v>12145</v>
      </c>
      <c r="H6953" t="s">
        <v>6449</v>
      </c>
      <c r="I6953" t="s">
        <v>65</v>
      </c>
      <c r="J6953" t="s">
        <v>636</v>
      </c>
      <c r="K6953" t="s">
        <v>12478</v>
      </c>
      <c r="L6953" t="s">
        <v>12479</v>
      </c>
      <c r="M6953" t="s">
        <v>12480</v>
      </c>
      <c r="N6953" t="s">
        <v>8878</v>
      </c>
      <c r="O6953" t="s">
        <v>12481</v>
      </c>
      <c r="P6953">
        <v>19245000</v>
      </c>
      <c r="Q6953" t="s">
        <v>6636</v>
      </c>
      <c r="R6953" t="s">
        <v>6636</v>
      </c>
      <c r="S6953" s="12"/>
      <c r="T6953" s="13"/>
      <c r="U6953" t="s">
        <v>6724</v>
      </c>
    </row>
    <row r="6954" spans="1:21" x14ac:dyDescent="0.25">
      <c r="A6954" t="s">
        <v>6637</v>
      </c>
      <c r="B6954" s="12">
        <v>214530</v>
      </c>
      <c r="C6954" t="s">
        <v>12503</v>
      </c>
      <c r="D6954" s="11">
        <v>46209.893750000003</v>
      </c>
      <c r="E6954" t="s">
        <v>12504</v>
      </c>
      <c r="F6954" t="s">
        <v>6415</v>
      </c>
      <c r="G6954" t="s">
        <v>12482</v>
      </c>
      <c r="H6954" t="s">
        <v>6449</v>
      </c>
      <c r="I6954" t="s">
        <v>65</v>
      </c>
      <c r="J6954" t="s">
        <v>636</v>
      </c>
      <c r="K6954" t="s">
        <v>12478</v>
      </c>
      <c r="L6954" t="s">
        <v>12479</v>
      </c>
      <c r="M6954" t="s">
        <v>12480</v>
      </c>
      <c r="N6954" t="s">
        <v>8878</v>
      </c>
      <c r="O6954" t="s">
        <v>12481</v>
      </c>
      <c r="P6954">
        <v>19245000</v>
      </c>
      <c r="Q6954" t="s">
        <v>6636</v>
      </c>
      <c r="R6954" t="s">
        <v>6636</v>
      </c>
      <c r="S6954" s="12"/>
      <c r="T6954" s="13"/>
      <c r="U6954" t="s">
        <v>6724</v>
      </c>
    </row>
    <row r="6955" spans="1:21" x14ac:dyDescent="0.25">
      <c r="A6955" t="s">
        <v>6637</v>
      </c>
      <c r="B6955" s="12">
        <v>214530</v>
      </c>
      <c r="C6955" t="s">
        <v>12503</v>
      </c>
      <c r="D6955" s="11">
        <v>46209.893750000003</v>
      </c>
      <c r="E6955" t="s">
        <v>12504</v>
      </c>
      <c r="F6955" t="s">
        <v>6415</v>
      </c>
      <c r="G6955" t="s">
        <v>12483</v>
      </c>
      <c r="H6955" t="s">
        <v>6449</v>
      </c>
      <c r="I6955" t="s">
        <v>65</v>
      </c>
      <c r="J6955" t="s">
        <v>636</v>
      </c>
      <c r="K6955" t="s">
        <v>12478</v>
      </c>
      <c r="L6955" t="s">
        <v>12479</v>
      </c>
      <c r="M6955" t="s">
        <v>12480</v>
      </c>
      <c r="N6955" t="s">
        <v>8878</v>
      </c>
      <c r="O6955" t="s">
        <v>12481</v>
      </c>
      <c r="P6955">
        <v>19245000</v>
      </c>
      <c r="Q6955" t="s">
        <v>6636</v>
      </c>
      <c r="R6955" t="s">
        <v>6636</v>
      </c>
      <c r="S6955" s="12"/>
      <c r="T6955" s="13"/>
      <c r="U6955" t="s">
        <v>6724</v>
      </c>
    </row>
    <row r="6956" spans="1:21" x14ac:dyDescent="0.25">
      <c r="A6956" t="s">
        <v>6637</v>
      </c>
      <c r="B6956" s="12">
        <v>214530</v>
      </c>
      <c r="C6956" t="s">
        <v>12503</v>
      </c>
      <c r="D6956" s="11">
        <v>46209.893750000003</v>
      </c>
      <c r="E6956" t="s">
        <v>12504</v>
      </c>
      <c r="F6956" t="s">
        <v>6415</v>
      </c>
      <c r="G6956" t="s">
        <v>12484</v>
      </c>
      <c r="H6956" t="s">
        <v>6449</v>
      </c>
      <c r="I6956" t="s">
        <v>65</v>
      </c>
      <c r="J6956" t="s">
        <v>636</v>
      </c>
      <c r="K6956" t="s">
        <v>12478</v>
      </c>
      <c r="L6956" t="s">
        <v>12479</v>
      </c>
      <c r="M6956" t="s">
        <v>12480</v>
      </c>
      <c r="N6956" t="s">
        <v>8878</v>
      </c>
      <c r="O6956" t="s">
        <v>12481</v>
      </c>
      <c r="P6956">
        <v>19245000</v>
      </c>
      <c r="Q6956" t="s">
        <v>6636</v>
      </c>
      <c r="R6956" t="s">
        <v>6636</v>
      </c>
      <c r="S6956" s="12"/>
      <c r="T6956" s="13"/>
      <c r="U6956" t="s">
        <v>6724</v>
      </c>
    </row>
    <row r="6957" spans="1:21" x14ac:dyDescent="0.25">
      <c r="A6957" t="s">
        <v>6637</v>
      </c>
      <c r="B6957" s="12">
        <v>214515</v>
      </c>
      <c r="C6957" t="s">
        <v>12505</v>
      </c>
      <c r="D6957" s="11">
        <v>46210.240856481498</v>
      </c>
      <c r="E6957" t="s">
        <v>12506</v>
      </c>
      <c r="F6957" t="s">
        <v>6415</v>
      </c>
      <c r="G6957" t="s">
        <v>6968</v>
      </c>
      <c r="H6957" t="s">
        <v>6449</v>
      </c>
      <c r="I6957" t="s">
        <v>65</v>
      </c>
      <c r="J6957" t="s">
        <v>219</v>
      </c>
      <c r="K6957" t="s">
        <v>12507</v>
      </c>
      <c r="L6957" t="s">
        <v>12078</v>
      </c>
      <c r="M6957" t="s">
        <v>12508</v>
      </c>
      <c r="N6957" t="s">
        <v>6761</v>
      </c>
      <c r="O6957" t="s">
        <v>6762</v>
      </c>
      <c r="P6957">
        <v>13799500</v>
      </c>
      <c r="Q6957" t="s">
        <v>6636</v>
      </c>
      <c r="R6957" t="s">
        <v>6636</v>
      </c>
      <c r="S6957" s="12"/>
      <c r="T6957" s="13"/>
      <c r="U6957" t="s">
        <v>7486</v>
      </c>
    </row>
    <row r="6958" spans="1:21" x14ac:dyDescent="0.25">
      <c r="A6958" t="s">
        <v>6637</v>
      </c>
      <c r="B6958" s="12">
        <v>214515</v>
      </c>
      <c r="C6958" t="s">
        <v>12505</v>
      </c>
      <c r="D6958" s="11">
        <v>46210.240856481498</v>
      </c>
      <c r="E6958" t="s">
        <v>12506</v>
      </c>
      <c r="F6958" t="s">
        <v>6415</v>
      </c>
      <c r="G6958" t="s">
        <v>8520</v>
      </c>
      <c r="H6958" t="s">
        <v>6449</v>
      </c>
      <c r="I6958" t="s">
        <v>65</v>
      </c>
      <c r="J6958" t="s">
        <v>219</v>
      </c>
      <c r="K6958" t="s">
        <v>12507</v>
      </c>
      <c r="L6958" t="s">
        <v>12078</v>
      </c>
      <c r="M6958" t="s">
        <v>12508</v>
      </c>
      <c r="N6958" t="s">
        <v>6761</v>
      </c>
      <c r="O6958" t="s">
        <v>6762</v>
      </c>
      <c r="P6958">
        <v>13799500</v>
      </c>
      <c r="Q6958" t="s">
        <v>6636</v>
      </c>
      <c r="R6958" t="s">
        <v>6636</v>
      </c>
      <c r="S6958" s="12"/>
      <c r="T6958" s="13"/>
      <c r="U6958" t="s">
        <v>7486</v>
      </c>
    </row>
    <row r="6959" spans="1:21" x14ac:dyDescent="0.25">
      <c r="A6959" t="s">
        <v>6637</v>
      </c>
      <c r="B6959" s="12">
        <v>214515</v>
      </c>
      <c r="C6959" t="s">
        <v>12505</v>
      </c>
      <c r="D6959" s="11">
        <v>46210.240856481498</v>
      </c>
      <c r="E6959" t="s">
        <v>12506</v>
      </c>
      <c r="F6959" t="s">
        <v>6415</v>
      </c>
      <c r="G6959" t="s">
        <v>12030</v>
      </c>
      <c r="H6959" t="s">
        <v>6449</v>
      </c>
      <c r="I6959" t="s">
        <v>65</v>
      </c>
      <c r="J6959" t="s">
        <v>219</v>
      </c>
      <c r="K6959" t="s">
        <v>12507</v>
      </c>
      <c r="L6959" t="s">
        <v>12078</v>
      </c>
      <c r="M6959" t="s">
        <v>12508</v>
      </c>
      <c r="N6959" t="s">
        <v>6761</v>
      </c>
      <c r="O6959" t="s">
        <v>6762</v>
      </c>
      <c r="P6959">
        <v>13799500</v>
      </c>
      <c r="Q6959" t="s">
        <v>6636</v>
      </c>
      <c r="R6959" t="s">
        <v>6636</v>
      </c>
      <c r="S6959" s="12"/>
      <c r="T6959" s="13"/>
      <c r="U6959" t="s">
        <v>7486</v>
      </c>
    </row>
    <row r="6960" spans="1:21" x14ac:dyDescent="0.25">
      <c r="A6960" t="s">
        <v>6637</v>
      </c>
      <c r="B6960" s="12">
        <v>214515</v>
      </c>
      <c r="C6960" t="s">
        <v>12505</v>
      </c>
      <c r="D6960" s="11">
        <v>46210.240856481498</v>
      </c>
      <c r="E6960" t="s">
        <v>12506</v>
      </c>
      <c r="F6960" t="s">
        <v>6415</v>
      </c>
      <c r="G6960" t="s">
        <v>12080</v>
      </c>
      <c r="H6960" t="s">
        <v>6449</v>
      </c>
      <c r="I6960" t="s">
        <v>65</v>
      </c>
      <c r="J6960" t="s">
        <v>219</v>
      </c>
      <c r="K6960" t="s">
        <v>12507</v>
      </c>
      <c r="L6960" t="s">
        <v>12078</v>
      </c>
      <c r="M6960" t="s">
        <v>12508</v>
      </c>
      <c r="N6960" t="s">
        <v>6761</v>
      </c>
      <c r="O6960" t="s">
        <v>6762</v>
      </c>
      <c r="P6960">
        <v>13799500</v>
      </c>
      <c r="Q6960" t="s">
        <v>6636</v>
      </c>
      <c r="R6960" t="s">
        <v>6636</v>
      </c>
      <c r="S6960" s="12"/>
      <c r="T6960" s="13"/>
      <c r="U6960" t="s">
        <v>7486</v>
      </c>
    </row>
    <row r="6961" spans="1:21" x14ac:dyDescent="0.25">
      <c r="A6961" t="s">
        <v>6637</v>
      </c>
      <c r="B6961" s="12">
        <v>214515</v>
      </c>
      <c r="C6961" t="s">
        <v>12505</v>
      </c>
      <c r="D6961" s="11">
        <v>46210.240856481498</v>
      </c>
      <c r="E6961" t="s">
        <v>12506</v>
      </c>
      <c r="F6961" t="s">
        <v>6415</v>
      </c>
      <c r="G6961" t="s">
        <v>12081</v>
      </c>
      <c r="H6961" t="s">
        <v>6449</v>
      </c>
      <c r="I6961" t="s">
        <v>65</v>
      </c>
      <c r="J6961" t="s">
        <v>219</v>
      </c>
      <c r="K6961" t="s">
        <v>12507</v>
      </c>
      <c r="L6961" t="s">
        <v>12078</v>
      </c>
      <c r="M6961" t="s">
        <v>12508</v>
      </c>
      <c r="N6961" t="s">
        <v>6761</v>
      </c>
      <c r="O6961" t="s">
        <v>6762</v>
      </c>
      <c r="P6961">
        <v>13799500</v>
      </c>
      <c r="Q6961" t="s">
        <v>6636</v>
      </c>
      <c r="R6961" t="s">
        <v>6636</v>
      </c>
      <c r="S6961" s="12"/>
      <c r="T6961" s="13"/>
      <c r="U6961" t="s">
        <v>7486</v>
      </c>
    </row>
    <row r="6962" spans="1:21" x14ac:dyDescent="0.25">
      <c r="A6962" t="s">
        <v>6619</v>
      </c>
      <c r="B6962" s="12">
        <v>214515</v>
      </c>
      <c r="C6962" t="s">
        <v>12505</v>
      </c>
      <c r="D6962" s="11">
        <v>46210.436886574098</v>
      </c>
      <c r="E6962" t="s">
        <v>12506</v>
      </c>
      <c r="F6962" t="s">
        <v>6415</v>
      </c>
      <c r="G6962" t="s">
        <v>6968</v>
      </c>
      <c r="H6962" t="s">
        <v>6449</v>
      </c>
      <c r="I6962" t="s">
        <v>65</v>
      </c>
      <c r="J6962" t="s">
        <v>219</v>
      </c>
      <c r="K6962" t="s">
        <v>12507</v>
      </c>
      <c r="L6962" t="s">
        <v>12078</v>
      </c>
      <c r="M6962" t="s">
        <v>12508</v>
      </c>
      <c r="N6962" t="s">
        <v>6761</v>
      </c>
      <c r="O6962" t="s">
        <v>6762</v>
      </c>
      <c r="P6962">
        <v>13799500</v>
      </c>
      <c r="Q6962" t="s">
        <v>6636</v>
      </c>
      <c r="R6962" t="s">
        <v>6636</v>
      </c>
      <c r="S6962" s="12"/>
      <c r="T6962" s="13"/>
      <c r="U6962" t="s">
        <v>7486</v>
      </c>
    </row>
    <row r="6963" spans="1:21" x14ac:dyDescent="0.25">
      <c r="A6963" t="s">
        <v>6619</v>
      </c>
      <c r="B6963" s="12">
        <v>214515</v>
      </c>
      <c r="C6963" t="s">
        <v>12505</v>
      </c>
      <c r="D6963" s="11">
        <v>46210.436886574098</v>
      </c>
      <c r="E6963" t="s">
        <v>12506</v>
      </c>
      <c r="F6963" t="s">
        <v>6415</v>
      </c>
      <c r="G6963" t="s">
        <v>8520</v>
      </c>
      <c r="H6963" t="s">
        <v>6449</v>
      </c>
      <c r="I6963" t="s">
        <v>65</v>
      </c>
      <c r="J6963" t="s">
        <v>219</v>
      </c>
      <c r="K6963" t="s">
        <v>12507</v>
      </c>
      <c r="L6963" t="s">
        <v>12078</v>
      </c>
      <c r="M6963" t="s">
        <v>12508</v>
      </c>
      <c r="N6963" t="s">
        <v>6761</v>
      </c>
      <c r="O6963" t="s">
        <v>6762</v>
      </c>
      <c r="P6963">
        <v>13799500</v>
      </c>
      <c r="Q6963" t="s">
        <v>6636</v>
      </c>
      <c r="R6963" t="s">
        <v>6636</v>
      </c>
      <c r="S6963" s="12"/>
      <c r="T6963" s="13"/>
      <c r="U6963" t="s">
        <v>7486</v>
      </c>
    </row>
    <row r="6964" spans="1:21" x14ac:dyDescent="0.25">
      <c r="A6964" t="s">
        <v>6619</v>
      </c>
      <c r="B6964" s="12">
        <v>214515</v>
      </c>
      <c r="C6964" t="s">
        <v>12505</v>
      </c>
      <c r="D6964" s="11">
        <v>46210.436886574098</v>
      </c>
      <c r="E6964" t="s">
        <v>12506</v>
      </c>
      <c r="F6964" t="s">
        <v>6415</v>
      </c>
      <c r="G6964" t="s">
        <v>12030</v>
      </c>
      <c r="H6964" t="s">
        <v>6449</v>
      </c>
      <c r="I6964" t="s">
        <v>65</v>
      </c>
      <c r="J6964" t="s">
        <v>219</v>
      </c>
      <c r="K6964" t="s">
        <v>12507</v>
      </c>
      <c r="L6964" t="s">
        <v>12078</v>
      </c>
      <c r="M6964" t="s">
        <v>12508</v>
      </c>
      <c r="N6964" t="s">
        <v>6761</v>
      </c>
      <c r="O6964" t="s">
        <v>6762</v>
      </c>
      <c r="P6964">
        <v>13799500</v>
      </c>
      <c r="Q6964" t="s">
        <v>6636</v>
      </c>
      <c r="R6964" t="s">
        <v>6636</v>
      </c>
      <c r="S6964" s="12"/>
      <c r="T6964" s="13"/>
      <c r="U6964" t="s">
        <v>7486</v>
      </c>
    </row>
    <row r="6965" spans="1:21" x14ac:dyDescent="0.25">
      <c r="A6965" t="s">
        <v>6619</v>
      </c>
      <c r="B6965" s="12">
        <v>214515</v>
      </c>
      <c r="C6965" t="s">
        <v>12505</v>
      </c>
      <c r="D6965" s="11">
        <v>46210.436886574098</v>
      </c>
      <c r="E6965" t="s">
        <v>12506</v>
      </c>
      <c r="F6965" t="s">
        <v>6415</v>
      </c>
      <c r="G6965" t="s">
        <v>12080</v>
      </c>
      <c r="H6965" t="s">
        <v>6449</v>
      </c>
      <c r="I6965" t="s">
        <v>65</v>
      </c>
      <c r="J6965" t="s">
        <v>219</v>
      </c>
      <c r="K6965" t="s">
        <v>12507</v>
      </c>
      <c r="L6965" t="s">
        <v>12078</v>
      </c>
      <c r="M6965" t="s">
        <v>12508</v>
      </c>
      <c r="N6965" t="s">
        <v>6761</v>
      </c>
      <c r="O6965" t="s">
        <v>6762</v>
      </c>
      <c r="P6965">
        <v>13799500</v>
      </c>
      <c r="Q6965" t="s">
        <v>6636</v>
      </c>
      <c r="R6965" t="s">
        <v>6636</v>
      </c>
      <c r="S6965" s="12"/>
      <c r="T6965" s="13"/>
      <c r="U6965" t="s">
        <v>7486</v>
      </c>
    </row>
    <row r="6966" spans="1:21" x14ac:dyDescent="0.25">
      <c r="A6966" t="s">
        <v>6619</v>
      </c>
      <c r="B6966" s="12">
        <v>214515</v>
      </c>
      <c r="C6966" t="s">
        <v>12505</v>
      </c>
      <c r="D6966" s="11">
        <v>46210.436886574098</v>
      </c>
      <c r="E6966" t="s">
        <v>12506</v>
      </c>
      <c r="F6966" t="s">
        <v>6415</v>
      </c>
      <c r="G6966" t="s">
        <v>12081</v>
      </c>
      <c r="H6966" t="s">
        <v>6449</v>
      </c>
      <c r="I6966" t="s">
        <v>65</v>
      </c>
      <c r="J6966" t="s">
        <v>219</v>
      </c>
      <c r="K6966" t="s">
        <v>12507</v>
      </c>
      <c r="L6966" t="s">
        <v>12078</v>
      </c>
      <c r="M6966" t="s">
        <v>12508</v>
      </c>
      <c r="N6966" t="s">
        <v>6761</v>
      </c>
      <c r="O6966" t="s">
        <v>6762</v>
      </c>
      <c r="P6966">
        <v>13799500</v>
      </c>
      <c r="Q6966" t="s">
        <v>6636</v>
      </c>
      <c r="R6966" t="s">
        <v>6636</v>
      </c>
      <c r="S6966" s="12"/>
      <c r="T6966" s="13"/>
      <c r="U6966" t="s">
        <v>7486</v>
      </c>
    </row>
    <row r="6967" spans="1:21" x14ac:dyDescent="0.25">
      <c r="A6967" t="s">
        <v>6619</v>
      </c>
      <c r="B6967" s="12">
        <v>214530</v>
      </c>
      <c r="C6967" t="s">
        <v>12503</v>
      </c>
      <c r="D6967" s="11">
        <v>46210.450636574104</v>
      </c>
      <c r="E6967" t="s">
        <v>12504</v>
      </c>
      <c r="F6967" t="s">
        <v>6415</v>
      </c>
      <c r="G6967" t="s">
        <v>6968</v>
      </c>
      <c r="H6967" t="s">
        <v>6449</v>
      </c>
      <c r="I6967" t="s">
        <v>65</v>
      </c>
      <c r="J6967" t="s">
        <v>636</v>
      </c>
      <c r="K6967" t="s">
        <v>12478</v>
      </c>
      <c r="L6967" t="s">
        <v>12479</v>
      </c>
      <c r="M6967" t="s">
        <v>12480</v>
      </c>
      <c r="N6967" t="s">
        <v>8878</v>
      </c>
      <c r="O6967" t="s">
        <v>12481</v>
      </c>
      <c r="P6967">
        <v>19245000</v>
      </c>
      <c r="Q6967" t="s">
        <v>6636</v>
      </c>
      <c r="R6967" t="s">
        <v>6636</v>
      </c>
      <c r="S6967" s="12"/>
      <c r="T6967" s="13"/>
      <c r="U6967" t="s">
        <v>6724</v>
      </c>
    </row>
    <row r="6968" spans="1:21" x14ac:dyDescent="0.25">
      <c r="A6968" t="s">
        <v>6619</v>
      </c>
      <c r="B6968" s="12">
        <v>214530</v>
      </c>
      <c r="C6968" t="s">
        <v>12503</v>
      </c>
      <c r="D6968" s="11">
        <v>46210.450636574104</v>
      </c>
      <c r="E6968" t="s">
        <v>12504</v>
      </c>
      <c r="F6968" t="s">
        <v>6415</v>
      </c>
      <c r="G6968" t="s">
        <v>8520</v>
      </c>
      <c r="H6968" t="s">
        <v>6449</v>
      </c>
      <c r="I6968" t="s">
        <v>65</v>
      </c>
      <c r="J6968" t="s">
        <v>636</v>
      </c>
      <c r="K6968" t="s">
        <v>12478</v>
      </c>
      <c r="L6968" t="s">
        <v>12479</v>
      </c>
      <c r="M6968" t="s">
        <v>12480</v>
      </c>
      <c r="N6968" t="s">
        <v>8878</v>
      </c>
      <c r="O6968" t="s">
        <v>12481</v>
      </c>
      <c r="P6968">
        <v>19245000</v>
      </c>
      <c r="Q6968" t="s">
        <v>6636</v>
      </c>
      <c r="R6968" t="s">
        <v>6636</v>
      </c>
      <c r="S6968" s="12"/>
      <c r="T6968" s="13"/>
      <c r="U6968" t="s">
        <v>6724</v>
      </c>
    </row>
    <row r="6969" spans="1:21" x14ac:dyDescent="0.25">
      <c r="A6969" t="s">
        <v>6619</v>
      </c>
      <c r="B6969" s="12">
        <v>214530</v>
      </c>
      <c r="C6969" t="s">
        <v>12503</v>
      </c>
      <c r="D6969" s="11">
        <v>46210.450636574104</v>
      </c>
      <c r="E6969" t="s">
        <v>12504</v>
      </c>
      <c r="F6969" t="s">
        <v>6415</v>
      </c>
      <c r="G6969" t="s">
        <v>12030</v>
      </c>
      <c r="H6969" t="s">
        <v>6449</v>
      </c>
      <c r="I6969" t="s">
        <v>65</v>
      </c>
      <c r="J6969" t="s">
        <v>636</v>
      </c>
      <c r="K6969" t="s">
        <v>12478</v>
      </c>
      <c r="L6969" t="s">
        <v>12479</v>
      </c>
      <c r="M6969" t="s">
        <v>12480</v>
      </c>
      <c r="N6969" t="s">
        <v>8878</v>
      </c>
      <c r="O6969" t="s">
        <v>12481</v>
      </c>
      <c r="P6969">
        <v>19245000</v>
      </c>
      <c r="Q6969" t="s">
        <v>6636</v>
      </c>
      <c r="R6969" t="s">
        <v>6636</v>
      </c>
      <c r="S6969" s="12"/>
      <c r="T6969" s="13"/>
      <c r="U6969" t="s">
        <v>6724</v>
      </c>
    </row>
    <row r="6970" spans="1:21" x14ac:dyDescent="0.25">
      <c r="A6970" t="s">
        <v>6619</v>
      </c>
      <c r="B6970" s="12">
        <v>214530</v>
      </c>
      <c r="C6970" t="s">
        <v>12503</v>
      </c>
      <c r="D6970" s="11">
        <v>46210.450636574104</v>
      </c>
      <c r="E6970" t="s">
        <v>12504</v>
      </c>
      <c r="F6970" t="s">
        <v>6415</v>
      </c>
      <c r="G6970" t="s">
        <v>8521</v>
      </c>
      <c r="H6970" t="s">
        <v>6449</v>
      </c>
      <c r="I6970" t="s">
        <v>65</v>
      </c>
      <c r="J6970" t="s">
        <v>636</v>
      </c>
      <c r="K6970" t="s">
        <v>12478</v>
      </c>
      <c r="L6970" t="s">
        <v>12479</v>
      </c>
      <c r="M6970" t="s">
        <v>12480</v>
      </c>
      <c r="N6970" t="s">
        <v>8878</v>
      </c>
      <c r="O6970" t="s">
        <v>12481</v>
      </c>
      <c r="P6970">
        <v>19245000</v>
      </c>
      <c r="Q6970" t="s">
        <v>6636</v>
      </c>
      <c r="R6970" t="s">
        <v>6636</v>
      </c>
      <c r="S6970" s="12"/>
      <c r="T6970" s="13"/>
      <c r="U6970" t="s">
        <v>6724</v>
      </c>
    </row>
    <row r="6971" spans="1:21" x14ac:dyDescent="0.25">
      <c r="A6971" t="s">
        <v>6619</v>
      </c>
      <c r="B6971" s="12">
        <v>214530</v>
      </c>
      <c r="C6971" t="s">
        <v>12503</v>
      </c>
      <c r="D6971" s="11">
        <v>46210.450636574104</v>
      </c>
      <c r="E6971" t="s">
        <v>12504</v>
      </c>
      <c r="F6971" t="s">
        <v>6415</v>
      </c>
      <c r="G6971" t="s">
        <v>12145</v>
      </c>
      <c r="H6971" t="s">
        <v>6449</v>
      </c>
      <c r="I6971" t="s">
        <v>65</v>
      </c>
      <c r="J6971" t="s">
        <v>636</v>
      </c>
      <c r="K6971" t="s">
        <v>12478</v>
      </c>
      <c r="L6971" t="s">
        <v>12479</v>
      </c>
      <c r="M6971" t="s">
        <v>12480</v>
      </c>
      <c r="N6971" t="s">
        <v>8878</v>
      </c>
      <c r="O6971" t="s">
        <v>12481</v>
      </c>
      <c r="P6971">
        <v>19245000</v>
      </c>
      <c r="Q6971" t="s">
        <v>6636</v>
      </c>
      <c r="R6971" t="s">
        <v>6636</v>
      </c>
      <c r="S6971" s="12"/>
      <c r="T6971" s="13"/>
      <c r="U6971" t="s">
        <v>6724</v>
      </c>
    </row>
    <row r="6972" spans="1:21" x14ac:dyDescent="0.25">
      <c r="A6972" t="s">
        <v>6619</v>
      </c>
      <c r="B6972" s="12">
        <v>214530</v>
      </c>
      <c r="C6972" t="s">
        <v>12503</v>
      </c>
      <c r="D6972" s="11">
        <v>46210.450636574104</v>
      </c>
      <c r="E6972" t="s">
        <v>12504</v>
      </c>
      <c r="F6972" t="s">
        <v>6415</v>
      </c>
      <c r="G6972" t="s">
        <v>12482</v>
      </c>
      <c r="H6972" t="s">
        <v>6449</v>
      </c>
      <c r="I6972" t="s">
        <v>65</v>
      </c>
      <c r="J6972" t="s">
        <v>636</v>
      </c>
      <c r="K6972" t="s">
        <v>12478</v>
      </c>
      <c r="L6972" t="s">
        <v>12479</v>
      </c>
      <c r="M6972" t="s">
        <v>12480</v>
      </c>
      <c r="N6972" t="s">
        <v>8878</v>
      </c>
      <c r="O6972" t="s">
        <v>12481</v>
      </c>
      <c r="P6972">
        <v>19245000</v>
      </c>
      <c r="Q6972" t="s">
        <v>6636</v>
      </c>
      <c r="R6972" t="s">
        <v>6636</v>
      </c>
      <c r="S6972" s="12"/>
      <c r="T6972" s="13"/>
      <c r="U6972" t="s">
        <v>6724</v>
      </c>
    </row>
    <row r="6973" spans="1:21" x14ac:dyDescent="0.25">
      <c r="A6973" t="s">
        <v>6619</v>
      </c>
      <c r="B6973" s="12">
        <v>214530</v>
      </c>
      <c r="C6973" t="s">
        <v>12503</v>
      </c>
      <c r="D6973" s="11">
        <v>46210.450636574104</v>
      </c>
      <c r="E6973" t="s">
        <v>12504</v>
      </c>
      <c r="F6973" t="s">
        <v>6415</v>
      </c>
      <c r="G6973" t="s">
        <v>12483</v>
      </c>
      <c r="H6973" t="s">
        <v>6449</v>
      </c>
      <c r="I6973" t="s">
        <v>65</v>
      </c>
      <c r="J6973" t="s">
        <v>636</v>
      </c>
      <c r="K6973" t="s">
        <v>12478</v>
      </c>
      <c r="L6973" t="s">
        <v>12479</v>
      </c>
      <c r="M6973" t="s">
        <v>12480</v>
      </c>
      <c r="N6973" t="s">
        <v>8878</v>
      </c>
      <c r="O6973" t="s">
        <v>12481</v>
      </c>
      <c r="P6973">
        <v>19245000</v>
      </c>
      <c r="Q6973" t="s">
        <v>6636</v>
      </c>
      <c r="R6973" t="s">
        <v>6636</v>
      </c>
      <c r="S6973" s="12"/>
      <c r="T6973" s="13"/>
      <c r="U6973" t="s">
        <v>6724</v>
      </c>
    </row>
    <row r="6974" spans="1:21" x14ac:dyDescent="0.25">
      <c r="A6974" t="s">
        <v>6619</v>
      </c>
      <c r="B6974" s="12">
        <v>214530</v>
      </c>
      <c r="C6974" t="s">
        <v>12503</v>
      </c>
      <c r="D6974" s="11">
        <v>46210.450636574104</v>
      </c>
      <c r="E6974" t="s">
        <v>12504</v>
      </c>
      <c r="F6974" t="s">
        <v>6415</v>
      </c>
      <c r="G6974" t="s">
        <v>12484</v>
      </c>
      <c r="H6974" t="s">
        <v>6449</v>
      </c>
      <c r="I6974" t="s">
        <v>65</v>
      </c>
      <c r="J6974" t="s">
        <v>636</v>
      </c>
      <c r="K6974" t="s">
        <v>12478</v>
      </c>
      <c r="L6974" t="s">
        <v>12479</v>
      </c>
      <c r="M6974" t="s">
        <v>12480</v>
      </c>
      <c r="N6974" t="s">
        <v>8878</v>
      </c>
      <c r="O6974" t="s">
        <v>12481</v>
      </c>
      <c r="P6974">
        <v>19245000</v>
      </c>
      <c r="Q6974" t="s">
        <v>6636</v>
      </c>
      <c r="R6974" t="s">
        <v>6636</v>
      </c>
      <c r="S6974" s="12"/>
      <c r="T6974" s="13"/>
      <c r="U6974" t="s">
        <v>6724</v>
      </c>
    </row>
    <row r="6975" spans="1:21" x14ac:dyDescent="0.25">
      <c r="A6975" t="s">
        <v>6637</v>
      </c>
      <c r="B6975" s="12">
        <v>214700</v>
      </c>
      <c r="C6975" t="s">
        <v>10487</v>
      </c>
      <c r="D6975" s="11">
        <v>46210.735416666699</v>
      </c>
      <c r="E6975" t="s">
        <v>10488</v>
      </c>
      <c r="F6975" t="s">
        <v>6415</v>
      </c>
      <c r="G6975" t="s">
        <v>6968</v>
      </c>
      <c r="H6975" t="s">
        <v>6449</v>
      </c>
      <c r="I6975" t="s">
        <v>55</v>
      </c>
      <c r="J6975" t="s">
        <v>737</v>
      </c>
      <c r="K6975" t="s">
        <v>12509</v>
      </c>
      <c r="L6975" t="s">
        <v>12023</v>
      </c>
      <c r="M6975" t="s">
        <v>12510</v>
      </c>
      <c r="N6975" t="s">
        <v>6761</v>
      </c>
      <c r="O6975" t="s">
        <v>6771</v>
      </c>
      <c r="P6975">
        <v>16995000</v>
      </c>
      <c r="Q6975" t="s">
        <v>6636</v>
      </c>
      <c r="R6975" t="s">
        <v>6636</v>
      </c>
      <c r="S6975" s="12"/>
      <c r="T6975" s="13"/>
      <c r="U6975" t="s">
        <v>6636</v>
      </c>
    </row>
    <row r="6976" spans="1:21" x14ac:dyDescent="0.25">
      <c r="A6976" t="s">
        <v>6637</v>
      </c>
      <c r="B6976" s="12">
        <v>429400</v>
      </c>
      <c r="C6976" t="s">
        <v>10487</v>
      </c>
      <c r="D6976" s="11">
        <v>46210.735416666699</v>
      </c>
      <c r="E6976" t="s">
        <v>10488</v>
      </c>
      <c r="F6976" t="s">
        <v>6415</v>
      </c>
      <c r="G6976" t="s">
        <v>10421</v>
      </c>
      <c r="H6976" t="s">
        <v>6449</v>
      </c>
      <c r="I6976" t="s">
        <v>55</v>
      </c>
      <c r="J6976" t="s">
        <v>737</v>
      </c>
      <c r="K6976" t="s">
        <v>12509</v>
      </c>
      <c r="L6976" t="s">
        <v>12023</v>
      </c>
      <c r="M6976" t="s">
        <v>12510</v>
      </c>
      <c r="N6976" t="s">
        <v>6761</v>
      </c>
      <c r="O6976" t="s">
        <v>6771</v>
      </c>
      <c r="P6976">
        <v>33990000</v>
      </c>
      <c r="Q6976" t="s">
        <v>6636</v>
      </c>
      <c r="R6976" t="s">
        <v>6636</v>
      </c>
      <c r="S6976" s="12"/>
      <c r="T6976" s="13"/>
      <c r="U6976" t="s">
        <v>6636</v>
      </c>
    </row>
    <row r="6977" spans="1:21" x14ac:dyDescent="0.25">
      <c r="A6977" t="s">
        <v>6637</v>
      </c>
      <c r="B6977" s="12">
        <v>214700</v>
      </c>
      <c r="C6977" t="s">
        <v>10487</v>
      </c>
      <c r="D6977" s="11">
        <v>46210.735416666699</v>
      </c>
      <c r="E6977" t="s">
        <v>10488</v>
      </c>
      <c r="F6977" t="s">
        <v>6415</v>
      </c>
      <c r="G6977" t="s">
        <v>8520</v>
      </c>
      <c r="H6977" t="s">
        <v>6449</v>
      </c>
      <c r="I6977" t="s">
        <v>55</v>
      </c>
      <c r="J6977" t="s">
        <v>737</v>
      </c>
      <c r="K6977" t="s">
        <v>12509</v>
      </c>
      <c r="L6977" t="s">
        <v>12023</v>
      </c>
      <c r="M6977" t="s">
        <v>12510</v>
      </c>
      <c r="N6977" t="s">
        <v>6761</v>
      </c>
      <c r="O6977" t="s">
        <v>6771</v>
      </c>
      <c r="P6977">
        <v>16995000</v>
      </c>
      <c r="Q6977" t="s">
        <v>6636</v>
      </c>
      <c r="R6977" t="s">
        <v>6636</v>
      </c>
      <c r="S6977" s="12"/>
      <c r="T6977" s="13"/>
      <c r="U6977" t="s">
        <v>6636</v>
      </c>
    </row>
    <row r="6978" spans="1:21" x14ac:dyDescent="0.25">
      <c r="A6978" t="s">
        <v>6619</v>
      </c>
      <c r="B6978" s="12">
        <v>214700</v>
      </c>
      <c r="C6978" t="s">
        <v>10487</v>
      </c>
      <c r="D6978" s="11">
        <v>46211.446689814802</v>
      </c>
      <c r="E6978" t="s">
        <v>10488</v>
      </c>
      <c r="F6978" t="s">
        <v>6415</v>
      </c>
      <c r="G6978" t="s">
        <v>6968</v>
      </c>
      <c r="H6978" t="s">
        <v>6449</v>
      </c>
      <c r="I6978" t="s">
        <v>55</v>
      </c>
      <c r="J6978" t="s">
        <v>737</v>
      </c>
      <c r="K6978" t="s">
        <v>12509</v>
      </c>
      <c r="L6978" t="s">
        <v>12023</v>
      </c>
      <c r="M6978" t="s">
        <v>12510</v>
      </c>
      <c r="N6978" t="s">
        <v>6761</v>
      </c>
      <c r="O6978" t="s">
        <v>6771</v>
      </c>
      <c r="P6978">
        <v>16995000</v>
      </c>
      <c r="Q6978" t="s">
        <v>6636</v>
      </c>
      <c r="R6978" t="s">
        <v>6636</v>
      </c>
      <c r="S6978" s="12"/>
      <c r="T6978" s="13"/>
      <c r="U6978" t="s">
        <v>6636</v>
      </c>
    </row>
    <row r="6979" spans="1:21" x14ac:dyDescent="0.25">
      <c r="A6979" t="s">
        <v>6619</v>
      </c>
      <c r="B6979" s="12">
        <v>429400</v>
      </c>
      <c r="C6979" t="s">
        <v>10487</v>
      </c>
      <c r="D6979" s="11">
        <v>46211.446689814802</v>
      </c>
      <c r="E6979" t="s">
        <v>10488</v>
      </c>
      <c r="F6979" t="s">
        <v>6415</v>
      </c>
      <c r="G6979" t="s">
        <v>10421</v>
      </c>
      <c r="H6979" t="s">
        <v>6449</v>
      </c>
      <c r="I6979" t="s">
        <v>55</v>
      </c>
      <c r="J6979" t="s">
        <v>737</v>
      </c>
      <c r="K6979" t="s">
        <v>12509</v>
      </c>
      <c r="L6979" t="s">
        <v>12023</v>
      </c>
      <c r="M6979" t="s">
        <v>12510</v>
      </c>
      <c r="N6979" t="s">
        <v>6761</v>
      </c>
      <c r="O6979" t="s">
        <v>6771</v>
      </c>
      <c r="P6979">
        <v>33990000</v>
      </c>
      <c r="Q6979" t="s">
        <v>6636</v>
      </c>
      <c r="R6979" t="s">
        <v>6636</v>
      </c>
      <c r="S6979" s="12"/>
      <c r="T6979" s="13"/>
      <c r="U6979" t="s">
        <v>6636</v>
      </c>
    </row>
    <row r="6980" spans="1:21" x14ac:dyDescent="0.25">
      <c r="A6980" t="s">
        <v>6619</v>
      </c>
      <c r="B6980" s="12">
        <v>214700</v>
      </c>
      <c r="C6980" t="s">
        <v>10487</v>
      </c>
      <c r="D6980" s="11">
        <v>46211.446689814802</v>
      </c>
      <c r="E6980" t="s">
        <v>10488</v>
      </c>
      <c r="F6980" t="s">
        <v>6415</v>
      </c>
      <c r="G6980" t="s">
        <v>8520</v>
      </c>
      <c r="H6980" t="s">
        <v>6449</v>
      </c>
      <c r="I6980" t="s">
        <v>55</v>
      </c>
      <c r="J6980" t="s">
        <v>737</v>
      </c>
      <c r="K6980" t="s">
        <v>12509</v>
      </c>
      <c r="L6980" t="s">
        <v>12023</v>
      </c>
      <c r="M6980" t="s">
        <v>12510</v>
      </c>
      <c r="N6980" t="s">
        <v>6761</v>
      </c>
      <c r="O6980" t="s">
        <v>6771</v>
      </c>
      <c r="P6980">
        <v>16995000</v>
      </c>
      <c r="Q6980" t="s">
        <v>6636</v>
      </c>
      <c r="R6980" t="s">
        <v>6636</v>
      </c>
      <c r="S6980" s="12"/>
      <c r="T6980" s="13"/>
      <c r="U6980" t="s">
        <v>6636</v>
      </c>
    </row>
    <row r="6981" spans="1:21" x14ac:dyDescent="0.25">
      <c r="A6981" t="s">
        <v>6637</v>
      </c>
      <c r="B6981" s="12">
        <v>190650</v>
      </c>
      <c r="C6981" t="s">
        <v>12511</v>
      </c>
      <c r="D6981" s="11">
        <v>46211.805613425902</v>
      </c>
      <c r="E6981" t="s">
        <v>12512</v>
      </c>
      <c r="F6981" t="s">
        <v>6415</v>
      </c>
      <c r="G6981" t="s">
        <v>12030</v>
      </c>
      <c r="H6981" t="s">
        <v>6449</v>
      </c>
      <c r="I6981" t="s">
        <v>55</v>
      </c>
      <c r="J6981" t="s">
        <v>164</v>
      </c>
      <c r="K6981" t="s">
        <v>12513</v>
      </c>
      <c r="L6981" t="s">
        <v>12028</v>
      </c>
      <c r="M6981" t="s">
        <v>12514</v>
      </c>
      <c r="N6981" t="s">
        <v>7001</v>
      </c>
      <c r="O6981" t="s">
        <v>7007</v>
      </c>
      <c r="P6981">
        <v>6550000</v>
      </c>
      <c r="Q6981" t="s">
        <v>6636</v>
      </c>
      <c r="R6981" t="s">
        <v>6636</v>
      </c>
      <c r="S6981" s="12"/>
      <c r="T6981" s="13"/>
      <c r="U6981" t="s">
        <v>7455</v>
      </c>
    </row>
    <row r="6982" spans="1:21" x14ac:dyDescent="0.25">
      <c r="A6982" t="s">
        <v>6637</v>
      </c>
      <c r="B6982" s="12">
        <v>190650</v>
      </c>
      <c r="C6982" t="s">
        <v>12511</v>
      </c>
      <c r="D6982" s="11">
        <v>46211.805613425902</v>
      </c>
      <c r="E6982" t="s">
        <v>12512</v>
      </c>
      <c r="F6982" t="s">
        <v>6415</v>
      </c>
      <c r="G6982" t="s">
        <v>8521</v>
      </c>
      <c r="H6982" t="s">
        <v>6449</v>
      </c>
      <c r="I6982" t="s">
        <v>55</v>
      </c>
      <c r="J6982" t="s">
        <v>164</v>
      </c>
      <c r="K6982" t="s">
        <v>12513</v>
      </c>
      <c r="L6982" t="s">
        <v>12028</v>
      </c>
      <c r="M6982" t="s">
        <v>12514</v>
      </c>
      <c r="N6982" t="s">
        <v>7001</v>
      </c>
      <c r="O6982" t="s">
        <v>7007</v>
      </c>
      <c r="P6982">
        <v>6550000</v>
      </c>
      <c r="Q6982" t="s">
        <v>6636</v>
      </c>
      <c r="R6982" t="s">
        <v>6636</v>
      </c>
      <c r="S6982" s="12"/>
      <c r="T6982" s="13"/>
      <c r="U6982" t="s">
        <v>7455</v>
      </c>
    </row>
    <row r="6983" spans="1:21" x14ac:dyDescent="0.25">
      <c r="A6983" t="s">
        <v>6637</v>
      </c>
      <c r="B6983" s="12">
        <v>190650</v>
      </c>
      <c r="C6983" t="s">
        <v>12511</v>
      </c>
      <c r="D6983" s="11">
        <v>46211.805613425902</v>
      </c>
      <c r="E6983" t="s">
        <v>12512</v>
      </c>
      <c r="F6983" t="s">
        <v>6415</v>
      </c>
      <c r="G6983" t="s">
        <v>12031</v>
      </c>
      <c r="H6983" t="s">
        <v>6449</v>
      </c>
      <c r="I6983" t="s">
        <v>55</v>
      </c>
      <c r="J6983" t="s">
        <v>164</v>
      </c>
      <c r="K6983" t="s">
        <v>12513</v>
      </c>
      <c r="L6983" t="s">
        <v>12028</v>
      </c>
      <c r="M6983" t="s">
        <v>12514</v>
      </c>
      <c r="N6983" t="s">
        <v>7001</v>
      </c>
      <c r="O6983" t="s">
        <v>7007</v>
      </c>
      <c r="P6983">
        <v>6550000</v>
      </c>
      <c r="Q6983" t="s">
        <v>6636</v>
      </c>
      <c r="R6983" t="s">
        <v>6636</v>
      </c>
      <c r="S6983" s="12"/>
      <c r="T6983" s="13"/>
      <c r="U6983" t="s">
        <v>7455</v>
      </c>
    </row>
    <row r="6984" spans="1:21" x14ac:dyDescent="0.25">
      <c r="A6984" t="s">
        <v>6637</v>
      </c>
      <c r="B6984" s="12">
        <v>190650</v>
      </c>
      <c r="C6984" t="s">
        <v>12511</v>
      </c>
      <c r="D6984" s="11">
        <v>46211.805613425902</v>
      </c>
      <c r="E6984" t="s">
        <v>12512</v>
      </c>
      <c r="F6984" t="s">
        <v>6415</v>
      </c>
      <c r="G6984" t="s">
        <v>12032</v>
      </c>
      <c r="H6984" t="s">
        <v>6449</v>
      </c>
      <c r="I6984" t="s">
        <v>55</v>
      </c>
      <c r="J6984" t="s">
        <v>164</v>
      </c>
      <c r="K6984" t="s">
        <v>12513</v>
      </c>
      <c r="L6984" t="s">
        <v>12028</v>
      </c>
      <c r="M6984" t="s">
        <v>12514</v>
      </c>
      <c r="N6984" t="s">
        <v>7001</v>
      </c>
      <c r="O6984" t="s">
        <v>7007</v>
      </c>
      <c r="P6984">
        <v>6550000</v>
      </c>
      <c r="Q6984" t="s">
        <v>6636</v>
      </c>
      <c r="R6984" t="s">
        <v>6636</v>
      </c>
      <c r="S6984" s="12"/>
      <c r="T6984" s="13"/>
      <c r="U6984" t="s">
        <v>7455</v>
      </c>
    </row>
    <row r="6985" spans="1:21" x14ac:dyDescent="0.25">
      <c r="A6985" t="s">
        <v>6637</v>
      </c>
      <c r="B6985" s="12">
        <v>190650</v>
      </c>
      <c r="C6985" t="s">
        <v>12511</v>
      </c>
      <c r="D6985" s="11">
        <v>46211.805613425902</v>
      </c>
      <c r="E6985" t="s">
        <v>12512</v>
      </c>
      <c r="F6985" t="s">
        <v>6415</v>
      </c>
      <c r="G6985" t="s">
        <v>12033</v>
      </c>
      <c r="H6985" t="s">
        <v>6449</v>
      </c>
      <c r="I6985" t="s">
        <v>55</v>
      </c>
      <c r="J6985" t="s">
        <v>164</v>
      </c>
      <c r="K6985" t="s">
        <v>12513</v>
      </c>
      <c r="L6985" t="s">
        <v>12028</v>
      </c>
      <c r="M6985" t="s">
        <v>12514</v>
      </c>
      <c r="N6985" t="s">
        <v>7001</v>
      </c>
      <c r="O6985" t="s">
        <v>7007</v>
      </c>
      <c r="P6985">
        <v>6550000</v>
      </c>
      <c r="Q6985" t="s">
        <v>6636</v>
      </c>
      <c r="R6985" t="s">
        <v>6636</v>
      </c>
      <c r="S6985" s="12"/>
      <c r="T6985" s="13"/>
      <c r="U6985" t="s">
        <v>7455</v>
      </c>
    </row>
    <row r="6986" spans="1:21" x14ac:dyDescent="0.25">
      <c r="A6986" t="s">
        <v>6637</v>
      </c>
      <c r="B6986" s="12">
        <v>190650</v>
      </c>
      <c r="C6986" t="s">
        <v>12511</v>
      </c>
      <c r="D6986" s="11">
        <v>46211.805613425902</v>
      </c>
      <c r="E6986" t="s">
        <v>12512</v>
      </c>
      <c r="F6986" t="s">
        <v>6415</v>
      </c>
      <c r="G6986" t="s">
        <v>12034</v>
      </c>
      <c r="H6986" t="s">
        <v>6449</v>
      </c>
      <c r="I6986" t="s">
        <v>55</v>
      </c>
      <c r="J6986" t="s">
        <v>164</v>
      </c>
      <c r="K6986" t="s">
        <v>12513</v>
      </c>
      <c r="L6986" t="s">
        <v>12028</v>
      </c>
      <c r="M6986" t="s">
        <v>12514</v>
      </c>
      <c r="N6986" t="s">
        <v>7001</v>
      </c>
      <c r="O6986" t="s">
        <v>7007</v>
      </c>
      <c r="P6986">
        <v>6550000</v>
      </c>
      <c r="Q6986" t="s">
        <v>6636</v>
      </c>
      <c r="R6986" t="s">
        <v>6636</v>
      </c>
      <c r="S6986" s="12"/>
      <c r="T6986" s="13"/>
      <c r="U6986" t="s">
        <v>7455</v>
      </c>
    </row>
    <row r="6987" spans="1:21" x14ac:dyDescent="0.25">
      <c r="A6987" t="s">
        <v>6637</v>
      </c>
      <c r="B6987" s="12">
        <v>190650</v>
      </c>
      <c r="C6987" t="s">
        <v>12511</v>
      </c>
      <c r="D6987" s="11">
        <v>46211.805613425902</v>
      </c>
      <c r="E6987" t="s">
        <v>12512</v>
      </c>
      <c r="F6987" t="s">
        <v>6415</v>
      </c>
      <c r="G6987" t="s">
        <v>12035</v>
      </c>
      <c r="H6987" t="s">
        <v>6449</v>
      </c>
      <c r="I6987" t="s">
        <v>55</v>
      </c>
      <c r="J6987" t="s">
        <v>164</v>
      </c>
      <c r="K6987" t="s">
        <v>12513</v>
      </c>
      <c r="L6987" t="s">
        <v>12028</v>
      </c>
      <c r="M6987" t="s">
        <v>12514</v>
      </c>
      <c r="N6987" t="s">
        <v>7001</v>
      </c>
      <c r="O6987" t="s">
        <v>7007</v>
      </c>
      <c r="P6987">
        <v>6550000</v>
      </c>
      <c r="Q6987" t="s">
        <v>6636</v>
      </c>
      <c r="R6987" t="s">
        <v>6636</v>
      </c>
      <c r="S6987" s="12"/>
      <c r="T6987" s="13"/>
      <c r="U6987" t="s">
        <v>7455</v>
      </c>
    </row>
    <row r="6988" spans="1:21" x14ac:dyDescent="0.25">
      <c r="A6988" t="s">
        <v>6637</v>
      </c>
      <c r="B6988" s="12">
        <v>215075</v>
      </c>
      <c r="C6988" t="s">
        <v>12515</v>
      </c>
      <c r="D6988" s="11">
        <v>46212.307754629597</v>
      </c>
      <c r="E6988" t="s">
        <v>12516</v>
      </c>
      <c r="F6988" t="s">
        <v>6415</v>
      </c>
      <c r="G6988" t="s">
        <v>6968</v>
      </c>
      <c r="H6988" t="s">
        <v>6449</v>
      </c>
      <c r="I6988" t="s">
        <v>55</v>
      </c>
      <c r="J6988" t="s">
        <v>44</v>
      </c>
      <c r="K6988" t="s">
        <v>12517</v>
      </c>
      <c r="L6988" t="s">
        <v>12201</v>
      </c>
      <c r="M6988" t="s">
        <v>12518</v>
      </c>
      <c r="N6988" t="s">
        <v>6761</v>
      </c>
      <c r="O6988" t="s">
        <v>6771</v>
      </c>
      <c r="P6988">
        <v>16995000</v>
      </c>
      <c r="Q6988" t="s">
        <v>6867</v>
      </c>
      <c r="R6988" t="s">
        <v>6779</v>
      </c>
      <c r="S6988" s="12"/>
      <c r="T6988" s="13"/>
      <c r="U6988" t="s">
        <v>6636</v>
      </c>
    </row>
    <row r="6989" spans="1:21" x14ac:dyDescent="0.25">
      <c r="A6989" t="s">
        <v>6637</v>
      </c>
      <c r="B6989" s="12">
        <v>215075</v>
      </c>
      <c r="C6989" t="s">
        <v>12515</v>
      </c>
      <c r="D6989" s="11">
        <v>46212.307754629597</v>
      </c>
      <c r="E6989" t="s">
        <v>12516</v>
      </c>
      <c r="F6989" t="s">
        <v>6415</v>
      </c>
      <c r="G6989" t="s">
        <v>8520</v>
      </c>
      <c r="H6989" t="s">
        <v>6449</v>
      </c>
      <c r="I6989" t="s">
        <v>55</v>
      </c>
      <c r="J6989" t="s">
        <v>44</v>
      </c>
      <c r="K6989" t="s">
        <v>12517</v>
      </c>
      <c r="L6989" t="s">
        <v>12201</v>
      </c>
      <c r="M6989" t="s">
        <v>12518</v>
      </c>
      <c r="N6989" t="s">
        <v>6761</v>
      </c>
      <c r="O6989" t="s">
        <v>6771</v>
      </c>
      <c r="P6989">
        <v>16995000</v>
      </c>
      <c r="Q6989" t="s">
        <v>6867</v>
      </c>
      <c r="R6989" t="s">
        <v>6779</v>
      </c>
      <c r="S6989" s="12"/>
      <c r="T6989" s="13"/>
      <c r="U6989" t="s">
        <v>6636</v>
      </c>
    </row>
    <row r="6990" spans="1:21" x14ac:dyDescent="0.25">
      <c r="A6990" t="s">
        <v>6637</v>
      </c>
      <c r="B6990" s="12">
        <v>215075</v>
      </c>
      <c r="C6990" t="s">
        <v>12515</v>
      </c>
      <c r="D6990" s="11">
        <v>46212.307754629597</v>
      </c>
      <c r="E6990" t="s">
        <v>12516</v>
      </c>
      <c r="F6990" t="s">
        <v>6415</v>
      </c>
      <c r="G6990" t="s">
        <v>12030</v>
      </c>
      <c r="H6990" t="s">
        <v>6449</v>
      </c>
      <c r="I6990" t="s">
        <v>55</v>
      </c>
      <c r="J6990" t="s">
        <v>44</v>
      </c>
      <c r="K6990" t="s">
        <v>12517</v>
      </c>
      <c r="L6990" t="s">
        <v>12201</v>
      </c>
      <c r="M6990" t="s">
        <v>12518</v>
      </c>
      <c r="N6990" t="s">
        <v>6761</v>
      </c>
      <c r="O6990" t="s">
        <v>6771</v>
      </c>
      <c r="P6990">
        <v>16995000</v>
      </c>
      <c r="Q6990" t="s">
        <v>6867</v>
      </c>
      <c r="R6990" t="s">
        <v>6779</v>
      </c>
      <c r="S6990" s="12"/>
      <c r="T6990" s="13"/>
      <c r="U6990" t="s">
        <v>6636</v>
      </c>
    </row>
    <row r="6991" spans="1:21" x14ac:dyDescent="0.25">
      <c r="A6991" t="s">
        <v>6637</v>
      </c>
      <c r="B6991" s="12">
        <v>215075</v>
      </c>
      <c r="C6991" t="s">
        <v>12515</v>
      </c>
      <c r="D6991" s="11">
        <v>46212.307754629597</v>
      </c>
      <c r="E6991" t="s">
        <v>12516</v>
      </c>
      <c r="F6991" t="s">
        <v>6415</v>
      </c>
      <c r="G6991" t="s">
        <v>8521</v>
      </c>
      <c r="H6991" t="s">
        <v>6449</v>
      </c>
      <c r="I6991" t="s">
        <v>55</v>
      </c>
      <c r="J6991" t="s">
        <v>44</v>
      </c>
      <c r="K6991" t="s">
        <v>12517</v>
      </c>
      <c r="L6991" t="s">
        <v>12201</v>
      </c>
      <c r="M6991" t="s">
        <v>12518</v>
      </c>
      <c r="N6991" t="s">
        <v>6761</v>
      </c>
      <c r="O6991" t="s">
        <v>6771</v>
      </c>
      <c r="P6991">
        <v>16995000</v>
      </c>
      <c r="Q6991" t="s">
        <v>6867</v>
      </c>
      <c r="R6991" t="s">
        <v>6779</v>
      </c>
      <c r="S6991" s="12"/>
      <c r="T6991" s="13"/>
      <c r="U6991" t="s">
        <v>6636</v>
      </c>
    </row>
    <row r="6992" spans="1:21" x14ac:dyDescent="0.25">
      <c r="A6992" t="s">
        <v>6637</v>
      </c>
      <c r="B6992" s="12">
        <v>215075</v>
      </c>
      <c r="C6992" t="s">
        <v>12515</v>
      </c>
      <c r="D6992" s="11">
        <v>46212.307754629597</v>
      </c>
      <c r="E6992" t="s">
        <v>12516</v>
      </c>
      <c r="F6992" t="s">
        <v>6415</v>
      </c>
      <c r="G6992" t="s">
        <v>12203</v>
      </c>
      <c r="H6992" t="s">
        <v>6449</v>
      </c>
      <c r="I6992" t="s">
        <v>55</v>
      </c>
      <c r="J6992" t="s">
        <v>44</v>
      </c>
      <c r="K6992" t="s">
        <v>12517</v>
      </c>
      <c r="L6992" t="s">
        <v>12201</v>
      </c>
      <c r="M6992" t="s">
        <v>12518</v>
      </c>
      <c r="N6992" t="s">
        <v>6761</v>
      </c>
      <c r="O6992" t="s">
        <v>6771</v>
      </c>
      <c r="P6992">
        <v>16995000</v>
      </c>
      <c r="Q6992" t="s">
        <v>6867</v>
      </c>
      <c r="R6992" t="s">
        <v>6779</v>
      </c>
      <c r="S6992" s="12"/>
      <c r="T6992" s="13"/>
      <c r="U6992" t="s">
        <v>6636</v>
      </c>
    </row>
    <row r="6993" spans="1:21" x14ac:dyDescent="0.25">
      <c r="A6993" t="s">
        <v>6637</v>
      </c>
      <c r="B6993" s="12">
        <v>215075</v>
      </c>
      <c r="C6993" t="s">
        <v>12515</v>
      </c>
      <c r="D6993" s="11">
        <v>46212.307754629597</v>
      </c>
      <c r="E6993" t="s">
        <v>12516</v>
      </c>
      <c r="F6993" t="s">
        <v>6415</v>
      </c>
      <c r="G6993" t="s">
        <v>12080</v>
      </c>
      <c r="H6993" t="s">
        <v>6449</v>
      </c>
      <c r="I6993" t="s">
        <v>55</v>
      </c>
      <c r="J6993" t="s">
        <v>44</v>
      </c>
      <c r="K6993" t="s">
        <v>12517</v>
      </c>
      <c r="L6993" t="s">
        <v>12201</v>
      </c>
      <c r="M6993" t="s">
        <v>12518</v>
      </c>
      <c r="N6993" t="s">
        <v>6761</v>
      </c>
      <c r="O6993" t="s">
        <v>6771</v>
      </c>
      <c r="P6993">
        <v>16995000</v>
      </c>
      <c r="Q6993" t="s">
        <v>6867</v>
      </c>
      <c r="R6993" t="s">
        <v>6779</v>
      </c>
      <c r="S6993" s="12"/>
      <c r="T6993" s="13"/>
      <c r="U6993" t="s">
        <v>6636</v>
      </c>
    </row>
    <row r="6994" spans="1:21" x14ac:dyDescent="0.25">
      <c r="A6994" t="s">
        <v>6637</v>
      </c>
      <c r="B6994" s="12">
        <v>215075</v>
      </c>
      <c r="C6994" t="s">
        <v>12515</v>
      </c>
      <c r="D6994" s="11">
        <v>46212.307754629597</v>
      </c>
      <c r="E6994" t="s">
        <v>12516</v>
      </c>
      <c r="F6994" t="s">
        <v>6415</v>
      </c>
      <c r="G6994" t="s">
        <v>12081</v>
      </c>
      <c r="H6994" t="s">
        <v>6449</v>
      </c>
      <c r="I6994" t="s">
        <v>55</v>
      </c>
      <c r="J6994" t="s">
        <v>44</v>
      </c>
      <c r="K6994" t="s">
        <v>12517</v>
      </c>
      <c r="L6994" t="s">
        <v>12201</v>
      </c>
      <c r="M6994" t="s">
        <v>12518</v>
      </c>
      <c r="N6994" t="s">
        <v>6761</v>
      </c>
      <c r="O6994" t="s">
        <v>6771</v>
      </c>
      <c r="P6994">
        <v>16995000</v>
      </c>
      <c r="Q6994" t="s">
        <v>6867</v>
      </c>
      <c r="R6994" t="s">
        <v>6779</v>
      </c>
      <c r="S6994" s="12"/>
      <c r="T6994" s="13"/>
      <c r="U6994" t="s">
        <v>6636</v>
      </c>
    </row>
    <row r="6995" spans="1:21" x14ac:dyDescent="0.25">
      <c r="A6995" t="s">
        <v>6637</v>
      </c>
      <c r="B6995" s="12">
        <v>215075</v>
      </c>
      <c r="C6995" t="s">
        <v>12515</v>
      </c>
      <c r="D6995" s="11">
        <v>46212.307754629597</v>
      </c>
      <c r="E6995" t="s">
        <v>12516</v>
      </c>
      <c r="F6995" t="s">
        <v>6415</v>
      </c>
      <c r="G6995" t="s">
        <v>12120</v>
      </c>
      <c r="H6995" t="s">
        <v>6449</v>
      </c>
      <c r="I6995" t="s">
        <v>55</v>
      </c>
      <c r="J6995" t="s">
        <v>44</v>
      </c>
      <c r="K6995" t="s">
        <v>12517</v>
      </c>
      <c r="L6995" t="s">
        <v>12201</v>
      </c>
      <c r="M6995" t="s">
        <v>12518</v>
      </c>
      <c r="N6995" t="s">
        <v>6761</v>
      </c>
      <c r="O6995" t="s">
        <v>6771</v>
      </c>
      <c r="P6995">
        <v>16995000</v>
      </c>
      <c r="Q6995" t="s">
        <v>6867</v>
      </c>
      <c r="R6995" t="s">
        <v>6779</v>
      </c>
      <c r="S6995" s="12"/>
      <c r="T6995" s="13"/>
      <c r="U6995" t="s">
        <v>6636</v>
      </c>
    </row>
    <row r="6996" spans="1:21" x14ac:dyDescent="0.25">
      <c r="A6996" t="s">
        <v>6637</v>
      </c>
      <c r="B6996" s="12">
        <v>215090</v>
      </c>
      <c r="C6996" t="s">
        <v>12519</v>
      </c>
      <c r="D6996" s="11">
        <v>46212.640393518501</v>
      </c>
      <c r="E6996" t="s">
        <v>12520</v>
      </c>
      <c r="F6996" t="s">
        <v>6415</v>
      </c>
      <c r="G6996" t="s">
        <v>6968</v>
      </c>
      <c r="H6996" t="s">
        <v>6449</v>
      </c>
      <c r="I6996" t="s">
        <v>55</v>
      </c>
      <c r="J6996" t="s">
        <v>643</v>
      </c>
      <c r="K6996" t="s">
        <v>12424</v>
      </c>
      <c r="L6996" t="s">
        <v>12023</v>
      </c>
      <c r="M6996" t="s">
        <v>12425</v>
      </c>
      <c r="N6996" t="s">
        <v>6761</v>
      </c>
      <c r="O6996" t="s">
        <v>6762</v>
      </c>
      <c r="P6996">
        <v>14449500</v>
      </c>
      <c r="Q6996" t="s">
        <v>6636</v>
      </c>
      <c r="R6996" t="s">
        <v>6636</v>
      </c>
      <c r="S6996" s="12"/>
      <c r="T6996" s="13"/>
      <c r="U6996" t="s">
        <v>6789</v>
      </c>
    </row>
    <row r="6997" spans="1:21" x14ac:dyDescent="0.25">
      <c r="A6997" t="s">
        <v>6637</v>
      </c>
      <c r="B6997" s="12">
        <v>430180</v>
      </c>
      <c r="C6997" t="s">
        <v>12519</v>
      </c>
      <c r="D6997" s="11">
        <v>46212.640393518501</v>
      </c>
      <c r="E6997" t="s">
        <v>12520</v>
      </c>
      <c r="F6997" t="s">
        <v>6415</v>
      </c>
      <c r="G6997" t="s">
        <v>10421</v>
      </c>
      <c r="H6997" t="s">
        <v>6449</v>
      </c>
      <c r="I6997" t="s">
        <v>55</v>
      </c>
      <c r="J6997" t="s">
        <v>643</v>
      </c>
      <c r="K6997" t="s">
        <v>12424</v>
      </c>
      <c r="L6997" t="s">
        <v>12023</v>
      </c>
      <c r="M6997" t="s">
        <v>12425</v>
      </c>
      <c r="N6997" t="s">
        <v>6761</v>
      </c>
      <c r="O6997" t="s">
        <v>6762</v>
      </c>
      <c r="P6997">
        <v>28899000</v>
      </c>
      <c r="Q6997" t="s">
        <v>6636</v>
      </c>
      <c r="R6997" t="s">
        <v>6636</v>
      </c>
      <c r="S6997" s="12"/>
      <c r="T6997" s="13"/>
      <c r="U6997" t="s">
        <v>6789</v>
      </c>
    </row>
    <row r="6998" spans="1:21" x14ac:dyDescent="0.25">
      <c r="A6998" t="s">
        <v>6637</v>
      </c>
      <c r="B6998" s="12">
        <v>215090</v>
      </c>
      <c r="C6998" t="s">
        <v>12519</v>
      </c>
      <c r="D6998" s="11">
        <v>46212.640393518501</v>
      </c>
      <c r="E6998" t="s">
        <v>12520</v>
      </c>
      <c r="F6998" t="s">
        <v>6415</v>
      </c>
      <c r="G6998" t="s">
        <v>8520</v>
      </c>
      <c r="H6998" t="s">
        <v>6449</v>
      </c>
      <c r="I6998" t="s">
        <v>55</v>
      </c>
      <c r="J6998" t="s">
        <v>643</v>
      </c>
      <c r="K6998" t="s">
        <v>12424</v>
      </c>
      <c r="L6998" t="s">
        <v>12023</v>
      </c>
      <c r="M6998" t="s">
        <v>12425</v>
      </c>
      <c r="N6998" t="s">
        <v>6761</v>
      </c>
      <c r="O6998" t="s">
        <v>6762</v>
      </c>
      <c r="P6998">
        <v>14449500</v>
      </c>
      <c r="Q6998" t="s">
        <v>6636</v>
      </c>
      <c r="R6998" t="s">
        <v>6636</v>
      </c>
      <c r="S6998" s="12"/>
      <c r="T6998" s="13"/>
      <c r="U6998" t="s">
        <v>6789</v>
      </c>
    </row>
    <row r="6999" spans="1:21" x14ac:dyDescent="0.25">
      <c r="A6999" t="s">
        <v>6619</v>
      </c>
      <c r="B6999" s="12">
        <v>215075</v>
      </c>
      <c r="C6999" t="s">
        <v>12515</v>
      </c>
      <c r="D6999" s="11">
        <v>46212.725937499999</v>
      </c>
      <c r="E6999" t="s">
        <v>12516</v>
      </c>
      <c r="F6999" t="s">
        <v>6415</v>
      </c>
      <c r="G6999" t="s">
        <v>6968</v>
      </c>
      <c r="H6999" t="s">
        <v>6449</v>
      </c>
      <c r="I6999" t="s">
        <v>55</v>
      </c>
      <c r="J6999" t="s">
        <v>44</v>
      </c>
      <c r="K6999" t="s">
        <v>12517</v>
      </c>
      <c r="L6999" t="s">
        <v>12201</v>
      </c>
      <c r="M6999" t="s">
        <v>12518</v>
      </c>
      <c r="N6999" t="s">
        <v>6761</v>
      </c>
      <c r="O6999" t="s">
        <v>6771</v>
      </c>
      <c r="P6999">
        <v>16995000</v>
      </c>
      <c r="Q6999" t="s">
        <v>6867</v>
      </c>
      <c r="R6999" t="s">
        <v>6779</v>
      </c>
      <c r="S6999" s="12"/>
      <c r="T6999" s="13"/>
      <c r="U6999" t="s">
        <v>6636</v>
      </c>
    </row>
    <row r="7000" spans="1:21" x14ac:dyDescent="0.25">
      <c r="A7000" t="s">
        <v>6619</v>
      </c>
      <c r="B7000" s="12">
        <v>215075</v>
      </c>
      <c r="C7000" t="s">
        <v>12515</v>
      </c>
      <c r="D7000" s="11">
        <v>46212.725937499999</v>
      </c>
      <c r="E7000" t="s">
        <v>12516</v>
      </c>
      <c r="F7000" t="s">
        <v>6415</v>
      </c>
      <c r="G7000" t="s">
        <v>8520</v>
      </c>
      <c r="H7000" t="s">
        <v>6449</v>
      </c>
      <c r="I7000" t="s">
        <v>55</v>
      </c>
      <c r="J7000" t="s">
        <v>44</v>
      </c>
      <c r="K7000" t="s">
        <v>12517</v>
      </c>
      <c r="L7000" t="s">
        <v>12201</v>
      </c>
      <c r="M7000" t="s">
        <v>12518</v>
      </c>
      <c r="N7000" t="s">
        <v>6761</v>
      </c>
      <c r="O7000" t="s">
        <v>6771</v>
      </c>
      <c r="P7000">
        <v>16995000</v>
      </c>
      <c r="Q7000" t="s">
        <v>6867</v>
      </c>
      <c r="R7000" t="s">
        <v>6779</v>
      </c>
      <c r="S7000" s="12"/>
      <c r="T7000" s="13"/>
      <c r="U7000" t="s">
        <v>6636</v>
      </c>
    </row>
    <row r="7001" spans="1:21" x14ac:dyDescent="0.25">
      <c r="A7001" t="s">
        <v>6619</v>
      </c>
      <c r="B7001" s="12">
        <v>215075</v>
      </c>
      <c r="C7001" t="s">
        <v>12515</v>
      </c>
      <c r="D7001" s="11">
        <v>46212.725937499999</v>
      </c>
      <c r="E7001" t="s">
        <v>12516</v>
      </c>
      <c r="F7001" t="s">
        <v>6415</v>
      </c>
      <c r="G7001" t="s">
        <v>12030</v>
      </c>
      <c r="H7001" t="s">
        <v>6449</v>
      </c>
      <c r="I7001" t="s">
        <v>55</v>
      </c>
      <c r="J7001" t="s">
        <v>44</v>
      </c>
      <c r="K7001" t="s">
        <v>12517</v>
      </c>
      <c r="L7001" t="s">
        <v>12201</v>
      </c>
      <c r="M7001" t="s">
        <v>12518</v>
      </c>
      <c r="N7001" t="s">
        <v>6761</v>
      </c>
      <c r="O7001" t="s">
        <v>6771</v>
      </c>
      <c r="P7001">
        <v>16995000</v>
      </c>
      <c r="Q7001" t="s">
        <v>6867</v>
      </c>
      <c r="R7001" t="s">
        <v>6779</v>
      </c>
      <c r="S7001" s="12"/>
      <c r="T7001" s="13"/>
      <c r="U7001" t="s">
        <v>6636</v>
      </c>
    </row>
    <row r="7002" spans="1:21" x14ac:dyDescent="0.25">
      <c r="A7002" t="s">
        <v>6619</v>
      </c>
      <c r="B7002" s="12">
        <v>215075</v>
      </c>
      <c r="C7002" t="s">
        <v>12515</v>
      </c>
      <c r="D7002" s="11">
        <v>46212.725937499999</v>
      </c>
      <c r="E7002" t="s">
        <v>12516</v>
      </c>
      <c r="F7002" t="s">
        <v>6415</v>
      </c>
      <c r="G7002" t="s">
        <v>8521</v>
      </c>
      <c r="H7002" t="s">
        <v>6449</v>
      </c>
      <c r="I7002" t="s">
        <v>55</v>
      </c>
      <c r="J7002" t="s">
        <v>44</v>
      </c>
      <c r="K7002" t="s">
        <v>12517</v>
      </c>
      <c r="L7002" t="s">
        <v>12201</v>
      </c>
      <c r="M7002" t="s">
        <v>12518</v>
      </c>
      <c r="N7002" t="s">
        <v>6761</v>
      </c>
      <c r="O7002" t="s">
        <v>6771</v>
      </c>
      <c r="P7002">
        <v>16995000</v>
      </c>
      <c r="Q7002" t="s">
        <v>6867</v>
      </c>
      <c r="R7002" t="s">
        <v>6779</v>
      </c>
      <c r="S7002" s="12"/>
      <c r="T7002" s="13"/>
      <c r="U7002" t="s">
        <v>6636</v>
      </c>
    </row>
    <row r="7003" spans="1:21" x14ac:dyDescent="0.25">
      <c r="A7003" t="s">
        <v>6619</v>
      </c>
      <c r="B7003" s="12">
        <v>215075</v>
      </c>
      <c r="C7003" t="s">
        <v>12515</v>
      </c>
      <c r="D7003" s="11">
        <v>46212.725937499999</v>
      </c>
      <c r="E7003" t="s">
        <v>12516</v>
      </c>
      <c r="F7003" t="s">
        <v>6415</v>
      </c>
      <c r="G7003" t="s">
        <v>12203</v>
      </c>
      <c r="H7003" t="s">
        <v>6449</v>
      </c>
      <c r="I7003" t="s">
        <v>55</v>
      </c>
      <c r="J7003" t="s">
        <v>44</v>
      </c>
      <c r="K7003" t="s">
        <v>12517</v>
      </c>
      <c r="L7003" t="s">
        <v>12201</v>
      </c>
      <c r="M7003" t="s">
        <v>12518</v>
      </c>
      <c r="N7003" t="s">
        <v>6761</v>
      </c>
      <c r="O7003" t="s">
        <v>6771</v>
      </c>
      <c r="P7003">
        <v>16995000</v>
      </c>
      <c r="Q7003" t="s">
        <v>6867</v>
      </c>
      <c r="R7003" t="s">
        <v>6779</v>
      </c>
      <c r="S7003" s="12"/>
      <c r="T7003" s="13"/>
      <c r="U7003" t="s">
        <v>6636</v>
      </c>
    </row>
    <row r="7004" spans="1:21" x14ac:dyDescent="0.25">
      <c r="A7004" t="s">
        <v>6619</v>
      </c>
      <c r="B7004" s="12">
        <v>215075</v>
      </c>
      <c r="C7004" t="s">
        <v>12515</v>
      </c>
      <c r="D7004" s="11">
        <v>46212.725937499999</v>
      </c>
      <c r="E7004" t="s">
        <v>12516</v>
      </c>
      <c r="F7004" t="s">
        <v>6415</v>
      </c>
      <c r="G7004" t="s">
        <v>12080</v>
      </c>
      <c r="H7004" t="s">
        <v>6449</v>
      </c>
      <c r="I7004" t="s">
        <v>55</v>
      </c>
      <c r="J7004" t="s">
        <v>44</v>
      </c>
      <c r="K7004" t="s">
        <v>12517</v>
      </c>
      <c r="L7004" t="s">
        <v>12201</v>
      </c>
      <c r="M7004" t="s">
        <v>12518</v>
      </c>
      <c r="N7004" t="s">
        <v>6761</v>
      </c>
      <c r="O7004" t="s">
        <v>6771</v>
      </c>
      <c r="P7004">
        <v>16995000</v>
      </c>
      <c r="Q7004" t="s">
        <v>6867</v>
      </c>
      <c r="R7004" t="s">
        <v>6779</v>
      </c>
      <c r="S7004" s="12"/>
      <c r="T7004" s="13"/>
      <c r="U7004" t="s">
        <v>6636</v>
      </c>
    </row>
    <row r="7005" spans="1:21" x14ac:dyDescent="0.25">
      <c r="A7005" t="s">
        <v>6619</v>
      </c>
      <c r="B7005" s="12">
        <v>215075</v>
      </c>
      <c r="C7005" t="s">
        <v>12515</v>
      </c>
      <c r="D7005" s="11">
        <v>46212.725937499999</v>
      </c>
      <c r="E7005" t="s">
        <v>12516</v>
      </c>
      <c r="F7005" t="s">
        <v>6415</v>
      </c>
      <c r="G7005" t="s">
        <v>12081</v>
      </c>
      <c r="H7005" t="s">
        <v>6449</v>
      </c>
      <c r="I7005" t="s">
        <v>55</v>
      </c>
      <c r="J7005" t="s">
        <v>44</v>
      </c>
      <c r="K7005" t="s">
        <v>12517</v>
      </c>
      <c r="L7005" t="s">
        <v>12201</v>
      </c>
      <c r="M7005" t="s">
        <v>12518</v>
      </c>
      <c r="N7005" t="s">
        <v>6761</v>
      </c>
      <c r="O7005" t="s">
        <v>6771</v>
      </c>
      <c r="P7005">
        <v>16995000</v>
      </c>
      <c r="Q7005" t="s">
        <v>6867</v>
      </c>
      <c r="R7005" t="s">
        <v>6779</v>
      </c>
      <c r="S7005" s="12"/>
      <c r="T7005" s="13"/>
      <c r="U7005" t="s">
        <v>6636</v>
      </c>
    </row>
    <row r="7006" spans="1:21" x14ac:dyDescent="0.25">
      <c r="A7006" t="s">
        <v>6619</v>
      </c>
      <c r="B7006" s="12">
        <v>215075</v>
      </c>
      <c r="C7006" t="s">
        <v>12515</v>
      </c>
      <c r="D7006" s="11">
        <v>46212.725937499999</v>
      </c>
      <c r="E7006" t="s">
        <v>12516</v>
      </c>
      <c r="F7006" t="s">
        <v>6415</v>
      </c>
      <c r="G7006" t="s">
        <v>12120</v>
      </c>
      <c r="H7006" t="s">
        <v>6449</v>
      </c>
      <c r="I7006" t="s">
        <v>55</v>
      </c>
      <c r="J7006" t="s">
        <v>44</v>
      </c>
      <c r="K7006" t="s">
        <v>12517</v>
      </c>
      <c r="L7006" t="s">
        <v>12201</v>
      </c>
      <c r="M7006" t="s">
        <v>12518</v>
      </c>
      <c r="N7006" t="s">
        <v>6761</v>
      </c>
      <c r="O7006" t="s">
        <v>6771</v>
      </c>
      <c r="P7006">
        <v>16995000</v>
      </c>
      <c r="Q7006" t="s">
        <v>6867</v>
      </c>
      <c r="R7006" t="s">
        <v>6779</v>
      </c>
      <c r="S7006" s="12"/>
      <c r="T7006" s="13"/>
      <c r="U7006" t="s">
        <v>6636</v>
      </c>
    </row>
    <row r="7007" spans="1:21" x14ac:dyDescent="0.25">
      <c r="A7007" t="s">
        <v>6637</v>
      </c>
      <c r="B7007" s="12">
        <v>215165</v>
      </c>
      <c r="C7007" t="s">
        <v>12521</v>
      </c>
      <c r="D7007" s="11">
        <v>46212.767013888901</v>
      </c>
      <c r="E7007" t="s">
        <v>12522</v>
      </c>
      <c r="F7007" t="s">
        <v>6415</v>
      </c>
      <c r="G7007" t="s">
        <v>6968</v>
      </c>
      <c r="H7007" t="s">
        <v>6449</v>
      </c>
      <c r="I7007" t="s">
        <v>65</v>
      </c>
      <c r="J7007" t="s">
        <v>636</v>
      </c>
      <c r="K7007" t="s">
        <v>12298</v>
      </c>
      <c r="L7007" t="s">
        <v>12028</v>
      </c>
      <c r="M7007" t="s">
        <v>12299</v>
      </c>
      <c r="N7007" t="s">
        <v>7001</v>
      </c>
      <c r="O7007" t="s">
        <v>7007</v>
      </c>
      <c r="P7007">
        <v>5340000</v>
      </c>
      <c r="Q7007" t="s">
        <v>6636</v>
      </c>
      <c r="R7007" t="s">
        <v>6636</v>
      </c>
      <c r="S7007" s="12"/>
      <c r="T7007" s="13"/>
      <c r="U7007" t="s">
        <v>6636</v>
      </c>
    </row>
    <row r="7008" spans="1:21" x14ac:dyDescent="0.25">
      <c r="A7008" t="s">
        <v>6637</v>
      </c>
      <c r="B7008" s="12">
        <v>215165</v>
      </c>
      <c r="C7008" t="s">
        <v>12521</v>
      </c>
      <c r="D7008" s="11">
        <v>46212.767013888901</v>
      </c>
      <c r="E7008" t="s">
        <v>12522</v>
      </c>
      <c r="F7008" t="s">
        <v>6415</v>
      </c>
      <c r="G7008" t="s">
        <v>8520</v>
      </c>
      <c r="H7008" t="s">
        <v>6449</v>
      </c>
      <c r="I7008" t="s">
        <v>65</v>
      </c>
      <c r="J7008" t="s">
        <v>636</v>
      </c>
      <c r="K7008" t="s">
        <v>12298</v>
      </c>
      <c r="L7008" t="s">
        <v>12028</v>
      </c>
      <c r="M7008" t="s">
        <v>12299</v>
      </c>
      <c r="N7008" t="s">
        <v>7001</v>
      </c>
      <c r="O7008" t="s">
        <v>7007</v>
      </c>
      <c r="P7008">
        <v>5340000</v>
      </c>
      <c r="Q7008" t="s">
        <v>6636</v>
      </c>
      <c r="R7008" t="s">
        <v>6636</v>
      </c>
      <c r="S7008" s="12"/>
      <c r="T7008" s="13"/>
      <c r="U7008" t="s">
        <v>6636</v>
      </c>
    </row>
    <row r="7009" spans="1:21" x14ac:dyDescent="0.25">
      <c r="A7009" t="s">
        <v>6637</v>
      </c>
      <c r="B7009" s="12">
        <v>215165</v>
      </c>
      <c r="C7009" t="s">
        <v>12521</v>
      </c>
      <c r="D7009" s="11">
        <v>46212.767013888901</v>
      </c>
      <c r="E7009" t="s">
        <v>12522</v>
      </c>
      <c r="F7009" t="s">
        <v>6415</v>
      </c>
      <c r="G7009" t="s">
        <v>12030</v>
      </c>
      <c r="H7009" t="s">
        <v>6449</v>
      </c>
      <c r="I7009" t="s">
        <v>65</v>
      </c>
      <c r="J7009" t="s">
        <v>636</v>
      </c>
      <c r="K7009" t="s">
        <v>12298</v>
      </c>
      <c r="L7009" t="s">
        <v>12028</v>
      </c>
      <c r="M7009" t="s">
        <v>12299</v>
      </c>
      <c r="N7009" t="s">
        <v>7001</v>
      </c>
      <c r="O7009" t="s">
        <v>7007</v>
      </c>
      <c r="P7009">
        <v>5340000</v>
      </c>
      <c r="Q7009" t="s">
        <v>6636</v>
      </c>
      <c r="R7009" t="s">
        <v>6636</v>
      </c>
      <c r="S7009" s="12"/>
      <c r="T7009" s="13"/>
      <c r="U7009" t="s">
        <v>6636</v>
      </c>
    </row>
    <row r="7010" spans="1:21" x14ac:dyDescent="0.25">
      <c r="A7010" t="s">
        <v>6637</v>
      </c>
      <c r="B7010" s="12">
        <v>215165</v>
      </c>
      <c r="C7010" t="s">
        <v>12521</v>
      </c>
      <c r="D7010" s="11">
        <v>46212.767013888901</v>
      </c>
      <c r="E7010" t="s">
        <v>12522</v>
      </c>
      <c r="F7010" t="s">
        <v>6415</v>
      </c>
      <c r="G7010" t="s">
        <v>8521</v>
      </c>
      <c r="H7010" t="s">
        <v>6449</v>
      </c>
      <c r="I7010" t="s">
        <v>65</v>
      </c>
      <c r="J7010" t="s">
        <v>636</v>
      </c>
      <c r="K7010" t="s">
        <v>12298</v>
      </c>
      <c r="L7010" t="s">
        <v>12028</v>
      </c>
      <c r="M7010" t="s">
        <v>12299</v>
      </c>
      <c r="N7010" t="s">
        <v>7001</v>
      </c>
      <c r="O7010" t="s">
        <v>7007</v>
      </c>
      <c r="P7010">
        <v>5340000</v>
      </c>
      <c r="Q7010" t="s">
        <v>6636</v>
      </c>
      <c r="R7010" t="s">
        <v>6636</v>
      </c>
      <c r="S7010" s="12"/>
      <c r="T7010" s="13"/>
      <c r="U7010" t="s">
        <v>6636</v>
      </c>
    </row>
    <row r="7011" spans="1:21" x14ac:dyDescent="0.25">
      <c r="A7011" t="s">
        <v>6637</v>
      </c>
      <c r="B7011" s="12">
        <v>215165</v>
      </c>
      <c r="C7011" t="s">
        <v>12521</v>
      </c>
      <c r="D7011" s="11">
        <v>46212.767013888901</v>
      </c>
      <c r="E7011" t="s">
        <v>12522</v>
      </c>
      <c r="F7011" t="s">
        <v>6415</v>
      </c>
      <c r="G7011" t="s">
        <v>12031</v>
      </c>
      <c r="H7011" t="s">
        <v>6449</v>
      </c>
      <c r="I7011" t="s">
        <v>65</v>
      </c>
      <c r="J7011" t="s">
        <v>636</v>
      </c>
      <c r="K7011" t="s">
        <v>12298</v>
      </c>
      <c r="L7011" t="s">
        <v>12028</v>
      </c>
      <c r="M7011" t="s">
        <v>12299</v>
      </c>
      <c r="N7011" t="s">
        <v>7001</v>
      </c>
      <c r="O7011" t="s">
        <v>7007</v>
      </c>
      <c r="P7011">
        <v>5340000</v>
      </c>
      <c r="Q7011" t="s">
        <v>6636</v>
      </c>
      <c r="R7011" t="s">
        <v>6636</v>
      </c>
      <c r="S7011" s="12"/>
      <c r="T7011" s="13"/>
      <c r="U7011" t="s">
        <v>6636</v>
      </c>
    </row>
    <row r="7012" spans="1:21" x14ac:dyDescent="0.25">
      <c r="A7012" t="s">
        <v>6637</v>
      </c>
      <c r="B7012" s="12">
        <v>215165</v>
      </c>
      <c r="C7012" t="s">
        <v>12521</v>
      </c>
      <c r="D7012" s="11">
        <v>46212.767013888901</v>
      </c>
      <c r="E7012" t="s">
        <v>12522</v>
      </c>
      <c r="F7012" t="s">
        <v>6415</v>
      </c>
      <c r="G7012" t="s">
        <v>12032</v>
      </c>
      <c r="H7012" t="s">
        <v>6449</v>
      </c>
      <c r="I7012" t="s">
        <v>65</v>
      </c>
      <c r="J7012" t="s">
        <v>636</v>
      </c>
      <c r="K7012" t="s">
        <v>12298</v>
      </c>
      <c r="L7012" t="s">
        <v>12028</v>
      </c>
      <c r="M7012" t="s">
        <v>12299</v>
      </c>
      <c r="N7012" t="s">
        <v>7001</v>
      </c>
      <c r="O7012" t="s">
        <v>7007</v>
      </c>
      <c r="P7012">
        <v>5340000</v>
      </c>
      <c r="Q7012" t="s">
        <v>6636</v>
      </c>
      <c r="R7012" t="s">
        <v>6636</v>
      </c>
      <c r="S7012" s="12"/>
      <c r="T7012" s="13"/>
      <c r="U7012" t="s">
        <v>6636</v>
      </c>
    </row>
    <row r="7013" spans="1:21" x14ac:dyDescent="0.25">
      <c r="A7013" t="s">
        <v>6637</v>
      </c>
      <c r="B7013" s="12">
        <v>215165</v>
      </c>
      <c r="C7013" t="s">
        <v>12521</v>
      </c>
      <c r="D7013" s="11">
        <v>46212.767013888901</v>
      </c>
      <c r="E7013" t="s">
        <v>12522</v>
      </c>
      <c r="F7013" t="s">
        <v>6415</v>
      </c>
      <c r="G7013" t="s">
        <v>12033</v>
      </c>
      <c r="H7013" t="s">
        <v>6449</v>
      </c>
      <c r="I7013" t="s">
        <v>65</v>
      </c>
      <c r="J7013" t="s">
        <v>636</v>
      </c>
      <c r="K7013" t="s">
        <v>12298</v>
      </c>
      <c r="L7013" t="s">
        <v>12028</v>
      </c>
      <c r="M7013" t="s">
        <v>12299</v>
      </c>
      <c r="N7013" t="s">
        <v>7001</v>
      </c>
      <c r="O7013" t="s">
        <v>7007</v>
      </c>
      <c r="P7013">
        <v>5340000</v>
      </c>
      <c r="Q7013" t="s">
        <v>6636</v>
      </c>
      <c r="R7013" t="s">
        <v>6636</v>
      </c>
      <c r="S7013" s="12"/>
      <c r="T7013" s="13"/>
      <c r="U7013" t="s">
        <v>6636</v>
      </c>
    </row>
    <row r="7014" spans="1:21" x14ac:dyDescent="0.25">
      <c r="A7014" t="s">
        <v>6637</v>
      </c>
      <c r="B7014" s="12">
        <v>215165</v>
      </c>
      <c r="C7014" t="s">
        <v>12521</v>
      </c>
      <c r="D7014" s="11">
        <v>46212.767013888901</v>
      </c>
      <c r="E7014" t="s">
        <v>12522</v>
      </c>
      <c r="F7014" t="s">
        <v>6415</v>
      </c>
      <c r="G7014" t="s">
        <v>12034</v>
      </c>
      <c r="H7014" t="s">
        <v>6449</v>
      </c>
      <c r="I7014" t="s">
        <v>65</v>
      </c>
      <c r="J7014" t="s">
        <v>636</v>
      </c>
      <c r="K7014" t="s">
        <v>12298</v>
      </c>
      <c r="L7014" t="s">
        <v>12028</v>
      </c>
      <c r="M7014" t="s">
        <v>12299</v>
      </c>
      <c r="N7014" t="s">
        <v>7001</v>
      </c>
      <c r="O7014" t="s">
        <v>7007</v>
      </c>
      <c r="P7014">
        <v>5340000</v>
      </c>
      <c r="Q7014" t="s">
        <v>6636</v>
      </c>
      <c r="R7014" t="s">
        <v>6636</v>
      </c>
      <c r="S7014" s="12"/>
      <c r="T7014" s="13"/>
      <c r="U7014" t="s">
        <v>6636</v>
      </c>
    </row>
    <row r="7015" spans="1:21" x14ac:dyDescent="0.25">
      <c r="A7015" t="s">
        <v>6637</v>
      </c>
      <c r="B7015" s="12">
        <v>215165</v>
      </c>
      <c r="C7015" t="s">
        <v>12521</v>
      </c>
      <c r="D7015" s="11">
        <v>46212.767013888901</v>
      </c>
      <c r="E7015" t="s">
        <v>12522</v>
      </c>
      <c r="F7015" t="s">
        <v>6415</v>
      </c>
      <c r="G7015" t="s">
        <v>12035</v>
      </c>
      <c r="H7015" t="s">
        <v>6449</v>
      </c>
      <c r="I7015" t="s">
        <v>65</v>
      </c>
      <c r="J7015" t="s">
        <v>636</v>
      </c>
      <c r="K7015" t="s">
        <v>12298</v>
      </c>
      <c r="L7015" t="s">
        <v>12028</v>
      </c>
      <c r="M7015" t="s">
        <v>12299</v>
      </c>
      <c r="N7015" t="s">
        <v>7001</v>
      </c>
      <c r="O7015" t="s">
        <v>7007</v>
      </c>
      <c r="P7015">
        <v>5340000</v>
      </c>
      <c r="Q7015" t="s">
        <v>6636</v>
      </c>
      <c r="R7015" t="s">
        <v>6636</v>
      </c>
      <c r="S7015" s="12"/>
      <c r="T7015" s="13"/>
      <c r="U7015" t="s">
        <v>6636</v>
      </c>
    </row>
    <row r="7016" spans="1:21" x14ac:dyDescent="0.25">
      <c r="A7016" t="s">
        <v>6619</v>
      </c>
      <c r="B7016" s="12">
        <v>215090</v>
      </c>
      <c r="C7016" t="s">
        <v>12519</v>
      </c>
      <c r="D7016" s="11">
        <v>46212.774629629603</v>
      </c>
      <c r="E7016" t="s">
        <v>12520</v>
      </c>
      <c r="F7016" t="s">
        <v>6415</v>
      </c>
      <c r="G7016" t="s">
        <v>6968</v>
      </c>
      <c r="H7016" t="s">
        <v>6449</v>
      </c>
      <c r="I7016" t="s">
        <v>55</v>
      </c>
      <c r="J7016" t="s">
        <v>643</v>
      </c>
      <c r="K7016" t="s">
        <v>12424</v>
      </c>
      <c r="L7016" t="s">
        <v>12023</v>
      </c>
      <c r="M7016" t="s">
        <v>12425</v>
      </c>
      <c r="N7016" t="s">
        <v>6761</v>
      </c>
      <c r="O7016" t="s">
        <v>6762</v>
      </c>
      <c r="P7016">
        <v>14449500</v>
      </c>
      <c r="Q7016" t="s">
        <v>6636</v>
      </c>
      <c r="R7016" t="s">
        <v>6636</v>
      </c>
      <c r="S7016" s="12"/>
      <c r="T7016" s="13"/>
      <c r="U7016" t="s">
        <v>6789</v>
      </c>
    </row>
    <row r="7017" spans="1:21" x14ac:dyDescent="0.25">
      <c r="A7017" t="s">
        <v>6619</v>
      </c>
      <c r="B7017" s="12">
        <v>430180</v>
      </c>
      <c r="C7017" t="s">
        <v>12519</v>
      </c>
      <c r="D7017" s="11">
        <v>46212.774629629603</v>
      </c>
      <c r="E7017" t="s">
        <v>12520</v>
      </c>
      <c r="F7017" t="s">
        <v>6415</v>
      </c>
      <c r="G7017" t="s">
        <v>10421</v>
      </c>
      <c r="H7017" t="s">
        <v>6449</v>
      </c>
      <c r="I7017" t="s">
        <v>55</v>
      </c>
      <c r="J7017" t="s">
        <v>643</v>
      </c>
      <c r="K7017" t="s">
        <v>12424</v>
      </c>
      <c r="L7017" t="s">
        <v>12023</v>
      </c>
      <c r="M7017" t="s">
        <v>12425</v>
      </c>
      <c r="N7017" t="s">
        <v>6761</v>
      </c>
      <c r="O7017" t="s">
        <v>6762</v>
      </c>
      <c r="P7017">
        <v>28899000</v>
      </c>
      <c r="Q7017" t="s">
        <v>6636</v>
      </c>
      <c r="R7017" t="s">
        <v>6636</v>
      </c>
      <c r="S7017" s="12"/>
      <c r="T7017" s="13"/>
      <c r="U7017" t="s">
        <v>6789</v>
      </c>
    </row>
    <row r="7018" spans="1:21" x14ac:dyDescent="0.25">
      <c r="A7018" t="s">
        <v>6619</v>
      </c>
      <c r="B7018" s="12">
        <v>215090</v>
      </c>
      <c r="C7018" t="s">
        <v>12519</v>
      </c>
      <c r="D7018" s="11">
        <v>46212.774629629603</v>
      </c>
      <c r="E7018" t="s">
        <v>12520</v>
      </c>
      <c r="F7018" t="s">
        <v>6415</v>
      </c>
      <c r="G7018" t="s">
        <v>8520</v>
      </c>
      <c r="H7018" t="s">
        <v>6449</v>
      </c>
      <c r="I7018" t="s">
        <v>55</v>
      </c>
      <c r="J7018" t="s">
        <v>643</v>
      </c>
      <c r="K7018" t="s">
        <v>12424</v>
      </c>
      <c r="L7018" t="s">
        <v>12023</v>
      </c>
      <c r="M7018" t="s">
        <v>12425</v>
      </c>
      <c r="N7018" t="s">
        <v>6761</v>
      </c>
      <c r="O7018" t="s">
        <v>6762</v>
      </c>
      <c r="P7018">
        <v>14449500</v>
      </c>
      <c r="Q7018" t="s">
        <v>6636</v>
      </c>
      <c r="R7018" t="s">
        <v>6636</v>
      </c>
      <c r="S7018" s="12"/>
      <c r="T7018" s="13"/>
      <c r="U7018" t="s">
        <v>6789</v>
      </c>
    </row>
    <row r="7019" spans="1:21" x14ac:dyDescent="0.25">
      <c r="A7019" t="s">
        <v>6637</v>
      </c>
      <c r="B7019" s="12">
        <v>215155</v>
      </c>
      <c r="C7019" t="s">
        <v>12523</v>
      </c>
      <c r="D7019" s="11">
        <v>46212.808692129598</v>
      </c>
      <c r="E7019" t="s">
        <v>12524</v>
      </c>
      <c r="F7019" t="s">
        <v>6415</v>
      </c>
      <c r="G7019" t="s">
        <v>6968</v>
      </c>
      <c r="H7019" t="s">
        <v>6449</v>
      </c>
      <c r="I7019" t="s">
        <v>65</v>
      </c>
      <c r="J7019" t="s">
        <v>67</v>
      </c>
      <c r="K7019" t="s">
        <v>12525</v>
      </c>
      <c r="L7019" t="s">
        <v>12039</v>
      </c>
      <c r="M7019" t="s">
        <v>12526</v>
      </c>
      <c r="N7019" t="s">
        <v>7044</v>
      </c>
      <c r="O7019" t="s">
        <v>9578</v>
      </c>
      <c r="P7019">
        <v>16549500</v>
      </c>
      <c r="Q7019" t="s">
        <v>6636</v>
      </c>
      <c r="R7019" t="s">
        <v>6636</v>
      </c>
      <c r="S7019" s="12"/>
      <c r="T7019" s="13"/>
      <c r="U7019" t="s">
        <v>6636</v>
      </c>
    </row>
    <row r="7020" spans="1:21" x14ac:dyDescent="0.25">
      <c r="A7020" t="s">
        <v>6637</v>
      </c>
      <c r="B7020" s="12">
        <v>215155</v>
      </c>
      <c r="C7020" t="s">
        <v>12523</v>
      </c>
      <c r="D7020" s="11">
        <v>46212.808692129598</v>
      </c>
      <c r="E7020" t="s">
        <v>12524</v>
      </c>
      <c r="F7020" t="s">
        <v>6415</v>
      </c>
      <c r="G7020" t="s">
        <v>8520</v>
      </c>
      <c r="H7020" t="s">
        <v>6449</v>
      </c>
      <c r="I7020" t="s">
        <v>65</v>
      </c>
      <c r="J7020" t="s">
        <v>67</v>
      </c>
      <c r="K7020" t="s">
        <v>12525</v>
      </c>
      <c r="L7020" t="s">
        <v>12039</v>
      </c>
      <c r="M7020" t="s">
        <v>12526</v>
      </c>
      <c r="N7020" t="s">
        <v>7044</v>
      </c>
      <c r="O7020" t="s">
        <v>9578</v>
      </c>
      <c r="P7020">
        <v>16549500</v>
      </c>
      <c r="Q7020" t="s">
        <v>6636</v>
      </c>
      <c r="R7020" t="s">
        <v>6636</v>
      </c>
      <c r="S7020" s="12"/>
      <c r="T7020" s="13"/>
      <c r="U7020" t="s">
        <v>6636</v>
      </c>
    </row>
    <row r="7021" spans="1:21" x14ac:dyDescent="0.25">
      <c r="A7021" t="s">
        <v>6637</v>
      </c>
      <c r="B7021" s="12">
        <v>215155</v>
      </c>
      <c r="C7021" t="s">
        <v>12523</v>
      </c>
      <c r="D7021" s="11">
        <v>46212.808692129598</v>
      </c>
      <c r="E7021" t="s">
        <v>12524</v>
      </c>
      <c r="F7021" t="s">
        <v>6415</v>
      </c>
      <c r="G7021" t="s">
        <v>12030</v>
      </c>
      <c r="H7021" t="s">
        <v>6449</v>
      </c>
      <c r="I7021" t="s">
        <v>65</v>
      </c>
      <c r="J7021" t="s">
        <v>67</v>
      </c>
      <c r="K7021" t="s">
        <v>12525</v>
      </c>
      <c r="L7021" t="s">
        <v>12039</v>
      </c>
      <c r="M7021" t="s">
        <v>12526</v>
      </c>
      <c r="N7021" t="s">
        <v>7044</v>
      </c>
      <c r="O7021" t="s">
        <v>9578</v>
      </c>
      <c r="P7021">
        <v>16549500</v>
      </c>
      <c r="Q7021" t="s">
        <v>6636</v>
      </c>
      <c r="R7021" t="s">
        <v>6636</v>
      </c>
      <c r="S7021" s="12"/>
      <c r="T7021" s="13"/>
      <c r="U7021" t="s">
        <v>6636</v>
      </c>
    </row>
    <row r="7022" spans="1:21" x14ac:dyDescent="0.25">
      <c r="A7022" t="s">
        <v>6637</v>
      </c>
      <c r="B7022" s="12">
        <v>215155</v>
      </c>
      <c r="C7022" t="s">
        <v>12523</v>
      </c>
      <c r="D7022" s="11">
        <v>46212.808692129598</v>
      </c>
      <c r="E7022" t="s">
        <v>12524</v>
      </c>
      <c r="F7022" t="s">
        <v>6415</v>
      </c>
      <c r="G7022" t="s">
        <v>8521</v>
      </c>
      <c r="H7022" t="s">
        <v>6449</v>
      </c>
      <c r="I7022" t="s">
        <v>65</v>
      </c>
      <c r="J7022" t="s">
        <v>67</v>
      </c>
      <c r="K7022" t="s">
        <v>12525</v>
      </c>
      <c r="L7022" t="s">
        <v>12039</v>
      </c>
      <c r="M7022" t="s">
        <v>12526</v>
      </c>
      <c r="N7022" t="s">
        <v>7044</v>
      </c>
      <c r="O7022" t="s">
        <v>9578</v>
      </c>
      <c r="P7022">
        <v>16549500</v>
      </c>
      <c r="Q7022" t="s">
        <v>6636</v>
      </c>
      <c r="R7022" t="s">
        <v>6636</v>
      </c>
      <c r="S7022" s="12"/>
      <c r="T7022" s="13"/>
      <c r="U7022" t="s">
        <v>6636</v>
      </c>
    </row>
    <row r="7023" spans="1:21" x14ac:dyDescent="0.25">
      <c r="A7023" t="s">
        <v>6637</v>
      </c>
      <c r="B7023" s="12">
        <v>215155</v>
      </c>
      <c r="C7023" t="s">
        <v>12523</v>
      </c>
      <c r="D7023" s="11">
        <v>46212.808692129598</v>
      </c>
      <c r="E7023" t="s">
        <v>12524</v>
      </c>
      <c r="F7023" t="s">
        <v>6415</v>
      </c>
      <c r="G7023" t="s">
        <v>12041</v>
      </c>
      <c r="H7023" t="s">
        <v>6449</v>
      </c>
      <c r="I7023" t="s">
        <v>65</v>
      </c>
      <c r="J7023" t="s">
        <v>67</v>
      </c>
      <c r="K7023" t="s">
        <v>12525</v>
      </c>
      <c r="L7023" t="s">
        <v>12039</v>
      </c>
      <c r="M7023" t="s">
        <v>12526</v>
      </c>
      <c r="N7023" t="s">
        <v>7044</v>
      </c>
      <c r="O7023" t="s">
        <v>9578</v>
      </c>
      <c r="P7023">
        <v>16549500</v>
      </c>
      <c r="Q7023" t="s">
        <v>6636</v>
      </c>
      <c r="R7023" t="s">
        <v>6636</v>
      </c>
      <c r="S7023" s="12"/>
      <c r="T7023" s="13"/>
      <c r="U7023" t="s">
        <v>6636</v>
      </c>
    </row>
    <row r="7024" spans="1:21" x14ac:dyDescent="0.25">
      <c r="A7024" t="s">
        <v>6637</v>
      </c>
      <c r="B7024" s="12">
        <v>215155</v>
      </c>
      <c r="C7024" t="s">
        <v>12523</v>
      </c>
      <c r="D7024" s="11">
        <v>46212.808692129598</v>
      </c>
      <c r="E7024" t="s">
        <v>12524</v>
      </c>
      <c r="F7024" t="s">
        <v>6415</v>
      </c>
      <c r="G7024" t="s">
        <v>12042</v>
      </c>
      <c r="H7024" t="s">
        <v>6449</v>
      </c>
      <c r="I7024" t="s">
        <v>65</v>
      </c>
      <c r="J7024" t="s">
        <v>67</v>
      </c>
      <c r="K7024" t="s">
        <v>12525</v>
      </c>
      <c r="L7024" t="s">
        <v>12039</v>
      </c>
      <c r="M7024" t="s">
        <v>12526</v>
      </c>
      <c r="N7024" t="s">
        <v>7044</v>
      </c>
      <c r="O7024" t="s">
        <v>9578</v>
      </c>
      <c r="P7024">
        <v>16549500</v>
      </c>
      <c r="Q7024" t="s">
        <v>6636</v>
      </c>
      <c r="R7024" t="s">
        <v>6636</v>
      </c>
      <c r="S7024" s="12"/>
      <c r="T7024" s="13"/>
      <c r="U7024" t="s">
        <v>6636</v>
      </c>
    </row>
    <row r="7025" spans="1:21" x14ac:dyDescent="0.25">
      <c r="A7025" t="s">
        <v>6637</v>
      </c>
      <c r="B7025" s="12">
        <v>215155</v>
      </c>
      <c r="C7025" t="s">
        <v>12523</v>
      </c>
      <c r="D7025" s="11">
        <v>46212.808692129598</v>
      </c>
      <c r="E7025" t="s">
        <v>12524</v>
      </c>
      <c r="F7025" t="s">
        <v>6415</v>
      </c>
      <c r="G7025" t="s">
        <v>12043</v>
      </c>
      <c r="H7025" t="s">
        <v>6449</v>
      </c>
      <c r="I7025" t="s">
        <v>65</v>
      </c>
      <c r="J7025" t="s">
        <v>67</v>
      </c>
      <c r="K7025" t="s">
        <v>12525</v>
      </c>
      <c r="L7025" t="s">
        <v>12039</v>
      </c>
      <c r="M7025" t="s">
        <v>12526</v>
      </c>
      <c r="N7025" t="s">
        <v>7044</v>
      </c>
      <c r="O7025" t="s">
        <v>9578</v>
      </c>
      <c r="P7025">
        <v>16549500</v>
      </c>
      <c r="Q7025" t="s">
        <v>6636</v>
      </c>
      <c r="R7025" t="s">
        <v>6636</v>
      </c>
      <c r="S7025" s="12"/>
      <c r="T7025" s="13"/>
      <c r="U7025" t="s">
        <v>6636</v>
      </c>
    </row>
    <row r="7026" spans="1:21" x14ac:dyDescent="0.25">
      <c r="A7026" t="s">
        <v>6637</v>
      </c>
      <c r="B7026" s="12">
        <v>215215</v>
      </c>
      <c r="C7026" t="s">
        <v>12527</v>
      </c>
      <c r="D7026" s="11">
        <v>46213.2836805556</v>
      </c>
      <c r="E7026" t="s">
        <v>12528</v>
      </c>
      <c r="F7026" t="s">
        <v>6415</v>
      </c>
      <c r="G7026" t="s">
        <v>6968</v>
      </c>
      <c r="H7026" t="s">
        <v>6449</v>
      </c>
      <c r="I7026" t="s">
        <v>65</v>
      </c>
      <c r="J7026" t="s">
        <v>219</v>
      </c>
      <c r="K7026" t="s">
        <v>12529</v>
      </c>
      <c r="L7026" t="s">
        <v>12479</v>
      </c>
      <c r="M7026" t="s">
        <v>12530</v>
      </c>
      <c r="N7026" t="s">
        <v>8878</v>
      </c>
      <c r="O7026" t="s">
        <v>8901</v>
      </c>
      <c r="P7026">
        <v>24745000</v>
      </c>
      <c r="Q7026" t="s">
        <v>6636</v>
      </c>
      <c r="R7026" t="s">
        <v>6636</v>
      </c>
      <c r="S7026" s="12"/>
      <c r="T7026" s="13"/>
      <c r="U7026" t="s">
        <v>7087</v>
      </c>
    </row>
    <row r="7027" spans="1:21" x14ac:dyDescent="0.25">
      <c r="A7027" t="s">
        <v>6637</v>
      </c>
      <c r="B7027" s="12">
        <v>215215</v>
      </c>
      <c r="C7027" t="s">
        <v>12527</v>
      </c>
      <c r="D7027" s="11">
        <v>46213.2836805556</v>
      </c>
      <c r="E7027" t="s">
        <v>12528</v>
      </c>
      <c r="F7027" t="s">
        <v>6415</v>
      </c>
      <c r="G7027" t="s">
        <v>8520</v>
      </c>
      <c r="H7027" t="s">
        <v>6449</v>
      </c>
      <c r="I7027" t="s">
        <v>65</v>
      </c>
      <c r="J7027" t="s">
        <v>219</v>
      </c>
      <c r="K7027" t="s">
        <v>12529</v>
      </c>
      <c r="L7027" t="s">
        <v>12479</v>
      </c>
      <c r="M7027" t="s">
        <v>12530</v>
      </c>
      <c r="N7027" t="s">
        <v>8878</v>
      </c>
      <c r="O7027" t="s">
        <v>8901</v>
      </c>
      <c r="P7027">
        <v>24745000</v>
      </c>
      <c r="Q7027" t="s">
        <v>6636</v>
      </c>
      <c r="R7027" t="s">
        <v>6636</v>
      </c>
      <c r="S7027" s="12"/>
      <c r="T7027" s="13"/>
      <c r="U7027" t="s">
        <v>7087</v>
      </c>
    </row>
    <row r="7028" spans="1:21" x14ac:dyDescent="0.25">
      <c r="A7028" t="s">
        <v>6637</v>
      </c>
      <c r="B7028" s="12">
        <v>215215</v>
      </c>
      <c r="C7028" t="s">
        <v>12527</v>
      </c>
      <c r="D7028" s="11">
        <v>46213.2836805556</v>
      </c>
      <c r="E7028" t="s">
        <v>12528</v>
      </c>
      <c r="F7028" t="s">
        <v>6415</v>
      </c>
      <c r="G7028" t="s">
        <v>12030</v>
      </c>
      <c r="H7028" t="s">
        <v>6449</v>
      </c>
      <c r="I7028" t="s">
        <v>65</v>
      </c>
      <c r="J7028" t="s">
        <v>219</v>
      </c>
      <c r="K7028" t="s">
        <v>12529</v>
      </c>
      <c r="L7028" t="s">
        <v>12479</v>
      </c>
      <c r="M7028" t="s">
        <v>12530</v>
      </c>
      <c r="N7028" t="s">
        <v>8878</v>
      </c>
      <c r="O7028" t="s">
        <v>8901</v>
      </c>
      <c r="P7028">
        <v>24745000</v>
      </c>
      <c r="Q7028" t="s">
        <v>6636</v>
      </c>
      <c r="R7028" t="s">
        <v>6636</v>
      </c>
      <c r="S7028" s="12"/>
      <c r="T7028" s="13"/>
      <c r="U7028" t="s">
        <v>7087</v>
      </c>
    </row>
    <row r="7029" spans="1:21" x14ac:dyDescent="0.25">
      <c r="A7029" t="s">
        <v>6637</v>
      </c>
      <c r="B7029" s="12">
        <v>215215</v>
      </c>
      <c r="C7029" t="s">
        <v>12527</v>
      </c>
      <c r="D7029" s="11">
        <v>46213.2836805556</v>
      </c>
      <c r="E7029" t="s">
        <v>12528</v>
      </c>
      <c r="F7029" t="s">
        <v>6415</v>
      </c>
      <c r="G7029" t="s">
        <v>8521</v>
      </c>
      <c r="H7029" t="s">
        <v>6449</v>
      </c>
      <c r="I7029" t="s">
        <v>65</v>
      </c>
      <c r="J7029" t="s">
        <v>219</v>
      </c>
      <c r="K7029" t="s">
        <v>12529</v>
      </c>
      <c r="L7029" t="s">
        <v>12479</v>
      </c>
      <c r="M7029" t="s">
        <v>12530</v>
      </c>
      <c r="N7029" t="s">
        <v>8878</v>
      </c>
      <c r="O7029" t="s">
        <v>8901</v>
      </c>
      <c r="P7029">
        <v>24745000</v>
      </c>
      <c r="Q7029" t="s">
        <v>6636</v>
      </c>
      <c r="R7029" t="s">
        <v>6636</v>
      </c>
      <c r="S7029" s="12"/>
      <c r="T7029" s="13"/>
      <c r="U7029" t="s">
        <v>7087</v>
      </c>
    </row>
    <row r="7030" spans="1:21" x14ac:dyDescent="0.25">
      <c r="A7030" t="s">
        <v>6637</v>
      </c>
      <c r="B7030" s="12">
        <v>215215</v>
      </c>
      <c r="C7030" t="s">
        <v>12527</v>
      </c>
      <c r="D7030" s="11">
        <v>46213.2836805556</v>
      </c>
      <c r="E7030" t="s">
        <v>12528</v>
      </c>
      <c r="F7030" t="s">
        <v>6415</v>
      </c>
      <c r="G7030" t="s">
        <v>12145</v>
      </c>
      <c r="H7030" t="s">
        <v>6449</v>
      </c>
      <c r="I7030" t="s">
        <v>65</v>
      </c>
      <c r="J7030" t="s">
        <v>219</v>
      </c>
      <c r="K7030" t="s">
        <v>12529</v>
      </c>
      <c r="L7030" t="s">
        <v>12479</v>
      </c>
      <c r="M7030" t="s">
        <v>12530</v>
      </c>
      <c r="N7030" t="s">
        <v>8878</v>
      </c>
      <c r="O7030" t="s">
        <v>8901</v>
      </c>
      <c r="P7030">
        <v>24745000</v>
      </c>
      <c r="Q7030" t="s">
        <v>6636</v>
      </c>
      <c r="R7030" t="s">
        <v>6636</v>
      </c>
      <c r="S7030" s="12"/>
      <c r="T7030" s="13"/>
      <c r="U7030" t="s">
        <v>7087</v>
      </c>
    </row>
    <row r="7031" spans="1:21" x14ac:dyDescent="0.25">
      <c r="A7031" t="s">
        <v>6637</v>
      </c>
      <c r="B7031" s="12">
        <v>215215</v>
      </c>
      <c r="C7031" t="s">
        <v>12527</v>
      </c>
      <c r="D7031" s="11">
        <v>46213.2836805556</v>
      </c>
      <c r="E7031" t="s">
        <v>12528</v>
      </c>
      <c r="F7031" t="s">
        <v>6415</v>
      </c>
      <c r="G7031" t="s">
        <v>12482</v>
      </c>
      <c r="H7031" t="s">
        <v>6449</v>
      </c>
      <c r="I7031" t="s">
        <v>65</v>
      </c>
      <c r="J7031" t="s">
        <v>219</v>
      </c>
      <c r="K7031" t="s">
        <v>12529</v>
      </c>
      <c r="L7031" t="s">
        <v>12479</v>
      </c>
      <c r="M7031" t="s">
        <v>12530</v>
      </c>
      <c r="N7031" t="s">
        <v>8878</v>
      </c>
      <c r="O7031" t="s">
        <v>8901</v>
      </c>
      <c r="P7031">
        <v>24745000</v>
      </c>
      <c r="Q7031" t="s">
        <v>6636</v>
      </c>
      <c r="R7031" t="s">
        <v>6636</v>
      </c>
      <c r="S7031" s="12"/>
      <c r="T7031" s="13"/>
      <c r="U7031" t="s">
        <v>7087</v>
      </c>
    </row>
    <row r="7032" spans="1:21" x14ac:dyDescent="0.25">
      <c r="A7032" t="s">
        <v>6637</v>
      </c>
      <c r="B7032" s="12">
        <v>215215</v>
      </c>
      <c r="C7032" t="s">
        <v>12527</v>
      </c>
      <c r="D7032" s="11">
        <v>46213.2836805556</v>
      </c>
      <c r="E7032" t="s">
        <v>12528</v>
      </c>
      <c r="F7032" t="s">
        <v>6415</v>
      </c>
      <c r="G7032" t="s">
        <v>12483</v>
      </c>
      <c r="H7032" t="s">
        <v>6449</v>
      </c>
      <c r="I7032" t="s">
        <v>65</v>
      </c>
      <c r="J7032" t="s">
        <v>219</v>
      </c>
      <c r="K7032" t="s">
        <v>12529</v>
      </c>
      <c r="L7032" t="s">
        <v>12479</v>
      </c>
      <c r="M7032" t="s">
        <v>12530</v>
      </c>
      <c r="N7032" t="s">
        <v>8878</v>
      </c>
      <c r="O7032" t="s">
        <v>8901</v>
      </c>
      <c r="P7032">
        <v>24745000</v>
      </c>
      <c r="Q7032" t="s">
        <v>6636</v>
      </c>
      <c r="R7032" t="s">
        <v>6636</v>
      </c>
      <c r="S7032" s="12"/>
      <c r="T7032" s="13"/>
      <c r="U7032" t="s">
        <v>7087</v>
      </c>
    </row>
    <row r="7033" spans="1:21" x14ac:dyDescent="0.25">
      <c r="A7033" t="s">
        <v>6637</v>
      </c>
      <c r="B7033" s="12">
        <v>215215</v>
      </c>
      <c r="C7033" t="s">
        <v>12527</v>
      </c>
      <c r="D7033" s="11">
        <v>46213.2836805556</v>
      </c>
      <c r="E7033" t="s">
        <v>12528</v>
      </c>
      <c r="F7033" t="s">
        <v>6415</v>
      </c>
      <c r="G7033" t="s">
        <v>12484</v>
      </c>
      <c r="H7033" t="s">
        <v>6449</v>
      </c>
      <c r="I7033" t="s">
        <v>65</v>
      </c>
      <c r="J7033" t="s">
        <v>219</v>
      </c>
      <c r="K7033" t="s">
        <v>12529</v>
      </c>
      <c r="L7033" t="s">
        <v>12479</v>
      </c>
      <c r="M7033" t="s">
        <v>12530</v>
      </c>
      <c r="N7033" t="s">
        <v>8878</v>
      </c>
      <c r="O7033" t="s">
        <v>8901</v>
      </c>
      <c r="P7033">
        <v>24745000</v>
      </c>
      <c r="Q7033" t="s">
        <v>6636</v>
      </c>
      <c r="R7033" t="s">
        <v>6636</v>
      </c>
      <c r="S7033" s="12"/>
      <c r="T7033" s="13"/>
      <c r="U7033" t="s">
        <v>7087</v>
      </c>
    </row>
    <row r="7034" spans="1:21" x14ac:dyDescent="0.25">
      <c r="A7034" t="s">
        <v>6619</v>
      </c>
      <c r="B7034" s="12">
        <v>215155</v>
      </c>
      <c r="C7034" t="s">
        <v>12523</v>
      </c>
      <c r="D7034" s="11">
        <v>46213.395243055602</v>
      </c>
      <c r="E7034" t="s">
        <v>12524</v>
      </c>
      <c r="F7034" t="s">
        <v>6415</v>
      </c>
      <c r="G7034" t="s">
        <v>6968</v>
      </c>
      <c r="H7034" t="s">
        <v>6449</v>
      </c>
      <c r="I7034" t="s">
        <v>65</v>
      </c>
      <c r="J7034" t="s">
        <v>67</v>
      </c>
      <c r="K7034" t="s">
        <v>12525</v>
      </c>
      <c r="L7034" t="s">
        <v>12039</v>
      </c>
      <c r="M7034" t="s">
        <v>12526</v>
      </c>
      <c r="N7034" t="s">
        <v>7044</v>
      </c>
      <c r="O7034" t="s">
        <v>9578</v>
      </c>
      <c r="P7034">
        <v>16549500</v>
      </c>
      <c r="Q7034" t="s">
        <v>6636</v>
      </c>
      <c r="R7034" t="s">
        <v>6636</v>
      </c>
      <c r="S7034" s="12"/>
      <c r="T7034" s="13"/>
      <c r="U7034" t="s">
        <v>6636</v>
      </c>
    </row>
    <row r="7035" spans="1:21" x14ac:dyDescent="0.25">
      <c r="A7035" t="s">
        <v>6619</v>
      </c>
      <c r="B7035" s="12">
        <v>215155</v>
      </c>
      <c r="C7035" t="s">
        <v>12523</v>
      </c>
      <c r="D7035" s="11">
        <v>46213.395243055602</v>
      </c>
      <c r="E7035" t="s">
        <v>12524</v>
      </c>
      <c r="F7035" t="s">
        <v>6415</v>
      </c>
      <c r="G7035" t="s">
        <v>8520</v>
      </c>
      <c r="H7035" t="s">
        <v>6449</v>
      </c>
      <c r="I7035" t="s">
        <v>65</v>
      </c>
      <c r="J7035" t="s">
        <v>67</v>
      </c>
      <c r="K7035" t="s">
        <v>12525</v>
      </c>
      <c r="L7035" t="s">
        <v>12039</v>
      </c>
      <c r="M7035" t="s">
        <v>12526</v>
      </c>
      <c r="N7035" t="s">
        <v>7044</v>
      </c>
      <c r="O7035" t="s">
        <v>9578</v>
      </c>
      <c r="P7035">
        <v>16549500</v>
      </c>
      <c r="Q7035" t="s">
        <v>6636</v>
      </c>
      <c r="R7035" t="s">
        <v>6636</v>
      </c>
      <c r="S7035" s="12"/>
      <c r="T7035" s="13"/>
      <c r="U7035" t="s">
        <v>6636</v>
      </c>
    </row>
    <row r="7036" spans="1:21" x14ac:dyDescent="0.25">
      <c r="A7036" t="s">
        <v>6619</v>
      </c>
      <c r="B7036" s="12">
        <v>215155</v>
      </c>
      <c r="C7036" t="s">
        <v>12523</v>
      </c>
      <c r="D7036" s="11">
        <v>46213.395243055602</v>
      </c>
      <c r="E7036" t="s">
        <v>12524</v>
      </c>
      <c r="F7036" t="s">
        <v>6415</v>
      </c>
      <c r="G7036" t="s">
        <v>12030</v>
      </c>
      <c r="H7036" t="s">
        <v>6449</v>
      </c>
      <c r="I7036" t="s">
        <v>65</v>
      </c>
      <c r="J7036" t="s">
        <v>67</v>
      </c>
      <c r="K7036" t="s">
        <v>12525</v>
      </c>
      <c r="L7036" t="s">
        <v>12039</v>
      </c>
      <c r="M7036" t="s">
        <v>12526</v>
      </c>
      <c r="N7036" t="s">
        <v>7044</v>
      </c>
      <c r="O7036" t="s">
        <v>9578</v>
      </c>
      <c r="P7036">
        <v>16549500</v>
      </c>
      <c r="Q7036" t="s">
        <v>6636</v>
      </c>
      <c r="R7036" t="s">
        <v>6636</v>
      </c>
      <c r="S7036" s="12"/>
      <c r="T7036" s="13"/>
      <c r="U7036" t="s">
        <v>6636</v>
      </c>
    </row>
    <row r="7037" spans="1:21" x14ac:dyDescent="0.25">
      <c r="A7037" t="s">
        <v>6619</v>
      </c>
      <c r="B7037" s="12">
        <v>215155</v>
      </c>
      <c r="C7037" t="s">
        <v>12523</v>
      </c>
      <c r="D7037" s="11">
        <v>46213.395243055602</v>
      </c>
      <c r="E7037" t="s">
        <v>12524</v>
      </c>
      <c r="F7037" t="s">
        <v>6415</v>
      </c>
      <c r="G7037" t="s">
        <v>8521</v>
      </c>
      <c r="H7037" t="s">
        <v>6449</v>
      </c>
      <c r="I7037" t="s">
        <v>65</v>
      </c>
      <c r="J7037" t="s">
        <v>67</v>
      </c>
      <c r="K7037" t="s">
        <v>12525</v>
      </c>
      <c r="L7037" t="s">
        <v>12039</v>
      </c>
      <c r="M7037" t="s">
        <v>12526</v>
      </c>
      <c r="N7037" t="s">
        <v>7044</v>
      </c>
      <c r="O7037" t="s">
        <v>9578</v>
      </c>
      <c r="P7037">
        <v>16549500</v>
      </c>
      <c r="Q7037" t="s">
        <v>6636</v>
      </c>
      <c r="R7037" t="s">
        <v>6636</v>
      </c>
      <c r="S7037" s="12"/>
      <c r="T7037" s="13"/>
      <c r="U7037" t="s">
        <v>6636</v>
      </c>
    </row>
    <row r="7038" spans="1:21" x14ac:dyDescent="0.25">
      <c r="A7038" t="s">
        <v>6619</v>
      </c>
      <c r="B7038" s="12">
        <v>215155</v>
      </c>
      <c r="C7038" t="s">
        <v>12523</v>
      </c>
      <c r="D7038" s="11">
        <v>46213.395243055602</v>
      </c>
      <c r="E7038" t="s">
        <v>12524</v>
      </c>
      <c r="F7038" t="s">
        <v>6415</v>
      </c>
      <c r="G7038" t="s">
        <v>12041</v>
      </c>
      <c r="H7038" t="s">
        <v>6449</v>
      </c>
      <c r="I7038" t="s">
        <v>65</v>
      </c>
      <c r="J7038" t="s">
        <v>67</v>
      </c>
      <c r="K7038" t="s">
        <v>12525</v>
      </c>
      <c r="L7038" t="s">
        <v>12039</v>
      </c>
      <c r="M7038" t="s">
        <v>12526</v>
      </c>
      <c r="N7038" t="s">
        <v>7044</v>
      </c>
      <c r="O7038" t="s">
        <v>9578</v>
      </c>
      <c r="P7038">
        <v>16549500</v>
      </c>
      <c r="Q7038" t="s">
        <v>6636</v>
      </c>
      <c r="R7038" t="s">
        <v>6636</v>
      </c>
      <c r="S7038" s="12"/>
      <c r="T7038" s="13"/>
      <c r="U7038" t="s">
        <v>6636</v>
      </c>
    </row>
    <row r="7039" spans="1:21" x14ac:dyDescent="0.25">
      <c r="A7039" t="s">
        <v>6619</v>
      </c>
      <c r="B7039" s="12">
        <v>215155</v>
      </c>
      <c r="C7039" t="s">
        <v>12523</v>
      </c>
      <c r="D7039" s="11">
        <v>46213.395243055602</v>
      </c>
      <c r="E7039" t="s">
        <v>12524</v>
      </c>
      <c r="F7039" t="s">
        <v>6415</v>
      </c>
      <c r="G7039" t="s">
        <v>12042</v>
      </c>
      <c r="H7039" t="s">
        <v>6449</v>
      </c>
      <c r="I7039" t="s">
        <v>65</v>
      </c>
      <c r="J7039" t="s">
        <v>67</v>
      </c>
      <c r="K7039" t="s">
        <v>12525</v>
      </c>
      <c r="L7039" t="s">
        <v>12039</v>
      </c>
      <c r="M7039" t="s">
        <v>12526</v>
      </c>
      <c r="N7039" t="s">
        <v>7044</v>
      </c>
      <c r="O7039" t="s">
        <v>9578</v>
      </c>
      <c r="P7039">
        <v>16549500</v>
      </c>
      <c r="Q7039" t="s">
        <v>6636</v>
      </c>
      <c r="R7039" t="s">
        <v>6636</v>
      </c>
      <c r="S7039" s="12"/>
      <c r="T7039" s="13"/>
      <c r="U7039" t="s">
        <v>6636</v>
      </c>
    </row>
    <row r="7040" spans="1:21" x14ac:dyDescent="0.25">
      <c r="A7040" t="s">
        <v>6619</v>
      </c>
      <c r="B7040" s="12">
        <v>215155</v>
      </c>
      <c r="C7040" t="s">
        <v>12523</v>
      </c>
      <c r="D7040" s="11">
        <v>46213.395243055602</v>
      </c>
      <c r="E7040" t="s">
        <v>12524</v>
      </c>
      <c r="F7040" t="s">
        <v>6415</v>
      </c>
      <c r="G7040" t="s">
        <v>12043</v>
      </c>
      <c r="H7040" t="s">
        <v>6449</v>
      </c>
      <c r="I7040" t="s">
        <v>65</v>
      </c>
      <c r="J7040" t="s">
        <v>67</v>
      </c>
      <c r="K7040" t="s">
        <v>12525</v>
      </c>
      <c r="L7040" t="s">
        <v>12039</v>
      </c>
      <c r="M7040" t="s">
        <v>12526</v>
      </c>
      <c r="N7040" t="s">
        <v>7044</v>
      </c>
      <c r="O7040" t="s">
        <v>9578</v>
      </c>
      <c r="P7040">
        <v>16549500</v>
      </c>
      <c r="Q7040" t="s">
        <v>6636</v>
      </c>
      <c r="R7040" t="s">
        <v>6636</v>
      </c>
      <c r="S7040" s="12"/>
      <c r="T7040" s="13"/>
      <c r="U7040" t="s">
        <v>6636</v>
      </c>
    </row>
    <row r="7041" spans="1:21" x14ac:dyDescent="0.25">
      <c r="A7041" t="s">
        <v>6619</v>
      </c>
      <c r="B7041" s="12">
        <v>215165</v>
      </c>
      <c r="C7041" t="s">
        <v>12521</v>
      </c>
      <c r="D7041" s="11">
        <v>46213.433298611097</v>
      </c>
      <c r="E7041" t="s">
        <v>12522</v>
      </c>
      <c r="F7041" t="s">
        <v>6415</v>
      </c>
      <c r="G7041" t="s">
        <v>6968</v>
      </c>
      <c r="H7041" t="s">
        <v>6449</v>
      </c>
      <c r="I7041" t="s">
        <v>65</v>
      </c>
      <c r="J7041" t="s">
        <v>636</v>
      </c>
      <c r="K7041" t="s">
        <v>12298</v>
      </c>
      <c r="L7041" t="s">
        <v>12028</v>
      </c>
      <c r="M7041" t="s">
        <v>12299</v>
      </c>
      <c r="N7041" t="s">
        <v>7001</v>
      </c>
      <c r="O7041" t="s">
        <v>7007</v>
      </c>
      <c r="P7041">
        <v>5340000</v>
      </c>
      <c r="Q7041" t="s">
        <v>6636</v>
      </c>
      <c r="R7041" t="s">
        <v>6636</v>
      </c>
      <c r="S7041" s="12"/>
      <c r="T7041" s="13"/>
      <c r="U7041" t="s">
        <v>6636</v>
      </c>
    </row>
    <row r="7042" spans="1:21" x14ac:dyDescent="0.25">
      <c r="A7042" t="s">
        <v>6619</v>
      </c>
      <c r="B7042" s="12">
        <v>215165</v>
      </c>
      <c r="C7042" t="s">
        <v>12521</v>
      </c>
      <c r="D7042" s="11">
        <v>46213.433298611097</v>
      </c>
      <c r="E7042" t="s">
        <v>12522</v>
      </c>
      <c r="F7042" t="s">
        <v>6415</v>
      </c>
      <c r="G7042" t="s">
        <v>8520</v>
      </c>
      <c r="H7042" t="s">
        <v>6449</v>
      </c>
      <c r="I7042" t="s">
        <v>65</v>
      </c>
      <c r="J7042" t="s">
        <v>636</v>
      </c>
      <c r="K7042" t="s">
        <v>12298</v>
      </c>
      <c r="L7042" t="s">
        <v>12028</v>
      </c>
      <c r="M7042" t="s">
        <v>12299</v>
      </c>
      <c r="N7042" t="s">
        <v>7001</v>
      </c>
      <c r="O7042" t="s">
        <v>7007</v>
      </c>
      <c r="P7042">
        <v>5340000</v>
      </c>
      <c r="Q7042" t="s">
        <v>6636</v>
      </c>
      <c r="R7042" t="s">
        <v>6636</v>
      </c>
      <c r="S7042" s="12"/>
      <c r="T7042" s="13"/>
      <c r="U7042" t="s">
        <v>6636</v>
      </c>
    </row>
    <row r="7043" spans="1:21" x14ac:dyDescent="0.25">
      <c r="A7043" t="s">
        <v>6619</v>
      </c>
      <c r="B7043" s="12">
        <v>215165</v>
      </c>
      <c r="C7043" t="s">
        <v>12521</v>
      </c>
      <c r="D7043" s="11">
        <v>46213.433298611097</v>
      </c>
      <c r="E7043" t="s">
        <v>12522</v>
      </c>
      <c r="F7043" t="s">
        <v>6415</v>
      </c>
      <c r="G7043" t="s">
        <v>12030</v>
      </c>
      <c r="H7043" t="s">
        <v>6449</v>
      </c>
      <c r="I7043" t="s">
        <v>65</v>
      </c>
      <c r="J7043" t="s">
        <v>636</v>
      </c>
      <c r="K7043" t="s">
        <v>12298</v>
      </c>
      <c r="L7043" t="s">
        <v>12028</v>
      </c>
      <c r="M7043" t="s">
        <v>12299</v>
      </c>
      <c r="N7043" t="s">
        <v>7001</v>
      </c>
      <c r="O7043" t="s">
        <v>7007</v>
      </c>
      <c r="P7043">
        <v>5340000</v>
      </c>
      <c r="Q7043" t="s">
        <v>6636</v>
      </c>
      <c r="R7043" t="s">
        <v>6636</v>
      </c>
      <c r="S7043" s="12"/>
      <c r="T7043" s="13"/>
      <c r="U7043" t="s">
        <v>6636</v>
      </c>
    </row>
    <row r="7044" spans="1:21" x14ac:dyDescent="0.25">
      <c r="A7044" t="s">
        <v>6619</v>
      </c>
      <c r="B7044" s="12">
        <v>215165</v>
      </c>
      <c r="C7044" t="s">
        <v>12521</v>
      </c>
      <c r="D7044" s="11">
        <v>46213.433298611097</v>
      </c>
      <c r="E7044" t="s">
        <v>12522</v>
      </c>
      <c r="F7044" t="s">
        <v>6415</v>
      </c>
      <c r="G7044" t="s">
        <v>8521</v>
      </c>
      <c r="H7044" t="s">
        <v>6449</v>
      </c>
      <c r="I7044" t="s">
        <v>65</v>
      </c>
      <c r="J7044" t="s">
        <v>636</v>
      </c>
      <c r="K7044" t="s">
        <v>12298</v>
      </c>
      <c r="L7044" t="s">
        <v>12028</v>
      </c>
      <c r="M7044" t="s">
        <v>12299</v>
      </c>
      <c r="N7044" t="s">
        <v>7001</v>
      </c>
      <c r="O7044" t="s">
        <v>7007</v>
      </c>
      <c r="P7044">
        <v>5340000</v>
      </c>
      <c r="Q7044" t="s">
        <v>6636</v>
      </c>
      <c r="R7044" t="s">
        <v>6636</v>
      </c>
      <c r="S7044" s="12"/>
      <c r="T7044" s="13"/>
      <c r="U7044" t="s">
        <v>6636</v>
      </c>
    </row>
    <row r="7045" spans="1:21" x14ac:dyDescent="0.25">
      <c r="A7045" t="s">
        <v>6619</v>
      </c>
      <c r="B7045" s="12">
        <v>215165</v>
      </c>
      <c r="C7045" t="s">
        <v>12521</v>
      </c>
      <c r="D7045" s="11">
        <v>46213.433298611097</v>
      </c>
      <c r="E7045" t="s">
        <v>12522</v>
      </c>
      <c r="F7045" t="s">
        <v>6415</v>
      </c>
      <c r="G7045" t="s">
        <v>12031</v>
      </c>
      <c r="H7045" t="s">
        <v>6449</v>
      </c>
      <c r="I7045" t="s">
        <v>65</v>
      </c>
      <c r="J7045" t="s">
        <v>636</v>
      </c>
      <c r="K7045" t="s">
        <v>12298</v>
      </c>
      <c r="L7045" t="s">
        <v>12028</v>
      </c>
      <c r="M7045" t="s">
        <v>12299</v>
      </c>
      <c r="N7045" t="s">
        <v>7001</v>
      </c>
      <c r="O7045" t="s">
        <v>7007</v>
      </c>
      <c r="P7045">
        <v>5340000</v>
      </c>
      <c r="Q7045" t="s">
        <v>6636</v>
      </c>
      <c r="R7045" t="s">
        <v>6636</v>
      </c>
      <c r="S7045" s="12"/>
      <c r="T7045" s="13"/>
      <c r="U7045" t="s">
        <v>6636</v>
      </c>
    </row>
    <row r="7046" spans="1:21" x14ac:dyDescent="0.25">
      <c r="A7046" t="s">
        <v>6619</v>
      </c>
      <c r="B7046" s="12">
        <v>215165</v>
      </c>
      <c r="C7046" t="s">
        <v>12521</v>
      </c>
      <c r="D7046" s="11">
        <v>46213.433298611097</v>
      </c>
      <c r="E7046" t="s">
        <v>12522</v>
      </c>
      <c r="F7046" t="s">
        <v>6415</v>
      </c>
      <c r="G7046" t="s">
        <v>12032</v>
      </c>
      <c r="H7046" t="s">
        <v>6449</v>
      </c>
      <c r="I7046" t="s">
        <v>65</v>
      </c>
      <c r="J7046" t="s">
        <v>636</v>
      </c>
      <c r="K7046" t="s">
        <v>12298</v>
      </c>
      <c r="L7046" t="s">
        <v>12028</v>
      </c>
      <c r="M7046" t="s">
        <v>12299</v>
      </c>
      <c r="N7046" t="s">
        <v>7001</v>
      </c>
      <c r="O7046" t="s">
        <v>7007</v>
      </c>
      <c r="P7046">
        <v>5340000</v>
      </c>
      <c r="Q7046" t="s">
        <v>6636</v>
      </c>
      <c r="R7046" t="s">
        <v>6636</v>
      </c>
      <c r="S7046" s="12"/>
      <c r="T7046" s="13"/>
      <c r="U7046" t="s">
        <v>6636</v>
      </c>
    </row>
    <row r="7047" spans="1:21" x14ac:dyDescent="0.25">
      <c r="A7047" t="s">
        <v>6619</v>
      </c>
      <c r="B7047" s="12">
        <v>215165</v>
      </c>
      <c r="C7047" t="s">
        <v>12521</v>
      </c>
      <c r="D7047" s="11">
        <v>46213.433298611097</v>
      </c>
      <c r="E7047" t="s">
        <v>12522</v>
      </c>
      <c r="F7047" t="s">
        <v>6415</v>
      </c>
      <c r="G7047" t="s">
        <v>12033</v>
      </c>
      <c r="H7047" t="s">
        <v>6449</v>
      </c>
      <c r="I7047" t="s">
        <v>65</v>
      </c>
      <c r="J7047" t="s">
        <v>636</v>
      </c>
      <c r="K7047" t="s">
        <v>12298</v>
      </c>
      <c r="L7047" t="s">
        <v>12028</v>
      </c>
      <c r="M7047" t="s">
        <v>12299</v>
      </c>
      <c r="N7047" t="s">
        <v>7001</v>
      </c>
      <c r="O7047" t="s">
        <v>7007</v>
      </c>
      <c r="P7047">
        <v>5340000</v>
      </c>
      <c r="Q7047" t="s">
        <v>6636</v>
      </c>
      <c r="R7047" t="s">
        <v>6636</v>
      </c>
      <c r="S7047" s="12"/>
      <c r="T7047" s="13"/>
      <c r="U7047" t="s">
        <v>6636</v>
      </c>
    </row>
    <row r="7048" spans="1:21" x14ac:dyDescent="0.25">
      <c r="A7048" t="s">
        <v>6619</v>
      </c>
      <c r="B7048" s="12">
        <v>215165</v>
      </c>
      <c r="C7048" t="s">
        <v>12521</v>
      </c>
      <c r="D7048" s="11">
        <v>46213.433298611097</v>
      </c>
      <c r="E7048" t="s">
        <v>12522</v>
      </c>
      <c r="F7048" t="s">
        <v>6415</v>
      </c>
      <c r="G7048" t="s">
        <v>12034</v>
      </c>
      <c r="H7048" t="s">
        <v>6449</v>
      </c>
      <c r="I7048" t="s">
        <v>65</v>
      </c>
      <c r="J7048" t="s">
        <v>636</v>
      </c>
      <c r="K7048" t="s">
        <v>12298</v>
      </c>
      <c r="L7048" t="s">
        <v>12028</v>
      </c>
      <c r="M7048" t="s">
        <v>12299</v>
      </c>
      <c r="N7048" t="s">
        <v>7001</v>
      </c>
      <c r="O7048" t="s">
        <v>7007</v>
      </c>
      <c r="P7048">
        <v>5340000</v>
      </c>
      <c r="Q7048" t="s">
        <v>6636</v>
      </c>
      <c r="R7048" t="s">
        <v>6636</v>
      </c>
      <c r="S7048" s="12"/>
      <c r="T7048" s="13"/>
      <c r="U7048" t="s">
        <v>6636</v>
      </c>
    </row>
    <row r="7049" spans="1:21" x14ac:dyDescent="0.25">
      <c r="A7049" t="s">
        <v>6619</v>
      </c>
      <c r="B7049" s="12">
        <v>215165</v>
      </c>
      <c r="C7049" t="s">
        <v>12521</v>
      </c>
      <c r="D7049" s="11">
        <v>46213.433298611097</v>
      </c>
      <c r="E7049" t="s">
        <v>12522</v>
      </c>
      <c r="F7049" t="s">
        <v>6415</v>
      </c>
      <c r="G7049" t="s">
        <v>12035</v>
      </c>
      <c r="H7049" t="s">
        <v>6449</v>
      </c>
      <c r="I7049" t="s">
        <v>65</v>
      </c>
      <c r="J7049" t="s">
        <v>636</v>
      </c>
      <c r="K7049" t="s">
        <v>12298</v>
      </c>
      <c r="L7049" t="s">
        <v>12028</v>
      </c>
      <c r="M7049" t="s">
        <v>12299</v>
      </c>
      <c r="N7049" t="s">
        <v>7001</v>
      </c>
      <c r="O7049" t="s">
        <v>7007</v>
      </c>
      <c r="P7049">
        <v>5340000</v>
      </c>
      <c r="Q7049" t="s">
        <v>6636</v>
      </c>
      <c r="R7049" t="s">
        <v>6636</v>
      </c>
      <c r="S7049" s="12"/>
      <c r="T7049" s="13"/>
      <c r="U7049" t="s">
        <v>6636</v>
      </c>
    </row>
    <row r="7050" spans="1:21" x14ac:dyDescent="0.25">
      <c r="A7050" t="s">
        <v>6619</v>
      </c>
      <c r="B7050" s="12">
        <v>215215</v>
      </c>
      <c r="C7050" t="s">
        <v>12527</v>
      </c>
      <c r="D7050" s="11">
        <v>46213.529201388897</v>
      </c>
      <c r="E7050" t="s">
        <v>12528</v>
      </c>
      <c r="F7050" t="s">
        <v>6415</v>
      </c>
      <c r="G7050" t="s">
        <v>6968</v>
      </c>
      <c r="H7050" t="s">
        <v>6449</v>
      </c>
      <c r="I7050" t="s">
        <v>65</v>
      </c>
      <c r="J7050" t="s">
        <v>219</v>
      </c>
      <c r="K7050" t="s">
        <v>12529</v>
      </c>
      <c r="L7050" t="s">
        <v>12479</v>
      </c>
      <c r="M7050" t="s">
        <v>12530</v>
      </c>
      <c r="N7050" t="s">
        <v>8878</v>
      </c>
      <c r="O7050" t="s">
        <v>8901</v>
      </c>
      <c r="P7050">
        <v>24745000</v>
      </c>
      <c r="Q7050" t="s">
        <v>6636</v>
      </c>
      <c r="R7050" t="s">
        <v>6636</v>
      </c>
      <c r="S7050" s="12"/>
      <c r="T7050" s="13"/>
      <c r="U7050" t="s">
        <v>7087</v>
      </c>
    </row>
    <row r="7051" spans="1:21" x14ac:dyDescent="0.25">
      <c r="A7051" t="s">
        <v>6619</v>
      </c>
      <c r="B7051" s="12">
        <v>215215</v>
      </c>
      <c r="C7051" t="s">
        <v>12527</v>
      </c>
      <c r="D7051" s="11">
        <v>46213.529201388897</v>
      </c>
      <c r="E7051" t="s">
        <v>12528</v>
      </c>
      <c r="F7051" t="s">
        <v>6415</v>
      </c>
      <c r="G7051" t="s">
        <v>8520</v>
      </c>
      <c r="H7051" t="s">
        <v>6449</v>
      </c>
      <c r="I7051" t="s">
        <v>65</v>
      </c>
      <c r="J7051" t="s">
        <v>219</v>
      </c>
      <c r="K7051" t="s">
        <v>12529</v>
      </c>
      <c r="L7051" t="s">
        <v>12479</v>
      </c>
      <c r="M7051" t="s">
        <v>12530</v>
      </c>
      <c r="N7051" t="s">
        <v>8878</v>
      </c>
      <c r="O7051" t="s">
        <v>8901</v>
      </c>
      <c r="P7051">
        <v>24745000</v>
      </c>
      <c r="Q7051" t="s">
        <v>6636</v>
      </c>
      <c r="R7051" t="s">
        <v>6636</v>
      </c>
      <c r="S7051" s="12"/>
      <c r="T7051" s="13"/>
      <c r="U7051" t="s">
        <v>7087</v>
      </c>
    </row>
    <row r="7052" spans="1:21" x14ac:dyDescent="0.25">
      <c r="A7052" t="s">
        <v>6619</v>
      </c>
      <c r="B7052" s="12">
        <v>215215</v>
      </c>
      <c r="C7052" t="s">
        <v>12527</v>
      </c>
      <c r="D7052" s="11">
        <v>46213.529201388897</v>
      </c>
      <c r="E7052" t="s">
        <v>12528</v>
      </c>
      <c r="F7052" t="s">
        <v>6415</v>
      </c>
      <c r="G7052" t="s">
        <v>12030</v>
      </c>
      <c r="H7052" t="s">
        <v>6449</v>
      </c>
      <c r="I7052" t="s">
        <v>65</v>
      </c>
      <c r="J7052" t="s">
        <v>219</v>
      </c>
      <c r="K7052" t="s">
        <v>12529</v>
      </c>
      <c r="L7052" t="s">
        <v>12479</v>
      </c>
      <c r="M7052" t="s">
        <v>12530</v>
      </c>
      <c r="N7052" t="s">
        <v>8878</v>
      </c>
      <c r="O7052" t="s">
        <v>8901</v>
      </c>
      <c r="P7052">
        <v>24745000</v>
      </c>
      <c r="Q7052" t="s">
        <v>6636</v>
      </c>
      <c r="R7052" t="s">
        <v>6636</v>
      </c>
      <c r="S7052" s="12"/>
      <c r="T7052" s="13"/>
      <c r="U7052" t="s">
        <v>7087</v>
      </c>
    </row>
    <row r="7053" spans="1:21" x14ac:dyDescent="0.25">
      <c r="A7053" t="s">
        <v>6619</v>
      </c>
      <c r="B7053" s="12">
        <v>215215</v>
      </c>
      <c r="C7053" t="s">
        <v>12527</v>
      </c>
      <c r="D7053" s="11">
        <v>46213.529201388897</v>
      </c>
      <c r="E7053" t="s">
        <v>12528</v>
      </c>
      <c r="F7053" t="s">
        <v>6415</v>
      </c>
      <c r="G7053" t="s">
        <v>8521</v>
      </c>
      <c r="H7053" t="s">
        <v>6449</v>
      </c>
      <c r="I7053" t="s">
        <v>65</v>
      </c>
      <c r="J7053" t="s">
        <v>219</v>
      </c>
      <c r="K7053" t="s">
        <v>12529</v>
      </c>
      <c r="L7053" t="s">
        <v>12479</v>
      </c>
      <c r="M7053" t="s">
        <v>12530</v>
      </c>
      <c r="N7053" t="s">
        <v>8878</v>
      </c>
      <c r="O7053" t="s">
        <v>8901</v>
      </c>
      <c r="P7053">
        <v>24745000</v>
      </c>
      <c r="Q7053" t="s">
        <v>6636</v>
      </c>
      <c r="R7053" t="s">
        <v>6636</v>
      </c>
      <c r="S7053" s="12"/>
      <c r="T7053" s="13"/>
      <c r="U7053" t="s">
        <v>7087</v>
      </c>
    </row>
    <row r="7054" spans="1:21" x14ac:dyDescent="0.25">
      <c r="A7054" t="s">
        <v>6619</v>
      </c>
      <c r="B7054" s="12">
        <v>215215</v>
      </c>
      <c r="C7054" t="s">
        <v>12527</v>
      </c>
      <c r="D7054" s="11">
        <v>46213.529201388897</v>
      </c>
      <c r="E7054" t="s">
        <v>12528</v>
      </c>
      <c r="F7054" t="s">
        <v>6415</v>
      </c>
      <c r="G7054" t="s">
        <v>12145</v>
      </c>
      <c r="H7054" t="s">
        <v>6449</v>
      </c>
      <c r="I7054" t="s">
        <v>65</v>
      </c>
      <c r="J7054" t="s">
        <v>219</v>
      </c>
      <c r="K7054" t="s">
        <v>12529</v>
      </c>
      <c r="L7054" t="s">
        <v>12479</v>
      </c>
      <c r="M7054" t="s">
        <v>12530</v>
      </c>
      <c r="N7054" t="s">
        <v>8878</v>
      </c>
      <c r="O7054" t="s">
        <v>8901</v>
      </c>
      <c r="P7054">
        <v>24745000</v>
      </c>
      <c r="Q7054" t="s">
        <v>6636</v>
      </c>
      <c r="R7054" t="s">
        <v>6636</v>
      </c>
      <c r="S7054" s="12"/>
      <c r="T7054" s="13"/>
      <c r="U7054" t="s">
        <v>7087</v>
      </c>
    </row>
    <row r="7055" spans="1:21" x14ac:dyDescent="0.25">
      <c r="A7055" t="s">
        <v>6619</v>
      </c>
      <c r="B7055" s="12">
        <v>215215</v>
      </c>
      <c r="C7055" t="s">
        <v>12527</v>
      </c>
      <c r="D7055" s="11">
        <v>46213.529201388897</v>
      </c>
      <c r="E7055" t="s">
        <v>12528</v>
      </c>
      <c r="F7055" t="s">
        <v>6415</v>
      </c>
      <c r="G7055" t="s">
        <v>12482</v>
      </c>
      <c r="H7055" t="s">
        <v>6449</v>
      </c>
      <c r="I7055" t="s">
        <v>65</v>
      </c>
      <c r="J7055" t="s">
        <v>219</v>
      </c>
      <c r="K7055" t="s">
        <v>12529</v>
      </c>
      <c r="L7055" t="s">
        <v>12479</v>
      </c>
      <c r="M7055" t="s">
        <v>12530</v>
      </c>
      <c r="N7055" t="s">
        <v>8878</v>
      </c>
      <c r="O7055" t="s">
        <v>8901</v>
      </c>
      <c r="P7055">
        <v>24745000</v>
      </c>
      <c r="Q7055" t="s">
        <v>6636</v>
      </c>
      <c r="R7055" t="s">
        <v>6636</v>
      </c>
      <c r="S7055" s="12"/>
      <c r="T7055" s="13"/>
      <c r="U7055" t="s">
        <v>7087</v>
      </c>
    </row>
    <row r="7056" spans="1:21" x14ac:dyDescent="0.25">
      <c r="A7056" t="s">
        <v>6619</v>
      </c>
      <c r="B7056" s="12">
        <v>215215</v>
      </c>
      <c r="C7056" t="s">
        <v>12527</v>
      </c>
      <c r="D7056" s="11">
        <v>46213.529201388897</v>
      </c>
      <c r="E7056" t="s">
        <v>12528</v>
      </c>
      <c r="F7056" t="s">
        <v>6415</v>
      </c>
      <c r="G7056" t="s">
        <v>12483</v>
      </c>
      <c r="H7056" t="s">
        <v>6449</v>
      </c>
      <c r="I7056" t="s">
        <v>65</v>
      </c>
      <c r="J7056" t="s">
        <v>219</v>
      </c>
      <c r="K7056" t="s">
        <v>12529</v>
      </c>
      <c r="L7056" t="s">
        <v>12479</v>
      </c>
      <c r="M7056" t="s">
        <v>12530</v>
      </c>
      <c r="N7056" t="s">
        <v>8878</v>
      </c>
      <c r="O7056" t="s">
        <v>8901</v>
      </c>
      <c r="P7056">
        <v>24745000</v>
      </c>
      <c r="Q7056" t="s">
        <v>6636</v>
      </c>
      <c r="R7056" t="s">
        <v>6636</v>
      </c>
      <c r="S7056" s="12"/>
      <c r="T7056" s="13"/>
      <c r="U7056" t="s">
        <v>7087</v>
      </c>
    </row>
    <row r="7057" spans="1:21" x14ac:dyDescent="0.25">
      <c r="A7057" t="s">
        <v>6619</v>
      </c>
      <c r="B7057" s="12">
        <v>215215</v>
      </c>
      <c r="C7057" t="s">
        <v>12527</v>
      </c>
      <c r="D7057" s="11">
        <v>46213.529201388897</v>
      </c>
      <c r="E7057" t="s">
        <v>12528</v>
      </c>
      <c r="F7057" t="s">
        <v>6415</v>
      </c>
      <c r="G7057" t="s">
        <v>12484</v>
      </c>
      <c r="H7057" t="s">
        <v>6449</v>
      </c>
      <c r="I7057" t="s">
        <v>65</v>
      </c>
      <c r="J7057" t="s">
        <v>219</v>
      </c>
      <c r="K7057" t="s">
        <v>12529</v>
      </c>
      <c r="L7057" t="s">
        <v>12479</v>
      </c>
      <c r="M7057" t="s">
        <v>12530</v>
      </c>
      <c r="N7057" t="s">
        <v>8878</v>
      </c>
      <c r="O7057" t="s">
        <v>8901</v>
      </c>
      <c r="P7057">
        <v>24745000</v>
      </c>
      <c r="Q7057" t="s">
        <v>6636</v>
      </c>
      <c r="R7057" t="s">
        <v>6636</v>
      </c>
      <c r="S7057" s="12"/>
      <c r="T7057" s="13"/>
      <c r="U7057" t="s">
        <v>7087</v>
      </c>
    </row>
    <row r="7058" spans="1:21" x14ac:dyDescent="0.25">
      <c r="A7058" t="s">
        <v>6637</v>
      </c>
      <c r="B7058" s="12">
        <v>215480</v>
      </c>
      <c r="C7058" t="s">
        <v>12531</v>
      </c>
      <c r="D7058" s="11">
        <v>46213.554629629602</v>
      </c>
      <c r="E7058" t="s">
        <v>12532</v>
      </c>
      <c r="F7058" t="s">
        <v>6415</v>
      </c>
      <c r="G7058" t="s">
        <v>6968</v>
      </c>
      <c r="H7058" t="s">
        <v>6449</v>
      </c>
      <c r="I7058" t="s">
        <v>65</v>
      </c>
      <c r="J7058" t="s">
        <v>67</v>
      </c>
      <c r="K7058" t="s">
        <v>12533</v>
      </c>
      <c r="L7058" t="s">
        <v>12039</v>
      </c>
      <c r="M7058" t="s">
        <v>12534</v>
      </c>
      <c r="N7058" t="s">
        <v>7044</v>
      </c>
      <c r="O7058" t="s">
        <v>8181</v>
      </c>
      <c r="P7058">
        <v>23499500</v>
      </c>
      <c r="Q7058" t="s">
        <v>6636</v>
      </c>
      <c r="R7058" t="s">
        <v>6636</v>
      </c>
      <c r="S7058" s="12"/>
      <c r="T7058" s="13"/>
      <c r="U7058" t="s">
        <v>6636</v>
      </c>
    </row>
    <row r="7059" spans="1:21" x14ac:dyDescent="0.25">
      <c r="A7059" t="s">
        <v>6637</v>
      </c>
      <c r="B7059" s="12">
        <v>215480</v>
      </c>
      <c r="C7059" t="s">
        <v>12531</v>
      </c>
      <c r="D7059" s="11">
        <v>46213.554629629602</v>
      </c>
      <c r="E7059" t="s">
        <v>12532</v>
      </c>
      <c r="F7059" t="s">
        <v>6415</v>
      </c>
      <c r="G7059" t="s">
        <v>8520</v>
      </c>
      <c r="H7059" t="s">
        <v>6449</v>
      </c>
      <c r="I7059" t="s">
        <v>65</v>
      </c>
      <c r="J7059" t="s">
        <v>67</v>
      </c>
      <c r="K7059" t="s">
        <v>12533</v>
      </c>
      <c r="L7059" t="s">
        <v>12039</v>
      </c>
      <c r="M7059" t="s">
        <v>12534</v>
      </c>
      <c r="N7059" t="s">
        <v>7044</v>
      </c>
      <c r="O7059" t="s">
        <v>8181</v>
      </c>
      <c r="P7059">
        <v>23499500</v>
      </c>
      <c r="Q7059" t="s">
        <v>6636</v>
      </c>
      <c r="R7059" t="s">
        <v>6636</v>
      </c>
      <c r="S7059" s="12"/>
      <c r="T7059" s="13"/>
      <c r="U7059" t="s">
        <v>6636</v>
      </c>
    </row>
    <row r="7060" spans="1:21" x14ac:dyDescent="0.25">
      <c r="A7060" t="s">
        <v>6637</v>
      </c>
      <c r="B7060" s="12">
        <v>215480</v>
      </c>
      <c r="C7060" t="s">
        <v>12531</v>
      </c>
      <c r="D7060" s="11">
        <v>46213.554629629602</v>
      </c>
      <c r="E7060" t="s">
        <v>12532</v>
      </c>
      <c r="F7060" t="s">
        <v>6415</v>
      </c>
      <c r="G7060" t="s">
        <v>12030</v>
      </c>
      <c r="H7060" t="s">
        <v>6449</v>
      </c>
      <c r="I7060" t="s">
        <v>65</v>
      </c>
      <c r="J7060" t="s">
        <v>67</v>
      </c>
      <c r="K7060" t="s">
        <v>12533</v>
      </c>
      <c r="L7060" t="s">
        <v>12039</v>
      </c>
      <c r="M7060" t="s">
        <v>12534</v>
      </c>
      <c r="N7060" t="s">
        <v>7044</v>
      </c>
      <c r="O7060" t="s">
        <v>8181</v>
      </c>
      <c r="P7060">
        <v>23499500</v>
      </c>
      <c r="Q7060" t="s">
        <v>6636</v>
      </c>
      <c r="R7060" t="s">
        <v>6636</v>
      </c>
      <c r="S7060" s="12"/>
      <c r="T7060" s="13"/>
      <c r="U7060" t="s">
        <v>6636</v>
      </c>
    </row>
    <row r="7061" spans="1:21" x14ac:dyDescent="0.25">
      <c r="A7061" t="s">
        <v>6637</v>
      </c>
      <c r="B7061" s="12">
        <v>215480</v>
      </c>
      <c r="C7061" t="s">
        <v>12531</v>
      </c>
      <c r="D7061" s="11">
        <v>46213.554629629602</v>
      </c>
      <c r="E7061" t="s">
        <v>12532</v>
      </c>
      <c r="F7061" t="s">
        <v>6415</v>
      </c>
      <c r="G7061" t="s">
        <v>8521</v>
      </c>
      <c r="H7061" t="s">
        <v>6449</v>
      </c>
      <c r="I7061" t="s">
        <v>65</v>
      </c>
      <c r="J7061" t="s">
        <v>67</v>
      </c>
      <c r="K7061" t="s">
        <v>12533</v>
      </c>
      <c r="L7061" t="s">
        <v>12039</v>
      </c>
      <c r="M7061" t="s">
        <v>12534</v>
      </c>
      <c r="N7061" t="s">
        <v>7044</v>
      </c>
      <c r="O7061" t="s">
        <v>8181</v>
      </c>
      <c r="P7061">
        <v>23499500</v>
      </c>
      <c r="Q7061" t="s">
        <v>6636</v>
      </c>
      <c r="R7061" t="s">
        <v>6636</v>
      </c>
      <c r="S7061" s="12"/>
      <c r="T7061" s="13"/>
      <c r="U7061" t="s">
        <v>6636</v>
      </c>
    </row>
    <row r="7062" spans="1:21" x14ac:dyDescent="0.25">
      <c r="A7062" t="s">
        <v>6637</v>
      </c>
      <c r="B7062" s="12">
        <v>215480</v>
      </c>
      <c r="C7062" t="s">
        <v>12531</v>
      </c>
      <c r="D7062" s="11">
        <v>46213.554629629602</v>
      </c>
      <c r="E7062" t="s">
        <v>12532</v>
      </c>
      <c r="F7062" t="s">
        <v>6415</v>
      </c>
      <c r="G7062" t="s">
        <v>12041</v>
      </c>
      <c r="H7062" t="s">
        <v>6449</v>
      </c>
      <c r="I7062" t="s">
        <v>65</v>
      </c>
      <c r="J7062" t="s">
        <v>67</v>
      </c>
      <c r="K7062" t="s">
        <v>12533</v>
      </c>
      <c r="L7062" t="s">
        <v>12039</v>
      </c>
      <c r="M7062" t="s">
        <v>12534</v>
      </c>
      <c r="N7062" t="s">
        <v>7044</v>
      </c>
      <c r="O7062" t="s">
        <v>8181</v>
      </c>
      <c r="P7062">
        <v>23499500</v>
      </c>
      <c r="Q7062" t="s">
        <v>6636</v>
      </c>
      <c r="R7062" t="s">
        <v>6636</v>
      </c>
      <c r="S7062" s="12"/>
      <c r="T7062" s="13"/>
      <c r="U7062" t="s">
        <v>6636</v>
      </c>
    </row>
    <row r="7063" spans="1:21" x14ac:dyDescent="0.25">
      <c r="A7063" t="s">
        <v>6637</v>
      </c>
      <c r="B7063" s="12">
        <v>215480</v>
      </c>
      <c r="C7063" t="s">
        <v>12531</v>
      </c>
      <c r="D7063" s="11">
        <v>46213.554629629602</v>
      </c>
      <c r="E7063" t="s">
        <v>12532</v>
      </c>
      <c r="F7063" t="s">
        <v>6415</v>
      </c>
      <c r="G7063" t="s">
        <v>12042</v>
      </c>
      <c r="H7063" t="s">
        <v>6449</v>
      </c>
      <c r="I7063" t="s">
        <v>65</v>
      </c>
      <c r="J7063" t="s">
        <v>67</v>
      </c>
      <c r="K7063" t="s">
        <v>12533</v>
      </c>
      <c r="L7063" t="s">
        <v>12039</v>
      </c>
      <c r="M7063" t="s">
        <v>12534</v>
      </c>
      <c r="N7063" t="s">
        <v>7044</v>
      </c>
      <c r="O7063" t="s">
        <v>8181</v>
      </c>
      <c r="P7063">
        <v>23499500</v>
      </c>
      <c r="Q7063" t="s">
        <v>6636</v>
      </c>
      <c r="R7063" t="s">
        <v>6636</v>
      </c>
      <c r="S7063" s="12"/>
      <c r="T7063" s="13"/>
      <c r="U7063" t="s">
        <v>6636</v>
      </c>
    </row>
    <row r="7064" spans="1:21" x14ac:dyDescent="0.25">
      <c r="A7064" t="s">
        <v>6637</v>
      </c>
      <c r="B7064" s="12">
        <v>215480</v>
      </c>
      <c r="C7064" t="s">
        <v>12531</v>
      </c>
      <c r="D7064" s="11">
        <v>46213.554629629602</v>
      </c>
      <c r="E7064" t="s">
        <v>12532</v>
      </c>
      <c r="F7064" t="s">
        <v>6415</v>
      </c>
      <c r="G7064" t="s">
        <v>12043</v>
      </c>
      <c r="H7064" t="s">
        <v>6449</v>
      </c>
      <c r="I7064" t="s">
        <v>65</v>
      </c>
      <c r="J7064" t="s">
        <v>67</v>
      </c>
      <c r="K7064" t="s">
        <v>12533</v>
      </c>
      <c r="L7064" t="s">
        <v>12039</v>
      </c>
      <c r="M7064" t="s">
        <v>12534</v>
      </c>
      <c r="N7064" t="s">
        <v>7044</v>
      </c>
      <c r="O7064" t="s">
        <v>8181</v>
      </c>
      <c r="P7064">
        <v>23499500</v>
      </c>
      <c r="Q7064" t="s">
        <v>6636</v>
      </c>
      <c r="R7064" t="s">
        <v>6636</v>
      </c>
      <c r="S7064" s="12"/>
      <c r="T7064" s="13"/>
      <c r="U7064" t="s">
        <v>6636</v>
      </c>
    </row>
    <row r="7065" spans="1:21" x14ac:dyDescent="0.25">
      <c r="A7065" t="s">
        <v>6637</v>
      </c>
      <c r="B7065" s="12">
        <v>215370</v>
      </c>
      <c r="C7065" t="s">
        <v>12535</v>
      </c>
      <c r="D7065" s="11">
        <v>46214.434722222199</v>
      </c>
      <c r="E7065" t="s">
        <v>12536</v>
      </c>
      <c r="F7065" t="s">
        <v>6415</v>
      </c>
      <c r="G7065" t="s">
        <v>6968</v>
      </c>
      <c r="H7065" t="s">
        <v>6449</v>
      </c>
      <c r="I7065" t="s">
        <v>65</v>
      </c>
      <c r="J7065" t="s">
        <v>57</v>
      </c>
      <c r="K7065" t="s">
        <v>12537</v>
      </c>
      <c r="L7065" t="s">
        <v>12023</v>
      </c>
      <c r="M7065" t="s">
        <v>12538</v>
      </c>
      <c r="N7065" t="s">
        <v>6761</v>
      </c>
      <c r="O7065" t="s">
        <v>6762</v>
      </c>
      <c r="P7065">
        <v>13799500</v>
      </c>
      <c r="Q7065" t="s">
        <v>6636</v>
      </c>
      <c r="R7065" t="s">
        <v>6636</v>
      </c>
      <c r="S7065" s="12"/>
      <c r="T7065" s="13"/>
      <c r="U7065" t="s">
        <v>6636</v>
      </c>
    </row>
    <row r="7066" spans="1:21" x14ac:dyDescent="0.25">
      <c r="A7066" t="s">
        <v>6637</v>
      </c>
      <c r="B7066" s="12">
        <v>430740</v>
      </c>
      <c r="C7066" t="s">
        <v>12535</v>
      </c>
      <c r="D7066" s="11">
        <v>46214.434722222199</v>
      </c>
      <c r="E7066" t="s">
        <v>12536</v>
      </c>
      <c r="F7066" t="s">
        <v>6415</v>
      </c>
      <c r="G7066" t="s">
        <v>10421</v>
      </c>
      <c r="H7066" t="s">
        <v>6449</v>
      </c>
      <c r="I7066" t="s">
        <v>65</v>
      </c>
      <c r="J7066" t="s">
        <v>57</v>
      </c>
      <c r="K7066" t="s">
        <v>12537</v>
      </c>
      <c r="L7066" t="s">
        <v>12023</v>
      </c>
      <c r="M7066" t="s">
        <v>12538</v>
      </c>
      <c r="N7066" t="s">
        <v>6761</v>
      </c>
      <c r="O7066" t="s">
        <v>6762</v>
      </c>
      <c r="P7066">
        <v>27599000</v>
      </c>
      <c r="Q7066" t="s">
        <v>6636</v>
      </c>
      <c r="R7066" t="s">
        <v>6636</v>
      </c>
      <c r="S7066" s="12"/>
      <c r="T7066" s="13"/>
      <c r="U7066" t="s">
        <v>6636</v>
      </c>
    </row>
    <row r="7067" spans="1:21" x14ac:dyDescent="0.25">
      <c r="A7067" t="s">
        <v>6637</v>
      </c>
      <c r="B7067" s="12">
        <v>215370</v>
      </c>
      <c r="C7067" t="s">
        <v>12535</v>
      </c>
      <c r="D7067" s="11">
        <v>46214.434722222199</v>
      </c>
      <c r="E7067" t="s">
        <v>12536</v>
      </c>
      <c r="F7067" t="s">
        <v>6415</v>
      </c>
      <c r="G7067" t="s">
        <v>8520</v>
      </c>
      <c r="H7067" t="s">
        <v>6449</v>
      </c>
      <c r="I7067" t="s">
        <v>65</v>
      </c>
      <c r="J7067" t="s">
        <v>57</v>
      </c>
      <c r="K7067" t="s">
        <v>12537</v>
      </c>
      <c r="L7067" t="s">
        <v>12023</v>
      </c>
      <c r="M7067" t="s">
        <v>12538</v>
      </c>
      <c r="N7067" t="s">
        <v>6761</v>
      </c>
      <c r="O7067" t="s">
        <v>6762</v>
      </c>
      <c r="P7067">
        <v>13799500</v>
      </c>
      <c r="Q7067" t="s">
        <v>6636</v>
      </c>
      <c r="R7067" t="s">
        <v>6636</v>
      </c>
      <c r="S7067" s="12"/>
      <c r="T7067" s="13"/>
      <c r="U7067" t="s">
        <v>6636</v>
      </c>
    </row>
    <row r="7068" spans="1:21" x14ac:dyDescent="0.25">
      <c r="A7068" t="s">
        <v>6637</v>
      </c>
      <c r="B7068" s="12">
        <v>188565</v>
      </c>
      <c r="C7068" t="s">
        <v>12539</v>
      </c>
      <c r="D7068" s="11">
        <v>46214.462615740696</v>
      </c>
      <c r="E7068" t="s">
        <v>12540</v>
      </c>
      <c r="F7068" t="s">
        <v>6415</v>
      </c>
      <c r="G7068" t="s">
        <v>12030</v>
      </c>
      <c r="H7068" t="s">
        <v>6449</v>
      </c>
      <c r="I7068" t="s">
        <v>6636</v>
      </c>
      <c r="J7068" t="s">
        <v>6636</v>
      </c>
      <c r="K7068" t="s">
        <v>12541</v>
      </c>
      <c r="L7068" t="s">
        <v>12028</v>
      </c>
      <c r="M7068" t="s">
        <v>12542</v>
      </c>
      <c r="N7068" t="s">
        <v>7001</v>
      </c>
      <c r="O7068" t="s">
        <v>7002</v>
      </c>
      <c r="P7068">
        <v>8425000</v>
      </c>
      <c r="Q7068" t="s">
        <v>6636</v>
      </c>
      <c r="R7068" t="s">
        <v>6636</v>
      </c>
      <c r="S7068" s="12"/>
      <c r="T7068" s="13"/>
      <c r="U7068" t="s">
        <v>6789</v>
      </c>
    </row>
    <row r="7069" spans="1:21" x14ac:dyDescent="0.25">
      <c r="A7069" t="s">
        <v>6637</v>
      </c>
      <c r="B7069" s="12">
        <v>188565</v>
      </c>
      <c r="C7069" t="s">
        <v>12539</v>
      </c>
      <c r="D7069" s="11">
        <v>46214.462615740696</v>
      </c>
      <c r="E7069" t="s">
        <v>12540</v>
      </c>
      <c r="F7069" t="s">
        <v>6415</v>
      </c>
      <c r="G7069" t="s">
        <v>8521</v>
      </c>
      <c r="H7069" t="s">
        <v>6449</v>
      </c>
      <c r="I7069" t="s">
        <v>6636</v>
      </c>
      <c r="J7069" t="s">
        <v>6636</v>
      </c>
      <c r="K7069" t="s">
        <v>12541</v>
      </c>
      <c r="L7069" t="s">
        <v>12028</v>
      </c>
      <c r="M7069" t="s">
        <v>12542</v>
      </c>
      <c r="N7069" t="s">
        <v>7001</v>
      </c>
      <c r="O7069" t="s">
        <v>7002</v>
      </c>
      <c r="P7069">
        <v>8425000</v>
      </c>
      <c r="Q7069" t="s">
        <v>6636</v>
      </c>
      <c r="R7069" t="s">
        <v>6636</v>
      </c>
      <c r="S7069" s="12"/>
      <c r="T7069" s="13"/>
      <c r="U7069" t="s">
        <v>6789</v>
      </c>
    </row>
    <row r="7070" spans="1:21" x14ac:dyDescent="0.25">
      <c r="A7070" t="s">
        <v>6637</v>
      </c>
      <c r="B7070" s="12">
        <v>188565</v>
      </c>
      <c r="C7070" t="s">
        <v>12539</v>
      </c>
      <c r="D7070" s="11">
        <v>46214.462615740696</v>
      </c>
      <c r="E7070" t="s">
        <v>12540</v>
      </c>
      <c r="F7070" t="s">
        <v>6415</v>
      </c>
      <c r="G7070" t="s">
        <v>12031</v>
      </c>
      <c r="H7070" t="s">
        <v>6449</v>
      </c>
      <c r="I7070" t="s">
        <v>6636</v>
      </c>
      <c r="J7070" t="s">
        <v>6636</v>
      </c>
      <c r="K7070" t="s">
        <v>12541</v>
      </c>
      <c r="L7070" t="s">
        <v>12028</v>
      </c>
      <c r="M7070" t="s">
        <v>12542</v>
      </c>
      <c r="N7070" t="s">
        <v>7001</v>
      </c>
      <c r="O7070" t="s">
        <v>7002</v>
      </c>
      <c r="P7070">
        <v>8425000</v>
      </c>
      <c r="Q7070" t="s">
        <v>6636</v>
      </c>
      <c r="R7070" t="s">
        <v>6636</v>
      </c>
      <c r="S7070" s="12"/>
      <c r="T7070" s="13"/>
      <c r="U7070" t="s">
        <v>6789</v>
      </c>
    </row>
    <row r="7071" spans="1:21" x14ac:dyDescent="0.25">
      <c r="A7071" t="s">
        <v>6637</v>
      </c>
      <c r="B7071" s="12">
        <v>188565</v>
      </c>
      <c r="C7071" t="s">
        <v>12539</v>
      </c>
      <c r="D7071" s="11">
        <v>46214.462615740696</v>
      </c>
      <c r="E7071" t="s">
        <v>12540</v>
      </c>
      <c r="F7071" t="s">
        <v>6415</v>
      </c>
      <c r="G7071" t="s">
        <v>12032</v>
      </c>
      <c r="H7071" t="s">
        <v>6449</v>
      </c>
      <c r="I7071" t="s">
        <v>6636</v>
      </c>
      <c r="J7071" t="s">
        <v>6636</v>
      </c>
      <c r="K7071" t="s">
        <v>12541</v>
      </c>
      <c r="L7071" t="s">
        <v>12028</v>
      </c>
      <c r="M7071" t="s">
        <v>12542</v>
      </c>
      <c r="N7071" t="s">
        <v>7001</v>
      </c>
      <c r="O7071" t="s">
        <v>7002</v>
      </c>
      <c r="P7071">
        <v>8425000</v>
      </c>
      <c r="Q7071" t="s">
        <v>6636</v>
      </c>
      <c r="R7071" t="s">
        <v>6636</v>
      </c>
      <c r="S7071" s="12"/>
      <c r="T7071" s="13"/>
      <c r="U7071" t="s">
        <v>6789</v>
      </c>
    </row>
    <row r="7072" spans="1:21" x14ac:dyDescent="0.25">
      <c r="A7072" t="s">
        <v>6637</v>
      </c>
      <c r="B7072" s="12">
        <v>188565</v>
      </c>
      <c r="C7072" t="s">
        <v>12539</v>
      </c>
      <c r="D7072" s="11">
        <v>46214.462615740696</v>
      </c>
      <c r="E7072" t="s">
        <v>12540</v>
      </c>
      <c r="F7072" t="s">
        <v>6415</v>
      </c>
      <c r="G7072" t="s">
        <v>12033</v>
      </c>
      <c r="H7072" t="s">
        <v>6449</v>
      </c>
      <c r="I7072" t="s">
        <v>6636</v>
      </c>
      <c r="J7072" t="s">
        <v>6636</v>
      </c>
      <c r="K7072" t="s">
        <v>12541</v>
      </c>
      <c r="L7072" t="s">
        <v>12028</v>
      </c>
      <c r="M7072" t="s">
        <v>12542</v>
      </c>
      <c r="N7072" t="s">
        <v>7001</v>
      </c>
      <c r="O7072" t="s">
        <v>7002</v>
      </c>
      <c r="P7072">
        <v>8425000</v>
      </c>
      <c r="Q7072" t="s">
        <v>6636</v>
      </c>
      <c r="R7072" t="s">
        <v>6636</v>
      </c>
      <c r="S7072" s="12"/>
      <c r="T7072" s="13"/>
      <c r="U7072" t="s">
        <v>6789</v>
      </c>
    </row>
    <row r="7073" spans="1:21" x14ac:dyDescent="0.25">
      <c r="A7073" t="s">
        <v>6637</v>
      </c>
      <c r="B7073" s="12">
        <v>188565</v>
      </c>
      <c r="C7073" t="s">
        <v>12539</v>
      </c>
      <c r="D7073" s="11">
        <v>46214.462615740696</v>
      </c>
      <c r="E7073" t="s">
        <v>12540</v>
      </c>
      <c r="F7073" t="s">
        <v>6415</v>
      </c>
      <c r="G7073" t="s">
        <v>12034</v>
      </c>
      <c r="H7073" t="s">
        <v>6449</v>
      </c>
      <c r="I7073" t="s">
        <v>6636</v>
      </c>
      <c r="J7073" t="s">
        <v>6636</v>
      </c>
      <c r="K7073" t="s">
        <v>12541</v>
      </c>
      <c r="L7073" t="s">
        <v>12028</v>
      </c>
      <c r="M7073" t="s">
        <v>12542</v>
      </c>
      <c r="N7073" t="s">
        <v>7001</v>
      </c>
      <c r="O7073" t="s">
        <v>7002</v>
      </c>
      <c r="P7073">
        <v>8425000</v>
      </c>
      <c r="Q7073" t="s">
        <v>6636</v>
      </c>
      <c r="R7073" t="s">
        <v>6636</v>
      </c>
      <c r="S7073" s="12"/>
      <c r="T7073" s="13"/>
      <c r="U7073" t="s">
        <v>6789</v>
      </c>
    </row>
    <row r="7074" spans="1:21" x14ac:dyDescent="0.25">
      <c r="A7074" t="s">
        <v>6637</v>
      </c>
      <c r="B7074" s="12">
        <v>188565</v>
      </c>
      <c r="C7074" t="s">
        <v>12539</v>
      </c>
      <c r="D7074" s="11">
        <v>46214.462615740696</v>
      </c>
      <c r="E7074" t="s">
        <v>12540</v>
      </c>
      <c r="F7074" t="s">
        <v>6415</v>
      </c>
      <c r="G7074" t="s">
        <v>12035</v>
      </c>
      <c r="H7074" t="s">
        <v>6449</v>
      </c>
      <c r="I7074" t="s">
        <v>6636</v>
      </c>
      <c r="J7074" t="s">
        <v>6636</v>
      </c>
      <c r="K7074" t="s">
        <v>12541</v>
      </c>
      <c r="L7074" t="s">
        <v>12028</v>
      </c>
      <c r="M7074" t="s">
        <v>12542</v>
      </c>
      <c r="N7074" t="s">
        <v>7001</v>
      </c>
      <c r="O7074" t="s">
        <v>7002</v>
      </c>
      <c r="P7074">
        <v>8425000</v>
      </c>
      <c r="Q7074" t="s">
        <v>6636</v>
      </c>
      <c r="R7074" t="s">
        <v>6636</v>
      </c>
      <c r="S7074" s="12"/>
      <c r="T7074" s="13"/>
      <c r="U7074" t="s">
        <v>6789</v>
      </c>
    </row>
    <row r="7075" spans="1:21" x14ac:dyDescent="0.25">
      <c r="A7075" t="s">
        <v>6619</v>
      </c>
      <c r="B7075" s="12">
        <v>215370</v>
      </c>
      <c r="C7075" t="s">
        <v>12535</v>
      </c>
      <c r="D7075" s="11">
        <v>46214.4714930556</v>
      </c>
      <c r="E7075" t="s">
        <v>12536</v>
      </c>
      <c r="F7075" t="s">
        <v>6415</v>
      </c>
      <c r="G7075" t="s">
        <v>6968</v>
      </c>
      <c r="H7075" t="s">
        <v>6449</v>
      </c>
      <c r="I7075" t="s">
        <v>65</v>
      </c>
      <c r="J7075" t="s">
        <v>57</v>
      </c>
      <c r="K7075" t="s">
        <v>12537</v>
      </c>
      <c r="L7075" t="s">
        <v>12023</v>
      </c>
      <c r="M7075" t="s">
        <v>12538</v>
      </c>
      <c r="N7075" t="s">
        <v>6761</v>
      </c>
      <c r="O7075" t="s">
        <v>6762</v>
      </c>
      <c r="P7075">
        <v>13799500</v>
      </c>
      <c r="Q7075" t="s">
        <v>6636</v>
      </c>
      <c r="R7075" t="s">
        <v>6636</v>
      </c>
      <c r="S7075" s="12"/>
      <c r="T7075" s="13"/>
      <c r="U7075" t="s">
        <v>6636</v>
      </c>
    </row>
    <row r="7076" spans="1:21" x14ac:dyDescent="0.25">
      <c r="A7076" t="s">
        <v>6619</v>
      </c>
      <c r="B7076" s="12">
        <v>430740</v>
      </c>
      <c r="C7076" t="s">
        <v>12535</v>
      </c>
      <c r="D7076" s="11">
        <v>46214.4714930556</v>
      </c>
      <c r="E7076" t="s">
        <v>12536</v>
      </c>
      <c r="F7076" t="s">
        <v>6415</v>
      </c>
      <c r="G7076" t="s">
        <v>10421</v>
      </c>
      <c r="H7076" t="s">
        <v>6449</v>
      </c>
      <c r="I7076" t="s">
        <v>65</v>
      </c>
      <c r="J7076" t="s">
        <v>57</v>
      </c>
      <c r="K7076" t="s">
        <v>12537</v>
      </c>
      <c r="L7076" t="s">
        <v>12023</v>
      </c>
      <c r="M7076" t="s">
        <v>12538</v>
      </c>
      <c r="N7076" t="s">
        <v>6761</v>
      </c>
      <c r="O7076" t="s">
        <v>6762</v>
      </c>
      <c r="P7076">
        <v>27599000</v>
      </c>
      <c r="Q7076" t="s">
        <v>6636</v>
      </c>
      <c r="R7076" t="s">
        <v>6636</v>
      </c>
      <c r="S7076" s="12"/>
      <c r="T7076" s="13"/>
      <c r="U7076" t="s">
        <v>6636</v>
      </c>
    </row>
    <row r="7077" spans="1:21" x14ac:dyDescent="0.25">
      <c r="A7077" t="s">
        <v>6619</v>
      </c>
      <c r="B7077" s="12">
        <v>215370</v>
      </c>
      <c r="C7077" t="s">
        <v>12535</v>
      </c>
      <c r="D7077" s="11">
        <v>46214.4714930556</v>
      </c>
      <c r="E7077" t="s">
        <v>12536</v>
      </c>
      <c r="F7077" t="s">
        <v>6415</v>
      </c>
      <c r="G7077" t="s">
        <v>8520</v>
      </c>
      <c r="H7077" t="s">
        <v>6449</v>
      </c>
      <c r="I7077" t="s">
        <v>65</v>
      </c>
      <c r="J7077" t="s">
        <v>57</v>
      </c>
      <c r="K7077" t="s">
        <v>12537</v>
      </c>
      <c r="L7077" t="s">
        <v>12023</v>
      </c>
      <c r="M7077" t="s">
        <v>12538</v>
      </c>
      <c r="N7077" t="s">
        <v>6761</v>
      </c>
      <c r="O7077" t="s">
        <v>6762</v>
      </c>
      <c r="P7077">
        <v>13799500</v>
      </c>
      <c r="Q7077" t="s">
        <v>6636</v>
      </c>
      <c r="R7077" t="s">
        <v>6636</v>
      </c>
      <c r="S7077" s="12"/>
      <c r="T7077" s="13"/>
      <c r="U7077" t="s">
        <v>6636</v>
      </c>
    </row>
    <row r="7078" spans="1:21" x14ac:dyDescent="0.25">
      <c r="A7078" t="s">
        <v>6619</v>
      </c>
      <c r="B7078" s="12">
        <v>215480</v>
      </c>
      <c r="C7078" t="s">
        <v>12531</v>
      </c>
      <c r="D7078" s="11">
        <v>46214.677280092597</v>
      </c>
      <c r="E7078" t="s">
        <v>12532</v>
      </c>
      <c r="F7078" t="s">
        <v>6415</v>
      </c>
      <c r="G7078" t="s">
        <v>6968</v>
      </c>
      <c r="H7078" t="s">
        <v>6449</v>
      </c>
      <c r="I7078" t="s">
        <v>65</v>
      </c>
      <c r="J7078" t="s">
        <v>67</v>
      </c>
      <c r="K7078" t="s">
        <v>12533</v>
      </c>
      <c r="L7078" t="s">
        <v>12039</v>
      </c>
      <c r="M7078" t="s">
        <v>12534</v>
      </c>
      <c r="N7078" t="s">
        <v>7044</v>
      </c>
      <c r="O7078" t="s">
        <v>8181</v>
      </c>
      <c r="P7078">
        <v>23499500</v>
      </c>
      <c r="Q7078" t="s">
        <v>6636</v>
      </c>
      <c r="R7078" t="s">
        <v>6636</v>
      </c>
      <c r="S7078" s="12"/>
      <c r="T7078" s="13"/>
      <c r="U7078" t="s">
        <v>6636</v>
      </c>
    </row>
    <row r="7079" spans="1:21" x14ac:dyDescent="0.25">
      <c r="A7079" t="s">
        <v>6619</v>
      </c>
      <c r="B7079" s="12">
        <v>215480</v>
      </c>
      <c r="C7079" t="s">
        <v>12531</v>
      </c>
      <c r="D7079" s="11">
        <v>46214.677280092597</v>
      </c>
      <c r="E7079" t="s">
        <v>12532</v>
      </c>
      <c r="F7079" t="s">
        <v>6415</v>
      </c>
      <c r="G7079" t="s">
        <v>8520</v>
      </c>
      <c r="H7079" t="s">
        <v>6449</v>
      </c>
      <c r="I7079" t="s">
        <v>65</v>
      </c>
      <c r="J7079" t="s">
        <v>67</v>
      </c>
      <c r="K7079" t="s">
        <v>12533</v>
      </c>
      <c r="L7079" t="s">
        <v>12039</v>
      </c>
      <c r="M7079" t="s">
        <v>12534</v>
      </c>
      <c r="N7079" t="s">
        <v>7044</v>
      </c>
      <c r="O7079" t="s">
        <v>8181</v>
      </c>
      <c r="P7079">
        <v>23499500</v>
      </c>
      <c r="Q7079" t="s">
        <v>6636</v>
      </c>
      <c r="R7079" t="s">
        <v>6636</v>
      </c>
      <c r="S7079" s="12"/>
      <c r="T7079" s="13"/>
      <c r="U7079" t="s">
        <v>6636</v>
      </c>
    </row>
    <row r="7080" spans="1:21" x14ac:dyDescent="0.25">
      <c r="A7080" t="s">
        <v>6619</v>
      </c>
      <c r="B7080" s="12">
        <v>215480</v>
      </c>
      <c r="C7080" t="s">
        <v>12531</v>
      </c>
      <c r="D7080" s="11">
        <v>46214.677280092597</v>
      </c>
      <c r="E7080" t="s">
        <v>12532</v>
      </c>
      <c r="F7080" t="s">
        <v>6415</v>
      </c>
      <c r="G7080" t="s">
        <v>12030</v>
      </c>
      <c r="H7080" t="s">
        <v>6449</v>
      </c>
      <c r="I7080" t="s">
        <v>65</v>
      </c>
      <c r="J7080" t="s">
        <v>67</v>
      </c>
      <c r="K7080" t="s">
        <v>12533</v>
      </c>
      <c r="L7080" t="s">
        <v>12039</v>
      </c>
      <c r="M7080" t="s">
        <v>12534</v>
      </c>
      <c r="N7080" t="s">
        <v>7044</v>
      </c>
      <c r="O7080" t="s">
        <v>8181</v>
      </c>
      <c r="P7080">
        <v>23499500</v>
      </c>
      <c r="Q7080" t="s">
        <v>6636</v>
      </c>
      <c r="R7080" t="s">
        <v>6636</v>
      </c>
      <c r="S7080" s="12"/>
      <c r="T7080" s="13"/>
      <c r="U7080" t="s">
        <v>6636</v>
      </c>
    </row>
    <row r="7081" spans="1:21" x14ac:dyDescent="0.25">
      <c r="A7081" t="s">
        <v>6619</v>
      </c>
      <c r="B7081" s="12">
        <v>215480</v>
      </c>
      <c r="C7081" t="s">
        <v>12531</v>
      </c>
      <c r="D7081" s="11">
        <v>46214.677280092597</v>
      </c>
      <c r="E7081" t="s">
        <v>12532</v>
      </c>
      <c r="F7081" t="s">
        <v>6415</v>
      </c>
      <c r="G7081" t="s">
        <v>8521</v>
      </c>
      <c r="H7081" t="s">
        <v>6449</v>
      </c>
      <c r="I7081" t="s">
        <v>65</v>
      </c>
      <c r="J7081" t="s">
        <v>67</v>
      </c>
      <c r="K7081" t="s">
        <v>12533</v>
      </c>
      <c r="L7081" t="s">
        <v>12039</v>
      </c>
      <c r="M7081" t="s">
        <v>12534</v>
      </c>
      <c r="N7081" t="s">
        <v>7044</v>
      </c>
      <c r="O7081" t="s">
        <v>8181</v>
      </c>
      <c r="P7081">
        <v>23499500</v>
      </c>
      <c r="Q7081" t="s">
        <v>6636</v>
      </c>
      <c r="R7081" t="s">
        <v>6636</v>
      </c>
      <c r="S7081" s="12"/>
      <c r="T7081" s="13"/>
      <c r="U7081" t="s">
        <v>6636</v>
      </c>
    </row>
    <row r="7082" spans="1:21" x14ac:dyDescent="0.25">
      <c r="A7082" t="s">
        <v>6619</v>
      </c>
      <c r="B7082" s="12">
        <v>215480</v>
      </c>
      <c r="C7082" t="s">
        <v>12531</v>
      </c>
      <c r="D7082" s="11">
        <v>46214.677280092597</v>
      </c>
      <c r="E7082" t="s">
        <v>12532</v>
      </c>
      <c r="F7082" t="s">
        <v>6415</v>
      </c>
      <c r="G7082" t="s">
        <v>12041</v>
      </c>
      <c r="H7082" t="s">
        <v>6449</v>
      </c>
      <c r="I7082" t="s">
        <v>65</v>
      </c>
      <c r="J7082" t="s">
        <v>67</v>
      </c>
      <c r="K7082" t="s">
        <v>12533</v>
      </c>
      <c r="L7082" t="s">
        <v>12039</v>
      </c>
      <c r="M7082" t="s">
        <v>12534</v>
      </c>
      <c r="N7082" t="s">
        <v>7044</v>
      </c>
      <c r="O7082" t="s">
        <v>8181</v>
      </c>
      <c r="P7082">
        <v>23499500</v>
      </c>
      <c r="Q7082" t="s">
        <v>6636</v>
      </c>
      <c r="R7082" t="s">
        <v>6636</v>
      </c>
      <c r="S7082" s="12"/>
      <c r="T7082" s="13"/>
      <c r="U7082" t="s">
        <v>6636</v>
      </c>
    </row>
    <row r="7083" spans="1:21" x14ac:dyDescent="0.25">
      <c r="A7083" t="s">
        <v>6619</v>
      </c>
      <c r="B7083" s="12">
        <v>215480</v>
      </c>
      <c r="C7083" t="s">
        <v>12531</v>
      </c>
      <c r="D7083" s="11">
        <v>46214.677280092597</v>
      </c>
      <c r="E7083" t="s">
        <v>12532</v>
      </c>
      <c r="F7083" t="s">
        <v>6415</v>
      </c>
      <c r="G7083" t="s">
        <v>12042</v>
      </c>
      <c r="H7083" t="s">
        <v>6449</v>
      </c>
      <c r="I7083" t="s">
        <v>65</v>
      </c>
      <c r="J7083" t="s">
        <v>67</v>
      </c>
      <c r="K7083" t="s">
        <v>12533</v>
      </c>
      <c r="L7083" t="s">
        <v>12039</v>
      </c>
      <c r="M7083" t="s">
        <v>12534</v>
      </c>
      <c r="N7083" t="s">
        <v>7044</v>
      </c>
      <c r="O7083" t="s">
        <v>8181</v>
      </c>
      <c r="P7083">
        <v>23499500</v>
      </c>
      <c r="Q7083" t="s">
        <v>6636</v>
      </c>
      <c r="R7083" t="s">
        <v>6636</v>
      </c>
      <c r="S7083" s="12"/>
      <c r="T7083" s="13"/>
      <c r="U7083" t="s">
        <v>6636</v>
      </c>
    </row>
    <row r="7084" spans="1:21" x14ac:dyDescent="0.25">
      <c r="A7084" t="s">
        <v>6619</v>
      </c>
      <c r="B7084" s="12">
        <v>215480</v>
      </c>
      <c r="C7084" t="s">
        <v>12531</v>
      </c>
      <c r="D7084" s="11">
        <v>46214.677280092597</v>
      </c>
      <c r="E7084" t="s">
        <v>12532</v>
      </c>
      <c r="F7084" t="s">
        <v>6415</v>
      </c>
      <c r="G7084" t="s">
        <v>12043</v>
      </c>
      <c r="H7084" t="s">
        <v>6449</v>
      </c>
      <c r="I7084" t="s">
        <v>65</v>
      </c>
      <c r="J7084" t="s">
        <v>67</v>
      </c>
      <c r="K7084" t="s">
        <v>12533</v>
      </c>
      <c r="L7084" t="s">
        <v>12039</v>
      </c>
      <c r="M7084" t="s">
        <v>12534</v>
      </c>
      <c r="N7084" t="s">
        <v>7044</v>
      </c>
      <c r="O7084" t="s">
        <v>8181</v>
      </c>
      <c r="P7084">
        <v>23499500</v>
      </c>
      <c r="Q7084" t="s">
        <v>6636</v>
      </c>
      <c r="R7084" t="s">
        <v>6636</v>
      </c>
      <c r="S7084" s="12"/>
      <c r="T7084" s="13"/>
      <c r="U7084" t="s">
        <v>6636</v>
      </c>
    </row>
    <row r="7085" spans="1:21" x14ac:dyDescent="0.25">
      <c r="A7085" t="s">
        <v>6637</v>
      </c>
      <c r="B7085" s="12">
        <v>215580</v>
      </c>
      <c r="C7085" t="s">
        <v>12543</v>
      </c>
      <c r="D7085" s="11">
        <v>46215.4465277778</v>
      </c>
      <c r="E7085" t="s">
        <v>12544</v>
      </c>
      <c r="F7085" t="s">
        <v>6415</v>
      </c>
      <c r="G7085" t="s">
        <v>6968</v>
      </c>
      <c r="H7085" t="s">
        <v>6449</v>
      </c>
      <c r="I7085" t="s">
        <v>65</v>
      </c>
      <c r="J7085" t="s">
        <v>132</v>
      </c>
      <c r="K7085" t="s">
        <v>12545</v>
      </c>
      <c r="L7085" t="s">
        <v>12028</v>
      </c>
      <c r="M7085" t="s">
        <v>12546</v>
      </c>
      <c r="N7085" t="s">
        <v>7001</v>
      </c>
      <c r="O7085" t="s">
        <v>7081</v>
      </c>
      <c r="P7085">
        <v>8585000</v>
      </c>
      <c r="Q7085" t="s">
        <v>6636</v>
      </c>
      <c r="R7085" t="s">
        <v>6636</v>
      </c>
      <c r="S7085" s="12"/>
      <c r="T7085" s="13"/>
      <c r="U7085" t="s">
        <v>6945</v>
      </c>
    </row>
    <row r="7086" spans="1:21" x14ac:dyDescent="0.25">
      <c r="A7086" t="s">
        <v>6637</v>
      </c>
      <c r="B7086" s="12">
        <v>215580</v>
      </c>
      <c r="C7086" t="s">
        <v>12543</v>
      </c>
      <c r="D7086" s="11">
        <v>46215.4465277778</v>
      </c>
      <c r="E7086" t="s">
        <v>12544</v>
      </c>
      <c r="F7086" t="s">
        <v>6415</v>
      </c>
      <c r="G7086" t="s">
        <v>8520</v>
      </c>
      <c r="H7086" t="s">
        <v>6449</v>
      </c>
      <c r="I7086" t="s">
        <v>65</v>
      </c>
      <c r="J7086" t="s">
        <v>132</v>
      </c>
      <c r="K7086" t="s">
        <v>12545</v>
      </c>
      <c r="L7086" t="s">
        <v>12028</v>
      </c>
      <c r="M7086" t="s">
        <v>12546</v>
      </c>
      <c r="N7086" t="s">
        <v>7001</v>
      </c>
      <c r="O7086" t="s">
        <v>7081</v>
      </c>
      <c r="P7086">
        <v>8585000</v>
      </c>
      <c r="Q7086" t="s">
        <v>6636</v>
      </c>
      <c r="R7086" t="s">
        <v>6636</v>
      </c>
      <c r="S7086" s="12"/>
      <c r="T7086" s="13"/>
      <c r="U7086" t="s">
        <v>6945</v>
      </c>
    </row>
    <row r="7087" spans="1:21" x14ac:dyDescent="0.25">
      <c r="A7087" t="s">
        <v>6637</v>
      </c>
      <c r="B7087" s="12">
        <v>215580</v>
      </c>
      <c r="C7087" t="s">
        <v>12543</v>
      </c>
      <c r="D7087" s="11">
        <v>46215.4465277778</v>
      </c>
      <c r="E7087" t="s">
        <v>12544</v>
      </c>
      <c r="F7087" t="s">
        <v>6415</v>
      </c>
      <c r="G7087" t="s">
        <v>12030</v>
      </c>
      <c r="H7087" t="s">
        <v>6449</v>
      </c>
      <c r="I7087" t="s">
        <v>65</v>
      </c>
      <c r="J7087" t="s">
        <v>132</v>
      </c>
      <c r="K7087" t="s">
        <v>12545</v>
      </c>
      <c r="L7087" t="s">
        <v>12028</v>
      </c>
      <c r="M7087" t="s">
        <v>12546</v>
      </c>
      <c r="N7087" t="s">
        <v>7001</v>
      </c>
      <c r="O7087" t="s">
        <v>7081</v>
      </c>
      <c r="P7087">
        <v>8585000</v>
      </c>
      <c r="Q7087" t="s">
        <v>6636</v>
      </c>
      <c r="R7087" t="s">
        <v>6636</v>
      </c>
      <c r="S7087" s="12"/>
      <c r="T7087" s="13"/>
      <c r="U7087" t="s">
        <v>6945</v>
      </c>
    </row>
    <row r="7088" spans="1:21" x14ac:dyDescent="0.25">
      <c r="A7088" t="s">
        <v>6637</v>
      </c>
      <c r="B7088" s="12">
        <v>215580</v>
      </c>
      <c r="C7088" t="s">
        <v>12543</v>
      </c>
      <c r="D7088" s="11">
        <v>46215.4465277778</v>
      </c>
      <c r="E7088" t="s">
        <v>12544</v>
      </c>
      <c r="F7088" t="s">
        <v>6415</v>
      </c>
      <c r="G7088" t="s">
        <v>8521</v>
      </c>
      <c r="H7088" t="s">
        <v>6449</v>
      </c>
      <c r="I7088" t="s">
        <v>65</v>
      </c>
      <c r="J7088" t="s">
        <v>132</v>
      </c>
      <c r="K7088" t="s">
        <v>12545</v>
      </c>
      <c r="L7088" t="s">
        <v>12028</v>
      </c>
      <c r="M7088" t="s">
        <v>12546</v>
      </c>
      <c r="N7088" t="s">
        <v>7001</v>
      </c>
      <c r="O7088" t="s">
        <v>7081</v>
      </c>
      <c r="P7088">
        <v>8585000</v>
      </c>
      <c r="Q7088" t="s">
        <v>6636</v>
      </c>
      <c r="R7088" t="s">
        <v>6636</v>
      </c>
      <c r="S7088" s="12"/>
      <c r="T7088" s="13"/>
      <c r="U7088" t="s">
        <v>6945</v>
      </c>
    </row>
    <row r="7089" spans="1:21" x14ac:dyDescent="0.25">
      <c r="A7089" t="s">
        <v>6637</v>
      </c>
      <c r="B7089" s="12">
        <v>215580</v>
      </c>
      <c r="C7089" t="s">
        <v>12543</v>
      </c>
      <c r="D7089" s="11">
        <v>46215.4465277778</v>
      </c>
      <c r="E7089" t="s">
        <v>12544</v>
      </c>
      <c r="F7089" t="s">
        <v>6415</v>
      </c>
      <c r="G7089" t="s">
        <v>12031</v>
      </c>
      <c r="H7089" t="s">
        <v>6449</v>
      </c>
      <c r="I7089" t="s">
        <v>65</v>
      </c>
      <c r="J7089" t="s">
        <v>132</v>
      </c>
      <c r="K7089" t="s">
        <v>12545</v>
      </c>
      <c r="L7089" t="s">
        <v>12028</v>
      </c>
      <c r="M7089" t="s">
        <v>12546</v>
      </c>
      <c r="N7089" t="s">
        <v>7001</v>
      </c>
      <c r="O7089" t="s">
        <v>7081</v>
      </c>
      <c r="P7089">
        <v>8585000</v>
      </c>
      <c r="Q7089" t="s">
        <v>6636</v>
      </c>
      <c r="R7089" t="s">
        <v>6636</v>
      </c>
      <c r="S7089" s="12"/>
      <c r="T7089" s="13"/>
      <c r="U7089" t="s">
        <v>6945</v>
      </c>
    </row>
    <row r="7090" spans="1:21" x14ac:dyDescent="0.25">
      <c r="A7090" t="s">
        <v>6637</v>
      </c>
      <c r="B7090" s="12">
        <v>215580</v>
      </c>
      <c r="C7090" t="s">
        <v>12543</v>
      </c>
      <c r="D7090" s="11">
        <v>46215.4465277778</v>
      </c>
      <c r="E7090" t="s">
        <v>12544</v>
      </c>
      <c r="F7090" t="s">
        <v>6415</v>
      </c>
      <c r="G7090" t="s">
        <v>12032</v>
      </c>
      <c r="H7090" t="s">
        <v>6449</v>
      </c>
      <c r="I7090" t="s">
        <v>65</v>
      </c>
      <c r="J7090" t="s">
        <v>132</v>
      </c>
      <c r="K7090" t="s">
        <v>12545</v>
      </c>
      <c r="L7090" t="s">
        <v>12028</v>
      </c>
      <c r="M7090" t="s">
        <v>12546</v>
      </c>
      <c r="N7090" t="s">
        <v>7001</v>
      </c>
      <c r="O7090" t="s">
        <v>7081</v>
      </c>
      <c r="P7090">
        <v>8585000</v>
      </c>
      <c r="Q7090" t="s">
        <v>6636</v>
      </c>
      <c r="R7090" t="s">
        <v>6636</v>
      </c>
      <c r="S7090" s="12"/>
      <c r="T7090" s="13"/>
      <c r="U7090" t="s">
        <v>6945</v>
      </c>
    </row>
    <row r="7091" spans="1:21" x14ac:dyDescent="0.25">
      <c r="A7091" t="s">
        <v>6637</v>
      </c>
      <c r="B7091" s="12">
        <v>215580</v>
      </c>
      <c r="C7091" t="s">
        <v>12543</v>
      </c>
      <c r="D7091" s="11">
        <v>46215.4465277778</v>
      </c>
      <c r="E7091" t="s">
        <v>12544</v>
      </c>
      <c r="F7091" t="s">
        <v>6415</v>
      </c>
      <c r="G7091" t="s">
        <v>12033</v>
      </c>
      <c r="H7091" t="s">
        <v>6449</v>
      </c>
      <c r="I7091" t="s">
        <v>65</v>
      </c>
      <c r="J7091" t="s">
        <v>132</v>
      </c>
      <c r="K7091" t="s">
        <v>12545</v>
      </c>
      <c r="L7091" t="s">
        <v>12028</v>
      </c>
      <c r="M7091" t="s">
        <v>12546</v>
      </c>
      <c r="N7091" t="s">
        <v>7001</v>
      </c>
      <c r="O7091" t="s">
        <v>7081</v>
      </c>
      <c r="P7091">
        <v>8585000</v>
      </c>
      <c r="Q7091" t="s">
        <v>6636</v>
      </c>
      <c r="R7091" t="s">
        <v>6636</v>
      </c>
      <c r="S7091" s="12"/>
      <c r="T7091" s="13"/>
      <c r="U7091" t="s">
        <v>6945</v>
      </c>
    </row>
    <row r="7092" spans="1:21" x14ac:dyDescent="0.25">
      <c r="A7092" t="s">
        <v>6637</v>
      </c>
      <c r="B7092" s="12">
        <v>215580</v>
      </c>
      <c r="C7092" t="s">
        <v>12543</v>
      </c>
      <c r="D7092" s="11">
        <v>46215.4465277778</v>
      </c>
      <c r="E7092" t="s">
        <v>12544</v>
      </c>
      <c r="F7092" t="s">
        <v>6415</v>
      </c>
      <c r="G7092" t="s">
        <v>12034</v>
      </c>
      <c r="H7092" t="s">
        <v>6449</v>
      </c>
      <c r="I7092" t="s">
        <v>65</v>
      </c>
      <c r="J7092" t="s">
        <v>132</v>
      </c>
      <c r="K7092" t="s">
        <v>12545</v>
      </c>
      <c r="L7092" t="s">
        <v>12028</v>
      </c>
      <c r="M7092" t="s">
        <v>12546</v>
      </c>
      <c r="N7092" t="s">
        <v>7001</v>
      </c>
      <c r="O7092" t="s">
        <v>7081</v>
      </c>
      <c r="P7092">
        <v>8585000</v>
      </c>
      <c r="Q7092" t="s">
        <v>6636</v>
      </c>
      <c r="R7092" t="s">
        <v>6636</v>
      </c>
      <c r="S7092" s="12"/>
      <c r="T7092" s="13"/>
      <c r="U7092" t="s">
        <v>6945</v>
      </c>
    </row>
    <row r="7093" spans="1:21" x14ac:dyDescent="0.25">
      <c r="A7093" t="s">
        <v>6637</v>
      </c>
      <c r="B7093" s="12">
        <v>215580</v>
      </c>
      <c r="C7093" t="s">
        <v>12543</v>
      </c>
      <c r="D7093" s="11">
        <v>46215.4465277778</v>
      </c>
      <c r="E7093" t="s">
        <v>12544</v>
      </c>
      <c r="F7093" t="s">
        <v>6415</v>
      </c>
      <c r="G7093" t="s">
        <v>12035</v>
      </c>
      <c r="H7093" t="s">
        <v>6449</v>
      </c>
      <c r="I7093" t="s">
        <v>65</v>
      </c>
      <c r="J7093" t="s">
        <v>132</v>
      </c>
      <c r="K7093" t="s">
        <v>12545</v>
      </c>
      <c r="L7093" t="s">
        <v>12028</v>
      </c>
      <c r="M7093" t="s">
        <v>12546</v>
      </c>
      <c r="N7093" t="s">
        <v>7001</v>
      </c>
      <c r="O7093" t="s">
        <v>7081</v>
      </c>
      <c r="P7093">
        <v>8585000</v>
      </c>
      <c r="Q7093" t="s">
        <v>6636</v>
      </c>
      <c r="R7093" t="s">
        <v>6636</v>
      </c>
      <c r="S7093" s="12"/>
      <c r="T7093" s="13"/>
      <c r="U7093" t="s">
        <v>6945</v>
      </c>
    </row>
    <row r="7094" spans="1:21" x14ac:dyDescent="0.25">
      <c r="A7094" t="s">
        <v>6619</v>
      </c>
      <c r="B7094" s="12">
        <v>215580</v>
      </c>
      <c r="C7094" t="s">
        <v>12543</v>
      </c>
      <c r="D7094" s="11">
        <v>46215.465949074103</v>
      </c>
      <c r="E7094" t="s">
        <v>12544</v>
      </c>
      <c r="F7094" t="s">
        <v>6415</v>
      </c>
      <c r="G7094" t="s">
        <v>6968</v>
      </c>
      <c r="H7094" t="s">
        <v>6449</v>
      </c>
      <c r="I7094" t="s">
        <v>65</v>
      </c>
      <c r="J7094" t="s">
        <v>132</v>
      </c>
      <c r="K7094" t="s">
        <v>12545</v>
      </c>
      <c r="L7094" t="s">
        <v>12028</v>
      </c>
      <c r="M7094" t="s">
        <v>12546</v>
      </c>
      <c r="N7094" t="s">
        <v>7001</v>
      </c>
      <c r="O7094" t="s">
        <v>7081</v>
      </c>
      <c r="P7094">
        <v>8585000</v>
      </c>
      <c r="Q7094" t="s">
        <v>6636</v>
      </c>
      <c r="R7094" t="s">
        <v>6636</v>
      </c>
      <c r="S7094" s="12"/>
      <c r="T7094" s="13"/>
      <c r="U7094" t="s">
        <v>6945</v>
      </c>
    </row>
    <row r="7095" spans="1:21" x14ac:dyDescent="0.25">
      <c r="A7095" t="s">
        <v>6619</v>
      </c>
      <c r="B7095" s="12">
        <v>215580</v>
      </c>
      <c r="C7095" t="s">
        <v>12543</v>
      </c>
      <c r="D7095" s="11">
        <v>46215.465949074103</v>
      </c>
      <c r="E7095" t="s">
        <v>12544</v>
      </c>
      <c r="F7095" t="s">
        <v>6415</v>
      </c>
      <c r="G7095" t="s">
        <v>8520</v>
      </c>
      <c r="H7095" t="s">
        <v>6449</v>
      </c>
      <c r="I7095" t="s">
        <v>65</v>
      </c>
      <c r="J7095" t="s">
        <v>132</v>
      </c>
      <c r="K7095" t="s">
        <v>12545</v>
      </c>
      <c r="L7095" t="s">
        <v>12028</v>
      </c>
      <c r="M7095" t="s">
        <v>12546</v>
      </c>
      <c r="N7095" t="s">
        <v>7001</v>
      </c>
      <c r="O7095" t="s">
        <v>7081</v>
      </c>
      <c r="P7095">
        <v>8585000</v>
      </c>
      <c r="Q7095" t="s">
        <v>6636</v>
      </c>
      <c r="R7095" t="s">
        <v>6636</v>
      </c>
      <c r="S7095" s="12"/>
      <c r="T7095" s="13"/>
      <c r="U7095" t="s">
        <v>6945</v>
      </c>
    </row>
    <row r="7096" spans="1:21" x14ac:dyDescent="0.25">
      <c r="A7096" t="s">
        <v>6619</v>
      </c>
      <c r="B7096" s="12">
        <v>215580</v>
      </c>
      <c r="C7096" t="s">
        <v>12543</v>
      </c>
      <c r="D7096" s="11">
        <v>46215.465949074103</v>
      </c>
      <c r="E7096" t="s">
        <v>12544</v>
      </c>
      <c r="F7096" t="s">
        <v>6415</v>
      </c>
      <c r="G7096" t="s">
        <v>12030</v>
      </c>
      <c r="H7096" t="s">
        <v>6449</v>
      </c>
      <c r="I7096" t="s">
        <v>65</v>
      </c>
      <c r="J7096" t="s">
        <v>132</v>
      </c>
      <c r="K7096" t="s">
        <v>12545</v>
      </c>
      <c r="L7096" t="s">
        <v>12028</v>
      </c>
      <c r="M7096" t="s">
        <v>12546</v>
      </c>
      <c r="N7096" t="s">
        <v>7001</v>
      </c>
      <c r="O7096" t="s">
        <v>7081</v>
      </c>
      <c r="P7096">
        <v>8585000</v>
      </c>
      <c r="Q7096" t="s">
        <v>6636</v>
      </c>
      <c r="R7096" t="s">
        <v>6636</v>
      </c>
      <c r="S7096" s="12"/>
      <c r="T7096" s="13"/>
      <c r="U7096" t="s">
        <v>6945</v>
      </c>
    </row>
    <row r="7097" spans="1:21" x14ac:dyDescent="0.25">
      <c r="A7097" t="s">
        <v>6619</v>
      </c>
      <c r="B7097" s="12">
        <v>215580</v>
      </c>
      <c r="C7097" t="s">
        <v>12543</v>
      </c>
      <c r="D7097" s="11">
        <v>46215.465949074103</v>
      </c>
      <c r="E7097" t="s">
        <v>12544</v>
      </c>
      <c r="F7097" t="s">
        <v>6415</v>
      </c>
      <c r="G7097" t="s">
        <v>8521</v>
      </c>
      <c r="H7097" t="s">
        <v>6449</v>
      </c>
      <c r="I7097" t="s">
        <v>65</v>
      </c>
      <c r="J7097" t="s">
        <v>132</v>
      </c>
      <c r="K7097" t="s">
        <v>12545</v>
      </c>
      <c r="L7097" t="s">
        <v>12028</v>
      </c>
      <c r="M7097" t="s">
        <v>12546</v>
      </c>
      <c r="N7097" t="s">
        <v>7001</v>
      </c>
      <c r="O7097" t="s">
        <v>7081</v>
      </c>
      <c r="P7097">
        <v>8585000</v>
      </c>
      <c r="Q7097" t="s">
        <v>6636</v>
      </c>
      <c r="R7097" t="s">
        <v>6636</v>
      </c>
      <c r="S7097" s="12"/>
      <c r="T7097" s="13"/>
      <c r="U7097" t="s">
        <v>6945</v>
      </c>
    </row>
    <row r="7098" spans="1:21" x14ac:dyDescent="0.25">
      <c r="A7098" t="s">
        <v>6619</v>
      </c>
      <c r="B7098" s="12">
        <v>215580</v>
      </c>
      <c r="C7098" t="s">
        <v>12543</v>
      </c>
      <c r="D7098" s="11">
        <v>46215.465949074103</v>
      </c>
      <c r="E7098" t="s">
        <v>12544</v>
      </c>
      <c r="F7098" t="s">
        <v>6415</v>
      </c>
      <c r="G7098" t="s">
        <v>12031</v>
      </c>
      <c r="H7098" t="s">
        <v>6449</v>
      </c>
      <c r="I7098" t="s">
        <v>65</v>
      </c>
      <c r="J7098" t="s">
        <v>132</v>
      </c>
      <c r="K7098" t="s">
        <v>12545</v>
      </c>
      <c r="L7098" t="s">
        <v>12028</v>
      </c>
      <c r="M7098" t="s">
        <v>12546</v>
      </c>
      <c r="N7098" t="s">
        <v>7001</v>
      </c>
      <c r="O7098" t="s">
        <v>7081</v>
      </c>
      <c r="P7098">
        <v>8585000</v>
      </c>
      <c r="Q7098" t="s">
        <v>6636</v>
      </c>
      <c r="R7098" t="s">
        <v>6636</v>
      </c>
      <c r="S7098" s="12"/>
      <c r="T7098" s="13"/>
      <c r="U7098" t="s">
        <v>6945</v>
      </c>
    </row>
    <row r="7099" spans="1:21" x14ac:dyDescent="0.25">
      <c r="A7099" t="s">
        <v>6619</v>
      </c>
      <c r="B7099" s="12">
        <v>215580</v>
      </c>
      <c r="C7099" t="s">
        <v>12543</v>
      </c>
      <c r="D7099" s="11">
        <v>46215.465949074103</v>
      </c>
      <c r="E7099" t="s">
        <v>12544</v>
      </c>
      <c r="F7099" t="s">
        <v>6415</v>
      </c>
      <c r="G7099" t="s">
        <v>12032</v>
      </c>
      <c r="H7099" t="s">
        <v>6449</v>
      </c>
      <c r="I7099" t="s">
        <v>65</v>
      </c>
      <c r="J7099" t="s">
        <v>132</v>
      </c>
      <c r="K7099" t="s">
        <v>12545</v>
      </c>
      <c r="L7099" t="s">
        <v>12028</v>
      </c>
      <c r="M7099" t="s">
        <v>12546</v>
      </c>
      <c r="N7099" t="s">
        <v>7001</v>
      </c>
      <c r="O7099" t="s">
        <v>7081</v>
      </c>
      <c r="P7099">
        <v>8585000</v>
      </c>
      <c r="Q7099" t="s">
        <v>6636</v>
      </c>
      <c r="R7099" t="s">
        <v>6636</v>
      </c>
      <c r="S7099" s="12"/>
      <c r="T7099" s="13"/>
      <c r="U7099" t="s">
        <v>6945</v>
      </c>
    </row>
    <row r="7100" spans="1:21" x14ac:dyDescent="0.25">
      <c r="A7100" t="s">
        <v>6619</v>
      </c>
      <c r="B7100" s="12">
        <v>215580</v>
      </c>
      <c r="C7100" t="s">
        <v>12543</v>
      </c>
      <c r="D7100" s="11">
        <v>46215.465949074103</v>
      </c>
      <c r="E7100" t="s">
        <v>12544</v>
      </c>
      <c r="F7100" t="s">
        <v>6415</v>
      </c>
      <c r="G7100" t="s">
        <v>12033</v>
      </c>
      <c r="H7100" t="s">
        <v>6449</v>
      </c>
      <c r="I7100" t="s">
        <v>65</v>
      </c>
      <c r="J7100" t="s">
        <v>132</v>
      </c>
      <c r="K7100" t="s">
        <v>12545</v>
      </c>
      <c r="L7100" t="s">
        <v>12028</v>
      </c>
      <c r="M7100" t="s">
        <v>12546</v>
      </c>
      <c r="N7100" t="s">
        <v>7001</v>
      </c>
      <c r="O7100" t="s">
        <v>7081</v>
      </c>
      <c r="P7100">
        <v>8585000</v>
      </c>
      <c r="Q7100" t="s">
        <v>6636</v>
      </c>
      <c r="R7100" t="s">
        <v>6636</v>
      </c>
      <c r="S7100" s="12"/>
      <c r="T7100" s="13"/>
      <c r="U7100" t="s">
        <v>6945</v>
      </c>
    </row>
    <row r="7101" spans="1:21" x14ac:dyDescent="0.25">
      <c r="A7101" t="s">
        <v>6619</v>
      </c>
      <c r="B7101" s="12">
        <v>215580</v>
      </c>
      <c r="C7101" t="s">
        <v>12543</v>
      </c>
      <c r="D7101" s="11">
        <v>46215.465949074103</v>
      </c>
      <c r="E7101" t="s">
        <v>12544</v>
      </c>
      <c r="F7101" t="s">
        <v>6415</v>
      </c>
      <c r="G7101" t="s">
        <v>12034</v>
      </c>
      <c r="H7101" t="s">
        <v>6449</v>
      </c>
      <c r="I7101" t="s">
        <v>65</v>
      </c>
      <c r="J7101" t="s">
        <v>132</v>
      </c>
      <c r="K7101" t="s">
        <v>12545</v>
      </c>
      <c r="L7101" t="s">
        <v>12028</v>
      </c>
      <c r="M7101" t="s">
        <v>12546</v>
      </c>
      <c r="N7101" t="s">
        <v>7001</v>
      </c>
      <c r="O7101" t="s">
        <v>7081</v>
      </c>
      <c r="P7101">
        <v>8585000</v>
      </c>
      <c r="Q7101" t="s">
        <v>6636</v>
      </c>
      <c r="R7101" t="s">
        <v>6636</v>
      </c>
      <c r="S7101" s="12"/>
      <c r="T7101" s="13"/>
      <c r="U7101" t="s">
        <v>6945</v>
      </c>
    </row>
    <row r="7102" spans="1:21" x14ac:dyDescent="0.25">
      <c r="A7102" t="s">
        <v>6619</v>
      </c>
      <c r="B7102" s="12">
        <v>215580</v>
      </c>
      <c r="C7102" t="s">
        <v>12543</v>
      </c>
      <c r="D7102" s="11">
        <v>46215.465949074103</v>
      </c>
      <c r="E7102" t="s">
        <v>12544</v>
      </c>
      <c r="F7102" t="s">
        <v>6415</v>
      </c>
      <c r="G7102" t="s">
        <v>12035</v>
      </c>
      <c r="H7102" t="s">
        <v>6449</v>
      </c>
      <c r="I7102" t="s">
        <v>65</v>
      </c>
      <c r="J7102" t="s">
        <v>132</v>
      </c>
      <c r="K7102" t="s">
        <v>12545</v>
      </c>
      <c r="L7102" t="s">
        <v>12028</v>
      </c>
      <c r="M7102" t="s">
        <v>12546</v>
      </c>
      <c r="N7102" t="s">
        <v>7001</v>
      </c>
      <c r="O7102" t="s">
        <v>7081</v>
      </c>
      <c r="P7102">
        <v>8585000</v>
      </c>
      <c r="Q7102" t="s">
        <v>6636</v>
      </c>
      <c r="R7102" t="s">
        <v>6636</v>
      </c>
      <c r="S7102" s="12"/>
      <c r="T7102" s="13"/>
      <c r="U7102" t="s">
        <v>6945</v>
      </c>
    </row>
    <row r="7103" spans="1:21" x14ac:dyDescent="0.25">
      <c r="A7103" t="s">
        <v>6619</v>
      </c>
      <c r="B7103" s="12">
        <v>215600</v>
      </c>
      <c r="C7103" t="s">
        <v>12374</v>
      </c>
      <c r="D7103" s="11">
        <v>46215.480810185203</v>
      </c>
      <c r="E7103" t="s">
        <v>12375</v>
      </c>
      <c r="F7103" t="s">
        <v>6415</v>
      </c>
      <c r="G7103" t="s">
        <v>6968</v>
      </c>
      <c r="H7103" t="s">
        <v>6449</v>
      </c>
      <c r="I7103" t="s">
        <v>65</v>
      </c>
      <c r="J7103" t="s">
        <v>636</v>
      </c>
      <c r="K7103" t="s">
        <v>12376</v>
      </c>
      <c r="L7103" t="s">
        <v>12023</v>
      </c>
      <c r="M7103" t="s">
        <v>10501</v>
      </c>
      <c r="N7103" t="s">
        <v>6761</v>
      </c>
      <c r="O7103" t="s">
        <v>6771</v>
      </c>
      <c r="P7103">
        <v>16995000</v>
      </c>
      <c r="Q7103" t="s">
        <v>6778</v>
      </c>
      <c r="R7103" t="s">
        <v>6779</v>
      </c>
      <c r="S7103" s="12"/>
      <c r="T7103" s="13"/>
      <c r="U7103" t="s">
        <v>7056</v>
      </c>
    </row>
    <row r="7104" spans="1:21" x14ac:dyDescent="0.25">
      <c r="A7104" t="s">
        <v>6619</v>
      </c>
      <c r="B7104" s="12">
        <v>431200</v>
      </c>
      <c r="C7104" t="s">
        <v>12374</v>
      </c>
      <c r="D7104" s="11">
        <v>46215.480810185203</v>
      </c>
      <c r="E7104" t="s">
        <v>12375</v>
      </c>
      <c r="F7104" t="s">
        <v>6415</v>
      </c>
      <c r="G7104" t="s">
        <v>10421</v>
      </c>
      <c r="H7104" t="s">
        <v>6449</v>
      </c>
      <c r="I7104" t="s">
        <v>65</v>
      </c>
      <c r="J7104" t="s">
        <v>636</v>
      </c>
      <c r="K7104" t="s">
        <v>12376</v>
      </c>
      <c r="L7104" t="s">
        <v>12023</v>
      </c>
      <c r="M7104" t="s">
        <v>10501</v>
      </c>
      <c r="N7104" t="s">
        <v>6761</v>
      </c>
      <c r="O7104" t="s">
        <v>6771</v>
      </c>
      <c r="P7104">
        <v>33990000</v>
      </c>
      <c r="Q7104" t="s">
        <v>6778</v>
      </c>
      <c r="R7104" t="s">
        <v>6779</v>
      </c>
      <c r="S7104" s="12"/>
      <c r="T7104" s="13"/>
      <c r="U7104" t="s">
        <v>7056</v>
      </c>
    </row>
    <row r="7105" spans="1:21" x14ac:dyDescent="0.25">
      <c r="A7105" t="s">
        <v>6619</v>
      </c>
      <c r="B7105" s="12">
        <v>215600</v>
      </c>
      <c r="C7105" t="s">
        <v>12374</v>
      </c>
      <c r="D7105" s="11">
        <v>46215.480810185203</v>
      </c>
      <c r="E7105" t="s">
        <v>12375</v>
      </c>
      <c r="F7105" t="s">
        <v>6415</v>
      </c>
      <c r="G7105" t="s">
        <v>8520</v>
      </c>
      <c r="H7105" t="s">
        <v>6449</v>
      </c>
      <c r="I7105" t="s">
        <v>65</v>
      </c>
      <c r="J7105" t="s">
        <v>636</v>
      </c>
      <c r="K7105" t="s">
        <v>12376</v>
      </c>
      <c r="L7105" t="s">
        <v>12023</v>
      </c>
      <c r="M7105" t="s">
        <v>10501</v>
      </c>
      <c r="N7105" t="s">
        <v>6761</v>
      </c>
      <c r="O7105" t="s">
        <v>6771</v>
      </c>
      <c r="P7105">
        <v>16995000</v>
      </c>
      <c r="Q7105" t="s">
        <v>6778</v>
      </c>
      <c r="R7105" t="s">
        <v>6779</v>
      </c>
      <c r="S7105" s="12"/>
      <c r="T7105" s="13"/>
      <c r="U7105" t="s">
        <v>7056</v>
      </c>
    </row>
    <row r="7106" spans="1:21" x14ac:dyDescent="0.25">
      <c r="A7106" t="s">
        <v>6637</v>
      </c>
      <c r="B7106" s="12">
        <v>215900</v>
      </c>
      <c r="C7106" t="s">
        <v>12547</v>
      </c>
      <c r="D7106" s="11">
        <v>46215.927083333299</v>
      </c>
      <c r="E7106" t="s">
        <v>12548</v>
      </c>
      <c r="F7106" t="s">
        <v>6415</v>
      </c>
      <c r="G7106" t="s">
        <v>6968</v>
      </c>
      <c r="H7106" t="s">
        <v>6449</v>
      </c>
      <c r="I7106" t="s">
        <v>6636</v>
      </c>
      <c r="J7106" t="s">
        <v>6636</v>
      </c>
      <c r="K7106" t="s">
        <v>12376</v>
      </c>
      <c r="L7106" t="s">
        <v>12023</v>
      </c>
      <c r="M7106" t="s">
        <v>10501</v>
      </c>
      <c r="N7106" t="s">
        <v>6761</v>
      </c>
      <c r="O7106" t="s">
        <v>6771</v>
      </c>
      <c r="P7106">
        <v>16995000</v>
      </c>
      <c r="Q7106" t="s">
        <v>6636</v>
      </c>
      <c r="R7106" t="s">
        <v>6636</v>
      </c>
      <c r="S7106" s="12"/>
      <c r="T7106" s="13"/>
      <c r="U7106" t="s">
        <v>7056</v>
      </c>
    </row>
    <row r="7107" spans="1:21" x14ac:dyDescent="0.25">
      <c r="A7107" t="s">
        <v>6637</v>
      </c>
      <c r="B7107" s="12">
        <v>431800</v>
      </c>
      <c r="C7107" t="s">
        <v>12547</v>
      </c>
      <c r="D7107" s="11">
        <v>46215.927083333299</v>
      </c>
      <c r="E7107" t="s">
        <v>12548</v>
      </c>
      <c r="F7107" t="s">
        <v>6415</v>
      </c>
      <c r="G7107" t="s">
        <v>10421</v>
      </c>
      <c r="H7107" t="s">
        <v>6449</v>
      </c>
      <c r="I7107" t="s">
        <v>6636</v>
      </c>
      <c r="J7107" t="s">
        <v>6636</v>
      </c>
      <c r="K7107" t="s">
        <v>12376</v>
      </c>
      <c r="L7107" t="s">
        <v>12023</v>
      </c>
      <c r="M7107" t="s">
        <v>10501</v>
      </c>
      <c r="N7107" t="s">
        <v>6761</v>
      </c>
      <c r="O7107" t="s">
        <v>6771</v>
      </c>
      <c r="P7107">
        <v>33990000</v>
      </c>
      <c r="Q7107" t="s">
        <v>6636</v>
      </c>
      <c r="R7107" t="s">
        <v>6636</v>
      </c>
      <c r="S7107" s="12"/>
      <c r="T7107" s="13"/>
      <c r="U7107" t="s">
        <v>7056</v>
      </c>
    </row>
    <row r="7108" spans="1:21" x14ac:dyDescent="0.25">
      <c r="A7108" t="s">
        <v>6637</v>
      </c>
      <c r="B7108" s="12">
        <v>215900</v>
      </c>
      <c r="C7108" t="s">
        <v>12547</v>
      </c>
      <c r="D7108" s="11">
        <v>46215.927083333299</v>
      </c>
      <c r="E7108" t="s">
        <v>12548</v>
      </c>
      <c r="F7108" t="s">
        <v>6415</v>
      </c>
      <c r="G7108" t="s">
        <v>8520</v>
      </c>
      <c r="H7108" t="s">
        <v>6449</v>
      </c>
      <c r="I7108" t="s">
        <v>6636</v>
      </c>
      <c r="J7108" t="s">
        <v>6636</v>
      </c>
      <c r="K7108" t="s">
        <v>12376</v>
      </c>
      <c r="L7108" t="s">
        <v>12023</v>
      </c>
      <c r="M7108" t="s">
        <v>10501</v>
      </c>
      <c r="N7108" t="s">
        <v>6761</v>
      </c>
      <c r="O7108" t="s">
        <v>6771</v>
      </c>
      <c r="P7108">
        <v>16995000</v>
      </c>
      <c r="Q7108" t="s">
        <v>6636</v>
      </c>
      <c r="R7108" t="s">
        <v>6636</v>
      </c>
      <c r="S7108" s="12"/>
      <c r="T7108" s="13"/>
      <c r="U7108" t="s">
        <v>7056</v>
      </c>
    </row>
    <row r="7109" spans="1:21" x14ac:dyDescent="0.25">
      <c r="A7109" t="s">
        <v>6637</v>
      </c>
      <c r="B7109" s="12">
        <v>216175</v>
      </c>
      <c r="C7109" t="s">
        <v>12549</v>
      </c>
      <c r="D7109" s="11">
        <v>46216.344687500001</v>
      </c>
      <c r="E7109" t="s">
        <v>12550</v>
      </c>
      <c r="F7109" t="s">
        <v>6415</v>
      </c>
      <c r="G7109" t="s">
        <v>6968</v>
      </c>
      <c r="H7109" t="s">
        <v>6449</v>
      </c>
      <c r="I7109" t="s">
        <v>55</v>
      </c>
      <c r="J7109" t="s">
        <v>44</v>
      </c>
      <c r="K7109" t="s">
        <v>12551</v>
      </c>
      <c r="L7109" t="s">
        <v>12028</v>
      </c>
      <c r="M7109" t="s">
        <v>12552</v>
      </c>
      <c r="N7109" t="s">
        <v>7001</v>
      </c>
      <c r="O7109" t="s">
        <v>7002</v>
      </c>
      <c r="P7109">
        <v>9375000</v>
      </c>
      <c r="Q7109" t="s">
        <v>6778</v>
      </c>
      <c r="R7109" t="s">
        <v>7109</v>
      </c>
      <c r="S7109" s="12"/>
      <c r="T7109" s="13"/>
      <c r="U7109" t="s">
        <v>7455</v>
      </c>
    </row>
    <row r="7110" spans="1:21" x14ac:dyDescent="0.25">
      <c r="A7110" t="s">
        <v>6637</v>
      </c>
      <c r="B7110" s="12">
        <v>216175</v>
      </c>
      <c r="C7110" t="s">
        <v>12549</v>
      </c>
      <c r="D7110" s="11">
        <v>46216.344687500001</v>
      </c>
      <c r="E7110" t="s">
        <v>12550</v>
      </c>
      <c r="F7110" t="s">
        <v>6415</v>
      </c>
      <c r="G7110" t="s">
        <v>8520</v>
      </c>
      <c r="H7110" t="s">
        <v>6449</v>
      </c>
      <c r="I7110" t="s">
        <v>55</v>
      </c>
      <c r="J7110" t="s">
        <v>44</v>
      </c>
      <c r="K7110" t="s">
        <v>12551</v>
      </c>
      <c r="L7110" t="s">
        <v>12028</v>
      </c>
      <c r="M7110" t="s">
        <v>12552</v>
      </c>
      <c r="N7110" t="s">
        <v>7001</v>
      </c>
      <c r="O7110" t="s">
        <v>7002</v>
      </c>
      <c r="P7110">
        <v>9375000</v>
      </c>
      <c r="Q7110" t="s">
        <v>6778</v>
      </c>
      <c r="R7110" t="s">
        <v>7109</v>
      </c>
      <c r="S7110" s="12"/>
      <c r="T7110" s="13"/>
      <c r="U7110" t="s">
        <v>7455</v>
      </c>
    </row>
    <row r="7111" spans="1:21" x14ac:dyDescent="0.25">
      <c r="A7111" t="s">
        <v>6637</v>
      </c>
      <c r="B7111" s="12">
        <v>216175</v>
      </c>
      <c r="C7111" t="s">
        <v>12549</v>
      </c>
      <c r="D7111" s="11">
        <v>46216.344687500001</v>
      </c>
      <c r="E7111" t="s">
        <v>12550</v>
      </c>
      <c r="F7111" t="s">
        <v>6415</v>
      </c>
      <c r="G7111" t="s">
        <v>12030</v>
      </c>
      <c r="H7111" t="s">
        <v>6449</v>
      </c>
      <c r="I7111" t="s">
        <v>55</v>
      </c>
      <c r="J7111" t="s">
        <v>44</v>
      </c>
      <c r="K7111" t="s">
        <v>12551</v>
      </c>
      <c r="L7111" t="s">
        <v>12028</v>
      </c>
      <c r="M7111" t="s">
        <v>12552</v>
      </c>
      <c r="N7111" t="s">
        <v>7001</v>
      </c>
      <c r="O7111" t="s">
        <v>7002</v>
      </c>
      <c r="P7111">
        <v>9375000</v>
      </c>
      <c r="Q7111" t="s">
        <v>6778</v>
      </c>
      <c r="R7111" t="s">
        <v>7109</v>
      </c>
      <c r="S7111" s="12"/>
      <c r="T7111" s="13"/>
      <c r="U7111" t="s">
        <v>7455</v>
      </c>
    </row>
    <row r="7112" spans="1:21" x14ac:dyDescent="0.25">
      <c r="A7112" t="s">
        <v>6637</v>
      </c>
      <c r="B7112" s="12">
        <v>216175</v>
      </c>
      <c r="C7112" t="s">
        <v>12549</v>
      </c>
      <c r="D7112" s="11">
        <v>46216.344687500001</v>
      </c>
      <c r="E7112" t="s">
        <v>12550</v>
      </c>
      <c r="F7112" t="s">
        <v>6415</v>
      </c>
      <c r="G7112" t="s">
        <v>8521</v>
      </c>
      <c r="H7112" t="s">
        <v>6449</v>
      </c>
      <c r="I7112" t="s">
        <v>55</v>
      </c>
      <c r="J7112" t="s">
        <v>44</v>
      </c>
      <c r="K7112" t="s">
        <v>12551</v>
      </c>
      <c r="L7112" t="s">
        <v>12028</v>
      </c>
      <c r="M7112" t="s">
        <v>12552</v>
      </c>
      <c r="N7112" t="s">
        <v>7001</v>
      </c>
      <c r="O7112" t="s">
        <v>7002</v>
      </c>
      <c r="P7112">
        <v>9375000</v>
      </c>
      <c r="Q7112" t="s">
        <v>6778</v>
      </c>
      <c r="R7112" t="s">
        <v>7109</v>
      </c>
      <c r="S7112" s="12"/>
      <c r="T7112" s="13"/>
      <c r="U7112" t="s">
        <v>7455</v>
      </c>
    </row>
    <row r="7113" spans="1:21" x14ac:dyDescent="0.25">
      <c r="A7113" t="s">
        <v>6637</v>
      </c>
      <c r="B7113" s="12">
        <v>216175</v>
      </c>
      <c r="C7113" t="s">
        <v>12549</v>
      </c>
      <c r="D7113" s="11">
        <v>46216.344687500001</v>
      </c>
      <c r="E7113" t="s">
        <v>12550</v>
      </c>
      <c r="F7113" t="s">
        <v>6415</v>
      </c>
      <c r="G7113" t="s">
        <v>12031</v>
      </c>
      <c r="H7113" t="s">
        <v>6449</v>
      </c>
      <c r="I7113" t="s">
        <v>55</v>
      </c>
      <c r="J7113" t="s">
        <v>44</v>
      </c>
      <c r="K7113" t="s">
        <v>12551</v>
      </c>
      <c r="L7113" t="s">
        <v>12028</v>
      </c>
      <c r="M7113" t="s">
        <v>12552</v>
      </c>
      <c r="N7113" t="s">
        <v>7001</v>
      </c>
      <c r="O7113" t="s">
        <v>7002</v>
      </c>
      <c r="P7113">
        <v>9375000</v>
      </c>
      <c r="Q7113" t="s">
        <v>6778</v>
      </c>
      <c r="R7113" t="s">
        <v>7109</v>
      </c>
      <c r="S7113" s="12"/>
      <c r="T7113" s="13"/>
      <c r="U7113" t="s">
        <v>7455</v>
      </c>
    </row>
    <row r="7114" spans="1:21" x14ac:dyDescent="0.25">
      <c r="A7114" t="s">
        <v>6637</v>
      </c>
      <c r="B7114" s="12">
        <v>216175</v>
      </c>
      <c r="C7114" t="s">
        <v>12549</v>
      </c>
      <c r="D7114" s="11">
        <v>46216.344687500001</v>
      </c>
      <c r="E7114" t="s">
        <v>12550</v>
      </c>
      <c r="F7114" t="s">
        <v>6415</v>
      </c>
      <c r="G7114" t="s">
        <v>12032</v>
      </c>
      <c r="H7114" t="s">
        <v>6449</v>
      </c>
      <c r="I7114" t="s">
        <v>55</v>
      </c>
      <c r="J7114" t="s">
        <v>44</v>
      </c>
      <c r="K7114" t="s">
        <v>12551</v>
      </c>
      <c r="L7114" t="s">
        <v>12028</v>
      </c>
      <c r="M7114" t="s">
        <v>12552</v>
      </c>
      <c r="N7114" t="s">
        <v>7001</v>
      </c>
      <c r="O7114" t="s">
        <v>7002</v>
      </c>
      <c r="P7114">
        <v>9375000</v>
      </c>
      <c r="Q7114" t="s">
        <v>6778</v>
      </c>
      <c r="R7114" t="s">
        <v>7109</v>
      </c>
      <c r="S7114" s="12"/>
      <c r="T7114" s="13"/>
      <c r="U7114" t="s">
        <v>7455</v>
      </c>
    </row>
    <row r="7115" spans="1:21" x14ac:dyDescent="0.25">
      <c r="A7115" t="s">
        <v>6637</v>
      </c>
      <c r="B7115" s="12">
        <v>216175</v>
      </c>
      <c r="C7115" t="s">
        <v>12549</v>
      </c>
      <c r="D7115" s="11">
        <v>46216.344687500001</v>
      </c>
      <c r="E7115" t="s">
        <v>12550</v>
      </c>
      <c r="F7115" t="s">
        <v>6415</v>
      </c>
      <c r="G7115" t="s">
        <v>12033</v>
      </c>
      <c r="H7115" t="s">
        <v>6449</v>
      </c>
      <c r="I7115" t="s">
        <v>55</v>
      </c>
      <c r="J7115" t="s">
        <v>44</v>
      </c>
      <c r="K7115" t="s">
        <v>12551</v>
      </c>
      <c r="L7115" t="s">
        <v>12028</v>
      </c>
      <c r="M7115" t="s">
        <v>12552</v>
      </c>
      <c r="N7115" t="s">
        <v>7001</v>
      </c>
      <c r="O7115" t="s">
        <v>7002</v>
      </c>
      <c r="P7115">
        <v>9375000</v>
      </c>
      <c r="Q7115" t="s">
        <v>6778</v>
      </c>
      <c r="R7115" t="s">
        <v>7109</v>
      </c>
      <c r="S7115" s="12"/>
      <c r="T7115" s="13"/>
      <c r="U7115" t="s">
        <v>7455</v>
      </c>
    </row>
    <row r="7116" spans="1:21" x14ac:dyDescent="0.25">
      <c r="A7116" t="s">
        <v>6637</v>
      </c>
      <c r="B7116" s="12">
        <v>216175</v>
      </c>
      <c r="C7116" t="s">
        <v>12549</v>
      </c>
      <c r="D7116" s="11">
        <v>46216.344687500001</v>
      </c>
      <c r="E7116" t="s">
        <v>12550</v>
      </c>
      <c r="F7116" t="s">
        <v>6415</v>
      </c>
      <c r="G7116" t="s">
        <v>12034</v>
      </c>
      <c r="H7116" t="s">
        <v>6449</v>
      </c>
      <c r="I7116" t="s">
        <v>55</v>
      </c>
      <c r="J7116" t="s">
        <v>44</v>
      </c>
      <c r="K7116" t="s">
        <v>12551</v>
      </c>
      <c r="L7116" t="s">
        <v>12028</v>
      </c>
      <c r="M7116" t="s">
        <v>12552</v>
      </c>
      <c r="N7116" t="s">
        <v>7001</v>
      </c>
      <c r="O7116" t="s">
        <v>7002</v>
      </c>
      <c r="P7116">
        <v>9375000</v>
      </c>
      <c r="Q7116" t="s">
        <v>6778</v>
      </c>
      <c r="R7116" t="s">
        <v>7109</v>
      </c>
      <c r="S7116" s="12"/>
      <c r="T7116" s="13"/>
      <c r="U7116" t="s">
        <v>7455</v>
      </c>
    </row>
    <row r="7117" spans="1:21" x14ac:dyDescent="0.25">
      <c r="A7117" t="s">
        <v>6637</v>
      </c>
      <c r="B7117" s="12">
        <v>216175</v>
      </c>
      <c r="C7117" t="s">
        <v>12549</v>
      </c>
      <c r="D7117" s="11">
        <v>46216.344687500001</v>
      </c>
      <c r="E7117" t="s">
        <v>12550</v>
      </c>
      <c r="F7117" t="s">
        <v>6415</v>
      </c>
      <c r="G7117" t="s">
        <v>12035</v>
      </c>
      <c r="H7117" t="s">
        <v>6449</v>
      </c>
      <c r="I7117" t="s">
        <v>55</v>
      </c>
      <c r="J7117" t="s">
        <v>44</v>
      </c>
      <c r="K7117" t="s">
        <v>12551</v>
      </c>
      <c r="L7117" t="s">
        <v>12028</v>
      </c>
      <c r="M7117" t="s">
        <v>12552</v>
      </c>
      <c r="N7117" t="s">
        <v>7001</v>
      </c>
      <c r="O7117" t="s">
        <v>7002</v>
      </c>
      <c r="P7117">
        <v>9375000</v>
      </c>
      <c r="Q7117" t="s">
        <v>6778</v>
      </c>
      <c r="R7117" t="s">
        <v>7109</v>
      </c>
      <c r="S7117" s="12"/>
      <c r="T7117" s="13"/>
      <c r="U7117" t="s">
        <v>7455</v>
      </c>
    </row>
    <row r="7118" spans="1:21" x14ac:dyDescent="0.25">
      <c r="A7118" t="s">
        <v>6637</v>
      </c>
      <c r="B7118" s="12">
        <v>215960</v>
      </c>
      <c r="C7118" t="s">
        <v>12553</v>
      </c>
      <c r="D7118" s="11">
        <v>46216.615740740701</v>
      </c>
      <c r="E7118" t="s">
        <v>12554</v>
      </c>
      <c r="F7118" t="s">
        <v>6415</v>
      </c>
      <c r="G7118" t="s">
        <v>6968</v>
      </c>
      <c r="H7118" t="s">
        <v>6449</v>
      </c>
      <c r="I7118" t="s">
        <v>6636</v>
      </c>
      <c r="J7118" t="s">
        <v>6636</v>
      </c>
      <c r="K7118" t="s">
        <v>12290</v>
      </c>
      <c r="L7118" t="s">
        <v>12023</v>
      </c>
      <c r="M7118" t="s">
        <v>12291</v>
      </c>
      <c r="N7118" t="s">
        <v>6761</v>
      </c>
      <c r="O7118" t="s">
        <v>6762</v>
      </c>
      <c r="P7118">
        <v>13799500</v>
      </c>
      <c r="Q7118" t="s">
        <v>6636</v>
      </c>
      <c r="R7118" t="s">
        <v>6636</v>
      </c>
      <c r="S7118" s="12"/>
      <c r="T7118" s="13"/>
      <c r="U7118" t="s">
        <v>7056</v>
      </c>
    </row>
    <row r="7119" spans="1:21" x14ac:dyDescent="0.25">
      <c r="A7119" t="s">
        <v>6637</v>
      </c>
      <c r="B7119" s="12">
        <v>431920</v>
      </c>
      <c r="C7119" t="s">
        <v>12553</v>
      </c>
      <c r="D7119" s="11">
        <v>46216.615740740701</v>
      </c>
      <c r="E7119" t="s">
        <v>12554</v>
      </c>
      <c r="F7119" t="s">
        <v>6415</v>
      </c>
      <c r="G7119" t="s">
        <v>10421</v>
      </c>
      <c r="H7119" t="s">
        <v>6449</v>
      </c>
      <c r="I7119" t="s">
        <v>6636</v>
      </c>
      <c r="J7119" t="s">
        <v>6636</v>
      </c>
      <c r="K7119" t="s">
        <v>12290</v>
      </c>
      <c r="L7119" t="s">
        <v>12023</v>
      </c>
      <c r="M7119" t="s">
        <v>12291</v>
      </c>
      <c r="N7119" t="s">
        <v>6761</v>
      </c>
      <c r="O7119" t="s">
        <v>6762</v>
      </c>
      <c r="P7119">
        <v>27599000</v>
      </c>
      <c r="Q7119" t="s">
        <v>6636</v>
      </c>
      <c r="R7119" t="s">
        <v>6636</v>
      </c>
      <c r="S7119" s="12"/>
      <c r="T7119" s="13"/>
      <c r="U7119" t="s">
        <v>7056</v>
      </c>
    </row>
    <row r="7120" spans="1:21" x14ac:dyDescent="0.25">
      <c r="A7120" t="s">
        <v>6637</v>
      </c>
      <c r="B7120" s="12">
        <v>215960</v>
      </c>
      <c r="C7120" t="s">
        <v>12553</v>
      </c>
      <c r="D7120" s="11">
        <v>46216.615740740701</v>
      </c>
      <c r="E7120" t="s">
        <v>12554</v>
      </c>
      <c r="F7120" t="s">
        <v>6415</v>
      </c>
      <c r="G7120" t="s">
        <v>8520</v>
      </c>
      <c r="H7120" t="s">
        <v>6449</v>
      </c>
      <c r="I7120" t="s">
        <v>6636</v>
      </c>
      <c r="J7120" t="s">
        <v>6636</v>
      </c>
      <c r="K7120" t="s">
        <v>12290</v>
      </c>
      <c r="L7120" t="s">
        <v>12023</v>
      </c>
      <c r="M7120" t="s">
        <v>12291</v>
      </c>
      <c r="N7120" t="s">
        <v>6761</v>
      </c>
      <c r="O7120" t="s">
        <v>6762</v>
      </c>
      <c r="P7120">
        <v>13799500</v>
      </c>
      <c r="Q7120" t="s">
        <v>6636</v>
      </c>
      <c r="R7120" t="s">
        <v>6636</v>
      </c>
      <c r="S7120" s="12"/>
      <c r="T7120" s="13"/>
      <c r="U7120" t="s">
        <v>7056</v>
      </c>
    </row>
    <row r="7121" spans="1:21" x14ac:dyDescent="0.25">
      <c r="A7121" t="s">
        <v>6619</v>
      </c>
      <c r="B7121" s="12">
        <v>215900</v>
      </c>
      <c r="C7121" t="s">
        <v>12547</v>
      </c>
      <c r="D7121" s="11">
        <v>46216.647569444402</v>
      </c>
      <c r="E7121" t="s">
        <v>12548</v>
      </c>
      <c r="F7121" t="s">
        <v>6415</v>
      </c>
      <c r="G7121" t="s">
        <v>6968</v>
      </c>
      <c r="H7121" t="s">
        <v>6449</v>
      </c>
      <c r="I7121" t="s">
        <v>6636</v>
      </c>
      <c r="J7121" t="s">
        <v>6636</v>
      </c>
      <c r="K7121" t="s">
        <v>12376</v>
      </c>
      <c r="L7121" t="s">
        <v>12023</v>
      </c>
      <c r="M7121" t="s">
        <v>10501</v>
      </c>
      <c r="N7121" t="s">
        <v>6761</v>
      </c>
      <c r="O7121" t="s">
        <v>6771</v>
      </c>
      <c r="P7121">
        <v>16995000</v>
      </c>
      <c r="Q7121" t="s">
        <v>6636</v>
      </c>
      <c r="R7121" t="s">
        <v>6636</v>
      </c>
      <c r="S7121" s="12"/>
      <c r="T7121" s="13"/>
      <c r="U7121" t="s">
        <v>7056</v>
      </c>
    </row>
    <row r="7122" spans="1:21" x14ac:dyDescent="0.25">
      <c r="A7122" t="s">
        <v>6619</v>
      </c>
      <c r="B7122" s="12">
        <v>431800</v>
      </c>
      <c r="C7122" t="s">
        <v>12547</v>
      </c>
      <c r="D7122" s="11">
        <v>46216.647569444402</v>
      </c>
      <c r="E7122" t="s">
        <v>12548</v>
      </c>
      <c r="F7122" t="s">
        <v>6415</v>
      </c>
      <c r="G7122" t="s">
        <v>10421</v>
      </c>
      <c r="H7122" t="s">
        <v>6449</v>
      </c>
      <c r="I7122" t="s">
        <v>6636</v>
      </c>
      <c r="J7122" t="s">
        <v>6636</v>
      </c>
      <c r="K7122" t="s">
        <v>12376</v>
      </c>
      <c r="L7122" t="s">
        <v>12023</v>
      </c>
      <c r="M7122" t="s">
        <v>10501</v>
      </c>
      <c r="N7122" t="s">
        <v>6761</v>
      </c>
      <c r="O7122" t="s">
        <v>6771</v>
      </c>
      <c r="P7122">
        <v>33990000</v>
      </c>
      <c r="Q7122" t="s">
        <v>6636</v>
      </c>
      <c r="R7122" t="s">
        <v>6636</v>
      </c>
      <c r="S7122" s="12"/>
      <c r="T7122" s="13"/>
      <c r="U7122" t="s">
        <v>7056</v>
      </c>
    </row>
    <row r="7123" spans="1:21" x14ac:dyDescent="0.25">
      <c r="A7123" t="s">
        <v>6619</v>
      </c>
      <c r="B7123" s="12">
        <v>215900</v>
      </c>
      <c r="C7123" t="s">
        <v>12547</v>
      </c>
      <c r="D7123" s="11">
        <v>46216.647569444402</v>
      </c>
      <c r="E7123" t="s">
        <v>12548</v>
      </c>
      <c r="F7123" t="s">
        <v>6415</v>
      </c>
      <c r="G7123" t="s">
        <v>8520</v>
      </c>
      <c r="H7123" t="s">
        <v>6449</v>
      </c>
      <c r="I7123" t="s">
        <v>6636</v>
      </c>
      <c r="J7123" t="s">
        <v>6636</v>
      </c>
      <c r="K7123" t="s">
        <v>12376</v>
      </c>
      <c r="L7123" t="s">
        <v>12023</v>
      </c>
      <c r="M7123" t="s">
        <v>10501</v>
      </c>
      <c r="N7123" t="s">
        <v>6761</v>
      </c>
      <c r="O7123" t="s">
        <v>6771</v>
      </c>
      <c r="P7123">
        <v>16995000</v>
      </c>
      <c r="Q7123" t="s">
        <v>6636</v>
      </c>
      <c r="R7123" t="s">
        <v>6636</v>
      </c>
      <c r="S7123" s="12"/>
      <c r="T7123" s="13"/>
      <c r="U7123" t="s">
        <v>7056</v>
      </c>
    </row>
    <row r="7124" spans="1:21" x14ac:dyDescent="0.25">
      <c r="A7124" t="s">
        <v>6637</v>
      </c>
      <c r="B7124" s="12">
        <v>215940</v>
      </c>
      <c r="C7124" t="s">
        <v>12555</v>
      </c>
      <c r="D7124" s="11">
        <v>46216.6571064815</v>
      </c>
      <c r="E7124" t="s">
        <v>12556</v>
      </c>
      <c r="F7124" t="s">
        <v>6415</v>
      </c>
      <c r="G7124" t="s">
        <v>6968</v>
      </c>
      <c r="H7124" t="s">
        <v>6449</v>
      </c>
      <c r="I7124" t="s">
        <v>55</v>
      </c>
      <c r="J7124" t="s">
        <v>643</v>
      </c>
      <c r="K7124" t="s">
        <v>12557</v>
      </c>
      <c r="L7124" t="s">
        <v>12101</v>
      </c>
      <c r="M7124" t="s">
        <v>12558</v>
      </c>
      <c r="N7124" t="s">
        <v>7001</v>
      </c>
      <c r="O7124" t="s">
        <v>7171</v>
      </c>
      <c r="P7124">
        <v>6290000</v>
      </c>
      <c r="Q7124" t="s">
        <v>6636</v>
      </c>
      <c r="R7124" t="s">
        <v>6636</v>
      </c>
      <c r="S7124" s="12"/>
      <c r="T7124" s="13"/>
      <c r="U7124" t="s">
        <v>6636</v>
      </c>
    </row>
    <row r="7125" spans="1:21" x14ac:dyDescent="0.25">
      <c r="A7125" t="s">
        <v>6637</v>
      </c>
      <c r="B7125" s="12">
        <v>215940</v>
      </c>
      <c r="C7125" t="s">
        <v>12555</v>
      </c>
      <c r="D7125" s="11">
        <v>46216.6571064815</v>
      </c>
      <c r="E7125" t="s">
        <v>12556</v>
      </c>
      <c r="F7125" t="s">
        <v>6415</v>
      </c>
      <c r="G7125" t="s">
        <v>8520</v>
      </c>
      <c r="H7125" t="s">
        <v>6449</v>
      </c>
      <c r="I7125" t="s">
        <v>55</v>
      </c>
      <c r="J7125" t="s">
        <v>643</v>
      </c>
      <c r="K7125" t="s">
        <v>12557</v>
      </c>
      <c r="L7125" t="s">
        <v>12101</v>
      </c>
      <c r="M7125" t="s">
        <v>12558</v>
      </c>
      <c r="N7125" t="s">
        <v>7001</v>
      </c>
      <c r="O7125" t="s">
        <v>7171</v>
      </c>
      <c r="P7125">
        <v>6290000</v>
      </c>
      <c r="Q7125" t="s">
        <v>6636</v>
      </c>
      <c r="R7125" t="s">
        <v>6636</v>
      </c>
      <c r="S7125" s="12"/>
      <c r="T7125" s="13"/>
      <c r="U7125" t="s">
        <v>6636</v>
      </c>
    </row>
    <row r="7126" spans="1:21" x14ac:dyDescent="0.25">
      <c r="A7126" t="s">
        <v>6637</v>
      </c>
      <c r="B7126" s="12">
        <v>215940</v>
      </c>
      <c r="C7126" t="s">
        <v>12555</v>
      </c>
      <c r="D7126" s="11">
        <v>46216.6571064815</v>
      </c>
      <c r="E7126" t="s">
        <v>12556</v>
      </c>
      <c r="F7126" t="s">
        <v>6415</v>
      </c>
      <c r="G7126" t="s">
        <v>12030</v>
      </c>
      <c r="H7126" t="s">
        <v>6449</v>
      </c>
      <c r="I7126" t="s">
        <v>55</v>
      </c>
      <c r="J7126" t="s">
        <v>643</v>
      </c>
      <c r="K7126" t="s">
        <v>12557</v>
      </c>
      <c r="L7126" t="s">
        <v>12101</v>
      </c>
      <c r="M7126" t="s">
        <v>12558</v>
      </c>
      <c r="N7126" t="s">
        <v>7001</v>
      </c>
      <c r="O7126" t="s">
        <v>7171</v>
      </c>
      <c r="P7126">
        <v>6290000</v>
      </c>
      <c r="Q7126" t="s">
        <v>6636</v>
      </c>
      <c r="R7126" t="s">
        <v>6636</v>
      </c>
      <c r="S7126" s="12"/>
      <c r="T7126" s="13"/>
      <c r="U7126" t="s">
        <v>6636</v>
      </c>
    </row>
    <row r="7127" spans="1:21" x14ac:dyDescent="0.25">
      <c r="A7127" t="s">
        <v>6637</v>
      </c>
      <c r="B7127" s="12">
        <v>215940</v>
      </c>
      <c r="C7127" t="s">
        <v>12555</v>
      </c>
      <c r="D7127" s="11">
        <v>46216.6571064815</v>
      </c>
      <c r="E7127" t="s">
        <v>12556</v>
      </c>
      <c r="F7127" t="s">
        <v>6415</v>
      </c>
      <c r="G7127" t="s">
        <v>8521</v>
      </c>
      <c r="H7127" t="s">
        <v>6449</v>
      </c>
      <c r="I7127" t="s">
        <v>55</v>
      </c>
      <c r="J7127" t="s">
        <v>643</v>
      </c>
      <c r="K7127" t="s">
        <v>12557</v>
      </c>
      <c r="L7127" t="s">
        <v>12101</v>
      </c>
      <c r="M7127" t="s">
        <v>12558</v>
      </c>
      <c r="N7127" t="s">
        <v>7001</v>
      </c>
      <c r="O7127" t="s">
        <v>7171</v>
      </c>
      <c r="P7127">
        <v>6290000</v>
      </c>
      <c r="Q7127" t="s">
        <v>6636</v>
      </c>
      <c r="R7127" t="s">
        <v>6636</v>
      </c>
      <c r="S7127" s="12"/>
      <c r="T7127" s="13"/>
      <c r="U7127" t="s">
        <v>6636</v>
      </c>
    </row>
    <row r="7128" spans="1:21" x14ac:dyDescent="0.25">
      <c r="A7128" t="s">
        <v>6637</v>
      </c>
      <c r="B7128" s="12">
        <v>215940</v>
      </c>
      <c r="C7128" t="s">
        <v>12555</v>
      </c>
      <c r="D7128" s="11">
        <v>46216.6571064815</v>
      </c>
      <c r="E7128" t="s">
        <v>12556</v>
      </c>
      <c r="F7128" t="s">
        <v>6415</v>
      </c>
      <c r="G7128" t="s">
        <v>12103</v>
      </c>
      <c r="H7128" t="s">
        <v>6449</v>
      </c>
      <c r="I7128" t="s">
        <v>55</v>
      </c>
      <c r="J7128" t="s">
        <v>643</v>
      </c>
      <c r="K7128" t="s">
        <v>12557</v>
      </c>
      <c r="L7128" t="s">
        <v>12101</v>
      </c>
      <c r="M7128" t="s">
        <v>12558</v>
      </c>
      <c r="N7128" t="s">
        <v>7001</v>
      </c>
      <c r="O7128" t="s">
        <v>7171</v>
      </c>
      <c r="P7128">
        <v>6290000</v>
      </c>
      <c r="Q7128" t="s">
        <v>6636</v>
      </c>
      <c r="R7128" t="s">
        <v>6636</v>
      </c>
      <c r="S7128" s="12"/>
      <c r="T7128" s="13"/>
      <c r="U7128" t="s">
        <v>6636</v>
      </c>
    </row>
    <row r="7129" spans="1:21" x14ac:dyDescent="0.25">
      <c r="A7129" t="s">
        <v>6637</v>
      </c>
      <c r="B7129" s="12">
        <v>215940</v>
      </c>
      <c r="C7129" t="s">
        <v>12555</v>
      </c>
      <c r="D7129" s="11">
        <v>46216.6571064815</v>
      </c>
      <c r="E7129" t="s">
        <v>12556</v>
      </c>
      <c r="F7129" t="s">
        <v>6415</v>
      </c>
      <c r="G7129" t="s">
        <v>12104</v>
      </c>
      <c r="H7129" t="s">
        <v>6449</v>
      </c>
      <c r="I7129" t="s">
        <v>55</v>
      </c>
      <c r="J7129" t="s">
        <v>643</v>
      </c>
      <c r="K7129" t="s">
        <v>12557</v>
      </c>
      <c r="L7129" t="s">
        <v>12101</v>
      </c>
      <c r="M7129" t="s">
        <v>12558</v>
      </c>
      <c r="N7129" t="s">
        <v>7001</v>
      </c>
      <c r="O7129" t="s">
        <v>7171</v>
      </c>
      <c r="P7129">
        <v>6290000</v>
      </c>
      <c r="Q7129" t="s">
        <v>6636</v>
      </c>
      <c r="R7129" t="s">
        <v>6636</v>
      </c>
      <c r="S7129" s="12"/>
      <c r="T7129" s="13"/>
      <c r="U7129" t="s">
        <v>6636</v>
      </c>
    </row>
    <row r="7130" spans="1:21" x14ac:dyDescent="0.25">
      <c r="A7130" t="s">
        <v>6637</v>
      </c>
      <c r="B7130" s="12">
        <v>215940</v>
      </c>
      <c r="C7130" t="s">
        <v>12555</v>
      </c>
      <c r="D7130" s="11">
        <v>46216.6571064815</v>
      </c>
      <c r="E7130" t="s">
        <v>12556</v>
      </c>
      <c r="F7130" t="s">
        <v>6415</v>
      </c>
      <c r="G7130" t="s">
        <v>12105</v>
      </c>
      <c r="H7130" t="s">
        <v>6449</v>
      </c>
      <c r="I7130" t="s">
        <v>55</v>
      </c>
      <c r="J7130" t="s">
        <v>643</v>
      </c>
      <c r="K7130" t="s">
        <v>12557</v>
      </c>
      <c r="L7130" t="s">
        <v>12101</v>
      </c>
      <c r="M7130" t="s">
        <v>12558</v>
      </c>
      <c r="N7130" t="s">
        <v>7001</v>
      </c>
      <c r="O7130" t="s">
        <v>7171</v>
      </c>
      <c r="P7130">
        <v>6290000</v>
      </c>
      <c r="Q7130" t="s">
        <v>6636</v>
      </c>
      <c r="R7130" t="s">
        <v>6636</v>
      </c>
      <c r="S7130" s="12"/>
      <c r="T7130" s="13"/>
      <c r="U7130" t="s">
        <v>6636</v>
      </c>
    </row>
    <row r="7131" spans="1:21" x14ac:dyDescent="0.25">
      <c r="A7131" t="s">
        <v>6619</v>
      </c>
      <c r="B7131" s="12">
        <v>215940</v>
      </c>
      <c r="C7131" t="s">
        <v>12555</v>
      </c>
      <c r="D7131" s="11">
        <v>46216.7191550926</v>
      </c>
      <c r="E7131" t="s">
        <v>12556</v>
      </c>
      <c r="F7131" t="s">
        <v>6415</v>
      </c>
      <c r="G7131" t="s">
        <v>6968</v>
      </c>
      <c r="H7131" t="s">
        <v>6449</v>
      </c>
      <c r="I7131" t="s">
        <v>55</v>
      </c>
      <c r="J7131" t="s">
        <v>643</v>
      </c>
      <c r="K7131" t="s">
        <v>12557</v>
      </c>
      <c r="L7131" t="s">
        <v>12101</v>
      </c>
      <c r="M7131" t="s">
        <v>12558</v>
      </c>
      <c r="N7131" t="s">
        <v>7001</v>
      </c>
      <c r="O7131" t="s">
        <v>7171</v>
      </c>
      <c r="P7131">
        <v>6290000</v>
      </c>
      <c r="Q7131" t="s">
        <v>6636</v>
      </c>
      <c r="R7131" t="s">
        <v>6636</v>
      </c>
      <c r="S7131" s="12"/>
      <c r="T7131" s="13"/>
      <c r="U7131" t="s">
        <v>6636</v>
      </c>
    </row>
    <row r="7132" spans="1:21" x14ac:dyDescent="0.25">
      <c r="A7132" t="s">
        <v>6619</v>
      </c>
      <c r="B7132" s="12">
        <v>215940</v>
      </c>
      <c r="C7132" t="s">
        <v>12555</v>
      </c>
      <c r="D7132" s="11">
        <v>46216.7191550926</v>
      </c>
      <c r="E7132" t="s">
        <v>12556</v>
      </c>
      <c r="F7132" t="s">
        <v>6415</v>
      </c>
      <c r="G7132" t="s">
        <v>8520</v>
      </c>
      <c r="H7132" t="s">
        <v>6449</v>
      </c>
      <c r="I7132" t="s">
        <v>55</v>
      </c>
      <c r="J7132" t="s">
        <v>643</v>
      </c>
      <c r="K7132" t="s">
        <v>12557</v>
      </c>
      <c r="L7132" t="s">
        <v>12101</v>
      </c>
      <c r="M7132" t="s">
        <v>12558</v>
      </c>
      <c r="N7132" t="s">
        <v>7001</v>
      </c>
      <c r="O7132" t="s">
        <v>7171</v>
      </c>
      <c r="P7132">
        <v>6290000</v>
      </c>
      <c r="Q7132" t="s">
        <v>6636</v>
      </c>
      <c r="R7132" t="s">
        <v>6636</v>
      </c>
      <c r="S7132" s="12"/>
      <c r="T7132" s="13"/>
      <c r="U7132" t="s">
        <v>6636</v>
      </c>
    </row>
    <row r="7133" spans="1:21" x14ac:dyDescent="0.25">
      <c r="A7133" t="s">
        <v>6619</v>
      </c>
      <c r="B7133" s="12">
        <v>215940</v>
      </c>
      <c r="C7133" t="s">
        <v>12555</v>
      </c>
      <c r="D7133" s="11">
        <v>46216.7191550926</v>
      </c>
      <c r="E7133" t="s">
        <v>12556</v>
      </c>
      <c r="F7133" t="s">
        <v>6415</v>
      </c>
      <c r="G7133" t="s">
        <v>12030</v>
      </c>
      <c r="H7133" t="s">
        <v>6449</v>
      </c>
      <c r="I7133" t="s">
        <v>55</v>
      </c>
      <c r="J7133" t="s">
        <v>643</v>
      </c>
      <c r="K7133" t="s">
        <v>12557</v>
      </c>
      <c r="L7133" t="s">
        <v>12101</v>
      </c>
      <c r="M7133" t="s">
        <v>12558</v>
      </c>
      <c r="N7133" t="s">
        <v>7001</v>
      </c>
      <c r="O7133" t="s">
        <v>7171</v>
      </c>
      <c r="P7133">
        <v>6290000</v>
      </c>
      <c r="Q7133" t="s">
        <v>6636</v>
      </c>
      <c r="R7133" t="s">
        <v>6636</v>
      </c>
      <c r="S7133" s="12"/>
      <c r="T7133" s="13"/>
      <c r="U7133" t="s">
        <v>6636</v>
      </c>
    </row>
    <row r="7134" spans="1:21" x14ac:dyDescent="0.25">
      <c r="A7134" t="s">
        <v>6619</v>
      </c>
      <c r="B7134" s="12">
        <v>215940</v>
      </c>
      <c r="C7134" t="s">
        <v>12555</v>
      </c>
      <c r="D7134" s="11">
        <v>46216.7191550926</v>
      </c>
      <c r="E7134" t="s">
        <v>12556</v>
      </c>
      <c r="F7134" t="s">
        <v>6415</v>
      </c>
      <c r="G7134" t="s">
        <v>8521</v>
      </c>
      <c r="H7134" t="s">
        <v>6449</v>
      </c>
      <c r="I7134" t="s">
        <v>55</v>
      </c>
      <c r="J7134" t="s">
        <v>643</v>
      </c>
      <c r="K7134" t="s">
        <v>12557</v>
      </c>
      <c r="L7134" t="s">
        <v>12101</v>
      </c>
      <c r="M7134" t="s">
        <v>12558</v>
      </c>
      <c r="N7134" t="s">
        <v>7001</v>
      </c>
      <c r="O7134" t="s">
        <v>7171</v>
      </c>
      <c r="P7134">
        <v>6290000</v>
      </c>
      <c r="Q7134" t="s">
        <v>6636</v>
      </c>
      <c r="R7134" t="s">
        <v>6636</v>
      </c>
      <c r="S7134" s="12"/>
      <c r="T7134" s="13"/>
      <c r="U7134" t="s">
        <v>6636</v>
      </c>
    </row>
    <row r="7135" spans="1:21" x14ac:dyDescent="0.25">
      <c r="A7135" t="s">
        <v>6619</v>
      </c>
      <c r="B7135" s="12">
        <v>215940</v>
      </c>
      <c r="C7135" t="s">
        <v>12555</v>
      </c>
      <c r="D7135" s="11">
        <v>46216.7191550926</v>
      </c>
      <c r="E7135" t="s">
        <v>12556</v>
      </c>
      <c r="F7135" t="s">
        <v>6415</v>
      </c>
      <c r="G7135" t="s">
        <v>12103</v>
      </c>
      <c r="H7135" t="s">
        <v>6449</v>
      </c>
      <c r="I7135" t="s">
        <v>55</v>
      </c>
      <c r="J7135" t="s">
        <v>643</v>
      </c>
      <c r="K7135" t="s">
        <v>12557</v>
      </c>
      <c r="L7135" t="s">
        <v>12101</v>
      </c>
      <c r="M7135" t="s">
        <v>12558</v>
      </c>
      <c r="N7135" t="s">
        <v>7001</v>
      </c>
      <c r="O7135" t="s">
        <v>7171</v>
      </c>
      <c r="P7135">
        <v>6290000</v>
      </c>
      <c r="Q7135" t="s">
        <v>6636</v>
      </c>
      <c r="R7135" t="s">
        <v>6636</v>
      </c>
      <c r="S7135" s="12"/>
      <c r="T7135" s="13"/>
      <c r="U7135" t="s">
        <v>6636</v>
      </c>
    </row>
    <row r="7136" spans="1:21" x14ac:dyDescent="0.25">
      <c r="A7136" t="s">
        <v>6619</v>
      </c>
      <c r="B7136" s="12">
        <v>215940</v>
      </c>
      <c r="C7136" t="s">
        <v>12555</v>
      </c>
      <c r="D7136" s="11">
        <v>46216.7191550926</v>
      </c>
      <c r="E7136" t="s">
        <v>12556</v>
      </c>
      <c r="F7136" t="s">
        <v>6415</v>
      </c>
      <c r="G7136" t="s">
        <v>12104</v>
      </c>
      <c r="H7136" t="s">
        <v>6449</v>
      </c>
      <c r="I7136" t="s">
        <v>55</v>
      </c>
      <c r="J7136" t="s">
        <v>643</v>
      </c>
      <c r="K7136" t="s">
        <v>12557</v>
      </c>
      <c r="L7136" t="s">
        <v>12101</v>
      </c>
      <c r="M7136" t="s">
        <v>12558</v>
      </c>
      <c r="N7136" t="s">
        <v>7001</v>
      </c>
      <c r="O7136" t="s">
        <v>7171</v>
      </c>
      <c r="P7136">
        <v>6290000</v>
      </c>
      <c r="Q7136" t="s">
        <v>6636</v>
      </c>
      <c r="R7136" t="s">
        <v>6636</v>
      </c>
      <c r="S7136" s="12"/>
      <c r="T7136" s="13"/>
      <c r="U7136" t="s">
        <v>6636</v>
      </c>
    </row>
    <row r="7137" spans="1:21" x14ac:dyDescent="0.25">
      <c r="A7137" t="s">
        <v>6619</v>
      </c>
      <c r="B7137" s="12">
        <v>215940</v>
      </c>
      <c r="C7137" t="s">
        <v>12555</v>
      </c>
      <c r="D7137" s="11">
        <v>46216.7191550926</v>
      </c>
      <c r="E7137" t="s">
        <v>12556</v>
      </c>
      <c r="F7137" t="s">
        <v>6415</v>
      </c>
      <c r="G7137" t="s">
        <v>12105</v>
      </c>
      <c r="H7137" t="s">
        <v>6449</v>
      </c>
      <c r="I7137" t="s">
        <v>55</v>
      </c>
      <c r="J7137" t="s">
        <v>643</v>
      </c>
      <c r="K7137" t="s">
        <v>12557</v>
      </c>
      <c r="L7137" t="s">
        <v>12101</v>
      </c>
      <c r="M7137" t="s">
        <v>12558</v>
      </c>
      <c r="N7137" t="s">
        <v>7001</v>
      </c>
      <c r="O7137" t="s">
        <v>7171</v>
      </c>
      <c r="P7137">
        <v>6290000</v>
      </c>
      <c r="Q7137" t="s">
        <v>6636</v>
      </c>
      <c r="R7137" t="s">
        <v>6636</v>
      </c>
      <c r="S7137" s="12"/>
      <c r="T7137" s="13"/>
      <c r="U7137" t="s">
        <v>6636</v>
      </c>
    </row>
    <row r="7138" spans="1:21" x14ac:dyDescent="0.25">
      <c r="A7138" t="s">
        <v>6619</v>
      </c>
      <c r="B7138" s="12">
        <v>215960</v>
      </c>
      <c r="C7138" t="s">
        <v>12553</v>
      </c>
      <c r="D7138" s="11">
        <v>46216.741053240701</v>
      </c>
      <c r="E7138" t="s">
        <v>12554</v>
      </c>
      <c r="F7138" t="s">
        <v>6415</v>
      </c>
      <c r="G7138" t="s">
        <v>6968</v>
      </c>
      <c r="H7138" t="s">
        <v>6449</v>
      </c>
      <c r="I7138" t="s">
        <v>6636</v>
      </c>
      <c r="J7138" t="s">
        <v>6636</v>
      </c>
      <c r="K7138" t="s">
        <v>12290</v>
      </c>
      <c r="L7138" t="s">
        <v>12023</v>
      </c>
      <c r="M7138" t="s">
        <v>12291</v>
      </c>
      <c r="N7138" t="s">
        <v>6761</v>
      </c>
      <c r="O7138" t="s">
        <v>6762</v>
      </c>
      <c r="P7138">
        <v>13799500</v>
      </c>
      <c r="Q7138" t="s">
        <v>6636</v>
      </c>
      <c r="R7138" t="s">
        <v>6636</v>
      </c>
      <c r="S7138" s="12"/>
      <c r="T7138" s="13"/>
      <c r="U7138" t="s">
        <v>7056</v>
      </c>
    </row>
    <row r="7139" spans="1:21" x14ac:dyDescent="0.25">
      <c r="A7139" t="s">
        <v>6619</v>
      </c>
      <c r="B7139" s="12">
        <v>431920</v>
      </c>
      <c r="C7139" t="s">
        <v>12553</v>
      </c>
      <c r="D7139" s="11">
        <v>46216.741053240701</v>
      </c>
      <c r="E7139" t="s">
        <v>12554</v>
      </c>
      <c r="F7139" t="s">
        <v>6415</v>
      </c>
      <c r="G7139" t="s">
        <v>10421</v>
      </c>
      <c r="H7139" t="s">
        <v>6449</v>
      </c>
      <c r="I7139" t="s">
        <v>6636</v>
      </c>
      <c r="J7139" t="s">
        <v>6636</v>
      </c>
      <c r="K7139" t="s">
        <v>12290</v>
      </c>
      <c r="L7139" t="s">
        <v>12023</v>
      </c>
      <c r="M7139" t="s">
        <v>12291</v>
      </c>
      <c r="N7139" t="s">
        <v>6761</v>
      </c>
      <c r="O7139" t="s">
        <v>6762</v>
      </c>
      <c r="P7139">
        <v>27599000</v>
      </c>
      <c r="Q7139" t="s">
        <v>6636</v>
      </c>
      <c r="R7139" t="s">
        <v>6636</v>
      </c>
      <c r="S7139" s="12"/>
      <c r="T7139" s="13"/>
      <c r="U7139" t="s">
        <v>7056</v>
      </c>
    </row>
    <row r="7140" spans="1:21" x14ac:dyDescent="0.25">
      <c r="A7140" t="s">
        <v>6619</v>
      </c>
      <c r="B7140" s="12">
        <v>215960</v>
      </c>
      <c r="C7140" t="s">
        <v>12553</v>
      </c>
      <c r="D7140" s="11">
        <v>46216.741053240701</v>
      </c>
      <c r="E7140" t="s">
        <v>12554</v>
      </c>
      <c r="F7140" t="s">
        <v>6415</v>
      </c>
      <c r="G7140" t="s">
        <v>8520</v>
      </c>
      <c r="H7140" t="s">
        <v>6449</v>
      </c>
      <c r="I7140" t="s">
        <v>6636</v>
      </c>
      <c r="J7140" t="s">
        <v>6636</v>
      </c>
      <c r="K7140" t="s">
        <v>12290</v>
      </c>
      <c r="L7140" t="s">
        <v>12023</v>
      </c>
      <c r="M7140" t="s">
        <v>12291</v>
      </c>
      <c r="N7140" t="s">
        <v>6761</v>
      </c>
      <c r="O7140" t="s">
        <v>6762</v>
      </c>
      <c r="P7140">
        <v>13799500</v>
      </c>
      <c r="Q7140" t="s">
        <v>6636</v>
      </c>
      <c r="R7140" t="s">
        <v>6636</v>
      </c>
      <c r="S7140" s="12"/>
      <c r="T7140" s="13"/>
      <c r="U7140" t="s">
        <v>7056</v>
      </c>
    </row>
    <row r="7141" spans="1:21" x14ac:dyDescent="0.25">
      <c r="A7141" t="s">
        <v>6637</v>
      </c>
      <c r="B7141" s="12">
        <v>216185</v>
      </c>
      <c r="C7141" t="s">
        <v>12559</v>
      </c>
      <c r="D7141" s="11">
        <v>46217.021180555603</v>
      </c>
      <c r="E7141" t="s">
        <v>12560</v>
      </c>
      <c r="F7141" t="s">
        <v>6415</v>
      </c>
      <c r="G7141" t="s">
        <v>6968</v>
      </c>
      <c r="H7141" t="s">
        <v>6449</v>
      </c>
      <c r="I7141" t="s">
        <v>65</v>
      </c>
      <c r="J7141" t="s">
        <v>636</v>
      </c>
      <c r="K7141" t="s">
        <v>12561</v>
      </c>
      <c r="L7141" t="s">
        <v>12028</v>
      </c>
      <c r="M7141" t="s">
        <v>12562</v>
      </c>
      <c r="N7141" t="s">
        <v>7001</v>
      </c>
      <c r="O7141" t="s">
        <v>7171</v>
      </c>
      <c r="P7141">
        <v>6290000</v>
      </c>
      <c r="Q7141" t="s">
        <v>6778</v>
      </c>
      <c r="R7141" t="s">
        <v>6779</v>
      </c>
      <c r="S7141" s="12"/>
      <c r="T7141" s="13"/>
      <c r="U7141" t="s">
        <v>6636</v>
      </c>
    </row>
    <row r="7142" spans="1:21" x14ac:dyDescent="0.25">
      <c r="A7142" t="s">
        <v>6637</v>
      </c>
      <c r="B7142" s="12">
        <v>216185</v>
      </c>
      <c r="C7142" t="s">
        <v>12559</v>
      </c>
      <c r="D7142" s="11">
        <v>46217.021180555603</v>
      </c>
      <c r="E7142" t="s">
        <v>12560</v>
      </c>
      <c r="F7142" t="s">
        <v>6415</v>
      </c>
      <c r="G7142" t="s">
        <v>8520</v>
      </c>
      <c r="H7142" t="s">
        <v>6449</v>
      </c>
      <c r="I7142" t="s">
        <v>65</v>
      </c>
      <c r="J7142" t="s">
        <v>636</v>
      </c>
      <c r="K7142" t="s">
        <v>12561</v>
      </c>
      <c r="L7142" t="s">
        <v>12028</v>
      </c>
      <c r="M7142" t="s">
        <v>12562</v>
      </c>
      <c r="N7142" t="s">
        <v>7001</v>
      </c>
      <c r="O7142" t="s">
        <v>7171</v>
      </c>
      <c r="P7142">
        <v>6290000</v>
      </c>
      <c r="Q7142" t="s">
        <v>6778</v>
      </c>
      <c r="R7142" t="s">
        <v>6779</v>
      </c>
      <c r="S7142" s="12"/>
      <c r="T7142" s="13"/>
      <c r="U7142" t="s">
        <v>6636</v>
      </c>
    </row>
    <row r="7143" spans="1:21" x14ac:dyDescent="0.25">
      <c r="A7143" t="s">
        <v>6637</v>
      </c>
      <c r="B7143" s="12">
        <v>216185</v>
      </c>
      <c r="C7143" t="s">
        <v>12559</v>
      </c>
      <c r="D7143" s="11">
        <v>46217.021180555603</v>
      </c>
      <c r="E7143" t="s">
        <v>12560</v>
      </c>
      <c r="F7143" t="s">
        <v>6415</v>
      </c>
      <c r="G7143" t="s">
        <v>12030</v>
      </c>
      <c r="H7143" t="s">
        <v>6449</v>
      </c>
      <c r="I7143" t="s">
        <v>65</v>
      </c>
      <c r="J7143" t="s">
        <v>636</v>
      </c>
      <c r="K7143" t="s">
        <v>12561</v>
      </c>
      <c r="L7143" t="s">
        <v>12028</v>
      </c>
      <c r="M7143" t="s">
        <v>12562</v>
      </c>
      <c r="N7143" t="s">
        <v>7001</v>
      </c>
      <c r="O7143" t="s">
        <v>7171</v>
      </c>
      <c r="P7143">
        <v>6290000</v>
      </c>
      <c r="Q7143" t="s">
        <v>6778</v>
      </c>
      <c r="R7143" t="s">
        <v>6779</v>
      </c>
      <c r="S7143" s="12"/>
      <c r="T7143" s="13"/>
      <c r="U7143" t="s">
        <v>6636</v>
      </c>
    </row>
    <row r="7144" spans="1:21" x14ac:dyDescent="0.25">
      <c r="A7144" t="s">
        <v>6637</v>
      </c>
      <c r="B7144" s="12">
        <v>216185</v>
      </c>
      <c r="C7144" t="s">
        <v>12559</v>
      </c>
      <c r="D7144" s="11">
        <v>46217.021180555603</v>
      </c>
      <c r="E7144" t="s">
        <v>12560</v>
      </c>
      <c r="F7144" t="s">
        <v>6415</v>
      </c>
      <c r="G7144" t="s">
        <v>8521</v>
      </c>
      <c r="H7144" t="s">
        <v>6449</v>
      </c>
      <c r="I7144" t="s">
        <v>65</v>
      </c>
      <c r="J7144" t="s">
        <v>636</v>
      </c>
      <c r="K7144" t="s">
        <v>12561</v>
      </c>
      <c r="L7144" t="s">
        <v>12028</v>
      </c>
      <c r="M7144" t="s">
        <v>12562</v>
      </c>
      <c r="N7144" t="s">
        <v>7001</v>
      </c>
      <c r="O7144" t="s">
        <v>7171</v>
      </c>
      <c r="P7144">
        <v>6290000</v>
      </c>
      <c r="Q7144" t="s">
        <v>6778</v>
      </c>
      <c r="R7144" t="s">
        <v>6779</v>
      </c>
      <c r="S7144" s="12"/>
      <c r="T7144" s="13"/>
      <c r="U7144" t="s">
        <v>6636</v>
      </c>
    </row>
    <row r="7145" spans="1:21" x14ac:dyDescent="0.25">
      <c r="A7145" t="s">
        <v>6637</v>
      </c>
      <c r="B7145" s="12">
        <v>216185</v>
      </c>
      <c r="C7145" t="s">
        <v>12559</v>
      </c>
      <c r="D7145" s="11">
        <v>46217.021180555603</v>
      </c>
      <c r="E7145" t="s">
        <v>12560</v>
      </c>
      <c r="F7145" t="s">
        <v>6415</v>
      </c>
      <c r="G7145" t="s">
        <v>12031</v>
      </c>
      <c r="H7145" t="s">
        <v>6449</v>
      </c>
      <c r="I7145" t="s">
        <v>65</v>
      </c>
      <c r="J7145" t="s">
        <v>636</v>
      </c>
      <c r="K7145" t="s">
        <v>12561</v>
      </c>
      <c r="L7145" t="s">
        <v>12028</v>
      </c>
      <c r="M7145" t="s">
        <v>12562</v>
      </c>
      <c r="N7145" t="s">
        <v>7001</v>
      </c>
      <c r="O7145" t="s">
        <v>7171</v>
      </c>
      <c r="P7145">
        <v>6290000</v>
      </c>
      <c r="Q7145" t="s">
        <v>6778</v>
      </c>
      <c r="R7145" t="s">
        <v>6779</v>
      </c>
      <c r="S7145" s="12"/>
      <c r="T7145" s="13"/>
      <c r="U7145" t="s">
        <v>6636</v>
      </c>
    </row>
    <row r="7146" spans="1:21" x14ac:dyDescent="0.25">
      <c r="A7146" t="s">
        <v>6637</v>
      </c>
      <c r="B7146" s="12">
        <v>216185</v>
      </c>
      <c r="C7146" t="s">
        <v>12559</v>
      </c>
      <c r="D7146" s="11">
        <v>46217.021180555603</v>
      </c>
      <c r="E7146" t="s">
        <v>12560</v>
      </c>
      <c r="F7146" t="s">
        <v>6415</v>
      </c>
      <c r="G7146" t="s">
        <v>12032</v>
      </c>
      <c r="H7146" t="s">
        <v>6449</v>
      </c>
      <c r="I7146" t="s">
        <v>65</v>
      </c>
      <c r="J7146" t="s">
        <v>636</v>
      </c>
      <c r="K7146" t="s">
        <v>12561</v>
      </c>
      <c r="L7146" t="s">
        <v>12028</v>
      </c>
      <c r="M7146" t="s">
        <v>12562</v>
      </c>
      <c r="N7146" t="s">
        <v>7001</v>
      </c>
      <c r="O7146" t="s">
        <v>7171</v>
      </c>
      <c r="P7146">
        <v>6290000</v>
      </c>
      <c r="Q7146" t="s">
        <v>6778</v>
      </c>
      <c r="R7146" t="s">
        <v>6779</v>
      </c>
      <c r="S7146" s="12"/>
      <c r="T7146" s="13"/>
      <c r="U7146" t="s">
        <v>6636</v>
      </c>
    </row>
    <row r="7147" spans="1:21" x14ac:dyDescent="0.25">
      <c r="A7147" t="s">
        <v>6637</v>
      </c>
      <c r="B7147" s="12">
        <v>216185</v>
      </c>
      <c r="C7147" t="s">
        <v>12559</v>
      </c>
      <c r="D7147" s="11">
        <v>46217.021180555603</v>
      </c>
      <c r="E7147" t="s">
        <v>12560</v>
      </c>
      <c r="F7147" t="s">
        <v>6415</v>
      </c>
      <c r="G7147" t="s">
        <v>12033</v>
      </c>
      <c r="H7147" t="s">
        <v>6449</v>
      </c>
      <c r="I7147" t="s">
        <v>65</v>
      </c>
      <c r="J7147" t="s">
        <v>636</v>
      </c>
      <c r="K7147" t="s">
        <v>12561</v>
      </c>
      <c r="L7147" t="s">
        <v>12028</v>
      </c>
      <c r="M7147" t="s">
        <v>12562</v>
      </c>
      <c r="N7147" t="s">
        <v>7001</v>
      </c>
      <c r="O7147" t="s">
        <v>7171</v>
      </c>
      <c r="P7147">
        <v>6290000</v>
      </c>
      <c r="Q7147" t="s">
        <v>6778</v>
      </c>
      <c r="R7147" t="s">
        <v>6779</v>
      </c>
      <c r="S7147" s="12"/>
      <c r="T7147" s="13"/>
      <c r="U7147" t="s">
        <v>6636</v>
      </c>
    </row>
    <row r="7148" spans="1:21" x14ac:dyDescent="0.25">
      <c r="A7148" t="s">
        <v>6637</v>
      </c>
      <c r="B7148" s="12">
        <v>216185</v>
      </c>
      <c r="C7148" t="s">
        <v>12559</v>
      </c>
      <c r="D7148" s="11">
        <v>46217.021180555603</v>
      </c>
      <c r="E7148" t="s">
        <v>12560</v>
      </c>
      <c r="F7148" t="s">
        <v>6415</v>
      </c>
      <c r="G7148" t="s">
        <v>12034</v>
      </c>
      <c r="H7148" t="s">
        <v>6449</v>
      </c>
      <c r="I7148" t="s">
        <v>65</v>
      </c>
      <c r="J7148" t="s">
        <v>636</v>
      </c>
      <c r="K7148" t="s">
        <v>12561</v>
      </c>
      <c r="L7148" t="s">
        <v>12028</v>
      </c>
      <c r="M7148" t="s">
        <v>12562</v>
      </c>
      <c r="N7148" t="s">
        <v>7001</v>
      </c>
      <c r="O7148" t="s">
        <v>7171</v>
      </c>
      <c r="P7148">
        <v>6290000</v>
      </c>
      <c r="Q7148" t="s">
        <v>6778</v>
      </c>
      <c r="R7148" t="s">
        <v>6779</v>
      </c>
      <c r="S7148" s="12"/>
      <c r="T7148" s="13"/>
      <c r="U7148" t="s">
        <v>6636</v>
      </c>
    </row>
    <row r="7149" spans="1:21" x14ac:dyDescent="0.25">
      <c r="A7149" t="s">
        <v>6637</v>
      </c>
      <c r="B7149" s="12">
        <v>216185</v>
      </c>
      <c r="C7149" t="s">
        <v>12559</v>
      </c>
      <c r="D7149" s="11">
        <v>46217.021180555603</v>
      </c>
      <c r="E7149" t="s">
        <v>12560</v>
      </c>
      <c r="F7149" t="s">
        <v>6415</v>
      </c>
      <c r="G7149" t="s">
        <v>12035</v>
      </c>
      <c r="H7149" t="s">
        <v>6449</v>
      </c>
      <c r="I7149" t="s">
        <v>65</v>
      </c>
      <c r="J7149" t="s">
        <v>636</v>
      </c>
      <c r="K7149" t="s">
        <v>12561</v>
      </c>
      <c r="L7149" t="s">
        <v>12028</v>
      </c>
      <c r="M7149" t="s">
        <v>12562</v>
      </c>
      <c r="N7149" t="s">
        <v>7001</v>
      </c>
      <c r="O7149" t="s">
        <v>7171</v>
      </c>
      <c r="P7149">
        <v>6290000</v>
      </c>
      <c r="Q7149" t="s">
        <v>6778</v>
      </c>
      <c r="R7149" t="s">
        <v>6779</v>
      </c>
      <c r="S7149" s="12"/>
      <c r="T7149" s="13"/>
      <c r="U7149" t="s">
        <v>6636</v>
      </c>
    </row>
    <row r="7150" spans="1:21" x14ac:dyDescent="0.25">
      <c r="A7150" t="s">
        <v>6637</v>
      </c>
      <c r="B7150" s="12">
        <v>216280</v>
      </c>
      <c r="C7150" t="s">
        <v>12563</v>
      </c>
      <c r="D7150" s="11">
        <v>46217.422071759298</v>
      </c>
      <c r="E7150" t="s">
        <v>12564</v>
      </c>
      <c r="F7150" t="s">
        <v>6415</v>
      </c>
      <c r="G7150" t="s">
        <v>6968</v>
      </c>
      <c r="H7150" t="s">
        <v>6449</v>
      </c>
      <c r="I7150" t="s">
        <v>55</v>
      </c>
      <c r="J7150" t="s">
        <v>44</v>
      </c>
      <c r="K7150" t="s">
        <v>12565</v>
      </c>
      <c r="L7150" t="s">
        <v>12201</v>
      </c>
      <c r="M7150" t="s">
        <v>12566</v>
      </c>
      <c r="N7150" t="s">
        <v>6761</v>
      </c>
      <c r="O7150" t="s">
        <v>6762</v>
      </c>
      <c r="P7150">
        <v>15149500</v>
      </c>
      <c r="Q7150" t="s">
        <v>6867</v>
      </c>
      <c r="R7150" t="s">
        <v>6779</v>
      </c>
      <c r="S7150" s="12"/>
      <c r="T7150" s="13"/>
      <c r="U7150" t="s">
        <v>7486</v>
      </c>
    </row>
    <row r="7151" spans="1:21" x14ac:dyDescent="0.25">
      <c r="A7151" t="s">
        <v>6637</v>
      </c>
      <c r="B7151" s="12">
        <v>216280</v>
      </c>
      <c r="C7151" t="s">
        <v>12563</v>
      </c>
      <c r="D7151" s="11">
        <v>46217.422071759298</v>
      </c>
      <c r="E7151" t="s">
        <v>12564</v>
      </c>
      <c r="F7151" t="s">
        <v>6415</v>
      </c>
      <c r="G7151" t="s">
        <v>8520</v>
      </c>
      <c r="H7151" t="s">
        <v>6449</v>
      </c>
      <c r="I7151" t="s">
        <v>55</v>
      </c>
      <c r="J7151" t="s">
        <v>44</v>
      </c>
      <c r="K7151" t="s">
        <v>12565</v>
      </c>
      <c r="L7151" t="s">
        <v>12201</v>
      </c>
      <c r="M7151" t="s">
        <v>12566</v>
      </c>
      <c r="N7151" t="s">
        <v>6761</v>
      </c>
      <c r="O7151" t="s">
        <v>6762</v>
      </c>
      <c r="P7151">
        <v>15149500</v>
      </c>
      <c r="Q7151" t="s">
        <v>6867</v>
      </c>
      <c r="R7151" t="s">
        <v>6779</v>
      </c>
      <c r="S7151" s="12"/>
      <c r="T7151" s="13"/>
      <c r="U7151" t="s">
        <v>7486</v>
      </c>
    </row>
    <row r="7152" spans="1:21" x14ac:dyDescent="0.25">
      <c r="A7152" t="s">
        <v>6637</v>
      </c>
      <c r="B7152" s="12">
        <v>216280</v>
      </c>
      <c r="C7152" t="s">
        <v>12563</v>
      </c>
      <c r="D7152" s="11">
        <v>46217.422071759298</v>
      </c>
      <c r="E7152" t="s">
        <v>12564</v>
      </c>
      <c r="F7152" t="s">
        <v>6415</v>
      </c>
      <c r="G7152" t="s">
        <v>12030</v>
      </c>
      <c r="H7152" t="s">
        <v>6449</v>
      </c>
      <c r="I7152" t="s">
        <v>55</v>
      </c>
      <c r="J7152" t="s">
        <v>44</v>
      </c>
      <c r="K7152" t="s">
        <v>12565</v>
      </c>
      <c r="L7152" t="s">
        <v>12201</v>
      </c>
      <c r="M7152" t="s">
        <v>12566</v>
      </c>
      <c r="N7152" t="s">
        <v>6761</v>
      </c>
      <c r="O7152" t="s">
        <v>6762</v>
      </c>
      <c r="P7152">
        <v>15149500</v>
      </c>
      <c r="Q7152" t="s">
        <v>6867</v>
      </c>
      <c r="R7152" t="s">
        <v>6779</v>
      </c>
      <c r="S7152" s="12"/>
      <c r="T7152" s="13"/>
      <c r="U7152" t="s">
        <v>7486</v>
      </c>
    </row>
    <row r="7153" spans="1:21" x14ac:dyDescent="0.25">
      <c r="A7153" t="s">
        <v>6637</v>
      </c>
      <c r="B7153" s="12">
        <v>216280</v>
      </c>
      <c r="C7153" t="s">
        <v>12563</v>
      </c>
      <c r="D7153" s="11">
        <v>46217.422071759298</v>
      </c>
      <c r="E7153" t="s">
        <v>12564</v>
      </c>
      <c r="F7153" t="s">
        <v>6415</v>
      </c>
      <c r="G7153" t="s">
        <v>8521</v>
      </c>
      <c r="H7153" t="s">
        <v>6449</v>
      </c>
      <c r="I7153" t="s">
        <v>55</v>
      </c>
      <c r="J7153" t="s">
        <v>44</v>
      </c>
      <c r="K7153" t="s">
        <v>12565</v>
      </c>
      <c r="L7153" t="s">
        <v>12201</v>
      </c>
      <c r="M7153" t="s">
        <v>12566</v>
      </c>
      <c r="N7153" t="s">
        <v>6761</v>
      </c>
      <c r="O7153" t="s">
        <v>6762</v>
      </c>
      <c r="P7153">
        <v>15149500</v>
      </c>
      <c r="Q7153" t="s">
        <v>6867</v>
      </c>
      <c r="R7153" t="s">
        <v>6779</v>
      </c>
      <c r="S7153" s="12"/>
      <c r="T7153" s="13"/>
      <c r="U7153" t="s">
        <v>7486</v>
      </c>
    </row>
    <row r="7154" spans="1:21" x14ac:dyDescent="0.25">
      <c r="A7154" t="s">
        <v>6637</v>
      </c>
      <c r="B7154" s="12">
        <v>216280</v>
      </c>
      <c r="C7154" t="s">
        <v>12563</v>
      </c>
      <c r="D7154" s="11">
        <v>46217.422071759298</v>
      </c>
      <c r="E7154" t="s">
        <v>12564</v>
      </c>
      <c r="F7154" t="s">
        <v>6415</v>
      </c>
      <c r="G7154" t="s">
        <v>12203</v>
      </c>
      <c r="H7154" t="s">
        <v>6449</v>
      </c>
      <c r="I7154" t="s">
        <v>55</v>
      </c>
      <c r="J7154" t="s">
        <v>44</v>
      </c>
      <c r="K7154" t="s">
        <v>12565</v>
      </c>
      <c r="L7154" t="s">
        <v>12201</v>
      </c>
      <c r="M7154" t="s">
        <v>12566</v>
      </c>
      <c r="N7154" t="s">
        <v>6761</v>
      </c>
      <c r="O7154" t="s">
        <v>6762</v>
      </c>
      <c r="P7154">
        <v>15149500</v>
      </c>
      <c r="Q7154" t="s">
        <v>6867</v>
      </c>
      <c r="R7154" t="s">
        <v>6779</v>
      </c>
      <c r="S7154" s="12"/>
      <c r="T7154" s="13"/>
      <c r="U7154" t="s">
        <v>7486</v>
      </c>
    </row>
    <row r="7155" spans="1:21" x14ac:dyDescent="0.25">
      <c r="A7155" t="s">
        <v>6637</v>
      </c>
      <c r="B7155" s="12">
        <v>216280</v>
      </c>
      <c r="C7155" t="s">
        <v>12563</v>
      </c>
      <c r="D7155" s="11">
        <v>46217.422071759298</v>
      </c>
      <c r="E7155" t="s">
        <v>12564</v>
      </c>
      <c r="F7155" t="s">
        <v>6415</v>
      </c>
      <c r="G7155" t="s">
        <v>12080</v>
      </c>
      <c r="H7155" t="s">
        <v>6449</v>
      </c>
      <c r="I7155" t="s">
        <v>55</v>
      </c>
      <c r="J7155" t="s">
        <v>44</v>
      </c>
      <c r="K7155" t="s">
        <v>12565</v>
      </c>
      <c r="L7155" t="s">
        <v>12201</v>
      </c>
      <c r="M7155" t="s">
        <v>12566</v>
      </c>
      <c r="N7155" t="s">
        <v>6761</v>
      </c>
      <c r="O7155" t="s">
        <v>6762</v>
      </c>
      <c r="P7155">
        <v>15149500</v>
      </c>
      <c r="Q7155" t="s">
        <v>6867</v>
      </c>
      <c r="R7155" t="s">
        <v>6779</v>
      </c>
      <c r="S7155" s="12"/>
      <c r="T7155" s="13"/>
      <c r="U7155" t="s">
        <v>7486</v>
      </c>
    </row>
    <row r="7156" spans="1:21" x14ac:dyDescent="0.25">
      <c r="A7156" t="s">
        <v>6637</v>
      </c>
      <c r="B7156" s="12">
        <v>216280</v>
      </c>
      <c r="C7156" t="s">
        <v>12563</v>
      </c>
      <c r="D7156" s="11">
        <v>46217.422071759298</v>
      </c>
      <c r="E7156" t="s">
        <v>12564</v>
      </c>
      <c r="F7156" t="s">
        <v>6415</v>
      </c>
      <c r="G7156" t="s">
        <v>12081</v>
      </c>
      <c r="H7156" t="s">
        <v>6449</v>
      </c>
      <c r="I7156" t="s">
        <v>55</v>
      </c>
      <c r="J7156" t="s">
        <v>44</v>
      </c>
      <c r="K7156" t="s">
        <v>12565</v>
      </c>
      <c r="L7156" t="s">
        <v>12201</v>
      </c>
      <c r="M7156" t="s">
        <v>12566</v>
      </c>
      <c r="N7156" t="s">
        <v>6761</v>
      </c>
      <c r="O7156" t="s">
        <v>6762</v>
      </c>
      <c r="P7156">
        <v>15149500</v>
      </c>
      <c r="Q7156" t="s">
        <v>6867</v>
      </c>
      <c r="R7156" t="s">
        <v>6779</v>
      </c>
      <c r="S7156" s="12"/>
      <c r="T7156" s="13"/>
      <c r="U7156" t="s">
        <v>7486</v>
      </c>
    </row>
    <row r="7157" spans="1:21" x14ac:dyDescent="0.25">
      <c r="A7157" t="s">
        <v>6637</v>
      </c>
      <c r="B7157" s="12">
        <v>216280</v>
      </c>
      <c r="C7157" t="s">
        <v>12563</v>
      </c>
      <c r="D7157" s="11">
        <v>46217.422071759298</v>
      </c>
      <c r="E7157" t="s">
        <v>12564</v>
      </c>
      <c r="F7157" t="s">
        <v>6415</v>
      </c>
      <c r="G7157" t="s">
        <v>12120</v>
      </c>
      <c r="H7157" t="s">
        <v>6449</v>
      </c>
      <c r="I7157" t="s">
        <v>55</v>
      </c>
      <c r="J7157" t="s">
        <v>44</v>
      </c>
      <c r="K7157" t="s">
        <v>12565</v>
      </c>
      <c r="L7157" t="s">
        <v>12201</v>
      </c>
      <c r="M7157" t="s">
        <v>12566</v>
      </c>
      <c r="N7157" t="s">
        <v>6761</v>
      </c>
      <c r="O7157" t="s">
        <v>6762</v>
      </c>
      <c r="P7157">
        <v>15149500</v>
      </c>
      <c r="Q7157" t="s">
        <v>6867</v>
      </c>
      <c r="R7157" t="s">
        <v>6779</v>
      </c>
      <c r="S7157" s="12"/>
      <c r="T7157" s="13"/>
      <c r="U7157" t="s">
        <v>7486</v>
      </c>
    </row>
    <row r="7158" spans="1:21" x14ac:dyDescent="0.25">
      <c r="A7158" t="s">
        <v>6637</v>
      </c>
      <c r="B7158" s="12">
        <v>216255</v>
      </c>
      <c r="C7158" t="s">
        <v>12567</v>
      </c>
      <c r="D7158" s="11">
        <v>46217.513310185197</v>
      </c>
      <c r="E7158" t="s">
        <v>12568</v>
      </c>
      <c r="F7158" t="s">
        <v>6415</v>
      </c>
      <c r="G7158" t="s">
        <v>6968</v>
      </c>
      <c r="H7158" t="s">
        <v>6449</v>
      </c>
      <c r="I7158" t="s">
        <v>55</v>
      </c>
      <c r="J7158" t="s">
        <v>44</v>
      </c>
      <c r="K7158" t="s">
        <v>12569</v>
      </c>
      <c r="L7158" t="s">
        <v>12201</v>
      </c>
      <c r="M7158" t="s">
        <v>12570</v>
      </c>
      <c r="N7158" t="s">
        <v>6761</v>
      </c>
      <c r="O7158" t="s">
        <v>6771</v>
      </c>
      <c r="P7158">
        <v>16995000</v>
      </c>
      <c r="Q7158" t="s">
        <v>6636</v>
      </c>
      <c r="R7158" t="s">
        <v>6636</v>
      </c>
      <c r="S7158" s="12"/>
      <c r="T7158" s="13"/>
      <c r="U7158" t="s">
        <v>6724</v>
      </c>
    </row>
    <row r="7159" spans="1:21" x14ac:dyDescent="0.25">
      <c r="A7159" t="s">
        <v>6637</v>
      </c>
      <c r="B7159" s="12">
        <v>216255</v>
      </c>
      <c r="C7159" t="s">
        <v>12567</v>
      </c>
      <c r="D7159" s="11">
        <v>46217.513310185197</v>
      </c>
      <c r="E7159" t="s">
        <v>12568</v>
      </c>
      <c r="F7159" t="s">
        <v>6415</v>
      </c>
      <c r="G7159" t="s">
        <v>8520</v>
      </c>
      <c r="H7159" t="s">
        <v>6449</v>
      </c>
      <c r="I7159" t="s">
        <v>55</v>
      </c>
      <c r="J7159" t="s">
        <v>44</v>
      </c>
      <c r="K7159" t="s">
        <v>12569</v>
      </c>
      <c r="L7159" t="s">
        <v>12201</v>
      </c>
      <c r="M7159" t="s">
        <v>12570</v>
      </c>
      <c r="N7159" t="s">
        <v>6761</v>
      </c>
      <c r="O7159" t="s">
        <v>6771</v>
      </c>
      <c r="P7159">
        <v>16995000</v>
      </c>
      <c r="Q7159" t="s">
        <v>6636</v>
      </c>
      <c r="R7159" t="s">
        <v>6636</v>
      </c>
      <c r="S7159" s="12"/>
      <c r="T7159" s="13"/>
      <c r="U7159" t="s">
        <v>6724</v>
      </c>
    </row>
    <row r="7160" spans="1:21" x14ac:dyDescent="0.25">
      <c r="A7160" t="s">
        <v>6637</v>
      </c>
      <c r="B7160" s="12">
        <v>216255</v>
      </c>
      <c r="C7160" t="s">
        <v>12567</v>
      </c>
      <c r="D7160" s="11">
        <v>46217.513310185197</v>
      </c>
      <c r="E7160" t="s">
        <v>12568</v>
      </c>
      <c r="F7160" t="s">
        <v>6415</v>
      </c>
      <c r="G7160" t="s">
        <v>12030</v>
      </c>
      <c r="H7160" t="s">
        <v>6449</v>
      </c>
      <c r="I7160" t="s">
        <v>55</v>
      </c>
      <c r="J7160" t="s">
        <v>44</v>
      </c>
      <c r="K7160" t="s">
        <v>12569</v>
      </c>
      <c r="L7160" t="s">
        <v>12201</v>
      </c>
      <c r="M7160" t="s">
        <v>12570</v>
      </c>
      <c r="N7160" t="s">
        <v>6761</v>
      </c>
      <c r="O7160" t="s">
        <v>6771</v>
      </c>
      <c r="P7160">
        <v>16995000</v>
      </c>
      <c r="Q7160" t="s">
        <v>6636</v>
      </c>
      <c r="R7160" t="s">
        <v>6636</v>
      </c>
      <c r="S7160" s="12"/>
      <c r="T7160" s="13"/>
      <c r="U7160" t="s">
        <v>6724</v>
      </c>
    </row>
    <row r="7161" spans="1:21" x14ac:dyDescent="0.25">
      <c r="A7161" t="s">
        <v>6637</v>
      </c>
      <c r="B7161" s="12">
        <v>216255</v>
      </c>
      <c r="C7161" t="s">
        <v>12567</v>
      </c>
      <c r="D7161" s="11">
        <v>46217.513310185197</v>
      </c>
      <c r="E7161" t="s">
        <v>12568</v>
      </c>
      <c r="F7161" t="s">
        <v>6415</v>
      </c>
      <c r="G7161" t="s">
        <v>8521</v>
      </c>
      <c r="H7161" t="s">
        <v>6449</v>
      </c>
      <c r="I7161" t="s">
        <v>55</v>
      </c>
      <c r="J7161" t="s">
        <v>44</v>
      </c>
      <c r="K7161" t="s">
        <v>12569</v>
      </c>
      <c r="L7161" t="s">
        <v>12201</v>
      </c>
      <c r="M7161" t="s">
        <v>12570</v>
      </c>
      <c r="N7161" t="s">
        <v>6761</v>
      </c>
      <c r="O7161" t="s">
        <v>6771</v>
      </c>
      <c r="P7161">
        <v>16995000</v>
      </c>
      <c r="Q7161" t="s">
        <v>6636</v>
      </c>
      <c r="R7161" t="s">
        <v>6636</v>
      </c>
      <c r="S7161" s="12"/>
      <c r="T7161" s="13"/>
      <c r="U7161" t="s">
        <v>6724</v>
      </c>
    </row>
    <row r="7162" spans="1:21" x14ac:dyDescent="0.25">
      <c r="A7162" t="s">
        <v>6637</v>
      </c>
      <c r="B7162" s="12">
        <v>216255</v>
      </c>
      <c r="C7162" t="s">
        <v>12567</v>
      </c>
      <c r="D7162" s="11">
        <v>46217.513310185197</v>
      </c>
      <c r="E7162" t="s">
        <v>12568</v>
      </c>
      <c r="F7162" t="s">
        <v>6415</v>
      </c>
      <c r="G7162" t="s">
        <v>12203</v>
      </c>
      <c r="H7162" t="s">
        <v>6449</v>
      </c>
      <c r="I7162" t="s">
        <v>55</v>
      </c>
      <c r="J7162" t="s">
        <v>44</v>
      </c>
      <c r="K7162" t="s">
        <v>12569</v>
      </c>
      <c r="L7162" t="s">
        <v>12201</v>
      </c>
      <c r="M7162" t="s">
        <v>12570</v>
      </c>
      <c r="N7162" t="s">
        <v>6761</v>
      </c>
      <c r="O7162" t="s">
        <v>6771</v>
      </c>
      <c r="P7162">
        <v>16995000</v>
      </c>
      <c r="Q7162" t="s">
        <v>6636</v>
      </c>
      <c r="R7162" t="s">
        <v>6636</v>
      </c>
      <c r="S7162" s="12"/>
      <c r="T7162" s="13"/>
      <c r="U7162" t="s">
        <v>6724</v>
      </c>
    </row>
    <row r="7163" spans="1:21" x14ac:dyDescent="0.25">
      <c r="A7163" t="s">
        <v>6637</v>
      </c>
      <c r="B7163" s="12">
        <v>216255</v>
      </c>
      <c r="C7163" t="s">
        <v>12567</v>
      </c>
      <c r="D7163" s="11">
        <v>46217.513310185197</v>
      </c>
      <c r="E7163" t="s">
        <v>12568</v>
      </c>
      <c r="F7163" t="s">
        <v>6415</v>
      </c>
      <c r="G7163" t="s">
        <v>12080</v>
      </c>
      <c r="H7163" t="s">
        <v>6449</v>
      </c>
      <c r="I7163" t="s">
        <v>55</v>
      </c>
      <c r="J7163" t="s">
        <v>44</v>
      </c>
      <c r="K7163" t="s">
        <v>12569</v>
      </c>
      <c r="L7163" t="s">
        <v>12201</v>
      </c>
      <c r="M7163" t="s">
        <v>12570</v>
      </c>
      <c r="N7163" t="s">
        <v>6761</v>
      </c>
      <c r="O7163" t="s">
        <v>6771</v>
      </c>
      <c r="P7163">
        <v>16995000</v>
      </c>
      <c r="Q7163" t="s">
        <v>6636</v>
      </c>
      <c r="R7163" t="s">
        <v>6636</v>
      </c>
      <c r="S7163" s="12"/>
      <c r="T7163" s="13"/>
      <c r="U7163" t="s">
        <v>6724</v>
      </c>
    </row>
    <row r="7164" spans="1:21" x14ac:dyDescent="0.25">
      <c r="A7164" t="s">
        <v>6637</v>
      </c>
      <c r="B7164" s="12">
        <v>216255</v>
      </c>
      <c r="C7164" t="s">
        <v>12567</v>
      </c>
      <c r="D7164" s="11">
        <v>46217.513310185197</v>
      </c>
      <c r="E7164" t="s">
        <v>12568</v>
      </c>
      <c r="F7164" t="s">
        <v>6415</v>
      </c>
      <c r="G7164" t="s">
        <v>12081</v>
      </c>
      <c r="H7164" t="s">
        <v>6449</v>
      </c>
      <c r="I7164" t="s">
        <v>55</v>
      </c>
      <c r="J7164" t="s">
        <v>44</v>
      </c>
      <c r="K7164" t="s">
        <v>12569</v>
      </c>
      <c r="L7164" t="s">
        <v>12201</v>
      </c>
      <c r="M7164" t="s">
        <v>12570</v>
      </c>
      <c r="N7164" t="s">
        <v>6761</v>
      </c>
      <c r="O7164" t="s">
        <v>6771</v>
      </c>
      <c r="P7164">
        <v>16995000</v>
      </c>
      <c r="Q7164" t="s">
        <v>6636</v>
      </c>
      <c r="R7164" t="s">
        <v>6636</v>
      </c>
      <c r="S7164" s="12"/>
      <c r="T7164" s="13"/>
      <c r="U7164" t="s">
        <v>6724</v>
      </c>
    </row>
    <row r="7165" spans="1:21" x14ac:dyDescent="0.25">
      <c r="A7165" t="s">
        <v>6637</v>
      </c>
      <c r="B7165" s="12">
        <v>216255</v>
      </c>
      <c r="C7165" t="s">
        <v>12567</v>
      </c>
      <c r="D7165" s="11">
        <v>46217.513310185197</v>
      </c>
      <c r="E7165" t="s">
        <v>12568</v>
      </c>
      <c r="F7165" t="s">
        <v>6415</v>
      </c>
      <c r="G7165" t="s">
        <v>12120</v>
      </c>
      <c r="H7165" t="s">
        <v>6449</v>
      </c>
      <c r="I7165" t="s">
        <v>55</v>
      </c>
      <c r="J7165" t="s">
        <v>44</v>
      </c>
      <c r="K7165" t="s">
        <v>12569</v>
      </c>
      <c r="L7165" t="s">
        <v>12201</v>
      </c>
      <c r="M7165" t="s">
        <v>12570</v>
      </c>
      <c r="N7165" t="s">
        <v>6761</v>
      </c>
      <c r="O7165" t="s">
        <v>6771</v>
      </c>
      <c r="P7165">
        <v>16995000</v>
      </c>
      <c r="Q7165" t="s">
        <v>6636</v>
      </c>
      <c r="R7165" t="s">
        <v>6636</v>
      </c>
      <c r="S7165" s="12"/>
      <c r="T7165" s="13"/>
      <c r="U7165" t="s">
        <v>6724</v>
      </c>
    </row>
    <row r="7166" spans="1:21" x14ac:dyDescent="0.25">
      <c r="A7166" t="s">
        <v>6637</v>
      </c>
      <c r="B7166" s="12">
        <v>216245</v>
      </c>
      <c r="C7166" t="s">
        <v>12571</v>
      </c>
      <c r="D7166" s="11">
        <v>46217.550115740698</v>
      </c>
      <c r="E7166" t="s">
        <v>12572</v>
      </c>
      <c r="F7166" t="s">
        <v>6415</v>
      </c>
      <c r="G7166" t="s">
        <v>6968</v>
      </c>
      <c r="H7166" t="s">
        <v>6449</v>
      </c>
      <c r="I7166" t="s">
        <v>65</v>
      </c>
      <c r="J7166" t="s">
        <v>57</v>
      </c>
      <c r="K7166" t="s">
        <v>12573</v>
      </c>
      <c r="L7166" t="s">
        <v>12140</v>
      </c>
      <c r="M7166" t="s">
        <v>12574</v>
      </c>
      <c r="N7166" t="s">
        <v>7202</v>
      </c>
      <c r="O7166" t="s">
        <v>7255</v>
      </c>
      <c r="P7166">
        <v>15409950</v>
      </c>
      <c r="Q7166" t="s">
        <v>6636</v>
      </c>
      <c r="R7166" t="s">
        <v>6636</v>
      </c>
      <c r="S7166" s="12"/>
      <c r="T7166" s="13"/>
      <c r="U7166" t="s">
        <v>7486</v>
      </c>
    </row>
    <row r="7167" spans="1:21" x14ac:dyDescent="0.25">
      <c r="A7167" t="s">
        <v>6637</v>
      </c>
      <c r="B7167" s="12">
        <v>216245</v>
      </c>
      <c r="C7167" t="s">
        <v>12571</v>
      </c>
      <c r="D7167" s="11">
        <v>46217.550115740698</v>
      </c>
      <c r="E7167" t="s">
        <v>12572</v>
      </c>
      <c r="F7167" t="s">
        <v>6415</v>
      </c>
      <c r="G7167" t="s">
        <v>8520</v>
      </c>
      <c r="H7167" t="s">
        <v>6449</v>
      </c>
      <c r="I7167" t="s">
        <v>65</v>
      </c>
      <c r="J7167" t="s">
        <v>57</v>
      </c>
      <c r="K7167" t="s">
        <v>12573</v>
      </c>
      <c r="L7167" t="s">
        <v>12140</v>
      </c>
      <c r="M7167" t="s">
        <v>12574</v>
      </c>
      <c r="N7167" t="s">
        <v>7202</v>
      </c>
      <c r="O7167" t="s">
        <v>7255</v>
      </c>
      <c r="P7167">
        <v>15409950</v>
      </c>
      <c r="Q7167" t="s">
        <v>6636</v>
      </c>
      <c r="R7167" t="s">
        <v>6636</v>
      </c>
      <c r="S7167" s="12"/>
      <c r="T7167" s="13"/>
      <c r="U7167" t="s">
        <v>7486</v>
      </c>
    </row>
    <row r="7168" spans="1:21" x14ac:dyDescent="0.25">
      <c r="A7168" t="s">
        <v>6637</v>
      </c>
      <c r="B7168" s="12">
        <v>216245</v>
      </c>
      <c r="C7168" t="s">
        <v>12571</v>
      </c>
      <c r="D7168" s="11">
        <v>46217.550115740698</v>
      </c>
      <c r="E7168" t="s">
        <v>12572</v>
      </c>
      <c r="F7168" t="s">
        <v>6415</v>
      </c>
      <c r="G7168" t="s">
        <v>12030</v>
      </c>
      <c r="H7168" t="s">
        <v>6449</v>
      </c>
      <c r="I7168" t="s">
        <v>65</v>
      </c>
      <c r="J7168" t="s">
        <v>57</v>
      </c>
      <c r="K7168" t="s">
        <v>12573</v>
      </c>
      <c r="L7168" t="s">
        <v>12140</v>
      </c>
      <c r="M7168" t="s">
        <v>12574</v>
      </c>
      <c r="N7168" t="s">
        <v>7202</v>
      </c>
      <c r="O7168" t="s">
        <v>7255</v>
      </c>
      <c r="P7168">
        <v>15409950</v>
      </c>
      <c r="Q7168" t="s">
        <v>6636</v>
      </c>
      <c r="R7168" t="s">
        <v>6636</v>
      </c>
      <c r="S7168" s="12"/>
      <c r="T7168" s="13"/>
      <c r="U7168" t="s">
        <v>7486</v>
      </c>
    </row>
    <row r="7169" spans="1:21" x14ac:dyDescent="0.25">
      <c r="A7169" t="s">
        <v>6637</v>
      </c>
      <c r="B7169" s="12">
        <v>216245</v>
      </c>
      <c r="C7169" t="s">
        <v>12571</v>
      </c>
      <c r="D7169" s="11">
        <v>46217.550115740698</v>
      </c>
      <c r="E7169" t="s">
        <v>12572</v>
      </c>
      <c r="F7169" t="s">
        <v>6415</v>
      </c>
      <c r="G7169" t="s">
        <v>8521</v>
      </c>
      <c r="H7169" t="s">
        <v>6449</v>
      </c>
      <c r="I7169" t="s">
        <v>65</v>
      </c>
      <c r="J7169" t="s">
        <v>57</v>
      </c>
      <c r="K7169" t="s">
        <v>12573</v>
      </c>
      <c r="L7169" t="s">
        <v>12140</v>
      </c>
      <c r="M7169" t="s">
        <v>12574</v>
      </c>
      <c r="N7169" t="s">
        <v>7202</v>
      </c>
      <c r="O7169" t="s">
        <v>7255</v>
      </c>
      <c r="P7169">
        <v>15409950</v>
      </c>
      <c r="Q7169" t="s">
        <v>6636</v>
      </c>
      <c r="R7169" t="s">
        <v>6636</v>
      </c>
      <c r="S7169" s="12"/>
      <c r="T7169" s="13"/>
      <c r="U7169" t="s">
        <v>7486</v>
      </c>
    </row>
    <row r="7170" spans="1:21" x14ac:dyDescent="0.25">
      <c r="A7170" t="s">
        <v>6637</v>
      </c>
      <c r="B7170" s="12">
        <v>216245</v>
      </c>
      <c r="C7170" t="s">
        <v>12571</v>
      </c>
      <c r="D7170" s="11">
        <v>46217.550115740698</v>
      </c>
      <c r="E7170" t="s">
        <v>12572</v>
      </c>
      <c r="F7170" t="s">
        <v>6415</v>
      </c>
      <c r="G7170" t="s">
        <v>12142</v>
      </c>
      <c r="H7170" t="s">
        <v>6449</v>
      </c>
      <c r="I7170" t="s">
        <v>65</v>
      </c>
      <c r="J7170" t="s">
        <v>57</v>
      </c>
      <c r="K7170" t="s">
        <v>12573</v>
      </c>
      <c r="L7170" t="s">
        <v>12140</v>
      </c>
      <c r="M7170" t="s">
        <v>12574</v>
      </c>
      <c r="N7170" t="s">
        <v>7202</v>
      </c>
      <c r="O7170" t="s">
        <v>7255</v>
      </c>
      <c r="P7170">
        <v>15409950</v>
      </c>
      <c r="Q7170" t="s">
        <v>6636</v>
      </c>
      <c r="R7170" t="s">
        <v>6636</v>
      </c>
      <c r="S7170" s="12"/>
      <c r="T7170" s="13"/>
      <c r="U7170" t="s">
        <v>7486</v>
      </c>
    </row>
    <row r="7171" spans="1:21" x14ac:dyDescent="0.25">
      <c r="A7171" t="s">
        <v>6637</v>
      </c>
      <c r="B7171" s="12">
        <v>216245</v>
      </c>
      <c r="C7171" t="s">
        <v>12571</v>
      </c>
      <c r="D7171" s="11">
        <v>46217.550115740698</v>
      </c>
      <c r="E7171" t="s">
        <v>12572</v>
      </c>
      <c r="F7171" t="s">
        <v>6415</v>
      </c>
      <c r="G7171" t="s">
        <v>12143</v>
      </c>
      <c r="H7171" t="s">
        <v>6449</v>
      </c>
      <c r="I7171" t="s">
        <v>65</v>
      </c>
      <c r="J7171" t="s">
        <v>57</v>
      </c>
      <c r="K7171" t="s">
        <v>12573</v>
      </c>
      <c r="L7171" t="s">
        <v>12140</v>
      </c>
      <c r="M7171" t="s">
        <v>12574</v>
      </c>
      <c r="N7171" t="s">
        <v>7202</v>
      </c>
      <c r="O7171" t="s">
        <v>7255</v>
      </c>
      <c r="P7171">
        <v>15409950</v>
      </c>
      <c r="Q7171" t="s">
        <v>6636</v>
      </c>
      <c r="R7171" t="s">
        <v>6636</v>
      </c>
      <c r="S7171" s="12"/>
      <c r="T7171" s="13"/>
      <c r="U7171" t="s">
        <v>7486</v>
      </c>
    </row>
    <row r="7172" spans="1:21" x14ac:dyDescent="0.25">
      <c r="A7172" t="s">
        <v>6637</v>
      </c>
      <c r="B7172" s="12">
        <v>216245</v>
      </c>
      <c r="C7172" t="s">
        <v>12571</v>
      </c>
      <c r="D7172" s="11">
        <v>46217.550115740698</v>
      </c>
      <c r="E7172" t="s">
        <v>12572</v>
      </c>
      <c r="F7172" t="s">
        <v>6415</v>
      </c>
      <c r="G7172" t="s">
        <v>12144</v>
      </c>
      <c r="H7172" t="s">
        <v>6449</v>
      </c>
      <c r="I7172" t="s">
        <v>65</v>
      </c>
      <c r="J7172" t="s">
        <v>57</v>
      </c>
      <c r="K7172" t="s">
        <v>12573</v>
      </c>
      <c r="L7172" t="s">
        <v>12140</v>
      </c>
      <c r="M7172" t="s">
        <v>12574</v>
      </c>
      <c r="N7172" t="s">
        <v>7202</v>
      </c>
      <c r="O7172" t="s">
        <v>7255</v>
      </c>
      <c r="P7172">
        <v>15409950</v>
      </c>
      <c r="Q7172" t="s">
        <v>6636</v>
      </c>
      <c r="R7172" t="s">
        <v>6636</v>
      </c>
      <c r="S7172" s="12"/>
      <c r="T7172" s="13"/>
      <c r="U7172" t="s">
        <v>7486</v>
      </c>
    </row>
    <row r="7173" spans="1:21" x14ac:dyDescent="0.25">
      <c r="A7173" t="s">
        <v>6637</v>
      </c>
      <c r="B7173" s="12">
        <v>216245</v>
      </c>
      <c r="C7173" t="s">
        <v>12571</v>
      </c>
      <c r="D7173" s="11">
        <v>46217.550115740698</v>
      </c>
      <c r="E7173" t="s">
        <v>12572</v>
      </c>
      <c r="F7173" t="s">
        <v>6415</v>
      </c>
      <c r="G7173" t="s">
        <v>12145</v>
      </c>
      <c r="H7173" t="s">
        <v>6449</v>
      </c>
      <c r="I7173" t="s">
        <v>65</v>
      </c>
      <c r="J7173" t="s">
        <v>57</v>
      </c>
      <c r="K7173" t="s">
        <v>12573</v>
      </c>
      <c r="L7173" t="s">
        <v>12140</v>
      </c>
      <c r="M7173" t="s">
        <v>12574</v>
      </c>
      <c r="N7173" t="s">
        <v>7202</v>
      </c>
      <c r="O7173" t="s">
        <v>7255</v>
      </c>
      <c r="P7173">
        <v>15409950</v>
      </c>
      <c r="Q7173" t="s">
        <v>6636</v>
      </c>
      <c r="R7173" t="s">
        <v>6636</v>
      </c>
      <c r="S7173" s="12"/>
      <c r="T7173" s="13"/>
      <c r="U7173" t="s">
        <v>7486</v>
      </c>
    </row>
    <row r="7174" spans="1:21" x14ac:dyDescent="0.25">
      <c r="A7174" t="s">
        <v>6637</v>
      </c>
      <c r="B7174" s="12">
        <v>216245</v>
      </c>
      <c r="C7174" t="s">
        <v>12571</v>
      </c>
      <c r="D7174" s="11">
        <v>46217.550115740698</v>
      </c>
      <c r="E7174" t="s">
        <v>12572</v>
      </c>
      <c r="F7174" t="s">
        <v>6415</v>
      </c>
      <c r="G7174" t="s">
        <v>12146</v>
      </c>
      <c r="H7174" t="s">
        <v>6449</v>
      </c>
      <c r="I7174" t="s">
        <v>65</v>
      </c>
      <c r="J7174" t="s">
        <v>57</v>
      </c>
      <c r="K7174" t="s">
        <v>12573</v>
      </c>
      <c r="L7174" t="s">
        <v>12140</v>
      </c>
      <c r="M7174" t="s">
        <v>12574</v>
      </c>
      <c r="N7174" t="s">
        <v>7202</v>
      </c>
      <c r="O7174" t="s">
        <v>7255</v>
      </c>
      <c r="P7174">
        <v>15409950</v>
      </c>
      <c r="Q7174" t="s">
        <v>6636</v>
      </c>
      <c r="R7174" t="s">
        <v>6636</v>
      </c>
      <c r="S7174" s="12"/>
      <c r="T7174" s="13"/>
      <c r="U7174" t="s">
        <v>7486</v>
      </c>
    </row>
    <row r="7175" spans="1:21" x14ac:dyDescent="0.25">
      <c r="A7175" t="s">
        <v>6619</v>
      </c>
      <c r="B7175" s="12">
        <v>216175</v>
      </c>
      <c r="C7175" t="s">
        <v>12549</v>
      </c>
      <c r="D7175" s="11">
        <v>46217.614745370403</v>
      </c>
      <c r="E7175" t="s">
        <v>12550</v>
      </c>
      <c r="F7175" t="s">
        <v>6415</v>
      </c>
      <c r="G7175" t="s">
        <v>6968</v>
      </c>
      <c r="H7175" t="s">
        <v>6449</v>
      </c>
      <c r="I7175" t="s">
        <v>55</v>
      </c>
      <c r="J7175" t="s">
        <v>44</v>
      </c>
      <c r="K7175" t="s">
        <v>12551</v>
      </c>
      <c r="L7175" t="s">
        <v>12028</v>
      </c>
      <c r="M7175" t="s">
        <v>12552</v>
      </c>
      <c r="N7175" t="s">
        <v>7001</v>
      </c>
      <c r="O7175" t="s">
        <v>7002</v>
      </c>
      <c r="P7175">
        <v>9375000</v>
      </c>
      <c r="Q7175" t="s">
        <v>6778</v>
      </c>
      <c r="R7175" t="s">
        <v>7109</v>
      </c>
      <c r="S7175" s="12"/>
      <c r="T7175" s="13"/>
      <c r="U7175" t="s">
        <v>7455</v>
      </c>
    </row>
    <row r="7176" spans="1:21" x14ac:dyDescent="0.25">
      <c r="A7176" t="s">
        <v>6619</v>
      </c>
      <c r="B7176" s="12">
        <v>216175</v>
      </c>
      <c r="C7176" t="s">
        <v>12549</v>
      </c>
      <c r="D7176" s="11">
        <v>46217.614745370403</v>
      </c>
      <c r="E7176" t="s">
        <v>12550</v>
      </c>
      <c r="F7176" t="s">
        <v>6415</v>
      </c>
      <c r="G7176" t="s">
        <v>8520</v>
      </c>
      <c r="H7176" t="s">
        <v>6449</v>
      </c>
      <c r="I7176" t="s">
        <v>55</v>
      </c>
      <c r="J7176" t="s">
        <v>44</v>
      </c>
      <c r="K7176" t="s">
        <v>12551</v>
      </c>
      <c r="L7176" t="s">
        <v>12028</v>
      </c>
      <c r="M7176" t="s">
        <v>12552</v>
      </c>
      <c r="N7176" t="s">
        <v>7001</v>
      </c>
      <c r="O7176" t="s">
        <v>7002</v>
      </c>
      <c r="P7176">
        <v>9375000</v>
      </c>
      <c r="Q7176" t="s">
        <v>6778</v>
      </c>
      <c r="R7176" t="s">
        <v>7109</v>
      </c>
      <c r="S7176" s="12"/>
      <c r="T7176" s="13"/>
      <c r="U7176" t="s">
        <v>7455</v>
      </c>
    </row>
    <row r="7177" spans="1:21" x14ac:dyDescent="0.25">
      <c r="A7177" t="s">
        <v>6619</v>
      </c>
      <c r="B7177" s="12">
        <v>216175</v>
      </c>
      <c r="C7177" t="s">
        <v>12549</v>
      </c>
      <c r="D7177" s="11">
        <v>46217.614745370403</v>
      </c>
      <c r="E7177" t="s">
        <v>12550</v>
      </c>
      <c r="F7177" t="s">
        <v>6415</v>
      </c>
      <c r="G7177" t="s">
        <v>12030</v>
      </c>
      <c r="H7177" t="s">
        <v>6449</v>
      </c>
      <c r="I7177" t="s">
        <v>55</v>
      </c>
      <c r="J7177" t="s">
        <v>44</v>
      </c>
      <c r="K7177" t="s">
        <v>12551</v>
      </c>
      <c r="L7177" t="s">
        <v>12028</v>
      </c>
      <c r="M7177" t="s">
        <v>12552</v>
      </c>
      <c r="N7177" t="s">
        <v>7001</v>
      </c>
      <c r="O7177" t="s">
        <v>7002</v>
      </c>
      <c r="P7177">
        <v>9375000</v>
      </c>
      <c r="Q7177" t="s">
        <v>6778</v>
      </c>
      <c r="R7177" t="s">
        <v>7109</v>
      </c>
      <c r="S7177" s="12"/>
      <c r="T7177" s="13"/>
      <c r="U7177" t="s">
        <v>7455</v>
      </c>
    </row>
    <row r="7178" spans="1:21" x14ac:dyDescent="0.25">
      <c r="A7178" t="s">
        <v>6619</v>
      </c>
      <c r="B7178" s="12">
        <v>216175</v>
      </c>
      <c r="C7178" t="s">
        <v>12549</v>
      </c>
      <c r="D7178" s="11">
        <v>46217.614745370403</v>
      </c>
      <c r="E7178" t="s">
        <v>12550</v>
      </c>
      <c r="F7178" t="s">
        <v>6415</v>
      </c>
      <c r="G7178" t="s">
        <v>8521</v>
      </c>
      <c r="H7178" t="s">
        <v>6449</v>
      </c>
      <c r="I7178" t="s">
        <v>55</v>
      </c>
      <c r="J7178" t="s">
        <v>44</v>
      </c>
      <c r="K7178" t="s">
        <v>12551</v>
      </c>
      <c r="L7178" t="s">
        <v>12028</v>
      </c>
      <c r="M7178" t="s">
        <v>12552</v>
      </c>
      <c r="N7178" t="s">
        <v>7001</v>
      </c>
      <c r="O7178" t="s">
        <v>7002</v>
      </c>
      <c r="P7178">
        <v>9375000</v>
      </c>
      <c r="Q7178" t="s">
        <v>6778</v>
      </c>
      <c r="R7178" t="s">
        <v>7109</v>
      </c>
      <c r="S7178" s="12"/>
      <c r="T7178" s="13"/>
      <c r="U7178" t="s">
        <v>7455</v>
      </c>
    </row>
    <row r="7179" spans="1:21" x14ac:dyDescent="0.25">
      <c r="A7179" t="s">
        <v>6619</v>
      </c>
      <c r="B7179" s="12">
        <v>216175</v>
      </c>
      <c r="C7179" t="s">
        <v>12549</v>
      </c>
      <c r="D7179" s="11">
        <v>46217.614745370403</v>
      </c>
      <c r="E7179" t="s">
        <v>12550</v>
      </c>
      <c r="F7179" t="s">
        <v>6415</v>
      </c>
      <c r="G7179" t="s">
        <v>12031</v>
      </c>
      <c r="H7179" t="s">
        <v>6449</v>
      </c>
      <c r="I7179" t="s">
        <v>55</v>
      </c>
      <c r="J7179" t="s">
        <v>44</v>
      </c>
      <c r="K7179" t="s">
        <v>12551</v>
      </c>
      <c r="L7179" t="s">
        <v>12028</v>
      </c>
      <c r="M7179" t="s">
        <v>12552</v>
      </c>
      <c r="N7179" t="s">
        <v>7001</v>
      </c>
      <c r="O7179" t="s">
        <v>7002</v>
      </c>
      <c r="P7179">
        <v>9375000</v>
      </c>
      <c r="Q7179" t="s">
        <v>6778</v>
      </c>
      <c r="R7179" t="s">
        <v>7109</v>
      </c>
      <c r="S7179" s="12"/>
      <c r="T7179" s="13"/>
      <c r="U7179" t="s">
        <v>7455</v>
      </c>
    </row>
    <row r="7180" spans="1:21" x14ac:dyDescent="0.25">
      <c r="A7180" t="s">
        <v>6619</v>
      </c>
      <c r="B7180" s="12">
        <v>216175</v>
      </c>
      <c r="C7180" t="s">
        <v>12549</v>
      </c>
      <c r="D7180" s="11">
        <v>46217.614745370403</v>
      </c>
      <c r="E7180" t="s">
        <v>12550</v>
      </c>
      <c r="F7180" t="s">
        <v>6415</v>
      </c>
      <c r="G7180" t="s">
        <v>12032</v>
      </c>
      <c r="H7180" t="s">
        <v>6449</v>
      </c>
      <c r="I7180" t="s">
        <v>55</v>
      </c>
      <c r="J7180" t="s">
        <v>44</v>
      </c>
      <c r="K7180" t="s">
        <v>12551</v>
      </c>
      <c r="L7180" t="s">
        <v>12028</v>
      </c>
      <c r="M7180" t="s">
        <v>12552</v>
      </c>
      <c r="N7180" t="s">
        <v>7001</v>
      </c>
      <c r="O7180" t="s">
        <v>7002</v>
      </c>
      <c r="P7180">
        <v>9375000</v>
      </c>
      <c r="Q7180" t="s">
        <v>6778</v>
      </c>
      <c r="R7180" t="s">
        <v>7109</v>
      </c>
      <c r="S7180" s="12"/>
      <c r="T7180" s="13"/>
      <c r="U7180" t="s">
        <v>7455</v>
      </c>
    </row>
    <row r="7181" spans="1:21" x14ac:dyDescent="0.25">
      <c r="A7181" t="s">
        <v>6619</v>
      </c>
      <c r="B7181" s="12">
        <v>216175</v>
      </c>
      <c r="C7181" t="s">
        <v>12549</v>
      </c>
      <c r="D7181" s="11">
        <v>46217.614745370403</v>
      </c>
      <c r="E7181" t="s">
        <v>12550</v>
      </c>
      <c r="F7181" t="s">
        <v>6415</v>
      </c>
      <c r="G7181" t="s">
        <v>12033</v>
      </c>
      <c r="H7181" t="s">
        <v>6449</v>
      </c>
      <c r="I7181" t="s">
        <v>55</v>
      </c>
      <c r="J7181" t="s">
        <v>44</v>
      </c>
      <c r="K7181" t="s">
        <v>12551</v>
      </c>
      <c r="L7181" t="s">
        <v>12028</v>
      </c>
      <c r="M7181" t="s">
        <v>12552</v>
      </c>
      <c r="N7181" t="s">
        <v>7001</v>
      </c>
      <c r="O7181" t="s">
        <v>7002</v>
      </c>
      <c r="P7181">
        <v>9375000</v>
      </c>
      <c r="Q7181" t="s">
        <v>6778</v>
      </c>
      <c r="R7181" t="s">
        <v>7109</v>
      </c>
      <c r="S7181" s="12"/>
      <c r="T7181" s="13"/>
      <c r="U7181" t="s">
        <v>7455</v>
      </c>
    </row>
    <row r="7182" spans="1:21" x14ac:dyDescent="0.25">
      <c r="A7182" t="s">
        <v>6619</v>
      </c>
      <c r="B7182" s="12">
        <v>216175</v>
      </c>
      <c r="C7182" t="s">
        <v>12549</v>
      </c>
      <c r="D7182" s="11">
        <v>46217.614745370403</v>
      </c>
      <c r="E7182" t="s">
        <v>12550</v>
      </c>
      <c r="F7182" t="s">
        <v>6415</v>
      </c>
      <c r="G7182" t="s">
        <v>12034</v>
      </c>
      <c r="H7182" t="s">
        <v>6449</v>
      </c>
      <c r="I7182" t="s">
        <v>55</v>
      </c>
      <c r="J7182" t="s">
        <v>44</v>
      </c>
      <c r="K7182" t="s">
        <v>12551</v>
      </c>
      <c r="L7182" t="s">
        <v>12028</v>
      </c>
      <c r="M7182" t="s">
        <v>12552</v>
      </c>
      <c r="N7182" t="s">
        <v>7001</v>
      </c>
      <c r="O7182" t="s">
        <v>7002</v>
      </c>
      <c r="P7182">
        <v>9375000</v>
      </c>
      <c r="Q7182" t="s">
        <v>6778</v>
      </c>
      <c r="R7182" t="s">
        <v>7109</v>
      </c>
      <c r="S7182" s="12"/>
      <c r="T7182" s="13"/>
      <c r="U7182" t="s">
        <v>7455</v>
      </c>
    </row>
    <row r="7183" spans="1:21" x14ac:dyDescent="0.25">
      <c r="A7183" t="s">
        <v>6619</v>
      </c>
      <c r="B7183" s="12">
        <v>216175</v>
      </c>
      <c r="C7183" t="s">
        <v>12549</v>
      </c>
      <c r="D7183" s="11">
        <v>46217.614745370403</v>
      </c>
      <c r="E7183" t="s">
        <v>12550</v>
      </c>
      <c r="F7183" t="s">
        <v>6415</v>
      </c>
      <c r="G7183" t="s">
        <v>12035</v>
      </c>
      <c r="H7183" t="s">
        <v>6449</v>
      </c>
      <c r="I7183" t="s">
        <v>55</v>
      </c>
      <c r="J7183" t="s">
        <v>44</v>
      </c>
      <c r="K7183" t="s">
        <v>12551</v>
      </c>
      <c r="L7183" t="s">
        <v>12028</v>
      </c>
      <c r="M7183" t="s">
        <v>12552</v>
      </c>
      <c r="N7183" t="s">
        <v>7001</v>
      </c>
      <c r="O7183" t="s">
        <v>7002</v>
      </c>
      <c r="P7183">
        <v>9375000</v>
      </c>
      <c r="Q7183" t="s">
        <v>6778</v>
      </c>
      <c r="R7183" t="s">
        <v>7109</v>
      </c>
      <c r="S7183" s="12"/>
      <c r="T7183" s="13"/>
      <c r="U7183" t="s">
        <v>7455</v>
      </c>
    </row>
    <row r="7184" spans="1:21" x14ac:dyDescent="0.25">
      <c r="A7184" t="s">
        <v>6619</v>
      </c>
      <c r="B7184" s="12">
        <v>216185</v>
      </c>
      <c r="C7184" t="s">
        <v>12559</v>
      </c>
      <c r="D7184" s="11">
        <v>46217.628506944398</v>
      </c>
      <c r="E7184" t="s">
        <v>12560</v>
      </c>
      <c r="F7184" t="s">
        <v>6415</v>
      </c>
      <c r="G7184" t="s">
        <v>6968</v>
      </c>
      <c r="H7184" t="s">
        <v>6449</v>
      </c>
      <c r="I7184" t="s">
        <v>65</v>
      </c>
      <c r="J7184" t="s">
        <v>636</v>
      </c>
      <c r="K7184" t="s">
        <v>12561</v>
      </c>
      <c r="L7184" t="s">
        <v>12028</v>
      </c>
      <c r="M7184" t="s">
        <v>12562</v>
      </c>
      <c r="N7184" t="s">
        <v>7001</v>
      </c>
      <c r="O7184" t="s">
        <v>7171</v>
      </c>
      <c r="P7184">
        <v>6290000</v>
      </c>
      <c r="Q7184" t="s">
        <v>6778</v>
      </c>
      <c r="R7184" t="s">
        <v>6779</v>
      </c>
      <c r="S7184" s="12"/>
      <c r="T7184" s="13"/>
      <c r="U7184" t="s">
        <v>6636</v>
      </c>
    </row>
    <row r="7185" spans="1:21" x14ac:dyDescent="0.25">
      <c r="A7185" t="s">
        <v>6619</v>
      </c>
      <c r="B7185" s="12">
        <v>216185</v>
      </c>
      <c r="C7185" t="s">
        <v>12559</v>
      </c>
      <c r="D7185" s="11">
        <v>46217.628506944398</v>
      </c>
      <c r="E7185" t="s">
        <v>12560</v>
      </c>
      <c r="F7185" t="s">
        <v>6415</v>
      </c>
      <c r="G7185" t="s">
        <v>8520</v>
      </c>
      <c r="H7185" t="s">
        <v>6449</v>
      </c>
      <c r="I7185" t="s">
        <v>65</v>
      </c>
      <c r="J7185" t="s">
        <v>636</v>
      </c>
      <c r="K7185" t="s">
        <v>12561</v>
      </c>
      <c r="L7185" t="s">
        <v>12028</v>
      </c>
      <c r="M7185" t="s">
        <v>12562</v>
      </c>
      <c r="N7185" t="s">
        <v>7001</v>
      </c>
      <c r="O7185" t="s">
        <v>7171</v>
      </c>
      <c r="P7185">
        <v>6290000</v>
      </c>
      <c r="Q7185" t="s">
        <v>6778</v>
      </c>
      <c r="R7185" t="s">
        <v>6779</v>
      </c>
      <c r="S7185" s="12"/>
      <c r="T7185" s="13"/>
      <c r="U7185" t="s">
        <v>6636</v>
      </c>
    </row>
    <row r="7186" spans="1:21" x14ac:dyDescent="0.25">
      <c r="A7186" t="s">
        <v>6619</v>
      </c>
      <c r="B7186" s="12">
        <v>216185</v>
      </c>
      <c r="C7186" t="s">
        <v>12559</v>
      </c>
      <c r="D7186" s="11">
        <v>46217.628506944398</v>
      </c>
      <c r="E7186" t="s">
        <v>12560</v>
      </c>
      <c r="F7186" t="s">
        <v>6415</v>
      </c>
      <c r="G7186" t="s">
        <v>12030</v>
      </c>
      <c r="H7186" t="s">
        <v>6449</v>
      </c>
      <c r="I7186" t="s">
        <v>65</v>
      </c>
      <c r="J7186" t="s">
        <v>636</v>
      </c>
      <c r="K7186" t="s">
        <v>12561</v>
      </c>
      <c r="L7186" t="s">
        <v>12028</v>
      </c>
      <c r="M7186" t="s">
        <v>12562</v>
      </c>
      <c r="N7186" t="s">
        <v>7001</v>
      </c>
      <c r="O7186" t="s">
        <v>7171</v>
      </c>
      <c r="P7186">
        <v>6290000</v>
      </c>
      <c r="Q7186" t="s">
        <v>6778</v>
      </c>
      <c r="R7186" t="s">
        <v>6779</v>
      </c>
      <c r="S7186" s="12"/>
      <c r="T7186" s="13"/>
      <c r="U7186" t="s">
        <v>6636</v>
      </c>
    </row>
    <row r="7187" spans="1:21" x14ac:dyDescent="0.25">
      <c r="A7187" t="s">
        <v>6619</v>
      </c>
      <c r="B7187" s="12">
        <v>216185</v>
      </c>
      <c r="C7187" t="s">
        <v>12559</v>
      </c>
      <c r="D7187" s="11">
        <v>46217.628506944398</v>
      </c>
      <c r="E7187" t="s">
        <v>12560</v>
      </c>
      <c r="F7187" t="s">
        <v>6415</v>
      </c>
      <c r="G7187" t="s">
        <v>8521</v>
      </c>
      <c r="H7187" t="s">
        <v>6449</v>
      </c>
      <c r="I7187" t="s">
        <v>65</v>
      </c>
      <c r="J7187" t="s">
        <v>636</v>
      </c>
      <c r="K7187" t="s">
        <v>12561</v>
      </c>
      <c r="L7187" t="s">
        <v>12028</v>
      </c>
      <c r="M7187" t="s">
        <v>12562</v>
      </c>
      <c r="N7187" t="s">
        <v>7001</v>
      </c>
      <c r="O7187" t="s">
        <v>7171</v>
      </c>
      <c r="P7187">
        <v>6290000</v>
      </c>
      <c r="Q7187" t="s">
        <v>6778</v>
      </c>
      <c r="R7187" t="s">
        <v>6779</v>
      </c>
      <c r="S7187" s="12"/>
      <c r="T7187" s="13"/>
      <c r="U7187" t="s">
        <v>6636</v>
      </c>
    </row>
    <row r="7188" spans="1:21" x14ac:dyDescent="0.25">
      <c r="A7188" t="s">
        <v>6619</v>
      </c>
      <c r="B7188" s="12">
        <v>216185</v>
      </c>
      <c r="C7188" t="s">
        <v>12559</v>
      </c>
      <c r="D7188" s="11">
        <v>46217.628506944398</v>
      </c>
      <c r="E7188" t="s">
        <v>12560</v>
      </c>
      <c r="F7188" t="s">
        <v>6415</v>
      </c>
      <c r="G7188" t="s">
        <v>12031</v>
      </c>
      <c r="H7188" t="s">
        <v>6449</v>
      </c>
      <c r="I7188" t="s">
        <v>65</v>
      </c>
      <c r="J7188" t="s">
        <v>636</v>
      </c>
      <c r="K7188" t="s">
        <v>12561</v>
      </c>
      <c r="L7188" t="s">
        <v>12028</v>
      </c>
      <c r="M7188" t="s">
        <v>12562</v>
      </c>
      <c r="N7188" t="s">
        <v>7001</v>
      </c>
      <c r="O7188" t="s">
        <v>7171</v>
      </c>
      <c r="P7188">
        <v>6290000</v>
      </c>
      <c r="Q7188" t="s">
        <v>6778</v>
      </c>
      <c r="R7188" t="s">
        <v>6779</v>
      </c>
      <c r="S7188" s="12"/>
      <c r="T7188" s="13"/>
      <c r="U7188" t="s">
        <v>6636</v>
      </c>
    </row>
    <row r="7189" spans="1:21" x14ac:dyDescent="0.25">
      <c r="A7189" t="s">
        <v>6619</v>
      </c>
      <c r="B7189" s="12">
        <v>216185</v>
      </c>
      <c r="C7189" t="s">
        <v>12559</v>
      </c>
      <c r="D7189" s="11">
        <v>46217.628506944398</v>
      </c>
      <c r="E7189" t="s">
        <v>12560</v>
      </c>
      <c r="F7189" t="s">
        <v>6415</v>
      </c>
      <c r="G7189" t="s">
        <v>12032</v>
      </c>
      <c r="H7189" t="s">
        <v>6449</v>
      </c>
      <c r="I7189" t="s">
        <v>65</v>
      </c>
      <c r="J7189" t="s">
        <v>636</v>
      </c>
      <c r="K7189" t="s">
        <v>12561</v>
      </c>
      <c r="L7189" t="s">
        <v>12028</v>
      </c>
      <c r="M7189" t="s">
        <v>12562</v>
      </c>
      <c r="N7189" t="s">
        <v>7001</v>
      </c>
      <c r="O7189" t="s">
        <v>7171</v>
      </c>
      <c r="P7189">
        <v>6290000</v>
      </c>
      <c r="Q7189" t="s">
        <v>6778</v>
      </c>
      <c r="R7189" t="s">
        <v>6779</v>
      </c>
      <c r="S7189" s="12"/>
      <c r="T7189" s="13"/>
      <c r="U7189" t="s">
        <v>6636</v>
      </c>
    </row>
    <row r="7190" spans="1:21" x14ac:dyDescent="0.25">
      <c r="A7190" t="s">
        <v>6619</v>
      </c>
      <c r="B7190" s="12">
        <v>216185</v>
      </c>
      <c r="C7190" t="s">
        <v>12559</v>
      </c>
      <c r="D7190" s="11">
        <v>46217.628506944398</v>
      </c>
      <c r="E7190" t="s">
        <v>12560</v>
      </c>
      <c r="F7190" t="s">
        <v>6415</v>
      </c>
      <c r="G7190" t="s">
        <v>12033</v>
      </c>
      <c r="H7190" t="s">
        <v>6449</v>
      </c>
      <c r="I7190" t="s">
        <v>65</v>
      </c>
      <c r="J7190" t="s">
        <v>636</v>
      </c>
      <c r="K7190" t="s">
        <v>12561</v>
      </c>
      <c r="L7190" t="s">
        <v>12028</v>
      </c>
      <c r="M7190" t="s">
        <v>12562</v>
      </c>
      <c r="N7190" t="s">
        <v>7001</v>
      </c>
      <c r="O7190" t="s">
        <v>7171</v>
      </c>
      <c r="P7190">
        <v>6290000</v>
      </c>
      <c r="Q7190" t="s">
        <v>6778</v>
      </c>
      <c r="R7190" t="s">
        <v>6779</v>
      </c>
      <c r="S7190" s="12"/>
      <c r="T7190" s="13"/>
      <c r="U7190" t="s">
        <v>6636</v>
      </c>
    </row>
    <row r="7191" spans="1:21" x14ac:dyDescent="0.25">
      <c r="A7191" t="s">
        <v>6619</v>
      </c>
      <c r="B7191" s="12">
        <v>216185</v>
      </c>
      <c r="C7191" t="s">
        <v>12559</v>
      </c>
      <c r="D7191" s="11">
        <v>46217.628506944398</v>
      </c>
      <c r="E7191" t="s">
        <v>12560</v>
      </c>
      <c r="F7191" t="s">
        <v>6415</v>
      </c>
      <c r="G7191" t="s">
        <v>12034</v>
      </c>
      <c r="H7191" t="s">
        <v>6449</v>
      </c>
      <c r="I7191" t="s">
        <v>65</v>
      </c>
      <c r="J7191" t="s">
        <v>636</v>
      </c>
      <c r="K7191" t="s">
        <v>12561</v>
      </c>
      <c r="L7191" t="s">
        <v>12028</v>
      </c>
      <c r="M7191" t="s">
        <v>12562</v>
      </c>
      <c r="N7191" t="s">
        <v>7001</v>
      </c>
      <c r="O7191" t="s">
        <v>7171</v>
      </c>
      <c r="P7191">
        <v>6290000</v>
      </c>
      <c r="Q7191" t="s">
        <v>6778</v>
      </c>
      <c r="R7191" t="s">
        <v>6779</v>
      </c>
      <c r="S7191" s="12"/>
      <c r="T7191" s="13"/>
      <c r="U7191" t="s">
        <v>6636</v>
      </c>
    </row>
    <row r="7192" spans="1:21" x14ac:dyDescent="0.25">
      <c r="A7192" t="s">
        <v>6619</v>
      </c>
      <c r="B7192" s="12">
        <v>216185</v>
      </c>
      <c r="C7192" t="s">
        <v>12559</v>
      </c>
      <c r="D7192" s="11">
        <v>46217.628506944398</v>
      </c>
      <c r="E7192" t="s">
        <v>12560</v>
      </c>
      <c r="F7192" t="s">
        <v>6415</v>
      </c>
      <c r="G7192" t="s">
        <v>12035</v>
      </c>
      <c r="H7192" t="s">
        <v>6449</v>
      </c>
      <c r="I7192" t="s">
        <v>65</v>
      </c>
      <c r="J7192" t="s">
        <v>636</v>
      </c>
      <c r="K7192" t="s">
        <v>12561</v>
      </c>
      <c r="L7192" t="s">
        <v>12028</v>
      </c>
      <c r="M7192" t="s">
        <v>12562</v>
      </c>
      <c r="N7192" t="s">
        <v>7001</v>
      </c>
      <c r="O7192" t="s">
        <v>7171</v>
      </c>
      <c r="P7192">
        <v>6290000</v>
      </c>
      <c r="Q7192" t="s">
        <v>6778</v>
      </c>
      <c r="R7192" t="s">
        <v>6779</v>
      </c>
      <c r="S7192" s="12"/>
      <c r="T7192" s="13"/>
      <c r="U7192" t="s">
        <v>6636</v>
      </c>
    </row>
    <row r="7193" spans="1:21" x14ac:dyDescent="0.25">
      <c r="A7193" t="s">
        <v>6637</v>
      </c>
      <c r="B7193" s="12">
        <v>216305</v>
      </c>
      <c r="C7193" t="s">
        <v>12575</v>
      </c>
      <c r="D7193" s="11">
        <v>46217.683657407397</v>
      </c>
      <c r="E7193" t="s">
        <v>12576</v>
      </c>
      <c r="F7193" t="s">
        <v>6415</v>
      </c>
      <c r="G7193" t="s">
        <v>6968</v>
      </c>
      <c r="H7193" t="s">
        <v>6449</v>
      </c>
      <c r="I7193" t="s">
        <v>55</v>
      </c>
      <c r="J7193" t="s">
        <v>295</v>
      </c>
      <c r="K7193" t="s">
        <v>12577</v>
      </c>
      <c r="L7193" t="s">
        <v>12479</v>
      </c>
      <c r="M7193" t="s">
        <v>12578</v>
      </c>
      <c r="N7193" t="s">
        <v>8878</v>
      </c>
      <c r="O7193" t="s">
        <v>9540</v>
      </c>
      <c r="P7193">
        <v>31745000</v>
      </c>
      <c r="Q7193" t="s">
        <v>6636</v>
      </c>
      <c r="R7193" t="s">
        <v>6636</v>
      </c>
      <c r="S7193" s="12"/>
      <c r="T7193" s="13"/>
      <c r="U7193" t="s">
        <v>6636</v>
      </c>
    </row>
    <row r="7194" spans="1:21" x14ac:dyDescent="0.25">
      <c r="A7194" t="s">
        <v>6637</v>
      </c>
      <c r="B7194" s="12">
        <v>216305</v>
      </c>
      <c r="C7194" t="s">
        <v>12575</v>
      </c>
      <c r="D7194" s="11">
        <v>46217.683657407397</v>
      </c>
      <c r="E7194" t="s">
        <v>12576</v>
      </c>
      <c r="F7194" t="s">
        <v>6415</v>
      </c>
      <c r="G7194" t="s">
        <v>8520</v>
      </c>
      <c r="H7194" t="s">
        <v>6449</v>
      </c>
      <c r="I7194" t="s">
        <v>55</v>
      </c>
      <c r="J7194" t="s">
        <v>295</v>
      </c>
      <c r="K7194" t="s">
        <v>12577</v>
      </c>
      <c r="L7194" t="s">
        <v>12479</v>
      </c>
      <c r="M7194" t="s">
        <v>12578</v>
      </c>
      <c r="N7194" t="s">
        <v>8878</v>
      </c>
      <c r="O7194" t="s">
        <v>9540</v>
      </c>
      <c r="P7194">
        <v>31745000</v>
      </c>
      <c r="Q7194" t="s">
        <v>6636</v>
      </c>
      <c r="R7194" t="s">
        <v>6636</v>
      </c>
      <c r="S7194" s="12"/>
      <c r="T7194" s="13"/>
      <c r="U7194" t="s">
        <v>6636</v>
      </c>
    </row>
    <row r="7195" spans="1:21" x14ac:dyDescent="0.25">
      <c r="A7195" t="s">
        <v>6637</v>
      </c>
      <c r="B7195" s="12">
        <v>216305</v>
      </c>
      <c r="C7195" t="s">
        <v>12575</v>
      </c>
      <c r="D7195" s="11">
        <v>46217.683657407397</v>
      </c>
      <c r="E7195" t="s">
        <v>12576</v>
      </c>
      <c r="F7195" t="s">
        <v>6415</v>
      </c>
      <c r="G7195" t="s">
        <v>12030</v>
      </c>
      <c r="H7195" t="s">
        <v>6449</v>
      </c>
      <c r="I7195" t="s">
        <v>55</v>
      </c>
      <c r="J7195" t="s">
        <v>295</v>
      </c>
      <c r="K7195" t="s">
        <v>12577</v>
      </c>
      <c r="L7195" t="s">
        <v>12479</v>
      </c>
      <c r="M7195" t="s">
        <v>12578</v>
      </c>
      <c r="N7195" t="s">
        <v>8878</v>
      </c>
      <c r="O7195" t="s">
        <v>9540</v>
      </c>
      <c r="P7195">
        <v>31745000</v>
      </c>
      <c r="Q7195" t="s">
        <v>6636</v>
      </c>
      <c r="R7195" t="s">
        <v>6636</v>
      </c>
      <c r="S7195" s="12"/>
      <c r="T7195" s="13"/>
      <c r="U7195" t="s">
        <v>6636</v>
      </c>
    </row>
    <row r="7196" spans="1:21" x14ac:dyDescent="0.25">
      <c r="A7196" t="s">
        <v>6637</v>
      </c>
      <c r="B7196" s="12">
        <v>216305</v>
      </c>
      <c r="C7196" t="s">
        <v>12575</v>
      </c>
      <c r="D7196" s="11">
        <v>46217.683657407397</v>
      </c>
      <c r="E7196" t="s">
        <v>12576</v>
      </c>
      <c r="F7196" t="s">
        <v>6415</v>
      </c>
      <c r="G7196" t="s">
        <v>8521</v>
      </c>
      <c r="H7196" t="s">
        <v>6449</v>
      </c>
      <c r="I7196" t="s">
        <v>55</v>
      </c>
      <c r="J7196" t="s">
        <v>295</v>
      </c>
      <c r="K7196" t="s">
        <v>12577</v>
      </c>
      <c r="L7196" t="s">
        <v>12479</v>
      </c>
      <c r="M7196" t="s">
        <v>12578</v>
      </c>
      <c r="N7196" t="s">
        <v>8878</v>
      </c>
      <c r="O7196" t="s">
        <v>9540</v>
      </c>
      <c r="P7196">
        <v>31745000</v>
      </c>
      <c r="Q7196" t="s">
        <v>6636</v>
      </c>
      <c r="R7196" t="s">
        <v>6636</v>
      </c>
      <c r="S7196" s="12"/>
      <c r="T7196" s="13"/>
      <c r="U7196" t="s">
        <v>6636</v>
      </c>
    </row>
    <row r="7197" spans="1:21" x14ac:dyDescent="0.25">
      <c r="A7197" t="s">
        <v>6637</v>
      </c>
      <c r="B7197" s="12">
        <v>216305</v>
      </c>
      <c r="C7197" t="s">
        <v>12575</v>
      </c>
      <c r="D7197" s="11">
        <v>46217.683657407397</v>
      </c>
      <c r="E7197" t="s">
        <v>12576</v>
      </c>
      <c r="F7197" t="s">
        <v>6415</v>
      </c>
      <c r="G7197" t="s">
        <v>12145</v>
      </c>
      <c r="H7197" t="s">
        <v>6449</v>
      </c>
      <c r="I7197" t="s">
        <v>55</v>
      </c>
      <c r="J7197" t="s">
        <v>295</v>
      </c>
      <c r="K7197" t="s">
        <v>12577</v>
      </c>
      <c r="L7197" t="s">
        <v>12479</v>
      </c>
      <c r="M7197" t="s">
        <v>12578</v>
      </c>
      <c r="N7197" t="s">
        <v>8878</v>
      </c>
      <c r="O7197" t="s">
        <v>9540</v>
      </c>
      <c r="P7197">
        <v>31745000</v>
      </c>
      <c r="Q7197" t="s">
        <v>6636</v>
      </c>
      <c r="R7197" t="s">
        <v>6636</v>
      </c>
      <c r="S7197" s="12"/>
      <c r="T7197" s="13"/>
      <c r="U7197" t="s">
        <v>6636</v>
      </c>
    </row>
    <row r="7198" spans="1:21" x14ac:dyDescent="0.25">
      <c r="A7198" t="s">
        <v>6637</v>
      </c>
      <c r="B7198" s="12">
        <v>216305</v>
      </c>
      <c r="C7198" t="s">
        <v>12575</v>
      </c>
      <c r="D7198" s="11">
        <v>46217.683657407397</v>
      </c>
      <c r="E7198" t="s">
        <v>12576</v>
      </c>
      <c r="F7198" t="s">
        <v>6415</v>
      </c>
      <c r="G7198" t="s">
        <v>12482</v>
      </c>
      <c r="H7198" t="s">
        <v>6449</v>
      </c>
      <c r="I7198" t="s">
        <v>55</v>
      </c>
      <c r="J7198" t="s">
        <v>295</v>
      </c>
      <c r="K7198" t="s">
        <v>12577</v>
      </c>
      <c r="L7198" t="s">
        <v>12479</v>
      </c>
      <c r="M7198" t="s">
        <v>12578</v>
      </c>
      <c r="N7198" t="s">
        <v>8878</v>
      </c>
      <c r="O7198" t="s">
        <v>9540</v>
      </c>
      <c r="P7198">
        <v>31745000</v>
      </c>
      <c r="Q7198" t="s">
        <v>6636</v>
      </c>
      <c r="R7198" t="s">
        <v>6636</v>
      </c>
      <c r="S7198" s="12"/>
      <c r="T7198" s="13"/>
      <c r="U7198" t="s">
        <v>6636</v>
      </c>
    </row>
    <row r="7199" spans="1:21" x14ac:dyDescent="0.25">
      <c r="A7199" t="s">
        <v>6637</v>
      </c>
      <c r="B7199" s="12">
        <v>216305</v>
      </c>
      <c r="C7199" t="s">
        <v>12575</v>
      </c>
      <c r="D7199" s="11">
        <v>46217.683657407397</v>
      </c>
      <c r="E7199" t="s">
        <v>12576</v>
      </c>
      <c r="F7199" t="s">
        <v>6415</v>
      </c>
      <c r="G7199" t="s">
        <v>12483</v>
      </c>
      <c r="H7199" t="s">
        <v>6449</v>
      </c>
      <c r="I7199" t="s">
        <v>55</v>
      </c>
      <c r="J7199" t="s">
        <v>295</v>
      </c>
      <c r="K7199" t="s">
        <v>12577</v>
      </c>
      <c r="L7199" t="s">
        <v>12479</v>
      </c>
      <c r="M7199" t="s">
        <v>12578</v>
      </c>
      <c r="N7199" t="s">
        <v>8878</v>
      </c>
      <c r="O7199" t="s">
        <v>9540</v>
      </c>
      <c r="P7199">
        <v>31745000</v>
      </c>
      <c r="Q7199" t="s">
        <v>6636</v>
      </c>
      <c r="R7199" t="s">
        <v>6636</v>
      </c>
      <c r="S7199" s="12"/>
      <c r="T7199" s="13"/>
      <c r="U7199" t="s">
        <v>6636</v>
      </c>
    </row>
    <row r="7200" spans="1:21" x14ac:dyDescent="0.25">
      <c r="A7200" t="s">
        <v>6637</v>
      </c>
      <c r="B7200" s="12">
        <v>216305</v>
      </c>
      <c r="C7200" t="s">
        <v>12575</v>
      </c>
      <c r="D7200" s="11">
        <v>46217.683657407397</v>
      </c>
      <c r="E7200" t="s">
        <v>12576</v>
      </c>
      <c r="F7200" t="s">
        <v>6415</v>
      </c>
      <c r="G7200" t="s">
        <v>12484</v>
      </c>
      <c r="H7200" t="s">
        <v>6449</v>
      </c>
      <c r="I7200" t="s">
        <v>55</v>
      </c>
      <c r="J7200" t="s">
        <v>295</v>
      </c>
      <c r="K7200" t="s">
        <v>12577</v>
      </c>
      <c r="L7200" t="s">
        <v>12479</v>
      </c>
      <c r="M7200" t="s">
        <v>12578</v>
      </c>
      <c r="N7200" t="s">
        <v>8878</v>
      </c>
      <c r="O7200" t="s">
        <v>9540</v>
      </c>
      <c r="P7200">
        <v>31745000</v>
      </c>
      <c r="Q7200" t="s">
        <v>6636</v>
      </c>
      <c r="R7200" t="s">
        <v>6636</v>
      </c>
      <c r="S7200" s="12"/>
      <c r="T7200" s="13"/>
      <c r="U7200" t="s">
        <v>6636</v>
      </c>
    </row>
    <row r="7201" spans="1:21" x14ac:dyDescent="0.25">
      <c r="A7201" t="s">
        <v>6619</v>
      </c>
      <c r="B7201" s="12">
        <v>216245</v>
      </c>
      <c r="C7201" t="s">
        <v>12571</v>
      </c>
      <c r="D7201" s="11">
        <v>46217.698831018497</v>
      </c>
      <c r="E7201" t="s">
        <v>12572</v>
      </c>
      <c r="F7201" t="s">
        <v>6415</v>
      </c>
      <c r="G7201" t="s">
        <v>6968</v>
      </c>
      <c r="H7201" t="s">
        <v>6449</v>
      </c>
      <c r="I7201" t="s">
        <v>65</v>
      </c>
      <c r="J7201" t="s">
        <v>57</v>
      </c>
      <c r="K7201" t="s">
        <v>12573</v>
      </c>
      <c r="L7201" t="s">
        <v>12140</v>
      </c>
      <c r="M7201" t="s">
        <v>12574</v>
      </c>
      <c r="N7201" t="s">
        <v>7202</v>
      </c>
      <c r="O7201" t="s">
        <v>7255</v>
      </c>
      <c r="P7201">
        <v>15409950</v>
      </c>
      <c r="Q7201" t="s">
        <v>6636</v>
      </c>
      <c r="R7201" t="s">
        <v>6636</v>
      </c>
      <c r="S7201" s="12"/>
      <c r="T7201" s="13"/>
      <c r="U7201" t="s">
        <v>7486</v>
      </c>
    </row>
    <row r="7202" spans="1:21" x14ac:dyDescent="0.25">
      <c r="A7202" t="s">
        <v>6619</v>
      </c>
      <c r="B7202" s="12">
        <v>216245</v>
      </c>
      <c r="C7202" t="s">
        <v>12571</v>
      </c>
      <c r="D7202" s="11">
        <v>46217.698831018497</v>
      </c>
      <c r="E7202" t="s">
        <v>12572</v>
      </c>
      <c r="F7202" t="s">
        <v>6415</v>
      </c>
      <c r="G7202" t="s">
        <v>8520</v>
      </c>
      <c r="H7202" t="s">
        <v>6449</v>
      </c>
      <c r="I7202" t="s">
        <v>65</v>
      </c>
      <c r="J7202" t="s">
        <v>57</v>
      </c>
      <c r="K7202" t="s">
        <v>12573</v>
      </c>
      <c r="L7202" t="s">
        <v>12140</v>
      </c>
      <c r="M7202" t="s">
        <v>12574</v>
      </c>
      <c r="N7202" t="s">
        <v>7202</v>
      </c>
      <c r="O7202" t="s">
        <v>7255</v>
      </c>
      <c r="P7202">
        <v>15409950</v>
      </c>
      <c r="Q7202" t="s">
        <v>6636</v>
      </c>
      <c r="R7202" t="s">
        <v>6636</v>
      </c>
      <c r="S7202" s="12"/>
      <c r="T7202" s="13"/>
      <c r="U7202" t="s">
        <v>7486</v>
      </c>
    </row>
    <row r="7203" spans="1:21" x14ac:dyDescent="0.25">
      <c r="A7203" t="s">
        <v>6619</v>
      </c>
      <c r="B7203" s="12">
        <v>216245</v>
      </c>
      <c r="C7203" t="s">
        <v>12571</v>
      </c>
      <c r="D7203" s="11">
        <v>46217.698831018497</v>
      </c>
      <c r="E7203" t="s">
        <v>12572</v>
      </c>
      <c r="F7203" t="s">
        <v>6415</v>
      </c>
      <c r="G7203" t="s">
        <v>12030</v>
      </c>
      <c r="H7203" t="s">
        <v>6449</v>
      </c>
      <c r="I7203" t="s">
        <v>65</v>
      </c>
      <c r="J7203" t="s">
        <v>57</v>
      </c>
      <c r="K7203" t="s">
        <v>12573</v>
      </c>
      <c r="L7203" t="s">
        <v>12140</v>
      </c>
      <c r="M7203" t="s">
        <v>12574</v>
      </c>
      <c r="N7203" t="s">
        <v>7202</v>
      </c>
      <c r="O7203" t="s">
        <v>7255</v>
      </c>
      <c r="P7203">
        <v>15409950</v>
      </c>
      <c r="Q7203" t="s">
        <v>6636</v>
      </c>
      <c r="R7203" t="s">
        <v>6636</v>
      </c>
      <c r="S7203" s="12"/>
      <c r="T7203" s="13"/>
      <c r="U7203" t="s">
        <v>7486</v>
      </c>
    </row>
    <row r="7204" spans="1:21" x14ac:dyDescent="0.25">
      <c r="A7204" t="s">
        <v>6619</v>
      </c>
      <c r="B7204" s="12">
        <v>216245</v>
      </c>
      <c r="C7204" t="s">
        <v>12571</v>
      </c>
      <c r="D7204" s="11">
        <v>46217.698831018497</v>
      </c>
      <c r="E7204" t="s">
        <v>12572</v>
      </c>
      <c r="F7204" t="s">
        <v>6415</v>
      </c>
      <c r="G7204" t="s">
        <v>8521</v>
      </c>
      <c r="H7204" t="s">
        <v>6449</v>
      </c>
      <c r="I7204" t="s">
        <v>65</v>
      </c>
      <c r="J7204" t="s">
        <v>57</v>
      </c>
      <c r="K7204" t="s">
        <v>12573</v>
      </c>
      <c r="L7204" t="s">
        <v>12140</v>
      </c>
      <c r="M7204" t="s">
        <v>12574</v>
      </c>
      <c r="N7204" t="s">
        <v>7202</v>
      </c>
      <c r="O7204" t="s">
        <v>7255</v>
      </c>
      <c r="P7204">
        <v>15409950</v>
      </c>
      <c r="Q7204" t="s">
        <v>6636</v>
      </c>
      <c r="R7204" t="s">
        <v>6636</v>
      </c>
      <c r="S7204" s="12"/>
      <c r="T7204" s="13"/>
      <c r="U7204" t="s">
        <v>7486</v>
      </c>
    </row>
    <row r="7205" spans="1:21" x14ac:dyDescent="0.25">
      <c r="A7205" t="s">
        <v>6619</v>
      </c>
      <c r="B7205" s="12">
        <v>216245</v>
      </c>
      <c r="C7205" t="s">
        <v>12571</v>
      </c>
      <c r="D7205" s="11">
        <v>46217.698831018497</v>
      </c>
      <c r="E7205" t="s">
        <v>12572</v>
      </c>
      <c r="F7205" t="s">
        <v>6415</v>
      </c>
      <c r="G7205" t="s">
        <v>12142</v>
      </c>
      <c r="H7205" t="s">
        <v>6449</v>
      </c>
      <c r="I7205" t="s">
        <v>65</v>
      </c>
      <c r="J7205" t="s">
        <v>57</v>
      </c>
      <c r="K7205" t="s">
        <v>12573</v>
      </c>
      <c r="L7205" t="s">
        <v>12140</v>
      </c>
      <c r="M7205" t="s">
        <v>12574</v>
      </c>
      <c r="N7205" t="s">
        <v>7202</v>
      </c>
      <c r="O7205" t="s">
        <v>7255</v>
      </c>
      <c r="P7205">
        <v>15409950</v>
      </c>
      <c r="Q7205" t="s">
        <v>6636</v>
      </c>
      <c r="R7205" t="s">
        <v>6636</v>
      </c>
      <c r="S7205" s="12"/>
      <c r="T7205" s="13"/>
      <c r="U7205" t="s">
        <v>7486</v>
      </c>
    </row>
    <row r="7206" spans="1:21" x14ac:dyDescent="0.25">
      <c r="A7206" t="s">
        <v>6619</v>
      </c>
      <c r="B7206" s="12">
        <v>216245</v>
      </c>
      <c r="C7206" t="s">
        <v>12571</v>
      </c>
      <c r="D7206" s="11">
        <v>46217.698831018497</v>
      </c>
      <c r="E7206" t="s">
        <v>12572</v>
      </c>
      <c r="F7206" t="s">
        <v>6415</v>
      </c>
      <c r="G7206" t="s">
        <v>12143</v>
      </c>
      <c r="H7206" t="s">
        <v>6449</v>
      </c>
      <c r="I7206" t="s">
        <v>65</v>
      </c>
      <c r="J7206" t="s">
        <v>57</v>
      </c>
      <c r="K7206" t="s">
        <v>12573</v>
      </c>
      <c r="L7206" t="s">
        <v>12140</v>
      </c>
      <c r="M7206" t="s">
        <v>12574</v>
      </c>
      <c r="N7206" t="s">
        <v>7202</v>
      </c>
      <c r="O7206" t="s">
        <v>7255</v>
      </c>
      <c r="P7206">
        <v>15409950</v>
      </c>
      <c r="Q7206" t="s">
        <v>6636</v>
      </c>
      <c r="R7206" t="s">
        <v>6636</v>
      </c>
      <c r="S7206" s="12"/>
      <c r="T7206" s="13"/>
      <c r="U7206" t="s">
        <v>7486</v>
      </c>
    </row>
    <row r="7207" spans="1:21" x14ac:dyDescent="0.25">
      <c r="A7207" t="s">
        <v>6619</v>
      </c>
      <c r="B7207" s="12">
        <v>216245</v>
      </c>
      <c r="C7207" t="s">
        <v>12571</v>
      </c>
      <c r="D7207" s="11">
        <v>46217.698831018497</v>
      </c>
      <c r="E7207" t="s">
        <v>12572</v>
      </c>
      <c r="F7207" t="s">
        <v>6415</v>
      </c>
      <c r="G7207" t="s">
        <v>12144</v>
      </c>
      <c r="H7207" t="s">
        <v>6449</v>
      </c>
      <c r="I7207" t="s">
        <v>65</v>
      </c>
      <c r="J7207" t="s">
        <v>57</v>
      </c>
      <c r="K7207" t="s">
        <v>12573</v>
      </c>
      <c r="L7207" t="s">
        <v>12140</v>
      </c>
      <c r="M7207" t="s">
        <v>12574</v>
      </c>
      <c r="N7207" t="s">
        <v>7202</v>
      </c>
      <c r="O7207" t="s">
        <v>7255</v>
      </c>
      <c r="P7207">
        <v>15409950</v>
      </c>
      <c r="Q7207" t="s">
        <v>6636</v>
      </c>
      <c r="R7207" t="s">
        <v>6636</v>
      </c>
      <c r="S7207" s="12"/>
      <c r="T7207" s="13"/>
      <c r="U7207" t="s">
        <v>7486</v>
      </c>
    </row>
    <row r="7208" spans="1:21" x14ac:dyDescent="0.25">
      <c r="A7208" t="s">
        <v>6619</v>
      </c>
      <c r="B7208" s="12">
        <v>216245</v>
      </c>
      <c r="C7208" t="s">
        <v>12571</v>
      </c>
      <c r="D7208" s="11">
        <v>46217.698831018497</v>
      </c>
      <c r="E7208" t="s">
        <v>12572</v>
      </c>
      <c r="F7208" t="s">
        <v>6415</v>
      </c>
      <c r="G7208" t="s">
        <v>12145</v>
      </c>
      <c r="H7208" t="s">
        <v>6449</v>
      </c>
      <c r="I7208" t="s">
        <v>65</v>
      </c>
      <c r="J7208" t="s">
        <v>57</v>
      </c>
      <c r="K7208" t="s">
        <v>12573</v>
      </c>
      <c r="L7208" t="s">
        <v>12140</v>
      </c>
      <c r="M7208" t="s">
        <v>12574</v>
      </c>
      <c r="N7208" t="s">
        <v>7202</v>
      </c>
      <c r="O7208" t="s">
        <v>7255</v>
      </c>
      <c r="P7208">
        <v>15409950</v>
      </c>
      <c r="Q7208" t="s">
        <v>6636</v>
      </c>
      <c r="R7208" t="s">
        <v>6636</v>
      </c>
      <c r="S7208" s="12"/>
      <c r="T7208" s="13"/>
      <c r="U7208" t="s">
        <v>7486</v>
      </c>
    </row>
    <row r="7209" spans="1:21" x14ac:dyDescent="0.25">
      <c r="A7209" t="s">
        <v>6619</v>
      </c>
      <c r="B7209" s="12">
        <v>216245</v>
      </c>
      <c r="C7209" t="s">
        <v>12571</v>
      </c>
      <c r="D7209" s="11">
        <v>46217.698831018497</v>
      </c>
      <c r="E7209" t="s">
        <v>12572</v>
      </c>
      <c r="F7209" t="s">
        <v>6415</v>
      </c>
      <c r="G7209" t="s">
        <v>12146</v>
      </c>
      <c r="H7209" t="s">
        <v>6449</v>
      </c>
      <c r="I7209" t="s">
        <v>65</v>
      </c>
      <c r="J7209" t="s">
        <v>57</v>
      </c>
      <c r="K7209" t="s">
        <v>12573</v>
      </c>
      <c r="L7209" t="s">
        <v>12140</v>
      </c>
      <c r="M7209" t="s">
        <v>12574</v>
      </c>
      <c r="N7209" t="s">
        <v>7202</v>
      </c>
      <c r="O7209" t="s">
        <v>7255</v>
      </c>
      <c r="P7209">
        <v>15409950</v>
      </c>
      <c r="Q7209" t="s">
        <v>6636</v>
      </c>
      <c r="R7209" t="s">
        <v>6636</v>
      </c>
      <c r="S7209" s="12"/>
      <c r="T7209" s="13"/>
      <c r="U7209" t="s">
        <v>7486</v>
      </c>
    </row>
    <row r="7210" spans="1:21" x14ac:dyDescent="0.25">
      <c r="A7210" t="s">
        <v>6637</v>
      </c>
      <c r="B7210" s="12">
        <v>216450</v>
      </c>
      <c r="C7210" t="s">
        <v>12579</v>
      </c>
      <c r="D7210" s="11">
        <v>46217.7055555556</v>
      </c>
      <c r="E7210" t="s">
        <v>12580</v>
      </c>
      <c r="F7210" t="s">
        <v>6415</v>
      </c>
      <c r="G7210" t="s">
        <v>6968</v>
      </c>
      <c r="H7210" t="s">
        <v>6449</v>
      </c>
      <c r="I7210" t="s">
        <v>55</v>
      </c>
      <c r="J7210" t="s">
        <v>643</v>
      </c>
      <c r="K7210" t="s">
        <v>12096</v>
      </c>
      <c r="L7210" t="s">
        <v>12078</v>
      </c>
      <c r="M7210" t="s">
        <v>12097</v>
      </c>
      <c r="N7210" t="s">
        <v>6761</v>
      </c>
      <c r="O7210" t="s">
        <v>6762</v>
      </c>
      <c r="P7210">
        <v>15149500</v>
      </c>
      <c r="Q7210" t="s">
        <v>6636</v>
      </c>
      <c r="R7210" t="s">
        <v>6636</v>
      </c>
      <c r="S7210" s="12"/>
      <c r="T7210" s="13"/>
      <c r="U7210" t="s">
        <v>7486</v>
      </c>
    </row>
    <row r="7211" spans="1:21" x14ac:dyDescent="0.25">
      <c r="A7211" t="s">
        <v>6637</v>
      </c>
      <c r="B7211" s="12">
        <v>216450</v>
      </c>
      <c r="C7211" t="s">
        <v>12579</v>
      </c>
      <c r="D7211" s="11">
        <v>46217.7055555556</v>
      </c>
      <c r="E7211" t="s">
        <v>12580</v>
      </c>
      <c r="F7211" t="s">
        <v>6415</v>
      </c>
      <c r="G7211" t="s">
        <v>8520</v>
      </c>
      <c r="H7211" t="s">
        <v>6449</v>
      </c>
      <c r="I7211" t="s">
        <v>55</v>
      </c>
      <c r="J7211" t="s">
        <v>643</v>
      </c>
      <c r="K7211" t="s">
        <v>12096</v>
      </c>
      <c r="L7211" t="s">
        <v>12078</v>
      </c>
      <c r="M7211" t="s">
        <v>12097</v>
      </c>
      <c r="N7211" t="s">
        <v>6761</v>
      </c>
      <c r="O7211" t="s">
        <v>6762</v>
      </c>
      <c r="P7211">
        <v>15149500</v>
      </c>
      <c r="Q7211" t="s">
        <v>6636</v>
      </c>
      <c r="R7211" t="s">
        <v>6636</v>
      </c>
      <c r="S7211" s="12"/>
      <c r="T7211" s="13"/>
      <c r="U7211" t="s">
        <v>7486</v>
      </c>
    </row>
    <row r="7212" spans="1:21" x14ac:dyDescent="0.25">
      <c r="A7212" t="s">
        <v>6637</v>
      </c>
      <c r="B7212" s="12">
        <v>216450</v>
      </c>
      <c r="C7212" t="s">
        <v>12579</v>
      </c>
      <c r="D7212" s="11">
        <v>46217.7055555556</v>
      </c>
      <c r="E7212" t="s">
        <v>12580</v>
      </c>
      <c r="F7212" t="s">
        <v>6415</v>
      </c>
      <c r="G7212" t="s">
        <v>12030</v>
      </c>
      <c r="H7212" t="s">
        <v>6449</v>
      </c>
      <c r="I7212" t="s">
        <v>55</v>
      </c>
      <c r="J7212" t="s">
        <v>643</v>
      </c>
      <c r="K7212" t="s">
        <v>12096</v>
      </c>
      <c r="L7212" t="s">
        <v>12078</v>
      </c>
      <c r="M7212" t="s">
        <v>12097</v>
      </c>
      <c r="N7212" t="s">
        <v>6761</v>
      </c>
      <c r="O7212" t="s">
        <v>6762</v>
      </c>
      <c r="P7212">
        <v>15149500</v>
      </c>
      <c r="Q7212" t="s">
        <v>6636</v>
      </c>
      <c r="R7212" t="s">
        <v>6636</v>
      </c>
      <c r="S7212" s="12"/>
      <c r="T7212" s="13"/>
      <c r="U7212" t="s">
        <v>7486</v>
      </c>
    </row>
    <row r="7213" spans="1:21" x14ac:dyDescent="0.25">
      <c r="A7213" t="s">
        <v>6637</v>
      </c>
      <c r="B7213" s="12">
        <v>216450</v>
      </c>
      <c r="C7213" t="s">
        <v>12579</v>
      </c>
      <c r="D7213" s="11">
        <v>46217.7055555556</v>
      </c>
      <c r="E7213" t="s">
        <v>12580</v>
      </c>
      <c r="F7213" t="s">
        <v>6415</v>
      </c>
      <c r="G7213" t="s">
        <v>12080</v>
      </c>
      <c r="H7213" t="s">
        <v>6449</v>
      </c>
      <c r="I7213" t="s">
        <v>55</v>
      </c>
      <c r="J7213" t="s">
        <v>643</v>
      </c>
      <c r="K7213" t="s">
        <v>12096</v>
      </c>
      <c r="L7213" t="s">
        <v>12078</v>
      </c>
      <c r="M7213" t="s">
        <v>12097</v>
      </c>
      <c r="N7213" t="s">
        <v>6761</v>
      </c>
      <c r="O7213" t="s">
        <v>6762</v>
      </c>
      <c r="P7213">
        <v>15149500</v>
      </c>
      <c r="Q7213" t="s">
        <v>6636</v>
      </c>
      <c r="R7213" t="s">
        <v>6636</v>
      </c>
      <c r="S7213" s="12"/>
      <c r="T7213" s="13"/>
      <c r="U7213" t="s">
        <v>7486</v>
      </c>
    </row>
    <row r="7214" spans="1:21" x14ac:dyDescent="0.25">
      <c r="A7214" t="s">
        <v>6637</v>
      </c>
      <c r="B7214" s="12">
        <v>216450</v>
      </c>
      <c r="C7214" t="s">
        <v>12579</v>
      </c>
      <c r="D7214" s="11">
        <v>46217.7055555556</v>
      </c>
      <c r="E7214" t="s">
        <v>12580</v>
      </c>
      <c r="F7214" t="s">
        <v>6415</v>
      </c>
      <c r="G7214" t="s">
        <v>12081</v>
      </c>
      <c r="H7214" t="s">
        <v>6449</v>
      </c>
      <c r="I7214" t="s">
        <v>55</v>
      </c>
      <c r="J7214" t="s">
        <v>643</v>
      </c>
      <c r="K7214" t="s">
        <v>12096</v>
      </c>
      <c r="L7214" t="s">
        <v>12078</v>
      </c>
      <c r="M7214" t="s">
        <v>12097</v>
      </c>
      <c r="N7214" t="s">
        <v>6761</v>
      </c>
      <c r="O7214" t="s">
        <v>6762</v>
      </c>
      <c r="P7214">
        <v>15149500</v>
      </c>
      <c r="Q7214" t="s">
        <v>6636</v>
      </c>
      <c r="R7214" t="s">
        <v>6636</v>
      </c>
      <c r="S7214" s="12"/>
      <c r="T7214" s="13"/>
      <c r="U7214" t="s">
        <v>7486</v>
      </c>
    </row>
    <row r="7215" spans="1:21" x14ac:dyDescent="0.25">
      <c r="A7215" t="s">
        <v>6619</v>
      </c>
      <c r="B7215" s="12">
        <v>216255</v>
      </c>
      <c r="C7215" t="s">
        <v>12567</v>
      </c>
      <c r="D7215" s="11">
        <v>46217.722291666701</v>
      </c>
      <c r="E7215" t="s">
        <v>12568</v>
      </c>
      <c r="F7215" t="s">
        <v>6415</v>
      </c>
      <c r="G7215" t="s">
        <v>6968</v>
      </c>
      <c r="H7215" t="s">
        <v>6449</v>
      </c>
      <c r="I7215" t="s">
        <v>55</v>
      </c>
      <c r="J7215" t="s">
        <v>44</v>
      </c>
      <c r="K7215" t="s">
        <v>12569</v>
      </c>
      <c r="L7215" t="s">
        <v>12201</v>
      </c>
      <c r="M7215" t="s">
        <v>12570</v>
      </c>
      <c r="N7215" t="s">
        <v>6761</v>
      </c>
      <c r="O7215" t="s">
        <v>6771</v>
      </c>
      <c r="P7215">
        <v>16995000</v>
      </c>
      <c r="Q7215" t="s">
        <v>6636</v>
      </c>
      <c r="R7215" t="s">
        <v>6636</v>
      </c>
      <c r="S7215" s="12"/>
      <c r="T7215" s="13"/>
      <c r="U7215" t="s">
        <v>6724</v>
      </c>
    </row>
    <row r="7216" spans="1:21" x14ac:dyDescent="0.25">
      <c r="A7216" t="s">
        <v>6619</v>
      </c>
      <c r="B7216" s="12">
        <v>216255</v>
      </c>
      <c r="C7216" t="s">
        <v>12567</v>
      </c>
      <c r="D7216" s="11">
        <v>46217.722291666701</v>
      </c>
      <c r="E7216" t="s">
        <v>12568</v>
      </c>
      <c r="F7216" t="s">
        <v>6415</v>
      </c>
      <c r="G7216" t="s">
        <v>8520</v>
      </c>
      <c r="H7216" t="s">
        <v>6449</v>
      </c>
      <c r="I7216" t="s">
        <v>55</v>
      </c>
      <c r="J7216" t="s">
        <v>44</v>
      </c>
      <c r="K7216" t="s">
        <v>12569</v>
      </c>
      <c r="L7216" t="s">
        <v>12201</v>
      </c>
      <c r="M7216" t="s">
        <v>12570</v>
      </c>
      <c r="N7216" t="s">
        <v>6761</v>
      </c>
      <c r="O7216" t="s">
        <v>6771</v>
      </c>
      <c r="P7216">
        <v>16995000</v>
      </c>
      <c r="Q7216" t="s">
        <v>6636</v>
      </c>
      <c r="R7216" t="s">
        <v>6636</v>
      </c>
      <c r="S7216" s="12"/>
      <c r="T7216" s="13"/>
      <c r="U7216" t="s">
        <v>6724</v>
      </c>
    </row>
    <row r="7217" spans="1:21" x14ac:dyDescent="0.25">
      <c r="A7217" t="s">
        <v>6619</v>
      </c>
      <c r="B7217" s="12">
        <v>216255</v>
      </c>
      <c r="C7217" t="s">
        <v>12567</v>
      </c>
      <c r="D7217" s="11">
        <v>46217.722291666701</v>
      </c>
      <c r="E7217" t="s">
        <v>12568</v>
      </c>
      <c r="F7217" t="s">
        <v>6415</v>
      </c>
      <c r="G7217" t="s">
        <v>12030</v>
      </c>
      <c r="H7217" t="s">
        <v>6449</v>
      </c>
      <c r="I7217" t="s">
        <v>55</v>
      </c>
      <c r="J7217" t="s">
        <v>44</v>
      </c>
      <c r="K7217" t="s">
        <v>12569</v>
      </c>
      <c r="L7217" t="s">
        <v>12201</v>
      </c>
      <c r="M7217" t="s">
        <v>12570</v>
      </c>
      <c r="N7217" t="s">
        <v>6761</v>
      </c>
      <c r="O7217" t="s">
        <v>6771</v>
      </c>
      <c r="P7217">
        <v>16995000</v>
      </c>
      <c r="Q7217" t="s">
        <v>6636</v>
      </c>
      <c r="R7217" t="s">
        <v>6636</v>
      </c>
      <c r="S7217" s="12"/>
      <c r="T7217" s="13"/>
      <c r="U7217" t="s">
        <v>6724</v>
      </c>
    </row>
    <row r="7218" spans="1:21" x14ac:dyDescent="0.25">
      <c r="A7218" t="s">
        <v>6619</v>
      </c>
      <c r="B7218" s="12">
        <v>216255</v>
      </c>
      <c r="C7218" t="s">
        <v>12567</v>
      </c>
      <c r="D7218" s="11">
        <v>46217.722291666701</v>
      </c>
      <c r="E7218" t="s">
        <v>12568</v>
      </c>
      <c r="F7218" t="s">
        <v>6415</v>
      </c>
      <c r="G7218" t="s">
        <v>8521</v>
      </c>
      <c r="H7218" t="s">
        <v>6449</v>
      </c>
      <c r="I7218" t="s">
        <v>55</v>
      </c>
      <c r="J7218" t="s">
        <v>44</v>
      </c>
      <c r="K7218" t="s">
        <v>12569</v>
      </c>
      <c r="L7218" t="s">
        <v>12201</v>
      </c>
      <c r="M7218" t="s">
        <v>12570</v>
      </c>
      <c r="N7218" t="s">
        <v>6761</v>
      </c>
      <c r="O7218" t="s">
        <v>6771</v>
      </c>
      <c r="P7218">
        <v>16995000</v>
      </c>
      <c r="Q7218" t="s">
        <v>6636</v>
      </c>
      <c r="R7218" t="s">
        <v>6636</v>
      </c>
      <c r="S7218" s="12"/>
      <c r="T7218" s="13"/>
      <c r="U7218" t="s">
        <v>6724</v>
      </c>
    </row>
    <row r="7219" spans="1:21" x14ac:dyDescent="0.25">
      <c r="A7219" t="s">
        <v>6619</v>
      </c>
      <c r="B7219" s="12">
        <v>216255</v>
      </c>
      <c r="C7219" t="s">
        <v>12567</v>
      </c>
      <c r="D7219" s="11">
        <v>46217.722291666701</v>
      </c>
      <c r="E7219" t="s">
        <v>12568</v>
      </c>
      <c r="F7219" t="s">
        <v>6415</v>
      </c>
      <c r="G7219" t="s">
        <v>12203</v>
      </c>
      <c r="H7219" t="s">
        <v>6449</v>
      </c>
      <c r="I7219" t="s">
        <v>55</v>
      </c>
      <c r="J7219" t="s">
        <v>44</v>
      </c>
      <c r="K7219" t="s">
        <v>12569</v>
      </c>
      <c r="L7219" t="s">
        <v>12201</v>
      </c>
      <c r="M7219" t="s">
        <v>12570</v>
      </c>
      <c r="N7219" t="s">
        <v>6761</v>
      </c>
      <c r="O7219" t="s">
        <v>6771</v>
      </c>
      <c r="P7219">
        <v>16995000</v>
      </c>
      <c r="Q7219" t="s">
        <v>6636</v>
      </c>
      <c r="R7219" t="s">
        <v>6636</v>
      </c>
      <c r="S7219" s="12"/>
      <c r="T7219" s="13"/>
      <c r="U7219" t="s">
        <v>6724</v>
      </c>
    </row>
    <row r="7220" spans="1:21" x14ac:dyDescent="0.25">
      <c r="A7220" t="s">
        <v>6619</v>
      </c>
      <c r="B7220" s="12">
        <v>216255</v>
      </c>
      <c r="C7220" t="s">
        <v>12567</v>
      </c>
      <c r="D7220" s="11">
        <v>46217.722291666701</v>
      </c>
      <c r="E7220" t="s">
        <v>12568</v>
      </c>
      <c r="F7220" t="s">
        <v>6415</v>
      </c>
      <c r="G7220" t="s">
        <v>12080</v>
      </c>
      <c r="H7220" t="s">
        <v>6449</v>
      </c>
      <c r="I7220" t="s">
        <v>55</v>
      </c>
      <c r="J7220" t="s">
        <v>44</v>
      </c>
      <c r="K7220" t="s">
        <v>12569</v>
      </c>
      <c r="L7220" t="s">
        <v>12201</v>
      </c>
      <c r="M7220" t="s">
        <v>12570</v>
      </c>
      <c r="N7220" t="s">
        <v>6761</v>
      </c>
      <c r="O7220" t="s">
        <v>6771</v>
      </c>
      <c r="P7220">
        <v>16995000</v>
      </c>
      <c r="Q7220" t="s">
        <v>6636</v>
      </c>
      <c r="R7220" t="s">
        <v>6636</v>
      </c>
      <c r="S7220" s="12"/>
      <c r="T7220" s="13"/>
      <c r="U7220" t="s">
        <v>6724</v>
      </c>
    </row>
    <row r="7221" spans="1:21" x14ac:dyDescent="0.25">
      <c r="A7221" t="s">
        <v>6619</v>
      </c>
      <c r="B7221" s="12">
        <v>216255</v>
      </c>
      <c r="C7221" t="s">
        <v>12567</v>
      </c>
      <c r="D7221" s="11">
        <v>46217.722291666701</v>
      </c>
      <c r="E7221" t="s">
        <v>12568</v>
      </c>
      <c r="F7221" t="s">
        <v>6415</v>
      </c>
      <c r="G7221" t="s">
        <v>12081</v>
      </c>
      <c r="H7221" t="s">
        <v>6449</v>
      </c>
      <c r="I7221" t="s">
        <v>55</v>
      </c>
      <c r="J7221" t="s">
        <v>44</v>
      </c>
      <c r="K7221" t="s">
        <v>12569</v>
      </c>
      <c r="L7221" t="s">
        <v>12201</v>
      </c>
      <c r="M7221" t="s">
        <v>12570</v>
      </c>
      <c r="N7221" t="s">
        <v>6761</v>
      </c>
      <c r="O7221" t="s">
        <v>6771</v>
      </c>
      <c r="P7221">
        <v>16995000</v>
      </c>
      <c r="Q7221" t="s">
        <v>6636</v>
      </c>
      <c r="R7221" t="s">
        <v>6636</v>
      </c>
      <c r="S7221" s="12"/>
      <c r="T7221" s="13"/>
      <c r="U7221" t="s">
        <v>6724</v>
      </c>
    </row>
    <row r="7222" spans="1:21" x14ac:dyDescent="0.25">
      <c r="A7222" t="s">
        <v>6619</v>
      </c>
      <c r="B7222" s="12">
        <v>216255</v>
      </c>
      <c r="C7222" t="s">
        <v>12567</v>
      </c>
      <c r="D7222" s="11">
        <v>46217.722291666701</v>
      </c>
      <c r="E7222" t="s">
        <v>12568</v>
      </c>
      <c r="F7222" t="s">
        <v>6415</v>
      </c>
      <c r="G7222" t="s">
        <v>12120</v>
      </c>
      <c r="H7222" t="s">
        <v>6449</v>
      </c>
      <c r="I7222" t="s">
        <v>55</v>
      </c>
      <c r="J7222" t="s">
        <v>44</v>
      </c>
      <c r="K7222" t="s">
        <v>12569</v>
      </c>
      <c r="L7222" t="s">
        <v>12201</v>
      </c>
      <c r="M7222" t="s">
        <v>12570</v>
      </c>
      <c r="N7222" t="s">
        <v>6761</v>
      </c>
      <c r="O7222" t="s">
        <v>6771</v>
      </c>
      <c r="P7222">
        <v>16995000</v>
      </c>
      <c r="Q7222" t="s">
        <v>6636</v>
      </c>
      <c r="R7222" t="s">
        <v>6636</v>
      </c>
      <c r="S7222" s="12"/>
      <c r="T7222" s="13"/>
      <c r="U7222" t="s">
        <v>6724</v>
      </c>
    </row>
    <row r="7223" spans="1:21" x14ac:dyDescent="0.25">
      <c r="A7223" t="s">
        <v>6637</v>
      </c>
      <c r="B7223" s="12">
        <v>216300</v>
      </c>
      <c r="C7223" t="s">
        <v>12581</v>
      </c>
      <c r="D7223" s="11">
        <v>46217.749421296299</v>
      </c>
      <c r="E7223" t="s">
        <v>12582</v>
      </c>
      <c r="F7223" t="s">
        <v>6415</v>
      </c>
      <c r="G7223" t="s">
        <v>6968</v>
      </c>
      <c r="H7223" t="s">
        <v>6449</v>
      </c>
      <c r="I7223" t="s">
        <v>65</v>
      </c>
      <c r="J7223" t="s">
        <v>57</v>
      </c>
      <c r="K7223" t="s">
        <v>12509</v>
      </c>
      <c r="L7223" t="s">
        <v>12023</v>
      </c>
      <c r="M7223" t="s">
        <v>12510</v>
      </c>
      <c r="N7223" t="s">
        <v>6761</v>
      </c>
      <c r="O7223" t="s">
        <v>6771</v>
      </c>
      <c r="P7223">
        <v>16995000</v>
      </c>
      <c r="Q7223" t="s">
        <v>6636</v>
      </c>
      <c r="R7223" t="s">
        <v>6636</v>
      </c>
      <c r="S7223" s="12"/>
      <c r="T7223" s="13"/>
      <c r="U7223" t="s">
        <v>6636</v>
      </c>
    </row>
    <row r="7224" spans="1:21" x14ac:dyDescent="0.25">
      <c r="A7224" t="s">
        <v>6637</v>
      </c>
      <c r="B7224" s="12">
        <v>432600</v>
      </c>
      <c r="C7224" t="s">
        <v>12581</v>
      </c>
      <c r="D7224" s="11">
        <v>46217.749421296299</v>
      </c>
      <c r="E7224" t="s">
        <v>12582</v>
      </c>
      <c r="F7224" t="s">
        <v>6415</v>
      </c>
      <c r="G7224" t="s">
        <v>10421</v>
      </c>
      <c r="H7224" t="s">
        <v>6449</v>
      </c>
      <c r="I7224" t="s">
        <v>65</v>
      </c>
      <c r="J7224" t="s">
        <v>57</v>
      </c>
      <c r="K7224" t="s">
        <v>12509</v>
      </c>
      <c r="L7224" t="s">
        <v>12023</v>
      </c>
      <c r="M7224" t="s">
        <v>12510</v>
      </c>
      <c r="N7224" t="s">
        <v>6761</v>
      </c>
      <c r="O7224" t="s">
        <v>6771</v>
      </c>
      <c r="P7224">
        <v>33990000</v>
      </c>
      <c r="Q7224" t="s">
        <v>6636</v>
      </c>
      <c r="R7224" t="s">
        <v>6636</v>
      </c>
      <c r="S7224" s="12"/>
      <c r="T7224" s="13"/>
      <c r="U7224" t="s">
        <v>6636</v>
      </c>
    </row>
    <row r="7225" spans="1:21" x14ac:dyDescent="0.25">
      <c r="A7225" t="s">
        <v>6637</v>
      </c>
      <c r="B7225" s="12">
        <v>216300</v>
      </c>
      <c r="C7225" t="s">
        <v>12581</v>
      </c>
      <c r="D7225" s="11">
        <v>46217.749421296299</v>
      </c>
      <c r="E7225" t="s">
        <v>12582</v>
      </c>
      <c r="F7225" t="s">
        <v>6415</v>
      </c>
      <c r="G7225" t="s">
        <v>8520</v>
      </c>
      <c r="H7225" t="s">
        <v>6449</v>
      </c>
      <c r="I7225" t="s">
        <v>65</v>
      </c>
      <c r="J7225" t="s">
        <v>57</v>
      </c>
      <c r="K7225" t="s">
        <v>12509</v>
      </c>
      <c r="L7225" t="s">
        <v>12023</v>
      </c>
      <c r="M7225" t="s">
        <v>12510</v>
      </c>
      <c r="N7225" t="s">
        <v>6761</v>
      </c>
      <c r="O7225" t="s">
        <v>6771</v>
      </c>
      <c r="P7225">
        <v>16995000</v>
      </c>
      <c r="Q7225" t="s">
        <v>6636</v>
      </c>
      <c r="R7225" t="s">
        <v>6636</v>
      </c>
      <c r="S7225" s="12"/>
      <c r="T7225" s="13"/>
      <c r="U7225" t="s">
        <v>6636</v>
      </c>
    </row>
    <row r="7226" spans="1:21" x14ac:dyDescent="0.25">
      <c r="A7226" t="s">
        <v>6619</v>
      </c>
      <c r="B7226" s="12">
        <v>216280</v>
      </c>
      <c r="C7226" t="s">
        <v>12563</v>
      </c>
      <c r="D7226" s="11">
        <v>46217.770405092597</v>
      </c>
      <c r="E7226" t="s">
        <v>12564</v>
      </c>
      <c r="F7226" t="s">
        <v>6415</v>
      </c>
      <c r="G7226" t="s">
        <v>6968</v>
      </c>
      <c r="H7226" t="s">
        <v>6449</v>
      </c>
      <c r="I7226" t="s">
        <v>55</v>
      </c>
      <c r="J7226" t="s">
        <v>44</v>
      </c>
      <c r="K7226" t="s">
        <v>12565</v>
      </c>
      <c r="L7226" t="s">
        <v>12201</v>
      </c>
      <c r="M7226" t="s">
        <v>12566</v>
      </c>
      <c r="N7226" t="s">
        <v>6761</v>
      </c>
      <c r="O7226" t="s">
        <v>6762</v>
      </c>
      <c r="P7226">
        <v>15149500</v>
      </c>
      <c r="Q7226" t="s">
        <v>6867</v>
      </c>
      <c r="R7226" t="s">
        <v>6779</v>
      </c>
      <c r="S7226" s="12"/>
      <c r="T7226" s="13"/>
      <c r="U7226" t="s">
        <v>7486</v>
      </c>
    </row>
    <row r="7227" spans="1:21" x14ac:dyDescent="0.25">
      <c r="A7227" t="s">
        <v>6619</v>
      </c>
      <c r="B7227" s="12">
        <v>216280</v>
      </c>
      <c r="C7227" t="s">
        <v>12563</v>
      </c>
      <c r="D7227" s="11">
        <v>46217.770405092597</v>
      </c>
      <c r="E7227" t="s">
        <v>12564</v>
      </c>
      <c r="F7227" t="s">
        <v>6415</v>
      </c>
      <c r="G7227" t="s">
        <v>8520</v>
      </c>
      <c r="H7227" t="s">
        <v>6449</v>
      </c>
      <c r="I7227" t="s">
        <v>55</v>
      </c>
      <c r="J7227" t="s">
        <v>44</v>
      </c>
      <c r="K7227" t="s">
        <v>12565</v>
      </c>
      <c r="L7227" t="s">
        <v>12201</v>
      </c>
      <c r="M7227" t="s">
        <v>12566</v>
      </c>
      <c r="N7227" t="s">
        <v>6761</v>
      </c>
      <c r="O7227" t="s">
        <v>6762</v>
      </c>
      <c r="P7227">
        <v>15149500</v>
      </c>
      <c r="Q7227" t="s">
        <v>6867</v>
      </c>
      <c r="R7227" t="s">
        <v>6779</v>
      </c>
      <c r="S7227" s="12"/>
      <c r="T7227" s="13"/>
      <c r="U7227" t="s">
        <v>7486</v>
      </c>
    </row>
    <row r="7228" spans="1:21" x14ac:dyDescent="0.25">
      <c r="A7228" t="s">
        <v>6619</v>
      </c>
      <c r="B7228" s="12">
        <v>216280</v>
      </c>
      <c r="C7228" t="s">
        <v>12563</v>
      </c>
      <c r="D7228" s="11">
        <v>46217.770405092597</v>
      </c>
      <c r="E7228" t="s">
        <v>12564</v>
      </c>
      <c r="F7228" t="s">
        <v>6415</v>
      </c>
      <c r="G7228" t="s">
        <v>12030</v>
      </c>
      <c r="H7228" t="s">
        <v>6449</v>
      </c>
      <c r="I7228" t="s">
        <v>55</v>
      </c>
      <c r="J7228" t="s">
        <v>44</v>
      </c>
      <c r="K7228" t="s">
        <v>12565</v>
      </c>
      <c r="L7228" t="s">
        <v>12201</v>
      </c>
      <c r="M7228" t="s">
        <v>12566</v>
      </c>
      <c r="N7228" t="s">
        <v>6761</v>
      </c>
      <c r="O7228" t="s">
        <v>6762</v>
      </c>
      <c r="P7228">
        <v>15149500</v>
      </c>
      <c r="Q7228" t="s">
        <v>6867</v>
      </c>
      <c r="R7228" t="s">
        <v>6779</v>
      </c>
      <c r="S7228" s="12"/>
      <c r="T7228" s="13"/>
      <c r="U7228" t="s">
        <v>7486</v>
      </c>
    </row>
    <row r="7229" spans="1:21" x14ac:dyDescent="0.25">
      <c r="A7229" t="s">
        <v>6619</v>
      </c>
      <c r="B7229" s="12">
        <v>216280</v>
      </c>
      <c r="C7229" t="s">
        <v>12563</v>
      </c>
      <c r="D7229" s="11">
        <v>46217.770405092597</v>
      </c>
      <c r="E7229" t="s">
        <v>12564</v>
      </c>
      <c r="F7229" t="s">
        <v>6415</v>
      </c>
      <c r="G7229" t="s">
        <v>8521</v>
      </c>
      <c r="H7229" t="s">
        <v>6449</v>
      </c>
      <c r="I7229" t="s">
        <v>55</v>
      </c>
      <c r="J7229" t="s">
        <v>44</v>
      </c>
      <c r="K7229" t="s">
        <v>12565</v>
      </c>
      <c r="L7229" t="s">
        <v>12201</v>
      </c>
      <c r="M7229" t="s">
        <v>12566</v>
      </c>
      <c r="N7229" t="s">
        <v>6761</v>
      </c>
      <c r="O7229" t="s">
        <v>6762</v>
      </c>
      <c r="P7229">
        <v>15149500</v>
      </c>
      <c r="Q7229" t="s">
        <v>6867</v>
      </c>
      <c r="R7229" t="s">
        <v>6779</v>
      </c>
      <c r="S7229" s="12"/>
      <c r="T7229" s="13"/>
      <c r="U7229" t="s">
        <v>7486</v>
      </c>
    </row>
    <row r="7230" spans="1:21" x14ac:dyDescent="0.25">
      <c r="A7230" t="s">
        <v>6619</v>
      </c>
      <c r="B7230" s="12">
        <v>216280</v>
      </c>
      <c r="C7230" t="s">
        <v>12563</v>
      </c>
      <c r="D7230" s="11">
        <v>46217.770405092597</v>
      </c>
      <c r="E7230" t="s">
        <v>12564</v>
      </c>
      <c r="F7230" t="s">
        <v>6415</v>
      </c>
      <c r="G7230" t="s">
        <v>12203</v>
      </c>
      <c r="H7230" t="s">
        <v>6449</v>
      </c>
      <c r="I7230" t="s">
        <v>55</v>
      </c>
      <c r="J7230" t="s">
        <v>44</v>
      </c>
      <c r="K7230" t="s">
        <v>12565</v>
      </c>
      <c r="L7230" t="s">
        <v>12201</v>
      </c>
      <c r="M7230" t="s">
        <v>12566</v>
      </c>
      <c r="N7230" t="s">
        <v>6761</v>
      </c>
      <c r="O7230" t="s">
        <v>6762</v>
      </c>
      <c r="P7230">
        <v>15149500</v>
      </c>
      <c r="Q7230" t="s">
        <v>6867</v>
      </c>
      <c r="R7230" t="s">
        <v>6779</v>
      </c>
      <c r="S7230" s="12"/>
      <c r="T7230" s="13"/>
      <c r="U7230" t="s">
        <v>7486</v>
      </c>
    </row>
    <row r="7231" spans="1:21" x14ac:dyDescent="0.25">
      <c r="A7231" t="s">
        <v>6619</v>
      </c>
      <c r="B7231" s="12">
        <v>216280</v>
      </c>
      <c r="C7231" t="s">
        <v>12563</v>
      </c>
      <c r="D7231" s="11">
        <v>46217.770405092597</v>
      </c>
      <c r="E7231" t="s">
        <v>12564</v>
      </c>
      <c r="F7231" t="s">
        <v>6415</v>
      </c>
      <c r="G7231" t="s">
        <v>12080</v>
      </c>
      <c r="H7231" t="s">
        <v>6449</v>
      </c>
      <c r="I7231" t="s">
        <v>55</v>
      </c>
      <c r="J7231" t="s">
        <v>44</v>
      </c>
      <c r="K7231" t="s">
        <v>12565</v>
      </c>
      <c r="L7231" t="s">
        <v>12201</v>
      </c>
      <c r="M7231" t="s">
        <v>12566</v>
      </c>
      <c r="N7231" t="s">
        <v>6761</v>
      </c>
      <c r="O7231" t="s">
        <v>6762</v>
      </c>
      <c r="P7231">
        <v>15149500</v>
      </c>
      <c r="Q7231" t="s">
        <v>6867</v>
      </c>
      <c r="R7231" t="s">
        <v>6779</v>
      </c>
      <c r="S7231" s="12"/>
      <c r="T7231" s="13"/>
      <c r="U7231" t="s">
        <v>7486</v>
      </c>
    </row>
    <row r="7232" spans="1:21" x14ac:dyDescent="0.25">
      <c r="A7232" t="s">
        <v>6619</v>
      </c>
      <c r="B7232" s="12">
        <v>216280</v>
      </c>
      <c r="C7232" t="s">
        <v>12563</v>
      </c>
      <c r="D7232" s="11">
        <v>46217.770405092597</v>
      </c>
      <c r="E7232" t="s">
        <v>12564</v>
      </c>
      <c r="F7232" t="s">
        <v>6415</v>
      </c>
      <c r="G7232" t="s">
        <v>12081</v>
      </c>
      <c r="H7232" t="s">
        <v>6449</v>
      </c>
      <c r="I7232" t="s">
        <v>55</v>
      </c>
      <c r="J7232" t="s">
        <v>44</v>
      </c>
      <c r="K7232" t="s">
        <v>12565</v>
      </c>
      <c r="L7232" t="s">
        <v>12201</v>
      </c>
      <c r="M7232" t="s">
        <v>12566</v>
      </c>
      <c r="N7232" t="s">
        <v>6761</v>
      </c>
      <c r="O7232" t="s">
        <v>6762</v>
      </c>
      <c r="P7232">
        <v>15149500</v>
      </c>
      <c r="Q7232" t="s">
        <v>6867</v>
      </c>
      <c r="R7232" t="s">
        <v>6779</v>
      </c>
      <c r="S7232" s="12"/>
      <c r="T7232" s="13"/>
      <c r="U7232" t="s">
        <v>7486</v>
      </c>
    </row>
    <row r="7233" spans="1:21" x14ac:dyDescent="0.25">
      <c r="A7233" t="s">
        <v>6619</v>
      </c>
      <c r="B7233" s="12">
        <v>216280</v>
      </c>
      <c r="C7233" t="s">
        <v>12563</v>
      </c>
      <c r="D7233" s="11">
        <v>46217.770405092597</v>
      </c>
      <c r="E7233" t="s">
        <v>12564</v>
      </c>
      <c r="F7233" t="s">
        <v>6415</v>
      </c>
      <c r="G7233" t="s">
        <v>12120</v>
      </c>
      <c r="H7233" t="s">
        <v>6449</v>
      </c>
      <c r="I7233" t="s">
        <v>55</v>
      </c>
      <c r="J7233" t="s">
        <v>44</v>
      </c>
      <c r="K7233" t="s">
        <v>12565</v>
      </c>
      <c r="L7233" t="s">
        <v>12201</v>
      </c>
      <c r="M7233" t="s">
        <v>12566</v>
      </c>
      <c r="N7233" t="s">
        <v>6761</v>
      </c>
      <c r="O7233" t="s">
        <v>6762</v>
      </c>
      <c r="P7233">
        <v>15149500</v>
      </c>
      <c r="Q7233" t="s">
        <v>6867</v>
      </c>
      <c r="R7233" t="s">
        <v>6779</v>
      </c>
      <c r="S7233" s="12"/>
      <c r="T7233" s="13"/>
      <c r="U7233" t="s">
        <v>7486</v>
      </c>
    </row>
    <row r="7234" spans="1:21" x14ac:dyDescent="0.25">
      <c r="A7234" t="s">
        <v>6619</v>
      </c>
      <c r="B7234" s="12">
        <v>216300</v>
      </c>
      <c r="C7234" t="s">
        <v>12581</v>
      </c>
      <c r="D7234" s="11">
        <v>46217.791886574101</v>
      </c>
      <c r="E7234" t="s">
        <v>12582</v>
      </c>
      <c r="F7234" t="s">
        <v>6415</v>
      </c>
      <c r="G7234" t="s">
        <v>6968</v>
      </c>
      <c r="H7234" t="s">
        <v>6449</v>
      </c>
      <c r="I7234" t="s">
        <v>65</v>
      </c>
      <c r="J7234" t="s">
        <v>57</v>
      </c>
      <c r="K7234" t="s">
        <v>12509</v>
      </c>
      <c r="L7234" t="s">
        <v>12023</v>
      </c>
      <c r="M7234" t="s">
        <v>12510</v>
      </c>
      <c r="N7234" t="s">
        <v>6761</v>
      </c>
      <c r="O7234" t="s">
        <v>6771</v>
      </c>
      <c r="P7234">
        <v>16995000</v>
      </c>
      <c r="Q7234" t="s">
        <v>6636</v>
      </c>
      <c r="R7234" t="s">
        <v>6636</v>
      </c>
      <c r="S7234" s="12"/>
      <c r="T7234" s="13"/>
      <c r="U7234" t="s">
        <v>6636</v>
      </c>
    </row>
    <row r="7235" spans="1:21" x14ac:dyDescent="0.25">
      <c r="A7235" t="s">
        <v>6619</v>
      </c>
      <c r="B7235" s="12">
        <v>432600</v>
      </c>
      <c r="C7235" t="s">
        <v>12581</v>
      </c>
      <c r="D7235" s="11">
        <v>46217.791886574101</v>
      </c>
      <c r="E7235" t="s">
        <v>12582</v>
      </c>
      <c r="F7235" t="s">
        <v>6415</v>
      </c>
      <c r="G7235" t="s">
        <v>10421</v>
      </c>
      <c r="H7235" t="s">
        <v>6449</v>
      </c>
      <c r="I7235" t="s">
        <v>65</v>
      </c>
      <c r="J7235" t="s">
        <v>57</v>
      </c>
      <c r="K7235" t="s">
        <v>12509</v>
      </c>
      <c r="L7235" t="s">
        <v>12023</v>
      </c>
      <c r="M7235" t="s">
        <v>12510</v>
      </c>
      <c r="N7235" t="s">
        <v>6761</v>
      </c>
      <c r="O7235" t="s">
        <v>6771</v>
      </c>
      <c r="P7235">
        <v>33990000</v>
      </c>
      <c r="Q7235" t="s">
        <v>6636</v>
      </c>
      <c r="R7235" t="s">
        <v>6636</v>
      </c>
      <c r="S7235" s="12"/>
      <c r="T7235" s="13"/>
      <c r="U7235" t="s">
        <v>6636</v>
      </c>
    </row>
    <row r="7236" spans="1:21" x14ac:dyDescent="0.25">
      <c r="A7236" t="s">
        <v>6619</v>
      </c>
      <c r="B7236" s="12">
        <v>216300</v>
      </c>
      <c r="C7236" t="s">
        <v>12581</v>
      </c>
      <c r="D7236" s="11">
        <v>46217.791886574101</v>
      </c>
      <c r="E7236" t="s">
        <v>12582</v>
      </c>
      <c r="F7236" t="s">
        <v>6415</v>
      </c>
      <c r="G7236" t="s">
        <v>8520</v>
      </c>
      <c r="H7236" t="s">
        <v>6449</v>
      </c>
      <c r="I7236" t="s">
        <v>65</v>
      </c>
      <c r="J7236" t="s">
        <v>57</v>
      </c>
      <c r="K7236" t="s">
        <v>12509</v>
      </c>
      <c r="L7236" t="s">
        <v>12023</v>
      </c>
      <c r="M7236" t="s">
        <v>12510</v>
      </c>
      <c r="N7236" t="s">
        <v>6761</v>
      </c>
      <c r="O7236" t="s">
        <v>6771</v>
      </c>
      <c r="P7236">
        <v>16995000</v>
      </c>
      <c r="Q7236" t="s">
        <v>6636</v>
      </c>
      <c r="R7236" t="s">
        <v>6636</v>
      </c>
      <c r="S7236" s="12"/>
      <c r="T7236" s="13"/>
      <c r="U7236" t="s">
        <v>6636</v>
      </c>
    </row>
    <row r="7237" spans="1:21" x14ac:dyDescent="0.25">
      <c r="A7237" t="s">
        <v>6619</v>
      </c>
      <c r="B7237" s="12">
        <v>216305</v>
      </c>
      <c r="C7237" t="s">
        <v>12575</v>
      </c>
      <c r="D7237" s="11">
        <v>46217.800486111097</v>
      </c>
      <c r="E7237" t="s">
        <v>12576</v>
      </c>
      <c r="F7237" t="s">
        <v>6415</v>
      </c>
      <c r="G7237" t="s">
        <v>6968</v>
      </c>
      <c r="H7237" t="s">
        <v>6449</v>
      </c>
      <c r="I7237" t="s">
        <v>55</v>
      </c>
      <c r="J7237" t="s">
        <v>295</v>
      </c>
      <c r="K7237" t="s">
        <v>12577</v>
      </c>
      <c r="L7237" t="s">
        <v>12479</v>
      </c>
      <c r="M7237" t="s">
        <v>12578</v>
      </c>
      <c r="N7237" t="s">
        <v>8878</v>
      </c>
      <c r="O7237" t="s">
        <v>9540</v>
      </c>
      <c r="P7237">
        <v>31745000</v>
      </c>
      <c r="Q7237" t="s">
        <v>6636</v>
      </c>
      <c r="R7237" t="s">
        <v>6636</v>
      </c>
      <c r="S7237" s="12"/>
      <c r="T7237" s="13"/>
      <c r="U7237" t="s">
        <v>6636</v>
      </c>
    </row>
    <row r="7238" spans="1:21" x14ac:dyDescent="0.25">
      <c r="A7238" t="s">
        <v>6619</v>
      </c>
      <c r="B7238" s="12">
        <v>216305</v>
      </c>
      <c r="C7238" t="s">
        <v>12575</v>
      </c>
      <c r="D7238" s="11">
        <v>46217.800486111097</v>
      </c>
      <c r="E7238" t="s">
        <v>12576</v>
      </c>
      <c r="F7238" t="s">
        <v>6415</v>
      </c>
      <c r="G7238" t="s">
        <v>8520</v>
      </c>
      <c r="H7238" t="s">
        <v>6449</v>
      </c>
      <c r="I7238" t="s">
        <v>55</v>
      </c>
      <c r="J7238" t="s">
        <v>295</v>
      </c>
      <c r="K7238" t="s">
        <v>12577</v>
      </c>
      <c r="L7238" t="s">
        <v>12479</v>
      </c>
      <c r="M7238" t="s">
        <v>12578</v>
      </c>
      <c r="N7238" t="s">
        <v>8878</v>
      </c>
      <c r="O7238" t="s">
        <v>9540</v>
      </c>
      <c r="P7238">
        <v>31745000</v>
      </c>
      <c r="Q7238" t="s">
        <v>6636</v>
      </c>
      <c r="R7238" t="s">
        <v>6636</v>
      </c>
      <c r="S7238" s="12"/>
      <c r="T7238" s="13"/>
      <c r="U7238" t="s">
        <v>6636</v>
      </c>
    </row>
    <row r="7239" spans="1:21" x14ac:dyDescent="0.25">
      <c r="A7239" t="s">
        <v>6619</v>
      </c>
      <c r="B7239" s="12">
        <v>216305</v>
      </c>
      <c r="C7239" t="s">
        <v>12575</v>
      </c>
      <c r="D7239" s="11">
        <v>46217.800486111097</v>
      </c>
      <c r="E7239" t="s">
        <v>12576</v>
      </c>
      <c r="F7239" t="s">
        <v>6415</v>
      </c>
      <c r="G7239" t="s">
        <v>12030</v>
      </c>
      <c r="H7239" t="s">
        <v>6449</v>
      </c>
      <c r="I7239" t="s">
        <v>55</v>
      </c>
      <c r="J7239" t="s">
        <v>295</v>
      </c>
      <c r="K7239" t="s">
        <v>12577</v>
      </c>
      <c r="L7239" t="s">
        <v>12479</v>
      </c>
      <c r="M7239" t="s">
        <v>12578</v>
      </c>
      <c r="N7239" t="s">
        <v>8878</v>
      </c>
      <c r="O7239" t="s">
        <v>9540</v>
      </c>
      <c r="P7239">
        <v>31745000</v>
      </c>
      <c r="Q7239" t="s">
        <v>6636</v>
      </c>
      <c r="R7239" t="s">
        <v>6636</v>
      </c>
      <c r="S7239" s="12"/>
      <c r="T7239" s="13"/>
      <c r="U7239" t="s">
        <v>6636</v>
      </c>
    </row>
    <row r="7240" spans="1:21" x14ac:dyDescent="0.25">
      <c r="A7240" t="s">
        <v>6619</v>
      </c>
      <c r="B7240" s="12">
        <v>216305</v>
      </c>
      <c r="C7240" t="s">
        <v>12575</v>
      </c>
      <c r="D7240" s="11">
        <v>46217.800486111097</v>
      </c>
      <c r="E7240" t="s">
        <v>12576</v>
      </c>
      <c r="F7240" t="s">
        <v>6415</v>
      </c>
      <c r="G7240" t="s">
        <v>8521</v>
      </c>
      <c r="H7240" t="s">
        <v>6449</v>
      </c>
      <c r="I7240" t="s">
        <v>55</v>
      </c>
      <c r="J7240" t="s">
        <v>295</v>
      </c>
      <c r="K7240" t="s">
        <v>12577</v>
      </c>
      <c r="L7240" t="s">
        <v>12479</v>
      </c>
      <c r="M7240" t="s">
        <v>12578</v>
      </c>
      <c r="N7240" t="s">
        <v>8878</v>
      </c>
      <c r="O7240" t="s">
        <v>9540</v>
      </c>
      <c r="P7240">
        <v>31745000</v>
      </c>
      <c r="Q7240" t="s">
        <v>6636</v>
      </c>
      <c r="R7240" t="s">
        <v>6636</v>
      </c>
      <c r="S7240" s="12"/>
      <c r="T7240" s="13"/>
      <c r="U7240" t="s">
        <v>6636</v>
      </c>
    </row>
    <row r="7241" spans="1:21" x14ac:dyDescent="0.25">
      <c r="A7241" t="s">
        <v>6619</v>
      </c>
      <c r="B7241" s="12">
        <v>216305</v>
      </c>
      <c r="C7241" t="s">
        <v>12575</v>
      </c>
      <c r="D7241" s="11">
        <v>46217.800486111097</v>
      </c>
      <c r="E7241" t="s">
        <v>12576</v>
      </c>
      <c r="F7241" t="s">
        <v>6415</v>
      </c>
      <c r="G7241" t="s">
        <v>12145</v>
      </c>
      <c r="H7241" t="s">
        <v>6449</v>
      </c>
      <c r="I7241" t="s">
        <v>55</v>
      </c>
      <c r="J7241" t="s">
        <v>295</v>
      </c>
      <c r="K7241" t="s">
        <v>12577</v>
      </c>
      <c r="L7241" t="s">
        <v>12479</v>
      </c>
      <c r="M7241" t="s">
        <v>12578</v>
      </c>
      <c r="N7241" t="s">
        <v>8878</v>
      </c>
      <c r="O7241" t="s">
        <v>9540</v>
      </c>
      <c r="P7241">
        <v>31745000</v>
      </c>
      <c r="Q7241" t="s">
        <v>6636</v>
      </c>
      <c r="R7241" t="s">
        <v>6636</v>
      </c>
      <c r="S7241" s="12"/>
      <c r="T7241" s="13"/>
      <c r="U7241" t="s">
        <v>6636</v>
      </c>
    </row>
    <row r="7242" spans="1:21" x14ac:dyDescent="0.25">
      <c r="A7242" t="s">
        <v>6619</v>
      </c>
      <c r="B7242" s="12">
        <v>216305</v>
      </c>
      <c r="C7242" t="s">
        <v>12575</v>
      </c>
      <c r="D7242" s="11">
        <v>46217.800486111097</v>
      </c>
      <c r="E7242" t="s">
        <v>12576</v>
      </c>
      <c r="F7242" t="s">
        <v>6415</v>
      </c>
      <c r="G7242" t="s">
        <v>12482</v>
      </c>
      <c r="H7242" t="s">
        <v>6449</v>
      </c>
      <c r="I7242" t="s">
        <v>55</v>
      </c>
      <c r="J7242" t="s">
        <v>295</v>
      </c>
      <c r="K7242" t="s">
        <v>12577</v>
      </c>
      <c r="L7242" t="s">
        <v>12479</v>
      </c>
      <c r="M7242" t="s">
        <v>12578</v>
      </c>
      <c r="N7242" t="s">
        <v>8878</v>
      </c>
      <c r="O7242" t="s">
        <v>9540</v>
      </c>
      <c r="P7242">
        <v>31745000</v>
      </c>
      <c r="Q7242" t="s">
        <v>6636</v>
      </c>
      <c r="R7242" t="s">
        <v>6636</v>
      </c>
      <c r="S7242" s="12"/>
      <c r="T7242" s="13"/>
      <c r="U7242" t="s">
        <v>6636</v>
      </c>
    </row>
    <row r="7243" spans="1:21" x14ac:dyDescent="0.25">
      <c r="A7243" t="s">
        <v>6619</v>
      </c>
      <c r="B7243" s="12">
        <v>216305</v>
      </c>
      <c r="C7243" t="s">
        <v>12575</v>
      </c>
      <c r="D7243" s="11">
        <v>46217.800486111097</v>
      </c>
      <c r="E7243" t="s">
        <v>12576</v>
      </c>
      <c r="F7243" t="s">
        <v>6415</v>
      </c>
      <c r="G7243" t="s">
        <v>12483</v>
      </c>
      <c r="H7243" t="s">
        <v>6449</v>
      </c>
      <c r="I7243" t="s">
        <v>55</v>
      </c>
      <c r="J7243" t="s">
        <v>295</v>
      </c>
      <c r="K7243" t="s">
        <v>12577</v>
      </c>
      <c r="L7243" t="s">
        <v>12479</v>
      </c>
      <c r="M7243" t="s">
        <v>12578</v>
      </c>
      <c r="N7243" t="s">
        <v>8878</v>
      </c>
      <c r="O7243" t="s">
        <v>9540</v>
      </c>
      <c r="P7243">
        <v>31745000</v>
      </c>
      <c r="Q7243" t="s">
        <v>6636</v>
      </c>
      <c r="R7243" t="s">
        <v>6636</v>
      </c>
      <c r="S7243" s="12"/>
      <c r="T7243" s="13"/>
      <c r="U7243" t="s">
        <v>6636</v>
      </c>
    </row>
    <row r="7244" spans="1:21" x14ac:dyDescent="0.25">
      <c r="A7244" t="s">
        <v>6619</v>
      </c>
      <c r="B7244" s="12">
        <v>216305</v>
      </c>
      <c r="C7244" t="s">
        <v>12575</v>
      </c>
      <c r="D7244" s="11">
        <v>46217.800486111097</v>
      </c>
      <c r="E7244" t="s">
        <v>12576</v>
      </c>
      <c r="F7244" t="s">
        <v>6415</v>
      </c>
      <c r="G7244" t="s">
        <v>12484</v>
      </c>
      <c r="H7244" t="s">
        <v>6449</v>
      </c>
      <c r="I7244" t="s">
        <v>55</v>
      </c>
      <c r="J7244" t="s">
        <v>295</v>
      </c>
      <c r="K7244" t="s">
        <v>12577</v>
      </c>
      <c r="L7244" t="s">
        <v>12479</v>
      </c>
      <c r="M7244" t="s">
        <v>12578</v>
      </c>
      <c r="N7244" t="s">
        <v>8878</v>
      </c>
      <c r="O7244" t="s">
        <v>9540</v>
      </c>
      <c r="P7244">
        <v>31745000</v>
      </c>
      <c r="Q7244" t="s">
        <v>6636</v>
      </c>
      <c r="R7244" t="s">
        <v>6636</v>
      </c>
      <c r="S7244" s="12"/>
      <c r="T7244" s="13"/>
      <c r="U7244" t="s">
        <v>6636</v>
      </c>
    </row>
    <row r="7245" spans="1:21" x14ac:dyDescent="0.25">
      <c r="A7245" t="s">
        <v>6637</v>
      </c>
      <c r="B7245" s="12">
        <v>216600</v>
      </c>
      <c r="C7245" t="s">
        <v>12583</v>
      </c>
      <c r="D7245" s="11">
        <v>46218.526736111096</v>
      </c>
      <c r="E7245" t="s">
        <v>12584</v>
      </c>
      <c r="F7245" t="s">
        <v>6415</v>
      </c>
      <c r="G7245" t="s">
        <v>6968</v>
      </c>
      <c r="H7245" t="s">
        <v>6449</v>
      </c>
      <c r="I7245" t="s">
        <v>65</v>
      </c>
      <c r="J7245" t="s">
        <v>9067</v>
      </c>
      <c r="K7245" t="s">
        <v>12274</v>
      </c>
      <c r="L7245" t="s">
        <v>12039</v>
      </c>
      <c r="M7245" t="s">
        <v>12275</v>
      </c>
      <c r="N7245" t="s">
        <v>7044</v>
      </c>
      <c r="O7245" t="s">
        <v>7045</v>
      </c>
      <c r="P7245">
        <v>15899500</v>
      </c>
      <c r="Q7245" t="s">
        <v>6636</v>
      </c>
      <c r="R7245" t="s">
        <v>6636</v>
      </c>
      <c r="S7245" s="12"/>
      <c r="T7245" s="13"/>
      <c r="U7245" t="s">
        <v>6636</v>
      </c>
    </row>
    <row r="7246" spans="1:21" x14ac:dyDescent="0.25">
      <c r="A7246" t="s">
        <v>6637</v>
      </c>
      <c r="B7246" s="12">
        <v>216600</v>
      </c>
      <c r="C7246" t="s">
        <v>12583</v>
      </c>
      <c r="D7246" s="11">
        <v>46218.526736111096</v>
      </c>
      <c r="E7246" t="s">
        <v>12584</v>
      </c>
      <c r="F7246" t="s">
        <v>6415</v>
      </c>
      <c r="G7246" t="s">
        <v>8520</v>
      </c>
      <c r="H7246" t="s">
        <v>6449</v>
      </c>
      <c r="I7246" t="s">
        <v>65</v>
      </c>
      <c r="J7246" t="s">
        <v>9067</v>
      </c>
      <c r="K7246" t="s">
        <v>12274</v>
      </c>
      <c r="L7246" t="s">
        <v>12039</v>
      </c>
      <c r="M7246" t="s">
        <v>12275</v>
      </c>
      <c r="N7246" t="s">
        <v>7044</v>
      </c>
      <c r="O7246" t="s">
        <v>7045</v>
      </c>
      <c r="P7246">
        <v>15899500</v>
      </c>
      <c r="Q7246" t="s">
        <v>6636</v>
      </c>
      <c r="R7246" t="s">
        <v>6636</v>
      </c>
      <c r="S7246" s="12"/>
      <c r="T7246" s="13"/>
      <c r="U7246" t="s">
        <v>6636</v>
      </c>
    </row>
    <row r="7247" spans="1:21" x14ac:dyDescent="0.25">
      <c r="A7247" t="s">
        <v>6637</v>
      </c>
      <c r="B7247" s="12">
        <v>216600</v>
      </c>
      <c r="C7247" t="s">
        <v>12583</v>
      </c>
      <c r="D7247" s="11">
        <v>46218.526736111096</v>
      </c>
      <c r="E7247" t="s">
        <v>12584</v>
      </c>
      <c r="F7247" t="s">
        <v>6415</v>
      </c>
      <c r="G7247" t="s">
        <v>12030</v>
      </c>
      <c r="H7247" t="s">
        <v>6449</v>
      </c>
      <c r="I7247" t="s">
        <v>65</v>
      </c>
      <c r="J7247" t="s">
        <v>9067</v>
      </c>
      <c r="K7247" t="s">
        <v>12274</v>
      </c>
      <c r="L7247" t="s">
        <v>12039</v>
      </c>
      <c r="M7247" t="s">
        <v>12275</v>
      </c>
      <c r="N7247" t="s">
        <v>7044</v>
      </c>
      <c r="O7247" t="s">
        <v>7045</v>
      </c>
      <c r="P7247">
        <v>15899500</v>
      </c>
      <c r="Q7247" t="s">
        <v>6636</v>
      </c>
      <c r="R7247" t="s">
        <v>6636</v>
      </c>
      <c r="S7247" s="12"/>
      <c r="T7247" s="13"/>
      <c r="U7247" t="s">
        <v>6636</v>
      </c>
    </row>
    <row r="7248" spans="1:21" x14ac:dyDescent="0.25">
      <c r="A7248" t="s">
        <v>6637</v>
      </c>
      <c r="B7248" s="12">
        <v>216600</v>
      </c>
      <c r="C7248" t="s">
        <v>12583</v>
      </c>
      <c r="D7248" s="11">
        <v>46218.526736111096</v>
      </c>
      <c r="E7248" t="s">
        <v>12584</v>
      </c>
      <c r="F7248" t="s">
        <v>6415</v>
      </c>
      <c r="G7248" t="s">
        <v>8521</v>
      </c>
      <c r="H7248" t="s">
        <v>6449</v>
      </c>
      <c r="I7248" t="s">
        <v>65</v>
      </c>
      <c r="J7248" t="s">
        <v>9067</v>
      </c>
      <c r="K7248" t="s">
        <v>12274</v>
      </c>
      <c r="L7248" t="s">
        <v>12039</v>
      </c>
      <c r="M7248" t="s">
        <v>12275</v>
      </c>
      <c r="N7248" t="s">
        <v>7044</v>
      </c>
      <c r="O7248" t="s">
        <v>7045</v>
      </c>
      <c r="P7248">
        <v>15899500</v>
      </c>
      <c r="Q7248" t="s">
        <v>6636</v>
      </c>
      <c r="R7248" t="s">
        <v>6636</v>
      </c>
      <c r="S7248" s="12"/>
      <c r="T7248" s="13"/>
      <c r="U7248" t="s">
        <v>6636</v>
      </c>
    </row>
    <row r="7249" spans="1:21" x14ac:dyDescent="0.25">
      <c r="A7249" t="s">
        <v>6637</v>
      </c>
      <c r="B7249" s="12">
        <v>216600</v>
      </c>
      <c r="C7249" t="s">
        <v>12583</v>
      </c>
      <c r="D7249" s="11">
        <v>46218.526736111096</v>
      </c>
      <c r="E7249" t="s">
        <v>12584</v>
      </c>
      <c r="F7249" t="s">
        <v>6415</v>
      </c>
      <c r="G7249" t="s">
        <v>12041</v>
      </c>
      <c r="H7249" t="s">
        <v>6449</v>
      </c>
      <c r="I7249" t="s">
        <v>65</v>
      </c>
      <c r="J7249" t="s">
        <v>9067</v>
      </c>
      <c r="K7249" t="s">
        <v>12274</v>
      </c>
      <c r="L7249" t="s">
        <v>12039</v>
      </c>
      <c r="M7249" t="s">
        <v>12275</v>
      </c>
      <c r="N7249" t="s">
        <v>7044</v>
      </c>
      <c r="O7249" t="s">
        <v>7045</v>
      </c>
      <c r="P7249">
        <v>15899500</v>
      </c>
      <c r="Q7249" t="s">
        <v>6636</v>
      </c>
      <c r="R7249" t="s">
        <v>6636</v>
      </c>
      <c r="S7249" s="12"/>
      <c r="T7249" s="13"/>
      <c r="U7249" t="s">
        <v>6636</v>
      </c>
    </row>
    <row r="7250" spans="1:21" x14ac:dyDescent="0.25">
      <c r="A7250" t="s">
        <v>6637</v>
      </c>
      <c r="B7250" s="12">
        <v>216600</v>
      </c>
      <c r="C7250" t="s">
        <v>12583</v>
      </c>
      <c r="D7250" s="11">
        <v>46218.526736111096</v>
      </c>
      <c r="E7250" t="s">
        <v>12584</v>
      </c>
      <c r="F7250" t="s">
        <v>6415</v>
      </c>
      <c r="G7250" t="s">
        <v>12042</v>
      </c>
      <c r="H7250" t="s">
        <v>6449</v>
      </c>
      <c r="I7250" t="s">
        <v>65</v>
      </c>
      <c r="J7250" t="s">
        <v>9067</v>
      </c>
      <c r="K7250" t="s">
        <v>12274</v>
      </c>
      <c r="L7250" t="s">
        <v>12039</v>
      </c>
      <c r="M7250" t="s">
        <v>12275</v>
      </c>
      <c r="N7250" t="s">
        <v>7044</v>
      </c>
      <c r="O7250" t="s">
        <v>7045</v>
      </c>
      <c r="P7250">
        <v>15899500</v>
      </c>
      <c r="Q7250" t="s">
        <v>6636</v>
      </c>
      <c r="R7250" t="s">
        <v>6636</v>
      </c>
      <c r="S7250" s="12"/>
      <c r="T7250" s="13"/>
      <c r="U7250" t="s">
        <v>6636</v>
      </c>
    </row>
    <row r="7251" spans="1:21" x14ac:dyDescent="0.25">
      <c r="A7251" t="s">
        <v>6637</v>
      </c>
      <c r="B7251" s="12">
        <v>216600</v>
      </c>
      <c r="C7251" t="s">
        <v>12583</v>
      </c>
      <c r="D7251" s="11">
        <v>46218.526736111096</v>
      </c>
      <c r="E7251" t="s">
        <v>12584</v>
      </c>
      <c r="F7251" t="s">
        <v>6415</v>
      </c>
      <c r="G7251" t="s">
        <v>12043</v>
      </c>
      <c r="H7251" t="s">
        <v>6449</v>
      </c>
      <c r="I7251" t="s">
        <v>65</v>
      </c>
      <c r="J7251" t="s">
        <v>9067</v>
      </c>
      <c r="K7251" t="s">
        <v>12274</v>
      </c>
      <c r="L7251" t="s">
        <v>12039</v>
      </c>
      <c r="M7251" t="s">
        <v>12275</v>
      </c>
      <c r="N7251" t="s">
        <v>7044</v>
      </c>
      <c r="O7251" t="s">
        <v>7045</v>
      </c>
      <c r="P7251">
        <v>15899500</v>
      </c>
      <c r="Q7251" t="s">
        <v>6636</v>
      </c>
      <c r="R7251" t="s">
        <v>6636</v>
      </c>
      <c r="S7251" s="12"/>
      <c r="T7251" s="13"/>
      <c r="U7251" t="s">
        <v>6636</v>
      </c>
    </row>
    <row r="7252" spans="1:21" x14ac:dyDescent="0.25">
      <c r="A7252" t="s">
        <v>6619</v>
      </c>
      <c r="B7252" s="12">
        <v>216450</v>
      </c>
      <c r="C7252" t="s">
        <v>12579</v>
      </c>
      <c r="D7252" s="11">
        <v>46218.649317129602</v>
      </c>
      <c r="E7252" t="s">
        <v>12580</v>
      </c>
      <c r="F7252" t="s">
        <v>6415</v>
      </c>
      <c r="G7252" t="s">
        <v>6968</v>
      </c>
      <c r="H7252" t="s">
        <v>6449</v>
      </c>
      <c r="I7252" t="s">
        <v>55</v>
      </c>
      <c r="J7252" t="s">
        <v>643</v>
      </c>
      <c r="K7252" t="s">
        <v>12096</v>
      </c>
      <c r="L7252" t="s">
        <v>12078</v>
      </c>
      <c r="M7252" t="s">
        <v>12097</v>
      </c>
      <c r="N7252" t="s">
        <v>6761</v>
      </c>
      <c r="O7252" t="s">
        <v>6762</v>
      </c>
      <c r="P7252">
        <v>15149500</v>
      </c>
      <c r="Q7252" t="s">
        <v>6636</v>
      </c>
      <c r="R7252" t="s">
        <v>6636</v>
      </c>
      <c r="S7252" s="12"/>
      <c r="T7252" s="13"/>
      <c r="U7252" t="s">
        <v>7486</v>
      </c>
    </row>
    <row r="7253" spans="1:21" x14ac:dyDescent="0.25">
      <c r="A7253" t="s">
        <v>6619</v>
      </c>
      <c r="B7253" s="12">
        <v>216450</v>
      </c>
      <c r="C7253" t="s">
        <v>12579</v>
      </c>
      <c r="D7253" s="11">
        <v>46218.649317129602</v>
      </c>
      <c r="E7253" t="s">
        <v>12580</v>
      </c>
      <c r="F7253" t="s">
        <v>6415</v>
      </c>
      <c r="G7253" t="s">
        <v>8520</v>
      </c>
      <c r="H7253" t="s">
        <v>6449</v>
      </c>
      <c r="I7253" t="s">
        <v>55</v>
      </c>
      <c r="J7253" t="s">
        <v>643</v>
      </c>
      <c r="K7253" t="s">
        <v>12096</v>
      </c>
      <c r="L7253" t="s">
        <v>12078</v>
      </c>
      <c r="M7253" t="s">
        <v>12097</v>
      </c>
      <c r="N7253" t="s">
        <v>6761</v>
      </c>
      <c r="O7253" t="s">
        <v>6762</v>
      </c>
      <c r="P7253">
        <v>15149500</v>
      </c>
      <c r="Q7253" t="s">
        <v>6636</v>
      </c>
      <c r="R7253" t="s">
        <v>6636</v>
      </c>
      <c r="S7253" s="12"/>
      <c r="T7253" s="13"/>
      <c r="U7253" t="s">
        <v>7486</v>
      </c>
    </row>
    <row r="7254" spans="1:21" x14ac:dyDescent="0.25">
      <c r="A7254" t="s">
        <v>6619</v>
      </c>
      <c r="B7254" s="12">
        <v>216450</v>
      </c>
      <c r="C7254" t="s">
        <v>12579</v>
      </c>
      <c r="D7254" s="11">
        <v>46218.649317129602</v>
      </c>
      <c r="E7254" t="s">
        <v>12580</v>
      </c>
      <c r="F7254" t="s">
        <v>6415</v>
      </c>
      <c r="G7254" t="s">
        <v>12030</v>
      </c>
      <c r="H7254" t="s">
        <v>6449</v>
      </c>
      <c r="I7254" t="s">
        <v>55</v>
      </c>
      <c r="J7254" t="s">
        <v>643</v>
      </c>
      <c r="K7254" t="s">
        <v>12096</v>
      </c>
      <c r="L7254" t="s">
        <v>12078</v>
      </c>
      <c r="M7254" t="s">
        <v>12097</v>
      </c>
      <c r="N7254" t="s">
        <v>6761</v>
      </c>
      <c r="O7254" t="s">
        <v>6762</v>
      </c>
      <c r="P7254">
        <v>15149500</v>
      </c>
      <c r="Q7254" t="s">
        <v>6636</v>
      </c>
      <c r="R7254" t="s">
        <v>6636</v>
      </c>
      <c r="S7254" s="12"/>
      <c r="T7254" s="13"/>
      <c r="U7254" t="s">
        <v>7486</v>
      </c>
    </row>
    <row r="7255" spans="1:21" x14ac:dyDescent="0.25">
      <c r="A7255" t="s">
        <v>6619</v>
      </c>
      <c r="B7255" s="12">
        <v>216450</v>
      </c>
      <c r="C7255" t="s">
        <v>12579</v>
      </c>
      <c r="D7255" s="11">
        <v>46218.649317129602</v>
      </c>
      <c r="E7255" t="s">
        <v>12580</v>
      </c>
      <c r="F7255" t="s">
        <v>6415</v>
      </c>
      <c r="G7255" t="s">
        <v>12080</v>
      </c>
      <c r="H7255" t="s">
        <v>6449</v>
      </c>
      <c r="I7255" t="s">
        <v>55</v>
      </c>
      <c r="J7255" t="s">
        <v>643</v>
      </c>
      <c r="K7255" t="s">
        <v>12096</v>
      </c>
      <c r="L7255" t="s">
        <v>12078</v>
      </c>
      <c r="M7255" t="s">
        <v>12097</v>
      </c>
      <c r="N7255" t="s">
        <v>6761</v>
      </c>
      <c r="O7255" t="s">
        <v>6762</v>
      </c>
      <c r="P7255">
        <v>15149500</v>
      </c>
      <c r="Q7255" t="s">
        <v>6636</v>
      </c>
      <c r="R7255" t="s">
        <v>6636</v>
      </c>
      <c r="S7255" s="12"/>
      <c r="T7255" s="13"/>
      <c r="U7255" t="s">
        <v>7486</v>
      </c>
    </row>
    <row r="7256" spans="1:21" x14ac:dyDescent="0.25">
      <c r="A7256" t="s">
        <v>6619</v>
      </c>
      <c r="B7256" s="12">
        <v>216450</v>
      </c>
      <c r="C7256" t="s">
        <v>12579</v>
      </c>
      <c r="D7256" s="11">
        <v>46218.649317129602</v>
      </c>
      <c r="E7256" t="s">
        <v>12580</v>
      </c>
      <c r="F7256" t="s">
        <v>6415</v>
      </c>
      <c r="G7256" t="s">
        <v>12081</v>
      </c>
      <c r="H7256" t="s">
        <v>6449</v>
      </c>
      <c r="I7256" t="s">
        <v>55</v>
      </c>
      <c r="J7256" t="s">
        <v>643</v>
      </c>
      <c r="K7256" t="s">
        <v>12096</v>
      </c>
      <c r="L7256" t="s">
        <v>12078</v>
      </c>
      <c r="M7256" t="s">
        <v>12097</v>
      </c>
      <c r="N7256" t="s">
        <v>6761</v>
      </c>
      <c r="O7256" t="s">
        <v>6762</v>
      </c>
      <c r="P7256">
        <v>15149500</v>
      </c>
      <c r="Q7256" t="s">
        <v>6636</v>
      </c>
      <c r="R7256" t="s">
        <v>6636</v>
      </c>
      <c r="S7256" s="12"/>
      <c r="T7256" s="13"/>
      <c r="U7256" t="s">
        <v>7486</v>
      </c>
    </row>
    <row r="7257" spans="1:21" x14ac:dyDescent="0.25">
      <c r="A7257" t="s">
        <v>6637</v>
      </c>
      <c r="B7257" s="12">
        <v>216545</v>
      </c>
      <c r="C7257" t="s">
        <v>12585</v>
      </c>
      <c r="D7257" s="11">
        <v>46218.668518518498</v>
      </c>
      <c r="E7257" t="s">
        <v>12586</v>
      </c>
      <c r="F7257" t="s">
        <v>6415</v>
      </c>
      <c r="G7257" t="s">
        <v>6968</v>
      </c>
      <c r="H7257" t="s">
        <v>6449</v>
      </c>
      <c r="I7257" t="s">
        <v>65</v>
      </c>
      <c r="J7257" t="s">
        <v>636</v>
      </c>
      <c r="K7257" t="s">
        <v>12244</v>
      </c>
      <c r="L7257" t="s">
        <v>12023</v>
      </c>
      <c r="M7257" t="s">
        <v>12245</v>
      </c>
      <c r="N7257" t="s">
        <v>6761</v>
      </c>
      <c r="O7257" t="s">
        <v>6762</v>
      </c>
      <c r="P7257">
        <v>13799500</v>
      </c>
      <c r="Q7257" t="s">
        <v>6636</v>
      </c>
      <c r="R7257" t="s">
        <v>6636</v>
      </c>
      <c r="S7257" s="12"/>
      <c r="T7257" s="13"/>
      <c r="U7257" t="s">
        <v>6636</v>
      </c>
    </row>
    <row r="7258" spans="1:21" x14ac:dyDescent="0.25">
      <c r="A7258" t="s">
        <v>6637</v>
      </c>
      <c r="B7258" s="12">
        <v>433090</v>
      </c>
      <c r="C7258" t="s">
        <v>12585</v>
      </c>
      <c r="D7258" s="11">
        <v>46218.668518518498</v>
      </c>
      <c r="E7258" t="s">
        <v>12586</v>
      </c>
      <c r="F7258" t="s">
        <v>6415</v>
      </c>
      <c r="G7258" t="s">
        <v>10421</v>
      </c>
      <c r="H7258" t="s">
        <v>6449</v>
      </c>
      <c r="I7258" t="s">
        <v>65</v>
      </c>
      <c r="J7258" t="s">
        <v>636</v>
      </c>
      <c r="K7258" t="s">
        <v>12244</v>
      </c>
      <c r="L7258" t="s">
        <v>12023</v>
      </c>
      <c r="M7258" t="s">
        <v>12245</v>
      </c>
      <c r="N7258" t="s">
        <v>6761</v>
      </c>
      <c r="O7258" t="s">
        <v>6762</v>
      </c>
      <c r="P7258">
        <v>27599000</v>
      </c>
      <c r="Q7258" t="s">
        <v>6636</v>
      </c>
      <c r="R7258" t="s">
        <v>6636</v>
      </c>
      <c r="S7258" s="12"/>
      <c r="T7258" s="13"/>
      <c r="U7258" t="s">
        <v>6636</v>
      </c>
    </row>
    <row r="7259" spans="1:21" x14ac:dyDescent="0.25">
      <c r="A7259" t="s">
        <v>6637</v>
      </c>
      <c r="B7259" s="12">
        <v>216545</v>
      </c>
      <c r="C7259" t="s">
        <v>12585</v>
      </c>
      <c r="D7259" s="11">
        <v>46218.668518518498</v>
      </c>
      <c r="E7259" t="s">
        <v>12586</v>
      </c>
      <c r="F7259" t="s">
        <v>6415</v>
      </c>
      <c r="G7259" t="s">
        <v>8520</v>
      </c>
      <c r="H7259" t="s">
        <v>6449</v>
      </c>
      <c r="I7259" t="s">
        <v>65</v>
      </c>
      <c r="J7259" t="s">
        <v>636</v>
      </c>
      <c r="K7259" t="s">
        <v>12244</v>
      </c>
      <c r="L7259" t="s">
        <v>12023</v>
      </c>
      <c r="M7259" t="s">
        <v>12245</v>
      </c>
      <c r="N7259" t="s">
        <v>6761</v>
      </c>
      <c r="O7259" t="s">
        <v>6762</v>
      </c>
      <c r="P7259">
        <v>13799500</v>
      </c>
      <c r="Q7259" t="s">
        <v>6636</v>
      </c>
      <c r="R7259" t="s">
        <v>6636</v>
      </c>
      <c r="S7259" s="12"/>
      <c r="T7259" s="13"/>
      <c r="U7259" t="s">
        <v>6636</v>
      </c>
    </row>
    <row r="7260" spans="1:21" x14ac:dyDescent="0.25">
      <c r="A7260" t="s">
        <v>6637</v>
      </c>
      <c r="B7260" s="12">
        <v>216585</v>
      </c>
      <c r="C7260" t="s">
        <v>12587</v>
      </c>
      <c r="D7260" s="11">
        <v>46218.755324074104</v>
      </c>
      <c r="E7260" t="s">
        <v>12588</v>
      </c>
      <c r="F7260" t="s">
        <v>6415</v>
      </c>
      <c r="G7260" t="s">
        <v>6968</v>
      </c>
      <c r="H7260" t="s">
        <v>6449</v>
      </c>
      <c r="I7260" t="s">
        <v>65</v>
      </c>
      <c r="J7260" t="s">
        <v>57</v>
      </c>
      <c r="K7260" t="s">
        <v>12589</v>
      </c>
      <c r="L7260" t="s">
        <v>12023</v>
      </c>
      <c r="M7260" t="s">
        <v>12590</v>
      </c>
      <c r="N7260" t="s">
        <v>6761</v>
      </c>
      <c r="O7260" t="s">
        <v>6762</v>
      </c>
      <c r="P7260">
        <v>13799500</v>
      </c>
      <c r="Q7260" t="s">
        <v>6636</v>
      </c>
      <c r="R7260" t="s">
        <v>6636</v>
      </c>
      <c r="S7260" s="12"/>
      <c r="T7260" s="13"/>
      <c r="U7260" t="s">
        <v>7056</v>
      </c>
    </row>
    <row r="7261" spans="1:21" x14ac:dyDescent="0.25">
      <c r="A7261" t="s">
        <v>6637</v>
      </c>
      <c r="B7261" s="12">
        <v>433170</v>
      </c>
      <c r="C7261" t="s">
        <v>12587</v>
      </c>
      <c r="D7261" s="11">
        <v>46218.755324074104</v>
      </c>
      <c r="E7261" t="s">
        <v>12588</v>
      </c>
      <c r="F7261" t="s">
        <v>6415</v>
      </c>
      <c r="G7261" t="s">
        <v>10421</v>
      </c>
      <c r="H7261" t="s">
        <v>6449</v>
      </c>
      <c r="I7261" t="s">
        <v>65</v>
      </c>
      <c r="J7261" t="s">
        <v>57</v>
      </c>
      <c r="K7261" t="s">
        <v>12589</v>
      </c>
      <c r="L7261" t="s">
        <v>12023</v>
      </c>
      <c r="M7261" t="s">
        <v>12590</v>
      </c>
      <c r="N7261" t="s">
        <v>6761</v>
      </c>
      <c r="O7261" t="s">
        <v>6762</v>
      </c>
      <c r="P7261">
        <v>27599000</v>
      </c>
      <c r="Q7261" t="s">
        <v>6636</v>
      </c>
      <c r="R7261" t="s">
        <v>6636</v>
      </c>
      <c r="S7261" s="12"/>
      <c r="T7261" s="13"/>
      <c r="U7261" t="s">
        <v>7056</v>
      </c>
    </row>
    <row r="7262" spans="1:21" x14ac:dyDescent="0.25">
      <c r="A7262" t="s">
        <v>6637</v>
      </c>
      <c r="B7262" s="12">
        <v>216585</v>
      </c>
      <c r="C7262" t="s">
        <v>12587</v>
      </c>
      <c r="D7262" s="11">
        <v>46218.755324074104</v>
      </c>
      <c r="E7262" t="s">
        <v>12588</v>
      </c>
      <c r="F7262" t="s">
        <v>6415</v>
      </c>
      <c r="G7262" t="s">
        <v>8520</v>
      </c>
      <c r="H7262" t="s">
        <v>6449</v>
      </c>
      <c r="I7262" t="s">
        <v>65</v>
      </c>
      <c r="J7262" t="s">
        <v>57</v>
      </c>
      <c r="K7262" t="s">
        <v>12589</v>
      </c>
      <c r="L7262" t="s">
        <v>12023</v>
      </c>
      <c r="M7262" t="s">
        <v>12590</v>
      </c>
      <c r="N7262" t="s">
        <v>6761</v>
      </c>
      <c r="O7262" t="s">
        <v>6762</v>
      </c>
      <c r="P7262">
        <v>13799500</v>
      </c>
      <c r="Q7262" t="s">
        <v>6636</v>
      </c>
      <c r="R7262" t="s">
        <v>6636</v>
      </c>
      <c r="S7262" s="12"/>
      <c r="T7262" s="13"/>
      <c r="U7262" t="s">
        <v>7056</v>
      </c>
    </row>
    <row r="7263" spans="1:21" x14ac:dyDescent="0.25">
      <c r="A7263" t="s">
        <v>6619</v>
      </c>
      <c r="B7263" s="12">
        <v>216545</v>
      </c>
      <c r="C7263" t="s">
        <v>12585</v>
      </c>
      <c r="D7263" s="11">
        <v>46218.849097222199</v>
      </c>
      <c r="E7263" t="s">
        <v>12586</v>
      </c>
      <c r="F7263" t="s">
        <v>6415</v>
      </c>
      <c r="G7263" t="s">
        <v>6968</v>
      </c>
      <c r="H7263" t="s">
        <v>6449</v>
      </c>
      <c r="I7263" t="s">
        <v>65</v>
      </c>
      <c r="J7263" t="s">
        <v>636</v>
      </c>
      <c r="K7263" t="s">
        <v>12244</v>
      </c>
      <c r="L7263" t="s">
        <v>12023</v>
      </c>
      <c r="M7263" t="s">
        <v>12245</v>
      </c>
      <c r="N7263" t="s">
        <v>6761</v>
      </c>
      <c r="O7263" t="s">
        <v>6762</v>
      </c>
      <c r="P7263">
        <v>13799500</v>
      </c>
      <c r="Q7263" t="s">
        <v>6636</v>
      </c>
      <c r="R7263" t="s">
        <v>6636</v>
      </c>
      <c r="S7263" s="12"/>
      <c r="T7263" s="13"/>
      <c r="U7263" t="s">
        <v>6636</v>
      </c>
    </row>
    <row r="7264" spans="1:21" x14ac:dyDescent="0.25">
      <c r="A7264" t="s">
        <v>6619</v>
      </c>
      <c r="B7264" s="12">
        <v>433090</v>
      </c>
      <c r="C7264" t="s">
        <v>12585</v>
      </c>
      <c r="D7264" s="11">
        <v>46218.849097222199</v>
      </c>
      <c r="E7264" t="s">
        <v>12586</v>
      </c>
      <c r="F7264" t="s">
        <v>6415</v>
      </c>
      <c r="G7264" t="s">
        <v>10421</v>
      </c>
      <c r="H7264" t="s">
        <v>6449</v>
      </c>
      <c r="I7264" t="s">
        <v>65</v>
      </c>
      <c r="J7264" t="s">
        <v>636</v>
      </c>
      <c r="K7264" t="s">
        <v>12244</v>
      </c>
      <c r="L7264" t="s">
        <v>12023</v>
      </c>
      <c r="M7264" t="s">
        <v>12245</v>
      </c>
      <c r="N7264" t="s">
        <v>6761</v>
      </c>
      <c r="O7264" t="s">
        <v>6762</v>
      </c>
      <c r="P7264">
        <v>27599000</v>
      </c>
      <c r="Q7264" t="s">
        <v>6636</v>
      </c>
      <c r="R7264" t="s">
        <v>6636</v>
      </c>
      <c r="S7264" s="12"/>
      <c r="T7264" s="13"/>
      <c r="U7264" t="s">
        <v>6636</v>
      </c>
    </row>
    <row r="7265" spans="1:21" x14ac:dyDescent="0.25">
      <c r="A7265" t="s">
        <v>6619</v>
      </c>
      <c r="B7265" s="12">
        <v>216545</v>
      </c>
      <c r="C7265" t="s">
        <v>12585</v>
      </c>
      <c r="D7265" s="11">
        <v>46218.849097222199</v>
      </c>
      <c r="E7265" t="s">
        <v>12586</v>
      </c>
      <c r="F7265" t="s">
        <v>6415</v>
      </c>
      <c r="G7265" t="s">
        <v>8520</v>
      </c>
      <c r="H7265" t="s">
        <v>6449</v>
      </c>
      <c r="I7265" t="s">
        <v>65</v>
      </c>
      <c r="J7265" t="s">
        <v>636</v>
      </c>
      <c r="K7265" t="s">
        <v>12244</v>
      </c>
      <c r="L7265" t="s">
        <v>12023</v>
      </c>
      <c r="M7265" t="s">
        <v>12245</v>
      </c>
      <c r="N7265" t="s">
        <v>6761</v>
      </c>
      <c r="O7265" t="s">
        <v>6762</v>
      </c>
      <c r="P7265">
        <v>13799500</v>
      </c>
      <c r="Q7265" t="s">
        <v>6636</v>
      </c>
      <c r="R7265" t="s">
        <v>6636</v>
      </c>
      <c r="S7265" s="12"/>
      <c r="T7265" s="13"/>
      <c r="U7265" t="s">
        <v>6636</v>
      </c>
    </row>
    <row r="7266" spans="1:21" x14ac:dyDescent="0.25">
      <c r="A7266" t="s">
        <v>6637</v>
      </c>
      <c r="B7266" s="12">
        <v>216675</v>
      </c>
      <c r="C7266" t="s">
        <v>12591</v>
      </c>
      <c r="D7266" s="11">
        <v>46219.378495370402</v>
      </c>
      <c r="E7266" t="s">
        <v>12592</v>
      </c>
      <c r="F7266" t="s">
        <v>6415</v>
      </c>
      <c r="G7266" t="s">
        <v>6968</v>
      </c>
      <c r="H7266" t="s">
        <v>6449</v>
      </c>
      <c r="I7266" t="s">
        <v>65</v>
      </c>
      <c r="J7266" t="s">
        <v>57</v>
      </c>
      <c r="K7266" t="s">
        <v>12593</v>
      </c>
      <c r="L7266" t="s">
        <v>12023</v>
      </c>
      <c r="M7266" t="s">
        <v>12594</v>
      </c>
      <c r="N7266" t="s">
        <v>6761</v>
      </c>
      <c r="O7266" t="s">
        <v>6771</v>
      </c>
      <c r="P7266">
        <v>15495000</v>
      </c>
      <c r="Q7266" t="s">
        <v>6636</v>
      </c>
      <c r="R7266" t="s">
        <v>6636</v>
      </c>
      <c r="S7266" s="12"/>
      <c r="T7266" s="13"/>
      <c r="U7266" t="s">
        <v>6636</v>
      </c>
    </row>
    <row r="7267" spans="1:21" x14ac:dyDescent="0.25">
      <c r="A7267" t="s">
        <v>6637</v>
      </c>
      <c r="B7267" s="12">
        <v>433350</v>
      </c>
      <c r="C7267" t="s">
        <v>12591</v>
      </c>
      <c r="D7267" s="11">
        <v>46219.378495370402</v>
      </c>
      <c r="E7267" t="s">
        <v>12592</v>
      </c>
      <c r="F7267" t="s">
        <v>6415</v>
      </c>
      <c r="G7267" t="s">
        <v>10421</v>
      </c>
      <c r="H7267" t="s">
        <v>6449</v>
      </c>
      <c r="I7267" t="s">
        <v>65</v>
      </c>
      <c r="J7267" t="s">
        <v>57</v>
      </c>
      <c r="K7267" t="s">
        <v>12593</v>
      </c>
      <c r="L7267" t="s">
        <v>12023</v>
      </c>
      <c r="M7267" t="s">
        <v>12594</v>
      </c>
      <c r="N7267" t="s">
        <v>6761</v>
      </c>
      <c r="O7267" t="s">
        <v>6771</v>
      </c>
      <c r="P7267">
        <v>30990000</v>
      </c>
      <c r="Q7267" t="s">
        <v>6636</v>
      </c>
      <c r="R7267" t="s">
        <v>6636</v>
      </c>
      <c r="S7267" s="12"/>
      <c r="T7267" s="13"/>
      <c r="U7267" t="s">
        <v>6636</v>
      </c>
    </row>
    <row r="7268" spans="1:21" x14ac:dyDescent="0.25">
      <c r="A7268" t="s">
        <v>6637</v>
      </c>
      <c r="B7268" s="12">
        <v>216675</v>
      </c>
      <c r="C7268" t="s">
        <v>12591</v>
      </c>
      <c r="D7268" s="11">
        <v>46219.378495370402</v>
      </c>
      <c r="E7268" t="s">
        <v>12592</v>
      </c>
      <c r="F7268" t="s">
        <v>6415</v>
      </c>
      <c r="G7268" t="s">
        <v>8520</v>
      </c>
      <c r="H7268" t="s">
        <v>6449</v>
      </c>
      <c r="I7268" t="s">
        <v>65</v>
      </c>
      <c r="J7268" t="s">
        <v>57</v>
      </c>
      <c r="K7268" t="s">
        <v>12593</v>
      </c>
      <c r="L7268" t="s">
        <v>12023</v>
      </c>
      <c r="M7268" t="s">
        <v>12594</v>
      </c>
      <c r="N7268" t="s">
        <v>6761</v>
      </c>
      <c r="O7268" t="s">
        <v>6771</v>
      </c>
      <c r="P7268">
        <v>15495000</v>
      </c>
      <c r="Q7268" t="s">
        <v>6636</v>
      </c>
      <c r="R7268" t="s">
        <v>6636</v>
      </c>
      <c r="S7268" s="12"/>
      <c r="T7268" s="13"/>
      <c r="U7268" t="s">
        <v>6636</v>
      </c>
    </row>
    <row r="7269" spans="1:21" x14ac:dyDescent="0.25">
      <c r="A7269" t="s">
        <v>6619</v>
      </c>
      <c r="B7269" s="12">
        <v>216585</v>
      </c>
      <c r="C7269" t="s">
        <v>12587</v>
      </c>
      <c r="D7269" s="11">
        <v>46219.441134259301</v>
      </c>
      <c r="E7269" t="s">
        <v>12588</v>
      </c>
      <c r="F7269" t="s">
        <v>6415</v>
      </c>
      <c r="G7269" t="s">
        <v>6968</v>
      </c>
      <c r="H7269" t="s">
        <v>6449</v>
      </c>
      <c r="I7269" t="s">
        <v>65</v>
      </c>
      <c r="J7269" t="s">
        <v>57</v>
      </c>
      <c r="K7269" t="s">
        <v>12589</v>
      </c>
      <c r="L7269" t="s">
        <v>12023</v>
      </c>
      <c r="M7269" t="s">
        <v>12590</v>
      </c>
      <c r="N7269" t="s">
        <v>6761</v>
      </c>
      <c r="O7269" t="s">
        <v>6762</v>
      </c>
      <c r="P7269">
        <v>13799500</v>
      </c>
      <c r="Q7269" t="s">
        <v>6636</v>
      </c>
      <c r="R7269" t="s">
        <v>6636</v>
      </c>
      <c r="S7269" s="12"/>
      <c r="T7269" s="13"/>
      <c r="U7269" t="s">
        <v>7056</v>
      </c>
    </row>
    <row r="7270" spans="1:21" x14ac:dyDescent="0.25">
      <c r="A7270" t="s">
        <v>6619</v>
      </c>
      <c r="B7270" s="12">
        <v>433170</v>
      </c>
      <c r="C7270" t="s">
        <v>12587</v>
      </c>
      <c r="D7270" s="11">
        <v>46219.441134259301</v>
      </c>
      <c r="E7270" t="s">
        <v>12588</v>
      </c>
      <c r="F7270" t="s">
        <v>6415</v>
      </c>
      <c r="G7270" t="s">
        <v>10421</v>
      </c>
      <c r="H7270" t="s">
        <v>6449</v>
      </c>
      <c r="I7270" t="s">
        <v>65</v>
      </c>
      <c r="J7270" t="s">
        <v>57</v>
      </c>
      <c r="K7270" t="s">
        <v>12589</v>
      </c>
      <c r="L7270" t="s">
        <v>12023</v>
      </c>
      <c r="M7270" t="s">
        <v>12590</v>
      </c>
      <c r="N7270" t="s">
        <v>6761</v>
      </c>
      <c r="O7270" t="s">
        <v>6762</v>
      </c>
      <c r="P7270">
        <v>27599000</v>
      </c>
      <c r="Q7270" t="s">
        <v>6636</v>
      </c>
      <c r="R7270" t="s">
        <v>6636</v>
      </c>
      <c r="S7270" s="12"/>
      <c r="T7270" s="13"/>
      <c r="U7270" t="s">
        <v>7056</v>
      </c>
    </row>
    <row r="7271" spans="1:21" x14ac:dyDescent="0.25">
      <c r="A7271" t="s">
        <v>6619</v>
      </c>
      <c r="B7271" s="12">
        <v>216585</v>
      </c>
      <c r="C7271" t="s">
        <v>12587</v>
      </c>
      <c r="D7271" s="11">
        <v>46219.441134259301</v>
      </c>
      <c r="E7271" t="s">
        <v>12588</v>
      </c>
      <c r="F7271" t="s">
        <v>6415</v>
      </c>
      <c r="G7271" t="s">
        <v>8520</v>
      </c>
      <c r="H7271" t="s">
        <v>6449</v>
      </c>
      <c r="I7271" t="s">
        <v>65</v>
      </c>
      <c r="J7271" t="s">
        <v>57</v>
      </c>
      <c r="K7271" t="s">
        <v>12589</v>
      </c>
      <c r="L7271" t="s">
        <v>12023</v>
      </c>
      <c r="M7271" t="s">
        <v>12590</v>
      </c>
      <c r="N7271" t="s">
        <v>6761</v>
      </c>
      <c r="O7271" t="s">
        <v>6762</v>
      </c>
      <c r="P7271">
        <v>13799500</v>
      </c>
      <c r="Q7271" t="s">
        <v>6636</v>
      </c>
      <c r="R7271" t="s">
        <v>6636</v>
      </c>
      <c r="S7271" s="12"/>
      <c r="T7271" s="13"/>
      <c r="U7271" t="s">
        <v>7056</v>
      </c>
    </row>
    <row r="7272" spans="1:21" x14ac:dyDescent="0.25">
      <c r="A7272" t="s">
        <v>6619</v>
      </c>
      <c r="B7272" s="12">
        <v>216600</v>
      </c>
      <c r="C7272" t="s">
        <v>12583</v>
      </c>
      <c r="D7272" s="11">
        <v>46219.500590277799</v>
      </c>
      <c r="E7272" t="s">
        <v>12584</v>
      </c>
      <c r="F7272" t="s">
        <v>6415</v>
      </c>
      <c r="G7272" t="s">
        <v>6968</v>
      </c>
      <c r="H7272" t="s">
        <v>6449</v>
      </c>
      <c r="I7272" t="s">
        <v>65</v>
      </c>
      <c r="J7272" t="s">
        <v>9067</v>
      </c>
      <c r="K7272" t="s">
        <v>12274</v>
      </c>
      <c r="L7272" t="s">
        <v>12039</v>
      </c>
      <c r="M7272" t="s">
        <v>12275</v>
      </c>
      <c r="N7272" t="s">
        <v>7044</v>
      </c>
      <c r="O7272" t="s">
        <v>7045</v>
      </c>
      <c r="P7272">
        <v>15899500</v>
      </c>
      <c r="Q7272" t="s">
        <v>6636</v>
      </c>
      <c r="R7272" t="s">
        <v>6636</v>
      </c>
      <c r="S7272" s="12"/>
      <c r="T7272" s="13"/>
      <c r="U7272" t="s">
        <v>6636</v>
      </c>
    </row>
    <row r="7273" spans="1:21" x14ac:dyDescent="0.25">
      <c r="A7273" t="s">
        <v>6619</v>
      </c>
      <c r="B7273" s="12">
        <v>216600</v>
      </c>
      <c r="C7273" t="s">
        <v>12583</v>
      </c>
      <c r="D7273" s="11">
        <v>46219.500590277799</v>
      </c>
      <c r="E7273" t="s">
        <v>12584</v>
      </c>
      <c r="F7273" t="s">
        <v>6415</v>
      </c>
      <c r="G7273" t="s">
        <v>8520</v>
      </c>
      <c r="H7273" t="s">
        <v>6449</v>
      </c>
      <c r="I7273" t="s">
        <v>65</v>
      </c>
      <c r="J7273" t="s">
        <v>9067</v>
      </c>
      <c r="K7273" t="s">
        <v>12274</v>
      </c>
      <c r="L7273" t="s">
        <v>12039</v>
      </c>
      <c r="M7273" t="s">
        <v>12275</v>
      </c>
      <c r="N7273" t="s">
        <v>7044</v>
      </c>
      <c r="O7273" t="s">
        <v>7045</v>
      </c>
      <c r="P7273">
        <v>15899500</v>
      </c>
      <c r="Q7273" t="s">
        <v>6636</v>
      </c>
      <c r="R7273" t="s">
        <v>6636</v>
      </c>
      <c r="S7273" s="12"/>
      <c r="T7273" s="13"/>
      <c r="U7273" t="s">
        <v>6636</v>
      </c>
    </row>
    <row r="7274" spans="1:21" x14ac:dyDescent="0.25">
      <c r="A7274" t="s">
        <v>6619</v>
      </c>
      <c r="B7274" s="12">
        <v>216600</v>
      </c>
      <c r="C7274" t="s">
        <v>12583</v>
      </c>
      <c r="D7274" s="11">
        <v>46219.500590277799</v>
      </c>
      <c r="E7274" t="s">
        <v>12584</v>
      </c>
      <c r="F7274" t="s">
        <v>6415</v>
      </c>
      <c r="G7274" t="s">
        <v>12030</v>
      </c>
      <c r="H7274" t="s">
        <v>6449</v>
      </c>
      <c r="I7274" t="s">
        <v>65</v>
      </c>
      <c r="J7274" t="s">
        <v>9067</v>
      </c>
      <c r="K7274" t="s">
        <v>12274</v>
      </c>
      <c r="L7274" t="s">
        <v>12039</v>
      </c>
      <c r="M7274" t="s">
        <v>12275</v>
      </c>
      <c r="N7274" t="s">
        <v>7044</v>
      </c>
      <c r="O7274" t="s">
        <v>7045</v>
      </c>
      <c r="P7274">
        <v>15899500</v>
      </c>
      <c r="Q7274" t="s">
        <v>6636</v>
      </c>
      <c r="R7274" t="s">
        <v>6636</v>
      </c>
      <c r="S7274" s="12"/>
      <c r="T7274" s="13"/>
      <c r="U7274" t="s">
        <v>6636</v>
      </c>
    </row>
    <row r="7275" spans="1:21" x14ac:dyDescent="0.25">
      <c r="A7275" t="s">
        <v>6619</v>
      </c>
      <c r="B7275" s="12">
        <v>216600</v>
      </c>
      <c r="C7275" t="s">
        <v>12583</v>
      </c>
      <c r="D7275" s="11">
        <v>46219.500590277799</v>
      </c>
      <c r="E7275" t="s">
        <v>12584</v>
      </c>
      <c r="F7275" t="s">
        <v>6415</v>
      </c>
      <c r="G7275" t="s">
        <v>8521</v>
      </c>
      <c r="H7275" t="s">
        <v>6449</v>
      </c>
      <c r="I7275" t="s">
        <v>65</v>
      </c>
      <c r="J7275" t="s">
        <v>9067</v>
      </c>
      <c r="K7275" t="s">
        <v>12274</v>
      </c>
      <c r="L7275" t="s">
        <v>12039</v>
      </c>
      <c r="M7275" t="s">
        <v>12275</v>
      </c>
      <c r="N7275" t="s">
        <v>7044</v>
      </c>
      <c r="O7275" t="s">
        <v>7045</v>
      </c>
      <c r="P7275">
        <v>15899500</v>
      </c>
      <c r="Q7275" t="s">
        <v>6636</v>
      </c>
      <c r="R7275" t="s">
        <v>6636</v>
      </c>
      <c r="S7275" s="12"/>
      <c r="T7275" s="13"/>
      <c r="U7275" t="s">
        <v>6636</v>
      </c>
    </row>
    <row r="7276" spans="1:21" x14ac:dyDescent="0.25">
      <c r="A7276" t="s">
        <v>6619</v>
      </c>
      <c r="B7276" s="12">
        <v>216600</v>
      </c>
      <c r="C7276" t="s">
        <v>12583</v>
      </c>
      <c r="D7276" s="11">
        <v>46219.500590277799</v>
      </c>
      <c r="E7276" t="s">
        <v>12584</v>
      </c>
      <c r="F7276" t="s">
        <v>6415</v>
      </c>
      <c r="G7276" t="s">
        <v>12041</v>
      </c>
      <c r="H7276" t="s">
        <v>6449</v>
      </c>
      <c r="I7276" t="s">
        <v>65</v>
      </c>
      <c r="J7276" t="s">
        <v>9067</v>
      </c>
      <c r="K7276" t="s">
        <v>12274</v>
      </c>
      <c r="L7276" t="s">
        <v>12039</v>
      </c>
      <c r="M7276" t="s">
        <v>12275</v>
      </c>
      <c r="N7276" t="s">
        <v>7044</v>
      </c>
      <c r="O7276" t="s">
        <v>7045</v>
      </c>
      <c r="P7276">
        <v>15899500</v>
      </c>
      <c r="Q7276" t="s">
        <v>6636</v>
      </c>
      <c r="R7276" t="s">
        <v>6636</v>
      </c>
      <c r="S7276" s="12"/>
      <c r="T7276" s="13"/>
      <c r="U7276" t="s">
        <v>6636</v>
      </c>
    </row>
    <row r="7277" spans="1:21" x14ac:dyDescent="0.25">
      <c r="A7277" t="s">
        <v>6619</v>
      </c>
      <c r="B7277" s="12">
        <v>216600</v>
      </c>
      <c r="C7277" t="s">
        <v>12583</v>
      </c>
      <c r="D7277" s="11">
        <v>46219.500590277799</v>
      </c>
      <c r="E7277" t="s">
        <v>12584</v>
      </c>
      <c r="F7277" t="s">
        <v>6415</v>
      </c>
      <c r="G7277" t="s">
        <v>12042</v>
      </c>
      <c r="H7277" t="s">
        <v>6449</v>
      </c>
      <c r="I7277" t="s">
        <v>65</v>
      </c>
      <c r="J7277" t="s">
        <v>9067</v>
      </c>
      <c r="K7277" t="s">
        <v>12274</v>
      </c>
      <c r="L7277" t="s">
        <v>12039</v>
      </c>
      <c r="M7277" t="s">
        <v>12275</v>
      </c>
      <c r="N7277" t="s">
        <v>7044</v>
      </c>
      <c r="O7277" t="s">
        <v>7045</v>
      </c>
      <c r="P7277">
        <v>15899500</v>
      </c>
      <c r="Q7277" t="s">
        <v>6636</v>
      </c>
      <c r="R7277" t="s">
        <v>6636</v>
      </c>
      <c r="S7277" s="12"/>
      <c r="T7277" s="13"/>
      <c r="U7277" t="s">
        <v>6636</v>
      </c>
    </row>
    <row r="7278" spans="1:21" x14ac:dyDescent="0.25">
      <c r="A7278" t="s">
        <v>6619</v>
      </c>
      <c r="B7278" s="12">
        <v>216600</v>
      </c>
      <c r="C7278" t="s">
        <v>12583</v>
      </c>
      <c r="D7278" s="11">
        <v>46219.500590277799</v>
      </c>
      <c r="E7278" t="s">
        <v>12584</v>
      </c>
      <c r="F7278" t="s">
        <v>6415</v>
      </c>
      <c r="G7278" t="s">
        <v>12043</v>
      </c>
      <c r="H7278" t="s">
        <v>6449</v>
      </c>
      <c r="I7278" t="s">
        <v>65</v>
      </c>
      <c r="J7278" t="s">
        <v>9067</v>
      </c>
      <c r="K7278" t="s">
        <v>12274</v>
      </c>
      <c r="L7278" t="s">
        <v>12039</v>
      </c>
      <c r="M7278" t="s">
        <v>12275</v>
      </c>
      <c r="N7278" t="s">
        <v>7044</v>
      </c>
      <c r="O7278" t="s">
        <v>7045</v>
      </c>
      <c r="P7278">
        <v>15899500</v>
      </c>
      <c r="Q7278" t="s">
        <v>6636</v>
      </c>
      <c r="R7278" t="s">
        <v>6636</v>
      </c>
      <c r="S7278" s="12"/>
      <c r="T7278" s="13"/>
      <c r="U7278" t="s">
        <v>6636</v>
      </c>
    </row>
    <row r="7279" spans="1:21" x14ac:dyDescent="0.25">
      <c r="A7279" t="s">
        <v>6619</v>
      </c>
      <c r="B7279" s="12">
        <v>216675</v>
      </c>
      <c r="C7279" t="s">
        <v>12591</v>
      </c>
      <c r="D7279" s="11">
        <v>46219.723275463002</v>
      </c>
      <c r="E7279" t="s">
        <v>12592</v>
      </c>
      <c r="F7279" t="s">
        <v>6415</v>
      </c>
      <c r="G7279" t="s">
        <v>6968</v>
      </c>
      <c r="H7279" t="s">
        <v>6449</v>
      </c>
      <c r="I7279" t="s">
        <v>65</v>
      </c>
      <c r="J7279" t="s">
        <v>57</v>
      </c>
      <c r="K7279" t="s">
        <v>12593</v>
      </c>
      <c r="L7279" t="s">
        <v>12023</v>
      </c>
      <c r="M7279" t="s">
        <v>12594</v>
      </c>
      <c r="N7279" t="s">
        <v>6761</v>
      </c>
      <c r="O7279" t="s">
        <v>6771</v>
      </c>
      <c r="P7279">
        <v>15495000</v>
      </c>
      <c r="Q7279" t="s">
        <v>6636</v>
      </c>
      <c r="R7279" t="s">
        <v>6636</v>
      </c>
      <c r="S7279" s="12"/>
      <c r="T7279" s="13"/>
      <c r="U7279" t="s">
        <v>6636</v>
      </c>
    </row>
    <row r="7280" spans="1:21" x14ac:dyDescent="0.25">
      <c r="A7280" t="s">
        <v>6619</v>
      </c>
      <c r="B7280" s="12">
        <v>433350</v>
      </c>
      <c r="C7280" t="s">
        <v>12591</v>
      </c>
      <c r="D7280" s="11">
        <v>46219.723275463002</v>
      </c>
      <c r="E7280" t="s">
        <v>12592</v>
      </c>
      <c r="F7280" t="s">
        <v>6415</v>
      </c>
      <c r="G7280" t="s">
        <v>10421</v>
      </c>
      <c r="H7280" t="s">
        <v>6449</v>
      </c>
      <c r="I7280" t="s">
        <v>65</v>
      </c>
      <c r="J7280" t="s">
        <v>57</v>
      </c>
      <c r="K7280" t="s">
        <v>12593</v>
      </c>
      <c r="L7280" t="s">
        <v>12023</v>
      </c>
      <c r="M7280" t="s">
        <v>12594</v>
      </c>
      <c r="N7280" t="s">
        <v>6761</v>
      </c>
      <c r="O7280" t="s">
        <v>6771</v>
      </c>
      <c r="P7280">
        <v>30990000</v>
      </c>
      <c r="Q7280" t="s">
        <v>6636</v>
      </c>
      <c r="R7280" t="s">
        <v>6636</v>
      </c>
      <c r="S7280" s="12"/>
      <c r="T7280" s="13"/>
      <c r="U7280" t="s">
        <v>6636</v>
      </c>
    </row>
    <row r="7281" spans="1:21" x14ac:dyDescent="0.25">
      <c r="A7281" t="s">
        <v>6619</v>
      </c>
      <c r="B7281" s="12">
        <v>216675</v>
      </c>
      <c r="C7281" t="s">
        <v>12591</v>
      </c>
      <c r="D7281" s="11">
        <v>46219.723275463002</v>
      </c>
      <c r="E7281" t="s">
        <v>12592</v>
      </c>
      <c r="F7281" t="s">
        <v>6415</v>
      </c>
      <c r="G7281" t="s">
        <v>8520</v>
      </c>
      <c r="H7281" t="s">
        <v>6449</v>
      </c>
      <c r="I7281" t="s">
        <v>65</v>
      </c>
      <c r="J7281" t="s">
        <v>57</v>
      </c>
      <c r="K7281" t="s">
        <v>12593</v>
      </c>
      <c r="L7281" t="s">
        <v>12023</v>
      </c>
      <c r="M7281" t="s">
        <v>12594</v>
      </c>
      <c r="N7281" t="s">
        <v>6761</v>
      </c>
      <c r="O7281" t="s">
        <v>6771</v>
      </c>
      <c r="P7281">
        <v>15495000</v>
      </c>
      <c r="Q7281" t="s">
        <v>6636</v>
      </c>
      <c r="R7281" t="s">
        <v>6636</v>
      </c>
      <c r="S7281" s="12"/>
      <c r="T7281" s="13"/>
      <c r="U7281" t="s">
        <v>6636</v>
      </c>
    </row>
    <row r="7282" spans="1:21" x14ac:dyDescent="0.25">
      <c r="A7282" t="s">
        <v>6637</v>
      </c>
      <c r="B7282" s="12">
        <v>216715</v>
      </c>
      <c r="C7282" t="s">
        <v>12595</v>
      </c>
      <c r="D7282" s="11">
        <v>46219.730891203697</v>
      </c>
      <c r="E7282" t="s">
        <v>12596</v>
      </c>
      <c r="F7282" t="s">
        <v>6415</v>
      </c>
      <c r="G7282" t="s">
        <v>6968</v>
      </c>
      <c r="H7282" t="s">
        <v>6449</v>
      </c>
      <c r="I7282" t="s">
        <v>65</v>
      </c>
      <c r="J7282" t="s">
        <v>219</v>
      </c>
      <c r="K7282" t="s">
        <v>12298</v>
      </c>
      <c r="L7282" t="s">
        <v>12028</v>
      </c>
      <c r="M7282" t="s">
        <v>12299</v>
      </c>
      <c r="N7282" t="s">
        <v>7001</v>
      </c>
      <c r="O7282" t="s">
        <v>7007</v>
      </c>
      <c r="P7282">
        <v>5340000</v>
      </c>
      <c r="Q7282" t="s">
        <v>6636</v>
      </c>
      <c r="R7282" t="s">
        <v>6636</v>
      </c>
      <c r="S7282" s="12"/>
      <c r="T7282" s="13"/>
      <c r="U7282" t="s">
        <v>7455</v>
      </c>
    </row>
    <row r="7283" spans="1:21" x14ac:dyDescent="0.25">
      <c r="A7283" t="s">
        <v>6637</v>
      </c>
      <c r="B7283" s="12">
        <v>216715</v>
      </c>
      <c r="C7283" t="s">
        <v>12595</v>
      </c>
      <c r="D7283" s="11">
        <v>46219.730891203697</v>
      </c>
      <c r="E7283" t="s">
        <v>12596</v>
      </c>
      <c r="F7283" t="s">
        <v>6415</v>
      </c>
      <c r="G7283" t="s">
        <v>8520</v>
      </c>
      <c r="H7283" t="s">
        <v>6449</v>
      </c>
      <c r="I7283" t="s">
        <v>65</v>
      </c>
      <c r="J7283" t="s">
        <v>219</v>
      </c>
      <c r="K7283" t="s">
        <v>12298</v>
      </c>
      <c r="L7283" t="s">
        <v>12028</v>
      </c>
      <c r="M7283" t="s">
        <v>12299</v>
      </c>
      <c r="N7283" t="s">
        <v>7001</v>
      </c>
      <c r="O7283" t="s">
        <v>7007</v>
      </c>
      <c r="P7283">
        <v>5340000</v>
      </c>
      <c r="Q7283" t="s">
        <v>6636</v>
      </c>
      <c r="R7283" t="s">
        <v>6636</v>
      </c>
      <c r="S7283" s="12"/>
      <c r="T7283" s="13"/>
      <c r="U7283" t="s">
        <v>7455</v>
      </c>
    </row>
    <row r="7284" spans="1:21" x14ac:dyDescent="0.25">
      <c r="A7284" t="s">
        <v>6637</v>
      </c>
      <c r="B7284" s="12">
        <v>216715</v>
      </c>
      <c r="C7284" t="s">
        <v>12595</v>
      </c>
      <c r="D7284" s="11">
        <v>46219.730891203697</v>
      </c>
      <c r="E7284" t="s">
        <v>12596</v>
      </c>
      <c r="F7284" t="s">
        <v>6415</v>
      </c>
      <c r="G7284" t="s">
        <v>12030</v>
      </c>
      <c r="H7284" t="s">
        <v>6449</v>
      </c>
      <c r="I7284" t="s">
        <v>65</v>
      </c>
      <c r="J7284" t="s">
        <v>219</v>
      </c>
      <c r="K7284" t="s">
        <v>12298</v>
      </c>
      <c r="L7284" t="s">
        <v>12028</v>
      </c>
      <c r="M7284" t="s">
        <v>12299</v>
      </c>
      <c r="N7284" t="s">
        <v>7001</v>
      </c>
      <c r="O7284" t="s">
        <v>7007</v>
      </c>
      <c r="P7284">
        <v>5340000</v>
      </c>
      <c r="Q7284" t="s">
        <v>6636</v>
      </c>
      <c r="R7284" t="s">
        <v>6636</v>
      </c>
      <c r="S7284" s="12"/>
      <c r="T7284" s="13"/>
      <c r="U7284" t="s">
        <v>7455</v>
      </c>
    </row>
    <row r="7285" spans="1:21" x14ac:dyDescent="0.25">
      <c r="A7285" t="s">
        <v>6637</v>
      </c>
      <c r="B7285" s="12">
        <v>216715</v>
      </c>
      <c r="C7285" t="s">
        <v>12595</v>
      </c>
      <c r="D7285" s="11">
        <v>46219.730891203697</v>
      </c>
      <c r="E7285" t="s">
        <v>12596</v>
      </c>
      <c r="F7285" t="s">
        <v>6415</v>
      </c>
      <c r="G7285" t="s">
        <v>8521</v>
      </c>
      <c r="H7285" t="s">
        <v>6449</v>
      </c>
      <c r="I7285" t="s">
        <v>65</v>
      </c>
      <c r="J7285" t="s">
        <v>219</v>
      </c>
      <c r="K7285" t="s">
        <v>12298</v>
      </c>
      <c r="L7285" t="s">
        <v>12028</v>
      </c>
      <c r="M7285" t="s">
        <v>12299</v>
      </c>
      <c r="N7285" t="s">
        <v>7001</v>
      </c>
      <c r="O7285" t="s">
        <v>7007</v>
      </c>
      <c r="P7285">
        <v>5340000</v>
      </c>
      <c r="Q7285" t="s">
        <v>6636</v>
      </c>
      <c r="R7285" t="s">
        <v>6636</v>
      </c>
      <c r="S7285" s="12"/>
      <c r="T7285" s="13"/>
      <c r="U7285" t="s">
        <v>7455</v>
      </c>
    </row>
    <row r="7286" spans="1:21" x14ac:dyDescent="0.25">
      <c r="A7286" t="s">
        <v>6637</v>
      </c>
      <c r="B7286" s="12">
        <v>216715</v>
      </c>
      <c r="C7286" t="s">
        <v>12595</v>
      </c>
      <c r="D7286" s="11">
        <v>46219.730891203697</v>
      </c>
      <c r="E7286" t="s">
        <v>12596</v>
      </c>
      <c r="F7286" t="s">
        <v>6415</v>
      </c>
      <c r="G7286" t="s">
        <v>12031</v>
      </c>
      <c r="H7286" t="s">
        <v>6449</v>
      </c>
      <c r="I7286" t="s">
        <v>65</v>
      </c>
      <c r="J7286" t="s">
        <v>219</v>
      </c>
      <c r="K7286" t="s">
        <v>12298</v>
      </c>
      <c r="L7286" t="s">
        <v>12028</v>
      </c>
      <c r="M7286" t="s">
        <v>12299</v>
      </c>
      <c r="N7286" t="s">
        <v>7001</v>
      </c>
      <c r="O7286" t="s">
        <v>7007</v>
      </c>
      <c r="P7286">
        <v>5340000</v>
      </c>
      <c r="Q7286" t="s">
        <v>6636</v>
      </c>
      <c r="R7286" t="s">
        <v>6636</v>
      </c>
      <c r="S7286" s="12"/>
      <c r="T7286" s="13"/>
      <c r="U7286" t="s">
        <v>7455</v>
      </c>
    </row>
    <row r="7287" spans="1:21" x14ac:dyDescent="0.25">
      <c r="A7287" t="s">
        <v>6637</v>
      </c>
      <c r="B7287" s="12">
        <v>216715</v>
      </c>
      <c r="C7287" t="s">
        <v>12595</v>
      </c>
      <c r="D7287" s="11">
        <v>46219.730891203697</v>
      </c>
      <c r="E7287" t="s">
        <v>12596</v>
      </c>
      <c r="F7287" t="s">
        <v>6415</v>
      </c>
      <c r="G7287" t="s">
        <v>12032</v>
      </c>
      <c r="H7287" t="s">
        <v>6449</v>
      </c>
      <c r="I7287" t="s">
        <v>65</v>
      </c>
      <c r="J7287" t="s">
        <v>219</v>
      </c>
      <c r="K7287" t="s">
        <v>12298</v>
      </c>
      <c r="L7287" t="s">
        <v>12028</v>
      </c>
      <c r="M7287" t="s">
        <v>12299</v>
      </c>
      <c r="N7287" t="s">
        <v>7001</v>
      </c>
      <c r="O7287" t="s">
        <v>7007</v>
      </c>
      <c r="P7287">
        <v>5340000</v>
      </c>
      <c r="Q7287" t="s">
        <v>6636</v>
      </c>
      <c r="R7287" t="s">
        <v>6636</v>
      </c>
      <c r="S7287" s="12"/>
      <c r="T7287" s="13"/>
      <c r="U7287" t="s">
        <v>7455</v>
      </c>
    </row>
    <row r="7288" spans="1:21" x14ac:dyDescent="0.25">
      <c r="A7288" t="s">
        <v>6637</v>
      </c>
      <c r="B7288" s="12">
        <v>216715</v>
      </c>
      <c r="C7288" t="s">
        <v>12595</v>
      </c>
      <c r="D7288" s="11">
        <v>46219.730891203697</v>
      </c>
      <c r="E7288" t="s">
        <v>12596</v>
      </c>
      <c r="F7288" t="s">
        <v>6415</v>
      </c>
      <c r="G7288" t="s">
        <v>12033</v>
      </c>
      <c r="H7288" t="s">
        <v>6449</v>
      </c>
      <c r="I7288" t="s">
        <v>65</v>
      </c>
      <c r="J7288" t="s">
        <v>219</v>
      </c>
      <c r="K7288" t="s">
        <v>12298</v>
      </c>
      <c r="L7288" t="s">
        <v>12028</v>
      </c>
      <c r="M7288" t="s">
        <v>12299</v>
      </c>
      <c r="N7288" t="s">
        <v>7001</v>
      </c>
      <c r="O7288" t="s">
        <v>7007</v>
      </c>
      <c r="P7288">
        <v>5340000</v>
      </c>
      <c r="Q7288" t="s">
        <v>6636</v>
      </c>
      <c r="R7288" t="s">
        <v>6636</v>
      </c>
      <c r="S7288" s="12"/>
      <c r="T7288" s="13"/>
      <c r="U7288" t="s">
        <v>7455</v>
      </c>
    </row>
    <row r="7289" spans="1:21" x14ac:dyDescent="0.25">
      <c r="A7289" t="s">
        <v>6637</v>
      </c>
      <c r="B7289" s="12">
        <v>216715</v>
      </c>
      <c r="C7289" t="s">
        <v>12595</v>
      </c>
      <c r="D7289" s="11">
        <v>46219.730891203697</v>
      </c>
      <c r="E7289" t="s">
        <v>12596</v>
      </c>
      <c r="F7289" t="s">
        <v>6415</v>
      </c>
      <c r="G7289" t="s">
        <v>12034</v>
      </c>
      <c r="H7289" t="s">
        <v>6449</v>
      </c>
      <c r="I7289" t="s">
        <v>65</v>
      </c>
      <c r="J7289" t="s">
        <v>219</v>
      </c>
      <c r="K7289" t="s">
        <v>12298</v>
      </c>
      <c r="L7289" t="s">
        <v>12028</v>
      </c>
      <c r="M7289" t="s">
        <v>12299</v>
      </c>
      <c r="N7289" t="s">
        <v>7001</v>
      </c>
      <c r="O7289" t="s">
        <v>7007</v>
      </c>
      <c r="P7289">
        <v>5340000</v>
      </c>
      <c r="Q7289" t="s">
        <v>6636</v>
      </c>
      <c r="R7289" t="s">
        <v>6636</v>
      </c>
      <c r="S7289" s="12"/>
      <c r="T7289" s="13"/>
      <c r="U7289" t="s">
        <v>7455</v>
      </c>
    </row>
    <row r="7290" spans="1:21" x14ac:dyDescent="0.25">
      <c r="A7290" t="s">
        <v>6637</v>
      </c>
      <c r="B7290" s="12">
        <v>216715</v>
      </c>
      <c r="C7290" t="s">
        <v>12595</v>
      </c>
      <c r="D7290" s="11">
        <v>46219.730891203697</v>
      </c>
      <c r="E7290" t="s">
        <v>12596</v>
      </c>
      <c r="F7290" t="s">
        <v>6415</v>
      </c>
      <c r="G7290" t="s">
        <v>12035</v>
      </c>
      <c r="H7290" t="s">
        <v>6449</v>
      </c>
      <c r="I7290" t="s">
        <v>65</v>
      </c>
      <c r="J7290" t="s">
        <v>219</v>
      </c>
      <c r="K7290" t="s">
        <v>12298</v>
      </c>
      <c r="L7290" t="s">
        <v>12028</v>
      </c>
      <c r="M7290" t="s">
        <v>12299</v>
      </c>
      <c r="N7290" t="s">
        <v>7001</v>
      </c>
      <c r="O7290" t="s">
        <v>7007</v>
      </c>
      <c r="P7290">
        <v>5340000</v>
      </c>
      <c r="Q7290" t="s">
        <v>6636</v>
      </c>
      <c r="R7290" t="s">
        <v>6636</v>
      </c>
      <c r="S7290" s="12"/>
      <c r="T7290" s="13"/>
      <c r="U7290" t="s">
        <v>7455</v>
      </c>
    </row>
    <row r="7291" spans="1:21" x14ac:dyDescent="0.25">
      <c r="A7291" t="s">
        <v>6619</v>
      </c>
      <c r="B7291" s="12">
        <v>216715</v>
      </c>
      <c r="C7291" t="s">
        <v>12595</v>
      </c>
      <c r="D7291" s="11">
        <v>46219.810543981497</v>
      </c>
      <c r="E7291" t="s">
        <v>12596</v>
      </c>
      <c r="F7291" t="s">
        <v>6415</v>
      </c>
      <c r="G7291" t="s">
        <v>6968</v>
      </c>
      <c r="H7291" t="s">
        <v>6449</v>
      </c>
      <c r="I7291" t="s">
        <v>65</v>
      </c>
      <c r="J7291" t="s">
        <v>219</v>
      </c>
      <c r="K7291" t="s">
        <v>12298</v>
      </c>
      <c r="L7291" t="s">
        <v>12028</v>
      </c>
      <c r="M7291" t="s">
        <v>12299</v>
      </c>
      <c r="N7291" t="s">
        <v>7001</v>
      </c>
      <c r="O7291" t="s">
        <v>7007</v>
      </c>
      <c r="P7291">
        <v>5340000</v>
      </c>
      <c r="Q7291" t="s">
        <v>6636</v>
      </c>
      <c r="R7291" t="s">
        <v>6636</v>
      </c>
      <c r="S7291" s="12"/>
      <c r="T7291" s="13"/>
      <c r="U7291" t="s">
        <v>7455</v>
      </c>
    </row>
    <row r="7292" spans="1:21" x14ac:dyDescent="0.25">
      <c r="A7292" t="s">
        <v>6619</v>
      </c>
      <c r="B7292" s="12">
        <v>216715</v>
      </c>
      <c r="C7292" t="s">
        <v>12595</v>
      </c>
      <c r="D7292" s="11">
        <v>46219.810543981497</v>
      </c>
      <c r="E7292" t="s">
        <v>12596</v>
      </c>
      <c r="F7292" t="s">
        <v>6415</v>
      </c>
      <c r="G7292" t="s">
        <v>8520</v>
      </c>
      <c r="H7292" t="s">
        <v>6449</v>
      </c>
      <c r="I7292" t="s">
        <v>65</v>
      </c>
      <c r="J7292" t="s">
        <v>219</v>
      </c>
      <c r="K7292" t="s">
        <v>12298</v>
      </c>
      <c r="L7292" t="s">
        <v>12028</v>
      </c>
      <c r="M7292" t="s">
        <v>12299</v>
      </c>
      <c r="N7292" t="s">
        <v>7001</v>
      </c>
      <c r="O7292" t="s">
        <v>7007</v>
      </c>
      <c r="P7292">
        <v>5340000</v>
      </c>
      <c r="Q7292" t="s">
        <v>6636</v>
      </c>
      <c r="R7292" t="s">
        <v>6636</v>
      </c>
      <c r="S7292" s="12"/>
      <c r="T7292" s="13"/>
      <c r="U7292" t="s">
        <v>7455</v>
      </c>
    </row>
    <row r="7293" spans="1:21" x14ac:dyDescent="0.25">
      <c r="A7293" t="s">
        <v>6619</v>
      </c>
      <c r="B7293" s="12">
        <v>216715</v>
      </c>
      <c r="C7293" t="s">
        <v>12595</v>
      </c>
      <c r="D7293" s="11">
        <v>46219.810543981497</v>
      </c>
      <c r="E7293" t="s">
        <v>12596</v>
      </c>
      <c r="F7293" t="s">
        <v>6415</v>
      </c>
      <c r="G7293" t="s">
        <v>12030</v>
      </c>
      <c r="H7293" t="s">
        <v>6449</v>
      </c>
      <c r="I7293" t="s">
        <v>65</v>
      </c>
      <c r="J7293" t="s">
        <v>219</v>
      </c>
      <c r="K7293" t="s">
        <v>12298</v>
      </c>
      <c r="L7293" t="s">
        <v>12028</v>
      </c>
      <c r="M7293" t="s">
        <v>12299</v>
      </c>
      <c r="N7293" t="s">
        <v>7001</v>
      </c>
      <c r="O7293" t="s">
        <v>7007</v>
      </c>
      <c r="P7293">
        <v>5340000</v>
      </c>
      <c r="Q7293" t="s">
        <v>6636</v>
      </c>
      <c r="R7293" t="s">
        <v>6636</v>
      </c>
      <c r="S7293" s="12"/>
      <c r="T7293" s="13"/>
      <c r="U7293" t="s">
        <v>7455</v>
      </c>
    </row>
    <row r="7294" spans="1:21" x14ac:dyDescent="0.25">
      <c r="A7294" t="s">
        <v>6619</v>
      </c>
      <c r="B7294" s="12">
        <v>216715</v>
      </c>
      <c r="C7294" t="s">
        <v>12595</v>
      </c>
      <c r="D7294" s="11">
        <v>46219.810543981497</v>
      </c>
      <c r="E7294" t="s">
        <v>12596</v>
      </c>
      <c r="F7294" t="s">
        <v>6415</v>
      </c>
      <c r="G7294" t="s">
        <v>8521</v>
      </c>
      <c r="H7294" t="s">
        <v>6449</v>
      </c>
      <c r="I7294" t="s">
        <v>65</v>
      </c>
      <c r="J7294" t="s">
        <v>219</v>
      </c>
      <c r="K7294" t="s">
        <v>12298</v>
      </c>
      <c r="L7294" t="s">
        <v>12028</v>
      </c>
      <c r="M7294" t="s">
        <v>12299</v>
      </c>
      <c r="N7294" t="s">
        <v>7001</v>
      </c>
      <c r="O7294" t="s">
        <v>7007</v>
      </c>
      <c r="P7294">
        <v>5340000</v>
      </c>
      <c r="Q7294" t="s">
        <v>6636</v>
      </c>
      <c r="R7294" t="s">
        <v>6636</v>
      </c>
      <c r="S7294" s="12"/>
      <c r="T7294" s="13"/>
      <c r="U7294" t="s">
        <v>7455</v>
      </c>
    </row>
    <row r="7295" spans="1:21" x14ac:dyDescent="0.25">
      <c r="A7295" t="s">
        <v>6619</v>
      </c>
      <c r="B7295" s="12">
        <v>216715</v>
      </c>
      <c r="C7295" t="s">
        <v>12595</v>
      </c>
      <c r="D7295" s="11">
        <v>46219.810543981497</v>
      </c>
      <c r="E7295" t="s">
        <v>12596</v>
      </c>
      <c r="F7295" t="s">
        <v>6415</v>
      </c>
      <c r="G7295" t="s">
        <v>12031</v>
      </c>
      <c r="H7295" t="s">
        <v>6449</v>
      </c>
      <c r="I7295" t="s">
        <v>65</v>
      </c>
      <c r="J7295" t="s">
        <v>219</v>
      </c>
      <c r="K7295" t="s">
        <v>12298</v>
      </c>
      <c r="L7295" t="s">
        <v>12028</v>
      </c>
      <c r="M7295" t="s">
        <v>12299</v>
      </c>
      <c r="N7295" t="s">
        <v>7001</v>
      </c>
      <c r="O7295" t="s">
        <v>7007</v>
      </c>
      <c r="P7295">
        <v>5340000</v>
      </c>
      <c r="Q7295" t="s">
        <v>6636</v>
      </c>
      <c r="R7295" t="s">
        <v>6636</v>
      </c>
      <c r="S7295" s="12"/>
      <c r="T7295" s="13"/>
      <c r="U7295" t="s">
        <v>7455</v>
      </c>
    </row>
    <row r="7296" spans="1:21" x14ac:dyDescent="0.25">
      <c r="A7296" t="s">
        <v>6619</v>
      </c>
      <c r="B7296" s="12">
        <v>216715</v>
      </c>
      <c r="C7296" t="s">
        <v>12595</v>
      </c>
      <c r="D7296" s="11">
        <v>46219.810543981497</v>
      </c>
      <c r="E7296" t="s">
        <v>12596</v>
      </c>
      <c r="F7296" t="s">
        <v>6415</v>
      </c>
      <c r="G7296" t="s">
        <v>12032</v>
      </c>
      <c r="H7296" t="s">
        <v>6449</v>
      </c>
      <c r="I7296" t="s">
        <v>65</v>
      </c>
      <c r="J7296" t="s">
        <v>219</v>
      </c>
      <c r="K7296" t="s">
        <v>12298</v>
      </c>
      <c r="L7296" t="s">
        <v>12028</v>
      </c>
      <c r="M7296" t="s">
        <v>12299</v>
      </c>
      <c r="N7296" t="s">
        <v>7001</v>
      </c>
      <c r="O7296" t="s">
        <v>7007</v>
      </c>
      <c r="P7296">
        <v>5340000</v>
      </c>
      <c r="Q7296" t="s">
        <v>6636</v>
      </c>
      <c r="R7296" t="s">
        <v>6636</v>
      </c>
      <c r="S7296" s="12"/>
      <c r="T7296" s="13"/>
      <c r="U7296" t="s">
        <v>7455</v>
      </c>
    </row>
    <row r="7297" spans="1:21" x14ac:dyDescent="0.25">
      <c r="A7297" t="s">
        <v>6619</v>
      </c>
      <c r="B7297" s="12">
        <v>216715</v>
      </c>
      <c r="C7297" t="s">
        <v>12595</v>
      </c>
      <c r="D7297" s="11">
        <v>46219.810543981497</v>
      </c>
      <c r="E7297" t="s">
        <v>12596</v>
      </c>
      <c r="F7297" t="s">
        <v>6415</v>
      </c>
      <c r="G7297" t="s">
        <v>12033</v>
      </c>
      <c r="H7297" t="s">
        <v>6449</v>
      </c>
      <c r="I7297" t="s">
        <v>65</v>
      </c>
      <c r="J7297" t="s">
        <v>219</v>
      </c>
      <c r="K7297" t="s">
        <v>12298</v>
      </c>
      <c r="L7297" t="s">
        <v>12028</v>
      </c>
      <c r="M7297" t="s">
        <v>12299</v>
      </c>
      <c r="N7297" t="s">
        <v>7001</v>
      </c>
      <c r="O7297" t="s">
        <v>7007</v>
      </c>
      <c r="P7297">
        <v>5340000</v>
      </c>
      <c r="Q7297" t="s">
        <v>6636</v>
      </c>
      <c r="R7297" t="s">
        <v>6636</v>
      </c>
      <c r="S7297" s="12"/>
      <c r="T7297" s="13"/>
      <c r="U7297" t="s">
        <v>7455</v>
      </c>
    </row>
    <row r="7298" spans="1:21" x14ac:dyDescent="0.25">
      <c r="A7298" t="s">
        <v>6619</v>
      </c>
      <c r="B7298" s="12">
        <v>216715</v>
      </c>
      <c r="C7298" t="s">
        <v>12595</v>
      </c>
      <c r="D7298" s="11">
        <v>46219.810543981497</v>
      </c>
      <c r="E7298" t="s">
        <v>12596</v>
      </c>
      <c r="F7298" t="s">
        <v>6415</v>
      </c>
      <c r="G7298" t="s">
        <v>12034</v>
      </c>
      <c r="H7298" t="s">
        <v>6449</v>
      </c>
      <c r="I7298" t="s">
        <v>65</v>
      </c>
      <c r="J7298" t="s">
        <v>219</v>
      </c>
      <c r="K7298" t="s">
        <v>12298</v>
      </c>
      <c r="L7298" t="s">
        <v>12028</v>
      </c>
      <c r="M7298" t="s">
        <v>12299</v>
      </c>
      <c r="N7298" t="s">
        <v>7001</v>
      </c>
      <c r="O7298" t="s">
        <v>7007</v>
      </c>
      <c r="P7298">
        <v>5340000</v>
      </c>
      <c r="Q7298" t="s">
        <v>6636</v>
      </c>
      <c r="R7298" t="s">
        <v>6636</v>
      </c>
      <c r="S7298" s="12"/>
      <c r="T7298" s="13"/>
      <c r="U7298" t="s">
        <v>7455</v>
      </c>
    </row>
    <row r="7299" spans="1:21" x14ac:dyDescent="0.25">
      <c r="A7299" t="s">
        <v>6619</v>
      </c>
      <c r="B7299" s="12">
        <v>216715</v>
      </c>
      <c r="C7299" t="s">
        <v>12595</v>
      </c>
      <c r="D7299" s="11">
        <v>46219.810543981497</v>
      </c>
      <c r="E7299" t="s">
        <v>12596</v>
      </c>
      <c r="F7299" t="s">
        <v>6415</v>
      </c>
      <c r="G7299" t="s">
        <v>12035</v>
      </c>
      <c r="H7299" t="s">
        <v>6449</v>
      </c>
      <c r="I7299" t="s">
        <v>65</v>
      </c>
      <c r="J7299" t="s">
        <v>219</v>
      </c>
      <c r="K7299" t="s">
        <v>12298</v>
      </c>
      <c r="L7299" t="s">
        <v>12028</v>
      </c>
      <c r="M7299" t="s">
        <v>12299</v>
      </c>
      <c r="N7299" t="s">
        <v>7001</v>
      </c>
      <c r="O7299" t="s">
        <v>7007</v>
      </c>
      <c r="P7299">
        <v>5340000</v>
      </c>
      <c r="Q7299" t="s">
        <v>6636</v>
      </c>
      <c r="R7299" t="s">
        <v>6636</v>
      </c>
      <c r="S7299" s="12"/>
      <c r="T7299" s="13"/>
      <c r="U7299" t="s">
        <v>7455</v>
      </c>
    </row>
    <row r="7300" spans="1:21" x14ac:dyDescent="0.25">
      <c r="A7300" t="s">
        <v>6637</v>
      </c>
      <c r="B7300" s="12">
        <v>216800</v>
      </c>
      <c r="C7300" t="s">
        <v>12597</v>
      </c>
      <c r="D7300" s="11">
        <v>46220.316550925898</v>
      </c>
      <c r="E7300" t="s">
        <v>12598</v>
      </c>
      <c r="F7300" t="s">
        <v>6415</v>
      </c>
      <c r="G7300" t="s">
        <v>6968</v>
      </c>
      <c r="H7300" t="s">
        <v>6449</v>
      </c>
      <c r="I7300" t="s">
        <v>55</v>
      </c>
      <c r="J7300" t="s">
        <v>44</v>
      </c>
      <c r="K7300" t="s">
        <v>12599</v>
      </c>
      <c r="L7300" t="s">
        <v>12052</v>
      </c>
      <c r="M7300" t="s">
        <v>12600</v>
      </c>
      <c r="N7300" t="s">
        <v>7506</v>
      </c>
      <c r="O7300" t="s">
        <v>7507</v>
      </c>
      <c r="P7300">
        <v>19969950</v>
      </c>
      <c r="Q7300" t="s">
        <v>6636</v>
      </c>
      <c r="R7300" t="s">
        <v>6636</v>
      </c>
      <c r="S7300" s="12"/>
      <c r="T7300" s="13"/>
      <c r="U7300" t="s">
        <v>6682</v>
      </c>
    </row>
    <row r="7301" spans="1:21" x14ac:dyDescent="0.25">
      <c r="A7301" t="s">
        <v>6637</v>
      </c>
      <c r="B7301" s="12">
        <v>216800</v>
      </c>
      <c r="C7301" t="s">
        <v>12597</v>
      </c>
      <c r="D7301" s="11">
        <v>46220.316550925898</v>
      </c>
      <c r="E7301" t="s">
        <v>12598</v>
      </c>
      <c r="F7301" t="s">
        <v>6415</v>
      </c>
      <c r="G7301" t="s">
        <v>8520</v>
      </c>
      <c r="H7301" t="s">
        <v>6449</v>
      </c>
      <c r="I7301" t="s">
        <v>55</v>
      </c>
      <c r="J7301" t="s">
        <v>44</v>
      </c>
      <c r="K7301" t="s">
        <v>12599</v>
      </c>
      <c r="L7301" t="s">
        <v>12052</v>
      </c>
      <c r="M7301" t="s">
        <v>12600</v>
      </c>
      <c r="N7301" t="s">
        <v>7506</v>
      </c>
      <c r="O7301" t="s">
        <v>7507</v>
      </c>
      <c r="P7301">
        <v>19969950</v>
      </c>
      <c r="Q7301" t="s">
        <v>6636</v>
      </c>
      <c r="R7301" t="s">
        <v>6636</v>
      </c>
      <c r="S7301" s="12"/>
      <c r="T7301" s="13"/>
      <c r="U7301" t="s">
        <v>6682</v>
      </c>
    </row>
    <row r="7302" spans="1:21" x14ac:dyDescent="0.25">
      <c r="A7302" t="s">
        <v>6637</v>
      </c>
      <c r="B7302" s="12">
        <v>216800</v>
      </c>
      <c r="C7302" t="s">
        <v>12597</v>
      </c>
      <c r="D7302" s="11">
        <v>46220.316550925898</v>
      </c>
      <c r="E7302" t="s">
        <v>12598</v>
      </c>
      <c r="F7302" t="s">
        <v>6415</v>
      </c>
      <c r="G7302" t="s">
        <v>12030</v>
      </c>
      <c r="H7302" t="s">
        <v>6449</v>
      </c>
      <c r="I7302" t="s">
        <v>55</v>
      </c>
      <c r="J7302" t="s">
        <v>44</v>
      </c>
      <c r="K7302" t="s">
        <v>12599</v>
      </c>
      <c r="L7302" t="s">
        <v>12052</v>
      </c>
      <c r="M7302" t="s">
        <v>12600</v>
      </c>
      <c r="N7302" t="s">
        <v>7506</v>
      </c>
      <c r="O7302" t="s">
        <v>7507</v>
      </c>
      <c r="P7302">
        <v>19969950</v>
      </c>
      <c r="Q7302" t="s">
        <v>6636</v>
      </c>
      <c r="R7302" t="s">
        <v>6636</v>
      </c>
      <c r="S7302" s="12"/>
      <c r="T7302" s="13"/>
      <c r="U7302" t="s">
        <v>6682</v>
      </c>
    </row>
    <row r="7303" spans="1:21" x14ac:dyDescent="0.25">
      <c r="A7303" t="s">
        <v>6637</v>
      </c>
      <c r="B7303" s="12">
        <v>216800</v>
      </c>
      <c r="C7303" t="s">
        <v>12597</v>
      </c>
      <c r="D7303" s="11">
        <v>46220.316550925898</v>
      </c>
      <c r="E7303" t="s">
        <v>12598</v>
      </c>
      <c r="F7303" t="s">
        <v>6415</v>
      </c>
      <c r="G7303" t="s">
        <v>8521</v>
      </c>
      <c r="H7303" t="s">
        <v>6449</v>
      </c>
      <c r="I7303" t="s">
        <v>55</v>
      </c>
      <c r="J7303" t="s">
        <v>44</v>
      </c>
      <c r="K7303" t="s">
        <v>12599</v>
      </c>
      <c r="L7303" t="s">
        <v>12052</v>
      </c>
      <c r="M7303" t="s">
        <v>12600</v>
      </c>
      <c r="N7303" t="s">
        <v>7506</v>
      </c>
      <c r="O7303" t="s">
        <v>7507</v>
      </c>
      <c r="P7303">
        <v>19969950</v>
      </c>
      <c r="Q7303" t="s">
        <v>6636</v>
      </c>
      <c r="R7303" t="s">
        <v>6636</v>
      </c>
      <c r="S7303" s="12"/>
      <c r="T7303" s="13"/>
      <c r="U7303" t="s">
        <v>6682</v>
      </c>
    </row>
    <row r="7304" spans="1:21" x14ac:dyDescent="0.25">
      <c r="A7304" t="s">
        <v>6637</v>
      </c>
      <c r="B7304" s="12">
        <v>216800</v>
      </c>
      <c r="C7304" t="s">
        <v>12597</v>
      </c>
      <c r="D7304" s="11">
        <v>46220.316550925898</v>
      </c>
      <c r="E7304" t="s">
        <v>12598</v>
      </c>
      <c r="F7304" t="s">
        <v>6415</v>
      </c>
      <c r="G7304" t="s">
        <v>12054</v>
      </c>
      <c r="H7304" t="s">
        <v>6449</v>
      </c>
      <c r="I7304" t="s">
        <v>55</v>
      </c>
      <c r="J7304" t="s">
        <v>44</v>
      </c>
      <c r="K7304" t="s">
        <v>12599</v>
      </c>
      <c r="L7304" t="s">
        <v>12052</v>
      </c>
      <c r="M7304" t="s">
        <v>12600</v>
      </c>
      <c r="N7304" t="s">
        <v>7506</v>
      </c>
      <c r="O7304" t="s">
        <v>7507</v>
      </c>
      <c r="P7304">
        <v>19969950</v>
      </c>
      <c r="Q7304" t="s">
        <v>6636</v>
      </c>
      <c r="R7304" t="s">
        <v>6636</v>
      </c>
      <c r="S7304" s="12"/>
      <c r="T7304" s="13"/>
      <c r="U7304" t="s">
        <v>6682</v>
      </c>
    </row>
    <row r="7305" spans="1:21" x14ac:dyDescent="0.25">
      <c r="A7305" t="s">
        <v>6637</v>
      </c>
      <c r="B7305" s="12">
        <v>216800</v>
      </c>
      <c r="C7305" t="s">
        <v>12597</v>
      </c>
      <c r="D7305" s="11">
        <v>46220.316550925898</v>
      </c>
      <c r="E7305" t="s">
        <v>12598</v>
      </c>
      <c r="F7305" t="s">
        <v>6415</v>
      </c>
      <c r="G7305" t="s">
        <v>12055</v>
      </c>
      <c r="H7305" t="s">
        <v>6449</v>
      </c>
      <c r="I7305" t="s">
        <v>55</v>
      </c>
      <c r="J7305" t="s">
        <v>44</v>
      </c>
      <c r="K7305" t="s">
        <v>12599</v>
      </c>
      <c r="L7305" t="s">
        <v>12052</v>
      </c>
      <c r="M7305" t="s">
        <v>12600</v>
      </c>
      <c r="N7305" t="s">
        <v>7506</v>
      </c>
      <c r="O7305" t="s">
        <v>7507</v>
      </c>
      <c r="P7305">
        <v>19969950</v>
      </c>
      <c r="Q7305" t="s">
        <v>6636</v>
      </c>
      <c r="R7305" t="s">
        <v>6636</v>
      </c>
      <c r="S7305" s="12"/>
      <c r="T7305" s="13"/>
      <c r="U7305" t="s">
        <v>6682</v>
      </c>
    </row>
    <row r="7306" spans="1:21" x14ac:dyDescent="0.25">
      <c r="A7306" t="s">
        <v>6637</v>
      </c>
      <c r="B7306" s="12">
        <v>216800</v>
      </c>
      <c r="C7306" t="s">
        <v>12597</v>
      </c>
      <c r="D7306" s="11">
        <v>46220.316550925898</v>
      </c>
      <c r="E7306" t="s">
        <v>12598</v>
      </c>
      <c r="F7306" t="s">
        <v>6415</v>
      </c>
      <c r="G7306" t="s">
        <v>12056</v>
      </c>
      <c r="H7306" t="s">
        <v>6449</v>
      </c>
      <c r="I7306" t="s">
        <v>55</v>
      </c>
      <c r="J7306" t="s">
        <v>44</v>
      </c>
      <c r="K7306" t="s">
        <v>12599</v>
      </c>
      <c r="L7306" t="s">
        <v>12052</v>
      </c>
      <c r="M7306" t="s">
        <v>12600</v>
      </c>
      <c r="N7306" t="s">
        <v>7506</v>
      </c>
      <c r="O7306" t="s">
        <v>7507</v>
      </c>
      <c r="P7306">
        <v>19969950</v>
      </c>
      <c r="Q7306" t="s">
        <v>6636</v>
      </c>
      <c r="R7306" t="s">
        <v>6636</v>
      </c>
      <c r="S7306" s="12"/>
      <c r="T7306" s="13"/>
      <c r="U7306" t="s">
        <v>6682</v>
      </c>
    </row>
    <row r="7307" spans="1:21" x14ac:dyDescent="0.25">
      <c r="A7307" t="s">
        <v>6637</v>
      </c>
      <c r="B7307" s="12">
        <v>216800</v>
      </c>
      <c r="C7307" t="s">
        <v>12597</v>
      </c>
      <c r="D7307" s="11">
        <v>46220.316550925898</v>
      </c>
      <c r="E7307" t="s">
        <v>12598</v>
      </c>
      <c r="F7307" t="s">
        <v>6415</v>
      </c>
      <c r="G7307" t="s">
        <v>12057</v>
      </c>
      <c r="H7307" t="s">
        <v>6449</v>
      </c>
      <c r="I7307" t="s">
        <v>55</v>
      </c>
      <c r="J7307" t="s">
        <v>44</v>
      </c>
      <c r="K7307" t="s">
        <v>12599</v>
      </c>
      <c r="L7307" t="s">
        <v>12052</v>
      </c>
      <c r="M7307" t="s">
        <v>12600</v>
      </c>
      <c r="N7307" t="s">
        <v>7506</v>
      </c>
      <c r="O7307" t="s">
        <v>7507</v>
      </c>
      <c r="P7307">
        <v>19969950</v>
      </c>
      <c r="Q7307" t="s">
        <v>6636</v>
      </c>
      <c r="R7307" t="s">
        <v>6636</v>
      </c>
      <c r="S7307" s="12"/>
      <c r="T7307" s="13"/>
      <c r="U7307" t="s">
        <v>6682</v>
      </c>
    </row>
    <row r="7308" spans="1:21" x14ac:dyDescent="0.25">
      <c r="A7308" t="s">
        <v>6637</v>
      </c>
      <c r="B7308" s="12">
        <v>216800</v>
      </c>
      <c r="C7308" t="s">
        <v>12597</v>
      </c>
      <c r="D7308" s="11">
        <v>46220.316550925898</v>
      </c>
      <c r="E7308" t="s">
        <v>12598</v>
      </c>
      <c r="F7308" t="s">
        <v>6415</v>
      </c>
      <c r="G7308" t="s">
        <v>12058</v>
      </c>
      <c r="H7308" t="s">
        <v>6449</v>
      </c>
      <c r="I7308" t="s">
        <v>55</v>
      </c>
      <c r="J7308" t="s">
        <v>44</v>
      </c>
      <c r="K7308" t="s">
        <v>12599</v>
      </c>
      <c r="L7308" t="s">
        <v>12052</v>
      </c>
      <c r="M7308" t="s">
        <v>12600</v>
      </c>
      <c r="N7308" t="s">
        <v>7506</v>
      </c>
      <c r="O7308" t="s">
        <v>7507</v>
      </c>
      <c r="P7308">
        <v>19969950</v>
      </c>
      <c r="Q7308" t="s">
        <v>6636</v>
      </c>
      <c r="R7308" t="s">
        <v>6636</v>
      </c>
      <c r="S7308" s="12"/>
      <c r="T7308" s="13"/>
      <c r="U7308" t="s">
        <v>6682</v>
      </c>
    </row>
    <row r="7309" spans="1:21" x14ac:dyDescent="0.25">
      <c r="A7309" t="s">
        <v>6637</v>
      </c>
      <c r="B7309" s="12">
        <v>216800</v>
      </c>
      <c r="C7309" t="s">
        <v>12597</v>
      </c>
      <c r="D7309" s="11">
        <v>46220.316550925898</v>
      </c>
      <c r="E7309" t="s">
        <v>12598</v>
      </c>
      <c r="F7309" t="s">
        <v>6415</v>
      </c>
      <c r="G7309" t="s">
        <v>12059</v>
      </c>
      <c r="H7309" t="s">
        <v>6449</v>
      </c>
      <c r="I7309" t="s">
        <v>55</v>
      </c>
      <c r="J7309" t="s">
        <v>44</v>
      </c>
      <c r="K7309" t="s">
        <v>12599</v>
      </c>
      <c r="L7309" t="s">
        <v>12052</v>
      </c>
      <c r="M7309" t="s">
        <v>12600</v>
      </c>
      <c r="N7309" t="s">
        <v>7506</v>
      </c>
      <c r="O7309" t="s">
        <v>7507</v>
      </c>
      <c r="P7309">
        <v>19969950</v>
      </c>
      <c r="Q7309" t="s">
        <v>6636</v>
      </c>
      <c r="R7309" t="s">
        <v>6636</v>
      </c>
      <c r="S7309" s="12"/>
      <c r="T7309" s="13"/>
      <c r="U7309" t="s">
        <v>6682</v>
      </c>
    </row>
    <row r="7310" spans="1:21" x14ac:dyDescent="0.25">
      <c r="A7310" t="s">
        <v>6619</v>
      </c>
      <c r="B7310" s="12">
        <v>216800</v>
      </c>
      <c r="C7310" t="s">
        <v>12597</v>
      </c>
      <c r="D7310" s="11">
        <v>46220.5081712963</v>
      </c>
      <c r="E7310" t="s">
        <v>12598</v>
      </c>
      <c r="F7310" t="s">
        <v>6415</v>
      </c>
      <c r="G7310" t="s">
        <v>6968</v>
      </c>
      <c r="H7310" t="s">
        <v>6449</v>
      </c>
      <c r="I7310" t="s">
        <v>55</v>
      </c>
      <c r="J7310" t="s">
        <v>44</v>
      </c>
      <c r="K7310" t="s">
        <v>12599</v>
      </c>
      <c r="L7310" t="s">
        <v>12052</v>
      </c>
      <c r="M7310" t="s">
        <v>12600</v>
      </c>
      <c r="N7310" t="s">
        <v>7506</v>
      </c>
      <c r="O7310" t="s">
        <v>7507</v>
      </c>
      <c r="P7310">
        <v>19969950</v>
      </c>
      <c r="Q7310" t="s">
        <v>6636</v>
      </c>
      <c r="R7310" t="s">
        <v>6636</v>
      </c>
      <c r="S7310" s="12"/>
      <c r="T7310" s="13"/>
      <c r="U7310" t="s">
        <v>6682</v>
      </c>
    </row>
    <row r="7311" spans="1:21" x14ac:dyDescent="0.25">
      <c r="A7311" t="s">
        <v>6619</v>
      </c>
      <c r="B7311" s="12">
        <v>216800</v>
      </c>
      <c r="C7311" t="s">
        <v>12597</v>
      </c>
      <c r="D7311" s="11">
        <v>46220.5081712963</v>
      </c>
      <c r="E7311" t="s">
        <v>12598</v>
      </c>
      <c r="F7311" t="s">
        <v>6415</v>
      </c>
      <c r="G7311" t="s">
        <v>8520</v>
      </c>
      <c r="H7311" t="s">
        <v>6449</v>
      </c>
      <c r="I7311" t="s">
        <v>55</v>
      </c>
      <c r="J7311" t="s">
        <v>44</v>
      </c>
      <c r="K7311" t="s">
        <v>12599</v>
      </c>
      <c r="L7311" t="s">
        <v>12052</v>
      </c>
      <c r="M7311" t="s">
        <v>12600</v>
      </c>
      <c r="N7311" t="s">
        <v>7506</v>
      </c>
      <c r="O7311" t="s">
        <v>7507</v>
      </c>
      <c r="P7311">
        <v>19969950</v>
      </c>
      <c r="Q7311" t="s">
        <v>6636</v>
      </c>
      <c r="R7311" t="s">
        <v>6636</v>
      </c>
      <c r="S7311" s="12"/>
      <c r="T7311" s="13"/>
      <c r="U7311" t="s">
        <v>6682</v>
      </c>
    </row>
    <row r="7312" spans="1:21" x14ac:dyDescent="0.25">
      <c r="A7312" t="s">
        <v>6619</v>
      </c>
      <c r="B7312" s="12">
        <v>216800</v>
      </c>
      <c r="C7312" t="s">
        <v>12597</v>
      </c>
      <c r="D7312" s="11">
        <v>46220.5081712963</v>
      </c>
      <c r="E7312" t="s">
        <v>12598</v>
      </c>
      <c r="F7312" t="s">
        <v>6415</v>
      </c>
      <c r="G7312" t="s">
        <v>12030</v>
      </c>
      <c r="H7312" t="s">
        <v>6449</v>
      </c>
      <c r="I7312" t="s">
        <v>55</v>
      </c>
      <c r="J7312" t="s">
        <v>44</v>
      </c>
      <c r="K7312" t="s">
        <v>12599</v>
      </c>
      <c r="L7312" t="s">
        <v>12052</v>
      </c>
      <c r="M7312" t="s">
        <v>12600</v>
      </c>
      <c r="N7312" t="s">
        <v>7506</v>
      </c>
      <c r="O7312" t="s">
        <v>7507</v>
      </c>
      <c r="P7312">
        <v>19969950</v>
      </c>
      <c r="Q7312" t="s">
        <v>6636</v>
      </c>
      <c r="R7312" t="s">
        <v>6636</v>
      </c>
      <c r="S7312" s="12"/>
      <c r="T7312" s="13"/>
      <c r="U7312" t="s">
        <v>6682</v>
      </c>
    </row>
    <row r="7313" spans="1:21" x14ac:dyDescent="0.25">
      <c r="A7313" t="s">
        <v>6619</v>
      </c>
      <c r="B7313" s="12">
        <v>216800</v>
      </c>
      <c r="C7313" t="s">
        <v>12597</v>
      </c>
      <c r="D7313" s="11">
        <v>46220.5081712963</v>
      </c>
      <c r="E7313" t="s">
        <v>12598</v>
      </c>
      <c r="F7313" t="s">
        <v>6415</v>
      </c>
      <c r="G7313" t="s">
        <v>8521</v>
      </c>
      <c r="H7313" t="s">
        <v>6449</v>
      </c>
      <c r="I7313" t="s">
        <v>55</v>
      </c>
      <c r="J7313" t="s">
        <v>44</v>
      </c>
      <c r="K7313" t="s">
        <v>12599</v>
      </c>
      <c r="L7313" t="s">
        <v>12052</v>
      </c>
      <c r="M7313" t="s">
        <v>12600</v>
      </c>
      <c r="N7313" t="s">
        <v>7506</v>
      </c>
      <c r="O7313" t="s">
        <v>7507</v>
      </c>
      <c r="P7313">
        <v>19969950</v>
      </c>
      <c r="Q7313" t="s">
        <v>6636</v>
      </c>
      <c r="R7313" t="s">
        <v>6636</v>
      </c>
      <c r="S7313" s="12"/>
      <c r="T7313" s="13"/>
      <c r="U7313" t="s">
        <v>6682</v>
      </c>
    </row>
    <row r="7314" spans="1:21" x14ac:dyDescent="0.25">
      <c r="A7314" t="s">
        <v>6619</v>
      </c>
      <c r="B7314" s="12">
        <v>216800</v>
      </c>
      <c r="C7314" t="s">
        <v>12597</v>
      </c>
      <c r="D7314" s="11">
        <v>46220.5081712963</v>
      </c>
      <c r="E7314" t="s">
        <v>12598</v>
      </c>
      <c r="F7314" t="s">
        <v>6415</v>
      </c>
      <c r="G7314" t="s">
        <v>12054</v>
      </c>
      <c r="H7314" t="s">
        <v>6449</v>
      </c>
      <c r="I7314" t="s">
        <v>55</v>
      </c>
      <c r="J7314" t="s">
        <v>44</v>
      </c>
      <c r="K7314" t="s">
        <v>12599</v>
      </c>
      <c r="L7314" t="s">
        <v>12052</v>
      </c>
      <c r="M7314" t="s">
        <v>12600</v>
      </c>
      <c r="N7314" t="s">
        <v>7506</v>
      </c>
      <c r="O7314" t="s">
        <v>7507</v>
      </c>
      <c r="P7314">
        <v>19969950</v>
      </c>
      <c r="Q7314" t="s">
        <v>6636</v>
      </c>
      <c r="R7314" t="s">
        <v>6636</v>
      </c>
      <c r="S7314" s="12"/>
      <c r="T7314" s="13"/>
      <c r="U7314" t="s">
        <v>6682</v>
      </c>
    </row>
    <row r="7315" spans="1:21" x14ac:dyDescent="0.25">
      <c r="A7315" t="s">
        <v>6619</v>
      </c>
      <c r="B7315" s="12">
        <v>216800</v>
      </c>
      <c r="C7315" t="s">
        <v>12597</v>
      </c>
      <c r="D7315" s="11">
        <v>46220.5081712963</v>
      </c>
      <c r="E7315" t="s">
        <v>12598</v>
      </c>
      <c r="F7315" t="s">
        <v>6415</v>
      </c>
      <c r="G7315" t="s">
        <v>12055</v>
      </c>
      <c r="H7315" t="s">
        <v>6449</v>
      </c>
      <c r="I7315" t="s">
        <v>55</v>
      </c>
      <c r="J7315" t="s">
        <v>44</v>
      </c>
      <c r="K7315" t="s">
        <v>12599</v>
      </c>
      <c r="L7315" t="s">
        <v>12052</v>
      </c>
      <c r="M7315" t="s">
        <v>12600</v>
      </c>
      <c r="N7315" t="s">
        <v>7506</v>
      </c>
      <c r="O7315" t="s">
        <v>7507</v>
      </c>
      <c r="P7315">
        <v>19969950</v>
      </c>
      <c r="Q7315" t="s">
        <v>6636</v>
      </c>
      <c r="R7315" t="s">
        <v>6636</v>
      </c>
      <c r="S7315" s="12"/>
      <c r="T7315" s="13"/>
      <c r="U7315" t="s">
        <v>6682</v>
      </c>
    </row>
    <row r="7316" spans="1:21" x14ac:dyDescent="0.25">
      <c r="A7316" t="s">
        <v>6619</v>
      </c>
      <c r="B7316" s="12">
        <v>216800</v>
      </c>
      <c r="C7316" t="s">
        <v>12597</v>
      </c>
      <c r="D7316" s="11">
        <v>46220.5081712963</v>
      </c>
      <c r="E7316" t="s">
        <v>12598</v>
      </c>
      <c r="F7316" t="s">
        <v>6415</v>
      </c>
      <c r="G7316" t="s">
        <v>12056</v>
      </c>
      <c r="H7316" t="s">
        <v>6449</v>
      </c>
      <c r="I7316" t="s">
        <v>55</v>
      </c>
      <c r="J7316" t="s">
        <v>44</v>
      </c>
      <c r="K7316" t="s">
        <v>12599</v>
      </c>
      <c r="L7316" t="s">
        <v>12052</v>
      </c>
      <c r="M7316" t="s">
        <v>12600</v>
      </c>
      <c r="N7316" t="s">
        <v>7506</v>
      </c>
      <c r="O7316" t="s">
        <v>7507</v>
      </c>
      <c r="P7316">
        <v>19969950</v>
      </c>
      <c r="Q7316" t="s">
        <v>6636</v>
      </c>
      <c r="R7316" t="s">
        <v>6636</v>
      </c>
      <c r="S7316" s="12"/>
      <c r="T7316" s="13"/>
      <c r="U7316" t="s">
        <v>6682</v>
      </c>
    </row>
    <row r="7317" spans="1:21" x14ac:dyDescent="0.25">
      <c r="A7317" t="s">
        <v>6619</v>
      </c>
      <c r="B7317" s="12">
        <v>216800</v>
      </c>
      <c r="C7317" t="s">
        <v>12597</v>
      </c>
      <c r="D7317" s="11">
        <v>46220.5081712963</v>
      </c>
      <c r="E7317" t="s">
        <v>12598</v>
      </c>
      <c r="F7317" t="s">
        <v>6415</v>
      </c>
      <c r="G7317" t="s">
        <v>12057</v>
      </c>
      <c r="H7317" t="s">
        <v>6449</v>
      </c>
      <c r="I7317" t="s">
        <v>55</v>
      </c>
      <c r="J7317" t="s">
        <v>44</v>
      </c>
      <c r="K7317" t="s">
        <v>12599</v>
      </c>
      <c r="L7317" t="s">
        <v>12052</v>
      </c>
      <c r="M7317" t="s">
        <v>12600</v>
      </c>
      <c r="N7317" t="s">
        <v>7506</v>
      </c>
      <c r="O7317" t="s">
        <v>7507</v>
      </c>
      <c r="P7317">
        <v>19969950</v>
      </c>
      <c r="Q7317" t="s">
        <v>6636</v>
      </c>
      <c r="R7317" t="s">
        <v>6636</v>
      </c>
      <c r="S7317" s="12"/>
      <c r="T7317" s="13"/>
      <c r="U7317" t="s">
        <v>6682</v>
      </c>
    </row>
    <row r="7318" spans="1:21" x14ac:dyDescent="0.25">
      <c r="A7318" t="s">
        <v>6619</v>
      </c>
      <c r="B7318" s="12">
        <v>216800</v>
      </c>
      <c r="C7318" t="s">
        <v>12597</v>
      </c>
      <c r="D7318" s="11">
        <v>46220.5081712963</v>
      </c>
      <c r="E7318" t="s">
        <v>12598</v>
      </c>
      <c r="F7318" t="s">
        <v>6415</v>
      </c>
      <c r="G7318" t="s">
        <v>12058</v>
      </c>
      <c r="H7318" t="s">
        <v>6449</v>
      </c>
      <c r="I7318" t="s">
        <v>55</v>
      </c>
      <c r="J7318" t="s">
        <v>44</v>
      </c>
      <c r="K7318" t="s">
        <v>12599</v>
      </c>
      <c r="L7318" t="s">
        <v>12052</v>
      </c>
      <c r="M7318" t="s">
        <v>12600</v>
      </c>
      <c r="N7318" t="s">
        <v>7506</v>
      </c>
      <c r="O7318" t="s">
        <v>7507</v>
      </c>
      <c r="P7318">
        <v>19969950</v>
      </c>
      <c r="Q7318" t="s">
        <v>6636</v>
      </c>
      <c r="R7318" t="s">
        <v>6636</v>
      </c>
      <c r="S7318" s="12"/>
      <c r="T7318" s="13"/>
      <c r="U7318" t="s">
        <v>6682</v>
      </c>
    </row>
    <row r="7319" spans="1:21" x14ac:dyDescent="0.25">
      <c r="A7319" t="s">
        <v>6619</v>
      </c>
      <c r="B7319" s="12">
        <v>216800</v>
      </c>
      <c r="C7319" t="s">
        <v>12597</v>
      </c>
      <c r="D7319" s="11">
        <v>46220.5081712963</v>
      </c>
      <c r="E7319" t="s">
        <v>12598</v>
      </c>
      <c r="F7319" t="s">
        <v>6415</v>
      </c>
      <c r="G7319" t="s">
        <v>12059</v>
      </c>
      <c r="H7319" t="s">
        <v>6449</v>
      </c>
      <c r="I7319" t="s">
        <v>55</v>
      </c>
      <c r="J7319" t="s">
        <v>44</v>
      </c>
      <c r="K7319" t="s">
        <v>12599</v>
      </c>
      <c r="L7319" t="s">
        <v>12052</v>
      </c>
      <c r="M7319" t="s">
        <v>12600</v>
      </c>
      <c r="N7319" t="s">
        <v>7506</v>
      </c>
      <c r="O7319" t="s">
        <v>7507</v>
      </c>
      <c r="P7319">
        <v>19969950</v>
      </c>
      <c r="Q7319" t="s">
        <v>6636</v>
      </c>
      <c r="R7319" t="s">
        <v>6636</v>
      </c>
      <c r="S7319" s="12"/>
      <c r="T7319" s="13"/>
      <c r="U7319" t="s">
        <v>6682</v>
      </c>
    </row>
    <row r="7320" spans="1:21" x14ac:dyDescent="0.25">
      <c r="A7320" t="s">
        <v>6637</v>
      </c>
      <c r="B7320" s="12">
        <v>216960</v>
      </c>
      <c r="C7320" t="s">
        <v>12601</v>
      </c>
      <c r="D7320" s="11">
        <v>46220.729398148098</v>
      </c>
      <c r="E7320" t="s">
        <v>12602</v>
      </c>
      <c r="F7320" t="s">
        <v>6415</v>
      </c>
      <c r="G7320" t="s">
        <v>6968</v>
      </c>
      <c r="H7320" t="s">
        <v>6449</v>
      </c>
      <c r="I7320" t="s">
        <v>55</v>
      </c>
      <c r="J7320" t="s">
        <v>643</v>
      </c>
      <c r="K7320" t="s">
        <v>12603</v>
      </c>
      <c r="L7320" t="s">
        <v>12078</v>
      </c>
      <c r="M7320" t="s">
        <v>12604</v>
      </c>
      <c r="N7320" t="s">
        <v>6761</v>
      </c>
      <c r="O7320" t="s">
        <v>6771</v>
      </c>
      <c r="P7320">
        <v>15495000</v>
      </c>
      <c r="Q7320" t="s">
        <v>6636</v>
      </c>
      <c r="R7320" t="s">
        <v>6636</v>
      </c>
      <c r="S7320" s="12"/>
      <c r="T7320" s="13"/>
      <c r="U7320" t="s">
        <v>10371</v>
      </c>
    </row>
    <row r="7321" spans="1:21" x14ac:dyDescent="0.25">
      <c r="A7321" t="s">
        <v>6637</v>
      </c>
      <c r="B7321" s="12">
        <v>216960</v>
      </c>
      <c r="C7321" t="s">
        <v>12601</v>
      </c>
      <c r="D7321" s="11">
        <v>46220.729398148098</v>
      </c>
      <c r="E7321" t="s">
        <v>12602</v>
      </c>
      <c r="F7321" t="s">
        <v>6415</v>
      </c>
      <c r="G7321" t="s">
        <v>8520</v>
      </c>
      <c r="H7321" t="s">
        <v>6449</v>
      </c>
      <c r="I7321" t="s">
        <v>55</v>
      </c>
      <c r="J7321" t="s">
        <v>643</v>
      </c>
      <c r="K7321" t="s">
        <v>12603</v>
      </c>
      <c r="L7321" t="s">
        <v>12078</v>
      </c>
      <c r="M7321" t="s">
        <v>12604</v>
      </c>
      <c r="N7321" t="s">
        <v>6761</v>
      </c>
      <c r="O7321" t="s">
        <v>6771</v>
      </c>
      <c r="P7321">
        <v>15495000</v>
      </c>
      <c r="Q7321" t="s">
        <v>6636</v>
      </c>
      <c r="R7321" t="s">
        <v>6636</v>
      </c>
      <c r="S7321" s="12"/>
      <c r="T7321" s="13"/>
      <c r="U7321" t="s">
        <v>10371</v>
      </c>
    </row>
    <row r="7322" spans="1:21" x14ac:dyDescent="0.25">
      <c r="A7322" t="s">
        <v>6637</v>
      </c>
      <c r="B7322" s="12">
        <v>216960</v>
      </c>
      <c r="C7322" t="s">
        <v>12601</v>
      </c>
      <c r="D7322" s="11">
        <v>46220.729398148098</v>
      </c>
      <c r="E7322" t="s">
        <v>12602</v>
      </c>
      <c r="F7322" t="s">
        <v>6415</v>
      </c>
      <c r="G7322" t="s">
        <v>12030</v>
      </c>
      <c r="H7322" t="s">
        <v>6449</v>
      </c>
      <c r="I7322" t="s">
        <v>55</v>
      </c>
      <c r="J7322" t="s">
        <v>643</v>
      </c>
      <c r="K7322" t="s">
        <v>12603</v>
      </c>
      <c r="L7322" t="s">
        <v>12078</v>
      </c>
      <c r="M7322" t="s">
        <v>12604</v>
      </c>
      <c r="N7322" t="s">
        <v>6761</v>
      </c>
      <c r="O7322" t="s">
        <v>6771</v>
      </c>
      <c r="P7322">
        <v>15495000</v>
      </c>
      <c r="Q7322" t="s">
        <v>6636</v>
      </c>
      <c r="R7322" t="s">
        <v>6636</v>
      </c>
      <c r="S7322" s="12"/>
      <c r="T7322" s="13"/>
      <c r="U7322" t="s">
        <v>10371</v>
      </c>
    </row>
    <row r="7323" spans="1:21" x14ac:dyDescent="0.25">
      <c r="A7323" t="s">
        <v>6637</v>
      </c>
      <c r="B7323" s="12">
        <v>216960</v>
      </c>
      <c r="C7323" t="s">
        <v>12601</v>
      </c>
      <c r="D7323" s="11">
        <v>46220.729398148098</v>
      </c>
      <c r="E7323" t="s">
        <v>12602</v>
      </c>
      <c r="F7323" t="s">
        <v>6415</v>
      </c>
      <c r="G7323" t="s">
        <v>12080</v>
      </c>
      <c r="H7323" t="s">
        <v>6449</v>
      </c>
      <c r="I7323" t="s">
        <v>55</v>
      </c>
      <c r="J7323" t="s">
        <v>643</v>
      </c>
      <c r="K7323" t="s">
        <v>12603</v>
      </c>
      <c r="L7323" t="s">
        <v>12078</v>
      </c>
      <c r="M7323" t="s">
        <v>12604</v>
      </c>
      <c r="N7323" t="s">
        <v>6761</v>
      </c>
      <c r="O7323" t="s">
        <v>6771</v>
      </c>
      <c r="P7323">
        <v>15495000</v>
      </c>
      <c r="Q7323" t="s">
        <v>6636</v>
      </c>
      <c r="R7323" t="s">
        <v>6636</v>
      </c>
      <c r="S7323" s="12"/>
      <c r="T7323" s="13"/>
      <c r="U7323" t="s">
        <v>10371</v>
      </c>
    </row>
    <row r="7324" spans="1:21" x14ac:dyDescent="0.25">
      <c r="A7324" t="s">
        <v>6637</v>
      </c>
      <c r="B7324" s="12">
        <v>216960</v>
      </c>
      <c r="C7324" t="s">
        <v>12601</v>
      </c>
      <c r="D7324" s="11">
        <v>46220.729398148098</v>
      </c>
      <c r="E7324" t="s">
        <v>12602</v>
      </c>
      <c r="F7324" t="s">
        <v>6415</v>
      </c>
      <c r="G7324" t="s">
        <v>12081</v>
      </c>
      <c r="H7324" t="s">
        <v>6449</v>
      </c>
      <c r="I7324" t="s">
        <v>55</v>
      </c>
      <c r="J7324" t="s">
        <v>643</v>
      </c>
      <c r="K7324" t="s">
        <v>12603</v>
      </c>
      <c r="L7324" t="s">
        <v>12078</v>
      </c>
      <c r="M7324" t="s">
        <v>12604</v>
      </c>
      <c r="N7324" t="s">
        <v>6761</v>
      </c>
      <c r="O7324" t="s">
        <v>6771</v>
      </c>
      <c r="P7324">
        <v>15495000</v>
      </c>
      <c r="Q7324" t="s">
        <v>6636</v>
      </c>
      <c r="R7324" t="s">
        <v>6636</v>
      </c>
      <c r="S7324" s="12"/>
      <c r="T7324" s="13"/>
      <c r="U7324" t="s">
        <v>10371</v>
      </c>
    </row>
    <row r="7325" spans="1:21" x14ac:dyDescent="0.25">
      <c r="A7325" t="s">
        <v>6619</v>
      </c>
      <c r="B7325" s="12">
        <v>216960</v>
      </c>
      <c r="C7325" t="s">
        <v>12601</v>
      </c>
      <c r="D7325" s="11">
        <v>46220.833680555603</v>
      </c>
      <c r="E7325" t="s">
        <v>12602</v>
      </c>
      <c r="F7325" t="s">
        <v>6415</v>
      </c>
      <c r="G7325" t="s">
        <v>6968</v>
      </c>
      <c r="H7325" t="s">
        <v>6449</v>
      </c>
      <c r="I7325" t="s">
        <v>55</v>
      </c>
      <c r="J7325" t="s">
        <v>643</v>
      </c>
      <c r="K7325" t="s">
        <v>12603</v>
      </c>
      <c r="L7325" t="s">
        <v>12078</v>
      </c>
      <c r="M7325" t="s">
        <v>12604</v>
      </c>
      <c r="N7325" t="s">
        <v>6761</v>
      </c>
      <c r="O7325" t="s">
        <v>6771</v>
      </c>
      <c r="P7325">
        <v>15495000</v>
      </c>
      <c r="Q7325" t="s">
        <v>6636</v>
      </c>
      <c r="R7325" t="s">
        <v>6636</v>
      </c>
      <c r="S7325" s="12"/>
      <c r="T7325" s="13"/>
      <c r="U7325" t="s">
        <v>10371</v>
      </c>
    </row>
    <row r="7326" spans="1:21" x14ac:dyDescent="0.25">
      <c r="A7326" t="s">
        <v>6619</v>
      </c>
      <c r="B7326" s="12">
        <v>216960</v>
      </c>
      <c r="C7326" t="s">
        <v>12601</v>
      </c>
      <c r="D7326" s="11">
        <v>46220.833680555603</v>
      </c>
      <c r="E7326" t="s">
        <v>12602</v>
      </c>
      <c r="F7326" t="s">
        <v>6415</v>
      </c>
      <c r="G7326" t="s">
        <v>8520</v>
      </c>
      <c r="H7326" t="s">
        <v>6449</v>
      </c>
      <c r="I7326" t="s">
        <v>55</v>
      </c>
      <c r="J7326" t="s">
        <v>643</v>
      </c>
      <c r="K7326" t="s">
        <v>12603</v>
      </c>
      <c r="L7326" t="s">
        <v>12078</v>
      </c>
      <c r="M7326" t="s">
        <v>12604</v>
      </c>
      <c r="N7326" t="s">
        <v>6761</v>
      </c>
      <c r="O7326" t="s">
        <v>6771</v>
      </c>
      <c r="P7326">
        <v>15495000</v>
      </c>
      <c r="Q7326" t="s">
        <v>6636</v>
      </c>
      <c r="R7326" t="s">
        <v>6636</v>
      </c>
      <c r="S7326" s="12"/>
      <c r="T7326" s="13"/>
      <c r="U7326" t="s">
        <v>10371</v>
      </c>
    </row>
    <row r="7327" spans="1:21" x14ac:dyDescent="0.25">
      <c r="A7327" t="s">
        <v>6619</v>
      </c>
      <c r="B7327" s="12">
        <v>216960</v>
      </c>
      <c r="C7327" t="s">
        <v>12601</v>
      </c>
      <c r="D7327" s="11">
        <v>46220.833680555603</v>
      </c>
      <c r="E7327" t="s">
        <v>12602</v>
      </c>
      <c r="F7327" t="s">
        <v>6415</v>
      </c>
      <c r="G7327" t="s">
        <v>12030</v>
      </c>
      <c r="H7327" t="s">
        <v>6449</v>
      </c>
      <c r="I7327" t="s">
        <v>55</v>
      </c>
      <c r="J7327" t="s">
        <v>643</v>
      </c>
      <c r="K7327" t="s">
        <v>12603</v>
      </c>
      <c r="L7327" t="s">
        <v>12078</v>
      </c>
      <c r="M7327" t="s">
        <v>12604</v>
      </c>
      <c r="N7327" t="s">
        <v>6761</v>
      </c>
      <c r="O7327" t="s">
        <v>6771</v>
      </c>
      <c r="P7327">
        <v>15495000</v>
      </c>
      <c r="Q7327" t="s">
        <v>6636</v>
      </c>
      <c r="R7327" t="s">
        <v>6636</v>
      </c>
      <c r="S7327" s="12"/>
      <c r="T7327" s="13"/>
      <c r="U7327" t="s">
        <v>10371</v>
      </c>
    </row>
    <row r="7328" spans="1:21" x14ac:dyDescent="0.25">
      <c r="A7328" t="s">
        <v>6619</v>
      </c>
      <c r="B7328" s="12">
        <v>216960</v>
      </c>
      <c r="C7328" t="s">
        <v>12601</v>
      </c>
      <c r="D7328" s="11">
        <v>46220.833680555603</v>
      </c>
      <c r="E7328" t="s">
        <v>12602</v>
      </c>
      <c r="F7328" t="s">
        <v>6415</v>
      </c>
      <c r="G7328" t="s">
        <v>12080</v>
      </c>
      <c r="H7328" t="s">
        <v>6449</v>
      </c>
      <c r="I7328" t="s">
        <v>55</v>
      </c>
      <c r="J7328" t="s">
        <v>643</v>
      </c>
      <c r="K7328" t="s">
        <v>12603</v>
      </c>
      <c r="L7328" t="s">
        <v>12078</v>
      </c>
      <c r="M7328" t="s">
        <v>12604</v>
      </c>
      <c r="N7328" t="s">
        <v>6761</v>
      </c>
      <c r="O7328" t="s">
        <v>6771</v>
      </c>
      <c r="P7328">
        <v>15495000</v>
      </c>
      <c r="Q7328" t="s">
        <v>6636</v>
      </c>
      <c r="R7328" t="s">
        <v>6636</v>
      </c>
      <c r="S7328" s="12"/>
      <c r="T7328" s="13"/>
      <c r="U7328" t="s">
        <v>10371</v>
      </c>
    </row>
    <row r="7329" spans="1:21" x14ac:dyDescent="0.25">
      <c r="A7329" t="s">
        <v>6619</v>
      </c>
      <c r="B7329" s="12">
        <v>216960</v>
      </c>
      <c r="C7329" t="s">
        <v>12601</v>
      </c>
      <c r="D7329" s="11">
        <v>46220.833680555603</v>
      </c>
      <c r="E7329" t="s">
        <v>12602</v>
      </c>
      <c r="F7329" t="s">
        <v>6415</v>
      </c>
      <c r="G7329" t="s">
        <v>12081</v>
      </c>
      <c r="H7329" t="s">
        <v>6449</v>
      </c>
      <c r="I7329" t="s">
        <v>55</v>
      </c>
      <c r="J7329" t="s">
        <v>643</v>
      </c>
      <c r="K7329" t="s">
        <v>12603</v>
      </c>
      <c r="L7329" t="s">
        <v>12078</v>
      </c>
      <c r="M7329" t="s">
        <v>12604</v>
      </c>
      <c r="N7329" t="s">
        <v>6761</v>
      </c>
      <c r="O7329" t="s">
        <v>6771</v>
      </c>
      <c r="P7329">
        <v>15495000</v>
      </c>
      <c r="Q7329" t="s">
        <v>6636</v>
      </c>
      <c r="R7329" t="s">
        <v>6636</v>
      </c>
      <c r="S7329" s="12"/>
      <c r="T7329" s="13"/>
      <c r="U7329" t="s">
        <v>10371</v>
      </c>
    </row>
    <row r="7330" spans="1:21" x14ac:dyDescent="0.25">
      <c r="A7330" t="s">
        <v>6637</v>
      </c>
      <c r="B7330" s="12">
        <v>177060</v>
      </c>
      <c r="C7330" t="s">
        <v>12605</v>
      </c>
      <c r="D7330" s="11">
        <v>46222.604976851799</v>
      </c>
      <c r="E7330" t="s">
        <v>12606</v>
      </c>
      <c r="F7330" t="s">
        <v>6415</v>
      </c>
      <c r="G7330" t="s">
        <v>8522</v>
      </c>
      <c r="H7330" t="s">
        <v>6449</v>
      </c>
      <c r="I7330" t="s">
        <v>55</v>
      </c>
      <c r="J7330" t="s">
        <v>643</v>
      </c>
      <c r="K7330" t="s">
        <v>12607</v>
      </c>
      <c r="L7330" t="s">
        <v>12047</v>
      </c>
      <c r="M7330" t="s">
        <v>12608</v>
      </c>
      <c r="N7330" t="s">
        <v>7001</v>
      </c>
      <c r="O7330" t="s">
        <v>7007</v>
      </c>
      <c r="P7330">
        <v>5340000</v>
      </c>
      <c r="Q7330" t="s">
        <v>6778</v>
      </c>
      <c r="R7330" t="s">
        <v>8501</v>
      </c>
      <c r="S7330" s="12"/>
      <c r="T7330" s="13"/>
      <c r="U7330" t="s">
        <v>9028</v>
      </c>
    </row>
    <row r="7331" spans="1:21" x14ac:dyDescent="0.25">
      <c r="A7331" t="s">
        <v>6637</v>
      </c>
      <c r="B7331" s="12">
        <v>177060</v>
      </c>
      <c r="C7331" t="s">
        <v>12605</v>
      </c>
      <c r="D7331" s="11">
        <v>46222.604976851799</v>
      </c>
      <c r="E7331" t="s">
        <v>12606</v>
      </c>
      <c r="F7331" t="s">
        <v>6415</v>
      </c>
      <c r="G7331" t="s">
        <v>8523</v>
      </c>
      <c r="H7331" t="s">
        <v>6449</v>
      </c>
      <c r="I7331" t="s">
        <v>55</v>
      </c>
      <c r="J7331" t="s">
        <v>643</v>
      </c>
      <c r="K7331" t="s">
        <v>12607</v>
      </c>
      <c r="L7331" t="s">
        <v>12047</v>
      </c>
      <c r="M7331" t="s">
        <v>12608</v>
      </c>
      <c r="N7331" t="s">
        <v>7001</v>
      </c>
      <c r="O7331" t="s">
        <v>7007</v>
      </c>
      <c r="P7331">
        <v>5340000</v>
      </c>
      <c r="Q7331" t="s">
        <v>6778</v>
      </c>
      <c r="R7331" t="s">
        <v>8501</v>
      </c>
      <c r="S7331" s="12"/>
      <c r="T7331" s="13"/>
      <c r="U7331" t="s">
        <v>9028</v>
      </c>
    </row>
    <row r="7332" spans="1:21" x14ac:dyDescent="0.25">
      <c r="A7332" t="s">
        <v>6637</v>
      </c>
      <c r="B7332" s="12">
        <v>177060</v>
      </c>
      <c r="C7332" t="s">
        <v>12605</v>
      </c>
      <c r="D7332" s="11">
        <v>46222.604976851799</v>
      </c>
      <c r="E7332" t="s">
        <v>12606</v>
      </c>
      <c r="F7332" t="s">
        <v>6415</v>
      </c>
      <c r="G7332" t="s">
        <v>8524</v>
      </c>
      <c r="H7332" t="s">
        <v>6449</v>
      </c>
      <c r="I7332" t="s">
        <v>55</v>
      </c>
      <c r="J7332" t="s">
        <v>643</v>
      </c>
      <c r="K7332" t="s">
        <v>12607</v>
      </c>
      <c r="L7332" t="s">
        <v>12047</v>
      </c>
      <c r="M7332" t="s">
        <v>12608</v>
      </c>
      <c r="N7332" t="s">
        <v>7001</v>
      </c>
      <c r="O7332" t="s">
        <v>7007</v>
      </c>
      <c r="P7332">
        <v>5340000</v>
      </c>
      <c r="Q7332" t="s">
        <v>6778</v>
      </c>
      <c r="R7332" t="s">
        <v>8501</v>
      </c>
      <c r="S7332" s="12"/>
      <c r="T7332" s="13"/>
      <c r="U7332" t="s">
        <v>9028</v>
      </c>
    </row>
    <row r="7333" spans="1:21" x14ac:dyDescent="0.25">
      <c r="A7333" t="s">
        <v>6619</v>
      </c>
      <c r="B7333" s="12">
        <v>41126</v>
      </c>
      <c r="C7333" t="s">
        <v>8529</v>
      </c>
      <c r="D7333" s="11">
        <v>46176.433275463001</v>
      </c>
      <c r="E7333" t="s">
        <v>8530</v>
      </c>
      <c r="F7333" t="s">
        <v>6617</v>
      </c>
      <c r="G7333" t="s">
        <v>8531</v>
      </c>
      <c r="H7333" t="s">
        <v>6359</v>
      </c>
      <c r="I7333" t="s">
        <v>65</v>
      </c>
      <c r="J7333" t="s">
        <v>573</v>
      </c>
      <c r="K7333" t="s">
        <v>12609</v>
      </c>
      <c r="L7333" t="s">
        <v>12610</v>
      </c>
      <c r="M7333" t="s">
        <v>12611</v>
      </c>
      <c r="N7333" t="s">
        <v>7001</v>
      </c>
      <c r="O7333" t="s">
        <v>7007</v>
      </c>
      <c r="P7333">
        <v>1369000</v>
      </c>
      <c r="Q7333" t="s">
        <v>6867</v>
      </c>
      <c r="R7333" t="s">
        <v>7109</v>
      </c>
      <c r="S7333" s="12"/>
      <c r="T7333" s="13"/>
      <c r="U7333" t="s">
        <v>6636</v>
      </c>
    </row>
    <row r="7334" spans="1:21" x14ac:dyDescent="0.25">
      <c r="A7334" t="s">
        <v>6619</v>
      </c>
      <c r="B7334" s="12">
        <v>41126</v>
      </c>
      <c r="C7334" t="s">
        <v>8529</v>
      </c>
      <c r="D7334" s="11">
        <v>46176.433275463001</v>
      </c>
      <c r="E7334" t="s">
        <v>8530</v>
      </c>
      <c r="F7334" t="s">
        <v>6617</v>
      </c>
      <c r="G7334" t="s">
        <v>8533</v>
      </c>
      <c r="H7334" t="s">
        <v>6359</v>
      </c>
      <c r="I7334" t="s">
        <v>65</v>
      </c>
      <c r="J7334" t="s">
        <v>573</v>
      </c>
      <c r="K7334" t="s">
        <v>12609</v>
      </c>
      <c r="L7334" t="s">
        <v>12610</v>
      </c>
      <c r="M7334" t="s">
        <v>12611</v>
      </c>
      <c r="N7334" t="s">
        <v>7001</v>
      </c>
      <c r="O7334" t="s">
        <v>7007</v>
      </c>
      <c r="P7334">
        <v>1369000</v>
      </c>
      <c r="Q7334" t="s">
        <v>6867</v>
      </c>
      <c r="R7334" t="s">
        <v>7109</v>
      </c>
      <c r="S7334" s="12"/>
      <c r="T7334" s="13"/>
      <c r="U7334" t="s">
        <v>6636</v>
      </c>
    </row>
    <row r="7335" spans="1:21" x14ac:dyDescent="0.25">
      <c r="A7335" t="s">
        <v>6619</v>
      </c>
      <c r="B7335" s="12">
        <v>41126</v>
      </c>
      <c r="C7335" t="s">
        <v>8529</v>
      </c>
      <c r="D7335" s="11">
        <v>46176.433275463001</v>
      </c>
      <c r="E7335" t="s">
        <v>8530</v>
      </c>
      <c r="F7335" t="s">
        <v>6617</v>
      </c>
      <c r="G7335" t="s">
        <v>8534</v>
      </c>
      <c r="H7335" t="s">
        <v>6359</v>
      </c>
      <c r="I7335" t="s">
        <v>65</v>
      </c>
      <c r="J7335" t="s">
        <v>573</v>
      </c>
      <c r="K7335" t="s">
        <v>12609</v>
      </c>
      <c r="L7335" t="s">
        <v>12610</v>
      </c>
      <c r="M7335" t="s">
        <v>12611</v>
      </c>
      <c r="N7335" t="s">
        <v>7001</v>
      </c>
      <c r="O7335" t="s">
        <v>7007</v>
      </c>
      <c r="P7335">
        <v>1369000</v>
      </c>
      <c r="Q7335" t="s">
        <v>6867</v>
      </c>
      <c r="R7335" t="s">
        <v>7109</v>
      </c>
      <c r="S7335" s="12"/>
      <c r="T7335" s="13"/>
      <c r="U7335" t="s">
        <v>6636</v>
      </c>
    </row>
    <row r="7336" spans="1:21" x14ac:dyDescent="0.25">
      <c r="A7336" t="s">
        <v>6619</v>
      </c>
      <c r="B7336" s="12">
        <v>41192</v>
      </c>
      <c r="C7336" t="s">
        <v>12612</v>
      </c>
      <c r="D7336" s="11">
        <v>46177.494791666701</v>
      </c>
      <c r="E7336" t="s">
        <v>12613</v>
      </c>
      <c r="F7336" t="s">
        <v>6617</v>
      </c>
      <c r="G7336" t="s">
        <v>8531</v>
      </c>
      <c r="H7336" t="s">
        <v>6359</v>
      </c>
      <c r="I7336" t="s">
        <v>65</v>
      </c>
      <c r="J7336" t="s">
        <v>57</v>
      </c>
      <c r="K7336" t="s">
        <v>12614</v>
      </c>
      <c r="L7336" t="s">
        <v>12610</v>
      </c>
      <c r="M7336" t="s">
        <v>12615</v>
      </c>
      <c r="N7336" t="s">
        <v>7001</v>
      </c>
      <c r="O7336" t="s">
        <v>7007</v>
      </c>
      <c r="P7336">
        <v>1098000</v>
      </c>
      <c r="Q7336" t="s">
        <v>6636</v>
      </c>
      <c r="R7336" t="s">
        <v>6636</v>
      </c>
      <c r="S7336" s="12"/>
      <c r="T7336" s="13"/>
      <c r="U7336" t="s">
        <v>6780</v>
      </c>
    </row>
    <row r="7337" spans="1:21" x14ac:dyDescent="0.25">
      <c r="A7337" t="s">
        <v>6619</v>
      </c>
      <c r="B7337" s="12">
        <v>41192</v>
      </c>
      <c r="C7337" t="s">
        <v>12612</v>
      </c>
      <c r="D7337" s="11">
        <v>46177.494791666701</v>
      </c>
      <c r="E7337" t="s">
        <v>12613</v>
      </c>
      <c r="F7337" t="s">
        <v>6617</v>
      </c>
      <c r="G7337" t="s">
        <v>8533</v>
      </c>
      <c r="H7337" t="s">
        <v>6359</v>
      </c>
      <c r="I7337" t="s">
        <v>65</v>
      </c>
      <c r="J7337" t="s">
        <v>57</v>
      </c>
      <c r="K7337" t="s">
        <v>12614</v>
      </c>
      <c r="L7337" t="s">
        <v>12610</v>
      </c>
      <c r="M7337" t="s">
        <v>12615</v>
      </c>
      <c r="N7337" t="s">
        <v>7001</v>
      </c>
      <c r="O7337" t="s">
        <v>7007</v>
      </c>
      <c r="P7337">
        <v>1098000</v>
      </c>
      <c r="Q7337" t="s">
        <v>6636</v>
      </c>
      <c r="R7337" t="s">
        <v>6636</v>
      </c>
      <c r="S7337" s="12"/>
      <c r="T7337" s="13"/>
      <c r="U7337" t="s">
        <v>6780</v>
      </c>
    </row>
    <row r="7338" spans="1:21" x14ac:dyDescent="0.25">
      <c r="A7338" t="s">
        <v>6619</v>
      </c>
      <c r="B7338" s="12">
        <v>41192</v>
      </c>
      <c r="C7338" t="s">
        <v>12612</v>
      </c>
      <c r="D7338" s="11">
        <v>46177.494791666701</v>
      </c>
      <c r="E7338" t="s">
        <v>12613</v>
      </c>
      <c r="F7338" t="s">
        <v>6617</v>
      </c>
      <c r="G7338" t="s">
        <v>8534</v>
      </c>
      <c r="H7338" t="s">
        <v>6359</v>
      </c>
      <c r="I7338" t="s">
        <v>65</v>
      </c>
      <c r="J7338" t="s">
        <v>57</v>
      </c>
      <c r="K7338" t="s">
        <v>12614</v>
      </c>
      <c r="L7338" t="s">
        <v>12610</v>
      </c>
      <c r="M7338" t="s">
        <v>12615</v>
      </c>
      <c r="N7338" t="s">
        <v>7001</v>
      </c>
      <c r="O7338" t="s">
        <v>7007</v>
      </c>
      <c r="P7338">
        <v>1098000</v>
      </c>
      <c r="Q7338" t="s">
        <v>6636</v>
      </c>
      <c r="R7338" t="s">
        <v>6636</v>
      </c>
      <c r="S7338" s="12"/>
      <c r="T7338" s="13"/>
      <c r="U7338" t="s">
        <v>6780</v>
      </c>
    </row>
    <row r="7339" spans="1:21" x14ac:dyDescent="0.25">
      <c r="A7339" t="s">
        <v>6637</v>
      </c>
      <c r="B7339" s="12">
        <v>41192</v>
      </c>
      <c r="C7339" t="s">
        <v>12612</v>
      </c>
      <c r="D7339" s="11">
        <v>46177.500115740702</v>
      </c>
      <c r="E7339" t="s">
        <v>12613</v>
      </c>
      <c r="F7339" t="s">
        <v>6617</v>
      </c>
      <c r="G7339" t="s">
        <v>8531</v>
      </c>
      <c r="H7339" t="s">
        <v>6359</v>
      </c>
      <c r="I7339" t="s">
        <v>65</v>
      </c>
      <c r="J7339" t="s">
        <v>57</v>
      </c>
      <c r="K7339" t="s">
        <v>12614</v>
      </c>
      <c r="L7339" t="s">
        <v>12610</v>
      </c>
      <c r="M7339" t="s">
        <v>12615</v>
      </c>
      <c r="N7339" t="s">
        <v>7001</v>
      </c>
      <c r="O7339" t="s">
        <v>7007</v>
      </c>
      <c r="P7339">
        <v>1098000</v>
      </c>
      <c r="Q7339" t="s">
        <v>6636</v>
      </c>
      <c r="R7339" t="s">
        <v>6636</v>
      </c>
      <c r="S7339" s="12"/>
      <c r="T7339" s="13"/>
      <c r="U7339" t="s">
        <v>6780</v>
      </c>
    </row>
    <row r="7340" spans="1:21" x14ac:dyDescent="0.25">
      <c r="A7340" t="s">
        <v>6637</v>
      </c>
      <c r="B7340" s="12">
        <v>41192</v>
      </c>
      <c r="C7340" t="s">
        <v>12612</v>
      </c>
      <c r="D7340" s="11">
        <v>46177.500115740702</v>
      </c>
      <c r="E7340" t="s">
        <v>12613</v>
      </c>
      <c r="F7340" t="s">
        <v>6617</v>
      </c>
      <c r="G7340" t="s">
        <v>8533</v>
      </c>
      <c r="H7340" t="s">
        <v>6359</v>
      </c>
      <c r="I7340" t="s">
        <v>65</v>
      </c>
      <c r="J7340" t="s">
        <v>57</v>
      </c>
      <c r="K7340" t="s">
        <v>12614</v>
      </c>
      <c r="L7340" t="s">
        <v>12610</v>
      </c>
      <c r="M7340" t="s">
        <v>12615</v>
      </c>
      <c r="N7340" t="s">
        <v>7001</v>
      </c>
      <c r="O7340" t="s">
        <v>7007</v>
      </c>
      <c r="P7340">
        <v>1098000</v>
      </c>
      <c r="Q7340" t="s">
        <v>6636</v>
      </c>
      <c r="R7340" t="s">
        <v>6636</v>
      </c>
      <c r="S7340" s="12"/>
      <c r="T7340" s="13"/>
      <c r="U7340" t="s">
        <v>6780</v>
      </c>
    </row>
    <row r="7341" spans="1:21" x14ac:dyDescent="0.25">
      <c r="A7341" t="s">
        <v>6637</v>
      </c>
      <c r="B7341" s="12">
        <v>41192</v>
      </c>
      <c r="C7341" t="s">
        <v>12612</v>
      </c>
      <c r="D7341" s="11">
        <v>46177.500115740702</v>
      </c>
      <c r="E7341" t="s">
        <v>12613</v>
      </c>
      <c r="F7341" t="s">
        <v>6617</v>
      </c>
      <c r="G7341" t="s">
        <v>8534</v>
      </c>
      <c r="H7341" t="s">
        <v>6359</v>
      </c>
      <c r="I7341" t="s">
        <v>65</v>
      </c>
      <c r="J7341" t="s">
        <v>57</v>
      </c>
      <c r="K7341" t="s">
        <v>12614</v>
      </c>
      <c r="L7341" t="s">
        <v>12610</v>
      </c>
      <c r="M7341" t="s">
        <v>12615</v>
      </c>
      <c r="N7341" t="s">
        <v>7001</v>
      </c>
      <c r="O7341" t="s">
        <v>7007</v>
      </c>
      <c r="P7341">
        <v>1098000</v>
      </c>
      <c r="Q7341" t="s">
        <v>6636</v>
      </c>
      <c r="R7341" t="s">
        <v>6636</v>
      </c>
      <c r="S7341" s="12"/>
      <c r="T7341" s="13"/>
      <c r="U7341" t="s">
        <v>6780</v>
      </c>
    </row>
    <row r="7342" spans="1:21" x14ac:dyDescent="0.25">
      <c r="A7342" t="s">
        <v>6637</v>
      </c>
      <c r="B7342" s="12">
        <v>41216</v>
      </c>
      <c r="C7342" t="s">
        <v>12616</v>
      </c>
      <c r="D7342" s="11">
        <v>46177.723969907398</v>
      </c>
      <c r="E7342" t="s">
        <v>12617</v>
      </c>
      <c r="F7342" t="s">
        <v>6617</v>
      </c>
      <c r="G7342" t="s">
        <v>8531</v>
      </c>
      <c r="H7342" t="s">
        <v>6359</v>
      </c>
      <c r="I7342" t="s">
        <v>65</v>
      </c>
      <c r="J7342" t="s">
        <v>219</v>
      </c>
      <c r="K7342" t="s">
        <v>12618</v>
      </c>
      <c r="L7342" t="s">
        <v>12610</v>
      </c>
      <c r="M7342" t="s">
        <v>12619</v>
      </c>
      <c r="N7342" t="s">
        <v>7001</v>
      </c>
      <c r="O7342" t="s">
        <v>7007</v>
      </c>
      <c r="P7342">
        <v>1068000</v>
      </c>
      <c r="Q7342" t="s">
        <v>6636</v>
      </c>
      <c r="R7342" t="s">
        <v>6636</v>
      </c>
      <c r="S7342" s="12"/>
      <c r="T7342" s="13"/>
      <c r="U7342" t="s">
        <v>6636</v>
      </c>
    </row>
    <row r="7343" spans="1:21" x14ac:dyDescent="0.25">
      <c r="A7343" t="s">
        <v>6637</v>
      </c>
      <c r="B7343" s="12">
        <v>41216</v>
      </c>
      <c r="C7343" t="s">
        <v>12616</v>
      </c>
      <c r="D7343" s="11">
        <v>46177.723969907398</v>
      </c>
      <c r="E7343" t="s">
        <v>12617</v>
      </c>
      <c r="F7343" t="s">
        <v>6617</v>
      </c>
      <c r="G7343" t="s">
        <v>8533</v>
      </c>
      <c r="H7343" t="s">
        <v>6359</v>
      </c>
      <c r="I7343" t="s">
        <v>65</v>
      </c>
      <c r="J7343" t="s">
        <v>219</v>
      </c>
      <c r="K7343" t="s">
        <v>12618</v>
      </c>
      <c r="L7343" t="s">
        <v>12610</v>
      </c>
      <c r="M7343" t="s">
        <v>12619</v>
      </c>
      <c r="N7343" t="s">
        <v>7001</v>
      </c>
      <c r="O7343" t="s">
        <v>7007</v>
      </c>
      <c r="P7343">
        <v>1068000</v>
      </c>
      <c r="Q7343" t="s">
        <v>6636</v>
      </c>
      <c r="R7343" t="s">
        <v>6636</v>
      </c>
      <c r="S7343" s="12"/>
      <c r="T7343" s="13"/>
      <c r="U7343" t="s">
        <v>6636</v>
      </c>
    </row>
    <row r="7344" spans="1:21" x14ac:dyDescent="0.25">
      <c r="A7344" t="s">
        <v>6637</v>
      </c>
      <c r="B7344" s="12">
        <v>41216</v>
      </c>
      <c r="C7344" t="s">
        <v>12616</v>
      </c>
      <c r="D7344" s="11">
        <v>46177.723969907398</v>
      </c>
      <c r="E7344" t="s">
        <v>12617</v>
      </c>
      <c r="F7344" t="s">
        <v>6617</v>
      </c>
      <c r="G7344" t="s">
        <v>8534</v>
      </c>
      <c r="H7344" t="s">
        <v>6359</v>
      </c>
      <c r="I7344" t="s">
        <v>65</v>
      </c>
      <c r="J7344" t="s">
        <v>219</v>
      </c>
      <c r="K7344" t="s">
        <v>12618</v>
      </c>
      <c r="L7344" t="s">
        <v>12610</v>
      </c>
      <c r="M7344" t="s">
        <v>12619</v>
      </c>
      <c r="N7344" t="s">
        <v>7001</v>
      </c>
      <c r="O7344" t="s">
        <v>7007</v>
      </c>
      <c r="P7344">
        <v>1068000</v>
      </c>
      <c r="Q7344" t="s">
        <v>6636</v>
      </c>
      <c r="R7344" t="s">
        <v>6636</v>
      </c>
      <c r="S7344" s="12"/>
      <c r="T7344" s="13"/>
      <c r="U7344" t="s">
        <v>6636</v>
      </c>
    </row>
    <row r="7345" spans="1:21" x14ac:dyDescent="0.25">
      <c r="A7345" t="s">
        <v>6619</v>
      </c>
      <c r="B7345" s="12">
        <v>41216</v>
      </c>
      <c r="C7345" t="s">
        <v>12616</v>
      </c>
      <c r="D7345" s="11">
        <v>46177.724421296298</v>
      </c>
      <c r="E7345" t="s">
        <v>12617</v>
      </c>
      <c r="F7345" t="s">
        <v>6617</v>
      </c>
      <c r="G7345" t="s">
        <v>8531</v>
      </c>
      <c r="H7345" t="s">
        <v>6359</v>
      </c>
      <c r="I7345" t="s">
        <v>65</v>
      </c>
      <c r="J7345" t="s">
        <v>219</v>
      </c>
      <c r="K7345" t="s">
        <v>12618</v>
      </c>
      <c r="L7345" t="s">
        <v>12610</v>
      </c>
      <c r="M7345" t="s">
        <v>12619</v>
      </c>
      <c r="N7345" t="s">
        <v>7001</v>
      </c>
      <c r="O7345" t="s">
        <v>7007</v>
      </c>
      <c r="P7345">
        <v>1068000</v>
      </c>
      <c r="Q7345" t="s">
        <v>6636</v>
      </c>
      <c r="R7345" t="s">
        <v>6636</v>
      </c>
      <c r="S7345" s="12"/>
      <c r="T7345" s="13"/>
      <c r="U7345" t="s">
        <v>6636</v>
      </c>
    </row>
    <row r="7346" spans="1:21" x14ac:dyDescent="0.25">
      <c r="A7346" t="s">
        <v>6619</v>
      </c>
      <c r="B7346" s="12">
        <v>41216</v>
      </c>
      <c r="C7346" t="s">
        <v>12616</v>
      </c>
      <c r="D7346" s="11">
        <v>46177.724421296298</v>
      </c>
      <c r="E7346" t="s">
        <v>12617</v>
      </c>
      <c r="F7346" t="s">
        <v>6617</v>
      </c>
      <c r="G7346" t="s">
        <v>8533</v>
      </c>
      <c r="H7346" t="s">
        <v>6359</v>
      </c>
      <c r="I7346" t="s">
        <v>65</v>
      </c>
      <c r="J7346" t="s">
        <v>219</v>
      </c>
      <c r="K7346" t="s">
        <v>12618</v>
      </c>
      <c r="L7346" t="s">
        <v>12610</v>
      </c>
      <c r="M7346" t="s">
        <v>12619</v>
      </c>
      <c r="N7346" t="s">
        <v>7001</v>
      </c>
      <c r="O7346" t="s">
        <v>7007</v>
      </c>
      <c r="P7346">
        <v>1068000</v>
      </c>
      <c r="Q7346" t="s">
        <v>6636</v>
      </c>
      <c r="R7346" t="s">
        <v>6636</v>
      </c>
      <c r="S7346" s="12"/>
      <c r="T7346" s="13"/>
      <c r="U7346" t="s">
        <v>6636</v>
      </c>
    </row>
    <row r="7347" spans="1:21" x14ac:dyDescent="0.25">
      <c r="A7347" t="s">
        <v>6619</v>
      </c>
      <c r="B7347" s="12">
        <v>41216</v>
      </c>
      <c r="C7347" t="s">
        <v>12616</v>
      </c>
      <c r="D7347" s="11">
        <v>46177.724421296298</v>
      </c>
      <c r="E7347" t="s">
        <v>12617</v>
      </c>
      <c r="F7347" t="s">
        <v>6617</v>
      </c>
      <c r="G7347" t="s">
        <v>8534</v>
      </c>
      <c r="H7347" t="s">
        <v>6359</v>
      </c>
      <c r="I7347" t="s">
        <v>65</v>
      </c>
      <c r="J7347" t="s">
        <v>219</v>
      </c>
      <c r="K7347" t="s">
        <v>12618</v>
      </c>
      <c r="L7347" t="s">
        <v>12610</v>
      </c>
      <c r="M7347" t="s">
        <v>12619</v>
      </c>
      <c r="N7347" t="s">
        <v>7001</v>
      </c>
      <c r="O7347" t="s">
        <v>7007</v>
      </c>
      <c r="P7347">
        <v>1068000</v>
      </c>
      <c r="Q7347" t="s">
        <v>6636</v>
      </c>
      <c r="R7347" t="s">
        <v>6636</v>
      </c>
      <c r="S7347" s="12"/>
      <c r="T7347" s="13"/>
      <c r="U7347" t="s">
        <v>6636</v>
      </c>
    </row>
    <row r="7348" spans="1:21" x14ac:dyDescent="0.25">
      <c r="A7348" t="s">
        <v>6637</v>
      </c>
      <c r="B7348" s="12">
        <v>41261</v>
      </c>
      <c r="C7348" t="s">
        <v>12620</v>
      </c>
      <c r="D7348" s="11">
        <v>46178.026620370401</v>
      </c>
      <c r="E7348" t="s">
        <v>12621</v>
      </c>
      <c r="F7348" t="s">
        <v>6617</v>
      </c>
      <c r="G7348" t="s">
        <v>8531</v>
      </c>
      <c r="H7348" t="s">
        <v>6359</v>
      </c>
      <c r="I7348" t="s">
        <v>55</v>
      </c>
      <c r="J7348" t="s">
        <v>732</v>
      </c>
      <c r="K7348" t="s">
        <v>12622</v>
      </c>
      <c r="L7348" t="s">
        <v>12610</v>
      </c>
      <c r="M7348" t="s">
        <v>12623</v>
      </c>
      <c r="N7348" t="s">
        <v>7001</v>
      </c>
      <c r="O7348" t="s">
        <v>7176</v>
      </c>
      <c r="P7348">
        <v>1687000</v>
      </c>
      <c r="Q7348" t="s">
        <v>6636</v>
      </c>
      <c r="R7348" t="s">
        <v>6636</v>
      </c>
      <c r="S7348" s="12"/>
      <c r="T7348" s="13"/>
      <c r="U7348" t="s">
        <v>6780</v>
      </c>
    </row>
    <row r="7349" spans="1:21" x14ac:dyDescent="0.25">
      <c r="A7349" t="s">
        <v>6637</v>
      </c>
      <c r="B7349" s="12">
        <v>41261</v>
      </c>
      <c r="C7349" t="s">
        <v>12620</v>
      </c>
      <c r="D7349" s="11">
        <v>46178.026620370401</v>
      </c>
      <c r="E7349" t="s">
        <v>12621</v>
      </c>
      <c r="F7349" t="s">
        <v>6617</v>
      </c>
      <c r="G7349" t="s">
        <v>8533</v>
      </c>
      <c r="H7349" t="s">
        <v>6359</v>
      </c>
      <c r="I7349" t="s">
        <v>55</v>
      </c>
      <c r="J7349" t="s">
        <v>732</v>
      </c>
      <c r="K7349" t="s">
        <v>12622</v>
      </c>
      <c r="L7349" t="s">
        <v>12610</v>
      </c>
      <c r="M7349" t="s">
        <v>12623</v>
      </c>
      <c r="N7349" t="s">
        <v>7001</v>
      </c>
      <c r="O7349" t="s">
        <v>7176</v>
      </c>
      <c r="P7349">
        <v>1687000</v>
      </c>
      <c r="Q7349" t="s">
        <v>6636</v>
      </c>
      <c r="R7349" t="s">
        <v>6636</v>
      </c>
      <c r="S7349" s="12"/>
      <c r="T7349" s="13"/>
      <c r="U7349" t="s">
        <v>6780</v>
      </c>
    </row>
    <row r="7350" spans="1:21" x14ac:dyDescent="0.25">
      <c r="A7350" t="s">
        <v>6637</v>
      </c>
      <c r="B7350" s="12">
        <v>41261</v>
      </c>
      <c r="C7350" t="s">
        <v>12620</v>
      </c>
      <c r="D7350" s="11">
        <v>46178.026620370401</v>
      </c>
      <c r="E7350" t="s">
        <v>12621</v>
      </c>
      <c r="F7350" t="s">
        <v>6617</v>
      </c>
      <c r="G7350" t="s">
        <v>8534</v>
      </c>
      <c r="H7350" t="s">
        <v>6359</v>
      </c>
      <c r="I7350" t="s">
        <v>55</v>
      </c>
      <c r="J7350" t="s">
        <v>732</v>
      </c>
      <c r="K7350" t="s">
        <v>12622</v>
      </c>
      <c r="L7350" t="s">
        <v>12610</v>
      </c>
      <c r="M7350" t="s">
        <v>12623</v>
      </c>
      <c r="N7350" t="s">
        <v>7001</v>
      </c>
      <c r="O7350" t="s">
        <v>7176</v>
      </c>
      <c r="P7350">
        <v>1687000</v>
      </c>
      <c r="Q7350" t="s">
        <v>6636</v>
      </c>
      <c r="R7350" t="s">
        <v>6636</v>
      </c>
      <c r="S7350" s="12"/>
      <c r="T7350" s="13"/>
      <c r="U7350" t="s">
        <v>6780</v>
      </c>
    </row>
    <row r="7351" spans="1:21" x14ac:dyDescent="0.25">
      <c r="A7351" t="s">
        <v>6619</v>
      </c>
      <c r="B7351" s="12">
        <v>41261</v>
      </c>
      <c r="C7351" t="s">
        <v>12620</v>
      </c>
      <c r="D7351" s="11">
        <v>46178.812060185199</v>
      </c>
      <c r="E7351" t="s">
        <v>12621</v>
      </c>
      <c r="F7351" t="s">
        <v>6617</v>
      </c>
      <c r="G7351" t="s">
        <v>8531</v>
      </c>
      <c r="H7351" t="s">
        <v>6359</v>
      </c>
      <c r="I7351" t="s">
        <v>55</v>
      </c>
      <c r="J7351" t="s">
        <v>732</v>
      </c>
      <c r="K7351" t="s">
        <v>12622</v>
      </c>
      <c r="L7351" t="s">
        <v>12610</v>
      </c>
      <c r="M7351" t="s">
        <v>12623</v>
      </c>
      <c r="N7351" t="s">
        <v>7001</v>
      </c>
      <c r="O7351" t="s">
        <v>7176</v>
      </c>
      <c r="P7351">
        <v>1687000</v>
      </c>
      <c r="Q7351" t="s">
        <v>6636</v>
      </c>
      <c r="R7351" t="s">
        <v>6636</v>
      </c>
      <c r="S7351" s="12"/>
      <c r="T7351" s="13"/>
      <c r="U7351" t="s">
        <v>6780</v>
      </c>
    </row>
    <row r="7352" spans="1:21" x14ac:dyDescent="0.25">
      <c r="A7352" t="s">
        <v>6619</v>
      </c>
      <c r="B7352" s="12">
        <v>41261</v>
      </c>
      <c r="C7352" t="s">
        <v>12620</v>
      </c>
      <c r="D7352" s="11">
        <v>46178.812060185199</v>
      </c>
      <c r="E7352" t="s">
        <v>12621</v>
      </c>
      <c r="F7352" t="s">
        <v>6617</v>
      </c>
      <c r="G7352" t="s">
        <v>8533</v>
      </c>
      <c r="H7352" t="s">
        <v>6359</v>
      </c>
      <c r="I7352" t="s">
        <v>55</v>
      </c>
      <c r="J7352" t="s">
        <v>732</v>
      </c>
      <c r="K7352" t="s">
        <v>12622</v>
      </c>
      <c r="L7352" t="s">
        <v>12610</v>
      </c>
      <c r="M7352" t="s">
        <v>12623</v>
      </c>
      <c r="N7352" t="s">
        <v>7001</v>
      </c>
      <c r="O7352" t="s">
        <v>7176</v>
      </c>
      <c r="P7352">
        <v>1687000</v>
      </c>
      <c r="Q7352" t="s">
        <v>6636</v>
      </c>
      <c r="R7352" t="s">
        <v>6636</v>
      </c>
      <c r="S7352" s="12"/>
      <c r="T7352" s="13"/>
      <c r="U7352" t="s">
        <v>6780</v>
      </c>
    </row>
    <row r="7353" spans="1:21" x14ac:dyDescent="0.25">
      <c r="A7353" t="s">
        <v>6619</v>
      </c>
      <c r="B7353" s="12">
        <v>41261</v>
      </c>
      <c r="C7353" t="s">
        <v>12620</v>
      </c>
      <c r="D7353" s="11">
        <v>46178.812060185199</v>
      </c>
      <c r="E7353" t="s">
        <v>12621</v>
      </c>
      <c r="F7353" t="s">
        <v>6617</v>
      </c>
      <c r="G7353" t="s">
        <v>8534</v>
      </c>
      <c r="H7353" t="s">
        <v>6359</v>
      </c>
      <c r="I7353" t="s">
        <v>55</v>
      </c>
      <c r="J7353" t="s">
        <v>732</v>
      </c>
      <c r="K7353" t="s">
        <v>12622</v>
      </c>
      <c r="L7353" t="s">
        <v>12610</v>
      </c>
      <c r="M7353" t="s">
        <v>12623</v>
      </c>
      <c r="N7353" t="s">
        <v>7001</v>
      </c>
      <c r="O7353" t="s">
        <v>7176</v>
      </c>
      <c r="P7353">
        <v>1687000</v>
      </c>
      <c r="Q7353" t="s">
        <v>6636</v>
      </c>
      <c r="R7353" t="s">
        <v>6636</v>
      </c>
      <c r="S7353" s="12"/>
      <c r="T7353" s="13"/>
      <c r="U7353" t="s">
        <v>6780</v>
      </c>
    </row>
    <row r="7354" spans="1:21" x14ac:dyDescent="0.25">
      <c r="A7354" t="s">
        <v>6637</v>
      </c>
      <c r="B7354" s="12">
        <v>41321</v>
      </c>
      <c r="C7354" t="s">
        <v>8535</v>
      </c>
      <c r="D7354" s="11">
        <v>46180.403310185196</v>
      </c>
      <c r="E7354" t="s">
        <v>8536</v>
      </c>
      <c r="F7354" t="s">
        <v>6617</v>
      </c>
      <c r="G7354" t="s">
        <v>8531</v>
      </c>
      <c r="H7354" t="s">
        <v>6359</v>
      </c>
      <c r="I7354" t="s">
        <v>55</v>
      </c>
      <c r="J7354" t="s">
        <v>176</v>
      </c>
      <c r="K7354" t="s">
        <v>12624</v>
      </c>
      <c r="L7354" t="s">
        <v>12610</v>
      </c>
      <c r="M7354" t="s">
        <v>12625</v>
      </c>
      <c r="N7354" t="s">
        <v>7001</v>
      </c>
      <c r="O7354" t="s">
        <v>7007</v>
      </c>
      <c r="P7354">
        <v>1657000</v>
      </c>
      <c r="Q7354" t="s">
        <v>6867</v>
      </c>
      <c r="R7354" t="s">
        <v>6779</v>
      </c>
      <c r="S7354" s="12"/>
      <c r="T7354" s="13"/>
      <c r="U7354" t="s">
        <v>6636</v>
      </c>
    </row>
    <row r="7355" spans="1:21" x14ac:dyDescent="0.25">
      <c r="A7355" t="s">
        <v>6637</v>
      </c>
      <c r="B7355" s="12">
        <v>41321</v>
      </c>
      <c r="C7355" t="s">
        <v>8535</v>
      </c>
      <c r="D7355" s="11">
        <v>46180.403310185196</v>
      </c>
      <c r="E7355" t="s">
        <v>8536</v>
      </c>
      <c r="F7355" t="s">
        <v>6617</v>
      </c>
      <c r="G7355" t="s">
        <v>8533</v>
      </c>
      <c r="H7355" t="s">
        <v>6359</v>
      </c>
      <c r="I7355" t="s">
        <v>55</v>
      </c>
      <c r="J7355" t="s">
        <v>176</v>
      </c>
      <c r="K7355" t="s">
        <v>12624</v>
      </c>
      <c r="L7355" t="s">
        <v>12610</v>
      </c>
      <c r="M7355" t="s">
        <v>12625</v>
      </c>
      <c r="N7355" t="s">
        <v>7001</v>
      </c>
      <c r="O7355" t="s">
        <v>7007</v>
      </c>
      <c r="P7355">
        <v>1657000</v>
      </c>
      <c r="Q7355" t="s">
        <v>6867</v>
      </c>
      <c r="R7355" t="s">
        <v>6779</v>
      </c>
      <c r="S7355" s="12"/>
      <c r="T7355" s="13"/>
      <c r="U7355" t="s">
        <v>6636</v>
      </c>
    </row>
    <row r="7356" spans="1:21" x14ac:dyDescent="0.25">
      <c r="A7356" t="s">
        <v>6637</v>
      </c>
      <c r="B7356" s="12">
        <v>41321</v>
      </c>
      <c r="C7356" t="s">
        <v>8535</v>
      </c>
      <c r="D7356" s="11">
        <v>46180.403310185196</v>
      </c>
      <c r="E7356" t="s">
        <v>8536</v>
      </c>
      <c r="F7356" t="s">
        <v>6617</v>
      </c>
      <c r="G7356" t="s">
        <v>8534</v>
      </c>
      <c r="H7356" t="s">
        <v>6359</v>
      </c>
      <c r="I7356" t="s">
        <v>55</v>
      </c>
      <c r="J7356" t="s">
        <v>176</v>
      </c>
      <c r="K7356" t="s">
        <v>12624</v>
      </c>
      <c r="L7356" t="s">
        <v>12610</v>
      </c>
      <c r="M7356" t="s">
        <v>12625</v>
      </c>
      <c r="N7356" t="s">
        <v>7001</v>
      </c>
      <c r="O7356" t="s">
        <v>7007</v>
      </c>
      <c r="P7356">
        <v>1657000</v>
      </c>
      <c r="Q7356" t="s">
        <v>6867</v>
      </c>
      <c r="R7356" t="s">
        <v>6779</v>
      </c>
      <c r="S7356" s="12"/>
      <c r="T7356" s="13"/>
      <c r="U7356" t="s">
        <v>6636</v>
      </c>
    </row>
    <row r="7357" spans="1:21" x14ac:dyDescent="0.25">
      <c r="A7357" t="s">
        <v>6619</v>
      </c>
      <c r="B7357" s="12">
        <v>41321</v>
      </c>
      <c r="C7357" t="s">
        <v>8535</v>
      </c>
      <c r="D7357" s="11">
        <v>46180.4907060185</v>
      </c>
      <c r="E7357" t="s">
        <v>8536</v>
      </c>
      <c r="F7357" t="s">
        <v>6617</v>
      </c>
      <c r="G7357" t="s">
        <v>8531</v>
      </c>
      <c r="H7357" t="s">
        <v>6359</v>
      </c>
      <c r="I7357" t="s">
        <v>55</v>
      </c>
      <c r="J7357" t="s">
        <v>176</v>
      </c>
      <c r="K7357" t="s">
        <v>12624</v>
      </c>
      <c r="L7357" t="s">
        <v>12610</v>
      </c>
      <c r="M7357" t="s">
        <v>12625</v>
      </c>
      <c r="N7357" t="s">
        <v>7001</v>
      </c>
      <c r="O7357" t="s">
        <v>7007</v>
      </c>
      <c r="P7357">
        <v>1657000</v>
      </c>
      <c r="Q7357" t="s">
        <v>6867</v>
      </c>
      <c r="R7357" t="s">
        <v>6779</v>
      </c>
      <c r="S7357" s="12"/>
      <c r="T7357" s="13"/>
      <c r="U7357" t="s">
        <v>6636</v>
      </c>
    </row>
    <row r="7358" spans="1:21" x14ac:dyDescent="0.25">
      <c r="A7358" t="s">
        <v>6619</v>
      </c>
      <c r="B7358" s="12">
        <v>41321</v>
      </c>
      <c r="C7358" t="s">
        <v>8535</v>
      </c>
      <c r="D7358" s="11">
        <v>46180.4907060185</v>
      </c>
      <c r="E7358" t="s">
        <v>8536</v>
      </c>
      <c r="F7358" t="s">
        <v>6617</v>
      </c>
      <c r="G7358" t="s">
        <v>8533</v>
      </c>
      <c r="H7358" t="s">
        <v>6359</v>
      </c>
      <c r="I7358" t="s">
        <v>55</v>
      </c>
      <c r="J7358" t="s">
        <v>176</v>
      </c>
      <c r="K7358" t="s">
        <v>12624</v>
      </c>
      <c r="L7358" t="s">
        <v>12610</v>
      </c>
      <c r="M7358" t="s">
        <v>12625</v>
      </c>
      <c r="N7358" t="s">
        <v>7001</v>
      </c>
      <c r="O7358" t="s">
        <v>7007</v>
      </c>
      <c r="P7358">
        <v>1657000</v>
      </c>
      <c r="Q7358" t="s">
        <v>6867</v>
      </c>
      <c r="R7358" t="s">
        <v>6779</v>
      </c>
      <c r="S7358" s="12"/>
      <c r="T7358" s="13"/>
      <c r="U7358" t="s">
        <v>6636</v>
      </c>
    </row>
    <row r="7359" spans="1:21" x14ac:dyDescent="0.25">
      <c r="A7359" t="s">
        <v>6619</v>
      </c>
      <c r="B7359" s="12">
        <v>41321</v>
      </c>
      <c r="C7359" t="s">
        <v>8535</v>
      </c>
      <c r="D7359" s="11">
        <v>46180.4907060185</v>
      </c>
      <c r="E7359" t="s">
        <v>8536</v>
      </c>
      <c r="F7359" t="s">
        <v>6617</v>
      </c>
      <c r="G7359" t="s">
        <v>8534</v>
      </c>
      <c r="H7359" t="s">
        <v>6359</v>
      </c>
      <c r="I7359" t="s">
        <v>55</v>
      </c>
      <c r="J7359" t="s">
        <v>176</v>
      </c>
      <c r="K7359" t="s">
        <v>12624</v>
      </c>
      <c r="L7359" t="s">
        <v>12610</v>
      </c>
      <c r="M7359" t="s">
        <v>12625</v>
      </c>
      <c r="N7359" t="s">
        <v>7001</v>
      </c>
      <c r="O7359" t="s">
        <v>7007</v>
      </c>
      <c r="P7359">
        <v>1657000</v>
      </c>
      <c r="Q7359" t="s">
        <v>6867</v>
      </c>
      <c r="R7359" t="s">
        <v>6779</v>
      </c>
      <c r="S7359" s="12"/>
      <c r="T7359" s="13"/>
      <c r="U7359" t="s">
        <v>6636</v>
      </c>
    </row>
    <row r="7360" spans="1:21" x14ac:dyDescent="0.25">
      <c r="A7360" t="s">
        <v>6637</v>
      </c>
      <c r="B7360" s="12">
        <v>41345</v>
      </c>
      <c r="C7360" t="s">
        <v>12626</v>
      </c>
      <c r="D7360" s="11">
        <v>46180.667685185203</v>
      </c>
      <c r="E7360" t="s">
        <v>12627</v>
      </c>
      <c r="F7360" t="s">
        <v>6617</v>
      </c>
      <c r="G7360" t="s">
        <v>8531</v>
      </c>
      <c r="H7360" t="s">
        <v>6359</v>
      </c>
      <c r="I7360" t="s">
        <v>55</v>
      </c>
      <c r="J7360" t="s">
        <v>6803</v>
      </c>
      <c r="K7360" t="s">
        <v>12628</v>
      </c>
      <c r="L7360" t="s">
        <v>12610</v>
      </c>
      <c r="M7360" t="s">
        <v>12629</v>
      </c>
      <c r="N7360" t="s">
        <v>7001</v>
      </c>
      <c r="O7360" t="s">
        <v>7007</v>
      </c>
      <c r="P7360">
        <v>1196000</v>
      </c>
      <c r="Q7360" t="s">
        <v>6636</v>
      </c>
      <c r="R7360" t="s">
        <v>6636</v>
      </c>
      <c r="S7360" s="12"/>
      <c r="T7360" s="13"/>
      <c r="U7360" t="s">
        <v>6883</v>
      </c>
    </row>
    <row r="7361" spans="1:21" x14ac:dyDescent="0.25">
      <c r="A7361" t="s">
        <v>6637</v>
      </c>
      <c r="B7361" s="12">
        <v>41345</v>
      </c>
      <c r="C7361" t="s">
        <v>12626</v>
      </c>
      <c r="D7361" s="11">
        <v>46180.667685185203</v>
      </c>
      <c r="E7361" t="s">
        <v>12627</v>
      </c>
      <c r="F7361" t="s">
        <v>6617</v>
      </c>
      <c r="G7361" t="s">
        <v>8533</v>
      </c>
      <c r="H7361" t="s">
        <v>6359</v>
      </c>
      <c r="I7361" t="s">
        <v>55</v>
      </c>
      <c r="J7361" t="s">
        <v>6803</v>
      </c>
      <c r="K7361" t="s">
        <v>12628</v>
      </c>
      <c r="L7361" t="s">
        <v>12610</v>
      </c>
      <c r="M7361" t="s">
        <v>12629</v>
      </c>
      <c r="N7361" t="s">
        <v>7001</v>
      </c>
      <c r="O7361" t="s">
        <v>7007</v>
      </c>
      <c r="P7361">
        <v>1196000</v>
      </c>
      <c r="Q7361" t="s">
        <v>6636</v>
      </c>
      <c r="R7361" t="s">
        <v>6636</v>
      </c>
      <c r="S7361" s="12"/>
      <c r="T7361" s="13"/>
      <c r="U7361" t="s">
        <v>6883</v>
      </c>
    </row>
    <row r="7362" spans="1:21" x14ac:dyDescent="0.25">
      <c r="A7362" t="s">
        <v>6637</v>
      </c>
      <c r="B7362" s="12">
        <v>41345</v>
      </c>
      <c r="C7362" t="s">
        <v>12626</v>
      </c>
      <c r="D7362" s="11">
        <v>46180.667685185203</v>
      </c>
      <c r="E7362" t="s">
        <v>12627</v>
      </c>
      <c r="F7362" t="s">
        <v>6617</v>
      </c>
      <c r="G7362" t="s">
        <v>8534</v>
      </c>
      <c r="H7362" t="s">
        <v>6359</v>
      </c>
      <c r="I7362" t="s">
        <v>55</v>
      </c>
      <c r="J7362" t="s">
        <v>6803</v>
      </c>
      <c r="K7362" t="s">
        <v>12628</v>
      </c>
      <c r="L7362" t="s">
        <v>12610</v>
      </c>
      <c r="M7362" t="s">
        <v>12629</v>
      </c>
      <c r="N7362" t="s">
        <v>7001</v>
      </c>
      <c r="O7362" t="s">
        <v>7007</v>
      </c>
      <c r="P7362">
        <v>1196000</v>
      </c>
      <c r="Q7362" t="s">
        <v>6636</v>
      </c>
      <c r="R7362" t="s">
        <v>6636</v>
      </c>
      <c r="S7362" s="12"/>
      <c r="T7362" s="13"/>
      <c r="U7362" t="s">
        <v>6883</v>
      </c>
    </row>
    <row r="7363" spans="1:21" x14ac:dyDescent="0.25">
      <c r="A7363" t="s">
        <v>6619</v>
      </c>
      <c r="B7363" s="12">
        <v>41345</v>
      </c>
      <c r="C7363" t="s">
        <v>12626</v>
      </c>
      <c r="D7363" s="11">
        <v>46180.8152430556</v>
      </c>
      <c r="E7363" t="s">
        <v>12627</v>
      </c>
      <c r="F7363" t="s">
        <v>6617</v>
      </c>
      <c r="G7363" t="s">
        <v>8531</v>
      </c>
      <c r="H7363" t="s">
        <v>6359</v>
      </c>
      <c r="I7363" t="s">
        <v>55</v>
      </c>
      <c r="J7363" t="s">
        <v>6803</v>
      </c>
      <c r="K7363" t="s">
        <v>12628</v>
      </c>
      <c r="L7363" t="s">
        <v>12610</v>
      </c>
      <c r="M7363" t="s">
        <v>12629</v>
      </c>
      <c r="N7363" t="s">
        <v>7001</v>
      </c>
      <c r="O7363" t="s">
        <v>7007</v>
      </c>
      <c r="P7363">
        <v>1196000</v>
      </c>
      <c r="Q7363" t="s">
        <v>6636</v>
      </c>
      <c r="R7363" t="s">
        <v>6636</v>
      </c>
      <c r="S7363" s="12"/>
      <c r="T7363" s="13"/>
      <c r="U7363" t="s">
        <v>6883</v>
      </c>
    </row>
    <row r="7364" spans="1:21" x14ac:dyDescent="0.25">
      <c r="A7364" t="s">
        <v>6619</v>
      </c>
      <c r="B7364" s="12">
        <v>41345</v>
      </c>
      <c r="C7364" t="s">
        <v>12626</v>
      </c>
      <c r="D7364" s="11">
        <v>46180.8152430556</v>
      </c>
      <c r="E7364" t="s">
        <v>12627</v>
      </c>
      <c r="F7364" t="s">
        <v>6617</v>
      </c>
      <c r="G7364" t="s">
        <v>8533</v>
      </c>
      <c r="H7364" t="s">
        <v>6359</v>
      </c>
      <c r="I7364" t="s">
        <v>55</v>
      </c>
      <c r="J7364" t="s">
        <v>6803</v>
      </c>
      <c r="K7364" t="s">
        <v>12628</v>
      </c>
      <c r="L7364" t="s">
        <v>12610</v>
      </c>
      <c r="M7364" t="s">
        <v>12629</v>
      </c>
      <c r="N7364" t="s">
        <v>7001</v>
      </c>
      <c r="O7364" t="s">
        <v>7007</v>
      </c>
      <c r="P7364">
        <v>1196000</v>
      </c>
      <c r="Q7364" t="s">
        <v>6636</v>
      </c>
      <c r="R7364" t="s">
        <v>6636</v>
      </c>
      <c r="S7364" s="12"/>
      <c r="T7364" s="13"/>
      <c r="U7364" t="s">
        <v>6883</v>
      </c>
    </row>
    <row r="7365" spans="1:21" x14ac:dyDescent="0.25">
      <c r="A7365" t="s">
        <v>6619</v>
      </c>
      <c r="B7365" s="12">
        <v>41345</v>
      </c>
      <c r="C7365" t="s">
        <v>12626</v>
      </c>
      <c r="D7365" s="11">
        <v>46180.8152430556</v>
      </c>
      <c r="E7365" t="s">
        <v>12627</v>
      </c>
      <c r="F7365" t="s">
        <v>6617</v>
      </c>
      <c r="G7365" t="s">
        <v>8534</v>
      </c>
      <c r="H7365" t="s">
        <v>6359</v>
      </c>
      <c r="I7365" t="s">
        <v>55</v>
      </c>
      <c r="J7365" t="s">
        <v>6803</v>
      </c>
      <c r="K7365" t="s">
        <v>12628</v>
      </c>
      <c r="L7365" t="s">
        <v>12610</v>
      </c>
      <c r="M7365" t="s">
        <v>12629</v>
      </c>
      <c r="N7365" t="s">
        <v>7001</v>
      </c>
      <c r="O7365" t="s">
        <v>7007</v>
      </c>
      <c r="P7365">
        <v>1196000</v>
      </c>
      <c r="Q7365" t="s">
        <v>6636</v>
      </c>
      <c r="R7365" t="s">
        <v>6636</v>
      </c>
      <c r="S7365" s="12"/>
      <c r="T7365" s="13"/>
      <c r="U7365" t="s">
        <v>6883</v>
      </c>
    </row>
    <row r="7366" spans="1:21" x14ac:dyDescent="0.25">
      <c r="A7366" t="s">
        <v>6637</v>
      </c>
      <c r="B7366" s="12">
        <v>41418</v>
      </c>
      <c r="C7366" t="s">
        <v>12630</v>
      </c>
      <c r="D7366" s="11">
        <v>46182.541006944397</v>
      </c>
      <c r="E7366" t="s">
        <v>12631</v>
      </c>
      <c r="F7366" t="s">
        <v>6617</v>
      </c>
      <c r="G7366" t="s">
        <v>8531</v>
      </c>
      <c r="H7366" t="s">
        <v>6359</v>
      </c>
      <c r="I7366" t="s">
        <v>65</v>
      </c>
      <c r="J7366" t="s">
        <v>636</v>
      </c>
      <c r="K7366" t="s">
        <v>12632</v>
      </c>
      <c r="L7366" t="s">
        <v>12610</v>
      </c>
      <c r="M7366" t="s">
        <v>12633</v>
      </c>
      <c r="N7366" t="s">
        <v>7001</v>
      </c>
      <c r="O7366" t="s">
        <v>7062</v>
      </c>
      <c r="P7366">
        <v>1757000</v>
      </c>
      <c r="Q7366" t="s">
        <v>6636</v>
      </c>
      <c r="R7366" t="s">
        <v>6636</v>
      </c>
      <c r="S7366" s="12"/>
      <c r="T7366" s="13"/>
      <c r="U7366" t="s">
        <v>6780</v>
      </c>
    </row>
    <row r="7367" spans="1:21" x14ac:dyDescent="0.25">
      <c r="A7367" t="s">
        <v>6637</v>
      </c>
      <c r="B7367" s="12">
        <v>41418</v>
      </c>
      <c r="C7367" t="s">
        <v>12630</v>
      </c>
      <c r="D7367" s="11">
        <v>46182.541006944397</v>
      </c>
      <c r="E7367" t="s">
        <v>12631</v>
      </c>
      <c r="F7367" t="s">
        <v>6617</v>
      </c>
      <c r="G7367" t="s">
        <v>8533</v>
      </c>
      <c r="H7367" t="s">
        <v>6359</v>
      </c>
      <c r="I7367" t="s">
        <v>65</v>
      </c>
      <c r="J7367" t="s">
        <v>636</v>
      </c>
      <c r="K7367" t="s">
        <v>12632</v>
      </c>
      <c r="L7367" t="s">
        <v>12610</v>
      </c>
      <c r="M7367" t="s">
        <v>12633</v>
      </c>
      <c r="N7367" t="s">
        <v>7001</v>
      </c>
      <c r="O7367" t="s">
        <v>7062</v>
      </c>
      <c r="P7367">
        <v>1757000</v>
      </c>
      <c r="Q7367" t="s">
        <v>6636</v>
      </c>
      <c r="R7367" t="s">
        <v>6636</v>
      </c>
      <c r="S7367" s="12"/>
      <c r="T7367" s="13"/>
      <c r="U7367" t="s">
        <v>6780</v>
      </c>
    </row>
    <row r="7368" spans="1:21" x14ac:dyDescent="0.25">
      <c r="A7368" t="s">
        <v>6637</v>
      </c>
      <c r="B7368" s="12">
        <v>41418</v>
      </c>
      <c r="C7368" t="s">
        <v>12630</v>
      </c>
      <c r="D7368" s="11">
        <v>46182.541006944397</v>
      </c>
      <c r="E7368" t="s">
        <v>12631</v>
      </c>
      <c r="F7368" t="s">
        <v>6617</v>
      </c>
      <c r="G7368" t="s">
        <v>8534</v>
      </c>
      <c r="H7368" t="s">
        <v>6359</v>
      </c>
      <c r="I7368" t="s">
        <v>65</v>
      </c>
      <c r="J7368" t="s">
        <v>636</v>
      </c>
      <c r="K7368" t="s">
        <v>12632</v>
      </c>
      <c r="L7368" t="s">
        <v>12610</v>
      </c>
      <c r="M7368" t="s">
        <v>12633</v>
      </c>
      <c r="N7368" t="s">
        <v>7001</v>
      </c>
      <c r="O7368" t="s">
        <v>7062</v>
      </c>
      <c r="P7368">
        <v>1757000</v>
      </c>
      <c r="Q7368" t="s">
        <v>6636</v>
      </c>
      <c r="R7368" t="s">
        <v>6636</v>
      </c>
      <c r="S7368" s="12"/>
      <c r="T7368" s="13"/>
      <c r="U7368" t="s">
        <v>6780</v>
      </c>
    </row>
    <row r="7369" spans="1:21" x14ac:dyDescent="0.25">
      <c r="A7369" t="s">
        <v>6619</v>
      </c>
      <c r="B7369" s="12">
        <v>41418</v>
      </c>
      <c r="C7369" t="s">
        <v>12630</v>
      </c>
      <c r="D7369" s="11">
        <v>46182.541215277801</v>
      </c>
      <c r="E7369" t="s">
        <v>12631</v>
      </c>
      <c r="F7369" t="s">
        <v>6617</v>
      </c>
      <c r="G7369" t="s">
        <v>8531</v>
      </c>
      <c r="H7369" t="s">
        <v>6359</v>
      </c>
      <c r="I7369" t="s">
        <v>65</v>
      </c>
      <c r="J7369" t="s">
        <v>636</v>
      </c>
      <c r="K7369" t="s">
        <v>12632</v>
      </c>
      <c r="L7369" t="s">
        <v>12610</v>
      </c>
      <c r="M7369" t="s">
        <v>12633</v>
      </c>
      <c r="N7369" t="s">
        <v>7001</v>
      </c>
      <c r="O7369" t="s">
        <v>7062</v>
      </c>
      <c r="P7369">
        <v>1757000</v>
      </c>
      <c r="Q7369" t="s">
        <v>6636</v>
      </c>
      <c r="R7369" t="s">
        <v>6636</v>
      </c>
      <c r="S7369" s="12"/>
      <c r="T7369" s="13"/>
      <c r="U7369" t="s">
        <v>6780</v>
      </c>
    </row>
    <row r="7370" spans="1:21" x14ac:dyDescent="0.25">
      <c r="A7370" t="s">
        <v>6619</v>
      </c>
      <c r="B7370" s="12">
        <v>41418</v>
      </c>
      <c r="C7370" t="s">
        <v>12630</v>
      </c>
      <c r="D7370" s="11">
        <v>46182.541215277801</v>
      </c>
      <c r="E7370" t="s">
        <v>12631</v>
      </c>
      <c r="F7370" t="s">
        <v>6617</v>
      </c>
      <c r="G7370" t="s">
        <v>8533</v>
      </c>
      <c r="H7370" t="s">
        <v>6359</v>
      </c>
      <c r="I7370" t="s">
        <v>65</v>
      </c>
      <c r="J7370" t="s">
        <v>636</v>
      </c>
      <c r="K7370" t="s">
        <v>12632</v>
      </c>
      <c r="L7370" t="s">
        <v>12610</v>
      </c>
      <c r="M7370" t="s">
        <v>12633</v>
      </c>
      <c r="N7370" t="s">
        <v>7001</v>
      </c>
      <c r="O7370" t="s">
        <v>7062</v>
      </c>
      <c r="P7370">
        <v>1757000</v>
      </c>
      <c r="Q7370" t="s">
        <v>6636</v>
      </c>
      <c r="R7370" t="s">
        <v>6636</v>
      </c>
      <c r="S7370" s="12"/>
      <c r="T7370" s="13"/>
      <c r="U7370" t="s">
        <v>6780</v>
      </c>
    </row>
    <row r="7371" spans="1:21" x14ac:dyDescent="0.25">
      <c r="A7371" t="s">
        <v>6619</v>
      </c>
      <c r="B7371" s="12">
        <v>41418</v>
      </c>
      <c r="C7371" t="s">
        <v>12630</v>
      </c>
      <c r="D7371" s="11">
        <v>46182.541215277801</v>
      </c>
      <c r="E7371" t="s">
        <v>12631</v>
      </c>
      <c r="F7371" t="s">
        <v>6617</v>
      </c>
      <c r="G7371" t="s">
        <v>8534</v>
      </c>
      <c r="H7371" t="s">
        <v>6359</v>
      </c>
      <c r="I7371" t="s">
        <v>65</v>
      </c>
      <c r="J7371" t="s">
        <v>636</v>
      </c>
      <c r="K7371" t="s">
        <v>12632</v>
      </c>
      <c r="L7371" t="s">
        <v>12610</v>
      </c>
      <c r="M7371" t="s">
        <v>12633</v>
      </c>
      <c r="N7371" t="s">
        <v>7001</v>
      </c>
      <c r="O7371" t="s">
        <v>7062</v>
      </c>
      <c r="P7371">
        <v>1757000</v>
      </c>
      <c r="Q7371" t="s">
        <v>6636</v>
      </c>
      <c r="R7371" t="s">
        <v>6636</v>
      </c>
      <c r="S7371" s="12"/>
      <c r="T7371" s="13"/>
      <c r="U7371" t="s">
        <v>6780</v>
      </c>
    </row>
    <row r="7372" spans="1:21" x14ac:dyDescent="0.25">
      <c r="A7372" t="s">
        <v>6637</v>
      </c>
      <c r="B7372" s="12">
        <v>41601</v>
      </c>
      <c r="C7372" t="s">
        <v>12634</v>
      </c>
      <c r="D7372" s="11">
        <v>46183.508796296301</v>
      </c>
      <c r="E7372" t="s">
        <v>12635</v>
      </c>
      <c r="F7372" t="s">
        <v>6617</v>
      </c>
      <c r="G7372" t="s">
        <v>8531</v>
      </c>
      <c r="H7372" t="s">
        <v>6359</v>
      </c>
      <c r="I7372" t="s">
        <v>55</v>
      </c>
      <c r="J7372" t="s">
        <v>643</v>
      </c>
      <c r="K7372" t="s">
        <v>12636</v>
      </c>
      <c r="L7372" t="s">
        <v>12610</v>
      </c>
      <c r="M7372" t="s">
        <v>12637</v>
      </c>
      <c r="N7372" t="s">
        <v>7001</v>
      </c>
      <c r="O7372" t="s">
        <v>7002</v>
      </c>
      <c r="P7372">
        <v>2042000</v>
      </c>
      <c r="Q7372" t="s">
        <v>6636</v>
      </c>
      <c r="R7372" t="s">
        <v>6636</v>
      </c>
      <c r="S7372" s="12"/>
      <c r="T7372" s="13"/>
      <c r="U7372" t="s">
        <v>6920</v>
      </c>
    </row>
    <row r="7373" spans="1:21" x14ac:dyDescent="0.25">
      <c r="A7373" t="s">
        <v>6637</v>
      </c>
      <c r="B7373" s="12">
        <v>41601</v>
      </c>
      <c r="C7373" t="s">
        <v>12634</v>
      </c>
      <c r="D7373" s="11">
        <v>46183.508796296301</v>
      </c>
      <c r="E7373" t="s">
        <v>12635</v>
      </c>
      <c r="F7373" t="s">
        <v>6617</v>
      </c>
      <c r="G7373" t="s">
        <v>8533</v>
      </c>
      <c r="H7373" t="s">
        <v>6359</v>
      </c>
      <c r="I7373" t="s">
        <v>55</v>
      </c>
      <c r="J7373" t="s">
        <v>643</v>
      </c>
      <c r="K7373" t="s">
        <v>12636</v>
      </c>
      <c r="L7373" t="s">
        <v>12610</v>
      </c>
      <c r="M7373" t="s">
        <v>12637</v>
      </c>
      <c r="N7373" t="s">
        <v>7001</v>
      </c>
      <c r="O7373" t="s">
        <v>7002</v>
      </c>
      <c r="P7373">
        <v>2042000</v>
      </c>
      <c r="Q7373" t="s">
        <v>6636</v>
      </c>
      <c r="R7373" t="s">
        <v>6636</v>
      </c>
      <c r="S7373" s="12"/>
      <c r="T7373" s="13"/>
      <c r="U7373" t="s">
        <v>6920</v>
      </c>
    </row>
    <row r="7374" spans="1:21" x14ac:dyDescent="0.25">
      <c r="A7374" t="s">
        <v>6637</v>
      </c>
      <c r="B7374" s="12">
        <v>41601</v>
      </c>
      <c r="C7374" t="s">
        <v>12634</v>
      </c>
      <c r="D7374" s="11">
        <v>46183.508796296301</v>
      </c>
      <c r="E7374" t="s">
        <v>12635</v>
      </c>
      <c r="F7374" t="s">
        <v>6617</v>
      </c>
      <c r="G7374" t="s">
        <v>8534</v>
      </c>
      <c r="H7374" t="s">
        <v>6359</v>
      </c>
      <c r="I7374" t="s">
        <v>55</v>
      </c>
      <c r="J7374" t="s">
        <v>643</v>
      </c>
      <c r="K7374" t="s">
        <v>12636</v>
      </c>
      <c r="L7374" t="s">
        <v>12610</v>
      </c>
      <c r="M7374" t="s">
        <v>12637</v>
      </c>
      <c r="N7374" t="s">
        <v>7001</v>
      </c>
      <c r="O7374" t="s">
        <v>7002</v>
      </c>
      <c r="P7374">
        <v>2042000</v>
      </c>
      <c r="Q7374" t="s">
        <v>6636</v>
      </c>
      <c r="R7374" t="s">
        <v>6636</v>
      </c>
      <c r="S7374" s="12"/>
      <c r="T7374" s="13"/>
      <c r="U7374" t="s">
        <v>6920</v>
      </c>
    </row>
    <row r="7375" spans="1:21" x14ac:dyDescent="0.25">
      <c r="A7375" t="s">
        <v>6619</v>
      </c>
      <c r="B7375" s="12">
        <v>41601</v>
      </c>
      <c r="C7375" t="s">
        <v>12634</v>
      </c>
      <c r="D7375" s="11">
        <v>46185.517349537004</v>
      </c>
      <c r="E7375" t="s">
        <v>12635</v>
      </c>
      <c r="F7375" t="s">
        <v>6617</v>
      </c>
      <c r="G7375" t="s">
        <v>8531</v>
      </c>
      <c r="H7375" t="s">
        <v>6359</v>
      </c>
      <c r="I7375" t="s">
        <v>55</v>
      </c>
      <c r="J7375" t="s">
        <v>643</v>
      </c>
      <c r="K7375" t="s">
        <v>12636</v>
      </c>
      <c r="L7375" t="s">
        <v>12610</v>
      </c>
      <c r="M7375" t="s">
        <v>12637</v>
      </c>
      <c r="N7375" t="s">
        <v>7001</v>
      </c>
      <c r="O7375" t="s">
        <v>7002</v>
      </c>
      <c r="P7375">
        <v>2042000</v>
      </c>
      <c r="Q7375" t="s">
        <v>6636</v>
      </c>
      <c r="R7375" t="s">
        <v>6636</v>
      </c>
      <c r="S7375" s="12"/>
      <c r="T7375" s="13"/>
      <c r="U7375" t="s">
        <v>6920</v>
      </c>
    </row>
    <row r="7376" spans="1:21" x14ac:dyDescent="0.25">
      <c r="A7376" t="s">
        <v>6619</v>
      </c>
      <c r="B7376" s="12">
        <v>41601</v>
      </c>
      <c r="C7376" t="s">
        <v>12634</v>
      </c>
      <c r="D7376" s="11">
        <v>46185.517349537004</v>
      </c>
      <c r="E7376" t="s">
        <v>12635</v>
      </c>
      <c r="F7376" t="s">
        <v>6617</v>
      </c>
      <c r="G7376" t="s">
        <v>8533</v>
      </c>
      <c r="H7376" t="s">
        <v>6359</v>
      </c>
      <c r="I7376" t="s">
        <v>55</v>
      </c>
      <c r="J7376" t="s">
        <v>643</v>
      </c>
      <c r="K7376" t="s">
        <v>12636</v>
      </c>
      <c r="L7376" t="s">
        <v>12610</v>
      </c>
      <c r="M7376" t="s">
        <v>12637</v>
      </c>
      <c r="N7376" t="s">
        <v>7001</v>
      </c>
      <c r="O7376" t="s">
        <v>7002</v>
      </c>
      <c r="P7376">
        <v>2042000</v>
      </c>
      <c r="Q7376" t="s">
        <v>6636</v>
      </c>
      <c r="R7376" t="s">
        <v>6636</v>
      </c>
      <c r="S7376" s="12"/>
      <c r="T7376" s="13"/>
      <c r="U7376" t="s">
        <v>6920</v>
      </c>
    </row>
    <row r="7377" spans="1:21" x14ac:dyDescent="0.25">
      <c r="A7377" t="s">
        <v>6619</v>
      </c>
      <c r="B7377" s="12">
        <v>41601</v>
      </c>
      <c r="C7377" t="s">
        <v>12634</v>
      </c>
      <c r="D7377" s="11">
        <v>46185.517349537004</v>
      </c>
      <c r="E7377" t="s">
        <v>12635</v>
      </c>
      <c r="F7377" t="s">
        <v>6617</v>
      </c>
      <c r="G7377" t="s">
        <v>8534</v>
      </c>
      <c r="H7377" t="s">
        <v>6359</v>
      </c>
      <c r="I7377" t="s">
        <v>55</v>
      </c>
      <c r="J7377" t="s">
        <v>643</v>
      </c>
      <c r="K7377" t="s">
        <v>12636</v>
      </c>
      <c r="L7377" t="s">
        <v>12610</v>
      </c>
      <c r="M7377" t="s">
        <v>12637</v>
      </c>
      <c r="N7377" t="s">
        <v>7001</v>
      </c>
      <c r="O7377" t="s">
        <v>7002</v>
      </c>
      <c r="P7377">
        <v>2042000</v>
      </c>
      <c r="Q7377" t="s">
        <v>6636</v>
      </c>
      <c r="R7377" t="s">
        <v>6636</v>
      </c>
      <c r="S7377" s="12"/>
      <c r="T7377" s="13"/>
      <c r="U7377" t="s">
        <v>6920</v>
      </c>
    </row>
    <row r="7378" spans="1:21" x14ac:dyDescent="0.25">
      <c r="A7378" t="s">
        <v>6637</v>
      </c>
      <c r="B7378" s="12">
        <v>41631</v>
      </c>
      <c r="C7378" t="s">
        <v>12638</v>
      </c>
      <c r="D7378" s="11">
        <v>46185.718807870398</v>
      </c>
      <c r="E7378" t="s">
        <v>12639</v>
      </c>
      <c r="F7378" t="s">
        <v>6617</v>
      </c>
      <c r="G7378" t="s">
        <v>8531</v>
      </c>
      <c r="H7378" t="s">
        <v>6359</v>
      </c>
      <c r="I7378" t="s">
        <v>65</v>
      </c>
      <c r="J7378" t="s">
        <v>573</v>
      </c>
      <c r="K7378" t="s">
        <v>12636</v>
      </c>
      <c r="L7378" t="s">
        <v>12610</v>
      </c>
      <c r="M7378" t="s">
        <v>12637</v>
      </c>
      <c r="N7378" t="s">
        <v>7001</v>
      </c>
      <c r="O7378" t="s">
        <v>7002</v>
      </c>
      <c r="P7378">
        <v>2042000</v>
      </c>
      <c r="Q7378" t="s">
        <v>6636</v>
      </c>
      <c r="R7378" t="s">
        <v>6636</v>
      </c>
      <c r="S7378" s="12"/>
      <c r="T7378" s="13"/>
      <c r="U7378" t="s">
        <v>7560</v>
      </c>
    </row>
    <row r="7379" spans="1:21" x14ac:dyDescent="0.25">
      <c r="A7379" t="s">
        <v>6637</v>
      </c>
      <c r="B7379" s="12">
        <v>41631</v>
      </c>
      <c r="C7379" t="s">
        <v>12638</v>
      </c>
      <c r="D7379" s="11">
        <v>46185.718807870398</v>
      </c>
      <c r="E7379" t="s">
        <v>12639</v>
      </c>
      <c r="F7379" t="s">
        <v>6617</v>
      </c>
      <c r="G7379" t="s">
        <v>8533</v>
      </c>
      <c r="H7379" t="s">
        <v>6359</v>
      </c>
      <c r="I7379" t="s">
        <v>65</v>
      </c>
      <c r="J7379" t="s">
        <v>573</v>
      </c>
      <c r="K7379" t="s">
        <v>12636</v>
      </c>
      <c r="L7379" t="s">
        <v>12610</v>
      </c>
      <c r="M7379" t="s">
        <v>12637</v>
      </c>
      <c r="N7379" t="s">
        <v>7001</v>
      </c>
      <c r="O7379" t="s">
        <v>7002</v>
      </c>
      <c r="P7379">
        <v>2042000</v>
      </c>
      <c r="Q7379" t="s">
        <v>6636</v>
      </c>
      <c r="R7379" t="s">
        <v>6636</v>
      </c>
      <c r="S7379" s="12"/>
      <c r="T7379" s="13"/>
      <c r="U7379" t="s">
        <v>7560</v>
      </c>
    </row>
    <row r="7380" spans="1:21" x14ac:dyDescent="0.25">
      <c r="A7380" t="s">
        <v>6637</v>
      </c>
      <c r="B7380" s="12">
        <v>41631</v>
      </c>
      <c r="C7380" t="s">
        <v>12638</v>
      </c>
      <c r="D7380" s="11">
        <v>46185.718807870398</v>
      </c>
      <c r="E7380" t="s">
        <v>12639</v>
      </c>
      <c r="F7380" t="s">
        <v>6617</v>
      </c>
      <c r="G7380" t="s">
        <v>8534</v>
      </c>
      <c r="H7380" t="s">
        <v>6359</v>
      </c>
      <c r="I7380" t="s">
        <v>65</v>
      </c>
      <c r="J7380" t="s">
        <v>573</v>
      </c>
      <c r="K7380" t="s">
        <v>12636</v>
      </c>
      <c r="L7380" t="s">
        <v>12610</v>
      </c>
      <c r="M7380" t="s">
        <v>12637</v>
      </c>
      <c r="N7380" t="s">
        <v>7001</v>
      </c>
      <c r="O7380" t="s">
        <v>7002</v>
      </c>
      <c r="P7380">
        <v>2042000</v>
      </c>
      <c r="Q7380" t="s">
        <v>6636</v>
      </c>
      <c r="R7380" t="s">
        <v>6636</v>
      </c>
      <c r="S7380" s="12"/>
      <c r="T7380" s="13"/>
      <c r="U7380" t="s">
        <v>7560</v>
      </c>
    </row>
    <row r="7381" spans="1:21" x14ac:dyDescent="0.25">
      <c r="A7381" t="s">
        <v>6619</v>
      </c>
      <c r="B7381" s="12">
        <v>41631</v>
      </c>
      <c r="C7381" t="s">
        <v>12638</v>
      </c>
      <c r="D7381" s="11">
        <v>46185.729444444398</v>
      </c>
      <c r="E7381" t="s">
        <v>12639</v>
      </c>
      <c r="F7381" t="s">
        <v>6617</v>
      </c>
      <c r="G7381" t="s">
        <v>8531</v>
      </c>
      <c r="H7381" t="s">
        <v>6359</v>
      </c>
      <c r="I7381" t="s">
        <v>65</v>
      </c>
      <c r="J7381" t="s">
        <v>573</v>
      </c>
      <c r="K7381" t="s">
        <v>12636</v>
      </c>
      <c r="L7381" t="s">
        <v>12610</v>
      </c>
      <c r="M7381" t="s">
        <v>12637</v>
      </c>
      <c r="N7381" t="s">
        <v>7001</v>
      </c>
      <c r="O7381" t="s">
        <v>7002</v>
      </c>
      <c r="P7381">
        <v>2042000</v>
      </c>
      <c r="Q7381" t="s">
        <v>6636</v>
      </c>
      <c r="R7381" t="s">
        <v>6636</v>
      </c>
      <c r="S7381" s="12"/>
      <c r="T7381" s="13"/>
      <c r="U7381" t="s">
        <v>7560</v>
      </c>
    </row>
    <row r="7382" spans="1:21" x14ac:dyDescent="0.25">
      <c r="A7382" t="s">
        <v>6619</v>
      </c>
      <c r="B7382" s="12">
        <v>41631</v>
      </c>
      <c r="C7382" t="s">
        <v>12638</v>
      </c>
      <c r="D7382" s="11">
        <v>46185.729444444398</v>
      </c>
      <c r="E7382" t="s">
        <v>12639</v>
      </c>
      <c r="F7382" t="s">
        <v>6617</v>
      </c>
      <c r="G7382" t="s">
        <v>8533</v>
      </c>
      <c r="H7382" t="s">
        <v>6359</v>
      </c>
      <c r="I7382" t="s">
        <v>65</v>
      </c>
      <c r="J7382" t="s">
        <v>573</v>
      </c>
      <c r="K7382" t="s">
        <v>12636</v>
      </c>
      <c r="L7382" t="s">
        <v>12610</v>
      </c>
      <c r="M7382" t="s">
        <v>12637</v>
      </c>
      <c r="N7382" t="s">
        <v>7001</v>
      </c>
      <c r="O7382" t="s">
        <v>7002</v>
      </c>
      <c r="P7382">
        <v>2042000</v>
      </c>
      <c r="Q7382" t="s">
        <v>6636</v>
      </c>
      <c r="R7382" t="s">
        <v>6636</v>
      </c>
      <c r="S7382" s="12"/>
      <c r="T7382" s="13"/>
      <c r="U7382" t="s">
        <v>7560</v>
      </c>
    </row>
    <row r="7383" spans="1:21" x14ac:dyDescent="0.25">
      <c r="A7383" t="s">
        <v>6619</v>
      </c>
      <c r="B7383" s="12">
        <v>41631</v>
      </c>
      <c r="C7383" t="s">
        <v>12638</v>
      </c>
      <c r="D7383" s="11">
        <v>46185.729444444398</v>
      </c>
      <c r="E7383" t="s">
        <v>12639</v>
      </c>
      <c r="F7383" t="s">
        <v>6617</v>
      </c>
      <c r="G7383" t="s">
        <v>8534</v>
      </c>
      <c r="H7383" t="s">
        <v>6359</v>
      </c>
      <c r="I7383" t="s">
        <v>65</v>
      </c>
      <c r="J7383" t="s">
        <v>573</v>
      </c>
      <c r="K7383" t="s">
        <v>12636</v>
      </c>
      <c r="L7383" t="s">
        <v>12610</v>
      </c>
      <c r="M7383" t="s">
        <v>12637</v>
      </c>
      <c r="N7383" t="s">
        <v>7001</v>
      </c>
      <c r="O7383" t="s">
        <v>7002</v>
      </c>
      <c r="P7383">
        <v>2042000</v>
      </c>
      <c r="Q7383" t="s">
        <v>6636</v>
      </c>
      <c r="R7383" t="s">
        <v>6636</v>
      </c>
      <c r="S7383" s="12"/>
      <c r="T7383" s="13"/>
      <c r="U7383" t="s">
        <v>7560</v>
      </c>
    </row>
    <row r="7384" spans="1:21" x14ac:dyDescent="0.25">
      <c r="A7384" t="s">
        <v>6637</v>
      </c>
      <c r="B7384" s="12">
        <v>41816</v>
      </c>
      <c r="C7384" t="s">
        <v>12640</v>
      </c>
      <c r="D7384" s="11">
        <v>46186.637476851902</v>
      </c>
      <c r="E7384" t="s">
        <v>12641</v>
      </c>
      <c r="F7384" t="s">
        <v>6617</v>
      </c>
      <c r="G7384" t="s">
        <v>8531</v>
      </c>
      <c r="H7384" t="s">
        <v>6359</v>
      </c>
      <c r="I7384" t="s">
        <v>65</v>
      </c>
      <c r="J7384" t="s">
        <v>57</v>
      </c>
      <c r="K7384" t="s">
        <v>12642</v>
      </c>
      <c r="L7384" t="s">
        <v>12610</v>
      </c>
      <c r="M7384" t="s">
        <v>12643</v>
      </c>
      <c r="N7384" t="s">
        <v>7001</v>
      </c>
      <c r="O7384" t="s">
        <v>7002</v>
      </c>
      <c r="P7384">
        <v>1842000</v>
      </c>
      <c r="Q7384" t="s">
        <v>6636</v>
      </c>
      <c r="R7384" t="s">
        <v>6636</v>
      </c>
      <c r="S7384" s="12"/>
      <c r="T7384" s="13"/>
      <c r="U7384" t="s">
        <v>6780</v>
      </c>
    </row>
    <row r="7385" spans="1:21" x14ac:dyDescent="0.25">
      <c r="A7385" t="s">
        <v>6637</v>
      </c>
      <c r="B7385" s="12">
        <v>41816</v>
      </c>
      <c r="C7385" t="s">
        <v>12640</v>
      </c>
      <c r="D7385" s="11">
        <v>46186.637476851902</v>
      </c>
      <c r="E7385" t="s">
        <v>12641</v>
      </c>
      <c r="F7385" t="s">
        <v>6617</v>
      </c>
      <c r="G7385" t="s">
        <v>8533</v>
      </c>
      <c r="H7385" t="s">
        <v>6359</v>
      </c>
      <c r="I7385" t="s">
        <v>65</v>
      </c>
      <c r="J7385" t="s">
        <v>57</v>
      </c>
      <c r="K7385" t="s">
        <v>12642</v>
      </c>
      <c r="L7385" t="s">
        <v>12610</v>
      </c>
      <c r="M7385" t="s">
        <v>12643</v>
      </c>
      <c r="N7385" t="s">
        <v>7001</v>
      </c>
      <c r="O7385" t="s">
        <v>7002</v>
      </c>
      <c r="P7385">
        <v>1842000</v>
      </c>
      <c r="Q7385" t="s">
        <v>6636</v>
      </c>
      <c r="R7385" t="s">
        <v>6636</v>
      </c>
      <c r="S7385" s="12"/>
      <c r="T7385" s="13"/>
      <c r="U7385" t="s">
        <v>6780</v>
      </c>
    </row>
    <row r="7386" spans="1:21" x14ac:dyDescent="0.25">
      <c r="A7386" t="s">
        <v>6637</v>
      </c>
      <c r="B7386" s="12">
        <v>41816</v>
      </c>
      <c r="C7386" t="s">
        <v>12640</v>
      </c>
      <c r="D7386" s="11">
        <v>46186.637476851902</v>
      </c>
      <c r="E7386" t="s">
        <v>12641</v>
      </c>
      <c r="F7386" t="s">
        <v>6617</v>
      </c>
      <c r="G7386" t="s">
        <v>8534</v>
      </c>
      <c r="H7386" t="s">
        <v>6359</v>
      </c>
      <c r="I7386" t="s">
        <v>65</v>
      </c>
      <c r="J7386" t="s">
        <v>57</v>
      </c>
      <c r="K7386" t="s">
        <v>12642</v>
      </c>
      <c r="L7386" t="s">
        <v>12610</v>
      </c>
      <c r="M7386" t="s">
        <v>12643</v>
      </c>
      <c r="N7386" t="s">
        <v>7001</v>
      </c>
      <c r="O7386" t="s">
        <v>7002</v>
      </c>
      <c r="P7386">
        <v>1842000</v>
      </c>
      <c r="Q7386" t="s">
        <v>6636</v>
      </c>
      <c r="R7386" t="s">
        <v>6636</v>
      </c>
      <c r="S7386" s="12"/>
      <c r="T7386" s="13"/>
      <c r="U7386" t="s">
        <v>6780</v>
      </c>
    </row>
    <row r="7387" spans="1:21" x14ac:dyDescent="0.25">
      <c r="A7387" t="s">
        <v>6637</v>
      </c>
      <c r="B7387" s="12">
        <v>41748</v>
      </c>
      <c r="C7387" t="s">
        <v>12644</v>
      </c>
      <c r="D7387" s="11">
        <v>46187.455324074101</v>
      </c>
      <c r="E7387" t="s">
        <v>12645</v>
      </c>
      <c r="F7387" t="s">
        <v>6617</v>
      </c>
      <c r="G7387" t="s">
        <v>8531</v>
      </c>
      <c r="H7387" t="s">
        <v>6359</v>
      </c>
      <c r="I7387" t="s">
        <v>65</v>
      </c>
      <c r="J7387" t="s">
        <v>132</v>
      </c>
      <c r="K7387" t="s">
        <v>12636</v>
      </c>
      <c r="L7387" t="s">
        <v>12610</v>
      </c>
      <c r="M7387" t="s">
        <v>12637</v>
      </c>
      <c r="N7387" t="s">
        <v>7001</v>
      </c>
      <c r="O7387" t="s">
        <v>7002</v>
      </c>
      <c r="P7387">
        <v>2042000</v>
      </c>
      <c r="Q7387" t="s">
        <v>6636</v>
      </c>
      <c r="R7387" t="s">
        <v>6636</v>
      </c>
      <c r="S7387" s="12"/>
      <c r="T7387" s="13"/>
      <c r="U7387" t="s">
        <v>6789</v>
      </c>
    </row>
    <row r="7388" spans="1:21" x14ac:dyDescent="0.25">
      <c r="A7388" t="s">
        <v>6637</v>
      </c>
      <c r="B7388" s="12">
        <v>41748</v>
      </c>
      <c r="C7388" t="s">
        <v>12644</v>
      </c>
      <c r="D7388" s="11">
        <v>46187.455324074101</v>
      </c>
      <c r="E7388" t="s">
        <v>12645</v>
      </c>
      <c r="F7388" t="s">
        <v>6617</v>
      </c>
      <c r="G7388" t="s">
        <v>8533</v>
      </c>
      <c r="H7388" t="s">
        <v>6359</v>
      </c>
      <c r="I7388" t="s">
        <v>65</v>
      </c>
      <c r="J7388" t="s">
        <v>132</v>
      </c>
      <c r="K7388" t="s">
        <v>12636</v>
      </c>
      <c r="L7388" t="s">
        <v>12610</v>
      </c>
      <c r="M7388" t="s">
        <v>12637</v>
      </c>
      <c r="N7388" t="s">
        <v>7001</v>
      </c>
      <c r="O7388" t="s">
        <v>7002</v>
      </c>
      <c r="P7388">
        <v>2042000</v>
      </c>
      <c r="Q7388" t="s">
        <v>6636</v>
      </c>
      <c r="R7388" t="s">
        <v>6636</v>
      </c>
      <c r="S7388" s="12"/>
      <c r="T7388" s="13"/>
      <c r="U7388" t="s">
        <v>6789</v>
      </c>
    </row>
    <row r="7389" spans="1:21" x14ac:dyDescent="0.25">
      <c r="A7389" t="s">
        <v>6637</v>
      </c>
      <c r="B7389" s="12">
        <v>41748</v>
      </c>
      <c r="C7389" t="s">
        <v>12644</v>
      </c>
      <c r="D7389" s="11">
        <v>46187.455324074101</v>
      </c>
      <c r="E7389" t="s">
        <v>12645</v>
      </c>
      <c r="F7389" t="s">
        <v>6617</v>
      </c>
      <c r="G7389" t="s">
        <v>8534</v>
      </c>
      <c r="H7389" t="s">
        <v>6359</v>
      </c>
      <c r="I7389" t="s">
        <v>65</v>
      </c>
      <c r="J7389" t="s">
        <v>132</v>
      </c>
      <c r="K7389" t="s">
        <v>12636</v>
      </c>
      <c r="L7389" t="s">
        <v>12610</v>
      </c>
      <c r="M7389" t="s">
        <v>12637</v>
      </c>
      <c r="N7389" t="s">
        <v>7001</v>
      </c>
      <c r="O7389" t="s">
        <v>7002</v>
      </c>
      <c r="P7389">
        <v>2042000</v>
      </c>
      <c r="Q7389" t="s">
        <v>6636</v>
      </c>
      <c r="R7389" t="s">
        <v>6636</v>
      </c>
      <c r="S7389" s="12"/>
      <c r="T7389" s="13"/>
      <c r="U7389" t="s">
        <v>6789</v>
      </c>
    </row>
    <row r="7390" spans="1:21" x14ac:dyDescent="0.25">
      <c r="A7390" t="s">
        <v>6619</v>
      </c>
      <c r="B7390" s="12">
        <v>41748</v>
      </c>
      <c r="C7390" t="s">
        <v>12644</v>
      </c>
      <c r="D7390" s="11">
        <v>46187.574826388904</v>
      </c>
      <c r="E7390" t="s">
        <v>12645</v>
      </c>
      <c r="F7390" t="s">
        <v>6617</v>
      </c>
      <c r="G7390" t="s">
        <v>8531</v>
      </c>
      <c r="H7390" t="s">
        <v>6359</v>
      </c>
      <c r="I7390" t="s">
        <v>65</v>
      </c>
      <c r="J7390" t="s">
        <v>132</v>
      </c>
      <c r="K7390" t="s">
        <v>12636</v>
      </c>
      <c r="L7390" t="s">
        <v>12610</v>
      </c>
      <c r="M7390" t="s">
        <v>12637</v>
      </c>
      <c r="N7390" t="s">
        <v>7001</v>
      </c>
      <c r="O7390" t="s">
        <v>7002</v>
      </c>
      <c r="P7390">
        <v>2042000</v>
      </c>
      <c r="Q7390" t="s">
        <v>6636</v>
      </c>
      <c r="R7390" t="s">
        <v>6636</v>
      </c>
      <c r="S7390" s="12"/>
      <c r="T7390" s="13"/>
      <c r="U7390" t="s">
        <v>6789</v>
      </c>
    </row>
    <row r="7391" spans="1:21" x14ac:dyDescent="0.25">
      <c r="A7391" t="s">
        <v>6619</v>
      </c>
      <c r="B7391" s="12">
        <v>41748</v>
      </c>
      <c r="C7391" t="s">
        <v>12644</v>
      </c>
      <c r="D7391" s="11">
        <v>46187.574826388904</v>
      </c>
      <c r="E7391" t="s">
        <v>12645</v>
      </c>
      <c r="F7391" t="s">
        <v>6617</v>
      </c>
      <c r="G7391" t="s">
        <v>8533</v>
      </c>
      <c r="H7391" t="s">
        <v>6359</v>
      </c>
      <c r="I7391" t="s">
        <v>65</v>
      </c>
      <c r="J7391" t="s">
        <v>132</v>
      </c>
      <c r="K7391" t="s">
        <v>12636</v>
      </c>
      <c r="L7391" t="s">
        <v>12610</v>
      </c>
      <c r="M7391" t="s">
        <v>12637</v>
      </c>
      <c r="N7391" t="s">
        <v>7001</v>
      </c>
      <c r="O7391" t="s">
        <v>7002</v>
      </c>
      <c r="P7391">
        <v>2042000</v>
      </c>
      <c r="Q7391" t="s">
        <v>6636</v>
      </c>
      <c r="R7391" t="s">
        <v>6636</v>
      </c>
      <c r="S7391" s="12"/>
      <c r="T7391" s="13"/>
      <c r="U7391" t="s">
        <v>6789</v>
      </c>
    </row>
    <row r="7392" spans="1:21" x14ac:dyDescent="0.25">
      <c r="A7392" t="s">
        <v>6619</v>
      </c>
      <c r="B7392" s="12">
        <v>41748</v>
      </c>
      <c r="C7392" t="s">
        <v>12644</v>
      </c>
      <c r="D7392" s="11">
        <v>46187.574826388904</v>
      </c>
      <c r="E7392" t="s">
        <v>12645</v>
      </c>
      <c r="F7392" t="s">
        <v>6617</v>
      </c>
      <c r="G7392" t="s">
        <v>8534</v>
      </c>
      <c r="H7392" t="s">
        <v>6359</v>
      </c>
      <c r="I7392" t="s">
        <v>65</v>
      </c>
      <c r="J7392" t="s">
        <v>132</v>
      </c>
      <c r="K7392" t="s">
        <v>12636</v>
      </c>
      <c r="L7392" t="s">
        <v>12610</v>
      </c>
      <c r="M7392" t="s">
        <v>12637</v>
      </c>
      <c r="N7392" t="s">
        <v>7001</v>
      </c>
      <c r="O7392" t="s">
        <v>7002</v>
      </c>
      <c r="P7392">
        <v>2042000</v>
      </c>
      <c r="Q7392" t="s">
        <v>6636</v>
      </c>
      <c r="R7392" t="s">
        <v>6636</v>
      </c>
      <c r="S7392" s="12"/>
      <c r="T7392" s="13"/>
      <c r="U7392" t="s">
        <v>6789</v>
      </c>
    </row>
    <row r="7393" spans="1:21" x14ac:dyDescent="0.25">
      <c r="A7393" t="s">
        <v>6637</v>
      </c>
      <c r="B7393" s="12">
        <v>83795</v>
      </c>
      <c r="C7393" t="s">
        <v>12646</v>
      </c>
      <c r="D7393" s="11">
        <v>46187.646643518499</v>
      </c>
      <c r="E7393" t="s">
        <v>12647</v>
      </c>
      <c r="F7393" t="s">
        <v>6617</v>
      </c>
      <c r="G7393" t="s">
        <v>8531</v>
      </c>
      <c r="H7393" t="s">
        <v>6359</v>
      </c>
      <c r="I7393" t="s">
        <v>6636</v>
      </c>
      <c r="J7393" t="s">
        <v>6636</v>
      </c>
      <c r="K7393" t="s">
        <v>12622</v>
      </c>
      <c r="L7393" t="s">
        <v>12610</v>
      </c>
      <c r="M7393" t="s">
        <v>12623</v>
      </c>
      <c r="N7393" t="s">
        <v>7001</v>
      </c>
      <c r="O7393" t="s">
        <v>7176</v>
      </c>
      <c r="P7393">
        <v>3374000</v>
      </c>
      <c r="Q7393" t="s">
        <v>6778</v>
      </c>
      <c r="R7393" t="s">
        <v>6779</v>
      </c>
      <c r="S7393" s="12"/>
      <c r="T7393" s="13"/>
      <c r="U7393" t="s">
        <v>6830</v>
      </c>
    </row>
    <row r="7394" spans="1:21" x14ac:dyDescent="0.25">
      <c r="A7394" t="s">
        <v>6637</v>
      </c>
      <c r="B7394" s="12">
        <v>83795</v>
      </c>
      <c r="C7394" t="s">
        <v>12646</v>
      </c>
      <c r="D7394" s="11">
        <v>46187.646643518499</v>
      </c>
      <c r="E7394" t="s">
        <v>12647</v>
      </c>
      <c r="F7394" t="s">
        <v>6617</v>
      </c>
      <c r="G7394" t="s">
        <v>8533</v>
      </c>
      <c r="H7394" t="s">
        <v>6359</v>
      </c>
      <c r="I7394" t="s">
        <v>6636</v>
      </c>
      <c r="J7394" t="s">
        <v>6636</v>
      </c>
      <c r="K7394" t="s">
        <v>12622</v>
      </c>
      <c r="L7394" t="s">
        <v>12610</v>
      </c>
      <c r="M7394" t="s">
        <v>12623</v>
      </c>
      <c r="N7394" t="s">
        <v>7001</v>
      </c>
      <c r="O7394" t="s">
        <v>7176</v>
      </c>
      <c r="P7394">
        <v>3374000</v>
      </c>
      <c r="Q7394" t="s">
        <v>6778</v>
      </c>
      <c r="R7394" t="s">
        <v>6779</v>
      </c>
      <c r="S7394" s="12"/>
      <c r="T7394" s="13"/>
      <c r="U7394" t="s">
        <v>6830</v>
      </c>
    </row>
    <row r="7395" spans="1:21" x14ac:dyDescent="0.25">
      <c r="A7395" t="s">
        <v>6637</v>
      </c>
      <c r="B7395" s="12">
        <v>83795</v>
      </c>
      <c r="C7395" t="s">
        <v>12646</v>
      </c>
      <c r="D7395" s="11">
        <v>46187.646643518499</v>
      </c>
      <c r="E7395" t="s">
        <v>12647</v>
      </c>
      <c r="F7395" t="s">
        <v>6617</v>
      </c>
      <c r="G7395" t="s">
        <v>8534</v>
      </c>
      <c r="H7395" t="s">
        <v>6359</v>
      </c>
      <c r="I7395" t="s">
        <v>6636</v>
      </c>
      <c r="J7395" t="s">
        <v>6636</v>
      </c>
      <c r="K7395" t="s">
        <v>12622</v>
      </c>
      <c r="L7395" t="s">
        <v>12610</v>
      </c>
      <c r="M7395" t="s">
        <v>12623</v>
      </c>
      <c r="N7395" t="s">
        <v>7001</v>
      </c>
      <c r="O7395" t="s">
        <v>7176</v>
      </c>
      <c r="P7395">
        <v>3374000</v>
      </c>
      <c r="Q7395" t="s">
        <v>6778</v>
      </c>
      <c r="R7395" t="s">
        <v>6779</v>
      </c>
      <c r="S7395" s="12"/>
      <c r="T7395" s="13"/>
      <c r="U7395" t="s">
        <v>6830</v>
      </c>
    </row>
    <row r="7396" spans="1:21" x14ac:dyDescent="0.25">
      <c r="A7396" t="s">
        <v>6637</v>
      </c>
      <c r="B7396" s="12">
        <v>41836</v>
      </c>
      <c r="C7396" t="s">
        <v>8538</v>
      </c>
      <c r="D7396" s="11">
        <v>46188.349421296298</v>
      </c>
      <c r="E7396" t="s">
        <v>8539</v>
      </c>
      <c r="F7396" t="s">
        <v>6617</v>
      </c>
      <c r="G7396" t="s">
        <v>8531</v>
      </c>
      <c r="H7396" t="s">
        <v>6359</v>
      </c>
      <c r="I7396" t="s">
        <v>55</v>
      </c>
      <c r="J7396" t="s">
        <v>643</v>
      </c>
      <c r="K7396" t="s">
        <v>12648</v>
      </c>
      <c r="L7396" t="s">
        <v>12610</v>
      </c>
      <c r="M7396" t="s">
        <v>12649</v>
      </c>
      <c r="N7396" t="s">
        <v>7001</v>
      </c>
      <c r="O7396" t="s">
        <v>7002</v>
      </c>
      <c r="P7396">
        <v>1601000</v>
      </c>
      <c r="Q7396" t="s">
        <v>6867</v>
      </c>
      <c r="R7396" t="s">
        <v>6779</v>
      </c>
      <c r="S7396" s="12"/>
      <c r="T7396" s="13"/>
      <c r="U7396" t="s">
        <v>6780</v>
      </c>
    </row>
    <row r="7397" spans="1:21" x14ac:dyDescent="0.25">
      <c r="A7397" t="s">
        <v>6637</v>
      </c>
      <c r="B7397" s="12">
        <v>41836</v>
      </c>
      <c r="C7397" t="s">
        <v>8538</v>
      </c>
      <c r="D7397" s="11">
        <v>46188.349421296298</v>
      </c>
      <c r="E7397" t="s">
        <v>8539</v>
      </c>
      <c r="F7397" t="s">
        <v>6617</v>
      </c>
      <c r="G7397" t="s">
        <v>8533</v>
      </c>
      <c r="H7397" t="s">
        <v>6359</v>
      </c>
      <c r="I7397" t="s">
        <v>55</v>
      </c>
      <c r="J7397" t="s">
        <v>643</v>
      </c>
      <c r="K7397" t="s">
        <v>12648</v>
      </c>
      <c r="L7397" t="s">
        <v>12610</v>
      </c>
      <c r="M7397" t="s">
        <v>12649</v>
      </c>
      <c r="N7397" t="s">
        <v>7001</v>
      </c>
      <c r="O7397" t="s">
        <v>7002</v>
      </c>
      <c r="P7397">
        <v>1601000</v>
      </c>
      <c r="Q7397" t="s">
        <v>6867</v>
      </c>
      <c r="R7397" t="s">
        <v>6779</v>
      </c>
      <c r="S7397" s="12"/>
      <c r="T7397" s="13"/>
      <c r="U7397" t="s">
        <v>6780</v>
      </c>
    </row>
    <row r="7398" spans="1:21" x14ac:dyDescent="0.25">
      <c r="A7398" t="s">
        <v>6637</v>
      </c>
      <c r="B7398" s="12">
        <v>41836</v>
      </c>
      <c r="C7398" t="s">
        <v>8538</v>
      </c>
      <c r="D7398" s="11">
        <v>46188.349421296298</v>
      </c>
      <c r="E7398" t="s">
        <v>8539</v>
      </c>
      <c r="F7398" t="s">
        <v>6617</v>
      </c>
      <c r="G7398" t="s">
        <v>8534</v>
      </c>
      <c r="H7398" t="s">
        <v>6359</v>
      </c>
      <c r="I7398" t="s">
        <v>55</v>
      </c>
      <c r="J7398" t="s">
        <v>643</v>
      </c>
      <c r="K7398" t="s">
        <v>12648</v>
      </c>
      <c r="L7398" t="s">
        <v>12610</v>
      </c>
      <c r="M7398" t="s">
        <v>12649</v>
      </c>
      <c r="N7398" t="s">
        <v>7001</v>
      </c>
      <c r="O7398" t="s">
        <v>7002</v>
      </c>
      <c r="P7398">
        <v>1601000</v>
      </c>
      <c r="Q7398" t="s">
        <v>6867</v>
      </c>
      <c r="R7398" t="s">
        <v>6779</v>
      </c>
      <c r="S7398" s="12"/>
      <c r="T7398" s="13"/>
      <c r="U7398" t="s">
        <v>6780</v>
      </c>
    </row>
    <row r="7399" spans="1:21" x14ac:dyDescent="0.25">
      <c r="A7399" t="s">
        <v>6619</v>
      </c>
      <c r="B7399" s="12">
        <v>41816</v>
      </c>
      <c r="C7399" t="s">
        <v>12640</v>
      </c>
      <c r="D7399" s="11">
        <v>46188.6503240741</v>
      </c>
      <c r="E7399" t="s">
        <v>12641</v>
      </c>
      <c r="F7399" t="s">
        <v>6617</v>
      </c>
      <c r="G7399" t="s">
        <v>8531</v>
      </c>
      <c r="H7399" t="s">
        <v>6359</v>
      </c>
      <c r="I7399" t="s">
        <v>65</v>
      </c>
      <c r="J7399" t="s">
        <v>57</v>
      </c>
      <c r="K7399" t="s">
        <v>12642</v>
      </c>
      <c r="L7399" t="s">
        <v>12610</v>
      </c>
      <c r="M7399" t="s">
        <v>12643</v>
      </c>
      <c r="N7399" t="s">
        <v>7001</v>
      </c>
      <c r="O7399" t="s">
        <v>7002</v>
      </c>
      <c r="P7399">
        <v>1842000</v>
      </c>
      <c r="Q7399" t="s">
        <v>6636</v>
      </c>
      <c r="R7399" t="s">
        <v>6636</v>
      </c>
      <c r="S7399" s="12"/>
      <c r="T7399" s="13"/>
      <c r="U7399" t="s">
        <v>6780</v>
      </c>
    </row>
    <row r="7400" spans="1:21" x14ac:dyDescent="0.25">
      <c r="A7400" t="s">
        <v>6619</v>
      </c>
      <c r="B7400" s="12">
        <v>41816</v>
      </c>
      <c r="C7400" t="s">
        <v>12640</v>
      </c>
      <c r="D7400" s="11">
        <v>46188.6503240741</v>
      </c>
      <c r="E7400" t="s">
        <v>12641</v>
      </c>
      <c r="F7400" t="s">
        <v>6617</v>
      </c>
      <c r="G7400" t="s">
        <v>8533</v>
      </c>
      <c r="H7400" t="s">
        <v>6359</v>
      </c>
      <c r="I7400" t="s">
        <v>65</v>
      </c>
      <c r="J7400" t="s">
        <v>57</v>
      </c>
      <c r="K7400" t="s">
        <v>12642</v>
      </c>
      <c r="L7400" t="s">
        <v>12610</v>
      </c>
      <c r="M7400" t="s">
        <v>12643</v>
      </c>
      <c r="N7400" t="s">
        <v>7001</v>
      </c>
      <c r="O7400" t="s">
        <v>7002</v>
      </c>
      <c r="P7400">
        <v>1842000</v>
      </c>
      <c r="Q7400" t="s">
        <v>6636</v>
      </c>
      <c r="R7400" t="s">
        <v>6636</v>
      </c>
      <c r="S7400" s="12"/>
      <c r="T7400" s="13"/>
      <c r="U7400" t="s">
        <v>6780</v>
      </c>
    </row>
    <row r="7401" spans="1:21" x14ac:dyDescent="0.25">
      <c r="A7401" t="s">
        <v>6619</v>
      </c>
      <c r="B7401" s="12">
        <v>41816</v>
      </c>
      <c r="C7401" t="s">
        <v>12640</v>
      </c>
      <c r="D7401" s="11">
        <v>46188.6503240741</v>
      </c>
      <c r="E7401" t="s">
        <v>12641</v>
      </c>
      <c r="F7401" t="s">
        <v>6617</v>
      </c>
      <c r="G7401" t="s">
        <v>8534</v>
      </c>
      <c r="H7401" t="s">
        <v>6359</v>
      </c>
      <c r="I7401" t="s">
        <v>65</v>
      </c>
      <c r="J7401" t="s">
        <v>57</v>
      </c>
      <c r="K7401" t="s">
        <v>12642</v>
      </c>
      <c r="L7401" t="s">
        <v>12610</v>
      </c>
      <c r="M7401" t="s">
        <v>12643</v>
      </c>
      <c r="N7401" t="s">
        <v>7001</v>
      </c>
      <c r="O7401" t="s">
        <v>7002</v>
      </c>
      <c r="P7401">
        <v>1842000</v>
      </c>
      <c r="Q7401" t="s">
        <v>6636</v>
      </c>
      <c r="R7401" t="s">
        <v>6636</v>
      </c>
      <c r="S7401" s="12"/>
      <c r="T7401" s="13"/>
      <c r="U7401" t="s">
        <v>6780</v>
      </c>
    </row>
    <row r="7402" spans="1:21" x14ac:dyDescent="0.25">
      <c r="A7402" t="s">
        <v>6619</v>
      </c>
      <c r="B7402" s="12">
        <v>41836</v>
      </c>
      <c r="C7402" t="s">
        <v>8538</v>
      </c>
      <c r="D7402" s="11">
        <v>46189.3903587963</v>
      </c>
      <c r="E7402" t="s">
        <v>8539</v>
      </c>
      <c r="F7402" t="s">
        <v>6617</v>
      </c>
      <c r="G7402" t="s">
        <v>8531</v>
      </c>
      <c r="H7402" t="s">
        <v>6359</v>
      </c>
      <c r="I7402" t="s">
        <v>55</v>
      </c>
      <c r="J7402" t="s">
        <v>643</v>
      </c>
      <c r="K7402" t="s">
        <v>12648</v>
      </c>
      <c r="L7402" t="s">
        <v>12610</v>
      </c>
      <c r="M7402" t="s">
        <v>12649</v>
      </c>
      <c r="N7402" t="s">
        <v>7001</v>
      </c>
      <c r="O7402" t="s">
        <v>7002</v>
      </c>
      <c r="P7402">
        <v>1601000</v>
      </c>
      <c r="Q7402" t="s">
        <v>6867</v>
      </c>
      <c r="R7402" t="s">
        <v>6779</v>
      </c>
      <c r="S7402" s="12"/>
      <c r="T7402" s="13"/>
      <c r="U7402" t="s">
        <v>6780</v>
      </c>
    </row>
    <row r="7403" spans="1:21" x14ac:dyDescent="0.25">
      <c r="A7403" t="s">
        <v>6619</v>
      </c>
      <c r="B7403" s="12">
        <v>41836</v>
      </c>
      <c r="C7403" t="s">
        <v>8538</v>
      </c>
      <c r="D7403" s="11">
        <v>46189.3903587963</v>
      </c>
      <c r="E7403" t="s">
        <v>8539</v>
      </c>
      <c r="F7403" t="s">
        <v>6617</v>
      </c>
      <c r="G7403" t="s">
        <v>8533</v>
      </c>
      <c r="H7403" t="s">
        <v>6359</v>
      </c>
      <c r="I7403" t="s">
        <v>55</v>
      </c>
      <c r="J7403" t="s">
        <v>643</v>
      </c>
      <c r="K7403" t="s">
        <v>12648</v>
      </c>
      <c r="L7403" t="s">
        <v>12610</v>
      </c>
      <c r="M7403" t="s">
        <v>12649</v>
      </c>
      <c r="N7403" t="s">
        <v>7001</v>
      </c>
      <c r="O7403" t="s">
        <v>7002</v>
      </c>
      <c r="P7403">
        <v>1601000</v>
      </c>
      <c r="Q7403" t="s">
        <v>6867</v>
      </c>
      <c r="R7403" t="s">
        <v>6779</v>
      </c>
      <c r="S7403" s="12"/>
      <c r="T7403" s="13"/>
      <c r="U7403" t="s">
        <v>6780</v>
      </c>
    </row>
    <row r="7404" spans="1:21" x14ac:dyDescent="0.25">
      <c r="A7404" t="s">
        <v>6619</v>
      </c>
      <c r="B7404" s="12">
        <v>41836</v>
      </c>
      <c r="C7404" t="s">
        <v>8538</v>
      </c>
      <c r="D7404" s="11">
        <v>46189.3903587963</v>
      </c>
      <c r="E7404" t="s">
        <v>8539</v>
      </c>
      <c r="F7404" t="s">
        <v>6617</v>
      </c>
      <c r="G7404" t="s">
        <v>8534</v>
      </c>
      <c r="H7404" t="s">
        <v>6359</v>
      </c>
      <c r="I7404" t="s">
        <v>55</v>
      </c>
      <c r="J7404" t="s">
        <v>643</v>
      </c>
      <c r="K7404" t="s">
        <v>12648</v>
      </c>
      <c r="L7404" t="s">
        <v>12610</v>
      </c>
      <c r="M7404" t="s">
        <v>12649</v>
      </c>
      <c r="N7404" t="s">
        <v>7001</v>
      </c>
      <c r="O7404" t="s">
        <v>7002</v>
      </c>
      <c r="P7404">
        <v>1601000</v>
      </c>
      <c r="Q7404" t="s">
        <v>6867</v>
      </c>
      <c r="R7404" t="s">
        <v>6779</v>
      </c>
      <c r="S7404" s="12"/>
      <c r="T7404" s="13"/>
      <c r="U7404" t="s">
        <v>6780</v>
      </c>
    </row>
    <row r="7405" spans="1:21" x14ac:dyDescent="0.25">
      <c r="A7405" t="s">
        <v>6619</v>
      </c>
      <c r="B7405" s="12">
        <v>42035</v>
      </c>
      <c r="C7405" t="s">
        <v>12646</v>
      </c>
      <c r="D7405" s="11">
        <v>46192.482430555603</v>
      </c>
      <c r="E7405" t="s">
        <v>12647</v>
      </c>
      <c r="F7405" t="s">
        <v>6617</v>
      </c>
      <c r="G7405" t="s">
        <v>8531</v>
      </c>
      <c r="H7405" t="s">
        <v>6359</v>
      </c>
      <c r="I7405" t="s">
        <v>6636</v>
      </c>
      <c r="J7405" t="s">
        <v>6636</v>
      </c>
      <c r="K7405" t="s">
        <v>12622</v>
      </c>
      <c r="L7405" t="s">
        <v>12610</v>
      </c>
      <c r="M7405" t="s">
        <v>12623</v>
      </c>
      <c r="N7405" t="s">
        <v>7001</v>
      </c>
      <c r="O7405" t="s">
        <v>7176</v>
      </c>
      <c r="P7405">
        <v>1687000</v>
      </c>
      <c r="Q7405" t="s">
        <v>6778</v>
      </c>
      <c r="R7405" t="s">
        <v>6779</v>
      </c>
      <c r="S7405" s="12"/>
      <c r="T7405" s="13"/>
      <c r="U7405" t="s">
        <v>6830</v>
      </c>
    </row>
    <row r="7406" spans="1:21" x14ac:dyDescent="0.25">
      <c r="A7406" t="s">
        <v>6619</v>
      </c>
      <c r="B7406" s="12">
        <v>42035</v>
      </c>
      <c r="C7406" t="s">
        <v>12646</v>
      </c>
      <c r="D7406" s="11">
        <v>46192.482430555603</v>
      </c>
      <c r="E7406" t="s">
        <v>12647</v>
      </c>
      <c r="F7406" t="s">
        <v>6617</v>
      </c>
      <c r="G7406" t="s">
        <v>8533</v>
      </c>
      <c r="H7406" t="s">
        <v>6359</v>
      </c>
      <c r="I7406" t="s">
        <v>6636</v>
      </c>
      <c r="J7406" t="s">
        <v>6636</v>
      </c>
      <c r="K7406" t="s">
        <v>12622</v>
      </c>
      <c r="L7406" t="s">
        <v>12610</v>
      </c>
      <c r="M7406" t="s">
        <v>12623</v>
      </c>
      <c r="N7406" t="s">
        <v>7001</v>
      </c>
      <c r="O7406" t="s">
        <v>7176</v>
      </c>
      <c r="P7406">
        <v>1687000</v>
      </c>
      <c r="Q7406" t="s">
        <v>6778</v>
      </c>
      <c r="R7406" t="s">
        <v>6779</v>
      </c>
      <c r="S7406" s="12"/>
      <c r="T7406" s="13"/>
      <c r="U7406" t="s">
        <v>6830</v>
      </c>
    </row>
    <row r="7407" spans="1:21" x14ac:dyDescent="0.25">
      <c r="A7407" t="s">
        <v>6619</v>
      </c>
      <c r="B7407" s="12">
        <v>42035</v>
      </c>
      <c r="C7407" t="s">
        <v>12646</v>
      </c>
      <c r="D7407" s="11">
        <v>46192.482430555603</v>
      </c>
      <c r="E7407" t="s">
        <v>12647</v>
      </c>
      <c r="F7407" t="s">
        <v>6617</v>
      </c>
      <c r="G7407" t="s">
        <v>8534</v>
      </c>
      <c r="H7407" t="s">
        <v>6359</v>
      </c>
      <c r="I7407" t="s">
        <v>6636</v>
      </c>
      <c r="J7407" t="s">
        <v>6636</v>
      </c>
      <c r="K7407" t="s">
        <v>12622</v>
      </c>
      <c r="L7407" t="s">
        <v>12610</v>
      </c>
      <c r="M7407" t="s">
        <v>12623</v>
      </c>
      <c r="N7407" t="s">
        <v>7001</v>
      </c>
      <c r="O7407" t="s">
        <v>7176</v>
      </c>
      <c r="P7407">
        <v>1687000</v>
      </c>
      <c r="Q7407" t="s">
        <v>6778</v>
      </c>
      <c r="R7407" t="s">
        <v>6779</v>
      </c>
      <c r="S7407" s="12"/>
      <c r="T7407" s="13"/>
      <c r="U7407" t="s">
        <v>6830</v>
      </c>
    </row>
    <row r="7408" spans="1:21" x14ac:dyDescent="0.25">
      <c r="A7408" t="s">
        <v>6637</v>
      </c>
      <c r="B7408" s="12">
        <v>42309</v>
      </c>
      <c r="C7408" t="s">
        <v>12650</v>
      </c>
      <c r="D7408" s="11">
        <v>46196.505902777797</v>
      </c>
      <c r="E7408" t="s">
        <v>12651</v>
      </c>
      <c r="F7408" t="s">
        <v>6617</v>
      </c>
      <c r="G7408" t="s">
        <v>8531</v>
      </c>
      <c r="H7408" t="s">
        <v>6359</v>
      </c>
      <c r="I7408" t="s">
        <v>65</v>
      </c>
      <c r="J7408" t="s">
        <v>219</v>
      </c>
      <c r="K7408" t="s">
        <v>12652</v>
      </c>
      <c r="L7408" t="s">
        <v>12610</v>
      </c>
      <c r="M7408" t="s">
        <v>12653</v>
      </c>
      <c r="N7408" t="s">
        <v>7001</v>
      </c>
      <c r="O7408" t="s">
        <v>7062</v>
      </c>
      <c r="P7408">
        <v>1525000</v>
      </c>
      <c r="Q7408" t="s">
        <v>6636</v>
      </c>
      <c r="R7408" t="s">
        <v>6636</v>
      </c>
      <c r="S7408" s="12"/>
      <c r="T7408" s="13"/>
      <c r="U7408" t="s">
        <v>6721</v>
      </c>
    </row>
    <row r="7409" spans="1:21" x14ac:dyDescent="0.25">
      <c r="A7409" t="s">
        <v>6637</v>
      </c>
      <c r="B7409" s="12">
        <v>42309</v>
      </c>
      <c r="C7409" t="s">
        <v>12650</v>
      </c>
      <c r="D7409" s="11">
        <v>46196.505902777797</v>
      </c>
      <c r="E7409" t="s">
        <v>12651</v>
      </c>
      <c r="F7409" t="s">
        <v>6617</v>
      </c>
      <c r="G7409" t="s">
        <v>8533</v>
      </c>
      <c r="H7409" t="s">
        <v>6359</v>
      </c>
      <c r="I7409" t="s">
        <v>65</v>
      </c>
      <c r="J7409" t="s">
        <v>219</v>
      </c>
      <c r="K7409" t="s">
        <v>12652</v>
      </c>
      <c r="L7409" t="s">
        <v>12610</v>
      </c>
      <c r="M7409" t="s">
        <v>12653</v>
      </c>
      <c r="N7409" t="s">
        <v>7001</v>
      </c>
      <c r="O7409" t="s">
        <v>7062</v>
      </c>
      <c r="P7409">
        <v>1525000</v>
      </c>
      <c r="Q7409" t="s">
        <v>6636</v>
      </c>
      <c r="R7409" t="s">
        <v>6636</v>
      </c>
      <c r="S7409" s="12"/>
      <c r="T7409" s="13"/>
      <c r="U7409" t="s">
        <v>6721</v>
      </c>
    </row>
    <row r="7410" spans="1:21" x14ac:dyDescent="0.25">
      <c r="A7410" t="s">
        <v>6637</v>
      </c>
      <c r="B7410" s="12">
        <v>42309</v>
      </c>
      <c r="C7410" t="s">
        <v>12650</v>
      </c>
      <c r="D7410" s="11">
        <v>46196.505902777797</v>
      </c>
      <c r="E7410" t="s">
        <v>12651</v>
      </c>
      <c r="F7410" t="s">
        <v>6617</v>
      </c>
      <c r="G7410" t="s">
        <v>8534</v>
      </c>
      <c r="H7410" t="s">
        <v>6359</v>
      </c>
      <c r="I7410" t="s">
        <v>65</v>
      </c>
      <c r="J7410" t="s">
        <v>219</v>
      </c>
      <c r="K7410" t="s">
        <v>12652</v>
      </c>
      <c r="L7410" t="s">
        <v>12610</v>
      </c>
      <c r="M7410" t="s">
        <v>12653</v>
      </c>
      <c r="N7410" t="s">
        <v>7001</v>
      </c>
      <c r="O7410" t="s">
        <v>7062</v>
      </c>
      <c r="P7410">
        <v>1525000</v>
      </c>
      <c r="Q7410" t="s">
        <v>6636</v>
      </c>
      <c r="R7410" t="s">
        <v>6636</v>
      </c>
      <c r="S7410" s="12"/>
      <c r="T7410" s="13"/>
      <c r="U7410" t="s">
        <v>6721</v>
      </c>
    </row>
    <row r="7411" spans="1:21" x14ac:dyDescent="0.25">
      <c r="A7411" t="s">
        <v>6619</v>
      </c>
      <c r="B7411" s="12">
        <v>42309</v>
      </c>
      <c r="C7411" t="s">
        <v>12650</v>
      </c>
      <c r="D7411" s="11">
        <v>46196.555150462998</v>
      </c>
      <c r="E7411" t="s">
        <v>12651</v>
      </c>
      <c r="F7411" t="s">
        <v>6617</v>
      </c>
      <c r="G7411" t="s">
        <v>8531</v>
      </c>
      <c r="H7411" t="s">
        <v>6359</v>
      </c>
      <c r="I7411" t="s">
        <v>65</v>
      </c>
      <c r="J7411" t="s">
        <v>219</v>
      </c>
      <c r="K7411" t="s">
        <v>12652</v>
      </c>
      <c r="L7411" t="s">
        <v>12610</v>
      </c>
      <c r="M7411" t="s">
        <v>12653</v>
      </c>
      <c r="N7411" t="s">
        <v>7001</v>
      </c>
      <c r="O7411" t="s">
        <v>7062</v>
      </c>
      <c r="P7411">
        <v>1525000</v>
      </c>
      <c r="Q7411" t="s">
        <v>6636</v>
      </c>
      <c r="R7411" t="s">
        <v>6636</v>
      </c>
      <c r="S7411" s="12"/>
      <c r="T7411" s="13"/>
      <c r="U7411" t="s">
        <v>6721</v>
      </c>
    </row>
    <row r="7412" spans="1:21" x14ac:dyDescent="0.25">
      <c r="A7412" t="s">
        <v>6619</v>
      </c>
      <c r="B7412" s="12">
        <v>42309</v>
      </c>
      <c r="C7412" t="s">
        <v>12650</v>
      </c>
      <c r="D7412" s="11">
        <v>46196.555150462998</v>
      </c>
      <c r="E7412" t="s">
        <v>12651</v>
      </c>
      <c r="F7412" t="s">
        <v>6617</v>
      </c>
      <c r="G7412" t="s">
        <v>8533</v>
      </c>
      <c r="H7412" t="s">
        <v>6359</v>
      </c>
      <c r="I7412" t="s">
        <v>65</v>
      </c>
      <c r="J7412" t="s">
        <v>219</v>
      </c>
      <c r="K7412" t="s">
        <v>12652</v>
      </c>
      <c r="L7412" t="s">
        <v>12610</v>
      </c>
      <c r="M7412" t="s">
        <v>12653</v>
      </c>
      <c r="N7412" t="s">
        <v>7001</v>
      </c>
      <c r="O7412" t="s">
        <v>7062</v>
      </c>
      <c r="P7412">
        <v>1525000</v>
      </c>
      <c r="Q7412" t="s">
        <v>6636</v>
      </c>
      <c r="R7412" t="s">
        <v>6636</v>
      </c>
      <c r="S7412" s="12"/>
      <c r="T7412" s="13"/>
      <c r="U7412" t="s">
        <v>6721</v>
      </c>
    </row>
    <row r="7413" spans="1:21" x14ac:dyDescent="0.25">
      <c r="A7413" t="s">
        <v>6619</v>
      </c>
      <c r="B7413" s="12">
        <v>42309</v>
      </c>
      <c r="C7413" t="s">
        <v>12650</v>
      </c>
      <c r="D7413" s="11">
        <v>46196.555150462998</v>
      </c>
      <c r="E7413" t="s">
        <v>12651</v>
      </c>
      <c r="F7413" t="s">
        <v>6617</v>
      </c>
      <c r="G7413" t="s">
        <v>8534</v>
      </c>
      <c r="H7413" t="s">
        <v>6359</v>
      </c>
      <c r="I7413" t="s">
        <v>65</v>
      </c>
      <c r="J7413" t="s">
        <v>219</v>
      </c>
      <c r="K7413" t="s">
        <v>12652</v>
      </c>
      <c r="L7413" t="s">
        <v>12610</v>
      </c>
      <c r="M7413" t="s">
        <v>12653</v>
      </c>
      <c r="N7413" t="s">
        <v>7001</v>
      </c>
      <c r="O7413" t="s">
        <v>7062</v>
      </c>
      <c r="P7413">
        <v>1525000</v>
      </c>
      <c r="Q7413" t="s">
        <v>6636</v>
      </c>
      <c r="R7413" t="s">
        <v>6636</v>
      </c>
      <c r="S7413" s="12"/>
      <c r="T7413" s="13"/>
      <c r="U7413" t="s">
        <v>6721</v>
      </c>
    </row>
    <row r="7414" spans="1:21" x14ac:dyDescent="0.25">
      <c r="A7414" t="s">
        <v>6637</v>
      </c>
      <c r="B7414" s="12">
        <v>42420</v>
      </c>
      <c r="C7414" t="s">
        <v>12654</v>
      </c>
      <c r="D7414" s="11">
        <v>46196.898726851898</v>
      </c>
      <c r="E7414" t="s">
        <v>12655</v>
      </c>
      <c r="F7414" t="s">
        <v>6617</v>
      </c>
      <c r="G7414" t="s">
        <v>8531</v>
      </c>
      <c r="H7414" t="s">
        <v>6359</v>
      </c>
      <c r="I7414" t="s">
        <v>55</v>
      </c>
      <c r="J7414" t="s">
        <v>737</v>
      </c>
      <c r="K7414" t="s">
        <v>12656</v>
      </c>
      <c r="L7414" t="s">
        <v>12610</v>
      </c>
      <c r="M7414" t="s">
        <v>12657</v>
      </c>
      <c r="N7414" t="s">
        <v>7001</v>
      </c>
      <c r="O7414" t="s">
        <v>7007</v>
      </c>
      <c r="P7414">
        <v>1114000</v>
      </c>
      <c r="Q7414" t="s">
        <v>6636</v>
      </c>
      <c r="R7414" t="s">
        <v>6636</v>
      </c>
      <c r="S7414" s="12"/>
      <c r="T7414" s="13"/>
      <c r="U7414" t="s">
        <v>6780</v>
      </c>
    </row>
    <row r="7415" spans="1:21" x14ac:dyDescent="0.25">
      <c r="A7415" t="s">
        <v>6637</v>
      </c>
      <c r="B7415" s="12">
        <v>42420</v>
      </c>
      <c r="C7415" t="s">
        <v>12654</v>
      </c>
      <c r="D7415" s="11">
        <v>46196.898726851898</v>
      </c>
      <c r="E7415" t="s">
        <v>12655</v>
      </c>
      <c r="F7415" t="s">
        <v>6617</v>
      </c>
      <c r="G7415" t="s">
        <v>8533</v>
      </c>
      <c r="H7415" t="s">
        <v>6359</v>
      </c>
      <c r="I7415" t="s">
        <v>55</v>
      </c>
      <c r="J7415" t="s">
        <v>737</v>
      </c>
      <c r="K7415" t="s">
        <v>12656</v>
      </c>
      <c r="L7415" t="s">
        <v>12610</v>
      </c>
      <c r="M7415" t="s">
        <v>12657</v>
      </c>
      <c r="N7415" t="s">
        <v>7001</v>
      </c>
      <c r="O7415" t="s">
        <v>7007</v>
      </c>
      <c r="P7415">
        <v>1114000</v>
      </c>
      <c r="Q7415" t="s">
        <v>6636</v>
      </c>
      <c r="R7415" t="s">
        <v>6636</v>
      </c>
      <c r="S7415" s="12"/>
      <c r="T7415" s="13"/>
      <c r="U7415" t="s">
        <v>6780</v>
      </c>
    </row>
    <row r="7416" spans="1:21" x14ac:dyDescent="0.25">
      <c r="A7416" t="s">
        <v>6637</v>
      </c>
      <c r="B7416" s="12">
        <v>42420</v>
      </c>
      <c r="C7416" t="s">
        <v>12654</v>
      </c>
      <c r="D7416" s="11">
        <v>46196.898726851898</v>
      </c>
      <c r="E7416" t="s">
        <v>12655</v>
      </c>
      <c r="F7416" t="s">
        <v>6617</v>
      </c>
      <c r="G7416" t="s">
        <v>8534</v>
      </c>
      <c r="H7416" t="s">
        <v>6359</v>
      </c>
      <c r="I7416" t="s">
        <v>55</v>
      </c>
      <c r="J7416" t="s">
        <v>737</v>
      </c>
      <c r="K7416" t="s">
        <v>12656</v>
      </c>
      <c r="L7416" t="s">
        <v>12610</v>
      </c>
      <c r="M7416" t="s">
        <v>12657</v>
      </c>
      <c r="N7416" t="s">
        <v>7001</v>
      </c>
      <c r="O7416" t="s">
        <v>7007</v>
      </c>
      <c r="P7416">
        <v>1114000</v>
      </c>
      <c r="Q7416" t="s">
        <v>6636</v>
      </c>
      <c r="R7416" t="s">
        <v>6636</v>
      </c>
      <c r="S7416" s="12"/>
      <c r="T7416" s="13"/>
      <c r="U7416" t="s">
        <v>6780</v>
      </c>
    </row>
    <row r="7417" spans="1:21" x14ac:dyDescent="0.25">
      <c r="A7417" t="s">
        <v>6637</v>
      </c>
      <c r="B7417" s="12">
        <v>42355</v>
      </c>
      <c r="C7417" t="s">
        <v>12658</v>
      </c>
      <c r="D7417" s="11">
        <v>46197.451967592599</v>
      </c>
      <c r="E7417" t="s">
        <v>12659</v>
      </c>
      <c r="F7417" t="s">
        <v>6617</v>
      </c>
      <c r="G7417" t="s">
        <v>8531</v>
      </c>
      <c r="H7417" t="s">
        <v>6359</v>
      </c>
      <c r="I7417" t="s">
        <v>55</v>
      </c>
      <c r="J7417" t="s">
        <v>176</v>
      </c>
      <c r="K7417" t="s">
        <v>12660</v>
      </c>
      <c r="L7417" t="s">
        <v>12610</v>
      </c>
      <c r="M7417" t="s">
        <v>12661</v>
      </c>
      <c r="N7417" t="s">
        <v>7001</v>
      </c>
      <c r="O7417" t="s">
        <v>7007</v>
      </c>
      <c r="P7417">
        <v>1144000</v>
      </c>
      <c r="Q7417" t="s">
        <v>6636</v>
      </c>
      <c r="R7417" t="s">
        <v>6636</v>
      </c>
      <c r="S7417" s="12"/>
      <c r="T7417" s="13"/>
      <c r="U7417" t="s">
        <v>6830</v>
      </c>
    </row>
    <row r="7418" spans="1:21" x14ac:dyDescent="0.25">
      <c r="A7418" t="s">
        <v>6637</v>
      </c>
      <c r="B7418" s="12">
        <v>42355</v>
      </c>
      <c r="C7418" t="s">
        <v>12658</v>
      </c>
      <c r="D7418" s="11">
        <v>46197.451967592599</v>
      </c>
      <c r="E7418" t="s">
        <v>12659</v>
      </c>
      <c r="F7418" t="s">
        <v>6617</v>
      </c>
      <c r="G7418" t="s">
        <v>8533</v>
      </c>
      <c r="H7418" t="s">
        <v>6359</v>
      </c>
      <c r="I7418" t="s">
        <v>55</v>
      </c>
      <c r="J7418" t="s">
        <v>176</v>
      </c>
      <c r="K7418" t="s">
        <v>12660</v>
      </c>
      <c r="L7418" t="s">
        <v>12610</v>
      </c>
      <c r="M7418" t="s">
        <v>12661</v>
      </c>
      <c r="N7418" t="s">
        <v>7001</v>
      </c>
      <c r="O7418" t="s">
        <v>7007</v>
      </c>
      <c r="P7418">
        <v>1144000</v>
      </c>
      <c r="Q7418" t="s">
        <v>6636</v>
      </c>
      <c r="R7418" t="s">
        <v>6636</v>
      </c>
      <c r="S7418" s="12"/>
      <c r="T7418" s="13"/>
      <c r="U7418" t="s">
        <v>6830</v>
      </c>
    </row>
    <row r="7419" spans="1:21" x14ac:dyDescent="0.25">
      <c r="A7419" t="s">
        <v>6637</v>
      </c>
      <c r="B7419" s="12">
        <v>42355</v>
      </c>
      <c r="C7419" t="s">
        <v>12658</v>
      </c>
      <c r="D7419" s="11">
        <v>46197.451967592599</v>
      </c>
      <c r="E7419" t="s">
        <v>12659</v>
      </c>
      <c r="F7419" t="s">
        <v>6617</v>
      </c>
      <c r="G7419" t="s">
        <v>8534</v>
      </c>
      <c r="H7419" t="s">
        <v>6359</v>
      </c>
      <c r="I7419" t="s">
        <v>55</v>
      </c>
      <c r="J7419" t="s">
        <v>176</v>
      </c>
      <c r="K7419" t="s">
        <v>12660</v>
      </c>
      <c r="L7419" t="s">
        <v>12610</v>
      </c>
      <c r="M7419" t="s">
        <v>12661</v>
      </c>
      <c r="N7419" t="s">
        <v>7001</v>
      </c>
      <c r="O7419" t="s">
        <v>7007</v>
      </c>
      <c r="P7419">
        <v>1144000</v>
      </c>
      <c r="Q7419" t="s">
        <v>6636</v>
      </c>
      <c r="R7419" t="s">
        <v>6636</v>
      </c>
      <c r="S7419" s="12"/>
      <c r="T7419" s="13"/>
      <c r="U7419" t="s">
        <v>6830</v>
      </c>
    </row>
    <row r="7420" spans="1:21" x14ac:dyDescent="0.25">
      <c r="A7420" t="s">
        <v>6619</v>
      </c>
      <c r="B7420" s="12">
        <v>42355</v>
      </c>
      <c r="C7420" t="s">
        <v>12658</v>
      </c>
      <c r="D7420" s="11">
        <v>46197.495312500003</v>
      </c>
      <c r="E7420" t="s">
        <v>12659</v>
      </c>
      <c r="F7420" t="s">
        <v>6617</v>
      </c>
      <c r="G7420" t="s">
        <v>8531</v>
      </c>
      <c r="H7420" t="s">
        <v>6359</v>
      </c>
      <c r="I7420" t="s">
        <v>55</v>
      </c>
      <c r="J7420" t="s">
        <v>176</v>
      </c>
      <c r="K7420" t="s">
        <v>12660</v>
      </c>
      <c r="L7420" t="s">
        <v>12610</v>
      </c>
      <c r="M7420" t="s">
        <v>12661</v>
      </c>
      <c r="N7420" t="s">
        <v>7001</v>
      </c>
      <c r="O7420" t="s">
        <v>7007</v>
      </c>
      <c r="P7420">
        <v>1144000</v>
      </c>
      <c r="Q7420" t="s">
        <v>6636</v>
      </c>
      <c r="R7420" t="s">
        <v>6636</v>
      </c>
      <c r="S7420" s="12"/>
      <c r="T7420" s="13"/>
      <c r="U7420" t="s">
        <v>6830</v>
      </c>
    </row>
    <row r="7421" spans="1:21" x14ac:dyDescent="0.25">
      <c r="A7421" t="s">
        <v>6619</v>
      </c>
      <c r="B7421" s="12">
        <v>42355</v>
      </c>
      <c r="C7421" t="s">
        <v>12658</v>
      </c>
      <c r="D7421" s="11">
        <v>46197.495312500003</v>
      </c>
      <c r="E7421" t="s">
        <v>12659</v>
      </c>
      <c r="F7421" t="s">
        <v>6617</v>
      </c>
      <c r="G7421" t="s">
        <v>8533</v>
      </c>
      <c r="H7421" t="s">
        <v>6359</v>
      </c>
      <c r="I7421" t="s">
        <v>55</v>
      </c>
      <c r="J7421" t="s">
        <v>176</v>
      </c>
      <c r="K7421" t="s">
        <v>12660</v>
      </c>
      <c r="L7421" t="s">
        <v>12610</v>
      </c>
      <c r="M7421" t="s">
        <v>12661</v>
      </c>
      <c r="N7421" t="s">
        <v>7001</v>
      </c>
      <c r="O7421" t="s">
        <v>7007</v>
      </c>
      <c r="P7421">
        <v>1144000</v>
      </c>
      <c r="Q7421" t="s">
        <v>6636</v>
      </c>
      <c r="R7421" t="s">
        <v>6636</v>
      </c>
      <c r="S7421" s="12"/>
      <c r="T7421" s="13"/>
      <c r="U7421" t="s">
        <v>6830</v>
      </c>
    </row>
    <row r="7422" spans="1:21" x14ac:dyDescent="0.25">
      <c r="A7422" t="s">
        <v>6619</v>
      </c>
      <c r="B7422" s="12">
        <v>42355</v>
      </c>
      <c r="C7422" t="s">
        <v>12658</v>
      </c>
      <c r="D7422" s="11">
        <v>46197.495312500003</v>
      </c>
      <c r="E7422" t="s">
        <v>12659</v>
      </c>
      <c r="F7422" t="s">
        <v>6617</v>
      </c>
      <c r="G7422" t="s">
        <v>8534</v>
      </c>
      <c r="H7422" t="s">
        <v>6359</v>
      </c>
      <c r="I7422" t="s">
        <v>55</v>
      </c>
      <c r="J7422" t="s">
        <v>176</v>
      </c>
      <c r="K7422" t="s">
        <v>12660</v>
      </c>
      <c r="L7422" t="s">
        <v>12610</v>
      </c>
      <c r="M7422" t="s">
        <v>12661</v>
      </c>
      <c r="N7422" t="s">
        <v>7001</v>
      </c>
      <c r="O7422" t="s">
        <v>7007</v>
      </c>
      <c r="P7422">
        <v>1144000</v>
      </c>
      <c r="Q7422" t="s">
        <v>6636</v>
      </c>
      <c r="R7422" t="s">
        <v>6636</v>
      </c>
      <c r="S7422" s="12"/>
      <c r="T7422" s="13"/>
      <c r="U7422" t="s">
        <v>6830</v>
      </c>
    </row>
    <row r="7423" spans="1:21" x14ac:dyDescent="0.25">
      <c r="A7423" t="s">
        <v>6619</v>
      </c>
      <c r="B7423" s="12">
        <v>42420</v>
      </c>
      <c r="C7423" t="s">
        <v>12654</v>
      </c>
      <c r="D7423" s="11">
        <v>46198.626018518502</v>
      </c>
      <c r="E7423" t="s">
        <v>12655</v>
      </c>
      <c r="F7423" t="s">
        <v>6617</v>
      </c>
      <c r="G7423" t="s">
        <v>8531</v>
      </c>
      <c r="H7423" t="s">
        <v>6359</v>
      </c>
      <c r="I7423" t="s">
        <v>55</v>
      </c>
      <c r="J7423" t="s">
        <v>737</v>
      </c>
      <c r="K7423" t="s">
        <v>12656</v>
      </c>
      <c r="L7423" t="s">
        <v>12610</v>
      </c>
      <c r="M7423" t="s">
        <v>12657</v>
      </c>
      <c r="N7423" t="s">
        <v>7001</v>
      </c>
      <c r="O7423" t="s">
        <v>7007</v>
      </c>
      <c r="P7423">
        <v>1114000</v>
      </c>
      <c r="Q7423" t="s">
        <v>6636</v>
      </c>
      <c r="R7423" t="s">
        <v>6636</v>
      </c>
      <c r="S7423" s="12"/>
      <c r="T7423" s="13"/>
      <c r="U7423" t="s">
        <v>6780</v>
      </c>
    </row>
    <row r="7424" spans="1:21" x14ac:dyDescent="0.25">
      <c r="A7424" t="s">
        <v>6619</v>
      </c>
      <c r="B7424" s="12">
        <v>42420</v>
      </c>
      <c r="C7424" t="s">
        <v>12654</v>
      </c>
      <c r="D7424" s="11">
        <v>46198.626018518502</v>
      </c>
      <c r="E7424" t="s">
        <v>12655</v>
      </c>
      <c r="F7424" t="s">
        <v>6617</v>
      </c>
      <c r="G7424" t="s">
        <v>8533</v>
      </c>
      <c r="H7424" t="s">
        <v>6359</v>
      </c>
      <c r="I7424" t="s">
        <v>55</v>
      </c>
      <c r="J7424" t="s">
        <v>737</v>
      </c>
      <c r="K7424" t="s">
        <v>12656</v>
      </c>
      <c r="L7424" t="s">
        <v>12610</v>
      </c>
      <c r="M7424" t="s">
        <v>12657</v>
      </c>
      <c r="N7424" t="s">
        <v>7001</v>
      </c>
      <c r="O7424" t="s">
        <v>7007</v>
      </c>
      <c r="P7424">
        <v>1114000</v>
      </c>
      <c r="Q7424" t="s">
        <v>6636</v>
      </c>
      <c r="R7424" t="s">
        <v>6636</v>
      </c>
      <c r="S7424" s="12"/>
      <c r="T7424" s="13"/>
      <c r="U7424" t="s">
        <v>6780</v>
      </c>
    </row>
    <row r="7425" spans="1:21" x14ac:dyDescent="0.25">
      <c r="A7425" t="s">
        <v>6619</v>
      </c>
      <c r="B7425" s="12">
        <v>42420</v>
      </c>
      <c r="C7425" t="s">
        <v>12654</v>
      </c>
      <c r="D7425" s="11">
        <v>46198.626018518502</v>
      </c>
      <c r="E7425" t="s">
        <v>12655</v>
      </c>
      <c r="F7425" t="s">
        <v>6617</v>
      </c>
      <c r="G7425" t="s">
        <v>8534</v>
      </c>
      <c r="H7425" t="s">
        <v>6359</v>
      </c>
      <c r="I7425" t="s">
        <v>55</v>
      </c>
      <c r="J7425" t="s">
        <v>737</v>
      </c>
      <c r="K7425" t="s">
        <v>12656</v>
      </c>
      <c r="L7425" t="s">
        <v>12610</v>
      </c>
      <c r="M7425" t="s">
        <v>12657</v>
      </c>
      <c r="N7425" t="s">
        <v>7001</v>
      </c>
      <c r="O7425" t="s">
        <v>7007</v>
      </c>
      <c r="P7425">
        <v>1114000</v>
      </c>
      <c r="Q7425" t="s">
        <v>6636</v>
      </c>
      <c r="R7425" t="s">
        <v>6636</v>
      </c>
      <c r="S7425" s="12"/>
      <c r="T7425" s="13"/>
      <c r="U7425" t="s">
        <v>6780</v>
      </c>
    </row>
    <row r="7426" spans="1:21" x14ac:dyDescent="0.25">
      <c r="A7426" t="s">
        <v>6637</v>
      </c>
      <c r="B7426" s="12">
        <v>42449</v>
      </c>
      <c r="C7426" t="s">
        <v>12662</v>
      </c>
      <c r="D7426" s="11">
        <v>46198.84375</v>
      </c>
      <c r="E7426" t="s">
        <v>12663</v>
      </c>
      <c r="F7426" t="s">
        <v>6617</v>
      </c>
      <c r="G7426" t="s">
        <v>8531</v>
      </c>
      <c r="H7426" t="s">
        <v>6359</v>
      </c>
      <c r="I7426" t="s">
        <v>65</v>
      </c>
      <c r="J7426" t="s">
        <v>57</v>
      </c>
      <c r="K7426" t="s">
        <v>12664</v>
      </c>
      <c r="L7426" t="s">
        <v>12610</v>
      </c>
      <c r="M7426" t="s">
        <v>12665</v>
      </c>
      <c r="N7426" t="s">
        <v>7001</v>
      </c>
      <c r="O7426" t="s">
        <v>7007</v>
      </c>
      <c r="P7426">
        <v>1098000</v>
      </c>
      <c r="Q7426" t="s">
        <v>6636</v>
      </c>
      <c r="R7426" t="s">
        <v>6636</v>
      </c>
      <c r="S7426" s="12"/>
      <c r="T7426" s="13"/>
      <c r="U7426" t="s">
        <v>6780</v>
      </c>
    </row>
    <row r="7427" spans="1:21" x14ac:dyDescent="0.25">
      <c r="A7427" t="s">
        <v>6637</v>
      </c>
      <c r="B7427" s="12">
        <v>42449</v>
      </c>
      <c r="C7427" t="s">
        <v>12662</v>
      </c>
      <c r="D7427" s="11">
        <v>46198.84375</v>
      </c>
      <c r="E7427" t="s">
        <v>12663</v>
      </c>
      <c r="F7427" t="s">
        <v>6617</v>
      </c>
      <c r="G7427" t="s">
        <v>8533</v>
      </c>
      <c r="H7427" t="s">
        <v>6359</v>
      </c>
      <c r="I7427" t="s">
        <v>65</v>
      </c>
      <c r="J7427" t="s">
        <v>57</v>
      </c>
      <c r="K7427" t="s">
        <v>12664</v>
      </c>
      <c r="L7427" t="s">
        <v>12610</v>
      </c>
      <c r="M7427" t="s">
        <v>12665</v>
      </c>
      <c r="N7427" t="s">
        <v>7001</v>
      </c>
      <c r="O7427" t="s">
        <v>7007</v>
      </c>
      <c r="P7427">
        <v>1098000</v>
      </c>
      <c r="Q7427" t="s">
        <v>6636</v>
      </c>
      <c r="R7427" t="s">
        <v>6636</v>
      </c>
      <c r="S7427" s="12"/>
      <c r="T7427" s="13"/>
      <c r="U7427" t="s">
        <v>6780</v>
      </c>
    </row>
    <row r="7428" spans="1:21" x14ac:dyDescent="0.25">
      <c r="A7428" t="s">
        <v>6637</v>
      </c>
      <c r="B7428" s="12">
        <v>42449</v>
      </c>
      <c r="C7428" t="s">
        <v>12662</v>
      </c>
      <c r="D7428" s="11">
        <v>46198.84375</v>
      </c>
      <c r="E7428" t="s">
        <v>12663</v>
      </c>
      <c r="F7428" t="s">
        <v>6617</v>
      </c>
      <c r="G7428" t="s">
        <v>8534</v>
      </c>
      <c r="H7428" t="s">
        <v>6359</v>
      </c>
      <c r="I7428" t="s">
        <v>65</v>
      </c>
      <c r="J7428" t="s">
        <v>57</v>
      </c>
      <c r="K7428" t="s">
        <v>12664</v>
      </c>
      <c r="L7428" t="s">
        <v>12610</v>
      </c>
      <c r="M7428" t="s">
        <v>12665</v>
      </c>
      <c r="N7428" t="s">
        <v>7001</v>
      </c>
      <c r="O7428" t="s">
        <v>7007</v>
      </c>
      <c r="P7428">
        <v>1098000</v>
      </c>
      <c r="Q7428" t="s">
        <v>6636</v>
      </c>
      <c r="R7428" t="s">
        <v>6636</v>
      </c>
      <c r="S7428" s="12"/>
      <c r="T7428" s="13"/>
      <c r="U7428" t="s">
        <v>6780</v>
      </c>
    </row>
    <row r="7429" spans="1:21" x14ac:dyDescent="0.25">
      <c r="A7429" t="s">
        <v>6619</v>
      </c>
      <c r="B7429" s="12">
        <v>42449</v>
      </c>
      <c r="C7429" t="s">
        <v>12662</v>
      </c>
      <c r="D7429" s="11">
        <v>46199.409513888902</v>
      </c>
      <c r="E7429" t="s">
        <v>12663</v>
      </c>
      <c r="F7429" t="s">
        <v>6617</v>
      </c>
      <c r="G7429" t="s">
        <v>8531</v>
      </c>
      <c r="H7429" t="s">
        <v>6359</v>
      </c>
      <c r="I7429" t="s">
        <v>65</v>
      </c>
      <c r="J7429" t="s">
        <v>57</v>
      </c>
      <c r="K7429" t="s">
        <v>12664</v>
      </c>
      <c r="L7429" t="s">
        <v>12610</v>
      </c>
      <c r="M7429" t="s">
        <v>12665</v>
      </c>
      <c r="N7429" t="s">
        <v>7001</v>
      </c>
      <c r="O7429" t="s">
        <v>7007</v>
      </c>
      <c r="P7429">
        <v>1098000</v>
      </c>
      <c r="Q7429" t="s">
        <v>6636</v>
      </c>
      <c r="R7429" t="s">
        <v>6636</v>
      </c>
      <c r="S7429" s="12"/>
      <c r="T7429" s="13"/>
      <c r="U7429" t="s">
        <v>6780</v>
      </c>
    </row>
    <row r="7430" spans="1:21" x14ac:dyDescent="0.25">
      <c r="A7430" t="s">
        <v>6619</v>
      </c>
      <c r="B7430" s="12">
        <v>42449</v>
      </c>
      <c r="C7430" t="s">
        <v>12662</v>
      </c>
      <c r="D7430" s="11">
        <v>46199.409513888902</v>
      </c>
      <c r="E7430" t="s">
        <v>12663</v>
      </c>
      <c r="F7430" t="s">
        <v>6617</v>
      </c>
      <c r="G7430" t="s">
        <v>8533</v>
      </c>
      <c r="H7430" t="s">
        <v>6359</v>
      </c>
      <c r="I7430" t="s">
        <v>65</v>
      </c>
      <c r="J7430" t="s">
        <v>57</v>
      </c>
      <c r="K7430" t="s">
        <v>12664</v>
      </c>
      <c r="L7430" t="s">
        <v>12610</v>
      </c>
      <c r="M7430" t="s">
        <v>12665</v>
      </c>
      <c r="N7430" t="s">
        <v>7001</v>
      </c>
      <c r="O7430" t="s">
        <v>7007</v>
      </c>
      <c r="P7430">
        <v>1098000</v>
      </c>
      <c r="Q7430" t="s">
        <v>6636</v>
      </c>
      <c r="R7430" t="s">
        <v>6636</v>
      </c>
      <c r="S7430" s="12"/>
      <c r="T7430" s="13"/>
      <c r="U7430" t="s">
        <v>6780</v>
      </c>
    </row>
    <row r="7431" spans="1:21" x14ac:dyDescent="0.25">
      <c r="A7431" t="s">
        <v>6619</v>
      </c>
      <c r="B7431" s="12">
        <v>42449</v>
      </c>
      <c r="C7431" t="s">
        <v>12662</v>
      </c>
      <c r="D7431" s="11">
        <v>46199.409513888902</v>
      </c>
      <c r="E7431" t="s">
        <v>12663</v>
      </c>
      <c r="F7431" t="s">
        <v>6617</v>
      </c>
      <c r="G7431" t="s">
        <v>8534</v>
      </c>
      <c r="H7431" t="s">
        <v>6359</v>
      </c>
      <c r="I7431" t="s">
        <v>65</v>
      </c>
      <c r="J7431" t="s">
        <v>57</v>
      </c>
      <c r="K7431" t="s">
        <v>12664</v>
      </c>
      <c r="L7431" t="s">
        <v>12610</v>
      </c>
      <c r="M7431" t="s">
        <v>12665</v>
      </c>
      <c r="N7431" t="s">
        <v>7001</v>
      </c>
      <c r="O7431" t="s">
        <v>7007</v>
      </c>
      <c r="P7431">
        <v>1098000</v>
      </c>
      <c r="Q7431" t="s">
        <v>6636</v>
      </c>
      <c r="R7431" t="s">
        <v>6636</v>
      </c>
      <c r="S7431" s="12"/>
      <c r="T7431" s="13"/>
      <c r="U7431" t="s">
        <v>6780</v>
      </c>
    </row>
    <row r="7432" spans="1:21" x14ac:dyDescent="0.25">
      <c r="A7432" t="s">
        <v>6637</v>
      </c>
      <c r="B7432" s="12">
        <v>42502</v>
      </c>
      <c r="C7432" t="s">
        <v>12666</v>
      </c>
      <c r="D7432" s="11">
        <v>46200.364467592597</v>
      </c>
      <c r="E7432" t="s">
        <v>12667</v>
      </c>
      <c r="F7432" t="s">
        <v>6617</v>
      </c>
      <c r="G7432" t="s">
        <v>8531</v>
      </c>
      <c r="H7432" t="s">
        <v>6359</v>
      </c>
      <c r="I7432" t="s">
        <v>55</v>
      </c>
      <c r="J7432" t="s">
        <v>44</v>
      </c>
      <c r="K7432" t="s">
        <v>12668</v>
      </c>
      <c r="L7432" t="s">
        <v>12610</v>
      </c>
      <c r="M7432" t="s">
        <v>12669</v>
      </c>
      <c r="N7432" t="s">
        <v>7001</v>
      </c>
      <c r="O7432" t="s">
        <v>7171</v>
      </c>
      <c r="P7432">
        <v>1258000</v>
      </c>
      <c r="Q7432" t="s">
        <v>6778</v>
      </c>
      <c r="R7432" t="s">
        <v>6779</v>
      </c>
      <c r="S7432" s="12"/>
      <c r="T7432" s="13"/>
      <c r="U7432" t="s">
        <v>6780</v>
      </c>
    </row>
    <row r="7433" spans="1:21" x14ac:dyDescent="0.25">
      <c r="A7433" t="s">
        <v>6637</v>
      </c>
      <c r="B7433" s="12">
        <v>42502</v>
      </c>
      <c r="C7433" t="s">
        <v>12666</v>
      </c>
      <c r="D7433" s="11">
        <v>46200.364467592597</v>
      </c>
      <c r="E7433" t="s">
        <v>12667</v>
      </c>
      <c r="F7433" t="s">
        <v>6617</v>
      </c>
      <c r="G7433" t="s">
        <v>8533</v>
      </c>
      <c r="H7433" t="s">
        <v>6359</v>
      </c>
      <c r="I7433" t="s">
        <v>55</v>
      </c>
      <c r="J7433" t="s">
        <v>44</v>
      </c>
      <c r="K7433" t="s">
        <v>12668</v>
      </c>
      <c r="L7433" t="s">
        <v>12610</v>
      </c>
      <c r="M7433" t="s">
        <v>12669</v>
      </c>
      <c r="N7433" t="s">
        <v>7001</v>
      </c>
      <c r="O7433" t="s">
        <v>7171</v>
      </c>
      <c r="P7433">
        <v>1258000</v>
      </c>
      <c r="Q7433" t="s">
        <v>6778</v>
      </c>
      <c r="R7433" t="s">
        <v>6779</v>
      </c>
      <c r="S7433" s="12"/>
      <c r="T7433" s="13"/>
      <c r="U7433" t="s">
        <v>6780</v>
      </c>
    </row>
    <row r="7434" spans="1:21" x14ac:dyDescent="0.25">
      <c r="A7434" t="s">
        <v>6637</v>
      </c>
      <c r="B7434" s="12">
        <v>42502</v>
      </c>
      <c r="C7434" t="s">
        <v>12666</v>
      </c>
      <c r="D7434" s="11">
        <v>46200.364467592597</v>
      </c>
      <c r="E7434" t="s">
        <v>12667</v>
      </c>
      <c r="F7434" t="s">
        <v>6617</v>
      </c>
      <c r="G7434" t="s">
        <v>8534</v>
      </c>
      <c r="H7434" t="s">
        <v>6359</v>
      </c>
      <c r="I7434" t="s">
        <v>55</v>
      </c>
      <c r="J7434" t="s">
        <v>44</v>
      </c>
      <c r="K7434" t="s">
        <v>12668</v>
      </c>
      <c r="L7434" t="s">
        <v>12610</v>
      </c>
      <c r="M7434" t="s">
        <v>12669</v>
      </c>
      <c r="N7434" t="s">
        <v>7001</v>
      </c>
      <c r="O7434" t="s">
        <v>7171</v>
      </c>
      <c r="P7434">
        <v>1258000</v>
      </c>
      <c r="Q7434" t="s">
        <v>6778</v>
      </c>
      <c r="R7434" t="s">
        <v>6779</v>
      </c>
      <c r="S7434" s="12"/>
      <c r="T7434" s="13"/>
      <c r="U7434" t="s">
        <v>6780</v>
      </c>
    </row>
    <row r="7435" spans="1:21" x14ac:dyDescent="0.25">
      <c r="A7435" t="s">
        <v>6619</v>
      </c>
      <c r="B7435" s="12">
        <v>42502</v>
      </c>
      <c r="C7435" t="s">
        <v>12666</v>
      </c>
      <c r="D7435" s="11">
        <v>46200.417256944398</v>
      </c>
      <c r="E7435" t="s">
        <v>12667</v>
      </c>
      <c r="F7435" t="s">
        <v>6617</v>
      </c>
      <c r="G7435" t="s">
        <v>8531</v>
      </c>
      <c r="H7435" t="s">
        <v>6359</v>
      </c>
      <c r="I7435" t="s">
        <v>55</v>
      </c>
      <c r="J7435" t="s">
        <v>44</v>
      </c>
      <c r="K7435" t="s">
        <v>12668</v>
      </c>
      <c r="L7435" t="s">
        <v>12610</v>
      </c>
      <c r="M7435" t="s">
        <v>12669</v>
      </c>
      <c r="N7435" t="s">
        <v>7001</v>
      </c>
      <c r="O7435" t="s">
        <v>7171</v>
      </c>
      <c r="P7435">
        <v>1258000</v>
      </c>
      <c r="Q7435" t="s">
        <v>6778</v>
      </c>
      <c r="R7435" t="s">
        <v>6779</v>
      </c>
      <c r="S7435" s="12"/>
      <c r="T7435" s="13"/>
      <c r="U7435" t="s">
        <v>6780</v>
      </c>
    </row>
    <row r="7436" spans="1:21" x14ac:dyDescent="0.25">
      <c r="A7436" t="s">
        <v>6619</v>
      </c>
      <c r="B7436" s="12">
        <v>42502</v>
      </c>
      <c r="C7436" t="s">
        <v>12666</v>
      </c>
      <c r="D7436" s="11">
        <v>46200.417256944398</v>
      </c>
      <c r="E7436" t="s">
        <v>12667</v>
      </c>
      <c r="F7436" t="s">
        <v>6617</v>
      </c>
      <c r="G7436" t="s">
        <v>8533</v>
      </c>
      <c r="H7436" t="s">
        <v>6359</v>
      </c>
      <c r="I7436" t="s">
        <v>55</v>
      </c>
      <c r="J7436" t="s">
        <v>44</v>
      </c>
      <c r="K7436" t="s">
        <v>12668</v>
      </c>
      <c r="L7436" t="s">
        <v>12610</v>
      </c>
      <c r="M7436" t="s">
        <v>12669</v>
      </c>
      <c r="N7436" t="s">
        <v>7001</v>
      </c>
      <c r="O7436" t="s">
        <v>7171</v>
      </c>
      <c r="P7436">
        <v>1258000</v>
      </c>
      <c r="Q7436" t="s">
        <v>6778</v>
      </c>
      <c r="R7436" t="s">
        <v>6779</v>
      </c>
      <c r="S7436" s="12"/>
      <c r="T7436" s="13"/>
      <c r="U7436" t="s">
        <v>6780</v>
      </c>
    </row>
    <row r="7437" spans="1:21" x14ac:dyDescent="0.25">
      <c r="A7437" t="s">
        <v>6619</v>
      </c>
      <c r="B7437" s="12">
        <v>42502</v>
      </c>
      <c r="C7437" t="s">
        <v>12666</v>
      </c>
      <c r="D7437" s="11">
        <v>46200.417256944398</v>
      </c>
      <c r="E7437" t="s">
        <v>12667</v>
      </c>
      <c r="F7437" t="s">
        <v>6617</v>
      </c>
      <c r="G7437" t="s">
        <v>8534</v>
      </c>
      <c r="H7437" t="s">
        <v>6359</v>
      </c>
      <c r="I7437" t="s">
        <v>55</v>
      </c>
      <c r="J7437" t="s">
        <v>44</v>
      </c>
      <c r="K7437" t="s">
        <v>12668</v>
      </c>
      <c r="L7437" t="s">
        <v>12610</v>
      </c>
      <c r="M7437" t="s">
        <v>12669</v>
      </c>
      <c r="N7437" t="s">
        <v>7001</v>
      </c>
      <c r="O7437" t="s">
        <v>7171</v>
      </c>
      <c r="P7437">
        <v>1258000</v>
      </c>
      <c r="Q7437" t="s">
        <v>6778</v>
      </c>
      <c r="R7437" t="s">
        <v>6779</v>
      </c>
      <c r="S7437" s="12"/>
      <c r="T7437" s="13"/>
      <c r="U7437" t="s">
        <v>6780</v>
      </c>
    </row>
    <row r="7438" spans="1:21" x14ac:dyDescent="0.25">
      <c r="A7438" t="s">
        <v>6637</v>
      </c>
      <c r="B7438" s="12">
        <v>42562</v>
      </c>
      <c r="C7438" t="s">
        <v>12670</v>
      </c>
      <c r="D7438" s="11">
        <v>46201.6546296296</v>
      </c>
      <c r="E7438" t="s">
        <v>12671</v>
      </c>
      <c r="F7438" t="s">
        <v>6617</v>
      </c>
      <c r="G7438" t="s">
        <v>8531</v>
      </c>
      <c r="H7438" t="s">
        <v>6359</v>
      </c>
      <c r="I7438" t="s">
        <v>65</v>
      </c>
      <c r="J7438" t="s">
        <v>2226</v>
      </c>
      <c r="K7438" t="s">
        <v>12672</v>
      </c>
      <c r="L7438" t="s">
        <v>12610</v>
      </c>
      <c r="M7438" t="s">
        <v>12673</v>
      </c>
      <c r="N7438" t="s">
        <v>7001</v>
      </c>
      <c r="O7438" t="s">
        <v>7171</v>
      </c>
      <c r="P7438">
        <v>1167000</v>
      </c>
      <c r="Q7438" t="s">
        <v>6636</v>
      </c>
      <c r="R7438" t="s">
        <v>6636</v>
      </c>
      <c r="S7438" s="12"/>
      <c r="T7438" s="13"/>
      <c r="U7438" t="s">
        <v>6636</v>
      </c>
    </row>
    <row r="7439" spans="1:21" x14ac:dyDescent="0.25">
      <c r="A7439" t="s">
        <v>6637</v>
      </c>
      <c r="B7439" s="12">
        <v>42562</v>
      </c>
      <c r="C7439" t="s">
        <v>12670</v>
      </c>
      <c r="D7439" s="11">
        <v>46201.6546296296</v>
      </c>
      <c r="E7439" t="s">
        <v>12671</v>
      </c>
      <c r="F7439" t="s">
        <v>6617</v>
      </c>
      <c r="G7439" t="s">
        <v>8533</v>
      </c>
      <c r="H7439" t="s">
        <v>6359</v>
      </c>
      <c r="I7439" t="s">
        <v>65</v>
      </c>
      <c r="J7439" t="s">
        <v>2226</v>
      </c>
      <c r="K7439" t="s">
        <v>12672</v>
      </c>
      <c r="L7439" t="s">
        <v>12610</v>
      </c>
      <c r="M7439" t="s">
        <v>12673</v>
      </c>
      <c r="N7439" t="s">
        <v>7001</v>
      </c>
      <c r="O7439" t="s">
        <v>7171</v>
      </c>
      <c r="P7439">
        <v>1167000</v>
      </c>
      <c r="Q7439" t="s">
        <v>6636</v>
      </c>
      <c r="R7439" t="s">
        <v>6636</v>
      </c>
      <c r="S7439" s="12"/>
      <c r="T7439" s="13"/>
      <c r="U7439" t="s">
        <v>6636</v>
      </c>
    </row>
    <row r="7440" spans="1:21" x14ac:dyDescent="0.25">
      <c r="A7440" t="s">
        <v>6637</v>
      </c>
      <c r="B7440" s="12">
        <v>42562</v>
      </c>
      <c r="C7440" t="s">
        <v>12670</v>
      </c>
      <c r="D7440" s="11">
        <v>46201.6546296296</v>
      </c>
      <c r="E7440" t="s">
        <v>12671</v>
      </c>
      <c r="F7440" t="s">
        <v>6617</v>
      </c>
      <c r="G7440" t="s">
        <v>8534</v>
      </c>
      <c r="H7440" t="s">
        <v>6359</v>
      </c>
      <c r="I7440" t="s">
        <v>65</v>
      </c>
      <c r="J7440" t="s">
        <v>2226</v>
      </c>
      <c r="K7440" t="s">
        <v>12672</v>
      </c>
      <c r="L7440" t="s">
        <v>12610</v>
      </c>
      <c r="M7440" t="s">
        <v>12673</v>
      </c>
      <c r="N7440" t="s">
        <v>7001</v>
      </c>
      <c r="O7440" t="s">
        <v>7171</v>
      </c>
      <c r="P7440">
        <v>1167000</v>
      </c>
      <c r="Q7440" t="s">
        <v>6636</v>
      </c>
      <c r="R7440" t="s">
        <v>6636</v>
      </c>
      <c r="S7440" s="12"/>
      <c r="T7440" s="13"/>
      <c r="U7440" t="s">
        <v>6636</v>
      </c>
    </row>
    <row r="7441" spans="1:21" x14ac:dyDescent="0.25">
      <c r="A7441" t="s">
        <v>6619</v>
      </c>
      <c r="B7441" s="12">
        <v>42562</v>
      </c>
      <c r="C7441" t="s">
        <v>12670</v>
      </c>
      <c r="D7441" s="11">
        <v>46201.659131944398</v>
      </c>
      <c r="E7441" t="s">
        <v>12671</v>
      </c>
      <c r="F7441" t="s">
        <v>6617</v>
      </c>
      <c r="G7441" t="s">
        <v>8531</v>
      </c>
      <c r="H7441" t="s">
        <v>6359</v>
      </c>
      <c r="I7441" t="s">
        <v>65</v>
      </c>
      <c r="J7441" t="s">
        <v>2226</v>
      </c>
      <c r="K7441" t="s">
        <v>12672</v>
      </c>
      <c r="L7441" t="s">
        <v>12610</v>
      </c>
      <c r="M7441" t="s">
        <v>12673</v>
      </c>
      <c r="N7441" t="s">
        <v>7001</v>
      </c>
      <c r="O7441" t="s">
        <v>7171</v>
      </c>
      <c r="P7441">
        <v>1167000</v>
      </c>
      <c r="Q7441" t="s">
        <v>6636</v>
      </c>
      <c r="R7441" t="s">
        <v>6636</v>
      </c>
      <c r="S7441" s="12"/>
      <c r="T7441" s="13"/>
      <c r="U7441" t="s">
        <v>6636</v>
      </c>
    </row>
    <row r="7442" spans="1:21" x14ac:dyDescent="0.25">
      <c r="A7442" t="s">
        <v>6619</v>
      </c>
      <c r="B7442" s="12">
        <v>42562</v>
      </c>
      <c r="C7442" t="s">
        <v>12670</v>
      </c>
      <c r="D7442" s="11">
        <v>46201.659131944398</v>
      </c>
      <c r="E7442" t="s">
        <v>12671</v>
      </c>
      <c r="F7442" t="s">
        <v>6617</v>
      </c>
      <c r="G7442" t="s">
        <v>8533</v>
      </c>
      <c r="H7442" t="s">
        <v>6359</v>
      </c>
      <c r="I7442" t="s">
        <v>65</v>
      </c>
      <c r="J7442" t="s">
        <v>2226</v>
      </c>
      <c r="K7442" t="s">
        <v>12672</v>
      </c>
      <c r="L7442" t="s">
        <v>12610</v>
      </c>
      <c r="M7442" t="s">
        <v>12673</v>
      </c>
      <c r="N7442" t="s">
        <v>7001</v>
      </c>
      <c r="O7442" t="s">
        <v>7171</v>
      </c>
      <c r="P7442">
        <v>1167000</v>
      </c>
      <c r="Q7442" t="s">
        <v>6636</v>
      </c>
      <c r="R7442" t="s">
        <v>6636</v>
      </c>
      <c r="S7442" s="12"/>
      <c r="T7442" s="13"/>
      <c r="U7442" t="s">
        <v>6636</v>
      </c>
    </row>
    <row r="7443" spans="1:21" x14ac:dyDescent="0.25">
      <c r="A7443" t="s">
        <v>6619</v>
      </c>
      <c r="B7443" s="12">
        <v>42562</v>
      </c>
      <c r="C7443" t="s">
        <v>12670</v>
      </c>
      <c r="D7443" s="11">
        <v>46201.659131944398</v>
      </c>
      <c r="E7443" t="s">
        <v>12671</v>
      </c>
      <c r="F7443" t="s">
        <v>6617</v>
      </c>
      <c r="G7443" t="s">
        <v>8534</v>
      </c>
      <c r="H7443" t="s">
        <v>6359</v>
      </c>
      <c r="I7443" t="s">
        <v>65</v>
      </c>
      <c r="J7443" t="s">
        <v>2226</v>
      </c>
      <c r="K7443" t="s">
        <v>12672</v>
      </c>
      <c r="L7443" t="s">
        <v>12610</v>
      </c>
      <c r="M7443" t="s">
        <v>12673</v>
      </c>
      <c r="N7443" t="s">
        <v>7001</v>
      </c>
      <c r="O7443" t="s">
        <v>7171</v>
      </c>
      <c r="P7443">
        <v>1167000</v>
      </c>
      <c r="Q7443" t="s">
        <v>6636</v>
      </c>
      <c r="R7443" t="s">
        <v>6636</v>
      </c>
      <c r="S7443" s="12"/>
      <c r="T7443" s="13"/>
      <c r="U7443" t="s">
        <v>6636</v>
      </c>
    </row>
    <row r="7444" spans="1:21" x14ac:dyDescent="0.25">
      <c r="A7444" t="s">
        <v>6637</v>
      </c>
      <c r="B7444" s="12">
        <v>42592</v>
      </c>
      <c r="C7444" t="s">
        <v>12674</v>
      </c>
      <c r="D7444" s="11">
        <v>46202.440856481502</v>
      </c>
      <c r="E7444" t="s">
        <v>12675</v>
      </c>
      <c r="F7444" t="s">
        <v>6617</v>
      </c>
      <c r="G7444" t="s">
        <v>8531</v>
      </c>
      <c r="H7444" t="s">
        <v>6359</v>
      </c>
      <c r="I7444" t="s">
        <v>55</v>
      </c>
      <c r="J7444" t="s">
        <v>643</v>
      </c>
      <c r="K7444" t="s">
        <v>12636</v>
      </c>
      <c r="L7444" t="s">
        <v>12610</v>
      </c>
      <c r="M7444" t="s">
        <v>12637</v>
      </c>
      <c r="N7444" t="s">
        <v>7001</v>
      </c>
      <c r="O7444" t="s">
        <v>7002</v>
      </c>
      <c r="P7444">
        <v>2042000</v>
      </c>
      <c r="Q7444" t="s">
        <v>6636</v>
      </c>
      <c r="R7444" t="s">
        <v>6636</v>
      </c>
      <c r="S7444" s="12"/>
      <c r="T7444" s="13"/>
      <c r="U7444" t="s">
        <v>6830</v>
      </c>
    </row>
    <row r="7445" spans="1:21" x14ac:dyDescent="0.25">
      <c r="A7445" t="s">
        <v>6637</v>
      </c>
      <c r="B7445" s="12">
        <v>42592</v>
      </c>
      <c r="C7445" t="s">
        <v>12674</v>
      </c>
      <c r="D7445" s="11">
        <v>46202.440856481502</v>
      </c>
      <c r="E7445" t="s">
        <v>12675</v>
      </c>
      <c r="F7445" t="s">
        <v>6617</v>
      </c>
      <c r="G7445" t="s">
        <v>8533</v>
      </c>
      <c r="H7445" t="s">
        <v>6359</v>
      </c>
      <c r="I7445" t="s">
        <v>55</v>
      </c>
      <c r="J7445" t="s">
        <v>643</v>
      </c>
      <c r="K7445" t="s">
        <v>12636</v>
      </c>
      <c r="L7445" t="s">
        <v>12610</v>
      </c>
      <c r="M7445" t="s">
        <v>12637</v>
      </c>
      <c r="N7445" t="s">
        <v>7001</v>
      </c>
      <c r="O7445" t="s">
        <v>7002</v>
      </c>
      <c r="P7445">
        <v>2042000</v>
      </c>
      <c r="Q7445" t="s">
        <v>6636</v>
      </c>
      <c r="R7445" t="s">
        <v>6636</v>
      </c>
      <c r="S7445" s="12"/>
      <c r="T7445" s="13"/>
      <c r="U7445" t="s">
        <v>6830</v>
      </c>
    </row>
    <row r="7446" spans="1:21" x14ac:dyDescent="0.25">
      <c r="A7446" t="s">
        <v>6637</v>
      </c>
      <c r="B7446" s="12">
        <v>42592</v>
      </c>
      <c r="C7446" t="s">
        <v>12674</v>
      </c>
      <c r="D7446" s="11">
        <v>46202.440856481502</v>
      </c>
      <c r="E7446" t="s">
        <v>12675</v>
      </c>
      <c r="F7446" t="s">
        <v>6617</v>
      </c>
      <c r="G7446" t="s">
        <v>8534</v>
      </c>
      <c r="H7446" t="s">
        <v>6359</v>
      </c>
      <c r="I7446" t="s">
        <v>55</v>
      </c>
      <c r="J7446" t="s">
        <v>643</v>
      </c>
      <c r="K7446" t="s">
        <v>12636</v>
      </c>
      <c r="L7446" t="s">
        <v>12610</v>
      </c>
      <c r="M7446" t="s">
        <v>12637</v>
      </c>
      <c r="N7446" t="s">
        <v>7001</v>
      </c>
      <c r="O7446" t="s">
        <v>7002</v>
      </c>
      <c r="P7446">
        <v>2042000</v>
      </c>
      <c r="Q7446" t="s">
        <v>6636</v>
      </c>
      <c r="R7446" t="s">
        <v>6636</v>
      </c>
      <c r="S7446" s="12"/>
      <c r="T7446" s="13"/>
      <c r="U7446" t="s">
        <v>6830</v>
      </c>
    </row>
    <row r="7447" spans="1:21" x14ac:dyDescent="0.25">
      <c r="A7447" t="s">
        <v>6619</v>
      </c>
      <c r="B7447" s="12">
        <v>42592</v>
      </c>
      <c r="C7447" t="s">
        <v>12674</v>
      </c>
      <c r="D7447" s="11">
        <v>46202.508923611102</v>
      </c>
      <c r="E7447" t="s">
        <v>12675</v>
      </c>
      <c r="F7447" t="s">
        <v>6617</v>
      </c>
      <c r="G7447" t="s">
        <v>8531</v>
      </c>
      <c r="H7447" t="s">
        <v>6359</v>
      </c>
      <c r="I7447" t="s">
        <v>55</v>
      </c>
      <c r="J7447" t="s">
        <v>643</v>
      </c>
      <c r="K7447" t="s">
        <v>12636</v>
      </c>
      <c r="L7447" t="s">
        <v>12610</v>
      </c>
      <c r="M7447" t="s">
        <v>12637</v>
      </c>
      <c r="N7447" t="s">
        <v>7001</v>
      </c>
      <c r="O7447" t="s">
        <v>7002</v>
      </c>
      <c r="P7447">
        <v>2042000</v>
      </c>
      <c r="Q7447" t="s">
        <v>6636</v>
      </c>
      <c r="R7447" t="s">
        <v>6636</v>
      </c>
      <c r="S7447" s="12"/>
      <c r="T7447" s="13"/>
      <c r="U7447" t="s">
        <v>6830</v>
      </c>
    </row>
    <row r="7448" spans="1:21" x14ac:dyDescent="0.25">
      <c r="A7448" t="s">
        <v>6619</v>
      </c>
      <c r="B7448" s="12">
        <v>42592</v>
      </c>
      <c r="C7448" t="s">
        <v>12674</v>
      </c>
      <c r="D7448" s="11">
        <v>46202.508923611102</v>
      </c>
      <c r="E7448" t="s">
        <v>12675</v>
      </c>
      <c r="F7448" t="s">
        <v>6617</v>
      </c>
      <c r="G7448" t="s">
        <v>8533</v>
      </c>
      <c r="H7448" t="s">
        <v>6359</v>
      </c>
      <c r="I7448" t="s">
        <v>55</v>
      </c>
      <c r="J7448" t="s">
        <v>643</v>
      </c>
      <c r="K7448" t="s">
        <v>12636</v>
      </c>
      <c r="L7448" t="s">
        <v>12610</v>
      </c>
      <c r="M7448" t="s">
        <v>12637</v>
      </c>
      <c r="N7448" t="s">
        <v>7001</v>
      </c>
      <c r="O7448" t="s">
        <v>7002</v>
      </c>
      <c r="P7448">
        <v>2042000</v>
      </c>
      <c r="Q7448" t="s">
        <v>6636</v>
      </c>
      <c r="R7448" t="s">
        <v>6636</v>
      </c>
      <c r="S7448" s="12"/>
      <c r="T7448" s="13"/>
      <c r="U7448" t="s">
        <v>6830</v>
      </c>
    </row>
    <row r="7449" spans="1:21" x14ac:dyDescent="0.25">
      <c r="A7449" t="s">
        <v>6619</v>
      </c>
      <c r="B7449" s="12">
        <v>42592</v>
      </c>
      <c r="C7449" t="s">
        <v>12674</v>
      </c>
      <c r="D7449" s="11">
        <v>46202.508923611102</v>
      </c>
      <c r="E7449" t="s">
        <v>12675</v>
      </c>
      <c r="F7449" t="s">
        <v>6617</v>
      </c>
      <c r="G7449" t="s">
        <v>8534</v>
      </c>
      <c r="H7449" t="s">
        <v>6359</v>
      </c>
      <c r="I7449" t="s">
        <v>55</v>
      </c>
      <c r="J7449" t="s">
        <v>643</v>
      </c>
      <c r="K7449" t="s">
        <v>12636</v>
      </c>
      <c r="L7449" t="s">
        <v>12610</v>
      </c>
      <c r="M7449" t="s">
        <v>12637</v>
      </c>
      <c r="N7449" t="s">
        <v>7001</v>
      </c>
      <c r="O7449" t="s">
        <v>7002</v>
      </c>
      <c r="P7449">
        <v>2042000</v>
      </c>
      <c r="Q7449" t="s">
        <v>6636</v>
      </c>
      <c r="R7449" t="s">
        <v>6636</v>
      </c>
      <c r="S7449" s="12"/>
      <c r="T7449" s="13"/>
      <c r="U7449" t="s">
        <v>6830</v>
      </c>
    </row>
    <row r="7450" spans="1:21" x14ac:dyDescent="0.25">
      <c r="A7450" t="s">
        <v>6637</v>
      </c>
      <c r="B7450" s="12">
        <v>42606</v>
      </c>
      <c r="C7450" t="s">
        <v>12676</v>
      </c>
      <c r="D7450" s="11">
        <v>46202.5476851852</v>
      </c>
      <c r="E7450" t="s">
        <v>12677</v>
      </c>
      <c r="F7450" t="s">
        <v>6617</v>
      </c>
      <c r="G7450" t="s">
        <v>8531</v>
      </c>
      <c r="H7450" t="s">
        <v>6359</v>
      </c>
      <c r="I7450" t="s">
        <v>65</v>
      </c>
      <c r="J7450" t="s">
        <v>636</v>
      </c>
      <c r="K7450" t="s">
        <v>12678</v>
      </c>
      <c r="L7450" t="s">
        <v>12610</v>
      </c>
      <c r="M7450" t="s">
        <v>12679</v>
      </c>
      <c r="N7450" t="s">
        <v>7001</v>
      </c>
      <c r="O7450" t="s">
        <v>7007</v>
      </c>
      <c r="P7450">
        <v>1389000</v>
      </c>
      <c r="Q7450" t="s">
        <v>6636</v>
      </c>
      <c r="R7450" t="s">
        <v>6636</v>
      </c>
      <c r="S7450" s="12"/>
      <c r="T7450" s="13"/>
      <c r="U7450" t="s">
        <v>6724</v>
      </c>
    </row>
    <row r="7451" spans="1:21" x14ac:dyDescent="0.25">
      <c r="A7451" t="s">
        <v>6637</v>
      </c>
      <c r="B7451" s="12">
        <v>42606</v>
      </c>
      <c r="C7451" t="s">
        <v>12676</v>
      </c>
      <c r="D7451" s="11">
        <v>46202.5476851852</v>
      </c>
      <c r="E7451" t="s">
        <v>12677</v>
      </c>
      <c r="F7451" t="s">
        <v>6617</v>
      </c>
      <c r="G7451" t="s">
        <v>8533</v>
      </c>
      <c r="H7451" t="s">
        <v>6359</v>
      </c>
      <c r="I7451" t="s">
        <v>65</v>
      </c>
      <c r="J7451" t="s">
        <v>636</v>
      </c>
      <c r="K7451" t="s">
        <v>12678</v>
      </c>
      <c r="L7451" t="s">
        <v>12610</v>
      </c>
      <c r="M7451" t="s">
        <v>12679</v>
      </c>
      <c r="N7451" t="s">
        <v>7001</v>
      </c>
      <c r="O7451" t="s">
        <v>7007</v>
      </c>
      <c r="P7451">
        <v>1389000</v>
      </c>
      <c r="Q7451" t="s">
        <v>6636</v>
      </c>
      <c r="R7451" t="s">
        <v>6636</v>
      </c>
      <c r="S7451" s="12"/>
      <c r="T7451" s="13"/>
      <c r="U7451" t="s">
        <v>6724</v>
      </c>
    </row>
    <row r="7452" spans="1:21" x14ac:dyDescent="0.25">
      <c r="A7452" t="s">
        <v>6637</v>
      </c>
      <c r="B7452" s="12">
        <v>42606</v>
      </c>
      <c r="C7452" t="s">
        <v>12676</v>
      </c>
      <c r="D7452" s="11">
        <v>46202.5476851852</v>
      </c>
      <c r="E7452" t="s">
        <v>12677</v>
      </c>
      <c r="F7452" t="s">
        <v>6617</v>
      </c>
      <c r="G7452" t="s">
        <v>8534</v>
      </c>
      <c r="H7452" t="s">
        <v>6359</v>
      </c>
      <c r="I7452" t="s">
        <v>65</v>
      </c>
      <c r="J7452" t="s">
        <v>636</v>
      </c>
      <c r="K7452" t="s">
        <v>12678</v>
      </c>
      <c r="L7452" t="s">
        <v>12610</v>
      </c>
      <c r="M7452" t="s">
        <v>12679</v>
      </c>
      <c r="N7452" t="s">
        <v>7001</v>
      </c>
      <c r="O7452" t="s">
        <v>7007</v>
      </c>
      <c r="P7452">
        <v>1389000</v>
      </c>
      <c r="Q7452" t="s">
        <v>6636</v>
      </c>
      <c r="R7452" t="s">
        <v>6636</v>
      </c>
      <c r="S7452" s="12"/>
      <c r="T7452" s="13"/>
      <c r="U7452" t="s">
        <v>6724</v>
      </c>
    </row>
    <row r="7453" spans="1:21" x14ac:dyDescent="0.25">
      <c r="A7453" t="s">
        <v>6619</v>
      </c>
      <c r="B7453" s="12">
        <v>42606</v>
      </c>
      <c r="C7453" t="s">
        <v>12676</v>
      </c>
      <c r="D7453" s="11">
        <v>46202.626550925903</v>
      </c>
      <c r="E7453" t="s">
        <v>12677</v>
      </c>
      <c r="F7453" t="s">
        <v>6617</v>
      </c>
      <c r="G7453" t="s">
        <v>8531</v>
      </c>
      <c r="H7453" t="s">
        <v>6359</v>
      </c>
      <c r="I7453" t="s">
        <v>65</v>
      </c>
      <c r="J7453" t="s">
        <v>636</v>
      </c>
      <c r="K7453" t="s">
        <v>12678</v>
      </c>
      <c r="L7453" t="s">
        <v>12610</v>
      </c>
      <c r="M7453" t="s">
        <v>12679</v>
      </c>
      <c r="N7453" t="s">
        <v>7001</v>
      </c>
      <c r="O7453" t="s">
        <v>7007</v>
      </c>
      <c r="P7453">
        <v>1389000</v>
      </c>
      <c r="Q7453" t="s">
        <v>6636</v>
      </c>
      <c r="R7453" t="s">
        <v>6636</v>
      </c>
      <c r="S7453" s="12"/>
      <c r="T7453" s="13"/>
      <c r="U7453" t="s">
        <v>6724</v>
      </c>
    </row>
    <row r="7454" spans="1:21" x14ac:dyDescent="0.25">
      <c r="A7454" t="s">
        <v>6619</v>
      </c>
      <c r="B7454" s="12">
        <v>42606</v>
      </c>
      <c r="C7454" t="s">
        <v>12676</v>
      </c>
      <c r="D7454" s="11">
        <v>46202.626550925903</v>
      </c>
      <c r="E7454" t="s">
        <v>12677</v>
      </c>
      <c r="F7454" t="s">
        <v>6617</v>
      </c>
      <c r="G7454" t="s">
        <v>8533</v>
      </c>
      <c r="H7454" t="s">
        <v>6359</v>
      </c>
      <c r="I7454" t="s">
        <v>65</v>
      </c>
      <c r="J7454" t="s">
        <v>636</v>
      </c>
      <c r="K7454" t="s">
        <v>12678</v>
      </c>
      <c r="L7454" t="s">
        <v>12610</v>
      </c>
      <c r="M7454" t="s">
        <v>12679</v>
      </c>
      <c r="N7454" t="s">
        <v>7001</v>
      </c>
      <c r="O7454" t="s">
        <v>7007</v>
      </c>
      <c r="P7454">
        <v>1389000</v>
      </c>
      <c r="Q7454" t="s">
        <v>6636</v>
      </c>
      <c r="R7454" t="s">
        <v>6636</v>
      </c>
      <c r="S7454" s="12"/>
      <c r="T7454" s="13"/>
      <c r="U7454" t="s">
        <v>6724</v>
      </c>
    </row>
    <row r="7455" spans="1:21" x14ac:dyDescent="0.25">
      <c r="A7455" t="s">
        <v>6619</v>
      </c>
      <c r="B7455" s="12">
        <v>42606</v>
      </c>
      <c r="C7455" t="s">
        <v>12676</v>
      </c>
      <c r="D7455" s="11">
        <v>46202.626550925903</v>
      </c>
      <c r="E7455" t="s">
        <v>12677</v>
      </c>
      <c r="F7455" t="s">
        <v>6617</v>
      </c>
      <c r="G7455" t="s">
        <v>8534</v>
      </c>
      <c r="H7455" t="s">
        <v>6359</v>
      </c>
      <c r="I7455" t="s">
        <v>65</v>
      </c>
      <c r="J7455" t="s">
        <v>636</v>
      </c>
      <c r="K7455" t="s">
        <v>12678</v>
      </c>
      <c r="L7455" t="s">
        <v>12610</v>
      </c>
      <c r="M7455" t="s">
        <v>12679</v>
      </c>
      <c r="N7455" t="s">
        <v>7001</v>
      </c>
      <c r="O7455" t="s">
        <v>7007</v>
      </c>
      <c r="P7455">
        <v>1389000</v>
      </c>
      <c r="Q7455" t="s">
        <v>6636</v>
      </c>
      <c r="R7455" t="s">
        <v>6636</v>
      </c>
      <c r="S7455" s="12"/>
      <c r="T7455" s="13"/>
      <c r="U7455" t="s">
        <v>6724</v>
      </c>
    </row>
    <row r="7456" spans="1:21" x14ac:dyDescent="0.25">
      <c r="A7456" t="s">
        <v>6637</v>
      </c>
      <c r="B7456" s="12">
        <v>42743</v>
      </c>
      <c r="C7456" t="s">
        <v>12680</v>
      </c>
      <c r="D7456" s="11">
        <v>46205.600231481498</v>
      </c>
      <c r="E7456" t="s">
        <v>12681</v>
      </c>
      <c r="F7456" t="s">
        <v>6617</v>
      </c>
      <c r="G7456" t="s">
        <v>8531</v>
      </c>
      <c r="H7456" t="s">
        <v>6359</v>
      </c>
      <c r="I7456" t="s">
        <v>65</v>
      </c>
      <c r="J7456" t="s">
        <v>219</v>
      </c>
      <c r="K7456" t="s">
        <v>12622</v>
      </c>
      <c r="L7456" t="s">
        <v>12610</v>
      </c>
      <c r="M7456" t="s">
        <v>12623</v>
      </c>
      <c r="N7456" t="s">
        <v>7001</v>
      </c>
      <c r="O7456" t="s">
        <v>7176</v>
      </c>
      <c r="P7456">
        <v>1687000</v>
      </c>
      <c r="Q7456" t="s">
        <v>6636</v>
      </c>
      <c r="R7456" t="s">
        <v>6636</v>
      </c>
      <c r="S7456" s="12"/>
      <c r="T7456" s="13"/>
      <c r="U7456" t="s">
        <v>6883</v>
      </c>
    </row>
    <row r="7457" spans="1:21" x14ac:dyDescent="0.25">
      <c r="A7457" t="s">
        <v>6637</v>
      </c>
      <c r="B7457" s="12">
        <v>42743</v>
      </c>
      <c r="C7457" t="s">
        <v>12680</v>
      </c>
      <c r="D7457" s="11">
        <v>46205.600231481498</v>
      </c>
      <c r="E7457" t="s">
        <v>12681</v>
      </c>
      <c r="F7457" t="s">
        <v>6617</v>
      </c>
      <c r="G7457" t="s">
        <v>8533</v>
      </c>
      <c r="H7457" t="s">
        <v>6359</v>
      </c>
      <c r="I7457" t="s">
        <v>65</v>
      </c>
      <c r="J7457" t="s">
        <v>219</v>
      </c>
      <c r="K7457" t="s">
        <v>12622</v>
      </c>
      <c r="L7457" t="s">
        <v>12610</v>
      </c>
      <c r="M7457" t="s">
        <v>12623</v>
      </c>
      <c r="N7457" t="s">
        <v>7001</v>
      </c>
      <c r="O7457" t="s">
        <v>7176</v>
      </c>
      <c r="P7457">
        <v>1687000</v>
      </c>
      <c r="Q7457" t="s">
        <v>6636</v>
      </c>
      <c r="R7457" t="s">
        <v>6636</v>
      </c>
      <c r="S7457" s="12"/>
      <c r="T7457" s="13"/>
      <c r="U7457" t="s">
        <v>6883</v>
      </c>
    </row>
    <row r="7458" spans="1:21" x14ac:dyDescent="0.25">
      <c r="A7458" t="s">
        <v>6637</v>
      </c>
      <c r="B7458" s="12">
        <v>42743</v>
      </c>
      <c r="C7458" t="s">
        <v>12680</v>
      </c>
      <c r="D7458" s="11">
        <v>46205.600231481498</v>
      </c>
      <c r="E7458" t="s">
        <v>12681</v>
      </c>
      <c r="F7458" t="s">
        <v>6617</v>
      </c>
      <c r="G7458" t="s">
        <v>8534</v>
      </c>
      <c r="H7458" t="s">
        <v>6359</v>
      </c>
      <c r="I7458" t="s">
        <v>65</v>
      </c>
      <c r="J7458" t="s">
        <v>219</v>
      </c>
      <c r="K7458" t="s">
        <v>12622</v>
      </c>
      <c r="L7458" t="s">
        <v>12610</v>
      </c>
      <c r="M7458" t="s">
        <v>12623</v>
      </c>
      <c r="N7458" t="s">
        <v>7001</v>
      </c>
      <c r="O7458" t="s">
        <v>7176</v>
      </c>
      <c r="P7458">
        <v>1687000</v>
      </c>
      <c r="Q7458" t="s">
        <v>6636</v>
      </c>
      <c r="R7458" t="s">
        <v>6636</v>
      </c>
      <c r="S7458" s="12"/>
      <c r="T7458" s="13"/>
      <c r="U7458" t="s">
        <v>6883</v>
      </c>
    </row>
    <row r="7459" spans="1:21" x14ac:dyDescent="0.25">
      <c r="A7459" t="s">
        <v>6619</v>
      </c>
      <c r="B7459" s="12">
        <v>42743</v>
      </c>
      <c r="C7459" t="s">
        <v>12680</v>
      </c>
      <c r="D7459" s="11">
        <v>46205.624074074098</v>
      </c>
      <c r="E7459" t="s">
        <v>12681</v>
      </c>
      <c r="F7459" t="s">
        <v>6617</v>
      </c>
      <c r="G7459" t="s">
        <v>8531</v>
      </c>
      <c r="H7459" t="s">
        <v>6359</v>
      </c>
      <c r="I7459" t="s">
        <v>65</v>
      </c>
      <c r="J7459" t="s">
        <v>219</v>
      </c>
      <c r="K7459" t="s">
        <v>12622</v>
      </c>
      <c r="L7459" t="s">
        <v>12610</v>
      </c>
      <c r="M7459" t="s">
        <v>12623</v>
      </c>
      <c r="N7459" t="s">
        <v>7001</v>
      </c>
      <c r="O7459" t="s">
        <v>7176</v>
      </c>
      <c r="P7459">
        <v>1687000</v>
      </c>
      <c r="Q7459" t="s">
        <v>6636</v>
      </c>
      <c r="R7459" t="s">
        <v>6636</v>
      </c>
      <c r="S7459" s="12"/>
      <c r="T7459" s="13"/>
      <c r="U7459" t="s">
        <v>6883</v>
      </c>
    </row>
    <row r="7460" spans="1:21" x14ac:dyDescent="0.25">
      <c r="A7460" t="s">
        <v>6619</v>
      </c>
      <c r="B7460" s="12">
        <v>42743</v>
      </c>
      <c r="C7460" t="s">
        <v>12680</v>
      </c>
      <c r="D7460" s="11">
        <v>46205.624074074098</v>
      </c>
      <c r="E7460" t="s">
        <v>12681</v>
      </c>
      <c r="F7460" t="s">
        <v>6617</v>
      </c>
      <c r="G7460" t="s">
        <v>8533</v>
      </c>
      <c r="H7460" t="s">
        <v>6359</v>
      </c>
      <c r="I7460" t="s">
        <v>65</v>
      </c>
      <c r="J7460" t="s">
        <v>219</v>
      </c>
      <c r="K7460" t="s">
        <v>12622</v>
      </c>
      <c r="L7460" t="s">
        <v>12610</v>
      </c>
      <c r="M7460" t="s">
        <v>12623</v>
      </c>
      <c r="N7460" t="s">
        <v>7001</v>
      </c>
      <c r="O7460" t="s">
        <v>7176</v>
      </c>
      <c r="P7460">
        <v>1687000</v>
      </c>
      <c r="Q7460" t="s">
        <v>6636</v>
      </c>
      <c r="R7460" t="s">
        <v>6636</v>
      </c>
      <c r="S7460" s="12"/>
      <c r="T7460" s="13"/>
      <c r="U7460" t="s">
        <v>6883</v>
      </c>
    </row>
    <row r="7461" spans="1:21" x14ac:dyDescent="0.25">
      <c r="A7461" t="s">
        <v>6619</v>
      </c>
      <c r="B7461" s="12">
        <v>42743</v>
      </c>
      <c r="C7461" t="s">
        <v>12680</v>
      </c>
      <c r="D7461" s="11">
        <v>46205.624074074098</v>
      </c>
      <c r="E7461" t="s">
        <v>12681</v>
      </c>
      <c r="F7461" t="s">
        <v>6617</v>
      </c>
      <c r="G7461" t="s">
        <v>8534</v>
      </c>
      <c r="H7461" t="s">
        <v>6359</v>
      </c>
      <c r="I7461" t="s">
        <v>65</v>
      </c>
      <c r="J7461" t="s">
        <v>219</v>
      </c>
      <c r="K7461" t="s">
        <v>12622</v>
      </c>
      <c r="L7461" t="s">
        <v>12610</v>
      </c>
      <c r="M7461" t="s">
        <v>12623</v>
      </c>
      <c r="N7461" t="s">
        <v>7001</v>
      </c>
      <c r="O7461" t="s">
        <v>7176</v>
      </c>
      <c r="P7461">
        <v>1687000</v>
      </c>
      <c r="Q7461" t="s">
        <v>6636</v>
      </c>
      <c r="R7461" t="s">
        <v>6636</v>
      </c>
      <c r="S7461" s="12"/>
      <c r="T7461" s="13"/>
      <c r="U7461" t="s">
        <v>6883</v>
      </c>
    </row>
    <row r="7462" spans="1:21" x14ac:dyDescent="0.25">
      <c r="A7462" t="s">
        <v>6637</v>
      </c>
      <c r="B7462" s="12">
        <v>42952</v>
      </c>
      <c r="C7462" t="s">
        <v>12682</v>
      </c>
      <c r="D7462" s="11">
        <v>46211.548379629603</v>
      </c>
      <c r="E7462" t="s">
        <v>12683</v>
      </c>
      <c r="F7462" t="s">
        <v>6617</v>
      </c>
      <c r="G7462" t="s">
        <v>8531</v>
      </c>
      <c r="H7462" t="s">
        <v>6359</v>
      </c>
      <c r="I7462" t="s">
        <v>55</v>
      </c>
      <c r="J7462" t="s">
        <v>737</v>
      </c>
      <c r="K7462" t="s">
        <v>12614</v>
      </c>
      <c r="L7462" t="s">
        <v>12610</v>
      </c>
      <c r="M7462" t="s">
        <v>12615</v>
      </c>
      <c r="N7462" t="s">
        <v>7001</v>
      </c>
      <c r="O7462" t="s">
        <v>7007</v>
      </c>
      <c r="P7462">
        <v>1098000</v>
      </c>
      <c r="Q7462" t="s">
        <v>6636</v>
      </c>
      <c r="R7462" t="s">
        <v>6636</v>
      </c>
      <c r="S7462" s="12"/>
      <c r="T7462" s="13"/>
      <c r="U7462" t="s">
        <v>6780</v>
      </c>
    </row>
    <row r="7463" spans="1:21" x14ac:dyDescent="0.25">
      <c r="A7463" t="s">
        <v>6637</v>
      </c>
      <c r="B7463" s="12">
        <v>42952</v>
      </c>
      <c r="C7463" t="s">
        <v>12682</v>
      </c>
      <c r="D7463" s="11">
        <v>46211.548379629603</v>
      </c>
      <c r="E7463" t="s">
        <v>12683</v>
      </c>
      <c r="F7463" t="s">
        <v>6617</v>
      </c>
      <c r="G7463" t="s">
        <v>8533</v>
      </c>
      <c r="H7463" t="s">
        <v>6359</v>
      </c>
      <c r="I7463" t="s">
        <v>55</v>
      </c>
      <c r="J7463" t="s">
        <v>737</v>
      </c>
      <c r="K7463" t="s">
        <v>12614</v>
      </c>
      <c r="L7463" t="s">
        <v>12610</v>
      </c>
      <c r="M7463" t="s">
        <v>12615</v>
      </c>
      <c r="N7463" t="s">
        <v>7001</v>
      </c>
      <c r="O7463" t="s">
        <v>7007</v>
      </c>
      <c r="P7463">
        <v>1098000</v>
      </c>
      <c r="Q7463" t="s">
        <v>6636</v>
      </c>
      <c r="R7463" t="s">
        <v>6636</v>
      </c>
      <c r="S7463" s="12"/>
      <c r="T7463" s="13"/>
      <c r="U7463" t="s">
        <v>6780</v>
      </c>
    </row>
    <row r="7464" spans="1:21" x14ac:dyDescent="0.25">
      <c r="A7464" t="s">
        <v>6637</v>
      </c>
      <c r="B7464" s="12">
        <v>42952</v>
      </c>
      <c r="C7464" t="s">
        <v>12682</v>
      </c>
      <c r="D7464" s="11">
        <v>46211.548379629603</v>
      </c>
      <c r="E7464" t="s">
        <v>12683</v>
      </c>
      <c r="F7464" t="s">
        <v>6617</v>
      </c>
      <c r="G7464" t="s">
        <v>8534</v>
      </c>
      <c r="H7464" t="s">
        <v>6359</v>
      </c>
      <c r="I7464" t="s">
        <v>55</v>
      </c>
      <c r="J7464" t="s">
        <v>737</v>
      </c>
      <c r="K7464" t="s">
        <v>12614</v>
      </c>
      <c r="L7464" t="s">
        <v>12610</v>
      </c>
      <c r="M7464" t="s">
        <v>12615</v>
      </c>
      <c r="N7464" t="s">
        <v>7001</v>
      </c>
      <c r="O7464" t="s">
        <v>7007</v>
      </c>
      <c r="P7464">
        <v>1098000</v>
      </c>
      <c r="Q7464" t="s">
        <v>6636</v>
      </c>
      <c r="R7464" t="s">
        <v>6636</v>
      </c>
      <c r="S7464" s="12"/>
      <c r="T7464" s="13"/>
      <c r="U7464" t="s">
        <v>6780</v>
      </c>
    </row>
    <row r="7465" spans="1:21" x14ac:dyDescent="0.25">
      <c r="A7465" t="s">
        <v>6619</v>
      </c>
      <c r="B7465" s="12">
        <v>42952</v>
      </c>
      <c r="C7465" t="s">
        <v>12682</v>
      </c>
      <c r="D7465" s="11">
        <v>46211.554317129601</v>
      </c>
      <c r="E7465" t="s">
        <v>12683</v>
      </c>
      <c r="F7465" t="s">
        <v>6617</v>
      </c>
      <c r="G7465" t="s">
        <v>8531</v>
      </c>
      <c r="H7465" t="s">
        <v>6359</v>
      </c>
      <c r="I7465" t="s">
        <v>55</v>
      </c>
      <c r="J7465" t="s">
        <v>737</v>
      </c>
      <c r="K7465" t="s">
        <v>12614</v>
      </c>
      <c r="L7465" t="s">
        <v>12610</v>
      </c>
      <c r="M7465" t="s">
        <v>12615</v>
      </c>
      <c r="N7465" t="s">
        <v>7001</v>
      </c>
      <c r="O7465" t="s">
        <v>7007</v>
      </c>
      <c r="P7465">
        <v>1098000</v>
      </c>
      <c r="Q7465" t="s">
        <v>6636</v>
      </c>
      <c r="R7465" t="s">
        <v>6636</v>
      </c>
      <c r="S7465" s="12"/>
      <c r="T7465" s="13"/>
      <c r="U7465" t="s">
        <v>6780</v>
      </c>
    </row>
    <row r="7466" spans="1:21" x14ac:dyDescent="0.25">
      <c r="A7466" t="s">
        <v>6619</v>
      </c>
      <c r="B7466" s="12">
        <v>42952</v>
      </c>
      <c r="C7466" t="s">
        <v>12682</v>
      </c>
      <c r="D7466" s="11">
        <v>46211.554317129601</v>
      </c>
      <c r="E7466" t="s">
        <v>12683</v>
      </c>
      <c r="F7466" t="s">
        <v>6617</v>
      </c>
      <c r="G7466" t="s">
        <v>8533</v>
      </c>
      <c r="H7466" t="s">
        <v>6359</v>
      </c>
      <c r="I7466" t="s">
        <v>55</v>
      </c>
      <c r="J7466" t="s">
        <v>737</v>
      </c>
      <c r="K7466" t="s">
        <v>12614</v>
      </c>
      <c r="L7466" t="s">
        <v>12610</v>
      </c>
      <c r="M7466" t="s">
        <v>12615</v>
      </c>
      <c r="N7466" t="s">
        <v>7001</v>
      </c>
      <c r="O7466" t="s">
        <v>7007</v>
      </c>
      <c r="P7466">
        <v>1098000</v>
      </c>
      <c r="Q7466" t="s">
        <v>6636</v>
      </c>
      <c r="R7466" t="s">
        <v>6636</v>
      </c>
      <c r="S7466" s="12"/>
      <c r="T7466" s="13"/>
      <c r="U7466" t="s">
        <v>6780</v>
      </c>
    </row>
    <row r="7467" spans="1:21" x14ac:dyDescent="0.25">
      <c r="A7467" t="s">
        <v>6619</v>
      </c>
      <c r="B7467" s="12">
        <v>42952</v>
      </c>
      <c r="C7467" t="s">
        <v>12682</v>
      </c>
      <c r="D7467" s="11">
        <v>46211.554317129601</v>
      </c>
      <c r="E7467" t="s">
        <v>12683</v>
      </c>
      <c r="F7467" t="s">
        <v>6617</v>
      </c>
      <c r="G7467" t="s">
        <v>8534</v>
      </c>
      <c r="H7467" t="s">
        <v>6359</v>
      </c>
      <c r="I7467" t="s">
        <v>55</v>
      </c>
      <c r="J7467" t="s">
        <v>737</v>
      </c>
      <c r="K7467" t="s">
        <v>12614</v>
      </c>
      <c r="L7467" t="s">
        <v>12610</v>
      </c>
      <c r="M7467" t="s">
        <v>12615</v>
      </c>
      <c r="N7467" t="s">
        <v>7001</v>
      </c>
      <c r="O7467" t="s">
        <v>7007</v>
      </c>
      <c r="P7467">
        <v>1098000</v>
      </c>
      <c r="Q7467" t="s">
        <v>6636</v>
      </c>
      <c r="R7467" t="s">
        <v>6636</v>
      </c>
      <c r="S7467" s="12"/>
      <c r="T7467" s="13"/>
      <c r="U7467" t="s">
        <v>6780</v>
      </c>
    </row>
    <row r="7468" spans="1:21" x14ac:dyDescent="0.25">
      <c r="A7468" t="s">
        <v>6637</v>
      </c>
      <c r="B7468" s="12">
        <v>41468</v>
      </c>
      <c r="C7468" t="s">
        <v>12684</v>
      </c>
      <c r="D7468" s="11">
        <v>46183.527951388904</v>
      </c>
      <c r="E7468" t="s">
        <v>12685</v>
      </c>
      <c r="F7468" t="s">
        <v>6353</v>
      </c>
      <c r="G7468" t="s">
        <v>12686</v>
      </c>
      <c r="H7468" t="s">
        <v>6591</v>
      </c>
      <c r="I7468" t="s">
        <v>55</v>
      </c>
      <c r="J7468" t="s">
        <v>732</v>
      </c>
      <c r="K7468" t="s">
        <v>12687</v>
      </c>
      <c r="L7468" t="s">
        <v>12688</v>
      </c>
      <c r="M7468" t="s">
        <v>12689</v>
      </c>
      <c r="N7468" t="s">
        <v>7001</v>
      </c>
      <c r="O7468" t="s">
        <v>7007</v>
      </c>
      <c r="P7468">
        <v>1007000</v>
      </c>
      <c r="Q7468" t="s">
        <v>6636</v>
      </c>
      <c r="R7468" t="s">
        <v>6636</v>
      </c>
      <c r="S7468" s="12"/>
      <c r="T7468" s="13"/>
      <c r="U7468" t="s">
        <v>7471</v>
      </c>
    </row>
    <row r="7469" spans="1:21" x14ac:dyDescent="0.25">
      <c r="A7469" t="s">
        <v>6619</v>
      </c>
      <c r="B7469" s="12">
        <v>41468</v>
      </c>
      <c r="C7469" t="s">
        <v>12684</v>
      </c>
      <c r="D7469" s="11">
        <v>46183.528900463003</v>
      </c>
      <c r="E7469" t="s">
        <v>12685</v>
      </c>
      <c r="F7469" t="s">
        <v>6353</v>
      </c>
      <c r="G7469" t="s">
        <v>12686</v>
      </c>
      <c r="H7469" t="s">
        <v>6591</v>
      </c>
      <c r="I7469" t="s">
        <v>55</v>
      </c>
      <c r="J7469" t="s">
        <v>732</v>
      </c>
      <c r="K7469" t="s">
        <v>12687</v>
      </c>
      <c r="L7469" t="s">
        <v>12688</v>
      </c>
      <c r="M7469" t="s">
        <v>12689</v>
      </c>
      <c r="N7469" t="s">
        <v>7001</v>
      </c>
      <c r="O7469" t="s">
        <v>7007</v>
      </c>
      <c r="P7469">
        <v>1007000</v>
      </c>
      <c r="Q7469" t="s">
        <v>6636</v>
      </c>
      <c r="R7469" t="s">
        <v>6636</v>
      </c>
      <c r="S7469" s="12"/>
      <c r="T7469" s="13"/>
      <c r="U7469" t="s">
        <v>7471</v>
      </c>
    </row>
    <row r="7470" spans="1:21" x14ac:dyDescent="0.25">
      <c r="A7470" t="s">
        <v>6637</v>
      </c>
      <c r="B7470" s="12">
        <v>36324</v>
      </c>
      <c r="C7470" t="s">
        <v>12690</v>
      </c>
      <c r="D7470" s="11">
        <v>46217.410416666702</v>
      </c>
      <c r="E7470" t="s">
        <v>12691</v>
      </c>
      <c r="F7470" t="s">
        <v>6617</v>
      </c>
      <c r="G7470" t="s">
        <v>12692</v>
      </c>
      <c r="H7470" t="s">
        <v>6521</v>
      </c>
      <c r="I7470" t="s">
        <v>55</v>
      </c>
      <c r="J7470" t="s">
        <v>372</v>
      </c>
      <c r="K7470" t="s">
        <v>12693</v>
      </c>
      <c r="L7470" t="s">
        <v>12694</v>
      </c>
      <c r="M7470" t="s">
        <v>12695</v>
      </c>
      <c r="N7470" t="s">
        <v>7001</v>
      </c>
      <c r="O7470" t="s">
        <v>7081</v>
      </c>
      <c r="P7470">
        <v>1576000</v>
      </c>
      <c r="Q7470" t="s">
        <v>6636</v>
      </c>
      <c r="R7470" t="s">
        <v>6636</v>
      </c>
      <c r="S7470" s="12"/>
      <c r="T7470" s="13"/>
      <c r="U7470" t="s">
        <v>6920</v>
      </c>
    </row>
    <row r="7471" spans="1:21" x14ac:dyDescent="0.25">
      <c r="A7471" t="s">
        <v>6637</v>
      </c>
      <c r="B7471" s="12">
        <v>41120</v>
      </c>
      <c r="C7471" t="s">
        <v>12696</v>
      </c>
      <c r="D7471" s="11">
        <v>46175.765462962998</v>
      </c>
      <c r="E7471" t="s">
        <v>12697</v>
      </c>
      <c r="F7471" t="s">
        <v>6413</v>
      </c>
      <c r="G7471" t="s">
        <v>12698</v>
      </c>
      <c r="H7471" t="s">
        <v>6468</v>
      </c>
      <c r="I7471" t="s">
        <v>55</v>
      </c>
      <c r="J7471" t="s">
        <v>6803</v>
      </c>
      <c r="K7471" t="s">
        <v>12699</v>
      </c>
      <c r="L7471" t="s">
        <v>12700</v>
      </c>
      <c r="M7471" t="s">
        <v>12701</v>
      </c>
      <c r="N7471" t="s">
        <v>7001</v>
      </c>
      <c r="O7471" t="s">
        <v>7081</v>
      </c>
      <c r="P7471">
        <v>1419000</v>
      </c>
      <c r="Q7471" t="s">
        <v>6636</v>
      </c>
      <c r="R7471" t="s">
        <v>6636</v>
      </c>
      <c r="S7471" s="12"/>
      <c r="T7471" s="13"/>
      <c r="U7471" t="s">
        <v>7474</v>
      </c>
    </row>
    <row r="7472" spans="1:21" x14ac:dyDescent="0.25">
      <c r="A7472" t="s">
        <v>6637</v>
      </c>
      <c r="B7472" s="12">
        <v>41120</v>
      </c>
      <c r="C7472" t="s">
        <v>12696</v>
      </c>
      <c r="D7472" s="11">
        <v>46175.765462962998</v>
      </c>
      <c r="E7472" t="s">
        <v>12697</v>
      </c>
      <c r="F7472" t="s">
        <v>6413</v>
      </c>
      <c r="G7472" t="s">
        <v>12702</v>
      </c>
      <c r="H7472" t="s">
        <v>6468</v>
      </c>
      <c r="I7472" t="s">
        <v>55</v>
      </c>
      <c r="J7472" t="s">
        <v>6803</v>
      </c>
      <c r="K7472" t="s">
        <v>12699</v>
      </c>
      <c r="L7472" t="s">
        <v>12700</v>
      </c>
      <c r="M7472" t="s">
        <v>12701</v>
      </c>
      <c r="N7472" t="s">
        <v>7001</v>
      </c>
      <c r="O7472" t="s">
        <v>7081</v>
      </c>
      <c r="P7472">
        <v>1419000</v>
      </c>
      <c r="Q7472" t="s">
        <v>6636</v>
      </c>
      <c r="R7472" t="s">
        <v>6636</v>
      </c>
      <c r="S7472" s="12"/>
      <c r="T7472" s="13"/>
      <c r="U7472" t="s">
        <v>7474</v>
      </c>
    </row>
    <row r="7473" spans="1:21" x14ac:dyDescent="0.25">
      <c r="A7473" t="s">
        <v>6619</v>
      </c>
      <c r="B7473" s="12">
        <v>41120</v>
      </c>
      <c r="C7473" t="s">
        <v>12696</v>
      </c>
      <c r="D7473" s="11">
        <v>46175.792037036997</v>
      </c>
      <c r="E7473" t="s">
        <v>12697</v>
      </c>
      <c r="F7473" t="s">
        <v>6413</v>
      </c>
      <c r="G7473" t="s">
        <v>12698</v>
      </c>
      <c r="H7473" t="s">
        <v>6468</v>
      </c>
      <c r="I7473" t="s">
        <v>55</v>
      </c>
      <c r="J7473" t="s">
        <v>6803</v>
      </c>
      <c r="K7473" t="s">
        <v>12699</v>
      </c>
      <c r="L7473" t="s">
        <v>12700</v>
      </c>
      <c r="M7473" t="s">
        <v>12701</v>
      </c>
      <c r="N7473" t="s">
        <v>7001</v>
      </c>
      <c r="O7473" t="s">
        <v>7081</v>
      </c>
      <c r="P7473">
        <v>1419000</v>
      </c>
      <c r="Q7473" t="s">
        <v>6636</v>
      </c>
      <c r="R7473" t="s">
        <v>6636</v>
      </c>
      <c r="S7473" s="12"/>
      <c r="T7473" s="13"/>
      <c r="U7473" t="s">
        <v>7474</v>
      </c>
    </row>
    <row r="7474" spans="1:21" x14ac:dyDescent="0.25">
      <c r="A7474" t="s">
        <v>6619</v>
      </c>
      <c r="B7474" s="12">
        <v>41120</v>
      </c>
      <c r="C7474" t="s">
        <v>12696</v>
      </c>
      <c r="D7474" s="11">
        <v>46175.792037036997</v>
      </c>
      <c r="E7474" t="s">
        <v>12697</v>
      </c>
      <c r="F7474" t="s">
        <v>6413</v>
      </c>
      <c r="G7474" t="s">
        <v>12702</v>
      </c>
      <c r="H7474" t="s">
        <v>6468</v>
      </c>
      <c r="I7474" t="s">
        <v>55</v>
      </c>
      <c r="J7474" t="s">
        <v>6803</v>
      </c>
      <c r="K7474" t="s">
        <v>12699</v>
      </c>
      <c r="L7474" t="s">
        <v>12700</v>
      </c>
      <c r="M7474" t="s">
        <v>12701</v>
      </c>
      <c r="N7474" t="s">
        <v>7001</v>
      </c>
      <c r="O7474" t="s">
        <v>7081</v>
      </c>
      <c r="P7474">
        <v>1419000</v>
      </c>
      <c r="Q7474" t="s">
        <v>6636</v>
      </c>
      <c r="R7474" t="s">
        <v>6636</v>
      </c>
      <c r="S7474" s="12"/>
      <c r="T7474" s="13"/>
      <c r="U7474" t="s">
        <v>7474</v>
      </c>
    </row>
    <row r="7475" spans="1:21" x14ac:dyDescent="0.25">
      <c r="A7475" t="s">
        <v>6637</v>
      </c>
      <c r="B7475" s="12">
        <v>41858</v>
      </c>
      <c r="C7475" t="s">
        <v>10139</v>
      </c>
      <c r="D7475" s="11">
        <v>46189.518657407403</v>
      </c>
      <c r="E7475" t="s">
        <v>10140</v>
      </c>
      <c r="F7475" t="s">
        <v>6356</v>
      </c>
      <c r="G7475" t="s">
        <v>10174</v>
      </c>
      <c r="H7475" t="s">
        <v>6402</v>
      </c>
      <c r="I7475" t="s">
        <v>55</v>
      </c>
      <c r="J7475" t="s">
        <v>44</v>
      </c>
      <c r="K7475" t="s">
        <v>12703</v>
      </c>
      <c r="L7475" t="s">
        <v>12704</v>
      </c>
      <c r="M7475" t="s">
        <v>12705</v>
      </c>
      <c r="N7475" t="s">
        <v>7001</v>
      </c>
      <c r="O7475" t="s">
        <v>7007</v>
      </c>
      <c r="P7475">
        <v>982000</v>
      </c>
      <c r="Q7475" t="s">
        <v>6867</v>
      </c>
      <c r="R7475" t="s">
        <v>7109</v>
      </c>
      <c r="S7475" s="12"/>
      <c r="T7475" s="13"/>
      <c r="U7475" t="s">
        <v>6878</v>
      </c>
    </row>
    <row r="7476" spans="1:21" x14ac:dyDescent="0.25">
      <c r="A7476" t="s">
        <v>6619</v>
      </c>
      <c r="B7476" s="12">
        <v>41858</v>
      </c>
      <c r="C7476" t="s">
        <v>10139</v>
      </c>
      <c r="D7476" s="11">
        <v>46189.541122685201</v>
      </c>
      <c r="E7476" t="s">
        <v>10140</v>
      </c>
      <c r="F7476" t="s">
        <v>6356</v>
      </c>
      <c r="G7476" t="s">
        <v>10174</v>
      </c>
      <c r="H7476" t="s">
        <v>6402</v>
      </c>
      <c r="I7476" t="s">
        <v>55</v>
      </c>
      <c r="J7476" t="s">
        <v>44</v>
      </c>
      <c r="K7476" t="s">
        <v>12703</v>
      </c>
      <c r="L7476" t="s">
        <v>12704</v>
      </c>
      <c r="M7476" t="s">
        <v>12705</v>
      </c>
      <c r="N7476" t="s">
        <v>7001</v>
      </c>
      <c r="O7476" t="s">
        <v>7007</v>
      </c>
      <c r="P7476">
        <v>982000</v>
      </c>
      <c r="Q7476" t="s">
        <v>6867</v>
      </c>
      <c r="R7476" t="s">
        <v>7109</v>
      </c>
      <c r="S7476" s="12"/>
      <c r="T7476" s="13"/>
      <c r="U7476" t="s">
        <v>6878</v>
      </c>
    </row>
    <row r="7477" spans="1:21" x14ac:dyDescent="0.25">
      <c r="A7477" t="s">
        <v>6637</v>
      </c>
      <c r="B7477" s="12">
        <v>42813</v>
      </c>
      <c r="C7477" t="s">
        <v>10158</v>
      </c>
      <c r="D7477" s="11">
        <v>46207.523958333302</v>
      </c>
      <c r="E7477" t="s">
        <v>10159</v>
      </c>
      <c r="F7477" t="s">
        <v>6356</v>
      </c>
      <c r="G7477" t="s">
        <v>10174</v>
      </c>
      <c r="H7477" t="s">
        <v>6402</v>
      </c>
      <c r="I7477" t="s">
        <v>55</v>
      </c>
      <c r="J7477" t="s">
        <v>176</v>
      </c>
      <c r="K7477" t="s">
        <v>12706</v>
      </c>
      <c r="L7477" t="s">
        <v>12704</v>
      </c>
      <c r="M7477" t="s">
        <v>12707</v>
      </c>
      <c r="N7477" t="s">
        <v>7001</v>
      </c>
      <c r="O7477" t="s">
        <v>7171</v>
      </c>
      <c r="P7477">
        <v>1273000</v>
      </c>
      <c r="Q7477" t="s">
        <v>6636</v>
      </c>
      <c r="R7477" t="s">
        <v>6636</v>
      </c>
      <c r="S7477" s="12"/>
      <c r="T7477" s="13"/>
      <c r="U7477" t="s">
        <v>6878</v>
      </c>
    </row>
    <row r="7478" spans="1:21" x14ac:dyDescent="0.25">
      <c r="A7478" t="s">
        <v>6619</v>
      </c>
      <c r="B7478" s="12">
        <v>42813</v>
      </c>
      <c r="C7478" t="s">
        <v>10158</v>
      </c>
      <c r="D7478" s="11">
        <v>46207.536064814798</v>
      </c>
      <c r="E7478" t="s">
        <v>10159</v>
      </c>
      <c r="F7478" t="s">
        <v>6356</v>
      </c>
      <c r="G7478" t="s">
        <v>10174</v>
      </c>
      <c r="H7478" t="s">
        <v>6402</v>
      </c>
      <c r="I7478" t="s">
        <v>55</v>
      </c>
      <c r="J7478" t="s">
        <v>176</v>
      </c>
      <c r="K7478" t="s">
        <v>12706</v>
      </c>
      <c r="L7478" t="s">
        <v>12704</v>
      </c>
      <c r="M7478" t="s">
        <v>12707</v>
      </c>
      <c r="N7478" t="s">
        <v>7001</v>
      </c>
      <c r="O7478" t="s">
        <v>7171</v>
      </c>
      <c r="P7478">
        <v>1273000</v>
      </c>
      <c r="Q7478" t="s">
        <v>6636</v>
      </c>
      <c r="R7478" t="s">
        <v>6636</v>
      </c>
      <c r="S7478" s="12"/>
      <c r="T7478" s="13"/>
      <c r="U7478" t="s">
        <v>6878</v>
      </c>
    </row>
    <row r="7479" spans="1:21" x14ac:dyDescent="0.25">
      <c r="A7479" t="s">
        <v>6637</v>
      </c>
      <c r="B7479" s="12">
        <v>43102</v>
      </c>
      <c r="C7479" t="s">
        <v>12708</v>
      </c>
      <c r="D7479" s="11">
        <v>46175.557627314804</v>
      </c>
      <c r="E7479" t="s">
        <v>12709</v>
      </c>
      <c r="F7479" t="s">
        <v>6617</v>
      </c>
      <c r="G7479" t="s">
        <v>11776</v>
      </c>
      <c r="H7479" t="s">
        <v>6357</v>
      </c>
      <c r="I7479" t="s">
        <v>55</v>
      </c>
      <c r="J7479" t="s">
        <v>732</v>
      </c>
      <c r="K7479" t="s">
        <v>12710</v>
      </c>
      <c r="L7479" t="s">
        <v>12711</v>
      </c>
      <c r="M7479" t="s">
        <v>12712</v>
      </c>
      <c r="N7479" t="s">
        <v>7001</v>
      </c>
      <c r="O7479" t="s">
        <v>7007</v>
      </c>
      <c r="P7479">
        <v>1098000</v>
      </c>
      <c r="Q7479" t="s">
        <v>6636</v>
      </c>
      <c r="R7479" t="s">
        <v>6636</v>
      </c>
      <c r="S7479" s="12"/>
      <c r="T7479" s="13"/>
      <c r="U7479" t="s">
        <v>7087</v>
      </c>
    </row>
    <row r="7480" spans="1:21" x14ac:dyDescent="0.25">
      <c r="A7480" t="s">
        <v>6637</v>
      </c>
      <c r="B7480" s="12">
        <v>41399</v>
      </c>
      <c r="C7480" t="s">
        <v>12713</v>
      </c>
      <c r="D7480" s="11">
        <v>46180.857106481497</v>
      </c>
      <c r="E7480" t="s">
        <v>12714</v>
      </c>
      <c r="F7480" t="s">
        <v>6617</v>
      </c>
      <c r="G7480" t="s">
        <v>11776</v>
      </c>
      <c r="H7480" t="s">
        <v>6357</v>
      </c>
      <c r="I7480" t="s">
        <v>65</v>
      </c>
      <c r="J7480" t="s">
        <v>636</v>
      </c>
      <c r="K7480" t="s">
        <v>12715</v>
      </c>
      <c r="L7480" t="s">
        <v>12711</v>
      </c>
      <c r="M7480" t="s">
        <v>12716</v>
      </c>
      <c r="N7480" t="s">
        <v>7001</v>
      </c>
      <c r="O7480" t="s">
        <v>7007</v>
      </c>
      <c r="P7480">
        <v>1627000</v>
      </c>
      <c r="Q7480" t="s">
        <v>6636</v>
      </c>
      <c r="R7480" t="s">
        <v>6636</v>
      </c>
      <c r="S7480" s="12"/>
      <c r="T7480" s="13"/>
      <c r="U7480" t="s">
        <v>6636</v>
      </c>
    </row>
    <row r="7481" spans="1:21" x14ac:dyDescent="0.25">
      <c r="A7481" t="s">
        <v>6619</v>
      </c>
      <c r="B7481" s="12">
        <v>41399</v>
      </c>
      <c r="C7481" t="s">
        <v>12713</v>
      </c>
      <c r="D7481" s="11">
        <v>46181.801736111098</v>
      </c>
      <c r="E7481" t="s">
        <v>12714</v>
      </c>
      <c r="F7481" t="s">
        <v>6617</v>
      </c>
      <c r="G7481" t="s">
        <v>11776</v>
      </c>
      <c r="H7481" t="s">
        <v>6357</v>
      </c>
      <c r="I7481" t="s">
        <v>65</v>
      </c>
      <c r="J7481" t="s">
        <v>636</v>
      </c>
      <c r="K7481" t="s">
        <v>12715</v>
      </c>
      <c r="L7481" t="s">
        <v>12711</v>
      </c>
      <c r="M7481" t="s">
        <v>12716</v>
      </c>
      <c r="N7481" t="s">
        <v>7001</v>
      </c>
      <c r="O7481" t="s">
        <v>7007</v>
      </c>
      <c r="P7481">
        <v>1627000</v>
      </c>
      <c r="Q7481" t="s">
        <v>6636</v>
      </c>
      <c r="R7481" t="s">
        <v>6636</v>
      </c>
      <c r="S7481" s="12"/>
      <c r="T7481" s="13"/>
      <c r="U7481" t="s">
        <v>6636</v>
      </c>
    </row>
    <row r="7482" spans="1:21" x14ac:dyDescent="0.25">
      <c r="A7482" t="s">
        <v>6637</v>
      </c>
      <c r="B7482" s="12">
        <v>37596</v>
      </c>
      <c r="C7482" t="s">
        <v>12717</v>
      </c>
      <c r="D7482" s="11">
        <v>46186.470590277801</v>
      </c>
      <c r="E7482" t="s">
        <v>12718</v>
      </c>
      <c r="F7482" t="s">
        <v>6617</v>
      </c>
      <c r="G7482" t="s">
        <v>11776</v>
      </c>
      <c r="H7482" t="s">
        <v>6357</v>
      </c>
      <c r="I7482" t="s">
        <v>65</v>
      </c>
      <c r="J7482" t="s">
        <v>573</v>
      </c>
      <c r="K7482" t="s">
        <v>12719</v>
      </c>
      <c r="L7482" t="s">
        <v>12711</v>
      </c>
      <c r="M7482" t="s">
        <v>12720</v>
      </c>
      <c r="N7482" t="s">
        <v>7001</v>
      </c>
      <c r="O7482" t="s">
        <v>7002</v>
      </c>
      <c r="P7482">
        <v>2175000</v>
      </c>
      <c r="Q7482" t="s">
        <v>6636</v>
      </c>
      <c r="R7482" t="s">
        <v>6636</v>
      </c>
      <c r="S7482" s="12"/>
      <c r="T7482" s="13"/>
      <c r="U7482" t="s">
        <v>6721</v>
      </c>
    </row>
    <row r="7483" spans="1:21" x14ac:dyDescent="0.25">
      <c r="A7483" t="s">
        <v>6637</v>
      </c>
      <c r="B7483" s="12">
        <v>41821</v>
      </c>
      <c r="C7483" t="s">
        <v>12721</v>
      </c>
      <c r="D7483" s="11">
        <v>46188.673564814802</v>
      </c>
      <c r="E7483" t="s">
        <v>12722</v>
      </c>
      <c r="F7483" t="s">
        <v>6617</v>
      </c>
      <c r="G7483" t="s">
        <v>11776</v>
      </c>
      <c r="H7483" t="s">
        <v>6357</v>
      </c>
      <c r="I7483" t="s">
        <v>65</v>
      </c>
      <c r="J7483" t="s">
        <v>57</v>
      </c>
      <c r="K7483" t="s">
        <v>12723</v>
      </c>
      <c r="L7483" t="s">
        <v>12711</v>
      </c>
      <c r="M7483" t="s">
        <v>12724</v>
      </c>
      <c r="N7483" t="s">
        <v>7001</v>
      </c>
      <c r="O7483" t="s">
        <v>7007</v>
      </c>
      <c r="P7483">
        <v>1114000</v>
      </c>
      <c r="Q7483" t="s">
        <v>6636</v>
      </c>
      <c r="R7483" t="s">
        <v>6636</v>
      </c>
      <c r="S7483" s="12"/>
      <c r="T7483" s="13"/>
      <c r="U7483" t="s">
        <v>6636</v>
      </c>
    </row>
    <row r="7484" spans="1:21" x14ac:dyDescent="0.25">
      <c r="A7484" t="s">
        <v>6619</v>
      </c>
      <c r="B7484" s="12">
        <v>41821</v>
      </c>
      <c r="C7484" t="s">
        <v>12721</v>
      </c>
      <c r="D7484" s="11">
        <v>46188.699907407397</v>
      </c>
      <c r="E7484" t="s">
        <v>12722</v>
      </c>
      <c r="F7484" t="s">
        <v>6617</v>
      </c>
      <c r="G7484" t="s">
        <v>11776</v>
      </c>
      <c r="H7484" t="s">
        <v>6357</v>
      </c>
      <c r="I7484" t="s">
        <v>65</v>
      </c>
      <c r="J7484" t="s">
        <v>57</v>
      </c>
      <c r="K7484" t="s">
        <v>12723</v>
      </c>
      <c r="L7484" t="s">
        <v>12711</v>
      </c>
      <c r="M7484" t="s">
        <v>12724</v>
      </c>
      <c r="N7484" t="s">
        <v>7001</v>
      </c>
      <c r="O7484" t="s">
        <v>7007</v>
      </c>
      <c r="P7484">
        <v>1114000</v>
      </c>
      <c r="Q7484" t="s">
        <v>6636</v>
      </c>
      <c r="R7484" t="s">
        <v>6636</v>
      </c>
      <c r="S7484" s="12"/>
      <c r="T7484" s="13"/>
      <c r="U7484" t="s">
        <v>6636</v>
      </c>
    </row>
    <row r="7485" spans="1:21" x14ac:dyDescent="0.25">
      <c r="A7485" t="s">
        <v>6637</v>
      </c>
      <c r="B7485" s="12">
        <v>41891</v>
      </c>
      <c r="C7485" t="s">
        <v>12725</v>
      </c>
      <c r="D7485" s="11">
        <v>46189.788194444402</v>
      </c>
      <c r="E7485" t="s">
        <v>12726</v>
      </c>
      <c r="F7485" t="s">
        <v>6617</v>
      </c>
      <c r="G7485" t="s">
        <v>11776</v>
      </c>
      <c r="H7485" t="s">
        <v>6357</v>
      </c>
      <c r="I7485" t="s">
        <v>65</v>
      </c>
      <c r="J7485" t="s">
        <v>67</v>
      </c>
      <c r="K7485" t="s">
        <v>12727</v>
      </c>
      <c r="L7485" t="s">
        <v>12711</v>
      </c>
      <c r="M7485" t="s">
        <v>12728</v>
      </c>
      <c r="N7485" t="s">
        <v>7001</v>
      </c>
      <c r="O7485" t="s">
        <v>7171</v>
      </c>
      <c r="P7485">
        <v>1099000</v>
      </c>
      <c r="Q7485" t="s">
        <v>6636</v>
      </c>
      <c r="R7485" t="s">
        <v>6636</v>
      </c>
      <c r="S7485" s="12"/>
      <c r="T7485" s="13"/>
      <c r="U7485" t="s">
        <v>6721</v>
      </c>
    </row>
    <row r="7486" spans="1:21" x14ac:dyDescent="0.25">
      <c r="A7486" t="s">
        <v>6619</v>
      </c>
      <c r="B7486" s="12">
        <v>41891</v>
      </c>
      <c r="C7486" t="s">
        <v>12725</v>
      </c>
      <c r="D7486" s="11">
        <v>46189.820844907401</v>
      </c>
      <c r="E7486" t="s">
        <v>12726</v>
      </c>
      <c r="F7486" t="s">
        <v>6617</v>
      </c>
      <c r="G7486" t="s">
        <v>11776</v>
      </c>
      <c r="H7486" t="s">
        <v>6357</v>
      </c>
      <c r="I7486" t="s">
        <v>65</v>
      </c>
      <c r="J7486" t="s">
        <v>67</v>
      </c>
      <c r="K7486" t="s">
        <v>12727</v>
      </c>
      <c r="L7486" t="s">
        <v>12711</v>
      </c>
      <c r="M7486" t="s">
        <v>12728</v>
      </c>
      <c r="N7486" t="s">
        <v>7001</v>
      </c>
      <c r="O7486" t="s">
        <v>7171</v>
      </c>
      <c r="P7486">
        <v>1099000</v>
      </c>
      <c r="Q7486" t="s">
        <v>6636</v>
      </c>
      <c r="R7486" t="s">
        <v>6636</v>
      </c>
      <c r="S7486" s="12"/>
      <c r="T7486" s="13"/>
      <c r="U7486" t="s">
        <v>6721</v>
      </c>
    </row>
    <row r="7487" spans="1:21" x14ac:dyDescent="0.25">
      <c r="A7487" t="s">
        <v>6637</v>
      </c>
      <c r="B7487" s="12">
        <v>41957</v>
      </c>
      <c r="C7487" t="s">
        <v>12729</v>
      </c>
      <c r="D7487" s="11">
        <v>46190.790462962999</v>
      </c>
      <c r="E7487" t="s">
        <v>12730</v>
      </c>
      <c r="F7487" t="s">
        <v>6617</v>
      </c>
      <c r="G7487" t="s">
        <v>11776</v>
      </c>
      <c r="H7487" t="s">
        <v>6357</v>
      </c>
      <c r="I7487" t="s">
        <v>65</v>
      </c>
      <c r="J7487" t="s">
        <v>2226</v>
      </c>
      <c r="K7487" t="s">
        <v>12727</v>
      </c>
      <c r="L7487" t="s">
        <v>12711</v>
      </c>
      <c r="M7487" t="s">
        <v>12728</v>
      </c>
      <c r="N7487" t="s">
        <v>7001</v>
      </c>
      <c r="O7487" t="s">
        <v>7171</v>
      </c>
      <c r="P7487">
        <v>1099000</v>
      </c>
      <c r="Q7487" t="s">
        <v>6636</v>
      </c>
      <c r="R7487" t="s">
        <v>6636</v>
      </c>
      <c r="S7487" s="12"/>
      <c r="T7487" s="13"/>
      <c r="U7487" t="s">
        <v>6636</v>
      </c>
    </row>
    <row r="7488" spans="1:21" x14ac:dyDescent="0.25">
      <c r="A7488" t="s">
        <v>6619</v>
      </c>
      <c r="B7488" s="12">
        <v>41957</v>
      </c>
      <c r="C7488" t="s">
        <v>12729</v>
      </c>
      <c r="D7488" s="11">
        <v>46190.798923611103</v>
      </c>
      <c r="E7488" t="s">
        <v>12730</v>
      </c>
      <c r="F7488" t="s">
        <v>6617</v>
      </c>
      <c r="G7488" t="s">
        <v>11776</v>
      </c>
      <c r="H7488" t="s">
        <v>6357</v>
      </c>
      <c r="I7488" t="s">
        <v>65</v>
      </c>
      <c r="J7488" t="s">
        <v>2226</v>
      </c>
      <c r="K7488" t="s">
        <v>12727</v>
      </c>
      <c r="L7488" t="s">
        <v>12711</v>
      </c>
      <c r="M7488" t="s">
        <v>12728</v>
      </c>
      <c r="N7488" t="s">
        <v>7001</v>
      </c>
      <c r="O7488" t="s">
        <v>7171</v>
      </c>
      <c r="P7488">
        <v>1099000</v>
      </c>
      <c r="Q7488" t="s">
        <v>6636</v>
      </c>
      <c r="R7488" t="s">
        <v>6636</v>
      </c>
      <c r="S7488" s="12"/>
      <c r="T7488" s="13"/>
      <c r="U7488" t="s">
        <v>6636</v>
      </c>
    </row>
    <row r="7489" spans="1:21" x14ac:dyDescent="0.25">
      <c r="A7489" t="s">
        <v>6637</v>
      </c>
      <c r="B7489" s="12">
        <v>42036</v>
      </c>
      <c r="C7489" t="s">
        <v>12731</v>
      </c>
      <c r="D7489" s="11">
        <v>46190.822071759299</v>
      </c>
      <c r="E7489" t="s">
        <v>12732</v>
      </c>
      <c r="F7489" t="s">
        <v>6617</v>
      </c>
      <c r="G7489" t="s">
        <v>11776</v>
      </c>
      <c r="H7489" t="s">
        <v>6357</v>
      </c>
      <c r="I7489" t="s">
        <v>65</v>
      </c>
      <c r="J7489" t="s">
        <v>573</v>
      </c>
      <c r="K7489" t="s">
        <v>12733</v>
      </c>
      <c r="L7489" t="s">
        <v>12711</v>
      </c>
      <c r="M7489" t="s">
        <v>12734</v>
      </c>
      <c r="N7489" t="s">
        <v>7001</v>
      </c>
      <c r="O7489" t="s">
        <v>7062</v>
      </c>
      <c r="P7489">
        <v>1697000</v>
      </c>
      <c r="Q7489" t="s">
        <v>6636</v>
      </c>
      <c r="R7489" t="s">
        <v>6636</v>
      </c>
      <c r="S7489" s="12"/>
      <c r="T7489" s="13"/>
      <c r="U7489" t="s">
        <v>6721</v>
      </c>
    </row>
    <row r="7490" spans="1:21" x14ac:dyDescent="0.25">
      <c r="A7490" t="s">
        <v>6619</v>
      </c>
      <c r="B7490" s="12">
        <v>42036</v>
      </c>
      <c r="C7490" t="s">
        <v>12731</v>
      </c>
      <c r="D7490" s="11">
        <v>46192.484953703701</v>
      </c>
      <c r="E7490" t="s">
        <v>12732</v>
      </c>
      <c r="F7490" t="s">
        <v>6617</v>
      </c>
      <c r="G7490" t="s">
        <v>11776</v>
      </c>
      <c r="H7490" t="s">
        <v>6357</v>
      </c>
      <c r="I7490" t="s">
        <v>65</v>
      </c>
      <c r="J7490" t="s">
        <v>573</v>
      </c>
      <c r="K7490" t="s">
        <v>12733</v>
      </c>
      <c r="L7490" t="s">
        <v>12711</v>
      </c>
      <c r="M7490" t="s">
        <v>12734</v>
      </c>
      <c r="N7490" t="s">
        <v>7001</v>
      </c>
      <c r="O7490" t="s">
        <v>7062</v>
      </c>
      <c r="P7490">
        <v>1697000</v>
      </c>
      <c r="Q7490" t="s">
        <v>6636</v>
      </c>
      <c r="R7490" t="s">
        <v>6636</v>
      </c>
      <c r="S7490" s="12"/>
      <c r="T7490" s="13"/>
      <c r="U7490" t="s">
        <v>6721</v>
      </c>
    </row>
    <row r="7491" spans="1:21" x14ac:dyDescent="0.25">
      <c r="A7491" t="s">
        <v>6637</v>
      </c>
      <c r="B7491" s="12">
        <v>39071</v>
      </c>
      <c r="C7491" t="s">
        <v>12735</v>
      </c>
      <c r="D7491" s="11">
        <v>46195.834953703699</v>
      </c>
      <c r="E7491" t="s">
        <v>12736</v>
      </c>
      <c r="F7491" t="s">
        <v>6617</v>
      </c>
      <c r="G7491" t="s">
        <v>11776</v>
      </c>
      <c r="H7491" t="s">
        <v>6357</v>
      </c>
      <c r="I7491" t="s">
        <v>3863</v>
      </c>
      <c r="J7491" t="s">
        <v>7294</v>
      </c>
      <c r="K7491" t="s">
        <v>12737</v>
      </c>
      <c r="L7491" t="s">
        <v>12711</v>
      </c>
      <c r="M7491" t="s">
        <v>12738</v>
      </c>
      <c r="N7491" t="s">
        <v>7001</v>
      </c>
      <c r="O7491" t="s">
        <v>7002</v>
      </c>
      <c r="P7491">
        <v>2013000</v>
      </c>
      <c r="Q7491" t="s">
        <v>6636</v>
      </c>
      <c r="R7491" t="s">
        <v>6636</v>
      </c>
      <c r="S7491" s="12"/>
      <c r="T7491" s="13"/>
      <c r="U7491" t="s">
        <v>6636</v>
      </c>
    </row>
    <row r="7492" spans="1:21" x14ac:dyDescent="0.25">
      <c r="A7492" t="s">
        <v>6637</v>
      </c>
      <c r="B7492" s="12">
        <v>42464</v>
      </c>
      <c r="C7492" t="s">
        <v>12739</v>
      </c>
      <c r="D7492" s="11">
        <v>46196.314583333296</v>
      </c>
      <c r="E7492" t="s">
        <v>12740</v>
      </c>
      <c r="F7492" t="s">
        <v>6617</v>
      </c>
      <c r="G7492" t="s">
        <v>11776</v>
      </c>
      <c r="H7492" t="s">
        <v>6357</v>
      </c>
      <c r="I7492" t="s">
        <v>65</v>
      </c>
      <c r="J7492" t="s">
        <v>67</v>
      </c>
      <c r="K7492" t="s">
        <v>12741</v>
      </c>
      <c r="L7492" t="s">
        <v>12711</v>
      </c>
      <c r="M7492" t="s">
        <v>12742</v>
      </c>
      <c r="N7492" t="s">
        <v>7001</v>
      </c>
      <c r="O7492" t="s">
        <v>7007</v>
      </c>
      <c r="P7492">
        <v>1521000</v>
      </c>
      <c r="Q7492" t="s">
        <v>6636</v>
      </c>
      <c r="R7492" t="s">
        <v>6636</v>
      </c>
      <c r="S7492" s="12"/>
      <c r="T7492" s="13"/>
      <c r="U7492" t="s">
        <v>12163</v>
      </c>
    </row>
    <row r="7493" spans="1:21" x14ac:dyDescent="0.25">
      <c r="A7493" t="s">
        <v>6637</v>
      </c>
      <c r="B7493" s="12">
        <v>42426</v>
      </c>
      <c r="C7493" t="s">
        <v>12743</v>
      </c>
      <c r="D7493" s="11">
        <v>46198.565127314803</v>
      </c>
      <c r="E7493" t="s">
        <v>12744</v>
      </c>
      <c r="F7493" t="s">
        <v>6617</v>
      </c>
      <c r="G7493" t="s">
        <v>11776</v>
      </c>
      <c r="H7493" t="s">
        <v>6357</v>
      </c>
      <c r="I7493" t="s">
        <v>55</v>
      </c>
      <c r="J7493" t="s">
        <v>164</v>
      </c>
      <c r="K7493" t="s">
        <v>12745</v>
      </c>
      <c r="L7493" t="s">
        <v>12711</v>
      </c>
      <c r="M7493" t="s">
        <v>12746</v>
      </c>
      <c r="N7493" t="s">
        <v>7001</v>
      </c>
      <c r="O7493" t="s">
        <v>7007</v>
      </c>
      <c r="P7493">
        <v>1068000</v>
      </c>
      <c r="Q7493" t="s">
        <v>6636</v>
      </c>
      <c r="R7493" t="s">
        <v>6636</v>
      </c>
      <c r="S7493" s="12"/>
      <c r="T7493" s="13"/>
      <c r="U7493" t="s">
        <v>6780</v>
      </c>
    </row>
    <row r="7494" spans="1:21" x14ac:dyDescent="0.25">
      <c r="A7494" t="s">
        <v>6619</v>
      </c>
      <c r="B7494" s="12">
        <v>42426</v>
      </c>
      <c r="C7494" t="s">
        <v>12743</v>
      </c>
      <c r="D7494" s="11">
        <v>46198.659699074102</v>
      </c>
      <c r="E7494" t="s">
        <v>12744</v>
      </c>
      <c r="F7494" t="s">
        <v>6617</v>
      </c>
      <c r="G7494" t="s">
        <v>11776</v>
      </c>
      <c r="H7494" t="s">
        <v>6357</v>
      </c>
      <c r="I7494" t="s">
        <v>55</v>
      </c>
      <c r="J7494" t="s">
        <v>164</v>
      </c>
      <c r="K7494" t="s">
        <v>12745</v>
      </c>
      <c r="L7494" t="s">
        <v>12711</v>
      </c>
      <c r="M7494" t="s">
        <v>12746</v>
      </c>
      <c r="N7494" t="s">
        <v>7001</v>
      </c>
      <c r="O7494" t="s">
        <v>7007</v>
      </c>
      <c r="P7494">
        <v>1068000</v>
      </c>
      <c r="Q7494" t="s">
        <v>6636</v>
      </c>
      <c r="R7494" t="s">
        <v>6636</v>
      </c>
      <c r="S7494" s="12"/>
      <c r="T7494" s="13"/>
      <c r="U7494" t="s">
        <v>6780</v>
      </c>
    </row>
    <row r="7495" spans="1:21" x14ac:dyDescent="0.25">
      <c r="A7495" t="s">
        <v>6619</v>
      </c>
      <c r="B7495" s="12">
        <v>42464</v>
      </c>
      <c r="C7495" t="s">
        <v>12739</v>
      </c>
      <c r="D7495" s="11">
        <v>46199.539386574099</v>
      </c>
      <c r="E7495" t="s">
        <v>12740</v>
      </c>
      <c r="F7495" t="s">
        <v>6617</v>
      </c>
      <c r="G7495" t="s">
        <v>11776</v>
      </c>
      <c r="H7495" t="s">
        <v>6357</v>
      </c>
      <c r="I7495" t="s">
        <v>65</v>
      </c>
      <c r="J7495" t="s">
        <v>67</v>
      </c>
      <c r="K7495" t="s">
        <v>12741</v>
      </c>
      <c r="L7495" t="s">
        <v>12711</v>
      </c>
      <c r="M7495" t="s">
        <v>12742</v>
      </c>
      <c r="N7495" t="s">
        <v>7001</v>
      </c>
      <c r="O7495" t="s">
        <v>7007</v>
      </c>
      <c r="P7495">
        <v>1521000</v>
      </c>
      <c r="Q7495" t="s">
        <v>6636</v>
      </c>
      <c r="R7495" t="s">
        <v>6636</v>
      </c>
      <c r="S7495" s="12"/>
      <c r="T7495" s="13"/>
      <c r="U7495" t="s">
        <v>12163</v>
      </c>
    </row>
    <row r="7496" spans="1:21" x14ac:dyDescent="0.25">
      <c r="A7496" t="s">
        <v>6637</v>
      </c>
      <c r="B7496" s="12">
        <v>42623</v>
      </c>
      <c r="C7496" t="s">
        <v>12747</v>
      </c>
      <c r="D7496" s="11">
        <v>46202.715972222199</v>
      </c>
      <c r="E7496" t="s">
        <v>12748</v>
      </c>
      <c r="F7496" t="s">
        <v>6617</v>
      </c>
      <c r="G7496" t="s">
        <v>11776</v>
      </c>
      <c r="H7496" t="s">
        <v>6357</v>
      </c>
      <c r="I7496" t="s">
        <v>55</v>
      </c>
      <c r="J7496" t="s">
        <v>176</v>
      </c>
      <c r="K7496" t="s">
        <v>12749</v>
      </c>
      <c r="L7496" t="s">
        <v>12711</v>
      </c>
      <c r="M7496" t="s">
        <v>12750</v>
      </c>
      <c r="N7496" t="s">
        <v>7001</v>
      </c>
      <c r="O7496" t="s">
        <v>7171</v>
      </c>
      <c r="P7496">
        <v>1772000</v>
      </c>
      <c r="Q7496" t="s">
        <v>6636</v>
      </c>
      <c r="R7496" t="s">
        <v>6636</v>
      </c>
      <c r="S7496" s="12"/>
      <c r="T7496" s="13"/>
      <c r="U7496" t="s">
        <v>6721</v>
      </c>
    </row>
    <row r="7497" spans="1:21" x14ac:dyDescent="0.25">
      <c r="A7497" t="s">
        <v>6619</v>
      </c>
      <c r="B7497" s="12">
        <v>42623</v>
      </c>
      <c r="C7497" t="s">
        <v>12747</v>
      </c>
      <c r="D7497" s="11">
        <v>46202.723229166702</v>
      </c>
      <c r="E7497" t="s">
        <v>12748</v>
      </c>
      <c r="F7497" t="s">
        <v>6617</v>
      </c>
      <c r="G7497" t="s">
        <v>11776</v>
      </c>
      <c r="H7497" t="s">
        <v>6357</v>
      </c>
      <c r="I7497" t="s">
        <v>55</v>
      </c>
      <c r="J7497" t="s">
        <v>176</v>
      </c>
      <c r="K7497" t="s">
        <v>12749</v>
      </c>
      <c r="L7497" t="s">
        <v>12711</v>
      </c>
      <c r="M7497" t="s">
        <v>12750</v>
      </c>
      <c r="N7497" t="s">
        <v>7001</v>
      </c>
      <c r="O7497" t="s">
        <v>7171</v>
      </c>
      <c r="P7497">
        <v>1772000</v>
      </c>
      <c r="Q7497" t="s">
        <v>6636</v>
      </c>
      <c r="R7497" t="s">
        <v>6636</v>
      </c>
      <c r="S7497" s="12"/>
      <c r="T7497" s="13"/>
      <c r="U7497" t="s">
        <v>6721</v>
      </c>
    </row>
    <row r="7498" spans="1:21" x14ac:dyDescent="0.25">
      <c r="A7498" t="s">
        <v>6619</v>
      </c>
      <c r="B7498" s="12">
        <v>42630</v>
      </c>
      <c r="C7498" t="s">
        <v>12751</v>
      </c>
      <c r="D7498" s="11">
        <v>46202.7734837963</v>
      </c>
      <c r="E7498" t="s">
        <v>12752</v>
      </c>
      <c r="F7498" t="s">
        <v>6617</v>
      </c>
      <c r="G7498" t="s">
        <v>11776</v>
      </c>
      <c r="H7498" t="s">
        <v>6357</v>
      </c>
      <c r="I7498" t="s">
        <v>55</v>
      </c>
      <c r="J7498" t="s">
        <v>176</v>
      </c>
      <c r="K7498" t="s">
        <v>12753</v>
      </c>
      <c r="L7498" t="s">
        <v>12711</v>
      </c>
      <c r="M7498" t="s">
        <v>12754</v>
      </c>
      <c r="N7498" t="s">
        <v>7001</v>
      </c>
      <c r="O7498" t="s">
        <v>7081</v>
      </c>
      <c r="P7498">
        <v>1834000</v>
      </c>
      <c r="Q7498" t="s">
        <v>6636</v>
      </c>
      <c r="R7498" t="s">
        <v>6636</v>
      </c>
      <c r="S7498" s="12"/>
      <c r="T7498" s="13"/>
      <c r="U7498" t="s">
        <v>9295</v>
      </c>
    </row>
    <row r="7499" spans="1:21" x14ac:dyDescent="0.25">
      <c r="A7499" t="s">
        <v>6637</v>
      </c>
      <c r="B7499" s="12">
        <v>42757</v>
      </c>
      <c r="C7499" t="s">
        <v>12755</v>
      </c>
      <c r="D7499" s="11">
        <v>46205.764699074098</v>
      </c>
      <c r="E7499" t="s">
        <v>12756</v>
      </c>
      <c r="F7499" t="s">
        <v>6617</v>
      </c>
      <c r="G7499" t="s">
        <v>11776</v>
      </c>
      <c r="H7499" t="s">
        <v>6357</v>
      </c>
      <c r="I7499" t="s">
        <v>65</v>
      </c>
      <c r="J7499" t="s">
        <v>67</v>
      </c>
      <c r="K7499" t="s">
        <v>12753</v>
      </c>
      <c r="L7499" t="s">
        <v>12711</v>
      </c>
      <c r="M7499" t="s">
        <v>12754</v>
      </c>
      <c r="N7499" t="s">
        <v>7001</v>
      </c>
      <c r="O7499" t="s">
        <v>7081</v>
      </c>
      <c r="P7499">
        <v>1834000</v>
      </c>
      <c r="Q7499" t="s">
        <v>6636</v>
      </c>
      <c r="R7499" t="s">
        <v>6636</v>
      </c>
      <c r="S7499" s="12"/>
      <c r="T7499" s="13"/>
      <c r="U7499" t="s">
        <v>6721</v>
      </c>
    </row>
    <row r="7500" spans="1:21" x14ac:dyDescent="0.25">
      <c r="A7500" t="s">
        <v>6619</v>
      </c>
      <c r="B7500" s="12">
        <v>42757</v>
      </c>
      <c r="C7500" t="s">
        <v>12755</v>
      </c>
      <c r="D7500" s="11">
        <v>46205.793020833298</v>
      </c>
      <c r="E7500" t="s">
        <v>12756</v>
      </c>
      <c r="F7500" t="s">
        <v>6617</v>
      </c>
      <c r="G7500" t="s">
        <v>11776</v>
      </c>
      <c r="H7500" t="s">
        <v>6357</v>
      </c>
      <c r="I7500" t="s">
        <v>65</v>
      </c>
      <c r="J7500" t="s">
        <v>67</v>
      </c>
      <c r="K7500" t="s">
        <v>12753</v>
      </c>
      <c r="L7500" t="s">
        <v>12711</v>
      </c>
      <c r="M7500" t="s">
        <v>12754</v>
      </c>
      <c r="N7500" t="s">
        <v>7001</v>
      </c>
      <c r="O7500" t="s">
        <v>7081</v>
      </c>
      <c r="P7500">
        <v>1834000</v>
      </c>
      <c r="Q7500" t="s">
        <v>6636</v>
      </c>
      <c r="R7500" t="s">
        <v>6636</v>
      </c>
      <c r="S7500" s="12"/>
      <c r="T7500" s="13"/>
      <c r="U7500" t="s">
        <v>6721</v>
      </c>
    </row>
    <row r="7501" spans="1:21" x14ac:dyDescent="0.25">
      <c r="A7501" t="s">
        <v>6637</v>
      </c>
      <c r="B7501" s="12">
        <v>42920</v>
      </c>
      <c r="C7501" t="s">
        <v>12757</v>
      </c>
      <c r="D7501" s="11">
        <v>46210.498495370397</v>
      </c>
      <c r="E7501" t="s">
        <v>12758</v>
      </c>
      <c r="F7501" t="s">
        <v>6617</v>
      </c>
      <c r="G7501" t="s">
        <v>11776</v>
      </c>
      <c r="H7501" t="s">
        <v>6357</v>
      </c>
      <c r="I7501" t="s">
        <v>65</v>
      </c>
      <c r="J7501" t="s">
        <v>636</v>
      </c>
      <c r="K7501" t="s">
        <v>12759</v>
      </c>
      <c r="L7501" t="s">
        <v>12711</v>
      </c>
      <c r="M7501" t="s">
        <v>12760</v>
      </c>
      <c r="N7501" t="s">
        <v>7001</v>
      </c>
      <c r="O7501" t="s">
        <v>7002</v>
      </c>
      <c r="P7501">
        <v>1923000</v>
      </c>
      <c r="Q7501" t="s">
        <v>6636</v>
      </c>
      <c r="R7501" t="s">
        <v>6636</v>
      </c>
      <c r="S7501" s="12"/>
      <c r="T7501" s="13"/>
      <c r="U7501" t="s">
        <v>6721</v>
      </c>
    </row>
    <row r="7502" spans="1:21" x14ac:dyDescent="0.25">
      <c r="A7502" t="s">
        <v>6619</v>
      </c>
      <c r="B7502" s="12">
        <v>42920</v>
      </c>
      <c r="C7502" t="s">
        <v>12757</v>
      </c>
      <c r="D7502" s="11">
        <v>46210.597222222197</v>
      </c>
      <c r="E7502" t="s">
        <v>12758</v>
      </c>
      <c r="F7502" t="s">
        <v>6617</v>
      </c>
      <c r="G7502" t="s">
        <v>11776</v>
      </c>
      <c r="H7502" t="s">
        <v>6357</v>
      </c>
      <c r="I7502" t="s">
        <v>65</v>
      </c>
      <c r="J7502" t="s">
        <v>636</v>
      </c>
      <c r="K7502" t="s">
        <v>12759</v>
      </c>
      <c r="L7502" t="s">
        <v>12711</v>
      </c>
      <c r="M7502" t="s">
        <v>12760</v>
      </c>
      <c r="N7502" t="s">
        <v>7001</v>
      </c>
      <c r="O7502" t="s">
        <v>7002</v>
      </c>
      <c r="P7502">
        <v>1923000</v>
      </c>
      <c r="Q7502" t="s">
        <v>6636</v>
      </c>
      <c r="R7502" t="s">
        <v>6636</v>
      </c>
      <c r="S7502" s="12"/>
      <c r="T7502" s="13"/>
      <c r="U7502" t="s">
        <v>6721</v>
      </c>
    </row>
    <row r="7503" spans="1:21" x14ac:dyDescent="0.25">
      <c r="A7503" t="s">
        <v>6619</v>
      </c>
      <c r="B7503" s="12">
        <v>43102</v>
      </c>
      <c r="C7503" t="s">
        <v>12708</v>
      </c>
      <c r="D7503" s="11">
        <v>46214.740231481497</v>
      </c>
      <c r="E7503" t="s">
        <v>12709</v>
      </c>
      <c r="F7503" t="s">
        <v>6617</v>
      </c>
      <c r="G7503" t="s">
        <v>11776</v>
      </c>
      <c r="H7503" t="s">
        <v>6357</v>
      </c>
      <c r="I7503" t="s">
        <v>55</v>
      </c>
      <c r="J7503" t="s">
        <v>732</v>
      </c>
      <c r="K7503" t="s">
        <v>12710</v>
      </c>
      <c r="L7503" t="s">
        <v>12711</v>
      </c>
      <c r="M7503" t="s">
        <v>12712</v>
      </c>
      <c r="N7503" t="s">
        <v>7001</v>
      </c>
      <c r="O7503" t="s">
        <v>7007</v>
      </c>
      <c r="P7503">
        <v>1098000</v>
      </c>
      <c r="Q7503" t="s">
        <v>6636</v>
      </c>
      <c r="R7503" t="s">
        <v>6636</v>
      </c>
      <c r="S7503" s="12"/>
      <c r="T7503" s="13"/>
      <c r="U7503" t="s">
        <v>7087</v>
      </c>
    </row>
    <row r="7504" spans="1:21" x14ac:dyDescent="0.25">
      <c r="A7504" t="s">
        <v>6637</v>
      </c>
      <c r="B7504" s="12">
        <v>43312</v>
      </c>
      <c r="C7504" t="s">
        <v>12761</v>
      </c>
      <c r="D7504" s="11">
        <v>46215.093171296299</v>
      </c>
      <c r="E7504" t="s">
        <v>12762</v>
      </c>
      <c r="F7504" t="s">
        <v>6617</v>
      </c>
      <c r="G7504" t="s">
        <v>11776</v>
      </c>
      <c r="H7504" t="s">
        <v>6357</v>
      </c>
      <c r="I7504" t="s">
        <v>65</v>
      </c>
      <c r="J7504" t="s">
        <v>9067</v>
      </c>
      <c r="K7504" t="s">
        <v>12763</v>
      </c>
      <c r="L7504" t="s">
        <v>12711</v>
      </c>
      <c r="M7504" t="s">
        <v>12764</v>
      </c>
      <c r="N7504" t="s">
        <v>7001</v>
      </c>
      <c r="O7504" t="s">
        <v>7062</v>
      </c>
      <c r="P7504">
        <v>1445000</v>
      </c>
      <c r="Q7504" t="s">
        <v>6636</v>
      </c>
      <c r="R7504" t="s">
        <v>6636</v>
      </c>
      <c r="S7504" s="12"/>
      <c r="T7504" s="13"/>
      <c r="U7504" t="s">
        <v>6636</v>
      </c>
    </row>
    <row r="7505" spans="1:21" x14ac:dyDescent="0.25">
      <c r="A7505" t="s">
        <v>6637</v>
      </c>
      <c r="B7505" s="12">
        <v>43163</v>
      </c>
      <c r="C7505" t="s">
        <v>12765</v>
      </c>
      <c r="D7505" s="11">
        <v>46215.978935185201</v>
      </c>
      <c r="E7505" t="s">
        <v>12766</v>
      </c>
      <c r="F7505" t="s">
        <v>6617</v>
      </c>
      <c r="G7505" t="s">
        <v>11776</v>
      </c>
      <c r="H7505" t="s">
        <v>6357</v>
      </c>
      <c r="I7505" t="s">
        <v>55</v>
      </c>
      <c r="J7505" t="s">
        <v>44</v>
      </c>
      <c r="K7505" t="s">
        <v>12749</v>
      </c>
      <c r="L7505" t="s">
        <v>12711</v>
      </c>
      <c r="M7505" t="s">
        <v>12750</v>
      </c>
      <c r="N7505" t="s">
        <v>7001</v>
      </c>
      <c r="O7505" t="s">
        <v>7171</v>
      </c>
      <c r="P7505">
        <v>1772000</v>
      </c>
      <c r="Q7505" t="s">
        <v>6778</v>
      </c>
      <c r="R7505" t="s">
        <v>7109</v>
      </c>
      <c r="S7505" s="12"/>
      <c r="T7505" s="13"/>
      <c r="U7505" t="s">
        <v>6721</v>
      </c>
    </row>
    <row r="7506" spans="1:21" x14ac:dyDescent="0.25">
      <c r="A7506" t="s">
        <v>6619</v>
      </c>
      <c r="B7506" s="12">
        <v>43163</v>
      </c>
      <c r="C7506" t="s">
        <v>12765</v>
      </c>
      <c r="D7506" s="11">
        <v>46216.461504629602</v>
      </c>
      <c r="E7506" t="s">
        <v>12766</v>
      </c>
      <c r="F7506" t="s">
        <v>6617</v>
      </c>
      <c r="G7506" t="s">
        <v>11776</v>
      </c>
      <c r="H7506" t="s">
        <v>6357</v>
      </c>
      <c r="I7506" t="s">
        <v>55</v>
      </c>
      <c r="J7506" t="s">
        <v>44</v>
      </c>
      <c r="K7506" t="s">
        <v>12749</v>
      </c>
      <c r="L7506" t="s">
        <v>12711</v>
      </c>
      <c r="M7506" t="s">
        <v>12750</v>
      </c>
      <c r="N7506" t="s">
        <v>7001</v>
      </c>
      <c r="O7506" t="s">
        <v>7171</v>
      </c>
      <c r="P7506">
        <v>1772000</v>
      </c>
      <c r="Q7506" t="s">
        <v>6778</v>
      </c>
      <c r="R7506" t="s">
        <v>7109</v>
      </c>
      <c r="S7506" s="12"/>
      <c r="T7506" s="13"/>
      <c r="U7506" t="s">
        <v>6721</v>
      </c>
    </row>
    <row r="7507" spans="1:21" x14ac:dyDescent="0.25">
      <c r="A7507" t="s">
        <v>6619</v>
      </c>
      <c r="B7507" s="12">
        <v>43312</v>
      </c>
      <c r="C7507" t="s">
        <v>12761</v>
      </c>
      <c r="D7507" s="11">
        <v>46218.861516203702</v>
      </c>
      <c r="E7507" t="s">
        <v>12762</v>
      </c>
      <c r="F7507" t="s">
        <v>6617</v>
      </c>
      <c r="G7507" t="s">
        <v>11776</v>
      </c>
      <c r="H7507" t="s">
        <v>6357</v>
      </c>
      <c r="I7507" t="s">
        <v>65</v>
      </c>
      <c r="J7507" t="s">
        <v>9067</v>
      </c>
      <c r="K7507" t="s">
        <v>12763</v>
      </c>
      <c r="L7507" t="s">
        <v>12711</v>
      </c>
      <c r="M7507" t="s">
        <v>12764</v>
      </c>
      <c r="N7507" t="s">
        <v>7001</v>
      </c>
      <c r="O7507" t="s">
        <v>7062</v>
      </c>
      <c r="P7507">
        <v>1445000</v>
      </c>
      <c r="Q7507" t="s">
        <v>6636</v>
      </c>
      <c r="R7507" t="s">
        <v>6636</v>
      </c>
      <c r="S7507" s="12"/>
      <c r="T7507" s="13"/>
      <c r="U7507" t="s">
        <v>6636</v>
      </c>
    </row>
    <row r="7508" spans="1:21" x14ac:dyDescent="0.25">
      <c r="A7508" t="s">
        <v>6637</v>
      </c>
      <c r="B7508" s="12">
        <v>41056</v>
      </c>
      <c r="C7508" t="s">
        <v>12767</v>
      </c>
      <c r="D7508" s="11">
        <v>46174.471944444398</v>
      </c>
      <c r="E7508" t="s">
        <v>12768</v>
      </c>
      <c r="F7508" t="s">
        <v>6617</v>
      </c>
      <c r="G7508" t="s">
        <v>12769</v>
      </c>
      <c r="H7508" t="s">
        <v>6355</v>
      </c>
      <c r="I7508" t="s">
        <v>55</v>
      </c>
      <c r="J7508" t="s">
        <v>6803</v>
      </c>
      <c r="K7508" t="s">
        <v>12770</v>
      </c>
      <c r="L7508" t="s">
        <v>12771</v>
      </c>
      <c r="M7508" t="s">
        <v>12772</v>
      </c>
      <c r="N7508" t="s">
        <v>7001</v>
      </c>
      <c r="O7508" t="s">
        <v>7171</v>
      </c>
      <c r="P7508">
        <v>1278000</v>
      </c>
      <c r="Q7508" t="s">
        <v>6636</v>
      </c>
      <c r="R7508" t="s">
        <v>6636</v>
      </c>
      <c r="S7508" s="12"/>
      <c r="T7508" s="13"/>
      <c r="U7508" t="s">
        <v>6636</v>
      </c>
    </row>
    <row r="7509" spans="1:21" x14ac:dyDescent="0.25">
      <c r="A7509" t="s">
        <v>6637</v>
      </c>
      <c r="B7509" s="12">
        <v>41056</v>
      </c>
      <c r="C7509" t="s">
        <v>12767</v>
      </c>
      <c r="D7509" s="11">
        <v>46174.471944444398</v>
      </c>
      <c r="E7509" t="s">
        <v>12768</v>
      </c>
      <c r="F7509" t="s">
        <v>6617</v>
      </c>
      <c r="G7509" t="s">
        <v>12773</v>
      </c>
      <c r="H7509" t="s">
        <v>6355</v>
      </c>
      <c r="I7509" t="s">
        <v>55</v>
      </c>
      <c r="J7509" t="s">
        <v>6803</v>
      </c>
      <c r="K7509" t="s">
        <v>12770</v>
      </c>
      <c r="L7509" t="s">
        <v>12771</v>
      </c>
      <c r="M7509" t="s">
        <v>12772</v>
      </c>
      <c r="N7509" t="s">
        <v>7001</v>
      </c>
      <c r="O7509" t="s">
        <v>7171</v>
      </c>
      <c r="P7509">
        <v>1278000</v>
      </c>
      <c r="Q7509" t="s">
        <v>6636</v>
      </c>
      <c r="R7509" t="s">
        <v>6636</v>
      </c>
      <c r="S7509" s="12"/>
      <c r="T7509" s="13"/>
      <c r="U7509" t="s">
        <v>6636</v>
      </c>
    </row>
    <row r="7510" spans="1:21" x14ac:dyDescent="0.25">
      <c r="A7510" t="s">
        <v>6637</v>
      </c>
      <c r="B7510" s="12">
        <v>41056</v>
      </c>
      <c r="C7510" t="s">
        <v>12767</v>
      </c>
      <c r="D7510" s="11">
        <v>46174.471944444398</v>
      </c>
      <c r="E7510" t="s">
        <v>12768</v>
      </c>
      <c r="F7510" t="s">
        <v>6617</v>
      </c>
      <c r="G7510" t="s">
        <v>12774</v>
      </c>
      <c r="H7510" t="s">
        <v>6355</v>
      </c>
      <c r="I7510" t="s">
        <v>55</v>
      </c>
      <c r="J7510" t="s">
        <v>6803</v>
      </c>
      <c r="K7510" t="s">
        <v>12770</v>
      </c>
      <c r="L7510" t="s">
        <v>12771</v>
      </c>
      <c r="M7510" t="s">
        <v>12772</v>
      </c>
      <c r="N7510" t="s">
        <v>7001</v>
      </c>
      <c r="O7510" t="s">
        <v>7171</v>
      </c>
      <c r="P7510">
        <v>1278000</v>
      </c>
      <c r="Q7510" t="s">
        <v>6636</v>
      </c>
      <c r="R7510" t="s">
        <v>6636</v>
      </c>
      <c r="S7510" s="12"/>
      <c r="T7510" s="13"/>
      <c r="U7510" t="s">
        <v>6636</v>
      </c>
    </row>
    <row r="7511" spans="1:21" x14ac:dyDescent="0.25">
      <c r="A7511" t="s">
        <v>6619</v>
      </c>
      <c r="B7511" s="12">
        <v>41056</v>
      </c>
      <c r="C7511" t="s">
        <v>12767</v>
      </c>
      <c r="D7511" s="11">
        <v>46174.566689814797</v>
      </c>
      <c r="E7511" t="s">
        <v>12768</v>
      </c>
      <c r="F7511" t="s">
        <v>6617</v>
      </c>
      <c r="G7511" t="s">
        <v>12769</v>
      </c>
      <c r="H7511" t="s">
        <v>6355</v>
      </c>
      <c r="I7511" t="s">
        <v>55</v>
      </c>
      <c r="J7511" t="s">
        <v>6803</v>
      </c>
      <c r="K7511" t="s">
        <v>12770</v>
      </c>
      <c r="L7511" t="s">
        <v>12771</v>
      </c>
      <c r="M7511" t="s">
        <v>12772</v>
      </c>
      <c r="N7511" t="s">
        <v>7001</v>
      </c>
      <c r="O7511" t="s">
        <v>7171</v>
      </c>
      <c r="P7511">
        <v>1278000</v>
      </c>
      <c r="Q7511" t="s">
        <v>6636</v>
      </c>
      <c r="R7511" t="s">
        <v>6636</v>
      </c>
      <c r="S7511" s="12"/>
      <c r="T7511" s="13"/>
      <c r="U7511" t="s">
        <v>6636</v>
      </c>
    </row>
    <row r="7512" spans="1:21" x14ac:dyDescent="0.25">
      <c r="A7512" t="s">
        <v>6619</v>
      </c>
      <c r="B7512" s="12">
        <v>41056</v>
      </c>
      <c r="C7512" t="s">
        <v>12767</v>
      </c>
      <c r="D7512" s="11">
        <v>46174.566689814797</v>
      </c>
      <c r="E7512" t="s">
        <v>12768</v>
      </c>
      <c r="F7512" t="s">
        <v>6617</v>
      </c>
      <c r="G7512" t="s">
        <v>12773</v>
      </c>
      <c r="H7512" t="s">
        <v>6355</v>
      </c>
      <c r="I7512" t="s">
        <v>55</v>
      </c>
      <c r="J7512" t="s">
        <v>6803</v>
      </c>
      <c r="K7512" t="s">
        <v>12770</v>
      </c>
      <c r="L7512" t="s">
        <v>12771</v>
      </c>
      <c r="M7512" t="s">
        <v>12772</v>
      </c>
      <c r="N7512" t="s">
        <v>7001</v>
      </c>
      <c r="O7512" t="s">
        <v>7171</v>
      </c>
      <c r="P7512">
        <v>1278000</v>
      </c>
      <c r="Q7512" t="s">
        <v>6636</v>
      </c>
      <c r="R7512" t="s">
        <v>6636</v>
      </c>
      <c r="S7512" s="12"/>
      <c r="T7512" s="13"/>
      <c r="U7512" t="s">
        <v>6636</v>
      </c>
    </row>
    <row r="7513" spans="1:21" x14ac:dyDescent="0.25">
      <c r="A7513" t="s">
        <v>6619</v>
      </c>
      <c r="B7513" s="12">
        <v>41056</v>
      </c>
      <c r="C7513" t="s">
        <v>12767</v>
      </c>
      <c r="D7513" s="11">
        <v>46174.566689814797</v>
      </c>
      <c r="E7513" t="s">
        <v>12768</v>
      </c>
      <c r="F7513" t="s">
        <v>6617</v>
      </c>
      <c r="G7513" t="s">
        <v>12774</v>
      </c>
      <c r="H7513" t="s">
        <v>6355</v>
      </c>
      <c r="I7513" t="s">
        <v>55</v>
      </c>
      <c r="J7513" t="s">
        <v>6803</v>
      </c>
      <c r="K7513" t="s">
        <v>12770</v>
      </c>
      <c r="L7513" t="s">
        <v>12771</v>
      </c>
      <c r="M7513" t="s">
        <v>12772</v>
      </c>
      <c r="N7513" t="s">
        <v>7001</v>
      </c>
      <c r="O7513" t="s">
        <v>7171</v>
      </c>
      <c r="P7513">
        <v>1278000</v>
      </c>
      <c r="Q7513" t="s">
        <v>6636</v>
      </c>
      <c r="R7513" t="s">
        <v>6636</v>
      </c>
      <c r="S7513" s="12"/>
      <c r="T7513" s="13"/>
      <c r="U7513" t="s">
        <v>6636</v>
      </c>
    </row>
    <row r="7514" spans="1:21" x14ac:dyDescent="0.25">
      <c r="A7514" t="s">
        <v>6637</v>
      </c>
      <c r="B7514" s="12">
        <v>83124</v>
      </c>
      <c r="C7514" t="s">
        <v>12775</v>
      </c>
      <c r="D7514" s="11">
        <v>46182.773668981499</v>
      </c>
      <c r="E7514" t="s">
        <v>12776</v>
      </c>
      <c r="F7514" t="s">
        <v>6617</v>
      </c>
      <c r="G7514" t="s">
        <v>12769</v>
      </c>
      <c r="H7514" t="s">
        <v>6355</v>
      </c>
      <c r="I7514" t="s">
        <v>65</v>
      </c>
      <c r="J7514" t="s">
        <v>219</v>
      </c>
      <c r="K7514" t="s">
        <v>12777</v>
      </c>
      <c r="L7514" t="s">
        <v>12771</v>
      </c>
      <c r="M7514" t="s">
        <v>12778</v>
      </c>
      <c r="N7514" t="s">
        <v>7001</v>
      </c>
      <c r="O7514" t="s">
        <v>7081</v>
      </c>
      <c r="P7514">
        <v>3198000</v>
      </c>
      <c r="Q7514" t="s">
        <v>6636</v>
      </c>
      <c r="R7514" t="s">
        <v>6636</v>
      </c>
      <c r="S7514" s="12"/>
      <c r="T7514" s="13"/>
      <c r="U7514" t="s">
        <v>6721</v>
      </c>
    </row>
    <row r="7515" spans="1:21" x14ac:dyDescent="0.25">
      <c r="A7515" t="s">
        <v>6637</v>
      </c>
      <c r="B7515" s="12">
        <v>83124</v>
      </c>
      <c r="C7515" t="s">
        <v>12775</v>
      </c>
      <c r="D7515" s="11">
        <v>46182.773668981499</v>
      </c>
      <c r="E7515" t="s">
        <v>12776</v>
      </c>
      <c r="F7515" t="s">
        <v>6617</v>
      </c>
      <c r="G7515" t="s">
        <v>12773</v>
      </c>
      <c r="H7515" t="s">
        <v>6355</v>
      </c>
      <c r="I7515" t="s">
        <v>65</v>
      </c>
      <c r="J7515" t="s">
        <v>219</v>
      </c>
      <c r="K7515" t="s">
        <v>12777</v>
      </c>
      <c r="L7515" t="s">
        <v>12771</v>
      </c>
      <c r="M7515" t="s">
        <v>12778</v>
      </c>
      <c r="N7515" t="s">
        <v>7001</v>
      </c>
      <c r="O7515" t="s">
        <v>7081</v>
      </c>
      <c r="P7515">
        <v>3198000</v>
      </c>
      <c r="Q7515" t="s">
        <v>6636</v>
      </c>
      <c r="R7515" t="s">
        <v>6636</v>
      </c>
      <c r="S7515" s="12"/>
      <c r="T7515" s="13"/>
      <c r="U7515" t="s">
        <v>6721</v>
      </c>
    </row>
    <row r="7516" spans="1:21" x14ac:dyDescent="0.25">
      <c r="A7516" t="s">
        <v>6637</v>
      </c>
      <c r="B7516" s="12">
        <v>83124</v>
      </c>
      <c r="C7516" t="s">
        <v>12775</v>
      </c>
      <c r="D7516" s="11">
        <v>46182.773668981499</v>
      </c>
      <c r="E7516" t="s">
        <v>12776</v>
      </c>
      <c r="F7516" t="s">
        <v>6617</v>
      </c>
      <c r="G7516" t="s">
        <v>12774</v>
      </c>
      <c r="H7516" t="s">
        <v>6355</v>
      </c>
      <c r="I7516" t="s">
        <v>65</v>
      </c>
      <c r="J7516" t="s">
        <v>219</v>
      </c>
      <c r="K7516" t="s">
        <v>12777</v>
      </c>
      <c r="L7516" t="s">
        <v>12771</v>
      </c>
      <c r="M7516" t="s">
        <v>12778</v>
      </c>
      <c r="N7516" t="s">
        <v>7001</v>
      </c>
      <c r="O7516" t="s">
        <v>7081</v>
      </c>
      <c r="P7516">
        <v>3198000</v>
      </c>
      <c r="Q7516" t="s">
        <v>6636</v>
      </c>
      <c r="R7516" t="s">
        <v>6636</v>
      </c>
      <c r="S7516" s="12"/>
      <c r="T7516" s="13"/>
      <c r="U7516" t="s">
        <v>6721</v>
      </c>
    </row>
    <row r="7517" spans="1:21" x14ac:dyDescent="0.25">
      <c r="A7517" t="s">
        <v>6619</v>
      </c>
      <c r="B7517" s="12">
        <v>41679</v>
      </c>
      <c r="C7517" t="s">
        <v>12775</v>
      </c>
      <c r="D7517" s="11">
        <v>46186.613368055601</v>
      </c>
      <c r="E7517" t="s">
        <v>12776</v>
      </c>
      <c r="F7517" t="s">
        <v>6617</v>
      </c>
      <c r="G7517" t="s">
        <v>12769</v>
      </c>
      <c r="H7517" t="s">
        <v>6355</v>
      </c>
      <c r="I7517" t="s">
        <v>65</v>
      </c>
      <c r="J7517" t="s">
        <v>219</v>
      </c>
      <c r="K7517" t="s">
        <v>12777</v>
      </c>
      <c r="L7517" t="s">
        <v>12771</v>
      </c>
      <c r="M7517" t="s">
        <v>12778</v>
      </c>
      <c r="N7517" t="s">
        <v>7001</v>
      </c>
      <c r="O7517" t="s">
        <v>7081</v>
      </c>
      <c r="P7517">
        <v>1599000</v>
      </c>
      <c r="Q7517" t="s">
        <v>6636</v>
      </c>
      <c r="R7517" t="s">
        <v>6636</v>
      </c>
      <c r="S7517" s="12"/>
      <c r="T7517" s="13"/>
      <c r="U7517" t="s">
        <v>6721</v>
      </c>
    </row>
    <row r="7518" spans="1:21" x14ac:dyDescent="0.25">
      <c r="A7518" t="s">
        <v>6619</v>
      </c>
      <c r="B7518" s="12">
        <v>41679</v>
      </c>
      <c r="C7518" t="s">
        <v>12775</v>
      </c>
      <c r="D7518" s="11">
        <v>46186.613368055601</v>
      </c>
      <c r="E7518" t="s">
        <v>12776</v>
      </c>
      <c r="F7518" t="s">
        <v>6617</v>
      </c>
      <c r="G7518" t="s">
        <v>12773</v>
      </c>
      <c r="H7518" t="s">
        <v>6355</v>
      </c>
      <c r="I7518" t="s">
        <v>65</v>
      </c>
      <c r="J7518" t="s">
        <v>219</v>
      </c>
      <c r="K7518" t="s">
        <v>12777</v>
      </c>
      <c r="L7518" t="s">
        <v>12771</v>
      </c>
      <c r="M7518" t="s">
        <v>12778</v>
      </c>
      <c r="N7518" t="s">
        <v>7001</v>
      </c>
      <c r="O7518" t="s">
        <v>7081</v>
      </c>
      <c r="P7518">
        <v>1599000</v>
      </c>
      <c r="Q7518" t="s">
        <v>6636</v>
      </c>
      <c r="R7518" t="s">
        <v>6636</v>
      </c>
      <c r="S7518" s="12"/>
      <c r="T7518" s="13"/>
      <c r="U7518" t="s">
        <v>6721</v>
      </c>
    </row>
    <row r="7519" spans="1:21" x14ac:dyDescent="0.25">
      <c r="A7519" t="s">
        <v>6619</v>
      </c>
      <c r="B7519" s="12">
        <v>41679</v>
      </c>
      <c r="C7519" t="s">
        <v>12775</v>
      </c>
      <c r="D7519" s="11">
        <v>46186.613368055601</v>
      </c>
      <c r="E7519" t="s">
        <v>12776</v>
      </c>
      <c r="F7519" t="s">
        <v>6617</v>
      </c>
      <c r="G7519" t="s">
        <v>12774</v>
      </c>
      <c r="H7519" t="s">
        <v>6355</v>
      </c>
      <c r="I7519" t="s">
        <v>65</v>
      </c>
      <c r="J7519" t="s">
        <v>219</v>
      </c>
      <c r="K7519" t="s">
        <v>12777</v>
      </c>
      <c r="L7519" t="s">
        <v>12771</v>
      </c>
      <c r="M7519" t="s">
        <v>12778</v>
      </c>
      <c r="N7519" t="s">
        <v>7001</v>
      </c>
      <c r="O7519" t="s">
        <v>7081</v>
      </c>
      <c r="P7519">
        <v>1599000</v>
      </c>
      <c r="Q7519" t="s">
        <v>6636</v>
      </c>
      <c r="R7519" t="s">
        <v>6636</v>
      </c>
      <c r="S7519" s="12"/>
      <c r="T7519" s="13"/>
      <c r="U7519" t="s">
        <v>6721</v>
      </c>
    </row>
    <row r="7520" spans="1:21" x14ac:dyDescent="0.25">
      <c r="A7520" t="s">
        <v>6637</v>
      </c>
      <c r="B7520" s="12">
        <v>83770</v>
      </c>
      <c r="C7520" t="s">
        <v>12779</v>
      </c>
      <c r="D7520" s="11">
        <v>46187.764930555597</v>
      </c>
      <c r="E7520" t="s">
        <v>12780</v>
      </c>
      <c r="F7520" t="s">
        <v>6617</v>
      </c>
      <c r="G7520" t="s">
        <v>12769</v>
      </c>
      <c r="H7520" t="s">
        <v>6355</v>
      </c>
      <c r="I7520" t="s">
        <v>65</v>
      </c>
      <c r="J7520" t="s">
        <v>636</v>
      </c>
      <c r="K7520" t="s">
        <v>12781</v>
      </c>
      <c r="L7520" t="s">
        <v>12771</v>
      </c>
      <c r="M7520" t="s">
        <v>12782</v>
      </c>
      <c r="N7520" t="s">
        <v>7001</v>
      </c>
      <c r="O7520" t="s">
        <v>7002</v>
      </c>
      <c r="P7520">
        <v>3162000</v>
      </c>
      <c r="Q7520" t="s">
        <v>6636</v>
      </c>
      <c r="R7520" t="s">
        <v>6636</v>
      </c>
      <c r="S7520" s="12"/>
      <c r="T7520" s="13"/>
      <c r="U7520" t="s">
        <v>6721</v>
      </c>
    </row>
    <row r="7521" spans="1:21" x14ac:dyDescent="0.25">
      <c r="A7521" t="s">
        <v>6637</v>
      </c>
      <c r="B7521" s="12">
        <v>83770</v>
      </c>
      <c r="C7521" t="s">
        <v>12779</v>
      </c>
      <c r="D7521" s="11">
        <v>46187.764930555597</v>
      </c>
      <c r="E7521" t="s">
        <v>12780</v>
      </c>
      <c r="F7521" t="s">
        <v>6617</v>
      </c>
      <c r="G7521" t="s">
        <v>12773</v>
      </c>
      <c r="H7521" t="s">
        <v>6355</v>
      </c>
      <c r="I7521" t="s">
        <v>65</v>
      </c>
      <c r="J7521" t="s">
        <v>636</v>
      </c>
      <c r="K7521" t="s">
        <v>12781</v>
      </c>
      <c r="L7521" t="s">
        <v>12771</v>
      </c>
      <c r="M7521" t="s">
        <v>12782</v>
      </c>
      <c r="N7521" t="s">
        <v>7001</v>
      </c>
      <c r="O7521" t="s">
        <v>7002</v>
      </c>
      <c r="P7521">
        <v>3162000</v>
      </c>
      <c r="Q7521" t="s">
        <v>6636</v>
      </c>
      <c r="R7521" t="s">
        <v>6636</v>
      </c>
      <c r="S7521" s="12"/>
      <c r="T7521" s="13"/>
      <c r="U7521" t="s">
        <v>6721</v>
      </c>
    </row>
    <row r="7522" spans="1:21" x14ac:dyDescent="0.25">
      <c r="A7522" t="s">
        <v>6637</v>
      </c>
      <c r="B7522" s="12">
        <v>83770</v>
      </c>
      <c r="C7522" t="s">
        <v>12779</v>
      </c>
      <c r="D7522" s="11">
        <v>46187.764930555597</v>
      </c>
      <c r="E7522" t="s">
        <v>12780</v>
      </c>
      <c r="F7522" t="s">
        <v>6617</v>
      </c>
      <c r="G7522" t="s">
        <v>12774</v>
      </c>
      <c r="H7522" t="s">
        <v>6355</v>
      </c>
      <c r="I7522" t="s">
        <v>65</v>
      </c>
      <c r="J7522" t="s">
        <v>636</v>
      </c>
      <c r="K7522" t="s">
        <v>12781</v>
      </c>
      <c r="L7522" t="s">
        <v>12771</v>
      </c>
      <c r="M7522" t="s">
        <v>12782</v>
      </c>
      <c r="N7522" t="s">
        <v>7001</v>
      </c>
      <c r="O7522" t="s">
        <v>7002</v>
      </c>
      <c r="P7522">
        <v>3162000</v>
      </c>
      <c r="Q7522" t="s">
        <v>6636</v>
      </c>
      <c r="R7522" t="s">
        <v>6636</v>
      </c>
      <c r="S7522" s="12"/>
      <c r="T7522" s="13"/>
      <c r="U7522" t="s">
        <v>6721</v>
      </c>
    </row>
    <row r="7523" spans="1:21" x14ac:dyDescent="0.25">
      <c r="A7523" t="s">
        <v>6637</v>
      </c>
      <c r="B7523" s="12">
        <v>41862</v>
      </c>
      <c r="C7523" t="s">
        <v>12783</v>
      </c>
      <c r="D7523" s="11">
        <v>46189.528472222199</v>
      </c>
      <c r="E7523" t="s">
        <v>12784</v>
      </c>
      <c r="F7523" t="s">
        <v>6617</v>
      </c>
      <c r="G7523" t="s">
        <v>12769</v>
      </c>
      <c r="H7523" t="s">
        <v>6355</v>
      </c>
      <c r="I7523" t="s">
        <v>55</v>
      </c>
      <c r="J7523" t="s">
        <v>372</v>
      </c>
      <c r="K7523" t="s">
        <v>12785</v>
      </c>
      <c r="L7523" t="s">
        <v>12771</v>
      </c>
      <c r="M7523" t="s">
        <v>12786</v>
      </c>
      <c r="N7523" t="s">
        <v>7001</v>
      </c>
      <c r="O7523" t="s">
        <v>7081</v>
      </c>
      <c r="P7523">
        <v>1814000</v>
      </c>
      <c r="Q7523" t="s">
        <v>6636</v>
      </c>
      <c r="R7523" t="s">
        <v>6636</v>
      </c>
      <c r="S7523" s="12"/>
      <c r="T7523" s="13"/>
      <c r="U7523" t="s">
        <v>6636</v>
      </c>
    </row>
    <row r="7524" spans="1:21" x14ac:dyDescent="0.25">
      <c r="A7524" t="s">
        <v>6637</v>
      </c>
      <c r="B7524" s="12">
        <v>41862</v>
      </c>
      <c r="C7524" t="s">
        <v>12783</v>
      </c>
      <c r="D7524" s="11">
        <v>46189.528472222199</v>
      </c>
      <c r="E7524" t="s">
        <v>12784</v>
      </c>
      <c r="F7524" t="s">
        <v>6617</v>
      </c>
      <c r="G7524" t="s">
        <v>12773</v>
      </c>
      <c r="H7524" t="s">
        <v>6355</v>
      </c>
      <c r="I7524" t="s">
        <v>55</v>
      </c>
      <c r="J7524" t="s">
        <v>372</v>
      </c>
      <c r="K7524" t="s">
        <v>12785</v>
      </c>
      <c r="L7524" t="s">
        <v>12771</v>
      </c>
      <c r="M7524" t="s">
        <v>12786</v>
      </c>
      <c r="N7524" t="s">
        <v>7001</v>
      </c>
      <c r="O7524" t="s">
        <v>7081</v>
      </c>
      <c r="P7524">
        <v>1814000</v>
      </c>
      <c r="Q7524" t="s">
        <v>6636</v>
      </c>
      <c r="R7524" t="s">
        <v>6636</v>
      </c>
      <c r="S7524" s="12"/>
      <c r="T7524" s="13"/>
      <c r="U7524" t="s">
        <v>6636</v>
      </c>
    </row>
    <row r="7525" spans="1:21" x14ac:dyDescent="0.25">
      <c r="A7525" t="s">
        <v>6637</v>
      </c>
      <c r="B7525" s="12">
        <v>41862</v>
      </c>
      <c r="C7525" t="s">
        <v>12783</v>
      </c>
      <c r="D7525" s="11">
        <v>46189.528472222199</v>
      </c>
      <c r="E7525" t="s">
        <v>12784</v>
      </c>
      <c r="F7525" t="s">
        <v>6617</v>
      </c>
      <c r="G7525" t="s">
        <v>12774</v>
      </c>
      <c r="H7525" t="s">
        <v>6355</v>
      </c>
      <c r="I7525" t="s">
        <v>55</v>
      </c>
      <c r="J7525" t="s">
        <v>372</v>
      </c>
      <c r="K7525" t="s">
        <v>12785</v>
      </c>
      <c r="L7525" t="s">
        <v>12771</v>
      </c>
      <c r="M7525" t="s">
        <v>12786</v>
      </c>
      <c r="N7525" t="s">
        <v>7001</v>
      </c>
      <c r="O7525" t="s">
        <v>7081</v>
      </c>
      <c r="P7525">
        <v>1814000</v>
      </c>
      <c r="Q7525" t="s">
        <v>6636</v>
      </c>
      <c r="R7525" t="s">
        <v>6636</v>
      </c>
      <c r="S7525" s="12"/>
      <c r="T7525" s="13"/>
      <c r="U7525" t="s">
        <v>6636</v>
      </c>
    </row>
    <row r="7526" spans="1:21" x14ac:dyDescent="0.25">
      <c r="A7526" t="s">
        <v>6619</v>
      </c>
      <c r="B7526" s="12">
        <v>41862</v>
      </c>
      <c r="C7526" t="s">
        <v>12783</v>
      </c>
      <c r="D7526" s="11">
        <v>46189.544097222199</v>
      </c>
      <c r="E7526" t="s">
        <v>12784</v>
      </c>
      <c r="F7526" t="s">
        <v>6617</v>
      </c>
      <c r="G7526" t="s">
        <v>12769</v>
      </c>
      <c r="H7526" t="s">
        <v>6355</v>
      </c>
      <c r="I7526" t="s">
        <v>55</v>
      </c>
      <c r="J7526" t="s">
        <v>372</v>
      </c>
      <c r="K7526" t="s">
        <v>12785</v>
      </c>
      <c r="L7526" t="s">
        <v>12771</v>
      </c>
      <c r="M7526" t="s">
        <v>12786</v>
      </c>
      <c r="N7526" t="s">
        <v>7001</v>
      </c>
      <c r="O7526" t="s">
        <v>7081</v>
      </c>
      <c r="P7526">
        <v>1814000</v>
      </c>
      <c r="Q7526" t="s">
        <v>6636</v>
      </c>
      <c r="R7526" t="s">
        <v>6636</v>
      </c>
      <c r="S7526" s="12"/>
      <c r="T7526" s="13"/>
      <c r="U7526" t="s">
        <v>6636</v>
      </c>
    </row>
    <row r="7527" spans="1:21" x14ac:dyDescent="0.25">
      <c r="A7527" t="s">
        <v>6619</v>
      </c>
      <c r="B7527" s="12">
        <v>41862</v>
      </c>
      <c r="C7527" t="s">
        <v>12783</v>
      </c>
      <c r="D7527" s="11">
        <v>46189.544097222199</v>
      </c>
      <c r="E7527" t="s">
        <v>12784</v>
      </c>
      <c r="F7527" t="s">
        <v>6617</v>
      </c>
      <c r="G7527" t="s">
        <v>12773</v>
      </c>
      <c r="H7527" t="s">
        <v>6355</v>
      </c>
      <c r="I7527" t="s">
        <v>55</v>
      </c>
      <c r="J7527" t="s">
        <v>372</v>
      </c>
      <c r="K7527" t="s">
        <v>12785</v>
      </c>
      <c r="L7527" t="s">
        <v>12771</v>
      </c>
      <c r="M7527" t="s">
        <v>12786</v>
      </c>
      <c r="N7527" t="s">
        <v>7001</v>
      </c>
      <c r="O7527" t="s">
        <v>7081</v>
      </c>
      <c r="P7527">
        <v>1814000</v>
      </c>
      <c r="Q7527" t="s">
        <v>6636</v>
      </c>
      <c r="R7527" t="s">
        <v>6636</v>
      </c>
      <c r="S7527" s="12"/>
      <c r="T7527" s="13"/>
      <c r="U7527" t="s">
        <v>6636</v>
      </c>
    </row>
    <row r="7528" spans="1:21" x14ac:dyDescent="0.25">
      <c r="A7528" t="s">
        <v>6619</v>
      </c>
      <c r="B7528" s="12">
        <v>41862</v>
      </c>
      <c r="C7528" t="s">
        <v>12783</v>
      </c>
      <c r="D7528" s="11">
        <v>46189.544097222199</v>
      </c>
      <c r="E7528" t="s">
        <v>12784</v>
      </c>
      <c r="F7528" t="s">
        <v>6617</v>
      </c>
      <c r="G7528" t="s">
        <v>12774</v>
      </c>
      <c r="H7528" t="s">
        <v>6355</v>
      </c>
      <c r="I7528" t="s">
        <v>55</v>
      </c>
      <c r="J7528" t="s">
        <v>372</v>
      </c>
      <c r="K7528" t="s">
        <v>12785</v>
      </c>
      <c r="L7528" t="s">
        <v>12771</v>
      </c>
      <c r="M7528" t="s">
        <v>12786</v>
      </c>
      <c r="N7528" t="s">
        <v>7001</v>
      </c>
      <c r="O7528" t="s">
        <v>7081</v>
      </c>
      <c r="P7528">
        <v>1814000</v>
      </c>
      <c r="Q7528" t="s">
        <v>6636</v>
      </c>
      <c r="R7528" t="s">
        <v>6636</v>
      </c>
      <c r="S7528" s="12"/>
      <c r="T7528" s="13"/>
      <c r="U7528" t="s">
        <v>6636</v>
      </c>
    </row>
    <row r="7529" spans="1:21" x14ac:dyDescent="0.25">
      <c r="A7529" t="s">
        <v>6637</v>
      </c>
      <c r="B7529" s="12">
        <v>41970</v>
      </c>
      <c r="C7529" t="s">
        <v>12731</v>
      </c>
      <c r="D7529" s="11">
        <v>46190.822071759299</v>
      </c>
      <c r="E7529" t="s">
        <v>12732</v>
      </c>
      <c r="F7529" t="s">
        <v>6617</v>
      </c>
      <c r="G7529" t="s">
        <v>12769</v>
      </c>
      <c r="H7529" t="s">
        <v>6355</v>
      </c>
      <c r="I7529" t="s">
        <v>65</v>
      </c>
      <c r="J7529" t="s">
        <v>573</v>
      </c>
      <c r="K7529" t="s">
        <v>12787</v>
      </c>
      <c r="L7529" t="s">
        <v>12771</v>
      </c>
      <c r="M7529" t="s">
        <v>12788</v>
      </c>
      <c r="N7529" t="s">
        <v>7001</v>
      </c>
      <c r="O7529" t="s">
        <v>7002</v>
      </c>
      <c r="P7529">
        <v>1735000</v>
      </c>
      <c r="Q7529" t="s">
        <v>6636</v>
      </c>
      <c r="R7529" t="s">
        <v>6636</v>
      </c>
      <c r="S7529" s="12"/>
      <c r="T7529" s="13"/>
      <c r="U7529" t="s">
        <v>6721</v>
      </c>
    </row>
    <row r="7530" spans="1:21" x14ac:dyDescent="0.25">
      <c r="A7530" t="s">
        <v>6637</v>
      </c>
      <c r="B7530" s="12">
        <v>41970</v>
      </c>
      <c r="C7530" t="s">
        <v>12731</v>
      </c>
      <c r="D7530" s="11">
        <v>46190.822071759299</v>
      </c>
      <c r="E7530" t="s">
        <v>12732</v>
      </c>
      <c r="F7530" t="s">
        <v>6617</v>
      </c>
      <c r="G7530" t="s">
        <v>12773</v>
      </c>
      <c r="H7530" t="s">
        <v>6355</v>
      </c>
      <c r="I7530" t="s">
        <v>65</v>
      </c>
      <c r="J7530" t="s">
        <v>573</v>
      </c>
      <c r="K7530" t="s">
        <v>12787</v>
      </c>
      <c r="L7530" t="s">
        <v>12771</v>
      </c>
      <c r="M7530" t="s">
        <v>12788</v>
      </c>
      <c r="N7530" t="s">
        <v>7001</v>
      </c>
      <c r="O7530" t="s">
        <v>7002</v>
      </c>
      <c r="P7530">
        <v>1735000</v>
      </c>
      <c r="Q7530" t="s">
        <v>6636</v>
      </c>
      <c r="R7530" t="s">
        <v>6636</v>
      </c>
      <c r="S7530" s="12"/>
      <c r="T7530" s="13"/>
      <c r="U7530" t="s">
        <v>6721</v>
      </c>
    </row>
    <row r="7531" spans="1:21" x14ac:dyDescent="0.25">
      <c r="A7531" t="s">
        <v>6637</v>
      </c>
      <c r="B7531" s="12">
        <v>41970</v>
      </c>
      <c r="C7531" t="s">
        <v>12731</v>
      </c>
      <c r="D7531" s="11">
        <v>46190.822071759299</v>
      </c>
      <c r="E7531" t="s">
        <v>12732</v>
      </c>
      <c r="F7531" t="s">
        <v>6617</v>
      </c>
      <c r="G7531" t="s">
        <v>12774</v>
      </c>
      <c r="H7531" t="s">
        <v>6355</v>
      </c>
      <c r="I7531" t="s">
        <v>65</v>
      </c>
      <c r="J7531" t="s">
        <v>573</v>
      </c>
      <c r="K7531" t="s">
        <v>12787</v>
      </c>
      <c r="L7531" t="s">
        <v>12771</v>
      </c>
      <c r="M7531" t="s">
        <v>12788</v>
      </c>
      <c r="N7531" t="s">
        <v>7001</v>
      </c>
      <c r="O7531" t="s">
        <v>7002</v>
      </c>
      <c r="P7531">
        <v>1735000</v>
      </c>
      <c r="Q7531" t="s">
        <v>6636</v>
      </c>
      <c r="R7531" t="s">
        <v>6636</v>
      </c>
      <c r="S7531" s="12"/>
      <c r="T7531" s="13"/>
      <c r="U7531" t="s">
        <v>6721</v>
      </c>
    </row>
    <row r="7532" spans="1:21" x14ac:dyDescent="0.25">
      <c r="A7532" t="s">
        <v>6619</v>
      </c>
      <c r="B7532" s="12">
        <v>41970</v>
      </c>
      <c r="C7532" t="s">
        <v>12731</v>
      </c>
      <c r="D7532" s="11">
        <v>46190.859976851898</v>
      </c>
      <c r="E7532" t="s">
        <v>12732</v>
      </c>
      <c r="F7532" t="s">
        <v>6617</v>
      </c>
      <c r="G7532" t="s">
        <v>12769</v>
      </c>
      <c r="H7532" t="s">
        <v>6355</v>
      </c>
      <c r="I7532" t="s">
        <v>65</v>
      </c>
      <c r="J7532" t="s">
        <v>573</v>
      </c>
      <c r="K7532" t="s">
        <v>12787</v>
      </c>
      <c r="L7532" t="s">
        <v>12771</v>
      </c>
      <c r="M7532" t="s">
        <v>12788</v>
      </c>
      <c r="N7532" t="s">
        <v>7001</v>
      </c>
      <c r="O7532" t="s">
        <v>7002</v>
      </c>
      <c r="P7532">
        <v>1735000</v>
      </c>
      <c r="Q7532" t="s">
        <v>6636</v>
      </c>
      <c r="R7532" t="s">
        <v>6636</v>
      </c>
      <c r="S7532" s="12"/>
      <c r="T7532" s="13"/>
      <c r="U7532" t="s">
        <v>6721</v>
      </c>
    </row>
    <row r="7533" spans="1:21" x14ac:dyDescent="0.25">
      <c r="A7533" t="s">
        <v>6619</v>
      </c>
      <c r="B7533" s="12">
        <v>41970</v>
      </c>
      <c r="C7533" t="s">
        <v>12731</v>
      </c>
      <c r="D7533" s="11">
        <v>46190.859976851898</v>
      </c>
      <c r="E7533" t="s">
        <v>12732</v>
      </c>
      <c r="F7533" t="s">
        <v>6617</v>
      </c>
      <c r="G7533" t="s">
        <v>12773</v>
      </c>
      <c r="H7533" t="s">
        <v>6355</v>
      </c>
      <c r="I7533" t="s">
        <v>65</v>
      </c>
      <c r="J7533" t="s">
        <v>573</v>
      </c>
      <c r="K7533" t="s">
        <v>12787</v>
      </c>
      <c r="L7533" t="s">
        <v>12771</v>
      </c>
      <c r="M7533" t="s">
        <v>12788</v>
      </c>
      <c r="N7533" t="s">
        <v>7001</v>
      </c>
      <c r="O7533" t="s">
        <v>7002</v>
      </c>
      <c r="P7533">
        <v>1735000</v>
      </c>
      <c r="Q7533" t="s">
        <v>6636</v>
      </c>
      <c r="R7533" t="s">
        <v>6636</v>
      </c>
      <c r="S7533" s="12"/>
      <c r="T7533" s="13"/>
      <c r="U7533" t="s">
        <v>6721</v>
      </c>
    </row>
    <row r="7534" spans="1:21" x14ac:dyDescent="0.25">
      <c r="A7534" t="s">
        <v>6619</v>
      </c>
      <c r="B7534" s="12">
        <v>41970</v>
      </c>
      <c r="C7534" t="s">
        <v>12731</v>
      </c>
      <c r="D7534" s="11">
        <v>46190.859976851898</v>
      </c>
      <c r="E7534" t="s">
        <v>12732</v>
      </c>
      <c r="F7534" t="s">
        <v>6617</v>
      </c>
      <c r="G7534" t="s">
        <v>12774</v>
      </c>
      <c r="H7534" t="s">
        <v>6355</v>
      </c>
      <c r="I7534" t="s">
        <v>65</v>
      </c>
      <c r="J7534" t="s">
        <v>573</v>
      </c>
      <c r="K7534" t="s">
        <v>12787</v>
      </c>
      <c r="L7534" t="s">
        <v>12771</v>
      </c>
      <c r="M7534" t="s">
        <v>12788</v>
      </c>
      <c r="N7534" t="s">
        <v>7001</v>
      </c>
      <c r="O7534" t="s">
        <v>7002</v>
      </c>
      <c r="P7534">
        <v>1735000</v>
      </c>
      <c r="Q7534" t="s">
        <v>6636</v>
      </c>
      <c r="R7534" t="s">
        <v>6636</v>
      </c>
      <c r="S7534" s="12"/>
      <c r="T7534" s="13"/>
      <c r="U7534" t="s">
        <v>6721</v>
      </c>
    </row>
    <row r="7535" spans="1:21" x14ac:dyDescent="0.25">
      <c r="A7535" t="s">
        <v>6619</v>
      </c>
      <c r="B7535" s="12">
        <v>41986</v>
      </c>
      <c r="C7535" t="s">
        <v>12779</v>
      </c>
      <c r="D7535" s="11">
        <v>46191.477928240703</v>
      </c>
      <c r="E7535" t="s">
        <v>12780</v>
      </c>
      <c r="F7535" t="s">
        <v>6617</v>
      </c>
      <c r="G7535" t="s">
        <v>12769</v>
      </c>
      <c r="H7535" t="s">
        <v>6355</v>
      </c>
      <c r="I7535" t="s">
        <v>65</v>
      </c>
      <c r="J7535" t="s">
        <v>636</v>
      </c>
      <c r="K7535" t="s">
        <v>12781</v>
      </c>
      <c r="L7535" t="s">
        <v>12771</v>
      </c>
      <c r="M7535" t="s">
        <v>12782</v>
      </c>
      <c r="N7535" t="s">
        <v>7001</v>
      </c>
      <c r="O7535" t="s">
        <v>7002</v>
      </c>
      <c r="P7535">
        <v>1581000</v>
      </c>
      <c r="Q7535" t="s">
        <v>6636</v>
      </c>
      <c r="R7535" t="s">
        <v>6636</v>
      </c>
      <c r="S7535" s="12"/>
      <c r="T7535" s="13"/>
      <c r="U7535" t="s">
        <v>6721</v>
      </c>
    </row>
    <row r="7536" spans="1:21" x14ac:dyDescent="0.25">
      <c r="A7536" t="s">
        <v>6619</v>
      </c>
      <c r="B7536" s="12">
        <v>41986</v>
      </c>
      <c r="C7536" t="s">
        <v>12779</v>
      </c>
      <c r="D7536" s="11">
        <v>46191.477928240703</v>
      </c>
      <c r="E7536" t="s">
        <v>12780</v>
      </c>
      <c r="F7536" t="s">
        <v>6617</v>
      </c>
      <c r="G7536" t="s">
        <v>12773</v>
      </c>
      <c r="H7536" t="s">
        <v>6355</v>
      </c>
      <c r="I7536" t="s">
        <v>65</v>
      </c>
      <c r="J7536" t="s">
        <v>636</v>
      </c>
      <c r="K7536" t="s">
        <v>12781</v>
      </c>
      <c r="L7536" t="s">
        <v>12771</v>
      </c>
      <c r="M7536" t="s">
        <v>12782</v>
      </c>
      <c r="N7536" t="s">
        <v>7001</v>
      </c>
      <c r="O7536" t="s">
        <v>7002</v>
      </c>
      <c r="P7536">
        <v>1581000</v>
      </c>
      <c r="Q7536" t="s">
        <v>6636</v>
      </c>
      <c r="R7536" t="s">
        <v>6636</v>
      </c>
      <c r="S7536" s="12"/>
      <c r="T7536" s="13"/>
      <c r="U7536" t="s">
        <v>6721</v>
      </c>
    </row>
    <row r="7537" spans="1:21" x14ac:dyDescent="0.25">
      <c r="A7537" t="s">
        <v>6619</v>
      </c>
      <c r="B7537" s="12">
        <v>41986</v>
      </c>
      <c r="C7537" t="s">
        <v>12779</v>
      </c>
      <c r="D7537" s="11">
        <v>46191.477928240703</v>
      </c>
      <c r="E7537" t="s">
        <v>12780</v>
      </c>
      <c r="F7537" t="s">
        <v>6617</v>
      </c>
      <c r="G7537" t="s">
        <v>12774</v>
      </c>
      <c r="H7537" t="s">
        <v>6355</v>
      </c>
      <c r="I7537" t="s">
        <v>65</v>
      </c>
      <c r="J7537" t="s">
        <v>636</v>
      </c>
      <c r="K7537" t="s">
        <v>12781</v>
      </c>
      <c r="L7537" t="s">
        <v>12771</v>
      </c>
      <c r="M7537" t="s">
        <v>12782</v>
      </c>
      <c r="N7537" t="s">
        <v>7001</v>
      </c>
      <c r="O7537" t="s">
        <v>7002</v>
      </c>
      <c r="P7537">
        <v>1581000</v>
      </c>
      <c r="Q7537" t="s">
        <v>6636</v>
      </c>
      <c r="R7537" t="s">
        <v>6636</v>
      </c>
      <c r="S7537" s="12"/>
      <c r="T7537" s="13"/>
      <c r="U7537" t="s">
        <v>6721</v>
      </c>
    </row>
    <row r="7538" spans="1:21" x14ac:dyDescent="0.25">
      <c r="A7538" t="s">
        <v>6637</v>
      </c>
      <c r="B7538" s="12">
        <v>42123</v>
      </c>
      <c r="C7538" t="s">
        <v>12789</v>
      </c>
      <c r="D7538" s="11">
        <v>46193.4300925926</v>
      </c>
      <c r="E7538" t="s">
        <v>12790</v>
      </c>
      <c r="F7538" t="s">
        <v>6617</v>
      </c>
      <c r="G7538" t="s">
        <v>12769</v>
      </c>
      <c r="H7538" t="s">
        <v>6355</v>
      </c>
      <c r="I7538" t="s">
        <v>55</v>
      </c>
      <c r="J7538" t="s">
        <v>643</v>
      </c>
      <c r="K7538" t="s">
        <v>12791</v>
      </c>
      <c r="L7538" t="s">
        <v>12771</v>
      </c>
      <c r="M7538" t="s">
        <v>12792</v>
      </c>
      <c r="N7538" t="s">
        <v>7001</v>
      </c>
      <c r="O7538" t="s">
        <v>7007</v>
      </c>
      <c r="P7538">
        <v>1068000</v>
      </c>
      <c r="Q7538" t="s">
        <v>6636</v>
      </c>
      <c r="R7538" t="s">
        <v>6636</v>
      </c>
      <c r="S7538" s="12"/>
      <c r="T7538" s="13"/>
      <c r="U7538" t="s">
        <v>6721</v>
      </c>
    </row>
    <row r="7539" spans="1:21" x14ac:dyDescent="0.25">
      <c r="A7539" t="s">
        <v>6637</v>
      </c>
      <c r="B7539" s="12">
        <v>42123</v>
      </c>
      <c r="C7539" t="s">
        <v>12789</v>
      </c>
      <c r="D7539" s="11">
        <v>46193.4300925926</v>
      </c>
      <c r="E7539" t="s">
        <v>12790</v>
      </c>
      <c r="F7539" t="s">
        <v>6617</v>
      </c>
      <c r="G7539" t="s">
        <v>12773</v>
      </c>
      <c r="H7539" t="s">
        <v>6355</v>
      </c>
      <c r="I7539" t="s">
        <v>55</v>
      </c>
      <c r="J7539" t="s">
        <v>643</v>
      </c>
      <c r="K7539" t="s">
        <v>12791</v>
      </c>
      <c r="L7539" t="s">
        <v>12771</v>
      </c>
      <c r="M7539" t="s">
        <v>12792</v>
      </c>
      <c r="N7539" t="s">
        <v>7001</v>
      </c>
      <c r="O7539" t="s">
        <v>7007</v>
      </c>
      <c r="P7539">
        <v>1068000</v>
      </c>
      <c r="Q7539" t="s">
        <v>6636</v>
      </c>
      <c r="R7539" t="s">
        <v>6636</v>
      </c>
      <c r="S7539" s="12"/>
      <c r="T7539" s="13"/>
      <c r="U7539" t="s">
        <v>6721</v>
      </c>
    </row>
    <row r="7540" spans="1:21" x14ac:dyDescent="0.25">
      <c r="A7540" t="s">
        <v>6637</v>
      </c>
      <c r="B7540" s="12">
        <v>42123</v>
      </c>
      <c r="C7540" t="s">
        <v>12789</v>
      </c>
      <c r="D7540" s="11">
        <v>46193.4300925926</v>
      </c>
      <c r="E7540" t="s">
        <v>12790</v>
      </c>
      <c r="F7540" t="s">
        <v>6617</v>
      </c>
      <c r="G7540" t="s">
        <v>12774</v>
      </c>
      <c r="H7540" t="s">
        <v>6355</v>
      </c>
      <c r="I7540" t="s">
        <v>55</v>
      </c>
      <c r="J7540" t="s">
        <v>643</v>
      </c>
      <c r="K7540" t="s">
        <v>12791</v>
      </c>
      <c r="L7540" t="s">
        <v>12771</v>
      </c>
      <c r="M7540" t="s">
        <v>12792</v>
      </c>
      <c r="N7540" t="s">
        <v>7001</v>
      </c>
      <c r="O7540" t="s">
        <v>7007</v>
      </c>
      <c r="P7540">
        <v>1068000</v>
      </c>
      <c r="Q7540" t="s">
        <v>6636</v>
      </c>
      <c r="R7540" t="s">
        <v>6636</v>
      </c>
      <c r="S7540" s="12"/>
      <c r="T7540" s="13"/>
      <c r="U7540" t="s">
        <v>6721</v>
      </c>
    </row>
    <row r="7541" spans="1:21" x14ac:dyDescent="0.25">
      <c r="A7541" t="s">
        <v>6619</v>
      </c>
      <c r="B7541" s="12">
        <v>42123</v>
      </c>
      <c r="C7541" t="s">
        <v>12789</v>
      </c>
      <c r="D7541" s="11">
        <v>46193.515648148103</v>
      </c>
      <c r="E7541" t="s">
        <v>12790</v>
      </c>
      <c r="F7541" t="s">
        <v>6617</v>
      </c>
      <c r="G7541" t="s">
        <v>12769</v>
      </c>
      <c r="H7541" t="s">
        <v>6355</v>
      </c>
      <c r="I7541" t="s">
        <v>55</v>
      </c>
      <c r="J7541" t="s">
        <v>643</v>
      </c>
      <c r="K7541" t="s">
        <v>12791</v>
      </c>
      <c r="L7541" t="s">
        <v>12771</v>
      </c>
      <c r="M7541" t="s">
        <v>12792</v>
      </c>
      <c r="N7541" t="s">
        <v>7001</v>
      </c>
      <c r="O7541" t="s">
        <v>7007</v>
      </c>
      <c r="P7541">
        <v>1068000</v>
      </c>
      <c r="Q7541" t="s">
        <v>6636</v>
      </c>
      <c r="R7541" t="s">
        <v>6636</v>
      </c>
      <c r="S7541" s="12"/>
      <c r="T7541" s="13"/>
      <c r="U7541" t="s">
        <v>6721</v>
      </c>
    </row>
    <row r="7542" spans="1:21" x14ac:dyDescent="0.25">
      <c r="A7542" t="s">
        <v>6619</v>
      </c>
      <c r="B7542" s="12">
        <v>42123</v>
      </c>
      <c r="C7542" t="s">
        <v>12789</v>
      </c>
      <c r="D7542" s="11">
        <v>46193.515648148103</v>
      </c>
      <c r="E7542" t="s">
        <v>12790</v>
      </c>
      <c r="F7542" t="s">
        <v>6617</v>
      </c>
      <c r="G7542" t="s">
        <v>12773</v>
      </c>
      <c r="H7542" t="s">
        <v>6355</v>
      </c>
      <c r="I7542" t="s">
        <v>55</v>
      </c>
      <c r="J7542" t="s">
        <v>643</v>
      </c>
      <c r="K7542" t="s">
        <v>12791</v>
      </c>
      <c r="L7542" t="s">
        <v>12771</v>
      </c>
      <c r="M7542" t="s">
        <v>12792</v>
      </c>
      <c r="N7542" t="s">
        <v>7001</v>
      </c>
      <c r="O7542" t="s">
        <v>7007</v>
      </c>
      <c r="P7542">
        <v>1068000</v>
      </c>
      <c r="Q7542" t="s">
        <v>6636</v>
      </c>
      <c r="R7542" t="s">
        <v>6636</v>
      </c>
      <c r="S7542" s="12"/>
      <c r="T7542" s="13"/>
      <c r="U7542" t="s">
        <v>6721</v>
      </c>
    </row>
    <row r="7543" spans="1:21" x14ac:dyDescent="0.25">
      <c r="A7543" t="s">
        <v>6619</v>
      </c>
      <c r="B7543" s="12">
        <v>42123</v>
      </c>
      <c r="C7543" t="s">
        <v>12789</v>
      </c>
      <c r="D7543" s="11">
        <v>46193.515648148103</v>
      </c>
      <c r="E7543" t="s">
        <v>12790</v>
      </c>
      <c r="F7543" t="s">
        <v>6617</v>
      </c>
      <c r="G7543" t="s">
        <v>12774</v>
      </c>
      <c r="H7543" t="s">
        <v>6355</v>
      </c>
      <c r="I7543" t="s">
        <v>55</v>
      </c>
      <c r="J7543" t="s">
        <v>643</v>
      </c>
      <c r="K7543" t="s">
        <v>12791</v>
      </c>
      <c r="L7543" t="s">
        <v>12771</v>
      </c>
      <c r="M7543" t="s">
        <v>12792</v>
      </c>
      <c r="N7543" t="s">
        <v>7001</v>
      </c>
      <c r="O7543" t="s">
        <v>7007</v>
      </c>
      <c r="P7543">
        <v>1068000</v>
      </c>
      <c r="Q7543" t="s">
        <v>6636</v>
      </c>
      <c r="R7543" t="s">
        <v>6636</v>
      </c>
      <c r="S7543" s="12"/>
      <c r="T7543" s="13"/>
      <c r="U7543" t="s">
        <v>6721</v>
      </c>
    </row>
    <row r="7544" spans="1:21" x14ac:dyDescent="0.25">
      <c r="A7544" t="s">
        <v>6619</v>
      </c>
      <c r="B7544" s="12">
        <v>42278</v>
      </c>
      <c r="C7544" t="s">
        <v>12793</v>
      </c>
      <c r="D7544" s="11">
        <v>46195.859155092599</v>
      </c>
      <c r="E7544" t="s">
        <v>12794</v>
      </c>
      <c r="F7544" t="s">
        <v>6617</v>
      </c>
      <c r="G7544" t="s">
        <v>12769</v>
      </c>
      <c r="H7544" t="s">
        <v>6355</v>
      </c>
      <c r="I7544" t="s">
        <v>65</v>
      </c>
      <c r="J7544" t="s">
        <v>219</v>
      </c>
      <c r="K7544" t="s">
        <v>12795</v>
      </c>
      <c r="L7544" t="s">
        <v>12771</v>
      </c>
      <c r="M7544" t="s">
        <v>12796</v>
      </c>
      <c r="N7544" t="s">
        <v>7001</v>
      </c>
      <c r="O7544" t="s">
        <v>7062</v>
      </c>
      <c r="P7544">
        <v>1465000</v>
      </c>
      <c r="Q7544" t="s">
        <v>6636</v>
      </c>
      <c r="R7544" t="s">
        <v>6636</v>
      </c>
      <c r="S7544" s="12"/>
      <c r="T7544" s="13"/>
      <c r="U7544" t="s">
        <v>7486</v>
      </c>
    </row>
    <row r="7545" spans="1:21" x14ac:dyDescent="0.25">
      <c r="A7545" t="s">
        <v>6619</v>
      </c>
      <c r="B7545" s="12">
        <v>42278</v>
      </c>
      <c r="C7545" t="s">
        <v>12793</v>
      </c>
      <c r="D7545" s="11">
        <v>46195.859155092599</v>
      </c>
      <c r="E7545" t="s">
        <v>12794</v>
      </c>
      <c r="F7545" t="s">
        <v>6617</v>
      </c>
      <c r="G7545" t="s">
        <v>12773</v>
      </c>
      <c r="H7545" t="s">
        <v>6355</v>
      </c>
      <c r="I7545" t="s">
        <v>65</v>
      </c>
      <c r="J7545" t="s">
        <v>219</v>
      </c>
      <c r="K7545" t="s">
        <v>12795</v>
      </c>
      <c r="L7545" t="s">
        <v>12771</v>
      </c>
      <c r="M7545" t="s">
        <v>12796</v>
      </c>
      <c r="N7545" t="s">
        <v>7001</v>
      </c>
      <c r="O7545" t="s">
        <v>7062</v>
      </c>
      <c r="P7545">
        <v>1465000</v>
      </c>
      <c r="Q7545" t="s">
        <v>6636</v>
      </c>
      <c r="R7545" t="s">
        <v>6636</v>
      </c>
      <c r="S7545" s="12"/>
      <c r="T7545" s="13"/>
      <c r="U7545" t="s">
        <v>7486</v>
      </c>
    </row>
    <row r="7546" spans="1:21" x14ac:dyDescent="0.25">
      <c r="A7546" t="s">
        <v>6619</v>
      </c>
      <c r="B7546" s="12">
        <v>42278</v>
      </c>
      <c r="C7546" t="s">
        <v>12793</v>
      </c>
      <c r="D7546" s="11">
        <v>46195.859155092599</v>
      </c>
      <c r="E7546" t="s">
        <v>12794</v>
      </c>
      <c r="F7546" t="s">
        <v>6617</v>
      </c>
      <c r="G7546" t="s">
        <v>12774</v>
      </c>
      <c r="H7546" t="s">
        <v>6355</v>
      </c>
      <c r="I7546" t="s">
        <v>65</v>
      </c>
      <c r="J7546" t="s">
        <v>219</v>
      </c>
      <c r="K7546" t="s">
        <v>12795</v>
      </c>
      <c r="L7546" t="s">
        <v>12771</v>
      </c>
      <c r="M7546" t="s">
        <v>12796</v>
      </c>
      <c r="N7546" t="s">
        <v>7001</v>
      </c>
      <c r="O7546" t="s">
        <v>7062</v>
      </c>
      <c r="P7546">
        <v>1465000</v>
      </c>
      <c r="Q7546" t="s">
        <v>6636</v>
      </c>
      <c r="R7546" t="s">
        <v>6636</v>
      </c>
      <c r="S7546" s="12"/>
      <c r="T7546" s="13"/>
      <c r="U7546" t="s">
        <v>7486</v>
      </c>
    </row>
    <row r="7547" spans="1:21" x14ac:dyDescent="0.25">
      <c r="A7547" t="s">
        <v>6637</v>
      </c>
      <c r="B7547" s="12">
        <v>42821</v>
      </c>
      <c r="C7547" t="s">
        <v>12797</v>
      </c>
      <c r="D7547" s="11">
        <v>46207.595451388901</v>
      </c>
      <c r="E7547" t="s">
        <v>12798</v>
      </c>
      <c r="F7547" t="s">
        <v>6617</v>
      </c>
      <c r="G7547" t="s">
        <v>12769</v>
      </c>
      <c r="H7547" t="s">
        <v>6355</v>
      </c>
      <c r="I7547" t="s">
        <v>55</v>
      </c>
      <c r="J7547" t="s">
        <v>643</v>
      </c>
      <c r="K7547" t="s">
        <v>12799</v>
      </c>
      <c r="L7547" t="s">
        <v>12771</v>
      </c>
      <c r="M7547" t="s">
        <v>12800</v>
      </c>
      <c r="N7547" t="s">
        <v>7001</v>
      </c>
      <c r="O7547" t="s">
        <v>7171</v>
      </c>
      <c r="P7547">
        <v>1278000</v>
      </c>
      <c r="Q7547" t="s">
        <v>6636</v>
      </c>
      <c r="R7547" t="s">
        <v>6636</v>
      </c>
      <c r="S7547" s="12"/>
      <c r="T7547" s="13"/>
      <c r="U7547" t="s">
        <v>6636</v>
      </c>
    </row>
    <row r="7548" spans="1:21" x14ac:dyDescent="0.25">
      <c r="A7548" t="s">
        <v>6637</v>
      </c>
      <c r="B7548" s="12">
        <v>42821</v>
      </c>
      <c r="C7548" t="s">
        <v>12797</v>
      </c>
      <c r="D7548" s="11">
        <v>46207.595451388901</v>
      </c>
      <c r="E7548" t="s">
        <v>12798</v>
      </c>
      <c r="F7548" t="s">
        <v>6617</v>
      </c>
      <c r="G7548" t="s">
        <v>12773</v>
      </c>
      <c r="H7548" t="s">
        <v>6355</v>
      </c>
      <c r="I7548" t="s">
        <v>55</v>
      </c>
      <c r="J7548" t="s">
        <v>643</v>
      </c>
      <c r="K7548" t="s">
        <v>12799</v>
      </c>
      <c r="L7548" t="s">
        <v>12771</v>
      </c>
      <c r="M7548" t="s">
        <v>12800</v>
      </c>
      <c r="N7548" t="s">
        <v>7001</v>
      </c>
      <c r="O7548" t="s">
        <v>7171</v>
      </c>
      <c r="P7548">
        <v>1278000</v>
      </c>
      <c r="Q7548" t="s">
        <v>6636</v>
      </c>
      <c r="R7548" t="s">
        <v>6636</v>
      </c>
      <c r="S7548" s="12"/>
      <c r="T7548" s="13"/>
      <c r="U7548" t="s">
        <v>6636</v>
      </c>
    </row>
    <row r="7549" spans="1:21" x14ac:dyDescent="0.25">
      <c r="A7549" t="s">
        <v>6637</v>
      </c>
      <c r="B7549" s="12">
        <v>42821</v>
      </c>
      <c r="C7549" t="s">
        <v>12797</v>
      </c>
      <c r="D7549" s="11">
        <v>46207.595451388901</v>
      </c>
      <c r="E7549" t="s">
        <v>12798</v>
      </c>
      <c r="F7549" t="s">
        <v>6617</v>
      </c>
      <c r="G7549" t="s">
        <v>12774</v>
      </c>
      <c r="H7549" t="s">
        <v>6355</v>
      </c>
      <c r="I7549" t="s">
        <v>55</v>
      </c>
      <c r="J7549" t="s">
        <v>643</v>
      </c>
      <c r="K7549" t="s">
        <v>12799</v>
      </c>
      <c r="L7549" t="s">
        <v>12771</v>
      </c>
      <c r="M7549" t="s">
        <v>12800</v>
      </c>
      <c r="N7549" t="s">
        <v>7001</v>
      </c>
      <c r="O7549" t="s">
        <v>7171</v>
      </c>
      <c r="P7549">
        <v>1278000</v>
      </c>
      <c r="Q7549" t="s">
        <v>6636</v>
      </c>
      <c r="R7549" t="s">
        <v>6636</v>
      </c>
      <c r="S7549" s="12"/>
      <c r="T7549" s="13"/>
      <c r="U7549" t="s">
        <v>6636</v>
      </c>
    </row>
    <row r="7550" spans="1:21" x14ac:dyDescent="0.25">
      <c r="A7550" t="s">
        <v>6619</v>
      </c>
      <c r="B7550" s="12">
        <v>42821</v>
      </c>
      <c r="C7550" t="s">
        <v>12797</v>
      </c>
      <c r="D7550" s="11">
        <v>46207.620277777802</v>
      </c>
      <c r="E7550" t="s">
        <v>12798</v>
      </c>
      <c r="F7550" t="s">
        <v>6617</v>
      </c>
      <c r="G7550" t="s">
        <v>12769</v>
      </c>
      <c r="H7550" t="s">
        <v>6355</v>
      </c>
      <c r="I7550" t="s">
        <v>55</v>
      </c>
      <c r="J7550" t="s">
        <v>643</v>
      </c>
      <c r="K7550" t="s">
        <v>12799</v>
      </c>
      <c r="L7550" t="s">
        <v>12771</v>
      </c>
      <c r="M7550" t="s">
        <v>12800</v>
      </c>
      <c r="N7550" t="s">
        <v>7001</v>
      </c>
      <c r="O7550" t="s">
        <v>7171</v>
      </c>
      <c r="P7550">
        <v>1278000</v>
      </c>
      <c r="Q7550" t="s">
        <v>6636</v>
      </c>
      <c r="R7550" t="s">
        <v>6636</v>
      </c>
      <c r="S7550" s="12"/>
      <c r="T7550" s="13"/>
      <c r="U7550" t="s">
        <v>6636</v>
      </c>
    </row>
    <row r="7551" spans="1:21" x14ac:dyDescent="0.25">
      <c r="A7551" t="s">
        <v>6619</v>
      </c>
      <c r="B7551" s="12">
        <v>42821</v>
      </c>
      <c r="C7551" t="s">
        <v>12797</v>
      </c>
      <c r="D7551" s="11">
        <v>46207.620277777802</v>
      </c>
      <c r="E7551" t="s">
        <v>12798</v>
      </c>
      <c r="F7551" t="s">
        <v>6617</v>
      </c>
      <c r="G7551" t="s">
        <v>12773</v>
      </c>
      <c r="H7551" t="s">
        <v>6355</v>
      </c>
      <c r="I7551" t="s">
        <v>55</v>
      </c>
      <c r="J7551" t="s">
        <v>643</v>
      </c>
      <c r="K7551" t="s">
        <v>12799</v>
      </c>
      <c r="L7551" t="s">
        <v>12771</v>
      </c>
      <c r="M7551" t="s">
        <v>12800</v>
      </c>
      <c r="N7551" t="s">
        <v>7001</v>
      </c>
      <c r="O7551" t="s">
        <v>7171</v>
      </c>
      <c r="P7551">
        <v>1278000</v>
      </c>
      <c r="Q7551" t="s">
        <v>6636</v>
      </c>
      <c r="R7551" t="s">
        <v>6636</v>
      </c>
      <c r="S7551" s="12"/>
      <c r="T7551" s="13"/>
      <c r="U7551" t="s">
        <v>6636</v>
      </c>
    </row>
    <row r="7552" spans="1:21" x14ac:dyDescent="0.25">
      <c r="A7552" t="s">
        <v>6619</v>
      </c>
      <c r="B7552" s="12">
        <v>42821</v>
      </c>
      <c r="C7552" t="s">
        <v>12797</v>
      </c>
      <c r="D7552" s="11">
        <v>46207.620277777802</v>
      </c>
      <c r="E7552" t="s">
        <v>12798</v>
      </c>
      <c r="F7552" t="s">
        <v>6617</v>
      </c>
      <c r="G7552" t="s">
        <v>12774</v>
      </c>
      <c r="H7552" t="s">
        <v>6355</v>
      </c>
      <c r="I7552" t="s">
        <v>55</v>
      </c>
      <c r="J7552" t="s">
        <v>643</v>
      </c>
      <c r="K7552" t="s">
        <v>12799</v>
      </c>
      <c r="L7552" t="s">
        <v>12771</v>
      </c>
      <c r="M7552" t="s">
        <v>12800</v>
      </c>
      <c r="N7552" t="s">
        <v>7001</v>
      </c>
      <c r="O7552" t="s">
        <v>7171</v>
      </c>
      <c r="P7552">
        <v>1278000</v>
      </c>
      <c r="Q7552" t="s">
        <v>6636</v>
      </c>
      <c r="R7552" t="s">
        <v>6636</v>
      </c>
      <c r="S7552" s="12"/>
      <c r="T7552" s="13"/>
      <c r="U7552" t="s">
        <v>6636</v>
      </c>
    </row>
    <row r="7553" spans="1:21" x14ac:dyDescent="0.25">
      <c r="A7553" t="s">
        <v>6637</v>
      </c>
      <c r="B7553" s="12">
        <v>42862</v>
      </c>
      <c r="C7553" t="s">
        <v>12801</v>
      </c>
      <c r="D7553" s="11">
        <v>46208.545949074098</v>
      </c>
      <c r="E7553" t="s">
        <v>12802</v>
      </c>
      <c r="F7553" t="s">
        <v>6617</v>
      </c>
      <c r="G7553" t="s">
        <v>12769</v>
      </c>
      <c r="H7553" t="s">
        <v>6355</v>
      </c>
      <c r="I7553" t="s">
        <v>55</v>
      </c>
      <c r="J7553" t="s">
        <v>732</v>
      </c>
      <c r="K7553" t="s">
        <v>12803</v>
      </c>
      <c r="L7553" t="s">
        <v>12771</v>
      </c>
      <c r="M7553" t="s">
        <v>12804</v>
      </c>
      <c r="N7553" t="s">
        <v>7001</v>
      </c>
      <c r="O7553" t="s">
        <v>7171</v>
      </c>
      <c r="P7553">
        <v>1205000</v>
      </c>
      <c r="Q7553" t="s">
        <v>6636</v>
      </c>
      <c r="R7553" t="s">
        <v>6636</v>
      </c>
      <c r="S7553" s="12"/>
      <c r="T7553" s="13"/>
      <c r="U7553" t="s">
        <v>6721</v>
      </c>
    </row>
    <row r="7554" spans="1:21" x14ac:dyDescent="0.25">
      <c r="A7554" t="s">
        <v>6637</v>
      </c>
      <c r="B7554" s="12">
        <v>42862</v>
      </c>
      <c r="C7554" t="s">
        <v>12801</v>
      </c>
      <c r="D7554" s="11">
        <v>46208.545949074098</v>
      </c>
      <c r="E7554" t="s">
        <v>12802</v>
      </c>
      <c r="F7554" t="s">
        <v>6617</v>
      </c>
      <c r="G7554" t="s">
        <v>12773</v>
      </c>
      <c r="H7554" t="s">
        <v>6355</v>
      </c>
      <c r="I7554" t="s">
        <v>55</v>
      </c>
      <c r="J7554" t="s">
        <v>732</v>
      </c>
      <c r="K7554" t="s">
        <v>12803</v>
      </c>
      <c r="L7554" t="s">
        <v>12771</v>
      </c>
      <c r="M7554" t="s">
        <v>12804</v>
      </c>
      <c r="N7554" t="s">
        <v>7001</v>
      </c>
      <c r="O7554" t="s">
        <v>7171</v>
      </c>
      <c r="P7554">
        <v>1205000</v>
      </c>
      <c r="Q7554" t="s">
        <v>6636</v>
      </c>
      <c r="R7554" t="s">
        <v>6636</v>
      </c>
      <c r="S7554" s="12"/>
      <c r="T7554" s="13"/>
      <c r="U7554" t="s">
        <v>6721</v>
      </c>
    </row>
    <row r="7555" spans="1:21" x14ac:dyDescent="0.25">
      <c r="A7555" t="s">
        <v>6637</v>
      </c>
      <c r="B7555" s="12">
        <v>42862</v>
      </c>
      <c r="C7555" t="s">
        <v>12801</v>
      </c>
      <c r="D7555" s="11">
        <v>46208.545949074098</v>
      </c>
      <c r="E7555" t="s">
        <v>12802</v>
      </c>
      <c r="F7555" t="s">
        <v>6617</v>
      </c>
      <c r="G7555" t="s">
        <v>12774</v>
      </c>
      <c r="H7555" t="s">
        <v>6355</v>
      </c>
      <c r="I7555" t="s">
        <v>55</v>
      </c>
      <c r="J7555" t="s">
        <v>732</v>
      </c>
      <c r="K7555" t="s">
        <v>12803</v>
      </c>
      <c r="L7555" t="s">
        <v>12771</v>
      </c>
      <c r="M7555" t="s">
        <v>12804</v>
      </c>
      <c r="N7555" t="s">
        <v>7001</v>
      </c>
      <c r="O7555" t="s">
        <v>7171</v>
      </c>
      <c r="P7555">
        <v>1205000</v>
      </c>
      <c r="Q7555" t="s">
        <v>6636</v>
      </c>
      <c r="R7555" t="s">
        <v>6636</v>
      </c>
      <c r="S7555" s="12"/>
      <c r="T7555" s="13"/>
      <c r="U7555" t="s">
        <v>6721</v>
      </c>
    </row>
    <row r="7556" spans="1:21" x14ac:dyDescent="0.25">
      <c r="A7556" t="s">
        <v>6619</v>
      </c>
      <c r="B7556" s="12">
        <v>42862</v>
      </c>
      <c r="C7556" t="s">
        <v>12801</v>
      </c>
      <c r="D7556" s="11">
        <v>46208.858275462997</v>
      </c>
      <c r="E7556" t="s">
        <v>12802</v>
      </c>
      <c r="F7556" t="s">
        <v>6617</v>
      </c>
      <c r="G7556" t="s">
        <v>12769</v>
      </c>
      <c r="H7556" t="s">
        <v>6355</v>
      </c>
      <c r="I7556" t="s">
        <v>55</v>
      </c>
      <c r="J7556" t="s">
        <v>732</v>
      </c>
      <c r="K7556" t="s">
        <v>12803</v>
      </c>
      <c r="L7556" t="s">
        <v>12771</v>
      </c>
      <c r="M7556" t="s">
        <v>12804</v>
      </c>
      <c r="N7556" t="s">
        <v>7001</v>
      </c>
      <c r="O7556" t="s">
        <v>7171</v>
      </c>
      <c r="P7556">
        <v>1205000</v>
      </c>
      <c r="Q7556" t="s">
        <v>6636</v>
      </c>
      <c r="R7556" t="s">
        <v>6636</v>
      </c>
      <c r="S7556" s="12"/>
      <c r="T7556" s="13"/>
      <c r="U7556" t="s">
        <v>6721</v>
      </c>
    </row>
    <row r="7557" spans="1:21" x14ac:dyDescent="0.25">
      <c r="A7557" t="s">
        <v>6619</v>
      </c>
      <c r="B7557" s="12">
        <v>42862</v>
      </c>
      <c r="C7557" t="s">
        <v>12801</v>
      </c>
      <c r="D7557" s="11">
        <v>46208.858275462997</v>
      </c>
      <c r="E7557" t="s">
        <v>12802</v>
      </c>
      <c r="F7557" t="s">
        <v>6617</v>
      </c>
      <c r="G7557" t="s">
        <v>12773</v>
      </c>
      <c r="H7557" t="s">
        <v>6355</v>
      </c>
      <c r="I7557" t="s">
        <v>55</v>
      </c>
      <c r="J7557" t="s">
        <v>732</v>
      </c>
      <c r="K7557" t="s">
        <v>12803</v>
      </c>
      <c r="L7557" t="s">
        <v>12771</v>
      </c>
      <c r="M7557" t="s">
        <v>12804</v>
      </c>
      <c r="N7557" t="s">
        <v>7001</v>
      </c>
      <c r="O7557" t="s">
        <v>7171</v>
      </c>
      <c r="P7557">
        <v>1205000</v>
      </c>
      <c r="Q7557" t="s">
        <v>6636</v>
      </c>
      <c r="R7557" t="s">
        <v>6636</v>
      </c>
      <c r="S7557" s="12"/>
      <c r="T7557" s="13"/>
      <c r="U7557" t="s">
        <v>6721</v>
      </c>
    </row>
    <row r="7558" spans="1:21" x14ac:dyDescent="0.25">
      <c r="A7558" t="s">
        <v>6619</v>
      </c>
      <c r="B7558" s="12">
        <v>42862</v>
      </c>
      <c r="C7558" t="s">
        <v>12801</v>
      </c>
      <c r="D7558" s="11">
        <v>46208.858275462997</v>
      </c>
      <c r="E7558" t="s">
        <v>12802</v>
      </c>
      <c r="F7558" t="s">
        <v>6617</v>
      </c>
      <c r="G7558" t="s">
        <v>12774</v>
      </c>
      <c r="H7558" t="s">
        <v>6355</v>
      </c>
      <c r="I7558" t="s">
        <v>55</v>
      </c>
      <c r="J7558" t="s">
        <v>732</v>
      </c>
      <c r="K7558" t="s">
        <v>12803</v>
      </c>
      <c r="L7558" t="s">
        <v>12771</v>
      </c>
      <c r="M7558" t="s">
        <v>12804</v>
      </c>
      <c r="N7558" t="s">
        <v>7001</v>
      </c>
      <c r="O7558" t="s">
        <v>7171</v>
      </c>
      <c r="P7558">
        <v>1205000</v>
      </c>
      <c r="Q7558" t="s">
        <v>6636</v>
      </c>
      <c r="R7558" t="s">
        <v>6636</v>
      </c>
      <c r="S7558" s="12"/>
      <c r="T7558" s="13"/>
      <c r="U7558" t="s">
        <v>6721</v>
      </c>
    </row>
    <row r="7559" spans="1:21" x14ac:dyDescent="0.25">
      <c r="A7559" t="s">
        <v>6637</v>
      </c>
      <c r="B7559" s="12">
        <v>43160</v>
      </c>
      <c r="C7559" t="s">
        <v>12805</v>
      </c>
      <c r="D7559" s="11">
        <v>46215.839953703697</v>
      </c>
      <c r="E7559" t="s">
        <v>12806</v>
      </c>
      <c r="F7559" t="s">
        <v>6617</v>
      </c>
      <c r="G7559" t="s">
        <v>12769</v>
      </c>
      <c r="H7559" t="s">
        <v>6355</v>
      </c>
      <c r="I7559" t="s">
        <v>55</v>
      </c>
      <c r="J7559" t="s">
        <v>44</v>
      </c>
      <c r="K7559" t="s">
        <v>12807</v>
      </c>
      <c r="L7559" t="s">
        <v>12771</v>
      </c>
      <c r="M7559" t="s">
        <v>12808</v>
      </c>
      <c r="N7559" t="s">
        <v>7001</v>
      </c>
      <c r="O7559" t="s">
        <v>7176</v>
      </c>
      <c r="P7559">
        <v>1587000</v>
      </c>
      <c r="Q7559" t="s">
        <v>6636</v>
      </c>
      <c r="R7559" t="s">
        <v>6636</v>
      </c>
      <c r="S7559" s="12"/>
      <c r="T7559" s="13"/>
      <c r="U7559" t="s">
        <v>6636</v>
      </c>
    </row>
    <row r="7560" spans="1:21" x14ac:dyDescent="0.25">
      <c r="A7560" t="s">
        <v>6637</v>
      </c>
      <c r="B7560" s="12">
        <v>43160</v>
      </c>
      <c r="C7560" t="s">
        <v>12805</v>
      </c>
      <c r="D7560" s="11">
        <v>46215.839953703697</v>
      </c>
      <c r="E7560" t="s">
        <v>12806</v>
      </c>
      <c r="F7560" t="s">
        <v>6617</v>
      </c>
      <c r="G7560" t="s">
        <v>12773</v>
      </c>
      <c r="H7560" t="s">
        <v>6355</v>
      </c>
      <c r="I7560" t="s">
        <v>55</v>
      </c>
      <c r="J7560" t="s">
        <v>44</v>
      </c>
      <c r="K7560" t="s">
        <v>12807</v>
      </c>
      <c r="L7560" t="s">
        <v>12771</v>
      </c>
      <c r="M7560" t="s">
        <v>12808</v>
      </c>
      <c r="N7560" t="s">
        <v>7001</v>
      </c>
      <c r="O7560" t="s">
        <v>7176</v>
      </c>
      <c r="P7560">
        <v>1587000</v>
      </c>
      <c r="Q7560" t="s">
        <v>6636</v>
      </c>
      <c r="R7560" t="s">
        <v>6636</v>
      </c>
      <c r="S7560" s="12"/>
      <c r="T7560" s="13"/>
      <c r="U7560" t="s">
        <v>6636</v>
      </c>
    </row>
    <row r="7561" spans="1:21" x14ac:dyDescent="0.25">
      <c r="A7561" t="s">
        <v>6637</v>
      </c>
      <c r="B7561" s="12">
        <v>43160</v>
      </c>
      <c r="C7561" t="s">
        <v>12805</v>
      </c>
      <c r="D7561" s="11">
        <v>46215.839953703697</v>
      </c>
      <c r="E7561" t="s">
        <v>12806</v>
      </c>
      <c r="F7561" t="s">
        <v>6617</v>
      </c>
      <c r="G7561" t="s">
        <v>12774</v>
      </c>
      <c r="H7561" t="s">
        <v>6355</v>
      </c>
      <c r="I7561" t="s">
        <v>55</v>
      </c>
      <c r="J7561" t="s">
        <v>44</v>
      </c>
      <c r="K7561" t="s">
        <v>12807</v>
      </c>
      <c r="L7561" t="s">
        <v>12771</v>
      </c>
      <c r="M7561" t="s">
        <v>12808</v>
      </c>
      <c r="N7561" t="s">
        <v>7001</v>
      </c>
      <c r="O7561" t="s">
        <v>7176</v>
      </c>
      <c r="P7561">
        <v>1587000</v>
      </c>
      <c r="Q7561" t="s">
        <v>6636</v>
      </c>
      <c r="R7561" t="s">
        <v>6636</v>
      </c>
      <c r="S7561" s="12"/>
      <c r="T7561" s="13"/>
      <c r="U7561" t="s">
        <v>6636</v>
      </c>
    </row>
    <row r="7562" spans="1:21" x14ac:dyDescent="0.25">
      <c r="A7562" t="s">
        <v>6619</v>
      </c>
      <c r="B7562" s="12">
        <v>43160</v>
      </c>
      <c r="C7562" t="s">
        <v>12805</v>
      </c>
      <c r="D7562" s="11">
        <v>46216.431018518502</v>
      </c>
      <c r="E7562" t="s">
        <v>12806</v>
      </c>
      <c r="F7562" t="s">
        <v>6617</v>
      </c>
      <c r="G7562" t="s">
        <v>12769</v>
      </c>
      <c r="H7562" t="s">
        <v>6355</v>
      </c>
      <c r="I7562" t="s">
        <v>55</v>
      </c>
      <c r="J7562" t="s">
        <v>44</v>
      </c>
      <c r="K7562" t="s">
        <v>12807</v>
      </c>
      <c r="L7562" t="s">
        <v>12771</v>
      </c>
      <c r="M7562" t="s">
        <v>12808</v>
      </c>
      <c r="N7562" t="s">
        <v>7001</v>
      </c>
      <c r="O7562" t="s">
        <v>7176</v>
      </c>
      <c r="P7562">
        <v>1587000</v>
      </c>
      <c r="Q7562" t="s">
        <v>6636</v>
      </c>
      <c r="R7562" t="s">
        <v>6636</v>
      </c>
      <c r="S7562" s="12"/>
      <c r="T7562" s="13"/>
      <c r="U7562" t="s">
        <v>6636</v>
      </c>
    </row>
    <row r="7563" spans="1:21" x14ac:dyDescent="0.25">
      <c r="A7563" t="s">
        <v>6619</v>
      </c>
      <c r="B7563" s="12">
        <v>43160</v>
      </c>
      <c r="C7563" t="s">
        <v>12805</v>
      </c>
      <c r="D7563" s="11">
        <v>46216.431018518502</v>
      </c>
      <c r="E7563" t="s">
        <v>12806</v>
      </c>
      <c r="F7563" t="s">
        <v>6617</v>
      </c>
      <c r="G7563" t="s">
        <v>12773</v>
      </c>
      <c r="H7563" t="s">
        <v>6355</v>
      </c>
      <c r="I7563" t="s">
        <v>55</v>
      </c>
      <c r="J7563" t="s">
        <v>44</v>
      </c>
      <c r="K7563" t="s">
        <v>12807</v>
      </c>
      <c r="L7563" t="s">
        <v>12771</v>
      </c>
      <c r="M7563" t="s">
        <v>12808</v>
      </c>
      <c r="N7563" t="s">
        <v>7001</v>
      </c>
      <c r="O7563" t="s">
        <v>7176</v>
      </c>
      <c r="P7563">
        <v>1587000</v>
      </c>
      <c r="Q7563" t="s">
        <v>6636</v>
      </c>
      <c r="R7563" t="s">
        <v>6636</v>
      </c>
      <c r="S7563" s="12"/>
      <c r="T7563" s="13"/>
      <c r="U7563" t="s">
        <v>6636</v>
      </c>
    </row>
    <row r="7564" spans="1:21" x14ac:dyDescent="0.25">
      <c r="A7564" t="s">
        <v>6619</v>
      </c>
      <c r="B7564" s="12">
        <v>43160</v>
      </c>
      <c r="C7564" t="s">
        <v>12805</v>
      </c>
      <c r="D7564" s="11">
        <v>46216.431018518502</v>
      </c>
      <c r="E7564" t="s">
        <v>12806</v>
      </c>
      <c r="F7564" t="s">
        <v>6617</v>
      </c>
      <c r="G7564" t="s">
        <v>12774</v>
      </c>
      <c r="H7564" t="s">
        <v>6355</v>
      </c>
      <c r="I7564" t="s">
        <v>55</v>
      </c>
      <c r="J7564" t="s">
        <v>44</v>
      </c>
      <c r="K7564" t="s">
        <v>12807</v>
      </c>
      <c r="L7564" t="s">
        <v>12771</v>
      </c>
      <c r="M7564" t="s">
        <v>12808</v>
      </c>
      <c r="N7564" t="s">
        <v>7001</v>
      </c>
      <c r="O7564" t="s">
        <v>7176</v>
      </c>
      <c r="P7564">
        <v>1587000</v>
      </c>
      <c r="Q7564" t="s">
        <v>6636</v>
      </c>
      <c r="R7564" t="s">
        <v>6636</v>
      </c>
      <c r="S7564" s="12"/>
      <c r="T7564" s="13"/>
      <c r="U7564" t="s">
        <v>6636</v>
      </c>
    </row>
    <row r="7565" spans="1:21" x14ac:dyDescent="0.25">
      <c r="A7565" t="s">
        <v>6619</v>
      </c>
      <c r="B7565" s="12">
        <v>41044</v>
      </c>
      <c r="C7565" t="s">
        <v>12809</v>
      </c>
      <c r="D7565" s="11">
        <v>46174.457013888903</v>
      </c>
      <c r="E7565" t="s">
        <v>12810</v>
      </c>
      <c r="F7565" t="s">
        <v>6617</v>
      </c>
      <c r="G7565" t="s">
        <v>7582</v>
      </c>
      <c r="H7565" t="s">
        <v>897</v>
      </c>
      <c r="I7565" t="s">
        <v>65</v>
      </c>
      <c r="J7565" t="s">
        <v>573</v>
      </c>
      <c r="K7565" t="s">
        <v>12811</v>
      </c>
      <c r="L7565" t="s">
        <v>12812</v>
      </c>
      <c r="M7565" t="s">
        <v>12813</v>
      </c>
      <c r="N7565" t="s">
        <v>6761</v>
      </c>
      <c r="O7565" t="s">
        <v>6762</v>
      </c>
      <c r="P7565">
        <v>2759900</v>
      </c>
      <c r="Q7565" t="s">
        <v>6778</v>
      </c>
      <c r="R7565" t="s">
        <v>6779</v>
      </c>
      <c r="S7565" s="12"/>
      <c r="T7565" s="13"/>
      <c r="U7565" t="s">
        <v>6636</v>
      </c>
    </row>
    <row r="7566" spans="1:21" x14ac:dyDescent="0.25">
      <c r="A7566" t="s">
        <v>6619</v>
      </c>
      <c r="B7566" s="12">
        <v>41044</v>
      </c>
      <c r="C7566" t="s">
        <v>12809</v>
      </c>
      <c r="D7566" s="11">
        <v>46174.457013888903</v>
      </c>
      <c r="E7566" t="s">
        <v>12810</v>
      </c>
      <c r="F7566" t="s">
        <v>6617</v>
      </c>
      <c r="G7566" t="s">
        <v>7583</v>
      </c>
      <c r="H7566" t="s">
        <v>897</v>
      </c>
      <c r="I7566" t="s">
        <v>65</v>
      </c>
      <c r="J7566" t="s">
        <v>573</v>
      </c>
      <c r="K7566" t="s">
        <v>12811</v>
      </c>
      <c r="L7566" t="s">
        <v>12812</v>
      </c>
      <c r="M7566" t="s">
        <v>12813</v>
      </c>
      <c r="N7566" t="s">
        <v>6761</v>
      </c>
      <c r="O7566" t="s">
        <v>6762</v>
      </c>
      <c r="P7566">
        <v>2759900</v>
      </c>
      <c r="Q7566" t="s">
        <v>6778</v>
      </c>
      <c r="R7566" t="s">
        <v>6779</v>
      </c>
      <c r="S7566" s="12"/>
      <c r="T7566" s="13"/>
      <c r="U7566" t="s">
        <v>6636</v>
      </c>
    </row>
    <row r="7567" spans="1:21" x14ac:dyDescent="0.25">
      <c r="A7567" t="s">
        <v>6637</v>
      </c>
      <c r="B7567" s="12">
        <v>38375</v>
      </c>
      <c r="C7567" t="s">
        <v>12814</v>
      </c>
      <c r="D7567" s="11">
        <v>46177.75</v>
      </c>
      <c r="E7567" t="s">
        <v>12815</v>
      </c>
      <c r="F7567" t="s">
        <v>6617</v>
      </c>
      <c r="G7567" t="s">
        <v>7582</v>
      </c>
      <c r="H7567" t="s">
        <v>897</v>
      </c>
      <c r="I7567" t="s">
        <v>6636</v>
      </c>
      <c r="J7567" t="s">
        <v>6636</v>
      </c>
      <c r="K7567" t="s">
        <v>12816</v>
      </c>
      <c r="L7567" t="s">
        <v>12812</v>
      </c>
      <c r="M7567" t="s">
        <v>12817</v>
      </c>
      <c r="N7567" t="s">
        <v>6761</v>
      </c>
      <c r="O7567" t="s">
        <v>6762</v>
      </c>
      <c r="P7567">
        <v>2939900</v>
      </c>
      <c r="Q7567" t="s">
        <v>6778</v>
      </c>
      <c r="R7567" t="s">
        <v>6779</v>
      </c>
      <c r="S7567" s="12"/>
      <c r="T7567" s="13"/>
      <c r="U7567" t="s">
        <v>6636</v>
      </c>
    </row>
    <row r="7568" spans="1:21" x14ac:dyDescent="0.25">
      <c r="A7568" t="s">
        <v>6637</v>
      </c>
      <c r="B7568" s="12">
        <v>38375</v>
      </c>
      <c r="C7568" t="s">
        <v>12814</v>
      </c>
      <c r="D7568" s="11">
        <v>46177.75</v>
      </c>
      <c r="E7568" t="s">
        <v>12815</v>
      </c>
      <c r="F7568" t="s">
        <v>6617</v>
      </c>
      <c r="G7568" t="s">
        <v>7583</v>
      </c>
      <c r="H7568" t="s">
        <v>897</v>
      </c>
      <c r="I7568" t="s">
        <v>6636</v>
      </c>
      <c r="J7568" t="s">
        <v>6636</v>
      </c>
      <c r="K7568" t="s">
        <v>12816</v>
      </c>
      <c r="L7568" t="s">
        <v>12812</v>
      </c>
      <c r="M7568" t="s">
        <v>12817</v>
      </c>
      <c r="N7568" t="s">
        <v>6761</v>
      </c>
      <c r="O7568" t="s">
        <v>6762</v>
      </c>
      <c r="P7568">
        <v>2939900</v>
      </c>
      <c r="Q7568" t="s">
        <v>6778</v>
      </c>
      <c r="R7568" t="s">
        <v>6779</v>
      </c>
      <c r="S7568" s="12"/>
      <c r="T7568" s="13"/>
      <c r="U7568" t="s">
        <v>6636</v>
      </c>
    </row>
    <row r="7569" spans="1:21" x14ac:dyDescent="0.25">
      <c r="A7569" t="s">
        <v>6614</v>
      </c>
      <c r="B7569" s="12"/>
      <c r="C7569" t="s">
        <v>12818</v>
      </c>
      <c r="D7569" s="11">
        <v>46185</v>
      </c>
      <c r="E7569" t="s">
        <v>12819</v>
      </c>
      <c r="F7569" t="s">
        <v>6617</v>
      </c>
      <c r="G7569" t="s">
        <v>6636</v>
      </c>
      <c r="H7569" t="s">
        <v>897</v>
      </c>
      <c r="I7569" t="s">
        <v>6636</v>
      </c>
      <c r="J7569" t="s">
        <v>6636</v>
      </c>
      <c r="K7569" t="s">
        <v>6636</v>
      </c>
      <c r="L7569" t="s">
        <v>6636</v>
      </c>
      <c r="M7569" t="s">
        <v>12820</v>
      </c>
      <c r="N7569" t="s">
        <v>6761</v>
      </c>
      <c r="O7569" t="s">
        <v>6762</v>
      </c>
      <c r="P7569">
        <v>2300000</v>
      </c>
      <c r="Q7569" t="s">
        <v>6636</v>
      </c>
      <c r="R7569" t="s">
        <v>6636</v>
      </c>
      <c r="S7569" s="12">
        <v>1</v>
      </c>
      <c r="T7569" s="13"/>
      <c r="U7569" t="s">
        <v>6636</v>
      </c>
    </row>
    <row r="7570" spans="1:21" x14ac:dyDescent="0.25">
      <c r="A7570" t="s">
        <v>6614</v>
      </c>
      <c r="B7570" s="12"/>
      <c r="C7570" t="s">
        <v>12821</v>
      </c>
      <c r="D7570" s="11">
        <v>46187</v>
      </c>
      <c r="E7570" t="s">
        <v>12822</v>
      </c>
      <c r="F7570" t="s">
        <v>6617</v>
      </c>
      <c r="G7570" t="s">
        <v>6636</v>
      </c>
      <c r="H7570" t="s">
        <v>897</v>
      </c>
      <c r="I7570" t="s">
        <v>6636</v>
      </c>
      <c r="J7570" t="s">
        <v>6636</v>
      </c>
      <c r="K7570" t="s">
        <v>6636</v>
      </c>
      <c r="L7570" t="s">
        <v>6636</v>
      </c>
      <c r="M7570" t="s">
        <v>12823</v>
      </c>
      <c r="N7570" t="s">
        <v>6761</v>
      </c>
      <c r="O7570" t="s">
        <v>6771</v>
      </c>
      <c r="P7570">
        <v>2520000</v>
      </c>
      <c r="Q7570" t="s">
        <v>6636</v>
      </c>
      <c r="R7570" t="s">
        <v>6636</v>
      </c>
      <c r="S7570" s="12">
        <v>1</v>
      </c>
      <c r="T7570" s="13"/>
      <c r="U7570" t="s">
        <v>6636</v>
      </c>
    </row>
    <row r="7571" spans="1:21" x14ac:dyDescent="0.25">
      <c r="A7571" t="s">
        <v>6614</v>
      </c>
      <c r="B7571" s="12"/>
      <c r="C7571" t="s">
        <v>12824</v>
      </c>
      <c r="D7571" s="11">
        <v>46187</v>
      </c>
      <c r="E7571" t="s">
        <v>12825</v>
      </c>
      <c r="F7571" t="s">
        <v>6617</v>
      </c>
      <c r="G7571" t="s">
        <v>6636</v>
      </c>
      <c r="H7571" t="s">
        <v>897</v>
      </c>
      <c r="I7571" t="s">
        <v>6636</v>
      </c>
      <c r="J7571" t="s">
        <v>6636</v>
      </c>
      <c r="K7571" t="s">
        <v>6636</v>
      </c>
      <c r="L7571" t="s">
        <v>6636</v>
      </c>
      <c r="M7571" t="s">
        <v>12826</v>
      </c>
      <c r="N7571" t="s">
        <v>6761</v>
      </c>
      <c r="O7571" t="s">
        <v>6762</v>
      </c>
      <c r="P7571">
        <v>1970000</v>
      </c>
      <c r="Q7571" t="s">
        <v>6636</v>
      </c>
      <c r="R7571" t="s">
        <v>6636</v>
      </c>
      <c r="S7571" s="12">
        <v>1</v>
      </c>
      <c r="T7571" s="13"/>
      <c r="U7571" t="s">
        <v>6636</v>
      </c>
    </row>
    <row r="7572" spans="1:21" x14ac:dyDescent="0.25">
      <c r="A7572" t="s">
        <v>6614</v>
      </c>
      <c r="B7572" s="12"/>
      <c r="C7572" t="s">
        <v>12827</v>
      </c>
      <c r="D7572" s="11">
        <v>46188</v>
      </c>
      <c r="E7572" t="s">
        <v>12828</v>
      </c>
      <c r="F7572" t="s">
        <v>6617</v>
      </c>
      <c r="G7572" t="s">
        <v>6636</v>
      </c>
      <c r="H7572" t="s">
        <v>897</v>
      </c>
      <c r="I7572" t="s">
        <v>6636</v>
      </c>
      <c r="J7572" t="s">
        <v>6636</v>
      </c>
      <c r="K7572" t="s">
        <v>6636</v>
      </c>
      <c r="L7572" t="s">
        <v>6636</v>
      </c>
      <c r="M7572" t="s">
        <v>12829</v>
      </c>
      <c r="N7572" t="s">
        <v>6761</v>
      </c>
      <c r="O7572" t="s">
        <v>6762</v>
      </c>
      <c r="P7572">
        <v>1970000</v>
      </c>
      <c r="Q7572" t="s">
        <v>6636</v>
      </c>
      <c r="R7572" t="s">
        <v>6636</v>
      </c>
      <c r="S7572" s="12">
        <v>1</v>
      </c>
      <c r="T7572" s="13"/>
      <c r="U7572" t="s">
        <v>6636</v>
      </c>
    </row>
    <row r="7573" spans="1:21" x14ac:dyDescent="0.25">
      <c r="A7573" t="s">
        <v>6637</v>
      </c>
      <c r="B7573" s="12">
        <v>39049</v>
      </c>
      <c r="C7573" t="s">
        <v>12830</v>
      </c>
      <c r="D7573" s="11">
        <v>46188.545023148101</v>
      </c>
      <c r="E7573" t="s">
        <v>12831</v>
      </c>
      <c r="F7573" t="s">
        <v>6617</v>
      </c>
      <c r="G7573" t="s">
        <v>7582</v>
      </c>
      <c r="H7573" t="s">
        <v>897</v>
      </c>
      <c r="I7573" t="s">
        <v>55</v>
      </c>
      <c r="J7573" t="s">
        <v>643</v>
      </c>
      <c r="K7573" t="s">
        <v>12832</v>
      </c>
      <c r="L7573" t="s">
        <v>12812</v>
      </c>
      <c r="M7573" t="s">
        <v>12833</v>
      </c>
      <c r="N7573" t="s">
        <v>6761</v>
      </c>
      <c r="O7573" t="s">
        <v>7185</v>
      </c>
      <c r="P7573">
        <v>3959000</v>
      </c>
      <c r="Q7573" t="s">
        <v>6636</v>
      </c>
      <c r="R7573" t="s">
        <v>6636</v>
      </c>
      <c r="S7573" s="12"/>
      <c r="T7573" s="13"/>
      <c r="U7573" t="s">
        <v>6780</v>
      </c>
    </row>
    <row r="7574" spans="1:21" x14ac:dyDescent="0.25">
      <c r="A7574" t="s">
        <v>6637</v>
      </c>
      <c r="B7574" s="12">
        <v>39049</v>
      </c>
      <c r="C7574" t="s">
        <v>12830</v>
      </c>
      <c r="D7574" s="11">
        <v>46188.545023148101</v>
      </c>
      <c r="E7574" t="s">
        <v>12831</v>
      </c>
      <c r="F7574" t="s">
        <v>6617</v>
      </c>
      <c r="G7574" t="s">
        <v>7583</v>
      </c>
      <c r="H7574" t="s">
        <v>897</v>
      </c>
      <c r="I7574" t="s">
        <v>55</v>
      </c>
      <c r="J7574" t="s">
        <v>643</v>
      </c>
      <c r="K7574" t="s">
        <v>12832</v>
      </c>
      <c r="L7574" t="s">
        <v>12812</v>
      </c>
      <c r="M7574" t="s">
        <v>12833</v>
      </c>
      <c r="N7574" t="s">
        <v>6761</v>
      </c>
      <c r="O7574" t="s">
        <v>7185</v>
      </c>
      <c r="P7574">
        <v>3959000</v>
      </c>
      <c r="Q7574" t="s">
        <v>6636</v>
      </c>
      <c r="R7574" t="s">
        <v>6636</v>
      </c>
      <c r="S7574" s="12"/>
      <c r="T7574" s="13"/>
      <c r="U7574" t="s">
        <v>6780</v>
      </c>
    </row>
    <row r="7575" spans="1:21" x14ac:dyDescent="0.25">
      <c r="A7575" t="s">
        <v>6637</v>
      </c>
      <c r="B7575" s="12">
        <v>41874</v>
      </c>
      <c r="C7575" t="s">
        <v>12834</v>
      </c>
      <c r="D7575" s="11">
        <v>46188.623344907399</v>
      </c>
      <c r="E7575" t="s">
        <v>12835</v>
      </c>
      <c r="F7575" t="s">
        <v>6617</v>
      </c>
      <c r="G7575" t="s">
        <v>7582</v>
      </c>
      <c r="H7575" t="s">
        <v>897</v>
      </c>
      <c r="I7575" t="s">
        <v>55</v>
      </c>
      <c r="J7575" t="s">
        <v>44</v>
      </c>
      <c r="K7575" t="s">
        <v>12836</v>
      </c>
      <c r="L7575" t="s">
        <v>12812</v>
      </c>
      <c r="M7575" t="s">
        <v>12837</v>
      </c>
      <c r="N7575" t="s">
        <v>6761</v>
      </c>
      <c r="O7575" t="s">
        <v>6762</v>
      </c>
      <c r="P7575">
        <v>2939900</v>
      </c>
      <c r="Q7575" t="s">
        <v>6778</v>
      </c>
      <c r="R7575" t="s">
        <v>6779</v>
      </c>
      <c r="S7575" s="12"/>
      <c r="T7575" s="13"/>
      <c r="U7575" t="s">
        <v>6830</v>
      </c>
    </row>
    <row r="7576" spans="1:21" x14ac:dyDescent="0.25">
      <c r="A7576" t="s">
        <v>6637</v>
      </c>
      <c r="B7576" s="12">
        <v>41874</v>
      </c>
      <c r="C7576" t="s">
        <v>12834</v>
      </c>
      <c r="D7576" s="11">
        <v>46188.623344907399</v>
      </c>
      <c r="E7576" t="s">
        <v>12835</v>
      </c>
      <c r="F7576" t="s">
        <v>6617</v>
      </c>
      <c r="G7576" t="s">
        <v>7583</v>
      </c>
      <c r="H7576" t="s">
        <v>897</v>
      </c>
      <c r="I7576" t="s">
        <v>55</v>
      </c>
      <c r="J7576" t="s">
        <v>44</v>
      </c>
      <c r="K7576" t="s">
        <v>12836</v>
      </c>
      <c r="L7576" t="s">
        <v>12812</v>
      </c>
      <c r="M7576" t="s">
        <v>12837</v>
      </c>
      <c r="N7576" t="s">
        <v>6761</v>
      </c>
      <c r="O7576" t="s">
        <v>6762</v>
      </c>
      <c r="P7576">
        <v>2939900</v>
      </c>
      <c r="Q7576" t="s">
        <v>6778</v>
      </c>
      <c r="R7576" t="s">
        <v>6779</v>
      </c>
      <c r="S7576" s="12"/>
      <c r="T7576" s="13"/>
      <c r="U7576" t="s">
        <v>6830</v>
      </c>
    </row>
    <row r="7577" spans="1:21" x14ac:dyDescent="0.25">
      <c r="A7577" t="s">
        <v>6637</v>
      </c>
      <c r="B7577" s="12">
        <v>41876</v>
      </c>
      <c r="C7577" t="s">
        <v>12838</v>
      </c>
      <c r="D7577" s="11">
        <v>46189.645833333299</v>
      </c>
      <c r="E7577" t="s">
        <v>12839</v>
      </c>
      <c r="F7577" t="s">
        <v>6617</v>
      </c>
      <c r="G7577" t="s">
        <v>7582</v>
      </c>
      <c r="H7577" t="s">
        <v>897</v>
      </c>
      <c r="I7577" t="s">
        <v>65</v>
      </c>
      <c r="J7577" t="s">
        <v>57</v>
      </c>
      <c r="K7577" t="s">
        <v>12840</v>
      </c>
      <c r="L7577" t="s">
        <v>12812</v>
      </c>
      <c r="M7577" t="s">
        <v>12841</v>
      </c>
      <c r="N7577" t="s">
        <v>6761</v>
      </c>
      <c r="O7577" t="s">
        <v>6762</v>
      </c>
      <c r="P7577">
        <v>2759900</v>
      </c>
      <c r="Q7577" t="s">
        <v>6636</v>
      </c>
      <c r="R7577" t="s">
        <v>6636</v>
      </c>
      <c r="S7577" s="12"/>
      <c r="T7577" s="13"/>
      <c r="U7577" t="s">
        <v>6780</v>
      </c>
    </row>
    <row r="7578" spans="1:21" x14ac:dyDescent="0.25">
      <c r="A7578" t="s">
        <v>6637</v>
      </c>
      <c r="B7578" s="12">
        <v>41876</v>
      </c>
      <c r="C7578" t="s">
        <v>12838</v>
      </c>
      <c r="D7578" s="11">
        <v>46189.645833333299</v>
      </c>
      <c r="E7578" t="s">
        <v>12839</v>
      </c>
      <c r="F7578" t="s">
        <v>6617</v>
      </c>
      <c r="G7578" t="s">
        <v>7583</v>
      </c>
      <c r="H7578" t="s">
        <v>897</v>
      </c>
      <c r="I7578" t="s">
        <v>65</v>
      </c>
      <c r="J7578" t="s">
        <v>57</v>
      </c>
      <c r="K7578" t="s">
        <v>12840</v>
      </c>
      <c r="L7578" t="s">
        <v>12812</v>
      </c>
      <c r="M7578" t="s">
        <v>12841</v>
      </c>
      <c r="N7578" t="s">
        <v>6761</v>
      </c>
      <c r="O7578" t="s">
        <v>6762</v>
      </c>
      <c r="P7578">
        <v>2759900</v>
      </c>
      <c r="Q7578" t="s">
        <v>6636</v>
      </c>
      <c r="R7578" t="s">
        <v>6636</v>
      </c>
      <c r="S7578" s="12"/>
      <c r="T7578" s="13"/>
      <c r="U7578" t="s">
        <v>6780</v>
      </c>
    </row>
    <row r="7579" spans="1:21" x14ac:dyDescent="0.25">
      <c r="A7579" t="s">
        <v>6619</v>
      </c>
      <c r="B7579" s="12">
        <v>41874</v>
      </c>
      <c r="C7579" t="s">
        <v>12834</v>
      </c>
      <c r="D7579" s="11">
        <v>46189.648206018501</v>
      </c>
      <c r="E7579" t="s">
        <v>12835</v>
      </c>
      <c r="F7579" t="s">
        <v>6617</v>
      </c>
      <c r="G7579" t="s">
        <v>7582</v>
      </c>
      <c r="H7579" t="s">
        <v>897</v>
      </c>
      <c r="I7579" t="s">
        <v>55</v>
      </c>
      <c r="J7579" t="s">
        <v>44</v>
      </c>
      <c r="K7579" t="s">
        <v>12836</v>
      </c>
      <c r="L7579" t="s">
        <v>12812</v>
      </c>
      <c r="M7579" t="s">
        <v>12837</v>
      </c>
      <c r="N7579" t="s">
        <v>6761</v>
      </c>
      <c r="O7579" t="s">
        <v>6762</v>
      </c>
      <c r="P7579">
        <v>2939900</v>
      </c>
      <c r="Q7579" t="s">
        <v>6778</v>
      </c>
      <c r="R7579" t="s">
        <v>6779</v>
      </c>
      <c r="S7579" s="12"/>
      <c r="T7579" s="13"/>
      <c r="U7579" t="s">
        <v>6830</v>
      </c>
    </row>
    <row r="7580" spans="1:21" x14ac:dyDescent="0.25">
      <c r="A7580" t="s">
        <v>6619</v>
      </c>
      <c r="B7580" s="12">
        <v>41874</v>
      </c>
      <c r="C7580" t="s">
        <v>12834</v>
      </c>
      <c r="D7580" s="11">
        <v>46189.648206018501</v>
      </c>
      <c r="E7580" t="s">
        <v>12835</v>
      </c>
      <c r="F7580" t="s">
        <v>6617</v>
      </c>
      <c r="G7580" t="s">
        <v>7583</v>
      </c>
      <c r="H7580" t="s">
        <v>897</v>
      </c>
      <c r="I7580" t="s">
        <v>55</v>
      </c>
      <c r="J7580" t="s">
        <v>44</v>
      </c>
      <c r="K7580" t="s">
        <v>12836</v>
      </c>
      <c r="L7580" t="s">
        <v>12812</v>
      </c>
      <c r="M7580" t="s">
        <v>12837</v>
      </c>
      <c r="N7580" t="s">
        <v>6761</v>
      </c>
      <c r="O7580" t="s">
        <v>6762</v>
      </c>
      <c r="P7580">
        <v>2939900</v>
      </c>
      <c r="Q7580" t="s">
        <v>6778</v>
      </c>
      <c r="R7580" t="s">
        <v>6779</v>
      </c>
      <c r="S7580" s="12"/>
      <c r="T7580" s="13"/>
      <c r="U7580" t="s">
        <v>6830</v>
      </c>
    </row>
    <row r="7581" spans="1:21" x14ac:dyDescent="0.25">
      <c r="A7581" t="s">
        <v>6619</v>
      </c>
      <c r="B7581" s="12">
        <v>41876</v>
      </c>
      <c r="C7581" t="s">
        <v>12838</v>
      </c>
      <c r="D7581" s="11">
        <v>46189.654560185198</v>
      </c>
      <c r="E7581" t="s">
        <v>12839</v>
      </c>
      <c r="F7581" t="s">
        <v>6617</v>
      </c>
      <c r="G7581" t="s">
        <v>7582</v>
      </c>
      <c r="H7581" t="s">
        <v>897</v>
      </c>
      <c r="I7581" t="s">
        <v>65</v>
      </c>
      <c r="J7581" t="s">
        <v>57</v>
      </c>
      <c r="K7581" t="s">
        <v>12840</v>
      </c>
      <c r="L7581" t="s">
        <v>12812</v>
      </c>
      <c r="M7581" t="s">
        <v>12841</v>
      </c>
      <c r="N7581" t="s">
        <v>6761</v>
      </c>
      <c r="O7581" t="s">
        <v>6762</v>
      </c>
      <c r="P7581">
        <v>2759900</v>
      </c>
      <c r="Q7581" t="s">
        <v>6636</v>
      </c>
      <c r="R7581" t="s">
        <v>6636</v>
      </c>
      <c r="S7581" s="12"/>
      <c r="T7581" s="13"/>
      <c r="U7581" t="s">
        <v>6780</v>
      </c>
    </row>
    <row r="7582" spans="1:21" x14ac:dyDescent="0.25">
      <c r="A7582" t="s">
        <v>6619</v>
      </c>
      <c r="B7582" s="12">
        <v>41876</v>
      </c>
      <c r="C7582" t="s">
        <v>12838</v>
      </c>
      <c r="D7582" s="11">
        <v>46189.654560185198</v>
      </c>
      <c r="E7582" t="s">
        <v>12839</v>
      </c>
      <c r="F7582" t="s">
        <v>6617</v>
      </c>
      <c r="G7582" t="s">
        <v>7583</v>
      </c>
      <c r="H7582" t="s">
        <v>897</v>
      </c>
      <c r="I7582" t="s">
        <v>65</v>
      </c>
      <c r="J7582" t="s">
        <v>57</v>
      </c>
      <c r="K7582" t="s">
        <v>12840</v>
      </c>
      <c r="L7582" t="s">
        <v>12812</v>
      </c>
      <c r="M7582" t="s">
        <v>12841</v>
      </c>
      <c r="N7582" t="s">
        <v>6761</v>
      </c>
      <c r="O7582" t="s">
        <v>6762</v>
      </c>
      <c r="P7582">
        <v>2759900</v>
      </c>
      <c r="Q7582" t="s">
        <v>6636</v>
      </c>
      <c r="R7582" t="s">
        <v>6636</v>
      </c>
      <c r="S7582" s="12"/>
      <c r="T7582" s="13"/>
      <c r="U7582" t="s">
        <v>6780</v>
      </c>
    </row>
    <row r="7583" spans="1:21" x14ac:dyDescent="0.25">
      <c r="A7583" t="s">
        <v>6614</v>
      </c>
      <c r="B7583" s="12"/>
      <c r="C7583" t="s">
        <v>12842</v>
      </c>
      <c r="D7583" s="11">
        <v>46190</v>
      </c>
      <c r="E7583" t="s">
        <v>12843</v>
      </c>
      <c r="F7583" t="s">
        <v>6617</v>
      </c>
      <c r="G7583" t="s">
        <v>6636</v>
      </c>
      <c r="H7583" t="s">
        <v>897</v>
      </c>
      <c r="I7583" t="s">
        <v>6636</v>
      </c>
      <c r="J7583" t="s">
        <v>6636</v>
      </c>
      <c r="K7583" t="s">
        <v>6636</v>
      </c>
      <c r="L7583" t="s">
        <v>6636</v>
      </c>
      <c r="M7583" t="s">
        <v>12844</v>
      </c>
      <c r="N7583" t="s">
        <v>6761</v>
      </c>
      <c r="O7583" t="s">
        <v>6762</v>
      </c>
      <c r="P7583">
        <v>2200000</v>
      </c>
      <c r="Q7583" t="s">
        <v>6636</v>
      </c>
      <c r="R7583" t="s">
        <v>6636</v>
      </c>
      <c r="S7583" s="12">
        <v>1</v>
      </c>
      <c r="T7583" s="13"/>
      <c r="U7583" t="s">
        <v>6636</v>
      </c>
    </row>
    <row r="7584" spans="1:21" x14ac:dyDescent="0.25">
      <c r="A7584" t="s">
        <v>6614</v>
      </c>
      <c r="B7584" s="12"/>
      <c r="C7584" t="s">
        <v>12845</v>
      </c>
      <c r="D7584" s="11">
        <v>46191</v>
      </c>
      <c r="E7584" t="s">
        <v>12846</v>
      </c>
      <c r="F7584" t="s">
        <v>6617</v>
      </c>
      <c r="G7584" t="s">
        <v>6636</v>
      </c>
      <c r="H7584" t="s">
        <v>897</v>
      </c>
      <c r="I7584" t="s">
        <v>6636</v>
      </c>
      <c r="J7584" t="s">
        <v>6636</v>
      </c>
      <c r="K7584" t="s">
        <v>6636</v>
      </c>
      <c r="L7584" t="s">
        <v>6636</v>
      </c>
      <c r="M7584" t="s">
        <v>12847</v>
      </c>
      <c r="N7584" t="s">
        <v>6761</v>
      </c>
      <c r="O7584" t="s">
        <v>6762</v>
      </c>
      <c r="P7584">
        <v>1970000</v>
      </c>
      <c r="Q7584" t="s">
        <v>6636</v>
      </c>
      <c r="R7584" t="s">
        <v>6636</v>
      </c>
      <c r="S7584" s="12">
        <v>1</v>
      </c>
      <c r="T7584" s="13"/>
      <c r="U7584" t="s">
        <v>6636</v>
      </c>
    </row>
    <row r="7585" spans="1:21" x14ac:dyDescent="0.25">
      <c r="A7585" t="s">
        <v>6614</v>
      </c>
      <c r="B7585" s="12"/>
      <c r="C7585" t="s">
        <v>12848</v>
      </c>
      <c r="D7585" s="11">
        <v>46192</v>
      </c>
      <c r="E7585" t="s">
        <v>12849</v>
      </c>
      <c r="F7585" t="s">
        <v>6617</v>
      </c>
      <c r="G7585" t="s">
        <v>6636</v>
      </c>
      <c r="H7585" t="s">
        <v>897</v>
      </c>
      <c r="I7585" t="s">
        <v>6636</v>
      </c>
      <c r="J7585" t="s">
        <v>6636</v>
      </c>
      <c r="K7585" t="s">
        <v>6636</v>
      </c>
      <c r="L7585" t="s">
        <v>6636</v>
      </c>
      <c r="M7585" t="s">
        <v>12850</v>
      </c>
      <c r="N7585" t="s">
        <v>6761</v>
      </c>
      <c r="O7585" t="s">
        <v>6762</v>
      </c>
      <c r="P7585">
        <v>1970000</v>
      </c>
      <c r="Q7585" t="s">
        <v>6636</v>
      </c>
      <c r="R7585" t="s">
        <v>6636</v>
      </c>
      <c r="S7585" s="12">
        <v>1</v>
      </c>
      <c r="T7585" s="13"/>
      <c r="U7585" t="s">
        <v>6636</v>
      </c>
    </row>
    <row r="7586" spans="1:21" x14ac:dyDescent="0.25">
      <c r="A7586" t="s">
        <v>6637</v>
      </c>
      <c r="B7586" s="12">
        <v>42031</v>
      </c>
      <c r="C7586" t="s">
        <v>12851</v>
      </c>
      <c r="D7586" s="11">
        <v>46192.4399305556</v>
      </c>
      <c r="E7586" t="s">
        <v>12852</v>
      </c>
      <c r="F7586" t="s">
        <v>6617</v>
      </c>
      <c r="G7586" t="s">
        <v>7582</v>
      </c>
      <c r="H7586" t="s">
        <v>897</v>
      </c>
      <c r="I7586" t="s">
        <v>55</v>
      </c>
      <c r="J7586" t="s">
        <v>176</v>
      </c>
      <c r="K7586" t="s">
        <v>12853</v>
      </c>
      <c r="L7586" t="s">
        <v>12812</v>
      </c>
      <c r="M7586" t="s">
        <v>12854</v>
      </c>
      <c r="N7586" t="s">
        <v>6761</v>
      </c>
      <c r="O7586" t="s">
        <v>6762</v>
      </c>
      <c r="P7586">
        <v>3029900</v>
      </c>
      <c r="Q7586" t="s">
        <v>6636</v>
      </c>
      <c r="R7586" t="s">
        <v>6636</v>
      </c>
      <c r="S7586" s="12"/>
      <c r="T7586" s="13"/>
      <c r="U7586" t="s">
        <v>6721</v>
      </c>
    </row>
    <row r="7587" spans="1:21" x14ac:dyDescent="0.25">
      <c r="A7587" t="s">
        <v>6637</v>
      </c>
      <c r="B7587" s="12">
        <v>42031</v>
      </c>
      <c r="C7587" t="s">
        <v>12851</v>
      </c>
      <c r="D7587" s="11">
        <v>46192.4399305556</v>
      </c>
      <c r="E7587" t="s">
        <v>12852</v>
      </c>
      <c r="F7587" t="s">
        <v>6617</v>
      </c>
      <c r="G7587" t="s">
        <v>7583</v>
      </c>
      <c r="H7587" t="s">
        <v>897</v>
      </c>
      <c r="I7587" t="s">
        <v>55</v>
      </c>
      <c r="J7587" t="s">
        <v>176</v>
      </c>
      <c r="K7587" t="s">
        <v>12853</v>
      </c>
      <c r="L7587" t="s">
        <v>12812</v>
      </c>
      <c r="M7587" t="s">
        <v>12854</v>
      </c>
      <c r="N7587" t="s">
        <v>6761</v>
      </c>
      <c r="O7587" t="s">
        <v>6762</v>
      </c>
      <c r="P7587">
        <v>3029900</v>
      </c>
      <c r="Q7587" t="s">
        <v>6636</v>
      </c>
      <c r="R7587" t="s">
        <v>6636</v>
      </c>
      <c r="S7587" s="12"/>
      <c r="T7587" s="13"/>
      <c r="U7587" t="s">
        <v>6721</v>
      </c>
    </row>
    <row r="7588" spans="1:21" x14ac:dyDescent="0.25">
      <c r="A7588" t="s">
        <v>6619</v>
      </c>
      <c r="B7588" s="12">
        <v>42031</v>
      </c>
      <c r="C7588" t="s">
        <v>12851</v>
      </c>
      <c r="D7588" s="11">
        <v>46192.462743055599</v>
      </c>
      <c r="E7588" t="s">
        <v>12852</v>
      </c>
      <c r="F7588" t="s">
        <v>6617</v>
      </c>
      <c r="G7588" t="s">
        <v>7582</v>
      </c>
      <c r="H7588" t="s">
        <v>897</v>
      </c>
      <c r="I7588" t="s">
        <v>55</v>
      </c>
      <c r="J7588" t="s">
        <v>176</v>
      </c>
      <c r="K7588" t="s">
        <v>12853</v>
      </c>
      <c r="L7588" t="s">
        <v>12812</v>
      </c>
      <c r="M7588" t="s">
        <v>12854</v>
      </c>
      <c r="N7588" t="s">
        <v>6761</v>
      </c>
      <c r="O7588" t="s">
        <v>6762</v>
      </c>
      <c r="P7588">
        <v>3029900</v>
      </c>
      <c r="Q7588" t="s">
        <v>6636</v>
      </c>
      <c r="R7588" t="s">
        <v>6636</v>
      </c>
      <c r="S7588" s="12"/>
      <c r="T7588" s="13"/>
      <c r="U7588" t="s">
        <v>6721</v>
      </c>
    </row>
    <row r="7589" spans="1:21" x14ac:dyDescent="0.25">
      <c r="A7589" t="s">
        <v>6619</v>
      </c>
      <c r="B7589" s="12">
        <v>42031</v>
      </c>
      <c r="C7589" t="s">
        <v>12851</v>
      </c>
      <c r="D7589" s="11">
        <v>46192.462743055599</v>
      </c>
      <c r="E7589" t="s">
        <v>12852</v>
      </c>
      <c r="F7589" t="s">
        <v>6617</v>
      </c>
      <c r="G7589" t="s">
        <v>7583</v>
      </c>
      <c r="H7589" t="s">
        <v>897</v>
      </c>
      <c r="I7589" t="s">
        <v>55</v>
      </c>
      <c r="J7589" t="s">
        <v>176</v>
      </c>
      <c r="K7589" t="s">
        <v>12853</v>
      </c>
      <c r="L7589" t="s">
        <v>12812</v>
      </c>
      <c r="M7589" t="s">
        <v>12854</v>
      </c>
      <c r="N7589" t="s">
        <v>6761</v>
      </c>
      <c r="O7589" t="s">
        <v>6762</v>
      </c>
      <c r="P7589">
        <v>3029900</v>
      </c>
      <c r="Q7589" t="s">
        <v>6636</v>
      </c>
      <c r="R7589" t="s">
        <v>6636</v>
      </c>
      <c r="S7589" s="12"/>
      <c r="T7589" s="13"/>
      <c r="U7589" t="s">
        <v>6721</v>
      </c>
    </row>
    <row r="7590" spans="1:21" x14ac:dyDescent="0.25">
      <c r="A7590" t="s">
        <v>6614</v>
      </c>
      <c r="B7590" s="12"/>
      <c r="C7590" t="s">
        <v>12855</v>
      </c>
      <c r="D7590" s="11">
        <v>46193</v>
      </c>
      <c r="E7590" t="s">
        <v>12856</v>
      </c>
      <c r="F7590" t="s">
        <v>6617</v>
      </c>
      <c r="G7590" t="s">
        <v>6636</v>
      </c>
      <c r="H7590" t="s">
        <v>897</v>
      </c>
      <c r="I7590" t="s">
        <v>6636</v>
      </c>
      <c r="J7590" t="s">
        <v>6636</v>
      </c>
      <c r="K7590" t="s">
        <v>6636</v>
      </c>
      <c r="L7590" t="s">
        <v>6636</v>
      </c>
      <c r="M7590" t="s">
        <v>12857</v>
      </c>
      <c r="N7590" t="s">
        <v>6761</v>
      </c>
      <c r="O7590" t="s">
        <v>6862</v>
      </c>
      <c r="P7590">
        <v>4000000</v>
      </c>
      <c r="Q7590" t="s">
        <v>6636</v>
      </c>
      <c r="R7590" t="s">
        <v>6636</v>
      </c>
      <c r="S7590" s="12">
        <v>1</v>
      </c>
      <c r="T7590" s="13"/>
      <c r="U7590" t="s">
        <v>6636</v>
      </c>
    </row>
    <row r="7591" spans="1:21" x14ac:dyDescent="0.25">
      <c r="A7591" t="s">
        <v>6614</v>
      </c>
      <c r="B7591" s="12"/>
      <c r="C7591" t="s">
        <v>12858</v>
      </c>
      <c r="D7591" s="11">
        <v>46194</v>
      </c>
      <c r="E7591" t="s">
        <v>12859</v>
      </c>
      <c r="F7591" t="s">
        <v>6617</v>
      </c>
      <c r="G7591" t="s">
        <v>6636</v>
      </c>
      <c r="H7591" t="s">
        <v>897</v>
      </c>
      <c r="I7591" t="s">
        <v>6636</v>
      </c>
      <c r="J7591" t="s">
        <v>6636</v>
      </c>
      <c r="K7591" t="s">
        <v>6636</v>
      </c>
      <c r="L7591" t="s">
        <v>6636</v>
      </c>
      <c r="M7591" t="s">
        <v>12860</v>
      </c>
      <c r="N7591" t="s">
        <v>6761</v>
      </c>
      <c r="O7591" t="s">
        <v>6762</v>
      </c>
      <c r="P7591">
        <v>1970000</v>
      </c>
      <c r="Q7591" t="s">
        <v>6636</v>
      </c>
      <c r="R7591" t="s">
        <v>6636</v>
      </c>
      <c r="S7591" s="12">
        <v>1</v>
      </c>
      <c r="T7591" s="13"/>
      <c r="U7591" t="s">
        <v>6636</v>
      </c>
    </row>
    <row r="7592" spans="1:21" x14ac:dyDescent="0.25">
      <c r="A7592" t="s">
        <v>6614</v>
      </c>
      <c r="B7592" s="12"/>
      <c r="C7592" t="s">
        <v>12861</v>
      </c>
      <c r="D7592" s="11">
        <v>46194</v>
      </c>
      <c r="E7592" t="s">
        <v>12862</v>
      </c>
      <c r="F7592" t="s">
        <v>6617</v>
      </c>
      <c r="G7592" t="s">
        <v>6636</v>
      </c>
      <c r="H7592" t="s">
        <v>897</v>
      </c>
      <c r="I7592" t="s">
        <v>6636</v>
      </c>
      <c r="J7592" t="s">
        <v>6636</v>
      </c>
      <c r="K7592" t="s">
        <v>6636</v>
      </c>
      <c r="L7592" t="s">
        <v>6636</v>
      </c>
      <c r="M7592" t="s">
        <v>12863</v>
      </c>
      <c r="N7592" t="s">
        <v>6761</v>
      </c>
      <c r="O7592" t="s">
        <v>6762</v>
      </c>
      <c r="P7592">
        <v>2450000</v>
      </c>
      <c r="Q7592" t="s">
        <v>6636</v>
      </c>
      <c r="R7592" t="s">
        <v>6636</v>
      </c>
      <c r="S7592" s="12">
        <v>1</v>
      </c>
      <c r="T7592" s="13"/>
      <c r="U7592" t="s">
        <v>6636</v>
      </c>
    </row>
    <row r="7593" spans="1:21" x14ac:dyDescent="0.25">
      <c r="A7593" t="s">
        <v>6614</v>
      </c>
      <c r="B7593" s="12"/>
      <c r="C7593" t="s">
        <v>12864</v>
      </c>
      <c r="D7593" s="11">
        <v>46199</v>
      </c>
      <c r="E7593" t="s">
        <v>12865</v>
      </c>
      <c r="F7593" t="s">
        <v>6617</v>
      </c>
      <c r="G7593" t="s">
        <v>6636</v>
      </c>
      <c r="H7593" t="s">
        <v>897</v>
      </c>
      <c r="I7593" t="s">
        <v>6636</v>
      </c>
      <c r="J7593" t="s">
        <v>6636</v>
      </c>
      <c r="K7593" t="s">
        <v>6636</v>
      </c>
      <c r="L7593" t="s">
        <v>6636</v>
      </c>
      <c r="M7593" t="s">
        <v>12866</v>
      </c>
      <c r="N7593" t="s">
        <v>6761</v>
      </c>
      <c r="O7593" t="s">
        <v>7185</v>
      </c>
      <c r="P7593">
        <v>4350000</v>
      </c>
      <c r="Q7593" t="s">
        <v>6636</v>
      </c>
      <c r="R7593" t="s">
        <v>6636</v>
      </c>
      <c r="S7593" s="12">
        <v>1</v>
      </c>
      <c r="T7593" s="13"/>
      <c r="U7593" t="s">
        <v>6636</v>
      </c>
    </row>
    <row r="7594" spans="1:21" x14ac:dyDescent="0.25">
      <c r="A7594" t="s">
        <v>6614</v>
      </c>
      <c r="B7594" s="12"/>
      <c r="C7594" t="s">
        <v>12867</v>
      </c>
      <c r="D7594" s="11">
        <v>46199</v>
      </c>
      <c r="E7594" t="s">
        <v>12868</v>
      </c>
      <c r="F7594" t="s">
        <v>6617</v>
      </c>
      <c r="G7594" t="s">
        <v>6636</v>
      </c>
      <c r="H7594" t="s">
        <v>897</v>
      </c>
      <c r="I7594" t="s">
        <v>6636</v>
      </c>
      <c r="J7594" t="s">
        <v>6636</v>
      </c>
      <c r="K7594" t="s">
        <v>6636</v>
      </c>
      <c r="L7594" t="s">
        <v>6636</v>
      </c>
      <c r="M7594" t="s">
        <v>12841</v>
      </c>
      <c r="N7594" t="s">
        <v>6761</v>
      </c>
      <c r="O7594" t="s">
        <v>6762</v>
      </c>
      <c r="P7594">
        <v>2230000</v>
      </c>
      <c r="Q7594" t="s">
        <v>6636</v>
      </c>
      <c r="R7594" t="s">
        <v>6636</v>
      </c>
      <c r="S7594" s="12">
        <v>1</v>
      </c>
      <c r="T7594" s="13"/>
      <c r="U7594" t="s">
        <v>6636</v>
      </c>
    </row>
    <row r="7595" spans="1:21" x14ac:dyDescent="0.25">
      <c r="A7595" t="s">
        <v>6637</v>
      </c>
      <c r="B7595" s="12">
        <v>42563</v>
      </c>
      <c r="C7595" t="s">
        <v>6889</v>
      </c>
      <c r="D7595" s="11">
        <v>46199.568796296298</v>
      </c>
      <c r="E7595" t="s">
        <v>6890</v>
      </c>
      <c r="F7595" t="s">
        <v>6617</v>
      </c>
      <c r="G7595" t="s">
        <v>7582</v>
      </c>
      <c r="H7595" t="s">
        <v>897</v>
      </c>
      <c r="I7595" t="s">
        <v>65</v>
      </c>
      <c r="J7595" t="s">
        <v>67</v>
      </c>
      <c r="K7595" t="s">
        <v>12869</v>
      </c>
      <c r="L7595" t="s">
        <v>12812</v>
      </c>
      <c r="M7595" t="s">
        <v>12870</v>
      </c>
      <c r="N7595" t="s">
        <v>6761</v>
      </c>
      <c r="O7595" t="s">
        <v>6762</v>
      </c>
      <c r="P7595">
        <v>3029900</v>
      </c>
      <c r="Q7595" t="s">
        <v>6893</v>
      </c>
      <c r="R7595" t="s">
        <v>6779</v>
      </c>
      <c r="S7595" s="12"/>
      <c r="T7595" s="13"/>
      <c r="U7595" t="s">
        <v>6780</v>
      </c>
    </row>
    <row r="7596" spans="1:21" x14ac:dyDescent="0.25">
      <c r="A7596" t="s">
        <v>6637</v>
      </c>
      <c r="B7596" s="12">
        <v>42563</v>
      </c>
      <c r="C7596" t="s">
        <v>6889</v>
      </c>
      <c r="D7596" s="11">
        <v>46199.568796296298</v>
      </c>
      <c r="E7596" t="s">
        <v>6890</v>
      </c>
      <c r="F7596" t="s">
        <v>6617</v>
      </c>
      <c r="G7596" t="s">
        <v>7583</v>
      </c>
      <c r="H7596" t="s">
        <v>897</v>
      </c>
      <c r="I7596" t="s">
        <v>65</v>
      </c>
      <c r="J7596" t="s">
        <v>67</v>
      </c>
      <c r="K7596" t="s">
        <v>12869</v>
      </c>
      <c r="L7596" t="s">
        <v>12812</v>
      </c>
      <c r="M7596" t="s">
        <v>12870</v>
      </c>
      <c r="N7596" t="s">
        <v>6761</v>
      </c>
      <c r="O7596" t="s">
        <v>6762</v>
      </c>
      <c r="P7596">
        <v>3029900</v>
      </c>
      <c r="Q7596" t="s">
        <v>6893</v>
      </c>
      <c r="R7596" t="s">
        <v>6779</v>
      </c>
      <c r="S7596" s="12"/>
      <c r="T7596" s="13"/>
      <c r="U7596" t="s">
        <v>6780</v>
      </c>
    </row>
    <row r="7597" spans="1:21" x14ac:dyDescent="0.25">
      <c r="A7597" t="s">
        <v>6619</v>
      </c>
      <c r="B7597" s="12">
        <v>42563</v>
      </c>
      <c r="C7597" t="s">
        <v>6889</v>
      </c>
      <c r="D7597" s="11">
        <v>46201.660983796297</v>
      </c>
      <c r="E7597" t="s">
        <v>6890</v>
      </c>
      <c r="F7597" t="s">
        <v>6617</v>
      </c>
      <c r="G7597" t="s">
        <v>7582</v>
      </c>
      <c r="H7597" t="s">
        <v>897</v>
      </c>
      <c r="I7597" t="s">
        <v>65</v>
      </c>
      <c r="J7597" t="s">
        <v>67</v>
      </c>
      <c r="K7597" t="s">
        <v>12869</v>
      </c>
      <c r="L7597" t="s">
        <v>12812</v>
      </c>
      <c r="M7597" t="s">
        <v>12870</v>
      </c>
      <c r="N7597" t="s">
        <v>6761</v>
      </c>
      <c r="O7597" t="s">
        <v>6762</v>
      </c>
      <c r="P7597">
        <v>3029900</v>
      </c>
      <c r="Q7597" t="s">
        <v>6893</v>
      </c>
      <c r="R7597" t="s">
        <v>6779</v>
      </c>
      <c r="S7597" s="12"/>
      <c r="T7597" s="13"/>
      <c r="U7597" t="s">
        <v>6780</v>
      </c>
    </row>
    <row r="7598" spans="1:21" x14ac:dyDescent="0.25">
      <c r="A7598" t="s">
        <v>6619</v>
      </c>
      <c r="B7598" s="12">
        <v>42563</v>
      </c>
      <c r="C7598" t="s">
        <v>6889</v>
      </c>
      <c r="D7598" s="11">
        <v>46201.660983796297</v>
      </c>
      <c r="E7598" t="s">
        <v>6890</v>
      </c>
      <c r="F7598" t="s">
        <v>6617</v>
      </c>
      <c r="G7598" t="s">
        <v>7583</v>
      </c>
      <c r="H7598" t="s">
        <v>897</v>
      </c>
      <c r="I7598" t="s">
        <v>65</v>
      </c>
      <c r="J7598" t="s">
        <v>67</v>
      </c>
      <c r="K7598" t="s">
        <v>12869</v>
      </c>
      <c r="L7598" t="s">
        <v>12812</v>
      </c>
      <c r="M7598" t="s">
        <v>12870</v>
      </c>
      <c r="N7598" t="s">
        <v>6761</v>
      </c>
      <c r="O7598" t="s">
        <v>6762</v>
      </c>
      <c r="P7598">
        <v>3029900</v>
      </c>
      <c r="Q7598" t="s">
        <v>6893</v>
      </c>
      <c r="R7598" t="s">
        <v>6779</v>
      </c>
      <c r="S7598" s="12"/>
      <c r="T7598" s="13"/>
      <c r="U7598" t="s">
        <v>6780</v>
      </c>
    </row>
    <row r="7599" spans="1:21" x14ac:dyDescent="0.25">
      <c r="A7599" t="s">
        <v>6614</v>
      </c>
      <c r="B7599" s="12"/>
      <c r="C7599" t="s">
        <v>12871</v>
      </c>
      <c r="D7599" s="11">
        <v>46202</v>
      </c>
      <c r="E7599" t="s">
        <v>12872</v>
      </c>
      <c r="F7599" t="s">
        <v>6617</v>
      </c>
      <c r="G7599" t="s">
        <v>6636</v>
      </c>
      <c r="H7599" t="s">
        <v>897</v>
      </c>
      <c r="I7599" t="s">
        <v>6636</v>
      </c>
      <c r="J7599" t="s">
        <v>6636</v>
      </c>
      <c r="K7599" t="s">
        <v>6636</v>
      </c>
      <c r="L7599" t="s">
        <v>6636</v>
      </c>
      <c r="M7599" t="s">
        <v>12873</v>
      </c>
      <c r="N7599" t="s">
        <v>6761</v>
      </c>
      <c r="O7599" t="s">
        <v>6771</v>
      </c>
      <c r="P7599">
        <v>2640000</v>
      </c>
      <c r="Q7599" t="s">
        <v>6636</v>
      </c>
      <c r="R7599" t="s">
        <v>6636</v>
      </c>
      <c r="S7599" s="12">
        <v>1</v>
      </c>
      <c r="T7599" s="13"/>
      <c r="U7599" t="s">
        <v>6636</v>
      </c>
    </row>
    <row r="7600" spans="1:21" x14ac:dyDescent="0.25">
      <c r="A7600" t="s">
        <v>6614</v>
      </c>
      <c r="B7600" s="12"/>
      <c r="C7600" t="s">
        <v>12874</v>
      </c>
      <c r="D7600" s="11">
        <v>46202</v>
      </c>
      <c r="E7600" t="s">
        <v>12875</v>
      </c>
      <c r="F7600" t="s">
        <v>6617</v>
      </c>
      <c r="G7600" t="s">
        <v>6636</v>
      </c>
      <c r="H7600" t="s">
        <v>897</v>
      </c>
      <c r="I7600" t="s">
        <v>6636</v>
      </c>
      <c r="J7600" t="s">
        <v>6636</v>
      </c>
      <c r="K7600" t="s">
        <v>6636</v>
      </c>
      <c r="L7600" t="s">
        <v>6636</v>
      </c>
      <c r="M7600" t="s">
        <v>12876</v>
      </c>
      <c r="N7600" t="s">
        <v>6761</v>
      </c>
      <c r="O7600" t="s">
        <v>6762</v>
      </c>
      <c r="P7600">
        <v>1970000</v>
      </c>
      <c r="Q7600" t="s">
        <v>6636</v>
      </c>
      <c r="R7600" t="s">
        <v>6636</v>
      </c>
      <c r="S7600" s="12">
        <v>1</v>
      </c>
      <c r="T7600" s="13"/>
      <c r="U7600" t="s">
        <v>6636</v>
      </c>
    </row>
    <row r="7601" spans="1:21" x14ac:dyDescent="0.25">
      <c r="A7601" t="s">
        <v>6614</v>
      </c>
      <c r="B7601" s="12"/>
      <c r="C7601" t="s">
        <v>12877</v>
      </c>
      <c r="D7601" s="11">
        <v>46202</v>
      </c>
      <c r="E7601" t="s">
        <v>12878</v>
      </c>
      <c r="F7601" t="s">
        <v>6617</v>
      </c>
      <c r="G7601" t="s">
        <v>6636</v>
      </c>
      <c r="H7601" t="s">
        <v>897</v>
      </c>
      <c r="I7601" t="s">
        <v>6636</v>
      </c>
      <c r="J7601" t="s">
        <v>6636</v>
      </c>
      <c r="K7601" t="s">
        <v>6636</v>
      </c>
      <c r="L7601" t="s">
        <v>6636</v>
      </c>
      <c r="M7601" t="s">
        <v>12879</v>
      </c>
      <c r="N7601" t="s">
        <v>6761</v>
      </c>
      <c r="O7601" t="s">
        <v>6762</v>
      </c>
      <c r="P7601">
        <v>1970000</v>
      </c>
      <c r="Q7601" t="s">
        <v>6636</v>
      </c>
      <c r="R7601" t="s">
        <v>6636</v>
      </c>
      <c r="S7601" s="12">
        <v>1</v>
      </c>
      <c r="T7601" s="13"/>
      <c r="U7601" t="s">
        <v>6636</v>
      </c>
    </row>
    <row r="7602" spans="1:21" x14ac:dyDescent="0.25">
      <c r="A7602" t="s">
        <v>6614</v>
      </c>
      <c r="B7602" s="12"/>
      <c r="C7602" t="s">
        <v>12880</v>
      </c>
      <c r="D7602" s="11">
        <v>46203</v>
      </c>
      <c r="E7602" t="s">
        <v>12881</v>
      </c>
      <c r="F7602" t="s">
        <v>6617</v>
      </c>
      <c r="G7602" t="s">
        <v>6636</v>
      </c>
      <c r="H7602" t="s">
        <v>897</v>
      </c>
      <c r="I7602" t="s">
        <v>6636</v>
      </c>
      <c r="J7602" t="s">
        <v>6636</v>
      </c>
      <c r="K7602" t="s">
        <v>6636</v>
      </c>
      <c r="L7602" t="s">
        <v>6636</v>
      </c>
      <c r="M7602" t="s">
        <v>12882</v>
      </c>
      <c r="N7602" t="s">
        <v>6761</v>
      </c>
      <c r="O7602" t="s">
        <v>6762</v>
      </c>
      <c r="P7602">
        <v>1970000</v>
      </c>
      <c r="Q7602" t="s">
        <v>6636</v>
      </c>
      <c r="R7602" t="s">
        <v>6636</v>
      </c>
      <c r="S7602" s="12">
        <v>1</v>
      </c>
      <c r="T7602" s="13"/>
      <c r="U7602" t="s">
        <v>6636</v>
      </c>
    </row>
    <row r="7603" spans="1:21" x14ac:dyDescent="0.25">
      <c r="A7603" t="s">
        <v>6614</v>
      </c>
      <c r="B7603" s="12"/>
      <c r="C7603" t="s">
        <v>12883</v>
      </c>
      <c r="D7603" s="11">
        <v>46203</v>
      </c>
      <c r="E7603" t="s">
        <v>12884</v>
      </c>
      <c r="F7603" t="s">
        <v>6617</v>
      </c>
      <c r="G7603" t="s">
        <v>6636</v>
      </c>
      <c r="H7603" t="s">
        <v>897</v>
      </c>
      <c r="I7603" t="s">
        <v>6636</v>
      </c>
      <c r="J7603" t="s">
        <v>6636</v>
      </c>
      <c r="K7603" t="s">
        <v>6636</v>
      </c>
      <c r="L7603" t="s">
        <v>6636</v>
      </c>
      <c r="M7603" t="s">
        <v>12885</v>
      </c>
      <c r="N7603" t="s">
        <v>6761</v>
      </c>
      <c r="O7603" t="s">
        <v>6762</v>
      </c>
      <c r="P7603">
        <v>1970000</v>
      </c>
      <c r="Q7603" t="s">
        <v>6636</v>
      </c>
      <c r="R7603" t="s">
        <v>6636</v>
      </c>
      <c r="S7603" s="12">
        <v>1</v>
      </c>
      <c r="T7603" s="13"/>
      <c r="U7603" t="s">
        <v>6636</v>
      </c>
    </row>
    <row r="7604" spans="1:21" x14ac:dyDescent="0.25">
      <c r="A7604" t="s">
        <v>6637</v>
      </c>
      <c r="B7604" s="12">
        <v>42678</v>
      </c>
      <c r="C7604" t="s">
        <v>6912</v>
      </c>
      <c r="D7604" s="11">
        <v>46203.7483796296</v>
      </c>
      <c r="E7604" t="s">
        <v>6913</v>
      </c>
      <c r="F7604" t="s">
        <v>6617</v>
      </c>
      <c r="G7604" t="s">
        <v>7582</v>
      </c>
      <c r="H7604" t="s">
        <v>897</v>
      </c>
      <c r="I7604" t="s">
        <v>55</v>
      </c>
      <c r="J7604" t="s">
        <v>643</v>
      </c>
      <c r="K7604" t="s">
        <v>12886</v>
      </c>
      <c r="L7604" t="s">
        <v>12812</v>
      </c>
      <c r="M7604" t="s">
        <v>12887</v>
      </c>
      <c r="N7604" t="s">
        <v>6761</v>
      </c>
      <c r="O7604" t="s">
        <v>6762</v>
      </c>
      <c r="P7604">
        <v>2759900</v>
      </c>
      <c r="Q7604" t="s">
        <v>6893</v>
      </c>
      <c r="R7604" t="s">
        <v>6779</v>
      </c>
      <c r="S7604" s="12"/>
      <c r="T7604" s="13"/>
      <c r="U7604" t="s">
        <v>6780</v>
      </c>
    </row>
    <row r="7605" spans="1:21" x14ac:dyDescent="0.25">
      <c r="A7605" t="s">
        <v>6637</v>
      </c>
      <c r="B7605" s="12">
        <v>42678</v>
      </c>
      <c r="C7605" t="s">
        <v>6912</v>
      </c>
      <c r="D7605" s="11">
        <v>46203.7483796296</v>
      </c>
      <c r="E7605" t="s">
        <v>6913</v>
      </c>
      <c r="F7605" t="s">
        <v>6617</v>
      </c>
      <c r="G7605" t="s">
        <v>7583</v>
      </c>
      <c r="H7605" t="s">
        <v>897</v>
      </c>
      <c r="I7605" t="s">
        <v>55</v>
      </c>
      <c r="J7605" t="s">
        <v>643</v>
      </c>
      <c r="K7605" t="s">
        <v>12886</v>
      </c>
      <c r="L7605" t="s">
        <v>12812</v>
      </c>
      <c r="M7605" t="s">
        <v>12887</v>
      </c>
      <c r="N7605" t="s">
        <v>6761</v>
      </c>
      <c r="O7605" t="s">
        <v>6762</v>
      </c>
      <c r="P7605">
        <v>2759900</v>
      </c>
      <c r="Q7605" t="s">
        <v>6893</v>
      </c>
      <c r="R7605" t="s">
        <v>6779</v>
      </c>
      <c r="S7605" s="12"/>
      <c r="T7605" s="13"/>
      <c r="U7605" t="s">
        <v>6780</v>
      </c>
    </row>
    <row r="7606" spans="1:21" x14ac:dyDescent="0.25">
      <c r="A7606" t="s">
        <v>6619</v>
      </c>
      <c r="B7606" s="12">
        <v>42678</v>
      </c>
      <c r="C7606" t="s">
        <v>6912</v>
      </c>
      <c r="D7606" s="11">
        <v>46203.838622685202</v>
      </c>
      <c r="E7606" t="s">
        <v>6913</v>
      </c>
      <c r="F7606" t="s">
        <v>6617</v>
      </c>
      <c r="G7606" t="s">
        <v>7582</v>
      </c>
      <c r="H7606" t="s">
        <v>897</v>
      </c>
      <c r="I7606" t="s">
        <v>55</v>
      </c>
      <c r="J7606" t="s">
        <v>643</v>
      </c>
      <c r="K7606" t="s">
        <v>12886</v>
      </c>
      <c r="L7606" t="s">
        <v>12812</v>
      </c>
      <c r="M7606" t="s">
        <v>12887</v>
      </c>
      <c r="N7606" t="s">
        <v>6761</v>
      </c>
      <c r="O7606" t="s">
        <v>6762</v>
      </c>
      <c r="P7606">
        <v>2759900</v>
      </c>
      <c r="Q7606" t="s">
        <v>6893</v>
      </c>
      <c r="R7606" t="s">
        <v>6779</v>
      </c>
      <c r="S7606" s="12"/>
      <c r="T7606" s="13"/>
      <c r="U7606" t="s">
        <v>6780</v>
      </c>
    </row>
    <row r="7607" spans="1:21" x14ac:dyDescent="0.25">
      <c r="A7607" t="s">
        <v>6619</v>
      </c>
      <c r="B7607" s="12">
        <v>42678</v>
      </c>
      <c r="C7607" t="s">
        <v>6912</v>
      </c>
      <c r="D7607" s="11">
        <v>46203.838622685202</v>
      </c>
      <c r="E7607" t="s">
        <v>6913</v>
      </c>
      <c r="F7607" t="s">
        <v>6617</v>
      </c>
      <c r="G7607" t="s">
        <v>7583</v>
      </c>
      <c r="H7607" t="s">
        <v>897</v>
      </c>
      <c r="I7607" t="s">
        <v>55</v>
      </c>
      <c r="J7607" t="s">
        <v>643</v>
      </c>
      <c r="K7607" t="s">
        <v>12886</v>
      </c>
      <c r="L7607" t="s">
        <v>12812</v>
      </c>
      <c r="M7607" t="s">
        <v>12887</v>
      </c>
      <c r="N7607" t="s">
        <v>6761</v>
      </c>
      <c r="O7607" t="s">
        <v>6762</v>
      </c>
      <c r="P7607">
        <v>2759900</v>
      </c>
      <c r="Q7607" t="s">
        <v>6893</v>
      </c>
      <c r="R7607" t="s">
        <v>6779</v>
      </c>
      <c r="S7607" s="12"/>
      <c r="T7607" s="13"/>
      <c r="U7607" t="s">
        <v>6780</v>
      </c>
    </row>
    <row r="7608" spans="1:21" x14ac:dyDescent="0.25">
      <c r="A7608" t="s">
        <v>6983</v>
      </c>
      <c r="B7608" s="12"/>
      <c r="C7608" t="s">
        <v>6868</v>
      </c>
      <c r="D7608" s="11">
        <v>46209</v>
      </c>
      <c r="E7608" t="s">
        <v>6869</v>
      </c>
      <c r="F7608" t="s">
        <v>6617</v>
      </c>
      <c r="G7608" t="s">
        <v>6757</v>
      </c>
      <c r="H7608" t="s">
        <v>897</v>
      </c>
      <c r="I7608" t="s">
        <v>55</v>
      </c>
      <c r="J7608" t="s">
        <v>643</v>
      </c>
      <c r="K7608" t="s">
        <v>6636</v>
      </c>
      <c r="L7608" t="s">
        <v>6636</v>
      </c>
      <c r="M7608" t="s">
        <v>12888</v>
      </c>
      <c r="N7608" t="s">
        <v>6761</v>
      </c>
      <c r="O7608" t="s">
        <v>6771</v>
      </c>
      <c r="P7608">
        <v>2300000</v>
      </c>
      <c r="Q7608" t="s">
        <v>6636</v>
      </c>
      <c r="R7608" t="s">
        <v>6636</v>
      </c>
      <c r="S7608" s="12">
        <v>1</v>
      </c>
      <c r="T7608" s="13">
        <v>38333</v>
      </c>
      <c r="U7608" t="s">
        <v>6636</v>
      </c>
    </row>
    <row r="7609" spans="1:21" x14ac:dyDescent="0.25">
      <c r="A7609" t="s">
        <v>6983</v>
      </c>
      <c r="B7609" s="12"/>
      <c r="C7609" t="s">
        <v>6868</v>
      </c>
      <c r="D7609" s="11">
        <v>46209</v>
      </c>
      <c r="E7609" t="s">
        <v>6869</v>
      </c>
      <c r="F7609" t="s">
        <v>6617</v>
      </c>
      <c r="G7609" t="s">
        <v>6763</v>
      </c>
      <c r="H7609" t="s">
        <v>897</v>
      </c>
      <c r="I7609" t="s">
        <v>55</v>
      </c>
      <c r="J7609" t="s">
        <v>643</v>
      </c>
      <c r="K7609" t="s">
        <v>6636</v>
      </c>
      <c r="L7609" t="s">
        <v>6636</v>
      </c>
      <c r="M7609" t="s">
        <v>12888</v>
      </c>
      <c r="N7609" t="s">
        <v>6761</v>
      </c>
      <c r="O7609" t="s">
        <v>6771</v>
      </c>
      <c r="P7609">
        <v>2300000</v>
      </c>
      <c r="Q7609" t="s">
        <v>6636</v>
      </c>
      <c r="R7609" t="s">
        <v>6636</v>
      </c>
      <c r="S7609" s="12"/>
      <c r="T7609" s="13"/>
      <c r="U7609" t="s">
        <v>6636</v>
      </c>
    </row>
    <row r="7610" spans="1:21" x14ac:dyDescent="0.25">
      <c r="A7610" t="s">
        <v>6983</v>
      </c>
      <c r="B7610" s="12"/>
      <c r="C7610" t="s">
        <v>6868</v>
      </c>
      <c r="D7610" s="11">
        <v>46209</v>
      </c>
      <c r="E7610" t="s">
        <v>6869</v>
      </c>
      <c r="F7610" t="s">
        <v>6617</v>
      </c>
      <c r="G7610" t="s">
        <v>6764</v>
      </c>
      <c r="H7610" t="s">
        <v>897</v>
      </c>
      <c r="I7610" t="s">
        <v>55</v>
      </c>
      <c r="J7610" t="s">
        <v>643</v>
      </c>
      <c r="K7610" t="s">
        <v>6636</v>
      </c>
      <c r="L7610" t="s">
        <v>6636</v>
      </c>
      <c r="M7610" t="s">
        <v>12888</v>
      </c>
      <c r="N7610" t="s">
        <v>6761</v>
      </c>
      <c r="O7610" t="s">
        <v>6771</v>
      </c>
      <c r="P7610">
        <v>2300000</v>
      </c>
      <c r="Q7610" t="s">
        <v>6636</v>
      </c>
      <c r="R7610" t="s">
        <v>6636</v>
      </c>
      <c r="S7610" s="12"/>
      <c r="T7610" s="13"/>
      <c r="U7610" t="s">
        <v>6636</v>
      </c>
    </row>
    <row r="7611" spans="1:21" x14ac:dyDescent="0.25">
      <c r="A7611" t="s">
        <v>6614</v>
      </c>
      <c r="B7611" s="12"/>
      <c r="C7611" t="s">
        <v>12889</v>
      </c>
      <c r="D7611" s="11">
        <v>46210</v>
      </c>
      <c r="E7611" t="s">
        <v>12890</v>
      </c>
      <c r="F7611" t="s">
        <v>6617</v>
      </c>
      <c r="G7611" t="s">
        <v>6636</v>
      </c>
      <c r="H7611" t="s">
        <v>897</v>
      </c>
      <c r="I7611" t="s">
        <v>6636</v>
      </c>
      <c r="J7611" t="s">
        <v>6636</v>
      </c>
      <c r="K7611" t="s">
        <v>6636</v>
      </c>
      <c r="L7611" t="s">
        <v>6636</v>
      </c>
      <c r="M7611" t="s">
        <v>12891</v>
      </c>
      <c r="N7611" t="s">
        <v>6761</v>
      </c>
      <c r="O7611" t="s">
        <v>6762</v>
      </c>
      <c r="P7611">
        <v>1970000</v>
      </c>
      <c r="Q7611" t="s">
        <v>6636</v>
      </c>
      <c r="R7611" t="s">
        <v>6636</v>
      </c>
      <c r="S7611" s="12">
        <v>1</v>
      </c>
      <c r="T7611" s="13"/>
      <c r="U7611" t="s">
        <v>6636</v>
      </c>
    </row>
    <row r="7612" spans="1:21" x14ac:dyDescent="0.25">
      <c r="A7612" t="s">
        <v>6614</v>
      </c>
      <c r="B7612" s="12"/>
      <c r="C7612" t="s">
        <v>12892</v>
      </c>
      <c r="D7612" s="11">
        <v>46210</v>
      </c>
      <c r="E7612" t="s">
        <v>12893</v>
      </c>
      <c r="F7612" t="s">
        <v>6617</v>
      </c>
      <c r="G7612" t="s">
        <v>6636</v>
      </c>
      <c r="H7612" t="s">
        <v>897</v>
      </c>
      <c r="I7612" t="s">
        <v>6636</v>
      </c>
      <c r="J7612" t="s">
        <v>6636</v>
      </c>
      <c r="K7612" t="s">
        <v>6636</v>
      </c>
      <c r="L7612" t="s">
        <v>6636</v>
      </c>
      <c r="M7612" t="s">
        <v>12894</v>
      </c>
      <c r="N7612" t="s">
        <v>6761</v>
      </c>
      <c r="O7612" t="s">
        <v>6771</v>
      </c>
      <c r="P7612">
        <v>2300000</v>
      </c>
      <c r="Q7612" t="s">
        <v>6636</v>
      </c>
      <c r="R7612" t="s">
        <v>6636</v>
      </c>
      <c r="S7612" s="12">
        <v>1</v>
      </c>
      <c r="T7612" s="13"/>
      <c r="U7612" t="s">
        <v>6636</v>
      </c>
    </row>
    <row r="7613" spans="1:21" x14ac:dyDescent="0.25">
      <c r="A7613" t="s">
        <v>6614</v>
      </c>
      <c r="B7613" s="12"/>
      <c r="C7613" t="s">
        <v>12895</v>
      </c>
      <c r="D7613" s="11">
        <v>46210</v>
      </c>
      <c r="E7613" t="s">
        <v>12896</v>
      </c>
      <c r="F7613" t="s">
        <v>6617</v>
      </c>
      <c r="G7613" t="s">
        <v>6636</v>
      </c>
      <c r="H7613" t="s">
        <v>897</v>
      </c>
      <c r="I7613" t="s">
        <v>6636</v>
      </c>
      <c r="J7613" t="s">
        <v>6636</v>
      </c>
      <c r="K7613" t="s">
        <v>6636</v>
      </c>
      <c r="L7613" t="s">
        <v>6636</v>
      </c>
      <c r="M7613" t="s">
        <v>12897</v>
      </c>
      <c r="N7613" t="s">
        <v>6761</v>
      </c>
      <c r="O7613" t="s">
        <v>6762</v>
      </c>
      <c r="P7613">
        <v>2020000</v>
      </c>
      <c r="Q7613" t="s">
        <v>6636</v>
      </c>
      <c r="R7613" t="s">
        <v>6636</v>
      </c>
      <c r="S7613" s="12">
        <v>1</v>
      </c>
      <c r="T7613" s="13"/>
      <c r="U7613" t="s">
        <v>6636</v>
      </c>
    </row>
    <row r="7614" spans="1:21" x14ac:dyDescent="0.25">
      <c r="A7614" t="s">
        <v>6614</v>
      </c>
      <c r="B7614" s="12"/>
      <c r="C7614" t="s">
        <v>12898</v>
      </c>
      <c r="D7614" s="11">
        <v>46214</v>
      </c>
      <c r="E7614" t="s">
        <v>12899</v>
      </c>
      <c r="F7614" t="s">
        <v>6617</v>
      </c>
      <c r="G7614" t="s">
        <v>6636</v>
      </c>
      <c r="H7614" t="s">
        <v>897</v>
      </c>
      <c r="I7614" t="s">
        <v>6636</v>
      </c>
      <c r="J7614" t="s">
        <v>6636</v>
      </c>
      <c r="K7614" t="s">
        <v>6636</v>
      </c>
      <c r="L7614" t="s">
        <v>6636</v>
      </c>
      <c r="M7614" t="s">
        <v>12900</v>
      </c>
      <c r="N7614" t="s">
        <v>6761</v>
      </c>
      <c r="O7614" t="s">
        <v>6771</v>
      </c>
      <c r="P7614">
        <v>2590000</v>
      </c>
      <c r="Q7614" t="s">
        <v>6636</v>
      </c>
      <c r="R7614" t="s">
        <v>6636</v>
      </c>
      <c r="S7614" s="12">
        <v>1</v>
      </c>
      <c r="T7614" s="13"/>
      <c r="U7614" t="s">
        <v>6636</v>
      </c>
    </row>
    <row r="7615" spans="1:21" x14ac:dyDescent="0.25">
      <c r="A7615" t="s">
        <v>6637</v>
      </c>
      <c r="B7615" s="12">
        <v>43410</v>
      </c>
      <c r="C7615" t="s">
        <v>8947</v>
      </c>
      <c r="D7615" s="11">
        <v>46221.533912036997</v>
      </c>
      <c r="E7615" t="s">
        <v>8948</v>
      </c>
      <c r="F7615" t="s">
        <v>6617</v>
      </c>
      <c r="G7615" t="s">
        <v>7582</v>
      </c>
      <c r="H7615" t="s">
        <v>897</v>
      </c>
      <c r="I7615" t="s">
        <v>55</v>
      </c>
      <c r="J7615" t="s">
        <v>643</v>
      </c>
      <c r="K7615" t="s">
        <v>12901</v>
      </c>
      <c r="L7615" t="s">
        <v>12812</v>
      </c>
      <c r="M7615" t="s">
        <v>12902</v>
      </c>
      <c r="N7615" t="s">
        <v>6761</v>
      </c>
      <c r="O7615" t="s">
        <v>6771</v>
      </c>
      <c r="P7615">
        <v>3399000</v>
      </c>
      <c r="Q7615" t="s">
        <v>6636</v>
      </c>
      <c r="R7615" t="s">
        <v>6636</v>
      </c>
      <c r="S7615" s="12"/>
      <c r="T7615" s="13"/>
      <c r="U7615" t="s">
        <v>6780</v>
      </c>
    </row>
    <row r="7616" spans="1:21" x14ac:dyDescent="0.25">
      <c r="A7616" t="s">
        <v>6637</v>
      </c>
      <c r="B7616" s="12">
        <v>43410</v>
      </c>
      <c r="C7616" t="s">
        <v>8947</v>
      </c>
      <c r="D7616" s="11">
        <v>46221.533912036997</v>
      </c>
      <c r="E7616" t="s">
        <v>8948</v>
      </c>
      <c r="F7616" t="s">
        <v>6617</v>
      </c>
      <c r="G7616" t="s">
        <v>7583</v>
      </c>
      <c r="H7616" t="s">
        <v>897</v>
      </c>
      <c r="I7616" t="s">
        <v>55</v>
      </c>
      <c r="J7616" t="s">
        <v>643</v>
      </c>
      <c r="K7616" t="s">
        <v>12901</v>
      </c>
      <c r="L7616" t="s">
        <v>12812</v>
      </c>
      <c r="M7616" t="s">
        <v>12902</v>
      </c>
      <c r="N7616" t="s">
        <v>6761</v>
      </c>
      <c r="O7616" t="s">
        <v>6771</v>
      </c>
      <c r="P7616">
        <v>3399000</v>
      </c>
      <c r="Q7616" t="s">
        <v>6636</v>
      </c>
      <c r="R7616" t="s">
        <v>6636</v>
      </c>
      <c r="S7616" s="12"/>
      <c r="T7616" s="13"/>
      <c r="U7616" t="s">
        <v>6780</v>
      </c>
    </row>
    <row r="7617" spans="1:21" x14ac:dyDescent="0.25">
      <c r="A7617" t="s">
        <v>6619</v>
      </c>
      <c r="B7617" s="12">
        <v>43410</v>
      </c>
      <c r="C7617" t="s">
        <v>8947</v>
      </c>
      <c r="D7617" s="11">
        <v>46221.567939814799</v>
      </c>
      <c r="E7617" t="s">
        <v>8948</v>
      </c>
      <c r="F7617" t="s">
        <v>6617</v>
      </c>
      <c r="G7617" t="s">
        <v>7582</v>
      </c>
      <c r="H7617" t="s">
        <v>897</v>
      </c>
      <c r="I7617" t="s">
        <v>55</v>
      </c>
      <c r="J7617" t="s">
        <v>643</v>
      </c>
      <c r="K7617" t="s">
        <v>12901</v>
      </c>
      <c r="L7617" t="s">
        <v>12812</v>
      </c>
      <c r="M7617" t="s">
        <v>12902</v>
      </c>
      <c r="N7617" t="s">
        <v>6761</v>
      </c>
      <c r="O7617" t="s">
        <v>6771</v>
      </c>
      <c r="P7617">
        <v>3399000</v>
      </c>
      <c r="Q7617" t="s">
        <v>6636</v>
      </c>
      <c r="R7617" t="s">
        <v>6636</v>
      </c>
      <c r="S7617" s="12"/>
      <c r="T7617" s="13"/>
      <c r="U7617" t="s">
        <v>6780</v>
      </c>
    </row>
    <row r="7618" spans="1:21" x14ac:dyDescent="0.25">
      <c r="A7618" t="s">
        <v>6619</v>
      </c>
      <c r="B7618" s="12">
        <v>43410</v>
      </c>
      <c r="C7618" t="s">
        <v>8947</v>
      </c>
      <c r="D7618" s="11">
        <v>46221.567939814799</v>
      </c>
      <c r="E7618" t="s">
        <v>8948</v>
      </c>
      <c r="F7618" t="s">
        <v>6617</v>
      </c>
      <c r="G7618" t="s">
        <v>7583</v>
      </c>
      <c r="H7618" t="s">
        <v>897</v>
      </c>
      <c r="I7618" t="s">
        <v>55</v>
      </c>
      <c r="J7618" t="s">
        <v>643</v>
      </c>
      <c r="K7618" t="s">
        <v>12901</v>
      </c>
      <c r="L7618" t="s">
        <v>12812</v>
      </c>
      <c r="M7618" t="s">
        <v>12902</v>
      </c>
      <c r="N7618" t="s">
        <v>6761</v>
      </c>
      <c r="O7618" t="s">
        <v>6771</v>
      </c>
      <c r="P7618">
        <v>3399000</v>
      </c>
      <c r="Q7618" t="s">
        <v>6636</v>
      </c>
      <c r="R7618" t="s">
        <v>6636</v>
      </c>
      <c r="S7618" s="12"/>
      <c r="T7618" s="13"/>
      <c r="U7618" t="s">
        <v>6780</v>
      </c>
    </row>
    <row r="7619" spans="1:21" x14ac:dyDescent="0.25">
      <c r="A7619" t="s">
        <v>6637</v>
      </c>
      <c r="B7619" s="12">
        <v>41905</v>
      </c>
      <c r="C7619" t="s">
        <v>12903</v>
      </c>
      <c r="D7619" s="11">
        <v>46189.931944444397</v>
      </c>
      <c r="E7619" t="s">
        <v>12904</v>
      </c>
      <c r="F7619" t="s">
        <v>6617</v>
      </c>
      <c r="G7619" t="s">
        <v>12905</v>
      </c>
      <c r="H7619" t="s">
        <v>6431</v>
      </c>
      <c r="I7619" t="s">
        <v>65</v>
      </c>
      <c r="J7619" t="s">
        <v>67</v>
      </c>
      <c r="K7619" t="s">
        <v>12906</v>
      </c>
      <c r="L7619" t="s">
        <v>12907</v>
      </c>
      <c r="M7619" t="s">
        <v>12908</v>
      </c>
      <c r="N7619" t="s">
        <v>7001</v>
      </c>
      <c r="O7619" t="s">
        <v>7007</v>
      </c>
      <c r="P7619">
        <v>1310000</v>
      </c>
      <c r="Q7619" t="s">
        <v>6636</v>
      </c>
      <c r="R7619" t="s">
        <v>6636</v>
      </c>
      <c r="S7619" s="12"/>
      <c r="T7619" s="13"/>
      <c r="U7619" t="s">
        <v>6636</v>
      </c>
    </row>
    <row r="7620" spans="1:21" x14ac:dyDescent="0.25">
      <c r="A7620" t="s">
        <v>6619</v>
      </c>
      <c r="B7620" s="12">
        <v>41905</v>
      </c>
      <c r="C7620" t="s">
        <v>12903</v>
      </c>
      <c r="D7620" s="11">
        <v>46190.465254629598</v>
      </c>
      <c r="E7620" t="s">
        <v>12904</v>
      </c>
      <c r="F7620" t="s">
        <v>6617</v>
      </c>
      <c r="G7620" t="s">
        <v>12905</v>
      </c>
      <c r="H7620" t="s">
        <v>6431</v>
      </c>
      <c r="I7620" t="s">
        <v>65</v>
      </c>
      <c r="J7620" t="s">
        <v>67</v>
      </c>
      <c r="K7620" t="s">
        <v>12906</v>
      </c>
      <c r="L7620" t="s">
        <v>12907</v>
      </c>
      <c r="M7620" t="s">
        <v>12908</v>
      </c>
      <c r="N7620" t="s">
        <v>7001</v>
      </c>
      <c r="O7620" t="s">
        <v>7007</v>
      </c>
      <c r="P7620">
        <v>1310000</v>
      </c>
      <c r="Q7620" t="s">
        <v>6636</v>
      </c>
      <c r="R7620" t="s">
        <v>6636</v>
      </c>
      <c r="S7620" s="12"/>
      <c r="T7620" s="13"/>
      <c r="U7620" t="s">
        <v>6636</v>
      </c>
    </row>
    <row r="7621" spans="1:21" x14ac:dyDescent="0.25">
      <c r="A7621" t="s">
        <v>6637</v>
      </c>
      <c r="B7621" s="12">
        <v>43464</v>
      </c>
      <c r="C7621" t="s">
        <v>12909</v>
      </c>
      <c r="D7621" s="11">
        <v>46222.494212963</v>
      </c>
      <c r="E7621" t="s">
        <v>12910</v>
      </c>
      <c r="F7621" t="s">
        <v>6617</v>
      </c>
      <c r="G7621" t="s">
        <v>12905</v>
      </c>
      <c r="H7621" t="s">
        <v>6431</v>
      </c>
      <c r="I7621" t="s">
        <v>55</v>
      </c>
      <c r="J7621" t="s">
        <v>643</v>
      </c>
      <c r="K7621" t="s">
        <v>12911</v>
      </c>
      <c r="L7621" t="s">
        <v>12907</v>
      </c>
      <c r="M7621" t="s">
        <v>12912</v>
      </c>
      <c r="N7621" t="s">
        <v>7001</v>
      </c>
      <c r="O7621" t="s">
        <v>7171</v>
      </c>
      <c r="P7621">
        <v>1114000</v>
      </c>
      <c r="Q7621" t="s">
        <v>6636</v>
      </c>
      <c r="R7621" t="s">
        <v>6636</v>
      </c>
      <c r="S7621" s="12"/>
      <c r="T7621" s="13"/>
      <c r="U7621" t="s">
        <v>7486</v>
      </c>
    </row>
    <row r="7622" spans="1:21" x14ac:dyDescent="0.25">
      <c r="A7622" t="s">
        <v>6637</v>
      </c>
      <c r="B7622" s="12">
        <v>43465</v>
      </c>
      <c r="C7622" t="s">
        <v>12913</v>
      </c>
      <c r="D7622" s="11">
        <v>46222.555439814802</v>
      </c>
      <c r="E7622" t="s">
        <v>12914</v>
      </c>
      <c r="F7622" t="s">
        <v>6617</v>
      </c>
      <c r="G7622" t="s">
        <v>12905</v>
      </c>
      <c r="H7622" t="s">
        <v>6431</v>
      </c>
      <c r="I7622" t="s">
        <v>6636</v>
      </c>
      <c r="J7622" t="s">
        <v>6636</v>
      </c>
      <c r="K7622" t="s">
        <v>12915</v>
      </c>
      <c r="L7622" t="s">
        <v>12907</v>
      </c>
      <c r="M7622" t="s">
        <v>12916</v>
      </c>
      <c r="N7622" t="s">
        <v>7001</v>
      </c>
      <c r="O7622" t="s">
        <v>7171</v>
      </c>
      <c r="P7622">
        <v>1114000</v>
      </c>
      <c r="Q7622" t="s">
        <v>6636</v>
      </c>
      <c r="R7622" t="s">
        <v>6636</v>
      </c>
      <c r="S7622" s="12"/>
      <c r="T7622" s="13"/>
      <c r="U7622" t="s">
        <v>7486</v>
      </c>
    </row>
    <row r="7623" spans="1:21" x14ac:dyDescent="0.25">
      <c r="A7623" t="s">
        <v>6619</v>
      </c>
      <c r="B7623" s="12">
        <v>43464</v>
      </c>
      <c r="C7623" t="s">
        <v>12909</v>
      </c>
      <c r="D7623" s="11">
        <v>46222.717905092599</v>
      </c>
      <c r="E7623" t="s">
        <v>12910</v>
      </c>
      <c r="F7623" t="s">
        <v>6617</v>
      </c>
      <c r="G7623" t="s">
        <v>12905</v>
      </c>
      <c r="H7623" t="s">
        <v>6431</v>
      </c>
      <c r="I7623" t="s">
        <v>55</v>
      </c>
      <c r="J7623" t="s">
        <v>643</v>
      </c>
      <c r="K7623" t="s">
        <v>12911</v>
      </c>
      <c r="L7623" t="s">
        <v>12907</v>
      </c>
      <c r="M7623" t="s">
        <v>12912</v>
      </c>
      <c r="N7623" t="s">
        <v>7001</v>
      </c>
      <c r="O7623" t="s">
        <v>7171</v>
      </c>
      <c r="P7623">
        <v>1114000</v>
      </c>
      <c r="Q7623" t="s">
        <v>6636</v>
      </c>
      <c r="R7623" t="s">
        <v>6636</v>
      </c>
      <c r="S7623" s="12"/>
      <c r="T7623" s="13"/>
      <c r="U7623" t="s">
        <v>7486</v>
      </c>
    </row>
    <row r="7624" spans="1:21" x14ac:dyDescent="0.25">
      <c r="A7624" t="s">
        <v>6619</v>
      </c>
      <c r="B7624" s="12">
        <v>43465</v>
      </c>
      <c r="C7624" t="s">
        <v>12913</v>
      </c>
      <c r="D7624" s="11">
        <v>46222.725543981498</v>
      </c>
      <c r="E7624" t="s">
        <v>12914</v>
      </c>
      <c r="F7624" t="s">
        <v>6617</v>
      </c>
      <c r="G7624" t="s">
        <v>12905</v>
      </c>
      <c r="H7624" t="s">
        <v>6431</v>
      </c>
      <c r="I7624" t="s">
        <v>6636</v>
      </c>
      <c r="J7624" t="s">
        <v>6636</v>
      </c>
      <c r="K7624" t="s">
        <v>12915</v>
      </c>
      <c r="L7624" t="s">
        <v>12907</v>
      </c>
      <c r="M7624" t="s">
        <v>12916</v>
      </c>
      <c r="N7624" t="s">
        <v>7001</v>
      </c>
      <c r="O7624" t="s">
        <v>7171</v>
      </c>
      <c r="P7624">
        <v>1114000</v>
      </c>
      <c r="Q7624" t="s">
        <v>6636</v>
      </c>
      <c r="R7624" t="s">
        <v>6636</v>
      </c>
      <c r="S7624" s="12"/>
      <c r="T7624" s="13"/>
      <c r="U7624" t="s">
        <v>7486</v>
      </c>
    </row>
    <row r="7625" spans="1:21" x14ac:dyDescent="0.25">
      <c r="A7625" t="s">
        <v>6983</v>
      </c>
      <c r="B7625" s="12"/>
      <c r="C7625" t="s">
        <v>12917</v>
      </c>
      <c r="D7625" s="11">
        <v>46184</v>
      </c>
      <c r="E7625" t="s">
        <v>12918</v>
      </c>
      <c r="F7625" t="s">
        <v>6413</v>
      </c>
      <c r="G7625" t="s">
        <v>8690</v>
      </c>
      <c r="H7625" t="s">
        <v>2245</v>
      </c>
      <c r="I7625" t="s">
        <v>55</v>
      </c>
      <c r="J7625" t="s">
        <v>643</v>
      </c>
      <c r="K7625" t="s">
        <v>6636</v>
      </c>
      <c r="L7625" t="s">
        <v>6636</v>
      </c>
      <c r="M7625" t="s">
        <v>6636</v>
      </c>
      <c r="N7625" t="s">
        <v>6636</v>
      </c>
      <c r="O7625" t="s">
        <v>6636</v>
      </c>
      <c r="P7625">
        <v>1784000</v>
      </c>
      <c r="Q7625" t="s">
        <v>6636</v>
      </c>
      <c r="R7625" t="s">
        <v>6636</v>
      </c>
      <c r="S7625" s="12"/>
      <c r="T7625" s="13"/>
      <c r="U7625" t="s">
        <v>6636</v>
      </c>
    </row>
    <row r="7626" spans="1:21" x14ac:dyDescent="0.25">
      <c r="A7626" t="s">
        <v>6983</v>
      </c>
      <c r="B7626" s="12"/>
      <c r="C7626" t="s">
        <v>12917</v>
      </c>
      <c r="D7626" s="11">
        <v>46184</v>
      </c>
      <c r="E7626" t="s">
        <v>12918</v>
      </c>
      <c r="F7626" t="s">
        <v>6413</v>
      </c>
      <c r="G7626" t="s">
        <v>8695</v>
      </c>
      <c r="H7626" t="s">
        <v>2245</v>
      </c>
      <c r="I7626" t="s">
        <v>55</v>
      </c>
      <c r="J7626" t="s">
        <v>643</v>
      </c>
      <c r="K7626" t="s">
        <v>6636</v>
      </c>
      <c r="L7626" t="s">
        <v>6636</v>
      </c>
      <c r="M7626" t="s">
        <v>6636</v>
      </c>
      <c r="N7626" t="s">
        <v>6636</v>
      </c>
      <c r="O7626" t="s">
        <v>6636</v>
      </c>
      <c r="P7626">
        <v>1784000</v>
      </c>
      <c r="Q7626" t="s">
        <v>6636</v>
      </c>
      <c r="R7626" t="s">
        <v>6636</v>
      </c>
      <c r="S7626" s="12">
        <v>1</v>
      </c>
      <c r="T7626" s="13">
        <v>22300</v>
      </c>
      <c r="U7626" t="s">
        <v>6636</v>
      </c>
    </row>
    <row r="7627" spans="1:21" x14ac:dyDescent="0.25">
      <c r="A7627" t="s">
        <v>6983</v>
      </c>
      <c r="B7627" s="12"/>
      <c r="C7627" t="s">
        <v>12919</v>
      </c>
      <c r="D7627" s="11">
        <v>46203</v>
      </c>
      <c r="E7627" t="s">
        <v>12920</v>
      </c>
      <c r="F7627" t="s">
        <v>6413</v>
      </c>
      <c r="G7627" t="s">
        <v>12921</v>
      </c>
      <c r="H7627" t="s">
        <v>2245</v>
      </c>
      <c r="I7627" t="s">
        <v>6636</v>
      </c>
      <c r="J7627" t="s">
        <v>6636</v>
      </c>
      <c r="K7627" t="s">
        <v>6636</v>
      </c>
      <c r="L7627" t="s">
        <v>6636</v>
      </c>
      <c r="M7627" t="s">
        <v>6636</v>
      </c>
      <c r="N7627" t="s">
        <v>6636</v>
      </c>
      <c r="O7627" t="s">
        <v>6636</v>
      </c>
      <c r="P7627">
        <v>1732000</v>
      </c>
      <c r="Q7627" t="s">
        <v>6636</v>
      </c>
      <c r="R7627" t="s">
        <v>6636</v>
      </c>
      <c r="S7627" s="12">
        <v>1</v>
      </c>
      <c r="T7627" s="13">
        <v>21650</v>
      </c>
      <c r="U7627" t="s">
        <v>8747</v>
      </c>
    </row>
    <row r="7628" spans="1:21" x14ac:dyDescent="0.25">
      <c r="A7628" t="s">
        <v>6614</v>
      </c>
      <c r="B7628" s="12"/>
      <c r="C7628" t="s">
        <v>12922</v>
      </c>
      <c r="D7628" s="11">
        <v>46191</v>
      </c>
      <c r="E7628" t="s">
        <v>12923</v>
      </c>
      <c r="F7628" t="s">
        <v>6617</v>
      </c>
      <c r="G7628" t="s">
        <v>6636</v>
      </c>
      <c r="H7628" t="s">
        <v>6423</v>
      </c>
      <c r="I7628" t="s">
        <v>6636</v>
      </c>
      <c r="J7628" t="s">
        <v>6636</v>
      </c>
      <c r="K7628" t="s">
        <v>6636</v>
      </c>
      <c r="L7628" t="s">
        <v>6636</v>
      </c>
      <c r="M7628" t="s">
        <v>6636</v>
      </c>
      <c r="N7628" t="s">
        <v>6636</v>
      </c>
      <c r="O7628" t="s">
        <v>6636</v>
      </c>
      <c r="P7628">
        <v>2444000</v>
      </c>
      <c r="Q7628" t="s">
        <v>6636</v>
      </c>
      <c r="R7628" t="s">
        <v>6636</v>
      </c>
      <c r="S7628" s="12">
        <v>1</v>
      </c>
      <c r="T7628" s="13"/>
      <c r="U7628" t="s">
        <v>6636</v>
      </c>
    </row>
    <row r="7629" spans="1:21" x14ac:dyDescent="0.25">
      <c r="A7629" t="s">
        <v>6614</v>
      </c>
      <c r="B7629" s="12"/>
      <c r="C7629" t="s">
        <v>12924</v>
      </c>
      <c r="D7629" s="11">
        <v>46185</v>
      </c>
      <c r="E7629" t="s">
        <v>12925</v>
      </c>
      <c r="F7629" t="s">
        <v>6413</v>
      </c>
      <c r="G7629" t="s">
        <v>6636</v>
      </c>
      <c r="H7629" t="s">
        <v>1867</v>
      </c>
      <c r="I7629" t="s">
        <v>6636</v>
      </c>
      <c r="J7629" t="s">
        <v>6636</v>
      </c>
      <c r="K7629" t="s">
        <v>6636</v>
      </c>
      <c r="L7629" t="s">
        <v>6636</v>
      </c>
      <c r="M7629" t="s">
        <v>6636</v>
      </c>
      <c r="N7629" t="s">
        <v>6636</v>
      </c>
      <c r="O7629" t="s">
        <v>6636</v>
      </c>
      <c r="P7629">
        <v>2700000</v>
      </c>
      <c r="Q7629" t="s">
        <v>6778</v>
      </c>
      <c r="R7629" t="s">
        <v>6779</v>
      </c>
      <c r="S7629" s="12">
        <v>1</v>
      </c>
      <c r="T7629" s="13"/>
      <c r="U7629" t="s">
        <v>6724</v>
      </c>
    </row>
    <row r="7630" spans="1:21" x14ac:dyDescent="0.25">
      <c r="A7630" t="s">
        <v>6614</v>
      </c>
      <c r="B7630" s="12"/>
      <c r="C7630" t="s">
        <v>12926</v>
      </c>
      <c r="D7630" s="11">
        <v>46217</v>
      </c>
      <c r="E7630" t="s">
        <v>12927</v>
      </c>
      <c r="F7630" t="s">
        <v>6413</v>
      </c>
      <c r="G7630" t="s">
        <v>6636</v>
      </c>
      <c r="H7630" t="s">
        <v>1867</v>
      </c>
      <c r="I7630" t="s">
        <v>6636</v>
      </c>
      <c r="J7630" t="s">
        <v>6636</v>
      </c>
      <c r="K7630" t="s">
        <v>6636</v>
      </c>
      <c r="L7630" t="s">
        <v>6636</v>
      </c>
      <c r="M7630" t="s">
        <v>6636</v>
      </c>
      <c r="N7630" t="s">
        <v>6636</v>
      </c>
      <c r="O7630" t="s">
        <v>6636</v>
      </c>
      <c r="P7630">
        <v>2855600</v>
      </c>
      <c r="Q7630" t="s">
        <v>6636</v>
      </c>
      <c r="R7630" t="s">
        <v>6636</v>
      </c>
      <c r="S7630" s="12">
        <v>1</v>
      </c>
      <c r="T7630" s="13"/>
      <c r="U7630" t="s">
        <v>10498</v>
      </c>
    </row>
    <row r="7631" spans="1:21" x14ac:dyDescent="0.25">
      <c r="A7631" t="s">
        <v>6983</v>
      </c>
      <c r="B7631" s="12"/>
      <c r="C7631" t="s">
        <v>12928</v>
      </c>
      <c r="D7631" s="11">
        <v>46198</v>
      </c>
      <c r="E7631" t="s">
        <v>12929</v>
      </c>
      <c r="F7631" t="s">
        <v>6617</v>
      </c>
      <c r="G7631" t="s">
        <v>12930</v>
      </c>
      <c r="H7631" t="s">
        <v>12931</v>
      </c>
      <c r="I7631" t="s">
        <v>55</v>
      </c>
      <c r="J7631" t="s">
        <v>737</v>
      </c>
      <c r="K7631" t="s">
        <v>6636</v>
      </c>
      <c r="L7631" t="s">
        <v>6636</v>
      </c>
      <c r="M7631" t="s">
        <v>6636</v>
      </c>
      <c r="N7631" t="s">
        <v>6636</v>
      </c>
      <c r="O7631" t="s">
        <v>6636</v>
      </c>
      <c r="P7631">
        <v>2885010</v>
      </c>
      <c r="Q7631" t="s">
        <v>6636</v>
      </c>
      <c r="R7631" t="s">
        <v>6636</v>
      </c>
      <c r="S7631" s="12">
        <v>1</v>
      </c>
      <c r="T7631" s="13">
        <v>36063</v>
      </c>
      <c r="U7631" t="s">
        <v>12932</v>
      </c>
    </row>
    <row r="7632" spans="1:21" x14ac:dyDescent="0.25">
      <c r="A7632" t="s">
        <v>6983</v>
      </c>
      <c r="B7632" s="12"/>
      <c r="C7632" t="s">
        <v>12928</v>
      </c>
      <c r="D7632" s="11">
        <v>46198</v>
      </c>
      <c r="E7632" t="s">
        <v>12929</v>
      </c>
      <c r="F7632" t="s">
        <v>6617</v>
      </c>
      <c r="G7632" t="s">
        <v>6364</v>
      </c>
      <c r="H7632" t="s">
        <v>12931</v>
      </c>
      <c r="I7632" t="s">
        <v>55</v>
      </c>
      <c r="J7632" t="s">
        <v>737</v>
      </c>
      <c r="K7632" t="s">
        <v>6636</v>
      </c>
      <c r="L7632" t="s">
        <v>6636</v>
      </c>
      <c r="M7632" t="s">
        <v>6636</v>
      </c>
      <c r="N7632" t="s">
        <v>6636</v>
      </c>
      <c r="O7632" t="s">
        <v>6636</v>
      </c>
      <c r="P7632">
        <v>2885010</v>
      </c>
      <c r="Q7632" t="s">
        <v>6636</v>
      </c>
      <c r="R7632" t="s">
        <v>6636</v>
      </c>
      <c r="S7632" s="12"/>
      <c r="T7632" s="13"/>
      <c r="U7632" t="s">
        <v>12932</v>
      </c>
    </row>
    <row r="7633" spans="1:21" x14ac:dyDescent="0.25">
      <c r="A7633" t="s">
        <v>6614</v>
      </c>
      <c r="B7633" s="12"/>
      <c r="C7633" t="s">
        <v>12933</v>
      </c>
      <c r="D7633" s="11">
        <v>46217</v>
      </c>
      <c r="E7633" t="s">
        <v>12934</v>
      </c>
      <c r="F7633" t="s">
        <v>6617</v>
      </c>
      <c r="G7633" t="s">
        <v>6636</v>
      </c>
      <c r="H7633" t="s">
        <v>12931</v>
      </c>
      <c r="I7633" t="s">
        <v>6636</v>
      </c>
      <c r="J7633" t="s">
        <v>6636</v>
      </c>
      <c r="K7633" t="s">
        <v>6636</v>
      </c>
      <c r="L7633" t="s">
        <v>6636</v>
      </c>
      <c r="M7633" t="s">
        <v>6636</v>
      </c>
      <c r="N7633" t="s">
        <v>6636</v>
      </c>
      <c r="O7633" t="s">
        <v>6636</v>
      </c>
      <c r="P7633">
        <v>2549010</v>
      </c>
      <c r="Q7633" t="s">
        <v>6636</v>
      </c>
      <c r="R7633" t="s">
        <v>6636</v>
      </c>
      <c r="S7633" s="12">
        <v>1</v>
      </c>
      <c r="T7633" s="13"/>
      <c r="U7633" t="s">
        <v>6636</v>
      </c>
    </row>
    <row r="7634" spans="1:21" x14ac:dyDescent="0.25">
      <c r="A7634" t="s">
        <v>6637</v>
      </c>
      <c r="B7634" s="12">
        <v>41235</v>
      </c>
      <c r="C7634" t="s">
        <v>12935</v>
      </c>
      <c r="D7634" s="11">
        <v>46178.420555555596</v>
      </c>
      <c r="E7634" t="s">
        <v>12936</v>
      </c>
      <c r="F7634" t="s">
        <v>6413</v>
      </c>
      <c r="G7634" t="s">
        <v>12937</v>
      </c>
      <c r="H7634" t="s">
        <v>6407</v>
      </c>
      <c r="I7634" t="s">
        <v>55</v>
      </c>
      <c r="J7634" t="s">
        <v>732</v>
      </c>
      <c r="K7634" t="s">
        <v>12938</v>
      </c>
      <c r="L7634" t="s">
        <v>12939</v>
      </c>
      <c r="M7634" t="s">
        <v>12940</v>
      </c>
      <c r="N7634" t="s">
        <v>7506</v>
      </c>
      <c r="O7634" t="s">
        <v>7514</v>
      </c>
      <c r="P7634">
        <v>4899990</v>
      </c>
      <c r="Q7634" t="s">
        <v>6636</v>
      </c>
      <c r="R7634" t="s">
        <v>6636</v>
      </c>
      <c r="S7634" s="12"/>
      <c r="T7634" s="13"/>
      <c r="U7634" t="s">
        <v>6636</v>
      </c>
    </row>
    <row r="7635" spans="1:21" x14ac:dyDescent="0.25">
      <c r="A7635" t="s">
        <v>6637</v>
      </c>
      <c r="B7635" s="12">
        <v>41235</v>
      </c>
      <c r="C7635" t="s">
        <v>12935</v>
      </c>
      <c r="D7635" s="11">
        <v>46178.420555555596</v>
      </c>
      <c r="E7635" t="s">
        <v>12936</v>
      </c>
      <c r="F7635" t="s">
        <v>6413</v>
      </c>
      <c r="G7635" t="s">
        <v>12941</v>
      </c>
      <c r="H7635" t="s">
        <v>6407</v>
      </c>
      <c r="I7635" t="s">
        <v>55</v>
      </c>
      <c r="J7635" t="s">
        <v>732</v>
      </c>
      <c r="K7635" t="s">
        <v>12938</v>
      </c>
      <c r="L7635" t="s">
        <v>12939</v>
      </c>
      <c r="M7635" t="s">
        <v>12940</v>
      </c>
      <c r="N7635" t="s">
        <v>7506</v>
      </c>
      <c r="O7635" t="s">
        <v>7514</v>
      </c>
      <c r="P7635">
        <v>4899990</v>
      </c>
      <c r="Q7635" t="s">
        <v>6636</v>
      </c>
      <c r="R7635" t="s">
        <v>6636</v>
      </c>
      <c r="S7635" s="12"/>
      <c r="T7635" s="13"/>
      <c r="U7635" t="s">
        <v>6636</v>
      </c>
    </row>
    <row r="7636" spans="1:21" x14ac:dyDescent="0.25">
      <c r="A7636" t="s">
        <v>6637</v>
      </c>
      <c r="B7636" s="12">
        <v>41235</v>
      </c>
      <c r="C7636" t="s">
        <v>12935</v>
      </c>
      <c r="D7636" s="11">
        <v>46178.420555555596</v>
      </c>
      <c r="E7636" t="s">
        <v>12936</v>
      </c>
      <c r="F7636" t="s">
        <v>6413</v>
      </c>
      <c r="G7636" t="s">
        <v>12942</v>
      </c>
      <c r="H7636" t="s">
        <v>6407</v>
      </c>
      <c r="I7636" t="s">
        <v>55</v>
      </c>
      <c r="J7636" t="s">
        <v>732</v>
      </c>
      <c r="K7636" t="s">
        <v>12938</v>
      </c>
      <c r="L7636" t="s">
        <v>12939</v>
      </c>
      <c r="M7636" t="s">
        <v>12940</v>
      </c>
      <c r="N7636" t="s">
        <v>7506</v>
      </c>
      <c r="O7636" t="s">
        <v>7514</v>
      </c>
      <c r="P7636">
        <v>4899990</v>
      </c>
      <c r="Q7636" t="s">
        <v>6636</v>
      </c>
      <c r="R7636" t="s">
        <v>6636</v>
      </c>
      <c r="S7636" s="12"/>
      <c r="T7636" s="13"/>
      <c r="U7636" t="s">
        <v>6636</v>
      </c>
    </row>
    <row r="7637" spans="1:21" x14ac:dyDescent="0.25">
      <c r="A7637" t="s">
        <v>6637</v>
      </c>
      <c r="B7637" s="12">
        <v>41235</v>
      </c>
      <c r="C7637" t="s">
        <v>12935</v>
      </c>
      <c r="D7637" s="11">
        <v>46178.420555555596</v>
      </c>
      <c r="E7637" t="s">
        <v>12936</v>
      </c>
      <c r="F7637" t="s">
        <v>6413</v>
      </c>
      <c r="G7637" t="s">
        <v>12943</v>
      </c>
      <c r="H7637" t="s">
        <v>6407</v>
      </c>
      <c r="I7637" t="s">
        <v>55</v>
      </c>
      <c r="J7637" t="s">
        <v>732</v>
      </c>
      <c r="K7637" t="s">
        <v>12938</v>
      </c>
      <c r="L7637" t="s">
        <v>12939</v>
      </c>
      <c r="M7637" t="s">
        <v>12940</v>
      </c>
      <c r="N7637" t="s">
        <v>7506</v>
      </c>
      <c r="O7637" t="s">
        <v>7514</v>
      </c>
      <c r="P7637">
        <v>4899990</v>
      </c>
      <c r="Q7637" t="s">
        <v>6636</v>
      </c>
      <c r="R7637" t="s">
        <v>6636</v>
      </c>
      <c r="S7637" s="12"/>
      <c r="T7637" s="13"/>
      <c r="U7637" t="s">
        <v>6636</v>
      </c>
    </row>
    <row r="7638" spans="1:21" x14ac:dyDescent="0.25">
      <c r="A7638" t="s">
        <v>6637</v>
      </c>
      <c r="B7638" s="12">
        <v>41235</v>
      </c>
      <c r="C7638" t="s">
        <v>12935</v>
      </c>
      <c r="D7638" s="11">
        <v>46178.420555555596</v>
      </c>
      <c r="E7638" t="s">
        <v>12936</v>
      </c>
      <c r="F7638" t="s">
        <v>6353</v>
      </c>
      <c r="G7638" t="s">
        <v>12937</v>
      </c>
      <c r="H7638" t="s">
        <v>6407</v>
      </c>
      <c r="I7638" t="s">
        <v>55</v>
      </c>
      <c r="J7638" t="s">
        <v>732</v>
      </c>
      <c r="K7638" t="s">
        <v>12938</v>
      </c>
      <c r="L7638" t="s">
        <v>12939</v>
      </c>
      <c r="M7638" t="s">
        <v>12940</v>
      </c>
      <c r="N7638" t="s">
        <v>7506</v>
      </c>
      <c r="O7638" t="s">
        <v>7514</v>
      </c>
      <c r="P7638">
        <v>4899990</v>
      </c>
      <c r="Q7638" t="s">
        <v>6636</v>
      </c>
      <c r="R7638" t="s">
        <v>6636</v>
      </c>
      <c r="S7638" s="12"/>
      <c r="T7638" s="13"/>
      <c r="U7638" t="s">
        <v>6636</v>
      </c>
    </row>
    <row r="7639" spans="1:21" x14ac:dyDescent="0.25">
      <c r="A7639" t="s">
        <v>6637</v>
      </c>
      <c r="B7639" s="12">
        <v>41235</v>
      </c>
      <c r="C7639" t="s">
        <v>12935</v>
      </c>
      <c r="D7639" s="11">
        <v>46178.420555555596</v>
      </c>
      <c r="E7639" t="s">
        <v>12936</v>
      </c>
      <c r="F7639" t="s">
        <v>6353</v>
      </c>
      <c r="G7639" t="s">
        <v>12941</v>
      </c>
      <c r="H7639" t="s">
        <v>6407</v>
      </c>
      <c r="I7639" t="s">
        <v>55</v>
      </c>
      <c r="J7639" t="s">
        <v>732</v>
      </c>
      <c r="K7639" t="s">
        <v>12938</v>
      </c>
      <c r="L7639" t="s">
        <v>12939</v>
      </c>
      <c r="M7639" t="s">
        <v>12940</v>
      </c>
      <c r="N7639" t="s">
        <v>7506</v>
      </c>
      <c r="O7639" t="s">
        <v>7514</v>
      </c>
      <c r="P7639">
        <v>4899990</v>
      </c>
      <c r="Q7639" t="s">
        <v>6636</v>
      </c>
      <c r="R7639" t="s">
        <v>6636</v>
      </c>
      <c r="S7639" s="12"/>
      <c r="T7639" s="13"/>
      <c r="U7639" t="s">
        <v>6636</v>
      </c>
    </row>
    <row r="7640" spans="1:21" x14ac:dyDescent="0.25">
      <c r="A7640" t="s">
        <v>6637</v>
      </c>
      <c r="B7640" s="12">
        <v>41235</v>
      </c>
      <c r="C7640" t="s">
        <v>12935</v>
      </c>
      <c r="D7640" s="11">
        <v>46178.420555555596</v>
      </c>
      <c r="E7640" t="s">
        <v>12936</v>
      </c>
      <c r="F7640" t="s">
        <v>6353</v>
      </c>
      <c r="G7640" t="s">
        <v>12942</v>
      </c>
      <c r="H7640" t="s">
        <v>6407</v>
      </c>
      <c r="I7640" t="s">
        <v>55</v>
      </c>
      <c r="J7640" t="s">
        <v>732</v>
      </c>
      <c r="K7640" t="s">
        <v>12938</v>
      </c>
      <c r="L7640" t="s">
        <v>12939</v>
      </c>
      <c r="M7640" t="s">
        <v>12940</v>
      </c>
      <c r="N7640" t="s">
        <v>7506</v>
      </c>
      <c r="O7640" t="s">
        <v>7514</v>
      </c>
      <c r="P7640">
        <v>4899990</v>
      </c>
      <c r="Q7640" t="s">
        <v>6636</v>
      </c>
      <c r="R7640" t="s">
        <v>6636</v>
      </c>
      <c r="S7640" s="12"/>
      <c r="T7640" s="13"/>
      <c r="U7640" t="s">
        <v>6636</v>
      </c>
    </row>
    <row r="7641" spans="1:21" x14ac:dyDescent="0.25">
      <c r="A7641" t="s">
        <v>6637</v>
      </c>
      <c r="B7641" s="12">
        <v>41235</v>
      </c>
      <c r="C7641" t="s">
        <v>12935</v>
      </c>
      <c r="D7641" s="11">
        <v>46178.420555555596</v>
      </c>
      <c r="E7641" t="s">
        <v>12936</v>
      </c>
      <c r="F7641" t="s">
        <v>6353</v>
      </c>
      <c r="G7641" t="s">
        <v>12943</v>
      </c>
      <c r="H7641" t="s">
        <v>6407</v>
      </c>
      <c r="I7641" t="s">
        <v>55</v>
      </c>
      <c r="J7641" t="s">
        <v>732</v>
      </c>
      <c r="K7641" t="s">
        <v>12938</v>
      </c>
      <c r="L7641" t="s">
        <v>12939</v>
      </c>
      <c r="M7641" t="s">
        <v>12940</v>
      </c>
      <c r="N7641" t="s">
        <v>7506</v>
      </c>
      <c r="O7641" t="s">
        <v>7514</v>
      </c>
      <c r="P7641">
        <v>4899990</v>
      </c>
      <c r="Q7641" t="s">
        <v>6636</v>
      </c>
      <c r="R7641" t="s">
        <v>6636</v>
      </c>
      <c r="S7641" s="12"/>
      <c r="T7641" s="13"/>
      <c r="U7641" t="s">
        <v>6636</v>
      </c>
    </row>
    <row r="7642" spans="1:21" x14ac:dyDescent="0.25">
      <c r="A7642" t="s">
        <v>6619</v>
      </c>
      <c r="B7642" s="12">
        <v>41235</v>
      </c>
      <c r="C7642" t="s">
        <v>12935</v>
      </c>
      <c r="D7642" s="11">
        <v>46178.449224536998</v>
      </c>
      <c r="E7642" t="s">
        <v>12936</v>
      </c>
      <c r="F7642" t="s">
        <v>6413</v>
      </c>
      <c r="G7642" t="s">
        <v>12937</v>
      </c>
      <c r="H7642" t="s">
        <v>6407</v>
      </c>
      <c r="I7642" t="s">
        <v>55</v>
      </c>
      <c r="J7642" t="s">
        <v>732</v>
      </c>
      <c r="K7642" t="s">
        <v>12938</v>
      </c>
      <c r="L7642" t="s">
        <v>12939</v>
      </c>
      <c r="M7642" t="s">
        <v>12940</v>
      </c>
      <c r="N7642" t="s">
        <v>7506</v>
      </c>
      <c r="O7642" t="s">
        <v>7514</v>
      </c>
      <c r="P7642">
        <v>4899990</v>
      </c>
      <c r="Q7642" t="s">
        <v>6636</v>
      </c>
      <c r="R7642" t="s">
        <v>6636</v>
      </c>
      <c r="S7642" s="12"/>
      <c r="T7642" s="13"/>
      <c r="U7642" t="s">
        <v>6636</v>
      </c>
    </row>
    <row r="7643" spans="1:21" x14ac:dyDescent="0.25">
      <c r="A7643" t="s">
        <v>6619</v>
      </c>
      <c r="B7643" s="12">
        <v>41235</v>
      </c>
      <c r="C7643" t="s">
        <v>12935</v>
      </c>
      <c r="D7643" s="11">
        <v>46178.449224536998</v>
      </c>
      <c r="E7643" t="s">
        <v>12936</v>
      </c>
      <c r="F7643" t="s">
        <v>6413</v>
      </c>
      <c r="G7643" t="s">
        <v>12941</v>
      </c>
      <c r="H7643" t="s">
        <v>6407</v>
      </c>
      <c r="I7643" t="s">
        <v>55</v>
      </c>
      <c r="J7643" t="s">
        <v>732</v>
      </c>
      <c r="K7643" t="s">
        <v>12938</v>
      </c>
      <c r="L7643" t="s">
        <v>12939</v>
      </c>
      <c r="M7643" t="s">
        <v>12940</v>
      </c>
      <c r="N7643" t="s">
        <v>7506</v>
      </c>
      <c r="O7643" t="s">
        <v>7514</v>
      </c>
      <c r="P7643">
        <v>4899990</v>
      </c>
      <c r="Q7643" t="s">
        <v>6636</v>
      </c>
      <c r="R7643" t="s">
        <v>6636</v>
      </c>
      <c r="S7643" s="12"/>
      <c r="T7643" s="13"/>
      <c r="U7643" t="s">
        <v>6636</v>
      </c>
    </row>
    <row r="7644" spans="1:21" x14ac:dyDescent="0.25">
      <c r="A7644" t="s">
        <v>6619</v>
      </c>
      <c r="B7644" s="12">
        <v>41235</v>
      </c>
      <c r="C7644" t="s">
        <v>12935</v>
      </c>
      <c r="D7644" s="11">
        <v>46178.449224536998</v>
      </c>
      <c r="E7644" t="s">
        <v>12936</v>
      </c>
      <c r="F7644" t="s">
        <v>6413</v>
      </c>
      <c r="G7644" t="s">
        <v>12942</v>
      </c>
      <c r="H7644" t="s">
        <v>6407</v>
      </c>
      <c r="I7644" t="s">
        <v>55</v>
      </c>
      <c r="J7644" t="s">
        <v>732</v>
      </c>
      <c r="K7644" t="s">
        <v>12938</v>
      </c>
      <c r="L7644" t="s">
        <v>12939</v>
      </c>
      <c r="M7644" t="s">
        <v>12940</v>
      </c>
      <c r="N7644" t="s">
        <v>7506</v>
      </c>
      <c r="O7644" t="s">
        <v>7514</v>
      </c>
      <c r="P7644">
        <v>4899990</v>
      </c>
      <c r="Q7644" t="s">
        <v>6636</v>
      </c>
      <c r="R7644" t="s">
        <v>6636</v>
      </c>
      <c r="S7644" s="12"/>
      <c r="T7644" s="13"/>
      <c r="U7644" t="s">
        <v>6636</v>
      </c>
    </row>
    <row r="7645" spans="1:21" x14ac:dyDescent="0.25">
      <c r="A7645" t="s">
        <v>6619</v>
      </c>
      <c r="B7645" s="12">
        <v>41235</v>
      </c>
      <c r="C7645" t="s">
        <v>12935</v>
      </c>
      <c r="D7645" s="11">
        <v>46178.449224536998</v>
      </c>
      <c r="E7645" t="s">
        <v>12936</v>
      </c>
      <c r="F7645" t="s">
        <v>6413</v>
      </c>
      <c r="G7645" t="s">
        <v>12943</v>
      </c>
      <c r="H7645" t="s">
        <v>6407</v>
      </c>
      <c r="I7645" t="s">
        <v>55</v>
      </c>
      <c r="J7645" t="s">
        <v>732</v>
      </c>
      <c r="K7645" t="s">
        <v>12938</v>
      </c>
      <c r="L7645" t="s">
        <v>12939</v>
      </c>
      <c r="M7645" t="s">
        <v>12940</v>
      </c>
      <c r="N7645" t="s">
        <v>7506</v>
      </c>
      <c r="O7645" t="s">
        <v>7514</v>
      </c>
      <c r="P7645">
        <v>4899990</v>
      </c>
      <c r="Q7645" t="s">
        <v>6636</v>
      </c>
      <c r="R7645" t="s">
        <v>6636</v>
      </c>
      <c r="S7645" s="12"/>
      <c r="T7645" s="13"/>
      <c r="U7645" t="s">
        <v>6636</v>
      </c>
    </row>
    <row r="7646" spans="1:21" x14ac:dyDescent="0.25">
      <c r="A7646" t="s">
        <v>6619</v>
      </c>
      <c r="B7646" s="12">
        <v>41235</v>
      </c>
      <c r="C7646" t="s">
        <v>12935</v>
      </c>
      <c r="D7646" s="11">
        <v>46178.449224536998</v>
      </c>
      <c r="E7646" t="s">
        <v>12936</v>
      </c>
      <c r="F7646" t="s">
        <v>6353</v>
      </c>
      <c r="G7646" t="s">
        <v>12937</v>
      </c>
      <c r="H7646" t="s">
        <v>6407</v>
      </c>
      <c r="I7646" t="s">
        <v>55</v>
      </c>
      <c r="J7646" t="s">
        <v>732</v>
      </c>
      <c r="K7646" t="s">
        <v>12938</v>
      </c>
      <c r="L7646" t="s">
        <v>12939</v>
      </c>
      <c r="M7646" t="s">
        <v>12940</v>
      </c>
      <c r="N7646" t="s">
        <v>7506</v>
      </c>
      <c r="O7646" t="s">
        <v>7514</v>
      </c>
      <c r="P7646">
        <v>4899990</v>
      </c>
      <c r="Q7646" t="s">
        <v>6636</v>
      </c>
      <c r="R7646" t="s">
        <v>6636</v>
      </c>
      <c r="S7646" s="12"/>
      <c r="T7646" s="13"/>
      <c r="U7646" t="s">
        <v>6636</v>
      </c>
    </row>
    <row r="7647" spans="1:21" x14ac:dyDescent="0.25">
      <c r="A7647" t="s">
        <v>6619</v>
      </c>
      <c r="B7647" s="12">
        <v>41235</v>
      </c>
      <c r="C7647" t="s">
        <v>12935</v>
      </c>
      <c r="D7647" s="11">
        <v>46178.449224536998</v>
      </c>
      <c r="E7647" t="s">
        <v>12936</v>
      </c>
      <c r="F7647" t="s">
        <v>6353</v>
      </c>
      <c r="G7647" t="s">
        <v>12941</v>
      </c>
      <c r="H7647" t="s">
        <v>6407</v>
      </c>
      <c r="I7647" t="s">
        <v>55</v>
      </c>
      <c r="J7647" t="s">
        <v>732</v>
      </c>
      <c r="K7647" t="s">
        <v>12938</v>
      </c>
      <c r="L7647" t="s">
        <v>12939</v>
      </c>
      <c r="M7647" t="s">
        <v>12940</v>
      </c>
      <c r="N7647" t="s">
        <v>7506</v>
      </c>
      <c r="O7647" t="s">
        <v>7514</v>
      </c>
      <c r="P7647">
        <v>4899990</v>
      </c>
      <c r="Q7647" t="s">
        <v>6636</v>
      </c>
      <c r="R7647" t="s">
        <v>6636</v>
      </c>
      <c r="S7647" s="12"/>
      <c r="T7647" s="13"/>
      <c r="U7647" t="s">
        <v>6636</v>
      </c>
    </row>
    <row r="7648" spans="1:21" x14ac:dyDescent="0.25">
      <c r="A7648" t="s">
        <v>6619</v>
      </c>
      <c r="B7648" s="12">
        <v>41235</v>
      </c>
      <c r="C7648" t="s">
        <v>12935</v>
      </c>
      <c r="D7648" s="11">
        <v>46178.449224536998</v>
      </c>
      <c r="E7648" t="s">
        <v>12936</v>
      </c>
      <c r="F7648" t="s">
        <v>6353</v>
      </c>
      <c r="G7648" t="s">
        <v>12942</v>
      </c>
      <c r="H7648" t="s">
        <v>6407</v>
      </c>
      <c r="I7648" t="s">
        <v>55</v>
      </c>
      <c r="J7648" t="s">
        <v>732</v>
      </c>
      <c r="K7648" t="s">
        <v>12938</v>
      </c>
      <c r="L7648" t="s">
        <v>12939</v>
      </c>
      <c r="M7648" t="s">
        <v>12940</v>
      </c>
      <c r="N7648" t="s">
        <v>7506</v>
      </c>
      <c r="O7648" t="s">
        <v>7514</v>
      </c>
      <c r="P7648">
        <v>4899990</v>
      </c>
      <c r="Q7648" t="s">
        <v>6636</v>
      </c>
      <c r="R7648" t="s">
        <v>6636</v>
      </c>
      <c r="S7648" s="12"/>
      <c r="T7648" s="13"/>
      <c r="U7648" t="s">
        <v>6636</v>
      </c>
    </row>
    <row r="7649" spans="1:21" x14ac:dyDescent="0.25">
      <c r="A7649" t="s">
        <v>6619</v>
      </c>
      <c r="B7649" s="12">
        <v>41235</v>
      </c>
      <c r="C7649" t="s">
        <v>12935</v>
      </c>
      <c r="D7649" s="11">
        <v>46178.449224536998</v>
      </c>
      <c r="E7649" t="s">
        <v>12936</v>
      </c>
      <c r="F7649" t="s">
        <v>6353</v>
      </c>
      <c r="G7649" t="s">
        <v>12943</v>
      </c>
      <c r="H7649" t="s">
        <v>6407</v>
      </c>
      <c r="I7649" t="s">
        <v>55</v>
      </c>
      <c r="J7649" t="s">
        <v>732</v>
      </c>
      <c r="K7649" t="s">
        <v>12938</v>
      </c>
      <c r="L7649" t="s">
        <v>12939</v>
      </c>
      <c r="M7649" t="s">
        <v>12940</v>
      </c>
      <c r="N7649" t="s">
        <v>7506</v>
      </c>
      <c r="O7649" t="s">
        <v>7514</v>
      </c>
      <c r="P7649">
        <v>4899990</v>
      </c>
      <c r="Q7649" t="s">
        <v>6636</v>
      </c>
      <c r="R7649" t="s">
        <v>6636</v>
      </c>
      <c r="S7649" s="12"/>
      <c r="T7649" s="13"/>
      <c r="U7649" t="s">
        <v>6636</v>
      </c>
    </row>
    <row r="7650" spans="1:21" x14ac:dyDescent="0.25">
      <c r="A7650" t="s">
        <v>6637</v>
      </c>
      <c r="B7650" s="12">
        <v>41618</v>
      </c>
      <c r="C7650" t="s">
        <v>12944</v>
      </c>
      <c r="D7650" s="11">
        <v>46179.857175925899</v>
      </c>
      <c r="E7650" t="s">
        <v>12945</v>
      </c>
      <c r="F7650" t="s">
        <v>6413</v>
      </c>
      <c r="G7650" t="s">
        <v>12946</v>
      </c>
      <c r="H7650" t="s">
        <v>6407</v>
      </c>
      <c r="I7650" t="s">
        <v>55</v>
      </c>
      <c r="J7650" t="s">
        <v>643</v>
      </c>
      <c r="K7650" t="s">
        <v>12947</v>
      </c>
      <c r="L7650" t="s">
        <v>12948</v>
      </c>
      <c r="M7650" t="s">
        <v>12949</v>
      </c>
      <c r="N7650" t="s">
        <v>7506</v>
      </c>
      <c r="O7650" t="s">
        <v>7539</v>
      </c>
      <c r="P7650">
        <v>3094990</v>
      </c>
      <c r="Q7650" t="s">
        <v>6636</v>
      </c>
      <c r="R7650" t="s">
        <v>6636</v>
      </c>
      <c r="S7650" s="12"/>
      <c r="T7650" s="13"/>
      <c r="U7650" t="s">
        <v>6636</v>
      </c>
    </row>
    <row r="7651" spans="1:21" x14ac:dyDescent="0.25">
      <c r="A7651" t="s">
        <v>6637</v>
      </c>
      <c r="B7651" s="12">
        <v>41618</v>
      </c>
      <c r="C7651" t="s">
        <v>12944</v>
      </c>
      <c r="D7651" s="11">
        <v>46179.857175925899</v>
      </c>
      <c r="E7651" t="s">
        <v>12945</v>
      </c>
      <c r="F7651" t="s">
        <v>6413</v>
      </c>
      <c r="G7651" t="s">
        <v>12950</v>
      </c>
      <c r="H7651" t="s">
        <v>6407</v>
      </c>
      <c r="I7651" t="s">
        <v>55</v>
      </c>
      <c r="J7651" t="s">
        <v>643</v>
      </c>
      <c r="K7651" t="s">
        <v>12947</v>
      </c>
      <c r="L7651" t="s">
        <v>12948</v>
      </c>
      <c r="M7651" t="s">
        <v>12949</v>
      </c>
      <c r="N7651" t="s">
        <v>7506</v>
      </c>
      <c r="O7651" t="s">
        <v>7539</v>
      </c>
      <c r="P7651">
        <v>3094990</v>
      </c>
      <c r="Q7651" t="s">
        <v>6636</v>
      </c>
      <c r="R7651" t="s">
        <v>6636</v>
      </c>
      <c r="S7651" s="12"/>
      <c r="T7651" s="13"/>
      <c r="U7651" t="s">
        <v>6636</v>
      </c>
    </row>
    <row r="7652" spans="1:21" x14ac:dyDescent="0.25">
      <c r="A7652" t="s">
        <v>6637</v>
      </c>
      <c r="B7652" s="12">
        <v>41618</v>
      </c>
      <c r="C7652" t="s">
        <v>12944</v>
      </c>
      <c r="D7652" s="11">
        <v>46179.857175925899</v>
      </c>
      <c r="E7652" t="s">
        <v>12945</v>
      </c>
      <c r="F7652" t="s">
        <v>6413</v>
      </c>
      <c r="G7652" t="s">
        <v>12951</v>
      </c>
      <c r="H7652" t="s">
        <v>6407</v>
      </c>
      <c r="I7652" t="s">
        <v>55</v>
      </c>
      <c r="J7652" t="s">
        <v>643</v>
      </c>
      <c r="K7652" t="s">
        <v>12947</v>
      </c>
      <c r="L7652" t="s">
        <v>12948</v>
      </c>
      <c r="M7652" t="s">
        <v>12949</v>
      </c>
      <c r="N7652" t="s">
        <v>7506</v>
      </c>
      <c r="O7652" t="s">
        <v>7539</v>
      </c>
      <c r="P7652">
        <v>3094990</v>
      </c>
      <c r="Q7652" t="s">
        <v>6636</v>
      </c>
      <c r="R7652" t="s">
        <v>6636</v>
      </c>
      <c r="S7652" s="12"/>
      <c r="T7652" s="13"/>
      <c r="U7652" t="s">
        <v>6636</v>
      </c>
    </row>
    <row r="7653" spans="1:21" x14ac:dyDescent="0.25">
      <c r="A7653" t="s">
        <v>6637</v>
      </c>
      <c r="B7653" s="12">
        <v>41618</v>
      </c>
      <c r="C7653" t="s">
        <v>12944</v>
      </c>
      <c r="D7653" s="11">
        <v>46179.857175925899</v>
      </c>
      <c r="E7653" t="s">
        <v>12945</v>
      </c>
      <c r="F7653" t="s">
        <v>6353</v>
      </c>
      <c r="G7653" t="s">
        <v>12946</v>
      </c>
      <c r="H7653" t="s">
        <v>6407</v>
      </c>
      <c r="I7653" t="s">
        <v>55</v>
      </c>
      <c r="J7653" t="s">
        <v>643</v>
      </c>
      <c r="K7653" t="s">
        <v>12947</v>
      </c>
      <c r="L7653" t="s">
        <v>12948</v>
      </c>
      <c r="M7653" t="s">
        <v>12949</v>
      </c>
      <c r="N7653" t="s">
        <v>7506</v>
      </c>
      <c r="O7653" t="s">
        <v>7539</v>
      </c>
      <c r="P7653">
        <v>3094990</v>
      </c>
      <c r="Q7653" t="s">
        <v>6636</v>
      </c>
      <c r="R7653" t="s">
        <v>6636</v>
      </c>
      <c r="S7653" s="12"/>
      <c r="T7653" s="13"/>
      <c r="U7653" t="s">
        <v>6636</v>
      </c>
    </row>
    <row r="7654" spans="1:21" x14ac:dyDescent="0.25">
      <c r="A7654" t="s">
        <v>6637</v>
      </c>
      <c r="B7654" s="12">
        <v>41618</v>
      </c>
      <c r="C7654" t="s">
        <v>12944</v>
      </c>
      <c r="D7654" s="11">
        <v>46179.857175925899</v>
      </c>
      <c r="E7654" t="s">
        <v>12945</v>
      </c>
      <c r="F7654" t="s">
        <v>6353</v>
      </c>
      <c r="G7654" t="s">
        <v>12950</v>
      </c>
      <c r="H7654" t="s">
        <v>6407</v>
      </c>
      <c r="I7654" t="s">
        <v>55</v>
      </c>
      <c r="J7654" t="s">
        <v>643</v>
      </c>
      <c r="K7654" t="s">
        <v>12947</v>
      </c>
      <c r="L7654" t="s">
        <v>12948</v>
      </c>
      <c r="M7654" t="s">
        <v>12949</v>
      </c>
      <c r="N7654" t="s">
        <v>7506</v>
      </c>
      <c r="O7654" t="s">
        <v>7539</v>
      </c>
      <c r="P7654">
        <v>3094990</v>
      </c>
      <c r="Q7654" t="s">
        <v>6636</v>
      </c>
      <c r="R7654" t="s">
        <v>6636</v>
      </c>
      <c r="S7654" s="12"/>
      <c r="T7654" s="13"/>
      <c r="U7654" t="s">
        <v>6636</v>
      </c>
    </row>
    <row r="7655" spans="1:21" x14ac:dyDescent="0.25">
      <c r="A7655" t="s">
        <v>6637</v>
      </c>
      <c r="B7655" s="12">
        <v>41618</v>
      </c>
      <c r="C7655" t="s">
        <v>12944</v>
      </c>
      <c r="D7655" s="11">
        <v>46179.857175925899</v>
      </c>
      <c r="E7655" t="s">
        <v>12945</v>
      </c>
      <c r="F7655" t="s">
        <v>6353</v>
      </c>
      <c r="G7655" t="s">
        <v>12951</v>
      </c>
      <c r="H7655" t="s">
        <v>6407</v>
      </c>
      <c r="I7655" t="s">
        <v>55</v>
      </c>
      <c r="J7655" t="s">
        <v>643</v>
      </c>
      <c r="K7655" t="s">
        <v>12947</v>
      </c>
      <c r="L7655" t="s">
        <v>12948</v>
      </c>
      <c r="M7655" t="s">
        <v>12949</v>
      </c>
      <c r="N7655" t="s">
        <v>7506</v>
      </c>
      <c r="O7655" t="s">
        <v>7539</v>
      </c>
      <c r="P7655">
        <v>3094990</v>
      </c>
      <c r="Q7655" t="s">
        <v>6636</v>
      </c>
      <c r="R7655" t="s">
        <v>6636</v>
      </c>
      <c r="S7655" s="12"/>
      <c r="T7655" s="13"/>
      <c r="U7655" t="s">
        <v>6636</v>
      </c>
    </row>
    <row r="7656" spans="1:21" x14ac:dyDescent="0.25">
      <c r="A7656" t="s">
        <v>6637</v>
      </c>
      <c r="B7656" s="12">
        <v>41607</v>
      </c>
      <c r="C7656" t="s">
        <v>12952</v>
      </c>
      <c r="D7656" s="11">
        <v>46179.912037037</v>
      </c>
      <c r="E7656" t="s">
        <v>12953</v>
      </c>
      <c r="F7656" t="s">
        <v>6413</v>
      </c>
      <c r="G7656" t="s">
        <v>12946</v>
      </c>
      <c r="H7656" t="s">
        <v>6407</v>
      </c>
      <c r="I7656" t="s">
        <v>55</v>
      </c>
      <c r="J7656" t="s">
        <v>643</v>
      </c>
      <c r="K7656" t="s">
        <v>12954</v>
      </c>
      <c r="L7656" t="s">
        <v>12948</v>
      </c>
      <c r="M7656" t="s">
        <v>12955</v>
      </c>
      <c r="N7656" t="s">
        <v>7202</v>
      </c>
      <c r="O7656" t="s">
        <v>7203</v>
      </c>
      <c r="P7656">
        <v>2505990</v>
      </c>
      <c r="Q7656" t="s">
        <v>6636</v>
      </c>
      <c r="R7656" t="s">
        <v>6636</v>
      </c>
      <c r="S7656" s="12"/>
      <c r="T7656" s="13"/>
      <c r="U7656" t="s">
        <v>7460</v>
      </c>
    </row>
    <row r="7657" spans="1:21" x14ac:dyDescent="0.25">
      <c r="A7657" t="s">
        <v>6637</v>
      </c>
      <c r="B7657" s="12">
        <v>41607</v>
      </c>
      <c r="C7657" t="s">
        <v>12952</v>
      </c>
      <c r="D7657" s="11">
        <v>46179.912037037</v>
      </c>
      <c r="E7657" t="s">
        <v>12953</v>
      </c>
      <c r="F7657" t="s">
        <v>6413</v>
      </c>
      <c r="G7657" t="s">
        <v>12950</v>
      </c>
      <c r="H7657" t="s">
        <v>6407</v>
      </c>
      <c r="I7657" t="s">
        <v>55</v>
      </c>
      <c r="J7657" t="s">
        <v>643</v>
      </c>
      <c r="K7657" t="s">
        <v>12954</v>
      </c>
      <c r="L7657" t="s">
        <v>12948</v>
      </c>
      <c r="M7657" t="s">
        <v>12955</v>
      </c>
      <c r="N7657" t="s">
        <v>7202</v>
      </c>
      <c r="O7657" t="s">
        <v>7203</v>
      </c>
      <c r="P7657">
        <v>2505990</v>
      </c>
      <c r="Q7657" t="s">
        <v>6636</v>
      </c>
      <c r="R7657" t="s">
        <v>6636</v>
      </c>
      <c r="S7657" s="12"/>
      <c r="T7657" s="13"/>
      <c r="U7657" t="s">
        <v>7460</v>
      </c>
    </row>
    <row r="7658" spans="1:21" x14ac:dyDescent="0.25">
      <c r="A7658" t="s">
        <v>6637</v>
      </c>
      <c r="B7658" s="12">
        <v>41607</v>
      </c>
      <c r="C7658" t="s">
        <v>12952</v>
      </c>
      <c r="D7658" s="11">
        <v>46179.912037037</v>
      </c>
      <c r="E7658" t="s">
        <v>12953</v>
      </c>
      <c r="F7658" t="s">
        <v>6413</v>
      </c>
      <c r="G7658" t="s">
        <v>12951</v>
      </c>
      <c r="H7658" t="s">
        <v>6407</v>
      </c>
      <c r="I7658" t="s">
        <v>55</v>
      </c>
      <c r="J7658" t="s">
        <v>643</v>
      </c>
      <c r="K7658" t="s">
        <v>12954</v>
      </c>
      <c r="L7658" t="s">
        <v>12948</v>
      </c>
      <c r="M7658" t="s">
        <v>12955</v>
      </c>
      <c r="N7658" t="s">
        <v>7202</v>
      </c>
      <c r="O7658" t="s">
        <v>7203</v>
      </c>
      <c r="P7658">
        <v>2505990</v>
      </c>
      <c r="Q7658" t="s">
        <v>6636</v>
      </c>
      <c r="R7658" t="s">
        <v>6636</v>
      </c>
      <c r="S7658" s="12"/>
      <c r="T7658" s="13"/>
      <c r="U7658" t="s">
        <v>7460</v>
      </c>
    </row>
    <row r="7659" spans="1:21" x14ac:dyDescent="0.25">
      <c r="A7659" t="s">
        <v>6637</v>
      </c>
      <c r="B7659" s="12">
        <v>41607</v>
      </c>
      <c r="C7659" t="s">
        <v>12952</v>
      </c>
      <c r="D7659" s="11">
        <v>46179.912037037</v>
      </c>
      <c r="E7659" t="s">
        <v>12953</v>
      </c>
      <c r="F7659" t="s">
        <v>6353</v>
      </c>
      <c r="G7659" t="s">
        <v>12946</v>
      </c>
      <c r="H7659" t="s">
        <v>6407</v>
      </c>
      <c r="I7659" t="s">
        <v>55</v>
      </c>
      <c r="J7659" t="s">
        <v>643</v>
      </c>
      <c r="K7659" t="s">
        <v>12954</v>
      </c>
      <c r="L7659" t="s">
        <v>12948</v>
      </c>
      <c r="M7659" t="s">
        <v>12955</v>
      </c>
      <c r="N7659" t="s">
        <v>7202</v>
      </c>
      <c r="O7659" t="s">
        <v>7203</v>
      </c>
      <c r="P7659">
        <v>2505990</v>
      </c>
      <c r="Q7659" t="s">
        <v>6636</v>
      </c>
      <c r="R7659" t="s">
        <v>6636</v>
      </c>
      <c r="S7659" s="12"/>
      <c r="T7659" s="13"/>
      <c r="U7659" t="s">
        <v>7460</v>
      </c>
    </row>
    <row r="7660" spans="1:21" x14ac:dyDescent="0.25">
      <c r="A7660" t="s">
        <v>6637</v>
      </c>
      <c r="B7660" s="12">
        <v>41607</v>
      </c>
      <c r="C7660" t="s">
        <v>12952</v>
      </c>
      <c r="D7660" s="11">
        <v>46179.912037037</v>
      </c>
      <c r="E7660" t="s">
        <v>12953</v>
      </c>
      <c r="F7660" t="s">
        <v>6353</v>
      </c>
      <c r="G7660" t="s">
        <v>12950</v>
      </c>
      <c r="H7660" t="s">
        <v>6407</v>
      </c>
      <c r="I7660" t="s">
        <v>55</v>
      </c>
      <c r="J7660" t="s">
        <v>643</v>
      </c>
      <c r="K7660" t="s">
        <v>12954</v>
      </c>
      <c r="L7660" t="s">
        <v>12948</v>
      </c>
      <c r="M7660" t="s">
        <v>12955</v>
      </c>
      <c r="N7660" t="s">
        <v>7202</v>
      </c>
      <c r="O7660" t="s">
        <v>7203</v>
      </c>
      <c r="P7660">
        <v>2505990</v>
      </c>
      <c r="Q7660" t="s">
        <v>6636</v>
      </c>
      <c r="R7660" t="s">
        <v>6636</v>
      </c>
      <c r="S7660" s="12"/>
      <c r="T7660" s="13"/>
      <c r="U7660" t="s">
        <v>7460</v>
      </c>
    </row>
    <row r="7661" spans="1:21" x14ac:dyDescent="0.25">
      <c r="A7661" t="s">
        <v>6637</v>
      </c>
      <c r="B7661" s="12">
        <v>41607</v>
      </c>
      <c r="C7661" t="s">
        <v>12952</v>
      </c>
      <c r="D7661" s="11">
        <v>46179.912037037</v>
      </c>
      <c r="E7661" t="s">
        <v>12953</v>
      </c>
      <c r="F7661" t="s">
        <v>6353</v>
      </c>
      <c r="G7661" t="s">
        <v>12951</v>
      </c>
      <c r="H7661" t="s">
        <v>6407</v>
      </c>
      <c r="I7661" t="s">
        <v>55</v>
      </c>
      <c r="J7661" t="s">
        <v>643</v>
      </c>
      <c r="K7661" t="s">
        <v>12954</v>
      </c>
      <c r="L7661" t="s">
        <v>12948</v>
      </c>
      <c r="M7661" t="s">
        <v>12955</v>
      </c>
      <c r="N7661" t="s">
        <v>7202</v>
      </c>
      <c r="O7661" t="s">
        <v>7203</v>
      </c>
      <c r="P7661">
        <v>2505990</v>
      </c>
      <c r="Q7661" t="s">
        <v>6636</v>
      </c>
      <c r="R7661" t="s">
        <v>6636</v>
      </c>
      <c r="S7661" s="12"/>
      <c r="T7661" s="13"/>
      <c r="U7661" t="s">
        <v>7460</v>
      </c>
    </row>
    <row r="7662" spans="1:21" x14ac:dyDescent="0.25">
      <c r="A7662" t="s">
        <v>6637</v>
      </c>
      <c r="B7662" s="12">
        <v>41440</v>
      </c>
      <c r="C7662" t="s">
        <v>12956</v>
      </c>
      <c r="D7662" s="11">
        <v>46182.747210648202</v>
      </c>
      <c r="E7662" t="s">
        <v>12957</v>
      </c>
      <c r="F7662" t="s">
        <v>6413</v>
      </c>
      <c r="G7662" t="s">
        <v>12946</v>
      </c>
      <c r="H7662" t="s">
        <v>6407</v>
      </c>
      <c r="I7662" t="s">
        <v>65</v>
      </c>
      <c r="J7662" t="s">
        <v>2226</v>
      </c>
      <c r="K7662" t="s">
        <v>12958</v>
      </c>
      <c r="L7662" t="s">
        <v>12948</v>
      </c>
      <c r="M7662" t="s">
        <v>12959</v>
      </c>
      <c r="N7662" t="s">
        <v>12960</v>
      </c>
      <c r="O7662" t="s">
        <v>12961</v>
      </c>
      <c r="P7662">
        <v>4393190</v>
      </c>
      <c r="Q7662" t="s">
        <v>6636</v>
      </c>
      <c r="R7662" t="s">
        <v>6636</v>
      </c>
      <c r="S7662" s="12"/>
      <c r="T7662" s="13"/>
      <c r="U7662" t="s">
        <v>7056</v>
      </c>
    </row>
    <row r="7663" spans="1:21" x14ac:dyDescent="0.25">
      <c r="A7663" t="s">
        <v>6637</v>
      </c>
      <c r="B7663" s="12">
        <v>41440</v>
      </c>
      <c r="C7663" t="s">
        <v>12956</v>
      </c>
      <c r="D7663" s="11">
        <v>46182.747210648202</v>
      </c>
      <c r="E7663" t="s">
        <v>12957</v>
      </c>
      <c r="F7663" t="s">
        <v>6413</v>
      </c>
      <c r="G7663" t="s">
        <v>12950</v>
      </c>
      <c r="H7663" t="s">
        <v>6407</v>
      </c>
      <c r="I7663" t="s">
        <v>65</v>
      </c>
      <c r="J7663" t="s">
        <v>2226</v>
      </c>
      <c r="K7663" t="s">
        <v>12958</v>
      </c>
      <c r="L7663" t="s">
        <v>12948</v>
      </c>
      <c r="M7663" t="s">
        <v>12959</v>
      </c>
      <c r="N7663" t="s">
        <v>12960</v>
      </c>
      <c r="O7663" t="s">
        <v>12961</v>
      </c>
      <c r="P7663">
        <v>4393190</v>
      </c>
      <c r="Q7663" t="s">
        <v>6636</v>
      </c>
      <c r="R7663" t="s">
        <v>6636</v>
      </c>
      <c r="S7663" s="12"/>
      <c r="T7663" s="13"/>
      <c r="U7663" t="s">
        <v>7056</v>
      </c>
    </row>
    <row r="7664" spans="1:21" x14ac:dyDescent="0.25">
      <c r="A7664" t="s">
        <v>6637</v>
      </c>
      <c r="B7664" s="12">
        <v>41440</v>
      </c>
      <c r="C7664" t="s">
        <v>12956</v>
      </c>
      <c r="D7664" s="11">
        <v>46182.747210648202</v>
      </c>
      <c r="E7664" t="s">
        <v>12957</v>
      </c>
      <c r="F7664" t="s">
        <v>6413</v>
      </c>
      <c r="G7664" t="s">
        <v>12951</v>
      </c>
      <c r="H7664" t="s">
        <v>6407</v>
      </c>
      <c r="I7664" t="s">
        <v>65</v>
      </c>
      <c r="J7664" t="s">
        <v>2226</v>
      </c>
      <c r="K7664" t="s">
        <v>12958</v>
      </c>
      <c r="L7664" t="s">
        <v>12948</v>
      </c>
      <c r="M7664" t="s">
        <v>12959</v>
      </c>
      <c r="N7664" t="s">
        <v>12960</v>
      </c>
      <c r="O7664" t="s">
        <v>12961</v>
      </c>
      <c r="P7664">
        <v>4393190</v>
      </c>
      <c r="Q7664" t="s">
        <v>6636</v>
      </c>
      <c r="R7664" t="s">
        <v>6636</v>
      </c>
      <c r="S7664" s="12"/>
      <c r="T7664" s="13"/>
      <c r="U7664" t="s">
        <v>7056</v>
      </c>
    </row>
    <row r="7665" spans="1:21" x14ac:dyDescent="0.25">
      <c r="A7665" t="s">
        <v>6637</v>
      </c>
      <c r="B7665" s="12">
        <v>41440</v>
      </c>
      <c r="C7665" t="s">
        <v>12956</v>
      </c>
      <c r="D7665" s="11">
        <v>46182.747210648202</v>
      </c>
      <c r="E7665" t="s">
        <v>12957</v>
      </c>
      <c r="F7665" t="s">
        <v>6353</v>
      </c>
      <c r="G7665" t="s">
        <v>12946</v>
      </c>
      <c r="H7665" t="s">
        <v>6407</v>
      </c>
      <c r="I7665" t="s">
        <v>65</v>
      </c>
      <c r="J7665" t="s">
        <v>2226</v>
      </c>
      <c r="K7665" t="s">
        <v>12958</v>
      </c>
      <c r="L7665" t="s">
        <v>12948</v>
      </c>
      <c r="M7665" t="s">
        <v>12959</v>
      </c>
      <c r="N7665" t="s">
        <v>12960</v>
      </c>
      <c r="O7665" t="s">
        <v>12961</v>
      </c>
      <c r="P7665">
        <v>4393190</v>
      </c>
      <c r="Q7665" t="s">
        <v>6636</v>
      </c>
      <c r="R7665" t="s">
        <v>6636</v>
      </c>
      <c r="S7665" s="12"/>
      <c r="T7665" s="13"/>
      <c r="U7665" t="s">
        <v>7056</v>
      </c>
    </row>
    <row r="7666" spans="1:21" x14ac:dyDescent="0.25">
      <c r="A7666" t="s">
        <v>6637</v>
      </c>
      <c r="B7666" s="12">
        <v>41440</v>
      </c>
      <c r="C7666" t="s">
        <v>12956</v>
      </c>
      <c r="D7666" s="11">
        <v>46182.747210648202</v>
      </c>
      <c r="E7666" t="s">
        <v>12957</v>
      </c>
      <c r="F7666" t="s">
        <v>6353</v>
      </c>
      <c r="G7666" t="s">
        <v>12950</v>
      </c>
      <c r="H7666" t="s">
        <v>6407</v>
      </c>
      <c r="I7666" t="s">
        <v>65</v>
      </c>
      <c r="J7666" t="s">
        <v>2226</v>
      </c>
      <c r="K7666" t="s">
        <v>12958</v>
      </c>
      <c r="L7666" t="s">
        <v>12948</v>
      </c>
      <c r="M7666" t="s">
        <v>12959</v>
      </c>
      <c r="N7666" t="s">
        <v>12960</v>
      </c>
      <c r="O7666" t="s">
        <v>12961</v>
      </c>
      <c r="P7666">
        <v>4393190</v>
      </c>
      <c r="Q7666" t="s">
        <v>6636</v>
      </c>
      <c r="R7666" t="s">
        <v>6636</v>
      </c>
      <c r="S7666" s="12"/>
      <c r="T7666" s="13"/>
      <c r="U7666" t="s">
        <v>7056</v>
      </c>
    </row>
    <row r="7667" spans="1:21" x14ac:dyDescent="0.25">
      <c r="A7667" t="s">
        <v>6637</v>
      </c>
      <c r="B7667" s="12">
        <v>41440</v>
      </c>
      <c r="C7667" t="s">
        <v>12956</v>
      </c>
      <c r="D7667" s="11">
        <v>46182.747210648202</v>
      </c>
      <c r="E7667" t="s">
        <v>12957</v>
      </c>
      <c r="F7667" t="s">
        <v>6353</v>
      </c>
      <c r="G7667" t="s">
        <v>12951</v>
      </c>
      <c r="H7667" t="s">
        <v>6407</v>
      </c>
      <c r="I7667" t="s">
        <v>65</v>
      </c>
      <c r="J7667" t="s">
        <v>2226</v>
      </c>
      <c r="K7667" t="s">
        <v>12958</v>
      </c>
      <c r="L7667" t="s">
        <v>12948</v>
      </c>
      <c r="M7667" t="s">
        <v>12959</v>
      </c>
      <c r="N7667" t="s">
        <v>12960</v>
      </c>
      <c r="O7667" t="s">
        <v>12961</v>
      </c>
      <c r="P7667">
        <v>4393190</v>
      </c>
      <c r="Q7667" t="s">
        <v>6636</v>
      </c>
      <c r="R7667" t="s">
        <v>6636</v>
      </c>
      <c r="S7667" s="12"/>
      <c r="T7667" s="13"/>
      <c r="U7667" t="s">
        <v>7056</v>
      </c>
    </row>
    <row r="7668" spans="1:21" x14ac:dyDescent="0.25">
      <c r="A7668" t="s">
        <v>6619</v>
      </c>
      <c r="B7668" s="12">
        <v>41440</v>
      </c>
      <c r="C7668" t="s">
        <v>12956</v>
      </c>
      <c r="D7668" s="11">
        <v>46182.752152777801</v>
      </c>
      <c r="E7668" t="s">
        <v>12957</v>
      </c>
      <c r="F7668" t="s">
        <v>6413</v>
      </c>
      <c r="G7668" t="s">
        <v>12946</v>
      </c>
      <c r="H7668" t="s">
        <v>6407</v>
      </c>
      <c r="I7668" t="s">
        <v>65</v>
      </c>
      <c r="J7668" t="s">
        <v>2226</v>
      </c>
      <c r="K7668" t="s">
        <v>12958</v>
      </c>
      <c r="L7668" t="s">
        <v>12948</v>
      </c>
      <c r="M7668" t="s">
        <v>12959</v>
      </c>
      <c r="N7668" t="s">
        <v>12960</v>
      </c>
      <c r="O7668" t="s">
        <v>12961</v>
      </c>
      <c r="P7668">
        <v>4393190</v>
      </c>
      <c r="Q7668" t="s">
        <v>6636</v>
      </c>
      <c r="R7668" t="s">
        <v>6636</v>
      </c>
      <c r="S7668" s="12"/>
      <c r="T7668" s="13"/>
      <c r="U7668" t="s">
        <v>7056</v>
      </c>
    </row>
    <row r="7669" spans="1:21" x14ac:dyDescent="0.25">
      <c r="A7669" t="s">
        <v>6619</v>
      </c>
      <c r="B7669" s="12">
        <v>41440</v>
      </c>
      <c r="C7669" t="s">
        <v>12956</v>
      </c>
      <c r="D7669" s="11">
        <v>46182.752152777801</v>
      </c>
      <c r="E7669" t="s">
        <v>12957</v>
      </c>
      <c r="F7669" t="s">
        <v>6413</v>
      </c>
      <c r="G7669" t="s">
        <v>12950</v>
      </c>
      <c r="H7669" t="s">
        <v>6407</v>
      </c>
      <c r="I7669" t="s">
        <v>65</v>
      </c>
      <c r="J7669" t="s">
        <v>2226</v>
      </c>
      <c r="K7669" t="s">
        <v>12958</v>
      </c>
      <c r="L7669" t="s">
        <v>12948</v>
      </c>
      <c r="M7669" t="s">
        <v>12959</v>
      </c>
      <c r="N7669" t="s">
        <v>12960</v>
      </c>
      <c r="O7669" t="s">
        <v>12961</v>
      </c>
      <c r="P7669">
        <v>4393190</v>
      </c>
      <c r="Q7669" t="s">
        <v>6636</v>
      </c>
      <c r="R7669" t="s">
        <v>6636</v>
      </c>
      <c r="S7669" s="12"/>
      <c r="T7669" s="13"/>
      <c r="U7669" t="s">
        <v>7056</v>
      </c>
    </row>
    <row r="7670" spans="1:21" x14ac:dyDescent="0.25">
      <c r="A7670" t="s">
        <v>6619</v>
      </c>
      <c r="B7670" s="12">
        <v>41440</v>
      </c>
      <c r="C7670" t="s">
        <v>12956</v>
      </c>
      <c r="D7670" s="11">
        <v>46182.752152777801</v>
      </c>
      <c r="E7670" t="s">
        <v>12957</v>
      </c>
      <c r="F7670" t="s">
        <v>6413</v>
      </c>
      <c r="G7670" t="s">
        <v>12951</v>
      </c>
      <c r="H7670" t="s">
        <v>6407</v>
      </c>
      <c r="I7670" t="s">
        <v>65</v>
      </c>
      <c r="J7670" t="s">
        <v>2226</v>
      </c>
      <c r="K7670" t="s">
        <v>12958</v>
      </c>
      <c r="L7670" t="s">
        <v>12948</v>
      </c>
      <c r="M7670" t="s">
        <v>12959</v>
      </c>
      <c r="N7670" t="s">
        <v>12960</v>
      </c>
      <c r="O7670" t="s">
        <v>12961</v>
      </c>
      <c r="P7670">
        <v>4393190</v>
      </c>
      <c r="Q7670" t="s">
        <v>6636</v>
      </c>
      <c r="R7670" t="s">
        <v>6636</v>
      </c>
      <c r="S7670" s="12"/>
      <c r="T7670" s="13"/>
      <c r="U7670" t="s">
        <v>7056</v>
      </c>
    </row>
    <row r="7671" spans="1:21" x14ac:dyDescent="0.25">
      <c r="A7671" t="s">
        <v>6619</v>
      </c>
      <c r="B7671" s="12">
        <v>41440</v>
      </c>
      <c r="C7671" t="s">
        <v>12956</v>
      </c>
      <c r="D7671" s="11">
        <v>46182.752152777801</v>
      </c>
      <c r="E7671" t="s">
        <v>12957</v>
      </c>
      <c r="F7671" t="s">
        <v>6353</v>
      </c>
      <c r="G7671" t="s">
        <v>12946</v>
      </c>
      <c r="H7671" t="s">
        <v>6407</v>
      </c>
      <c r="I7671" t="s">
        <v>65</v>
      </c>
      <c r="J7671" t="s">
        <v>2226</v>
      </c>
      <c r="K7671" t="s">
        <v>12958</v>
      </c>
      <c r="L7671" t="s">
        <v>12948</v>
      </c>
      <c r="M7671" t="s">
        <v>12959</v>
      </c>
      <c r="N7671" t="s">
        <v>12960</v>
      </c>
      <c r="O7671" t="s">
        <v>12961</v>
      </c>
      <c r="P7671">
        <v>4393190</v>
      </c>
      <c r="Q7671" t="s">
        <v>6636</v>
      </c>
      <c r="R7671" t="s">
        <v>6636</v>
      </c>
      <c r="S7671" s="12"/>
      <c r="T7671" s="13"/>
      <c r="U7671" t="s">
        <v>7056</v>
      </c>
    </row>
    <row r="7672" spans="1:21" x14ac:dyDescent="0.25">
      <c r="A7672" t="s">
        <v>6619</v>
      </c>
      <c r="B7672" s="12">
        <v>41440</v>
      </c>
      <c r="C7672" t="s">
        <v>12956</v>
      </c>
      <c r="D7672" s="11">
        <v>46182.752152777801</v>
      </c>
      <c r="E7672" t="s">
        <v>12957</v>
      </c>
      <c r="F7672" t="s">
        <v>6353</v>
      </c>
      <c r="G7672" t="s">
        <v>12950</v>
      </c>
      <c r="H7672" t="s">
        <v>6407</v>
      </c>
      <c r="I7672" t="s">
        <v>65</v>
      </c>
      <c r="J7672" t="s">
        <v>2226</v>
      </c>
      <c r="K7672" t="s">
        <v>12958</v>
      </c>
      <c r="L7672" t="s">
        <v>12948</v>
      </c>
      <c r="M7672" t="s">
        <v>12959</v>
      </c>
      <c r="N7672" t="s">
        <v>12960</v>
      </c>
      <c r="O7672" t="s">
        <v>12961</v>
      </c>
      <c r="P7672">
        <v>4393190</v>
      </c>
      <c r="Q7672" t="s">
        <v>6636</v>
      </c>
      <c r="R7672" t="s">
        <v>6636</v>
      </c>
      <c r="S7672" s="12"/>
      <c r="T7672" s="13"/>
      <c r="U7672" t="s">
        <v>7056</v>
      </c>
    </row>
    <row r="7673" spans="1:21" x14ac:dyDescent="0.25">
      <c r="A7673" t="s">
        <v>6619</v>
      </c>
      <c r="B7673" s="12">
        <v>41440</v>
      </c>
      <c r="C7673" t="s">
        <v>12956</v>
      </c>
      <c r="D7673" s="11">
        <v>46182.752152777801</v>
      </c>
      <c r="E7673" t="s">
        <v>12957</v>
      </c>
      <c r="F7673" t="s">
        <v>6353</v>
      </c>
      <c r="G7673" t="s">
        <v>12951</v>
      </c>
      <c r="H7673" t="s">
        <v>6407</v>
      </c>
      <c r="I7673" t="s">
        <v>65</v>
      </c>
      <c r="J7673" t="s">
        <v>2226</v>
      </c>
      <c r="K7673" t="s">
        <v>12958</v>
      </c>
      <c r="L7673" t="s">
        <v>12948</v>
      </c>
      <c r="M7673" t="s">
        <v>12959</v>
      </c>
      <c r="N7673" t="s">
        <v>12960</v>
      </c>
      <c r="O7673" t="s">
        <v>12961</v>
      </c>
      <c r="P7673">
        <v>4393190</v>
      </c>
      <c r="Q7673" t="s">
        <v>6636</v>
      </c>
      <c r="R7673" t="s">
        <v>6636</v>
      </c>
      <c r="S7673" s="12"/>
      <c r="T7673" s="13"/>
      <c r="U7673" t="s">
        <v>7056</v>
      </c>
    </row>
    <row r="7674" spans="1:21" x14ac:dyDescent="0.25">
      <c r="A7674" t="s">
        <v>6637</v>
      </c>
      <c r="B7674" s="12">
        <v>41898</v>
      </c>
      <c r="C7674" t="s">
        <v>12962</v>
      </c>
      <c r="D7674" s="11">
        <v>46184.843495370398</v>
      </c>
      <c r="E7674" t="s">
        <v>12963</v>
      </c>
      <c r="F7674" t="s">
        <v>6413</v>
      </c>
      <c r="G7674" t="s">
        <v>12946</v>
      </c>
      <c r="H7674" t="s">
        <v>6407</v>
      </c>
      <c r="I7674" t="s">
        <v>65</v>
      </c>
      <c r="J7674" t="s">
        <v>2226</v>
      </c>
      <c r="K7674" t="s">
        <v>12964</v>
      </c>
      <c r="L7674" t="s">
        <v>12948</v>
      </c>
      <c r="M7674" t="s">
        <v>12965</v>
      </c>
      <c r="N7674" t="s">
        <v>7202</v>
      </c>
      <c r="O7674" t="s">
        <v>7255</v>
      </c>
      <c r="P7674">
        <v>2579990</v>
      </c>
      <c r="Q7674" t="s">
        <v>6636</v>
      </c>
      <c r="R7674" t="s">
        <v>6636</v>
      </c>
      <c r="S7674" s="12"/>
      <c r="T7674" s="13"/>
      <c r="U7674" t="s">
        <v>6636</v>
      </c>
    </row>
    <row r="7675" spans="1:21" x14ac:dyDescent="0.25">
      <c r="A7675" t="s">
        <v>6637</v>
      </c>
      <c r="B7675" s="12">
        <v>41898</v>
      </c>
      <c r="C7675" t="s">
        <v>12962</v>
      </c>
      <c r="D7675" s="11">
        <v>46184.843495370398</v>
      </c>
      <c r="E7675" t="s">
        <v>12963</v>
      </c>
      <c r="F7675" t="s">
        <v>6413</v>
      </c>
      <c r="G7675" t="s">
        <v>12950</v>
      </c>
      <c r="H7675" t="s">
        <v>6407</v>
      </c>
      <c r="I7675" t="s">
        <v>65</v>
      </c>
      <c r="J7675" t="s">
        <v>2226</v>
      </c>
      <c r="K7675" t="s">
        <v>12964</v>
      </c>
      <c r="L7675" t="s">
        <v>12948</v>
      </c>
      <c r="M7675" t="s">
        <v>12965</v>
      </c>
      <c r="N7675" t="s">
        <v>7202</v>
      </c>
      <c r="O7675" t="s">
        <v>7255</v>
      </c>
      <c r="P7675">
        <v>2579990</v>
      </c>
      <c r="Q7675" t="s">
        <v>6636</v>
      </c>
      <c r="R7675" t="s">
        <v>6636</v>
      </c>
      <c r="S7675" s="12"/>
      <c r="T7675" s="13"/>
      <c r="U7675" t="s">
        <v>6636</v>
      </c>
    </row>
    <row r="7676" spans="1:21" x14ac:dyDescent="0.25">
      <c r="A7676" t="s">
        <v>6637</v>
      </c>
      <c r="B7676" s="12">
        <v>41898</v>
      </c>
      <c r="C7676" t="s">
        <v>12962</v>
      </c>
      <c r="D7676" s="11">
        <v>46184.843495370398</v>
      </c>
      <c r="E7676" t="s">
        <v>12963</v>
      </c>
      <c r="F7676" t="s">
        <v>6413</v>
      </c>
      <c r="G7676" t="s">
        <v>12951</v>
      </c>
      <c r="H7676" t="s">
        <v>6407</v>
      </c>
      <c r="I7676" t="s">
        <v>65</v>
      </c>
      <c r="J7676" t="s">
        <v>2226</v>
      </c>
      <c r="K7676" t="s">
        <v>12964</v>
      </c>
      <c r="L7676" t="s">
        <v>12948</v>
      </c>
      <c r="M7676" t="s">
        <v>12965</v>
      </c>
      <c r="N7676" t="s">
        <v>7202</v>
      </c>
      <c r="O7676" t="s">
        <v>7255</v>
      </c>
      <c r="P7676">
        <v>2579990</v>
      </c>
      <c r="Q7676" t="s">
        <v>6636</v>
      </c>
      <c r="R7676" t="s">
        <v>6636</v>
      </c>
      <c r="S7676" s="12"/>
      <c r="T7676" s="13"/>
      <c r="U7676" t="s">
        <v>6636</v>
      </c>
    </row>
    <row r="7677" spans="1:21" x14ac:dyDescent="0.25">
      <c r="A7677" t="s">
        <v>6637</v>
      </c>
      <c r="B7677" s="12">
        <v>41898</v>
      </c>
      <c r="C7677" t="s">
        <v>12962</v>
      </c>
      <c r="D7677" s="11">
        <v>46184.843495370398</v>
      </c>
      <c r="E7677" t="s">
        <v>12963</v>
      </c>
      <c r="F7677" t="s">
        <v>6353</v>
      </c>
      <c r="G7677" t="s">
        <v>12946</v>
      </c>
      <c r="H7677" t="s">
        <v>6407</v>
      </c>
      <c r="I7677" t="s">
        <v>65</v>
      </c>
      <c r="J7677" t="s">
        <v>2226</v>
      </c>
      <c r="K7677" t="s">
        <v>12964</v>
      </c>
      <c r="L7677" t="s">
        <v>12948</v>
      </c>
      <c r="M7677" t="s">
        <v>12965</v>
      </c>
      <c r="N7677" t="s">
        <v>7202</v>
      </c>
      <c r="O7677" t="s">
        <v>7255</v>
      </c>
      <c r="P7677">
        <v>2579990</v>
      </c>
      <c r="Q7677" t="s">
        <v>6636</v>
      </c>
      <c r="R7677" t="s">
        <v>6636</v>
      </c>
      <c r="S7677" s="12"/>
      <c r="T7677" s="13"/>
      <c r="U7677" t="s">
        <v>6636</v>
      </c>
    </row>
    <row r="7678" spans="1:21" x14ac:dyDescent="0.25">
      <c r="A7678" t="s">
        <v>6637</v>
      </c>
      <c r="B7678" s="12">
        <v>41898</v>
      </c>
      <c r="C7678" t="s">
        <v>12962</v>
      </c>
      <c r="D7678" s="11">
        <v>46184.843495370398</v>
      </c>
      <c r="E7678" t="s">
        <v>12963</v>
      </c>
      <c r="F7678" t="s">
        <v>6353</v>
      </c>
      <c r="G7678" t="s">
        <v>12950</v>
      </c>
      <c r="H7678" t="s">
        <v>6407</v>
      </c>
      <c r="I7678" t="s">
        <v>65</v>
      </c>
      <c r="J7678" t="s">
        <v>2226</v>
      </c>
      <c r="K7678" t="s">
        <v>12964</v>
      </c>
      <c r="L7678" t="s">
        <v>12948</v>
      </c>
      <c r="M7678" t="s">
        <v>12965</v>
      </c>
      <c r="N7678" t="s">
        <v>7202</v>
      </c>
      <c r="O7678" t="s">
        <v>7255</v>
      </c>
      <c r="P7678">
        <v>2579990</v>
      </c>
      <c r="Q7678" t="s">
        <v>6636</v>
      </c>
      <c r="R7678" t="s">
        <v>6636</v>
      </c>
      <c r="S7678" s="12"/>
      <c r="T7678" s="13"/>
      <c r="U7678" t="s">
        <v>6636</v>
      </c>
    </row>
    <row r="7679" spans="1:21" x14ac:dyDescent="0.25">
      <c r="A7679" t="s">
        <v>6637</v>
      </c>
      <c r="B7679" s="12">
        <v>41898</v>
      </c>
      <c r="C7679" t="s">
        <v>12962</v>
      </c>
      <c r="D7679" s="11">
        <v>46184.843495370398</v>
      </c>
      <c r="E7679" t="s">
        <v>12963</v>
      </c>
      <c r="F7679" t="s">
        <v>6353</v>
      </c>
      <c r="G7679" t="s">
        <v>12951</v>
      </c>
      <c r="H7679" t="s">
        <v>6407</v>
      </c>
      <c r="I7679" t="s">
        <v>65</v>
      </c>
      <c r="J7679" t="s">
        <v>2226</v>
      </c>
      <c r="K7679" t="s">
        <v>12964</v>
      </c>
      <c r="L7679" t="s">
        <v>12948</v>
      </c>
      <c r="M7679" t="s">
        <v>12965</v>
      </c>
      <c r="N7679" t="s">
        <v>7202</v>
      </c>
      <c r="O7679" t="s">
        <v>7255</v>
      </c>
      <c r="P7679">
        <v>2579990</v>
      </c>
      <c r="Q7679" t="s">
        <v>6636</v>
      </c>
      <c r="R7679" t="s">
        <v>6636</v>
      </c>
      <c r="S7679" s="12"/>
      <c r="T7679" s="13"/>
      <c r="U7679" t="s">
        <v>6636</v>
      </c>
    </row>
    <row r="7680" spans="1:21" x14ac:dyDescent="0.25">
      <c r="A7680" t="s">
        <v>6637</v>
      </c>
      <c r="B7680" s="12">
        <v>41594</v>
      </c>
      <c r="C7680" t="s">
        <v>12966</v>
      </c>
      <c r="D7680" s="11">
        <v>46185.327546296299</v>
      </c>
      <c r="E7680" t="s">
        <v>12967</v>
      </c>
      <c r="F7680" t="s">
        <v>6413</v>
      </c>
      <c r="G7680" t="s">
        <v>12968</v>
      </c>
      <c r="H7680" t="s">
        <v>6407</v>
      </c>
      <c r="I7680" t="s">
        <v>55</v>
      </c>
      <c r="J7680" t="s">
        <v>6803</v>
      </c>
      <c r="K7680" t="s">
        <v>12969</v>
      </c>
      <c r="L7680" t="s">
        <v>12970</v>
      </c>
      <c r="M7680" t="s">
        <v>12971</v>
      </c>
      <c r="N7680" t="s">
        <v>8601</v>
      </c>
      <c r="O7680" t="s">
        <v>8602</v>
      </c>
      <c r="P7680">
        <v>2549000</v>
      </c>
      <c r="Q7680" t="s">
        <v>6636</v>
      </c>
      <c r="R7680" t="s">
        <v>6636</v>
      </c>
      <c r="S7680" s="12"/>
      <c r="T7680" s="13"/>
      <c r="U7680" t="s">
        <v>11489</v>
      </c>
    </row>
    <row r="7681" spans="1:21" x14ac:dyDescent="0.25">
      <c r="A7681" t="s">
        <v>6637</v>
      </c>
      <c r="B7681" s="12">
        <v>41594</v>
      </c>
      <c r="C7681" t="s">
        <v>12966</v>
      </c>
      <c r="D7681" s="11">
        <v>46185.327546296299</v>
      </c>
      <c r="E7681" t="s">
        <v>12967</v>
      </c>
      <c r="F7681" t="s">
        <v>6413</v>
      </c>
      <c r="G7681" t="s">
        <v>12972</v>
      </c>
      <c r="H7681" t="s">
        <v>6407</v>
      </c>
      <c r="I7681" t="s">
        <v>55</v>
      </c>
      <c r="J7681" t="s">
        <v>6803</v>
      </c>
      <c r="K7681" t="s">
        <v>12969</v>
      </c>
      <c r="L7681" t="s">
        <v>12970</v>
      </c>
      <c r="M7681" t="s">
        <v>12971</v>
      </c>
      <c r="N7681" t="s">
        <v>8601</v>
      </c>
      <c r="O7681" t="s">
        <v>8602</v>
      </c>
      <c r="P7681">
        <v>2549000</v>
      </c>
      <c r="Q7681" t="s">
        <v>6636</v>
      </c>
      <c r="R7681" t="s">
        <v>6636</v>
      </c>
      <c r="S7681" s="12"/>
      <c r="T7681" s="13"/>
      <c r="U7681" t="s">
        <v>11489</v>
      </c>
    </row>
    <row r="7682" spans="1:21" x14ac:dyDescent="0.25">
      <c r="A7682" t="s">
        <v>6637</v>
      </c>
      <c r="B7682" s="12">
        <v>41594</v>
      </c>
      <c r="C7682" t="s">
        <v>12966</v>
      </c>
      <c r="D7682" s="11">
        <v>46185.327546296299</v>
      </c>
      <c r="E7682" t="s">
        <v>12967</v>
      </c>
      <c r="F7682" t="s">
        <v>6413</v>
      </c>
      <c r="G7682" t="s">
        <v>12937</v>
      </c>
      <c r="H7682" t="s">
        <v>6407</v>
      </c>
      <c r="I7682" t="s">
        <v>55</v>
      </c>
      <c r="J7682" t="s">
        <v>6803</v>
      </c>
      <c r="K7682" t="s">
        <v>12969</v>
      </c>
      <c r="L7682" t="s">
        <v>12970</v>
      </c>
      <c r="M7682" t="s">
        <v>12971</v>
      </c>
      <c r="N7682" t="s">
        <v>8601</v>
      </c>
      <c r="O7682" t="s">
        <v>8602</v>
      </c>
      <c r="P7682">
        <v>2549000</v>
      </c>
      <c r="Q7682" t="s">
        <v>6636</v>
      </c>
      <c r="R7682" t="s">
        <v>6636</v>
      </c>
      <c r="S7682" s="12"/>
      <c r="T7682" s="13"/>
      <c r="U7682" t="s">
        <v>11489</v>
      </c>
    </row>
    <row r="7683" spans="1:21" x14ac:dyDescent="0.25">
      <c r="A7683" t="s">
        <v>6637</v>
      </c>
      <c r="B7683" s="12">
        <v>41594</v>
      </c>
      <c r="C7683" t="s">
        <v>12966</v>
      </c>
      <c r="D7683" s="11">
        <v>46185.327546296299</v>
      </c>
      <c r="E7683" t="s">
        <v>12967</v>
      </c>
      <c r="F7683" t="s">
        <v>6413</v>
      </c>
      <c r="G7683" t="s">
        <v>12973</v>
      </c>
      <c r="H7683" t="s">
        <v>6407</v>
      </c>
      <c r="I7683" t="s">
        <v>55</v>
      </c>
      <c r="J7683" t="s">
        <v>6803</v>
      </c>
      <c r="K7683" t="s">
        <v>12969</v>
      </c>
      <c r="L7683" t="s">
        <v>12970</v>
      </c>
      <c r="M7683" t="s">
        <v>12971</v>
      </c>
      <c r="N7683" t="s">
        <v>8601</v>
      </c>
      <c r="O7683" t="s">
        <v>8602</v>
      </c>
      <c r="P7683">
        <v>2549000</v>
      </c>
      <c r="Q7683" t="s">
        <v>6636</v>
      </c>
      <c r="R7683" t="s">
        <v>6636</v>
      </c>
      <c r="S7683" s="12"/>
      <c r="T7683" s="13"/>
      <c r="U7683" t="s">
        <v>11489</v>
      </c>
    </row>
    <row r="7684" spans="1:21" x14ac:dyDescent="0.25">
      <c r="A7684" t="s">
        <v>6637</v>
      </c>
      <c r="B7684" s="12">
        <v>41594</v>
      </c>
      <c r="C7684" t="s">
        <v>12966</v>
      </c>
      <c r="D7684" s="11">
        <v>46185.327546296299</v>
      </c>
      <c r="E7684" t="s">
        <v>12967</v>
      </c>
      <c r="F7684" t="s">
        <v>6413</v>
      </c>
      <c r="G7684" t="s">
        <v>12974</v>
      </c>
      <c r="H7684" t="s">
        <v>6407</v>
      </c>
      <c r="I7684" t="s">
        <v>55</v>
      </c>
      <c r="J7684" t="s">
        <v>6803</v>
      </c>
      <c r="K7684" t="s">
        <v>12969</v>
      </c>
      <c r="L7684" t="s">
        <v>12970</v>
      </c>
      <c r="M7684" t="s">
        <v>12971</v>
      </c>
      <c r="N7684" t="s">
        <v>8601</v>
      </c>
      <c r="O7684" t="s">
        <v>8602</v>
      </c>
      <c r="P7684">
        <v>2549000</v>
      </c>
      <c r="Q7684" t="s">
        <v>6636</v>
      </c>
      <c r="R7684" t="s">
        <v>6636</v>
      </c>
      <c r="S7684" s="12"/>
      <c r="T7684" s="13"/>
      <c r="U7684" t="s">
        <v>11489</v>
      </c>
    </row>
    <row r="7685" spans="1:21" x14ac:dyDescent="0.25">
      <c r="A7685" t="s">
        <v>6637</v>
      </c>
      <c r="B7685" s="12">
        <v>41594</v>
      </c>
      <c r="C7685" t="s">
        <v>12966</v>
      </c>
      <c r="D7685" s="11">
        <v>46185.327546296299</v>
      </c>
      <c r="E7685" t="s">
        <v>12967</v>
      </c>
      <c r="F7685" t="s">
        <v>6353</v>
      </c>
      <c r="G7685" t="s">
        <v>12968</v>
      </c>
      <c r="H7685" t="s">
        <v>6407</v>
      </c>
      <c r="I7685" t="s">
        <v>55</v>
      </c>
      <c r="J7685" t="s">
        <v>6803</v>
      </c>
      <c r="K7685" t="s">
        <v>12969</v>
      </c>
      <c r="L7685" t="s">
        <v>12970</v>
      </c>
      <c r="M7685" t="s">
        <v>12971</v>
      </c>
      <c r="N7685" t="s">
        <v>8601</v>
      </c>
      <c r="O7685" t="s">
        <v>8602</v>
      </c>
      <c r="P7685">
        <v>2549000</v>
      </c>
      <c r="Q7685" t="s">
        <v>6636</v>
      </c>
      <c r="R7685" t="s">
        <v>6636</v>
      </c>
      <c r="S7685" s="12"/>
      <c r="T7685" s="13"/>
      <c r="U7685" t="s">
        <v>11489</v>
      </c>
    </row>
    <row r="7686" spans="1:21" x14ac:dyDescent="0.25">
      <c r="A7686" t="s">
        <v>6637</v>
      </c>
      <c r="B7686" s="12">
        <v>41594</v>
      </c>
      <c r="C7686" t="s">
        <v>12966</v>
      </c>
      <c r="D7686" s="11">
        <v>46185.327546296299</v>
      </c>
      <c r="E7686" t="s">
        <v>12967</v>
      </c>
      <c r="F7686" t="s">
        <v>6353</v>
      </c>
      <c r="G7686" t="s">
        <v>12972</v>
      </c>
      <c r="H7686" t="s">
        <v>6407</v>
      </c>
      <c r="I7686" t="s">
        <v>55</v>
      </c>
      <c r="J7686" t="s">
        <v>6803</v>
      </c>
      <c r="K7686" t="s">
        <v>12969</v>
      </c>
      <c r="L7686" t="s">
        <v>12970</v>
      </c>
      <c r="M7686" t="s">
        <v>12971</v>
      </c>
      <c r="N7686" t="s">
        <v>8601</v>
      </c>
      <c r="O7686" t="s">
        <v>8602</v>
      </c>
      <c r="P7686">
        <v>2549000</v>
      </c>
      <c r="Q7686" t="s">
        <v>6636</v>
      </c>
      <c r="R7686" t="s">
        <v>6636</v>
      </c>
      <c r="S7686" s="12"/>
      <c r="T7686" s="13"/>
      <c r="U7686" t="s">
        <v>11489</v>
      </c>
    </row>
    <row r="7687" spans="1:21" x14ac:dyDescent="0.25">
      <c r="A7687" t="s">
        <v>6637</v>
      </c>
      <c r="B7687" s="12">
        <v>41594</v>
      </c>
      <c r="C7687" t="s">
        <v>12966</v>
      </c>
      <c r="D7687" s="11">
        <v>46185.327546296299</v>
      </c>
      <c r="E7687" t="s">
        <v>12967</v>
      </c>
      <c r="F7687" t="s">
        <v>6353</v>
      </c>
      <c r="G7687" t="s">
        <v>12937</v>
      </c>
      <c r="H7687" t="s">
        <v>6407</v>
      </c>
      <c r="I7687" t="s">
        <v>55</v>
      </c>
      <c r="J7687" t="s">
        <v>6803</v>
      </c>
      <c r="K7687" t="s">
        <v>12969</v>
      </c>
      <c r="L7687" t="s">
        <v>12970</v>
      </c>
      <c r="M7687" t="s">
        <v>12971</v>
      </c>
      <c r="N7687" t="s">
        <v>8601</v>
      </c>
      <c r="O7687" t="s">
        <v>8602</v>
      </c>
      <c r="P7687">
        <v>2549000</v>
      </c>
      <c r="Q7687" t="s">
        <v>6636</v>
      </c>
      <c r="R7687" t="s">
        <v>6636</v>
      </c>
      <c r="S7687" s="12"/>
      <c r="T7687" s="13"/>
      <c r="U7687" t="s">
        <v>11489</v>
      </c>
    </row>
    <row r="7688" spans="1:21" x14ac:dyDescent="0.25">
      <c r="A7688" t="s">
        <v>6637</v>
      </c>
      <c r="B7688" s="12">
        <v>41594</v>
      </c>
      <c r="C7688" t="s">
        <v>12966</v>
      </c>
      <c r="D7688" s="11">
        <v>46185.327546296299</v>
      </c>
      <c r="E7688" t="s">
        <v>12967</v>
      </c>
      <c r="F7688" t="s">
        <v>6353</v>
      </c>
      <c r="G7688" t="s">
        <v>12973</v>
      </c>
      <c r="H7688" t="s">
        <v>6407</v>
      </c>
      <c r="I7688" t="s">
        <v>55</v>
      </c>
      <c r="J7688" t="s">
        <v>6803</v>
      </c>
      <c r="K7688" t="s">
        <v>12969</v>
      </c>
      <c r="L7688" t="s">
        <v>12970</v>
      </c>
      <c r="M7688" t="s">
        <v>12971</v>
      </c>
      <c r="N7688" t="s">
        <v>8601</v>
      </c>
      <c r="O7688" t="s">
        <v>8602</v>
      </c>
      <c r="P7688">
        <v>2549000</v>
      </c>
      <c r="Q7688" t="s">
        <v>6636</v>
      </c>
      <c r="R7688" t="s">
        <v>6636</v>
      </c>
      <c r="S7688" s="12"/>
      <c r="T7688" s="13"/>
      <c r="U7688" t="s">
        <v>11489</v>
      </c>
    </row>
    <row r="7689" spans="1:21" x14ac:dyDescent="0.25">
      <c r="A7689" t="s">
        <v>6637</v>
      </c>
      <c r="B7689" s="12">
        <v>41594</v>
      </c>
      <c r="C7689" t="s">
        <v>12966</v>
      </c>
      <c r="D7689" s="11">
        <v>46185.327546296299</v>
      </c>
      <c r="E7689" t="s">
        <v>12967</v>
      </c>
      <c r="F7689" t="s">
        <v>6353</v>
      </c>
      <c r="G7689" t="s">
        <v>12974</v>
      </c>
      <c r="H7689" t="s">
        <v>6407</v>
      </c>
      <c r="I7689" t="s">
        <v>55</v>
      </c>
      <c r="J7689" t="s">
        <v>6803</v>
      </c>
      <c r="K7689" t="s">
        <v>12969</v>
      </c>
      <c r="L7689" t="s">
        <v>12970</v>
      </c>
      <c r="M7689" t="s">
        <v>12971</v>
      </c>
      <c r="N7689" t="s">
        <v>8601</v>
      </c>
      <c r="O7689" t="s">
        <v>8602</v>
      </c>
      <c r="P7689">
        <v>2549000</v>
      </c>
      <c r="Q7689" t="s">
        <v>6636</v>
      </c>
      <c r="R7689" t="s">
        <v>6636</v>
      </c>
      <c r="S7689" s="12"/>
      <c r="T7689" s="13"/>
      <c r="U7689" t="s">
        <v>11489</v>
      </c>
    </row>
    <row r="7690" spans="1:21" x14ac:dyDescent="0.25">
      <c r="A7690" t="s">
        <v>6619</v>
      </c>
      <c r="B7690" s="12">
        <v>41594</v>
      </c>
      <c r="C7690" t="s">
        <v>12966</v>
      </c>
      <c r="D7690" s="11">
        <v>46185.497349537</v>
      </c>
      <c r="E7690" t="s">
        <v>12967</v>
      </c>
      <c r="F7690" t="s">
        <v>6413</v>
      </c>
      <c r="G7690" t="s">
        <v>12968</v>
      </c>
      <c r="H7690" t="s">
        <v>6407</v>
      </c>
      <c r="I7690" t="s">
        <v>55</v>
      </c>
      <c r="J7690" t="s">
        <v>6803</v>
      </c>
      <c r="K7690" t="s">
        <v>12969</v>
      </c>
      <c r="L7690" t="s">
        <v>12970</v>
      </c>
      <c r="M7690" t="s">
        <v>12971</v>
      </c>
      <c r="N7690" t="s">
        <v>8601</v>
      </c>
      <c r="O7690" t="s">
        <v>8602</v>
      </c>
      <c r="P7690">
        <v>2549000</v>
      </c>
      <c r="Q7690" t="s">
        <v>6636</v>
      </c>
      <c r="R7690" t="s">
        <v>6636</v>
      </c>
      <c r="S7690" s="12"/>
      <c r="T7690" s="13"/>
      <c r="U7690" t="s">
        <v>11489</v>
      </c>
    </row>
    <row r="7691" spans="1:21" x14ac:dyDescent="0.25">
      <c r="A7691" t="s">
        <v>6619</v>
      </c>
      <c r="B7691" s="12">
        <v>41594</v>
      </c>
      <c r="C7691" t="s">
        <v>12966</v>
      </c>
      <c r="D7691" s="11">
        <v>46185.497349537</v>
      </c>
      <c r="E7691" t="s">
        <v>12967</v>
      </c>
      <c r="F7691" t="s">
        <v>6413</v>
      </c>
      <c r="G7691" t="s">
        <v>12972</v>
      </c>
      <c r="H7691" t="s">
        <v>6407</v>
      </c>
      <c r="I7691" t="s">
        <v>55</v>
      </c>
      <c r="J7691" t="s">
        <v>6803</v>
      </c>
      <c r="K7691" t="s">
        <v>12969</v>
      </c>
      <c r="L7691" t="s">
        <v>12970</v>
      </c>
      <c r="M7691" t="s">
        <v>12971</v>
      </c>
      <c r="N7691" t="s">
        <v>8601</v>
      </c>
      <c r="O7691" t="s">
        <v>8602</v>
      </c>
      <c r="P7691">
        <v>2549000</v>
      </c>
      <c r="Q7691" t="s">
        <v>6636</v>
      </c>
      <c r="R7691" t="s">
        <v>6636</v>
      </c>
      <c r="S7691" s="12"/>
      <c r="T7691" s="13"/>
      <c r="U7691" t="s">
        <v>11489</v>
      </c>
    </row>
    <row r="7692" spans="1:21" x14ac:dyDescent="0.25">
      <c r="A7692" t="s">
        <v>6619</v>
      </c>
      <c r="B7692" s="12">
        <v>41594</v>
      </c>
      <c r="C7692" t="s">
        <v>12966</v>
      </c>
      <c r="D7692" s="11">
        <v>46185.497349537</v>
      </c>
      <c r="E7692" t="s">
        <v>12967</v>
      </c>
      <c r="F7692" t="s">
        <v>6413</v>
      </c>
      <c r="G7692" t="s">
        <v>12937</v>
      </c>
      <c r="H7692" t="s">
        <v>6407</v>
      </c>
      <c r="I7692" t="s">
        <v>55</v>
      </c>
      <c r="J7692" t="s">
        <v>6803</v>
      </c>
      <c r="K7692" t="s">
        <v>12969</v>
      </c>
      <c r="L7692" t="s">
        <v>12970</v>
      </c>
      <c r="M7692" t="s">
        <v>12971</v>
      </c>
      <c r="N7692" t="s">
        <v>8601</v>
      </c>
      <c r="O7692" t="s">
        <v>8602</v>
      </c>
      <c r="P7692">
        <v>2549000</v>
      </c>
      <c r="Q7692" t="s">
        <v>6636</v>
      </c>
      <c r="R7692" t="s">
        <v>6636</v>
      </c>
      <c r="S7692" s="12"/>
      <c r="T7692" s="13"/>
      <c r="U7692" t="s">
        <v>11489</v>
      </c>
    </row>
    <row r="7693" spans="1:21" x14ac:dyDescent="0.25">
      <c r="A7693" t="s">
        <v>6619</v>
      </c>
      <c r="B7693" s="12">
        <v>41594</v>
      </c>
      <c r="C7693" t="s">
        <v>12966</v>
      </c>
      <c r="D7693" s="11">
        <v>46185.497349537</v>
      </c>
      <c r="E7693" t="s">
        <v>12967</v>
      </c>
      <c r="F7693" t="s">
        <v>6413</v>
      </c>
      <c r="G7693" t="s">
        <v>12973</v>
      </c>
      <c r="H7693" t="s">
        <v>6407</v>
      </c>
      <c r="I7693" t="s">
        <v>55</v>
      </c>
      <c r="J7693" t="s">
        <v>6803</v>
      </c>
      <c r="K7693" t="s">
        <v>12969</v>
      </c>
      <c r="L7693" t="s">
        <v>12970</v>
      </c>
      <c r="M7693" t="s">
        <v>12971</v>
      </c>
      <c r="N7693" t="s">
        <v>8601</v>
      </c>
      <c r="O7693" t="s">
        <v>8602</v>
      </c>
      <c r="P7693">
        <v>2549000</v>
      </c>
      <c r="Q7693" t="s">
        <v>6636</v>
      </c>
      <c r="R7693" t="s">
        <v>6636</v>
      </c>
      <c r="S7693" s="12"/>
      <c r="T7693" s="13"/>
      <c r="U7693" t="s">
        <v>11489</v>
      </c>
    </row>
    <row r="7694" spans="1:21" x14ac:dyDescent="0.25">
      <c r="A7694" t="s">
        <v>6619</v>
      </c>
      <c r="B7694" s="12">
        <v>41594</v>
      </c>
      <c r="C7694" t="s">
        <v>12966</v>
      </c>
      <c r="D7694" s="11">
        <v>46185.497349537</v>
      </c>
      <c r="E7694" t="s">
        <v>12967</v>
      </c>
      <c r="F7694" t="s">
        <v>6413</v>
      </c>
      <c r="G7694" t="s">
        <v>12974</v>
      </c>
      <c r="H7694" t="s">
        <v>6407</v>
      </c>
      <c r="I7694" t="s">
        <v>55</v>
      </c>
      <c r="J7694" t="s">
        <v>6803</v>
      </c>
      <c r="K7694" t="s">
        <v>12969</v>
      </c>
      <c r="L7694" t="s">
        <v>12970</v>
      </c>
      <c r="M7694" t="s">
        <v>12971</v>
      </c>
      <c r="N7694" t="s">
        <v>8601</v>
      </c>
      <c r="O7694" t="s">
        <v>8602</v>
      </c>
      <c r="P7694">
        <v>2549000</v>
      </c>
      <c r="Q7694" t="s">
        <v>6636</v>
      </c>
      <c r="R7694" t="s">
        <v>6636</v>
      </c>
      <c r="S7694" s="12"/>
      <c r="T7694" s="13"/>
      <c r="U7694" t="s">
        <v>11489</v>
      </c>
    </row>
    <row r="7695" spans="1:21" x14ac:dyDescent="0.25">
      <c r="A7695" t="s">
        <v>6619</v>
      </c>
      <c r="B7695" s="12">
        <v>41594</v>
      </c>
      <c r="C7695" t="s">
        <v>12966</v>
      </c>
      <c r="D7695" s="11">
        <v>46185.497349537</v>
      </c>
      <c r="E7695" t="s">
        <v>12967</v>
      </c>
      <c r="F7695" t="s">
        <v>6353</v>
      </c>
      <c r="G7695" t="s">
        <v>12968</v>
      </c>
      <c r="H7695" t="s">
        <v>6407</v>
      </c>
      <c r="I7695" t="s">
        <v>55</v>
      </c>
      <c r="J7695" t="s">
        <v>6803</v>
      </c>
      <c r="K7695" t="s">
        <v>12969</v>
      </c>
      <c r="L7695" t="s">
        <v>12970</v>
      </c>
      <c r="M7695" t="s">
        <v>12971</v>
      </c>
      <c r="N7695" t="s">
        <v>8601</v>
      </c>
      <c r="O7695" t="s">
        <v>8602</v>
      </c>
      <c r="P7695">
        <v>2549000</v>
      </c>
      <c r="Q7695" t="s">
        <v>6636</v>
      </c>
      <c r="R7695" t="s">
        <v>6636</v>
      </c>
      <c r="S7695" s="12"/>
      <c r="T7695" s="13"/>
      <c r="U7695" t="s">
        <v>11489</v>
      </c>
    </row>
    <row r="7696" spans="1:21" x14ac:dyDescent="0.25">
      <c r="A7696" t="s">
        <v>6619</v>
      </c>
      <c r="B7696" s="12">
        <v>41594</v>
      </c>
      <c r="C7696" t="s">
        <v>12966</v>
      </c>
      <c r="D7696" s="11">
        <v>46185.497349537</v>
      </c>
      <c r="E7696" t="s">
        <v>12967</v>
      </c>
      <c r="F7696" t="s">
        <v>6353</v>
      </c>
      <c r="G7696" t="s">
        <v>12972</v>
      </c>
      <c r="H7696" t="s">
        <v>6407</v>
      </c>
      <c r="I7696" t="s">
        <v>55</v>
      </c>
      <c r="J7696" t="s">
        <v>6803</v>
      </c>
      <c r="K7696" t="s">
        <v>12969</v>
      </c>
      <c r="L7696" t="s">
        <v>12970</v>
      </c>
      <c r="M7696" t="s">
        <v>12971</v>
      </c>
      <c r="N7696" t="s">
        <v>8601</v>
      </c>
      <c r="O7696" t="s">
        <v>8602</v>
      </c>
      <c r="P7696">
        <v>2549000</v>
      </c>
      <c r="Q7696" t="s">
        <v>6636</v>
      </c>
      <c r="R7696" t="s">
        <v>6636</v>
      </c>
      <c r="S7696" s="12"/>
      <c r="T7696" s="13"/>
      <c r="U7696" t="s">
        <v>11489</v>
      </c>
    </row>
    <row r="7697" spans="1:21" x14ac:dyDescent="0.25">
      <c r="A7697" t="s">
        <v>6619</v>
      </c>
      <c r="B7697" s="12">
        <v>41594</v>
      </c>
      <c r="C7697" t="s">
        <v>12966</v>
      </c>
      <c r="D7697" s="11">
        <v>46185.497349537</v>
      </c>
      <c r="E7697" t="s">
        <v>12967</v>
      </c>
      <c r="F7697" t="s">
        <v>6353</v>
      </c>
      <c r="G7697" t="s">
        <v>12937</v>
      </c>
      <c r="H7697" t="s">
        <v>6407</v>
      </c>
      <c r="I7697" t="s">
        <v>55</v>
      </c>
      <c r="J7697" t="s">
        <v>6803</v>
      </c>
      <c r="K7697" t="s">
        <v>12969</v>
      </c>
      <c r="L7697" t="s">
        <v>12970</v>
      </c>
      <c r="M7697" t="s">
        <v>12971</v>
      </c>
      <c r="N7697" t="s">
        <v>8601</v>
      </c>
      <c r="O7697" t="s">
        <v>8602</v>
      </c>
      <c r="P7697">
        <v>2549000</v>
      </c>
      <c r="Q7697" t="s">
        <v>6636</v>
      </c>
      <c r="R7697" t="s">
        <v>6636</v>
      </c>
      <c r="S7697" s="12"/>
      <c r="T7697" s="13"/>
      <c r="U7697" t="s">
        <v>11489</v>
      </c>
    </row>
    <row r="7698" spans="1:21" x14ac:dyDescent="0.25">
      <c r="A7698" t="s">
        <v>6619</v>
      </c>
      <c r="B7698" s="12">
        <v>41594</v>
      </c>
      <c r="C7698" t="s">
        <v>12966</v>
      </c>
      <c r="D7698" s="11">
        <v>46185.497349537</v>
      </c>
      <c r="E7698" t="s">
        <v>12967</v>
      </c>
      <c r="F7698" t="s">
        <v>6353</v>
      </c>
      <c r="G7698" t="s">
        <v>12973</v>
      </c>
      <c r="H7698" t="s">
        <v>6407</v>
      </c>
      <c r="I7698" t="s">
        <v>55</v>
      </c>
      <c r="J7698" t="s">
        <v>6803</v>
      </c>
      <c r="K7698" t="s">
        <v>12969</v>
      </c>
      <c r="L7698" t="s">
        <v>12970</v>
      </c>
      <c r="M7698" t="s">
        <v>12971</v>
      </c>
      <c r="N7698" t="s">
        <v>8601</v>
      </c>
      <c r="O7698" t="s">
        <v>8602</v>
      </c>
      <c r="P7698">
        <v>2549000</v>
      </c>
      <c r="Q7698" t="s">
        <v>6636</v>
      </c>
      <c r="R7698" t="s">
        <v>6636</v>
      </c>
      <c r="S7698" s="12"/>
      <c r="T7698" s="13"/>
      <c r="U7698" t="s">
        <v>11489</v>
      </c>
    </row>
    <row r="7699" spans="1:21" x14ac:dyDescent="0.25">
      <c r="A7699" t="s">
        <v>6619</v>
      </c>
      <c r="B7699" s="12">
        <v>41594</v>
      </c>
      <c r="C7699" t="s">
        <v>12966</v>
      </c>
      <c r="D7699" s="11">
        <v>46185.497349537</v>
      </c>
      <c r="E7699" t="s">
        <v>12967</v>
      </c>
      <c r="F7699" t="s">
        <v>6353</v>
      </c>
      <c r="G7699" t="s">
        <v>12974</v>
      </c>
      <c r="H7699" t="s">
        <v>6407</v>
      </c>
      <c r="I7699" t="s">
        <v>55</v>
      </c>
      <c r="J7699" t="s">
        <v>6803</v>
      </c>
      <c r="K7699" t="s">
        <v>12969</v>
      </c>
      <c r="L7699" t="s">
        <v>12970</v>
      </c>
      <c r="M7699" t="s">
        <v>12971</v>
      </c>
      <c r="N7699" t="s">
        <v>8601</v>
      </c>
      <c r="O7699" t="s">
        <v>8602</v>
      </c>
      <c r="P7699">
        <v>2549000</v>
      </c>
      <c r="Q7699" t="s">
        <v>6636</v>
      </c>
      <c r="R7699" t="s">
        <v>6636</v>
      </c>
      <c r="S7699" s="12"/>
      <c r="T7699" s="13"/>
      <c r="U7699" t="s">
        <v>11489</v>
      </c>
    </row>
    <row r="7700" spans="1:21" x14ac:dyDescent="0.25">
      <c r="A7700" t="s">
        <v>6619</v>
      </c>
      <c r="B7700" s="12">
        <v>41607</v>
      </c>
      <c r="C7700" t="s">
        <v>12952</v>
      </c>
      <c r="D7700" s="11">
        <v>46185.557731481502</v>
      </c>
      <c r="E7700" t="s">
        <v>12953</v>
      </c>
      <c r="F7700" t="s">
        <v>6413</v>
      </c>
      <c r="G7700" t="s">
        <v>12946</v>
      </c>
      <c r="H7700" t="s">
        <v>6407</v>
      </c>
      <c r="I7700" t="s">
        <v>55</v>
      </c>
      <c r="J7700" t="s">
        <v>643</v>
      </c>
      <c r="K7700" t="s">
        <v>12954</v>
      </c>
      <c r="L7700" t="s">
        <v>12948</v>
      </c>
      <c r="M7700" t="s">
        <v>12955</v>
      </c>
      <c r="N7700" t="s">
        <v>7202</v>
      </c>
      <c r="O7700" t="s">
        <v>7203</v>
      </c>
      <c r="P7700">
        <v>2505990</v>
      </c>
      <c r="Q7700" t="s">
        <v>6636</v>
      </c>
      <c r="R7700" t="s">
        <v>6636</v>
      </c>
      <c r="S7700" s="12"/>
      <c r="T7700" s="13"/>
      <c r="U7700" t="s">
        <v>7460</v>
      </c>
    </row>
    <row r="7701" spans="1:21" x14ac:dyDescent="0.25">
      <c r="A7701" t="s">
        <v>6619</v>
      </c>
      <c r="B7701" s="12">
        <v>41607</v>
      </c>
      <c r="C7701" t="s">
        <v>12952</v>
      </c>
      <c r="D7701" s="11">
        <v>46185.557731481502</v>
      </c>
      <c r="E7701" t="s">
        <v>12953</v>
      </c>
      <c r="F7701" t="s">
        <v>6413</v>
      </c>
      <c r="G7701" t="s">
        <v>12950</v>
      </c>
      <c r="H7701" t="s">
        <v>6407</v>
      </c>
      <c r="I7701" t="s">
        <v>55</v>
      </c>
      <c r="J7701" t="s">
        <v>643</v>
      </c>
      <c r="K7701" t="s">
        <v>12954</v>
      </c>
      <c r="L7701" t="s">
        <v>12948</v>
      </c>
      <c r="M7701" t="s">
        <v>12955</v>
      </c>
      <c r="N7701" t="s">
        <v>7202</v>
      </c>
      <c r="O7701" t="s">
        <v>7203</v>
      </c>
      <c r="P7701">
        <v>2505990</v>
      </c>
      <c r="Q7701" t="s">
        <v>6636</v>
      </c>
      <c r="R7701" t="s">
        <v>6636</v>
      </c>
      <c r="S7701" s="12"/>
      <c r="T7701" s="13"/>
      <c r="U7701" t="s">
        <v>7460</v>
      </c>
    </row>
    <row r="7702" spans="1:21" x14ac:dyDescent="0.25">
      <c r="A7702" t="s">
        <v>6619</v>
      </c>
      <c r="B7702" s="12">
        <v>41607</v>
      </c>
      <c r="C7702" t="s">
        <v>12952</v>
      </c>
      <c r="D7702" s="11">
        <v>46185.557731481502</v>
      </c>
      <c r="E7702" t="s">
        <v>12953</v>
      </c>
      <c r="F7702" t="s">
        <v>6413</v>
      </c>
      <c r="G7702" t="s">
        <v>12951</v>
      </c>
      <c r="H7702" t="s">
        <v>6407</v>
      </c>
      <c r="I7702" t="s">
        <v>55</v>
      </c>
      <c r="J7702" t="s">
        <v>643</v>
      </c>
      <c r="K7702" t="s">
        <v>12954</v>
      </c>
      <c r="L7702" t="s">
        <v>12948</v>
      </c>
      <c r="M7702" t="s">
        <v>12955</v>
      </c>
      <c r="N7702" t="s">
        <v>7202</v>
      </c>
      <c r="O7702" t="s">
        <v>7203</v>
      </c>
      <c r="P7702">
        <v>2505990</v>
      </c>
      <c r="Q7702" t="s">
        <v>6636</v>
      </c>
      <c r="R7702" t="s">
        <v>6636</v>
      </c>
      <c r="S7702" s="12"/>
      <c r="T7702" s="13"/>
      <c r="U7702" t="s">
        <v>7460</v>
      </c>
    </row>
    <row r="7703" spans="1:21" x14ac:dyDescent="0.25">
      <c r="A7703" t="s">
        <v>6619</v>
      </c>
      <c r="B7703" s="12">
        <v>41607</v>
      </c>
      <c r="C7703" t="s">
        <v>12952</v>
      </c>
      <c r="D7703" s="11">
        <v>46185.557731481502</v>
      </c>
      <c r="E7703" t="s">
        <v>12953</v>
      </c>
      <c r="F7703" t="s">
        <v>6353</v>
      </c>
      <c r="G7703" t="s">
        <v>12946</v>
      </c>
      <c r="H7703" t="s">
        <v>6407</v>
      </c>
      <c r="I7703" t="s">
        <v>55</v>
      </c>
      <c r="J7703" t="s">
        <v>643</v>
      </c>
      <c r="K7703" t="s">
        <v>12954</v>
      </c>
      <c r="L7703" t="s">
        <v>12948</v>
      </c>
      <c r="M7703" t="s">
        <v>12955</v>
      </c>
      <c r="N7703" t="s">
        <v>7202</v>
      </c>
      <c r="O7703" t="s">
        <v>7203</v>
      </c>
      <c r="P7703">
        <v>2505990</v>
      </c>
      <c r="Q7703" t="s">
        <v>6636</v>
      </c>
      <c r="R7703" t="s">
        <v>6636</v>
      </c>
      <c r="S7703" s="12"/>
      <c r="T7703" s="13"/>
      <c r="U7703" t="s">
        <v>7460</v>
      </c>
    </row>
    <row r="7704" spans="1:21" x14ac:dyDescent="0.25">
      <c r="A7704" t="s">
        <v>6619</v>
      </c>
      <c r="B7704" s="12">
        <v>41607</v>
      </c>
      <c r="C7704" t="s">
        <v>12952</v>
      </c>
      <c r="D7704" s="11">
        <v>46185.557731481502</v>
      </c>
      <c r="E7704" t="s">
        <v>12953</v>
      </c>
      <c r="F7704" t="s">
        <v>6353</v>
      </c>
      <c r="G7704" t="s">
        <v>12950</v>
      </c>
      <c r="H7704" t="s">
        <v>6407</v>
      </c>
      <c r="I7704" t="s">
        <v>55</v>
      </c>
      <c r="J7704" t="s">
        <v>643</v>
      </c>
      <c r="K7704" t="s">
        <v>12954</v>
      </c>
      <c r="L7704" t="s">
        <v>12948</v>
      </c>
      <c r="M7704" t="s">
        <v>12955</v>
      </c>
      <c r="N7704" t="s">
        <v>7202</v>
      </c>
      <c r="O7704" t="s">
        <v>7203</v>
      </c>
      <c r="P7704">
        <v>2505990</v>
      </c>
      <c r="Q7704" t="s">
        <v>6636</v>
      </c>
      <c r="R7704" t="s">
        <v>6636</v>
      </c>
      <c r="S7704" s="12"/>
      <c r="T7704" s="13"/>
      <c r="U7704" t="s">
        <v>7460</v>
      </c>
    </row>
    <row r="7705" spans="1:21" x14ac:dyDescent="0.25">
      <c r="A7705" t="s">
        <v>6619</v>
      </c>
      <c r="B7705" s="12">
        <v>41607</v>
      </c>
      <c r="C7705" t="s">
        <v>12952</v>
      </c>
      <c r="D7705" s="11">
        <v>46185.557731481502</v>
      </c>
      <c r="E7705" t="s">
        <v>12953</v>
      </c>
      <c r="F7705" t="s">
        <v>6353</v>
      </c>
      <c r="G7705" t="s">
        <v>12951</v>
      </c>
      <c r="H7705" t="s">
        <v>6407</v>
      </c>
      <c r="I7705" t="s">
        <v>55</v>
      </c>
      <c r="J7705" t="s">
        <v>643</v>
      </c>
      <c r="K7705" t="s">
        <v>12954</v>
      </c>
      <c r="L7705" t="s">
        <v>12948</v>
      </c>
      <c r="M7705" t="s">
        <v>12955</v>
      </c>
      <c r="N7705" t="s">
        <v>7202</v>
      </c>
      <c r="O7705" t="s">
        <v>7203</v>
      </c>
      <c r="P7705">
        <v>2505990</v>
      </c>
      <c r="Q7705" t="s">
        <v>6636</v>
      </c>
      <c r="R7705" t="s">
        <v>6636</v>
      </c>
      <c r="S7705" s="12"/>
      <c r="T7705" s="13"/>
      <c r="U7705" t="s">
        <v>7460</v>
      </c>
    </row>
    <row r="7706" spans="1:21" x14ac:dyDescent="0.25">
      <c r="A7706" t="s">
        <v>6619</v>
      </c>
      <c r="B7706" s="12">
        <v>41618</v>
      </c>
      <c r="C7706" t="s">
        <v>12944</v>
      </c>
      <c r="D7706" s="11">
        <v>46185.653356481504</v>
      </c>
      <c r="E7706" t="s">
        <v>12945</v>
      </c>
      <c r="F7706" t="s">
        <v>6413</v>
      </c>
      <c r="G7706" t="s">
        <v>12946</v>
      </c>
      <c r="H7706" t="s">
        <v>6407</v>
      </c>
      <c r="I7706" t="s">
        <v>55</v>
      </c>
      <c r="J7706" t="s">
        <v>643</v>
      </c>
      <c r="K7706" t="s">
        <v>12947</v>
      </c>
      <c r="L7706" t="s">
        <v>12948</v>
      </c>
      <c r="M7706" t="s">
        <v>12949</v>
      </c>
      <c r="N7706" t="s">
        <v>7506</v>
      </c>
      <c r="O7706" t="s">
        <v>7539</v>
      </c>
      <c r="P7706">
        <v>3094990</v>
      </c>
      <c r="Q7706" t="s">
        <v>6636</v>
      </c>
      <c r="R7706" t="s">
        <v>6636</v>
      </c>
      <c r="S7706" s="12"/>
      <c r="T7706" s="13"/>
      <c r="U7706" t="s">
        <v>6636</v>
      </c>
    </row>
    <row r="7707" spans="1:21" x14ac:dyDescent="0.25">
      <c r="A7707" t="s">
        <v>6619</v>
      </c>
      <c r="B7707" s="12">
        <v>41618</v>
      </c>
      <c r="C7707" t="s">
        <v>12944</v>
      </c>
      <c r="D7707" s="11">
        <v>46185.653356481504</v>
      </c>
      <c r="E7707" t="s">
        <v>12945</v>
      </c>
      <c r="F7707" t="s">
        <v>6413</v>
      </c>
      <c r="G7707" t="s">
        <v>12950</v>
      </c>
      <c r="H7707" t="s">
        <v>6407</v>
      </c>
      <c r="I7707" t="s">
        <v>55</v>
      </c>
      <c r="J7707" t="s">
        <v>643</v>
      </c>
      <c r="K7707" t="s">
        <v>12947</v>
      </c>
      <c r="L7707" t="s">
        <v>12948</v>
      </c>
      <c r="M7707" t="s">
        <v>12949</v>
      </c>
      <c r="N7707" t="s">
        <v>7506</v>
      </c>
      <c r="O7707" t="s">
        <v>7539</v>
      </c>
      <c r="P7707">
        <v>3094990</v>
      </c>
      <c r="Q7707" t="s">
        <v>6636</v>
      </c>
      <c r="R7707" t="s">
        <v>6636</v>
      </c>
      <c r="S7707" s="12"/>
      <c r="T7707" s="13"/>
      <c r="U7707" t="s">
        <v>6636</v>
      </c>
    </row>
    <row r="7708" spans="1:21" x14ac:dyDescent="0.25">
      <c r="A7708" t="s">
        <v>6619</v>
      </c>
      <c r="B7708" s="12">
        <v>41618</v>
      </c>
      <c r="C7708" t="s">
        <v>12944</v>
      </c>
      <c r="D7708" s="11">
        <v>46185.653356481504</v>
      </c>
      <c r="E7708" t="s">
        <v>12945</v>
      </c>
      <c r="F7708" t="s">
        <v>6413</v>
      </c>
      <c r="G7708" t="s">
        <v>12951</v>
      </c>
      <c r="H7708" t="s">
        <v>6407</v>
      </c>
      <c r="I7708" t="s">
        <v>55</v>
      </c>
      <c r="J7708" t="s">
        <v>643</v>
      </c>
      <c r="K7708" t="s">
        <v>12947</v>
      </c>
      <c r="L7708" t="s">
        <v>12948</v>
      </c>
      <c r="M7708" t="s">
        <v>12949</v>
      </c>
      <c r="N7708" t="s">
        <v>7506</v>
      </c>
      <c r="O7708" t="s">
        <v>7539</v>
      </c>
      <c r="P7708">
        <v>3094990</v>
      </c>
      <c r="Q7708" t="s">
        <v>6636</v>
      </c>
      <c r="R7708" t="s">
        <v>6636</v>
      </c>
      <c r="S7708" s="12"/>
      <c r="T7708" s="13"/>
      <c r="U7708" t="s">
        <v>6636</v>
      </c>
    </row>
    <row r="7709" spans="1:21" x14ac:dyDescent="0.25">
      <c r="A7709" t="s">
        <v>6619</v>
      </c>
      <c r="B7709" s="12">
        <v>41618</v>
      </c>
      <c r="C7709" t="s">
        <v>12944</v>
      </c>
      <c r="D7709" s="11">
        <v>46185.653356481504</v>
      </c>
      <c r="E7709" t="s">
        <v>12945</v>
      </c>
      <c r="F7709" t="s">
        <v>6353</v>
      </c>
      <c r="G7709" t="s">
        <v>12946</v>
      </c>
      <c r="H7709" t="s">
        <v>6407</v>
      </c>
      <c r="I7709" t="s">
        <v>55</v>
      </c>
      <c r="J7709" t="s">
        <v>643</v>
      </c>
      <c r="K7709" t="s">
        <v>12947</v>
      </c>
      <c r="L7709" t="s">
        <v>12948</v>
      </c>
      <c r="M7709" t="s">
        <v>12949</v>
      </c>
      <c r="N7709" t="s">
        <v>7506</v>
      </c>
      <c r="O7709" t="s">
        <v>7539</v>
      </c>
      <c r="P7709">
        <v>3094990</v>
      </c>
      <c r="Q7709" t="s">
        <v>6636</v>
      </c>
      <c r="R7709" t="s">
        <v>6636</v>
      </c>
      <c r="S7709" s="12"/>
      <c r="T7709" s="13"/>
      <c r="U7709" t="s">
        <v>6636</v>
      </c>
    </row>
    <row r="7710" spans="1:21" x14ac:dyDescent="0.25">
      <c r="A7710" t="s">
        <v>6619</v>
      </c>
      <c r="B7710" s="12">
        <v>41618</v>
      </c>
      <c r="C7710" t="s">
        <v>12944</v>
      </c>
      <c r="D7710" s="11">
        <v>46185.653356481504</v>
      </c>
      <c r="E7710" t="s">
        <v>12945</v>
      </c>
      <c r="F7710" t="s">
        <v>6353</v>
      </c>
      <c r="G7710" t="s">
        <v>12950</v>
      </c>
      <c r="H7710" t="s">
        <v>6407</v>
      </c>
      <c r="I7710" t="s">
        <v>55</v>
      </c>
      <c r="J7710" t="s">
        <v>643</v>
      </c>
      <c r="K7710" t="s">
        <v>12947</v>
      </c>
      <c r="L7710" t="s">
        <v>12948</v>
      </c>
      <c r="M7710" t="s">
        <v>12949</v>
      </c>
      <c r="N7710" t="s">
        <v>7506</v>
      </c>
      <c r="O7710" t="s">
        <v>7539</v>
      </c>
      <c r="P7710">
        <v>3094990</v>
      </c>
      <c r="Q7710" t="s">
        <v>6636</v>
      </c>
      <c r="R7710" t="s">
        <v>6636</v>
      </c>
      <c r="S7710" s="12"/>
      <c r="T7710" s="13"/>
      <c r="U7710" t="s">
        <v>6636</v>
      </c>
    </row>
    <row r="7711" spans="1:21" x14ac:dyDescent="0.25">
      <c r="A7711" t="s">
        <v>6619</v>
      </c>
      <c r="B7711" s="12">
        <v>41618</v>
      </c>
      <c r="C7711" t="s">
        <v>12944</v>
      </c>
      <c r="D7711" s="11">
        <v>46185.653356481504</v>
      </c>
      <c r="E7711" t="s">
        <v>12945</v>
      </c>
      <c r="F7711" t="s">
        <v>6353</v>
      </c>
      <c r="G7711" t="s">
        <v>12951</v>
      </c>
      <c r="H7711" t="s">
        <v>6407</v>
      </c>
      <c r="I7711" t="s">
        <v>55</v>
      </c>
      <c r="J7711" t="s">
        <v>643</v>
      </c>
      <c r="K7711" t="s">
        <v>12947</v>
      </c>
      <c r="L7711" t="s">
        <v>12948</v>
      </c>
      <c r="M7711" t="s">
        <v>12949</v>
      </c>
      <c r="N7711" t="s">
        <v>7506</v>
      </c>
      <c r="O7711" t="s">
        <v>7539</v>
      </c>
      <c r="P7711">
        <v>3094990</v>
      </c>
      <c r="Q7711" t="s">
        <v>6636</v>
      </c>
      <c r="R7711" t="s">
        <v>6636</v>
      </c>
      <c r="S7711" s="12"/>
      <c r="T7711" s="13"/>
      <c r="U7711" t="s">
        <v>6636</v>
      </c>
    </row>
    <row r="7712" spans="1:21" x14ac:dyDescent="0.25">
      <c r="A7712" t="s">
        <v>6637</v>
      </c>
      <c r="B7712" s="12">
        <v>41682</v>
      </c>
      <c r="C7712" t="s">
        <v>12975</v>
      </c>
      <c r="D7712" s="11">
        <v>46185.969212962998</v>
      </c>
      <c r="E7712" t="s">
        <v>12976</v>
      </c>
      <c r="F7712" t="s">
        <v>6413</v>
      </c>
      <c r="G7712" t="s">
        <v>12946</v>
      </c>
      <c r="H7712" t="s">
        <v>6407</v>
      </c>
      <c r="I7712" t="s">
        <v>6636</v>
      </c>
      <c r="J7712" t="s">
        <v>6636</v>
      </c>
      <c r="K7712" t="s">
        <v>12964</v>
      </c>
      <c r="L7712" t="s">
        <v>12948</v>
      </c>
      <c r="M7712" t="s">
        <v>12965</v>
      </c>
      <c r="N7712" t="s">
        <v>7202</v>
      </c>
      <c r="O7712" t="s">
        <v>7255</v>
      </c>
      <c r="P7712">
        <v>2579990</v>
      </c>
      <c r="Q7712" t="s">
        <v>6636</v>
      </c>
      <c r="R7712" t="s">
        <v>6636</v>
      </c>
      <c r="S7712" s="12"/>
      <c r="T7712" s="13"/>
      <c r="U7712" t="s">
        <v>7056</v>
      </c>
    </row>
    <row r="7713" spans="1:21" x14ac:dyDescent="0.25">
      <c r="A7713" t="s">
        <v>6637</v>
      </c>
      <c r="B7713" s="12">
        <v>41682</v>
      </c>
      <c r="C7713" t="s">
        <v>12975</v>
      </c>
      <c r="D7713" s="11">
        <v>46185.969212962998</v>
      </c>
      <c r="E7713" t="s">
        <v>12976</v>
      </c>
      <c r="F7713" t="s">
        <v>6413</v>
      </c>
      <c r="G7713" t="s">
        <v>12950</v>
      </c>
      <c r="H7713" t="s">
        <v>6407</v>
      </c>
      <c r="I7713" t="s">
        <v>6636</v>
      </c>
      <c r="J7713" t="s">
        <v>6636</v>
      </c>
      <c r="K7713" t="s">
        <v>12964</v>
      </c>
      <c r="L7713" t="s">
        <v>12948</v>
      </c>
      <c r="M7713" t="s">
        <v>12965</v>
      </c>
      <c r="N7713" t="s">
        <v>7202</v>
      </c>
      <c r="O7713" t="s">
        <v>7255</v>
      </c>
      <c r="P7713">
        <v>2579990</v>
      </c>
      <c r="Q7713" t="s">
        <v>6636</v>
      </c>
      <c r="R7713" t="s">
        <v>6636</v>
      </c>
      <c r="S7713" s="12"/>
      <c r="T7713" s="13"/>
      <c r="U7713" t="s">
        <v>7056</v>
      </c>
    </row>
    <row r="7714" spans="1:21" x14ac:dyDescent="0.25">
      <c r="A7714" t="s">
        <v>6637</v>
      </c>
      <c r="B7714" s="12">
        <v>41682</v>
      </c>
      <c r="C7714" t="s">
        <v>12975</v>
      </c>
      <c r="D7714" s="11">
        <v>46185.969212962998</v>
      </c>
      <c r="E7714" t="s">
        <v>12976</v>
      </c>
      <c r="F7714" t="s">
        <v>6413</v>
      </c>
      <c r="G7714" t="s">
        <v>12951</v>
      </c>
      <c r="H7714" t="s">
        <v>6407</v>
      </c>
      <c r="I7714" t="s">
        <v>6636</v>
      </c>
      <c r="J7714" t="s">
        <v>6636</v>
      </c>
      <c r="K7714" t="s">
        <v>12964</v>
      </c>
      <c r="L7714" t="s">
        <v>12948</v>
      </c>
      <c r="M7714" t="s">
        <v>12965</v>
      </c>
      <c r="N7714" t="s">
        <v>7202</v>
      </c>
      <c r="O7714" t="s">
        <v>7255</v>
      </c>
      <c r="P7714">
        <v>2579990</v>
      </c>
      <c r="Q7714" t="s">
        <v>6636</v>
      </c>
      <c r="R7714" t="s">
        <v>6636</v>
      </c>
      <c r="S7714" s="12"/>
      <c r="T7714" s="13"/>
      <c r="U7714" t="s">
        <v>7056</v>
      </c>
    </row>
    <row r="7715" spans="1:21" x14ac:dyDescent="0.25">
      <c r="A7715" t="s">
        <v>6637</v>
      </c>
      <c r="B7715" s="12">
        <v>41682</v>
      </c>
      <c r="C7715" t="s">
        <v>12975</v>
      </c>
      <c r="D7715" s="11">
        <v>46185.969212962998</v>
      </c>
      <c r="E7715" t="s">
        <v>12976</v>
      </c>
      <c r="F7715" t="s">
        <v>6353</v>
      </c>
      <c r="G7715" t="s">
        <v>12946</v>
      </c>
      <c r="H7715" t="s">
        <v>6407</v>
      </c>
      <c r="I7715" t="s">
        <v>6636</v>
      </c>
      <c r="J7715" t="s">
        <v>6636</v>
      </c>
      <c r="K7715" t="s">
        <v>12964</v>
      </c>
      <c r="L7715" t="s">
        <v>12948</v>
      </c>
      <c r="M7715" t="s">
        <v>12965</v>
      </c>
      <c r="N7715" t="s">
        <v>7202</v>
      </c>
      <c r="O7715" t="s">
        <v>7255</v>
      </c>
      <c r="P7715">
        <v>2579990</v>
      </c>
      <c r="Q7715" t="s">
        <v>6636</v>
      </c>
      <c r="R7715" t="s">
        <v>6636</v>
      </c>
      <c r="S7715" s="12"/>
      <c r="T7715" s="13"/>
      <c r="U7715" t="s">
        <v>7056</v>
      </c>
    </row>
    <row r="7716" spans="1:21" x14ac:dyDescent="0.25">
      <c r="A7716" t="s">
        <v>6637</v>
      </c>
      <c r="B7716" s="12">
        <v>41682</v>
      </c>
      <c r="C7716" t="s">
        <v>12975</v>
      </c>
      <c r="D7716" s="11">
        <v>46185.969212962998</v>
      </c>
      <c r="E7716" t="s">
        <v>12976</v>
      </c>
      <c r="F7716" t="s">
        <v>6353</v>
      </c>
      <c r="G7716" t="s">
        <v>12950</v>
      </c>
      <c r="H7716" t="s">
        <v>6407</v>
      </c>
      <c r="I7716" t="s">
        <v>6636</v>
      </c>
      <c r="J7716" t="s">
        <v>6636</v>
      </c>
      <c r="K7716" t="s">
        <v>12964</v>
      </c>
      <c r="L7716" t="s">
        <v>12948</v>
      </c>
      <c r="M7716" t="s">
        <v>12965</v>
      </c>
      <c r="N7716" t="s">
        <v>7202</v>
      </c>
      <c r="O7716" t="s">
        <v>7255</v>
      </c>
      <c r="P7716">
        <v>2579990</v>
      </c>
      <c r="Q7716" t="s">
        <v>6636</v>
      </c>
      <c r="R7716" t="s">
        <v>6636</v>
      </c>
      <c r="S7716" s="12"/>
      <c r="T7716" s="13"/>
      <c r="U7716" t="s">
        <v>7056</v>
      </c>
    </row>
    <row r="7717" spans="1:21" x14ac:dyDescent="0.25">
      <c r="A7717" t="s">
        <v>6637</v>
      </c>
      <c r="B7717" s="12">
        <v>41682</v>
      </c>
      <c r="C7717" t="s">
        <v>12975</v>
      </c>
      <c r="D7717" s="11">
        <v>46185.969212962998</v>
      </c>
      <c r="E7717" t="s">
        <v>12976</v>
      </c>
      <c r="F7717" t="s">
        <v>6353</v>
      </c>
      <c r="G7717" t="s">
        <v>12951</v>
      </c>
      <c r="H7717" t="s">
        <v>6407</v>
      </c>
      <c r="I7717" t="s">
        <v>6636</v>
      </c>
      <c r="J7717" t="s">
        <v>6636</v>
      </c>
      <c r="K7717" t="s">
        <v>12964</v>
      </c>
      <c r="L7717" t="s">
        <v>12948</v>
      </c>
      <c r="M7717" t="s">
        <v>12965</v>
      </c>
      <c r="N7717" t="s">
        <v>7202</v>
      </c>
      <c r="O7717" t="s">
        <v>7255</v>
      </c>
      <c r="P7717">
        <v>2579990</v>
      </c>
      <c r="Q7717" t="s">
        <v>6636</v>
      </c>
      <c r="R7717" t="s">
        <v>6636</v>
      </c>
      <c r="S7717" s="12"/>
      <c r="T7717" s="13"/>
      <c r="U7717" t="s">
        <v>7056</v>
      </c>
    </row>
    <row r="7718" spans="1:21" x14ac:dyDescent="0.25">
      <c r="A7718" t="s">
        <v>6619</v>
      </c>
      <c r="B7718" s="12">
        <v>41682</v>
      </c>
      <c r="C7718" t="s">
        <v>12975</v>
      </c>
      <c r="D7718" s="11">
        <v>46186.6230671296</v>
      </c>
      <c r="E7718" t="s">
        <v>12976</v>
      </c>
      <c r="F7718" t="s">
        <v>6413</v>
      </c>
      <c r="G7718" t="s">
        <v>12946</v>
      </c>
      <c r="H7718" t="s">
        <v>6407</v>
      </c>
      <c r="I7718" t="s">
        <v>6636</v>
      </c>
      <c r="J7718" t="s">
        <v>6636</v>
      </c>
      <c r="K7718" t="s">
        <v>12964</v>
      </c>
      <c r="L7718" t="s">
        <v>12948</v>
      </c>
      <c r="M7718" t="s">
        <v>12965</v>
      </c>
      <c r="N7718" t="s">
        <v>7202</v>
      </c>
      <c r="O7718" t="s">
        <v>7255</v>
      </c>
      <c r="P7718">
        <v>2579990</v>
      </c>
      <c r="Q7718" t="s">
        <v>6636</v>
      </c>
      <c r="R7718" t="s">
        <v>6636</v>
      </c>
      <c r="S7718" s="12"/>
      <c r="T7718" s="13"/>
      <c r="U7718" t="s">
        <v>7056</v>
      </c>
    </row>
    <row r="7719" spans="1:21" x14ac:dyDescent="0.25">
      <c r="A7719" t="s">
        <v>6619</v>
      </c>
      <c r="B7719" s="12">
        <v>41682</v>
      </c>
      <c r="C7719" t="s">
        <v>12975</v>
      </c>
      <c r="D7719" s="11">
        <v>46186.6230671296</v>
      </c>
      <c r="E7719" t="s">
        <v>12976</v>
      </c>
      <c r="F7719" t="s">
        <v>6413</v>
      </c>
      <c r="G7719" t="s">
        <v>12950</v>
      </c>
      <c r="H7719" t="s">
        <v>6407</v>
      </c>
      <c r="I7719" t="s">
        <v>6636</v>
      </c>
      <c r="J7719" t="s">
        <v>6636</v>
      </c>
      <c r="K7719" t="s">
        <v>12964</v>
      </c>
      <c r="L7719" t="s">
        <v>12948</v>
      </c>
      <c r="M7719" t="s">
        <v>12965</v>
      </c>
      <c r="N7719" t="s">
        <v>7202</v>
      </c>
      <c r="O7719" t="s">
        <v>7255</v>
      </c>
      <c r="P7719">
        <v>2579990</v>
      </c>
      <c r="Q7719" t="s">
        <v>6636</v>
      </c>
      <c r="R7719" t="s">
        <v>6636</v>
      </c>
      <c r="S7719" s="12"/>
      <c r="T7719" s="13"/>
      <c r="U7719" t="s">
        <v>7056</v>
      </c>
    </row>
    <row r="7720" spans="1:21" x14ac:dyDescent="0.25">
      <c r="A7720" t="s">
        <v>6619</v>
      </c>
      <c r="B7720" s="12">
        <v>41682</v>
      </c>
      <c r="C7720" t="s">
        <v>12975</v>
      </c>
      <c r="D7720" s="11">
        <v>46186.6230671296</v>
      </c>
      <c r="E7720" t="s">
        <v>12976</v>
      </c>
      <c r="F7720" t="s">
        <v>6413</v>
      </c>
      <c r="G7720" t="s">
        <v>12951</v>
      </c>
      <c r="H7720" t="s">
        <v>6407</v>
      </c>
      <c r="I7720" t="s">
        <v>6636</v>
      </c>
      <c r="J7720" t="s">
        <v>6636</v>
      </c>
      <c r="K7720" t="s">
        <v>12964</v>
      </c>
      <c r="L7720" t="s">
        <v>12948</v>
      </c>
      <c r="M7720" t="s">
        <v>12965</v>
      </c>
      <c r="N7720" t="s">
        <v>7202</v>
      </c>
      <c r="O7720" t="s">
        <v>7255</v>
      </c>
      <c r="P7720">
        <v>2579990</v>
      </c>
      <c r="Q7720" t="s">
        <v>6636</v>
      </c>
      <c r="R7720" t="s">
        <v>6636</v>
      </c>
      <c r="S7720" s="12"/>
      <c r="T7720" s="13"/>
      <c r="U7720" t="s">
        <v>7056</v>
      </c>
    </row>
    <row r="7721" spans="1:21" x14ac:dyDescent="0.25">
      <c r="A7721" t="s">
        <v>6619</v>
      </c>
      <c r="B7721" s="12">
        <v>41682</v>
      </c>
      <c r="C7721" t="s">
        <v>12975</v>
      </c>
      <c r="D7721" s="11">
        <v>46186.6230671296</v>
      </c>
      <c r="E7721" t="s">
        <v>12976</v>
      </c>
      <c r="F7721" t="s">
        <v>6353</v>
      </c>
      <c r="G7721" t="s">
        <v>12946</v>
      </c>
      <c r="H7721" t="s">
        <v>6407</v>
      </c>
      <c r="I7721" t="s">
        <v>6636</v>
      </c>
      <c r="J7721" t="s">
        <v>6636</v>
      </c>
      <c r="K7721" t="s">
        <v>12964</v>
      </c>
      <c r="L7721" t="s">
        <v>12948</v>
      </c>
      <c r="M7721" t="s">
        <v>12965</v>
      </c>
      <c r="N7721" t="s">
        <v>7202</v>
      </c>
      <c r="O7721" t="s">
        <v>7255</v>
      </c>
      <c r="P7721">
        <v>2579990</v>
      </c>
      <c r="Q7721" t="s">
        <v>6636</v>
      </c>
      <c r="R7721" t="s">
        <v>6636</v>
      </c>
      <c r="S7721" s="12"/>
      <c r="T7721" s="13"/>
      <c r="U7721" t="s">
        <v>7056</v>
      </c>
    </row>
    <row r="7722" spans="1:21" x14ac:dyDescent="0.25">
      <c r="A7722" t="s">
        <v>6619</v>
      </c>
      <c r="B7722" s="12">
        <v>41682</v>
      </c>
      <c r="C7722" t="s">
        <v>12975</v>
      </c>
      <c r="D7722" s="11">
        <v>46186.6230671296</v>
      </c>
      <c r="E7722" t="s">
        <v>12976</v>
      </c>
      <c r="F7722" t="s">
        <v>6353</v>
      </c>
      <c r="G7722" t="s">
        <v>12950</v>
      </c>
      <c r="H7722" t="s">
        <v>6407</v>
      </c>
      <c r="I7722" t="s">
        <v>6636</v>
      </c>
      <c r="J7722" t="s">
        <v>6636</v>
      </c>
      <c r="K7722" t="s">
        <v>12964</v>
      </c>
      <c r="L7722" t="s">
        <v>12948</v>
      </c>
      <c r="M7722" t="s">
        <v>12965</v>
      </c>
      <c r="N7722" t="s">
        <v>7202</v>
      </c>
      <c r="O7722" t="s">
        <v>7255</v>
      </c>
      <c r="P7722">
        <v>2579990</v>
      </c>
      <c r="Q7722" t="s">
        <v>6636</v>
      </c>
      <c r="R7722" t="s">
        <v>6636</v>
      </c>
      <c r="S7722" s="12"/>
      <c r="T7722" s="13"/>
      <c r="U7722" t="s">
        <v>7056</v>
      </c>
    </row>
    <row r="7723" spans="1:21" x14ac:dyDescent="0.25">
      <c r="A7723" t="s">
        <v>6619</v>
      </c>
      <c r="B7723" s="12">
        <v>41682</v>
      </c>
      <c r="C7723" t="s">
        <v>12975</v>
      </c>
      <c r="D7723" s="11">
        <v>46186.6230671296</v>
      </c>
      <c r="E7723" t="s">
        <v>12976</v>
      </c>
      <c r="F7723" t="s">
        <v>6353</v>
      </c>
      <c r="G7723" t="s">
        <v>12951</v>
      </c>
      <c r="H7723" t="s">
        <v>6407</v>
      </c>
      <c r="I7723" t="s">
        <v>6636</v>
      </c>
      <c r="J7723" t="s">
        <v>6636</v>
      </c>
      <c r="K7723" t="s">
        <v>12964</v>
      </c>
      <c r="L7723" t="s">
        <v>12948</v>
      </c>
      <c r="M7723" t="s">
        <v>12965</v>
      </c>
      <c r="N7723" t="s">
        <v>7202</v>
      </c>
      <c r="O7723" t="s">
        <v>7255</v>
      </c>
      <c r="P7723">
        <v>2579990</v>
      </c>
      <c r="Q7723" t="s">
        <v>6636</v>
      </c>
      <c r="R7723" t="s">
        <v>6636</v>
      </c>
      <c r="S7723" s="12"/>
      <c r="T7723" s="13"/>
      <c r="U7723" t="s">
        <v>7056</v>
      </c>
    </row>
    <row r="7724" spans="1:21" x14ac:dyDescent="0.25">
      <c r="A7724" t="s">
        <v>6637</v>
      </c>
      <c r="B7724" s="12">
        <v>41919</v>
      </c>
      <c r="C7724" t="s">
        <v>12977</v>
      </c>
      <c r="D7724" s="11">
        <v>46190.368981481501</v>
      </c>
      <c r="E7724" t="s">
        <v>12978</v>
      </c>
      <c r="F7724" t="s">
        <v>6413</v>
      </c>
      <c r="G7724" t="s">
        <v>12946</v>
      </c>
      <c r="H7724" t="s">
        <v>6407</v>
      </c>
      <c r="I7724" t="s">
        <v>65</v>
      </c>
      <c r="J7724" t="s">
        <v>573</v>
      </c>
      <c r="K7724" t="s">
        <v>12964</v>
      </c>
      <c r="L7724" t="s">
        <v>12948</v>
      </c>
      <c r="M7724" t="s">
        <v>12965</v>
      </c>
      <c r="N7724" t="s">
        <v>7202</v>
      </c>
      <c r="O7724" t="s">
        <v>7255</v>
      </c>
      <c r="P7724">
        <v>2579990</v>
      </c>
      <c r="Q7724" t="s">
        <v>6636</v>
      </c>
      <c r="R7724" t="s">
        <v>6636</v>
      </c>
      <c r="S7724" s="12"/>
      <c r="T7724" s="13"/>
      <c r="U7724" t="s">
        <v>7056</v>
      </c>
    </row>
    <row r="7725" spans="1:21" x14ac:dyDescent="0.25">
      <c r="A7725" t="s">
        <v>6637</v>
      </c>
      <c r="B7725" s="12">
        <v>41919</v>
      </c>
      <c r="C7725" t="s">
        <v>12977</v>
      </c>
      <c r="D7725" s="11">
        <v>46190.368981481501</v>
      </c>
      <c r="E7725" t="s">
        <v>12978</v>
      </c>
      <c r="F7725" t="s">
        <v>6413</v>
      </c>
      <c r="G7725" t="s">
        <v>12950</v>
      </c>
      <c r="H7725" t="s">
        <v>6407</v>
      </c>
      <c r="I7725" t="s">
        <v>65</v>
      </c>
      <c r="J7725" t="s">
        <v>573</v>
      </c>
      <c r="K7725" t="s">
        <v>12964</v>
      </c>
      <c r="L7725" t="s">
        <v>12948</v>
      </c>
      <c r="M7725" t="s">
        <v>12965</v>
      </c>
      <c r="N7725" t="s">
        <v>7202</v>
      </c>
      <c r="O7725" t="s">
        <v>7255</v>
      </c>
      <c r="P7725">
        <v>2579990</v>
      </c>
      <c r="Q7725" t="s">
        <v>6636</v>
      </c>
      <c r="R7725" t="s">
        <v>6636</v>
      </c>
      <c r="S7725" s="12"/>
      <c r="T7725" s="13"/>
      <c r="U7725" t="s">
        <v>7056</v>
      </c>
    </row>
    <row r="7726" spans="1:21" x14ac:dyDescent="0.25">
      <c r="A7726" t="s">
        <v>6637</v>
      </c>
      <c r="B7726" s="12">
        <v>41919</v>
      </c>
      <c r="C7726" t="s">
        <v>12977</v>
      </c>
      <c r="D7726" s="11">
        <v>46190.368981481501</v>
      </c>
      <c r="E7726" t="s">
        <v>12978</v>
      </c>
      <c r="F7726" t="s">
        <v>6413</v>
      </c>
      <c r="G7726" t="s">
        <v>12951</v>
      </c>
      <c r="H7726" t="s">
        <v>6407</v>
      </c>
      <c r="I7726" t="s">
        <v>65</v>
      </c>
      <c r="J7726" t="s">
        <v>573</v>
      </c>
      <c r="K7726" t="s">
        <v>12964</v>
      </c>
      <c r="L7726" t="s">
        <v>12948</v>
      </c>
      <c r="M7726" t="s">
        <v>12965</v>
      </c>
      <c r="N7726" t="s">
        <v>7202</v>
      </c>
      <c r="O7726" t="s">
        <v>7255</v>
      </c>
      <c r="P7726">
        <v>2579990</v>
      </c>
      <c r="Q7726" t="s">
        <v>6636</v>
      </c>
      <c r="R7726" t="s">
        <v>6636</v>
      </c>
      <c r="S7726" s="12"/>
      <c r="T7726" s="13"/>
      <c r="U7726" t="s">
        <v>7056</v>
      </c>
    </row>
    <row r="7727" spans="1:21" x14ac:dyDescent="0.25">
      <c r="A7727" t="s">
        <v>6637</v>
      </c>
      <c r="B7727" s="12">
        <v>41919</v>
      </c>
      <c r="C7727" t="s">
        <v>12977</v>
      </c>
      <c r="D7727" s="11">
        <v>46190.368981481501</v>
      </c>
      <c r="E7727" t="s">
        <v>12978</v>
      </c>
      <c r="F7727" t="s">
        <v>6353</v>
      </c>
      <c r="G7727" t="s">
        <v>12946</v>
      </c>
      <c r="H7727" t="s">
        <v>6407</v>
      </c>
      <c r="I7727" t="s">
        <v>65</v>
      </c>
      <c r="J7727" t="s">
        <v>573</v>
      </c>
      <c r="K7727" t="s">
        <v>12964</v>
      </c>
      <c r="L7727" t="s">
        <v>12948</v>
      </c>
      <c r="M7727" t="s">
        <v>12965</v>
      </c>
      <c r="N7727" t="s">
        <v>7202</v>
      </c>
      <c r="O7727" t="s">
        <v>7255</v>
      </c>
      <c r="P7727">
        <v>2579990</v>
      </c>
      <c r="Q7727" t="s">
        <v>6636</v>
      </c>
      <c r="R7727" t="s">
        <v>6636</v>
      </c>
      <c r="S7727" s="12"/>
      <c r="T7727" s="13"/>
      <c r="U7727" t="s">
        <v>7056</v>
      </c>
    </row>
    <row r="7728" spans="1:21" x14ac:dyDescent="0.25">
      <c r="A7728" t="s">
        <v>6637</v>
      </c>
      <c r="B7728" s="12">
        <v>41919</v>
      </c>
      <c r="C7728" t="s">
        <v>12977</v>
      </c>
      <c r="D7728" s="11">
        <v>46190.368981481501</v>
      </c>
      <c r="E7728" t="s">
        <v>12978</v>
      </c>
      <c r="F7728" t="s">
        <v>6353</v>
      </c>
      <c r="G7728" t="s">
        <v>12950</v>
      </c>
      <c r="H7728" t="s">
        <v>6407</v>
      </c>
      <c r="I7728" t="s">
        <v>65</v>
      </c>
      <c r="J7728" t="s">
        <v>573</v>
      </c>
      <c r="K7728" t="s">
        <v>12964</v>
      </c>
      <c r="L7728" t="s">
        <v>12948</v>
      </c>
      <c r="M7728" t="s">
        <v>12965</v>
      </c>
      <c r="N7728" t="s">
        <v>7202</v>
      </c>
      <c r="O7728" t="s">
        <v>7255</v>
      </c>
      <c r="P7728">
        <v>2579990</v>
      </c>
      <c r="Q7728" t="s">
        <v>6636</v>
      </c>
      <c r="R7728" t="s">
        <v>6636</v>
      </c>
      <c r="S7728" s="12"/>
      <c r="T7728" s="13"/>
      <c r="U7728" t="s">
        <v>7056</v>
      </c>
    </row>
    <row r="7729" spans="1:21" x14ac:dyDescent="0.25">
      <c r="A7729" t="s">
        <v>6637</v>
      </c>
      <c r="B7729" s="12">
        <v>41919</v>
      </c>
      <c r="C7729" t="s">
        <v>12977</v>
      </c>
      <c r="D7729" s="11">
        <v>46190.368981481501</v>
      </c>
      <c r="E7729" t="s">
        <v>12978</v>
      </c>
      <c r="F7729" t="s">
        <v>6353</v>
      </c>
      <c r="G7729" t="s">
        <v>12951</v>
      </c>
      <c r="H7729" t="s">
        <v>6407</v>
      </c>
      <c r="I7729" t="s">
        <v>65</v>
      </c>
      <c r="J7729" t="s">
        <v>573</v>
      </c>
      <c r="K7729" t="s">
        <v>12964</v>
      </c>
      <c r="L7729" t="s">
        <v>12948</v>
      </c>
      <c r="M7729" t="s">
        <v>12965</v>
      </c>
      <c r="N7729" t="s">
        <v>7202</v>
      </c>
      <c r="O7729" t="s">
        <v>7255</v>
      </c>
      <c r="P7729">
        <v>2579990</v>
      </c>
      <c r="Q7729" t="s">
        <v>6636</v>
      </c>
      <c r="R7729" t="s">
        <v>6636</v>
      </c>
      <c r="S7729" s="12"/>
      <c r="T7729" s="13"/>
      <c r="U7729" t="s">
        <v>7056</v>
      </c>
    </row>
    <row r="7730" spans="1:21" x14ac:dyDescent="0.25">
      <c r="A7730" t="s">
        <v>6619</v>
      </c>
      <c r="B7730" s="12">
        <v>41898</v>
      </c>
      <c r="C7730" t="s">
        <v>12962</v>
      </c>
      <c r="D7730" s="11">
        <v>46190.4191319444</v>
      </c>
      <c r="E7730" t="s">
        <v>12963</v>
      </c>
      <c r="F7730" t="s">
        <v>6413</v>
      </c>
      <c r="G7730" t="s">
        <v>12946</v>
      </c>
      <c r="H7730" t="s">
        <v>6407</v>
      </c>
      <c r="I7730" t="s">
        <v>65</v>
      </c>
      <c r="J7730" t="s">
        <v>2226</v>
      </c>
      <c r="K7730" t="s">
        <v>12964</v>
      </c>
      <c r="L7730" t="s">
        <v>12948</v>
      </c>
      <c r="M7730" t="s">
        <v>12965</v>
      </c>
      <c r="N7730" t="s">
        <v>7202</v>
      </c>
      <c r="O7730" t="s">
        <v>7255</v>
      </c>
      <c r="P7730">
        <v>2579990</v>
      </c>
      <c r="Q7730" t="s">
        <v>6636</v>
      </c>
      <c r="R7730" t="s">
        <v>6636</v>
      </c>
      <c r="S7730" s="12"/>
      <c r="T7730" s="13"/>
      <c r="U7730" t="s">
        <v>6636</v>
      </c>
    </row>
    <row r="7731" spans="1:21" x14ac:dyDescent="0.25">
      <c r="A7731" t="s">
        <v>6619</v>
      </c>
      <c r="B7731" s="12">
        <v>41898</v>
      </c>
      <c r="C7731" t="s">
        <v>12962</v>
      </c>
      <c r="D7731" s="11">
        <v>46190.4191319444</v>
      </c>
      <c r="E7731" t="s">
        <v>12963</v>
      </c>
      <c r="F7731" t="s">
        <v>6413</v>
      </c>
      <c r="G7731" t="s">
        <v>12950</v>
      </c>
      <c r="H7731" t="s">
        <v>6407</v>
      </c>
      <c r="I7731" t="s">
        <v>65</v>
      </c>
      <c r="J7731" t="s">
        <v>2226</v>
      </c>
      <c r="K7731" t="s">
        <v>12964</v>
      </c>
      <c r="L7731" t="s">
        <v>12948</v>
      </c>
      <c r="M7731" t="s">
        <v>12965</v>
      </c>
      <c r="N7731" t="s">
        <v>7202</v>
      </c>
      <c r="O7731" t="s">
        <v>7255</v>
      </c>
      <c r="P7731">
        <v>2579990</v>
      </c>
      <c r="Q7731" t="s">
        <v>6636</v>
      </c>
      <c r="R7731" t="s">
        <v>6636</v>
      </c>
      <c r="S7731" s="12"/>
      <c r="T7731" s="13"/>
      <c r="U7731" t="s">
        <v>6636</v>
      </c>
    </row>
    <row r="7732" spans="1:21" x14ac:dyDescent="0.25">
      <c r="A7732" t="s">
        <v>6619</v>
      </c>
      <c r="B7732" s="12">
        <v>41898</v>
      </c>
      <c r="C7732" t="s">
        <v>12962</v>
      </c>
      <c r="D7732" s="11">
        <v>46190.4191319444</v>
      </c>
      <c r="E7732" t="s">
        <v>12963</v>
      </c>
      <c r="F7732" t="s">
        <v>6413</v>
      </c>
      <c r="G7732" t="s">
        <v>12951</v>
      </c>
      <c r="H7732" t="s">
        <v>6407</v>
      </c>
      <c r="I7732" t="s">
        <v>65</v>
      </c>
      <c r="J7732" t="s">
        <v>2226</v>
      </c>
      <c r="K7732" t="s">
        <v>12964</v>
      </c>
      <c r="L7732" t="s">
        <v>12948</v>
      </c>
      <c r="M7732" t="s">
        <v>12965</v>
      </c>
      <c r="N7732" t="s">
        <v>7202</v>
      </c>
      <c r="O7732" t="s">
        <v>7255</v>
      </c>
      <c r="P7732">
        <v>2579990</v>
      </c>
      <c r="Q7732" t="s">
        <v>6636</v>
      </c>
      <c r="R7732" t="s">
        <v>6636</v>
      </c>
      <c r="S7732" s="12"/>
      <c r="T7732" s="13"/>
      <c r="U7732" t="s">
        <v>6636</v>
      </c>
    </row>
    <row r="7733" spans="1:21" x14ac:dyDescent="0.25">
      <c r="A7733" t="s">
        <v>6619</v>
      </c>
      <c r="B7733" s="12">
        <v>41898</v>
      </c>
      <c r="C7733" t="s">
        <v>12962</v>
      </c>
      <c r="D7733" s="11">
        <v>46190.4191319444</v>
      </c>
      <c r="E7733" t="s">
        <v>12963</v>
      </c>
      <c r="F7733" t="s">
        <v>6353</v>
      </c>
      <c r="G7733" t="s">
        <v>12946</v>
      </c>
      <c r="H7733" t="s">
        <v>6407</v>
      </c>
      <c r="I7733" t="s">
        <v>65</v>
      </c>
      <c r="J7733" t="s">
        <v>2226</v>
      </c>
      <c r="K7733" t="s">
        <v>12964</v>
      </c>
      <c r="L7733" t="s">
        <v>12948</v>
      </c>
      <c r="M7733" t="s">
        <v>12965</v>
      </c>
      <c r="N7733" t="s">
        <v>7202</v>
      </c>
      <c r="O7733" t="s">
        <v>7255</v>
      </c>
      <c r="P7733">
        <v>2579990</v>
      </c>
      <c r="Q7733" t="s">
        <v>6636</v>
      </c>
      <c r="R7733" t="s">
        <v>6636</v>
      </c>
      <c r="S7733" s="12"/>
      <c r="T7733" s="13"/>
      <c r="U7733" t="s">
        <v>6636</v>
      </c>
    </row>
    <row r="7734" spans="1:21" x14ac:dyDescent="0.25">
      <c r="A7734" t="s">
        <v>6619</v>
      </c>
      <c r="B7734" s="12">
        <v>41898</v>
      </c>
      <c r="C7734" t="s">
        <v>12962</v>
      </c>
      <c r="D7734" s="11">
        <v>46190.4191319444</v>
      </c>
      <c r="E7734" t="s">
        <v>12963</v>
      </c>
      <c r="F7734" t="s">
        <v>6353</v>
      </c>
      <c r="G7734" t="s">
        <v>12950</v>
      </c>
      <c r="H7734" t="s">
        <v>6407</v>
      </c>
      <c r="I7734" t="s">
        <v>65</v>
      </c>
      <c r="J7734" t="s">
        <v>2226</v>
      </c>
      <c r="K7734" t="s">
        <v>12964</v>
      </c>
      <c r="L7734" t="s">
        <v>12948</v>
      </c>
      <c r="M7734" t="s">
        <v>12965</v>
      </c>
      <c r="N7734" t="s">
        <v>7202</v>
      </c>
      <c r="O7734" t="s">
        <v>7255</v>
      </c>
      <c r="P7734">
        <v>2579990</v>
      </c>
      <c r="Q7734" t="s">
        <v>6636</v>
      </c>
      <c r="R7734" t="s">
        <v>6636</v>
      </c>
      <c r="S7734" s="12"/>
      <c r="T7734" s="13"/>
      <c r="U7734" t="s">
        <v>6636</v>
      </c>
    </row>
    <row r="7735" spans="1:21" x14ac:dyDescent="0.25">
      <c r="A7735" t="s">
        <v>6619</v>
      </c>
      <c r="B7735" s="12">
        <v>41898</v>
      </c>
      <c r="C7735" t="s">
        <v>12962</v>
      </c>
      <c r="D7735" s="11">
        <v>46190.4191319444</v>
      </c>
      <c r="E7735" t="s">
        <v>12963</v>
      </c>
      <c r="F7735" t="s">
        <v>6353</v>
      </c>
      <c r="G7735" t="s">
        <v>12951</v>
      </c>
      <c r="H7735" t="s">
        <v>6407</v>
      </c>
      <c r="I7735" t="s">
        <v>65</v>
      </c>
      <c r="J7735" t="s">
        <v>2226</v>
      </c>
      <c r="K7735" t="s">
        <v>12964</v>
      </c>
      <c r="L7735" t="s">
        <v>12948</v>
      </c>
      <c r="M7735" t="s">
        <v>12965</v>
      </c>
      <c r="N7735" t="s">
        <v>7202</v>
      </c>
      <c r="O7735" t="s">
        <v>7255</v>
      </c>
      <c r="P7735">
        <v>2579990</v>
      </c>
      <c r="Q7735" t="s">
        <v>6636</v>
      </c>
      <c r="R7735" t="s">
        <v>6636</v>
      </c>
      <c r="S7735" s="12"/>
      <c r="T7735" s="13"/>
      <c r="U7735" t="s">
        <v>6636</v>
      </c>
    </row>
    <row r="7736" spans="1:21" x14ac:dyDescent="0.25">
      <c r="A7736" t="s">
        <v>6619</v>
      </c>
      <c r="B7736" s="12">
        <v>41919</v>
      </c>
      <c r="C7736" t="s">
        <v>12977</v>
      </c>
      <c r="D7736" s="11">
        <v>46190.562835648103</v>
      </c>
      <c r="E7736" t="s">
        <v>12978</v>
      </c>
      <c r="F7736" t="s">
        <v>6413</v>
      </c>
      <c r="G7736" t="s">
        <v>12946</v>
      </c>
      <c r="H7736" t="s">
        <v>6407</v>
      </c>
      <c r="I7736" t="s">
        <v>65</v>
      </c>
      <c r="J7736" t="s">
        <v>573</v>
      </c>
      <c r="K7736" t="s">
        <v>12964</v>
      </c>
      <c r="L7736" t="s">
        <v>12948</v>
      </c>
      <c r="M7736" t="s">
        <v>12965</v>
      </c>
      <c r="N7736" t="s">
        <v>7202</v>
      </c>
      <c r="O7736" t="s">
        <v>7255</v>
      </c>
      <c r="P7736">
        <v>2579990</v>
      </c>
      <c r="Q7736" t="s">
        <v>6636</v>
      </c>
      <c r="R7736" t="s">
        <v>6636</v>
      </c>
      <c r="S7736" s="12"/>
      <c r="T7736" s="13"/>
      <c r="U7736" t="s">
        <v>7056</v>
      </c>
    </row>
    <row r="7737" spans="1:21" x14ac:dyDescent="0.25">
      <c r="A7737" t="s">
        <v>6619</v>
      </c>
      <c r="B7737" s="12">
        <v>41919</v>
      </c>
      <c r="C7737" t="s">
        <v>12977</v>
      </c>
      <c r="D7737" s="11">
        <v>46190.562835648103</v>
      </c>
      <c r="E7737" t="s">
        <v>12978</v>
      </c>
      <c r="F7737" t="s">
        <v>6413</v>
      </c>
      <c r="G7737" t="s">
        <v>12950</v>
      </c>
      <c r="H7737" t="s">
        <v>6407</v>
      </c>
      <c r="I7737" t="s">
        <v>65</v>
      </c>
      <c r="J7737" t="s">
        <v>573</v>
      </c>
      <c r="K7737" t="s">
        <v>12964</v>
      </c>
      <c r="L7737" t="s">
        <v>12948</v>
      </c>
      <c r="M7737" t="s">
        <v>12965</v>
      </c>
      <c r="N7737" t="s">
        <v>7202</v>
      </c>
      <c r="O7737" t="s">
        <v>7255</v>
      </c>
      <c r="P7737">
        <v>2579990</v>
      </c>
      <c r="Q7737" t="s">
        <v>6636</v>
      </c>
      <c r="R7737" t="s">
        <v>6636</v>
      </c>
      <c r="S7737" s="12"/>
      <c r="T7737" s="13"/>
      <c r="U7737" t="s">
        <v>7056</v>
      </c>
    </row>
    <row r="7738" spans="1:21" x14ac:dyDescent="0.25">
      <c r="A7738" t="s">
        <v>6619</v>
      </c>
      <c r="B7738" s="12">
        <v>41919</v>
      </c>
      <c r="C7738" t="s">
        <v>12977</v>
      </c>
      <c r="D7738" s="11">
        <v>46190.562835648103</v>
      </c>
      <c r="E7738" t="s">
        <v>12978</v>
      </c>
      <c r="F7738" t="s">
        <v>6413</v>
      </c>
      <c r="G7738" t="s">
        <v>12951</v>
      </c>
      <c r="H7738" t="s">
        <v>6407</v>
      </c>
      <c r="I7738" t="s">
        <v>65</v>
      </c>
      <c r="J7738" t="s">
        <v>573</v>
      </c>
      <c r="K7738" t="s">
        <v>12964</v>
      </c>
      <c r="L7738" t="s">
        <v>12948</v>
      </c>
      <c r="M7738" t="s">
        <v>12965</v>
      </c>
      <c r="N7738" t="s">
        <v>7202</v>
      </c>
      <c r="O7738" t="s">
        <v>7255</v>
      </c>
      <c r="P7738">
        <v>2579990</v>
      </c>
      <c r="Q7738" t="s">
        <v>6636</v>
      </c>
      <c r="R7738" t="s">
        <v>6636</v>
      </c>
      <c r="S7738" s="12"/>
      <c r="T7738" s="13"/>
      <c r="U7738" t="s">
        <v>7056</v>
      </c>
    </row>
    <row r="7739" spans="1:21" x14ac:dyDescent="0.25">
      <c r="A7739" t="s">
        <v>6619</v>
      </c>
      <c r="B7739" s="12">
        <v>41919</v>
      </c>
      <c r="C7739" t="s">
        <v>12977</v>
      </c>
      <c r="D7739" s="11">
        <v>46190.562835648103</v>
      </c>
      <c r="E7739" t="s">
        <v>12978</v>
      </c>
      <c r="F7739" t="s">
        <v>6353</v>
      </c>
      <c r="G7739" t="s">
        <v>12946</v>
      </c>
      <c r="H7739" t="s">
        <v>6407</v>
      </c>
      <c r="I7739" t="s">
        <v>65</v>
      </c>
      <c r="J7739" t="s">
        <v>573</v>
      </c>
      <c r="K7739" t="s">
        <v>12964</v>
      </c>
      <c r="L7739" t="s">
        <v>12948</v>
      </c>
      <c r="M7739" t="s">
        <v>12965</v>
      </c>
      <c r="N7739" t="s">
        <v>7202</v>
      </c>
      <c r="O7739" t="s">
        <v>7255</v>
      </c>
      <c r="P7739">
        <v>2579990</v>
      </c>
      <c r="Q7739" t="s">
        <v>6636</v>
      </c>
      <c r="R7739" t="s">
        <v>6636</v>
      </c>
      <c r="S7739" s="12"/>
      <c r="T7739" s="13"/>
      <c r="U7739" t="s">
        <v>7056</v>
      </c>
    </row>
    <row r="7740" spans="1:21" x14ac:dyDescent="0.25">
      <c r="A7740" t="s">
        <v>6619</v>
      </c>
      <c r="B7740" s="12">
        <v>41919</v>
      </c>
      <c r="C7740" t="s">
        <v>12977</v>
      </c>
      <c r="D7740" s="11">
        <v>46190.562835648103</v>
      </c>
      <c r="E7740" t="s">
        <v>12978</v>
      </c>
      <c r="F7740" t="s">
        <v>6353</v>
      </c>
      <c r="G7740" t="s">
        <v>12950</v>
      </c>
      <c r="H7740" t="s">
        <v>6407</v>
      </c>
      <c r="I7740" t="s">
        <v>65</v>
      </c>
      <c r="J7740" t="s">
        <v>573</v>
      </c>
      <c r="K7740" t="s">
        <v>12964</v>
      </c>
      <c r="L7740" t="s">
        <v>12948</v>
      </c>
      <c r="M7740" t="s">
        <v>12965</v>
      </c>
      <c r="N7740" t="s">
        <v>7202</v>
      </c>
      <c r="O7740" t="s">
        <v>7255</v>
      </c>
      <c r="P7740">
        <v>2579990</v>
      </c>
      <c r="Q7740" t="s">
        <v>6636</v>
      </c>
      <c r="R7740" t="s">
        <v>6636</v>
      </c>
      <c r="S7740" s="12"/>
      <c r="T7740" s="13"/>
      <c r="U7740" t="s">
        <v>7056</v>
      </c>
    </row>
    <row r="7741" spans="1:21" x14ac:dyDescent="0.25">
      <c r="A7741" t="s">
        <v>6619</v>
      </c>
      <c r="B7741" s="12">
        <v>41919</v>
      </c>
      <c r="C7741" t="s">
        <v>12977</v>
      </c>
      <c r="D7741" s="11">
        <v>46190.562835648103</v>
      </c>
      <c r="E7741" t="s">
        <v>12978</v>
      </c>
      <c r="F7741" t="s">
        <v>6353</v>
      </c>
      <c r="G7741" t="s">
        <v>12951</v>
      </c>
      <c r="H7741" t="s">
        <v>6407</v>
      </c>
      <c r="I7741" t="s">
        <v>65</v>
      </c>
      <c r="J7741" t="s">
        <v>573</v>
      </c>
      <c r="K7741" t="s">
        <v>12964</v>
      </c>
      <c r="L7741" t="s">
        <v>12948</v>
      </c>
      <c r="M7741" t="s">
        <v>12965</v>
      </c>
      <c r="N7741" t="s">
        <v>7202</v>
      </c>
      <c r="O7741" t="s">
        <v>7255</v>
      </c>
      <c r="P7741">
        <v>2579990</v>
      </c>
      <c r="Q7741" t="s">
        <v>6636</v>
      </c>
      <c r="R7741" t="s">
        <v>6636</v>
      </c>
      <c r="S7741" s="12"/>
      <c r="T7741" s="13"/>
      <c r="U7741" t="s">
        <v>7056</v>
      </c>
    </row>
    <row r="7742" spans="1:21" x14ac:dyDescent="0.25">
      <c r="A7742" t="s">
        <v>6637</v>
      </c>
      <c r="B7742" s="12">
        <v>41969</v>
      </c>
      <c r="C7742" t="s">
        <v>12979</v>
      </c>
      <c r="D7742" s="11">
        <v>46190.809479166703</v>
      </c>
      <c r="E7742" t="s">
        <v>12980</v>
      </c>
      <c r="F7742" t="s">
        <v>6413</v>
      </c>
      <c r="G7742" t="s">
        <v>12946</v>
      </c>
      <c r="H7742" t="s">
        <v>6407</v>
      </c>
      <c r="I7742" t="s">
        <v>65</v>
      </c>
      <c r="J7742" t="s">
        <v>2226</v>
      </c>
      <c r="K7742" t="s">
        <v>12981</v>
      </c>
      <c r="L7742" t="s">
        <v>12948</v>
      </c>
      <c r="M7742" t="s">
        <v>12982</v>
      </c>
      <c r="N7742" t="s">
        <v>7506</v>
      </c>
      <c r="O7742" t="s">
        <v>8076</v>
      </c>
      <c r="P7742">
        <v>3449990</v>
      </c>
      <c r="Q7742" t="s">
        <v>6636</v>
      </c>
      <c r="R7742" t="s">
        <v>6636</v>
      </c>
      <c r="S7742" s="12"/>
      <c r="T7742" s="13"/>
      <c r="U7742" t="s">
        <v>7056</v>
      </c>
    </row>
    <row r="7743" spans="1:21" x14ac:dyDescent="0.25">
      <c r="A7743" t="s">
        <v>6637</v>
      </c>
      <c r="B7743" s="12">
        <v>41969</v>
      </c>
      <c r="C7743" t="s">
        <v>12979</v>
      </c>
      <c r="D7743" s="11">
        <v>46190.809479166703</v>
      </c>
      <c r="E7743" t="s">
        <v>12980</v>
      </c>
      <c r="F7743" t="s">
        <v>6413</v>
      </c>
      <c r="G7743" t="s">
        <v>12950</v>
      </c>
      <c r="H7743" t="s">
        <v>6407</v>
      </c>
      <c r="I7743" t="s">
        <v>65</v>
      </c>
      <c r="J7743" t="s">
        <v>2226</v>
      </c>
      <c r="K7743" t="s">
        <v>12981</v>
      </c>
      <c r="L7743" t="s">
        <v>12948</v>
      </c>
      <c r="M7743" t="s">
        <v>12982</v>
      </c>
      <c r="N7743" t="s">
        <v>7506</v>
      </c>
      <c r="O7743" t="s">
        <v>8076</v>
      </c>
      <c r="P7743">
        <v>3449990</v>
      </c>
      <c r="Q7743" t="s">
        <v>6636</v>
      </c>
      <c r="R7743" t="s">
        <v>6636</v>
      </c>
      <c r="S7743" s="12"/>
      <c r="T7743" s="13"/>
      <c r="U7743" t="s">
        <v>7056</v>
      </c>
    </row>
    <row r="7744" spans="1:21" x14ac:dyDescent="0.25">
      <c r="A7744" t="s">
        <v>6637</v>
      </c>
      <c r="B7744" s="12">
        <v>41969</v>
      </c>
      <c r="C7744" t="s">
        <v>12979</v>
      </c>
      <c r="D7744" s="11">
        <v>46190.809479166703</v>
      </c>
      <c r="E7744" t="s">
        <v>12980</v>
      </c>
      <c r="F7744" t="s">
        <v>6413</v>
      </c>
      <c r="G7744" t="s">
        <v>12951</v>
      </c>
      <c r="H7744" t="s">
        <v>6407</v>
      </c>
      <c r="I7744" t="s">
        <v>65</v>
      </c>
      <c r="J7744" t="s">
        <v>2226</v>
      </c>
      <c r="K7744" t="s">
        <v>12981</v>
      </c>
      <c r="L7744" t="s">
        <v>12948</v>
      </c>
      <c r="M7744" t="s">
        <v>12982</v>
      </c>
      <c r="N7744" t="s">
        <v>7506</v>
      </c>
      <c r="O7744" t="s">
        <v>8076</v>
      </c>
      <c r="P7744">
        <v>3449990</v>
      </c>
      <c r="Q7744" t="s">
        <v>6636</v>
      </c>
      <c r="R7744" t="s">
        <v>6636</v>
      </c>
      <c r="S7744" s="12"/>
      <c r="T7744" s="13"/>
      <c r="U7744" t="s">
        <v>7056</v>
      </c>
    </row>
    <row r="7745" spans="1:21" x14ac:dyDescent="0.25">
      <c r="A7745" t="s">
        <v>6637</v>
      </c>
      <c r="B7745" s="12">
        <v>41969</v>
      </c>
      <c r="C7745" t="s">
        <v>12979</v>
      </c>
      <c r="D7745" s="11">
        <v>46190.809479166703</v>
      </c>
      <c r="E7745" t="s">
        <v>12980</v>
      </c>
      <c r="F7745" t="s">
        <v>6353</v>
      </c>
      <c r="G7745" t="s">
        <v>12946</v>
      </c>
      <c r="H7745" t="s">
        <v>6407</v>
      </c>
      <c r="I7745" t="s">
        <v>65</v>
      </c>
      <c r="J7745" t="s">
        <v>2226</v>
      </c>
      <c r="K7745" t="s">
        <v>12981</v>
      </c>
      <c r="L7745" t="s">
        <v>12948</v>
      </c>
      <c r="M7745" t="s">
        <v>12982</v>
      </c>
      <c r="N7745" t="s">
        <v>7506</v>
      </c>
      <c r="O7745" t="s">
        <v>8076</v>
      </c>
      <c r="P7745">
        <v>3449990</v>
      </c>
      <c r="Q7745" t="s">
        <v>6636</v>
      </c>
      <c r="R7745" t="s">
        <v>6636</v>
      </c>
      <c r="S7745" s="12"/>
      <c r="T7745" s="13"/>
      <c r="U7745" t="s">
        <v>7056</v>
      </c>
    </row>
    <row r="7746" spans="1:21" x14ac:dyDescent="0.25">
      <c r="A7746" t="s">
        <v>6637</v>
      </c>
      <c r="B7746" s="12">
        <v>41969</v>
      </c>
      <c r="C7746" t="s">
        <v>12979</v>
      </c>
      <c r="D7746" s="11">
        <v>46190.809479166703</v>
      </c>
      <c r="E7746" t="s">
        <v>12980</v>
      </c>
      <c r="F7746" t="s">
        <v>6353</v>
      </c>
      <c r="G7746" t="s">
        <v>12950</v>
      </c>
      <c r="H7746" t="s">
        <v>6407</v>
      </c>
      <c r="I7746" t="s">
        <v>65</v>
      </c>
      <c r="J7746" t="s">
        <v>2226</v>
      </c>
      <c r="K7746" t="s">
        <v>12981</v>
      </c>
      <c r="L7746" t="s">
        <v>12948</v>
      </c>
      <c r="M7746" t="s">
        <v>12982</v>
      </c>
      <c r="N7746" t="s">
        <v>7506</v>
      </c>
      <c r="O7746" t="s">
        <v>8076</v>
      </c>
      <c r="P7746">
        <v>3449990</v>
      </c>
      <c r="Q7746" t="s">
        <v>6636</v>
      </c>
      <c r="R7746" t="s">
        <v>6636</v>
      </c>
      <c r="S7746" s="12"/>
      <c r="T7746" s="13"/>
      <c r="U7746" t="s">
        <v>7056</v>
      </c>
    </row>
    <row r="7747" spans="1:21" x14ac:dyDescent="0.25">
      <c r="A7747" t="s">
        <v>6637</v>
      </c>
      <c r="B7747" s="12">
        <v>41969</v>
      </c>
      <c r="C7747" t="s">
        <v>12979</v>
      </c>
      <c r="D7747" s="11">
        <v>46190.809479166703</v>
      </c>
      <c r="E7747" t="s">
        <v>12980</v>
      </c>
      <c r="F7747" t="s">
        <v>6353</v>
      </c>
      <c r="G7747" t="s">
        <v>12951</v>
      </c>
      <c r="H7747" t="s">
        <v>6407</v>
      </c>
      <c r="I7747" t="s">
        <v>65</v>
      </c>
      <c r="J7747" t="s">
        <v>2226</v>
      </c>
      <c r="K7747" t="s">
        <v>12981</v>
      </c>
      <c r="L7747" t="s">
        <v>12948</v>
      </c>
      <c r="M7747" t="s">
        <v>12982</v>
      </c>
      <c r="N7747" t="s">
        <v>7506</v>
      </c>
      <c r="O7747" t="s">
        <v>8076</v>
      </c>
      <c r="P7747">
        <v>3449990</v>
      </c>
      <c r="Q7747" t="s">
        <v>6636</v>
      </c>
      <c r="R7747" t="s">
        <v>6636</v>
      </c>
      <c r="S7747" s="12"/>
      <c r="T7747" s="13"/>
      <c r="U7747" t="s">
        <v>7056</v>
      </c>
    </row>
    <row r="7748" spans="1:21" x14ac:dyDescent="0.25">
      <c r="A7748" t="s">
        <v>6619</v>
      </c>
      <c r="B7748" s="12">
        <v>41969</v>
      </c>
      <c r="C7748" t="s">
        <v>12979</v>
      </c>
      <c r="D7748" s="11">
        <v>46190.8531365741</v>
      </c>
      <c r="E7748" t="s">
        <v>12980</v>
      </c>
      <c r="F7748" t="s">
        <v>6413</v>
      </c>
      <c r="G7748" t="s">
        <v>12946</v>
      </c>
      <c r="H7748" t="s">
        <v>6407</v>
      </c>
      <c r="I7748" t="s">
        <v>65</v>
      </c>
      <c r="J7748" t="s">
        <v>2226</v>
      </c>
      <c r="K7748" t="s">
        <v>12981</v>
      </c>
      <c r="L7748" t="s">
        <v>12948</v>
      </c>
      <c r="M7748" t="s">
        <v>12982</v>
      </c>
      <c r="N7748" t="s">
        <v>7506</v>
      </c>
      <c r="O7748" t="s">
        <v>8076</v>
      </c>
      <c r="P7748">
        <v>3449990</v>
      </c>
      <c r="Q7748" t="s">
        <v>6636</v>
      </c>
      <c r="R7748" t="s">
        <v>6636</v>
      </c>
      <c r="S7748" s="12"/>
      <c r="T7748" s="13"/>
      <c r="U7748" t="s">
        <v>7056</v>
      </c>
    </row>
    <row r="7749" spans="1:21" x14ac:dyDescent="0.25">
      <c r="A7749" t="s">
        <v>6619</v>
      </c>
      <c r="B7749" s="12">
        <v>41969</v>
      </c>
      <c r="C7749" t="s">
        <v>12979</v>
      </c>
      <c r="D7749" s="11">
        <v>46190.8531365741</v>
      </c>
      <c r="E7749" t="s">
        <v>12980</v>
      </c>
      <c r="F7749" t="s">
        <v>6413</v>
      </c>
      <c r="G7749" t="s">
        <v>12950</v>
      </c>
      <c r="H7749" t="s">
        <v>6407</v>
      </c>
      <c r="I7749" t="s">
        <v>65</v>
      </c>
      <c r="J7749" t="s">
        <v>2226</v>
      </c>
      <c r="K7749" t="s">
        <v>12981</v>
      </c>
      <c r="L7749" t="s">
        <v>12948</v>
      </c>
      <c r="M7749" t="s">
        <v>12982</v>
      </c>
      <c r="N7749" t="s">
        <v>7506</v>
      </c>
      <c r="O7749" t="s">
        <v>8076</v>
      </c>
      <c r="P7749">
        <v>3449990</v>
      </c>
      <c r="Q7749" t="s">
        <v>6636</v>
      </c>
      <c r="R7749" t="s">
        <v>6636</v>
      </c>
      <c r="S7749" s="12"/>
      <c r="T7749" s="13"/>
      <c r="U7749" t="s">
        <v>7056</v>
      </c>
    </row>
    <row r="7750" spans="1:21" x14ac:dyDescent="0.25">
      <c r="A7750" t="s">
        <v>6619</v>
      </c>
      <c r="B7750" s="12">
        <v>41969</v>
      </c>
      <c r="C7750" t="s">
        <v>12979</v>
      </c>
      <c r="D7750" s="11">
        <v>46190.8531365741</v>
      </c>
      <c r="E7750" t="s">
        <v>12980</v>
      </c>
      <c r="F7750" t="s">
        <v>6413</v>
      </c>
      <c r="G7750" t="s">
        <v>12951</v>
      </c>
      <c r="H7750" t="s">
        <v>6407</v>
      </c>
      <c r="I7750" t="s">
        <v>65</v>
      </c>
      <c r="J7750" t="s">
        <v>2226</v>
      </c>
      <c r="K7750" t="s">
        <v>12981</v>
      </c>
      <c r="L7750" t="s">
        <v>12948</v>
      </c>
      <c r="M7750" t="s">
        <v>12982</v>
      </c>
      <c r="N7750" t="s">
        <v>7506</v>
      </c>
      <c r="O7750" t="s">
        <v>8076</v>
      </c>
      <c r="P7750">
        <v>3449990</v>
      </c>
      <c r="Q7750" t="s">
        <v>6636</v>
      </c>
      <c r="R7750" t="s">
        <v>6636</v>
      </c>
      <c r="S7750" s="12"/>
      <c r="T7750" s="13"/>
      <c r="U7750" t="s">
        <v>7056</v>
      </c>
    </row>
    <row r="7751" spans="1:21" x14ac:dyDescent="0.25">
      <c r="A7751" t="s">
        <v>6619</v>
      </c>
      <c r="B7751" s="12">
        <v>41969</v>
      </c>
      <c r="C7751" t="s">
        <v>12979</v>
      </c>
      <c r="D7751" s="11">
        <v>46190.8531365741</v>
      </c>
      <c r="E7751" t="s">
        <v>12980</v>
      </c>
      <c r="F7751" t="s">
        <v>6353</v>
      </c>
      <c r="G7751" t="s">
        <v>12946</v>
      </c>
      <c r="H7751" t="s">
        <v>6407</v>
      </c>
      <c r="I7751" t="s">
        <v>65</v>
      </c>
      <c r="J7751" t="s">
        <v>2226</v>
      </c>
      <c r="K7751" t="s">
        <v>12981</v>
      </c>
      <c r="L7751" t="s">
        <v>12948</v>
      </c>
      <c r="M7751" t="s">
        <v>12982</v>
      </c>
      <c r="N7751" t="s">
        <v>7506</v>
      </c>
      <c r="O7751" t="s">
        <v>8076</v>
      </c>
      <c r="P7751">
        <v>3449990</v>
      </c>
      <c r="Q7751" t="s">
        <v>6636</v>
      </c>
      <c r="R7751" t="s">
        <v>6636</v>
      </c>
      <c r="S7751" s="12"/>
      <c r="T7751" s="13"/>
      <c r="U7751" t="s">
        <v>7056</v>
      </c>
    </row>
    <row r="7752" spans="1:21" x14ac:dyDescent="0.25">
      <c r="A7752" t="s">
        <v>6619</v>
      </c>
      <c r="B7752" s="12">
        <v>41969</v>
      </c>
      <c r="C7752" t="s">
        <v>12979</v>
      </c>
      <c r="D7752" s="11">
        <v>46190.8531365741</v>
      </c>
      <c r="E7752" t="s">
        <v>12980</v>
      </c>
      <c r="F7752" t="s">
        <v>6353</v>
      </c>
      <c r="G7752" t="s">
        <v>12950</v>
      </c>
      <c r="H7752" t="s">
        <v>6407</v>
      </c>
      <c r="I7752" t="s">
        <v>65</v>
      </c>
      <c r="J7752" t="s">
        <v>2226</v>
      </c>
      <c r="K7752" t="s">
        <v>12981</v>
      </c>
      <c r="L7752" t="s">
        <v>12948</v>
      </c>
      <c r="M7752" t="s">
        <v>12982</v>
      </c>
      <c r="N7752" t="s">
        <v>7506</v>
      </c>
      <c r="O7752" t="s">
        <v>8076</v>
      </c>
      <c r="P7752">
        <v>3449990</v>
      </c>
      <c r="Q7752" t="s">
        <v>6636</v>
      </c>
      <c r="R7752" t="s">
        <v>6636</v>
      </c>
      <c r="S7752" s="12"/>
      <c r="T7752" s="13"/>
      <c r="U7752" t="s">
        <v>7056</v>
      </c>
    </row>
    <row r="7753" spans="1:21" x14ac:dyDescent="0.25">
      <c r="A7753" t="s">
        <v>6619</v>
      </c>
      <c r="B7753" s="12">
        <v>41969</v>
      </c>
      <c r="C7753" t="s">
        <v>12979</v>
      </c>
      <c r="D7753" s="11">
        <v>46190.8531365741</v>
      </c>
      <c r="E7753" t="s">
        <v>12980</v>
      </c>
      <c r="F7753" t="s">
        <v>6353</v>
      </c>
      <c r="G7753" t="s">
        <v>12951</v>
      </c>
      <c r="H7753" t="s">
        <v>6407</v>
      </c>
      <c r="I7753" t="s">
        <v>65</v>
      </c>
      <c r="J7753" t="s">
        <v>2226</v>
      </c>
      <c r="K7753" t="s">
        <v>12981</v>
      </c>
      <c r="L7753" t="s">
        <v>12948</v>
      </c>
      <c r="M7753" t="s">
        <v>12982</v>
      </c>
      <c r="N7753" t="s">
        <v>7506</v>
      </c>
      <c r="O7753" t="s">
        <v>8076</v>
      </c>
      <c r="P7753">
        <v>3449990</v>
      </c>
      <c r="Q7753" t="s">
        <v>6636</v>
      </c>
      <c r="R7753" t="s">
        <v>6636</v>
      </c>
      <c r="S7753" s="12"/>
      <c r="T7753" s="13"/>
      <c r="U7753" t="s">
        <v>7056</v>
      </c>
    </row>
    <row r="7754" spans="1:21" x14ac:dyDescent="0.25">
      <c r="A7754" t="s">
        <v>6637</v>
      </c>
      <c r="B7754" s="12">
        <v>41980</v>
      </c>
      <c r="C7754" t="s">
        <v>12983</v>
      </c>
      <c r="D7754" s="11">
        <v>46191.292476851799</v>
      </c>
      <c r="E7754" t="s">
        <v>12984</v>
      </c>
      <c r="F7754" t="s">
        <v>6413</v>
      </c>
      <c r="G7754" t="s">
        <v>12968</v>
      </c>
      <c r="H7754" t="s">
        <v>6407</v>
      </c>
      <c r="I7754" t="s">
        <v>65</v>
      </c>
      <c r="J7754" t="s">
        <v>2226</v>
      </c>
      <c r="K7754" t="s">
        <v>12985</v>
      </c>
      <c r="L7754" t="s">
        <v>12970</v>
      </c>
      <c r="M7754" t="s">
        <v>12986</v>
      </c>
      <c r="N7754" t="s">
        <v>8601</v>
      </c>
      <c r="O7754" t="s">
        <v>8602</v>
      </c>
      <c r="P7754">
        <v>2290000</v>
      </c>
      <c r="Q7754" t="s">
        <v>6778</v>
      </c>
      <c r="R7754" t="s">
        <v>6911</v>
      </c>
      <c r="S7754" s="12"/>
      <c r="T7754" s="13"/>
      <c r="U7754" t="s">
        <v>9612</v>
      </c>
    </row>
    <row r="7755" spans="1:21" x14ac:dyDescent="0.25">
      <c r="A7755" t="s">
        <v>6637</v>
      </c>
      <c r="B7755" s="12">
        <v>41980</v>
      </c>
      <c r="C7755" t="s">
        <v>12983</v>
      </c>
      <c r="D7755" s="11">
        <v>46191.292476851799</v>
      </c>
      <c r="E7755" t="s">
        <v>12984</v>
      </c>
      <c r="F7755" t="s">
        <v>6413</v>
      </c>
      <c r="G7755" t="s">
        <v>12972</v>
      </c>
      <c r="H7755" t="s">
        <v>6407</v>
      </c>
      <c r="I7755" t="s">
        <v>65</v>
      </c>
      <c r="J7755" t="s">
        <v>2226</v>
      </c>
      <c r="K7755" t="s">
        <v>12985</v>
      </c>
      <c r="L7755" t="s">
        <v>12970</v>
      </c>
      <c r="M7755" t="s">
        <v>12986</v>
      </c>
      <c r="N7755" t="s">
        <v>8601</v>
      </c>
      <c r="O7755" t="s">
        <v>8602</v>
      </c>
      <c r="P7755">
        <v>2290000</v>
      </c>
      <c r="Q7755" t="s">
        <v>6778</v>
      </c>
      <c r="R7755" t="s">
        <v>6911</v>
      </c>
      <c r="S7755" s="12"/>
      <c r="T7755" s="13"/>
      <c r="U7755" t="s">
        <v>9612</v>
      </c>
    </row>
    <row r="7756" spans="1:21" x14ac:dyDescent="0.25">
      <c r="A7756" t="s">
        <v>6637</v>
      </c>
      <c r="B7756" s="12">
        <v>41980</v>
      </c>
      <c r="C7756" t="s">
        <v>12983</v>
      </c>
      <c r="D7756" s="11">
        <v>46191.292476851799</v>
      </c>
      <c r="E7756" t="s">
        <v>12984</v>
      </c>
      <c r="F7756" t="s">
        <v>6413</v>
      </c>
      <c r="G7756" t="s">
        <v>12937</v>
      </c>
      <c r="H7756" t="s">
        <v>6407</v>
      </c>
      <c r="I7756" t="s">
        <v>65</v>
      </c>
      <c r="J7756" t="s">
        <v>2226</v>
      </c>
      <c r="K7756" t="s">
        <v>12985</v>
      </c>
      <c r="L7756" t="s">
        <v>12970</v>
      </c>
      <c r="M7756" t="s">
        <v>12986</v>
      </c>
      <c r="N7756" t="s">
        <v>8601</v>
      </c>
      <c r="O7756" t="s">
        <v>8602</v>
      </c>
      <c r="P7756">
        <v>2290000</v>
      </c>
      <c r="Q7756" t="s">
        <v>6778</v>
      </c>
      <c r="R7756" t="s">
        <v>6911</v>
      </c>
      <c r="S7756" s="12"/>
      <c r="T7756" s="13"/>
      <c r="U7756" t="s">
        <v>9612</v>
      </c>
    </row>
    <row r="7757" spans="1:21" x14ac:dyDescent="0.25">
      <c r="A7757" t="s">
        <v>6637</v>
      </c>
      <c r="B7757" s="12">
        <v>41980</v>
      </c>
      <c r="C7757" t="s">
        <v>12983</v>
      </c>
      <c r="D7757" s="11">
        <v>46191.292476851799</v>
      </c>
      <c r="E7757" t="s">
        <v>12984</v>
      </c>
      <c r="F7757" t="s">
        <v>6413</v>
      </c>
      <c r="G7757" t="s">
        <v>12973</v>
      </c>
      <c r="H7757" t="s">
        <v>6407</v>
      </c>
      <c r="I7757" t="s">
        <v>65</v>
      </c>
      <c r="J7757" t="s">
        <v>2226</v>
      </c>
      <c r="K7757" t="s">
        <v>12985</v>
      </c>
      <c r="L7757" t="s">
        <v>12970</v>
      </c>
      <c r="M7757" t="s">
        <v>12986</v>
      </c>
      <c r="N7757" t="s">
        <v>8601</v>
      </c>
      <c r="O7757" t="s">
        <v>8602</v>
      </c>
      <c r="P7757">
        <v>2290000</v>
      </c>
      <c r="Q7757" t="s">
        <v>6778</v>
      </c>
      <c r="R7757" t="s">
        <v>6911</v>
      </c>
      <c r="S7757" s="12"/>
      <c r="T7757" s="13"/>
      <c r="U7757" t="s">
        <v>9612</v>
      </c>
    </row>
    <row r="7758" spans="1:21" x14ac:dyDescent="0.25">
      <c r="A7758" t="s">
        <v>6637</v>
      </c>
      <c r="B7758" s="12">
        <v>41980</v>
      </c>
      <c r="C7758" t="s">
        <v>12983</v>
      </c>
      <c r="D7758" s="11">
        <v>46191.292476851799</v>
      </c>
      <c r="E7758" t="s">
        <v>12984</v>
      </c>
      <c r="F7758" t="s">
        <v>6413</v>
      </c>
      <c r="G7758" t="s">
        <v>12974</v>
      </c>
      <c r="H7758" t="s">
        <v>6407</v>
      </c>
      <c r="I7758" t="s">
        <v>65</v>
      </c>
      <c r="J7758" t="s">
        <v>2226</v>
      </c>
      <c r="K7758" t="s">
        <v>12985</v>
      </c>
      <c r="L7758" t="s">
        <v>12970</v>
      </c>
      <c r="M7758" t="s">
        <v>12986</v>
      </c>
      <c r="N7758" t="s">
        <v>8601</v>
      </c>
      <c r="O7758" t="s">
        <v>8602</v>
      </c>
      <c r="P7758">
        <v>2290000</v>
      </c>
      <c r="Q7758" t="s">
        <v>6778</v>
      </c>
      <c r="R7758" t="s">
        <v>6911</v>
      </c>
      <c r="S7758" s="12"/>
      <c r="T7758" s="13"/>
      <c r="U7758" t="s">
        <v>9612</v>
      </c>
    </row>
    <row r="7759" spans="1:21" x14ac:dyDescent="0.25">
      <c r="A7759" t="s">
        <v>6637</v>
      </c>
      <c r="B7759" s="12">
        <v>41980</v>
      </c>
      <c r="C7759" t="s">
        <v>12983</v>
      </c>
      <c r="D7759" s="11">
        <v>46191.292476851799</v>
      </c>
      <c r="E7759" t="s">
        <v>12984</v>
      </c>
      <c r="F7759" t="s">
        <v>6353</v>
      </c>
      <c r="G7759" t="s">
        <v>12968</v>
      </c>
      <c r="H7759" t="s">
        <v>6407</v>
      </c>
      <c r="I7759" t="s">
        <v>65</v>
      </c>
      <c r="J7759" t="s">
        <v>2226</v>
      </c>
      <c r="K7759" t="s">
        <v>12985</v>
      </c>
      <c r="L7759" t="s">
        <v>12970</v>
      </c>
      <c r="M7759" t="s">
        <v>12986</v>
      </c>
      <c r="N7759" t="s">
        <v>8601</v>
      </c>
      <c r="O7759" t="s">
        <v>8602</v>
      </c>
      <c r="P7759">
        <v>2290000</v>
      </c>
      <c r="Q7759" t="s">
        <v>6778</v>
      </c>
      <c r="R7759" t="s">
        <v>6911</v>
      </c>
      <c r="S7759" s="12"/>
      <c r="T7759" s="13"/>
      <c r="U7759" t="s">
        <v>9612</v>
      </c>
    </row>
    <row r="7760" spans="1:21" x14ac:dyDescent="0.25">
      <c r="A7760" t="s">
        <v>6637</v>
      </c>
      <c r="B7760" s="12">
        <v>41980</v>
      </c>
      <c r="C7760" t="s">
        <v>12983</v>
      </c>
      <c r="D7760" s="11">
        <v>46191.292476851799</v>
      </c>
      <c r="E7760" t="s">
        <v>12984</v>
      </c>
      <c r="F7760" t="s">
        <v>6353</v>
      </c>
      <c r="G7760" t="s">
        <v>12972</v>
      </c>
      <c r="H7760" t="s">
        <v>6407</v>
      </c>
      <c r="I7760" t="s">
        <v>65</v>
      </c>
      <c r="J7760" t="s">
        <v>2226</v>
      </c>
      <c r="K7760" t="s">
        <v>12985</v>
      </c>
      <c r="L7760" t="s">
        <v>12970</v>
      </c>
      <c r="M7760" t="s">
        <v>12986</v>
      </c>
      <c r="N7760" t="s">
        <v>8601</v>
      </c>
      <c r="O7760" t="s">
        <v>8602</v>
      </c>
      <c r="P7760">
        <v>2290000</v>
      </c>
      <c r="Q7760" t="s">
        <v>6778</v>
      </c>
      <c r="R7760" t="s">
        <v>6911</v>
      </c>
      <c r="S7760" s="12"/>
      <c r="T7760" s="13"/>
      <c r="U7760" t="s">
        <v>9612</v>
      </c>
    </row>
    <row r="7761" spans="1:21" x14ac:dyDescent="0.25">
      <c r="A7761" t="s">
        <v>6637</v>
      </c>
      <c r="B7761" s="12">
        <v>41980</v>
      </c>
      <c r="C7761" t="s">
        <v>12983</v>
      </c>
      <c r="D7761" s="11">
        <v>46191.292476851799</v>
      </c>
      <c r="E7761" t="s">
        <v>12984</v>
      </c>
      <c r="F7761" t="s">
        <v>6353</v>
      </c>
      <c r="G7761" t="s">
        <v>12937</v>
      </c>
      <c r="H7761" t="s">
        <v>6407</v>
      </c>
      <c r="I7761" t="s">
        <v>65</v>
      </c>
      <c r="J7761" t="s">
        <v>2226</v>
      </c>
      <c r="K7761" t="s">
        <v>12985</v>
      </c>
      <c r="L7761" t="s">
        <v>12970</v>
      </c>
      <c r="M7761" t="s">
        <v>12986</v>
      </c>
      <c r="N7761" t="s">
        <v>8601</v>
      </c>
      <c r="O7761" t="s">
        <v>8602</v>
      </c>
      <c r="P7761">
        <v>2290000</v>
      </c>
      <c r="Q7761" t="s">
        <v>6778</v>
      </c>
      <c r="R7761" t="s">
        <v>6911</v>
      </c>
      <c r="S7761" s="12"/>
      <c r="T7761" s="13"/>
      <c r="U7761" t="s">
        <v>9612</v>
      </c>
    </row>
    <row r="7762" spans="1:21" x14ac:dyDescent="0.25">
      <c r="A7762" t="s">
        <v>6637</v>
      </c>
      <c r="B7762" s="12">
        <v>41980</v>
      </c>
      <c r="C7762" t="s">
        <v>12983</v>
      </c>
      <c r="D7762" s="11">
        <v>46191.292476851799</v>
      </c>
      <c r="E7762" t="s">
        <v>12984</v>
      </c>
      <c r="F7762" t="s">
        <v>6353</v>
      </c>
      <c r="G7762" t="s">
        <v>12973</v>
      </c>
      <c r="H7762" t="s">
        <v>6407</v>
      </c>
      <c r="I7762" t="s">
        <v>65</v>
      </c>
      <c r="J7762" t="s">
        <v>2226</v>
      </c>
      <c r="K7762" t="s">
        <v>12985</v>
      </c>
      <c r="L7762" t="s">
        <v>12970</v>
      </c>
      <c r="M7762" t="s">
        <v>12986</v>
      </c>
      <c r="N7762" t="s">
        <v>8601</v>
      </c>
      <c r="O7762" t="s">
        <v>8602</v>
      </c>
      <c r="P7762">
        <v>2290000</v>
      </c>
      <c r="Q7762" t="s">
        <v>6778</v>
      </c>
      <c r="R7762" t="s">
        <v>6911</v>
      </c>
      <c r="S7762" s="12"/>
      <c r="T7762" s="13"/>
      <c r="U7762" t="s">
        <v>9612</v>
      </c>
    </row>
    <row r="7763" spans="1:21" x14ac:dyDescent="0.25">
      <c r="A7763" t="s">
        <v>6637</v>
      </c>
      <c r="B7763" s="12">
        <v>41980</v>
      </c>
      <c r="C7763" t="s">
        <v>12983</v>
      </c>
      <c r="D7763" s="11">
        <v>46191.292476851799</v>
      </c>
      <c r="E7763" t="s">
        <v>12984</v>
      </c>
      <c r="F7763" t="s">
        <v>6353</v>
      </c>
      <c r="G7763" t="s">
        <v>12974</v>
      </c>
      <c r="H7763" t="s">
        <v>6407</v>
      </c>
      <c r="I7763" t="s">
        <v>65</v>
      </c>
      <c r="J7763" t="s">
        <v>2226</v>
      </c>
      <c r="K7763" t="s">
        <v>12985</v>
      </c>
      <c r="L7763" t="s">
        <v>12970</v>
      </c>
      <c r="M7763" t="s">
        <v>12986</v>
      </c>
      <c r="N7763" t="s">
        <v>8601</v>
      </c>
      <c r="O7763" t="s">
        <v>8602</v>
      </c>
      <c r="P7763">
        <v>2290000</v>
      </c>
      <c r="Q7763" t="s">
        <v>6778</v>
      </c>
      <c r="R7763" t="s">
        <v>6911</v>
      </c>
      <c r="S7763" s="12"/>
      <c r="T7763" s="13"/>
      <c r="U7763" t="s">
        <v>9612</v>
      </c>
    </row>
    <row r="7764" spans="1:21" x14ac:dyDescent="0.25">
      <c r="A7764" t="s">
        <v>6619</v>
      </c>
      <c r="B7764" s="12">
        <v>41980</v>
      </c>
      <c r="C7764" t="s">
        <v>12983</v>
      </c>
      <c r="D7764" s="11">
        <v>46191.455937500003</v>
      </c>
      <c r="E7764" t="s">
        <v>12984</v>
      </c>
      <c r="F7764" t="s">
        <v>6413</v>
      </c>
      <c r="G7764" t="s">
        <v>12968</v>
      </c>
      <c r="H7764" t="s">
        <v>6407</v>
      </c>
      <c r="I7764" t="s">
        <v>65</v>
      </c>
      <c r="J7764" t="s">
        <v>2226</v>
      </c>
      <c r="K7764" t="s">
        <v>12985</v>
      </c>
      <c r="L7764" t="s">
        <v>12970</v>
      </c>
      <c r="M7764" t="s">
        <v>12986</v>
      </c>
      <c r="N7764" t="s">
        <v>8601</v>
      </c>
      <c r="O7764" t="s">
        <v>8602</v>
      </c>
      <c r="P7764">
        <v>2290000</v>
      </c>
      <c r="Q7764" t="s">
        <v>6778</v>
      </c>
      <c r="R7764" t="s">
        <v>6911</v>
      </c>
      <c r="S7764" s="12"/>
      <c r="T7764" s="13"/>
      <c r="U7764" t="s">
        <v>9612</v>
      </c>
    </row>
    <row r="7765" spans="1:21" x14ac:dyDescent="0.25">
      <c r="A7765" t="s">
        <v>6619</v>
      </c>
      <c r="B7765" s="12">
        <v>41980</v>
      </c>
      <c r="C7765" t="s">
        <v>12983</v>
      </c>
      <c r="D7765" s="11">
        <v>46191.455937500003</v>
      </c>
      <c r="E7765" t="s">
        <v>12984</v>
      </c>
      <c r="F7765" t="s">
        <v>6413</v>
      </c>
      <c r="G7765" t="s">
        <v>12972</v>
      </c>
      <c r="H7765" t="s">
        <v>6407</v>
      </c>
      <c r="I7765" t="s">
        <v>65</v>
      </c>
      <c r="J7765" t="s">
        <v>2226</v>
      </c>
      <c r="K7765" t="s">
        <v>12985</v>
      </c>
      <c r="L7765" t="s">
        <v>12970</v>
      </c>
      <c r="M7765" t="s">
        <v>12986</v>
      </c>
      <c r="N7765" t="s">
        <v>8601</v>
      </c>
      <c r="O7765" t="s">
        <v>8602</v>
      </c>
      <c r="P7765">
        <v>2290000</v>
      </c>
      <c r="Q7765" t="s">
        <v>6778</v>
      </c>
      <c r="R7765" t="s">
        <v>6911</v>
      </c>
      <c r="S7765" s="12"/>
      <c r="T7765" s="13"/>
      <c r="U7765" t="s">
        <v>9612</v>
      </c>
    </row>
    <row r="7766" spans="1:21" x14ac:dyDescent="0.25">
      <c r="A7766" t="s">
        <v>6619</v>
      </c>
      <c r="B7766" s="12">
        <v>41980</v>
      </c>
      <c r="C7766" t="s">
        <v>12983</v>
      </c>
      <c r="D7766" s="11">
        <v>46191.455937500003</v>
      </c>
      <c r="E7766" t="s">
        <v>12984</v>
      </c>
      <c r="F7766" t="s">
        <v>6413</v>
      </c>
      <c r="G7766" t="s">
        <v>12937</v>
      </c>
      <c r="H7766" t="s">
        <v>6407</v>
      </c>
      <c r="I7766" t="s">
        <v>65</v>
      </c>
      <c r="J7766" t="s">
        <v>2226</v>
      </c>
      <c r="K7766" t="s">
        <v>12985</v>
      </c>
      <c r="L7766" t="s">
        <v>12970</v>
      </c>
      <c r="M7766" t="s">
        <v>12986</v>
      </c>
      <c r="N7766" t="s">
        <v>8601</v>
      </c>
      <c r="O7766" t="s">
        <v>8602</v>
      </c>
      <c r="P7766">
        <v>2290000</v>
      </c>
      <c r="Q7766" t="s">
        <v>6778</v>
      </c>
      <c r="R7766" t="s">
        <v>6911</v>
      </c>
      <c r="S7766" s="12"/>
      <c r="T7766" s="13"/>
      <c r="U7766" t="s">
        <v>9612</v>
      </c>
    </row>
    <row r="7767" spans="1:21" x14ac:dyDescent="0.25">
      <c r="A7767" t="s">
        <v>6619</v>
      </c>
      <c r="B7767" s="12">
        <v>41980</v>
      </c>
      <c r="C7767" t="s">
        <v>12983</v>
      </c>
      <c r="D7767" s="11">
        <v>46191.455937500003</v>
      </c>
      <c r="E7767" t="s">
        <v>12984</v>
      </c>
      <c r="F7767" t="s">
        <v>6413</v>
      </c>
      <c r="G7767" t="s">
        <v>12973</v>
      </c>
      <c r="H7767" t="s">
        <v>6407</v>
      </c>
      <c r="I7767" t="s">
        <v>65</v>
      </c>
      <c r="J7767" t="s">
        <v>2226</v>
      </c>
      <c r="K7767" t="s">
        <v>12985</v>
      </c>
      <c r="L7767" t="s">
        <v>12970</v>
      </c>
      <c r="M7767" t="s">
        <v>12986</v>
      </c>
      <c r="N7767" t="s">
        <v>8601</v>
      </c>
      <c r="O7767" t="s">
        <v>8602</v>
      </c>
      <c r="P7767">
        <v>2290000</v>
      </c>
      <c r="Q7767" t="s">
        <v>6778</v>
      </c>
      <c r="R7767" t="s">
        <v>6911</v>
      </c>
      <c r="S7767" s="12"/>
      <c r="T7767" s="13"/>
      <c r="U7767" t="s">
        <v>9612</v>
      </c>
    </row>
    <row r="7768" spans="1:21" x14ac:dyDescent="0.25">
      <c r="A7768" t="s">
        <v>6619</v>
      </c>
      <c r="B7768" s="12">
        <v>41980</v>
      </c>
      <c r="C7768" t="s">
        <v>12983</v>
      </c>
      <c r="D7768" s="11">
        <v>46191.455937500003</v>
      </c>
      <c r="E7768" t="s">
        <v>12984</v>
      </c>
      <c r="F7768" t="s">
        <v>6413</v>
      </c>
      <c r="G7768" t="s">
        <v>12974</v>
      </c>
      <c r="H7768" t="s">
        <v>6407</v>
      </c>
      <c r="I7768" t="s">
        <v>65</v>
      </c>
      <c r="J7768" t="s">
        <v>2226</v>
      </c>
      <c r="K7768" t="s">
        <v>12985</v>
      </c>
      <c r="L7768" t="s">
        <v>12970</v>
      </c>
      <c r="M7768" t="s">
        <v>12986</v>
      </c>
      <c r="N7768" t="s">
        <v>8601</v>
      </c>
      <c r="O7768" t="s">
        <v>8602</v>
      </c>
      <c r="P7768">
        <v>2290000</v>
      </c>
      <c r="Q7768" t="s">
        <v>6778</v>
      </c>
      <c r="R7768" t="s">
        <v>6911</v>
      </c>
      <c r="S7768" s="12"/>
      <c r="T7768" s="13"/>
      <c r="U7768" t="s">
        <v>9612</v>
      </c>
    </row>
    <row r="7769" spans="1:21" x14ac:dyDescent="0.25">
      <c r="A7769" t="s">
        <v>6619</v>
      </c>
      <c r="B7769" s="12">
        <v>41980</v>
      </c>
      <c r="C7769" t="s">
        <v>12983</v>
      </c>
      <c r="D7769" s="11">
        <v>46191.455937500003</v>
      </c>
      <c r="E7769" t="s">
        <v>12984</v>
      </c>
      <c r="F7769" t="s">
        <v>6353</v>
      </c>
      <c r="G7769" t="s">
        <v>12968</v>
      </c>
      <c r="H7769" t="s">
        <v>6407</v>
      </c>
      <c r="I7769" t="s">
        <v>65</v>
      </c>
      <c r="J7769" t="s">
        <v>2226</v>
      </c>
      <c r="K7769" t="s">
        <v>12985</v>
      </c>
      <c r="L7769" t="s">
        <v>12970</v>
      </c>
      <c r="M7769" t="s">
        <v>12986</v>
      </c>
      <c r="N7769" t="s">
        <v>8601</v>
      </c>
      <c r="O7769" t="s">
        <v>8602</v>
      </c>
      <c r="P7769">
        <v>2290000</v>
      </c>
      <c r="Q7769" t="s">
        <v>6778</v>
      </c>
      <c r="R7769" t="s">
        <v>6911</v>
      </c>
      <c r="S7769" s="12"/>
      <c r="T7769" s="13"/>
      <c r="U7769" t="s">
        <v>9612</v>
      </c>
    </row>
    <row r="7770" spans="1:21" x14ac:dyDescent="0.25">
      <c r="A7770" t="s">
        <v>6619</v>
      </c>
      <c r="B7770" s="12">
        <v>41980</v>
      </c>
      <c r="C7770" t="s">
        <v>12983</v>
      </c>
      <c r="D7770" s="11">
        <v>46191.455937500003</v>
      </c>
      <c r="E7770" t="s">
        <v>12984</v>
      </c>
      <c r="F7770" t="s">
        <v>6353</v>
      </c>
      <c r="G7770" t="s">
        <v>12972</v>
      </c>
      <c r="H7770" t="s">
        <v>6407</v>
      </c>
      <c r="I7770" t="s">
        <v>65</v>
      </c>
      <c r="J7770" t="s">
        <v>2226</v>
      </c>
      <c r="K7770" t="s">
        <v>12985</v>
      </c>
      <c r="L7770" t="s">
        <v>12970</v>
      </c>
      <c r="M7770" t="s">
        <v>12986</v>
      </c>
      <c r="N7770" t="s">
        <v>8601</v>
      </c>
      <c r="O7770" t="s">
        <v>8602</v>
      </c>
      <c r="P7770">
        <v>2290000</v>
      </c>
      <c r="Q7770" t="s">
        <v>6778</v>
      </c>
      <c r="R7770" t="s">
        <v>6911</v>
      </c>
      <c r="S7770" s="12"/>
      <c r="T7770" s="13"/>
      <c r="U7770" t="s">
        <v>9612</v>
      </c>
    </row>
    <row r="7771" spans="1:21" x14ac:dyDescent="0.25">
      <c r="A7771" t="s">
        <v>6619</v>
      </c>
      <c r="B7771" s="12">
        <v>41980</v>
      </c>
      <c r="C7771" t="s">
        <v>12983</v>
      </c>
      <c r="D7771" s="11">
        <v>46191.455937500003</v>
      </c>
      <c r="E7771" t="s">
        <v>12984</v>
      </c>
      <c r="F7771" t="s">
        <v>6353</v>
      </c>
      <c r="G7771" t="s">
        <v>12937</v>
      </c>
      <c r="H7771" t="s">
        <v>6407</v>
      </c>
      <c r="I7771" t="s">
        <v>65</v>
      </c>
      <c r="J7771" t="s">
        <v>2226</v>
      </c>
      <c r="K7771" t="s">
        <v>12985</v>
      </c>
      <c r="L7771" t="s">
        <v>12970</v>
      </c>
      <c r="M7771" t="s">
        <v>12986</v>
      </c>
      <c r="N7771" t="s">
        <v>8601</v>
      </c>
      <c r="O7771" t="s">
        <v>8602</v>
      </c>
      <c r="P7771">
        <v>2290000</v>
      </c>
      <c r="Q7771" t="s">
        <v>6778</v>
      </c>
      <c r="R7771" t="s">
        <v>6911</v>
      </c>
      <c r="S7771" s="12"/>
      <c r="T7771" s="13"/>
      <c r="U7771" t="s">
        <v>9612</v>
      </c>
    </row>
    <row r="7772" spans="1:21" x14ac:dyDescent="0.25">
      <c r="A7772" t="s">
        <v>6619</v>
      </c>
      <c r="B7772" s="12">
        <v>41980</v>
      </c>
      <c r="C7772" t="s">
        <v>12983</v>
      </c>
      <c r="D7772" s="11">
        <v>46191.455937500003</v>
      </c>
      <c r="E7772" t="s">
        <v>12984</v>
      </c>
      <c r="F7772" t="s">
        <v>6353</v>
      </c>
      <c r="G7772" t="s">
        <v>12973</v>
      </c>
      <c r="H7772" t="s">
        <v>6407</v>
      </c>
      <c r="I7772" t="s">
        <v>65</v>
      </c>
      <c r="J7772" t="s">
        <v>2226</v>
      </c>
      <c r="K7772" t="s">
        <v>12985</v>
      </c>
      <c r="L7772" t="s">
        <v>12970</v>
      </c>
      <c r="M7772" t="s">
        <v>12986</v>
      </c>
      <c r="N7772" t="s">
        <v>8601</v>
      </c>
      <c r="O7772" t="s">
        <v>8602</v>
      </c>
      <c r="P7772">
        <v>2290000</v>
      </c>
      <c r="Q7772" t="s">
        <v>6778</v>
      </c>
      <c r="R7772" t="s">
        <v>6911</v>
      </c>
      <c r="S7772" s="12"/>
      <c r="T7772" s="13"/>
      <c r="U7772" t="s">
        <v>9612</v>
      </c>
    </row>
    <row r="7773" spans="1:21" x14ac:dyDescent="0.25">
      <c r="A7773" t="s">
        <v>6619</v>
      </c>
      <c r="B7773" s="12">
        <v>41980</v>
      </c>
      <c r="C7773" t="s">
        <v>12983</v>
      </c>
      <c r="D7773" s="11">
        <v>46191.455937500003</v>
      </c>
      <c r="E7773" t="s">
        <v>12984</v>
      </c>
      <c r="F7773" t="s">
        <v>6353</v>
      </c>
      <c r="G7773" t="s">
        <v>12974</v>
      </c>
      <c r="H7773" t="s">
        <v>6407</v>
      </c>
      <c r="I7773" t="s">
        <v>65</v>
      </c>
      <c r="J7773" t="s">
        <v>2226</v>
      </c>
      <c r="K7773" t="s">
        <v>12985</v>
      </c>
      <c r="L7773" t="s">
        <v>12970</v>
      </c>
      <c r="M7773" t="s">
        <v>12986</v>
      </c>
      <c r="N7773" t="s">
        <v>8601</v>
      </c>
      <c r="O7773" t="s">
        <v>8602</v>
      </c>
      <c r="P7773">
        <v>2290000</v>
      </c>
      <c r="Q7773" t="s">
        <v>6778</v>
      </c>
      <c r="R7773" t="s">
        <v>6911</v>
      </c>
      <c r="S7773" s="12"/>
      <c r="T7773" s="13"/>
      <c r="U7773" t="s">
        <v>9612</v>
      </c>
    </row>
    <row r="7774" spans="1:21" x14ac:dyDescent="0.25">
      <c r="A7774" t="s">
        <v>6637</v>
      </c>
      <c r="B7774" s="12">
        <v>43068</v>
      </c>
      <c r="C7774" t="s">
        <v>12353</v>
      </c>
      <c r="D7774" s="11">
        <v>46192.366435185198</v>
      </c>
      <c r="E7774" t="s">
        <v>12354</v>
      </c>
      <c r="F7774" t="s">
        <v>6413</v>
      </c>
      <c r="G7774" t="s">
        <v>12946</v>
      </c>
      <c r="H7774" t="s">
        <v>6407</v>
      </c>
      <c r="I7774" t="s">
        <v>65</v>
      </c>
      <c r="J7774" t="s">
        <v>57</v>
      </c>
      <c r="K7774" t="s">
        <v>12987</v>
      </c>
      <c r="L7774" t="s">
        <v>12948</v>
      </c>
      <c r="M7774" t="s">
        <v>12988</v>
      </c>
      <c r="N7774" t="s">
        <v>7202</v>
      </c>
      <c r="O7774" t="s">
        <v>7255</v>
      </c>
      <c r="P7774">
        <v>3085990</v>
      </c>
      <c r="Q7774" t="s">
        <v>6636</v>
      </c>
      <c r="R7774" t="s">
        <v>6636</v>
      </c>
      <c r="S7774" s="12"/>
      <c r="T7774" s="13"/>
      <c r="U7774" t="s">
        <v>7056</v>
      </c>
    </row>
    <row r="7775" spans="1:21" x14ac:dyDescent="0.25">
      <c r="A7775" t="s">
        <v>6637</v>
      </c>
      <c r="B7775" s="12">
        <v>43068</v>
      </c>
      <c r="C7775" t="s">
        <v>12353</v>
      </c>
      <c r="D7775" s="11">
        <v>46192.366435185198</v>
      </c>
      <c r="E7775" t="s">
        <v>12354</v>
      </c>
      <c r="F7775" t="s">
        <v>6413</v>
      </c>
      <c r="G7775" t="s">
        <v>12950</v>
      </c>
      <c r="H7775" t="s">
        <v>6407</v>
      </c>
      <c r="I7775" t="s">
        <v>65</v>
      </c>
      <c r="J7775" t="s">
        <v>57</v>
      </c>
      <c r="K7775" t="s">
        <v>12987</v>
      </c>
      <c r="L7775" t="s">
        <v>12948</v>
      </c>
      <c r="M7775" t="s">
        <v>12988</v>
      </c>
      <c r="N7775" t="s">
        <v>7202</v>
      </c>
      <c r="O7775" t="s">
        <v>7255</v>
      </c>
      <c r="P7775">
        <v>3085990</v>
      </c>
      <c r="Q7775" t="s">
        <v>6636</v>
      </c>
      <c r="R7775" t="s">
        <v>6636</v>
      </c>
      <c r="S7775" s="12"/>
      <c r="T7775" s="13"/>
      <c r="U7775" t="s">
        <v>7056</v>
      </c>
    </row>
    <row r="7776" spans="1:21" x14ac:dyDescent="0.25">
      <c r="A7776" t="s">
        <v>6637</v>
      </c>
      <c r="B7776" s="12">
        <v>43068</v>
      </c>
      <c r="C7776" t="s">
        <v>12353</v>
      </c>
      <c r="D7776" s="11">
        <v>46192.366435185198</v>
      </c>
      <c r="E7776" t="s">
        <v>12354</v>
      </c>
      <c r="F7776" t="s">
        <v>6413</v>
      </c>
      <c r="G7776" t="s">
        <v>12951</v>
      </c>
      <c r="H7776" t="s">
        <v>6407</v>
      </c>
      <c r="I7776" t="s">
        <v>65</v>
      </c>
      <c r="J7776" t="s">
        <v>57</v>
      </c>
      <c r="K7776" t="s">
        <v>12987</v>
      </c>
      <c r="L7776" t="s">
        <v>12948</v>
      </c>
      <c r="M7776" t="s">
        <v>12988</v>
      </c>
      <c r="N7776" t="s">
        <v>7202</v>
      </c>
      <c r="O7776" t="s">
        <v>7255</v>
      </c>
      <c r="P7776">
        <v>3085990</v>
      </c>
      <c r="Q7776" t="s">
        <v>6636</v>
      </c>
      <c r="R7776" t="s">
        <v>6636</v>
      </c>
      <c r="S7776" s="12"/>
      <c r="T7776" s="13"/>
      <c r="U7776" t="s">
        <v>7056</v>
      </c>
    </row>
    <row r="7777" spans="1:21" x14ac:dyDescent="0.25">
      <c r="A7777" t="s">
        <v>6637</v>
      </c>
      <c r="B7777" s="12">
        <v>43068</v>
      </c>
      <c r="C7777" t="s">
        <v>12353</v>
      </c>
      <c r="D7777" s="11">
        <v>46192.366435185198</v>
      </c>
      <c r="E7777" t="s">
        <v>12354</v>
      </c>
      <c r="F7777" t="s">
        <v>6353</v>
      </c>
      <c r="G7777" t="s">
        <v>12946</v>
      </c>
      <c r="H7777" t="s">
        <v>6407</v>
      </c>
      <c r="I7777" t="s">
        <v>65</v>
      </c>
      <c r="J7777" t="s">
        <v>57</v>
      </c>
      <c r="K7777" t="s">
        <v>12987</v>
      </c>
      <c r="L7777" t="s">
        <v>12948</v>
      </c>
      <c r="M7777" t="s">
        <v>12988</v>
      </c>
      <c r="N7777" t="s">
        <v>7202</v>
      </c>
      <c r="O7777" t="s">
        <v>7255</v>
      </c>
      <c r="P7777">
        <v>3085990</v>
      </c>
      <c r="Q7777" t="s">
        <v>6636</v>
      </c>
      <c r="R7777" t="s">
        <v>6636</v>
      </c>
      <c r="S7777" s="12"/>
      <c r="T7777" s="13"/>
      <c r="U7777" t="s">
        <v>7056</v>
      </c>
    </row>
    <row r="7778" spans="1:21" x14ac:dyDescent="0.25">
      <c r="A7778" t="s">
        <v>6637</v>
      </c>
      <c r="B7778" s="12">
        <v>43068</v>
      </c>
      <c r="C7778" t="s">
        <v>12353</v>
      </c>
      <c r="D7778" s="11">
        <v>46192.366435185198</v>
      </c>
      <c r="E7778" t="s">
        <v>12354</v>
      </c>
      <c r="F7778" t="s">
        <v>6353</v>
      </c>
      <c r="G7778" t="s">
        <v>12950</v>
      </c>
      <c r="H7778" t="s">
        <v>6407</v>
      </c>
      <c r="I7778" t="s">
        <v>65</v>
      </c>
      <c r="J7778" t="s">
        <v>57</v>
      </c>
      <c r="K7778" t="s">
        <v>12987</v>
      </c>
      <c r="L7778" t="s">
        <v>12948</v>
      </c>
      <c r="M7778" t="s">
        <v>12988</v>
      </c>
      <c r="N7778" t="s">
        <v>7202</v>
      </c>
      <c r="O7778" t="s">
        <v>7255</v>
      </c>
      <c r="P7778">
        <v>3085990</v>
      </c>
      <c r="Q7778" t="s">
        <v>6636</v>
      </c>
      <c r="R7778" t="s">
        <v>6636</v>
      </c>
      <c r="S7778" s="12"/>
      <c r="T7778" s="13"/>
      <c r="U7778" t="s">
        <v>7056</v>
      </c>
    </row>
    <row r="7779" spans="1:21" x14ac:dyDescent="0.25">
      <c r="A7779" t="s">
        <v>6637</v>
      </c>
      <c r="B7779" s="12">
        <v>43068</v>
      </c>
      <c r="C7779" t="s">
        <v>12353</v>
      </c>
      <c r="D7779" s="11">
        <v>46192.366435185198</v>
      </c>
      <c r="E7779" t="s">
        <v>12354</v>
      </c>
      <c r="F7779" t="s">
        <v>6353</v>
      </c>
      <c r="G7779" t="s">
        <v>12951</v>
      </c>
      <c r="H7779" t="s">
        <v>6407</v>
      </c>
      <c r="I7779" t="s">
        <v>65</v>
      </c>
      <c r="J7779" t="s">
        <v>57</v>
      </c>
      <c r="K7779" t="s">
        <v>12987</v>
      </c>
      <c r="L7779" t="s">
        <v>12948</v>
      </c>
      <c r="M7779" t="s">
        <v>12988</v>
      </c>
      <c r="N7779" t="s">
        <v>7202</v>
      </c>
      <c r="O7779" t="s">
        <v>7255</v>
      </c>
      <c r="P7779">
        <v>3085990</v>
      </c>
      <c r="Q7779" t="s">
        <v>6636</v>
      </c>
      <c r="R7779" t="s">
        <v>6636</v>
      </c>
      <c r="S7779" s="12"/>
      <c r="T7779" s="13"/>
      <c r="U7779" t="s">
        <v>7056</v>
      </c>
    </row>
    <row r="7780" spans="1:21" x14ac:dyDescent="0.25">
      <c r="A7780" t="s">
        <v>6637</v>
      </c>
      <c r="B7780" s="12">
        <v>42491</v>
      </c>
      <c r="C7780" t="s">
        <v>12989</v>
      </c>
      <c r="D7780" s="11">
        <v>46194.485416666699</v>
      </c>
      <c r="E7780" t="s">
        <v>12990</v>
      </c>
      <c r="F7780" t="s">
        <v>6413</v>
      </c>
      <c r="G7780" t="s">
        <v>12946</v>
      </c>
      <c r="H7780" t="s">
        <v>6407</v>
      </c>
      <c r="I7780" t="s">
        <v>55</v>
      </c>
      <c r="J7780" t="s">
        <v>44</v>
      </c>
      <c r="K7780" t="s">
        <v>12991</v>
      </c>
      <c r="L7780" t="s">
        <v>12948</v>
      </c>
      <c r="M7780" t="s">
        <v>12992</v>
      </c>
      <c r="N7780" t="s">
        <v>7506</v>
      </c>
      <c r="O7780" t="s">
        <v>7539</v>
      </c>
      <c r="P7780">
        <v>3254990</v>
      </c>
      <c r="Q7780" t="s">
        <v>6636</v>
      </c>
      <c r="R7780" t="s">
        <v>6636</v>
      </c>
      <c r="S7780" s="12"/>
      <c r="T7780" s="13"/>
      <c r="U7780" t="s">
        <v>6636</v>
      </c>
    </row>
    <row r="7781" spans="1:21" x14ac:dyDescent="0.25">
      <c r="A7781" t="s">
        <v>6637</v>
      </c>
      <c r="B7781" s="12">
        <v>42491</v>
      </c>
      <c r="C7781" t="s">
        <v>12989</v>
      </c>
      <c r="D7781" s="11">
        <v>46194.485416666699</v>
      </c>
      <c r="E7781" t="s">
        <v>12990</v>
      </c>
      <c r="F7781" t="s">
        <v>6413</v>
      </c>
      <c r="G7781" t="s">
        <v>12950</v>
      </c>
      <c r="H7781" t="s">
        <v>6407</v>
      </c>
      <c r="I7781" t="s">
        <v>55</v>
      </c>
      <c r="J7781" t="s">
        <v>44</v>
      </c>
      <c r="K7781" t="s">
        <v>12991</v>
      </c>
      <c r="L7781" t="s">
        <v>12948</v>
      </c>
      <c r="M7781" t="s">
        <v>12992</v>
      </c>
      <c r="N7781" t="s">
        <v>7506</v>
      </c>
      <c r="O7781" t="s">
        <v>7539</v>
      </c>
      <c r="P7781">
        <v>3254990</v>
      </c>
      <c r="Q7781" t="s">
        <v>6636</v>
      </c>
      <c r="R7781" t="s">
        <v>6636</v>
      </c>
      <c r="S7781" s="12"/>
      <c r="T7781" s="13"/>
      <c r="U7781" t="s">
        <v>6636</v>
      </c>
    </row>
    <row r="7782" spans="1:21" x14ac:dyDescent="0.25">
      <c r="A7782" t="s">
        <v>6637</v>
      </c>
      <c r="B7782" s="12">
        <v>42491</v>
      </c>
      <c r="C7782" t="s">
        <v>12989</v>
      </c>
      <c r="D7782" s="11">
        <v>46194.485416666699</v>
      </c>
      <c r="E7782" t="s">
        <v>12990</v>
      </c>
      <c r="F7782" t="s">
        <v>6413</v>
      </c>
      <c r="G7782" t="s">
        <v>12951</v>
      </c>
      <c r="H7782" t="s">
        <v>6407</v>
      </c>
      <c r="I7782" t="s">
        <v>55</v>
      </c>
      <c r="J7782" t="s">
        <v>44</v>
      </c>
      <c r="K7782" t="s">
        <v>12991</v>
      </c>
      <c r="L7782" t="s">
        <v>12948</v>
      </c>
      <c r="M7782" t="s">
        <v>12992</v>
      </c>
      <c r="N7782" t="s">
        <v>7506</v>
      </c>
      <c r="O7782" t="s">
        <v>7539</v>
      </c>
      <c r="P7782">
        <v>3254990</v>
      </c>
      <c r="Q7782" t="s">
        <v>6636</v>
      </c>
      <c r="R7782" t="s">
        <v>6636</v>
      </c>
      <c r="S7782" s="12"/>
      <c r="T7782" s="13"/>
      <c r="U7782" t="s">
        <v>6636</v>
      </c>
    </row>
    <row r="7783" spans="1:21" x14ac:dyDescent="0.25">
      <c r="A7783" t="s">
        <v>6637</v>
      </c>
      <c r="B7783" s="12">
        <v>42491</v>
      </c>
      <c r="C7783" t="s">
        <v>12989</v>
      </c>
      <c r="D7783" s="11">
        <v>46194.485416666699</v>
      </c>
      <c r="E7783" t="s">
        <v>12990</v>
      </c>
      <c r="F7783" t="s">
        <v>6353</v>
      </c>
      <c r="G7783" t="s">
        <v>12946</v>
      </c>
      <c r="H7783" t="s">
        <v>6407</v>
      </c>
      <c r="I7783" t="s">
        <v>55</v>
      </c>
      <c r="J7783" t="s">
        <v>44</v>
      </c>
      <c r="K7783" t="s">
        <v>12991</v>
      </c>
      <c r="L7783" t="s">
        <v>12948</v>
      </c>
      <c r="M7783" t="s">
        <v>12992</v>
      </c>
      <c r="N7783" t="s">
        <v>7506</v>
      </c>
      <c r="O7783" t="s">
        <v>7539</v>
      </c>
      <c r="P7783">
        <v>3254990</v>
      </c>
      <c r="Q7783" t="s">
        <v>6636</v>
      </c>
      <c r="R7783" t="s">
        <v>6636</v>
      </c>
      <c r="S7783" s="12"/>
      <c r="T7783" s="13"/>
      <c r="U7783" t="s">
        <v>6636</v>
      </c>
    </row>
    <row r="7784" spans="1:21" x14ac:dyDescent="0.25">
      <c r="A7784" t="s">
        <v>6637</v>
      </c>
      <c r="B7784" s="12">
        <v>42491</v>
      </c>
      <c r="C7784" t="s">
        <v>12989</v>
      </c>
      <c r="D7784" s="11">
        <v>46194.485416666699</v>
      </c>
      <c r="E7784" t="s">
        <v>12990</v>
      </c>
      <c r="F7784" t="s">
        <v>6353</v>
      </c>
      <c r="G7784" t="s">
        <v>12950</v>
      </c>
      <c r="H7784" t="s">
        <v>6407</v>
      </c>
      <c r="I7784" t="s">
        <v>55</v>
      </c>
      <c r="J7784" t="s">
        <v>44</v>
      </c>
      <c r="K7784" t="s">
        <v>12991</v>
      </c>
      <c r="L7784" t="s">
        <v>12948</v>
      </c>
      <c r="M7784" t="s">
        <v>12992</v>
      </c>
      <c r="N7784" t="s">
        <v>7506</v>
      </c>
      <c r="O7784" t="s">
        <v>7539</v>
      </c>
      <c r="P7784">
        <v>3254990</v>
      </c>
      <c r="Q7784" t="s">
        <v>6636</v>
      </c>
      <c r="R7784" t="s">
        <v>6636</v>
      </c>
      <c r="S7784" s="12"/>
      <c r="T7784" s="13"/>
      <c r="U7784" t="s">
        <v>6636</v>
      </c>
    </row>
    <row r="7785" spans="1:21" x14ac:dyDescent="0.25">
      <c r="A7785" t="s">
        <v>6637</v>
      </c>
      <c r="B7785" s="12">
        <v>42491</v>
      </c>
      <c r="C7785" t="s">
        <v>12989</v>
      </c>
      <c r="D7785" s="11">
        <v>46194.485416666699</v>
      </c>
      <c r="E7785" t="s">
        <v>12990</v>
      </c>
      <c r="F7785" t="s">
        <v>6353</v>
      </c>
      <c r="G7785" t="s">
        <v>12951</v>
      </c>
      <c r="H7785" t="s">
        <v>6407</v>
      </c>
      <c r="I7785" t="s">
        <v>55</v>
      </c>
      <c r="J7785" t="s">
        <v>44</v>
      </c>
      <c r="K7785" t="s">
        <v>12991</v>
      </c>
      <c r="L7785" t="s">
        <v>12948</v>
      </c>
      <c r="M7785" t="s">
        <v>12992</v>
      </c>
      <c r="N7785" t="s">
        <v>7506</v>
      </c>
      <c r="O7785" t="s">
        <v>7539</v>
      </c>
      <c r="P7785">
        <v>3254990</v>
      </c>
      <c r="Q7785" t="s">
        <v>6636</v>
      </c>
      <c r="R7785" t="s">
        <v>6636</v>
      </c>
      <c r="S7785" s="12"/>
      <c r="T7785" s="13"/>
      <c r="U7785" t="s">
        <v>6636</v>
      </c>
    </row>
    <row r="7786" spans="1:21" x14ac:dyDescent="0.25">
      <c r="A7786" t="s">
        <v>6637</v>
      </c>
      <c r="B7786" s="12">
        <v>42451</v>
      </c>
      <c r="C7786" t="s">
        <v>12993</v>
      </c>
      <c r="D7786" s="11">
        <v>46196.402546296304</v>
      </c>
      <c r="E7786" t="s">
        <v>12994</v>
      </c>
      <c r="F7786" t="s">
        <v>6413</v>
      </c>
      <c r="G7786" t="s">
        <v>12937</v>
      </c>
      <c r="H7786" t="s">
        <v>6407</v>
      </c>
      <c r="I7786" t="s">
        <v>65</v>
      </c>
      <c r="J7786" t="s">
        <v>2226</v>
      </c>
      <c r="K7786" t="s">
        <v>12995</v>
      </c>
      <c r="L7786" t="s">
        <v>12939</v>
      </c>
      <c r="M7786" t="s">
        <v>12996</v>
      </c>
      <c r="N7786" t="s">
        <v>7506</v>
      </c>
      <c r="O7786" t="s">
        <v>7507</v>
      </c>
      <c r="P7786">
        <v>3897190</v>
      </c>
      <c r="Q7786" t="s">
        <v>6636</v>
      </c>
      <c r="R7786" t="s">
        <v>6636</v>
      </c>
      <c r="S7786" s="12"/>
      <c r="T7786" s="13"/>
      <c r="U7786" t="s">
        <v>6711</v>
      </c>
    </row>
    <row r="7787" spans="1:21" x14ac:dyDescent="0.25">
      <c r="A7787" t="s">
        <v>6637</v>
      </c>
      <c r="B7787" s="12">
        <v>42300</v>
      </c>
      <c r="C7787" t="s">
        <v>12993</v>
      </c>
      <c r="D7787" s="11">
        <v>46196.402546296304</v>
      </c>
      <c r="E7787" t="s">
        <v>12994</v>
      </c>
      <c r="F7787" t="s">
        <v>6413</v>
      </c>
      <c r="G7787" t="s">
        <v>12937</v>
      </c>
      <c r="H7787" t="s">
        <v>6407</v>
      </c>
      <c r="I7787" t="s">
        <v>65</v>
      </c>
      <c r="J7787" t="s">
        <v>2226</v>
      </c>
      <c r="K7787" t="s">
        <v>12997</v>
      </c>
      <c r="L7787" t="s">
        <v>12939</v>
      </c>
      <c r="M7787" t="s">
        <v>12998</v>
      </c>
      <c r="N7787" t="s">
        <v>7506</v>
      </c>
      <c r="O7787" t="s">
        <v>7507</v>
      </c>
      <c r="P7787">
        <v>3897190</v>
      </c>
      <c r="Q7787" t="s">
        <v>6636</v>
      </c>
      <c r="R7787" t="s">
        <v>6636</v>
      </c>
      <c r="S7787" s="12"/>
      <c r="T7787" s="13"/>
      <c r="U7787" t="s">
        <v>6711</v>
      </c>
    </row>
    <row r="7788" spans="1:21" x14ac:dyDescent="0.25">
      <c r="A7788" t="s">
        <v>6637</v>
      </c>
      <c r="B7788" s="12">
        <v>42451</v>
      </c>
      <c r="C7788" t="s">
        <v>12993</v>
      </c>
      <c r="D7788" s="11">
        <v>46196.402546296304</v>
      </c>
      <c r="E7788" t="s">
        <v>12994</v>
      </c>
      <c r="F7788" t="s">
        <v>6413</v>
      </c>
      <c r="G7788" t="s">
        <v>12941</v>
      </c>
      <c r="H7788" t="s">
        <v>6407</v>
      </c>
      <c r="I7788" t="s">
        <v>65</v>
      </c>
      <c r="J7788" t="s">
        <v>2226</v>
      </c>
      <c r="K7788" t="s">
        <v>12995</v>
      </c>
      <c r="L7788" t="s">
        <v>12939</v>
      </c>
      <c r="M7788" t="s">
        <v>12996</v>
      </c>
      <c r="N7788" t="s">
        <v>7506</v>
      </c>
      <c r="O7788" t="s">
        <v>7507</v>
      </c>
      <c r="P7788">
        <v>3897190</v>
      </c>
      <c r="Q7788" t="s">
        <v>6636</v>
      </c>
      <c r="R7788" t="s">
        <v>6636</v>
      </c>
      <c r="S7788" s="12"/>
      <c r="T7788" s="13"/>
      <c r="U7788" t="s">
        <v>6711</v>
      </c>
    </row>
    <row r="7789" spans="1:21" x14ac:dyDescent="0.25">
      <c r="A7789" t="s">
        <v>6637</v>
      </c>
      <c r="B7789" s="12">
        <v>42300</v>
      </c>
      <c r="C7789" t="s">
        <v>12993</v>
      </c>
      <c r="D7789" s="11">
        <v>46196.402546296304</v>
      </c>
      <c r="E7789" t="s">
        <v>12994</v>
      </c>
      <c r="F7789" t="s">
        <v>6413</v>
      </c>
      <c r="G7789" t="s">
        <v>12941</v>
      </c>
      <c r="H7789" t="s">
        <v>6407</v>
      </c>
      <c r="I7789" t="s">
        <v>65</v>
      </c>
      <c r="J7789" t="s">
        <v>2226</v>
      </c>
      <c r="K7789" t="s">
        <v>12997</v>
      </c>
      <c r="L7789" t="s">
        <v>12939</v>
      </c>
      <c r="M7789" t="s">
        <v>12998</v>
      </c>
      <c r="N7789" t="s">
        <v>7506</v>
      </c>
      <c r="O7789" t="s">
        <v>7507</v>
      </c>
      <c r="P7789">
        <v>3897190</v>
      </c>
      <c r="Q7789" t="s">
        <v>6636</v>
      </c>
      <c r="R7789" t="s">
        <v>6636</v>
      </c>
      <c r="S7789" s="12"/>
      <c r="T7789" s="13"/>
      <c r="U7789" t="s">
        <v>6711</v>
      </c>
    </row>
    <row r="7790" spans="1:21" x14ac:dyDescent="0.25">
      <c r="A7790" t="s">
        <v>6637</v>
      </c>
      <c r="B7790" s="12">
        <v>42451</v>
      </c>
      <c r="C7790" t="s">
        <v>12993</v>
      </c>
      <c r="D7790" s="11">
        <v>46196.402546296304</v>
      </c>
      <c r="E7790" t="s">
        <v>12994</v>
      </c>
      <c r="F7790" t="s">
        <v>6413</v>
      </c>
      <c r="G7790" t="s">
        <v>12942</v>
      </c>
      <c r="H7790" t="s">
        <v>6407</v>
      </c>
      <c r="I7790" t="s">
        <v>65</v>
      </c>
      <c r="J7790" t="s">
        <v>2226</v>
      </c>
      <c r="K7790" t="s">
        <v>12995</v>
      </c>
      <c r="L7790" t="s">
        <v>12939</v>
      </c>
      <c r="M7790" t="s">
        <v>12996</v>
      </c>
      <c r="N7790" t="s">
        <v>7506</v>
      </c>
      <c r="O7790" t="s">
        <v>7507</v>
      </c>
      <c r="P7790">
        <v>3897190</v>
      </c>
      <c r="Q7790" t="s">
        <v>6636</v>
      </c>
      <c r="R7790" t="s">
        <v>6636</v>
      </c>
      <c r="S7790" s="12"/>
      <c r="T7790" s="13"/>
      <c r="U7790" t="s">
        <v>6711</v>
      </c>
    </row>
    <row r="7791" spans="1:21" x14ac:dyDescent="0.25">
      <c r="A7791" t="s">
        <v>6637</v>
      </c>
      <c r="B7791" s="12">
        <v>42300</v>
      </c>
      <c r="C7791" t="s">
        <v>12993</v>
      </c>
      <c r="D7791" s="11">
        <v>46196.402546296304</v>
      </c>
      <c r="E7791" t="s">
        <v>12994</v>
      </c>
      <c r="F7791" t="s">
        <v>6413</v>
      </c>
      <c r="G7791" t="s">
        <v>12942</v>
      </c>
      <c r="H7791" t="s">
        <v>6407</v>
      </c>
      <c r="I7791" t="s">
        <v>65</v>
      </c>
      <c r="J7791" t="s">
        <v>2226</v>
      </c>
      <c r="K7791" t="s">
        <v>12997</v>
      </c>
      <c r="L7791" t="s">
        <v>12939</v>
      </c>
      <c r="M7791" t="s">
        <v>12998</v>
      </c>
      <c r="N7791" t="s">
        <v>7506</v>
      </c>
      <c r="O7791" t="s">
        <v>7507</v>
      </c>
      <c r="P7791">
        <v>3897190</v>
      </c>
      <c r="Q7791" t="s">
        <v>6636</v>
      </c>
      <c r="R7791" t="s">
        <v>6636</v>
      </c>
      <c r="S7791" s="12"/>
      <c r="T7791" s="13"/>
      <c r="U7791" t="s">
        <v>6711</v>
      </c>
    </row>
    <row r="7792" spans="1:21" x14ac:dyDescent="0.25">
      <c r="A7792" t="s">
        <v>6637</v>
      </c>
      <c r="B7792" s="12">
        <v>42451</v>
      </c>
      <c r="C7792" t="s">
        <v>12993</v>
      </c>
      <c r="D7792" s="11">
        <v>46196.402546296304</v>
      </c>
      <c r="E7792" t="s">
        <v>12994</v>
      </c>
      <c r="F7792" t="s">
        <v>6413</v>
      </c>
      <c r="G7792" t="s">
        <v>12943</v>
      </c>
      <c r="H7792" t="s">
        <v>6407</v>
      </c>
      <c r="I7792" t="s">
        <v>65</v>
      </c>
      <c r="J7792" t="s">
        <v>2226</v>
      </c>
      <c r="K7792" t="s">
        <v>12995</v>
      </c>
      <c r="L7792" t="s">
        <v>12939</v>
      </c>
      <c r="M7792" t="s">
        <v>12996</v>
      </c>
      <c r="N7792" t="s">
        <v>7506</v>
      </c>
      <c r="O7792" t="s">
        <v>7507</v>
      </c>
      <c r="P7792">
        <v>3897190</v>
      </c>
      <c r="Q7792" t="s">
        <v>6636</v>
      </c>
      <c r="R7792" t="s">
        <v>6636</v>
      </c>
      <c r="S7792" s="12"/>
      <c r="T7792" s="13"/>
      <c r="U7792" t="s">
        <v>6711</v>
      </c>
    </row>
    <row r="7793" spans="1:21" x14ac:dyDescent="0.25">
      <c r="A7793" t="s">
        <v>6637</v>
      </c>
      <c r="B7793" s="12">
        <v>42300</v>
      </c>
      <c r="C7793" t="s">
        <v>12993</v>
      </c>
      <c r="D7793" s="11">
        <v>46196.402546296304</v>
      </c>
      <c r="E7793" t="s">
        <v>12994</v>
      </c>
      <c r="F7793" t="s">
        <v>6413</v>
      </c>
      <c r="G7793" t="s">
        <v>12943</v>
      </c>
      <c r="H7793" t="s">
        <v>6407</v>
      </c>
      <c r="I7793" t="s">
        <v>65</v>
      </c>
      <c r="J7793" t="s">
        <v>2226</v>
      </c>
      <c r="K7793" t="s">
        <v>12997</v>
      </c>
      <c r="L7793" t="s">
        <v>12939</v>
      </c>
      <c r="M7793" t="s">
        <v>12998</v>
      </c>
      <c r="N7793" t="s">
        <v>7506</v>
      </c>
      <c r="O7793" t="s">
        <v>7507</v>
      </c>
      <c r="P7793">
        <v>3897190</v>
      </c>
      <c r="Q7793" t="s">
        <v>6636</v>
      </c>
      <c r="R7793" t="s">
        <v>6636</v>
      </c>
      <c r="S7793" s="12"/>
      <c r="T7793" s="13"/>
      <c r="U7793" t="s">
        <v>6711</v>
      </c>
    </row>
    <row r="7794" spans="1:21" x14ac:dyDescent="0.25">
      <c r="A7794" t="s">
        <v>6637</v>
      </c>
      <c r="B7794" s="12">
        <v>42451</v>
      </c>
      <c r="C7794" t="s">
        <v>12993</v>
      </c>
      <c r="D7794" s="11">
        <v>46196.402546296304</v>
      </c>
      <c r="E7794" t="s">
        <v>12994</v>
      </c>
      <c r="F7794" t="s">
        <v>6353</v>
      </c>
      <c r="G7794" t="s">
        <v>12937</v>
      </c>
      <c r="H7794" t="s">
        <v>6407</v>
      </c>
      <c r="I7794" t="s">
        <v>65</v>
      </c>
      <c r="J7794" t="s">
        <v>2226</v>
      </c>
      <c r="K7794" t="s">
        <v>12995</v>
      </c>
      <c r="L7794" t="s">
        <v>12939</v>
      </c>
      <c r="M7794" t="s">
        <v>12996</v>
      </c>
      <c r="N7794" t="s">
        <v>7506</v>
      </c>
      <c r="O7794" t="s">
        <v>7507</v>
      </c>
      <c r="P7794">
        <v>3897190</v>
      </c>
      <c r="Q7794" t="s">
        <v>6636</v>
      </c>
      <c r="R7794" t="s">
        <v>6636</v>
      </c>
      <c r="S7794" s="12"/>
      <c r="T7794" s="13"/>
      <c r="U7794" t="s">
        <v>6711</v>
      </c>
    </row>
    <row r="7795" spans="1:21" x14ac:dyDescent="0.25">
      <c r="A7795" t="s">
        <v>6637</v>
      </c>
      <c r="B7795" s="12">
        <v>42300</v>
      </c>
      <c r="C7795" t="s">
        <v>12993</v>
      </c>
      <c r="D7795" s="11">
        <v>46196.402546296304</v>
      </c>
      <c r="E7795" t="s">
        <v>12994</v>
      </c>
      <c r="F7795" t="s">
        <v>6353</v>
      </c>
      <c r="G7795" t="s">
        <v>12937</v>
      </c>
      <c r="H7795" t="s">
        <v>6407</v>
      </c>
      <c r="I7795" t="s">
        <v>65</v>
      </c>
      <c r="J7795" t="s">
        <v>2226</v>
      </c>
      <c r="K7795" t="s">
        <v>12997</v>
      </c>
      <c r="L7795" t="s">
        <v>12939</v>
      </c>
      <c r="M7795" t="s">
        <v>12998</v>
      </c>
      <c r="N7795" t="s">
        <v>7506</v>
      </c>
      <c r="O7795" t="s">
        <v>7507</v>
      </c>
      <c r="P7795">
        <v>3897190</v>
      </c>
      <c r="Q7795" t="s">
        <v>6636</v>
      </c>
      <c r="R7795" t="s">
        <v>6636</v>
      </c>
      <c r="S7795" s="12"/>
      <c r="T7795" s="13"/>
      <c r="U7795" t="s">
        <v>6711</v>
      </c>
    </row>
    <row r="7796" spans="1:21" x14ac:dyDescent="0.25">
      <c r="A7796" t="s">
        <v>6637</v>
      </c>
      <c r="B7796" s="12">
        <v>42451</v>
      </c>
      <c r="C7796" t="s">
        <v>12993</v>
      </c>
      <c r="D7796" s="11">
        <v>46196.402546296304</v>
      </c>
      <c r="E7796" t="s">
        <v>12994</v>
      </c>
      <c r="F7796" t="s">
        <v>6353</v>
      </c>
      <c r="G7796" t="s">
        <v>12941</v>
      </c>
      <c r="H7796" t="s">
        <v>6407</v>
      </c>
      <c r="I7796" t="s">
        <v>65</v>
      </c>
      <c r="J7796" t="s">
        <v>2226</v>
      </c>
      <c r="K7796" t="s">
        <v>12995</v>
      </c>
      <c r="L7796" t="s">
        <v>12939</v>
      </c>
      <c r="M7796" t="s">
        <v>12996</v>
      </c>
      <c r="N7796" t="s">
        <v>7506</v>
      </c>
      <c r="O7796" t="s">
        <v>7507</v>
      </c>
      <c r="P7796">
        <v>3897190</v>
      </c>
      <c r="Q7796" t="s">
        <v>6636</v>
      </c>
      <c r="R7796" t="s">
        <v>6636</v>
      </c>
      <c r="S7796" s="12"/>
      <c r="T7796" s="13"/>
      <c r="U7796" t="s">
        <v>6711</v>
      </c>
    </row>
    <row r="7797" spans="1:21" x14ac:dyDescent="0.25">
      <c r="A7797" t="s">
        <v>6637</v>
      </c>
      <c r="B7797" s="12">
        <v>42300</v>
      </c>
      <c r="C7797" t="s">
        <v>12993</v>
      </c>
      <c r="D7797" s="11">
        <v>46196.402546296304</v>
      </c>
      <c r="E7797" t="s">
        <v>12994</v>
      </c>
      <c r="F7797" t="s">
        <v>6353</v>
      </c>
      <c r="G7797" t="s">
        <v>12941</v>
      </c>
      <c r="H7797" t="s">
        <v>6407</v>
      </c>
      <c r="I7797" t="s">
        <v>65</v>
      </c>
      <c r="J7797" t="s">
        <v>2226</v>
      </c>
      <c r="K7797" t="s">
        <v>12997</v>
      </c>
      <c r="L7797" t="s">
        <v>12939</v>
      </c>
      <c r="M7797" t="s">
        <v>12998</v>
      </c>
      <c r="N7797" t="s">
        <v>7506</v>
      </c>
      <c r="O7797" t="s">
        <v>7507</v>
      </c>
      <c r="P7797">
        <v>3897190</v>
      </c>
      <c r="Q7797" t="s">
        <v>6636</v>
      </c>
      <c r="R7797" t="s">
        <v>6636</v>
      </c>
      <c r="S7797" s="12"/>
      <c r="T7797" s="13"/>
      <c r="U7797" t="s">
        <v>6711</v>
      </c>
    </row>
    <row r="7798" spans="1:21" x14ac:dyDescent="0.25">
      <c r="A7798" t="s">
        <v>6637</v>
      </c>
      <c r="B7798" s="12">
        <v>42451</v>
      </c>
      <c r="C7798" t="s">
        <v>12993</v>
      </c>
      <c r="D7798" s="11">
        <v>46196.402546296304</v>
      </c>
      <c r="E7798" t="s">
        <v>12994</v>
      </c>
      <c r="F7798" t="s">
        <v>6353</v>
      </c>
      <c r="G7798" t="s">
        <v>12942</v>
      </c>
      <c r="H7798" t="s">
        <v>6407</v>
      </c>
      <c r="I7798" t="s">
        <v>65</v>
      </c>
      <c r="J7798" t="s">
        <v>2226</v>
      </c>
      <c r="K7798" t="s">
        <v>12995</v>
      </c>
      <c r="L7798" t="s">
        <v>12939</v>
      </c>
      <c r="M7798" t="s">
        <v>12996</v>
      </c>
      <c r="N7798" t="s">
        <v>7506</v>
      </c>
      <c r="O7798" t="s">
        <v>7507</v>
      </c>
      <c r="P7798">
        <v>3897190</v>
      </c>
      <c r="Q7798" t="s">
        <v>6636</v>
      </c>
      <c r="R7798" t="s">
        <v>6636</v>
      </c>
      <c r="S7798" s="12"/>
      <c r="T7798" s="13"/>
      <c r="U7798" t="s">
        <v>6711</v>
      </c>
    </row>
    <row r="7799" spans="1:21" x14ac:dyDescent="0.25">
      <c r="A7799" t="s">
        <v>6637</v>
      </c>
      <c r="B7799" s="12">
        <v>42300</v>
      </c>
      <c r="C7799" t="s">
        <v>12993</v>
      </c>
      <c r="D7799" s="11">
        <v>46196.402546296304</v>
      </c>
      <c r="E7799" t="s">
        <v>12994</v>
      </c>
      <c r="F7799" t="s">
        <v>6353</v>
      </c>
      <c r="G7799" t="s">
        <v>12942</v>
      </c>
      <c r="H7799" t="s">
        <v>6407</v>
      </c>
      <c r="I7799" t="s">
        <v>65</v>
      </c>
      <c r="J7799" t="s">
        <v>2226</v>
      </c>
      <c r="K7799" t="s">
        <v>12997</v>
      </c>
      <c r="L7799" t="s">
        <v>12939</v>
      </c>
      <c r="M7799" t="s">
        <v>12998</v>
      </c>
      <c r="N7799" t="s">
        <v>7506</v>
      </c>
      <c r="O7799" t="s">
        <v>7507</v>
      </c>
      <c r="P7799">
        <v>3897190</v>
      </c>
      <c r="Q7799" t="s">
        <v>6636</v>
      </c>
      <c r="R7799" t="s">
        <v>6636</v>
      </c>
      <c r="S7799" s="12"/>
      <c r="T7799" s="13"/>
      <c r="U7799" t="s">
        <v>6711</v>
      </c>
    </row>
    <row r="7800" spans="1:21" x14ac:dyDescent="0.25">
      <c r="A7800" t="s">
        <v>6637</v>
      </c>
      <c r="B7800" s="12">
        <v>42451</v>
      </c>
      <c r="C7800" t="s">
        <v>12993</v>
      </c>
      <c r="D7800" s="11">
        <v>46196.402546296304</v>
      </c>
      <c r="E7800" t="s">
        <v>12994</v>
      </c>
      <c r="F7800" t="s">
        <v>6353</v>
      </c>
      <c r="G7800" t="s">
        <v>12943</v>
      </c>
      <c r="H7800" t="s">
        <v>6407</v>
      </c>
      <c r="I7800" t="s">
        <v>65</v>
      </c>
      <c r="J7800" t="s">
        <v>2226</v>
      </c>
      <c r="K7800" t="s">
        <v>12995</v>
      </c>
      <c r="L7800" t="s">
        <v>12939</v>
      </c>
      <c r="M7800" t="s">
        <v>12996</v>
      </c>
      <c r="N7800" t="s">
        <v>7506</v>
      </c>
      <c r="O7800" t="s">
        <v>7507</v>
      </c>
      <c r="P7800">
        <v>3897190</v>
      </c>
      <c r="Q7800" t="s">
        <v>6636</v>
      </c>
      <c r="R7800" t="s">
        <v>6636</v>
      </c>
      <c r="S7800" s="12"/>
      <c r="T7800" s="13"/>
      <c r="U7800" t="s">
        <v>6711</v>
      </c>
    </row>
    <row r="7801" spans="1:21" x14ac:dyDescent="0.25">
      <c r="A7801" t="s">
        <v>6637</v>
      </c>
      <c r="B7801" s="12">
        <v>42300</v>
      </c>
      <c r="C7801" t="s">
        <v>12993</v>
      </c>
      <c r="D7801" s="11">
        <v>46196.402546296304</v>
      </c>
      <c r="E7801" t="s">
        <v>12994</v>
      </c>
      <c r="F7801" t="s">
        <v>6353</v>
      </c>
      <c r="G7801" t="s">
        <v>12943</v>
      </c>
      <c r="H7801" t="s">
        <v>6407</v>
      </c>
      <c r="I7801" t="s">
        <v>65</v>
      </c>
      <c r="J7801" t="s">
        <v>2226</v>
      </c>
      <c r="K7801" t="s">
        <v>12997</v>
      </c>
      <c r="L7801" t="s">
        <v>12939</v>
      </c>
      <c r="M7801" t="s">
        <v>12998</v>
      </c>
      <c r="N7801" t="s">
        <v>7506</v>
      </c>
      <c r="O7801" t="s">
        <v>7507</v>
      </c>
      <c r="P7801">
        <v>3897190</v>
      </c>
      <c r="Q7801" t="s">
        <v>6636</v>
      </c>
      <c r="R7801" t="s">
        <v>6636</v>
      </c>
      <c r="S7801" s="12"/>
      <c r="T7801" s="13"/>
      <c r="U7801" t="s">
        <v>6711</v>
      </c>
    </row>
    <row r="7802" spans="1:21" x14ac:dyDescent="0.25">
      <c r="A7802" t="s">
        <v>6637</v>
      </c>
      <c r="B7802" s="12">
        <v>42461</v>
      </c>
      <c r="C7802" t="s">
        <v>12999</v>
      </c>
      <c r="D7802" s="11">
        <v>46196.407638888901</v>
      </c>
      <c r="E7802" t="s">
        <v>13000</v>
      </c>
      <c r="F7802" t="s">
        <v>6413</v>
      </c>
      <c r="G7802" t="s">
        <v>12946</v>
      </c>
      <c r="H7802" t="s">
        <v>6407</v>
      </c>
      <c r="I7802" t="s">
        <v>65</v>
      </c>
      <c r="J7802" t="s">
        <v>573</v>
      </c>
      <c r="K7802" t="s">
        <v>13001</v>
      </c>
      <c r="L7802" t="s">
        <v>12948</v>
      </c>
      <c r="M7802" t="s">
        <v>13002</v>
      </c>
      <c r="N7802" t="s">
        <v>7202</v>
      </c>
      <c r="O7802" t="s">
        <v>7203</v>
      </c>
      <c r="P7802">
        <v>2505990</v>
      </c>
      <c r="Q7802" t="s">
        <v>6636</v>
      </c>
      <c r="R7802" t="s">
        <v>6636</v>
      </c>
      <c r="S7802" s="12"/>
      <c r="T7802" s="13"/>
      <c r="U7802" t="s">
        <v>7460</v>
      </c>
    </row>
    <row r="7803" spans="1:21" x14ac:dyDescent="0.25">
      <c r="A7803" t="s">
        <v>6637</v>
      </c>
      <c r="B7803" s="12">
        <v>42461</v>
      </c>
      <c r="C7803" t="s">
        <v>12999</v>
      </c>
      <c r="D7803" s="11">
        <v>46196.407638888901</v>
      </c>
      <c r="E7803" t="s">
        <v>13000</v>
      </c>
      <c r="F7803" t="s">
        <v>6413</v>
      </c>
      <c r="G7803" t="s">
        <v>12950</v>
      </c>
      <c r="H7803" t="s">
        <v>6407</v>
      </c>
      <c r="I7803" t="s">
        <v>65</v>
      </c>
      <c r="J7803" t="s">
        <v>573</v>
      </c>
      <c r="K7803" t="s">
        <v>13001</v>
      </c>
      <c r="L7803" t="s">
        <v>12948</v>
      </c>
      <c r="M7803" t="s">
        <v>13002</v>
      </c>
      <c r="N7803" t="s">
        <v>7202</v>
      </c>
      <c r="O7803" t="s">
        <v>7203</v>
      </c>
      <c r="P7803">
        <v>2505990</v>
      </c>
      <c r="Q7803" t="s">
        <v>6636</v>
      </c>
      <c r="R7803" t="s">
        <v>6636</v>
      </c>
      <c r="S7803" s="12"/>
      <c r="T7803" s="13"/>
      <c r="U7803" t="s">
        <v>7460</v>
      </c>
    </row>
    <row r="7804" spans="1:21" x14ac:dyDescent="0.25">
      <c r="A7804" t="s">
        <v>6637</v>
      </c>
      <c r="B7804" s="12">
        <v>42461</v>
      </c>
      <c r="C7804" t="s">
        <v>12999</v>
      </c>
      <c r="D7804" s="11">
        <v>46196.407638888901</v>
      </c>
      <c r="E7804" t="s">
        <v>13000</v>
      </c>
      <c r="F7804" t="s">
        <v>6413</v>
      </c>
      <c r="G7804" t="s">
        <v>12951</v>
      </c>
      <c r="H7804" t="s">
        <v>6407</v>
      </c>
      <c r="I7804" t="s">
        <v>65</v>
      </c>
      <c r="J7804" t="s">
        <v>573</v>
      </c>
      <c r="K7804" t="s">
        <v>13001</v>
      </c>
      <c r="L7804" t="s">
        <v>12948</v>
      </c>
      <c r="M7804" t="s">
        <v>13002</v>
      </c>
      <c r="N7804" t="s">
        <v>7202</v>
      </c>
      <c r="O7804" t="s">
        <v>7203</v>
      </c>
      <c r="P7804">
        <v>2505990</v>
      </c>
      <c r="Q7804" t="s">
        <v>6636</v>
      </c>
      <c r="R7804" t="s">
        <v>6636</v>
      </c>
      <c r="S7804" s="12"/>
      <c r="T7804" s="13"/>
      <c r="U7804" t="s">
        <v>7460</v>
      </c>
    </row>
    <row r="7805" spans="1:21" x14ac:dyDescent="0.25">
      <c r="A7805" t="s">
        <v>6637</v>
      </c>
      <c r="B7805" s="12">
        <v>42461</v>
      </c>
      <c r="C7805" t="s">
        <v>12999</v>
      </c>
      <c r="D7805" s="11">
        <v>46196.407638888901</v>
      </c>
      <c r="E7805" t="s">
        <v>13000</v>
      </c>
      <c r="F7805" t="s">
        <v>6353</v>
      </c>
      <c r="G7805" t="s">
        <v>12946</v>
      </c>
      <c r="H7805" t="s">
        <v>6407</v>
      </c>
      <c r="I7805" t="s">
        <v>65</v>
      </c>
      <c r="J7805" t="s">
        <v>573</v>
      </c>
      <c r="K7805" t="s">
        <v>13001</v>
      </c>
      <c r="L7805" t="s">
        <v>12948</v>
      </c>
      <c r="M7805" t="s">
        <v>13002</v>
      </c>
      <c r="N7805" t="s">
        <v>7202</v>
      </c>
      <c r="O7805" t="s">
        <v>7203</v>
      </c>
      <c r="P7805">
        <v>2505990</v>
      </c>
      <c r="Q7805" t="s">
        <v>6636</v>
      </c>
      <c r="R7805" t="s">
        <v>6636</v>
      </c>
      <c r="S7805" s="12"/>
      <c r="T7805" s="13"/>
      <c r="U7805" t="s">
        <v>7460</v>
      </c>
    </row>
    <row r="7806" spans="1:21" x14ac:dyDescent="0.25">
      <c r="A7806" t="s">
        <v>6637</v>
      </c>
      <c r="B7806" s="12">
        <v>42461</v>
      </c>
      <c r="C7806" t="s">
        <v>12999</v>
      </c>
      <c r="D7806" s="11">
        <v>46196.407638888901</v>
      </c>
      <c r="E7806" t="s">
        <v>13000</v>
      </c>
      <c r="F7806" t="s">
        <v>6353</v>
      </c>
      <c r="G7806" t="s">
        <v>12950</v>
      </c>
      <c r="H7806" t="s">
        <v>6407</v>
      </c>
      <c r="I7806" t="s">
        <v>65</v>
      </c>
      <c r="J7806" t="s">
        <v>573</v>
      </c>
      <c r="K7806" t="s">
        <v>13001</v>
      </c>
      <c r="L7806" t="s">
        <v>12948</v>
      </c>
      <c r="M7806" t="s">
        <v>13002</v>
      </c>
      <c r="N7806" t="s">
        <v>7202</v>
      </c>
      <c r="O7806" t="s">
        <v>7203</v>
      </c>
      <c r="P7806">
        <v>2505990</v>
      </c>
      <c r="Q7806" t="s">
        <v>6636</v>
      </c>
      <c r="R7806" t="s">
        <v>6636</v>
      </c>
      <c r="S7806" s="12"/>
      <c r="T7806" s="13"/>
      <c r="U7806" t="s">
        <v>7460</v>
      </c>
    </row>
    <row r="7807" spans="1:21" x14ac:dyDescent="0.25">
      <c r="A7807" t="s">
        <v>6637</v>
      </c>
      <c r="B7807" s="12">
        <v>42461</v>
      </c>
      <c r="C7807" t="s">
        <v>12999</v>
      </c>
      <c r="D7807" s="11">
        <v>46196.407638888901</v>
      </c>
      <c r="E7807" t="s">
        <v>13000</v>
      </c>
      <c r="F7807" t="s">
        <v>6353</v>
      </c>
      <c r="G7807" t="s">
        <v>12951</v>
      </c>
      <c r="H7807" t="s">
        <v>6407</v>
      </c>
      <c r="I7807" t="s">
        <v>65</v>
      </c>
      <c r="J7807" t="s">
        <v>573</v>
      </c>
      <c r="K7807" t="s">
        <v>13001</v>
      </c>
      <c r="L7807" t="s">
        <v>12948</v>
      </c>
      <c r="M7807" t="s">
        <v>13002</v>
      </c>
      <c r="N7807" t="s">
        <v>7202</v>
      </c>
      <c r="O7807" t="s">
        <v>7203</v>
      </c>
      <c r="P7807">
        <v>2505990</v>
      </c>
      <c r="Q7807" t="s">
        <v>6636</v>
      </c>
      <c r="R7807" t="s">
        <v>6636</v>
      </c>
      <c r="S7807" s="12"/>
      <c r="T7807" s="13"/>
      <c r="U7807" t="s">
        <v>7460</v>
      </c>
    </row>
    <row r="7808" spans="1:21" x14ac:dyDescent="0.25">
      <c r="A7808" t="s">
        <v>6637</v>
      </c>
      <c r="B7808" s="12">
        <v>42371</v>
      </c>
      <c r="C7808" t="s">
        <v>13003</v>
      </c>
      <c r="D7808" s="11">
        <v>46197.634687500002</v>
      </c>
      <c r="E7808" t="s">
        <v>13004</v>
      </c>
      <c r="F7808" t="s">
        <v>6413</v>
      </c>
      <c r="G7808" t="s">
        <v>12937</v>
      </c>
      <c r="H7808" t="s">
        <v>6407</v>
      </c>
      <c r="I7808" t="s">
        <v>65</v>
      </c>
      <c r="J7808" t="s">
        <v>219</v>
      </c>
      <c r="K7808" t="s">
        <v>13005</v>
      </c>
      <c r="L7808" t="s">
        <v>12939</v>
      </c>
      <c r="M7808" t="s">
        <v>13006</v>
      </c>
      <c r="N7808" t="s">
        <v>7506</v>
      </c>
      <c r="O7808" t="s">
        <v>9725</v>
      </c>
      <c r="P7808">
        <v>3357990</v>
      </c>
      <c r="Q7808" t="s">
        <v>6636</v>
      </c>
      <c r="R7808" t="s">
        <v>6636</v>
      </c>
      <c r="S7808" s="12"/>
      <c r="T7808" s="13"/>
      <c r="U7808" t="s">
        <v>6636</v>
      </c>
    </row>
    <row r="7809" spans="1:21" x14ac:dyDescent="0.25">
      <c r="A7809" t="s">
        <v>6637</v>
      </c>
      <c r="B7809" s="12">
        <v>42372</v>
      </c>
      <c r="C7809" t="s">
        <v>13003</v>
      </c>
      <c r="D7809" s="11">
        <v>46197.634687500002</v>
      </c>
      <c r="E7809" t="s">
        <v>13004</v>
      </c>
      <c r="F7809" t="s">
        <v>6413</v>
      </c>
      <c r="G7809" t="s">
        <v>12937</v>
      </c>
      <c r="H7809" t="s">
        <v>6407</v>
      </c>
      <c r="I7809" t="s">
        <v>65</v>
      </c>
      <c r="J7809" t="s">
        <v>219</v>
      </c>
      <c r="K7809" t="s">
        <v>13007</v>
      </c>
      <c r="L7809" t="s">
        <v>12939</v>
      </c>
      <c r="M7809" t="s">
        <v>13008</v>
      </c>
      <c r="N7809" t="s">
        <v>7202</v>
      </c>
      <c r="O7809" t="s">
        <v>7203</v>
      </c>
      <c r="P7809">
        <v>2505990</v>
      </c>
      <c r="Q7809" t="s">
        <v>6636</v>
      </c>
      <c r="R7809" t="s">
        <v>6636</v>
      </c>
      <c r="S7809" s="12"/>
      <c r="T7809" s="13"/>
      <c r="U7809" t="s">
        <v>6636</v>
      </c>
    </row>
    <row r="7810" spans="1:21" x14ac:dyDescent="0.25">
      <c r="A7810" t="s">
        <v>6637</v>
      </c>
      <c r="B7810" s="12">
        <v>42371</v>
      </c>
      <c r="C7810" t="s">
        <v>13003</v>
      </c>
      <c r="D7810" s="11">
        <v>46197.634687500002</v>
      </c>
      <c r="E7810" t="s">
        <v>13004</v>
      </c>
      <c r="F7810" t="s">
        <v>6413</v>
      </c>
      <c r="G7810" t="s">
        <v>12941</v>
      </c>
      <c r="H7810" t="s">
        <v>6407</v>
      </c>
      <c r="I7810" t="s">
        <v>65</v>
      </c>
      <c r="J7810" t="s">
        <v>219</v>
      </c>
      <c r="K7810" t="s">
        <v>13005</v>
      </c>
      <c r="L7810" t="s">
        <v>12939</v>
      </c>
      <c r="M7810" t="s">
        <v>13006</v>
      </c>
      <c r="N7810" t="s">
        <v>7506</v>
      </c>
      <c r="O7810" t="s">
        <v>9725</v>
      </c>
      <c r="P7810">
        <v>3357990</v>
      </c>
      <c r="Q7810" t="s">
        <v>6636</v>
      </c>
      <c r="R7810" t="s">
        <v>6636</v>
      </c>
      <c r="S7810" s="12"/>
      <c r="T7810" s="13"/>
      <c r="U7810" t="s">
        <v>6636</v>
      </c>
    </row>
    <row r="7811" spans="1:21" x14ac:dyDescent="0.25">
      <c r="A7811" t="s">
        <v>6637</v>
      </c>
      <c r="B7811" s="12">
        <v>42372</v>
      </c>
      <c r="C7811" t="s">
        <v>13003</v>
      </c>
      <c r="D7811" s="11">
        <v>46197.634687500002</v>
      </c>
      <c r="E7811" t="s">
        <v>13004</v>
      </c>
      <c r="F7811" t="s">
        <v>6413</v>
      </c>
      <c r="G7811" t="s">
        <v>12941</v>
      </c>
      <c r="H7811" t="s">
        <v>6407</v>
      </c>
      <c r="I7811" t="s">
        <v>65</v>
      </c>
      <c r="J7811" t="s">
        <v>219</v>
      </c>
      <c r="K7811" t="s">
        <v>13007</v>
      </c>
      <c r="L7811" t="s">
        <v>12939</v>
      </c>
      <c r="M7811" t="s">
        <v>13008</v>
      </c>
      <c r="N7811" t="s">
        <v>7202</v>
      </c>
      <c r="O7811" t="s">
        <v>7203</v>
      </c>
      <c r="P7811">
        <v>2505990</v>
      </c>
      <c r="Q7811" t="s">
        <v>6636</v>
      </c>
      <c r="R7811" t="s">
        <v>6636</v>
      </c>
      <c r="S7811" s="12"/>
      <c r="T7811" s="13"/>
      <c r="U7811" t="s">
        <v>6636</v>
      </c>
    </row>
    <row r="7812" spans="1:21" x14ac:dyDescent="0.25">
      <c r="A7812" t="s">
        <v>6637</v>
      </c>
      <c r="B7812" s="12">
        <v>42371</v>
      </c>
      <c r="C7812" t="s">
        <v>13003</v>
      </c>
      <c r="D7812" s="11">
        <v>46197.634687500002</v>
      </c>
      <c r="E7812" t="s">
        <v>13004</v>
      </c>
      <c r="F7812" t="s">
        <v>6413</v>
      </c>
      <c r="G7812" t="s">
        <v>12942</v>
      </c>
      <c r="H7812" t="s">
        <v>6407</v>
      </c>
      <c r="I7812" t="s">
        <v>65</v>
      </c>
      <c r="J7812" t="s">
        <v>219</v>
      </c>
      <c r="K7812" t="s">
        <v>13005</v>
      </c>
      <c r="L7812" t="s">
        <v>12939</v>
      </c>
      <c r="M7812" t="s">
        <v>13006</v>
      </c>
      <c r="N7812" t="s">
        <v>7506</v>
      </c>
      <c r="O7812" t="s">
        <v>9725</v>
      </c>
      <c r="P7812">
        <v>3357990</v>
      </c>
      <c r="Q7812" t="s">
        <v>6636</v>
      </c>
      <c r="R7812" t="s">
        <v>6636</v>
      </c>
      <c r="S7812" s="12"/>
      <c r="T7812" s="13"/>
      <c r="U7812" t="s">
        <v>6636</v>
      </c>
    </row>
    <row r="7813" spans="1:21" x14ac:dyDescent="0.25">
      <c r="A7813" t="s">
        <v>6637</v>
      </c>
      <c r="B7813" s="12">
        <v>42372</v>
      </c>
      <c r="C7813" t="s">
        <v>13003</v>
      </c>
      <c r="D7813" s="11">
        <v>46197.634687500002</v>
      </c>
      <c r="E7813" t="s">
        <v>13004</v>
      </c>
      <c r="F7813" t="s">
        <v>6413</v>
      </c>
      <c r="G7813" t="s">
        <v>12942</v>
      </c>
      <c r="H7813" t="s">
        <v>6407</v>
      </c>
      <c r="I7813" t="s">
        <v>65</v>
      </c>
      <c r="J7813" t="s">
        <v>219</v>
      </c>
      <c r="K7813" t="s">
        <v>13007</v>
      </c>
      <c r="L7813" t="s">
        <v>12939</v>
      </c>
      <c r="M7813" t="s">
        <v>13008</v>
      </c>
      <c r="N7813" t="s">
        <v>7202</v>
      </c>
      <c r="O7813" t="s">
        <v>7203</v>
      </c>
      <c r="P7813">
        <v>2505990</v>
      </c>
      <c r="Q7813" t="s">
        <v>6636</v>
      </c>
      <c r="R7813" t="s">
        <v>6636</v>
      </c>
      <c r="S7813" s="12"/>
      <c r="T7813" s="13"/>
      <c r="U7813" t="s">
        <v>6636</v>
      </c>
    </row>
    <row r="7814" spans="1:21" x14ac:dyDescent="0.25">
      <c r="A7814" t="s">
        <v>6637</v>
      </c>
      <c r="B7814" s="12">
        <v>42371</v>
      </c>
      <c r="C7814" t="s">
        <v>13003</v>
      </c>
      <c r="D7814" s="11">
        <v>46197.634687500002</v>
      </c>
      <c r="E7814" t="s">
        <v>13004</v>
      </c>
      <c r="F7814" t="s">
        <v>6413</v>
      </c>
      <c r="G7814" t="s">
        <v>12943</v>
      </c>
      <c r="H7814" t="s">
        <v>6407</v>
      </c>
      <c r="I7814" t="s">
        <v>65</v>
      </c>
      <c r="J7814" t="s">
        <v>219</v>
      </c>
      <c r="K7814" t="s">
        <v>13005</v>
      </c>
      <c r="L7814" t="s">
        <v>12939</v>
      </c>
      <c r="M7814" t="s">
        <v>13006</v>
      </c>
      <c r="N7814" t="s">
        <v>7506</v>
      </c>
      <c r="O7814" t="s">
        <v>9725</v>
      </c>
      <c r="P7814">
        <v>3357990</v>
      </c>
      <c r="Q7814" t="s">
        <v>6636</v>
      </c>
      <c r="R7814" t="s">
        <v>6636</v>
      </c>
      <c r="S7814" s="12"/>
      <c r="T7814" s="13"/>
      <c r="U7814" t="s">
        <v>6636</v>
      </c>
    </row>
    <row r="7815" spans="1:21" x14ac:dyDescent="0.25">
      <c r="A7815" t="s">
        <v>6637</v>
      </c>
      <c r="B7815" s="12">
        <v>42372</v>
      </c>
      <c r="C7815" t="s">
        <v>13003</v>
      </c>
      <c r="D7815" s="11">
        <v>46197.634687500002</v>
      </c>
      <c r="E7815" t="s">
        <v>13004</v>
      </c>
      <c r="F7815" t="s">
        <v>6413</v>
      </c>
      <c r="G7815" t="s">
        <v>12943</v>
      </c>
      <c r="H7815" t="s">
        <v>6407</v>
      </c>
      <c r="I7815" t="s">
        <v>65</v>
      </c>
      <c r="J7815" t="s">
        <v>219</v>
      </c>
      <c r="K7815" t="s">
        <v>13007</v>
      </c>
      <c r="L7815" t="s">
        <v>12939</v>
      </c>
      <c r="M7815" t="s">
        <v>13008</v>
      </c>
      <c r="N7815" t="s">
        <v>7202</v>
      </c>
      <c r="O7815" t="s">
        <v>7203</v>
      </c>
      <c r="P7815">
        <v>2505990</v>
      </c>
      <c r="Q7815" t="s">
        <v>6636</v>
      </c>
      <c r="R7815" t="s">
        <v>6636</v>
      </c>
      <c r="S7815" s="12"/>
      <c r="T7815" s="13"/>
      <c r="U7815" t="s">
        <v>6636</v>
      </c>
    </row>
    <row r="7816" spans="1:21" x14ac:dyDescent="0.25">
      <c r="A7816" t="s">
        <v>6637</v>
      </c>
      <c r="B7816" s="12">
        <v>42371</v>
      </c>
      <c r="C7816" t="s">
        <v>13003</v>
      </c>
      <c r="D7816" s="11">
        <v>46197.634687500002</v>
      </c>
      <c r="E7816" t="s">
        <v>13004</v>
      </c>
      <c r="F7816" t="s">
        <v>6353</v>
      </c>
      <c r="G7816" t="s">
        <v>12937</v>
      </c>
      <c r="H7816" t="s">
        <v>6407</v>
      </c>
      <c r="I7816" t="s">
        <v>65</v>
      </c>
      <c r="J7816" t="s">
        <v>219</v>
      </c>
      <c r="K7816" t="s">
        <v>13005</v>
      </c>
      <c r="L7816" t="s">
        <v>12939</v>
      </c>
      <c r="M7816" t="s">
        <v>13006</v>
      </c>
      <c r="N7816" t="s">
        <v>7506</v>
      </c>
      <c r="O7816" t="s">
        <v>9725</v>
      </c>
      <c r="P7816">
        <v>3357990</v>
      </c>
      <c r="Q7816" t="s">
        <v>6636</v>
      </c>
      <c r="R7816" t="s">
        <v>6636</v>
      </c>
      <c r="S7816" s="12"/>
      <c r="T7816" s="13"/>
      <c r="U7816" t="s">
        <v>6636</v>
      </c>
    </row>
    <row r="7817" spans="1:21" x14ac:dyDescent="0.25">
      <c r="A7817" t="s">
        <v>6637</v>
      </c>
      <c r="B7817" s="12">
        <v>42372</v>
      </c>
      <c r="C7817" t="s">
        <v>13003</v>
      </c>
      <c r="D7817" s="11">
        <v>46197.634687500002</v>
      </c>
      <c r="E7817" t="s">
        <v>13004</v>
      </c>
      <c r="F7817" t="s">
        <v>6353</v>
      </c>
      <c r="G7817" t="s">
        <v>12937</v>
      </c>
      <c r="H7817" t="s">
        <v>6407</v>
      </c>
      <c r="I7817" t="s">
        <v>65</v>
      </c>
      <c r="J7817" t="s">
        <v>219</v>
      </c>
      <c r="K7817" t="s">
        <v>13007</v>
      </c>
      <c r="L7817" t="s">
        <v>12939</v>
      </c>
      <c r="M7817" t="s">
        <v>13008</v>
      </c>
      <c r="N7817" t="s">
        <v>7202</v>
      </c>
      <c r="O7817" t="s">
        <v>7203</v>
      </c>
      <c r="P7817">
        <v>2505990</v>
      </c>
      <c r="Q7817" t="s">
        <v>6636</v>
      </c>
      <c r="R7817" t="s">
        <v>6636</v>
      </c>
      <c r="S7817" s="12"/>
      <c r="T7817" s="13"/>
      <c r="U7817" t="s">
        <v>6636</v>
      </c>
    </row>
    <row r="7818" spans="1:21" x14ac:dyDescent="0.25">
      <c r="A7818" t="s">
        <v>6637</v>
      </c>
      <c r="B7818" s="12">
        <v>42371</v>
      </c>
      <c r="C7818" t="s">
        <v>13003</v>
      </c>
      <c r="D7818" s="11">
        <v>46197.634687500002</v>
      </c>
      <c r="E7818" t="s">
        <v>13004</v>
      </c>
      <c r="F7818" t="s">
        <v>6353</v>
      </c>
      <c r="G7818" t="s">
        <v>12941</v>
      </c>
      <c r="H7818" t="s">
        <v>6407</v>
      </c>
      <c r="I7818" t="s">
        <v>65</v>
      </c>
      <c r="J7818" t="s">
        <v>219</v>
      </c>
      <c r="K7818" t="s">
        <v>13005</v>
      </c>
      <c r="L7818" t="s">
        <v>12939</v>
      </c>
      <c r="M7818" t="s">
        <v>13006</v>
      </c>
      <c r="N7818" t="s">
        <v>7506</v>
      </c>
      <c r="O7818" t="s">
        <v>9725</v>
      </c>
      <c r="P7818">
        <v>3357990</v>
      </c>
      <c r="Q7818" t="s">
        <v>6636</v>
      </c>
      <c r="R7818" t="s">
        <v>6636</v>
      </c>
      <c r="S7818" s="12"/>
      <c r="T7818" s="13"/>
      <c r="U7818" t="s">
        <v>6636</v>
      </c>
    </row>
    <row r="7819" spans="1:21" x14ac:dyDescent="0.25">
      <c r="A7819" t="s">
        <v>6637</v>
      </c>
      <c r="B7819" s="12">
        <v>42372</v>
      </c>
      <c r="C7819" t="s">
        <v>13003</v>
      </c>
      <c r="D7819" s="11">
        <v>46197.634687500002</v>
      </c>
      <c r="E7819" t="s">
        <v>13004</v>
      </c>
      <c r="F7819" t="s">
        <v>6353</v>
      </c>
      <c r="G7819" t="s">
        <v>12941</v>
      </c>
      <c r="H7819" t="s">
        <v>6407</v>
      </c>
      <c r="I7819" t="s">
        <v>65</v>
      </c>
      <c r="J7819" t="s">
        <v>219</v>
      </c>
      <c r="K7819" t="s">
        <v>13007</v>
      </c>
      <c r="L7819" t="s">
        <v>12939</v>
      </c>
      <c r="M7819" t="s">
        <v>13008</v>
      </c>
      <c r="N7819" t="s">
        <v>7202</v>
      </c>
      <c r="O7819" t="s">
        <v>7203</v>
      </c>
      <c r="P7819">
        <v>2505990</v>
      </c>
      <c r="Q7819" t="s">
        <v>6636</v>
      </c>
      <c r="R7819" t="s">
        <v>6636</v>
      </c>
      <c r="S7819" s="12"/>
      <c r="T7819" s="13"/>
      <c r="U7819" t="s">
        <v>6636</v>
      </c>
    </row>
    <row r="7820" spans="1:21" x14ac:dyDescent="0.25">
      <c r="A7820" t="s">
        <v>6637</v>
      </c>
      <c r="B7820" s="12">
        <v>42371</v>
      </c>
      <c r="C7820" t="s">
        <v>13003</v>
      </c>
      <c r="D7820" s="11">
        <v>46197.634687500002</v>
      </c>
      <c r="E7820" t="s">
        <v>13004</v>
      </c>
      <c r="F7820" t="s">
        <v>6353</v>
      </c>
      <c r="G7820" t="s">
        <v>12942</v>
      </c>
      <c r="H7820" t="s">
        <v>6407</v>
      </c>
      <c r="I7820" t="s">
        <v>65</v>
      </c>
      <c r="J7820" t="s">
        <v>219</v>
      </c>
      <c r="K7820" t="s">
        <v>13005</v>
      </c>
      <c r="L7820" t="s">
        <v>12939</v>
      </c>
      <c r="M7820" t="s">
        <v>13006</v>
      </c>
      <c r="N7820" t="s">
        <v>7506</v>
      </c>
      <c r="O7820" t="s">
        <v>9725</v>
      </c>
      <c r="P7820">
        <v>3357990</v>
      </c>
      <c r="Q7820" t="s">
        <v>6636</v>
      </c>
      <c r="R7820" t="s">
        <v>6636</v>
      </c>
      <c r="S7820" s="12"/>
      <c r="T7820" s="13"/>
      <c r="U7820" t="s">
        <v>6636</v>
      </c>
    </row>
    <row r="7821" spans="1:21" x14ac:dyDescent="0.25">
      <c r="A7821" t="s">
        <v>6637</v>
      </c>
      <c r="B7821" s="12">
        <v>42372</v>
      </c>
      <c r="C7821" t="s">
        <v>13003</v>
      </c>
      <c r="D7821" s="11">
        <v>46197.634687500002</v>
      </c>
      <c r="E7821" t="s">
        <v>13004</v>
      </c>
      <c r="F7821" t="s">
        <v>6353</v>
      </c>
      <c r="G7821" t="s">
        <v>12942</v>
      </c>
      <c r="H7821" t="s">
        <v>6407</v>
      </c>
      <c r="I7821" t="s">
        <v>65</v>
      </c>
      <c r="J7821" t="s">
        <v>219</v>
      </c>
      <c r="K7821" t="s">
        <v>13007</v>
      </c>
      <c r="L7821" t="s">
        <v>12939</v>
      </c>
      <c r="M7821" t="s">
        <v>13008</v>
      </c>
      <c r="N7821" t="s">
        <v>7202</v>
      </c>
      <c r="O7821" t="s">
        <v>7203</v>
      </c>
      <c r="P7821">
        <v>2505990</v>
      </c>
      <c r="Q7821" t="s">
        <v>6636</v>
      </c>
      <c r="R7821" t="s">
        <v>6636</v>
      </c>
      <c r="S7821" s="12"/>
      <c r="T7821" s="13"/>
      <c r="U7821" t="s">
        <v>6636</v>
      </c>
    </row>
    <row r="7822" spans="1:21" x14ac:dyDescent="0.25">
      <c r="A7822" t="s">
        <v>6637</v>
      </c>
      <c r="B7822" s="12">
        <v>42371</v>
      </c>
      <c r="C7822" t="s">
        <v>13003</v>
      </c>
      <c r="D7822" s="11">
        <v>46197.634687500002</v>
      </c>
      <c r="E7822" t="s">
        <v>13004</v>
      </c>
      <c r="F7822" t="s">
        <v>6353</v>
      </c>
      <c r="G7822" t="s">
        <v>12943</v>
      </c>
      <c r="H7822" t="s">
        <v>6407</v>
      </c>
      <c r="I7822" t="s">
        <v>65</v>
      </c>
      <c r="J7822" t="s">
        <v>219</v>
      </c>
      <c r="K7822" t="s">
        <v>13005</v>
      </c>
      <c r="L7822" t="s">
        <v>12939</v>
      </c>
      <c r="M7822" t="s">
        <v>13006</v>
      </c>
      <c r="N7822" t="s">
        <v>7506</v>
      </c>
      <c r="O7822" t="s">
        <v>9725</v>
      </c>
      <c r="P7822">
        <v>3357990</v>
      </c>
      <c r="Q7822" t="s">
        <v>6636</v>
      </c>
      <c r="R7822" t="s">
        <v>6636</v>
      </c>
      <c r="S7822" s="12"/>
      <c r="T7822" s="13"/>
      <c r="U7822" t="s">
        <v>6636</v>
      </c>
    </row>
    <row r="7823" spans="1:21" x14ac:dyDescent="0.25">
      <c r="A7823" t="s">
        <v>6637</v>
      </c>
      <c r="B7823" s="12">
        <v>42372</v>
      </c>
      <c r="C7823" t="s">
        <v>13003</v>
      </c>
      <c r="D7823" s="11">
        <v>46197.634687500002</v>
      </c>
      <c r="E7823" t="s">
        <v>13004</v>
      </c>
      <c r="F7823" t="s">
        <v>6353</v>
      </c>
      <c r="G7823" t="s">
        <v>12943</v>
      </c>
      <c r="H7823" t="s">
        <v>6407</v>
      </c>
      <c r="I7823" t="s">
        <v>65</v>
      </c>
      <c r="J7823" t="s">
        <v>219</v>
      </c>
      <c r="K7823" t="s">
        <v>13007</v>
      </c>
      <c r="L7823" t="s">
        <v>12939</v>
      </c>
      <c r="M7823" t="s">
        <v>13008</v>
      </c>
      <c r="N7823" t="s">
        <v>7202</v>
      </c>
      <c r="O7823" t="s">
        <v>7203</v>
      </c>
      <c r="P7823">
        <v>2505990</v>
      </c>
      <c r="Q7823" t="s">
        <v>6636</v>
      </c>
      <c r="R7823" t="s">
        <v>6636</v>
      </c>
      <c r="S7823" s="12"/>
      <c r="T7823" s="13"/>
      <c r="U7823" t="s">
        <v>6636</v>
      </c>
    </row>
    <row r="7824" spans="1:21" x14ac:dyDescent="0.25">
      <c r="A7824" t="s">
        <v>6619</v>
      </c>
      <c r="B7824" s="12">
        <v>42372</v>
      </c>
      <c r="C7824" t="s">
        <v>13003</v>
      </c>
      <c r="D7824" s="11">
        <v>46197.656666666699</v>
      </c>
      <c r="E7824" t="s">
        <v>13004</v>
      </c>
      <c r="F7824" t="s">
        <v>6413</v>
      </c>
      <c r="G7824" t="s">
        <v>12937</v>
      </c>
      <c r="H7824" t="s">
        <v>6407</v>
      </c>
      <c r="I7824" t="s">
        <v>65</v>
      </c>
      <c r="J7824" t="s">
        <v>219</v>
      </c>
      <c r="K7824" t="s">
        <v>13007</v>
      </c>
      <c r="L7824" t="s">
        <v>12939</v>
      </c>
      <c r="M7824" t="s">
        <v>13008</v>
      </c>
      <c r="N7824" t="s">
        <v>7202</v>
      </c>
      <c r="O7824" t="s">
        <v>7203</v>
      </c>
      <c r="P7824">
        <v>2505990</v>
      </c>
      <c r="Q7824" t="s">
        <v>6636</v>
      </c>
      <c r="R7824" t="s">
        <v>6636</v>
      </c>
      <c r="S7824" s="12"/>
      <c r="T7824" s="13"/>
      <c r="U7824" t="s">
        <v>6636</v>
      </c>
    </row>
    <row r="7825" spans="1:21" x14ac:dyDescent="0.25">
      <c r="A7825" t="s">
        <v>6619</v>
      </c>
      <c r="B7825" s="12">
        <v>42372</v>
      </c>
      <c r="C7825" t="s">
        <v>13003</v>
      </c>
      <c r="D7825" s="11">
        <v>46197.656666666699</v>
      </c>
      <c r="E7825" t="s">
        <v>13004</v>
      </c>
      <c r="F7825" t="s">
        <v>6413</v>
      </c>
      <c r="G7825" t="s">
        <v>12941</v>
      </c>
      <c r="H7825" t="s">
        <v>6407</v>
      </c>
      <c r="I7825" t="s">
        <v>65</v>
      </c>
      <c r="J7825" t="s">
        <v>219</v>
      </c>
      <c r="K7825" t="s">
        <v>13007</v>
      </c>
      <c r="L7825" t="s">
        <v>12939</v>
      </c>
      <c r="M7825" t="s">
        <v>13008</v>
      </c>
      <c r="N7825" t="s">
        <v>7202</v>
      </c>
      <c r="O7825" t="s">
        <v>7203</v>
      </c>
      <c r="P7825">
        <v>2505990</v>
      </c>
      <c r="Q7825" t="s">
        <v>6636</v>
      </c>
      <c r="R7825" t="s">
        <v>6636</v>
      </c>
      <c r="S7825" s="12"/>
      <c r="T7825" s="13"/>
      <c r="U7825" t="s">
        <v>6636</v>
      </c>
    </row>
    <row r="7826" spans="1:21" x14ac:dyDescent="0.25">
      <c r="A7826" t="s">
        <v>6619</v>
      </c>
      <c r="B7826" s="12">
        <v>42372</v>
      </c>
      <c r="C7826" t="s">
        <v>13003</v>
      </c>
      <c r="D7826" s="11">
        <v>46197.656666666699</v>
      </c>
      <c r="E7826" t="s">
        <v>13004</v>
      </c>
      <c r="F7826" t="s">
        <v>6413</v>
      </c>
      <c r="G7826" t="s">
        <v>12942</v>
      </c>
      <c r="H7826" t="s">
        <v>6407</v>
      </c>
      <c r="I7826" t="s">
        <v>65</v>
      </c>
      <c r="J7826" t="s">
        <v>219</v>
      </c>
      <c r="K7826" t="s">
        <v>13007</v>
      </c>
      <c r="L7826" t="s">
        <v>12939</v>
      </c>
      <c r="M7826" t="s">
        <v>13008</v>
      </c>
      <c r="N7826" t="s">
        <v>7202</v>
      </c>
      <c r="O7826" t="s">
        <v>7203</v>
      </c>
      <c r="P7826">
        <v>2505990</v>
      </c>
      <c r="Q7826" t="s">
        <v>6636</v>
      </c>
      <c r="R7826" t="s">
        <v>6636</v>
      </c>
      <c r="S7826" s="12"/>
      <c r="T7826" s="13"/>
      <c r="U7826" t="s">
        <v>6636</v>
      </c>
    </row>
    <row r="7827" spans="1:21" x14ac:dyDescent="0.25">
      <c r="A7827" t="s">
        <v>6619</v>
      </c>
      <c r="B7827" s="12">
        <v>42372</v>
      </c>
      <c r="C7827" t="s">
        <v>13003</v>
      </c>
      <c r="D7827" s="11">
        <v>46197.656666666699</v>
      </c>
      <c r="E7827" t="s">
        <v>13004</v>
      </c>
      <c r="F7827" t="s">
        <v>6413</v>
      </c>
      <c r="G7827" t="s">
        <v>12943</v>
      </c>
      <c r="H7827" t="s">
        <v>6407</v>
      </c>
      <c r="I7827" t="s">
        <v>65</v>
      </c>
      <c r="J7827" t="s">
        <v>219</v>
      </c>
      <c r="K7827" t="s">
        <v>13007</v>
      </c>
      <c r="L7827" t="s">
        <v>12939</v>
      </c>
      <c r="M7827" t="s">
        <v>13008</v>
      </c>
      <c r="N7827" t="s">
        <v>7202</v>
      </c>
      <c r="O7827" t="s">
        <v>7203</v>
      </c>
      <c r="P7827">
        <v>2505990</v>
      </c>
      <c r="Q7827" t="s">
        <v>6636</v>
      </c>
      <c r="R7827" t="s">
        <v>6636</v>
      </c>
      <c r="S7827" s="12"/>
      <c r="T7827" s="13"/>
      <c r="U7827" t="s">
        <v>6636</v>
      </c>
    </row>
    <row r="7828" spans="1:21" x14ac:dyDescent="0.25">
      <c r="A7828" t="s">
        <v>6619</v>
      </c>
      <c r="B7828" s="12">
        <v>42372</v>
      </c>
      <c r="C7828" t="s">
        <v>13003</v>
      </c>
      <c r="D7828" s="11">
        <v>46197.656666666699</v>
      </c>
      <c r="E7828" t="s">
        <v>13004</v>
      </c>
      <c r="F7828" t="s">
        <v>6353</v>
      </c>
      <c r="G7828" t="s">
        <v>12937</v>
      </c>
      <c r="H7828" t="s">
        <v>6407</v>
      </c>
      <c r="I7828" t="s">
        <v>65</v>
      </c>
      <c r="J7828" t="s">
        <v>219</v>
      </c>
      <c r="K7828" t="s">
        <v>13007</v>
      </c>
      <c r="L7828" t="s">
        <v>12939</v>
      </c>
      <c r="M7828" t="s">
        <v>13008</v>
      </c>
      <c r="N7828" t="s">
        <v>7202</v>
      </c>
      <c r="O7828" t="s">
        <v>7203</v>
      </c>
      <c r="P7828">
        <v>2505990</v>
      </c>
      <c r="Q7828" t="s">
        <v>6636</v>
      </c>
      <c r="R7828" t="s">
        <v>6636</v>
      </c>
      <c r="S7828" s="12"/>
      <c r="T7828" s="13"/>
      <c r="U7828" t="s">
        <v>6636</v>
      </c>
    </row>
    <row r="7829" spans="1:21" x14ac:dyDescent="0.25">
      <c r="A7829" t="s">
        <v>6619</v>
      </c>
      <c r="B7829" s="12">
        <v>42372</v>
      </c>
      <c r="C7829" t="s">
        <v>13003</v>
      </c>
      <c r="D7829" s="11">
        <v>46197.656666666699</v>
      </c>
      <c r="E7829" t="s">
        <v>13004</v>
      </c>
      <c r="F7829" t="s">
        <v>6353</v>
      </c>
      <c r="G7829" t="s">
        <v>12941</v>
      </c>
      <c r="H7829" t="s">
        <v>6407</v>
      </c>
      <c r="I7829" t="s">
        <v>65</v>
      </c>
      <c r="J7829" t="s">
        <v>219</v>
      </c>
      <c r="K7829" t="s">
        <v>13007</v>
      </c>
      <c r="L7829" t="s">
        <v>12939</v>
      </c>
      <c r="M7829" t="s">
        <v>13008</v>
      </c>
      <c r="N7829" t="s">
        <v>7202</v>
      </c>
      <c r="O7829" t="s">
        <v>7203</v>
      </c>
      <c r="P7829">
        <v>2505990</v>
      </c>
      <c r="Q7829" t="s">
        <v>6636</v>
      </c>
      <c r="R7829" t="s">
        <v>6636</v>
      </c>
      <c r="S7829" s="12"/>
      <c r="T7829" s="13"/>
      <c r="U7829" t="s">
        <v>6636</v>
      </c>
    </row>
    <row r="7830" spans="1:21" x14ac:dyDescent="0.25">
      <c r="A7830" t="s">
        <v>6619</v>
      </c>
      <c r="B7830" s="12">
        <v>42372</v>
      </c>
      <c r="C7830" t="s">
        <v>13003</v>
      </c>
      <c r="D7830" s="11">
        <v>46197.656666666699</v>
      </c>
      <c r="E7830" t="s">
        <v>13004</v>
      </c>
      <c r="F7830" t="s">
        <v>6353</v>
      </c>
      <c r="G7830" t="s">
        <v>12942</v>
      </c>
      <c r="H7830" t="s">
        <v>6407</v>
      </c>
      <c r="I7830" t="s">
        <v>65</v>
      </c>
      <c r="J7830" t="s">
        <v>219</v>
      </c>
      <c r="K7830" t="s">
        <v>13007</v>
      </c>
      <c r="L7830" t="s">
        <v>12939</v>
      </c>
      <c r="M7830" t="s">
        <v>13008</v>
      </c>
      <c r="N7830" t="s">
        <v>7202</v>
      </c>
      <c r="O7830" t="s">
        <v>7203</v>
      </c>
      <c r="P7830">
        <v>2505990</v>
      </c>
      <c r="Q7830" t="s">
        <v>6636</v>
      </c>
      <c r="R7830" t="s">
        <v>6636</v>
      </c>
      <c r="S7830" s="12"/>
      <c r="T7830" s="13"/>
      <c r="U7830" t="s">
        <v>6636</v>
      </c>
    </row>
    <row r="7831" spans="1:21" x14ac:dyDescent="0.25">
      <c r="A7831" t="s">
        <v>6619</v>
      </c>
      <c r="B7831" s="12">
        <v>42372</v>
      </c>
      <c r="C7831" t="s">
        <v>13003</v>
      </c>
      <c r="D7831" s="11">
        <v>46197.656666666699</v>
      </c>
      <c r="E7831" t="s">
        <v>13004</v>
      </c>
      <c r="F7831" t="s">
        <v>6353</v>
      </c>
      <c r="G7831" t="s">
        <v>12943</v>
      </c>
      <c r="H7831" t="s">
        <v>6407</v>
      </c>
      <c r="I7831" t="s">
        <v>65</v>
      </c>
      <c r="J7831" t="s">
        <v>219</v>
      </c>
      <c r="K7831" t="s">
        <v>13007</v>
      </c>
      <c r="L7831" t="s">
        <v>12939</v>
      </c>
      <c r="M7831" t="s">
        <v>13008</v>
      </c>
      <c r="N7831" t="s">
        <v>7202</v>
      </c>
      <c r="O7831" t="s">
        <v>7203</v>
      </c>
      <c r="P7831">
        <v>2505990</v>
      </c>
      <c r="Q7831" t="s">
        <v>6636</v>
      </c>
      <c r="R7831" t="s">
        <v>6636</v>
      </c>
      <c r="S7831" s="12"/>
      <c r="T7831" s="13"/>
      <c r="U7831" t="s">
        <v>6636</v>
      </c>
    </row>
    <row r="7832" spans="1:21" x14ac:dyDescent="0.25">
      <c r="A7832" t="s">
        <v>6637</v>
      </c>
      <c r="B7832" s="12">
        <v>42391</v>
      </c>
      <c r="C7832" t="s">
        <v>13009</v>
      </c>
      <c r="D7832" s="11">
        <v>46197.730092592603</v>
      </c>
      <c r="E7832" t="s">
        <v>13010</v>
      </c>
      <c r="F7832" t="s">
        <v>6413</v>
      </c>
      <c r="G7832" t="s">
        <v>12968</v>
      </c>
      <c r="H7832" t="s">
        <v>6407</v>
      </c>
      <c r="I7832" t="s">
        <v>55</v>
      </c>
      <c r="J7832" t="s">
        <v>737</v>
      </c>
      <c r="K7832" t="s">
        <v>12969</v>
      </c>
      <c r="L7832" t="s">
        <v>12970</v>
      </c>
      <c r="M7832" t="s">
        <v>12971</v>
      </c>
      <c r="N7832" t="s">
        <v>8601</v>
      </c>
      <c r="O7832" t="s">
        <v>8602</v>
      </c>
      <c r="P7832">
        <v>2549000</v>
      </c>
      <c r="Q7832" t="s">
        <v>6636</v>
      </c>
      <c r="R7832" t="s">
        <v>6636</v>
      </c>
      <c r="S7832" s="12"/>
      <c r="T7832" s="13"/>
      <c r="U7832" t="s">
        <v>9612</v>
      </c>
    </row>
    <row r="7833" spans="1:21" x14ac:dyDescent="0.25">
      <c r="A7833" t="s">
        <v>6637</v>
      </c>
      <c r="B7833" s="12">
        <v>42391</v>
      </c>
      <c r="C7833" t="s">
        <v>13009</v>
      </c>
      <c r="D7833" s="11">
        <v>46197.730092592603</v>
      </c>
      <c r="E7833" t="s">
        <v>13010</v>
      </c>
      <c r="F7833" t="s">
        <v>6413</v>
      </c>
      <c r="G7833" t="s">
        <v>12972</v>
      </c>
      <c r="H7833" t="s">
        <v>6407</v>
      </c>
      <c r="I7833" t="s">
        <v>55</v>
      </c>
      <c r="J7833" t="s">
        <v>737</v>
      </c>
      <c r="K7833" t="s">
        <v>12969</v>
      </c>
      <c r="L7833" t="s">
        <v>12970</v>
      </c>
      <c r="M7833" t="s">
        <v>12971</v>
      </c>
      <c r="N7833" t="s">
        <v>8601</v>
      </c>
      <c r="O7833" t="s">
        <v>8602</v>
      </c>
      <c r="P7833">
        <v>2549000</v>
      </c>
      <c r="Q7833" t="s">
        <v>6636</v>
      </c>
      <c r="R7833" t="s">
        <v>6636</v>
      </c>
      <c r="S7833" s="12"/>
      <c r="T7833" s="13"/>
      <c r="U7833" t="s">
        <v>9612</v>
      </c>
    </row>
    <row r="7834" spans="1:21" x14ac:dyDescent="0.25">
      <c r="A7834" t="s">
        <v>6637</v>
      </c>
      <c r="B7834" s="12">
        <v>42391</v>
      </c>
      <c r="C7834" t="s">
        <v>13009</v>
      </c>
      <c r="D7834" s="11">
        <v>46197.730092592603</v>
      </c>
      <c r="E7834" t="s">
        <v>13010</v>
      </c>
      <c r="F7834" t="s">
        <v>6413</v>
      </c>
      <c r="G7834" t="s">
        <v>12937</v>
      </c>
      <c r="H7834" t="s">
        <v>6407</v>
      </c>
      <c r="I7834" t="s">
        <v>55</v>
      </c>
      <c r="J7834" t="s">
        <v>737</v>
      </c>
      <c r="K7834" t="s">
        <v>12969</v>
      </c>
      <c r="L7834" t="s">
        <v>12970</v>
      </c>
      <c r="M7834" t="s">
        <v>12971</v>
      </c>
      <c r="N7834" t="s">
        <v>8601</v>
      </c>
      <c r="O7834" t="s">
        <v>8602</v>
      </c>
      <c r="P7834">
        <v>2549000</v>
      </c>
      <c r="Q7834" t="s">
        <v>6636</v>
      </c>
      <c r="R7834" t="s">
        <v>6636</v>
      </c>
      <c r="S7834" s="12"/>
      <c r="T7834" s="13"/>
      <c r="U7834" t="s">
        <v>9612</v>
      </c>
    </row>
    <row r="7835" spans="1:21" x14ac:dyDescent="0.25">
      <c r="A7835" t="s">
        <v>6637</v>
      </c>
      <c r="B7835" s="12">
        <v>42391</v>
      </c>
      <c r="C7835" t="s">
        <v>13009</v>
      </c>
      <c r="D7835" s="11">
        <v>46197.730092592603</v>
      </c>
      <c r="E7835" t="s">
        <v>13010</v>
      </c>
      <c r="F7835" t="s">
        <v>6413</v>
      </c>
      <c r="G7835" t="s">
        <v>12973</v>
      </c>
      <c r="H7835" t="s">
        <v>6407</v>
      </c>
      <c r="I7835" t="s">
        <v>55</v>
      </c>
      <c r="J7835" t="s">
        <v>737</v>
      </c>
      <c r="K7835" t="s">
        <v>12969</v>
      </c>
      <c r="L7835" t="s">
        <v>12970</v>
      </c>
      <c r="M7835" t="s">
        <v>12971</v>
      </c>
      <c r="N7835" t="s">
        <v>8601</v>
      </c>
      <c r="O7835" t="s">
        <v>8602</v>
      </c>
      <c r="P7835">
        <v>2549000</v>
      </c>
      <c r="Q7835" t="s">
        <v>6636</v>
      </c>
      <c r="R7835" t="s">
        <v>6636</v>
      </c>
      <c r="S7835" s="12"/>
      <c r="T7835" s="13"/>
      <c r="U7835" t="s">
        <v>9612</v>
      </c>
    </row>
    <row r="7836" spans="1:21" x14ac:dyDescent="0.25">
      <c r="A7836" t="s">
        <v>6637</v>
      </c>
      <c r="B7836" s="12">
        <v>42391</v>
      </c>
      <c r="C7836" t="s">
        <v>13009</v>
      </c>
      <c r="D7836" s="11">
        <v>46197.730092592603</v>
      </c>
      <c r="E7836" t="s">
        <v>13010</v>
      </c>
      <c r="F7836" t="s">
        <v>6413</v>
      </c>
      <c r="G7836" t="s">
        <v>12974</v>
      </c>
      <c r="H7836" t="s">
        <v>6407</v>
      </c>
      <c r="I7836" t="s">
        <v>55</v>
      </c>
      <c r="J7836" t="s">
        <v>737</v>
      </c>
      <c r="K7836" t="s">
        <v>12969</v>
      </c>
      <c r="L7836" t="s">
        <v>12970</v>
      </c>
      <c r="M7836" t="s">
        <v>12971</v>
      </c>
      <c r="N7836" t="s">
        <v>8601</v>
      </c>
      <c r="O7836" t="s">
        <v>8602</v>
      </c>
      <c r="P7836">
        <v>2549000</v>
      </c>
      <c r="Q7836" t="s">
        <v>6636</v>
      </c>
      <c r="R7836" t="s">
        <v>6636</v>
      </c>
      <c r="S7836" s="12"/>
      <c r="T7836" s="13"/>
      <c r="U7836" t="s">
        <v>9612</v>
      </c>
    </row>
    <row r="7837" spans="1:21" x14ac:dyDescent="0.25">
      <c r="A7837" t="s">
        <v>6637</v>
      </c>
      <c r="B7837" s="12">
        <v>42391</v>
      </c>
      <c r="C7837" t="s">
        <v>13009</v>
      </c>
      <c r="D7837" s="11">
        <v>46197.730092592603</v>
      </c>
      <c r="E7837" t="s">
        <v>13010</v>
      </c>
      <c r="F7837" t="s">
        <v>6353</v>
      </c>
      <c r="G7837" t="s">
        <v>12968</v>
      </c>
      <c r="H7837" t="s">
        <v>6407</v>
      </c>
      <c r="I7837" t="s">
        <v>55</v>
      </c>
      <c r="J7837" t="s">
        <v>737</v>
      </c>
      <c r="K7837" t="s">
        <v>12969</v>
      </c>
      <c r="L7837" t="s">
        <v>12970</v>
      </c>
      <c r="M7837" t="s">
        <v>12971</v>
      </c>
      <c r="N7837" t="s">
        <v>8601</v>
      </c>
      <c r="O7837" t="s">
        <v>8602</v>
      </c>
      <c r="P7837">
        <v>2549000</v>
      </c>
      <c r="Q7837" t="s">
        <v>6636</v>
      </c>
      <c r="R7837" t="s">
        <v>6636</v>
      </c>
      <c r="S7837" s="12"/>
      <c r="T7837" s="13"/>
      <c r="U7837" t="s">
        <v>9612</v>
      </c>
    </row>
    <row r="7838" spans="1:21" x14ac:dyDescent="0.25">
      <c r="A7838" t="s">
        <v>6637</v>
      </c>
      <c r="B7838" s="12">
        <v>42391</v>
      </c>
      <c r="C7838" t="s">
        <v>13009</v>
      </c>
      <c r="D7838" s="11">
        <v>46197.730092592603</v>
      </c>
      <c r="E7838" t="s">
        <v>13010</v>
      </c>
      <c r="F7838" t="s">
        <v>6353</v>
      </c>
      <c r="G7838" t="s">
        <v>12972</v>
      </c>
      <c r="H7838" t="s">
        <v>6407</v>
      </c>
      <c r="I7838" t="s">
        <v>55</v>
      </c>
      <c r="J7838" t="s">
        <v>737</v>
      </c>
      <c r="K7838" t="s">
        <v>12969</v>
      </c>
      <c r="L7838" t="s">
        <v>12970</v>
      </c>
      <c r="M7838" t="s">
        <v>12971</v>
      </c>
      <c r="N7838" t="s">
        <v>8601</v>
      </c>
      <c r="O7838" t="s">
        <v>8602</v>
      </c>
      <c r="P7838">
        <v>2549000</v>
      </c>
      <c r="Q7838" t="s">
        <v>6636</v>
      </c>
      <c r="R7838" t="s">
        <v>6636</v>
      </c>
      <c r="S7838" s="12"/>
      <c r="T7838" s="13"/>
      <c r="U7838" t="s">
        <v>9612</v>
      </c>
    </row>
    <row r="7839" spans="1:21" x14ac:dyDescent="0.25">
      <c r="A7839" t="s">
        <v>6637</v>
      </c>
      <c r="B7839" s="12">
        <v>42391</v>
      </c>
      <c r="C7839" t="s">
        <v>13009</v>
      </c>
      <c r="D7839" s="11">
        <v>46197.730092592603</v>
      </c>
      <c r="E7839" t="s">
        <v>13010</v>
      </c>
      <c r="F7839" t="s">
        <v>6353</v>
      </c>
      <c r="G7839" t="s">
        <v>12937</v>
      </c>
      <c r="H7839" t="s">
        <v>6407</v>
      </c>
      <c r="I7839" t="s">
        <v>55</v>
      </c>
      <c r="J7839" t="s">
        <v>737</v>
      </c>
      <c r="K7839" t="s">
        <v>12969</v>
      </c>
      <c r="L7839" t="s">
        <v>12970</v>
      </c>
      <c r="M7839" t="s">
        <v>12971</v>
      </c>
      <c r="N7839" t="s">
        <v>8601</v>
      </c>
      <c r="O7839" t="s">
        <v>8602</v>
      </c>
      <c r="P7839">
        <v>2549000</v>
      </c>
      <c r="Q7839" t="s">
        <v>6636</v>
      </c>
      <c r="R7839" t="s">
        <v>6636</v>
      </c>
      <c r="S7839" s="12"/>
      <c r="T7839" s="13"/>
      <c r="U7839" t="s">
        <v>9612</v>
      </c>
    </row>
    <row r="7840" spans="1:21" x14ac:dyDescent="0.25">
      <c r="A7840" t="s">
        <v>6637</v>
      </c>
      <c r="B7840" s="12">
        <v>42391</v>
      </c>
      <c r="C7840" t="s">
        <v>13009</v>
      </c>
      <c r="D7840" s="11">
        <v>46197.730092592603</v>
      </c>
      <c r="E7840" t="s">
        <v>13010</v>
      </c>
      <c r="F7840" t="s">
        <v>6353</v>
      </c>
      <c r="G7840" t="s">
        <v>12973</v>
      </c>
      <c r="H7840" t="s">
        <v>6407</v>
      </c>
      <c r="I7840" t="s">
        <v>55</v>
      </c>
      <c r="J7840" t="s">
        <v>737</v>
      </c>
      <c r="K7840" t="s">
        <v>12969</v>
      </c>
      <c r="L7840" t="s">
        <v>12970</v>
      </c>
      <c r="M7840" t="s">
        <v>12971</v>
      </c>
      <c r="N7840" t="s">
        <v>8601</v>
      </c>
      <c r="O7840" t="s">
        <v>8602</v>
      </c>
      <c r="P7840">
        <v>2549000</v>
      </c>
      <c r="Q7840" t="s">
        <v>6636</v>
      </c>
      <c r="R7840" t="s">
        <v>6636</v>
      </c>
      <c r="S7840" s="12"/>
      <c r="T7840" s="13"/>
      <c r="U7840" t="s">
        <v>9612</v>
      </c>
    </row>
    <row r="7841" spans="1:21" x14ac:dyDescent="0.25">
      <c r="A7841" t="s">
        <v>6637</v>
      </c>
      <c r="B7841" s="12">
        <v>42391</v>
      </c>
      <c r="C7841" t="s">
        <v>13009</v>
      </c>
      <c r="D7841" s="11">
        <v>46197.730092592603</v>
      </c>
      <c r="E7841" t="s">
        <v>13010</v>
      </c>
      <c r="F7841" t="s">
        <v>6353</v>
      </c>
      <c r="G7841" t="s">
        <v>12974</v>
      </c>
      <c r="H7841" t="s">
        <v>6407</v>
      </c>
      <c r="I7841" t="s">
        <v>55</v>
      </c>
      <c r="J7841" t="s">
        <v>737</v>
      </c>
      <c r="K7841" t="s">
        <v>12969</v>
      </c>
      <c r="L7841" t="s">
        <v>12970</v>
      </c>
      <c r="M7841" t="s">
        <v>12971</v>
      </c>
      <c r="N7841" t="s">
        <v>8601</v>
      </c>
      <c r="O7841" t="s">
        <v>8602</v>
      </c>
      <c r="P7841">
        <v>2549000</v>
      </c>
      <c r="Q7841" t="s">
        <v>6636</v>
      </c>
      <c r="R7841" t="s">
        <v>6636</v>
      </c>
      <c r="S7841" s="12"/>
      <c r="T7841" s="13"/>
      <c r="U7841" t="s">
        <v>9612</v>
      </c>
    </row>
    <row r="7842" spans="1:21" x14ac:dyDescent="0.25">
      <c r="A7842" t="s">
        <v>6619</v>
      </c>
      <c r="B7842" s="12">
        <v>42391</v>
      </c>
      <c r="C7842" t="s">
        <v>13009</v>
      </c>
      <c r="D7842" s="11">
        <v>46197.744317129604</v>
      </c>
      <c r="E7842" t="s">
        <v>13010</v>
      </c>
      <c r="F7842" t="s">
        <v>6413</v>
      </c>
      <c r="G7842" t="s">
        <v>12968</v>
      </c>
      <c r="H7842" t="s">
        <v>6407</v>
      </c>
      <c r="I7842" t="s">
        <v>55</v>
      </c>
      <c r="J7842" t="s">
        <v>737</v>
      </c>
      <c r="K7842" t="s">
        <v>12969</v>
      </c>
      <c r="L7842" t="s">
        <v>12970</v>
      </c>
      <c r="M7842" t="s">
        <v>12971</v>
      </c>
      <c r="N7842" t="s">
        <v>8601</v>
      </c>
      <c r="O7842" t="s">
        <v>8602</v>
      </c>
      <c r="P7842">
        <v>2549000</v>
      </c>
      <c r="Q7842" t="s">
        <v>6636</v>
      </c>
      <c r="R7842" t="s">
        <v>6636</v>
      </c>
      <c r="S7842" s="12"/>
      <c r="T7842" s="13"/>
      <c r="U7842" t="s">
        <v>9612</v>
      </c>
    </row>
    <row r="7843" spans="1:21" x14ac:dyDescent="0.25">
      <c r="A7843" t="s">
        <v>6619</v>
      </c>
      <c r="B7843" s="12">
        <v>42391</v>
      </c>
      <c r="C7843" t="s">
        <v>13009</v>
      </c>
      <c r="D7843" s="11">
        <v>46197.744317129604</v>
      </c>
      <c r="E7843" t="s">
        <v>13010</v>
      </c>
      <c r="F7843" t="s">
        <v>6413</v>
      </c>
      <c r="G7843" t="s">
        <v>12972</v>
      </c>
      <c r="H7843" t="s">
        <v>6407</v>
      </c>
      <c r="I7843" t="s">
        <v>55</v>
      </c>
      <c r="J7843" t="s">
        <v>737</v>
      </c>
      <c r="K7843" t="s">
        <v>12969</v>
      </c>
      <c r="L7843" t="s">
        <v>12970</v>
      </c>
      <c r="M7843" t="s">
        <v>12971</v>
      </c>
      <c r="N7843" t="s">
        <v>8601</v>
      </c>
      <c r="O7843" t="s">
        <v>8602</v>
      </c>
      <c r="P7843">
        <v>2549000</v>
      </c>
      <c r="Q7843" t="s">
        <v>6636</v>
      </c>
      <c r="R7843" t="s">
        <v>6636</v>
      </c>
      <c r="S7843" s="12"/>
      <c r="T7843" s="13"/>
      <c r="U7843" t="s">
        <v>9612</v>
      </c>
    </row>
    <row r="7844" spans="1:21" x14ac:dyDescent="0.25">
      <c r="A7844" t="s">
        <v>6619</v>
      </c>
      <c r="B7844" s="12">
        <v>42391</v>
      </c>
      <c r="C7844" t="s">
        <v>13009</v>
      </c>
      <c r="D7844" s="11">
        <v>46197.744317129604</v>
      </c>
      <c r="E7844" t="s">
        <v>13010</v>
      </c>
      <c r="F7844" t="s">
        <v>6413</v>
      </c>
      <c r="G7844" t="s">
        <v>12937</v>
      </c>
      <c r="H7844" t="s">
        <v>6407</v>
      </c>
      <c r="I7844" t="s">
        <v>55</v>
      </c>
      <c r="J7844" t="s">
        <v>737</v>
      </c>
      <c r="K7844" t="s">
        <v>12969</v>
      </c>
      <c r="L7844" t="s">
        <v>12970</v>
      </c>
      <c r="M7844" t="s">
        <v>12971</v>
      </c>
      <c r="N7844" t="s">
        <v>8601</v>
      </c>
      <c r="O7844" t="s">
        <v>8602</v>
      </c>
      <c r="P7844">
        <v>2549000</v>
      </c>
      <c r="Q7844" t="s">
        <v>6636</v>
      </c>
      <c r="R7844" t="s">
        <v>6636</v>
      </c>
      <c r="S7844" s="12"/>
      <c r="T7844" s="13"/>
      <c r="U7844" t="s">
        <v>9612</v>
      </c>
    </row>
    <row r="7845" spans="1:21" x14ac:dyDescent="0.25">
      <c r="A7845" t="s">
        <v>6619</v>
      </c>
      <c r="B7845" s="12">
        <v>42391</v>
      </c>
      <c r="C7845" t="s">
        <v>13009</v>
      </c>
      <c r="D7845" s="11">
        <v>46197.744317129604</v>
      </c>
      <c r="E7845" t="s">
        <v>13010</v>
      </c>
      <c r="F7845" t="s">
        <v>6413</v>
      </c>
      <c r="G7845" t="s">
        <v>12973</v>
      </c>
      <c r="H7845" t="s">
        <v>6407</v>
      </c>
      <c r="I7845" t="s">
        <v>55</v>
      </c>
      <c r="J7845" t="s">
        <v>737</v>
      </c>
      <c r="K7845" t="s">
        <v>12969</v>
      </c>
      <c r="L7845" t="s">
        <v>12970</v>
      </c>
      <c r="M7845" t="s">
        <v>12971</v>
      </c>
      <c r="N7845" t="s">
        <v>8601</v>
      </c>
      <c r="O7845" t="s">
        <v>8602</v>
      </c>
      <c r="P7845">
        <v>2549000</v>
      </c>
      <c r="Q7845" t="s">
        <v>6636</v>
      </c>
      <c r="R7845" t="s">
        <v>6636</v>
      </c>
      <c r="S7845" s="12"/>
      <c r="T7845" s="13"/>
      <c r="U7845" t="s">
        <v>9612</v>
      </c>
    </row>
    <row r="7846" spans="1:21" x14ac:dyDescent="0.25">
      <c r="A7846" t="s">
        <v>6619</v>
      </c>
      <c r="B7846" s="12">
        <v>42391</v>
      </c>
      <c r="C7846" t="s">
        <v>13009</v>
      </c>
      <c r="D7846" s="11">
        <v>46197.744317129604</v>
      </c>
      <c r="E7846" t="s">
        <v>13010</v>
      </c>
      <c r="F7846" t="s">
        <v>6413</v>
      </c>
      <c r="G7846" t="s">
        <v>12974</v>
      </c>
      <c r="H7846" t="s">
        <v>6407</v>
      </c>
      <c r="I7846" t="s">
        <v>55</v>
      </c>
      <c r="J7846" t="s">
        <v>737</v>
      </c>
      <c r="K7846" t="s">
        <v>12969</v>
      </c>
      <c r="L7846" t="s">
        <v>12970</v>
      </c>
      <c r="M7846" t="s">
        <v>12971</v>
      </c>
      <c r="N7846" t="s">
        <v>8601</v>
      </c>
      <c r="O7846" t="s">
        <v>8602</v>
      </c>
      <c r="P7846">
        <v>2549000</v>
      </c>
      <c r="Q7846" t="s">
        <v>6636</v>
      </c>
      <c r="R7846" t="s">
        <v>6636</v>
      </c>
      <c r="S7846" s="12"/>
      <c r="T7846" s="13"/>
      <c r="U7846" t="s">
        <v>9612</v>
      </c>
    </row>
    <row r="7847" spans="1:21" x14ac:dyDescent="0.25">
      <c r="A7847" t="s">
        <v>6619</v>
      </c>
      <c r="B7847" s="12">
        <v>42391</v>
      </c>
      <c r="C7847" t="s">
        <v>13009</v>
      </c>
      <c r="D7847" s="11">
        <v>46197.744317129604</v>
      </c>
      <c r="E7847" t="s">
        <v>13010</v>
      </c>
      <c r="F7847" t="s">
        <v>6353</v>
      </c>
      <c r="G7847" t="s">
        <v>12968</v>
      </c>
      <c r="H7847" t="s">
        <v>6407</v>
      </c>
      <c r="I7847" t="s">
        <v>55</v>
      </c>
      <c r="J7847" t="s">
        <v>737</v>
      </c>
      <c r="K7847" t="s">
        <v>12969</v>
      </c>
      <c r="L7847" t="s">
        <v>12970</v>
      </c>
      <c r="M7847" t="s">
        <v>12971</v>
      </c>
      <c r="N7847" t="s">
        <v>8601</v>
      </c>
      <c r="O7847" t="s">
        <v>8602</v>
      </c>
      <c r="P7847">
        <v>2549000</v>
      </c>
      <c r="Q7847" t="s">
        <v>6636</v>
      </c>
      <c r="R7847" t="s">
        <v>6636</v>
      </c>
      <c r="S7847" s="12"/>
      <c r="T7847" s="13"/>
      <c r="U7847" t="s">
        <v>9612</v>
      </c>
    </row>
    <row r="7848" spans="1:21" x14ac:dyDescent="0.25">
      <c r="A7848" t="s">
        <v>6619</v>
      </c>
      <c r="B7848" s="12">
        <v>42391</v>
      </c>
      <c r="C7848" t="s">
        <v>13009</v>
      </c>
      <c r="D7848" s="11">
        <v>46197.744317129604</v>
      </c>
      <c r="E7848" t="s">
        <v>13010</v>
      </c>
      <c r="F7848" t="s">
        <v>6353</v>
      </c>
      <c r="G7848" t="s">
        <v>12972</v>
      </c>
      <c r="H7848" t="s">
        <v>6407</v>
      </c>
      <c r="I7848" t="s">
        <v>55</v>
      </c>
      <c r="J7848" t="s">
        <v>737</v>
      </c>
      <c r="K7848" t="s">
        <v>12969</v>
      </c>
      <c r="L7848" t="s">
        <v>12970</v>
      </c>
      <c r="M7848" t="s">
        <v>12971</v>
      </c>
      <c r="N7848" t="s">
        <v>8601</v>
      </c>
      <c r="O7848" t="s">
        <v>8602</v>
      </c>
      <c r="P7848">
        <v>2549000</v>
      </c>
      <c r="Q7848" t="s">
        <v>6636</v>
      </c>
      <c r="R7848" t="s">
        <v>6636</v>
      </c>
      <c r="S7848" s="12"/>
      <c r="T7848" s="13"/>
      <c r="U7848" t="s">
        <v>9612</v>
      </c>
    </row>
    <row r="7849" spans="1:21" x14ac:dyDescent="0.25">
      <c r="A7849" t="s">
        <v>6619</v>
      </c>
      <c r="B7849" s="12">
        <v>42391</v>
      </c>
      <c r="C7849" t="s">
        <v>13009</v>
      </c>
      <c r="D7849" s="11">
        <v>46197.744317129604</v>
      </c>
      <c r="E7849" t="s">
        <v>13010</v>
      </c>
      <c r="F7849" t="s">
        <v>6353</v>
      </c>
      <c r="G7849" t="s">
        <v>12937</v>
      </c>
      <c r="H7849" t="s">
        <v>6407</v>
      </c>
      <c r="I7849" t="s">
        <v>55</v>
      </c>
      <c r="J7849" t="s">
        <v>737</v>
      </c>
      <c r="K7849" t="s">
        <v>12969</v>
      </c>
      <c r="L7849" t="s">
        <v>12970</v>
      </c>
      <c r="M7849" t="s">
        <v>12971</v>
      </c>
      <c r="N7849" t="s">
        <v>8601</v>
      </c>
      <c r="O7849" t="s">
        <v>8602</v>
      </c>
      <c r="P7849">
        <v>2549000</v>
      </c>
      <c r="Q7849" t="s">
        <v>6636</v>
      </c>
      <c r="R7849" t="s">
        <v>6636</v>
      </c>
      <c r="S7849" s="12"/>
      <c r="T7849" s="13"/>
      <c r="U7849" t="s">
        <v>9612</v>
      </c>
    </row>
    <row r="7850" spans="1:21" x14ac:dyDescent="0.25">
      <c r="A7850" t="s">
        <v>6619</v>
      </c>
      <c r="B7850" s="12">
        <v>42391</v>
      </c>
      <c r="C7850" t="s">
        <v>13009</v>
      </c>
      <c r="D7850" s="11">
        <v>46197.744317129604</v>
      </c>
      <c r="E7850" t="s">
        <v>13010</v>
      </c>
      <c r="F7850" t="s">
        <v>6353</v>
      </c>
      <c r="G7850" t="s">
        <v>12973</v>
      </c>
      <c r="H7850" t="s">
        <v>6407</v>
      </c>
      <c r="I7850" t="s">
        <v>55</v>
      </c>
      <c r="J7850" t="s">
        <v>737</v>
      </c>
      <c r="K7850" t="s">
        <v>12969</v>
      </c>
      <c r="L7850" t="s">
        <v>12970</v>
      </c>
      <c r="M7850" t="s">
        <v>12971</v>
      </c>
      <c r="N7850" t="s">
        <v>8601</v>
      </c>
      <c r="O7850" t="s">
        <v>8602</v>
      </c>
      <c r="P7850">
        <v>2549000</v>
      </c>
      <c r="Q7850" t="s">
        <v>6636</v>
      </c>
      <c r="R7850" t="s">
        <v>6636</v>
      </c>
      <c r="S7850" s="12"/>
      <c r="T7850" s="13"/>
      <c r="U7850" t="s">
        <v>9612</v>
      </c>
    </row>
    <row r="7851" spans="1:21" x14ac:dyDescent="0.25">
      <c r="A7851" t="s">
        <v>6619</v>
      </c>
      <c r="B7851" s="12">
        <v>42391</v>
      </c>
      <c r="C7851" t="s">
        <v>13009</v>
      </c>
      <c r="D7851" s="11">
        <v>46197.744317129604</v>
      </c>
      <c r="E7851" t="s">
        <v>13010</v>
      </c>
      <c r="F7851" t="s">
        <v>6353</v>
      </c>
      <c r="G7851" t="s">
        <v>12974</v>
      </c>
      <c r="H7851" t="s">
        <v>6407</v>
      </c>
      <c r="I7851" t="s">
        <v>55</v>
      </c>
      <c r="J7851" t="s">
        <v>737</v>
      </c>
      <c r="K7851" t="s">
        <v>12969</v>
      </c>
      <c r="L7851" t="s">
        <v>12970</v>
      </c>
      <c r="M7851" t="s">
        <v>12971</v>
      </c>
      <c r="N7851" t="s">
        <v>8601</v>
      </c>
      <c r="O7851" t="s">
        <v>8602</v>
      </c>
      <c r="P7851">
        <v>2549000</v>
      </c>
      <c r="Q7851" t="s">
        <v>6636</v>
      </c>
      <c r="R7851" t="s">
        <v>6636</v>
      </c>
      <c r="S7851" s="12"/>
      <c r="T7851" s="13"/>
      <c r="U7851" t="s">
        <v>9612</v>
      </c>
    </row>
    <row r="7852" spans="1:21" x14ac:dyDescent="0.25">
      <c r="A7852" t="s">
        <v>6637</v>
      </c>
      <c r="B7852" s="12">
        <v>35267</v>
      </c>
      <c r="C7852" t="s">
        <v>13011</v>
      </c>
      <c r="D7852" s="11">
        <v>46197.7890162037</v>
      </c>
      <c r="E7852" t="s">
        <v>13012</v>
      </c>
      <c r="F7852" t="s">
        <v>6413</v>
      </c>
      <c r="G7852" t="s">
        <v>12937</v>
      </c>
      <c r="H7852" t="s">
        <v>6407</v>
      </c>
      <c r="I7852" t="s">
        <v>55</v>
      </c>
      <c r="J7852" t="s">
        <v>372</v>
      </c>
      <c r="K7852" t="s">
        <v>13005</v>
      </c>
      <c r="L7852" t="s">
        <v>12939</v>
      </c>
      <c r="M7852" t="s">
        <v>13006</v>
      </c>
      <c r="N7852" t="s">
        <v>7506</v>
      </c>
      <c r="O7852" t="s">
        <v>9725</v>
      </c>
      <c r="P7852">
        <v>3357990</v>
      </c>
      <c r="Q7852" t="s">
        <v>6636</v>
      </c>
      <c r="R7852" t="s">
        <v>6636</v>
      </c>
      <c r="S7852" s="12"/>
      <c r="T7852" s="13"/>
      <c r="U7852" t="s">
        <v>7519</v>
      </c>
    </row>
    <row r="7853" spans="1:21" x14ac:dyDescent="0.25">
      <c r="A7853" t="s">
        <v>6637</v>
      </c>
      <c r="B7853" s="12">
        <v>35267</v>
      </c>
      <c r="C7853" t="s">
        <v>13011</v>
      </c>
      <c r="D7853" s="11">
        <v>46197.7890162037</v>
      </c>
      <c r="E7853" t="s">
        <v>13012</v>
      </c>
      <c r="F7853" t="s">
        <v>6413</v>
      </c>
      <c r="G7853" t="s">
        <v>12941</v>
      </c>
      <c r="H7853" t="s">
        <v>6407</v>
      </c>
      <c r="I7853" t="s">
        <v>55</v>
      </c>
      <c r="J7853" t="s">
        <v>372</v>
      </c>
      <c r="K7853" t="s">
        <v>13005</v>
      </c>
      <c r="L7853" t="s">
        <v>12939</v>
      </c>
      <c r="M7853" t="s">
        <v>13006</v>
      </c>
      <c r="N7853" t="s">
        <v>7506</v>
      </c>
      <c r="O7853" t="s">
        <v>9725</v>
      </c>
      <c r="P7853">
        <v>3357990</v>
      </c>
      <c r="Q7853" t="s">
        <v>6636</v>
      </c>
      <c r="R7853" t="s">
        <v>6636</v>
      </c>
      <c r="S7853" s="12"/>
      <c r="T7853" s="13"/>
      <c r="U7853" t="s">
        <v>7519</v>
      </c>
    </row>
    <row r="7854" spans="1:21" x14ac:dyDescent="0.25">
      <c r="A7854" t="s">
        <v>6637</v>
      </c>
      <c r="B7854" s="12">
        <v>35267</v>
      </c>
      <c r="C7854" t="s">
        <v>13011</v>
      </c>
      <c r="D7854" s="11">
        <v>46197.7890162037</v>
      </c>
      <c r="E7854" t="s">
        <v>13012</v>
      </c>
      <c r="F7854" t="s">
        <v>6413</v>
      </c>
      <c r="G7854" t="s">
        <v>12942</v>
      </c>
      <c r="H7854" t="s">
        <v>6407</v>
      </c>
      <c r="I7854" t="s">
        <v>55</v>
      </c>
      <c r="J7854" t="s">
        <v>372</v>
      </c>
      <c r="K7854" t="s">
        <v>13005</v>
      </c>
      <c r="L7854" t="s">
        <v>12939</v>
      </c>
      <c r="M7854" t="s">
        <v>13006</v>
      </c>
      <c r="N7854" t="s">
        <v>7506</v>
      </c>
      <c r="O7854" t="s">
        <v>9725</v>
      </c>
      <c r="P7854">
        <v>3357990</v>
      </c>
      <c r="Q7854" t="s">
        <v>6636</v>
      </c>
      <c r="R7854" t="s">
        <v>6636</v>
      </c>
      <c r="S7854" s="12"/>
      <c r="T7854" s="13"/>
      <c r="U7854" t="s">
        <v>7519</v>
      </c>
    </row>
    <row r="7855" spans="1:21" x14ac:dyDescent="0.25">
      <c r="A7855" t="s">
        <v>6637</v>
      </c>
      <c r="B7855" s="12">
        <v>35267</v>
      </c>
      <c r="C7855" t="s">
        <v>13011</v>
      </c>
      <c r="D7855" s="11">
        <v>46197.7890162037</v>
      </c>
      <c r="E7855" t="s">
        <v>13012</v>
      </c>
      <c r="F7855" t="s">
        <v>6413</v>
      </c>
      <c r="G7855" t="s">
        <v>12973</v>
      </c>
      <c r="H7855" t="s">
        <v>6407</v>
      </c>
      <c r="I7855" t="s">
        <v>55</v>
      </c>
      <c r="J7855" t="s">
        <v>372</v>
      </c>
      <c r="K7855" t="s">
        <v>13005</v>
      </c>
      <c r="L7855" t="s">
        <v>12939</v>
      </c>
      <c r="M7855" t="s">
        <v>13006</v>
      </c>
      <c r="N7855" t="s">
        <v>7506</v>
      </c>
      <c r="O7855" t="s">
        <v>9725</v>
      </c>
      <c r="P7855">
        <v>3357990</v>
      </c>
      <c r="Q7855" t="s">
        <v>6636</v>
      </c>
      <c r="R7855" t="s">
        <v>6636</v>
      </c>
      <c r="S7855" s="12"/>
      <c r="T7855" s="13"/>
      <c r="U7855" t="s">
        <v>7519</v>
      </c>
    </row>
    <row r="7856" spans="1:21" x14ac:dyDescent="0.25">
      <c r="A7856" t="s">
        <v>6637</v>
      </c>
      <c r="B7856" s="12">
        <v>35267</v>
      </c>
      <c r="C7856" t="s">
        <v>13011</v>
      </c>
      <c r="D7856" s="11">
        <v>46197.7890162037</v>
      </c>
      <c r="E7856" t="s">
        <v>13012</v>
      </c>
      <c r="F7856" t="s">
        <v>6413</v>
      </c>
      <c r="G7856" t="s">
        <v>12974</v>
      </c>
      <c r="H7856" t="s">
        <v>6407</v>
      </c>
      <c r="I7856" t="s">
        <v>55</v>
      </c>
      <c r="J7856" t="s">
        <v>372</v>
      </c>
      <c r="K7856" t="s">
        <v>13005</v>
      </c>
      <c r="L7856" t="s">
        <v>12939</v>
      </c>
      <c r="M7856" t="s">
        <v>13006</v>
      </c>
      <c r="N7856" t="s">
        <v>7506</v>
      </c>
      <c r="O7856" t="s">
        <v>9725</v>
      </c>
      <c r="P7856">
        <v>3357990</v>
      </c>
      <c r="Q7856" t="s">
        <v>6636</v>
      </c>
      <c r="R7856" t="s">
        <v>6636</v>
      </c>
      <c r="S7856" s="12"/>
      <c r="T7856" s="13"/>
      <c r="U7856" t="s">
        <v>7519</v>
      </c>
    </row>
    <row r="7857" spans="1:21" x14ac:dyDescent="0.25">
      <c r="A7857" t="s">
        <v>6637</v>
      </c>
      <c r="B7857" s="12">
        <v>35267</v>
      </c>
      <c r="C7857" t="s">
        <v>13011</v>
      </c>
      <c r="D7857" s="11">
        <v>46197.7890162037</v>
      </c>
      <c r="E7857" t="s">
        <v>13012</v>
      </c>
      <c r="F7857" t="s">
        <v>6413</v>
      </c>
      <c r="G7857" t="s">
        <v>12943</v>
      </c>
      <c r="H7857" t="s">
        <v>6407</v>
      </c>
      <c r="I7857" t="s">
        <v>55</v>
      </c>
      <c r="J7857" t="s">
        <v>372</v>
      </c>
      <c r="K7857" t="s">
        <v>13005</v>
      </c>
      <c r="L7857" t="s">
        <v>12939</v>
      </c>
      <c r="M7857" t="s">
        <v>13006</v>
      </c>
      <c r="N7857" t="s">
        <v>7506</v>
      </c>
      <c r="O7857" t="s">
        <v>9725</v>
      </c>
      <c r="P7857">
        <v>3357990</v>
      </c>
      <c r="Q7857" t="s">
        <v>6636</v>
      </c>
      <c r="R7857" t="s">
        <v>6636</v>
      </c>
      <c r="S7857" s="12"/>
      <c r="T7857" s="13"/>
      <c r="U7857" t="s">
        <v>7519</v>
      </c>
    </row>
    <row r="7858" spans="1:21" x14ac:dyDescent="0.25">
      <c r="A7858" t="s">
        <v>6637</v>
      </c>
      <c r="B7858" s="12">
        <v>35267</v>
      </c>
      <c r="C7858" t="s">
        <v>13011</v>
      </c>
      <c r="D7858" s="11">
        <v>46197.7890162037</v>
      </c>
      <c r="E7858" t="s">
        <v>13012</v>
      </c>
      <c r="F7858" t="s">
        <v>6353</v>
      </c>
      <c r="G7858" t="s">
        <v>12937</v>
      </c>
      <c r="H7858" t="s">
        <v>6407</v>
      </c>
      <c r="I7858" t="s">
        <v>55</v>
      </c>
      <c r="J7858" t="s">
        <v>372</v>
      </c>
      <c r="K7858" t="s">
        <v>13005</v>
      </c>
      <c r="L7858" t="s">
        <v>12939</v>
      </c>
      <c r="M7858" t="s">
        <v>13006</v>
      </c>
      <c r="N7858" t="s">
        <v>7506</v>
      </c>
      <c r="O7858" t="s">
        <v>9725</v>
      </c>
      <c r="P7858">
        <v>3357990</v>
      </c>
      <c r="Q7858" t="s">
        <v>6636</v>
      </c>
      <c r="R7858" t="s">
        <v>6636</v>
      </c>
      <c r="S7858" s="12"/>
      <c r="T7858" s="13"/>
      <c r="U7858" t="s">
        <v>7519</v>
      </c>
    </row>
    <row r="7859" spans="1:21" x14ac:dyDescent="0.25">
      <c r="A7859" t="s">
        <v>6637</v>
      </c>
      <c r="B7859" s="12">
        <v>35267</v>
      </c>
      <c r="C7859" t="s">
        <v>13011</v>
      </c>
      <c r="D7859" s="11">
        <v>46197.7890162037</v>
      </c>
      <c r="E7859" t="s">
        <v>13012</v>
      </c>
      <c r="F7859" t="s">
        <v>6353</v>
      </c>
      <c r="G7859" t="s">
        <v>12941</v>
      </c>
      <c r="H7859" t="s">
        <v>6407</v>
      </c>
      <c r="I7859" t="s">
        <v>55</v>
      </c>
      <c r="J7859" t="s">
        <v>372</v>
      </c>
      <c r="K7859" t="s">
        <v>13005</v>
      </c>
      <c r="L7859" t="s">
        <v>12939</v>
      </c>
      <c r="M7859" t="s">
        <v>13006</v>
      </c>
      <c r="N7859" t="s">
        <v>7506</v>
      </c>
      <c r="O7859" t="s">
        <v>9725</v>
      </c>
      <c r="P7859">
        <v>3357990</v>
      </c>
      <c r="Q7859" t="s">
        <v>6636</v>
      </c>
      <c r="R7859" t="s">
        <v>6636</v>
      </c>
      <c r="S7859" s="12"/>
      <c r="T7859" s="13"/>
      <c r="U7859" t="s">
        <v>7519</v>
      </c>
    </row>
    <row r="7860" spans="1:21" x14ac:dyDescent="0.25">
      <c r="A7860" t="s">
        <v>6637</v>
      </c>
      <c r="B7860" s="12">
        <v>35267</v>
      </c>
      <c r="C7860" t="s">
        <v>13011</v>
      </c>
      <c r="D7860" s="11">
        <v>46197.7890162037</v>
      </c>
      <c r="E7860" t="s">
        <v>13012</v>
      </c>
      <c r="F7860" t="s">
        <v>6353</v>
      </c>
      <c r="G7860" t="s">
        <v>12942</v>
      </c>
      <c r="H7860" t="s">
        <v>6407</v>
      </c>
      <c r="I7860" t="s">
        <v>55</v>
      </c>
      <c r="J7860" t="s">
        <v>372</v>
      </c>
      <c r="K7860" t="s">
        <v>13005</v>
      </c>
      <c r="L7860" t="s">
        <v>12939</v>
      </c>
      <c r="M7860" t="s">
        <v>13006</v>
      </c>
      <c r="N7860" t="s">
        <v>7506</v>
      </c>
      <c r="O7860" t="s">
        <v>9725</v>
      </c>
      <c r="P7860">
        <v>3357990</v>
      </c>
      <c r="Q7860" t="s">
        <v>6636</v>
      </c>
      <c r="R7860" t="s">
        <v>6636</v>
      </c>
      <c r="S7860" s="12"/>
      <c r="T7860" s="13"/>
      <c r="U7860" t="s">
        <v>7519</v>
      </c>
    </row>
    <row r="7861" spans="1:21" x14ac:dyDescent="0.25">
      <c r="A7861" t="s">
        <v>6637</v>
      </c>
      <c r="B7861" s="12">
        <v>35267</v>
      </c>
      <c r="C7861" t="s">
        <v>13011</v>
      </c>
      <c r="D7861" s="11">
        <v>46197.7890162037</v>
      </c>
      <c r="E7861" t="s">
        <v>13012</v>
      </c>
      <c r="F7861" t="s">
        <v>6353</v>
      </c>
      <c r="G7861" t="s">
        <v>12973</v>
      </c>
      <c r="H7861" t="s">
        <v>6407</v>
      </c>
      <c r="I7861" t="s">
        <v>55</v>
      </c>
      <c r="J7861" t="s">
        <v>372</v>
      </c>
      <c r="K7861" t="s">
        <v>13005</v>
      </c>
      <c r="L7861" t="s">
        <v>12939</v>
      </c>
      <c r="M7861" t="s">
        <v>13006</v>
      </c>
      <c r="N7861" t="s">
        <v>7506</v>
      </c>
      <c r="O7861" t="s">
        <v>9725</v>
      </c>
      <c r="P7861">
        <v>3357990</v>
      </c>
      <c r="Q7861" t="s">
        <v>6636</v>
      </c>
      <c r="R7861" t="s">
        <v>6636</v>
      </c>
      <c r="S7861" s="12"/>
      <c r="T7861" s="13"/>
      <c r="U7861" t="s">
        <v>7519</v>
      </c>
    </row>
    <row r="7862" spans="1:21" x14ac:dyDescent="0.25">
      <c r="A7862" t="s">
        <v>6637</v>
      </c>
      <c r="B7862" s="12">
        <v>35267</v>
      </c>
      <c r="C7862" t="s">
        <v>13011</v>
      </c>
      <c r="D7862" s="11">
        <v>46197.7890162037</v>
      </c>
      <c r="E7862" t="s">
        <v>13012</v>
      </c>
      <c r="F7862" t="s">
        <v>6353</v>
      </c>
      <c r="G7862" t="s">
        <v>12974</v>
      </c>
      <c r="H7862" t="s">
        <v>6407</v>
      </c>
      <c r="I7862" t="s">
        <v>55</v>
      </c>
      <c r="J7862" t="s">
        <v>372</v>
      </c>
      <c r="K7862" t="s">
        <v>13005</v>
      </c>
      <c r="L7862" t="s">
        <v>12939</v>
      </c>
      <c r="M7862" t="s">
        <v>13006</v>
      </c>
      <c r="N7862" t="s">
        <v>7506</v>
      </c>
      <c r="O7862" t="s">
        <v>9725</v>
      </c>
      <c r="P7862">
        <v>3357990</v>
      </c>
      <c r="Q7862" t="s">
        <v>6636</v>
      </c>
      <c r="R7862" t="s">
        <v>6636</v>
      </c>
      <c r="S7862" s="12"/>
      <c r="T7862" s="13"/>
      <c r="U7862" t="s">
        <v>7519</v>
      </c>
    </row>
    <row r="7863" spans="1:21" x14ac:dyDescent="0.25">
      <c r="A7863" t="s">
        <v>6637</v>
      </c>
      <c r="B7863" s="12">
        <v>35267</v>
      </c>
      <c r="C7863" t="s">
        <v>13011</v>
      </c>
      <c r="D7863" s="11">
        <v>46197.7890162037</v>
      </c>
      <c r="E7863" t="s">
        <v>13012</v>
      </c>
      <c r="F7863" t="s">
        <v>6353</v>
      </c>
      <c r="G7863" t="s">
        <v>12943</v>
      </c>
      <c r="H7863" t="s">
        <v>6407</v>
      </c>
      <c r="I7863" t="s">
        <v>55</v>
      </c>
      <c r="J7863" t="s">
        <v>372</v>
      </c>
      <c r="K7863" t="s">
        <v>13005</v>
      </c>
      <c r="L7863" t="s">
        <v>12939</v>
      </c>
      <c r="M7863" t="s">
        <v>13006</v>
      </c>
      <c r="N7863" t="s">
        <v>7506</v>
      </c>
      <c r="O7863" t="s">
        <v>9725</v>
      </c>
      <c r="P7863">
        <v>3357990</v>
      </c>
      <c r="Q7863" t="s">
        <v>6636</v>
      </c>
      <c r="R7863" t="s">
        <v>6636</v>
      </c>
      <c r="S7863" s="12"/>
      <c r="T7863" s="13"/>
      <c r="U7863" t="s">
        <v>7519</v>
      </c>
    </row>
    <row r="7864" spans="1:21" x14ac:dyDescent="0.25">
      <c r="A7864" t="s">
        <v>6637</v>
      </c>
      <c r="B7864" s="12">
        <v>84844</v>
      </c>
      <c r="C7864" t="s">
        <v>13013</v>
      </c>
      <c r="D7864" s="11">
        <v>46198.5230324074</v>
      </c>
      <c r="E7864" t="s">
        <v>13014</v>
      </c>
      <c r="F7864" t="s">
        <v>6413</v>
      </c>
      <c r="G7864" t="s">
        <v>12946</v>
      </c>
      <c r="H7864" t="s">
        <v>6407</v>
      </c>
      <c r="I7864" t="s">
        <v>55</v>
      </c>
      <c r="J7864" t="s">
        <v>737</v>
      </c>
      <c r="K7864" t="s">
        <v>13015</v>
      </c>
      <c r="L7864" t="s">
        <v>12948</v>
      </c>
      <c r="M7864" t="s">
        <v>13016</v>
      </c>
      <c r="N7864" t="s">
        <v>7202</v>
      </c>
      <c r="O7864" t="s">
        <v>7255</v>
      </c>
      <c r="P7864">
        <v>5613980</v>
      </c>
      <c r="Q7864" t="s">
        <v>6636</v>
      </c>
      <c r="R7864" t="s">
        <v>6636</v>
      </c>
      <c r="S7864" s="12"/>
      <c r="T7864" s="13"/>
      <c r="U7864" t="s">
        <v>7056</v>
      </c>
    </row>
    <row r="7865" spans="1:21" x14ac:dyDescent="0.25">
      <c r="A7865" t="s">
        <v>6637</v>
      </c>
      <c r="B7865" s="12">
        <v>84844</v>
      </c>
      <c r="C7865" t="s">
        <v>13013</v>
      </c>
      <c r="D7865" s="11">
        <v>46198.5230324074</v>
      </c>
      <c r="E7865" t="s">
        <v>13014</v>
      </c>
      <c r="F7865" t="s">
        <v>6413</v>
      </c>
      <c r="G7865" t="s">
        <v>12950</v>
      </c>
      <c r="H7865" t="s">
        <v>6407</v>
      </c>
      <c r="I7865" t="s">
        <v>55</v>
      </c>
      <c r="J7865" t="s">
        <v>737</v>
      </c>
      <c r="K7865" t="s">
        <v>13015</v>
      </c>
      <c r="L7865" t="s">
        <v>12948</v>
      </c>
      <c r="M7865" t="s">
        <v>13016</v>
      </c>
      <c r="N7865" t="s">
        <v>7202</v>
      </c>
      <c r="O7865" t="s">
        <v>7255</v>
      </c>
      <c r="P7865">
        <v>5613980</v>
      </c>
      <c r="Q7865" t="s">
        <v>6636</v>
      </c>
      <c r="R7865" t="s">
        <v>6636</v>
      </c>
      <c r="S7865" s="12"/>
      <c r="T7865" s="13"/>
      <c r="U7865" t="s">
        <v>7056</v>
      </c>
    </row>
    <row r="7866" spans="1:21" x14ac:dyDescent="0.25">
      <c r="A7866" t="s">
        <v>6637</v>
      </c>
      <c r="B7866" s="12">
        <v>84844</v>
      </c>
      <c r="C7866" t="s">
        <v>13013</v>
      </c>
      <c r="D7866" s="11">
        <v>46198.5230324074</v>
      </c>
      <c r="E7866" t="s">
        <v>13014</v>
      </c>
      <c r="F7866" t="s">
        <v>6413</v>
      </c>
      <c r="G7866" t="s">
        <v>12951</v>
      </c>
      <c r="H7866" t="s">
        <v>6407</v>
      </c>
      <c r="I7866" t="s">
        <v>55</v>
      </c>
      <c r="J7866" t="s">
        <v>737</v>
      </c>
      <c r="K7866" t="s">
        <v>13015</v>
      </c>
      <c r="L7866" t="s">
        <v>12948</v>
      </c>
      <c r="M7866" t="s">
        <v>13016</v>
      </c>
      <c r="N7866" t="s">
        <v>7202</v>
      </c>
      <c r="O7866" t="s">
        <v>7255</v>
      </c>
      <c r="P7866">
        <v>5613980</v>
      </c>
      <c r="Q7866" t="s">
        <v>6636</v>
      </c>
      <c r="R7866" t="s">
        <v>6636</v>
      </c>
      <c r="S7866" s="12"/>
      <c r="T7866" s="13"/>
      <c r="U7866" t="s">
        <v>7056</v>
      </c>
    </row>
    <row r="7867" spans="1:21" x14ac:dyDescent="0.25">
      <c r="A7867" t="s">
        <v>6637</v>
      </c>
      <c r="B7867" s="12">
        <v>84844</v>
      </c>
      <c r="C7867" t="s">
        <v>13013</v>
      </c>
      <c r="D7867" s="11">
        <v>46198.5230324074</v>
      </c>
      <c r="E7867" t="s">
        <v>13014</v>
      </c>
      <c r="F7867" t="s">
        <v>6353</v>
      </c>
      <c r="G7867" t="s">
        <v>12946</v>
      </c>
      <c r="H7867" t="s">
        <v>6407</v>
      </c>
      <c r="I7867" t="s">
        <v>55</v>
      </c>
      <c r="J7867" t="s">
        <v>737</v>
      </c>
      <c r="K7867" t="s">
        <v>13015</v>
      </c>
      <c r="L7867" t="s">
        <v>12948</v>
      </c>
      <c r="M7867" t="s">
        <v>13016</v>
      </c>
      <c r="N7867" t="s">
        <v>7202</v>
      </c>
      <c r="O7867" t="s">
        <v>7255</v>
      </c>
      <c r="P7867">
        <v>5613980</v>
      </c>
      <c r="Q7867" t="s">
        <v>6636</v>
      </c>
      <c r="R7867" t="s">
        <v>6636</v>
      </c>
      <c r="S7867" s="12"/>
      <c r="T7867" s="13"/>
      <c r="U7867" t="s">
        <v>7056</v>
      </c>
    </row>
    <row r="7868" spans="1:21" x14ac:dyDescent="0.25">
      <c r="A7868" t="s">
        <v>6637</v>
      </c>
      <c r="B7868" s="12">
        <v>84844</v>
      </c>
      <c r="C7868" t="s">
        <v>13013</v>
      </c>
      <c r="D7868" s="11">
        <v>46198.5230324074</v>
      </c>
      <c r="E7868" t="s">
        <v>13014</v>
      </c>
      <c r="F7868" t="s">
        <v>6353</v>
      </c>
      <c r="G7868" t="s">
        <v>12950</v>
      </c>
      <c r="H7868" t="s">
        <v>6407</v>
      </c>
      <c r="I7868" t="s">
        <v>55</v>
      </c>
      <c r="J7868" t="s">
        <v>737</v>
      </c>
      <c r="K7868" t="s">
        <v>13015</v>
      </c>
      <c r="L7868" t="s">
        <v>12948</v>
      </c>
      <c r="M7868" t="s">
        <v>13016</v>
      </c>
      <c r="N7868" t="s">
        <v>7202</v>
      </c>
      <c r="O7868" t="s">
        <v>7255</v>
      </c>
      <c r="P7868">
        <v>5613980</v>
      </c>
      <c r="Q7868" t="s">
        <v>6636</v>
      </c>
      <c r="R7868" t="s">
        <v>6636</v>
      </c>
      <c r="S7868" s="12"/>
      <c r="T7868" s="13"/>
      <c r="U7868" t="s">
        <v>7056</v>
      </c>
    </row>
    <row r="7869" spans="1:21" x14ac:dyDescent="0.25">
      <c r="A7869" t="s">
        <v>6637</v>
      </c>
      <c r="B7869" s="12">
        <v>84844</v>
      </c>
      <c r="C7869" t="s">
        <v>13013</v>
      </c>
      <c r="D7869" s="11">
        <v>46198.5230324074</v>
      </c>
      <c r="E7869" t="s">
        <v>13014</v>
      </c>
      <c r="F7869" t="s">
        <v>6353</v>
      </c>
      <c r="G7869" t="s">
        <v>12951</v>
      </c>
      <c r="H7869" t="s">
        <v>6407</v>
      </c>
      <c r="I7869" t="s">
        <v>55</v>
      </c>
      <c r="J7869" t="s">
        <v>737</v>
      </c>
      <c r="K7869" t="s">
        <v>13015</v>
      </c>
      <c r="L7869" t="s">
        <v>12948</v>
      </c>
      <c r="M7869" t="s">
        <v>13016</v>
      </c>
      <c r="N7869" t="s">
        <v>7202</v>
      </c>
      <c r="O7869" t="s">
        <v>7255</v>
      </c>
      <c r="P7869">
        <v>5613980</v>
      </c>
      <c r="Q7869" t="s">
        <v>6636</v>
      </c>
      <c r="R7869" t="s">
        <v>6636</v>
      </c>
      <c r="S7869" s="12"/>
      <c r="T7869" s="13"/>
      <c r="U7869" t="s">
        <v>7056</v>
      </c>
    </row>
    <row r="7870" spans="1:21" x14ac:dyDescent="0.25">
      <c r="A7870" t="s">
        <v>6619</v>
      </c>
      <c r="B7870" s="12">
        <v>42423</v>
      </c>
      <c r="C7870" t="s">
        <v>13013</v>
      </c>
      <c r="D7870" s="11">
        <v>46198.641967592601</v>
      </c>
      <c r="E7870" t="s">
        <v>13014</v>
      </c>
      <c r="F7870" t="s">
        <v>6413</v>
      </c>
      <c r="G7870" t="s">
        <v>12946</v>
      </c>
      <c r="H7870" t="s">
        <v>6407</v>
      </c>
      <c r="I7870" t="s">
        <v>55</v>
      </c>
      <c r="J7870" t="s">
        <v>737</v>
      </c>
      <c r="K7870" t="s">
        <v>13015</v>
      </c>
      <c r="L7870" t="s">
        <v>12948</v>
      </c>
      <c r="M7870" t="s">
        <v>13016</v>
      </c>
      <c r="N7870" t="s">
        <v>7202</v>
      </c>
      <c r="O7870" t="s">
        <v>7255</v>
      </c>
      <c r="P7870">
        <v>2806990</v>
      </c>
      <c r="Q7870" t="s">
        <v>6636</v>
      </c>
      <c r="R7870" t="s">
        <v>6636</v>
      </c>
      <c r="S7870" s="12"/>
      <c r="T7870" s="13"/>
      <c r="U7870" t="s">
        <v>7056</v>
      </c>
    </row>
    <row r="7871" spans="1:21" x14ac:dyDescent="0.25">
      <c r="A7871" t="s">
        <v>6619</v>
      </c>
      <c r="B7871" s="12">
        <v>42423</v>
      </c>
      <c r="C7871" t="s">
        <v>13013</v>
      </c>
      <c r="D7871" s="11">
        <v>46198.641967592601</v>
      </c>
      <c r="E7871" t="s">
        <v>13014</v>
      </c>
      <c r="F7871" t="s">
        <v>6413</v>
      </c>
      <c r="G7871" t="s">
        <v>12950</v>
      </c>
      <c r="H7871" t="s">
        <v>6407</v>
      </c>
      <c r="I7871" t="s">
        <v>55</v>
      </c>
      <c r="J7871" t="s">
        <v>737</v>
      </c>
      <c r="K7871" t="s">
        <v>13015</v>
      </c>
      <c r="L7871" t="s">
        <v>12948</v>
      </c>
      <c r="M7871" t="s">
        <v>13016</v>
      </c>
      <c r="N7871" t="s">
        <v>7202</v>
      </c>
      <c r="O7871" t="s">
        <v>7255</v>
      </c>
      <c r="P7871">
        <v>2806990</v>
      </c>
      <c r="Q7871" t="s">
        <v>6636</v>
      </c>
      <c r="R7871" t="s">
        <v>6636</v>
      </c>
      <c r="S7871" s="12"/>
      <c r="T7871" s="13"/>
      <c r="U7871" t="s">
        <v>7056</v>
      </c>
    </row>
    <row r="7872" spans="1:21" x14ac:dyDescent="0.25">
      <c r="A7872" t="s">
        <v>6619</v>
      </c>
      <c r="B7872" s="12">
        <v>42423</v>
      </c>
      <c r="C7872" t="s">
        <v>13013</v>
      </c>
      <c r="D7872" s="11">
        <v>46198.641967592601</v>
      </c>
      <c r="E7872" t="s">
        <v>13014</v>
      </c>
      <c r="F7872" t="s">
        <v>6413</v>
      </c>
      <c r="G7872" t="s">
        <v>12951</v>
      </c>
      <c r="H7872" t="s">
        <v>6407</v>
      </c>
      <c r="I7872" t="s">
        <v>55</v>
      </c>
      <c r="J7872" t="s">
        <v>737</v>
      </c>
      <c r="K7872" t="s">
        <v>13015</v>
      </c>
      <c r="L7872" t="s">
        <v>12948</v>
      </c>
      <c r="M7872" t="s">
        <v>13016</v>
      </c>
      <c r="N7872" t="s">
        <v>7202</v>
      </c>
      <c r="O7872" t="s">
        <v>7255</v>
      </c>
      <c r="P7872">
        <v>2806990</v>
      </c>
      <c r="Q7872" t="s">
        <v>6636</v>
      </c>
      <c r="R7872" t="s">
        <v>6636</v>
      </c>
      <c r="S7872" s="12"/>
      <c r="T7872" s="13"/>
      <c r="U7872" t="s">
        <v>7056</v>
      </c>
    </row>
    <row r="7873" spans="1:21" x14ac:dyDescent="0.25">
      <c r="A7873" t="s">
        <v>6619</v>
      </c>
      <c r="B7873" s="12">
        <v>42423</v>
      </c>
      <c r="C7873" t="s">
        <v>13013</v>
      </c>
      <c r="D7873" s="11">
        <v>46198.641967592601</v>
      </c>
      <c r="E7873" t="s">
        <v>13014</v>
      </c>
      <c r="F7873" t="s">
        <v>6353</v>
      </c>
      <c r="G7873" t="s">
        <v>12946</v>
      </c>
      <c r="H7873" t="s">
        <v>6407</v>
      </c>
      <c r="I7873" t="s">
        <v>55</v>
      </c>
      <c r="J7873" t="s">
        <v>737</v>
      </c>
      <c r="K7873" t="s">
        <v>13015</v>
      </c>
      <c r="L7873" t="s">
        <v>12948</v>
      </c>
      <c r="M7873" t="s">
        <v>13016</v>
      </c>
      <c r="N7873" t="s">
        <v>7202</v>
      </c>
      <c r="O7873" t="s">
        <v>7255</v>
      </c>
      <c r="P7873">
        <v>2806990</v>
      </c>
      <c r="Q7873" t="s">
        <v>6636</v>
      </c>
      <c r="R7873" t="s">
        <v>6636</v>
      </c>
      <c r="S7873" s="12"/>
      <c r="T7873" s="13"/>
      <c r="U7873" t="s">
        <v>7056</v>
      </c>
    </row>
    <row r="7874" spans="1:21" x14ac:dyDescent="0.25">
      <c r="A7874" t="s">
        <v>6619</v>
      </c>
      <c r="B7874" s="12">
        <v>42423</v>
      </c>
      <c r="C7874" t="s">
        <v>13013</v>
      </c>
      <c r="D7874" s="11">
        <v>46198.641967592601</v>
      </c>
      <c r="E7874" t="s">
        <v>13014</v>
      </c>
      <c r="F7874" t="s">
        <v>6353</v>
      </c>
      <c r="G7874" t="s">
        <v>12950</v>
      </c>
      <c r="H7874" t="s">
        <v>6407</v>
      </c>
      <c r="I7874" t="s">
        <v>55</v>
      </c>
      <c r="J7874" t="s">
        <v>737</v>
      </c>
      <c r="K7874" t="s">
        <v>13015</v>
      </c>
      <c r="L7874" t="s">
        <v>12948</v>
      </c>
      <c r="M7874" t="s">
        <v>13016</v>
      </c>
      <c r="N7874" t="s">
        <v>7202</v>
      </c>
      <c r="O7874" t="s">
        <v>7255</v>
      </c>
      <c r="P7874">
        <v>2806990</v>
      </c>
      <c r="Q7874" t="s">
        <v>6636</v>
      </c>
      <c r="R7874" t="s">
        <v>6636</v>
      </c>
      <c r="S7874" s="12"/>
      <c r="T7874" s="13"/>
      <c r="U7874" t="s">
        <v>7056</v>
      </c>
    </row>
    <row r="7875" spans="1:21" x14ac:dyDescent="0.25">
      <c r="A7875" t="s">
        <v>6619</v>
      </c>
      <c r="B7875" s="12">
        <v>42423</v>
      </c>
      <c r="C7875" t="s">
        <v>13013</v>
      </c>
      <c r="D7875" s="11">
        <v>46198.641967592601</v>
      </c>
      <c r="E7875" t="s">
        <v>13014</v>
      </c>
      <c r="F7875" t="s">
        <v>6353</v>
      </c>
      <c r="G7875" t="s">
        <v>12951</v>
      </c>
      <c r="H7875" t="s">
        <v>6407</v>
      </c>
      <c r="I7875" t="s">
        <v>55</v>
      </c>
      <c r="J7875" t="s">
        <v>737</v>
      </c>
      <c r="K7875" t="s">
        <v>13015</v>
      </c>
      <c r="L7875" t="s">
        <v>12948</v>
      </c>
      <c r="M7875" t="s">
        <v>13016</v>
      </c>
      <c r="N7875" t="s">
        <v>7202</v>
      </c>
      <c r="O7875" t="s">
        <v>7255</v>
      </c>
      <c r="P7875">
        <v>2806990</v>
      </c>
      <c r="Q7875" t="s">
        <v>6636</v>
      </c>
      <c r="R7875" t="s">
        <v>6636</v>
      </c>
      <c r="S7875" s="12"/>
      <c r="T7875" s="13"/>
      <c r="U7875" t="s">
        <v>7056</v>
      </c>
    </row>
    <row r="7876" spans="1:21" x14ac:dyDescent="0.25">
      <c r="A7876" t="s">
        <v>6619</v>
      </c>
      <c r="B7876" s="12">
        <v>42451</v>
      </c>
      <c r="C7876" t="s">
        <v>12993</v>
      </c>
      <c r="D7876" s="11">
        <v>46199.417233796303</v>
      </c>
      <c r="E7876" t="s">
        <v>12994</v>
      </c>
      <c r="F7876" t="s">
        <v>6413</v>
      </c>
      <c r="G7876" t="s">
        <v>12937</v>
      </c>
      <c r="H7876" t="s">
        <v>6407</v>
      </c>
      <c r="I7876" t="s">
        <v>65</v>
      </c>
      <c r="J7876" t="s">
        <v>2226</v>
      </c>
      <c r="K7876" t="s">
        <v>12995</v>
      </c>
      <c r="L7876" t="s">
        <v>12939</v>
      </c>
      <c r="M7876" t="s">
        <v>12996</v>
      </c>
      <c r="N7876" t="s">
        <v>7506</v>
      </c>
      <c r="O7876" t="s">
        <v>7507</v>
      </c>
      <c r="P7876">
        <v>3897190</v>
      </c>
      <c r="Q7876" t="s">
        <v>6636</v>
      </c>
      <c r="R7876" t="s">
        <v>6636</v>
      </c>
      <c r="S7876" s="12"/>
      <c r="T7876" s="13"/>
      <c r="U7876" t="s">
        <v>6711</v>
      </c>
    </row>
    <row r="7877" spans="1:21" x14ac:dyDescent="0.25">
      <c r="A7877" t="s">
        <v>6619</v>
      </c>
      <c r="B7877" s="12">
        <v>42451</v>
      </c>
      <c r="C7877" t="s">
        <v>12993</v>
      </c>
      <c r="D7877" s="11">
        <v>46199.417233796303</v>
      </c>
      <c r="E7877" t="s">
        <v>12994</v>
      </c>
      <c r="F7877" t="s">
        <v>6413</v>
      </c>
      <c r="G7877" t="s">
        <v>12941</v>
      </c>
      <c r="H7877" t="s">
        <v>6407</v>
      </c>
      <c r="I7877" t="s">
        <v>65</v>
      </c>
      <c r="J7877" t="s">
        <v>2226</v>
      </c>
      <c r="K7877" t="s">
        <v>12995</v>
      </c>
      <c r="L7877" t="s">
        <v>12939</v>
      </c>
      <c r="M7877" t="s">
        <v>12996</v>
      </c>
      <c r="N7877" t="s">
        <v>7506</v>
      </c>
      <c r="O7877" t="s">
        <v>7507</v>
      </c>
      <c r="P7877">
        <v>3897190</v>
      </c>
      <c r="Q7877" t="s">
        <v>6636</v>
      </c>
      <c r="R7877" t="s">
        <v>6636</v>
      </c>
      <c r="S7877" s="12"/>
      <c r="T7877" s="13"/>
      <c r="U7877" t="s">
        <v>6711</v>
      </c>
    </row>
    <row r="7878" spans="1:21" x14ac:dyDescent="0.25">
      <c r="A7878" t="s">
        <v>6619</v>
      </c>
      <c r="B7878" s="12">
        <v>42451</v>
      </c>
      <c r="C7878" t="s">
        <v>12993</v>
      </c>
      <c r="D7878" s="11">
        <v>46199.417233796303</v>
      </c>
      <c r="E7878" t="s">
        <v>12994</v>
      </c>
      <c r="F7878" t="s">
        <v>6413</v>
      </c>
      <c r="G7878" t="s">
        <v>12942</v>
      </c>
      <c r="H7878" t="s">
        <v>6407</v>
      </c>
      <c r="I7878" t="s">
        <v>65</v>
      </c>
      <c r="J7878" t="s">
        <v>2226</v>
      </c>
      <c r="K7878" t="s">
        <v>12995</v>
      </c>
      <c r="L7878" t="s">
        <v>12939</v>
      </c>
      <c r="M7878" t="s">
        <v>12996</v>
      </c>
      <c r="N7878" t="s">
        <v>7506</v>
      </c>
      <c r="O7878" t="s">
        <v>7507</v>
      </c>
      <c r="P7878">
        <v>3897190</v>
      </c>
      <c r="Q7878" t="s">
        <v>6636</v>
      </c>
      <c r="R7878" t="s">
        <v>6636</v>
      </c>
      <c r="S7878" s="12"/>
      <c r="T7878" s="13"/>
      <c r="U7878" t="s">
        <v>6711</v>
      </c>
    </row>
    <row r="7879" spans="1:21" x14ac:dyDescent="0.25">
      <c r="A7879" t="s">
        <v>6619</v>
      </c>
      <c r="B7879" s="12">
        <v>42451</v>
      </c>
      <c r="C7879" t="s">
        <v>12993</v>
      </c>
      <c r="D7879" s="11">
        <v>46199.417233796303</v>
      </c>
      <c r="E7879" t="s">
        <v>12994</v>
      </c>
      <c r="F7879" t="s">
        <v>6413</v>
      </c>
      <c r="G7879" t="s">
        <v>12943</v>
      </c>
      <c r="H7879" t="s">
        <v>6407</v>
      </c>
      <c r="I7879" t="s">
        <v>65</v>
      </c>
      <c r="J7879" t="s">
        <v>2226</v>
      </c>
      <c r="K7879" t="s">
        <v>12995</v>
      </c>
      <c r="L7879" t="s">
        <v>12939</v>
      </c>
      <c r="M7879" t="s">
        <v>12996</v>
      </c>
      <c r="N7879" t="s">
        <v>7506</v>
      </c>
      <c r="O7879" t="s">
        <v>7507</v>
      </c>
      <c r="P7879">
        <v>3897190</v>
      </c>
      <c r="Q7879" t="s">
        <v>6636</v>
      </c>
      <c r="R7879" t="s">
        <v>6636</v>
      </c>
      <c r="S7879" s="12"/>
      <c r="T7879" s="13"/>
      <c r="U7879" t="s">
        <v>6711</v>
      </c>
    </row>
    <row r="7880" spans="1:21" x14ac:dyDescent="0.25">
      <c r="A7880" t="s">
        <v>6619</v>
      </c>
      <c r="B7880" s="12">
        <v>42451</v>
      </c>
      <c r="C7880" t="s">
        <v>12993</v>
      </c>
      <c r="D7880" s="11">
        <v>46199.417233796303</v>
      </c>
      <c r="E7880" t="s">
        <v>12994</v>
      </c>
      <c r="F7880" t="s">
        <v>6353</v>
      </c>
      <c r="G7880" t="s">
        <v>12937</v>
      </c>
      <c r="H7880" t="s">
        <v>6407</v>
      </c>
      <c r="I7880" t="s">
        <v>65</v>
      </c>
      <c r="J7880" t="s">
        <v>2226</v>
      </c>
      <c r="K7880" t="s">
        <v>12995</v>
      </c>
      <c r="L7880" t="s">
        <v>12939</v>
      </c>
      <c r="M7880" t="s">
        <v>12996</v>
      </c>
      <c r="N7880" t="s">
        <v>7506</v>
      </c>
      <c r="O7880" t="s">
        <v>7507</v>
      </c>
      <c r="P7880">
        <v>3897190</v>
      </c>
      <c r="Q7880" t="s">
        <v>6636</v>
      </c>
      <c r="R7880" t="s">
        <v>6636</v>
      </c>
      <c r="S7880" s="12"/>
      <c r="T7880" s="13"/>
      <c r="U7880" t="s">
        <v>6711</v>
      </c>
    </row>
    <row r="7881" spans="1:21" x14ac:dyDescent="0.25">
      <c r="A7881" t="s">
        <v>6619</v>
      </c>
      <c r="B7881" s="12">
        <v>42451</v>
      </c>
      <c r="C7881" t="s">
        <v>12993</v>
      </c>
      <c r="D7881" s="11">
        <v>46199.417233796303</v>
      </c>
      <c r="E7881" t="s">
        <v>12994</v>
      </c>
      <c r="F7881" t="s">
        <v>6353</v>
      </c>
      <c r="G7881" t="s">
        <v>12941</v>
      </c>
      <c r="H7881" t="s">
        <v>6407</v>
      </c>
      <c r="I7881" t="s">
        <v>65</v>
      </c>
      <c r="J7881" t="s">
        <v>2226</v>
      </c>
      <c r="K7881" t="s">
        <v>12995</v>
      </c>
      <c r="L7881" t="s">
        <v>12939</v>
      </c>
      <c r="M7881" t="s">
        <v>12996</v>
      </c>
      <c r="N7881" t="s">
        <v>7506</v>
      </c>
      <c r="O7881" t="s">
        <v>7507</v>
      </c>
      <c r="P7881">
        <v>3897190</v>
      </c>
      <c r="Q7881" t="s">
        <v>6636</v>
      </c>
      <c r="R7881" t="s">
        <v>6636</v>
      </c>
      <c r="S7881" s="12"/>
      <c r="T7881" s="13"/>
      <c r="U7881" t="s">
        <v>6711</v>
      </c>
    </row>
    <row r="7882" spans="1:21" x14ac:dyDescent="0.25">
      <c r="A7882" t="s">
        <v>6619</v>
      </c>
      <c r="B7882" s="12">
        <v>42451</v>
      </c>
      <c r="C7882" t="s">
        <v>12993</v>
      </c>
      <c r="D7882" s="11">
        <v>46199.417233796303</v>
      </c>
      <c r="E7882" t="s">
        <v>12994</v>
      </c>
      <c r="F7882" t="s">
        <v>6353</v>
      </c>
      <c r="G7882" t="s">
        <v>12942</v>
      </c>
      <c r="H7882" t="s">
        <v>6407</v>
      </c>
      <c r="I7882" t="s">
        <v>65</v>
      </c>
      <c r="J7882" t="s">
        <v>2226</v>
      </c>
      <c r="K7882" t="s">
        <v>12995</v>
      </c>
      <c r="L7882" t="s">
        <v>12939</v>
      </c>
      <c r="M7882" t="s">
        <v>12996</v>
      </c>
      <c r="N7882" t="s">
        <v>7506</v>
      </c>
      <c r="O7882" t="s">
        <v>7507</v>
      </c>
      <c r="P7882">
        <v>3897190</v>
      </c>
      <c r="Q7882" t="s">
        <v>6636</v>
      </c>
      <c r="R7882" t="s">
        <v>6636</v>
      </c>
      <c r="S7882" s="12"/>
      <c r="T7882" s="13"/>
      <c r="U7882" t="s">
        <v>6711</v>
      </c>
    </row>
    <row r="7883" spans="1:21" x14ac:dyDescent="0.25">
      <c r="A7883" t="s">
        <v>6619</v>
      </c>
      <c r="B7883" s="12">
        <v>42451</v>
      </c>
      <c r="C7883" t="s">
        <v>12993</v>
      </c>
      <c r="D7883" s="11">
        <v>46199.417233796303</v>
      </c>
      <c r="E7883" t="s">
        <v>12994</v>
      </c>
      <c r="F7883" t="s">
        <v>6353</v>
      </c>
      <c r="G7883" t="s">
        <v>12943</v>
      </c>
      <c r="H7883" t="s">
        <v>6407</v>
      </c>
      <c r="I7883" t="s">
        <v>65</v>
      </c>
      <c r="J7883" t="s">
        <v>2226</v>
      </c>
      <c r="K7883" t="s">
        <v>12995</v>
      </c>
      <c r="L7883" t="s">
        <v>12939</v>
      </c>
      <c r="M7883" t="s">
        <v>12996</v>
      </c>
      <c r="N7883" t="s">
        <v>7506</v>
      </c>
      <c r="O7883" t="s">
        <v>7507</v>
      </c>
      <c r="P7883">
        <v>3897190</v>
      </c>
      <c r="Q7883" t="s">
        <v>6636</v>
      </c>
      <c r="R7883" t="s">
        <v>6636</v>
      </c>
      <c r="S7883" s="12"/>
      <c r="T7883" s="13"/>
      <c r="U7883" t="s">
        <v>6711</v>
      </c>
    </row>
    <row r="7884" spans="1:21" x14ac:dyDescent="0.25">
      <c r="A7884" t="s">
        <v>6619</v>
      </c>
      <c r="B7884" s="12">
        <v>42461</v>
      </c>
      <c r="C7884" t="s">
        <v>12999</v>
      </c>
      <c r="D7884" s="11">
        <v>46199.514293981498</v>
      </c>
      <c r="E7884" t="s">
        <v>13000</v>
      </c>
      <c r="F7884" t="s">
        <v>6413</v>
      </c>
      <c r="G7884" t="s">
        <v>12946</v>
      </c>
      <c r="H7884" t="s">
        <v>6407</v>
      </c>
      <c r="I7884" t="s">
        <v>65</v>
      </c>
      <c r="J7884" t="s">
        <v>573</v>
      </c>
      <c r="K7884" t="s">
        <v>13001</v>
      </c>
      <c r="L7884" t="s">
        <v>12948</v>
      </c>
      <c r="M7884" t="s">
        <v>13002</v>
      </c>
      <c r="N7884" t="s">
        <v>7202</v>
      </c>
      <c r="O7884" t="s">
        <v>7203</v>
      </c>
      <c r="P7884">
        <v>2505990</v>
      </c>
      <c r="Q7884" t="s">
        <v>6636</v>
      </c>
      <c r="R7884" t="s">
        <v>6636</v>
      </c>
      <c r="S7884" s="12"/>
      <c r="T7884" s="13"/>
      <c r="U7884" t="s">
        <v>7460</v>
      </c>
    </row>
    <row r="7885" spans="1:21" x14ac:dyDescent="0.25">
      <c r="A7885" t="s">
        <v>6619</v>
      </c>
      <c r="B7885" s="12">
        <v>42461</v>
      </c>
      <c r="C7885" t="s">
        <v>12999</v>
      </c>
      <c r="D7885" s="11">
        <v>46199.514293981498</v>
      </c>
      <c r="E7885" t="s">
        <v>13000</v>
      </c>
      <c r="F7885" t="s">
        <v>6413</v>
      </c>
      <c r="G7885" t="s">
        <v>12950</v>
      </c>
      <c r="H7885" t="s">
        <v>6407</v>
      </c>
      <c r="I7885" t="s">
        <v>65</v>
      </c>
      <c r="J7885" t="s">
        <v>573</v>
      </c>
      <c r="K7885" t="s">
        <v>13001</v>
      </c>
      <c r="L7885" t="s">
        <v>12948</v>
      </c>
      <c r="M7885" t="s">
        <v>13002</v>
      </c>
      <c r="N7885" t="s">
        <v>7202</v>
      </c>
      <c r="O7885" t="s">
        <v>7203</v>
      </c>
      <c r="P7885">
        <v>2505990</v>
      </c>
      <c r="Q7885" t="s">
        <v>6636</v>
      </c>
      <c r="R7885" t="s">
        <v>6636</v>
      </c>
      <c r="S7885" s="12"/>
      <c r="T7885" s="13"/>
      <c r="U7885" t="s">
        <v>7460</v>
      </c>
    </row>
    <row r="7886" spans="1:21" x14ac:dyDescent="0.25">
      <c r="A7886" t="s">
        <v>6619</v>
      </c>
      <c r="B7886" s="12">
        <v>42461</v>
      </c>
      <c r="C7886" t="s">
        <v>12999</v>
      </c>
      <c r="D7886" s="11">
        <v>46199.514293981498</v>
      </c>
      <c r="E7886" t="s">
        <v>13000</v>
      </c>
      <c r="F7886" t="s">
        <v>6413</v>
      </c>
      <c r="G7886" t="s">
        <v>12951</v>
      </c>
      <c r="H7886" t="s">
        <v>6407</v>
      </c>
      <c r="I7886" t="s">
        <v>65</v>
      </c>
      <c r="J7886" t="s">
        <v>573</v>
      </c>
      <c r="K7886" t="s">
        <v>13001</v>
      </c>
      <c r="L7886" t="s">
        <v>12948</v>
      </c>
      <c r="M7886" t="s">
        <v>13002</v>
      </c>
      <c r="N7886" t="s">
        <v>7202</v>
      </c>
      <c r="O7886" t="s">
        <v>7203</v>
      </c>
      <c r="P7886">
        <v>2505990</v>
      </c>
      <c r="Q7886" t="s">
        <v>6636</v>
      </c>
      <c r="R7886" t="s">
        <v>6636</v>
      </c>
      <c r="S7886" s="12"/>
      <c r="T7886" s="13"/>
      <c r="U7886" t="s">
        <v>7460</v>
      </c>
    </row>
    <row r="7887" spans="1:21" x14ac:dyDescent="0.25">
      <c r="A7887" t="s">
        <v>6619</v>
      </c>
      <c r="B7887" s="12">
        <v>42461</v>
      </c>
      <c r="C7887" t="s">
        <v>12999</v>
      </c>
      <c r="D7887" s="11">
        <v>46199.514293981498</v>
      </c>
      <c r="E7887" t="s">
        <v>13000</v>
      </c>
      <c r="F7887" t="s">
        <v>6353</v>
      </c>
      <c r="G7887" t="s">
        <v>12946</v>
      </c>
      <c r="H7887" t="s">
        <v>6407</v>
      </c>
      <c r="I7887" t="s">
        <v>65</v>
      </c>
      <c r="J7887" t="s">
        <v>573</v>
      </c>
      <c r="K7887" t="s">
        <v>13001</v>
      </c>
      <c r="L7887" t="s">
        <v>12948</v>
      </c>
      <c r="M7887" t="s">
        <v>13002</v>
      </c>
      <c r="N7887" t="s">
        <v>7202</v>
      </c>
      <c r="O7887" t="s">
        <v>7203</v>
      </c>
      <c r="P7887">
        <v>2505990</v>
      </c>
      <c r="Q7887" t="s">
        <v>6636</v>
      </c>
      <c r="R7887" t="s">
        <v>6636</v>
      </c>
      <c r="S7887" s="12"/>
      <c r="T7887" s="13"/>
      <c r="U7887" t="s">
        <v>7460</v>
      </c>
    </row>
    <row r="7888" spans="1:21" x14ac:dyDescent="0.25">
      <c r="A7888" t="s">
        <v>6619</v>
      </c>
      <c r="B7888" s="12">
        <v>42461</v>
      </c>
      <c r="C7888" t="s">
        <v>12999</v>
      </c>
      <c r="D7888" s="11">
        <v>46199.514293981498</v>
      </c>
      <c r="E7888" t="s">
        <v>13000</v>
      </c>
      <c r="F7888" t="s">
        <v>6353</v>
      </c>
      <c r="G7888" t="s">
        <v>12950</v>
      </c>
      <c r="H7888" t="s">
        <v>6407</v>
      </c>
      <c r="I7888" t="s">
        <v>65</v>
      </c>
      <c r="J7888" t="s">
        <v>573</v>
      </c>
      <c r="K7888" t="s">
        <v>13001</v>
      </c>
      <c r="L7888" t="s">
        <v>12948</v>
      </c>
      <c r="M7888" t="s">
        <v>13002</v>
      </c>
      <c r="N7888" t="s">
        <v>7202</v>
      </c>
      <c r="O7888" t="s">
        <v>7203</v>
      </c>
      <c r="P7888">
        <v>2505990</v>
      </c>
      <c r="Q7888" t="s">
        <v>6636</v>
      </c>
      <c r="R7888" t="s">
        <v>6636</v>
      </c>
      <c r="S7888" s="12"/>
      <c r="T7888" s="13"/>
      <c r="U7888" t="s">
        <v>7460</v>
      </c>
    </row>
    <row r="7889" spans="1:21" x14ac:dyDescent="0.25">
      <c r="A7889" t="s">
        <v>6619</v>
      </c>
      <c r="B7889" s="12">
        <v>42461</v>
      </c>
      <c r="C7889" t="s">
        <v>12999</v>
      </c>
      <c r="D7889" s="11">
        <v>46199.514293981498</v>
      </c>
      <c r="E7889" t="s">
        <v>13000</v>
      </c>
      <c r="F7889" t="s">
        <v>6353</v>
      </c>
      <c r="G7889" t="s">
        <v>12951</v>
      </c>
      <c r="H7889" t="s">
        <v>6407</v>
      </c>
      <c r="I7889" t="s">
        <v>65</v>
      </c>
      <c r="J7889" t="s">
        <v>573</v>
      </c>
      <c r="K7889" t="s">
        <v>13001</v>
      </c>
      <c r="L7889" t="s">
        <v>12948</v>
      </c>
      <c r="M7889" t="s">
        <v>13002</v>
      </c>
      <c r="N7889" t="s">
        <v>7202</v>
      </c>
      <c r="O7889" t="s">
        <v>7203</v>
      </c>
      <c r="P7889">
        <v>2505990</v>
      </c>
      <c r="Q7889" t="s">
        <v>6636</v>
      </c>
      <c r="R7889" t="s">
        <v>6636</v>
      </c>
      <c r="S7889" s="12"/>
      <c r="T7889" s="13"/>
      <c r="U7889" t="s">
        <v>7460</v>
      </c>
    </row>
    <row r="7890" spans="1:21" x14ac:dyDescent="0.25">
      <c r="A7890" t="s">
        <v>6619</v>
      </c>
      <c r="B7890" s="12">
        <v>42491</v>
      </c>
      <c r="C7890" t="s">
        <v>12989</v>
      </c>
      <c r="D7890" s="11">
        <v>46199.723599536999</v>
      </c>
      <c r="E7890" t="s">
        <v>12990</v>
      </c>
      <c r="F7890" t="s">
        <v>6413</v>
      </c>
      <c r="G7890" t="s">
        <v>12946</v>
      </c>
      <c r="H7890" t="s">
        <v>6407</v>
      </c>
      <c r="I7890" t="s">
        <v>55</v>
      </c>
      <c r="J7890" t="s">
        <v>44</v>
      </c>
      <c r="K7890" t="s">
        <v>12991</v>
      </c>
      <c r="L7890" t="s">
        <v>12948</v>
      </c>
      <c r="M7890" t="s">
        <v>12992</v>
      </c>
      <c r="N7890" t="s">
        <v>7506</v>
      </c>
      <c r="O7890" t="s">
        <v>7539</v>
      </c>
      <c r="P7890">
        <v>3254990</v>
      </c>
      <c r="Q7890" t="s">
        <v>6636</v>
      </c>
      <c r="R7890" t="s">
        <v>6636</v>
      </c>
      <c r="S7890" s="12"/>
      <c r="T7890" s="13"/>
      <c r="U7890" t="s">
        <v>6636</v>
      </c>
    </row>
    <row r="7891" spans="1:21" x14ac:dyDescent="0.25">
      <c r="A7891" t="s">
        <v>6619</v>
      </c>
      <c r="B7891" s="12">
        <v>42491</v>
      </c>
      <c r="C7891" t="s">
        <v>12989</v>
      </c>
      <c r="D7891" s="11">
        <v>46199.723599536999</v>
      </c>
      <c r="E7891" t="s">
        <v>12990</v>
      </c>
      <c r="F7891" t="s">
        <v>6413</v>
      </c>
      <c r="G7891" t="s">
        <v>12950</v>
      </c>
      <c r="H7891" t="s">
        <v>6407</v>
      </c>
      <c r="I7891" t="s">
        <v>55</v>
      </c>
      <c r="J7891" t="s">
        <v>44</v>
      </c>
      <c r="K7891" t="s">
        <v>12991</v>
      </c>
      <c r="L7891" t="s">
        <v>12948</v>
      </c>
      <c r="M7891" t="s">
        <v>12992</v>
      </c>
      <c r="N7891" t="s">
        <v>7506</v>
      </c>
      <c r="O7891" t="s">
        <v>7539</v>
      </c>
      <c r="P7891">
        <v>3254990</v>
      </c>
      <c r="Q7891" t="s">
        <v>6636</v>
      </c>
      <c r="R7891" t="s">
        <v>6636</v>
      </c>
      <c r="S7891" s="12"/>
      <c r="T7891" s="13"/>
      <c r="U7891" t="s">
        <v>6636</v>
      </c>
    </row>
    <row r="7892" spans="1:21" x14ac:dyDescent="0.25">
      <c r="A7892" t="s">
        <v>6619</v>
      </c>
      <c r="B7892" s="12">
        <v>42491</v>
      </c>
      <c r="C7892" t="s">
        <v>12989</v>
      </c>
      <c r="D7892" s="11">
        <v>46199.723599536999</v>
      </c>
      <c r="E7892" t="s">
        <v>12990</v>
      </c>
      <c r="F7892" t="s">
        <v>6413</v>
      </c>
      <c r="G7892" t="s">
        <v>12951</v>
      </c>
      <c r="H7892" t="s">
        <v>6407</v>
      </c>
      <c r="I7892" t="s">
        <v>55</v>
      </c>
      <c r="J7892" t="s">
        <v>44</v>
      </c>
      <c r="K7892" t="s">
        <v>12991</v>
      </c>
      <c r="L7892" t="s">
        <v>12948</v>
      </c>
      <c r="M7892" t="s">
        <v>12992</v>
      </c>
      <c r="N7892" t="s">
        <v>7506</v>
      </c>
      <c r="O7892" t="s">
        <v>7539</v>
      </c>
      <c r="P7892">
        <v>3254990</v>
      </c>
      <c r="Q7892" t="s">
        <v>6636</v>
      </c>
      <c r="R7892" t="s">
        <v>6636</v>
      </c>
      <c r="S7892" s="12"/>
      <c r="T7892" s="13"/>
      <c r="U7892" t="s">
        <v>6636</v>
      </c>
    </row>
    <row r="7893" spans="1:21" x14ac:dyDescent="0.25">
      <c r="A7893" t="s">
        <v>6619</v>
      </c>
      <c r="B7893" s="12">
        <v>42491</v>
      </c>
      <c r="C7893" t="s">
        <v>12989</v>
      </c>
      <c r="D7893" s="11">
        <v>46199.723599536999</v>
      </c>
      <c r="E7893" t="s">
        <v>12990</v>
      </c>
      <c r="F7893" t="s">
        <v>6353</v>
      </c>
      <c r="G7893" t="s">
        <v>12946</v>
      </c>
      <c r="H7893" t="s">
        <v>6407</v>
      </c>
      <c r="I7893" t="s">
        <v>55</v>
      </c>
      <c r="J7893" t="s">
        <v>44</v>
      </c>
      <c r="K7893" t="s">
        <v>12991</v>
      </c>
      <c r="L7893" t="s">
        <v>12948</v>
      </c>
      <c r="M7893" t="s">
        <v>12992</v>
      </c>
      <c r="N7893" t="s">
        <v>7506</v>
      </c>
      <c r="O7893" t="s">
        <v>7539</v>
      </c>
      <c r="P7893">
        <v>3254990</v>
      </c>
      <c r="Q7893" t="s">
        <v>6636</v>
      </c>
      <c r="R7893" t="s">
        <v>6636</v>
      </c>
      <c r="S7893" s="12"/>
      <c r="T7893" s="13"/>
      <c r="U7893" t="s">
        <v>6636</v>
      </c>
    </row>
    <row r="7894" spans="1:21" x14ac:dyDescent="0.25">
      <c r="A7894" t="s">
        <v>6619</v>
      </c>
      <c r="B7894" s="12">
        <v>42491</v>
      </c>
      <c r="C7894" t="s">
        <v>12989</v>
      </c>
      <c r="D7894" s="11">
        <v>46199.723599536999</v>
      </c>
      <c r="E7894" t="s">
        <v>12990</v>
      </c>
      <c r="F7894" t="s">
        <v>6353</v>
      </c>
      <c r="G7894" t="s">
        <v>12950</v>
      </c>
      <c r="H7894" t="s">
        <v>6407</v>
      </c>
      <c r="I7894" t="s">
        <v>55</v>
      </c>
      <c r="J7894" t="s">
        <v>44</v>
      </c>
      <c r="K7894" t="s">
        <v>12991</v>
      </c>
      <c r="L7894" t="s">
        <v>12948</v>
      </c>
      <c r="M7894" t="s">
        <v>12992</v>
      </c>
      <c r="N7894" t="s">
        <v>7506</v>
      </c>
      <c r="O7894" t="s">
        <v>7539</v>
      </c>
      <c r="P7894">
        <v>3254990</v>
      </c>
      <c r="Q7894" t="s">
        <v>6636</v>
      </c>
      <c r="R7894" t="s">
        <v>6636</v>
      </c>
      <c r="S7894" s="12"/>
      <c r="T7894" s="13"/>
      <c r="U7894" t="s">
        <v>6636</v>
      </c>
    </row>
    <row r="7895" spans="1:21" x14ac:dyDescent="0.25">
      <c r="A7895" t="s">
        <v>6619</v>
      </c>
      <c r="B7895" s="12">
        <v>42491</v>
      </c>
      <c r="C7895" t="s">
        <v>12989</v>
      </c>
      <c r="D7895" s="11">
        <v>46199.723599536999</v>
      </c>
      <c r="E7895" t="s">
        <v>12990</v>
      </c>
      <c r="F7895" t="s">
        <v>6353</v>
      </c>
      <c r="G7895" t="s">
        <v>12951</v>
      </c>
      <c r="H7895" t="s">
        <v>6407</v>
      </c>
      <c r="I7895" t="s">
        <v>55</v>
      </c>
      <c r="J7895" t="s">
        <v>44</v>
      </c>
      <c r="K7895" t="s">
        <v>12991</v>
      </c>
      <c r="L7895" t="s">
        <v>12948</v>
      </c>
      <c r="M7895" t="s">
        <v>12992</v>
      </c>
      <c r="N7895" t="s">
        <v>7506</v>
      </c>
      <c r="O7895" t="s">
        <v>7539</v>
      </c>
      <c r="P7895">
        <v>3254990</v>
      </c>
      <c r="Q7895" t="s">
        <v>6636</v>
      </c>
      <c r="R7895" t="s">
        <v>6636</v>
      </c>
      <c r="S7895" s="12"/>
      <c r="T7895" s="13"/>
      <c r="U7895" t="s">
        <v>6636</v>
      </c>
    </row>
    <row r="7896" spans="1:21" x14ac:dyDescent="0.25">
      <c r="A7896" t="s">
        <v>6637</v>
      </c>
      <c r="B7896" s="12">
        <v>42639</v>
      </c>
      <c r="C7896" t="s">
        <v>13017</v>
      </c>
      <c r="D7896" s="11">
        <v>46203.290972222203</v>
      </c>
      <c r="E7896" t="s">
        <v>13018</v>
      </c>
      <c r="F7896" t="s">
        <v>6413</v>
      </c>
      <c r="G7896" t="s">
        <v>12968</v>
      </c>
      <c r="H7896" t="s">
        <v>6407</v>
      </c>
      <c r="I7896" t="s">
        <v>55</v>
      </c>
      <c r="J7896" t="s">
        <v>44</v>
      </c>
      <c r="K7896" t="s">
        <v>12969</v>
      </c>
      <c r="L7896" t="s">
        <v>12970</v>
      </c>
      <c r="M7896" t="s">
        <v>12971</v>
      </c>
      <c r="N7896" t="s">
        <v>8601</v>
      </c>
      <c r="O7896" t="s">
        <v>8602</v>
      </c>
      <c r="P7896">
        <v>2549000</v>
      </c>
      <c r="Q7896" t="s">
        <v>6636</v>
      </c>
      <c r="R7896" t="s">
        <v>6636</v>
      </c>
      <c r="S7896" s="12"/>
      <c r="T7896" s="13"/>
      <c r="U7896" t="s">
        <v>11474</v>
      </c>
    </row>
    <row r="7897" spans="1:21" x14ac:dyDescent="0.25">
      <c r="A7897" t="s">
        <v>6637</v>
      </c>
      <c r="B7897" s="12">
        <v>42639</v>
      </c>
      <c r="C7897" t="s">
        <v>13017</v>
      </c>
      <c r="D7897" s="11">
        <v>46203.290972222203</v>
      </c>
      <c r="E7897" t="s">
        <v>13018</v>
      </c>
      <c r="F7897" t="s">
        <v>6413</v>
      </c>
      <c r="G7897" t="s">
        <v>12972</v>
      </c>
      <c r="H7897" t="s">
        <v>6407</v>
      </c>
      <c r="I7897" t="s">
        <v>55</v>
      </c>
      <c r="J7897" t="s">
        <v>44</v>
      </c>
      <c r="K7897" t="s">
        <v>12969</v>
      </c>
      <c r="L7897" t="s">
        <v>12970</v>
      </c>
      <c r="M7897" t="s">
        <v>12971</v>
      </c>
      <c r="N7897" t="s">
        <v>8601</v>
      </c>
      <c r="O7897" t="s">
        <v>8602</v>
      </c>
      <c r="P7897">
        <v>2549000</v>
      </c>
      <c r="Q7897" t="s">
        <v>6636</v>
      </c>
      <c r="R7897" t="s">
        <v>6636</v>
      </c>
      <c r="S7897" s="12"/>
      <c r="T7897" s="13"/>
      <c r="U7897" t="s">
        <v>11474</v>
      </c>
    </row>
    <row r="7898" spans="1:21" x14ac:dyDescent="0.25">
      <c r="A7898" t="s">
        <v>6637</v>
      </c>
      <c r="B7898" s="12">
        <v>42639</v>
      </c>
      <c r="C7898" t="s">
        <v>13017</v>
      </c>
      <c r="D7898" s="11">
        <v>46203.290972222203</v>
      </c>
      <c r="E7898" t="s">
        <v>13018</v>
      </c>
      <c r="F7898" t="s">
        <v>6413</v>
      </c>
      <c r="G7898" t="s">
        <v>12937</v>
      </c>
      <c r="H7898" t="s">
        <v>6407</v>
      </c>
      <c r="I7898" t="s">
        <v>55</v>
      </c>
      <c r="J7898" t="s">
        <v>44</v>
      </c>
      <c r="K7898" t="s">
        <v>12969</v>
      </c>
      <c r="L7898" t="s">
        <v>12970</v>
      </c>
      <c r="M7898" t="s">
        <v>12971</v>
      </c>
      <c r="N7898" t="s">
        <v>8601</v>
      </c>
      <c r="O7898" t="s">
        <v>8602</v>
      </c>
      <c r="P7898">
        <v>2549000</v>
      </c>
      <c r="Q7898" t="s">
        <v>6636</v>
      </c>
      <c r="R7898" t="s">
        <v>6636</v>
      </c>
      <c r="S7898" s="12"/>
      <c r="T7898" s="13"/>
      <c r="U7898" t="s">
        <v>11474</v>
      </c>
    </row>
    <row r="7899" spans="1:21" x14ac:dyDescent="0.25">
      <c r="A7899" t="s">
        <v>6637</v>
      </c>
      <c r="B7899" s="12">
        <v>42639</v>
      </c>
      <c r="C7899" t="s">
        <v>13017</v>
      </c>
      <c r="D7899" s="11">
        <v>46203.290972222203</v>
      </c>
      <c r="E7899" t="s">
        <v>13018</v>
      </c>
      <c r="F7899" t="s">
        <v>6413</v>
      </c>
      <c r="G7899" t="s">
        <v>12973</v>
      </c>
      <c r="H7899" t="s">
        <v>6407</v>
      </c>
      <c r="I7899" t="s">
        <v>55</v>
      </c>
      <c r="J7899" t="s">
        <v>44</v>
      </c>
      <c r="K7899" t="s">
        <v>12969</v>
      </c>
      <c r="L7899" t="s">
        <v>12970</v>
      </c>
      <c r="M7899" t="s">
        <v>12971</v>
      </c>
      <c r="N7899" t="s">
        <v>8601</v>
      </c>
      <c r="O7899" t="s">
        <v>8602</v>
      </c>
      <c r="P7899">
        <v>2549000</v>
      </c>
      <c r="Q7899" t="s">
        <v>6636</v>
      </c>
      <c r="R7899" t="s">
        <v>6636</v>
      </c>
      <c r="S7899" s="12"/>
      <c r="T7899" s="13"/>
      <c r="U7899" t="s">
        <v>11474</v>
      </c>
    </row>
    <row r="7900" spans="1:21" x14ac:dyDescent="0.25">
      <c r="A7900" t="s">
        <v>6637</v>
      </c>
      <c r="B7900" s="12">
        <v>42639</v>
      </c>
      <c r="C7900" t="s">
        <v>13017</v>
      </c>
      <c r="D7900" s="11">
        <v>46203.290972222203</v>
      </c>
      <c r="E7900" t="s">
        <v>13018</v>
      </c>
      <c r="F7900" t="s">
        <v>6413</v>
      </c>
      <c r="G7900" t="s">
        <v>12974</v>
      </c>
      <c r="H7900" t="s">
        <v>6407</v>
      </c>
      <c r="I7900" t="s">
        <v>55</v>
      </c>
      <c r="J7900" t="s">
        <v>44</v>
      </c>
      <c r="K7900" t="s">
        <v>12969</v>
      </c>
      <c r="L7900" t="s">
        <v>12970</v>
      </c>
      <c r="M7900" t="s">
        <v>12971</v>
      </c>
      <c r="N7900" t="s">
        <v>8601</v>
      </c>
      <c r="O7900" t="s">
        <v>8602</v>
      </c>
      <c r="P7900">
        <v>2549000</v>
      </c>
      <c r="Q7900" t="s">
        <v>6636</v>
      </c>
      <c r="R7900" t="s">
        <v>6636</v>
      </c>
      <c r="S7900" s="12"/>
      <c r="T7900" s="13"/>
      <c r="U7900" t="s">
        <v>11474</v>
      </c>
    </row>
    <row r="7901" spans="1:21" x14ac:dyDescent="0.25">
      <c r="A7901" t="s">
        <v>6637</v>
      </c>
      <c r="B7901" s="12">
        <v>42639</v>
      </c>
      <c r="C7901" t="s">
        <v>13017</v>
      </c>
      <c r="D7901" s="11">
        <v>46203.290972222203</v>
      </c>
      <c r="E7901" t="s">
        <v>13018</v>
      </c>
      <c r="F7901" t="s">
        <v>6353</v>
      </c>
      <c r="G7901" t="s">
        <v>12968</v>
      </c>
      <c r="H7901" t="s">
        <v>6407</v>
      </c>
      <c r="I7901" t="s">
        <v>55</v>
      </c>
      <c r="J7901" t="s">
        <v>44</v>
      </c>
      <c r="K7901" t="s">
        <v>12969</v>
      </c>
      <c r="L7901" t="s">
        <v>12970</v>
      </c>
      <c r="M7901" t="s">
        <v>12971</v>
      </c>
      <c r="N7901" t="s">
        <v>8601</v>
      </c>
      <c r="O7901" t="s">
        <v>8602</v>
      </c>
      <c r="P7901">
        <v>2549000</v>
      </c>
      <c r="Q7901" t="s">
        <v>6636</v>
      </c>
      <c r="R7901" t="s">
        <v>6636</v>
      </c>
      <c r="S7901" s="12"/>
      <c r="T7901" s="13"/>
      <c r="U7901" t="s">
        <v>11474</v>
      </c>
    </row>
    <row r="7902" spans="1:21" x14ac:dyDescent="0.25">
      <c r="A7902" t="s">
        <v>6637</v>
      </c>
      <c r="B7902" s="12">
        <v>42639</v>
      </c>
      <c r="C7902" t="s">
        <v>13017</v>
      </c>
      <c r="D7902" s="11">
        <v>46203.290972222203</v>
      </c>
      <c r="E7902" t="s">
        <v>13018</v>
      </c>
      <c r="F7902" t="s">
        <v>6353</v>
      </c>
      <c r="G7902" t="s">
        <v>12972</v>
      </c>
      <c r="H7902" t="s">
        <v>6407</v>
      </c>
      <c r="I7902" t="s">
        <v>55</v>
      </c>
      <c r="J7902" t="s">
        <v>44</v>
      </c>
      <c r="K7902" t="s">
        <v>12969</v>
      </c>
      <c r="L7902" t="s">
        <v>12970</v>
      </c>
      <c r="M7902" t="s">
        <v>12971</v>
      </c>
      <c r="N7902" t="s">
        <v>8601</v>
      </c>
      <c r="O7902" t="s">
        <v>8602</v>
      </c>
      <c r="P7902">
        <v>2549000</v>
      </c>
      <c r="Q7902" t="s">
        <v>6636</v>
      </c>
      <c r="R7902" t="s">
        <v>6636</v>
      </c>
      <c r="S7902" s="12"/>
      <c r="T7902" s="13"/>
      <c r="U7902" t="s">
        <v>11474</v>
      </c>
    </row>
    <row r="7903" spans="1:21" x14ac:dyDescent="0.25">
      <c r="A7903" t="s">
        <v>6637</v>
      </c>
      <c r="B7903" s="12">
        <v>42639</v>
      </c>
      <c r="C7903" t="s">
        <v>13017</v>
      </c>
      <c r="D7903" s="11">
        <v>46203.290972222203</v>
      </c>
      <c r="E7903" t="s">
        <v>13018</v>
      </c>
      <c r="F7903" t="s">
        <v>6353</v>
      </c>
      <c r="G7903" t="s">
        <v>12937</v>
      </c>
      <c r="H7903" t="s">
        <v>6407</v>
      </c>
      <c r="I7903" t="s">
        <v>55</v>
      </c>
      <c r="J7903" t="s">
        <v>44</v>
      </c>
      <c r="K7903" t="s">
        <v>12969</v>
      </c>
      <c r="L7903" t="s">
        <v>12970</v>
      </c>
      <c r="M7903" t="s">
        <v>12971</v>
      </c>
      <c r="N7903" t="s">
        <v>8601</v>
      </c>
      <c r="O7903" t="s">
        <v>8602</v>
      </c>
      <c r="P7903">
        <v>2549000</v>
      </c>
      <c r="Q7903" t="s">
        <v>6636</v>
      </c>
      <c r="R7903" t="s">
        <v>6636</v>
      </c>
      <c r="S7903" s="12"/>
      <c r="T7903" s="13"/>
      <c r="U7903" t="s">
        <v>11474</v>
      </c>
    </row>
    <row r="7904" spans="1:21" x14ac:dyDescent="0.25">
      <c r="A7904" t="s">
        <v>6637</v>
      </c>
      <c r="B7904" s="12">
        <v>42639</v>
      </c>
      <c r="C7904" t="s">
        <v>13017</v>
      </c>
      <c r="D7904" s="11">
        <v>46203.290972222203</v>
      </c>
      <c r="E7904" t="s">
        <v>13018</v>
      </c>
      <c r="F7904" t="s">
        <v>6353</v>
      </c>
      <c r="G7904" t="s">
        <v>12973</v>
      </c>
      <c r="H7904" t="s">
        <v>6407</v>
      </c>
      <c r="I7904" t="s">
        <v>55</v>
      </c>
      <c r="J7904" t="s">
        <v>44</v>
      </c>
      <c r="K7904" t="s">
        <v>12969</v>
      </c>
      <c r="L7904" t="s">
        <v>12970</v>
      </c>
      <c r="M7904" t="s">
        <v>12971</v>
      </c>
      <c r="N7904" t="s">
        <v>8601</v>
      </c>
      <c r="O7904" t="s">
        <v>8602</v>
      </c>
      <c r="P7904">
        <v>2549000</v>
      </c>
      <c r="Q7904" t="s">
        <v>6636</v>
      </c>
      <c r="R7904" t="s">
        <v>6636</v>
      </c>
      <c r="S7904" s="12"/>
      <c r="T7904" s="13"/>
      <c r="U7904" t="s">
        <v>11474</v>
      </c>
    </row>
    <row r="7905" spans="1:21" x14ac:dyDescent="0.25">
      <c r="A7905" t="s">
        <v>6637</v>
      </c>
      <c r="B7905" s="12">
        <v>42639</v>
      </c>
      <c r="C7905" t="s">
        <v>13017</v>
      </c>
      <c r="D7905" s="11">
        <v>46203.290972222203</v>
      </c>
      <c r="E7905" t="s">
        <v>13018</v>
      </c>
      <c r="F7905" t="s">
        <v>6353</v>
      </c>
      <c r="G7905" t="s">
        <v>12974</v>
      </c>
      <c r="H7905" t="s">
        <v>6407</v>
      </c>
      <c r="I7905" t="s">
        <v>55</v>
      </c>
      <c r="J7905" t="s">
        <v>44</v>
      </c>
      <c r="K7905" t="s">
        <v>12969</v>
      </c>
      <c r="L7905" t="s">
        <v>12970</v>
      </c>
      <c r="M7905" t="s">
        <v>12971</v>
      </c>
      <c r="N7905" t="s">
        <v>8601</v>
      </c>
      <c r="O7905" t="s">
        <v>8602</v>
      </c>
      <c r="P7905">
        <v>2549000</v>
      </c>
      <c r="Q7905" t="s">
        <v>6636</v>
      </c>
      <c r="R7905" t="s">
        <v>6636</v>
      </c>
      <c r="S7905" s="12"/>
      <c r="T7905" s="13"/>
      <c r="U7905" t="s">
        <v>11474</v>
      </c>
    </row>
    <row r="7906" spans="1:21" x14ac:dyDescent="0.25">
      <c r="A7906" t="s">
        <v>6619</v>
      </c>
      <c r="B7906" s="12">
        <v>42639</v>
      </c>
      <c r="C7906" t="s">
        <v>13017</v>
      </c>
      <c r="D7906" s="11">
        <v>46203.410208333298</v>
      </c>
      <c r="E7906" t="s">
        <v>13018</v>
      </c>
      <c r="F7906" t="s">
        <v>6413</v>
      </c>
      <c r="G7906" t="s">
        <v>12968</v>
      </c>
      <c r="H7906" t="s">
        <v>6407</v>
      </c>
      <c r="I7906" t="s">
        <v>55</v>
      </c>
      <c r="J7906" t="s">
        <v>44</v>
      </c>
      <c r="K7906" t="s">
        <v>12969</v>
      </c>
      <c r="L7906" t="s">
        <v>12970</v>
      </c>
      <c r="M7906" t="s">
        <v>12971</v>
      </c>
      <c r="N7906" t="s">
        <v>8601</v>
      </c>
      <c r="O7906" t="s">
        <v>8602</v>
      </c>
      <c r="P7906">
        <v>2549000</v>
      </c>
      <c r="Q7906" t="s">
        <v>6636</v>
      </c>
      <c r="R7906" t="s">
        <v>6636</v>
      </c>
      <c r="S7906" s="12"/>
      <c r="T7906" s="13"/>
      <c r="U7906" t="s">
        <v>11474</v>
      </c>
    </row>
    <row r="7907" spans="1:21" x14ac:dyDescent="0.25">
      <c r="A7907" t="s">
        <v>6619</v>
      </c>
      <c r="B7907" s="12">
        <v>42639</v>
      </c>
      <c r="C7907" t="s">
        <v>13017</v>
      </c>
      <c r="D7907" s="11">
        <v>46203.410208333298</v>
      </c>
      <c r="E7907" t="s">
        <v>13018</v>
      </c>
      <c r="F7907" t="s">
        <v>6413</v>
      </c>
      <c r="G7907" t="s">
        <v>12972</v>
      </c>
      <c r="H7907" t="s">
        <v>6407</v>
      </c>
      <c r="I7907" t="s">
        <v>55</v>
      </c>
      <c r="J7907" t="s">
        <v>44</v>
      </c>
      <c r="K7907" t="s">
        <v>12969</v>
      </c>
      <c r="L7907" t="s">
        <v>12970</v>
      </c>
      <c r="M7907" t="s">
        <v>12971</v>
      </c>
      <c r="N7907" t="s">
        <v>8601</v>
      </c>
      <c r="O7907" t="s">
        <v>8602</v>
      </c>
      <c r="P7907">
        <v>2549000</v>
      </c>
      <c r="Q7907" t="s">
        <v>6636</v>
      </c>
      <c r="R7907" t="s">
        <v>6636</v>
      </c>
      <c r="S7907" s="12"/>
      <c r="T7907" s="13"/>
      <c r="U7907" t="s">
        <v>11474</v>
      </c>
    </row>
    <row r="7908" spans="1:21" x14ac:dyDescent="0.25">
      <c r="A7908" t="s">
        <v>6619</v>
      </c>
      <c r="B7908" s="12">
        <v>42639</v>
      </c>
      <c r="C7908" t="s">
        <v>13017</v>
      </c>
      <c r="D7908" s="11">
        <v>46203.410208333298</v>
      </c>
      <c r="E7908" t="s">
        <v>13018</v>
      </c>
      <c r="F7908" t="s">
        <v>6413</v>
      </c>
      <c r="G7908" t="s">
        <v>12937</v>
      </c>
      <c r="H7908" t="s">
        <v>6407</v>
      </c>
      <c r="I7908" t="s">
        <v>55</v>
      </c>
      <c r="J7908" t="s">
        <v>44</v>
      </c>
      <c r="K7908" t="s">
        <v>12969</v>
      </c>
      <c r="L7908" t="s">
        <v>12970</v>
      </c>
      <c r="M7908" t="s">
        <v>12971</v>
      </c>
      <c r="N7908" t="s">
        <v>8601</v>
      </c>
      <c r="O7908" t="s">
        <v>8602</v>
      </c>
      <c r="P7908">
        <v>2549000</v>
      </c>
      <c r="Q7908" t="s">
        <v>6636</v>
      </c>
      <c r="R7908" t="s">
        <v>6636</v>
      </c>
      <c r="S7908" s="12"/>
      <c r="T7908" s="13"/>
      <c r="U7908" t="s">
        <v>11474</v>
      </c>
    </row>
    <row r="7909" spans="1:21" x14ac:dyDescent="0.25">
      <c r="A7909" t="s">
        <v>6619</v>
      </c>
      <c r="B7909" s="12">
        <v>42639</v>
      </c>
      <c r="C7909" t="s">
        <v>13017</v>
      </c>
      <c r="D7909" s="11">
        <v>46203.410208333298</v>
      </c>
      <c r="E7909" t="s">
        <v>13018</v>
      </c>
      <c r="F7909" t="s">
        <v>6413</v>
      </c>
      <c r="G7909" t="s">
        <v>12973</v>
      </c>
      <c r="H7909" t="s">
        <v>6407</v>
      </c>
      <c r="I7909" t="s">
        <v>55</v>
      </c>
      <c r="J7909" t="s">
        <v>44</v>
      </c>
      <c r="K7909" t="s">
        <v>12969</v>
      </c>
      <c r="L7909" t="s">
        <v>12970</v>
      </c>
      <c r="M7909" t="s">
        <v>12971</v>
      </c>
      <c r="N7909" t="s">
        <v>8601</v>
      </c>
      <c r="O7909" t="s">
        <v>8602</v>
      </c>
      <c r="P7909">
        <v>2549000</v>
      </c>
      <c r="Q7909" t="s">
        <v>6636</v>
      </c>
      <c r="R7909" t="s">
        <v>6636</v>
      </c>
      <c r="S7909" s="12"/>
      <c r="T7909" s="13"/>
      <c r="U7909" t="s">
        <v>11474</v>
      </c>
    </row>
    <row r="7910" spans="1:21" x14ac:dyDescent="0.25">
      <c r="A7910" t="s">
        <v>6619</v>
      </c>
      <c r="B7910" s="12">
        <v>42639</v>
      </c>
      <c r="C7910" t="s">
        <v>13017</v>
      </c>
      <c r="D7910" s="11">
        <v>46203.410208333298</v>
      </c>
      <c r="E7910" t="s">
        <v>13018</v>
      </c>
      <c r="F7910" t="s">
        <v>6413</v>
      </c>
      <c r="G7910" t="s">
        <v>12974</v>
      </c>
      <c r="H7910" t="s">
        <v>6407</v>
      </c>
      <c r="I7910" t="s">
        <v>55</v>
      </c>
      <c r="J7910" t="s">
        <v>44</v>
      </c>
      <c r="K7910" t="s">
        <v>12969</v>
      </c>
      <c r="L7910" t="s">
        <v>12970</v>
      </c>
      <c r="M7910" t="s">
        <v>12971</v>
      </c>
      <c r="N7910" t="s">
        <v>8601</v>
      </c>
      <c r="O7910" t="s">
        <v>8602</v>
      </c>
      <c r="P7910">
        <v>2549000</v>
      </c>
      <c r="Q7910" t="s">
        <v>6636</v>
      </c>
      <c r="R7910" t="s">
        <v>6636</v>
      </c>
      <c r="S7910" s="12"/>
      <c r="T7910" s="13"/>
      <c r="U7910" t="s">
        <v>11474</v>
      </c>
    </row>
    <row r="7911" spans="1:21" x14ac:dyDescent="0.25">
      <c r="A7911" t="s">
        <v>6619</v>
      </c>
      <c r="B7911" s="12">
        <v>42639</v>
      </c>
      <c r="C7911" t="s">
        <v>13017</v>
      </c>
      <c r="D7911" s="11">
        <v>46203.410208333298</v>
      </c>
      <c r="E7911" t="s">
        <v>13018</v>
      </c>
      <c r="F7911" t="s">
        <v>6353</v>
      </c>
      <c r="G7911" t="s">
        <v>12968</v>
      </c>
      <c r="H7911" t="s">
        <v>6407</v>
      </c>
      <c r="I7911" t="s">
        <v>55</v>
      </c>
      <c r="J7911" t="s">
        <v>44</v>
      </c>
      <c r="K7911" t="s">
        <v>12969</v>
      </c>
      <c r="L7911" t="s">
        <v>12970</v>
      </c>
      <c r="M7911" t="s">
        <v>12971</v>
      </c>
      <c r="N7911" t="s">
        <v>8601</v>
      </c>
      <c r="O7911" t="s">
        <v>8602</v>
      </c>
      <c r="P7911">
        <v>2549000</v>
      </c>
      <c r="Q7911" t="s">
        <v>6636</v>
      </c>
      <c r="R7911" t="s">
        <v>6636</v>
      </c>
      <c r="S7911" s="12"/>
      <c r="T7911" s="13"/>
      <c r="U7911" t="s">
        <v>11474</v>
      </c>
    </row>
    <row r="7912" spans="1:21" x14ac:dyDescent="0.25">
      <c r="A7912" t="s">
        <v>6619</v>
      </c>
      <c r="B7912" s="12">
        <v>42639</v>
      </c>
      <c r="C7912" t="s">
        <v>13017</v>
      </c>
      <c r="D7912" s="11">
        <v>46203.410208333298</v>
      </c>
      <c r="E7912" t="s">
        <v>13018</v>
      </c>
      <c r="F7912" t="s">
        <v>6353</v>
      </c>
      <c r="G7912" t="s">
        <v>12972</v>
      </c>
      <c r="H7912" t="s">
        <v>6407</v>
      </c>
      <c r="I7912" t="s">
        <v>55</v>
      </c>
      <c r="J7912" t="s">
        <v>44</v>
      </c>
      <c r="K7912" t="s">
        <v>12969</v>
      </c>
      <c r="L7912" t="s">
        <v>12970</v>
      </c>
      <c r="M7912" t="s">
        <v>12971</v>
      </c>
      <c r="N7912" t="s">
        <v>8601</v>
      </c>
      <c r="O7912" t="s">
        <v>8602</v>
      </c>
      <c r="P7912">
        <v>2549000</v>
      </c>
      <c r="Q7912" t="s">
        <v>6636</v>
      </c>
      <c r="R7912" t="s">
        <v>6636</v>
      </c>
      <c r="S7912" s="12"/>
      <c r="T7912" s="13"/>
      <c r="U7912" t="s">
        <v>11474</v>
      </c>
    </row>
    <row r="7913" spans="1:21" x14ac:dyDescent="0.25">
      <c r="A7913" t="s">
        <v>6619</v>
      </c>
      <c r="B7913" s="12">
        <v>42639</v>
      </c>
      <c r="C7913" t="s">
        <v>13017</v>
      </c>
      <c r="D7913" s="11">
        <v>46203.410208333298</v>
      </c>
      <c r="E7913" t="s">
        <v>13018</v>
      </c>
      <c r="F7913" t="s">
        <v>6353</v>
      </c>
      <c r="G7913" t="s">
        <v>12937</v>
      </c>
      <c r="H7913" t="s">
        <v>6407</v>
      </c>
      <c r="I7913" t="s">
        <v>55</v>
      </c>
      <c r="J7913" t="s">
        <v>44</v>
      </c>
      <c r="K7913" t="s">
        <v>12969</v>
      </c>
      <c r="L7913" t="s">
        <v>12970</v>
      </c>
      <c r="M7913" t="s">
        <v>12971</v>
      </c>
      <c r="N7913" t="s">
        <v>8601</v>
      </c>
      <c r="O7913" t="s">
        <v>8602</v>
      </c>
      <c r="P7913">
        <v>2549000</v>
      </c>
      <c r="Q7913" t="s">
        <v>6636</v>
      </c>
      <c r="R7913" t="s">
        <v>6636</v>
      </c>
      <c r="S7913" s="12"/>
      <c r="T7913" s="13"/>
      <c r="U7913" t="s">
        <v>11474</v>
      </c>
    </row>
    <row r="7914" spans="1:21" x14ac:dyDescent="0.25">
      <c r="A7914" t="s">
        <v>6619</v>
      </c>
      <c r="B7914" s="12">
        <v>42639</v>
      </c>
      <c r="C7914" t="s">
        <v>13017</v>
      </c>
      <c r="D7914" s="11">
        <v>46203.410208333298</v>
      </c>
      <c r="E7914" t="s">
        <v>13018</v>
      </c>
      <c r="F7914" t="s">
        <v>6353</v>
      </c>
      <c r="G7914" t="s">
        <v>12973</v>
      </c>
      <c r="H7914" t="s">
        <v>6407</v>
      </c>
      <c r="I7914" t="s">
        <v>55</v>
      </c>
      <c r="J7914" t="s">
        <v>44</v>
      </c>
      <c r="K7914" t="s">
        <v>12969</v>
      </c>
      <c r="L7914" t="s">
        <v>12970</v>
      </c>
      <c r="M7914" t="s">
        <v>12971</v>
      </c>
      <c r="N7914" t="s">
        <v>8601</v>
      </c>
      <c r="O7914" t="s">
        <v>8602</v>
      </c>
      <c r="P7914">
        <v>2549000</v>
      </c>
      <c r="Q7914" t="s">
        <v>6636</v>
      </c>
      <c r="R7914" t="s">
        <v>6636</v>
      </c>
      <c r="S7914" s="12"/>
      <c r="T7914" s="13"/>
      <c r="U7914" t="s">
        <v>11474</v>
      </c>
    </row>
    <row r="7915" spans="1:21" x14ac:dyDescent="0.25">
      <c r="A7915" t="s">
        <v>6619</v>
      </c>
      <c r="B7915" s="12">
        <v>42639</v>
      </c>
      <c r="C7915" t="s">
        <v>13017</v>
      </c>
      <c r="D7915" s="11">
        <v>46203.410208333298</v>
      </c>
      <c r="E7915" t="s">
        <v>13018</v>
      </c>
      <c r="F7915" t="s">
        <v>6353</v>
      </c>
      <c r="G7915" t="s">
        <v>12974</v>
      </c>
      <c r="H7915" t="s">
        <v>6407</v>
      </c>
      <c r="I7915" t="s">
        <v>55</v>
      </c>
      <c r="J7915" t="s">
        <v>44</v>
      </c>
      <c r="K7915" t="s">
        <v>12969</v>
      </c>
      <c r="L7915" t="s">
        <v>12970</v>
      </c>
      <c r="M7915" t="s">
        <v>12971</v>
      </c>
      <c r="N7915" t="s">
        <v>8601</v>
      </c>
      <c r="O7915" t="s">
        <v>8602</v>
      </c>
      <c r="P7915">
        <v>2549000</v>
      </c>
      <c r="Q7915" t="s">
        <v>6636</v>
      </c>
      <c r="R7915" t="s">
        <v>6636</v>
      </c>
      <c r="S7915" s="12"/>
      <c r="T7915" s="13"/>
      <c r="U7915" t="s">
        <v>11474</v>
      </c>
    </row>
    <row r="7916" spans="1:21" x14ac:dyDescent="0.25">
      <c r="A7916" t="s">
        <v>6637</v>
      </c>
      <c r="B7916" s="12">
        <v>42732</v>
      </c>
      <c r="C7916" t="s">
        <v>13019</v>
      </c>
      <c r="D7916" s="11">
        <v>46204.708831018499</v>
      </c>
      <c r="E7916" t="s">
        <v>13020</v>
      </c>
      <c r="F7916" t="s">
        <v>6413</v>
      </c>
      <c r="G7916" t="s">
        <v>12946</v>
      </c>
      <c r="H7916" t="s">
        <v>6407</v>
      </c>
      <c r="I7916" t="s">
        <v>65</v>
      </c>
      <c r="J7916" t="s">
        <v>67</v>
      </c>
      <c r="K7916" t="s">
        <v>13021</v>
      </c>
      <c r="L7916" t="s">
        <v>12948</v>
      </c>
      <c r="M7916" t="s">
        <v>13022</v>
      </c>
      <c r="N7916" t="s">
        <v>7506</v>
      </c>
      <c r="O7916" t="s">
        <v>7514</v>
      </c>
      <c r="P7916">
        <v>4899990</v>
      </c>
      <c r="Q7916" t="s">
        <v>6636</v>
      </c>
      <c r="R7916" t="s">
        <v>6636</v>
      </c>
      <c r="S7916" s="12"/>
      <c r="T7916" s="13"/>
      <c r="U7916" t="s">
        <v>6636</v>
      </c>
    </row>
    <row r="7917" spans="1:21" x14ac:dyDescent="0.25">
      <c r="A7917" t="s">
        <v>6637</v>
      </c>
      <c r="B7917" s="12">
        <v>42732</v>
      </c>
      <c r="C7917" t="s">
        <v>13019</v>
      </c>
      <c r="D7917" s="11">
        <v>46204.708831018499</v>
      </c>
      <c r="E7917" t="s">
        <v>13020</v>
      </c>
      <c r="F7917" t="s">
        <v>6413</v>
      </c>
      <c r="G7917" t="s">
        <v>12950</v>
      </c>
      <c r="H7917" t="s">
        <v>6407</v>
      </c>
      <c r="I7917" t="s">
        <v>65</v>
      </c>
      <c r="J7917" t="s">
        <v>67</v>
      </c>
      <c r="K7917" t="s">
        <v>13021</v>
      </c>
      <c r="L7917" t="s">
        <v>12948</v>
      </c>
      <c r="M7917" t="s">
        <v>13022</v>
      </c>
      <c r="N7917" t="s">
        <v>7506</v>
      </c>
      <c r="O7917" t="s">
        <v>7514</v>
      </c>
      <c r="P7917">
        <v>4899990</v>
      </c>
      <c r="Q7917" t="s">
        <v>6636</v>
      </c>
      <c r="R7917" t="s">
        <v>6636</v>
      </c>
      <c r="S7917" s="12"/>
      <c r="T7917" s="13"/>
      <c r="U7917" t="s">
        <v>6636</v>
      </c>
    </row>
    <row r="7918" spans="1:21" x14ac:dyDescent="0.25">
      <c r="A7918" t="s">
        <v>6637</v>
      </c>
      <c r="B7918" s="12">
        <v>42732</v>
      </c>
      <c r="C7918" t="s">
        <v>13019</v>
      </c>
      <c r="D7918" s="11">
        <v>46204.708831018499</v>
      </c>
      <c r="E7918" t="s">
        <v>13020</v>
      </c>
      <c r="F7918" t="s">
        <v>6413</v>
      </c>
      <c r="G7918" t="s">
        <v>12951</v>
      </c>
      <c r="H7918" t="s">
        <v>6407</v>
      </c>
      <c r="I7918" t="s">
        <v>65</v>
      </c>
      <c r="J7918" t="s">
        <v>67</v>
      </c>
      <c r="K7918" t="s">
        <v>13021</v>
      </c>
      <c r="L7918" t="s">
        <v>12948</v>
      </c>
      <c r="M7918" t="s">
        <v>13022</v>
      </c>
      <c r="N7918" t="s">
        <v>7506</v>
      </c>
      <c r="O7918" t="s">
        <v>7514</v>
      </c>
      <c r="P7918">
        <v>4899990</v>
      </c>
      <c r="Q7918" t="s">
        <v>6636</v>
      </c>
      <c r="R7918" t="s">
        <v>6636</v>
      </c>
      <c r="S7918" s="12"/>
      <c r="T7918" s="13"/>
      <c r="U7918" t="s">
        <v>6636</v>
      </c>
    </row>
    <row r="7919" spans="1:21" x14ac:dyDescent="0.25">
      <c r="A7919" t="s">
        <v>6637</v>
      </c>
      <c r="B7919" s="12">
        <v>42732</v>
      </c>
      <c r="C7919" t="s">
        <v>13019</v>
      </c>
      <c r="D7919" s="11">
        <v>46204.708831018499</v>
      </c>
      <c r="E7919" t="s">
        <v>13020</v>
      </c>
      <c r="F7919" t="s">
        <v>6353</v>
      </c>
      <c r="G7919" t="s">
        <v>12946</v>
      </c>
      <c r="H7919" t="s">
        <v>6407</v>
      </c>
      <c r="I7919" t="s">
        <v>65</v>
      </c>
      <c r="J7919" t="s">
        <v>67</v>
      </c>
      <c r="K7919" t="s">
        <v>13021</v>
      </c>
      <c r="L7919" t="s">
        <v>12948</v>
      </c>
      <c r="M7919" t="s">
        <v>13022</v>
      </c>
      <c r="N7919" t="s">
        <v>7506</v>
      </c>
      <c r="O7919" t="s">
        <v>7514</v>
      </c>
      <c r="P7919">
        <v>4899990</v>
      </c>
      <c r="Q7919" t="s">
        <v>6636</v>
      </c>
      <c r="R7919" t="s">
        <v>6636</v>
      </c>
      <c r="S7919" s="12"/>
      <c r="T7919" s="13"/>
      <c r="U7919" t="s">
        <v>6636</v>
      </c>
    </row>
    <row r="7920" spans="1:21" x14ac:dyDescent="0.25">
      <c r="A7920" t="s">
        <v>6637</v>
      </c>
      <c r="B7920" s="12">
        <v>42732</v>
      </c>
      <c r="C7920" t="s">
        <v>13019</v>
      </c>
      <c r="D7920" s="11">
        <v>46204.708831018499</v>
      </c>
      <c r="E7920" t="s">
        <v>13020</v>
      </c>
      <c r="F7920" t="s">
        <v>6353</v>
      </c>
      <c r="G7920" t="s">
        <v>12950</v>
      </c>
      <c r="H7920" t="s">
        <v>6407</v>
      </c>
      <c r="I7920" t="s">
        <v>65</v>
      </c>
      <c r="J7920" t="s">
        <v>67</v>
      </c>
      <c r="K7920" t="s">
        <v>13021</v>
      </c>
      <c r="L7920" t="s">
        <v>12948</v>
      </c>
      <c r="M7920" t="s">
        <v>13022</v>
      </c>
      <c r="N7920" t="s">
        <v>7506</v>
      </c>
      <c r="O7920" t="s">
        <v>7514</v>
      </c>
      <c r="P7920">
        <v>4899990</v>
      </c>
      <c r="Q7920" t="s">
        <v>6636</v>
      </c>
      <c r="R7920" t="s">
        <v>6636</v>
      </c>
      <c r="S7920" s="12"/>
      <c r="T7920" s="13"/>
      <c r="U7920" t="s">
        <v>6636</v>
      </c>
    </row>
    <row r="7921" spans="1:21" x14ac:dyDescent="0.25">
      <c r="A7921" t="s">
        <v>6637</v>
      </c>
      <c r="B7921" s="12">
        <v>42732</v>
      </c>
      <c r="C7921" t="s">
        <v>13019</v>
      </c>
      <c r="D7921" s="11">
        <v>46204.708831018499</v>
      </c>
      <c r="E7921" t="s">
        <v>13020</v>
      </c>
      <c r="F7921" t="s">
        <v>6353</v>
      </c>
      <c r="G7921" t="s">
        <v>12951</v>
      </c>
      <c r="H7921" t="s">
        <v>6407</v>
      </c>
      <c r="I7921" t="s">
        <v>65</v>
      </c>
      <c r="J7921" t="s">
        <v>67</v>
      </c>
      <c r="K7921" t="s">
        <v>13021</v>
      </c>
      <c r="L7921" t="s">
        <v>12948</v>
      </c>
      <c r="M7921" t="s">
        <v>13022</v>
      </c>
      <c r="N7921" t="s">
        <v>7506</v>
      </c>
      <c r="O7921" t="s">
        <v>7514</v>
      </c>
      <c r="P7921">
        <v>4899990</v>
      </c>
      <c r="Q7921" t="s">
        <v>6636</v>
      </c>
      <c r="R7921" t="s">
        <v>6636</v>
      </c>
      <c r="S7921" s="12"/>
      <c r="T7921" s="13"/>
      <c r="U7921" t="s">
        <v>6636</v>
      </c>
    </row>
    <row r="7922" spans="1:21" x14ac:dyDescent="0.25">
      <c r="A7922" t="s">
        <v>6619</v>
      </c>
      <c r="B7922" s="12">
        <v>42732</v>
      </c>
      <c r="C7922" t="s">
        <v>13019</v>
      </c>
      <c r="D7922" s="11">
        <v>46205.484502314801</v>
      </c>
      <c r="E7922" t="s">
        <v>13020</v>
      </c>
      <c r="F7922" t="s">
        <v>6413</v>
      </c>
      <c r="G7922" t="s">
        <v>12946</v>
      </c>
      <c r="H7922" t="s">
        <v>6407</v>
      </c>
      <c r="I7922" t="s">
        <v>65</v>
      </c>
      <c r="J7922" t="s">
        <v>67</v>
      </c>
      <c r="K7922" t="s">
        <v>13021</v>
      </c>
      <c r="L7922" t="s">
        <v>12948</v>
      </c>
      <c r="M7922" t="s">
        <v>13022</v>
      </c>
      <c r="N7922" t="s">
        <v>7506</v>
      </c>
      <c r="O7922" t="s">
        <v>7514</v>
      </c>
      <c r="P7922">
        <v>4899990</v>
      </c>
      <c r="Q7922" t="s">
        <v>6636</v>
      </c>
      <c r="R7922" t="s">
        <v>6636</v>
      </c>
      <c r="S7922" s="12"/>
      <c r="T7922" s="13"/>
      <c r="U7922" t="s">
        <v>6636</v>
      </c>
    </row>
    <row r="7923" spans="1:21" x14ac:dyDescent="0.25">
      <c r="A7923" t="s">
        <v>6619</v>
      </c>
      <c r="B7923" s="12">
        <v>42732</v>
      </c>
      <c r="C7923" t="s">
        <v>13019</v>
      </c>
      <c r="D7923" s="11">
        <v>46205.484502314801</v>
      </c>
      <c r="E7923" t="s">
        <v>13020</v>
      </c>
      <c r="F7923" t="s">
        <v>6413</v>
      </c>
      <c r="G7923" t="s">
        <v>12950</v>
      </c>
      <c r="H7923" t="s">
        <v>6407</v>
      </c>
      <c r="I7923" t="s">
        <v>65</v>
      </c>
      <c r="J7923" t="s">
        <v>67</v>
      </c>
      <c r="K7923" t="s">
        <v>13021</v>
      </c>
      <c r="L7923" t="s">
        <v>12948</v>
      </c>
      <c r="M7923" t="s">
        <v>13022</v>
      </c>
      <c r="N7923" t="s">
        <v>7506</v>
      </c>
      <c r="O7923" t="s">
        <v>7514</v>
      </c>
      <c r="P7923">
        <v>4899990</v>
      </c>
      <c r="Q7923" t="s">
        <v>6636</v>
      </c>
      <c r="R7923" t="s">
        <v>6636</v>
      </c>
      <c r="S7923" s="12"/>
      <c r="T7923" s="13"/>
      <c r="U7923" t="s">
        <v>6636</v>
      </c>
    </row>
    <row r="7924" spans="1:21" x14ac:dyDescent="0.25">
      <c r="A7924" t="s">
        <v>6619</v>
      </c>
      <c r="B7924" s="12">
        <v>42732</v>
      </c>
      <c r="C7924" t="s">
        <v>13019</v>
      </c>
      <c r="D7924" s="11">
        <v>46205.484502314801</v>
      </c>
      <c r="E7924" t="s">
        <v>13020</v>
      </c>
      <c r="F7924" t="s">
        <v>6413</v>
      </c>
      <c r="G7924" t="s">
        <v>12951</v>
      </c>
      <c r="H7924" t="s">
        <v>6407</v>
      </c>
      <c r="I7924" t="s">
        <v>65</v>
      </c>
      <c r="J7924" t="s">
        <v>67</v>
      </c>
      <c r="K7924" t="s">
        <v>13021</v>
      </c>
      <c r="L7924" t="s">
        <v>12948</v>
      </c>
      <c r="M7924" t="s">
        <v>13022</v>
      </c>
      <c r="N7924" t="s">
        <v>7506</v>
      </c>
      <c r="O7924" t="s">
        <v>7514</v>
      </c>
      <c r="P7924">
        <v>4899990</v>
      </c>
      <c r="Q7924" t="s">
        <v>6636</v>
      </c>
      <c r="R7924" t="s">
        <v>6636</v>
      </c>
      <c r="S7924" s="12"/>
      <c r="T7924" s="13"/>
      <c r="U7924" t="s">
        <v>6636</v>
      </c>
    </row>
    <row r="7925" spans="1:21" x14ac:dyDescent="0.25">
      <c r="A7925" t="s">
        <v>6619</v>
      </c>
      <c r="B7925" s="12">
        <v>42732</v>
      </c>
      <c r="C7925" t="s">
        <v>13019</v>
      </c>
      <c r="D7925" s="11">
        <v>46205.484502314801</v>
      </c>
      <c r="E7925" t="s">
        <v>13020</v>
      </c>
      <c r="F7925" t="s">
        <v>6353</v>
      </c>
      <c r="G7925" t="s">
        <v>12946</v>
      </c>
      <c r="H7925" t="s">
        <v>6407</v>
      </c>
      <c r="I7925" t="s">
        <v>65</v>
      </c>
      <c r="J7925" t="s">
        <v>67</v>
      </c>
      <c r="K7925" t="s">
        <v>13021</v>
      </c>
      <c r="L7925" t="s">
        <v>12948</v>
      </c>
      <c r="M7925" t="s">
        <v>13022</v>
      </c>
      <c r="N7925" t="s">
        <v>7506</v>
      </c>
      <c r="O7925" t="s">
        <v>7514</v>
      </c>
      <c r="P7925">
        <v>4899990</v>
      </c>
      <c r="Q7925" t="s">
        <v>6636</v>
      </c>
      <c r="R7925" t="s">
        <v>6636</v>
      </c>
      <c r="S7925" s="12"/>
      <c r="T7925" s="13"/>
      <c r="U7925" t="s">
        <v>6636</v>
      </c>
    </row>
    <row r="7926" spans="1:21" x14ac:dyDescent="0.25">
      <c r="A7926" t="s">
        <v>6619</v>
      </c>
      <c r="B7926" s="12">
        <v>42732</v>
      </c>
      <c r="C7926" t="s">
        <v>13019</v>
      </c>
      <c r="D7926" s="11">
        <v>46205.484502314801</v>
      </c>
      <c r="E7926" t="s">
        <v>13020</v>
      </c>
      <c r="F7926" t="s">
        <v>6353</v>
      </c>
      <c r="G7926" t="s">
        <v>12950</v>
      </c>
      <c r="H7926" t="s">
        <v>6407</v>
      </c>
      <c r="I7926" t="s">
        <v>65</v>
      </c>
      <c r="J7926" t="s">
        <v>67</v>
      </c>
      <c r="K7926" t="s">
        <v>13021</v>
      </c>
      <c r="L7926" t="s">
        <v>12948</v>
      </c>
      <c r="M7926" t="s">
        <v>13022</v>
      </c>
      <c r="N7926" t="s">
        <v>7506</v>
      </c>
      <c r="O7926" t="s">
        <v>7514</v>
      </c>
      <c r="P7926">
        <v>4899990</v>
      </c>
      <c r="Q7926" t="s">
        <v>6636</v>
      </c>
      <c r="R7926" t="s">
        <v>6636</v>
      </c>
      <c r="S7926" s="12"/>
      <c r="T7926" s="13"/>
      <c r="U7926" t="s">
        <v>6636</v>
      </c>
    </row>
    <row r="7927" spans="1:21" x14ac:dyDescent="0.25">
      <c r="A7927" t="s">
        <v>6619</v>
      </c>
      <c r="B7927" s="12">
        <v>42732</v>
      </c>
      <c r="C7927" t="s">
        <v>13019</v>
      </c>
      <c r="D7927" s="11">
        <v>46205.484502314801</v>
      </c>
      <c r="E7927" t="s">
        <v>13020</v>
      </c>
      <c r="F7927" t="s">
        <v>6353</v>
      </c>
      <c r="G7927" t="s">
        <v>12951</v>
      </c>
      <c r="H7927" t="s">
        <v>6407</v>
      </c>
      <c r="I7927" t="s">
        <v>65</v>
      </c>
      <c r="J7927" t="s">
        <v>67</v>
      </c>
      <c r="K7927" t="s">
        <v>13021</v>
      </c>
      <c r="L7927" t="s">
        <v>12948</v>
      </c>
      <c r="M7927" t="s">
        <v>13022</v>
      </c>
      <c r="N7927" t="s">
        <v>7506</v>
      </c>
      <c r="O7927" t="s">
        <v>7514</v>
      </c>
      <c r="P7927">
        <v>4899990</v>
      </c>
      <c r="Q7927" t="s">
        <v>6636</v>
      </c>
      <c r="R7927" t="s">
        <v>6636</v>
      </c>
      <c r="S7927" s="12"/>
      <c r="T7927" s="13"/>
      <c r="U7927" t="s">
        <v>6636</v>
      </c>
    </row>
    <row r="7928" spans="1:21" x14ac:dyDescent="0.25">
      <c r="A7928" t="s">
        <v>6619</v>
      </c>
      <c r="B7928" s="12">
        <v>43068</v>
      </c>
      <c r="C7928" t="s">
        <v>12353</v>
      </c>
      <c r="D7928" s="11">
        <v>46214.425474536998</v>
      </c>
      <c r="E7928" t="s">
        <v>12354</v>
      </c>
      <c r="F7928" t="s">
        <v>6413</v>
      </c>
      <c r="G7928" t="s">
        <v>12946</v>
      </c>
      <c r="H7928" t="s">
        <v>6407</v>
      </c>
      <c r="I7928" t="s">
        <v>65</v>
      </c>
      <c r="J7928" t="s">
        <v>57</v>
      </c>
      <c r="K7928" t="s">
        <v>12987</v>
      </c>
      <c r="L7928" t="s">
        <v>12948</v>
      </c>
      <c r="M7928" t="s">
        <v>12988</v>
      </c>
      <c r="N7928" t="s">
        <v>7202</v>
      </c>
      <c r="O7928" t="s">
        <v>7255</v>
      </c>
      <c r="P7928">
        <v>3085990</v>
      </c>
      <c r="Q7928" t="s">
        <v>6636</v>
      </c>
      <c r="R7928" t="s">
        <v>6636</v>
      </c>
      <c r="S7928" s="12"/>
      <c r="T7928" s="13"/>
      <c r="U7928" t="s">
        <v>7056</v>
      </c>
    </row>
    <row r="7929" spans="1:21" x14ac:dyDescent="0.25">
      <c r="A7929" t="s">
        <v>6619</v>
      </c>
      <c r="B7929" s="12">
        <v>43068</v>
      </c>
      <c r="C7929" t="s">
        <v>12353</v>
      </c>
      <c r="D7929" s="11">
        <v>46214.425474536998</v>
      </c>
      <c r="E7929" t="s">
        <v>12354</v>
      </c>
      <c r="F7929" t="s">
        <v>6413</v>
      </c>
      <c r="G7929" t="s">
        <v>12950</v>
      </c>
      <c r="H7929" t="s">
        <v>6407</v>
      </c>
      <c r="I7929" t="s">
        <v>65</v>
      </c>
      <c r="J7929" t="s">
        <v>57</v>
      </c>
      <c r="K7929" t="s">
        <v>12987</v>
      </c>
      <c r="L7929" t="s">
        <v>12948</v>
      </c>
      <c r="M7929" t="s">
        <v>12988</v>
      </c>
      <c r="N7929" t="s">
        <v>7202</v>
      </c>
      <c r="O7929" t="s">
        <v>7255</v>
      </c>
      <c r="P7929">
        <v>3085990</v>
      </c>
      <c r="Q7929" t="s">
        <v>6636</v>
      </c>
      <c r="R7929" t="s">
        <v>6636</v>
      </c>
      <c r="S7929" s="12"/>
      <c r="T7929" s="13"/>
      <c r="U7929" t="s">
        <v>7056</v>
      </c>
    </row>
    <row r="7930" spans="1:21" x14ac:dyDescent="0.25">
      <c r="A7930" t="s">
        <v>6619</v>
      </c>
      <c r="B7930" s="12">
        <v>43068</v>
      </c>
      <c r="C7930" t="s">
        <v>12353</v>
      </c>
      <c r="D7930" s="11">
        <v>46214.425474536998</v>
      </c>
      <c r="E7930" t="s">
        <v>12354</v>
      </c>
      <c r="F7930" t="s">
        <v>6413</v>
      </c>
      <c r="G7930" t="s">
        <v>12951</v>
      </c>
      <c r="H7930" t="s">
        <v>6407</v>
      </c>
      <c r="I7930" t="s">
        <v>65</v>
      </c>
      <c r="J7930" t="s">
        <v>57</v>
      </c>
      <c r="K7930" t="s">
        <v>12987</v>
      </c>
      <c r="L7930" t="s">
        <v>12948</v>
      </c>
      <c r="M7930" t="s">
        <v>12988</v>
      </c>
      <c r="N7930" t="s">
        <v>7202</v>
      </c>
      <c r="O7930" t="s">
        <v>7255</v>
      </c>
      <c r="P7930">
        <v>3085990</v>
      </c>
      <c r="Q7930" t="s">
        <v>6636</v>
      </c>
      <c r="R7930" t="s">
        <v>6636</v>
      </c>
      <c r="S7930" s="12"/>
      <c r="T7930" s="13"/>
      <c r="U7930" t="s">
        <v>7056</v>
      </c>
    </row>
    <row r="7931" spans="1:21" x14ac:dyDescent="0.25">
      <c r="A7931" t="s">
        <v>6619</v>
      </c>
      <c r="B7931" s="12">
        <v>43068</v>
      </c>
      <c r="C7931" t="s">
        <v>12353</v>
      </c>
      <c r="D7931" s="11">
        <v>46214.425474536998</v>
      </c>
      <c r="E7931" t="s">
        <v>12354</v>
      </c>
      <c r="F7931" t="s">
        <v>6353</v>
      </c>
      <c r="G7931" t="s">
        <v>12946</v>
      </c>
      <c r="H7931" t="s">
        <v>6407</v>
      </c>
      <c r="I7931" t="s">
        <v>65</v>
      </c>
      <c r="J7931" t="s">
        <v>57</v>
      </c>
      <c r="K7931" t="s">
        <v>12987</v>
      </c>
      <c r="L7931" t="s">
        <v>12948</v>
      </c>
      <c r="M7931" t="s">
        <v>12988</v>
      </c>
      <c r="N7931" t="s">
        <v>7202</v>
      </c>
      <c r="O7931" t="s">
        <v>7255</v>
      </c>
      <c r="P7931">
        <v>3085990</v>
      </c>
      <c r="Q7931" t="s">
        <v>6636</v>
      </c>
      <c r="R7931" t="s">
        <v>6636</v>
      </c>
      <c r="S7931" s="12"/>
      <c r="T7931" s="13"/>
      <c r="U7931" t="s">
        <v>7056</v>
      </c>
    </row>
    <row r="7932" spans="1:21" x14ac:dyDescent="0.25">
      <c r="A7932" t="s">
        <v>6619</v>
      </c>
      <c r="B7932" s="12">
        <v>43068</v>
      </c>
      <c r="C7932" t="s">
        <v>12353</v>
      </c>
      <c r="D7932" s="11">
        <v>46214.425474536998</v>
      </c>
      <c r="E7932" t="s">
        <v>12354</v>
      </c>
      <c r="F7932" t="s">
        <v>6353</v>
      </c>
      <c r="G7932" t="s">
        <v>12950</v>
      </c>
      <c r="H7932" t="s">
        <v>6407</v>
      </c>
      <c r="I7932" t="s">
        <v>65</v>
      </c>
      <c r="J7932" t="s">
        <v>57</v>
      </c>
      <c r="K7932" t="s">
        <v>12987</v>
      </c>
      <c r="L7932" t="s">
        <v>12948</v>
      </c>
      <c r="M7932" t="s">
        <v>12988</v>
      </c>
      <c r="N7932" t="s">
        <v>7202</v>
      </c>
      <c r="O7932" t="s">
        <v>7255</v>
      </c>
      <c r="P7932">
        <v>3085990</v>
      </c>
      <c r="Q7932" t="s">
        <v>6636</v>
      </c>
      <c r="R7932" t="s">
        <v>6636</v>
      </c>
      <c r="S7932" s="12"/>
      <c r="T7932" s="13"/>
      <c r="U7932" t="s">
        <v>7056</v>
      </c>
    </row>
    <row r="7933" spans="1:21" x14ac:dyDescent="0.25">
      <c r="A7933" t="s">
        <v>6619</v>
      </c>
      <c r="B7933" s="12">
        <v>43068</v>
      </c>
      <c r="C7933" t="s">
        <v>12353</v>
      </c>
      <c r="D7933" s="11">
        <v>46214.425474536998</v>
      </c>
      <c r="E7933" t="s">
        <v>12354</v>
      </c>
      <c r="F7933" t="s">
        <v>6353</v>
      </c>
      <c r="G7933" t="s">
        <v>12951</v>
      </c>
      <c r="H7933" t="s">
        <v>6407</v>
      </c>
      <c r="I7933" t="s">
        <v>65</v>
      </c>
      <c r="J7933" t="s">
        <v>57</v>
      </c>
      <c r="K7933" t="s">
        <v>12987</v>
      </c>
      <c r="L7933" t="s">
        <v>12948</v>
      </c>
      <c r="M7933" t="s">
        <v>12988</v>
      </c>
      <c r="N7933" t="s">
        <v>7202</v>
      </c>
      <c r="O7933" t="s">
        <v>7255</v>
      </c>
      <c r="P7933">
        <v>3085990</v>
      </c>
      <c r="Q7933" t="s">
        <v>6636</v>
      </c>
      <c r="R7933" t="s">
        <v>6636</v>
      </c>
      <c r="S7933" s="12"/>
      <c r="T7933" s="13"/>
      <c r="U7933" t="s">
        <v>7056</v>
      </c>
    </row>
    <row r="7934" spans="1:21" x14ac:dyDescent="0.25">
      <c r="A7934" t="s">
        <v>6637</v>
      </c>
      <c r="B7934" s="12">
        <v>43222</v>
      </c>
      <c r="C7934" t="s">
        <v>13023</v>
      </c>
      <c r="D7934" s="11">
        <v>46217.446261574099</v>
      </c>
      <c r="E7934" t="s">
        <v>13024</v>
      </c>
      <c r="F7934" t="s">
        <v>6413</v>
      </c>
      <c r="G7934" t="s">
        <v>12946</v>
      </c>
      <c r="H7934" t="s">
        <v>6407</v>
      </c>
      <c r="I7934" t="s">
        <v>55</v>
      </c>
      <c r="J7934" t="s">
        <v>44</v>
      </c>
      <c r="K7934" t="s">
        <v>13025</v>
      </c>
      <c r="L7934" t="s">
        <v>12948</v>
      </c>
      <c r="M7934" t="s">
        <v>13026</v>
      </c>
      <c r="N7934" t="s">
        <v>7506</v>
      </c>
      <c r="O7934" t="s">
        <v>7514</v>
      </c>
      <c r="P7934">
        <v>4904990</v>
      </c>
      <c r="Q7934" t="s">
        <v>6636</v>
      </c>
      <c r="R7934" t="s">
        <v>6636</v>
      </c>
      <c r="S7934" s="12"/>
      <c r="T7934" s="13"/>
      <c r="U7934" t="s">
        <v>6636</v>
      </c>
    </row>
    <row r="7935" spans="1:21" x14ac:dyDescent="0.25">
      <c r="A7935" t="s">
        <v>6637</v>
      </c>
      <c r="B7935" s="12">
        <v>43222</v>
      </c>
      <c r="C7935" t="s">
        <v>13023</v>
      </c>
      <c r="D7935" s="11">
        <v>46217.446261574099</v>
      </c>
      <c r="E7935" t="s">
        <v>13024</v>
      </c>
      <c r="F7935" t="s">
        <v>6413</v>
      </c>
      <c r="G7935" t="s">
        <v>12950</v>
      </c>
      <c r="H7935" t="s">
        <v>6407</v>
      </c>
      <c r="I7935" t="s">
        <v>55</v>
      </c>
      <c r="J7935" t="s">
        <v>44</v>
      </c>
      <c r="K7935" t="s">
        <v>13025</v>
      </c>
      <c r="L7935" t="s">
        <v>12948</v>
      </c>
      <c r="M7935" t="s">
        <v>13026</v>
      </c>
      <c r="N7935" t="s">
        <v>7506</v>
      </c>
      <c r="O7935" t="s">
        <v>7514</v>
      </c>
      <c r="P7935">
        <v>4904990</v>
      </c>
      <c r="Q7935" t="s">
        <v>6636</v>
      </c>
      <c r="R7935" t="s">
        <v>6636</v>
      </c>
      <c r="S7935" s="12"/>
      <c r="T7935" s="13"/>
      <c r="U7935" t="s">
        <v>6636</v>
      </c>
    </row>
    <row r="7936" spans="1:21" x14ac:dyDescent="0.25">
      <c r="A7936" t="s">
        <v>6637</v>
      </c>
      <c r="B7936" s="12">
        <v>43222</v>
      </c>
      <c r="C7936" t="s">
        <v>13023</v>
      </c>
      <c r="D7936" s="11">
        <v>46217.446261574099</v>
      </c>
      <c r="E7936" t="s">
        <v>13024</v>
      </c>
      <c r="F7936" t="s">
        <v>6413</v>
      </c>
      <c r="G7936" t="s">
        <v>12951</v>
      </c>
      <c r="H7936" t="s">
        <v>6407</v>
      </c>
      <c r="I7936" t="s">
        <v>55</v>
      </c>
      <c r="J7936" t="s">
        <v>44</v>
      </c>
      <c r="K7936" t="s">
        <v>13025</v>
      </c>
      <c r="L7936" t="s">
        <v>12948</v>
      </c>
      <c r="M7936" t="s">
        <v>13026</v>
      </c>
      <c r="N7936" t="s">
        <v>7506</v>
      </c>
      <c r="O7936" t="s">
        <v>7514</v>
      </c>
      <c r="P7936">
        <v>4904990</v>
      </c>
      <c r="Q7936" t="s">
        <v>6636</v>
      </c>
      <c r="R7936" t="s">
        <v>6636</v>
      </c>
      <c r="S7936" s="12"/>
      <c r="T7936" s="13"/>
      <c r="U7936" t="s">
        <v>6636</v>
      </c>
    </row>
    <row r="7937" spans="1:21" x14ac:dyDescent="0.25">
      <c r="A7937" t="s">
        <v>6637</v>
      </c>
      <c r="B7937" s="12">
        <v>43222</v>
      </c>
      <c r="C7937" t="s">
        <v>13023</v>
      </c>
      <c r="D7937" s="11">
        <v>46217.446261574099</v>
      </c>
      <c r="E7937" t="s">
        <v>13024</v>
      </c>
      <c r="F7937" t="s">
        <v>6353</v>
      </c>
      <c r="G7937" t="s">
        <v>12946</v>
      </c>
      <c r="H7937" t="s">
        <v>6407</v>
      </c>
      <c r="I7937" t="s">
        <v>55</v>
      </c>
      <c r="J7937" t="s">
        <v>44</v>
      </c>
      <c r="K7937" t="s">
        <v>13025</v>
      </c>
      <c r="L7937" t="s">
        <v>12948</v>
      </c>
      <c r="M7937" t="s">
        <v>13026</v>
      </c>
      <c r="N7937" t="s">
        <v>7506</v>
      </c>
      <c r="O7937" t="s">
        <v>7514</v>
      </c>
      <c r="P7937">
        <v>4904990</v>
      </c>
      <c r="Q7937" t="s">
        <v>6636</v>
      </c>
      <c r="R7937" t="s">
        <v>6636</v>
      </c>
      <c r="S7937" s="12"/>
      <c r="T7937" s="13"/>
      <c r="U7937" t="s">
        <v>6636</v>
      </c>
    </row>
    <row r="7938" spans="1:21" x14ac:dyDescent="0.25">
      <c r="A7938" t="s">
        <v>6637</v>
      </c>
      <c r="B7938" s="12">
        <v>43222</v>
      </c>
      <c r="C7938" t="s">
        <v>13023</v>
      </c>
      <c r="D7938" s="11">
        <v>46217.446261574099</v>
      </c>
      <c r="E7938" t="s">
        <v>13024</v>
      </c>
      <c r="F7938" t="s">
        <v>6353</v>
      </c>
      <c r="G7938" t="s">
        <v>12950</v>
      </c>
      <c r="H7938" t="s">
        <v>6407</v>
      </c>
      <c r="I7938" t="s">
        <v>55</v>
      </c>
      <c r="J7938" t="s">
        <v>44</v>
      </c>
      <c r="K7938" t="s">
        <v>13025</v>
      </c>
      <c r="L7938" t="s">
        <v>12948</v>
      </c>
      <c r="M7938" t="s">
        <v>13026</v>
      </c>
      <c r="N7938" t="s">
        <v>7506</v>
      </c>
      <c r="O7938" t="s">
        <v>7514</v>
      </c>
      <c r="P7938">
        <v>4904990</v>
      </c>
      <c r="Q7938" t="s">
        <v>6636</v>
      </c>
      <c r="R7938" t="s">
        <v>6636</v>
      </c>
      <c r="S7938" s="12"/>
      <c r="T7938" s="13"/>
      <c r="U7938" t="s">
        <v>6636</v>
      </c>
    </row>
    <row r="7939" spans="1:21" x14ac:dyDescent="0.25">
      <c r="A7939" t="s">
        <v>6637</v>
      </c>
      <c r="B7939" s="12">
        <v>43222</v>
      </c>
      <c r="C7939" t="s">
        <v>13023</v>
      </c>
      <c r="D7939" s="11">
        <v>46217.446261574099</v>
      </c>
      <c r="E7939" t="s">
        <v>13024</v>
      </c>
      <c r="F7939" t="s">
        <v>6353</v>
      </c>
      <c r="G7939" t="s">
        <v>12951</v>
      </c>
      <c r="H7939" t="s">
        <v>6407</v>
      </c>
      <c r="I7939" t="s">
        <v>55</v>
      </c>
      <c r="J7939" t="s">
        <v>44</v>
      </c>
      <c r="K7939" t="s">
        <v>13025</v>
      </c>
      <c r="L7939" t="s">
        <v>12948</v>
      </c>
      <c r="M7939" t="s">
        <v>13026</v>
      </c>
      <c r="N7939" t="s">
        <v>7506</v>
      </c>
      <c r="O7939" t="s">
        <v>7514</v>
      </c>
      <c r="P7939">
        <v>4904990</v>
      </c>
      <c r="Q7939" t="s">
        <v>6636</v>
      </c>
      <c r="R7939" t="s">
        <v>6636</v>
      </c>
      <c r="S7939" s="12"/>
      <c r="T7939" s="13"/>
      <c r="U7939" t="s">
        <v>6636</v>
      </c>
    </row>
    <row r="7940" spans="1:21" x14ac:dyDescent="0.25">
      <c r="A7940" t="s">
        <v>6619</v>
      </c>
      <c r="B7940" s="12">
        <v>43222</v>
      </c>
      <c r="C7940" t="s">
        <v>13023</v>
      </c>
      <c r="D7940" s="11">
        <v>46217.493055555598</v>
      </c>
      <c r="E7940" t="s">
        <v>13024</v>
      </c>
      <c r="F7940" t="s">
        <v>6413</v>
      </c>
      <c r="G7940" t="s">
        <v>12946</v>
      </c>
      <c r="H7940" t="s">
        <v>6407</v>
      </c>
      <c r="I7940" t="s">
        <v>55</v>
      </c>
      <c r="J7940" t="s">
        <v>44</v>
      </c>
      <c r="K7940" t="s">
        <v>13025</v>
      </c>
      <c r="L7940" t="s">
        <v>12948</v>
      </c>
      <c r="M7940" t="s">
        <v>13026</v>
      </c>
      <c r="N7940" t="s">
        <v>7506</v>
      </c>
      <c r="O7940" t="s">
        <v>7514</v>
      </c>
      <c r="P7940">
        <v>4904990</v>
      </c>
      <c r="Q7940" t="s">
        <v>6636</v>
      </c>
      <c r="R7940" t="s">
        <v>6636</v>
      </c>
      <c r="S7940" s="12"/>
      <c r="T7940" s="13"/>
      <c r="U7940" t="s">
        <v>6636</v>
      </c>
    </row>
    <row r="7941" spans="1:21" x14ac:dyDescent="0.25">
      <c r="A7941" t="s">
        <v>6619</v>
      </c>
      <c r="B7941" s="12">
        <v>43222</v>
      </c>
      <c r="C7941" t="s">
        <v>13023</v>
      </c>
      <c r="D7941" s="11">
        <v>46217.493055555598</v>
      </c>
      <c r="E7941" t="s">
        <v>13024</v>
      </c>
      <c r="F7941" t="s">
        <v>6413</v>
      </c>
      <c r="G7941" t="s">
        <v>12950</v>
      </c>
      <c r="H7941" t="s">
        <v>6407</v>
      </c>
      <c r="I7941" t="s">
        <v>55</v>
      </c>
      <c r="J7941" t="s">
        <v>44</v>
      </c>
      <c r="K7941" t="s">
        <v>13025</v>
      </c>
      <c r="L7941" t="s">
        <v>12948</v>
      </c>
      <c r="M7941" t="s">
        <v>13026</v>
      </c>
      <c r="N7941" t="s">
        <v>7506</v>
      </c>
      <c r="O7941" t="s">
        <v>7514</v>
      </c>
      <c r="P7941">
        <v>4904990</v>
      </c>
      <c r="Q7941" t="s">
        <v>6636</v>
      </c>
      <c r="R7941" t="s">
        <v>6636</v>
      </c>
      <c r="S7941" s="12"/>
      <c r="T7941" s="13"/>
      <c r="U7941" t="s">
        <v>6636</v>
      </c>
    </row>
    <row r="7942" spans="1:21" x14ac:dyDescent="0.25">
      <c r="A7942" t="s">
        <v>6619</v>
      </c>
      <c r="B7942" s="12">
        <v>43222</v>
      </c>
      <c r="C7942" t="s">
        <v>13023</v>
      </c>
      <c r="D7942" s="11">
        <v>46217.493055555598</v>
      </c>
      <c r="E7942" t="s">
        <v>13024</v>
      </c>
      <c r="F7942" t="s">
        <v>6413</v>
      </c>
      <c r="G7942" t="s">
        <v>12951</v>
      </c>
      <c r="H7942" t="s">
        <v>6407</v>
      </c>
      <c r="I7942" t="s">
        <v>55</v>
      </c>
      <c r="J7942" t="s">
        <v>44</v>
      </c>
      <c r="K7942" t="s">
        <v>13025</v>
      </c>
      <c r="L7942" t="s">
        <v>12948</v>
      </c>
      <c r="M7942" t="s">
        <v>13026</v>
      </c>
      <c r="N7942" t="s">
        <v>7506</v>
      </c>
      <c r="O7942" t="s">
        <v>7514</v>
      </c>
      <c r="P7942">
        <v>4904990</v>
      </c>
      <c r="Q7942" t="s">
        <v>6636</v>
      </c>
      <c r="R7942" t="s">
        <v>6636</v>
      </c>
      <c r="S7942" s="12"/>
      <c r="T7942" s="13"/>
      <c r="U7942" t="s">
        <v>6636</v>
      </c>
    </row>
    <row r="7943" spans="1:21" x14ac:dyDescent="0.25">
      <c r="A7943" t="s">
        <v>6619</v>
      </c>
      <c r="B7943" s="12">
        <v>43222</v>
      </c>
      <c r="C7943" t="s">
        <v>13023</v>
      </c>
      <c r="D7943" s="11">
        <v>46217.493055555598</v>
      </c>
      <c r="E7943" t="s">
        <v>13024</v>
      </c>
      <c r="F7943" t="s">
        <v>6353</v>
      </c>
      <c r="G7943" t="s">
        <v>12946</v>
      </c>
      <c r="H7943" t="s">
        <v>6407</v>
      </c>
      <c r="I7943" t="s">
        <v>55</v>
      </c>
      <c r="J7943" t="s">
        <v>44</v>
      </c>
      <c r="K7943" t="s">
        <v>13025</v>
      </c>
      <c r="L7943" t="s">
        <v>12948</v>
      </c>
      <c r="M7943" t="s">
        <v>13026</v>
      </c>
      <c r="N7943" t="s">
        <v>7506</v>
      </c>
      <c r="O7943" t="s">
        <v>7514</v>
      </c>
      <c r="P7943">
        <v>4904990</v>
      </c>
      <c r="Q7943" t="s">
        <v>6636</v>
      </c>
      <c r="R7943" t="s">
        <v>6636</v>
      </c>
      <c r="S7943" s="12"/>
      <c r="T7943" s="13"/>
      <c r="U7943" t="s">
        <v>6636</v>
      </c>
    </row>
    <row r="7944" spans="1:21" x14ac:dyDescent="0.25">
      <c r="A7944" t="s">
        <v>6619</v>
      </c>
      <c r="B7944" s="12">
        <v>43222</v>
      </c>
      <c r="C7944" t="s">
        <v>13023</v>
      </c>
      <c r="D7944" s="11">
        <v>46217.493055555598</v>
      </c>
      <c r="E7944" t="s">
        <v>13024</v>
      </c>
      <c r="F7944" t="s">
        <v>6353</v>
      </c>
      <c r="G7944" t="s">
        <v>12950</v>
      </c>
      <c r="H7944" t="s">
        <v>6407</v>
      </c>
      <c r="I7944" t="s">
        <v>55</v>
      </c>
      <c r="J7944" t="s">
        <v>44</v>
      </c>
      <c r="K7944" t="s">
        <v>13025</v>
      </c>
      <c r="L7944" t="s">
        <v>12948</v>
      </c>
      <c r="M7944" t="s">
        <v>13026</v>
      </c>
      <c r="N7944" t="s">
        <v>7506</v>
      </c>
      <c r="O7944" t="s">
        <v>7514</v>
      </c>
      <c r="P7944">
        <v>4904990</v>
      </c>
      <c r="Q7944" t="s">
        <v>6636</v>
      </c>
      <c r="R7944" t="s">
        <v>6636</v>
      </c>
      <c r="S7944" s="12"/>
      <c r="T7944" s="13"/>
      <c r="U7944" t="s">
        <v>6636</v>
      </c>
    </row>
    <row r="7945" spans="1:21" x14ac:dyDescent="0.25">
      <c r="A7945" t="s">
        <v>6619</v>
      </c>
      <c r="B7945" s="12">
        <v>43222</v>
      </c>
      <c r="C7945" t="s">
        <v>13023</v>
      </c>
      <c r="D7945" s="11">
        <v>46217.493055555598</v>
      </c>
      <c r="E7945" t="s">
        <v>13024</v>
      </c>
      <c r="F7945" t="s">
        <v>6353</v>
      </c>
      <c r="G7945" t="s">
        <v>12951</v>
      </c>
      <c r="H7945" t="s">
        <v>6407</v>
      </c>
      <c r="I7945" t="s">
        <v>55</v>
      </c>
      <c r="J7945" t="s">
        <v>44</v>
      </c>
      <c r="K7945" t="s">
        <v>13025</v>
      </c>
      <c r="L7945" t="s">
        <v>12948</v>
      </c>
      <c r="M7945" t="s">
        <v>13026</v>
      </c>
      <c r="N7945" t="s">
        <v>7506</v>
      </c>
      <c r="O7945" t="s">
        <v>7514</v>
      </c>
      <c r="P7945">
        <v>4904990</v>
      </c>
      <c r="Q7945" t="s">
        <v>6636</v>
      </c>
      <c r="R7945" t="s">
        <v>6636</v>
      </c>
      <c r="S7945" s="12"/>
      <c r="T7945" s="13"/>
      <c r="U7945" t="s">
        <v>6636</v>
      </c>
    </row>
    <row r="7946" spans="1:21" x14ac:dyDescent="0.25">
      <c r="A7946" t="s">
        <v>6983</v>
      </c>
      <c r="B7946" s="12"/>
      <c r="C7946" t="s">
        <v>12962</v>
      </c>
      <c r="D7946" s="11">
        <v>46195</v>
      </c>
      <c r="E7946" t="s">
        <v>12963</v>
      </c>
      <c r="F7946" t="s">
        <v>6413</v>
      </c>
      <c r="G7946" t="s">
        <v>12946</v>
      </c>
      <c r="H7946" t="s">
        <v>1601</v>
      </c>
      <c r="I7946" t="s">
        <v>65</v>
      </c>
      <c r="J7946" t="s">
        <v>2226</v>
      </c>
      <c r="K7946" t="s">
        <v>6636</v>
      </c>
      <c r="L7946" t="s">
        <v>6636</v>
      </c>
      <c r="M7946" t="s">
        <v>6636</v>
      </c>
      <c r="N7946" t="s">
        <v>6636</v>
      </c>
      <c r="O7946" t="s">
        <v>6636</v>
      </c>
      <c r="P7946">
        <v>3092794</v>
      </c>
      <c r="Q7946" t="s">
        <v>6636</v>
      </c>
      <c r="R7946" t="s">
        <v>6636</v>
      </c>
      <c r="S7946" s="12"/>
      <c r="T7946" s="13"/>
      <c r="U7946" t="s">
        <v>6636</v>
      </c>
    </row>
    <row r="7947" spans="1:21" x14ac:dyDescent="0.25">
      <c r="A7947" t="s">
        <v>6983</v>
      </c>
      <c r="B7947" s="12"/>
      <c r="C7947" t="s">
        <v>12962</v>
      </c>
      <c r="D7947" s="11">
        <v>46195</v>
      </c>
      <c r="E7947" t="s">
        <v>12963</v>
      </c>
      <c r="F7947" t="s">
        <v>6413</v>
      </c>
      <c r="G7947" t="s">
        <v>12950</v>
      </c>
      <c r="H7947" t="s">
        <v>1601</v>
      </c>
      <c r="I7947" t="s">
        <v>65</v>
      </c>
      <c r="J7947" t="s">
        <v>2226</v>
      </c>
      <c r="K7947" t="s">
        <v>6636</v>
      </c>
      <c r="L7947" t="s">
        <v>6636</v>
      </c>
      <c r="M7947" t="s">
        <v>6636</v>
      </c>
      <c r="N7947" t="s">
        <v>6636</v>
      </c>
      <c r="O7947" t="s">
        <v>6636</v>
      </c>
      <c r="P7947">
        <v>3092794</v>
      </c>
      <c r="Q7947" t="s">
        <v>6636</v>
      </c>
      <c r="R7947" t="s">
        <v>6636</v>
      </c>
      <c r="S7947" s="12">
        <v>1</v>
      </c>
      <c r="T7947" s="13">
        <v>38660</v>
      </c>
      <c r="U7947" t="s">
        <v>6636</v>
      </c>
    </row>
    <row r="7948" spans="1:21" x14ac:dyDescent="0.25">
      <c r="A7948" t="s">
        <v>6983</v>
      </c>
      <c r="B7948" s="12"/>
      <c r="C7948" t="s">
        <v>12962</v>
      </c>
      <c r="D7948" s="11">
        <v>46195</v>
      </c>
      <c r="E7948" t="s">
        <v>12963</v>
      </c>
      <c r="F7948" t="s">
        <v>6413</v>
      </c>
      <c r="G7948" t="s">
        <v>12951</v>
      </c>
      <c r="H7948" t="s">
        <v>1601</v>
      </c>
      <c r="I7948" t="s">
        <v>65</v>
      </c>
      <c r="J7948" t="s">
        <v>2226</v>
      </c>
      <c r="K7948" t="s">
        <v>6636</v>
      </c>
      <c r="L7948" t="s">
        <v>6636</v>
      </c>
      <c r="M7948" t="s">
        <v>6636</v>
      </c>
      <c r="N7948" t="s">
        <v>6636</v>
      </c>
      <c r="O7948" t="s">
        <v>6636</v>
      </c>
      <c r="P7948">
        <v>3092794</v>
      </c>
      <c r="Q7948" t="s">
        <v>6636</v>
      </c>
      <c r="R7948" t="s">
        <v>6636</v>
      </c>
      <c r="S7948" s="12"/>
      <c r="T7948" s="13"/>
      <c r="U7948" t="s">
        <v>6636</v>
      </c>
    </row>
    <row r="7949" spans="1:21" x14ac:dyDescent="0.25">
      <c r="A7949" t="s">
        <v>6614</v>
      </c>
      <c r="B7949" s="12"/>
      <c r="C7949" t="s">
        <v>13027</v>
      </c>
      <c r="D7949" s="11">
        <v>46203</v>
      </c>
      <c r="E7949" t="s">
        <v>13028</v>
      </c>
      <c r="F7949" t="s">
        <v>6413</v>
      </c>
      <c r="G7949" t="s">
        <v>6636</v>
      </c>
      <c r="H7949" t="s">
        <v>1601</v>
      </c>
      <c r="I7949" t="s">
        <v>6636</v>
      </c>
      <c r="J7949" t="s">
        <v>6636</v>
      </c>
      <c r="K7949" t="s">
        <v>6636</v>
      </c>
      <c r="L7949" t="s">
        <v>6636</v>
      </c>
      <c r="M7949" t="s">
        <v>6636</v>
      </c>
      <c r="N7949" t="s">
        <v>6636</v>
      </c>
      <c r="O7949" t="s">
        <v>6636</v>
      </c>
      <c r="P7949">
        <v>2584000</v>
      </c>
      <c r="Q7949" t="s">
        <v>6636</v>
      </c>
      <c r="R7949" t="s">
        <v>6636</v>
      </c>
      <c r="S7949" s="12">
        <v>1</v>
      </c>
      <c r="T7949" s="13"/>
      <c r="U7949" t="s">
        <v>6636</v>
      </c>
    </row>
    <row r="7950" spans="1:21" x14ac:dyDescent="0.25">
      <c r="A7950" t="s">
        <v>6614</v>
      </c>
      <c r="B7950" s="12"/>
      <c r="C7950" t="s">
        <v>13029</v>
      </c>
      <c r="D7950" s="11">
        <v>46205</v>
      </c>
      <c r="E7950" t="s">
        <v>13030</v>
      </c>
      <c r="F7950" t="s">
        <v>6413</v>
      </c>
      <c r="G7950" t="s">
        <v>6636</v>
      </c>
      <c r="H7950" t="s">
        <v>1601</v>
      </c>
      <c r="I7950" t="s">
        <v>6636</v>
      </c>
      <c r="J7950" t="s">
        <v>6636</v>
      </c>
      <c r="K7950" t="s">
        <v>6636</v>
      </c>
      <c r="L7950" t="s">
        <v>6636</v>
      </c>
      <c r="M7950" t="s">
        <v>6636</v>
      </c>
      <c r="N7950" t="s">
        <v>6636</v>
      </c>
      <c r="O7950" t="s">
        <v>6636</v>
      </c>
      <c r="P7950">
        <v>2528000</v>
      </c>
      <c r="Q7950" t="s">
        <v>6636</v>
      </c>
      <c r="R7950" t="s">
        <v>6636</v>
      </c>
      <c r="S7950" s="12">
        <v>1</v>
      </c>
      <c r="T7950" s="13"/>
      <c r="U7950" t="s">
        <v>6636</v>
      </c>
    </row>
    <row r="7951" spans="1:21" x14ac:dyDescent="0.25">
      <c r="A7951" t="s">
        <v>6614</v>
      </c>
      <c r="B7951" s="12"/>
      <c r="C7951" t="s">
        <v>13031</v>
      </c>
      <c r="D7951" s="11">
        <v>46205</v>
      </c>
      <c r="E7951" t="s">
        <v>13032</v>
      </c>
      <c r="F7951" t="s">
        <v>6413</v>
      </c>
      <c r="G7951" t="s">
        <v>6636</v>
      </c>
      <c r="H7951" t="s">
        <v>1601</v>
      </c>
      <c r="I7951" t="s">
        <v>6636</v>
      </c>
      <c r="J7951" t="s">
        <v>6636</v>
      </c>
      <c r="K7951" t="s">
        <v>6636</v>
      </c>
      <c r="L7951" t="s">
        <v>6636</v>
      </c>
      <c r="M7951" t="s">
        <v>6636</v>
      </c>
      <c r="N7951" t="s">
        <v>6636</v>
      </c>
      <c r="O7951" t="s">
        <v>6636</v>
      </c>
      <c r="P7951">
        <v>3195000</v>
      </c>
      <c r="Q7951" t="s">
        <v>6636</v>
      </c>
      <c r="R7951" t="s">
        <v>6636</v>
      </c>
      <c r="S7951" s="12">
        <v>1</v>
      </c>
      <c r="T7951" s="13"/>
      <c r="U7951" t="s">
        <v>6636</v>
      </c>
    </row>
    <row r="7952" spans="1:21" x14ac:dyDescent="0.25">
      <c r="A7952" t="s">
        <v>6614</v>
      </c>
      <c r="B7952" s="12"/>
      <c r="C7952" t="s">
        <v>13033</v>
      </c>
      <c r="D7952" s="11">
        <v>46210</v>
      </c>
      <c r="E7952" t="s">
        <v>13034</v>
      </c>
      <c r="F7952" t="s">
        <v>6413</v>
      </c>
      <c r="G7952" t="s">
        <v>6636</v>
      </c>
      <c r="H7952" t="s">
        <v>1601</v>
      </c>
      <c r="I7952" t="s">
        <v>6636</v>
      </c>
      <c r="J7952" t="s">
        <v>6636</v>
      </c>
      <c r="K7952" t="s">
        <v>6636</v>
      </c>
      <c r="L7952" t="s">
        <v>6636</v>
      </c>
      <c r="M7952" t="s">
        <v>6636</v>
      </c>
      <c r="N7952" t="s">
        <v>6636</v>
      </c>
      <c r="O7952" t="s">
        <v>6636</v>
      </c>
      <c r="P7952">
        <v>2260000</v>
      </c>
      <c r="Q7952" t="s">
        <v>6636</v>
      </c>
      <c r="R7952" t="s">
        <v>6636</v>
      </c>
      <c r="S7952" s="12">
        <v>1</v>
      </c>
      <c r="T7952" s="13"/>
      <c r="U7952" t="s">
        <v>6636</v>
      </c>
    </row>
    <row r="7953" spans="1:21" x14ac:dyDescent="0.25">
      <c r="A7953" t="s">
        <v>6637</v>
      </c>
      <c r="B7953" s="12">
        <v>38583</v>
      </c>
      <c r="C7953" t="s">
        <v>13035</v>
      </c>
      <c r="D7953" s="11">
        <v>46182.671886574099</v>
      </c>
      <c r="E7953" t="s">
        <v>13036</v>
      </c>
      <c r="F7953" t="s">
        <v>6353</v>
      </c>
      <c r="G7953" t="s">
        <v>13037</v>
      </c>
      <c r="H7953" t="s">
        <v>6376</v>
      </c>
      <c r="I7953" t="s">
        <v>6636</v>
      </c>
      <c r="J7953" t="s">
        <v>6636</v>
      </c>
      <c r="K7953" t="s">
        <v>13038</v>
      </c>
      <c r="L7953" t="s">
        <v>13039</v>
      </c>
      <c r="M7953" t="s">
        <v>13040</v>
      </c>
      <c r="N7953" t="s">
        <v>6787</v>
      </c>
      <c r="O7953" t="s">
        <v>6788</v>
      </c>
      <c r="P7953">
        <v>3599000</v>
      </c>
      <c r="Q7953" t="s">
        <v>6636</v>
      </c>
      <c r="R7953" t="s">
        <v>6636</v>
      </c>
      <c r="S7953" s="12"/>
      <c r="T7953" s="13"/>
      <c r="U7953" t="s">
        <v>6636</v>
      </c>
    </row>
    <row r="7954" spans="1:21" x14ac:dyDescent="0.25">
      <c r="A7954" t="s">
        <v>6637</v>
      </c>
      <c r="B7954" s="12">
        <v>38583</v>
      </c>
      <c r="C7954" t="s">
        <v>13035</v>
      </c>
      <c r="D7954" s="11">
        <v>46182.671886574099</v>
      </c>
      <c r="E7954" t="s">
        <v>13036</v>
      </c>
      <c r="F7954" t="s">
        <v>6353</v>
      </c>
      <c r="G7954" t="s">
        <v>13041</v>
      </c>
      <c r="H7954" t="s">
        <v>6376</v>
      </c>
      <c r="I7954" t="s">
        <v>6636</v>
      </c>
      <c r="J7954" t="s">
        <v>6636</v>
      </c>
      <c r="K7954" t="s">
        <v>13038</v>
      </c>
      <c r="L7954" t="s">
        <v>13039</v>
      </c>
      <c r="M7954" t="s">
        <v>13040</v>
      </c>
      <c r="N7954" t="s">
        <v>6787</v>
      </c>
      <c r="O7954" t="s">
        <v>6788</v>
      </c>
      <c r="P7954">
        <v>3599000</v>
      </c>
      <c r="Q7954" t="s">
        <v>6636</v>
      </c>
      <c r="R7954" t="s">
        <v>6636</v>
      </c>
      <c r="S7954" s="12"/>
      <c r="T7954" s="13"/>
      <c r="U7954" t="s">
        <v>6636</v>
      </c>
    </row>
    <row r="7955" spans="1:21" x14ac:dyDescent="0.25">
      <c r="A7955" t="s">
        <v>6637</v>
      </c>
      <c r="B7955" s="12">
        <v>39283</v>
      </c>
      <c r="C7955" t="s">
        <v>13042</v>
      </c>
      <c r="D7955" s="11">
        <v>46221.675694444399</v>
      </c>
      <c r="E7955" t="s">
        <v>13043</v>
      </c>
      <c r="F7955" t="s">
        <v>6353</v>
      </c>
      <c r="G7955" t="s">
        <v>13044</v>
      </c>
      <c r="H7955" t="s">
        <v>6376</v>
      </c>
      <c r="I7955" t="s">
        <v>65</v>
      </c>
      <c r="J7955" t="s">
        <v>57</v>
      </c>
      <c r="K7955" t="s">
        <v>13045</v>
      </c>
      <c r="L7955" t="s">
        <v>13046</v>
      </c>
      <c r="M7955" t="s">
        <v>13047</v>
      </c>
      <c r="N7955" t="s">
        <v>9681</v>
      </c>
      <c r="O7955" t="s">
        <v>13048</v>
      </c>
      <c r="P7955">
        <v>2900000</v>
      </c>
      <c r="Q7955" t="s">
        <v>6636</v>
      </c>
      <c r="R7955" t="s">
        <v>6636</v>
      </c>
      <c r="S7955" s="12"/>
      <c r="T7955" s="13"/>
      <c r="U7955" t="s">
        <v>7560</v>
      </c>
    </row>
    <row r="7956" spans="1:21" x14ac:dyDescent="0.25">
      <c r="A7956" t="s">
        <v>6637</v>
      </c>
      <c r="B7956" s="12">
        <v>39283</v>
      </c>
      <c r="C7956" t="s">
        <v>13042</v>
      </c>
      <c r="D7956" s="11">
        <v>46221.675694444399</v>
      </c>
      <c r="E7956" t="s">
        <v>13043</v>
      </c>
      <c r="F7956" t="s">
        <v>6353</v>
      </c>
      <c r="G7956" t="s">
        <v>13049</v>
      </c>
      <c r="H7956" t="s">
        <v>6376</v>
      </c>
      <c r="I7956" t="s">
        <v>65</v>
      </c>
      <c r="J7956" t="s">
        <v>57</v>
      </c>
      <c r="K7956" t="s">
        <v>13045</v>
      </c>
      <c r="L7956" t="s">
        <v>13046</v>
      </c>
      <c r="M7956" t="s">
        <v>13047</v>
      </c>
      <c r="N7956" t="s">
        <v>9681</v>
      </c>
      <c r="O7956" t="s">
        <v>13048</v>
      </c>
      <c r="P7956">
        <v>2900000</v>
      </c>
      <c r="Q7956" t="s">
        <v>6636</v>
      </c>
      <c r="R7956" t="s">
        <v>6636</v>
      </c>
      <c r="S7956" s="12"/>
      <c r="T7956" s="13"/>
      <c r="U7956" t="s">
        <v>7560</v>
      </c>
    </row>
    <row r="7957" spans="1:21" x14ac:dyDescent="0.25">
      <c r="A7957" t="s">
        <v>6614</v>
      </c>
      <c r="B7957" s="12"/>
      <c r="C7957" t="s">
        <v>13050</v>
      </c>
      <c r="D7957" s="11">
        <v>46198</v>
      </c>
      <c r="E7957" t="s">
        <v>13051</v>
      </c>
      <c r="F7957" t="s">
        <v>6353</v>
      </c>
      <c r="G7957" t="s">
        <v>6636</v>
      </c>
      <c r="H7957" t="s">
        <v>3741</v>
      </c>
      <c r="I7957" t="s">
        <v>6636</v>
      </c>
      <c r="J7957" t="s">
        <v>6636</v>
      </c>
      <c r="K7957" t="s">
        <v>6636</v>
      </c>
      <c r="L7957" t="s">
        <v>6636</v>
      </c>
      <c r="M7957" t="s">
        <v>6636</v>
      </c>
      <c r="N7957" t="s">
        <v>6636</v>
      </c>
      <c r="O7957" t="s">
        <v>6636</v>
      </c>
      <c r="P7957">
        <v>3640000</v>
      </c>
      <c r="Q7957" t="s">
        <v>6636</v>
      </c>
      <c r="R7957" t="s">
        <v>6636</v>
      </c>
      <c r="S7957" s="12">
        <v>1</v>
      </c>
      <c r="T7957" s="13"/>
      <c r="U7957" t="s">
        <v>6636</v>
      </c>
    </row>
    <row r="7958" spans="1:21" x14ac:dyDescent="0.25">
      <c r="A7958" t="s">
        <v>6614</v>
      </c>
      <c r="B7958" s="12"/>
      <c r="C7958" t="s">
        <v>13052</v>
      </c>
      <c r="D7958" s="11">
        <v>46203</v>
      </c>
      <c r="E7958" t="s">
        <v>13053</v>
      </c>
      <c r="F7958" t="s">
        <v>6617</v>
      </c>
      <c r="G7958" t="s">
        <v>6636</v>
      </c>
      <c r="H7958" t="s">
        <v>3111</v>
      </c>
      <c r="I7958" t="s">
        <v>6636</v>
      </c>
      <c r="J7958" t="s">
        <v>6636</v>
      </c>
      <c r="K7958" t="s">
        <v>6636</v>
      </c>
      <c r="L7958" t="s">
        <v>6636</v>
      </c>
      <c r="M7958" t="s">
        <v>13054</v>
      </c>
      <c r="N7958" t="s">
        <v>6761</v>
      </c>
      <c r="O7958" t="s">
        <v>6762</v>
      </c>
      <c r="P7958">
        <v>2030000</v>
      </c>
      <c r="Q7958" t="s">
        <v>6636</v>
      </c>
      <c r="R7958" t="s">
        <v>6636</v>
      </c>
      <c r="S7958" s="12">
        <v>1</v>
      </c>
      <c r="T7958" s="13"/>
      <c r="U7958" t="s">
        <v>6636</v>
      </c>
    </row>
    <row r="7959" spans="1:21" x14ac:dyDescent="0.25">
      <c r="A7959" t="s">
        <v>6614</v>
      </c>
      <c r="B7959" s="12"/>
      <c r="C7959" t="s">
        <v>13055</v>
      </c>
      <c r="D7959" s="11">
        <v>46177</v>
      </c>
      <c r="E7959" t="s">
        <v>13056</v>
      </c>
      <c r="F7959" t="s">
        <v>6413</v>
      </c>
      <c r="G7959" t="s">
        <v>6636</v>
      </c>
      <c r="H7959" t="s">
        <v>1951</v>
      </c>
      <c r="I7959" t="s">
        <v>6636</v>
      </c>
      <c r="J7959" t="s">
        <v>6636</v>
      </c>
      <c r="K7959" t="s">
        <v>6636</v>
      </c>
      <c r="L7959" t="s">
        <v>6636</v>
      </c>
      <c r="M7959" t="s">
        <v>13057</v>
      </c>
      <c r="N7959" t="s">
        <v>7001</v>
      </c>
      <c r="O7959" t="s">
        <v>7171</v>
      </c>
      <c r="P7959">
        <v>1167000</v>
      </c>
      <c r="Q7959" t="s">
        <v>6636</v>
      </c>
      <c r="R7959" t="s">
        <v>6636</v>
      </c>
      <c r="S7959" s="12">
        <v>1</v>
      </c>
      <c r="T7959" s="13"/>
      <c r="U7959" t="s">
        <v>6636</v>
      </c>
    </row>
    <row r="7960" spans="1:21" x14ac:dyDescent="0.25">
      <c r="A7960" t="s">
        <v>6983</v>
      </c>
      <c r="B7960" s="12"/>
      <c r="C7960" t="s">
        <v>13058</v>
      </c>
      <c r="D7960" s="11">
        <v>46179</v>
      </c>
      <c r="E7960" t="s">
        <v>13059</v>
      </c>
      <c r="F7960" t="s">
        <v>6413</v>
      </c>
      <c r="G7960" t="s">
        <v>13060</v>
      </c>
      <c r="H7960" t="s">
        <v>1951</v>
      </c>
      <c r="I7960" t="s">
        <v>55</v>
      </c>
      <c r="J7960" t="s">
        <v>164</v>
      </c>
      <c r="K7960" t="s">
        <v>6636</v>
      </c>
      <c r="L7960" t="s">
        <v>6636</v>
      </c>
      <c r="M7960" t="s">
        <v>6636</v>
      </c>
      <c r="N7960" t="s">
        <v>6636</v>
      </c>
      <c r="O7960" t="s">
        <v>6636</v>
      </c>
      <c r="P7960">
        <v>1221900</v>
      </c>
      <c r="Q7960" t="s">
        <v>6867</v>
      </c>
      <c r="R7960" t="s">
        <v>7109</v>
      </c>
      <c r="S7960" s="12"/>
      <c r="T7960" s="13"/>
      <c r="U7960" t="s">
        <v>6636</v>
      </c>
    </row>
    <row r="7961" spans="1:21" x14ac:dyDescent="0.25">
      <c r="A7961" t="s">
        <v>6983</v>
      </c>
      <c r="B7961" s="12"/>
      <c r="C7961" t="s">
        <v>13058</v>
      </c>
      <c r="D7961" s="11">
        <v>46179</v>
      </c>
      <c r="E7961" t="s">
        <v>13059</v>
      </c>
      <c r="F7961" t="s">
        <v>6413</v>
      </c>
      <c r="G7961" t="s">
        <v>13061</v>
      </c>
      <c r="H7961" t="s">
        <v>1951</v>
      </c>
      <c r="I7961" t="s">
        <v>55</v>
      </c>
      <c r="J7961" t="s">
        <v>164</v>
      </c>
      <c r="K7961" t="s">
        <v>6636</v>
      </c>
      <c r="L7961" t="s">
        <v>6636</v>
      </c>
      <c r="M7961" t="s">
        <v>6636</v>
      </c>
      <c r="N7961" t="s">
        <v>6636</v>
      </c>
      <c r="O7961" t="s">
        <v>6636</v>
      </c>
      <c r="P7961">
        <v>1221900</v>
      </c>
      <c r="Q7961" t="s">
        <v>6867</v>
      </c>
      <c r="R7961" t="s">
        <v>7109</v>
      </c>
      <c r="S7961" s="12">
        <v>1</v>
      </c>
      <c r="T7961" s="13">
        <v>15274</v>
      </c>
      <c r="U7961" t="s">
        <v>6636</v>
      </c>
    </row>
    <row r="7962" spans="1:21" x14ac:dyDescent="0.25">
      <c r="A7962" t="s">
        <v>6983</v>
      </c>
      <c r="B7962" s="12"/>
      <c r="C7962" t="s">
        <v>13058</v>
      </c>
      <c r="D7962" s="11">
        <v>46179</v>
      </c>
      <c r="E7962" t="s">
        <v>13059</v>
      </c>
      <c r="F7962" t="s">
        <v>6413</v>
      </c>
      <c r="G7962" t="s">
        <v>13062</v>
      </c>
      <c r="H7962" t="s">
        <v>1951</v>
      </c>
      <c r="I7962" t="s">
        <v>55</v>
      </c>
      <c r="J7962" t="s">
        <v>164</v>
      </c>
      <c r="K7962" t="s">
        <v>6636</v>
      </c>
      <c r="L7962" t="s">
        <v>6636</v>
      </c>
      <c r="M7962" t="s">
        <v>6636</v>
      </c>
      <c r="N7962" t="s">
        <v>6636</v>
      </c>
      <c r="O7962" t="s">
        <v>6636</v>
      </c>
      <c r="P7962">
        <v>1221900</v>
      </c>
      <c r="Q7962" t="s">
        <v>6867</v>
      </c>
      <c r="R7962" t="s">
        <v>7109</v>
      </c>
      <c r="S7962" s="12"/>
      <c r="T7962" s="13"/>
      <c r="U7962" t="s">
        <v>6636</v>
      </c>
    </row>
    <row r="7963" spans="1:21" x14ac:dyDescent="0.25">
      <c r="A7963" t="s">
        <v>6614</v>
      </c>
      <c r="B7963" s="12"/>
      <c r="C7963" t="s">
        <v>13063</v>
      </c>
      <c r="D7963" s="11">
        <v>46180</v>
      </c>
      <c r="E7963" t="s">
        <v>13064</v>
      </c>
      <c r="F7963" t="s">
        <v>6413</v>
      </c>
      <c r="G7963" t="s">
        <v>6636</v>
      </c>
      <c r="H7963" t="s">
        <v>1951</v>
      </c>
      <c r="I7963" t="s">
        <v>6636</v>
      </c>
      <c r="J7963" t="s">
        <v>6636</v>
      </c>
      <c r="K7963" t="s">
        <v>6636</v>
      </c>
      <c r="L7963" t="s">
        <v>6636</v>
      </c>
      <c r="M7963" t="s">
        <v>6636</v>
      </c>
      <c r="N7963" t="s">
        <v>6636</v>
      </c>
      <c r="O7963" t="s">
        <v>6636</v>
      </c>
      <c r="P7963">
        <v>1013900</v>
      </c>
      <c r="Q7963" t="s">
        <v>6636</v>
      </c>
      <c r="R7963" t="s">
        <v>6636</v>
      </c>
      <c r="S7963" s="12">
        <v>1</v>
      </c>
      <c r="T7963" s="13"/>
      <c r="U7963" t="s">
        <v>6636</v>
      </c>
    </row>
    <row r="7964" spans="1:21" x14ac:dyDescent="0.25">
      <c r="A7964" t="s">
        <v>6614</v>
      </c>
      <c r="B7964" s="12"/>
      <c r="C7964" t="s">
        <v>13065</v>
      </c>
      <c r="D7964" s="11">
        <v>46183</v>
      </c>
      <c r="E7964" t="s">
        <v>13066</v>
      </c>
      <c r="F7964" t="s">
        <v>6413</v>
      </c>
      <c r="G7964" t="s">
        <v>6636</v>
      </c>
      <c r="H7964" t="s">
        <v>1951</v>
      </c>
      <c r="I7964" t="s">
        <v>6636</v>
      </c>
      <c r="J7964" t="s">
        <v>6636</v>
      </c>
      <c r="K7964" t="s">
        <v>6636</v>
      </c>
      <c r="L7964" t="s">
        <v>6636</v>
      </c>
      <c r="M7964" t="s">
        <v>13067</v>
      </c>
      <c r="N7964" t="s">
        <v>7001</v>
      </c>
      <c r="O7964" t="s">
        <v>7007</v>
      </c>
      <c r="P7964">
        <v>1196000</v>
      </c>
      <c r="Q7964" t="s">
        <v>6636</v>
      </c>
      <c r="R7964" t="s">
        <v>6636</v>
      </c>
      <c r="S7964" s="12">
        <v>1</v>
      </c>
      <c r="T7964" s="13"/>
      <c r="U7964" t="s">
        <v>6636</v>
      </c>
    </row>
    <row r="7965" spans="1:21" x14ac:dyDescent="0.25">
      <c r="A7965" t="s">
        <v>6614</v>
      </c>
      <c r="B7965" s="12"/>
      <c r="C7965" t="s">
        <v>13068</v>
      </c>
      <c r="D7965" s="11">
        <v>46192</v>
      </c>
      <c r="E7965" t="s">
        <v>13069</v>
      </c>
      <c r="F7965" t="s">
        <v>6413</v>
      </c>
      <c r="G7965" t="s">
        <v>6636</v>
      </c>
      <c r="H7965" t="s">
        <v>1951</v>
      </c>
      <c r="I7965" t="s">
        <v>6636</v>
      </c>
      <c r="J7965" t="s">
        <v>6636</v>
      </c>
      <c r="K7965" t="s">
        <v>6636</v>
      </c>
      <c r="L7965" t="s">
        <v>6636</v>
      </c>
      <c r="M7965" t="s">
        <v>6636</v>
      </c>
      <c r="N7965" t="s">
        <v>6636</v>
      </c>
      <c r="O7965" t="s">
        <v>6636</v>
      </c>
      <c r="P7965">
        <v>1261000</v>
      </c>
      <c r="Q7965" t="s">
        <v>6867</v>
      </c>
      <c r="R7965" t="s">
        <v>6779</v>
      </c>
      <c r="S7965" s="12">
        <v>1</v>
      </c>
      <c r="T7965" s="13"/>
      <c r="U7965" t="s">
        <v>6689</v>
      </c>
    </row>
    <row r="7966" spans="1:21" x14ac:dyDescent="0.25">
      <c r="A7966" t="s">
        <v>6983</v>
      </c>
      <c r="B7966" s="12"/>
      <c r="C7966" t="s">
        <v>13070</v>
      </c>
      <c r="D7966" s="11">
        <v>46195</v>
      </c>
      <c r="E7966" t="s">
        <v>13071</v>
      </c>
      <c r="F7966" t="s">
        <v>6413</v>
      </c>
      <c r="G7966" t="s">
        <v>13060</v>
      </c>
      <c r="H7966" t="s">
        <v>1951</v>
      </c>
      <c r="I7966" t="s">
        <v>55</v>
      </c>
      <c r="J7966" t="s">
        <v>643</v>
      </c>
      <c r="K7966" t="s">
        <v>6636</v>
      </c>
      <c r="L7966" t="s">
        <v>6636</v>
      </c>
      <c r="M7966" t="s">
        <v>6636</v>
      </c>
      <c r="N7966" t="s">
        <v>6636</v>
      </c>
      <c r="O7966" t="s">
        <v>6636</v>
      </c>
      <c r="P7966">
        <v>1048000</v>
      </c>
      <c r="Q7966" t="s">
        <v>6778</v>
      </c>
      <c r="R7966" t="s">
        <v>6779</v>
      </c>
      <c r="S7966" s="12"/>
      <c r="T7966" s="13"/>
      <c r="U7966" t="s">
        <v>6636</v>
      </c>
    </row>
    <row r="7967" spans="1:21" x14ac:dyDescent="0.25">
      <c r="A7967" t="s">
        <v>6983</v>
      </c>
      <c r="B7967" s="12"/>
      <c r="C7967" t="s">
        <v>13070</v>
      </c>
      <c r="D7967" s="11">
        <v>46195</v>
      </c>
      <c r="E7967" t="s">
        <v>13071</v>
      </c>
      <c r="F7967" t="s">
        <v>6413</v>
      </c>
      <c r="G7967" t="s">
        <v>13061</v>
      </c>
      <c r="H7967" t="s">
        <v>1951</v>
      </c>
      <c r="I7967" t="s">
        <v>55</v>
      </c>
      <c r="J7967" t="s">
        <v>643</v>
      </c>
      <c r="K7967" t="s">
        <v>6636</v>
      </c>
      <c r="L7967" t="s">
        <v>6636</v>
      </c>
      <c r="M7967" t="s">
        <v>6636</v>
      </c>
      <c r="N7967" t="s">
        <v>6636</v>
      </c>
      <c r="O7967" t="s">
        <v>6636</v>
      </c>
      <c r="P7967">
        <v>1048000</v>
      </c>
      <c r="Q7967" t="s">
        <v>6778</v>
      </c>
      <c r="R7967" t="s">
        <v>6779</v>
      </c>
      <c r="S7967" s="12">
        <v>1</v>
      </c>
      <c r="T7967" s="13">
        <v>13100</v>
      </c>
      <c r="U7967" t="s">
        <v>6636</v>
      </c>
    </row>
    <row r="7968" spans="1:21" x14ac:dyDescent="0.25">
      <c r="A7968" t="s">
        <v>6983</v>
      </c>
      <c r="B7968" s="12"/>
      <c r="C7968" t="s">
        <v>13070</v>
      </c>
      <c r="D7968" s="11">
        <v>46195</v>
      </c>
      <c r="E7968" t="s">
        <v>13071</v>
      </c>
      <c r="F7968" t="s">
        <v>6413</v>
      </c>
      <c r="G7968" t="s">
        <v>13062</v>
      </c>
      <c r="H7968" t="s">
        <v>1951</v>
      </c>
      <c r="I7968" t="s">
        <v>55</v>
      </c>
      <c r="J7968" t="s">
        <v>643</v>
      </c>
      <c r="K7968" t="s">
        <v>6636</v>
      </c>
      <c r="L7968" t="s">
        <v>6636</v>
      </c>
      <c r="M7968" t="s">
        <v>6636</v>
      </c>
      <c r="N7968" t="s">
        <v>6636</v>
      </c>
      <c r="O7968" t="s">
        <v>6636</v>
      </c>
      <c r="P7968">
        <v>1048000</v>
      </c>
      <c r="Q7968" t="s">
        <v>6778</v>
      </c>
      <c r="R7968" t="s">
        <v>6779</v>
      </c>
      <c r="S7968" s="12"/>
      <c r="T7968" s="13"/>
      <c r="U7968" t="s">
        <v>6636</v>
      </c>
    </row>
    <row r="7969" spans="1:21" x14ac:dyDescent="0.25">
      <c r="A7969" t="s">
        <v>6983</v>
      </c>
      <c r="B7969" s="12"/>
      <c r="C7969" t="s">
        <v>13072</v>
      </c>
      <c r="D7969" s="11">
        <v>46198</v>
      </c>
      <c r="E7969" t="s">
        <v>13073</v>
      </c>
      <c r="F7969" t="s">
        <v>6413</v>
      </c>
      <c r="G7969" t="s">
        <v>13060</v>
      </c>
      <c r="H7969" t="s">
        <v>1951</v>
      </c>
      <c r="I7969" t="s">
        <v>55</v>
      </c>
      <c r="J7969" t="s">
        <v>732</v>
      </c>
      <c r="K7969" t="s">
        <v>6636</v>
      </c>
      <c r="L7969" t="s">
        <v>6636</v>
      </c>
      <c r="M7969" t="s">
        <v>13074</v>
      </c>
      <c r="N7969" t="s">
        <v>7001</v>
      </c>
      <c r="O7969" t="s">
        <v>7171</v>
      </c>
      <c r="P7969">
        <v>1181900</v>
      </c>
      <c r="Q7969" t="s">
        <v>6636</v>
      </c>
      <c r="R7969" t="s">
        <v>6636</v>
      </c>
      <c r="S7969" s="12"/>
      <c r="T7969" s="13"/>
      <c r="U7969" t="s">
        <v>6689</v>
      </c>
    </row>
    <row r="7970" spans="1:21" x14ac:dyDescent="0.25">
      <c r="A7970" t="s">
        <v>6983</v>
      </c>
      <c r="B7970" s="12"/>
      <c r="C7970" t="s">
        <v>13072</v>
      </c>
      <c r="D7970" s="11">
        <v>46198</v>
      </c>
      <c r="E7970" t="s">
        <v>13073</v>
      </c>
      <c r="F7970" t="s">
        <v>6413</v>
      </c>
      <c r="G7970" t="s">
        <v>13061</v>
      </c>
      <c r="H7970" t="s">
        <v>1951</v>
      </c>
      <c r="I7970" t="s">
        <v>55</v>
      </c>
      <c r="J7970" t="s">
        <v>732</v>
      </c>
      <c r="K7970" t="s">
        <v>6636</v>
      </c>
      <c r="L7970" t="s">
        <v>6636</v>
      </c>
      <c r="M7970" t="s">
        <v>13074</v>
      </c>
      <c r="N7970" t="s">
        <v>7001</v>
      </c>
      <c r="O7970" t="s">
        <v>7171</v>
      </c>
      <c r="P7970">
        <v>1181900</v>
      </c>
      <c r="Q7970" t="s">
        <v>6636</v>
      </c>
      <c r="R7970" t="s">
        <v>6636</v>
      </c>
      <c r="S7970" s="12"/>
      <c r="T7970" s="13"/>
      <c r="U7970" t="s">
        <v>6689</v>
      </c>
    </row>
    <row r="7971" spans="1:21" x14ac:dyDescent="0.25">
      <c r="A7971" t="s">
        <v>6983</v>
      </c>
      <c r="B7971" s="12"/>
      <c r="C7971" t="s">
        <v>13072</v>
      </c>
      <c r="D7971" s="11">
        <v>46198</v>
      </c>
      <c r="E7971" t="s">
        <v>13073</v>
      </c>
      <c r="F7971" t="s">
        <v>6413</v>
      </c>
      <c r="G7971" t="s">
        <v>13062</v>
      </c>
      <c r="H7971" t="s">
        <v>1951</v>
      </c>
      <c r="I7971" t="s">
        <v>55</v>
      </c>
      <c r="J7971" t="s">
        <v>732</v>
      </c>
      <c r="K7971" t="s">
        <v>6636</v>
      </c>
      <c r="L7971" t="s">
        <v>6636</v>
      </c>
      <c r="M7971" t="s">
        <v>13074</v>
      </c>
      <c r="N7971" t="s">
        <v>7001</v>
      </c>
      <c r="O7971" t="s">
        <v>7171</v>
      </c>
      <c r="P7971">
        <v>1181900</v>
      </c>
      <c r="Q7971" t="s">
        <v>6636</v>
      </c>
      <c r="R7971" t="s">
        <v>6636</v>
      </c>
      <c r="S7971" s="12">
        <v>1</v>
      </c>
      <c r="T7971" s="13">
        <v>14774</v>
      </c>
      <c r="U7971" t="s">
        <v>6689</v>
      </c>
    </row>
    <row r="7972" spans="1:21" x14ac:dyDescent="0.25">
      <c r="A7972" t="s">
        <v>6983</v>
      </c>
      <c r="B7972" s="12"/>
      <c r="C7972" t="s">
        <v>13075</v>
      </c>
      <c r="D7972" s="11">
        <v>46200</v>
      </c>
      <c r="E7972" t="s">
        <v>13076</v>
      </c>
      <c r="F7972" t="s">
        <v>6413</v>
      </c>
      <c r="G7972" t="s">
        <v>13060</v>
      </c>
      <c r="H7972" t="s">
        <v>1951</v>
      </c>
      <c r="I7972" t="s">
        <v>65</v>
      </c>
      <c r="J7972" t="s">
        <v>132</v>
      </c>
      <c r="K7972" t="s">
        <v>6636</v>
      </c>
      <c r="L7972" t="s">
        <v>6636</v>
      </c>
      <c r="M7972" t="s">
        <v>13077</v>
      </c>
      <c r="N7972" t="s">
        <v>7001</v>
      </c>
      <c r="O7972" t="s">
        <v>7176</v>
      </c>
      <c r="P7972">
        <v>1507000</v>
      </c>
      <c r="Q7972" t="s">
        <v>6636</v>
      </c>
      <c r="R7972" t="s">
        <v>6636</v>
      </c>
      <c r="S7972" s="12"/>
      <c r="T7972" s="13"/>
      <c r="U7972" t="s">
        <v>6689</v>
      </c>
    </row>
    <row r="7973" spans="1:21" x14ac:dyDescent="0.25">
      <c r="A7973" t="s">
        <v>6983</v>
      </c>
      <c r="B7973" s="12"/>
      <c r="C7973" t="s">
        <v>13075</v>
      </c>
      <c r="D7973" s="11">
        <v>46200</v>
      </c>
      <c r="E7973" t="s">
        <v>13076</v>
      </c>
      <c r="F7973" t="s">
        <v>6413</v>
      </c>
      <c r="G7973" t="s">
        <v>13061</v>
      </c>
      <c r="H7973" t="s">
        <v>1951</v>
      </c>
      <c r="I7973" t="s">
        <v>65</v>
      </c>
      <c r="J7973" t="s">
        <v>132</v>
      </c>
      <c r="K7973" t="s">
        <v>6636</v>
      </c>
      <c r="L7973" t="s">
        <v>6636</v>
      </c>
      <c r="M7973" t="s">
        <v>13077</v>
      </c>
      <c r="N7973" t="s">
        <v>7001</v>
      </c>
      <c r="O7973" t="s">
        <v>7176</v>
      </c>
      <c r="P7973">
        <v>1507000</v>
      </c>
      <c r="Q7973" t="s">
        <v>6636</v>
      </c>
      <c r="R7973" t="s">
        <v>6636</v>
      </c>
      <c r="S7973" s="12">
        <v>1</v>
      </c>
      <c r="T7973" s="13">
        <v>18838</v>
      </c>
      <c r="U7973" t="s">
        <v>6689</v>
      </c>
    </row>
    <row r="7974" spans="1:21" x14ac:dyDescent="0.25">
      <c r="A7974" t="s">
        <v>6983</v>
      </c>
      <c r="B7974" s="12"/>
      <c r="C7974" t="s">
        <v>13075</v>
      </c>
      <c r="D7974" s="11">
        <v>46200</v>
      </c>
      <c r="E7974" t="s">
        <v>13076</v>
      </c>
      <c r="F7974" t="s">
        <v>6413</v>
      </c>
      <c r="G7974" t="s">
        <v>13062</v>
      </c>
      <c r="H7974" t="s">
        <v>1951</v>
      </c>
      <c r="I7974" t="s">
        <v>65</v>
      </c>
      <c r="J7974" t="s">
        <v>132</v>
      </c>
      <c r="K7974" t="s">
        <v>6636</v>
      </c>
      <c r="L7974" t="s">
        <v>6636</v>
      </c>
      <c r="M7974" t="s">
        <v>13077</v>
      </c>
      <c r="N7974" t="s">
        <v>7001</v>
      </c>
      <c r="O7974" t="s">
        <v>7176</v>
      </c>
      <c r="P7974">
        <v>1507000</v>
      </c>
      <c r="Q7974" t="s">
        <v>6636</v>
      </c>
      <c r="R7974" t="s">
        <v>6636</v>
      </c>
      <c r="S7974" s="12"/>
      <c r="T7974" s="13"/>
      <c r="U7974" t="s">
        <v>6689</v>
      </c>
    </row>
    <row r="7975" spans="1:21" x14ac:dyDescent="0.25">
      <c r="A7975" t="s">
        <v>6614</v>
      </c>
      <c r="B7975" s="12"/>
      <c r="C7975" t="s">
        <v>13078</v>
      </c>
      <c r="D7975" s="11">
        <v>46207</v>
      </c>
      <c r="E7975" t="s">
        <v>13079</v>
      </c>
      <c r="F7975" t="s">
        <v>6413</v>
      </c>
      <c r="G7975" t="s">
        <v>6636</v>
      </c>
      <c r="H7975" t="s">
        <v>1951</v>
      </c>
      <c r="I7975" t="s">
        <v>6636</v>
      </c>
      <c r="J7975" t="s">
        <v>6636</v>
      </c>
      <c r="K7975" t="s">
        <v>6636</v>
      </c>
      <c r="L7975" t="s">
        <v>6636</v>
      </c>
      <c r="M7975" t="s">
        <v>6636</v>
      </c>
      <c r="N7975" t="s">
        <v>6636</v>
      </c>
      <c r="O7975" t="s">
        <v>6636</v>
      </c>
      <c r="P7975">
        <v>850000</v>
      </c>
      <c r="Q7975" t="s">
        <v>6867</v>
      </c>
      <c r="R7975" t="s">
        <v>7109</v>
      </c>
      <c r="S7975" s="12">
        <v>1</v>
      </c>
      <c r="T7975" s="13"/>
      <c r="U7975" t="s">
        <v>10151</v>
      </c>
    </row>
    <row r="7976" spans="1:21" x14ac:dyDescent="0.25">
      <c r="A7976" t="s">
        <v>6614</v>
      </c>
      <c r="B7976" s="12"/>
      <c r="C7976" t="s">
        <v>13080</v>
      </c>
      <c r="D7976" s="11">
        <v>46209</v>
      </c>
      <c r="E7976" t="s">
        <v>13081</v>
      </c>
      <c r="F7976" t="s">
        <v>6413</v>
      </c>
      <c r="G7976" t="s">
        <v>6636</v>
      </c>
      <c r="H7976" t="s">
        <v>1951</v>
      </c>
      <c r="I7976" t="s">
        <v>6636</v>
      </c>
      <c r="J7976" t="s">
        <v>6636</v>
      </c>
      <c r="K7976" t="s">
        <v>6636</v>
      </c>
      <c r="L7976" t="s">
        <v>6636</v>
      </c>
      <c r="M7976" t="s">
        <v>13082</v>
      </c>
      <c r="N7976" t="s">
        <v>7001</v>
      </c>
      <c r="O7976" t="s">
        <v>7062</v>
      </c>
      <c r="P7976">
        <v>1677000</v>
      </c>
      <c r="Q7976" t="s">
        <v>6867</v>
      </c>
      <c r="R7976" t="s">
        <v>7109</v>
      </c>
      <c r="S7976" s="12">
        <v>1</v>
      </c>
      <c r="T7976" s="13"/>
      <c r="U7976" t="s">
        <v>6629</v>
      </c>
    </row>
    <row r="7977" spans="1:21" x14ac:dyDescent="0.25">
      <c r="A7977" t="s">
        <v>6614</v>
      </c>
      <c r="B7977" s="12"/>
      <c r="C7977" t="s">
        <v>13083</v>
      </c>
      <c r="D7977" s="11">
        <v>46209</v>
      </c>
      <c r="E7977" t="s">
        <v>13084</v>
      </c>
      <c r="F7977" t="s">
        <v>6413</v>
      </c>
      <c r="G7977" t="s">
        <v>6636</v>
      </c>
      <c r="H7977" t="s">
        <v>1951</v>
      </c>
      <c r="I7977" t="s">
        <v>6636</v>
      </c>
      <c r="J7977" t="s">
        <v>6636</v>
      </c>
      <c r="K7977" t="s">
        <v>6636</v>
      </c>
      <c r="L7977" t="s">
        <v>6636</v>
      </c>
      <c r="M7977" t="s">
        <v>13085</v>
      </c>
      <c r="N7977" t="s">
        <v>7001</v>
      </c>
      <c r="O7977" t="s">
        <v>7062</v>
      </c>
      <c r="P7977">
        <v>1677000</v>
      </c>
      <c r="Q7977" t="s">
        <v>6778</v>
      </c>
      <c r="R7977" t="s">
        <v>6779</v>
      </c>
      <c r="S7977" s="12">
        <v>1</v>
      </c>
      <c r="T7977" s="13"/>
      <c r="U7977" t="s">
        <v>10382</v>
      </c>
    </row>
    <row r="7978" spans="1:21" x14ac:dyDescent="0.25">
      <c r="A7978" t="s">
        <v>6637</v>
      </c>
      <c r="B7978" s="12">
        <v>41050</v>
      </c>
      <c r="C7978" t="s">
        <v>13086</v>
      </c>
      <c r="D7978" s="11">
        <v>46174.484490740702</v>
      </c>
      <c r="E7978" t="s">
        <v>13087</v>
      </c>
      <c r="F7978" t="s">
        <v>6617</v>
      </c>
      <c r="G7978" t="s">
        <v>13060</v>
      </c>
      <c r="H7978" t="s">
        <v>6458</v>
      </c>
      <c r="I7978" t="s">
        <v>6623</v>
      </c>
      <c r="J7978" t="s">
        <v>13088</v>
      </c>
      <c r="K7978" t="s">
        <v>13089</v>
      </c>
      <c r="L7978" t="s">
        <v>13090</v>
      </c>
      <c r="M7978" t="s">
        <v>13091</v>
      </c>
      <c r="N7978" t="s">
        <v>7001</v>
      </c>
      <c r="O7978" t="s">
        <v>7007</v>
      </c>
      <c r="P7978">
        <v>1246000</v>
      </c>
      <c r="Q7978" t="s">
        <v>6778</v>
      </c>
      <c r="R7978" t="s">
        <v>6779</v>
      </c>
      <c r="S7978" s="12"/>
      <c r="T7978" s="13"/>
      <c r="U7978" t="s">
        <v>6689</v>
      </c>
    </row>
    <row r="7979" spans="1:21" x14ac:dyDescent="0.25">
      <c r="A7979" t="s">
        <v>6637</v>
      </c>
      <c r="B7979" s="12">
        <v>41050</v>
      </c>
      <c r="C7979" t="s">
        <v>13086</v>
      </c>
      <c r="D7979" s="11">
        <v>46174.484490740702</v>
      </c>
      <c r="E7979" t="s">
        <v>13087</v>
      </c>
      <c r="F7979" t="s">
        <v>6617</v>
      </c>
      <c r="G7979" t="s">
        <v>13061</v>
      </c>
      <c r="H7979" t="s">
        <v>6458</v>
      </c>
      <c r="I7979" t="s">
        <v>6623</v>
      </c>
      <c r="J7979" t="s">
        <v>13088</v>
      </c>
      <c r="K7979" t="s">
        <v>13089</v>
      </c>
      <c r="L7979" t="s">
        <v>13090</v>
      </c>
      <c r="M7979" t="s">
        <v>13091</v>
      </c>
      <c r="N7979" t="s">
        <v>7001</v>
      </c>
      <c r="O7979" t="s">
        <v>7007</v>
      </c>
      <c r="P7979">
        <v>1246000</v>
      </c>
      <c r="Q7979" t="s">
        <v>6778</v>
      </c>
      <c r="R7979" t="s">
        <v>6779</v>
      </c>
      <c r="S7979" s="12"/>
      <c r="T7979" s="13"/>
      <c r="U7979" t="s">
        <v>6689</v>
      </c>
    </row>
    <row r="7980" spans="1:21" x14ac:dyDescent="0.25">
      <c r="A7980" t="s">
        <v>6637</v>
      </c>
      <c r="B7980" s="12">
        <v>41050</v>
      </c>
      <c r="C7980" t="s">
        <v>13086</v>
      </c>
      <c r="D7980" s="11">
        <v>46174.484490740702</v>
      </c>
      <c r="E7980" t="s">
        <v>13087</v>
      </c>
      <c r="F7980" t="s">
        <v>6617</v>
      </c>
      <c r="G7980" t="s">
        <v>13062</v>
      </c>
      <c r="H7980" t="s">
        <v>6458</v>
      </c>
      <c r="I7980" t="s">
        <v>6623</v>
      </c>
      <c r="J7980" t="s">
        <v>13088</v>
      </c>
      <c r="K7980" t="s">
        <v>13089</v>
      </c>
      <c r="L7980" t="s">
        <v>13090</v>
      </c>
      <c r="M7980" t="s">
        <v>13091</v>
      </c>
      <c r="N7980" t="s">
        <v>7001</v>
      </c>
      <c r="O7980" t="s">
        <v>7007</v>
      </c>
      <c r="P7980">
        <v>1246000</v>
      </c>
      <c r="Q7980" t="s">
        <v>6778</v>
      </c>
      <c r="R7980" t="s">
        <v>6779</v>
      </c>
      <c r="S7980" s="12"/>
      <c r="T7980" s="13"/>
      <c r="U7980" t="s">
        <v>6689</v>
      </c>
    </row>
    <row r="7981" spans="1:21" x14ac:dyDescent="0.25">
      <c r="A7981" t="s">
        <v>6619</v>
      </c>
      <c r="B7981" s="12">
        <v>41050</v>
      </c>
      <c r="C7981" t="s">
        <v>13086</v>
      </c>
      <c r="D7981" s="11">
        <v>46174.531898148103</v>
      </c>
      <c r="E7981" t="s">
        <v>13087</v>
      </c>
      <c r="F7981" t="s">
        <v>6617</v>
      </c>
      <c r="G7981" t="s">
        <v>13060</v>
      </c>
      <c r="H7981" t="s">
        <v>6458</v>
      </c>
      <c r="I7981" t="s">
        <v>6623</v>
      </c>
      <c r="J7981" t="s">
        <v>13088</v>
      </c>
      <c r="K7981" t="s">
        <v>13089</v>
      </c>
      <c r="L7981" t="s">
        <v>13090</v>
      </c>
      <c r="M7981" t="s">
        <v>13091</v>
      </c>
      <c r="N7981" t="s">
        <v>7001</v>
      </c>
      <c r="O7981" t="s">
        <v>7007</v>
      </c>
      <c r="P7981">
        <v>1246000</v>
      </c>
      <c r="Q7981" t="s">
        <v>6778</v>
      </c>
      <c r="R7981" t="s">
        <v>6779</v>
      </c>
      <c r="S7981" s="12"/>
      <c r="T7981" s="13"/>
      <c r="U7981" t="s">
        <v>6689</v>
      </c>
    </row>
    <row r="7982" spans="1:21" x14ac:dyDescent="0.25">
      <c r="A7982" t="s">
        <v>6619</v>
      </c>
      <c r="B7982" s="12">
        <v>41050</v>
      </c>
      <c r="C7982" t="s">
        <v>13086</v>
      </c>
      <c r="D7982" s="11">
        <v>46174.531898148103</v>
      </c>
      <c r="E7982" t="s">
        <v>13087</v>
      </c>
      <c r="F7982" t="s">
        <v>6617</v>
      </c>
      <c r="G7982" t="s">
        <v>13061</v>
      </c>
      <c r="H7982" t="s">
        <v>6458</v>
      </c>
      <c r="I7982" t="s">
        <v>6623</v>
      </c>
      <c r="J7982" t="s">
        <v>13088</v>
      </c>
      <c r="K7982" t="s">
        <v>13089</v>
      </c>
      <c r="L7982" t="s">
        <v>13090</v>
      </c>
      <c r="M7982" t="s">
        <v>13091</v>
      </c>
      <c r="N7982" t="s">
        <v>7001</v>
      </c>
      <c r="O7982" t="s">
        <v>7007</v>
      </c>
      <c r="P7982">
        <v>1246000</v>
      </c>
      <c r="Q7982" t="s">
        <v>6778</v>
      </c>
      <c r="R7982" t="s">
        <v>6779</v>
      </c>
      <c r="S7982" s="12"/>
      <c r="T7982" s="13"/>
      <c r="U7982" t="s">
        <v>6689</v>
      </c>
    </row>
    <row r="7983" spans="1:21" x14ac:dyDescent="0.25">
      <c r="A7983" t="s">
        <v>6619</v>
      </c>
      <c r="B7983" s="12">
        <v>41050</v>
      </c>
      <c r="C7983" t="s">
        <v>13086</v>
      </c>
      <c r="D7983" s="11">
        <v>46174.531898148103</v>
      </c>
      <c r="E7983" t="s">
        <v>13087</v>
      </c>
      <c r="F7983" t="s">
        <v>6617</v>
      </c>
      <c r="G7983" t="s">
        <v>13062</v>
      </c>
      <c r="H7983" t="s">
        <v>6458</v>
      </c>
      <c r="I7983" t="s">
        <v>6623</v>
      </c>
      <c r="J7983" t="s">
        <v>13088</v>
      </c>
      <c r="K7983" t="s">
        <v>13089</v>
      </c>
      <c r="L7983" t="s">
        <v>13090</v>
      </c>
      <c r="M7983" t="s">
        <v>13091</v>
      </c>
      <c r="N7983" t="s">
        <v>7001</v>
      </c>
      <c r="O7983" t="s">
        <v>7007</v>
      </c>
      <c r="P7983">
        <v>1246000</v>
      </c>
      <c r="Q7983" t="s">
        <v>6778</v>
      </c>
      <c r="R7983" t="s">
        <v>6779</v>
      </c>
      <c r="S7983" s="12"/>
      <c r="T7983" s="13"/>
      <c r="U7983" t="s">
        <v>6689</v>
      </c>
    </row>
    <row r="7984" spans="1:21" x14ac:dyDescent="0.25">
      <c r="A7984" t="s">
        <v>6619</v>
      </c>
      <c r="B7984" s="12">
        <v>41111</v>
      </c>
      <c r="C7984" t="s">
        <v>13092</v>
      </c>
      <c r="D7984" s="11">
        <v>46175.625023148103</v>
      </c>
      <c r="E7984" t="s">
        <v>13093</v>
      </c>
      <c r="F7984" t="s">
        <v>6617</v>
      </c>
      <c r="G7984" t="s">
        <v>13060</v>
      </c>
      <c r="H7984" t="s">
        <v>6458</v>
      </c>
      <c r="I7984" t="s">
        <v>6636</v>
      </c>
      <c r="J7984" t="s">
        <v>6636</v>
      </c>
      <c r="K7984" t="s">
        <v>13094</v>
      </c>
      <c r="L7984" t="s">
        <v>13090</v>
      </c>
      <c r="M7984" t="s">
        <v>13095</v>
      </c>
      <c r="N7984" t="s">
        <v>7001</v>
      </c>
      <c r="O7984" t="s">
        <v>7007</v>
      </c>
      <c r="P7984">
        <v>1121000</v>
      </c>
      <c r="Q7984" t="s">
        <v>6636</v>
      </c>
      <c r="R7984" t="s">
        <v>6636</v>
      </c>
      <c r="S7984" s="12"/>
      <c r="T7984" s="13"/>
      <c r="U7984" t="s">
        <v>6636</v>
      </c>
    </row>
    <row r="7985" spans="1:21" x14ac:dyDescent="0.25">
      <c r="A7985" t="s">
        <v>6619</v>
      </c>
      <c r="B7985" s="12">
        <v>41111</v>
      </c>
      <c r="C7985" t="s">
        <v>13092</v>
      </c>
      <c r="D7985" s="11">
        <v>46175.625023148103</v>
      </c>
      <c r="E7985" t="s">
        <v>13093</v>
      </c>
      <c r="F7985" t="s">
        <v>6617</v>
      </c>
      <c r="G7985" t="s">
        <v>13061</v>
      </c>
      <c r="H7985" t="s">
        <v>6458</v>
      </c>
      <c r="I7985" t="s">
        <v>6636</v>
      </c>
      <c r="J7985" t="s">
        <v>6636</v>
      </c>
      <c r="K7985" t="s">
        <v>13094</v>
      </c>
      <c r="L7985" t="s">
        <v>13090</v>
      </c>
      <c r="M7985" t="s">
        <v>13095</v>
      </c>
      <c r="N7985" t="s">
        <v>7001</v>
      </c>
      <c r="O7985" t="s">
        <v>7007</v>
      </c>
      <c r="P7985">
        <v>1121000</v>
      </c>
      <c r="Q7985" t="s">
        <v>6636</v>
      </c>
      <c r="R7985" t="s">
        <v>6636</v>
      </c>
      <c r="S7985" s="12"/>
      <c r="T7985" s="13"/>
      <c r="U7985" t="s">
        <v>6636</v>
      </c>
    </row>
    <row r="7986" spans="1:21" x14ac:dyDescent="0.25">
      <c r="A7986" t="s">
        <v>6619</v>
      </c>
      <c r="B7986" s="12">
        <v>41111</v>
      </c>
      <c r="C7986" t="s">
        <v>13092</v>
      </c>
      <c r="D7986" s="11">
        <v>46175.625023148103</v>
      </c>
      <c r="E7986" t="s">
        <v>13093</v>
      </c>
      <c r="F7986" t="s">
        <v>6617</v>
      </c>
      <c r="G7986" t="s">
        <v>13062</v>
      </c>
      <c r="H7986" t="s">
        <v>6458</v>
      </c>
      <c r="I7986" t="s">
        <v>6636</v>
      </c>
      <c r="J7986" t="s">
        <v>6636</v>
      </c>
      <c r="K7986" t="s">
        <v>13094</v>
      </c>
      <c r="L7986" t="s">
        <v>13090</v>
      </c>
      <c r="M7986" t="s">
        <v>13095</v>
      </c>
      <c r="N7986" t="s">
        <v>7001</v>
      </c>
      <c r="O7986" t="s">
        <v>7007</v>
      </c>
      <c r="P7986">
        <v>1121000</v>
      </c>
      <c r="Q7986" t="s">
        <v>6636</v>
      </c>
      <c r="R7986" t="s">
        <v>6636</v>
      </c>
      <c r="S7986" s="12"/>
      <c r="T7986" s="13"/>
      <c r="U7986" t="s">
        <v>6636</v>
      </c>
    </row>
    <row r="7987" spans="1:21" x14ac:dyDescent="0.25">
      <c r="A7987" t="s">
        <v>6637</v>
      </c>
      <c r="B7987" s="12">
        <v>41247</v>
      </c>
      <c r="C7987" t="s">
        <v>13058</v>
      </c>
      <c r="D7987" s="11">
        <v>46175.790648148097</v>
      </c>
      <c r="E7987" t="s">
        <v>13059</v>
      </c>
      <c r="F7987" t="s">
        <v>6617</v>
      </c>
      <c r="G7987" t="s">
        <v>13060</v>
      </c>
      <c r="H7987" t="s">
        <v>6458</v>
      </c>
      <c r="I7987" t="s">
        <v>55</v>
      </c>
      <c r="J7987" t="s">
        <v>164</v>
      </c>
      <c r="K7987" t="s">
        <v>13096</v>
      </c>
      <c r="L7987" t="s">
        <v>13090</v>
      </c>
      <c r="M7987" t="s">
        <v>13097</v>
      </c>
      <c r="N7987" t="s">
        <v>7001</v>
      </c>
      <c r="O7987" t="s">
        <v>7171</v>
      </c>
      <c r="P7987">
        <v>1205000</v>
      </c>
      <c r="Q7987" t="s">
        <v>6867</v>
      </c>
      <c r="R7987" t="s">
        <v>7109</v>
      </c>
      <c r="S7987" s="12"/>
      <c r="T7987" s="13"/>
      <c r="U7987" t="s">
        <v>6636</v>
      </c>
    </row>
    <row r="7988" spans="1:21" x14ac:dyDescent="0.25">
      <c r="A7988" t="s">
        <v>6637</v>
      </c>
      <c r="B7988" s="12">
        <v>41247</v>
      </c>
      <c r="C7988" t="s">
        <v>13058</v>
      </c>
      <c r="D7988" s="11">
        <v>46175.790648148097</v>
      </c>
      <c r="E7988" t="s">
        <v>13059</v>
      </c>
      <c r="F7988" t="s">
        <v>6617</v>
      </c>
      <c r="G7988" t="s">
        <v>13061</v>
      </c>
      <c r="H7988" t="s">
        <v>6458</v>
      </c>
      <c r="I7988" t="s">
        <v>55</v>
      </c>
      <c r="J7988" t="s">
        <v>164</v>
      </c>
      <c r="K7988" t="s">
        <v>13096</v>
      </c>
      <c r="L7988" t="s">
        <v>13090</v>
      </c>
      <c r="M7988" t="s">
        <v>13097</v>
      </c>
      <c r="N7988" t="s">
        <v>7001</v>
      </c>
      <c r="O7988" t="s">
        <v>7171</v>
      </c>
      <c r="P7988">
        <v>1205000</v>
      </c>
      <c r="Q7988" t="s">
        <v>6867</v>
      </c>
      <c r="R7988" t="s">
        <v>7109</v>
      </c>
      <c r="S7988" s="12"/>
      <c r="T7988" s="13"/>
      <c r="U7988" t="s">
        <v>6636</v>
      </c>
    </row>
    <row r="7989" spans="1:21" x14ac:dyDescent="0.25">
      <c r="A7989" t="s">
        <v>6637</v>
      </c>
      <c r="B7989" s="12">
        <v>41247</v>
      </c>
      <c r="C7989" t="s">
        <v>13058</v>
      </c>
      <c r="D7989" s="11">
        <v>46175.790648148097</v>
      </c>
      <c r="E7989" t="s">
        <v>13059</v>
      </c>
      <c r="F7989" t="s">
        <v>6617</v>
      </c>
      <c r="G7989" t="s">
        <v>13062</v>
      </c>
      <c r="H7989" t="s">
        <v>6458</v>
      </c>
      <c r="I7989" t="s">
        <v>55</v>
      </c>
      <c r="J7989" t="s">
        <v>164</v>
      </c>
      <c r="K7989" t="s">
        <v>13096</v>
      </c>
      <c r="L7989" t="s">
        <v>13090</v>
      </c>
      <c r="M7989" t="s">
        <v>13097</v>
      </c>
      <c r="N7989" t="s">
        <v>7001</v>
      </c>
      <c r="O7989" t="s">
        <v>7171</v>
      </c>
      <c r="P7989">
        <v>1205000</v>
      </c>
      <c r="Q7989" t="s">
        <v>6867</v>
      </c>
      <c r="R7989" t="s">
        <v>7109</v>
      </c>
      <c r="S7989" s="12"/>
      <c r="T7989" s="13"/>
      <c r="U7989" t="s">
        <v>6636</v>
      </c>
    </row>
    <row r="7990" spans="1:21" x14ac:dyDescent="0.25">
      <c r="A7990" t="s">
        <v>6619</v>
      </c>
      <c r="B7990" s="12">
        <v>41247</v>
      </c>
      <c r="C7990" t="s">
        <v>13058</v>
      </c>
      <c r="D7990" s="11">
        <v>46178.547210648103</v>
      </c>
      <c r="E7990" t="s">
        <v>13059</v>
      </c>
      <c r="F7990" t="s">
        <v>6617</v>
      </c>
      <c r="G7990" t="s">
        <v>13060</v>
      </c>
      <c r="H7990" t="s">
        <v>6458</v>
      </c>
      <c r="I7990" t="s">
        <v>55</v>
      </c>
      <c r="J7990" t="s">
        <v>164</v>
      </c>
      <c r="K7990" t="s">
        <v>13096</v>
      </c>
      <c r="L7990" t="s">
        <v>13090</v>
      </c>
      <c r="M7990" t="s">
        <v>13097</v>
      </c>
      <c r="N7990" t="s">
        <v>7001</v>
      </c>
      <c r="O7990" t="s">
        <v>7171</v>
      </c>
      <c r="P7990">
        <v>1205000</v>
      </c>
      <c r="Q7990" t="s">
        <v>6867</v>
      </c>
      <c r="R7990" t="s">
        <v>7109</v>
      </c>
      <c r="S7990" s="12"/>
      <c r="T7990" s="13"/>
      <c r="U7990" t="s">
        <v>6636</v>
      </c>
    </row>
    <row r="7991" spans="1:21" x14ac:dyDescent="0.25">
      <c r="A7991" t="s">
        <v>6619</v>
      </c>
      <c r="B7991" s="12">
        <v>41247</v>
      </c>
      <c r="C7991" t="s">
        <v>13058</v>
      </c>
      <c r="D7991" s="11">
        <v>46178.547210648103</v>
      </c>
      <c r="E7991" t="s">
        <v>13059</v>
      </c>
      <c r="F7991" t="s">
        <v>6617</v>
      </c>
      <c r="G7991" t="s">
        <v>13061</v>
      </c>
      <c r="H7991" t="s">
        <v>6458</v>
      </c>
      <c r="I7991" t="s">
        <v>55</v>
      </c>
      <c r="J7991" t="s">
        <v>164</v>
      </c>
      <c r="K7991" t="s">
        <v>13096</v>
      </c>
      <c r="L7991" t="s">
        <v>13090</v>
      </c>
      <c r="M7991" t="s">
        <v>13097</v>
      </c>
      <c r="N7991" t="s">
        <v>7001</v>
      </c>
      <c r="O7991" t="s">
        <v>7171</v>
      </c>
      <c r="P7991">
        <v>1205000</v>
      </c>
      <c r="Q7991" t="s">
        <v>6867</v>
      </c>
      <c r="R7991" t="s">
        <v>7109</v>
      </c>
      <c r="S7991" s="12"/>
      <c r="T7991" s="13"/>
      <c r="U7991" t="s">
        <v>6636</v>
      </c>
    </row>
    <row r="7992" spans="1:21" x14ac:dyDescent="0.25">
      <c r="A7992" t="s">
        <v>6619</v>
      </c>
      <c r="B7992" s="12">
        <v>41247</v>
      </c>
      <c r="C7992" t="s">
        <v>13058</v>
      </c>
      <c r="D7992" s="11">
        <v>46178.547210648103</v>
      </c>
      <c r="E7992" t="s">
        <v>13059</v>
      </c>
      <c r="F7992" t="s">
        <v>6617</v>
      </c>
      <c r="G7992" t="s">
        <v>13062</v>
      </c>
      <c r="H7992" t="s">
        <v>6458</v>
      </c>
      <c r="I7992" t="s">
        <v>55</v>
      </c>
      <c r="J7992" t="s">
        <v>164</v>
      </c>
      <c r="K7992" t="s">
        <v>13096</v>
      </c>
      <c r="L7992" t="s">
        <v>13090</v>
      </c>
      <c r="M7992" t="s">
        <v>13097</v>
      </c>
      <c r="N7992" t="s">
        <v>7001</v>
      </c>
      <c r="O7992" t="s">
        <v>7171</v>
      </c>
      <c r="P7992">
        <v>1205000</v>
      </c>
      <c r="Q7992" t="s">
        <v>6867</v>
      </c>
      <c r="R7992" t="s">
        <v>7109</v>
      </c>
      <c r="S7992" s="12"/>
      <c r="T7992" s="13"/>
      <c r="U7992" t="s">
        <v>6636</v>
      </c>
    </row>
    <row r="7993" spans="1:21" x14ac:dyDescent="0.25">
      <c r="A7993" t="s">
        <v>6637</v>
      </c>
      <c r="B7993" s="12">
        <v>41513</v>
      </c>
      <c r="C7993" t="s">
        <v>13098</v>
      </c>
      <c r="D7993" s="11">
        <v>46182.519490740699</v>
      </c>
      <c r="E7993" t="s">
        <v>13099</v>
      </c>
      <c r="F7993" t="s">
        <v>6617</v>
      </c>
      <c r="G7993" t="s">
        <v>13060</v>
      </c>
      <c r="H7993" t="s">
        <v>6458</v>
      </c>
      <c r="I7993" t="s">
        <v>65</v>
      </c>
      <c r="J7993" t="s">
        <v>636</v>
      </c>
      <c r="K7993" t="s">
        <v>13100</v>
      </c>
      <c r="L7993" t="s">
        <v>13090</v>
      </c>
      <c r="M7993" t="s">
        <v>13101</v>
      </c>
      <c r="N7993" t="s">
        <v>7001</v>
      </c>
      <c r="O7993" t="s">
        <v>7002</v>
      </c>
      <c r="P7993">
        <v>2043000</v>
      </c>
      <c r="Q7993" t="s">
        <v>6636</v>
      </c>
      <c r="R7993" t="s">
        <v>6636</v>
      </c>
      <c r="S7993" s="12"/>
      <c r="T7993" s="13"/>
      <c r="U7993" t="s">
        <v>6689</v>
      </c>
    </row>
    <row r="7994" spans="1:21" x14ac:dyDescent="0.25">
      <c r="A7994" t="s">
        <v>6637</v>
      </c>
      <c r="B7994" s="12">
        <v>41513</v>
      </c>
      <c r="C7994" t="s">
        <v>13098</v>
      </c>
      <c r="D7994" s="11">
        <v>46182.519490740699</v>
      </c>
      <c r="E7994" t="s">
        <v>13099</v>
      </c>
      <c r="F7994" t="s">
        <v>6617</v>
      </c>
      <c r="G7994" t="s">
        <v>13061</v>
      </c>
      <c r="H7994" t="s">
        <v>6458</v>
      </c>
      <c r="I7994" t="s">
        <v>65</v>
      </c>
      <c r="J7994" t="s">
        <v>636</v>
      </c>
      <c r="K7994" t="s">
        <v>13100</v>
      </c>
      <c r="L7994" t="s">
        <v>13090</v>
      </c>
      <c r="M7994" t="s">
        <v>13101</v>
      </c>
      <c r="N7994" t="s">
        <v>7001</v>
      </c>
      <c r="O7994" t="s">
        <v>7002</v>
      </c>
      <c r="P7994">
        <v>2043000</v>
      </c>
      <c r="Q7994" t="s">
        <v>6636</v>
      </c>
      <c r="R7994" t="s">
        <v>6636</v>
      </c>
      <c r="S7994" s="12"/>
      <c r="T7994" s="13"/>
      <c r="U7994" t="s">
        <v>6689</v>
      </c>
    </row>
    <row r="7995" spans="1:21" x14ac:dyDescent="0.25">
      <c r="A7995" t="s">
        <v>6637</v>
      </c>
      <c r="B7995" s="12">
        <v>41513</v>
      </c>
      <c r="C7995" t="s">
        <v>13098</v>
      </c>
      <c r="D7995" s="11">
        <v>46182.519490740699</v>
      </c>
      <c r="E7995" t="s">
        <v>13099</v>
      </c>
      <c r="F7995" t="s">
        <v>6617</v>
      </c>
      <c r="G7995" t="s">
        <v>13062</v>
      </c>
      <c r="H7995" t="s">
        <v>6458</v>
      </c>
      <c r="I7995" t="s">
        <v>65</v>
      </c>
      <c r="J7995" t="s">
        <v>636</v>
      </c>
      <c r="K7995" t="s">
        <v>13100</v>
      </c>
      <c r="L7995" t="s">
        <v>13090</v>
      </c>
      <c r="M7995" t="s">
        <v>13101</v>
      </c>
      <c r="N7995" t="s">
        <v>7001</v>
      </c>
      <c r="O7995" t="s">
        <v>7002</v>
      </c>
      <c r="P7995">
        <v>2043000</v>
      </c>
      <c r="Q7995" t="s">
        <v>6636</v>
      </c>
      <c r="R7995" t="s">
        <v>6636</v>
      </c>
      <c r="S7995" s="12"/>
      <c r="T7995" s="13"/>
      <c r="U7995" t="s">
        <v>6689</v>
      </c>
    </row>
    <row r="7996" spans="1:21" x14ac:dyDescent="0.25">
      <c r="A7996" t="s">
        <v>6637</v>
      </c>
      <c r="B7996" s="12">
        <v>41429</v>
      </c>
      <c r="C7996" t="s">
        <v>13075</v>
      </c>
      <c r="D7996" s="11">
        <v>46182.588726851798</v>
      </c>
      <c r="E7996" t="s">
        <v>13076</v>
      </c>
      <c r="F7996" t="s">
        <v>6617</v>
      </c>
      <c r="G7996" t="s">
        <v>13060</v>
      </c>
      <c r="H7996" t="s">
        <v>6458</v>
      </c>
      <c r="I7996" t="s">
        <v>65</v>
      </c>
      <c r="J7996" t="s">
        <v>132</v>
      </c>
      <c r="K7996" t="s">
        <v>13102</v>
      </c>
      <c r="L7996" t="s">
        <v>13090</v>
      </c>
      <c r="M7996" t="s">
        <v>13103</v>
      </c>
      <c r="N7996" t="s">
        <v>7001</v>
      </c>
      <c r="O7996" t="s">
        <v>7176</v>
      </c>
      <c r="P7996">
        <v>2152000</v>
      </c>
      <c r="Q7996" t="s">
        <v>6636</v>
      </c>
      <c r="R7996" t="s">
        <v>6636</v>
      </c>
      <c r="S7996" s="12"/>
      <c r="T7996" s="13"/>
      <c r="U7996" t="s">
        <v>6689</v>
      </c>
    </row>
    <row r="7997" spans="1:21" x14ac:dyDescent="0.25">
      <c r="A7997" t="s">
        <v>6637</v>
      </c>
      <c r="B7997" s="12">
        <v>41429</v>
      </c>
      <c r="C7997" t="s">
        <v>13075</v>
      </c>
      <c r="D7997" s="11">
        <v>46182.588726851798</v>
      </c>
      <c r="E7997" t="s">
        <v>13076</v>
      </c>
      <c r="F7997" t="s">
        <v>6617</v>
      </c>
      <c r="G7997" t="s">
        <v>13061</v>
      </c>
      <c r="H7997" t="s">
        <v>6458</v>
      </c>
      <c r="I7997" t="s">
        <v>65</v>
      </c>
      <c r="J7997" t="s">
        <v>132</v>
      </c>
      <c r="K7997" t="s">
        <v>13102</v>
      </c>
      <c r="L7997" t="s">
        <v>13090</v>
      </c>
      <c r="M7997" t="s">
        <v>13103</v>
      </c>
      <c r="N7997" t="s">
        <v>7001</v>
      </c>
      <c r="O7997" t="s">
        <v>7176</v>
      </c>
      <c r="P7997">
        <v>2152000</v>
      </c>
      <c r="Q7997" t="s">
        <v>6636</v>
      </c>
      <c r="R7997" t="s">
        <v>6636</v>
      </c>
      <c r="S7997" s="12"/>
      <c r="T7997" s="13"/>
      <c r="U7997" t="s">
        <v>6689</v>
      </c>
    </row>
    <row r="7998" spans="1:21" x14ac:dyDescent="0.25">
      <c r="A7998" t="s">
        <v>6637</v>
      </c>
      <c r="B7998" s="12">
        <v>41429</v>
      </c>
      <c r="C7998" t="s">
        <v>13075</v>
      </c>
      <c r="D7998" s="11">
        <v>46182.588726851798</v>
      </c>
      <c r="E7998" t="s">
        <v>13076</v>
      </c>
      <c r="F7998" t="s">
        <v>6617</v>
      </c>
      <c r="G7998" t="s">
        <v>13062</v>
      </c>
      <c r="H7998" t="s">
        <v>6458</v>
      </c>
      <c r="I7998" t="s">
        <v>65</v>
      </c>
      <c r="J7998" t="s">
        <v>132</v>
      </c>
      <c r="K7998" t="s">
        <v>13102</v>
      </c>
      <c r="L7998" t="s">
        <v>13090</v>
      </c>
      <c r="M7998" t="s">
        <v>13103</v>
      </c>
      <c r="N7998" t="s">
        <v>7001</v>
      </c>
      <c r="O7998" t="s">
        <v>7176</v>
      </c>
      <c r="P7998">
        <v>2152000</v>
      </c>
      <c r="Q7998" t="s">
        <v>6636</v>
      </c>
      <c r="R7998" t="s">
        <v>6636</v>
      </c>
      <c r="S7998" s="12"/>
      <c r="T7998" s="13"/>
      <c r="U7998" t="s">
        <v>6689</v>
      </c>
    </row>
    <row r="7999" spans="1:21" x14ac:dyDescent="0.25">
      <c r="A7999" t="s">
        <v>6619</v>
      </c>
      <c r="B7999" s="12">
        <v>41429</v>
      </c>
      <c r="C7999" t="s">
        <v>13075</v>
      </c>
      <c r="D7999" s="11">
        <v>46182.637708333299</v>
      </c>
      <c r="E7999" t="s">
        <v>13076</v>
      </c>
      <c r="F7999" t="s">
        <v>6617</v>
      </c>
      <c r="G7999" t="s">
        <v>13060</v>
      </c>
      <c r="H7999" t="s">
        <v>6458</v>
      </c>
      <c r="I7999" t="s">
        <v>65</v>
      </c>
      <c r="J7999" t="s">
        <v>132</v>
      </c>
      <c r="K7999" t="s">
        <v>13102</v>
      </c>
      <c r="L7999" t="s">
        <v>13090</v>
      </c>
      <c r="M7999" t="s">
        <v>13103</v>
      </c>
      <c r="N7999" t="s">
        <v>7001</v>
      </c>
      <c r="O7999" t="s">
        <v>7176</v>
      </c>
      <c r="P7999">
        <v>2152000</v>
      </c>
      <c r="Q7999" t="s">
        <v>6636</v>
      </c>
      <c r="R7999" t="s">
        <v>6636</v>
      </c>
      <c r="S7999" s="12"/>
      <c r="T7999" s="13"/>
      <c r="U7999" t="s">
        <v>6689</v>
      </c>
    </row>
    <row r="8000" spans="1:21" x14ac:dyDescent="0.25">
      <c r="A8000" t="s">
        <v>6619</v>
      </c>
      <c r="B8000" s="12">
        <v>41429</v>
      </c>
      <c r="C8000" t="s">
        <v>13075</v>
      </c>
      <c r="D8000" s="11">
        <v>46182.637708333299</v>
      </c>
      <c r="E8000" t="s">
        <v>13076</v>
      </c>
      <c r="F8000" t="s">
        <v>6617</v>
      </c>
      <c r="G8000" t="s">
        <v>13061</v>
      </c>
      <c r="H8000" t="s">
        <v>6458</v>
      </c>
      <c r="I8000" t="s">
        <v>65</v>
      </c>
      <c r="J8000" t="s">
        <v>132</v>
      </c>
      <c r="K8000" t="s">
        <v>13102</v>
      </c>
      <c r="L8000" t="s">
        <v>13090</v>
      </c>
      <c r="M8000" t="s">
        <v>13103</v>
      </c>
      <c r="N8000" t="s">
        <v>7001</v>
      </c>
      <c r="O8000" t="s">
        <v>7176</v>
      </c>
      <c r="P8000">
        <v>2152000</v>
      </c>
      <c r="Q8000" t="s">
        <v>6636</v>
      </c>
      <c r="R8000" t="s">
        <v>6636</v>
      </c>
      <c r="S8000" s="12"/>
      <c r="T8000" s="13"/>
      <c r="U8000" t="s">
        <v>6689</v>
      </c>
    </row>
    <row r="8001" spans="1:21" x14ac:dyDescent="0.25">
      <c r="A8001" t="s">
        <v>6619</v>
      </c>
      <c r="B8001" s="12">
        <v>41429</v>
      </c>
      <c r="C8001" t="s">
        <v>13075</v>
      </c>
      <c r="D8001" s="11">
        <v>46182.637708333299</v>
      </c>
      <c r="E8001" t="s">
        <v>13076</v>
      </c>
      <c r="F8001" t="s">
        <v>6617</v>
      </c>
      <c r="G8001" t="s">
        <v>13062</v>
      </c>
      <c r="H8001" t="s">
        <v>6458</v>
      </c>
      <c r="I8001" t="s">
        <v>65</v>
      </c>
      <c r="J8001" t="s">
        <v>132</v>
      </c>
      <c r="K8001" t="s">
        <v>13102</v>
      </c>
      <c r="L8001" t="s">
        <v>13090</v>
      </c>
      <c r="M8001" t="s">
        <v>13103</v>
      </c>
      <c r="N8001" t="s">
        <v>7001</v>
      </c>
      <c r="O8001" t="s">
        <v>7176</v>
      </c>
      <c r="P8001">
        <v>2152000</v>
      </c>
      <c r="Q8001" t="s">
        <v>6636</v>
      </c>
      <c r="R8001" t="s">
        <v>6636</v>
      </c>
      <c r="S8001" s="12"/>
      <c r="T8001" s="13"/>
      <c r="U8001" t="s">
        <v>6689</v>
      </c>
    </row>
    <row r="8002" spans="1:21" x14ac:dyDescent="0.25">
      <c r="A8002" t="s">
        <v>6619</v>
      </c>
      <c r="B8002" s="12">
        <v>41513</v>
      </c>
      <c r="C8002" t="s">
        <v>13098</v>
      </c>
      <c r="D8002" s="11">
        <v>46183.851238425901</v>
      </c>
      <c r="E8002" t="s">
        <v>13099</v>
      </c>
      <c r="F8002" t="s">
        <v>6617</v>
      </c>
      <c r="G8002" t="s">
        <v>13060</v>
      </c>
      <c r="H8002" t="s">
        <v>6458</v>
      </c>
      <c r="I8002" t="s">
        <v>65</v>
      </c>
      <c r="J8002" t="s">
        <v>636</v>
      </c>
      <c r="K8002" t="s">
        <v>13100</v>
      </c>
      <c r="L8002" t="s">
        <v>13090</v>
      </c>
      <c r="M8002" t="s">
        <v>13101</v>
      </c>
      <c r="N8002" t="s">
        <v>7001</v>
      </c>
      <c r="O8002" t="s">
        <v>7002</v>
      </c>
      <c r="P8002">
        <v>2043000</v>
      </c>
      <c r="Q8002" t="s">
        <v>6636</v>
      </c>
      <c r="R8002" t="s">
        <v>6636</v>
      </c>
      <c r="S8002" s="12"/>
      <c r="T8002" s="13"/>
      <c r="U8002" t="s">
        <v>6689</v>
      </c>
    </row>
    <row r="8003" spans="1:21" x14ac:dyDescent="0.25">
      <c r="A8003" t="s">
        <v>6619</v>
      </c>
      <c r="B8003" s="12">
        <v>41513</v>
      </c>
      <c r="C8003" t="s">
        <v>13098</v>
      </c>
      <c r="D8003" s="11">
        <v>46183.851238425901</v>
      </c>
      <c r="E8003" t="s">
        <v>13099</v>
      </c>
      <c r="F8003" t="s">
        <v>6617</v>
      </c>
      <c r="G8003" t="s">
        <v>13061</v>
      </c>
      <c r="H8003" t="s">
        <v>6458</v>
      </c>
      <c r="I8003" t="s">
        <v>65</v>
      </c>
      <c r="J8003" t="s">
        <v>636</v>
      </c>
      <c r="K8003" t="s">
        <v>13100</v>
      </c>
      <c r="L8003" t="s">
        <v>13090</v>
      </c>
      <c r="M8003" t="s">
        <v>13101</v>
      </c>
      <c r="N8003" t="s">
        <v>7001</v>
      </c>
      <c r="O8003" t="s">
        <v>7002</v>
      </c>
      <c r="P8003">
        <v>2043000</v>
      </c>
      <c r="Q8003" t="s">
        <v>6636</v>
      </c>
      <c r="R8003" t="s">
        <v>6636</v>
      </c>
      <c r="S8003" s="12"/>
      <c r="T8003" s="13"/>
      <c r="U8003" t="s">
        <v>6689</v>
      </c>
    </row>
    <row r="8004" spans="1:21" x14ac:dyDescent="0.25">
      <c r="A8004" t="s">
        <v>6619</v>
      </c>
      <c r="B8004" s="12">
        <v>41513</v>
      </c>
      <c r="C8004" t="s">
        <v>13098</v>
      </c>
      <c r="D8004" s="11">
        <v>46183.851238425901</v>
      </c>
      <c r="E8004" t="s">
        <v>13099</v>
      </c>
      <c r="F8004" t="s">
        <v>6617</v>
      </c>
      <c r="G8004" t="s">
        <v>13062</v>
      </c>
      <c r="H8004" t="s">
        <v>6458</v>
      </c>
      <c r="I8004" t="s">
        <v>65</v>
      </c>
      <c r="J8004" t="s">
        <v>636</v>
      </c>
      <c r="K8004" t="s">
        <v>13100</v>
      </c>
      <c r="L8004" t="s">
        <v>13090</v>
      </c>
      <c r="M8004" t="s">
        <v>13101</v>
      </c>
      <c r="N8004" t="s">
        <v>7001</v>
      </c>
      <c r="O8004" t="s">
        <v>7002</v>
      </c>
      <c r="P8004">
        <v>2043000</v>
      </c>
      <c r="Q8004" t="s">
        <v>6636</v>
      </c>
      <c r="R8004" t="s">
        <v>6636</v>
      </c>
      <c r="S8004" s="12"/>
      <c r="T8004" s="13"/>
      <c r="U8004" t="s">
        <v>6689</v>
      </c>
    </row>
    <row r="8005" spans="1:21" x14ac:dyDescent="0.25">
      <c r="A8005" t="s">
        <v>6637</v>
      </c>
      <c r="B8005" s="12">
        <v>41754</v>
      </c>
      <c r="C8005" t="s">
        <v>13104</v>
      </c>
      <c r="D8005" s="11">
        <v>46187.596307870401</v>
      </c>
      <c r="E8005" t="s">
        <v>13105</v>
      </c>
      <c r="F8005" t="s">
        <v>6617</v>
      </c>
      <c r="G8005" t="s">
        <v>13060</v>
      </c>
      <c r="H8005" t="s">
        <v>6458</v>
      </c>
      <c r="I8005" t="s">
        <v>6636</v>
      </c>
      <c r="J8005" t="s">
        <v>6636</v>
      </c>
      <c r="K8005" t="s">
        <v>13106</v>
      </c>
      <c r="L8005" t="s">
        <v>13090</v>
      </c>
      <c r="M8005" t="s">
        <v>13107</v>
      </c>
      <c r="N8005" t="s">
        <v>7001</v>
      </c>
      <c r="O8005" t="s">
        <v>7002</v>
      </c>
      <c r="P8005">
        <v>2015000</v>
      </c>
      <c r="Q8005" t="s">
        <v>6636</v>
      </c>
      <c r="R8005" t="s">
        <v>6636</v>
      </c>
      <c r="S8005" s="12"/>
      <c r="T8005" s="13"/>
      <c r="U8005" t="s">
        <v>6689</v>
      </c>
    </row>
    <row r="8006" spans="1:21" x14ac:dyDescent="0.25">
      <c r="A8006" t="s">
        <v>6637</v>
      </c>
      <c r="B8006" s="12">
        <v>41754</v>
      </c>
      <c r="C8006" t="s">
        <v>13104</v>
      </c>
      <c r="D8006" s="11">
        <v>46187.596307870401</v>
      </c>
      <c r="E8006" t="s">
        <v>13105</v>
      </c>
      <c r="F8006" t="s">
        <v>6617</v>
      </c>
      <c r="G8006" t="s">
        <v>13061</v>
      </c>
      <c r="H8006" t="s">
        <v>6458</v>
      </c>
      <c r="I8006" t="s">
        <v>6636</v>
      </c>
      <c r="J8006" t="s">
        <v>6636</v>
      </c>
      <c r="K8006" t="s">
        <v>13106</v>
      </c>
      <c r="L8006" t="s">
        <v>13090</v>
      </c>
      <c r="M8006" t="s">
        <v>13107</v>
      </c>
      <c r="N8006" t="s">
        <v>7001</v>
      </c>
      <c r="O8006" t="s">
        <v>7002</v>
      </c>
      <c r="P8006">
        <v>2015000</v>
      </c>
      <c r="Q8006" t="s">
        <v>6636</v>
      </c>
      <c r="R8006" t="s">
        <v>6636</v>
      </c>
      <c r="S8006" s="12"/>
      <c r="T8006" s="13"/>
      <c r="U8006" t="s">
        <v>6689</v>
      </c>
    </row>
    <row r="8007" spans="1:21" x14ac:dyDescent="0.25">
      <c r="A8007" t="s">
        <v>6637</v>
      </c>
      <c r="B8007" s="12">
        <v>41754</v>
      </c>
      <c r="C8007" t="s">
        <v>13104</v>
      </c>
      <c r="D8007" s="11">
        <v>46187.596307870401</v>
      </c>
      <c r="E8007" t="s">
        <v>13105</v>
      </c>
      <c r="F8007" t="s">
        <v>6617</v>
      </c>
      <c r="G8007" t="s">
        <v>13062</v>
      </c>
      <c r="H8007" t="s">
        <v>6458</v>
      </c>
      <c r="I8007" t="s">
        <v>6636</v>
      </c>
      <c r="J8007" t="s">
        <v>6636</v>
      </c>
      <c r="K8007" t="s">
        <v>13106</v>
      </c>
      <c r="L8007" t="s">
        <v>13090</v>
      </c>
      <c r="M8007" t="s">
        <v>13107</v>
      </c>
      <c r="N8007" t="s">
        <v>7001</v>
      </c>
      <c r="O8007" t="s">
        <v>7002</v>
      </c>
      <c r="P8007">
        <v>2015000</v>
      </c>
      <c r="Q8007" t="s">
        <v>6636</v>
      </c>
      <c r="R8007" t="s">
        <v>6636</v>
      </c>
      <c r="S8007" s="12"/>
      <c r="T8007" s="13"/>
      <c r="U8007" t="s">
        <v>6689</v>
      </c>
    </row>
    <row r="8008" spans="1:21" x14ac:dyDescent="0.25">
      <c r="A8008" t="s">
        <v>6619</v>
      </c>
      <c r="B8008" s="12">
        <v>41754</v>
      </c>
      <c r="C8008" t="s">
        <v>13104</v>
      </c>
      <c r="D8008" s="11">
        <v>46187.599398148202</v>
      </c>
      <c r="E8008" t="s">
        <v>13105</v>
      </c>
      <c r="F8008" t="s">
        <v>6617</v>
      </c>
      <c r="G8008" t="s">
        <v>13060</v>
      </c>
      <c r="H8008" t="s">
        <v>6458</v>
      </c>
      <c r="I8008" t="s">
        <v>6636</v>
      </c>
      <c r="J8008" t="s">
        <v>6636</v>
      </c>
      <c r="K8008" t="s">
        <v>13106</v>
      </c>
      <c r="L8008" t="s">
        <v>13090</v>
      </c>
      <c r="M8008" t="s">
        <v>13107</v>
      </c>
      <c r="N8008" t="s">
        <v>7001</v>
      </c>
      <c r="O8008" t="s">
        <v>7002</v>
      </c>
      <c r="P8008">
        <v>2015000</v>
      </c>
      <c r="Q8008" t="s">
        <v>6636</v>
      </c>
      <c r="R8008" t="s">
        <v>6636</v>
      </c>
      <c r="S8008" s="12"/>
      <c r="T8008" s="13"/>
      <c r="U8008" t="s">
        <v>6689</v>
      </c>
    </row>
    <row r="8009" spans="1:21" x14ac:dyDescent="0.25">
      <c r="A8009" t="s">
        <v>6619</v>
      </c>
      <c r="B8009" s="12">
        <v>41754</v>
      </c>
      <c r="C8009" t="s">
        <v>13104</v>
      </c>
      <c r="D8009" s="11">
        <v>46187.599398148202</v>
      </c>
      <c r="E8009" t="s">
        <v>13105</v>
      </c>
      <c r="F8009" t="s">
        <v>6617</v>
      </c>
      <c r="G8009" t="s">
        <v>13061</v>
      </c>
      <c r="H8009" t="s">
        <v>6458</v>
      </c>
      <c r="I8009" t="s">
        <v>6636</v>
      </c>
      <c r="J8009" t="s">
        <v>6636</v>
      </c>
      <c r="K8009" t="s">
        <v>13106</v>
      </c>
      <c r="L8009" t="s">
        <v>13090</v>
      </c>
      <c r="M8009" t="s">
        <v>13107</v>
      </c>
      <c r="N8009" t="s">
        <v>7001</v>
      </c>
      <c r="O8009" t="s">
        <v>7002</v>
      </c>
      <c r="P8009">
        <v>2015000</v>
      </c>
      <c r="Q8009" t="s">
        <v>6636</v>
      </c>
      <c r="R8009" t="s">
        <v>6636</v>
      </c>
      <c r="S8009" s="12"/>
      <c r="T8009" s="13"/>
      <c r="U8009" t="s">
        <v>6689</v>
      </c>
    </row>
    <row r="8010" spans="1:21" x14ac:dyDescent="0.25">
      <c r="A8010" t="s">
        <v>6619</v>
      </c>
      <c r="B8010" s="12">
        <v>41754</v>
      </c>
      <c r="C8010" t="s">
        <v>13104</v>
      </c>
      <c r="D8010" s="11">
        <v>46187.599398148202</v>
      </c>
      <c r="E8010" t="s">
        <v>13105</v>
      </c>
      <c r="F8010" t="s">
        <v>6617</v>
      </c>
      <c r="G8010" t="s">
        <v>13062</v>
      </c>
      <c r="H8010" t="s">
        <v>6458</v>
      </c>
      <c r="I8010" t="s">
        <v>6636</v>
      </c>
      <c r="J8010" t="s">
        <v>6636</v>
      </c>
      <c r="K8010" t="s">
        <v>13106</v>
      </c>
      <c r="L8010" t="s">
        <v>13090</v>
      </c>
      <c r="M8010" t="s">
        <v>13107</v>
      </c>
      <c r="N8010" t="s">
        <v>7001</v>
      </c>
      <c r="O8010" t="s">
        <v>7002</v>
      </c>
      <c r="P8010">
        <v>2015000</v>
      </c>
      <c r="Q8010" t="s">
        <v>6636</v>
      </c>
      <c r="R8010" t="s">
        <v>6636</v>
      </c>
      <c r="S8010" s="12"/>
      <c r="T8010" s="13"/>
      <c r="U8010" t="s">
        <v>6689</v>
      </c>
    </row>
    <row r="8011" spans="1:21" x14ac:dyDescent="0.25">
      <c r="A8011" t="s">
        <v>6637</v>
      </c>
      <c r="B8011" s="12">
        <v>41899</v>
      </c>
      <c r="C8011" t="s">
        <v>13070</v>
      </c>
      <c r="D8011" s="11">
        <v>46188.8351736111</v>
      </c>
      <c r="E8011" t="s">
        <v>13071</v>
      </c>
      <c r="F8011" t="s">
        <v>6617</v>
      </c>
      <c r="G8011" t="s">
        <v>13060</v>
      </c>
      <c r="H8011" t="s">
        <v>6458</v>
      </c>
      <c r="I8011" t="s">
        <v>55</v>
      </c>
      <c r="J8011" t="s">
        <v>643</v>
      </c>
      <c r="K8011" t="s">
        <v>13108</v>
      </c>
      <c r="L8011" t="s">
        <v>13090</v>
      </c>
      <c r="M8011" t="s">
        <v>13109</v>
      </c>
      <c r="N8011" t="s">
        <v>7001</v>
      </c>
      <c r="O8011" t="s">
        <v>7007</v>
      </c>
      <c r="P8011">
        <v>850000</v>
      </c>
      <c r="Q8011" t="s">
        <v>6778</v>
      </c>
      <c r="R8011" t="s">
        <v>6779</v>
      </c>
      <c r="S8011" s="12"/>
      <c r="T8011" s="13"/>
      <c r="U8011" t="s">
        <v>6636</v>
      </c>
    </row>
    <row r="8012" spans="1:21" x14ac:dyDescent="0.25">
      <c r="A8012" t="s">
        <v>6637</v>
      </c>
      <c r="B8012" s="12">
        <v>41899</v>
      </c>
      <c r="C8012" t="s">
        <v>13070</v>
      </c>
      <c r="D8012" s="11">
        <v>46188.8351736111</v>
      </c>
      <c r="E8012" t="s">
        <v>13071</v>
      </c>
      <c r="F8012" t="s">
        <v>6617</v>
      </c>
      <c r="G8012" t="s">
        <v>13061</v>
      </c>
      <c r="H8012" t="s">
        <v>6458</v>
      </c>
      <c r="I8012" t="s">
        <v>55</v>
      </c>
      <c r="J8012" t="s">
        <v>643</v>
      </c>
      <c r="K8012" t="s">
        <v>13108</v>
      </c>
      <c r="L8012" t="s">
        <v>13090</v>
      </c>
      <c r="M8012" t="s">
        <v>13109</v>
      </c>
      <c r="N8012" t="s">
        <v>7001</v>
      </c>
      <c r="O8012" t="s">
        <v>7007</v>
      </c>
      <c r="P8012">
        <v>850000</v>
      </c>
      <c r="Q8012" t="s">
        <v>6778</v>
      </c>
      <c r="R8012" t="s">
        <v>6779</v>
      </c>
      <c r="S8012" s="12"/>
      <c r="T8012" s="13"/>
      <c r="U8012" t="s">
        <v>6636</v>
      </c>
    </row>
    <row r="8013" spans="1:21" x14ac:dyDescent="0.25">
      <c r="A8013" t="s">
        <v>6637</v>
      </c>
      <c r="B8013" s="12">
        <v>41899</v>
      </c>
      <c r="C8013" t="s">
        <v>13070</v>
      </c>
      <c r="D8013" s="11">
        <v>46188.8351736111</v>
      </c>
      <c r="E8013" t="s">
        <v>13071</v>
      </c>
      <c r="F8013" t="s">
        <v>6617</v>
      </c>
      <c r="G8013" t="s">
        <v>13062</v>
      </c>
      <c r="H8013" t="s">
        <v>6458</v>
      </c>
      <c r="I8013" t="s">
        <v>55</v>
      </c>
      <c r="J8013" t="s">
        <v>643</v>
      </c>
      <c r="K8013" t="s">
        <v>13108</v>
      </c>
      <c r="L8013" t="s">
        <v>13090</v>
      </c>
      <c r="M8013" t="s">
        <v>13109</v>
      </c>
      <c r="N8013" t="s">
        <v>7001</v>
      </c>
      <c r="O8013" t="s">
        <v>7007</v>
      </c>
      <c r="P8013">
        <v>850000</v>
      </c>
      <c r="Q8013" t="s">
        <v>6778</v>
      </c>
      <c r="R8013" t="s">
        <v>6779</v>
      </c>
      <c r="S8013" s="12"/>
      <c r="T8013" s="13"/>
      <c r="U8013" t="s">
        <v>6636</v>
      </c>
    </row>
    <row r="8014" spans="1:21" x14ac:dyDescent="0.25">
      <c r="A8014" t="s">
        <v>6619</v>
      </c>
      <c r="B8014" s="12">
        <v>41899</v>
      </c>
      <c r="C8014" t="s">
        <v>13070</v>
      </c>
      <c r="D8014" s="11">
        <v>46190.4353819444</v>
      </c>
      <c r="E8014" t="s">
        <v>13071</v>
      </c>
      <c r="F8014" t="s">
        <v>6617</v>
      </c>
      <c r="G8014" t="s">
        <v>13060</v>
      </c>
      <c r="H8014" t="s">
        <v>6458</v>
      </c>
      <c r="I8014" t="s">
        <v>55</v>
      </c>
      <c r="J8014" t="s">
        <v>643</v>
      </c>
      <c r="K8014" t="s">
        <v>13108</v>
      </c>
      <c r="L8014" t="s">
        <v>13090</v>
      </c>
      <c r="M8014" t="s">
        <v>13109</v>
      </c>
      <c r="N8014" t="s">
        <v>7001</v>
      </c>
      <c r="O8014" t="s">
        <v>7007</v>
      </c>
      <c r="P8014">
        <v>850000</v>
      </c>
      <c r="Q8014" t="s">
        <v>6778</v>
      </c>
      <c r="R8014" t="s">
        <v>6779</v>
      </c>
      <c r="S8014" s="12"/>
      <c r="T8014" s="13"/>
      <c r="U8014" t="s">
        <v>6636</v>
      </c>
    </row>
    <row r="8015" spans="1:21" x14ac:dyDescent="0.25">
      <c r="A8015" t="s">
        <v>6619</v>
      </c>
      <c r="B8015" s="12">
        <v>41899</v>
      </c>
      <c r="C8015" t="s">
        <v>13070</v>
      </c>
      <c r="D8015" s="11">
        <v>46190.4353819444</v>
      </c>
      <c r="E8015" t="s">
        <v>13071</v>
      </c>
      <c r="F8015" t="s">
        <v>6617</v>
      </c>
      <c r="G8015" t="s">
        <v>13061</v>
      </c>
      <c r="H8015" t="s">
        <v>6458</v>
      </c>
      <c r="I8015" t="s">
        <v>55</v>
      </c>
      <c r="J8015" t="s">
        <v>643</v>
      </c>
      <c r="K8015" t="s">
        <v>13108</v>
      </c>
      <c r="L8015" t="s">
        <v>13090</v>
      </c>
      <c r="M8015" t="s">
        <v>13109</v>
      </c>
      <c r="N8015" t="s">
        <v>7001</v>
      </c>
      <c r="O8015" t="s">
        <v>7007</v>
      </c>
      <c r="P8015">
        <v>850000</v>
      </c>
      <c r="Q8015" t="s">
        <v>6778</v>
      </c>
      <c r="R8015" t="s">
        <v>6779</v>
      </c>
      <c r="S8015" s="12"/>
      <c r="T8015" s="13"/>
      <c r="U8015" t="s">
        <v>6636</v>
      </c>
    </row>
    <row r="8016" spans="1:21" x14ac:dyDescent="0.25">
      <c r="A8016" t="s">
        <v>6619</v>
      </c>
      <c r="B8016" s="12">
        <v>41899</v>
      </c>
      <c r="C8016" t="s">
        <v>13070</v>
      </c>
      <c r="D8016" s="11">
        <v>46190.4353819444</v>
      </c>
      <c r="E8016" t="s">
        <v>13071</v>
      </c>
      <c r="F8016" t="s">
        <v>6617</v>
      </c>
      <c r="G8016" t="s">
        <v>13062</v>
      </c>
      <c r="H8016" t="s">
        <v>6458</v>
      </c>
      <c r="I8016" t="s">
        <v>55</v>
      </c>
      <c r="J8016" t="s">
        <v>643</v>
      </c>
      <c r="K8016" t="s">
        <v>13108</v>
      </c>
      <c r="L8016" t="s">
        <v>13090</v>
      </c>
      <c r="M8016" t="s">
        <v>13109</v>
      </c>
      <c r="N8016" t="s">
        <v>7001</v>
      </c>
      <c r="O8016" t="s">
        <v>7007</v>
      </c>
      <c r="P8016">
        <v>850000</v>
      </c>
      <c r="Q8016" t="s">
        <v>6778</v>
      </c>
      <c r="R8016" t="s">
        <v>6779</v>
      </c>
      <c r="S8016" s="12"/>
      <c r="T8016" s="13"/>
      <c r="U8016" t="s">
        <v>6636</v>
      </c>
    </row>
    <row r="8017" spans="1:21" x14ac:dyDescent="0.25">
      <c r="A8017" t="s">
        <v>6637</v>
      </c>
      <c r="B8017" s="12">
        <v>42168</v>
      </c>
      <c r="C8017" t="s">
        <v>13110</v>
      </c>
      <c r="D8017" s="11">
        <v>46194.347916666702</v>
      </c>
      <c r="E8017" t="s">
        <v>13111</v>
      </c>
      <c r="F8017" t="s">
        <v>6617</v>
      </c>
      <c r="G8017" t="s">
        <v>13060</v>
      </c>
      <c r="H8017" t="s">
        <v>6458</v>
      </c>
      <c r="I8017" t="s">
        <v>55</v>
      </c>
      <c r="J8017" t="s">
        <v>6803</v>
      </c>
      <c r="K8017" t="s">
        <v>13112</v>
      </c>
      <c r="L8017" t="s">
        <v>13090</v>
      </c>
      <c r="M8017" t="s">
        <v>13113</v>
      </c>
      <c r="N8017" t="s">
        <v>7001</v>
      </c>
      <c r="O8017" t="s">
        <v>7171</v>
      </c>
      <c r="P8017">
        <v>1772000</v>
      </c>
      <c r="Q8017" t="s">
        <v>6636</v>
      </c>
      <c r="R8017" t="s">
        <v>6636</v>
      </c>
      <c r="S8017" s="12"/>
      <c r="T8017" s="13"/>
      <c r="U8017" t="s">
        <v>6689</v>
      </c>
    </row>
    <row r="8018" spans="1:21" x14ac:dyDescent="0.25">
      <c r="A8018" t="s">
        <v>6637</v>
      </c>
      <c r="B8018" s="12">
        <v>42168</v>
      </c>
      <c r="C8018" t="s">
        <v>13110</v>
      </c>
      <c r="D8018" s="11">
        <v>46194.347916666702</v>
      </c>
      <c r="E8018" t="s">
        <v>13111</v>
      </c>
      <c r="F8018" t="s">
        <v>6617</v>
      </c>
      <c r="G8018" t="s">
        <v>13061</v>
      </c>
      <c r="H8018" t="s">
        <v>6458</v>
      </c>
      <c r="I8018" t="s">
        <v>55</v>
      </c>
      <c r="J8018" t="s">
        <v>6803</v>
      </c>
      <c r="K8018" t="s">
        <v>13112</v>
      </c>
      <c r="L8018" t="s">
        <v>13090</v>
      </c>
      <c r="M8018" t="s">
        <v>13113</v>
      </c>
      <c r="N8018" t="s">
        <v>7001</v>
      </c>
      <c r="O8018" t="s">
        <v>7171</v>
      </c>
      <c r="P8018">
        <v>1772000</v>
      </c>
      <c r="Q8018" t="s">
        <v>6636</v>
      </c>
      <c r="R8018" t="s">
        <v>6636</v>
      </c>
      <c r="S8018" s="12"/>
      <c r="T8018" s="13"/>
      <c r="U8018" t="s">
        <v>6689</v>
      </c>
    </row>
    <row r="8019" spans="1:21" x14ac:dyDescent="0.25">
      <c r="A8019" t="s">
        <v>6637</v>
      </c>
      <c r="B8019" s="12">
        <v>42168</v>
      </c>
      <c r="C8019" t="s">
        <v>13110</v>
      </c>
      <c r="D8019" s="11">
        <v>46194.347916666702</v>
      </c>
      <c r="E8019" t="s">
        <v>13111</v>
      </c>
      <c r="F8019" t="s">
        <v>6617</v>
      </c>
      <c r="G8019" t="s">
        <v>13062</v>
      </c>
      <c r="H8019" t="s">
        <v>6458</v>
      </c>
      <c r="I8019" t="s">
        <v>55</v>
      </c>
      <c r="J8019" t="s">
        <v>6803</v>
      </c>
      <c r="K8019" t="s">
        <v>13112</v>
      </c>
      <c r="L8019" t="s">
        <v>13090</v>
      </c>
      <c r="M8019" t="s">
        <v>13113</v>
      </c>
      <c r="N8019" t="s">
        <v>7001</v>
      </c>
      <c r="O8019" t="s">
        <v>7171</v>
      </c>
      <c r="P8019">
        <v>1772000</v>
      </c>
      <c r="Q8019" t="s">
        <v>6636</v>
      </c>
      <c r="R8019" t="s">
        <v>6636</v>
      </c>
      <c r="S8019" s="12"/>
      <c r="T8019" s="13"/>
      <c r="U8019" t="s">
        <v>6689</v>
      </c>
    </row>
    <row r="8020" spans="1:21" x14ac:dyDescent="0.25">
      <c r="A8020" t="s">
        <v>6619</v>
      </c>
      <c r="B8020" s="12">
        <v>42168</v>
      </c>
      <c r="C8020" t="s">
        <v>13110</v>
      </c>
      <c r="D8020" s="11">
        <v>46194.4597685185</v>
      </c>
      <c r="E8020" t="s">
        <v>13111</v>
      </c>
      <c r="F8020" t="s">
        <v>6617</v>
      </c>
      <c r="G8020" t="s">
        <v>13060</v>
      </c>
      <c r="H8020" t="s">
        <v>6458</v>
      </c>
      <c r="I8020" t="s">
        <v>55</v>
      </c>
      <c r="J8020" t="s">
        <v>6803</v>
      </c>
      <c r="K8020" t="s">
        <v>13112</v>
      </c>
      <c r="L8020" t="s">
        <v>13090</v>
      </c>
      <c r="M8020" t="s">
        <v>13113</v>
      </c>
      <c r="N8020" t="s">
        <v>7001</v>
      </c>
      <c r="O8020" t="s">
        <v>7171</v>
      </c>
      <c r="P8020">
        <v>1772000</v>
      </c>
      <c r="Q8020" t="s">
        <v>6636</v>
      </c>
      <c r="R8020" t="s">
        <v>6636</v>
      </c>
      <c r="S8020" s="12"/>
      <c r="T8020" s="13"/>
      <c r="U8020" t="s">
        <v>6689</v>
      </c>
    </row>
    <row r="8021" spans="1:21" x14ac:dyDescent="0.25">
      <c r="A8021" t="s">
        <v>6619</v>
      </c>
      <c r="B8021" s="12">
        <v>42168</v>
      </c>
      <c r="C8021" t="s">
        <v>13110</v>
      </c>
      <c r="D8021" s="11">
        <v>46194.4597685185</v>
      </c>
      <c r="E8021" t="s">
        <v>13111</v>
      </c>
      <c r="F8021" t="s">
        <v>6617</v>
      </c>
      <c r="G8021" t="s">
        <v>13061</v>
      </c>
      <c r="H8021" t="s">
        <v>6458</v>
      </c>
      <c r="I8021" t="s">
        <v>55</v>
      </c>
      <c r="J8021" t="s">
        <v>6803</v>
      </c>
      <c r="K8021" t="s">
        <v>13112</v>
      </c>
      <c r="L8021" t="s">
        <v>13090</v>
      </c>
      <c r="M8021" t="s">
        <v>13113</v>
      </c>
      <c r="N8021" t="s">
        <v>7001</v>
      </c>
      <c r="O8021" t="s">
        <v>7171</v>
      </c>
      <c r="P8021">
        <v>1772000</v>
      </c>
      <c r="Q8021" t="s">
        <v>6636</v>
      </c>
      <c r="R8021" t="s">
        <v>6636</v>
      </c>
      <c r="S8021" s="12"/>
      <c r="T8021" s="13"/>
      <c r="U8021" t="s">
        <v>6689</v>
      </c>
    </row>
    <row r="8022" spans="1:21" x14ac:dyDescent="0.25">
      <c r="A8022" t="s">
        <v>6619</v>
      </c>
      <c r="B8022" s="12">
        <v>42168</v>
      </c>
      <c r="C8022" t="s">
        <v>13110</v>
      </c>
      <c r="D8022" s="11">
        <v>46194.4597685185</v>
      </c>
      <c r="E8022" t="s">
        <v>13111</v>
      </c>
      <c r="F8022" t="s">
        <v>6617</v>
      </c>
      <c r="G8022" t="s">
        <v>13062</v>
      </c>
      <c r="H8022" t="s">
        <v>6458</v>
      </c>
      <c r="I8022" t="s">
        <v>55</v>
      </c>
      <c r="J8022" t="s">
        <v>6803</v>
      </c>
      <c r="K8022" t="s">
        <v>13112</v>
      </c>
      <c r="L8022" t="s">
        <v>13090</v>
      </c>
      <c r="M8022" t="s">
        <v>13113</v>
      </c>
      <c r="N8022" t="s">
        <v>7001</v>
      </c>
      <c r="O8022" t="s">
        <v>7171</v>
      </c>
      <c r="P8022">
        <v>1772000</v>
      </c>
      <c r="Q8022" t="s">
        <v>6636</v>
      </c>
      <c r="R8022" t="s">
        <v>6636</v>
      </c>
      <c r="S8022" s="12"/>
      <c r="T8022" s="13"/>
      <c r="U8022" t="s">
        <v>6689</v>
      </c>
    </row>
    <row r="8023" spans="1:21" x14ac:dyDescent="0.25">
      <c r="A8023" t="s">
        <v>6637</v>
      </c>
      <c r="B8023" s="12">
        <v>42247</v>
      </c>
      <c r="C8023" t="s">
        <v>13072</v>
      </c>
      <c r="D8023" s="11">
        <v>46194.6644675926</v>
      </c>
      <c r="E8023" t="s">
        <v>13073</v>
      </c>
      <c r="F8023" t="s">
        <v>6617</v>
      </c>
      <c r="G8023" t="s">
        <v>13060</v>
      </c>
      <c r="H8023" t="s">
        <v>6458</v>
      </c>
      <c r="I8023" t="s">
        <v>55</v>
      </c>
      <c r="J8023" t="s">
        <v>732</v>
      </c>
      <c r="K8023" t="s">
        <v>13114</v>
      </c>
      <c r="L8023" t="s">
        <v>13090</v>
      </c>
      <c r="M8023" t="s">
        <v>13074</v>
      </c>
      <c r="N8023" t="s">
        <v>7001</v>
      </c>
      <c r="O8023" t="s">
        <v>7171</v>
      </c>
      <c r="P8023">
        <v>1205000</v>
      </c>
      <c r="Q8023" t="s">
        <v>6636</v>
      </c>
      <c r="R8023" t="s">
        <v>6636</v>
      </c>
      <c r="S8023" s="12"/>
      <c r="T8023" s="13"/>
      <c r="U8023" t="s">
        <v>6689</v>
      </c>
    </row>
    <row r="8024" spans="1:21" x14ac:dyDescent="0.25">
      <c r="A8024" t="s">
        <v>6637</v>
      </c>
      <c r="B8024" s="12">
        <v>42247</v>
      </c>
      <c r="C8024" t="s">
        <v>13072</v>
      </c>
      <c r="D8024" s="11">
        <v>46194.6644675926</v>
      </c>
      <c r="E8024" t="s">
        <v>13073</v>
      </c>
      <c r="F8024" t="s">
        <v>6617</v>
      </c>
      <c r="G8024" t="s">
        <v>13061</v>
      </c>
      <c r="H8024" t="s">
        <v>6458</v>
      </c>
      <c r="I8024" t="s">
        <v>55</v>
      </c>
      <c r="J8024" t="s">
        <v>732</v>
      </c>
      <c r="K8024" t="s">
        <v>13114</v>
      </c>
      <c r="L8024" t="s">
        <v>13090</v>
      </c>
      <c r="M8024" t="s">
        <v>13074</v>
      </c>
      <c r="N8024" t="s">
        <v>7001</v>
      </c>
      <c r="O8024" t="s">
        <v>7171</v>
      </c>
      <c r="P8024">
        <v>1205000</v>
      </c>
      <c r="Q8024" t="s">
        <v>6636</v>
      </c>
      <c r="R8024" t="s">
        <v>6636</v>
      </c>
      <c r="S8024" s="12"/>
      <c r="T8024" s="13"/>
      <c r="U8024" t="s">
        <v>6689</v>
      </c>
    </row>
    <row r="8025" spans="1:21" x14ac:dyDescent="0.25">
      <c r="A8025" t="s">
        <v>6637</v>
      </c>
      <c r="B8025" s="12">
        <v>42247</v>
      </c>
      <c r="C8025" t="s">
        <v>13072</v>
      </c>
      <c r="D8025" s="11">
        <v>46194.6644675926</v>
      </c>
      <c r="E8025" t="s">
        <v>13073</v>
      </c>
      <c r="F8025" t="s">
        <v>6617</v>
      </c>
      <c r="G8025" t="s">
        <v>13062</v>
      </c>
      <c r="H8025" t="s">
        <v>6458</v>
      </c>
      <c r="I8025" t="s">
        <v>55</v>
      </c>
      <c r="J8025" t="s">
        <v>732</v>
      </c>
      <c r="K8025" t="s">
        <v>13114</v>
      </c>
      <c r="L8025" t="s">
        <v>13090</v>
      </c>
      <c r="M8025" t="s">
        <v>13074</v>
      </c>
      <c r="N8025" t="s">
        <v>7001</v>
      </c>
      <c r="O8025" t="s">
        <v>7171</v>
      </c>
      <c r="P8025">
        <v>1205000</v>
      </c>
      <c r="Q8025" t="s">
        <v>6636</v>
      </c>
      <c r="R8025" t="s">
        <v>6636</v>
      </c>
      <c r="S8025" s="12"/>
      <c r="T8025" s="13"/>
      <c r="U8025" t="s">
        <v>6689</v>
      </c>
    </row>
    <row r="8026" spans="1:21" x14ac:dyDescent="0.25">
      <c r="A8026" t="s">
        <v>6619</v>
      </c>
      <c r="B8026" s="12">
        <v>42247</v>
      </c>
      <c r="C8026" t="s">
        <v>13072</v>
      </c>
      <c r="D8026" s="11">
        <v>46195.614675925899</v>
      </c>
      <c r="E8026" t="s">
        <v>13073</v>
      </c>
      <c r="F8026" t="s">
        <v>6617</v>
      </c>
      <c r="G8026" t="s">
        <v>13060</v>
      </c>
      <c r="H8026" t="s">
        <v>6458</v>
      </c>
      <c r="I8026" t="s">
        <v>55</v>
      </c>
      <c r="J8026" t="s">
        <v>732</v>
      </c>
      <c r="K8026" t="s">
        <v>13114</v>
      </c>
      <c r="L8026" t="s">
        <v>13090</v>
      </c>
      <c r="M8026" t="s">
        <v>13074</v>
      </c>
      <c r="N8026" t="s">
        <v>7001</v>
      </c>
      <c r="O8026" t="s">
        <v>7171</v>
      </c>
      <c r="P8026">
        <v>1205000</v>
      </c>
      <c r="Q8026" t="s">
        <v>6636</v>
      </c>
      <c r="R8026" t="s">
        <v>6636</v>
      </c>
      <c r="S8026" s="12"/>
      <c r="T8026" s="13"/>
      <c r="U8026" t="s">
        <v>6689</v>
      </c>
    </row>
    <row r="8027" spans="1:21" x14ac:dyDescent="0.25">
      <c r="A8027" t="s">
        <v>6619</v>
      </c>
      <c r="B8027" s="12">
        <v>42247</v>
      </c>
      <c r="C8027" t="s">
        <v>13072</v>
      </c>
      <c r="D8027" s="11">
        <v>46195.614675925899</v>
      </c>
      <c r="E8027" t="s">
        <v>13073</v>
      </c>
      <c r="F8027" t="s">
        <v>6617</v>
      </c>
      <c r="G8027" t="s">
        <v>13061</v>
      </c>
      <c r="H8027" t="s">
        <v>6458</v>
      </c>
      <c r="I8027" t="s">
        <v>55</v>
      </c>
      <c r="J8027" t="s">
        <v>732</v>
      </c>
      <c r="K8027" t="s">
        <v>13114</v>
      </c>
      <c r="L8027" t="s">
        <v>13090</v>
      </c>
      <c r="M8027" t="s">
        <v>13074</v>
      </c>
      <c r="N8027" t="s">
        <v>7001</v>
      </c>
      <c r="O8027" t="s">
        <v>7171</v>
      </c>
      <c r="P8027">
        <v>1205000</v>
      </c>
      <c r="Q8027" t="s">
        <v>6636</v>
      </c>
      <c r="R8027" t="s">
        <v>6636</v>
      </c>
      <c r="S8027" s="12"/>
      <c r="T8027" s="13"/>
      <c r="U8027" t="s">
        <v>6689</v>
      </c>
    </row>
    <row r="8028" spans="1:21" x14ac:dyDescent="0.25">
      <c r="A8028" t="s">
        <v>6619</v>
      </c>
      <c r="B8028" s="12">
        <v>42247</v>
      </c>
      <c r="C8028" t="s">
        <v>13072</v>
      </c>
      <c r="D8028" s="11">
        <v>46195.614675925899</v>
      </c>
      <c r="E8028" t="s">
        <v>13073</v>
      </c>
      <c r="F8028" t="s">
        <v>6617</v>
      </c>
      <c r="G8028" t="s">
        <v>13062</v>
      </c>
      <c r="H8028" t="s">
        <v>6458</v>
      </c>
      <c r="I8028" t="s">
        <v>55</v>
      </c>
      <c r="J8028" t="s">
        <v>732</v>
      </c>
      <c r="K8028" t="s">
        <v>13114</v>
      </c>
      <c r="L8028" t="s">
        <v>13090</v>
      </c>
      <c r="M8028" t="s">
        <v>13074</v>
      </c>
      <c r="N8028" t="s">
        <v>7001</v>
      </c>
      <c r="O8028" t="s">
        <v>7171</v>
      </c>
      <c r="P8028">
        <v>1205000</v>
      </c>
      <c r="Q8028" t="s">
        <v>6636</v>
      </c>
      <c r="R8028" t="s">
        <v>6636</v>
      </c>
      <c r="S8028" s="12"/>
      <c r="T8028" s="13"/>
      <c r="U8028" t="s">
        <v>6689</v>
      </c>
    </row>
    <row r="8029" spans="1:21" x14ac:dyDescent="0.25">
      <c r="A8029" t="s">
        <v>6637</v>
      </c>
      <c r="B8029" s="12">
        <v>42346</v>
      </c>
      <c r="C8029" t="s">
        <v>13115</v>
      </c>
      <c r="D8029" s="11">
        <v>46196.808680555601</v>
      </c>
      <c r="E8029" t="s">
        <v>13116</v>
      </c>
      <c r="F8029" t="s">
        <v>6617</v>
      </c>
      <c r="G8029" t="s">
        <v>13060</v>
      </c>
      <c r="H8029" t="s">
        <v>6458</v>
      </c>
      <c r="I8029" t="s">
        <v>6636</v>
      </c>
      <c r="J8029" t="s">
        <v>6636</v>
      </c>
      <c r="K8029" t="s">
        <v>13108</v>
      </c>
      <c r="L8029" t="s">
        <v>13090</v>
      </c>
      <c r="M8029" t="s">
        <v>13109</v>
      </c>
      <c r="N8029" t="s">
        <v>7001</v>
      </c>
      <c r="O8029" t="s">
        <v>7007</v>
      </c>
      <c r="P8029">
        <v>850000</v>
      </c>
      <c r="Q8029" t="s">
        <v>6636</v>
      </c>
      <c r="R8029" t="s">
        <v>6636</v>
      </c>
      <c r="S8029" s="12"/>
      <c r="T8029" s="13"/>
      <c r="U8029" t="s">
        <v>6689</v>
      </c>
    </row>
    <row r="8030" spans="1:21" x14ac:dyDescent="0.25">
      <c r="A8030" t="s">
        <v>6637</v>
      </c>
      <c r="B8030" s="12">
        <v>42346</v>
      </c>
      <c r="C8030" t="s">
        <v>13115</v>
      </c>
      <c r="D8030" s="11">
        <v>46196.808680555601</v>
      </c>
      <c r="E8030" t="s">
        <v>13116</v>
      </c>
      <c r="F8030" t="s">
        <v>6617</v>
      </c>
      <c r="G8030" t="s">
        <v>13061</v>
      </c>
      <c r="H8030" t="s">
        <v>6458</v>
      </c>
      <c r="I8030" t="s">
        <v>6636</v>
      </c>
      <c r="J8030" t="s">
        <v>6636</v>
      </c>
      <c r="K8030" t="s">
        <v>13108</v>
      </c>
      <c r="L8030" t="s">
        <v>13090</v>
      </c>
      <c r="M8030" t="s">
        <v>13109</v>
      </c>
      <c r="N8030" t="s">
        <v>7001</v>
      </c>
      <c r="O8030" t="s">
        <v>7007</v>
      </c>
      <c r="P8030">
        <v>850000</v>
      </c>
      <c r="Q8030" t="s">
        <v>6636</v>
      </c>
      <c r="R8030" t="s">
        <v>6636</v>
      </c>
      <c r="S8030" s="12"/>
      <c r="T8030" s="13"/>
      <c r="U8030" t="s">
        <v>6689</v>
      </c>
    </row>
    <row r="8031" spans="1:21" x14ac:dyDescent="0.25">
      <c r="A8031" t="s">
        <v>6637</v>
      </c>
      <c r="B8031" s="12">
        <v>42346</v>
      </c>
      <c r="C8031" t="s">
        <v>13115</v>
      </c>
      <c r="D8031" s="11">
        <v>46196.808680555601</v>
      </c>
      <c r="E8031" t="s">
        <v>13116</v>
      </c>
      <c r="F8031" t="s">
        <v>6617</v>
      </c>
      <c r="G8031" t="s">
        <v>13062</v>
      </c>
      <c r="H8031" t="s">
        <v>6458</v>
      </c>
      <c r="I8031" t="s">
        <v>6636</v>
      </c>
      <c r="J8031" t="s">
        <v>6636</v>
      </c>
      <c r="K8031" t="s">
        <v>13108</v>
      </c>
      <c r="L8031" t="s">
        <v>13090</v>
      </c>
      <c r="M8031" t="s">
        <v>13109</v>
      </c>
      <c r="N8031" t="s">
        <v>7001</v>
      </c>
      <c r="O8031" t="s">
        <v>7007</v>
      </c>
      <c r="P8031">
        <v>850000</v>
      </c>
      <c r="Q8031" t="s">
        <v>6636</v>
      </c>
      <c r="R8031" t="s">
        <v>6636</v>
      </c>
      <c r="S8031" s="12"/>
      <c r="T8031" s="13"/>
      <c r="U8031" t="s">
        <v>6689</v>
      </c>
    </row>
    <row r="8032" spans="1:21" x14ac:dyDescent="0.25">
      <c r="A8032" t="s">
        <v>6619</v>
      </c>
      <c r="B8032" s="12">
        <v>42346</v>
      </c>
      <c r="C8032" t="s">
        <v>13115</v>
      </c>
      <c r="D8032" s="11">
        <v>46197.4057986111</v>
      </c>
      <c r="E8032" t="s">
        <v>13116</v>
      </c>
      <c r="F8032" t="s">
        <v>6617</v>
      </c>
      <c r="G8032" t="s">
        <v>13060</v>
      </c>
      <c r="H8032" t="s">
        <v>6458</v>
      </c>
      <c r="I8032" t="s">
        <v>6636</v>
      </c>
      <c r="J8032" t="s">
        <v>6636</v>
      </c>
      <c r="K8032" t="s">
        <v>13108</v>
      </c>
      <c r="L8032" t="s">
        <v>13090</v>
      </c>
      <c r="M8032" t="s">
        <v>13109</v>
      </c>
      <c r="N8032" t="s">
        <v>7001</v>
      </c>
      <c r="O8032" t="s">
        <v>7007</v>
      </c>
      <c r="P8032">
        <v>850000</v>
      </c>
      <c r="Q8032" t="s">
        <v>6636</v>
      </c>
      <c r="R8032" t="s">
        <v>6636</v>
      </c>
      <c r="S8032" s="12"/>
      <c r="T8032" s="13"/>
      <c r="U8032" t="s">
        <v>6689</v>
      </c>
    </row>
    <row r="8033" spans="1:21" x14ac:dyDescent="0.25">
      <c r="A8033" t="s">
        <v>6619</v>
      </c>
      <c r="B8033" s="12">
        <v>42346</v>
      </c>
      <c r="C8033" t="s">
        <v>13115</v>
      </c>
      <c r="D8033" s="11">
        <v>46197.4057986111</v>
      </c>
      <c r="E8033" t="s">
        <v>13116</v>
      </c>
      <c r="F8033" t="s">
        <v>6617</v>
      </c>
      <c r="G8033" t="s">
        <v>13061</v>
      </c>
      <c r="H8033" t="s">
        <v>6458</v>
      </c>
      <c r="I8033" t="s">
        <v>6636</v>
      </c>
      <c r="J8033" t="s">
        <v>6636</v>
      </c>
      <c r="K8033" t="s">
        <v>13108</v>
      </c>
      <c r="L8033" t="s">
        <v>13090</v>
      </c>
      <c r="M8033" t="s">
        <v>13109</v>
      </c>
      <c r="N8033" t="s">
        <v>7001</v>
      </c>
      <c r="O8033" t="s">
        <v>7007</v>
      </c>
      <c r="P8033">
        <v>850000</v>
      </c>
      <c r="Q8033" t="s">
        <v>6636</v>
      </c>
      <c r="R8033" t="s">
        <v>6636</v>
      </c>
      <c r="S8033" s="12"/>
      <c r="T8033" s="13"/>
      <c r="U8033" t="s">
        <v>6689</v>
      </c>
    </row>
    <row r="8034" spans="1:21" x14ac:dyDescent="0.25">
      <c r="A8034" t="s">
        <v>6619</v>
      </c>
      <c r="B8034" s="12">
        <v>42346</v>
      </c>
      <c r="C8034" t="s">
        <v>13115</v>
      </c>
      <c r="D8034" s="11">
        <v>46197.4057986111</v>
      </c>
      <c r="E8034" t="s">
        <v>13116</v>
      </c>
      <c r="F8034" t="s">
        <v>6617</v>
      </c>
      <c r="G8034" t="s">
        <v>13062</v>
      </c>
      <c r="H8034" t="s">
        <v>6458</v>
      </c>
      <c r="I8034" t="s">
        <v>6636</v>
      </c>
      <c r="J8034" t="s">
        <v>6636</v>
      </c>
      <c r="K8034" t="s">
        <v>13108</v>
      </c>
      <c r="L8034" t="s">
        <v>13090</v>
      </c>
      <c r="M8034" t="s">
        <v>13109</v>
      </c>
      <c r="N8034" t="s">
        <v>7001</v>
      </c>
      <c r="O8034" t="s">
        <v>7007</v>
      </c>
      <c r="P8034">
        <v>850000</v>
      </c>
      <c r="Q8034" t="s">
        <v>6636</v>
      </c>
      <c r="R8034" t="s">
        <v>6636</v>
      </c>
      <c r="S8034" s="12"/>
      <c r="T8034" s="13"/>
      <c r="U8034" t="s">
        <v>6689</v>
      </c>
    </row>
    <row r="8035" spans="1:21" x14ac:dyDescent="0.25">
      <c r="A8035" t="s">
        <v>6637</v>
      </c>
      <c r="B8035" s="12">
        <v>42721</v>
      </c>
      <c r="C8035" t="s">
        <v>13117</v>
      </c>
      <c r="D8035" s="11">
        <v>46204.556828703702</v>
      </c>
      <c r="E8035" t="s">
        <v>13118</v>
      </c>
      <c r="F8035" t="s">
        <v>6617</v>
      </c>
      <c r="G8035" t="s">
        <v>13060</v>
      </c>
      <c r="H8035" t="s">
        <v>6458</v>
      </c>
      <c r="I8035" t="s">
        <v>65</v>
      </c>
      <c r="J8035" t="s">
        <v>132</v>
      </c>
      <c r="K8035" t="s">
        <v>13119</v>
      </c>
      <c r="L8035" t="s">
        <v>13090</v>
      </c>
      <c r="M8035" t="s">
        <v>13120</v>
      </c>
      <c r="N8035" t="s">
        <v>7001</v>
      </c>
      <c r="O8035" t="s">
        <v>7062</v>
      </c>
      <c r="P8035">
        <v>1505000</v>
      </c>
      <c r="Q8035" t="s">
        <v>6778</v>
      </c>
      <c r="R8035" t="s">
        <v>6911</v>
      </c>
      <c r="S8035" s="12"/>
      <c r="T8035" s="13"/>
      <c r="U8035" t="s">
        <v>6689</v>
      </c>
    </row>
    <row r="8036" spans="1:21" x14ac:dyDescent="0.25">
      <c r="A8036" t="s">
        <v>6637</v>
      </c>
      <c r="B8036" s="12">
        <v>42721</v>
      </c>
      <c r="C8036" t="s">
        <v>13117</v>
      </c>
      <c r="D8036" s="11">
        <v>46204.556828703702</v>
      </c>
      <c r="E8036" t="s">
        <v>13118</v>
      </c>
      <c r="F8036" t="s">
        <v>6617</v>
      </c>
      <c r="G8036" t="s">
        <v>13061</v>
      </c>
      <c r="H8036" t="s">
        <v>6458</v>
      </c>
      <c r="I8036" t="s">
        <v>65</v>
      </c>
      <c r="J8036" t="s">
        <v>132</v>
      </c>
      <c r="K8036" t="s">
        <v>13119</v>
      </c>
      <c r="L8036" t="s">
        <v>13090</v>
      </c>
      <c r="M8036" t="s">
        <v>13120</v>
      </c>
      <c r="N8036" t="s">
        <v>7001</v>
      </c>
      <c r="O8036" t="s">
        <v>7062</v>
      </c>
      <c r="P8036">
        <v>1505000</v>
      </c>
      <c r="Q8036" t="s">
        <v>6778</v>
      </c>
      <c r="R8036" t="s">
        <v>6911</v>
      </c>
      <c r="S8036" s="12"/>
      <c r="T8036" s="13"/>
      <c r="U8036" t="s">
        <v>6689</v>
      </c>
    </row>
    <row r="8037" spans="1:21" x14ac:dyDescent="0.25">
      <c r="A8037" t="s">
        <v>6637</v>
      </c>
      <c r="B8037" s="12">
        <v>42721</v>
      </c>
      <c r="C8037" t="s">
        <v>13117</v>
      </c>
      <c r="D8037" s="11">
        <v>46204.556828703702</v>
      </c>
      <c r="E8037" t="s">
        <v>13118</v>
      </c>
      <c r="F8037" t="s">
        <v>6617</v>
      </c>
      <c r="G8037" t="s">
        <v>13062</v>
      </c>
      <c r="H8037" t="s">
        <v>6458</v>
      </c>
      <c r="I8037" t="s">
        <v>65</v>
      </c>
      <c r="J8037" t="s">
        <v>132</v>
      </c>
      <c r="K8037" t="s">
        <v>13119</v>
      </c>
      <c r="L8037" t="s">
        <v>13090</v>
      </c>
      <c r="M8037" t="s">
        <v>13120</v>
      </c>
      <c r="N8037" t="s">
        <v>7001</v>
      </c>
      <c r="O8037" t="s">
        <v>7062</v>
      </c>
      <c r="P8037">
        <v>1505000</v>
      </c>
      <c r="Q8037" t="s">
        <v>6778</v>
      </c>
      <c r="R8037" t="s">
        <v>6911</v>
      </c>
      <c r="S8037" s="12"/>
      <c r="T8037" s="13"/>
      <c r="U8037" t="s">
        <v>6689</v>
      </c>
    </row>
    <row r="8038" spans="1:21" x14ac:dyDescent="0.25">
      <c r="A8038" t="s">
        <v>6619</v>
      </c>
      <c r="B8038" s="12">
        <v>42721</v>
      </c>
      <c r="C8038" t="s">
        <v>13117</v>
      </c>
      <c r="D8038" s="11">
        <v>46204.811134259297</v>
      </c>
      <c r="E8038" t="s">
        <v>13118</v>
      </c>
      <c r="F8038" t="s">
        <v>6617</v>
      </c>
      <c r="G8038" t="s">
        <v>13060</v>
      </c>
      <c r="H8038" t="s">
        <v>6458</v>
      </c>
      <c r="I8038" t="s">
        <v>65</v>
      </c>
      <c r="J8038" t="s">
        <v>132</v>
      </c>
      <c r="K8038" t="s">
        <v>13119</v>
      </c>
      <c r="L8038" t="s">
        <v>13090</v>
      </c>
      <c r="M8038" t="s">
        <v>13120</v>
      </c>
      <c r="N8038" t="s">
        <v>7001</v>
      </c>
      <c r="O8038" t="s">
        <v>7062</v>
      </c>
      <c r="P8038">
        <v>1505000</v>
      </c>
      <c r="Q8038" t="s">
        <v>6778</v>
      </c>
      <c r="R8038" t="s">
        <v>6911</v>
      </c>
      <c r="S8038" s="12"/>
      <c r="T8038" s="13"/>
      <c r="U8038" t="s">
        <v>6689</v>
      </c>
    </row>
    <row r="8039" spans="1:21" x14ac:dyDescent="0.25">
      <c r="A8039" t="s">
        <v>6619</v>
      </c>
      <c r="B8039" s="12">
        <v>42721</v>
      </c>
      <c r="C8039" t="s">
        <v>13117</v>
      </c>
      <c r="D8039" s="11">
        <v>46204.811134259297</v>
      </c>
      <c r="E8039" t="s">
        <v>13118</v>
      </c>
      <c r="F8039" t="s">
        <v>6617</v>
      </c>
      <c r="G8039" t="s">
        <v>13061</v>
      </c>
      <c r="H8039" t="s">
        <v>6458</v>
      </c>
      <c r="I8039" t="s">
        <v>65</v>
      </c>
      <c r="J8039" t="s">
        <v>132</v>
      </c>
      <c r="K8039" t="s">
        <v>13119</v>
      </c>
      <c r="L8039" t="s">
        <v>13090</v>
      </c>
      <c r="M8039" t="s">
        <v>13120</v>
      </c>
      <c r="N8039" t="s">
        <v>7001</v>
      </c>
      <c r="O8039" t="s">
        <v>7062</v>
      </c>
      <c r="P8039">
        <v>1505000</v>
      </c>
      <c r="Q8039" t="s">
        <v>6778</v>
      </c>
      <c r="R8039" t="s">
        <v>6911</v>
      </c>
      <c r="S8039" s="12"/>
      <c r="T8039" s="13"/>
      <c r="U8039" t="s">
        <v>6689</v>
      </c>
    </row>
    <row r="8040" spans="1:21" x14ac:dyDescent="0.25">
      <c r="A8040" t="s">
        <v>6619</v>
      </c>
      <c r="B8040" s="12">
        <v>42721</v>
      </c>
      <c r="C8040" t="s">
        <v>13117</v>
      </c>
      <c r="D8040" s="11">
        <v>46204.811134259297</v>
      </c>
      <c r="E8040" t="s">
        <v>13118</v>
      </c>
      <c r="F8040" t="s">
        <v>6617</v>
      </c>
      <c r="G8040" t="s">
        <v>13062</v>
      </c>
      <c r="H8040" t="s">
        <v>6458</v>
      </c>
      <c r="I8040" t="s">
        <v>65</v>
      </c>
      <c r="J8040" t="s">
        <v>132</v>
      </c>
      <c r="K8040" t="s">
        <v>13119</v>
      </c>
      <c r="L8040" t="s">
        <v>13090</v>
      </c>
      <c r="M8040" t="s">
        <v>13120</v>
      </c>
      <c r="N8040" t="s">
        <v>7001</v>
      </c>
      <c r="O8040" t="s">
        <v>7062</v>
      </c>
      <c r="P8040">
        <v>1505000</v>
      </c>
      <c r="Q8040" t="s">
        <v>6778</v>
      </c>
      <c r="R8040" t="s">
        <v>6911</v>
      </c>
      <c r="S8040" s="12"/>
      <c r="T8040" s="13"/>
      <c r="U8040" t="s">
        <v>6689</v>
      </c>
    </row>
    <row r="8041" spans="1:21" x14ac:dyDescent="0.25">
      <c r="A8041" t="s">
        <v>6637</v>
      </c>
      <c r="B8041" s="12">
        <v>43202</v>
      </c>
      <c r="C8041" t="s">
        <v>13121</v>
      </c>
      <c r="D8041" s="11">
        <v>46215.611689814803</v>
      </c>
      <c r="E8041" t="s">
        <v>13122</v>
      </c>
      <c r="F8041" t="s">
        <v>6617</v>
      </c>
      <c r="G8041" t="s">
        <v>13060</v>
      </c>
      <c r="H8041" t="s">
        <v>6458</v>
      </c>
      <c r="I8041" t="s">
        <v>6636</v>
      </c>
      <c r="J8041" t="s">
        <v>6636</v>
      </c>
      <c r="K8041" t="s">
        <v>13123</v>
      </c>
      <c r="L8041" t="s">
        <v>13090</v>
      </c>
      <c r="M8041" t="s">
        <v>13124</v>
      </c>
      <c r="N8041" t="s">
        <v>7001</v>
      </c>
      <c r="O8041" t="s">
        <v>7062</v>
      </c>
      <c r="P8041">
        <v>1297000</v>
      </c>
      <c r="Q8041" t="s">
        <v>6636</v>
      </c>
      <c r="R8041" t="s">
        <v>6636</v>
      </c>
      <c r="S8041" s="12"/>
      <c r="T8041" s="13"/>
      <c r="U8041" t="s">
        <v>6689</v>
      </c>
    </row>
    <row r="8042" spans="1:21" x14ac:dyDescent="0.25">
      <c r="A8042" t="s">
        <v>6637</v>
      </c>
      <c r="B8042" s="12">
        <v>43202</v>
      </c>
      <c r="C8042" t="s">
        <v>13121</v>
      </c>
      <c r="D8042" s="11">
        <v>46215.611689814803</v>
      </c>
      <c r="E8042" t="s">
        <v>13122</v>
      </c>
      <c r="F8042" t="s">
        <v>6617</v>
      </c>
      <c r="G8042" t="s">
        <v>13061</v>
      </c>
      <c r="H8042" t="s">
        <v>6458</v>
      </c>
      <c r="I8042" t="s">
        <v>6636</v>
      </c>
      <c r="J8042" t="s">
        <v>6636</v>
      </c>
      <c r="K8042" t="s">
        <v>13123</v>
      </c>
      <c r="L8042" t="s">
        <v>13090</v>
      </c>
      <c r="M8042" t="s">
        <v>13124</v>
      </c>
      <c r="N8042" t="s">
        <v>7001</v>
      </c>
      <c r="O8042" t="s">
        <v>7062</v>
      </c>
      <c r="P8042">
        <v>1297000</v>
      </c>
      <c r="Q8042" t="s">
        <v>6636</v>
      </c>
      <c r="R8042" t="s">
        <v>6636</v>
      </c>
      <c r="S8042" s="12"/>
      <c r="T8042" s="13"/>
      <c r="U8042" t="s">
        <v>6689</v>
      </c>
    </row>
    <row r="8043" spans="1:21" x14ac:dyDescent="0.25">
      <c r="A8043" t="s">
        <v>6637</v>
      </c>
      <c r="B8043" s="12">
        <v>43202</v>
      </c>
      <c r="C8043" t="s">
        <v>13121</v>
      </c>
      <c r="D8043" s="11">
        <v>46215.611689814803</v>
      </c>
      <c r="E8043" t="s">
        <v>13122</v>
      </c>
      <c r="F8043" t="s">
        <v>6617</v>
      </c>
      <c r="G8043" t="s">
        <v>13062</v>
      </c>
      <c r="H8043" t="s">
        <v>6458</v>
      </c>
      <c r="I8043" t="s">
        <v>6636</v>
      </c>
      <c r="J8043" t="s">
        <v>6636</v>
      </c>
      <c r="K8043" t="s">
        <v>13123</v>
      </c>
      <c r="L8043" t="s">
        <v>13090</v>
      </c>
      <c r="M8043" t="s">
        <v>13124</v>
      </c>
      <c r="N8043" t="s">
        <v>7001</v>
      </c>
      <c r="O8043" t="s">
        <v>7062</v>
      </c>
      <c r="P8043">
        <v>1297000</v>
      </c>
      <c r="Q8043" t="s">
        <v>6636</v>
      </c>
      <c r="R8043" t="s">
        <v>6636</v>
      </c>
      <c r="S8043" s="12"/>
      <c r="T8043" s="13"/>
      <c r="U8043" t="s">
        <v>6689</v>
      </c>
    </row>
    <row r="8044" spans="1:21" x14ac:dyDescent="0.25">
      <c r="A8044" t="s">
        <v>6619</v>
      </c>
      <c r="B8044" s="12">
        <v>43202</v>
      </c>
      <c r="C8044" t="s">
        <v>13121</v>
      </c>
      <c r="D8044" s="11">
        <v>46216.822685185201</v>
      </c>
      <c r="E8044" t="s">
        <v>13122</v>
      </c>
      <c r="F8044" t="s">
        <v>6617</v>
      </c>
      <c r="G8044" t="s">
        <v>13060</v>
      </c>
      <c r="H8044" t="s">
        <v>6458</v>
      </c>
      <c r="I8044" t="s">
        <v>6636</v>
      </c>
      <c r="J8044" t="s">
        <v>6636</v>
      </c>
      <c r="K8044" t="s">
        <v>13123</v>
      </c>
      <c r="L8044" t="s">
        <v>13090</v>
      </c>
      <c r="M8044" t="s">
        <v>13124</v>
      </c>
      <c r="N8044" t="s">
        <v>7001</v>
      </c>
      <c r="O8044" t="s">
        <v>7062</v>
      </c>
      <c r="P8044">
        <v>1297000</v>
      </c>
      <c r="Q8044" t="s">
        <v>6636</v>
      </c>
      <c r="R8044" t="s">
        <v>6636</v>
      </c>
      <c r="S8044" s="12"/>
      <c r="T8044" s="13"/>
      <c r="U8044" t="s">
        <v>6689</v>
      </c>
    </row>
    <row r="8045" spans="1:21" x14ac:dyDescent="0.25">
      <c r="A8045" t="s">
        <v>6619</v>
      </c>
      <c r="B8045" s="12">
        <v>43202</v>
      </c>
      <c r="C8045" t="s">
        <v>13121</v>
      </c>
      <c r="D8045" s="11">
        <v>46216.822685185201</v>
      </c>
      <c r="E8045" t="s">
        <v>13122</v>
      </c>
      <c r="F8045" t="s">
        <v>6617</v>
      </c>
      <c r="G8045" t="s">
        <v>13061</v>
      </c>
      <c r="H8045" t="s">
        <v>6458</v>
      </c>
      <c r="I8045" t="s">
        <v>6636</v>
      </c>
      <c r="J8045" t="s">
        <v>6636</v>
      </c>
      <c r="K8045" t="s">
        <v>13123</v>
      </c>
      <c r="L8045" t="s">
        <v>13090</v>
      </c>
      <c r="M8045" t="s">
        <v>13124</v>
      </c>
      <c r="N8045" t="s">
        <v>7001</v>
      </c>
      <c r="O8045" t="s">
        <v>7062</v>
      </c>
      <c r="P8045">
        <v>1297000</v>
      </c>
      <c r="Q8045" t="s">
        <v>6636</v>
      </c>
      <c r="R8045" t="s">
        <v>6636</v>
      </c>
      <c r="S8045" s="12"/>
      <c r="T8045" s="13"/>
      <c r="U8045" t="s">
        <v>6689</v>
      </c>
    </row>
    <row r="8046" spans="1:21" x14ac:dyDescent="0.25">
      <c r="A8046" t="s">
        <v>6619</v>
      </c>
      <c r="B8046" s="12">
        <v>43202</v>
      </c>
      <c r="C8046" t="s">
        <v>13121</v>
      </c>
      <c r="D8046" s="11">
        <v>46216.822685185201</v>
      </c>
      <c r="E8046" t="s">
        <v>13122</v>
      </c>
      <c r="F8046" t="s">
        <v>6617</v>
      </c>
      <c r="G8046" t="s">
        <v>13062</v>
      </c>
      <c r="H8046" t="s">
        <v>6458</v>
      </c>
      <c r="I8046" t="s">
        <v>6636</v>
      </c>
      <c r="J8046" t="s">
        <v>6636</v>
      </c>
      <c r="K8046" t="s">
        <v>13123</v>
      </c>
      <c r="L8046" t="s">
        <v>13090</v>
      </c>
      <c r="M8046" t="s">
        <v>13124</v>
      </c>
      <c r="N8046" t="s">
        <v>7001</v>
      </c>
      <c r="O8046" t="s">
        <v>7062</v>
      </c>
      <c r="P8046">
        <v>1297000</v>
      </c>
      <c r="Q8046" t="s">
        <v>6636</v>
      </c>
      <c r="R8046" t="s">
        <v>6636</v>
      </c>
      <c r="S8046" s="12"/>
      <c r="T8046" s="13"/>
      <c r="U8046" t="s">
        <v>6689</v>
      </c>
    </row>
    <row r="8047" spans="1:21" x14ac:dyDescent="0.25">
      <c r="A8047" t="s">
        <v>6637</v>
      </c>
      <c r="B8047" s="12">
        <v>38646</v>
      </c>
      <c r="C8047" t="s">
        <v>12180</v>
      </c>
      <c r="D8047" s="11">
        <v>46183.263657407399</v>
      </c>
      <c r="E8047" t="s">
        <v>12181</v>
      </c>
      <c r="F8047" t="s">
        <v>6617</v>
      </c>
      <c r="G8047" t="s">
        <v>13125</v>
      </c>
      <c r="H8047" t="s">
        <v>6522</v>
      </c>
      <c r="I8047" t="s">
        <v>6636</v>
      </c>
      <c r="J8047" t="s">
        <v>6636</v>
      </c>
      <c r="K8047" t="s">
        <v>13126</v>
      </c>
      <c r="L8047" t="s">
        <v>13127</v>
      </c>
      <c r="M8047" t="s">
        <v>13128</v>
      </c>
      <c r="N8047" t="s">
        <v>7001</v>
      </c>
      <c r="O8047" t="s">
        <v>7171</v>
      </c>
      <c r="P8047">
        <v>852000</v>
      </c>
      <c r="Q8047" t="s">
        <v>6636</v>
      </c>
      <c r="R8047" t="s">
        <v>6636</v>
      </c>
      <c r="S8047" s="12"/>
      <c r="T8047" s="13"/>
      <c r="U8047" t="s">
        <v>7474</v>
      </c>
    </row>
    <row r="8048" spans="1:21" x14ac:dyDescent="0.25">
      <c r="A8048" t="s">
        <v>6637</v>
      </c>
      <c r="B8048" s="12">
        <v>38646</v>
      </c>
      <c r="C8048" t="s">
        <v>12180</v>
      </c>
      <c r="D8048" s="11">
        <v>46183.263657407399</v>
      </c>
      <c r="E8048" t="s">
        <v>12181</v>
      </c>
      <c r="F8048" t="s">
        <v>6617</v>
      </c>
      <c r="G8048" t="s">
        <v>13129</v>
      </c>
      <c r="H8048" t="s">
        <v>6522</v>
      </c>
      <c r="I8048" t="s">
        <v>6636</v>
      </c>
      <c r="J8048" t="s">
        <v>6636</v>
      </c>
      <c r="K8048" t="s">
        <v>13126</v>
      </c>
      <c r="L8048" t="s">
        <v>13127</v>
      </c>
      <c r="M8048" t="s">
        <v>13128</v>
      </c>
      <c r="N8048" t="s">
        <v>7001</v>
      </c>
      <c r="O8048" t="s">
        <v>7171</v>
      </c>
      <c r="P8048">
        <v>852000</v>
      </c>
      <c r="Q8048" t="s">
        <v>6636</v>
      </c>
      <c r="R8048" t="s">
        <v>6636</v>
      </c>
      <c r="S8048" s="12"/>
      <c r="T8048" s="13"/>
      <c r="U8048" t="s">
        <v>7474</v>
      </c>
    </row>
    <row r="8049" spans="1:21" x14ac:dyDescent="0.25">
      <c r="A8049" t="s">
        <v>6637</v>
      </c>
      <c r="B8049" s="12">
        <v>38646</v>
      </c>
      <c r="C8049" t="s">
        <v>12180</v>
      </c>
      <c r="D8049" s="11">
        <v>46183.263657407399</v>
      </c>
      <c r="E8049" t="s">
        <v>12181</v>
      </c>
      <c r="F8049" t="s">
        <v>6617</v>
      </c>
      <c r="G8049" t="s">
        <v>13130</v>
      </c>
      <c r="H8049" t="s">
        <v>6522</v>
      </c>
      <c r="I8049" t="s">
        <v>6636</v>
      </c>
      <c r="J8049" t="s">
        <v>6636</v>
      </c>
      <c r="K8049" t="s">
        <v>13126</v>
      </c>
      <c r="L8049" t="s">
        <v>13127</v>
      </c>
      <c r="M8049" t="s">
        <v>13128</v>
      </c>
      <c r="N8049" t="s">
        <v>7001</v>
      </c>
      <c r="O8049" t="s">
        <v>7171</v>
      </c>
      <c r="P8049">
        <v>852000</v>
      </c>
      <c r="Q8049" t="s">
        <v>6636</v>
      </c>
      <c r="R8049" t="s">
        <v>6636</v>
      </c>
      <c r="S8049" s="12"/>
      <c r="T8049" s="13"/>
      <c r="U8049" t="s">
        <v>7474</v>
      </c>
    </row>
    <row r="8050" spans="1:21" x14ac:dyDescent="0.25">
      <c r="A8050" t="s">
        <v>6983</v>
      </c>
      <c r="B8050" s="12"/>
      <c r="C8050" t="s">
        <v>13131</v>
      </c>
      <c r="D8050" s="11">
        <v>46203</v>
      </c>
      <c r="E8050" t="s">
        <v>13132</v>
      </c>
      <c r="F8050" t="s">
        <v>6617</v>
      </c>
      <c r="G8050" t="s">
        <v>13133</v>
      </c>
      <c r="H8050" t="s">
        <v>13134</v>
      </c>
      <c r="I8050" t="s">
        <v>55</v>
      </c>
      <c r="J8050" t="s">
        <v>176</v>
      </c>
      <c r="K8050" t="s">
        <v>6636</v>
      </c>
      <c r="L8050" t="s">
        <v>6636</v>
      </c>
      <c r="M8050" t="s">
        <v>6636</v>
      </c>
      <c r="N8050" t="s">
        <v>6636</v>
      </c>
      <c r="O8050" t="s">
        <v>6636</v>
      </c>
      <c r="P8050">
        <v>1600000</v>
      </c>
      <c r="Q8050" t="s">
        <v>6636</v>
      </c>
      <c r="R8050" t="s">
        <v>6636</v>
      </c>
      <c r="S8050" s="12"/>
      <c r="T8050" s="13">
        <v>40000</v>
      </c>
      <c r="U8050" t="s">
        <v>6920</v>
      </c>
    </row>
    <row r="8051" spans="1:21" x14ac:dyDescent="0.25">
      <c r="A8051" t="s">
        <v>6983</v>
      </c>
      <c r="B8051" s="12"/>
      <c r="C8051" t="s">
        <v>13135</v>
      </c>
      <c r="D8051" s="11">
        <v>46203</v>
      </c>
      <c r="E8051" t="s">
        <v>13136</v>
      </c>
      <c r="F8051" t="s">
        <v>6617</v>
      </c>
      <c r="G8051" t="s">
        <v>13133</v>
      </c>
      <c r="H8051" t="s">
        <v>13134</v>
      </c>
      <c r="I8051" t="s">
        <v>55</v>
      </c>
      <c r="J8051" t="s">
        <v>176</v>
      </c>
      <c r="K8051" t="s">
        <v>6636</v>
      </c>
      <c r="L8051" t="s">
        <v>6636</v>
      </c>
      <c r="M8051" t="s">
        <v>6636</v>
      </c>
      <c r="N8051" t="s">
        <v>6636</v>
      </c>
      <c r="O8051" t="s">
        <v>6636</v>
      </c>
      <c r="P8051">
        <v>1900000</v>
      </c>
      <c r="Q8051" t="s">
        <v>6636</v>
      </c>
      <c r="R8051" t="s">
        <v>6636</v>
      </c>
      <c r="S8051" s="12"/>
      <c r="T8051" s="13">
        <v>47500</v>
      </c>
      <c r="U8051" t="s">
        <v>6629</v>
      </c>
    </row>
    <row r="8052" spans="1:21" x14ac:dyDescent="0.25">
      <c r="A8052" t="s">
        <v>6619</v>
      </c>
      <c r="B8052" s="12">
        <v>41062</v>
      </c>
      <c r="C8052" t="s">
        <v>13137</v>
      </c>
      <c r="D8052" s="11">
        <v>46174.663356481498</v>
      </c>
      <c r="E8052" t="s">
        <v>13138</v>
      </c>
      <c r="F8052" t="s">
        <v>6617</v>
      </c>
      <c r="G8052" t="s">
        <v>13133</v>
      </c>
      <c r="H8052" t="s">
        <v>6436</v>
      </c>
      <c r="I8052" t="s">
        <v>55</v>
      </c>
      <c r="J8052" t="s">
        <v>44</v>
      </c>
      <c r="K8052" t="s">
        <v>13139</v>
      </c>
      <c r="L8052" t="s">
        <v>13140</v>
      </c>
      <c r="M8052" t="s">
        <v>13141</v>
      </c>
      <c r="N8052" t="s">
        <v>7365</v>
      </c>
      <c r="O8052" t="s">
        <v>13142</v>
      </c>
      <c r="P8052">
        <v>4000000</v>
      </c>
      <c r="Q8052" t="s">
        <v>6636</v>
      </c>
      <c r="R8052" t="s">
        <v>6636</v>
      </c>
      <c r="S8052" s="12"/>
      <c r="T8052" s="13"/>
      <c r="U8052" t="s">
        <v>6674</v>
      </c>
    </row>
    <row r="8053" spans="1:21" x14ac:dyDescent="0.25">
      <c r="A8053" t="s">
        <v>6637</v>
      </c>
      <c r="B8053" s="12">
        <v>41077</v>
      </c>
      <c r="C8053" t="s">
        <v>13143</v>
      </c>
      <c r="D8053" s="11">
        <v>46174.705752314803</v>
      </c>
      <c r="E8053" t="s">
        <v>13144</v>
      </c>
      <c r="F8053" t="s">
        <v>6617</v>
      </c>
      <c r="G8053" t="s">
        <v>13133</v>
      </c>
      <c r="H8053" t="s">
        <v>6436</v>
      </c>
      <c r="I8053" t="s">
        <v>55</v>
      </c>
      <c r="J8053" t="s">
        <v>6803</v>
      </c>
      <c r="K8053" t="s">
        <v>13139</v>
      </c>
      <c r="L8053" t="s">
        <v>13140</v>
      </c>
      <c r="M8053" t="s">
        <v>13141</v>
      </c>
      <c r="N8053" t="s">
        <v>7365</v>
      </c>
      <c r="O8053" t="s">
        <v>13142</v>
      </c>
      <c r="P8053">
        <v>4000000</v>
      </c>
      <c r="Q8053" t="s">
        <v>6636</v>
      </c>
      <c r="R8053" t="s">
        <v>6636</v>
      </c>
      <c r="S8053" s="12"/>
      <c r="T8053" s="13"/>
      <c r="U8053" t="s">
        <v>6636</v>
      </c>
    </row>
    <row r="8054" spans="1:21" x14ac:dyDescent="0.25">
      <c r="A8054" t="s">
        <v>6619</v>
      </c>
      <c r="B8054" s="12">
        <v>41071</v>
      </c>
      <c r="C8054" t="s">
        <v>6630</v>
      </c>
      <c r="D8054" s="11">
        <v>46174.791631944398</v>
      </c>
      <c r="E8054" t="s">
        <v>6631</v>
      </c>
      <c r="F8054" t="s">
        <v>6617</v>
      </c>
      <c r="G8054" t="s">
        <v>13133</v>
      </c>
      <c r="H8054" t="s">
        <v>6436</v>
      </c>
      <c r="I8054" t="s">
        <v>55</v>
      </c>
      <c r="J8054" t="s">
        <v>732</v>
      </c>
      <c r="K8054" t="s">
        <v>13139</v>
      </c>
      <c r="L8054" t="s">
        <v>13140</v>
      </c>
      <c r="M8054" t="s">
        <v>13141</v>
      </c>
      <c r="N8054" t="s">
        <v>7365</v>
      </c>
      <c r="O8054" t="s">
        <v>13142</v>
      </c>
      <c r="P8054">
        <v>4000000</v>
      </c>
      <c r="Q8054" t="s">
        <v>6636</v>
      </c>
      <c r="R8054" t="s">
        <v>6636</v>
      </c>
      <c r="S8054" s="12"/>
      <c r="T8054" s="13"/>
      <c r="U8054" t="s">
        <v>6636</v>
      </c>
    </row>
    <row r="8055" spans="1:21" x14ac:dyDescent="0.25">
      <c r="A8055" t="s">
        <v>6637</v>
      </c>
      <c r="B8055" s="12">
        <v>41158</v>
      </c>
      <c r="C8055" t="s">
        <v>13145</v>
      </c>
      <c r="D8055" s="11">
        <v>46174.800138888902</v>
      </c>
      <c r="E8055" t="s">
        <v>13146</v>
      </c>
      <c r="F8055" t="s">
        <v>6617</v>
      </c>
      <c r="G8055" t="s">
        <v>13133</v>
      </c>
      <c r="H8055" t="s">
        <v>6436</v>
      </c>
      <c r="I8055" t="s">
        <v>55</v>
      </c>
      <c r="J8055" t="s">
        <v>44</v>
      </c>
      <c r="K8055" t="s">
        <v>13139</v>
      </c>
      <c r="L8055" t="s">
        <v>13140</v>
      </c>
      <c r="M8055" t="s">
        <v>13141</v>
      </c>
      <c r="N8055" t="s">
        <v>7365</v>
      </c>
      <c r="O8055" t="s">
        <v>13142</v>
      </c>
      <c r="P8055">
        <v>4000000</v>
      </c>
      <c r="Q8055" t="s">
        <v>6636</v>
      </c>
      <c r="R8055" t="s">
        <v>6636</v>
      </c>
      <c r="S8055" s="12"/>
      <c r="T8055" s="13"/>
      <c r="U8055" t="s">
        <v>6636</v>
      </c>
    </row>
    <row r="8056" spans="1:21" x14ac:dyDescent="0.25">
      <c r="A8056" t="s">
        <v>6619</v>
      </c>
      <c r="B8056" s="12">
        <v>41077</v>
      </c>
      <c r="C8056" t="s">
        <v>13143</v>
      </c>
      <c r="D8056" s="11">
        <v>46174.8381828704</v>
      </c>
      <c r="E8056" t="s">
        <v>13144</v>
      </c>
      <c r="F8056" t="s">
        <v>6617</v>
      </c>
      <c r="G8056" t="s">
        <v>13133</v>
      </c>
      <c r="H8056" t="s">
        <v>6436</v>
      </c>
      <c r="I8056" t="s">
        <v>55</v>
      </c>
      <c r="J8056" t="s">
        <v>6803</v>
      </c>
      <c r="K8056" t="s">
        <v>13139</v>
      </c>
      <c r="L8056" t="s">
        <v>13140</v>
      </c>
      <c r="M8056" t="s">
        <v>13141</v>
      </c>
      <c r="N8056" t="s">
        <v>7365</v>
      </c>
      <c r="O8056" t="s">
        <v>13142</v>
      </c>
      <c r="P8056">
        <v>4000000</v>
      </c>
      <c r="Q8056" t="s">
        <v>6636</v>
      </c>
      <c r="R8056" t="s">
        <v>6636</v>
      </c>
      <c r="S8056" s="12"/>
      <c r="T8056" s="13"/>
      <c r="U8056" t="s">
        <v>6636</v>
      </c>
    </row>
    <row r="8057" spans="1:21" x14ac:dyDescent="0.25">
      <c r="A8057" t="s">
        <v>6637</v>
      </c>
      <c r="B8057" s="12">
        <v>41079</v>
      </c>
      <c r="C8057" t="s">
        <v>13147</v>
      </c>
      <c r="D8057" s="11">
        <v>46174.839293981502</v>
      </c>
      <c r="E8057" t="s">
        <v>13148</v>
      </c>
      <c r="F8057" t="s">
        <v>6617</v>
      </c>
      <c r="G8057" t="s">
        <v>13133</v>
      </c>
      <c r="H8057" t="s">
        <v>6436</v>
      </c>
      <c r="I8057" t="s">
        <v>3863</v>
      </c>
      <c r="J8057" t="s">
        <v>3858</v>
      </c>
      <c r="K8057" t="s">
        <v>13139</v>
      </c>
      <c r="L8057" t="s">
        <v>13140</v>
      </c>
      <c r="M8057" t="s">
        <v>13141</v>
      </c>
      <c r="N8057" t="s">
        <v>7365</v>
      </c>
      <c r="O8057" t="s">
        <v>13142</v>
      </c>
      <c r="P8057">
        <v>4000000</v>
      </c>
      <c r="Q8057" t="s">
        <v>6636</v>
      </c>
      <c r="R8057" t="s">
        <v>6636</v>
      </c>
      <c r="S8057" s="12"/>
      <c r="T8057" s="13"/>
      <c r="U8057" t="s">
        <v>6708</v>
      </c>
    </row>
    <row r="8058" spans="1:21" x14ac:dyDescent="0.25">
      <c r="A8058" t="s">
        <v>6619</v>
      </c>
      <c r="B8058" s="12">
        <v>41079</v>
      </c>
      <c r="C8058" t="s">
        <v>13147</v>
      </c>
      <c r="D8058" s="11">
        <v>46174.839293981502</v>
      </c>
      <c r="E8058" t="s">
        <v>13148</v>
      </c>
      <c r="F8058" t="s">
        <v>6617</v>
      </c>
      <c r="G8058" t="s">
        <v>13133</v>
      </c>
      <c r="H8058" t="s">
        <v>6436</v>
      </c>
      <c r="I8058" t="s">
        <v>3863</v>
      </c>
      <c r="J8058" t="s">
        <v>3858</v>
      </c>
      <c r="K8058" t="s">
        <v>13139</v>
      </c>
      <c r="L8058" t="s">
        <v>13140</v>
      </c>
      <c r="M8058" t="s">
        <v>13141</v>
      </c>
      <c r="N8058" t="s">
        <v>7365</v>
      </c>
      <c r="O8058" t="s">
        <v>13142</v>
      </c>
      <c r="P8058">
        <v>4000000</v>
      </c>
      <c r="Q8058" t="s">
        <v>6636</v>
      </c>
      <c r="R8058" t="s">
        <v>6636</v>
      </c>
      <c r="S8058" s="12"/>
      <c r="T8058" s="13"/>
      <c r="U8058" t="s">
        <v>6708</v>
      </c>
    </row>
    <row r="8059" spans="1:21" x14ac:dyDescent="0.25">
      <c r="A8059" t="s">
        <v>6637</v>
      </c>
      <c r="B8059" s="12">
        <v>41098</v>
      </c>
      <c r="C8059" t="s">
        <v>13149</v>
      </c>
      <c r="D8059" s="11">
        <v>46175.490358796298</v>
      </c>
      <c r="E8059" t="s">
        <v>13150</v>
      </c>
      <c r="F8059" t="s">
        <v>6617</v>
      </c>
      <c r="G8059" t="s">
        <v>13133</v>
      </c>
      <c r="H8059" t="s">
        <v>6436</v>
      </c>
      <c r="I8059" t="s">
        <v>55</v>
      </c>
      <c r="J8059" t="s">
        <v>6803</v>
      </c>
      <c r="K8059" t="s">
        <v>13139</v>
      </c>
      <c r="L8059" t="s">
        <v>13140</v>
      </c>
      <c r="M8059" t="s">
        <v>13141</v>
      </c>
      <c r="N8059" t="s">
        <v>7365</v>
      </c>
      <c r="O8059" t="s">
        <v>13142</v>
      </c>
      <c r="P8059">
        <v>4000000</v>
      </c>
      <c r="Q8059" t="s">
        <v>6636</v>
      </c>
      <c r="R8059" t="s">
        <v>6636</v>
      </c>
      <c r="S8059" s="12"/>
      <c r="T8059" s="13"/>
      <c r="U8059" t="s">
        <v>6636</v>
      </c>
    </row>
    <row r="8060" spans="1:21" x14ac:dyDescent="0.25">
      <c r="A8060" t="s">
        <v>6619</v>
      </c>
      <c r="B8060" s="12">
        <v>41098</v>
      </c>
      <c r="C8060" t="s">
        <v>13149</v>
      </c>
      <c r="D8060" s="11">
        <v>46175.555648148104</v>
      </c>
      <c r="E8060" t="s">
        <v>13150</v>
      </c>
      <c r="F8060" t="s">
        <v>6617</v>
      </c>
      <c r="G8060" t="s">
        <v>13133</v>
      </c>
      <c r="H8060" t="s">
        <v>6436</v>
      </c>
      <c r="I8060" t="s">
        <v>55</v>
      </c>
      <c r="J8060" t="s">
        <v>6803</v>
      </c>
      <c r="K8060" t="s">
        <v>13139</v>
      </c>
      <c r="L8060" t="s">
        <v>13140</v>
      </c>
      <c r="M8060" t="s">
        <v>13141</v>
      </c>
      <c r="N8060" t="s">
        <v>7365</v>
      </c>
      <c r="O8060" t="s">
        <v>13142</v>
      </c>
      <c r="P8060">
        <v>4000000</v>
      </c>
      <c r="Q8060" t="s">
        <v>6636</v>
      </c>
      <c r="R8060" t="s">
        <v>6636</v>
      </c>
      <c r="S8060" s="12"/>
      <c r="T8060" s="13"/>
      <c r="U8060" t="s">
        <v>6636</v>
      </c>
    </row>
    <row r="8061" spans="1:21" x14ac:dyDescent="0.25">
      <c r="A8061" t="s">
        <v>6637</v>
      </c>
      <c r="B8061" s="12">
        <v>41108</v>
      </c>
      <c r="C8061" t="s">
        <v>9561</v>
      </c>
      <c r="D8061" s="11">
        <v>46175.596400463</v>
      </c>
      <c r="E8061" t="s">
        <v>9562</v>
      </c>
      <c r="F8061" t="s">
        <v>6617</v>
      </c>
      <c r="G8061" t="s">
        <v>13133</v>
      </c>
      <c r="H8061" t="s">
        <v>6436</v>
      </c>
      <c r="I8061" t="s">
        <v>55</v>
      </c>
      <c r="J8061" t="s">
        <v>737</v>
      </c>
      <c r="K8061" t="s">
        <v>13139</v>
      </c>
      <c r="L8061" t="s">
        <v>13140</v>
      </c>
      <c r="M8061" t="s">
        <v>13141</v>
      </c>
      <c r="N8061" t="s">
        <v>7365</v>
      </c>
      <c r="O8061" t="s">
        <v>13142</v>
      </c>
      <c r="P8061">
        <v>4000000</v>
      </c>
      <c r="Q8061" t="s">
        <v>6636</v>
      </c>
      <c r="R8061" t="s">
        <v>6636</v>
      </c>
      <c r="S8061" s="12"/>
      <c r="T8061" s="13"/>
      <c r="U8061" t="s">
        <v>6636</v>
      </c>
    </row>
    <row r="8062" spans="1:21" x14ac:dyDescent="0.25">
      <c r="A8062" t="s">
        <v>6619</v>
      </c>
      <c r="B8062" s="12">
        <v>41108</v>
      </c>
      <c r="C8062" t="s">
        <v>9561</v>
      </c>
      <c r="D8062" s="11">
        <v>46175.618946759299</v>
      </c>
      <c r="E8062" t="s">
        <v>9562</v>
      </c>
      <c r="F8062" t="s">
        <v>6617</v>
      </c>
      <c r="G8062" t="s">
        <v>13133</v>
      </c>
      <c r="H8062" t="s">
        <v>6436</v>
      </c>
      <c r="I8062" t="s">
        <v>55</v>
      </c>
      <c r="J8062" t="s">
        <v>737</v>
      </c>
      <c r="K8062" t="s">
        <v>13139</v>
      </c>
      <c r="L8062" t="s">
        <v>13140</v>
      </c>
      <c r="M8062" t="s">
        <v>13141</v>
      </c>
      <c r="N8062" t="s">
        <v>7365</v>
      </c>
      <c r="O8062" t="s">
        <v>13142</v>
      </c>
      <c r="P8062">
        <v>4000000</v>
      </c>
      <c r="Q8062" t="s">
        <v>6636</v>
      </c>
      <c r="R8062" t="s">
        <v>6636</v>
      </c>
      <c r="S8062" s="12"/>
      <c r="T8062" s="13"/>
      <c r="U8062" t="s">
        <v>6636</v>
      </c>
    </row>
    <row r="8063" spans="1:21" x14ac:dyDescent="0.25">
      <c r="A8063" t="s">
        <v>6637</v>
      </c>
      <c r="B8063" s="12">
        <v>41255</v>
      </c>
      <c r="C8063" t="s">
        <v>13151</v>
      </c>
      <c r="D8063" s="11">
        <v>46176.488449074102</v>
      </c>
      <c r="E8063" t="s">
        <v>13152</v>
      </c>
      <c r="F8063" t="s">
        <v>6617</v>
      </c>
      <c r="G8063" t="s">
        <v>13133</v>
      </c>
      <c r="H8063" t="s">
        <v>6436</v>
      </c>
      <c r="I8063" t="s">
        <v>55</v>
      </c>
      <c r="J8063" t="s">
        <v>737</v>
      </c>
      <c r="K8063" t="s">
        <v>13139</v>
      </c>
      <c r="L8063" t="s">
        <v>13140</v>
      </c>
      <c r="M8063" t="s">
        <v>13141</v>
      </c>
      <c r="N8063" t="s">
        <v>7365</v>
      </c>
      <c r="O8063" t="s">
        <v>13142</v>
      </c>
      <c r="P8063">
        <v>4000000</v>
      </c>
      <c r="Q8063" t="s">
        <v>6636</v>
      </c>
      <c r="R8063" t="s">
        <v>6636</v>
      </c>
      <c r="S8063" s="12"/>
      <c r="T8063" s="13"/>
      <c r="U8063" t="s">
        <v>6636</v>
      </c>
    </row>
    <row r="8064" spans="1:21" x14ac:dyDescent="0.25">
      <c r="A8064" t="s">
        <v>6619</v>
      </c>
      <c r="B8064" s="12">
        <v>41158</v>
      </c>
      <c r="C8064" t="s">
        <v>13145</v>
      </c>
      <c r="D8064" s="11">
        <v>46176.6897916667</v>
      </c>
      <c r="E8064" t="s">
        <v>13146</v>
      </c>
      <c r="F8064" t="s">
        <v>6617</v>
      </c>
      <c r="G8064" t="s">
        <v>13133</v>
      </c>
      <c r="H8064" t="s">
        <v>6436</v>
      </c>
      <c r="I8064" t="s">
        <v>55</v>
      </c>
      <c r="J8064" t="s">
        <v>44</v>
      </c>
      <c r="K8064" t="s">
        <v>13139</v>
      </c>
      <c r="L8064" t="s">
        <v>13140</v>
      </c>
      <c r="M8064" t="s">
        <v>13141</v>
      </c>
      <c r="N8064" t="s">
        <v>7365</v>
      </c>
      <c r="O8064" t="s">
        <v>13142</v>
      </c>
      <c r="P8064">
        <v>4000000</v>
      </c>
      <c r="Q8064" t="s">
        <v>6636</v>
      </c>
      <c r="R8064" t="s">
        <v>6636</v>
      </c>
      <c r="S8064" s="12"/>
      <c r="T8064" s="13"/>
      <c r="U8064" t="s">
        <v>6636</v>
      </c>
    </row>
    <row r="8065" spans="1:21" x14ac:dyDescent="0.25">
      <c r="A8065" t="s">
        <v>6637</v>
      </c>
      <c r="B8065" s="12">
        <v>41190</v>
      </c>
      <c r="C8065" t="s">
        <v>13153</v>
      </c>
      <c r="D8065" s="11">
        <v>46177.3914351852</v>
      </c>
      <c r="E8065" t="s">
        <v>13154</v>
      </c>
      <c r="F8065" t="s">
        <v>6617</v>
      </c>
      <c r="G8065" t="s">
        <v>13133</v>
      </c>
      <c r="H8065" t="s">
        <v>6436</v>
      </c>
      <c r="I8065" t="s">
        <v>55</v>
      </c>
      <c r="J8065" t="s">
        <v>732</v>
      </c>
      <c r="K8065" t="s">
        <v>13139</v>
      </c>
      <c r="L8065" t="s">
        <v>13140</v>
      </c>
      <c r="M8065" t="s">
        <v>13141</v>
      </c>
      <c r="N8065" t="s">
        <v>7365</v>
      </c>
      <c r="O8065" t="s">
        <v>13142</v>
      </c>
      <c r="P8065">
        <v>4000000</v>
      </c>
      <c r="Q8065" t="s">
        <v>6636</v>
      </c>
      <c r="R8065" t="s">
        <v>6636</v>
      </c>
      <c r="S8065" s="12"/>
      <c r="T8065" s="13"/>
      <c r="U8065" t="s">
        <v>6636</v>
      </c>
    </row>
    <row r="8066" spans="1:21" x14ac:dyDescent="0.25">
      <c r="A8066" t="s">
        <v>6619</v>
      </c>
      <c r="B8066" s="12">
        <v>41190</v>
      </c>
      <c r="C8066" t="s">
        <v>13153</v>
      </c>
      <c r="D8066" s="11">
        <v>46177.471724536997</v>
      </c>
      <c r="E8066" t="s">
        <v>13154</v>
      </c>
      <c r="F8066" t="s">
        <v>6617</v>
      </c>
      <c r="G8066" t="s">
        <v>13133</v>
      </c>
      <c r="H8066" t="s">
        <v>6436</v>
      </c>
      <c r="I8066" t="s">
        <v>55</v>
      </c>
      <c r="J8066" t="s">
        <v>732</v>
      </c>
      <c r="K8066" t="s">
        <v>13139</v>
      </c>
      <c r="L8066" t="s">
        <v>13140</v>
      </c>
      <c r="M8066" t="s">
        <v>13141</v>
      </c>
      <c r="N8066" t="s">
        <v>7365</v>
      </c>
      <c r="O8066" t="s">
        <v>13142</v>
      </c>
      <c r="P8066">
        <v>4000000</v>
      </c>
      <c r="Q8066" t="s">
        <v>6636</v>
      </c>
      <c r="R8066" t="s">
        <v>6636</v>
      </c>
      <c r="S8066" s="12"/>
      <c r="T8066" s="13"/>
      <c r="U8066" t="s">
        <v>6636</v>
      </c>
    </row>
    <row r="8067" spans="1:21" x14ac:dyDescent="0.25">
      <c r="A8067" t="s">
        <v>6637</v>
      </c>
      <c r="B8067" s="12">
        <v>41239</v>
      </c>
      <c r="C8067" t="s">
        <v>13155</v>
      </c>
      <c r="D8067" s="11">
        <v>46177.822453703702</v>
      </c>
      <c r="E8067" t="s">
        <v>13156</v>
      </c>
      <c r="F8067" t="s">
        <v>6617</v>
      </c>
      <c r="G8067" t="s">
        <v>13133</v>
      </c>
      <c r="H8067" t="s">
        <v>6436</v>
      </c>
      <c r="I8067" t="s">
        <v>6623</v>
      </c>
      <c r="J8067" t="s">
        <v>13157</v>
      </c>
      <c r="K8067" t="s">
        <v>13139</v>
      </c>
      <c r="L8067" t="s">
        <v>13140</v>
      </c>
      <c r="M8067" t="s">
        <v>13141</v>
      </c>
      <c r="N8067" t="s">
        <v>7365</v>
      </c>
      <c r="O8067" t="s">
        <v>13142</v>
      </c>
      <c r="P8067">
        <v>4000000</v>
      </c>
      <c r="Q8067" t="s">
        <v>6636</v>
      </c>
      <c r="R8067" t="s">
        <v>6636</v>
      </c>
      <c r="S8067" s="12"/>
      <c r="T8067" s="13"/>
      <c r="U8067" t="s">
        <v>6636</v>
      </c>
    </row>
    <row r="8068" spans="1:21" x14ac:dyDescent="0.25">
      <c r="A8068" t="s">
        <v>6637</v>
      </c>
      <c r="B8068" s="12">
        <v>41250</v>
      </c>
      <c r="C8068" t="s">
        <v>13158</v>
      </c>
      <c r="D8068" s="11">
        <v>46178.393657407403</v>
      </c>
      <c r="E8068" t="s">
        <v>13159</v>
      </c>
      <c r="F8068" t="s">
        <v>6617</v>
      </c>
      <c r="G8068" t="s">
        <v>13133</v>
      </c>
      <c r="H8068" t="s">
        <v>6436</v>
      </c>
      <c r="I8068" t="s">
        <v>55</v>
      </c>
      <c r="J8068" t="s">
        <v>44</v>
      </c>
      <c r="K8068" t="s">
        <v>13139</v>
      </c>
      <c r="L8068" t="s">
        <v>13140</v>
      </c>
      <c r="M8068" t="s">
        <v>13141</v>
      </c>
      <c r="N8068" t="s">
        <v>7365</v>
      </c>
      <c r="O8068" t="s">
        <v>13142</v>
      </c>
      <c r="P8068">
        <v>4000000</v>
      </c>
      <c r="Q8068" t="s">
        <v>6636</v>
      </c>
      <c r="R8068" t="s">
        <v>6636</v>
      </c>
      <c r="S8068" s="12"/>
      <c r="T8068" s="13"/>
      <c r="U8068" t="s">
        <v>6636</v>
      </c>
    </row>
    <row r="8069" spans="1:21" x14ac:dyDescent="0.25">
      <c r="A8069" t="s">
        <v>6637</v>
      </c>
      <c r="B8069" s="12">
        <v>41236</v>
      </c>
      <c r="C8069" t="s">
        <v>13160</v>
      </c>
      <c r="D8069" s="11">
        <v>46178.4473842593</v>
      </c>
      <c r="E8069" t="s">
        <v>13161</v>
      </c>
      <c r="F8069" t="s">
        <v>6617</v>
      </c>
      <c r="G8069" t="s">
        <v>13133</v>
      </c>
      <c r="H8069" t="s">
        <v>6436</v>
      </c>
      <c r="I8069" t="s">
        <v>55</v>
      </c>
      <c r="J8069" t="s">
        <v>737</v>
      </c>
      <c r="K8069" t="s">
        <v>13139</v>
      </c>
      <c r="L8069" t="s">
        <v>13140</v>
      </c>
      <c r="M8069" t="s">
        <v>13141</v>
      </c>
      <c r="N8069" t="s">
        <v>7365</v>
      </c>
      <c r="O8069" t="s">
        <v>13142</v>
      </c>
      <c r="P8069">
        <v>4000000</v>
      </c>
      <c r="Q8069" t="s">
        <v>6636</v>
      </c>
      <c r="R8069" t="s">
        <v>6636</v>
      </c>
      <c r="S8069" s="12"/>
      <c r="T8069" s="13"/>
      <c r="U8069" t="s">
        <v>7056</v>
      </c>
    </row>
    <row r="8070" spans="1:21" x14ac:dyDescent="0.25">
      <c r="A8070" t="s">
        <v>6619</v>
      </c>
      <c r="B8070" s="12">
        <v>41236</v>
      </c>
      <c r="C8070" t="s">
        <v>13160</v>
      </c>
      <c r="D8070" s="11">
        <v>46178.454178240703</v>
      </c>
      <c r="E8070" t="s">
        <v>13161</v>
      </c>
      <c r="F8070" t="s">
        <v>6617</v>
      </c>
      <c r="G8070" t="s">
        <v>13133</v>
      </c>
      <c r="H8070" t="s">
        <v>6436</v>
      </c>
      <c r="I8070" t="s">
        <v>55</v>
      </c>
      <c r="J8070" t="s">
        <v>737</v>
      </c>
      <c r="K8070" t="s">
        <v>13139</v>
      </c>
      <c r="L8070" t="s">
        <v>13140</v>
      </c>
      <c r="M8070" t="s">
        <v>13141</v>
      </c>
      <c r="N8070" t="s">
        <v>7365</v>
      </c>
      <c r="O8070" t="s">
        <v>13142</v>
      </c>
      <c r="P8070">
        <v>4000000</v>
      </c>
      <c r="Q8070" t="s">
        <v>6636</v>
      </c>
      <c r="R8070" t="s">
        <v>6636</v>
      </c>
      <c r="S8070" s="12"/>
      <c r="T8070" s="13"/>
      <c r="U8070" t="s">
        <v>7056</v>
      </c>
    </row>
    <row r="8071" spans="1:21" x14ac:dyDescent="0.25">
      <c r="A8071" t="s">
        <v>6619</v>
      </c>
      <c r="B8071" s="12">
        <v>41239</v>
      </c>
      <c r="C8071" t="s">
        <v>13155</v>
      </c>
      <c r="D8071" s="11">
        <v>46178.4777777778</v>
      </c>
      <c r="E8071" t="s">
        <v>13156</v>
      </c>
      <c r="F8071" t="s">
        <v>6617</v>
      </c>
      <c r="G8071" t="s">
        <v>13133</v>
      </c>
      <c r="H8071" t="s">
        <v>6436</v>
      </c>
      <c r="I8071" t="s">
        <v>6623</v>
      </c>
      <c r="J8071" t="s">
        <v>13157</v>
      </c>
      <c r="K8071" t="s">
        <v>13139</v>
      </c>
      <c r="L8071" t="s">
        <v>13140</v>
      </c>
      <c r="M8071" t="s">
        <v>13141</v>
      </c>
      <c r="N8071" t="s">
        <v>7365</v>
      </c>
      <c r="O8071" t="s">
        <v>13142</v>
      </c>
      <c r="P8071">
        <v>4000000</v>
      </c>
      <c r="Q8071" t="s">
        <v>6636</v>
      </c>
      <c r="R8071" t="s">
        <v>6636</v>
      </c>
      <c r="S8071" s="12"/>
      <c r="T8071" s="13"/>
      <c r="U8071" t="s">
        <v>6636</v>
      </c>
    </row>
    <row r="8072" spans="1:21" x14ac:dyDescent="0.25">
      <c r="A8072" t="s">
        <v>6619</v>
      </c>
      <c r="B8072" s="12">
        <v>41250</v>
      </c>
      <c r="C8072" t="s">
        <v>13158</v>
      </c>
      <c r="D8072" s="11">
        <v>46178.595509259299</v>
      </c>
      <c r="E8072" t="s">
        <v>13159</v>
      </c>
      <c r="F8072" t="s">
        <v>6617</v>
      </c>
      <c r="G8072" t="s">
        <v>13133</v>
      </c>
      <c r="H8072" t="s">
        <v>6436</v>
      </c>
      <c r="I8072" t="s">
        <v>55</v>
      </c>
      <c r="J8072" t="s">
        <v>44</v>
      </c>
      <c r="K8072" t="s">
        <v>13139</v>
      </c>
      <c r="L8072" t="s">
        <v>13140</v>
      </c>
      <c r="M8072" t="s">
        <v>13141</v>
      </c>
      <c r="N8072" t="s">
        <v>7365</v>
      </c>
      <c r="O8072" t="s">
        <v>13142</v>
      </c>
      <c r="P8072">
        <v>4000000</v>
      </c>
      <c r="Q8072" t="s">
        <v>6636</v>
      </c>
      <c r="R8072" t="s">
        <v>6636</v>
      </c>
      <c r="S8072" s="12"/>
      <c r="T8072" s="13"/>
      <c r="U8072" t="s">
        <v>6636</v>
      </c>
    </row>
    <row r="8073" spans="1:21" x14ac:dyDescent="0.25">
      <c r="A8073" t="s">
        <v>6619</v>
      </c>
      <c r="B8073" s="12">
        <v>41255</v>
      </c>
      <c r="C8073" t="s">
        <v>13151</v>
      </c>
      <c r="D8073" s="11">
        <v>46178.659490740698</v>
      </c>
      <c r="E8073" t="s">
        <v>13152</v>
      </c>
      <c r="F8073" t="s">
        <v>6617</v>
      </c>
      <c r="G8073" t="s">
        <v>13133</v>
      </c>
      <c r="H8073" t="s">
        <v>6436</v>
      </c>
      <c r="I8073" t="s">
        <v>55</v>
      </c>
      <c r="J8073" t="s">
        <v>737</v>
      </c>
      <c r="K8073" t="s">
        <v>13139</v>
      </c>
      <c r="L8073" t="s">
        <v>13140</v>
      </c>
      <c r="M8073" t="s">
        <v>13141</v>
      </c>
      <c r="N8073" t="s">
        <v>7365</v>
      </c>
      <c r="O8073" t="s">
        <v>13142</v>
      </c>
      <c r="P8073">
        <v>4000000</v>
      </c>
      <c r="Q8073" t="s">
        <v>6636</v>
      </c>
      <c r="R8073" t="s">
        <v>6636</v>
      </c>
      <c r="S8073" s="12"/>
      <c r="T8073" s="13"/>
      <c r="U8073" t="s">
        <v>6636</v>
      </c>
    </row>
    <row r="8074" spans="1:21" x14ac:dyDescent="0.25">
      <c r="A8074" t="s">
        <v>6619</v>
      </c>
      <c r="B8074" s="12">
        <v>41260</v>
      </c>
      <c r="C8074" t="s">
        <v>13162</v>
      </c>
      <c r="D8074" s="11">
        <v>46178.782210648104</v>
      </c>
      <c r="E8074" t="s">
        <v>13163</v>
      </c>
      <c r="F8074" t="s">
        <v>6617</v>
      </c>
      <c r="G8074" t="s">
        <v>13133</v>
      </c>
      <c r="H8074" t="s">
        <v>6436</v>
      </c>
      <c r="I8074" t="s">
        <v>6623</v>
      </c>
      <c r="J8074" t="s">
        <v>13164</v>
      </c>
      <c r="K8074" t="s">
        <v>13139</v>
      </c>
      <c r="L8074" t="s">
        <v>13140</v>
      </c>
      <c r="M8074" t="s">
        <v>13141</v>
      </c>
      <c r="N8074" t="s">
        <v>7365</v>
      </c>
      <c r="O8074" t="s">
        <v>13142</v>
      </c>
      <c r="P8074">
        <v>4000000</v>
      </c>
      <c r="Q8074" t="s">
        <v>6636</v>
      </c>
      <c r="R8074" t="s">
        <v>6636</v>
      </c>
      <c r="S8074" s="12"/>
      <c r="T8074" s="13"/>
      <c r="U8074" t="s">
        <v>6629</v>
      </c>
    </row>
    <row r="8075" spans="1:21" x14ac:dyDescent="0.25">
      <c r="A8075" t="s">
        <v>6637</v>
      </c>
      <c r="B8075" s="12">
        <v>41298</v>
      </c>
      <c r="C8075" t="s">
        <v>13165</v>
      </c>
      <c r="D8075" s="11">
        <v>46179.762916666703</v>
      </c>
      <c r="E8075" t="s">
        <v>13166</v>
      </c>
      <c r="F8075" t="s">
        <v>6617</v>
      </c>
      <c r="G8075" t="s">
        <v>13133</v>
      </c>
      <c r="H8075" t="s">
        <v>6436</v>
      </c>
      <c r="I8075" t="s">
        <v>55</v>
      </c>
      <c r="J8075" t="s">
        <v>372</v>
      </c>
      <c r="K8075" t="s">
        <v>13139</v>
      </c>
      <c r="L8075" t="s">
        <v>13140</v>
      </c>
      <c r="M8075" t="s">
        <v>13141</v>
      </c>
      <c r="N8075" t="s">
        <v>7365</v>
      </c>
      <c r="O8075" t="s">
        <v>13142</v>
      </c>
      <c r="P8075">
        <v>4000000</v>
      </c>
      <c r="Q8075" t="s">
        <v>6636</v>
      </c>
      <c r="R8075" t="s">
        <v>6636</v>
      </c>
      <c r="S8075" s="12"/>
      <c r="T8075" s="13"/>
      <c r="U8075" t="s">
        <v>6636</v>
      </c>
    </row>
    <row r="8076" spans="1:21" x14ac:dyDescent="0.25">
      <c r="A8076" t="s">
        <v>6619</v>
      </c>
      <c r="B8076" s="12">
        <v>41298</v>
      </c>
      <c r="C8076" t="s">
        <v>13165</v>
      </c>
      <c r="D8076" s="11">
        <v>46179.778229166703</v>
      </c>
      <c r="E8076" t="s">
        <v>13166</v>
      </c>
      <c r="F8076" t="s">
        <v>6617</v>
      </c>
      <c r="G8076" t="s">
        <v>13133</v>
      </c>
      <c r="H8076" t="s">
        <v>6436</v>
      </c>
      <c r="I8076" t="s">
        <v>55</v>
      </c>
      <c r="J8076" t="s">
        <v>372</v>
      </c>
      <c r="K8076" t="s">
        <v>13139</v>
      </c>
      <c r="L8076" t="s">
        <v>13140</v>
      </c>
      <c r="M8076" t="s">
        <v>13141</v>
      </c>
      <c r="N8076" t="s">
        <v>7365</v>
      </c>
      <c r="O8076" t="s">
        <v>13142</v>
      </c>
      <c r="P8076">
        <v>4000000</v>
      </c>
      <c r="Q8076" t="s">
        <v>6636</v>
      </c>
      <c r="R8076" t="s">
        <v>6636</v>
      </c>
      <c r="S8076" s="12"/>
      <c r="T8076" s="13"/>
      <c r="U8076" t="s">
        <v>6636</v>
      </c>
    </row>
    <row r="8077" spans="1:21" x14ac:dyDescent="0.25">
      <c r="A8077" t="s">
        <v>6619</v>
      </c>
      <c r="B8077" s="12">
        <v>41346</v>
      </c>
      <c r="C8077" t="s">
        <v>13167</v>
      </c>
      <c r="D8077" s="11">
        <v>46180.824224536998</v>
      </c>
      <c r="E8077" t="s">
        <v>13168</v>
      </c>
      <c r="F8077" t="s">
        <v>6617</v>
      </c>
      <c r="G8077" t="s">
        <v>13133</v>
      </c>
      <c r="H8077" t="s">
        <v>6436</v>
      </c>
      <c r="I8077" t="s">
        <v>55</v>
      </c>
      <c r="J8077" t="s">
        <v>6803</v>
      </c>
      <c r="K8077" t="s">
        <v>13139</v>
      </c>
      <c r="L8077" t="s">
        <v>13140</v>
      </c>
      <c r="M8077" t="s">
        <v>13141</v>
      </c>
      <c r="N8077" t="s">
        <v>7365</v>
      </c>
      <c r="O8077" t="s">
        <v>13142</v>
      </c>
      <c r="P8077">
        <v>4000000</v>
      </c>
      <c r="Q8077" t="s">
        <v>6636</v>
      </c>
      <c r="R8077" t="s">
        <v>6636</v>
      </c>
      <c r="S8077" s="12"/>
      <c r="T8077" s="13"/>
      <c r="U8077" t="s">
        <v>6629</v>
      </c>
    </row>
    <row r="8078" spans="1:21" x14ac:dyDescent="0.25">
      <c r="A8078" t="s">
        <v>6637</v>
      </c>
      <c r="B8078" s="12">
        <v>41351</v>
      </c>
      <c r="C8078" t="s">
        <v>13169</v>
      </c>
      <c r="D8078" s="11">
        <v>46181.407858796301</v>
      </c>
      <c r="E8078" t="s">
        <v>13170</v>
      </c>
      <c r="F8078" t="s">
        <v>6617</v>
      </c>
      <c r="G8078" t="s">
        <v>13133</v>
      </c>
      <c r="H8078" t="s">
        <v>6436</v>
      </c>
      <c r="I8078" t="s">
        <v>6623</v>
      </c>
      <c r="J8078" t="s">
        <v>6667</v>
      </c>
      <c r="K8078" t="s">
        <v>13139</v>
      </c>
      <c r="L8078" t="s">
        <v>13140</v>
      </c>
      <c r="M8078" t="s">
        <v>13141</v>
      </c>
      <c r="N8078" t="s">
        <v>7365</v>
      </c>
      <c r="O8078" t="s">
        <v>13142</v>
      </c>
      <c r="P8078">
        <v>4000000</v>
      </c>
      <c r="Q8078" t="s">
        <v>6636</v>
      </c>
      <c r="R8078" t="s">
        <v>6636</v>
      </c>
      <c r="S8078" s="12"/>
      <c r="T8078" s="13"/>
      <c r="U8078" t="s">
        <v>6636</v>
      </c>
    </row>
    <row r="8079" spans="1:21" x14ac:dyDescent="0.25">
      <c r="A8079" t="s">
        <v>6619</v>
      </c>
      <c r="B8079" s="12">
        <v>41351</v>
      </c>
      <c r="C8079" t="s">
        <v>13169</v>
      </c>
      <c r="D8079" s="11">
        <v>46181.407858796301</v>
      </c>
      <c r="E8079" t="s">
        <v>13170</v>
      </c>
      <c r="F8079" t="s">
        <v>6617</v>
      </c>
      <c r="G8079" t="s">
        <v>13133</v>
      </c>
      <c r="H8079" t="s">
        <v>6436</v>
      </c>
      <c r="I8079" t="s">
        <v>6623</v>
      </c>
      <c r="J8079" t="s">
        <v>6667</v>
      </c>
      <c r="K8079" t="s">
        <v>13139</v>
      </c>
      <c r="L8079" t="s">
        <v>13140</v>
      </c>
      <c r="M8079" t="s">
        <v>13141</v>
      </c>
      <c r="N8079" t="s">
        <v>7365</v>
      </c>
      <c r="O8079" t="s">
        <v>13142</v>
      </c>
      <c r="P8079">
        <v>4000000</v>
      </c>
      <c r="Q8079" t="s">
        <v>6636</v>
      </c>
      <c r="R8079" t="s">
        <v>6636</v>
      </c>
      <c r="S8079" s="12"/>
      <c r="T8079" s="13"/>
      <c r="U8079" t="s">
        <v>6636</v>
      </c>
    </row>
    <row r="8080" spans="1:21" x14ac:dyDescent="0.25">
      <c r="A8080" t="s">
        <v>6619</v>
      </c>
      <c r="B8080" s="12">
        <v>41467</v>
      </c>
      <c r="C8080" t="s">
        <v>13171</v>
      </c>
      <c r="D8080" s="11">
        <v>46183.4924537037</v>
      </c>
      <c r="E8080" t="s">
        <v>13172</v>
      </c>
      <c r="F8080" t="s">
        <v>6617</v>
      </c>
      <c r="G8080" t="s">
        <v>13133</v>
      </c>
      <c r="H8080" t="s">
        <v>6436</v>
      </c>
      <c r="I8080" t="s">
        <v>3863</v>
      </c>
      <c r="J8080" t="s">
        <v>8208</v>
      </c>
      <c r="K8080" t="s">
        <v>13139</v>
      </c>
      <c r="L8080" t="s">
        <v>13140</v>
      </c>
      <c r="M8080" t="s">
        <v>13141</v>
      </c>
      <c r="N8080" t="s">
        <v>7365</v>
      </c>
      <c r="O8080" t="s">
        <v>13142</v>
      </c>
      <c r="P8080">
        <v>4000000</v>
      </c>
      <c r="Q8080" t="s">
        <v>6636</v>
      </c>
      <c r="R8080" t="s">
        <v>6636</v>
      </c>
      <c r="S8080" s="12"/>
      <c r="T8080" s="13"/>
      <c r="U8080" t="s">
        <v>6636</v>
      </c>
    </row>
    <row r="8081" spans="1:21" x14ac:dyDescent="0.25">
      <c r="A8081" t="s">
        <v>6637</v>
      </c>
      <c r="B8081" s="12">
        <v>41557</v>
      </c>
      <c r="C8081" t="s">
        <v>13173</v>
      </c>
      <c r="D8081" s="11">
        <v>46184.660208333298</v>
      </c>
      <c r="E8081" t="s">
        <v>13174</v>
      </c>
      <c r="F8081" t="s">
        <v>6617</v>
      </c>
      <c r="G8081" t="s">
        <v>13133</v>
      </c>
      <c r="H8081" t="s">
        <v>6436</v>
      </c>
      <c r="I8081" t="s">
        <v>3863</v>
      </c>
      <c r="J8081" t="s">
        <v>7235</v>
      </c>
      <c r="K8081" t="s">
        <v>13139</v>
      </c>
      <c r="L8081" t="s">
        <v>13140</v>
      </c>
      <c r="M8081" t="s">
        <v>13141</v>
      </c>
      <c r="N8081" t="s">
        <v>7365</v>
      </c>
      <c r="O8081" t="s">
        <v>13142</v>
      </c>
      <c r="P8081">
        <v>4000000</v>
      </c>
      <c r="Q8081" t="s">
        <v>6636</v>
      </c>
      <c r="R8081" t="s">
        <v>6636</v>
      </c>
      <c r="S8081" s="12"/>
      <c r="T8081" s="13"/>
      <c r="U8081" t="s">
        <v>6636</v>
      </c>
    </row>
    <row r="8082" spans="1:21" x14ac:dyDescent="0.25">
      <c r="A8082" t="s">
        <v>6619</v>
      </c>
      <c r="B8082" s="12">
        <v>41557</v>
      </c>
      <c r="C8082" t="s">
        <v>13173</v>
      </c>
      <c r="D8082" s="11">
        <v>46184.660208333298</v>
      </c>
      <c r="E8082" t="s">
        <v>13174</v>
      </c>
      <c r="F8082" t="s">
        <v>6617</v>
      </c>
      <c r="G8082" t="s">
        <v>13133</v>
      </c>
      <c r="H8082" t="s">
        <v>6436</v>
      </c>
      <c r="I8082" t="s">
        <v>3863</v>
      </c>
      <c r="J8082" t="s">
        <v>7235</v>
      </c>
      <c r="K8082" t="s">
        <v>13139</v>
      </c>
      <c r="L8082" t="s">
        <v>13140</v>
      </c>
      <c r="M8082" t="s">
        <v>13141</v>
      </c>
      <c r="N8082" t="s">
        <v>7365</v>
      </c>
      <c r="O8082" t="s">
        <v>13142</v>
      </c>
      <c r="P8082">
        <v>4000000</v>
      </c>
      <c r="Q8082" t="s">
        <v>6636</v>
      </c>
      <c r="R8082" t="s">
        <v>6636</v>
      </c>
      <c r="S8082" s="12"/>
      <c r="T8082" s="13"/>
      <c r="U8082" t="s">
        <v>6636</v>
      </c>
    </row>
    <row r="8083" spans="1:21" x14ac:dyDescent="0.25">
      <c r="A8083" t="s">
        <v>6637</v>
      </c>
      <c r="B8083" s="12">
        <v>41627</v>
      </c>
      <c r="C8083" t="s">
        <v>13175</v>
      </c>
      <c r="D8083" s="11">
        <v>46185.700613425899</v>
      </c>
      <c r="E8083" t="s">
        <v>13176</v>
      </c>
      <c r="F8083" t="s">
        <v>6617</v>
      </c>
      <c r="G8083" t="s">
        <v>13133</v>
      </c>
      <c r="H8083" t="s">
        <v>6436</v>
      </c>
      <c r="I8083" t="s">
        <v>6636</v>
      </c>
      <c r="J8083" t="s">
        <v>6640</v>
      </c>
      <c r="K8083" t="s">
        <v>13139</v>
      </c>
      <c r="L8083" t="s">
        <v>13140</v>
      </c>
      <c r="M8083" t="s">
        <v>13141</v>
      </c>
      <c r="N8083" t="s">
        <v>7365</v>
      </c>
      <c r="O8083" t="s">
        <v>13142</v>
      </c>
      <c r="P8083">
        <v>4000000</v>
      </c>
      <c r="Q8083" t="s">
        <v>6636</v>
      </c>
      <c r="R8083" t="s">
        <v>6636</v>
      </c>
      <c r="S8083" s="12"/>
      <c r="T8083" s="13"/>
      <c r="U8083" t="s">
        <v>6636</v>
      </c>
    </row>
    <row r="8084" spans="1:21" x14ac:dyDescent="0.25">
      <c r="A8084" t="s">
        <v>6619</v>
      </c>
      <c r="B8084" s="12">
        <v>41627</v>
      </c>
      <c r="C8084" t="s">
        <v>13175</v>
      </c>
      <c r="D8084" s="11">
        <v>46185.700613425899</v>
      </c>
      <c r="E8084" t="s">
        <v>13176</v>
      </c>
      <c r="F8084" t="s">
        <v>6617</v>
      </c>
      <c r="G8084" t="s">
        <v>13133</v>
      </c>
      <c r="H8084" t="s">
        <v>6436</v>
      </c>
      <c r="I8084" t="s">
        <v>6636</v>
      </c>
      <c r="J8084" t="s">
        <v>6640</v>
      </c>
      <c r="K8084" t="s">
        <v>13139</v>
      </c>
      <c r="L8084" t="s">
        <v>13140</v>
      </c>
      <c r="M8084" t="s">
        <v>13141</v>
      </c>
      <c r="N8084" t="s">
        <v>7365</v>
      </c>
      <c r="O8084" t="s">
        <v>13142</v>
      </c>
      <c r="P8084">
        <v>4000000</v>
      </c>
      <c r="Q8084" t="s">
        <v>6636</v>
      </c>
      <c r="R8084" t="s">
        <v>6636</v>
      </c>
      <c r="S8084" s="12"/>
      <c r="T8084" s="13"/>
      <c r="U8084" t="s">
        <v>6636</v>
      </c>
    </row>
    <row r="8085" spans="1:21" x14ac:dyDescent="0.25">
      <c r="A8085" t="s">
        <v>6637</v>
      </c>
      <c r="B8085" s="12">
        <v>42337</v>
      </c>
      <c r="C8085" t="s">
        <v>13177</v>
      </c>
      <c r="D8085" s="11">
        <v>46186.593287037002</v>
      </c>
      <c r="E8085" t="s">
        <v>13178</v>
      </c>
      <c r="F8085" t="s">
        <v>6617</v>
      </c>
      <c r="G8085" t="s">
        <v>13133</v>
      </c>
      <c r="H8085" t="s">
        <v>6436</v>
      </c>
      <c r="I8085" t="s">
        <v>65</v>
      </c>
      <c r="J8085" t="s">
        <v>2226</v>
      </c>
      <c r="K8085" t="s">
        <v>13139</v>
      </c>
      <c r="L8085" t="s">
        <v>13140</v>
      </c>
      <c r="M8085" t="s">
        <v>13141</v>
      </c>
      <c r="N8085" t="s">
        <v>7365</v>
      </c>
      <c r="O8085" t="s">
        <v>13142</v>
      </c>
      <c r="P8085">
        <v>4000000</v>
      </c>
      <c r="Q8085" t="s">
        <v>6636</v>
      </c>
      <c r="R8085" t="s">
        <v>6636</v>
      </c>
      <c r="S8085" s="12"/>
      <c r="T8085" s="13"/>
      <c r="U8085" t="s">
        <v>6636</v>
      </c>
    </row>
    <row r="8086" spans="1:21" x14ac:dyDescent="0.25">
      <c r="A8086" t="s">
        <v>6637</v>
      </c>
      <c r="B8086" s="12">
        <v>41689</v>
      </c>
      <c r="C8086" t="s">
        <v>13179</v>
      </c>
      <c r="D8086" s="11">
        <v>46186.678819444402</v>
      </c>
      <c r="E8086" t="s">
        <v>13180</v>
      </c>
      <c r="F8086" t="s">
        <v>6617</v>
      </c>
      <c r="G8086" t="s">
        <v>13133</v>
      </c>
      <c r="H8086" t="s">
        <v>6436</v>
      </c>
      <c r="I8086" t="s">
        <v>6640</v>
      </c>
      <c r="J8086" t="s">
        <v>6904</v>
      </c>
      <c r="K8086" t="s">
        <v>13139</v>
      </c>
      <c r="L8086" t="s">
        <v>13140</v>
      </c>
      <c r="M8086" t="s">
        <v>13141</v>
      </c>
      <c r="N8086" t="s">
        <v>7365</v>
      </c>
      <c r="O8086" t="s">
        <v>13142</v>
      </c>
      <c r="P8086">
        <v>4000000</v>
      </c>
      <c r="Q8086" t="s">
        <v>6636</v>
      </c>
      <c r="R8086" t="s">
        <v>6636</v>
      </c>
      <c r="S8086" s="12"/>
      <c r="T8086" s="13"/>
      <c r="U8086" t="s">
        <v>6636</v>
      </c>
    </row>
    <row r="8087" spans="1:21" x14ac:dyDescent="0.25">
      <c r="A8087" t="s">
        <v>6619</v>
      </c>
      <c r="B8087" s="12">
        <v>41689</v>
      </c>
      <c r="C8087" t="s">
        <v>13179</v>
      </c>
      <c r="D8087" s="11">
        <v>46186.678819444402</v>
      </c>
      <c r="E8087" t="s">
        <v>13180</v>
      </c>
      <c r="F8087" t="s">
        <v>6617</v>
      </c>
      <c r="G8087" t="s">
        <v>13133</v>
      </c>
      <c r="H8087" t="s">
        <v>6436</v>
      </c>
      <c r="I8087" t="s">
        <v>6640</v>
      </c>
      <c r="J8087" t="s">
        <v>6904</v>
      </c>
      <c r="K8087" t="s">
        <v>13139</v>
      </c>
      <c r="L8087" t="s">
        <v>13140</v>
      </c>
      <c r="M8087" t="s">
        <v>13141</v>
      </c>
      <c r="N8087" t="s">
        <v>7365</v>
      </c>
      <c r="O8087" t="s">
        <v>13142</v>
      </c>
      <c r="P8087">
        <v>4000000</v>
      </c>
      <c r="Q8087" t="s">
        <v>6636</v>
      </c>
      <c r="R8087" t="s">
        <v>6636</v>
      </c>
      <c r="S8087" s="12"/>
      <c r="T8087" s="13"/>
      <c r="U8087" t="s">
        <v>6636</v>
      </c>
    </row>
    <row r="8088" spans="1:21" x14ac:dyDescent="0.25">
      <c r="A8088" t="s">
        <v>6637</v>
      </c>
      <c r="B8088" s="12">
        <v>41922</v>
      </c>
      <c r="C8088" t="s">
        <v>9637</v>
      </c>
      <c r="D8088" s="11">
        <v>46187.825995370396</v>
      </c>
      <c r="E8088" t="s">
        <v>9638</v>
      </c>
      <c r="F8088" t="s">
        <v>6617</v>
      </c>
      <c r="G8088" t="s">
        <v>13133</v>
      </c>
      <c r="H8088" t="s">
        <v>6436</v>
      </c>
      <c r="I8088" t="s">
        <v>65</v>
      </c>
      <c r="J8088" t="s">
        <v>2226</v>
      </c>
      <c r="K8088" t="s">
        <v>13139</v>
      </c>
      <c r="L8088" t="s">
        <v>13140</v>
      </c>
      <c r="M8088" t="s">
        <v>13141</v>
      </c>
      <c r="N8088" t="s">
        <v>7365</v>
      </c>
      <c r="O8088" t="s">
        <v>13142</v>
      </c>
      <c r="P8088">
        <v>4000000</v>
      </c>
      <c r="Q8088" t="s">
        <v>6636</v>
      </c>
      <c r="R8088" t="s">
        <v>6636</v>
      </c>
      <c r="S8088" s="12"/>
      <c r="T8088" s="13"/>
      <c r="U8088" t="s">
        <v>6636</v>
      </c>
    </row>
    <row r="8089" spans="1:21" x14ac:dyDescent="0.25">
      <c r="A8089" t="s">
        <v>6637</v>
      </c>
      <c r="B8089" s="12">
        <v>41810</v>
      </c>
      <c r="C8089" t="s">
        <v>13181</v>
      </c>
      <c r="D8089" s="11">
        <v>46188.549710648098</v>
      </c>
      <c r="E8089" t="s">
        <v>13182</v>
      </c>
      <c r="F8089" t="s">
        <v>6617</v>
      </c>
      <c r="G8089" t="s">
        <v>13133</v>
      </c>
      <c r="H8089" t="s">
        <v>6436</v>
      </c>
      <c r="I8089" t="s">
        <v>55</v>
      </c>
      <c r="J8089" t="s">
        <v>732</v>
      </c>
      <c r="K8089" t="s">
        <v>13139</v>
      </c>
      <c r="L8089" t="s">
        <v>13140</v>
      </c>
      <c r="M8089" t="s">
        <v>13141</v>
      </c>
      <c r="N8089" t="s">
        <v>7365</v>
      </c>
      <c r="O8089" t="s">
        <v>13142</v>
      </c>
      <c r="P8089">
        <v>4000000</v>
      </c>
      <c r="Q8089" t="s">
        <v>6636</v>
      </c>
      <c r="R8089" t="s">
        <v>6636</v>
      </c>
      <c r="S8089" s="12"/>
      <c r="T8089" s="13"/>
      <c r="U8089" t="s">
        <v>8205</v>
      </c>
    </row>
    <row r="8090" spans="1:21" x14ac:dyDescent="0.25">
      <c r="A8090" t="s">
        <v>6619</v>
      </c>
      <c r="B8090" s="12">
        <v>41810</v>
      </c>
      <c r="C8090" t="s">
        <v>13181</v>
      </c>
      <c r="D8090" s="11">
        <v>46188.594930555599</v>
      </c>
      <c r="E8090" t="s">
        <v>13182</v>
      </c>
      <c r="F8090" t="s">
        <v>6617</v>
      </c>
      <c r="G8090" t="s">
        <v>13133</v>
      </c>
      <c r="H8090" t="s">
        <v>6436</v>
      </c>
      <c r="I8090" t="s">
        <v>55</v>
      </c>
      <c r="J8090" t="s">
        <v>732</v>
      </c>
      <c r="K8090" t="s">
        <v>13139</v>
      </c>
      <c r="L8090" t="s">
        <v>13140</v>
      </c>
      <c r="M8090" t="s">
        <v>13141</v>
      </c>
      <c r="N8090" t="s">
        <v>7365</v>
      </c>
      <c r="O8090" t="s">
        <v>13142</v>
      </c>
      <c r="P8090">
        <v>4000000</v>
      </c>
      <c r="Q8090" t="s">
        <v>6636</v>
      </c>
      <c r="R8090" t="s">
        <v>6636</v>
      </c>
      <c r="S8090" s="12"/>
      <c r="T8090" s="13"/>
      <c r="U8090" t="s">
        <v>8205</v>
      </c>
    </row>
    <row r="8091" spans="1:21" x14ac:dyDescent="0.25">
      <c r="A8091" t="s">
        <v>6637</v>
      </c>
      <c r="B8091" s="12">
        <v>41829</v>
      </c>
      <c r="C8091" t="s">
        <v>6656</v>
      </c>
      <c r="D8091" s="11">
        <v>46188.779791666697</v>
      </c>
      <c r="E8091" t="s">
        <v>6657</v>
      </c>
      <c r="F8091" t="s">
        <v>6617</v>
      </c>
      <c r="G8091" t="s">
        <v>13133</v>
      </c>
      <c r="H8091" t="s">
        <v>6436</v>
      </c>
      <c r="I8091" t="s">
        <v>6623</v>
      </c>
      <c r="J8091" t="s">
        <v>6647</v>
      </c>
      <c r="K8091" t="s">
        <v>13139</v>
      </c>
      <c r="L8091" t="s">
        <v>13140</v>
      </c>
      <c r="M8091" t="s">
        <v>13141</v>
      </c>
      <c r="N8091" t="s">
        <v>7365</v>
      </c>
      <c r="O8091" t="s">
        <v>13142</v>
      </c>
      <c r="P8091">
        <v>4000000</v>
      </c>
      <c r="Q8091" t="s">
        <v>6636</v>
      </c>
      <c r="R8091" t="s">
        <v>6636</v>
      </c>
      <c r="S8091" s="12"/>
      <c r="T8091" s="13"/>
      <c r="U8091" t="s">
        <v>6636</v>
      </c>
    </row>
    <row r="8092" spans="1:21" x14ac:dyDescent="0.25">
      <c r="A8092" t="s">
        <v>6619</v>
      </c>
      <c r="B8092" s="12">
        <v>41829</v>
      </c>
      <c r="C8092" t="s">
        <v>6656</v>
      </c>
      <c r="D8092" s="11">
        <v>46188.779791666697</v>
      </c>
      <c r="E8092" t="s">
        <v>6657</v>
      </c>
      <c r="F8092" t="s">
        <v>6617</v>
      </c>
      <c r="G8092" t="s">
        <v>13133</v>
      </c>
      <c r="H8092" t="s">
        <v>6436</v>
      </c>
      <c r="I8092" t="s">
        <v>6623</v>
      </c>
      <c r="J8092" t="s">
        <v>6647</v>
      </c>
      <c r="K8092" t="s">
        <v>13139</v>
      </c>
      <c r="L8092" t="s">
        <v>13140</v>
      </c>
      <c r="M8092" t="s">
        <v>13141</v>
      </c>
      <c r="N8092" t="s">
        <v>7365</v>
      </c>
      <c r="O8092" t="s">
        <v>13142</v>
      </c>
      <c r="P8092">
        <v>4000000</v>
      </c>
      <c r="Q8092" t="s">
        <v>6636</v>
      </c>
      <c r="R8092" t="s">
        <v>6636</v>
      </c>
      <c r="S8092" s="12"/>
      <c r="T8092" s="13"/>
      <c r="U8092" t="s">
        <v>6636</v>
      </c>
    </row>
    <row r="8093" spans="1:21" x14ac:dyDescent="0.25">
      <c r="A8093" t="s">
        <v>6619</v>
      </c>
      <c r="B8093" s="12">
        <v>41922</v>
      </c>
      <c r="C8093" t="s">
        <v>9637</v>
      </c>
      <c r="D8093" s="11">
        <v>46190.582905092597</v>
      </c>
      <c r="E8093" t="s">
        <v>9638</v>
      </c>
      <c r="F8093" t="s">
        <v>6617</v>
      </c>
      <c r="G8093" t="s">
        <v>13133</v>
      </c>
      <c r="H8093" t="s">
        <v>6436</v>
      </c>
      <c r="I8093" t="s">
        <v>65</v>
      </c>
      <c r="J8093" t="s">
        <v>2226</v>
      </c>
      <c r="K8093" t="s">
        <v>13139</v>
      </c>
      <c r="L8093" t="s">
        <v>13140</v>
      </c>
      <c r="M8093" t="s">
        <v>13141</v>
      </c>
      <c r="N8093" t="s">
        <v>7365</v>
      </c>
      <c r="O8093" t="s">
        <v>13142</v>
      </c>
      <c r="P8093">
        <v>4000000</v>
      </c>
      <c r="Q8093" t="s">
        <v>6636</v>
      </c>
      <c r="R8093" t="s">
        <v>6636</v>
      </c>
      <c r="S8093" s="12"/>
      <c r="T8093" s="13"/>
      <c r="U8093" t="s">
        <v>6636</v>
      </c>
    </row>
    <row r="8094" spans="1:21" x14ac:dyDescent="0.25">
      <c r="A8094" t="s">
        <v>6637</v>
      </c>
      <c r="B8094" s="12">
        <v>42146</v>
      </c>
      <c r="C8094" t="s">
        <v>13183</v>
      </c>
      <c r="D8094" s="11">
        <v>46191.700590277796</v>
      </c>
      <c r="E8094" t="s">
        <v>13184</v>
      </c>
      <c r="F8094" t="s">
        <v>6617</v>
      </c>
      <c r="G8094" t="s">
        <v>13133</v>
      </c>
      <c r="H8094" t="s">
        <v>6436</v>
      </c>
      <c r="I8094" t="s">
        <v>55</v>
      </c>
      <c r="J8094" t="s">
        <v>44</v>
      </c>
      <c r="K8094" t="s">
        <v>13139</v>
      </c>
      <c r="L8094" t="s">
        <v>13140</v>
      </c>
      <c r="M8094" t="s">
        <v>13141</v>
      </c>
      <c r="N8094" t="s">
        <v>7365</v>
      </c>
      <c r="O8094" t="s">
        <v>13142</v>
      </c>
      <c r="P8094">
        <v>4000000</v>
      </c>
      <c r="Q8094" t="s">
        <v>6636</v>
      </c>
      <c r="R8094" t="s">
        <v>6636</v>
      </c>
      <c r="S8094" s="12"/>
      <c r="T8094" s="13"/>
      <c r="U8094" t="s">
        <v>6636</v>
      </c>
    </row>
    <row r="8095" spans="1:21" x14ac:dyDescent="0.25">
      <c r="A8095" t="s">
        <v>6637</v>
      </c>
      <c r="B8095" s="12">
        <v>43103</v>
      </c>
      <c r="C8095" t="s">
        <v>13185</v>
      </c>
      <c r="D8095" s="11">
        <v>46192.163773148102</v>
      </c>
      <c r="E8095" t="s">
        <v>13186</v>
      </c>
      <c r="F8095" t="s">
        <v>6617</v>
      </c>
      <c r="G8095" t="s">
        <v>13133</v>
      </c>
      <c r="H8095" t="s">
        <v>6436</v>
      </c>
      <c r="I8095" t="s">
        <v>55</v>
      </c>
      <c r="J8095" t="s">
        <v>732</v>
      </c>
      <c r="K8095" t="s">
        <v>13139</v>
      </c>
      <c r="L8095" t="s">
        <v>13140</v>
      </c>
      <c r="M8095" t="s">
        <v>13141</v>
      </c>
      <c r="N8095" t="s">
        <v>7365</v>
      </c>
      <c r="O8095" t="s">
        <v>13142</v>
      </c>
      <c r="P8095">
        <v>4000000</v>
      </c>
      <c r="Q8095" t="s">
        <v>6636</v>
      </c>
      <c r="R8095" t="s">
        <v>6636</v>
      </c>
      <c r="S8095" s="12"/>
      <c r="T8095" s="13"/>
      <c r="U8095" t="s">
        <v>7056</v>
      </c>
    </row>
    <row r="8096" spans="1:21" x14ac:dyDescent="0.25">
      <c r="A8096" t="s">
        <v>6637</v>
      </c>
      <c r="B8096" s="12">
        <v>42040</v>
      </c>
      <c r="C8096" t="s">
        <v>6668</v>
      </c>
      <c r="D8096" s="11">
        <v>46192.485034722202</v>
      </c>
      <c r="E8096" t="s">
        <v>6669</v>
      </c>
      <c r="F8096" t="s">
        <v>6617</v>
      </c>
      <c r="G8096" t="s">
        <v>13133</v>
      </c>
      <c r="H8096" t="s">
        <v>6436</v>
      </c>
      <c r="I8096" t="s">
        <v>6623</v>
      </c>
      <c r="J8096" t="s">
        <v>6670</v>
      </c>
      <c r="K8096" t="s">
        <v>13139</v>
      </c>
      <c r="L8096" t="s">
        <v>13140</v>
      </c>
      <c r="M8096" t="s">
        <v>13141</v>
      </c>
      <c r="N8096" t="s">
        <v>7365</v>
      </c>
      <c r="O8096" t="s">
        <v>13142</v>
      </c>
      <c r="P8096">
        <v>4000000</v>
      </c>
      <c r="Q8096" t="s">
        <v>6636</v>
      </c>
      <c r="R8096" t="s">
        <v>6636</v>
      </c>
      <c r="S8096" s="12"/>
      <c r="T8096" s="13"/>
      <c r="U8096" t="s">
        <v>6671</v>
      </c>
    </row>
    <row r="8097" spans="1:21" x14ac:dyDescent="0.25">
      <c r="A8097" t="s">
        <v>6619</v>
      </c>
      <c r="B8097" s="12">
        <v>42040</v>
      </c>
      <c r="C8097" t="s">
        <v>6668</v>
      </c>
      <c r="D8097" s="11">
        <v>46192.492893518502</v>
      </c>
      <c r="E8097" t="s">
        <v>6669</v>
      </c>
      <c r="F8097" t="s">
        <v>6617</v>
      </c>
      <c r="G8097" t="s">
        <v>13133</v>
      </c>
      <c r="H8097" t="s">
        <v>6436</v>
      </c>
      <c r="I8097" t="s">
        <v>6623</v>
      </c>
      <c r="J8097" t="s">
        <v>6670</v>
      </c>
      <c r="K8097" t="s">
        <v>13139</v>
      </c>
      <c r="L8097" t="s">
        <v>13140</v>
      </c>
      <c r="M8097" t="s">
        <v>13141</v>
      </c>
      <c r="N8097" t="s">
        <v>7365</v>
      </c>
      <c r="O8097" t="s">
        <v>13142</v>
      </c>
      <c r="P8097">
        <v>4000000</v>
      </c>
      <c r="Q8097" t="s">
        <v>6636</v>
      </c>
      <c r="R8097" t="s">
        <v>6636</v>
      </c>
      <c r="S8097" s="12"/>
      <c r="T8097" s="13"/>
      <c r="U8097" t="s">
        <v>6671</v>
      </c>
    </row>
    <row r="8098" spans="1:21" x14ac:dyDescent="0.25">
      <c r="A8098" t="s">
        <v>6637</v>
      </c>
      <c r="B8098" s="12">
        <v>42148</v>
      </c>
      <c r="C8098" t="s">
        <v>13187</v>
      </c>
      <c r="D8098" s="11">
        <v>46192.854097222204</v>
      </c>
      <c r="E8098" t="s">
        <v>13188</v>
      </c>
      <c r="F8098" t="s">
        <v>6617</v>
      </c>
      <c r="G8098" t="s">
        <v>13133</v>
      </c>
      <c r="H8098" t="s">
        <v>6436</v>
      </c>
      <c r="I8098" t="s">
        <v>6636</v>
      </c>
      <c r="J8098" t="s">
        <v>6636</v>
      </c>
      <c r="K8098" t="s">
        <v>13139</v>
      </c>
      <c r="L8098" t="s">
        <v>13140</v>
      </c>
      <c r="M8098" t="s">
        <v>13141</v>
      </c>
      <c r="N8098" t="s">
        <v>7365</v>
      </c>
      <c r="O8098" t="s">
        <v>13142</v>
      </c>
      <c r="P8098">
        <v>4000000</v>
      </c>
      <c r="Q8098" t="s">
        <v>6636</v>
      </c>
      <c r="R8098" t="s">
        <v>6636</v>
      </c>
      <c r="S8098" s="12"/>
      <c r="T8098" s="13"/>
      <c r="U8098" t="s">
        <v>6636</v>
      </c>
    </row>
    <row r="8099" spans="1:21" x14ac:dyDescent="0.25">
      <c r="A8099" t="s">
        <v>6637</v>
      </c>
      <c r="B8099" s="12">
        <v>40741</v>
      </c>
      <c r="C8099" t="s">
        <v>13189</v>
      </c>
      <c r="D8099" s="11">
        <v>46192.999988425901</v>
      </c>
      <c r="E8099" t="s">
        <v>13190</v>
      </c>
      <c r="F8099" t="s">
        <v>6617</v>
      </c>
      <c r="G8099" t="s">
        <v>13133</v>
      </c>
      <c r="H8099" t="s">
        <v>6436</v>
      </c>
      <c r="I8099" t="s">
        <v>55</v>
      </c>
      <c r="J8099" t="s">
        <v>176</v>
      </c>
      <c r="K8099" t="s">
        <v>13139</v>
      </c>
      <c r="L8099" t="s">
        <v>13140</v>
      </c>
      <c r="M8099" t="s">
        <v>13141</v>
      </c>
      <c r="N8099" t="s">
        <v>7365</v>
      </c>
      <c r="O8099" t="s">
        <v>13142</v>
      </c>
      <c r="P8099">
        <v>4000000</v>
      </c>
      <c r="Q8099" t="s">
        <v>6636</v>
      </c>
      <c r="R8099" t="s">
        <v>6636</v>
      </c>
      <c r="S8099" s="12"/>
      <c r="T8099" s="13"/>
      <c r="U8099" t="s">
        <v>6636</v>
      </c>
    </row>
    <row r="8100" spans="1:21" x14ac:dyDescent="0.25">
      <c r="A8100" t="s">
        <v>6637</v>
      </c>
      <c r="B8100" s="12">
        <v>42136</v>
      </c>
      <c r="C8100" t="s">
        <v>13191</v>
      </c>
      <c r="D8100" s="11">
        <v>46193.587453703702</v>
      </c>
      <c r="E8100" t="s">
        <v>13192</v>
      </c>
      <c r="F8100" t="s">
        <v>6617</v>
      </c>
      <c r="G8100" t="s">
        <v>13133</v>
      </c>
      <c r="H8100" t="s">
        <v>6436</v>
      </c>
      <c r="I8100" t="s">
        <v>6623</v>
      </c>
      <c r="J8100" t="s">
        <v>6702</v>
      </c>
      <c r="K8100" t="s">
        <v>13139</v>
      </c>
      <c r="L8100" t="s">
        <v>13140</v>
      </c>
      <c r="M8100" t="s">
        <v>13141</v>
      </c>
      <c r="N8100" t="s">
        <v>7365</v>
      </c>
      <c r="O8100" t="s">
        <v>13142</v>
      </c>
      <c r="P8100">
        <v>4000000</v>
      </c>
      <c r="Q8100" t="s">
        <v>6636</v>
      </c>
      <c r="R8100" t="s">
        <v>6636</v>
      </c>
      <c r="S8100" s="12"/>
      <c r="T8100" s="13"/>
      <c r="U8100" t="s">
        <v>6636</v>
      </c>
    </row>
    <row r="8101" spans="1:21" x14ac:dyDescent="0.25">
      <c r="A8101" t="s">
        <v>6619</v>
      </c>
      <c r="B8101" s="12">
        <v>42136</v>
      </c>
      <c r="C8101" t="s">
        <v>13191</v>
      </c>
      <c r="D8101" s="11">
        <v>46193.587453703702</v>
      </c>
      <c r="E8101" t="s">
        <v>13192</v>
      </c>
      <c r="F8101" t="s">
        <v>6617</v>
      </c>
      <c r="G8101" t="s">
        <v>13133</v>
      </c>
      <c r="H8101" t="s">
        <v>6436</v>
      </c>
      <c r="I8101" t="s">
        <v>6623</v>
      </c>
      <c r="J8101" t="s">
        <v>6702</v>
      </c>
      <c r="K8101" t="s">
        <v>13139</v>
      </c>
      <c r="L8101" t="s">
        <v>13140</v>
      </c>
      <c r="M8101" t="s">
        <v>13141</v>
      </c>
      <c r="N8101" t="s">
        <v>7365</v>
      </c>
      <c r="O8101" t="s">
        <v>13142</v>
      </c>
      <c r="P8101">
        <v>4000000</v>
      </c>
      <c r="Q8101" t="s">
        <v>6636</v>
      </c>
      <c r="R8101" t="s">
        <v>6636</v>
      </c>
      <c r="S8101" s="12"/>
      <c r="T8101" s="13"/>
      <c r="U8101" t="s">
        <v>6636</v>
      </c>
    </row>
    <row r="8102" spans="1:21" x14ac:dyDescent="0.25">
      <c r="A8102" t="s">
        <v>6637</v>
      </c>
      <c r="B8102" s="12">
        <v>42143</v>
      </c>
      <c r="C8102" t="s">
        <v>13193</v>
      </c>
      <c r="D8102" s="11">
        <v>46193.638067129599</v>
      </c>
      <c r="E8102" t="s">
        <v>13194</v>
      </c>
      <c r="F8102" t="s">
        <v>6617</v>
      </c>
      <c r="G8102" t="s">
        <v>13133</v>
      </c>
      <c r="H8102" t="s">
        <v>6436</v>
      </c>
      <c r="I8102" t="s">
        <v>3863</v>
      </c>
      <c r="J8102" t="s">
        <v>13195</v>
      </c>
      <c r="K8102" t="s">
        <v>13139</v>
      </c>
      <c r="L8102" t="s">
        <v>13140</v>
      </c>
      <c r="M8102" t="s">
        <v>13141</v>
      </c>
      <c r="N8102" t="s">
        <v>7365</v>
      </c>
      <c r="O8102" t="s">
        <v>13142</v>
      </c>
      <c r="P8102">
        <v>4000000</v>
      </c>
      <c r="Q8102" t="s">
        <v>6636</v>
      </c>
      <c r="R8102" t="s">
        <v>6636</v>
      </c>
      <c r="S8102" s="12"/>
      <c r="T8102" s="13"/>
      <c r="U8102" t="s">
        <v>6636</v>
      </c>
    </row>
    <row r="8103" spans="1:21" x14ac:dyDescent="0.25">
      <c r="A8103" t="s">
        <v>6619</v>
      </c>
      <c r="B8103" s="12">
        <v>42143</v>
      </c>
      <c r="C8103" t="s">
        <v>13193</v>
      </c>
      <c r="D8103" s="11">
        <v>46193.638067129599</v>
      </c>
      <c r="E8103" t="s">
        <v>13194</v>
      </c>
      <c r="F8103" t="s">
        <v>6617</v>
      </c>
      <c r="G8103" t="s">
        <v>13133</v>
      </c>
      <c r="H8103" t="s">
        <v>6436</v>
      </c>
      <c r="I8103" t="s">
        <v>3863</v>
      </c>
      <c r="J8103" t="s">
        <v>13195</v>
      </c>
      <c r="K8103" t="s">
        <v>13139</v>
      </c>
      <c r="L8103" t="s">
        <v>13140</v>
      </c>
      <c r="M8103" t="s">
        <v>13141</v>
      </c>
      <c r="N8103" t="s">
        <v>7365</v>
      </c>
      <c r="O8103" t="s">
        <v>13142</v>
      </c>
      <c r="P8103">
        <v>4000000</v>
      </c>
      <c r="Q8103" t="s">
        <v>6636</v>
      </c>
      <c r="R8103" t="s">
        <v>6636</v>
      </c>
      <c r="S8103" s="12"/>
      <c r="T8103" s="13"/>
      <c r="U8103" t="s">
        <v>6636</v>
      </c>
    </row>
    <row r="8104" spans="1:21" x14ac:dyDescent="0.25">
      <c r="A8104" t="s">
        <v>6619</v>
      </c>
      <c r="B8104" s="12">
        <v>42146</v>
      </c>
      <c r="C8104" t="s">
        <v>13183</v>
      </c>
      <c r="D8104" s="11">
        <v>46193.672060185199</v>
      </c>
      <c r="E8104" t="s">
        <v>13184</v>
      </c>
      <c r="F8104" t="s">
        <v>6617</v>
      </c>
      <c r="G8104" t="s">
        <v>13133</v>
      </c>
      <c r="H8104" t="s">
        <v>6436</v>
      </c>
      <c r="I8104" t="s">
        <v>55</v>
      </c>
      <c r="J8104" t="s">
        <v>44</v>
      </c>
      <c r="K8104" t="s">
        <v>13139</v>
      </c>
      <c r="L8104" t="s">
        <v>13140</v>
      </c>
      <c r="M8104" t="s">
        <v>13141</v>
      </c>
      <c r="N8104" t="s">
        <v>7365</v>
      </c>
      <c r="O8104" t="s">
        <v>13142</v>
      </c>
      <c r="P8104">
        <v>4000000</v>
      </c>
      <c r="Q8104" t="s">
        <v>6636</v>
      </c>
      <c r="R8104" t="s">
        <v>6636</v>
      </c>
      <c r="S8104" s="12"/>
      <c r="T8104" s="13"/>
      <c r="U8104" t="s">
        <v>6636</v>
      </c>
    </row>
    <row r="8105" spans="1:21" x14ac:dyDescent="0.25">
      <c r="A8105" t="s">
        <v>6619</v>
      </c>
      <c r="B8105" s="12">
        <v>42148</v>
      </c>
      <c r="C8105" t="s">
        <v>13187</v>
      </c>
      <c r="D8105" s="11">
        <v>46193.690289351798</v>
      </c>
      <c r="E8105" t="s">
        <v>13188</v>
      </c>
      <c r="F8105" t="s">
        <v>6617</v>
      </c>
      <c r="G8105" t="s">
        <v>13133</v>
      </c>
      <c r="H8105" t="s">
        <v>6436</v>
      </c>
      <c r="I8105" t="s">
        <v>6636</v>
      </c>
      <c r="J8105" t="s">
        <v>6636</v>
      </c>
      <c r="K8105" t="s">
        <v>13139</v>
      </c>
      <c r="L8105" t="s">
        <v>13140</v>
      </c>
      <c r="M8105" t="s">
        <v>13141</v>
      </c>
      <c r="N8105" t="s">
        <v>7365</v>
      </c>
      <c r="O8105" t="s">
        <v>13142</v>
      </c>
      <c r="P8105">
        <v>4000000</v>
      </c>
      <c r="Q8105" t="s">
        <v>6636</v>
      </c>
      <c r="R8105" t="s">
        <v>6636</v>
      </c>
      <c r="S8105" s="12"/>
      <c r="T8105" s="13"/>
      <c r="U8105" t="s">
        <v>6636</v>
      </c>
    </row>
    <row r="8106" spans="1:21" x14ac:dyDescent="0.25">
      <c r="A8106" t="s">
        <v>6619</v>
      </c>
      <c r="B8106" s="12">
        <v>42212</v>
      </c>
      <c r="C8106" t="s">
        <v>8793</v>
      </c>
      <c r="D8106" s="11">
        <v>46194.807048611103</v>
      </c>
      <c r="E8106" t="s">
        <v>8794</v>
      </c>
      <c r="F8106" t="s">
        <v>6617</v>
      </c>
      <c r="G8106" t="s">
        <v>13133</v>
      </c>
      <c r="H8106" t="s">
        <v>6436</v>
      </c>
      <c r="I8106" t="s">
        <v>65</v>
      </c>
      <c r="J8106" t="s">
        <v>2226</v>
      </c>
      <c r="K8106" t="s">
        <v>13139</v>
      </c>
      <c r="L8106" t="s">
        <v>13140</v>
      </c>
      <c r="M8106" t="s">
        <v>13141</v>
      </c>
      <c r="N8106" t="s">
        <v>7365</v>
      </c>
      <c r="O8106" t="s">
        <v>13142</v>
      </c>
      <c r="P8106">
        <v>4000000</v>
      </c>
      <c r="Q8106" t="s">
        <v>6636</v>
      </c>
      <c r="R8106" t="s">
        <v>6636</v>
      </c>
      <c r="S8106" s="12"/>
      <c r="T8106" s="13"/>
      <c r="U8106" t="s">
        <v>6650</v>
      </c>
    </row>
    <row r="8107" spans="1:21" x14ac:dyDescent="0.25">
      <c r="A8107" t="s">
        <v>6637</v>
      </c>
      <c r="B8107" s="12">
        <v>42291</v>
      </c>
      <c r="C8107" t="s">
        <v>13196</v>
      </c>
      <c r="D8107" s="11">
        <v>46196.466284722199</v>
      </c>
      <c r="E8107" t="s">
        <v>13197</v>
      </c>
      <c r="F8107" t="s">
        <v>6617</v>
      </c>
      <c r="G8107" t="s">
        <v>13133</v>
      </c>
      <c r="H8107" t="s">
        <v>6436</v>
      </c>
      <c r="I8107" t="s">
        <v>3863</v>
      </c>
      <c r="J8107" t="s">
        <v>7294</v>
      </c>
      <c r="K8107" t="s">
        <v>13139</v>
      </c>
      <c r="L8107" t="s">
        <v>13140</v>
      </c>
      <c r="M8107" t="s">
        <v>13141</v>
      </c>
      <c r="N8107" t="s">
        <v>7365</v>
      </c>
      <c r="O8107" t="s">
        <v>13142</v>
      </c>
      <c r="P8107">
        <v>4000000</v>
      </c>
      <c r="Q8107" t="s">
        <v>6636</v>
      </c>
      <c r="R8107" t="s">
        <v>6636</v>
      </c>
      <c r="S8107" s="12"/>
      <c r="T8107" s="13"/>
      <c r="U8107" t="s">
        <v>6629</v>
      </c>
    </row>
    <row r="8108" spans="1:21" x14ac:dyDescent="0.25">
      <c r="A8108" t="s">
        <v>6619</v>
      </c>
      <c r="B8108" s="12">
        <v>42291</v>
      </c>
      <c r="C8108" t="s">
        <v>13196</v>
      </c>
      <c r="D8108" s="11">
        <v>46196.479409722197</v>
      </c>
      <c r="E8108" t="s">
        <v>13197</v>
      </c>
      <c r="F8108" t="s">
        <v>6617</v>
      </c>
      <c r="G8108" t="s">
        <v>13133</v>
      </c>
      <c r="H8108" t="s">
        <v>6436</v>
      </c>
      <c r="I8108" t="s">
        <v>3863</v>
      </c>
      <c r="J8108" t="s">
        <v>7294</v>
      </c>
      <c r="K8108" t="s">
        <v>13139</v>
      </c>
      <c r="L8108" t="s">
        <v>13140</v>
      </c>
      <c r="M8108" t="s">
        <v>13141</v>
      </c>
      <c r="N8108" t="s">
        <v>7365</v>
      </c>
      <c r="O8108" t="s">
        <v>13142</v>
      </c>
      <c r="P8108">
        <v>4000000</v>
      </c>
      <c r="Q8108" t="s">
        <v>6636</v>
      </c>
      <c r="R8108" t="s">
        <v>6636</v>
      </c>
      <c r="S8108" s="12"/>
      <c r="T8108" s="13"/>
      <c r="U8108" t="s">
        <v>6629</v>
      </c>
    </row>
    <row r="8109" spans="1:21" x14ac:dyDescent="0.25">
      <c r="A8109" t="s">
        <v>6619</v>
      </c>
      <c r="B8109" s="12">
        <v>42337</v>
      </c>
      <c r="C8109" t="s">
        <v>13177</v>
      </c>
      <c r="D8109" s="11">
        <v>46196.792800925898</v>
      </c>
      <c r="E8109" t="s">
        <v>13178</v>
      </c>
      <c r="F8109" t="s">
        <v>6617</v>
      </c>
      <c r="G8109" t="s">
        <v>13133</v>
      </c>
      <c r="H8109" t="s">
        <v>6436</v>
      </c>
      <c r="I8109" t="s">
        <v>65</v>
      </c>
      <c r="J8109" t="s">
        <v>2226</v>
      </c>
      <c r="K8109" t="s">
        <v>13139</v>
      </c>
      <c r="L8109" t="s">
        <v>13140</v>
      </c>
      <c r="M8109" t="s">
        <v>13141</v>
      </c>
      <c r="N8109" t="s">
        <v>7365</v>
      </c>
      <c r="O8109" t="s">
        <v>13142</v>
      </c>
      <c r="P8109">
        <v>4000000</v>
      </c>
      <c r="Q8109" t="s">
        <v>6636</v>
      </c>
      <c r="R8109" t="s">
        <v>6636</v>
      </c>
      <c r="S8109" s="12"/>
      <c r="T8109" s="13"/>
      <c r="U8109" t="s">
        <v>6636</v>
      </c>
    </row>
    <row r="8110" spans="1:21" x14ac:dyDescent="0.25">
      <c r="A8110" t="s">
        <v>6637</v>
      </c>
      <c r="B8110" s="12">
        <v>42402</v>
      </c>
      <c r="C8110" t="s">
        <v>6683</v>
      </c>
      <c r="D8110" s="11">
        <v>46198.427094907398</v>
      </c>
      <c r="E8110" t="s">
        <v>6684</v>
      </c>
      <c r="F8110" t="s">
        <v>6617</v>
      </c>
      <c r="G8110" t="s">
        <v>13133</v>
      </c>
      <c r="H8110" t="s">
        <v>6436</v>
      </c>
      <c r="I8110" t="s">
        <v>6623</v>
      </c>
      <c r="J8110" t="s">
        <v>6667</v>
      </c>
      <c r="K8110" t="s">
        <v>13139</v>
      </c>
      <c r="L8110" t="s">
        <v>13140</v>
      </c>
      <c r="M8110" t="s">
        <v>13141</v>
      </c>
      <c r="N8110" t="s">
        <v>7365</v>
      </c>
      <c r="O8110" t="s">
        <v>13142</v>
      </c>
      <c r="P8110">
        <v>4000000</v>
      </c>
      <c r="Q8110" t="s">
        <v>6636</v>
      </c>
      <c r="R8110" t="s">
        <v>6636</v>
      </c>
      <c r="S8110" s="12"/>
      <c r="T8110" s="13"/>
      <c r="U8110" t="s">
        <v>6636</v>
      </c>
    </row>
    <row r="8111" spans="1:21" x14ac:dyDescent="0.25">
      <c r="A8111" t="s">
        <v>6619</v>
      </c>
      <c r="B8111" s="12">
        <v>42402</v>
      </c>
      <c r="C8111" t="s">
        <v>6683</v>
      </c>
      <c r="D8111" s="11">
        <v>46198.427094907398</v>
      </c>
      <c r="E8111" t="s">
        <v>6684</v>
      </c>
      <c r="F8111" t="s">
        <v>6617</v>
      </c>
      <c r="G8111" t="s">
        <v>13133</v>
      </c>
      <c r="H8111" t="s">
        <v>6436</v>
      </c>
      <c r="I8111" t="s">
        <v>6623</v>
      </c>
      <c r="J8111" t="s">
        <v>6667</v>
      </c>
      <c r="K8111" t="s">
        <v>13139</v>
      </c>
      <c r="L8111" t="s">
        <v>13140</v>
      </c>
      <c r="M8111" t="s">
        <v>13141</v>
      </c>
      <c r="N8111" t="s">
        <v>7365</v>
      </c>
      <c r="O8111" t="s">
        <v>13142</v>
      </c>
      <c r="P8111">
        <v>4000000</v>
      </c>
      <c r="Q8111" t="s">
        <v>6636</v>
      </c>
      <c r="R8111" t="s">
        <v>6636</v>
      </c>
      <c r="S8111" s="12"/>
      <c r="T8111" s="13"/>
      <c r="U8111" t="s">
        <v>6636</v>
      </c>
    </row>
    <row r="8112" spans="1:21" x14ac:dyDescent="0.25">
      <c r="A8112" t="s">
        <v>6637</v>
      </c>
      <c r="B8112" s="12">
        <v>42212</v>
      </c>
      <c r="C8112" t="s">
        <v>8793</v>
      </c>
      <c r="D8112" s="11">
        <v>46199.576157407399</v>
      </c>
      <c r="E8112" t="s">
        <v>8794</v>
      </c>
      <c r="F8112" t="s">
        <v>6617</v>
      </c>
      <c r="G8112" t="s">
        <v>13133</v>
      </c>
      <c r="H8112" t="s">
        <v>6436</v>
      </c>
      <c r="I8112" t="s">
        <v>65</v>
      </c>
      <c r="J8112" t="s">
        <v>2226</v>
      </c>
      <c r="K8112" t="s">
        <v>13139</v>
      </c>
      <c r="L8112" t="s">
        <v>13140</v>
      </c>
      <c r="M8112" t="s">
        <v>13141</v>
      </c>
      <c r="N8112" t="s">
        <v>7365</v>
      </c>
      <c r="O8112" t="s">
        <v>13142</v>
      </c>
      <c r="P8112">
        <v>4000000</v>
      </c>
      <c r="Q8112" t="s">
        <v>6636</v>
      </c>
      <c r="R8112" t="s">
        <v>6636</v>
      </c>
      <c r="S8112" s="12"/>
      <c r="T8112" s="13"/>
      <c r="U8112" t="s">
        <v>6650</v>
      </c>
    </row>
    <row r="8113" spans="1:21" x14ac:dyDescent="0.25">
      <c r="A8113" t="s">
        <v>6637</v>
      </c>
      <c r="B8113" s="12">
        <v>42485</v>
      </c>
      <c r="C8113" t="s">
        <v>6687</v>
      </c>
      <c r="D8113" s="11">
        <v>46199.679178240702</v>
      </c>
      <c r="E8113" t="s">
        <v>6688</v>
      </c>
      <c r="F8113" t="s">
        <v>6617</v>
      </c>
      <c r="G8113" t="s">
        <v>13133</v>
      </c>
      <c r="H8113" t="s">
        <v>6436</v>
      </c>
      <c r="I8113" t="s">
        <v>6623</v>
      </c>
      <c r="J8113" t="s">
        <v>6647</v>
      </c>
      <c r="K8113" t="s">
        <v>13139</v>
      </c>
      <c r="L8113" t="s">
        <v>13140</v>
      </c>
      <c r="M8113" t="s">
        <v>13141</v>
      </c>
      <c r="N8113" t="s">
        <v>7365</v>
      </c>
      <c r="O8113" t="s">
        <v>13142</v>
      </c>
      <c r="P8113">
        <v>4000000</v>
      </c>
      <c r="Q8113" t="s">
        <v>6636</v>
      </c>
      <c r="R8113" t="s">
        <v>6636</v>
      </c>
      <c r="S8113" s="12"/>
      <c r="T8113" s="13"/>
      <c r="U8113" t="s">
        <v>6689</v>
      </c>
    </row>
    <row r="8114" spans="1:21" x14ac:dyDescent="0.25">
      <c r="A8114" t="s">
        <v>6619</v>
      </c>
      <c r="B8114" s="12">
        <v>42485</v>
      </c>
      <c r="C8114" t="s">
        <v>6687</v>
      </c>
      <c r="D8114" s="11">
        <v>46199.679178240702</v>
      </c>
      <c r="E8114" t="s">
        <v>6688</v>
      </c>
      <c r="F8114" t="s">
        <v>6617</v>
      </c>
      <c r="G8114" t="s">
        <v>13133</v>
      </c>
      <c r="H8114" t="s">
        <v>6436</v>
      </c>
      <c r="I8114" t="s">
        <v>6623</v>
      </c>
      <c r="J8114" t="s">
        <v>6647</v>
      </c>
      <c r="K8114" t="s">
        <v>13139</v>
      </c>
      <c r="L8114" t="s">
        <v>13140</v>
      </c>
      <c r="M8114" t="s">
        <v>13141</v>
      </c>
      <c r="N8114" t="s">
        <v>7365</v>
      </c>
      <c r="O8114" t="s">
        <v>13142</v>
      </c>
      <c r="P8114">
        <v>4000000</v>
      </c>
      <c r="Q8114" t="s">
        <v>6636</v>
      </c>
      <c r="R8114" t="s">
        <v>6636</v>
      </c>
      <c r="S8114" s="12"/>
      <c r="T8114" s="13"/>
      <c r="U8114" t="s">
        <v>6689</v>
      </c>
    </row>
    <row r="8115" spans="1:21" x14ac:dyDescent="0.25">
      <c r="A8115" t="s">
        <v>6637</v>
      </c>
      <c r="B8115" s="12">
        <v>42504</v>
      </c>
      <c r="C8115" t="s">
        <v>13198</v>
      </c>
      <c r="D8115" s="11">
        <v>46199.892025462999</v>
      </c>
      <c r="E8115" t="s">
        <v>13199</v>
      </c>
      <c r="F8115" t="s">
        <v>6617</v>
      </c>
      <c r="G8115" t="s">
        <v>13133</v>
      </c>
      <c r="H8115" t="s">
        <v>6436</v>
      </c>
      <c r="I8115" t="s">
        <v>65</v>
      </c>
      <c r="J8115" t="s">
        <v>573</v>
      </c>
      <c r="K8115" t="s">
        <v>13139</v>
      </c>
      <c r="L8115" t="s">
        <v>13140</v>
      </c>
      <c r="M8115" t="s">
        <v>13141</v>
      </c>
      <c r="N8115" t="s">
        <v>7365</v>
      </c>
      <c r="O8115" t="s">
        <v>13142</v>
      </c>
      <c r="P8115">
        <v>4000000</v>
      </c>
      <c r="Q8115" t="s">
        <v>6636</v>
      </c>
      <c r="R8115" t="s">
        <v>6636</v>
      </c>
      <c r="S8115" s="12"/>
      <c r="T8115" s="13"/>
      <c r="U8115" t="s">
        <v>6636</v>
      </c>
    </row>
    <row r="8116" spans="1:21" x14ac:dyDescent="0.25">
      <c r="A8116" t="s">
        <v>6619</v>
      </c>
      <c r="B8116" s="12">
        <v>42504</v>
      </c>
      <c r="C8116" t="s">
        <v>13198</v>
      </c>
      <c r="D8116" s="11">
        <v>46200.459652777798</v>
      </c>
      <c r="E8116" t="s">
        <v>13199</v>
      </c>
      <c r="F8116" t="s">
        <v>6617</v>
      </c>
      <c r="G8116" t="s">
        <v>13133</v>
      </c>
      <c r="H8116" t="s">
        <v>6436</v>
      </c>
      <c r="I8116" t="s">
        <v>65</v>
      </c>
      <c r="J8116" t="s">
        <v>573</v>
      </c>
      <c r="K8116" t="s">
        <v>13139</v>
      </c>
      <c r="L8116" t="s">
        <v>13140</v>
      </c>
      <c r="M8116" t="s">
        <v>13141</v>
      </c>
      <c r="N8116" t="s">
        <v>7365</v>
      </c>
      <c r="O8116" t="s">
        <v>13142</v>
      </c>
      <c r="P8116">
        <v>4000000</v>
      </c>
      <c r="Q8116" t="s">
        <v>6636</v>
      </c>
      <c r="R8116" t="s">
        <v>6636</v>
      </c>
      <c r="S8116" s="12"/>
      <c r="T8116" s="13"/>
      <c r="U8116" t="s">
        <v>6636</v>
      </c>
    </row>
    <row r="8117" spans="1:21" x14ac:dyDescent="0.25">
      <c r="A8117" t="s">
        <v>6637</v>
      </c>
      <c r="B8117" s="12">
        <v>42520</v>
      </c>
      <c r="C8117" t="s">
        <v>13200</v>
      </c>
      <c r="D8117" s="11">
        <v>46200.5525694444</v>
      </c>
      <c r="E8117" t="s">
        <v>13201</v>
      </c>
      <c r="F8117" t="s">
        <v>6617</v>
      </c>
      <c r="G8117" t="s">
        <v>13133</v>
      </c>
      <c r="H8117" t="s">
        <v>6436</v>
      </c>
      <c r="I8117" t="s">
        <v>65</v>
      </c>
      <c r="J8117" t="s">
        <v>2226</v>
      </c>
      <c r="K8117" t="s">
        <v>13139</v>
      </c>
      <c r="L8117" t="s">
        <v>13140</v>
      </c>
      <c r="M8117" t="s">
        <v>13141</v>
      </c>
      <c r="N8117" t="s">
        <v>7365</v>
      </c>
      <c r="O8117" t="s">
        <v>13142</v>
      </c>
      <c r="P8117">
        <v>4000000</v>
      </c>
      <c r="Q8117" t="s">
        <v>6636</v>
      </c>
      <c r="R8117" t="s">
        <v>6636</v>
      </c>
      <c r="S8117" s="12"/>
      <c r="T8117" s="13"/>
      <c r="U8117" t="s">
        <v>6636</v>
      </c>
    </row>
    <row r="8118" spans="1:21" x14ac:dyDescent="0.25">
      <c r="A8118" t="s">
        <v>6619</v>
      </c>
      <c r="B8118" s="12">
        <v>42520</v>
      </c>
      <c r="C8118" t="s">
        <v>13200</v>
      </c>
      <c r="D8118" s="11">
        <v>46200.579849537004</v>
      </c>
      <c r="E8118" t="s">
        <v>13201</v>
      </c>
      <c r="F8118" t="s">
        <v>6617</v>
      </c>
      <c r="G8118" t="s">
        <v>13133</v>
      </c>
      <c r="H8118" t="s">
        <v>6436</v>
      </c>
      <c r="I8118" t="s">
        <v>65</v>
      </c>
      <c r="J8118" t="s">
        <v>2226</v>
      </c>
      <c r="K8118" t="s">
        <v>13139</v>
      </c>
      <c r="L8118" t="s">
        <v>13140</v>
      </c>
      <c r="M8118" t="s">
        <v>13141</v>
      </c>
      <c r="N8118" t="s">
        <v>7365</v>
      </c>
      <c r="O8118" t="s">
        <v>13142</v>
      </c>
      <c r="P8118">
        <v>4000000</v>
      </c>
      <c r="Q8118" t="s">
        <v>6636</v>
      </c>
      <c r="R8118" t="s">
        <v>6636</v>
      </c>
      <c r="S8118" s="12"/>
      <c r="T8118" s="13"/>
      <c r="U8118" t="s">
        <v>6636</v>
      </c>
    </row>
    <row r="8119" spans="1:21" x14ac:dyDescent="0.25">
      <c r="A8119" t="s">
        <v>6637</v>
      </c>
      <c r="B8119" s="12">
        <v>85249</v>
      </c>
      <c r="C8119" t="s">
        <v>13202</v>
      </c>
      <c r="D8119" s="11">
        <v>46202.723668981504</v>
      </c>
      <c r="E8119" t="s">
        <v>13203</v>
      </c>
      <c r="F8119" t="s">
        <v>6617</v>
      </c>
      <c r="G8119" t="s">
        <v>13133</v>
      </c>
      <c r="H8119" t="s">
        <v>6436</v>
      </c>
      <c r="I8119" t="s">
        <v>6623</v>
      </c>
      <c r="J8119" t="s">
        <v>6702</v>
      </c>
      <c r="K8119" t="s">
        <v>13139</v>
      </c>
      <c r="L8119" t="s">
        <v>13140</v>
      </c>
      <c r="M8119" t="s">
        <v>13141</v>
      </c>
      <c r="N8119" t="s">
        <v>7365</v>
      </c>
      <c r="O8119" t="s">
        <v>13142</v>
      </c>
      <c r="P8119">
        <v>8000000</v>
      </c>
      <c r="Q8119" t="s">
        <v>6636</v>
      </c>
      <c r="R8119" t="s">
        <v>6636</v>
      </c>
      <c r="S8119" s="12"/>
      <c r="T8119" s="13"/>
      <c r="U8119" t="s">
        <v>6636</v>
      </c>
    </row>
    <row r="8120" spans="1:21" x14ac:dyDescent="0.25">
      <c r="A8120" t="s">
        <v>6619</v>
      </c>
      <c r="B8120" s="12">
        <v>42625</v>
      </c>
      <c r="C8120" t="s">
        <v>13202</v>
      </c>
      <c r="D8120" s="11">
        <v>46202.725370370397</v>
      </c>
      <c r="E8120" t="s">
        <v>13203</v>
      </c>
      <c r="F8120" t="s">
        <v>6617</v>
      </c>
      <c r="G8120" t="s">
        <v>13133</v>
      </c>
      <c r="H8120" t="s">
        <v>6436</v>
      </c>
      <c r="I8120" t="s">
        <v>6623</v>
      </c>
      <c r="J8120" t="s">
        <v>6702</v>
      </c>
      <c r="K8120" t="s">
        <v>13139</v>
      </c>
      <c r="L8120" t="s">
        <v>13140</v>
      </c>
      <c r="M8120" t="s">
        <v>13141</v>
      </c>
      <c r="N8120" t="s">
        <v>7365</v>
      </c>
      <c r="O8120" t="s">
        <v>13142</v>
      </c>
      <c r="P8120">
        <v>4000000</v>
      </c>
      <c r="Q8120" t="s">
        <v>6636</v>
      </c>
      <c r="R8120" t="s">
        <v>6636</v>
      </c>
      <c r="S8120" s="12"/>
      <c r="T8120" s="13"/>
      <c r="U8120" t="s">
        <v>6636</v>
      </c>
    </row>
    <row r="8121" spans="1:21" x14ac:dyDescent="0.25">
      <c r="A8121" t="s">
        <v>6637</v>
      </c>
      <c r="B8121" s="12">
        <v>42656</v>
      </c>
      <c r="C8121" t="s">
        <v>13204</v>
      </c>
      <c r="D8121" s="11">
        <v>46202.808125000003</v>
      </c>
      <c r="E8121" t="s">
        <v>13205</v>
      </c>
      <c r="F8121" t="s">
        <v>6617</v>
      </c>
      <c r="G8121" t="s">
        <v>13133</v>
      </c>
      <c r="H8121" t="s">
        <v>6436</v>
      </c>
      <c r="I8121" t="s">
        <v>55</v>
      </c>
      <c r="J8121" t="s">
        <v>176</v>
      </c>
      <c r="K8121" t="s">
        <v>13139</v>
      </c>
      <c r="L8121" t="s">
        <v>13140</v>
      </c>
      <c r="M8121" t="s">
        <v>13141</v>
      </c>
      <c r="N8121" t="s">
        <v>7365</v>
      </c>
      <c r="O8121" t="s">
        <v>13142</v>
      </c>
      <c r="P8121">
        <v>4000000</v>
      </c>
      <c r="Q8121" t="s">
        <v>6636</v>
      </c>
      <c r="R8121" t="s">
        <v>6636</v>
      </c>
      <c r="S8121" s="12"/>
      <c r="T8121" s="13"/>
      <c r="U8121" t="s">
        <v>6636</v>
      </c>
    </row>
    <row r="8122" spans="1:21" x14ac:dyDescent="0.25">
      <c r="A8122" t="s">
        <v>6619</v>
      </c>
      <c r="B8122" s="12">
        <v>42656</v>
      </c>
      <c r="C8122" t="s">
        <v>13204</v>
      </c>
      <c r="D8122" s="11">
        <v>46203.569780092599</v>
      </c>
      <c r="E8122" t="s">
        <v>13205</v>
      </c>
      <c r="F8122" t="s">
        <v>6617</v>
      </c>
      <c r="G8122" t="s">
        <v>13133</v>
      </c>
      <c r="H8122" t="s">
        <v>6436</v>
      </c>
      <c r="I8122" t="s">
        <v>55</v>
      </c>
      <c r="J8122" t="s">
        <v>176</v>
      </c>
      <c r="K8122" t="s">
        <v>13139</v>
      </c>
      <c r="L8122" t="s">
        <v>13140</v>
      </c>
      <c r="M8122" t="s">
        <v>13141</v>
      </c>
      <c r="N8122" t="s">
        <v>7365</v>
      </c>
      <c r="O8122" t="s">
        <v>13142</v>
      </c>
      <c r="P8122">
        <v>4000000</v>
      </c>
      <c r="Q8122" t="s">
        <v>6636</v>
      </c>
      <c r="R8122" t="s">
        <v>6636</v>
      </c>
      <c r="S8122" s="12"/>
      <c r="T8122" s="13"/>
      <c r="U8122" t="s">
        <v>6636</v>
      </c>
    </row>
    <row r="8123" spans="1:21" x14ac:dyDescent="0.25">
      <c r="A8123" t="s">
        <v>6637</v>
      </c>
      <c r="B8123" s="12">
        <v>42985</v>
      </c>
      <c r="C8123" t="s">
        <v>13206</v>
      </c>
      <c r="D8123" s="11">
        <v>46204.926620370403</v>
      </c>
      <c r="E8123" t="s">
        <v>13207</v>
      </c>
      <c r="F8123" t="s">
        <v>6617</v>
      </c>
      <c r="G8123" t="s">
        <v>13133</v>
      </c>
      <c r="H8123" t="s">
        <v>6436</v>
      </c>
      <c r="I8123" t="s">
        <v>65</v>
      </c>
      <c r="J8123" t="s">
        <v>219</v>
      </c>
      <c r="K8123" t="s">
        <v>13139</v>
      </c>
      <c r="L8123" t="s">
        <v>13140</v>
      </c>
      <c r="M8123" t="s">
        <v>13141</v>
      </c>
      <c r="N8123" t="s">
        <v>7365</v>
      </c>
      <c r="O8123" t="s">
        <v>13142</v>
      </c>
      <c r="P8123">
        <v>4000000</v>
      </c>
      <c r="Q8123" t="s">
        <v>6636</v>
      </c>
      <c r="R8123" t="s">
        <v>6636</v>
      </c>
      <c r="S8123" s="12"/>
      <c r="T8123" s="13"/>
      <c r="U8123" t="s">
        <v>6636</v>
      </c>
    </row>
    <row r="8124" spans="1:21" x14ac:dyDescent="0.25">
      <c r="A8124" t="s">
        <v>6637</v>
      </c>
      <c r="B8124" s="12">
        <v>42778</v>
      </c>
      <c r="C8124" t="s">
        <v>13208</v>
      </c>
      <c r="D8124" s="11">
        <v>46206.554803240702</v>
      </c>
      <c r="E8124" t="s">
        <v>13209</v>
      </c>
      <c r="F8124" t="s">
        <v>6617</v>
      </c>
      <c r="G8124" t="s">
        <v>13133</v>
      </c>
      <c r="H8124" t="s">
        <v>6436</v>
      </c>
      <c r="I8124" t="s">
        <v>55</v>
      </c>
      <c r="J8124" t="s">
        <v>176</v>
      </c>
      <c r="K8124" t="s">
        <v>13139</v>
      </c>
      <c r="L8124" t="s">
        <v>13140</v>
      </c>
      <c r="M8124" t="s">
        <v>13141</v>
      </c>
      <c r="N8124" t="s">
        <v>7365</v>
      </c>
      <c r="O8124" t="s">
        <v>13142</v>
      </c>
      <c r="P8124">
        <v>4000000</v>
      </c>
      <c r="Q8124" t="s">
        <v>6636</v>
      </c>
      <c r="R8124" t="s">
        <v>6636</v>
      </c>
      <c r="S8124" s="12"/>
      <c r="T8124" s="13"/>
      <c r="U8124" t="s">
        <v>6636</v>
      </c>
    </row>
    <row r="8125" spans="1:21" x14ac:dyDescent="0.25">
      <c r="A8125" t="s">
        <v>6619</v>
      </c>
      <c r="B8125" s="12">
        <v>42778</v>
      </c>
      <c r="C8125" t="s">
        <v>13208</v>
      </c>
      <c r="D8125" s="11">
        <v>46206.6120717593</v>
      </c>
      <c r="E8125" t="s">
        <v>13209</v>
      </c>
      <c r="F8125" t="s">
        <v>6617</v>
      </c>
      <c r="G8125" t="s">
        <v>13133</v>
      </c>
      <c r="H8125" t="s">
        <v>6436</v>
      </c>
      <c r="I8125" t="s">
        <v>55</v>
      </c>
      <c r="J8125" t="s">
        <v>176</v>
      </c>
      <c r="K8125" t="s">
        <v>13139</v>
      </c>
      <c r="L8125" t="s">
        <v>13140</v>
      </c>
      <c r="M8125" t="s">
        <v>13141</v>
      </c>
      <c r="N8125" t="s">
        <v>7365</v>
      </c>
      <c r="O8125" t="s">
        <v>13142</v>
      </c>
      <c r="P8125">
        <v>4000000</v>
      </c>
      <c r="Q8125" t="s">
        <v>6636</v>
      </c>
      <c r="R8125" t="s">
        <v>6636</v>
      </c>
      <c r="S8125" s="12"/>
      <c r="T8125" s="13"/>
      <c r="U8125" t="s">
        <v>6636</v>
      </c>
    </row>
    <row r="8126" spans="1:21" x14ac:dyDescent="0.25">
      <c r="A8126" t="s">
        <v>6637</v>
      </c>
      <c r="B8126" s="12">
        <v>42803</v>
      </c>
      <c r="C8126" t="s">
        <v>13210</v>
      </c>
      <c r="D8126" s="11">
        <v>46207.380763888897</v>
      </c>
      <c r="E8126" t="s">
        <v>13211</v>
      </c>
      <c r="F8126" t="s">
        <v>6617</v>
      </c>
      <c r="G8126" t="s">
        <v>13133</v>
      </c>
      <c r="H8126" t="s">
        <v>6436</v>
      </c>
      <c r="I8126" t="s">
        <v>55</v>
      </c>
      <c r="J8126" t="s">
        <v>732</v>
      </c>
      <c r="K8126" t="s">
        <v>13139</v>
      </c>
      <c r="L8126" t="s">
        <v>13140</v>
      </c>
      <c r="M8126" t="s">
        <v>13141</v>
      </c>
      <c r="N8126" t="s">
        <v>7365</v>
      </c>
      <c r="O8126" t="s">
        <v>13142</v>
      </c>
      <c r="P8126">
        <v>4000000</v>
      </c>
      <c r="Q8126" t="s">
        <v>6636</v>
      </c>
      <c r="R8126" t="s">
        <v>6636</v>
      </c>
      <c r="S8126" s="12"/>
      <c r="T8126" s="13"/>
      <c r="U8126" t="s">
        <v>6721</v>
      </c>
    </row>
    <row r="8127" spans="1:21" x14ac:dyDescent="0.25">
      <c r="A8127" t="s">
        <v>6619</v>
      </c>
      <c r="B8127" s="12">
        <v>42803</v>
      </c>
      <c r="C8127" t="s">
        <v>13210</v>
      </c>
      <c r="D8127" s="11">
        <v>46207.444479166697</v>
      </c>
      <c r="E8127" t="s">
        <v>13211</v>
      </c>
      <c r="F8127" t="s">
        <v>6617</v>
      </c>
      <c r="G8127" t="s">
        <v>13133</v>
      </c>
      <c r="H8127" t="s">
        <v>6436</v>
      </c>
      <c r="I8127" t="s">
        <v>55</v>
      </c>
      <c r="J8127" t="s">
        <v>732</v>
      </c>
      <c r="K8127" t="s">
        <v>13139</v>
      </c>
      <c r="L8127" t="s">
        <v>13140</v>
      </c>
      <c r="M8127" t="s">
        <v>13141</v>
      </c>
      <c r="N8127" t="s">
        <v>7365</v>
      </c>
      <c r="O8127" t="s">
        <v>13142</v>
      </c>
      <c r="P8127">
        <v>4000000</v>
      </c>
      <c r="Q8127" t="s">
        <v>6636</v>
      </c>
      <c r="R8127" t="s">
        <v>6636</v>
      </c>
      <c r="S8127" s="12"/>
      <c r="T8127" s="13"/>
      <c r="U8127" t="s">
        <v>6721</v>
      </c>
    </row>
    <row r="8128" spans="1:21" x14ac:dyDescent="0.25">
      <c r="A8128" t="s">
        <v>6637</v>
      </c>
      <c r="B8128" s="12">
        <v>42830</v>
      </c>
      <c r="C8128" t="s">
        <v>13212</v>
      </c>
      <c r="D8128" s="11">
        <v>46207.710590277798</v>
      </c>
      <c r="E8128" t="s">
        <v>13213</v>
      </c>
      <c r="F8128" t="s">
        <v>6617</v>
      </c>
      <c r="G8128" t="s">
        <v>13133</v>
      </c>
      <c r="H8128" t="s">
        <v>6436</v>
      </c>
      <c r="I8128" t="s">
        <v>55</v>
      </c>
      <c r="J8128" t="s">
        <v>176</v>
      </c>
      <c r="K8128" t="s">
        <v>13139</v>
      </c>
      <c r="L8128" t="s">
        <v>13140</v>
      </c>
      <c r="M8128" t="s">
        <v>13141</v>
      </c>
      <c r="N8128" t="s">
        <v>7365</v>
      </c>
      <c r="O8128" t="s">
        <v>13142</v>
      </c>
      <c r="P8128">
        <v>4000000</v>
      </c>
      <c r="Q8128" t="s">
        <v>6636</v>
      </c>
      <c r="R8128" t="s">
        <v>6636</v>
      </c>
      <c r="S8128" s="12"/>
      <c r="T8128" s="13"/>
      <c r="U8128" t="s">
        <v>6721</v>
      </c>
    </row>
    <row r="8129" spans="1:21" x14ac:dyDescent="0.25">
      <c r="A8129" t="s">
        <v>6619</v>
      </c>
      <c r="B8129" s="12">
        <v>42830</v>
      </c>
      <c r="C8129" t="s">
        <v>13212</v>
      </c>
      <c r="D8129" s="11">
        <v>46207.720393518503</v>
      </c>
      <c r="E8129" t="s">
        <v>13213</v>
      </c>
      <c r="F8129" t="s">
        <v>6617</v>
      </c>
      <c r="G8129" t="s">
        <v>13133</v>
      </c>
      <c r="H8129" t="s">
        <v>6436</v>
      </c>
      <c r="I8129" t="s">
        <v>55</v>
      </c>
      <c r="J8129" t="s">
        <v>176</v>
      </c>
      <c r="K8129" t="s">
        <v>13139</v>
      </c>
      <c r="L8129" t="s">
        <v>13140</v>
      </c>
      <c r="M8129" t="s">
        <v>13141</v>
      </c>
      <c r="N8129" t="s">
        <v>7365</v>
      </c>
      <c r="O8129" t="s">
        <v>13142</v>
      </c>
      <c r="P8129">
        <v>4000000</v>
      </c>
      <c r="Q8129" t="s">
        <v>6636</v>
      </c>
      <c r="R8129" t="s">
        <v>6636</v>
      </c>
      <c r="S8129" s="12"/>
      <c r="T8129" s="13"/>
      <c r="U8129" t="s">
        <v>6721</v>
      </c>
    </row>
    <row r="8130" spans="1:21" x14ac:dyDescent="0.25">
      <c r="A8130" t="s">
        <v>6637</v>
      </c>
      <c r="B8130" s="12">
        <v>43117</v>
      </c>
      <c r="C8130" t="s">
        <v>13214</v>
      </c>
      <c r="D8130" s="11">
        <v>46210.700439814798</v>
      </c>
      <c r="E8130" t="s">
        <v>13215</v>
      </c>
      <c r="F8130" t="s">
        <v>6617</v>
      </c>
      <c r="G8130" t="s">
        <v>13133</v>
      </c>
      <c r="H8130" t="s">
        <v>6436</v>
      </c>
      <c r="I8130" t="s">
        <v>55</v>
      </c>
      <c r="J8130" t="s">
        <v>44</v>
      </c>
      <c r="K8130" t="s">
        <v>13139</v>
      </c>
      <c r="L8130" t="s">
        <v>13140</v>
      </c>
      <c r="M8130" t="s">
        <v>13141</v>
      </c>
      <c r="N8130" t="s">
        <v>7365</v>
      </c>
      <c r="O8130" t="s">
        <v>13142</v>
      </c>
      <c r="P8130">
        <v>4000000</v>
      </c>
      <c r="Q8130" t="s">
        <v>6636</v>
      </c>
      <c r="R8130" t="s">
        <v>6636</v>
      </c>
      <c r="S8130" s="12"/>
      <c r="T8130" s="13"/>
      <c r="U8130" t="s">
        <v>6636</v>
      </c>
    </row>
    <row r="8131" spans="1:21" x14ac:dyDescent="0.25">
      <c r="A8131" t="s">
        <v>6619</v>
      </c>
      <c r="B8131" s="12">
        <v>42985</v>
      </c>
      <c r="C8131" t="s">
        <v>13206</v>
      </c>
      <c r="D8131" s="11">
        <v>46211.860127314802</v>
      </c>
      <c r="E8131" t="s">
        <v>13207</v>
      </c>
      <c r="F8131" t="s">
        <v>6617</v>
      </c>
      <c r="G8131" t="s">
        <v>13133</v>
      </c>
      <c r="H8131" t="s">
        <v>6436</v>
      </c>
      <c r="I8131" t="s">
        <v>65</v>
      </c>
      <c r="J8131" t="s">
        <v>219</v>
      </c>
      <c r="K8131" t="s">
        <v>13139</v>
      </c>
      <c r="L8131" t="s">
        <v>13140</v>
      </c>
      <c r="M8131" t="s">
        <v>13141</v>
      </c>
      <c r="N8131" t="s">
        <v>7365</v>
      </c>
      <c r="O8131" t="s">
        <v>13142</v>
      </c>
      <c r="P8131">
        <v>4000000</v>
      </c>
      <c r="Q8131" t="s">
        <v>6636</v>
      </c>
      <c r="R8131" t="s">
        <v>6636</v>
      </c>
      <c r="S8131" s="12"/>
      <c r="T8131" s="13"/>
      <c r="U8131" t="s">
        <v>6636</v>
      </c>
    </row>
    <row r="8132" spans="1:21" x14ac:dyDescent="0.25">
      <c r="A8132" t="s">
        <v>6637</v>
      </c>
      <c r="B8132" s="12">
        <v>43084</v>
      </c>
      <c r="C8132" t="s">
        <v>13216</v>
      </c>
      <c r="D8132" s="11">
        <v>46214.558842592603</v>
      </c>
      <c r="E8132" t="s">
        <v>13217</v>
      </c>
      <c r="F8132" t="s">
        <v>6617</v>
      </c>
      <c r="G8132" t="s">
        <v>13133</v>
      </c>
      <c r="H8132" t="s">
        <v>6436</v>
      </c>
      <c r="I8132" t="s">
        <v>6636</v>
      </c>
      <c r="J8132" t="s">
        <v>6640</v>
      </c>
      <c r="K8132" t="s">
        <v>13139</v>
      </c>
      <c r="L8132" t="s">
        <v>13140</v>
      </c>
      <c r="M8132" t="s">
        <v>13141</v>
      </c>
      <c r="N8132" t="s">
        <v>7365</v>
      </c>
      <c r="O8132" t="s">
        <v>13142</v>
      </c>
      <c r="P8132">
        <v>4000000</v>
      </c>
      <c r="Q8132" t="s">
        <v>6636</v>
      </c>
      <c r="R8132" t="s">
        <v>6636</v>
      </c>
      <c r="S8132" s="12"/>
      <c r="T8132" s="13"/>
      <c r="U8132" t="s">
        <v>6724</v>
      </c>
    </row>
    <row r="8133" spans="1:21" x14ac:dyDescent="0.25">
      <c r="A8133" t="s">
        <v>6619</v>
      </c>
      <c r="B8133" s="12">
        <v>43084</v>
      </c>
      <c r="C8133" t="s">
        <v>13216</v>
      </c>
      <c r="D8133" s="11">
        <v>46214.558842592603</v>
      </c>
      <c r="E8133" t="s">
        <v>13217</v>
      </c>
      <c r="F8133" t="s">
        <v>6617</v>
      </c>
      <c r="G8133" t="s">
        <v>13133</v>
      </c>
      <c r="H8133" t="s">
        <v>6436</v>
      </c>
      <c r="I8133" t="s">
        <v>6636</v>
      </c>
      <c r="J8133" t="s">
        <v>6640</v>
      </c>
      <c r="K8133" t="s">
        <v>13139</v>
      </c>
      <c r="L8133" t="s">
        <v>13140</v>
      </c>
      <c r="M8133" t="s">
        <v>13141</v>
      </c>
      <c r="N8133" t="s">
        <v>7365</v>
      </c>
      <c r="O8133" t="s">
        <v>13142</v>
      </c>
      <c r="P8133">
        <v>4000000</v>
      </c>
      <c r="Q8133" t="s">
        <v>6636</v>
      </c>
      <c r="R8133" t="s">
        <v>6636</v>
      </c>
      <c r="S8133" s="12"/>
      <c r="T8133" s="13"/>
      <c r="U8133" t="s">
        <v>6724</v>
      </c>
    </row>
    <row r="8134" spans="1:21" x14ac:dyDescent="0.25">
      <c r="A8134" t="s">
        <v>6619</v>
      </c>
      <c r="B8134" s="12">
        <v>43103</v>
      </c>
      <c r="C8134" t="s">
        <v>13185</v>
      </c>
      <c r="D8134" s="11">
        <v>46214.742812500001</v>
      </c>
      <c r="E8134" t="s">
        <v>13186</v>
      </c>
      <c r="F8134" t="s">
        <v>6617</v>
      </c>
      <c r="G8134" t="s">
        <v>13133</v>
      </c>
      <c r="H8134" t="s">
        <v>6436</v>
      </c>
      <c r="I8134" t="s">
        <v>55</v>
      </c>
      <c r="J8134" t="s">
        <v>732</v>
      </c>
      <c r="K8134" t="s">
        <v>13139</v>
      </c>
      <c r="L8134" t="s">
        <v>13140</v>
      </c>
      <c r="M8134" t="s">
        <v>13141</v>
      </c>
      <c r="N8134" t="s">
        <v>7365</v>
      </c>
      <c r="O8134" t="s">
        <v>13142</v>
      </c>
      <c r="P8134">
        <v>4000000</v>
      </c>
      <c r="Q8134" t="s">
        <v>6636</v>
      </c>
      <c r="R8134" t="s">
        <v>6636</v>
      </c>
      <c r="S8134" s="12"/>
      <c r="T8134" s="13"/>
      <c r="U8134" t="s">
        <v>7056</v>
      </c>
    </row>
    <row r="8135" spans="1:21" x14ac:dyDescent="0.25">
      <c r="A8135" t="s">
        <v>6619</v>
      </c>
      <c r="B8135" s="12">
        <v>43117</v>
      </c>
      <c r="C8135" t="s">
        <v>13214</v>
      </c>
      <c r="D8135" s="11">
        <v>46215.472106481502</v>
      </c>
      <c r="E8135" t="s">
        <v>13215</v>
      </c>
      <c r="F8135" t="s">
        <v>6617</v>
      </c>
      <c r="G8135" t="s">
        <v>13133</v>
      </c>
      <c r="H8135" t="s">
        <v>6436</v>
      </c>
      <c r="I8135" t="s">
        <v>55</v>
      </c>
      <c r="J8135" t="s">
        <v>44</v>
      </c>
      <c r="K8135" t="s">
        <v>13139</v>
      </c>
      <c r="L8135" t="s">
        <v>13140</v>
      </c>
      <c r="M8135" t="s">
        <v>13141</v>
      </c>
      <c r="N8135" t="s">
        <v>7365</v>
      </c>
      <c r="O8135" t="s">
        <v>13142</v>
      </c>
      <c r="P8135">
        <v>4000000</v>
      </c>
      <c r="Q8135" t="s">
        <v>6636</v>
      </c>
      <c r="R8135" t="s">
        <v>6636</v>
      </c>
      <c r="S8135" s="12"/>
      <c r="T8135" s="13"/>
      <c r="U8135" t="s">
        <v>6636</v>
      </c>
    </row>
    <row r="8136" spans="1:21" x14ac:dyDescent="0.25">
      <c r="A8136" t="s">
        <v>6637</v>
      </c>
      <c r="B8136" s="12">
        <v>43184</v>
      </c>
      <c r="C8136" t="s">
        <v>13218</v>
      </c>
      <c r="D8136" s="11">
        <v>46216.682870370401</v>
      </c>
      <c r="E8136" t="s">
        <v>13219</v>
      </c>
      <c r="F8136" t="s">
        <v>6617</v>
      </c>
      <c r="G8136" t="s">
        <v>13133</v>
      </c>
      <c r="H8136" t="s">
        <v>6436</v>
      </c>
      <c r="I8136" t="s">
        <v>6623</v>
      </c>
      <c r="J8136" t="s">
        <v>13157</v>
      </c>
      <c r="K8136" t="s">
        <v>13139</v>
      </c>
      <c r="L8136" t="s">
        <v>13140</v>
      </c>
      <c r="M8136" t="s">
        <v>13141</v>
      </c>
      <c r="N8136" t="s">
        <v>7365</v>
      </c>
      <c r="O8136" t="s">
        <v>13142</v>
      </c>
      <c r="P8136">
        <v>4000000</v>
      </c>
      <c r="Q8136" t="s">
        <v>6636</v>
      </c>
      <c r="R8136" t="s">
        <v>6636</v>
      </c>
      <c r="S8136" s="12"/>
      <c r="T8136" s="13"/>
      <c r="U8136" t="s">
        <v>6636</v>
      </c>
    </row>
    <row r="8137" spans="1:21" x14ac:dyDescent="0.25">
      <c r="A8137" t="s">
        <v>6619</v>
      </c>
      <c r="B8137" s="12">
        <v>43184</v>
      </c>
      <c r="C8137" t="s">
        <v>13218</v>
      </c>
      <c r="D8137" s="11">
        <v>46216.682870370401</v>
      </c>
      <c r="E8137" t="s">
        <v>13219</v>
      </c>
      <c r="F8137" t="s">
        <v>6617</v>
      </c>
      <c r="G8137" t="s">
        <v>13133</v>
      </c>
      <c r="H8137" t="s">
        <v>6436</v>
      </c>
      <c r="I8137" t="s">
        <v>6623</v>
      </c>
      <c r="J8137" t="s">
        <v>13157</v>
      </c>
      <c r="K8137" t="s">
        <v>13139</v>
      </c>
      <c r="L8137" t="s">
        <v>13140</v>
      </c>
      <c r="M8137" t="s">
        <v>13141</v>
      </c>
      <c r="N8137" t="s">
        <v>7365</v>
      </c>
      <c r="O8137" t="s">
        <v>13142</v>
      </c>
      <c r="P8137">
        <v>4000000</v>
      </c>
      <c r="Q8137" t="s">
        <v>6636</v>
      </c>
      <c r="R8137" t="s">
        <v>6636</v>
      </c>
      <c r="S8137" s="12"/>
      <c r="T8137" s="13"/>
      <c r="U8137" t="s">
        <v>6636</v>
      </c>
    </row>
    <row r="8138" spans="1:21" x14ac:dyDescent="0.25">
      <c r="A8138" t="s">
        <v>6619</v>
      </c>
      <c r="B8138" s="12">
        <v>43322</v>
      </c>
      <c r="C8138" t="s">
        <v>13220</v>
      </c>
      <c r="D8138" s="11">
        <v>46219.508287037002</v>
      </c>
      <c r="E8138" t="s">
        <v>13221</v>
      </c>
      <c r="F8138" t="s">
        <v>6617</v>
      </c>
      <c r="G8138" t="s">
        <v>13133</v>
      </c>
      <c r="H8138" t="s">
        <v>6436</v>
      </c>
      <c r="I8138" t="s">
        <v>6640</v>
      </c>
      <c r="J8138" t="s">
        <v>13222</v>
      </c>
      <c r="K8138" t="s">
        <v>13139</v>
      </c>
      <c r="L8138" t="s">
        <v>13140</v>
      </c>
      <c r="M8138" t="s">
        <v>13141</v>
      </c>
      <c r="N8138" t="s">
        <v>7365</v>
      </c>
      <c r="O8138" t="s">
        <v>13142</v>
      </c>
      <c r="P8138">
        <v>4000000</v>
      </c>
      <c r="Q8138" t="s">
        <v>6636</v>
      </c>
      <c r="R8138" t="s">
        <v>6636</v>
      </c>
      <c r="S8138" s="12"/>
      <c r="T8138" s="13"/>
      <c r="U8138" t="s">
        <v>7087</v>
      </c>
    </row>
    <row r="8139" spans="1:21" x14ac:dyDescent="0.25">
      <c r="A8139" t="s">
        <v>6637</v>
      </c>
      <c r="B8139" s="12">
        <v>43387</v>
      </c>
      <c r="C8139" t="s">
        <v>13223</v>
      </c>
      <c r="D8139" s="11">
        <v>46220.796145833301</v>
      </c>
      <c r="E8139" t="s">
        <v>13224</v>
      </c>
      <c r="F8139" t="s">
        <v>6617</v>
      </c>
      <c r="G8139" t="s">
        <v>13133</v>
      </c>
      <c r="H8139" t="s">
        <v>6436</v>
      </c>
      <c r="I8139" t="s">
        <v>6623</v>
      </c>
      <c r="J8139" t="s">
        <v>6667</v>
      </c>
      <c r="K8139" t="s">
        <v>13139</v>
      </c>
      <c r="L8139" t="s">
        <v>13140</v>
      </c>
      <c r="M8139" t="s">
        <v>13141</v>
      </c>
      <c r="N8139" t="s">
        <v>7365</v>
      </c>
      <c r="O8139" t="s">
        <v>13142</v>
      </c>
      <c r="P8139">
        <v>4000000</v>
      </c>
      <c r="Q8139" t="s">
        <v>6636</v>
      </c>
      <c r="R8139" t="s">
        <v>6636</v>
      </c>
      <c r="S8139" s="12"/>
      <c r="T8139" s="13"/>
      <c r="U8139" t="s">
        <v>6636</v>
      </c>
    </row>
    <row r="8140" spans="1:21" x14ac:dyDescent="0.25">
      <c r="A8140" t="s">
        <v>6619</v>
      </c>
      <c r="B8140" s="12">
        <v>43387</v>
      </c>
      <c r="C8140" t="s">
        <v>13223</v>
      </c>
      <c r="D8140" s="11">
        <v>46220.796145833301</v>
      </c>
      <c r="E8140" t="s">
        <v>13224</v>
      </c>
      <c r="F8140" t="s">
        <v>6617</v>
      </c>
      <c r="G8140" t="s">
        <v>13133</v>
      </c>
      <c r="H8140" t="s">
        <v>6436</v>
      </c>
      <c r="I8140" t="s">
        <v>6623</v>
      </c>
      <c r="J8140" t="s">
        <v>6667</v>
      </c>
      <c r="K8140" t="s">
        <v>13139</v>
      </c>
      <c r="L8140" t="s">
        <v>13140</v>
      </c>
      <c r="M8140" t="s">
        <v>13141</v>
      </c>
      <c r="N8140" t="s">
        <v>7365</v>
      </c>
      <c r="O8140" t="s">
        <v>13142</v>
      </c>
      <c r="P8140">
        <v>4000000</v>
      </c>
      <c r="Q8140" t="s">
        <v>6636</v>
      </c>
      <c r="R8140" t="s">
        <v>6636</v>
      </c>
      <c r="S8140" s="12"/>
      <c r="T8140" s="13"/>
      <c r="U8140" t="s">
        <v>6636</v>
      </c>
    </row>
    <row r="8141" spans="1:21" x14ac:dyDescent="0.25">
      <c r="A8141" t="s">
        <v>6637</v>
      </c>
      <c r="B8141" s="12">
        <v>43458</v>
      </c>
      <c r="C8141" t="s">
        <v>13225</v>
      </c>
      <c r="D8141" s="11">
        <v>46222.646967592598</v>
      </c>
      <c r="E8141" t="s">
        <v>13226</v>
      </c>
      <c r="F8141" t="s">
        <v>6617</v>
      </c>
      <c r="G8141" t="s">
        <v>13133</v>
      </c>
      <c r="H8141" t="s">
        <v>6436</v>
      </c>
      <c r="I8141" t="s">
        <v>6623</v>
      </c>
      <c r="J8141" t="s">
        <v>6702</v>
      </c>
      <c r="K8141" t="s">
        <v>13139</v>
      </c>
      <c r="L8141" t="s">
        <v>13140</v>
      </c>
      <c r="M8141" t="s">
        <v>13141</v>
      </c>
      <c r="N8141" t="s">
        <v>7365</v>
      </c>
      <c r="O8141" t="s">
        <v>13142</v>
      </c>
      <c r="P8141">
        <v>4000000</v>
      </c>
      <c r="Q8141" t="s">
        <v>6636</v>
      </c>
      <c r="R8141" t="s">
        <v>6636</v>
      </c>
      <c r="S8141" s="12"/>
      <c r="T8141" s="13"/>
      <c r="U8141" t="s">
        <v>6629</v>
      </c>
    </row>
    <row r="8142" spans="1:21" x14ac:dyDescent="0.25">
      <c r="A8142" t="s">
        <v>6619</v>
      </c>
      <c r="B8142" s="12">
        <v>43458</v>
      </c>
      <c r="C8142" t="s">
        <v>13225</v>
      </c>
      <c r="D8142" s="11">
        <v>46222.646967592598</v>
      </c>
      <c r="E8142" t="s">
        <v>13226</v>
      </c>
      <c r="F8142" t="s">
        <v>6617</v>
      </c>
      <c r="G8142" t="s">
        <v>13133</v>
      </c>
      <c r="H8142" t="s">
        <v>6436</v>
      </c>
      <c r="I8142" t="s">
        <v>6623</v>
      </c>
      <c r="J8142" t="s">
        <v>6702</v>
      </c>
      <c r="K8142" t="s">
        <v>13139</v>
      </c>
      <c r="L8142" t="s">
        <v>13140</v>
      </c>
      <c r="M8142" t="s">
        <v>13141</v>
      </c>
      <c r="N8142" t="s">
        <v>7365</v>
      </c>
      <c r="O8142" t="s">
        <v>13142</v>
      </c>
      <c r="P8142">
        <v>4000000</v>
      </c>
      <c r="Q8142" t="s">
        <v>6636</v>
      </c>
      <c r="R8142" t="s">
        <v>6636</v>
      </c>
      <c r="S8142" s="12"/>
      <c r="T8142" s="13"/>
      <c r="U8142" t="s">
        <v>6629</v>
      </c>
    </row>
    <row r="8143" spans="1:21" x14ac:dyDescent="0.25">
      <c r="A8143" t="s">
        <v>6637</v>
      </c>
      <c r="B8143" s="12">
        <v>42791</v>
      </c>
      <c r="C8143" t="s">
        <v>13227</v>
      </c>
      <c r="D8143" s="11">
        <v>46206.756793981498</v>
      </c>
      <c r="E8143" t="s">
        <v>13228</v>
      </c>
      <c r="F8143" t="s">
        <v>6617</v>
      </c>
      <c r="G8143" t="s">
        <v>13229</v>
      </c>
      <c r="H8143" t="s">
        <v>6523</v>
      </c>
      <c r="I8143" t="s">
        <v>6623</v>
      </c>
      <c r="J8143" t="s">
        <v>6647</v>
      </c>
      <c r="K8143" t="s">
        <v>13230</v>
      </c>
      <c r="L8143" t="s">
        <v>13231</v>
      </c>
      <c r="M8143" t="s">
        <v>13232</v>
      </c>
      <c r="N8143" t="s">
        <v>7340</v>
      </c>
      <c r="O8143" t="s">
        <v>13233</v>
      </c>
      <c r="P8143">
        <v>1659000</v>
      </c>
      <c r="Q8143" t="s">
        <v>6636</v>
      </c>
      <c r="R8143" t="s">
        <v>6636</v>
      </c>
      <c r="S8143" s="12"/>
      <c r="T8143" s="13"/>
      <c r="U8143" t="s">
        <v>6636</v>
      </c>
    </row>
    <row r="8144" spans="1:21" x14ac:dyDescent="0.25">
      <c r="A8144" t="s">
        <v>6637</v>
      </c>
      <c r="B8144" s="12">
        <v>42791</v>
      </c>
      <c r="C8144" t="s">
        <v>13227</v>
      </c>
      <c r="D8144" s="11">
        <v>46206.756793981498</v>
      </c>
      <c r="E8144" t="s">
        <v>13228</v>
      </c>
      <c r="F8144" t="s">
        <v>6617</v>
      </c>
      <c r="G8144" t="s">
        <v>13234</v>
      </c>
      <c r="H8144" t="s">
        <v>6523</v>
      </c>
      <c r="I8144" t="s">
        <v>6623</v>
      </c>
      <c r="J8144" t="s">
        <v>6647</v>
      </c>
      <c r="K8144" t="s">
        <v>13230</v>
      </c>
      <c r="L8144" t="s">
        <v>13231</v>
      </c>
      <c r="M8144" t="s">
        <v>13232</v>
      </c>
      <c r="N8144" t="s">
        <v>7340</v>
      </c>
      <c r="O8144" t="s">
        <v>13233</v>
      </c>
      <c r="P8144">
        <v>1659000</v>
      </c>
      <c r="Q8144" t="s">
        <v>6636</v>
      </c>
      <c r="R8144" t="s">
        <v>6636</v>
      </c>
      <c r="S8144" s="12"/>
      <c r="T8144" s="13"/>
      <c r="U8144" t="s">
        <v>6636</v>
      </c>
    </row>
    <row r="8145" spans="1:21" x14ac:dyDescent="0.25">
      <c r="A8145" t="s">
        <v>6619</v>
      </c>
      <c r="B8145" s="12">
        <v>42791</v>
      </c>
      <c r="C8145" t="s">
        <v>13227</v>
      </c>
      <c r="D8145" s="11">
        <v>46206.756793981498</v>
      </c>
      <c r="E8145" t="s">
        <v>13228</v>
      </c>
      <c r="F8145" t="s">
        <v>6617</v>
      </c>
      <c r="G8145" t="s">
        <v>13229</v>
      </c>
      <c r="H8145" t="s">
        <v>6523</v>
      </c>
      <c r="I8145" t="s">
        <v>6623</v>
      </c>
      <c r="J8145" t="s">
        <v>6647</v>
      </c>
      <c r="K8145" t="s">
        <v>13230</v>
      </c>
      <c r="L8145" t="s">
        <v>13231</v>
      </c>
      <c r="M8145" t="s">
        <v>13232</v>
      </c>
      <c r="N8145" t="s">
        <v>7340</v>
      </c>
      <c r="O8145" t="s">
        <v>13233</v>
      </c>
      <c r="P8145">
        <v>1659000</v>
      </c>
      <c r="Q8145" t="s">
        <v>6636</v>
      </c>
      <c r="R8145" t="s">
        <v>6636</v>
      </c>
      <c r="S8145" s="12"/>
      <c r="T8145" s="13"/>
      <c r="U8145" t="s">
        <v>6636</v>
      </c>
    </row>
    <row r="8146" spans="1:21" x14ac:dyDescent="0.25">
      <c r="A8146" t="s">
        <v>6619</v>
      </c>
      <c r="B8146" s="12">
        <v>42791</v>
      </c>
      <c r="C8146" t="s">
        <v>13227</v>
      </c>
      <c r="D8146" s="11">
        <v>46206.756793981498</v>
      </c>
      <c r="E8146" t="s">
        <v>13228</v>
      </c>
      <c r="F8146" t="s">
        <v>6617</v>
      </c>
      <c r="G8146" t="s">
        <v>13234</v>
      </c>
      <c r="H8146" t="s">
        <v>6523</v>
      </c>
      <c r="I8146" t="s">
        <v>6623</v>
      </c>
      <c r="J8146" t="s">
        <v>6647</v>
      </c>
      <c r="K8146" t="s">
        <v>13230</v>
      </c>
      <c r="L8146" t="s">
        <v>13231</v>
      </c>
      <c r="M8146" t="s">
        <v>13232</v>
      </c>
      <c r="N8146" t="s">
        <v>7340</v>
      </c>
      <c r="O8146" t="s">
        <v>13233</v>
      </c>
      <c r="P8146">
        <v>1659000</v>
      </c>
      <c r="Q8146" t="s">
        <v>6636</v>
      </c>
      <c r="R8146" t="s">
        <v>6636</v>
      </c>
      <c r="S8146" s="12"/>
      <c r="T8146" s="13"/>
      <c r="U8146" t="s">
        <v>6636</v>
      </c>
    </row>
    <row r="8147" spans="1:21" x14ac:dyDescent="0.25">
      <c r="A8147" t="s">
        <v>6637</v>
      </c>
      <c r="B8147" s="12">
        <v>42882</v>
      </c>
      <c r="C8147" t="s">
        <v>13235</v>
      </c>
      <c r="D8147" s="11">
        <v>46207.542361111096</v>
      </c>
      <c r="E8147" t="s">
        <v>13236</v>
      </c>
      <c r="F8147" t="s">
        <v>6617</v>
      </c>
      <c r="G8147" t="s">
        <v>13229</v>
      </c>
      <c r="H8147" t="s">
        <v>6523</v>
      </c>
      <c r="I8147" t="s">
        <v>55</v>
      </c>
      <c r="J8147" t="s">
        <v>643</v>
      </c>
      <c r="K8147" t="s">
        <v>13237</v>
      </c>
      <c r="L8147" t="s">
        <v>13231</v>
      </c>
      <c r="M8147" t="s">
        <v>13238</v>
      </c>
      <c r="N8147" t="s">
        <v>8891</v>
      </c>
      <c r="O8147" t="s">
        <v>13239</v>
      </c>
      <c r="P8147">
        <v>2535000</v>
      </c>
      <c r="Q8147" t="s">
        <v>6636</v>
      </c>
      <c r="R8147" t="s">
        <v>6636</v>
      </c>
      <c r="S8147" s="12"/>
      <c r="T8147" s="13"/>
      <c r="U8147" t="s">
        <v>13240</v>
      </c>
    </row>
    <row r="8148" spans="1:21" x14ac:dyDescent="0.25">
      <c r="A8148" t="s">
        <v>6637</v>
      </c>
      <c r="B8148" s="12">
        <v>42882</v>
      </c>
      <c r="C8148" t="s">
        <v>13235</v>
      </c>
      <c r="D8148" s="11">
        <v>46207.542361111096</v>
      </c>
      <c r="E8148" t="s">
        <v>13236</v>
      </c>
      <c r="F8148" t="s">
        <v>6617</v>
      </c>
      <c r="G8148" t="s">
        <v>13234</v>
      </c>
      <c r="H8148" t="s">
        <v>6523</v>
      </c>
      <c r="I8148" t="s">
        <v>55</v>
      </c>
      <c r="J8148" t="s">
        <v>643</v>
      </c>
      <c r="K8148" t="s">
        <v>13237</v>
      </c>
      <c r="L8148" t="s">
        <v>13231</v>
      </c>
      <c r="M8148" t="s">
        <v>13238</v>
      </c>
      <c r="N8148" t="s">
        <v>8891</v>
      </c>
      <c r="O8148" t="s">
        <v>13239</v>
      </c>
      <c r="P8148">
        <v>2535000</v>
      </c>
      <c r="Q8148" t="s">
        <v>6636</v>
      </c>
      <c r="R8148" t="s">
        <v>6636</v>
      </c>
      <c r="S8148" s="12"/>
      <c r="T8148" s="13"/>
      <c r="U8148" t="s">
        <v>13240</v>
      </c>
    </row>
    <row r="8149" spans="1:21" x14ac:dyDescent="0.25">
      <c r="A8149" t="s">
        <v>6619</v>
      </c>
      <c r="B8149" s="12">
        <v>42882</v>
      </c>
      <c r="C8149" t="s">
        <v>13235</v>
      </c>
      <c r="D8149" s="11">
        <v>46209.627766203703</v>
      </c>
      <c r="E8149" t="s">
        <v>13236</v>
      </c>
      <c r="F8149" t="s">
        <v>6617</v>
      </c>
      <c r="G8149" t="s">
        <v>13229</v>
      </c>
      <c r="H8149" t="s">
        <v>6523</v>
      </c>
      <c r="I8149" t="s">
        <v>55</v>
      </c>
      <c r="J8149" t="s">
        <v>643</v>
      </c>
      <c r="K8149" t="s">
        <v>13237</v>
      </c>
      <c r="L8149" t="s">
        <v>13231</v>
      </c>
      <c r="M8149" t="s">
        <v>13238</v>
      </c>
      <c r="N8149" t="s">
        <v>8891</v>
      </c>
      <c r="O8149" t="s">
        <v>13239</v>
      </c>
      <c r="P8149">
        <v>2535000</v>
      </c>
      <c r="Q8149" t="s">
        <v>6636</v>
      </c>
      <c r="R8149" t="s">
        <v>6636</v>
      </c>
      <c r="S8149" s="12"/>
      <c r="T8149" s="13"/>
      <c r="U8149" t="s">
        <v>13240</v>
      </c>
    </row>
    <row r="8150" spans="1:21" x14ac:dyDescent="0.25">
      <c r="A8150" t="s">
        <v>6619</v>
      </c>
      <c r="B8150" s="12">
        <v>42882</v>
      </c>
      <c r="C8150" t="s">
        <v>13235</v>
      </c>
      <c r="D8150" s="11">
        <v>46209.627766203703</v>
      </c>
      <c r="E8150" t="s">
        <v>13236</v>
      </c>
      <c r="F8150" t="s">
        <v>6617</v>
      </c>
      <c r="G8150" t="s">
        <v>13234</v>
      </c>
      <c r="H8150" t="s">
        <v>6523</v>
      </c>
      <c r="I8150" t="s">
        <v>55</v>
      </c>
      <c r="J8150" t="s">
        <v>643</v>
      </c>
      <c r="K8150" t="s">
        <v>13237</v>
      </c>
      <c r="L8150" t="s">
        <v>13231</v>
      </c>
      <c r="M8150" t="s">
        <v>13238</v>
      </c>
      <c r="N8150" t="s">
        <v>8891</v>
      </c>
      <c r="O8150" t="s">
        <v>13239</v>
      </c>
      <c r="P8150">
        <v>2535000</v>
      </c>
      <c r="Q8150" t="s">
        <v>6636</v>
      </c>
      <c r="R8150" t="s">
        <v>6636</v>
      </c>
      <c r="S8150" s="12"/>
      <c r="T8150" s="13"/>
      <c r="U8150" t="s">
        <v>13240</v>
      </c>
    </row>
    <row r="8151" spans="1:21" x14ac:dyDescent="0.25">
      <c r="A8151" t="s">
        <v>6614</v>
      </c>
      <c r="B8151" s="12"/>
      <c r="C8151" t="s">
        <v>13241</v>
      </c>
      <c r="D8151" s="11">
        <v>46219</v>
      </c>
      <c r="E8151" t="s">
        <v>13242</v>
      </c>
      <c r="F8151" t="s">
        <v>6617</v>
      </c>
      <c r="G8151" t="s">
        <v>6636</v>
      </c>
      <c r="H8151" t="s">
        <v>13243</v>
      </c>
      <c r="I8151" t="s">
        <v>6636</v>
      </c>
      <c r="J8151" t="s">
        <v>6636</v>
      </c>
      <c r="K8151" t="s">
        <v>6636</v>
      </c>
      <c r="L8151" t="s">
        <v>6636</v>
      </c>
      <c r="M8151" t="s">
        <v>6636</v>
      </c>
      <c r="N8151" t="s">
        <v>6636</v>
      </c>
      <c r="O8151" t="s">
        <v>6636</v>
      </c>
      <c r="P8151">
        <v>2434900</v>
      </c>
      <c r="Q8151" t="s">
        <v>6636</v>
      </c>
      <c r="R8151" t="s">
        <v>6636</v>
      </c>
      <c r="S8151" s="12">
        <v>1</v>
      </c>
      <c r="T8151" s="13"/>
      <c r="U8151" t="s">
        <v>6883</v>
      </c>
    </row>
    <row r="8152" spans="1:21" x14ac:dyDescent="0.25">
      <c r="A8152" t="s">
        <v>6614</v>
      </c>
      <c r="B8152" s="12"/>
      <c r="C8152" t="s">
        <v>13244</v>
      </c>
      <c r="D8152" s="11">
        <v>46210</v>
      </c>
      <c r="E8152" t="s">
        <v>13245</v>
      </c>
      <c r="F8152" t="s">
        <v>13246</v>
      </c>
      <c r="G8152" t="s">
        <v>6636</v>
      </c>
      <c r="H8152" t="s">
        <v>13247</v>
      </c>
      <c r="I8152" t="s">
        <v>6636</v>
      </c>
      <c r="J8152" t="s">
        <v>6636</v>
      </c>
      <c r="K8152" t="s">
        <v>6636</v>
      </c>
      <c r="L8152" t="s">
        <v>6636</v>
      </c>
      <c r="M8152" t="s">
        <v>13248</v>
      </c>
      <c r="N8152" t="s">
        <v>13249</v>
      </c>
      <c r="O8152" t="s">
        <v>13250</v>
      </c>
      <c r="P8152">
        <v>1405000</v>
      </c>
      <c r="Q8152" t="s">
        <v>6636</v>
      </c>
      <c r="R8152" t="s">
        <v>6636</v>
      </c>
      <c r="S8152" s="12"/>
      <c r="T8152" s="13"/>
      <c r="U8152" t="s">
        <v>6636</v>
      </c>
    </row>
    <row r="8153" spans="1:21" x14ac:dyDescent="0.25">
      <c r="A8153" t="s">
        <v>6637</v>
      </c>
      <c r="B8153" s="12">
        <v>41088</v>
      </c>
      <c r="C8153" t="s">
        <v>13251</v>
      </c>
      <c r="D8153" s="11">
        <v>46175.393090277801</v>
      </c>
      <c r="E8153" t="s">
        <v>13252</v>
      </c>
      <c r="F8153" t="s">
        <v>6415</v>
      </c>
      <c r="G8153" t="s">
        <v>8478</v>
      </c>
      <c r="H8153" t="s">
        <v>6417</v>
      </c>
      <c r="I8153" t="s">
        <v>55</v>
      </c>
      <c r="J8153" t="s">
        <v>44</v>
      </c>
      <c r="K8153" t="s">
        <v>13253</v>
      </c>
      <c r="L8153" t="s">
        <v>13254</v>
      </c>
      <c r="M8153" t="s">
        <v>8479</v>
      </c>
      <c r="N8153" t="s">
        <v>7202</v>
      </c>
      <c r="O8153" t="s">
        <v>7231</v>
      </c>
      <c r="P8153">
        <v>2309990</v>
      </c>
      <c r="Q8153" t="s">
        <v>6636</v>
      </c>
      <c r="R8153" t="s">
        <v>6636</v>
      </c>
      <c r="S8153" s="12"/>
      <c r="T8153" s="13"/>
      <c r="U8153" t="s">
        <v>6636</v>
      </c>
    </row>
    <row r="8154" spans="1:21" x14ac:dyDescent="0.25">
      <c r="A8154" t="s">
        <v>6637</v>
      </c>
      <c r="B8154" s="12">
        <v>41088</v>
      </c>
      <c r="C8154" t="s">
        <v>13251</v>
      </c>
      <c r="D8154" s="11">
        <v>46175.393090277801</v>
      </c>
      <c r="E8154" t="s">
        <v>13252</v>
      </c>
      <c r="F8154" t="s">
        <v>6415</v>
      </c>
      <c r="G8154" t="s">
        <v>8480</v>
      </c>
      <c r="H8154" t="s">
        <v>6417</v>
      </c>
      <c r="I8154" t="s">
        <v>55</v>
      </c>
      <c r="J8154" t="s">
        <v>44</v>
      </c>
      <c r="K8154" t="s">
        <v>13253</v>
      </c>
      <c r="L8154" t="s">
        <v>13254</v>
      </c>
      <c r="M8154" t="s">
        <v>8479</v>
      </c>
      <c r="N8154" t="s">
        <v>7202</v>
      </c>
      <c r="O8154" t="s">
        <v>7231</v>
      </c>
      <c r="P8154">
        <v>2309990</v>
      </c>
      <c r="Q8154" t="s">
        <v>6636</v>
      </c>
      <c r="R8154" t="s">
        <v>6636</v>
      </c>
      <c r="S8154" s="12"/>
      <c r="T8154" s="13"/>
      <c r="U8154" t="s">
        <v>6636</v>
      </c>
    </row>
    <row r="8155" spans="1:21" x14ac:dyDescent="0.25">
      <c r="A8155" t="s">
        <v>6637</v>
      </c>
      <c r="B8155" s="12">
        <v>41088</v>
      </c>
      <c r="C8155" t="s">
        <v>13251</v>
      </c>
      <c r="D8155" s="11">
        <v>46175.393090277801</v>
      </c>
      <c r="E8155" t="s">
        <v>13252</v>
      </c>
      <c r="F8155" t="s">
        <v>6415</v>
      </c>
      <c r="G8155" t="s">
        <v>8481</v>
      </c>
      <c r="H8155" t="s">
        <v>6417</v>
      </c>
      <c r="I8155" t="s">
        <v>55</v>
      </c>
      <c r="J8155" t="s">
        <v>44</v>
      </c>
      <c r="K8155" t="s">
        <v>13253</v>
      </c>
      <c r="L8155" t="s">
        <v>13254</v>
      </c>
      <c r="M8155" t="s">
        <v>8479</v>
      </c>
      <c r="N8155" t="s">
        <v>7202</v>
      </c>
      <c r="O8155" t="s">
        <v>7231</v>
      </c>
      <c r="P8155">
        <v>2309990</v>
      </c>
      <c r="Q8155" t="s">
        <v>6636</v>
      </c>
      <c r="R8155" t="s">
        <v>6636</v>
      </c>
      <c r="S8155" s="12"/>
      <c r="T8155" s="13"/>
      <c r="U8155" t="s">
        <v>6636</v>
      </c>
    </row>
    <row r="8156" spans="1:21" x14ac:dyDescent="0.25">
      <c r="A8156" t="s">
        <v>6619</v>
      </c>
      <c r="B8156" s="12">
        <v>41088</v>
      </c>
      <c r="C8156" t="s">
        <v>13251</v>
      </c>
      <c r="D8156" s="11">
        <v>46175.465532407397</v>
      </c>
      <c r="E8156" t="s">
        <v>13252</v>
      </c>
      <c r="F8156" t="s">
        <v>6415</v>
      </c>
      <c r="G8156" t="s">
        <v>8478</v>
      </c>
      <c r="H8156" t="s">
        <v>6417</v>
      </c>
      <c r="I8156" t="s">
        <v>55</v>
      </c>
      <c r="J8156" t="s">
        <v>44</v>
      </c>
      <c r="K8156" t="s">
        <v>13253</v>
      </c>
      <c r="L8156" t="s">
        <v>13254</v>
      </c>
      <c r="M8156" t="s">
        <v>8479</v>
      </c>
      <c r="N8156" t="s">
        <v>7202</v>
      </c>
      <c r="O8156" t="s">
        <v>7231</v>
      </c>
      <c r="P8156">
        <v>2309990</v>
      </c>
      <c r="Q8156" t="s">
        <v>6636</v>
      </c>
      <c r="R8156" t="s">
        <v>6636</v>
      </c>
      <c r="S8156" s="12"/>
      <c r="T8156" s="13"/>
      <c r="U8156" t="s">
        <v>6636</v>
      </c>
    </row>
    <row r="8157" spans="1:21" x14ac:dyDescent="0.25">
      <c r="A8157" t="s">
        <v>6619</v>
      </c>
      <c r="B8157" s="12">
        <v>41088</v>
      </c>
      <c r="C8157" t="s">
        <v>13251</v>
      </c>
      <c r="D8157" s="11">
        <v>46175.465532407397</v>
      </c>
      <c r="E8157" t="s">
        <v>13252</v>
      </c>
      <c r="F8157" t="s">
        <v>6415</v>
      </c>
      <c r="G8157" t="s">
        <v>8480</v>
      </c>
      <c r="H8157" t="s">
        <v>6417</v>
      </c>
      <c r="I8157" t="s">
        <v>55</v>
      </c>
      <c r="J8157" t="s">
        <v>44</v>
      </c>
      <c r="K8157" t="s">
        <v>13253</v>
      </c>
      <c r="L8157" t="s">
        <v>13254</v>
      </c>
      <c r="M8157" t="s">
        <v>8479</v>
      </c>
      <c r="N8157" t="s">
        <v>7202</v>
      </c>
      <c r="O8157" t="s">
        <v>7231</v>
      </c>
      <c r="P8157">
        <v>2309990</v>
      </c>
      <c r="Q8157" t="s">
        <v>6636</v>
      </c>
      <c r="R8157" t="s">
        <v>6636</v>
      </c>
      <c r="S8157" s="12"/>
      <c r="T8157" s="13"/>
      <c r="U8157" t="s">
        <v>6636</v>
      </c>
    </row>
    <row r="8158" spans="1:21" x14ac:dyDescent="0.25">
      <c r="A8158" t="s">
        <v>6619</v>
      </c>
      <c r="B8158" s="12">
        <v>41088</v>
      </c>
      <c r="C8158" t="s">
        <v>13251</v>
      </c>
      <c r="D8158" s="11">
        <v>46175.465532407397</v>
      </c>
      <c r="E8158" t="s">
        <v>13252</v>
      </c>
      <c r="F8158" t="s">
        <v>6415</v>
      </c>
      <c r="G8158" t="s">
        <v>8481</v>
      </c>
      <c r="H8158" t="s">
        <v>6417</v>
      </c>
      <c r="I8158" t="s">
        <v>55</v>
      </c>
      <c r="J8158" t="s">
        <v>44</v>
      </c>
      <c r="K8158" t="s">
        <v>13253</v>
      </c>
      <c r="L8158" t="s">
        <v>13254</v>
      </c>
      <c r="M8158" t="s">
        <v>8479</v>
      </c>
      <c r="N8158" t="s">
        <v>7202</v>
      </c>
      <c r="O8158" t="s">
        <v>7231</v>
      </c>
      <c r="P8158">
        <v>2309990</v>
      </c>
      <c r="Q8158" t="s">
        <v>6636</v>
      </c>
      <c r="R8158" t="s">
        <v>6636</v>
      </c>
      <c r="S8158" s="12"/>
      <c r="T8158" s="13"/>
      <c r="U8158" t="s">
        <v>6636</v>
      </c>
    </row>
    <row r="8159" spans="1:21" x14ac:dyDescent="0.25">
      <c r="A8159" t="s">
        <v>6637</v>
      </c>
      <c r="B8159" s="12">
        <v>41417</v>
      </c>
      <c r="C8159" t="s">
        <v>13255</v>
      </c>
      <c r="D8159" s="11">
        <v>46176.755949074097</v>
      </c>
      <c r="E8159" t="s">
        <v>13256</v>
      </c>
      <c r="F8159" t="s">
        <v>6415</v>
      </c>
      <c r="G8159" t="s">
        <v>8478</v>
      </c>
      <c r="H8159" t="s">
        <v>6417</v>
      </c>
      <c r="I8159" t="s">
        <v>6636</v>
      </c>
      <c r="J8159" t="s">
        <v>6636</v>
      </c>
      <c r="K8159" t="s">
        <v>13257</v>
      </c>
      <c r="L8159" t="s">
        <v>13254</v>
      </c>
      <c r="M8159" t="s">
        <v>13258</v>
      </c>
      <c r="N8159" t="s">
        <v>7202</v>
      </c>
      <c r="O8159" t="s">
        <v>7203</v>
      </c>
      <c r="P8159">
        <v>2675990</v>
      </c>
      <c r="Q8159" t="s">
        <v>6636</v>
      </c>
      <c r="R8159" t="s">
        <v>6636</v>
      </c>
      <c r="S8159" s="12"/>
      <c r="T8159" s="13"/>
      <c r="U8159" t="s">
        <v>6629</v>
      </c>
    </row>
    <row r="8160" spans="1:21" x14ac:dyDescent="0.25">
      <c r="A8160" t="s">
        <v>6637</v>
      </c>
      <c r="B8160" s="12">
        <v>41417</v>
      </c>
      <c r="C8160" t="s">
        <v>13255</v>
      </c>
      <c r="D8160" s="11">
        <v>46176.755949074097</v>
      </c>
      <c r="E8160" t="s">
        <v>13256</v>
      </c>
      <c r="F8160" t="s">
        <v>6415</v>
      </c>
      <c r="G8160" t="s">
        <v>8480</v>
      </c>
      <c r="H8160" t="s">
        <v>6417</v>
      </c>
      <c r="I8160" t="s">
        <v>6636</v>
      </c>
      <c r="J8160" t="s">
        <v>6636</v>
      </c>
      <c r="K8160" t="s">
        <v>13257</v>
      </c>
      <c r="L8160" t="s">
        <v>13254</v>
      </c>
      <c r="M8160" t="s">
        <v>13258</v>
      </c>
      <c r="N8160" t="s">
        <v>7202</v>
      </c>
      <c r="O8160" t="s">
        <v>7203</v>
      </c>
      <c r="P8160">
        <v>2675990</v>
      </c>
      <c r="Q8160" t="s">
        <v>6636</v>
      </c>
      <c r="R8160" t="s">
        <v>6636</v>
      </c>
      <c r="S8160" s="12"/>
      <c r="T8160" s="13"/>
      <c r="U8160" t="s">
        <v>6629</v>
      </c>
    </row>
    <row r="8161" spans="1:21" x14ac:dyDescent="0.25">
      <c r="A8161" t="s">
        <v>6637</v>
      </c>
      <c r="B8161" s="12">
        <v>41417</v>
      </c>
      <c r="C8161" t="s">
        <v>13255</v>
      </c>
      <c r="D8161" s="11">
        <v>46176.755949074097</v>
      </c>
      <c r="E8161" t="s">
        <v>13256</v>
      </c>
      <c r="F8161" t="s">
        <v>6415</v>
      </c>
      <c r="G8161" t="s">
        <v>8481</v>
      </c>
      <c r="H8161" t="s">
        <v>6417</v>
      </c>
      <c r="I8161" t="s">
        <v>6636</v>
      </c>
      <c r="J8161" t="s">
        <v>6636</v>
      </c>
      <c r="K8161" t="s">
        <v>13257</v>
      </c>
      <c r="L8161" t="s">
        <v>13254</v>
      </c>
      <c r="M8161" t="s">
        <v>13258</v>
      </c>
      <c r="N8161" t="s">
        <v>7202</v>
      </c>
      <c r="O8161" t="s">
        <v>7203</v>
      </c>
      <c r="P8161">
        <v>2675990</v>
      </c>
      <c r="Q8161" t="s">
        <v>6636</v>
      </c>
      <c r="R8161" t="s">
        <v>6636</v>
      </c>
      <c r="S8161" s="12"/>
      <c r="T8161" s="13"/>
      <c r="U8161" t="s">
        <v>6629</v>
      </c>
    </row>
    <row r="8162" spans="1:21" x14ac:dyDescent="0.25">
      <c r="A8162" t="s">
        <v>6619</v>
      </c>
      <c r="B8162" s="12">
        <v>41223</v>
      </c>
      <c r="C8162" t="s">
        <v>8476</v>
      </c>
      <c r="D8162" s="11">
        <v>46177.786203703698</v>
      </c>
      <c r="E8162" t="s">
        <v>8477</v>
      </c>
      <c r="F8162" t="s">
        <v>6415</v>
      </c>
      <c r="G8162" t="s">
        <v>8478</v>
      </c>
      <c r="H8162" t="s">
        <v>6417</v>
      </c>
      <c r="I8162" t="s">
        <v>65</v>
      </c>
      <c r="J8162" t="s">
        <v>219</v>
      </c>
      <c r="K8162" t="s">
        <v>13253</v>
      </c>
      <c r="L8162" t="s">
        <v>13254</v>
      </c>
      <c r="M8162" t="s">
        <v>8479</v>
      </c>
      <c r="N8162" t="s">
        <v>7202</v>
      </c>
      <c r="O8162" t="s">
        <v>7231</v>
      </c>
      <c r="P8162">
        <v>2309990</v>
      </c>
      <c r="Q8162" t="s">
        <v>6636</v>
      </c>
      <c r="R8162" t="s">
        <v>6636</v>
      </c>
      <c r="S8162" s="12"/>
      <c r="T8162" s="13"/>
      <c r="U8162" t="s">
        <v>6629</v>
      </c>
    </row>
    <row r="8163" spans="1:21" x14ac:dyDescent="0.25">
      <c r="A8163" t="s">
        <v>6619</v>
      </c>
      <c r="B8163" s="12">
        <v>41223</v>
      </c>
      <c r="C8163" t="s">
        <v>8476</v>
      </c>
      <c r="D8163" s="11">
        <v>46177.786203703698</v>
      </c>
      <c r="E8163" t="s">
        <v>8477</v>
      </c>
      <c r="F8163" t="s">
        <v>6415</v>
      </c>
      <c r="G8163" t="s">
        <v>8480</v>
      </c>
      <c r="H8163" t="s">
        <v>6417</v>
      </c>
      <c r="I8163" t="s">
        <v>65</v>
      </c>
      <c r="J8163" t="s">
        <v>219</v>
      </c>
      <c r="K8163" t="s">
        <v>13253</v>
      </c>
      <c r="L8163" t="s">
        <v>13254</v>
      </c>
      <c r="M8163" t="s">
        <v>8479</v>
      </c>
      <c r="N8163" t="s">
        <v>7202</v>
      </c>
      <c r="O8163" t="s">
        <v>7231</v>
      </c>
      <c r="P8163">
        <v>2309990</v>
      </c>
      <c r="Q8163" t="s">
        <v>6636</v>
      </c>
      <c r="R8163" t="s">
        <v>6636</v>
      </c>
      <c r="S8163" s="12"/>
      <c r="T8163" s="13"/>
      <c r="U8163" t="s">
        <v>6629</v>
      </c>
    </row>
    <row r="8164" spans="1:21" x14ac:dyDescent="0.25">
      <c r="A8164" t="s">
        <v>6619</v>
      </c>
      <c r="B8164" s="12">
        <v>41223</v>
      </c>
      <c r="C8164" t="s">
        <v>8476</v>
      </c>
      <c r="D8164" s="11">
        <v>46177.786203703698</v>
      </c>
      <c r="E8164" t="s">
        <v>8477</v>
      </c>
      <c r="F8164" t="s">
        <v>6415</v>
      </c>
      <c r="G8164" t="s">
        <v>8481</v>
      </c>
      <c r="H8164" t="s">
        <v>6417</v>
      </c>
      <c r="I8164" t="s">
        <v>65</v>
      </c>
      <c r="J8164" t="s">
        <v>219</v>
      </c>
      <c r="K8164" t="s">
        <v>13253</v>
      </c>
      <c r="L8164" t="s">
        <v>13254</v>
      </c>
      <c r="M8164" t="s">
        <v>8479</v>
      </c>
      <c r="N8164" t="s">
        <v>7202</v>
      </c>
      <c r="O8164" t="s">
        <v>7231</v>
      </c>
      <c r="P8164">
        <v>2309990</v>
      </c>
      <c r="Q8164" t="s">
        <v>6636</v>
      </c>
      <c r="R8164" t="s">
        <v>6636</v>
      </c>
      <c r="S8164" s="12"/>
      <c r="T8164" s="13"/>
      <c r="U8164" t="s">
        <v>6629</v>
      </c>
    </row>
    <row r="8165" spans="1:21" x14ac:dyDescent="0.25">
      <c r="A8165" t="s">
        <v>6637</v>
      </c>
      <c r="B8165" s="12">
        <v>41264</v>
      </c>
      <c r="C8165" t="s">
        <v>13259</v>
      </c>
      <c r="D8165" s="11">
        <v>46178.811296296299</v>
      </c>
      <c r="E8165" t="s">
        <v>13260</v>
      </c>
      <c r="F8165" t="s">
        <v>6415</v>
      </c>
      <c r="G8165" t="s">
        <v>8478</v>
      </c>
      <c r="H8165" t="s">
        <v>6417</v>
      </c>
      <c r="I8165" t="s">
        <v>55</v>
      </c>
      <c r="J8165" t="s">
        <v>44</v>
      </c>
      <c r="K8165" t="s">
        <v>13261</v>
      </c>
      <c r="L8165" t="s">
        <v>13254</v>
      </c>
      <c r="M8165" t="s">
        <v>13262</v>
      </c>
      <c r="N8165" t="s">
        <v>7506</v>
      </c>
      <c r="O8165" t="s">
        <v>7514</v>
      </c>
      <c r="P8165">
        <v>4904990</v>
      </c>
      <c r="Q8165" t="s">
        <v>6636</v>
      </c>
      <c r="R8165" t="s">
        <v>6636</v>
      </c>
      <c r="S8165" s="12"/>
      <c r="T8165" s="13"/>
      <c r="U8165" t="s">
        <v>6636</v>
      </c>
    </row>
    <row r="8166" spans="1:21" x14ac:dyDescent="0.25">
      <c r="A8166" t="s">
        <v>6637</v>
      </c>
      <c r="B8166" s="12">
        <v>41264</v>
      </c>
      <c r="C8166" t="s">
        <v>13259</v>
      </c>
      <c r="D8166" s="11">
        <v>46178.811296296299</v>
      </c>
      <c r="E8166" t="s">
        <v>13260</v>
      </c>
      <c r="F8166" t="s">
        <v>6415</v>
      </c>
      <c r="G8166" t="s">
        <v>8480</v>
      </c>
      <c r="H8166" t="s">
        <v>6417</v>
      </c>
      <c r="I8166" t="s">
        <v>55</v>
      </c>
      <c r="J8166" t="s">
        <v>44</v>
      </c>
      <c r="K8166" t="s">
        <v>13261</v>
      </c>
      <c r="L8166" t="s">
        <v>13254</v>
      </c>
      <c r="M8166" t="s">
        <v>13262</v>
      </c>
      <c r="N8166" t="s">
        <v>7506</v>
      </c>
      <c r="O8166" t="s">
        <v>7514</v>
      </c>
      <c r="P8166">
        <v>4904990</v>
      </c>
      <c r="Q8166" t="s">
        <v>6636</v>
      </c>
      <c r="R8166" t="s">
        <v>6636</v>
      </c>
      <c r="S8166" s="12"/>
      <c r="T8166" s="13"/>
      <c r="U8166" t="s">
        <v>6636</v>
      </c>
    </row>
    <row r="8167" spans="1:21" x14ac:dyDescent="0.25">
      <c r="A8167" t="s">
        <v>6637</v>
      </c>
      <c r="B8167" s="12">
        <v>41264</v>
      </c>
      <c r="C8167" t="s">
        <v>13259</v>
      </c>
      <c r="D8167" s="11">
        <v>46178.811296296299</v>
      </c>
      <c r="E8167" t="s">
        <v>13260</v>
      </c>
      <c r="F8167" t="s">
        <v>6415</v>
      </c>
      <c r="G8167" t="s">
        <v>8481</v>
      </c>
      <c r="H8167" t="s">
        <v>6417</v>
      </c>
      <c r="I8167" t="s">
        <v>55</v>
      </c>
      <c r="J8167" t="s">
        <v>44</v>
      </c>
      <c r="K8167" t="s">
        <v>13261</v>
      </c>
      <c r="L8167" t="s">
        <v>13254</v>
      </c>
      <c r="M8167" t="s">
        <v>13262</v>
      </c>
      <c r="N8167" t="s">
        <v>7506</v>
      </c>
      <c r="O8167" t="s">
        <v>7514</v>
      </c>
      <c r="P8167">
        <v>4904990</v>
      </c>
      <c r="Q8167" t="s">
        <v>6636</v>
      </c>
      <c r="R8167" t="s">
        <v>6636</v>
      </c>
      <c r="S8167" s="12"/>
      <c r="T8167" s="13"/>
      <c r="U8167" t="s">
        <v>6636</v>
      </c>
    </row>
    <row r="8168" spans="1:21" x14ac:dyDescent="0.25">
      <c r="A8168" t="s">
        <v>6619</v>
      </c>
      <c r="B8168" s="12">
        <v>41264</v>
      </c>
      <c r="C8168" t="s">
        <v>13259</v>
      </c>
      <c r="D8168" s="11">
        <v>46178.829965277801</v>
      </c>
      <c r="E8168" t="s">
        <v>13260</v>
      </c>
      <c r="F8168" t="s">
        <v>6415</v>
      </c>
      <c r="G8168" t="s">
        <v>8478</v>
      </c>
      <c r="H8168" t="s">
        <v>6417</v>
      </c>
      <c r="I8168" t="s">
        <v>55</v>
      </c>
      <c r="J8168" t="s">
        <v>44</v>
      </c>
      <c r="K8168" t="s">
        <v>13261</v>
      </c>
      <c r="L8168" t="s">
        <v>13254</v>
      </c>
      <c r="M8168" t="s">
        <v>13262</v>
      </c>
      <c r="N8168" t="s">
        <v>7506</v>
      </c>
      <c r="O8168" t="s">
        <v>7514</v>
      </c>
      <c r="P8168">
        <v>4904990</v>
      </c>
      <c r="Q8168" t="s">
        <v>6636</v>
      </c>
      <c r="R8168" t="s">
        <v>6636</v>
      </c>
      <c r="S8168" s="12"/>
      <c r="T8168" s="13"/>
      <c r="U8168" t="s">
        <v>6636</v>
      </c>
    </row>
    <row r="8169" spans="1:21" x14ac:dyDescent="0.25">
      <c r="A8169" t="s">
        <v>6619</v>
      </c>
      <c r="B8169" s="12">
        <v>41264</v>
      </c>
      <c r="C8169" t="s">
        <v>13259</v>
      </c>
      <c r="D8169" s="11">
        <v>46178.829965277801</v>
      </c>
      <c r="E8169" t="s">
        <v>13260</v>
      </c>
      <c r="F8169" t="s">
        <v>6415</v>
      </c>
      <c r="G8169" t="s">
        <v>8480</v>
      </c>
      <c r="H8169" t="s">
        <v>6417</v>
      </c>
      <c r="I8169" t="s">
        <v>55</v>
      </c>
      <c r="J8169" t="s">
        <v>44</v>
      </c>
      <c r="K8169" t="s">
        <v>13261</v>
      </c>
      <c r="L8169" t="s">
        <v>13254</v>
      </c>
      <c r="M8169" t="s">
        <v>13262</v>
      </c>
      <c r="N8169" t="s">
        <v>7506</v>
      </c>
      <c r="O8169" t="s">
        <v>7514</v>
      </c>
      <c r="P8169">
        <v>4904990</v>
      </c>
      <c r="Q8169" t="s">
        <v>6636</v>
      </c>
      <c r="R8169" t="s">
        <v>6636</v>
      </c>
      <c r="S8169" s="12"/>
      <c r="T8169" s="13"/>
      <c r="U8169" t="s">
        <v>6636</v>
      </c>
    </row>
    <row r="8170" spans="1:21" x14ac:dyDescent="0.25">
      <c r="A8170" t="s">
        <v>6619</v>
      </c>
      <c r="B8170" s="12">
        <v>41264</v>
      </c>
      <c r="C8170" t="s">
        <v>13259</v>
      </c>
      <c r="D8170" s="11">
        <v>46178.829965277801</v>
      </c>
      <c r="E8170" t="s">
        <v>13260</v>
      </c>
      <c r="F8170" t="s">
        <v>6415</v>
      </c>
      <c r="G8170" t="s">
        <v>8481</v>
      </c>
      <c r="H8170" t="s">
        <v>6417</v>
      </c>
      <c r="I8170" t="s">
        <v>55</v>
      </c>
      <c r="J8170" t="s">
        <v>44</v>
      </c>
      <c r="K8170" t="s">
        <v>13261</v>
      </c>
      <c r="L8170" t="s">
        <v>13254</v>
      </c>
      <c r="M8170" t="s">
        <v>13262</v>
      </c>
      <c r="N8170" t="s">
        <v>7506</v>
      </c>
      <c r="O8170" t="s">
        <v>7514</v>
      </c>
      <c r="P8170">
        <v>4904990</v>
      </c>
      <c r="Q8170" t="s">
        <v>6636</v>
      </c>
      <c r="R8170" t="s">
        <v>6636</v>
      </c>
      <c r="S8170" s="12"/>
      <c r="T8170" s="13"/>
      <c r="U8170" t="s">
        <v>6636</v>
      </c>
    </row>
    <row r="8171" spans="1:21" x14ac:dyDescent="0.25">
      <c r="A8171" t="s">
        <v>6637</v>
      </c>
      <c r="B8171" s="12">
        <v>41297</v>
      </c>
      <c r="C8171" t="s">
        <v>13263</v>
      </c>
      <c r="D8171" s="11">
        <v>46179.731157407397</v>
      </c>
      <c r="E8171" t="s">
        <v>13264</v>
      </c>
      <c r="F8171" t="s">
        <v>6415</v>
      </c>
      <c r="G8171" t="s">
        <v>8478</v>
      </c>
      <c r="H8171" t="s">
        <v>6417</v>
      </c>
      <c r="I8171" t="s">
        <v>55</v>
      </c>
      <c r="J8171" t="s">
        <v>44</v>
      </c>
      <c r="K8171" t="s">
        <v>13265</v>
      </c>
      <c r="L8171" t="s">
        <v>13254</v>
      </c>
      <c r="M8171" t="s">
        <v>13266</v>
      </c>
      <c r="N8171" t="s">
        <v>7506</v>
      </c>
      <c r="O8171" t="s">
        <v>7539</v>
      </c>
      <c r="P8171">
        <v>3214990</v>
      </c>
      <c r="Q8171" t="s">
        <v>6636</v>
      </c>
      <c r="R8171" t="s">
        <v>6636</v>
      </c>
      <c r="S8171" s="12"/>
      <c r="T8171" s="13"/>
      <c r="U8171" t="s">
        <v>6629</v>
      </c>
    </row>
    <row r="8172" spans="1:21" x14ac:dyDescent="0.25">
      <c r="A8172" t="s">
        <v>6637</v>
      </c>
      <c r="B8172" s="12">
        <v>41297</v>
      </c>
      <c r="C8172" t="s">
        <v>13263</v>
      </c>
      <c r="D8172" s="11">
        <v>46179.731157407397</v>
      </c>
      <c r="E8172" t="s">
        <v>13264</v>
      </c>
      <c r="F8172" t="s">
        <v>6415</v>
      </c>
      <c r="G8172" t="s">
        <v>8480</v>
      </c>
      <c r="H8172" t="s">
        <v>6417</v>
      </c>
      <c r="I8172" t="s">
        <v>55</v>
      </c>
      <c r="J8172" t="s">
        <v>44</v>
      </c>
      <c r="K8172" t="s">
        <v>13265</v>
      </c>
      <c r="L8172" t="s">
        <v>13254</v>
      </c>
      <c r="M8172" t="s">
        <v>13266</v>
      </c>
      <c r="N8172" t="s">
        <v>7506</v>
      </c>
      <c r="O8172" t="s">
        <v>7539</v>
      </c>
      <c r="P8172">
        <v>3214990</v>
      </c>
      <c r="Q8172" t="s">
        <v>6636</v>
      </c>
      <c r="R8172" t="s">
        <v>6636</v>
      </c>
      <c r="S8172" s="12"/>
      <c r="T8172" s="13"/>
      <c r="U8172" t="s">
        <v>6629</v>
      </c>
    </row>
    <row r="8173" spans="1:21" x14ac:dyDescent="0.25">
      <c r="A8173" t="s">
        <v>6637</v>
      </c>
      <c r="B8173" s="12">
        <v>41297</v>
      </c>
      <c r="C8173" t="s">
        <v>13263</v>
      </c>
      <c r="D8173" s="11">
        <v>46179.731157407397</v>
      </c>
      <c r="E8173" t="s">
        <v>13264</v>
      </c>
      <c r="F8173" t="s">
        <v>6415</v>
      </c>
      <c r="G8173" t="s">
        <v>8481</v>
      </c>
      <c r="H8173" t="s">
        <v>6417</v>
      </c>
      <c r="I8173" t="s">
        <v>55</v>
      </c>
      <c r="J8173" t="s">
        <v>44</v>
      </c>
      <c r="K8173" t="s">
        <v>13265</v>
      </c>
      <c r="L8173" t="s">
        <v>13254</v>
      </c>
      <c r="M8173" t="s">
        <v>13266</v>
      </c>
      <c r="N8173" t="s">
        <v>7506</v>
      </c>
      <c r="O8173" t="s">
        <v>7539</v>
      </c>
      <c r="P8173">
        <v>3214990</v>
      </c>
      <c r="Q8173" t="s">
        <v>6636</v>
      </c>
      <c r="R8173" t="s">
        <v>6636</v>
      </c>
      <c r="S8173" s="12"/>
      <c r="T8173" s="13"/>
      <c r="U8173" t="s">
        <v>6629</v>
      </c>
    </row>
    <row r="8174" spans="1:21" x14ac:dyDescent="0.25">
      <c r="A8174" t="s">
        <v>6619</v>
      </c>
      <c r="B8174" s="12">
        <v>41297</v>
      </c>
      <c r="C8174" t="s">
        <v>13263</v>
      </c>
      <c r="D8174" s="11">
        <v>46179.757557870398</v>
      </c>
      <c r="E8174" t="s">
        <v>13264</v>
      </c>
      <c r="F8174" t="s">
        <v>6415</v>
      </c>
      <c r="G8174" t="s">
        <v>8478</v>
      </c>
      <c r="H8174" t="s">
        <v>6417</v>
      </c>
      <c r="I8174" t="s">
        <v>55</v>
      </c>
      <c r="J8174" t="s">
        <v>44</v>
      </c>
      <c r="K8174" t="s">
        <v>13265</v>
      </c>
      <c r="L8174" t="s">
        <v>13254</v>
      </c>
      <c r="M8174" t="s">
        <v>13266</v>
      </c>
      <c r="N8174" t="s">
        <v>7506</v>
      </c>
      <c r="O8174" t="s">
        <v>7539</v>
      </c>
      <c r="P8174">
        <v>3214990</v>
      </c>
      <c r="Q8174" t="s">
        <v>6636</v>
      </c>
      <c r="R8174" t="s">
        <v>6636</v>
      </c>
      <c r="S8174" s="12"/>
      <c r="T8174" s="13"/>
      <c r="U8174" t="s">
        <v>6629</v>
      </c>
    </row>
    <row r="8175" spans="1:21" x14ac:dyDescent="0.25">
      <c r="A8175" t="s">
        <v>6619</v>
      </c>
      <c r="B8175" s="12">
        <v>41297</v>
      </c>
      <c r="C8175" t="s">
        <v>13263</v>
      </c>
      <c r="D8175" s="11">
        <v>46179.757557870398</v>
      </c>
      <c r="E8175" t="s">
        <v>13264</v>
      </c>
      <c r="F8175" t="s">
        <v>6415</v>
      </c>
      <c r="G8175" t="s">
        <v>8480</v>
      </c>
      <c r="H8175" t="s">
        <v>6417</v>
      </c>
      <c r="I8175" t="s">
        <v>55</v>
      </c>
      <c r="J8175" t="s">
        <v>44</v>
      </c>
      <c r="K8175" t="s">
        <v>13265</v>
      </c>
      <c r="L8175" t="s">
        <v>13254</v>
      </c>
      <c r="M8175" t="s">
        <v>13266</v>
      </c>
      <c r="N8175" t="s">
        <v>7506</v>
      </c>
      <c r="O8175" t="s">
        <v>7539</v>
      </c>
      <c r="P8175">
        <v>3214990</v>
      </c>
      <c r="Q8175" t="s">
        <v>6636</v>
      </c>
      <c r="R8175" t="s">
        <v>6636</v>
      </c>
      <c r="S8175" s="12"/>
      <c r="T8175" s="13"/>
      <c r="U8175" t="s">
        <v>6629</v>
      </c>
    </row>
    <row r="8176" spans="1:21" x14ac:dyDescent="0.25">
      <c r="A8176" t="s">
        <v>6619</v>
      </c>
      <c r="B8176" s="12">
        <v>41297</v>
      </c>
      <c r="C8176" t="s">
        <v>13263</v>
      </c>
      <c r="D8176" s="11">
        <v>46179.757557870398</v>
      </c>
      <c r="E8176" t="s">
        <v>13264</v>
      </c>
      <c r="F8176" t="s">
        <v>6415</v>
      </c>
      <c r="G8176" t="s">
        <v>8481</v>
      </c>
      <c r="H8176" t="s">
        <v>6417</v>
      </c>
      <c r="I8176" t="s">
        <v>55</v>
      </c>
      <c r="J8176" t="s">
        <v>44</v>
      </c>
      <c r="K8176" t="s">
        <v>13265</v>
      </c>
      <c r="L8176" t="s">
        <v>13254</v>
      </c>
      <c r="M8176" t="s">
        <v>13266</v>
      </c>
      <c r="N8176" t="s">
        <v>7506</v>
      </c>
      <c r="O8176" t="s">
        <v>7539</v>
      </c>
      <c r="P8176">
        <v>3214990</v>
      </c>
      <c r="Q8176" t="s">
        <v>6636</v>
      </c>
      <c r="R8176" t="s">
        <v>6636</v>
      </c>
      <c r="S8176" s="12"/>
      <c r="T8176" s="13"/>
      <c r="U8176" t="s">
        <v>6629</v>
      </c>
    </row>
    <row r="8177" spans="1:21" x14ac:dyDescent="0.25">
      <c r="A8177" t="s">
        <v>6619</v>
      </c>
      <c r="B8177" s="12">
        <v>41392</v>
      </c>
      <c r="C8177" t="s">
        <v>13267</v>
      </c>
      <c r="D8177" s="11">
        <v>46181.720532407402</v>
      </c>
      <c r="E8177" t="s">
        <v>13268</v>
      </c>
      <c r="F8177" t="s">
        <v>6415</v>
      </c>
      <c r="G8177" t="s">
        <v>8478</v>
      </c>
      <c r="H8177" t="s">
        <v>6417</v>
      </c>
      <c r="I8177" t="s">
        <v>6636</v>
      </c>
      <c r="J8177" t="s">
        <v>6636</v>
      </c>
      <c r="K8177" t="s">
        <v>13269</v>
      </c>
      <c r="L8177" t="s">
        <v>13254</v>
      </c>
      <c r="M8177" t="s">
        <v>13270</v>
      </c>
      <c r="N8177" t="s">
        <v>7506</v>
      </c>
      <c r="O8177" t="s">
        <v>8076</v>
      </c>
      <c r="P8177">
        <v>4229990</v>
      </c>
      <c r="Q8177" t="s">
        <v>6636</v>
      </c>
      <c r="R8177" t="s">
        <v>6636</v>
      </c>
      <c r="S8177" s="12"/>
      <c r="T8177" s="13"/>
      <c r="U8177" t="s">
        <v>6629</v>
      </c>
    </row>
    <row r="8178" spans="1:21" x14ac:dyDescent="0.25">
      <c r="A8178" t="s">
        <v>6619</v>
      </c>
      <c r="B8178" s="12">
        <v>41392</v>
      </c>
      <c r="C8178" t="s">
        <v>13267</v>
      </c>
      <c r="D8178" s="11">
        <v>46181.720532407402</v>
      </c>
      <c r="E8178" t="s">
        <v>13268</v>
      </c>
      <c r="F8178" t="s">
        <v>6415</v>
      </c>
      <c r="G8178" t="s">
        <v>8480</v>
      </c>
      <c r="H8178" t="s">
        <v>6417</v>
      </c>
      <c r="I8178" t="s">
        <v>6636</v>
      </c>
      <c r="J8178" t="s">
        <v>6636</v>
      </c>
      <c r="K8178" t="s">
        <v>13269</v>
      </c>
      <c r="L8178" t="s">
        <v>13254</v>
      </c>
      <c r="M8178" t="s">
        <v>13270</v>
      </c>
      <c r="N8178" t="s">
        <v>7506</v>
      </c>
      <c r="O8178" t="s">
        <v>8076</v>
      </c>
      <c r="P8178">
        <v>4229990</v>
      </c>
      <c r="Q8178" t="s">
        <v>6636</v>
      </c>
      <c r="R8178" t="s">
        <v>6636</v>
      </c>
      <c r="S8178" s="12"/>
      <c r="T8178" s="13"/>
      <c r="U8178" t="s">
        <v>6629</v>
      </c>
    </row>
    <row r="8179" spans="1:21" x14ac:dyDescent="0.25">
      <c r="A8179" t="s">
        <v>6619</v>
      </c>
      <c r="B8179" s="12">
        <v>41392</v>
      </c>
      <c r="C8179" t="s">
        <v>13267</v>
      </c>
      <c r="D8179" s="11">
        <v>46181.720532407402</v>
      </c>
      <c r="E8179" t="s">
        <v>13268</v>
      </c>
      <c r="F8179" t="s">
        <v>6415</v>
      </c>
      <c r="G8179" t="s">
        <v>8481</v>
      </c>
      <c r="H8179" t="s">
        <v>6417</v>
      </c>
      <c r="I8179" t="s">
        <v>6636</v>
      </c>
      <c r="J8179" t="s">
        <v>6636</v>
      </c>
      <c r="K8179" t="s">
        <v>13269</v>
      </c>
      <c r="L8179" t="s">
        <v>13254</v>
      </c>
      <c r="M8179" t="s">
        <v>13270</v>
      </c>
      <c r="N8179" t="s">
        <v>7506</v>
      </c>
      <c r="O8179" t="s">
        <v>8076</v>
      </c>
      <c r="P8179">
        <v>4229990</v>
      </c>
      <c r="Q8179" t="s">
        <v>6636</v>
      </c>
      <c r="R8179" t="s">
        <v>6636</v>
      </c>
      <c r="S8179" s="12"/>
      <c r="T8179" s="13"/>
      <c r="U8179" t="s">
        <v>6629</v>
      </c>
    </row>
    <row r="8180" spans="1:21" x14ac:dyDescent="0.25">
      <c r="A8180" t="s">
        <v>6637</v>
      </c>
      <c r="B8180" s="12">
        <v>41392</v>
      </c>
      <c r="C8180" t="s">
        <v>13267</v>
      </c>
      <c r="D8180" s="11">
        <v>46181.721921296303</v>
      </c>
      <c r="E8180" t="s">
        <v>13268</v>
      </c>
      <c r="F8180" t="s">
        <v>6415</v>
      </c>
      <c r="G8180" t="s">
        <v>8478</v>
      </c>
      <c r="H8180" t="s">
        <v>6417</v>
      </c>
      <c r="I8180" t="s">
        <v>6636</v>
      </c>
      <c r="J8180" t="s">
        <v>6636</v>
      </c>
      <c r="K8180" t="s">
        <v>13269</v>
      </c>
      <c r="L8180" t="s">
        <v>13254</v>
      </c>
      <c r="M8180" t="s">
        <v>13270</v>
      </c>
      <c r="N8180" t="s">
        <v>7506</v>
      </c>
      <c r="O8180" t="s">
        <v>8076</v>
      </c>
      <c r="P8180">
        <v>4229990</v>
      </c>
      <c r="Q8180" t="s">
        <v>6636</v>
      </c>
      <c r="R8180" t="s">
        <v>6636</v>
      </c>
      <c r="S8180" s="12"/>
      <c r="T8180" s="13"/>
      <c r="U8180" t="s">
        <v>6629</v>
      </c>
    </row>
    <row r="8181" spans="1:21" x14ac:dyDescent="0.25">
      <c r="A8181" t="s">
        <v>6637</v>
      </c>
      <c r="B8181" s="12">
        <v>41392</v>
      </c>
      <c r="C8181" t="s">
        <v>13267</v>
      </c>
      <c r="D8181" s="11">
        <v>46181.721921296303</v>
      </c>
      <c r="E8181" t="s">
        <v>13268</v>
      </c>
      <c r="F8181" t="s">
        <v>6415</v>
      </c>
      <c r="G8181" t="s">
        <v>8480</v>
      </c>
      <c r="H8181" t="s">
        <v>6417</v>
      </c>
      <c r="I8181" t="s">
        <v>6636</v>
      </c>
      <c r="J8181" t="s">
        <v>6636</v>
      </c>
      <c r="K8181" t="s">
        <v>13269</v>
      </c>
      <c r="L8181" t="s">
        <v>13254</v>
      </c>
      <c r="M8181" t="s">
        <v>13270</v>
      </c>
      <c r="N8181" t="s">
        <v>7506</v>
      </c>
      <c r="O8181" t="s">
        <v>8076</v>
      </c>
      <c r="P8181">
        <v>4229990</v>
      </c>
      <c r="Q8181" t="s">
        <v>6636</v>
      </c>
      <c r="R8181" t="s">
        <v>6636</v>
      </c>
      <c r="S8181" s="12"/>
      <c r="T8181" s="13"/>
      <c r="U8181" t="s">
        <v>6629</v>
      </c>
    </row>
    <row r="8182" spans="1:21" x14ac:dyDescent="0.25">
      <c r="A8182" t="s">
        <v>6637</v>
      </c>
      <c r="B8182" s="12">
        <v>41392</v>
      </c>
      <c r="C8182" t="s">
        <v>13267</v>
      </c>
      <c r="D8182" s="11">
        <v>46181.721921296303</v>
      </c>
      <c r="E8182" t="s">
        <v>13268</v>
      </c>
      <c r="F8182" t="s">
        <v>6415</v>
      </c>
      <c r="G8182" t="s">
        <v>8481</v>
      </c>
      <c r="H8182" t="s">
        <v>6417</v>
      </c>
      <c r="I8182" t="s">
        <v>6636</v>
      </c>
      <c r="J8182" t="s">
        <v>6636</v>
      </c>
      <c r="K8182" t="s">
        <v>13269</v>
      </c>
      <c r="L8182" t="s">
        <v>13254</v>
      </c>
      <c r="M8182" t="s">
        <v>13270</v>
      </c>
      <c r="N8182" t="s">
        <v>7506</v>
      </c>
      <c r="O8182" t="s">
        <v>8076</v>
      </c>
      <c r="P8182">
        <v>4229990</v>
      </c>
      <c r="Q8182" t="s">
        <v>6636</v>
      </c>
      <c r="R8182" t="s">
        <v>6636</v>
      </c>
      <c r="S8182" s="12"/>
      <c r="T8182" s="13"/>
      <c r="U8182" t="s">
        <v>6629</v>
      </c>
    </row>
    <row r="8183" spans="1:21" x14ac:dyDescent="0.25">
      <c r="A8183" t="s">
        <v>6619</v>
      </c>
      <c r="B8183" s="12">
        <v>41417</v>
      </c>
      <c r="C8183" t="s">
        <v>13255</v>
      </c>
      <c r="D8183" s="11">
        <v>46182.522002314799</v>
      </c>
      <c r="E8183" t="s">
        <v>13256</v>
      </c>
      <c r="F8183" t="s">
        <v>6415</v>
      </c>
      <c r="G8183" t="s">
        <v>8478</v>
      </c>
      <c r="H8183" t="s">
        <v>6417</v>
      </c>
      <c r="I8183" t="s">
        <v>6636</v>
      </c>
      <c r="J8183" t="s">
        <v>6636</v>
      </c>
      <c r="K8183" t="s">
        <v>13257</v>
      </c>
      <c r="L8183" t="s">
        <v>13254</v>
      </c>
      <c r="M8183" t="s">
        <v>13258</v>
      </c>
      <c r="N8183" t="s">
        <v>7202</v>
      </c>
      <c r="O8183" t="s">
        <v>7203</v>
      </c>
      <c r="P8183">
        <v>2675990</v>
      </c>
      <c r="Q8183" t="s">
        <v>6636</v>
      </c>
      <c r="R8183" t="s">
        <v>6636</v>
      </c>
      <c r="S8183" s="12"/>
      <c r="T8183" s="13"/>
      <c r="U8183" t="s">
        <v>6629</v>
      </c>
    </row>
    <row r="8184" spans="1:21" x14ac:dyDescent="0.25">
      <c r="A8184" t="s">
        <v>6619</v>
      </c>
      <c r="B8184" s="12">
        <v>41417</v>
      </c>
      <c r="C8184" t="s">
        <v>13255</v>
      </c>
      <c r="D8184" s="11">
        <v>46182.522002314799</v>
      </c>
      <c r="E8184" t="s">
        <v>13256</v>
      </c>
      <c r="F8184" t="s">
        <v>6415</v>
      </c>
      <c r="G8184" t="s">
        <v>8480</v>
      </c>
      <c r="H8184" t="s">
        <v>6417</v>
      </c>
      <c r="I8184" t="s">
        <v>6636</v>
      </c>
      <c r="J8184" t="s">
        <v>6636</v>
      </c>
      <c r="K8184" t="s">
        <v>13257</v>
      </c>
      <c r="L8184" t="s">
        <v>13254</v>
      </c>
      <c r="M8184" t="s">
        <v>13258</v>
      </c>
      <c r="N8184" t="s">
        <v>7202</v>
      </c>
      <c r="O8184" t="s">
        <v>7203</v>
      </c>
      <c r="P8184">
        <v>2675990</v>
      </c>
      <c r="Q8184" t="s">
        <v>6636</v>
      </c>
      <c r="R8184" t="s">
        <v>6636</v>
      </c>
      <c r="S8184" s="12"/>
      <c r="T8184" s="13"/>
      <c r="U8184" t="s">
        <v>6629</v>
      </c>
    </row>
    <row r="8185" spans="1:21" x14ac:dyDescent="0.25">
      <c r="A8185" t="s">
        <v>6619</v>
      </c>
      <c r="B8185" s="12">
        <v>41417</v>
      </c>
      <c r="C8185" t="s">
        <v>13255</v>
      </c>
      <c r="D8185" s="11">
        <v>46182.522002314799</v>
      </c>
      <c r="E8185" t="s">
        <v>13256</v>
      </c>
      <c r="F8185" t="s">
        <v>6415</v>
      </c>
      <c r="G8185" t="s">
        <v>8481</v>
      </c>
      <c r="H8185" t="s">
        <v>6417</v>
      </c>
      <c r="I8185" t="s">
        <v>6636</v>
      </c>
      <c r="J8185" t="s">
        <v>6636</v>
      </c>
      <c r="K8185" t="s">
        <v>13257</v>
      </c>
      <c r="L8185" t="s">
        <v>13254</v>
      </c>
      <c r="M8185" t="s">
        <v>13258</v>
      </c>
      <c r="N8185" t="s">
        <v>7202</v>
      </c>
      <c r="O8185" t="s">
        <v>7203</v>
      </c>
      <c r="P8185">
        <v>2675990</v>
      </c>
      <c r="Q8185" t="s">
        <v>6636</v>
      </c>
      <c r="R8185" t="s">
        <v>6636</v>
      </c>
      <c r="S8185" s="12"/>
      <c r="T8185" s="13"/>
      <c r="U8185" t="s">
        <v>6629</v>
      </c>
    </row>
    <row r="8186" spans="1:21" x14ac:dyDescent="0.25">
      <c r="A8186" t="s">
        <v>6637</v>
      </c>
      <c r="B8186" s="12">
        <v>41588</v>
      </c>
      <c r="C8186" t="s">
        <v>13271</v>
      </c>
      <c r="D8186" s="11">
        <v>46182.848773148202</v>
      </c>
      <c r="E8186" t="s">
        <v>13272</v>
      </c>
      <c r="F8186" t="s">
        <v>6415</v>
      </c>
      <c r="G8186" t="s">
        <v>8478</v>
      </c>
      <c r="H8186" t="s">
        <v>6417</v>
      </c>
      <c r="I8186" t="s">
        <v>55</v>
      </c>
      <c r="J8186" t="s">
        <v>44</v>
      </c>
      <c r="K8186" t="s">
        <v>13273</v>
      </c>
      <c r="L8186" t="s">
        <v>13254</v>
      </c>
      <c r="M8186" t="s">
        <v>13274</v>
      </c>
      <c r="N8186" t="s">
        <v>7506</v>
      </c>
      <c r="O8186" t="s">
        <v>7514</v>
      </c>
      <c r="P8186">
        <v>5052190</v>
      </c>
      <c r="Q8186" t="s">
        <v>6636</v>
      </c>
      <c r="R8186" t="s">
        <v>6636</v>
      </c>
      <c r="S8186" s="12"/>
      <c r="T8186" s="13"/>
      <c r="U8186" t="s">
        <v>6636</v>
      </c>
    </row>
    <row r="8187" spans="1:21" x14ac:dyDescent="0.25">
      <c r="A8187" t="s">
        <v>6637</v>
      </c>
      <c r="B8187" s="12">
        <v>41588</v>
      </c>
      <c r="C8187" t="s">
        <v>13271</v>
      </c>
      <c r="D8187" s="11">
        <v>46182.848773148202</v>
      </c>
      <c r="E8187" t="s">
        <v>13272</v>
      </c>
      <c r="F8187" t="s">
        <v>6415</v>
      </c>
      <c r="G8187" t="s">
        <v>8480</v>
      </c>
      <c r="H8187" t="s">
        <v>6417</v>
      </c>
      <c r="I8187" t="s">
        <v>55</v>
      </c>
      <c r="J8187" t="s">
        <v>44</v>
      </c>
      <c r="K8187" t="s">
        <v>13273</v>
      </c>
      <c r="L8187" t="s">
        <v>13254</v>
      </c>
      <c r="M8187" t="s">
        <v>13274</v>
      </c>
      <c r="N8187" t="s">
        <v>7506</v>
      </c>
      <c r="O8187" t="s">
        <v>7514</v>
      </c>
      <c r="P8187">
        <v>5052190</v>
      </c>
      <c r="Q8187" t="s">
        <v>6636</v>
      </c>
      <c r="R8187" t="s">
        <v>6636</v>
      </c>
      <c r="S8187" s="12"/>
      <c r="T8187" s="13"/>
      <c r="U8187" t="s">
        <v>6636</v>
      </c>
    </row>
    <row r="8188" spans="1:21" x14ac:dyDescent="0.25">
      <c r="A8188" t="s">
        <v>6637</v>
      </c>
      <c r="B8188" s="12">
        <v>41588</v>
      </c>
      <c r="C8188" t="s">
        <v>13271</v>
      </c>
      <c r="D8188" s="11">
        <v>46182.848773148202</v>
      </c>
      <c r="E8188" t="s">
        <v>13272</v>
      </c>
      <c r="F8188" t="s">
        <v>6415</v>
      </c>
      <c r="G8188" t="s">
        <v>8481</v>
      </c>
      <c r="H8188" t="s">
        <v>6417</v>
      </c>
      <c r="I8188" t="s">
        <v>55</v>
      </c>
      <c r="J8188" t="s">
        <v>44</v>
      </c>
      <c r="K8188" t="s">
        <v>13273</v>
      </c>
      <c r="L8188" t="s">
        <v>13254</v>
      </c>
      <c r="M8188" t="s">
        <v>13274</v>
      </c>
      <c r="N8188" t="s">
        <v>7506</v>
      </c>
      <c r="O8188" t="s">
        <v>7514</v>
      </c>
      <c r="P8188">
        <v>5052190</v>
      </c>
      <c r="Q8188" t="s">
        <v>6636</v>
      </c>
      <c r="R8188" t="s">
        <v>6636</v>
      </c>
      <c r="S8188" s="12"/>
      <c r="T8188" s="13"/>
      <c r="U8188" t="s">
        <v>6636</v>
      </c>
    </row>
    <row r="8189" spans="1:21" x14ac:dyDescent="0.25">
      <c r="A8189" t="s">
        <v>6637</v>
      </c>
      <c r="B8189" s="12">
        <v>41485</v>
      </c>
      <c r="C8189" t="s">
        <v>13275</v>
      </c>
      <c r="D8189" s="11">
        <v>46183.567129629599</v>
      </c>
      <c r="E8189" t="s">
        <v>13276</v>
      </c>
      <c r="F8189" t="s">
        <v>6415</v>
      </c>
      <c r="G8189" t="s">
        <v>8478</v>
      </c>
      <c r="H8189" t="s">
        <v>6417</v>
      </c>
      <c r="I8189" t="s">
        <v>55</v>
      </c>
      <c r="J8189" t="s">
        <v>44</v>
      </c>
      <c r="K8189" t="s">
        <v>13277</v>
      </c>
      <c r="L8189" t="s">
        <v>13254</v>
      </c>
      <c r="M8189" t="s">
        <v>13278</v>
      </c>
      <c r="N8189" t="s">
        <v>7202</v>
      </c>
      <c r="O8189" t="s">
        <v>7231</v>
      </c>
      <c r="P8189">
        <v>2309990</v>
      </c>
      <c r="Q8189" t="s">
        <v>6636</v>
      </c>
      <c r="R8189" t="s">
        <v>6636</v>
      </c>
      <c r="S8189" s="12"/>
      <c r="T8189" s="13"/>
      <c r="U8189" t="s">
        <v>6636</v>
      </c>
    </row>
    <row r="8190" spans="1:21" x14ac:dyDescent="0.25">
      <c r="A8190" t="s">
        <v>6637</v>
      </c>
      <c r="B8190" s="12">
        <v>41485</v>
      </c>
      <c r="C8190" t="s">
        <v>13275</v>
      </c>
      <c r="D8190" s="11">
        <v>46183.567129629599</v>
      </c>
      <c r="E8190" t="s">
        <v>13276</v>
      </c>
      <c r="F8190" t="s">
        <v>6415</v>
      </c>
      <c r="G8190" t="s">
        <v>8480</v>
      </c>
      <c r="H8190" t="s">
        <v>6417</v>
      </c>
      <c r="I8190" t="s">
        <v>55</v>
      </c>
      <c r="J8190" t="s">
        <v>44</v>
      </c>
      <c r="K8190" t="s">
        <v>13277</v>
      </c>
      <c r="L8190" t="s">
        <v>13254</v>
      </c>
      <c r="M8190" t="s">
        <v>13278</v>
      </c>
      <c r="N8190" t="s">
        <v>7202</v>
      </c>
      <c r="O8190" t="s">
        <v>7231</v>
      </c>
      <c r="P8190">
        <v>2309990</v>
      </c>
      <c r="Q8190" t="s">
        <v>6636</v>
      </c>
      <c r="R8190" t="s">
        <v>6636</v>
      </c>
      <c r="S8190" s="12"/>
      <c r="T8190" s="13"/>
      <c r="U8190" t="s">
        <v>6636</v>
      </c>
    </row>
    <row r="8191" spans="1:21" x14ac:dyDescent="0.25">
      <c r="A8191" t="s">
        <v>6637</v>
      </c>
      <c r="B8191" s="12">
        <v>41485</v>
      </c>
      <c r="C8191" t="s">
        <v>13275</v>
      </c>
      <c r="D8191" s="11">
        <v>46183.567129629599</v>
      </c>
      <c r="E8191" t="s">
        <v>13276</v>
      </c>
      <c r="F8191" t="s">
        <v>6415</v>
      </c>
      <c r="G8191" t="s">
        <v>8481</v>
      </c>
      <c r="H8191" t="s">
        <v>6417</v>
      </c>
      <c r="I8191" t="s">
        <v>55</v>
      </c>
      <c r="J8191" t="s">
        <v>44</v>
      </c>
      <c r="K8191" t="s">
        <v>13277</v>
      </c>
      <c r="L8191" t="s">
        <v>13254</v>
      </c>
      <c r="M8191" t="s">
        <v>13278</v>
      </c>
      <c r="N8191" t="s">
        <v>7202</v>
      </c>
      <c r="O8191" t="s">
        <v>7231</v>
      </c>
      <c r="P8191">
        <v>2309990</v>
      </c>
      <c r="Q8191" t="s">
        <v>6636</v>
      </c>
      <c r="R8191" t="s">
        <v>6636</v>
      </c>
      <c r="S8191" s="12"/>
      <c r="T8191" s="13"/>
      <c r="U8191" t="s">
        <v>6636</v>
      </c>
    </row>
    <row r="8192" spans="1:21" x14ac:dyDescent="0.25">
      <c r="A8192" t="s">
        <v>6619</v>
      </c>
      <c r="B8192" s="12">
        <v>41485</v>
      </c>
      <c r="C8192" t="s">
        <v>13275</v>
      </c>
      <c r="D8192" s="11">
        <v>46183.670671296299</v>
      </c>
      <c r="E8192" t="s">
        <v>13276</v>
      </c>
      <c r="F8192" t="s">
        <v>6415</v>
      </c>
      <c r="G8192" t="s">
        <v>8478</v>
      </c>
      <c r="H8192" t="s">
        <v>6417</v>
      </c>
      <c r="I8192" t="s">
        <v>55</v>
      </c>
      <c r="J8192" t="s">
        <v>44</v>
      </c>
      <c r="K8192" t="s">
        <v>13277</v>
      </c>
      <c r="L8192" t="s">
        <v>13254</v>
      </c>
      <c r="M8192" t="s">
        <v>13278</v>
      </c>
      <c r="N8192" t="s">
        <v>7202</v>
      </c>
      <c r="O8192" t="s">
        <v>7231</v>
      </c>
      <c r="P8192">
        <v>2309990</v>
      </c>
      <c r="Q8192" t="s">
        <v>6636</v>
      </c>
      <c r="R8192" t="s">
        <v>6636</v>
      </c>
      <c r="S8192" s="12"/>
      <c r="T8192" s="13"/>
      <c r="U8192" t="s">
        <v>6636</v>
      </c>
    </row>
    <row r="8193" spans="1:21" x14ac:dyDescent="0.25">
      <c r="A8193" t="s">
        <v>6619</v>
      </c>
      <c r="B8193" s="12">
        <v>41485</v>
      </c>
      <c r="C8193" t="s">
        <v>13275</v>
      </c>
      <c r="D8193" s="11">
        <v>46183.670671296299</v>
      </c>
      <c r="E8193" t="s">
        <v>13276</v>
      </c>
      <c r="F8193" t="s">
        <v>6415</v>
      </c>
      <c r="G8193" t="s">
        <v>8480</v>
      </c>
      <c r="H8193" t="s">
        <v>6417</v>
      </c>
      <c r="I8193" t="s">
        <v>55</v>
      </c>
      <c r="J8193" t="s">
        <v>44</v>
      </c>
      <c r="K8193" t="s">
        <v>13277</v>
      </c>
      <c r="L8193" t="s">
        <v>13254</v>
      </c>
      <c r="M8193" t="s">
        <v>13278</v>
      </c>
      <c r="N8193" t="s">
        <v>7202</v>
      </c>
      <c r="O8193" t="s">
        <v>7231</v>
      </c>
      <c r="P8193">
        <v>2309990</v>
      </c>
      <c r="Q8193" t="s">
        <v>6636</v>
      </c>
      <c r="R8193" t="s">
        <v>6636</v>
      </c>
      <c r="S8193" s="12"/>
      <c r="T8193" s="13"/>
      <c r="U8193" t="s">
        <v>6636</v>
      </c>
    </row>
    <row r="8194" spans="1:21" x14ac:dyDescent="0.25">
      <c r="A8194" t="s">
        <v>6619</v>
      </c>
      <c r="B8194" s="12">
        <v>41485</v>
      </c>
      <c r="C8194" t="s">
        <v>13275</v>
      </c>
      <c r="D8194" s="11">
        <v>46183.670671296299</v>
      </c>
      <c r="E8194" t="s">
        <v>13276</v>
      </c>
      <c r="F8194" t="s">
        <v>6415</v>
      </c>
      <c r="G8194" t="s">
        <v>8481</v>
      </c>
      <c r="H8194" t="s">
        <v>6417</v>
      </c>
      <c r="I8194" t="s">
        <v>55</v>
      </c>
      <c r="J8194" t="s">
        <v>44</v>
      </c>
      <c r="K8194" t="s">
        <v>13277</v>
      </c>
      <c r="L8194" t="s">
        <v>13254</v>
      </c>
      <c r="M8194" t="s">
        <v>13278</v>
      </c>
      <c r="N8194" t="s">
        <v>7202</v>
      </c>
      <c r="O8194" t="s">
        <v>7231</v>
      </c>
      <c r="P8194">
        <v>2309990</v>
      </c>
      <c r="Q8194" t="s">
        <v>6636</v>
      </c>
      <c r="R8194" t="s">
        <v>6636</v>
      </c>
      <c r="S8194" s="12"/>
      <c r="T8194" s="13"/>
      <c r="U8194" t="s">
        <v>6636</v>
      </c>
    </row>
    <row r="8195" spans="1:21" x14ac:dyDescent="0.25">
      <c r="A8195" t="s">
        <v>6637</v>
      </c>
      <c r="B8195" s="12">
        <v>41650</v>
      </c>
      <c r="C8195" t="s">
        <v>8567</v>
      </c>
      <c r="D8195" s="11">
        <v>46184.474861111099</v>
      </c>
      <c r="E8195" t="s">
        <v>8568</v>
      </c>
      <c r="F8195" t="s">
        <v>6415</v>
      </c>
      <c r="G8195" t="s">
        <v>8478</v>
      </c>
      <c r="H8195" t="s">
        <v>6417</v>
      </c>
      <c r="I8195" t="s">
        <v>55</v>
      </c>
      <c r="J8195" t="s">
        <v>44</v>
      </c>
      <c r="K8195" t="s">
        <v>13273</v>
      </c>
      <c r="L8195" t="s">
        <v>13254</v>
      </c>
      <c r="M8195" t="s">
        <v>13274</v>
      </c>
      <c r="N8195" t="s">
        <v>7506</v>
      </c>
      <c r="O8195" t="s">
        <v>7514</v>
      </c>
      <c r="P8195">
        <v>5052190</v>
      </c>
      <c r="Q8195" t="s">
        <v>6636</v>
      </c>
      <c r="R8195" t="s">
        <v>6636</v>
      </c>
      <c r="S8195" s="12"/>
      <c r="T8195" s="13"/>
      <c r="U8195" t="s">
        <v>6636</v>
      </c>
    </row>
    <row r="8196" spans="1:21" x14ac:dyDescent="0.25">
      <c r="A8196" t="s">
        <v>6637</v>
      </c>
      <c r="B8196" s="12">
        <v>41650</v>
      </c>
      <c r="C8196" t="s">
        <v>8567</v>
      </c>
      <c r="D8196" s="11">
        <v>46184.474861111099</v>
      </c>
      <c r="E8196" t="s">
        <v>8568</v>
      </c>
      <c r="F8196" t="s">
        <v>6415</v>
      </c>
      <c r="G8196" t="s">
        <v>8480</v>
      </c>
      <c r="H8196" t="s">
        <v>6417</v>
      </c>
      <c r="I8196" t="s">
        <v>55</v>
      </c>
      <c r="J8196" t="s">
        <v>44</v>
      </c>
      <c r="K8196" t="s">
        <v>13273</v>
      </c>
      <c r="L8196" t="s">
        <v>13254</v>
      </c>
      <c r="M8196" t="s">
        <v>13274</v>
      </c>
      <c r="N8196" t="s">
        <v>7506</v>
      </c>
      <c r="O8196" t="s">
        <v>7514</v>
      </c>
      <c r="P8196">
        <v>5052190</v>
      </c>
      <c r="Q8196" t="s">
        <v>6636</v>
      </c>
      <c r="R8196" t="s">
        <v>6636</v>
      </c>
      <c r="S8196" s="12"/>
      <c r="T8196" s="13"/>
      <c r="U8196" t="s">
        <v>6636</v>
      </c>
    </row>
    <row r="8197" spans="1:21" x14ac:dyDescent="0.25">
      <c r="A8197" t="s">
        <v>6637</v>
      </c>
      <c r="B8197" s="12">
        <v>41650</v>
      </c>
      <c r="C8197" t="s">
        <v>8567</v>
      </c>
      <c r="D8197" s="11">
        <v>46184.474861111099</v>
      </c>
      <c r="E8197" t="s">
        <v>8568</v>
      </c>
      <c r="F8197" t="s">
        <v>6415</v>
      </c>
      <c r="G8197" t="s">
        <v>8481</v>
      </c>
      <c r="H8197" t="s">
        <v>6417</v>
      </c>
      <c r="I8197" t="s">
        <v>55</v>
      </c>
      <c r="J8197" t="s">
        <v>44</v>
      </c>
      <c r="K8197" t="s">
        <v>13273</v>
      </c>
      <c r="L8197" t="s">
        <v>13254</v>
      </c>
      <c r="M8197" t="s">
        <v>13274</v>
      </c>
      <c r="N8197" t="s">
        <v>7506</v>
      </c>
      <c r="O8197" t="s">
        <v>7514</v>
      </c>
      <c r="P8197">
        <v>5052190</v>
      </c>
      <c r="Q8197" t="s">
        <v>6636</v>
      </c>
      <c r="R8197" t="s">
        <v>6636</v>
      </c>
      <c r="S8197" s="12"/>
      <c r="T8197" s="13"/>
      <c r="U8197" t="s">
        <v>6636</v>
      </c>
    </row>
    <row r="8198" spans="1:21" x14ac:dyDescent="0.25">
      <c r="A8198" t="s">
        <v>6619</v>
      </c>
      <c r="B8198" s="12">
        <v>41588</v>
      </c>
      <c r="C8198" t="s">
        <v>13271</v>
      </c>
      <c r="D8198" s="11">
        <v>46185.472847222198</v>
      </c>
      <c r="E8198" t="s">
        <v>13272</v>
      </c>
      <c r="F8198" t="s">
        <v>6415</v>
      </c>
      <c r="G8198" t="s">
        <v>8478</v>
      </c>
      <c r="H8198" t="s">
        <v>6417</v>
      </c>
      <c r="I8198" t="s">
        <v>55</v>
      </c>
      <c r="J8198" t="s">
        <v>44</v>
      </c>
      <c r="K8198" t="s">
        <v>13273</v>
      </c>
      <c r="L8198" t="s">
        <v>13254</v>
      </c>
      <c r="M8198" t="s">
        <v>13274</v>
      </c>
      <c r="N8198" t="s">
        <v>7506</v>
      </c>
      <c r="O8198" t="s">
        <v>7514</v>
      </c>
      <c r="P8198">
        <v>5052190</v>
      </c>
      <c r="Q8198" t="s">
        <v>6636</v>
      </c>
      <c r="R8198" t="s">
        <v>6636</v>
      </c>
      <c r="S8198" s="12"/>
      <c r="T8198" s="13"/>
      <c r="U8198" t="s">
        <v>6636</v>
      </c>
    </row>
    <row r="8199" spans="1:21" x14ac:dyDescent="0.25">
      <c r="A8199" t="s">
        <v>6619</v>
      </c>
      <c r="B8199" s="12">
        <v>41588</v>
      </c>
      <c r="C8199" t="s">
        <v>13271</v>
      </c>
      <c r="D8199" s="11">
        <v>46185.472847222198</v>
      </c>
      <c r="E8199" t="s">
        <v>13272</v>
      </c>
      <c r="F8199" t="s">
        <v>6415</v>
      </c>
      <c r="G8199" t="s">
        <v>8480</v>
      </c>
      <c r="H8199" t="s">
        <v>6417</v>
      </c>
      <c r="I8199" t="s">
        <v>55</v>
      </c>
      <c r="J8199" t="s">
        <v>44</v>
      </c>
      <c r="K8199" t="s">
        <v>13273</v>
      </c>
      <c r="L8199" t="s">
        <v>13254</v>
      </c>
      <c r="M8199" t="s">
        <v>13274</v>
      </c>
      <c r="N8199" t="s">
        <v>7506</v>
      </c>
      <c r="O8199" t="s">
        <v>7514</v>
      </c>
      <c r="P8199">
        <v>5052190</v>
      </c>
      <c r="Q8199" t="s">
        <v>6636</v>
      </c>
      <c r="R8199" t="s">
        <v>6636</v>
      </c>
      <c r="S8199" s="12"/>
      <c r="T8199" s="13"/>
      <c r="U8199" t="s">
        <v>6636</v>
      </c>
    </row>
    <row r="8200" spans="1:21" x14ac:dyDescent="0.25">
      <c r="A8200" t="s">
        <v>6619</v>
      </c>
      <c r="B8200" s="12">
        <v>41588</v>
      </c>
      <c r="C8200" t="s">
        <v>13271</v>
      </c>
      <c r="D8200" s="11">
        <v>46185.472847222198</v>
      </c>
      <c r="E8200" t="s">
        <v>13272</v>
      </c>
      <c r="F8200" t="s">
        <v>6415</v>
      </c>
      <c r="G8200" t="s">
        <v>8481</v>
      </c>
      <c r="H8200" t="s">
        <v>6417</v>
      </c>
      <c r="I8200" t="s">
        <v>55</v>
      </c>
      <c r="J8200" t="s">
        <v>44</v>
      </c>
      <c r="K8200" t="s">
        <v>13273</v>
      </c>
      <c r="L8200" t="s">
        <v>13254</v>
      </c>
      <c r="M8200" t="s">
        <v>13274</v>
      </c>
      <c r="N8200" t="s">
        <v>7506</v>
      </c>
      <c r="O8200" t="s">
        <v>7514</v>
      </c>
      <c r="P8200">
        <v>5052190</v>
      </c>
      <c r="Q8200" t="s">
        <v>6636</v>
      </c>
      <c r="R8200" t="s">
        <v>6636</v>
      </c>
      <c r="S8200" s="12"/>
      <c r="T8200" s="13"/>
      <c r="U8200" t="s">
        <v>6636</v>
      </c>
    </row>
    <row r="8201" spans="1:21" x14ac:dyDescent="0.25">
      <c r="A8201" t="s">
        <v>6619</v>
      </c>
      <c r="B8201" s="12">
        <v>41650</v>
      </c>
      <c r="C8201" t="s">
        <v>8567</v>
      </c>
      <c r="D8201" s="11">
        <v>46185.885520833297</v>
      </c>
      <c r="E8201" t="s">
        <v>8568</v>
      </c>
      <c r="F8201" t="s">
        <v>6415</v>
      </c>
      <c r="G8201" t="s">
        <v>8478</v>
      </c>
      <c r="H8201" t="s">
        <v>6417</v>
      </c>
      <c r="I8201" t="s">
        <v>55</v>
      </c>
      <c r="J8201" t="s">
        <v>44</v>
      </c>
      <c r="K8201" t="s">
        <v>13273</v>
      </c>
      <c r="L8201" t="s">
        <v>13254</v>
      </c>
      <c r="M8201" t="s">
        <v>13274</v>
      </c>
      <c r="N8201" t="s">
        <v>7506</v>
      </c>
      <c r="O8201" t="s">
        <v>7514</v>
      </c>
      <c r="P8201">
        <v>5052190</v>
      </c>
      <c r="Q8201" t="s">
        <v>6636</v>
      </c>
      <c r="R8201" t="s">
        <v>6636</v>
      </c>
      <c r="S8201" s="12"/>
      <c r="T8201" s="13"/>
      <c r="U8201" t="s">
        <v>6636</v>
      </c>
    </row>
    <row r="8202" spans="1:21" x14ac:dyDescent="0.25">
      <c r="A8202" t="s">
        <v>6619</v>
      </c>
      <c r="B8202" s="12">
        <v>41650</v>
      </c>
      <c r="C8202" t="s">
        <v>8567</v>
      </c>
      <c r="D8202" s="11">
        <v>46185.885520833297</v>
      </c>
      <c r="E8202" t="s">
        <v>8568</v>
      </c>
      <c r="F8202" t="s">
        <v>6415</v>
      </c>
      <c r="G8202" t="s">
        <v>8480</v>
      </c>
      <c r="H8202" t="s">
        <v>6417</v>
      </c>
      <c r="I8202" t="s">
        <v>55</v>
      </c>
      <c r="J8202" t="s">
        <v>44</v>
      </c>
      <c r="K8202" t="s">
        <v>13273</v>
      </c>
      <c r="L8202" t="s">
        <v>13254</v>
      </c>
      <c r="M8202" t="s">
        <v>13274</v>
      </c>
      <c r="N8202" t="s">
        <v>7506</v>
      </c>
      <c r="O8202" t="s">
        <v>7514</v>
      </c>
      <c r="P8202">
        <v>5052190</v>
      </c>
      <c r="Q8202" t="s">
        <v>6636</v>
      </c>
      <c r="R8202" t="s">
        <v>6636</v>
      </c>
      <c r="S8202" s="12"/>
      <c r="T8202" s="13"/>
      <c r="U8202" t="s">
        <v>6636</v>
      </c>
    </row>
    <row r="8203" spans="1:21" x14ac:dyDescent="0.25">
      <c r="A8203" t="s">
        <v>6619</v>
      </c>
      <c r="B8203" s="12">
        <v>41650</v>
      </c>
      <c r="C8203" t="s">
        <v>8567</v>
      </c>
      <c r="D8203" s="11">
        <v>46185.885520833297</v>
      </c>
      <c r="E8203" t="s">
        <v>8568</v>
      </c>
      <c r="F8203" t="s">
        <v>6415</v>
      </c>
      <c r="G8203" t="s">
        <v>8481</v>
      </c>
      <c r="H8203" t="s">
        <v>6417</v>
      </c>
      <c r="I8203" t="s">
        <v>55</v>
      </c>
      <c r="J8203" t="s">
        <v>44</v>
      </c>
      <c r="K8203" t="s">
        <v>13273</v>
      </c>
      <c r="L8203" t="s">
        <v>13254</v>
      </c>
      <c r="M8203" t="s">
        <v>13274</v>
      </c>
      <c r="N8203" t="s">
        <v>7506</v>
      </c>
      <c r="O8203" t="s">
        <v>7514</v>
      </c>
      <c r="P8203">
        <v>5052190</v>
      </c>
      <c r="Q8203" t="s">
        <v>6636</v>
      </c>
      <c r="R8203" t="s">
        <v>6636</v>
      </c>
      <c r="S8203" s="12"/>
      <c r="T8203" s="13"/>
      <c r="U8203" t="s">
        <v>6636</v>
      </c>
    </row>
    <row r="8204" spans="1:21" x14ac:dyDescent="0.25">
      <c r="A8204" t="s">
        <v>6619</v>
      </c>
      <c r="B8204" s="12">
        <v>41780</v>
      </c>
      <c r="C8204" t="s">
        <v>13279</v>
      </c>
      <c r="D8204" s="11">
        <v>46187.829166666699</v>
      </c>
      <c r="E8204" t="s">
        <v>13280</v>
      </c>
      <c r="F8204" t="s">
        <v>6415</v>
      </c>
      <c r="G8204" t="s">
        <v>8478</v>
      </c>
      <c r="H8204" t="s">
        <v>6417</v>
      </c>
      <c r="I8204" t="s">
        <v>65</v>
      </c>
      <c r="J8204" t="s">
        <v>2226</v>
      </c>
      <c r="K8204" t="s">
        <v>13281</v>
      </c>
      <c r="L8204" t="s">
        <v>13254</v>
      </c>
      <c r="M8204" t="s">
        <v>13282</v>
      </c>
      <c r="N8204" t="s">
        <v>12960</v>
      </c>
      <c r="O8204" t="s">
        <v>12961</v>
      </c>
      <c r="P8204">
        <v>4229990</v>
      </c>
      <c r="Q8204" t="s">
        <v>6636</v>
      </c>
      <c r="R8204" t="s">
        <v>6636</v>
      </c>
      <c r="S8204" s="12"/>
      <c r="T8204" s="13"/>
      <c r="U8204" t="s">
        <v>7008</v>
      </c>
    </row>
    <row r="8205" spans="1:21" x14ac:dyDescent="0.25">
      <c r="A8205" t="s">
        <v>6619</v>
      </c>
      <c r="B8205" s="12">
        <v>41780</v>
      </c>
      <c r="C8205" t="s">
        <v>13279</v>
      </c>
      <c r="D8205" s="11">
        <v>46187.829166666699</v>
      </c>
      <c r="E8205" t="s">
        <v>13280</v>
      </c>
      <c r="F8205" t="s">
        <v>6415</v>
      </c>
      <c r="G8205" t="s">
        <v>8480</v>
      </c>
      <c r="H8205" t="s">
        <v>6417</v>
      </c>
      <c r="I8205" t="s">
        <v>65</v>
      </c>
      <c r="J8205" t="s">
        <v>2226</v>
      </c>
      <c r="K8205" t="s">
        <v>13281</v>
      </c>
      <c r="L8205" t="s">
        <v>13254</v>
      </c>
      <c r="M8205" t="s">
        <v>13282</v>
      </c>
      <c r="N8205" t="s">
        <v>12960</v>
      </c>
      <c r="O8205" t="s">
        <v>12961</v>
      </c>
      <c r="P8205">
        <v>4229990</v>
      </c>
      <c r="Q8205" t="s">
        <v>6636</v>
      </c>
      <c r="R8205" t="s">
        <v>6636</v>
      </c>
      <c r="S8205" s="12"/>
      <c r="T8205" s="13"/>
      <c r="U8205" t="s">
        <v>7008</v>
      </c>
    </row>
    <row r="8206" spans="1:21" x14ac:dyDescent="0.25">
      <c r="A8206" t="s">
        <v>6619</v>
      </c>
      <c r="B8206" s="12">
        <v>41780</v>
      </c>
      <c r="C8206" t="s">
        <v>13279</v>
      </c>
      <c r="D8206" s="11">
        <v>46187.829166666699</v>
      </c>
      <c r="E8206" t="s">
        <v>13280</v>
      </c>
      <c r="F8206" t="s">
        <v>6415</v>
      </c>
      <c r="G8206" t="s">
        <v>8481</v>
      </c>
      <c r="H8206" t="s">
        <v>6417</v>
      </c>
      <c r="I8206" t="s">
        <v>65</v>
      </c>
      <c r="J8206" t="s">
        <v>2226</v>
      </c>
      <c r="K8206" t="s">
        <v>13281</v>
      </c>
      <c r="L8206" t="s">
        <v>13254</v>
      </c>
      <c r="M8206" t="s">
        <v>13282</v>
      </c>
      <c r="N8206" t="s">
        <v>12960</v>
      </c>
      <c r="O8206" t="s">
        <v>12961</v>
      </c>
      <c r="P8206">
        <v>4229990</v>
      </c>
      <c r="Q8206" t="s">
        <v>6636</v>
      </c>
      <c r="R8206" t="s">
        <v>6636</v>
      </c>
      <c r="S8206" s="12"/>
      <c r="T8206" s="13"/>
      <c r="U8206" t="s">
        <v>7008</v>
      </c>
    </row>
    <row r="8207" spans="1:21" x14ac:dyDescent="0.25">
      <c r="A8207" t="s">
        <v>6637</v>
      </c>
      <c r="B8207" s="12">
        <v>41955</v>
      </c>
      <c r="C8207" t="s">
        <v>13283</v>
      </c>
      <c r="D8207" s="11">
        <v>46190.605775463002</v>
      </c>
      <c r="E8207" t="s">
        <v>13284</v>
      </c>
      <c r="F8207" t="s">
        <v>6415</v>
      </c>
      <c r="G8207" t="s">
        <v>8478</v>
      </c>
      <c r="H8207" t="s">
        <v>6417</v>
      </c>
      <c r="I8207" t="s">
        <v>55</v>
      </c>
      <c r="J8207" t="s">
        <v>44</v>
      </c>
      <c r="K8207" t="s">
        <v>13285</v>
      </c>
      <c r="L8207" t="s">
        <v>13254</v>
      </c>
      <c r="M8207" t="s">
        <v>8484</v>
      </c>
      <c r="N8207" t="s">
        <v>7202</v>
      </c>
      <c r="O8207" t="s">
        <v>7203</v>
      </c>
      <c r="P8207">
        <v>2509990</v>
      </c>
      <c r="Q8207" t="s">
        <v>6778</v>
      </c>
      <c r="R8207" t="s">
        <v>6911</v>
      </c>
      <c r="S8207" s="12"/>
      <c r="T8207" s="13"/>
      <c r="U8207" t="s">
        <v>13286</v>
      </c>
    </row>
    <row r="8208" spans="1:21" x14ac:dyDescent="0.25">
      <c r="A8208" t="s">
        <v>6637</v>
      </c>
      <c r="B8208" s="12">
        <v>41955</v>
      </c>
      <c r="C8208" t="s">
        <v>13283</v>
      </c>
      <c r="D8208" s="11">
        <v>46190.605775463002</v>
      </c>
      <c r="E8208" t="s">
        <v>13284</v>
      </c>
      <c r="F8208" t="s">
        <v>6415</v>
      </c>
      <c r="G8208" t="s">
        <v>8480</v>
      </c>
      <c r="H8208" t="s">
        <v>6417</v>
      </c>
      <c r="I8208" t="s">
        <v>55</v>
      </c>
      <c r="J8208" t="s">
        <v>44</v>
      </c>
      <c r="K8208" t="s">
        <v>13285</v>
      </c>
      <c r="L8208" t="s">
        <v>13254</v>
      </c>
      <c r="M8208" t="s">
        <v>8484</v>
      </c>
      <c r="N8208" t="s">
        <v>7202</v>
      </c>
      <c r="O8208" t="s">
        <v>7203</v>
      </c>
      <c r="P8208">
        <v>2509990</v>
      </c>
      <c r="Q8208" t="s">
        <v>6778</v>
      </c>
      <c r="R8208" t="s">
        <v>6911</v>
      </c>
      <c r="S8208" s="12"/>
      <c r="T8208" s="13"/>
      <c r="U8208" t="s">
        <v>13286</v>
      </c>
    </row>
    <row r="8209" spans="1:21" x14ac:dyDescent="0.25">
      <c r="A8209" t="s">
        <v>6637</v>
      </c>
      <c r="B8209" s="12">
        <v>41955</v>
      </c>
      <c r="C8209" t="s">
        <v>13283</v>
      </c>
      <c r="D8209" s="11">
        <v>46190.605775463002</v>
      </c>
      <c r="E8209" t="s">
        <v>13284</v>
      </c>
      <c r="F8209" t="s">
        <v>6415</v>
      </c>
      <c r="G8209" t="s">
        <v>8481</v>
      </c>
      <c r="H8209" t="s">
        <v>6417</v>
      </c>
      <c r="I8209" t="s">
        <v>55</v>
      </c>
      <c r="J8209" t="s">
        <v>44</v>
      </c>
      <c r="K8209" t="s">
        <v>13285</v>
      </c>
      <c r="L8209" t="s">
        <v>13254</v>
      </c>
      <c r="M8209" t="s">
        <v>8484</v>
      </c>
      <c r="N8209" t="s">
        <v>7202</v>
      </c>
      <c r="O8209" t="s">
        <v>7203</v>
      </c>
      <c r="P8209">
        <v>2509990</v>
      </c>
      <c r="Q8209" t="s">
        <v>6778</v>
      </c>
      <c r="R8209" t="s">
        <v>6911</v>
      </c>
      <c r="S8209" s="12"/>
      <c r="T8209" s="13"/>
      <c r="U8209" t="s">
        <v>13286</v>
      </c>
    </row>
    <row r="8210" spans="1:21" x14ac:dyDescent="0.25">
      <c r="A8210" t="s">
        <v>6619</v>
      </c>
      <c r="B8210" s="12">
        <v>41955</v>
      </c>
      <c r="C8210" t="s">
        <v>13283</v>
      </c>
      <c r="D8210" s="11">
        <v>46190.792557870402</v>
      </c>
      <c r="E8210" t="s">
        <v>13284</v>
      </c>
      <c r="F8210" t="s">
        <v>6415</v>
      </c>
      <c r="G8210" t="s">
        <v>8478</v>
      </c>
      <c r="H8210" t="s">
        <v>6417</v>
      </c>
      <c r="I8210" t="s">
        <v>55</v>
      </c>
      <c r="J8210" t="s">
        <v>44</v>
      </c>
      <c r="K8210" t="s">
        <v>13285</v>
      </c>
      <c r="L8210" t="s">
        <v>13254</v>
      </c>
      <c r="M8210" t="s">
        <v>8484</v>
      </c>
      <c r="N8210" t="s">
        <v>7202</v>
      </c>
      <c r="O8210" t="s">
        <v>7203</v>
      </c>
      <c r="P8210">
        <v>2509990</v>
      </c>
      <c r="Q8210" t="s">
        <v>6778</v>
      </c>
      <c r="R8210" t="s">
        <v>6911</v>
      </c>
      <c r="S8210" s="12"/>
      <c r="T8210" s="13"/>
      <c r="U8210" t="s">
        <v>13286</v>
      </c>
    </row>
    <row r="8211" spans="1:21" x14ac:dyDescent="0.25">
      <c r="A8211" t="s">
        <v>6619</v>
      </c>
      <c r="B8211" s="12">
        <v>41955</v>
      </c>
      <c r="C8211" t="s">
        <v>13283</v>
      </c>
      <c r="D8211" s="11">
        <v>46190.792557870402</v>
      </c>
      <c r="E8211" t="s">
        <v>13284</v>
      </c>
      <c r="F8211" t="s">
        <v>6415</v>
      </c>
      <c r="G8211" t="s">
        <v>8480</v>
      </c>
      <c r="H8211" t="s">
        <v>6417</v>
      </c>
      <c r="I8211" t="s">
        <v>55</v>
      </c>
      <c r="J8211" t="s">
        <v>44</v>
      </c>
      <c r="K8211" t="s">
        <v>13285</v>
      </c>
      <c r="L8211" t="s">
        <v>13254</v>
      </c>
      <c r="M8211" t="s">
        <v>8484</v>
      </c>
      <c r="N8211" t="s">
        <v>7202</v>
      </c>
      <c r="O8211" t="s">
        <v>7203</v>
      </c>
      <c r="P8211">
        <v>2509990</v>
      </c>
      <c r="Q8211" t="s">
        <v>6778</v>
      </c>
      <c r="R8211" t="s">
        <v>6911</v>
      </c>
      <c r="S8211" s="12"/>
      <c r="T8211" s="13"/>
      <c r="U8211" t="s">
        <v>13286</v>
      </c>
    </row>
    <row r="8212" spans="1:21" x14ac:dyDescent="0.25">
      <c r="A8212" t="s">
        <v>6619</v>
      </c>
      <c r="B8212" s="12">
        <v>41955</v>
      </c>
      <c r="C8212" t="s">
        <v>13283</v>
      </c>
      <c r="D8212" s="11">
        <v>46190.792557870402</v>
      </c>
      <c r="E8212" t="s">
        <v>13284</v>
      </c>
      <c r="F8212" t="s">
        <v>6415</v>
      </c>
      <c r="G8212" t="s">
        <v>8481</v>
      </c>
      <c r="H8212" t="s">
        <v>6417</v>
      </c>
      <c r="I8212" t="s">
        <v>55</v>
      </c>
      <c r="J8212" t="s">
        <v>44</v>
      </c>
      <c r="K8212" t="s">
        <v>13285</v>
      </c>
      <c r="L8212" t="s">
        <v>13254</v>
      </c>
      <c r="M8212" t="s">
        <v>8484</v>
      </c>
      <c r="N8212" t="s">
        <v>7202</v>
      </c>
      <c r="O8212" t="s">
        <v>7203</v>
      </c>
      <c r="P8212">
        <v>2509990</v>
      </c>
      <c r="Q8212" t="s">
        <v>6778</v>
      </c>
      <c r="R8212" t="s">
        <v>6911</v>
      </c>
      <c r="S8212" s="12"/>
      <c r="T8212" s="13"/>
      <c r="U8212" t="s">
        <v>13286</v>
      </c>
    </row>
    <row r="8213" spans="1:21" x14ac:dyDescent="0.25">
      <c r="A8213" t="s">
        <v>6637</v>
      </c>
      <c r="B8213" s="12">
        <v>42462</v>
      </c>
      <c r="C8213" t="s">
        <v>13287</v>
      </c>
      <c r="D8213" s="11">
        <v>46193.645011574103</v>
      </c>
      <c r="E8213" t="s">
        <v>13288</v>
      </c>
      <c r="F8213" t="s">
        <v>6415</v>
      </c>
      <c r="G8213" t="s">
        <v>8478</v>
      </c>
      <c r="H8213" t="s">
        <v>6417</v>
      </c>
      <c r="I8213" t="s">
        <v>65</v>
      </c>
      <c r="J8213" t="s">
        <v>2226</v>
      </c>
      <c r="K8213" t="s">
        <v>13285</v>
      </c>
      <c r="L8213" t="s">
        <v>13254</v>
      </c>
      <c r="M8213" t="s">
        <v>8484</v>
      </c>
      <c r="N8213" t="s">
        <v>7202</v>
      </c>
      <c r="O8213" t="s">
        <v>7203</v>
      </c>
      <c r="P8213">
        <v>2509990</v>
      </c>
      <c r="Q8213" t="s">
        <v>6636</v>
      </c>
      <c r="R8213" t="s">
        <v>6636</v>
      </c>
      <c r="S8213" s="12"/>
      <c r="T8213" s="13"/>
      <c r="U8213" t="s">
        <v>6629</v>
      </c>
    </row>
    <row r="8214" spans="1:21" x14ac:dyDescent="0.25">
      <c r="A8214" t="s">
        <v>6637</v>
      </c>
      <c r="B8214" s="12">
        <v>42221</v>
      </c>
      <c r="C8214" t="s">
        <v>13287</v>
      </c>
      <c r="D8214" s="11">
        <v>46193.645011574103</v>
      </c>
      <c r="E8214" t="s">
        <v>13288</v>
      </c>
      <c r="F8214" t="s">
        <v>6415</v>
      </c>
      <c r="G8214" t="s">
        <v>8478</v>
      </c>
      <c r="H8214" t="s">
        <v>6417</v>
      </c>
      <c r="I8214" t="s">
        <v>65</v>
      </c>
      <c r="J8214" t="s">
        <v>2226</v>
      </c>
      <c r="K8214" t="s">
        <v>13289</v>
      </c>
      <c r="L8214" t="s">
        <v>13254</v>
      </c>
      <c r="M8214" t="s">
        <v>13290</v>
      </c>
      <c r="N8214" t="s">
        <v>7202</v>
      </c>
      <c r="O8214" t="s">
        <v>7203</v>
      </c>
      <c r="P8214">
        <v>2505990</v>
      </c>
      <c r="Q8214" t="s">
        <v>6636</v>
      </c>
      <c r="R8214" t="s">
        <v>6636</v>
      </c>
      <c r="S8214" s="12"/>
      <c r="T8214" s="13"/>
      <c r="U8214" t="s">
        <v>6629</v>
      </c>
    </row>
    <row r="8215" spans="1:21" x14ac:dyDescent="0.25">
      <c r="A8215" t="s">
        <v>6637</v>
      </c>
      <c r="B8215" s="12">
        <v>42462</v>
      </c>
      <c r="C8215" t="s">
        <v>13287</v>
      </c>
      <c r="D8215" s="11">
        <v>46193.645011574103</v>
      </c>
      <c r="E8215" t="s">
        <v>13288</v>
      </c>
      <c r="F8215" t="s">
        <v>6415</v>
      </c>
      <c r="G8215" t="s">
        <v>8480</v>
      </c>
      <c r="H8215" t="s">
        <v>6417</v>
      </c>
      <c r="I8215" t="s">
        <v>65</v>
      </c>
      <c r="J8215" t="s">
        <v>2226</v>
      </c>
      <c r="K8215" t="s">
        <v>13285</v>
      </c>
      <c r="L8215" t="s">
        <v>13254</v>
      </c>
      <c r="M8215" t="s">
        <v>8484</v>
      </c>
      <c r="N8215" t="s">
        <v>7202</v>
      </c>
      <c r="O8215" t="s">
        <v>7203</v>
      </c>
      <c r="P8215">
        <v>2509990</v>
      </c>
      <c r="Q8215" t="s">
        <v>6636</v>
      </c>
      <c r="R8215" t="s">
        <v>6636</v>
      </c>
      <c r="S8215" s="12"/>
      <c r="T8215" s="13"/>
      <c r="U8215" t="s">
        <v>6629</v>
      </c>
    </row>
    <row r="8216" spans="1:21" x14ac:dyDescent="0.25">
      <c r="A8216" t="s">
        <v>6637</v>
      </c>
      <c r="B8216" s="12">
        <v>42221</v>
      </c>
      <c r="C8216" t="s">
        <v>13287</v>
      </c>
      <c r="D8216" s="11">
        <v>46193.645011574103</v>
      </c>
      <c r="E8216" t="s">
        <v>13288</v>
      </c>
      <c r="F8216" t="s">
        <v>6415</v>
      </c>
      <c r="G8216" t="s">
        <v>8480</v>
      </c>
      <c r="H8216" t="s">
        <v>6417</v>
      </c>
      <c r="I8216" t="s">
        <v>65</v>
      </c>
      <c r="J8216" t="s">
        <v>2226</v>
      </c>
      <c r="K8216" t="s">
        <v>13289</v>
      </c>
      <c r="L8216" t="s">
        <v>13254</v>
      </c>
      <c r="M8216" t="s">
        <v>13290</v>
      </c>
      <c r="N8216" t="s">
        <v>7202</v>
      </c>
      <c r="O8216" t="s">
        <v>7203</v>
      </c>
      <c r="P8216">
        <v>2505990</v>
      </c>
      <c r="Q8216" t="s">
        <v>6636</v>
      </c>
      <c r="R8216" t="s">
        <v>6636</v>
      </c>
      <c r="S8216" s="12"/>
      <c r="T8216" s="13"/>
      <c r="U8216" t="s">
        <v>6629</v>
      </c>
    </row>
    <row r="8217" spans="1:21" x14ac:dyDescent="0.25">
      <c r="A8217" t="s">
        <v>6637</v>
      </c>
      <c r="B8217" s="12">
        <v>42462</v>
      </c>
      <c r="C8217" t="s">
        <v>13287</v>
      </c>
      <c r="D8217" s="11">
        <v>46193.645011574103</v>
      </c>
      <c r="E8217" t="s">
        <v>13288</v>
      </c>
      <c r="F8217" t="s">
        <v>6415</v>
      </c>
      <c r="G8217" t="s">
        <v>8481</v>
      </c>
      <c r="H8217" t="s">
        <v>6417</v>
      </c>
      <c r="I8217" t="s">
        <v>65</v>
      </c>
      <c r="J8217" t="s">
        <v>2226</v>
      </c>
      <c r="K8217" t="s">
        <v>13285</v>
      </c>
      <c r="L8217" t="s">
        <v>13254</v>
      </c>
      <c r="M8217" t="s">
        <v>8484</v>
      </c>
      <c r="N8217" t="s">
        <v>7202</v>
      </c>
      <c r="O8217" t="s">
        <v>7203</v>
      </c>
      <c r="P8217">
        <v>2509990</v>
      </c>
      <c r="Q8217" t="s">
        <v>6636</v>
      </c>
      <c r="R8217" t="s">
        <v>6636</v>
      </c>
      <c r="S8217" s="12"/>
      <c r="T8217" s="13"/>
      <c r="U8217" t="s">
        <v>6629</v>
      </c>
    </row>
    <row r="8218" spans="1:21" x14ac:dyDescent="0.25">
      <c r="A8218" t="s">
        <v>6637</v>
      </c>
      <c r="B8218" s="12">
        <v>42221</v>
      </c>
      <c r="C8218" t="s">
        <v>13287</v>
      </c>
      <c r="D8218" s="11">
        <v>46193.645011574103</v>
      </c>
      <c r="E8218" t="s">
        <v>13288</v>
      </c>
      <c r="F8218" t="s">
        <v>6415</v>
      </c>
      <c r="G8218" t="s">
        <v>8481</v>
      </c>
      <c r="H8218" t="s">
        <v>6417</v>
      </c>
      <c r="I8218" t="s">
        <v>65</v>
      </c>
      <c r="J8218" t="s">
        <v>2226</v>
      </c>
      <c r="K8218" t="s">
        <v>13289</v>
      </c>
      <c r="L8218" t="s">
        <v>13254</v>
      </c>
      <c r="M8218" t="s">
        <v>13290</v>
      </c>
      <c r="N8218" t="s">
        <v>7202</v>
      </c>
      <c r="O8218" t="s">
        <v>7203</v>
      </c>
      <c r="P8218">
        <v>2505990</v>
      </c>
      <c r="Q8218" t="s">
        <v>6636</v>
      </c>
      <c r="R8218" t="s">
        <v>6636</v>
      </c>
      <c r="S8218" s="12"/>
      <c r="T8218" s="13"/>
      <c r="U8218" t="s">
        <v>6629</v>
      </c>
    </row>
    <row r="8219" spans="1:21" x14ac:dyDescent="0.25">
      <c r="A8219" t="s">
        <v>6637</v>
      </c>
      <c r="B8219" s="12">
        <v>42271</v>
      </c>
      <c r="C8219" t="s">
        <v>13291</v>
      </c>
      <c r="D8219" s="11">
        <v>46195.7426388889</v>
      </c>
      <c r="E8219" t="s">
        <v>13292</v>
      </c>
      <c r="F8219" t="s">
        <v>6415</v>
      </c>
      <c r="G8219" t="s">
        <v>8478</v>
      </c>
      <c r="H8219" t="s">
        <v>6417</v>
      </c>
      <c r="I8219" t="s">
        <v>65</v>
      </c>
      <c r="J8219" t="s">
        <v>219</v>
      </c>
      <c r="K8219" t="s">
        <v>13293</v>
      </c>
      <c r="L8219" t="s">
        <v>13254</v>
      </c>
      <c r="M8219" t="s">
        <v>13294</v>
      </c>
      <c r="N8219" t="s">
        <v>7506</v>
      </c>
      <c r="O8219" t="s">
        <v>7514</v>
      </c>
      <c r="P8219">
        <v>4904990</v>
      </c>
      <c r="Q8219" t="s">
        <v>6636</v>
      </c>
      <c r="R8219" t="s">
        <v>6636</v>
      </c>
      <c r="S8219" s="12"/>
      <c r="T8219" s="13"/>
      <c r="U8219" t="s">
        <v>6636</v>
      </c>
    </row>
    <row r="8220" spans="1:21" x14ac:dyDescent="0.25">
      <c r="A8220" t="s">
        <v>6637</v>
      </c>
      <c r="B8220" s="12">
        <v>42271</v>
      </c>
      <c r="C8220" t="s">
        <v>13291</v>
      </c>
      <c r="D8220" s="11">
        <v>46195.7426388889</v>
      </c>
      <c r="E8220" t="s">
        <v>13292</v>
      </c>
      <c r="F8220" t="s">
        <v>6415</v>
      </c>
      <c r="G8220" t="s">
        <v>8480</v>
      </c>
      <c r="H8220" t="s">
        <v>6417</v>
      </c>
      <c r="I8220" t="s">
        <v>65</v>
      </c>
      <c r="J8220" t="s">
        <v>219</v>
      </c>
      <c r="K8220" t="s">
        <v>13293</v>
      </c>
      <c r="L8220" t="s">
        <v>13254</v>
      </c>
      <c r="M8220" t="s">
        <v>13294</v>
      </c>
      <c r="N8220" t="s">
        <v>7506</v>
      </c>
      <c r="O8220" t="s">
        <v>7514</v>
      </c>
      <c r="P8220">
        <v>4904990</v>
      </c>
      <c r="Q8220" t="s">
        <v>6636</v>
      </c>
      <c r="R8220" t="s">
        <v>6636</v>
      </c>
      <c r="S8220" s="12"/>
      <c r="T8220" s="13"/>
      <c r="U8220" t="s">
        <v>6636</v>
      </c>
    </row>
    <row r="8221" spans="1:21" x14ac:dyDescent="0.25">
      <c r="A8221" t="s">
        <v>6637</v>
      </c>
      <c r="B8221" s="12">
        <v>42271</v>
      </c>
      <c r="C8221" t="s">
        <v>13291</v>
      </c>
      <c r="D8221" s="11">
        <v>46195.7426388889</v>
      </c>
      <c r="E8221" t="s">
        <v>13292</v>
      </c>
      <c r="F8221" t="s">
        <v>6415</v>
      </c>
      <c r="G8221" t="s">
        <v>8481</v>
      </c>
      <c r="H8221" t="s">
        <v>6417</v>
      </c>
      <c r="I8221" t="s">
        <v>65</v>
      </c>
      <c r="J8221" t="s">
        <v>219</v>
      </c>
      <c r="K8221" t="s">
        <v>13293</v>
      </c>
      <c r="L8221" t="s">
        <v>13254</v>
      </c>
      <c r="M8221" t="s">
        <v>13294</v>
      </c>
      <c r="N8221" t="s">
        <v>7506</v>
      </c>
      <c r="O8221" t="s">
        <v>7514</v>
      </c>
      <c r="P8221">
        <v>4904990</v>
      </c>
      <c r="Q8221" t="s">
        <v>6636</v>
      </c>
      <c r="R8221" t="s">
        <v>6636</v>
      </c>
      <c r="S8221" s="12"/>
      <c r="T8221" s="13"/>
      <c r="U8221" t="s">
        <v>6636</v>
      </c>
    </row>
    <row r="8222" spans="1:21" x14ac:dyDescent="0.25">
      <c r="A8222" t="s">
        <v>6619</v>
      </c>
      <c r="B8222" s="12">
        <v>42271</v>
      </c>
      <c r="C8222" t="s">
        <v>13291</v>
      </c>
      <c r="D8222" s="11">
        <v>46195.803506944401</v>
      </c>
      <c r="E8222" t="s">
        <v>13292</v>
      </c>
      <c r="F8222" t="s">
        <v>6415</v>
      </c>
      <c r="G8222" t="s">
        <v>8478</v>
      </c>
      <c r="H8222" t="s">
        <v>6417</v>
      </c>
      <c r="I8222" t="s">
        <v>65</v>
      </c>
      <c r="J8222" t="s">
        <v>219</v>
      </c>
      <c r="K8222" t="s">
        <v>13293</v>
      </c>
      <c r="L8222" t="s">
        <v>13254</v>
      </c>
      <c r="M8222" t="s">
        <v>13294</v>
      </c>
      <c r="N8222" t="s">
        <v>7506</v>
      </c>
      <c r="O8222" t="s">
        <v>7514</v>
      </c>
      <c r="P8222">
        <v>4904990</v>
      </c>
      <c r="Q8222" t="s">
        <v>6636</v>
      </c>
      <c r="R8222" t="s">
        <v>6636</v>
      </c>
      <c r="S8222" s="12"/>
      <c r="T8222" s="13"/>
      <c r="U8222" t="s">
        <v>6636</v>
      </c>
    </row>
    <row r="8223" spans="1:21" x14ac:dyDescent="0.25">
      <c r="A8223" t="s">
        <v>6619</v>
      </c>
      <c r="B8223" s="12">
        <v>42271</v>
      </c>
      <c r="C8223" t="s">
        <v>13291</v>
      </c>
      <c r="D8223" s="11">
        <v>46195.803506944401</v>
      </c>
      <c r="E8223" t="s">
        <v>13292</v>
      </c>
      <c r="F8223" t="s">
        <v>6415</v>
      </c>
      <c r="G8223" t="s">
        <v>8480</v>
      </c>
      <c r="H8223" t="s">
        <v>6417</v>
      </c>
      <c r="I8223" t="s">
        <v>65</v>
      </c>
      <c r="J8223" t="s">
        <v>219</v>
      </c>
      <c r="K8223" t="s">
        <v>13293</v>
      </c>
      <c r="L8223" t="s">
        <v>13254</v>
      </c>
      <c r="M8223" t="s">
        <v>13294</v>
      </c>
      <c r="N8223" t="s">
        <v>7506</v>
      </c>
      <c r="O8223" t="s">
        <v>7514</v>
      </c>
      <c r="P8223">
        <v>4904990</v>
      </c>
      <c r="Q8223" t="s">
        <v>6636</v>
      </c>
      <c r="R8223" t="s">
        <v>6636</v>
      </c>
      <c r="S8223" s="12"/>
      <c r="T8223" s="13"/>
      <c r="U8223" t="s">
        <v>6636</v>
      </c>
    </row>
    <row r="8224" spans="1:21" x14ac:dyDescent="0.25">
      <c r="A8224" t="s">
        <v>6619</v>
      </c>
      <c r="B8224" s="12">
        <v>42271</v>
      </c>
      <c r="C8224" t="s">
        <v>13291</v>
      </c>
      <c r="D8224" s="11">
        <v>46195.803506944401</v>
      </c>
      <c r="E8224" t="s">
        <v>13292</v>
      </c>
      <c r="F8224" t="s">
        <v>6415</v>
      </c>
      <c r="G8224" t="s">
        <v>8481</v>
      </c>
      <c r="H8224" t="s">
        <v>6417</v>
      </c>
      <c r="I8224" t="s">
        <v>65</v>
      </c>
      <c r="J8224" t="s">
        <v>219</v>
      </c>
      <c r="K8224" t="s">
        <v>13293</v>
      </c>
      <c r="L8224" t="s">
        <v>13254</v>
      </c>
      <c r="M8224" t="s">
        <v>13294</v>
      </c>
      <c r="N8224" t="s">
        <v>7506</v>
      </c>
      <c r="O8224" t="s">
        <v>7514</v>
      </c>
      <c r="P8224">
        <v>4904990</v>
      </c>
      <c r="Q8224" t="s">
        <v>6636</v>
      </c>
      <c r="R8224" t="s">
        <v>6636</v>
      </c>
      <c r="S8224" s="12"/>
      <c r="T8224" s="13"/>
      <c r="U8224" t="s">
        <v>6636</v>
      </c>
    </row>
    <row r="8225" spans="1:21" x14ac:dyDescent="0.25">
      <c r="A8225" t="s">
        <v>6619</v>
      </c>
      <c r="B8225" s="12">
        <v>42462</v>
      </c>
      <c r="C8225" t="s">
        <v>13287</v>
      </c>
      <c r="D8225" s="11">
        <v>46199.5180092593</v>
      </c>
      <c r="E8225" t="s">
        <v>13288</v>
      </c>
      <c r="F8225" t="s">
        <v>6415</v>
      </c>
      <c r="G8225" t="s">
        <v>8478</v>
      </c>
      <c r="H8225" t="s">
        <v>6417</v>
      </c>
      <c r="I8225" t="s">
        <v>65</v>
      </c>
      <c r="J8225" t="s">
        <v>2226</v>
      </c>
      <c r="K8225" t="s">
        <v>13285</v>
      </c>
      <c r="L8225" t="s">
        <v>13254</v>
      </c>
      <c r="M8225" t="s">
        <v>8484</v>
      </c>
      <c r="N8225" t="s">
        <v>7202</v>
      </c>
      <c r="O8225" t="s">
        <v>7203</v>
      </c>
      <c r="P8225">
        <v>2509990</v>
      </c>
      <c r="Q8225" t="s">
        <v>6636</v>
      </c>
      <c r="R8225" t="s">
        <v>6636</v>
      </c>
      <c r="S8225" s="12"/>
      <c r="T8225" s="13"/>
      <c r="U8225" t="s">
        <v>6629</v>
      </c>
    </row>
    <row r="8226" spans="1:21" x14ac:dyDescent="0.25">
      <c r="A8226" t="s">
        <v>6619</v>
      </c>
      <c r="B8226" s="12">
        <v>42462</v>
      </c>
      <c r="C8226" t="s">
        <v>13287</v>
      </c>
      <c r="D8226" s="11">
        <v>46199.5180092593</v>
      </c>
      <c r="E8226" t="s">
        <v>13288</v>
      </c>
      <c r="F8226" t="s">
        <v>6415</v>
      </c>
      <c r="G8226" t="s">
        <v>8480</v>
      </c>
      <c r="H8226" t="s">
        <v>6417</v>
      </c>
      <c r="I8226" t="s">
        <v>65</v>
      </c>
      <c r="J8226" t="s">
        <v>2226</v>
      </c>
      <c r="K8226" t="s">
        <v>13285</v>
      </c>
      <c r="L8226" t="s">
        <v>13254</v>
      </c>
      <c r="M8226" t="s">
        <v>8484</v>
      </c>
      <c r="N8226" t="s">
        <v>7202</v>
      </c>
      <c r="O8226" t="s">
        <v>7203</v>
      </c>
      <c r="P8226">
        <v>2509990</v>
      </c>
      <c r="Q8226" t="s">
        <v>6636</v>
      </c>
      <c r="R8226" t="s">
        <v>6636</v>
      </c>
      <c r="S8226" s="12"/>
      <c r="T8226" s="13"/>
      <c r="U8226" t="s">
        <v>6629</v>
      </c>
    </row>
    <row r="8227" spans="1:21" x14ac:dyDescent="0.25">
      <c r="A8227" t="s">
        <v>6619</v>
      </c>
      <c r="B8227" s="12">
        <v>42462</v>
      </c>
      <c r="C8227" t="s">
        <v>13287</v>
      </c>
      <c r="D8227" s="11">
        <v>46199.5180092593</v>
      </c>
      <c r="E8227" t="s">
        <v>13288</v>
      </c>
      <c r="F8227" t="s">
        <v>6415</v>
      </c>
      <c r="G8227" t="s">
        <v>8481</v>
      </c>
      <c r="H8227" t="s">
        <v>6417</v>
      </c>
      <c r="I8227" t="s">
        <v>65</v>
      </c>
      <c r="J8227" t="s">
        <v>2226</v>
      </c>
      <c r="K8227" t="s">
        <v>13285</v>
      </c>
      <c r="L8227" t="s">
        <v>13254</v>
      </c>
      <c r="M8227" t="s">
        <v>8484</v>
      </c>
      <c r="N8227" t="s">
        <v>7202</v>
      </c>
      <c r="O8227" t="s">
        <v>7203</v>
      </c>
      <c r="P8227">
        <v>2509990</v>
      </c>
      <c r="Q8227" t="s">
        <v>6636</v>
      </c>
      <c r="R8227" t="s">
        <v>6636</v>
      </c>
      <c r="S8227" s="12"/>
      <c r="T8227" s="13"/>
      <c r="U8227" t="s">
        <v>6629</v>
      </c>
    </row>
    <row r="8228" spans="1:21" x14ac:dyDescent="0.25">
      <c r="A8228" t="s">
        <v>6637</v>
      </c>
      <c r="B8228" s="12">
        <v>39716</v>
      </c>
      <c r="C8228" t="s">
        <v>13295</v>
      </c>
      <c r="D8228" s="11">
        <v>46217.642129629603</v>
      </c>
      <c r="E8228" t="s">
        <v>13296</v>
      </c>
      <c r="F8228" t="s">
        <v>6415</v>
      </c>
      <c r="G8228" t="s">
        <v>8478</v>
      </c>
      <c r="H8228" t="s">
        <v>6417</v>
      </c>
      <c r="I8228" t="s">
        <v>55</v>
      </c>
      <c r="J8228" t="s">
        <v>176</v>
      </c>
      <c r="K8228" t="s">
        <v>13297</v>
      </c>
      <c r="L8228" t="s">
        <v>13254</v>
      </c>
      <c r="M8228" t="s">
        <v>13298</v>
      </c>
      <c r="N8228" t="s">
        <v>7506</v>
      </c>
      <c r="O8228" t="s">
        <v>8076</v>
      </c>
      <c r="P8228">
        <v>3760990</v>
      </c>
      <c r="Q8228" t="s">
        <v>6636</v>
      </c>
      <c r="R8228" t="s">
        <v>6636</v>
      </c>
      <c r="S8228" s="12"/>
      <c r="T8228" s="13"/>
      <c r="U8228" t="s">
        <v>6629</v>
      </c>
    </row>
    <row r="8229" spans="1:21" x14ac:dyDescent="0.25">
      <c r="A8229" t="s">
        <v>6637</v>
      </c>
      <c r="B8229" s="12">
        <v>39716</v>
      </c>
      <c r="C8229" t="s">
        <v>13295</v>
      </c>
      <c r="D8229" s="11">
        <v>46217.642129629603</v>
      </c>
      <c r="E8229" t="s">
        <v>13296</v>
      </c>
      <c r="F8229" t="s">
        <v>6415</v>
      </c>
      <c r="G8229" t="s">
        <v>8481</v>
      </c>
      <c r="H8229" t="s">
        <v>6417</v>
      </c>
      <c r="I8229" t="s">
        <v>55</v>
      </c>
      <c r="J8229" t="s">
        <v>176</v>
      </c>
      <c r="K8229" t="s">
        <v>13297</v>
      </c>
      <c r="L8229" t="s">
        <v>13254</v>
      </c>
      <c r="M8229" t="s">
        <v>13298</v>
      </c>
      <c r="N8229" t="s">
        <v>7506</v>
      </c>
      <c r="O8229" t="s">
        <v>8076</v>
      </c>
      <c r="P8229">
        <v>3760990</v>
      </c>
      <c r="Q8229" t="s">
        <v>6636</v>
      </c>
      <c r="R8229" t="s">
        <v>6636</v>
      </c>
      <c r="S8229" s="12"/>
      <c r="T8229" s="13"/>
      <c r="U8229" t="s">
        <v>6629</v>
      </c>
    </row>
    <row r="8230" spans="1:21" x14ac:dyDescent="0.25">
      <c r="A8230" t="s">
        <v>6637</v>
      </c>
      <c r="B8230" s="12">
        <v>43391</v>
      </c>
      <c r="C8230" t="s">
        <v>13299</v>
      </c>
      <c r="D8230" s="11">
        <v>46217.642592592601</v>
      </c>
      <c r="E8230" t="s">
        <v>13300</v>
      </c>
      <c r="F8230" t="s">
        <v>6415</v>
      </c>
      <c r="G8230" t="s">
        <v>8478</v>
      </c>
      <c r="H8230" t="s">
        <v>6417</v>
      </c>
      <c r="I8230" t="s">
        <v>55</v>
      </c>
      <c r="J8230" t="s">
        <v>295</v>
      </c>
      <c r="K8230" t="s">
        <v>13301</v>
      </c>
      <c r="L8230" t="s">
        <v>13254</v>
      </c>
      <c r="M8230" t="s">
        <v>13302</v>
      </c>
      <c r="N8230" t="s">
        <v>7202</v>
      </c>
      <c r="O8230" t="s">
        <v>7203</v>
      </c>
      <c r="P8230">
        <v>2779990</v>
      </c>
      <c r="Q8230" t="s">
        <v>6636</v>
      </c>
      <c r="R8230" t="s">
        <v>6636</v>
      </c>
      <c r="S8230" s="12"/>
      <c r="T8230" s="13"/>
      <c r="U8230" t="s">
        <v>6629</v>
      </c>
    </row>
    <row r="8231" spans="1:21" x14ac:dyDescent="0.25">
      <c r="A8231" t="s">
        <v>6637</v>
      </c>
      <c r="B8231" s="12">
        <v>43391</v>
      </c>
      <c r="C8231" t="s">
        <v>13299</v>
      </c>
      <c r="D8231" s="11">
        <v>46217.642592592601</v>
      </c>
      <c r="E8231" t="s">
        <v>13300</v>
      </c>
      <c r="F8231" t="s">
        <v>6415</v>
      </c>
      <c r="G8231" t="s">
        <v>8480</v>
      </c>
      <c r="H8231" t="s">
        <v>6417</v>
      </c>
      <c r="I8231" t="s">
        <v>55</v>
      </c>
      <c r="J8231" t="s">
        <v>295</v>
      </c>
      <c r="K8231" t="s">
        <v>13301</v>
      </c>
      <c r="L8231" t="s">
        <v>13254</v>
      </c>
      <c r="M8231" t="s">
        <v>13302</v>
      </c>
      <c r="N8231" t="s">
        <v>7202</v>
      </c>
      <c r="O8231" t="s">
        <v>7203</v>
      </c>
      <c r="P8231">
        <v>2779990</v>
      </c>
      <c r="Q8231" t="s">
        <v>6636</v>
      </c>
      <c r="R8231" t="s">
        <v>6636</v>
      </c>
      <c r="S8231" s="12"/>
      <c r="T8231" s="13"/>
      <c r="U8231" t="s">
        <v>6629</v>
      </c>
    </row>
    <row r="8232" spans="1:21" x14ac:dyDescent="0.25">
      <c r="A8232" t="s">
        <v>6637</v>
      </c>
      <c r="B8232" s="12">
        <v>43391</v>
      </c>
      <c r="C8232" t="s">
        <v>13299</v>
      </c>
      <c r="D8232" s="11">
        <v>46217.642592592601</v>
      </c>
      <c r="E8232" t="s">
        <v>13300</v>
      </c>
      <c r="F8232" t="s">
        <v>6415</v>
      </c>
      <c r="G8232" t="s">
        <v>8481</v>
      </c>
      <c r="H8232" t="s">
        <v>6417</v>
      </c>
      <c r="I8232" t="s">
        <v>55</v>
      </c>
      <c r="J8232" t="s">
        <v>295</v>
      </c>
      <c r="K8232" t="s">
        <v>13301</v>
      </c>
      <c r="L8232" t="s">
        <v>13254</v>
      </c>
      <c r="M8232" t="s">
        <v>13302</v>
      </c>
      <c r="N8232" t="s">
        <v>7202</v>
      </c>
      <c r="O8232" t="s">
        <v>7203</v>
      </c>
      <c r="P8232">
        <v>2779990</v>
      </c>
      <c r="Q8232" t="s">
        <v>6636</v>
      </c>
      <c r="R8232" t="s">
        <v>6636</v>
      </c>
      <c r="S8232" s="12"/>
      <c r="T8232" s="13"/>
      <c r="U8232" t="s">
        <v>6629</v>
      </c>
    </row>
    <row r="8233" spans="1:21" x14ac:dyDescent="0.25">
      <c r="A8233" t="s">
        <v>6619</v>
      </c>
      <c r="B8233" s="12">
        <v>43391</v>
      </c>
      <c r="C8233" t="s">
        <v>13299</v>
      </c>
      <c r="D8233" s="11">
        <v>46220.832592592596</v>
      </c>
      <c r="E8233" t="s">
        <v>13300</v>
      </c>
      <c r="F8233" t="s">
        <v>6415</v>
      </c>
      <c r="G8233" t="s">
        <v>8478</v>
      </c>
      <c r="H8233" t="s">
        <v>6417</v>
      </c>
      <c r="I8233" t="s">
        <v>55</v>
      </c>
      <c r="J8233" t="s">
        <v>295</v>
      </c>
      <c r="K8233" t="s">
        <v>13301</v>
      </c>
      <c r="L8233" t="s">
        <v>13254</v>
      </c>
      <c r="M8233" t="s">
        <v>13302</v>
      </c>
      <c r="N8233" t="s">
        <v>7202</v>
      </c>
      <c r="O8233" t="s">
        <v>7203</v>
      </c>
      <c r="P8233">
        <v>2779990</v>
      </c>
      <c r="Q8233" t="s">
        <v>6636</v>
      </c>
      <c r="R8233" t="s">
        <v>6636</v>
      </c>
      <c r="S8233" s="12"/>
      <c r="T8233" s="13"/>
      <c r="U8233" t="s">
        <v>6629</v>
      </c>
    </row>
    <row r="8234" spans="1:21" x14ac:dyDescent="0.25">
      <c r="A8234" t="s">
        <v>6619</v>
      </c>
      <c r="B8234" s="12">
        <v>43391</v>
      </c>
      <c r="C8234" t="s">
        <v>13299</v>
      </c>
      <c r="D8234" s="11">
        <v>46220.832592592596</v>
      </c>
      <c r="E8234" t="s">
        <v>13300</v>
      </c>
      <c r="F8234" t="s">
        <v>6415</v>
      </c>
      <c r="G8234" t="s">
        <v>8480</v>
      </c>
      <c r="H8234" t="s">
        <v>6417</v>
      </c>
      <c r="I8234" t="s">
        <v>55</v>
      </c>
      <c r="J8234" t="s">
        <v>295</v>
      </c>
      <c r="K8234" t="s">
        <v>13301</v>
      </c>
      <c r="L8234" t="s">
        <v>13254</v>
      </c>
      <c r="M8234" t="s">
        <v>13302</v>
      </c>
      <c r="N8234" t="s">
        <v>7202</v>
      </c>
      <c r="O8234" t="s">
        <v>7203</v>
      </c>
      <c r="P8234">
        <v>2779990</v>
      </c>
      <c r="Q8234" t="s">
        <v>6636</v>
      </c>
      <c r="R8234" t="s">
        <v>6636</v>
      </c>
      <c r="S8234" s="12"/>
      <c r="T8234" s="13"/>
      <c r="U8234" t="s">
        <v>6629</v>
      </c>
    </row>
    <row r="8235" spans="1:21" x14ac:dyDescent="0.25">
      <c r="A8235" t="s">
        <v>6619</v>
      </c>
      <c r="B8235" s="12">
        <v>43391</v>
      </c>
      <c r="C8235" t="s">
        <v>13299</v>
      </c>
      <c r="D8235" s="11">
        <v>46220.832592592596</v>
      </c>
      <c r="E8235" t="s">
        <v>13300</v>
      </c>
      <c r="F8235" t="s">
        <v>6415</v>
      </c>
      <c r="G8235" t="s">
        <v>8481</v>
      </c>
      <c r="H8235" t="s">
        <v>6417</v>
      </c>
      <c r="I8235" t="s">
        <v>55</v>
      </c>
      <c r="J8235" t="s">
        <v>295</v>
      </c>
      <c r="K8235" t="s">
        <v>13301</v>
      </c>
      <c r="L8235" t="s">
        <v>13254</v>
      </c>
      <c r="M8235" t="s">
        <v>13302</v>
      </c>
      <c r="N8235" t="s">
        <v>7202</v>
      </c>
      <c r="O8235" t="s">
        <v>7203</v>
      </c>
      <c r="P8235">
        <v>2779990</v>
      </c>
      <c r="Q8235" t="s">
        <v>6636</v>
      </c>
      <c r="R8235" t="s">
        <v>6636</v>
      </c>
      <c r="S8235" s="12"/>
      <c r="T8235" s="13"/>
      <c r="U8235" t="s">
        <v>6629</v>
      </c>
    </row>
    <row r="8236" spans="1:21" x14ac:dyDescent="0.25">
      <c r="A8236" t="s">
        <v>6637</v>
      </c>
      <c r="B8236" s="12">
        <v>42458</v>
      </c>
      <c r="C8236" t="s">
        <v>13303</v>
      </c>
      <c r="D8236" s="11">
        <v>46195.510185185201</v>
      </c>
      <c r="E8236" t="s">
        <v>13304</v>
      </c>
      <c r="F8236" t="s">
        <v>6617</v>
      </c>
      <c r="G8236" t="s">
        <v>6968</v>
      </c>
      <c r="H8236" t="s">
        <v>13305</v>
      </c>
      <c r="I8236" t="s">
        <v>65</v>
      </c>
      <c r="J8236" t="s">
        <v>57</v>
      </c>
      <c r="K8236" t="s">
        <v>13306</v>
      </c>
      <c r="L8236" t="s">
        <v>13307</v>
      </c>
      <c r="M8236" t="s">
        <v>13308</v>
      </c>
      <c r="N8236" t="s">
        <v>7014</v>
      </c>
      <c r="O8236" t="s">
        <v>7015</v>
      </c>
      <c r="P8236">
        <v>2349000</v>
      </c>
      <c r="Q8236" t="s">
        <v>6778</v>
      </c>
      <c r="R8236" t="s">
        <v>6779</v>
      </c>
      <c r="S8236" s="12"/>
      <c r="T8236" s="13"/>
      <c r="U8236" t="s">
        <v>6636</v>
      </c>
    </row>
    <row r="8237" spans="1:21" x14ac:dyDescent="0.25">
      <c r="A8237" t="s">
        <v>6637</v>
      </c>
      <c r="B8237" s="12">
        <v>42383</v>
      </c>
      <c r="C8237" t="s">
        <v>13303</v>
      </c>
      <c r="D8237" s="11">
        <v>46195.510185185201</v>
      </c>
      <c r="E8237" t="s">
        <v>13304</v>
      </c>
      <c r="F8237" t="s">
        <v>6617</v>
      </c>
      <c r="G8237" t="s">
        <v>6968</v>
      </c>
      <c r="H8237" t="s">
        <v>13305</v>
      </c>
      <c r="I8237" t="s">
        <v>65</v>
      </c>
      <c r="J8237" t="s">
        <v>57</v>
      </c>
      <c r="K8237" t="s">
        <v>13309</v>
      </c>
      <c r="L8237" t="s">
        <v>13307</v>
      </c>
      <c r="M8237" t="s">
        <v>13310</v>
      </c>
      <c r="N8237" t="s">
        <v>7014</v>
      </c>
      <c r="O8237" t="s">
        <v>9695</v>
      </c>
      <c r="P8237">
        <v>3499000</v>
      </c>
      <c r="Q8237" t="s">
        <v>6778</v>
      </c>
      <c r="R8237" t="s">
        <v>6779</v>
      </c>
      <c r="S8237" s="12"/>
      <c r="T8237" s="13"/>
      <c r="U8237" t="s">
        <v>6636</v>
      </c>
    </row>
    <row r="8238" spans="1:21" x14ac:dyDescent="0.25">
      <c r="A8238" t="s">
        <v>6619</v>
      </c>
      <c r="B8238" s="12">
        <v>42458</v>
      </c>
      <c r="C8238" t="s">
        <v>13303</v>
      </c>
      <c r="D8238" s="11">
        <v>46199.478344907402</v>
      </c>
      <c r="E8238" t="s">
        <v>13304</v>
      </c>
      <c r="F8238" t="s">
        <v>6617</v>
      </c>
      <c r="G8238" t="s">
        <v>6968</v>
      </c>
      <c r="H8238" t="s">
        <v>13305</v>
      </c>
      <c r="I8238" t="s">
        <v>65</v>
      </c>
      <c r="J8238" t="s">
        <v>57</v>
      </c>
      <c r="K8238" t="s">
        <v>13306</v>
      </c>
      <c r="L8238" t="s">
        <v>13307</v>
      </c>
      <c r="M8238" t="s">
        <v>13308</v>
      </c>
      <c r="N8238" t="s">
        <v>7014</v>
      </c>
      <c r="O8238" t="s">
        <v>7015</v>
      </c>
      <c r="P8238">
        <v>2349000</v>
      </c>
      <c r="Q8238" t="s">
        <v>6778</v>
      </c>
      <c r="R8238" t="s">
        <v>6779</v>
      </c>
      <c r="S8238" s="12"/>
      <c r="T8238" s="13"/>
      <c r="U8238" t="s">
        <v>6636</v>
      </c>
    </row>
    <row r="8239" spans="1:21" x14ac:dyDescent="0.25">
      <c r="A8239" t="s">
        <v>6637</v>
      </c>
      <c r="B8239" s="12">
        <v>43344</v>
      </c>
      <c r="C8239" t="s">
        <v>13311</v>
      </c>
      <c r="D8239" s="11">
        <v>46199.723726851902</v>
      </c>
      <c r="E8239" t="s">
        <v>13312</v>
      </c>
      <c r="F8239" t="s">
        <v>6617</v>
      </c>
      <c r="G8239" t="s">
        <v>6968</v>
      </c>
      <c r="H8239" t="s">
        <v>13305</v>
      </c>
      <c r="I8239" t="s">
        <v>65</v>
      </c>
      <c r="J8239" t="s">
        <v>2226</v>
      </c>
      <c r="K8239" t="s">
        <v>13313</v>
      </c>
      <c r="L8239" t="s">
        <v>13314</v>
      </c>
      <c r="M8239" t="s">
        <v>13315</v>
      </c>
      <c r="N8239" t="s">
        <v>8601</v>
      </c>
      <c r="O8239" t="s">
        <v>9632</v>
      </c>
      <c r="P8239">
        <v>3209000</v>
      </c>
      <c r="Q8239" t="s">
        <v>6636</v>
      </c>
      <c r="R8239" t="s">
        <v>6636</v>
      </c>
      <c r="S8239" s="12"/>
      <c r="T8239" s="13"/>
      <c r="U8239" t="s">
        <v>6629</v>
      </c>
    </row>
    <row r="8240" spans="1:21" x14ac:dyDescent="0.25">
      <c r="A8240" t="s">
        <v>6637</v>
      </c>
      <c r="B8240" s="12">
        <v>42527</v>
      </c>
      <c r="C8240" t="s">
        <v>13316</v>
      </c>
      <c r="D8240" s="11">
        <v>46200.607060185197</v>
      </c>
      <c r="E8240" t="s">
        <v>13317</v>
      </c>
      <c r="F8240" t="s">
        <v>6617</v>
      </c>
      <c r="G8240" t="s">
        <v>6968</v>
      </c>
      <c r="H8240" t="s">
        <v>13305</v>
      </c>
      <c r="I8240" t="s">
        <v>6636</v>
      </c>
      <c r="J8240" t="s">
        <v>6636</v>
      </c>
      <c r="K8240" t="s">
        <v>13318</v>
      </c>
      <c r="L8240" t="s">
        <v>13307</v>
      </c>
      <c r="M8240" t="s">
        <v>13319</v>
      </c>
      <c r="N8240" t="s">
        <v>8601</v>
      </c>
      <c r="O8240" t="s">
        <v>8602</v>
      </c>
      <c r="P8240">
        <v>2290000</v>
      </c>
      <c r="Q8240" t="s">
        <v>6636</v>
      </c>
      <c r="R8240" t="s">
        <v>6636</v>
      </c>
      <c r="S8240" s="12"/>
      <c r="T8240" s="13"/>
      <c r="U8240" t="s">
        <v>6629</v>
      </c>
    </row>
    <row r="8241" spans="1:21" x14ac:dyDescent="0.25">
      <c r="A8241" t="s">
        <v>6619</v>
      </c>
      <c r="B8241" s="12">
        <v>42527</v>
      </c>
      <c r="C8241" t="s">
        <v>13316</v>
      </c>
      <c r="D8241" s="11">
        <v>46200.6390509259</v>
      </c>
      <c r="E8241" t="s">
        <v>13317</v>
      </c>
      <c r="F8241" t="s">
        <v>6617</v>
      </c>
      <c r="G8241" t="s">
        <v>6968</v>
      </c>
      <c r="H8241" t="s">
        <v>13305</v>
      </c>
      <c r="I8241" t="s">
        <v>6636</v>
      </c>
      <c r="J8241" t="s">
        <v>6636</v>
      </c>
      <c r="K8241" t="s">
        <v>13318</v>
      </c>
      <c r="L8241" t="s">
        <v>13307</v>
      </c>
      <c r="M8241" t="s">
        <v>13319</v>
      </c>
      <c r="N8241" t="s">
        <v>8601</v>
      </c>
      <c r="O8241" t="s">
        <v>8602</v>
      </c>
      <c r="P8241">
        <v>2290000</v>
      </c>
      <c r="Q8241" t="s">
        <v>6636</v>
      </c>
      <c r="R8241" t="s">
        <v>6636</v>
      </c>
      <c r="S8241" s="12"/>
      <c r="T8241" s="13"/>
      <c r="U8241" t="s">
        <v>6629</v>
      </c>
    </row>
    <row r="8242" spans="1:21" x14ac:dyDescent="0.25">
      <c r="A8242" t="s">
        <v>6637</v>
      </c>
      <c r="B8242" s="12">
        <v>42746</v>
      </c>
      <c r="C8242" t="s">
        <v>13320</v>
      </c>
      <c r="D8242" s="11">
        <v>46205.634722222203</v>
      </c>
      <c r="E8242" t="s">
        <v>13321</v>
      </c>
      <c r="F8242" t="s">
        <v>6617</v>
      </c>
      <c r="G8242" t="s">
        <v>6968</v>
      </c>
      <c r="H8242" t="s">
        <v>13305</v>
      </c>
      <c r="I8242" t="s">
        <v>65</v>
      </c>
      <c r="J8242" t="s">
        <v>57</v>
      </c>
      <c r="K8242" t="s">
        <v>13322</v>
      </c>
      <c r="L8242" t="s">
        <v>13323</v>
      </c>
      <c r="M8242" t="s">
        <v>13324</v>
      </c>
      <c r="N8242" t="s">
        <v>6761</v>
      </c>
      <c r="O8242" t="s">
        <v>7185</v>
      </c>
      <c r="P8242">
        <v>4449000</v>
      </c>
      <c r="Q8242" t="s">
        <v>6636</v>
      </c>
      <c r="R8242" t="s">
        <v>6636</v>
      </c>
      <c r="S8242" s="12"/>
      <c r="T8242" s="13"/>
      <c r="U8242" t="s">
        <v>6629</v>
      </c>
    </row>
    <row r="8243" spans="1:21" x14ac:dyDescent="0.25">
      <c r="A8243" t="s">
        <v>6619</v>
      </c>
      <c r="B8243" s="12">
        <v>42746</v>
      </c>
      <c r="C8243" t="s">
        <v>13320</v>
      </c>
      <c r="D8243" s="11">
        <v>46205.654050925899</v>
      </c>
      <c r="E8243" t="s">
        <v>13321</v>
      </c>
      <c r="F8243" t="s">
        <v>6617</v>
      </c>
      <c r="G8243" t="s">
        <v>6968</v>
      </c>
      <c r="H8243" t="s">
        <v>13305</v>
      </c>
      <c r="I8243" t="s">
        <v>65</v>
      </c>
      <c r="J8243" t="s">
        <v>57</v>
      </c>
      <c r="K8243" t="s">
        <v>13322</v>
      </c>
      <c r="L8243" t="s">
        <v>13323</v>
      </c>
      <c r="M8243" t="s">
        <v>13324</v>
      </c>
      <c r="N8243" t="s">
        <v>6761</v>
      </c>
      <c r="O8243" t="s">
        <v>7185</v>
      </c>
      <c r="P8243">
        <v>4449000</v>
      </c>
      <c r="Q8243" t="s">
        <v>6636</v>
      </c>
      <c r="R8243" t="s">
        <v>6636</v>
      </c>
      <c r="S8243" s="12"/>
      <c r="T8243" s="13"/>
      <c r="U8243" t="s">
        <v>6629</v>
      </c>
    </row>
    <row r="8244" spans="1:21" x14ac:dyDescent="0.25">
      <c r="A8244" t="s">
        <v>6637</v>
      </c>
      <c r="B8244" s="12">
        <v>42790</v>
      </c>
      <c r="C8244" t="s">
        <v>13325</v>
      </c>
      <c r="D8244" s="11">
        <v>46206.709143518499</v>
      </c>
      <c r="E8244" t="s">
        <v>13326</v>
      </c>
      <c r="F8244" t="s">
        <v>6617</v>
      </c>
      <c r="G8244" t="s">
        <v>6968</v>
      </c>
      <c r="H8244" t="s">
        <v>13305</v>
      </c>
      <c r="I8244" t="s">
        <v>55</v>
      </c>
      <c r="J8244" t="s">
        <v>295</v>
      </c>
      <c r="K8244" t="s">
        <v>13327</v>
      </c>
      <c r="L8244" t="s">
        <v>13307</v>
      </c>
      <c r="M8244" t="s">
        <v>13328</v>
      </c>
      <c r="N8244" t="s">
        <v>7014</v>
      </c>
      <c r="O8244" t="s">
        <v>7015</v>
      </c>
      <c r="P8244">
        <v>2849000</v>
      </c>
      <c r="Q8244" t="s">
        <v>6636</v>
      </c>
      <c r="R8244" t="s">
        <v>6636</v>
      </c>
      <c r="S8244" s="12"/>
      <c r="T8244" s="13"/>
      <c r="U8244" t="s">
        <v>7056</v>
      </c>
    </row>
    <row r="8245" spans="1:21" x14ac:dyDescent="0.25">
      <c r="A8245" t="s">
        <v>6619</v>
      </c>
      <c r="B8245" s="12">
        <v>42790</v>
      </c>
      <c r="C8245" t="s">
        <v>13325</v>
      </c>
      <c r="D8245" s="11">
        <v>46206.751898148097</v>
      </c>
      <c r="E8245" t="s">
        <v>13326</v>
      </c>
      <c r="F8245" t="s">
        <v>6617</v>
      </c>
      <c r="G8245" t="s">
        <v>6968</v>
      </c>
      <c r="H8245" t="s">
        <v>13305</v>
      </c>
      <c r="I8245" t="s">
        <v>55</v>
      </c>
      <c r="J8245" t="s">
        <v>295</v>
      </c>
      <c r="K8245" t="s">
        <v>13327</v>
      </c>
      <c r="L8245" t="s">
        <v>13307</v>
      </c>
      <c r="M8245" t="s">
        <v>13328</v>
      </c>
      <c r="N8245" t="s">
        <v>7014</v>
      </c>
      <c r="O8245" t="s">
        <v>7015</v>
      </c>
      <c r="P8245">
        <v>2849000</v>
      </c>
      <c r="Q8245" t="s">
        <v>6636</v>
      </c>
      <c r="R8245" t="s">
        <v>6636</v>
      </c>
      <c r="S8245" s="12"/>
      <c r="T8245" s="13"/>
      <c r="U8245" t="s">
        <v>7056</v>
      </c>
    </row>
    <row r="8246" spans="1:21" x14ac:dyDescent="0.25">
      <c r="A8246" t="s">
        <v>6637</v>
      </c>
      <c r="B8246" s="12">
        <v>42818</v>
      </c>
      <c r="C8246" t="s">
        <v>13329</v>
      </c>
      <c r="D8246" s="11">
        <v>46207.589733796303</v>
      </c>
      <c r="E8246" t="s">
        <v>13330</v>
      </c>
      <c r="F8246" t="s">
        <v>6617</v>
      </c>
      <c r="G8246" t="s">
        <v>6968</v>
      </c>
      <c r="H8246" t="s">
        <v>13305</v>
      </c>
      <c r="I8246" t="s">
        <v>55</v>
      </c>
      <c r="J8246" t="s">
        <v>643</v>
      </c>
      <c r="K8246" t="s">
        <v>13331</v>
      </c>
      <c r="L8246" t="s">
        <v>13332</v>
      </c>
      <c r="M8246" t="s">
        <v>13333</v>
      </c>
      <c r="N8246" t="s">
        <v>6787</v>
      </c>
      <c r="O8246" t="s">
        <v>13334</v>
      </c>
      <c r="P8246">
        <v>3499000</v>
      </c>
      <c r="Q8246" t="s">
        <v>6636</v>
      </c>
      <c r="R8246" t="s">
        <v>6636</v>
      </c>
      <c r="S8246" s="12"/>
      <c r="T8246" s="13"/>
      <c r="U8246" t="s">
        <v>6629</v>
      </c>
    </row>
    <row r="8247" spans="1:21" x14ac:dyDescent="0.25">
      <c r="A8247" t="s">
        <v>6619</v>
      </c>
      <c r="B8247" s="12">
        <v>42818</v>
      </c>
      <c r="C8247" t="s">
        <v>13329</v>
      </c>
      <c r="D8247" s="11">
        <v>46207.591516203698</v>
      </c>
      <c r="E8247" t="s">
        <v>13330</v>
      </c>
      <c r="F8247" t="s">
        <v>6617</v>
      </c>
      <c r="G8247" t="s">
        <v>6968</v>
      </c>
      <c r="H8247" t="s">
        <v>13305</v>
      </c>
      <c r="I8247" t="s">
        <v>55</v>
      </c>
      <c r="J8247" t="s">
        <v>643</v>
      </c>
      <c r="K8247" t="s">
        <v>13331</v>
      </c>
      <c r="L8247" t="s">
        <v>13332</v>
      </c>
      <c r="M8247" t="s">
        <v>13333</v>
      </c>
      <c r="N8247" t="s">
        <v>6787</v>
      </c>
      <c r="O8247" t="s">
        <v>13334</v>
      </c>
      <c r="P8247">
        <v>3499000</v>
      </c>
      <c r="Q8247" t="s">
        <v>6636</v>
      </c>
      <c r="R8247" t="s">
        <v>6636</v>
      </c>
      <c r="S8247" s="12"/>
      <c r="T8247" s="13"/>
      <c r="U8247" t="s">
        <v>6629</v>
      </c>
    </row>
    <row r="8248" spans="1:21" x14ac:dyDescent="0.25">
      <c r="A8248" t="s">
        <v>6637</v>
      </c>
      <c r="B8248" s="12">
        <v>42887</v>
      </c>
      <c r="C8248" t="s">
        <v>13335</v>
      </c>
      <c r="D8248" s="11">
        <v>46208.011342592603</v>
      </c>
      <c r="E8248" t="s">
        <v>13336</v>
      </c>
      <c r="F8248" t="s">
        <v>6617</v>
      </c>
      <c r="G8248" t="s">
        <v>6968</v>
      </c>
      <c r="H8248" t="s">
        <v>13305</v>
      </c>
      <c r="I8248" t="s">
        <v>55</v>
      </c>
      <c r="J8248" t="s">
        <v>295</v>
      </c>
      <c r="K8248" t="s">
        <v>13337</v>
      </c>
      <c r="L8248" t="s">
        <v>13307</v>
      </c>
      <c r="M8248" t="s">
        <v>13338</v>
      </c>
      <c r="N8248" t="s">
        <v>7014</v>
      </c>
      <c r="O8248" t="s">
        <v>7015</v>
      </c>
      <c r="P8248">
        <v>3061768</v>
      </c>
      <c r="Q8248" t="s">
        <v>6636</v>
      </c>
      <c r="R8248" t="s">
        <v>6636</v>
      </c>
      <c r="S8248" s="12"/>
      <c r="T8248" s="13"/>
      <c r="U8248" t="s">
        <v>6636</v>
      </c>
    </row>
    <row r="8249" spans="1:21" x14ac:dyDescent="0.25">
      <c r="A8249" t="s">
        <v>6637</v>
      </c>
      <c r="B8249" s="12">
        <v>43115</v>
      </c>
      <c r="C8249" t="s">
        <v>13339</v>
      </c>
      <c r="D8249" s="11">
        <v>46208.561921296299</v>
      </c>
      <c r="E8249" t="s">
        <v>13340</v>
      </c>
      <c r="F8249" t="s">
        <v>6617</v>
      </c>
      <c r="G8249" t="s">
        <v>6968</v>
      </c>
      <c r="H8249" t="s">
        <v>13305</v>
      </c>
      <c r="I8249" t="s">
        <v>55</v>
      </c>
      <c r="J8249" t="s">
        <v>44</v>
      </c>
      <c r="K8249" t="s">
        <v>13341</v>
      </c>
      <c r="L8249" t="s">
        <v>13342</v>
      </c>
      <c r="M8249" t="s">
        <v>13343</v>
      </c>
      <c r="N8249" t="s">
        <v>7469</v>
      </c>
      <c r="O8249" t="s">
        <v>7470</v>
      </c>
      <c r="P8249">
        <v>2935000</v>
      </c>
      <c r="Q8249" t="s">
        <v>6636</v>
      </c>
      <c r="R8249" t="s">
        <v>6636</v>
      </c>
      <c r="S8249" s="12"/>
      <c r="T8249" s="13"/>
      <c r="U8249" t="s">
        <v>6708</v>
      </c>
    </row>
    <row r="8250" spans="1:21" x14ac:dyDescent="0.25">
      <c r="A8250" t="s">
        <v>6637</v>
      </c>
      <c r="B8250" s="12">
        <v>42951</v>
      </c>
      <c r="C8250" t="s">
        <v>13344</v>
      </c>
      <c r="D8250" s="11">
        <v>46208.806828703702</v>
      </c>
      <c r="E8250" t="s">
        <v>13345</v>
      </c>
      <c r="F8250" t="s">
        <v>6617</v>
      </c>
      <c r="G8250" t="s">
        <v>6968</v>
      </c>
      <c r="H8250" t="s">
        <v>13305</v>
      </c>
      <c r="I8250" t="s">
        <v>55</v>
      </c>
      <c r="J8250" t="s">
        <v>44</v>
      </c>
      <c r="K8250" t="s">
        <v>13346</v>
      </c>
      <c r="L8250" t="s">
        <v>13314</v>
      </c>
      <c r="M8250" t="s">
        <v>13347</v>
      </c>
      <c r="N8250" t="s">
        <v>8601</v>
      </c>
      <c r="O8250" t="s">
        <v>8602</v>
      </c>
      <c r="P8250">
        <v>2290000</v>
      </c>
      <c r="Q8250" t="s">
        <v>6636</v>
      </c>
      <c r="R8250" t="s">
        <v>6636</v>
      </c>
      <c r="S8250" s="12"/>
      <c r="T8250" s="13"/>
      <c r="U8250" t="s">
        <v>6629</v>
      </c>
    </row>
    <row r="8251" spans="1:21" x14ac:dyDescent="0.25">
      <c r="A8251" t="s">
        <v>6637</v>
      </c>
      <c r="B8251" s="12">
        <v>42875</v>
      </c>
      <c r="C8251" t="s">
        <v>13348</v>
      </c>
      <c r="D8251" s="11">
        <v>46209.324421296304</v>
      </c>
      <c r="E8251" t="s">
        <v>13349</v>
      </c>
      <c r="F8251" t="s">
        <v>6617</v>
      </c>
      <c r="G8251" t="s">
        <v>6968</v>
      </c>
      <c r="H8251" t="s">
        <v>13305</v>
      </c>
      <c r="I8251" t="s">
        <v>65</v>
      </c>
      <c r="J8251" t="s">
        <v>67</v>
      </c>
      <c r="K8251" t="s">
        <v>13350</v>
      </c>
      <c r="L8251" t="s">
        <v>13351</v>
      </c>
      <c r="M8251" t="s">
        <v>13352</v>
      </c>
      <c r="N8251" t="s">
        <v>7469</v>
      </c>
      <c r="O8251" t="s">
        <v>7933</v>
      </c>
      <c r="P8251">
        <v>3630000</v>
      </c>
      <c r="Q8251" t="s">
        <v>6778</v>
      </c>
      <c r="R8251" t="s">
        <v>6779</v>
      </c>
      <c r="S8251" s="12"/>
      <c r="T8251" s="13"/>
      <c r="U8251" t="s">
        <v>10382</v>
      </c>
    </row>
    <row r="8252" spans="1:21" x14ac:dyDescent="0.25">
      <c r="A8252" t="s">
        <v>6619</v>
      </c>
      <c r="B8252" s="12">
        <v>42875</v>
      </c>
      <c r="C8252" t="s">
        <v>13348</v>
      </c>
      <c r="D8252" s="11">
        <v>46209.532199074099</v>
      </c>
      <c r="E8252" t="s">
        <v>13349</v>
      </c>
      <c r="F8252" t="s">
        <v>6617</v>
      </c>
      <c r="G8252" t="s">
        <v>6968</v>
      </c>
      <c r="H8252" t="s">
        <v>13305</v>
      </c>
      <c r="I8252" t="s">
        <v>65</v>
      </c>
      <c r="J8252" t="s">
        <v>67</v>
      </c>
      <c r="K8252" t="s">
        <v>13350</v>
      </c>
      <c r="L8252" t="s">
        <v>13351</v>
      </c>
      <c r="M8252" t="s">
        <v>13352</v>
      </c>
      <c r="N8252" t="s">
        <v>7469</v>
      </c>
      <c r="O8252" t="s">
        <v>7933</v>
      </c>
      <c r="P8252">
        <v>3630000</v>
      </c>
      <c r="Q8252" t="s">
        <v>6778</v>
      </c>
      <c r="R8252" t="s">
        <v>6779</v>
      </c>
      <c r="S8252" s="12"/>
      <c r="T8252" s="13"/>
      <c r="U8252" t="s">
        <v>10382</v>
      </c>
    </row>
    <row r="8253" spans="1:21" x14ac:dyDescent="0.25">
      <c r="A8253" t="s">
        <v>6619</v>
      </c>
      <c r="B8253" s="12">
        <v>42887</v>
      </c>
      <c r="C8253" t="s">
        <v>13335</v>
      </c>
      <c r="D8253" s="11">
        <v>46209.667743055601</v>
      </c>
      <c r="E8253" t="s">
        <v>13336</v>
      </c>
      <c r="F8253" t="s">
        <v>6617</v>
      </c>
      <c r="G8253" t="s">
        <v>6968</v>
      </c>
      <c r="H8253" t="s">
        <v>13305</v>
      </c>
      <c r="I8253" t="s">
        <v>55</v>
      </c>
      <c r="J8253" t="s">
        <v>295</v>
      </c>
      <c r="K8253" t="s">
        <v>13337</v>
      </c>
      <c r="L8253" t="s">
        <v>13307</v>
      </c>
      <c r="M8253" t="s">
        <v>13338</v>
      </c>
      <c r="N8253" t="s">
        <v>7014</v>
      </c>
      <c r="O8253" t="s">
        <v>7015</v>
      </c>
      <c r="P8253">
        <v>3061768</v>
      </c>
      <c r="Q8253" t="s">
        <v>6636</v>
      </c>
      <c r="R8253" t="s">
        <v>6636</v>
      </c>
      <c r="S8253" s="12"/>
      <c r="T8253" s="13"/>
      <c r="U8253" t="s">
        <v>6636</v>
      </c>
    </row>
    <row r="8254" spans="1:21" x14ac:dyDescent="0.25">
      <c r="A8254" t="s">
        <v>6637</v>
      </c>
      <c r="B8254" s="12">
        <v>42939</v>
      </c>
      <c r="C8254" t="s">
        <v>13353</v>
      </c>
      <c r="D8254" s="11">
        <v>46210.739814814799</v>
      </c>
      <c r="E8254" t="s">
        <v>13354</v>
      </c>
      <c r="F8254" t="s">
        <v>6617</v>
      </c>
      <c r="G8254" t="s">
        <v>6968</v>
      </c>
      <c r="H8254" t="s">
        <v>13305</v>
      </c>
      <c r="I8254" t="s">
        <v>65</v>
      </c>
      <c r="J8254" t="s">
        <v>57</v>
      </c>
      <c r="K8254" t="s">
        <v>13318</v>
      </c>
      <c r="L8254" t="s">
        <v>13314</v>
      </c>
      <c r="M8254" t="s">
        <v>13319</v>
      </c>
      <c r="N8254" t="s">
        <v>8601</v>
      </c>
      <c r="O8254" t="s">
        <v>8602</v>
      </c>
      <c r="P8254">
        <v>2290000</v>
      </c>
      <c r="Q8254" t="s">
        <v>6636</v>
      </c>
      <c r="R8254" t="s">
        <v>6636</v>
      </c>
      <c r="S8254" s="12"/>
      <c r="T8254" s="13"/>
      <c r="U8254" t="s">
        <v>7358</v>
      </c>
    </row>
    <row r="8255" spans="1:21" x14ac:dyDescent="0.25">
      <c r="A8255" t="s">
        <v>6637</v>
      </c>
      <c r="B8255" s="12">
        <v>43183</v>
      </c>
      <c r="C8255" t="s">
        <v>13353</v>
      </c>
      <c r="D8255" s="11">
        <v>46210.739814814799</v>
      </c>
      <c r="E8255" t="s">
        <v>13354</v>
      </c>
      <c r="F8255" t="s">
        <v>6617</v>
      </c>
      <c r="G8255" t="s">
        <v>6968</v>
      </c>
      <c r="H8255" t="s">
        <v>13305</v>
      </c>
      <c r="I8255" t="s">
        <v>65</v>
      </c>
      <c r="J8255" t="s">
        <v>57</v>
      </c>
      <c r="K8255" t="s">
        <v>13355</v>
      </c>
      <c r="L8255" t="s">
        <v>13314</v>
      </c>
      <c r="M8255" t="s">
        <v>13356</v>
      </c>
      <c r="N8255" t="s">
        <v>8601</v>
      </c>
      <c r="O8255" t="s">
        <v>8602</v>
      </c>
      <c r="P8255">
        <v>2290000</v>
      </c>
      <c r="Q8255" t="s">
        <v>6636</v>
      </c>
      <c r="R8255" t="s">
        <v>6636</v>
      </c>
      <c r="S8255" s="12"/>
      <c r="T8255" s="13"/>
      <c r="U8255" t="s">
        <v>7358</v>
      </c>
    </row>
    <row r="8256" spans="1:21" x14ac:dyDescent="0.25">
      <c r="A8256" t="s">
        <v>6619</v>
      </c>
      <c r="B8256" s="12">
        <v>42943</v>
      </c>
      <c r="C8256" t="s">
        <v>13357</v>
      </c>
      <c r="D8256" s="11">
        <v>46211.467349537001</v>
      </c>
      <c r="E8256" t="s">
        <v>13358</v>
      </c>
      <c r="F8256" t="s">
        <v>6617</v>
      </c>
      <c r="G8256" t="s">
        <v>6968</v>
      </c>
      <c r="H8256" t="s">
        <v>13305</v>
      </c>
      <c r="I8256" t="s">
        <v>65</v>
      </c>
      <c r="J8256" t="s">
        <v>219</v>
      </c>
      <c r="K8256" t="s">
        <v>13359</v>
      </c>
      <c r="L8256" t="s">
        <v>13360</v>
      </c>
      <c r="M8256" t="s">
        <v>13361</v>
      </c>
      <c r="N8256" t="s">
        <v>7506</v>
      </c>
      <c r="O8256" t="s">
        <v>7507</v>
      </c>
      <c r="P8256">
        <v>3899990</v>
      </c>
      <c r="Q8256" t="s">
        <v>6636</v>
      </c>
      <c r="R8256" t="s">
        <v>6636</v>
      </c>
      <c r="S8256" s="12"/>
      <c r="T8256" s="13"/>
      <c r="U8256" t="s">
        <v>6636</v>
      </c>
    </row>
    <row r="8257" spans="1:21" x14ac:dyDescent="0.25">
      <c r="A8257" t="s">
        <v>6619</v>
      </c>
      <c r="B8257" s="12">
        <v>42951</v>
      </c>
      <c r="C8257" t="s">
        <v>13344</v>
      </c>
      <c r="D8257" s="11">
        <v>46211.553101851903</v>
      </c>
      <c r="E8257" t="s">
        <v>13345</v>
      </c>
      <c r="F8257" t="s">
        <v>6617</v>
      </c>
      <c r="G8257" t="s">
        <v>6968</v>
      </c>
      <c r="H8257" t="s">
        <v>13305</v>
      </c>
      <c r="I8257" t="s">
        <v>55</v>
      </c>
      <c r="J8257" t="s">
        <v>44</v>
      </c>
      <c r="K8257" t="s">
        <v>13346</v>
      </c>
      <c r="L8257" t="s">
        <v>13314</v>
      </c>
      <c r="M8257" t="s">
        <v>13347</v>
      </c>
      <c r="N8257" t="s">
        <v>8601</v>
      </c>
      <c r="O8257" t="s">
        <v>8602</v>
      </c>
      <c r="P8257">
        <v>2290000</v>
      </c>
      <c r="Q8257" t="s">
        <v>6636</v>
      </c>
      <c r="R8257" t="s">
        <v>6636</v>
      </c>
      <c r="S8257" s="12"/>
      <c r="T8257" s="13"/>
      <c r="U8257" t="s">
        <v>6629</v>
      </c>
    </row>
    <row r="8258" spans="1:21" x14ac:dyDescent="0.25">
      <c r="A8258" t="s">
        <v>6637</v>
      </c>
      <c r="B8258" s="12">
        <v>43209</v>
      </c>
      <c r="C8258" t="s">
        <v>10099</v>
      </c>
      <c r="D8258" s="11">
        <v>46212.743634259299</v>
      </c>
      <c r="E8258" t="s">
        <v>10100</v>
      </c>
      <c r="F8258" t="s">
        <v>6617</v>
      </c>
      <c r="G8258" t="s">
        <v>6968</v>
      </c>
      <c r="H8258" t="s">
        <v>13305</v>
      </c>
      <c r="I8258" t="s">
        <v>55</v>
      </c>
      <c r="J8258" t="s">
        <v>44</v>
      </c>
      <c r="K8258" t="s">
        <v>13362</v>
      </c>
      <c r="L8258" t="s">
        <v>13360</v>
      </c>
      <c r="M8258" t="s">
        <v>13363</v>
      </c>
      <c r="N8258" t="s">
        <v>7506</v>
      </c>
      <c r="O8258" t="s">
        <v>7507</v>
      </c>
      <c r="P8258">
        <v>3993990</v>
      </c>
      <c r="Q8258" t="s">
        <v>6636</v>
      </c>
      <c r="R8258" t="s">
        <v>6636</v>
      </c>
      <c r="S8258" s="12"/>
      <c r="T8258" s="13"/>
      <c r="U8258" t="s">
        <v>6636</v>
      </c>
    </row>
    <row r="8259" spans="1:21" x14ac:dyDescent="0.25">
      <c r="A8259" t="s">
        <v>6637</v>
      </c>
      <c r="B8259" s="12">
        <v>43039</v>
      </c>
      <c r="C8259" t="s">
        <v>13364</v>
      </c>
      <c r="D8259" s="11">
        <v>46212.904976851903</v>
      </c>
      <c r="E8259" t="s">
        <v>13365</v>
      </c>
      <c r="F8259" t="s">
        <v>6617</v>
      </c>
      <c r="G8259" t="s">
        <v>6968</v>
      </c>
      <c r="H8259" t="s">
        <v>13305</v>
      </c>
      <c r="I8259" t="s">
        <v>65</v>
      </c>
      <c r="J8259" t="s">
        <v>67</v>
      </c>
      <c r="K8259" t="s">
        <v>13366</v>
      </c>
      <c r="L8259" t="s">
        <v>13342</v>
      </c>
      <c r="M8259" t="s">
        <v>13367</v>
      </c>
      <c r="N8259" t="s">
        <v>7469</v>
      </c>
      <c r="O8259" t="s">
        <v>9605</v>
      </c>
      <c r="P8259">
        <v>2259000</v>
      </c>
      <c r="Q8259" t="s">
        <v>6778</v>
      </c>
      <c r="R8259" t="s">
        <v>6779</v>
      </c>
      <c r="S8259" s="12"/>
      <c r="T8259" s="13"/>
      <c r="U8259" t="s">
        <v>6629</v>
      </c>
    </row>
    <row r="8260" spans="1:21" x14ac:dyDescent="0.25">
      <c r="A8260" t="s">
        <v>6637</v>
      </c>
      <c r="B8260" s="12">
        <v>43214</v>
      </c>
      <c r="C8260" t="s">
        <v>10101</v>
      </c>
      <c r="D8260" s="11">
        <v>46213.052083333299</v>
      </c>
      <c r="E8260" t="s">
        <v>10102</v>
      </c>
      <c r="F8260" t="s">
        <v>6617</v>
      </c>
      <c r="G8260" t="s">
        <v>6968</v>
      </c>
      <c r="H8260" t="s">
        <v>13305</v>
      </c>
      <c r="I8260" t="s">
        <v>55</v>
      </c>
      <c r="J8260" t="s">
        <v>44</v>
      </c>
      <c r="K8260" t="s">
        <v>13362</v>
      </c>
      <c r="L8260" t="s">
        <v>13360</v>
      </c>
      <c r="M8260" t="s">
        <v>13363</v>
      </c>
      <c r="N8260" t="s">
        <v>7506</v>
      </c>
      <c r="O8260" t="s">
        <v>7507</v>
      </c>
      <c r="P8260">
        <v>3993990</v>
      </c>
      <c r="Q8260" t="s">
        <v>6636</v>
      </c>
      <c r="R8260" t="s">
        <v>6636</v>
      </c>
      <c r="S8260" s="12"/>
      <c r="T8260" s="13"/>
      <c r="U8260" t="s">
        <v>7076</v>
      </c>
    </row>
    <row r="8261" spans="1:21" x14ac:dyDescent="0.25">
      <c r="A8261" t="s">
        <v>6619</v>
      </c>
      <c r="B8261" s="12">
        <v>43039</v>
      </c>
      <c r="C8261" t="s">
        <v>13364</v>
      </c>
      <c r="D8261" s="11">
        <v>46213.4695601852</v>
      </c>
      <c r="E8261" t="s">
        <v>13365</v>
      </c>
      <c r="F8261" t="s">
        <v>6617</v>
      </c>
      <c r="G8261" t="s">
        <v>6968</v>
      </c>
      <c r="H8261" t="s">
        <v>13305</v>
      </c>
      <c r="I8261" t="s">
        <v>65</v>
      </c>
      <c r="J8261" t="s">
        <v>67</v>
      </c>
      <c r="K8261" t="s">
        <v>13366</v>
      </c>
      <c r="L8261" t="s">
        <v>13342</v>
      </c>
      <c r="M8261" t="s">
        <v>13367</v>
      </c>
      <c r="N8261" t="s">
        <v>7469</v>
      </c>
      <c r="O8261" t="s">
        <v>9605</v>
      </c>
      <c r="P8261">
        <v>2259000</v>
      </c>
      <c r="Q8261" t="s">
        <v>6778</v>
      </c>
      <c r="R8261" t="s">
        <v>6779</v>
      </c>
      <c r="S8261" s="12"/>
      <c r="T8261" s="13"/>
      <c r="U8261" t="s">
        <v>6629</v>
      </c>
    </row>
    <row r="8262" spans="1:21" x14ac:dyDescent="0.25">
      <c r="A8262" t="s">
        <v>6637</v>
      </c>
      <c r="B8262" s="12">
        <v>43090</v>
      </c>
      <c r="C8262" t="s">
        <v>13368</v>
      </c>
      <c r="D8262" s="11">
        <v>46214.6190740741</v>
      </c>
      <c r="E8262" t="s">
        <v>13369</v>
      </c>
      <c r="F8262" t="s">
        <v>6617</v>
      </c>
      <c r="G8262" t="s">
        <v>6968</v>
      </c>
      <c r="H8262" t="s">
        <v>13305</v>
      </c>
      <c r="I8262" t="s">
        <v>6636</v>
      </c>
      <c r="J8262" t="s">
        <v>6640</v>
      </c>
      <c r="K8262" t="s">
        <v>13370</v>
      </c>
      <c r="L8262" t="s">
        <v>13360</v>
      </c>
      <c r="M8262" t="s">
        <v>13371</v>
      </c>
      <c r="N8262" t="s">
        <v>7506</v>
      </c>
      <c r="O8262" t="s">
        <v>7539</v>
      </c>
      <c r="P8262">
        <v>2969990</v>
      </c>
      <c r="Q8262" t="s">
        <v>6636</v>
      </c>
      <c r="R8262" t="s">
        <v>6636</v>
      </c>
      <c r="S8262" s="12"/>
      <c r="T8262" s="13"/>
      <c r="U8262" t="s">
        <v>7486</v>
      </c>
    </row>
    <row r="8263" spans="1:21" x14ac:dyDescent="0.25">
      <c r="A8263" t="s">
        <v>6619</v>
      </c>
      <c r="B8263" s="12">
        <v>43090</v>
      </c>
      <c r="C8263" t="s">
        <v>13368</v>
      </c>
      <c r="D8263" s="11">
        <v>46214.632662037002</v>
      </c>
      <c r="E8263" t="s">
        <v>13369</v>
      </c>
      <c r="F8263" t="s">
        <v>6617</v>
      </c>
      <c r="G8263" t="s">
        <v>6968</v>
      </c>
      <c r="H8263" t="s">
        <v>13305</v>
      </c>
      <c r="I8263" t="s">
        <v>6636</v>
      </c>
      <c r="J8263" t="s">
        <v>6640</v>
      </c>
      <c r="K8263" t="s">
        <v>13370</v>
      </c>
      <c r="L8263" t="s">
        <v>13360</v>
      </c>
      <c r="M8263" t="s">
        <v>13371</v>
      </c>
      <c r="N8263" t="s">
        <v>7506</v>
      </c>
      <c r="O8263" t="s">
        <v>7539</v>
      </c>
      <c r="P8263">
        <v>2969990</v>
      </c>
      <c r="Q8263" t="s">
        <v>6636</v>
      </c>
      <c r="R8263" t="s">
        <v>6636</v>
      </c>
      <c r="S8263" s="12"/>
      <c r="T8263" s="13"/>
      <c r="U8263" t="s">
        <v>7486</v>
      </c>
    </row>
    <row r="8264" spans="1:21" x14ac:dyDescent="0.25">
      <c r="A8264" t="s">
        <v>6619</v>
      </c>
      <c r="B8264" s="12">
        <v>43115</v>
      </c>
      <c r="C8264" t="s">
        <v>13339</v>
      </c>
      <c r="D8264" s="11">
        <v>46215.463981481502</v>
      </c>
      <c r="E8264" t="s">
        <v>13340</v>
      </c>
      <c r="F8264" t="s">
        <v>6617</v>
      </c>
      <c r="G8264" t="s">
        <v>6968</v>
      </c>
      <c r="H8264" t="s">
        <v>13305</v>
      </c>
      <c r="I8264" t="s">
        <v>55</v>
      </c>
      <c r="J8264" t="s">
        <v>44</v>
      </c>
      <c r="K8264" t="s">
        <v>13341</v>
      </c>
      <c r="L8264" t="s">
        <v>13342</v>
      </c>
      <c r="M8264" t="s">
        <v>13343</v>
      </c>
      <c r="N8264" t="s">
        <v>7469</v>
      </c>
      <c r="O8264" t="s">
        <v>7470</v>
      </c>
      <c r="P8264">
        <v>2935000</v>
      </c>
      <c r="Q8264" t="s">
        <v>6636</v>
      </c>
      <c r="R8264" t="s">
        <v>6636</v>
      </c>
      <c r="S8264" s="12"/>
      <c r="T8264" s="13"/>
      <c r="U8264" t="s">
        <v>6708</v>
      </c>
    </row>
    <row r="8265" spans="1:21" x14ac:dyDescent="0.25">
      <c r="A8265" t="s">
        <v>6637</v>
      </c>
      <c r="B8265" s="12">
        <v>43276</v>
      </c>
      <c r="C8265" t="s">
        <v>13372</v>
      </c>
      <c r="D8265" s="11">
        <v>46216.5147222222</v>
      </c>
      <c r="E8265" t="s">
        <v>13373</v>
      </c>
      <c r="F8265" t="s">
        <v>6617</v>
      </c>
      <c r="G8265" t="s">
        <v>6968</v>
      </c>
      <c r="H8265" t="s">
        <v>13305</v>
      </c>
      <c r="I8265" t="s">
        <v>55</v>
      </c>
      <c r="J8265" t="s">
        <v>44</v>
      </c>
      <c r="K8265" t="s">
        <v>13374</v>
      </c>
      <c r="L8265" t="s">
        <v>13360</v>
      </c>
      <c r="M8265" t="s">
        <v>13375</v>
      </c>
      <c r="N8265" t="s">
        <v>7506</v>
      </c>
      <c r="O8265" t="s">
        <v>7514</v>
      </c>
      <c r="P8265">
        <v>4699990</v>
      </c>
      <c r="Q8265" t="s">
        <v>6636</v>
      </c>
      <c r="R8265" t="s">
        <v>6636</v>
      </c>
      <c r="S8265" s="12"/>
      <c r="T8265" s="13"/>
      <c r="U8265" t="s">
        <v>6629</v>
      </c>
    </row>
    <row r="8266" spans="1:21" x14ac:dyDescent="0.25">
      <c r="A8266" t="s">
        <v>6637</v>
      </c>
      <c r="B8266" s="12">
        <v>43190</v>
      </c>
      <c r="C8266" t="s">
        <v>13376</v>
      </c>
      <c r="D8266" s="11">
        <v>46216.6390046296</v>
      </c>
      <c r="E8266" t="s">
        <v>13377</v>
      </c>
      <c r="F8266" t="s">
        <v>6617</v>
      </c>
      <c r="G8266" t="s">
        <v>6968</v>
      </c>
      <c r="H8266" t="s">
        <v>13305</v>
      </c>
      <c r="I8266" t="s">
        <v>55</v>
      </c>
      <c r="J8266" t="s">
        <v>44</v>
      </c>
      <c r="K8266" t="s">
        <v>13378</v>
      </c>
      <c r="L8266" t="s">
        <v>13360</v>
      </c>
      <c r="M8266" t="s">
        <v>13379</v>
      </c>
      <c r="N8266" t="s">
        <v>7506</v>
      </c>
      <c r="O8266" t="s">
        <v>8076</v>
      </c>
      <c r="P8266">
        <v>4244640</v>
      </c>
      <c r="Q8266" t="s">
        <v>6636</v>
      </c>
      <c r="R8266" t="s">
        <v>6636</v>
      </c>
      <c r="S8266" s="12"/>
      <c r="T8266" s="13"/>
      <c r="U8266" t="s">
        <v>6629</v>
      </c>
    </row>
    <row r="8267" spans="1:21" x14ac:dyDescent="0.25">
      <c r="A8267" t="s">
        <v>6619</v>
      </c>
      <c r="B8267" s="12">
        <v>43183</v>
      </c>
      <c r="C8267" t="s">
        <v>13353</v>
      </c>
      <c r="D8267" s="11">
        <v>46216.675428240698</v>
      </c>
      <c r="E8267" t="s">
        <v>13354</v>
      </c>
      <c r="F8267" t="s">
        <v>6617</v>
      </c>
      <c r="G8267" t="s">
        <v>6968</v>
      </c>
      <c r="H8267" t="s">
        <v>13305</v>
      </c>
      <c r="I8267" t="s">
        <v>65</v>
      </c>
      <c r="J8267" t="s">
        <v>57</v>
      </c>
      <c r="K8267" t="s">
        <v>13355</v>
      </c>
      <c r="L8267" t="s">
        <v>13314</v>
      </c>
      <c r="M8267" t="s">
        <v>13356</v>
      </c>
      <c r="N8267" t="s">
        <v>8601</v>
      </c>
      <c r="O8267" t="s">
        <v>8602</v>
      </c>
      <c r="P8267">
        <v>2290000</v>
      </c>
      <c r="Q8267" t="s">
        <v>6636</v>
      </c>
      <c r="R8267" t="s">
        <v>6636</v>
      </c>
      <c r="S8267" s="12"/>
      <c r="T8267" s="13"/>
      <c r="U8267" t="s">
        <v>7358</v>
      </c>
    </row>
    <row r="8268" spans="1:21" x14ac:dyDescent="0.25">
      <c r="A8268" t="s">
        <v>6619</v>
      </c>
      <c r="B8268" s="12">
        <v>43190</v>
      </c>
      <c r="C8268" t="s">
        <v>13376</v>
      </c>
      <c r="D8268" s="11">
        <v>46216.7273263889</v>
      </c>
      <c r="E8268" t="s">
        <v>13377</v>
      </c>
      <c r="F8268" t="s">
        <v>6617</v>
      </c>
      <c r="G8268" t="s">
        <v>6968</v>
      </c>
      <c r="H8268" t="s">
        <v>13305</v>
      </c>
      <c r="I8268" t="s">
        <v>55</v>
      </c>
      <c r="J8268" t="s">
        <v>44</v>
      </c>
      <c r="K8268" t="s">
        <v>13378</v>
      </c>
      <c r="L8268" t="s">
        <v>13360</v>
      </c>
      <c r="M8268" t="s">
        <v>13379</v>
      </c>
      <c r="N8268" t="s">
        <v>7506</v>
      </c>
      <c r="O8268" t="s">
        <v>8076</v>
      </c>
      <c r="P8268">
        <v>4244640</v>
      </c>
      <c r="Q8268" t="s">
        <v>6636</v>
      </c>
      <c r="R8268" t="s">
        <v>6636</v>
      </c>
      <c r="S8268" s="12"/>
      <c r="T8268" s="13"/>
      <c r="U8268" t="s">
        <v>6629</v>
      </c>
    </row>
    <row r="8269" spans="1:21" x14ac:dyDescent="0.25">
      <c r="A8269" t="s">
        <v>6637</v>
      </c>
      <c r="B8269" s="12">
        <v>43289</v>
      </c>
      <c r="C8269" t="s">
        <v>13380</v>
      </c>
      <c r="D8269" s="11">
        <v>46216.921805555598</v>
      </c>
      <c r="E8269" t="s">
        <v>13381</v>
      </c>
      <c r="F8269" t="s">
        <v>6617</v>
      </c>
      <c r="G8269" t="s">
        <v>6968</v>
      </c>
      <c r="H8269" t="s">
        <v>13305</v>
      </c>
      <c r="I8269" t="s">
        <v>65</v>
      </c>
      <c r="J8269" t="s">
        <v>57</v>
      </c>
      <c r="K8269" t="s">
        <v>13382</v>
      </c>
      <c r="L8269" t="s">
        <v>13383</v>
      </c>
      <c r="M8269" t="s">
        <v>13384</v>
      </c>
      <c r="N8269" t="s">
        <v>6761</v>
      </c>
      <c r="O8269" t="s">
        <v>6862</v>
      </c>
      <c r="P8269">
        <v>4199900</v>
      </c>
      <c r="Q8269" t="s">
        <v>6636</v>
      </c>
      <c r="R8269" t="s">
        <v>6636</v>
      </c>
      <c r="S8269" s="12"/>
      <c r="T8269" s="13"/>
      <c r="U8269" t="s">
        <v>6636</v>
      </c>
    </row>
    <row r="8270" spans="1:21" x14ac:dyDescent="0.25">
      <c r="A8270" t="s">
        <v>6619</v>
      </c>
      <c r="B8270" s="12">
        <v>43209</v>
      </c>
      <c r="C8270" t="s">
        <v>10099</v>
      </c>
      <c r="D8270" s="11">
        <v>46217.422939814802</v>
      </c>
      <c r="E8270" t="s">
        <v>10100</v>
      </c>
      <c r="F8270" t="s">
        <v>6617</v>
      </c>
      <c r="G8270" t="s">
        <v>6968</v>
      </c>
      <c r="H8270" t="s">
        <v>13305</v>
      </c>
      <c r="I8270" t="s">
        <v>55</v>
      </c>
      <c r="J8270" t="s">
        <v>44</v>
      </c>
      <c r="K8270" t="s">
        <v>13362</v>
      </c>
      <c r="L8270" t="s">
        <v>13360</v>
      </c>
      <c r="M8270" t="s">
        <v>13363</v>
      </c>
      <c r="N8270" t="s">
        <v>7506</v>
      </c>
      <c r="O8270" t="s">
        <v>7507</v>
      </c>
      <c r="P8270">
        <v>3993990</v>
      </c>
      <c r="Q8270" t="s">
        <v>6636</v>
      </c>
      <c r="R8270" t="s">
        <v>6636</v>
      </c>
      <c r="S8270" s="12"/>
      <c r="T8270" s="13"/>
      <c r="U8270" t="s">
        <v>6636</v>
      </c>
    </row>
    <row r="8271" spans="1:21" x14ac:dyDescent="0.25">
      <c r="A8271" t="s">
        <v>6619</v>
      </c>
      <c r="B8271" s="12">
        <v>43214</v>
      </c>
      <c r="C8271" t="s">
        <v>10101</v>
      </c>
      <c r="D8271" s="11">
        <v>46217.445590277799</v>
      </c>
      <c r="E8271" t="s">
        <v>10102</v>
      </c>
      <c r="F8271" t="s">
        <v>6617</v>
      </c>
      <c r="G8271" t="s">
        <v>6968</v>
      </c>
      <c r="H8271" t="s">
        <v>13305</v>
      </c>
      <c r="I8271" t="s">
        <v>55</v>
      </c>
      <c r="J8271" t="s">
        <v>44</v>
      </c>
      <c r="K8271" t="s">
        <v>13362</v>
      </c>
      <c r="L8271" t="s">
        <v>13360</v>
      </c>
      <c r="M8271" t="s">
        <v>13363</v>
      </c>
      <c r="N8271" t="s">
        <v>7506</v>
      </c>
      <c r="O8271" t="s">
        <v>7507</v>
      </c>
      <c r="P8271">
        <v>3993990</v>
      </c>
      <c r="Q8271" t="s">
        <v>6636</v>
      </c>
      <c r="R8271" t="s">
        <v>6636</v>
      </c>
      <c r="S8271" s="12"/>
      <c r="T8271" s="13"/>
      <c r="U8271" t="s">
        <v>7076</v>
      </c>
    </row>
    <row r="8272" spans="1:21" x14ac:dyDescent="0.25">
      <c r="A8272" t="s">
        <v>6637</v>
      </c>
      <c r="B8272" s="12">
        <v>43248</v>
      </c>
      <c r="C8272" t="s">
        <v>13385</v>
      </c>
      <c r="D8272" s="11">
        <v>46217.665833333303</v>
      </c>
      <c r="E8272" t="s">
        <v>13386</v>
      </c>
      <c r="F8272" t="s">
        <v>6617</v>
      </c>
      <c r="G8272" t="s">
        <v>6968</v>
      </c>
      <c r="H8272" t="s">
        <v>13305</v>
      </c>
      <c r="I8272" t="s">
        <v>55</v>
      </c>
      <c r="J8272" t="s">
        <v>176</v>
      </c>
      <c r="K8272" t="s">
        <v>13387</v>
      </c>
      <c r="L8272" t="s">
        <v>13314</v>
      </c>
      <c r="M8272" t="s">
        <v>13388</v>
      </c>
      <c r="N8272" t="s">
        <v>8601</v>
      </c>
      <c r="O8272" t="s">
        <v>9648</v>
      </c>
      <c r="P8272">
        <v>5274000</v>
      </c>
      <c r="Q8272" t="s">
        <v>6636</v>
      </c>
      <c r="R8272" t="s">
        <v>6636</v>
      </c>
      <c r="S8272" s="12"/>
      <c r="T8272" s="13"/>
      <c r="U8272" t="s">
        <v>6636</v>
      </c>
    </row>
    <row r="8273" spans="1:21" x14ac:dyDescent="0.25">
      <c r="A8273" t="s">
        <v>6619</v>
      </c>
      <c r="B8273" s="12">
        <v>43248</v>
      </c>
      <c r="C8273" t="s">
        <v>13385</v>
      </c>
      <c r="D8273" s="11">
        <v>46217.696087962999</v>
      </c>
      <c r="E8273" t="s">
        <v>13386</v>
      </c>
      <c r="F8273" t="s">
        <v>6617</v>
      </c>
      <c r="G8273" t="s">
        <v>6968</v>
      </c>
      <c r="H8273" t="s">
        <v>13305</v>
      </c>
      <c r="I8273" t="s">
        <v>55</v>
      </c>
      <c r="J8273" t="s">
        <v>176</v>
      </c>
      <c r="K8273" t="s">
        <v>13387</v>
      </c>
      <c r="L8273" t="s">
        <v>13314</v>
      </c>
      <c r="M8273" t="s">
        <v>13388</v>
      </c>
      <c r="N8273" t="s">
        <v>8601</v>
      </c>
      <c r="O8273" t="s">
        <v>9648</v>
      </c>
      <c r="P8273">
        <v>5274000</v>
      </c>
      <c r="Q8273" t="s">
        <v>6636</v>
      </c>
      <c r="R8273" t="s">
        <v>6636</v>
      </c>
      <c r="S8273" s="12"/>
      <c r="T8273" s="13"/>
      <c r="U8273" t="s">
        <v>6636</v>
      </c>
    </row>
    <row r="8274" spans="1:21" x14ac:dyDescent="0.25">
      <c r="A8274" t="s">
        <v>6619</v>
      </c>
      <c r="B8274" s="12">
        <v>43276</v>
      </c>
      <c r="C8274" t="s">
        <v>13372</v>
      </c>
      <c r="D8274" s="11">
        <v>46218.490092592598</v>
      </c>
      <c r="E8274" t="s">
        <v>13373</v>
      </c>
      <c r="F8274" t="s">
        <v>6617</v>
      </c>
      <c r="G8274" t="s">
        <v>6968</v>
      </c>
      <c r="H8274" t="s">
        <v>13305</v>
      </c>
      <c r="I8274" t="s">
        <v>55</v>
      </c>
      <c r="J8274" t="s">
        <v>44</v>
      </c>
      <c r="K8274" t="s">
        <v>13374</v>
      </c>
      <c r="L8274" t="s">
        <v>13360</v>
      </c>
      <c r="M8274" t="s">
        <v>13375</v>
      </c>
      <c r="N8274" t="s">
        <v>7506</v>
      </c>
      <c r="O8274" t="s">
        <v>7514</v>
      </c>
      <c r="P8274">
        <v>4699990</v>
      </c>
      <c r="Q8274" t="s">
        <v>6636</v>
      </c>
      <c r="R8274" t="s">
        <v>6636</v>
      </c>
      <c r="S8274" s="12"/>
      <c r="T8274" s="13"/>
      <c r="U8274" t="s">
        <v>6629</v>
      </c>
    </row>
    <row r="8275" spans="1:21" x14ac:dyDescent="0.25">
      <c r="A8275" t="s">
        <v>6637</v>
      </c>
      <c r="B8275" s="12">
        <v>43342</v>
      </c>
      <c r="C8275" t="s">
        <v>13389</v>
      </c>
      <c r="D8275" s="11">
        <v>46218.568402777797</v>
      </c>
      <c r="E8275" t="s">
        <v>13390</v>
      </c>
      <c r="F8275" t="s">
        <v>6617</v>
      </c>
      <c r="G8275" t="s">
        <v>6968</v>
      </c>
      <c r="H8275" t="s">
        <v>13305</v>
      </c>
      <c r="I8275" t="s">
        <v>65</v>
      </c>
      <c r="J8275" t="s">
        <v>2226</v>
      </c>
      <c r="K8275" t="s">
        <v>13391</v>
      </c>
      <c r="L8275" t="s">
        <v>13314</v>
      </c>
      <c r="M8275" t="s">
        <v>13392</v>
      </c>
      <c r="N8275" t="s">
        <v>8601</v>
      </c>
      <c r="O8275" t="s">
        <v>8602</v>
      </c>
      <c r="P8275">
        <v>2290000</v>
      </c>
      <c r="Q8275" t="s">
        <v>6636</v>
      </c>
      <c r="R8275" t="s">
        <v>6636</v>
      </c>
      <c r="S8275" s="12"/>
      <c r="T8275" s="13"/>
      <c r="U8275" t="s">
        <v>10151</v>
      </c>
    </row>
    <row r="8276" spans="1:21" x14ac:dyDescent="0.25">
      <c r="A8276" t="s">
        <v>6619</v>
      </c>
      <c r="B8276" s="12">
        <v>43289</v>
      </c>
      <c r="C8276" t="s">
        <v>13380</v>
      </c>
      <c r="D8276" s="11">
        <v>46218.643599536997</v>
      </c>
      <c r="E8276" t="s">
        <v>13381</v>
      </c>
      <c r="F8276" t="s">
        <v>6617</v>
      </c>
      <c r="G8276" t="s">
        <v>6968</v>
      </c>
      <c r="H8276" t="s">
        <v>13305</v>
      </c>
      <c r="I8276" t="s">
        <v>65</v>
      </c>
      <c r="J8276" t="s">
        <v>57</v>
      </c>
      <c r="K8276" t="s">
        <v>13382</v>
      </c>
      <c r="L8276" t="s">
        <v>13383</v>
      </c>
      <c r="M8276" t="s">
        <v>13384</v>
      </c>
      <c r="N8276" t="s">
        <v>6761</v>
      </c>
      <c r="O8276" t="s">
        <v>6862</v>
      </c>
      <c r="P8276">
        <v>4199900</v>
      </c>
      <c r="Q8276" t="s">
        <v>6636</v>
      </c>
      <c r="R8276" t="s">
        <v>6636</v>
      </c>
      <c r="S8276" s="12"/>
      <c r="T8276" s="13"/>
      <c r="U8276" t="s">
        <v>6636</v>
      </c>
    </row>
    <row r="8277" spans="1:21" x14ac:dyDescent="0.25">
      <c r="A8277" t="s">
        <v>6637</v>
      </c>
      <c r="B8277" s="12">
        <v>43321</v>
      </c>
      <c r="C8277" t="s">
        <v>13393</v>
      </c>
      <c r="D8277" s="11">
        <v>46219.421296296299</v>
      </c>
      <c r="E8277" t="s">
        <v>13394</v>
      </c>
      <c r="F8277" t="s">
        <v>6617</v>
      </c>
      <c r="G8277" t="s">
        <v>6968</v>
      </c>
      <c r="H8277" t="s">
        <v>13305</v>
      </c>
      <c r="I8277" t="s">
        <v>65</v>
      </c>
      <c r="J8277" t="s">
        <v>57</v>
      </c>
      <c r="K8277" t="s">
        <v>13395</v>
      </c>
      <c r="L8277" t="s">
        <v>13396</v>
      </c>
      <c r="M8277" t="s">
        <v>13397</v>
      </c>
      <c r="N8277" t="s">
        <v>8878</v>
      </c>
      <c r="O8277" t="s">
        <v>13398</v>
      </c>
      <c r="P8277">
        <v>6549000</v>
      </c>
      <c r="Q8277" t="s">
        <v>6636</v>
      </c>
      <c r="R8277" t="s">
        <v>6636</v>
      </c>
      <c r="S8277" s="12"/>
      <c r="T8277" s="13"/>
      <c r="U8277" t="s">
        <v>12932</v>
      </c>
    </row>
    <row r="8278" spans="1:21" x14ac:dyDescent="0.25">
      <c r="A8278" t="s">
        <v>6619</v>
      </c>
      <c r="B8278" s="12">
        <v>43321</v>
      </c>
      <c r="C8278" t="s">
        <v>13393</v>
      </c>
      <c r="D8278" s="11">
        <v>46219.504108796304</v>
      </c>
      <c r="E8278" t="s">
        <v>13394</v>
      </c>
      <c r="F8278" t="s">
        <v>6617</v>
      </c>
      <c r="G8278" t="s">
        <v>6968</v>
      </c>
      <c r="H8278" t="s">
        <v>13305</v>
      </c>
      <c r="I8278" t="s">
        <v>65</v>
      </c>
      <c r="J8278" t="s">
        <v>57</v>
      </c>
      <c r="K8278" t="s">
        <v>13395</v>
      </c>
      <c r="L8278" t="s">
        <v>13396</v>
      </c>
      <c r="M8278" t="s">
        <v>13397</v>
      </c>
      <c r="N8278" t="s">
        <v>8878</v>
      </c>
      <c r="O8278" t="s">
        <v>13398</v>
      </c>
      <c r="P8278">
        <v>6549000</v>
      </c>
      <c r="Q8278" t="s">
        <v>6636</v>
      </c>
      <c r="R8278" t="s">
        <v>6636</v>
      </c>
      <c r="S8278" s="12"/>
      <c r="T8278" s="13"/>
      <c r="U8278" t="s">
        <v>12932</v>
      </c>
    </row>
    <row r="8279" spans="1:21" x14ac:dyDescent="0.25">
      <c r="A8279" t="s">
        <v>6637</v>
      </c>
      <c r="B8279" s="12">
        <v>43427</v>
      </c>
      <c r="C8279" t="s">
        <v>13399</v>
      </c>
      <c r="D8279" s="11">
        <v>46219.634502314802</v>
      </c>
      <c r="E8279" t="s">
        <v>13400</v>
      </c>
      <c r="F8279" t="s">
        <v>6617</v>
      </c>
      <c r="G8279" t="s">
        <v>6968</v>
      </c>
      <c r="H8279" t="s">
        <v>13305</v>
      </c>
      <c r="I8279" t="s">
        <v>65</v>
      </c>
      <c r="J8279" t="s">
        <v>219</v>
      </c>
      <c r="K8279" t="s">
        <v>13401</v>
      </c>
      <c r="L8279" t="s">
        <v>13383</v>
      </c>
      <c r="M8279" t="s">
        <v>13402</v>
      </c>
      <c r="N8279" t="s">
        <v>6761</v>
      </c>
      <c r="O8279" t="s">
        <v>6762</v>
      </c>
      <c r="P8279">
        <v>2759900</v>
      </c>
      <c r="Q8279" t="s">
        <v>6636</v>
      </c>
      <c r="R8279" t="s">
        <v>6636</v>
      </c>
      <c r="S8279" s="12"/>
      <c r="T8279" s="13"/>
      <c r="U8279" t="s">
        <v>6629</v>
      </c>
    </row>
    <row r="8280" spans="1:21" x14ac:dyDescent="0.25">
      <c r="A8280" t="s">
        <v>6619</v>
      </c>
      <c r="B8280" s="12">
        <v>43342</v>
      </c>
      <c r="C8280" t="s">
        <v>13389</v>
      </c>
      <c r="D8280" s="11">
        <v>46219.807152777801</v>
      </c>
      <c r="E8280" t="s">
        <v>13390</v>
      </c>
      <c r="F8280" t="s">
        <v>6617</v>
      </c>
      <c r="G8280" t="s">
        <v>6968</v>
      </c>
      <c r="H8280" t="s">
        <v>13305</v>
      </c>
      <c r="I8280" t="s">
        <v>65</v>
      </c>
      <c r="J8280" t="s">
        <v>2226</v>
      </c>
      <c r="K8280" t="s">
        <v>13391</v>
      </c>
      <c r="L8280" t="s">
        <v>13314</v>
      </c>
      <c r="M8280" t="s">
        <v>13392</v>
      </c>
      <c r="N8280" t="s">
        <v>8601</v>
      </c>
      <c r="O8280" t="s">
        <v>8602</v>
      </c>
      <c r="P8280">
        <v>2290000</v>
      </c>
      <c r="Q8280" t="s">
        <v>6636</v>
      </c>
      <c r="R8280" t="s">
        <v>6636</v>
      </c>
      <c r="S8280" s="12"/>
      <c r="T8280" s="13"/>
      <c r="U8280" t="s">
        <v>10151</v>
      </c>
    </row>
    <row r="8281" spans="1:21" x14ac:dyDescent="0.25">
      <c r="A8281" t="s">
        <v>6619</v>
      </c>
      <c r="B8281" s="12">
        <v>43344</v>
      </c>
      <c r="C8281" t="s">
        <v>13311</v>
      </c>
      <c r="D8281" s="11">
        <v>46219.814548611103</v>
      </c>
      <c r="E8281" t="s">
        <v>13312</v>
      </c>
      <c r="F8281" t="s">
        <v>6617</v>
      </c>
      <c r="G8281" t="s">
        <v>6968</v>
      </c>
      <c r="H8281" t="s">
        <v>13305</v>
      </c>
      <c r="I8281" t="s">
        <v>65</v>
      </c>
      <c r="J8281" t="s">
        <v>2226</v>
      </c>
      <c r="K8281" t="s">
        <v>13313</v>
      </c>
      <c r="L8281" t="s">
        <v>13314</v>
      </c>
      <c r="M8281" t="s">
        <v>13315</v>
      </c>
      <c r="N8281" t="s">
        <v>8601</v>
      </c>
      <c r="O8281" t="s">
        <v>9632</v>
      </c>
      <c r="P8281">
        <v>3209000</v>
      </c>
      <c r="Q8281" t="s">
        <v>6636</v>
      </c>
      <c r="R8281" t="s">
        <v>6636</v>
      </c>
      <c r="S8281" s="12"/>
      <c r="T8281" s="13"/>
      <c r="U8281" t="s">
        <v>6629</v>
      </c>
    </row>
    <row r="8282" spans="1:21" x14ac:dyDescent="0.25">
      <c r="A8282" t="s">
        <v>6619</v>
      </c>
      <c r="B8282" s="12">
        <v>43427</v>
      </c>
      <c r="C8282" t="s">
        <v>13399</v>
      </c>
      <c r="D8282" s="11">
        <v>46221.777812499997</v>
      </c>
      <c r="E8282" t="s">
        <v>13400</v>
      </c>
      <c r="F8282" t="s">
        <v>6617</v>
      </c>
      <c r="G8282" t="s">
        <v>6968</v>
      </c>
      <c r="H8282" t="s">
        <v>13305</v>
      </c>
      <c r="I8282" t="s">
        <v>65</v>
      </c>
      <c r="J8282" t="s">
        <v>219</v>
      </c>
      <c r="K8282" t="s">
        <v>13401</v>
      </c>
      <c r="L8282" t="s">
        <v>13383</v>
      </c>
      <c r="M8282" t="s">
        <v>13402</v>
      </c>
      <c r="N8282" t="s">
        <v>6761</v>
      </c>
      <c r="O8282" t="s">
        <v>6762</v>
      </c>
      <c r="P8282">
        <v>2759900</v>
      </c>
      <c r="Q8282" t="s">
        <v>6636</v>
      </c>
      <c r="R8282" t="s">
        <v>6636</v>
      </c>
      <c r="S8282" s="12"/>
      <c r="T8282" s="13"/>
      <c r="U8282" t="s">
        <v>6629</v>
      </c>
    </row>
    <row r="8283" spans="1:21" x14ac:dyDescent="0.25">
      <c r="A8283" t="s">
        <v>6637</v>
      </c>
      <c r="B8283" s="12">
        <v>43433</v>
      </c>
      <c r="C8283" t="s">
        <v>13403</v>
      </c>
      <c r="D8283" s="11">
        <v>46221.809259259302</v>
      </c>
      <c r="E8283" t="s">
        <v>13404</v>
      </c>
      <c r="F8283" t="s">
        <v>6617</v>
      </c>
      <c r="G8283" t="s">
        <v>6968</v>
      </c>
      <c r="H8283" t="s">
        <v>13305</v>
      </c>
      <c r="I8283" t="s">
        <v>55</v>
      </c>
      <c r="J8283" t="s">
        <v>643</v>
      </c>
      <c r="K8283" t="s">
        <v>13355</v>
      </c>
      <c r="L8283" t="s">
        <v>13314</v>
      </c>
      <c r="M8283" t="s">
        <v>13356</v>
      </c>
      <c r="N8283" t="s">
        <v>8601</v>
      </c>
      <c r="O8283" t="s">
        <v>8602</v>
      </c>
      <c r="P8283">
        <v>2290000</v>
      </c>
      <c r="Q8283" t="s">
        <v>6636</v>
      </c>
      <c r="R8283" t="s">
        <v>6636</v>
      </c>
      <c r="S8283" s="12"/>
      <c r="T8283" s="13"/>
      <c r="U8283" t="s">
        <v>6629</v>
      </c>
    </row>
    <row r="8284" spans="1:21" x14ac:dyDescent="0.25">
      <c r="A8284" t="s">
        <v>6619</v>
      </c>
      <c r="B8284" s="12">
        <v>43433</v>
      </c>
      <c r="C8284" t="s">
        <v>13403</v>
      </c>
      <c r="D8284" s="11">
        <v>46222.422511574099</v>
      </c>
      <c r="E8284" t="s">
        <v>13404</v>
      </c>
      <c r="F8284" t="s">
        <v>6617</v>
      </c>
      <c r="G8284" t="s">
        <v>6968</v>
      </c>
      <c r="H8284" t="s">
        <v>13305</v>
      </c>
      <c r="I8284" t="s">
        <v>55</v>
      </c>
      <c r="J8284" t="s">
        <v>643</v>
      </c>
      <c r="K8284" t="s">
        <v>13355</v>
      </c>
      <c r="L8284" t="s">
        <v>13314</v>
      </c>
      <c r="M8284" t="s">
        <v>13356</v>
      </c>
      <c r="N8284" t="s">
        <v>8601</v>
      </c>
      <c r="O8284" t="s">
        <v>8602</v>
      </c>
      <c r="P8284">
        <v>2290000</v>
      </c>
      <c r="Q8284" t="s">
        <v>6636</v>
      </c>
      <c r="R8284" t="s">
        <v>6636</v>
      </c>
      <c r="S8284" s="12"/>
      <c r="T8284" s="13"/>
      <c r="U8284" t="s">
        <v>6629</v>
      </c>
    </row>
    <row r="8285" spans="1:21" x14ac:dyDescent="0.25">
      <c r="A8285" t="s">
        <v>6637</v>
      </c>
      <c r="B8285" s="12">
        <v>41781</v>
      </c>
      <c r="C8285" t="s">
        <v>13405</v>
      </c>
      <c r="D8285" s="11">
        <v>46187.839641203696</v>
      </c>
      <c r="E8285" t="s">
        <v>13406</v>
      </c>
      <c r="F8285" t="s">
        <v>6617</v>
      </c>
      <c r="G8285" t="s">
        <v>13407</v>
      </c>
      <c r="H8285" t="s">
        <v>6525</v>
      </c>
      <c r="I8285" t="s">
        <v>3863</v>
      </c>
      <c r="J8285" t="s">
        <v>13195</v>
      </c>
      <c r="K8285" t="s">
        <v>13408</v>
      </c>
      <c r="L8285" t="s">
        <v>6636</v>
      </c>
      <c r="M8285" t="s">
        <v>13409</v>
      </c>
      <c r="N8285" t="s">
        <v>13410</v>
      </c>
      <c r="O8285" t="s">
        <v>13411</v>
      </c>
      <c r="P8285">
        <v>650000</v>
      </c>
      <c r="Q8285" t="s">
        <v>6636</v>
      </c>
      <c r="R8285" t="s">
        <v>6636</v>
      </c>
      <c r="S8285" s="12"/>
      <c r="T8285" s="13"/>
      <c r="U8285" t="s">
        <v>6636</v>
      </c>
    </row>
    <row r="8286" spans="1:21" x14ac:dyDescent="0.25">
      <c r="A8286" t="s">
        <v>6619</v>
      </c>
      <c r="B8286" s="12">
        <v>41781</v>
      </c>
      <c r="C8286" t="s">
        <v>13405</v>
      </c>
      <c r="D8286" s="11">
        <v>46187.839641203696</v>
      </c>
      <c r="E8286" t="s">
        <v>13406</v>
      </c>
      <c r="F8286" t="s">
        <v>6617</v>
      </c>
      <c r="G8286" t="s">
        <v>13407</v>
      </c>
      <c r="H8286" t="s">
        <v>6525</v>
      </c>
      <c r="I8286" t="s">
        <v>3863</v>
      </c>
      <c r="J8286" t="s">
        <v>13195</v>
      </c>
      <c r="K8286" t="s">
        <v>13408</v>
      </c>
      <c r="L8286" t="s">
        <v>6636</v>
      </c>
      <c r="M8286" t="s">
        <v>13409</v>
      </c>
      <c r="N8286" t="s">
        <v>13410</v>
      </c>
      <c r="O8286" t="s">
        <v>13411</v>
      </c>
      <c r="P8286">
        <v>650000</v>
      </c>
      <c r="Q8286" t="s">
        <v>6636</v>
      </c>
      <c r="R8286" t="s">
        <v>6636</v>
      </c>
      <c r="S8286" s="12"/>
      <c r="T8286" s="13"/>
      <c r="U8286" t="s">
        <v>6636</v>
      </c>
    </row>
    <row r="8287" spans="1:21" x14ac:dyDescent="0.25">
      <c r="A8287" t="s">
        <v>6637</v>
      </c>
      <c r="B8287" s="12">
        <v>85616</v>
      </c>
      <c r="C8287" t="s">
        <v>13412</v>
      </c>
      <c r="D8287" s="11">
        <v>46206.590902777803</v>
      </c>
      <c r="E8287" t="s">
        <v>13413</v>
      </c>
      <c r="F8287" t="s">
        <v>6617</v>
      </c>
      <c r="G8287" t="s">
        <v>13407</v>
      </c>
      <c r="H8287" t="s">
        <v>6525</v>
      </c>
      <c r="I8287" t="s">
        <v>55</v>
      </c>
      <c r="J8287" t="s">
        <v>643</v>
      </c>
      <c r="K8287" t="s">
        <v>13414</v>
      </c>
      <c r="L8287" t="s">
        <v>6636</v>
      </c>
      <c r="M8287" t="s">
        <v>13415</v>
      </c>
      <c r="N8287" t="s">
        <v>13416</v>
      </c>
      <c r="O8287" t="s">
        <v>13417</v>
      </c>
      <c r="P8287">
        <v>1300000</v>
      </c>
      <c r="Q8287" t="s">
        <v>6636</v>
      </c>
      <c r="R8287" t="s">
        <v>6636</v>
      </c>
      <c r="S8287" s="12"/>
      <c r="T8287" s="13"/>
      <c r="U8287" t="s">
        <v>7448</v>
      </c>
    </row>
    <row r="8288" spans="1:21" x14ac:dyDescent="0.25">
      <c r="A8288" t="s">
        <v>6619</v>
      </c>
      <c r="B8288" s="12">
        <v>42840</v>
      </c>
      <c r="C8288" t="s">
        <v>13412</v>
      </c>
      <c r="D8288" s="11">
        <v>46207.805023148103</v>
      </c>
      <c r="E8288" t="s">
        <v>13413</v>
      </c>
      <c r="F8288" t="s">
        <v>6617</v>
      </c>
      <c r="G8288" t="s">
        <v>13407</v>
      </c>
      <c r="H8288" t="s">
        <v>6525</v>
      </c>
      <c r="I8288" t="s">
        <v>55</v>
      </c>
      <c r="J8288" t="s">
        <v>643</v>
      </c>
      <c r="K8288" t="s">
        <v>13414</v>
      </c>
      <c r="L8288" t="s">
        <v>6636</v>
      </c>
      <c r="M8288" t="s">
        <v>13415</v>
      </c>
      <c r="N8288" t="s">
        <v>13416</v>
      </c>
      <c r="O8288" t="s">
        <v>13417</v>
      </c>
      <c r="P8288">
        <v>650000</v>
      </c>
      <c r="Q8288" t="s">
        <v>6636</v>
      </c>
      <c r="R8288" t="s">
        <v>6636</v>
      </c>
      <c r="S8288" s="12"/>
      <c r="T8288" s="13"/>
      <c r="U8288" t="s">
        <v>7448</v>
      </c>
    </row>
    <row r="8289" spans="1:21" x14ac:dyDescent="0.25">
      <c r="A8289" t="s">
        <v>6637</v>
      </c>
      <c r="B8289" s="12">
        <v>42969</v>
      </c>
      <c r="C8289" t="s">
        <v>13418</v>
      </c>
      <c r="D8289" s="11">
        <v>46211.637650463003</v>
      </c>
      <c r="E8289" t="s">
        <v>13419</v>
      </c>
      <c r="F8289" t="s">
        <v>6617</v>
      </c>
      <c r="G8289" t="s">
        <v>13407</v>
      </c>
      <c r="H8289" t="s">
        <v>6525</v>
      </c>
      <c r="I8289" t="s">
        <v>6623</v>
      </c>
      <c r="J8289" t="s">
        <v>6702</v>
      </c>
      <c r="K8289" t="s">
        <v>13420</v>
      </c>
      <c r="L8289" t="s">
        <v>6636</v>
      </c>
      <c r="M8289" t="s">
        <v>13421</v>
      </c>
      <c r="N8289" t="s">
        <v>7305</v>
      </c>
      <c r="O8289" t="s">
        <v>13422</v>
      </c>
      <c r="P8289">
        <v>1400000</v>
      </c>
      <c r="Q8289" t="s">
        <v>6636</v>
      </c>
      <c r="R8289" t="s">
        <v>6636</v>
      </c>
      <c r="S8289" s="12"/>
      <c r="T8289" s="13"/>
      <c r="U8289" t="s">
        <v>6636</v>
      </c>
    </row>
    <row r="8290" spans="1:21" x14ac:dyDescent="0.25">
      <c r="A8290" t="s">
        <v>6619</v>
      </c>
      <c r="B8290" s="12">
        <v>42969</v>
      </c>
      <c r="C8290" t="s">
        <v>13418</v>
      </c>
      <c r="D8290" s="11">
        <v>46211.637650463003</v>
      </c>
      <c r="E8290" t="s">
        <v>13419</v>
      </c>
      <c r="F8290" t="s">
        <v>6617</v>
      </c>
      <c r="G8290" t="s">
        <v>13407</v>
      </c>
      <c r="H8290" t="s">
        <v>6525</v>
      </c>
      <c r="I8290" t="s">
        <v>6623</v>
      </c>
      <c r="J8290" t="s">
        <v>6702</v>
      </c>
      <c r="K8290" t="s">
        <v>13420</v>
      </c>
      <c r="L8290" t="s">
        <v>6636</v>
      </c>
      <c r="M8290" t="s">
        <v>13421</v>
      </c>
      <c r="N8290" t="s">
        <v>7305</v>
      </c>
      <c r="O8290" t="s">
        <v>13422</v>
      </c>
      <c r="P8290">
        <v>1400000</v>
      </c>
      <c r="Q8290" t="s">
        <v>6636</v>
      </c>
      <c r="R8290" t="s">
        <v>6636</v>
      </c>
      <c r="S8290" s="12"/>
      <c r="T8290" s="13"/>
      <c r="U8290" t="s">
        <v>6636</v>
      </c>
    </row>
    <row r="8291" spans="1:21" x14ac:dyDescent="0.25">
      <c r="A8291" t="s">
        <v>6614</v>
      </c>
      <c r="B8291" s="12"/>
      <c r="C8291" t="s">
        <v>13423</v>
      </c>
      <c r="D8291" s="11">
        <v>46190</v>
      </c>
      <c r="E8291" t="s">
        <v>13424</v>
      </c>
      <c r="F8291" t="s">
        <v>6617</v>
      </c>
      <c r="G8291" t="s">
        <v>6636</v>
      </c>
      <c r="H8291" t="s">
        <v>13425</v>
      </c>
      <c r="I8291" t="s">
        <v>6636</v>
      </c>
      <c r="J8291" t="s">
        <v>6636</v>
      </c>
      <c r="K8291" t="s">
        <v>6636</v>
      </c>
      <c r="L8291" t="s">
        <v>6636</v>
      </c>
      <c r="M8291" t="s">
        <v>13426</v>
      </c>
      <c r="N8291" t="s">
        <v>7001</v>
      </c>
      <c r="O8291" t="s">
        <v>7007</v>
      </c>
      <c r="P8291">
        <v>1176000</v>
      </c>
      <c r="Q8291" t="s">
        <v>6867</v>
      </c>
      <c r="R8291" t="s">
        <v>6911</v>
      </c>
      <c r="S8291" s="12">
        <v>1</v>
      </c>
      <c r="T8291" s="13"/>
      <c r="U8291" t="s">
        <v>8205</v>
      </c>
    </row>
    <row r="8292" spans="1:21" x14ac:dyDescent="0.25">
      <c r="A8292" t="s">
        <v>6637</v>
      </c>
      <c r="B8292" s="12">
        <v>42052</v>
      </c>
      <c r="C8292" t="s">
        <v>13427</v>
      </c>
      <c r="D8292" s="11">
        <v>46192.538761574098</v>
      </c>
      <c r="E8292" t="s">
        <v>13428</v>
      </c>
      <c r="F8292" t="s">
        <v>6415</v>
      </c>
      <c r="G8292" t="s">
        <v>13429</v>
      </c>
      <c r="H8292" t="s">
        <v>6526</v>
      </c>
      <c r="I8292" t="s">
        <v>55</v>
      </c>
      <c r="J8292" t="s">
        <v>164</v>
      </c>
      <c r="K8292" t="s">
        <v>13430</v>
      </c>
      <c r="L8292" t="s">
        <v>13431</v>
      </c>
      <c r="M8292" t="s">
        <v>13432</v>
      </c>
      <c r="N8292" t="s">
        <v>7366</v>
      </c>
      <c r="O8292" t="s">
        <v>7626</v>
      </c>
      <c r="P8292">
        <v>2535000</v>
      </c>
      <c r="Q8292" t="s">
        <v>6636</v>
      </c>
      <c r="R8292" t="s">
        <v>6636</v>
      </c>
      <c r="S8292" s="12"/>
      <c r="T8292" s="13"/>
      <c r="U8292" t="s">
        <v>10077</v>
      </c>
    </row>
    <row r="8293" spans="1:21" x14ac:dyDescent="0.25">
      <c r="A8293" t="s">
        <v>6619</v>
      </c>
      <c r="B8293" s="12">
        <v>42052</v>
      </c>
      <c r="C8293" t="s">
        <v>13427</v>
      </c>
      <c r="D8293" s="11">
        <v>46192.554166666698</v>
      </c>
      <c r="E8293" t="s">
        <v>13428</v>
      </c>
      <c r="F8293" t="s">
        <v>6415</v>
      </c>
      <c r="G8293" t="s">
        <v>13429</v>
      </c>
      <c r="H8293" t="s">
        <v>6526</v>
      </c>
      <c r="I8293" t="s">
        <v>55</v>
      </c>
      <c r="J8293" t="s">
        <v>164</v>
      </c>
      <c r="K8293" t="s">
        <v>13430</v>
      </c>
      <c r="L8293" t="s">
        <v>13431</v>
      </c>
      <c r="M8293" t="s">
        <v>13432</v>
      </c>
      <c r="N8293" t="s">
        <v>7366</v>
      </c>
      <c r="O8293" t="s">
        <v>7626</v>
      </c>
      <c r="P8293">
        <v>2535000</v>
      </c>
      <c r="Q8293" t="s">
        <v>6636</v>
      </c>
      <c r="R8293" t="s">
        <v>6636</v>
      </c>
      <c r="S8293" s="12"/>
      <c r="T8293" s="13"/>
      <c r="U8293" t="s">
        <v>10077</v>
      </c>
    </row>
    <row r="8294" spans="1:21" x14ac:dyDescent="0.25">
      <c r="A8294" t="s">
        <v>6637</v>
      </c>
      <c r="B8294" s="12">
        <v>42979</v>
      </c>
      <c r="C8294" t="s">
        <v>13433</v>
      </c>
      <c r="D8294" s="11">
        <v>46211.769317129598</v>
      </c>
      <c r="E8294" t="s">
        <v>13434</v>
      </c>
      <c r="F8294" t="s">
        <v>6415</v>
      </c>
      <c r="G8294" t="s">
        <v>13435</v>
      </c>
      <c r="H8294" t="s">
        <v>6526</v>
      </c>
      <c r="I8294" t="s">
        <v>6623</v>
      </c>
      <c r="J8294" t="s">
        <v>6752</v>
      </c>
      <c r="K8294" t="s">
        <v>13436</v>
      </c>
      <c r="L8294" t="s">
        <v>13437</v>
      </c>
      <c r="M8294" t="s">
        <v>13438</v>
      </c>
      <c r="N8294" t="s">
        <v>13439</v>
      </c>
      <c r="O8294" t="s">
        <v>13440</v>
      </c>
      <c r="P8294">
        <v>547000</v>
      </c>
      <c r="Q8294" t="s">
        <v>6636</v>
      </c>
      <c r="R8294" t="s">
        <v>6636</v>
      </c>
      <c r="S8294" s="12"/>
      <c r="T8294" s="13"/>
      <c r="U8294" t="s">
        <v>6708</v>
      </c>
    </row>
    <row r="8295" spans="1:21" x14ac:dyDescent="0.25">
      <c r="A8295" t="s">
        <v>6637</v>
      </c>
      <c r="B8295" s="12">
        <v>42979</v>
      </c>
      <c r="C8295" t="s">
        <v>13433</v>
      </c>
      <c r="D8295" s="11">
        <v>46211.769317129598</v>
      </c>
      <c r="E8295" t="s">
        <v>13434</v>
      </c>
      <c r="F8295" t="s">
        <v>6415</v>
      </c>
      <c r="G8295" t="s">
        <v>13441</v>
      </c>
      <c r="H8295" t="s">
        <v>6526</v>
      </c>
      <c r="I8295" t="s">
        <v>6623</v>
      </c>
      <c r="J8295" t="s">
        <v>6752</v>
      </c>
      <c r="K8295" t="s">
        <v>13436</v>
      </c>
      <c r="L8295" t="s">
        <v>13437</v>
      </c>
      <c r="M8295" t="s">
        <v>13438</v>
      </c>
      <c r="N8295" t="s">
        <v>13439</v>
      </c>
      <c r="O8295" t="s">
        <v>13440</v>
      </c>
      <c r="P8295">
        <v>547000</v>
      </c>
      <c r="Q8295" t="s">
        <v>6636</v>
      </c>
      <c r="R8295" t="s">
        <v>6636</v>
      </c>
      <c r="S8295" s="12"/>
      <c r="T8295" s="13"/>
      <c r="U8295" t="s">
        <v>6708</v>
      </c>
    </row>
    <row r="8296" spans="1:21" x14ac:dyDescent="0.25">
      <c r="A8296" t="s">
        <v>6637</v>
      </c>
      <c r="B8296" s="12">
        <v>42979</v>
      </c>
      <c r="C8296" t="s">
        <v>13433</v>
      </c>
      <c r="D8296" s="11">
        <v>46211.769317129598</v>
      </c>
      <c r="E8296" t="s">
        <v>13434</v>
      </c>
      <c r="F8296" t="s">
        <v>6415</v>
      </c>
      <c r="G8296" t="s">
        <v>13442</v>
      </c>
      <c r="H8296" t="s">
        <v>6526</v>
      </c>
      <c r="I8296" t="s">
        <v>6623</v>
      </c>
      <c r="J8296" t="s">
        <v>6752</v>
      </c>
      <c r="K8296" t="s">
        <v>13436</v>
      </c>
      <c r="L8296" t="s">
        <v>13437</v>
      </c>
      <c r="M8296" t="s">
        <v>13438</v>
      </c>
      <c r="N8296" t="s">
        <v>13439</v>
      </c>
      <c r="O8296" t="s">
        <v>13440</v>
      </c>
      <c r="P8296">
        <v>547000</v>
      </c>
      <c r="Q8296" t="s">
        <v>6636</v>
      </c>
      <c r="R8296" t="s">
        <v>6636</v>
      </c>
      <c r="S8296" s="12"/>
      <c r="T8296" s="13"/>
      <c r="U8296" t="s">
        <v>6708</v>
      </c>
    </row>
    <row r="8297" spans="1:21" x14ac:dyDescent="0.25">
      <c r="A8297" t="s">
        <v>6637</v>
      </c>
      <c r="B8297" s="12">
        <v>42979</v>
      </c>
      <c r="C8297" t="s">
        <v>13433</v>
      </c>
      <c r="D8297" s="11">
        <v>46211.769317129598</v>
      </c>
      <c r="E8297" t="s">
        <v>13434</v>
      </c>
      <c r="F8297" t="s">
        <v>6415</v>
      </c>
      <c r="G8297" t="s">
        <v>13443</v>
      </c>
      <c r="H8297" t="s">
        <v>6526</v>
      </c>
      <c r="I8297" t="s">
        <v>6623</v>
      </c>
      <c r="J8297" t="s">
        <v>6752</v>
      </c>
      <c r="K8297" t="s">
        <v>13436</v>
      </c>
      <c r="L8297" t="s">
        <v>13437</v>
      </c>
      <c r="M8297" t="s">
        <v>13438</v>
      </c>
      <c r="N8297" t="s">
        <v>13439</v>
      </c>
      <c r="O8297" t="s">
        <v>13440</v>
      </c>
      <c r="P8297">
        <v>547000</v>
      </c>
      <c r="Q8297" t="s">
        <v>6636</v>
      </c>
      <c r="R8297" t="s">
        <v>6636</v>
      </c>
      <c r="S8297" s="12"/>
      <c r="T8297" s="13"/>
      <c r="U8297" t="s">
        <v>6708</v>
      </c>
    </row>
    <row r="8298" spans="1:21" x14ac:dyDescent="0.25">
      <c r="A8298" t="s">
        <v>6637</v>
      </c>
      <c r="B8298" s="12">
        <v>42979</v>
      </c>
      <c r="C8298" t="s">
        <v>13433</v>
      </c>
      <c r="D8298" s="11">
        <v>46211.769317129598</v>
      </c>
      <c r="E8298" t="s">
        <v>13434</v>
      </c>
      <c r="F8298" t="s">
        <v>6415</v>
      </c>
      <c r="G8298" t="s">
        <v>13444</v>
      </c>
      <c r="H8298" t="s">
        <v>6526</v>
      </c>
      <c r="I8298" t="s">
        <v>6623</v>
      </c>
      <c r="J8298" t="s">
        <v>6752</v>
      </c>
      <c r="K8298" t="s">
        <v>13436</v>
      </c>
      <c r="L8298" t="s">
        <v>13437</v>
      </c>
      <c r="M8298" t="s">
        <v>13438</v>
      </c>
      <c r="N8298" t="s">
        <v>13439</v>
      </c>
      <c r="O8298" t="s">
        <v>13440</v>
      </c>
      <c r="P8298">
        <v>547000</v>
      </c>
      <c r="Q8298" t="s">
        <v>6636</v>
      </c>
      <c r="R8298" t="s">
        <v>6636</v>
      </c>
      <c r="S8298" s="12"/>
      <c r="T8298" s="13"/>
      <c r="U8298" t="s">
        <v>6708</v>
      </c>
    </row>
    <row r="8299" spans="1:21" x14ac:dyDescent="0.25">
      <c r="A8299" t="s">
        <v>6637</v>
      </c>
      <c r="B8299" s="12">
        <v>42979</v>
      </c>
      <c r="C8299" t="s">
        <v>13433</v>
      </c>
      <c r="D8299" s="11">
        <v>46211.769317129598</v>
      </c>
      <c r="E8299" t="s">
        <v>13434</v>
      </c>
      <c r="F8299" t="s">
        <v>6415</v>
      </c>
      <c r="G8299" t="s">
        <v>13445</v>
      </c>
      <c r="H8299" t="s">
        <v>6526</v>
      </c>
      <c r="I8299" t="s">
        <v>6623</v>
      </c>
      <c r="J8299" t="s">
        <v>6752</v>
      </c>
      <c r="K8299" t="s">
        <v>13436</v>
      </c>
      <c r="L8299" t="s">
        <v>13437</v>
      </c>
      <c r="M8299" t="s">
        <v>13438</v>
      </c>
      <c r="N8299" t="s">
        <v>13439</v>
      </c>
      <c r="O8299" t="s">
        <v>13440</v>
      </c>
      <c r="P8299">
        <v>547000</v>
      </c>
      <c r="Q8299" t="s">
        <v>6636</v>
      </c>
      <c r="R8299" t="s">
        <v>6636</v>
      </c>
      <c r="S8299" s="12"/>
      <c r="T8299" s="13"/>
      <c r="U8299" t="s">
        <v>6708</v>
      </c>
    </row>
    <row r="8300" spans="1:21" x14ac:dyDescent="0.25">
      <c r="A8300" t="s">
        <v>6619</v>
      </c>
      <c r="B8300" s="12">
        <v>42979</v>
      </c>
      <c r="C8300" t="s">
        <v>13433</v>
      </c>
      <c r="D8300" s="11">
        <v>46211.769317129598</v>
      </c>
      <c r="E8300" t="s">
        <v>13434</v>
      </c>
      <c r="F8300" t="s">
        <v>6415</v>
      </c>
      <c r="G8300" t="s">
        <v>13435</v>
      </c>
      <c r="H8300" t="s">
        <v>6526</v>
      </c>
      <c r="I8300" t="s">
        <v>6623</v>
      </c>
      <c r="J8300" t="s">
        <v>6752</v>
      </c>
      <c r="K8300" t="s">
        <v>13436</v>
      </c>
      <c r="L8300" t="s">
        <v>13437</v>
      </c>
      <c r="M8300" t="s">
        <v>13438</v>
      </c>
      <c r="N8300" t="s">
        <v>13439</v>
      </c>
      <c r="O8300" t="s">
        <v>13440</v>
      </c>
      <c r="P8300">
        <v>547000</v>
      </c>
      <c r="Q8300" t="s">
        <v>6636</v>
      </c>
      <c r="R8300" t="s">
        <v>6636</v>
      </c>
      <c r="S8300" s="12"/>
      <c r="T8300" s="13"/>
      <c r="U8300" t="s">
        <v>6708</v>
      </c>
    </row>
    <row r="8301" spans="1:21" x14ac:dyDescent="0.25">
      <c r="A8301" t="s">
        <v>6619</v>
      </c>
      <c r="B8301" s="12">
        <v>42979</v>
      </c>
      <c r="C8301" t="s">
        <v>13433</v>
      </c>
      <c r="D8301" s="11">
        <v>46211.769317129598</v>
      </c>
      <c r="E8301" t="s">
        <v>13434</v>
      </c>
      <c r="F8301" t="s">
        <v>6415</v>
      </c>
      <c r="G8301" t="s">
        <v>13441</v>
      </c>
      <c r="H8301" t="s">
        <v>6526</v>
      </c>
      <c r="I8301" t="s">
        <v>6623</v>
      </c>
      <c r="J8301" t="s">
        <v>6752</v>
      </c>
      <c r="K8301" t="s">
        <v>13436</v>
      </c>
      <c r="L8301" t="s">
        <v>13437</v>
      </c>
      <c r="M8301" t="s">
        <v>13438</v>
      </c>
      <c r="N8301" t="s">
        <v>13439</v>
      </c>
      <c r="O8301" t="s">
        <v>13440</v>
      </c>
      <c r="P8301">
        <v>547000</v>
      </c>
      <c r="Q8301" t="s">
        <v>6636</v>
      </c>
      <c r="R8301" t="s">
        <v>6636</v>
      </c>
      <c r="S8301" s="12"/>
      <c r="T8301" s="13"/>
      <c r="U8301" t="s">
        <v>6708</v>
      </c>
    </row>
    <row r="8302" spans="1:21" x14ac:dyDescent="0.25">
      <c r="A8302" t="s">
        <v>6619</v>
      </c>
      <c r="B8302" s="12">
        <v>42979</v>
      </c>
      <c r="C8302" t="s">
        <v>13433</v>
      </c>
      <c r="D8302" s="11">
        <v>46211.769317129598</v>
      </c>
      <c r="E8302" t="s">
        <v>13434</v>
      </c>
      <c r="F8302" t="s">
        <v>6415</v>
      </c>
      <c r="G8302" t="s">
        <v>13442</v>
      </c>
      <c r="H8302" t="s">
        <v>6526</v>
      </c>
      <c r="I8302" t="s">
        <v>6623</v>
      </c>
      <c r="J8302" t="s">
        <v>6752</v>
      </c>
      <c r="K8302" t="s">
        <v>13436</v>
      </c>
      <c r="L8302" t="s">
        <v>13437</v>
      </c>
      <c r="M8302" t="s">
        <v>13438</v>
      </c>
      <c r="N8302" t="s">
        <v>13439</v>
      </c>
      <c r="O8302" t="s">
        <v>13440</v>
      </c>
      <c r="P8302">
        <v>547000</v>
      </c>
      <c r="Q8302" t="s">
        <v>6636</v>
      </c>
      <c r="R8302" t="s">
        <v>6636</v>
      </c>
      <c r="S8302" s="12"/>
      <c r="T8302" s="13"/>
      <c r="U8302" t="s">
        <v>6708</v>
      </c>
    </row>
    <row r="8303" spans="1:21" x14ac:dyDescent="0.25">
      <c r="A8303" t="s">
        <v>6619</v>
      </c>
      <c r="B8303" s="12">
        <v>42979</v>
      </c>
      <c r="C8303" t="s">
        <v>13433</v>
      </c>
      <c r="D8303" s="11">
        <v>46211.769317129598</v>
      </c>
      <c r="E8303" t="s">
        <v>13434</v>
      </c>
      <c r="F8303" t="s">
        <v>6415</v>
      </c>
      <c r="G8303" t="s">
        <v>13443</v>
      </c>
      <c r="H8303" t="s">
        <v>6526</v>
      </c>
      <c r="I8303" t="s">
        <v>6623</v>
      </c>
      <c r="J8303" t="s">
        <v>6752</v>
      </c>
      <c r="K8303" t="s">
        <v>13436</v>
      </c>
      <c r="L8303" t="s">
        <v>13437</v>
      </c>
      <c r="M8303" t="s">
        <v>13438</v>
      </c>
      <c r="N8303" t="s">
        <v>13439</v>
      </c>
      <c r="O8303" t="s">
        <v>13440</v>
      </c>
      <c r="P8303">
        <v>547000</v>
      </c>
      <c r="Q8303" t="s">
        <v>6636</v>
      </c>
      <c r="R8303" t="s">
        <v>6636</v>
      </c>
      <c r="S8303" s="12"/>
      <c r="T8303" s="13"/>
      <c r="U8303" t="s">
        <v>6708</v>
      </c>
    </row>
    <row r="8304" spans="1:21" x14ac:dyDescent="0.25">
      <c r="A8304" t="s">
        <v>6619</v>
      </c>
      <c r="B8304" s="12">
        <v>42979</v>
      </c>
      <c r="C8304" t="s">
        <v>13433</v>
      </c>
      <c r="D8304" s="11">
        <v>46211.769317129598</v>
      </c>
      <c r="E8304" t="s">
        <v>13434</v>
      </c>
      <c r="F8304" t="s">
        <v>6415</v>
      </c>
      <c r="G8304" t="s">
        <v>13444</v>
      </c>
      <c r="H8304" t="s">
        <v>6526</v>
      </c>
      <c r="I8304" t="s">
        <v>6623</v>
      </c>
      <c r="J8304" t="s">
        <v>6752</v>
      </c>
      <c r="K8304" t="s">
        <v>13436</v>
      </c>
      <c r="L8304" t="s">
        <v>13437</v>
      </c>
      <c r="M8304" t="s">
        <v>13438</v>
      </c>
      <c r="N8304" t="s">
        <v>13439</v>
      </c>
      <c r="O8304" t="s">
        <v>13440</v>
      </c>
      <c r="P8304">
        <v>547000</v>
      </c>
      <c r="Q8304" t="s">
        <v>6636</v>
      </c>
      <c r="R8304" t="s">
        <v>6636</v>
      </c>
      <c r="S8304" s="12"/>
      <c r="T8304" s="13"/>
      <c r="U8304" t="s">
        <v>6708</v>
      </c>
    </row>
    <row r="8305" spans="1:21" x14ac:dyDescent="0.25">
      <c r="A8305" t="s">
        <v>6619</v>
      </c>
      <c r="B8305" s="12">
        <v>42979</v>
      </c>
      <c r="C8305" t="s">
        <v>13433</v>
      </c>
      <c r="D8305" s="11">
        <v>46211.769317129598</v>
      </c>
      <c r="E8305" t="s">
        <v>13434</v>
      </c>
      <c r="F8305" t="s">
        <v>6415</v>
      </c>
      <c r="G8305" t="s">
        <v>13445</v>
      </c>
      <c r="H8305" t="s">
        <v>6526</v>
      </c>
      <c r="I8305" t="s">
        <v>6623</v>
      </c>
      <c r="J8305" t="s">
        <v>6752</v>
      </c>
      <c r="K8305" t="s">
        <v>13436</v>
      </c>
      <c r="L8305" t="s">
        <v>13437</v>
      </c>
      <c r="M8305" t="s">
        <v>13438</v>
      </c>
      <c r="N8305" t="s">
        <v>13439</v>
      </c>
      <c r="O8305" t="s">
        <v>13440</v>
      </c>
      <c r="P8305">
        <v>547000</v>
      </c>
      <c r="Q8305" t="s">
        <v>6636</v>
      </c>
      <c r="R8305" t="s">
        <v>6636</v>
      </c>
      <c r="S8305" s="12"/>
      <c r="T8305" s="13"/>
      <c r="U8305" t="s">
        <v>6708</v>
      </c>
    </row>
    <row r="8306" spans="1:21" x14ac:dyDescent="0.25">
      <c r="A8306" t="s">
        <v>6637</v>
      </c>
      <c r="B8306" s="12">
        <v>41839</v>
      </c>
      <c r="C8306" t="s">
        <v>13446</v>
      </c>
      <c r="D8306" s="11">
        <v>46189.424050925903</v>
      </c>
      <c r="E8306" t="s">
        <v>13447</v>
      </c>
      <c r="F8306" t="s">
        <v>6617</v>
      </c>
      <c r="G8306" t="s">
        <v>13448</v>
      </c>
      <c r="H8306" t="s">
        <v>6527</v>
      </c>
      <c r="I8306" t="s">
        <v>55</v>
      </c>
      <c r="J8306" t="s">
        <v>643</v>
      </c>
      <c r="K8306" t="s">
        <v>13449</v>
      </c>
      <c r="L8306" t="s">
        <v>13450</v>
      </c>
      <c r="M8306" t="s">
        <v>6636</v>
      </c>
      <c r="N8306" t="s">
        <v>7305</v>
      </c>
      <c r="O8306" t="s">
        <v>13451</v>
      </c>
      <c r="P8306">
        <v>340000</v>
      </c>
      <c r="Q8306" t="s">
        <v>6636</v>
      </c>
      <c r="R8306" t="s">
        <v>6636</v>
      </c>
      <c r="S8306" s="12"/>
      <c r="T8306" s="13"/>
      <c r="U8306" t="s">
        <v>6636</v>
      </c>
    </row>
    <row r="8307" spans="1:21" x14ac:dyDescent="0.25">
      <c r="A8307" t="s">
        <v>6637</v>
      </c>
      <c r="B8307" s="12">
        <v>41839</v>
      </c>
      <c r="C8307" t="s">
        <v>13446</v>
      </c>
      <c r="D8307" s="11">
        <v>46189.424050925903</v>
      </c>
      <c r="E8307" t="s">
        <v>13447</v>
      </c>
      <c r="F8307" t="s">
        <v>6617</v>
      </c>
      <c r="G8307" t="s">
        <v>13452</v>
      </c>
      <c r="H8307" t="s">
        <v>6527</v>
      </c>
      <c r="I8307" t="s">
        <v>55</v>
      </c>
      <c r="J8307" t="s">
        <v>643</v>
      </c>
      <c r="K8307" t="s">
        <v>13449</v>
      </c>
      <c r="L8307" t="s">
        <v>13450</v>
      </c>
      <c r="M8307" t="s">
        <v>6636</v>
      </c>
      <c r="N8307" t="s">
        <v>7305</v>
      </c>
      <c r="O8307" t="s">
        <v>13451</v>
      </c>
      <c r="P8307">
        <v>340000</v>
      </c>
      <c r="Q8307" t="s">
        <v>6636</v>
      </c>
      <c r="R8307" t="s">
        <v>6636</v>
      </c>
      <c r="S8307" s="12"/>
      <c r="T8307" s="13"/>
      <c r="U8307" t="s">
        <v>6636</v>
      </c>
    </row>
    <row r="8308" spans="1:21" x14ac:dyDescent="0.25">
      <c r="A8308" t="s">
        <v>6619</v>
      </c>
      <c r="B8308" s="12">
        <v>41839</v>
      </c>
      <c r="C8308" t="s">
        <v>13446</v>
      </c>
      <c r="D8308" s="11">
        <v>46189.433506944399</v>
      </c>
      <c r="E8308" t="s">
        <v>13447</v>
      </c>
      <c r="F8308" t="s">
        <v>6617</v>
      </c>
      <c r="G8308" t="s">
        <v>13448</v>
      </c>
      <c r="H8308" t="s">
        <v>6527</v>
      </c>
      <c r="I8308" t="s">
        <v>55</v>
      </c>
      <c r="J8308" t="s">
        <v>643</v>
      </c>
      <c r="K8308" t="s">
        <v>13449</v>
      </c>
      <c r="L8308" t="s">
        <v>13450</v>
      </c>
      <c r="M8308" t="s">
        <v>6636</v>
      </c>
      <c r="N8308" t="s">
        <v>7305</v>
      </c>
      <c r="O8308" t="s">
        <v>13451</v>
      </c>
      <c r="P8308">
        <v>340000</v>
      </c>
      <c r="Q8308" t="s">
        <v>6636</v>
      </c>
      <c r="R8308" t="s">
        <v>6636</v>
      </c>
      <c r="S8308" s="12"/>
      <c r="T8308" s="13"/>
      <c r="U8308" t="s">
        <v>6636</v>
      </c>
    </row>
    <row r="8309" spans="1:21" x14ac:dyDescent="0.25">
      <c r="A8309" t="s">
        <v>6619</v>
      </c>
      <c r="B8309" s="12">
        <v>41839</v>
      </c>
      <c r="C8309" t="s">
        <v>13446</v>
      </c>
      <c r="D8309" s="11">
        <v>46189.433506944399</v>
      </c>
      <c r="E8309" t="s">
        <v>13447</v>
      </c>
      <c r="F8309" t="s">
        <v>6617</v>
      </c>
      <c r="G8309" t="s">
        <v>13452</v>
      </c>
      <c r="H8309" t="s">
        <v>6527</v>
      </c>
      <c r="I8309" t="s">
        <v>55</v>
      </c>
      <c r="J8309" t="s">
        <v>643</v>
      </c>
      <c r="K8309" t="s">
        <v>13449</v>
      </c>
      <c r="L8309" t="s">
        <v>13450</v>
      </c>
      <c r="M8309" t="s">
        <v>6636</v>
      </c>
      <c r="N8309" t="s">
        <v>7305</v>
      </c>
      <c r="O8309" t="s">
        <v>13451</v>
      </c>
      <c r="P8309">
        <v>340000</v>
      </c>
      <c r="Q8309" t="s">
        <v>6636</v>
      </c>
      <c r="R8309" t="s">
        <v>6636</v>
      </c>
      <c r="S8309" s="12"/>
      <c r="T8309" s="13"/>
      <c r="U8309" t="s">
        <v>6636</v>
      </c>
    </row>
    <row r="8310" spans="1:21" x14ac:dyDescent="0.25">
      <c r="A8310" t="s">
        <v>6619</v>
      </c>
      <c r="B8310" s="12">
        <v>41043</v>
      </c>
      <c r="C8310" t="s">
        <v>13453</v>
      </c>
      <c r="D8310" s="11">
        <v>46174.434953703698</v>
      </c>
      <c r="E8310" t="s">
        <v>13454</v>
      </c>
      <c r="F8310" t="s">
        <v>6617</v>
      </c>
      <c r="G8310" t="s">
        <v>13455</v>
      </c>
      <c r="H8310" t="s">
        <v>3829</v>
      </c>
      <c r="I8310" t="s">
        <v>55</v>
      </c>
      <c r="J8310" t="s">
        <v>6803</v>
      </c>
      <c r="K8310" t="s">
        <v>13456</v>
      </c>
      <c r="L8310" t="s">
        <v>13457</v>
      </c>
      <c r="M8310" t="s">
        <v>13458</v>
      </c>
      <c r="N8310" t="s">
        <v>6787</v>
      </c>
      <c r="O8310" t="s">
        <v>6835</v>
      </c>
      <c r="P8310">
        <v>3299000</v>
      </c>
      <c r="Q8310" t="s">
        <v>6636</v>
      </c>
      <c r="R8310" t="s">
        <v>6636</v>
      </c>
      <c r="S8310" s="12"/>
      <c r="T8310" s="13"/>
      <c r="U8310" t="s">
        <v>10371</v>
      </c>
    </row>
    <row r="8311" spans="1:21" x14ac:dyDescent="0.25">
      <c r="A8311" t="s">
        <v>6637</v>
      </c>
      <c r="B8311" s="12">
        <v>82368</v>
      </c>
      <c r="C8311" t="s">
        <v>13459</v>
      </c>
      <c r="D8311" s="11">
        <v>46175.523252314801</v>
      </c>
      <c r="E8311" t="s">
        <v>13460</v>
      </c>
      <c r="F8311" t="s">
        <v>6617</v>
      </c>
      <c r="G8311" t="s">
        <v>13455</v>
      </c>
      <c r="H8311" t="s">
        <v>3829</v>
      </c>
      <c r="I8311" t="s">
        <v>55</v>
      </c>
      <c r="J8311" t="s">
        <v>737</v>
      </c>
      <c r="K8311" t="s">
        <v>13461</v>
      </c>
      <c r="L8311" t="s">
        <v>13462</v>
      </c>
      <c r="M8311" t="s">
        <v>13463</v>
      </c>
      <c r="N8311" t="s">
        <v>13464</v>
      </c>
      <c r="O8311" t="s">
        <v>13465</v>
      </c>
      <c r="P8311">
        <v>1052000</v>
      </c>
      <c r="Q8311" t="s">
        <v>6636</v>
      </c>
      <c r="R8311" t="s">
        <v>6636</v>
      </c>
      <c r="S8311" s="12"/>
      <c r="T8311" s="13"/>
      <c r="U8311" t="s">
        <v>6636</v>
      </c>
    </row>
    <row r="8312" spans="1:21" x14ac:dyDescent="0.25">
      <c r="A8312" t="s">
        <v>6619</v>
      </c>
      <c r="B8312" s="12">
        <v>41103</v>
      </c>
      <c r="C8312" t="s">
        <v>13466</v>
      </c>
      <c r="D8312" s="11">
        <v>46175.5796527778</v>
      </c>
      <c r="E8312" t="s">
        <v>13467</v>
      </c>
      <c r="F8312" t="s">
        <v>6617</v>
      </c>
      <c r="G8312" t="s">
        <v>13455</v>
      </c>
      <c r="H8312" t="s">
        <v>3829</v>
      </c>
      <c r="I8312" t="s">
        <v>65</v>
      </c>
      <c r="J8312" t="s">
        <v>57</v>
      </c>
      <c r="K8312" t="s">
        <v>13468</v>
      </c>
      <c r="L8312" t="s">
        <v>13457</v>
      </c>
      <c r="M8312" t="s">
        <v>13469</v>
      </c>
      <c r="N8312" t="s">
        <v>6787</v>
      </c>
      <c r="O8312" t="s">
        <v>6810</v>
      </c>
      <c r="P8312">
        <v>2599000</v>
      </c>
      <c r="Q8312" t="s">
        <v>6636</v>
      </c>
      <c r="R8312" t="s">
        <v>6636</v>
      </c>
      <c r="S8312" s="12"/>
      <c r="T8312" s="13"/>
      <c r="U8312" t="s">
        <v>10371</v>
      </c>
    </row>
    <row r="8313" spans="1:21" x14ac:dyDescent="0.25">
      <c r="A8313" t="s">
        <v>6619</v>
      </c>
      <c r="B8313" s="12">
        <v>41188</v>
      </c>
      <c r="C8313" t="s">
        <v>13470</v>
      </c>
      <c r="D8313" s="11">
        <v>46177.460057870398</v>
      </c>
      <c r="E8313" t="s">
        <v>13471</v>
      </c>
      <c r="F8313" t="s">
        <v>6617</v>
      </c>
      <c r="G8313" t="s">
        <v>13455</v>
      </c>
      <c r="H8313" t="s">
        <v>3829</v>
      </c>
      <c r="I8313" t="s">
        <v>65</v>
      </c>
      <c r="J8313" t="s">
        <v>57</v>
      </c>
      <c r="K8313" t="s">
        <v>13472</v>
      </c>
      <c r="L8313" t="s">
        <v>13457</v>
      </c>
      <c r="M8313" t="s">
        <v>13473</v>
      </c>
      <c r="N8313" t="s">
        <v>6787</v>
      </c>
      <c r="O8313" t="s">
        <v>6835</v>
      </c>
      <c r="P8313">
        <v>2849000</v>
      </c>
      <c r="Q8313" t="s">
        <v>6636</v>
      </c>
      <c r="R8313" t="s">
        <v>6636</v>
      </c>
      <c r="S8313" s="12"/>
      <c r="T8313" s="13"/>
      <c r="U8313" t="s">
        <v>8855</v>
      </c>
    </row>
    <row r="8314" spans="1:21" x14ac:dyDescent="0.25">
      <c r="A8314" t="s">
        <v>6619</v>
      </c>
      <c r="B8314" s="12">
        <v>41256</v>
      </c>
      <c r="C8314" t="s">
        <v>13459</v>
      </c>
      <c r="D8314" s="11">
        <v>46178.7268287037</v>
      </c>
      <c r="E8314" t="s">
        <v>13460</v>
      </c>
      <c r="F8314" t="s">
        <v>6617</v>
      </c>
      <c r="G8314" t="s">
        <v>13455</v>
      </c>
      <c r="H8314" t="s">
        <v>3829</v>
      </c>
      <c r="I8314" t="s">
        <v>55</v>
      </c>
      <c r="J8314" t="s">
        <v>737</v>
      </c>
      <c r="K8314" t="s">
        <v>13461</v>
      </c>
      <c r="L8314" t="s">
        <v>13462</v>
      </c>
      <c r="M8314" t="s">
        <v>13463</v>
      </c>
      <c r="N8314" t="s">
        <v>13464</v>
      </c>
      <c r="O8314" t="s">
        <v>13465</v>
      </c>
      <c r="P8314">
        <v>526000</v>
      </c>
      <c r="Q8314" t="s">
        <v>6636</v>
      </c>
      <c r="R8314" t="s">
        <v>6636</v>
      </c>
      <c r="S8314" s="12"/>
      <c r="T8314" s="13"/>
      <c r="U8314" t="s">
        <v>6636</v>
      </c>
    </row>
    <row r="8315" spans="1:21" x14ac:dyDescent="0.25">
      <c r="A8315" t="s">
        <v>6637</v>
      </c>
      <c r="B8315" s="12">
        <v>41517</v>
      </c>
      <c r="C8315" t="s">
        <v>13474</v>
      </c>
      <c r="D8315" s="11">
        <v>46183.609953703701</v>
      </c>
      <c r="E8315" t="s">
        <v>13475</v>
      </c>
      <c r="F8315" t="s">
        <v>6617</v>
      </c>
      <c r="G8315" t="s">
        <v>13455</v>
      </c>
      <c r="H8315" t="s">
        <v>3829</v>
      </c>
      <c r="I8315" t="s">
        <v>65</v>
      </c>
      <c r="J8315" t="s">
        <v>636</v>
      </c>
      <c r="K8315" t="s">
        <v>13476</v>
      </c>
      <c r="L8315" t="s">
        <v>13477</v>
      </c>
      <c r="M8315" t="s">
        <v>13478</v>
      </c>
      <c r="N8315" t="s">
        <v>6787</v>
      </c>
      <c r="O8315" t="s">
        <v>6835</v>
      </c>
      <c r="P8315">
        <v>3699000</v>
      </c>
      <c r="Q8315" t="s">
        <v>6636</v>
      </c>
      <c r="R8315" t="s">
        <v>6636</v>
      </c>
      <c r="S8315" s="12"/>
      <c r="T8315" s="13"/>
      <c r="U8315" t="s">
        <v>6636</v>
      </c>
    </row>
    <row r="8316" spans="1:21" x14ac:dyDescent="0.25">
      <c r="A8316" t="s">
        <v>6619</v>
      </c>
      <c r="B8316" s="12">
        <v>41517</v>
      </c>
      <c r="C8316" t="s">
        <v>13474</v>
      </c>
      <c r="D8316" s="11">
        <v>46184.417430555601</v>
      </c>
      <c r="E8316" t="s">
        <v>13475</v>
      </c>
      <c r="F8316" t="s">
        <v>6617</v>
      </c>
      <c r="G8316" t="s">
        <v>13455</v>
      </c>
      <c r="H8316" t="s">
        <v>3829</v>
      </c>
      <c r="I8316" t="s">
        <v>65</v>
      </c>
      <c r="J8316" t="s">
        <v>636</v>
      </c>
      <c r="K8316" t="s">
        <v>13476</v>
      </c>
      <c r="L8316" t="s">
        <v>13477</v>
      </c>
      <c r="M8316" t="s">
        <v>13478</v>
      </c>
      <c r="N8316" t="s">
        <v>6787</v>
      </c>
      <c r="O8316" t="s">
        <v>6835</v>
      </c>
      <c r="P8316">
        <v>3699000</v>
      </c>
      <c r="Q8316" t="s">
        <v>6636</v>
      </c>
      <c r="R8316" t="s">
        <v>6636</v>
      </c>
      <c r="S8316" s="12"/>
      <c r="T8316" s="13"/>
      <c r="U8316" t="s">
        <v>6636</v>
      </c>
    </row>
    <row r="8317" spans="1:21" x14ac:dyDescent="0.25">
      <c r="A8317" t="s">
        <v>6637</v>
      </c>
      <c r="B8317" s="12">
        <v>41534</v>
      </c>
      <c r="C8317" t="s">
        <v>13479</v>
      </c>
      <c r="D8317" s="11">
        <v>46184.479155092602</v>
      </c>
      <c r="E8317" t="s">
        <v>13480</v>
      </c>
      <c r="F8317" t="s">
        <v>6617</v>
      </c>
      <c r="G8317" t="s">
        <v>13455</v>
      </c>
      <c r="H8317" t="s">
        <v>3829</v>
      </c>
      <c r="I8317" t="s">
        <v>55</v>
      </c>
      <c r="J8317" t="s">
        <v>643</v>
      </c>
      <c r="K8317" t="s">
        <v>13481</v>
      </c>
      <c r="L8317" t="s">
        <v>13457</v>
      </c>
      <c r="M8317" t="s">
        <v>13482</v>
      </c>
      <c r="N8317" t="s">
        <v>6787</v>
      </c>
      <c r="O8317" t="s">
        <v>6798</v>
      </c>
      <c r="P8317">
        <v>2299000</v>
      </c>
      <c r="Q8317" t="s">
        <v>6636</v>
      </c>
      <c r="R8317" t="s">
        <v>6636</v>
      </c>
      <c r="S8317" s="12"/>
      <c r="T8317" s="13"/>
      <c r="U8317" t="s">
        <v>6636</v>
      </c>
    </row>
    <row r="8318" spans="1:21" x14ac:dyDescent="0.25">
      <c r="A8318" t="s">
        <v>6619</v>
      </c>
      <c r="B8318" s="12">
        <v>41534</v>
      </c>
      <c r="C8318" t="s">
        <v>13479</v>
      </c>
      <c r="D8318" s="11">
        <v>46184.528379629599</v>
      </c>
      <c r="E8318" t="s">
        <v>13480</v>
      </c>
      <c r="F8318" t="s">
        <v>6617</v>
      </c>
      <c r="G8318" t="s">
        <v>13455</v>
      </c>
      <c r="H8318" t="s">
        <v>3829</v>
      </c>
      <c r="I8318" t="s">
        <v>55</v>
      </c>
      <c r="J8318" t="s">
        <v>643</v>
      </c>
      <c r="K8318" t="s">
        <v>13481</v>
      </c>
      <c r="L8318" t="s">
        <v>13457</v>
      </c>
      <c r="M8318" t="s">
        <v>13482</v>
      </c>
      <c r="N8318" t="s">
        <v>6787</v>
      </c>
      <c r="O8318" t="s">
        <v>6798</v>
      </c>
      <c r="P8318">
        <v>2299000</v>
      </c>
      <c r="Q8318" t="s">
        <v>6636</v>
      </c>
      <c r="R8318" t="s">
        <v>6636</v>
      </c>
      <c r="S8318" s="12"/>
      <c r="T8318" s="13"/>
      <c r="U8318" t="s">
        <v>6636</v>
      </c>
    </row>
    <row r="8319" spans="1:21" x14ac:dyDescent="0.25">
      <c r="A8319" t="s">
        <v>6637</v>
      </c>
      <c r="B8319" s="12">
        <v>41850</v>
      </c>
      <c r="C8319" t="s">
        <v>13483</v>
      </c>
      <c r="D8319" s="11">
        <v>46189.354965277802</v>
      </c>
      <c r="E8319" t="s">
        <v>13484</v>
      </c>
      <c r="F8319" t="s">
        <v>6617</v>
      </c>
      <c r="G8319" t="s">
        <v>13455</v>
      </c>
      <c r="H8319" t="s">
        <v>3829</v>
      </c>
      <c r="I8319" t="s">
        <v>55</v>
      </c>
      <c r="J8319" t="s">
        <v>372</v>
      </c>
      <c r="K8319" t="s">
        <v>13485</v>
      </c>
      <c r="L8319" t="s">
        <v>13486</v>
      </c>
      <c r="M8319" t="s">
        <v>13487</v>
      </c>
      <c r="N8319" t="s">
        <v>6787</v>
      </c>
      <c r="O8319" t="s">
        <v>6835</v>
      </c>
      <c r="P8319">
        <v>3699000</v>
      </c>
      <c r="Q8319" t="s">
        <v>6636</v>
      </c>
      <c r="R8319" t="s">
        <v>6636</v>
      </c>
      <c r="S8319" s="12"/>
      <c r="T8319" s="13"/>
      <c r="U8319" t="s">
        <v>6636</v>
      </c>
    </row>
    <row r="8320" spans="1:21" x14ac:dyDescent="0.25">
      <c r="A8320" t="s">
        <v>6619</v>
      </c>
      <c r="B8320" s="12">
        <v>41850</v>
      </c>
      <c r="C8320" t="s">
        <v>13483</v>
      </c>
      <c r="D8320" s="11">
        <v>46189.496539351901</v>
      </c>
      <c r="E8320" t="s">
        <v>13484</v>
      </c>
      <c r="F8320" t="s">
        <v>6617</v>
      </c>
      <c r="G8320" t="s">
        <v>13455</v>
      </c>
      <c r="H8320" t="s">
        <v>3829</v>
      </c>
      <c r="I8320" t="s">
        <v>55</v>
      </c>
      <c r="J8320" t="s">
        <v>372</v>
      </c>
      <c r="K8320" t="s">
        <v>13485</v>
      </c>
      <c r="L8320" t="s">
        <v>13486</v>
      </c>
      <c r="M8320" t="s">
        <v>13487</v>
      </c>
      <c r="N8320" t="s">
        <v>6787</v>
      </c>
      <c r="O8320" t="s">
        <v>6835</v>
      </c>
      <c r="P8320">
        <v>3699000</v>
      </c>
      <c r="Q8320" t="s">
        <v>6636</v>
      </c>
      <c r="R8320" t="s">
        <v>6636</v>
      </c>
      <c r="S8320" s="12"/>
      <c r="T8320" s="13"/>
      <c r="U8320" t="s">
        <v>6636</v>
      </c>
    </row>
    <row r="8321" spans="1:21" x14ac:dyDescent="0.25">
      <c r="A8321" t="s">
        <v>6637</v>
      </c>
      <c r="B8321" s="12">
        <v>42345</v>
      </c>
      <c r="C8321" t="s">
        <v>13488</v>
      </c>
      <c r="D8321" s="11">
        <v>46196.798379629603</v>
      </c>
      <c r="E8321" t="s">
        <v>13489</v>
      </c>
      <c r="F8321" t="s">
        <v>6617</v>
      </c>
      <c r="G8321" t="s">
        <v>13455</v>
      </c>
      <c r="H8321" t="s">
        <v>3829</v>
      </c>
      <c r="I8321" t="s">
        <v>55</v>
      </c>
      <c r="J8321" t="s">
        <v>164</v>
      </c>
      <c r="K8321" t="s">
        <v>13490</v>
      </c>
      <c r="L8321" t="s">
        <v>13486</v>
      </c>
      <c r="M8321" t="s">
        <v>13491</v>
      </c>
      <c r="N8321" t="s">
        <v>6787</v>
      </c>
      <c r="O8321" t="s">
        <v>6798</v>
      </c>
      <c r="P8321">
        <v>2049000</v>
      </c>
      <c r="Q8321" t="s">
        <v>6636</v>
      </c>
      <c r="R8321" t="s">
        <v>6636</v>
      </c>
      <c r="S8321" s="12"/>
      <c r="T8321" s="13"/>
      <c r="U8321" t="s">
        <v>7087</v>
      </c>
    </row>
    <row r="8322" spans="1:21" x14ac:dyDescent="0.25">
      <c r="A8322" t="s">
        <v>6619</v>
      </c>
      <c r="B8322" s="12">
        <v>42345</v>
      </c>
      <c r="C8322" t="s">
        <v>13488</v>
      </c>
      <c r="D8322" s="11">
        <v>46197.398657407401</v>
      </c>
      <c r="E8322" t="s">
        <v>13489</v>
      </c>
      <c r="F8322" t="s">
        <v>6617</v>
      </c>
      <c r="G8322" t="s">
        <v>13455</v>
      </c>
      <c r="H8322" t="s">
        <v>3829</v>
      </c>
      <c r="I8322" t="s">
        <v>55</v>
      </c>
      <c r="J8322" t="s">
        <v>164</v>
      </c>
      <c r="K8322" t="s">
        <v>13490</v>
      </c>
      <c r="L8322" t="s">
        <v>13486</v>
      </c>
      <c r="M8322" t="s">
        <v>13491</v>
      </c>
      <c r="N8322" t="s">
        <v>6787</v>
      </c>
      <c r="O8322" t="s">
        <v>6798</v>
      </c>
      <c r="P8322">
        <v>2049000</v>
      </c>
      <c r="Q8322" t="s">
        <v>6636</v>
      </c>
      <c r="R8322" t="s">
        <v>6636</v>
      </c>
      <c r="S8322" s="12"/>
      <c r="T8322" s="13"/>
      <c r="U8322" t="s">
        <v>7087</v>
      </c>
    </row>
    <row r="8323" spans="1:21" x14ac:dyDescent="0.25">
      <c r="A8323" t="s">
        <v>6637</v>
      </c>
      <c r="B8323" s="12">
        <v>42819</v>
      </c>
      <c r="C8323" t="s">
        <v>13492</v>
      </c>
      <c r="D8323" s="11">
        <v>46197.845833333296</v>
      </c>
      <c r="E8323" t="s">
        <v>13493</v>
      </c>
      <c r="F8323" t="s">
        <v>6617</v>
      </c>
      <c r="G8323" t="s">
        <v>13455</v>
      </c>
      <c r="H8323" t="s">
        <v>3829</v>
      </c>
      <c r="I8323" t="s">
        <v>6636</v>
      </c>
      <c r="J8323" t="s">
        <v>6636</v>
      </c>
      <c r="K8323" t="s">
        <v>13494</v>
      </c>
      <c r="L8323" t="s">
        <v>13457</v>
      </c>
      <c r="M8323" t="s">
        <v>13495</v>
      </c>
      <c r="N8323" t="s">
        <v>6787</v>
      </c>
      <c r="O8323" t="s">
        <v>6810</v>
      </c>
      <c r="P8323">
        <v>2399000</v>
      </c>
      <c r="Q8323" t="s">
        <v>6636</v>
      </c>
      <c r="R8323" t="s">
        <v>6636</v>
      </c>
      <c r="S8323" s="12"/>
      <c r="T8323" s="13"/>
      <c r="U8323" t="s">
        <v>11489</v>
      </c>
    </row>
    <row r="8324" spans="1:21" x14ac:dyDescent="0.25">
      <c r="A8324" t="s">
        <v>6983</v>
      </c>
      <c r="B8324" s="12"/>
      <c r="C8324" t="s">
        <v>13470</v>
      </c>
      <c r="D8324" s="11">
        <v>46198</v>
      </c>
      <c r="E8324" t="s">
        <v>13471</v>
      </c>
      <c r="F8324" t="s">
        <v>6617</v>
      </c>
      <c r="G8324" t="s">
        <v>13455</v>
      </c>
      <c r="H8324" t="s">
        <v>3829</v>
      </c>
      <c r="I8324" t="s">
        <v>65</v>
      </c>
      <c r="J8324" t="s">
        <v>57</v>
      </c>
      <c r="K8324" t="s">
        <v>6636</v>
      </c>
      <c r="L8324" t="s">
        <v>6636</v>
      </c>
      <c r="M8324" t="s">
        <v>6636</v>
      </c>
      <c r="N8324" t="s">
        <v>6636</v>
      </c>
      <c r="O8324" t="s">
        <v>6636</v>
      </c>
      <c r="P8324">
        <v>3350000</v>
      </c>
      <c r="Q8324" t="s">
        <v>6636</v>
      </c>
      <c r="R8324" t="s">
        <v>6636</v>
      </c>
      <c r="S8324" s="12">
        <v>1</v>
      </c>
      <c r="T8324" s="13">
        <v>27917</v>
      </c>
      <c r="U8324" t="s">
        <v>8855</v>
      </c>
    </row>
    <row r="8325" spans="1:21" x14ac:dyDescent="0.25">
      <c r="A8325" t="s">
        <v>6983</v>
      </c>
      <c r="B8325" s="12"/>
      <c r="C8325" t="s">
        <v>13470</v>
      </c>
      <c r="D8325" s="11">
        <v>46198</v>
      </c>
      <c r="E8325" t="s">
        <v>13471</v>
      </c>
      <c r="F8325" t="s">
        <v>6617</v>
      </c>
      <c r="G8325" t="s">
        <v>11578</v>
      </c>
      <c r="H8325" t="s">
        <v>3829</v>
      </c>
      <c r="I8325" t="s">
        <v>65</v>
      </c>
      <c r="J8325" t="s">
        <v>57</v>
      </c>
      <c r="K8325" t="s">
        <v>6636</v>
      </c>
      <c r="L8325" t="s">
        <v>6636</v>
      </c>
      <c r="M8325" t="s">
        <v>6636</v>
      </c>
      <c r="N8325" t="s">
        <v>6636</v>
      </c>
      <c r="O8325" t="s">
        <v>6636</v>
      </c>
      <c r="P8325">
        <v>3350000</v>
      </c>
      <c r="Q8325" t="s">
        <v>6636</v>
      </c>
      <c r="R8325" t="s">
        <v>6636</v>
      </c>
      <c r="S8325" s="12"/>
      <c r="T8325" s="13"/>
      <c r="U8325" t="s">
        <v>8855</v>
      </c>
    </row>
    <row r="8326" spans="1:21" x14ac:dyDescent="0.25">
      <c r="A8326" t="s">
        <v>6619</v>
      </c>
      <c r="B8326" s="12">
        <v>42819</v>
      </c>
      <c r="C8326" t="s">
        <v>13492</v>
      </c>
      <c r="D8326" s="11">
        <v>46207.613136574102</v>
      </c>
      <c r="E8326" t="s">
        <v>13493</v>
      </c>
      <c r="F8326" t="s">
        <v>6617</v>
      </c>
      <c r="G8326" t="s">
        <v>13455</v>
      </c>
      <c r="H8326" t="s">
        <v>3829</v>
      </c>
      <c r="I8326" t="s">
        <v>6636</v>
      </c>
      <c r="J8326" t="s">
        <v>6636</v>
      </c>
      <c r="K8326" t="s">
        <v>13494</v>
      </c>
      <c r="L8326" t="s">
        <v>13457</v>
      </c>
      <c r="M8326" t="s">
        <v>13495</v>
      </c>
      <c r="N8326" t="s">
        <v>6787</v>
      </c>
      <c r="O8326" t="s">
        <v>6810</v>
      </c>
      <c r="P8326">
        <v>2399000</v>
      </c>
      <c r="Q8326" t="s">
        <v>6636</v>
      </c>
      <c r="R8326" t="s">
        <v>6636</v>
      </c>
      <c r="S8326" s="12"/>
      <c r="T8326" s="13"/>
      <c r="U8326" t="s">
        <v>11489</v>
      </c>
    </row>
    <row r="8327" spans="1:21" x14ac:dyDescent="0.25">
      <c r="A8327" t="s">
        <v>6637</v>
      </c>
      <c r="B8327" s="12">
        <v>43299</v>
      </c>
      <c r="C8327" t="s">
        <v>13496</v>
      </c>
      <c r="D8327" s="11">
        <v>46218.649305555598</v>
      </c>
      <c r="E8327" t="s">
        <v>13497</v>
      </c>
      <c r="F8327" t="s">
        <v>6617</v>
      </c>
      <c r="G8327" t="s">
        <v>13455</v>
      </c>
      <c r="H8327" t="s">
        <v>3829</v>
      </c>
      <c r="I8327" t="s">
        <v>65</v>
      </c>
      <c r="J8327" t="s">
        <v>2226</v>
      </c>
      <c r="K8327" t="s">
        <v>13498</v>
      </c>
      <c r="L8327" t="s">
        <v>13457</v>
      </c>
      <c r="M8327" t="s">
        <v>13499</v>
      </c>
      <c r="N8327" t="s">
        <v>13500</v>
      </c>
      <c r="O8327" t="s">
        <v>13501</v>
      </c>
      <c r="P8327">
        <v>1889000</v>
      </c>
      <c r="Q8327" t="s">
        <v>6636</v>
      </c>
      <c r="R8327" t="s">
        <v>6636</v>
      </c>
      <c r="S8327" s="12"/>
      <c r="T8327" s="13"/>
      <c r="U8327" t="s">
        <v>10371</v>
      </c>
    </row>
    <row r="8328" spans="1:21" x14ac:dyDescent="0.25">
      <c r="A8328" t="s">
        <v>6619</v>
      </c>
      <c r="B8328" s="12">
        <v>43299</v>
      </c>
      <c r="C8328" t="s">
        <v>13496</v>
      </c>
      <c r="D8328" s="11">
        <v>46218.773923611101</v>
      </c>
      <c r="E8328" t="s">
        <v>13497</v>
      </c>
      <c r="F8328" t="s">
        <v>6617</v>
      </c>
      <c r="G8328" t="s">
        <v>13455</v>
      </c>
      <c r="H8328" t="s">
        <v>3829</v>
      </c>
      <c r="I8328" t="s">
        <v>65</v>
      </c>
      <c r="J8328" t="s">
        <v>2226</v>
      </c>
      <c r="K8328" t="s">
        <v>13498</v>
      </c>
      <c r="L8328" t="s">
        <v>13457</v>
      </c>
      <c r="M8328" t="s">
        <v>13499</v>
      </c>
      <c r="N8328" t="s">
        <v>13500</v>
      </c>
      <c r="O8328" t="s">
        <v>13501</v>
      </c>
      <c r="P8328">
        <v>1889000</v>
      </c>
      <c r="Q8328" t="s">
        <v>6636</v>
      </c>
      <c r="R8328" t="s">
        <v>6636</v>
      </c>
      <c r="S8328" s="12"/>
      <c r="T8328" s="13"/>
      <c r="U8328" t="s">
        <v>10371</v>
      </c>
    </row>
    <row r="8329" spans="1:21" x14ac:dyDescent="0.25">
      <c r="A8329" t="s">
        <v>6637</v>
      </c>
      <c r="B8329" s="12">
        <v>43457</v>
      </c>
      <c r="C8329" t="s">
        <v>13502</v>
      </c>
      <c r="D8329" s="11">
        <v>46221.340624999997</v>
      </c>
      <c r="E8329" t="s">
        <v>13503</v>
      </c>
      <c r="F8329" t="s">
        <v>6617</v>
      </c>
      <c r="G8329" t="s">
        <v>13455</v>
      </c>
      <c r="H8329" t="s">
        <v>3829</v>
      </c>
      <c r="I8329" t="s">
        <v>55</v>
      </c>
      <c r="J8329" t="s">
        <v>643</v>
      </c>
      <c r="K8329" t="s">
        <v>13504</v>
      </c>
      <c r="L8329" t="s">
        <v>13486</v>
      </c>
      <c r="M8329" t="s">
        <v>13505</v>
      </c>
      <c r="N8329" t="s">
        <v>6787</v>
      </c>
      <c r="O8329" t="s">
        <v>6810</v>
      </c>
      <c r="P8329">
        <v>2049000</v>
      </c>
      <c r="Q8329" t="s">
        <v>6636</v>
      </c>
      <c r="R8329" t="s">
        <v>6636</v>
      </c>
      <c r="S8329" s="12"/>
      <c r="T8329" s="13"/>
      <c r="U8329" t="s">
        <v>8855</v>
      </c>
    </row>
    <row r="8330" spans="1:21" x14ac:dyDescent="0.25">
      <c r="A8330" t="s">
        <v>6619</v>
      </c>
      <c r="B8330" s="12">
        <v>43457</v>
      </c>
      <c r="C8330" t="s">
        <v>13502</v>
      </c>
      <c r="D8330" s="11">
        <v>46222.630578703698</v>
      </c>
      <c r="E8330" t="s">
        <v>13503</v>
      </c>
      <c r="F8330" t="s">
        <v>6617</v>
      </c>
      <c r="G8330" t="s">
        <v>13455</v>
      </c>
      <c r="H8330" t="s">
        <v>3829</v>
      </c>
      <c r="I8330" t="s">
        <v>55</v>
      </c>
      <c r="J8330" t="s">
        <v>643</v>
      </c>
      <c r="K8330" t="s">
        <v>13504</v>
      </c>
      <c r="L8330" t="s">
        <v>13486</v>
      </c>
      <c r="M8330" t="s">
        <v>13505</v>
      </c>
      <c r="N8330" t="s">
        <v>6787</v>
      </c>
      <c r="O8330" t="s">
        <v>6810</v>
      </c>
      <c r="P8330">
        <v>2049000</v>
      </c>
      <c r="Q8330" t="s">
        <v>6636</v>
      </c>
      <c r="R8330" t="s">
        <v>6636</v>
      </c>
      <c r="S8330" s="12"/>
      <c r="T8330" s="13"/>
      <c r="U8330" t="s">
        <v>8855</v>
      </c>
    </row>
    <row r="8331" spans="1:21" x14ac:dyDescent="0.25">
      <c r="A8331" t="s">
        <v>6637</v>
      </c>
      <c r="B8331" s="12">
        <v>41182</v>
      </c>
      <c r="C8331" t="s">
        <v>13506</v>
      </c>
      <c r="D8331" s="11">
        <v>46176.964699074102</v>
      </c>
      <c r="E8331" t="s">
        <v>13507</v>
      </c>
      <c r="F8331" t="s">
        <v>6617</v>
      </c>
      <c r="G8331" t="s">
        <v>13508</v>
      </c>
      <c r="H8331" t="s">
        <v>6493</v>
      </c>
      <c r="I8331" t="s">
        <v>65</v>
      </c>
      <c r="J8331" t="s">
        <v>2226</v>
      </c>
      <c r="K8331" t="s">
        <v>13509</v>
      </c>
      <c r="L8331" t="s">
        <v>13510</v>
      </c>
      <c r="M8331" t="s">
        <v>13511</v>
      </c>
      <c r="N8331" t="s">
        <v>6761</v>
      </c>
      <c r="O8331" t="s">
        <v>6762</v>
      </c>
      <c r="P8331">
        <v>2809900</v>
      </c>
      <c r="Q8331" t="s">
        <v>6636</v>
      </c>
      <c r="R8331" t="s">
        <v>6636</v>
      </c>
      <c r="S8331" s="12"/>
      <c r="T8331" s="13"/>
      <c r="U8331" t="s">
        <v>8747</v>
      </c>
    </row>
    <row r="8332" spans="1:21" x14ac:dyDescent="0.25">
      <c r="A8332" t="s">
        <v>6619</v>
      </c>
      <c r="B8332" s="12">
        <v>41182</v>
      </c>
      <c r="C8332" t="s">
        <v>13506</v>
      </c>
      <c r="D8332" s="11">
        <v>46177.4207986111</v>
      </c>
      <c r="E8332" t="s">
        <v>13507</v>
      </c>
      <c r="F8332" t="s">
        <v>6617</v>
      </c>
      <c r="G8332" t="s">
        <v>13508</v>
      </c>
      <c r="H8332" t="s">
        <v>6493</v>
      </c>
      <c r="I8332" t="s">
        <v>65</v>
      </c>
      <c r="J8332" t="s">
        <v>2226</v>
      </c>
      <c r="K8332" t="s">
        <v>13509</v>
      </c>
      <c r="L8332" t="s">
        <v>13510</v>
      </c>
      <c r="M8332" t="s">
        <v>13511</v>
      </c>
      <c r="N8332" t="s">
        <v>6761</v>
      </c>
      <c r="O8332" t="s">
        <v>6762</v>
      </c>
      <c r="P8332">
        <v>2809900</v>
      </c>
      <c r="Q8332" t="s">
        <v>6636</v>
      </c>
      <c r="R8332" t="s">
        <v>6636</v>
      </c>
      <c r="S8332" s="12"/>
      <c r="T8332" s="13"/>
      <c r="U8332" t="s">
        <v>8747</v>
      </c>
    </row>
    <row r="8333" spans="1:21" x14ac:dyDescent="0.25">
      <c r="A8333" t="s">
        <v>6619</v>
      </c>
      <c r="B8333" s="12">
        <v>41378</v>
      </c>
      <c r="C8333" t="s">
        <v>12358</v>
      </c>
      <c r="D8333" s="11">
        <v>46181.597847222198</v>
      </c>
      <c r="E8333" t="s">
        <v>12359</v>
      </c>
      <c r="F8333" t="s">
        <v>6617</v>
      </c>
      <c r="G8333" t="s">
        <v>13508</v>
      </c>
      <c r="H8333" t="s">
        <v>6493</v>
      </c>
      <c r="I8333" t="s">
        <v>65</v>
      </c>
      <c r="J8333" t="s">
        <v>67</v>
      </c>
      <c r="K8333" t="s">
        <v>13512</v>
      </c>
      <c r="L8333" t="s">
        <v>13510</v>
      </c>
      <c r="M8333" t="s">
        <v>13513</v>
      </c>
      <c r="N8333" t="s">
        <v>6761</v>
      </c>
      <c r="O8333" t="s">
        <v>6762</v>
      </c>
      <c r="P8333">
        <v>2809900</v>
      </c>
      <c r="Q8333" t="s">
        <v>6636</v>
      </c>
      <c r="R8333" t="s">
        <v>6636</v>
      </c>
      <c r="S8333" s="12"/>
      <c r="T8333" s="13"/>
      <c r="U8333" t="s">
        <v>10371</v>
      </c>
    </row>
    <row r="8334" spans="1:21" x14ac:dyDescent="0.25">
      <c r="A8334" t="s">
        <v>6637</v>
      </c>
      <c r="B8334" s="12">
        <v>42204</v>
      </c>
      <c r="C8334" t="s">
        <v>13514</v>
      </c>
      <c r="D8334" s="11">
        <v>46194.736932870401</v>
      </c>
      <c r="E8334" t="s">
        <v>13515</v>
      </c>
      <c r="F8334" t="s">
        <v>6617</v>
      </c>
      <c r="G8334" t="s">
        <v>13508</v>
      </c>
      <c r="H8334" t="s">
        <v>6493</v>
      </c>
      <c r="I8334" t="s">
        <v>65</v>
      </c>
      <c r="J8334" t="s">
        <v>67</v>
      </c>
      <c r="K8334" t="s">
        <v>13516</v>
      </c>
      <c r="L8334" t="s">
        <v>13510</v>
      </c>
      <c r="M8334" t="s">
        <v>13517</v>
      </c>
      <c r="N8334" t="s">
        <v>6761</v>
      </c>
      <c r="O8334" t="s">
        <v>6762</v>
      </c>
      <c r="P8334">
        <v>2759900</v>
      </c>
      <c r="Q8334" t="s">
        <v>6636</v>
      </c>
      <c r="R8334" t="s">
        <v>6636</v>
      </c>
      <c r="S8334" s="12"/>
      <c r="T8334" s="13"/>
      <c r="U8334" t="s">
        <v>8747</v>
      </c>
    </row>
    <row r="8335" spans="1:21" x14ac:dyDescent="0.25">
      <c r="A8335" t="s">
        <v>6619</v>
      </c>
      <c r="B8335" s="12">
        <v>42204</v>
      </c>
      <c r="C8335" t="s">
        <v>13514</v>
      </c>
      <c r="D8335" s="11">
        <v>46194.738773148201</v>
      </c>
      <c r="E8335" t="s">
        <v>13515</v>
      </c>
      <c r="F8335" t="s">
        <v>6617</v>
      </c>
      <c r="G8335" t="s">
        <v>13508</v>
      </c>
      <c r="H8335" t="s">
        <v>6493</v>
      </c>
      <c r="I8335" t="s">
        <v>65</v>
      </c>
      <c r="J8335" t="s">
        <v>67</v>
      </c>
      <c r="K8335" t="s">
        <v>13516</v>
      </c>
      <c r="L8335" t="s">
        <v>13510</v>
      </c>
      <c r="M8335" t="s">
        <v>13517</v>
      </c>
      <c r="N8335" t="s">
        <v>6761</v>
      </c>
      <c r="O8335" t="s">
        <v>6762</v>
      </c>
      <c r="P8335">
        <v>2759900</v>
      </c>
      <c r="Q8335" t="s">
        <v>6636</v>
      </c>
      <c r="R8335" t="s">
        <v>6636</v>
      </c>
      <c r="S8335" s="12"/>
      <c r="T8335" s="13"/>
      <c r="U8335" t="s">
        <v>8747</v>
      </c>
    </row>
    <row r="8336" spans="1:21" x14ac:dyDescent="0.25">
      <c r="A8336" t="s">
        <v>6637</v>
      </c>
      <c r="B8336" s="12">
        <v>42472</v>
      </c>
      <c r="C8336" t="s">
        <v>13518</v>
      </c>
      <c r="D8336" s="11">
        <v>46199.537384259304</v>
      </c>
      <c r="E8336" t="s">
        <v>13519</v>
      </c>
      <c r="F8336" t="s">
        <v>6617</v>
      </c>
      <c r="G8336" t="s">
        <v>13508</v>
      </c>
      <c r="H8336" t="s">
        <v>6493</v>
      </c>
      <c r="I8336" t="s">
        <v>65</v>
      </c>
      <c r="J8336" t="s">
        <v>67</v>
      </c>
      <c r="K8336" t="s">
        <v>13520</v>
      </c>
      <c r="L8336" t="s">
        <v>13510</v>
      </c>
      <c r="M8336" t="s">
        <v>13521</v>
      </c>
      <c r="N8336" t="s">
        <v>6761</v>
      </c>
      <c r="O8336" t="s">
        <v>6762</v>
      </c>
      <c r="P8336">
        <v>2759900</v>
      </c>
      <c r="Q8336" t="s">
        <v>6893</v>
      </c>
      <c r="R8336" t="s">
        <v>6779</v>
      </c>
      <c r="S8336" s="12"/>
      <c r="T8336" s="13"/>
      <c r="U8336" t="s">
        <v>6636</v>
      </c>
    </row>
    <row r="8337" spans="1:21" x14ac:dyDescent="0.25">
      <c r="A8337" t="s">
        <v>6619</v>
      </c>
      <c r="B8337" s="12">
        <v>42472</v>
      </c>
      <c r="C8337" t="s">
        <v>13518</v>
      </c>
      <c r="D8337" s="11">
        <v>46199.607175925899</v>
      </c>
      <c r="E8337" t="s">
        <v>13519</v>
      </c>
      <c r="F8337" t="s">
        <v>6617</v>
      </c>
      <c r="G8337" t="s">
        <v>13508</v>
      </c>
      <c r="H8337" t="s">
        <v>6493</v>
      </c>
      <c r="I8337" t="s">
        <v>65</v>
      </c>
      <c r="J8337" t="s">
        <v>67</v>
      </c>
      <c r="K8337" t="s">
        <v>13520</v>
      </c>
      <c r="L8337" t="s">
        <v>13510</v>
      </c>
      <c r="M8337" t="s">
        <v>13521</v>
      </c>
      <c r="N8337" t="s">
        <v>6761</v>
      </c>
      <c r="O8337" t="s">
        <v>6762</v>
      </c>
      <c r="P8337">
        <v>2759900</v>
      </c>
      <c r="Q8337" t="s">
        <v>6893</v>
      </c>
      <c r="R8337" t="s">
        <v>6779</v>
      </c>
      <c r="S8337" s="12"/>
      <c r="T8337" s="13"/>
      <c r="U8337" t="s">
        <v>6636</v>
      </c>
    </row>
    <row r="8338" spans="1:21" x14ac:dyDescent="0.25">
      <c r="A8338" t="s">
        <v>6637</v>
      </c>
      <c r="B8338" s="12">
        <v>42494</v>
      </c>
      <c r="C8338" t="s">
        <v>13522</v>
      </c>
      <c r="D8338" s="11">
        <v>46199.725694444402</v>
      </c>
      <c r="E8338" t="s">
        <v>13523</v>
      </c>
      <c r="F8338" t="s">
        <v>6617</v>
      </c>
      <c r="G8338" t="s">
        <v>13508</v>
      </c>
      <c r="H8338" t="s">
        <v>6493</v>
      </c>
      <c r="I8338" t="s">
        <v>65</v>
      </c>
      <c r="J8338" t="s">
        <v>132</v>
      </c>
      <c r="K8338" t="s">
        <v>13524</v>
      </c>
      <c r="L8338" t="s">
        <v>13510</v>
      </c>
      <c r="M8338" t="s">
        <v>10519</v>
      </c>
      <c r="N8338" t="s">
        <v>6761</v>
      </c>
      <c r="O8338" t="s">
        <v>6762</v>
      </c>
      <c r="P8338">
        <v>3029900</v>
      </c>
      <c r="Q8338" t="s">
        <v>6636</v>
      </c>
      <c r="R8338" t="s">
        <v>6636</v>
      </c>
      <c r="S8338" s="12"/>
      <c r="T8338" s="13"/>
      <c r="U8338" t="s">
        <v>6671</v>
      </c>
    </row>
    <row r="8339" spans="1:21" x14ac:dyDescent="0.25">
      <c r="A8339" t="s">
        <v>6619</v>
      </c>
      <c r="B8339" s="12">
        <v>42494</v>
      </c>
      <c r="C8339" t="s">
        <v>13522</v>
      </c>
      <c r="D8339" s="11">
        <v>46199.742557870399</v>
      </c>
      <c r="E8339" t="s">
        <v>13523</v>
      </c>
      <c r="F8339" t="s">
        <v>6617</v>
      </c>
      <c r="G8339" t="s">
        <v>13508</v>
      </c>
      <c r="H8339" t="s">
        <v>6493</v>
      </c>
      <c r="I8339" t="s">
        <v>65</v>
      </c>
      <c r="J8339" t="s">
        <v>132</v>
      </c>
      <c r="K8339" t="s">
        <v>13524</v>
      </c>
      <c r="L8339" t="s">
        <v>13510</v>
      </c>
      <c r="M8339" t="s">
        <v>10519</v>
      </c>
      <c r="N8339" t="s">
        <v>6761</v>
      </c>
      <c r="O8339" t="s">
        <v>6762</v>
      </c>
      <c r="P8339">
        <v>3029900</v>
      </c>
      <c r="Q8339" t="s">
        <v>6636</v>
      </c>
      <c r="R8339" t="s">
        <v>6636</v>
      </c>
      <c r="S8339" s="12"/>
      <c r="T8339" s="13"/>
      <c r="U8339" t="s">
        <v>6671</v>
      </c>
    </row>
    <row r="8340" spans="1:21" x14ac:dyDescent="0.25">
      <c r="A8340" t="s">
        <v>6637</v>
      </c>
      <c r="B8340" s="12">
        <v>42638</v>
      </c>
      <c r="C8340" t="s">
        <v>13525</v>
      </c>
      <c r="D8340" s="11">
        <v>46201.816898148201</v>
      </c>
      <c r="E8340" t="s">
        <v>13526</v>
      </c>
      <c r="F8340" t="s">
        <v>6617</v>
      </c>
      <c r="G8340" t="s">
        <v>13508</v>
      </c>
      <c r="H8340" t="s">
        <v>6493</v>
      </c>
      <c r="I8340" t="s">
        <v>65</v>
      </c>
      <c r="J8340" t="s">
        <v>636</v>
      </c>
      <c r="K8340" t="s">
        <v>13527</v>
      </c>
      <c r="L8340" t="s">
        <v>13510</v>
      </c>
      <c r="M8340" t="s">
        <v>10532</v>
      </c>
      <c r="N8340" t="s">
        <v>6761</v>
      </c>
      <c r="O8340" t="s">
        <v>6771</v>
      </c>
      <c r="P8340">
        <v>3399000</v>
      </c>
      <c r="Q8340" t="s">
        <v>6636</v>
      </c>
      <c r="R8340" t="s">
        <v>6636</v>
      </c>
      <c r="S8340" s="12"/>
      <c r="T8340" s="13"/>
      <c r="U8340" t="s">
        <v>8747</v>
      </c>
    </row>
    <row r="8341" spans="1:21" x14ac:dyDescent="0.25">
      <c r="A8341" t="s">
        <v>6619</v>
      </c>
      <c r="B8341" s="12">
        <v>42638</v>
      </c>
      <c r="C8341" t="s">
        <v>13525</v>
      </c>
      <c r="D8341" s="11">
        <v>46202.874803240702</v>
      </c>
      <c r="E8341" t="s">
        <v>13526</v>
      </c>
      <c r="F8341" t="s">
        <v>6617</v>
      </c>
      <c r="G8341" t="s">
        <v>13508</v>
      </c>
      <c r="H8341" t="s">
        <v>6493</v>
      </c>
      <c r="I8341" t="s">
        <v>65</v>
      </c>
      <c r="J8341" t="s">
        <v>636</v>
      </c>
      <c r="K8341" t="s">
        <v>13527</v>
      </c>
      <c r="L8341" t="s">
        <v>13510</v>
      </c>
      <c r="M8341" t="s">
        <v>10532</v>
      </c>
      <c r="N8341" t="s">
        <v>6761</v>
      </c>
      <c r="O8341" t="s">
        <v>6771</v>
      </c>
      <c r="P8341">
        <v>3399000</v>
      </c>
      <c r="Q8341" t="s">
        <v>6636</v>
      </c>
      <c r="R8341" t="s">
        <v>6636</v>
      </c>
      <c r="S8341" s="12"/>
      <c r="T8341" s="13"/>
      <c r="U8341" t="s">
        <v>8747</v>
      </c>
    </row>
    <row r="8342" spans="1:21" x14ac:dyDescent="0.25">
      <c r="A8342" t="s">
        <v>6637</v>
      </c>
      <c r="B8342" s="12">
        <v>42718</v>
      </c>
      <c r="C8342" t="s">
        <v>13528</v>
      </c>
      <c r="D8342" s="11">
        <v>46203.748842592599</v>
      </c>
      <c r="E8342" t="s">
        <v>13529</v>
      </c>
      <c r="F8342" t="s">
        <v>6617</v>
      </c>
      <c r="G8342" t="s">
        <v>13508</v>
      </c>
      <c r="H8342" t="s">
        <v>6493</v>
      </c>
      <c r="I8342" t="s">
        <v>55</v>
      </c>
      <c r="J8342" t="s">
        <v>643</v>
      </c>
      <c r="K8342" t="s">
        <v>13520</v>
      </c>
      <c r="L8342" t="s">
        <v>13510</v>
      </c>
      <c r="M8342" t="s">
        <v>13521</v>
      </c>
      <c r="N8342" t="s">
        <v>6761</v>
      </c>
      <c r="O8342" t="s">
        <v>6762</v>
      </c>
      <c r="P8342">
        <v>2759900</v>
      </c>
      <c r="Q8342" t="s">
        <v>6636</v>
      </c>
      <c r="R8342" t="s">
        <v>6636</v>
      </c>
      <c r="S8342" s="12"/>
      <c r="T8342" s="13"/>
      <c r="U8342" t="s">
        <v>6650</v>
      </c>
    </row>
    <row r="8343" spans="1:21" x14ac:dyDescent="0.25">
      <c r="A8343" t="s">
        <v>6637</v>
      </c>
      <c r="B8343" s="12">
        <v>42756</v>
      </c>
      <c r="C8343" t="s">
        <v>13530</v>
      </c>
      <c r="D8343" s="11">
        <v>46203.804398148102</v>
      </c>
      <c r="E8343" t="s">
        <v>13531</v>
      </c>
      <c r="F8343" t="s">
        <v>6617</v>
      </c>
      <c r="G8343" t="s">
        <v>13508</v>
      </c>
      <c r="H8343" t="s">
        <v>6493</v>
      </c>
      <c r="I8343" t="s">
        <v>6636</v>
      </c>
      <c r="J8343" t="s">
        <v>6636</v>
      </c>
      <c r="K8343" t="s">
        <v>13532</v>
      </c>
      <c r="L8343" t="s">
        <v>13510</v>
      </c>
      <c r="M8343" t="s">
        <v>13533</v>
      </c>
      <c r="N8343" t="s">
        <v>6761</v>
      </c>
      <c r="O8343" t="s">
        <v>6771</v>
      </c>
      <c r="P8343">
        <v>3399000</v>
      </c>
      <c r="Q8343" t="s">
        <v>6636</v>
      </c>
      <c r="R8343" t="s">
        <v>6636</v>
      </c>
      <c r="S8343" s="12"/>
      <c r="T8343" s="13"/>
      <c r="U8343" t="s">
        <v>6671</v>
      </c>
    </row>
    <row r="8344" spans="1:21" x14ac:dyDescent="0.25">
      <c r="A8344" t="s">
        <v>6619</v>
      </c>
      <c r="B8344" s="12">
        <v>42718</v>
      </c>
      <c r="C8344" t="s">
        <v>13528</v>
      </c>
      <c r="D8344" s="11">
        <v>46204.798368055599</v>
      </c>
      <c r="E8344" t="s">
        <v>13529</v>
      </c>
      <c r="F8344" t="s">
        <v>6617</v>
      </c>
      <c r="G8344" t="s">
        <v>13508</v>
      </c>
      <c r="H8344" t="s">
        <v>6493</v>
      </c>
      <c r="I8344" t="s">
        <v>55</v>
      </c>
      <c r="J8344" t="s">
        <v>643</v>
      </c>
      <c r="K8344" t="s">
        <v>13520</v>
      </c>
      <c r="L8344" t="s">
        <v>13510</v>
      </c>
      <c r="M8344" t="s">
        <v>13521</v>
      </c>
      <c r="N8344" t="s">
        <v>6761</v>
      </c>
      <c r="O8344" t="s">
        <v>6762</v>
      </c>
      <c r="P8344">
        <v>2759900</v>
      </c>
      <c r="Q8344" t="s">
        <v>6636</v>
      </c>
      <c r="R8344" t="s">
        <v>6636</v>
      </c>
      <c r="S8344" s="12"/>
      <c r="T8344" s="13"/>
      <c r="U8344" t="s">
        <v>6650</v>
      </c>
    </row>
    <row r="8345" spans="1:21" x14ac:dyDescent="0.25">
      <c r="A8345" t="s">
        <v>6619</v>
      </c>
      <c r="B8345" s="12">
        <v>42756</v>
      </c>
      <c r="C8345" t="s">
        <v>13530</v>
      </c>
      <c r="D8345" s="11">
        <v>46205.781435185199</v>
      </c>
      <c r="E8345" t="s">
        <v>13531</v>
      </c>
      <c r="F8345" t="s">
        <v>6617</v>
      </c>
      <c r="G8345" t="s">
        <v>13508</v>
      </c>
      <c r="H8345" t="s">
        <v>6493</v>
      </c>
      <c r="I8345" t="s">
        <v>6636</v>
      </c>
      <c r="J8345" t="s">
        <v>6636</v>
      </c>
      <c r="K8345" t="s">
        <v>13532</v>
      </c>
      <c r="L8345" t="s">
        <v>13510</v>
      </c>
      <c r="M8345" t="s">
        <v>13533</v>
      </c>
      <c r="N8345" t="s">
        <v>6761</v>
      </c>
      <c r="O8345" t="s">
        <v>6771</v>
      </c>
      <c r="P8345">
        <v>3399000</v>
      </c>
      <c r="Q8345" t="s">
        <v>6636</v>
      </c>
      <c r="R8345" t="s">
        <v>6636</v>
      </c>
      <c r="S8345" s="12"/>
      <c r="T8345" s="13"/>
      <c r="U8345" t="s">
        <v>6671</v>
      </c>
    </row>
    <row r="8346" spans="1:21" x14ac:dyDescent="0.25">
      <c r="A8346" t="s">
        <v>6637</v>
      </c>
      <c r="B8346" s="12">
        <v>42848</v>
      </c>
      <c r="C8346" t="s">
        <v>13534</v>
      </c>
      <c r="D8346" s="11">
        <v>46205.960300925901</v>
      </c>
      <c r="E8346" t="s">
        <v>13535</v>
      </c>
      <c r="F8346" t="s">
        <v>6617</v>
      </c>
      <c r="G8346" t="s">
        <v>13508</v>
      </c>
      <c r="H8346" t="s">
        <v>6493</v>
      </c>
      <c r="I8346" t="s">
        <v>55</v>
      </c>
      <c r="J8346" t="s">
        <v>164</v>
      </c>
      <c r="K8346" t="s">
        <v>13536</v>
      </c>
      <c r="L8346" t="s">
        <v>13510</v>
      </c>
      <c r="M8346" t="s">
        <v>13537</v>
      </c>
      <c r="N8346" t="s">
        <v>6761</v>
      </c>
      <c r="O8346" t="s">
        <v>6762</v>
      </c>
      <c r="P8346">
        <v>2759900</v>
      </c>
      <c r="Q8346" t="s">
        <v>6636</v>
      </c>
      <c r="R8346" t="s">
        <v>6636</v>
      </c>
      <c r="S8346" s="12"/>
      <c r="T8346" s="13"/>
      <c r="U8346" t="s">
        <v>6636</v>
      </c>
    </row>
    <row r="8347" spans="1:21" x14ac:dyDescent="0.25">
      <c r="A8347" t="s">
        <v>6619</v>
      </c>
      <c r="B8347" s="12">
        <v>42848</v>
      </c>
      <c r="C8347" t="s">
        <v>13534</v>
      </c>
      <c r="D8347" s="11">
        <v>46208.549710648098</v>
      </c>
      <c r="E8347" t="s">
        <v>13535</v>
      </c>
      <c r="F8347" t="s">
        <v>6617</v>
      </c>
      <c r="G8347" t="s">
        <v>13508</v>
      </c>
      <c r="H8347" t="s">
        <v>6493</v>
      </c>
      <c r="I8347" t="s">
        <v>55</v>
      </c>
      <c r="J8347" t="s">
        <v>164</v>
      </c>
      <c r="K8347" t="s">
        <v>13536</v>
      </c>
      <c r="L8347" t="s">
        <v>13510</v>
      </c>
      <c r="M8347" t="s">
        <v>13537</v>
      </c>
      <c r="N8347" t="s">
        <v>6761</v>
      </c>
      <c r="O8347" t="s">
        <v>6762</v>
      </c>
      <c r="P8347">
        <v>2759900</v>
      </c>
      <c r="Q8347" t="s">
        <v>6636</v>
      </c>
      <c r="R8347" t="s">
        <v>6636</v>
      </c>
      <c r="S8347" s="12"/>
      <c r="T8347" s="13"/>
      <c r="U8347" t="s">
        <v>6636</v>
      </c>
    </row>
    <row r="8348" spans="1:21" x14ac:dyDescent="0.25">
      <c r="A8348" t="s">
        <v>6637</v>
      </c>
      <c r="B8348" s="12">
        <v>43016</v>
      </c>
      <c r="C8348" t="s">
        <v>13538</v>
      </c>
      <c r="D8348" s="11">
        <v>46210.817858796298</v>
      </c>
      <c r="E8348" t="s">
        <v>13539</v>
      </c>
      <c r="F8348" t="s">
        <v>6617</v>
      </c>
      <c r="G8348" t="s">
        <v>13508</v>
      </c>
      <c r="H8348" t="s">
        <v>6493</v>
      </c>
      <c r="I8348" t="s">
        <v>55</v>
      </c>
      <c r="J8348" t="s">
        <v>737</v>
      </c>
      <c r="K8348" t="s">
        <v>13540</v>
      </c>
      <c r="L8348" t="s">
        <v>13510</v>
      </c>
      <c r="M8348" t="s">
        <v>13541</v>
      </c>
      <c r="N8348" t="s">
        <v>6761</v>
      </c>
      <c r="O8348" t="s">
        <v>6771</v>
      </c>
      <c r="P8348">
        <v>3399000</v>
      </c>
      <c r="Q8348" t="s">
        <v>6636</v>
      </c>
      <c r="R8348" t="s">
        <v>6636</v>
      </c>
      <c r="S8348" s="12"/>
      <c r="T8348" s="13"/>
      <c r="U8348" t="s">
        <v>6636</v>
      </c>
    </row>
    <row r="8349" spans="1:21" x14ac:dyDescent="0.25">
      <c r="A8349" t="s">
        <v>6619</v>
      </c>
      <c r="B8349" s="12">
        <v>43016</v>
      </c>
      <c r="C8349" t="s">
        <v>13538</v>
      </c>
      <c r="D8349" s="11">
        <v>46212.762638888897</v>
      </c>
      <c r="E8349" t="s">
        <v>13539</v>
      </c>
      <c r="F8349" t="s">
        <v>6617</v>
      </c>
      <c r="G8349" t="s">
        <v>13508</v>
      </c>
      <c r="H8349" t="s">
        <v>6493</v>
      </c>
      <c r="I8349" t="s">
        <v>55</v>
      </c>
      <c r="J8349" t="s">
        <v>737</v>
      </c>
      <c r="K8349" t="s">
        <v>13540</v>
      </c>
      <c r="L8349" t="s">
        <v>13510</v>
      </c>
      <c r="M8349" t="s">
        <v>13541</v>
      </c>
      <c r="N8349" t="s">
        <v>6761</v>
      </c>
      <c r="O8349" t="s">
        <v>6771</v>
      </c>
      <c r="P8349">
        <v>3399000</v>
      </c>
      <c r="Q8349" t="s">
        <v>6636</v>
      </c>
      <c r="R8349" t="s">
        <v>6636</v>
      </c>
      <c r="S8349" s="12"/>
      <c r="T8349" s="13"/>
      <c r="U8349" t="s">
        <v>6636</v>
      </c>
    </row>
    <row r="8350" spans="1:21" x14ac:dyDescent="0.25">
      <c r="A8350" t="s">
        <v>6637</v>
      </c>
      <c r="B8350" s="12">
        <v>43198</v>
      </c>
      <c r="C8350" t="s">
        <v>13542</v>
      </c>
      <c r="D8350" s="11">
        <v>46212.801504629599</v>
      </c>
      <c r="E8350" t="s">
        <v>13543</v>
      </c>
      <c r="F8350" t="s">
        <v>6617</v>
      </c>
      <c r="G8350" t="s">
        <v>13508</v>
      </c>
      <c r="H8350" t="s">
        <v>6493</v>
      </c>
      <c r="I8350" t="s">
        <v>65</v>
      </c>
      <c r="J8350" t="s">
        <v>67</v>
      </c>
      <c r="K8350" t="s">
        <v>13540</v>
      </c>
      <c r="L8350" t="s">
        <v>13510</v>
      </c>
      <c r="M8350" t="s">
        <v>13541</v>
      </c>
      <c r="N8350" t="s">
        <v>6761</v>
      </c>
      <c r="O8350" t="s">
        <v>6771</v>
      </c>
      <c r="P8350">
        <v>3399000</v>
      </c>
      <c r="Q8350" t="s">
        <v>6893</v>
      </c>
      <c r="R8350" t="s">
        <v>6779</v>
      </c>
      <c r="S8350" s="12"/>
      <c r="T8350" s="13"/>
      <c r="U8350" t="s">
        <v>7087</v>
      </c>
    </row>
    <row r="8351" spans="1:21" x14ac:dyDescent="0.25">
      <c r="A8351" t="s">
        <v>6637</v>
      </c>
      <c r="B8351" s="12">
        <v>43233</v>
      </c>
      <c r="C8351" t="s">
        <v>13544</v>
      </c>
      <c r="D8351" s="11">
        <v>46215.473379629599</v>
      </c>
      <c r="E8351" t="s">
        <v>13545</v>
      </c>
      <c r="F8351" t="s">
        <v>6617</v>
      </c>
      <c r="G8351" t="s">
        <v>13508</v>
      </c>
      <c r="H8351" t="s">
        <v>6493</v>
      </c>
      <c r="I8351" t="s">
        <v>65</v>
      </c>
      <c r="J8351" t="s">
        <v>67</v>
      </c>
      <c r="K8351" t="s">
        <v>13540</v>
      </c>
      <c r="L8351" t="s">
        <v>13510</v>
      </c>
      <c r="M8351" t="s">
        <v>13541</v>
      </c>
      <c r="N8351" t="s">
        <v>6761</v>
      </c>
      <c r="O8351" t="s">
        <v>6771</v>
      </c>
      <c r="P8351">
        <v>3399000</v>
      </c>
      <c r="Q8351" t="s">
        <v>6893</v>
      </c>
      <c r="R8351" t="s">
        <v>6779</v>
      </c>
      <c r="S8351" s="12"/>
      <c r="T8351" s="13"/>
      <c r="U8351" t="s">
        <v>8747</v>
      </c>
    </row>
    <row r="8352" spans="1:21" x14ac:dyDescent="0.25">
      <c r="A8352" t="s">
        <v>6619</v>
      </c>
      <c r="B8352" s="12">
        <v>43198</v>
      </c>
      <c r="C8352" t="s">
        <v>13542</v>
      </c>
      <c r="D8352" s="11">
        <v>46216.807256944398</v>
      </c>
      <c r="E8352" t="s">
        <v>13543</v>
      </c>
      <c r="F8352" t="s">
        <v>6617</v>
      </c>
      <c r="G8352" t="s">
        <v>13508</v>
      </c>
      <c r="H8352" t="s">
        <v>6493</v>
      </c>
      <c r="I8352" t="s">
        <v>65</v>
      </c>
      <c r="J8352" t="s">
        <v>67</v>
      </c>
      <c r="K8352" t="s">
        <v>13540</v>
      </c>
      <c r="L8352" t="s">
        <v>13510</v>
      </c>
      <c r="M8352" t="s">
        <v>13541</v>
      </c>
      <c r="N8352" t="s">
        <v>6761</v>
      </c>
      <c r="O8352" t="s">
        <v>6771</v>
      </c>
      <c r="P8352">
        <v>3399000</v>
      </c>
      <c r="Q8352" t="s">
        <v>6893</v>
      </c>
      <c r="R8352" t="s">
        <v>6779</v>
      </c>
      <c r="S8352" s="12"/>
      <c r="T8352" s="13"/>
      <c r="U8352" t="s">
        <v>7087</v>
      </c>
    </row>
    <row r="8353" spans="1:21" x14ac:dyDescent="0.25">
      <c r="A8353" t="s">
        <v>6619</v>
      </c>
      <c r="B8353" s="12">
        <v>43233</v>
      </c>
      <c r="C8353" t="s">
        <v>13544</v>
      </c>
      <c r="D8353" s="11">
        <v>46217.577418981498</v>
      </c>
      <c r="E8353" t="s">
        <v>13545</v>
      </c>
      <c r="F8353" t="s">
        <v>6617</v>
      </c>
      <c r="G8353" t="s">
        <v>13508</v>
      </c>
      <c r="H8353" t="s">
        <v>6493</v>
      </c>
      <c r="I8353" t="s">
        <v>65</v>
      </c>
      <c r="J8353" t="s">
        <v>67</v>
      </c>
      <c r="K8353" t="s">
        <v>13540</v>
      </c>
      <c r="L8353" t="s">
        <v>13510</v>
      </c>
      <c r="M8353" t="s">
        <v>13541</v>
      </c>
      <c r="N8353" t="s">
        <v>6761</v>
      </c>
      <c r="O8353" t="s">
        <v>6771</v>
      </c>
      <c r="P8353">
        <v>3399000</v>
      </c>
      <c r="Q8353" t="s">
        <v>6893</v>
      </c>
      <c r="R8353" t="s">
        <v>6779</v>
      </c>
      <c r="S8353" s="12"/>
      <c r="T8353" s="13"/>
      <c r="U8353" t="s">
        <v>8747</v>
      </c>
    </row>
    <row r="8354" spans="1:21" x14ac:dyDescent="0.25">
      <c r="A8354" t="s">
        <v>6637</v>
      </c>
      <c r="B8354" s="12">
        <v>41930</v>
      </c>
      <c r="C8354" t="s">
        <v>13546</v>
      </c>
      <c r="D8354" s="11">
        <v>46182.212731481501</v>
      </c>
      <c r="E8354" t="s">
        <v>13547</v>
      </c>
      <c r="F8354" t="s">
        <v>6617</v>
      </c>
      <c r="G8354" t="s">
        <v>13548</v>
      </c>
      <c r="H8354" t="s">
        <v>6432</v>
      </c>
      <c r="I8354" t="s">
        <v>65</v>
      </c>
      <c r="J8354" t="s">
        <v>57</v>
      </c>
      <c r="K8354" t="s">
        <v>13549</v>
      </c>
      <c r="L8354" t="s">
        <v>13550</v>
      </c>
      <c r="M8354" t="s">
        <v>13551</v>
      </c>
      <c r="N8354" t="s">
        <v>6761</v>
      </c>
      <c r="O8354" t="s">
        <v>6762</v>
      </c>
      <c r="P8354">
        <v>2070000</v>
      </c>
      <c r="Q8354" t="s">
        <v>6636</v>
      </c>
      <c r="R8354" t="s">
        <v>6636</v>
      </c>
      <c r="S8354" s="12"/>
      <c r="T8354" s="13"/>
      <c r="U8354" t="s">
        <v>13552</v>
      </c>
    </row>
    <row r="8355" spans="1:21" x14ac:dyDescent="0.25">
      <c r="A8355" t="s">
        <v>6637</v>
      </c>
      <c r="B8355" s="12">
        <v>42544</v>
      </c>
      <c r="C8355" t="s">
        <v>13546</v>
      </c>
      <c r="D8355" s="11">
        <v>46182.212731481501</v>
      </c>
      <c r="E8355" t="s">
        <v>13547</v>
      </c>
      <c r="F8355" t="s">
        <v>6617</v>
      </c>
      <c r="G8355" t="s">
        <v>13548</v>
      </c>
      <c r="H8355" t="s">
        <v>6432</v>
      </c>
      <c r="I8355" t="s">
        <v>65</v>
      </c>
      <c r="J8355" t="s">
        <v>57</v>
      </c>
      <c r="K8355" t="s">
        <v>13553</v>
      </c>
      <c r="L8355" t="s">
        <v>13550</v>
      </c>
      <c r="M8355" t="s">
        <v>10555</v>
      </c>
      <c r="N8355" t="s">
        <v>6761</v>
      </c>
      <c r="O8355" t="s">
        <v>6762</v>
      </c>
      <c r="P8355">
        <v>2070000</v>
      </c>
      <c r="Q8355" t="s">
        <v>6636</v>
      </c>
      <c r="R8355" t="s">
        <v>6636</v>
      </c>
      <c r="S8355" s="12"/>
      <c r="T8355" s="13"/>
      <c r="U8355" t="s">
        <v>13552</v>
      </c>
    </row>
    <row r="8356" spans="1:21" x14ac:dyDescent="0.25">
      <c r="A8356" t="s">
        <v>6637</v>
      </c>
      <c r="B8356" s="12">
        <v>41930</v>
      </c>
      <c r="C8356" t="s">
        <v>13546</v>
      </c>
      <c r="D8356" s="11">
        <v>46182.212731481501</v>
      </c>
      <c r="E8356" t="s">
        <v>13547</v>
      </c>
      <c r="F8356" t="s">
        <v>6617</v>
      </c>
      <c r="G8356" t="s">
        <v>13554</v>
      </c>
      <c r="H8356" t="s">
        <v>6432</v>
      </c>
      <c r="I8356" t="s">
        <v>65</v>
      </c>
      <c r="J8356" t="s">
        <v>57</v>
      </c>
      <c r="K8356" t="s">
        <v>13549</v>
      </c>
      <c r="L8356" t="s">
        <v>13550</v>
      </c>
      <c r="M8356" t="s">
        <v>13551</v>
      </c>
      <c r="N8356" t="s">
        <v>6761</v>
      </c>
      <c r="O8356" t="s">
        <v>6762</v>
      </c>
      <c r="P8356">
        <v>2070000</v>
      </c>
      <c r="Q8356" t="s">
        <v>6636</v>
      </c>
      <c r="R8356" t="s">
        <v>6636</v>
      </c>
      <c r="S8356" s="12"/>
      <c r="T8356" s="13"/>
      <c r="U8356" t="s">
        <v>13552</v>
      </c>
    </row>
    <row r="8357" spans="1:21" x14ac:dyDescent="0.25">
      <c r="A8357" t="s">
        <v>6637</v>
      </c>
      <c r="B8357" s="12">
        <v>42544</v>
      </c>
      <c r="C8357" t="s">
        <v>13546</v>
      </c>
      <c r="D8357" s="11">
        <v>46182.212731481501</v>
      </c>
      <c r="E8357" t="s">
        <v>13547</v>
      </c>
      <c r="F8357" t="s">
        <v>6617</v>
      </c>
      <c r="G8357" t="s">
        <v>13554</v>
      </c>
      <c r="H8357" t="s">
        <v>6432</v>
      </c>
      <c r="I8357" t="s">
        <v>65</v>
      </c>
      <c r="J8357" t="s">
        <v>57</v>
      </c>
      <c r="K8357" t="s">
        <v>13553</v>
      </c>
      <c r="L8357" t="s">
        <v>13550</v>
      </c>
      <c r="M8357" t="s">
        <v>10555</v>
      </c>
      <c r="N8357" t="s">
        <v>6761</v>
      </c>
      <c r="O8357" t="s">
        <v>6762</v>
      </c>
      <c r="P8357">
        <v>2070000</v>
      </c>
      <c r="Q8357" t="s">
        <v>6636</v>
      </c>
      <c r="R8357" t="s">
        <v>6636</v>
      </c>
      <c r="S8357" s="12"/>
      <c r="T8357" s="13"/>
      <c r="U8357" t="s">
        <v>13552</v>
      </c>
    </row>
    <row r="8358" spans="1:21" x14ac:dyDescent="0.25">
      <c r="A8358" t="s">
        <v>6637</v>
      </c>
      <c r="B8358" s="12">
        <v>41930</v>
      </c>
      <c r="C8358" t="s">
        <v>13546</v>
      </c>
      <c r="D8358" s="11">
        <v>46182.212731481501</v>
      </c>
      <c r="E8358" t="s">
        <v>13547</v>
      </c>
      <c r="F8358" t="s">
        <v>6617</v>
      </c>
      <c r="G8358" t="s">
        <v>13555</v>
      </c>
      <c r="H8358" t="s">
        <v>6432</v>
      </c>
      <c r="I8358" t="s">
        <v>65</v>
      </c>
      <c r="J8358" t="s">
        <v>57</v>
      </c>
      <c r="K8358" t="s">
        <v>13549</v>
      </c>
      <c r="L8358" t="s">
        <v>13550</v>
      </c>
      <c r="M8358" t="s">
        <v>13551</v>
      </c>
      <c r="N8358" t="s">
        <v>6761</v>
      </c>
      <c r="O8358" t="s">
        <v>6762</v>
      </c>
      <c r="P8358">
        <v>2070000</v>
      </c>
      <c r="Q8358" t="s">
        <v>6636</v>
      </c>
      <c r="R8358" t="s">
        <v>6636</v>
      </c>
      <c r="S8358" s="12"/>
      <c r="T8358" s="13"/>
      <c r="U8358" t="s">
        <v>13552</v>
      </c>
    </row>
    <row r="8359" spans="1:21" x14ac:dyDescent="0.25">
      <c r="A8359" t="s">
        <v>6637</v>
      </c>
      <c r="B8359" s="12">
        <v>42544</v>
      </c>
      <c r="C8359" t="s">
        <v>13546</v>
      </c>
      <c r="D8359" s="11">
        <v>46182.212731481501</v>
      </c>
      <c r="E8359" t="s">
        <v>13547</v>
      </c>
      <c r="F8359" t="s">
        <v>6617</v>
      </c>
      <c r="G8359" t="s">
        <v>13555</v>
      </c>
      <c r="H8359" t="s">
        <v>6432</v>
      </c>
      <c r="I8359" t="s">
        <v>65</v>
      </c>
      <c r="J8359" t="s">
        <v>57</v>
      </c>
      <c r="K8359" t="s">
        <v>13553</v>
      </c>
      <c r="L8359" t="s">
        <v>13550</v>
      </c>
      <c r="M8359" t="s">
        <v>10555</v>
      </c>
      <c r="N8359" t="s">
        <v>6761</v>
      </c>
      <c r="O8359" t="s">
        <v>6762</v>
      </c>
      <c r="P8359">
        <v>2070000</v>
      </c>
      <c r="Q8359" t="s">
        <v>6636</v>
      </c>
      <c r="R8359" t="s">
        <v>6636</v>
      </c>
      <c r="S8359" s="12"/>
      <c r="T8359" s="13"/>
      <c r="U8359" t="s">
        <v>13552</v>
      </c>
    </row>
    <row r="8360" spans="1:21" x14ac:dyDescent="0.25">
      <c r="A8360" t="s">
        <v>6637</v>
      </c>
      <c r="B8360" s="12">
        <v>41930</v>
      </c>
      <c r="C8360" t="s">
        <v>13546</v>
      </c>
      <c r="D8360" s="11">
        <v>46182.212731481501</v>
      </c>
      <c r="E8360" t="s">
        <v>13547</v>
      </c>
      <c r="F8360" t="s">
        <v>6617</v>
      </c>
      <c r="G8360" t="s">
        <v>13556</v>
      </c>
      <c r="H8360" t="s">
        <v>6432</v>
      </c>
      <c r="I8360" t="s">
        <v>65</v>
      </c>
      <c r="J8360" t="s">
        <v>57</v>
      </c>
      <c r="K8360" t="s">
        <v>13549</v>
      </c>
      <c r="L8360" t="s">
        <v>13550</v>
      </c>
      <c r="M8360" t="s">
        <v>13551</v>
      </c>
      <c r="N8360" t="s">
        <v>6761</v>
      </c>
      <c r="O8360" t="s">
        <v>6762</v>
      </c>
      <c r="P8360">
        <v>2070000</v>
      </c>
      <c r="Q8360" t="s">
        <v>6636</v>
      </c>
      <c r="R8360" t="s">
        <v>6636</v>
      </c>
      <c r="S8360" s="12"/>
      <c r="T8360" s="13"/>
      <c r="U8360" t="s">
        <v>13552</v>
      </c>
    </row>
    <row r="8361" spans="1:21" x14ac:dyDescent="0.25">
      <c r="A8361" t="s">
        <v>6637</v>
      </c>
      <c r="B8361" s="12">
        <v>42544</v>
      </c>
      <c r="C8361" t="s">
        <v>13546</v>
      </c>
      <c r="D8361" s="11">
        <v>46182.212731481501</v>
      </c>
      <c r="E8361" t="s">
        <v>13547</v>
      </c>
      <c r="F8361" t="s">
        <v>6617</v>
      </c>
      <c r="G8361" t="s">
        <v>13556</v>
      </c>
      <c r="H8361" t="s">
        <v>6432</v>
      </c>
      <c r="I8361" t="s">
        <v>65</v>
      </c>
      <c r="J8361" t="s">
        <v>57</v>
      </c>
      <c r="K8361" t="s">
        <v>13553</v>
      </c>
      <c r="L8361" t="s">
        <v>13550</v>
      </c>
      <c r="M8361" t="s">
        <v>10555</v>
      </c>
      <c r="N8361" t="s">
        <v>6761</v>
      </c>
      <c r="O8361" t="s">
        <v>6762</v>
      </c>
      <c r="P8361">
        <v>2070000</v>
      </c>
      <c r="Q8361" t="s">
        <v>6636</v>
      </c>
      <c r="R8361" t="s">
        <v>6636</v>
      </c>
      <c r="S8361" s="12"/>
      <c r="T8361" s="13"/>
      <c r="U8361" t="s">
        <v>13552</v>
      </c>
    </row>
    <row r="8362" spans="1:21" x14ac:dyDescent="0.25">
      <c r="A8362" t="s">
        <v>6619</v>
      </c>
      <c r="B8362" s="12">
        <v>41875</v>
      </c>
      <c r="C8362" t="s">
        <v>13557</v>
      </c>
      <c r="D8362" s="11">
        <v>46189.653310185196</v>
      </c>
      <c r="E8362" t="s">
        <v>13558</v>
      </c>
      <c r="F8362" t="s">
        <v>6617</v>
      </c>
      <c r="G8362" t="s">
        <v>13548</v>
      </c>
      <c r="H8362" t="s">
        <v>6432</v>
      </c>
      <c r="I8362" t="s">
        <v>55</v>
      </c>
      <c r="J8362" t="s">
        <v>44</v>
      </c>
      <c r="K8362" t="s">
        <v>13559</v>
      </c>
      <c r="L8362" t="s">
        <v>13550</v>
      </c>
      <c r="M8362" t="s">
        <v>13560</v>
      </c>
      <c r="N8362" t="s">
        <v>6761</v>
      </c>
      <c r="O8362" t="s">
        <v>6862</v>
      </c>
      <c r="P8362">
        <v>3820000</v>
      </c>
      <c r="Q8362" t="s">
        <v>6636</v>
      </c>
      <c r="R8362" t="s">
        <v>6636</v>
      </c>
      <c r="S8362" s="12"/>
      <c r="T8362" s="13"/>
      <c r="U8362" t="s">
        <v>6636</v>
      </c>
    </row>
    <row r="8363" spans="1:21" x14ac:dyDescent="0.25">
      <c r="A8363" t="s">
        <v>6619</v>
      </c>
      <c r="B8363" s="12">
        <v>41875</v>
      </c>
      <c r="C8363" t="s">
        <v>13557</v>
      </c>
      <c r="D8363" s="11">
        <v>46189.653310185196</v>
      </c>
      <c r="E8363" t="s">
        <v>13558</v>
      </c>
      <c r="F8363" t="s">
        <v>6617</v>
      </c>
      <c r="G8363" t="s">
        <v>13554</v>
      </c>
      <c r="H8363" t="s">
        <v>6432</v>
      </c>
      <c r="I8363" t="s">
        <v>55</v>
      </c>
      <c r="J8363" t="s">
        <v>44</v>
      </c>
      <c r="K8363" t="s">
        <v>13559</v>
      </c>
      <c r="L8363" t="s">
        <v>13550</v>
      </c>
      <c r="M8363" t="s">
        <v>13560</v>
      </c>
      <c r="N8363" t="s">
        <v>6761</v>
      </c>
      <c r="O8363" t="s">
        <v>6862</v>
      </c>
      <c r="P8363">
        <v>3820000</v>
      </c>
      <c r="Q8363" t="s">
        <v>6636</v>
      </c>
      <c r="R8363" t="s">
        <v>6636</v>
      </c>
      <c r="S8363" s="12"/>
      <c r="T8363" s="13"/>
      <c r="U8363" t="s">
        <v>6636</v>
      </c>
    </row>
    <row r="8364" spans="1:21" x14ac:dyDescent="0.25">
      <c r="A8364" t="s">
        <v>6619</v>
      </c>
      <c r="B8364" s="12">
        <v>41875</v>
      </c>
      <c r="C8364" t="s">
        <v>13557</v>
      </c>
      <c r="D8364" s="11">
        <v>46189.653310185196</v>
      </c>
      <c r="E8364" t="s">
        <v>13558</v>
      </c>
      <c r="F8364" t="s">
        <v>6617</v>
      </c>
      <c r="G8364" t="s">
        <v>13555</v>
      </c>
      <c r="H8364" t="s">
        <v>6432</v>
      </c>
      <c r="I8364" t="s">
        <v>55</v>
      </c>
      <c r="J8364" t="s">
        <v>44</v>
      </c>
      <c r="K8364" t="s">
        <v>13559</v>
      </c>
      <c r="L8364" t="s">
        <v>13550</v>
      </c>
      <c r="M8364" t="s">
        <v>13560</v>
      </c>
      <c r="N8364" t="s">
        <v>6761</v>
      </c>
      <c r="O8364" t="s">
        <v>6862</v>
      </c>
      <c r="P8364">
        <v>3820000</v>
      </c>
      <c r="Q8364" t="s">
        <v>6636</v>
      </c>
      <c r="R8364" t="s">
        <v>6636</v>
      </c>
      <c r="S8364" s="12"/>
      <c r="T8364" s="13"/>
      <c r="U8364" t="s">
        <v>6636</v>
      </c>
    </row>
    <row r="8365" spans="1:21" x14ac:dyDescent="0.25">
      <c r="A8365" t="s">
        <v>6619</v>
      </c>
      <c r="B8365" s="12">
        <v>41875</v>
      </c>
      <c r="C8365" t="s">
        <v>13557</v>
      </c>
      <c r="D8365" s="11">
        <v>46189.653310185196</v>
      </c>
      <c r="E8365" t="s">
        <v>13558</v>
      </c>
      <c r="F8365" t="s">
        <v>6617</v>
      </c>
      <c r="G8365" t="s">
        <v>13556</v>
      </c>
      <c r="H8365" t="s">
        <v>6432</v>
      </c>
      <c r="I8365" t="s">
        <v>55</v>
      </c>
      <c r="J8365" t="s">
        <v>44</v>
      </c>
      <c r="K8365" t="s">
        <v>13559</v>
      </c>
      <c r="L8365" t="s">
        <v>13550</v>
      </c>
      <c r="M8365" t="s">
        <v>13560</v>
      </c>
      <c r="N8365" t="s">
        <v>6761</v>
      </c>
      <c r="O8365" t="s">
        <v>6862</v>
      </c>
      <c r="P8365">
        <v>3820000</v>
      </c>
      <c r="Q8365" t="s">
        <v>6636</v>
      </c>
      <c r="R8365" t="s">
        <v>6636</v>
      </c>
      <c r="S8365" s="12"/>
      <c r="T8365" s="13"/>
      <c r="U8365" t="s">
        <v>6636</v>
      </c>
    </row>
    <row r="8366" spans="1:21" x14ac:dyDescent="0.25">
      <c r="A8366" t="s">
        <v>6637</v>
      </c>
      <c r="B8366" s="12">
        <v>42285</v>
      </c>
      <c r="C8366" t="s">
        <v>13561</v>
      </c>
      <c r="D8366" s="11">
        <v>46195.611342592601</v>
      </c>
      <c r="E8366" t="s">
        <v>13562</v>
      </c>
      <c r="F8366" t="s">
        <v>6617</v>
      </c>
      <c r="G8366" t="s">
        <v>13548</v>
      </c>
      <c r="H8366" t="s">
        <v>6432</v>
      </c>
      <c r="I8366" t="s">
        <v>65</v>
      </c>
      <c r="J8366" t="s">
        <v>573</v>
      </c>
      <c r="K8366" t="s">
        <v>13563</v>
      </c>
      <c r="L8366" t="s">
        <v>13550</v>
      </c>
      <c r="M8366" t="s">
        <v>13564</v>
      </c>
      <c r="N8366" t="s">
        <v>6761</v>
      </c>
      <c r="O8366" t="s">
        <v>6771</v>
      </c>
      <c r="P8366">
        <v>2594000</v>
      </c>
      <c r="Q8366" t="s">
        <v>6636</v>
      </c>
      <c r="R8366" t="s">
        <v>6636</v>
      </c>
      <c r="S8366" s="12"/>
      <c r="T8366" s="13"/>
      <c r="U8366" t="s">
        <v>7571</v>
      </c>
    </row>
    <row r="8367" spans="1:21" x14ac:dyDescent="0.25">
      <c r="A8367" t="s">
        <v>6637</v>
      </c>
      <c r="B8367" s="12">
        <v>42285</v>
      </c>
      <c r="C8367" t="s">
        <v>13561</v>
      </c>
      <c r="D8367" s="11">
        <v>46195.611342592601</v>
      </c>
      <c r="E8367" t="s">
        <v>13562</v>
      </c>
      <c r="F8367" t="s">
        <v>6617</v>
      </c>
      <c r="G8367" t="s">
        <v>13554</v>
      </c>
      <c r="H8367" t="s">
        <v>6432</v>
      </c>
      <c r="I8367" t="s">
        <v>65</v>
      </c>
      <c r="J8367" t="s">
        <v>573</v>
      </c>
      <c r="K8367" t="s">
        <v>13563</v>
      </c>
      <c r="L8367" t="s">
        <v>13550</v>
      </c>
      <c r="M8367" t="s">
        <v>13564</v>
      </c>
      <c r="N8367" t="s">
        <v>6761</v>
      </c>
      <c r="O8367" t="s">
        <v>6771</v>
      </c>
      <c r="P8367">
        <v>2594000</v>
      </c>
      <c r="Q8367" t="s">
        <v>6636</v>
      </c>
      <c r="R8367" t="s">
        <v>6636</v>
      </c>
      <c r="S8367" s="12"/>
      <c r="T8367" s="13"/>
      <c r="U8367" t="s">
        <v>7571</v>
      </c>
    </row>
    <row r="8368" spans="1:21" x14ac:dyDescent="0.25">
      <c r="A8368" t="s">
        <v>6637</v>
      </c>
      <c r="B8368" s="12">
        <v>42285</v>
      </c>
      <c r="C8368" t="s">
        <v>13561</v>
      </c>
      <c r="D8368" s="11">
        <v>46195.611342592601</v>
      </c>
      <c r="E8368" t="s">
        <v>13562</v>
      </c>
      <c r="F8368" t="s">
        <v>6617</v>
      </c>
      <c r="G8368" t="s">
        <v>13555</v>
      </c>
      <c r="H8368" t="s">
        <v>6432</v>
      </c>
      <c r="I8368" t="s">
        <v>65</v>
      </c>
      <c r="J8368" t="s">
        <v>573</v>
      </c>
      <c r="K8368" t="s">
        <v>13563</v>
      </c>
      <c r="L8368" t="s">
        <v>13550</v>
      </c>
      <c r="M8368" t="s">
        <v>13564</v>
      </c>
      <c r="N8368" t="s">
        <v>6761</v>
      </c>
      <c r="O8368" t="s">
        <v>6771</v>
      </c>
      <c r="P8368">
        <v>2594000</v>
      </c>
      <c r="Q8368" t="s">
        <v>6636</v>
      </c>
      <c r="R8368" t="s">
        <v>6636</v>
      </c>
      <c r="S8368" s="12"/>
      <c r="T8368" s="13"/>
      <c r="U8368" t="s">
        <v>7571</v>
      </c>
    </row>
    <row r="8369" spans="1:21" x14ac:dyDescent="0.25">
      <c r="A8369" t="s">
        <v>6637</v>
      </c>
      <c r="B8369" s="12">
        <v>42285</v>
      </c>
      <c r="C8369" t="s">
        <v>13561</v>
      </c>
      <c r="D8369" s="11">
        <v>46195.611342592601</v>
      </c>
      <c r="E8369" t="s">
        <v>13562</v>
      </c>
      <c r="F8369" t="s">
        <v>6617</v>
      </c>
      <c r="G8369" t="s">
        <v>13556</v>
      </c>
      <c r="H8369" t="s">
        <v>6432</v>
      </c>
      <c r="I8369" t="s">
        <v>65</v>
      </c>
      <c r="J8369" t="s">
        <v>573</v>
      </c>
      <c r="K8369" t="s">
        <v>13563</v>
      </c>
      <c r="L8369" t="s">
        <v>13550</v>
      </c>
      <c r="M8369" t="s">
        <v>13564</v>
      </c>
      <c r="N8369" t="s">
        <v>6761</v>
      </c>
      <c r="O8369" t="s">
        <v>6771</v>
      </c>
      <c r="P8369">
        <v>2594000</v>
      </c>
      <c r="Q8369" t="s">
        <v>6636</v>
      </c>
      <c r="R8369" t="s">
        <v>6636</v>
      </c>
      <c r="S8369" s="12"/>
      <c r="T8369" s="13"/>
      <c r="U8369" t="s">
        <v>7571</v>
      </c>
    </row>
    <row r="8370" spans="1:21" x14ac:dyDescent="0.25">
      <c r="A8370" t="s">
        <v>6619</v>
      </c>
      <c r="B8370" s="12">
        <v>42285</v>
      </c>
      <c r="C8370" t="s">
        <v>13561</v>
      </c>
      <c r="D8370" s="11">
        <v>46196.433854166702</v>
      </c>
      <c r="E8370" t="s">
        <v>13562</v>
      </c>
      <c r="F8370" t="s">
        <v>6617</v>
      </c>
      <c r="G8370" t="s">
        <v>13548</v>
      </c>
      <c r="H8370" t="s">
        <v>6432</v>
      </c>
      <c r="I8370" t="s">
        <v>65</v>
      </c>
      <c r="J8370" t="s">
        <v>573</v>
      </c>
      <c r="K8370" t="s">
        <v>13563</v>
      </c>
      <c r="L8370" t="s">
        <v>13550</v>
      </c>
      <c r="M8370" t="s">
        <v>13564</v>
      </c>
      <c r="N8370" t="s">
        <v>6761</v>
      </c>
      <c r="O8370" t="s">
        <v>6771</v>
      </c>
      <c r="P8370">
        <v>2594000</v>
      </c>
      <c r="Q8370" t="s">
        <v>6636</v>
      </c>
      <c r="R8370" t="s">
        <v>6636</v>
      </c>
      <c r="S8370" s="12"/>
      <c r="T8370" s="13"/>
      <c r="U8370" t="s">
        <v>7571</v>
      </c>
    </row>
    <row r="8371" spans="1:21" x14ac:dyDescent="0.25">
      <c r="A8371" t="s">
        <v>6619</v>
      </c>
      <c r="B8371" s="12">
        <v>42285</v>
      </c>
      <c r="C8371" t="s">
        <v>13561</v>
      </c>
      <c r="D8371" s="11">
        <v>46196.433854166702</v>
      </c>
      <c r="E8371" t="s">
        <v>13562</v>
      </c>
      <c r="F8371" t="s">
        <v>6617</v>
      </c>
      <c r="G8371" t="s">
        <v>13554</v>
      </c>
      <c r="H8371" t="s">
        <v>6432</v>
      </c>
      <c r="I8371" t="s">
        <v>65</v>
      </c>
      <c r="J8371" t="s">
        <v>573</v>
      </c>
      <c r="K8371" t="s">
        <v>13563</v>
      </c>
      <c r="L8371" t="s">
        <v>13550</v>
      </c>
      <c r="M8371" t="s">
        <v>13564</v>
      </c>
      <c r="N8371" t="s">
        <v>6761</v>
      </c>
      <c r="O8371" t="s">
        <v>6771</v>
      </c>
      <c r="P8371">
        <v>2594000</v>
      </c>
      <c r="Q8371" t="s">
        <v>6636</v>
      </c>
      <c r="R8371" t="s">
        <v>6636</v>
      </c>
      <c r="S8371" s="12"/>
      <c r="T8371" s="13"/>
      <c r="U8371" t="s">
        <v>7571</v>
      </c>
    </row>
    <row r="8372" spans="1:21" x14ac:dyDescent="0.25">
      <c r="A8372" t="s">
        <v>6619</v>
      </c>
      <c r="B8372" s="12">
        <v>42285</v>
      </c>
      <c r="C8372" t="s">
        <v>13561</v>
      </c>
      <c r="D8372" s="11">
        <v>46196.433854166702</v>
      </c>
      <c r="E8372" t="s">
        <v>13562</v>
      </c>
      <c r="F8372" t="s">
        <v>6617</v>
      </c>
      <c r="G8372" t="s">
        <v>13555</v>
      </c>
      <c r="H8372" t="s">
        <v>6432</v>
      </c>
      <c r="I8372" t="s">
        <v>65</v>
      </c>
      <c r="J8372" t="s">
        <v>573</v>
      </c>
      <c r="K8372" t="s">
        <v>13563</v>
      </c>
      <c r="L8372" t="s">
        <v>13550</v>
      </c>
      <c r="M8372" t="s">
        <v>13564</v>
      </c>
      <c r="N8372" t="s">
        <v>6761</v>
      </c>
      <c r="O8372" t="s">
        <v>6771</v>
      </c>
      <c r="P8372">
        <v>2594000</v>
      </c>
      <c r="Q8372" t="s">
        <v>6636</v>
      </c>
      <c r="R8372" t="s">
        <v>6636</v>
      </c>
      <c r="S8372" s="12"/>
      <c r="T8372" s="13"/>
      <c r="U8372" t="s">
        <v>7571</v>
      </c>
    </row>
    <row r="8373" spans="1:21" x14ac:dyDescent="0.25">
      <c r="A8373" t="s">
        <v>6619</v>
      </c>
      <c r="B8373" s="12">
        <v>42285</v>
      </c>
      <c r="C8373" t="s">
        <v>13561</v>
      </c>
      <c r="D8373" s="11">
        <v>46196.433854166702</v>
      </c>
      <c r="E8373" t="s">
        <v>13562</v>
      </c>
      <c r="F8373" t="s">
        <v>6617</v>
      </c>
      <c r="G8373" t="s">
        <v>13556</v>
      </c>
      <c r="H8373" t="s">
        <v>6432</v>
      </c>
      <c r="I8373" t="s">
        <v>65</v>
      </c>
      <c r="J8373" t="s">
        <v>573</v>
      </c>
      <c r="K8373" t="s">
        <v>13563</v>
      </c>
      <c r="L8373" t="s">
        <v>13550</v>
      </c>
      <c r="M8373" t="s">
        <v>13564</v>
      </c>
      <c r="N8373" t="s">
        <v>6761</v>
      </c>
      <c r="O8373" t="s">
        <v>6771</v>
      </c>
      <c r="P8373">
        <v>2594000</v>
      </c>
      <c r="Q8373" t="s">
        <v>6636</v>
      </c>
      <c r="R8373" t="s">
        <v>6636</v>
      </c>
      <c r="S8373" s="12"/>
      <c r="T8373" s="13"/>
      <c r="U8373" t="s">
        <v>7571</v>
      </c>
    </row>
    <row r="8374" spans="1:21" x14ac:dyDescent="0.25">
      <c r="A8374" t="s">
        <v>6619</v>
      </c>
      <c r="B8374" s="12">
        <v>42544</v>
      </c>
      <c r="C8374" t="s">
        <v>13546</v>
      </c>
      <c r="D8374" s="11">
        <v>46201.520775463003</v>
      </c>
      <c r="E8374" t="s">
        <v>13547</v>
      </c>
      <c r="F8374" t="s">
        <v>6617</v>
      </c>
      <c r="G8374" t="s">
        <v>13548</v>
      </c>
      <c r="H8374" t="s">
        <v>6432</v>
      </c>
      <c r="I8374" t="s">
        <v>65</v>
      </c>
      <c r="J8374" t="s">
        <v>57</v>
      </c>
      <c r="K8374" t="s">
        <v>13553</v>
      </c>
      <c r="L8374" t="s">
        <v>13550</v>
      </c>
      <c r="M8374" t="s">
        <v>10555</v>
      </c>
      <c r="N8374" t="s">
        <v>6761</v>
      </c>
      <c r="O8374" t="s">
        <v>6762</v>
      </c>
      <c r="P8374">
        <v>2070000</v>
      </c>
      <c r="Q8374" t="s">
        <v>6636</v>
      </c>
      <c r="R8374" t="s">
        <v>6636</v>
      </c>
      <c r="S8374" s="12"/>
      <c r="T8374" s="13"/>
      <c r="U8374" t="s">
        <v>13552</v>
      </c>
    </row>
    <row r="8375" spans="1:21" x14ac:dyDescent="0.25">
      <c r="A8375" t="s">
        <v>6619</v>
      </c>
      <c r="B8375" s="12">
        <v>42544</v>
      </c>
      <c r="C8375" t="s">
        <v>13546</v>
      </c>
      <c r="D8375" s="11">
        <v>46201.520775463003</v>
      </c>
      <c r="E8375" t="s">
        <v>13547</v>
      </c>
      <c r="F8375" t="s">
        <v>6617</v>
      </c>
      <c r="G8375" t="s">
        <v>13554</v>
      </c>
      <c r="H8375" t="s">
        <v>6432</v>
      </c>
      <c r="I8375" t="s">
        <v>65</v>
      </c>
      <c r="J8375" t="s">
        <v>57</v>
      </c>
      <c r="K8375" t="s">
        <v>13553</v>
      </c>
      <c r="L8375" t="s">
        <v>13550</v>
      </c>
      <c r="M8375" t="s">
        <v>10555</v>
      </c>
      <c r="N8375" t="s">
        <v>6761</v>
      </c>
      <c r="O8375" t="s">
        <v>6762</v>
      </c>
      <c r="P8375">
        <v>2070000</v>
      </c>
      <c r="Q8375" t="s">
        <v>6636</v>
      </c>
      <c r="R8375" t="s">
        <v>6636</v>
      </c>
      <c r="S8375" s="12"/>
      <c r="T8375" s="13"/>
      <c r="U8375" t="s">
        <v>13552</v>
      </c>
    </row>
    <row r="8376" spans="1:21" x14ac:dyDescent="0.25">
      <c r="A8376" t="s">
        <v>6619</v>
      </c>
      <c r="B8376" s="12">
        <v>42544</v>
      </c>
      <c r="C8376" t="s">
        <v>13546</v>
      </c>
      <c r="D8376" s="11">
        <v>46201.520775463003</v>
      </c>
      <c r="E8376" t="s">
        <v>13547</v>
      </c>
      <c r="F8376" t="s">
        <v>6617</v>
      </c>
      <c r="G8376" t="s">
        <v>13555</v>
      </c>
      <c r="H8376" t="s">
        <v>6432</v>
      </c>
      <c r="I8376" t="s">
        <v>65</v>
      </c>
      <c r="J8376" t="s">
        <v>57</v>
      </c>
      <c r="K8376" t="s">
        <v>13553</v>
      </c>
      <c r="L8376" t="s">
        <v>13550</v>
      </c>
      <c r="M8376" t="s">
        <v>10555</v>
      </c>
      <c r="N8376" t="s">
        <v>6761</v>
      </c>
      <c r="O8376" t="s">
        <v>6762</v>
      </c>
      <c r="P8376">
        <v>2070000</v>
      </c>
      <c r="Q8376" t="s">
        <v>6636</v>
      </c>
      <c r="R8376" t="s">
        <v>6636</v>
      </c>
      <c r="S8376" s="12"/>
      <c r="T8376" s="13"/>
      <c r="U8376" t="s">
        <v>13552</v>
      </c>
    </row>
    <row r="8377" spans="1:21" x14ac:dyDescent="0.25">
      <c r="A8377" t="s">
        <v>6619</v>
      </c>
      <c r="B8377" s="12">
        <v>42544</v>
      </c>
      <c r="C8377" t="s">
        <v>13546</v>
      </c>
      <c r="D8377" s="11">
        <v>46201.520775463003</v>
      </c>
      <c r="E8377" t="s">
        <v>13547</v>
      </c>
      <c r="F8377" t="s">
        <v>6617</v>
      </c>
      <c r="G8377" t="s">
        <v>13556</v>
      </c>
      <c r="H8377" t="s">
        <v>6432</v>
      </c>
      <c r="I8377" t="s">
        <v>65</v>
      </c>
      <c r="J8377" t="s">
        <v>57</v>
      </c>
      <c r="K8377" t="s">
        <v>13553</v>
      </c>
      <c r="L8377" t="s">
        <v>13550</v>
      </c>
      <c r="M8377" t="s">
        <v>10555</v>
      </c>
      <c r="N8377" t="s">
        <v>6761</v>
      </c>
      <c r="O8377" t="s">
        <v>6762</v>
      </c>
      <c r="P8377">
        <v>2070000</v>
      </c>
      <c r="Q8377" t="s">
        <v>6636</v>
      </c>
      <c r="R8377" t="s">
        <v>6636</v>
      </c>
      <c r="S8377" s="12"/>
      <c r="T8377" s="13"/>
      <c r="U8377" t="s">
        <v>13552</v>
      </c>
    </row>
    <row r="8378" spans="1:21" x14ac:dyDescent="0.25">
      <c r="A8378" t="s">
        <v>6637</v>
      </c>
      <c r="B8378" s="12">
        <v>42730</v>
      </c>
      <c r="C8378" t="s">
        <v>13565</v>
      </c>
      <c r="D8378" s="11">
        <v>46205.013773148101</v>
      </c>
      <c r="E8378" t="s">
        <v>13566</v>
      </c>
      <c r="F8378" t="s">
        <v>6617</v>
      </c>
      <c r="G8378" t="s">
        <v>13548</v>
      </c>
      <c r="H8378" t="s">
        <v>6432</v>
      </c>
      <c r="I8378" t="s">
        <v>65</v>
      </c>
      <c r="J8378" t="s">
        <v>67</v>
      </c>
      <c r="K8378" t="s">
        <v>13567</v>
      </c>
      <c r="L8378" t="s">
        <v>13550</v>
      </c>
      <c r="M8378" t="s">
        <v>10558</v>
      </c>
      <c r="N8378" t="s">
        <v>6761</v>
      </c>
      <c r="O8378" t="s">
        <v>6762</v>
      </c>
      <c r="P8378">
        <v>2070000</v>
      </c>
      <c r="Q8378" t="s">
        <v>6636</v>
      </c>
      <c r="R8378" t="s">
        <v>6636</v>
      </c>
      <c r="S8378" s="12"/>
      <c r="T8378" s="13"/>
      <c r="U8378" t="s">
        <v>7571</v>
      </c>
    </row>
    <row r="8379" spans="1:21" x14ac:dyDescent="0.25">
      <c r="A8379" t="s">
        <v>6637</v>
      </c>
      <c r="B8379" s="12">
        <v>42730</v>
      </c>
      <c r="C8379" t="s">
        <v>13565</v>
      </c>
      <c r="D8379" s="11">
        <v>46205.013773148101</v>
      </c>
      <c r="E8379" t="s">
        <v>13566</v>
      </c>
      <c r="F8379" t="s">
        <v>6617</v>
      </c>
      <c r="G8379" t="s">
        <v>13554</v>
      </c>
      <c r="H8379" t="s">
        <v>6432</v>
      </c>
      <c r="I8379" t="s">
        <v>65</v>
      </c>
      <c r="J8379" t="s">
        <v>67</v>
      </c>
      <c r="K8379" t="s">
        <v>13567</v>
      </c>
      <c r="L8379" t="s">
        <v>13550</v>
      </c>
      <c r="M8379" t="s">
        <v>10558</v>
      </c>
      <c r="N8379" t="s">
        <v>6761</v>
      </c>
      <c r="O8379" t="s">
        <v>6762</v>
      </c>
      <c r="P8379">
        <v>2070000</v>
      </c>
      <c r="Q8379" t="s">
        <v>6636</v>
      </c>
      <c r="R8379" t="s">
        <v>6636</v>
      </c>
      <c r="S8379" s="12"/>
      <c r="T8379" s="13"/>
      <c r="U8379" t="s">
        <v>7571</v>
      </c>
    </row>
    <row r="8380" spans="1:21" x14ac:dyDescent="0.25">
      <c r="A8380" t="s">
        <v>6637</v>
      </c>
      <c r="B8380" s="12">
        <v>42730</v>
      </c>
      <c r="C8380" t="s">
        <v>13565</v>
      </c>
      <c r="D8380" s="11">
        <v>46205.013773148101</v>
      </c>
      <c r="E8380" t="s">
        <v>13566</v>
      </c>
      <c r="F8380" t="s">
        <v>6617</v>
      </c>
      <c r="G8380" t="s">
        <v>13555</v>
      </c>
      <c r="H8380" t="s">
        <v>6432</v>
      </c>
      <c r="I8380" t="s">
        <v>65</v>
      </c>
      <c r="J8380" t="s">
        <v>67</v>
      </c>
      <c r="K8380" t="s">
        <v>13567</v>
      </c>
      <c r="L8380" t="s">
        <v>13550</v>
      </c>
      <c r="M8380" t="s">
        <v>10558</v>
      </c>
      <c r="N8380" t="s">
        <v>6761</v>
      </c>
      <c r="O8380" t="s">
        <v>6762</v>
      </c>
      <c r="P8380">
        <v>2070000</v>
      </c>
      <c r="Q8380" t="s">
        <v>6636</v>
      </c>
      <c r="R8380" t="s">
        <v>6636</v>
      </c>
      <c r="S8380" s="12"/>
      <c r="T8380" s="13"/>
      <c r="U8380" t="s">
        <v>7571</v>
      </c>
    </row>
    <row r="8381" spans="1:21" x14ac:dyDescent="0.25">
      <c r="A8381" t="s">
        <v>6637</v>
      </c>
      <c r="B8381" s="12">
        <v>42730</v>
      </c>
      <c r="C8381" t="s">
        <v>13565</v>
      </c>
      <c r="D8381" s="11">
        <v>46205.013773148101</v>
      </c>
      <c r="E8381" t="s">
        <v>13566</v>
      </c>
      <c r="F8381" t="s">
        <v>6617</v>
      </c>
      <c r="G8381" t="s">
        <v>13556</v>
      </c>
      <c r="H8381" t="s">
        <v>6432</v>
      </c>
      <c r="I8381" t="s">
        <v>65</v>
      </c>
      <c r="J8381" t="s">
        <v>67</v>
      </c>
      <c r="K8381" t="s">
        <v>13567</v>
      </c>
      <c r="L8381" t="s">
        <v>13550</v>
      </c>
      <c r="M8381" t="s">
        <v>10558</v>
      </c>
      <c r="N8381" t="s">
        <v>6761</v>
      </c>
      <c r="O8381" t="s">
        <v>6762</v>
      </c>
      <c r="P8381">
        <v>2070000</v>
      </c>
      <c r="Q8381" t="s">
        <v>6636</v>
      </c>
      <c r="R8381" t="s">
        <v>6636</v>
      </c>
      <c r="S8381" s="12"/>
      <c r="T8381" s="13"/>
      <c r="U8381" t="s">
        <v>7571</v>
      </c>
    </row>
    <row r="8382" spans="1:21" x14ac:dyDescent="0.25">
      <c r="A8382" t="s">
        <v>6619</v>
      </c>
      <c r="B8382" s="12">
        <v>42730</v>
      </c>
      <c r="C8382" t="s">
        <v>13565</v>
      </c>
      <c r="D8382" s="11">
        <v>46205.482164351903</v>
      </c>
      <c r="E8382" t="s">
        <v>13566</v>
      </c>
      <c r="F8382" t="s">
        <v>6617</v>
      </c>
      <c r="G8382" t="s">
        <v>13548</v>
      </c>
      <c r="H8382" t="s">
        <v>6432</v>
      </c>
      <c r="I8382" t="s">
        <v>65</v>
      </c>
      <c r="J8382" t="s">
        <v>67</v>
      </c>
      <c r="K8382" t="s">
        <v>13567</v>
      </c>
      <c r="L8382" t="s">
        <v>13550</v>
      </c>
      <c r="M8382" t="s">
        <v>10558</v>
      </c>
      <c r="N8382" t="s">
        <v>6761</v>
      </c>
      <c r="O8382" t="s">
        <v>6762</v>
      </c>
      <c r="P8382">
        <v>2070000</v>
      </c>
      <c r="Q8382" t="s">
        <v>6636</v>
      </c>
      <c r="R8382" t="s">
        <v>6636</v>
      </c>
      <c r="S8382" s="12"/>
      <c r="T8382" s="13"/>
      <c r="U8382" t="s">
        <v>7571</v>
      </c>
    </row>
    <row r="8383" spans="1:21" x14ac:dyDescent="0.25">
      <c r="A8383" t="s">
        <v>6619</v>
      </c>
      <c r="B8383" s="12">
        <v>42730</v>
      </c>
      <c r="C8383" t="s">
        <v>13565</v>
      </c>
      <c r="D8383" s="11">
        <v>46205.482164351903</v>
      </c>
      <c r="E8383" t="s">
        <v>13566</v>
      </c>
      <c r="F8383" t="s">
        <v>6617</v>
      </c>
      <c r="G8383" t="s">
        <v>13554</v>
      </c>
      <c r="H8383" t="s">
        <v>6432</v>
      </c>
      <c r="I8383" t="s">
        <v>65</v>
      </c>
      <c r="J8383" t="s">
        <v>67</v>
      </c>
      <c r="K8383" t="s">
        <v>13567</v>
      </c>
      <c r="L8383" t="s">
        <v>13550</v>
      </c>
      <c r="M8383" t="s">
        <v>10558</v>
      </c>
      <c r="N8383" t="s">
        <v>6761</v>
      </c>
      <c r="O8383" t="s">
        <v>6762</v>
      </c>
      <c r="P8383">
        <v>2070000</v>
      </c>
      <c r="Q8383" t="s">
        <v>6636</v>
      </c>
      <c r="R8383" t="s">
        <v>6636</v>
      </c>
      <c r="S8383" s="12"/>
      <c r="T8383" s="13"/>
      <c r="U8383" t="s">
        <v>7571</v>
      </c>
    </row>
    <row r="8384" spans="1:21" x14ac:dyDescent="0.25">
      <c r="A8384" t="s">
        <v>6619</v>
      </c>
      <c r="B8384" s="12">
        <v>42730</v>
      </c>
      <c r="C8384" t="s">
        <v>13565</v>
      </c>
      <c r="D8384" s="11">
        <v>46205.482164351903</v>
      </c>
      <c r="E8384" t="s">
        <v>13566</v>
      </c>
      <c r="F8384" t="s">
        <v>6617</v>
      </c>
      <c r="G8384" t="s">
        <v>13555</v>
      </c>
      <c r="H8384" t="s">
        <v>6432</v>
      </c>
      <c r="I8384" t="s">
        <v>65</v>
      </c>
      <c r="J8384" t="s">
        <v>67</v>
      </c>
      <c r="K8384" t="s">
        <v>13567</v>
      </c>
      <c r="L8384" t="s">
        <v>13550</v>
      </c>
      <c r="M8384" t="s">
        <v>10558</v>
      </c>
      <c r="N8384" t="s">
        <v>6761</v>
      </c>
      <c r="O8384" t="s">
        <v>6762</v>
      </c>
      <c r="P8384">
        <v>2070000</v>
      </c>
      <c r="Q8384" t="s">
        <v>6636</v>
      </c>
      <c r="R8384" t="s">
        <v>6636</v>
      </c>
      <c r="S8384" s="12"/>
      <c r="T8384" s="13"/>
      <c r="U8384" t="s">
        <v>7571</v>
      </c>
    </row>
    <row r="8385" spans="1:21" x14ac:dyDescent="0.25">
      <c r="A8385" t="s">
        <v>6619</v>
      </c>
      <c r="B8385" s="12">
        <v>42730</v>
      </c>
      <c r="C8385" t="s">
        <v>13565</v>
      </c>
      <c r="D8385" s="11">
        <v>46205.482164351903</v>
      </c>
      <c r="E8385" t="s">
        <v>13566</v>
      </c>
      <c r="F8385" t="s">
        <v>6617</v>
      </c>
      <c r="G8385" t="s">
        <v>13556</v>
      </c>
      <c r="H8385" t="s">
        <v>6432</v>
      </c>
      <c r="I8385" t="s">
        <v>65</v>
      </c>
      <c r="J8385" t="s">
        <v>67</v>
      </c>
      <c r="K8385" t="s">
        <v>13567</v>
      </c>
      <c r="L8385" t="s">
        <v>13550</v>
      </c>
      <c r="M8385" t="s">
        <v>10558</v>
      </c>
      <c r="N8385" t="s">
        <v>6761</v>
      </c>
      <c r="O8385" t="s">
        <v>6762</v>
      </c>
      <c r="P8385">
        <v>2070000</v>
      </c>
      <c r="Q8385" t="s">
        <v>6636</v>
      </c>
      <c r="R8385" t="s">
        <v>6636</v>
      </c>
      <c r="S8385" s="12"/>
      <c r="T8385" s="13"/>
      <c r="U8385" t="s">
        <v>7571</v>
      </c>
    </row>
    <row r="8386" spans="1:21" x14ac:dyDescent="0.25">
      <c r="A8386" t="s">
        <v>6637</v>
      </c>
      <c r="B8386" s="12">
        <v>42704</v>
      </c>
      <c r="C8386" t="s">
        <v>13568</v>
      </c>
      <c r="D8386" s="11">
        <v>46204.644409722197</v>
      </c>
      <c r="E8386" t="s">
        <v>13569</v>
      </c>
      <c r="F8386" t="s">
        <v>6617</v>
      </c>
      <c r="G8386" t="s">
        <v>13570</v>
      </c>
      <c r="H8386" t="s">
        <v>6528</v>
      </c>
      <c r="I8386" t="s">
        <v>3863</v>
      </c>
      <c r="J8386" t="s">
        <v>13571</v>
      </c>
      <c r="K8386" t="s">
        <v>13572</v>
      </c>
      <c r="L8386" t="s">
        <v>13573</v>
      </c>
      <c r="M8386" t="s">
        <v>13574</v>
      </c>
      <c r="N8386" t="s">
        <v>7290</v>
      </c>
      <c r="O8386" t="s">
        <v>13575</v>
      </c>
      <c r="P8386">
        <v>1079000</v>
      </c>
      <c r="Q8386" t="s">
        <v>6636</v>
      </c>
      <c r="R8386" t="s">
        <v>6636</v>
      </c>
      <c r="S8386" s="12"/>
      <c r="T8386" s="13"/>
      <c r="U8386" t="s">
        <v>6636</v>
      </c>
    </row>
    <row r="8387" spans="1:21" x14ac:dyDescent="0.25">
      <c r="A8387" t="s">
        <v>6637</v>
      </c>
      <c r="B8387" s="12">
        <v>43378</v>
      </c>
      <c r="C8387" t="s">
        <v>13568</v>
      </c>
      <c r="D8387" s="11">
        <v>46204.644409722197</v>
      </c>
      <c r="E8387" t="s">
        <v>13569</v>
      </c>
      <c r="F8387" t="s">
        <v>6617</v>
      </c>
      <c r="G8387" t="s">
        <v>13570</v>
      </c>
      <c r="H8387" t="s">
        <v>6528</v>
      </c>
      <c r="I8387" t="s">
        <v>3863</v>
      </c>
      <c r="J8387" t="s">
        <v>13571</v>
      </c>
      <c r="K8387" t="s">
        <v>13576</v>
      </c>
      <c r="L8387" t="s">
        <v>13573</v>
      </c>
      <c r="M8387" t="s">
        <v>13577</v>
      </c>
      <c r="N8387" t="s">
        <v>13578</v>
      </c>
      <c r="O8387" t="s">
        <v>13579</v>
      </c>
      <c r="P8387">
        <v>1429000</v>
      </c>
      <c r="Q8387" t="s">
        <v>6636</v>
      </c>
      <c r="R8387" t="s">
        <v>6636</v>
      </c>
      <c r="S8387" s="12"/>
      <c r="T8387" s="13"/>
      <c r="U8387" t="s">
        <v>6636</v>
      </c>
    </row>
    <row r="8388" spans="1:21" x14ac:dyDescent="0.25">
      <c r="A8388" t="s">
        <v>6619</v>
      </c>
      <c r="B8388" s="12">
        <v>43378</v>
      </c>
      <c r="C8388" t="s">
        <v>13568</v>
      </c>
      <c r="D8388" s="11">
        <v>46220.685902777797</v>
      </c>
      <c r="E8388" t="s">
        <v>13569</v>
      </c>
      <c r="F8388" t="s">
        <v>6617</v>
      </c>
      <c r="G8388" t="s">
        <v>13570</v>
      </c>
      <c r="H8388" t="s">
        <v>6528</v>
      </c>
      <c r="I8388" t="s">
        <v>3863</v>
      </c>
      <c r="J8388" t="s">
        <v>13571</v>
      </c>
      <c r="K8388" t="s">
        <v>13576</v>
      </c>
      <c r="L8388" t="s">
        <v>13573</v>
      </c>
      <c r="M8388" t="s">
        <v>13577</v>
      </c>
      <c r="N8388" t="s">
        <v>13578</v>
      </c>
      <c r="O8388" t="s">
        <v>13579</v>
      </c>
      <c r="P8388">
        <v>1429000</v>
      </c>
      <c r="Q8388" t="s">
        <v>6636</v>
      </c>
      <c r="R8388" t="s">
        <v>6636</v>
      </c>
      <c r="S8388" s="12"/>
      <c r="T8388" s="13"/>
      <c r="U8388" t="s">
        <v>6636</v>
      </c>
    </row>
    <row r="8389" spans="1:21" x14ac:dyDescent="0.25">
      <c r="A8389" t="s">
        <v>6619</v>
      </c>
      <c r="B8389" s="12">
        <v>43436</v>
      </c>
      <c r="C8389" t="s">
        <v>13580</v>
      </c>
      <c r="D8389" s="11">
        <v>46222.4503819444</v>
      </c>
      <c r="E8389" t="s">
        <v>13581</v>
      </c>
      <c r="F8389" t="s">
        <v>6617</v>
      </c>
      <c r="G8389" t="s">
        <v>13570</v>
      </c>
      <c r="H8389" t="s">
        <v>6528</v>
      </c>
      <c r="I8389" t="s">
        <v>55</v>
      </c>
      <c r="J8389" t="s">
        <v>176</v>
      </c>
      <c r="K8389" t="s">
        <v>13582</v>
      </c>
      <c r="L8389" t="s">
        <v>13573</v>
      </c>
      <c r="M8389" t="s">
        <v>13583</v>
      </c>
      <c r="N8389" t="s">
        <v>13584</v>
      </c>
      <c r="O8389" t="s">
        <v>13585</v>
      </c>
      <c r="P8389">
        <v>1099000</v>
      </c>
      <c r="Q8389" t="s">
        <v>6636</v>
      </c>
      <c r="R8389" t="s">
        <v>6636</v>
      </c>
      <c r="S8389" s="12"/>
      <c r="T8389" s="13"/>
      <c r="U8389" t="s">
        <v>7031</v>
      </c>
    </row>
    <row r="8390" spans="1:21" x14ac:dyDescent="0.25">
      <c r="A8390" t="s">
        <v>6637</v>
      </c>
      <c r="B8390" s="12">
        <v>43436</v>
      </c>
      <c r="C8390" t="s">
        <v>13580</v>
      </c>
      <c r="D8390" s="11">
        <v>46222.451620370397</v>
      </c>
      <c r="E8390" t="s">
        <v>13581</v>
      </c>
      <c r="F8390" t="s">
        <v>6617</v>
      </c>
      <c r="G8390" t="s">
        <v>13570</v>
      </c>
      <c r="H8390" t="s">
        <v>6528</v>
      </c>
      <c r="I8390" t="s">
        <v>55</v>
      </c>
      <c r="J8390" t="s">
        <v>176</v>
      </c>
      <c r="K8390" t="s">
        <v>13582</v>
      </c>
      <c r="L8390" t="s">
        <v>13573</v>
      </c>
      <c r="M8390" t="s">
        <v>13583</v>
      </c>
      <c r="N8390" t="s">
        <v>13584</v>
      </c>
      <c r="O8390" t="s">
        <v>13585</v>
      </c>
      <c r="P8390">
        <v>1099000</v>
      </c>
      <c r="Q8390" t="s">
        <v>6636</v>
      </c>
      <c r="R8390" t="s">
        <v>6636</v>
      </c>
      <c r="S8390" s="12"/>
      <c r="T8390" s="13"/>
      <c r="U8390" t="s">
        <v>7031</v>
      </c>
    </row>
    <row r="8391" spans="1:21" x14ac:dyDescent="0.25">
      <c r="A8391" t="s">
        <v>6637</v>
      </c>
      <c r="B8391" s="12">
        <v>41134</v>
      </c>
      <c r="C8391" t="s">
        <v>13586</v>
      </c>
      <c r="D8391" s="11">
        <v>46176.478506944397</v>
      </c>
      <c r="E8391" t="s">
        <v>13587</v>
      </c>
      <c r="F8391" t="s">
        <v>6617</v>
      </c>
      <c r="G8391" t="s">
        <v>13588</v>
      </c>
      <c r="H8391" t="s">
        <v>6531</v>
      </c>
      <c r="I8391" t="s">
        <v>65</v>
      </c>
      <c r="J8391" t="s">
        <v>67</v>
      </c>
      <c r="K8391" t="s">
        <v>13589</v>
      </c>
      <c r="L8391" t="s">
        <v>13590</v>
      </c>
      <c r="M8391" t="s">
        <v>13591</v>
      </c>
      <c r="N8391" t="s">
        <v>6787</v>
      </c>
      <c r="O8391" t="s">
        <v>6810</v>
      </c>
      <c r="P8391">
        <v>2549000</v>
      </c>
      <c r="Q8391" t="s">
        <v>6636</v>
      </c>
      <c r="R8391" t="s">
        <v>6636</v>
      </c>
      <c r="S8391" s="12"/>
      <c r="T8391" s="13"/>
      <c r="U8391" t="s">
        <v>6682</v>
      </c>
    </row>
    <row r="8392" spans="1:21" x14ac:dyDescent="0.25">
      <c r="A8392" t="s">
        <v>6637</v>
      </c>
      <c r="B8392" s="12">
        <v>41134</v>
      </c>
      <c r="C8392" t="s">
        <v>13586</v>
      </c>
      <c r="D8392" s="11">
        <v>46176.478506944397</v>
      </c>
      <c r="E8392" t="s">
        <v>13587</v>
      </c>
      <c r="F8392" t="s">
        <v>6617</v>
      </c>
      <c r="G8392" t="s">
        <v>13592</v>
      </c>
      <c r="H8392" t="s">
        <v>6531</v>
      </c>
      <c r="I8392" t="s">
        <v>65</v>
      </c>
      <c r="J8392" t="s">
        <v>67</v>
      </c>
      <c r="K8392" t="s">
        <v>13589</v>
      </c>
      <c r="L8392" t="s">
        <v>13590</v>
      </c>
      <c r="M8392" t="s">
        <v>13591</v>
      </c>
      <c r="N8392" t="s">
        <v>6787</v>
      </c>
      <c r="O8392" t="s">
        <v>6810</v>
      </c>
      <c r="P8392">
        <v>2549000</v>
      </c>
      <c r="Q8392" t="s">
        <v>6636</v>
      </c>
      <c r="R8392" t="s">
        <v>6636</v>
      </c>
      <c r="S8392" s="12"/>
      <c r="T8392" s="13"/>
      <c r="U8392" t="s">
        <v>6682</v>
      </c>
    </row>
    <row r="8393" spans="1:21" x14ac:dyDescent="0.25">
      <c r="A8393" t="s">
        <v>6637</v>
      </c>
      <c r="B8393" s="12">
        <v>41134</v>
      </c>
      <c r="C8393" t="s">
        <v>13586</v>
      </c>
      <c r="D8393" s="11">
        <v>46176.478506944397</v>
      </c>
      <c r="E8393" t="s">
        <v>13587</v>
      </c>
      <c r="F8393" t="s">
        <v>6617</v>
      </c>
      <c r="G8393" t="s">
        <v>13593</v>
      </c>
      <c r="H8393" t="s">
        <v>6531</v>
      </c>
      <c r="I8393" t="s">
        <v>65</v>
      </c>
      <c r="J8393" t="s">
        <v>67</v>
      </c>
      <c r="K8393" t="s">
        <v>13589</v>
      </c>
      <c r="L8393" t="s">
        <v>13590</v>
      </c>
      <c r="M8393" t="s">
        <v>13591</v>
      </c>
      <c r="N8393" t="s">
        <v>6787</v>
      </c>
      <c r="O8393" t="s">
        <v>6810</v>
      </c>
      <c r="P8393">
        <v>2549000</v>
      </c>
      <c r="Q8393" t="s">
        <v>6636</v>
      </c>
      <c r="R8393" t="s">
        <v>6636</v>
      </c>
      <c r="S8393" s="12"/>
      <c r="T8393" s="13"/>
      <c r="U8393" t="s">
        <v>6682</v>
      </c>
    </row>
    <row r="8394" spans="1:21" x14ac:dyDescent="0.25">
      <c r="A8394" t="s">
        <v>6619</v>
      </c>
      <c r="B8394" s="12">
        <v>41134</v>
      </c>
      <c r="C8394" t="s">
        <v>13586</v>
      </c>
      <c r="D8394" s="11">
        <v>46176.496724536999</v>
      </c>
      <c r="E8394" t="s">
        <v>13587</v>
      </c>
      <c r="F8394" t="s">
        <v>6617</v>
      </c>
      <c r="G8394" t="s">
        <v>13588</v>
      </c>
      <c r="H8394" t="s">
        <v>6531</v>
      </c>
      <c r="I8394" t="s">
        <v>65</v>
      </c>
      <c r="J8394" t="s">
        <v>67</v>
      </c>
      <c r="K8394" t="s">
        <v>13589</v>
      </c>
      <c r="L8394" t="s">
        <v>13590</v>
      </c>
      <c r="M8394" t="s">
        <v>13591</v>
      </c>
      <c r="N8394" t="s">
        <v>6787</v>
      </c>
      <c r="O8394" t="s">
        <v>6810</v>
      </c>
      <c r="P8394">
        <v>2549000</v>
      </c>
      <c r="Q8394" t="s">
        <v>6636</v>
      </c>
      <c r="R8394" t="s">
        <v>6636</v>
      </c>
      <c r="S8394" s="12"/>
      <c r="T8394" s="13"/>
      <c r="U8394" t="s">
        <v>6682</v>
      </c>
    </row>
    <row r="8395" spans="1:21" x14ac:dyDescent="0.25">
      <c r="A8395" t="s">
        <v>6619</v>
      </c>
      <c r="B8395" s="12">
        <v>41134</v>
      </c>
      <c r="C8395" t="s">
        <v>13586</v>
      </c>
      <c r="D8395" s="11">
        <v>46176.496724536999</v>
      </c>
      <c r="E8395" t="s">
        <v>13587</v>
      </c>
      <c r="F8395" t="s">
        <v>6617</v>
      </c>
      <c r="G8395" t="s">
        <v>13592</v>
      </c>
      <c r="H8395" t="s">
        <v>6531</v>
      </c>
      <c r="I8395" t="s">
        <v>65</v>
      </c>
      <c r="J8395" t="s">
        <v>67</v>
      </c>
      <c r="K8395" t="s">
        <v>13589</v>
      </c>
      <c r="L8395" t="s">
        <v>13590</v>
      </c>
      <c r="M8395" t="s">
        <v>13591</v>
      </c>
      <c r="N8395" t="s">
        <v>6787</v>
      </c>
      <c r="O8395" t="s">
        <v>6810</v>
      </c>
      <c r="P8395">
        <v>2549000</v>
      </c>
      <c r="Q8395" t="s">
        <v>6636</v>
      </c>
      <c r="R8395" t="s">
        <v>6636</v>
      </c>
      <c r="S8395" s="12"/>
      <c r="T8395" s="13"/>
      <c r="U8395" t="s">
        <v>6682</v>
      </c>
    </row>
    <row r="8396" spans="1:21" x14ac:dyDescent="0.25">
      <c r="A8396" t="s">
        <v>6619</v>
      </c>
      <c r="B8396" s="12">
        <v>41134</v>
      </c>
      <c r="C8396" t="s">
        <v>13586</v>
      </c>
      <c r="D8396" s="11">
        <v>46176.496724536999</v>
      </c>
      <c r="E8396" t="s">
        <v>13587</v>
      </c>
      <c r="F8396" t="s">
        <v>6617</v>
      </c>
      <c r="G8396" t="s">
        <v>13593</v>
      </c>
      <c r="H8396" t="s">
        <v>6531</v>
      </c>
      <c r="I8396" t="s">
        <v>65</v>
      </c>
      <c r="J8396" t="s">
        <v>67</v>
      </c>
      <c r="K8396" t="s">
        <v>13589</v>
      </c>
      <c r="L8396" t="s">
        <v>13590</v>
      </c>
      <c r="M8396" t="s">
        <v>13591</v>
      </c>
      <c r="N8396" t="s">
        <v>6787</v>
      </c>
      <c r="O8396" t="s">
        <v>6810</v>
      </c>
      <c r="P8396">
        <v>2549000</v>
      </c>
      <c r="Q8396" t="s">
        <v>6636</v>
      </c>
      <c r="R8396" t="s">
        <v>6636</v>
      </c>
      <c r="S8396" s="12"/>
      <c r="T8396" s="13"/>
      <c r="U8396" t="s">
        <v>6682</v>
      </c>
    </row>
    <row r="8397" spans="1:21" x14ac:dyDescent="0.25">
      <c r="A8397" t="s">
        <v>6637</v>
      </c>
      <c r="B8397" s="12">
        <v>41347</v>
      </c>
      <c r="C8397" t="s">
        <v>13594</v>
      </c>
      <c r="D8397" s="11">
        <v>46179.913090277798</v>
      </c>
      <c r="E8397" t="s">
        <v>13595</v>
      </c>
      <c r="F8397" t="s">
        <v>6617</v>
      </c>
      <c r="G8397" t="s">
        <v>13588</v>
      </c>
      <c r="H8397" t="s">
        <v>6531</v>
      </c>
      <c r="I8397" t="s">
        <v>55</v>
      </c>
      <c r="J8397" t="s">
        <v>732</v>
      </c>
      <c r="K8397" t="s">
        <v>13596</v>
      </c>
      <c r="L8397" t="s">
        <v>13590</v>
      </c>
      <c r="M8397" t="s">
        <v>13597</v>
      </c>
      <c r="N8397" t="s">
        <v>6787</v>
      </c>
      <c r="O8397" t="s">
        <v>6798</v>
      </c>
      <c r="P8397">
        <v>2249000</v>
      </c>
      <c r="Q8397" t="s">
        <v>6636</v>
      </c>
      <c r="R8397" t="s">
        <v>6636</v>
      </c>
      <c r="S8397" s="12"/>
      <c r="T8397" s="13"/>
      <c r="U8397" t="s">
        <v>6636</v>
      </c>
    </row>
    <row r="8398" spans="1:21" x14ac:dyDescent="0.25">
      <c r="A8398" t="s">
        <v>6637</v>
      </c>
      <c r="B8398" s="12">
        <v>41347</v>
      </c>
      <c r="C8398" t="s">
        <v>13594</v>
      </c>
      <c r="D8398" s="11">
        <v>46179.913090277798</v>
      </c>
      <c r="E8398" t="s">
        <v>13595</v>
      </c>
      <c r="F8398" t="s">
        <v>6617</v>
      </c>
      <c r="G8398" t="s">
        <v>13592</v>
      </c>
      <c r="H8398" t="s">
        <v>6531</v>
      </c>
      <c r="I8398" t="s">
        <v>55</v>
      </c>
      <c r="J8398" t="s">
        <v>732</v>
      </c>
      <c r="K8398" t="s">
        <v>13596</v>
      </c>
      <c r="L8398" t="s">
        <v>13590</v>
      </c>
      <c r="M8398" t="s">
        <v>13597</v>
      </c>
      <c r="N8398" t="s">
        <v>6787</v>
      </c>
      <c r="O8398" t="s">
        <v>6798</v>
      </c>
      <c r="P8398">
        <v>2249000</v>
      </c>
      <c r="Q8398" t="s">
        <v>6636</v>
      </c>
      <c r="R8398" t="s">
        <v>6636</v>
      </c>
      <c r="S8398" s="12"/>
      <c r="T8398" s="13"/>
      <c r="U8398" t="s">
        <v>6636</v>
      </c>
    </row>
    <row r="8399" spans="1:21" x14ac:dyDescent="0.25">
      <c r="A8399" t="s">
        <v>6637</v>
      </c>
      <c r="B8399" s="12">
        <v>41347</v>
      </c>
      <c r="C8399" t="s">
        <v>13594</v>
      </c>
      <c r="D8399" s="11">
        <v>46179.913090277798</v>
      </c>
      <c r="E8399" t="s">
        <v>13595</v>
      </c>
      <c r="F8399" t="s">
        <v>6617</v>
      </c>
      <c r="G8399" t="s">
        <v>13593</v>
      </c>
      <c r="H8399" t="s">
        <v>6531</v>
      </c>
      <c r="I8399" t="s">
        <v>55</v>
      </c>
      <c r="J8399" t="s">
        <v>732</v>
      </c>
      <c r="K8399" t="s">
        <v>13596</v>
      </c>
      <c r="L8399" t="s">
        <v>13590</v>
      </c>
      <c r="M8399" t="s">
        <v>13597</v>
      </c>
      <c r="N8399" t="s">
        <v>6787</v>
      </c>
      <c r="O8399" t="s">
        <v>6798</v>
      </c>
      <c r="P8399">
        <v>2249000</v>
      </c>
      <c r="Q8399" t="s">
        <v>6636</v>
      </c>
      <c r="R8399" t="s">
        <v>6636</v>
      </c>
      <c r="S8399" s="12"/>
      <c r="T8399" s="13"/>
      <c r="U8399" t="s">
        <v>6636</v>
      </c>
    </row>
    <row r="8400" spans="1:21" x14ac:dyDescent="0.25">
      <c r="A8400" t="s">
        <v>6637</v>
      </c>
      <c r="B8400" s="12">
        <v>41340</v>
      </c>
      <c r="C8400" t="s">
        <v>13598</v>
      </c>
      <c r="D8400" s="11">
        <v>46180.737500000003</v>
      </c>
      <c r="E8400" t="s">
        <v>13599</v>
      </c>
      <c r="F8400" t="s">
        <v>6617</v>
      </c>
      <c r="G8400" t="s">
        <v>13588</v>
      </c>
      <c r="H8400" t="s">
        <v>6531</v>
      </c>
      <c r="I8400" t="s">
        <v>55</v>
      </c>
      <c r="J8400" t="s">
        <v>643</v>
      </c>
      <c r="K8400" t="s">
        <v>13600</v>
      </c>
      <c r="L8400" t="s">
        <v>13590</v>
      </c>
      <c r="M8400" t="s">
        <v>13601</v>
      </c>
      <c r="N8400" t="s">
        <v>6787</v>
      </c>
      <c r="O8400" t="s">
        <v>13602</v>
      </c>
      <c r="P8400">
        <v>4599000</v>
      </c>
      <c r="Q8400" t="s">
        <v>6636</v>
      </c>
      <c r="R8400" t="s">
        <v>6636</v>
      </c>
      <c r="S8400" s="12"/>
      <c r="T8400" s="13"/>
      <c r="U8400" t="s">
        <v>6920</v>
      </c>
    </row>
    <row r="8401" spans="1:21" x14ac:dyDescent="0.25">
      <c r="A8401" t="s">
        <v>6637</v>
      </c>
      <c r="B8401" s="12">
        <v>41340</v>
      </c>
      <c r="C8401" t="s">
        <v>13598</v>
      </c>
      <c r="D8401" s="11">
        <v>46180.737500000003</v>
      </c>
      <c r="E8401" t="s">
        <v>13599</v>
      </c>
      <c r="F8401" t="s">
        <v>6617</v>
      </c>
      <c r="G8401" t="s">
        <v>13592</v>
      </c>
      <c r="H8401" t="s">
        <v>6531</v>
      </c>
      <c r="I8401" t="s">
        <v>55</v>
      </c>
      <c r="J8401" t="s">
        <v>643</v>
      </c>
      <c r="K8401" t="s">
        <v>13600</v>
      </c>
      <c r="L8401" t="s">
        <v>13590</v>
      </c>
      <c r="M8401" t="s">
        <v>13601</v>
      </c>
      <c r="N8401" t="s">
        <v>6787</v>
      </c>
      <c r="O8401" t="s">
        <v>13602</v>
      </c>
      <c r="P8401">
        <v>4599000</v>
      </c>
      <c r="Q8401" t="s">
        <v>6636</v>
      </c>
      <c r="R8401" t="s">
        <v>6636</v>
      </c>
      <c r="S8401" s="12"/>
      <c r="T8401" s="13"/>
      <c r="U8401" t="s">
        <v>6920</v>
      </c>
    </row>
    <row r="8402" spans="1:21" x14ac:dyDescent="0.25">
      <c r="A8402" t="s">
        <v>6637</v>
      </c>
      <c r="B8402" s="12">
        <v>41340</v>
      </c>
      <c r="C8402" t="s">
        <v>13598</v>
      </c>
      <c r="D8402" s="11">
        <v>46180.737500000003</v>
      </c>
      <c r="E8402" t="s">
        <v>13599</v>
      </c>
      <c r="F8402" t="s">
        <v>6617</v>
      </c>
      <c r="G8402" t="s">
        <v>13593</v>
      </c>
      <c r="H8402" t="s">
        <v>6531</v>
      </c>
      <c r="I8402" t="s">
        <v>55</v>
      </c>
      <c r="J8402" t="s">
        <v>643</v>
      </c>
      <c r="K8402" t="s">
        <v>13600</v>
      </c>
      <c r="L8402" t="s">
        <v>13590</v>
      </c>
      <c r="M8402" t="s">
        <v>13601</v>
      </c>
      <c r="N8402" t="s">
        <v>6787</v>
      </c>
      <c r="O8402" t="s">
        <v>13602</v>
      </c>
      <c r="P8402">
        <v>4599000</v>
      </c>
      <c r="Q8402" t="s">
        <v>6636</v>
      </c>
      <c r="R8402" t="s">
        <v>6636</v>
      </c>
      <c r="S8402" s="12"/>
      <c r="T8402" s="13"/>
      <c r="U8402" t="s">
        <v>6920</v>
      </c>
    </row>
    <row r="8403" spans="1:21" x14ac:dyDescent="0.25">
      <c r="A8403" t="s">
        <v>6619</v>
      </c>
      <c r="B8403" s="12">
        <v>41340</v>
      </c>
      <c r="C8403" t="s">
        <v>13598</v>
      </c>
      <c r="D8403" s="11">
        <v>46180.7902314815</v>
      </c>
      <c r="E8403" t="s">
        <v>13599</v>
      </c>
      <c r="F8403" t="s">
        <v>6617</v>
      </c>
      <c r="G8403" t="s">
        <v>13588</v>
      </c>
      <c r="H8403" t="s">
        <v>6531</v>
      </c>
      <c r="I8403" t="s">
        <v>55</v>
      </c>
      <c r="J8403" t="s">
        <v>643</v>
      </c>
      <c r="K8403" t="s">
        <v>13600</v>
      </c>
      <c r="L8403" t="s">
        <v>13590</v>
      </c>
      <c r="M8403" t="s">
        <v>13601</v>
      </c>
      <c r="N8403" t="s">
        <v>6787</v>
      </c>
      <c r="O8403" t="s">
        <v>13602</v>
      </c>
      <c r="P8403">
        <v>4599000</v>
      </c>
      <c r="Q8403" t="s">
        <v>6636</v>
      </c>
      <c r="R8403" t="s">
        <v>6636</v>
      </c>
      <c r="S8403" s="12"/>
      <c r="T8403" s="13"/>
      <c r="U8403" t="s">
        <v>6920</v>
      </c>
    </row>
    <row r="8404" spans="1:21" x14ac:dyDescent="0.25">
      <c r="A8404" t="s">
        <v>6619</v>
      </c>
      <c r="B8404" s="12">
        <v>41340</v>
      </c>
      <c r="C8404" t="s">
        <v>13598</v>
      </c>
      <c r="D8404" s="11">
        <v>46180.7902314815</v>
      </c>
      <c r="E8404" t="s">
        <v>13599</v>
      </c>
      <c r="F8404" t="s">
        <v>6617</v>
      </c>
      <c r="G8404" t="s">
        <v>13592</v>
      </c>
      <c r="H8404" t="s">
        <v>6531</v>
      </c>
      <c r="I8404" t="s">
        <v>55</v>
      </c>
      <c r="J8404" t="s">
        <v>643</v>
      </c>
      <c r="K8404" t="s">
        <v>13600</v>
      </c>
      <c r="L8404" t="s">
        <v>13590</v>
      </c>
      <c r="M8404" t="s">
        <v>13601</v>
      </c>
      <c r="N8404" t="s">
        <v>6787</v>
      </c>
      <c r="O8404" t="s">
        <v>13602</v>
      </c>
      <c r="P8404">
        <v>4599000</v>
      </c>
      <c r="Q8404" t="s">
        <v>6636</v>
      </c>
      <c r="R8404" t="s">
        <v>6636</v>
      </c>
      <c r="S8404" s="12"/>
      <c r="T8404" s="13"/>
      <c r="U8404" t="s">
        <v>6920</v>
      </c>
    </row>
    <row r="8405" spans="1:21" x14ac:dyDescent="0.25">
      <c r="A8405" t="s">
        <v>6619</v>
      </c>
      <c r="B8405" s="12">
        <v>41340</v>
      </c>
      <c r="C8405" t="s">
        <v>13598</v>
      </c>
      <c r="D8405" s="11">
        <v>46180.7902314815</v>
      </c>
      <c r="E8405" t="s">
        <v>13599</v>
      </c>
      <c r="F8405" t="s">
        <v>6617</v>
      </c>
      <c r="G8405" t="s">
        <v>13593</v>
      </c>
      <c r="H8405" t="s">
        <v>6531</v>
      </c>
      <c r="I8405" t="s">
        <v>55</v>
      </c>
      <c r="J8405" t="s">
        <v>643</v>
      </c>
      <c r="K8405" t="s">
        <v>13600</v>
      </c>
      <c r="L8405" t="s">
        <v>13590</v>
      </c>
      <c r="M8405" t="s">
        <v>13601</v>
      </c>
      <c r="N8405" t="s">
        <v>6787</v>
      </c>
      <c r="O8405" t="s">
        <v>13602</v>
      </c>
      <c r="P8405">
        <v>4599000</v>
      </c>
      <c r="Q8405" t="s">
        <v>6636</v>
      </c>
      <c r="R8405" t="s">
        <v>6636</v>
      </c>
      <c r="S8405" s="12"/>
      <c r="T8405" s="13"/>
      <c r="U8405" t="s">
        <v>6920</v>
      </c>
    </row>
    <row r="8406" spans="1:21" x14ac:dyDescent="0.25">
      <c r="A8406" t="s">
        <v>6619</v>
      </c>
      <c r="B8406" s="12">
        <v>41347</v>
      </c>
      <c r="C8406" t="s">
        <v>13594</v>
      </c>
      <c r="D8406" s="11">
        <v>46180.839259259301</v>
      </c>
      <c r="E8406" t="s">
        <v>13595</v>
      </c>
      <c r="F8406" t="s">
        <v>6617</v>
      </c>
      <c r="G8406" t="s">
        <v>13588</v>
      </c>
      <c r="H8406" t="s">
        <v>6531</v>
      </c>
      <c r="I8406" t="s">
        <v>55</v>
      </c>
      <c r="J8406" t="s">
        <v>732</v>
      </c>
      <c r="K8406" t="s">
        <v>13596</v>
      </c>
      <c r="L8406" t="s">
        <v>13590</v>
      </c>
      <c r="M8406" t="s">
        <v>13597</v>
      </c>
      <c r="N8406" t="s">
        <v>6787</v>
      </c>
      <c r="O8406" t="s">
        <v>6798</v>
      </c>
      <c r="P8406">
        <v>2249000</v>
      </c>
      <c r="Q8406" t="s">
        <v>6636</v>
      </c>
      <c r="R8406" t="s">
        <v>6636</v>
      </c>
      <c r="S8406" s="12"/>
      <c r="T8406" s="13"/>
      <c r="U8406" t="s">
        <v>6636</v>
      </c>
    </row>
    <row r="8407" spans="1:21" x14ac:dyDescent="0.25">
      <c r="A8407" t="s">
        <v>6619</v>
      </c>
      <c r="B8407" s="12">
        <v>41347</v>
      </c>
      <c r="C8407" t="s">
        <v>13594</v>
      </c>
      <c r="D8407" s="11">
        <v>46180.839259259301</v>
      </c>
      <c r="E8407" t="s">
        <v>13595</v>
      </c>
      <c r="F8407" t="s">
        <v>6617</v>
      </c>
      <c r="G8407" t="s">
        <v>13592</v>
      </c>
      <c r="H8407" t="s">
        <v>6531</v>
      </c>
      <c r="I8407" t="s">
        <v>55</v>
      </c>
      <c r="J8407" t="s">
        <v>732</v>
      </c>
      <c r="K8407" t="s">
        <v>13596</v>
      </c>
      <c r="L8407" t="s">
        <v>13590</v>
      </c>
      <c r="M8407" t="s">
        <v>13597</v>
      </c>
      <c r="N8407" t="s">
        <v>6787</v>
      </c>
      <c r="O8407" t="s">
        <v>6798</v>
      </c>
      <c r="P8407">
        <v>2249000</v>
      </c>
      <c r="Q8407" t="s">
        <v>6636</v>
      </c>
      <c r="R8407" t="s">
        <v>6636</v>
      </c>
      <c r="S8407" s="12"/>
      <c r="T8407" s="13"/>
      <c r="U8407" t="s">
        <v>6636</v>
      </c>
    </row>
    <row r="8408" spans="1:21" x14ac:dyDescent="0.25">
      <c r="A8408" t="s">
        <v>6619</v>
      </c>
      <c r="B8408" s="12">
        <v>41347</v>
      </c>
      <c r="C8408" t="s">
        <v>13594</v>
      </c>
      <c r="D8408" s="11">
        <v>46180.839259259301</v>
      </c>
      <c r="E8408" t="s">
        <v>13595</v>
      </c>
      <c r="F8408" t="s">
        <v>6617</v>
      </c>
      <c r="G8408" t="s">
        <v>13593</v>
      </c>
      <c r="H8408" t="s">
        <v>6531</v>
      </c>
      <c r="I8408" t="s">
        <v>55</v>
      </c>
      <c r="J8408" t="s">
        <v>732</v>
      </c>
      <c r="K8408" t="s">
        <v>13596</v>
      </c>
      <c r="L8408" t="s">
        <v>13590</v>
      </c>
      <c r="M8408" t="s">
        <v>13597</v>
      </c>
      <c r="N8408" t="s">
        <v>6787</v>
      </c>
      <c r="O8408" t="s">
        <v>6798</v>
      </c>
      <c r="P8408">
        <v>2249000</v>
      </c>
      <c r="Q8408" t="s">
        <v>6636</v>
      </c>
      <c r="R8408" t="s">
        <v>6636</v>
      </c>
      <c r="S8408" s="12"/>
      <c r="T8408" s="13"/>
      <c r="U8408" t="s">
        <v>6636</v>
      </c>
    </row>
    <row r="8409" spans="1:21" x14ac:dyDescent="0.25">
      <c r="A8409" t="s">
        <v>6637</v>
      </c>
      <c r="B8409" s="12">
        <v>41519</v>
      </c>
      <c r="C8409" t="s">
        <v>13474</v>
      </c>
      <c r="D8409" s="11">
        <v>46183.609953703701</v>
      </c>
      <c r="E8409" t="s">
        <v>13475</v>
      </c>
      <c r="F8409" t="s">
        <v>6617</v>
      </c>
      <c r="G8409" t="s">
        <v>13588</v>
      </c>
      <c r="H8409" t="s">
        <v>6531</v>
      </c>
      <c r="I8409" t="s">
        <v>65</v>
      </c>
      <c r="J8409" t="s">
        <v>636</v>
      </c>
      <c r="K8409" t="s">
        <v>13603</v>
      </c>
      <c r="L8409" t="s">
        <v>13590</v>
      </c>
      <c r="M8409" t="s">
        <v>13604</v>
      </c>
      <c r="N8409" t="s">
        <v>6787</v>
      </c>
      <c r="O8409" t="s">
        <v>6835</v>
      </c>
      <c r="P8409">
        <v>3249000</v>
      </c>
      <c r="Q8409" t="s">
        <v>6636</v>
      </c>
      <c r="R8409" t="s">
        <v>6636</v>
      </c>
      <c r="S8409" s="12"/>
      <c r="T8409" s="13"/>
      <c r="U8409" t="s">
        <v>6636</v>
      </c>
    </row>
    <row r="8410" spans="1:21" x14ac:dyDescent="0.25">
      <c r="A8410" t="s">
        <v>6637</v>
      </c>
      <c r="B8410" s="12">
        <v>41519</v>
      </c>
      <c r="C8410" t="s">
        <v>13474</v>
      </c>
      <c r="D8410" s="11">
        <v>46183.609953703701</v>
      </c>
      <c r="E8410" t="s">
        <v>13475</v>
      </c>
      <c r="F8410" t="s">
        <v>6617</v>
      </c>
      <c r="G8410" t="s">
        <v>13592</v>
      </c>
      <c r="H8410" t="s">
        <v>6531</v>
      </c>
      <c r="I8410" t="s">
        <v>65</v>
      </c>
      <c r="J8410" t="s">
        <v>636</v>
      </c>
      <c r="K8410" t="s">
        <v>13603</v>
      </c>
      <c r="L8410" t="s">
        <v>13590</v>
      </c>
      <c r="M8410" t="s">
        <v>13604</v>
      </c>
      <c r="N8410" t="s">
        <v>6787</v>
      </c>
      <c r="O8410" t="s">
        <v>6835</v>
      </c>
      <c r="P8410">
        <v>3249000</v>
      </c>
      <c r="Q8410" t="s">
        <v>6636</v>
      </c>
      <c r="R8410" t="s">
        <v>6636</v>
      </c>
      <c r="S8410" s="12"/>
      <c r="T8410" s="13"/>
      <c r="U8410" t="s">
        <v>6636</v>
      </c>
    </row>
    <row r="8411" spans="1:21" x14ac:dyDescent="0.25">
      <c r="A8411" t="s">
        <v>6637</v>
      </c>
      <c r="B8411" s="12">
        <v>41519</v>
      </c>
      <c r="C8411" t="s">
        <v>13474</v>
      </c>
      <c r="D8411" s="11">
        <v>46183.609953703701</v>
      </c>
      <c r="E8411" t="s">
        <v>13475</v>
      </c>
      <c r="F8411" t="s">
        <v>6617</v>
      </c>
      <c r="G8411" t="s">
        <v>13593</v>
      </c>
      <c r="H8411" t="s">
        <v>6531</v>
      </c>
      <c r="I8411" t="s">
        <v>65</v>
      </c>
      <c r="J8411" t="s">
        <v>636</v>
      </c>
      <c r="K8411" t="s">
        <v>13603</v>
      </c>
      <c r="L8411" t="s">
        <v>13590</v>
      </c>
      <c r="M8411" t="s">
        <v>13604</v>
      </c>
      <c r="N8411" t="s">
        <v>6787</v>
      </c>
      <c r="O8411" t="s">
        <v>6835</v>
      </c>
      <c r="P8411">
        <v>3249000</v>
      </c>
      <c r="Q8411" t="s">
        <v>6636</v>
      </c>
      <c r="R8411" t="s">
        <v>6636</v>
      </c>
      <c r="S8411" s="12"/>
      <c r="T8411" s="13"/>
      <c r="U8411" t="s">
        <v>6636</v>
      </c>
    </row>
    <row r="8412" spans="1:21" x14ac:dyDescent="0.25">
      <c r="A8412" t="s">
        <v>6619</v>
      </c>
      <c r="B8412" s="12">
        <v>41519</v>
      </c>
      <c r="C8412" t="s">
        <v>13474</v>
      </c>
      <c r="D8412" s="11">
        <v>46184.418518518498</v>
      </c>
      <c r="E8412" t="s">
        <v>13475</v>
      </c>
      <c r="F8412" t="s">
        <v>6617</v>
      </c>
      <c r="G8412" t="s">
        <v>13588</v>
      </c>
      <c r="H8412" t="s">
        <v>6531</v>
      </c>
      <c r="I8412" t="s">
        <v>65</v>
      </c>
      <c r="J8412" t="s">
        <v>636</v>
      </c>
      <c r="K8412" t="s">
        <v>13603</v>
      </c>
      <c r="L8412" t="s">
        <v>13590</v>
      </c>
      <c r="M8412" t="s">
        <v>13604</v>
      </c>
      <c r="N8412" t="s">
        <v>6787</v>
      </c>
      <c r="O8412" t="s">
        <v>6835</v>
      </c>
      <c r="P8412">
        <v>3249000</v>
      </c>
      <c r="Q8412" t="s">
        <v>6636</v>
      </c>
      <c r="R8412" t="s">
        <v>6636</v>
      </c>
      <c r="S8412" s="12"/>
      <c r="T8412" s="13"/>
      <c r="U8412" t="s">
        <v>6636</v>
      </c>
    </row>
    <row r="8413" spans="1:21" x14ac:dyDescent="0.25">
      <c r="A8413" t="s">
        <v>6619</v>
      </c>
      <c r="B8413" s="12">
        <v>41519</v>
      </c>
      <c r="C8413" t="s">
        <v>13474</v>
      </c>
      <c r="D8413" s="11">
        <v>46184.418518518498</v>
      </c>
      <c r="E8413" t="s">
        <v>13475</v>
      </c>
      <c r="F8413" t="s">
        <v>6617</v>
      </c>
      <c r="G8413" t="s">
        <v>13592</v>
      </c>
      <c r="H8413" t="s">
        <v>6531</v>
      </c>
      <c r="I8413" t="s">
        <v>65</v>
      </c>
      <c r="J8413" t="s">
        <v>636</v>
      </c>
      <c r="K8413" t="s">
        <v>13603</v>
      </c>
      <c r="L8413" t="s">
        <v>13590</v>
      </c>
      <c r="M8413" t="s">
        <v>13604</v>
      </c>
      <c r="N8413" t="s">
        <v>6787</v>
      </c>
      <c r="O8413" t="s">
        <v>6835</v>
      </c>
      <c r="P8413">
        <v>3249000</v>
      </c>
      <c r="Q8413" t="s">
        <v>6636</v>
      </c>
      <c r="R8413" t="s">
        <v>6636</v>
      </c>
      <c r="S8413" s="12"/>
      <c r="T8413" s="13"/>
      <c r="U8413" t="s">
        <v>6636</v>
      </c>
    </row>
    <row r="8414" spans="1:21" x14ac:dyDescent="0.25">
      <c r="A8414" t="s">
        <v>6619</v>
      </c>
      <c r="B8414" s="12">
        <v>41519</v>
      </c>
      <c r="C8414" t="s">
        <v>13474</v>
      </c>
      <c r="D8414" s="11">
        <v>46184.418518518498</v>
      </c>
      <c r="E8414" t="s">
        <v>13475</v>
      </c>
      <c r="F8414" t="s">
        <v>6617</v>
      </c>
      <c r="G8414" t="s">
        <v>13593</v>
      </c>
      <c r="H8414" t="s">
        <v>6531</v>
      </c>
      <c r="I8414" t="s">
        <v>65</v>
      </c>
      <c r="J8414" t="s">
        <v>636</v>
      </c>
      <c r="K8414" t="s">
        <v>13603</v>
      </c>
      <c r="L8414" t="s">
        <v>13590</v>
      </c>
      <c r="M8414" t="s">
        <v>13604</v>
      </c>
      <c r="N8414" t="s">
        <v>6787</v>
      </c>
      <c r="O8414" t="s">
        <v>6835</v>
      </c>
      <c r="P8414">
        <v>3249000</v>
      </c>
      <c r="Q8414" t="s">
        <v>6636</v>
      </c>
      <c r="R8414" t="s">
        <v>6636</v>
      </c>
      <c r="S8414" s="12"/>
      <c r="T8414" s="13"/>
      <c r="U8414" t="s">
        <v>6636</v>
      </c>
    </row>
    <row r="8415" spans="1:21" x14ac:dyDescent="0.25">
      <c r="A8415" t="s">
        <v>6637</v>
      </c>
      <c r="B8415" s="12">
        <v>41722</v>
      </c>
      <c r="C8415" t="s">
        <v>13605</v>
      </c>
      <c r="D8415" s="11">
        <v>46186.935648148101</v>
      </c>
      <c r="E8415" t="s">
        <v>13606</v>
      </c>
      <c r="F8415" t="s">
        <v>6617</v>
      </c>
      <c r="G8415" t="s">
        <v>13588</v>
      </c>
      <c r="H8415" t="s">
        <v>6531</v>
      </c>
      <c r="I8415" t="s">
        <v>55</v>
      </c>
      <c r="J8415" t="s">
        <v>372</v>
      </c>
      <c r="K8415" t="s">
        <v>13607</v>
      </c>
      <c r="L8415" t="s">
        <v>13590</v>
      </c>
      <c r="M8415" t="s">
        <v>13608</v>
      </c>
      <c r="N8415" t="s">
        <v>6787</v>
      </c>
      <c r="O8415" t="s">
        <v>6788</v>
      </c>
      <c r="P8415">
        <v>3699000</v>
      </c>
      <c r="Q8415" t="s">
        <v>6636</v>
      </c>
      <c r="R8415" t="s">
        <v>6636</v>
      </c>
      <c r="S8415" s="12"/>
      <c r="T8415" s="13"/>
      <c r="U8415" t="s">
        <v>6682</v>
      </c>
    </row>
    <row r="8416" spans="1:21" x14ac:dyDescent="0.25">
      <c r="A8416" t="s">
        <v>6637</v>
      </c>
      <c r="B8416" s="12">
        <v>41722</v>
      </c>
      <c r="C8416" t="s">
        <v>13605</v>
      </c>
      <c r="D8416" s="11">
        <v>46186.935648148101</v>
      </c>
      <c r="E8416" t="s">
        <v>13606</v>
      </c>
      <c r="F8416" t="s">
        <v>6617</v>
      </c>
      <c r="G8416" t="s">
        <v>13592</v>
      </c>
      <c r="H8416" t="s">
        <v>6531</v>
      </c>
      <c r="I8416" t="s">
        <v>55</v>
      </c>
      <c r="J8416" t="s">
        <v>372</v>
      </c>
      <c r="K8416" t="s">
        <v>13607</v>
      </c>
      <c r="L8416" t="s">
        <v>13590</v>
      </c>
      <c r="M8416" t="s">
        <v>13608</v>
      </c>
      <c r="N8416" t="s">
        <v>6787</v>
      </c>
      <c r="O8416" t="s">
        <v>6788</v>
      </c>
      <c r="P8416">
        <v>3699000</v>
      </c>
      <c r="Q8416" t="s">
        <v>6636</v>
      </c>
      <c r="R8416" t="s">
        <v>6636</v>
      </c>
      <c r="S8416" s="12"/>
      <c r="T8416" s="13"/>
      <c r="U8416" t="s">
        <v>6682</v>
      </c>
    </row>
    <row r="8417" spans="1:21" x14ac:dyDescent="0.25">
      <c r="A8417" t="s">
        <v>6637</v>
      </c>
      <c r="B8417" s="12">
        <v>41722</v>
      </c>
      <c r="C8417" t="s">
        <v>13605</v>
      </c>
      <c r="D8417" s="11">
        <v>46186.935648148101</v>
      </c>
      <c r="E8417" t="s">
        <v>13606</v>
      </c>
      <c r="F8417" t="s">
        <v>6617</v>
      </c>
      <c r="G8417" t="s">
        <v>13593</v>
      </c>
      <c r="H8417" t="s">
        <v>6531</v>
      </c>
      <c r="I8417" t="s">
        <v>55</v>
      </c>
      <c r="J8417" t="s">
        <v>372</v>
      </c>
      <c r="K8417" t="s">
        <v>13607</v>
      </c>
      <c r="L8417" t="s">
        <v>13590</v>
      </c>
      <c r="M8417" t="s">
        <v>13608</v>
      </c>
      <c r="N8417" t="s">
        <v>6787</v>
      </c>
      <c r="O8417" t="s">
        <v>6788</v>
      </c>
      <c r="P8417">
        <v>3699000</v>
      </c>
      <c r="Q8417" t="s">
        <v>6636</v>
      </c>
      <c r="R8417" t="s">
        <v>6636</v>
      </c>
      <c r="S8417" s="12"/>
      <c r="T8417" s="13"/>
      <c r="U8417" t="s">
        <v>6682</v>
      </c>
    </row>
    <row r="8418" spans="1:21" x14ac:dyDescent="0.25">
      <c r="A8418" t="s">
        <v>6619</v>
      </c>
      <c r="B8418" s="12">
        <v>41722</v>
      </c>
      <c r="C8418" t="s">
        <v>13605</v>
      </c>
      <c r="D8418" s="11">
        <v>46187.431701388901</v>
      </c>
      <c r="E8418" t="s">
        <v>13606</v>
      </c>
      <c r="F8418" t="s">
        <v>6617</v>
      </c>
      <c r="G8418" t="s">
        <v>13588</v>
      </c>
      <c r="H8418" t="s">
        <v>6531</v>
      </c>
      <c r="I8418" t="s">
        <v>55</v>
      </c>
      <c r="J8418" t="s">
        <v>372</v>
      </c>
      <c r="K8418" t="s">
        <v>13607</v>
      </c>
      <c r="L8418" t="s">
        <v>13590</v>
      </c>
      <c r="M8418" t="s">
        <v>13608</v>
      </c>
      <c r="N8418" t="s">
        <v>6787</v>
      </c>
      <c r="O8418" t="s">
        <v>6788</v>
      </c>
      <c r="P8418">
        <v>3699000</v>
      </c>
      <c r="Q8418" t="s">
        <v>6636</v>
      </c>
      <c r="R8418" t="s">
        <v>6636</v>
      </c>
      <c r="S8418" s="12"/>
      <c r="T8418" s="13"/>
      <c r="U8418" t="s">
        <v>6682</v>
      </c>
    </row>
    <row r="8419" spans="1:21" x14ac:dyDescent="0.25">
      <c r="A8419" t="s">
        <v>6619</v>
      </c>
      <c r="B8419" s="12">
        <v>41722</v>
      </c>
      <c r="C8419" t="s">
        <v>13605</v>
      </c>
      <c r="D8419" s="11">
        <v>46187.431701388901</v>
      </c>
      <c r="E8419" t="s">
        <v>13606</v>
      </c>
      <c r="F8419" t="s">
        <v>6617</v>
      </c>
      <c r="G8419" t="s">
        <v>13592</v>
      </c>
      <c r="H8419" t="s">
        <v>6531</v>
      </c>
      <c r="I8419" t="s">
        <v>55</v>
      </c>
      <c r="J8419" t="s">
        <v>372</v>
      </c>
      <c r="K8419" t="s">
        <v>13607</v>
      </c>
      <c r="L8419" t="s">
        <v>13590</v>
      </c>
      <c r="M8419" t="s">
        <v>13608</v>
      </c>
      <c r="N8419" t="s">
        <v>6787</v>
      </c>
      <c r="O8419" t="s">
        <v>6788</v>
      </c>
      <c r="P8419">
        <v>3699000</v>
      </c>
      <c r="Q8419" t="s">
        <v>6636</v>
      </c>
      <c r="R8419" t="s">
        <v>6636</v>
      </c>
      <c r="S8419" s="12"/>
      <c r="T8419" s="13"/>
      <c r="U8419" t="s">
        <v>6682</v>
      </c>
    </row>
    <row r="8420" spans="1:21" x14ac:dyDescent="0.25">
      <c r="A8420" t="s">
        <v>6619</v>
      </c>
      <c r="B8420" s="12">
        <v>41722</v>
      </c>
      <c r="C8420" t="s">
        <v>13605</v>
      </c>
      <c r="D8420" s="11">
        <v>46187.431701388901</v>
      </c>
      <c r="E8420" t="s">
        <v>13606</v>
      </c>
      <c r="F8420" t="s">
        <v>6617</v>
      </c>
      <c r="G8420" t="s">
        <v>13593</v>
      </c>
      <c r="H8420" t="s">
        <v>6531</v>
      </c>
      <c r="I8420" t="s">
        <v>55</v>
      </c>
      <c r="J8420" t="s">
        <v>372</v>
      </c>
      <c r="K8420" t="s">
        <v>13607</v>
      </c>
      <c r="L8420" t="s">
        <v>13590</v>
      </c>
      <c r="M8420" t="s">
        <v>13608</v>
      </c>
      <c r="N8420" t="s">
        <v>6787</v>
      </c>
      <c r="O8420" t="s">
        <v>6788</v>
      </c>
      <c r="P8420">
        <v>3699000</v>
      </c>
      <c r="Q8420" t="s">
        <v>6636</v>
      </c>
      <c r="R8420" t="s">
        <v>6636</v>
      </c>
      <c r="S8420" s="12"/>
      <c r="T8420" s="13"/>
      <c r="U8420" t="s">
        <v>6682</v>
      </c>
    </row>
    <row r="8421" spans="1:21" x14ac:dyDescent="0.25">
      <c r="A8421" t="s">
        <v>6637</v>
      </c>
      <c r="B8421" s="12">
        <v>41988</v>
      </c>
      <c r="C8421" t="s">
        <v>13609</v>
      </c>
      <c r="D8421" s="11">
        <v>46190.934143518498</v>
      </c>
      <c r="E8421" t="s">
        <v>13610</v>
      </c>
      <c r="F8421" t="s">
        <v>6617</v>
      </c>
      <c r="G8421" t="s">
        <v>13588</v>
      </c>
      <c r="H8421" t="s">
        <v>6531</v>
      </c>
      <c r="I8421" t="s">
        <v>6636</v>
      </c>
      <c r="J8421" t="s">
        <v>6636</v>
      </c>
      <c r="K8421" t="s">
        <v>13611</v>
      </c>
      <c r="L8421" t="s">
        <v>13590</v>
      </c>
      <c r="M8421" t="s">
        <v>13612</v>
      </c>
      <c r="N8421" t="s">
        <v>6787</v>
      </c>
      <c r="O8421" t="s">
        <v>6810</v>
      </c>
      <c r="P8421">
        <v>2849000</v>
      </c>
      <c r="Q8421" t="s">
        <v>6636</v>
      </c>
      <c r="R8421" t="s">
        <v>6636</v>
      </c>
      <c r="S8421" s="12"/>
      <c r="T8421" s="13"/>
      <c r="U8421" t="s">
        <v>7460</v>
      </c>
    </row>
    <row r="8422" spans="1:21" x14ac:dyDescent="0.25">
      <c r="A8422" t="s">
        <v>6637</v>
      </c>
      <c r="B8422" s="12">
        <v>41988</v>
      </c>
      <c r="C8422" t="s">
        <v>13609</v>
      </c>
      <c r="D8422" s="11">
        <v>46190.934143518498</v>
      </c>
      <c r="E8422" t="s">
        <v>13610</v>
      </c>
      <c r="F8422" t="s">
        <v>6617</v>
      </c>
      <c r="G8422" t="s">
        <v>13592</v>
      </c>
      <c r="H8422" t="s">
        <v>6531</v>
      </c>
      <c r="I8422" t="s">
        <v>6636</v>
      </c>
      <c r="J8422" t="s">
        <v>6636</v>
      </c>
      <c r="K8422" t="s">
        <v>13611</v>
      </c>
      <c r="L8422" t="s">
        <v>13590</v>
      </c>
      <c r="M8422" t="s">
        <v>13612</v>
      </c>
      <c r="N8422" t="s">
        <v>6787</v>
      </c>
      <c r="O8422" t="s">
        <v>6810</v>
      </c>
      <c r="P8422">
        <v>2849000</v>
      </c>
      <c r="Q8422" t="s">
        <v>6636</v>
      </c>
      <c r="R8422" t="s">
        <v>6636</v>
      </c>
      <c r="S8422" s="12"/>
      <c r="T8422" s="13"/>
      <c r="U8422" t="s">
        <v>7460</v>
      </c>
    </row>
    <row r="8423" spans="1:21" x14ac:dyDescent="0.25">
      <c r="A8423" t="s">
        <v>6637</v>
      </c>
      <c r="B8423" s="12">
        <v>41988</v>
      </c>
      <c r="C8423" t="s">
        <v>13609</v>
      </c>
      <c r="D8423" s="11">
        <v>46190.934143518498</v>
      </c>
      <c r="E8423" t="s">
        <v>13610</v>
      </c>
      <c r="F8423" t="s">
        <v>6617</v>
      </c>
      <c r="G8423" t="s">
        <v>13593</v>
      </c>
      <c r="H8423" t="s">
        <v>6531</v>
      </c>
      <c r="I8423" t="s">
        <v>6636</v>
      </c>
      <c r="J8423" t="s">
        <v>6636</v>
      </c>
      <c r="K8423" t="s">
        <v>13611</v>
      </c>
      <c r="L8423" t="s">
        <v>13590</v>
      </c>
      <c r="M8423" t="s">
        <v>13612</v>
      </c>
      <c r="N8423" t="s">
        <v>6787</v>
      </c>
      <c r="O8423" t="s">
        <v>6810</v>
      </c>
      <c r="P8423">
        <v>2849000</v>
      </c>
      <c r="Q8423" t="s">
        <v>6636</v>
      </c>
      <c r="R8423" t="s">
        <v>6636</v>
      </c>
      <c r="S8423" s="12"/>
      <c r="T8423" s="13"/>
      <c r="U8423" t="s">
        <v>7460</v>
      </c>
    </row>
    <row r="8424" spans="1:21" x14ac:dyDescent="0.25">
      <c r="A8424" t="s">
        <v>6619</v>
      </c>
      <c r="B8424" s="12">
        <v>41988</v>
      </c>
      <c r="C8424" t="s">
        <v>13609</v>
      </c>
      <c r="D8424" s="11">
        <v>46191.479814814797</v>
      </c>
      <c r="E8424" t="s">
        <v>13610</v>
      </c>
      <c r="F8424" t="s">
        <v>6617</v>
      </c>
      <c r="G8424" t="s">
        <v>13588</v>
      </c>
      <c r="H8424" t="s">
        <v>6531</v>
      </c>
      <c r="I8424" t="s">
        <v>6636</v>
      </c>
      <c r="J8424" t="s">
        <v>6636</v>
      </c>
      <c r="K8424" t="s">
        <v>13611</v>
      </c>
      <c r="L8424" t="s">
        <v>13590</v>
      </c>
      <c r="M8424" t="s">
        <v>13612</v>
      </c>
      <c r="N8424" t="s">
        <v>6787</v>
      </c>
      <c r="O8424" t="s">
        <v>6810</v>
      </c>
      <c r="P8424">
        <v>2849000</v>
      </c>
      <c r="Q8424" t="s">
        <v>6636</v>
      </c>
      <c r="R8424" t="s">
        <v>6636</v>
      </c>
      <c r="S8424" s="12"/>
      <c r="T8424" s="13"/>
      <c r="U8424" t="s">
        <v>7460</v>
      </c>
    </row>
    <row r="8425" spans="1:21" x14ac:dyDescent="0.25">
      <c r="A8425" t="s">
        <v>6619</v>
      </c>
      <c r="B8425" s="12">
        <v>41988</v>
      </c>
      <c r="C8425" t="s">
        <v>13609</v>
      </c>
      <c r="D8425" s="11">
        <v>46191.479814814797</v>
      </c>
      <c r="E8425" t="s">
        <v>13610</v>
      </c>
      <c r="F8425" t="s">
        <v>6617</v>
      </c>
      <c r="G8425" t="s">
        <v>13592</v>
      </c>
      <c r="H8425" t="s">
        <v>6531</v>
      </c>
      <c r="I8425" t="s">
        <v>6636</v>
      </c>
      <c r="J8425" t="s">
        <v>6636</v>
      </c>
      <c r="K8425" t="s">
        <v>13611</v>
      </c>
      <c r="L8425" t="s">
        <v>13590</v>
      </c>
      <c r="M8425" t="s">
        <v>13612</v>
      </c>
      <c r="N8425" t="s">
        <v>6787</v>
      </c>
      <c r="O8425" t="s">
        <v>6810</v>
      </c>
      <c r="P8425">
        <v>2849000</v>
      </c>
      <c r="Q8425" t="s">
        <v>6636</v>
      </c>
      <c r="R8425" t="s">
        <v>6636</v>
      </c>
      <c r="S8425" s="12"/>
      <c r="T8425" s="13"/>
      <c r="U8425" t="s">
        <v>7460</v>
      </c>
    </row>
    <row r="8426" spans="1:21" x14ac:dyDescent="0.25">
      <c r="A8426" t="s">
        <v>6619</v>
      </c>
      <c r="B8426" s="12">
        <v>41988</v>
      </c>
      <c r="C8426" t="s">
        <v>13609</v>
      </c>
      <c r="D8426" s="11">
        <v>46191.479814814797</v>
      </c>
      <c r="E8426" t="s">
        <v>13610</v>
      </c>
      <c r="F8426" t="s">
        <v>6617</v>
      </c>
      <c r="G8426" t="s">
        <v>13593</v>
      </c>
      <c r="H8426" t="s">
        <v>6531</v>
      </c>
      <c r="I8426" t="s">
        <v>6636</v>
      </c>
      <c r="J8426" t="s">
        <v>6636</v>
      </c>
      <c r="K8426" t="s">
        <v>13611</v>
      </c>
      <c r="L8426" t="s">
        <v>13590</v>
      </c>
      <c r="M8426" t="s">
        <v>13612</v>
      </c>
      <c r="N8426" t="s">
        <v>6787</v>
      </c>
      <c r="O8426" t="s">
        <v>6810</v>
      </c>
      <c r="P8426">
        <v>2849000</v>
      </c>
      <c r="Q8426" t="s">
        <v>6636</v>
      </c>
      <c r="R8426" t="s">
        <v>6636</v>
      </c>
      <c r="S8426" s="12"/>
      <c r="T8426" s="13"/>
      <c r="U8426" t="s">
        <v>7460</v>
      </c>
    </row>
    <row r="8427" spans="1:21" x14ac:dyDescent="0.25">
      <c r="A8427" t="s">
        <v>6637</v>
      </c>
      <c r="B8427" s="12">
        <v>42002</v>
      </c>
      <c r="C8427" t="s">
        <v>13613</v>
      </c>
      <c r="D8427" s="11">
        <v>46191.595844907402</v>
      </c>
      <c r="E8427" t="s">
        <v>13614</v>
      </c>
      <c r="F8427" t="s">
        <v>6617</v>
      </c>
      <c r="G8427" t="s">
        <v>13588</v>
      </c>
      <c r="H8427" t="s">
        <v>6531</v>
      </c>
      <c r="I8427" t="s">
        <v>65</v>
      </c>
      <c r="J8427" t="s">
        <v>2226</v>
      </c>
      <c r="K8427" t="s">
        <v>13615</v>
      </c>
      <c r="L8427" t="s">
        <v>13590</v>
      </c>
      <c r="M8427" t="s">
        <v>13616</v>
      </c>
      <c r="N8427" t="s">
        <v>6787</v>
      </c>
      <c r="O8427" t="s">
        <v>6835</v>
      </c>
      <c r="P8427">
        <v>3249000</v>
      </c>
      <c r="Q8427" t="s">
        <v>6636</v>
      </c>
      <c r="R8427" t="s">
        <v>6636</v>
      </c>
      <c r="S8427" s="12"/>
      <c r="T8427" s="13"/>
      <c r="U8427" t="s">
        <v>6636</v>
      </c>
    </row>
    <row r="8428" spans="1:21" x14ac:dyDescent="0.25">
      <c r="A8428" t="s">
        <v>6637</v>
      </c>
      <c r="B8428" s="12">
        <v>42002</v>
      </c>
      <c r="C8428" t="s">
        <v>13613</v>
      </c>
      <c r="D8428" s="11">
        <v>46191.595844907402</v>
      </c>
      <c r="E8428" t="s">
        <v>13614</v>
      </c>
      <c r="F8428" t="s">
        <v>6617</v>
      </c>
      <c r="G8428" t="s">
        <v>13592</v>
      </c>
      <c r="H8428" t="s">
        <v>6531</v>
      </c>
      <c r="I8428" t="s">
        <v>65</v>
      </c>
      <c r="J8428" t="s">
        <v>2226</v>
      </c>
      <c r="K8428" t="s">
        <v>13615</v>
      </c>
      <c r="L8428" t="s">
        <v>13590</v>
      </c>
      <c r="M8428" t="s">
        <v>13616</v>
      </c>
      <c r="N8428" t="s">
        <v>6787</v>
      </c>
      <c r="O8428" t="s">
        <v>6835</v>
      </c>
      <c r="P8428">
        <v>3249000</v>
      </c>
      <c r="Q8428" t="s">
        <v>6636</v>
      </c>
      <c r="R8428" t="s">
        <v>6636</v>
      </c>
      <c r="S8428" s="12"/>
      <c r="T8428" s="13"/>
      <c r="U8428" t="s">
        <v>6636</v>
      </c>
    </row>
    <row r="8429" spans="1:21" x14ac:dyDescent="0.25">
      <c r="A8429" t="s">
        <v>6637</v>
      </c>
      <c r="B8429" s="12">
        <v>42002</v>
      </c>
      <c r="C8429" t="s">
        <v>13613</v>
      </c>
      <c r="D8429" s="11">
        <v>46191.595844907402</v>
      </c>
      <c r="E8429" t="s">
        <v>13614</v>
      </c>
      <c r="F8429" t="s">
        <v>6617</v>
      </c>
      <c r="G8429" t="s">
        <v>13593</v>
      </c>
      <c r="H8429" t="s">
        <v>6531</v>
      </c>
      <c r="I8429" t="s">
        <v>65</v>
      </c>
      <c r="J8429" t="s">
        <v>2226</v>
      </c>
      <c r="K8429" t="s">
        <v>13615</v>
      </c>
      <c r="L8429" t="s">
        <v>13590</v>
      </c>
      <c r="M8429" t="s">
        <v>13616</v>
      </c>
      <c r="N8429" t="s">
        <v>6787</v>
      </c>
      <c r="O8429" t="s">
        <v>6835</v>
      </c>
      <c r="P8429">
        <v>3249000</v>
      </c>
      <c r="Q8429" t="s">
        <v>6636</v>
      </c>
      <c r="R8429" t="s">
        <v>6636</v>
      </c>
      <c r="S8429" s="12"/>
      <c r="T8429" s="13"/>
      <c r="U8429" t="s">
        <v>6636</v>
      </c>
    </row>
    <row r="8430" spans="1:21" x14ac:dyDescent="0.25">
      <c r="A8430" t="s">
        <v>6619</v>
      </c>
      <c r="B8430" s="12">
        <v>42002</v>
      </c>
      <c r="C8430" t="s">
        <v>13613</v>
      </c>
      <c r="D8430" s="11">
        <v>46191.630057870403</v>
      </c>
      <c r="E8430" t="s">
        <v>13614</v>
      </c>
      <c r="F8430" t="s">
        <v>6617</v>
      </c>
      <c r="G8430" t="s">
        <v>13588</v>
      </c>
      <c r="H8430" t="s">
        <v>6531</v>
      </c>
      <c r="I8430" t="s">
        <v>65</v>
      </c>
      <c r="J8430" t="s">
        <v>2226</v>
      </c>
      <c r="K8430" t="s">
        <v>13615</v>
      </c>
      <c r="L8430" t="s">
        <v>13590</v>
      </c>
      <c r="M8430" t="s">
        <v>13616</v>
      </c>
      <c r="N8430" t="s">
        <v>6787</v>
      </c>
      <c r="O8430" t="s">
        <v>6835</v>
      </c>
      <c r="P8430">
        <v>3249000</v>
      </c>
      <c r="Q8430" t="s">
        <v>6636</v>
      </c>
      <c r="R8430" t="s">
        <v>6636</v>
      </c>
      <c r="S8430" s="12"/>
      <c r="T8430" s="13"/>
      <c r="U8430" t="s">
        <v>6636</v>
      </c>
    </row>
    <row r="8431" spans="1:21" x14ac:dyDescent="0.25">
      <c r="A8431" t="s">
        <v>6619</v>
      </c>
      <c r="B8431" s="12">
        <v>42002</v>
      </c>
      <c r="C8431" t="s">
        <v>13613</v>
      </c>
      <c r="D8431" s="11">
        <v>46191.630057870403</v>
      </c>
      <c r="E8431" t="s">
        <v>13614</v>
      </c>
      <c r="F8431" t="s">
        <v>6617</v>
      </c>
      <c r="G8431" t="s">
        <v>13592</v>
      </c>
      <c r="H8431" t="s">
        <v>6531</v>
      </c>
      <c r="I8431" t="s">
        <v>65</v>
      </c>
      <c r="J8431" t="s">
        <v>2226</v>
      </c>
      <c r="K8431" t="s">
        <v>13615</v>
      </c>
      <c r="L8431" t="s">
        <v>13590</v>
      </c>
      <c r="M8431" t="s">
        <v>13616</v>
      </c>
      <c r="N8431" t="s">
        <v>6787</v>
      </c>
      <c r="O8431" t="s">
        <v>6835</v>
      </c>
      <c r="P8431">
        <v>3249000</v>
      </c>
      <c r="Q8431" t="s">
        <v>6636</v>
      </c>
      <c r="R8431" t="s">
        <v>6636</v>
      </c>
      <c r="S8431" s="12"/>
      <c r="T8431" s="13"/>
      <c r="U8431" t="s">
        <v>6636</v>
      </c>
    </row>
    <row r="8432" spans="1:21" x14ac:dyDescent="0.25">
      <c r="A8432" t="s">
        <v>6619</v>
      </c>
      <c r="B8432" s="12">
        <v>42002</v>
      </c>
      <c r="C8432" t="s">
        <v>13613</v>
      </c>
      <c r="D8432" s="11">
        <v>46191.630057870403</v>
      </c>
      <c r="E8432" t="s">
        <v>13614</v>
      </c>
      <c r="F8432" t="s">
        <v>6617</v>
      </c>
      <c r="G8432" t="s">
        <v>13593</v>
      </c>
      <c r="H8432" t="s">
        <v>6531</v>
      </c>
      <c r="I8432" t="s">
        <v>65</v>
      </c>
      <c r="J8432" t="s">
        <v>2226</v>
      </c>
      <c r="K8432" t="s">
        <v>13615</v>
      </c>
      <c r="L8432" t="s">
        <v>13590</v>
      </c>
      <c r="M8432" t="s">
        <v>13616</v>
      </c>
      <c r="N8432" t="s">
        <v>6787</v>
      </c>
      <c r="O8432" t="s">
        <v>6835</v>
      </c>
      <c r="P8432">
        <v>3249000</v>
      </c>
      <c r="Q8432" t="s">
        <v>6636</v>
      </c>
      <c r="R8432" t="s">
        <v>6636</v>
      </c>
      <c r="S8432" s="12"/>
      <c r="T8432" s="13"/>
      <c r="U8432" t="s">
        <v>6636</v>
      </c>
    </row>
    <row r="8433" spans="1:21" x14ac:dyDescent="0.25">
      <c r="A8433" t="s">
        <v>6637</v>
      </c>
      <c r="B8433" s="12">
        <v>42188</v>
      </c>
      <c r="C8433" t="s">
        <v>13617</v>
      </c>
      <c r="D8433" s="11">
        <v>46194.517824074101</v>
      </c>
      <c r="E8433" t="s">
        <v>13618</v>
      </c>
      <c r="F8433" t="s">
        <v>6617</v>
      </c>
      <c r="G8433" t="s">
        <v>13588</v>
      </c>
      <c r="H8433" t="s">
        <v>6531</v>
      </c>
      <c r="I8433" t="s">
        <v>55</v>
      </c>
      <c r="J8433" t="s">
        <v>732</v>
      </c>
      <c r="K8433" t="s">
        <v>13615</v>
      </c>
      <c r="L8433" t="s">
        <v>13590</v>
      </c>
      <c r="M8433" t="s">
        <v>13616</v>
      </c>
      <c r="N8433" t="s">
        <v>6787</v>
      </c>
      <c r="O8433" t="s">
        <v>6835</v>
      </c>
      <c r="P8433">
        <v>3249000</v>
      </c>
      <c r="Q8433" t="s">
        <v>6636</v>
      </c>
      <c r="R8433" t="s">
        <v>6636</v>
      </c>
      <c r="S8433" s="12"/>
      <c r="T8433" s="13"/>
      <c r="U8433" t="s">
        <v>9791</v>
      </c>
    </row>
    <row r="8434" spans="1:21" x14ac:dyDescent="0.25">
      <c r="A8434" t="s">
        <v>6637</v>
      </c>
      <c r="B8434" s="12">
        <v>42188</v>
      </c>
      <c r="C8434" t="s">
        <v>13617</v>
      </c>
      <c r="D8434" s="11">
        <v>46194.517824074101</v>
      </c>
      <c r="E8434" t="s">
        <v>13618</v>
      </c>
      <c r="F8434" t="s">
        <v>6617</v>
      </c>
      <c r="G8434" t="s">
        <v>13592</v>
      </c>
      <c r="H8434" t="s">
        <v>6531</v>
      </c>
      <c r="I8434" t="s">
        <v>55</v>
      </c>
      <c r="J8434" t="s">
        <v>732</v>
      </c>
      <c r="K8434" t="s">
        <v>13615</v>
      </c>
      <c r="L8434" t="s">
        <v>13590</v>
      </c>
      <c r="M8434" t="s">
        <v>13616</v>
      </c>
      <c r="N8434" t="s">
        <v>6787</v>
      </c>
      <c r="O8434" t="s">
        <v>6835</v>
      </c>
      <c r="P8434">
        <v>3249000</v>
      </c>
      <c r="Q8434" t="s">
        <v>6636</v>
      </c>
      <c r="R8434" t="s">
        <v>6636</v>
      </c>
      <c r="S8434" s="12"/>
      <c r="T8434" s="13"/>
      <c r="U8434" t="s">
        <v>9791</v>
      </c>
    </row>
    <row r="8435" spans="1:21" x14ac:dyDescent="0.25">
      <c r="A8435" t="s">
        <v>6637</v>
      </c>
      <c r="B8435" s="12">
        <v>42188</v>
      </c>
      <c r="C8435" t="s">
        <v>13617</v>
      </c>
      <c r="D8435" s="11">
        <v>46194.517824074101</v>
      </c>
      <c r="E8435" t="s">
        <v>13618</v>
      </c>
      <c r="F8435" t="s">
        <v>6617</v>
      </c>
      <c r="G8435" t="s">
        <v>13593</v>
      </c>
      <c r="H8435" t="s">
        <v>6531</v>
      </c>
      <c r="I8435" t="s">
        <v>55</v>
      </c>
      <c r="J8435" t="s">
        <v>732</v>
      </c>
      <c r="K8435" t="s">
        <v>13615</v>
      </c>
      <c r="L8435" t="s">
        <v>13590</v>
      </c>
      <c r="M8435" t="s">
        <v>13616</v>
      </c>
      <c r="N8435" t="s">
        <v>6787</v>
      </c>
      <c r="O8435" t="s">
        <v>6835</v>
      </c>
      <c r="P8435">
        <v>3249000</v>
      </c>
      <c r="Q8435" t="s">
        <v>6636</v>
      </c>
      <c r="R8435" t="s">
        <v>6636</v>
      </c>
      <c r="S8435" s="12"/>
      <c r="T8435" s="13"/>
      <c r="U8435" t="s">
        <v>9791</v>
      </c>
    </row>
    <row r="8436" spans="1:21" x14ac:dyDescent="0.25">
      <c r="A8436" t="s">
        <v>6619</v>
      </c>
      <c r="B8436" s="12">
        <v>42188</v>
      </c>
      <c r="C8436" t="s">
        <v>13617</v>
      </c>
      <c r="D8436" s="11">
        <v>46194.614826388897</v>
      </c>
      <c r="E8436" t="s">
        <v>13618</v>
      </c>
      <c r="F8436" t="s">
        <v>6617</v>
      </c>
      <c r="G8436" t="s">
        <v>13588</v>
      </c>
      <c r="H8436" t="s">
        <v>6531</v>
      </c>
      <c r="I8436" t="s">
        <v>55</v>
      </c>
      <c r="J8436" t="s">
        <v>732</v>
      </c>
      <c r="K8436" t="s">
        <v>13615</v>
      </c>
      <c r="L8436" t="s">
        <v>13590</v>
      </c>
      <c r="M8436" t="s">
        <v>13616</v>
      </c>
      <c r="N8436" t="s">
        <v>6787</v>
      </c>
      <c r="O8436" t="s">
        <v>6835</v>
      </c>
      <c r="P8436">
        <v>3249000</v>
      </c>
      <c r="Q8436" t="s">
        <v>6636</v>
      </c>
      <c r="R8436" t="s">
        <v>6636</v>
      </c>
      <c r="S8436" s="12"/>
      <c r="T8436" s="13"/>
      <c r="U8436" t="s">
        <v>9791</v>
      </c>
    </row>
    <row r="8437" spans="1:21" x14ac:dyDescent="0.25">
      <c r="A8437" t="s">
        <v>6619</v>
      </c>
      <c r="B8437" s="12">
        <v>42188</v>
      </c>
      <c r="C8437" t="s">
        <v>13617</v>
      </c>
      <c r="D8437" s="11">
        <v>46194.614826388897</v>
      </c>
      <c r="E8437" t="s">
        <v>13618</v>
      </c>
      <c r="F8437" t="s">
        <v>6617</v>
      </c>
      <c r="G8437" t="s">
        <v>13592</v>
      </c>
      <c r="H8437" t="s">
        <v>6531</v>
      </c>
      <c r="I8437" t="s">
        <v>55</v>
      </c>
      <c r="J8437" t="s">
        <v>732</v>
      </c>
      <c r="K8437" t="s">
        <v>13615</v>
      </c>
      <c r="L8437" t="s">
        <v>13590</v>
      </c>
      <c r="M8437" t="s">
        <v>13616</v>
      </c>
      <c r="N8437" t="s">
        <v>6787</v>
      </c>
      <c r="O8437" t="s">
        <v>6835</v>
      </c>
      <c r="P8437">
        <v>3249000</v>
      </c>
      <c r="Q8437" t="s">
        <v>6636</v>
      </c>
      <c r="R8437" t="s">
        <v>6636</v>
      </c>
      <c r="S8437" s="12"/>
      <c r="T8437" s="13"/>
      <c r="U8437" t="s">
        <v>9791</v>
      </c>
    </row>
    <row r="8438" spans="1:21" x14ac:dyDescent="0.25">
      <c r="A8438" t="s">
        <v>6619</v>
      </c>
      <c r="B8438" s="12">
        <v>42188</v>
      </c>
      <c r="C8438" t="s">
        <v>13617</v>
      </c>
      <c r="D8438" s="11">
        <v>46194.614826388897</v>
      </c>
      <c r="E8438" t="s">
        <v>13618</v>
      </c>
      <c r="F8438" t="s">
        <v>6617</v>
      </c>
      <c r="G8438" t="s">
        <v>13593</v>
      </c>
      <c r="H8438" t="s">
        <v>6531</v>
      </c>
      <c r="I8438" t="s">
        <v>55</v>
      </c>
      <c r="J8438" t="s">
        <v>732</v>
      </c>
      <c r="K8438" t="s">
        <v>13615</v>
      </c>
      <c r="L8438" t="s">
        <v>13590</v>
      </c>
      <c r="M8438" t="s">
        <v>13616</v>
      </c>
      <c r="N8438" t="s">
        <v>6787</v>
      </c>
      <c r="O8438" t="s">
        <v>6835</v>
      </c>
      <c r="P8438">
        <v>3249000</v>
      </c>
      <c r="Q8438" t="s">
        <v>6636</v>
      </c>
      <c r="R8438" t="s">
        <v>6636</v>
      </c>
      <c r="S8438" s="12"/>
      <c r="T8438" s="13"/>
      <c r="U8438" t="s">
        <v>9791</v>
      </c>
    </row>
    <row r="8439" spans="1:21" x14ac:dyDescent="0.25">
      <c r="A8439" t="s">
        <v>6637</v>
      </c>
      <c r="B8439" s="12">
        <v>42397</v>
      </c>
      <c r="C8439" t="s">
        <v>13619</v>
      </c>
      <c r="D8439" s="11">
        <v>46197.587037037003</v>
      </c>
      <c r="E8439" t="s">
        <v>13620</v>
      </c>
      <c r="F8439" t="s">
        <v>6617</v>
      </c>
      <c r="G8439" t="s">
        <v>13588</v>
      </c>
      <c r="H8439" t="s">
        <v>6531</v>
      </c>
      <c r="I8439" t="s">
        <v>65</v>
      </c>
      <c r="J8439" t="s">
        <v>219</v>
      </c>
      <c r="K8439" t="s">
        <v>13589</v>
      </c>
      <c r="L8439" t="s">
        <v>13590</v>
      </c>
      <c r="M8439" t="s">
        <v>13591</v>
      </c>
      <c r="N8439" t="s">
        <v>6787</v>
      </c>
      <c r="O8439" t="s">
        <v>6810</v>
      </c>
      <c r="P8439">
        <v>2549000</v>
      </c>
      <c r="Q8439" t="s">
        <v>6636</v>
      </c>
      <c r="R8439" t="s">
        <v>6636</v>
      </c>
      <c r="S8439" s="12"/>
      <c r="T8439" s="13"/>
      <c r="U8439" t="s">
        <v>6689</v>
      </c>
    </row>
    <row r="8440" spans="1:21" x14ac:dyDescent="0.25">
      <c r="A8440" t="s">
        <v>6637</v>
      </c>
      <c r="B8440" s="12">
        <v>42397</v>
      </c>
      <c r="C8440" t="s">
        <v>13619</v>
      </c>
      <c r="D8440" s="11">
        <v>46197.587037037003</v>
      </c>
      <c r="E8440" t="s">
        <v>13620</v>
      </c>
      <c r="F8440" t="s">
        <v>6617</v>
      </c>
      <c r="G8440" t="s">
        <v>13592</v>
      </c>
      <c r="H8440" t="s">
        <v>6531</v>
      </c>
      <c r="I8440" t="s">
        <v>65</v>
      </c>
      <c r="J8440" t="s">
        <v>219</v>
      </c>
      <c r="K8440" t="s">
        <v>13589</v>
      </c>
      <c r="L8440" t="s">
        <v>13590</v>
      </c>
      <c r="M8440" t="s">
        <v>13591</v>
      </c>
      <c r="N8440" t="s">
        <v>6787</v>
      </c>
      <c r="O8440" t="s">
        <v>6810</v>
      </c>
      <c r="P8440">
        <v>2549000</v>
      </c>
      <c r="Q8440" t="s">
        <v>6636</v>
      </c>
      <c r="R8440" t="s">
        <v>6636</v>
      </c>
      <c r="S8440" s="12"/>
      <c r="T8440" s="13"/>
      <c r="U8440" t="s">
        <v>6689</v>
      </c>
    </row>
    <row r="8441" spans="1:21" x14ac:dyDescent="0.25">
      <c r="A8441" t="s">
        <v>6637</v>
      </c>
      <c r="B8441" s="12">
        <v>42397</v>
      </c>
      <c r="C8441" t="s">
        <v>13619</v>
      </c>
      <c r="D8441" s="11">
        <v>46197.587037037003</v>
      </c>
      <c r="E8441" t="s">
        <v>13620</v>
      </c>
      <c r="F8441" t="s">
        <v>6617</v>
      </c>
      <c r="G8441" t="s">
        <v>13593</v>
      </c>
      <c r="H8441" t="s">
        <v>6531</v>
      </c>
      <c r="I8441" t="s">
        <v>65</v>
      </c>
      <c r="J8441" t="s">
        <v>219</v>
      </c>
      <c r="K8441" t="s">
        <v>13589</v>
      </c>
      <c r="L8441" t="s">
        <v>13590</v>
      </c>
      <c r="M8441" t="s">
        <v>13591</v>
      </c>
      <c r="N8441" t="s">
        <v>6787</v>
      </c>
      <c r="O8441" t="s">
        <v>6810</v>
      </c>
      <c r="P8441">
        <v>2549000</v>
      </c>
      <c r="Q8441" t="s">
        <v>6636</v>
      </c>
      <c r="R8441" t="s">
        <v>6636</v>
      </c>
      <c r="S8441" s="12"/>
      <c r="T8441" s="13"/>
      <c r="U8441" t="s">
        <v>6689</v>
      </c>
    </row>
    <row r="8442" spans="1:21" x14ac:dyDescent="0.25">
      <c r="A8442" t="s">
        <v>6619</v>
      </c>
      <c r="B8442" s="12">
        <v>42397</v>
      </c>
      <c r="C8442" t="s">
        <v>13619</v>
      </c>
      <c r="D8442" s="11">
        <v>46197.796793981499</v>
      </c>
      <c r="E8442" t="s">
        <v>13620</v>
      </c>
      <c r="F8442" t="s">
        <v>6617</v>
      </c>
      <c r="G8442" t="s">
        <v>13588</v>
      </c>
      <c r="H8442" t="s">
        <v>6531</v>
      </c>
      <c r="I8442" t="s">
        <v>65</v>
      </c>
      <c r="J8442" t="s">
        <v>219</v>
      </c>
      <c r="K8442" t="s">
        <v>13589</v>
      </c>
      <c r="L8442" t="s">
        <v>13590</v>
      </c>
      <c r="M8442" t="s">
        <v>13591</v>
      </c>
      <c r="N8442" t="s">
        <v>6787</v>
      </c>
      <c r="O8442" t="s">
        <v>6810</v>
      </c>
      <c r="P8442">
        <v>2549000</v>
      </c>
      <c r="Q8442" t="s">
        <v>6636</v>
      </c>
      <c r="R8442" t="s">
        <v>6636</v>
      </c>
      <c r="S8442" s="12"/>
      <c r="T8442" s="13"/>
      <c r="U8442" t="s">
        <v>6689</v>
      </c>
    </row>
    <row r="8443" spans="1:21" x14ac:dyDescent="0.25">
      <c r="A8443" t="s">
        <v>6619</v>
      </c>
      <c r="B8443" s="12">
        <v>42397</v>
      </c>
      <c r="C8443" t="s">
        <v>13619</v>
      </c>
      <c r="D8443" s="11">
        <v>46197.796793981499</v>
      </c>
      <c r="E8443" t="s">
        <v>13620</v>
      </c>
      <c r="F8443" t="s">
        <v>6617</v>
      </c>
      <c r="G8443" t="s">
        <v>13592</v>
      </c>
      <c r="H8443" t="s">
        <v>6531</v>
      </c>
      <c r="I8443" t="s">
        <v>65</v>
      </c>
      <c r="J8443" t="s">
        <v>219</v>
      </c>
      <c r="K8443" t="s">
        <v>13589</v>
      </c>
      <c r="L8443" t="s">
        <v>13590</v>
      </c>
      <c r="M8443" t="s">
        <v>13591</v>
      </c>
      <c r="N8443" t="s">
        <v>6787</v>
      </c>
      <c r="O8443" t="s">
        <v>6810</v>
      </c>
      <c r="P8443">
        <v>2549000</v>
      </c>
      <c r="Q8443" t="s">
        <v>6636</v>
      </c>
      <c r="R8443" t="s">
        <v>6636</v>
      </c>
      <c r="S8443" s="12"/>
      <c r="T8443" s="13"/>
      <c r="U8443" t="s">
        <v>6689</v>
      </c>
    </row>
    <row r="8444" spans="1:21" x14ac:dyDescent="0.25">
      <c r="A8444" t="s">
        <v>6619</v>
      </c>
      <c r="B8444" s="12">
        <v>42397</v>
      </c>
      <c r="C8444" t="s">
        <v>13619</v>
      </c>
      <c r="D8444" s="11">
        <v>46197.796793981499</v>
      </c>
      <c r="E8444" t="s">
        <v>13620</v>
      </c>
      <c r="F8444" t="s">
        <v>6617</v>
      </c>
      <c r="G8444" t="s">
        <v>13593</v>
      </c>
      <c r="H8444" t="s">
        <v>6531</v>
      </c>
      <c r="I8444" t="s">
        <v>65</v>
      </c>
      <c r="J8444" t="s">
        <v>219</v>
      </c>
      <c r="K8444" t="s">
        <v>13589</v>
      </c>
      <c r="L8444" t="s">
        <v>13590</v>
      </c>
      <c r="M8444" t="s">
        <v>13591</v>
      </c>
      <c r="N8444" t="s">
        <v>6787</v>
      </c>
      <c r="O8444" t="s">
        <v>6810</v>
      </c>
      <c r="P8444">
        <v>2549000</v>
      </c>
      <c r="Q8444" t="s">
        <v>6636</v>
      </c>
      <c r="R8444" t="s">
        <v>6636</v>
      </c>
      <c r="S8444" s="12"/>
      <c r="T8444" s="13"/>
      <c r="U8444" t="s">
        <v>6689</v>
      </c>
    </row>
    <row r="8445" spans="1:21" x14ac:dyDescent="0.25">
      <c r="A8445" t="s">
        <v>6637</v>
      </c>
      <c r="B8445" s="12">
        <v>42578</v>
      </c>
      <c r="C8445" t="s">
        <v>13621</v>
      </c>
      <c r="D8445" s="11">
        <v>46201.818888888898</v>
      </c>
      <c r="E8445" t="s">
        <v>13622</v>
      </c>
      <c r="F8445" t="s">
        <v>6617</v>
      </c>
      <c r="G8445" t="s">
        <v>13588</v>
      </c>
      <c r="H8445" t="s">
        <v>6531</v>
      </c>
      <c r="I8445" t="s">
        <v>65</v>
      </c>
      <c r="J8445" t="s">
        <v>219</v>
      </c>
      <c r="K8445" t="s">
        <v>13623</v>
      </c>
      <c r="L8445" t="s">
        <v>13590</v>
      </c>
      <c r="M8445" t="s">
        <v>13624</v>
      </c>
      <c r="N8445" t="s">
        <v>6787</v>
      </c>
      <c r="O8445" t="s">
        <v>6798</v>
      </c>
      <c r="P8445">
        <v>2349000</v>
      </c>
      <c r="Q8445" t="s">
        <v>6636</v>
      </c>
      <c r="R8445" t="s">
        <v>6636</v>
      </c>
      <c r="S8445" s="12"/>
      <c r="T8445" s="13"/>
      <c r="U8445" t="s">
        <v>6636</v>
      </c>
    </row>
    <row r="8446" spans="1:21" x14ac:dyDescent="0.25">
      <c r="A8446" t="s">
        <v>6637</v>
      </c>
      <c r="B8446" s="12">
        <v>42578</v>
      </c>
      <c r="C8446" t="s">
        <v>13621</v>
      </c>
      <c r="D8446" s="11">
        <v>46201.818888888898</v>
      </c>
      <c r="E8446" t="s">
        <v>13622</v>
      </c>
      <c r="F8446" t="s">
        <v>6617</v>
      </c>
      <c r="G8446" t="s">
        <v>13592</v>
      </c>
      <c r="H8446" t="s">
        <v>6531</v>
      </c>
      <c r="I8446" t="s">
        <v>65</v>
      </c>
      <c r="J8446" t="s">
        <v>219</v>
      </c>
      <c r="K8446" t="s">
        <v>13623</v>
      </c>
      <c r="L8446" t="s">
        <v>13590</v>
      </c>
      <c r="M8446" t="s">
        <v>13624</v>
      </c>
      <c r="N8446" t="s">
        <v>6787</v>
      </c>
      <c r="O8446" t="s">
        <v>6798</v>
      </c>
      <c r="P8446">
        <v>2349000</v>
      </c>
      <c r="Q8446" t="s">
        <v>6636</v>
      </c>
      <c r="R8446" t="s">
        <v>6636</v>
      </c>
      <c r="S8446" s="12"/>
      <c r="T8446" s="13"/>
      <c r="U8446" t="s">
        <v>6636</v>
      </c>
    </row>
    <row r="8447" spans="1:21" x14ac:dyDescent="0.25">
      <c r="A8447" t="s">
        <v>6637</v>
      </c>
      <c r="B8447" s="12">
        <v>42578</v>
      </c>
      <c r="C8447" t="s">
        <v>13621</v>
      </c>
      <c r="D8447" s="11">
        <v>46201.818888888898</v>
      </c>
      <c r="E8447" t="s">
        <v>13622</v>
      </c>
      <c r="F8447" t="s">
        <v>6617</v>
      </c>
      <c r="G8447" t="s">
        <v>13593</v>
      </c>
      <c r="H8447" t="s">
        <v>6531</v>
      </c>
      <c r="I8447" t="s">
        <v>65</v>
      </c>
      <c r="J8447" t="s">
        <v>219</v>
      </c>
      <c r="K8447" t="s">
        <v>13623</v>
      </c>
      <c r="L8447" t="s">
        <v>13590</v>
      </c>
      <c r="M8447" t="s">
        <v>13624</v>
      </c>
      <c r="N8447" t="s">
        <v>6787</v>
      </c>
      <c r="O8447" t="s">
        <v>6798</v>
      </c>
      <c r="P8447">
        <v>2349000</v>
      </c>
      <c r="Q8447" t="s">
        <v>6636</v>
      </c>
      <c r="R8447" t="s">
        <v>6636</v>
      </c>
      <c r="S8447" s="12"/>
      <c r="T8447" s="13"/>
      <c r="U8447" t="s">
        <v>6636</v>
      </c>
    </row>
    <row r="8448" spans="1:21" x14ac:dyDescent="0.25">
      <c r="A8448" t="s">
        <v>6619</v>
      </c>
      <c r="B8448" s="12">
        <v>42578</v>
      </c>
      <c r="C8448" t="s">
        <v>13621</v>
      </c>
      <c r="D8448" s="11">
        <v>46201.834837962997</v>
      </c>
      <c r="E8448" t="s">
        <v>13622</v>
      </c>
      <c r="F8448" t="s">
        <v>6617</v>
      </c>
      <c r="G8448" t="s">
        <v>13588</v>
      </c>
      <c r="H8448" t="s">
        <v>6531</v>
      </c>
      <c r="I8448" t="s">
        <v>65</v>
      </c>
      <c r="J8448" t="s">
        <v>219</v>
      </c>
      <c r="K8448" t="s">
        <v>13623</v>
      </c>
      <c r="L8448" t="s">
        <v>13590</v>
      </c>
      <c r="M8448" t="s">
        <v>13624</v>
      </c>
      <c r="N8448" t="s">
        <v>6787</v>
      </c>
      <c r="O8448" t="s">
        <v>6798</v>
      </c>
      <c r="P8448">
        <v>2349000</v>
      </c>
      <c r="Q8448" t="s">
        <v>6636</v>
      </c>
      <c r="R8448" t="s">
        <v>6636</v>
      </c>
      <c r="S8448" s="12"/>
      <c r="T8448" s="13"/>
      <c r="U8448" t="s">
        <v>6636</v>
      </c>
    </row>
    <row r="8449" spans="1:21" x14ac:dyDescent="0.25">
      <c r="A8449" t="s">
        <v>6619</v>
      </c>
      <c r="B8449" s="12">
        <v>42578</v>
      </c>
      <c r="C8449" t="s">
        <v>13621</v>
      </c>
      <c r="D8449" s="11">
        <v>46201.834837962997</v>
      </c>
      <c r="E8449" t="s">
        <v>13622</v>
      </c>
      <c r="F8449" t="s">
        <v>6617</v>
      </c>
      <c r="G8449" t="s">
        <v>13592</v>
      </c>
      <c r="H8449" t="s">
        <v>6531</v>
      </c>
      <c r="I8449" t="s">
        <v>65</v>
      </c>
      <c r="J8449" t="s">
        <v>219</v>
      </c>
      <c r="K8449" t="s">
        <v>13623</v>
      </c>
      <c r="L8449" t="s">
        <v>13590</v>
      </c>
      <c r="M8449" t="s">
        <v>13624</v>
      </c>
      <c r="N8449" t="s">
        <v>6787</v>
      </c>
      <c r="O8449" t="s">
        <v>6798</v>
      </c>
      <c r="P8449">
        <v>2349000</v>
      </c>
      <c r="Q8449" t="s">
        <v>6636</v>
      </c>
      <c r="R8449" t="s">
        <v>6636</v>
      </c>
      <c r="S8449" s="12"/>
      <c r="T8449" s="13"/>
      <c r="U8449" t="s">
        <v>6636</v>
      </c>
    </row>
    <row r="8450" spans="1:21" x14ac:dyDescent="0.25">
      <c r="A8450" t="s">
        <v>6619</v>
      </c>
      <c r="B8450" s="12">
        <v>42578</v>
      </c>
      <c r="C8450" t="s">
        <v>13621</v>
      </c>
      <c r="D8450" s="11">
        <v>46201.834837962997</v>
      </c>
      <c r="E8450" t="s">
        <v>13622</v>
      </c>
      <c r="F8450" t="s">
        <v>6617</v>
      </c>
      <c r="G8450" t="s">
        <v>13593</v>
      </c>
      <c r="H8450" t="s">
        <v>6531</v>
      </c>
      <c r="I8450" t="s">
        <v>65</v>
      </c>
      <c r="J8450" t="s">
        <v>219</v>
      </c>
      <c r="K8450" t="s">
        <v>13623</v>
      </c>
      <c r="L8450" t="s">
        <v>13590</v>
      </c>
      <c r="M8450" t="s">
        <v>13624</v>
      </c>
      <c r="N8450" t="s">
        <v>6787</v>
      </c>
      <c r="O8450" t="s">
        <v>6798</v>
      </c>
      <c r="P8450">
        <v>2349000</v>
      </c>
      <c r="Q8450" t="s">
        <v>6636</v>
      </c>
      <c r="R8450" t="s">
        <v>6636</v>
      </c>
      <c r="S8450" s="12"/>
      <c r="T8450" s="13"/>
      <c r="U8450" t="s">
        <v>6636</v>
      </c>
    </row>
    <row r="8451" spans="1:21" x14ac:dyDescent="0.25">
      <c r="A8451" t="s">
        <v>6637</v>
      </c>
      <c r="B8451" s="12">
        <v>43277</v>
      </c>
      <c r="C8451" t="s">
        <v>13625</v>
      </c>
      <c r="D8451" s="11">
        <v>46217.424189814803</v>
      </c>
      <c r="E8451" t="s">
        <v>13626</v>
      </c>
      <c r="F8451" t="s">
        <v>6617</v>
      </c>
      <c r="G8451" t="s">
        <v>13588</v>
      </c>
      <c r="H8451" t="s">
        <v>6531</v>
      </c>
      <c r="I8451" t="s">
        <v>65</v>
      </c>
      <c r="J8451" t="s">
        <v>219</v>
      </c>
      <c r="K8451" t="s">
        <v>13627</v>
      </c>
      <c r="L8451" t="s">
        <v>13590</v>
      </c>
      <c r="M8451" t="s">
        <v>13628</v>
      </c>
      <c r="N8451" t="s">
        <v>6787</v>
      </c>
      <c r="O8451" t="s">
        <v>6798</v>
      </c>
      <c r="P8451">
        <v>2349000</v>
      </c>
      <c r="Q8451" t="s">
        <v>6636</v>
      </c>
      <c r="R8451" t="s">
        <v>6636</v>
      </c>
      <c r="S8451" s="12"/>
      <c r="T8451" s="13"/>
      <c r="U8451" t="s">
        <v>6636</v>
      </c>
    </row>
    <row r="8452" spans="1:21" x14ac:dyDescent="0.25">
      <c r="A8452" t="s">
        <v>6637</v>
      </c>
      <c r="B8452" s="12">
        <v>43277</v>
      </c>
      <c r="C8452" t="s">
        <v>13625</v>
      </c>
      <c r="D8452" s="11">
        <v>46217.424189814803</v>
      </c>
      <c r="E8452" t="s">
        <v>13626</v>
      </c>
      <c r="F8452" t="s">
        <v>6617</v>
      </c>
      <c r="G8452" t="s">
        <v>13592</v>
      </c>
      <c r="H8452" t="s">
        <v>6531</v>
      </c>
      <c r="I8452" t="s">
        <v>65</v>
      </c>
      <c r="J8452" t="s">
        <v>219</v>
      </c>
      <c r="K8452" t="s">
        <v>13627</v>
      </c>
      <c r="L8452" t="s">
        <v>13590</v>
      </c>
      <c r="M8452" t="s">
        <v>13628</v>
      </c>
      <c r="N8452" t="s">
        <v>6787</v>
      </c>
      <c r="O8452" t="s">
        <v>6798</v>
      </c>
      <c r="P8452">
        <v>2349000</v>
      </c>
      <c r="Q8452" t="s">
        <v>6636</v>
      </c>
      <c r="R8452" t="s">
        <v>6636</v>
      </c>
      <c r="S8452" s="12"/>
      <c r="T8452" s="13"/>
      <c r="U8452" t="s">
        <v>6636</v>
      </c>
    </row>
    <row r="8453" spans="1:21" x14ac:dyDescent="0.25">
      <c r="A8453" t="s">
        <v>6637</v>
      </c>
      <c r="B8453" s="12">
        <v>43277</v>
      </c>
      <c r="C8453" t="s">
        <v>13625</v>
      </c>
      <c r="D8453" s="11">
        <v>46217.424189814803</v>
      </c>
      <c r="E8453" t="s">
        <v>13626</v>
      </c>
      <c r="F8453" t="s">
        <v>6617</v>
      </c>
      <c r="G8453" t="s">
        <v>13593</v>
      </c>
      <c r="H8453" t="s">
        <v>6531</v>
      </c>
      <c r="I8453" t="s">
        <v>65</v>
      </c>
      <c r="J8453" t="s">
        <v>219</v>
      </c>
      <c r="K8453" t="s">
        <v>13627</v>
      </c>
      <c r="L8453" t="s">
        <v>13590</v>
      </c>
      <c r="M8453" t="s">
        <v>13628</v>
      </c>
      <c r="N8453" t="s">
        <v>6787</v>
      </c>
      <c r="O8453" t="s">
        <v>6798</v>
      </c>
      <c r="P8453">
        <v>2349000</v>
      </c>
      <c r="Q8453" t="s">
        <v>6636</v>
      </c>
      <c r="R8453" t="s">
        <v>6636</v>
      </c>
      <c r="S8453" s="12"/>
      <c r="T8453" s="13"/>
      <c r="U8453" t="s">
        <v>6636</v>
      </c>
    </row>
    <row r="8454" spans="1:21" x14ac:dyDescent="0.25">
      <c r="A8454" t="s">
        <v>6637</v>
      </c>
      <c r="B8454" s="12">
        <v>43324</v>
      </c>
      <c r="C8454" t="s">
        <v>13629</v>
      </c>
      <c r="D8454" s="11">
        <v>46217.834490740701</v>
      </c>
      <c r="E8454" t="s">
        <v>13630</v>
      </c>
      <c r="F8454" t="s">
        <v>6617</v>
      </c>
      <c r="G8454" t="s">
        <v>13588</v>
      </c>
      <c r="H8454" t="s">
        <v>6531</v>
      </c>
      <c r="I8454" t="s">
        <v>65</v>
      </c>
      <c r="J8454" t="s">
        <v>9067</v>
      </c>
      <c r="K8454" t="s">
        <v>13631</v>
      </c>
      <c r="L8454" t="s">
        <v>13590</v>
      </c>
      <c r="M8454" t="s">
        <v>13632</v>
      </c>
      <c r="N8454" t="s">
        <v>6787</v>
      </c>
      <c r="O8454" t="s">
        <v>6798</v>
      </c>
      <c r="P8454">
        <v>2349000</v>
      </c>
      <c r="Q8454" t="s">
        <v>6636</v>
      </c>
      <c r="R8454" t="s">
        <v>6636</v>
      </c>
      <c r="S8454" s="12"/>
      <c r="T8454" s="13"/>
      <c r="U8454" t="s">
        <v>6629</v>
      </c>
    </row>
    <row r="8455" spans="1:21" x14ac:dyDescent="0.25">
      <c r="A8455" t="s">
        <v>6637</v>
      </c>
      <c r="B8455" s="12">
        <v>43324</v>
      </c>
      <c r="C8455" t="s">
        <v>13629</v>
      </c>
      <c r="D8455" s="11">
        <v>46217.834490740701</v>
      </c>
      <c r="E8455" t="s">
        <v>13630</v>
      </c>
      <c r="F8455" t="s">
        <v>6617</v>
      </c>
      <c r="G8455" t="s">
        <v>13592</v>
      </c>
      <c r="H8455" t="s">
        <v>6531</v>
      </c>
      <c r="I8455" t="s">
        <v>65</v>
      </c>
      <c r="J8455" t="s">
        <v>9067</v>
      </c>
      <c r="K8455" t="s">
        <v>13631</v>
      </c>
      <c r="L8455" t="s">
        <v>13590</v>
      </c>
      <c r="M8455" t="s">
        <v>13632</v>
      </c>
      <c r="N8455" t="s">
        <v>6787</v>
      </c>
      <c r="O8455" t="s">
        <v>6798</v>
      </c>
      <c r="P8455">
        <v>2349000</v>
      </c>
      <c r="Q8455" t="s">
        <v>6636</v>
      </c>
      <c r="R8455" t="s">
        <v>6636</v>
      </c>
      <c r="S8455" s="12"/>
      <c r="T8455" s="13"/>
      <c r="U8455" t="s">
        <v>6629</v>
      </c>
    </row>
    <row r="8456" spans="1:21" x14ac:dyDescent="0.25">
      <c r="A8456" t="s">
        <v>6637</v>
      </c>
      <c r="B8456" s="12">
        <v>43324</v>
      </c>
      <c r="C8456" t="s">
        <v>13629</v>
      </c>
      <c r="D8456" s="11">
        <v>46217.834490740701</v>
      </c>
      <c r="E8456" t="s">
        <v>13630</v>
      </c>
      <c r="F8456" t="s">
        <v>6617</v>
      </c>
      <c r="G8456" t="s">
        <v>13593</v>
      </c>
      <c r="H8456" t="s">
        <v>6531</v>
      </c>
      <c r="I8456" t="s">
        <v>65</v>
      </c>
      <c r="J8456" t="s">
        <v>9067</v>
      </c>
      <c r="K8456" t="s">
        <v>13631</v>
      </c>
      <c r="L8456" t="s">
        <v>13590</v>
      </c>
      <c r="M8456" t="s">
        <v>13632</v>
      </c>
      <c r="N8456" t="s">
        <v>6787</v>
      </c>
      <c r="O8456" t="s">
        <v>6798</v>
      </c>
      <c r="P8456">
        <v>2349000</v>
      </c>
      <c r="Q8456" t="s">
        <v>6636</v>
      </c>
      <c r="R8456" t="s">
        <v>6636</v>
      </c>
      <c r="S8456" s="12"/>
      <c r="T8456" s="13"/>
      <c r="U8456" t="s">
        <v>6629</v>
      </c>
    </row>
    <row r="8457" spans="1:21" x14ac:dyDescent="0.25">
      <c r="A8457" t="s">
        <v>6619</v>
      </c>
      <c r="B8457" s="12">
        <v>43277</v>
      </c>
      <c r="C8457" t="s">
        <v>13625</v>
      </c>
      <c r="D8457" s="11">
        <v>46218.516180555598</v>
      </c>
      <c r="E8457" t="s">
        <v>13626</v>
      </c>
      <c r="F8457" t="s">
        <v>6617</v>
      </c>
      <c r="G8457" t="s">
        <v>13588</v>
      </c>
      <c r="H8457" t="s">
        <v>6531</v>
      </c>
      <c r="I8457" t="s">
        <v>65</v>
      </c>
      <c r="J8457" t="s">
        <v>219</v>
      </c>
      <c r="K8457" t="s">
        <v>13627</v>
      </c>
      <c r="L8457" t="s">
        <v>13590</v>
      </c>
      <c r="M8457" t="s">
        <v>13628</v>
      </c>
      <c r="N8457" t="s">
        <v>6787</v>
      </c>
      <c r="O8457" t="s">
        <v>6798</v>
      </c>
      <c r="P8457">
        <v>2349000</v>
      </c>
      <c r="Q8457" t="s">
        <v>6636</v>
      </c>
      <c r="R8457" t="s">
        <v>6636</v>
      </c>
      <c r="S8457" s="12"/>
      <c r="T8457" s="13"/>
      <c r="U8457" t="s">
        <v>6636</v>
      </c>
    </row>
    <row r="8458" spans="1:21" x14ac:dyDescent="0.25">
      <c r="A8458" t="s">
        <v>6619</v>
      </c>
      <c r="B8458" s="12">
        <v>43277</v>
      </c>
      <c r="C8458" t="s">
        <v>13625</v>
      </c>
      <c r="D8458" s="11">
        <v>46218.516180555598</v>
      </c>
      <c r="E8458" t="s">
        <v>13626</v>
      </c>
      <c r="F8458" t="s">
        <v>6617</v>
      </c>
      <c r="G8458" t="s">
        <v>13592</v>
      </c>
      <c r="H8458" t="s">
        <v>6531</v>
      </c>
      <c r="I8458" t="s">
        <v>65</v>
      </c>
      <c r="J8458" t="s">
        <v>219</v>
      </c>
      <c r="K8458" t="s">
        <v>13627</v>
      </c>
      <c r="L8458" t="s">
        <v>13590</v>
      </c>
      <c r="M8458" t="s">
        <v>13628</v>
      </c>
      <c r="N8458" t="s">
        <v>6787</v>
      </c>
      <c r="O8458" t="s">
        <v>6798</v>
      </c>
      <c r="P8458">
        <v>2349000</v>
      </c>
      <c r="Q8458" t="s">
        <v>6636</v>
      </c>
      <c r="R8458" t="s">
        <v>6636</v>
      </c>
      <c r="S8458" s="12"/>
      <c r="T8458" s="13"/>
      <c r="U8458" t="s">
        <v>6636</v>
      </c>
    </row>
    <row r="8459" spans="1:21" x14ac:dyDescent="0.25">
      <c r="A8459" t="s">
        <v>6619</v>
      </c>
      <c r="B8459" s="12">
        <v>43277</v>
      </c>
      <c r="C8459" t="s">
        <v>13625</v>
      </c>
      <c r="D8459" s="11">
        <v>46218.516180555598</v>
      </c>
      <c r="E8459" t="s">
        <v>13626</v>
      </c>
      <c r="F8459" t="s">
        <v>6617</v>
      </c>
      <c r="G8459" t="s">
        <v>13593</v>
      </c>
      <c r="H8459" t="s">
        <v>6531</v>
      </c>
      <c r="I8459" t="s">
        <v>65</v>
      </c>
      <c r="J8459" t="s">
        <v>219</v>
      </c>
      <c r="K8459" t="s">
        <v>13627</v>
      </c>
      <c r="L8459" t="s">
        <v>13590</v>
      </c>
      <c r="M8459" t="s">
        <v>13628</v>
      </c>
      <c r="N8459" t="s">
        <v>6787</v>
      </c>
      <c r="O8459" t="s">
        <v>6798</v>
      </c>
      <c r="P8459">
        <v>2349000</v>
      </c>
      <c r="Q8459" t="s">
        <v>6636</v>
      </c>
      <c r="R8459" t="s">
        <v>6636</v>
      </c>
      <c r="S8459" s="12"/>
      <c r="T8459" s="13"/>
      <c r="U8459" t="s">
        <v>6636</v>
      </c>
    </row>
    <row r="8460" spans="1:21" x14ac:dyDescent="0.25">
      <c r="A8460" t="s">
        <v>6619</v>
      </c>
      <c r="B8460" s="12">
        <v>43324</v>
      </c>
      <c r="C8460" t="s">
        <v>13629</v>
      </c>
      <c r="D8460" s="11">
        <v>46219.510474536997</v>
      </c>
      <c r="E8460" t="s">
        <v>13630</v>
      </c>
      <c r="F8460" t="s">
        <v>6617</v>
      </c>
      <c r="G8460" t="s">
        <v>13588</v>
      </c>
      <c r="H8460" t="s">
        <v>6531</v>
      </c>
      <c r="I8460" t="s">
        <v>65</v>
      </c>
      <c r="J8460" t="s">
        <v>9067</v>
      </c>
      <c r="K8460" t="s">
        <v>13631</v>
      </c>
      <c r="L8460" t="s">
        <v>13590</v>
      </c>
      <c r="M8460" t="s">
        <v>13632</v>
      </c>
      <c r="N8460" t="s">
        <v>6787</v>
      </c>
      <c r="O8460" t="s">
        <v>6798</v>
      </c>
      <c r="P8460">
        <v>2349000</v>
      </c>
      <c r="Q8460" t="s">
        <v>6636</v>
      </c>
      <c r="R8460" t="s">
        <v>6636</v>
      </c>
      <c r="S8460" s="12"/>
      <c r="T8460" s="13"/>
      <c r="U8460" t="s">
        <v>6629</v>
      </c>
    </row>
    <row r="8461" spans="1:21" x14ac:dyDescent="0.25">
      <c r="A8461" t="s">
        <v>6619</v>
      </c>
      <c r="B8461" s="12">
        <v>43324</v>
      </c>
      <c r="C8461" t="s">
        <v>13629</v>
      </c>
      <c r="D8461" s="11">
        <v>46219.510474536997</v>
      </c>
      <c r="E8461" t="s">
        <v>13630</v>
      </c>
      <c r="F8461" t="s">
        <v>6617</v>
      </c>
      <c r="G8461" t="s">
        <v>13592</v>
      </c>
      <c r="H8461" t="s">
        <v>6531</v>
      </c>
      <c r="I8461" t="s">
        <v>65</v>
      </c>
      <c r="J8461" t="s">
        <v>9067</v>
      </c>
      <c r="K8461" t="s">
        <v>13631</v>
      </c>
      <c r="L8461" t="s">
        <v>13590</v>
      </c>
      <c r="M8461" t="s">
        <v>13632</v>
      </c>
      <c r="N8461" t="s">
        <v>6787</v>
      </c>
      <c r="O8461" t="s">
        <v>6798</v>
      </c>
      <c r="P8461">
        <v>2349000</v>
      </c>
      <c r="Q8461" t="s">
        <v>6636</v>
      </c>
      <c r="R8461" t="s">
        <v>6636</v>
      </c>
      <c r="S8461" s="12"/>
      <c r="T8461" s="13"/>
      <c r="U8461" t="s">
        <v>6629</v>
      </c>
    </row>
    <row r="8462" spans="1:21" x14ac:dyDescent="0.25">
      <c r="A8462" t="s">
        <v>6619</v>
      </c>
      <c r="B8462" s="12">
        <v>43324</v>
      </c>
      <c r="C8462" t="s">
        <v>13629</v>
      </c>
      <c r="D8462" s="11">
        <v>46219.510474536997</v>
      </c>
      <c r="E8462" t="s">
        <v>13630</v>
      </c>
      <c r="F8462" t="s">
        <v>6617</v>
      </c>
      <c r="G8462" t="s">
        <v>13593</v>
      </c>
      <c r="H8462" t="s">
        <v>6531</v>
      </c>
      <c r="I8462" t="s">
        <v>65</v>
      </c>
      <c r="J8462" t="s">
        <v>9067</v>
      </c>
      <c r="K8462" t="s">
        <v>13631</v>
      </c>
      <c r="L8462" t="s">
        <v>13590</v>
      </c>
      <c r="M8462" t="s">
        <v>13632</v>
      </c>
      <c r="N8462" t="s">
        <v>6787</v>
      </c>
      <c r="O8462" t="s">
        <v>6798</v>
      </c>
      <c r="P8462">
        <v>2349000</v>
      </c>
      <c r="Q8462" t="s">
        <v>6636</v>
      </c>
      <c r="R8462" t="s">
        <v>6636</v>
      </c>
      <c r="S8462" s="12"/>
      <c r="T8462" s="13"/>
      <c r="U8462" t="s">
        <v>6629</v>
      </c>
    </row>
    <row r="8463" spans="1:21" x14ac:dyDescent="0.25">
      <c r="A8463" t="s">
        <v>6637</v>
      </c>
      <c r="B8463" s="12">
        <v>43372</v>
      </c>
      <c r="C8463" t="s">
        <v>13633</v>
      </c>
      <c r="D8463" s="11">
        <v>46220.628888888903</v>
      </c>
      <c r="E8463" t="s">
        <v>13634</v>
      </c>
      <c r="F8463" t="s">
        <v>6617</v>
      </c>
      <c r="G8463" t="s">
        <v>13588</v>
      </c>
      <c r="H8463" t="s">
        <v>6531</v>
      </c>
      <c r="I8463" t="s">
        <v>6640</v>
      </c>
      <c r="J8463" t="s">
        <v>13635</v>
      </c>
      <c r="K8463" t="s">
        <v>13636</v>
      </c>
      <c r="L8463" t="s">
        <v>13590</v>
      </c>
      <c r="M8463" t="s">
        <v>13637</v>
      </c>
      <c r="N8463" t="s">
        <v>6787</v>
      </c>
      <c r="O8463" t="s">
        <v>6798</v>
      </c>
      <c r="P8463">
        <v>2349000</v>
      </c>
      <c r="Q8463" t="s">
        <v>6636</v>
      </c>
      <c r="R8463" t="s">
        <v>6636</v>
      </c>
      <c r="S8463" s="12"/>
      <c r="T8463" s="13"/>
      <c r="U8463" t="s">
        <v>6629</v>
      </c>
    </row>
    <row r="8464" spans="1:21" x14ac:dyDescent="0.25">
      <c r="A8464" t="s">
        <v>6637</v>
      </c>
      <c r="B8464" s="12">
        <v>43372</v>
      </c>
      <c r="C8464" t="s">
        <v>13633</v>
      </c>
      <c r="D8464" s="11">
        <v>46220.628888888903</v>
      </c>
      <c r="E8464" t="s">
        <v>13634</v>
      </c>
      <c r="F8464" t="s">
        <v>6617</v>
      </c>
      <c r="G8464" t="s">
        <v>13592</v>
      </c>
      <c r="H8464" t="s">
        <v>6531</v>
      </c>
      <c r="I8464" t="s">
        <v>6640</v>
      </c>
      <c r="J8464" t="s">
        <v>13635</v>
      </c>
      <c r="K8464" t="s">
        <v>13636</v>
      </c>
      <c r="L8464" t="s">
        <v>13590</v>
      </c>
      <c r="M8464" t="s">
        <v>13637</v>
      </c>
      <c r="N8464" t="s">
        <v>6787</v>
      </c>
      <c r="O8464" t="s">
        <v>6798</v>
      </c>
      <c r="P8464">
        <v>2349000</v>
      </c>
      <c r="Q8464" t="s">
        <v>6636</v>
      </c>
      <c r="R8464" t="s">
        <v>6636</v>
      </c>
      <c r="S8464" s="12"/>
      <c r="T8464" s="13"/>
      <c r="U8464" t="s">
        <v>6629</v>
      </c>
    </row>
    <row r="8465" spans="1:21" x14ac:dyDescent="0.25">
      <c r="A8465" t="s">
        <v>6637</v>
      </c>
      <c r="B8465" s="12">
        <v>43372</v>
      </c>
      <c r="C8465" t="s">
        <v>13633</v>
      </c>
      <c r="D8465" s="11">
        <v>46220.628888888903</v>
      </c>
      <c r="E8465" t="s">
        <v>13634</v>
      </c>
      <c r="F8465" t="s">
        <v>6617</v>
      </c>
      <c r="G8465" t="s">
        <v>13593</v>
      </c>
      <c r="H8465" t="s">
        <v>6531</v>
      </c>
      <c r="I8465" t="s">
        <v>6640</v>
      </c>
      <c r="J8465" t="s">
        <v>13635</v>
      </c>
      <c r="K8465" t="s">
        <v>13636</v>
      </c>
      <c r="L8465" t="s">
        <v>13590</v>
      </c>
      <c r="M8465" t="s">
        <v>13637</v>
      </c>
      <c r="N8465" t="s">
        <v>6787</v>
      </c>
      <c r="O8465" t="s">
        <v>6798</v>
      </c>
      <c r="P8465">
        <v>2349000</v>
      </c>
      <c r="Q8465" t="s">
        <v>6636</v>
      </c>
      <c r="R8465" t="s">
        <v>6636</v>
      </c>
      <c r="S8465" s="12"/>
      <c r="T8465" s="13"/>
      <c r="U8465" t="s">
        <v>6629</v>
      </c>
    </row>
    <row r="8466" spans="1:21" x14ac:dyDescent="0.25">
      <c r="A8466" t="s">
        <v>6619</v>
      </c>
      <c r="B8466" s="12">
        <v>43372</v>
      </c>
      <c r="C8466" t="s">
        <v>13633</v>
      </c>
      <c r="D8466" s="11">
        <v>46220.628888888903</v>
      </c>
      <c r="E8466" t="s">
        <v>13634</v>
      </c>
      <c r="F8466" t="s">
        <v>6617</v>
      </c>
      <c r="G8466" t="s">
        <v>13588</v>
      </c>
      <c r="H8466" t="s">
        <v>6531</v>
      </c>
      <c r="I8466" t="s">
        <v>6640</v>
      </c>
      <c r="J8466" t="s">
        <v>13635</v>
      </c>
      <c r="K8466" t="s">
        <v>13636</v>
      </c>
      <c r="L8466" t="s">
        <v>13590</v>
      </c>
      <c r="M8466" t="s">
        <v>13637</v>
      </c>
      <c r="N8466" t="s">
        <v>6787</v>
      </c>
      <c r="O8466" t="s">
        <v>6798</v>
      </c>
      <c r="P8466">
        <v>2349000</v>
      </c>
      <c r="Q8466" t="s">
        <v>6636</v>
      </c>
      <c r="R8466" t="s">
        <v>6636</v>
      </c>
      <c r="S8466" s="12"/>
      <c r="T8466" s="13"/>
      <c r="U8466" t="s">
        <v>6629</v>
      </c>
    </row>
    <row r="8467" spans="1:21" x14ac:dyDescent="0.25">
      <c r="A8467" t="s">
        <v>6619</v>
      </c>
      <c r="B8467" s="12">
        <v>43372</v>
      </c>
      <c r="C8467" t="s">
        <v>13633</v>
      </c>
      <c r="D8467" s="11">
        <v>46220.628888888903</v>
      </c>
      <c r="E8467" t="s">
        <v>13634</v>
      </c>
      <c r="F8467" t="s">
        <v>6617</v>
      </c>
      <c r="G8467" t="s">
        <v>13592</v>
      </c>
      <c r="H8467" t="s">
        <v>6531</v>
      </c>
      <c r="I8467" t="s">
        <v>6640</v>
      </c>
      <c r="J8467" t="s">
        <v>13635</v>
      </c>
      <c r="K8467" t="s">
        <v>13636</v>
      </c>
      <c r="L8467" t="s">
        <v>13590</v>
      </c>
      <c r="M8467" t="s">
        <v>13637</v>
      </c>
      <c r="N8467" t="s">
        <v>6787</v>
      </c>
      <c r="O8467" t="s">
        <v>6798</v>
      </c>
      <c r="P8467">
        <v>2349000</v>
      </c>
      <c r="Q8467" t="s">
        <v>6636</v>
      </c>
      <c r="R8467" t="s">
        <v>6636</v>
      </c>
      <c r="S8467" s="12"/>
      <c r="T8467" s="13"/>
      <c r="U8467" t="s">
        <v>6629</v>
      </c>
    </row>
    <row r="8468" spans="1:21" x14ac:dyDescent="0.25">
      <c r="A8468" t="s">
        <v>6619</v>
      </c>
      <c r="B8468" s="12">
        <v>43372</v>
      </c>
      <c r="C8468" t="s">
        <v>13633</v>
      </c>
      <c r="D8468" s="11">
        <v>46220.628888888903</v>
      </c>
      <c r="E8468" t="s">
        <v>13634</v>
      </c>
      <c r="F8468" t="s">
        <v>6617</v>
      </c>
      <c r="G8468" t="s">
        <v>13593</v>
      </c>
      <c r="H8468" t="s">
        <v>6531</v>
      </c>
      <c r="I8468" t="s">
        <v>6640</v>
      </c>
      <c r="J8468" t="s">
        <v>13635</v>
      </c>
      <c r="K8468" t="s">
        <v>13636</v>
      </c>
      <c r="L8468" t="s">
        <v>13590</v>
      </c>
      <c r="M8468" t="s">
        <v>13637</v>
      </c>
      <c r="N8468" t="s">
        <v>6787</v>
      </c>
      <c r="O8468" t="s">
        <v>6798</v>
      </c>
      <c r="P8468">
        <v>2349000</v>
      </c>
      <c r="Q8468" t="s">
        <v>6636</v>
      </c>
      <c r="R8468" t="s">
        <v>6636</v>
      </c>
      <c r="S8468" s="12"/>
      <c r="T8468" s="13"/>
      <c r="U8468" t="s">
        <v>6629</v>
      </c>
    </row>
    <row r="8469" spans="1:21" x14ac:dyDescent="0.25">
      <c r="A8469" t="s">
        <v>6637</v>
      </c>
      <c r="B8469" s="12">
        <v>43415</v>
      </c>
      <c r="C8469" t="s">
        <v>13638</v>
      </c>
      <c r="D8469" s="11">
        <v>46221.551273148201</v>
      </c>
      <c r="E8469" t="s">
        <v>13639</v>
      </c>
      <c r="F8469" t="s">
        <v>6617</v>
      </c>
      <c r="G8469" t="s">
        <v>13588</v>
      </c>
      <c r="H8469" t="s">
        <v>6531</v>
      </c>
      <c r="I8469" t="s">
        <v>55</v>
      </c>
      <c r="J8469" t="s">
        <v>295</v>
      </c>
      <c r="K8469" t="s">
        <v>13640</v>
      </c>
      <c r="L8469" t="s">
        <v>13590</v>
      </c>
      <c r="M8469" t="s">
        <v>13641</v>
      </c>
      <c r="N8469" t="s">
        <v>6787</v>
      </c>
      <c r="O8469" t="s">
        <v>13602</v>
      </c>
      <c r="P8469">
        <v>4999000</v>
      </c>
      <c r="Q8469" t="s">
        <v>6636</v>
      </c>
      <c r="R8469" t="s">
        <v>6636</v>
      </c>
      <c r="S8469" s="12"/>
      <c r="T8469" s="13"/>
      <c r="U8469" t="s">
        <v>9791</v>
      </c>
    </row>
    <row r="8470" spans="1:21" x14ac:dyDescent="0.25">
      <c r="A8470" t="s">
        <v>6637</v>
      </c>
      <c r="B8470" s="12">
        <v>43415</v>
      </c>
      <c r="C8470" t="s">
        <v>13638</v>
      </c>
      <c r="D8470" s="11">
        <v>46221.551273148201</v>
      </c>
      <c r="E8470" t="s">
        <v>13639</v>
      </c>
      <c r="F8470" t="s">
        <v>6617</v>
      </c>
      <c r="G8470" t="s">
        <v>13592</v>
      </c>
      <c r="H8470" t="s">
        <v>6531</v>
      </c>
      <c r="I8470" t="s">
        <v>55</v>
      </c>
      <c r="J8470" t="s">
        <v>295</v>
      </c>
      <c r="K8470" t="s">
        <v>13640</v>
      </c>
      <c r="L8470" t="s">
        <v>13590</v>
      </c>
      <c r="M8470" t="s">
        <v>13641</v>
      </c>
      <c r="N8470" t="s">
        <v>6787</v>
      </c>
      <c r="O8470" t="s">
        <v>13602</v>
      </c>
      <c r="P8470">
        <v>4999000</v>
      </c>
      <c r="Q8470" t="s">
        <v>6636</v>
      </c>
      <c r="R8470" t="s">
        <v>6636</v>
      </c>
      <c r="S8470" s="12"/>
      <c r="T8470" s="13"/>
      <c r="U8470" t="s">
        <v>9791</v>
      </c>
    </row>
    <row r="8471" spans="1:21" x14ac:dyDescent="0.25">
      <c r="A8471" t="s">
        <v>6637</v>
      </c>
      <c r="B8471" s="12">
        <v>43415</v>
      </c>
      <c r="C8471" t="s">
        <v>13638</v>
      </c>
      <c r="D8471" s="11">
        <v>46221.551273148201</v>
      </c>
      <c r="E8471" t="s">
        <v>13639</v>
      </c>
      <c r="F8471" t="s">
        <v>6617</v>
      </c>
      <c r="G8471" t="s">
        <v>13593</v>
      </c>
      <c r="H8471" t="s">
        <v>6531</v>
      </c>
      <c r="I8471" t="s">
        <v>55</v>
      </c>
      <c r="J8471" t="s">
        <v>295</v>
      </c>
      <c r="K8471" t="s">
        <v>13640</v>
      </c>
      <c r="L8471" t="s">
        <v>13590</v>
      </c>
      <c r="M8471" t="s">
        <v>13641</v>
      </c>
      <c r="N8471" t="s">
        <v>6787</v>
      </c>
      <c r="O8471" t="s">
        <v>13602</v>
      </c>
      <c r="P8471">
        <v>4999000</v>
      </c>
      <c r="Q8471" t="s">
        <v>6636</v>
      </c>
      <c r="R8471" t="s">
        <v>6636</v>
      </c>
      <c r="S8471" s="12"/>
      <c r="T8471" s="13"/>
      <c r="U8471" t="s">
        <v>9791</v>
      </c>
    </row>
    <row r="8472" spans="1:21" x14ac:dyDescent="0.25">
      <c r="A8472" t="s">
        <v>6619</v>
      </c>
      <c r="B8472" s="12">
        <v>43415</v>
      </c>
      <c r="C8472" t="s">
        <v>13638</v>
      </c>
      <c r="D8472" s="11">
        <v>46221.609050925901</v>
      </c>
      <c r="E8472" t="s">
        <v>13639</v>
      </c>
      <c r="F8472" t="s">
        <v>6617</v>
      </c>
      <c r="G8472" t="s">
        <v>13588</v>
      </c>
      <c r="H8472" t="s">
        <v>6531</v>
      </c>
      <c r="I8472" t="s">
        <v>55</v>
      </c>
      <c r="J8472" t="s">
        <v>295</v>
      </c>
      <c r="K8472" t="s">
        <v>13640</v>
      </c>
      <c r="L8472" t="s">
        <v>13590</v>
      </c>
      <c r="M8472" t="s">
        <v>13641</v>
      </c>
      <c r="N8472" t="s">
        <v>6787</v>
      </c>
      <c r="O8472" t="s">
        <v>13602</v>
      </c>
      <c r="P8472">
        <v>4999000</v>
      </c>
      <c r="Q8472" t="s">
        <v>6636</v>
      </c>
      <c r="R8472" t="s">
        <v>6636</v>
      </c>
      <c r="S8472" s="12"/>
      <c r="T8472" s="13"/>
      <c r="U8472" t="s">
        <v>9791</v>
      </c>
    </row>
    <row r="8473" spans="1:21" x14ac:dyDescent="0.25">
      <c r="A8473" t="s">
        <v>6619</v>
      </c>
      <c r="B8473" s="12">
        <v>43415</v>
      </c>
      <c r="C8473" t="s">
        <v>13638</v>
      </c>
      <c r="D8473" s="11">
        <v>46221.609050925901</v>
      </c>
      <c r="E8473" t="s">
        <v>13639</v>
      </c>
      <c r="F8473" t="s">
        <v>6617</v>
      </c>
      <c r="G8473" t="s">
        <v>13592</v>
      </c>
      <c r="H8473" t="s">
        <v>6531</v>
      </c>
      <c r="I8473" t="s">
        <v>55</v>
      </c>
      <c r="J8473" t="s">
        <v>295</v>
      </c>
      <c r="K8473" t="s">
        <v>13640</v>
      </c>
      <c r="L8473" t="s">
        <v>13590</v>
      </c>
      <c r="M8473" t="s">
        <v>13641</v>
      </c>
      <c r="N8473" t="s">
        <v>6787</v>
      </c>
      <c r="O8473" t="s">
        <v>13602</v>
      </c>
      <c r="P8473">
        <v>4999000</v>
      </c>
      <c r="Q8473" t="s">
        <v>6636</v>
      </c>
      <c r="R8473" t="s">
        <v>6636</v>
      </c>
      <c r="S8473" s="12"/>
      <c r="T8473" s="13"/>
      <c r="U8473" t="s">
        <v>9791</v>
      </c>
    </row>
    <row r="8474" spans="1:21" x14ac:dyDescent="0.25">
      <c r="A8474" t="s">
        <v>6619</v>
      </c>
      <c r="B8474" s="12">
        <v>43415</v>
      </c>
      <c r="C8474" t="s">
        <v>13638</v>
      </c>
      <c r="D8474" s="11">
        <v>46221.609050925901</v>
      </c>
      <c r="E8474" t="s">
        <v>13639</v>
      </c>
      <c r="F8474" t="s">
        <v>6617</v>
      </c>
      <c r="G8474" t="s">
        <v>13593</v>
      </c>
      <c r="H8474" t="s">
        <v>6531</v>
      </c>
      <c r="I8474" t="s">
        <v>55</v>
      </c>
      <c r="J8474" t="s">
        <v>295</v>
      </c>
      <c r="K8474" t="s">
        <v>13640</v>
      </c>
      <c r="L8474" t="s">
        <v>13590</v>
      </c>
      <c r="M8474" t="s">
        <v>13641</v>
      </c>
      <c r="N8474" t="s">
        <v>6787</v>
      </c>
      <c r="O8474" t="s">
        <v>13602</v>
      </c>
      <c r="P8474">
        <v>4999000</v>
      </c>
      <c r="Q8474" t="s">
        <v>6636</v>
      </c>
      <c r="R8474" t="s">
        <v>6636</v>
      </c>
      <c r="S8474" s="12"/>
      <c r="T8474" s="13"/>
      <c r="U8474" t="s">
        <v>9791</v>
      </c>
    </row>
    <row r="8475" spans="1:21" x14ac:dyDescent="0.25">
      <c r="A8475" t="s">
        <v>6637</v>
      </c>
      <c r="B8475" s="12">
        <v>41825</v>
      </c>
      <c r="C8475" t="s">
        <v>13642</v>
      </c>
      <c r="D8475" s="11">
        <v>46176.019444444399</v>
      </c>
      <c r="E8475" t="s">
        <v>13643</v>
      </c>
      <c r="F8475" t="s">
        <v>6617</v>
      </c>
      <c r="G8475" t="s">
        <v>7567</v>
      </c>
      <c r="H8475" t="s">
        <v>6433</v>
      </c>
      <c r="I8475" t="s">
        <v>55</v>
      </c>
      <c r="J8475" t="s">
        <v>737</v>
      </c>
      <c r="K8475" t="s">
        <v>13644</v>
      </c>
      <c r="L8475" t="s">
        <v>13645</v>
      </c>
      <c r="M8475" t="s">
        <v>13646</v>
      </c>
      <c r="N8475" t="s">
        <v>7469</v>
      </c>
      <c r="O8475" t="s">
        <v>7470</v>
      </c>
      <c r="P8475">
        <v>3140000</v>
      </c>
      <c r="Q8475" t="s">
        <v>6636</v>
      </c>
      <c r="R8475" t="s">
        <v>6636</v>
      </c>
      <c r="S8475" s="12"/>
      <c r="T8475" s="13"/>
      <c r="U8475" t="s">
        <v>6636</v>
      </c>
    </row>
    <row r="8476" spans="1:21" x14ac:dyDescent="0.25">
      <c r="A8476" t="s">
        <v>6637</v>
      </c>
      <c r="B8476" s="12">
        <v>41605</v>
      </c>
      <c r="C8476" t="s">
        <v>13647</v>
      </c>
      <c r="D8476" s="11">
        <v>46185.503969907397</v>
      </c>
      <c r="E8476" t="s">
        <v>13648</v>
      </c>
      <c r="F8476" t="s">
        <v>6617</v>
      </c>
      <c r="G8476" t="s">
        <v>7567</v>
      </c>
      <c r="H8476" t="s">
        <v>6433</v>
      </c>
      <c r="I8476" t="s">
        <v>65</v>
      </c>
      <c r="J8476" t="s">
        <v>573</v>
      </c>
      <c r="K8476" t="s">
        <v>13649</v>
      </c>
      <c r="L8476" t="s">
        <v>13645</v>
      </c>
      <c r="M8476" t="s">
        <v>13650</v>
      </c>
      <c r="N8476" t="s">
        <v>7469</v>
      </c>
      <c r="O8476" t="s">
        <v>9718</v>
      </c>
      <c r="P8476">
        <v>2659000</v>
      </c>
      <c r="Q8476" t="s">
        <v>6778</v>
      </c>
      <c r="R8476" t="s">
        <v>6779</v>
      </c>
      <c r="S8476" s="12"/>
      <c r="T8476" s="13"/>
      <c r="U8476" t="s">
        <v>9139</v>
      </c>
    </row>
    <row r="8477" spans="1:21" x14ac:dyDescent="0.25">
      <c r="A8477" t="s">
        <v>6619</v>
      </c>
      <c r="B8477" s="12">
        <v>41605</v>
      </c>
      <c r="C8477" t="s">
        <v>13647</v>
      </c>
      <c r="D8477" s="11">
        <v>46185.549490740697</v>
      </c>
      <c r="E8477" t="s">
        <v>13648</v>
      </c>
      <c r="F8477" t="s">
        <v>6617</v>
      </c>
      <c r="G8477" t="s">
        <v>7567</v>
      </c>
      <c r="H8477" t="s">
        <v>6433</v>
      </c>
      <c r="I8477" t="s">
        <v>65</v>
      </c>
      <c r="J8477" t="s">
        <v>573</v>
      </c>
      <c r="K8477" t="s">
        <v>13649</v>
      </c>
      <c r="L8477" t="s">
        <v>13645</v>
      </c>
      <c r="M8477" t="s">
        <v>13650</v>
      </c>
      <c r="N8477" t="s">
        <v>7469</v>
      </c>
      <c r="O8477" t="s">
        <v>9718</v>
      </c>
      <c r="P8477">
        <v>2659000</v>
      </c>
      <c r="Q8477" t="s">
        <v>6778</v>
      </c>
      <c r="R8477" t="s">
        <v>6779</v>
      </c>
      <c r="S8477" s="12"/>
      <c r="T8477" s="13"/>
      <c r="U8477" t="s">
        <v>9139</v>
      </c>
    </row>
    <row r="8478" spans="1:21" x14ac:dyDescent="0.25">
      <c r="A8478" t="s">
        <v>6637</v>
      </c>
      <c r="B8478" s="12">
        <v>41726</v>
      </c>
      <c r="C8478" t="s">
        <v>13651</v>
      </c>
      <c r="D8478" s="11">
        <v>46185.782048611101</v>
      </c>
      <c r="E8478" t="s">
        <v>13652</v>
      </c>
      <c r="F8478" t="s">
        <v>6617</v>
      </c>
      <c r="G8478" t="s">
        <v>7567</v>
      </c>
      <c r="H8478" t="s">
        <v>6433</v>
      </c>
      <c r="I8478" t="s">
        <v>65</v>
      </c>
      <c r="J8478" t="s">
        <v>57</v>
      </c>
      <c r="K8478" t="s">
        <v>13653</v>
      </c>
      <c r="L8478" t="s">
        <v>13654</v>
      </c>
      <c r="M8478" t="s">
        <v>13655</v>
      </c>
      <c r="N8478" t="s">
        <v>13656</v>
      </c>
      <c r="O8478" t="s">
        <v>13657</v>
      </c>
      <c r="P8478">
        <v>2674000</v>
      </c>
      <c r="Q8478" t="s">
        <v>6636</v>
      </c>
      <c r="R8478" t="s">
        <v>6636</v>
      </c>
      <c r="S8478" s="12"/>
      <c r="T8478" s="13"/>
      <c r="U8478" t="s">
        <v>7560</v>
      </c>
    </row>
    <row r="8479" spans="1:21" x14ac:dyDescent="0.25">
      <c r="A8479" t="s">
        <v>6637</v>
      </c>
      <c r="B8479" s="12">
        <v>41636</v>
      </c>
      <c r="C8479" t="s">
        <v>13651</v>
      </c>
      <c r="D8479" s="11">
        <v>46185.782048611101</v>
      </c>
      <c r="E8479" t="s">
        <v>13652</v>
      </c>
      <c r="F8479" t="s">
        <v>6617</v>
      </c>
      <c r="G8479" t="s">
        <v>7567</v>
      </c>
      <c r="H8479" t="s">
        <v>6433</v>
      </c>
      <c r="I8479" t="s">
        <v>65</v>
      </c>
      <c r="J8479" t="s">
        <v>57</v>
      </c>
      <c r="K8479" t="s">
        <v>13658</v>
      </c>
      <c r="L8479" t="s">
        <v>13654</v>
      </c>
      <c r="M8479" t="s">
        <v>13659</v>
      </c>
      <c r="N8479" t="s">
        <v>13656</v>
      </c>
      <c r="O8479" t="s">
        <v>13657</v>
      </c>
      <c r="P8479">
        <v>2674000</v>
      </c>
      <c r="Q8479" t="s">
        <v>6636</v>
      </c>
      <c r="R8479" t="s">
        <v>6636</v>
      </c>
      <c r="S8479" s="12"/>
      <c r="T8479" s="13"/>
      <c r="U8479" t="s">
        <v>7560</v>
      </c>
    </row>
    <row r="8480" spans="1:21" x14ac:dyDescent="0.25">
      <c r="A8480" t="s">
        <v>6619</v>
      </c>
      <c r="B8480" s="12">
        <v>41726</v>
      </c>
      <c r="C8480" t="s">
        <v>13651</v>
      </c>
      <c r="D8480" s="11">
        <v>46187.456851851799</v>
      </c>
      <c r="E8480" t="s">
        <v>13652</v>
      </c>
      <c r="F8480" t="s">
        <v>6617</v>
      </c>
      <c r="G8480" t="s">
        <v>7567</v>
      </c>
      <c r="H8480" t="s">
        <v>6433</v>
      </c>
      <c r="I8480" t="s">
        <v>65</v>
      </c>
      <c r="J8480" t="s">
        <v>57</v>
      </c>
      <c r="K8480" t="s">
        <v>13653</v>
      </c>
      <c r="L8480" t="s">
        <v>13654</v>
      </c>
      <c r="M8480" t="s">
        <v>13655</v>
      </c>
      <c r="N8480" t="s">
        <v>13656</v>
      </c>
      <c r="O8480" t="s">
        <v>13657</v>
      </c>
      <c r="P8480">
        <v>2674000</v>
      </c>
      <c r="Q8480" t="s">
        <v>6636</v>
      </c>
      <c r="R8480" t="s">
        <v>6636</v>
      </c>
      <c r="S8480" s="12"/>
      <c r="T8480" s="13"/>
      <c r="U8480" t="s">
        <v>7560</v>
      </c>
    </row>
    <row r="8481" spans="1:21" x14ac:dyDescent="0.25">
      <c r="A8481" t="s">
        <v>6619</v>
      </c>
      <c r="B8481" s="12">
        <v>41825</v>
      </c>
      <c r="C8481" t="s">
        <v>13642</v>
      </c>
      <c r="D8481" s="11">
        <v>46188.750219907401</v>
      </c>
      <c r="E8481" t="s">
        <v>13643</v>
      </c>
      <c r="F8481" t="s">
        <v>6617</v>
      </c>
      <c r="G8481" t="s">
        <v>7567</v>
      </c>
      <c r="H8481" t="s">
        <v>6433</v>
      </c>
      <c r="I8481" t="s">
        <v>55</v>
      </c>
      <c r="J8481" t="s">
        <v>737</v>
      </c>
      <c r="K8481" t="s">
        <v>13644</v>
      </c>
      <c r="L8481" t="s">
        <v>13645</v>
      </c>
      <c r="M8481" t="s">
        <v>13646</v>
      </c>
      <c r="N8481" t="s">
        <v>7469</v>
      </c>
      <c r="O8481" t="s">
        <v>7470</v>
      </c>
      <c r="P8481">
        <v>3140000</v>
      </c>
      <c r="Q8481" t="s">
        <v>6636</v>
      </c>
      <c r="R8481" t="s">
        <v>6636</v>
      </c>
      <c r="S8481" s="12"/>
      <c r="T8481" s="13"/>
      <c r="U8481" t="s">
        <v>6636</v>
      </c>
    </row>
    <row r="8482" spans="1:21" x14ac:dyDescent="0.25">
      <c r="A8482" t="s">
        <v>6637</v>
      </c>
      <c r="B8482" s="12">
        <v>43221</v>
      </c>
      <c r="C8482" t="s">
        <v>9307</v>
      </c>
      <c r="D8482" s="11">
        <v>46196.048726851899</v>
      </c>
      <c r="E8482" t="s">
        <v>9308</v>
      </c>
      <c r="F8482" t="s">
        <v>6617</v>
      </c>
      <c r="G8482" t="s">
        <v>7567</v>
      </c>
      <c r="H8482" t="s">
        <v>6433</v>
      </c>
      <c r="I8482" t="s">
        <v>65</v>
      </c>
      <c r="J8482" t="s">
        <v>67</v>
      </c>
      <c r="K8482" t="s">
        <v>13660</v>
      </c>
      <c r="L8482" t="s">
        <v>13661</v>
      </c>
      <c r="M8482" t="s">
        <v>13662</v>
      </c>
      <c r="N8482" t="s">
        <v>8878</v>
      </c>
      <c r="O8482" t="s">
        <v>13398</v>
      </c>
      <c r="P8482">
        <v>5940000</v>
      </c>
      <c r="Q8482" t="s">
        <v>6893</v>
      </c>
      <c r="R8482" t="s">
        <v>7109</v>
      </c>
      <c r="S8482" s="12"/>
      <c r="T8482" s="13"/>
      <c r="U8482" t="s">
        <v>7560</v>
      </c>
    </row>
    <row r="8483" spans="1:21" x14ac:dyDescent="0.25">
      <c r="A8483" t="s">
        <v>6637</v>
      </c>
      <c r="B8483" s="12">
        <v>42388</v>
      </c>
      <c r="C8483" t="s">
        <v>13663</v>
      </c>
      <c r="D8483" s="11">
        <v>46197.6784722222</v>
      </c>
      <c r="E8483" t="s">
        <v>13664</v>
      </c>
      <c r="F8483" t="s">
        <v>6617</v>
      </c>
      <c r="G8483" t="s">
        <v>7567</v>
      </c>
      <c r="H8483" t="s">
        <v>6433</v>
      </c>
      <c r="I8483" t="s">
        <v>55</v>
      </c>
      <c r="J8483" t="s">
        <v>643</v>
      </c>
      <c r="K8483" t="s">
        <v>13665</v>
      </c>
      <c r="L8483" t="s">
        <v>13645</v>
      </c>
      <c r="M8483" t="s">
        <v>13666</v>
      </c>
      <c r="N8483" t="s">
        <v>7469</v>
      </c>
      <c r="O8483" t="s">
        <v>7933</v>
      </c>
      <c r="P8483">
        <v>3885000</v>
      </c>
      <c r="Q8483" t="s">
        <v>6636</v>
      </c>
      <c r="R8483" t="s">
        <v>6636</v>
      </c>
      <c r="S8483" s="12"/>
      <c r="T8483" s="13"/>
      <c r="U8483" t="s">
        <v>7560</v>
      </c>
    </row>
    <row r="8484" spans="1:21" x14ac:dyDescent="0.25">
      <c r="A8484" t="s">
        <v>6619</v>
      </c>
      <c r="B8484" s="12">
        <v>42388</v>
      </c>
      <c r="C8484" t="s">
        <v>13663</v>
      </c>
      <c r="D8484" s="11">
        <v>46197.724664351903</v>
      </c>
      <c r="E8484" t="s">
        <v>13664</v>
      </c>
      <c r="F8484" t="s">
        <v>6617</v>
      </c>
      <c r="G8484" t="s">
        <v>7567</v>
      </c>
      <c r="H8484" t="s">
        <v>6433</v>
      </c>
      <c r="I8484" t="s">
        <v>55</v>
      </c>
      <c r="J8484" t="s">
        <v>643</v>
      </c>
      <c r="K8484" t="s">
        <v>13665</v>
      </c>
      <c r="L8484" t="s">
        <v>13645</v>
      </c>
      <c r="M8484" t="s">
        <v>13666</v>
      </c>
      <c r="N8484" t="s">
        <v>7469</v>
      </c>
      <c r="O8484" t="s">
        <v>7933</v>
      </c>
      <c r="P8484">
        <v>3885000</v>
      </c>
      <c r="Q8484" t="s">
        <v>6636</v>
      </c>
      <c r="R8484" t="s">
        <v>6636</v>
      </c>
      <c r="S8484" s="12"/>
      <c r="T8484" s="13"/>
      <c r="U8484" t="s">
        <v>7560</v>
      </c>
    </row>
    <row r="8485" spans="1:21" x14ac:dyDescent="0.25">
      <c r="A8485" t="s">
        <v>6637</v>
      </c>
      <c r="B8485" s="12">
        <v>42739</v>
      </c>
      <c r="C8485" t="s">
        <v>7561</v>
      </c>
      <c r="D8485" s="11">
        <v>46204.824062500003</v>
      </c>
      <c r="E8485" t="s">
        <v>7562</v>
      </c>
      <c r="F8485" t="s">
        <v>6617</v>
      </c>
      <c r="G8485" t="s">
        <v>7567</v>
      </c>
      <c r="H8485" t="s">
        <v>6433</v>
      </c>
      <c r="I8485" t="s">
        <v>65</v>
      </c>
      <c r="J8485" t="s">
        <v>67</v>
      </c>
      <c r="K8485" t="s">
        <v>13667</v>
      </c>
      <c r="L8485" t="s">
        <v>13668</v>
      </c>
      <c r="M8485" t="s">
        <v>13669</v>
      </c>
      <c r="N8485" t="s">
        <v>6761</v>
      </c>
      <c r="O8485" t="s">
        <v>6762</v>
      </c>
      <c r="P8485">
        <v>2950101</v>
      </c>
      <c r="Q8485" t="s">
        <v>31</v>
      </c>
      <c r="R8485" t="s">
        <v>6779</v>
      </c>
      <c r="S8485" s="12"/>
      <c r="T8485" s="13"/>
      <c r="U8485" t="s">
        <v>6636</v>
      </c>
    </row>
    <row r="8486" spans="1:21" x14ac:dyDescent="0.25">
      <c r="A8486" t="s">
        <v>6619</v>
      </c>
      <c r="B8486" s="12">
        <v>42739</v>
      </c>
      <c r="C8486" t="s">
        <v>7561</v>
      </c>
      <c r="D8486" s="11">
        <v>46205.578819444403</v>
      </c>
      <c r="E8486" t="s">
        <v>7562</v>
      </c>
      <c r="F8486" t="s">
        <v>6617</v>
      </c>
      <c r="G8486" t="s">
        <v>7567</v>
      </c>
      <c r="H8486" t="s">
        <v>6433</v>
      </c>
      <c r="I8486" t="s">
        <v>65</v>
      </c>
      <c r="J8486" t="s">
        <v>67</v>
      </c>
      <c r="K8486" t="s">
        <v>13667</v>
      </c>
      <c r="L8486" t="s">
        <v>13668</v>
      </c>
      <c r="M8486" t="s">
        <v>13669</v>
      </c>
      <c r="N8486" t="s">
        <v>6761</v>
      </c>
      <c r="O8486" t="s">
        <v>6762</v>
      </c>
      <c r="P8486">
        <v>2950101</v>
      </c>
      <c r="Q8486" t="s">
        <v>31</v>
      </c>
      <c r="R8486" t="s">
        <v>6779</v>
      </c>
      <c r="S8486" s="12"/>
      <c r="T8486" s="13"/>
      <c r="U8486" t="s">
        <v>6636</v>
      </c>
    </row>
    <row r="8487" spans="1:21" x14ac:dyDescent="0.25">
      <c r="A8487" t="s">
        <v>6637</v>
      </c>
      <c r="B8487" s="12">
        <v>43121</v>
      </c>
      <c r="C8487" t="s">
        <v>13670</v>
      </c>
      <c r="D8487" s="11">
        <v>46214.870381944398</v>
      </c>
      <c r="E8487" t="s">
        <v>13671</v>
      </c>
      <c r="F8487" t="s">
        <v>6617</v>
      </c>
      <c r="G8487" t="s">
        <v>7567</v>
      </c>
      <c r="H8487" t="s">
        <v>6433</v>
      </c>
      <c r="I8487" t="s">
        <v>65</v>
      </c>
      <c r="J8487" t="s">
        <v>9067</v>
      </c>
      <c r="K8487" t="s">
        <v>13672</v>
      </c>
      <c r="L8487" t="s">
        <v>13673</v>
      </c>
      <c r="M8487" t="s">
        <v>13674</v>
      </c>
      <c r="N8487" t="s">
        <v>13675</v>
      </c>
      <c r="O8487" t="s">
        <v>8602</v>
      </c>
      <c r="P8487">
        <v>2523510</v>
      </c>
      <c r="Q8487" t="s">
        <v>6636</v>
      </c>
      <c r="R8487" t="s">
        <v>6636</v>
      </c>
      <c r="S8487" s="12"/>
      <c r="T8487" s="13"/>
      <c r="U8487" t="s">
        <v>6636</v>
      </c>
    </row>
    <row r="8488" spans="1:21" x14ac:dyDescent="0.25">
      <c r="A8488" t="s">
        <v>6619</v>
      </c>
      <c r="B8488" s="12">
        <v>43121</v>
      </c>
      <c r="C8488" t="s">
        <v>13670</v>
      </c>
      <c r="D8488" s="11">
        <v>46215.488414351901</v>
      </c>
      <c r="E8488" t="s">
        <v>13671</v>
      </c>
      <c r="F8488" t="s">
        <v>6617</v>
      </c>
      <c r="G8488" t="s">
        <v>7567</v>
      </c>
      <c r="H8488" t="s">
        <v>6433</v>
      </c>
      <c r="I8488" t="s">
        <v>65</v>
      </c>
      <c r="J8488" t="s">
        <v>9067</v>
      </c>
      <c r="K8488" t="s">
        <v>13672</v>
      </c>
      <c r="L8488" t="s">
        <v>13673</v>
      </c>
      <c r="M8488" t="s">
        <v>13674</v>
      </c>
      <c r="N8488" t="s">
        <v>13675</v>
      </c>
      <c r="O8488" t="s">
        <v>8602</v>
      </c>
      <c r="P8488">
        <v>2523510</v>
      </c>
      <c r="Q8488" t="s">
        <v>6636</v>
      </c>
      <c r="R8488" t="s">
        <v>6636</v>
      </c>
      <c r="S8488" s="12"/>
      <c r="T8488" s="13"/>
      <c r="U8488" t="s">
        <v>6636</v>
      </c>
    </row>
    <row r="8489" spans="1:21" x14ac:dyDescent="0.25">
      <c r="A8489" t="s">
        <v>6637</v>
      </c>
      <c r="B8489" s="12">
        <v>43156</v>
      </c>
      <c r="C8489" t="s">
        <v>9385</v>
      </c>
      <c r="D8489" s="11">
        <v>46215.808912036999</v>
      </c>
      <c r="E8489" t="s">
        <v>9386</v>
      </c>
      <c r="F8489" t="s">
        <v>6617</v>
      </c>
      <c r="G8489" t="s">
        <v>7567</v>
      </c>
      <c r="H8489" t="s">
        <v>6433</v>
      </c>
      <c r="I8489" t="s">
        <v>65</v>
      </c>
      <c r="J8489" t="s">
        <v>9067</v>
      </c>
      <c r="K8489" t="s">
        <v>13676</v>
      </c>
      <c r="L8489" t="s">
        <v>13668</v>
      </c>
      <c r="M8489" t="s">
        <v>13677</v>
      </c>
      <c r="N8489" t="s">
        <v>6761</v>
      </c>
      <c r="O8489" t="s">
        <v>6762</v>
      </c>
      <c r="P8489">
        <v>2999601</v>
      </c>
      <c r="Q8489" t="s">
        <v>6636</v>
      </c>
      <c r="R8489" t="s">
        <v>6636</v>
      </c>
      <c r="S8489" s="12"/>
      <c r="T8489" s="13"/>
      <c r="U8489" t="s">
        <v>7560</v>
      </c>
    </row>
    <row r="8490" spans="1:21" x14ac:dyDescent="0.25">
      <c r="A8490" t="s">
        <v>6619</v>
      </c>
      <c r="B8490" s="12">
        <v>43156</v>
      </c>
      <c r="C8490" t="s">
        <v>9385</v>
      </c>
      <c r="D8490" s="11">
        <v>46215.853923611103</v>
      </c>
      <c r="E8490" t="s">
        <v>9386</v>
      </c>
      <c r="F8490" t="s">
        <v>6617</v>
      </c>
      <c r="G8490" t="s">
        <v>7567</v>
      </c>
      <c r="H8490" t="s">
        <v>6433</v>
      </c>
      <c r="I8490" t="s">
        <v>65</v>
      </c>
      <c r="J8490" t="s">
        <v>9067</v>
      </c>
      <c r="K8490" t="s">
        <v>13676</v>
      </c>
      <c r="L8490" t="s">
        <v>13668</v>
      </c>
      <c r="M8490" t="s">
        <v>13677</v>
      </c>
      <c r="N8490" t="s">
        <v>6761</v>
      </c>
      <c r="O8490" t="s">
        <v>6762</v>
      </c>
      <c r="P8490">
        <v>2999601</v>
      </c>
      <c r="Q8490" t="s">
        <v>6636</v>
      </c>
      <c r="R8490" t="s">
        <v>6636</v>
      </c>
      <c r="S8490" s="12"/>
      <c r="T8490" s="13"/>
      <c r="U8490" t="s">
        <v>7560</v>
      </c>
    </row>
    <row r="8491" spans="1:21" x14ac:dyDescent="0.25">
      <c r="A8491" t="s">
        <v>6637</v>
      </c>
      <c r="B8491" s="12">
        <v>43215</v>
      </c>
      <c r="C8491" t="s">
        <v>13678</v>
      </c>
      <c r="D8491" s="11">
        <v>46216.385879629597</v>
      </c>
      <c r="E8491" t="s">
        <v>13679</v>
      </c>
      <c r="F8491" t="s">
        <v>6617</v>
      </c>
      <c r="G8491" t="s">
        <v>7567</v>
      </c>
      <c r="H8491" t="s">
        <v>6433</v>
      </c>
      <c r="I8491" t="s">
        <v>6636</v>
      </c>
      <c r="J8491" t="s">
        <v>6636</v>
      </c>
      <c r="K8491" t="s">
        <v>13680</v>
      </c>
      <c r="L8491" t="s">
        <v>13681</v>
      </c>
      <c r="M8491" t="s">
        <v>13682</v>
      </c>
      <c r="N8491" t="s">
        <v>8884</v>
      </c>
      <c r="O8491" t="s">
        <v>13683</v>
      </c>
      <c r="P8491">
        <v>8190000</v>
      </c>
      <c r="Q8491" t="s">
        <v>6636</v>
      </c>
      <c r="R8491" t="s">
        <v>6636</v>
      </c>
      <c r="S8491" s="12"/>
      <c r="T8491" s="13"/>
      <c r="U8491" t="s">
        <v>7560</v>
      </c>
    </row>
    <row r="8492" spans="1:21" x14ac:dyDescent="0.25">
      <c r="A8492" t="s">
        <v>6637</v>
      </c>
      <c r="B8492" s="12">
        <v>86439</v>
      </c>
      <c r="C8492" t="s">
        <v>13678</v>
      </c>
      <c r="D8492" s="11">
        <v>46216.385879629597</v>
      </c>
      <c r="E8492" t="s">
        <v>13679</v>
      </c>
      <c r="F8492" t="s">
        <v>6617</v>
      </c>
      <c r="G8492" t="s">
        <v>7567</v>
      </c>
      <c r="H8492" t="s">
        <v>6433</v>
      </c>
      <c r="I8492" t="s">
        <v>6636</v>
      </c>
      <c r="J8492" t="s">
        <v>6636</v>
      </c>
      <c r="K8492" t="s">
        <v>13684</v>
      </c>
      <c r="L8492" t="s">
        <v>13661</v>
      </c>
      <c r="M8492" t="s">
        <v>13685</v>
      </c>
      <c r="N8492" t="s">
        <v>8878</v>
      </c>
      <c r="O8492" t="s">
        <v>13398</v>
      </c>
      <c r="P8492">
        <v>11880000</v>
      </c>
      <c r="Q8492" t="s">
        <v>6636</v>
      </c>
      <c r="R8492" t="s">
        <v>6636</v>
      </c>
      <c r="S8492" s="12"/>
      <c r="T8492" s="13"/>
      <c r="U8492" t="s">
        <v>7560</v>
      </c>
    </row>
    <row r="8493" spans="1:21" x14ac:dyDescent="0.25">
      <c r="A8493" t="s">
        <v>6637</v>
      </c>
      <c r="B8493" s="12">
        <v>43201</v>
      </c>
      <c r="C8493" t="s">
        <v>13686</v>
      </c>
      <c r="D8493" s="11">
        <v>46216.409722222197</v>
      </c>
      <c r="E8493" t="s">
        <v>13687</v>
      </c>
      <c r="F8493" t="s">
        <v>6617</v>
      </c>
      <c r="G8493" t="s">
        <v>7567</v>
      </c>
      <c r="H8493" t="s">
        <v>6433</v>
      </c>
      <c r="I8493" t="s">
        <v>55</v>
      </c>
      <c r="J8493" t="s">
        <v>295</v>
      </c>
      <c r="K8493" t="s">
        <v>13688</v>
      </c>
      <c r="L8493" t="s">
        <v>13668</v>
      </c>
      <c r="M8493" t="s">
        <v>13689</v>
      </c>
      <c r="N8493" t="s">
        <v>6761</v>
      </c>
      <c r="O8493" t="s">
        <v>6762</v>
      </c>
      <c r="P8493">
        <v>3289900</v>
      </c>
      <c r="Q8493" t="s">
        <v>6867</v>
      </c>
      <c r="R8493" t="s">
        <v>6911</v>
      </c>
      <c r="S8493" s="12"/>
      <c r="T8493" s="13"/>
      <c r="U8493" t="s">
        <v>6636</v>
      </c>
    </row>
    <row r="8494" spans="1:21" x14ac:dyDescent="0.25">
      <c r="A8494" t="s">
        <v>6637</v>
      </c>
      <c r="B8494" s="12">
        <v>43168</v>
      </c>
      <c r="C8494" t="s">
        <v>13690</v>
      </c>
      <c r="D8494" s="11">
        <v>46216.535497685203</v>
      </c>
      <c r="E8494" t="s">
        <v>13691</v>
      </c>
      <c r="F8494" t="s">
        <v>6617</v>
      </c>
      <c r="G8494" t="s">
        <v>7567</v>
      </c>
      <c r="H8494" t="s">
        <v>6433</v>
      </c>
      <c r="I8494" t="s">
        <v>55</v>
      </c>
      <c r="J8494" t="s">
        <v>176</v>
      </c>
      <c r="K8494" t="s">
        <v>13692</v>
      </c>
      <c r="L8494" t="s">
        <v>13645</v>
      </c>
      <c r="M8494" t="s">
        <v>13693</v>
      </c>
      <c r="N8494" t="s">
        <v>7469</v>
      </c>
      <c r="O8494" t="s">
        <v>7470</v>
      </c>
      <c r="P8494">
        <v>2707650</v>
      </c>
      <c r="Q8494" t="s">
        <v>6636</v>
      </c>
      <c r="R8494" t="s">
        <v>6636</v>
      </c>
      <c r="S8494" s="12"/>
      <c r="T8494" s="13"/>
      <c r="U8494" t="s">
        <v>6636</v>
      </c>
    </row>
    <row r="8495" spans="1:21" x14ac:dyDescent="0.25">
      <c r="A8495" t="s">
        <v>6619</v>
      </c>
      <c r="B8495" s="12">
        <v>43168</v>
      </c>
      <c r="C8495" t="s">
        <v>13690</v>
      </c>
      <c r="D8495" s="11">
        <v>46216.549768518496</v>
      </c>
      <c r="E8495" t="s">
        <v>13691</v>
      </c>
      <c r="F8495" t="s">
        <v>6617</v>
      </c>
      <c r="G8495" t="s">
        <v>7567</v>
      </c>
      <c r="H8495" t="s">
        <v>6433</v>
      </c>
      <c r="I8495" t="s">
        <v>55</v>
      </c>
      <c r="J8495" t="s">
        <v>176</v>
      </c>
      <c r="K8495" t="s">
        <v>13692</v>
      </c>
      <c r="L8495" t="s">
        <v>13645</v>
      </c>
      <c r="M8495" t="s">
        <v>13693</v>
      </c>
      <c r="N8495" t="s">
        <v>7469</v>
      </c>
      <c r="O8495" t="s">
        <v>7470</v>
      </c>
      <c r="P8495">
        <v>2707650</v>
      </c>
      <c r="Q8495" t="s">
        <v>6636</v>
      </c>
      <c r="R8495" t="s">
        <v>6636</v>
      </c>
      <c r="S8495" s="12"/>
      <c r="T8495" s="13"/>
      <c r="U8495" t="s">
        <v>6636</v>
      </c>
    </row>
    <row r="8496" spans="1:21" x14ac:dyDescent="0.25">
      <c r="A8496" t="s">
        <v>6619</v>
      </c>
      <c r="B8496" s="12">
        <v>43201</v>
      </c>
      <c r="C8496" t="s">
        <v>13686</v>
      </c>
      <c r="D8496" s="11">
        <v>46216.820393518501</v>
      </c>
      <c r="E8496" t="s">
        <v>13687</v>
      </c>
      <c r="F8496" t="s">
        <v>6617</v>
      </c>
      <c r="G8496" t="s">
        <v>7567</v>
      </c>
      <c r="H8496" t="s">
        <v>6433</v>
      </c>
      <c r="I8496" t="s">
        <v>55</v>
      </c>
      <c r="J8496" t="s">
        <v>295</v>
      </c>
      <c r="K8496" t="s">
        <v>13688</v>
      </c>
      <c r="L8496" t="s">
        <v>13668</v>
      </c>
      <c r="M8496" t="s">
        <v>13689</v>
      </c>
      <c r="N8496" t="s">
        <v>6761</v>
      </c>
      <c r="O8496" t="s">
        <v>6762</v>
      </c>
      <c r="P8496">
        <v>3289900</v>
      </c>
      <c r="Q8496" t="s">
        <v>6867</v>
      </c>
      <c r="R8496" t="s">
        <v>6911</v>
      </c>
      <c r="S8496" s="12"/>
      <c r="T8496" s="13"/>
      <c r="U8496" t="s">
        <v>6636</v>
      </c>
    </row>
    <row r="8497" spans="1:21" x14ac:dyDescent="0.25">
      <c r="A8497" t="s">
        <v>6619</v>
      </c>
      <c r="B8497" s="12">
        <v>43220</v>
      </c>
      <c r="C8497" t="s">
        <v>13678</v>
      </c>
      <c r="D8497" s="11">
        <v>46217.484803240703</v>
      </c>
      <c r="E8497" t="s">
        <v>13679</v>
      </c>
      <c r="F8497" t="s">
        <v>6617</v>
      </c>
      <c r="G8497" t="s">
        <v>7567</v>
      </c>
      <c r="H8497" t="s">
        <v>6433</v>
      </c>
      <c r="I8497" t="s">
        <v>6636</v>
      </c>
      <c r="J8497" t="s">
        <v>6636</v>
      </c>
      <c r="K8497" t="s">
        <v>13684</v>
      </c>
      <c r="L8497" t="s">
        <v>13661</v>
      </c>
      <c r="M8497" t="s">
        <v>13685</v>
      </c>
      <c r="N8497" t="s">
        <v>8878</v>
      </c>
      <c r="O8497" t="s">
        <v>13398</v>
      </c>
      <c r="P8497">
        <v>5940000</v>
      </c>
      <c r="Q8497" t="s">
        <v>6636</v>
      </c>
      <c r="R8497" t="s">
        <v>6636</v>
      </c>
      <c r="S8497" s="12"/>
      <c r="T8497" s="13"/>
      <c r="U8497" t="s">
        <v>7560</v>
      </c>
    </row>
    <row r="8498" spans="1:21" x14ac:dyDescent="0.25">
      <c r="A8498" t="s">
        <v>6619</v>
      </c>
      <c r="B8498" s="12">
        <v>43221</v>
      </c>
      <c r="C8498" t="s">
        <v>9307</v>
      </c>
      <c r="D8498" s="11">
        <v>46217.4864467593</v>
      </c>
      <c r="E8498" t="s">
        <v>9308</v>
      </c>
      <c r="F8498" t="s">
        <v>6617</v>
      </c>
      <c r="G8498" t="s">
        <v>7567</v>
      </c>
      <c r="H8498" t="s">
        <v>6433</v>
      </c>
      <c r="I8498" t="s">
        <v>65</v>
      </c>
      <c r="J8498" t="s">
        <v>67</v>
      </c>
      <c r="K8498" t="s">
        <v>13660</v>
      </c>
      <c r="L8498" t="s">
        <v>13661</v>
      </c>
      <c r="M8498" t="s">
        <v>13662</v>
      </c>
      <c r="N8498" t="s">
        <v>8878</v>
      </c>
      <c r="O8498" t="s">
        <v>13398</v>
      </c>
      <c r="P8498">
        <v>5940000</v>
      </c>
      <c r="Q8498" t="s">
        <v>6893</v>
      </c>
      <c r="R8498" t="s">
        <v>7109</v>
      </c>
      <c r="S8498" s="12"/>
      <c r="T8498" s="13"/>
      <c r="U8498" t="s">
        <v>7560</v>
      </c>
    </row>
    <row r="8499" spans="1:21" x14ac:dyDescent="0.25">
      <c r="A8499" t="s">
        <v>6637</v>
      </c>
      <c r="B8499" s="12">
        <v>43461</v>
      </c>
      <c r="C8499" t="s">
        <v>13694</v>
      </c>
      <c r="D8499" s="11">
        <v>46220.507523148102</v>
      </c>
      <c r="E8499" t="s">
        <v>13695</v>
      </c>
      <c r="F8499" t="s">
        <v>6617</v>
      </c>
      <c r="G8499" t="s">
        <v>7567</v>
      </c>
      <c r="H8499" t="s">
        <v>6433</v>
      </c>
      <c r="I8499" t="s">
        <v>55</v>
      </c>
      <c r="J8499" t="s">
        <v>643</v>
      </c>
      <c r="K8499" t="s">
        <v>13696</v>
      </c>
      <c r="L8499" t="s">
        <v>13697</v>
      </c>
      <c r="M8499" t="s">
        <v>13698</v>
      </c>
      <c r="N8499" t="s">
        <v>7506</v>
      </c>
      <c r="O8499" t="s">
        <v>7507</v>
      </c>
      <c r="P8499">
        <v>3869901</v>
      </c>
      <c r="Q8499" t="s">
        <v>6636</v>
      </c>
      <c r="R8499" t="s">
        <v>6636</v>
      </c>
      <c r="S8499" s="12"/>
      <c r="T8499" s="13"/>
      <c r="U8499" t="s">
        <v>7560</v>
      </c>
    </row>
    <row r="8500" spans="1:21" x14ac:dyDescent="0.25">
      <c r="A8500" t="s">
        <v>6619</v>
      </c>
      <c r="B8500" s="12">
        <v>43461</v>
      </c>
      <c r="C8500" t="s">
        <v>13694</v>
      </c>
      <c r="D8500" s="11">
        <v>46222.691030092603</v>
      </c>
      <c r="E8500" t="s">
        <v>13695</v>
      </c>
      <c r="F8500" t="s">
        <v>6617</v>
      </c>
      <c r="G8500" t="s">
        <v>7567</v>
      </c>
      <c r="H8500" t="s">
        <v>6433</v>
      </c>
      <c r="I8500" t="s">
        <v>55</v>
      </c>
      <c r="J8500" t="s">
        <v>643</v>
      </c>
      <c r="K8500" t="s">
        <v>13696</v>
      </c>
      <c r="L8500" t="s">
        <v>13697</v>
      </c>
      <c r="M8500" t="s">
        <v>13698</v>
      </c>
      <c r="N8500" t="s">
        <v>7506</v>
      </c>
      <c r="O8500" t="s">
        <v>7507</v>
      </c>
      <c r="P8500">
        <v>3869901</v>
      </c>
      <c r="Q8500" t="s">
        <v>6636</v>
      </c>
      <c r="R8500" t="s">
        <v>6636</v>
      </c>
      <c r="S8500" s="12"/>
      <c r="T8500" s="13"/>
      <c r="U8500" t="s">
        <v>7560</v>
      </c>
    </row>
    <row r="8501" spans="1:21" x14ac:dyDescent="0.25">
      <c r="A8501" t="s">
        <v>6637</v>
      </c>
      <c r="B8501" s="12">
        <v>41612</v>
      </c>
      <c r="C8501" t="s">
        <v>13699</v>
      </c>
      <c r="D8501" s="11">
        <v>46185.392129629603</v>
      </c>
      <c r="E8501" t="s">
        <v>13700</v>
      </c>
      <c r="F8501" t="s">
        <v>6617</v>
      </c>
      <c r="G8501" t="s">
        <v>7567</v>
      </c>
      <c r="H8501" t="s">
        <v>6592</v>
      </c>
      <c r="I8501" t="s">
        <v>65</v>
      </c>
      <c r="J8501" t="s">
        <v>219</v>
      </c>
      <c r="K8501" t="s">
        <v>13701</v>
      </c>
      <c r="L8501" t="s">
        <v>13702</v>
      </c>
      <c r="M8501" t="s">
        <v>13703</v>
      </c>
      <c r="N8501" t="s">
        <v>6761</v>
      </c>
      <c r="O8501" t="s">
        <v>6762</v>
      </c>
      <c r="P8501">
        <v>3029900</v>
      </c>
      <c r="Q8501" t="s">
        <v>6636</v>
      </c>
      <c r="R8501" t="s">
        <v>6636</v>
      </c>
      <c r="S8501" s="12"/>
      <c r="T8501" s="13"/>
      <c r="U8501" t="s">
        <v>7560</v>
      </c>
    </row>
    <row r="8502" spans="1:21" x14ac:dyDescent="0.25">
      <c r="A8502" t="s">
        <v>6637</v>
      </c>
      <c r="B8502" s="12">
        <v>41612</v>
      </c>
      <c r="C8502" t="s">
        <v>13699</v>
      </c>
      <c r="D8502" s="11">
        <v>46185.392129629603</v>
      </c>
      <c r="E8502" t="s">
        <v>13700</v>
      </c>
      <c r="F8502" t="s">
        <v>6617</v>
      </c>
      <c r="G8502" t="s">
        <v>11364</v>
      </c>
      <c r="H8502" t="s">
        <v>6592</v>
      </c>
      <c r="I8502" t="s">
        <v>65</v>
      </c>
      <c r="J8502" t="s">
        <v>219</v>
      </c>
      <c r="K8502" t="s">
        <v>13701</v>
      </c>
      <c r="L8502" t="s">
        <v>13702</v>
      </c>
      <c r="M8502" t="s">
        <v>13703</v>
      </c>
      <c r="N8502" t="s">
        <v>6761</v>
      </c>
      <c r="O8502" t="s">
        <v>6762</v>
      </c>
      <c r="P8502">
        <v>3029900</v>
      </c>
      <c r="Q8502" t="s">
        <v>6636</v>
      </c>
      <c r="R8502" t="s">
        <v>6636</v>
      </c>
      <c r="S8502" s="12"/>
      <c r="T8502" s="13"/>
      <c r="U8502" t="s">
        <v>7560</v>
      </c>
    </row>
    <row r="8503" spans="1:21" x14ac:dyDescent="0.25">
      <c r="A8503" t="s">
        <v>6619</v>
      </c>
      <c r="B8503" s="12">
        <v>41612</v>
      </c>
      <c r="C8503" t="s">
        <v>13699</v>
      </c>
      <c r="D8503" s="11">
        <v>46185.578043981499</v>
      </c>
      <c r="E8503" t="s">
        <v>13700</v>
      </c>
      <c r="F8503" t="s">
        <v>6617</v>
      </c>
      <c r="G8503" t="s">
        <v>7567</v>
      </c>
      <c r="H8503" t="s">
        <v>6592</v>
      </c>
      <c r="I8503" t="s">
        <v>65</v>
      </c>
      <c r="J8503" t="s">
        <v>219</v>
      </c>
      <c r="K8503" t="s">
        <v>13701</v>
      </c>
      <c r="L8503" t="s">
        <v>13702</v>
      </c>
      <c r="M8503" t="s">
        <v>13703</v>
      </c>
      <c r="N8503" t="s">
        <v>6761</v>
      </c>
      <c r="O8503" t="s">
        <v>6762</v>
      </c>
      <c r="P8503">
        <v>3029900</v>
      </c>
      <c r="Q8503" t="s">
        <v>6636</v>
      </c>
      <c r="R8503" t="s">
        <v>6636</v>
      </c>
      <c r="S8503" s="12"/>
      <c r="T8503" s="13"/>
      <c r="U8503" t="s">
        <v>7560</v>
      </c>
    </row>
    <row r="8504" spans="1:21" x14ac:dyDescent="0.25">
      <c r="A8504" t="s">
        <v>6619</v>
      </c>
      <c r="B8504" s="12">
        <v>41612</v>
      </c>
      <c r="C8504" t="s">
        <v>13699</v>
      </c>
      <c r="D8504" s="11">
        <v>46185.578043981499</v>
      </c>
      <c r="E8504" t="s">
        <v>13700</v>
      </c>
      <c r="F8504" t="s">
        <v>6617</v>
      </c>
      <c r="G8504" t="s">
        <v>11364</v>
      </c>
      <c r="H8504" t="s">
        <v>6592</v>
      </c>
      <c r="I8504" t="s">
        <v>65</v>
      </c>
      <c r="J8504" t="s">
        <v>219</v>
      </c>
      <c r="K8504" t="s">
        <v>13701</v>
      </c>
      <c r="L8504" t="s">
        <v>13702</v>
      </c>
      <c r="M8504" t="s">
        <v>13703</v>
      </c>
      <c r="N8504" t="s">
        <v>6761</v>
      </c>
      <c r="O8504" t="s">
        <v>6762</v>
      </c>
      <c r="P8504">
        <v>3029900</v>
      </c>
      <c r="Q8504" t="s">
        <v>6636</v>
      </c>
      <c r="R8504" t="s">
        <v>6636</v>
      </c>
      <c r="S8504" s="12"/>
      <c r="T8504" s="13"/>
      <c r="U8504" t="s">
        <v>7560</v>
      </c>
    </row>
    <row r="8505" spans="1:21" x14ac:dyDescent="0.25">
      <c r="A8505" t="s">
        <v>6637</v>
      </c>
      <c r="B8505" s="12">
        <v>41823</v>
      </c>
      <c r="C8505" t="s">
        <v>13704</v>
      </c>
      <c r="D8505" s="11">
        <v>46188.624652777798</v>
      </c>
      <c r="E8505" t="s">
        <v>13705</v>
      </c>
      <c r="F8505" t="s">
        <v>6617</v>
      </c>
      <c r="G8505" t="s">
        <v>7567</v>
      </c>
      <c r="H8505" t="s">
        <v>6592</v>
      </c>
      <c r="I8505" t="s">
        <v>55</v>
      </c>
      <c r="J8505" t="s">
        <v>737</v>
      </c>
      <c r="K8505" t="s">
        <v>13706</v>
      </c>
      <c r="L8505" t="s">
        <v>13702</v>
      </c>
      <c r="M8505" t="s">
        <v>13707</v>
      </c>
      <c r="N8505" t="s">
        <v>6761</v>
      </c>
      <c r="O8505" t="s">
        <v>6762</v>
      </c>
      <c r="P8505">
        <v>1970000</v>
      </c>
      <c r="Q8505" t="s">
        <v>6636</v>
      </c>
      <c r="R8505" t="s">
        <v>6636</v>
      </c>
      <c r="S8505" s="12"/>
      <c r="T8505" s="13"/>
      <c r="U8505" t="s">
        <v>7560</v>
      </c>
    </row>
    <row r="8506" spans="1:21" x14ac:dyDescent="0.25">
      <c r="A8506" t="s">
        <v>6637</v>
      </c>
      <c r="B8506" s="12">
        <v>41823</v>
      </c>
      <c r="C8506" t="s">
        <v>13704</v>
      </c>
      <c r="D8506" s="11">
        <v>46188.624652777798</v>
      </c>
      <c r="E8506" t="s">
        <v>13705</v>
      </c>
      <c r="F8506" t="s">
        <v>6617</v>
      </c>
      <c r="G8506" t="s">
        <v>11364</v>
      </c>
      <c r="H8506" t="s">
        <v>6592</v>
      </c>
      <c r="I8506" t="s">
        <v>55</v>
      </c>
      <c r="J8506" t="s">
        <v>737</v>
      </c>
      <c r="K8506" t="s">
        <v>13706</v>
      </c>
      <c r="L8506" t="s">
        <v>13702</v>
      </c>
      <c r="M8506" t="s">
        <v>13707</v>
      </c>
      <c r="N8506" t="s">
        <v>6761</v>
      </c>
      <c r="O8506" t="s">
        <v>6762</v>
      </c>
      <c r="P8506">
        <v>1970000</v>
      </c>
      <c r="Q8506" t="s">
        <v>6636</v>
      </c>
      <c r="R8506" t="s">
        <v>6636</v>
      </c>
      <c r="S8506" s="12"/>
      <c r="T8506" s="13"/>
      <c r="U8506" t="s">
        <v>7560</v>
      </c>
    </row>
    <row r="8507" spans="1:21" x14ac:dyDescent="0.25">
      <c r="A8507" t="s">
        <v>6619</v>
      </c>
      <c r="B8507" s="12">
        <v>41823</v>
      </c>
      <c r="C8507" t="s">
        <v>13704</v>
      </c>
      <c r="D8507" s="11">
        <v>46188.718807870398</v>
      </c>
      <c r="E8507" t="s">
        <v>13705</v>
      </c>
      <c r="F8507" t="s">
        <v>6617</v>
      </c>
      <c r="G8507" t="s">
        <v>7567</v>
      </c>
      <c r="H8507" t="s">
        <v>6592</v>
      </c>
      <c r="I8507" t="s">
        <v>55</v>
      </c>
      <c r="J8507" t="s">
        <v>737</v>
      </c>
      <c r="K8507" t="s">
        <v>13706</v>
      </c>
      <c r="L8507" t="s">
        <v>13702</v>
      </c>
      <c r="M8507" t="s">
        <v>13707</v>
      </c>
      <c r="N8507" t="s">
        <v>6761</v>
      </c>
      <c r="O8507" t="s">
        <v>6762</v>
      </c>
      <c r="P8507">
        <v>1970000</v>
      </c>
      <c r="Q8507" t="s">
        <v>6636</v>
      </c>
      <c r="R8507" t="s">
        <v>6636</v>
      </c>
      <c r="S8507" s="12"/>
      <c r="T8507" s="13"/>
      <c r="U8507" t="s">
        <v>7560</v>
      </c>
    </row>
    <row r="8508" spans="1:21" x14ac:dyDescent="0.25">
      <c r="A8508" t="s">
        <v>6619</v>
      </c>
      <c r="B8508" s="12">
        <v>41823</v>
      </c>
      <c r="C8508" t="s">
        <v>13704</v>
      </c>
      <c r="D8508" s="11">
        <v>46188.718807870398</v>
      </c>
      <c r="E8508" t="s">
        <v>13705</v>
      </c>
      <c r="F8508" t="s">
        <v>6617</v>
      </c>
      <c r="G8508" t="s">
        <v>11364</v>
      </c>
      <c r="H8508" t="s">
        <v>6592</v>
      </c>
      <c r="I8508" t="s">
        <v>55</v>
      </c>
      <c r="J8508" t="s">
        <v>737</v>
      </c>
      <c r="K8508" t="s">
        <v>13706</v>
      </c>
      <c r="L8508" t="s">
        <v>13702</v>
      </c>
      <c r="M8508" t="s">
        <v>13707</v>
      </c>
      <c r="N8508" t="s">
        <v>6761</v>
      </c>
      <c r="O8508" t="s">
        <v>6762</v>
      </c>
      <c r="P8508">
        <v>1970000</v>
      </c>
      <c r="Q8508" t="s">
        <v>6636</v>
      </c>
      <c r="R8508" t="s">
        <v>6636</v>
      </c>
      <c r="S8508" s="12"/>
      <c r="T8508" s="13"/>
      <c r="U8508" t="s">
        <v>7560</v>
      </c>
    </row>
    <row r="8509" spans="1:21" x14ac:dyDescent="0.25">
      <c r="A8509" t="s">
        <v>6637</v>
      </c>
      <c r="B8509" s="12">
        <v>83957</v>
      </c>
      <c r="C8509" t="s">
        <v>13708</v>
      </c>
      <c r="D8509" s="11">
        <v>46190.800590277802</v>
      </c>
      <c r="E8509" t="s">
        <v>13709</v>
      </c>
      <c r="F8509" t="s">
        <v>6617</v>
      </c>
      <c r="G8509" t="s">
        <v>7567</v>
      </c>
      <c r="H8509" t="s">
        <v>6592</v>
      </c>
      <c r="I8509" t="s">
        <v>65</v>
      </c>
      <c r="J8509" t="s">
        <v>132</v>
      </c>
      <c r="K8509" t="s">
        <v>13701</v>
      </c>
      <c r="L8509" t="s">
        <v>13702</v>
      </c>
      <c r="M8509" t="s">
        <v>13703</v>
      </c>
      <c r="N8509" t="s">
        <v>6761</v>
      </c>
      <c r="O8509" t="s">
        <v>6762</v>
      </c>
      <c r="P8509">
        <v>6059800</v>
      </c>
      <c r="Q8509" t="s">
        <v>6636</v>
      </c>
      <c r="R8509" t="s">
        <v>6636</v>
      </c>
      <c r="S8509" s="12"/>
      <c r="T8509" s="13"/>
      <c r="U8509" t="s">
        <v>8605</v>
      </c>
    </row>
    <row r="8510" spans="1:21" x14ac:dyDescent="0.25">
      <c r="A8510" t="s">
        <v>6637</v>
      </c>
      <c r="B8510" s="12">
        <v>83957</v>
      </c>
      <c r="C8510" t="s">
        <v>13708</v>
      </c>
      <c r="D8510" s="11">
        <v>46190.800590277802</v>
      </c>
      <c r="E8510" t="s">
        <v>13709</v>
      </c>
      <c r="F8510" t="s">
        <v>6617</v>
      </c>
      <c r="G8510" t="s">
        <v>11364</v>
      </c>
      <c r="H8510" t="s">
        <v>6592</v>
      </c>
      <c r="I8510" t="s">
        <v>65</v>
      </c>
      <c r="J8510" t="s">
        <v>132</v>
      </c>
      <c r="K8510" t="s">
        <v>13701</v>
      </c>
      <c r="L8510" t="s">
        <v>13702</v>
      </c>
      <c r="M8510" t="s">
        <v>13703</v>
      </c>
      <c r="N8510" t="s">
        <v>6761</v>
      </c>
      <c r="O8510" t="s">
        <v>6762</v>
      </c>
      <c r="P8510">
        <v>6059800</v>
      </c>
      <c r="Q8510" t="s">
        <v>6636</v>
      </c>
      <c r="R8510" t="s">
        <v>6636</v>
      </c>
      <c r="S8510" s="12"/>
      <c r="T8510" s="13"/>
      <c r="U8510" t="s">
        <v>8605</v>
      </c>
    </row>
    <row r="8511" spans="1:21" x14ac:dyDescent="0.25">
      <c r="A8511" t="s">
        <v>6619</v>
      </c>
      <c r="B8511" s="12">
        <v>41999</v>
      </c>
      <c r="C8511" t="s">
        <v>13708</v>
      </c>
      <c r="D8511" s="11">
        <v>46191.608981481499</v>
      </c>
      <c r="E8511" t="s">
        <v>13709</v>
      </c>
      <c r="F8511" t="s">
        <v>6617</v>
      </c>
      <c r="G8511" t="s">
        <v>7567</v>
      </c>
      <c r="H8511" t="s">
        <v>6592</v>
      </c>
      <c r="I8511" t="s">
        <v>65</v>
      </c>
      <c r="J8511" t="s">
        <v>132</v>
      </c>
      <c r="K8511" t="s">
        <v>13701</v>
      </c>
      <c r="L8511" t="s">
        <v>13702</v>
      </c>
      <c r="M8511" t="s">
        <v>13703</v>
      </c>
      <c r="N8511" t="s">
        <v>6761</v>
      </c>
      <c r="O8511" t="s">
        <v>6762</v>
      </c>
      <c r="P8511">
        <v>3029900</v>
      </c>
      <c r="Q8511" t="s">
        <v>6636</v>
      </c>
      <c r="R8511" t="s">
        <v>6636</v>
      </c>
      <c r="S8511" s="12"/>
      <c r="T8511" s="13"/>
      <c r="U8511" t="s">
        <v>8605</v>
      </c>
    </row>
    <row r="8512" spans="1:21" x14ac:dyDescent="0.25">
      <c r="A8512" t="s">
        <v>6619</v>
      </c>
      <c r="B8512" s="12">
        <v>41999</v>
      </c>
      <c r="C8512" t="s">
        <v>13708</v>
      </c>
      <c r="D8512" s="11">
        <v>46191.608981481499</v>
      </c>
      <c r="E8512" t="s">
        <v>13709</v>
      </c>
      <c r="F8512" t="s">
        <v>6617</v>
      </c>
      <c r="G8512" t="s">
        <v>11364</v>
      </c>
      <c r="H8512" t="s">
        <v>6592</v>
      </c>
      <c r="I8512" t="s">
        <v>65</v>
      </c>
      <c r="J8512" t="s">
        <v>132</v>
      </c>
      <c r="K8512" t="s">
        <v>13701</v>
      </c>
      <c r="L8512" t="s">
        <v>13702</v>
      </c>
      <c r="M8512" t="s">
        <v>13703</v>
      </c>
      <c r="N8512" t="s">
        <v>6761</v>
      </c>
      <c r="O8512" t="s">
        <v>6762</v>
      </c>
      <c r="P8512">
        <v>3029900</v>
      </c>
      <c r="Q8512" t="s">
        <v>6636</v>
      </c>
      <c r="R8512" t="s">
        <v>6636</v>
      </c>
      <c r="S8512" s="12"/>
      <c r="T8512" s="13"/>
      <c r="U8512" t="s">
        <v>8605</v>
      </c>
    </row>
    <row r="8513" spans="1:21" x14ac:dyDescent="0.25">
      <c r="A8513" t="s">
        <v>6637</v>
      </c>
      <c r="B8513" s="12">
        <v>42113</v>
      </c>
      <c r="C8513" t="s">
        <v>13710</v>
      </c>
      <c r="D8513" s="11">
        <v>46193.001157407401</v>
      </c>
      <c r="E8513" t="s">
        <v>13711</v>
      </c>
      <c r="F8513" t="s">
        <v>6617</v>
      </c>
      <c r="G8513" t="s">
        <v>7567</v>
      </c>
      <c r="H8513" t="s">
        <v>6592</v>
      </c>
      <c r="I8513" t="s">
        <v>55</v>
      </c>
      <c r="J8513" t="s">
        <v>44</v>
      </c>
      <c r="K8513" t="s">
        <v>13712</v>
      </c>
      <c r="L8513" t="s">
        <v>13702</v>
      </c>
      <c r="M8513" t="s">
        <v>13713</v>
      </c>
      <c r="N8513" t="s">
        <v>6761</v>
      </c>
      <c r="O8513" t="s">
        <v>6762</v>
      </c>
      <c r="P8513">
        <v>1970000</v>
      </c>
      <c r="Q8513" t="s">
        <v>6636</v>
      </c>
      <c r="R8513" t="s">
        <v>6636</v>
      </c>
      <c r="S8513" s="12"/>
      <c r="T8513" s="13"/>
      <c r="U8513" t="s">
        <v>7560</v>
      </c>
    </row>
    <row r="8514" spans="1:21" x14ac:dyDescent="0.25">
      <c r="A8514" t="s">
        <v>6637</v>
      </c>
      <c r="B8514" s="12">
        <v>42113</v>
      </c>
      <c r="C8514" t="s">
        <v>13710</v>
      </c>
      <c r="D8514" s="11">
        <v>46193.001157407401</v>
      </c>
      <c r="E8514" t="s">
        <v>13711</v>
      </c>
      <c r="F8514" t="s">
        <v>6617</v>
      </c>
      <c r="G8514" t="s">
        <v>11364</v>
      </c>
      <c r="H8514" t="s">
        <v>6592</v>
      </c>
      <c r="I8514" t="s">
        <v>55</v>
      </c>
      <c r="J8514" t="s">
        <v>44</v>
      </c>
      <c r="K8514" t="s">
        <v>13712</v>
      </c>
      <c r="L8514" t="s">
        <v>13702</v>
      </c>
      <c r="M8514" t="s">
        <v>13713</v>
      </c>
      <c r="N8514" t="s">
        <v>6761</v>
      </c>
      <c r="O8514" t="s">
        <v>6762</v>
      </c>
      <c r="P8514">
        <v>1970000</v>
      </c>
      <c r="Q8514" t="s">
        <v>6636</v>
      </c>
      <c r="R8514" t="s">
        <v>6636</v>
      </c>
      <c r="S8514" s="12"/>
      <c r="T8514" s="13"/>
      <c r="U8514" t="s">
        <v>7560</v>
      </c>
    </row>
    <row r="8515" spans="1:21" x14ac:dyDescent="0.25">
      <c r="A8515" t="s">
        <v>6619</v>
      </c>
      <c r="B8515" s="12">
        <v>42113</v>
      </c>
      <c r="C8515" t="s">
        <v>13710</v>
      </c>
      <c r="D8515" s="11">
        <v>46193.482002314799</v>
      </c>
      <c r="E8515" t="s">
        <v>13711</v>
      </c>
      <c r="F8515" t="s">
        <v>6617</v>
      </c>
      <c r="G8515" t="s">
        <v>7567</v>
      </c>
      <c r="H8515" t="s">
        <v>6592</v>
      </c>
      <c r="I8515" t="s">
        <v>55</v>
      </c>
      <c r="J8515" t="s">
        <v>44</v>
      </c>
      <c r="K8515" t="s">
        <v>13712</v>
      </c>
      <c r="L8515" t="s">
        <v>13702</v>
      </c>
      <c r="M8515" t="s">
        <v>13713</v>
      </c>
      <c r="N8515" t="s">
        <v>6761</v>
      </c>
      <c r="O8515" t="s">
        <v>6762</v>
      </c>
      <c r="P8515">
        <v>1970000</v>
      </c>
      <c r="Q8515" t="s">
        <v>6636</v>
      </c>
      <c r="R8515" t="s">
        <v>6636</v>
      </c>
      <c r="S8515" s="12"/>
      <c r="T8515" s="13"/>
      <c r="U8515" t="s">
        <v>7560</v>
      </c>
    </row>
    <row r="8516" spans="1:21" x14ac:dyDescent="0.25">
      <c r="A8516" t="s">
        <v>6619</v>
      </c>
      <c r="B8516" s="12">
        <v>42113</v>
      </c>
      <c r="C8516" t="s">
        <v>13710</v>
      </c>
      <c r="D8516" s="11">
        <v>46193.482002314799</v>
      </c>
      <c r="E8516" t="s">
        <v>13711</v>
      </c>
      <c r="F8516" t="s">
        <v>6617</v>
      </c>
      <c r="G8516" t="s">
        <v>11364</v>
      </c>
      <c r="H8516" t="s">
        <v>6592</v>
      </c>
      <c r="I8516" t="s">
        <v>55</v>
      </c>
      <c r="J8516" t="s">
        <v>44</v>
      </c>
      <c r="K8516" t="s">
        <v>13712</v>
      </c>
      <c r="L8516" t="s">
        <v>13702</v>
      </c>
      <c r="M8516" t="s">
        <v>13713</v>
      </c>
      <c r="N8516" t="s">
        <v>6761</v>
      </c>
      <c r="O8516" t="s">
        <v>6762</v>
      </c>
      <c r="P8516">
        <v>1970000</v>
      </c>
      <c r="Q8516" t="s">
        <v>6636</v>
      </c>
      <c r="R8516" t="s">
        <v>6636</v>
      </c>
      <c r="S8516" s="12"/>
      <c r="T8516" s="13"/>
      <c r="U8516" t="s">
        <v>7560</v>
      </c>
    </row>
    <row r="8517" spans="1:21" x14ac:dyDescent="0.25">
      <c r="A8517" t="s">
        <v>6637</v>
      </c>
      <c r="B8517" s="12">
        <v>42160</v>
      </c>
      <c r="C8517" t="s">
        <v>13714</v>
      </c>
      <c r="D8517" s="11">
        <v>46193.772083333301</v>
      </c>
      <c r="E8517" t="s">
        <v>13715</v>
      </c>
      <c r="F8517" t="s">
        <v>6617</v>
      </c>
      <c r="G8517" t="s">
        <v>7567</v>
      </c>
      <c r="H8517" t="s">
        <v>6592</v>
      </c>
      <c r="I8517" t="s">
        <v>55</v>
      </c>
      <c r="J8517" t="s">
        <v>643</v>
      </c>
      <c r="K8517" t="s">
        <v>13712</v>
      </c>
      <c r="L8517" t="s">
        <v>13702</v>
      </c>
      <c r="M8517" t="s">
        <v>13713</v>
      </c>
      <c r="N8517" t="s">
        <v>6761</v>
      </c>
      <c r="O8517" t="s">
        <v>6762</v>
      </c>
      <c r="P8517">
        <v>1970000</v>
      </c>
      <c r="Q8517" t="s">
        <v>6636</v>
      </c>
      <c r="R8517" t="s">
        <v>6636</v>
      </c>
      <c r="S8517" s="12"/>
      <c r="T8517" s="13"/>
      <c r="U8517" t="s">
        <v>6636</v>
      </c>
    </row>
    <row r="8518" spans="1:21" x14ac:dyDescent="0.25">
      <c r="A8518" t="s">
        <v>6637</v>
      </c>
      <c r="B8518" s="12">
        <v>42160</v>
      </c>
      <c r="C8518" t="s">
        <v>13714</v>
      </c>
      <c r="D8518" s="11">
        <v>46193.772083333301</v>
      </c>
      <c r="E8518" t="s">
        <v>13715</v>
      </c>
      <c r="F8518" t="s">
        <v>6617</v>
      </c>
      <c r="G8518" t="s">
        <v>11364</v>
      </c>
      <c r="H8518" t="s">
        <v>6592</v>
      </c>
      <c r="I8518" t="s">
        <v>55</v>
      </c>
      <c r="J8518" t="s">
        <v>643</v>
      </c>
      <c r="K8518" t="s">
        <v>13712</v>
      </c>
      <c r="L8518" t="s">
        <v>13702</v>
      </c>
      <c r="M8518" t="s">
        <v>13713</v>
      </c>
      <c r="N8518" t="s">
        <v>6761</v>
      </c>
      <c r="O8518" t="s">
        <v>6762</v>
      </c>
      <c r="P8518">
        <v>1970000</v>
      </c>
      <c r="Q8518" t="s">
        <v>6636</v>
      </c>
      <c r="R8518" t="s">
        <v>6636</v>
      </c>
      <c r="S8518" s="12"/>
      <c r="T8518" s="13"/>
      <c r="U8518" t="s">
        <v>6636</v>
      </c>
    </row>
    <row r="8519" spans="1:21" x14ac:dyDescent="0.25">
      <c r="A8519" t="s">
        <v>6619</v>
      </c>
      <c r="B8519" s="12">
        <v>42160</v>
      </c>
      <c r="C8519" t="s">
        <v>13714</v>
      </c>
      <c r="D8519" s="11">
        <v>46193.774537037003</v>
      </c>
      <c r="E8519" t="s">
        <v>13715</v>
      </c>
      <c r="F8519" t="s">
        <v>6617</v>
      </c>
      <c r="G8519" t="s">
        <v>7567</v>
      </c>
      <c r="H8519" t="s">
        <v>6592</v>
      </c>
      <c r="I8519" t="s">
        <v>55</v>
      </c>
      <c r="J8519" t="s">
        <v>643</v>
      </c>
      <c r="K8519" t="s">
        <v>13712</v>
      </c>
      <c r="L8519" t="s">
        <v>13702</v>
      </c>
      <c r="M8519" t="s">
        <v>13713</v>
      </c>
      <c r="N8519" t="s">
        <v>6761</v>
      </c>
      <c r="O8519" t="s">
        <v>6762</v>
      </c>
      <c r="P8519">
        <v>1970000</v>
      </c>
      <c r="Q8519" t="s">
        <v>6636</v>
      </c>
      <c r="R8519" t="s">
        <v>6636</v>
      </c>
      <c r="S8519" s="12"/>
      <c r="T8519" s="13"/>
      <c r="U8519" t="s">
        <v>6636</v>
      </c>
    </row>
    <row r="8520" spans="1:21" x14ac:dyDescent="0.25">
      <c r="A8520" t="s">
        <v>6619</v>
      </c>
      <c r="B8520" s="12">
        <v>42160</v>
      </c>
      <c r="C8520" t="s">
        <v>13714</v>
      </c>
      <c r="D8520" s="11">
        <v>46193.774537037003</v>
      </c>
      <c r="E8520" t="s">
        <v>13715</v>
      </c>
      <c r="F8520" t="s">
        <v>6617</v>
      </c>
      <c r="G8520" t="s">
        <v>11364</v>
      </c>
      <c r="H8520" t="s">
        <v>6592</v>
      </c>
      <c r="I8520" t="s">
        <v>55</v>
      </c>
      <c r="J8520" t="s">
        <v>643</v>
      </c>
      <c r="K8520" t="s">
        <v>13712</v>
      </c>
      <c r="L8520" t="s">
        <v>13702</v>
      </c>
      <c r="M8520" t="s">
        <v>13713</v>
      </c>
      <c r="N8520" t="s">
        <v>6761</v>
      </c>
      <c r="O8520" t="s">
        <v>6762</v>
      </c>
      <c r="P8520">
        <v>1970000</v>
      </c>
      <c r="Q8520" t="s">
        <v>6636</v>
      </c>
      <c r="R8520" t="s">
        <v>6636</v>
      </c>
      <c r="S8520" s="12"/>
      <c r="T8520" s="13"/>
      <c r="U8520" t="s">
        <v>6636</v>
      </c>
    </row>
    <row r="8521" spans="1:21" x14ac:dyDescent="0.25">
      <c r="A8521" t="s">
        <v>6637</v>
      </c>
      <c r="B8521" s="12">
        <v>42326</v>
      </c>
      <c r="C8521" t="s">
        <v>13716</v>
      </c>
      <c r="D8521" s="11">
        <v>46194.816319444399</v>
      </c>
      <c r="E8521" t="s">
        <v>13717</v>
      </c>
      <c r="F8521" t="s">
        <v>6617</v>
      </c>
      <c r="G8521" t="s">
        <v>7567</v>
      </c>
      <c r="H8521" t="s">
        <v>6592</v>
      </c>
      <c r="I8521" t="s">
        <v>65</v>
      </c>
      <c r="J8521" t="s">
        <v>219</v>
      </c>
      <c r="K8521" t="s">
        <v>13718</v>
      </c>
      <c r="L8521" t="s">
        <v>13702</v>
      </c>
      <c r="M8521" t="s">
        <v>13719</v>
      </c>
      <c r="N8521" t="s">
        <v>6761</v>
      </c>
      <c r="O8521" t="s">
        <v>6762</v>
      </c>
      <c r="P8521">
        <v>1970000</v>
      </c>
      <c r="Q8521" t="s">
        <v>6867</v>
      </c>
      <c r="R8521" t="s">
        <v>6911</v>
      </c>
      <c r="S8521" s="12"/>
      <c r="T8521" s="13"/>
      <c r="U8521" t="s">
        <v>7560</v>
      </c>
    </row>
    <row r="8522" spans="1:21" x14ac:dyDescent="0.25">
      <c r="A8522" t="s">
        <v>6637</v>
      </c>
      <c r="B8522" s="12">
        <v>42326</v>
      </c>
      <c r="C8522" t="s">
        <v>13716</v>
      </c>
      <c r="D8522" s="11">
        <v>46194.816319444399</v>
      </c>
      <c r="E8522" t="s">
        <v>13717</v>
      </c>
      <c r="F8522" t="s">
        <v>6617</v>
      </c>
      <c r="G8522" t="s">
        <v>11364</v>
      </c>
      <c r="H8522" t="s">
        <v>6592</v>
      </c>
      <c r="I8522" t="s">
        <v>65</v>
      </c>
      <c r="J8522" t="s">
        <v>219</v>
      </c>
      <c r="K8522" t="s">
        <v>13718</v>
      </c>
      <c r="L8522" t="s">
        <v>13702</v>
      </c>
      <c r="M8522" t="s">
        <v>13719</v>
      </c>
      <c r="N8522" t="s">
        <v>6761</v>
      </c>
      <c r="O8522" t="s">
        <v>6762</v>
      </c>
      <c r="P8522">
        <v>1970000</v>
      </c>
      <c r="Q8522" t="s">
        <v>6867</v>
      </c>
      <c r="R8522" t="s">
        <v>6911</v>
      </c>
      <c r="S8522" s="12"/>
      <c r="T8522" s="13"/>
      <c r="U8522" t="s">
        <v>7560</v>
      </c>
    </row>
    <row r="8523" spans="1:21" x14ac:dyDescent="0.25">
      <c r="A8523" t="s">
        <v>6619</v>
      </c>
      <c r="B8523" s="12">
        <v>42326</v>
      </c>
      <c r="C8523" t="s">
        <v>13716</v>
      </c>
      <c r="D8523" s="11">
        <v>46196.671527777798</v>
      </c>
      <c r="E8523" t="s">
        <v>13717</v>
      </c>
      <c r="F8523" t="s">
        <v>6617</v>
      </c>
      <c r="G8523" t="s">
        <v>7567</v>
      </c>
      <c r="H8523" t="s">
        <v>6592</v>
      </c>
      <c r="I8523" t="s">
        <v>65</v>
      </c>
      <c r="J8523" t="s">
        <v>219</v>
      </c>
      <c r="K8523" t="s">
        <v>13718</v>
      </c>
      <c r="L8523" t="s">
        <v>13702</v>
      </c>
      <c r="M8523" t="s">
        <v>13719</v>
      </c>
      <c r="N8523" t="s">
        <v>6761</v>
      </c>
      <c r="O8523" t="s">
        <v>6762</v>
      </c>
      <c r="P8523">
        <v>1970000</v>
      </c>
      <c r="Q8523" t="s">
        <v>6867</v>
      </c>
      <c r="R8523" t="s">
        <v>6911</v>
      </c>
      <c r="S8523" s="12"/>
      <c r="T8523" s="13"/>
      <c r="U8523" t="s">
        <v>7560</v>
      </c>
    </row>
    <row r="8524" spans="1:21" x14ac:dyDescent="0.25">
      <c r="A8524" t="s">
        <v>6619</v>
      </c>
      <c r="B8524" s="12">
        <v>42326</v>
      </c>
      <c r="C8524" t="s">
        <v>13716</v>
      </c>
      <c r="D8524" s="11">
        <v>46196.671527777798</v>
      </c>
      <c r="E8524" t="s">
        <v>13717</v>
      </c>
      <c r="F8524" t="s">
        <v>6617</v>
      </c>
      <c r="G8524" t="s">
        <v>11364</v>
      </c>
      <c r="H8524" t="s">
        <v>6592</v>
      </c>
      <c r="I8524" t="s">
        <v>65</v>
      </c>
      <c r="J8524" t="s">
        <v>219</v>
      </c>
      <c r="K8524" t="s">
        <v>13718</v>
      </c>
      <c r="L8524" t="s">
        <v>13702</v>
      </c>
      <c r="M8524" t="s">
        <v>13719</v>
      </c>
      <c r="N8524" t="s">
        <v>6761</v>
      </c>
      <c r="O8524" t="s">
        <v>6762</v>
      </c>
      <c r="P8524">
        <v>1970000</v>
      </c>
      <c r="Q8524" t="s">
        <v>6867</v>
      </c>
      <c r="R8524" t="s">
        <v>6911</v>
      </c>
      <c r="S8524" s="12"/>
      <c r="T8524" s="13"/>
      <c r="U8524" t="s">
        <v>7560</v>
      </c>
    </row>
    <row r="8525" spans="1:21" x14ac:dyDescent="0.25">
      <c r="A8525" t="s">
        <v>6637</v>
      </c>
      <c r="B8525" s="12">
        <v>42741</v>
      </c>
      <c r="C8525" t="s">
        <v>13720</v>
      </c>
      <c r="D8525" s="11">
        <v>46205.586111111101</v>
      </c>
      <c r="E8525" t="s">
        <v>13721</v>
      </c>
      <c r="F8525" t="s">
        <v>6617</v>
      </c>
      <c r="G8525" t="s">
        <v>13722</v>
      </c>
      <c r="H8525" t="s">
        <v>6371</v>
      </c>
      <c r="I8525" t="s">
        <v>65</v>
      </c>
      <c r="J8525" t="s">
        <v>57</v>
      </c>
      <c r="K8525" t="s">
        <v>13723</v>
      </c>
      <c r="L8525" t="s">
        <v>13724</v>
      </c>
      <c r="M8525" t="s">
        <v>13725</v>
      </c>
      <c r="N8525" t="s">
        <v>6761</v>
      </c>
      <c r="O8525" t="s">
        <v>6762</v>
      </c>
      <c r="P8525">
        <v>3029900</v>
      </c>
      <c r="Q8525" t="s">
        <v>6636</v>
      </c>
      <c r="R8525" t="s">
        <v>6636</v>
      </c>
      <c r="S8525" s="12"/>
      <c r="T8525" s="13"/>
      <c r="U8525" t="s">
        <v>7560</v>
      </c>
    </row>
    <row r="8526" spans="1:21" x14ac:dyDescent="0.25">
      <c r="A8526" t="s">
        <v>6637</v>
      </c>
      <c r="B8526" s="12">
        <v>42741</v>
      </c>
      <c r="C8526" t="s">
        <v>13720</v>
      </c>
      <c r="D8526" s="11">
        <v>46205.586111111101</v>
      </c>
      <c r="E8526" t="s">
        <v>13721</v>
      </c>
      <c r="F8526" t="s">
        <v>6617</v>
      </c>
      <c r="G8526" t="s">
        <v>13726</v>
      </c>
      <c r="H8526" t="s">
        <v>6371</v>
      </c>
      <c r="I8526" t="s">
        <v>65</v>
      </c>
      <c r="J8526" t="s">
        <v>57</v>
      </c>
      <c r="K8526" t="s">
        <v>13723</v>
      </c>
      <c r="L8526" t="s">
        <v>13724</v>
      </c>
      <c r="M8526" t="s">
        <v>13725</v>
      </c>
      <c r="N8526" t="s">
        <v>6761</v>
      </c>
      <c r="O8526" t="s">
        <v>6762</v>
      </c>
      <c r="P8526">
        <v>3029900</v>
      </c>
      <c r="Q8526" t="s">
        <v>6636</v>
      </c>
      <c r="R8526" t="s">
        <v>6636</v>
      </c>
      <c r="S8526" s="12"/>
      <c r="T8526" s="13"/>
      <c r="U8526" t="s">
        <v>7560</v>
      </c>
    </row>
    <row r="8527" spans="1:21" x14ac:dyDescent="0.25">
      <c r="A8527" t="s">
        <v>6637</v>
      </c>
      <c r="B8527" s="12">
        <v>42741</v>
      </c>
      <c r="C8527" t="s">
        <v>13720</v>
      </c>
      <c r="D8527" s="11">
        <v>46205.586111111101</v>
      </c>
      <c r="E8527" t="s">
        <v>13721</v>
      </c>
      <c r="F8527" t="s">
        <v>6617</v>
      </c>
      <c r="G8527" t="s">
        <v>13727</v>
      </c>
      <c r="H8527" t="s">
        <v>6371</v>
      </c>
      <c r="I8527" t="s">
        <v>65</v>
      </c>
      <c r="J8527" t="s">
        <v>57</v>
      </c>
      <c r="K8527" t="s">
        <v>13723</v>
      </c>
      <c r="L8527" t="s">
        <v>13724</v>
      </c>
      <c r="M8527" t="s">
        <v>13725</v>
      </c>
      <c r="N8527" t="s">
        <v>6761</v>
      </c>
      <c r="O8527" t="s">
        <v>6762</v>
      </c>
      <c r="P8527">
        <v>3029900</v>
      </c>
      <c r="Q8527" t="s">
        <v>6636</v>
      </c>
      <c r="R8527" t="s">
        <v>6636</v>
      </c>
      <c r="S8527" s="12"/>
      <c r="T8527" s="13"/>
      <c r="U8527" t="s">
        <v>7560</v>
      </c>
    </row>
    <row r="8528" spans="1:21" x14ac:dyDescent="0.25">
      <c r="A8528" t="s">
        <v>6637</v>
      </c>
      <c r="B8528" s="12">
        <v>42741</v>
      </c>
      <c r="C8528" t="s">
        <v>13720</v>
      </c>
      <c r="D8528" s="11">
        <v>46205.586111111101</v>
      </c>
      <c r="E8528" t="s">
        <v>13721</v>
      </c>
      <c r="F8528" t="s">
        <v>6617</v>
      </c>
      <c r="G8528" t="s">
        <v>13728</v>
      </c>
      <c r="H8528" t="s">
        <v>6371</v>
      </c>
      <c r="I8528" t="s">
        <v>65</v>
      </c>
      <c r="J8528" t="s">
        <v>57</v>
      </c>
      <c r="K8528" t="s">
        <v>13723</v>
      </c>
      <c r="L8528" t="s">
        <v>13724</v>
      </c>
      <c r="M8528" t="s">
        <v>13725</v>
      </c>
      <c r="N8528" t="s">
        <v>6761</v>
      </c>
      <c r="O8528" t="s">
        <v>6762</v>
      </c>
      <c r="P8528">
        <v>3029900</v>
      </c>
      <c r="Q8528" t="s">
        <v>6636</v>
      </c>
      <c r="R8528" t="s">
        <v>6636</v>
      </c>
      <c r="S8528" s="12"/>
      <c r="T8528" s="13"/>
      <c r="U8528" t="s">
        <v>7560</v>
      </c>
    </row>
    <row r="8529" spans="1:21" x14ac:dyDescent="0.25">
      <c r="A8529" t="s">
        <v>6637</v>
      </c>
      <c r="B8529" s="12">
        <v>42741</v>
      </c>
      <c r="C8529" t="s">
        <v>13720</v>
      </c>
      <c r="D8529" s="11">
        <v>46205.586111111101</v>
      </c>
      <c r="E8529" t="s">
        <v>13721</v>
      </c>
      <c r="F8529" t="s">
        <v>6617</v>
      </c>
      <c r="G8529" t="s">
        <v>11371</v>
      </c>
      <c r="H8529" t="s">
        <v>6371</v>
      </c>
      <c r="I8529" t="s">
        <v>65</v>
      </c>
      <c r="J8529" t="s">
        <v>57</v>
      </c>
      <c r="K8529" t="s">
        <v>13723</v>
      </c>
      <c r="L8529" t="s">
        <v>13724</v>
      </c>
      <c r="M8529" t="s">
        <v>13725</v>
      </c>
      <c r="N8529" t="s">
        <v>6761</v>
      </c>
      <c r="O8529" t="s">
        <v>6762</v>
      </c>
      <c r="P8529">
        <v>3029900</v>
      </c>
      <c r="Q8529" t="s">
        <v>6636</v>
      </c>
      <c r="R8529" t="s">
        <v>6636</v>
      </c>
      <c r="S8529" s="12"/>
      <c r="T8529" s="13"/>
      <c r="U8529" t="s">
        <v>7560</v>
      </c>
    </row>
    <row r="8530" spans="1:21" x14ac:dyDescent="0.25">
      <c r="A8530" t="s">
        <v>6619</v>
      </c>
      <c r="B8530" s="12">
        <v>42741</v>
      </c>
      <c r="C8530" t="s">
        <v>13720</v>
      </c>
      <c r="D8530" s="11">
        <v>46205.612847222197</v>
      </c>
      <c r="E8530" t="s">
        <v>13721</v>
      </c>
      <c r="F8530" t="s">
        <v>6617</v>
      </c>
      <c r="G8530" t="s">
        <v>13722</v>
      </c>
      <c r="H8530" t="s">
        <v>6371</v>
      </c>
      <c r="I8530" t="s">
        <v>65</v>
      </c>
      <c r="J8530" t="s">
        <v>57</v>
      </c>
      <c r="K8530" t="s">
        <v>13723</v>
      </c>
      <c r="L8530" t="s">
        <v>13724</v>
      </c>
      <c r="M8530" t="s">
        <v>13725</v>
      </c>
      <c r="N8530" t="s">
        <v>6761</v>
      </c>
      <c r="O8530" t="s">
        <v>6762</v>
      </c>
      <c r="P8530">
        <v>3029900</v>
      </c>
      <c r="Q8530" t="s">
        <v>6636</v>
      </c>
      <c r="R8530" t="s">
        <v>6636</v>
      </c>
      <c r="S8530" s="12"/>
      <c r="T8530" s="13"/>
      <c r="U8530" t="s">
        <v>7560</v>
      </c>
    </row>
    <row r="8531" spans="1:21" x14ac:dyDescent="0.25">
      <c r="A8531" t="s">
        <v>6619</v>
      </c>
      <c r="B8531" s="12">
        <v>42741</v>
      </c>
      <c r="C8531" t="s">
        <v>13720</v>
      </c>
      <c r="D8531" s="11">
        <v>46205.612847222197</v>
      </c>
      <c r="E8531" t="s">
        <v>13721</v>
      </c>
      <c r="F8531" t="s">
        <v>6617</v>
      </c>
      <c r="G8531" t="s">
        <v>13726</v>
      </c>
      <c r="H8531" t="s">
        <v>6371</v>
      </c>
      <c r="I8531" t="s">
        <v>65</v>
      </c>
      <c r="J8531" t="s">
        <v>57</v>
      </c>
      <c r="K8531" t="s">
        <v>13723</v>
      </c>
      <c r="L8531" t="s">
        <v>13724</v>
      </c>
      <c r="M8531" t="s">
        <v>13725</v>
      </c>
      <c r="N8531" t="s">
        <v>6761</v>
      </c>
      <c r="O8531" t="s">
        <v>6762</v>
      </c>
      <c r="P8531">
        <v>3029900</v>
      </c>
      <c r="Q8531" t="s">
        <v>6636</v>
      </c>
      <c r="R8531" t="s">
        <v>6636</v>
      </c>
      <c r="S8531" s="12"/>
      <c r="T8531" s="13"/>
      <c r="U8531" t="s">
        <v>7560</v>
      </c>
    </row>
    <row r="8532" spans="1:21" x14ac:dyDescent="0.25">
      <c r="A8532" t="s">
        <v>6619</v>
      </c>
      <c r="B8532" s="12">
        <v>42741</v>
      </c>
      <c r="C8532" t="s">
        <v>13720</v>
      </c>
      <c r="D8532" s="11">
        <v>46205.612847222197</v>
      </c>
      <c r="E8532" t="s">
        <v>13721</v>
      </c>
      <c r="F8532" t="s">
        <v>6617</v>
      </c>
      <c r="G8532" t="s">
        <v>13727</v>
      </c>
      <c r="H8532" t="s">
        <v>6371</v>
      </c>
      <c r="I8532" t="s">
        <v>65</v>
      </c>
      <c r="J8532" t="s">
        <v>57</v>
      </c>
      <c r="K8532" t="s">
        <v>13723</v>
      </c>
      <c r="L8532" t="s">
        <v>13724</v>
      </c>
      <c r="M8532" t="s">
        <v>13725</v>
      </c>
      <c r="N8532" t="s">
        <v>6761</v>
      </c>
      <c r="O8532" t="s">
        <v>6762</v>
      </c>
      <c r="P8532">
        <v>3029900</v>
      </c>
      <c r="Q8532" t="s">
        <v>6636</v>
      </c>
      <c r="R8532" t="s">
        <v>6636</v>
      </c>
      <c r="S8532" s="12"/>
      <c r="T8532" s="13"/>
      <c r="U8532" t="s">
        <v>7560</v>
      </c>
    </row>
    <row r="8533" spans="1:21" x14ac:dyDescent="0.25">
      <c r="A8533" t="s">
        <v>6619</v>
      </c>
      <c r="B8533" s="12">
        <v>42741</v>
      </c>
      <c r="C8533" t="s">
        <v>13720</v>
      </c>
      <c r="D8533" s="11">
        <v>46205.612847222197</v>
      </c>
      <c r="E8533" t="s">
        <v>13721</v>
      </c>
      <c r="F8533" t="s">
        <v>6617</v>
      </c>
      <c r="G8533" t="s">
        <v>13728</v>
      </c>
      <c r="H8533" t="s">
        <v>6371</v>
      </c>
      <c r="I8533" t="s">
        <v>65</v>
      </c>
      <c r="J8533" t="s">
        <v>57</v>
      </c>
      <c r="K8533" t="s">
        <v>13723</v>
      </c>
      <c r="L8533" t="s">
        <v>13724</v>
      </c>
      <c r="M8533" t="s">
        <v>13725</v>
      </c>
      <c r="N8533" t="s">
        <v>6761</v>
      </c>
      <c r="O8533" t="s">
        <v>6762</v>
      </c>
      <c r="P8533">
        <v>3029900</v>
      </c>
      <c r="Q8533" t="s">
        <v>6636</v>
      </c>
      <c r="R8533" t="s">
        <v>6636</v>
      </c>
      <c r="S8533" s="12"/>
      <c r="T8533" s="13"/>
      <c r="U8533" t="s">
        <v>7560</v>
      </c>
    </row>
    <row r="8534" spans="1:21" x14ac:dyDescent="0.25">
      <c r="A8534" t="s">
        <v>6619</v>
      </c>
      <c r="B8534" s="12">
        <v>42741</v>
      </c>
      <c r="C8534" t="s">
        <v>13720</v>
      </c>
      <c r="D8534" s="11">
        <v>46205.612847222197</v>
      </c>
      <c r="E8534" t="s">
        <v>13721</v>
      </c>
      <c r="F8534" t="s">
        <v>6617</v>
      </c>
      <c r="G8534" t="s">
        <v>11371</v>
      </c>
      <c r="H8534" t="s">
        <v>6371</v>
      </c>
      <c r="I8534" t="s">
        <v>65</v>
      </c>
      <c r="J8534" t="s">
        <v>57</v>
      </c>
      <c r="K8534" t="s">
        <v>13723</v>
      </c>
      <c r="L8534" t="s">
        <v>13724</v>
      </c>
      <c r="M8534" t="s">
        <v>13725</v>
      </c>
      <c r="N8534" t="s">
        <v>6761</v>
      </c>
      <c r="O8534" t="s">
        <v>6762</v>
      </c>
      <c r="P8534">
        <v>3029900</v>
      </c>
      <c r="Q8534" t="s">
        <v>6636</v>
      </c>
      <c r="R8534" t="s">
        <v>6636</v>
      </c>
      <c r="S8534" s="12"/>
      <c r="T8534" s="13"/>
      <c r="U8534" t="s">
        <v>7560</v>
      </c>
    </row>
    <row r="8535" spans="1:21" x14ac:dyDescent="0.25">
      <c r="A8535" t="s">
        <v>6637</v>
      </c>
      <c r="B8535" s="12">
        <v>42913</v>
      </c>
      <c r="C8535" t="s">
        <v>13729</v>
      </c>
      <c r="D8535" s="11">
        <v>46209.771527777797</v>
      </c>
      <c r="E8535" t="s">
        <v>13730</v>
      </c>
      <c r="F8535" t="s">
        <v>6617</v>
      </c>
      <c r="G8535" t="s">
        <v>13722</v>
      </c>
      <c r="H8535" t="s">
        <v>6371</v>
      </c>
      <c r="I8535" t="s">
        <v>55</v>
      </c>
      <c r="J8535" t="s">
        <v>737</v>
      </c>
      <c r="K8535" t="s">
        <v>13731</v>
      </c>
      <c r="L8535" t="s">
        <v>13724</v>
      </c>
      <c r="M8535" t="s">
        <v>13732</v>
      </c>
      <c r="N8535" t="s">
        <v>6761</v>
      </c>
      <c r="O8535" t="s">
        <v>6771</v>
      </c>
      <c r="P8535">
        <v>2999900</v>
      </c>
      <c r="Q8535" t="s">
        <v>6636</v>
      </c>
      <c r="R8535" t="s">
        <v>6636</v>
      </c>
      <c r="S8535" s="12"/>
      <c r="T8535" s="13"/>
      <c r="U8535" t="s">
        <v>6636</v>
      </c>
    </row>
    <row r="8536" spans="1:21" x14ac:dyDescent="0.25">
      <c r="A8536" t="s">
        <v>6637</v>
      </c>
      <c r="B8536" s="12">
        <v>42913</v>
      </c>
      <c r="C8536" t="s">
        <v>13729</v>
      </c>
      <c r="D8536" s="11">
        <v>46209.771527777797</v>
      </c>
      <c r="E8536" t="s">
        <v>13730</v>
      </c>
      <c r="F8536" t="s">
        <v>6617</v>
      </c>
      <c r="G8536" t="s">
        <v>13726</v>
      </c>
      <c r="H8536" t="s">
        <v>6371</v>
      </c>
      <c r="I8536" t="s">
        <v>55</v>
      </c>
      <c r="J8536" t="s">
        <v>737</v>
      </c>
      <c r="K8536" t="s">
        <v>13731</v>
      </c>
      <c r="L8536" t="s">
        <v>13724</v>
      </c>
      <c r="M8536" t="s">
        <v>13732</v>
      </c>
      <c r="N8536" t="s">
        <v>6761</v>
      </c>
      <c r="O8536" t="s">
        <v>6771</v>
      </c>
      <c r="P8536">
        <v>2999900</v>
      </c>
      <c r="Q8536" t="s">
        <v>6636</v>
      </c>
      <c r="R8536" t="s">
        <v>6636</v>
      </c>
      <c r="S8536" s="12"/>
      <c r="T8536" s="13"/>
      <c r="U8536" t="s">
        <v>6636</v>
      </c>
    </row>
    <row r="8537" spans="1:21" x14ac:dyDescent="0.25">
      <c r="A8537" t="s">
        <v>6637</v>
      </c>
      <c r="B8537" s="12">
        <v>42913</v>
      </c>
      <c r="C8537" t="s">
        <v>13729</v>
      </c>
      <c r="D8537" s="11">
        <v>46209.771527777797</v>
      </c>
      <c r="E8537" t="s">
        <v>13730</v>
      </c>
      <c r="F8537" t="s">
        <v>6617</v>
      </c>
      <c r="G8537" t="s">
        <v>13727</v>
      </c>
      <c r="H8537" t="s">
        <v>6371</v>
      </c>
      <c r="I8537" t="s">
        <v>55</v>
      </c>
      <c r="J8537" t="s">
        <v>737</v>
      </c>
      <c r="K8537" t="s">
        <v>13731</v>
      </c>
      <c r="L8537" t="s">
        <v>13724</v>
      </c>
      <c r="M8537" t="s">
        <v>13732</v>
      </c>
      <c r="N8537" t="s">
        <v>6761</v>
      </c>
      <c r="O8537" t="s">
        <v>6771</v>
      </c>
      <c r="P8537">
        <v>2999900</v>
      </c>
      <c r="Q8537" t="s">
        <v>6636</v>
      </c>
      <c r="R8537" t="s">
        <v>6636</v>
      </c>
      <c r="S8537" s="12"/>
      <c r="T8537" s="13"/>
      <c r="U8537" t="s">
        <v>6636</v>
      </c>
    </row>
    <row r="8538" spans="1:21" x14ac:dyDescent="0.25">
      <c r="A8538" t="s">
        <v>6637</v>
      </c>
      <c r="B8538" s="12">
        <v>42913</v>
      </c>
      <c r="C8538" t="s">
        <v>13729</v>
      </c>
      <c r="D8538" s="11">
        <v>46209.771527777797</v>
      </c>
      <c r="E8538" t="s">
        <v>13730</v>
      </c>
      <c r="F8538" t="s">
        <v>6617</v>
      </c>
      <c r="G8538" t="s">
        <v>13728</v>
      </c>
      <c r="H8538" t="s">
        <v>6371</v>
      </c>
      <c r="I8538" t="s">
        <v>55</v>
      </c>
      <c r="J8538" t="s">
        <v>737</v>
      </c>
      <c r="K8538" t="s">
        <v>13731</v>
      </c>
      <c r="L8538" t="s">
        <v>13724</v>
      </c>
      <c r="M8538" t="s">
        <v>13732</v>
      </c>
      <c r="N8538" t="s">
        <v>6761</v>
      </c>
      <c r="O8538" t="s">
        <v>6771</v>
      </c>
      <c r="P8538">
        <v>2999900</v>
      </c>
      <c r="Q8538" t="s">
        <v>6636</v>
      </c>
      <c r="R8538" t="s">
        <v>6636</v>
      </c>
      <c r="S8538" s="12"/>
      <c r="T8538" s="13"/>
      <c r="U8538" t="s">
        <v>6636</v>
      </c>
    </row>
    <row r="8539" spans="1:21" x14ac:dyDescent="0.25">
      <c r="A8539" t="s">
        <v>6637</v>
      </c>
      <c r="B8539" s="12">
        <v>42913</v>
      </c>
      <c r="C8539" t="s">
        <v>13729</v>
      </c>
      <c r="D8539" s="11">
        <v>46209.771527777797</v>
      </c>
      <c r="E8539" t="s">
        <v>13730</v>
      </c>
      <c r="F8539" t="s">
        <v>6617</v>
      </c>
      <c r="G8539" t="s">
        <v>11371</v>
      </c>
      <c r="H8539" t="s">
        <v>6371</v>
      </c>
      <c r="I8539" t="s">
        <v>55</v>
      </c>
      <c r="J8539" t="s">
        <v>737</v>
      </c>
      <c r="K8539" t="s">
        <v>13731</v>
      </c>
      <c r="L8539" t="s">
        <v>13724</v>
      </c>
      <c r="M8539" t="s">
        <v>13732</v>
      </c>
      <c r="N8539" t="s">
        <v>6761</v>
      </c>
      <c r="O8539" t="s">
        <v>6771</v>
      </c>
      <c r="P8539">
        <v>2999900</v>
      </c>
      <c r="Q8539" t="s">
        <v>6636</v>
      </c>
      <c r="R8539" t="s">
        <v>6636</v>
      </c>
      <c r="S8539" s="12"/>
      <c r="T8539" s="13"/>
      <c r="U8539" t="s">
        <v>6636</v>
      </c>
    </row>
    <row r="8540" spans="1:21" x14ac:dyDescent="0.25">
      <c r="A8540" t="s">
        <v>6619</v>
      </c>
      <c r="B8540" s="12">
        <v>42913</v>
      </c>
      <c r="C8540" t="s">
        <v>13729</v>
      </c>
      <c r="D8540" s="11">
        <v>46210.503715277802</v>
      </c>
      <c r="E8540" t="s">
        <v>13730</v>
      </c>
      <c r="F8540" t="s">
        <v>6617</v>
      </c>
      <c r="G8540" t="s">
        <v>13722</v>
      </c>
      <c r="H8540" t="s">
        <v>6371</v>
      </c>
      <c r="I8540" t="s">
        <v>55</v>
      </c>
      <c r="J8540" t="s">
        <v>737</v>
      </c>
      <c r="K8540" t="s">
        <v>13731</v>
      </c>
      <c r="L8540" t="s">
        <v>13724</v>
      </c>
      <c r="M8540" t="s">
        <v>13732</v>
      </c>
      <c r="N8540" t="s">
        <v>6761</v>
      </c>
      <c r="O8540" t="s">
        <v>6771</v>
      </c>
      <c r="P8540">
        <v>2999900</v>
      </c>
      <c r="Q8540" t="s">
        <v>6636</v>
      </c>
      <c r="R8540" t="s">
        <v>6636</v>
      </c>
      <c r="S8540" s="12"/>
      <c r="T8540" s="13"/>
      <c r="U8540" t="s">
        <v>6636</v>
      </c>
    </row>
    <row r="8541" spans="1:21" x14ac:dyDescent="0.25">
      <c r="A8541" t="s">
        <v>6619</v>
      </c>
      <c r="B8541" s="12">
        <v>42913</v>
      </c>
      <c r="C8541" t="s">
        <v>13729</v>
      </c>
      <c r="D8541" s="11">
        <v>46210.503715277802</v>
      </c>
      <c r="E8541" t="s">
        <v>13730</v>
      </c>
      <c r="F8541" t="s">
        <v>6617</v>
      </c>
      <c r="G8541" t="s">
        <v>13726</v>
      </c>
      <c r="H8541" t="s">
        <v>6371</v>
      </c>
      <c r="I8541" t="s">
        <v>55</v>
      </c>
      <c r="J8541" t="s">
        <v>737</v>
      </c>
      <c r="K8541" t="s">
        <v>13731</v>
      </c>
      <c r="L8541" t="s">
        <v>13724</v>
      </c>
      <c r="M8541" t="s">
        <v>13732</v>
      </c>
      <c r="N8541" t="s">
        <v>6761</v>
      </c>
      <c r="O8541" t="s">
        <v>6771</v>
      </c>
      <c r="P8541">
        <v>2999900</v>
      </c>
      <c r="Q8541" t="s">
        <v>6636</v>
      </c>
      <c r="R8541" t="s">
        <v>6636</v>
      </c>
      <c r="S8541" s="12"/>
      <c r="T8541" s="13"/>
      <c r="U8541" t="s">
        <v>6636</v>
      </c>
    </row>
    <row r="8542" spans="1:21" x14ac:dyDescent="0.25">
      <c r="A8542" t="s">
        <v>6619</v>
      </c>
      <c r="B8542" s="12">
        <v>42913</v>
      </c>
      <c r="C8542" t="s">
        <v>13729</v>
      </c>
      <c r="D8542" s="11">
        <v>46210.503715277802</v>
      </c>
      <c r="E8542" t="s">
        <v>13730</v>
      </c>
      <c r="F8542" t="s">
        <v>6617</v>
      </c>
      <c r="G8542" t="s">
        <v>13727</v>
      </c>
      <c r="H8542" t="s">
        <v>6371</v>
      </c>
      <c r="I8542" t="s">
        <v>55</v>
      </c>
      <c r="J8542" t="s">
        <v>737</v>
      </c>
      <c r="K8542" t="s">
        <v>13731</v>
      </c>
      <c r="L8542" t="s">
        <v>13724</v>
      </c>
      <c r="M8542" t="s">
        <v>13732</v>
      </c>
      <c r="N8542" t="s">
        <v>6761</v>
      </c>
      <c r="O8542" t="s">
        <v>6771</v>
      </c>
      <c r="P8542">
        <v>2999900</v>
      </c>
      <c r="Q8542" t="s">
        <v>6636</v>
      </c>
      <c r="R8542" t="s">
        <v>6636</v>
      </c>
      <c r="S8542" s="12"/>
      <c r="T8542" s="13"/>
      <c r="U8542" t="s">
        <v>6636</v>
      </c>
    </row>
    <row r="8543" spans="1:21" x14ac:dyDescent="0.25">
      <c r="A8543" t="s">
        <v>6619</v>
      </c>
      <c r="B8543" s="12">
        <v>42913</v>
      </c>
      <c r="C8543" t="s">
        <v>13729</v>
      </c>
      <c r="D8543" s="11">
        <v>46210.503715277802</v>
      </c>
      <c r="E8543" t="s">
        <v>13730</v>
      </c>
      <c r="F8543" t="s">
        <v>6617</v>
      </c>
      <c r="G8543" t="s">
        <v>13728</v>
      </c>
      <c r="H8543" t="s">
        <v>6371</v>
      </c>
      <c r="I8543" t="s">
        <v>55</v>
      </c>
      <c r="J8543" t="s">
        <v>737</v>
      </c>
      <c r="K8543" t="s">
        <v>13731</v>
      </c>
      <c r="L8543" t="s">
        <v>13724</v>
      </c>
      <c r="M8543" t="s">
        <v>13732</v>
      </c>
      <c r="N8543" t="s">
        <v>6761</v>
      </c>
      <c r="O8543" t="s">
        <v>6771</v>
      </c>
      <c r="P8543">
        <v>2999900</v>
      </c>
      <c r="Q8543" t="s">
        <v>6636</v>
      </c>
      <c r="R8543" t="s">
        <v>6636</v>
      </c>
      <c r="S8543" s="12"/>
      <c r="T8543" s="13"/>
      <c r="U8543" t="s">
        <v>6636</v>
      </c>
    </row>
    <row r="8544" spans="1:21" x14ac:dyDescent="0.25">
      <c r="A8544" t="s">
        <v>6619</v>
      </c>
      <c r="B8544" s="12">
        <v>42913</v>
      </c>
      <c r="C8544" t="s">
        <v>13729</v>
      </c>
      <c r="D8544" s="11">
        <v>46210.503715277802</v>
      </c>
      <c r="E8544" t="s">
        <v>13730</v>
      </c>
      <c r="F8544" t="s">
        <v>6617</v>
      </c>
      <c r="G8544" t="s">
        <v>11371</v>
      </c>
      <c r="H8544" t="s">
        <v>6371</v>
      </c>
      <c r="I8544" t="s">
        <v>55</v>
      </c>
      <c r="J8544" t="s">
        <v>737</v>
      </c>
      <c r="K8544" t="s">
        <v>13731</v>
      </c>
      <c r="L8544" t="s">
        <v>13724</v>
      </c>
      <c r="M8544" t="s">
        <v>13732</v>
      </c>
      <c r="N8544" t="s">
        <v>6761</v>
      </c>
      <c r="O8544" t="s">
        <v>6771</v>
      </c>
      <c r="P8544">
        <v>2999900</v>
      </c>
      <c r="Q8544" t="s">
        <v>6636</v>
      </c>
      <c r="R8544" t="s">
        <v>6636</v>
      </c>
      <c r="S8544" s="12"/>
      <c r="T8544" s="13"/>
      <c r="U8544" t="s">
        <v>6636</v>
      </c>
    </row>
    <row r="8545" spans="1:21" x14ac:dyDescent="0.25">
      <c r="A8545" t="s">
        <v>6637</v>
      </c>
      <c r="B8545" s="12">
        <v>43095</v>
      </c>
      <c r="C8545" t="s">
        <v>13733</v>
      </c>
      <c r="D8545" s="11">
        <v>46211.947349536997</v>
      </c>
      <c r="E8545" t="s">
        <v>13734</v>
      </c>
      <c r="F8545" t="s">
        <v>6617</v>
      </c>
      <c r="G8545" t="s">
        <v>13722</v>
      </c>
      <c r="H8545" t="s">
        <v>6371</v>
      </c>
      <c r="I8545" t="s">
        <v>6636</v>
      </c>
      <c r="J8545" t="s">
        <v>6636</v>
      </c>
      <c r="K8545" t="s">
        <v>13735</v>
      </c>
      <c r="L8545" t="s">
        <v>13724</v>
      </c>
      <c r="M8545" t="s">
        <v>13736</v>
      </c>
      <c r="N8545" t="s">
        <v>6761</v>
      </c>
      <c r="O8545" t="s">
        <v>6771</v>
      </c>
      <c r="P8545">
        <v>3399000</v>
      </c>
      <c r="Q8545" t="s">
        <v>6778</v>
      </c>
      <c r="R8545" t="s">
        <v>6779</v>
      </c>
      <c r="S8545" s="12"/>
      <c r="T8545" s="13"/>
      <c r="U8545" t="s">
        <v>6636</v>
      </c>
    </row>
    <row r="8546" spans="1:21" x14ac:dyDescent="0.25">
      <c r="A8546" t="s">
        <v>6637</v>
      </c>
      <c r="B8546" s="12">
        <v>43095</v>
      </c>
      <c r="C8546" t="s">
        <v>13733</v>
      </c>
      <c r="D8546" s="11">
        <v>46211.947349536997</v>
      </c>
      <c r="E8546" t="s">
        <v>13734</v>
      </c>
      <c r="F8546" t="s">
        <v>6617</v>
      </c>
      <c r="G8546" t="s">
        <v>13726</v>
      </c>
      <c r="H8546" t="s">
        <v>6371</v>
      </c>
      <c r="I8546" t="s">
        <v>6636</v>
      </c>
      <c r="J8546" t="s">
        <v>6636</v>
      </c>
      <c r="K8546" t="s">
        <v>13735</v>
      </c>
      <c r="L8546" t="s">
        <v>13724</v>
      </c>
      <c r="M8546" t="s">
        <v>13736</v>
      </c>
      <c r="N8546" t="s">
        <v>6761</v>
      </c>
      <c r="O8546" t="s">
        <v>6771</v>
      </c>
      <c r="P8546">
        <v>3399000</v>
      </c>
      <c r="Q8546" t="s">
        <v>6778</v>
      </c>
      <c r="R8546" t="s">
        <v>6779</v>
      </c>
      <c r="S8546" s="12"/>
      <c r="T8546" s="13"/>
      <c r="U8546" t="s">
        <v>6636</v>
      </c>
    </row>
    <row r="8547" spans="1:21" x14ac:dyDescent="0.25">
      <c r="A8547" t="s">
        <v>6637</v>
      </c>
      <c r="B8547" s="12">
        <v>43095</v>
      </c>
      <c r="C8547" t="s">
        <v>13733</v>
      </c>
      <c r="D8547" s="11">
        <v>46211.947349536997</v>
      </c>
      <c r="E8547" t="s">
        <v>13734</v>
      </c>
      <c r="F8547" t="s">
        <v>6617</v>
      </c>
      <c r="G8547" t="s">
        <v>13727</v>
      </c>
      <c r="H8547" t="s">
        <v>6371</v>
      </c>
      <c r="I8547" t="s">
        <v>6636</v>
      </c>
      <c r="J8547" t="s">
        <v>6636</v>
      </c>
      <c r="K8547" t="s">
        <v>13735</v>
      </c>
      <c r="L8547" t="s">
        <v>13724</v>
      </c>
      <c r="M8547" t="s">
        <v>13736</v>
      </c>
      <c r="N8547" t="s">
        <v>6761</v>
      </c>
      <c r="O8547" t="s">
        <v>6771</v>
      </c>
      <c r="P8547">
        <v>3399000</v>
      </c>
      <c r="Q8547" t="s">
        <v>6778</v>
      </c>
      <c r="R8547" t="s">
        <v>6779</v>
      </c>
      <c r="S8547" s="12"/>
      <c r="T8547" s="13"/>
      <c r="U8547" t="s">
        <v>6636</v>
      </c>
    </row>
    <row r="8548" spans="1:21" x14ac:dyDescent="0.25">
      <c r="A8548" t="s">
        <v>6637</v>
      </c>
      <c r="B8548" s="12">
        <v>43095</v>
      </c>
      <c r="C8548" t="s">
        <v>13733</v>
      </c>
      <c r="D8548" s="11">
        <v>46211.947349536997</v>
      </c>
      <c r="E8548" t="s">
        <v>13734</v>
      </c>
      <c r="F8548" t="s">
        <v>6617</v>
      </c>
      <c r="G8548" t="s">
        <v>13728</v>
      </c>
      <c r="H8548" t="s">
        <v>6371</v>
      </c>
      <c r="I8548" t="s">
        <v>6636</v>
      </c>
      <c r="J8548" t="s">
        <v>6636</v>
      </c>
      <c r="K8548" t="s">
        <v>13735</v>
      </c>
      <c r="L8548" t="s">
        <v>13724</v>
      </c>
      <c r="M8548" t="s">
        <v>13736</v>
      </c>
      <c r="N8548" t="s">
        <v>6761</v>
      </c>
      <c r="O8548" t="s">
        <v>6771</v>
      </c>
      <c r="P8548">
        <v>3399000</v>
      </c>
      <c r="Q8548" t="s">
        <v>6778</v>
      </c>
      <c r="R8548" t="s">
        <v>6779</v>
      </c>
      <c r="S8548" s="12"/>
      <c r="T8548" s="13"/>
      <c r="U8548" t="s">
        <v>6636</v>
      </c>
    </row>
    <row r="8549" spans="1:21" x14ac:dyDescent="0.25">
      <c r="A8549" t="s">
        <v>6637</v>
      </c>
      <c r="B8549" s="12">
        <v>43095</v>
      </c>
      <c r="C8549" t="s">
        <v>13733</v>
      </c>
      <c r="D8549" s="11">
        <v>46211.947349536997</v>
      </c>
      <c r="E8549" t="s">
        <v>13734</v>
      </c>
      <c r="F8549" t="s">
        <v>6617</v>
      </c>
      <c r="G8549" t="s">
        <v>11371</v>
      </c>
      <c r="H8549" t="s">
        <v>6371</v>
      </c>
      <c r="I8549" t="s">
        <v>6636</v>
      </c>
      <c r="J8549" t="s">
        <v>6636</v>
      </c>
      <c r="K8549" t="s">
        <v>13735</v>
      </c>
      <c r="L8549" t="s">
        <v>13724</v>
      </c>
      <c r="M8549" t="s">
        <v>13736</v>
      </c>
      <c r="N8549" t="s">
        <v>6761</v>
      </c>
      <c r="O8549" t="s">
        <v>6771</v>
      </c>
      <c r="P8549">
        <v>3399000</v>
      </c>
      <c r="Q8549" t="s">
        <v>6778</v>
      </c>
      <c r="R8549" t="s">
        <v>6779</v>
      </c>
      <c r="S8549" s="12"/>
      <c r="T8549" s="13"/>
      <c r="U8549" t="s">
        <v>6636</v>
      </c>
    </row>
    <row r="8550" spans="1:21" x14ac:dyDescent="0.25">
      <c r="A8550" t="s">
        <v>6619</v>
      </c>
      <c r="B8550" s="12">
        <v>43095</v>
      </c>
      <c r="C8550" t="s">
        <v>13733</v>
      </c>
      <c r="D8550" s="11">
        <v>46214.669143518498</v>
      </c>
      <c r="E8550" t="s">
        <v>13734</v>
      </c>
      <c r="F8550" t="s">
        <v>6617</v>
      </c>
      <c r="G8550" t="s">
        <v>13722</v>
      </c>
      <c r="H8550" t="s">
        <v>6371</v>
      </c>
      <c r="I8550" t="s">
        <v>6636</v>
      </c>
      <c r="J8550" t="s">
        <v>6636</v>
      </c>
      <c r="K8550" t="s">
        <v>13735</v>
      </c>
      <c r="L8550" t="s">
        <v>13724</v>
      </c>
      <c r="M8550" t="s">
        <v>13736</v>
      </c>
      <c r="N8550" t="s">
        <v>6761</v>
      </c>
      <c r="O8550" t="s">
        <v>6771</v>
      </c>
      <c r="P8550">
        <v>3399000</v>
      </c>
      <c r="Q8550" t="s">
        <v>6778</v>
      </c>
      <c r="R8550" t="s">
        <v>6779</v>
      </c>
      <c r="S8550" s="12"/>
      <c r="T8550" s="13"/>
      <c r="U8550" t="s">
        <v>6636</v>
      </c>
    </row>
    <row r="8551" spans="1:21" x14ac:dyDescent="0.25">
      <c r="A8551" t="s">
        <v>6619</v>
      </c>
      <c r="B8551" s="12">
        <v>43095</v>
      </c>
      <c r="C8551" t="s">
        <v>13733</v>
      </c>
      <c r="D8551" s="11">
        <v>46214.669143518498</v>
      </c>
      <c r="E8551" t="s">
        <v>13734</v>
      </c>
      <c r="F8551" t="s">
        <v>6617</v>
      </c>
      <c r="G8551" t="s">
        <v>13726</v>
      </c>
      <c r="H8551" t="s">
        <v>6371</v>
      </c>
      <c r="I8551" t="s">
        <v>6636</v>
      </c>
      <c r="J8551" t="s">
        <v>6636</v>
      </c>
      <c r="K8551" t="s">
        <v>13735</v>
      </c>
      <c r="L8551" t="s">
        <v>13724</v>
      </c>
      <c r="M8551" t="s">
        <v>13736</v>
      </c>
      <c r="N8551" t="s">
        <v>6761</v>
      </c>
      <c r="O8551" t="s">
        <v>6771</v>
      </c>
      <c r="P8551">
        <v>3399000</v>
      </c>
      <c r="Q8551" t="s">
        <v>6778</v>
      </c>
      <c r="R8551" t="s">
        <v>6779</v>
      </c>
      <c r="S8551" s="12"/>
      <c r="T8551" s="13"/>
      <c r="U8551" t="s">
        <v>6636</v>
      </c>
    </row>
    <row r="8552" spans="1:21" x14ac:dyDescent="0.25">
      <c r="A8552" t="s">
        <v>6619</v>
      </c>
      <c r="B8552" s="12">
        <v>43095</v>
      </c>
      <c r="C8552" t="s">
        <v>13733</v>
      </c>
      <c r="D8552" s="11">
        <v>46214.669143518498</v>
      </c>
      <c r="E8552" t="s">
        <v>13734</v>
      </c>
      <c r="F8552" t="s">
        <v>6617</v>
      </c>
      <c r="G8552" t="s">
        <v>13727</v>
      </c>
      <c r="H8552" t="s">
        <v>6371</v>
      </c>
      <c r="I8552" t="s">
        <v>6636</v>
      </c>
      <c r="J8552" t="s">
        <v>6636</v>
      </c>
      <c r="K8552" t="s">
        <v>13735</v>
      </c>
      <c r="L8552" t="s">
        <v>13724</v>
      </c>
      <c r="M8552" t="s">
        <v>13736</v>
      </c>
      <c r="N8552" t="s">
        <v>6761</v>
      </c>
      <c r="O8552" t="s">
        <v>6771</v>
      </c>
      <c r="P8552">
        <v>3399000</v>
      </c>
      <c r="Q8552" t="s">
        <v>6778</v>
      </c>
      <c r="R8552" t="s">
        <v>6779</v>
      </c>
      <c r="S8552" s="12"/>
      <c r="T8552" s="13"/>
      <c r="U8552" t="s">
        <v>6636</v>
      </c>
    </row>
    <row r="8553" spans="1:21" x14ac:dyDescent="0.25">
      <c r="A8553" t="s">
        <v>6619</v>
      </c>
      <c r="B8553" s="12">
        <v>43095</v>
      </c>
      <c r="C8553" t="s">
        <v>13733</v>
      </c>
      <c r="D8553" s="11">
        <v>46214.669143518498</v>
      </c>
      <c r="E8553" t="s">
        <v>13734</v>
      </c>
      <c r="F8553" t="s">
        <v>6617</v>
      </c>
      <c r="G8553" t="s">
        <v>13728</v>
      </c>
      <c r="H8553" t="s">
        <v>6371</v>
      </c>
      <c r="I8553" t="s">
        <v>6636</v>
      </c>
      <c r="J8553" t="s">
        <v>6636</v>
      </c>
      <c r="K8553" t="s">
        <v>13735</v>
      </c>
      <c r="L8553" t="s">
        <v>13724</v>
      </c>
      <c r="M8553" t="s">
        <v>13736</v>
      </c>
      <c r="N8553" t="s">
        <v>6761</v>
      </c>
      <c r="O8553" t="s">
        <v>6771</v>
      </c>
      <c r="P8553">
        <v>3399000</v>
      </c>
      <c r="Q8553" t="s">
        <v>6778</v>
      </c>
      <c r="R8553" t="s">
        <v>6779</v>
      </c>
      <c r="S8553" s="12"/>
      <c r="T8553" s="13"/>
      <c r="U8553" t="s">
        <v>6636</v>
      </c>
    </row>
    <row r="8554" spans="1:21" x14ac:dyDescent="0.25">
      <c r="A8554" t="s">
        <v>6619</v>
      </c>
      <c r="B8554" s="12">
        <v>43095</v>
      </c>
      <c r="C8554" t="s">
        <v>13733</v>
      </c>
      <c r="D8554" s="11">
        <v>46214.669143518498</v>
      </c>
      <c r="E8554" t="s">
        <v>13734</v>
      </c>
      <c r="F8554" t="s">
        <v>6617</v>
      </c>
      <c r="G8554" t="s">
        <v>11371</v>
      </c>
      <c r="H8554" t="s">
        <v>6371</v>
      </c>
      <c r="I8554" t="s">
        <v>6636</v>
      </c>
      <c r="J8554" t="s">
        <v>6636</v>
      </c>
      <c r="K8554" t="s">
        <v>13735</v>
      </c>
      <c r="L8554" t="s">
        <v>13724</v>
      </c>
      <c r="M8554" t="s">
        <v>13736</v>
      </c>
      <c r="N8554" t="s">
        <v>6761</v>
      </c>
      <c r="O8554" t="s">
        <v>6771</v>
      </c>
      <c r="P8554">
        <v>3399000</v>
      </c>
      <c r="Q8554" t="s">
        <v>6778</v>
      </c>
      <c r="R8554" t="s">
        <v>6779</v>
      </c>
      <c r="S8554" s="12"/>
      <c r="T8554" s="13"/>
      <c r="U8554" t="s">
        <v>6636</v>
      </c>
    </row>
    <row r="8555" spans="1:21" x14ac:dyDescent="0.25">
      <c r="A8555" t="s">
        <v>6637</v>
      </c>
      <c r="B8555" s="12">
        <v>43194</v>
      </c>
      <c r="C8555" t="s">
        <v>13686</v>
      </c>
      <c r="D8555" s="11">
        <v>46216.409722222197</v>
      </c>
      <c r="E8555" t="s">
        <v>13687</v>
      </c>
      <c r="F8555" t="s">
        <v>6617</v>
      </c>
      <c r="G8555" t="s">
        <v>13722</v>
      </c>
      <c r="H8555" t="s">
        <v>6371</v>
      </c>
      <c r="I8555" t="s">
        <v>55</v>
      </c>
      <c r="J8555" t="s">
        <v>295</v>
      </c>
      <c r="K8555" t="s">
        <v>13737</v>
      </c>
      <c r="L8555" t="s">
        <v>13724</v>
      </c>
      <c r="M8555" t="s">
        <v>13738</v>
      </c>
      <c r="N8555" t="s">
        <v>6761</v>
      </c>
      <c r="O8555" t="s">
        <v>6762</v>
      </c>
      <c r="P8555">
        <v>3029900</v>
      </c>
      <c r="Q8555" t="s">
        <v>6867</v>
      </c>
      <c r="R8555" t="s">
        <v>6911</v>
      </c>
      <c r="S8555" s="12"/>
      <c r="T8555" s="13"/>
      <c r="U8555" t="s">
        <v>6636</v>
      </c>
    </row>
    <row r="8556" spans="1:21" x14ac:dyDescent="0.25">
      <c r="A8556" t="s">
        <v>6637</v>
      </c>
      <c r="B8556" s="12">
        <v>43194</v>
      </c>
      <c r="C8556" t="s">
        <v>13686</v>
      </c>
      <c r="D8556" s="11">
        <v>46216.409722222197</v>
      </c>
      <c r="E8556" t="s">
        <v>13687</v>
      </c>
      <c r="F8556" t="s">
        <v>6617</v>
      </c>
      <c r="G8556" t="s">
        <v>13726</v>
      </c>
      <c r="H8556" t="s">
        <v>6371</v>
      </c>
      <c r="I8556" t="s">
        <v>55</v>
      </c>
      <c r="J8556" t="s">
        <v>295</v>
      </c>
      <c r="K8556" t="s">
        <v>13737</v>
      </c>
      <c r="L8556" t="s">
        <v>13724</v>
      </c>
      <c r="M8556" t="s">
        <v>13738</v>
      </c>
      <c r="N8556" t="s">
        <v>6761</v>
      </c>
      <c r="O8556" t="s">
        <v>6762</v>
      </c>
      <c r="P8556">
        <v>3029900</v>
      </c>
      <c r="Q8556" t="s">
        <v>6867</v>
      </c>
      <c r="R8556" t="s">
        <v>6911</v>
      </c>
      <c r="S8556" s="12"/>
      <c r="T8556" s="13"/>
      <c r="U8556" t="s">
        <v>6636</v>
      </c>
    </row>
    <row r="8557" spans="1:21" x14ac:dyDescent="0.25">
      <c r="A8557" t="s">
        <v>6637</v>
      </c>
      <c r="B8557" s="12">
        <v>43194</v>
      </c>
      <c r="C8557" t="s">
        <v>13686</v>
      </c>
      <c r="D8557" s="11">
        <v>46216.409722222197</v>
      </c>
      <c r="E8557" t="s">
        <v>13687</v>
      </c>
      <c r="F8557" t="s">
        <v>6617</v>
      </c>
      <c r="G8557" t="s">
        <v>13727</v>
      </c>
      <c r="H8557" t="s">
        <v>6371</v>
      </c>
      <c r="I8557" t="s">
        <v>55</v>
      </c>
      <c r="J8557" t="s">
        <v>295</v>
      </c>
      <c r="K8557" t="s">
        <v>13737</v>
      </c>
      <c r="L8557" t="s">
        <v>13724</v>
      </c>
      <c r="M8557" t="s">
        <v>13738</v>
      </c>
      <c r="N8557" t="s">
        <v>6761</v>
      </c>
      <c r="O8557" t="s">
        <v>6762</v>
      </c>
      <c r="P8557">
        <v>3029900</v>
      </c>
      <c r="Q8557" t="s">
        <v>6867</v>
      </c>
      <c r="R8557" t="s">
        <v>6911</v>
      </c>
      <c r="S8557" s="12"/>
      <c r="T8557" s="13"/>
      <c r="U8557" t="s">
        <v>6636</v>
      </c>
    </row>
    <row r="8558" spans="1:21" x14ac:dyDescent="0.25">
      <c r="A8558" t="s">
        <v>6637</v>
      </c>
      <c r="B8558" s="12">
        <v>43194</v>
      </c>
      <c r="C8558" t="s">
        <v>13686</v>
      </c>
      <c r="D8558" s="11">
        <v>46216.409722222197</v>
      </c>
      <c r="E8558" t="s">
        <v>13687</v>
      </c>
      <c r="F8558" t="s">
        <v>6617</v>
      </c>
      <c r="G8558" t="s">
        <v>13728</v>
      </c>
      <c r="H8558" t="s">
        <v>6371</v>
      </c>
      <c r="I8558" t="s">
        <v>55</v>
      </c>
      <c r="J8558" t="s">
        <v>295</v>
      </c>
      <c r="K8558" t="s">
        <v>13737</v>
      </c>
      <c r="L8558" t="s">
        <v>13724</v>
      </c>
      <c r="M8558" t="s">
        <v>13738</v>
      </c>
      <c r="N8558" t="s">
        <v>6761</v>
      </c>
      <c r="O8558" t="s">
        <v>6762</v>
      </c>
      <c r="P8558">
        <v>3029900</v>
      </c>
      <c r="Q8558" t="s">
        <v>6867</v>
      </c>
      <c r="R8558" t="s">
        <v>6911</v>
      </c>
      <c r="S8558" s="12"/>
      <c r="T8558" s="13"/>
      <c r="U8558" t="s">
        <v>6636</v>
      </c>
    </row>
    <row r="8559" spans="1:21" x14ac:dyDescent="0.25">
      <c r="A8559" t="s">
        <v>6637</v>
      </c>
      <c r="B8559" s="12">
        <v>43194</v>
      </c>
      <c r="C8559" t="s">
        <v>13686</v>
      </c>
      <c r="D8559" s="11">
        <v>46216.409722222197</v>
      </c>
      <c r="E8559" t="s">
        <v>13687</v>
      </c>
      <c r="F8559" t="s">
        <v>6617</v>
      </c>
      <c r="G8559" t="s">
        <v>11371</v>
      </c>
      <c r="H8559" t="s">
        <v>6371</v>
      </c>
      <c r="I8559" t="s">
        <v>55</v>
      </c>
      <c r="J8559" t="s">
        <v>295</v>
      </c>
      <c r="K8559" t="s">
        <v>13737</v>
      </c>
      <c r="L8559" t="s">
        <v>13724</v>
      </c>
      <c r="M8559" t="s">
        <v>13738</v>
      </c>
      <c r="N8559" t="s">
        <v>6761</v>
      </c>
      <c r="O8559" t="s">
        <v>6762</v>
      </c>
      <c r="P8559">
        <v>3029900</v>
      </c>
      <c r="Q8559" t="s">
        <v>6867</v>
      </c>
      <c r="R8559" t="s">
        <v>6911</v>
      </c>
      <c r="S8559" s="12"/>
      <c r="T8559" s="13"/>
      <c r="U8559" t="s">
        <v>6636</v>
      </c>
    </row>
    <row r="8560" spans="1:21" x14ac:dyDescent="0.25">
      <c r="A8560" t="s">
        <v>6619</v>
      </c>
      <c r="B8560" s="12">
        <v>43194</v>
      </c>
      <c r="C8560" t="s">
        <v>13686</v>
      </c>
      <c r="D8560" s="11">
        <v>46216.744108796302</v>
      </c>
      <c r="E8560" t="s">
        <v>13687</v>
      </c>
      <c r="F8560" t="s">
        <v>6617</v>
      </c>
      <c r="G8560" t="s">
        <v>13722</v>
      </c>
      <c r="H8560" t="s">
        <v>6371</v>
      </c>
      <c r="I8560" t="s">
        <v>55</v>
      </c>
      <c r="J8560" t="s">
        <v>295</v>
      </c>
      <c r="K8560" t="s">
        <v>13737</v>
      </c>
      <c r="L8560" t="s">
        <v>13724</v>
      </c>
      <c r="M8560" t="s">
        <v>13738</v>
      </c>
      <c r="N8560" t="s">
        <v>6761</v>
      </c>
      <c r="O8560" t="s">
        <v>6762</v>
      </c>
      <c r="P8560">
        <v>3029900</v>
      </c>
      <c r="Q8560" t="s">
        <v>6867</v>
      </c>
      <c r="R8560" t="s">
        <v>6911</v>
      </c>
      <c r="S8560" s="12"/>
      <c r="T8560" s="13"/>
      <c r="U8560" t="s">
        <v>6636</v>
      </c>
    </row>
    <row r="8561" spans="1:21" x14ac:dyDescent="0.25">
      <c r="A8561" t="s">
        <v>6619</v>
      </c>
      <c r="B8561" s="12">
        <v>43194</v>
      </c>
      <c r="C8561" t="s">
        <v>13686</v>
      </c>
      <c r="D8561" s="11">
        <v>46216.744108796302</v>
      </c>
      <c r="E8561" t="s">
        <v>13687</v>
      </c>
      <c r="F8561" t="s">
        <v>6617</v>
      </c>
      <c r="G8561" t="s">
        <v>13726</v>
      </c>
      <c r="H8561" t="s">
        <v>6371</v>
      </c>
      <c r="I8561" t="s">
        <v>55</v>
      </c>
      <c r="J8561" t="s">
        <v>295</v>
      </c>
      <c r="K8561" t="s">
        <v>13737</v>
      </c>
      <c r="L8561" t="s">
        <v>13724</v>
      </c>
      <c r="M8561" t="s">
        <v>13738</v>
      </c>
      <c r="N8561" t="s">
        <v>6761</v>
      </c>
      <c r="O8561" t="s">
        <v>6762</v>
      </c>
      <c r="P8561">
        <v>3029900</v>
      </c>
      <c r="Q8561" t="s">
        <v>6867</v>
      </c>
      <c r="R8561" t="s">
        <v>6911</v>
      </c>
      <c r="S8561" s="12"/>
      <c r="T8561" s="13"/>
      <c r="U8561" t="s">
        <v>6636</v>
      </c>
    </row>
    <row r="8562" spans="1:21" x14ac:dyDescent="0.25">
      <c r="A8562" t="s">
        <v>6619</v>
      </c>
      <c r="B8562" s="12">
        <v>43194</v>
      </c>
      <c r="C8562" t="s">
        <v>13686</v>
      </c>
      <c r="D8562" s="11">
        <v>46216.744108796302</v>
      </c>
      <c r="E8562" t="s">
        <v>13687</v>
      </c>
      <c r="F8562" t="s">
        <v>6617</v>
      </c>
      <c r="G8562" t="s">
        <v>13727</v>
      </c>
      <c r="H8562" t="s">
        <v>6371</v>
      </c>
      <c r="I8562" t="s">
        <v>55</v>
      </c>
      <c r="J8562" t="s">
        <v>295</v>
      </c>
      <c r="K8562" t="s">
        <v>13737</v>
      </c>
      <c r="L8562" t="s">
        <v>13724</v>
      </c>
      <c r="M8562" t="s">
        <v>13738</v>
      </c>
      <c r="N8562" t="s">
        <v>6761</v>
      </c>
      <c r="O8562" t="s">
        <v>6762</v>
      </c>
      <c r="P8562">
        <v>3029900</v>
      </c>
      <c r="Q8562" t="s">
        <v>6867</v>
      </c>
      <c r="R8562" t="s">
        <v>6911</v>
      </c>
      <c r="S8562" s="12"/>
      <c r="T8562" s="13"/>
      <c r="U8562" t="s">
        <v>6636</v>
      </c>
    </row>
    <row r="8563" spans="1:21" x14ac:dyDescent="0.25">
      <c r="A8563" t="s">
        <v>6619</v>
      </c>
      <c r="B8563" s="12">
        <v>43194</v>
      </c>
      <c r="C8563" t="s">
        <v>13686</v>
      </c>
      <c r="D8563" s="11">
        <v>46216.744108796302</v>
      </c>
      <c r="E8563" t="s">
        <v>13687</v>
      </c>
      <c r="F8563" t="s">
        <v>6617</v>
      </c>
      <c r="G8563" t="s">
        <v>13728</v>
      </c>
      <c r="H8563" t="s">
        <v>6371</v>
      </c>
      <c r="I8563" t="s">
        <v>55</v>
      </c>
      <c r="J8563" t="s">
        <v>295</v>
      </c>
      <c r="K8563" t="s">
        <v>13737</v>
      </c>
      <c r="L8563" t="s">
        <v>13724</v>
      </c>
      <c r="M8563" t="s">
        <v>13738</v>
      </c>
      <c r="N8563" t="s">
        <v>6761</v>
      </c>
      <c r="O8563" t="s">
        <v>6762</v>
      </c>
      <c r="P8563">
        <v>3029900</v>
      </c>
      <c r="Q8563" t="s">
        <v>6867</v>
      </c>
      <c r="R8563" t="s">
        <v>6911</v>
      </c>
      <c r="S8563" s="12"/>
      <c r="T8563" s="13"/>
      <c r="U8563" t="s">
        <v>6636</v>
      </c>
    </row>
    <row r="8564" spans="1:21" x14ac:dyDescent="0.25">
      <c r="A8564" t="s">
        <v>6619</v>
      </c>
      <c r="B8564" s="12">
        <v>43194</v>
      </c>
      <c r="C8564" t="s">
        <v>13686</v>
      </c>
      <c r="D8564" s="11">
        <v>46216.744108796302</v>
      </c>
      <c r="E8564" t="s">
        <v>13687</v>
      </c>
      <c r="F8564" t="s">
        <v>6617</v>
      </c>
      <c r="G8564" t="s">
        <v>11371</v>
      </c>
      <c r="H8564" t="s">
        <v>6371</v>
      </c>
      <c r="I8564" t="s">
        <v>55</v>
      </c>
      <c r="J8564" t="s">
        <v>295</v>
      </c>
      <c r="K8564" t="s">
        <v>13737</v>
      </c>
      <c r="L8564" t="s">
        <v>13724</v>
      </c>
      <c r="M8564" t="s">
        <v>13738</v>
      </c>
      <c r="N8564" t="s">
        <v>6761</v>
      </c>
      <c r="O8564" t="s">
        <v>6762</v>
      </c>
      <c r="P8564">
        <v>3029900</v>
      </c>
      <c r="Q8564" t="s">
        <v>6867</v>
      </c>
      <c r="R8564" t="s">
        <v>6911</v>
      </c>
      <c r="S8564" s="12"/>
      <c r="T8564" s="13"/>
      <c r="U8564" t="s">
        <v>6636</v>
      </c>
    </row>
    <row r="8565" spans="1:21" x14ac:dyDescent="0.25">
      <c r="A8565" t="s">
        <v>6637</v>
      </c>
      <c r="B8565" s="12">
        <v>43266</v>
      </c>
      <c r="C8565" t="s">
        <v>13739</v>
      </c>
      <c r="D8565" s="11">
        <v>46217.814236111102</v>
      </c>
      <c r="E8565" t="s">
        <v>13740</v>
      </c>
      <c r="F8565" t="s">
        <v>6617</v>
      </c>
      <c r="G8565" t="s">
        <v>13722</v>
      </c>
      <c r="H8565" t="s">
        <v>6371</v>
      </c>
      <c r="I8565" t="s">
        <v>65</v>
      </c>
      <c r="J8565" t="s">
        <v>57</v>
      </c>
      <c r="K8565" t="s">
        <v>13741</v>
      </c>
      <c r="L8565" t="s">
        <v>13742</v>
      </c>
      <c r="M8565" t="s">
        <v>13743</v>
      </c>
      <c r="N8565" t="s">
        <v>7044</v>
      </c>
      <c r="O8565" t="s">
        <v>7045</v>
      </c>
      <c r="P8565">
        <v>3179900</v>
      </c>
      <c r="Q8565" t="s">
        <v>6636</v>
      </c>
      <c r="R8565" t="s">
        <v>6636</v>
      </c>
      <c r="S8565" s="12"/>
      <c r="T8565" s="13"/>
      <c r="U8565" t="s">
        <v>6636</v>
      </c>
    </row>
    <row r="8566" spans="1:21" x14ac:dyDescent="0.25">
      <c r="A8566" t="s">
        <v>6619</v>
      </c>
      <c r="B8566" s="12">
        <v>43266</v>
      </c>
      <c r="C8566" t="s">
        <v>13739</v>
      </c>
      <c r="D8566" s="11">
        <v>46218.430219907401</v>
      </c>
      <c r="E8566" t="s">
        <v>13740</v>
      </c>
      <c r="F8566" t="s">
        <v>6617</v>
      </c>
      <c r="G8566" t="s">
        <v>13722</v>
      </c>
      <c r="H8566" t="s">
        <v>6371</v>
      </c>
      <c r="I8566" t="s">
        <v>65</v>
      </c>
      <c r="J8566" t="s">
        <v>57</v>
      </c>
      <c r="K8566" t="s">
        <v>13741</v>
      </c>
      <c r="L8566" t="s">
        <v>13742</v>
      </c>
      <c r="M8566" t="s">
        <v>13743</v>
      </c>
      <c r="N8566" t="s">
        <v>7044</v>
      </c>
      <c r="O8566" t="s">
        <v>7045</v>
      </c>
      <c r="P8566">
        <v>3179900</v>
      </c>
      <c r="Q8566" t="s">
        <v>6636</v>
      </c>
      <c r="R8566" t="s">
        <v>6636</v>
      </c>
      <c r="S8566" s="12"/>
      <c r="T8566" s="13"/>
      <c r="U8566" t="s">
        <v>6636</v>
      </c>
    </row>
    <row r="8567" spans="1:21" x14ac:dyDescent="0.25">
      <c r="A8567" t="s">
        <v>6637</v>
      </c>
      <c r="B8567" s="12">
        <v>43442</v>
      </c>
      <c r="C8567" t="s">
        <v>13744</v>
      </c>
      <c r="D8567" s="11">
        <v>46222.406134259298</v>
      </c>
      <c r="E8567" t="s">
        <v>13745</v>
      </c>
      <c r="F8567" t="s">
        <v>6617</v>
      </c>
      <c r="G8567" t="s">
        <v>13746</v>
      </c>
      <c r="H8567" t="s">
        <v>6371</v>
      </c>
      <c r="I8567" t="s">
        <v>55</v>
      </c>
      <c r="J8567" t="s">
        <v>643</v>
      </c>
      <c r="K8567" t="s">
        <v>13747</v>
      </c>
      <c r="L8567" t="s">
        <v>13748</v>
      </c>
      <c r="M8567" t="s">
        <v>13749</v>
      </c>
      <c r="N8567" t="s">
        <v>6761</v>
      </c>
      <c r="O8567" t="s">
        <v>6771</v>
      </c>
      <c r="P8567">
        <v>3099000</v>
      </c>
      <c r="Q8567" t="s">
        <v>6636</v>
      </c>
      <c r="R8567" t="s">
        <v>6636</v>
      </c>
      <c r="S8567" s="12"/>
      <c r="T8567" s="13"/>
      <c r="U8567" t="s">
        <v>7560</v>
      </c>
    </row>
    <row r="8568" spans="1:21" x14ac:dyDescent="0.25">
      <c r="A8568" t="s">
        <v>6637</v>
      </c>
      <c r="B8568" s="12">
        <v>43442</v>
      </c>
      <c r="C8568" t="s">
        <v>13744</v>
      </c>
      <c r="D8568" s="11">
        <v>46222.406134259298</v>
      </c>
      <c r="E8568" t="s">
        <v>13745</v>
      </c>
      <c r="F8568" t="s">
        <v>6617</v>
      </c>
      <c r="G8568" t="s">
        <v>13726</v>
      </c>
      <c r="H8568" t="s">
        <v>6371</v>
      </c>
      <c r="I8568" t="s">
        <v>55</v>
      </c>
      <c r="J8568" t="s">
        <v>643</v>
      </c>
      <c r="K8568" t="s">
        <v>13747</v>
      </c>
      <c r="L8568" t="s">
        <v>13748</v>
      </c>
      <c r="M8568" t="s">
        <v>13749</v>
      </c>
      <c r="N8568" t="s">
        <v>6761</v>
      </c>
      <c r="O8568" t="s">
        <v>6771</v>
      </c>
      <c r="P8568">
        <v>3099000</v>
      </c>
      <c r="Q8568" t="s">
        <v>6636</v>
      </c>
      <c r="R8568" t="s">
        <v>6636</v>
      </c>
      <c r="S8568" s="12"/>
      <c r="T8568" s="13"/>
      <c r="U8568" t="s">
        <v>7560</v>
      </c>
    </row>
    <row r="8569" spans="1:21" x14ac:dyDescent="0.25">
      <c r="A8569" t="s">
        <v>6637</v>
      </c>
      <c r="B8569" s="12">
        <v>43442</v>
      </c>
      <c r="C8569" t="s">
        <v>13744</v>
      </c>
      <c r="D8569" s="11">
        <v>46222.406134259298</v>
      </c>
      <c r="E8569" t="s">
        <v>13745</v>
      </c>
      <c r="F8569" t="s">
        <v>6617</v>
      </c>
      <c r="G8569" t="s">
        <v>13727</v>
      </c>
      <c r="H8569" t="s">
        <v>6371</v>
      </c>
      <c r="I8569" t="s">
        <v>55</v>
      </c>
      <c r="J8569" t="s">
        <v>643</v>
      </c>
      <c r="K8569" t="s">
        <v>13747</v>
      </c>
      <c r="L8569" t="s">
        <v>13748</v>
      </c>
      <c r="M8569" t="s">
        <v>13749</v>
      </c>
      <c r="N8569" t="s">
        <v>6761</v>
      </c>
      <c r="O8569" t="s">
        <v>6771</v>
      </c>
      <c r="P8569">
        <v>3099000</v>
      </c>
      <c r="Q8569" t="s">
        <v>6636</v>
      </c>
      <c r="R8569" t="s">
        <v>6636</v>
      </c>
      <c r="S8569" s="12"/>
      <c r="T8569" s="13"/>
      <c r="U8569" t="s">
        <v>7560</v>
      </c>
    </row>
    <row r="8570" spans="1:21" x14ac:dyDescent="0.25">
      <c r="A8570" t="s">
        <v>6637</v>
      </c>
      <c r="B8570" s="12">
        <v>43442</v>
      </c>
      <c r="C8570" t="s">
        <v>13744</v>
      </c>
      <c r="D8570" s="11">
        <v>46222.406134259298</v>
      </c>
      <c r="E8570" t="s">
        <v>13745</v>
      </c>
      <c r="F8570" t="s">
        <v>6617</v>
      </c>
      <c r="G8570" t="s">
        <v>13728</v>
      </c>
      <c r="H8570" t="s">
        <v>6371</v>
      </c>
      <c r="I8570" t="s">
        <v>55</v>
      </c>
      <c r="J8570" t="s">
        <v>643</v>
      </c>
      <c r="K8570" t="s">
        <v>13747</v>
      </c>
      <c r="L8570" t="s">
        <v>13748</v>
      </c>
      <c r="M8570" t="s">
        <v>13749</v>
      </c>
      <c r="N8570" t="s">
        <v>6761</v>
      </c>
      <c r="O8570" t="s">
        <v>6771</v>
      </c>
      <c r="P8570">
        <v>3099000</v>
      </c>
      <c r="Q8570" t="s">
        <v>6636</v>
      </c>
      <c r="R8570" t="s">
        <v>6636</v>
      </c>
      <c r="S8570" s="12"/>
      <c r="T8570" s="13"/>
      <c r="U8570" t="s">
        <v>7560</v>
      </c>
    </row>
    <row r="8571" spans="1:21" x14ac:dyDescent="0.25">
      <c r="A8571" t="s">
        <v>6637</v>
      </c>
      <c r="B8571" s="12">
        <v>43442</v>
      </c>
      <c r="C8571" t="s">
        <v>13744</v>
      </c>
      <c r="D8571" s="11">
        <v>46222.406134259298</v>
      </c>
      <c r="E8571" t="s">
        <v>13745</v>
      </c>
      <c r="F8571" t="s">
        <v>6617</v>
      </c>
      <c r="G8571" t="s">
        <v>11371</v>
      </c>
      <c r="H8571" t="s">
        <v>6371</v>
      </c>
      <c r="I8571" t="s">
        <v>55</v>
      </c>
      <c r="J8571" t="s">
        <v>643</v>
      </c>
      <c r="K8571" t="s">
        <v>13747</v>
      </c>
      <c r="L8571" t="s">
        <v>13748</v>
      </c>
      <c r="M8571" t="s">
        <v>13749</v>
      </c>
      <c r="N8571" t="s">
        <v>6761</v>
      </c>
      <c r="O8571" t="s">
        <v>6771</v>
      </c>
      <c r="P8571">
        <v>3099000</v>
      </c>
      <c r="Q8571" t="s">
        <v>6636</v>
      </c>
      <c r="R8571" t="s">
        <v>6636</v>
      </c>
      <c r="S8571" s="12"/>
      <c r="T8571" s="13"/>
      <c r="U8571" t="s">
        <v>7560</v>
      </c>
    </row>
    <row r="8572" spans="1:21" x14ac:dyDescent="0.25">
      <c r="A8572" t="s">
        <v>6619</v>
      </c>
      <c r="B8572" s="12">
        <v>43442</v>
      </c>
      <c r="C8572" t="s">
        <v>13744</v>
      </c>
      <c r="D8572" s="11">
        <v>46222.488437499997</v>
      </c>
      <c r="E8572" t="s">
        <v>13745</v>
      </c>
      <c r="F8572" t="s">
        <v>6617</v>
      </c>
      <c r="G8572" t="s">
        <v>13746</v>
      </c>
      <c r="H8572" t="s">
        <v>6371</v>
      </c>
      <c r="I8572" t="s">
        <v>55</v>
      </c>
      <c r="J8572" t="s">
        <v>643</v>
      </c>
      <c r="K8572" t="s">
        <v>13747</v>
      </c>
      <c r="L8572" t="s">
        <v>13748</v>
      </c>
      <c r="M8572" t="s">
        <v>13749</v>
      </c>
      <c r="N8572" t="s">
        <v>6761</v>
      </c>
      <c r="O8572" t="s">
        <v>6771</v>
      </c>
      <c r="P8572">
        <v>3099000</v>
      </c>
      <c r="Q8572" t="s">
        <v>6636</v>
      </c>
      <c r="R8572" t="s">
        <v>6636</v>
      </c>
      <c r="S8572" s="12"/>
      <c r="T8572" s="13"/>
      <c r="U8572" t="s">
        <v>7560</v>
      </c>
    </row>
    <row r="8573" spans="1:21" x14ac:dyDescent="0.25">
      <c r="A8573" t="s">
        <v>6619</v>
      </c>
      <c r="B8573" s="12">
        <v>43442</v>
      </c>
      <c r="C8573" t="s">
        <v>13744</v>
      </c>
      <c r="D8573" s="11">
        <v>46222.488437499997</v>
      </c>
      <c r="E8573" t="s">
        <v>13745</v>
      </c>
      <c r="F8573" t="s">
        <v>6617</v>
      </c>
      <c r="G8573" t="s">
        <v>13726</v>
      </c>
      <c r="H8573" t="s">
        <v>6371</v>
      </c>
      <c r="I8573" t="s">
        <v>55</v>
      </c>
      <c r="J8573" t="s">
        <v>643</v>
      </c>
      <c r="K8573" t="s">
        <v>13747</v>
      </c>
      <c r="L8573" t="s">
        <v>13748</v>
      </c>
      <c r="M8573" t="s">
        <v>13749</v>
      </c>
      <c r="N8573" t="s">
        <v>6761</v>
      </c>
      <c r="O8573" t="s">
        <v>6771</v>
      </c>
      <c r="P8573">
        <v>3099000</v>
      </c>
      <c r="Q8573" t="s">
        <v>6636</v>
      </c>
      <c r="R8573" t="s">
        <v>6636</v>
      </c>
      <c r="S8573" s="12"/>
      <c r="T8573" s="13"/>
      <c r="U8573" t="s">
        <v>7560</v>
      </c>
    </row>
    <row r="8574" spans="1:21" x14ac:dyDescent="0.25">
      <c r="A8574" t="s">
        <v>6619</v>
      </c>
      <c r="B8574" s="12">
        <v>43442</v>
      </c>
      <c r="C8574" t="s">
        <v>13744</v>
      </c>
      <c r="D8574" s="11">
        <v>46222.488437499997</v>
      </c>
      <c r="E8574" t="s">
        <v>13745</v>
      </c>
      <c r="F8574" t="s">
        <v>6617</v>
      </c>
      <c r="G8574" t="s">
        <v>13727</v>
      </c>
      <c r="H8574" t="s">
        <v>6371</v>
      </c>
      <c r="I8574" t="s">
        <v>55</v>
      </c>
      <c r="J8574" t="s">
        <v>643</v>
      </c>
      <c r="K8574" t="s">
        <v>13747</v>
      </c>
      <c r="L8574" t="s">
        <v>13748</v>
      </c>
      <c r="M8574" t="s">
        <v>13749</v>
      </c>
      <c r="N8574" t="s">
        <v>6761</v>
      </c>
      <c r="O8574" t="s">
        <v>6771</v>
      </c>
      <c r="P8574">
        <v>3099000</v>
      </c>
      <c r="Q8574" t="s">
        <v>6636</v>
      </c>
      <c r="R8574" t="s">
        <v>6636</v>
      </c>
      <c r="S8574" s="12"/>
      <c r="T8574" s="13"/>
      <c r="U8574" t="s">
        <v>7560</v>
      </c>
    </row>
    <row r="8575" spans="1:21" x14ac:dyDescent="0.25">
      <c r="A8575" t="s">
        <v>6619</v>
      </c>
      <c r="B8575" s="12">
        <v>43442</v>
      </c>
      <c r="C8575" t="s">
        <v>13744</v>
      </c>
      <c r="D8575" s="11">
        <v>46222.488437499997</v>
      </c>
      <c r="E8575" t="s">
        <v>13745</v>
      </c>
      <c r="F8575" t="s">
        <v>6617</v>
      </c>
      <c r="G8575" t="s">
        <v>13728</v>
      </c>
      <c r="H8575" t="s">
        <v>6371</v>
      </c>
      <c r="I8575" t="s">
        <v>55</v>
      </c>
      <c r="J8575" t="s">
        <v>643</v>
      </c>
      <c r="K8575" t="s">
        <v>13747</v>
      </c>
      <c r="L8575" t="s">
        <v>13748</v>
      </c>
      <c r="M8575" t="s">
        <v>13749</v>
      </c>
      <c r="N8575" t="s">
        <v>6761</v>
      </c>
      <c r="O8575" t="s">
        <v>6771</v>
      </c>
      <c r="P8575">
        <v>3099000</v>
      </c>
      <c r="Q8575" t="s">
        <v>6636</v>
      </c>
      <c r="R8575" t="s">
        <v>6636</v>
      </c>
      <c r="S8575" s="12"/>
      <c r="T8575" s="13"/>
      <c r="U8575" t="s">
        <v>7560</v>
      </c>
    </row>
    <row r="8576" spans="1:21" x14ac:dyDescent="0.25">
      <c r="A8576" t="s">
        <v>6619</v>
      </c>
      <c r="B8576" s="12">
        <v>43442</v>
      </c>
      <c r="C8576" t="s">
        <v>13744</v>
      </c>
      <c r="D8576" s="11">
        <v>46222.488437499997</v>
      </c>
      <c r="E8576" t="s">
        <v>13745</v>
      </c>
      <c r="F8576" t="s">
        <v>6617</v>
      </c>
      <c r="G8576" t="s">
        <v>11371</v>
      </c>
      <c r="H8576" t="s">
        <v>6371</v>
      </c>
      <c r="I8576" t="s">
        <v>55</v>
      </c>
      <c r="J8576" t="s">
        <v>643</v>
      </c>
      <c r="K8576" t="s">
        <v>13747</v>
      </c>
      <c r="L8576" t="s">
        <v>13748</v>
      </c>
      <c r="M8576" t="s">
        <v>13749</v>
      </c>
      <c r="N8576" t="s">
        <v>6761</v>
      </c>
      <c r="O8576" t="s">
        <v>6771</v>
      </c>
      <c r="P8576">
        <v>3099000</v>
      </c>
      <c r="Q8576" t="s">
        <v>6636</v>
      </c>
      <c r="R8576" t="s">
        <v>6636</v>
      </c>
      <c r="S8576" s="12"/>
      <c r="T8576" s="13"/>
      <c r="U8576" t="s">
        <v>7560</v>
      </c>
    </row>
    <row r="8577" spans="1:21" x14ac:dyDescent="0.25">
      <c r="A8577" t="s">
        <v>6614</v>
      </c>
      <c r="B8577" s="12"/>
      <c r="C8577" t="s">
        <v>13750</v>
      </c>
      <c r="D8577" s="11">
        <v>46187</v>
      </c>
      <c r="E8577" t="s">
        <v>13751</v>
      </c>
      <c r="F8577" t="s">
        <v>6617</v>
      </c>
      <c r="G8577" t="s">
        <v>6636</v>
      </c>
      <c r="H8577" t="s">
        <v>756</v>
      </c>
      <c r="I8577" t="s">
        <v>6636</v>
      </c>
      <c r="J8577" t="s">
        <v>6636</v>
      </c>
      <c r="K8577" t="s">
        <v>6636</v>
      </c>
      <c r="L8577" t="s">
        <v>6636</v>
      </c>
      <c r="M8577" t="s">
        <v>6636</v>
      </c>
      <c r="N8577" t="s">
        <v>6636</v>
      </c>
      <c r="O8577" t="s">
        <v>6636</v>
      </c>
      <c r="P8577">
        <v>3900000</v>
      </c>
      <c r="Q8577" t="s">
        <v>6867</v>
      </c>
      <c r="R8577" t="s">
        <v>6911</v>
      </c>
      <c r="S8577" s="12">
        <v>1</v>
      </c>
      <c r="T8577" s="13"/>
      <c r="U8577" t="s">
        <v>6920</v>
      </c>
    </row>
    <row r="8578" spans="1:21" x14ac:dyDescent="0.25">
      <c r="A8578" t="s">
        <v>6614</v>
      </c>
      <c r="B8578" s="12"/>
      <c r="C8578" t="s">
        <v>13752</v>
      </c>
      <c r="D8578" s="11">
        <v>46191</v>
      </c>
      <c r="E8578" t="s">
        <v>13753</v>
      </c>
      <c r="F8578" t="s">
        <v>6617</v>
      </c>
      <c r="G8578" t="s">
        <v>6636</v>
      </c>
      <c r="H8578" t="s">
        <v>756</v>
      </c>
      <c r="I8578" t="s">
        <v>6636</v>
      </c>
      <c r="J8578" t="s">
        <v>6636</v>
      </c>
      <c r="K8578" t="s">
        <v>6636</v>
      </c>
      <c r="L8578" t="s">
        <v>6636</v>
      </c>
      <c r="M8578" t="s">
        <v>6636</v>
      </c>
      <c r="N8578" t="s">
        <v>6636</v>
      </c>
      <c r="O8578" t="s">
        <v>6636</v>
      </c>
      <c r="P8578">
        <v>2580000</v>
      </c>
      <c r="Q8578" t="s">
        <v>6636</v>
      </c>
      <c r="R8578" t="s">
        <v>6636</v>
      </c>
      <c r="S8578" s="12">
        <v>1</v>
      </c>
      <c r="T8578" s="13"/>
      <c r="U8578" t="s">
        <v>6636</v>
      </c>
    </row>
    <row r="8579" spans="1:21" x14ac:dyDescent="0.25">
      <c r="A8579" t="s">
        <v>6614</v>
      </c>
      <c r="B8579" s="12"/>
      <c r="C8579" t="s">
        <v>13754</v>
      </c>
      <c r="D8579" s="11">
        <v>46192</v>
      </c>
      <c r="E8579" t="s">
        <v>13755</v>
      </c>
      <c r="F8579" t="s">
        <v>6617</v>
      </c>
      <c r="G8579" t="s">
        <v>6636</v>
      </c>
      <c r="H8579" t="s">
        <v>756</v>
      </c>
      <c r="I8579" t="s">
        <v>6636</v>
      </c>
      <c r="J8579" t="s">
        <v>6636</v>
      </c>
      <c r="K8579" t="s">
        <v>6636</v>
      </c>
      <c r="L8579" t="s">
        <v>6636</v>
      </c>
      <c r="M8579" t="s">
        <v>6636</v>
      </c>
      <c r="N8579" t="s">
        <v>6636</v>
      </c>
      <c r="O8579" t="s">
        <v>6636</v>
      </c>
      <c r="P8579">
        <v>2235000</v>
      </c>
      <c r="Q8579" t="s">
        <v>6867</v>
      </c>
      <c r="R8579" t="s">
        <v>6779</v>
      </c>
      <c r="S8579" s="12">
        <v>1</v>
      </c>
      <c r="T8579" s="13"/>
      <c r="U8579" t="s">
        <v>6920</v>
      </c>
    </row>
    <row r="8580" spans="1:21" x14ac:dyDescent="0.25">
      <c r="A8580" t="s">
        <v>6614</v>
      </c>
      <c r="B8580" s="12"/>
      <c r="C8580" t="s">
        <v>13756</v>
      </c>
      <c r="D8580" s="11">
        <v>46196</v>
      </c>
      <c r="E8580" t="s">
        <v>13757</v>
      </c>
      <c r="F8580" t="s">
        <v>6617</v>
      </c>
      <c r="G8580" t="s">
        <v>6636</v>
      </c>
      <c r="H8580" t="s">
        <v>756</v>
      </c>
      <c r="I8580" t="s">
        <v>6636</v>
      </c>
      <c r="J8580" t="s">
        <v>6636</v>
      </c>
      <c r="K8580" t="s">
        <v>6636</v>
      </c>
      <c r="L8580" t="s">
        <v>6636</v>
      </c>
      <c r="M8580" t="s">
        <v>6636</v>
      </c>
      <c r="N8580" t="s">
        <v>6636</v>
      </c>
      <c r="O8580" t="s">
        <v>6636</v>
      </c>
      <c r="P8580">
        <v>3830000</v>
      </c>
      <c r="Q8580" t="s">
        <v>6636</v>
      </c>
      <c r="R8580" t="s">
        <v>6636</v>
      </c>
      <c r="S8580" s="12">
        <v>1</v>
      </c>
      <c r="T8580" s="13"/>
      <c r="U8580" t="s">
        <v>6636</v>
      </c>
    </row>
    <row r="8581" spans="1:21" x14ac:dyDescent="0.25">
      <c r="A8581" t="s">
        <v>6614</v>
      </c>
      <c r="B8581" s="12"/>
      <c r="C8581" t="s">
        <v>13758</v>
      </c>
      <c r="D8581" s="11">
        <v>46198</v>
      </c>
      <c r="E8581" t="s">
        <v>13759</v>
      </c>
      <c r="F8581" t="s">
        <v>6617</v>
      </c>
      <c r="G8581" t="s">
        <v>6636</v>
      </c>
      <c r="H8581" t="s">
        <v>756</v>
      </c>
      <c r="I8581" t="s">
        <v>6636</v>
      </c>
      <c r="J8581" t="s">
        <v>6636</v>
      </c>
      <c r="K8581" t="s">
        <v>6636</v>
      </c>
      <c r="L8581" t="s">
        <v>6636</v>
      </c>
      <c r="M8581" t="s">
        <v>6636</v>
      </c>
      <c r="N8581" t="s">
        <v>6636</v>
      </c>
      <c r="O8581" t="s">
        <v>6636</v>
      </c>
      <c r="P8581">
        <v>2399900</v>
      </c>
      <c r="Q8581" t="s">
        <v>6636</v>
      </c>
      <c r="R8581" t="s">
        <v>6636</v>
      </c>
      <c r="S8581" s="12">
        <v>1</v>
      </c>
      <c r="T8581" s="13"/>
      <c r="U8581" t="s">
        <v>6878</v>
      </c>
    </row>
    <row r="8582" spans="1:21" x14ac:dyDescent="0.25">
      <c r="A8582" t="s">
        <v>6614</v>
      </c>
      <c r="B8582" s="12"/>
      <c r="C8582" t="s">
        <v>13760</v>
      </c>
      <c r="D8582" s="11">
        <v>46215</v>
      </c>
      <c r="E8582" t="s">
        <v>13761</v>
      </c>
      <c r="F8582" t="s">
        <v>6617</v>
      </c>
      <c r="G8582" t="s">
        <v>6636</v>
      </c>
      <c r="H8582" t="s">
        <v>756</v>
      </c>
      <c r="I8582" t="s">
        <v>6636</v>
      </c>
      <c r="J8582" t="s">
        <v>6636</v>
      </c>
      <c r="K8582" t="s">
        <v>6636</v>
      </c>
      <c r="L8582" t="s">
        <v>6636</v>
      </c>
      <c r="M8582" t="s">
        <v>6636</v>
      </c>
      <c r="N8582" t="s">
        <v>6636</v>
      </c>
      <c r="O8582" t="s">
        <v>6636</v>
      </c>
      <c r="P8582">
        <v>2080000</v>
      </c>
      <c r="Q8582" t="s">
        <v>6636</v>
      </c>
      <c r="R8582" t="s">
        <v>6636</v>
      </c>
      <c r="S8582" s="12">
        <v>1</v>
      </c>
      <c r="T8582" s="13"/>
      <c r="U8582" t="s">
        <v>6636</v>
      </c>
    </row>
    <row r="8583" spans="1:21" x14ac:dyDescent="0.25">
      <c r="A8583" t="s">
        <v>6637</v>
      </c>
      <c r="B8583" s="12">
        <v>42949</v>
      </c>
      <c r="C8583" t="s">
        <v>13762</v>
      </c>
      <c r="D8583" s="11">
        <v>46211.5475462963</v>
      </c>
      <c r="E8583" t="s">
        <v>13763</v>
      </c>
      <c r="F8583" t="s">
        <v>6617</v>
      </c>
      <c r="G8583" t="s">
        <v>13764</v>
      </c>
      <c r="H8583" t="s">
        <v>6510</v>
      </c>
      <c r="I8583" t="s">
        <v>6623</v>
      </c>
      <c r="J8583" t="s">
        <v>7124</v>
      </c>
      <c r="K8583" t="s">
        <v>13765</v>
      </c>
      <c r="L8583" t="s">
        <v>13766</v>
      </c>
      <c r="M8583" t="s">
        <v>13767</v>
      </c>
      <c r="N8583" t="s">
        <v>13578</v>
      </c>
      <c r="O8583" t="s">
        <v>13768</v>
      </c>
      <c r="P8583">
        <v>659000</v>
      </c>
      <c r="Q8583" t="s">
        <v>6636</v>
      </c>
      <c r="R8583" t="s">
        <v>6636</v>
      </c>
      <c r="S8583" s="12"/>
      <c r="T8583" s="13"/>
      <c r="U8583" t="s">
        <v>6636</v>
      </c>
    </row>
    <row r="8584" spans="1:21" x14ac:dyDescent="0.25">
      <c r="A8584" t="s">
        <v>6637</v>
      </c>
      <c r="B8584" s="12">
        <v>42949</v>
      </c>
      <c r="C8584" t="s">
        <v>13762</v>
      </c>
      <c r="D8584" s="11">
        <v>46211.5475462963</v>
      </c>
      <c r="E8584" t="s">
        <v>13763</v>
      </c>
      <c r="F8584" t="s">
        <v>6617</v>
      </c>
      <c r="G8584" t="s">
        <v>13769</v>
      </c>
      <c r="H8584" t="s">
        <v>6510</v>
      </c>
      <c r="I8584" t="s">
        <v>6623</v>
      </c>
      <c r="J8584" t="s">
        <v>7124</v>
      </c>
      <c r="K8584" t="s">
        <v>13765</v>
      </c>
      <c r="L8584" t="s">
        <v>13766</v>
      </c>
      <c r="M8584" t="s">
        <v>13767</v>
      </c>
      <c r="N8584" t="s">
        <v>13578</v>
      </c>
      <c r="O8584" t="s">
        <v>13768</v>
      </c>
      <c r="P8584">
        <v>659000</v>
      </c>
      <c r="Q8584" t="s">
        <v>6636</v>
      </c>
      <c r="R8584" t="s">
        <v>6636</v>
      </c>
      <c r="S8584" s="12"/>
      <c r="T8584" s="13"/>
      <c r="U8584" t="s">
        <v>6636</v>
      </c>
    </row>
    <row r="8585" spans="1:21" x14ac:dyDescent="0.25">
      <c r="A8585" t="s">
        <v>6619</v>
      </c>
      <c r="B8585" s="12">
        <v>42949</v>
      </c>
      <c r="C8585" t="s">
        <v>13762</v>
      </c>
      <c r="D8585" s="11">
        <v>46211.5475462963</v>
      </c>
      <c r="E8585" t="s">
        <v>13763</v>
      </c>
      <c r="F8585" t="s">
        <v>6617</v>
      </c>
      <c r="G8585" t="s">
        <v>13764</v>
      </c>
      <c r="H8585" t="s">
        <v>6510</v>
      </c>
      <c r="I8585" t="s">
        <v>6623</v>
      </c>
      <c r="J8585" t="s">
        <v>7124</v>
      </c>
      <c r="K8585" t="s">
        <v>13765</v>
      </c>
      <c r="L8585" t="s">
        <v>13766</v>
      </c>
      <c r="M8585" t="s">
        <v>13767</v>
      </c>
      <c r="N8585" t="s">
        <v>13578</v>
      </c>
      <c r="O8585" t="s">
        <v>13768</v>
      </c>
      <c r="P8585">
        <v>659000</v>
      </c>
      <c r="Q8585" t="s">
        <v>6636</v>
      </c>
      <c r="R8585" t="s">
        <v>6636</v>
      </c>
      <c r="S8585" s="12"/>
      <c r="T8585" s="13"/>
      <c r="U8585" t="s">
        <v>6636</v>
      </c>
    </row>
    <row r="8586" spans="1:21" x14ac:dyDescent="0.25">
      <c r="A8586" t="s">
        <v>6619</v>
      </c>
      <c r="B8586" s="12">
        <v>42949</v>
      </c>
      <c r="C8586" t="s">
        <v>13762</v>
      </c>
      <c r="D8586" s="11">
        <v>46211.5475462963</v>
      </c>
      <c r="E8586" t="s">
        <v>13763</v>
      </c>
      <c r="F8586" t="s">
        <v>6617</v>
      </c>
      <c r="G8586" t="s">
        <v>13769</v>
      </c>
      <c r="H8586" t="s">
        <v>6510</v>
      </c>
      <c r="I8586" t="s">
        <v>6623</v>
      </c>
      <c r="J8586" t="s">
        <v>7124</v>
      </c>
      <c r="K8586" t="s">
        <v>13765</v>
      </c>
      <c r="L8586" t="s">
        <v>13766</v>
      </c>
      <c r="M8586" t="s">
        <v>13767</v>
      </c>
      <c r="N8586" t="s">
        <v>13578</v>
      </c>
      <c r="O8586" t="s">
        <v>13768</v>
      </c>
      <c r="P8586">
        <v>659000</v>
      </c>
      <c r="Q8586" t="s">
        <v>6636</v>
      </c>
      <c r="R8586" t="s">
        <v>6636</v>
      </c>
      <c r="S8586" s="12"/>
      <c r="T8586" s="13"/>
      <c r="U8586" t="s">
        <v>6636</v>
      </c>
    </row>
    <row r="8587" spans="1:21" x14ac:dyDescent="0.25">
      <c r="A8587" t="s">
        <v>6637</v>
      </c>
      <c r="B8587" s="12">
        <v>38404</v>
      </c>
      <c r="C8587" t="s">
        <v>13770</v>
      </c>
      <c r="D8587" s="11">
        <v>46212.522615740701</v>
      </c>
      <c r="E8587" t="s">
        <v>13771</v>
      </c>
      <c r="F8587" t="s">
        <v>6617</v>
      </c>
      <c r="G8587" t="s">
        <v>13769</v>
      </c>
      <c r="H8587" t="s">
        <v>6510</v>
      </c>
      <c r="I8587" t="s">
        <v>55</v>
      </c>
      <c r="J8587" t="s">
        <v>44</v>
      </c>
      <c r="K8587" t="s">
        <v>13772</v>
      </c>
      <c r="L8587" t="s">
        <v>13766</v>
      </c>
      <c r="M8587" t="s">
        <v>13773</v>
      </c>
      <c r="N8587" t="s">
        <v>7001</v>
      </c>
      <c r="O8587" t="s">
        <v>7062</v>
      </c>
      <c r="P8587">
        <v>1517000</v>
      </c>
      <c r="Q8587" t="s">
        <v>6636</v>
      </c>
      <c r="R8587" t="s">
        <v>6636</v>
      </c>
      <c r="S8587" s="12"/>
      <c r="T8587" s="13"/>
      <c r="U8587" t="s">
        <v>6636</v>
      </c>
    </row>
    <row r="8588" spans="1:21" x14ac:dyDescent="0.25">
      <c r="A8588" t="s">
        <v>6637</v>
      </c>
      <c r="B8588" s="12">
        <v>43331</v>
      </c>
      <c r="C8588" t="s">
        <v>13774</v>
      </c>
      <c r="D8588" s="11">
        <v>46219.545520833301</v>
      </c>
      <c r="E8588" t="s">
        <v>13775</v>
      </c>
      <c r="F8588" t="s">
        <v>6617</v>
      </c>
      <c r="G8588" t="s">
        <v>13776</v>
      </c>
      <c r="H8588" t="s">
        <v>6532</v>
      </c>
      <c r="I8588" t="s">
        <v>3863</v>
      </c>
      <c r="J8588" t="s">
        <v>13571</v>
      </c>
      <c r="K8588" t="s">
        <v>13777</v>
      </c>
      <c r="L8588" t="s">
        <v>13778</v>
      </c>
      <c r="M8588" t="s">
        <v>13779</v>
      </c>
      <c r="N8588" t="s">
        <v>7001</v>
      </c>
      <c r="O8588" t="s">
        <v>7002</v>
      </c>
      <c r="P8588">
        <v>850000</v>
      </c>
      <c r="Q8588" t="s">
        <v>6636</v>
      </c>
      <c r="R8588" t="s">
        <v>6636</v>
      </c>
      <c r="S8588" s="12"/>
      <c r="T8588" s="13"/>
      <c r="U8588" t="s">
        <v>6636</v>
      </c>
    </row>
    <row r="8589" spans="1:21" x14ac:dyDescent="0.25">
      <c r="A8589" t="s">
        <v>6619</v>
      </c>
      <c r="B8589" s="12">
        <v>43331</v>
      </c>
      <c r="C8589" t="s">
        <v>13774</v>
      </c>
      <c r="D8589" s="11">
        <v>46219.610960648097</v>
      </c>
      <c r="E8589" t="s">
        <v>13775</v>
      </c>
      <c r="F8589" t="s">
        <v>6617</v>
      </c>
      <c r="G8589" t="s">
        <v>13776</v>
      </c>
      <c r="H8589" t="s">
        <v>6532</v>
      </c>
      <c r="I8589" t="s">
        <v>3863</v>
      </c>
      <c r="J8589" t="s">
        <v>13571</v>
      </c>
      <c r="K8589" t="s">
        <v>13777</v>
      </c>
      <c r="L8589" t="s">
        <v>13778</v>
      </c>
      <c r="M8589" t="s">
        <v>13779</v>
      </c>
      <c r="N8589" t="s">
        <v>7001</v>
      </c>
      <c r="O8589" t="s">
        <v>7002</v>
      </c>
      <c r="P8589">
        <v>850000</v>
      </c>
      <c r="Q8589" t="s">
        <v>6636</v>
      </c>
      <c r="R8589" t="s">
        <v>6636</v>
      </c>
      <c r="S8589" s="12"/>
      <c r="T8589" s="13"/>
      <c r="U8589" t="s">
        <v>6636</v>
      </c>
    </row>
    <row r="8590" spans="1:21" x14ac:dyDescent="0.25">
      <c r="A8590" t="s">
        <v>6614</v>
      </c>
      <c r="B8590" s="12"/>
      <c r="C8590" t="s">
        <v>13780</v>
      </c>
      <c r="D8590" s="11">
        <v>46174</v>
      </c>
      <c r="E8590" t="s">
        <v>13781</v>
      </c>
      <c r="F8590" t="s">
        <v>6617</v>
      </c>
      <c r="G8590" t="s">
        <v>6636</v>
      </c>
      <c r="H8590" t="s">
        <v>172</v>
      </c>
      <c r="I8590" t="s">
        <v>6636</v>
      </c>
      <c r="J8590" t="s">
        <v>6636</v>
      </c>
      <c r="K8590" t="s">
        <v>6636</v>
      </c>
      <c r="L8590" t="s">
        <v>6636</v>
      </c>
      <c r="M8590" t="s">
        <v>13782</v>
      </c>
      <c r="N8590" t="s">
        <v>6761</v>
      </c>
      <c r="O8590" t="s">
        <v>6762</v>
      </c>
      <c r="P8590">
        <v>1970000</v>
      </c>
      <c r="Q8590" t="s">
        <v>6636</v>
      </c>
      <c r="R8590" t="s">
        <v>6636</v>
      </c>
      <c r="S8590" s="12">
        <v>1</v>
      </c>
      <c r="T8590" s="13"/>
      <c r="U8590" t="s">
        <v>6636</v>
      </c>
    </row>
    <row r="8591" spans="1:21" x14ac:dyDescent="0.25">
      <c r="A8591" t="s">
        <v>6614</v>
      </c>
      <c r="B8591" s="12"/>
      <c r="C8591" t="s">
        <v>13783</v>
      </c>
      <c r="D8591" s="11">
        <v>46176</v>
      </c>
      <c r="E8591" t="s">
        <v>13784</v>
      </c>
      <c r="F8591" t="s">
        <v>6617</v>
      </c>
      <c r="G8591" t="s">
        <v>6636</v>
      </c>
      <c r="H8591" t="s">
        <v>172</v>
      </c>
      <c r="I8591" t="s">
        <v>6636</v>
      </c>
      <c r="J8591" t="s">
        <v>6636</v>
      </c>
      <c r="K8591" t="s">
        <v>6636</v>
      </c>
      <c r="L8591" t="s">
        <v>6636</v>
      </c>
      <c r="M8591" t="s">
        <v>13785</v>
      </c>
      <c r="N8591" t="s">
        <v>6761</v>
      </c>
      <c r="O8591" t="s">
        <v>6762</v>
      </c>
      <c r="P8591">
        <v>1970000</v>
      </c>
      <c r="Q8591" t="s">
        <v>6636</v>
      </c>
      <c r="R8591" t="s">
        <v>6636</v>
      </c>
      <c r="S8591" s="12">
        <v>1</v>
      </c>
      <c r="T8591" s="13"/>
      <c r="U8591" t="s">
        <v>6636</v>
      </c>
    </row>
    <row r="8592" spans="1:21" x14ac:dyDescent="0.25">
      <c r="A8592" t="s">
        <v>6614</v>
      </c>
      <c r="B8592" s="12"/>
      <c r="C8592" t="s">
        <v>13786</v>
      </c>
      <c r="D8592" s="11">
        <v>46177</v>
      </c>
      <c r="E8592" t="s">
        <v>13787</v>
      </c>
      <c r="F8592" t="s">
        <v>6617</v>
      </c>
      <c r="G8592" t="s">
        <v>6636</v>
      </c>
      <c r="H8592" t="s">
        <v>172</v>
      </c>
      <c r="I8592" t="s">
        <v>6636</v>
      </c>
      <c r="J8592" t="s">
        <v>6636</v>
      </c>
      <c r="K8592" t="s">
        <v>6636</v>
      </c>
      <c r="L8592" t="s">
        <v>6636</v>
      </c>
      <c r="M8592" t="s">
        <v>13788</v>
      </c>
      <c r="N8592" t="s">
        <v>6761</v>
      </c>
      <c r="O8592" t="s">
        <v>6862</v>
      </c>
      <c r="P8592">
        <v>3900000</v>
      </c>
      <c r="Q8592" t="s">
        <v>6636</v>
      </c>
      <c r="R8592" t="s">
        <v>6636</v>
      </c>
      <c r="S8592" s="12">
        <v>1</v>
      </c>
      <c r="T8592" s="13"/>
      <c r="U8592" t="s">
        <v>6636</v>
      </c>
    </row>
    <row r="8593" spans="1:21" x14ac:dyDescent="0.25">
      <c r="A8593" t="s">
        <v>6614</v>
      </c>
      <c r="B8593" s="12"/>
      <c r="C8593" t="s">
        <v>13789</v>
      </c>
      <c r="D8593" s="11">
        <v>46185</v>
      </c>
      <c r="E8593" t="s">
        <v>13790</v>
      </c>
      <c r="F8593" t="s">
        <v>6617</v>
      </c>
      <c r="G8593" t="s">
        <v>6636</v>
      </c>
      <c r="H8593" t="s">
        <v>172</v>
      </c>
      <c r="I8593" t="s">
        <v>6636</v>
      </c>
      <c r="J8593" t="s">
        <v>6636</v>
      </c>
      <c r="K8593" t="s">
        <v>6636</v>
      </c>
      <c r="L8593" t="s">
        <v>6636</v>
      </c>
      <c r="M8593" t="s">
        <v>6636</v>
      </c>
      <c r="N8593" t="s">
        <v>6636</v>
      </c>
      <c r="O8593" t="s">
        <v>6636</v>
      </c>
      <c r="P8593">
        <v>1900000</v>
      </c>
      <c r="Q8593" t="s">
        <v>6778</v>
      </c>
      <c r="R8593" t="s">
        <v>6779</v>
      </c>
      <c r="S8593" s="12">
        <v>1</v>
      </c>
      <c r="T8593" s="13"/>
      <c r="U8593" t="s">
        <v>7486</v>
      </c>
    </row>
    <row r="8594" spans="1:21" x14ac:dyDescent="0.25">
      <c r="A8594" t="s">
        <v>6614</v>
      </c>
      <c r="B8594" s="12"/>
      <c r="C8594" t="s">
        <v>13791</v>
      </c>
      <c r="D8594" s="11">
        <v>46192</v>
      </c>
      <c r="E8594" t="s">
        <v>13792</v>
      </c>
      <c r="F8594" t="s">
        <v>6617</v>
      </c>
      <c r="G8594" t="s">
        <v>6636</v>
      </c>
      <c r="H8594" t="s">
        <v>172</v>
      </c>
      <c r="I8594" t="s">
        <v>6636</v>
      </c>
      <c r="J8594" t="s">
        <v>6636</v>
      </c>
      <c r="K8594" t="s">
        <v>6636</v>
      </c>
      <c r="L8594" t="s">
        <v>6636</v>
      </c>
      <c r="M8594" t="s">
        <v>13793</v>
      </c>
      <c r="N8594" t="s">
        <v>6761</v>
      </c>
      <c r="O8594" t="s">
        <v>6762</v>
      </c>
      <c r="P8594">
        <v>1970000</v>
      </c>
      <c r="Q8594" t="s">
        <v>6636</v>
      </c>
      <c r="R8594" t="s">
        <v>6636</v>
      </c>
      <c r="S8594" s="12">
        <v>1</v>
      </c>
      <c r="T8594" s="13"/>
      <c r="U8594" t="s">
        <v>6636</v>
      </c>
    </row>
    <row r="8595" spans="1:21" x14ac:dyDescent="0.25">
      <c r="A8595" t="s">
        <v>6614</v>
      </c>
      <c r="B8595" s="12"/>
      <c r="C8595" t="s">
        <v>13794</v>
      </c>
      <c r="D8595" s="11">
        <v>46196</v>
      </c>
      <c r="E8595" t="s">
        <v>13795</v>
      </c>
      <c r="F8595" t="s">
        <v>6617</v>
      </c>
      <c r="G8595" t="s">
        <v>6636</v>
      </c>
      <c r="H8595" t="s">
        <v>172</v>
      </c>
      <c r="I8595" t="s">
        <v>6636</v>
      </c>
      <c r="J8595" t="s">
        <v>6636</v>
      </c>
      <c r="K8595" t="s">
        <v>6636</v>
      </c>
      <c r="L8595" t="s">
        <v>6636</v>
      </c>
      <c r="M8595" t="s">
        <v>13796</v>
      </c>
      <c r="N8595" t="s">
        <v>6761</v>
      </c>
      <c r="O8595" t="s">
        <v>6762</v>
      </c>
      <c r="P8595">
        <v>1970000</v>
      </c>
      <c r="Q8595" t="s">
        <v>6636</v>
      </c>
      <c r="R8595" t="s">
        <v>6636</v>
      </c>
      <c r="S8595" s="12">
        <v>1</v>
      </c>
      <c r="T8595" s="13"/>
      <c r="U8595" t="s">
        <v>6636</v>
      </c>
    </row>
    <row r="8596" spans="1:21" x14ac:dyDescent="0.25">
      <c r="A8596" t="s">
        <v>6614</v>
      </c>
      <c r="B8596" s="12"/>
      <c r="C8596" t="s">
        <v>13797</v>
      </c>
      <c r="D8596" s="11">
        <v>46198</v>
      </c>
      <c r="E8596" t="s">
        <v>13798</v>
      </c>
      <c r="F8596" t="s">
        <v>6617</v>
      </c>
      <c r="G8596" t="s">
        <v>6636</v>
      </c>
      <c r="H8596" t="s">
        <v>172</v>
      </c>
      <c r="I8596" t="s">
        <v>6636</v>
      </c>
      <c r="J8596" t="s">
        <v>6636</v>
      </c>
      <c r="K8596" t="s">
        <v>6636</v>
      </c>
      <c r="L8596" t="s">
        <v>6636</v>
      </c>
      <c r="M8596" t="s">
        <v>13799</v>
      </c>
      <c r="N8596" t="s">
        <v>6761</v>
      </c>
      <c r="O8596" t="s">
        <v>6771</v>
      </c>
      <c r="P8596">
        <v>2380000</v>
      </c>
      <c r="Q8596" t="s">
        <v>6636</v>
      </c>
      <c r="R8596" t="s">
        <v>6636</v>
      </c>
      <c r="S8596" s="12">
        <v>1</v>
      </c>
      <c r="T8596" s="13"/>
      <c r="U8596" t="s">
        <v>7486</v>
      </c>
    </row>
    <row r="8597" spans="1:21" x14ac:dyDescent="0.25">
      <c r="A8597" t="s">
        <v>6983</v>
      </c>
      <c r="B8597" s="12"/>
      <c r="C8597" t="s">
        <v>12377</v>
      </c>
      <c r="D8597" s="11">
        <v>46200</v>
      </c>
      <c r="E8597" t="s">
        <v>12378</v>
      </c>
      <c r="F8597" t="s">
        <v>6617</v>
      </c>
      <c r="G8597" t="s">
        <v>6968</v>
      </c>
      <c r="H8597" t="s">
        <v>172</v>
      </c>
      <c r="I8597" t="s">
        <v>55</v>
      </c>
      <c r="J8597" t="s">
        <v>737</v>
      </c>
      <c r="K8597" t="s">
        <v>6636</v>
      </c>
      <c r="L8597" t="s">
        <v>6636</v>
      </c>
      <c r="M8597" t="s">
        <v>13800</v>
      </c>
      <c r="N8597" t="s">
        <v>6761</v>
      </c>
      <c r="O8597" t="s">
        <v>6862</v>
      </c>
      <c r="P8597">
        <v>7440000</v>
      </c>
      <c r="Q8597" t="s">
        <v>6867</v>
      </c>
      <c r="R8597" t="s">
        <v>6779</v>
      </c>
      <c r="S8597" s="12"/>
      <c r="T8597" s="13"/>
      <c r="U8597" t="s">
        <v>10498</v>
      </c>
    </row>
    <row r="8598" spans="1:21" x14ac:dyDescent="0.25">
      <c r="A8598" t="s">
        <v>6983</v>
      </c>
      <c r="B8598" s="12"/>
      <c r="C8598" t="s">
        <v>12377</v>
      </c>
      <c r="D8598" s="11">
        <v>46200</v>
      </c>
      <c r="E8598" t="s">
        <v>12378</v>
      </c>
      <c r="F8598" t="s">
        <v>6617</v>
      </c>
      <c r="G8598" t="s">
        <v>8520</v>
      </c>
      <c r="H8598" t="s">
        <v>172</v>
      </c>
      <c r="I8598" t="s">
        <v>55</v>
      </c>
      <c r="J8598" t="s">
        <v>737</v>
      </c>
      <c r="K8598" t="s">
        <v>6636</v>
      </c>
      <c r="L8598" t="s">
        <v>6636</v>
      </c>
      <c r="M8598" t="s">
        <v>13800</v>
      </c>
      <c r="N8598" t="s">
        <v>6761</v>
      </c>
      <c r="O8598" t="s">
        <v>6862</v>
      </c>
      <c r="P8598">
        <v>7440000</v>
      </c>
      <c r="Q8598" t="s">
        <v>6867</v>
      </c>
      <c r="R8598" t="s">
        <v>6779</v>
      </c>
      <c r="S8598" s="12"/>
      <c r="T8598" s="13"/>
      <c r="U8598" t="s">
        <v>10498</v>
      </c>
    </row>
    <row r="8599" spans="1:21" x14ac:dyDescent="0.25">
      <c r="A8599" t="s">
        <v>6983</v>
      </c>
      <c r="B8599" s="12"/>
      <c r="C8599" t="s">
        <v>12377</v>
      </c>
      <c r="D8599" s="11">
        <v>46200</v>
      </c>
      <c r="E8599" t="s">
        <v>12378</v>
      </c>
      <c r="F8599" t="s">
        <v>6617</v>
      </c>
      <c r="G8599" t="s">
        <v>12030</v>
      </c>
      <c r="H8599" t="s">
        <v>172</v>
      </c>
      <c r="I8599" t="s">
        <v>55</v>
      </c>
      <c r="J8599" t="s">
        <v>737</v>
      </c>
      <c r="K8599" t="s">
        <v>6636</v>
      </c>
      <c r="L8599" t="s">
        <v>6636</v>
      </c>
      <c r="M8599" t="s">
        <v>13800</v>
      </c>
      <c r="N8599" t="s">
        <v>6761</v>
      </c>
      <c r="O8599" t="s">
        <v>6862</v>
      </c>
      <c r="P8599">
        <v>7440000</v>
      </c>
      <c r="Q8599" t="s">
        <v>6867</v>
      </c>
      <c r="R8599" t="s">
        <v>6779</v>
      </c>
      <c r="S8599" s="12"/>
      <c r="T8599" s="13"/>
      <c r="U8599" t="s">
        <v>10498</v>
      </c>
    </row>
    <row r="8600" spans="1:21" x14ac:dyDescent="0.25">
      <c r="A8600" t="s">
        <v>6983</v>
      </c>
      <c r="B8600" s="12"/>
      <c r="C8600" t="s">
        <v>12377</v>
      </c>
      <c r="D8600" s="11">
        <v>46200</v>
      </c>
      <c r="E8600" t="s">
        <v>12378</v>
      </c>
      <c r="F8600" t="s">
        <v>6617</v>
      </c>
      <c r="G8600" t="s">
        <v>8521</v>
      </c>
      <c r="H8600" t="s">
        <v>172</v>
      </c>
      <c r="I8600" t="s">
        <v>55</v>
      </c>
      <c r="J8600" t="s">
        <v>737</v>
      </c>
      <c r="K8600" t="s">
        <v>6636</v>
      </c>
      <c r="L8600" t="s">
        <v>6636</v>
      </c>
      <c r="M8600" t="s">
        <v>13800</v>
      </c>
      <c r="N8600" t="s">
        <v>6761</v>
      </c>
      <c r="O8600" t="s">
        <v>6862</v>
      </c>
      <c r="P8600">
        <v>7440000</v>
      </c>
      <c r="Q8600" t="s">
        <v>6867</v>
      </c>
      <c r="R8600" t="s">
        <v>6779</v>
      </c>
      <c r="S8600" s="12">
        <v>1</v>
      </c>
      <c r="T8600" s="13">
        <v>21700</v>
      </c>
      <c r="U8600" t="s">
        <v>10498</v>
      </c>
    </row>
    <row r="8601" spans="1:21" x14ac:dyDescent="0.25">
      <c r="A8601" t="s">
        <v>6983</v>
      </c>
      <c r="B8601" s="12"/>
      <c r="C8601" t="s">
        <v>12377</v>
      </c>
      <c r="D8601" s="11">
        <v>46200</v>
      </c>
      <c r="E8601" t="s">
        <v>12378</v>
      </c>
      <c r="F8601" t="s">
        <v>6617</v>
      </c>
      <c r="G8601" t="s">
        <v>12203</v>
      </c>
      <c r="H8601" t="s">
        <v>172</v>
      </c>
      <c r="I8601" t="s">
        <v>55</v>
      </c>
      <c r="J8601" t="s">
        <v>737</v>
      </c>
      <c r="K8601" t="s">
        <v>6636</v>
      </c>
      <c r="L8601" t="s">
        <v>6636</v>
      </c>
      <c r="M8601" t="s">
        <v>13800</v>
      </c>
      <c r="N8601" t="s">
        <v>6761</v>
      </c>
      <c r="O8601" t="s">
        <v>6862</v>
      </c>
      <c r="P8601">
        <v>7440000</v>
      </c>
      <c r="Q8601" t="s">
        <v>6867</v>
      </c>
      <c r="R8601" t="s">
        <v>6779</v>
      </c>
      <c r="S8601" s="12"/>
      <c r="T8601" s="13"/>
      <c r="U8601" t="s">
        <v>10498</v>
      </c>
    </row>
    <row r="8602" spans="1:21" x14ac:dyDescent="0.25">
      <c r="A8602" t="s">
        <v>6983</v>
      </c>
      <c r="B8602" s="12"/>
      <c r="C8602" t="s">
        <v>12377</v>
      </c>
      <c r="D8602" s="11">
        <v>46200</v>
      </c>
      <c r="E8602" t="s">
        <v>12378</v>
      </c>
      <c r="F8602" t="s">
        <v>6617</v>
      </c>
      <c r="G8602" t="s">
        <v>12080</v>
      </c>
      <c r="H8602" t="s">
        <v>172</v>
      </c>
      <c r="I8602" t="s">
        <v>55</v>
      </c>
      <c r="J8602" t="s">
        <v>737</v>
      </c>
      <c r="K8602" t="s">
        <v>6636</v>
      </c>
      <c r="L8602" t="s">
        <v>6636</v>
      </c>
      <c r="M8602" t="s">
        <v>13800</v>
      </c>
      <c r="N8602" t="s">
        <v>6761</v>
      </c>
      <c r="O8602" t="s">
        <v>6862</v>
      </c>
      <c r="P8602">
        <v>7440000</v>
      </c>
      <c r="Q8602" t="s">
        <v>6867</v>
      </c>
      <c r="R8602" t="s">
        <v>6779</v>
      </c>
      <c r="S8602" s="12"/>
      <c r="T8602" s="13"/>
      <c r="U8602" t="s">
        <v>10498</v>
      </c>
    </row>
    <row r="8603" spans="1:21" x14ac:dyDescent="0.25">
      <c r="A8603" t="s">
        <v>6983</v>
      </c>
      <c r="B8603" s="12"/>
      <c r="C8603" t="s">
        <v>12377</v>
      </c>
      <c r="D8603" s="11">
        <v>46200</v>
      </c>
      <c r="E8603" t="s">
        <v>12378</v>
      </c>
      <c r="F8603" t="s">
        <v>6617</v>
      </c>
      <c r="G8603" t="s">
        <v>12081</v>
      </c>
      <c r="H8603" t="s">
        <v>172</v>
      </c>
      <c r="I8603" t="s">
        <v>55</v>
      </c>
      <c r="J8603" t="s">
        <v>737</v>
      </c>
      <c r="K8603" t="s">
        <v>6636</v>
      </c>
      <c r="L8603" t="s">
        <v>6636</v>
      </c>
      <c r="M8603" t="s">
        <v>13800</v>
      </c>
      <c r="N8603" t="s">
        <v>6761</v>
      </c>
      <c r="O8603" t="s">
        <v>6862</v>
      </c>
      <c r="P8603">
        <v>7440000</v>
      </c>
      <c r="Q8603" t="s">
        <v>6867</v>
      </c>
      <c r="R8603" t="s">
        <v>6779</v>
      </c>
      <c r="S8603" s="12"/>
      <c r="T8603" s="13"/>
      <c r="U8603" t="s">
        <v>10498</v>
      </c>
    </row>
    <row r="8604" spans="1:21" x14ac:dyDescent="0.25">
      <c r="A8604" t="s">
        <v>6983</v>
      </c>
      <c r="B8604" s="12"/>
      <c r="C8604" t="s">
        <v>12377</v>
      </c>
      <c r="D8604" s="11">
        <v>46200</v>
      </c>
      <c r="E8604" t="s">
        <v>12378</v>
      </c>
      <c r="F8604" t="s">
        <v>6617</v>
      </c>
      <c r="G8604" t="s">
        <v>12120</v>
      </c>
      <c r="H8604" t="s">
        <v>172</v>
      </c>
      <c r="I8604" t="s">
        <v>55</v>
      </c>
      <c r="J8604" t="s">
        <v>737</v>
      </c>
      <c r="K8604" t="s">
        <v>6636</v>
      </c>
      <c r="L8604" t="s">
        <v>6636</v>
      </c>
      <c r="M8604" t="s">
        <v>13800</v>
      </c>
      <c r="N8604" t="s">
        <v>6761</v>
      </c>
      <c r="O8604" t="s">
        <v>6862</v>
      </c>
      <c r="P8604">
        <v>7440000</v>
      </c>
      <c r="Q8604" t="s">
        <v>6867</v>
      </c>
      <c r="R8604" t="s">
        <v>6779</v>
      </c>
      <c r="S8604" s="12"/>
      <c r="T8604" s="13"/>
      <c r="U8604" t="s">
        <v>10498</v>
      </c>
    </row>
    <row r="8605" spans="1:21" x14ac:dyDescent="0.25">
      <c r="A8605" t="s">
        <v>6614</v>
      </c>
      <c r="B8605" s="12"/>
      <c r="C8605" t="s">
        <v>13801</v>
      </c>
      <c r="D8605" s="11">
        <v>46200</v>
      </c>
      <c r="E8605" t="s">
        <v>13802</v>
      </c>
      <c r="F8605" t="s">
        <v>6617</v>
      </c>
      <c r="G8605" t="s">
        <v>6636</v>
      </c>
      <c r="H8605" t="s">
        <v>172</v>
      </c>
      <c r="I8605" t="s">
        <v>6636</v>
      </c>
      <c r="J8605" t="s">
        <v>6636</v>
      </c>
      <c r="K8605" t="s">
        <v>6636</v>
      </c>
      <c r="L8605" t="s">
        <v>6636</v>
      </c>
      <c r="M8605" t="s">
        <v>13803</v>
      </c>
      <c r="N8605" t="s">
        <v>6761</v>
      </c>
      <c r="O8605" t="s">
        <v>6762</v>
      </c>
      <c r="P8605">
        <v>1970000</v>
      </c>
      <c r="Q8605" t="s">
        <v>6636</v>
      </c>
      <c r="R8605" t="s">
        <v>6636</v>
      </c>
      <c r="S8605" s="12">
        <v>1</v>
      </c>
      <c r="T8605" s="13"/>
      <c r="U8605" t="s">
        <v>6636</v>
      </c>
    </row>
    <row r="8606" spans="1:21" x14ac:dyDescent="0.25">
      <c r="A8606" t="s">
        <v>6614</v>
      </c>
      <c r="B8606" s="12"/>
      <c r="C8606" t="s">
        <v>13804</v>
      </c>
      <c r="D8606" s="11">
        <v>46202</v>
      </c>
      <c r="E8606" t="s">
        <v>13805</v>
      </c>
      <c r="F8606" t="s">
        <v>6617</v>
      </c>
      <c r="G8606" t="s">
        <v>6636</v>
      </c>
      <c r="H8606" t="s">
        <v>172</v>
      </c>
      <c r="I8606" t="s">
        <v>6636</v>
      </c>
      <c r="J8606" t="s">
        <v>6636</v>
      </c>
      <c r="K8606" t="s">
        <v>6636</v>
      </c>
      <c r="L8606" t="s">
        <v>6636</v>
      </c>
      <c r="M8606" t="s">
        <v>13806</v>
      </c>
      <c r="N8606" t="s">
        <v>6761</v>
      </c>
      <c r="O8606" t="s">
        <v>6862</v>
      </c>
      <c r="P8606">
        <v>3887000</v>
      </c>
      <c r="Q8606" t="s">
        <v>6867</v>
      </c>
      <c r="R8606" t="s">
        <v>6779</v>
      </c>
      <c r="S8606" s="12">
        <v>1</v>
      </c>
      <c r="T8606" s="13"/>
      <c r="U8606" t="s">
        <v>7087</v>
      </c>
    </row>
    <row r="8607" spans="1:21" x14ac:dyDescent="0.25">
      <c r="A8607" t="s">
        <v>6614</v>
      </c>
      <c r="B8607" s="12"/>
      <c r="C8607" t="s">
        <v>13807</v>
      </c>
      <c r="D8607" s="11">
        <v>46202</v>
      </c>
      <c r="E8607" t="s">
        <v>13808</v>
      </c>
      <c r="F8607" t="s">
        <v>6617</v>
      </c>
      <c r="G8607" t="s">
        <v>6636</v>
      </c>
      <c r="H8607" t="s">
        <v>172</v>
      </c>
      <c r="I8607" t="s">
        <v>6636</v>
      </c>
      <c r="J8607" t="s">
        <v>6636</v>
      </c>
      <c r="K8607" t="s">
        <v>6636</v>
      </c>
      <c r="L8607" t="s">
        <v>6636</v>
      </c>
      <c r="M8607" t="s">
        <v>13809</v>
      </c>
      <c r="N8607" t="s">
        <v>6761</v>
      </c>
      <c r="O8607" t="s">
        <v>6762</v>
      </c>
      <c r="P8607">
        <v>1970000</v>
      </c>
      <c r="Q8607" t="s">
        <v>6636</v>
      </c>
      <c r="R8607" t="s">
        <v>6636</v>
      </c>
      <c r="S8607" s="12">
        <v>1</v>
      </c>
      <c r="T8607" s="13"/>
      <c r="U8607" t="s">
        <v>6636</v>
      </c>
    </row>
    <row r="8608" spans="1:21" x14ac:dyDescent="0.25">
      <c r="A8608" t="s">
        <v>6983</v>
      </c>
      <c r="B8608" s="12"/>
      <c r="C8608" t="s">
        <v>12198</v>
      </c>
      <c r="D8608" s="11">
        <v>46203</v>
      </c>
      <c r="E8608" t="s">
        <v>12199</v>
      </c>
      <c r="F8608" t="s">
        <v>6617</v>
      </c>
      <c r="G8608" t="s">
        <v>6968</v>
      </c>
      <c r="H8608" t="s">
        <v>172</v>
      </c>
      <c r="I8608" t="s">
        <v>55</v>
      </c>
      <c r="J8608" t="s">
        <v>643</v>
      </c>
      <c r="K8608" t="s">
        <v>6636</v>
      </c>
      <c r="L8608" t="s">
        <v>6636</v>
      </c>
      <c r="M8608" t="s">
        <v>13810</v>
      </c>
      <c r="N8608" t="s">
        <v>6761</v>
      </c>
      <c r="O8608" t="s">
        <v>6762</v>
      </c>
      <c r="P8608">
        <v>2280000</v>
      </c>
      <c r="Q8608" t="s">
        <v>6636</v>
      </c>
      <c r="R8608" t="s">
        <v>6636</v>
      </c>
      <c r="S8608" s="12"/>
      <c r="T8608" s="13"/>
      <c r="U8608" t="s">
        <v>6636</v>
      </c>
    </row>
    <row r="8609" spans="1:21" x14ac:dyDescent="0.25">
      <c r="A8609" t="s">
        <v>6983</v>
      </c>
      <c r="B8609" s="12"/>
      <c r="C8609" t="s">
        <v>12198</v>
      </c>
      <c r="D8609" s="11">
        <v>46203</v>
      </c>
      <c r="E8609" t="s">
        <v>12199</v>
      </c>
      <c r="F8609" t="s">
        <v>6617</v>
      </c>
      <c r="G8609" t="s">
        <v>8520</v>
      </c>
      <c r="H8609" t="s">
        <v>172</v>
      </c>
      <c r="I8609" t="s">
        <v>55</v>
      </c>
      <c r="J8609" t="s">
        <v>643</v>
      </c>
      <c r="K8609" t="s">
        <v>6636</v>
      </c>
      <c r="L8609" t="s">
        <v>6636</v>
      </c>
      <c r="M8609" t="s">
        <v>13810</v>
      </c>
      <c r="N8609" t="s">
        <v>6761</v>
      </c>
      <c r="O8609" t="s">
        <v>6762</v>
      </c>
      <c r="P8609">
        <v>2280000</v>
      </c>
      <c r="Q8609" t="s">
        <v>6636</v>
      </c>
      <c r="R8609" t="s">
        <v>6636</v>
      </c>
      <c r="S8609" s="12"/>
      <c r="T8609" s="13"/>
      <c r="U8609" t="s">
        <v>6636</v>
      </c>
    </row>
    <row r="8610" spans="1:21" x14ac:dyDescent="0.25">
      <c r="A8610" t="s">
        <v>6983</v>
      </c>
      <c r="B8610" s="12"/>
      <c r="C8610" t="s">
        <v>12198</v>
      </c>
      <c r="D8610" s="11">
        <v>46203</v>
      </c>
      <c r="E8610" t="s">
        <v>12199</v>
      </c>
      <c r="F8610" t="s">
        <v>6617</v>
      </c>
      <c r="G8610" t="s">
        <v>12030</v>
      </c>
      <c r="H8610" t="s">
        <v>172</v>
      </c>
      <c r="I8610" t="s">
        <v>55</v>
      </c>
      <c r="J8610" t="s">
        <v>643</v>
      </c>
      <c r="K8610" t="s">
        <v>6636</v>
      </c>
      <c r="L8610" t="s">
        <v>6636</v>
      </c>
      <c r="M8610" t="s">
        <v>13810</v>
      </c>
      <c r="N8610" t="s">
        <v>6761</v>
      </c>
      <c r="O8610" t="s">
        <v>6762</v>
      </c>
      <c r="P8610">
        <v>2280000</v>
      </c>
      <c r="Q8610" t="s">
        <v>6636</v>
      </c>
      <c r="R8610" t="s">
        <v>6636</v>
      </c>
      <c r="S8610" s="12"/>
      <c r="T8610" s="13"/>
      <c r="U8610" t="s">
        <v>6636</v>
      </c>
    </row>
    <row r="8611" spans="1:21" x14ac:dyDescent="0.25">
      <c r="A8611" t="s">
        <v>6983</v>
      </c>
      <c r="B8611" s="12"/>
      <c r="C8611" t="s">
        <v>12198</v>
      </c>
      <c r="D8611" s="11">
        <v>46203</v>
      </c>
      <c r="E8611" t="s">
        <v>12199</v>
      </c>
      <c r="F8611" t="s">
        <v>6617</v>
      </c>
      <c r="G8611" t="s">
        <v>8521</v>
      </c>
      <c r="H8611" t="s">
        <v>172</v>
      </c>
      <c r="I8611" t="s">
        <v>55</v>
      </c>
      <c r="J8611" t="s">
        <v>643</v>
      </c>
      <c r="K8611" t="s">
        <v>6636</v>
      </c>
      <c r="L8611" t="s">
        <v>6636</v>
      </c>
      <c r="M8611" t="s">
        <v>13810</v>
      </c>
      <c r="N8611" t="s">
        <v>6761</v>
      </c>
      <c r="O8611" t="s">
        <v>6762</v>
      </c>
      <c r="P8611">
        <v>2280000</v>
      </c>
      <c r="Q8611" t="s">
        <v>6636</v>
      </c>
      <c r="R8611" t="s">
        <v>6636</v>
      </c>
      <c r="S8611" s="12"/>
      <c r="T8611" s="13"/>
      <c r="U8611" t="s">
        <v>6636</v>
      </c>
    </row>
    <row r="8612" spans="1:21" x14ac:dyDescent="0.25">
      <c r="A8612" t="s">
        <v>6983</v>
      </c>
      <c r="B8612" s="12"/>
      <c r="C8612" t="s">
        <v>12198</v>
      </c>
      <c r="D8612" s="11">
        <v>46203</v>
      </c>
      <c r="E8612" t="s">
        <v>12199</v>
      </c>
      <c r="F8612" t="s">
        <v>6617</v>
      </c>
      <c r="G8612" t="s">
        <v>12203</v>
      </c>
      <c r="H8612" t="s">
        <v>172</v>
      </c>
      <c r="I8612" t="s">
        <v>55</v>
      </c>
      <c r="J8612" t="s">
        <v>643</v>
      </c>
      <c r="K8612" t="s">
        <v>6636</v>
      </c>
      <c r="L8612" t="s">
        <v>6636</v>
      </c>
      <c r="M8612" t="s">
        <v>13810</v>
      </c>
      <c r="N8612" t="s">
        <v>6761</v>
      </c>
      <c r="O8612" t="s">
        <v>6762</v>
      </c>
      <c r="P8612">
        <v>2280000</v>
      </c>
      <c r="Q8612" t="s">
        <v>6636</v>
      </c>
      <c r="R8612" t="s">
        <v>6636</v>
      </c>
      <c r="S8612" s="12"/>
      <c r="T8612" s="13"/>
      <c r="U8612" t="s">
        <v>6636</v>
      </c>
    </row>
    <row r="8613" spans="1:21" x14ac:dyDescent="0.25">
      <c r="A8613" t="s">
        <v>6983</v>
      </c>
      <c r="B8613" s="12"/>
      <c r="C8613" t="s">
        <v>12198</v>
      </c>
      <c r="D8613" s="11">
        <v>46203</v>
      </c>
      <c r="E8613" t="s">
        <v>12199</v>
      </c>
      <c r="F8613" t="s">
        <v>6617</v>
      </c>
      <c r="G8613" t="s">
        <v>12080</v>
      </c>
      <c r="H8613" t="s">
        <v>172</v>
      </c>
      <c r="I8613" t="s">
        <v>55</v>
      </c>
      <c r="J8613" t="s">
        <v>643</v>
      </c>
      <c r="K8613" t="s">
        <v>6636</v>
      </c>
      <c r="L8613" t="s">
        <v>6636</v>
      </c>
      <c r="M8613" t="s">
        <v>13810</v>
      </c>
      <c r="N8613" t="s">
        <v>6761</v>
      </c>
      <c r="O8613" t="s">
        <v>6762</v>
      </c>
      <c r="P8613">
        <v>2280000</v>
      </c>
      <c r="Q8613" t="s">
        <v>6636</v>
      </c>
      <c r="R8613" t="s">
        <v>6636</v>
      </c>
      <c r="S8613" s="12"/>
      <c r="T8613" s="13"/>
      <c r="U8613" t="s">
        <v>6636</v>
      </c>
    </row>
    <row r="8614" spans="1:21" x14ac:dyDescent="0.25">
      <c r="A8614" t="s">
        <v>6983</v>
      </c>
      <c r="B8614" s="12"/>
      <c r="C8614" t="s">
        <v>12198</v>
      </c>
      <c r="D8614" s="11">
        <v>46203</v>
      </c>
      <c r="E8614" t="s">
        <v>12199</v>
      </c>
      <c r="F8614" t="s">
        <v>6617</v>
      </c>
      <c r="G8614" t="s">
        <v>12081</v>
      </c>
      <c r="H8614" t="s">
        <v>172</v>
      </c>
      <c r="I8614" t="s">
        <v>55</v>
      </c>
      <c r="J8614" t="s">
        <v>643</v>
      </c>
      <c r="K8614" t="s">
        <v>6636</v>
      </c>
      <c r="L8614" t="s">
        <v>6636</v>
      </c>
      <c r="M8614" t="s">
        <v>13810</v>
      </c>
      <c r="N8614" t="s">
        <v>6761</v>
      </c>
      <c r="O8614" t="s">
        <v>6762</v>
      </c>
      <c r="P8614">
        <v>2280000</v>
      </c>
      <c r="Q8614" t="s">
        <v>6636</v>
      </c>
      <c r="R8614" t="s">
        <v>6636</v>
      </c>
      <c r="S8614" s="12">
        <v>1</v>
      </c>
      <c r="T8614" s="13">
        <v>38000</v>
      </c>
      <c r="U8614" t="s">
        <v>6636</v>
      </c>
    </row>
    <row r="8615" spans="1:21" x14ac:dyDescent="0.25">
      <c r="A8615" t="s">
        <v>6983</v>
      </c>
      <c r="B8615" s="12"/>
      <c r="C8615" t="s">
        <v>12198</v>
      </c>
      <c r="D8615" s="11">
        <v>46203</v>
      </c>
      <c r="E8615" t="s">
        <v>12199</v>
      </c>
      <c r="F8615" t="s">
        <v>6617</v>
      </c>
      <c r="G8615" t="s">
        <v>12120</v>
      </c>
      <c r="H8615" t="s">
        <v>172</v>
      </c>
      <c r="I8615" t="s">
        <v>55</v>
      </c>
      <c r="J8615" t="s">
        <v>643</v>
      </c>
      <c r="K8615" t="s">
        <v>6636</v>
      </c>
      <c r="L8615" t="s">
        <v>6636</v>
      </c>
      <c r="M8615" t="s">
        <v>13810</v>
      </c>
      <c r="N8615" t="s">
        <v>6761</v>
      </c>
      <c r="O8615" t="s">
        <v>6762</v>
      </c>
      <c r="P8615">
        <v>2280000</v>
      </c>
      <c r="Q8615" t="s">
        <v>6636</v>
      </c>
      <c r="R8615" t="s">
        <v>6636</v>
      </c>
      <c r="S8615" s="12"/>
      <c r="T8615" s="13"/>
      <c r="U8615" t="s">
        <v>6636</v>
      </c>
    </row>
    <row r="8616" spans="1:21" x14ac:dyDescent="0.25">
      <c r="A8616" t="s">
        <v>6614</v>
      </c>
      <c r="B8616" s="12"/>
      <c r="C8616" t="s">
        <v>13811</v>
      </c>
      <c r="D8616" s="11">
        <v>46207</v>
      </c>
      <c r="E8616" t="s">
        <v>13812</v>
      </c>
      <c r="F8616" t="s">
        <v>6617</v>
      </c>
      <c r="G8616" t="s">
        <v>6636</v>
      </c>
      <c r="H8616" t="s">
        <v>172</v>
      </c>
      <c r="I8616" t="s">
        <v>6636</v>
      </c>
      <c r="J8616" t="s">
        <v>6636</v>
      </c>
      <c r="K8616" t="s">
        <v>6636</v>
      </c>
      <c r="L8616" t="s">
        <v>6636</v>
      </c>
      <c r="M8616" t="s">
        <v>13813</v>
      </c>
      <c r="N8616" t="s">
        <v>6761</v>
      </c>
      <c r="O8616" t="s">
        <v>6762</v>
      </c>
      <c r="P8616">
        <v>2020000</v>
      </c>
      <c r="Q8616" t="s">
        <v>6636</v>
      </c>
      <c r="R8616" t="s">
        <v>6636</v>
      </c>
      <c r="S8616" s="12">
        <v>1</v>
      </c>
      <c r="T8616" s="13"/>
      <c r="U8616" t="s">
        <v>6636</v>
      </c>
    </row>
    <row r="8617" spans="1:21" x14ac:dyDescent="0.25">
      <c r="A8617" t="s">
        <v>6614</v>
      </c>
      <c r="B8617" s="12"/>
      <c r="C8617" t="s">
        <v>13814</v>
      </c>
      <c r="D8617" s="11">
        <v>46209</v>
      </c>
      <c r="E8617" t="s">
        <v>13815</v>
      </c>
      <c r="F8617" t="s">
        <v>6617</v>
      </c>
      <c r="G8617" t="s">
        <v>6636</v>
      </c>
      <c r="H8617" t="s">
        <v>172</v>
      </c>
      <c r="I8617" t="s">
        <v>6636</v>
      </c>
      <c r="J8617" t="s">
        <v>6636</v>
      </c>
      <c r="K8617" t="s">
        <v>6636</v>
      </c>
      <c r="L8617" t="s">
        <v>6636</v>
      </c>
      <c r="M8617" t="s">
        <v>12369</v>
      </c>
      <c r="N8617" t="s">
        <v>6761</v>
      </c>
      <c r="O8617" t="s">
        <v>6762</v>
      </c>
      <c r="P8617">
        <v>1970000</v>
      </c>
      <c r="Q8617" t="s">
        <v>6636</v>
      </c>
      <c r="R8617" t="s">
        <v>6636</v>
      </c>
      <c r="S8617" s="12">
        <v>1</v>
      </c>
      <c r="T8617" s="13"/>
      <c r="U8617" t="s">
        <v>6636</v>
      </c>
    </row>
    <row r="8618" spans="1:21" x14ac:dyDescent="0.25">
      <c r="A8618" t="s">
        <v>6614</v>
      </c>
      <c r="B8618" s="12"/>
      <c r="C8618" t="s">
        <v>13816</v>
      </c>
      <c r="D8618" s="11">
        <v>46212</v>
      </c>
      <c r="E8618" t="s">
        <v>13817</v>
      </c>
      <c r="F8618" t="s">
        <v>6617</v>
      </c>
      <c r="G8618" t="s">
        <v>6636</v>
      </c>
      <c r="H8618" t="s">
        <v>172</v>
      </c>
      <c r="I8618" t="s">
        <v>6636</v>
      </c>
      <c r="J8618" t="s">
        <v>6636</v>
      </c>
      <c r="K8618" t="s">
        <v>6636</v>
      </c>
      <c r="L8618" t="s">
        <v>6636</v>
      </c>
      <c r="M8618" t="s">
        <v>13818</v>
      </c>
      <c r="N8618" t="s">
        <v>6761</v>
      </c>
      <c r="O8618" t="s">
        <v>6762</v>
      </c>
      <c r="P8618">
        <v>1970000</v>
      </c>
      <c r="Q8618" t="s">
        <v>6636</v>
      </c>
      <c r="R8618" t="s">
        <v>6636</v>
      </c>
      <c r="S8618" s="12">
        <v>1</v>
      </c>
      <c r="T8618" s="13"/>
      <c r="U8618" t="s">
        <v>6636</v>
      </c>
    </row>
    <row r="8619" spans="1:21" x14ac:dyDescent="0.25">
      <c r="A8619" t="s">
        <v>6983</v>
      </c>
      <c r="B8619" s="12"/>
      <c r="C8619" t="s">
        <v>12515</v>
      </c>
      <c r="D8619" s="11">
        <v>46213</v>
      </c>
      <c r="E8619" t="s">
        <v>12516</v>
      </c>
      <c r="F8619" t="s">
        <v>6617</v>
      </c>
      <c r="G8619" t="s">
        <v>6968</v>
      </c>
      <c r="H8619" t="s">
        <v>172</v>
      </c>
      <c r="I8619" t="s">
        <v>55</v>
      </c>
      <c r="J8619" t="s">
        <v>44</v>
      </c>
      <c r="K8619" t="s">
        <v>6636</v>
      </c>
      <c r="L8619" t="s">
        <v>6636</v>
      </c>
      <c r="M8619" t="s">
        <v>13819</v>
      </c>
      <c r="N8619" t="s">
        <v>6761</v>
      </c>
      <c r="O8619" t="s">
        <v>6771</v>
      </c>
      <c r="P8619">
        <v>2240000</v>
      </c>
      <c r="Q8619" t="s">
        <v>6867</v>
      </c>
      <c r="R8619" t="s">
        <v>6779</v>
      </c>
      <c r="S8619" s="12"/>
      <c r="T8619" s="13"/>
      <c r="U8619" t="s">
        <v>6636</v>
      </c>
    </row>
    <row r="8620" spans="1:21" x14ac:dyDescent="0.25">
      <c r="A8620" t="s">
        <v>6983</v>
      </c>
      <c r="B8620" s="12"/>
      <c r="C8620" t="s">
        <v>12515</v>
      </c>
      <c r="D8620" s="11">
        <v>46213</v>
      </c>
      <c r="E8620" t="s">
        <v>12516</v>
      </c>
      <c r="F8620" t="s">
        <v>6617</v>
      </c>
      <c r="G8620" t="s">
        <v>8520</v>
      </c>
      <c r="H8620" t="s">
        <v>172</v>
      </c>
      <c r="I8620" t="s">
        <v>55</v>
      </c>
      <c r="J8620" t="s">
        <v>44</v>
      </c>
      <c r="K8620" t="s">
        <v>6636</v>
      </c>
      <c r="L8620" t="s">
        <v>6636</v>
      </c>
      <c r="M8620" t="s">
        <v>13819</v>
      </c>
      <c r="N8620" t="s">
        <v>6761</v>
      </c>
      <c r="O8620" t="s">
        <v>6771</v>
      </c>
      <c r="P8620">
        <v>2240000</v>
      </c>
      <c r="Q8620" t="s">
        <v>6867</v>
      </c>
      <c r="R8620" t="s">
        <v>6779</v>
      </c>
      <c r="S8620" s="12"/>
      <c r="T8620" s="13"/>
      <c r="U8620" t="s">
        <v>6636</v>
      </c>
    </row>
    <row r="8621" spans="1:21" x14ac:dyDescent="0.25">
      <c r="A8621" t="s">
        <v>6983</v>
      </c>
      <c r="B8621" s="12"/>
      <c r="C8621" t="s">
        <v>12515</v>
      </c>
      <c r="D8621" s="11">
        <v>46213</v>
      </c>
      <c r="E8621" t="s">
        <v>12516</v>
      </c>
      <c r="F8621" t="s">
        <v>6617</v>
      </c>
      <c r="G8621" t="s">
        <v>12030</v>
      </c>
      <c r="H8621" t="s">
        <v>172</v>
      </c>
      <c r="I8621" t="s">
        <v>55</v>
      </c>
      <c r="J8621" t="s">
        <v>44</v>
      </c>
      <c r="K8621" t="s">
        <v>6636</v>
      </c>
      <c r="L8621" t="s">
        <v>6636</v>
      </c>
      <c r="M8621" t="s">
        <v>13819</v>
      </c>
      <c r="N8621" t="s">
        <v>6761</v>
      </c>
      <c r="O8621" t="s">
        <v>6771</v>
      </c>
      <c r="P8621">
        <v>2240000</v>
      </c>
      <c r="Q8621" t="s">
        <v>6867</v>
      </c>
      <c r="R8621" t="s">
        <v>6779</v>
      </c>
      <c r="S8621" s="12"/>
      <c r="T8621" s="13"/>
      <c r="U8621" t="s">
        <v>6636</v>
      </c>
    </row>
    <row r="8622" spans="1:21" x14ac:dyDescent="0.25">
      <c r="A8622" t="s">
        <v>6983</v>
      </c>
      <c r="B8622" s="12"/>
      <c r="C8622" t="s">
        <v>12515</v>
      </c>
      <c r="D8622" s="11">
        <v>46213</v>
      </c>
      <c r="E8622" t="s">
        <v>12516</v>
      </c>
      <c r="F8622" t="s">
        <v>6617</v>
      </c>
      <c r="G8622" t="s">
        <v>8521</v>
      </c>
      <c r="H8622" t="s">
        <v>172</v>
      </c>
      <c r="I8622" t="s">
        <v>55</v>
      </c>
      <c r="J8622" t="s">
        <v>44</v>
      </c>
      <c r="K8622" t="s">
        <v>6636</v>
      </c>
      <c r="L8622" t="s">
        <v>6636</v>
      </c>
      <c r="M8622" t="s">
        <v>13819</v>
      </c>
      <c r="N8622" t="s">
        <v>6761</v>
      </c>
      <c r="O8622" t="s">
        <v>6771</v>
      </c>
      <c r="P8622">
        <v>2240000</v>
      </c>
      <c r="Q8622" t="s">
        <v>6867</v>
      </c>
      <c r="R8622" t="s">
        <v>6779</v>
      </c>
      <c r="S8622" s="12"/>
      <c r="T8622" s="13"/>
      <c r="U8622" t="s">
        <v>6636</v>
      </c>
    </row>
    <row r="8623" spans="1:21" x14ac:dyDescent="0.25">
      <c r="A8623" t="s">
        <v>6983</v>
      </c>
      <c r="B8623" s="12"/>
      <c r="C8623" t="s">
        <v>12515</v>
      </c>
      <c r="D8623" s="11">
        <v>46213</v>
      </c>
      <c r="E8623" t="s">
        <v>12516</v>
      </c>
      <c r="F8623" t="s">
        <v>6617</v>
      </c>
      <c r="G8623" t="s">
        <v>12203</v>
      </c>
      <c r="H8623" t="s">
        <v>172</v>
      </c>
      <c r="I8623" t="s">
        <v>55</v>
      </c>
      <c r="J8623" t="s">
        <v>44</v>
      </c>
      <c r="K8623" t="s">
        <v>6636</v>
      </c>
      <c r="L8623" t="s">
        <v>6636</v>
      </c>
      <c r="M8623" t="s">
        <v>13819</v>
      </c>
      <c r="N8623" t="s">
        <v>6761</v>
      </c>
      <c r="O8623" t="s">
        <v>6771</v>
      </c>
      <c r="P8623">
        <v>2240000</v>
      </c>
      <c r="Q8623" t="s">
        <v>6867</v>
      </c>
      <c r="R8623" t="s">
        <v>6779</v>
      </c>
      <c r="S8623" s="12">
        <v>1</v>
      </c>
      <c r="T8623" s="13">
        <v>37333</v>
      </c>
      <c r="U8623" t="s">
        <v>6636</v>
      </c>
    </row>
    <row r="8624" spans="1:21" x14ac:dyDescent="0.25">
      <c r="A8624" t="s">
        <v>6983</v>
      </c>
      <c r="B8624" s="12"/>
      <c r="C8624" t="s">
        <v>12515</v>
      </c>
      <c r="D8624" s="11">
        <v>46213</v>
      </c>
      <c r="E8624" t="s">
        <v>12516</v>
      </c>
      <c r="F8624" t="s">
        <v>6617</v>
      </c>
      <c r="G8624" t="s">
        <v>12080</v>
      </c>
      <c r="H8624" t="s">
        <v>172</v>
      </c>
      <c r="I8624" t="s">
        <v>55</v>
      </c>
      <c r="J8624" t="s">
        <v>44</v>
      </c>
      <c r="K8624" t="s">
        <v>6636</v>
      </c>
      <c r="L8624" t="s">
        <v>6636</v>
      </c>
      <c r="M8624" t="s">
        <v>13819</v>
      </c>
      <c r="N8624" t="s">
        <v>6761</v>
      </c>
      <c r="O8624" t="s">
        <v>6771</v>
      </c>
      <c r="P8624">
        <v>2240000</v>
      </c>
      <c r="Q8624" t="s">
        <v>6867</v>
      </c>
      <c r="R8624" t="s">
        <v>6779</v>
      </c>
      <c r="S8624" s="12"/>
      <c r="T8624" s="13"/>
      <c r="U8624" t="s">
        <v>6636</v>
      </c>
    </row>
    <row r="8625" spans="1:21" x14ac:dyDescent="0.25">
      <c r="A8625" t="s">
        <v>6983</v>
      </c>
      <c r="B8625" s="12"/>
      <c r="C8625" t="s">
        <v>12515</v>
      </c>
      <c r="D8625" s="11">
        <v>46213</v>
      </c>
      <c r="E8625" t="s">
        <v>12516</v>
      </c>
      <c r="F8625" t="s">
        <v>6617</v>
      </c>
      <c r="G8625" t="s">
        <v>12081</v>
      </c>
      <c r="H8625" t="s">
        <v>172</v>
      </c>
      <c r="I8625" t="s">
        <v>55</v>
      </c>
      <c r="J8625" t="s">
        <v>44</v>
      </c>
      <c r="K8625" t="s">
        <v>6636</v>
      </c>
      <c r="L8625" t="s">
        <v>6636</v>
      </c>
      <c r="M8625" t="s">
        <v>13819</v>
      </c>
      <c r="N8625" t="s">
        <v>6761</v>
      </c>
      <c r="O8625" t="s">
        <v>6771</v>
      </c>
      <c r="P8625">
        <v>2240000</v>
      </c>
      <c r="Q8625" t="s">
        <v>6867</v>
      </c>
      <c r="R8625" t="s">
        <v>6779</v>
      </c>
      <c r="S8625" s="12"/>
      <c r="T8625" s="13"/>
      <c r="U8625" t="s">
        <v>6636</v>
      </c>
    </row>
    <row r="8626" spans="1:21" x14ac:dyDescent="0.25">
      <c r="A8626" t="s">
        <v>6983</v>
      </c>
      <c r="B8626" s="12"/>
      <c r="C8626" t="s">
        <v>12515</v>
      </c>
      <c r="D8626" s="11">
        <v>46213</v>
      </c>
      <c r="E8626" t="s">
        <v>12516</v>
      </c>
      <c r="F8626" t="s">
        <v>6617</v>
      </c>
      <c r="G8626" t="s">
        <v>12120</v>
      </c>
      <c r="H8626" t="s">
        <v>172</v>
      </c>
      <c r="I8626" t="s">
        <v>55</v>
      </c>
      <c r="J8626" t="s">
        <v>44</v>
      </c>
      <c r="K8626" t="s">
        <v>6636</v>
      </c>
      <c r="L8626" t="s">
        <v>6636</v>
      </c>
      <c r="M8626" t="s">
        <v>13819</v>
      </c>
      <c r="N8626" t="s">
        <v>6761</v>
      </c>
      <c r="O8626" t="s">
        <v>6771</v>
      </c>
      <c r="P8626">
        <v>2240000</v>
      </c>
      <c r="Q8626" t="s">
        <v>6867</v>
      </c>
      <c r="R8626" t="s">
        <v>6779</v>
      </c>
      <c r="S8626" s="12"/>
      <c r="T8626" s="13"/>
      <c r="U8626" t="s">
        <v>6636</v>
      </c>
    </row>
    <row r="8627" spans="1:21" x14ac:dyDescent="0.25">
      <c r="A8627" t="s">
        <v>6614</v>
      </c>
      <c r="B8627" s="12"/>
      <c r="C8627" t="s">
        <v>13820</v>
      </c>
      <c r="D8627" s="11">
        <v>46214</v>
      </c>
      <c r="E8627" t="s">
        <v>13821</v>
      </c>
      <c r="F8627" t="s">
        <v>6617</v>
      </c>
      <c r="G8627" t="s">
        <v>6636</v>
      </c>
      <c r="H8627" t="s">
        <v>172</v>
      </c>
      <c r="I8627" t="s">
        <v>6636</v>
      </c>
      <c r="J8627" t="s">
        <v>6636</v>
      </c>
      <c r="K8627" t="s">
        <v>6636</v>
      </c>
      <c r="L8627" t="s">
        <v>6636</v>
      </c>
      <c r="M8627" t="s">
        <v>13822</v>
      </c>
      <c r="N8627" t="s">
        <v>6761</v>
      </c>
      <c r="O8627" t="s">
        <v>6862</v>
      </c>
      <c r="P8627">
        <v>3670000</v>
      </c>
      <c r="Q8627" t="s">
        <v>6636</v>
      </c>
      <c r="R8627" t="s">
        <v>6636</v>
      </c>
      <c r="S8627" s="12">
        <v>1</v>
      </c>
      <c r="T8627" s="13"/>
      <c r="U8627" t="s">
        <v>6636</v>
      </c>
    </row>
    <row r="8628" spans="1:21" x14ac:dyDescent="0.25">
      <c r="A8628" t="s">
        <v>6614</v>
      </c>
      <c r="B8628" s="12"/>
      <c r="C8628" t="s">
        <v>13823</v>
      </c>
      <c r="D8628" s="11">
        <v>46217</v>
      </c>
      <c r="E8628" t="s">
        <v>13824</v>
      </c>
      <c r="F8628" t="s">
        <v>6617</v>
      </c>
      <c r="G8628" t="s">
        <v>6636</v>
      </c>
      <c r="H8628" t="s">
        <v>172</v>
      </c>
      <c r="I8628" t="s">
        <v>6636</v>
      </c>
      <c r="J8628" t="s">
        <v>6636</v>
      </c>
      <c r="K8628" t="s">
        <v>6636</v>
      </c>
      <c r="L8628" t="s">
        <v>6636</v>
      </c>
      <c r="M8628" t="s">
        <v>13825</v>
      </c>
      <c r="N8628" t="s">
        <v>6761</v>
      </c>
      <c r="O8628" t="s">
        <v>6762</v>
      </c>
      <c r="P8628">
        <v>1970000</v>
      </c>
      <c r="Q8628" t="s">
        <v>6636</v>
      </c>
      <c r="R8628" t="s">
        <v>6636</v>
      </c>
      <c r="S8628" s="12">
        <v>1</v>
      </c>
      <c r="T8628" s="13"/>
      <c r="U8628" t="s">
        <v>6636</v>
      </c>
    </row>
    <row r="8629" spans="1:21" x14ac:dyDescent="0.25">
      <c r="A8629" t="s">
        <v>6614</v>
      </c>
      <c r="B8629" s="12"/>
      <c r="C8629" t="s">
        <v>13826</v>
      </c>
      <c r="D8629" s="11">
        <v>46218</v>
      </c>
      <c r="E8629" t="s">
        <v>13827</v>
      </c>
      <c r="F8629" t="s">
        <v>6617</v>
      </c>
      <c r="G8629" t="s">
        <v>6636</v>
      </c>
      <c r="H8629" t="s">
        <v>172</v>
      </c>
      <c r="I8629" t="s">
        <v>6636</v>
      </c>
      <c r="J8629" t="s">
        <v>6636</v>
      </c>
      <c r="K8629" t="s">
        <v>6636</v>
      </c>
      <c r="L8629" t="s">
        <v>6636</v>
      </c>
      <c r="M8629" t="s">
        <v>6636</v>
      </c>
      <c r="N8629" t="s">
        <v>6636</v>
      </c>
      <c r="O8629" t="s">
        <v>6636</v>
      </c>
      <c r="P8629">
        <v>2270000</v>
      </c>
      <c r="Q8629" t="s">
        <v>6636</v>
      </c>
      <c r="R8629" t="s">
        <v>6636</v>
      </c>
      <c r="S8629" s="12">
        <v>1</v>
      </c>
      <c r="T8629" s="13"/>
      <c r="U8629" t="s">
        <v>6636</v>
      </c>
    </row>
    <row r="8630" spans="1:21" x14ac:dyDescent="0.25">
      <c r="A8630" t="s">
        <v>6983</v>
      </c>
      <c r="B8630" s="12"/>
      <c r="C8630" t="s">
        <v>12563</v>
      </c>
      <c r="D8630" s="11">
        <v>46219</v>
      </c>
      <c r="E8630" t="s">
        <v>12564</v>
      </c>
      <c r="F8630" t="s">
        <v>6617</v>
      </c>
      <c r="G8630" t="s">
        <v>6968</v>
      </c>
      <c r="H8630" t="s">
        <v>172</v>
      </c>
      <c r="I8630" t="s">
        <v>55</v>
      </c>
      <c r="J8630" t="s">
        <v>44</v>
      </c>
      <c r="K8630" t="s">
        <v>6636</v>
      </c>
      <c r="L8630" t="s">
        <v>6636</v>
      </c>
      <c r="M8630" t="s">
        <v>13828</v>
      </c>
      <c r="N8630" t="s">
        <v>6761</v>
      </c>
      <c r="O8630" t="s">
        <v>6762</v>
      </c>
      <c r="P8630">
        <v>1970000</v>
      </c>
      <c r="Q8630" t="s">
        <v>6867</v>
      </c>
      <c r="R8630" t="s">
        <v>6779</v>
      </c>
      <c r="S8630" s="12"/>
      <c r="T8630" s="13"/>
      <c r="U8630" t="s">
        <v>7486</v>
      </c>
    </row>
    <row r="8631" spans="1:21" x14ac:dyDescent="0.25">
      <c r="A8631" t="s">
        <v>6983</v>
      </c>
      <c r="B8631" s="12"/>
      <c r="C8631" t="s">
        <v>12563</v>
      </c>
      <c r="D8631" s="11">
        <v>46219</v>
      </c>
      <c r="E8631" t="s">
        <v>12564</v>
      </c>
      <c r="F8631" t="s">
        <v>6617</v>
      </c>
      <c r="G8631" t="s">
        <v>8520</v>
      </c>
      <c r="H8631" t="s">
        <v>172</v>
      </c>
      <c r="I8631" t="s">
        <v>55</v>
      </c>
      <c r="J8631" t="s">
        <v>44</v>
      </c>
      <c r="K8631" t="s">
        <v>6636</v>
      </c>
      <c r="L8631" t="s">
        <v>6636</v>
      </c>
      <c r="M8631" t="s">
        <v>13828</v>
      </c>
      <c r="N8631" t="s">
        <v>6761</v>
      </c>
      <c r="O8631" t="s">
        <v>6762</v>
      </c>
      <c r="P8631">
        <v>1970000</v>
      </c>
      <c r="Q8631" t="s">
        <v>6867</v>
      </c>
      <c r="R8631" t="s">
        <v>6779</v>
      </c>
      <c r="S8631" s="12"/>
      <c r="T8631" s="13"/>
      <c r="U8631" t="s">
        <v>7486</v>
      </c>
    </row>
    <row r="8632" spans="1:21" x14ac:dyDescent="0.25">
      <c r="A8632" t="s">
        <v>6983</v>
      </c>
      <c r="B8632" s="12"/>
      <c r="C8632" t="s">
        <v>12563</v>
      </c>
      <c r="D8632" s="11">
        <v>46219</v>
      </c>
      <c r="E8632" t="s">
        <v>12564</v>
      </c>
      <c r="F8632" t="s">
        <v>6617</v>
      </c>
      <c r="G8632" t="s">
        <v>12030</v>
      </c>
      <c r="H8632" t="s">
        <v>172</v>
      </c>
      <c r="I8632" t="s">
        <v>55</v>
      </c>
      <c r="J8632" t="s">
        <v>44</v>
      </c>
      <c r="K8632" t="s">
        <v>6636</v>
      </c>
      <c r="L8632" t="s">
        <v>6636</v>
      </c>
      <c r="M8632" t="s">
        <v>13828</v>
      </c>
      <c r="N8632" t="s">
        <v>6761</v>
      </c>
      <c r="O8632" t="s">
        <v>6762</v>
      </c>
      <c r="P8632">
        <v>1970000</v>
      </c>
      <c r="Q8632" t="s">
        <v>6867</v>
      </c>
      <c r="R8632" t="s">
        <v>6779</v>
      </c>
      <c r="S8632" s="12"/>
      <c r="T8632" s="13"/>
      <c r="U8632" t="s">
        <v>7486</v>
      </c>
    </row>
    <row r="8633" spans="1:21" x14ac:dyDescent="0.25">
      <c r="A8633" t="s">
        <v>6983</v>
      </c>
      <c r="B8633" s="12"/>
      <c r="C8633" t="s">
        <v>12563</v>
      </c>
      <c r="D8633" s="11">
        <v>46219</v>
      </c>
      <c r="E8633" t="s">
        <v>12564</v>
      </c>
      <c r="F8633" t="s">
        <v>6617</v>
      </c>
      <c r="G8633" t="s">
        <v>8521</v>
      </c>
      <c r="H8633" t="s">
        <v>172</v>
      </c>
      <c r="I8633" t="s">
        <v>55</v>
      </c>
      <c r="J8633" t="s">
        <v>44</v>
      </c>
      <c r="K8633" t="s">
        <v>6636</v>
      </c>
      <c r="L8633" t="s">
        <v>6636</v>
      </c>
      <c r="M8633" t="s">
        <v>13828</v>
      </c>
      <c r="N8633" t="s">
        <v>6761</v>
      </c>
      <c r="O8633" t="s">
        <v>6762</v>
      </c>
      <c r="P8633">
        <v>1970000</v>
      </c>
      <c r="Q8633" t="s">
        <v>6867</v>
      </c>
      <c r="R8633" t="s">
        <v>6779</v>
      </c>
      <c r="S8633" s="12">
        <v>1</v>
      </c>
      <c r="T8633" s="13">
        <v>16167</v>
      </c>
      <c r="U8633" t="s">
        <v>7486</v>
      </c>
    </row>
    <row r="8634" spans="1:21" x14ac:dyDescent="0.25">
      <c r="A8634" t="s">
        <v>6983</v>
      </c>
      <c r="B8634" s="12"/>
      <c r="C8634" t="s">
        <v>12563</v>
      </c>
      <c r="D8634" s="11">
        <v>46219</v>
      </c>
      <c r="E8634" t="s">
        <v>12564</v>
      </c>
      <c r="F8634" t="s">
        <v>6617</v>
      </c>
      <c r="G8634" t="s">
        <v>12203</v>
      </c>
      <c r="H8634" t="s">
        <v>172</v>
      </c>
      <c r="I8634" t="s">
        <v>55</v>
      </c>
      <c r="J8634" t="s">
        <v>44</v>
      </c>
      <c r="K8634" t="s">
        <v>6636</v>
      </c>
      <c r="L8634" t="s">
        <v>6636</v>
      </c>
      <c r="M8634" t="s">
        <v>13828</v>
      </c>
      <c r="N8634" t="s">
        <v>6761</v>
      </c>
      <c r="O8634" t="s">
        <v>6762</v>
      </c>
      <c r="P8634">
        <v>1970000</v>
      </c>
      <c r="Q8634" t="s">
        <v>6867</v>
      </c>
      <c r="R8634" t="s">
        <v>6779</v>
      </c>
      <c r="S8634" s="12"/>
      <c r="T8634" s="13"/>
      <c r="U8634" t="s">
        <v>7486</v>
      </c>
    </row>
    <row r="8635" spans="1:21" x14ac:dyDescent="0.25">
      <c r="A8635" t="s">
        <v>6983</v>
      </c>
      <c r="B8635" s="12"/>
      <c r="C8635" t="s">
        <v>12563</v>
      </c>
      <c r="D8635" s="11">
        <v>46219</v>
      </c>
      <c r="E8635" t="s">
        <v>12564</v>
      </c>
      <c r="F8635" t="s">
        <v>6617</v>
      </c>
      <c r="G8635" t="s">
        <v>12080</v>
      </c>
      <c r="H8635" t="s">
        <v>172</v>
      </c>
      <c r="I8635" t="s">
        <v>55</v>
      </c>
      <c r="J8635" t="s">
        <v>44</v>
      </c>
      <c r="K8635" t="s">
        <v>6636</v>
      </c>
      <c r="L8635" t="s">
        <v>6636</v>
      </c>
      <c r="M8635" t="s">
        <v>13828</v>
      </c>
      <c r="N8635" t="s">
        <v>6761</v>
      </c>
      <c r="O8635" t="s">
        <v>6762</v>
      </c>
      <c r="P8635">
        <v>1970000</v>
      </c>
      <c r="Q8635" t="s">
        <v>6867</v>
      </c>
      <c r="R8635" t="s">
        <v>6779</v>
      </c>
      <c r="S8635" s="12"/>
      <c r="T8635" s="13"/>
      <c r="U8635" t="s">
        <v>7486</v>
      </c>
    </row>
    <row r="8636" spans="1:21" x14ac:dyDescent="0.25">
      <c r="A8636" t="s">
        <v>6983</v>
      </c>
      <c r="B8636" s="12"/>
      <c r="C8636" t="s">
        <v>12563</v>
      </c>
      <c r="D8636" s="11">
        <v>46219</v>
      </c>
      <c r="E8636" t="s">
        <v>12564</v>
      </c>
      <c r="F8636" t="s">
        <v>6617</v>
      </c>
      <c r="G8636" t="s">
        <v>12081</v>
      </c>
      <c r="H8636" t="s">
        <v>172</v>
      </c>
      <c r="I8636" t="s">
        <v>55</v>
      </c>
      <c r="J8636" t="s">
        <v>44</v>
      </c>
      <c r="K8636" t="s">
        <v>6636</v>
      </c>
      <c r="L8636" t="s">
        <v>6636</v>
      </c>
      <c r="M8636" t="s">
        <v>13828</v>
      </c>
      <c r="N8636" t="s">
        <v>6761</v>
      </c>
      <c r="O8636" t="s">
        <v>6762</v>
      </c>
      <c r="P8636">
        <v>1970000</v>
      </c>
      <c r="Q8636" t="s">
        <v>6867</v>
      </c>
      <c r="R8636" t="s">
        <v>6779</v>
      </c>
      <c r="S8636" s="12"/>
      <c r="T8636" s="13"/>
      <c r="U8636" t="s">
        <v>7486</v>
      </c>
    </row>
    <row r="8637" spans="1:21" x14ac:dyDescent="0.25">
      <c r="A8637" t="s">
        <v>6983</v>
      </c>
      <c r="B8637" s="12"/>
      <c r="C8637" t="s">
        <v>12563</v>
      </c>
      <c r="D8637" s="11">
        <v>46219</v>
      </c>
      <c r="E8637" t="s">
        <v>12564</v>
      </c>
      <c r="F8637" t="s">
        <v>6617</v>
      </c>
      <c r="G8637" t="s">
        <v>12120</v>
      </c>
      <c r="H8637" t="s">
        <v>172</v>
      </c>
      <c r="I8637" t="s">
        <v>55</v>
      </c>
      <c r="J8637" t="s">
        <v>44</v>
      </c>
      <c r="K8637" t="s">
        <v>6636</v>
      </c>
      <c r="L8637" t="s">
        <v>6636</v>
      </c>
      <c r="M8637" t="s">
        <v>13828</v>
      </c>
      <c r="N8637" t="s">
        <v>6761</v>
      </c>
      <c r="O8637" t="s">
        <v>6762</v>
      </c>
      <c r="P8637">
        <v>1970000</v>
      </c>
      <c r="Q8637" t="s">
        <v>6867</v>
      </c>
      <c r="R8637" t="s">
        <v>6779</v>
      </c>
      <c r="S8637" s="12"/>
      <c r="T8637" s="13"/>
      <c r="U8637" t="s">
        <v>7486</v>
      </c>
    </row>
    <row r="8638" spans="1:21" x14ac:dyDescent="0.25">
      <c r="A8638" t="s">
        <v>6983</v>
      </c>
      <c r="B8638" s="12"/>
      <c r="C8638" t="s">
        <v>12234</v>
      </c>
      <c r="D8638" s="11">
        <v>46200</v>
      </c>
      <c r="E8638" t="s">
        <v>12235</v>
      </c>
      <c r="F8638" t="s">
        <v>6617</v>
      </c>
      <c r="G8638" t="s">
        <v>12030</v>
      </c>
      <c r="H8638" t="s">
        <v>13829</v>
      </c>
      <c r="I8638" t="s">
        <v>55</v>
      </c>
      <c r="J8638" t="s">
        <v>44</v>
      </c>
      <c r="K8638" t="s">
        <v>6636</v>
      </c>
      <c r="L8638" t="s">
        <v>6636</v>
      </c>
      <c r="M8638" t="s">
        <v>6636</v>
      </c>
      <c r="N8638" t="s">
        <v>6636</v>
      </c>
      <c r="O8638" t="s">
        <v>6636</v>
      </c>
      <c r="P8638">
        <v>2282500</v>
      </c>
      <c r="Q8638" t="s">
        <v>6636</v>
      </c>
      <c r="R8638" t="s">
        <v>6636</v>
      </c>
      <c r="S8638" s="12"/>
      <c r="T8638" s="13"/>
      <c r="U8638" t="s">
        <v>6896</v>
      </c>
    </row>
    <row r="8639" spans="1:21" x14ac:dyDescent="0.25">
      <c r="A8639" t="s">
        <v>6983</v>
      </c>
      <c r="B8639" s="12"/>
      <c r="C8639" t="s">
        <v>12234</v>
      </c>
      <c r="D8639" s="11">
        <v>46200</v>
      </c>
      <c r="E8639" t="s">
        <v>12235</v>
      </c>
      <c r="F8639" t="s">
        <v>6617</v>
      </c>
      <c r="G8639" t="s">
        <v>8521</v>
      </c>
      <c r="H8639" t="s">
        <v>13829</v>
      </c>
      <c r="I8639" t="s">
        <v>55</v>
      </c>
      <c r="J8639" t="s">
        <v>44</v>
      </c>
      <c r="K8639" t="s">
        <v>6636</v>
      </c>
      <c r="L8639" t="s">
        <v>6636</v>
      </c>
      <c r="M8639" t="s">
        <v>6636</v>
      </c>
      <c r="N8639" t="s">
        <v>6636</v>
      </c>
      <c r="O8639" t="s">
        <v>6636</v>
      </c>
      <c r="P8639">
        <v>2282500</v>
      </c>
      <c r="Q8639" t="s">
        <v>6636</v>
      </c>
      <c r="R8639" t="s">
        <v>6636</v>
      </c>
      <c r="S8639" s="12"/>
      <c r="T8639" s="13">
        <v>19021</v>
      </c>
      <c r="U8639" t="s">
        <v>6896</v>
      </c>
    </row>
    <row r="8640" spans="1:21" x14ac:dyDescent="0.25">
      <c r="A8640" t="s">
        <v>6983</v>
      </c>
      <c r="B8640" s="12"/>
      <c r="C8640" t="s">
        <v>12234</v>
      </c>
      <c r="D8640" s="11">
        <v>46200</v>
      </c>
      <c r="E8640" t="s">
        <v>12235</v>
      </c>
      <c r="F8640" t="s">
        <v>6617</v>
      </c>
      <c r="G8640" t="s">
        <v>13830</v>
      </c>
      <c r="H8640" t="s">
        <v>13829</v>
      </c>
      <c r="I8640" t="s">
        <v>55</v>
      </c>
      <c r="J8640" t="s">
        <v>44</v>
      </c>
      <c r="K8640" t="s">
        <v>6636</v>
      </c>
      <c r="L8640" t="s">
        <v>6636</v>
      </c>
      <c r="M8640" t="s">
        <v>6636</v>
      </c>
      <c r="N8640" t="s">
        <v>6636</v>
      </c>
      <c r="O8640" t="s">
        <v>6636</v>
      </c>
      <c r="P8640">
        <v>2282500</v>
      </c>
      <c r="Q8640" t="s">
        <v>6636</v>
      </c>
      <c r="R8640" t="s">
        <v>6636</v>
      </c>
      <c r="S8640" s="12"/>
      <c r="T8640" s="13"/>
      <c r="U8640" t="s">
        <v>6896</v>
      </c>
    </row>
    <row r="8641" spans="1:21" x14ac:dyDescent="0.25">
      <c r="A8641" t="s">
        <v>6983</v>
      </c>
      <c r="B8641" s="12"/>
      <c r="C8641" t="s">
        <v>12234</v>
      </c>
      <c r="D8641" s="11">
        <v>46200</v>
      </c>
      <c r="E8641" t="s">
        <v>12235</v>
      </c>
      <c r="F8641" t="s">
        <v>6617</v>
      </c>
      <c r="G8641" t="s">
        <v>12054</v>
      </c>
      <c r="H8641" t="s">
        <v>13829</v>
      </c>
      <c r="I8641" t="s">
        <v>55</v>
      </c>
      <c r="J8641" t="s">
        <v>44</v>
      </c>
      <c r="K8641" t="s">
        <v>6636</v>
      </c>
      <c r="L8641" t="s">
        <v>6636</v>
      </c>
      <c r="M8641" t="s">
        <v>6636</v>
      </c>
      <c r="N8641" t="s">
        <v>6636</v>
      </c>
      <c r="O8641" t="s">
        <v>6636</v>
      </c>
      <c r="P8641">
        <v>2282500</v>
      </c>
      <c r="Q8641" t="s">
        <v>6636</v>
      </c>
      <c r="R8641" t="s">
        <v>6636</v>
      </c>
      <c r="S8641" s="12"/>
      <c r="T8641" s="13"/>
      <c r="U8641" t="s">
        <v>6896</v>
      </c>
    </row>
    <row r="8642" spans="1:21" x14ac:dyDescent="0.25">
      <c r="A8642" t="s">
        <v>6983</v>
      </c>
      <c r="B8642" s="12"/>
      <c r="C8642" t="s">
        <v>12234</v>
      </c>
      <c r="D8642" s="11">
        <v>46200</v>
      </c>
      <c r="E8642" t="s">
        <v>12235</v>
      </c>
      <c r="F8642" t="s">
        <v>6617</v>
      </c>
      <c r="G8642" t="s">
        <v>12055</v>
      </c>
      <c r="H8642" t="s">
        <v>13829</v>
      </c>
      <c r="I8642" t="s">
        <v>55</v>
      </c>
      <c r="J8642" t="s">
        <v>44</v>
      </c>
      <c r="K8642" t="s">
        <v>6636</v>
      </c>
      <c r="L8642" t="s">
        <v>6636</v>
      </c>
      <c r="M8642" t="s">
        <v>6636</v>
      </c>
      <c r="N8642" t="s">
        <v>6636</v>
      </c>
      <c r="O8642" t="s">
        <v>6636</v>
      </c>
      <c r="P8642">
        <v>2282500</v>
      </c>
      <c r="Q8642" t="s">
        <v>6636</v>
      </c>
      <c r="R8642" t="s">
        <v>6636</v>
      </c>
      <c r="S8642" s="12"/>
      <c r="T8642" s="13"/>
      <c r="U8642" t="s">
        <v>6896</v>
      </c>
    </row>
    <row r="8643" spans="1:21" x14ac:dyDescent="0.25">
      <c r="A8643" t="s">
        <v>6983</v>
      </c>
      <c r="B8643" s="12"/>
      <c r="C8643" t="s">
        <v>12234</v>
      </c>
      <c r="D8643" s="11">
        <v>46200</v>
      </c>
      <c r="E8643" t="s">
        <v>12235</v>
      </c>
      <c r="F8643" t="s">
        <v>6617</v>
      </c>
      <c r="G8643" t="s">
        <v>12056</v>
      </c>
      <c r="H8643" t="s">
        <v>13829</v>
      </c>
      <c r="I8643" t="s">
        <v>55</v>
      </c>
      <c r="J8643" t="s">
        <v>44</v>
      </c>
      <c r="K8643" t="s">
        <v>6636</v>
      </c>
      <c r="L8643" t="s">
        <v>6636</v>
      </c>
      <c r="M8643" t="s">
        <v>6636</v>
      </c>
      <c r="N8643" t="s">
        <v>6636</v>
      </c>
      <c r="O8643" t="s">
        <v>6636</v>
      </c>
      <c r="P8643">
        <v>2282500</v>
      </c>
      <c r="Q8643" t="s">
        <v>6636</v>
      </c>
      <c r="R8643" t="s">
        <v>6636</v>
      </c>
      <c r="S8643" s="12"/>
      <c r="T8643" s="13"/>
      <c r="U8643" t="s">
        <v>6896</v>
      </c>
    </row>
    <row r="8644" spans="1:21" x14ac:dyDescent="0.25">
      <c r="A8644" t="s">
        <v>6983</v>
      </c>
      <c r="B8644" s="12"/>
      <c r="C8644" t="s">
        <v>12234</v>
      </c>
      <c r="D8644" s="11">
        <v>46200</v>
      </c>
      <c r="E8644" t="s">
        <v>12235</v>
      </c>
      <c r="F8644" t="s">
        <v>6617</v>
      </c>
      <c r="G8644" t="s">
        <v>12057</v>
      </c>
      <c r="H8644" t="s">
        <v>13829</v>
      </c>
      <c r="I8644" t="s">
        <v>55</v>
      </c>
      <c r="J8644" t="s">
        <v>44</v>
      </c>
      <c r="K8644" t="s">
        <v>6636</v>
      </c>
      <c r="L8644" t="s">
        <v>6636</v>
      </c>
      <c r="M8644" t="s">
        <v>6636</v>
      </c>
      <c r="N8644" t="s">
        <v>6636</v>
      </c>
      <c r="O8644" t="s">
        <v>6636</v>
      </c>
      <c r="P8644">
        <v>2282500</v>
      </c>
      <c r="Q8644" t="s">
        <v>6636</v>
      </c>
      <c r="R8644" t="s">
        <v>6636</v>
      </c>
      <c r="S8644" s="12"/>
      <c r="T8644" s="13"/>
      <c r="U8644" t="s">
        <v>6896</v>
      </c>
    </row>
    <row r="8645" spans="1:21" x14ac:dyDescent="0.25">
      <c r="A8645" t="s">
        <v>6983</v>
      </c>
      <c r="B8645" s="12"/>
      <c r="C8645" t="s">
        <v>12234</v>
      </c>
      <c r="D8645" s="11">
        <v>46200</v>
      </c>
      <c r="E8645" t="s">
        <v>12235</v>
      </c>
      <c r="F8645" t="s">
        <v>6617</v>
      </c>
      <c r="G8645" t="s">
        <v>12058</v>
      </c>
      <c r="H8645" t="s">
        <v>13829</v>
      </c>
      <c r="I8645" t="s">
        <v>55</v>
      </c>
      <c r="J8645" t="s">
        <v>44</v>
      </c>
      <c r="K8645" t="s">
        <v>6636</v>
      </c>
      <c r="L8645" t="s">
        <v>6636</v>
      </c>
      <c r="M8645" t="s">
        <v>6636</v>
      </c>
      <c r="N8645" t="s">
        <v>6636</v>
      </c>
      <c r="O8645" t="s">
        <v>6636</v>
      </c>
      <c r="P8645">
        <v>2282500</v>
      </c>
      <c r="Q8645" t="s">
        <v>6636</v>
      </c>
      <c r="R8645" t="s">
        <v>6636</v>
      </c>
      <c r="S8645" s="12"/>
      <c r="T8645" s="13"/>
      <c r="U8645" t="s">
        <v>6896</v>
      </c>
    </row>
    <row r="8646" spans="1:21" x14ac:dyDescent="0.25">
      <c r="A8646" t="s">
        <v>6983</v>
      </c>
      <c r="B8646" s="12"/>
      <c r="C8646" t="s">
        <v>12234</v>
      </c>
      <c r="D8646" s="11">
        <v>46200</v>
      </c>
      <c r="E8646" t="s">
        <v>12235</v>
      </c>
      <c r="F8646" t="s">
        <v>6617</v>
      </c>
      <c r="G8646" t="s">
        <v>12059</v>
      </c>
      <c r="H8646" t="s">
        <v>13829</v>
      </c>
      <c r="I8646" t="s">
        <v>55</v>
      </c>
      <c r="J8646" t="s">
        <v>44</v>
      </c>
      <c r="K8646" t="s">
        <v>6636</v>
      </c>
      <c r="L8646" t="s">
        <v>6636</v>
      </c>
      <c r="M8646" t="s">
        <v>6636</v>
      </c>
      <c r="N8646" t="s">
        <v>6636</v>
      </c>
      <c r="O8646" t="s">
        <v>6636</v>
      </c>
      <c r="P8646">
        <v>2282500</v>
      </c>
      <c r="Q8646" t="s">
        <v>6636</v>
      </c>
      <c r="R8646" t="s">
        <v>6636</v>
      </c>
      <c r="S8646" s="12"/>
      <c r="T8646" s="13"/>
      <c r="U8646" t="s">
        <v>6896</v>
      </c>
    </row>
    <row r="8647" spans="1:21" x14ac:dyDescent="0.25">
      <c r="A8647" t="s">
        <v>6637</v>
      </c>
      <c r="B8647" s="12">
        <v>41792</v>
      </c>
      <c r="C8647" t="s">
        <v>13831</v>
      </c>
      <c r="D8647" s="11">
        <v>46184.332071759301</v>
      </c>
      <c r="E8647" t="s">
        <v>13832</v>
      </c>
      <c r="F8647" t="s">
        <v>6353</v>
      </c>
      <c r="G8647" t="s">
        <v>13833</v>
      </c>
      <c r="H8647" t="s">
        <v>6535</v>
      </c>
      <c r="I8647" t="s">
        <v>55</v>
      </c>
      <c r="J8647" t="s">
        <v>643</v>
      </c>
      <c r="K8647" t="s">
        <v>13834</v>
      </c>
      <c r="L8647" t="s">
        <v>13835</v>
      </c>
      <c r="M8647" t="s">
        <v>13836</v>
      </c>
      <c r="N8647" t="s">
        <v>7365</v>
      </c>
      <c r="O8647" t="s">
        <v>7366</v>
      </c>
      <c r="P8647">
        <v>1379999</v>
      </c>
      <c r="Q8647" t="s">
        <v>6636</v>
      </c>
      <c r="R8647" t="s">
        <v>6636</v>
      </c>
      <c r="S8647" s="12"/>
      <c r="T8647" s="13"/>
      <c r="U8647" t="s">
        <v>11474</v>
      </c>
    </row>
    <row r="8648" spans="1:21" x14ac:dyDescent="0.25">
      <c r="A8648" t="s">
        <v>6637</v>
      </c>
      <c r="B8648" s="12">
        <v>41792</v>
      </c>
      <c r="C8648" t="s">
        <v>13831</v>
      </c>
      <c r="D8648" s="11">
        <v>46184.332071759301</v>
      </c>
      <c r="E8648" t="s">
        <v>13832</v>
      </c>
      <c r="F8648" t="s">
        <v>6353</v>
      </c>
      <c r="G8648" t="s">
        <v>13837</v>
      </c>
      <c r="H8648" t="s">
        <v>6535</v>
      </c>
      <c r="I8648" t="s">
        <v>55</v>
      </c>
      <c r="J8648" t="s">
        <v>643</v>
      </c>
      <c r="K8648" t="s">
        <v>13834</v>
      </c>
      <c r="L8648" t="s">
        <v>13835</v>
      </c>
      <c r="M8648" t="s">
        <v>13836</v>
      </c>
      <c r="N8648" t="s">
        <v>7365</v>
      </c>
      <c r="O8648" t="s">
        <v>7366</v>
      </c>
      <c r="P8648">
        <v>1379999</v>
      </c>
      <c r="Q8648" t="s">
        <v>6636</v>
      </c>
      <c r="R8648" t="s">
        <v>6636</v>
      </c>
      <c r="S8648" s="12"/>
      <c r="T8648" s="13"/>
      <c r="U8648" t="s">
        <v>11474</v>
      </c>
    </row>
    <row r="8649" spans="1:21" x14ac:dyDescent="0.25">
      <c r="A8649" t="s">
        <v>6637</v>
      </c>
      <c r="B8649" s="12">
        <v>41581</v>
      </c>
      <c r="C8649" t="s">
        <v>13838</v>
      </c>
      <c r="D8649" s="11">
        <v>46185.313194444403</v>
      </c>
      <c r="E8649" t="s">
        <v>13839</v>
      </c>
      <c r="F8649" t="s">
        <v>6353</v>
      </c>
      <c r="G8649" t="s">
        <v>13833</v>
      </c>
      <c r="H8649" t="s">
        <v>6535</v>
      </c>
      <c r="I8649" t="s">
        <v>65</v>
      </c>
      <c r="J8649" t="s">
        <v>132</v>
      </c>
      <c r="K8649" t="s">
        <v>13840</v>
      </c>
      <c r="L8649" t="s">
        <v>13841</v>
      </c>
      <c r="M8649" t="s">
        <v>13842</v>
      </c>
      <c r="N8649" t="s">
        <v>7365</v>
      </c>
      <c r="O8649" t="s">
        <v>7366</v>
      </c>
      <c r="P8649">
        <v>800000</v>
      </c>
      <c r="Q8649" t="s">
        <v>6636</v>
      </c>
      <c r="R8649" t="s">
        <v>6636</v>
      </c>
      <c r="S8649" s="12"/>
      <c r="T8649" s="13"/>
      <c r="U8649" t="s">
        <v>9612</v>
      </c>
    </row>
    <row r="8650" spans="1:21" x14ac:dyDescent="0.25">
      <c r="A8650" t="s">
        <v>6637</v>
      </c>
      <c r="B8650" s="12">
        <v>41581</v>
      </c>
      <c r="C8650" t="s">
        <v>13838</v>
      </c>
      <c r="D8650" s="11">
        <v>46185.313194444403</v>
      </c>
      <c r="E8650" t="s">
        <v>13839</v>
      </c>
      <c r="F8650" t="s">
        <v>6353</v>
      </c>
      <c r="G8650" t="s">
        <v>13837</v>
      </c>
      <c r="H8650" t="s">
        <v>6535</v>
      </c>
      <c r="I8650" t="s">
        <v>65</v>
      </c>
      <c r="J8650" t="s">
        <v>132</v>
      </c>
      <c r="K8650" t="s">
        <v>13840</v>
      </c>
      <c r="L8650" t="s">
        <v>13841</v>
      </c>
      <c r="M8650" t="s">
        <v>13842</v>
      </c>
      <c r="N8650" t="s">
        <v>7365</v>
      </c>
      <c r="O8650" t="s">
        <v>7366</v>
      </c>
      <c r="P8650">
        <v>800000</v>
      </c>
      <c r="Q8650" t="s">
        <v>6636</v>
      </c>
      <c r="R8650" t="s">
        <v>6636</v>
      </c>
      <c r="S8650" s="12"/>
      <c r="T8650" s="13"/>
      <c r="U8650" t="s">
        <v>9612</v>
      </c>
    </row>
    <row r="8651" spans="1:21" x14ac:dyDescent="0.25">
      <c r="A8651" t="s">
        <v>6619</v>
      </c>
      <c r="B8651" s="12">
        <v>41581</v>
      </c>
      <c r="C8651" t="s">
        <v>13838</v>
      </c>
      <c r="D8651" s="11">
        <v>46185.406736111101</v>
      </c>
      <c r="E8651" t="s">
        <v>13839</v>
      </c>
      <c r="F8651" t="s">
        <v>6353</v>
      </c>
      <c r="G8651" t="s">
        <v>13833</v>
      </c>
      <c r="H8651" t="s">
        <v>6535</v>
      </c>
      <c r="I8651" t="s">
        <v>65</v>
      </c>
      <c r="J8651" t="s">
        <v>132</v>
      </c>
      <c r="K8651" t="s">
        <v>13840</v>
      </c>
      <c r="L8651" t="s">
        <v>13841</v>
      </c>
      <c r="M8651" t="s">
        <v>13842</v>
      </c>
      <c r="N8651" t="s">
        <v>7365</v>
      </c>
      <c r="O8651" t="s">
        <v>7366</v>
      </c>
      <c r="P8651">
        <v>800000</v>
      </c>
      <c r="Q8651" t="s">
        <v>6636</v>
      </c>
      <c r="R8651" t="s">
        <v>6636</v>
      </c>
      <c r="S8651" s="12"/>
      <c r="T8651" s="13"/>
      <c r="U8651" t="s">
        <v>9612</v>
      </c>
    </row>
    <row r="8652" spans="1:21" x14ac:dyDescent="0.25">
      <c r="A8652" t="s">
        <v>6619</v>
      </c>
      <c r="B8652" s="12">
        <v>41581</v>
      </c>
      <c r="C8652" t="s">
        <v>13838</v>
      </c>
      <c r="D8652" s="11">
        <v>46185.406736111101</v>
      </c>
      <c r="E8652" t="s">
        <v>13839</v>
      </c>
      <c r="F8652" t="s">
        <v>6353</v>
      </c>
      <c r="G8652" t="s">
        <v>13837</v>
      </c>
      <c r="H8652" t="s">
        <v>6535</v>
      </c>
      <c r="I8652" t="s">
        <v>65</v>
      </c>
      <c r="J8652" t="s">
        <v>132</v>
      </c>
      <c r="K8652" t="s">
        <v>13840</v>
      </c>
      <c r="L8652" t="s">
        <v>13841</v>
      </c>
      <c r="M8652" t="s">
        <v>13842</v>
      </c>
      <c r="N8652" t="s">
        <v>7365</v>
      </c>
      <c r="O8652" t="s">
        <v>7366</v>
      </c>
      <c r="P8652">
        <v>800000</v>
      </c>
      <c r="Q8652" t="s">
        <v>6636</v>
      </c>
      <c r="R8652" t="s">
        <v>6636</v>
      </c>
      <c r="S8652" s="12"/>
      <c r="T8652" s="13"/>
      <c r="U8652" t="s">
        <v>9612</v>
      </c>
    </row>
    <row r="8653" spans="1:21" x14ac:dyDescent="0.25">
      <c r="A8653" t="s">
        <v>6619</v>
      </c>
      <c r="B8653" s="12">
        <v>41792</v>
      </c>
      <c r="C8653" t="s">
        <v>13831</v>
      </c>
      <c r="D8653" s="11">
        <v>46188.455949074101</v>
      </c>
      <c r="E8653" t="s">
        <v>13832</v>
      </c>
      <c r="F8653" t="s">
        <v>6353</v>
      </c>
      <c r="G8653" t="s">
        <v>13833</v>
      </c>
      <c r="H8653" t="s">
        <v>6535</v>
      </c>
      <c r="I8653" t="s">
        <v>55</v>
      </c>
      <c r="J8653" t="s">
        <v>643</v>
      </c>
      <c r="K8653" t="s">
        <v>13834</v>
      </c>
      <c r="L8653" t="s">
        <v>13835</v>
      </c>
      <c r="M8653" t="s">
        <v>13836</v>
      </c>
      <c r="N8653" t="s">
        <v>7365</v>
      </c>
      <c r="O8653" t="s">
        <v>7366</v>
      </c>
      <c r="P8653">
        <v>1379999</v>
      </c>
      <c r="Q8653" t="s">
        <v>6636</v>
      </c>
      <c r="R8653" t="s">
        <v>6636</v>
      </c>
      <c r="S8653" s="12"/>
      <c r="T8653" s="13"/>
      <c r="U8653" t="s">
        <v>11474</v>
      </c>
    </row>
    <row r="8654" spans="1:21" x14ac:dyDescent="0.25">
      <c r="A8654" t="s">
        <v>6619</v>
      </c>
      <c r="B8654" s="12">
        <v>41792</v>
      </c>
      <c r="C8654" t="s">
        <v>13831</v>
      </c>
      <c r="D8654" s="11">
        <v>46188.455949074101</v>
      </c>
      <c r="E8654" t="s">
        <v>13832</v>
      </c>
      <c r="F8654" t="s">
        <v>6353</v>
      </c>
      <c r="G8654" t="s">
        <v>13837</v>
      </c>
      <c r="H8654" t="s">
        <v>6535</v>
      </c>
      <c r="I8654" t="s">
        <v>55</v>
      </c>
      <c r="J8654" t="s">
        <v>643</v>
      </c>
      <c r="K8654" t="s">
        <v>13834</v>
      </c>
      <c r="L8654" t="s">
        <v>13835</v>
      </c>
      <c r="M8654" t="s">
        <v>13836</v>
      </c>
      <c r="N8654" t="s">
        <v>7365</v>
      </c>
      <c r="O8654" t="s">
        <v>7366</v>
      </c>
      <c r="P8654">
        <v>1379999</v>
      </c>
      <c r="Q8654" t="s">
        <v>6636</v>
      </c>
      <c r="R8654" t="s">
        <v>6636</v>
      </c>
      <c r="S8654" s="12"/>
      <c r="T8654" s="13"/>
      <c r="U8654" t="s">
        <v>11474</v>
      </c>
    </row>
    <row r="8655" spans="1:21" x14ac:dyDescent="0.25">
      <c r="A8655" t="s">
        <v>6637</v>
      </c>
      <c r="B8655" s="12">
        <v>41925</v>
      </c>
      <c r="C8655" t="s">
        <v>13843</v>
      </c>
      <c r="D8655" s="11">
        <v>46174.7827314815</v>
      </c>
      <c r="E8655" t="s">
        <v>13844</v>
      </c>
      <c r="F8655" t="s">
        <v>6617</v>
      </c>
      <c r="G8655" t="s">
        <v>8627</v>
      </c>
      <c r="H8655" t="s">
        <v>6354</v>
      </c>
      <c r="I8655" t="s">
        <v>55</v>
      </c>
      <c r="J8655" t="s">
        <v>732</v>
      </c>
      <c r="K8655" t="s">
        <v>13845</v>
      </c>
      <c r="L8655" t="s">
        <v>13846</v>
      </c>
      <c r="M8655" t="s">
        <v>13847</v>
      </c>
      <c r="N8655" t="s">
        <v>7001</v>
      </c>
      <c r="O8655" t="s">
        <v>7007</v>
      </c>
      <c r="P8655">
        <v>1063000</v>
      </c>
      <c r="Q8655" t="s">
        <v>6636</v>
      </c>
      <c r="R8655" t="s">
        <v>6636</v>
      </c>
      <c r="S8655" s="12"/>
      <c r="T8655" s="13"/>
      <c r="U8655" t="s">
        <v>6636</v>
      </c>
    </row>
    <row r="8656" spans="1:21" x14ac:dyDescent="0.25">
      <c r="A8656" t="s">
        <v>6637</v>
      </c>
      <c r="B8656" s="12">
        <v>83850</v>
      </c>
      <c r="C8656" t="s">
        <v>13843</v>
      </c>
      <c r="D8656" s="11">
        <v>46174.7827314815</v>
      </c>
      <c r="E8656" t="s">
        <v>13844</v>
      </c>
      <c r="F8656" t="s">
        <v>6617</v>
      </c>
      <c r="G8656" t="s">
        <v>7567</v>
      </c>
      <c r="H8656" t="s">
        <v>6354</v>
      </c>
      <c r="I8656" t="s">
        <v>55</v>
      </c>
      <c r="J8656" t="s">
        <v>732</v>
      </c>
      <c r="K8656" t="s">
        <v>13845</v>
      </c>
      <c r="L8656" t="s">
        <v>13846</v>
      </c>
      <c r="M8656" t="s">
        <v>13847</v>
      </c>
      <c r="N8656" t="s">
        <v>7001</v>
      </c>
      <c r="O8656" t="s">
        <v>7007</v>
      </c>
      <c r="P8656">
        <v>2126000</v>
      </c>
      <c r="Q8656" t="s">
        <v>6636</v>
      </c>
      <c r="R8656" t="s">
        <v>6636</v>
      </c>
      <c r="S8656" s="12"/>
      <c r="T8656" s="13"/>
      <c r="U8656" t="s">
        <v>6636</v>
      </c>
    </row>
    <row r="8657" spans="1:21" x14ac:dyDescent="0.25">
      <c r="A8657" t="s">
        <v>6637</v>
      </c>
      <c r="B8657" s="12">
        <v>41925</v>
      </c>
      <c r="C8657" t="s">
        <v>13843</v>
      </c>
      <c r="D8657" s="11">
        <v>46174.7827314815</v>
      </c>
      <c r="E8657" t="s">
        <v>13844</v>
      </c>
      <c r="F8657" t="s">
        <v>6617</v>
      </c>
      <c r="G8657" t="s">
        <v>8630</v>
      </c>
      <c r="H8657" t="s">
        <v>6354</v>
      </c>
      <c r="I8657" t="s">
        <v>55</v>
      </c>
      <c r="J8657" t="s">
        <v>732</v>
      </c>
      <c r="K8657" t="s">
        <v>13845</v>
      </c>
      <c r="L8657" t="s">
        <v>13846</v>
      </c>
      <c r="M8657" t="s">
        <v>13847</v>
      </c>
      <c r="N8657" t="s">
        <v>7001</v>
      </c>
      <c r="O8657" t="s">
        <v>7007</v>
      </c>
      <c r="P8657">
        <v>1063000</v>
      </c>
      <c r="Q8657" t="s">
        <v>6636</v>
      </c>
      <c r="R8657" t="s">
        <v>6636</v>
      </c>
      <c r="S8657" s="12"/>
      <c r="T8657" s="13"/>
      <c r="U8657" t="s">
        <v>6636</v>
      </c>
    </row>
    <row r="8658" spans="1:21" x14ac:dyDescent="0.25">
      <c r="A8658" t="s">
        <v>6637</v>
      </c>
      <c r="B8658" s="12">
        <v>41925</v>
      </c>
      <c r="C8658" t="s">
        <v>13843</v>
      </c>
      <c r="D8658" s="11">
        <v>46174.7827314815</v>
      </c>
      <c r="E8658" t="s">
        <v>13844</v>
      </c>
      <c r="F8658" t="s">
        <v>6617</v>
      </c>
      <c r="G8658" t="s">
        <v>8633</v>
      </c>
      <c r="H8658" t="s">
        <v>6354</v>
      </c>
      <c r="I8658" t="s">
        <v>55</v>
      </c>
      <c r="J8658" t="s">
        <v>732</v>
      </c>
      <c r="K8658" t="s">
        <v>13845</v>
      </c>
      <c r="L8658" t="s">
        <v>13846</v>
      </c>
      <c r="M8658" t="s">
        <v>13847</v>
      </c>
      <c r="N8658" t="s">
        <v>7001</v>
      </c>
      <c r="O8658" t="s">
        <v>7007</v>
      </c>
      <c r="P8658">
        <v>1063000</v>
      </c>
      <c r="Q8658" t="s">
        <v>6636</v>
      </c>
      <c r="R8658" t="s">
        <v>6636</v>
      </c>
      <c r="S8658" s="12"/>
      <c r="T8658" s="13"/>
      <c r="U8658" t="s">
        <v>6636</v>
      </c>
    </row>
    <row r="8659" spans="1:21" x14ac:dyDescent="0.25">
      <c r="A8659" t="s">
        <v>6619</v>
      </c>
      <c r="B8659" s="12">
        <v>41105</v>
      </c>
      <c r="C8659" t="s">
        <v>9112</v>
      </c>
      <c r="D8659" s="11">
        <v>46175.5998958333</v>
      </c>
      <c r="E8659" t="s">
        <v>9113</v>
      </c>
      <c r="F8659" t="s">
        <v>6617</v>
      </c>
      <c r="G8659" t="s">
        <v>8627</v>
      </c>
      <c r="H8659" t="s">
        <v>6354</v>
      </c>
      <c r="I8659" t="s">
        <v>55</v>
      </c>
      <c r="J8659" t="s">
        <v>44</v>
      </c>
      <c r="K8659" t="s">
        <v>13848</v>
      </c>
      <c r="L8659" t="s">
        <v>13849</v>
      </c>
      <c r="M8659" t="s">
        <v>13850</v>
      </c>
      <c r="N8659" t="s">
        <v>6787</v>
      </c>
      <c r="O8659" t="s">
        <v>6835</v>
      </c>
      <c r="P8659">
        <v>3199000</v>
      </c>
      <c r="Q8659" t="s">
        <v>6867</v>
      </c>
      <c r="R8659" t="s">
        <v>6779</v>
      </c>
      <c r="S8659" s="12"/>
      <c r="T8659" s="13"/>
      <c r="U8659" t="s">
        <v>6636</v>
      </c>
    </row>
    <row r="8660" spans="1:21" x14ac:dyDescent="0.25">
      <c r="A8660" t="s">
        <v>6619</v>
      </c>
      <c r="B8660" s="12">
        <v>41105</v>
      </c>
      <c r="C8660" t="s">
        <v>9112</v>
      </c>
      <c r="D8660" s="11">
        <v>46175.5998958333</v>
      </c>
      <c r="E8660" t="s">
        <v>9113</v>
      </c>
      <c r="F8660" t="s">
        <v>6617</v>
      </c>
      <c r="G8660" t="s">
        <v>9115</v>
      </c>
      <c r="H8660" t="s">
        <v>6354</v>
      </c>
      <c r="I8660" t="s">
        <v>55</v>
      </c>
      <c r="J8660" t="s">
        <v>44</v>
      </c>
      <c r="K8660" t="s">
        <v>13848</v>
      </c>
      <c r="L8660" t="s">
        <v>13849</v>
      </c>
      <c r="M8660" t="s">
        <v>13850</v>
      </c>
      <c r="N8660" t="s">
        <v>6787</v>
      </c>
      <c r="O8660" t="s">
        <v>6835</v>
      </c>
      <c r="P8660">
        <v>3199000</v>
      </c>
      <c r="Q8660" t="s">
        <v>6867</v>
      </c>
      <c r="R8660" t="s">
        <v>6779</v>
      </c>
      <c r="S8660" s="12"/>
      <c r="T8660" s="13"/>
      <c r="U8660" t="s">
        <v>6636</v>
      </c>
    </row>
    <row r="8661" spans="1:21" x14ac:dyDescent="0.25">
      <c r="A8661" t="s">
        <v>6619</v>
      </c>
      <c r="B8661" s="12">
        <v>82210</v>
      </c>
      <c r="C8661" t="s">
        <v>9112</v>
      </c>
      <c r="D8661" s="11">
        <v>46175.5998958333</v>
      </c>
      <c r="E8661" t="s">
        <v>9113</v>
      </c>
      <c r="F8661" t="s">
        <v>6617</v>
      </c>
      <c r="G8661" t="s">
        <v>7567</v>
      </c>
      <c r="H8661" t="s">
        <v>6354</v>
      </c>
      <c r="I8661" t="s">
        <v>55</v>
      </c>
      <c r="J8661" t="s">
        <v>44</v>
      </c>
      <c r="K8661" t="s">
        <v>13848</v>
      </c>
      <c r="L8661" t="s">
        <v>13849</v>
      </c>
      <c r="M8661" t="s">
        <v>13850</v>
      </c>
      <c r="N8661" t="s">
        <v>6787</v>
      </c>
      <c r="O8661" t="s">
        <v>6835</v>
      </c>
      <c r="P8661">
        <v>6398000</v>
      </c>
      <c r="Q8661" t="s">
        <v>6867</v>
      </c>
      <c r="R8661" t="s">
        <v>6779</v>
      </c>
      <c r="S8661" s="12"/>
      <c r="T8661" s="13"/>
      <c r="U8661" t="s">
        <v>6636</v>
      </c>
    </row>
    <row r="8662" spans="1:21" x14ac:dyDescent="0.25">
      <c r="A8662" t="s">
        <v>6619</v>
      </c>
      <c r="B8662" s="12">
        <v>41105</v>
      </c>
      <c r="C8662" t="s">
        <v>9112</v>
      </c>
      <c r="D8662" s="11">
        <v>46175.5998958333</v>
      </c>
      <c r="E8662" t="s">
        <v>9113</v>
      </c>
      <c r="F8662" t="s">
        <v>6617</v>
      </c>
      <c r="G8662" t="s">
        <v>8633</v>
      </c>
      <c r="H8662" t="s">
        <v>6354</v>
      </c>
      <c r="I8662" t="s">
        <v>55</v>
      </c>
      <c r="J8662" t="s">
        <v>44</v>
      </c>
      <c r="K8662" t="s">
        <v>13848</v>
      </c>
      <c r="L8662" t="s">
        <v>13849</v>
      </c>
      <c r="M8662" t="s">
        <v>13850</v>
      </c>
      <c r="N8662" t="s">
        <v>6787</v>
      </c>
      <c r="O8662" t="s">
        <v>6835</v>
      </c>
      <c r="P8662">
        <v>3199000</v>
      </c>
      <c r="Q8662" t="s">
        <v>6867</v>
      </c>
      <c r="R8662" t="s">
        <v>6779</v>
      </c>
      <c r="S8662" s="12"/>
      <c r="T8662" s="13"/>
      <c r="U8662" t="s">
        <v>6636</v>
      </c>
    </row>
    <row r="8663" spans="1:21" x14ac:dyDescent="0.25">
      <c r="A8663" t="s">
        <v>6637</v>
      </c>
      <c r="B8663" s="12">
        <v>41136</v>
      </c>
      <c r="C8663" t="s">
        <v>13851</v>
      </c>
      <c r="D8663" s="11">
        <v>46176.477141203701</v>
      </c>
      <c r="E8663" t="s">
        <v>13852</v>
      </c>
      <c r="F8663" t="s">
        <v>6617</v>
      </c>
      <c r="G8663" t="s">
        <v>13853</v>
      </c>
      <c r="H8663" t="s">
        <v>6354</v>
      </c>
      <c r="I8663" t="s">
        <v>65</v>
      </c>
      <c r="J8663" t="s">
        <v>67</v>
      </c>
      <c r="K8663" t="s">
        <v>13854</v>
      </c>
      <c r="L8663" t="s">
        <v>13855</v>
      </c>
      <c r="M8663" t="s">
        <v>13856</v>
      </c>
      <c r="N8663" t="s">
        <v>6787</v>
      </c>
      <c r="O8663" t="s">
        <v>6835</v>
      </c>
      <c r="P8663">
        <v>3630255</v>
      </c>
      <c r="Q8663" t="s">
        <v>6636</v>
      </c>
      <c r="R8663" t="s">
        <v>6636</v>
      </c>
      <c r="S8663" s="12"/>
      <c r="T8663" s="13"/>
      <c r="U8663" t="s">
        <v>6636</v>
      </c>
    </row>
    <row r="8664" spans="1:21" x14ac:dyDescent="0.25">
      <c r="A8664" t="s">
        <v>6637</v>
      </c>
      <c r="B8664" s="12">
        <v>41136</v>
      </c>
      <c r="C8664" t="s">
        <v>13851</v>
      </c>
      <c r="D8664" s="11">
        <v>46176.477141203701</v>
      </c>
      <c r="E8664" t="s">
        <v>13852</v>
      </c>
      <c r="F8664" t="s">
        <v>6617</v>
      </c>
      <c r="G8664" t="s">
        <v>13857</v>
      </c>
      <c r="H8664" t="s">
        <v>6354</v>
      </c>
      <c r="I8664" t="s">
        <v>65</v>
      </c>
      <c r="J8664" t="s">
        <v>67</v>
      </c>
      <c r="K8664" t="s">
        <v>13854</v>
      </c>
      <c r="L8664" t="s">
        <v>13855</v>
      </c>
      <c r="M8664" t="s">
        <v>13856</v>
      </c>
      <c r="N8664" t="s">
        <v>6787</v>
      </c>
      <c r="O8664" t="s">
        <v>6835</v>
      </c>
      <c r="P8664">
        <v>3630255</v>
      </c>
      <c r="Q8664" t="s">
        <v>6636</v>
      </c>
      <c r="R8664" t="s">
        <v>6636</v>
      </c>
      <c r="S8664" s="12"/>
      <c r="T8664" s="13"/>
      <c r="U8664" t="s">
        <v>6636</v>
      </c>
    </row>
    <row r="8665" spans="1:21" x14ac:dyDescent="0.25">
      <c r="A8665" t="s">
        <v>6637</v>
      </c>
      <c r="B8665" s="12">
        <v>41136</v>
      </c>
      <c r="C8665" t="s">
        <v>13851</v>
      </c>
      <c r="D8665" s="11">
        <v>46176.477141203701</v>
      </c>
      <c r="E8665" t="s">
        <v>13852</v>
      </c>
      <c r="F8665" t="s">
        <v>6617</v>
      </c>
      <c r="G8665" t="s">
        <v>8627</v>
      </c>
      <c r="H8665" t="s">
        <v>6354</v>
      </c>
      <c r="I8665" t="s">
        <v>65</v>
      </c>
      <c r="J8665" t="s">
        <v>67</v>
      </c>
      <c r="K8665" t="s">
        <v>13854</v>
      </c>
      <c r="L8665" t="s">
        <v>13855</v>
      </c>
      <c r="M8665" t="s">
        <v>13856</v>
      </c>
      <c r="N8665" t="s">
        <v>6787</v>
      </c>
      <c r="O8665" t="s">
        <v>6835</v>
      </c>
      <c r="P8665">
        <v>3630255</v>
      </c>
      <c r="Q8665" t="s">
        <v>6636</v>
      </c>
      <c r="R8665" t="s">
        <v>6636</v>
      </c>
      <c r="S8665" s="12"/>
      <c r="T8665" s="13"/>
      <c r="U8665" t="s">
        <v>6636</v>
      </c>
    </row>
    <row r="8666" spans="1:21" x14ac:dyDescent="0.25">
      <c r="A8666" t="s">
        <v>6637</v>
      </c>
      <c r="B8666" s="12">
        <v>41136</v>
      </c>
      <c r="C8666" t="s">
        <v>13851</v>
      </c>
      <c r="D8666" s="11">
        <v>46176.477141203701</v>
      </c>
      <c r="E8666" t="s">
        <v>13852</v>
      </c>
      <c r="F8666" t="s">
        <v>6617</v>
      </c>
      <c r="G8666" t="s">
        <v>7567</v>
      </c>
      <c r="H8666" t="s">
        <v>6354</v>
      </c>
      <c r="I8666" t="s">
        <v>65</v>
      </c>
      <c r="J8666" t="s">
        <v>67</v>
      </c>
      <c r="K8666" t="s">
        <v>13854</v>
      </c>
      <c r="L8666" t="s">
        <v>13855</v>
      </c>
      <c r="M8666" t="s">
        <v>13856</v>
      </c>
      <c r="N8666" t="s">
        <v>6787</v>
      </c>
      <c r="O8666" t="s">
        <v>6835</v>
      </c>
      <c r="P8666">
        <v>3630255</v>
      </c>
      <c r="Q8666" t="s">
        <v>6636</v>
      </c>
      <c r="R8666" t="s">
        <v>6636</v>
      </c>
      <c r="S8666" s="12"/>
      <c r="T8666" s="13"/>
      <c r="U8666" t="s">
        <v>6636</v>
      </c>
    </row>
    <row r="8667" spans="1:21" x14ac:dyDescent="0.25">
      <c r="A8667" t="s">
        <v>6637</v>
      </c>
      <c r="B8667" s="12">
        <v>41136</v>
      </c>
      <c r="C8667" t="s">
        <v>13851</v>
      </c>
      <c r="D8667" s="11">
        <v>46176.477141203701</v>
      </c>
      <c r="E8667" t="s">
        <v>13852</v>
      </c>
      <c r="F8667" t="s">
        <v>6617</v>
      </c>
      <c r="G8667" t="s">
        <v>13858</v>
      </c>
      <c r="H8667" t="s">
        <v>6354</v>
      </c>
      <c r="I8667" t="s">
        <v>65</v>
      </c>
      <c r="J8667" t="s">
        <v>67</v>
      </c>
      <c r="K8667" t="s">
        <v>13854</v>
      </c>
      <c r="L8667" t="s">
        <v>13855</v>
      </c>
      <c r="M8667" t="s">
        <v>13856</v>
      </c>
      <c r="N8667" t="s">
        <v>6787</v>
      </c>
      <c r="O8667" t="s">
        <v>6835</v>
      </c>
      <c r="P8667">
        <v>3630255</v>
      </c>
      <c r="Q8667" t="s">
        <v>6636</v>
      </c>
      <c r="R8667" t="s">
        <v>6636</v>
      </c>
      <c r="S8667" s="12"/>
      <c r="T8667" s="13"/>
      <c r="U8667" t="s">
        <v>6636</v>
      </c>
    </row>
    <row r="8668" spans="1:21" x14ac:dyDescent="0.25">
      <c r="A8668" t="s">
        <v>6637</v>
      </c>
      <c r="B8668" s="12">
        <v>41136</v>
      </c>
      <c r="C8668" t="s">
        <v>13851</v>
      </c>
      <c r="D8668" s="11">
        <v>46176.477141203701</v>
      </c>
      <c r="E8668" t="s">
        <v>13852</v>
      </c>
      <c r="F8668" t="s">
        <v>6617</v>
      </c>
      <c r="G8668" t="s">
        <v>13859</v>
      </c>
      <c r="H8668" t="s">
        <v>6354</v>
      </c>
      <c r="I8668" t="s">
        <v>65</v>
      </c>
      <c r="J8668" t="s">
        <v>67</v>
      </c>
      <c r="K8668" t="s">
        <v>13854</v>
      </c>
      <c r="L8668" t="s">
        <v>13855</v>
      </c>
      <c r="M8668" t="s">
        <v>13856</v>
      </c>
      <c r="N8668" t="s">
        <v>6787</v>
      </c>
      <c r="O8668" t="s">
        <v>6835</v>
      </c>
      <c r="P8668">
        <v>3630255</v>
      </c>
      <c r="Q8668" t="s">
        <v>6636</v>
      </c>
      <c r="R8668" t="s">
        <v>6636</v>
      </c>
      <c r="S8668" s="12"/>
      <c r="T8668" s="13"/>
      <c r="U8668" t="s">
        <v>6636</v>
      </c>
    </row>
    <row r="8669" spans="1:21" x14ac:dyDescent="0.25">
      <c r="A8669" t="s">
        <v>6637</v>
      </c>
      <c r="B8669" s="12">
        <v>41136</v>
      </c>
      <c r="C8669" t="s">
        <v>13851</v>
      </c>
      <c r="D8669" s="11">
        <v>46176.477141203701</v>
      </c>
      <c r="E8669" t="s">
        <v>13852</v>
      </c>
      <c r="F8669" t="s">
        <v>6617</v>
      </c>
      <c r="G8669" t="s">
        <v>8633</v>
      </c>
      <c r="H8669" t="s">
        <v>6354</v>
      </c>
      <c r="I8669" t="s">
        <v>65</v>
      </c>
      <c r="J8669" t="s">
        <v>67</v>
      </c>
      <c r="K8669" t="s">
        <v>13854</v>
      </c>
      <c r="L8669" t="s">
        <v>13855</v>
      </c>
      <c r="M8669" t="s">
        <v>13856</v>
      </c>
      <c r="N8669" t="s">
        <v>6787</v>
      </c>
      <c r="O8669" t="s">
        <v>6835</v>
      </c>
      <c r="P8669">
        <v>3630255</v>
      </c>
      <c r="Q8669" t="s">
        <v>6636</v>
      </c>
      <c r="R8669" t="s">
        <v>6636</v>
      </c>
      <c r="S8669" s="12"/>
      <c r="T8669" s="13"/>
      <c r="U8669" t="s">
        <v>6636</v>
      </c>
    </row>
    <row r="8670" spans="1:21" x14ac:dyDescent="0.25">
      <c r="A8670" t="s">
        <v>6619</v>
      </c>
      <c r="B8670" s="12">
        <v>41136</v>
      </c>
      <c r="C8670" t="s">
        <v>13851</v>
      </c>
      <c r="D8670" s="11">
        <v>46176.530289351896</v>
      </c>
      <c r="E8670" t="s">
        <v>13852</v>
      </c>
      <c r="F8670" t="s">
        <v>6617</v>
      </c>
      <c r="G8670" t="s">
        <v>13853</v>
      </c>
      <c r="H8670" t="s">
        <v>6354</v>
      </c>
      <c r="I8670" t="s">
        <v>65</v>
      </c>
      <c r="J8670" t="s">
        <v>67</v>
      </c>
      <c r="K8670" t="s">
        <v>13854</v>
      </c>
      <c r="L8670" t="s">
        <v>13855</v>
      </c>
      <c r="M8670" t="s">
        <v>13856</v>
      </c>
      <c r="N8670" t="s">
        <v>6787</v>
      </c>
      <c r="O8670" t="s">
        <v>6835</v>
      </c>
      <c r="P8670">
        <v>3630255</v>
      </c>
      <c r="Q8670" t="s">
        <v>6636</v>
      </c>
      <c r="R8670" t="s">
        <v>6636</v>
      </c>
      <c r="S8670" s="12"/>
      <c r="T8670" s="13"/>
      <c r="U8670" t="s">
        <v>6636</v>
      </c>
    </row>
    <row r="8671" spans="1:21" x14ac:dyDescent="0.25">
      <c r="A8671" t="s">
        <v>6619</v>
      </c>
      <c r="B8671" s="12">
        <v>41136</v>
      </c>
      <c r="C8671" t="s">
        <v>13851</v>
      </c>
      <c r="D8671" s="11">
        <v>46176.530289351896</v>
      </c>
      <c r="E8671" t="s">
        <v>13852</v>
      </c>
      <c r="F8671" t="s">
        <v>6617</v>
      </c>
      <c r="G8671" t="s">
        <v>13857</v>
      </c>
      <c r="H8671" t="s">
        <v>6354</v>
      </c>
      <c r="I8671" t="s">
        <v>65</v>
      </c>
      <c r="J8671" t="s">
        <v>67</v>
      </c>
      <c r="K8671" t="s">
        <v>13854</v>
      </c>
      <c r="L8671" t="s">
        <v>13855</v>
      </c>
      <c r="M8671" t="s">
        <v>13856</v>
      </c>
      <c r="N8671" t="s">
        <v>6787</v>
      </c>
      <c r="O8671" t="s">
        <v>6835</v>
      </c>
      <c r="P8671">
        <v>3630255</v>
      </c>
      <c r="Q8671" t="s">
        <v>6636</v>
      </c>
      <c r="R8671" t="s">
        <v>6636</v>
      </c>
      <c r="S8671" s="12"/>
      <c r="T8671" s="13"/>
      <c r="U8671" t="s">
        <v>6636</v>
      </c>
    </row>
    <row r="8672" spans="1:21" x14ac:dyDescent="0.25">
      <c r="A8672" t="s">
        <v>6619</v>
      </c>
      <c r="B8672" s="12">
        <v>41136</v>
      </c>
      <c r="C8672" t="s">
        <v>13851</v>
      </c>
      <c r="D8672" s="11">
        <v>46176.530289351896</v>
      </c>
      <c r="E8672" t="s">
        <v>13852</v>
      </c>
      <c r="F8672" t="s">
        <v>6617</v>
      </c>
      <c r="G8672" t="s">
        <v>8627</v>
      </c>
      <c r="H8672" t="s">
        <v>6354</v>
      </c>
      <c r="I8672" t="s">
        <v>65</v>
      </c>
      <c r="J8672" t="s">
        <v>67</v>
      </c>
      <c r="K8672" t="s">
        <v>13854</v>
      </c>
      <c r="L8672" t="s">
        <v>13855</v>
      </c>
      <c r="M8672" t="s">
        <v>13856</v>
      </c>
      <c r="N8672" t="s">
        <v>6787</v>
      </c>
      <c r="O8672" t="s">
        <v>6835</v>
      </c>
      <c r="P8672">
        <v>3630255</v>
      </c>
      <c r="Q8672" t="s">
        <v>6636</v>
      </c>
      <c r="R8672" t="s">
        <v>6636</v>
      </c>
      <c r="S8672" s="12"/>
      <c r="T8672" s="13"/>
      <c r="U8672" t="s">
        <v>6636</v>
      </c>
    </row>
    <row r="8673" spans="1:21" x14ac:dyDescent="0.25">
      <c r="A8673" t="s">
        <v>6619</v>
      </c>
      <c r="B8673" s="12">
        <v>41136</v>
      </c>
      <c r="C8673" t="s">
        <v>13851</v>
      </c>
      <c r="D8673" s="11">
        <v>46176.530289351896</v>
      </c>
      <c r="E8673" t="s">
        <v>13852</v>
      </c>
      <c r="F8673" t="s">
        <v>6617</v>
      </c>
      <c r="G8673" t="s">
        <v>7567</v>
      </c>
      <c r="H8673" t="s">
        <v>6354</v>
      </c>
      <c r="I8673" t="s">
        <v>65</v>
      </c>
      <c r="J8673" t="s">
        <v>67</v>
      </c>
      <c r="K8673" t="s">
        <v>13854</v>
      </c>
      <c r="L8673" t="s">
        <v>13855</v>
      </c>
      <c r="M8673" t="s">
        <v>13856</v>
      </c>
      <c r="N8673" t="s">
        <v>6787</v>
      </c>
      <c r="O8673" t="s">
        <v>6835</v>
      </c>
      <c r="P8673">
        <v>3630255</v>
      </c>
      <c r="Q8673" t="s">
        <v>6636</v>
      </c>
      <c r="R8673" t="s">
        <v>6636</v>
      </c>
      <c r="S8673" s="12"/>
      <c r="T8673" s="13"/>
      <c r="U8673" t="s">
        <v>6636</v>
      </c>
    </row>
    <row r="8674" spans="1:21" x14ac:dyDescent="0.25">
      <c r="A8674" t="s">
        <v>6619</v>
      </c>
      <c r="B8674" s="12">
        <v>41136</v>
      </c>
      <c r="C8674" t="s">
        <v>13851</v>
      </c>
      <c r="D8674" s="11">
        <v>46176.530289351896</v>
      </c>
      <c r="E8674" t="s">
        <v>13852</v>
      </c>
      <c r="F8674" t="s">
        <v>6617</v>
      </c>
      <c r="G8674" t="s">
        <v>13858</v>
      </c>
      <c r="H8674" t="s">
        <v>6354</v>
      </c>
      <c r="I8674" t="s">
        <v>65</v>
      </c>
      <c r="J8674" t="s">
        <v>67</v>
      </c>
      <c r="K8674" t="s">
        <v>13854</v>
      </c>
      <c r="L8674" t="s">
        <v>13855</v>
      </c>
      <c r="M8674" t="s">
        <v>13856</v>
      </c>
      <c r="N8674" t="s">
        <v>6787</v>
      </c>
      <c r="O8674" t="s">
        <v>6835</v>
      </c>
      <c r="P8674">
        <v>3630255</v>
      </c>
      <c r="Q8674" t="s">
        <v>6636</v>
      </c>
      <c r="R8674" t="s">
        <v>6636</v>
      </c>
      <c r="S8674" s="12"/>
      <c r="T8674" s="13"/>
      <c r="U8674" t="s">
        <v>6636</v>
      </c>
    </row>
    <row r="8675" spans="1:21" x14ac:dyDescent="0.25">
      <c r="A8675" t="s">
        <v>6619</v>
      </c>
      <c r="B8675" s="12">
        <v>41136</v>
      </c>
      <c r="C8675" t="s">
        <v>13851</v>
      </c>
      <c r="D8675" s="11">
        <v>46176.530289351896</v>
      </c>
      <c r="E8675" t="s">
        <v>13852</v>
      </c>
      <c r="F8675" t="s">
        <v>6617</v>
      </c>
      <c r="G8675" t="s">
        <v>13859</v>
      </c>
      <c r="H8675" t="s">
        <v>6354</v>
      </c>
      <c r="I8675" t="s">
        <v>65</v>
      </c>
      <c r="J8675" t="s">
        <v>67</v>
      </c>
      <c r="K8675" t="s">
        <v>13854</v>
      </c>
      <c r="L8675" t="s">
        <v>13855</v>
      </c>
      <c r="M8675" t="s">
        <v>13856</v>
      </c>
      <c r="N8675" t="s">
        <v>6787</v>
      </c>
      <c r="O8675" t="s">
        <v>6835</v>
      </c>
      <c r="P8675">
        <v>3630255</v>
      </c>
      <c r="Q8675" t="s">
        <v>6636</v>
      </c>
      <c r="R8675" t="s">
        <v>6636</v>
      </c>
      <c r="S8675" s="12"/>
      <c r="T8675" s="13"/>
      <c r="U8675" t="s">
        <v>6636</v>
      </c>
    </row>
    <row r="8676" spans="1:21" x14ac:dyDescent="0.25">
      <c r="A8676" t="s">
        <v>6619</v>
      </c>
      <c r="B8676" s="12">
        <v>41136</v>
      </c>
      <c r="C8676" t="s">
        <v>13851</v>
      </c>
      <c r="D8676" s="11">
        <v>46176.530289351896</v>
      </c>
      <c r="E8676" t="s">
        <v>13852</v>
      </c>
      <c r="F8676" t="s">
        <v>6617</v>
      </c>
      <c r="G8676" t="s">
        <v>8633</v>
      </c>
      <c r="H8676" t="s">
        <v>6354</v>
      </c>
      <c r="I8676" t="s">
        <v>65</v>
      </c>
      <c r="J8676" t="s">
        <v>67</v>
      </c>
      <c r="K8676" t="s">
        <v>13854</v>
      </c>
      <c r="L8676" t="s">
        <v>13855</v>
      </c>
      <c r="M8676" t="s">
        <v>13856</v>
      </c>
      <c r="N8676" t="s">
        <v>6787</v>
      </c>
      <c r="O8676" t="s">
        <v>6835</v>
      </c>
      <c r="P8676">
        <v>3630255</v>
      </c>
      <c r="Q8676" t="s">
        <v>6636</v>
      </c>
      <c r="R8676" t="s">
        <v>6636</v>
      </c>
      <c r="S8676" s="12"/>
      <c r="T8676" s="13"/>
      <c r="U8676" t="s">
        <v>6636</v>
      </c>
    </row>
    <row r="8677" spans="1:21" x14ac:dyDescent="0.25">
      <c r="A8677" t="s">
        <v>6637</v>
      </c>
      <c r="B8677" s="12">
        <v>41464</v>
      </c>
      <c r="C8677" t="s">
        <v>13860</v>
      </c>
      <c r="D8677" s="11">
        <v>46180.785381944399</v>
      </c>
      <c r="E8677" t="s">
        <v>13861</v>
      </c>
      <c r="F8677" t="s">
        <v>6617</v>
      </c>
      <c r="G8677" t="s">
        <v>8627</v>
      </c>
      <c r="H8677" t="s">
        <v>6354</v>
      </c>
      <c r="I8677" t="s">
        <v>55</v>
      </c>
      <c r="J8677" t="s">
        <v>732</v>
      </c>
      <c r="K8677" t="s">
        <v>13862</v>
      </c>
      <c r="L8677" t="s">
        <v>13863</v>
      </c>
      <c r="M8677" t="s">
        <v>13864</v>
      </c>
      <c r="N8677" t="s">
        <v>8601</v>
      </c>
      <c r="O8677" t="s">
        <v>9648</v>
      </c>
      <c r="P8677">
        <v>4100000</v>
      </c>
      <c r="Q8677" t="s">
        <v>6636</v>
      </c>
      <c r="R8677" t="s">
        <v>6636</v>
      </c>
      <c r="S8677" s="12"/>
      <c r="T8677" s="13"/>
      <c r="U8677" t="s">
        <v>6636</v>
      </c>
    </row>
    <row r="8678" spans="1:21" x14ac:dyDescent="0.25">
      <c r="A8678" t="s">
        <v>6637</v>
      </c>
      <c r="B8678" s="12">
        <v>41464</v>
      </c>
      <c r="C8678" t="s">
        <v>13860</v>
      </c>
      <c r="D8678" s="11">
        <v>46180.785381944399</v>
      </c>
      <c r="E8678" t="s">
        <v>13861</v>
      </c>
      <c r="F8678" t="s">
        <v>6617</v>
      </c>
      <c r="G8678" t="s">
        <v>13865</v>
      </c>
      <c r="H8678" t="s">
        <v>6354</v>
      </c>
      <c r="I8678" t="s">
        <v>55</v>
      </c>
      <c r="J8678" t="s">
        <v>732</v>
      </c>
      <c r="K8678" t="s">
        <v>13862</v>
      </c>
      <c r="L8678" t="s">
        <v>13863</v>
      </c>
      <c r="M8678" t="s">
        <v>13864</v>
      </c>
      <c r="N8678" t="s">
        <v>8601</v>
      </c>
      <c r="O8678" t="s">
        <v>9648</v>
      </c>
      <c r="P8678">
        <v>4100000</v>
      </c>
      <c r="Q8678" t="s">
        <v>6636</v>
      </c>
      <c r="R8678" t="s">
        <v>6636</v>
      </c>
      <c r="S8678" s="12"/>
      <c r="T8678" s="13"/>
      <c r="U8678" t="s">
        <v>6636</v>
      </c>
    </row>
    <row r="8679" spans="1:21" x14ac:dyDescent="0.25">
      <c r="A8679" t="s">
        <v>6637</v>
      </c>
      <c r="B8679" s="12">
        <v>41464</v>
      </c>
      <c r="C8679" t="s">
        <v>13860</v>
      </c>
      <c r="D8679" s="11">
        <v>46180.785381944399</v>
      </c>
      <c r="E8679" t="s">
        <v>13861</v>
      </c>
      <c r="F8679" t="s">
        <v>6617</v>
      </c>
      <c r="G8679" t="s">
        <v>13866</v>
      </c>
      <c r="H8679" t="s">
        <v>6354</v>
      </c>
      <c r="I8679" t="s">
        <v>55</v>
      </c>
      <c r="J8679" t="s">
        <v>732</v>
      </c>
      <c r="K8679" t="s">
        <v>13862</v>
      </c>
      <c r="L8679" t="s">
        <v>13863</v>
      </c>
      <c r="M8679" t="s">
        <v>13864</v>
      </c>
      <c r="N8679" t="s">
        <v>8601</v>
      </c>
      <c r="O8679" t="s">
        <v>9648</v>
      </c>
      <c r="P8679">
        <v>4100000</v>
      </c>
      <c r="Q8679" t="s">
        <v>6636</v>
      </c>
      <c r="R8679" t="s">
        <v>6636</v>
      </c>
      <c r="S8679" s="12"/>
      <c r="T8679" s="13"/>
      <c r="U8679" t="s">
        <v>6636</v>
      </c>
    </row>
    <row r="8680" spans="1:21" x14ac:dyDescent="0.25">
      <c r="A8680" t="s">
        <v>6637</v>
      </c>
      <c r="B8680" s="12">
        <v>41464</v>
      </c>
      <c r="C8680" t="s">
        <v>13860</v>
      </c>
      <c r="D8680" s="11">
        <v>46180.785381944399</v>
      </c>
      <c r="E8680" t="s">
        <v>13861</v>
      </c>
      <c r="F8680" t="s">
        <v>6617</v>
      </c>
      <c r="G8680" t="s">
        <v>13867</v>
      </c>
      <c r="H8680" t="s">
        <v>6354</v>
      </c>
      <c r="I8680" t="s">
        <v>55</v>
      </c>
      <c r="J8680" t="s">
        <v>732</v>
      </c>
      <c r="K8680" t="s">
        <v>13862</v>
      </c>
      <c r="L8680" t="s">
        <v>13863</v>
      </c>
      <c r="M8680" t="s">
        <v>13864</v>
      </c>
      <c r="N8680" t="s">
        <v>8601</v>
      </c>
      <c r="O8680" t="s">
        <v>9648</v>
      </c>
      <c r="P8680">
        <v>4100000</v>
      </c>
      <c r="Q8680" t="s">
        <v>6636</v>
      </c>
      <c r="R8680" t="s">
        <v>6636</v>
      </c>
      <c r="S8680" s="12"/>
      <c r="T8680" s="13"/>
      <c r="U8680" t="s">
        <v>6636</v>
      </c>
    </row>
    <row r="8681" spans="1:21" x14ac:dyDescent="0.25">
      <c r="A8681" t="s">
        <v>6637</v>
      </c>
      <c r="B8681" s="12">
        <v>41464</v>
      </c>
      <c r="C8681" t="s">
        <v>13860</v>
      </c>
      <c r="D8681" s="11">
        <v>46180.785381944399</v>
      </c>
      <c r="E8681" t="s">
        <v>13861</v>
      </c>
      <c r="F8681" t="s">
        <v>6617</v>
      </c>
      <c r="G8681" t="s">
        <v>13868</v>
      </c>
      <c r="H8681" t="s">
        <v>6354</v>
      </c>
      <c r="I8681" t="s">
        <v>55</v>
      </c>
      <c r="J8681" t="s">
        <v>732</v>
      </c>
      <c r="K8681" t="s">
        <v>13862</v>
      </c>
      <c r="L8681" t="s">
        <v>13863</v>
      </c>
      <c r="M8681" t="s">
        <v>13864</v>
      </c>
      <c r="N8681" t="s">
        <v>8601</v>
      </c>
      <c r="O8681" t="s">
        <v>9648</v>
      </c>
      <c r="P8681">
        <v>4100000</v>
      </c>
      <c r="Q8681" t="s">
        <v>6636</v>
      </c>
      <c r="R8681" t="s">
        <v>6636</v>
      </c>
      <c r="S8681" s="12"/>
      <c r="T8681" s="13"/>
      <c r="U8681" t="s">
        <v>6636</v>
      </c>
    </row>
    <row r="8682" spans="1:21" x14ac:dyDescent="0.25">
      <c r="A8682" t="s">
        <v>6637</v>
      </c>
      <c r="B8682" s="12">
        <v>41764</v>
      </c>
      <c r="C8682" t="s">
        <v>13869</v>
      </c>
      <c r="D8682" s="11">
        <v>46181.676261574103</v>
      </c>
      <c r="E8682" t="s">
        <v>13870</v>
      </c>
      <c r="F8682" t="s">
        <v>6617</v>
      </c>
      <c r="G8682" t="s">
        <v>8627</v>
      </c>
      <c r="H8682" t="s">
        <v>6354</v>
      </c>
      <c r="I8682" t="s">
        <v>65</v>
      </c>
      <c r="J8682" t="s">
        <v>67</v>
      </c>
      <c r="K8682" t="s">
        <v>13871</v>
      </c>
      <c r="L8682" t="s">
        <v>13846</v>
      </c>
      <c r="M8682" t="s">
        <v>13872</v>
      </c>
      <c r="N8682" t="s">
        <v>7001</v>
      </c>
      <c r="O8682" t="s">
        <v>7002</v>
      </c>
      <c r="P8682">
        <v>1576000</v>
      </c>
      <c r="Q8682" t="s">
        <v>6778</v>
      </c>
      <c r="R8682" t="s">
        <v>6779</v>
      </c>
      <c r="S8682" s="12"/>
      <c r="T8682" s="13"/>
      <c r="U8682" t="s">
        <v>7560</v>
      </c>
    </row>
    <row r="8683" spans="1:21" x14ac:dyDescent="0.25">
      <c r="A8683" t="s">
        <v>6637</v>
      </c>
      <c r="B8683" s="12">
        <v>83528</v>
      </c>
      <c r="C8683" t="s">
        <v>13869</v>
      </c>
      <c r="D8683" s="11">
        <v>46181.676261574103</v>
      </c>
      <c r="E8683" t="s">
        <v>13870</v>
      </c>
      <c r="F8683" t="s">
        <v>6617</v>
      </c>
      <c r="G8683" t="s">
        <v>7567</v>
      </c>
      <c r="H8683" t="s">
        <v>6354</v>
      </c>
      <c r="I8683" t="s">
        <v>65</v>
      </c>
      <c r="J8683" t="s">
        <v>67</v>
      </c>
      <c r="K8683" t="s">
        <v>13871</v>
      </c>
      <c r="L8683" t="s">
        <v>13846</v>
      </c>
      <c r="M8683" t="s">
        <v>13872</v>
      </c>
      <c r="N8683" t="s">
        <v>7001</v>
      </c>
      <c r="O8683" t="s">
        <v>7002</v>
      </c>
      <c r="P8683">
        <v>3152000</v>
      </c>
      <c r="Q8683" t="s">
        <v>6778</v>
      </c>
      <c r="R8683" t="s">
        <v>6779</v>
      </c>
      <c r="S8683" s="12"/>
      <c r="T8683" s="13"/>
      <c r="U8683" t="s">
        <v>7560</v>
      </c>
    </row>
    <row r="8684" spans="1:21" x14ac:dyDescent="0.25">
      <c r="A8684" t="s">
        <v>6637</v>
      </c>
      <c r="B8684" s="12">
        <v>41764</v>
      </c>
      <c r="C8684" t="s">
        <v>13869</v>
      </c>
      <c r="D8684" s="11">
        <v>46181.676261574103</v>
      </c>
      <c r="E8684" t="s">
        <v>13870</v>
      </c>
      <c r="F8684" t="s">
        <v>6617</v>
      </c>
      <c r="G8684" t="s">
        <v>8630</v>
      </c>
      <c r="H8684" t="s">
        <v>6354</v>
      </c>
      <c r="I8684" t="s">
        <v>65</v>
      </c>
      <c r="J8684" t="s">
        <v>67</v>
      </c>
      <c r="K8684" t="s">
        <v>13871</v>
      </c>
      <c r="L8684" t="s">
        <v>13846</v>
      </c>
      <c r="M8684" t="s">
        <v>13872</v>
      </c>
      <c r="N8684" t="s">
        <v>7001</v>
      </c>
      <c r="O8684" t="s">
        <v>7002</v>
      </c>
      <c r="P8684">
        <v>1576000</v>
      </c>
      <c r="Q8684" t="s">
        <v>6778</v>
      </c>
      <c r="R8684" t="s">
        <v>6779</v>
      </c>
      <c r="S8684" s="12"/>
      <c r="T8684" s="13"/>
      <c r="U8684" t="s">
        <v>7560</v>
      </c>
    </row>
    <row r="8685" spans="1:21" x14ac:dyDescent="0.25">
      <c r="A8685" t="s">
        <v>6637</v>
      </c>
      <c r="B8685" s="12">
        <v>41764</v>
      </c>
      <c r="C8685" t="s">
        <v>13869</v>
      </c>
      <c r="D8685" s="11">
        <v>46181.676261574103</v>
      </c>
      <c r="E8685" t="s">
        <v>13870</v>
      </c>
      <c r="F8685" t="s">
        <v>6617</v>
      </c>
      <c r="G8685" t="s">
        <v>8633</v>
      </c>
      <c r="H8685" t="s">
        <v>6354</v>
      </c>
      <c r="I8685" t="s">
        <v>65</v>
      </c>
      <c r="J8685" t="s">
        <v>67</v>
      </c>
      <c r="K8685" t="s">
        <v>13871</v>
      </c>
      <c r="L8685" t="s">
        <v>13846</v>
      </c>
      <c r="M8685" t="s">
        <v>13872</v>
      </c>
      <c r="N8685" t="s">
        <v>7001</v>
      </c>
      <c r="O8685" t="s">
        <v>7002</v>
      </c>
      <c r="P8685">
        <v>1576000</v>
      </c>
      <c r="Q8685" t="s">
        <v>6778</v>
      </c>
      <c r="R8685" t="s">
        <v>6779</v>
      </c>
      <c r="S8685" s="12"/>
      <c r="T8685" s="13"/>
      <c r="U8685" t="s">
        <v>7560</v>
      </c>
    </row>
    <row r="8686" spans="1:21" x14ac:dyDescent="0.25">
      <c r="A8686" t="s">
        <v>6637</v>
      </c>
      <c r="B8686" s="12">
        <v>41427</v>
      </c>
      <c r="C8686" t="s">
        <v>13873</v>
      </c>
      <c r="D8686" s="11">
        <v>46182.589166666701</v>
      </c>
      <c r="E8686" t="s">
        <v>13874</v>
      </c>
      <c r="F8686" t="s">
        <v>6617</v>
      </c>
      <c r="G8686" t="s">
        <v>13853</v>
      </c>
      <c r="H8686" t="s">
        <v>6354</v>
      </c>
      <c r="I8686" t="s">
        <v>65</v>
      </c>
      <c r="J8686" t="s">
        <v>573</v>
      </c>
      <c r="K8686" t="s">
        <v>13875</v>
      </c>
      <c r="L8686" t="s">
        <v>13855</v>
      </c>
      <c r="M8686" t="s">
        <v>13876</v>
      </c>
      <c r="N8686" t="s">
        <v>6787</v>
      </c>
      <c r="O8686" t="s">
        <v>6810</v>
      </c>
      <c r="P8686">
        <v>2649000</v>
      </c>
      <c r="Q8686" t="s">
        <v>6636</v>
      </c>
      <c r="R8686" t="s">
        <v>6636</v>
      </c>
      <c r="S8686" s="12"/>
      <c r="T8686" s="13"/>
      <c r="U8686" t="s">
        <v>7560</v>
      </c>
    </row>
    <row r="8687" spans="1:21" x14ac:dyDescent="0.25">
      <c r="A8687" t="s">
        <v>6637</v>
      </c>
      <c r="B8687" s="12">
        <v>41427</v>
      </c>
      <c r="C8687" t="s">
        <v>13873</v>
      </c>
      <c r="D8687" s="11">
        <v>46182.589166666701</v>
      </c>
      <c r="E8687" t="s">
        <v>13874</v>
      </c>
      <c r="F8687" t="s">
        <v>6617</v>
      </c>
      <c r="G8687" t="s">
        <v>13857</v>
      </c>
      <c r="H8687" t="s">
        <v>6354</v>
      </c>
      <c r="I8687" t="s">
        <v>65</v>
      </c>
      <c r="J8687" t="s">
        <v>573</v>
      </c>
      <c r="K8687" t="s">
        <v>13875</v>
      </c>
      <c r="L8687" t="s">
        <v>13855</v>
      </c>
      <c r="M8687" t="s">
        <v>13876</v>
      </c>
      <c r="N8687" t="s">
        <v>6787</v>
      </c>
      <c r="O8687" t="s">
        <v>6810</v>
      </c>
      <c r="P8687">
        <v>2649000</v>
      </c>
      <c r="Q8687" t="s">
        <v>6636</v>
      </c>
      <c r="R8687" t="s">
        <v>6636</v>
      </c>
      <c r="S8687" s="12"/>
      <c r="T8687" s="13"/>
      <c r="U8687" t="s">
        <v>7560</v>
      </c>
    </row>
    <row r="8688" spans="1:21" x14ac:dyDescent="0.25">
      <c r="A8688" t="s">
        <v>6637</v>
      </c>
      <c r="B8688" s="12">
        <v>41427</v>
      </c>
      <c r="C8688" t="s">
        <v>13873</v>
      </c>
      <c r="D8688" s="11">
        <v>46182.589166666701</v>
      </c>
      <c r="E8688" t="s">
        <v>13874</v>
      </c>
      <c r="F8688" t="s">
        <v>6617</v>
      </c>
      <c r="G8688" t="s">
        <v>8627</v>
      </c>
      <c r="H8688" t="s">
        <v>6354</v>
      </c>
      <c r="I8688" t="s">
        <v>65</v>
      </c>
      <c r="J8688" t="s">
        <v>573</v>
      </c>
      <c r="K8688" t="s">
        <v>13875</v>
      </c>
      <c r="L8688" t="s">
        <v>13855</v>
      </c>
      <c r="M8688" t="s">
        <v>13876</v>
      </c>
      <c r="N8688" t="s">
        <v>6787</v>
      </c>
      <c r="O8688" t="s">
        <v>6810</v>
      </c>
      <c r="P8688">
        <v>2649000</v>
      </c>
      <c r="Q8688" t="s">
        <v>6636</v>
      </c>
      <c r="R8688" t="s">
        <v>6636</v>
      </c>
      <c r="S8688" s="12"/>
      <c r="T8688" s="13"/>
      <c r="U8688" t="s">
        <v>7560</v>
      </c>
    </row>
    <row r="8689" spans="1:21" x14ac:dyDescent="0.25">
      <c r="A8689" t="s">
        <v>6637</v>
      </c>
      <c r="B8689" s="12">
        <v>41427</v>
      </c>
      <c r="C8689" t="s">
        <v>13873</v>
      </c>
      <c r="D8689" s="11">
        <v>46182.589166666701</v>
      </c>
      <c r="E8689" t="s">
        <v>13874</v>
      </c>
      <c r="F8689" t="s">
        <v>6617</v>
      </c>
      <c r="G8689" t="s">
        <v>7567</v>
      </c>
      <c r="H8689" t="s">
        <v>6354</v>
      </c>
      <c r="I8689" t="s">
        <v>65</v>
      </c>
      <c r="J8689" t="s">
        <v>573</v>
      </c>
      <c r="K8689" t="s">
        <v>13875</v>
      </c>
      <c r="L8689" t="s">
        <v>13855</v>
      </c>
      <c r="M8689" t="s">
        <v>13876</v>
      </c>
      <c r="N8689" t="s">
        <v>6787</v>
      </c>
      <c r="O8689" t="s">
        <v>6810</v>
      </c>
      <c r="P8689">
        <v>2649000</v>
      </c>
      <c r="Q8689" t="s">
        <v>6636</v>
      </c>
      <c r="R8689" t="s">
        <v>6636</v>
      </c>
      <c r="S8689" s="12"/>
      <c r="T8689" s="13"/>
      <c r="U8689" t="s">
        <v>7560</v>
      </c>
    </row>
    <row r="8690" spans="1:21" x14ac:dyDescent="0.25">
      <c r="A8690" t="s">
        <v>6637</v>
      </c>
      <c r="B8690" s="12">
        <v>41427</v>
      </c>
      <c r="C8690" t="s">
        <v>13873</v>
      </c>
      <c r="D8690" s="11">
        <v>46182.589166666701</v>
      </c>
      <c r="E8690" t="s">
        <v>13874</v>
      </c>
      <c r="F8690" t="s">
        <v>6617</v>
      </c>
      <c r="G8690" t="s">
        <v>13858</v>
      </c>
      <c r="H8690" t="s">
        <v>6354</v>
      </c>
      <c r="I8690" t="s">
        <v>65</v>
      </c>
      <c r="J8690" t="s">
        <v>573</v>
      </c>
      <c r="K8690" t="s">
        <v>13875</v>
      </c>
      <c r="L8690" t="s">
        <v>13855</v>
      </c>
      <c r="M8690" t="s">
        <v>13876</v>
      </c>
      <c r="N8690" t="s">
        <v>6787</v>
      </c>
      <c r="O8690" t="s">
        <v>6810</v>
      </c>
      <c r="P8690">
        <v>2649000</v>
      </c>
      <c r="Q8690" t="s">
        <v>6636</v>
      </c>
      <c r="R8690" t="s">
        <v>6636</v>
      </c>
      <c r="S8690" s="12"/>
      <c r="T8690" s="13"/>
      <c r="U8690" t="s">
        <v>7560</v>
      </c>
    </row>
    <row r="8691" spans="1:21" x14ac:dyDescent="0.25">
      <c r="A8691" t="s">
        <v>6637</v>
      </c>
      <c r="B8691" s="12">
        <v>41427</v>
      </c>
      <c r="C8691" t="s">
        <v>13873</v>
      </c>
      <c r="D8691" s="11">
        <v>46182.589166666701</v>
      </c>
      <c r="E8691" t="s">
        <v>13874</v>
      </c>
      <c r="F8691" t="s">
        <v>6617</v>
      </c>
      <c r="G8691" t="s">
        <v>13859</v>
      </c>
      <c r="H8691" t="s">
        <v>6354</v>
      </c>
      <c r="I8691" t="s">
        <v>65</v>
      </c>
      <c r="J8691" t="s">
        <v>573</v>
      </c>
      <c r="K8691" t="s">
        <v>13875</v>
      </c>
      <c r="L8691" t="s">
        <v>13855</v>
      </c>
      <c r="M8691" t="s">
        <v>13876</v>
      </c>
      <c r="N8691" t="s">
        <v>6787</v>
      </c>
      <c r="O8691" t="s">
        <v>6810</v>
      </c>
      <c r="P8691">
        <v>2649000</v>
      </c>
      <c r="Q8691" t="s">
        <v>6636</v>
      </c>
      <c r="R8691" t="s">
        <v>6636</v>
      </c>
      <c r="S8691" s="12"/>
      <c r="T8691" s="13"/>
      <c r="U8691" t="s">
        <v>7560</v>
      </c>
    </row>
    <row r="8692" spans="1:21" x14ac:dyDescent="0.25">
      <c r="A8692" t="s">
        <v>6637</v>
      </c>
      <c r="B8692" s="12">
        <v>41427</v>
      </c>
      <c r="C8692" t="s">
        <v>13873</v>
      </c>
      <c r="D8692" s="11">
        <v>46182.589166666701</v>
      </c>
      <c r="E8692" t="s">
        <v>13874</v>
      </c>
      <c r="F8692" t="s">
        <v>6617</v>
      </c>
      <c r="G8692" t="s">
        <v>8633</v>
      </c>
      <c r="H8692" t="s">
        <v>6354</v>
      </c>
      <c r="I8692" t="s">
        <v>65</v>
      </c>
      <c r="J8692" t="s">
        <v>573</v>
      </c>
      <c r="K8692" t="s">
        <v>13875</v>
      </c>
      <c r="L8692" t="s">
        <v>13855</v>
      </c>
      <c r="M8692" t="s">
        <v>13876</v>
      </c>
      <c r="N8692" t="s">
        <v>6787</v>
      </c>
      <c r="O8692" t="s">
        <v>6810</v>
      </c>
      <c r="P8692">
        <v>2649000</v>
      </c>
      <c r="Q8692" t="s">
        <v>6636</v>
      </c>
      <c r="R8692" t="s">
        <v>6636</v>
      </c>
      <c r="S8692" s="12"/>
      <c r="T8692" s="13"/>
      <c r="U8692" t="s">
        <v>7560</v>
      </c>
    </row>
    <row r="8693" spans="1:21" x14ac:dyDescent="0.25">
      <c r="A8693" t="s">
        <v>6619</v>
      </c>
      <c r="B8693" s="12">
        <v>41427</v>
      </c>
      <c r="C8693" t="s">
        <v>13873</v>
      </c>
      <c r="D8693" s="11">
        <v>46182.5992708333</v>
      </c>
      <c r="E8693" t="s">
        <v>13874</v>
      </c>
      <c r="F8693" t="s">
        <v>6617</v>
      </c>
      <c r="G8693" t="s">
        <v>13853</v>
      </c>
      <c r="H8693" t="s">
        <v>6354</v>
      </c>
      <c r="I8693" t="s">
        <v>65</v>
      </c>
      <c r="J8693" t="s">
        <v>573</v>
      </c>
      <c r="K8693" t="s">
        <v>13875</v>
      </c>
      <c r="L8693" t="s">
        <v>13855</v>
      </c>
      <c r="M8693" t="s">
        <v>13876</v>
      </c>
      <c r="N8693" t="s">
        <v>6787</v>
      </c>
      <c r="O8693" t="s">
        <v>6810</v>
      </c>
      <c r="P8693">
        <v>2649000</v>
      </c>
      <c r="Q8693" t="s">
        <v>6636</v>
      </c>
      <c r="R8693" t="s">
        <v>6636</v>
      </c>
      <c r="S8693" s="12"/>
      <c r="T8693" s="13"/>
      <c r="U8693" t="s">
        <v>7560</v>
      </c>
    </row>
    <row r="8694" spans="1:21" x14ac:dyDescent="0.25">
      <c r="A8694" t="s">
        <v>6619</v>
      </c>
      <c r="B8694" s="12">
        <v>41427</v>
      </c>
      <c r="C8694" t="s">
        <v>13873</v>
      </c>
      <c r="D8694" s="11">
        <v>46182.5992708333</v>
      </c>
      <c r="E8694" t="s">
        <v>13874</v>
      </c>
      <c r="F8694" t="s">
        <v>6617</v>
      </c>
      <c r="G8694" t="s">
        <v>13857</v>
      </c>
      <c r="H8694" t="s">
        <v>6354</v>
      </c>
      <c r="I8694" t="s">
        <v>65</v>
      </c>
      <c r="J8694" t="s">
        <v>573</v>
      </c>
      <c r="K8694" t="s">
        <v>13875</v>
      </c>
      <c r="L8694" t="s">
        <v>13855</v>
      </c>
      <c r="M8694" t="s">
        <v>13876</v>
      </c>
      <c r="N8694" t="s">
        <v>6787</v>
      </c>
      <c r="O8694" t="s">
        <v>6810</v>
      </c>
      <c r="P8694">
        <v>2649000</v>
      </c>
      <c r="Q8694" t="s">
        <v>6636</v>
      </c>
      <c r="R8694" t="s">
        <v>6636</v>
      </c>
      <c r="S8694" s="12"/>
      <c r="T8694" s="13"/>
      <c r="U8694" t="s">
        <v>7560</v>
      </c>
    </row>
    <row r="8695" spans="1:21" x14ac:dyDescent="0.25">
      <c r="A8695" t="s">
        <v>6619</v>
      </c>
      <c r="B8695" s="12">
        <v>41427</v>
      </c>
      <c r="C8695" t="s">
        <v>13873</v>
      </c>
      <c r="D8695" s="11">
        <v>46182.5992708333</v>
      </c>
      <c r="E8695" t="s">
        <v>13874</v>
      </c>
      <c r="F8695" t="s">
        <v>6617</v>
      </c>
      <c r="G8695" t="s">
        <v>8627</v>
      </c>
      <c r="H8695" t="s">
        <v>6354</v>
      </c>
      <c r="I8695" t="s">
        <v>65</v>
      </c>
      <c r="J8695" t="s">
        <v>573</v>
      </c>
      <c r="K8695" t="s">
        <v>13875</v>
      </c>
      <c r="L8695" t="s">
        <v>13855</v>
      </c>
      <c r="M8695" t="s">
        <v>13876</v>
      </c>
      <c r="N8695" t="s">
        <v>6787</v>
      </c>
      <c r="O8695" t="s">
        <v>6810</v>
      </c>
      <c r="P8695">
        <v>2649000</v>
      </c>
      <c r="Q8695" t="s">
        <v>6636</v>
      </c>
      <c r="R8695" t="s">
        <v>6636</v>
      </c>
      <c r="S8695" s="12"/>
      <c r="T8695" s="13"/>
      <c r="U8695" t="s">
        <v>7560</v>
      </c>
    </row>
    <row r="8696" spans="1:21" x14ac:dyDescent="0.25">
      <c r="A8696" t="s">
        <v>6619</v>
      </c>
      <c r="B8696" s="12">
        <v>41427</v>
      </c>
      <c r="C8696" t="s">
        <v>13873</v>
      </c>
      <c r="D8696" s="11">
        <v>46182.5992708333</v>
      </c>
      <c r="E8696" t="s">
        <v>13874</v>
      </c>
      <c r="F8696" t="s">
        <v>6617</v>
      </c>
      <c r="G8696" t="s">
        <v>7567</v>
      </c>
      <c r="H8696" t="s">
        <v>6354</v>
      </c>
      <c r="I8696" t="s">
        <v>65</v>
      </c>
      <c r="J8696" t="s">
        <v>573</v>
      </c>
      <c r="K8696" t="s">
        <v>13875</v>
      </c>
      <c r="L8696" t="s">
        <v>13855</v>
      </c>
      <c r="M8696" t="s">
        <v>13876</v>
      </c>
      <c r="N8696" t="s">
        <v>6787</v>
      </c>
      <c r="O8696" t="s">
        <v>6810</v>
      </c>
      <c r="P8696">
        <v>2649000</v>
      </c>
      <c r="Q8696" t="s">
        <v>6636</v>
      </c>
      <c r="R8696" t="s">
        <v>6636</v>
      </c>
      <c r="S8696" s="12"/>
      <c r="T8696" s="13"/>
      <c r="U8696" t="s">
        <v>7560</v>
      </c>
    </row>
    <row r="8697" spans="1:21" x14ac:dyDescent="0.25">
      <c r="A8697" t="s">
        <v>6619</v>
      </c>
      <c r="B8697" s="12">
        <v>41427</v>
      </c>
      <c r="C8697" t="s">
        <v>13873</v>
      </c>
      <c r="D8697" s="11">
        <v>46182.5992708333</v>
      </c>
      <c r="E8697" t="s">
        <v>13874</v>
      </c>
      <c r="F8697" t="s">
        <v>6617</v>
      </c>
      <c r="G8697" t="s">
        <v>13858</v>
      </c>
      <c r="H8697" t="s">
        <v>6354</v>
      </c>
      <c r="I8697" t="s">
        <v>65</v>
      </c>
      <c r="J8697" t="s">
        <v>573</v>
      </c>
      <c r="K8697" t="s">
        <v>13875</v>
      </c>
      <c r="L8697" t="s">
        <v>13855</v>
      </c>
      <c r="M8697" t="s">
        <v>13876</v>
      </c>
      <c r="N8697" t="s">
        <v>6787</v>
      </c>
      <c r="O8697" t="s">
        <v>6810</v>
      </c>
      <c r="P8697">
        <v>2649000</v>
      </c>
      <c r="Q8697" t="s">
        <v>6636</v>
      </c>
      <c r="R8697" t="s">
        <v>6636</v>
      </c>
      <c r="S8697" s="12"/>
      <c r="T8697" s="13"/>
      <c r="U8697" t="s">
        <v>7560</v>
      </c>
    </row>
    <row r="8698" spans="1:21" x14ac:dyDescent="0.25">
      <c r="A8698" t="s">
        <v>6619</v>
      </c>
      <c r="B8698" s="12">
        <v>41427</v>
      </c>
      <c r="C8698" t="s">
        <v>13873</v>
      </c>
      <c r="D8698" s="11">
        <v>46182.5992708333</v>
      </c>
      <c r="E8698" t="s">
        <v>13874</v>
      </c>
      <c r="F8698" t="s">
        <v>6617</v>
      </c>
      <c r="G8698" t="s">
        <v>13859</v>
      </c>
      <c r="H8698" t="s">
        <v>6354</v>
      </c>
      <c r="I8698" t="s">
        <v>65</v>
      </c>
      <c r="J8698" t="s">
        <v>573</v>
      </c>
      <c r="K8698" t="s">
        <v>13875</v>
      </c>
      <c r="L8698" t="s">
        <v>13855</v>
      </c>
      <c r="M8698" t="s">
        <v>13876</v>
      </c>
      <c r="N8698" t="s">
        <v>6787</v>
      </c>
      <c r="O8698" t="s">
        <v>6810</v>
      </c>
      <c r="P8698">
        <v>2649000</v>
      </c>
      <c r="Q8698" t="s">
        <v>6636</v>
      </c>
      <c r="R8698" t="s">
        <v>6636</v>
      </c>
      <c r="S8698" s="12"/>
      <c r="T8698" s="13"/>
      <c r="U8698" t="s">
        <v>7560</v>
      </c>
    </row>
    <row r="8699" spans="1:21" x14ac:dyDescent="0.25">
      <c r="A8699" t="s">
        <v>6619</v>
      </c>
      <c r="B8699" s="12">
        <v>41427</v>
      </c>
      <c r="C8699" t="s">
        <v>13873</v>
      </c>
      <c r="D8699" s="11">
        <v>46182.5992708333</v>
      </c>
      <c r="E8699" t="s">
        <v>13874</v>
      </c>
      <c r="F8699" t="s">
        <v>6617</v>
      </c>
      <c r="G8699" t="s">
        <v>8633</v>
      </c>
      <c r="H8699" t="s">
        <v>6354</v>
      </c>
      <c r="I8699" t="s">
        <v>65</v>
      </c>
      <c r="J8699" t="s">
        <v>573</v>
      </c>
      <c r="K8699" t="s">
        <v>13875</v>
      </c>
      <c r="L8699" t="s">
        <v>13855</v>
      </c>
      <c r="M8699" t="s">
        <v>13876</v>
      </c>
      <c r="N8699" t="s">
        <v>6787</v>
      </c>
      <c r="O8699" t="s">
        <v>6810</v>
      </c>
      <c r="P8699">
        <v>2649000</v>
      </c>
      <c r="Q8699" t="s">
        <v>6636</v>
      </c>
      <c r="R8699" t="s">
        <v>6636</v>
      </c>
      <c r="S8699" s="12"/>
      <c r="T8699" s="13"/>
      <c r="U8699" t="s">
        <v>7560</v>
      </c>
    </row>
    <row r="8700" spans="1:21" x14ac:dyDescent="0.25">
      <c r="A8700" t="s">
        <v>6619</v>
      </c>
      <c r="B8700" s="12">
        <v>41464</v>
      </c>
      <c r="C8700" t="s">
        <v>13860</v>
      </c>
      <c r="D8700" s="11">
        <v>46183.481307870403</v>
      </c>
      <c r="E8700" t="s">
        <v>13861</v>
      </c>
      <c r="F8700" t="s">
        <v>6617</v>
      </c>
      <c r="G8700" t="s">
        <v>8627</v>
      </c>
      <c r="H8700" t="s">
        <v>6354</v>
      </c>
      <c r="I8700" t="s">
        <v>55</v>
      </c>
      <c r="J8700" t="s">
        <v>732</v>
      </c>
      <c r="K8700" t="s">
        <v>13862</v>
      </c>
      <c r="L8700" t="s">
        <v>13863</v>
      </c>
      <c r="M8700" t="s">
        <v>13864</v>
      </c>
      <c r="N8700" t="s">
        <v>8601</v>
      </c>
      <c r="O8700" t="s">
        <v>9648</v>
      </c>
      <c r="P8700">
        <v>4100000</v>
      </c>
      <c r="Q8700" t="s">
        <v>6636</v>
      </c>
      <c r="R8700" t="s">
        <v>6636</v>
      </c>
      <c r="S8700" s="12"/>
      <c r="T8700" s="13"/>
      <c r="U8700" t="s">
        <v>6636</v>
      </c>
    </row>
    <row r="8701" spans="1:21" x14ac:dyDescent="0.25">
      <c r="A8701" t="s">
        <v>6619</v>
      </c>
      <c r="B8701" s="12">
        <v>41464</v>
      </c>
      <c r="C8701" t="s">
        <v>13860</v>
      </c>
      <c r="D8701" s="11">
        <v>46183.481307870403</v>
      </c>
      <c r="E8701" t="s">
        <v>13861</v>
      </c>
      <c r="F8701" t="s">
        <v>6617</v>
      </c>
      <c r="G8701" t="s">
        <v>13865</v>
      </c>
      <c r="H8701" t="s">
        <v>6354</v>
      </c>
      <c r="I8701" t="s">
        <v>55</v>
      </c>
      <c r="J8701" t="s">
        <v>732</v>
      </c>
      <c r="K8701" t="s">
        <v>13862</v>
      </c>
      <c r="L8701" t="s">
        <v>13863</v>
      </c>
      <c r="M8701" t="s">
        <v>13864</v>
      </c>
      <c r="N8701" t="s">
        <v>8601</v>
      </c>
      <c r="O8701" t="s">
        <v>9648</v>
      </c>
      <c r="P8701">
        <v>4100000</v>
      </c>
      <c r="Q8701" t="s">
        <v>6636</v>
      </c>
      <c r="R8701" t="s">
        <v>6636</v>
      </c>
      <c r="S8701" s="12"/>
      <c r="T8701" s="13"/>
      <c r="U8701" t="s">
        <v>6636</v>
      </c>
    </row>
    <row r="8702" spans="1:21" x14ac:dyDescent="0.25">
      <c r="A8702" t="s">
        <v>6619</v>
      </c>
      <c r="B8702" s="12">
        <v>41464</v>
      </c>
      <c r="C8702" t="s">
        <v>13860</v>
      </c>
      <c r="D8702" s="11">
        <v>46183.481307870403</v>
      </c>
      <c r="E8702" t="s">
        <v>13861</v>
      </c>
      <c r="F8702" t="s">
        <v>6617</v>
      </c>
      <c r="G8702" t="s">
        <v>13866</v>
      </c>
      <c r="H8702" t="s">
        <v>6354</v>
      </c>
      <c r="I8702" t="s">
        <v>55</v>
      </c>
      <c r="J8702" t="s">
        <v>732</v>
      </c>
      <c r="K8702" t="s">
        <v>13862</v>
      </c>
      <c r="L8702" t="s">
        <v>13863</v>
      </c>
      <c r="M8702" t="s">
        <v>13864</v>
      </c>
      <c r="N8702" t="s">
        <v>8601</v>
      </c>
      <c r="O8702" t="s">
        <v>9648</v>
      </c>
      <c r="P8702">
        <v>4100000</v>
      </c>
      <c r="Q8702" t="s">
        <v>6636</v>
      </c>
      <c r="R8702" t="s">
        <v>6636</v>
      </c>
      <c r="S8702" s="12"/>
      <c r="T8702" s="13"/>
      <c r="U8702" t="s">
        <v>6636</v>
      </c>
    </row>
    <row r="8703" spans="1:21" x14ac:dyDescent="0.25">
      <c r="A8703" t="s">
        <v>6619</v>
      </c>
      <c r="B8703" s="12">
        <v>41464</v>
      </c>
      <c r="C8703" t="s">
        <v>13860</v>
      </c>
      <c r="D8703" s="11">
        <v>46183.481307870403</v>
      </c>
      <c r="E8703" t="s">
        <v>13861</v>
      </c>
      <c r="F8703" t="s">
        <v>6617</v>
      </c>
      <c r="G8703" t="s">
        <v>13867</v>
      </c>
      <c r="H8703" t="s">
        <v>6354</v>
      </c>
      <c r="I8703" t="s">
        <v>55</v>
      </c>
      <c r="J8703" t="s">
        <v>732</v>
      </c>
      <c r="K8703" t="s">
        <v>13862</v>
      </c>
      <c r="L8703" t="s">
        <v>13863</v>
      </c>
      <c r="M8703" t="s">
        <v>13864</v>
      </c>
      <c r="N8703" t="s">
        <v>8601</v>
      </c>
      <c r="O8703" t="s">
        <v>9648</v>
      </c>
      <c r="P8703">
        <v>4100000</v>
      </c>
      <c r="Q8703" t="s">
        <v>6636</v>
      </c>
      <c r="R8703" t="s">
        <v>6636</v>
      </c>
      <c r="S8703" s="12"/>
      <c r="T8703" s="13"/>
      <c r="U8703" t="s">
        <v>6636</v>
      </c>
    </row>
    <row r="8704" spans="1:21" x14ac:dyDescent="0.25">
      <c r="A8704" t="s">
        <v>6619</v>
      </c>
      <c r="B8704" s="12">
        <v>41464</v>
      </c>
      <c r="C8704" t="s">
        <v>13860</v>
      </c>
      <c r="D8704" s="11">
        <v>46183.481307870403</v>
      </c>
      <c r="E8704" t="s">
        <v>13861</v>
      </c>
      <c r="F8704" t="s">
        <v>6617</v>
      </c>
      <c r="G8704" t="s">
        <v>13868</v>
      </c>
      <c r="H8704" t="s">
        <v>6354</v>
      </c>
      <c r="I8704" t="s">
        <v>55</v>
      </c>
      <c r="J8704" t="s">
        <v>732</v>
      </c>
      <c r="K8704" t="s">
        <v>13862</v>
      </c>
      <c r="L8704" t="s">
        <v>13863</v>
      </c>
      <c r="M8704" t="s">
        <v>13864</v>
      </c>
      <c r="N8704" t="s">
        <v>8601</v>
      </c>
      <c r="O8704" t="s">
        <v>9648</v>
      </c>
      <c r="P8704">
        <v>4100000</v>
      </c>
      <c r="Q8704" t="s">
        <v>6636</v>
      </c>
      <c r="R8704" t="s">
        <v>6636</v>
      </c>
      <c r="S8704" s="12"/>
      <c r="T8704" s="13"/>
      <c r="U8704" t="s">
        <v>6636</v>
      </c>
    </row>
    <row r="8705" spans="1:21" x14ac:dyDescent="0.25">
      <c r="A8705" t="s">
        <v>6637</v>
      </c>
      <c r="B8705" s="12">
        <v>41475</v>
      </c>
      <c r="C8705" t="s">
        <v>13877</v>
      </c>
      <c r="D8705" s="11">
        <v>46183.568715277797</v>
      </c>
      <c r="E8705" t="s">
        <v>13878</v>
      </c>
      <c r="F8705" t="s">
        <v>6617</v>
      </c>
      <c r="G8705" t="s">
        <v>13853</v>
      </c>
      <c r="H8705" t="s">
        <v>6354</v>
      </c>
      <c r="I8705" t="s">
        <v>6623</v>
      </c>
      <c r="J8705" t="s">
        <v>8935</v>
      </c>
      <c r="K8705" t="s">
        <v>13879</v>
      </c>
      <c r="L8705" t="s">
        <v>13855</v>
      </c>
      <c r="M8705" t="s">
        <v>13880</v>
      </c>
      <c r="N8705" t="s">
        <v>6787</v>
      </c>
      <c r="O8705" t="s">
        <v>6829</v>
      </c>
      <c r="P8705">
        <v>3880641</v>
      </c>
      <c r="Q8705" t="s">
        <v>6636</v>
      </c>
      <c r="R8705" t="s">
        <v>6636</v>
      </c>
      <c r="S8705" s="12"/>
      <c r="T8705" s="13"/>
      <c r="U8705" t="s">
        <v>6636</v>
      </c>
    </row>
    <row r="8706" spans="1:21" x14ac:dyDescent="0.25">
      <c r="A8706" t="s">
        <v>6637</v>
      </c>
      <c r="B8706" s="12">
        <v>41475</v>
      </c>
      <c r="C8706" t="s">
        <v>13877</v>
      </c>
      <c r="D8706" s="11">
        <v>46183.568715277797</v>
      </c>
      <c r="E8706" t="s">
        <v>13878</v>
      </c>
      <c r="F8706" t="s">
        <v>6617</v>
      </c>
      <c r="G8706" t="s">
        <v>13857</v>
      </c>
      <c r="H8706" t="s">
        <v>6354</v>
      </c>
      <c r="I8706" t="s">
        <v>6623</v>
      </c>
      <c r="J8706" t="s">
        <v>8935</v>
      </c>
      <c r="K8706" t="s">
        <v>13879</v>
      </c>
      <c r="L8706" t="s">
        <v>13855</v>
      </c>
      <c r="M8706" t="s">
        <v>13880</v>
      </c>
      <c r="N8706" t="s">
        <v>6787</v>
      </c>
      <c r="O8706" t="s">
        <v>6829</v>
      </c>
      <c r="P8706">
        <v>3880641</v>
      </c>
      <c r="Q8706" t="s">
        <v>6636</v>
      </c>
      <c r="R8706" t="s">
        <v>6636</v>
      </c>
      <c r="S8706" s="12"/>
      <c r="T8706" s="13"/>
      <c r="U8706" t="s">
        <v>6636</v>
      </c>
    </row>
    <row r="8707" spans="1:21" x14ac:dyDescent="0.25">
      <c r="A8707" t="s">
        <v>6637</v>
      </c>
      <c r="B8707" s="12">
        <v>41475</v>
      </c>
      <c r="C8707" t="s">
        <v>13877</v>
      </c>
      <c r="D8707" s="11">
        <v>46183.568715277797</v>
      </c>
      <c r="E8707" t="s">
        <v>13878</v>
      </c>
      <c r="F8707" t="s">
        <v>6617</v>
      </c>
      <c r="G8707" t="s">
        <v>8627</v>
      </c>
      <c r="H8707" t="s">
        <v>6354</v>
      </c>
      <c r="I8707" t="s">
        <v>6623</v>
      </c>
      <c r="J8707" t="s">
        <v>8935</v>
      </c>
      <c r="K8707" t="s">
        <v>13879</v>
      </c>
      <c r="L8707" t="s">
        <v>13855</v>
      </c>
      <c r="M8707" t="s">
        <v>13880</v>
      </c>
      <c r="N8707" t="s">
        <v>6787</v>
      </c>
      <c r="O8707" t="s">
        <v>6829</v>
      </c>
      <c r="P8707">
        <v>3880641</v>
      </c>
      <c r="Q8707" t="s">
        <v>6636</v>
      </c>
      <c r="R8707" t="s">
        <v>6636</v>
      </c>
      <c r="S8707" s="12"/>
      <c r="T8707" s="13"/>
      <c r="U8707" t="s">
        <v>6636</v>
      </c>
    </row>
    <row r="8708" spans="1:21" x14ac:dyDescent="0.25">
      <c r="A8708" t="s">
        <v>6637</v>
      </c>
      <c r="B8708" s="12">
        <v>41475</v>
      </c>
      <c r="C8708" t="s">
        <v>13877</v>
      </c>
      <c r="D8708" s="11">
        <v>46183.568715277797</v>
      </c>
      <c r="E8708" t="s">
        <v>13878</v>
      </c>
      <c r="F8708" t="s">
        <v>6617</v>
      </c>
      <c r="G8708" t="s">
        <v>7567</v>
      </c>
      <c r="H8708" t="s">
        <v>6354</v>
      </c>
      <c r="I8708" t="s">
        <v>6623</v>
      </c>
      <c r="J8708" t="s">
        <v>8935</v>
      </c>
      <c r="K8708" t="s">
        <v>13879</v>
      </c>
      <c r="L8708" t="s">
        <v>13855</v>
      </c>
      <c r="M8708" t="s">
        <v>13880</v>
      </c>
      <c r="N8708" t="s">
        <v>6787</v>
      </c>
      <c r="O8708" t="s">
        <v>6829</v>
      </c>
      <c r="P8708">
        <v>3880641</v>
      </c>
      <c r="Q8708" t="s">
        <v>6636</v>
      </c>
      <c r="R8708" t="s">
        <v>6636</v>
      </c>
      <c r="S8708" s="12"/>
      <c r="T8708" s="13"/>
      <c r="U8708" t="s">
        <v>6636</v>
      </c>
    </row>
    <row r="8709" spans="1:21" x14ac:dyDescent="0.25">
      <c r="A8709" t="s">
        <v>6637</v>
      </c>
      <c r="B8709" s="12">
        <v>41475</v>
      </c>
      <c r="C8709" t="s">
        <v>13877</v>
      </c>
      <c r="D8709" s="11">
        <v>46183.568715277797</v>
      </c>
      <c r="E8709" t="s">
        <v>13878</v>
      </c>
      <c r="F8709" t="s">
        <v>6617</v>
      </c>
      <c r="G8709" t="s">
        <v>13858</v>
      </c>
      <c r="H8709" t="s">
        <v>6354</v>
      </c>
      <c r="I8709" t="s">
        <v>6623</v>
      </c>
      <c r="J8709" t="s">
        <v>8935</v>
      </c>
      <c r="K8709" t="s">
        <v>13879</v>
      </c>
      <c r="L8709" t="s">
        <v>13855</v>
      </c>
      <c r="M8709" t="s">
        <v>13880</v>
      </c>
      <c r="N8709" t="s">
        <v>6787</v>
      </c>
      <c r="O8709" t="s">
        <v>6829</v>
      </c>
      <c r="P8709">
        <v>3880641</v>
      </c>
      <c r="Q8709" t="s">
        <v>6636</v>
      </c>
      <c r="R8709" t="s">
        <v>6636</v>
      </c>
      <c r="S8709" s="12"/>
      <c r="T8709" s="13"/>
      <c r="U8709" t="s">
        <v>6636</v>
      </c>
    </row>
    <row r="8710" spans="1:21" x14ac:dyDescent="0.25">
      <c r="A8710" t="s">
        <v>6637</v>
      </c>
      <c r="B8710" s="12">
        <v>41475</v>
      </c>
      <c r="C8710" t="s">
        <v>13877</v>
      </c>
      <c r="D8710" s="11">
        <v>46183.568715277797</v>
      </c>
      <c r="E8710" t="s">
        <v>13878</v>
      </c>
      <c r="F8710" t="s">
        <v>6617</v>
      </c>
      <c r="G8710" t="s">
        <v>13859</v>
      </c>
      <c r="H8710" t="s">
        <v>6354</v>
      </c>
      <c r="I8710" t="s">
        <v>6623</v>
      </c>
      <c r="J8710" t="s">
        <v>8935</v>
      </c>
      <c r="K8710" t="s">
        <v>13879</v>
      </c>
      <c r="L8710" t="s">
        <v>13855</v>
      </c>
      <c r="M8710" t="s">
        <v>13880</v>
      </c>
      <c r="N8710" t="s">
        <v>6787</v>
      </c>
      <c r="O8710" t="s">
        <v>6829</v>
      </c>
      <c r="P8710">
        <v>3880641</v>
      </c>
      <c r="Q8710" t="s">
        <v>6636</v>
      </c>
      <c r="R8710" t="s">
        <v>6636</v>
      </c>
      <c r="S8710" s="12"/>
      <c r="T8710" s="13"/>
      <c r="U8710" t="s">
        <v>6636</v>
      </c>
    </row>
    <row r="8711" spans="1:21" x14ac:dyDescent="0.25">
      <c r="A8711" t="s">
        <v>6637</v>
      </c>
      <c r="B8711" s="12">
        <v>41475</v>
      </c>
      <c r="C8711" t="s">
        <v>13877</v>
      </c>
      <c r="D8711" s="11">
        <v>46183.568715277797</v>
      </c>
      <c r="E8711" t="s">
        <v>13878</v>
      </c>
      <c r="F8711" t="s">
        <v>6617</v>
      </c>
      <c r="G8711" t="s">
        <v>8633</v>
      </c>
      <c r="H8711" t="s">
        <v>6354</v>
      </c>
      <c r="I8711" t="s">
        <v>6623</v>
      </c>
      <c r="J8711" t="s">
        <v>8935</v>
      </c>
      <c r="K8711" t="s">
        <v>13879</v>
      </c>
      <c r="L8711" t="s">
        <v>13855</v>
      </c>
      <c r="M8711" t="s">
        <v>13880</v>
      </c>
      <c r="N8711" t="s">
        <v>6787</v>
      </c>
      <c r="O8711" t="s">
        <v>6829</v>
      </c>
      <c r="P8711">
        <v>3880641</v>
      </c>
      <c r="Q8711" t="s">
        <v>6636</v>
      </c>
      <c r="R8711" t="s">
        <v>6636</v>
      </c>
      <c r="S8711" s="12"/>
      <c r="T8711" s="13"/>
      <c r="U8711" t="s">
        <v>6636</v>
      </c>
    </row>
    <row r="8712" spans="1:21" x14ac:dyDescent="0.25">
      <c r="A8712" t="s">
        <v>6619</v>
      </c>
      <c r="B8712" s="12">
        <v>41475</v>
      </c>
      <c r="C8712" t="s">
        <v>13877</v>
      </c>
      <c r="D8712" s="11">
        <v>46183.568715277797</v>
      </c>
      <c r="E8712" t="s">
        <v>13878</v>
      </c>
      <c r="F8712" t="s">
        <v>6617</v>
      </c>
      <c r="G8712" t="s">
        <v>13853</v>
      </c>
      <c r="H8712" t="s">
        <v>6354</v>
      </c>
      <c r="I8712" t="s">
        <v>6623</v>
      </c>
      <c r="J8712" t="s">
        <v>8935</v>
      </c>
      <c r="K8712" t="s">
        <v>13879</v>
      </c>
      <c r="L8712" t="s">
        <v>13855</v>
      </c>
      <c r="M8712" t="s">
        <v>13880</v>
      </c>
      <c r="N8712" t="s">
        <v>6787</v>
      </c>
      <c r="O8712" t="s">
        <v>6829</v>
      </c>
      <c r="P8712">
        <v>3880641</v>
      </c>
      <c r="Q8712" t="s">
        <v>6636</v>
      </c>
      <c r="R8712" t="s">
        <v>6636</v>
      </c>
      <c r="S8712" s="12"/>
      <c r="T8712" s="13"/>
      <c r="U8712" t="s">
        <v>6636</v>
      </c>
    </row>
    <row r="8713" spans="1:21" x14ac:dyDescent="0.25">
      <c r="A8713" t="s">
        <v>6619</v>
      </c>
      <c r="B8713" s="12">
        <v>41475</v>
      </c>
      <c r="C8713" t="s">
        <v>13877</v>
      </c>
      <c r="D8713" s="11">
        <v>46183.568715277797</v>
      </c>
      <c r="E8713" t="s">
        <v>13878</v>
      </c>
      <c r="F8713" t="s">
        <v>6617</v>
      </c>
      <c r="G8713" t="s">
        <v>13857</v>
      </c>
      <c r="H8713" t="s">
        <v>6354</v>
      </c>
      <c r="I8713" t="s">
        <v>6623</v>
      </c>
      <c r="J8713" t="s">
        <v>8935</v>
      </c>
      <c r="K8713" t="s">
        <v>13879</v>
      </c>
      <c r="L8713" t="s">
        <v>13855</v>
      </c>
      <c r="M8713" t="s">
        <v>13880</v>
      </c>
      <c r="N8713" t="s">
        <v>6787</v>
      </c>
      <c r="O8713" t="s">
        <v>6829</v>
      </c>
      <c r="P8713">
        <v>3880641</v>
      </c>
      <c r="Q8713" t="s">
        <v>6636</v>
      </c>
      <c r="R8713" t="s">
        <v>6636</v>
      </c>
      <c r="S8713" s="12"/>
      <c r="T8713" s="13"/>
      <c r="U8713" t="s">
        <v>6636</v>
      </c>
    </row>
    <row r="8714" spans="1:21" x14ac:dyDescent="0.25">
      <c r="A8714" t="s">
        <v>6619</v>
      </c>
      <c r="B8714" s="12">
        <v>41475</v>
      </c>
      <c r="C8714" t="s">
        <v>13877</v>
      </c>
      <c r="D8714" s="11">
        <v>46183.568715277797</v>
      </c>
      <c r="E8714" t="s">
        <v>13878</v>
      </c>
      <c r="F8714" t="s">
        <v>6617</v>
      </c>
      <c r="G8714" t="s">
        <v>8627</v>
      </c>
      <c r="H8714" t="s">
        <v>6354</v>
      </c>
      <c r="I8714" t="s">
        <v>6623</v>
      </c>
      <c r="J8714" t="s">
        <v>8935</v>
      </c>
      <c r="K8714" t="s">
        <v>13879</v>
      </c>
      <c r="L8714" t="s">
        <v>13855</v>
      </c>
      <c r="M8714" t="s">
        <v>13880</v>
      </c>
      <c r="N8714" t="s">
        <v>6787</v>
      </c>
      <c r="O8714" t="s">
        <v>6829</v>
      </c>
      <c r="P8714">
        <v>3880641</v>
      </c>
      <c r="Q8714" t="s">
        <v>6636</v>
      </c>
      <c r="R8714" t="s">
        <v>6636</v>
      </c>
      <c r="S8714" s="12"/>
      <c r="T8714" s="13"/>
      <c r="U8714" t="s">
        <v>6636</v>
      </c>
    </row>
    <row r="8715" spans="1:21" x14ac:dyDescent="0.25">
      <c r="A8715" t="s">
        <v>6619</v>
      </c>
      <c r="B8715" s="12">
        <v>41475</v>
      </c>
      <c r="C8715" t="s">
        <v>13877</v>
      </c>
      <c r="D8715" s="11">
        <v>46183.568715277797</v>
      </c>
      <c r="E8715" t="s">
        <v>13878</v>
      </c>
      <c r="F8715" t="s">
        <v>6617</v>
      </c>
      <c r="G8715" t="s">
        <v>7567</v>
      </c>
      <c r="H8715" t="s">
        <v>6354</v>
      </c>
      <c r="I8715" t="s">
        <v>6623</v>
      </c>
      <c r="J8715" t="s">
        <v>8935</v>
      </c>
      <c r="K8715" t="s">
        <v>13879</v>
      </c>
      <c r="L8715" t="s">
        <v>13855</v>
      </c>
      <c r="M8715" t="s">
        <v>13880</v>
      </c>
      <c r="N8715" t="s">
        <v>6787</v>
      </c>
      <c r="O8715" t="s">
        <v>6829</v>
      </c>
      <c r="P8715">
        <v>3880641</v>
      </c>
      <c r="Q8715" t="s">
        <v>6636</v>
      </c>
      <c r="R8715" t="s">
        <v>6636</v>
      </c>
      <c r="S8715" s="12"/>
      <c r="T8715" s="13"/>
      <c r="U8715" t="s">
        <v>6636</v>
      </c>
    </row>
    <row r="8716" spans="1:21" x14ac:dyDescent="0.25">
      <c r="A8716" t="s">
        <v>6619</v>
      </c>
      <c r="B8716" s="12">
        <v>41475</v>
      </c>
      <c r="C8716" t="s">
        <v>13877</v>
      </c>
      <c r="D8716" s="11">
        <v>46183.568715277797</v>
      </c>
      <c r="E8716" t="s">
        <v>13878</v>
      </c>
      <c r="F8716" t="s">
        <v>6617</v>
      </c>
      <c r="G8716" t="s">
        <v>13858</v>
      </c>
      <c r="H8716" t="s">
        <v>6354</v>
      </c>
      <c r="I8716" t="s">
        <v>6623</v>
      </c>
      <c r="J8716" t="s">
        <v>8935</v>
      </c>
      <c r="K8716" t="s">
        <v>13879</v>
      </c>
      <c r="L8716" t="s">
        <v>13855</v>
      </c>
      <c r="M8716" t="s">
        <v>13880</v>
      </c>
      <c r="N8716" t="s">
        <v>6787</v>
      </c>
      <c r="O8716" t="s">
        <v>6829</v>
      </c>
      <c r="P8716">
        <v>3880641</v>
      </c>
      <c r="Q8716" t="s">
        <v>6636</v>
      </c>
      <c r="R8716" t="s">
        <v>6636</v>
      </c>
      <c r="S8716" s="12"/>
      <c r="T8716" s="13"/>
      <c r="U8716" t="s">
        <v>6636</v>
      </c>
    </row>
    <row r="8717" spans="1:21" x14ac:dyDescent="0.25">
      <c r="A8717" t="s">
        <v>6619</v>
      </c>
      <c r="B8717" s="12">
        <v>41475</v>
      </c>
      <c r="C8717" t="s">
        <v>13877</v>
      </c>
      <c r="D8717" s="11">
        <v>46183.568715277797</v>
      </c>
      <c r="E8717" t="s">
        <v>13878</v>
      </c>
      <c r="F8717" t="s">
        <v>6617</v>
      </c>
      <c r="G8717" t="s">
        <v>13859</v>
      </c>
      <c r="H8717" t="s">
        <v>6354</v>
      </c>
      <c r="I8717" t="s">
        <v>6623</v>
      </c>
      <c r="J8717" t="s">
        <v>8935</v>
      </c>
      <c r="K8717" t="s">
        <v>13879</v>
      </c>
      <c r="L8717" t="s">
        <v>13855</v>
      </c>
      <c r="M8717" t="s">
        <v>13880</v>
      </c>
      <c r="N8717" t="s">
        <v>6787</v>
      </c>
      <c r="O8717" t="s">
        <v>6829</v>
      </c>
      <c r="P8717">
        <v>3880641</v>
      </c>
      <c r="Q8717" t="s">
        <v>6636</v>
      </c>
      <c r="R8717" t="s">
        <v>6636</v>
      </c>
      <c r="S8717" s="12"/>
      <c r="T8717" s="13"/>
      <c r="U8717" t="s">
        <v>6636</v>
      </c>
    </row>
    <row r="8718" spans="1:21" x14ac:dyDescent="0.25">
      <c r="A8718" t="s">
        <v>6619</v>
      </c>
      <c r="B8718" s="12">
        <v>41475</v>
      </c>
      <c r="C8718" t="s">
        <v>13877</v>
      </c>
      <c r="D8718" s="11">
        <v>46183.568715277797</v>
      </c>
      <c r="E8718" t="s">
        <v>13878</v>
      </c>
      <c r="F8718" t="s">
        <v>6617</v>
      </c>
      <c r="G8718" t="s">
        <v>8633</v>
      </c>
      <c r="H8718" t="s">
        <v>6354</v>
      </c>
      <c r="I8718" t="s">
        <v>6623</v>
      </c>
      <c r="J8718" t="s">
        <v>8935</v>
      </c>
      <c r="K8718" t="s">
        <v>13879</v>
      </c>
      <c r="L8718" t="s">
        <v>13855</v>
      </c>
      <c r="M8718" t="s">
        <v>13880</v>
      </c>
      <c r="N8718" t="s">
        <v>6787</v>
      </c>
      <c r="O8718" t="s">
        <v>6829</v>
      </c>
      <c r="P8718">
        <v>3880641</v>
      </c>
      <c r="Q8718" t="s">
        <v>6636</v>
      </c>
      <c r="R8718" t="s">
        <v>6636</v>
      </c>
      <c r="S8718" s="12"/>
      <c r="T8718" s="13"/>
      <c r="U8718" t="s">
        <v>6636</v>
      </c>
    </row>
    <row r="8719" spans="1:21" x14ac:dyDescent="0.25">
      <c r="A8719" t="s">
        <v>6637</v>
      </c>
      <c r="B8719" s="12">
        <v>41500</v>
      </c>
      <c r="C8719" t="s">
        <v>13881</v>
      </c>
      <c r="D8719" s="11">
        <v>46183.710300925901</v>
      </c>
      <c r="E8719" t="s">
        <v>13882</v>
      </c>
      <c r="F8719" t="s">
        <v>6617</v>
      </c>
      <c r="G8719" t="s">
        <v>8627</v>
      </c>
      <c r="H8719" t="s">
        <v>6354</v>
      </c>
      <c r="I8719" t="s">
        <v>55</v>
      </c>
      <c r="J8719" t="s">
        <v>176</v>
      </c>
      <c r="K8719" t="s">
        <v>13883</v>
      </c>
      <c r="L8719" t="s">
        <v>13846</v>
      </c>
      <c r="M8719" t="s">
        <v>13884</v>
      </c>
      <c r="N8719" t="s">
        <v>7001</v>
      </c>
      <c r="O8719" t="s">
        <v>7007</v>
      </c>
      <c r="P8719">
        <v>845000</v>
      </c>
      <c r="Q8719" t="s">
        <v>6867</v>
      </c>
      <c r="R8719" t="s">
        <v>6779</v>
      </c>
      <c r="S8719" s="12"/>
      <c r="T8719" s="13"/>
      <c r="U8719" t="s">
        <v>6636</v>
      </c>
    </row>
    <row r="8720" spans="1:21" x14ac:dyDescent="0.25">
      <c r="A8720" t="s">
        <v>6637</v>
      </c>
      <c r="B8720" s="12">
        <v>83000</v>
      </c>
      <c r="C8720" t="s">
        <v>13881</v>
      </c>
      <c r="D8720" s="11">
        <v>46183.710300925901</v>
      </c>
      <c r="E8720" t="s">
        <v>13882</v>
      </c>
      <c r="F8720" t="s">
        <v>6617</v>
      </c>
      <c r="G8720" t="s">
        <v>7567</v>
      </c>
      <c r="H8720" t="s">
        <v>6354</v>
      </c>
      <c r="I8720" t="s">
        <v>55</v>
      </c>
      <c r="J8720" t="s">
        <v>176</v>
      </c>
      <c r="K8720" t="s">
        <v>13883</v>
      </c>
      <c r="L8720" t="s">
        <v>13846</v>
      </c>
      <c r="M8720" t="s">
        <v>13884</v>
      </c>
      <c r="N8720" t="s">
        <v>7001</v>
      </c>
      <c r="O8720" t="s">
        <v>7007</v>
      </c>
      <c r="P8720">
        <v>1690000</v>
      </c>
      <c r="Q8720" t="s">
        <v>6867</v>
      </c>
      <c r="R8720" t="s">
        <v>6779</v>
      </c>
      <c r="S8720" s="12"/>
      <c r="T8720" s="13"/>
      <c r="U8720" t="s">
        <v>6636</v>
      </c>
    </row>
    <row r="8721" spans="1:21" x14ac:dyDescent="0.25">
      <c r="A8721" t="s">
        <v>6637</v>
      </c>
      <c r="B8721" s="12">
        <v>41500</v>
      </c>
      <c r="C8721" t="s">
        <v>13881</v>
      </c>
      <c r="D8721" s="11">
        <v>46183.710300925901</v>
      </c>
      <c r="E8721" t="s">
        <v>13882</v>
      </c>
      <c r="F8721" t="s">
        <v>6617</v>
      </c>
      <c r="G8721" t="s">
        <v>8630</v>
      </c>
      <c r="H8721" t="s">
        <v>6354</v>
      </c>
      <c r="I8721" t="s">
        <v>55</v>
      </c>
      <c r="J8721" t="s">
        <v>176</v>
      </c>
      <c r="K8721" t="s">
        <v>13883</v>
      </c>
      <c r="L8721" t="s">
        <v>13846</v>
      </c>
      <c r="M8721" t="s">
        <v>13884</v>
      </c>
      <c r="N8721" t="s">
        <v>7001</v>
      </c>
      <c r="O8721" t="s">
        <v>7007</v>
      </c>
      <c r="P8721">
        <v>845000</v>
      </c>
      <c r="Q8721" t="s">
        <v>6867</v>
      </c>
      <c r="R8721" t="s">
        <v>6779</v>
      </c>
      <c r="S8721" s="12"/>
      <c r="T8721" s="13"/>
      <c r="U8721" t="s">
        <v>6636</v>
      </c>
    </row>
    <row r="8722" spans="1:21" x14ac:dyDescent="0.25">
      <c r="A8722" t="s">
        <v>6637</v>
      </c>
      <c r="B8722" s="12">
        <v>41500</v>
      </c>
      <c r="C8722" t="s">
        <v>13881</v>
      </c>
      <c r="D8722" s="11">
        <v>46183.710300925901</v>
      </c>
      <c r="E8722" t="s">
        <v>13882</v>
      </c>
      <c r="F8722" t="s">
        <v>6617</v>
      </c>
      <c r="G8722" t="s">
        <v>8633</v>
      </c>
      <c r="H8722" t="s">
        <v>6354</v>
      </c>
      <c r="I8722" t="s">
        <v>55</v>
      </c>
      <c r="J8722" t="s">
        <v>176</v>
      </c>
      <c r="K8722" t="s">
        <v>13883</v>
      </c>
      <c r="L8722" t="s">
        <v>13846</v>
      </c>
      <c r="M8722" t="s">
        <v>13884</v>
      </c>
      <c r="N8722" t="s">
        <v>7001</v>
      </c>
      <c r="O8722" t="s">
        <v>7007</v>
      </c>
      <c r="P8722">
        <v>845000</v>
      </c>
      <c r="Q8722" t="s">
        <v>6867</v>
      </c>
      <c r="R8722" t="s">
        <v>6779</v>
      </c>
      <c r="S8722" s="12"/>
      <c r="T8722" s="13"/>
      <c r="U8722" t="s">
        <v>6636</v>
      </c>
    </row>
    <row r="8723" spans="1:21" x14ac:dyDescent="0.25">
      <c r="A8723" t="s">
        <v>6619</v>
      </c>
      <c r="B8723" s="12">
        <v>41500</v>
      </c>
      <c r="C8723" t="s">
        <v>13881</v>
      </c>
      <c r="D8723" s="11">
        <v>46183.7723148148</v>
      </c>
      <c r="E8723" t="s">
        <v>13882</v>
      </c>
      <c r="F8723" t="s">
        <v>6617</v>
      </c>
      <c r="G8723" t="s">
        <v>8627</v>
      </c>
      <c r="H8723" t="s">
        <v>6354</v>
      </c>
      <c r="I8723" t="s">
        <v>55</v>
      </c>
      <c r="J8723" t="s">
        <v>176</v>
      </c>
      <c r="K8723" t="s">
        <v>13883</v>
      </c>
      <c r="L8723" t="s">
        <v>13846</v>
      </c>
      <c r="M8723" t="s">
        <v>13884</v>
      </c>
      <c r="N8723" t="s">
        <v>7001</v>
      </c>
      <c r="O8723" t="s">
        <v>7007</v>
      </c>
      <c r="P8723">
        <v>845000</v>
      </c>
      <c r="Q8723" t="s">
        <v>6867</v>
      </c>
      <c r="R8723" t="s">
        <v>6779</v>
      </c>
      <c r="S8723" s="12"/>
      <c r="T8723" s="13"/>
      <c r="U8723" t="s">
        <v>6636</v>
      </c>
    </row>
    <row r="8724" spans="1:21" x14ac:dyDescent="0.25">
      <c r="A8724" t="s">
        <v>6619</v>
      </c>
      <c r="B8724" s="12">
        <v>83000</v>
      </c>
      <c r="C8724" t="s">
        <v>13881</v>
      </c>
      <c r="D8724" s="11">
        <v>46183.7723148148</v>
      </c>
      <c r="E8724" t="s">
        <v>13882</v>
      </c>
      <c r="F8724" t="s">
        <v>6617</v>
      </c>
      <c r="G8724" t="s">
        <v>7567</v>
      </c>
      <c r="H8724" t="s">
        <v>6354</v>
      </c>
      <c r="I8724" t="s">
        <v>55</v>
      </c>
      <c r="J8724" t="s">
        <v>176</v>
      </c>
      <c r="K8724" t="s">
        <v>13883</v>
      </c>
      <c r="L8724" t="s">
        <v>13846</v>
      </c>
      <c r="M8724" t="s">
        <v>13884</v>
      </c>
      <c r="N8724" t="s">
        <v>7001</v>
      </c>
      <c r="O8724" t="s">
        <v>7007</v>
      </c>
      <c r="P8724">
        <v>1690000</v>
      </c>
      <c r="Q8724" t="s">
        <v>6867</v>
      </c>
      <c r="R8724" t="s">
        <v>6779</v>
      </c>
      <c r="S8724" s="12"/>
      <c r="T8724" s="13"/>
      <c r="U8724" t="s">
        <v>6636</v>
      </c>
    </row>
    <row r="8725" spans="1:21" x14ac:dyDescent="0.25">
      <c r="A8725" t="s">
        <v>6619</v>
      </c>
      <c r="B8725" s="12">
        <v>41500</v>
      </c>
      <c r="C8725" t="s">
        <v>13881</v>
      </c>
      <c r="D8725" s="11">
        <v>46183.7723148148</v>
      </c>
      <c r="E8725" t="s">
        <v>13882</v>
      </c>
      <c r="F8725" t="s">
        <v>6617</v>
      </c>
      <c r="G8725" t="s">
        <v>8630</v>
      </c>
      <c r="H8725" t="s">
        <v>6354</v>
      </c>
      <c r="I8725" t="s">
        <v>55</v>
      </c>
      <c r="J8725" t="s">
        <v>176</v>
      </c>
      <c r="K8725" t="s">
        <v>13883</v>
      </c>
      <c r="L8725" t="s">
        <v>13846</v>
      </c>
      <c r="M8725" t="s">
        <v>13884</v>
      </c>
      <c r="N8725" t="s">
        <v>7001</v>
      </c>
      <c r="O8725" t="s">
        <v>7007</v>
      </c>
      <c r="P8725">
        <v>845000</v>
      </c>
      <c r="Q8725" t="s">
        <v>6867</v>
      </c>
      <c r="R8725" t="s">
        <v>6779</v>
      </c>
      <c r="S8725" s="12"/>
      <c r="T8725" s="13"/>
      <c r="U8725" t="s">
        <v>6636</v>
      </c>
    </row>
    <row r="8726" spans="1:21" x14ac:dyDescent="0.25">
      <c r="A8726" t="s">
        <v>6619</v>
      </c>
      <c r="B8726" s="12">
        <v>41500</v>
      </c>
      <c r="C8726" t="s">
        <v>13881</v>
      </c>
      <c r="D8726" s="11">
        <v>46183.7723148148</v>
      </c>
      <c r="E8726" t="s">
        <v>13882</v>
      </c>
      <c r="F8726" t="s">
        <v>6617</v>
      </c>
      <c r="G8726" t="s">
        <v>8633</v>
      </c>
      <c r="H8726" t="s">
        <v>6354</v>
      </c>
      <c r="I8726" t="s">
        <v>55</v>
      </c>
      <c r="J8726" t="s">
        <v>176</v>
      </c>
      <c r="K8726" t="s">
        <v>13883</v>
      </c>
      <c r="L8726" t="s">
        <v>13846</v>
      </c>
      <c r="M8726" t="s">
        <v>13884</v>
      </c>
      <c r="N8726" t="s">
        <v>7001</v>
      </c>
      <c r="O8726" t="s">
        <v>7007</v>
      </c>
      <c r="P8726">
        <v>845000</v>
      </c>
      <c r="Q8726" t="s">
        <v>6867</v>
      </c>
      <c r="R8726" t="s">
        <v>6779</v>
      </c>
      <c r="S8726" s="12"/>
      <c r="T8726" s="13"/>
      <c r="U8726" t="s">
        <v>6636</v>
      </c>
    </row>
    <row r="8727" spans="1:21" x14ac:dyDescent="0.25">
      <c r="A8727" t="s">
        <v>6637</v>
      </c>
      <c r="B8727" s="12">
        <v>41511</v>
      </c>
      <c r="C8727" t="s">
        <v>13885</v>
      </c>
      <c r="D8727" s="11">
        <v>46183.8184259259</v>
      </c>
      <c r="E8727" t="s">
        <v>13886</v>
      </c>
      <c r="F8727" t="s">
        <v>6617</v>
      </c>
      <c r="G8727" t="s">
        <v>8627</v>
      </c>
      <c r="H8727" t="s">
        <v>6354</v>
      </c>
      <c r="I8727" t="s">
        <v>55</v>
      </c>
      <c r="J8727" t="s">
        <v>6803</v>
      </c>
      <c r="K8727" t="s">
        <v>13887</v>
      </c>
      <c r="L8727" t="s">
        <v>13849</v>
      </c>
      <c r="M8727" t="s">
        <v>13888</v>
      </c>
      <c r="N8727" t="s">
        <v>6787</v>
      </c>
      <c r="O8727" t="s">
        <v>6810</v>
      </c>
      <c r="P8727">
        <v>2478610</v>
      </c>
      <c r="Q8727" t="s">
        <v>6636</v>
      </c>
      <c r="R8727" t="s">
        <v>6636</v>
      </c>
      <c r="S8727" s="12"/>
      <c r="T8727" s="13"/>
      <c r="U8727" t="s">
        <v>13889</v>
      </c>
    </row>
    <row r="8728" spans="1:21" x14ac:dyDescent="0.25">
      <c r="A8728" t="s">
        <v>6637</v>
      </c>
      <c r="B8728" s="12">
        <v>41511</v>
      </c>
      <c r="C8728" t="s">
        <v>13885</v>
      </c>
      <c r="D8728" s="11">
        <v>46183.8184259259</v>
      </c>
      <c r="E8728" t="s">
        <v>13886</v>
      </c>
      <c r="F8728" t="s">
        <v>6617</v>
      </c>
      <c r="G8728" t="s">
        <v>9115</v>
      </c>
      <c r="H8728" t="s">
        <v>6354</v>
      </c>
      <c r="I8728" t="s">
        <v>55</v>
      </c>
      <c r="J8728" t="s">
        <v>6803</v>
      </c>
      <c r="K8728" t="s">
        <v>13887</v>
      </c>
      <c r="L8728" t="s">
        <v>13849</v>
      </c>
      <c r="M8728" t="s">
        <v>13888</v>
      </c>
      <c r="N8728" t="s">
        <v>6787</v>
      </c>
      <c r="O8728" t="s">
        <v>6810</v>
      </c>
      <c r="P8728">
        <v>2478610</v>
      </c>
      <c r="Q8728" t="s">
        <v>6636</v>
      </c>
      <c r="R8728" t="s">
        <v>6636</v>
      </c>
      <c r="S8728" s="12"/>
      <c r="T8728" s="13"/>
      <c r="U8728" t="s">
        <v>13889</v>
      </c>
    </row>
    <row r="8729" spans="1:21" x14ac:dyDescent="0.25">
      <c r="A8729" t="s">
        <v>6637</v>
      </c>
      <c r="B8729" s="12">
        <v>83022</v>
      </c>
      <c r="C8729" t="s">
        <v>13885</v>
      </c>
      <c r="D8729" s="11">
        <v>46183.8184259259</v>
      </c>
      <c r="E8729" t="s">
        <v>13886</v>
      </c>
      <c r="F8729" t="s">
        <v>6617</v>
      </c>
      <c r="G8729" t="s">
        <v>7567</v>
      </c>
      <c r="H8729" t="s">
        <v>6354</v>
      </c>
      <c r="I8729" t="s">
        <v>55</v>
      </c>
      <c r="J8729" t="s">
        <v>6803</v>
      </c>
      <c r="K8729" t="s">
        <v>13887</v>
      </c>
      <c r="L8729" t="s">
        <v>13849</v>
      </c>
      <c r="M8729" t="s">
        <v>13888</v>
      </c>
      <c r="N8729" t="s">
        <v>6787</v>
      </c>
      <c r="O8729" t="s">
        <v>6810</v>
      </c>
      <c r="P8729">
        <v>4957220</v>
      </c>
      <c r="Q8729" t="s">
        <v>6636</v>
      </c>
      <c r="R8729" t="s">
        <v>6636</v>
      </c>
      <c r="S8729" s="12"/>
      <c r="T8729" s="13"/>
      <c r="U8729" t="s">
        <v>13889</v>
      </c>
    </row>
    <row r="8730" spans="1:21" x14ac:dyDescent="0.25">
      <c r="A8730" t="s">
        <v>6637</v>
      </c>
      <c r="B8730" s="12">
        <v>41511</v>
      </c>
      <c r="C8730" t="s">
        <v>13885</v>
      </c>
      <c r="D8730" s="11">
        <v>46183.8184259259</v>
      </c>
      <c r="E8730" t="s">
        <v>13886</v>
      </c>
      <c r="F8730" t="s">
        <v>6617</v>
      </c>
      <c r="G8730" t="s">
        <v>8633</v>
      </c>
      <c r="H8730" t="s">
        <v>6354</v>
      </c>
      <c r="I8730" t="s">
        <v>55</v>
      </c>
      <c r="J8730" t="s">
        <v>6803</v>
      </c>
      <c r="K8730" t="s">
        <v>13887</v>
      </c>
      <c r="L8730" t="s">
        <v>13849</v>
      </c>
      <c r="M8730" t="s">
        <v>13888</v>
      </c>
      <c r="N8730" t="s">
        <v>6787</v>
      </c>
      <c r="O8730" t="s">
        <v>6810</v>
      </c>
      <c r="P8730">
        <v>2478610</v>
      </c>
      <c r="Q8730" t="s">
        <v>6636</v>
      </c>
      <c r="R8730" t="s">
        <v>6636</v>
      </c>
      <c r="S8730" s="12"/>
      <c r="T8730" s="13"/>
      <c r="U8730" t="s">
        <v>13889</v>
      </c>
    </row>
    <row r="8731" spans="1:21" x14ac:dyDescent="0.25">
      <c r="A8731" t="s">
        <v>6619</v>
      </c>
      <c r="B8731" s="12">
        <v>41511</v>
      </c>
      <c r="C8731" t="s">
        <v>13885</v>
      </c>
      <c r="D8731" s="11">
        <v>46183.828344907401</v>
      </c>
      <c r="E8731" t="s">
        <v>13886</v>
      </c>
      <c r="F8731" t="s">
        <v>6617</v>
      </c>
      <c r="G8731" t="s">
        <v>8627</v>
      </c>
      <c r="H8731" t="s">
        <v>6354</v>
      </c>
      <c r="I8731" t="s">
        <v>55</v>
      </c>
      <c r="J8731" t="s">
        <v>6803</v>
      </c>
      <c r="K8731" t="s">
        <v>13887</v>
      </c>
      <c r="L8731" t="s">
        <v>13849</v>
      </c>
      <c r="M8731" t="s">
        <v>13888</v>
      </c>
      <c r="N8731" t="s">
        <v>6787</v>
      </c>
      <c r="O8731" t="s">
        <v>6810</v>
      </c>
      <c r="P8731">
        <v>2478610</v>
      </c>
      <c r="Q8731" t="s">
        <v>6636</v>
      </c>
      <c r="R8731" t="s">
        <v>6636</v>
      </c>
      <c r="S8731" s="12"/>
      <c r="T8731" s="13"/>
      <c r="U8731" t="s">
        <v>13889</v>
      </c>
    </row>
    <row r="8732" spans="1:21" x14ac:dyDescent="0.25">
      <c r="A8732" t="s">
        <v>6619</v>
      </c>
      <c r="B8732" s="12">
        <v>41511</v>
      </c>
      <c r="C8732" t="s">
        <v>13885</v>
      </c>
      <c r="D8732" s="11">
        <v>46183.828344907401</v>
      </c>
      <c r="E8732" t="s">
        <v>13886</v>
      </c>
      <c r="F8732" t="s">
        <v>6617</v>
      </c>
      <c r="G8732" t="s">
        <v>9115</v>
      </c>
      <c r="H8732" t="s">
        <v>6354</v>
      </c>
      <c r="I8732" t="s">
        <v>55</v>
      </c>
      <c r="J8732" t="s">
        <v>6803</v>
      </c>
      <c r="K8732" t="s">
        <v>13887</v>
      </c>
      <c r="L8732" t="s">
        <v>13849</v>
      </c>
      <c r="M8732" t="s">
        <v>13888</v>
      </c>
      <c r="N8732" t="s">
        <v>6787</v>
      </c>
      <c r="O8732" t="s">
        <v>6810</v>
      </c>
      <c r="P8732">
        <v>2478610</v>
      </c>
      <c r="Q8732" t="s">
        <v>6636</v>
      </c>
      <c r="R8732" t="s">
        <v>6636</v>
      </c>
      <c r="S8732" s="12"/>
      <c r="T8732" s="13"/>
      <c r="U8732" t="s">
        <v>13889</v>
      </c>
    </row>
    <row r="8733" spans="1:21" x14ac:dyDescent="0.25">
      <c r="A8733" t="s">
        <v>6619</v>
      </c>
      <c r="B8733" s="12">
        <v>83022</v>
      </c>
      <c r="C8733" t="s">
        <v>13885</v>
      </c>
      <c r="D8733" s="11">
        <v>46183.828344907401</v>
      </c>
      <c r="E8733" t="s">
        <v>13886</v>
      </c>
      <c r="F8733" t="s">
        <v>6617</v>
      </c>
      <c r="G8733" t="s">
        <v>7567</v>
      </c>
      <c r="H8733" t="s">
        <v>6354</v>
      </c>
      <c r="I8733" t="s">
        <v>55</v>
      </c>
      <c r="J8733" t="s">
        <v>6803</v>
      </c>
      <c r="K8733" t="s">
        <v>13887</v>
      </c>
      <c r="L8733" t="s">
        <v>13849</v>
      </c>
      <c r="M8733" t="s">
        <v>13888</v>
      </c>
      <c r="N8733" t="s">
        <v>6787</v>
      </c>
      <c r="O8733" t="s">
        <v>6810</v>
      </c>
      <c r="P8733">
        <v>4957220</v>
      </c>
      <c r="Q8733" t="s">
        <v>6636</v>
      </c>
      <c r="R8733" t="s">
        <v>6636</v>
      </c>
      <c r="S8733" s="12"/>
      <c r="T8733" s="13"/>
      <c r="U8733" t="s">
        <v>13889</v>
      </c>
    </row>
    <row r="8734" spans="1:21" x14ac:dyDescent="0.25">
      <c r="A8734" t="s">
        <v>6619</v>
      </c>
      <c r="B8734" s="12">
        <v>41511</v>
      </c>
      <c r="C8734" t="s">
        <v>13885</v>
      </c>
      <c r="D8734" s="11">
        <v>46183.828344907401</v>
      </c>
      <c r="E8734" t="s">
        <v>13886</v>
      </c>
      <c r="F8734" t="s">
        <v>6617</v>
      </c>
      <c r="G8734" t="s">
        <v>8633</v>
      </c>
      <c r="H8734" t="s">
        <v>6354</v>
      </c>
      <c r="I8734" t="s">
        <v>55</v>
      </c>
      <c r="J8734" t="s">
        <v>6803</v>
      </c>
      <c r="K8734" t="s">
        <v>13887</v>
      </c>
      <c r="L8734" t="s">
        <v>13849</v>
      </c>
      <c r="M8734" t="s">
        <v>13888</v>
      </c>
      <c r="N8734" t="s">
        <v>6787</v>
      </c>
      <c r="O8734" t="s">
        <v>6810</v>
      </c>
      <c r="P8734">
        <v>2478610</v>
      </c>
      <c r="Q8734" t="s">
        <v>6636</v>
      </c>
      <c r="R8734" t="s">
        <v>6636</v>
      </c>
      <c r="S8734" s="12"/>
      <c r="T8734" s="13"/>
      <c r="U8734" t="s">
        <v>13889</v>
      </c>
    </row>
    <row r="8735" spans="1:21" x14ac:dyDescent="0.25">
      <c r="A8735" t="s">
        <v>6637</v>
      </c>
      <c r="B8735" s="12">
        <v>41937</v>
      </c>
      <c r="C8735" t="s">
        <v>8625</v>
      </c>
      <c r="D8735" s="11">
        <v>46185.782291666699</v>
      </c>
      <c r="E8735" t="s">
        <v>8626</v>
      </c>
      <c r="F8735" t="s">
        <v>6617</v>
      </c>
      <c r="G8735" t="s">
        <v>8627</v>
      </c>
      <c r="H8735" t="s">
        <v>6354</v>
      </c>
      <c r="I8735" t="s">
        <v>65</v>
      </c>
      <c r="J8735" t="s">
        <v>2226</v>
      </c>
      <c r="K8735" t="s">
        <v>13890</v>
      </c>
      <c r="L8735" t="s">
        <v>13846</v>
      </c>
      <c r="M8735" t="s">
        <v>8628</v>
      </c>
      <c r="N8735" t="s">
        <v>7001</v>
      </c>
      <c r="O8735" t="s">
        <v>7081</v>
      </c>
      <c r="P8735">
        <v>1598000</v>
      </c>
      <c r="Q8735" t="s">
        <v>6778</v>
      </c>
      <c r="R8735" t="s">
        <v>7109</v>
      </c>
      <c r="S8735" s="12"/>
      <c r="T8735" s="13"/>
      <c r="U8735" t="s">
        <v>7560</v>
      </c>
    </row>
    <row r="8736" spans="1:21" x14ac:dyDescent="0.25">
      <c r="A8736" t="s">
        <v>6637</v>
      </c>
      <c r="B8736" s="12">
        <v>83874</v>
      </c>
      <c r="C8736" t="s">
        <v>8625</v>
      </c>
      <c r="D8736" s="11">
        <v>46185.782291666699</v>
      </c>
      <c r="E8736" t="s">
        <v>8626</v>
      </c>
      <c r="F8736" t="s">
        <v>6617</v>
      </c>
      <c r="G8736" t="s">
        <v>7567</v>
      </c>
      <c r="H8736" t="s">
        <v>6354</v>
      </c>
      <c r="I8736" t="s">
        <v>65</v>
      </c>
      <c r="J8736" t="s">
        <v>2226</v>
      </c>
      <c r="K8736" t="s">
        <v>13890</v>
      </c>
      <c r="L8736" t="s">
        <v>13846</v>
      </c>
      <c r="M8736" t="s">
        <v>8628</v>
      </c>
      <c r="N8736" t="s">
        <v>7001</v>
      </c>
      <c r="O8736" t="s">
        <v>7081</v>
      </c>
      <c r="P8736">
        <v>3196000</v>
      </c>
      <c r="Q8736" t="s">
        <v>6778</v>
      </c>
      <c r="R8736" t="s">
        <v>7109</v>
      </c>
      <c r="S8736" s="12"/>
      <c r="T8736" s="13"/>
      <c r="U8736" t="s">
        <v>7560</v>
      </c>
    </row>
    <row r="8737" spans="1:21" x14ac:dyDescent="0.25">
      <c r="A8737" t="s">
        <v>6637</v>
      </c>
      <c r="B8737" s="12">
        <v>41937</v>
      </c>
      <c r="C8737" t="s">
        <v>8625</v>
      </c>
      <c r="D8737" s="11">
        <v>46185.782291666699</v>
      </c>
      <c r="E8737" t="s">
        <v>8626</v>
      </c>
      <c r="F8737" t="s">
        <v>6617</v>
      </c>
      <c r="G8737" t="s">
        <v>8630</v>
      </c>
      <c r="H8737" t="s">
        <v>6354</v>
      </c>
      <c r="I8737" t="s">
        <v>65</v>
      </c>
      <c r="J8737" t="s">
        <v>2226</v>
      </c>
      <c r="K8737" t="s">
        <v>13890</v>
      </c>
      <c r="L8737" t="s">
        <v>13846</v>
      </c>
      <c r="M8737" t="s">
        <v>8628</v>
      </c>
      <c r="N8737" t="s">
        <v>7001</v>
      </c>
      <c r="O8737" t="s">
        <v>7081</v>
      </c>
      <c r="P8737">
        <v>1598000</v>
      </c>
      <c r="Q8737" t="s">
        <v>6778</v>
      </c>
      <c r="R8737" t="s">
        <v>7109</v>
      </c>
      <c r="S8737" s="12"/>
      <c r="T8737" s="13"/>
      <c r="U8737" t="s">
        <v>7560</v>
      </c>
    </row>
    <row r="8738" spans="1:21" x14ac:dyDescent="0.25">
      <c r="A8738" t="s">
        <v>6637</v>
      </c>
      <c r="B8738" s="12">
        <v>41937</v>
      </c>
      <c r="C8738" t="s">
        <v>8625</v>
      </c>
      <c r="D8738" s="11">
        <v>46185.782291666699</v>
      </c>
      <c r="E8738" t="s">
        <v>8626</v>
      </c>
      <c r="F8738" t="s">
        <v>6617</v>
      </c>
      <c r="G8738" t="s">
        <v>8633</v>
      </c>
      <c r="H8738" t="s">
        <v>6354</v>
      </c>
      <c r="I8738" t="s">
        <v>65</v>
      </c>
      <c r="J8738" t="s">
        <v>2226</v>
      </c>
      <c r="K8738" t="s">
        <v>13890</v>
      </c>
      <c r="L8738" t="s">
        <v>13846</v>
      </c>
      <c r="M8738" t="s">
        <v>8628</v>
      </c>
      <c r="N8738" t="s">
        <v>7001</v>
      </c>
      <c r="O8738" t="s">
        <v>7081</v>
      </c>
      <c r="P8738">
        <v>1598000</v>
      </c>
      <c r="Q8738" t="s">
        <v>6778</v>
      </c>
      <c r="R8738" t="s">
        <v>7109</v>
      </c>
      <c r="S8738" s="12"/>
      <c r="T8738" s="13"/>
      <c r="U8738" t="s">
        <v>7560</v>
      </c>
    </row>
    <row r="8739" spans="1:21" x14ac:dyDescent="0.25">
      <c r="A8739" t="s">
        <v>6619</v>
      </c>
      <c r="B8739" s="12">
        <v>41764</v>
      </c>
      <c r="C8739" t="s">
        <v>13869</v>
      </c>
      <c r="D8739" s="11">
        <v>46187.691331018497</v>
      </c>
      <c r="E8739" t="s">
        <v>13870</v>
      </c>
      <c r="F8739" t="s">
        <v>6617</v>
      </c>
      <c r="G8739" t="s">
        <v>8627</v>
      </c>
      <c r="H8739" t="s">
        <v>6354</v>
      </c>
      <c r="I8739" t="s">
        <v>65</v>
      </c>
      <c r="J8739" t="s">
        <v>67</v>
      </c>
      <c r="K8739" t="s">
        <v>13871</v>
      </c>
      <c r="L8739" t="s">
        <v>13846</v>
      </c>
      <c r="M8739" t="s">
        <v>13872</v>
      </c>
      <c r="N8739" t="s">
        <v>7001</v>
      </c>
      <c r="O8739" t="s">
        <v>7002</v>
      </c>
      <c r="P8739">
        <v>1576000</v>
      </c>
      <c r="Q8739" t="s">
        <v>6778</v>
      </c>
      <c r="R8739" t="s">
        <v>6779</v>
      </c>
      <c r="S8739" s="12"/>
      <c r="T8739" s="13"/>
      <c r="U8739" t="s">
        <v>7560</v>
      </c>
    </row>
    <row r="8740" spans="1:21" x14ac:dyDescent="0.25">
      <c r="A8740" t="s">
        <v>6619</v>
      </c>
      <c r="B8740" s="12">
        <v>83528</v>
      </c>
      <c r="C8740" t="s">
        <v>13869</v>
      </c>
      <c r="D8740" s="11">
        <v>46187.691331018497</v>
      </c>
      <c r="E8740" t="s">
        <v>13870</v>
      </c>
      <c r="F8740" t="s">
        <v>6617</v>
      </c>
      <c r="G8740" t="s">
        <v>7567</v>
      </c>
      <c r="H8740" t="s">
        <v>6354</v>
      </c>
      <c r="I8740" t="s">
        <v>65</v>
      </c>
      <c r="J8740" t="s">
        <v>67</v>
      </c>
      <c r="K8740" t="s">
        <v>13871</v>
      </c>
      <c r="L8740" t="s">
        <v>13846</v>
      </c>
      <c r="M8740" t="s">
        <v>13872</v>
      </c>
      <c r="N8740" t="s">
        <v>7001</v>
      </c>
      <c r="O8740" t="s">
        <v>7002</v>
      </c>
      <c r="P8740">
        <v>3152000</v>
      </c>
      <c r="Q8740" t="s">
        <v>6778</v>
      </c>
      <c r="R8740" t="s">
        <v>6779</v>
      </c>
      <c r="S8740" s="12"/>
      <c r="T8740" s="13"/>
      <c r="U8740" t="s">
        <v>7560</v>
      </c>
    </row>
    <row r="8741" spans="1:21" x14ac:dyDescent="0.25">
      <c r="A8741" t="s">
        <v>6619</v>
      </c>
      <c r="B8741" s="12">
        <v>41764</v>
      </c>
      <c r="C8741" t="s">
        <v>13869</v>
      </c>
      <c r="D8741" s="11">
        <v>46187.691331018497</v>
      </c>
      <c r="E8741" t="s">
        <v>13870</v>
      </c>
      <c r="F8741" t="s">
        <v>6617</v>
      </c>
      <c r="G8741" t="s">
        <v>8630</v>
      </c>
      <c r="H8741" t="s">
        <v>6354</v>
      </c>
      <c r="I8741" t="s">
        <v>65</v>
      </c>
      <c r="J8741" t="s">
        <v>67</v>
      </c>
      <c r="K8741" t="s">
        <v>13871</v>
      </c>
      <c r="L8741" t="s">
        <v>13846</v>
      </c>
      <c r="M8741" t="s">
        <v>13872</v>
      </c>
      <c r="N8741" t="s">
        <v>7001</v>
      </c>
      <c r="O8741" t="s">
        <v>7002</v>
      </c>
      <c r="P8741">
        <v>1576000</v>
      </c>
      <c r="Q8741" t="s">
        <v>6778</v>
      </c>
      <c r="R8741" t="s">
        <v>6779</v>
      </c>
      <c r="S8741" s="12"/>
      <c r="T8741" s="13"/>
      <c r="U8741" t="s">
        <v>7560</v>
      </c>
    </row>
    <row r="8742" spans="1:21" x14ac:dyDescent="0.25">
      <c r="A8742" t="s">
        <v>6619</v>
      </c>
      <c r="B8742" s="12">
        <v>41764</v>
      </c>
      <c r="C8742" t="s">
        <v>13869</v>
      </c>
      <c r="D8742" s="11">
        <v>46187.691331018497</v>
      </c>
      <c r="E8742" t="s">
        <v>13870</v>
      </c>
      <c r="F8742" t="s">
        <v>6617</v>
      </c>
      <c r="G8742" t="s">
        <v>8633</v>
      </c>
      <c r="H8742" t="s">
        <v>6354</v>
      </c>
      <c r="I8742" t="s">
        <v>65</v>
      </c>
      <c r="J8742" t="s">
        <v>67</v>
      </c>
      <c r="K8742" t="s">
        <v>13871</v>
      </c>
      <c r="L8742" t="s">
        <v>13846</v>
      </c>
      <c r="M8742" t="s">
        <v>13872</v>
      </c>
      <c r="N8742" t="s">
        <v>7001</v>
      </c>
      <c r="O8742" t="s">
        <v>7002</v>
      </c>
      <c r="P8742">
        <v>1576000</v>
      </c>
      <c r="Q8742" t="s">
        <v>6778</v>
      </c>
      <c r="R8742" t="s">
        <v>6779</v>
      </c>
      <c r="S8742" s="12"/>
      <c r="T8742" s="13"/>
      <c r="U8742" t="s">
        <v>7560</v>
      </c>
    </row>
    <row r="8743" spans="1:21" x14ac:dyDescent="0.25">
      <c r="A8743" t="s">
        <v>6637</v>
      </c>
      <c r="B8743" s="12">
        <v>41802</v>
      </c>
      <c r="C8743" t="s">
        <v>13891</v>
      </c>
      <c r="D8743" s="11">
        <v>46188.5323726852</v>
      </c>
      <c r="E8743" t="s">
        <v>13892</v>
      </c>
      <c r="F8743" t="s">
        <v>6617</v>
      </c>
      <c r="G8743" t="s">
        <v>8627</v>
      </c>
      <c r="H8743" t="s">
        <v>6354</v>
      </c>
      <c r="I8743" t="s">
        <v>55</v>
      </c>
      <c r="J8743" t="s">
        <v>643</v>
      </c>
      <c r="K8743" t="s">
        <v>13893</v>
      </c>
      <c r="L8743" t="s">
        <v>13849</v>
      </c>
      <c r="M8743" t="s">
        <v>13894</v>
      </c>
      <c r="N8743" t="s">
        <v>6787</v>
      </c>
      <c r="O8743" t="s">
        <v>6829</v>
      </c>
      <c r="P8743">
        <v>3761010</v>
      </c>
      <c r="Q8743" t="s">
        <v>6636</v>
      </c>
      <c r="R8743" t="s">
        <v>6636</v>
      </c>
      <c r="S8743" s="12"/>
      <c r="T8743" s="13"/>
      <c r="U8743" t="s">
        <v>6636</v>
      </c>
    </row>
    <row r="8744" spans="1:21" x14ac:dyDescent="0.25">
      <c r="A8744" t="s">
        <v>6637</v>
      </c>
      <c r="B8744" s="12">
        <v>41802</v>
      </c>
      <c r="C8744" t="s">
        <v>13891</v>
      </c>
      <c r="D8744" s="11">
        <v>46188.5323726852</v>
      </c>
      <c r="E8744" t="s">
        <v>13892</v>
      </c>
      <c r="F8744" t="s">
        <v>6617</v>
      </c>
      <c r="G8744" t="s">
        <v>9115</v>
      </c>
      <c r="H8744" t="s">
        <v>6354</v>
      </c>
      <c r="I8744" t="s">
        <v>55</v>
      </c>
      <c r="J8744" t="s">
        <v>643</v>
      </c>
      <c r="K8744" t="s">
        <v>13893</v>
      </c>
      <c r="L8744" t="s">
        <v>13849</v>
      </c>
      <c r="M8744" t="s">
        <v>13894</v>
      </c>
      <c r="N8744" t="s">
        <v>6787</v>
      </c>
      <c r="O8744" t="s">
        <v>6829</v>
      </c>
      <c r="P8744">
        <v>3761010</v>
      </c>
      <c r="Q8744" t="s">
        <v>6636</v>
      </c>
      <c r="R8744" t="s">
        <v>6636</v>
      </c>
      <c r="S8744" s="12"/>
      <c r="T8744" s="13"/>
      <c r="U8744" t="s">
        <v>6636</v>
      </c>
    </row>
    <row r="8745" spans="1:21" x14ac:dyDescent="0.25">
      <c r="A8745" t="s">
        <v>6637</v>
      </c>
      <c r="B8745" s="12">
        <v>83604</v>
      </c>
      <c r="C8745" t="s">
        <v>13891</v>
      </c>
      <c r="D8745" s="11">
        <v>46188.5323726852</v>
      </c>
      <c r="E8745" t="s">
        <v>13892</v>
      </c>
      <c r="F8745" t="s">
        <v>6617</v>
      </c>
      <c r="G8745" t="s">
        <v>7567</v>
      </c>
      <c r="H8745" t="s">
        <v>6354</v>
      </c>
      <c r="I8745" t="s">
        <v>55</v>
      </c>
      <c r="J8745" t="s">
        <v>643</v>
      </c>
      <c r="K8745" t="s">
        <v>13893</v>
      </c>
      <c r="L8745" t="s">
        <v>13849</v>
      </c>
      <c r="M8745" t="s">
        <v>13894</v>
      </c>
      <c r="N8745" t="s">
        <v>6787</v>
      </c>
      <c r="O8745" t="s">
        <v>6829</v>
      </c>
      <c r="P8745">
        <v>7522020</v>
      </c>
      <c r="Q8745" t="s">
        <v>6636</v>
      </c>
      <c r="R8745" t="s">
        <v>6636</v>
      </c>
      <c r="S8745" s="12"/>
      <c r="T8745" s="13"/>
      <c r="U8745" t="s">
        <v>6636</v>
      </c>
    </row>
    <row r="8746" spans="1:21" x14ac:dyDescent="0.25">
      <c r="A8746" t="s">
        <v>6637</v>
      </c>
      <c r="B8746" s="12">
        <v>41802</v>
      </c>
      <c r="C8746" t="s">
        <v>13891</v>
      </c>
      <c r="D8746" s="11">
        <v>46188.5323726852</v>
      </c>
      <c r="E8746" t="s">
        <v>13892</v>
      </c>
      <c r="F8746" t="s">
        <v>6617</v>
      </c>
      <c r="G8746" t="s">
        <v>8633</v>
      </c>
      <c r="H8746" t="s">
        <v>6354</v>
      </c>
      <c r="I8746" t="s">
        <v>55</v>
      </c>
      <c r="J8746" t="s">
        <v>643</v>
      </c>
      <c r="K8746" t="s">
        <v>13893</v>
      </c>
      <c r="L8746" t="s">
        <v>13849</v>
      </c>
      <c r="M8746" t="s">
        <v>13894</v>
      </c>
      <c r="N8746" t="s">
        <v>6787</v>
      </c>
      <c r="O8746" t="s">
        <v>6829</v>
      </c>
      <c r="P8746">
        <v>3761010</v>
      </c>
      <c r="Q8746" t="s">
        <v>6636</v>
      </c>
      <c r="R8746" t="s">
        <v>6636</v>
      </c>
      <c r="S8746" s="12"/>
      <c r="T8746" s="13"/>
      <c r="U8746" t="s">
        <v>6636</v>
      </c>
    </row>
    <row r="8747" spans="1:21" x14ac:dyDescent="0.25">
      <c r="A8747" t="s">
        <v>6619</v>
      </c>
      <c r="B8747" s="12">
        <v>41802</v>
      </c>
      <c r="C8747" t="s">
        <v>13891</v>
      </c>
      <c r="D8747" s="11">
        <v>46188.546851851897</v>
      </c>
      <c r="E8747" t="s">
        <v>13892</v>
      </c>
      <c r="F8747" t="s">
        <v>6617</v>
      </c>
      <c r="G8747" t="s">
        <v>8627</v>
      </c>
      <c r="H8747" t="s">
        <v>6354</v>
      </c>
      <c r="I8747" t="s">
        <v>55</v>
      </c>
      <c r="J8747" t="s">
        <v>643</v>
      </c>
      <c r="K8747" t="s">
        <v>13893</v>
      </c>
      <c r="L8747" t="s">
        <v>13849</v>
      </c>
      <c r="M8747" t="s">
        <v>13894</v>
      </c>
      <c r="N8747" t="s">
        <v>6787</v>
      </c>
      <c r="O8747" t="s">
        <v>6829</v>
      </c>
      <c r="P8747">
        <v>3761010</v>
      </c>
      <c r="Q8747" t="s">
        <v>6636</v>
      </c>
      <c r="R8747" t="s">
        <v>6636</v>
      </c>
      <c r="S8747" s="12"/>
      <c r="T8747" s="13"/>
      <c r="U8747" t="s">
        <v>6636</v>
      </c>
    </row>
    <row r="8748" spans="1:21" x14ac:dyDescent="0.25">
      <c r="A8748" t="s">
        <v>6619</v>
      </c>
      <c r="B8748" s="12">
        <v>41802</v>
      </c>
      <c r="C8748" t="s">
        <v>13891</v>
      </c>
      <c r="D8748" s="11">
        <v>46188.546851851897</v>
      </c>
      <c r="E8748" t="s">
        <v>13892</v>
      </c>
      <c r="F8748" t="s">
        <v>6617</v>
      </c>
      <c r="G8748" t="s">
        <v>9115</v>
      </c>
      <c r="H8748" t="s">
        <v>6354</v>
      </c>
      <c r="I8748" t="s">
        <v>55</v>
      </c>
      <c r="J8748" t="s">
        <v>643</v>
      </c>
      <c r="K8748" t="s">
        <v>13893</v>
      </c>
      <c r="L8748" t="s">
        <v>13849</v>
      </c>
      <c r="M8748" t="s">
        <v>13894</v>
      </c>
      <c r="N8748" t="s">
        <v>6787</v>
      </c>
      <c r="O8748" t="s">
        <v>6829</v>
      </c>
      <c r="P8748">
        <v>3761010</v>
      </c>
      <c r="Q8748" t="s">
        <v>6636</v>
      </c>
      <c r="R8748" t="s">
        <v>6636</v>
      </c>
      <c r="S8748" s="12"/>
      <c r="T8748" s="13"/>
      <c r="U8748" t="s">
        <v>6636</v>
      </c>
    </row>
    <row r="8749" spans="1:21" x14ac:dyDescent="0.25">
      <c r="A8749" t="s">
        <v>6619</v>
      </c>
      <c r="B8749" s="12">
        <v>83604</v>
      </c>
      <c r="C8749" t="s">
        <v>13891</v>
      </c>
      <c r="D8749" s="11">
        <v>46188.546851851897</v>
      </c>
      <c r="E8749" t="s">
        <v>13892</v>
      </c>
      <c r="F8749" t="s">
        <v>6617</v>
      </c>
      <c r="G8749" t="s">
        <v>7567</v>
      </c>
      <c r="H8749" t="s">
        <v>6354</v>
      </c>
      <c r="I8749" t="s">
        <v>55</v>
      </c>
      <c r="J8749" t="s">
        <v>643</v>
      </c>
      <c r="K8749" t="s">
        <v>13893</v>
      </c>
      <c r="L8749" t="s">
        <v>13849</v>
      </c>
      <c r="M8749" t="s">
        <v>13894</v>
      </c>
      <c r="N8749" t="s">
        <v>6787</v>
      </c>
      <c r="O8749" t="s">
        <v>6829</v>
      </c>
      <c r="P8749">
        <v>7522020</v>
      </c>
      <c r="Q8749" t="s">
        <v>6636</v>
      </c>
      <c r="R8749" t="s">
        <v>6636</v>
      </c>
      <c r="S8749" s="12"/>
      <c r="T8749" s="13"/>
      <c r="U8749" t="s">
        <v>6636</v>
      </c>
    </row>
    <row r="8750" spans="1:21" x14ac:dyDescent="0.25">
      <c r="A8750" t="s">
        <v>6619</v>
      </c>
      <c r="B8750" s="12">
        <v>41802</v>
      </c>
      <c r="C8750" t="s">
        <v>13891</v>
      </c>
      <c r="D8750" s="11">
        <v>46188.546851851897</v>
      </c>
      <c r="E8750" t="s">
        <v>13892</v>
      </c>
      <c r="F8750" t="s">
        <v>6617</v>
      </c>
      <c r="G8750" t="s">
        <v>8633</v>
      </c>
      <c r="H8750" t="s">
        <v>6354</v>
      </c>
      <c r="I8750" t="s">
        <v>55</v>
      </c>
      <c r="J8750" t="s">
        <v>643</v>
      </c>
      <c r="K8750" t="s">
        <v>13893</v>
      </c>
      <c r="L8750" t="s">
        <v>13849</v>
      </c>
      <c r="M8750" t="s">
        <v>13894</v>
      </c>
      <c r="N8750" t="s">
        <v>6787</v>
      </c>
      <c r="O8750" t="s">
        <v>6829</v>
      </c>
      <c r="P8750">
        <v>3761010</v>
      </c>
      <c r="Q8750" t="s">
        <v>6636</v>
      </c>
      <c r="R8750" t="s">
        <v>6636</v>
      </c>
      <c r="S8750" s="12"/>
      <c r="T8750" s="13"/>
      <c r="U8750" t="s">
        <v>6636</v>
      </c>
    </row>
    <row r="8751" spans="1:21" x14ac:dyDescent="0.25">
      <c r="A8751" t="s">
        <v>6637</v>
      </c>
      <c r="B8751" s="12">
        <v>41917</v>
      </c>
      <c r="C8751" t="s">
        <v>13895</v>
      </c>
      <c r="D8751" s="11">
        <v>46189.925115740698</v>
      </c>
      <c r="E8751" t="s">
        <v>13896</v>
      </c>
      <c r="F8751" t="s">
        <v>6617</v>
      </c>
      <c r="G8751" t="s">
        <v>8627</v>
      </c>
      <c r="H8751" t="s">
        <v>6354</v>
      </c>
      <c r="I8751" t="s">
        <v>65</v>
      </c>
      <c r="J8751" t="s">
        <v>636</v>
      </c>
      <c r="K8751" t="s">
        <v>13897</v>
      </c>
      <c r="L8751" t="s">
        <v>13898</v>
      </c>
      <c r="M8751" t="s">
        <v>13899</v>
      </c>
      <c r="N8751" t="s">
        <v>6761</v>
      </c>
      <c r="O8751" t="s">
        <v>7185</v>
      </c>
      <c r="P8751">
        <v>3985000</v>
      </c>
      <c r="Q8751" t="s">
        <v>6636</v>
      </c>
      <c r="R8751" t="s">
        <v>6636</v>
      </c>
      <c r="S8751" s="12"/>
      <c r="T8751" s="13"/>
      <c r="U8751" t="s">
        <v>7560</v>
      </c>
    </row>
    <row r="8752" spans="1:21" x14ac:dyDescent="0.25">
      <c r="A8752" t="s">
        <v>6637</v>
      </c>
      <c r="B8752" s="12">
        <v>41917</v>
      </c>
      <c r="C8752" t="s">
        <v>13895</v>
      </c>
      <c r="D8752" s="11">
        <v>46189.925115740698</v>
      </c>
      <c r="E8752" t="s">
        <v>13896</v>
      </c>
      <c r="F8752" t="s">
        <v>6617</v>
      </c>
      <c r="G8752" t="s">
        <v>7567</v>
      </c>
      <c r="H8752" t="s">
        <v>6354</v>
      </c>
      <c r="I8752" t="s">
        <v>65</v>
      </c>
      <c r="J8752" t="s">
        <v>636</v>
      </c>
      <c r="K8752" t="s">
        <v>13897</v>
      </c>
      <c r="L8752" t="s">
        <v>13898</v>
      </c>
      <c r="M8752" t="s">
        <v>13899</v>
      </c>
      <c r="N8752" t="s">
        <v>6761</v>
      </c>
      <c r="O8752" t="s">
        <v>7185</v>
      </c>
      <c r="P8752">
        <v>3985000</v>
      </c>
      <c r="Q8752" t="s">
        <v>6636</v>
      </c>
      <c r="R8752" t="s">
        <v>6636</v>
      </c>
      <c r="S8752" s="12"/>
      <c r="T8752" s="13"/>
      <c r="U8752" t="s">
        <v>7560</v>
      </c>
    </row>
    <row r="8753" spans="1:21" x14ac:dyDescent="0.25">
      <c r="A8753" t="s">
        <v>6637</v>
      </c>
      <c r="B8753" s="12">
        <v>41917</v>
      </c>
      <c r="C8753" t="s">
        <v>13895</v>
      </c>
      <c r="D8753" s="11">
        <v>46189.925115740698</v>
      </c>
      <c r="E8753" t="s">
        <v>13896</v>
      </c>
      <c r="F8753" t="s">
        <v>6617</v>
      </c>
      <c r="G8753" t="s">
        <v>13900</v>
      </c>
      <c r="H8753" t="s">
        <v>6354</v>
      </c>
      <c r="I8753" t="s">
        <v>65</v>
      </c>
      <c r="J8753" t="s">
        <v>636</v>
      </c>
      <c r="K8753" t="s">
        <v>13897</v>
      </c>
      <c r="L8753" t="s">
        <v>13898</v>
      </c>
      <c r="M8753" t="s">
        <v>13899</v>
      </c>
      <c r="N8753" t="s">
        <v>6761</v>
      </c>
      <c r="O8753" t="s">
        <v>7185</v>
      </c>
      <c r="P8753">
        <v>3985000</v>
      </c>
      <c r="Q8753" t="s">
        <v>6636</v>
      </c>
      <c r="R8753" t="s">
        <v>6636</v>
      </c>
      <c r="S8753" s="12"/>
      <c r="T8753" s="13"/>
      <c r="U8753" t="s">
        <v>7560</v>
      </c>
    </row>
    <row r="8754" spans="1:21" x14ac:dyDescent="0.25">
      <c r="A8754" t="s">
        <v>6637</v>
      </c>
      <c r="B8754" s="12">
        <v>41917</v>
      </c>
      <c r="C8754" t="s">
        <v>13895</v>
      </c>
      <c r="D8754" s="11">
        <v>46189.925115740698</v>
      </c>
      <c r="E8754" t="s">
        <v>13896</v>
      </c>
      <c r="F8754" t="s">
        <v>6617</v>
      </c>
      <c r="G8754" t="s">
        <v>8633</v>
      </c>
      <c r="H8754" t="s">
        <v>6354</v>
      </c>
      <c r="I8754" t="s">
        <v>65</v>
      </c>
      <c r="J8754" t="s">
        <v>636</v>
      </c>
      <c r="K8754" t="s">
        <v>13897</v>
      </c>
      <c r="L8754" t="s">
        <v>13898</v>
      </c>
      <c r="M8754" t="s">
        <v>13899</v>
      </c>
      <c r="N8754" t="s">
        <v>6761</v>
      </c>
      <c r="O8754" t="s">
        <v>7185</v>
      </c>
      <c r="P8754">
        <v>3985000</v>
      </c>
      <c r="Q8754" t="s">
        <v>6636</v>
      </c>
      <c r="R8754" t="s">
        <v>6636</v>
      </c>
      <c r="S8754" s="12"/>
      <c r="T8754" s="13"/>
      <c r="U8754" t="s">
        <v>7560</v>
      </c>
    </row>
    <row r="8755" spans="1:21" x14ac:dyDescent="0.25">
      <c r="A8755" t="s">
        <v>6637</v>
      </c>
      <c r="B8755" s="12">
        <v>41917</v>
      </c>
      <c r="C8755" t="s">
        <v>13895</v>
      </c>
      <c r="D8755" s="11">
        <v>46189.925115740698</v>
      </c>
      <c r="E8755" t="s">
        <v>13896</v>
      </c>
      <c r="F8755" t="s">
        <v>6617</v>
      </c>
      <c r="G8755" t="s">
        <v>13901</v>
      </c>
      <c r="H8755" t="s">
        <v>6354</v>
      </c>
      <c r="I8755" t="s">
        <v>65</v>
      </c>
      <c r="J8755" t="s">
        <v>636</v>
      </c>
      <c r="K8755" t="s">
        <v>13897</v>
      </c>
      <c r="L8755" t="s">
        <v>13898</v>
      </c>
      <c r="M8755" t="s">
        <v>13899</v>
      </c>
      <c r="N8755" t="s">
        <v>6761</v>
      </c>
      <c r="O8755" t="s">
        <v>7185</v>
      </c>
      <c r="P8755">
        <v>3985000</v>
      </c>
      <c r="Q8755" t="s">
        <v>6636</v>
      </c>
      <c r="R8755" t="s">
        <v>6636</v>
      </c>
      <c r="S8755" s="12"/>
      <c r="T8755" s="13"/>
      <c r="U8755" t="s">
        <v>7560</v>
      </c>
    </row>
    <row r="8756" spans="1:21" x14ac:dyDescent="0.25">
      <c r="A8756" t="s">
        <v>6637</v>
      </c>
      <c r="B8756" s="12">
        <v>41917</v>
      </c>
      <c r="C8756" t="s">
        <v>13895</v>
      </c>
      <c r="D8756" s="11">
        <v>46189.925115740698</v>
      </c>
      <c r="E8756" t="s">
        <v>13896</v>
      </c>
      <c r="F8756" t="s">
        <v>6617</v>
      </c>
      <c r="G8756" t="s">
        <v>11371</v>
      </c>
      <c r="H8756" t="s">
        <v>6354</v>
      </c>
      <c r="I8756" t="s">
        <v>65</v>
      </c>
      <c r="J8756" t="s">
        <v>636</v>
      </c>
      <c r="K8756" t="s">
        <v>13897</v>
      </c>
      <c r="L8756" t="s">
        <v>13898</v>
      </c>
      <c r="M8756" t="s">
        <v>13899</v>
      </c>
      <c r="N8756" t="s">
        <v>6761</v>
      </c>
      <c r="O8756" t="s">
        <v>7185</v>
      </c>
      <c r="P8756">
        <v>3985000</v>
      </c>
      <c r="Q8756" t="s">
        <v>6636</v>
      </c>
      <c r="R8756" t="s">
        <v>6636</v>
      </c>
      <c r="S8756" s="12"/>
      <c r="T8756" s="13"/>
      <c r="U8756" t="s">
        <v>7560</v>
      </c>
    </row>
    <row r="8757" spans="1:21" x14ac:dyDescent="0.25">
      <c r="A8757" t="s">
        <v>6637</v>
      </c>
      <c r="B8757" s="12">
        <v>42714</v>
      </c>
      <c r="C8757" t="s">
        <v>13902</v>
      </c>
      <c r="D8757" s="11">
        <v>46189.940277777801</v>
      </c>
      <c r="E8757" t="s">
        <v>13903</v>
      </c>
      <c r="F8757" t="s">
        <v>6617</v>
      </c>
      <c r="G8757" t="s">
        <v>8627</v>
      </c>
      <c r="H8757" t="s">
        <v>6354</v>
      </c>
      <c r="I8757" t="s">
        <v>65</v>
      </c>
      <c r="J8757" t="s">
        <v>67</v>
      </c>
      <c r="K8757" t="s">
        <v>13904</v>
      </c>
      <c r="L8757" t="s">
        <v>13846</v>
      </c>
      <c r="M8757" t="s">
        <v>13905</v>
      </c>
      <c r="N8757" t="s">
        <v>7001</v>
      </c>
      <c r="O8757" t="s">
        <v>7062</v>
      </c>
      <c r="P8757">
        <v>1712000</v>
      </c>
      <c r="Q8757" t="s">
        <v>6636</v>
      </c>
      <c r="R8757" t="s">
        <v>6636</v>
      </c>
      <c r="S8757" s="12"/>
      <c r="T8757" s="13"/>
      <c r="U8757" t="s">
        <v>7560</v>
      </c>
    </row>
    <row r="8758" spans="1:21" x14ac:dyDescent="0.25">
      <c r="A8758" t="s">
        <v>6637</v>
      </c>
      <c r="B8758" s="12">
        <v>85428</v>
      </c>
      <c r="C8758" t="s">
        <v>13902</v>
      </c>
      <c r="D8758" s="11">
        <v>46189.940277777801</v>
      </c>
      <c r="E8758" t="s">
        <v>13903</v>
      </c>
      <c r="F8758" t="s">
        <v>6617</v>
      </c>
      <c r="G8758" t="s">
        <v>7567</v>
      </c>
      <c r="H8758" t="s">
        <v>6354</v>
      </c>
      <c r="I8758" t="s">
        <v>65</v>
      </c>
      <c r="J8758" t="s">
        <v>67</v>
      </c>
      <c r="K8758" t="s">
        <v>13904</v>
      </c>
      <c r="L8758" t="s">
        <v>13846</v>
      </c>
      <c r="M8758" t="s">
        <v>13905</v>
      </c>
      <c r="N8758" t="s">
        <v>7001</v>
      </c>
      <c r="O8758" t="s">
        <v>7062</v>
      </c>
      <c r="P8758">
        <v>3424000</v>
      </c>
      <c r="Q8758" t="s">
        <v>6636</v>
      </c>
      <c r="R8758" t="s">
        <v>6636</v>
      </c>
      <c r="S8758" s="12"/>
      <c r="T8758" s="13"/>
      <c r="U8758" t="s">
        <v>7560</v>
      </c>
    </row>
    <row r="8759" spans="1:21" x14ac:dyDescent="0.25">
      <c r="A8759" t="s">
        <v>6637</v>
      </c>
      <c r="B8759" s="12">
        <v>42714</v>
      </c>
      <c r="C8759" t="s">
        <v>13902</v>
      </c>
      <c r="D8759" s="11">
        <v>46189.940277777801</v>
      </c>
      <c r="E8759" t="s">
        <v>13903</v>
      </c>
      <c r="F8759" t="s">
        <v>6617</v>
      </c>
      <c r="G8759" t="s">
        <v>8630</v>
      </c>
      <c r="H8759" t="s">
        <v>6354</v>
      </c>
      <c r="I8759" t="s">
        <v>65</v>
      </c>
      <c r="J8759" t="s">
        <v>67</v>
      </c>
      <c r="K8759" t="s">
        <v>13904</v>
      </c>
      <c r="L8759" t="s">
        <v>13846</v>
      </c>
      <c r="M8759" t="s">
        <v>13905</v>
      </c>
      <c r="N8759" t="s">
        <v>7001</v>
      </c>
      <c r="O8759" t="s">
        <v>7062</v>
      </c>
      <c r="P8759">
        <v>1712000</v>
      </c>
      <c r="Q8759" t="s">
        <v>6636</v>
      </c>
      <c r="R8759" t="s">
        <v>6636</v>
      </c>
      <c r="S8759" s="12"/>
      <c r="T8759" s="13"/>
      <c r="U8759" t="s">
        <v>7560</v>
      </c>
    </row>
    <row r="8760" spans="1:21" x14ac:dyDescent="0.25">
      <c r="A8760" t="s">
        <v>6637</v>
      </c>
      <c r="B8760" s="12">
        <v>42714</v>
      </c>
      <c r="C8760" t="s">
        <v>13902</v>
      </c>
      <c r="D8760" s="11">
        <v>46189.940277777801</v>
      </c>
      <c r="E8760" t="s">
        <v>13903</v>
      </c>
      <c r="F8760" t="s">
        <v>6617</v>
      </c>
      <c r="G8760" t="s">
        <v>8633</v>
      </c>
      <c r="H8760" t="s">
        <v>6354</v>
      </c>
      <c r="I8760" t="s">
        <v>65</v>
      </c>
      <c r="J8760" t="s">
        <v>67</v>
      </c>
      <c r="K8760" t="s">
        <v>13904</v>
      </c>
      <c r="L8760" t="s">
        <v>13846</v>
      </c>
      <c r="M8760" t="s">
        <v>13905</v>
      </c>
      <c r="N8760" t="s">
        <v>7001</v>
      </c>
      <c r="O8760" t="s">
        <v>7062</v>
      </c>
      <c r="P8760">
        <v>1712000</v>
      </c>
      <c r="Q8760" t="s">
        <v>6636</v>
      </c>
      <c r="R8760" t="s">
        <v>6636</v>
      </c>
      <c r="S8760" s="12"/>
      <c r="T8760" s="13"/>
      <c r="U8760" t="s">
        <v>7560</v>
      </c>
    </row>
    <row r="8761" spans="1:21" x14ac:dyDescent="0.25">
      <c r="A8761" t="s">
        <v>6619</v>
      </c>
      <c r="B8761" s="12">
        <v>41917</v>
      </c>
      <c r="C8761" t="s">
        <v>13895</v>
      </c>
      <c r="D8761" s="11">
        <v>46190.542962963002</v>
      </c>
      <c r="E8761" t="s">
        <v>13896</v>
      </c>
      <c r="F8761" t="s">
        <v>6617</v>
      </c>
      <c r="G8761" t="s">
        <v>8627</v>
      </c>
      <c r="H8761" t="s">
        <v>6354</v>
      </c>
      <c r="I8761" t="s">
        <v>65</v>
      </c>
      <c r="J8761" t="s">
        <v>636</v>
      </c>
      <c r="K8761" t="s">
        <v>13897</v>
      </c>
      <c r="L8761" t="s">
        <v>13898</v>
      </c>
      <c r="M8761" t="s">
        <v>13899</v>
      </c>
      <c r="N8761" t="s">
        <v>6761</v>
      </c>
      <c r="O8761" t="s">
        <v>7185</v>
      </c>
      <c r="P8761">
        <v>3985000</v>
      </c>
      <c r="Q8761" t="s">
        <v>6636</v>
      </c>
      <c r="R8761" t="s">
        <v>6636</v>
      </c>
      <c r="S8761" s="12"/>
      <c r="T8761" s="13"/>
      <c r="U8761" t="s">
        <v>7560</v>
      </c>
    </row>
    <row r="8762" spans="1:21" x14ac:dyDescent="0.25">
      <c r="A8762" t="s">
        <v>6619</v>
      </c>
      <c r="B8762" s="12">
        <v>41917</v>
      </c>
      <c r="C8762" t="s">
        <v>13895</v>
      </c>
      <c r="D8762" s="11">
        <v>46190.542962963002</v>
      </c>
      <c r="E8762" t="s">
        <v>13896</v>
      </c>
      <c r="F8762" t="s">
        <v>6617</v>
      </c>
      <c r="G8762" t="s">
        <v>7567</v>
      </c>
      <c r="H8762" t="s">
        <v>6354</v>
      </c>
      <c r="I8762" t="s">
        <v>65</v>
      </c>
      <c r="J8762" t="s">
        <v>636</v>
      </c>
      <c r="K8762" t="s">
        <v>13897</v>
      </c>
      <c r="L8762" t="s">
        <v>13898</v>
      </c>
      <c r="M8762" t="s">
        <v>13899</v>
      </c>
      <c r="N8762" t="s">
        <v>6761</v>
      </c>
      <c r="O8762" t="s">
        <v>7185</v>
      </c>
      <c r="P8762">
        <v>3985000</v>
      </c>
      <c r="Q8762" t="s">
        <v>6636</v>
      </c>
      <c r="R8762" t="s">
        <v>6636</v>
      </c>
      <c r="S8762" s="12"/>
      <c r="T8762" s="13"/>
      <c r="U8762" t="s">
        <v>7560</v>
      </c>
    </row>
    <row r="8763" spans="1:21" x14ac:dyDescent="0.25">
      <c r="A8763" t="s">
        <v>6619</v>
      </c>
      <c r="B8763" s="12">
        <v>41917</v>
      </c>
      <c r="C8763" t="s">
        <v>13895</v>
      </c>
      <c r="D8763" s="11">
        <v>46190.542962963002</v>
      </c>
      <c r="E8763" t="s">
        <v>13896</v>
      </c>
      <c r="F8763" t="s">
        <v>6617</v>
      </c>
      <c r="G8763" t="s">
        <v>13900</v>
      </c>
      <c r="H8763" t="s">
        <v>6354</v>
      </c>
      <c r="I8763" t="s">
        <v>65</v>
      </c>
      <c r="J8763" t="s">
        <v>636</v>
      </c>
      <c r="K8763" t="s">
        <v>13897</v>
      </c>
      <c r="L8763" t="s">
        <v>13898</v>
      </c>
      <c r="M8763" t="s">
        <v>13899</v>
      </c>
      <c r="N8763" t="s">
        <v>6761</v>
      </c>
      <c r="O8763" t="s">
        <v>7185</v>
      </c>
      <c r="P8763">
        <v>3985000</v>
      </c>
      <c r="Q8763" t="s">
        <v>6636</v>
      </c>
      <c r="R8763" t="s">
        <v>6636</v>
      </c>
      <c r="S8763" s="12"/>
      <c r="T8763" s="13"/>
      <c r="U8763" t="s">
        <v>7560</v>
      </c>
    </row>
    <row r="8764" spans="1:21" x14ac:dyDescent="0.25">
      <c r="A8764" t="s">
        <v>6619</v>
      </c>
      <c r="B8764" s="12">
        <v>41917</v>
      </c>
      <c r="C8764" t="s">
        <v>13895</v>
      </c>
      <c r="D8764" s="11">
        <v>46190.542962963002</v>
      </c>
      <c r="E8764" t="s">
        <v>13896</v>
      </c>
      <c r="F8764" t="s">
        <v>6617</v>
      </c>
      <c r="G8764" t="s">
        <v>8633</v>
      </c>
      <c r="H8764" t="s">
        <v>6354</v>
      </c>
      <c r="I8764" t="s">
        <v>65</v>
      </c>
      <c r="J8764" t="s">
        <v>636</v>
      </c>
      <c r="K8764" t="s">
        <v>13897</v>
      </c>
      <c r="L8764" t="s">
        <v>13898</v>
      </c>
      <c r="M8764" t="s">
        <v>13899</v>
      </c>
      <c r="N8764" t="s">
        <v>6761</v>
      </c>
      <c r="O8764" t="s">
        <v>7185</v>
      </c>
      <c r="P8764">
        <v>3985000</v>
      </c>
      <c r="Q8764" t="s">
        <v>6636</v>
      </c>
      <c r="R8764" t="s">
        <v>6636</v>
      </c>
      <c r="S8764" s="12"/>
      <c r="T8764" s="13"/>
      <c r="U8764" t="s">
        <v>7560</v>
      </c>
    </row>
    <row r="8765" spans="1:21" x14ac:dyDescent="0.25">
      <c r="A8765" t="s">
        <v>6619</v>
      </c>
      <c r="B8765" s="12">
        <v>41917</v>
      </c>
      <c r="C8765" t="s">
        <v>13895</v>
      </c>
      <c r="D8765" s="11">
        <v>46190.542962963002</v>
      </c>
      <c r="E8765" t="s">
        <v>13896</v>
      </c>
      <c r="F8765" t="s">
        <v>6617</v>
      </c>
      <c r="G8765" t="s">
        <v>13901</v>
      </c>
      <c r="H8765" t="s">
        <v>6354</v>
      </c>
      <c r="I8765" t="s">
        <v>65</v>
      </c>
      <c r="J8765" t="s">
        <v>636</v>
      </c>
      <c r="K8765" t="s">
        <v>13897</v>
      </c>
      <c r="L8765" t="s">
        <v>13898</v>
      </c>
      <c r="M8765" t="s">
        <v>13899</v>
      </c>
      <c r="N8765" t="s">
        <v>6761</v>
      </c>
      <c r="O8765" t="s">
        <v>7185</v>
      </c>
      <c r="P8765">
        <v>3985000</v>
      </c>
      <c r="Q8765" t="s">
        <v>6636</v>
      </c>
      <c r="R8765" t="s">
        <v>6636</v>
      </c>
      <c r="S8765" s="12"/>
      <c r="T8765" s="13"/>
      <c r="U8765" t="s">
        <v>7560</v>
      </c>
    </row>
    <row r="8766" spans="1:21" x14ac:dyDescent="0.25">
      <c r="A8766" t="s">
        <v>6619</v>
      </c>
      <c r="B8766" s="12">
        <v>41917</v>
      </c>
      <c r="C8766" t="s">
        <v>13895</v>
      </c>
      <c r="D8766" s="11">
        <v>46190.542962963002</v>
      </c>
      <c r="E8766" t="s">
        <v>13896</v>
      </c>
      <c r="F8766" t="s">
        <v>6617</v>
      </c>
      <c r="G8766" t="s">
        <v>11371</v>
      </c>
      <c r="H8766" t="s">
        <v>6354</v>
      </c>
      <c r="I8766" t="s">
        <v>65</v>
      </c>
      <c r="J8766" t="s">
        <v>636</v>
      </c>
      <c r="K8766" t="s">
        <v>13897</v>
      </c>
      <c r="L8766" t="s">
        <v>13898</v>
      </c>
      <c r="M8766" t="s">
        <v>13899</v>
      </c>
      <c r="N8766" t="s">
        <v>6761</v>
      </c>
      <c r="O8766" t="s">
        <v>7185</v>
      </c>
      <c r="P8766">
        <v>3985000</v>
      </c>
      <c r="Q8766" t="s">
        <v>6636</v>
      </c>
      <c r="R8766" t="s">
        <v>6636</v>
      </c>
      <c r="S8766" s="12"/>
      <c r="T8766" s="13"/>
      <c r="U8766" t="s">
        <v>7560</v>
      </c>
    </row>
    <row r="8767" spans="1:21" x14ac:dyDescent="0.25">
      <c r="A8767" t="s">
        <v>6619</v>
      </c>
      <c r="B8767" s="12">
        <v>41925</v>
      </c>
      <c r="C8767" t="s">
        <v>13843</v>
      </c>
      <c r="D8767" s="11">
        <v>46190.593634259298</v>
      </c>
      <c r="E8767" t="s">
        <v>13844</v>
      </c>
      <c r="F8767" t="s">
        <v>6617</v>
      </c>
      <c r="G8767" t="s">
        <v>8627</v>
      </c>
      <c r="H8767" t="s">
        <v>6354</v>
      </c>
      <c r="I8767" t="s">
        <v>55</v>
      </c>
      <c r="J8767" t="s">
        <v>732</v>
      </c>
      <c r="K8767" t="s">
        <v>13845</v>
      </c>
      <c r="L8767" t="s">
        <v>13846</v>
      </c>
      <c r="M8767" t="s">
        <v>13847</v>
      </c>
      <c r="N8767" t="s">
        <v>7001</v>
      </c>
      <c r="O8767" t="s">
        <v>7007</v>
      </c>
      <c r="P8767">
        <v>1063000</v>
      </c>
      <c r="Q8767" t="s">
        <v>6636</v>
      </c>
      <c r="R8767" t="s">
        <v>6636</v>
      </c>
      <c r="S8767" s="12"/>
      <c r="T8767" s="13"/>
      <c r="U8767" t="s">
        <v>6636</v>
      </c>
    </row>
    <row r="8768" spans="1:21" x14ac:dyDescent="0.25">
      <c r="A8768" t="s">
        <v>6619</v>
      </c>
      <c r="B8768" s="12">
        <v>83850</v>
      </c>
      <c r="C8768" t="s">
        <v>13843</v>
      </c>
      <c r="D8768" s="11">
        <v>46190.593634259298</v>
      </c>
      <c r="E8768" t="s">
        <v>13844</v>
      </c>
      <c r="F8768" t="s">
        <v>6617</v>
      </c>
      <c r="G8768" t="s">
        <v>7567</v>
      </c>
      <c r="H8768" t="s">
        <v>6354</v>
      </c>
      <c r="I8768" t="s">
        <v>55</v>
      </c>
      <c r="J8768" t="s">
        <v>732</v>
      </c>
      <c r="K8768" t="s">
        <v>13845</v>
      </c>
      <c r="L8768" t="s">
        <v>13846</v>
      </c>
      <c r="M8768" t="s">
        <v>13847</v>
      </c>
      <c r="N8768" t="s">
        <v>7001</v>
      </c>
      <c r="O8768" t="s">
        <v>7007</v>
      </c>
      <c r="P8768">
        <v>2126000</v>
      </c>
      <c r="Q8768" t="s">
        <v>6636</v>
      </c>
      <c r="R8768" t="s">
        <v>6636</v>
      </c>
      <c r="S8768" s="12"/>
      <c r="T8768" s="13"/>
      <c r="U8768" t="s">
        <v>6636</v>
      </c>
    </row>
    <row r="8769" spans="1:21" x14ac:dyDescent="0.25">
      <c r="A8769" t="s">
        <v>6619</v>
      </c>
      <c r="B8769" s="12">
        <v>41925</v>
      </c>
      <c r="C8769" t="s">
        <v>13843</v>
      </c>
      <c r="D8769" s="11">
        <v>46190.593634259298</v>
      </c>
      <c r="E8769" t="s">
        <v>13844</v>
      </c>
      <c r="F8769" t="s">
        <v>6617</v>
      </c>
      <c r="G8769" t="s">
        <v>8630</v>
      </c>
      <c r="H8769" t="s">
        <v>6354</v>
      </c>
      <c r="I8769" t="s">
        <v>55</v>
      </c>
      <c r="J8769" t="s">
        <v>732</v>
      </c>
      <c r="K8769" t="s">
        <v>13845</v>
      </c>
      <c r="L8769" t="s">
        <v>13846</v>
      </c>
      <c r="M8769" t="s">
        <v>13847</v>
      </c>
      <c r="N8769" t="s">
        <v>7001</v>
      </c>
      <c r="O8769" t="s">
        <v>7007</v>
      </c>
      <c r="P8769">
        <v>1063000</v>
      </c>
      <c r="Q8769" t="s">
        <v>6636</v>
      </c>
      <c r="R8769" t="s">
        <v>6636</v>
      </c>
      <c r="S8769" s="12"/>
      <c r="T8769" s="13"/>
      <c r="U8769" t="s">
        <v>6636</v>
      </c>
    </row>
    <row r="8770" spans="1:21" x14ac:dyDescent="0.25">
      <c r="A8770" t="s">
        <v>6619</v>
      </c>
      <c r="B8770" s="12">
        <v>41925</v>
      </c>
      <c r="C8770" t="s">
        <v>13843</v>
      </c>
      <c r="D8770" s="11">
        <v>46190.593634259298</v>
      </c>
      <c r="E8770" t="s">
        <v>13844</v>
      </c>
      <c r="F8770" t="s">
        <v>6617</v>
      </c>
      <c r="G8770" t="s">
        <v>8633</v>
      </c>
      <c r="H8770" t="s">
        <v>6354</v>
      </c>
      <c r="I8770" t="s">
        <v>55</v>
      </c>
      <c r="J8770" t="s">
        <v>732</v>
      </c>
      <c r="K8770" t="s">
        <v>13845</v>
      </c>
      <c r="L8770" t="s">
        <v>13846</v>
      </c>
      <c r="M8770" t="s">
        <v>13847</v>
      </c>
      <c r="N8770" t="s">
        <v>7001</v>
      </c>
      <c r="O8770" t="s">
        <v>7007</v>
      </c>
      <c r="P8770">
        <v>1063000</v>
      </c>
      <c r="Q8770" t="s">
        <v>6636</v>
      </c>
      <c r="R8770" t="s">
        <v>6636</v>
      </c>
      <c r="S8770" s="12"/>
      <c r="T8770" s="13"/>
      <c r="U8770" t="s">
        <v>6636</v>
      </c>
    </row>
    <row r="8771" spans="1:21" x14ac:dyDescent="0.25">
      <c r="A8771" t="s">
        <v>6619</v>
      </c>
      <c r="B8771" s="12">
        <v>41937</v>
      </c>
      <c r="C8771" t="s">
        <v>8625</v>
      </c>
      <c r="D8771" s="11">
        <v>46190.669872685197</v>
      </c>
      <c r="E8771" t="s">
        <v>8626</v>
      </c>
      <c r="F8771" t="s">
        <v>6617</v>
      </c>
      <c r="G8771" t="s">
        <v>8627</v>
      </c>
      <c r="H8771" t="s">
        <v>6354</v>
      </c>
      <c r="I8771" t="s">
        <v>65</v>
      </c>
      <c r="J8771" t="s">
        <v>2226</v>
      </c>
      <c r="K8771" t="s">
        <v>13890</v>
      </c>
      <c r="L8771" t="s">
        <v>13846</v>
      </c>
      <c r="M8771" t="s">
        <v>8628</v>
      </c>
      <c r="N8771" t="s">
        <v>7001</v>
      </c>
      <c r="O8771" t="s">
        <v>7081</v>
      </c>
      <c r="P8771">
        <v>1598000</v>
      </c>
      <c r="Q8771" t="s">
        <v>6778</v>
      </c>
      <c r="R8771" t="s">
        <v>7109</v>
      </c>
      <c r="S8771" s="12"/>
      <c r="T8771" s="13"/>
      <c r="U8771" t="s">
        <v>7560</v>
      </c>
    </row>
    <row r="8772" spans="1:21" x14ac:dyDescent="0.25">
      <c r="A8772" t="s">
        <v>6619</v>
      </c>
      <c r="B8772" s="12">
        <v>83874</v>
      </c>
      <c r="C8772" t="s">
        <v>8625</v>
      </c>
      <c r="D8772" s="11">
        <v>46190.669872685197</v>
      </c>
      <c r="E8772" t="s">
        <v>8626</v>
      </c>
      <c r="F8772" t="s">
        <v>6617</v>
      </c>
      <c r="G8772" t="s">
        <v>7567</v>
      </c>
      <c r="H8772" t="s">
        <v>6354</v>
      </c>
      <c r="I8772" t="s">
        <v>65</v>
      </c>
      <c r="J8772" t="s">
        <v>2226</v>
      </c>
      <c r="K8772" t="s">
        <v>13890</v>
      </c>
      <c r="L8772" t="s">
        <v>13846</v>
      </c>
      <c r="M8772" t="s">
        <v>8628</v>
      </c>
      <c r="N8772" t="s">
        <v>7001</v>
      </c>
      <c r="O8772" t="s">
        <v>7081</v>
      </c>
      <c r="P8772">
        <v>3196000</v>
      </c>
      <c r="Q8772" t="s">
        <v>6778</v>
      </c>
      <c r="R8772" t="s">
        <v>7109</v>
      </c>
      <c r="S8772" s="12"/>
      <c r="T8772" s="13"/>
      <c r="U8772" t="s">
        <v>7560</v>
      </c>
    </row>
    <row r="8773" spans="1:21" x14ac:dyDescent="0.25">
      <c r="A8773" t="s">
        <v>6619</v>
      </c>
      <c r="B8773" s="12">
        <v>41937</v>
      </c>
      <c r="C8773" t="s">
        <v>8625</v>
      </c>
      <c r="D8773" s="11">
        <v>46190.669872685197</v>
      </c>
      <c r="E8773" t="s">
        <v>8626</v>
      </c>
      <c r="F8773" t="s">
        <v>6617</v>
      </c>
      <c r="G8773" t="s">
        <v>8630</v>
      </c>
      <c r="H8773" t="s">
        <v>6354</v>
      </c>
      <c r="I8773" t="s">
        <v>65</v>
      </c>
      <c r="J8773" t="s">
        <v>2226</v>
      </c>
      <c r="K8773" t="s">
        <v>13890</v>
      </c>
      <c r="L8773" t="s">
        <v>13846</v>
      </c>
      <c r="M8773" t="s">
        <v>8628</v>
      </c>
      <c r="N8773" t="s">
        <v>7001</v>
      </c>
      <c r="O8773" t="s">
        <v>7081</v>
      </c>
      <c r="P8773">
        <v>1598000</v>
      </c>
      <c r="Q8773" t="s">
        <v>6778</v>
      </c>
      <c r="R8773" t="s">
        <v>7109</v>
      </c>
      <c r="S8773" s="12"/>
      <c r="T8773" s="13"/>
      <c r="U8773" t="s">
        <v>7560</v>
      </c>
    </row>
    <row r="8774" spans="1:21" x14ac:dyDescent="0.25">
      <c r="A8774" t="s">
        <v>6619</v>
      </c>
      <c r="B8774" s="12">
        <v>41937</v>
      </c>
      <c r="C8774" t="s">
        <v>8625</v>
      </c>
      <c r="D8774" s="11">
        <v>46190.669872685197</v>
      </c>
      <c r="E8774" t="s">
        <v>8626</v>
      </c>
      <c r="F8774" t="s">
        <v>6617</v>
      </c>
      <c r="G8774" t="s">
        <v>8633</v>
      </c>
      <c r="H8774" t="s">
        <v>6354</v>
      </c>
      <c r="I8774" t="s">
        <v>65</v>
      </c>
      <c r="J8774" t="s">
        <v>2226</v>
      </c>
      <c r="K8774" t="s">
        <v>13890</v>
      </c>
      <c r="L8774" t="s">
        <v>13846</v>
      </c>
      <c r="M8774" t="s">
        <v>8628</v>
      </c>
      <c r="N8774" t="s">
        <v>7001</v>
      </c>
      <c r="O8774" t="s">
        <v>7081</v>
      </c>
      <c r="P8774">
        <v>1598000</v>
      </c>
      <c r="Q8774" t="s">
        <v>6778</v>
      </c>
      <c r="R8774" t="s">
        <v>7109</v>
      </c>
      <c r="S8774" s="12"/>
      <c r="T8774" s="13"/>
      <c r="U8774" t="s">
        <v>7560</v>
      </c>
    </row>
    <row r="8775" spans="1:21" x14ac:dyDescent="0.25">
      <c r="A8775" t="s">
        <v>6637</v>
      </c>
      <c r="B8775" s="12">
        <v>41977</v>
      </c>
      <c r="C8775" t="s">
        <v>13906</v>
      </c>
      <c r="D8775" s="11">
        <v>46190.871539351901</v>
      </c>
      <c r="E8775" t="s">
        <v>13907</v>
      </c>
      <c r="F8775" t="s">
        <v>6617</v>
      </c>
      <c r="G8775" t="s">
        <v>13908</v>
      </c>
      <c r="H8775" t="s">
        <v>6354</v>
      </c>
      <c r="I8775" t="s">
        <v>65</v>
      </c>
      <c r="J8775" t="s">
        <v>57</v>
      </c>
      <c r="K8775" t="s">
        <v>13909</v>
      </c>
      <c r="L8775" t="s">
        <v>13855</v>
      </c>
      <c r="M8775" t="s">
        <v>13910</v>
      </c>
      <c r="N8775" t="s">
        <v>6787</v>
      </c>
      <c r="O8775" t="s">
        <v>13602</v>
      </c>
      <c r="P8775">
        <v>5299000</v>
      </c>
      <c r="Q8775" t="s">
        <v>6636</v>
      </c>
      <c r="R8775" t="s">
        <v>6636</v>
      </c>
      <c r="S8775" s="12"/>
      <c r="T8775" s="13"/>
      <c r="U8775" t="s">
        <v>6636</v>
      </c>
    </row>
    <row r="8776" spans="1:21" x14ac:dyDescent="0.25">
      <c r="A8776" t="s">
        <v>6637</v>
      </c>
      <c r="B8776" s="12">
        <v>41977</v>
      </c>
      <c r="C8776" t="s">
        <v>13906</v>
      </c>
      <c r="D8776" s="11">
        <v>46190.871539351901</v>
      </c>
      <c r="E8776" t="s">
        <v>13907</v>
      </c>
      <c r="F8776" t="s">
        <v>6617</v>
      </c>
      <c r="G8776" t="s">
        <v>8627</v>
      </c>
      <c r="H8776" t="s">
        <v>6354</v>
      </c>
      <c r="I8776" t="s">
        <v>65</v>
      </c>
      <c r="J8776" t="s">
        <v>57</v>
      </c>
      <c r="K8776" t="s">
        <v>13909</v>
      </c>
      <c r="L8776" t="s">
        <v>13855</v>
      </c>
      <c r="M8776" t="s">
        <v>13910</v>
      </c>
      <c r="N8776" t="s">
        <v>6787</v>
      </c>
      <c r="O8776" t="s">
        <v>13602</v>
      </c>
      <c r="P8776">
        <v>5299000</v>
      </c>
      <c r="Q8776" t="s">
        <v>6636</v>
      </c>
      <c r="R8776" t="s">
        <v>6636</v>
      </c>
      <c r="S8776" s="12"/>
      <c r="T8776" s="13"/>
      <c r="U8776" t="s">
        <v>6636</v>
      </c>
    </row>
    <row r="8777" spans="1:21" x14ac:dyDescent="0.25">
      <c r="A8777" t="s">
        <v>6637</v>
      </c>
      <c r="B8777" s="12">
        <v>41977</v>
      </c>
      <c r="C8777" t="s">
        <v>13906</v>
      </c>
      <c r="D8777" s="11">
        <v>46190.871539351901</v>
      </c>
      <c r="E8777" t="s">
        <v>13907</v>
      </c>
      <c r="F8777" t="s">
        <v>6617</v>
      </c>
      <c r="G8777" t="s">
        <v>13911</v>
      </c>
      <c r="H8777" t="s">
        <v>6354</v>
      </c>
      <c r="I8777" t="s">
        <v>65</v>
      </c>
      <c r="J8777" t="s">
        <v>57</v>
      </c>
      <c r="K8777" t="s">
        <v>13909</v>
      </c>
      <c r="L8777" t="s">
        <v>13855</v>
      </c>
      <c r="M8777" t="s">
        <v>13910</v>
      </c>
      <c r="N8777" t="s">
        <v>6787</v>
      </c>
      <c r="O8777" t="s">
        <v>13602</v>
      </c>
      <c r="P8777">
        <v>5299000</v>
      </c>
      <c r="Q8777" t="s">
        <v>6636</v>
      </c>
      <c r="R8777" t="s">
        <v>6636</v>
      </c>
      <c r="S8777" s="12"/>
      <c r="T8777" s="13"/>
      <c r="U8777" t="s">
        <v>6636</v>
      </c>
    </row>
    <row r="8778" spans="1:21" x14ac:dyDescent="0.25">
      <c r="A8778" t="s">
        <v>6637</v>
      </c>
      <c r="B8778" s="12">
        <v>41977</v>
      </c>
      <c r="C8778" t="s">
        <v>13906</v>
      </c>
      <c r="D8778" s="11">
        <v>46190.871539351901</v>
      </c>
      <c r="E8778" t="s">
        <v>13907</v>
      </c>
      <c r="F8778" t="s">
        <v>6617</v>
      </c>
      <c r="G8778" t="s">
        <v>7567</v>
      </c>
      <c r="H8778" t="s">
        <v>6354</v>
      </c>
      <c r="I8778" t="s">
        <v>65</v>
      </c>
      <c r="J8778" t="s">
        <v>57</v>
      </c>
      <c r="K8778" t="s">
        <v>13909</v>
      </c>
      <c r="L8778" t="s">
        <v>13855</v>
      </c>
      <c r="M8778" t="s">
        <v>13910</v>
      </c>
      <c r="N8778" t="s">
        <v>6787</v>
      </c>
      <c r="O8778" t="s">
        <v>13602</v>
      </c>
      <c r="P8778">
        <v>5299000</v>
      </c>
      <c r="Q8778" t="s">
        <v>6636</v>
      </c>
      <c r="R8778" t="s">
        <v>6636</v>
      </c>
      <c r="S8778" s="12"/>
      <c r="T8778" s="13"/>
      <c r="U8778" t="s">
        <v>6636</v>
      </c>
    </row>
    <row r="8779" spans="1:21" x14ac:dyDescent="0.25">
      <c r="A8779" t="s">
        <v>6637</v>
      </c>
      <c r="B8779" s="12">
        <v>41977</v>
      </c>
      <c r="C8779" t="s">
        <v>13906</v>
      </c>
      <c r="D8779" s="11">
        <v>46190.871539351901</v>
      </c>
      <c r="E8779" t="s">
        <v>13907</v>
      </c>
      <c r="F8779" t="s">
        <v>6617</v>
      </c>
      <c r="G8779" t="s">
        <v>13858</v>
      </c>
      <c r="H8779" t="s">
        <v>6354</v>
      </c>
      <c r="I8779" t="s">
        <v>65</v>
      </c>
      <c r="J8779" t="s">
        <v>57</v>
      </c>
      <c r="K8779" t="s">
        <v>13909</v>
      </c>
      <c r="L8779" t="s">
        <v>13855</v>
      </c>
      <c r="M8779" t="s">
        <v>13910</v>
      </c>
      <c r="N8779" t="s">
        <v>6787</v>
      </c>
      <c r="O8779" t="s">
        <v>13602</v>
      </c>
      <c r="P8779">
        <v>5299000</v>
      </c>
      <c r="Q8779" t="s">
        <v>6636</v>
      </c>
      <c r="R8779" t="s">
        <v>6636</v>
      </c>
      <c r="S8779" s="12"/>
      <c r="T8779" s="13"/>
      <c r="U8779" t="s">
        <v>6636</v>
      </c>
    </row>
    <row r="8780" spans="1:21" x14ac:dyDescent="0.25">
      <c r="A8780" t="s">
        <v>6637</v>
      </c>
      <c r="B8780" s="12">
        <v>41977</v>
      </c>
      <c r="C8780" t="s">
        <v>13906</v>
      </c>
      <c r="D8780" s="11">
        <v>46190.871539351901</v>
      </c>
      <c r="E8780" t="s">
        <v>13907</v>
      </c>
      <c r="F8780" t="s">
        <v>6617</v>
      </c>
      <c r="G8780" t="s">
        <v>13859</v>
      </c>
      <c r="H8780" t="s">
        <v>6354</v>
      </c>
      <c r="I8780" t="s">
        <v>65</v>
      </c>
      <c r="J8780" t="s">
        <v>57</v>
      </c>
      <c r="K8780" t="s">
        <v>13909</v>
      </c>
      <c r="L8780" t="s">
        <v>13855</v>
      </c>
      <c r="M8780" t="s">
        <v>13910</v>
      </c>
      <c r="N8780" t="s">
        <v>6787</v>
      </c>
      <c r="O8780" t="s">
        <v>13602</v>
      </c>
      <c r="P8780">
        <v>5299000</v>
      </c>
      <c r="Q8780" t="s">
        <v>6636</v>
      </c>
      <c r="R8780" t="s">
        <v>6636</v>
      </c>
      <c r="S8780" s="12"/>
      <c r="T8780" s="13"/>
      <c r="U8780" t="s">
        <v>6636</v>
      </c>
    </row>
    <row r="8781" spans="1:21" x14ac:dyDescent="0.25">
      <c r="A8781" t="s">
        <v>6637</v>
      </c>
      <c r="B8781" s="12">
        <v>41977</v>
      </c>
      <c r="C8781" t="s">
        <v>13906</v>
      </c>
      <c r="D8781" s="11">
        <v>46190.871539351901</v>
      </c>
      <c r="E8781" t="s">
        <v>13907</v>
      </c>
      <c r="F8781" t="s">
        <v>6617</v>
      </c>
      <c r="G8781" t="s">
        <v>8633</v>
      </c>
      <c r="H8781" t="s">
        <v>6354</v>
      </c>
      <c r="I8781" t="s">
        <v>65</v>
      </c>
      <c r="J8781" t="s">
        <v>57</v>
      </c>
      <c r="K8781" t="s">
        <v>13909</v>
      </c>
      <c r="L8781" t="s">
        <v>13855</v>
      </c>
      <c r="M8781" t="s">
        <v>13910</v>
      </c>
      <c r="N8781" t="s">
        <v>6787</v>
      </c>
      <c r="O8781" t="s">
        <v>13602</v>
      </c>
      <c r="P8781">
        <v>5299000</v>
      </c>
      <c r="Q8781" t="s">
        <v>6636</v>
      </c>
      <c r="R8781" t="s">
        <v>6636</v>
      </c>
      <c r="S8781" s="12"/>
      <c r="T8781" s="13"/>
      <c r="U8781" t="s">
        <v>6636</v>
      </c>
    </row>
    <row r="8782" spans="1:21" x14ac:dyDescent="0.25">
      <c r="A8782" t="s">
        <v>6619</v>
      </c>
      <c r="B8782" s="12">
        <v>41977</v>
      </c>
      <c r="C8782" t="s">
        <v>13906</v>
      </c>
      <c r="D8782" s="11">
        <v>46191.444305555597</v>
      </c>
      <c r="E8782" t="s">
        <v>13907</v>
      </c>
      <c r="F8782" t="s">
        <v>6617</v>
      </c>
      <c r="G8782" t="s">
        <v>13908</v>
      </c>
      <c r="H8782" t="s">
        <v>6354</v>
      </c>
      <c r="I8782" t="s">
        <v>65</v>
      </c>
      <c r="J8782" t="s">
        <v>57</v>
      </c>
      <c r="K8782" t="s">
        <v>13909</v>
      </c>
      <c r="L8782" t="s">
        <v>13855</v>
      </c>
      <c r="M8782" t="s">
        <v>13910</v>
      </c>
      <c r="N8782" t="s">
        <v>6787</v>
      </c>
      <c r="O8782" t="s">
        <v>13602</v>
      </c>
      <c r="P8782">
        <v>5299000</v>
      </c>
      <c r="Q8782" t="s">
        <v>6636</v>
      </c>
      <c r="R8782" t="s">
        <v>6636</v>
      </c>
      <c r="S8782" s="12"/>
      <c r="T8782" s="13"/>
      <c r="U8782" t="s">
        <v>6636</v>
      </c>
    </row>
    <row r="8783" spans="1:21" x14ac:dyDescent="0.25">
      <c r="A8783" t="s">
        <v>6619</v>
      </c>
      <c r="B8783" s="12">
        <v>41977</v>
      </c>
      <c r="C8783" t="s">
        <v>13906</v>
      </c>
      <c r="D8783" s="11">
        <v>46191.444305555597</v>
      </c>
      <c r="E8783" t="s">
        <v>13907</v>
      </c>
      <c r="F8783" t="s">
        <v>6617</v>
      </c>
      <c r="G8783" t="s">
        <v>8627</v>
      </c>
      <c r="H8783" t="s">
        <v>6354</v>
      </c>
      <c r="I8783" t="s">
        <v>65</v>
      </c>
      <c r="J8783" t="s">
        <v>57</v>
      </c>
      <c r="K8783" t="s">
        <v>13909</v>
      </c>
      <c r="L8783" t="s">
        <v>13855</v>
      </c>
      <c r="M8783" t="s">
        <v>13910</v>
      </c>
      <c r="N8783" t="s">
        <v>6787</v>
      </c>
      <c r="O8783" t="s">
        <v>13602</v>
      </c>
      <c r="P8783">
        <v>5299000</v>
      </c>
      <c r="Q8783" t="s">
        <v>6636</v>
      </c>
      <c r="R8783" t="s">
        <v>6636</v>
      </c>
      <c r="S8783" s="12"/>
      <c r="T8783" s="13"/>
      <c r="U8783" t="s">
        <v>6636</v>
      </c>
    </row>
    <row r="8784" spans="1:21" x14ac:dyDescent="0.25">
      <c r="A8784" t="s">
        <v>6619</v>
      </c>
      <c r="B8784" s="12">
        <v>41977</v>
      </c>
      <c r="C8784" t="s">
        <v>13906</v>
      </c>
      <c r="D8784" s="11">
        <v>46191.444305555597</v>
      </c>
      <c r="E8784" t="s">
        <v>13907</v>
      </c>
      <c r="F8784" t="s">
        <v>6617</v>
      </c>
      <c r="G8784" t="s">
        <v>13911</v>
      </c>
      <c r="H8784" t="s">
        <v>6354</v>
      </c>
      <c r="I8784" t="s">
        <v>65</v>
      </c>
      <c r="J8784" t="s">
        <v>57</v>
      </c>
      <c r="K8784" t="s">
        <v>13909</v>
      </c>
      <c r="L8784" t="s">
        <v>13855</v>
      </c>
      <c r="M8784" t="s">
        <v>13910</v>
      </c>
      <c r="N8784" t="s">
        <v>6787</v>
      </c>
      <c r="O8784" t="s">
        <v>13602</v>
      </c>
      <c r="P8784">
        <v>5299000</v>
      </c>
      <c r="Q8784" t="s">
        <v>6636</v>
      </c>
      <c r="R8784" t="s">
        <v>6636</v>
      </c>
      <c r="S8784" s="12"/>
      <c r="T8784" s="13"/>
      <c r="U8784" t="s">
        <v>6636</v>
      </c>
    </row>
    <row r="8785" spans="1:21" x14ac:dyDescent="0.25">
      <c r="A8785" t="s">
        <v>6619</v>
      </c>
      <c r="B8785" s="12">
        <v>41977</v>
      </c>
      <c r="C8785" t="s">
        <v>13906</v>
      </c>
      <c r="D8785" s="11">
        <v>46191.444305555597</v>
      </c>
      <c r="E8785" t="s">
        <v>13907</v>
      </c>
      <c r="F8785" t="s">
        <v>6617</v>
      </c>
      <c r="G8785" t="s">
        <v>7567</v>
      </c>
      <c r="H8785" t="s">
        <v>6354</v>
      </c>
      <c r="I8785" t="s">
        <v>65</v>
      </c>
      <c r="J8785" t="s">
        <v>57</v>
      </c>
      <c r="K8785" t="s">
        <v>13909</v>
      </c>
      <c r="L8785" t="s">
        <v>13855</v>
      </c>
      <c r="M8785" t="s">
        <v>13910</v>
      </c>
      <c r="N8785" t="s">
        <v>6787</v>
      </c>
      <c r="O8785" t="s">
        <v>13602</v>
      </c>
      <c r="P8785">
        <v>5299000</v>
      </c>
      <c r="Q8785" t="s">
        <v>6636</v>
      </c>
      <c r="R8785" t="s">
        <v>6636</v>
      </c>
      <c r="S8785" s="12"/>
      <c r="T8785" s="13"/>
      <c r="U8785" t="s">
        <v>6636</v>
      </c>
    </row>
    <row r="8786" spans="1:21" x14ac:dyDescent="0.25">
      <c r="A8786" t="s">
        <v>6619</v>
      </c>
      <c r="B8786" s="12">
        <v>41977</v>
      </c>
      <c r="C8786" t="s">
        <v>13906</v>
      </c>
      <c r="D8786" s="11">
        <v>46191.444305555597</v>
      </c>
      <c r="E8786" t="s">
        <v>13907</v>
      </c>
      <c r="F8786" t="s">
        <v>6617</v>
      </c>
      <c r="G8786" t="s">
        <v>13858</v>
      </c>
      <c r="H8786" t="s">
        <v>6354</v>
      </c>
      <c r="I8786" t="s">
        <v>65</v>
      </c>
      <c r="J8786" t="s">
        <v>57</v>
      </c>
      <c r="K8786" t="s">
        <v>13909</v>
      </c>
      <c r="L8786" t="s">
        <v>13855</v>
      </c>
      <c r="M8786" t="s">
        <v>13910</v>
      </c>
      <c r="N8786" t="s">
        <v>6787</v>
      </c>
      <c r="O8786" t="s">
        <v>13602</v>
      </c>
      <c r="P8786">
        <v>5299000</v>
      </c>
      <c r="Q8786" t="s">
        <v>6636</v>
      </c>
      <c r="R8786" t="s">
        <v>6636</v>
      </c>
      <c r="S8786" s="12"/>
      <c r="T8786" s="13"/>
      <c r="U8786" t="s">
        <v>6636</v>
      </c>
    </row>
    <row r="8787" spans="1:21" x14ac:dyDescent="0.25">
      <c r="A8787" t="s">
        <v>6619</v>
      </c>
      <c r="B8787" s="12">
        <v>41977</v>
      </c>
      <c r="C8787" t="s">
        <v>13906</v>
      </c>
      <c r="D8787" s="11">
        <v>46191.444305555597</v>
      </c>
      <c r="E8787" t="s">
        <v>13907</v>
      </c>
      <c r="F8787" t="s">
        <v>6617</v>
      </c>
      <c r="G8787" t="s">
        <v>13859</v>
      </c>
      <c r="H8787" t="s">
        <v>6354</v>
      </c>
      <c r="I8787" t="s">
        <v>65</v>
      </c>
      <c r="J8787" t="s">
        <v>57</v>
      </c>
      <c r="K8787" t="s">
        <v>13909</v>
      </c>
      <c r="L8787" t="s">
        <v>13855</v>
      </c>
      <c r="M8787" t="s">
        <v>13910</v>
      </c>
      <c r="N8787" t="s">
        <v>6787</v>
      </c>
      <c r="O8787" t="s">
        <v>13602</v>
      </c>
      <c r="P8787">
        <v>5299000</v>
      </c>
      <c r="Q8787" t="s">
        <v>6636</v>
      </c>
      <c r="R8787" t="s">
        <v>6636</v>
      </c>
      <c r="S8787" s="12"/>
      <c r="T8787" s="13"/>
      <c r="U8787" t="s">
        <v>6636</v>
      </c>
    </row>
    <row r="8788" spans="1:21" x14ac:dyDescent="0.25">
      <c r="A8788" t="s">
        <v>6619</v>
      </c>
      <c r="B8788" s="12">
        <v>41977</v>
      </c>
      <c r="C8788" t="s">
        <v>13906</v>
      </c>
      <c r="D8788" s="11">
        <v>46191.444305555597</v>
      </c>
      <c r="E8788" t="s">
        <v>13907</v>
      </c>
      <c r="F8788" t="s">
        <v>6617</v>
      </c>
      <c r="G8788" t="s">
        <v>8633</v>
      </c>
      <c r="H8788" t="s">
        <v>6354</v>
      </c>
      <c r="I8788" t="s">
        <v>65</v>
      </c>
      <c r="J8788" t="s">
        <v>57</v>
      </c>
      <c r="K8788" t="s">
        <v>13909</v>
      </c>
      <c r="L8788" t="s">
        <v>13855</v>
      </c>
      <c r="M8788" t="s">
        <v>13910</v>
      </c>
      <c r="N8788" t="s">
        <v>6787</v>
      </c>
      <c r="O8788" t="s">
        <v>13602</v>
      </c>
      <c r="P8788">
        <v>5299000</v>
      </c>
      <c r="Q8788" t="s">
        <v>6636</v>
      </c>
      <c r="R8788" t="s">
        <v>6636</v>
      </c>
      <c r="S8788" s="12"/>
      <c r="T8788" s="13"/>
      <c r="U8788" t="s">
        <v>6636</v>
      </c>
    </row>
    <row r="8789" spans="1:21" x14ac:dyDescent="0.25">
      <c r="A8789" t="s">
        <v>6637</v>
      </c>
      <c r="B8789" s="12">
        <v>42045</v>
      </c>
      <c r="C8789" t="s">
        <v>13912</v>
      </c>
      <c r="D8789" s="11">
        <v>46191.676354166702</v>
      </c>
      <c r="E8789" t="s">
        <v>13913</v>
      </c>
      <c r="F8789" t="s">
        <v>6617</v>
      </c>
      <c r="G8789" t="s">
        <v>8627</v>
      </c>
      <c r="H8789" t="s">
        <v>6354</v>
      </c>
      <c r="I8789" t="s">
        <v>6636</v>
      </c>
      <c r="J8789" t="s">
        <v>6636</v>
      </c>
      <c r="K8789" t="s">
        <v>13914</v>
      </c>
      <c r="L8789" t="s">
        <v>13849</v>
      </c>
      <c r="M8789" t="s">
        <v>13915</v>
      </c>
      <c r="N8789" t="s">
        <v>6787</v>
      </c>
      <c r="O8789" t="s">
        <v>6835</v>
      </c>
      <c r="P8789">
        <v>3799000</v>
      </c>
      <c r="Q8789" t="s">
        <v>6636</v>
      </c>
      <c r="R8789" t="s">
        <v>6636</v>
      </c>
      <c r="S8789" s="12"/>
      <c r="T8789" s="13"/>
      <c r="U8789" t="s">
        <v>6636</v>
      </c>
    </row>
    <row r="8790" spans="1:21" x14ac:dyDescent="0.25">
      <c r="A8790" t="s">
        <v>6637</v>
      </c>
      <c r="B8790" s="12">
        <v>42045</v>
      </c>
      <c r="C8790" t="s">
        <v>13912</v>
      </c>
      <c r="D8790" s="11">
        <v>46191.676354166702</v>
      </c>
      <c r="E8790" t="s">
        <v>13913</v>
      </c>
      <c r="F8790" t="s">
        <v>6617</v>
      </c>
      <c r="G8790" t="s">
        <v>9115</v>
      </c>
      <c r="H8790" t="s">
        <v>6354</v>
      </c>
      <c r="I8790" t="s">
        <v>6636</v>
      </c>
      <c r="J8790" t="s">
        <v>6636</v>
      </c>
      <c r="K8790" t="s">
        <v>13914</v>
      </c>
      <c r="L8790" t="s">
        <v>13849</v>
      </c>
      <c r="M8790" t="s">
        <v>13915</v>
      </c>
      <c r="N8790" t="s">
        <v>6787</v>
      </c>
      <c r="O8790" t="s">
        <v>6835</v>
      </c>
      <c r="P8790">
        <v>3799000</v>
      </c>
      <c r="Q8790" t="s">
        <v>6636</v>
      </c>
      <c r="R8790" t="s">
        <v>6636</v>
      </c>
      <c r="S8790" s="12"/>
      <c r="T8790" s="13"/>
      <c r="U8790" t="s">
        <v>6636</v>
      </c>
    </row>
    <row r="8791" spans="1:21" x14ac:dyDescent="0.25">
      <c r="A8791" t="s">
        <v>6637</v>
      </c>
      <c r="B8791" s="12">
        <v>84090</v>
      </c>
      <c r="C8791" t="s">
        <v>13912</v>
      </c>
      <c r="D8791" s="11">
        <v>46191.676354166702</v>
      </c>
      <c r="E8791" t="s">
        <v>13913</v>
      </c>
      <c r="F8791" t="s">
        <v>6617</v>
      </c>
      <c r="G8791" t="s">
        <v>7567</v>
      </c>
      <c r="H8791" t="s">
        <v>6354</v>
      </c>
      <c r="I8791" t="s">
        <v>6636</v>
      </c>
      <c r="J8791" t="s">
        <v>6636</v>
      </c>
      <c r="K8791" t="s">
        <v>13914</v>
      </c>
      <c r="L8791" t="s">
        <v>13849</v>
      </c>
      <c r="M8791" t="s">
        <v>13915</v>
      </c>
      <c r="N8791" t="s">
        <v>6787</v>
      </c>
      <c r="O8791" t="s">
        <v>6835</v>
      </c>
      <c r="P8791">
        <v>7598000</v>
      </c>
      <c r="Q8791" t="s">
        <v>6636</v>
      </c>
      <c r="R8791" t="s">
        <v>6636</v>
      </c>
      <c r="S8791" s="12"/>
      <c r="T8791" s="13"/>
      <c r="U8791" t="s">
        <v>6636</v>
      </c>
    </row>
    <row r="8792" spans="1:21" x14ac:dyDescent="0.25">
      <c r="A8792" t="s">
        <v>6637</v>
      </c>
      <c r="B8792" s="12">
        <v>42045</v>
      </c>
      <c r="C8792" t="s">
        <v>13912</v>
      </c>
      <c r="D8792" s="11">
        <v>46191.676354166702</v>
      </c>
      <c r="E8792" t="s">
        <v>13913</v>
      </c>
      <c r="F8792" t="s">
        <v>6617</v>
      </c>
      <c r="G8792" t="s">
        <v>8633</v>
      </c>
      <c r="H8792" t="s">
        <v>6354</v>
      </c>
      <c r="I8792" t="s">
        <v>6636</v>
      </c>
      <c r="J8792" t="s">
        <v>6636</v>
      </c>
      <c r="K8792" t="s">
        <v>13914</v>
      </c>
      <c r="L8792" t="s">
        <v>13849</v>
      </c>
      <c r="M8792" t="s">
        <v>13915</v>
      </c>
      <c r="N8792" t="s">
        <v>6787</v>
      </c>
      <c r="O8792" t="s">
        <v>6835</v>
      </c>
      <c r="P8792">
        <v>3799000</v>
      </c>
      <c r="Q8792" t="s">
        <v>6636</v>
      </c>
      <c r="R8792" t="s">
        <v>6636</v>
      </c>
      <c r="S8792" s="12"/>
      <c r="T8792" s="13"/>
      <c r="U8792" t="s">
        <v>6636</v>
      </c>
    </row>
    <row r="8793" spans="1:21" x14ac:dyDescent="0.25">
      <c r="A8793" t="s">
        <v>6637</v>
      </c>
      <c r="B8793" s="12">
        <v>42038</v>
      </c>
      <c r="C8793" t="s">
        <v>8596</v>
      </c>
      <c r="D8793" s="11">
        <v>46191.943518518499</v>
      </c>
      <c r="E8793" t="s">
        <v>8597</v>
      </c>
      <c r="F8793" t="s">
        <v>6617</v>
      </c>
      <c r="G8793" t="s">
        <v>8627</v>
      </c>
      <c r="H8793" t="s">
        <v>6354</v>
      </c>
      <c r="I8793" t="s">
        <v>55</v>
      </c>
      <c r="J8793" t="s">
        <v>643</v>
      </c>
      <c r="K8793" t="s">
        <v>13916</v>
      </c>
      <c r="L8793" t="s">
        <v>13863</v>
      </c>
      <c r="M8793" t="s">
        <v>13917</v>
      </c>
      <c r="N8793" t="s">
        <v>8601</v>
      </c>
      <c r="O8793" t="s">
        <v>8602</v>
      </c>
      <c r="P8793">
        <v>2190000</v>
      </c>
      <c r="Q8793" t="s">
        <v>6636</v>
      </c>
      <c r="R8793" t="s">
        <v>6636</v>
      </c>
      <c r="S8793" s="12"/>
      <c r="T8793" s="13"/>
      <c r="U8793" t="s">
        <v>7560</v>
      </c>
    </row>
    <row r="8794" spans="1:21" x14ac:dyDescent="0.25">
      <c r="A8794" t="s">
        <v>6637</v>
      </c>
      <c r="B8794" s="12">
        <v>42038</v>
      </c>
      <c r="C8794" t="s">
        <v>8596</v>
      </c>
      <c r="D8794" s="11">
        <v>46191.943518518499</v>
      </c>
      <c r="E8794" t="s">
        <v>8597</v>
      </c>
      <c r="F8794" t="s">
        <v>6617</v>
      </c>
      <c r="G8794" t="s">
        <v>13865</v>
      </c>
      <c r="H8794" t="s">
        <v>6354</v>
      </c>
      <c r="I8794" t="s">
        <v>55</v>
      </c>
      <c r="J8794" t="s">
        <v>643</v>
      </c>
      <c r="K8794" t="s">
        <v>13916</v>
      </c>
      <c r="L8794" t="s">
        <v>13863</v>
      </c>
      <c r="M8794" t="s">
        <v>13917</v>
      </c>
      <c r="N8794" t="s">
        <v>8601</v>
      </c>
      <c r="O8794" t="s">
        <v>8602</v>
      </c>
      <c r="P8794">
        <v>2190000</v>
      </c>
      <c r="Q8794" t="s">
        <v>6636</v>
      </c>
      <c r="R8794" t="s">
        <v>6636</v>
      </c>
      <c r="S8794" s="12"/>
      <c r="T8794" s="13"/>
      <c r="U8794" t="s">
        <v>7560</v>
      </c>
    </row>
    <row r="8795" spans="1:21" x14ac:dyDescent="0.25">
      <c r="A8795" t="s">
        <v>6637</v>
      </c>
      <c r="B8795" s="12">
        <v>42038</v>
      </c>
      <c r="C8795" t="s">
        <v>8596</v>
      </c>
      <c r="D8795" s="11">
        <v>46191.943518518499</v>
      </c>
      <c r="E8795" t="s">
        <v>8597</v>
      </c>
      <c r="F8795" t="s">
        <v>6617</v>
      </c>
      <c r="G8795" t="s">
        <v>13866</v>
      </c>
      <c r="H8795" t="s">
        <v>6354</v>
      </c>
      <c r="I8795" t="s">
        <v>55</v>
      </c>
      <c r="J8795" t="s">
        <v>643</v>
      </c>
      <c r="K8795" t="s">
        <v>13916</v>
      </c>
      <c r="L8795" t="s">
        <v>13863</v>
      </c>
      <c r="M8795" t="s">
        <v>13917</v>
      </c>
      <c r="N8795" t="s">
        <v>8601</v>
      </c>
      <c r="O8795" t="s">
        <v>8602</v>
      </c>
      <c r="P8795">
        <v>2190000</v>
      </c>
      <c r="Q8795" t="s">
        <v>6636</v>
      </c>
      <c r="R8795" t="s">
        <v>6636</v>
      </c>
      <c r="S8795" s="12"/>
      <c r="T8795" s="13"/>
      <c r="U8795" t="s">
        <v>7560</v>
      </c>
    </row>
    <row r="8796" spans="1:21" x14ac:dyDescent="0.25">
      <c r="A8796" t="s">
        <v>6637</v>
      </c>
      <c r="B8796" s="12">
        <v>42038</v>
      </c>
      <c r="C8796" t="s">
        <v>8596</v>
      </c>
      <c r="D8796" s="11">
        <v>46191.943518518499</v>
      </c>
      <c r="E8796" t="s">
        <v>8597</v>
      </c>
      <c r="F8796" t="s">
        <v>6617</v>
      </c>
      <c r="G8796" t="s">
        <v>13867</v>
      </c>
      <c r="H8796" t="s">
        <v>6354</v>
      </c>
      <c r="I8796" t="s">
        <v>55</v>
      </c>
      <c r="J8796" t="s">
        <v>643</v>
      </c>
      <c r="K8796" t="s">
        <v>13916</v>
      </c>
      <c r="L8796" t="s">
        <v>13863</v>
      </c>
      <c r="M8796" t="s">
        <v>13917</v>
      </c>
      <c r="N8796" t="s">
        <v>8601</v>
      </c>
      <c r="O8796" t="s">
        <v>8602</v>
      </c>
      <c r="P8796">
        <v>2190000</v>
      </c>
      <c r="Q8796" t="s">
        <v>6636</v>
      </c>
      <c r="R8796" t="s">
        <v>6636</v>
      </c>
      <c r="S8796" s="12"/>
      <c r="T8796" s="13"/>
      <c r="U8796" t="s">
        <v>7560</v>
      </c>
    </row>
    <row r="8797" spans="1:21" x14ac:dyDescent="0.25">
      <c r="A8797" t="s">
        <v>6637</v>
      </c>
      <c r="B8797" s="12">
        <v>42038</v>
      </c>
      <c r="C8797" t="s">
        <v>8596</v>
      </c>
      <c r="D8797" s="11">
        <v>46191.943518518499</v>
      </c>
      <c r="E8797" t="s">
        <v>8597</v>
      </c>
      <c r="F8797" t="s">
        <v>6617</v>
      </c>
      <c r="G8797" t="s">
        <v>13868</v>
      </c>
      <c r="H8797" t="s">
        <v>6354</v>
      </c>
      <c r="I8797" t="s">
        <v>55</v>
      </c>
      <c r="J8797" t="s">
        <v>643</v>
      </c>
      <c r="K8797" t="s">
        <v>13916</v>
      </c>
      <c r="L8797" t="s">
        <v>13863</v>
      </c>
      <c r="M8797" t="s">
        <v>13917</v>
      </c>
      <c r="N8797" t="s">
        <v>8601</v>
      </c>
      <c r="O8797" t="s">
        <v>8602</v>
      </c>
      <c r="P8797">
        <v>2190000</v>
      </c>
      <c r="Q8797" t="s">
        <v>6636</v>
      </c>
      <c r="R8797" t="s">
        <v>6636</v>
      </c>
      <c r="S8797" s="12"/>
      <c r="T8797" s="13"/>
      <c r="U8797" t="s">
        <v>7560</v>
      </c>
    </row>
    <row r="8798" spans="1:21" x14ac:dyDescent="0.25">
      <c r="A8798" t="s">
        <v>6619</v>
      </c>
      <c r="B8798" s="12">
        <v>42038</v>
      </c>
      <c r="C8798" t="s">
        <v>8596</v>
      </c>
      <c r="D8798" s="11">
        <v>46192.489340277803</v>
      </c>
      <c r="E8798" t="s">
        <v>8597</v>
      </c>
      <c r="F8798" t="s">
        <v>6617</v>
      </c>
      <c r="G8798" t="s">
        <v>8627</v>
      </c>
      <c r="H8798" t="s">
        <v>6354</v>
      </c>
      <c r="I8798" t="s">
        <v>55</v>
      </c>
      <c r="J8798" t="s">
        <v>643</v>
      </c>
      <c r="K8798" t="s">
        <v>13916</v>
      </c>
      <c r="L8798" t="s">
        <v>13863</v>
      </c>
      <c r="M8798" t="s">
        <v>13917</v>
      </c>
      <c r="N8798" t="s">
        <v>8601</v>
      </c>
      <c r="O8798" t="s">
        <v>8602</v>
      </c>
      <c r="P8798">
        <v>2190000</v>
      </c>
      <c r="Q8798" t="s">
        <v>6636</v>
      </c>
      <c r="R8798" t="s">
        <v>6636</v>
      </c>
      <c r="S8798" s="12"/>
      <c r="T8798" s="13"/>
      <c r="U8798" t="s">
        <v>7560</v>
      </c>
    </row>
    <row r="8799" spans="1:21" x14ac:dyDescent="0.25">
      <c r="A8799" t="s">
        <v>6619</v>
      </c>
      <c r="B8799" s="12">
        <v>42038</v>
      </c>
      <c r="C8799" t="s">
        <v>8596</v>
      </c>
      <c r="D8799" s="11">
        <v>46192.489340277803</v>
      </c>
      <c r="E8799" t="s">
        <v>8597</v>
      </c>
      <c r="F8799" t="s">
        <v>6617</v>
      </c>
      <c r="G8799" t="s">
        <v>13865</v>
      </c>
      <c r="H8799" t="s">
        <v>6354</v>
      </c>
      <c r="I8799" t="s">
        <v>55</v>
      </c>
      <c r="J8799" t="s">
        <v>643</v>
      </c>
      <c r="K8799" t="s">
        <v>13916</v>
      </c>
      <c r="L8799" t="s">
        <v>13863</v>
      </c>
      <c r="M8799" t="s">
        <v>13917</v>
      </c>
      <c r="N8799" t="s">
        <v>8601</v>
      </c>
      <c r="O8799" t="s">
        <v>8602</v>
      </c>
      <c r="P8799">
        <v>2190000</v>
      </c>
      <c r="Q8799" t="s">
        <v>6636</v>
      </c>
      <c r="R8799" t="s">
        <v>6636</v>
      </c>
      <c r="S8799" s="12"/>
      <c r="T8799" s="13"/>
      <c r="U8799" t="s">
        <v>7560</v>
      </c>
    </row>
    <row r="8800" spans="1:21" x14ac:dyDescent="0.25">
      <c r="A8800" t="s">
        <v>6619</v>
      </c>
      <c r="B8800" s="12">
        <v>42038</v>
      </c>
      <c r="C8800" t="s">
        <v>8596</v>
      </c>
      <c r="D8800" s="11">
        <v>46192.489340277803</v>
      </c>
      <c r="E8800" t="s">
        <v>8597</v>
      </c>
      <c r="F8800" t="s">
        <v>6617</v>
      </c>
      <c r="G8800" t="s">
        <v>13866</v>
      </c>
      <c r="H8800" t="s">
        <v>6354</v>
      </c>
      <c r="I8800" t="s">
        <v>55</v>
      </c>
      <c r="J8800" t="s">
        <v>643</v>
      </c>
      <c r="K8800" t="s">
        <v>13916</v>
      </c>
      <c r="L8800" t="s">
        <v>13863</v>
      </c>
      <c r="M8800" t="s">
        <v>13917</v>
      </c>
      <c r="N8800" t="s">
        <v>8601</v>
      </c>
      <c r="O8800" t="s">
        <v>8602</v>
      </c>
      <c r="P8800">
        <v>2190000</v>
      </c>
      <c r="Q8800" t="s">
        <v>6636</v>
      </c>
      <c r="R8800" t="s">
        <v>6636</v>
      </c>
      <c r="S8800" s="12"/>
      <c r="T8800" s="13"/>
      <c r="U8800" t="s">
        <v>7560</v>
      </c>
    </row>
    <row r="8801" spans="1:21" x14ac:dyDescent="0.25">
      <c r="A8801" t="s">
        <v>6619</v>
      </c>
      <c r="B8801" s="12">
        <v>42038</v>
      </c>
      <c r="C8801" t="s">
        <v>8596</v>
      </c>
      <c r="D8801" s="11">
        <v>46192.489340277803</v>
      </c>
      <c r="E8801" t="s">
        <v>8597</v>
      </c>
      <c r="F8801" t="s">
        <v>6617</v>
      </c>
      <c r="G8801" t="s">
        <v>13867</v>
      </c>
      <c r="H8801" t="s">
        <v>6354</v>
      </c>
      <c r="I8801" t="s">
        <v>55</v>
      </c>
      <c r="J8801" t="s">
        <v>643</v>
      </c>
      <c r="K8801" t="s">
        <v>13916</v>
      </c>
      <c r="L8801" t="s">
        <v>13863</v>
      </c>
      <c r="M8801" t="s">
        <v>13917</v>
      </c>
      <c r="N8801" t="s">
        <v>8601</v>
      </c>
      <c r="O8801" t="s">
        <v>8602</v>
      </c>
      <c r="P8801">
        <v>2190000</v>
      </c>
      <c r="Q8801" t="s">
        <v>6636</v>
      </c>
      <c r="R8801" t="s">
        <v>6636</v>
      </c>
      <c r="S8801" s="12"/>
      <c r="T8801" s="13"/>
      <c r="U8801" t="s">
        <v>7560</v>
      </c>
    </row>
    <row r="8802" spans="1:21" x14ac:dyDescent="0.25">
      <c r="A8802" t="s">
        <v>6619</v>
      </c>
      <c r="B8802" s="12">
        <v>42038</v>
      </c>
      <c r="C8802" t="s">
        <v>8596</v>
      </c>
      <c r="D8802" s="11">
        <v>46192.489340277803</v>
      </c>
      <c r="E8802" t="s">
        <v>8597</v>
      </c>
      <c r="F8802" t="s">
        <v>6617</v>
      </c>
      <c r="G8802" t="s">
        <v>13868</v>
      </c>
      <c r="H8802" t="s">
        <v>6354</v>
      </c>
      <c r="I8802" t="s">
        <v>55</v>
      </c>
      <c r="J8802" t="s">
        <v>643</v>
      </c>
      <c r="K8802" t="s">
        <v>13916</v>
      </c>
      <c r="L8802" t="s">
        <v>13863</v>
      </c>
      <c r="M8802" t="s">
        <v>13917</v>
      </c>
      <c r="N8802" t="s">
        <v>8601</v>
      </c>
      <c r="O8802" t="s">
        <v>8602</v>
      </c>
      <c r="P8802">
        <v>2190000</v>
      </c>
      <c r="Q8802" t="s">
        <v>6636</v>
      </c>
      <c r="R8802" t="s">
        <v>6636</v>
      </c>
      <c r="S8802" s="12"/>
      <c r="T8802" s="13"/>
      <c r="U8802" t="s">
        <v>7560</v>
      </c>
    </row>
    <row r="8803" spans="1:21" x14ac:dyDescent="0.25">
      <c r="A8803" t="s">
        <v>6619</v>
      </c>
      <c r="B8803" s="12">
        <v>42045</v>
      </c>
      <c r="C8803" t="s">
        <v>13912</v>
      </c>
      <c r="D8803" s="11">
        <v>46192.503078703703</v>
      </c>
      <c r="E8803" t="s">
        <v>13913</v>
      </c>
      <c r="F8803" t="s">
        <v>6617</v>
      </c>
      <c r="G8803" t="s">
        <v>8627</v>
      </c>
      <c r="H8803" t="s">
        <v>6354</v>
      </c>
      <c r="I8803" t="s">
        <v>6636</v>
      </c>
      <c r="J8803" t="s">
        <v>6636</v>
      </c>
      <c r="K8803" t="s">
        <v>13914</v>
      </c>
      <c r="L8803" t="s">
        <v>13849</v>
      </c>
      <c r="M8803" t="s">
        <v>13915</v>
      </c>
      <c r="N8803" t="s">
        <v>6787</v>
      </c>
      <c r="O8803" t="s">
        <v>6835</v>
      </c>
      <c r="P8803">
        <v>3799000</v>
      </c>
      <c r="Q8803" t="s">
        <v>6636</v>
      </c>
      <c r="R8803" t="s">
        <v>6636</v>
      </c>
      <c r="S8803" s="12"/>
      <c r="T8803" s="13"/>
      <c r="U8803" t="s">
        <v>6636</v>
      </c>
    </row>
    <row r="8804" spans="1:21" x14ac:dyDescent="0.25">
      <c r="A8804" t="s">
        <v>6619</v>
      </c>
      <c r="B8804" s="12">
        <v>42045</v>
      </c>
      <c r="C8804" t="s">
        <v>13912</v>
      </c>
      <c r="D8804" s="11">
        <v>46192.503078703703</v>
      </c>
      <c r="E8804" t="s">
        <v>13913</v>
      </c>
      <c r="F8804" t="s">
        <v>6617</v>
      </c>
      <c r="G8804" t="s">
        <v>9115</v>
      </c>
      <c r="H8804" t="s">
        <v>6354</v>
      </c>
      <c r="I8804" t="s">
        <v>6636</v>
      </c>
      <c r="J8804" t="s">
        <v>6636</v>
      </c>
      <c r="K8804" t="s">
        <v>13914</v>
      </c>
      <c r="L8804" t="s">
        <v>13849</v>
      </c>
      <c r="M8804" t="s">
        <v>13915</v>
      </c>
      <c r="N8804" t="s">
        <v>6787</v>
      </c>
      <c r="O8804" t="s">
        <v>6835</v>
      </c>
      <c r="P8804">
        <v>3799000</v>
      </c>
      <c r="Q8804" t="s">
        <v>6636</v>
      </c>
      <c r="R8804" t="s">
        <v>6636</v>
      </c>
      <c r="S8804" s="12"/>
      <c r="T8804" s="13"/>
      <c r="U8804" t="s">
        <v>6636</v>
      </c>
    </row>
    <row r="8805" spans="1:21" x14ac:dyDescent="0.25">
      <c r="A8805" t="s">
        <v>6619</v>
      </c>
      <c r="B8805" s="12">
        <v>84090</v>
      </c>
      <c r="C8805" t="s">
        <v>13912</v>
      </c>
      <c r="D8805" s="11">
        <v>46192.503078703703</v>
      </c>
      <c r="E8805" t="s">
        <v>13913</v>
      </c>
      <c r="F8805" t="s">
        <v>6617</v>
      </c>
      <c r="G8805" t="s">
        <v>7567</v>
      </c>
      <c r="H8805" t="s">
        <v>6354</v>
      </c>
      <c r="I8805" t="s">
        <v>6636</v>
      </c>
      <c r="J8805" t="s">
        <v>6636</v>
      </c>
      <c r="K8805" t="s">
        <v>13914</v>
      </c>
      <c r="L8805" t="s">
        <v>13849</v>
      </c>
      <c r="M8805" t="s">
        <v>13915</v>
      </c>
      <c r="N8805" t="s">
        <v>6787</v>
      </c>
      <c r="O8805" t="s">
        <v>6835</v>
      </c>
      <c r="P8805">
        <v>7598000</v>
      </c>
      <c r="Q8805" t="s">
        <v>6636</v>
      </c>
      <c r="R8805" t="s">
        <v>6636</v>
      </c>
      <c r="S8805" s="12"/>
      <c r="T8805" s="13"/>
      <c r="U8805" t="s">
        <v>6636</v>
      </c>
    </row>
    <row r="8806" spans="1:21" x14ac:dyDescent="0.25">
      <c r="A8806" t="s">
        <v>6619</v>
      </c>
      <c r="B8806" s="12">
        <v>42045</v>
      </c>
      <c r="C8806" t="s">
        <v>13912</v>
      </c>
      <c r="D8806" s="11">
        <v>46192.503078703703</v>
      </c>
      <c r="E8806" t="s">
        <v>13913</v>
      </c>
      <c r="F8806" t="s">
        <v>6617</v>
      </c>
      <c r="G8806" t="s">
        <v>8633</v>
      </c>
      <c r="H8806" t="s">
        <v>6354</v>
      </c>
      <c r="I8806" t="s">
        <v>6636</v>
      </c>
      <c r="J8806" t="s">
        <v>6636</v>
      </c>
      <c r="K8806" t="s">
        <v>13914</v>
      </c>
      <c r="L8806" t="s">
        <v>13849</v>
      </c>
      <c r="M8806" t="s">
        <v>13915</v>
      </c>
      <c r="N8806" t="s">
        <v>6787</v>
      </c>
      <c r="O8806" t="s">
        <v>6835</v>
      </c>
      <c r="P8806">
        <v>3799000</v>
      </c>
      <c r="Q8806" t="s">
        <v>6636</v>
      </c>
      <c r="R8806" t="s">
        <v>6636</v>
      </c>
      <c r="S8806" s="12"/>
      <c r="T8806" s="13"/>
      <c r="U8806" t="s">
        <v>6636</v>
      </c>
    </row>
    <row r="8807" spans="1:21" x14ac:dyDescent="0.25">
      <c r="A8807" t="s">
        <v>6637</v>
      </c>
      <c r="B8807" s="12">
        <v>42090</v>
      </c>
      <c r="C8807" t="s">
        <v>13918</v>
      </c>
      <c r="D8807" s="11">
        <v>46192.7730324074</v>
      </c>
      <c r="E8807" t="s">
        <v>13919</v>
      </c>
      <c r="F8807" t="s">
        <v>6617</v>
      </c>
      <c r="G8807" t="s">
        <v>8627</v>
      </c>
      <c r="H8807" t="s">
        <v>6354</v>
      </c>
      <c r="I8807" t="s">
        <v>55</v>
      </c>
      <c r="J8807" t="s">
        <v>164</v>
      </c>
      <c r="K8807" t="s">
        <v>13920</v>
      </c>
      <c r="L8807" t="s">
        <v>13898</v>
      </c>
      <c r="M8807" t="s">
        <v>13921</v>
      </c>
      <c r="N8807" t="s">
        <v>6761</v>
      </c>
      <c r="O8807" t="s">
        <v>6762</v>
      </c>
      <c r="P8807">
        <v>2809900</v>
      </c>
      <c r="Q8807" t="s">
        <v>6636</v>
      </c>
      <c r="R8807" t="s">
        <v>6636</v>
      </c>
      <c r="S8807" s="12"/>
      <c r="T8807" s="13"/>
      <c r="U8807" t="s">
        <v>6636</v>
      </c>
    </row>
    <row r="8808" spans="1:21" x14ac:dyDescent="0.25">
      <c r="A8808" t="s">
        <v>6637</v>
      </c>
      <c r="B8808" s="12">
        <v>42090</v>
      </c>
      <c r="C8808" t="s">
        <v>13918</v>
      </c>
      <c r="D8808" s="11">
        <v>46192.7730324074</v>
      </c>
      <c r="E8808" t="s">
        <v>13919</v>
      </c>
      <c r="F8808" t="s">
        <v>6617</v>
      </c>
      <c r="G8808" t="s">
        <v>7567</v>
      </c>
      <c r="H8808" t="s">
        <v>6354</v>
      </c>
      <c r="I8808" t="s">
        <v>55</v>
      </c>
      <c r="J8808" t="s">
        <v>164</v>
      </c>
      <c r="K8808" t="s">
        <v>13920</v>
      </c>
      <c r="L8808" t="s">
        <v>13898</v>
      </c>
      <c r="M8808" t="s">
        <v>13921</v>
      </c>
      <c r="N8808" t="s">
        <v>6761</v>
      </c>
      <c r="O8808" t="s">
        <v>6762</v>
      </c>
      <c r="P8808">
        <v>2809900</v>
      </c>
      <c r="Q8808" t="s">
        <v>6636</v>
      </c>
      <c r="R8808" t="s">
        <v>6636</v>
      </c>
      <c r="S8808" s="12"/>
      <c r="T8808" s="13"/>
      <c r="U8808" t="s">
        <v>6636</v>
      </c>
    </row>
    <row r="8809" spans="1:21" x14ac:dyDescent="0.25">
      <c r="A8809" t="s">
        <v>6637</v>
      </c>
      <c r="B8809" s="12">
        <v>42090</v>
      </c>
      <c r="C8809" t="s">
        <v>13918</v>
      </c>
      <c r="D8809" s="11">
        <v>46192.7730324074</v>
      </c>
      <c r="E8809" t="s">
        <v>13919</v>
      </c>
      <c r="F8809" t="s">
        <v>6617</v>
      </c>
      <c r="G8809" t="s">
        <v>13900</v>
      </c>
      <c r="H8809" t="s">
        <v>6354</v>
      </c>
      <c r="I8809" t="s">
        <v>55</v>
      </c>
      <c r="J8809" t="s">
        <v>164</v>
      </c>
      <c r="K8809" t="s">
        <v>13920</v>
      </c>
      <c r="L8809" t="s">
        <v>13898</v>
      </c>
      <c r="M8809" t="s">
        <v>13921</v>
      </c>
      <c r="N8809" t="s">
        <v>6761</v>
      </c>
      <c r="O8809" t="s">
        <v>6762</v>
      </c>
      <c r="P8809">
        <v>2809900</v>
      </c>
      <c r="Q8809" t="s">
        <v>6636</v>
      </c>
      <c r="R8809" t="s">
        <v>6636</v>
      </c>
      <c r="S8809" s="12"/>
      <c r="T8809" s="13"/>
      <c r="U8809" t="s">
        <v>6636</v>
      </c>
    </row>
    <row r="8810" spans="1:21" x14ac:dyDescent="0.25">
      <c r="A8810" t="s">
        <v>6637</v>
      </c>
      <c r="B8810" s="12">
        <v>42090</v>
      </c>
      <c r="C8810" t="s">
        <v>13918</v>
      </c>
      <c r="D8810" s="11">
        <v>46192.7730324074</v>
      </c>
      <c r="E8810" t="s">
        <v>13919</v>
      </c>
      <c r="F8810" t="s">
        <v>6617</v>
      </c>
      <c r="G8810" t="s">
        <v>8633</v>
      </c>
      <c r="H8810" t="s">
        <v>6354</v>
      </c>
      <c r="I8810" t="s">
        <v>55</v>
      </c>
      <c r="J8810" t="s">
        <v>164</v>
      </c>
      <c r="K8810" t="s">
        <v>13920</v>
      </c>
      <c r="L8810" t="s">
        <v>13898</v>
      </c>
      <c r="M8810" t="s">
        <v>13921</v>
      </c>
      <c r="N8810" t="s">
        <v>6761</v>
      </c>
      <c r="O8810" t="s">
        <v>6762</v>
      </c>
      <c r="P8810">
        <v>2809900</v>
      </c>
      <c r="Q8810" t="s">
        <v>6636</v>
      </c>
      <c r="R8810" t="s">
        <v>6636</v>
      </c>
      <c r="S8810" s="12"/>
      <c r="T8810" s="13"/>
      <c r="U8810" t="s">
        <v>6636</v>
      </c>
    </row>
    <row r="8811" spans="1:21" x14ac:dyDescent="0.25">
      <c r="A8811" t="s">
        <v>6637</v>
      </c>
      <c r="B8811" s="12">
        <v>42090</v>
      </c>
      <c r="C8811" t="s">
        <v>13918</v>
      </c>
      <c r="D8811" s="11">
        <v>46192.7730324074</v>
      </c>
      <c r="E8811" t="s">
        <v>13919</v>
      </c>
      <c r="F8811" t="s">
        <v>6617</v>
      </c>
      <c r="G8811" t="s">
        <v>13901</v>
      </c>
      <c r="H8811" t="s">
        <v>6354</v>
      </c>
      <c r="I8811" t="s">
        <v>55</v>
      </c>
      <c r="J8811" t="s">
        <v>164</v>
      </c>
      <c r="K8811" t="s">
        <v>13920</v>
      </c>
      <c r="L8811" t="s">
        <v>13898</v>
      </c>
      <c r="M8811" t="s">
        <v>13921</v>
      </c>
      <c r="N8811" t="s">
        <v>6761</v>
      </c>
      <c r="O8811" t="s">
        <v>6762</v>
      </c>
      <c r="P8811">
        <v>2809900</v>
      </c>
      <c r="Q8811" t="s">
        <v>6636</v>
      </c>
      <c r="R8811" t="s">
        <v>6636</v>
      </c>
      <c r="S8811" s="12"/>
      <c r="T8811" s="13"/>
      <c r="U8811" t="s">
        <v>6636</v>
      </c>
    </row>
    <row r="8812" spans="1:21" x14ac:dyDescent="0.25">
      <c r="A8812" t="s">
        <v>6637</v>
      </c>
      <c r="B8812" s="12">
        <v>42090</v>
      </c>
      <c r="C8812" t="s">
        <v>13918</v>
      </c>
      <c r="D8812" s="11">
        <v>46192.7730324074</v>
      </c>
      <c r="E8812" t="s">
        <v>13919</v>
      </c>
      <c r="F8812" t="s">
        <v>6617</v>
      </c>
      <c r="G8812" t="s">
        <v>11371</v>
      </c>
      <c r="H8812" t="s">
        <v>6354</v>
      </c>
      <c r="I8812" t="s">
        <v>55</v>
      </c>
      <c r="J8812" t="s">
        <v>164</v>
      </c>
      <c r="K8812" t="s">
        <v>13920</v>
      </c>
      <c r="L8812" t="s">
        <v>13898</v>
      </c>
      <c r="M8812" t="s">
        <v>13921</v>
      </c>
      <c r="N8812" t="s">
        <v>6761</v>
      </c>
      <c r="O8812" t="s">
        <v>6762</v>
      </c>
      <c r="P8812">
        <v>2809900</v>
      </c>
      <c r="Q8812" t="s">
        <v>6636</v>
      </c>
      <c r="R8812" t="s">
        <v>6636</v>
      </c>
      <c r="S8812" s="12"/>
      <c r="T8812" s="13"/>
      <c r="U8812" t="s">
        <v>6636</v>
      </c>
    </row>
    <row r="8813" spans="1:21" x14ac:dyDescent="0.25">
      <c r="A8813" t="s">
        <v>6619</v>
      </c>
      <c r="B8813" s="12">
        <v>42090</v>
      </c>
      <c r="C8813" t="s">
        <v>13918</v>
      </c>
      <c r="D8813" s="11">
        <v>46192.779189814799</v>
      </c>
      <c r="E8813" t="s">
        <v>13919</v>
      </c>
      <c r="F8813" t="s">
        <v>6617</v>
      </c>
      <c r="G8813" t="s">
        <v>8627</v>
      </c>
      <c r="H8813" t="s">
        <v>6354</v>
      </c>
      <c r="I8813" t="s">
        <v>55</v>
      </c>
      <c r="J8813" t="s">
        <v>164</v>
      </c>
      <c r="K8813" t="s">
        <v>13920</v>
      </c>
      <c r="L8813" t="s">
        <v>13898</v>
      </c>
      <c r="M8813" t="s">
        <v>13921</v>
      </c>
      <c r="N8813" t="s">
        <v>6761</v>
      </c>
      <c r="O8813" t="s">
        <v>6762</v>
      </c>
      <c r="P8813">
        <v>2809900</v>
      </c>
      <c r="Q8813" t="s">
        <v>6636</v>
      </c>
      <c r="R8813" t="s">
        <v>6636</v>
      </c>
      <c r="S8813" s="12"/>
      <c r="T8813" s="13"/>
      <c r="U8813" t="s">
        <v>6636</v>
      </c>
    </row>
    <row r="8814" spans="1:21" x14ac:dyDescent="0.25">
      <c r="A8814" t="s">
        <v>6619</v>
      </c>
      <c r="B8814" s="12">
        <v>42090</v>
      </c>
      <c r="C8814" t="s">
        <v>13918</v>
      </c>
      <c r="D8814" s="11">
        <v>46192.779189814799</v>
      </c>
      <c r="E8814" t="s">
        <v>13919</v>
      </c>
      <c r="F8814" t="s">
        <v>6617</v>
      </c>
      <c r="G8814" t="s">
        <v>7567</v>
      </c>
      <c r="H8814" t="s">
        <v>6354</v>
      </c>
      <c r="I8814" t="s">
        <v>55</v>
      </c>
      <c r="J8814" t="s">
        <v>164</v>
      </c>
      <c r="K8814" t="s">
        <v>13920</v>
      </c>
      <c r="L8814" t="s">
        <v>13898</v>
      </c>
      <c r="M8814" t="s">
        <v>13921</v>
      </c>
      <c r="N8814" t="s">
        <v>6761</v>
      </c>
      <c r="O8814" t="s">
        <v>6762</v>
      </c>
      <c r="P8814">
        <v>2809900</v>
      </c>
      <c r="Q8814" t="s">
        <v>6636</v>
      </c>
      <c r="R8814" t="s">
        <v>6636</v>
      </c>
      <c r="S8814" s="12"/>
      <c r="T8814" s="13"/>
      <c r="U8814" t="s">
        <v>6636</v>
      </c>
    </row>
    <row r="8815" spans="1:21" x14ac:dyDescent="0.25">
      <c r="A8815" t="s">
        <v>6619</v>
      </c>
      <c r="B8815" s="12">
        <v>42090</v>
      </c>
      <c r="C8815" t="s">
        <v>13918</v>
      </c>
      <c r="D8815" s="11">
        <v>46192.779189814799</v>
      </c>
      <c r="E8815" t="s">
        <v>13919</v>
      </c>
      <c r="F8815" t="s">
        <v>6617</v>
      </c>
      <c r="G8815" t="s">
        <v>13900</v>
      </c>
      <c r="H8815" t="s">
        <v>6354</v>
      </c>
      <c r="I8815" t="s">
        <v>55</v>
      </c>
      <c r="J8815" t="s">
        <v>164</v>
      </c>
      <c r="K8815" t="s">
        <v>13920</v>
      </c>
      <c r="L8815" t="s">
        <v>13898</v>
      </c>
      <c r="M8815" t="s">
        <v>13921</v>
      </c>
      <c r="N8815" t="s">
        <v>6761</v>
      </c>
      <c r="O8815" t="s">
        <v>6762</v>
      </c>
      <c r="P8815">
        <v>2809900</v>
      </c>
      <c r="Q8815" t="s">
        <v>6636</v>
      </c>
      <c r="R8815" t="s">
        <v>6636</v>
      </c>
      <c r="S8815" s="12"/>
      <c r="T8815" s="13"/>
      <c r="U8815" t="s">
        <v>6636</v>
      </c>
    </row>
    <row r="8816" spans="1:21" x14ac:dyDescent="0.25">
      <c r="A8816" t="s">
        <v>6619</v>
      </c>
      <c r="B8816" s="12">
        <v>42090</v>
      </c>
      <c r="C8816" t="s">
        <v>13918</v>
      </c>
      <c r="D8816" s="11">
        <v>46192.779189814799</v>
      </c>
      <c r="E8816" t="s">
        <v>13919</v>
      </c>
      <c r="F8816" t="s">
        <v>6617</v>
      </c>
      <c r="G8816" t="s">
        <v>8633</v>
      </c>
      <c r="H8816" t="s">
        <v>6354</v>
      </c>
      <c r="I8816" t="s">
        <v>55</v>
      </c>
      <c r="J8816" t="s">
        <v>164</v>
      </c>
      <c r="K8816" t="s">
        <v>13920</v>
      </c>
      <c r="L8816" t="s">
        <v>13898</v>
      </c>
      <c r="M8816" t="s">
        <v>13921</v>
      </c>
      <c r="N8816" t="s">
        <v>6761</v>
      </c>
      <c r="O8816" t="s">
        <v>6762</v>
      </c>
      <c r="P8816">
        <v>2809900</v>
      </c>
      <c r="Q8816" t="s">
        <v>6636</v>
      </c>
      <c r="R8816" t="s">
        <v>6636</v>
      </c>
      <c r="S8816" s="12"/>
      <c r="T8816" s="13"/>
      <c r="U8816" t="s">
        <v>6636</v>
      </c>
    </row>
    <row r="8817" spans="1:21" x14ac:dyDescent="0.25">
      <c r="A8817" t="s">
        <v>6619</v>
      </c>
      <c r="B8817" s="12">
        <v>42090</v>
      </c>
      <c r="C8817" t="s">
        <v>13918</v>
      </c>
      <c r="D8817" s="11">
        <v>46192.779189814799</v>
      </c>
      <c r="E8817" t="s">
        <v>13919</v>
      </c>
      <c r="F8817" t="s">
        <v>6617</v>
      </c>
      <c r="G8817" t="s">
        <v>13901</v>
      </c>
      <c r="H8817" t="s">
        <v>6354</v>
      </c>
      <c r="I8817" t="s">
        <v>55</v>
      </c>
      <c r="J8817" t="s">
        <v>164</v>
      </c>
      <c r="K8817" t="s">
        <v>13920</v>
      </c>
      <c r="L8817" t="s">
        <v>13898</v>
      </c>
      <c r="M8817" t="s">
        <v>13921</v>
      </c>
      <c r="N8817" t="s">
        <v>6761</v>
      </c>
      <c r="O8817" t="s">
        <v>6762</v>
      </c>
      <c r="P8817">
        <v>2809900</v>
      </c>
      <c r="Q8817" t="s">
        <v>6636</v>
      </c>
      <c r="R8817" t="s">
        <v>6636</v>
      </c>
      <c r="S8817" s="12"/>
      <c r="T8817" s="13"/>
      <c r="U8817" t="s">
        <v>6636</v>
      </c>
    </row>
    <row r="8818" spans="1:21" x14ac:dyDescent="0.25">
      <c r="A8818" t="s">
        <v>6619</v>
      </c>
      <c r="B8818" s="12">
        <v>42090</v>
      </c>
      <c r="C8818" t="s">
        <v>13918</v>
      </c>
      <c r="D8818" s="11">
        <v>46192.779189814799</v>
      </c>
      <c r="E8818" t="s">
        <v>13919</v>
      </c>
      <c r="F8818" t="s">
        <v>6617</v>
      </c>
      <c r="G8818" t="s">
        <v>11371</v>
      </c>
      <c r="H8818" t="s">
        <v>6354</v>
      </c>
      <c r="I8818" t="s">
        <v>55</v>
      </c>
      <c r="J8818" t="s">
        <v>164</v>
      </c>
      <c r="K8818" t="s">
        <v>13920</v>
      </c>
      <c r="L8818" t="s">
        <v>13898</v>
      </c>
      <c r="M8818" t="s">
        <v>13921</v>
      </c>
      <c r="N8818" t="s">
        <v>6761</v>
      </c>
      <c r="O8818" t="s">
        <v>6762</v>
      </c>
      <c r="P8818">
        <v>2809900</v>
      </c>
      <c r="Q8818" t="s">
        <v>6636</v>
      </c>
      <c r="R8818" t="s">
        <v>6636</v>
      </c>
      <c r="S8818" s="12"/>
      <c r="T8818" s="13"/>
      <c r="U8818" t="s">
        <v>6636</v>
      </c>
    </row>
    <row r="8819" spans="1:21" x14ac:dyDescent="0.25">
      <c r="A8819" t="s">
        <v>6637</v>
      </c>
      <c r="B8819" s="12">
        <v>42452</v>
      </c>
      <c r="C8819" t="s">
        <v>8637</v>
      </c>
      <c r="D8819" s="11">
        <v>46192.832384259302</v>
      </c>
      <c r="E8819" t="s">
        <v>8638</v>
      </c>
      <c r="F8819" t="s">
        <v>6617</v>
      </c>
      <c r="G8819" t="s">
        <v>8627</v>
      </c>
      <c r="H8819" t="s">
        <v>6354</v>
      </c>
      <c r="I8819" t="s">
        <v>55</v>
      </c>
      <c r="J8819" t="s">
        <v>737</v>
      </c>
      <c r="K8819" t="s">
        <v>13922</v>
      </c>
      <c r="L8819" t="s">
        <v>13846</v>
      </c>
      <c r="M8819" t="s">
        <v>13923</v>
      </c>
      <c r="N8819" t="s">
        <v>7001</v>
      </c>
      <c r="O8819" t="s">
        <v>7007</v>
      </c>
      <c r="P8819">
        <v>1305000</v>
      </c>
      <c r="Q8819" t="s">
        <v>6867</v>
      </c>
      <c r="R8819" t="s">
        <v>7109</v>
      </c>
      <c r="S8819" s="12"/>
      <c r="T8819" s="13"/>
      <c r="U8819" t="s">
        <v>7560</v>
      </c>
    </row>
    <row r="8820" spans="1:21" x14ac:dyDescent="0.25">
      <c r="A8820" t="s">
        <v>6637</v>
      </c>
      <c r="B8820" s="12">
        <v>42096</v>
      </c>
      <c r="C8820" t="s">
        <v>8637</v>
      </c>
      <c r="D8820" s="11">
        <v>46192.832384259302</v>
      </c>
      <c r="E8820" t="s">
        <v>8638</v>
      </c>
      <c r="F8820" t="s">
        <v>6617</v>
      </c>
      <c r="G8820" t="s">
        <v>8627</v>
      </c>
      <c r="H8820" t="s">
        <v>6354</v>
      </c>
      <c r="I8820" t="s">
        <v>55</v>
      </c>
      <c r="J8820" t="s">
        <v>737</v>
      </c>
      <c r="K8820" t="s">
        <v>13924</v>
      </c>
      <c r="L8820" t="s">
        <v>13846</v>
      </c>
      <c r="M8820" t="s">
        <v>8639</v>
      </c>
      <c r="N8820" t="s">
        <v>7001</v>
      </c>
      <c r="O8820" t="s">
        <v>7007</v>
      </c>
      <c r="P8820">
        <v>1126000</v>
      </c>
      <c r="Q8820" t="s">
        <v>6867</v>
      </c>
      <c r="R8820" t="s">
        <v>7109</v>
      </c>
      <c r="S8820" s="12"/>
      <c r="T8820" s="13"/>
      <c r="U8820" t="s">
        <v>7560</v>
      </c>
    </row>
    <row r="8821" spans="1:21" x14ac:dyDescent="0.25">
      <c r="A8821" t="s">
        <v>6637</v>
      </c>
      <c r="B8821" s="12">
        <v>84904</v>
      </c>
      <c r="C8821" t="s">
        <v>8637</v>
      </c>
      <c r="D8821" s="11">
        <v>46192.832384259302</v>
      </c>
      <c r="E8821" t="s">
        <v>8638</v>
      </c>
      <c r="F8821" t="s">
        <v>6617</v>
      </c>
      <c r="G8821" t="s">
        <v>7567</v>
      </c>
      <c r="H8821" t="s">
        <v>6354</v>
      </c>
      <c r="I8821" t="s">
        <v>55</v>
      </c>
      <c r="J8821" t="s">
        <v>737</v>
      </c>
      <c r="K8821" t="s">
        <v>13922</v>
      </c>
      <c r="L8821" t="s">
        <v>13846</v>
      </c>
      <c r="M8821" t="s">
        <v>13923</v>
      </c>
      <c r="N8821" t="s">
        <v>7001</v>
      </c>
      <c r="O8821" t="s">
        <v>7007</v>
      </c>
      <c r="P8821">
        <v>2610000</v>
      </c>
      <c r="Q8821" t="s">
        <v>6867</v>
      </c>
      <c r="R8821" t="s">
        <v>7109</v>
      </c>
      <c r="S8821" s="12"/>
      <c r="T8821" s="13"/>
      <c r="U8821" t="s">
        <v>7560</v>
      </c>
    </row>
    <row r="8822" spans="1:21" x14ac:dyDescent="0.25">
      <c r="A8822" t="s">
        <v>6637</v>
      </c>
      <c r="B8822" s="12">
        <v>84192</v>
      </c>
      <c r="C8822" t="s">
        <v>8637</v>
      </c>
      <c r="D8822" s="11">
        <v>46192.832384259302</v>
      </c>
      <c r="E8822" t="s">
        <v>8638</v>
      </c>
      <c r="F8822" t="s">
        <v>6617</v>
      </c>
      <c r="G8822" t="s">
        <v>7567</v>
      </c>
      <c r="H8822" t="s">
        <v>6354</v>
      </c>
      <c r="I8822" t="s">
        <v>55</v>
      </c>
      <c r="J8822" t="s">
        <v>737</v>
      </c>
      <c r="K8822" t="s">
        <v>13924</v>
      </c>
      <c r="L8822" t="s">
        <v>13846</v>
      </c>
      <c r="M8822" t="s">
        <v>8639</v>
      </c>
      <c r="N8822" t="s">
        <v>7001</v>
      </c>
      <c r="O8822" t="s">
        <v>7007</v>
      </c>
      <c r="P8822">
        <v>2252000</v>
      </c>
      <c r="Q8822" t="s">
        <v>6867</v>
      </c>
      <c r="R8822" t="s">
        <v>7109</v>
      </c>
      <c r="S8822" s="12"/>
      <c r="T8822" s="13"/>
      <c r="U8822" t="s">
        <v>7560</v>
      </c>
    </row>
    <row r="8823" spans="1:21" x14ac:dyDescent="0.25">
      <c r="A8823" t="s">
        <v>6637</v>
      </c>
      <c r="B8823" s="12">
        <v>42452</v>
      </c>
      <c r="C8823" t="s">
        <v>8637</v>
      </c>
      <c r="D8823" s="11">
        <v>46192.832384259302</v>
      </c>
      <c r="E8823" t="s">
        <v>8638</v>
      </c>
      <c r="F8823" t="s">
        <v>6617</v>
      </c>
      <c r="G8823" t="s">
        <v>8630</v>
      </c>
      <c r="H8823" t="s">
        <v>6354</v>
      </c>
      <c r="I8823" t="s">
        <v>55</v>
      </c>
      <c r="J8823" t="s">
        <v>737</v>
      </c>
      <c r="K8823" t="s">
        <v>13922</v>
      </c>
      <c r="L8823" t="s">
        <v>13846</v>
      </c>
      <c r="M8823" t="s">
        <v>13923</v>
      </c>
      <c r="N8823" t="s">
        <v>7001</v>
      </c>
      <c r="O8823" t="s">
        <v>7007</v>
      </c>
      <c r="P8823">
        <v>1305000</v>
      </c>
      <c r="Q8823" t="s">
        <v>6867</v>
      </c>
      <c r="R8823" t="s">
        <v>7109</v>
      </c>
      <c r="S8823" s="12"/>
      <c r="T8823" s="13"/>
      <c r="U8823" t="s">
        <v>7560</v>
      </c>
    </row>
    <row r="8824" spans="1:21" x14ac:dyDescent="0.25">
      <c r="A8824" t="s">
        <v>6637</v>
      </c>
      <c r="B8824" s="12">
        <v>42096</v>
      </c>
      <c r="C8824" t="s">
        <v>8637</v>
      </c>
      <c r="D8824" s="11">
        <v>46192.832384259302</v>
      </c>
      <c r="E8824" t="s">
        <v>8638</v>
      </c>
      <c r="F8824" t="s">
        <v>6617</v>
      </c>
      <c r="G8824" t="s">
        <v>8630</v>
      </c>
      <c r="H8824" t="s">
        <v>6354</v>
      </c>
      <c r="I8824" t="s">
        <v>55</v>
      </c>
      <c r="J8824" t="s">
        <v>737</v>
      </c>
      <c r="K8824" t="s">
        <v>13924</v>
      </c>
      <c r="L8824" t="s">
        <v>13846</v>
      </c>
      <c r="M8824" t="s">
        <v>8639</v>
      </c>
      <c r="N8824" t="s">
        <v>7001</v>
      </c>
      <c r="O8824" t="s">
        <v>7007</v>
      </c>
      <c r="P8824">
        <v>1126000</v>
      </c>
      <c r="Q8824" t="s">
        <v>6867</v>
      </c>
      <c r="R8824" t="s">
        <v>7109</v>
      </c>
      <c r="S8824" s="12"/>
      <c r="T8824" s="13"/>
      <c r="U8824" t="s">
        <v>7560</v>
      </c>
    </row>
    <row r="8825" spans="1:21" x14ac:dyDescent="0.25">
      <c r="A8825" t="s">
        <v>6637</v>
      </c>
      <c r="B8825" s="12">
        <v>42452</v>
      </c>
      <c r="C8825" t="s">
        <v>8637</v>
      </c>
      <c r="D8825" s="11">
        <v>46192.832384259302</v>
      </c>
      <c r="E8825" t="s">
        <v>8638</v>
      </c>
      <c r="F8825" t="s">
        <v>6617</v>
      </c>
      <c r="G8825" t="s">
        <v>8633</v>
      </c>
      <c r="H8825" t="s">
        <v>6354</v>
      </c>
      <c r="I8825" t="s">
        <v>55</v>
      </c>
      <c r="J8825" t="s">
        <v>737</v>
      </c>
      <c r="K8825" t="s">
        <v>13922</v>
      </c>
      <c r="L8825" t="s">
        <v>13846</v>
      </c>
      <c r="M8825" t="s">
        <v>13923</v>
      </c>
      <c r="N8825" t="s">
        <v>7001</v>
      </c>
      <c r="O8825" t="s">
        <v>7007</v>
      </c>
      <c r="P8825">
        <v>1305000</v>
      </c>
      <c r="Q8825" t="s">
        <v>6867</v>
      </c>
      <c r="R8825" t="s">
        <v>7109</v>
      </c>
      <c r="S8825" s="12"/>
      <c r="T8825" s="13"/>
      <c r="U8825" t="s">
        <v>7560</v>
      </c>
    </row>
    <row r="8826" spans="1:21" x14ac:dyDescent="0.25">
      <c r="A8826" t="s">
        <v>6637</v>
      </c>
      <c r="B8826" s="12">
        <v>42096</v>
      </c>
      <c r="C8826" t="s">
        <v>8637</v>
      </c>
      <c r="D8826" s="11">
        <v>46192.832384259302</v>
      </c>
      <c r="E8826" t="s">
        <v>8638</v>
      </c>
      <c r="F8826" t="s">
        <v>6617</v>
      </c>
      <c r="G8826" t="s">
        <v>8633</v>
      </c>
      <c r="H8826" t="s">
        <v>6354</v>
      </c>
      <c r="I8826" t="s">
        <v>55</v>
      </c>
      <c r="J8826" t="s">
        <v>737</v>
      </c>
      <c r="K8826" t="s">
        <v>13924</v>
      </c>
      <c r="L8826" t="s">
        <v>13846</v>
      </c>
      <c r="M8826" t="s">
        <v>8639</v>
      </c>
      <c r="N8826" t="s">
        <v>7001</v>
      </c>
      <c r="O8826" t="s">
        <v>7007</v>
      </c>
      <c r="P8826">
        <v>1126000</v>
      </c>
      <c r="Q8826" t="s">
        <v>6867</v>
      </c>
      <c r="R8826" t="s">
        <v>7109</v>
      </c>
      <c r="S8826" s="12"/>
      <c r="T8826" s="13"/>
      <c r="U8826" t="s">
        <v>7560</v>
      </c>
    </row>
    <row r="8827" spans="1:21" x14ac:dyDescent="0.25">
      <c r="A8827" t="s">
        <v>6637</v>
      </c>
      <c r="B8827" s="12">
        <v>42149</v>
      </c>
      <c r="C8827" t="s">
        <v>13925</v>
      </c>
      <c r="D8827" s="11">
        <v>46193.079861111102</v>
      </c>
      <c r="E8827" t="s">
        <v>13926</v>
      </c>
      <c r="F8827" t="s">
        <v>6617</v>
      </c>
      <c r="G8827" t="s">
        <v>8627</v>
      </c>
      <c r="H8827" t="s">
        <v>6354</v>
      </c>
      <c r="I8827" t="s">
        <v>6636</v>
      </c>
      <c r="J8827" t="s">
        <v>6636</v>
      </c>
      <c r="K8827" t="s">
        <v>13927</v>
      </c>
      <c r="L8827" t="s">
        <v>13898</v>
      </c>
      <c r="M8827" t="s">
        <v>13928</v>
      </c>
      <c r="N8827" t="s">
        <v>6761</v>
      </c>
      <c r="O8827" t="s">
        <v>6771</v>
      </c>
      <c r="P8827">
        <v>2999900</v>
      </c>
      <c r="Q8827" t="s">
        <v>6636</v>
      </c>
      <c r="R8827" t="s">
        <v>6636</v>
      </c>
      <c r="S8827" s="12"/>
      <c r="T8827" s="13"/>
      <c r="U8827" t="s">
        <v>8605</v>
      </c>
    </row>
    <row r="8828" spans="1:21" x14ac:dyDescent="0.25">
      <c r="A8828" t="s">
        <v>6637</v>
      </c>
      <c r="B8828" s="12">
        <v>42149</v>
      </c>
      <c r="C8828" t="s">
        <v>13925</v>
      </c>
      <c r="D8828" s="11">
        <v>46193.079861111102</v>
      </c>
      <c r="E8828" t="s">
        <v>13926</v>
      </c>
      <c r="F8828" t="s">
        <v>6617</v>
      </c>
      <c r="G8828" t="s">
        <v>7567</v>
      </c>
      <c r="H8828" t="s">
        <v>6354</v>
      </c>
      <c r="I8828" t="s">
        <v>6636</v>
      </c>
      <c r="J8828" t="s">
        <v>6636</v>
      </c>
      <c r="K8828" t="s">
        <v>13927</v>
      </c>
      <c r="L8828" t="s">
        <v>13898</v>
      </c>
      <c r="M8828" t="s">
        <v>13928</v>
      </c>
      <c r="N8828" t="s">
        <v>6761</v>
      </c>
      <c r="O8828" t="s">
        <v>6771</v>
      </c>
      <c r="P8828">
        <v>2999900</v>
      </c>
      <c r="Q8828" t="s">
        <v>6636</v>
      </c>
      <c r="R8828" t="s">
        <v>6636</v>
      </c>
      <c r="S8828" s="12"/>
      <c r="T8828" s="13"/>
      <c r="U8828" t="s">
        <v>8605</v>
      </c>
    </row>
    <row r="8829" spans="1:21" x14ac:dyDescent="0.25">
      <c r="A8829" t="s">
        <v>6637</v>
      </c>
      <c r="B8829" s="12">
        <v>42149</v>
      </c>
      <c r="C8829" t="s">
        <v>13925</v>
      </c>
      <c r="D8829" s="11">
        <v>46193.079861111102</v>
      </c>
      <c r="E8829" t="s">
        <v>13926</v>
      </c>
      <c r="F8829" t="s">
        <v>6617</v>
      </c>
      <c r="G8829" t="s">
        <v>13900</v>
      </c>
      <c r="H8829" t="s">
        <v>6354</v>
      </c>
      <c r="I8829" t="s">
        <v>6636</v>
      </c>
      <c r="J8829" t="s">
        <v>6636</v>
      </c>
      <c r="K8829" t="s">
        <v>13927</v>
      </c>
      <c r="L8829" t="s">
        <v>13898</v>
      </c>
      <c r="M8829" t="s">
        <v>13928</v>
      </c>
      <c r="N8829" t="s">
        <v>6761</v>
      </c>
      <c r="O8829" t="s">
        <v>6771</v>
      </c>
      <c r="P8829">
        <v>2999900</v>
      </c>
      <c r="Q8829" t="s">
        <v>6636</v>
      </c>
      <c r="R8829" t="s">
        <v>6636</v>
      </c>
      <c r="S8829" s="12"/>
      <c r="T8829" s="13"/>
      <c r="U8829" t="s">
        <v>8605</v>
      </c>
    </row>
    <row r="8830" spans="1:21" x14ac:dyDescent="0.25">
      <c r="A8830" t="s">
        <v>6637</v>
      </c>
      <c r="B8830" s="12">
        <v>42149</v>
      </c>
      <c r="C8830" t="s">
        <v>13925</v>
      </c>
      <c r="D8830" s="11">
        <v>46193.079861111102</v>
      </c>
      <c r="E8830" t="s">
        <v>13926</v>
      </c>
      <c r="F8830" t="s">
        <v>6617</v>
      </c>
      <c r="G8830" t="s">
        <v>8633</v>
      </c>
      <c r="H8830" t="s">
        <v>6354</v>
      </c>
      <c r="I8830" t="s">
        <v>6636</v>
      </c>
      <c r="J8830" t="s">
        <v>6636</v>
      </c>
      <c r="K8830" t="s">
        <v>13927</v>
      </c>
      <c r="L8830" t="s">
        <v>13898</v>
      </c>
      <c r="M8830" t="s">
        <v>13928</v>
      </c>
      <c r="N8830" t="s">
        <v>6761</v>
      </c>
      <c r="O8830" t="s">
        <v>6771</v>
      </c>
      <c r="P8830">
        <v>2999900</v>
      </c>
      <c r="Q8830" t="s">
        <v>6636</v>
      </c>
      <c r="R8830" t="s">
        <v>6636</v>
      </c>
      <c r="S8830" s="12"/>
      <c r="T8830" s="13"/>
      <c r="U8830" t="s">
        <v>8605</v>
      </c>
    </row>
    <row r="8831" spans="1:21" x14ac:dyDescent="0.25">
      <c r="A8831" t="s">
        <v>6637</v>
      </c>
      <c r="B8831" s="12">
        <v>42149</v>
      </c>
      <c r="C8831" t="s">
        <v>13925</v>
      </c>
      <c r="D8831" s="11">
        <v>46193.079861111102</v>
      </c>
      <c r="E8831" t="s">
        <v>13926</v>
      </c>
      <c r="F8831" t="s">
        <v>6617</v>
      </c>
      <c r="G8831" t="s">
        <v>13901</v>
      </c>
      <c r="H8831" t="s">
        <v>6354</v>
      </c>
      <c r="I8831" t="s">
        <v>6636</v>
      </c>
      <c r="J8831" t="s">
        <v>6636</v>
      </c>
      <c r="K8831" t="s">
        <v>13927</v>
      </c>
      <c r="L8831" t="s">
        <v>13898</v>
      </c>
      <c r="M8831" t="s">
        <v>13928</v>
      </c>
      <c r="N8831" t="s">
        <v>6761</v>
      </c>
      <c r="O8831" t="s">
        <v>6771</v>
      </c>
      <c r="P8831">
        <v>2999900</v>
      </c>
      <c r="Q8831" t="s">
        <v>6636</v>
      </c>
      <c r="R8831" t="s">
        <v>6636</v>
      </c>
      <c r="S8831" s="12"/>
      <c r="T8831" s="13"/>
      <c r="U8831" t="s">
        <v>8605</v>
      </c>
    </row>
    <row r="8832" spans="1:21" x14ac:dyDescent="0.25">
      <c r="A8832" t="s">
        <v>6637</v>
      </c>
      <c r="B8832" s="12">
        <v>42149</v>
      </c>
      <c r="C8832" t="s">
        <v>13925</v>
      </c>
      <c r="D8832" s="11">
        <v>46193.079861111102</v>
      </c>
      <c r="E8832" t="s">
        <v>13926</v>
      </c>
      <c r="F8832" t="s">
        <v>6617</v>
      </c>
      <c r="G8832" t="s">
        <v>11371</v>
      </c>
      <c r="H8832" t="s">
        <v>6354</v>
      </c>
      <c r="I8832" t="s">
        <v>6636</v>
      </c>
      <c r="J8832" t="s">
        <v>6636</v>
      </c>
      <c r="K8832" t="s">
        <v>13927</v>
      </c>
      <c r="L8832" t="s">
        <v>13898</v>
      </c>
      <c r="M8832" t="s">
        <v>13928</v>
      </c>
      <c r="N8832" t="s">
        <v>6761</v>
      </c>
      <c r="O8832" t="s">
        <v>6771</v>
      </c>
      <c r="P8832">
        <v>2999900</v>
      </c>
      <c r="Q8832" t="s">
        <v>6636</v>
      </c>
      <c r="R8832" t="s">
        <v>6636</v>
      </c>
      <c r="S8832" s="12"/>
      <c r="T8832" s="13"/>
      <c r="U8832" t="s">
        <v>8605</v>
      </c>
    </row>
    <row r="8833" spans="1:21" x14ac:dyDescent="0.25">
      <c r="A8833" t="s">
        <v>6619</v>
      </c>
      <c r="B8833" s="12">
        <v>42149</v>
      </c>
      <c r="C8833" t="s">
        <v>13925</v>
      </c>
      <c r="D8833" s="11">
        <v>46193.697037037004</v>
      </c>
      <c r="E8833" t="s">
        <v>13926</v>
      </c>
      <c r="F8833" t="s">
        <v>6617</v>
      </c>
      <c r="G8833" t="s">
        <v>8627</v>
      </c>
      <c r="H8833" t="s">
        <v>6354</v>
      </c>
      <c r="I8833" t="s">
        <v>6636</v>
      </c>
      <c r="J8833" t="s">
        <v>6636</v>
      </c>
      <c r="K8833" t="s">
        <v>13927</v>
      </c>
      <c r="L8833" t="s">
        <v>13898</v>
      </c>
      <c r="M8833" t="s">
        <v>13928</v>
      </c>
      <c r="N8833" t="s">
        <v>6761</v>
      </c>
      <c r="O8833" t="s">
        <v>6771</v>
      </c>
      <c r="P8833">
        <v>2999900</v>
      </c>
      <c r="Q8833" t="s">
        <v>6636</v>
      </c>
      <c r="R8833" t="s">
        <v>6636</v>
      </c>
      <c r="S8833" s="12"/>
      <c r="T8833" s="13"/>
      <c r="U8833" t="s">
        <v>8605</v>
      </c>
    </row>
    <row r="8834" spans="1:21" x14ac:dyDescent="0.25">
      <c r="A8834" t="s">
        <v>6619</v>
      </c>
      <c r="B8834" s="12">
        <v>42149</v>
      </c>
      <c r="C8834" t="s">
        <v>13925</v>
      </c>
      <c r="D8834" s="11">
        <v>46193.697037037004</v>
      </c>
      <c r="E8834" t="s">
        <v>13926</v>
      </c>
      <c r="F8834" t="s">
        <v>6617</v>
      </c>
      <c r="G8834" t="s">
        <v>7567</v>
      </c>
      <c r="H8834" t="s">
        <v>6354</v>
      </c>
      <c r="I8834" t="s">
        <v>6636</v>
      </c>
      <c r="J8834" t="s">
        <v>6636</v>
      </c>
      <c r="K8834" t="s">
        <v>13927</v>
      </c>
      <c r="L8834" t="s">
        <v>13898</v>
      </c>
      <c r="M8834" t="s">
        <v>13928</v>
      </c>
      <c r="N8834" t="s">
        <v>6761</v>
      </c>
      <c r="O8834" t="s">
        <v>6771</v>
      </c>
      <c r="P8834">
        <v>2999900</v>
      </c>
      <c r="Q8834" t="s">
        <v>6636</v>
      </c>
      <c r="R8834" t="s">
        <v>6636</v>
      </c>
      <c r="S8834" s="12"/>
      <c r="T8834" s="13"/>
      <c r="U8834" t="s">
        <v>8605</v>
      </c>
    </row>
    <row r="8835" spans="1:21" x14ac:dyDescent="0.25">
      <c r="A8835" t="s">
        <v>6619</v>
      </c>
      <c r="B8835" s="12">
        <v>42149</v>
      </c>
      <c r="C8835" t="s">
        <v>13925</v>
      </c>
      <c r="D8835" s="11">
        <v>46193.697037037004</v>
      </c>
      <c r="E8835" t="s">
        <v>13926</v>
      </c>
      <c r="F8835" t="s">
        <v>6617</v>
      </c>
      <c r="G8835" t="s">
        <v>13900</v>
      </c>
      <c r="H8835" t="s">
        <v>6354</v>
      </c>
      <c r="I8835" t="s">
        <v>6636</v>
      </c>
      <c r="J8835" t="s">
        <v>6636</v>
      </c>
      <c r="K8835" t="s">
        <v>13927</v>
      </c>
      <c r="L8835" t="s">
        <v>13898</v>
      </c>
      <c r="M8835" t="s">
        <v>13928</v>
      </c>
      <c r="N8835" t="s">
        <v>6761</v>
      </c>
      <c r="O8835" t="s">
        <v>6771</v>
      </c>
      <c r="P8835">
        <v>2999900</v>
      </c>
      <c r="Q8835" t="s">
        <v>6636</v>
      </c>
      <c r="R8835" t="s">
        <v>6636</v>
      </c>
      <c r="S8835" s="12"/>
      <c r="T8835" s="13"/>
      <c r="U8835" t="s">
        <v>8605</v>
      </c>
    </row>
    <row r="8836" spans="1:21" x14ac:dyDescent="0.25">
      <c r="A8836" t="s">
        <v>6619</v>
      </c>
      <c r="B8836" s="12">
        <v>42149</v>
      </c>
      <c r="C8836" t="s">
        <v>13925</v>
      </c>
      <c r="D8836" s="11">
        <v>46193.697037037004</v>
      </c>
      <c r="E8836" t="s">
        <v>13926</v>
      </c>
      <c r="F8836" t="s">
        <v>6617</v>
      </c>
      <c r="G8836" t="s">
        <v>8633</v>
      </c>
      <c r="H8836" t="s">
        <v>6354</v>
      </c>
      <c r="I8836" t="s">
        <v>6636</v>
      </c>
      <c r="J8836" t="s">
        <v>6636</v>
      </c>
      <c r="K8836" t="s">
        <v>13927</v>
      </c>
      <c r="L8836" t="s">
        <v>13898</v>
      </c>
      <c r="M8836" t="s">
        <v>13928</v>
      </c>
      <c r="N8836" t="s">
        <v>6761</v>
      </c>
      <c r="O8836" t="s">
        <v>6771</v>
      </c>
      <c r="P8836">
        <v>2999900</v>
      </c>
      <c r="Q8836" t="s">
        <v>6636</v>
      </c>
      <c r="R8836" t="s">
        <v>6636</v>
      </c>
      <c r="S8836" s="12"/>
      <c r="T8836" s="13"/>
      <c r="U8836" t="s">
        <v>8605</v>
      </c>
    </row>
    <row r="8837" spans="1:21" x14ac:dyDescent="0.25">
      <c r="A8837" t="s">
        <v>6619</v>
      </c>
      <c r="B8837" s="12">
        <v>42149</v>
      </c>
      <c r="C8837" t="s">
        <v>13925</v>
      </c>
      <c r="D8837" s="11">
        <v>46193.697037037004</v>
      </c>
      <c r="E8837" t="s">
        <v>13926</v>
      </c>
      <c r="F8837" t="s">
        <v>6617</v>
      </c>
      <c r="G8837" t="s">
        <v>13901</v>
      </c>
      <c r="H8837" t="s">
        <v>6354</v>
      </c>
      <c r="I8837" t="s">
        <v>6636</v>
      </c>
      <c r="J8837" t="s">
        <v>6636</v>
      </c>
      <c r="K8837" t="s">
        <v>13927</v>
      </c>
      <c r="L8837" t="s">
        <v>13898</v>
      </c>
      <c r="M8837" t="s">
        <v>13928</v>
      </c>
      <c r="N8837" t="s">
        <v>6761</v>
      </c>
      <c r="O8837" t="s">
        <v>6771</v>
      </c>
      <c r="P8837">
        <v>2999900</v>
      </c>
      <c r="Q8837" t="s">
        <v>6636</v>
      </c>
      <c r="R8837" t="s">
        <v>6636</v>
      </c>
      <c r="S8837" s="12"/>
      <c r="T8837" s="13"/>
      <c r="U8837" t="s">
        <v>8605</v>
      </c>
    </row>
    <row r="8838" spans="1:21" x14ac:dyDescent="0.25">
      <c r="A8838" t="s">
        <v>6619</v>
      </c>
      <c r="B8838" s="12">
        <v>42149</v>
      </c>
      <c r="C8838" t="s">
        <v>13925</v>
      </c>
      <c r="D8838" s="11">
        <v>46193.697037037004</v>
      </c>
      <c r="E8838" t="s">
        <v>13926</v>
      </c>
      <c r="F8838" t="s">
        <v>6617</v>
      </c>
      <c r="G8838" t="s">
        <v>11371</v>
      </c>
      <c r="H8838" t="s">
        <v>6354</v>
      </c>
      <c r="I8838" t="s">
        <v>6636</v>
      </c>
      <c r="J8838" t="s">
        <v>6636</v>
      </c>
      <c r="K8838" t="s">
        <v>13927</v>
      </c>
      <c r="L8838" t="s">
        <v>13898</v>
      </c>
      <c r="M8838" t="s">
        <v>13928</v>
      </c>
      <c r="N8838" t="s">
        <v>6761</v>
      </c>
      <c r="O8838" t="s">
        <v>6771</v>
      </c>
      <c r="P8838">
        <v>2999900</v>
      </c>
      <c r="Q8838" t="s">
        <v>6636</v>
      </c>
      <c r="R8838" t="s">
        <v>6636</v>
      </c>
      <c r="S8838" s="12"/>
      <c r="T8838" s="13"/>
      <c r="U8838" t="s">
        <v>8605</v>
      </c>
    </row>
    <row r="8839" spans="1:21" x14ac:dyDescent="0.25">
      <c r="A8839" t="s">
        <v>6637</v>
      </c>
      <c r="B8839" s="12">
        <v>42170</v>
      </c>
      <c r="C8839" t="s">
        <v>13929</v>
      </c>
      <c r="D8839" s="11">
        <v>46193.984953703701</v>
      </c>
      <c r="E8839" t="s">
        <v>13930</v>
      </c>
      <c r="F8839" t="s">
        <v>6617</v>
      </c>
      <c r="G8839" t="s">
        <v>8627</v>
      </c>
      <c r="H8839" t="s">
        <v>6354</v>
      </c>
      <c r="I8839" t="s">
        <v>55</v>
      </c>
      <c r="J8839" t="s">
        <v>6803</v>
      </c>
      <c r="K8839" t="s">
        <v>13931</v>
      </c>
      <c r="L8839" t="s">
        <v>13846</v>
      </c>
      <c r="M8839" t="s">
        <v>13932</v>
      </c>
      <c r="N8839" t="s">
        <v>7001</v>
      </c>
      <c r="O8839" t="s">
        <v>7007</v>
      </c>
      <c r="P8839">
        <v>1406000</v>
      </c>
      <c r="Q8839" t="s">
        <v>6636</v>
      </c>
      <c r="R8839" t="s">
        <v>6636</v>
      </c>
      <c r="S8839" s="12"/>
      <c r="T8839" s="13"/>
      <c r="U8839" t="s">
        <v>7560</v>
      </c>
    </row>
    <row r="8840" spans="1:21" x14ac:dyDescent="0.25">
      <c r="A8840" t="s">
        <v>6637</v>
      </c>
      <c r="B8840" s="12">
        <v>84340</v>
      </c>
      <c r="C8840" t="s">
        <v>13929</v>
      </c>
      <c r="D8840" s="11">
        <v>46193.984953703701</v>
      </c>
      <c r="E8840" t="s">
        <v>13930</v>
      </c>
      <c r="F8840" t="s">
        <v>6617</v>
      </c>
      <c r="G8840" t="s">
        <v>7567</v>
      </c>
      <c r="H8840" t="s">
        <v>6354</v>
      </c>
      <c r="I8840" t="s">
        <v>55</v>
      </c>
      <c r="J8840" t="s">
        <v>6803</v>
      </c>
      <c r="K8840" t="s">
        <v>13931</v>
      </c>
      <c r="L8840" t="s">
        <v>13846</v>
      </c>
      <c r="M8840" t="s">
        <v>13932</v>
      </c>
      <c r="N8840" t="s">
        <v>7001</v>
      </c>
      <c r="O8840" t="s">
        <v>7007</v>
      </c>
      <c r="P8840">
        <v>2812000</v>
      </c>
      <c r="Q8840" t="s">
        <v>6636</v>
      </c>
      <c r="R8840" t="s">
        <v>6636</v>
      </c>
      <c r="S8840" s="12"/>
      <c r="T8840" s="13"/>
      <c r="U8840" t="s">
        <v>7560</v>
      </c>
    </row>
    <row r="8841" spans="1:21" x14ac:dyDescent="0.25">
      <c r="A8841" t="s">
        <v>6637</v>
      </c>
      <c r="B8841" s="12">
        <v>42170</v>
      </c>
      <c r="C8841" t="s">
        <v>13929</v>
      </c>
      <c r="D8841" s="11">
        <v>46193.984953703701</v>
      </c>
      <c r="E8841" t="s">
        <v>13930</v>
      </c>
      <c r="F8841" t="s">
        <v>6617</v>
      </c>
      <c r="G8841" t="s">
        <v>8630</v>
      </c>
      <c r="H8841" t="s">
        <v>6354</v>
      </c>
      <c r="I8841" t="s">
        <v>55</v>
      </c>
      <c r="J8841" t="s">
        <v>6803</v>
      </c>
      <c r="K8841" t="s">
        <v>13931</v>
      </c>
      <c r="L8841" t="s">
        <v>13846</v>
      </c>
      <c r="M8841" t="s">
        <v>13932</v>
      </c>
      <c r="N8841" t="s">
        <v>7001</v>
      </c>
      <c r="O8841" t="s">
        <v>7007</v>
      </c>
      <c r="P8841">
        <v>1406000</v>
      </c>
      <c r="Q8841" t="s">
        <v>6636</v>
      </c>
      <c r="R8841" t="s">
        <v>6636</v>
      </c>
      <c r="S8841" s="12"/>
      <c r="T8841" s="13"/>
      <c r="U8841" t="s">
        <v>7560</v>
      </c>
    </row>
    <row r="8842" spans="1:21" x14ac:dyDescent="0.25">
      <c r="A8842" t="s">
        <v>6637</v>
      </c>
      <c r="B8842" s="12">
        <v>42170</v>
      </c>
      <c r="C8842" t="s">
        <v>13929</v>
      </c>
      <c r="D8842" s="11">
        <v>46193.984953703701</v>
      </c>
      <c r="E8842" t="s">
        <v>13930</v>
      </c>
      <c r="F8842" t="s">
        <v>6617</v>
      </c>
      <c r="G8842" t="s">
        <v>8633</v>
      </c>
      <c r="H8842" t="s">
        <v>6354</v>
      </c>
      <c r="I8842" t="s">
        <v>55</v>
      </c>
      <c r="J8842" t="s">
        <v>6803</v>
      </c>
      <c r="K8842" t="s">
        <v>13931</v>
      </c>
      <c r="L8842" t="s">
        <v>13846</v>
      </c>
      <c r="M8842" t="s">
        <v>13932</v>
      </c>
      <c r="N8842" t="s">
        <v>7001</v>
      </c>
      <c r="O8842" t="s">
        <v>7007</v>
      </c>
      <c r="P8842">
        <v>1406000</v>
      </c>
      <c r="Q8842" t="s">
        <v>6636</v>
      </c>
      <c r="R8842" t="s">
        <v>6636</v>
      </c>
      <c r="S8842" s="12"/>
      <c r="T8842" s="13"/>
      <c r="U8842" t="s">
        <v>7560</v>
      </c>
    </row>
    <row r="8843" spans="1:21" x14ac:dyDescent="0.25">
      <c r="A8843" t="s">
        <v>6619</v>
      </c>
      <c r="B8843" s="12">
        <v>42170</v>
      </c>
      <c r="C8843" t="s">
        <v>13929</v>
      </c>
      <c r="D8843" s="11">
        <v>46194.471226851798</v>
      </c>
      <c r="E8843" t="s">
        <v>13930</v>
      </c>
      <c r="F8843" t="s">
        <v>6617</v>
      </c>
      <c r="G8843" t="s">
        <v>8627</v>
      </c>
      <c r="H8843" t="s">
        <v>6354</v>
      </c>
      <c r="I8843" t="s">
        <v>55</v>
      </c>
      <c r="J8843" t="s">
        <v>6803</v>
      </c>
      <c r="K8843" t="s">
        <v>13931</v>
      </c>
      <c r="L8843" t="s">
        <v>13846</v>
      </c>
      <c r="M8843" t="s">
        <v>13932</v>
      </c>
      <c r="N8843" t="s">
        <v>7001</v>
      </c>
      <c r="O8843" t="s">
        <v>7007</v>
      </c>
      <c r="P8843">
        <v>1406000</v>
      </c>
      <c r="Q8843" t="s">
        <v>6636</v>
      </c>
      <c r="R8843" t="s">
        <v>6636</v>
      </c>
      <c r="S8843" s="12"/>
      <c r="T8843" s="13"/>
      <c r="U8843" t="s">
        <v>7560</v>
      </c>
    </row>
    <row r="8844" spans="1:21" x14ac:dyDescent="0.25">
      <c r="A8844" t="s">
        <v>6619</v>
      </c>
      <c r="B8844" s="12">
        <v>84340</v>
      </c>
      <c r="C8844" t="s">
        <v>13929</v>
      </c>
      <c r="D8844" s="11">
        <v>46194.471226851798</v>
      </c>
      <c r="E8844" t="s">
        <v>13930</v>
      </c>
      <c r="F8844" t="s">
        <v>6617</v>
      </c>
      <c r="G8844" t="s">
        <v>7567</v>
      </c>
      <c r="H8844" t="s">
        <v>6354</v>
      </c>
      <c r="I8844" t="s">
        <v>55</v>
      </c>
      <c r="J8844" t="s">
        <v>6803</v>
      </c>
      <c r="K8844" t="s">
        <v>13931</v>
      </c>
      <c r="L8844" t="s">
        <v>13846</v>
      </c>
      <c r="M8844" t="s">
        <v>13932</v>
      </c>
      <c r="N8844" t="s">
        <v>7001</v>
      </c>
      <c r="O8844" t="s">
        <v>7007</v>
      </c>
      <c r="P8844">
        <v>2812000</v>
      </c>
      <c r="Q8844" t="s">
        <v>6636</v>
      </c>
      <c r="R8844" t="s">
        <v>6636</v>
      </c>
      <c r="S8844" s="12"/>
      <c r="T8844" s="13"/>
      <c r="U8844" t="s">
        <v>7560</v>
      </c>
    </row>
    <row r="8845" spans="1:21" x14ac:dyDescent="0.25">
      <c r="A8845" t="s">
        <v>6619</v>
      </c>
      <c r="B8845" s="12">
        <v>42170</v>
      </c>
      <c r="C8845" t="s">
        <v>13929</v>
      </c>
      <c r="D8845" s="11">
        <v>46194.471226851798</v>
      </c>
      <c r="E8845" t="s">
        <v>13930</v>
      </c>
      <c r="F8845" t="s">
        <v>6617</v>
      </c>
      <c r="G8845" t="s">
        <v>8630</v>
      </c>
      <c r="H8845" t="s">
        <v>6354</v>
      </c>
      <c r="I8845" t="s">
        <v>55</v>
      </c>
      <c r="J8845" t="s">
        <v>6803</v>
      </c>
      <c r="K8845" t="s">
        <v>13931</v>
      </c>
      <c r="L8845" t="s">
        <v>13846</v>
      </c>
      <c r="M8845" t="s">
        <v>13932</v>
      </c>
      <c r="N8845" t="s">
        <v>7001</v>
      </c>
      <c r="O8845" t="s">
        <v>7007</v>
      </c>
      <c r="P8845">
        <v>1406000</v>
      </c>
      <c r="Q8845" t="s">
        <v>6636</v>
      </c>
      <c r="R8845" t="s">
        <v>6636</v>
      </c>
      <c r="S8845" s="12"/>
      <c r="T8845" s="13"/>
      <c r="U8845" t="s">
        <v>7560</v>
      </c>
    </row>
    <row r="8846" spans="1:21" x14ac:dyDescent="0.25">
      <c r="A8846" t="s">
        <v>6619</v>
      </c>
      <c r="B8846" s="12">
        <v>42170</v>
      </c>
      <c r="C8846" t="s">
        <v>13929</v>
      </c>
      <c r="D8846" s="11">
        <v>46194.471226851798</v>
      </c>
      <c r="E8846" t="s">
        <v>13930</v>
      </c>
      <c r="F8846" t="s">
        <v>6617</v>
      </c>
      <c r="G8846" t="s">
        <v>8633</v>
      </c>
      <c r="H8846" t="s">
        <v>6354</v>
      </c>
      <c r="I8846" t="s">
        <v>55</v>
      </c>
      <c r="J8846" t="s">
        <v>6803</v>
      </c>
      <c r="K8846" t="s">
        <v>13931</v>
      </c>
      <c r="L8846" t="s">
        <v>13846</v>
      </c>
      <c r="M8846" t="s">
        <v>13932</v>
      </c>
      <c r="N8846" t="s">
        <v>7001</v>
      </c>
      <c r="O8846" t="s">
        <v>7007</v>
      </c>
      <c r="P8846">
        <v>1406000</v>
      </c>
      <c r="Q8846" t="s">
        <v>6636</v>
      </c>
      <c r="R8846" t="s">
        <v>6636</v>
      </c>
      <c r="S8846" s="12"/>
      <c r="T8846" s="13"/>
      <c r="U8846" t="s">
        <v>7560</v>
      </c>
    </row>
    <row r="8847" spans="1:21" x14ac:dyDescent="0.25">
      <c r="A8847" t="s">
        <v>6637</v>
      </c>
      <c r="B8847" s="12">
        <v>42267</v>
      </c>
      <c r="C8847" t="s">
        <v>9303</v>
      </c>
      <c r="D8847" s="11">
        <v>46195.786377314798</v>
      </c>
      <c r="E8847" t="s">
        <v>9304</v>
      </c>
      <c r="F8847" t="s">
        <v>6617</v>
      </c>
      <c r="G8847" t="s">
        <v>13908</v>
      </c>
      <c r="H8847" t="s">
        <v>6354</v>
      </c>
      <c r="I8847" t="s">
        <v>65</v>
      </c>
      <c r="J8847" t="s">
        <v>67</v>
      </c>
      <c r="K8847" t="s">
        <v>13933</v>
      </c>
      <c r="L8847" t="s">
        <v>13855</v>
      </c>
      <c r="M8847" t="s">
        <v>13934</v>
      </c>
      <c r="N8847" t="s">
        <v>6787</v>
      </c>
      <c r="O8847" t="s">
        <v>13334</v>
      </c>
      <c r="P8847">
        <v>3167010</v>
      </c>
      <c r="Q8847" t="s">
        <v>6636</v>
      </c>
      <c r="R8847" t="s">
        <v>6636</v>
      </c>
      <c r="S8847" s="12"/>
      <c r="T8847" s="13"/>
      <c r="U8847" t="s">
        <v>7560</v>
      </c>
    </row>
    <row r="8848" spans="1:21" x14ac:dyDescent="0.25">
      <c r="A8848" t="s">
        <v>6637</v>
      </c>
      <c r="B8848" s="12">
        <v>42267</v>
      </c>
      <c r="C8848" t="s">
        <v>9303</v>
      </c>
      <c r="D8848" s="11">
        <v>46195.786377314798</v>
      </c>
      <c r="E8848" t="s">
        <v>9304</v>
      </c>
      <c r="F8848" t="s">
        <v>6617</v>
      </c>
      <c r="G8848" t="s">
        <v>8627</v>
      </c>
      <c r="H8848" t="s">
        <v>6354</v>
      </c>
      <c r="I8848" t="s">
        <v>65</v>
      </c>
      <c r="J8848" t="s">
        <v>67</v>
      </c>
      <c r="K8848" t="s">
        <v>13933</v>
      </c>
      <c r="L8848" t="s">
        <v>13855</v>
      </c>
      <c r="M8848" t="s">
        <v>13934</v>
      </c>
      <c r="N8848" t="s">
        <v>6787</v>
      </c>
      <c r="O8848" t="s">
        <v>13334</v>
      </c>
      <c r="P8848">
        <v>3167010</v>
      </c>
      <c r="Q8848" t="s">
        <v>6636</v>
      </c>
      <c r="R8848" t="s">
        <v>6636</v>
      </c>
      <c r="S8848" s="12"/>
      <c r="T8848" s="13"/>
      <c r="U8848" t="s">
        <v>7560</v>
      </c>
    </row>
    <row r="8849" spans="1:21" x14ac:dyDescent="0.25">
      <c r="A8849" t="s">
        <v>6637</v>
      </c>
      <c r="B8849" s="12">
        <v>42267</v>
      </c>
      <c r="C8849" t="s">
        <v>9303</v>
      </c>
      <c r="D8849" s="11">
        <v>46195.786377314798</v>
      </c>
      <c r="E8849" t="s">
        <v>9304</v>
      </c>
      <c r="F8849" t="s">
        <v>6617</v>
      </c>
      <c r="G8849" t="s">
        <v>13911</v>
      </c>
      <c r="H8849" t="s">
        <v>6354</v>
      </c>
      <c r="I8849" t="s">
        <v>65</v>
      </c>
      <c r="J8849" t="s">
        <v>67</v>
      </c>
      <c r="K8849" t="s">
        <v>13933</v>
      </c>
      <c r="L8849" t="s">
        <v>13855</v>
      </c>
      <c r="M8849" t="s">
        <v>13934</v>
      </c>
      <c r="N8849" t="s">
        <v>6787</v>
      </c>
      <c r="O8849" t="s">
        <v>13334</v>
      </c>
      <c r="P8849">
        <v>3167010</v>
      </c>
      <c r="Q8849" t="s">
        <v>6636</v>
      </c>
      <c r="R8849" t="s">
        <v>6636</v>
      </c>
      <c r="S8849" s="12"/>
      <c r="T8849" s="13"/>
      <c r="U8849" t="s">
        <v>7560</v>
      </c>
    </row>
    <row r="8850" spans="1:21" x14ac:dyDescent="0.25">
      <c r="A8850" t="s">
        <v>6637</v>
      </c>
      <c r="B8850" s="12">
        <v>42267</v>
      </c>
      <c r="C8850" t="s">
        <v>9303</v>
      </c>
      <c r="D8850" s="11">
        <v>46195.786377314798</v>
      </c>
      <c r="E8850" t="s">
        <v>9304</v>
      </c>
      <c r="F8850" t="s">
        <v>6617</v>
      </c>
      <c r="G8850" t="s">
        <v>7567</v>
      </c>
      <c r="H8850" t="s">
        <v>6354</v>
      </c>
      <c r="I8850" t="s">
        <v>65</v>
      </c>
      <c r="J8850" t="s">
        <v>67</v>
      </c>
      <c r="K8850" t="s">
        <v>13933</v>
      </c>
      <c r="L8850" t="s">
        <v>13855</v>
      </c>
      <c r="M8850" t="s">
        <v>13934</v>
      </c>
      <c r="N8850" t="s">
        <v>6787</v>
      </c>
      <c r="O8850" t="s">
        <v>13334</v>
      </c>
      <c r="P8850">
        <v>3167010</v>
      </c>
      <c r="Q8850" t="s">
        <v>6636</v>
      </c>
      <c r="R8850" t="s">
        <v>6636</v>
      </c>
      <c r="S8850" s="12"/>
      <c r="T8850" s="13"/>
      <c r="U8850" t="s">
        <v>7560</v>
      </c>
    </row>
    <row r="8851" spans="1:21" x14ac:dyDescent="0.25">
      <c r="A8851" t="s">
        <v>6637</v>
      </c>
      <c r="B8851" s="12">
        <v>42267</v>
      </c>
      <c r="C8851" t="s">
        <v>9303</v>
      </c>
      <c r="D8851" s="11">
        <v>46195.786377314798</v>
      </c>
      <c r="E8851" t="s">
        <v>9304</v>
      </c>
      <c r="F8851" t="s">
        <v>6617</v>
      </c>
      <c r="G8851" t="s">
        <v>13858</v>
      </c>
      <c r="H8851" t="s">
        <v>6354</v>
      </c>
      <c r="I8851" t="s">
        <v>65</v>
      </c>
      <c r="J8851" t="s">
        <v>67</v>
      </c>
      <c r="K8851" t="s">
        <v>13933</v>
      </c>
      <c r="L8851" t="s">
        <v>13855</v>
      </c>
      <c r="M8851" t="s">
        <v>13934</v>
      </c>
      <c r="N8851" t="s">
        <v>6787</v>
      </c>
      <c r="O8851" t="s">
        <v>13334</v>
      </c>
      <c r="P8851">
        <v>3167010</v>
      </c>
      <c r="Q8851" t="s">
        <v>6636</v>
      </c>
      <c r="R8851" t="s">
        <v>6636</v>
      </c>
      <c r="S8851" s="12"/>
      <c r="T8851" s="13"/>
      <c r="U8851" t="s">
        <v>7560</v>
      </c>
    </row>
    <row r="8852" spans="1:21" x14ac:dyDescent="0.25">
      <c r="A8852" t="s">
        <v>6637</v>
      </c>
      <c r="B8852" s="12">
        <v>42267</v>
      </c>
      <c r="C8852" t="s">
        <v>9303</v>
      </c>
      <c r="D8852" s="11">
        <v>46195.786377314798</v>
      </c>
      <c r="E8852" t="s">
        <v>9304</v>
      </c>
      <c r="F8852" t="s">
        <v>6617</v>
      </c>
      <c r="G8852" t="s">
        <v>13859</v>
      </c>
      <c r="H8852" t="s">
        <v>6354</v>
      </c>
      <c r="I8852" t="s">
        <v>65</v>
      </c>
      <c r="J8852" t="s">
        <v>67</v>
      </c>
      <c r="K8852" t="s">
        <v>13933</v>
      </c>
      <c r="L8852" t="s">
        <v>13855</v>
      </c>
      <c r="M8852" t="s">
        <v>13934</v>
      </c>
      <c r="N8852" t="s">
        <v>6787</v>
      </c>
      <c r="O8852" t="s">
        <v>13334</v>
      </c>
      <c r="P8852">
        <v>3167010</v>
      </c>
      <c r="Q8852" t="s">
        <v>6636</v>
      </c>
      <c r="R8852" t="s">
        <v>6636</v>
      </c>
      <c r="S8852" s="12"/>
      <c r="T8852" s="13"/>
      <c r="U8852" t="s">
        <v>7560</v>
      </c>
    </row>
    <row r="8853" spans="1:21" x14ac:dyDescent="0.25">
      <c r="A8853" t="s">
        <v>6637</v>
      </c>
      <c r="B8853" s="12">
        <v>42267</v>
      </c>
      <c r="C8853" t="s">
        <v>9303</v>
      </c>
      <c r="D8853" s="11">
        <v>46195.786377314798</v>
      </c>
      <c r="E8853" t="s">
        <v>9304</v>
      </c>
      <c r="F8853" t="s">
        <v>6617</v>
      </c>
      <c r="G8853" t="s">
        <v>8633</v>
      </c>
      <c r="H8853" t="s">
        <v>6354</v>
      </c>
      <c r="I8853" t="s">
        <v>65</v>
      </c>
      <c r="J8853" t="s">
        <v>67</v>
      </c>
      <c r="K8853" t="s">
        <v>13933</v>
      </c>
      <c r="L8853" t="s">
        <v>13855</v>
      </c>
      <c r="M8853" t="s">
        <v>13934</v>
      </c>
      <c r="N8853" t="s">
        <v>6787</v>
      </c>
      <c r="O8853" t="s">
        <v>13334</v>
      </c>
      <c r="P8853">
        <v>3167010</v>
      </c>
      <c r="Q8853" t="s">
        <v>6636</v>
      </c>
      <c r="R8853" t="s">
        <v>6636</v>
      </c>
      <c r="S8853" s="12"/>
      <c r="T8853" s="13"/>
      <c r="U8853" t="s">
        <v>7560</v>
      </c>
    </row>
    <row r="8854" spans="1:21" x14ac:dyDescent="0.25">
      <c r="A8854" t="s">
        <v>6619</v>
      </c>
      <c r="B8854" s="12">
        <v>42267</v>
      </c>
      <c r="C8854" t="s">
        <v>9303</v>
      </c>
      <c r="D8854" s="11">
        <v>46195.793888888897</v>
      </c>
      <c r="E8854" t="s">
        <v>9304</v>
      </c>
      <c r="F8854" t="s">
        <v>6617</v>
      </c>
      <c r="G8854" t="s">
        <v>13908</v>
      </c>
      <c r="H8854" t="s">
        <v>6354</v>
      </c>
      <c r="I8854" t="s">
        <v>65</v>
      </c>
      <c r="J8854" t="s">
        <v>67</v>
      </c>
      <c r="K8854" t="s">
        <v>13933</v>
      </c>
      <c r="L8854" t="s">
        <v>13855</v>
      </c>
      <c r="M8854" t="s">
        <v>13934</v>
      </c>
      <c r="N8854" t="s">
        <v>6787</v>
      </c>
      <c r="O8854" t="s">
        <v>13334</v>
      </c>
      <c r="P8854">
        <v>3167010</v>
      </c>
      <c r="Q8854" t="s">
        <v>6636</v>
      </c>
      <c r="R8854" t="s">
        <v>6636</v>
      </c>
      <c r="S8854" s="12"/>
      <c r="T8854" s="13"/>
      <c r="U8854" t="s">
        <v>7560</v>
      </c>
    </row>
    <row r="8855" spans="1:21" x14ac:dyDescent="0.25">
      <c r="A8855" t="s">
        <v>6619</v>
      </c>
      <c r="B8855" s="12">
        <v>42267</v>
      </c>
      <c r="C8855" t="s">
        <v>9303</v>
      </c>
      <c r="D8855" s="11">
        <v>46195.793888888897</v>
      </c>
      <c r="E8855" t="s">
        <v>9304</v>
      </c>
      <c r="F8855" t="s">
        <v>6617</v>
      </c>
      <c r="G8855" t="s">
        <v>8627</v>
      </c>
      <c r="H8855" t="s">
        <v>6354</v>
      </c>
      <c r="I8855" t="s">
        <v>65</v>
      </c>
      <c r="J8855" t="s">
        <v>67</v>
      </c>
      <c r="K8855" t="s">
        <v>13933</v>
      </c>
      <c r="L8855" t="s">
        <v>13855</v>
      </c>
      <c r="M8855" t="s">
        <v>13934</v>
      </c>
      <c r="N8855" t="s">
        <v>6787</v>
      </c>
      <c r="O8855" t="s">
        <v>13334</v>
      </c>
      <c r="P8855">
        <v>3167010</v>
      </c>
      <c r="Q8855" t="s">
        <v>6636</v>
      </c>
      <c r="R8855" t="s">
        <v>6636</v>
      </c>
      <c r="S8855" s="12"/>
      <c r="T8855" s="13"/>
      <c r="U8855" t="s">
        <v>7560</v>
      </c>
    </row>
    <row r="8856" spans="1:21" x14ac:dyDescent="0.25">
      <c r="A8856" t="s">
        <v>6619</v>
      </c>
      <c r="B8856" s="12">
        <v>42267</v>
      </c>
      <c r="C8856" t="s">
        <v>9303</v>
      </c>
      <c r="D8856" s="11">
        <v>46195.793888888897</v>
      </c>
      <c r="E8856" t="s">
        <v>9304</v>
      </c>
      <c r="F8856" t="s">
        <v>6617</v>
      </c>
      <c r="G8856" t="s">
        <v>13911</v>
      </c>
      <c r="H8856" t="s">
        <v>6354</v>
      </c>
      <c r="I8856" t="s">
        <v>65</v>
      </c>
      <c r="J8856" t="s">
        <v>67</v>
      </c>
      <c r="K8856" t="s">
        <v>13933</v>
      </c>
      <c r="L8856" t="s">
        <v>13855</v>
      </c>
      <c r="M8856" t="s">
        <v>13934</v>
      </c>
      <c r="N8856" t="s">
        <v>6787</v>
      </c>
      <c r="O8856" t="s">
        <v>13334</v>
      </c>
      <c r="P8856">
        <v>3167010</v>
      </c>
      <c r="Q8856" t="s">
        <v>6636</v>
      </c>
      <c r="R8856" t="s">
        <v>6636</v>
      </c>
      <c r="S8856" s="12"/>
      <c r="T8856" s="13"/>
      <c r="U8856" t="s">
        <v>7560</v>
      </c>
    </row>
    <row r="8857" spans="1:21" x14ac:dyDescent="0.25">
      <c r="A8857" t="s">
        <v>6619</v>
      </c>
      <c r="B8857" s="12">
        <v>42267</v>
      </c>
      <c r="C8857" t="s">
        <v>9303</v>
      </c>
      <c r="D8857" s="11">
        <v>46195.793888888897</v>
      </c>
      <c r="E8857" t="s">
        <v>9304</v>
      </c>
      <c r="F8857" t="s">
        <v>6617</v>
      </c>
      <c r="G8857" t="s">
        <v>7567</v>
      </c>
      <c r="H8857" t="s">
        <v>6354</v>
      </c>
      <c r="I8857" t="s">
        <v>65</v>
      </c>
      <c r="J8857" t="s">
        <v>67</v>
      </c>
      <c r="K8857" t="s">
        <v>13933</v>
      </c>
      <c r="L8857" t="s">
        <v>13855</v>
      </c>
      <c r="M8857" t="s">
        <v>13934</v>
      </c>
      <c r="N8857" t="s">
        <v>6787</v>
      </c>
      <c r="O8857" t="s">
        <v>13334</v>
      </c>
      <c r="P8857">
        <v>3167010</v>
      </c>
      <c r="Q8857" t="s">
        <v>6636</v>
      </c>
      <c r="R8857" t="s">
        <v>6636</v>
      </c>
      <c r="S8857" s="12"/>
      <c r="T8857" s="13"/>
      <c r="U8857" t="s">
        <v>7560</v>
      </c>
    </row>
    <row r="8858" spans="1:21" x14ac:dyDescent="0.25">
      <c r="A8858" t="s">
        <v>6619</v>
      </c>
      <c r="B8858" s="12">
        <v>42267</v>
      </c>
      <c r="C8858" t="s">
        <v>9303</v>
      </c>
      <c r="D8858" s="11">
        <v>46195.793888888897</v>
      </c>
      <c r="E8858" t="s">
        <v>9304</v>
      </c>
      <c r="F8858" t="s">
        <v>6617</v>
      </c>
      <c r="G8858" t="s">
        <v>13858</v>
      </c>
      <c r="H8858" t="s">
        <v>6354</v>
      </c>
      <c r="I8858" t="s">
        <v>65</v>
      </c>
      <c r="J8858" t="s">
        <v>67</v>
      </c>
      <c r="K8858" t="s">
        <v>13933</v>
      </c>
      <c r="L8858" t="s">
        <v>13855</v>
      </c>
      <c r="M8858" t="s">
        <v>13934</v>
      </c>
      <c r="N8858" t="s">
        <v>6787</v>
      </c>
      <c r="O8858" t="s">
        <v>13334</v>
      </c>
      <c r="P8858">
        <v>3167010</v>
      </c>
      <c r="Q8858" t="s">
        <v>6636</v>
      </c>
      <c r="R8858" t="s">
        <v>6636</v>
      </c>
      <c r="S8858" s="12"/>
      <c r="T8858" s="13"/>
      <c r="U8858" t="s">
        <v>7560</v>
      </c>
    </row>
    <row r="8859" spans="1:21" x14ac:dyDescent="0.25">
      <c r="A8859" t="s">
        <v>6619</v>
      </c>
      <c r="B8859" s="12">
        <v>42267</v>
      </c>
      <c r="C8859" t="s">
        <v>9303</v>
      </c>
      <c r="D8859" s="11">
        <v>46195.793888888897</v>
      </c>
      <c r="E8859" t="s">
        <v>9304</v>
      </c>
      <c r="F8859" t="s">
        <v>6617</v>
      </c>
      <c r="G8859" t="s">
        <v>13859</v>
      </c>
      <c r="H8859" t="s">
        <v>6354</v>
      </c>
      <c r="I8859" t="s">
        <v>65</v>
      </c>
      <c r="J8859" t="s">
        <v>67</v>
      </c>
      <c r="K8859" t="s">
        <v>13933</v>
      </c>
      <c r="L8859" t="s">
        <v>13855</v>
      </c>
      <c r="M8859" t="s">
        <v>13934</v>
      </c>
      <c r="N8859" t="s">
        <v>6787</v>
      </c>
      <c r="O8859" t="s">
        <v>13334</v>
      </c>
      <c r="P8859">
        <v>3167010</v>
      </c>
      <c r="Q8859" t="s">
        <v>6636</v>
      </c>
      <c r="R8859" t="s">
        <v>6636</v>
      </c>
      <c r="S8859" s="12"/>
      <c r="T8859" s="13"/>
      <c r="U8859" t="s">
        <v>7560</v>
      </c>
    </row>
    <row r="8860" spans="1:21" x14ac:dyDescent="0.25">
      <c r="A8860" t="s">
        <v>6619</v>
      </c>
      <c r="B8860" s="12">
        <v>42267</v>
      </c>
      <c r="C8860" t="s">
        <v>9303</v>
      </c>
      <c r="D8860" s="11">
        <v>46195.793888888897</v>
      </c>
      <c r="E8860" t="s">
        <v>9304</v>
      </c>
      <c r="F8860" t="s">
        <v>6617</v>
      </c>
      <c r="G8860" t="s">
        <v>8633</v>
      </c>
      <c r="H8860" t="s">
        <v>6354</v>
      </c>
      <c r="I8860" t="s">
        <v>65</v>
      </c>
      <c r="J8860" t="s">
        <v>67</v>
      </c>
      <c r="K8860" t="s">
        <v>13933</v>
      </c>
      <c r="L8860" t="s">
        <v>13855</v>
      </c>
      <c r="M8860" t="s">
        <v>13934</v>
      </c>
      <c r="N8860" t="s">
        <v>6787</v>
      </c>
      <c r="O8860" t="s">
        <v>13334</v>
      </c>
      <c r="P8860">
        <v>3167010</v>
      </c>
      <c r="Q8860" t="s">
        <v>6636</v>
      </c>
      <c r="R8860" t="s">
        <v>6636</v>
      </c>
      <c r="S8860" s="12"/>
      <c r="T8860" s="13"/>
      <c r="U8860" t="s">
        <v>7560</v>
      </c>
    </row>
    <row r="8861" spans="1:21" x14ac:dyDescent="0.25">
      <c r="A8861" t="s">
        <v>6637</v>
      </c>
      <c r="B8861" s="12">
        <v>42358</v>
      </c>
      <c r="C8861" t="s">
        <v>13935</v>
      </c>
      <c r="D8861" s="11">
        <v>46197.356365740699</v>
      </c>
      <c r="E8861" t="s">
        <v>13936</v>
      </c>
      <c r="F8861" t="s">
        <v>6617</v>
      </c>
      <c r="G8861" t="s">
        <v>8627</v>
      </c>
      <c r="H8861" t="s">
        <v>6354</v>
      </c>
      <c r="I8861" t="s">
        <v>55</v>
      </c>
      <c r="J8861" t="s">
        <v>176</v>
      </c>
      <c r="K8861" t="s">
        <v>13937</v>
      </c>
      <c r="L8861" t="s">
        <v>13898</v>
      </c>
      <c r="M8861" t="s">
        <v>13938</v>
      </c>
      <c r="N8861" t="s">
        <v>6761</v>
      </c>
      <c r="O8861" t="s">
        <v>6862</v>
      </c>
      <c r="P8861">
        <v>4199900</v>
      </c>
      <c r="Q8861" t="s">
        <v>6636</v>
      </c>
      <c r="R8861" t="s">
        <v>6636</v>
      </c>
      <c r="S8861" s="12"/>
      <c r="T8861" s="13"/>
      <c r="U8861" t="s">
        <v>7560</v>
      </c>
    </row>
    <row r="8862" spans="1:21" x14ac:dyDescent="0.25">
      <c r="A8862" t="s">
        <v>6637</v>
      </c>
      <c r="B8862" s="12">
        <v>42358</v>
      </c>
      <c r="C8862" t="s">
        <v>13935</v>
      </c>
      <c r="D8862" s="11">
        <v>46197.356365740699</v>
      </c>
      <c r="E8862" t="s">
        <v>13936</v>
      </c>
      <c r="F8862" t="s">
        <v>6617</v>
      </c>
      <c r="G8862" t="s">
        <v>7567</v>
      </c>
      <c r="H8862" t="s">
        <v>6354</v>
      </c>
      <c r="I8862" t="s">
        <v>55</v>
      </c>
      <c r="J8862" t="s">
        <v>176</v>
      </c>
      <c r="K8862" t="s">
        <v>13937</v>
      </c>
      <c r="L8862" t="s">
        <v>13898</v>
      </c>
      <c r="M8862" t="s">
        <v>13938</v>
      </c>
      <c r="N8862" t="s">
        <v>6761</v>
      </c>
      <c r="O8862" t="s">
        <v>6862</v>
      </c>
      <c r="P8862">
        <v>4199900</v>
      </c>
      <c r="Q8862" t="s">
        <v>6636</v>
      </c>
      <c r="R8862" t="s">
        <v>6636</v>
      </c>
      <c r="S8862" s="12"/>
      <c r="T8862" s="13"/>
      <c r="U8862" t="s">
        <v>7560</v>
      </c>
    </row>
    <row r="8863" spans="1:21" x14ac:dyDescent="0.25">
      <c r="A8863" t="s">
        <v>6637</v>
      </c>
      <c r="B8863" s="12">
        <v>42358</v>
      </c>
      <c r="C8863" t="s">
        <v>13935</v>
      </c>
      <c r="D8863" s="11">
        <v>46197.356365740699</v>
      </c>
      <c r="E8863" t="s">
        <v>13936</v>
      </c>
      <c r="F8863" t="s">
        <v>6617</v>
      </c>
      <c r="G8863" t="s">
        <v>13900</v>
      </c>
      <c r="H8863" t="s">
        <v>6354</v>
      </c>
      <c r="I8863" t="s">
        <v>55</v>
      </c>
      <c r="J8863" t="s">
        <v>176</v>
      </c>
      <c r="K8863" t="s">
        <v>13937</v>
      </c>
      <c r="L8863" t="s">
        <v>13898</v>
      </c>
      <c r="M8863" t="s">
        <v>13938</v>
      </c>
      <c r="N8863" t="s">
        <v>6761</v>
      </c>
      <c r="O8863" t="s">
        <v>6862</v>
      </c>
      <c r="P8863">
        <v>4199900</v>
      </c>
      <c r="Q8863" t="s">
        <v>6636</v>
      </c>
      <c r="R8863" t="s">
        <v>6636</v>
      </c>
      <c r="S8863" s="12"/>
      <c r="T8863" s="13"/>
      <c r="U8863" t="s">
        <v>7560</v>
      </c>
    </row>
    <row r="8864" spans="1:21" x14ac:dyDescent="0.25">
      <c r="A8864" t="s">
        <v>6637</v>
      </c>
      <c r="B8864" s="12">
        <v>42358</v>
      </c>
      <c r="C8864" t="s">
        <v>13935</v>
      </c>
      <c r="D8864" s="11">
        <v>46197.356365740699</v>
      </c>
      <c r="E8864" t="s">
        <v>13936</v>
      </c>
      <c r="F8864" t="s">
        <v>6617</v>
      </c>
      <c r="G8864" t="s">
        <v>8633</v>
      </c>
      <c r="H8864" t="s">
        <v>6354</v>
      </c>
      <c r="I8864" t="s">
        <v>55</v>
      </c>
      <c r="J8864" t="s">
        <v>176</v>
      </c>
      <c r="K8864" t="s">
        <v>13937</v>
      </c>
      <c r="L8864" t="s">
        <v>13898</v>
      </c>
      <c r="M8864" t="s">
        <v>13938</v>
      </c>
      <c r="N8864" t="s">
        <v>6761</v>
      </c>
      <c r="O8864" t="s">
        <v>6862</v>
      </c>
      <c r="P8864">
        <v>4199900</v>
      </c>
      <c r="Q8864" t="s">
        <v>6636</v>
      </c>
      <c r="R8864" t="s">
        <v>6636</v>
      </c>
      <c r="S8864" s="12"/>
      <c r="T8864" s="13"/>
      <c r="U8864" t="s">
        <v>7560</v>
      </c>
    </row>
    <row r="8865" spans="1:21" x14ac:dyDescent="0.25">
      <c r="A8865" t="s">
        <v>6637</v>
      </c>
      <c r="B8865" s="12">
        <v>42358</v>
      </c>
      <c r="C8865" t="s">
        <v>13935</v>
      </c>
      <c r="D8865" s="11">
        <v>46197.356365740699</v>
      </c>
      <c r="E8865" t="s">
        <v>13936</v>
      </c>
      <c r="F8865" t="s">
        <v>6617</v>
      </c>
      <c r="G8865" t="s">
        <v>13901</v>
      </c>
      <c r="H8865" t="s">
        <v>6354</v>
      </c>
      <c r="I8865" t="s">
        <v>55</v>
      </c>
      <c r="J8865" t="s">
        <v>176</v>
      </c>
      <c r="K8865" t="s">
        <v>13937</v>
      </c>
      <c r="L8865" t="s">
        <v>13898</v>
      </c>
      <c r="M8865" t="s">
        <v>13938</v>
      </c>
      <c r="N8865" t="s">
        <v>6761</v>
      </c>
      <c r="O8865" t="s">
        <v>6862</v>
      </c>
      <c r="P8865">
        <v>4199900</v>
      </c>
      <c r="Q8865" t="s">
        <v>6636</v>
      </c>
      <c r="R8865" t="s">
        <v>6636</v>
      </c>
      <c r="S8865" s="12"/>
      <c r="T8865" s="13"/>
      <c r="U8865" t="s">
        <v>7560</v>
      </c>
    </row>
    <row r="8866" spans="1:21" x14ac:dyDescent="0.25">
      <c r="A8866" t="s">
        <v>6637</v>
      </c>
      <c r="B8866" s="12">
        <v>42358</v>
      </c>
      <c r="C8866" t="s">
        <v>13935</v>
      </c>
      <c r="D8866" s="11">
        <v>46197.356365740699</v>
      </c>
      <c r="E8866" t="s">
        <v>13936</v>
      </c>
      <c r="F8866" t="s">
        <v>6617</v>
      </c>
      <c r="G8866" t="s">
        <v>11371</v>
      </c>
      <c r="H8866" t="s">
        <v>6354</v>
      </c>
      <c r="I8866" t="s">
        <v>55</v>
      </c>
      <c r="J8866" t="s">
        <v>176</v>
      </c>
      <c r="K8866" t="s">
        <v>13937</v>
      </c>
      <c r="L8866" t="s">
        <v>13898</v>
      </c>
      <c r="M8866" t="s">
        <v>13938</v>
      </c>
      <c r="N8866" t="s">
        <v>6761</v>
      </c>
      <c r="O8866" t="s">
        <v>6862</v>
      </c>
      <c r="P8866">
        <v>4199900</v>
      </c>
      <c r="Q8866" t="s">
        <v>6636</v>
      </c>
      <c r="R8866" t="s">
        <v>6636</v>
      </c>
      <c r="S8866" s="12"/>
      <c r="T8866" s="13"/>
      <c r="U8866" t="s">
        <v>7560</v>
      </c>
    </row>
    <row r="8867" spans="1:21" x14ac:dyDescent="0.25">
      <c r="A8867" t="s">
        <v>6637</v>
      </c>
      <c r="B8867" s="12">
        <v>42379</v>
      </c>
      <c r="C8867" t="s">
        <v>13939</v>
      </c>
      <c r="D8867" s="11">
        <v>46197.510532407403</v>
      </c>
      <c r="E8867" t="s">
        <v>13940</v>
      </c>
      <c r="F8867" t="s">
        <v>6617</v>
      </c>
      <c r="G8867" t="s">
        <v>8627</v>
      </c>
      <c r="H8867" t="s">
        <v>6354</v>
      </c>
      <c r="I8867" t="s">
        <v>55</v>
      </c>
      <c r="J8867" t="s">
        <v>164</v>
      </c>
      <c r="K8867" t="s">
        <v>13941</v>
      </c>
      <c r="L8867" t="s">
        <v>13898</v>
      </c>
      <c r="M8867" t="s">
        <v>13942</v>
      </c>
      <c r="N8867" t="s">
        <v>6761</v>
      </c>
      <c r="O8867" t="s">
        <v>6771</v>
      </c>
      <c r="P8867">
        <v>3299900</v>
      </c>
      <c r="Q8867" t="s">
        <v>6636</v>
      </c>
      <c r="R8867" t="s">
        <v>6636</v>
      </c>
      <c r="S8867" s="12"/>
      <c r="T8867" s="13"/>
      <c r="U8867" t="s">
        <v>9174</v>
      </c>
    </row>
    <row r="8868" spans="1:21" x14ac:dyDescent="0.25">
      <c r="A8868" t="s">
        <v>6637</v>
      </c>
      <c r="B8868" s="12">
        <v>42379</v>
      </c>
      <c r="C8868" t="s">
        <v>13939</v>
      </c>
      <c r="D8868" s="11">
        <v>46197.510532407403</v>
      </c>
      <c r="E8868" t="s">
        <v>13940</v>
      </c>
      <c r="F8868" t="s">
        <v>6617</v>
      </c>
      <c r="G8868" t="s">
        <v>7567</v>
      </c>
      <c r="H8868" t="s">
        <v>6354</v>
      </c>
      <c r="I8868" t="s">
        <v>55</v>
      </c>
      <c r="J8868" t="s">
        <v>164</v>
      </c>
      <c r="K8868" t="s">
        <v>13941</v>
      </c>
      <c r="L8868" t="s">
        <v>13898</v>
      </c>
      <c r="M8868" t="s">
        <v>13942</v>
      </c>
      <c r="N8868" t="s">
        <v>6761</v>
      </c>
      <c r="O8868" t="s">
        <v>6771</v>
      </c>
      <c r="P8868">
        <v>3299900</v>
      </c>
      <c r="Q8868" t="s">
        <v>6636</v>
      </c>
      <c r="R8868" t="s">
        <v>6636</v>
      </c>
      <c r="S8868" s="12"/>
      <c r="T8868" s="13"/>
      <c r="U8868" t="s">
        <v>9174</v>
      </c>
    </row>
    <row r="8869" spans="1:21" x14ac:dyDescent="0.25">
      <c r="A8869" t="s">
        <v>6637</v>
      </c>
      <c r="B8869" s="12">
        <v>42379</v>
      </c>
      <c r="C8869" t="s">
        <v>13939</v>
      </c>
      <c r="D8869" s="11">
        <v>46197.510532407403</v>
      </c>
      <c r="E8869" t="s">
        <v>13940</v>
      </c>
      <c r="F8869" t="s">
        <v>6617</v>
      </c>
      <c r="G8869" t="s">
        <v>13900</v>
      </c>
      <c r="H8869" t="s">
        <v>6354</v>
      </c>
      <c r="I8869" t="s">
        <v>55</v>
      </c>
      <c r="J8869" t="s">
        <v>164</v>
      </c>
      <c r="K8869" t="s">
        <v>13941</v>
      </c>
      <c r="L8869" t="s">
        <v>13898</v>
      </c>
      <c r="M8869" t="s">
        <v>13942</v>
      </c>
      <c r="N8869" t="s">
        <v>6761</v>
      </c>
      <c r="O8869" t="s">
        <v>6771</v>
      </c>
      <c r="P8869">
        <v>3299900</v>
      </c>
      <c r="Q8869" t="s">
        <v>6636</v>
      </c>
      <c r="R8869" t="s">
        <v>6636</v>
      </c>
      <c r="S8869" s="12"/>
      <c r="T8869" s="13"/>
      <c r="U8869" t="s">
        <v>9174</v>
      </c>
    </row>
    <row r="8870" spans="1:21" x14ac:dyDescent="0.25">
      <c r="A8870" t="s">
        <v>6637</v>
      </c>
      <c r="B8870" s="12">
        <v>42379</v>
      </c>
      <c r="C8870" t="s">
        <v>13939</v>
      </c>
      <c r="D8870" s="11">
        <v>46197.510532407403</v>
      </c>
      <c r="E8870" t="s">
        <v>13940</v>
      </c>
      <c r="F8870" t="s">
        <v>6617</v>
      </c>
      <c r="G8870" t="s">
        <v>8633</v>
      </c>
      <c r="H8870" t="s">
        <v>6354</v>
      </c>
      <c r="I8870" t="s">
        <v>55</v>
      </c>
      <c r="J8870" t="s">
        <v>164</v>
      </c>
      <c r="K8870" t="s">
        <v>13941</v>
      </c>
      <c r="L8870" t="s">
        <v>13898</v>
      </c>
      <c r="M8870" t="s">
        <v>13942</v>
      </c>
      <c r="N8870" t="s">
        <v>6761</v>
      </c>
      <c r="O8870" t="s">
        <v>6771</v>
      </c>
      <c r="P8870">
        <v>3299900</v>
      </c>
      <c r="Q8870" t="s">
        <v>6636</v>
      </c>
      <c r="R8870" t="s">
        <v>6636</v>
      </c>
      <c r="S8870" s="12"/>
      <c r="T8870" s="13"/>
      <c r="U8870" t="s">
        <v>9174</v>
      </c>
    </row>
    <row r="8871" spans="1:21" x14ac:dyDescent="0.25">
      <c r="A8871" t="s">
        <v>6637</v>
      </c>
      <c r="B8871" s="12">
        <v>42379</v>
      </c>
      <c r="C8871" t="s">
        <v>13939</v>
      </c>
      <c r="D8871" s="11">
        <v>46197.510532407403</v>
      </c>
      <c r="E8871" t="s">
        <v>13940</v>
      </c>
      <c r="F8871" t="s">
        <v>6617</v>
      </c>
      <c r="G8871" t="s">
        <v>13901</v>
      </c>
      <c r="H8871" t="s">
        <v>6354</v>
      </c>
      <c r="I8871" t="s">
        <v>55</v>
      </c>
      <c r="J8871" t="s">
        <v>164</v>
      </c>
      <c r="K8871" t="s">
        <v>13941</v>
      </c>
      <c r="L8871" t="s">
        <v>13898</v>
      </c>
      <c r="M8871" t="s">
        <v>13942</v>
      </c>
      <c r="N8871" t="s">
        <v>6761</v>
      </c>
      <c r="O8871" t="s">
        <v>6771</v>
      </c>
      <c r="P8871">
        <v>3299900</v>
      </c>
      <c r="Q8871" t="s">
        <v>6636</v>
      </c>
      <c r="R8871" t="s">
        <v>6636</v>
      </c>
      <c r="S8871" s="12"/>
      <c r="T8871" s="13"/>
      <c r="U8871" t="s">
        <v>9174</v>
      </c>
    </row>
    <row r="8872" spans="1:21" x14ac:dyDescent="0.25">
      <c r="A8872" t="s">
        <v>6637</v>
      </c>
      <c r="B8872" s="12">
        <v>42379</v>
      </c>
      <c r="C8872" t="s">
        <v>13939</v>
      </c>
      <c r="D8872" s="11">
        <v>46197.510532407403</v>
      </c>
      <c r="E8872" t="s">
        <v>13940</v>
      </c>
      <c r="F8872" t="s">
        <v>6617</v>
      </c>
      <c r="G8872" t="s">
        <v>11371</v>
      </c>
      <c r="H8872" t="s">
        <v>6354</v>
      </c>
      <c r="I8872" t="s">
        <v>55</v>
      </c>
      <c r="J8872" t="s">
        <v>164</v>
      </c>
      <c r="K8872" t="s">
        <v>13941</v>
      </c>
      <c r="L8872" t="s">
        <v>13898</v>
      </c>
      <c r="M8872" t="s">
        <v>13942</v>
      </c>
      <c r="N8872" t="s">
        <v>6761</v>
      </c>
      <c r="O8872" t="s">
        <v>6771</v>
      </c>
      <c r="P8872">
        <v>3299900</v>
      </c>
      <c r="Q8872" t="s">
        <v>6636</v>
      </c>
      <c r="R8872" t="s">
        <v>6636</v>
      </c>
      <c r="S8872" s="12"/>
      <c r="T8872" s="13"/>
      <c r="U8872" t="s">
        <v>9174</v>
      </c>
    </row>
    <row r="8873" spans="1:21" x14ac:dyDescent="0.25">
      <c r="A8873" t="s">
        <v>6619</v>
      </c>
      <c r="B8873" s="12">
        <v>42358</v>
      </c>
      <c r="C8873" t="s">
        <v>13935</v>
      </c>
      <c r="D8873" s="11">
        <v>46197.530428240701</v>
      </c>
      <c r="E8873" t="s">
        <v>13936</v>
      </c>
      <c r="F8873" t="s">
        <v>6617</v>
      </c>
      <c r="G8873" t="s">
        <v>8627</v>
      </c>
      <c r="H8873" t="s">
        <v>6354</v>
      </c>
      <c r="I8873" t="s">
        <v>55</v>
      </c>
      <c r="J8873" t="s">
        <v>176</v>
      </c>
      <c r="K8873" t="s">
        <v>13937</v>
      </c>
      <c r="L8873" t="s">
        <v>13898</v>
      </c>
      <c r="M8873" t="s">
        <v>13938</v>
      </c>
      <c r="N8873" t="s">
        <v>6761</v>
      </c>
      <c r="O8873" t="s">
        <v>6862</v>
      </c>
      <c r="P8873">
        <v>4199900</v>
      </c>
      <c r="Q8873" t="s">
        <v>6636</v>
      </c>
      <c r="R8873" t="s">
        <v>6636</v>
      </c>
      <c r="S8873" s="12"/>
      <c r="T8873" s="13"/>
      <c r="U8873" t="s">
        <v>7560</v>
      </c>
    </row>
    <row r="8874" spans="1:21" x14ac:dyDescent="0.25">
      <c r="A8874" t="s">
        <v>6619</v>
      </c>
      <c r="B8874" s="12">
        <v>42358</v>
      </c>
      <c r="C8874" t="s">
        <v>13935</v>
      </c>
      <c r="D8874" s="11">
        <v>46197.530428240701</v>
      </c>
      <c r="E8874" t="s">
        <v>13936</v>
      </c>
      <c r="F8874" t="s">
        <v>6617</v>
      </c>
      <c r="G8874" t="s">
        <v>7567</v>
      </c>
      <c r="H8874" t="s">
        <v>6354</v>
      </c>
      <c r="I8874" t="s">
        <v>55</v>
      </c>
      <c r="J8874" t="s">
        <v>176</v>
      </c>
      <c r="K8874" t="s">
        <v>13937</v>
      </c>
      <c r="L8874" t="s">
        <v>13898</v>
      </c>
      <c r="M8874" t="s">
        <v>13938</v>
      </c>
      <c r="N8874" t="s">
        <v>6761</v>
      </c>
      <c r="O8874" t="s">
        <v>6862</v>
      </c>
      <c r="P8874">
        <v>4199900</v>
      </c>
      <c r="Q8874" t="s">
        <v>6636</v>
      </c>
      <c r="R8874" t="s">
        <v>6636</v>
      </c>
      <c r="S8874" s="12"/>
      <c r="T8874" s="13"/>
      <c r="U8874" t="s">
        <v>7560</v>
      </c>
    </row>
    <row r="8875" spans="1:21" x14ac:dyDescent="0.25">
      <c r="A8875" t="s">
        <v>6619</v>
      </c>
      <c r="B8875" s="12">
        <v>42358</v>
      </c>
      <c r="C8875" t="s">
        <v>13935</v>
      </c>
      <c r="D8875" s="11">
        <v>46197.530428240701</v>
      </c>
      <c r="E8875" t="s">
        <v>13936</v>
      </c>
      <c r="F8875" t="s">
        <v>6617</v>
      </c>
      <c r="G8875" t="s">
        <v>13900</v>
      </c>
      <c r="H8875" t="s">
        <v>6354</v>
      </c>
      <c r="I8875" t="s">
        <v>55</v>
      </c>
      <c r="J8875" t="s">
        <v>176</v>
      </c>
      <c r="K8875" t="s">
        <v>13937</v>
      </c>
      <c r="L8875" t="s">
        <v>13898</v>
      </c>
      <c r="M8875" t="s">
        <v>13938</v>
      </c>
      <c r="N8875" t="s">
        <v>6761</v>
      </c>
      <c r="O8875" t="s">
        <v>6862</v>
      </c>
      <c r="P8875">
        <v>4199900</v>
      </c>
      <c r="Q8875" t="s">
        <v>6636</v>
      </c>
      <c r="R8875" t="s">
        <v>6636</v>
      </c>
      <c r="S8875" s="12"/>
      <c r="T8875" s="13"/>
      <c r="U8875" t="s">
        <v>7560</v>
      </c>
    </row>
    <row r="8876" spans="1:21" x14ac:dyDescent="0.25">
      <c r="A8876" t="s">
        <v>6619</v>
      </c>
      <c r="B8876" s="12">
        <v>42358</v>
      </c>
      <c r="C8876" t="s">
        <v>13935</v>
      </c>
      <c r="D8876" s="11">
        <v>46197.530428240701</v>
      </c>
      <c r="E8876" t="s">
        <v>13936</v>
      </c>
      <c r="F8876" t="s">
        <v>6617</v>
      </c>
      <c r="G8876" t="s">
        <v>8633</v>
      </c>
      <c r="H8876" t="s">
        <v>6354</v>
      </c>
      <c r="I8876" t="s">
        <v>55</v>
      </c>
      <c r="J8876" t="s">
        <v>176</v>
      </c>
      <c r="K8876" t="s">
        <v>13937</v>
      </c>
      <c r="L8876" t="s">
        <v>13898</v>
      </c>
      <c r="M8876" t="s">
        <v>13938</v>
      </c>
      <c r="N8876" t="s">
        <v>6761</v>
      </c>
      <c r="O8876" t="s">
        <v>6862</v>
      </c>
      <c r="P8876">
        <v>4199900</v>
      </c>
      <c r="Q8876" t="s">
        <v>6636</v>
      </c>
      <c r="R8876" t="s">
        <v>6636</v>
      </c>
      <c r="S8876" s="12"/>
      <c r="T8876" s="13"/>
      <c r="U8876" t="s">
        <v>7560</v>
      </c>
    </row>
    <row r="8877" spans="1:21" x14ac:dyDescent="0.25">
      <c r="A8877" t="s">
        <v>6619</v>
      </c>
      <c r="B8877" s="12">
        <v>42358</v>
      </c>
      <c r="C8877" t="s">
        <v>13935</v>
      </c>
      <c r="D8877" s="11">
        <v>46197.530428240701</v>
      </c>
      <c r="E8877" t="s">
        <v>13936</v>
      </c>
      <c r="F8877" t="s">
        <v>6617</v>
      </c>
      <c r="G8877" t="s">
        <v>13901</v>
      </c>
      <c r="H8877" t="s">
        <v>6354</v>
      </c>
      <c r="I8877" t="s">
        <v>55</v>
      </c>
      <c r="J8877" t="s">
        <v>176</v>
      </c>
      <c r="K8877" t="s">
        <v>13937</v>
      </c>
      <c r="L8877" t="s">
        <v>13898</v>
      </c>
      <c r="M8877" t="s">
        <v>13938</v>
      </c>
      <c r="N8877" t="s">
        <v>6761</v>
      </c>
      <c r="O8877" t="s">
        <v>6862</v>
      </c>
      <c r="P8877">
        <v>4199900</v>
      </c>
      <c r="Q8877" t="s">
        <v>6636</v>
      </c>
      <c r="R8877" t="s">
        <v>6636</v>
      </c>
      <c r="S8877" s="12"/>
      <c r="T8877" s="13"/>
      <c r="U8877" t="s">
        <v>7560</v>
      </c>
    </row>
    <row r="8878" spans="1:21" x14ac:dyDescent="0.25">
      <c r="A8878" t="s">
        <v>6619</v>
      </c>
      <c r="B8878" s="12">
        <v>42358</v>
      </c>
      <c r="C8878" t="s">
        <v>13935</v>
      </c>
      <c r="D8878" s="11">
        <v>46197.530428240701</v>
      </c>
      <c r="E8878" t="s">
        <v>13936</v>
      </c>
      <c r="F8878" t="s">
        <v>6617</v>
      </c>
      <c r="G8878" t="s">
        <v>11371</v>
      </c>
      <c r="H8878" t="s">
        <v>6354</v>
      </c>
      <c r="I8878" t="s">
        <v>55</v>
      </c>
      <c r="J8878" t="s">
        <v>176</v>
      </c>
      <c r="K8878" t="s">
        <v>13937</v>
      </c>
      <c r="L8878" t="s">
        <v>13898</v>
      </c>
      <c r="M8878" t="s">
        <v>13938</v>
      </c>
      <c r="N8878" t="s">
        <v>6761</v>
      </c>
      <c r="O8878" t="s">
        <v>6862</v>
      </c>
      <c r="P8878">
        <v>4199900</v>
      </c>
      <c r="Q8878" t="s">
        <v>6636</v>
      </c>
      <c r="R8878" t="s">
        <v>6636</v>
      </c>
      <c r="S8878" s="12"/>
      <c r="T8878" s="13"/>
      <c r="U8878" t="s">
        <v>7560</v>
      </c>
    </row>
    <row r="8879" spans="1:21" x14ac:dyDescent="0.25">
      <c r="A8879" t="s">
        <v>6637</v>
      </c>
      <c r="B8879" s="12">
        <v>42786</v>
      </c>
      <c r="C8879" t="s">
        <v>13943</v>
      </c>
      <c r="D8879" s="11">
        <v>46197.615057870396</v>
      </c>
      <c r="E8879" t="s">
        <v>13944</v>
      </c>
      <c r="F8879" t="s">
        <v>6617</v>
      </c>
      <c r="G8879" t="s">
        <v>8627</v>
      </c>
      <c r="H8879" t="s">
        <v>6354</v>
      </c>
      <c r="I8879" t="s">
        <v>55</v>
      </c>
      <c r="J8879" t="s">
        <v>643</v>
      </c>
      <c r="K8879" t="s">
        <v>13916</v>
      </c>
      <c r="L8879" t="s">
        <v>13863</v>
      </c>
      <c r="M8879" t="s">
        <v>13917</v>
      </c>
      <c r="N8879" t="s">
        <v>8601</v>
      </c>
      <c r="O8879" t="s">
        <v>8602</v>
      </c>
      <c r="P8879">
        <v>2190000</v>
      </c>
      <c r="Q8879" t="s">
        <v>6636</v>
      </c>
      <c r="R8879" t="s">
        <v>6636</v>
      </c>
      <c r="S8879" s="12"/>
      <c r="T8879" s="13"/>
      <c r="U8879" t="s">
        <v>7560</v>
      </c>
    </row>
    <row r="8880" spans="1:21" x14ac:dyDescent="0.25">
      <c r="A8880" t="s">
        <v>6637</v>
      </c>
      <c r="B8880" s="12">
        <v>42786</v>
      </c>
      <c r="C8880" t="s">
        <v>13943</v>
      </c>
      <c r="D8880" s="11">
        <v>46197.615057870396</v>
      </c>
      <c r="E8880" t="s">
        <v>13944</v>
      </c>
      <c r="F8880" t="s">
        <v>6617</v>
      </c>
      <c r="G8880" t="s">
        <v>13865</v>
      </c>
      <c r="H8880" t="s">
        <v>6354</v>
      </c>
      <c r="I8880" t="s">
        <v>55</v>
      </c>
      <c r="J8880" t="s">
        <v>643</v>
      </c>
      <c r="K8880" t="s">
        <v>13916</v>
      </c>
      <c r="L8880" t="s">
        <v>13863</v>
      </c>
      <c r="M8880" t="s">
        <v>13917</v>
      </c>
      <c r="N8880" t="s">
        <v>8601</v>
      </c>
      <c r="O8880" t="s">
        <v>8602</v>
      </c>
      <c r="P8880">
        <v>2190000</v>
      </c>
      <c r="Q8880" t="s">
        <v>6636</v>
      </c>
      <c r="R8880" t="s">
        <v>6636</v>
      </c>
      <c r="S8880" s="12"/>
      <c r="T8880" s="13"/>
      <c r="U8880" t="s">
        <v>7560</v>
      </c>
    </row>
    <row r="8881" spans="1:21" x14ac:dyDescent="0.25">
      <c r="A8881" t="s">
        <v>6637</v>
      </c>
      <c r="B8881" s="12">
        <v>42786</v>
      </c>
      <c r="C8881" t="s">
        <v>13943</v>
      </c>
      <c r="D8881" s="11">
        <v>46197.615057870396</v>
      </c>
      <c r="E8881" t="s">
        <v>13944</v>
      </c>
      <c r="F8881" t="s">
        <v>6617</v>
      </c>
      <c r="G8881" t="s">
        <v>13866</v>
      </c>
      <c r="H8881" t="s">
        <v>6354</v>
      </c>
      <c r="I8881" t="s">
        <v>55</v>
      </c>
      <c r="J8881" t="s">
        <v>643</v>
      </c>
      <c r="K8881" t="s">
        <v>13916</v>
      </c>
      <c r="L8881" t="s">
        <v>13863</v>
      </c>
      <c r="M8881" t="s">
        <v>13917</v>
      </c>
      <c r="N8881" t="s">
        <v>8601</v>
      </c>
      <c r="O8881" t="s">
        <v>8602</v>
      </c>
      <c r="P8881">
        <v>2190000</v>
      </c>
      <c r="Q8881" t="s">
        <v>6636</v>
      </c>
      <c r="R8881" t="s">
        <v>6636</v>
      </c>
      <c r="S8881" s="12"/>
      <c r="T8881" s="13"/>
      <c r="U8881" t="s">
        <v>7560</v>
      </c>
    </row>
    <row r="8882" spans="1:21" x14ac:dyDescent="0.25">
      <c r="A8882" t="s">
        <v>6637</v>
      </c>
      <c r="B8882" s="12">
        <v>42786</v>
      </c>
      <c r="C8882" t="s">
        <v>13943</v>
      </c>
      <c r="D8882" s="11">
        <v>46197.615057870396</v>
      </c>
      <c r="E8882" t="s">
        <v>13944</v>
      </c>
      <c r="F8882" t="s">
        <v>6617</v>
      </c>
      <c r="G8882" t="s">
        <v>13867</v>
      </c>
      <c r="H8882" t="s">
        <v>6354</v>
      </c>
      <c r="I8882" t="s">
        <v>55</v>
      </c>
      <c r="J8882" t="s">
        <v>643</v>
      </c>
      <c r="K8882" t="s">
        <v>13916</v>
      </c>
      <c r="L8882" t="s">
        <v>13863</v>
      </c>
      <c r="M8882" t="s">
        <v>13917</v>
      </c>
      <c r="N8882" t="s">
        <v>8601</v>
      </c>
      <c r="O8882" t="s">
        <v>8602</v>
      </c>
      <c r="P8882">
        <v>2190000</v>
      </c>
      <c r="Q8882" t="s">
        <v>6636</v>
      </c>
      <c r="R8882" t="s">
        <v>6636</v>
      </c>
      <c r="S8882" s="12"/>
      <c r="T8882" s="13"/>
      <c r="U8882" t="s">
        <v>7560</v>
      </c>
    </row>
    <row r="8883" spans="1:21" x14ac:dyDescent="0.25">
      <c r="A8883" t="s">
        <v>6637</v>
      </c>
      <c r="B8883" s="12">
        <v>42786</v>
      </c>
      <c r="C8883" t="s">
        <v>13943</v>
      </c>
      <c r="D8883" s="11">
        <v>46197.615057870396</v>
      </c>
      <c r="E8883" t="s">
        <v>13944</v>
      </c>
      <c r="F8883" t="s">
        <v>6617</v>
      </c>
      <c r="G8883" t="s">
        <v>13868</v>
      </c>
      <c r="H8883" t="s">
        <v>6354</v>
      </c>
      <c r="I8883" t="s">
        <v>55</v>
      </c>
      <c r="J8883" t="s">
        <v>643</v>
      </c>
      <c r="K8883" t="s">
        <v>13916</v>
      </c>
      <c r="L8883" t="s">
        <v>13863</v>
      </c>
      <c r="M8883" t="s">
        <v>13917</v>
      </c>
      <c r="N8883" t="s">
        <v>8601</v>
      </c>
      <c r="O8883" t="s">
        <v>8602</v>
      </c>
      <c r="P8883">
        <v>2190000</v>
      </c>
      <c r="Q8883" t="s">
        <v>6636</v>
      </c>
      <c r="R8883" t="s">
        <v>6636</v>
      </c>
      <c r="S8883" s="12"/>
      <c r="T8883" s="13"/>
      <c r="U8883" t="s">
        <v>7560</v>
      </c>
    </row>
    <row r="8884" spans="1:21" x14ac:dyDescent="0.25">
      <c r="A8884" t="s">
        <v>6619</v>
      </c>
      <c r="B8884" s="12">
        <v>42379</v>
      </c>
      <c r="C8884" t="s">
        <v>13939</v>
      </c>
      <c r="D8884" s="11">
        <v>46197.6961226852</v>
      </c>
      <c r="E8884" t="s">
        <v>13940</v>
      </c>
      <c r="F8884" t="s">
        <v>6617</v>
      </c>
      <c r="G8884" t="s">
        <v>8627</v>
      </c>
      <c r="H8884" t="s">
        <v>6354</v>
      </c>
      <c r="I8884" t="s">
        <v>55</v>
      </c>
      <c r="J8884" t="s">
        <v>164</v>
      </c>
      <c r="K8884" t="s">
        <v>13941</v>
      </c>
      <c r="L8884" t="s">
        <v>13898</v>
      </c>
      <c r="M8884" t="s">
        <v>13942</v>
      </c>
      <c r="N8884" t="s">
        <v>6761</v>
      </c>
      <c r="O8884" t="s">
        <v>6771</v>
      </c>
      <c r="P8884">
        <v>3299900</v>
      </c>
      <c r="Q8884" t="s">
        <v>6636</v>
      </c>
      <c r="R8884" t="s">
        <v>6636</v>
      </c>
      <c r="S8884" s="12"/>
      <c r="T8884" s="13"/>
      <c r="U8884" t="s">
        <v>9174</v>
      </c>
    </row>
    <row r="8885" spans="1:21" x14ac:dyDescent="0.25">
      <c r="A8885" t="s">
        <v>6619</v>
      </c>
      <c r="B8885" s="12">
        <v>42379</v>
      </c>
      <c r="C8885" t="s">
        <v>13939</v>
      </c>
      <c r="D8885" s="11">
        <v>46197.6961226852</v>
      </c>
      <c r="E8885" t="s">
        <v>13940</v>
      </c>
      <c r="F8885" t="s">
        <v>6617</v>
      </c>
      <c r="G8885" t="s">
        <v>7567</v>
      </c>
      <c r="H8885" t="s">
        <v>6354</v>
      </c>
      <c r="I8885" t="s">
        <v>55</v>
      </c>
      <c r="J8885" t="s">
        <v>164</v>
      </c>
      <c r="K8885" t="s">
        <v>13941</v>
      </c>
      <c r="L8885" t="s">
        <v>13898</v>
      </c>
      <c r="M8885" t="s">
        <v>13942</v>
      </c>
      <c r="N8885" t="s">
        <v>6761</v>
      </c>
      <c r="O8885" t="s">
        <v>6771</v>
      </c>
      <c r="P8885">
        <v>3299900</v>
      </c>
      <c r="Q8885" t="s">
        <v>6636</v>
      </c>
      <c r="R8885" t="s">
        <v>6636</v>
      </c>
      <c r="S8885" s="12"/>
      <c r="T8885" s="13"/>
      <c r="U8885" t="s">
        <v>9174</v>
      </c>
    </row>
    <row r="8886" spans="1:21" x14ac:dyDescent="0.25">
      <c r="A8886" t="s">
        <v>6619</v>
      </c>
      <c r="B8886" s="12">
        <v>42379</v>
      </c>
      <c r="C8886" t="s">
        <v>13939</v>
      </c>
      <c r="D8886" s="11">
        <v>46197.6961226852</v>
      </c>
      <c r="E8886" t="s">
        <v>13940</v>
      </c>
      <c r="F8886" t="s">
        <v>6617</v>
      </c>
      <c r="G8886" t="s">
        <v>13900</v>
      </c>
      <c r="H8886" t="s">
        <v>6354</v>
      </c>
      <c r="I8886" t="s">
        <v>55</v>
      </c>
      <c r="J8886" t="s">
        <v>164</v>
      </c>
      <c r="K8886" t="s">
        <v>13941</v>
      </c>
      <c r="L8886" t="s">
        <v>13898</v>
      </c>
      <c r="M8886" t="s">
        <v>13942</v>
      </c>
      <c r="N8886" t="s">
        <v>6761</v>
      </c>
      <c r="O8886" t="s">
        <v>6771</v>
      </c>
      <c r="P8886">
        <v>3299900</v>
      </c>
      <c r="Q8886" t="s">
        <v>6636</v>
      </c>
      <c r="R8886" t="s">
        <v>6636</v>
      </c>
      <c r="S8886" s="12"/>
      <c r="T8886" s="13"/>
      <c r="U8886" t="s">
        <v>9174</v>
      </c>
    </row>
    <row r="8887" spans="1:21" x14ac:dyDescent="0.25">
      <c r="A8887" t="s">
        <v>6619</v>
      </c>
      <c r="B8887" s="12">
        <v>42379</v>
      </c>
      <c r="C8887" t="s">
        <v>13939</v>
      </c>
      <c r="D8887" s="11">
        <v>46197.6961226852</v>
      </c>
      <c r="E8887" t="s">
        <v>13940</v>
      </c>
      <c r="F8887" t="s">
        <v>6617</v>
      </c>
      <c r="G8887" t="s">
        <v>8633</v>
      </c>
      <c r="H8887" t="s">
        <v>6354</v>
      </c>
      <c r="I8887" t="s">
        <v>55</v>
      </c>
      <c r="J8887" t="s">
        <v>164</v>
      </c>
      <c r="K8887" t="s">
        <v>13941</v>
      </c>
      <c r="L8887" t="s">
        <v>13898</v>
      </c>
      <c r="M8887" t="s">
        <v>13942</v>
      </c>
      <c r="N8887" t="s">
        <v>6761</v>
      </c>
      <c r="O8887" t="s">
        <v>6771</v>
      </c>
      <c r="P8887">
        <v>3299900</v>
      </c>
      <c r="Q8887" t="s">
        <v>6636</v>
      </c>
      <c r="R8887" t="s">
        <v>6636</v>
      </c>
      <c r="S8887" s="12"/>
      <c r="T8887" s="13"/>
      <c r="U8887" t="s">
        <v>9174</v>
      </c>
    </row>
    <row r="8888" spans="1:21" x14ac:dyDescent="0.25">
      <c r="A8888" t="s">
        <v>6619</v>
      </c>
      <c r="B8888" s="12">
        <v>42379</v>
      </c>
      <c r="C8888" t="s">
        <v>13939</v>
      </c>
      <c r="D8888" s="11">
        <v>46197.6961226852</v>
      </c>
      <c r="E8888" t="s">
        <v>13940</v>
      </c>
      <c r="F8888" t="s">
        <v>6617</v>
      </c>
      <c r="G8888" t="s">
        <v>13901</v>
      </c>
      <c r="H8888" t="s">
        <v>6354</v>
      </c>
      <c r="I8888" t="s">
        <v>55</v>
      </c>
      <c r="J8888" t="s">
        <v>164</v>
      </c>
      <c r="K8888" t="s">
        <v>13941</v>
      </c>
      <c r="L8888" t="s">
        <v>13898</v>
      </c>
      <c r="M8888" t="s">
        <v>13942</v>
      </c>
      <c r="N8888" t="s">
        <v>6761</v>
      </c>
      <c r="O8888" t="s">
        <v>6771</v>
      </c>
      <c r="P8888">
        <v>3299900</v>
      </c>
      <c r="Q8888" t="s">
        <v>6636</v>
      </c>
      <c r="R8888" t="s">
        <v>6636</v>
      </c>
      <c r="S8888" s="12"/>
      <c r="T8888" s="13"/>
      <c r="U8888" t="s">
        <v>9174</v>
      </c>
    </row>
    <row r="8889" spans="1:21" x14ac:dyDescent="0.25">
      <c r="A8889" t="s">
        <v>6619</v>
      </c>
      <c r="B8889" s="12">
        <v>42379</v>
      </c>
      <c r="C8889" t="s">
        <v>13939</v>
      </c>
      <c r="D8889" s="11">
        <v>46197.6961226852</v>
      </c>
      <c r="E8889" t="s">
        <v>13940</v>
      </c>
      <c r="F8889" t="s">
        <v>6617</v>
      </c>
      <c r="G8889" t="s">
        <v>11371</v>
      </c>
      <c r="H8889" t="s">
        <v>6354</v>
      </c>
      <c r="I8889" t="s">
        <v>55</v>
      </c>
      <c r="J8889" t="s">
        <v>164</v>
      </c>
      <c r="K8889" t="s">
        <v>13941</v>
      </c>
      <c r="L8889" t="s">
        <v>13898</v>
      </c>
      <c r="M8889" t="s">
        <v>13942</v>
      </c>
      <c r="N8889" t="s">
        <v>6761</v>
      </c>
      <c r="O8889" t="s">
        <v>6771</v>
      </c>
      <c r="P8889">
        <v>3299900</v>
      </c>
      <c r="Q8889" t="s">
        <v>6636</v>
      </c>
      <c r="R8889" t="s">
        <v>6636</v>
      </c>
      <c r="S8889" s="12"/>
      <c r="T8889" s="13"/>
      <c r="U8889" t="s">
        <v>9174</v>
      </c>
    </row>
    <row r="8890" spans="1:21" x14ac:dyDescent="0.25">
      <c r="A8890" t="s">
        <v>6637</v>
      </c>
      <c r="B8890" s="12">
        <v>42981</v>
      </c>
      <c r="C8890" t="s">
        <v>13945</v>
      </c>
      <c r="D8890" s="11">
        <v>46198.459247685198</v>
      </c>
      <c r="E8890" t="s">
        <v>13946</v>
      </c>
      <c r="F8890" t="s">
        <v>6617</v>
      </c>
      <c r="G8890" t="s">
        <v>8627</v>
      </c>
      <c r="H8890" t="s">
        <v>6354</v>
      </c>
      <c r="I8890" t="s">
        <v>55</v>
      </c>
      <c r="J8890" t="s">
        <v>737</v>
      </c>
      <c r="K8890" t="s">
        <v>13947</v>
      </c>
      <c r="L8890" t="s">
        <v>13849</v>
      </c>
      <c r="M8890" t="s">
        <v>13948</v>
      </c>
      <c r="N8890" t="s">
        <v>6787</v>
      </c>
      <c r="O8890" t="s">
        <v>6798</v>
      </c>
      <c r="P8890">
        <v>2276010</v>
      </c>
      <c r="Q8890" t="s">
        <v>6636</v>
      </c>
      <c r="R8890" t="s">
        <v>6636</v>
      </c>
      <c r="S8890" s="12"/>
      <c r="T8890" s="13"/>
      <c r="U8890" t="s">
        <v>6636</v>
      </c>
    </row>
    <row r="8891" spans="1:21" x14ac:dyDescent="0.25">
      <c r="A8891" t="s">
        <v>6637</v>
      </c>
      <c r="B8891" s="12">
        <v>42981</v>
      </c>
      <c r="C8891" t="s">
        <v>13945</v>
      </c>
      <c r="D8891" s="11">
        <v>46198.459247685198</v>
      </c>
      <c r="E8891" t="s">
        <v>13946</v>
      </c>
      <c r="F8891" t="s">
        <v>6617</v>
      </c>
      <c r="G8891" t="s">
        <v>9115</v>
      </c>
      <c r="H8891" t="s">
        <v>6354</v>
      </c>
      <c r="I8891" t="s">
        <v>55</v>
      </c>
      <c r="J8891" t="s">
        <v>737</v>
      </c>
      <c r="K8891" t="s">
        <v>13947</v>
      </c>
      <c r="L8891" t="s">
        <v>13849</v>
      </c>
      <c r="M8891" t="s">
        <v>13948</v>
      </c>
      <c r="N8891" t="s">
        <v>6787</v>
      </c>
      <c r="O8891" t="s">
        <v>6798</v>
      </c>
      <c r="P8891">
        <v>2276010</v>
      </c>
      <c r="Q8891" t="s">
        <v>6636</v>
      </c>
      <c r="R8891" t="s">
        <v>6636</v>
      </c>
      <c r="S8891" s="12"/>
      <c r="T8891" s="13"/>
      <c r="U8891" t="s">
        <v>6636</v>
      </c>
    </row>
    <row r="8892" spans="1:21" x14ac:dyDescent="0.25">
      <c r="A8892" t="s">
        <v>6637</v>
      </c>
      <c r="B8892" s="12">
        <v>85962</v>
      </c>
      <c r="C8892" t="s">
        <v>13945</v>
      </c>
      <c r="D8892" s="11">
        <v>46198.459247685198</v>
      </c>
      <c r="E8892" t="s">
        <v>13946</v>
      </c>
      <c r="F8892" t="s">
        <v>6617</v>
      </c>
      <c r="G8892" t="s">
        <v>7567</v>
      </c>
      <c r="H8892" t="s">
        <v>6354</v>
      </c>
      <c r="I8892" t="s">
        <v>55</v>
      </c>
      <c r="J8892" t="s">
        <v>737</v>
      </c>
      <c r="K8892" t="s">
        <v>13947</v>
      </c>
      <c r="L8892" t="s">
        <v>13849</v>
      </c>
      <c r="M8892" t="s">
        <v>13948</v>
      </c>
      <c r="N8892" t="s">
        <v>6787</v>
      </c>
      <c r="O8892" t="s">
        <v>6798</v>
      </c>
      <c r="P8892">
        <v>4552020</v>
      </c>
      <c r="Q8892" t="s">
        <v>6636</v>
      </c>
      <c r="R8892" t="s">
        <v>6636</v>
      </c>
      <c r="S8892" s="12"/>
      <c r="T8892" s="13"/>
      <c r="U8892" t="s">
        <v>6636</v>
      </c>
    </row>
    <row r="8893" spans="1:21" x14ac:dyDescent="0.25">
      <c r="A8893" t="s">
        <v>6637</v>
      </c>
      <c r="B8893" s="12">
        <v>42981</v>
      </c>
      <c r="C8893" t="s">
        <v>13945</v>
      </c>
      <c r="D8893" s="11">
        <v>46198.459247685198</v>
      </c>
      <c r="E8893" t="s">
        <v>13946</v>
      </c>
      <c r="F8893" t="s">
        <v>6617</v>
      </c>
      <c r="G8893" t="s">
        <v>8633</v>
      </c>
      <c r="H8893" t="s">
        <v>6354</v>
      </c>
      <c r="I8893" t="s">
        <v>55</v>
      </c>
      <c r="J8893" t="s">
        <v>737</v>
      </c>
      <c r="K8893" t="s">
        <v>13947</v>
      </c>
      <c r="L8893" t="s">
        <v>13849</v>
      </c>
      <c r="M8893" t="s">
        <v>13948</v>
      </c>
      <c r="N8893" t="s">
        <v>6787</v>
      </c>
      <c r="O8893" t="s">
        <v>6798</v>
      </c>
      <c r="P8893">
        <v>2276010</v>
      </c>
      <c r="Q8893" t="s">
        <v>6636</v>
      </c>
      <c r="R8893" t="s">
        <v>6636</v>
      </c>
      <c r="S8893" s="12"/>
      <c r="T8893" s="13"/>
      <c r="U8893" t="s">
        <v>6636</v>
      </c>
    </row>
    <row r="8894" spans="1:21" x14ac:dyDescent="0.25">
      <c r="A8894" t="s">
        <v>6637</v>
      </c>
      <c r="B8894" s="12">
        <v>42489</v>
      </c>
      <c r="C8894" t="s">
        <v>13949</v>
      </c>
      <c r="D8894" s="11">
        <v>46198.894560185203</v>
      </c>
      <c r="E8894" t="s">
        <v>13950</v>
      </c>
      <c r="F8894" t="s">
        <v>6617</v>
      </c>
      <c r="G8894" t="s">
        <v>13908</v>
      </c>
      <c r="H8894" t="s">
        <v>6354</v>
      </c>
      <c r="I8894" t="s">
        <v>6636</v>
      </c>
      <c r="J8894" t="s">
        <v>6636</v>
      </c>
      <c r="K8894" t="s">
        <v>13951</v>
      </c>
      <c r="L8894" t="s">
        <v>13952</v>
      </c>
      <c r="M8894" t="s">
        <v>13953</v>
      </c>
      <c r="N8894" t="s">
        <v>7469</v>
      </c>
      <c r="O8894" t="s">
        <v>9605</v>
      </c>
      <c r="P8894">
        <v>2210000</v>
      </c>
      <c r="Q8894" t="s">
        <v>6636</v>
      </c>
      <c r="R8894" t="s">
        <v>6636</v>
      </c>
      <c r="S8894" s="12"/>
      <c r="T8894" s="13"/>
      <c r="U8894" t="s">
        <v>7560</v>
      </c>
    </row>
    <row r="8895" spans="1:21" x14ac:dyDescent="0.25">
      <c r="A8895" t="s">
        <v>6637</v>
      </c>
      <c r="B8895" s="12">
        <v>42489</v>
      </c>
      <c r="C8895" t="s">
        <v>13949</v>
      </c>
      <c r="D8895" s="11">
        <v>46198.894560185203</v>
      </c>
      <c r="E8895" t="s">
        <v>13950</v>
      </c>
      <c r="F8895" t="s">
        <v>6617</v>
      </c>
      <c r="G8895" t="s">
        <v>8627</v>
      </c>
      <c r="H8895" t="s">
        <v>6354</v>
      </c>
      <c r="I8895" t="s">
        <v>6636</v>
      </c>
      <c r="J8895" t="s">
        <v>6636</v>
      </c>
      <c r="K8895" t="s">
        <v>13951</v>
      </c>
      <c r="L8895" t="s">
        <v>13952</v>
      </c>
      <c r="M8895" t="s">
        <v>13953</v>
      </c>
      <c r="N8895" t="s">
        <v>7469</v>
      </c>
      <c r="O8895" t="s">
        <v>9605</v>
      </c>
      <c r="P8895">
        <v>2210000</v>
      </c>
      <c r="Q8895" t="s">
        <v>6636</v>
      </c>
      <c r="R8895" t="s">
        <v>6636</v>
      </c>
      <c r="S8895" s="12"/>
      <c r="T8895" s="13"/>
      <c r="U8895" t="s">
        <v>7560</v>
      </c>
    </row>
    <row r="8896" spans="1:21" x14ac:dyDescent="0.25">
      <c r="A8896" t="s">
        <v>6637</v>
      </c>
      <c r="B8896" s="12">
        <v>84978</v>
      </c>
      <c r="C8896" t="s">
        <v>13949</v>
      </c>
      <c r="D8896" s="11">
        <v>46198.894560185203</v>
      </c>
      <c r="E8896" t="s">
        <v>13950</v>
      </c>
      <c r="F8896" t="s">
        <v>6617</v>
      </c>
      <c r="G8896" t="s">
        <v>13900</v>
      </c>
      <c r="H8896" t="s">
        <v>6354</v>
      </c>
      <c r="I8896" t="s">
        <v>6636</v>
      </c>
      <c r="J8896" t="s">
        <v>6636</v>
      </c>
      <c r="K8896" t="s">
        <v>13951</v>
      </c>
      <c r="L8896" t="s">
        <v>13952</v>
      </c>
      <c r="M8896" t="s">
        <v>13953</v>
      </c>
      <c r="N8896" t="s">
        <v>7469</v>
      </c>
      <c r="O8896" t="s">
        <v>9605</v>
      </c>
      <c r="P8896">
        <v>4420000</v>
      </c>
      <c r="Q8896" t="s">
        <v>6636</v>
      </c>
      <c r="R8896" t="s">
        <v>6636</v>
      </c>
      <c r="S8896" s="12"/>
      <c r="T8896" s="13"/>
      <c r="U8896" t="s">
        <v>7560</v>
      </c>
    </row>
    <row r="8897" spans="1:21" x14ac:dyDescent="0.25">
      <c r="A8897" t="s">
        <v>6637</v>
      </c>
      <c r="B8897" s="12">
        <v>42489</v>
      </c>
      <c r="C8897" t="s">
        <v>13949</v>
      </c>
      <c r="D8897" s="11">
        <v>46198.894560185203</v>
      </c>
      <c r="E8897" t="s">
        <v>13950</v>
      </c>
      <c r="F8897" t="s">
        <v>6617</v>
      </c>
      <c r="G8897" t="s">
        <v>13858</v>
      </c>
      <c r="H8897" t="s">
        <v>6354</v>
      </c>
      <c r="I8897" t="s">
        <v>6636</v>
      </c>
      <c r="J8897" t="s">
        <v>6636</v>
      </c>
      <c r="K8897" t="s">
        <v>13951</v>
      </c>
      <c r="L8897" t="s">
        <v>13952</v>
      </c>
      <c r="M8897" t="s">
        <v>13953</v>
      </c>
      <c r="N8897" t="s">
        <v>7469</v>
      </c>
      <c r="O8897" t="s">
        <v>9605</v>
      </c>
      <c r="P8897">
        <v>2210000</v>
      </c>
      <c r="Q8897" t="s">
        <v>6636</v>
      </c>
      <c r="R8897" t="s">
        <v>6636</v>
      </c>
      <c r="S8897" s="12"/>
      <c r="T8897" s="13"/>
      <c r="U8897" t="s">
        <v>7560</v>
      </c>
    </row>
    <row r="8898" spans="1:21" x14ac:dyDescent="0.25">
      <c r="A8898" t="s">
        <v>6637</v>
      </c>
      <c r="B8898" s="12">
        <v>42489</v>
      </c>
      <c r="C8898" t="s">
        <v>13949</v>
      </c>
      <c r="D8898" s="11">
        <v>46198.894560185203</v>
      </c>
      <c r="E8898" t="s">
        <v>13950</v>
      </c>
      <c r="F8898" t="s">
        <v>6617</v>
      </c>
      <c r="G8898" t="s">
        <v>13859</v>
      </c>
      <c r="H8898" t="s">
        <v>6354</v>
      </c>
      <c r="I8898" t="s">
        <v>6636</v>
      </c>
      <c r="J8898" t="s">
        <v>6636</v>
      </c>
      <c r="K8898" t="s">
        <v>13951</v>
      </c>
      <c r="L8898" t="s">
        <v>13952</v>
      </c>
      <c r="M8898" t="s">
        <v>13953</v>
      </c>
      <c r="N8898" t="s">
        <v>7469</v>
      </c>
      <c r="O8898" t="s">
        <v>9605</v>
      </c>
      <c r="P8898">
        <v>2210000</v>
      </c>
      <c r="Q8898" t="s">
        <v>6636</v>
      </c>
      <c r="R8898" t="s">
        <v>6636</v>
      </c>
      <c r="S8898" s="12"/>
      <c r="T8898" s="13"/>
      <c r="U8898" t="s">
        <v>7560</v>
      </c>
    </row>
    <row r="8899" spans="1:21" x14ac:dyDescent="0.25">
      <c r="A8899" t="s">
        <v>6637</v>
      </c>
      <c r="B8899" s="12">
        <v>42489</v>
      </c>
      <c r="C8899" t="s">
        <v>13949</v>
      </c>
      <c r="D8899" s="11">
        <v>46198.894560185203</v>
      </c>
      <c r="E8899" t="s">
        <v>13950</v>
      </c>
      <c r="F8899" t="s">
        <v>6617</v>
      </c>
      <c r="G8899" t="s">
        <v>8633</v>
      </c>
      <c r="H8899" t="s">
        <v>6354</v>
      </c>
      <c r="I8899" t="s">
        <v>6636</v>
      </c>
      <c r="J8899" t="s">
        <v>6636</v>
      </c>
      <c r="K8899" t="s">
        <v>13951</v>
      </c>
      <c r="L8899" t="s">
        <v>13952</v>
      </c>
      <c r="M8899" t="s">
        <v>13953</v>
      </c>
      <c r="N8899" t="s">
        <v>7469</v>
      </c>
      <c r="O8899" t="s">
        <v>9605</v>
      </c>
      <c r="P8899">
        <v>2210000</v>
      </c>
      <c r="Q8899" t="s">
        <v>6636</v>
      </c>
      <c r="R8899" t="s">
        <v>6636</v>
      </c>
      <c r="S8899" s="12"/>
      <c r="T8899" s="13"/>
      <c r="U8899" t="s">
        <v>7560</v>
      </c>
    </row>
    <row r="8900" spans="1:21" x14ac:dyDescent="0.25">
      <c r="A8900" t="s">
        <v>6619</v>
      </c>
      <c r="B8900" s="12">
        <v>42452</v>
      </c>
      <c r="C8900" t="s">
        <v>8637</v>
      </c>
      <c r="D8900" s="11">
        <v>46199.425567129598</v>
      </c>
      <c r="E8900" t="s">
        <v>8638</v>
      </c>
      <c r="F8900" t="s">
        <v>6617</v>
      </c>
      <c r="G8900" t="s">
        <v>8627</v>
      </c>
      <c r="H8900" t="s">
        <v>6354</v>
      </c>
      <c r="I8900" t="s">
        <v>55</v>
      </c>
      <c r="J8900" t="s">
        <v>737</v>
      </c>
      <c r="K8900" t="s">
        <v>13922</v>
      </c>
      <c r="L8900" t="s">
        <v>13846</v>
      </c>
      <c r="M8900" t="s">
        <v>13923</v>
      </c>
      <c r="N8900" t="s">
        <v>7001</v>
      </c>
      <c r="O8900" t="s">
        <v>7007</v>
      </c>
      <c r="P8900">
        <v>1305000</v>
      </c>
      <c r="Q8900" t="s">
        <v>6867</v>
      </c>
      <c r="R8900" t="s">
        <v>7109</v>
      </c>
      <c r="S8900" s="12"/>
      <c r="T8900" s="13"/>
      <c r="U8900" t="s">
        <v>7560</v>
      </c>
    </row>
    <row r="8901" spans="1:21" x14ac:dyDescent="0.25">
      <c r="A8901" t="s">
        <v>6619</v>
      </c>
      <c r="B8901" s="12">
        <v>84904</v>
      </c>
      <c r="C8901" t="s">
        <v>8637</v>
      </c>
      <c r="D8901" s="11">
        <v>46199.425567129598</v>
      </c>
      <c r="E8901" t="s">
        <v>8638</v>
      </c>
      <c r="F8901" t="s">
        <v>6617</v>
      </c>
      <c r="G8901" t="s">
        <v>7567</v>
      </c>
      <c r="H8901" t="s">
        <v>6354</v>
      </c>
      <c r="I8901" t="s">
        <v>55</v>
      </c>
      <c r="J8901" t="s">
        <v>737</v>
      </c>
      <c r="K8901" t="s">
        <v>13922</v>
      </c>
      <c r="L8901" t="s">
        <v>13846</v>
      </c>
      <c r="M8901" t="s">
        <v>13923</v>
      </c>
      <c r="N8901" t="s">
        <v>7001</v>
      </c>
      <c r="O8901" t="s">
        <v>7007</v>
      </c>
      <c r="P8901">
        <v>2610000</v>
      </c>
      <c r="Q8901" t="s">
        <v>6867</v>
      </c>
      <c r="R8901" t="s">
        <v>7109</v>
      </c>
      <c r="S8901" s="12"/>
      <c r="T8901" s="13"/>
      <c r="U8901" t="s">
        <v>7560</v>
      </c>
    </row>
    <row r="8902" spans="1:21" x14ac:dyDescent="0.25">
      <c r="A8902" t="s">
        <v>6619</v>
      </c>
      <c r="B8902" s="12">
        <v>42452</v>
      </c>
      <c r="C8902" t="s">
        <v>8637</v>
      </c>
      <c r="D8902" s="11">
        <v>46199.425567129598</v>
      </c>
      <c r="E8902" t="s">
        <v>8638</v>
      </c>
      <c r="F8902" t="s">
        <v>6617</v>
      </c>
      <c r="G8902" t="s">
        <v>8630</v>
      </c>
      <c r="H8902" t="s">
        <v>6354</v>
      </c>
      <c r="I8902" t="s">
        <v>55</v>
      </c>
      <c r="J8902" t="s">
        <v>737</v>
      </c>
      <c r="K8902" t="s">
        <v>13922</v>
      </c>
      <c r="L8902" t="s">
        <v>13846</v>
      </c>
      <c r="M8902" t="s">
        <v>13923</v>
      </c>
      <c r="N8902" t="s">
        <v>7001</v>
      </c>
      <c r="O8902" t="s">
        <v>7007</v>
      </c>
      <c r="P8902">
        <v>1305000</v>
      </c>
      <c r="Q8902" t="s">
        <v>6867</v>
      </c>
      <c r="R8902" t="s">
        <v>7109</v>
      </c>
      <c r="S8902" s="12"/>
      <c r="T8902" s="13"/>
      <c r="U8902" t="s">
        <v>7560</v>
      </c>
    </row>
    <row r="8903" spans="1:21" x14ac:dyDescent="0.25">
      <c r="A8903" t="s">
        <v>6619</v>
      </c>
      <c r="B8903" s="12">
        <v>42452</v>
      </c>
      <c r="C8903" t="s">
        <v>8637</v>
      </c>
      <c r="D8903" s="11">
        <v>46199.425567129598</v>
      </c>
      <c r="E8903" t="s">
        <v>8638</v>
      </c>
      <c r="F8903" t="s">
        <v>6617</v>
      </c>
      <c r="G8903" t="s">
        <v>8633</v>
      </c>
      <c r="H8903" t="s">
        <v>6354</v>
      </c>
      <c r="I8903" t="s">
        <v>55</v>
      </c>
      <c r="J8903" t="s">
        <v>737</v>
      </c>
      <c r="K8903" t="s">
        <v>13922</v>
      </c>
      <c r="L8903" t="s">
        <v>13846</v>
      </c>
      <c r="M8903" t="s">
        <v>13923</v>
      </c>
      <c r="N8903" t="s">
        <v>7001</v>
      </c>
      <c r="O8903" t="s">
        <v>7007</v>
      </c>
      <c r="P8903">
        <v>1305000</v>
      </c>
      <c r="Q8903" t="s">
        <v>6867</v>
      </c>
      <c r="R8903" t="s">
        <v>7109</v>
      </c>
      <c r="S8903" s="12"/>
      <c r="T8903" s="13"/>
      <c r="U8903" t="s">
        <v>7560</v>
      </c>
    </row>
    <row r="8904" spans="1:21" x14ac:dyDescent="0.25">
      <c r="A8904" t="s">
        <v>6619</v>
      </c>
      <c r="B8904" s="12">
        <v>42489</v>
      </c>
      <c r="C8904" t="s">
        <v>13949</v>
      </c>
      <c r="D8904" s="11">
        <v>46199.719687500001</v>
      </c>
      <c r="E8904" t="s">
        <v>13950</v>
      </c>
      <c r="F8904" t="s">
        <v>6617</v>
      </c>
      <c r="G8904" t="s">
        <v>13908</v>
      </c>
      <c r="H8904" t="s">
        <v>6354</v>
      </c>
      <c r="I8904" t="s">
        <v>6636</v>
      </c>
      <c r="J8904" t="s">
        <v>6636</v>
      </c>
      <c r="K8904" t="s">
        <v>13951</v>
      </c>
      <c r="L8904" t="s">
        <v>13952</v>
      </c>
      <c r="M8904" t="s">
        <v>13953</v>
      </c>
      <c r="N8904" t="s">
        <v>7469</v>
      </c>
      <c r="O8904" t="s">
        <v>9605</v>
      </c>
      <c r="P8904">
        <v>2210000</v>
      </c>
      <c r="Q8904" t="s">
        <v>6636</v>
      </c>
      <c r="R8904" t="s">
        <v>6636</v>
      </c>
      <c r="S8904" s="12"/>
      <c r="T8904" s="13"/>
      <c r="U8904" t="s">
        <v>7560</v>
      </c>
    </row>
    <row r="8905" spans="1:21" x14ac:dyDescent="0.25">
      <c r="A8905" t="s">
        <v>6619</v>
      </c>
      <c r="B8905" s="12">
        <v>42489</v>
      </c>
      <c r="C8905" t="s">
        <v>13949</v>
      </c>
      <c r="D8905" s="11">
        <v>46199.719687500001</v>
      </c>
      <c r="E8905" t="s">
        <v>13950</v>
      </c>
      <c r="F8905" t="s">
        <v>6617</v>
      </c>
      <c r="G8905" t="s">
        <v>8627</v>
      </c>
      <c r="H8905" t="s">
        <v>6354</v>
      </c>
      <c r="I8905" t="s">
        <v>6636</v>
      </c>
      <c r="J8905" t="s">
        <v>6636</v>
      </c>
      <c r="K8905" t="s">
        <v>13951</v>
      </c>
      <c r="L8905" t="s">
        <v>13952</v>
      </c>
      <c r="M8905" t="s">
        <v>13953</v>
      </c>
      <c r="N8905" t="s">
        <v>7469</v>
      </c>
      <c r="O8905" t="s">
        <v>9605</v>
      </c>
      <c r="P8905">
        <v>2210000</v>
      </c>
      <c r="Q8905" t="s">
        <v>6636</v>
      </c>
      <c r="R8905" t="s">
        <v>6636</v>
      </c>
      <c r="S8905" s="12"/>
      <c r="T8905" s="13"/>
      <c r="U8905" t="s">
        <v>7560</v>
      </c>
    </row>
    <row r="8906" spans="1:21" x14ac:dyDescent="0.25">
      <c r="A8906" t="s">
        <v>6619</v>
      </c>
      <c r="B8906" s="12">
        <v>84978</v>
      </c>
      <c r="C8906" t="s">
        <v>13949</v>
      </c>
      <c r="D8906" s="11">
        <v>46199.719687500001</v>
      </c>
      <c r="E8906" t="s">
        <v>13950</v>
      </c>
      <c r="F8906" t="s">
        <v>6617</v>
      </c>
      <c r="G8906" t="s">
        <v>13900</v>
      </c>
      <c r="H8906" t="s">
        <v>6354</v>
      </c>
      <c r="I8906" t="s">
        <v>6636</v>
      </c>
      <c r="J8906" t="s">
        <v>6636</v>
      </c>
      <c r="K8906" t="s">
        <v>13951</v>
      </c>
      <c r="L8906" t="s">
        <v>13952</v>
      </c>
      <c r="M8906" t="s">
        <v>13953</v>
      </c>
      <c r="N8906" t="s">
        <v>7469</v>
      </c>
      <c r="O8906" t="s">
        <v>9605</v>
      </c>
      <c r="P8906">
        <v>4420000</v>
      </c>
      <c r="Q8906" t="s">
        <v>6636</v>
      </c>
      <c r="R8906" t="s">
        <v>6636</v>
      </c>
      <c r="S8906" s="12"/>
      <c r="T8906" s="13"/>
      <c r="U8906" t="s">
        <v>7560</v>
      </c>
    </row>
    <row r="8907" spans="1:21" x14ac:dyDescent="0.25">
      <c r="A8907" t="s">
        <v>6619</v>
      </c>
      <c r="B8907" s="12">
        <v>42489</v>
      </c>
      <c r="C8907" t="s">
        <v>13949</v>
      </c>
      <c r="D8907" s="11">
        <v>46199.719687500001</v>
      </c>
      <c r="E8907" t="s">
        <v>13950</v>
      </c>
      <c r="F8907" t="s">
        <v>6617</v>
      </c>
      <c r="G8907" t="s">
        <v>13858</v>
      </c>
      <c r="H8907" t="s">
        <v>6354</v>
      </c>
      <c r="I8907" t="s">
        <v>6636</v>
      </c>
      <c r="J8907" t="s">
        <v>6636</v>
      </c>
      <c r="K8907" t="s">
        <v>13951</v>
      </c>
      <c r="L8907" t="s">
        <v>13952</v>
      </c>
      <c r="M8907" t="s">
        <v>13953</v>
      </c>
      <c r="N8907" t="s">
        <v>7469</v>
      </c>
      <c r="O8907" t="s">
        <v>9605</v>
      </c>
      <c r="P8907">
        <v>2210000</v>
      </c>
      <c r="Q8907" t="s">
        <v>6636</v>
      </c>
      <c r="R8907" t="s">
        <v>6636</v>
      </c>
      <c r="S8907" s="12"/>
      <c r="T8907" s="13"/>
      <c r="U8907" t="s">
        <v>7560</v>
      </c>
    </row>
    <row r="8908" spans="1:21" x14ac:dyDescent="0.25">
      <c r="A8908" t="s">
        <v>6619</v>
      </c>
      <c r="B8908" s="12">
        <v>42489</v>
      </c>
      <c r="C8908" t="s">
        <v>13949</v>
      </c>
      <c r="D8908" s="11">
        <v>46199.719687500001</v>
      </c>
      <c r="E8908" t="s">
        <v>13950</v>
      </c>
      <c r="F8908" t="s">
        <v>6617</v>
      </c>
      <c r="G8908" t="s">
        <v>13859</v>
      </c>
      <c r="H8908" t="s">
        <v>6354</v>
      </c>
      <c r="I8908" t="s">
        <v>6636</v>
      </c>
      <c r="J8908" t="s">
        <v>6636</v>
      </c>
      <c r="K8908" t="s">
        <v>13951</v>
      </c>
      <c r="L8908" t="s">
        <v>13952</v>
      </c>
      <c r="M8908" t="s">
        <v>13953</v>
      </c>
      <c r="N8908" t="s">
        <v>7469</v>
      </c>
      <c r="O8908" t="s">
        <v>9605</v>
      </c>
      <c r="P8908">
        <v>2210000</v>
      </c>
      <c r="Q8908" t="s">
        <v>6636</v>
      </c>
      <c r="R8908" t="s">
        <v>6636</v>
      </c>
      <c r="S8908" s="12"/>
      <c r="T8908" s="13"/>
      <c r="U8908" t="s">
        <v>7560</v>
      </c>
    </row>
    <row r="8909" spans="1:21" x14ac:dyDescent="0.25">
      <c r="A8909" t="s">
        <v>6619</v>
      </c>
      <c r="B8909" s="12">
        <v>42489</v>
      </c>
      <c r="C8909" t="s">
        <v>13949</v>
      </c>
      <c r="D8909" s="11">
        <v>46199.719687500001</v>
      </c>
      <c r="E8909" t="s">
        <v>13950</v>
      </c>
      <c r="F8909" t="s">
        <v>6617</v>
      </c>
      <c r="G8909" t="s">
        <v>8633</v>
      </c>
      <c r="H8909" t="s">
        <v>6354</v>
      </c>
      <c r="I8909" t="s">
        <v>6636</v>
      </c>
      <c r="J8909" t="s">
        <v>6636</v>
      </c>
      <c r="K8909" t="s">
        <v>13951</v>
      </c>
      <c r="L8909" t="s">
        <v>13952</v>
      </c>
      <c r="M8909" t="s">
        <v>13953</v>
      </c>
      <c r="N8909" t="s">
        <v>7469</v>
      </c>
      <c r="O8909" t="s">
        <v>9605</v>
      </c>
      <c r="P8909">
        <v>2210000</v>
      </c>
      <c r="Q8909" t="s">
        <v>6636</v>
      </c>
      <c r="R8909" t="s">
        <v>6636</v>
      </c>
      <c r="S8909" s="12"/>
      <c r="T8909" s="13"/>
      <c r="U8909" t="s">
        <v>7560</v>
      </c>
    </row>
    <row r="8910" spans="1:21" x14ac:dyDescent="0.25">
      <c r="A8910" t="s">
        <v>6637</v>
      </c>
      <c r="B8910" s="12">
        <v>42617</v>
      </c>
      <c r="C8910" t="s">
        <v>13954</v>
      </c>
      <c r="D8910" s="11">
        <v>46201.924074074101</v>
      </c>
      <c r="E8910" t="s">
        <v>13955</v>
      </c>
      <c r="F8910" t="s">
        <v>6617</v>
      </c>
      <c r="G8910" t="s">
        <v>8627</v>
      </c>
      <c r="H8910" t="s">
        <v>6354</v>
      </c>
      <c r="I8910" t="s">
        <v>6636</v>
      </c>
      <c r="J8910" t="s">
        <v>6636</v>
      </c>
      <c r="K8910" t="s">
        <v>13956</v>
      </c>
      <c r="L8910" t="s">
        <v>13846</v>
      </c>
      <c r="M8910" t="s">
        <v>13957</v>
      </c>
      <c r="N8910" t="s">
        <v>7001</v>
      </c>
      <c r="O8910" t="s">
        <v>7062</v>
      </c>
      <c r="P8910">
        <v>1712000</v>
      </c>
      <c r="Q8910" t="s">
        <v>6636</v>
      </c>
      <c r="R8910" t="s">
        <v>6636</v>
      </c>
      <c r="S8910" s="12"/>
      <c r="T8910" s="13"/>
      <c r="U8910" t="s">
        <v>7471</v>
      </c>
    </row>
    <row r="8911" spans="1:21" x14ac:dyDescent="0.25">
      <c r="A8911" t="s">
        <v>6637</v>
      </c>
      <c r="B8911" s="12">
        <v>85234</v>
      </c>
      <c r="C8911" t="s">
        <v>13954</v>
      </c>
      <c r="D8911" s="11">
        <v>46201.924074074101</v>
      </c>
      <c r="E8911" t="s">
        <v>13955</v>
      </c>
      <c r="F8911" t="s">
        <v>6617</v>
      </c>
      <c r="G8911" t="s">
        <v>7567</v>
      </c>
      <c r="H8911" t="s">
        <v>6354</v>
      </c>
      <c r="I8911" t="s">
        <v>6636</v>
      </c>
      <c r="J8911" t="s">
        <v>6636</v>
      </c>
      <c r="K8911" t="s">
        <v>13956</v>
      </c>
      <c r="L8911" t="s">
        <v>13846</v>
      </c>
      <c r="M8911" t="s">
        <v>13957</v>
      </c>
      <c r="N8911" t="s">
        <v>7001</v>
      </c>
      <c r="O8911" t="s">
        <v>7062</v>
      </c>
      <c r="P8911">
        <v>3424000</v>
      </c>
      <c r="Q8911" t="s">
        <v>6636</v>
      </c>
      <c r="R8911" t="s">
        <v>6636</v>
      </c>
      <c r="S8911" s="12"/>
      <c r="T8911" s="13"/>
      <c r="U8911" t="s">
        <v>7471</v>
      </c>
    </row>
    <row r="8912" spans="1:21" x14ac:dyDescent="0.25">
      <c r="A8912" t="s">
        <v>6637</v>
      </c>
      <c r="B8912" s="12">
        <v>42617</v>
      </c>
      <c r="C8912" t="s">
        <v>13954</v>
      </c>
      <c r="D8912" s="11">
        <v>46201.924074074101</v>
      </c>
      <c r="E8912" t="s">
        <v>13955</v>
      </c>
      <c r="F8912" t="s">
        <v>6617</v>
      </c>
      <c r="G8912" t="s">
        <v>8630</v>
      </c>
      <c r="H8912" t="s">
        <v>6354</v>
      </c>
      <c r="I8912" t="s">
        <v>6636</v>
      </c>
      <c r="J8912" t="s">
        <v>6636</v>
      </c>
      <c r="K8912" t="s">
        <v>13956</v>
      </c>
      <c r="L8912" t="s">
        <v>13846</v>
      </c>
      <c r="M8912" t="s">
        <v>13957</v>
      </c>
      <c r="N8912" t="s">
        <v>7001</v>
      </c>
      <c r="O8912" t="s">
        <v>7062</v>
      </c>
      <c r="P8912">
        <v>1712000</v>
      </c>
      <c r="Q8912" t="s">
        <v>6636</v>
      </c>
      <c r="R8912" t="s">
        <v>6636</v>
      </c>
      <c r="S8912" s="12"/>
      <c r="T8912" s="13"/>
      <c r="U8912" t="s">
        <v>7471</v>
      </c>
    </row>
    <row r="8913" spans="1:21" x14ac:dyDescent="0.25">
      <c r="A8913" t="s">
        <v>6637</v>
      </c>
      <c r="B8913" s="12">
        <v>42617</v>
      </c>
      <c r="C8913" t="s">
        <v>13954</v>
      </c>
      <c r="D8913" s="11">
        <v>46201.924074074101</v>
      </c>
      <c r="E8913" t="s">
        <v>13955</v>
      </c>
      <c r="F8913" t="s">
        <v>6617</v>
      </c>
      <c r="G8913" t="s">
        <v>8633</v>
      </c>
      <c r="H8913" t="s">
        <v>6354</v>
      </c>
      <c r="I8913" t="s">
        <v>6636</v>
      </c>
      <c r="J8913" t="s">
        <v>6636</v>
      </c>
      <c r="K8913" t="s">
        <v>13956</v>
      </c>
      <c r="L8913" t="s">
        <v>13846</v>
      </c>
      <c r="M8913" t="s">
        <v>13957</v>
      </c>
      <c r="N8913" t="s">
        <v>7001</v>
      </c>
      <c r="O8913" t="s">
        <v>7062</v>
      </c>
      <c r="P8913">
        <v>1712000</v>
      </c>
      <c r="Q8913" t="s">
        <v>6636</v>
      </c>
      <c r="R8913" t="s">
        <v>6636</v>
      </c>
      <c r="S8913" s="12"/>
      <c r="T8913" s="13"/>
      <c r="U8913" t="s">
        <v>7471</v>
      </c>
    </row>
    <row r="8914" spans="1:21" x14ac:dyDescent="0.25">
      <c r="A8914" t="s">
        <v>6637</v>
      </c>
      <c r="B8914" s="12">
        <v>42586</v>
      </c>
      <c r="C8914" t="s">
        <v>13958</v>
      </c>
      <c r="D8914" s="11">
        <v>46202.357291666704</v>
      </c>
      <c r="E8914" t="s">
        <v>13959</v>
      </c>
      <c r="F8914" t="s">
        <v>6617</v>
      </c>
      <c r="G8914" t="s">
        <v>13853</v>
      </c>
      <c r="H8914" t="s">
        <v>6354</v>
      </c>
      <c r="I8914" t="s">
        <v>55</v>
      </c>
      <c r="J8914" t="s">
        <v>737</v>
      </c>
      <c r="K8914" t="s">
        <v>13960</v>
      </c>
      <c r="L8914" t="s">
        <v>13855</v>
      </c>
      <c r="M8914" t="s">
        <v>13961</v>
      </c>
      <c r="N8914" t="s">
        <v>6787</v>
      </c>
      <c r="O8914" t="s">
        <v>6810</v>
      </c>
      <c r="P8914">
        <v>2649000</v>
      </c>
      <c r="Q8914" t="s">
        <v>6636</v>
      </c>
      <c r="R8914" t="s">
        <v>6636</v>
      </c>
      <c r="S8914" s="12"/>
      <c r="T8914" s="13"/>
      <c r="U8914" t="s">
        <v>7560</v>
      </c>
    </row>
    <row r="8915" spans="1:21" x14ac:dyDescent="0.25">
      <c r="A8915" t="s">
        <v>6637</v>
      </c>
      <c r="B8915" s="12">
        <v>42586</v>
      </c>
      <c r="C8915" t="s">
        <v>13958</v>
      </c>
      <c r="D8915" s="11">
        <v>46202.357291666704</v>
      </c>
      <c r="E8915" t="s">
        <v>13959</v>
      </c>
      <c r="F8915" t="s">
        <v>6617</v>
      </c>
      <c r="G8915" t="s">
        <v>13857</v>
      </c>
      <c r="H8915" t="s">
        <v>6354</v>
      </c>
      <c r="I8915" t="s">
        <v>55</v>
      </c>
      <c r="J8915" t="s">
        <v>737</v>
      </c>
      <c r="K8915" t="s">
        <v>13960</v>
      </c>
      <c r="L8915" t="s">
        <v>13855</v>
      </c>
      <c r="M8915" t="s">
        <v>13961</v>
      </c>
      <c r="N8915" t="s">
        <v>6787</v>
      </c>
      <c r="O8915" t="s">
        <v>6810</v>
      </c>
      <c r="P8915">
        <v>2649000</v>
      </c>
      <c r="Q8915" t="s">
        <v>6636</v>
      </c>
      <c r="R8915" t="s">
        <v>6636</v>
      </c>
      <c r="S8915" s="12"/>
      <c r="T8915" s="13"/>
      <c r="U8915" t="s">
        <v>7560</v>
      </c>
    </row>
    <row r="8916" spans="1:21" x14ac:dyDescent="0.25">
      <c r="A8916" t="s">
        <v>6637</v>
      </c>
      <c r="B8916" s="12">
        <v>42586</v>
      </c>
      <c r="C8916" t="s">
        <v>13958</v>
      </c>
      <c r="D8916" s="11">
        <v>46202.357291666704</v>
      </c>
      <c r="E8916" t="s">
        <v>13959</v>
      </c>
      <c r="F8916" t="s">
        <v>6617</v>
      </c>
      <c r="G8916" t="s">
        <v>8627</v>
      </c>
      <c r="H8916" t="s">
        <v>6354</v>
      </c>
      <c r="I8916" t="s">
        <v>55</v>
      </c>
      <c r="J8916" t="s">
        <v>737</v>
      </c>
      <c r="K8916" t="s">
        <v>13960</v>
      </c>
      <c r="L8916" t="s">
        <v>13855</v>
      </c>
      <c r="M8916" t="s">
        <v>13961</v>
      </c>
      <c r="N8916" t="s">
        <v>6787</v>
      </c>
      <c r="O8916" t="s">
        <v>6810</v>
      </c>
      <c r="P8916">
        <v>2649000</v>
      </c>
      <c r="Q8916" t="s">
        <v>6636</v>
      </c>
      <c r="R8916" t="s">
        <v>6636</v>
      </c>
      <c r="S8916" s="12"/>
      <c r="T8916" s="13"/>
      <c r="U8916" t="s">
        <v>7560</v>
      </c>
    </row>
    <row r="8917" spans="1:21" x14ac:dyDescent="0.25">
      <c r="A8917" t="s">
        <v>6637</v>
      </c>
      <c r="B8917" s="12">
        <v>42586</v>
      </c>
      <c r="C8917" t="s">
        <v>13958</v>
      </c>
      <c r="D8917" s="11">
        <v>46202.357291666704</v>
      </c>
      <c r="E8917" t="s">
        <v>13959</v>
      </c>
      <c r="F8917" t="s">
        <v>6617</v>
      </c>
      <c r="G8917" t="s">
        <v>7567</v>
      </c>
      <c r="H8917" t="s">
        <v>6354</v>
      </c>
      <c r="I8917" t="s">
        <v>55</v>
      </c>
      <c r="J8917" t="s">
        <v>737</v>
      </c>
      <c r="K8917" t="s">
        <v>13960</v>
      </c>
      <c r="L8917" t="s">
        <v>13855</v>
      </c>
      <c r="M8917" t="s">
        <v>13961</v>
      </c>
      <c r="N8917" t="s">
        <v>6787</v>
      </c>
      <c r="O8917" t="s">
        <v>6810</v>
      </c>
      <c r="P8917">
        <v>2649000</v>
      </c>
      <c r="Q8917" t="s">
        <v>6636</v>
      </c>
      <c r="R8917" t="s">
        <v>6636</v>
      </c>
      <c r="S8917" s="12"/>
      <c r="T8917" s="13"/>
      <c r="U8917" t="s">
        <v>7560</v>
      </c>
    </row>
    <row r="8918" spans="1:21" x14ac:dyDescent="0.25">
      <c r="A8918" t="s">
        <v>6637</v>
      </c>
      <c r="B8918" s="12">
        <v>42586</v>
      </c>
      <c r="C8918" t="s">
        <v>13958</v>
      </c>
      <c r="D8918" s="11">
        <v>46202.357291666704</v>
      </c>
      <c r="E8918" t="s">
        <v>13959</v>
      </c>
      <c r="F8918" t="s">
        <v>6617</v>
      </c>
      <c r="G8918" t="s">
        <v>13858</v>
      </c>
      <c r="H8918" t="s">
        <v>6354</v>
      </c>
      <c r="I8918" t="s">
        <v>55</v>
      </c>
      <c r="J8918" t="s">
        <v>737</v>
      </c>
      <c r="K8918" t="s">
        <v>13960</v>
      </c>
      <c r="L8918" t="s">
        <v>13855</v>
      </c>
      <c r="M8918" t="s">
        <v>13961</v>
      </c>
      <c r="N8918" t="s">
        <v>6787</v>
      </c>
      <c r="O8918" t="s">
        <v>6810</v>
      </c>
      <c r="P8918">
        <v>2649000</v>
      </c>
      <c r="Q8918" t="s">
        <v>6636</v>
      </c>
      <c r="R8918" t="s">
        <v>6636</v>
      </c>
      <c r="S8918" s="12"/>
      <c r="T8918" s="13"/>
      <c r="U8918" t="s">
        <v>7560</v>
      </c>
    </row>
    <row r="8919" spans="1:21" x14ac:dyDescent="0.25">
      <c r="A8919" t="s">
        <v>6637</v>
      </c>
      <c r="B8919" s="12">
        <v>42586</v>
      </c>
      <c r="C8919" t="s">
        <v>13958</v>
      </c>
      <c r="D8919" s="11">
        <v>46202.357291666704</v>
      </c>
      <c r="E8919" t="s">
        <v>13959</v>
      </c>
      <c r="F8919" t="s">
        <v>6617</v>
      </c>
      <c r="G8919" t="s">
        <v>13859</v>
      </c>
      <c r="H8919" t="s">
        <v>6354</v>
      </c>
      <c r="I8919" t="s">
        <v>55</v>
      </c>
      <c r="J8919" t="s">
        <v>737</v>
      </c>
      <c r="K8919" t="s">
        <v>13960</v>
      </c>
      <c r="L8919" t="s">
        <v>13855</v>
      </c>
      <c r="M8919" t="s">
        <v>13961</v>
      </c>
      <c r="N8919" t="s">
        <v>6787</v>
      </c>
      <c r="O8919" t="s">
        <v>6810</v>
      </c>
      <c r="P8919">
        <v>2649000</v>
      </c>
      <c r="Q8919" t="s">
        <v>6636</v>
      </c>
      <c r="R8919" t="s">
        <v>6636</v>
      </c>
      <c r="S8919" s="12"/>
      <c r="T8919" s="13"/>
      <c r="U8919" t="s">
        <v>7560</v>
      </c>
    </row>
    <row r="8920" spans="1:21" x14ac:dyDescent="0.25">
      <c r="A8920" t="s">
        <v>6637</v>
      </c>
      <c r="B8920" s="12">
        <v>42586</v>
      </c>
      <c r="C8920" t="s">
        <v>13958</v>
      </c>
      <c r="D8920" s="11">
        <v>46202.357291666704</v>
      </c>
      <c r="E8920" t="s">
        <v>13959</v>
      </c>
      <c r="F8920" t="s">
        <v>6617</v>
      </c>
      <c r="G8920" t="s">
        <v>8633</v>
      </c>
      <c r="H8920" t="s">
        <v>6354</v>
      </c>
      <c r="I8920" t="s">
        <v>55</v>
      </c>
      <c r="J8920" t="s">
        <v>737</v>
      </c>
      <c r="K8920" t="s">
        <v>13960</v>
      </c>
      <c r="L8920" t="s">
        <v>13855</v>
      </c>
      <c r="M8920" t="s">
        <v>13961</v>
      </c>
      <c r="N8920" t="s">
        <v>6787</v>
      </c>
      <c r="O8920" t="s">
        <v>6810</v>
      </c>
      <c r="P8920">
        <v>2649000</v>
      </c>
      <c r="Q8920" t="s">
        <v>6636</v>
      </c>
      <c r="R8920" t="s">
        <v>6636</v>
      </c>
      <c r="S8920" s="12"/>
      <c r="T8920" s="13"/>
      <c r="U8920" t="s">
        <v>7560</v>
      </c>
    </row>
    <row r="8921" spans="1:21" x14ac:dyDescent="0.25">
      <c r="A8921" t="s">
        <v>6619</v>
      </c>
      <c r="B8921" s="12">
        <v>42586</v>
      </c>
      <c r="C8921" t="s">
        <v>13958</v>
      </c>
      <c r="D8921" s="11">
        <v>46202.457071759301</v>
      </c>
      <c r="E8921" t="s">
        <v>13959</v>
      </c>
      <c r="F8921" t="s">
        <v>6617</v>
      </c>
      <c r="G8921" t="s">
        <v>13853</v>
      </c>
      <c r="H8921" t="s">
        <v>6354</v>
      </c>
      <c r="I8921" t="s">
        <v>55</v>
      </c>
      <c r="J8921" t="s">
        <v>737</v>
      </c>
      <c r="K8921" t="s">
        <v>13960</v>
      </c>
      <c r="L8921" t="s">
        <v>13855</v>
      </c>
      <c r="M8921" t="s">
        <v>13961</v>
      </c>
      <c r="N8921" t="s">
        <v>6787</v>
      </c>
      <c r="O8921" t="s">
        <v>6810</v>
      </c>
      <c r="P8921">
        <v>2649000</v>
      </c>
      <c r="Q8921" t="s">
        <v>6636</v>
      </c>
      <c r="R8921" t="s">
        <v>6636</v>
      </c>
      <c r="S8921" s="12"/>
      <c r="T8921" s="13"/>
      <c r="U8921" t="s">
        <v>7560</v>
      </c>
    </row>
    <row r="8922" spans="1:21" x14ac:dyDescent="0.25">
      <c r="A8922" t="s">
        <v>6619</v>
      </c>
      <c r="B8922" s="12">
        <v>42586</v>
      </c>
      <c r="C8922" t="s">
        <v>13958</v>
      </c>
      <c r="D8922" s="11">
        <v>46202.457071759301</v>
      </c>
      <c r="E8922" t="s">
        <v>13959</v>
      </c>
      <c r="F8922" t="s">
        <v>6617</v>
      </c>
      <c r="G8922" t="s">
        <v>13857</v>
      </c>
      <c r="H8922" t="s">
        <v>6354</v>
      </c>
      <c r="I8922" t="s">
        <v>55</v>
      </c>
      <c r="J8922" t="s">
        <v>737</v>
      </c>
      <c r="K8922" t="s">
        <v>13960</v>
      </c>
      <c r="L8922" t="s">
        <v>13855</v>
      </c>
      <c r="M8922" t="s">
        <v>13961</v>
      </c>
      <c r="N8922" t="s">
        <v>6787</v>
      </c>
      <c r="O8922" t="s">
        <v>6810</v>
      </c>
      <c r="P8922">
        <v>2649000</v>
      </c>
      <c r="Q8922" t="s">
        <v>6636</v>
      </c>
      <c r="R8922" t="s">
        <v>6636</v>
      </c>
      <c r="S8922" s="12"/>
      <c r="T8922" s="13"/>
      <c r="U8922" t="s">
        <v>7560</v>
      </c>
    </row>
    <row r="8923" spans="1:21" x14ac:dyDescent="0.25">
      <c r="A8923" t="s">
        <v>6619</v>
      </c>
      <c r="B8923" s="12">
        <v>42586</v>
      </c>
      <c r="C8923" t="s">
        <v>13958</v>
      </c>
      <c r="D8923" s="11">
        <v>46202.457071759301</v>
      </c>
      <c r="E8923" t="s">
        <v>13959</v>
      </c>
      <c r="F8923" t="s">
        <v>6617</v>
      </c>
      <c r="G8923" t="s">
        <v>8627</v>
      </c>
      <c r="H8923" t="s">
        <v>6354</v>
      </c>
      <c r="I8923" t="s">
        <v>55</v>
      </c>
      <c r="J8923" t="s">
        <v>737</v>
      </c>
      <c r="K8923" t="s">
        <v>13960</v>
      </c>
      <c r="L8923" t="s">
        <v>13855</v>
      </c>
      <c r="M8923" t="s">
        <v>13961</v>
      </c>
      <c r="N8923" t="s">
        <v>6787</v>
      </c>
      <c r="O8923" t="s">
        <v>6810</v>
      </c>
      <c r="P8923">
        <v>2649000</v>
      </c>
      <c r="Q8923" t="s">
        <v>6636</v>
      </c>
      <c r="R8923" t="s">
        <v>6636</v>
      </c>
      <c r="S8923" s="12"/>
      <c r="T8923" s="13"/>
      <c r="U8923" t="s">
        <v>7560</v>
      </c>
    </row>
    <row r="8924" spans="1:21" x14ac:dyDescent="0.25">
      <c r="A8924" t="s">
        <v>6619</v>
      </c>
      <c r="B8924" s="12">
        <v>42586</v>
      </c>
      <c r="C8924" t="s">
        <v>13958</v>
      </c>
      <c r="D8924" s="11">
        <v>46202.457071759301</v>
      </c>
      <c r="E8924" t="s">
        <v>13959</v>
      </c>
      <c r="F8924" t="s">
        <v>6617</v>
      </c>
      <c r="G8924" t="s">
        <v>7567</v>
      </c>
      <c r="H8924" t="s">
        <v>6354</v>
      </c>
      <c r="I8924" t="s">
        <v>55</v>
      </c>
      <c r="J8924" t="s">
        <v>737</v>
      </c>
      <c r="K8924" t="s">
        <v>13960</v>
      </c>
      <c r="L8924" t="s">
        <v>13855</v>
      </c>
      <c r="M8924" t="s">
        <v>13961</v>
      </c>
      <c r="N8924" t="s">
        <v>6787</v>
      </c>
      <c r="O8924" t="s">
        <v>6810</v>
      </c>
      <c r="P8924">
        <v>2649000</v>
      </c>
      <c r="Q8924" t="s">
        <v>6636</v>
      </c>
      <c r="R8924" t="s">
        <v>6636</v>
      </c>
      <c r="S8924" s="12"/>
      <c r="T8924" s="13"/>
      <c r="U8924" t="s">
        <v>7560</v>
      </c>
    </row>
    <row r="8925" spans="1:21" x14ac:dyDescent="0.25">
      <c r="A8925" t="s">
        <v>6619</v>
      </c>
      <c r="B8925" s="12">
        <v>42586</v>
      </c>
      <c r="C8925" t="s">
        <v>13958</v>
      </c>
      <c r="D8925" s="11">
        <v>46202.457071759301</v>
      </c>
      <c r="E8925" t="s">
        <v>13959</v>
      </c>
      <c r="F8925" t="s">
        <v>6617</v>
      </c>
      <c r="G8925" t="s">
        <v>13858</v>
      </c>
      <c r="H8925" t="s">
        <v>6354</v>
      </c>
      <c r="I8925" t="s">
        <v>55</v>
      </c>
      <c r="J8925" t="s">
        <v>737</v>
      </c>
      <c r="K8925" t="s">
        <v>13960</v>
      </c>
      <c r="L8925" t="s">
        <v>13855</v>
      </c>
      <c r="M8925" t="s">
        <v>13961</v>
      </c>
      <c r="N8925" t="s">
        <v>6787</v>
      </c>
      <c r="O8925" t="s">
        <v>6810</v>
      </c>
      <c r="P8925">
        <v>2649000</v>
      </c>
      <c r="Q8925" t="s">
        <v>6636</v>
      </c>
      <c r="R8925" t="s">
        <v>6636</v>
      </c>
      <c r="S8925" s="12"/>
      <c r="T8925" s="13"/>
      <c r="U8925" t="s">
        <v>7560</v>
      </c>
    </row>
    <row r="8926" spans="1:21" x14ac:dyDescent="0.25">
      <c r="A8926" t="s">
        <v>6619</v>
      </c>
      <c r="B8926" s="12">
        <v>42586</v>
      </c>
      <c r="C8926" t="s">
        <v>13958</v>
      </c>
      <c r="D8926" s="11">
        <v>46202.457071759301</v>
      </c>
      <c r="E8926" t="s">
        <v>13959</v>
      </c>
      <c r="F8926" t="s">
        <v>6617</v>
      </c>
      <c r="G8926" t="s">
        <v>13859</v>
      </c>
      <c r="H8926" t="s">
        <v>6354</v>
      </c>
      <c r="I8926" t="s">
        <v>55</v>
      </c>
      <c r="J8926" t="s">
        <v>737</v>
      </c>
      <c r="K8926" t="s">
        <v>13960</v>
      </c>
      <c r="L8926" t="s">
        <v>13855</v>
      </c>
      <c r="M8926" t="s">
        <v>13961</v>
      </c>
      <c r="N8926" t="s">
        <v>6787</v>
      </c>
      <c r="O8926" t="s">
        <v>6810</v>
      </c>
      <c r="P8926">
        <v>2649000</v>
      </c>
      <c r="Q8926" t="s">
        <v>6636</v>
      </c>
      <c r="R8926" t="s">
        <v>6636</v>
      </c>
      <c r="S8926" s="12"/>
      <c r="T8926" s="13"/>
      <c r="U8926" t="s">
        <v>7560</v>
      </c>
    </row>
    <row r="8927" spans="1:21" x14ac:dyDescent="0.25">
      <c r="A8927" t="s">
        <v>6619</v>
      </c>
      <c r="B8927" s="12">
        <v>42586</v>
      </c>
      <c r="C8927" t="s">
        <v>13958</v>
      </c>
      <c r="D8927" s="11">
        <v>46202.457071759301</v>
      </c>
      <c r="E8927" t="s">
        <v>13959</v>
      </c>
      <c r="F8927" t="s">
        <v>6617</v>
      </c>
      <c r="G8927" t="s">
        <v>8633</v>
      </c>
      <c r="H8927" t="s">
        <v>6354</v>
      </c>
      <c r="I8927" t="s">
        <v>55</v>
      </c>
      <c r="J8927" t="s">
        <v>737</v>
      </c>
      <c r="K8927" t="s">
        <v>13960</v>
      </c>
      <c r="L8927" t="s">
        <v>13855</v>
      </c>
      <c r="M8927" t="s">
        <v>13961</v>
      </c>
      <c r="N8927" t="s">
        <v>6787</v>
      </c>
      <c r="O8927" t="s">
        <v>6810</v>
      </c>
      <c r="P8927">
        <v>2649000</v>
      </c>
      <c r="Q8927" t="s">
        <v>6636</v>
      </c>
      <c r="R8927" t="s">
        <v>6636</v>
      </c>
      <c r="S8927" s="12"/>
      <c r="T8927" s="13"/>
      <c r="U8927" t="s">
        <v>7560</v>
      </c>
    </row>
    <row r="8928" spans="1:21" x14ac:dyDescent="0.25">
      <c r="A8928" t="s">
        <v>6619</v>
      </c>
      <c r="B8928" s="12">
        <v>42617</v>
      </c>
      <c r="C8928" t="s">
        <v>13954</v>
      </c>
      <c r="D8928" s="11">
        <v>46202.681875000002</v>
      </c>
      <c r="E8928" t="s">
        <v>13955</v>
      </c>
      <c r="F8928" t="s">
        <v>6617</v>
      </c>
      <c r="G8928" t="s">
        <v>8627</v>
      </c>
      <c r="H8928" t="s">
        <v>6354</v>
      </c>
      <c r="I8928" t="s">
        <v>6636</v>
      </c>
      <c r="J8928" t="s">
        <v>6636</v>
      </c>
      <c r="K8928" t="s">
        <v>13956</v>
      </c>
      <c r="L8928" t="s">
        <v>13846</v>
      </c>
      <c r="M8928" t="s">
        <v>13957</v>
      </c>
      <c r="N8928" t="s">
        <v>7001</v>
      </c>
      <c r="O8928" t="s">
        <v>7062</v>
      </c>
      <c r="P8928">
        <v>1712000</v>
      </c>
      <c r="Q8928" t="s">
        <v>6636</v>
      </c>
      <c r="R8928" t="s">
        <v>6636</v>
      </c>
      <c r="S8928" s="12"/>
      <c r="T8928" s="13"/>
      <c r="U8928" t="s">
        <v>7471</v>
      </c>
    </row>
    <row r="8929" spans="1:21" x14ac:dyDescent="0.25">
      <c r="A8929" t="s">
        <v>6619</v>
      </c>
      <c r="B8929" s="12">
        <v>85234</v>
      </c>
      <c r="C8929" t="s">
        <v>13954</v>
      </c>
      <c r="D8929" s="11">
        <v>46202.681875000002</v>
      </c>
      <c r="E8929" t="s">
        <v>13955</v>
      </c>
      <c r="F8929" t="s">
        <v>6617</v>
      </c>
      <c r="G8929" t="s">
        <v>7567</v>
      </c>
      <c r="H8929" t="s">
        <v>6354</v>
      </c>
      <c r="I8929" t="s">
        <v>6636</v>
      </c>
      <c r="J8929" t="s">
        <v>6636</v>
      </c>
      <c r="K8929" t="s">
        <v>13956</v>
      </c>
      <c r="L8929" t="s">
        <v>13846</v>
      </c>
      <c r="M8929" t="s">
        <v>13957</v>
      </c>
      <c r="N8929" t="s">
        <v>7001</v>
      </c>
      <c r="O8929" t="s">
        <v>7062</v>
      </c>
      <c r="P8929">
        <v>3424000</v>
      </c>
      <c r="Q8929" t="s">
        <v>6636</v>
      </c>
      <c r="R8929" t="s">
        <v>6636</v>
      </c>
      <c r="S8929" s="12"/>
      <c r="T8929" s="13"/>
      <c r="U8929" t="s">
        <v>7471</v>
      </c>
    </row>
    <row r="8930" spans="1:21" x14ac:dyDescent="0.25">
      <c r="A8930" t="s">
        <v>6619</v>
      </c>
      <c r="B8930" s="12">
        <v>42617</v>
      </c>
      <c r="C8930" t="s">
        <v>13954</v>
      </c>
      <c r="D8930" s="11">
        <v>46202.681875000002</v>
      </c>
      <c r="E8930" t="s">
        <v>13955</v>
      </c>
      <c r="F8930" t="s">
        <v>6617</v>
      </c>
      <c r="G8930" t="s">
        <v>8630</v>
      </c>
      <c r="H8930" t="s">
        <v>6354</v>
      </c>
      <c r="I8930" t="s">
        <v>6636</v>
      </c>
      <c r="J8930" t="s">
        <v>6636</v>
      </c>
      <c r="K8930" t="s">
        <v>13956</v>
      </c>
      <c r="L8930" t="s">
        <v>13846</v>
      </c>
      <c r="M8930" t="s">
        <v>13957</v>
      </c>
      <c r="N8930" t="s">
        <v>7001</v>
      </c>
      <c r="O8930" t="s">
        <v>7062</v>
      </c>
      <c r="P8930">
        <v>1712000</v>
      </c>
      <c r="Q8930" t="s">
        <v>6636</v>
      </c>
      <c r="R8930" t="s">
        <v>6636</v>
      </c>
      <c r="S8930" s="12"/>
      <c r="T8930" s="13"/>
      <c r="U8930" t="s">
        <v>7471</v>
      </c>
    </row>
    <row r="8931" spans="1:21" x14ac:dyDescent="0.25">
      <c r="A8931" t="s">
        <v>6619</v>
      </c>
      <c r="B8931" s="12">
        <v>42617</v>
      </c>
      <c r="C8931" t="s">
        <v>13954</v>
      </c>
      <c r="D8931" s="11">
        <v>46202.681875000002</v>
      </c>
      <c r="E8931" t="s">
        <v>13955</v>
      </c>
      <c r="F8931" t="s">
        <v>6617</v>
      </c>
      <c r="G8931" t="s">
        <v>8633</v>
      </c>
      <c r="H8931" t="s">
        <v>6354</v>
      </c>
      <c r="I8931" t="s">
        <v>6636</v>
      </c>
      <c r="J8931" t="s">
        <v>6636</v>
      </c>
      <c r="K8931" t="s">
        <v>13956</v>
      </c>
      <c r="L8931" t="s">
        <v>13846</v>
      </c>
      <c r="M8931" t="s">
        <v>13957</v>
      </c>
      <c r="N8931" t="s">
        <v>7001</v>
      </c>
      <c r="O8931" t="s">
        <v>7062</v>
      </c>
      <c r="P8931">
        <v>1712000</v>
      </c>
      <c r="Q8931" t="s">
        <v>6636</v>
      </c>
      <c r="R8931" t="s">
        <v>6636</v>
      </c>
      <c r="S8931" s="12"/>
      <c r="T8931" s="13"/>
      <c r="U8931" t="s">
        <v>7471</v>
      </c>
    </row>
    <row r="8932" spans="1:21" x14ac:dyDescent="0.25">
      <c r="A8932" t="s">
        <v>6637</v>
      </c>
      <c r="B8932" s="12">
        <v>42628</v>
      </c>
      <c r="C8932" t="s">
        <v>13962</v>
      </c>
      <c r="D8932" s="11">
        <v>46202.704629629603</v>
      </c>
      <c r="E8932" t="s">
        <v>13963</v>
      </c>
      <c r="F8932" t="s">
        <v>6617</v>
      </c>
      <c r="G8932" t="s">
        <v>13853</v>
      </c>
      <c r="H8932" t="s">
        <v>6354</v>
      </c>
      <c r="I8932" t="s">
        <v>55</v>
      </c>
      <c r="J8932" t="s">
        <v>176</v>
      </c>
      <c r="K8932" t="s">
        <v>13964</v>
      </c>
      <c r="L8932" t="s">
        <v>13855</v>
      </c>
      <c r="M8932" t="s">
        <v>13965</v>
      </c>
      <c r="N8932" t="s">
        <v>6787</v>
      </c>
      <c r="O8932" t="s">
        <v>6810</v>
      </c>
      <c r="P8932">
        <v>2870010</v>
      </c>
      <c r="Q8932" t="s">
        <v>6636</v>
      </c>
      <c r="R8932" t="s">
        <v>6636</v>
      </c>
      <c r="S8932" s="12"/>
      <c r="T8932" s="13"/>
      <c r="U8932" t="s">
        <v>7560</v>
      </c>
    </row>
    <row r="8933" spans="1:21" x14ac:dyDescent="0.25">
      <c r="A8933" t="s">
        <v>6637</v>
      </c>
      <c r="B8933" s="12">
        <v>42628</v>
      </c>
      <c r="C8933" t="s">
        <v>13962</v>
      </c>
      <c r="D8933" s="11">
        <v>46202.704629629603</v>
      </c>
      <c r="E8933" t="s">
        <v>13963</v>
      </c>
      <c r="F8933" t="s">
        <v>6617</v>
      </c>
      <c r="G8933" t="s">
        <v>13857</v>
      </c>
      <c r="H8933" t="s">
        <v>6354</v>
      </c>
      <c r="I8933" t="s">
        <v>55</v>
      </c>
      <c r="J8933" t="s">
        <v>176</v>
      </c>
      <c r="K8933" t="s">
        <v>13964</v>
      </c>
      <c r="L8933" t="s">
        <v>13855</v>
      </c>
      <c r="M8933" t="s">
        <v>13965</v>
      </c>
      <c r="N8933" t="s">
        <v>6787</v>
      </c>
      <c r="O8933" t="s">
        <v>6810</v>
      </c>
      <c r="P8933">
        <v>2870010</v>
      </c>
      <c r="Q8933" t="s">
        <v>6636</v>
      </c>
      <c r="R8933" t="s">
        <v>6636</v>
      </c>
      <c r="S8933" s="12"/>
      <c r="T8933" s="13"/>
      <c r="U8933" t="s">
        <v>7560</v>
      </c>
    </row>
    <row r="8934" spans="1:21" x14ac:dyDescent="0.25">
      <c r="A8934" t="s">
        <v>6637</v>
      </c>
      <c r="B8934" s="12">
        <v>42628</v>
      </c>
      <c r="C8934" t="s">
        <v>13962</v>
      </c>
      <c r="D8934" s="11">
        <v>46202.704629629603</v>
      </c>
      <c r="E8934" t="s">
        <v>13963</v>
      </c>
      <c r="F8934" t="s">
        <v>6617</v>
      </c>
      <c r="G8934" t="s">
        <v>8627</v>
      </c>
      <c r="H8934" t="s">
        <v>6354</v>
      </c>
      <c r="I8934" t="s">
        <v>55</v>
      </c>
      <c r="J8934" t="s">
        <v>176</v>
      </c>
      <c r="K8934" t="s">
        <v>13964</v>
      </c>
      <c r="L8934" t="s">
        <v>13855</v>
      </c>
      <c r="M8934" t="s">
        <v>13965</v>
      </c>
      <c r="N8934" t="s">
        <v>6787</v>
      </c>
      <c r="O8934" t="s">
        <v>6810</v>
      </c>
      <c r="P8934">
        <v>2870010</v>
      </c>
      <c r="Q8934" t="s">
        <v>6636</v>
      </c>
      <c r="R8934" t="s">
        <v>6636</v>
      </c>
      <c r="S8934" s="12"/>
      <c r="T8934" s="13"/>
      <c r="U8934" t="s">
        <v>7560</v>
      </c>
    </row>
    <row r="8935" spans="1:21" x14ac:dyDescent="0.25">
      <c r="A8935" t="s">
        <v>6637</v>
      </c>
      <c r="B8935" s="12">
        <v>42628</v>
      </c>
      <c r="C8935" t="s">
        <v>13962</v>
      </c>
      <c r="D8935" s="11">
        <v>46202.704629629603</v>
      </c>
      <c r="E8935" t="s">
        <v>13963</v>
      </c>
      <c r="F8935" t="s">
        <v>6617</v>
      </c>
      <c r="G8935" t="s">
        <v>7567</v>
      </c>
      <c r="H8935" t="s">
        <v>6354</v>
      </c>
      <c r="I8935" t="s">
        <v>55</v>
      </c>
      <c r="J8935" t="s">
        <v>176</v>
      </c>
      <c r="K8935" t="s">
        <v>13964</v>
      </c>
      <c r="L8935" t="s">
        <v>13855</v>
      </c>
      <c r="M8935" t="s">
        <v>13965</v>
      </c>
      <c r="N8935" t="s">
        <v>6787</v>
      </c>
      <c r="O8935" t="s">
        <v>6810</v>
      </c>
      <c r="P8935">
        <v>2870010</v>
      </c>
      <c r="Q8935" t="s">
        <v>6636</v>
      </c>
      <c r="R8935" t="s">
        <v>6636</v>
      </c>
      <c r="S8935" s="12"/>
      <c r="T8935" s="13"/>
      <c r="U8935" t="s">
        <v>7560</v>
      </c>
    </row>
    <row r="8936" spans="1:21" x14ac:dyDescent="0.25">
      <c r="A8936" t="s">
        <v>6637</v>
      </c>
      <c r="B8936" s="12">
        <v>42628</v>
      </c>
      <c r="C8936" t="s">
        <v>13962</v>
      </c>
      <c r="D8936" s="11">
        <v>46202.704629629603</v>
      </c>
      <c r="E8936" t="s">
        <v>13963</v>
      </c>
      <c r="F8936" t="s">
        <v>6617</v>
      </c>
      <c r="G8936" t="s">
        <v>13858</v>
      </c>
      <c r="H8936" t="s">
        <v>6354</v>
      </c>
      <c r="I8936" t="s">
        <v>55</v>
      </c>
      <c r="J8936" t="s">
        <v>176</v>
      </c>
      <c r="K8936" t="s">
        <v>13964</v>
      </c>
      <c r="L8936" t="s">
        <v>13855</v>
      </c>
      <c r="M8936" t="s">
        <v>13965</v>
      </c>
      <c r="N8936" t="s">
        <v>6787</v>
      </c>
      <c r="O8936" t="s">
        <v>6810</v>
      </c>
      <c r="P8936">
        <v>2870010</v>
      </c>
      <c r="Q8936" t="s">
        <v>6636</v>
      </c>
      <c r="R8936" t="s">
        <v>6636</v>
      </c>
      <c r="S8936" s="12"/>
      <c r="T8936" s="13"/>
      <c r="U8936" t="s">
        <v>7560</v>
      </c>
    </row>
    <row r="8937" spans="1:21" x14ac:dyDescent="0.25">
      <c r="A8937" t="s">
        <v>6637</v>
      </c>
      <c r="B8937" s="12">
        <v>42628</v>
      </c>
      <c r="C8937" t="s">
        <v>13962</v>
      </c>
      <c r="D8937" s="11">
        <v>46202.704629629603</v>
      </c>
      <c r="E8937" t="s">
        <v>13963</v>
      </c>
      <c r="F8937" t="s">
        <v>6617</v>
      </c>
      <c r="G8937" t="s">
        <v>13859</v>
      </c>
      <c r="H8937" t="s">
        <v>6354</v>
      </c>
      <c r="I8937" t="s">
        <v>55</v>
      </c>
      <c r="J8937" t="s">
        <v>176</v>
      </c>
      <c r="K8937" t="s">
        <v>13964</v>
      </c>
      <c r="L8937" t="s">
        <v>13855</v>
      </c>
      <c r="M8937" t="s">
        <v>13965</v>
      </c>
      <c r="N8937" t="s">
        <v>6787</v>
      </c>
      <c r="O8937" t="s">
        <v>6810</v>
      </c>
      <c r="P8937">
        <v>2870010</v>
      </c>
      <c r="Q8937" t="s">
        <v>6636</v>
      </c>
      <c r="R8937" t="s">
        <v>6636</v>
      </c>
      <c r="S8937" s="12"/>
      <c r="T8937" s="13"/>
      <c r="U8937" t="s">
        <v>7560</v>
      </c>
    </row>
    <row r="8938" spans="1:21" x14ac:dyDescent="0.25">
      <c r="A8938" t="s">
        <v>6637</v>
      </c>
      <c r="B8938" s="12">
        <v>42628</v>
      </c>
      <c r="C8938" t="s">
        <v>13962</v>
      </c>
      <c r="D8938" s="11">
        <v>46202.704629629603</v>
      </c>
      <c r="E8938" t="s">
        <v>13963</v>
      </c>
      <c r="F8938" t="s">
        <v>6617</v>
      </c>
      <c r="G8938" t="s">
        <v>8633</v>
      </c>
      <c r="H8938" t="s">
        <v>6354</v>
      </c>
      <c r="I8938" t="s">
        <v>55</v>
      </c>
      <c r="J8938" t="s">
        <v>176</v>
      </c>
      <c r="K8938" t="s">
        <v>13964</v>
      </c>
      <c r="L8938" t="s">
        <v>13855</v>
      </c>
      <c r="M8938" t="s">
        <v>13965</v>
      </c>
      <c r="N8938" t="s">
        <v>6787</v>
      </c>
      <c r="O8938" t="s">
        <v>6810</v>
      </c>
      <c r="P8938">
        <v>2870010</v>
      </c>
      <c r="Q8938" t="s">
        <v>6636</v>
      </c>
      <c r="R8938" t="s">
        <v>6636</v>
      </c>
      <c r="S8938" s="12"/>
      <c r="T8938" s="13"/>
      <c r="U8938" t="s">
        <v>7560</v>
      </c>
    </row>
    <row r="8939" spans="1:21" x14ac:dyDescent="0.25">
      <c r="A8939" t="s">
        <v>6619</v>
      </c>
      <c r="B8939" s="12">
        <v>42628</v>
      </c>
      <c r="C8939" t="s">
        <v>13962</v>
      </c>
      <c r="D8939" s="11">
        <v>46202.754490740699</v>
      </c>
      <c r="E8939" t="s">
        <v>13963</v>
      </c>
      <c r="F8939" t="s">
        <v>6617</v>
      </c>
      <c r="G8939" t="s">
        <v>13853</v>
      </c>
      <c r="H8939" t="s">
        <v>6354</v>
      </c>
      <c r="I8939" t="s">
        <v>55</v>
      </c>
      <c r="J8939" t="s">
        <v>176</v>
      </c>
      <c r="K8939" t="s">
        <v>13964</v>
      </c>
      <c r="L8939" t="s">
        <v>13855</v>
      </c>
      <c r="M8939" t="s">
        <v>13965</v>
      </c>
      <c r="N8939" t="s">
        <v>6787</v>
      </c>
      <c r="O8939" t="s">
        <v>6810</v>
      </c>
      <c r="P8939">
        <v>2870010</v>
      </c>
      <c r="Q8939" t="s">
        <v>6636</v>
      </c>
      <c r="R8939" t="s">
        <v>6636</v>
      </c>
      <c r="S8939" s="12"/>
      <c r="T8939" s="13"/>
      <c r="U8939" t="s">
        <v>7560</v>
      </c>
    </row>
    <row r="8940" spans="1:21" x14ac:dyDescent="0.25">
      <c r="A8940" t="s">
        <v>6619</v>
      </c>
      <c r="B8940" s="12">
        <v>42628</v>
      </c>
      <c r="C8940" t="s">
        <v>13962</v>
      </c>
      <c r="D8940" s="11">
        <v>46202.754490740699</v>
      </c>
      <c r="E8940" t="s">
        <v>13963</v>
      </c>
      <c r="F8940" t="s">
        <v>6617</v>
      </c>
      <c r="G8940" t="s">
        <v>13857</v>
      </c>
      <c r="H8940" t="s">
        <v>6354</v>
      </c>
      <c r="I8940" t="s">
        <v>55</v>
      </c>
      <c r="J8940" t="s">
        <v>176</v>
      </c>
      <c r="K8940" t="s">
        <v>13964</v>
      </c>
      <c r="L8940" t="s">
        <v>13855</v>
      </c>
      <c r="M8940" t="s">
        <v>13965</v>
      </c>
      <c r="N8940" t="s">
        <v>6787</v>
      </c>
      <c r="O8940" t="s">
        <v>6810</v>
      </c>
      <c r="P8940">
        <v>2870010</v>
      </c>
      <c r="Q8940" t="s">
        <v>6636</v>
      </c>
      <c r="R8940" t="s">
        <v>6636</v>
      </c>
      <c r="S8940" s="12"/>
      <c r="T8940" s="13"/>
      <c r="U8940" t="s">
        <v>7560</v>
      </c>
    </row>
    <row r="8941" spans="1:21" x14ac:dyDescent="0.25">
      <c r="A8941" t="s">
        <v>6619</v>
      </c>
      <c r="B8941" s="12">
        <v>42628</v>
      </c>
      <c r="C8941" t="s">
        <v>13962</v>
      </c>
      <c r="D8941" s="11">
        <v>46202.754490740699</v>
      </c>
      <c r="E8941" t="s">
        <v>13963</v>
      </c>
      <c r="F8941" t="s">
        <v>6617</v>
      </c>
      <c r="G8941" t="s">
        <v>8627</v>
      </c>
      <c r="H8941" t="s">
        <v>6354</v>
      </c>
      <c r="I8941" t="s">
        <v>55</v>
      </c>
      <c r="J8941" t="s">
        <v>176</v>
      </c>
      <c r="K8941" t="s">
        <v>13964</v>
      </c>
      <c r="L8941" t="s">
        <v>13855</v>
      </c>
      <c r="M8941" t="s">
        <v>13965</v>
      </c>
      <c r="N8941" t="s">
        <v>6787</v>
      </c>
      <c r="O8941" t="s">
        <v>6810</v>
      </c>
      <c r="P8941">
        <v>2870010</v>
      </c>
      <c r="Q8941" t="s">
        <v>6636</v>
      </c>
      <c r="R8941" t="s">
        <v>6636</v>
      </c>
      <c r="S8941" s="12"/>
      <c r="T8941" s="13"/>
      <c r="U8941" t="s">
        <v>7560</v>
      </c>
    </row>
    <row r="8942" spans="1:21" x14ac:dyDescent="0.25">
      <c r="A8942" t="s">
        <v>6619</v>
      </c>
      <c r="B8942" s="12">
        <v>42628</v>
      </c>
      <c r="C8942" t="s">
        <v>13962</v>
      </c>
      <c r="D8942" s="11">
        <v>46202.754490740699</v>
      </c>
      <c r="E8942" t="s">
        <v>13963</v>
      </c>
      <c r="F8942" t="s">
        <v>6617</v>
      </c>
      <c r="G8942" t="s">
        <v>7567</v>
      </c>
      <c r="H8942" t="s">
        <v>6354</v>
      </c>
      <c r="I8942" t="s">
        <v>55</v>
      </c>
      <c r="J8942" t="s">
        <v>176</v>
      </c>
      <c r="K8942" t="s">
        <v>13964</v>
      </c>
      <c r="L8942" t="s">
        <v>13855</v>
      </c>
      <c r="M8942" t="s">
        <v>13965</v>
      </c>
      <c r="N8942" t="s">
        <v>6787</v>
      </c>
      <c r="O8942" t="s">
        <v>6810</v>
      </c>
      <c r="P8942">
        <v>2870010</v>
      </c>
      <c r="Q8942" t="s">
        <v>6636</v>
      </c>
      <c r="R8942" t="s">
        <v>6636</v>
      </c>
      <c r="S8942" s="12"/>
      <c r="T8942" s="13"/>
      <c r="U8942" t="s">
        <v>7560</v>
      </c>
    </row>
    <row r="8943" spans="1:21" x14ac:dyDescent="0.25">
      <c r="A8943" t="s">
        <v>6619</v>
      </c>
      <c r="B8943" s="12">
        <v>42628</v>
      </c>
      <c r="C8943" t="s">
        <v>13962</v>
      </c>
      <c r="D8943" s="11">
        <v>46202.754490740699</v>
      </c>
      <c r="E8943" t="s">
        <v>13963</v>
      </c>
      <c r="F8943" t="s">
        <v>6617</v>
      </c>
      <c r="G8943" t="s">
        <v>13858</v>
      </c>
      <c r="H8943" t="s">
        <v>6354</v>
      </c>
      <c r="I8943" t="s">
        <v>55</v>
      </c>
      <c r="J8943" t="s">
        <v>176</v>
      </c>
      <c r="K8943" t="s">
        <v>13964</v>
      </c>
      <c r="L8943" t="s">
        <v>13855</v>
      </c>
      <c r="M8943" t="s">
        <v>13965</v>
      </c>
      <c r="N8943" t="s">
        <v>6787</v>
      </c>
      <c r="O8943" t="s">
        <v>6810</v>
      </c>
      <c r="P8943">
        <v>2870010</v>
      </c>
      <c r="Q8943" t="s">
        <v>6636</v>
      </c>
      <c r="R8943" t="s">
        <v>6636</v>
      </c>
      <c r="S8943" s="12"/>
      <c r="T8943" s="13"/>
      <c r="U8943" t="s">
        <v>7560</v>
      </c>
    </row>
    <row r="8944" spans="1:21" x14ac:dyDescent="0.25">
      <c r="A8944" t="s">
        <v>6619</v>
      </c>
      <c r="B8944" s="12">
        <v>42628</v>
      </c>
      <c r="C8944" t="s">
        <v>13962</v>
      </c>
      <c r="D8944" s="11">
        <v>46202.754490740699</v>
      </c>
      <c r="E8944" t="s">
        <v>13963</v>
      </c>
      <c r="F8944" t="s">
        <v>6617</v>
      </c>
      <c r="G8944" t="s">
        <v>13859</v>
      </c>
      <c r="H8944" t="s">
        <v>6354</v>
      </c>
      <c r="I8944" t="s">
        <v>55</v>
      </c>
      <c r="J8944" t="s">
        <v>176</v>
      </c>
      <c r="K8944" t="s">
        <v>13964</v>
      </c>
      <c r="L8944" t="s">
        <v>13855</v>
      </c>
      <c r="M8944" t="s">
        <v>13965</v>
      </c>
      <c r="N8944" t="s">
        <v>6787</v>
      </c>
      <c r="O8944" t="s">
        <v>6810</v>
      </c>
      <c r="P8944">
        <v>2870010</v>
      </c>
      <c r="Q8944" t="s">
        <v>6636</v>
      </c>
      <c r="R8944" t="s">
        <v>6636</v>
      </c>
      <c r="S8944" s="12"/>
      <c r="T8944" s="13"/>
      <c r="U8944" t="s">
        <v>7560</v>
      </c>
    </row>
    <row r="8945" spans="1:21" x14ac:dyDescent="0.25">
      <c r="A8945" t="s">
        <v>6619</v>
      </c>
      <c r="B8945" s="12">
        <v>42628</v>
      </c>
      <c r="C8945" t="s">
        <v>13962</v>
      </c>
      <c r="D8945" s="11">
        <v>46202.754490740699</v>
      </c>
      <c r="E8945" t="s">
        <v>13963</v>
      </c>
      <c r="F8945" t="s">
        <v>6617</v>
      </c>
      <c r="G8945" t="s">
        <v>8633</v>
      </c>
      <c r="H8945" t="s">
        <v>6354</v>
      </c>
      <c r="I8945" t="s">
        <v>55</v>
      </c>
      <c r="J8945" t="s">
        <v>176</v>
      </c>
      <c r="K8945" t="s">
        <v>13964</v>
      </c>
      <c r="L8945" t="s">
        <v>13855</v>
      </c>
      <c r="M8945" t="s">
        <v>13965</v>
      </c>
      <c r="N8945" t="s">
        <v>6787</v>
      </c>
      <c r="O8945" t="s">
        <v>6810</v>
      </c>
      <c r="P8945">
        <v>2870010</v>
      </c>
      <c r="Q8945" t="s">
        <v>6636</v>
      </c>
      <c r="R8945" t="s">
        <v>6636</v>
      </c>
      <c r="S8945" s="12"/>
      <c r="T8945" s="13"/>
      <c r="U8945" t="s">
        <v>7560</v>
      </c>
    </row>
    <row r="8946" spans="1:21" x14ac:dyDescent="0.25">
      <c r="A8946" t="s">
        <v>6619</v>
      </c>
      <c r="B8946" s="12">
        <v>42648</v>
      </c>
      <c r="C8946" t="s">
        <v>13966</v>
      </c>
      <c r="D8946" s="11">
        <v>46203.510451388902</v>
      </c>
      <c r="E8946" t="s">
        <v>13967</v>
      </c>
      <c r="F8946" t="s">
        <v>6617</v>
      </c>
      <c r="G8946" t="s">
        <v>8627</v>
      </c>
      <c r="H8946" t="s">
        <v>6354</v>
      </c>
      <c r="I8946" t="s">
        <v>55</v>
      </c>
      <c r="J8946" t="s">
        <v>44</v>
      </c>
      <c r="K8946" t="s">
        <v>13968</v>
      </c>
      <c r="L8946" t="s">
        <v>13846</v>
      </c>
      <c r="M8946" t="s">
        <v>13969</v>
      </c>
      <c r="N8946" t="s">
        <v>7001</v>
      </c>
      <c r="O8946" t="s">
        <v>7007</v>
      </c>
      <c r="P8946">
        <v>1032000</v>
      </c>
      <c r="Q8946" t="s">
        <v>6893</v>
      </c>
      <c r="R8946" t="s">
        <v>6911</v>
      </c>
      <c r="S8946" s="12"/>
      <c r="T8946" s="13"/>
      <c r="U8946" t="s">
        <v>7560</v>
      </c>
    </row>
    <row r="8947" spans="1:21" x14ac:dyDescent="0.25">
      <c r="A8947" t="s">
        <v>6619</v>
      </c>
      <c r="B8947" s="12">
        <v>85296</v>
      </c>
      <c r="C8947" t="s">
        <v>13966</v>
      </c>
      <c r="D8947" s="11">
        <v>46203.510451388902</v>
      </c>
      <c r="E8947" t="s">
        <v>13967</v>
      </c>
      <c r="F8947" t="s">
        <v>6617</v>
      </c>
      <c r="G8947" t="s">
        <v>7567</v>
      </c>
      <c r="H8947" t="s">
        <v>6354</v>
      </c>
      <c r="I8947" t="s">
        <v>55</v>
      </c>
      <c r="J8947" t="s">
        <v>44</v>
      </c>
      <c r="K8947" t="s">
        <v>13968</v>
      </c>
      <c r="L8947" t="s">
        <v>13846</v>
      </c>
      <c r="M8947" t="s">
        <v>13969</v>
      </c>
      <c r="N8947" t="s">
        <v>7001</v>
      </c>
      <c r="O8947" t="s">
        <v>7007</v>
      </c>
      <c r="P8947">
        <v>2064000</v>
      </c>
      <c r="Q8947" t="s">
        <v>6893</v>
      </c>
      <c r="R8947" t="s">
        <v>6911</v>
      </c>
      <c r="S8947" s="12"/>
      <c r="T8947" s="13"/>
      <c r="U8947" t="s">
        <v>7560</v>
      </c>
    </row>
    <row r="8948" spans="1:21" x14ac:dyDescent="0.25">
      <c r="A8948" t="s">
        <v>6619</v>
      </c>
      <c r="B8948" s="12">
        <v>42648</v>
      </c>
      <c r="C8948" t="s">
        <v>13966</v>
      </c>
      <c r="D8948" s="11">
        <v>46203.510451388902</v>
      </c>
      <c r="E8948" t="s">
        <v>13967</v>
      </c>
      <c r="F8948" t="s">
        <v>6617</v>
      </c>
      <c r="G8948" t="s">
        <v>8630</v>
      </c>
      <c r="H8948" t="s">
        <v>6354</v>
      </c>
      <c r="I8948" t="s">
        <v>55</v>
      </c>
      <c r="J8948" t="s">
        <v>44</v>
      </c>
      <c r="K8948" t="s">
        <v>13968</v>
      </c>
      <c r="L8948" t="s">
        <v>13846</v>
      </c>
      <c r="M8948" t="s">
        <v>13969</v>
      </c>
      <c r="N8948" t="s">
        <v>7001</v>
      </c>
      <c r="O8948" t="s">
        <v>7007</v>
      </c>
      <c r="P8948">
        <v>1032000</v>
      </c>
      <c r="Q8948" t="s">
        <v>6893</v>
      </c>
      <c r="R8948" t="s">
        <v>6911</v>
      </c>
      <c r="S8948" s="12"/>
      <c r="T8948" s="13"/>
      <c r="U8948" t="s">
        <v>7560</v>
      </c>
    </row>
    <row r="8949" spans="1:21" x14ac:dyDescent="0.25">
      <c r="A8949" t="s">
        <v>6619</v>
      </c>
      <c r="B8949" s="12">
        <v>42648</v>
      </c>
      <c r="C8949" t="s">
        <v>13966</v>
      </c>
      <c r="D8949" s="11">
        <v>46203.510451388902</v>
      </c>
      <c r="E8949" t="s">
        <v>13967</v>
      </c>
      <c r="F8949" t="s">
        <v>6617</v>
      </c>
      <c r="G8949" t="s">
        <v>8633</v>
      </c>
      <c r="H8949" t="s">
        <v>6354</v>
      </c>
      <c r="I8949" t="s">
        <v>55</v>
      </c>
      <c r="J8949" t="s">
        <v>44</v>
      </c>
      <c r="K8949" t="s">
        <v>13968</v>
      </c>
      <c r="L8949" t="s">
        <v>13846</v>
      </c>
      <c r="M8949" t="s">
        <v>13969</v>
      </c>
      <c r="N8949" t="s">
        <v>7001</v>
      </c>
      <c r="O8949" t="s">
        <v>7007</v>
      </c>
      <c r="P8949">
        <v>1032000</v>
      </c>
      <c r="Q8949" t="s">
        <v>6893</v>
      </c>
      <c r="R8949" t="s">
        <v>6911</v>
      </c>
      <c r="S8949" s="12"/>
      <c r="T8949" s="13"/>
      <c r="U8949" t="s">
        <v>7560</v>
      </c>
    </row>
    <row r="8950" spans="1:21" x14ac:dyDescent="0.25">
      <c r="A8950" t="s">
        <v>6637</v>
      </c>
      <c r="B8950" s="12">
        <v>42737</v>
      </c>
      <c r="C8950" t="s">
        <v>13970</v>
      </c>
      <c r="D8950" s="11">
        <v>46204.644432870402</v>
      </c>
      <c r="E8950" t="s">
        <v>13971</v>
      </c>
      <c r="F8950" t="s">
        <v>6617</v>
      </c>
      <c r="G8950" t="s">
        <v>13908</v>
      </c>
      <c r="H8950" t="s">
        <v>6354</v>
      </c>
      <c r="I8950" t="s">
        <v>65</v>
      </c>
      <c r="J8950" t="s">
        <v>67</v>
      </c>
      <c r="K8950" t="s">
        <v>13972</v>
      </c>
      <c r="L8950" t="s">
        <v>13952</v>
      </c>
      <c r="M8950" t="s">
        <v>13973</v>
      </c>
      <c r="N8950" t="s">
        <v>7469</v>
      </c>
      <c r="O8950" t="s">
        <v>9605</v>
      </c>
      <c r="P8950">
        <v>2210000</v>
      </c>
      <c r="Q8950" t="s">
        <v>6636</v>
      </c>
      <c r="R8950" t="s">
        <v>6636</v>
      </c>
      <c r="S8950" s="12"/>
      <c r="T8950" s="13"/>
      <c r="U8950" t="s">
        <v>7560</v>
      </c>
    </row>
    <row r="8951" spans="1:21" x14ac:dyDescent="0.25">
      <c r="A8951" t="s">
        <v>6637</v>
      </c>
      <c r="B8951" s="12">
        <v>42737</v>
      </c>
      <c r="C8951" t="s">
        <v>13970</v>
      </c>
      <c r="D8951" s="11">
        <v>46204.644432870402</v>
      </c>
      <c r="E8951" t="s">
        <v>13971</v>
      </c>
      <c r="F8951" t="s">
        <v>6617</v>
      </c>
      <c r="G8951" t="s">
        <v>8627</v>
      </c>
      <c r="H8951" t="s">
        <v>6354</v>
      </c>
      <c r="I8951" t="s">
        <v>65</v>
      </c>
      <c r="J8951" t="s">
        <v>67</v>
      </c>
      <c r="K8951" t="s">
        <v>13972</v>
      </c>
      <c r="L8951" t="s">
        <v>13952</v>
      </c>
      <c r="M8951" t="s">
        <v>13973</v>
      </c>
      <c r="N8951" t="s">
        <v>7469</v>
      </c>
      <c r="O8951" t="s">
        <v>9605</v>
      </c>
      <c r="P8951">
        <v>2210000</v>
      </c>
      <c r="Q8951" t="s">
        <v>6636</v>
      </c>
      <c r="R8951" t="s">
        <v>6636</v>
      </c>
      <c r="S8951" s="12"/>
      <c r="T8951" s="13"/>
      <c r="U8951" t="s">
        <v>7560</v>
      </c>
    </row>
    <row r="8952" spans="1:21" x14ac:dyDescent="0.25">
      <c r="A8952" t="s">
        <v>6637</v>
      </c>
      <c r="B8952" s="12">
        <v>85474</v>
      </c>
      <c r="C8952" t="s">
        <v>13970</v>
      </c>
      <c r="D8952" s="11">
        <v>46204.644432870402</v>
      </c>
      <c r="E8952" t="s">
        <v>13971</v>
      </c>
      <c r="F8952" t="s">
        <v>6617</v>
      </c>
      <c r="G8952" t="s">
        <v>13900</v>
      </c>
      <c r="H8952" t="s">
        <v>6354</v>
      </c>
      <c r="I8952" t="s">
        <v>65</v>
      </c>
      <c r="J8952" t="s">
        <v>67</v>
      </c>
      <c r="K8952" t="s">
        <v>13972</v>
      </c>
      <c r="L8952" t="s">
        <v>13952</v>
      </c>
      <c r="M8952" t="s">
        <v>13973</v>
      </c>
      <c r="N8952" t="s">
        <v>7469</v>
      </c>
      <c r="O8952" t="s">
        <v>9605</v>
      </c>
      <c r="P8952">
        <v>4420000</v>
      </c>
      <c r="Q8952" t="s">
        <v>6636</v>
      </c>
      <c r="R8952" t="s">
        <v>6636</v>
      </c>
      <c r="S8952" s="12"/>
      <c r="T8952" s="13"/>
      <c r="U8952" t="s">
        <v>7560</v>
      </c>
    </row>
    <row r="8953" spans="1:21" x14ac:dyDescent="0.25">
      <c r="A8953" t="s">
        <v>6637</v>
      </c>
      <c r="B8953" s="12">
        <v>42737</v>
      </c>
      <c r="C8953" t="s">
        <v>13970</v>
      </c>
      <c r="D8953" s="11">
        <v>46204.644432870402</v>
      </c>
      <c r="E8953" t="s">
        <v>13971</v>
      </c>
      <c r="F8953" t="s">
        <v>6617</v>
      </c>
      <c r="G8953" t="s">
        <v>13858</v>
      </c>
      <c r="H8953" t="s">
        <v>6354</v>
      </c>
      <c r="I8953" t="s">
        <v>65</v>
      </c>
      <c r="J8953" t="s">
        <v>67</v>
      </c>
      <c r="K8953" t="s">
        <v>13972</v>
      </c>
      <c r="L8953" t="s">
        <v>13952</v>
      </c>
      <c r="M8953" t="s">
        <v>13973</v>
      </c>
      <c r="N8953" t="s">
        <v>7469</v>
      </c>
      <c r="O8953" t="s">
        <v>9605</v>
      </c>
      <c r="P8953">
        <v>2210000</v>
      </c>
      <c r="Q8953" t="s">
        <v>6636</v>
      </c>
      <c r="R8953" t="s">
        <v>6636</v>
      </c>
      <c r="S8953" s="12"/>
      <c r="T8953" s="13"/>
      <c r="U8953" t="s">
        <v>7560</v>
      </c>
    </row>
    <row r="8954" spans="1:21" x14ac:dyDescent="0.25">
      <c r="A8954" t="s">
        <v>6637</v>
      </c>
      <c r="B8954" s="12">
        <v>42737</v>
      </c>
      <c r="C8954" t="s">
        <v>13970</v>
      </c>
      <c r="D8954" s="11">
        <v>46204.644432870402</v>
      </c>
      <c r="E8954" t="s">
        <v>13971</v>
      </c>
      <c r="F8954" t="s">
        <v>6617</v>
      </c>
      <c r="G8954" t="s">
        <v>13859</v>
      </c>
      <c r="H8954" t="s">
        <v>6354</v>
      </c>
      <c r="I8954" t="s">
        <v>65</v>
      </c>
      <c r="J8954" t="s">
        <v>67</v>
      </c>
      <c r="K8954" t="s">
        <v>13972</v>
      </c>
      <c r="L8954" t="s">
        <v>13952</v>
      </c>
      <c r="M8954" t="s">
        <v>13973</v>
      </c>
      <c r="N8954" t="s">
        <v>7469</v>
      </c>
      <c r="O8954" t="s">
        <v>9605</v>
      </c>
      <c r="P8954">
        <v>2210000</v>
      </c>
      <c r="Q8954" t="s">
        <v>6636</v>
      </c>
      <c r="R8954" t="s">
        <v>6636</v>
      </c>
      <c r="S8954" s="12"/>
      <c r="T8954" s="13"/>
      <c r="U8954" t="s">
        <v>7560</v>
      </c>
    </row>
    <row r="8955" spans="1:21" x14ac:dyDescent="0.25">
      <c r="A8955" t="s">
        <v>6637</v>
      </c>
      <c r="B8955" s="12">
        <v>42737</v>
      </c>
      <c r="C8955" t="s">
        <v>13970</v>
      </c>
      <c r="D8955" s="11">
        <v>46204.644432870402</v>
      </c>
      <c r="E8955" t="s">
        <v>13971</v>
      </c>
      <c r="F8955" t="s">
        <v>6617</v>
      </c>
      <c r="G8955" t="s">
        <v>8633</v>
      </c>
      <c r="H8955" t="s">
        <v>6354</v>
      </c>
      <c r="I8955" t="s">
        <v>65</v>
      </c>
      <c r="J8955" t="s">
        <v>67</v>
      </c>
      <c r="K8955" t="s">
        <v>13972</v>
      </c>
      <c r="L8955" t="s">
        <v>13952</v>
      </c>
      <c r="M8955" t="s">
        <v>13973</v>
      </c>
      <c r="N8955" t="s">
        <v>7469</v>
      </c>
      <c r="O8955" t="s">
        <v>9605</v>
      </c>
      <c r="P8955">
        <v>2210000</v>
      </c>
      <c r="Q8955" t="s">
        <v>6636</v>
      </c>
      <c r="R8955" t="s">
        <v>6636</v>
      </c>
      <c r="S8955" s="12"/>
      <c r="T8955" s="13"/>
      <c r="U8955" t="s">
        <v>7560</v>
      </c>
    </row>
    <row r="8956" spans="1:21" x14ac:dyDescent="0.25">
      <c r="A8956" t="s">
        <v>6619</v>
      </c>
      <c r="B8956" s="12">
        <v>42714</v>
      </c>
      <c r="C8956" t="s">
        <v>13902</v>
      </c>
      <c r="D8956" s="11">
        <v>46204.768495370401</v>
      </c>
      <c r="E8956" t="s">
        <v>13903</v>
      </c>
      <c r="F8956" t="s">
        <v>6617</v>
      </c>
      <c r="G8956" t="s">
        <v>8627</v>
      </c>
      <c r="H8956" t="s">
        <v>6354</v>
      </c>
      <c r="I8956" t="s">
        <v>65</v>
      </c>
      <c r="J8956" t="s">
        <v>67</v>
      </c>
      <c r="K8956" t="s">
        <v>13904</v>
      </c>
      <c r="L8956" t="s">
        <v>13846</v>
      </c>
      <c r="M8956" t="s">
        <v>13905</v>
      </c>
      <c r="N8956" t="s">
        <v>7001</v>
      </c>
      <c r="O8956" t="s">
        <v>7062</v>
      </c>
      <c r="P8956">
        <v>1712000</v>
      </c>
      <c r="Q8956" t="s">
        <v>6636</v>
      </c>
      <c r="R8956" t="s">
        <v>6636</v>
      </c>
      <c r="S8956" s="12"/>
      <c r="T8956" s="13"/>
      <c r="U8956" t="s">
        <v>7560</v>
      </c>
    </row>
    <row r="8957" spans="1:21" x14ac:dyDescent="0.25">
      <c r="A8957" t="s">
        <v>6619</v>
      </c>
      <c r="B8957" s="12">
        <v>85428</v>
      </c>
      <c r="C8957" t="s">
        <v>13902</v>
      </c>
      <c r="D8957" s="11">
        <v>46204.768495370401</v>
      </c>
      <c r="E8957" t="s">
        <v>13903</v>
      </c>
      <c r="F8957" t="s">
        <v>6617</v>
      </c>
      <c r="G8957" t="s">
        <v>7567</v>
      </c>
      <c r="H8957" t="s">
        <v>6354</v>
      </c>
      <c r="I8957" t="s">
        <v>65</v>
      </c>
      <c r="J8957" t="s">
        <v>67</v>
      </c>
      <c r="K8957" t="s">
        <v>13904</v>
      </c>
      <c r="L8957" t="s">
        <v>13846</v>
      </c>
      <c r="M8957" t="s">
        <v>13905</v>
      </c>
      <c r="N8957" t="s">
        <v>7001</v>
      </c>
      <c r="O8957" t="s">
        <v>7062</v>
      </c>
      <c r="P8957">
        <v>3424000</v>
      </c>
      <c r="Q8957" t="s">
        <v>6636</v>
      </c>
      <c r="R8957" t="s">
        <v>6636</v>
      </c>
      <c r="S8957" s="12"/>
      <c r="T8957" s="13"/>
      <c r="U8957" t="s">
        <v>7560</v>
      </c>
    </row>
    <row r="8958" spans="1:21" x14ac:dyDescent="0.25">
      <c r="A8958" t="s">
        <v>6619</v>
      </c>
      <c r="B8958" s="12">
        <v>42714</v>
      </c>
      <c r="C8958" t="s">
        <v>13902</v>
      </c>
      <c r="D8958" s="11">
        <v>46204.768495370401</v>
      </c>
      <c r="E8958" t="s">
        <v>13903</v>
      </c>
      <c r="F8958" t="s">
        <v>6617</v>
      </c>
      <c r="G8958" t="s">
        <v>8630</v>
      </c>
      <c r="H8958" t="s">
        <v>6354</v>
      </c>
      <c r="I8958" t="s">
        <v>65</v>
      </c>
      <c r="J8958" t="s">
        <v>67</v>
      </c>
      <c r="K8958" t="s">
        <v>13904</v>
      </c>
      <c r="L8958" t="s">
        <v>13846</v>
      </c>
      <c r="M8958" t="s">
        <v>13905</v>
      </c>
      <c r="N8958" t="s">
        <v>7001</v>
      </c>
      <c r="O8958" t="s">
        <v>7062</v>
      </c>
      <c r="P8958">
        <v>1712000</v>
      </c>
      <c r="Q8958" t="s">
        <v>6636</v>
      </c>
      <c r="R8958" t="s">
        <v>6636</v>
      </c>
      <c r="S8958" s="12"/>
      <c r="T8958" s="13"/>
      <c r="U8958" t="s">
        <v>7560</v>
      </c>
    </row>
    <row r="8959" spans="1:21" x14ac:dyDescent="0.25">
      <c r="A8959" t="s">
        <v>6619</v>
      </c>
      <c r="B8959" s="12">
        <v>42714</v>
      </c>
      <c r="C8959" t="s">
        <v>13902</v>
      </c>
      <c r="D8959" s="11">
        <v>46204.768495370401</v>
      </c>
      <c r="E8959" t="s">
        <v>13903</v>
      </c>
      <c r="F8959" t="s">
        <v>6617</v>
      </c>
      <c r="G8959" t="s">
        <v>8633</v>
      </c>
      <c r="H8959" t="s">
        <v>6354</v>
      </c>
      <c r="I8959" t="s">
        <v>65</v>
      </c>
      <c r="J8959" t="s">
        <v>67</v>
      </c>
      <c r="K8959" t="s">
        <v>13904</v>
      </c>
      <c r="L8959" t="s">
        <v>13846</v>
      </c>
      <c r="M8959" t="s">
        <v>13905</v>
      </c>
      <c r="N8959" t="s">
        <v>7001</v>
      </c>
      <c r="O8959" t="s">
        <v>7062</v>
      </c>
      <c r="P8959">
        <v>1712000</v>
      </c>
      <c r="Q8959" t="s">
        <v>6636</v>
      </c>
      <c r="R8959" t="s">
        <v>6636</v>
      </c>
      <c r="S8959" s="12"/>
      <c r="T8959" s="13"/>
      <c r="U8959" t="s">
        <v>7560</v>
      </c>
    </row>
    <row r="8960" spans="1:21" x14ac:dyDescent="0.25">
      <c r="A8960" t="s">
        <v>6619</v>
      </c>
      <c r="B8960" s="12">
        <v>42737</v>
      </c>
      <c r="C8960" t="s">
        <v>13970</v>
      </c>
      <c r="D8960" s="11">
        <v>46205.558749999997</v>
      </c>
      <c r="E8960" t="s">
        <v>13971</v>
      </c>
      <c r="F8960" t="s">
        <v>6617</v>
      </c>
      <c r="G8960" t="s">
        <v>13908</v>
      </c>
      <c r="H8960" t="s">
        <v>6354</v>
      </c>
      <c r="I8960" t="s">
        <v>65</v>
      </c>
      <c r="J8960" t="s">
        <v>67</v>
      </c>
      <c r="K8960" t="s">
        <v>13972</v>
      </c>
      <c r="L8960" t="s">
        <v>13952</v>
      </c>
      <c r="M8960" t="s">
        <v>13973</v>
      </c>
      <c r="N8960" t="s">
        <v>7469</v>
      </c>
      <c r="O8960" t="s">
        <v>9605</v>
      </c>
      <c r="P8960">
        <v>2210000</v>
      </c>
      <c r="Q8960" t="s">
        <v>6636</v>
      </c>
      <c r="R8960" t="s">
        <v>6636</v>
      </c>
      <c r="S8960" s="12"/>
      <c r="T8960" s="13"/>
      <c r="U8960" t="s">
        <v>7560</v>
      </c>
    </row>
    <row r="8961" spans="1:21" x14ac:dyDescent="0.25">
      <c r="A8961" t="s">
        <v>6619</v>
      </c>
      <c r="B8961" s="12">
        <v>42737</v>
      </c>
      <c r="C8961" t="s">
        <v>13970</v>
      </c>
      <c r="D8961" s="11">
        <v>46205.558749999997</v>
      </c>
      <c r="E8961" t="s">
        <v>13971</v>
      </c>
      <c r="F8961" t="s">
        <v>6617</v>
      </c>
      <c r="G8961" t="s">
        <v>8627</v>
      </c>
      <c r="H8961" t="s">
        <v>6354</v>
      </c>
      <c r="I8961" t="s">
        <v>65</v>
      </c>
      <c r="J8961" t="s">
        <v>67</v>
      </c>
      <c r="K8961" t="s">
        <v>13972</v>
      </c>
      <c r="L8961" t="s">
        <v>13952</v>
      </c>
      <c r="M8961" t="s">
        <v>13973</v>
      </c>
      <c r="N8961" t="s">
        <v>7469</v>
      </c>
      <c r="O8961" t="s">
        <v>9605</v>
      </c>
      <c r="P8961">
        <v>2210000</v>
      </c>
      <c r="Q8961" t="s">
        <v>6636</v>
      </c>
      <c r="R8961" t="s">
        <v>6636</v>
      </c>
      <c r="S8961" s="12"/>
      <c r="T8961" s="13"/>
      <c r="U8961" t="s">
        <v>7560</v>
      </c>
    </row>
    <row r="8962" spans="1:21" x14ac:dyDescent="0.25">
      <c r="A8962" t="s">
        <v>6619</v>
      </c>
      <c r="B8962" s="12">
        <v>85474</v>
      </c>
      <c r="C8962" t="s">
        <v>13970</v>
      </c>
      <c r="D8962" s="11">
        <v>46205.558749999997</v>
      </c>
      <c r="E8962" t="s">
        <v>13971</v>
      </c>
      <c r="F8962" t="s">
        <v>6617</v>
      </c>
      <c r="G8962" t="s">
        <v>13900</v>
      </c>
      <c r="H8962" t="s">
        <v>6354</v>
      </c>
      <c r="I8962" t="s">
        <v>65</v>
      </c>
      <c r="J8962" t="s">
        <v>67</v>
      </c>
      <c r="K8962" t="s">
        <v>13972</v>
      </c>
      <c r="L8962" t="s">
        <v>13952</v>
      </c>
      <c r="M8962" t="s">
        <v>13973</v>
      </c>
      <c r="N8962" t="s">
        <v>7469</v>
      </c>
      <c r="O8962" t="s">
        <v>9605</v>
      </c>
      <c r="P8962">
        <v>4420000</v>
      </c>
      <c r="Q8962" t="s">
        <v>6636</v>
      </c>
      <c r="R8962" t="s">
        <v>6636</v>
      </c>
      <c r="S8962" s="12"/>
      <c r="T8962" s="13"/>
      <c r="U8962" t="s">
        <v>7560</v>
      </c>
    </row>
    <row r="8963" spans="1:21" x14ac:dyDescent="0.25">
      <c r="A8963" t="s">
        <v>6619</v>
      </c>
      <c r="B8963" s="12">
        <v>42737</v>
      </c>
      <c r="C8963" t="s">
        <v>13970</v>
      </c>
      <c r="D8963" s="11">
        <v>46205.558749999997</v>
      </c>
      <c r="E8963" t="s">
        <v>13971</v>
      </c>
      <c r="F8963" t="s">
        <v>6617</v>
      </c>
      <c r="G8963" t="s">
        <v>13858</v>
      </c>
      <c r="H8963" t="s">
        <v>6354</v>
      </c>
      <c r="I8963" t="s">
        <v>65</v>
      </c>
      <c r="J8963" t="s">
        <v>67</v>
      </c>
      <c r="K8963" t="s">
        <v>13972</v>
      </c>
      <c r="L8963" t="s">
        <v>13952</v>
      </c>
      <c r="M8963" t="s">
        <v>13973</v>
      </c>
      <c r="N8963" t="s">
        <v>7469</v>
      </c>
      <c r="O8963" t="s">
        <v>9605</v>
      </c>
      <c r="P8963">
        <v>2210000</v>
      </c>
      <c r="Q8963" t="s">
        <v>6636</v>
      </c>
      <c r="R8963" t="s">
        <v>6636</v>
      </c>
      <c r="S8963" s="12"/>
      <c r="T8963" s="13"/>
      <c r="U8963" t="s">
        <v>7560</v>
      </c>
    </row>
    <row r="8964" spans="1:21" x14ac:dyDescent="0.25">
      <c r="A8964" t="s">
        <v>6619</v>
      </c>
      <c r="B8964" s="12">
        <v>42737</v>
      </c>
      <c r="C8964" t="s">
        <v>13970</v>
      </c>
      <c r="D8964" s="11">
        <v>46205.558749999997</v>
      </c>
      <c r="E8964" t="s">
        <v>13971</v>
      </c>
      <c r="F8964" t="s">
        <v>6617</v>
      </c>
      <c r="G8964" t="s">
        <v>13859</v>
      </c>
      <c r="H8964" t="s">
        <v>6354</v>
      </c>
      <c r="I8964" t="s">
        <v>65</v>
      </c>
      <c r="J8964" t="s">
        <v>67</v>
      </c>
      <c r="K8964" t="s">
        <v>13972</v>
      </c>
      <c r="L8964" t="s">
        <v>13952</v>
      </c>
      <c r="M8964" t="s">
        <v>13973</v>
      </c>
      <c r="N8964" t="s">
        <v>7469</v>
      </c>
      <c r="O8964" t="s">
        <v>9605</v>
      </c>
      <c r="P8964">
        <v>2210000</v>
      </c>
      <c r="Q8964" t="s">
        <v>6636</v>
      </c>
      <c r="R8964" t="s">
        <v>6636</v>
      </c>
      <c r="S8964" s="12"/>
      <c r="T8964" s="13"/>
      <c r="U8964" t="s">
        <v>7560</v>
      </c>
    </row>
    <row r="8965" spans="1:21" x14ac:dyDescent="0.25">
      <c r="A8965" t="s">
        <v>6619</v>
      </c>
      <c r="B8965" s="12">
        <v>42737</v>
      </c>
      <c r="C8965" t="s">
        <v>13970</v>
      </c>
      <c r="D8965" s="11">
        <v>46205.558749999997</v>
      </c>
      <c r="E8965" t="s">
        <v>13971</v>
      </c>
      <c r="F8965" t="s">
        <v>6617</v>
      </c>
      <c r="G8965" t="s">
        <v>8633</v>
      </c>
      <c r="H8965" t="s">
        <v>6354</v>
      </c>
      <c r="I8965" t="s">
        <v>65</v>
      </c>
      <c r="J8965" t="s">
        <v>67</v>
      </c>
      <c r="K8965" t="s">
        <v>13972</v>
      </c>
      <c r="L8965" t="s">
        <v>13952</v>
      </c>
      <c r="M8965" t="s">
        <v>13973</v>
      </c>
      <c r="N8965" t="s">
        <v>7469</v>
      </c>
      <c r="O8965" t="s">
        <v>9605</v>
      </c>
      <c r="P8965">
        <v>2210000</v>
      </c>
      <c r="Q8965" t="s">
        <v>6636</v>
      </c>
      <c r="R8965" t="s">
        <v>6636</v>
      </c>
      <c r="S8965" s="12"/>
      <c r="T8965" s="13"/>
      <c r="U8965" t="s">
        <v>7560</v>
      </c>
    </row>
    <row r="8966" spans="1:21" x14ac:dyDescent="0.25">
      <c r="A8966" t="s">
        <v>6637</v>
      </c>
      <c r="B8966" s="12">
        <v>42764</v>
      </c>
      <c r="C8966" t="s">
        <v>13974</v>
      </c>
      <c r="D8966" s="11">
        <v>46205.656712962998</v>
      </c>
      <c r="E8966" t="s">
        <v>13975</v>
      </c>
      <c r="F8966" t="s">
        <v>6617</v>
      </c>
      <c r="G8966" t="s">
        <v>8627</v>
      </c>
      <c r="H8966" t="s">
        <v>6354</v>
      </c>
      <c r="I8966" t="s">
        <v>55</v>
      </c>
      <c r="J8966" t="s">
        <v>176</v>
      </c>
      <c r="K8966" t="s">
        <v>13976</v>
      </c>
      <c r="L8966" t="s">
        <v>13898</v>
      </c>
      <c r="M8966" t="s">
        <v>13977</v>
      </c>
      <c r="N8966" t="s">
        <v>6761</v>
      </c>
      <c r="O8966" t="s">
        <v>6862</v>
      </c>
      <c r="P8966">
        <v>4199900</v>
      </c>
      <c r="Q8966" t="s">
        <v>6636</v>
      </c>
      <c r="R8966" t="s">
        <v>6636</v>
      </c>
      <c r="S8966" s="12"/>
      <c r="T8966" s="13"/>
      <c r="U8966" t="s">
        <v>7560</v>
      </c>
    </row>
    <row r="8967" spans="1:21" x14ac:dyDescent="0.25">
      <c r="A8967" t="s">
        <v>6637</v>
      </c>
      <c r="B8967" s="12">
        <v>42764</v>
      </c>
      <c r="C8967" t="s">
        <v>13974</v>
      </c>
      <c r="D8967" s="11">
        <v>46205.656712962998</v>
      </c>
      <c r="E8967" t="s">
        <v>13975</v>
      </c>
      <c r="F8967" t="s">
        <v>6617</v>
      </c>
      <c r="G8967" t="s">
        <v>7567</v>
      </c>
      <c r="H8967" t="s">
        <v>6354</v>
      </c>
      <c r="I8967" t="s">
        <v>55</v>
      </c>
      <c r="J8967" t="s">
        <v>176</v>
      </c>
      <c r="K8967" t="s">
        <v>13976</v>
      </c>
      <c r="L8967" t="s">
        <v>13898</v>
      </c>
      <c r="M8967" t="s">
        <v>13977</v>
      </c>
      <c r="N8967" t="s">
        <v>6761</v>
      </c>
      <c r="O8967" t="s">
        <v>6862</v>
      </c>
      <c r="P8967">
        <v>4199900</v>
      </c>
      <c r="Q8967" t="s">
        <v>6636</v>
      </c>
      <c r="R8967" t="s">
        <v>6636</v>
      </c>
      <c r="S8967" s="12"/>
      <c r="T8967" s="13"/>
      <c r="U8967" t="s">
        <v>7560</v>
      </c>
    </row>
    <row r="8968" spans="1:21" x14ac:dyDescent="0.25">
      <c r="A8968" t="s">
        <v>6637</v>
      </c>
      <c r="B8968" s="12">
        <v>42764</v>
      </c>
      <c r="C8968" t="s">
        <v>13974</v>
      </c>
      <c r="D8968" s="11">
        <v>46205.656712962998</v>
      </c>
      <c r="E8968" t="s">
        <v>13975</v>
      </c>
      <c r="F8968" t="s">
        <v>6617</v>
      </c>
      <c r="G8968" t="s">
        <v>13900</v>
      </c>
      <c r="H8968" t="s">
        <v>6354</v>
      </c>
      <c r="I8968" t="s">
        <v>55</v>
      </c>
      <c r="J8968" t="s">
        <v>176</v>
      </c>
      <c r="K8968" t="s">
        <v>13976</v>
      </c>
      <c r="L8968" t="s">
        <v>13898</v>
      </c>
      <c r="M8968" t="s">
        <v>13977</v>
      </c>
      <c r="N8968" t="s">
        <v>6761</v>
      </c>
      <c r="O8968" t="s">
        <v>6862</v>
      </c>
      <c r="P8968">
        <v>4199900</v>
      </c>
      <c r="Q8968" t="s">
        <v>6636</v>
      </c>
      <c r="R8968" t="s">
        <v>6636</v>
      </c>
      <c r="S8968" s="12"/>
      <c r="T8968" s="13"/>
      <c r="U8968" t="s">
        <v>7560</v>
      </c>
    </row>
    <row r="8969" spans="1:21" x14ac:dyDescent="0.25">
      <c r="A8969" t="s">
        <v>6637</v>
      </c>
      <c r="B8969" s="12">
        <v>42764</v>
      </c>
      <c r="C8969" t="s">
        <v>13974</v>
      </c>
      <c r="D8969" s="11">
        <v>46205.656712962998</v>
      </c>
      <c r="E8969" t="s">
        <v>13975</v>
      </c>
      <c r="F8969" t="s">
        <v>6617</v>
      </c>
      <c r="G8969" t="s">
        <v>8633</v>
      </c>
      <c r="H8969" t="s">
        <v>6354</v>
      </c>
      <c r="I8969" t="s">
        <v>55</v>
      </c>
      <c r="J8969" t="s">
        <v>176</v>
      </c>
      <c r="K8969" t="s">
        <v>13976</v>
      </c>
      <c r="L8969" t="s">
        <v>13898</v>
      </c>
      <c r="M8969" t="s">
        <v>13977</v>
      </c>
      <c r="N8969" t="s">
        <v>6761</v>
      </c>
      <c r="O8969" t="s">
        <v>6862</v>
      </c>
      <c r="P8969">
        <v>4199900</v>
      </c>
      <c r="Q8969" t="s">
        <v>6636</v>
      </c>
      <c r="R8969" t="s">
        <v>6636</v>
      </c>
      <c r="S8969" s="12"/>
      <c r="T8969" s="13"/>
      <c r="U8969" t="s">
        <v>7560</v>
      </c>
    </row>
    <row r="8970" spans="1:21" x14ac:dyDescent="0.25">
      <c r="A8970" t="s">
        <v>6637</v>
      </c>
      <c r="B8970" s="12">
        <v>42764</v>
      </c>
      <c r="C8970" t="s">
        <v>13974</v>
      </c>
      <c r="D8970" s="11">
        <v>46205.656712962998</v>
      </c>
      <c r="E8970" t="s">
        <v>13975</v>
      </c>
      <c r="F8970" t="s">
        <v>6617</v>
      </c>
      <c r="G8970" t="s">
        <v>13901</v>
      </c>
      <c r="H8970" t="s">
        <v>6354</v>
      </c>
      <c r="I8970" t="s">
        <v>55</v>
      </c>
      <c r="J8970" t="s">
        <v>176</v>
      </c>
      <c r="K8970" t="s">
        <v>13976</v>
      </c>
      <c r="L8970" t="s">
        <v>13898</v>
      </c>
      <c r="M8970" t="s">
        <v>13977</v>
      </c>
      <c r="N8970" t="s">
        <v>6761</v>
      </c>
      <c r="O8970" t="s">
        <v>6862</v>
      </c>
      <c r="P8970">
        <v>4199900</v>
      </c>
      <c r="Q8970" t="s">
        <v>6636</v>
      </c>
      <c r="R8970" t="s">
        <v>6636</v>
      </c>
      <c r="S8970" s="12"/>
      <c r="T8970" s="13"/>
      <c r="U8970" t="s">
        <v>7560</v>
      </c>
    </row>
    <row r="8971" spans="1:21" x14ac:dyDescent="0.25">
      <c r="A8971" t="s">
        <v>6637</v>
      </c>
      <c r="B8971" s="12">
        <v>42764</v>
      </c>
      <c r="C8971" t="s">
        <v>13974</v>
      </c>
      <c r="D8971" s="11">
        <v>46205.656712962998</v>
      </c>
      <c r="E8971" t="s">
        <v>13975</v>
      </c>
      <c r="F8971" t="s">
        <v>6617</v>
      </c>
      <c r="G8971" t="s">
        <v>11371</v>
      </c>
      <c r="H8971" t="s">
        <v>6354</v>
      </c>
      <c r="I8971" t="s">
        <v>55</v>
      </c>
      <c r="J8971" t="s">
        <v>176</v>
      </c>
      <c r="K8971" t="s">
        <v>13976</v>
      </c>
      <c r="L8971" t="s">
        <v>13898</v>
      </c>
      <c r="M8971" t="s">
        <v>13977</v>
      </c>
      <c r="N8971" t="s">
        <v>6761</v>
      </c>
      <c r="O8971" t="s">
        <v>6862</v>
      </c>
      <c r="P8971">
        <v>4199900</v>
      </c>
      <c r="Q8971" t="s">
        <v>6636</v>
      </c>
      <c r="R8971" t="s">
        <v>6636</v>
      </c>
      <c r="S8971" s="12"/>
      <c r="T8971" s="13"/>
      <c r="U8971" t="s">
        <v>7560</v>
      </c>
    </row>
    <row r="8972" spans="1:21" x14ac:dyDescent="0.25">
      <c r="A8972" t="s">
        <v>6619</v>
      </c>
      <c r="B8972" s="12">
        <v>42764</v>
      </c>
      <c r="C8972" t="s">
        <v>13974</v>
      </c>
      <c r="D8972" s="11">
        <v>46205.854895833298</v>
      </c>
      <c r="E8972" t="s">
        <v>13975</v>
      </c>
      <c r="F8972" t="s">
        <v>6617</v>
      </c>
      <c r="G8972" t="s">
        <v>8627</v>
      </c>
      <c r="H8972" t="s">
        <v>6354</v>
      </c>
      <c r="I8972" t="s">
        <v>55</v>
      </c>
      <c r="J8972" t="s">
        <v>176</v>
      </c>
      <c r="K8972" t="s">
        <v>13976</v>
      </c>
      <c r="L8972" t="s">
        <v>13898</v>
      </c>
      <c r="M8972" t="s">
        <v>13977</v>
      </c>
      <c r="N8972" t="s">
        <v>6761</v>
      </c>
      <c r="O8972" t="s">
        <v>6862</v>
      </c>
      <c r="P8972">
        <v>4199900</v>
      </c>
      <c r="Q8972" t="s">
        <v>6636</v>
      </c>
      <c r="R8972" t="s">
        <v>6636</v>
      </c>
      <c r="S8972" s="12"/>
      <c r="T8972" s="13"/>
      <c r="U8972" t="s">
        <v>7560</v>
      </c>
    </row>
    <row r="8973" spans="1:21" x14ac:dyDescent="0.25">
      <c r="A8973" t="s">
        <v>6619</v>
      </c>
      <c r="B8973" s="12">
        <v>42764</v>
      </c>
      <c r="C8973" t="s">
        <v>13974</v>
      </c>
      <c r="D8973" s="11">
        <v>46205.854895833298</v>
      </c>
      <c r="E8973" t="s">
        <v>13975</v>
      </c>
      <c r="F8973" t="s">
        <v>6617</v>
      </c>
      <c r="G8973" t="s">
        <v>7567</v>
      </c>
      <c r="H8973" t="s">
        <v>6354</v>
      </c>
      <c r="I8973" t="s">
        <v>55</v>
      </c>
      <c r="J8973" t="s">
        <v>176</v>
      </c>
      <c r="K8973" t="s">
        <v>13976</v>
      </c>
      <c r="L8973" t="s">
        <v>13898</v>
      </c>
      <c r="M8973" t="s">
        <v>13977</v>
      </c>
      <c r="N8973" t="s">
        <v>6761</v>
      </c>
      <c r="O8973" t="s">
        <v>6862</v>
      </c>
      <c r="P8973">
        <v>4199900</v>
      </c>
      <c r="Q8973" t="s">
        <v>6636</v>
      </c>
      <c r="R8973" t="s">
        <v>6636</v>
      </c>
      <c r="S8973" s="12"/>
      <c r="T8973" s="13"/>
      <c r="U8973" t="s">
        <v>7560</v>
      </c>
    </row>
    <row r="8974" spans="1:21" x14ac:dyDescent="0.25">
      <c r="A8974" t="s">
        <v>6619</v>
      </c>
      <c r="B8974" s="12">
        <v>42764</v>
      </c>
      <c r="C8974" t="s">
        <v>13974</v>
      </c>
      <c r="D8974" s="11">
        <v>46205.854895833298</v>
      </c>
      <c r="E8974" t="s">
        <v>13975</v>
      </c>
      <c r="F8974" t="s">
        <v>6617</v>
      </c>
      <c r="G8974" t="s">
        <v>13900</v>
      </c>
      <c r="H8974" t="s">
        <v>6354</v>
      </c>
      <c r="I8974" t="s">
        <v>55</v>
      </c>
      <c r="J8974" t="s">
        <v>176</v>
      </c>
      <c r="K8974" t="s">
        <v>13976</v>
      </c>
      <c r="L8974" t="s">
        <v>13898</v>
      </c>
      <c r="M8974" t="s">
        <v>13977</v>
      </c>
      <c r="N8974" t="s">
        <v>6761</v>
      </c>
      <c r="O8974" t="s">
        <v>6862</v>
      </c>
      <c r="P8974">
        <v>4199900</v>
      </c>
      <c r="Q8974" t="s">
        <v>6636</v>
      </c>
      <c r="R8974" t="s">
        <v>6636</v>
      </c>
      <c r="S8974" s="12"/>
      <c r="T8974" s="13"/>
      <c r="U8974" t="s">
        <v>7560</v>
      </c>
    </row>
    <row r="8975" spans="1:21" x14ac:dyDescent="0.25">
      <c r="A8975" t="s">
        <v>6619</v>
      </c>
      <c r="B8975" s="12">
        <v>42764</v>
      </c>
      <c r="C8975" t="s">
        <v>13974</v>
      </c>
      <c r="D8975" s="11">
        <v>46205.854895833298</v>
      </c>
      <c r="E8975" t="s">
        <v>13975</v>
      </c>
      <c r="F8975" t="s">
        <v>6617</v>
      </c>
      <c r="G8975" t="s">
        <v>8633</v>
      </c>
      <c r="H8975" t="s">
        <v>6354</v>
      </c>
      <c r="I8975" t="s">
        <v>55</v>
      </c>
      <c r="J8975" t="s">
        <v>176</v>
      </c>
      <c r="K8975" t="s">
        <v>13976</v>
      </c>
      <c r="L8975" t="s">
        <v>13898</v>
      </c>
      <c r="M8975" t="s">
        <v>13977</v>
      </c>
      <c r="N8975" t="s">
        <v>6761</v>
      </c>
      <c r="O8975" t="s">
        <v>6862</v>
      </c>
      <c r="P8975">
        <v>4199900</v>
      </c>
      <c r="Q8975" t="s">
        <v>6636</v>
      </c>
      <c r="R8975" t="s">
        <v>6636</v>
      </c>
      <c r="S8975" s="12"/>
      <c r="T8975" s="13"/>
      <c r="U8975" t="s">
        <v>7560</v>
      </c>
    </row>
    <row r="8976" spans="1:21" x14ac:dyDescent="0.25">
      <c r="A8976" t="s">
        <v>6619</v>
      </c>
      <c r="B8976" s="12">
        <v>42764</v>
      </c>
      <c r="C8976" t="s">
        <v>13974</v>
      </c>
      <c r="D8976" s="11">
        <v>46205.854895833298</v>
      </c>
      <c r="E8976" t="s">
        <v>13975</v>
      </c>
      <c r="F8976" t="s">
        <v>6617</v>
      </c>
      <c r="G8976" t="s">
        <v>13901</v>
      </c>
      <c r="H8976" t="s">
        <v>6354</v>
      </c>
      <c r="I8976" t="s">
        <v>55</v>
      </c>
      <c r="J8976" t="s">
        <v>176</v>
      </c>
      <c r="K8976" t="s">
        <v>13976</v>
      </c>
      <c r="L8976" t="s">
        <v>13898</v>
      </c>
      <c r="M8976" t="s">
        <v>13977</v>
      </c>
      <c r="N8976" t="s">
        <v>6761</v>
      </c>
      <c r="O8976" t="s">
        <v>6862</v>
      </c>
      <c r="P8976">
        <v>4199900</v>
      </c>
      <c r="Q8976" t="s">
        <v>6636</v>
      </c>
      <c r="R8976" t="s">
        <v>6636</v>
      </c>
      <c r="S8976" s="12"/>
      <c r="T8976" s="13"/>
      <c r="U8976" t="s">
        <v>7560</v>
      </c>
    </row>
    <row r="8977" spans="1:21" x14ac:dyDescent="0.25">
      <c r="A8977" t="s">
        <v>6619</v>
      </c>
      <c r="B8977" s="12">
        <v>42764</v>
      </c>
      <c r="C8977" t="s">
        <v>13974</v>
      </c>
      <c r="D8977" s="11">
        <v>46205.854895833298</v>
      </c>
      <c r="E8977" t="s">
        <v>13975</v>
      </c>
      <c r="F8977" t="s">
        <v>6617</v>
      </c>
      <c r="G8977" t="s">
        <v>11371</v>
      </c>
      <c r="H8977" t="s">
        <v>6354</v>
      </c>
      <c r="I8977" t="s">
        <v>55</v>
      </c>
      <c r="J8977" t="s">
        <v>176</v>
      </c>
      <c r="K8977" t="s">
        <v>13976</v>
      </c>
      <c r="L8977" t="s">
        <v>13898</v>
      </c>
      <c r="M8977" t="s">
        <v>13977</v>
      </c>
      <c r="N8977" t="s">
        <v>6761</v>
      </c>
      <c r="O8977" t="s">
        <v>6862</v>
      </c>
      <c r="P8977">
        <v>4199900</v>
      </c>
      <c r="Q8977" t="s">
        <v>6636</v>
      </c>
      <c r="R8977" t="s">
        <v>6636</v>
      </c>
      <c r="S8977" s="12"/>
      <c r="T8977" s="13"/>
      <c r="U8977" t="s">
        <v>7560</v>
      </c>
    </row>
    <row r="8978" spans="1:21" x14ac:dyDescent="0.25">
      <c r="A8978" t="s">
        <v>6619</v>
      </c>
      <c r="B8978" s="12">
        <v>42786</v>
      </c>
      <c r="C8978" t="s">
        <v>13943</v>
      </c>
      <c r="D8978" s="11">
        <v>46206.709918981498</v>
      </c>
      <c r="E8978" t="s">
        <v>13944</v>
      </c>
      <c r="F8978" t="s">
        <v>6617</v>
      </c>
      <c r="G8978" t="s">
        <v>8627</v>
      </c>
      <c r="H8978" t="s">
        <v>6354</v>
      </c>
      <c r="I8978" t="s">
        <v>55</v>
      </c>
      <c r="J8978" t="s">
        <v>643</v>
      </c>
      <c r="K8978" t="s">
        <v>13916</v>
      </c>
      <c r="L8978" t="s">
        <v>13863</v>
      </c>
      <c r="M8978" t="s">
        <v>13917</v>
      </c>
      <c r="N8978" t="s">
        <v>8601</v>
      </c>
      <c r="O8978" t="s">
        <v>8602</v>
      </c>
      <c r="P8978">
        <v>2190000</v>
      </c>
      <c r="Q8978" t="s">
        <v>6636</v>
      </c>
      <c r="R8978" t="s">
        <v>6636</v>
      </c>
      <c r="S8978" s="12"/>
      <c r="T8978" s="13"/>
      <c r="U8978" t="s">
        <v>7560</v>
      </c>
    </row>
    <row r="8979" spans="1:21" x14ac:dyDescent="0.25">
      <c r="A8979" t="s">
        <v>6619</v>
      </c>
      <c r="B8979" s="12">
        <v>42786</v>
      </c>
      <c r="C8979" t="s">
        <v>13943</v>
      </c>
      <c r="D8979" s="11">
        <v>46206.709918981498</v>
      </c>
      <c r="E8979" t="s">
        <v>13944</v>
      </c>
      <c r="F8979" t="s">
        <v>6617</v>
      </c>
      <c r="G8979" t="s">
        <v>13865</v>
      </c>
      <c r="H8979" t="s">
        <v>6354</v>
      </c>
      <c r="I8979" t="s">
        <v>55</v>
      </c>
      <c r="J8979" t="s">
        <v>643</v>
      </c>
      <c r="K8979" t="s">
        <v>13916</v>
      </c>
      <c r="L8979" t="s">
        <v>13863</v>
      </c>
      <c r="M8979" t="s">
        <v>13917</v>
      </c>
      <c r="N8979" t="s">
        <v>8601</v>
      </c>
      <c r="O8979" t="s">
        <v>8602</v>
      </c>
      <c r="P8979">
        <v>2190000</v>
      </c>
      <c r="Q8979" t="s">
        <v>6636</v>
      </c>
      <c r="R8979" t="s">
        <v>6636</v>
      </c>
      <c r="S8979" s="12"/>
      <c r="T8979" s="13"/>
      <c r="U8979" t="s">
        <v>7560</v>
      </c>
    </row>
    <row r="8980" spans="1:21" x14ac:dyDescent="0.25">
      <c r="A8980" t="s">
        <v>6619</v>
      </c>
      <c r="B8980" s="12">
        <v>42786</v>
      </c>
      <c r="C8980" t="s">
        <v>13943</v>
      </c>
      <c r="D8980" s="11">
        <v>46206.709918981498</v>
      </c>
      <c r="E8980" t="s">
        <v>13944</v>
      </c>
      <c r="F8980" t="s">
        <v>6617</v>
      </c>
      <c r="G8980" t="s">
        <v>13866</v>
      </c>
      <c r="H8980" t="s">
        <v>6354</v>
      </c>
      <c r="I8980" t="s">
        <v>55</v>
      </c>
      <c r="J8980" t="s">
        <v>643</v>
      </c>
      <c r="K8980" t="s">
        <v>13916</v>
      </c>
      <c r="L8980" t="s">
        <v>13863</v>
      </c>
      <c r="M8980" t="s">
        <v>13917</v>
      </c>
      <c r="N8980" t="s">
        <v>8601</v>
      </c>
      <c r="O8980" t="s">
        <v>8602</v>
      </c>
      <c r="P8980">
        <v>2190000</v>
      </c>
      <c r="Q8980" t="s">
        <v>6636</v>
      </c>
      <c r="R8980" t="s">
        <v>6636</v>
      </c>
      <c r="S8980" s="12"/>
      <c r="T8980" s="13"/>
      <c r="U8980" t="s">
        <v>7560</v>
      </c>
    </row>
    <row r="8981" spans="1:21" x14ac:dyDescent="0.25">
      <c r="A8981" t="s">
        <v>6619</v>
      </c>
      <c r="B8981" s="12">
        <v>42786</v>
      </c>
      <c r="C8981" t="s">
        <v>13943</v>
      </c>
      <c r="D8981" s="11">
        <v>46206.709918981498</v>
      </c>
      <c r="E8981" t="s">
        <v>13944</v>
      </c>
      <c r="F8981" t="s">
        <v>6617</v>
      </c>
      <c r="G8981" t="s">
        <v>13867</v>
      </c>
      <c r="H8981" t="s">
        <v>6354</v>
      </c>
      <c r="I8981" t="s">
        <v>55</v>
      </c>
      <c r="J8981" t="s">
        <v>643</v>
      </c>
      <c r="K8981" t="s">
        <v>13916</v>
      </c>
      <c r="L8981" t="s">
        <v>13863</v>
      </c>
      <c r="M8981" t="s">
        <v>13917</v>
      </c>
      <c r="N8981" t="s">
        <v>8601</v>
      </c>
      <c r="O8981" t="s">
        <v>8602</v>
      </c>
      <c r="P8981">
        <v>2190000</v>
      </c>
      <c r="Q8981" t="s">
        <v>6636</v>
      </c>
      <c r="R8981" t="s">
        <v>6636</v>
      </c>
      <c r="S8981" s="12"/>
      <c r="T8981" s="13"/>
      <c r="U8981" t="s">
        <v>7560</v>
      </c>
    </row>
    <row r="8982" spans="1:21" x14ac:dyDescent="0.25">
      <c r="A8982" t="s">
        <v>6619</v>
      </c>
      <c r="B8982" s="12">
        <v>42786</v>
      </c>
      <c r="C8982" t="s">
        <v>13943</v>
      </c>
      <c r="D8982" s="11">
        <v>46206.709918981498</v>
      </c>
      <c r="E8982" t="s">
        <v>13944</v>
      </c>
      <c r="F8982" t="s">
        <v>6617</v>
      </c>
      <c r="G8982" t="s">
        <v>13868</v>
      </c>
      <c r="H8982" t="s">
        <v>6354</v>
      </c>
      <c r="I8982" t="s">
        <v>55</v>
      </c>
      <c r="J8982" t="s">
        <v>643</v>
      </c>
      <c r="K8982" t="s">
        <v>13916</v>
      </c>
      <c r="L8982" t="s">
        <v>13863</v>
      </c>
      <c r="M8982" t="s">
        <v>13917</v>
      </c>
      <c r="N8982" t="s">
        <v>8601</v>
      </c>
      <c r="O8982" t="s">
        <v>8602</v>
      </c>
      <c r="P8982">
        <v>2190000</v>
      </c>
      <c r="Q8982" t="s">
        <v>6636</v>
      </c>
      <c r="R8982" t="s">
        <v>6636</v>
      </c>
      <c r="S8982" s="12"/>
      <c r="T8982" s="13"/>
      <c r="U8982" t="s">
        <v>7560</v>
      </c>
    </row>
    <row r="8983" spans="1:21" x14ac:dyDescent="0.25">
      <c r="A8983" t="s">
        <v>6637</v>
      </c>
      <c r="B8983" s="12">
        <v>42824</v>
      </c>
      <c r="C8983" t="s">
        <v>13978</v>
      </c>
      <c r="D8983" s="11">
        <v>46207.615624999999</v>
      </c>
      <c r="E8983" t="s">
        <v>13979</v>
      </c>
      <c r="F8983" t="s">
        <v>6617</v>
      </c>
      <c r="G8983" t="s">
        <v>8627</v>
      </c>
      <c r="H8983" t="s">
        <v>6354</v>
      </c>
      <c r="I8983" t="s">
        <v>55</v>
      </c>
      <c r="J8983" t="s">
        <v>643</v>
      </c>
      <c r="K8983" t="s">
        <v>13980</v>
      </c>
      <c r="L8983" t="s">
        <v>13981</v>
      </c>
      <c r="M8983" t="s">
        <v>13982</v>
      </c>
      <c r="N8983" t="s">
        <v>7469</v>
      </c>
      <c r="O8983" t="s">
        <v>9605</v>
      </c>
      <c r="P8983">
        <v>2210000</v>
      </c>
      <c r="Q8983" t="s">
        <v>6636</v>
      </c>
      <c r="R8983" t="s">
        <v>6636</v>
      </c>
      <c r="S8983" s="12"/>
      <c r="T8983" s="13"/>
      <c r="U8983" t="s">
        <v>6636</v>
      </c>
    </row>
    <row r="8984" spans="1:21" x14ac:dyDescent="0.25">
      <c r="A8984" t="s">
        <v>6637</v>
      </c>
      <c r="B8984" s="12">
        <v>42824</v>
      </c>
      <c r="C8984" t="s">
        <v>13978</v>
      </c>
      <c r="D8984" s="11">
        <v>46207.615624999999</v>
      </c>
      <c r="E8984" t="s">
        <v>13979</v>
      </c>
      <c r="F8984" t="s">
        <v>6617</v>
      </c>
      <c r="G8984" t="s">
        <v>7567</v>
      </c>
      <c r="H8984" t="s">
        <v>6354</v>
      </c>
      <c r="I8984" t="s">
        <v>55</v>
      </c>
      <c r="J8984" t="s">
        <v>643</v>
      </c>
      <c r="K8984" t="s">
        <v>13980</v>
      </c>
      <c r="L8984" t="s">
        <v>13981</v>
      </c>
      <c r="M8984" t="s">
        <v>13982</v>
      </c>
      <c r="N8984" t="s">
        <v>7469</v>
      </c>
      <c r="O8984" t="s">
        <v>9605</v>
      </c>
      <c r="P8984">
        <v>2210000</v>
      </c>
      <c r="Q8984" t="s">
        <v>6636</v>
      </c>
      <c r="R8984" t="s">
        <v>6636</v>
      </c>
      <c r="S8984" s="12"/>
      <c r="T8984" s="13"/>
      <c r="U8984" t="s">
        <v>6636</v>
      </c>
    </row>
    <row r="8985" spans="1:21" x14ac:dyDescent="0.25">
      <c r="A8985" t="s">
        <v>6637</v>
      </c>
      <c r="B8985" s="12">
        <v>42824</v>
      </c>
      <c r="C8985" t="s">
        <v>13978</v>
      </c>
      <c r="D8985" s="11">
        <v>46207.615624999999</v>
      </c>
      <c r="E8985" t="s">
        <v>13979</v>
      </c>
      <c r="F8985" t="s">
        <v>6617</v>
      </c>
      <c r="G8985" t="s">
        <v>13900</v>
      </c>
      <c r="H8985" t="s">
        <v>6354</v>
      </c>
      <c r="I8985" t="s">
        <v>55</v>
      </c>
      <c r="J8985" t="s">
        <v>643</v>
      </c>
      <c r="K8985" t="s">
        <v>13980</v>
      </c>
      <c r="L8985" t="s">
        <v>13981</v>
      </c>
      <c r="M8985" t="s">
        <v>13982</v>
      </c>
      <c r="N8985" t="s">
        <v>7469</v>
      </c>
      <c r="O8985" t="s">
        <v>9605</v>
      </c>
      <c r="P8985">
        <v>2210000</v>
      </c>
      <c r="Q8985" t="s">
        <v>6636</v>
      </c>
      <c r="R8985" t="s">
        <v>6636</v>
      </c>
      <c r="S8985" s="12"/>
      <c r="T8985" s="13"/>
      <c r="U8985" t="s">
        <v>6636</v>
      </c>
    </row>
    <row r="8986" spans="1:21" x14ac:dyDescent="0.25">
      <c r="A8986" t="s">
        <v>6637</v>
      </c>
      <c r="B8986" s="12">
        <v>42824</v>
      </c>
      <c r="C8986" t="s">
        <v>13978</v>
      </c>
      <c r="D8986" s="11">
        <v>46207.615624999999</v>
      </c>
      <c r="E8986" t="s">
        <v>13979</v>
      </c>
      <c r="F8986" t="s">
        <v>6617</v>
      </c>
      <c r="G8986" t="s">
        <v>13983</v>
      </c>
      <c r="H8986" t="s">
        <v>6354</v>
      </c>
      <c r="I8986" t="s">
        <v>55</v>
      </c>
      <c r="J8986" t="s">
        <v>643</v>
      </c>
      <c r="K8986" t="s">
        <v>13980</v>
      </c>
      <c r="L8986" t="s">
        <v>13981</v>
      </c>
      <c r="M8986" t="s">
        <v>13982</v>
      </c>
      <c r="N8986" t="s">
        <v>7469</v>
      </c>
      <c r="O8986" t="s">
        <v>9605</v>
      </c>
      <c r="P8986">
        <v>2210000</v>
      </c>
      <c r="Q8986" t="s">
        <v>6636</v>
      </c>
      <c r="R8986" t="s">
        <v>6636</v>
      </c>
      <c r="S8986" s="12"/>
      <c r="T8986" s="13"/>
      <c r="U8986" t="s">
        <v>6636</v>
      </c>
    </row>
    <row r="8987" spans="1:21" x14ac:dyDescent="0.25">
      <c r="A8987" t="s">
        <v>6637</v>
      </c>
      <c r="B8987" s="12">
        <v>42824</v>
      </c>
      <c r="C8987" t="s">
        <v>13978</v>
      </c>
      <c r="D8987" s="11">
        <v>46207.615624999999</v>
      </c>
      <c r="E8987" t="s">
        <v>13979</v>
      </c>
      <c r="F8987" t="s">
        <v>6617</v>
      </c>
      <c r="G8987" t="s">
        <v>8633</v>
      </c>
      <c r="H8987" t="s">
        <v>6354</v>
      </c>
      <c r="I8987" t="s">
        <v>55</v>
      </c>
      <c r="J8987" t="s">
        <v>643</v>
      </c>
      <c r="K8987" t="s">
        <v>13980</v>
      </c>
      <c r="L8987" t="s">
        <v>13981</v>
      </c>
      <c r="M8987" t="s">
        <v>13982</v>
      </c>
      <c r="N8987" t="s">
        <v>7469</v>
      </c>
      <c r="O8987" t="s">
        <v>9605</v>
      </c>
      <c r="P8987">
        <v>2210000</v>
      </c>
      <c r="Q8987" t="s">
        <v>6636</v>
      </c>
      <c r="R8987" t="s">
        <v>6636</v>
      </c>
      <c r="S8987" s="12"/>
      <c r="T8987" s="13"/>
      <c r="U8987" t="s">
        <v>6636</v>
      </c>
    </row>
    <row r="8988" spans="1:21" x14ac:dyDescent="0.25">
      <c r="A8988" t="s">
        <v>6637</v>
      </c>
      <c r="B8988" s="12">
        <v>42824</v>
      </c>
      <c r="C8988" t="s">
        <v>13978</v>
      </c>
      <c r="D8988" s="11">
        <v>46207.615624999999</v>
      </c>
      <c r="E8988" t="s">
        <v>13979</v>
      </c>
      <c r="F8988" t="s">
        <v>6617</v>
      </c>
      <c r="G8988" t="s">
        <v>11371</v>
      </c>
      <c r="H8988" t="s">
        <v>6354</v>
      </c>
      <c r="I8988" t="s">
        <v>55</v>
      </c>
      <c r="J8988" t="s">
        <v>643</v>
      </c>
      <c r="K8988" t="s">
        <v>13980</v>
      </c>
      <c r="L8988" t="s">
        <v>13981</v>
      </c>
      <c r="M8988" t="s">
        <v>13982</v>
      </c>
      <c r="N8988" t="s">
        <v>7469</v>
      </c>
      <c r="O8988" t="s">
        <v>9605</v>
      </c>
      <c r="P8988">
        <v>2210000</v>
      </c>
      <c r="Q8988" t="s">
        <v>6636</v>
      </c>
      <c r="R8988" t="s">
        <v>6636</v>
      </c>
      <c r="S8988" s="12"/>
      <c r="T8988" s="13"/>
      <c r="U8988" t="s">
        <v>6636</v>
      </c>
    </row>
    <row r="8989" spans="1:21" x14ac:dyDescent="0.25">
      <c r="A8989" t="s">
        <v>6619</v>
      </c>
      <c r="B8989" s="12">
        <v>42824</v>
      </c>
      <c r="C8989" t="s">
        <v>13978</v>
      </c>
      <c r="D8989" s="11">
        <v>46207.668229166702</v>
      </c>
      <c r="E8989" t="s">
        <v>13979</v>
      </c>
      <c r="F8989" t="s">
        <v>6617</v>
      </c>
      <c r="G8989" t="s">
        <v>8627</v>
      </c>
      <c r="H8989" t="s">
        <v>6354</v>
      </c>
      <c r="I8989" t="s">
        <v>55</v>
      </c>
      <c r="J8989" t="s">
        <v>643</v>
      </c>
      <c r="K8989" t="s">
        <v>13980</v>
      </c>
      <c r="L8989" t="s">
        <v>13981</v>
      </c>
      <c r="M8989" t="s">
        <v>13982</v>
      </c>
      <c r="N8989" t="s">
        <v>7469</v>
      </c>
      <c r="O8989" t="s">
        <v>9605</v>
      </c>
      <c r="P8989">
        <v>2210000</v>
      </c>
      <c r="Q8989" t="s">
        <v>6636</v>
      </c>
      <c r="R8989" t="s">
        <v>6636</v>
      </c>
      <c r="S8989" s="12"/>
      <c r="T8989" s="13"/>
      <c r="U8989" t="s">
        <v>6636</v>
      </c>
    </row>
    <row r="8990" spans="1:21" x14ac:dyDescent="0.25">
      <c r="A8990" t="s">
        <v>6619</v>
      </c>
      <c r="B8990" s="12">
        <v>42824</v>
      </c>
      <c r="C8990" t="s">
        <v>13978</v>
      </c>
      <c r="D8990" s="11">
        <v>46207.668229166702</v>
      </c>
      <c r="E8990" t="s">
        <v>13979</v>
      </c>
      <c r="F8990" t="s">
        <v>6617</v>
      </c>
      <c r="G8990" t="s">
        <v>7567</v>
      </c>
      <c r="H8990" t="s">
        <v>6354</v>
      </c>
      <c r="I8990" t="s">
        <v>55</v>
      </c>
      <c r="J8990" t="s">
        <v>643</v>
      </c>
      <c r="K8990" t="s">
        <v>13980</v>
      </c>
      <c r="L8990" t="s">
        <v>13981</v>
      </c>
      <c r="M8990" t="s">
        <v>13982</v>
      </c>
      <c r="N8990" t="s">
        <v>7469</v>
      </c>
      <c r="O8990" t="s">
        <v>9605</v>
      </c>
      <c r="P8990">
        <v>2210000</v>
      </c>
      <c r="Q8990" t="s">
        <v>6636</v>
      </c>
      <c r="R8990" t="s">
        <v>6636</v>
      </c>
      <c r="S8990" s="12"/>
      <c r="T8990" s="13"/>
      <c r="U8990" t="s">
        <v>6636</v>
      </c>
    </row>
    <row r="8991" spans="1:21" x14ac:dyDescent="0.25">
      <c r="A8991" t="s">
        <v>6619</v>
      </c>
      <c r="B8991" s="12">
        <v>42824</v>
      </c>
      <c r="C8991" t="s">
        <v>13978</v>
      </c>
      <c r="D8991" s="11">
        <v>46207.668229166702</v>
      </c>
      <c r="E8991" t="s">
        <v>13979</v>
      </c>
      <c r="F8991" t="s">
        <v>6617</v>
      </c>
      <c r="G8991" t="s">
        <v>13900</v>
      </c>
      <c r="H8991" t="s">
        <v>6354</v>
      </c>
      <c r="I8991" t="s">
        <v>55</v>
      </c>
      <c r="J8991" t="s">
        <v>643</v>
      </c>
      <c r="K8991" t="s">
        <v>13980</v>
      </c>
      <c r="L8991" t="s">
        <v>13981</v>
      </c>
      <c r="M8991" t="s">
        <v>13982</v>
      </c>
      <c r="N8991" t="s">
        <v>7469</v>
      </c>
      <c r="O8991" t="s">
        <v>9605</v>
      </c>
      <c r="P8991">
        <v>2210000</v>
      </c>
      <c r="Q8991" t="s">
        <v>6636</v>
      </c>
      <c r="R8991" t="s">
        <v>6636</v>
      </c>
      <c r="S8991" s="12"/>
      <c r="T8991" s="13"/>
      <c r="U8991" t="s">
        <v>6636</v>
      </c>
    </row>
    <row r="8992" spans="1:21" x14ac:dyDescent="0.25">
      <c r="A8992" t="s">
        <v>6619</v>
      </c>
      <c r="B8992" s="12">
        <v>42824</v>
      </c>
      <c r="C8992" t="s">
        <v>13978</v>
      </c>
      <c r="D8992" s="11">
        <v>46207.668229166702</v>
      </c>
      <c r="E8992" t="s">
        <v>13979</v>
      </c>
      <c r="F8992" t="s">
        <v>6617</v>
      </c>
      <c r="G8992" t="s">
        <v>13983</v>
      </c>
      <c r="H8992" t="s">
        <v>6354</v>
      </c>
      <c r="I8992" t="s">
        <v>55</v>
      </c>
      <c r="J8992" t="s">
        <v>643</v>
      </c>
      <c r="K8992" t="s">
        <v>13980</v>
      </c>
      <c r="L8992" t="s">
        <v>13981</v>
      </c>
      <c r="M8992" t="s">
        <v>13982</v>
      </c>
      <c r="N8992" t="s">
        <v>7469</v>
      </c>
      <c r="O8992" t="s">
        <v>9605</v>
      </c>
      <c r="P8992">
        <v>2210000</v>
      </c>
      <c r="Q8992" t="s">
        <v>6636</v>
      </c>
      <c r="R8992" t="s">
        <v>6636</v>
      </c>
      <c r="S8992" s="12"/>
      <c r="T8992" s="13"/>
      <c r="U8992" t="s">
        <v>6636</v>
      </c>
    </row>
    <row r="8993" spans="1:21" x14ac:dyDescent="0.25">
      <c r="A8993" t="s">
        <v>6619</v>
      </c>
      <c r="B8993" s="12">
        <v>42824</v>
      </c>
      <c r="C8993" t="s">
        <v>13978</v>
      </c>
      <c r="D8993" s="11">
        <v>46207.668229166702</v>
      </c>
      <c r="E8993" t="s">
        <v>13979</v>
      </c>
      <c r="F8993" t="s">
        <v>6617</v>
      </c>
      <c r="G8993" t="s">
        <v>8633</v>
      </c>
      <c r="H8993" t="s">
        <v>6354</v>
      </c>
      <c r="I8993" t="s">
        <v>55</v>
      </c>
      <c r="J8993" t="s">
        <v>643</v>
      </c>
      <c r="K8993" t="s">
        <v>13980</v>
      </c>
      <c r="L8993" t="s">
        <v>13981</v>
      </c>
      <c r="M8993" t="s">
        <v>13982</v>
      </c>
      <c r="N8993" t="s">
        <v>7469</v>
      </c>
      <c r="O8993" t="s">
        <v>9605</v>
      </c>
      <c r="P8993">
        <v>2210000</v>
      </c>
      <c r="Q8993" t="s">
        <v>6636</v>
      </c>
      <c r="R8993" t="s">
        <v>6636</v>
      </c>
      <c r="S8993" s="12"/>
      <c r="T8993" s="13"/>
      <c r="U8993" t="s">
        <v>6636</v>
      </c>
    </row>
    <row r="8994" spans="1:21" x14ac:dyDescent="0.25">
      <c r="A8994" t="s">
        <v>6619</v>
      </c>
      <c r="B8994" s="12">
        <v>42824</v>
      </c>
      <c r="C8994" t="s">
        <v>13978</v>
      </c>
      <c r="D8994" s="11">
        <v>46207.668229166702</v>
      </c>
      <c r="E8994" t="s">
        <v>13979</v>
      </c>
      <c r="F8994" t="s">
        <v>6617</v>
      </c>
      <c r="G8994" t="s">
        <v>11371</v>
      </c>
      <c r="H8994" t="s">
        <v>6354</v>
      </c>
      <c r="I8994" t="s">
        <v>55</v>
      </c>
      <c r="J8994" t="s">
        <v>643</v>
      </c>
      <c r="K8994" t="s">
        <v>13980</v>
      </c>
      <c r="L8994" t="s">
        <v>13981</v>
      </c>
      <c r="M8994" t="s">
        <v>13982</v>
      </c>
      <c r="N8994" t="s">
        <v>7469</v>
      </c>
      <c r="O8994" t="s">
        <v>9605</v>
      </c>
      <c r="P8994">
        <v>2210000</v>
      </c>
      <c r="Q8994" t="s">
        <v>6636</v>
      </c>
      <c r="R8994" t="s">
        <v>6636</v>
      </c>
      <c r="S8994" s="12"/>
      <c r="T8994" s="13"/>
      <c r="U8994" t="s">
        <v>6636</v>
      </c>
    </row>
    <row r="8995" spans="1:21" x14ac:dyDescent="0.25">
      <c r="A8995" t="s">
        <v>6637</v>
      </c>
      <c r="B8995" s="12">
        <v>42964</v>
      </c>
      <c r="C8995" t="s">
        <v>13984</v>
      </c>
      <c r="D8995" s="11">
        <v>46211.330787036997</v>
      </c>
      <c r="E8995" t="s">
        <v>13985</v>
      </c>
      <c r="F8995" t="s">
        <v>6617</v>
      </c>
      <c r="G8995" t="s">
        <v>13853</v>
      </c>
      <c r="H8995" t="s">
        <v>6354</v>
      </c>
      <c r="I8995" t="s">
        <v>55</v>
      </c>
      <c r="J8995" t="s">
        <v>643</v>
      </c>
      <c r="K8995" t="s">
        <v>13986</v>
      </c>
      <c r="L8995" t="s">
        <v>13855</v>
      </c>
      <c r="M8995" t="s">
        <v>13987</v>
      </c>
      <c r="N8995" t="s">
        <v>6787</v>
      </c>
      <c r="O8995" t="s">
        <v>6810</v>
      </c>
      <c r="P8995">
        <v>2475829</v>
      </c>
      <c r="Q8995" t="s">
        <v>6636</v>
      </c>
      <c r="R8995" t="s">
        <v>6636</v>
      </c>
      <c r="S8995" s="12"/>
      <c r="T8995" s="13"/>
      <c r="U8995" t="s">
        <v>7560</v>
      </c>
    </row>
    <row r="8996" spans="1:21" x14ac:dyDescent="0.25">
      <c r="A8996" t="s">
        <v>6637</v>
      </c>
      <c r="B8996" s="12">
        <v>42964</v>
      </c>
      <c r="C8996" t="s">
        <v>13984</v>
      </c>
      <c r="D8996" s="11">
        <v>46211.330787036997</v>
      </c>
      <c r="E8996" t="s">
        <v>13985</v>
      </c>
      <c r="F8996" t="s">
        <v>6617</v>
      </c>
      <c r="G8996" t="s">
        <v>13857</v>
      </c>
      <c r="H8996" t="s">
        <v>6354</v>
      </c>
      <c r="I8996" t="s">
        <v>55</v>
      </c>
      <c r="J8996" t="s">
        <v>643</v>
      </c>
      <c r="K8996" t="s">
        <v>13986</v>
      </c>
      <c r="L8996" t="s">
        <v>13855</v>
      </c>
      <c r="M8996" t="s">
        <v>13987</v>
      </c>
      <c r="N8996" t="s">
        <v>6787</v>
      </c>
      <c r="O8996" t="s">
        <v>6810</v>
      </c>
      <c r="P8996">
        <v>2475829</v>
      </c>
      <c r="Q8996" t="s">
        <v>6636</v>
      </c>
      <c r="R8996" t="s">
        <v>6636</v>
      </c>
      <c r="S8996" s="12"/>
      <c r="T8996" s="13"/>
      <c r="U8996" t="s">
        <v>7560</v>
      </c>
    </row>
    <row r="8997" spans="1:21" x14ac:dyDescent="0.25">
      <c r="A8997" t="s">
        <v>6637</v>
      </c>
      <c r="B8997" s="12">
        <v>42964</v>
      </c>
      <c r="C8997" t="s">
        <v>13984</v>
      </c>
      <c r="D8997" s="11">
        <v>46211.330787036997</v>
      </c>
      <c r="E8997" t="s">
        <v>13985</v>
      </c>
      <c r="F8997" t="s">
        <v>6617</v>
      </c>
      <c r="G8997" t="s">
        <v>8627</v>
      </c>
      <c r="H8997" t="s">
        <v>6354</v>
      </c>
      <c r="I8997" t="s">
        <v>55</v>
      </c>
      <c r="J8997" t="s">
        <v>643</v>
      </c>
      <c r="K8997" t="s">
        <v>13986</v>
      </c>
      <c r="L8997" t="s">
        <v>13855</v>
      </c>
      <c r="M8997" t="s">
        <v>13987</v>
      </c>
      <c r="N8997" t="s">
        <v>6787</v>
      </c>
      <c r="O8997" t="s">
        <v>6810</v>
      </c>
      <c r="P8997">
        <v>2475829</v>
      </c>
      <c r="Q8997" t="s">
        <v>6636</v>
      </c>
      <c r="R8997" t="s">
        <v>6636</v>
      </c>
      <c r="S8997" s="12"/>
      <c r="T8997" s="13"/>
      <c r="U8997" t="s">
        <v>7560</v>
      </c>
    </row>
    <row r="8998" spans="1:21" x14ac:dyDescent="0.25">
      <c r="A8998" t="s">
        <v>6637</v>
      </c>
      <c r="B8998" s="12">
        <v>42964</v>
      </c>
      <c r="C8998" t="s">
        <v>13984</v>
      </c>
      <c r="D8998" s="11">
        <v>46211.330787036997</v>
      </c>
      <c r="E8998" t="s">
        <v>13985</v>
      </c>
      <c r="F8998" t="s">
        <v>6617</v>
      </c>
      <c r="G8998" t="s">
        <v>7567</v>
      </c>
      <c r="H8998" t="s">
        <v>6354</v>
      </c>
      <c r="I8998" t="s">
        <v>55</v>
      </c>
      <c r="J8998" t="s">
        <v>643</v>
      </c>
      <c r="K8998" t="s">
        <v>13986</v>
      </c>
      <c r="L8998" t="s">
        <v>13855</v>
      </c>
      <c r="M8998" t="s">
        <v>13987</v>
      </c>
      <c r="N8998" t="s">
        <v>6787</v>
      </c>
      <c r="O8998" t="s">
        <v>6810</v>
      </c>
      <c r="P8998">
        <v>2475829</v>
      </c>
      <c r="Q8998" t="s">
        <v>6636</v>
      </c>
      <c r="R8998" t="s">
        <v>6636</v>
      </c>
      <c r="S8998" s="12"/>
      <c r="T8998" s="13"/>
      <c r="U8998" t="s">
        <v>7560</v>
      </c>
    </row>
    <row r="8999" spans="1:21" x14ac:dyDescent="0.25">
      <c r="A8999" t="s">
        <v>6637</v>
      </c>
      <c r="B8999" s="12">
        <v>42964</v>
      </c>
      <c r="C8999" t="s">
        <v>13984</v>
      </c>
      <c r="D8999" s="11">
        <v>46211.330787036997</v>
      </c>
      <c r="E8999" t="s">
        <v>13985</v>
      </c>
      <c r="F8999" t="s">
        <v>6617</v>
      </c>
      <c r="G8999" t="s">
        <v>13858</v>
      </c>
      <c r="H8999" t="s">
        <v>6354</v>
      </c>
      <c r="I8999" t="s">
        <v>55</v>
      </c>
      <c r="J8999" t="s">
        <v>643</v>
      </c>
      <c r="K8999" t="s">
        <v>13986</v>
      </c>
      <c r="L8999" t="s">
        <v>13855</v>
      </c>
      <c r="M8999" t="s">
        <v>13987</v>
      </c>
      <c r="N8999" t="s">
        <v>6787</v>
      </c>
      <c r="O8999" t="s">
        <v>6810</v>
      </c>
      <c r="P8999">
        <v>2475829</v>
      </c>
      <c r="Q8999" t="s">
        <v>6636</v>
      </c>
      <c r="R8999" t="s">
        <v>6636</v>
      </c>
      <c r="S8999" s="12"/>
      <c r="T8999" s="13"/>
      <c r="U8999" t="s">
        <v>7560</v>
      </c>
    </row>
    <row r="9000" spans="1:21" x14ac:dyDescent="0.25">
      <c r="A9000" t="s">
        <v>6637</v>
      </c>
      <c r="B9000" s="12">
        <v>42964</v>
      </c>
      <c r="C9000" t="s">
        <v>13984</v>
      </c>
      <c r="D9000" s="11">
        <v>46211.330787036997</v>
      </c>
      <c r="E9000" t="s">
        <v>13985</v>
      </c>
      <c r="F9000" t="s">
        <v>6617</v>
      </c>
      <c r="G9000" t="s">
        <v>13859</v>
      </c>
      <c r="H9000" t="s">
        <v>6354</v>
      </c>
      <c r="I9000" t="s">
        <v>55</v>
      </c>
      <c r="J9000" t="s">
        <v>643</v>
      </c>
      <c r="K9000" t="s">
        <v>13986</v>
      </c>
      <c r="L9000" t="s">
        <v>13855</v>
      </c>
      <c r="M9000" t="s">
        <v>13987</v>
      </c>
      <c r="N9000" t="s">
        <v>6787</v>
      </c>
      <c r="O9000" t="s">
        <v>6810</v>
      </c>
      <c r="P9000">
        <v>2475829</v>
      </c>
      <c r="Q9000" t="s">
        <v>6636</v>
      </c>
      <c r="R9000" t="s">
        <v>6636</v>
      </c>
      <c r="S9000" s="12"/>
      <c r="T9000" s="13"/>
      <c r="U9000" t="s">
        <v>7560</v>
      </c>
    </row>
    <row r="9001" spans="1:21" x14ac:dyDescent="0.25">
      <c r="A9001" t="s">
        <v>6637</v>
      </c>
      <c r="B9001" s="12">
        <v>42964</v>
      </c>
      <c r="C9001" t="s">
        <v>13984</v>
      </c>
      <c r="D9001" s="11">
        <v>46211.330787036997</v>
      </c>
      <c r="E9001" t="s">
        <v>13985</v>
      </c>
      <c r="F9001" t="s">
        <v>6617</v>
      </c>
      <c r="G9001" t="s">
        <v>8633</v>
      </c>
      <c r="H9001" t="s">
        <v>6354</v>
      </c>
      <c r="I9001" t="s">
        <v>55</v>
      </c>
      <c r="J9001" t="s">
        <v>643</v>
      </c>
      <c r="K9001" t="s">
        <v>13986</v>
      </c>
      <c r="L9001" t="s">
        <v>13855</v>
      </c>
      <c r="M9001" t="s">
        <v>13987</v>
      </c>
      <c r="N9001" t="s">
        <v>6787</v>
      </c>
      <c r="O9001" t="s">
        <v>6810</v>
      </c>
      <c r="P9001">
        <v>2475829</v>
      </c>
      <c r="Q9001" t="s">
        <v>6636</v>
      </c>
      <c r="R9001" t="s">
        <v>6636</v>
      </c>
      <c r="S9001" s="12"/>
      <c r="T9001" s="13"/>
      <c r="U9001" t="s">
        <v>7560</v>
      </c>
    </row>
    <row r="9002" spans="1:21" x14ac:dyDescent="0.25">
      <c r="A9002" t="s">
        <v>6619</v>
      </c>
      <c r="B9002" s="12">
        <v>42964</v>
      </c>
      <c r="C9002" t="s">
        <v>13984</v>
      </c>
      <c r="D9002" s="11">
        <v>46211.607465277797</v>
      </c>
      <c r="E9002" t="s">
        <v>13985</v>
      </c>
      <c r="F9002" t="s">
        <v>6617</v>
      </c>
      <c r="G9002" t="s">
        <v>13853</v>
      </c>
      <c r="H9002" t="s">
        <v>6354</v>
      </c>
      <c r="I9002" t="s">
        <v>55</v>
      </c>
      <c r="J9002" t="s">
        <v>643</v>
      </c>
      <c r="K9002" t="s">
        <v>13986</v>
      </c>
      <c r="L9002" t="s">
        <v>13855</v>
      </c>
      <c r="M9002" t="s">
        <v>13987</v>
      </c>
      <c r="N9002" t="s">
        <v>6787</v>
      </c>
      <c r="O9002" t="s">
        <v>6810</v>
      </c>
      <c r="P9002">
        <v>2475829</v>
      </c>
      <c r="Q9002" t="s">
        <v>6636</v>
      </c>
      <c r="R9002" t="s">
        <v>6636</v>
      </c>
      <c r="S9002" s="12"/>
      <c r="T9002" s="13"/>
      <c r="U9002" t="s">
        <v>7560</v>
      </c>
    </row>
    <row r="9003" spans="1:21" x14ac:dyDescent="0.25">
      <c r="A9003" t="s">
        <v>6619</v>
      </c>
      <c r="B9003" s="12">
        <v>42964</v>
      </c>
      <c r="C9003" t="s">
        <v>13984</v>
      </c>
      <c r="D9003" s="11">
        <v>46211.607465277797</v>
      </c>
      <c r="E9003" t="s">
        <v>13985</v>
      </c>
      <c r="F9003" t="s">
        <v>6617</v>
      </c>
      <c r="G9003" t="s">
        <v>13857</v>
      </c>
      <c r="H9003" t="s">
        <v>6354</v>
      </c>
      <c r="I9003" t="s">
        <v>55</v>
      </c>
      <c r="J9003" t="s">
        <v>643</v>
      </c>
      <c r="K9003" t="s">
        <v>13986</v>
      </c>
      <c r="L9003" t="s">
        <v>13855</v>
      </c>
      <c r="M9003" t="s">
        <v>13987</v>
      </c>
      <c r="N9003" t="s">
        <v>6787</v>
      </c>
      <c r="O9003" t="s">
        <v>6810</v>
      </c>
      <c r="P9003">
        <v>2475829</v>
      </c>
      <c r="Q9003" t="s">
        <v>6636</v>
      </c>
      <c r="R9003" t="s">
        <v>6636</v>
      </c>
      <c r="S9003" s="12"/>
      <c r="T9003" s="13"/>
      <c r="U9003" t="s">
        <v>7560</v>
      </c>
    </row>
    <row r="9004" spans="1:21" x14ac:dyDescent="0.25">
      <c r="A9004" t="s">
        <v>6619</v>
      </c>
      <c r="B9004" s="12">
        <v>42964</v>
      </c>
      <c r="C9004" t="s">
        <v>13984</v>
      </c>
      <c r="D9004" s="11">
        <v>46211.607465277797</v>
      </c>
      <c r="E9004" t="s">
        <v>13985</v>
      </c>
      <c r="F9004" t="s">
        <v>6617</v>
      </c>
      <c r="G9004" t="s">
        <v>8627</v>
      </c>
      <c r="H9004" t="s">
        <v>6354</v>
      </c>
      <c r="I9004" t="s">
        <v>55</v>
      </c>
      <c r="J9004" t="s">
        <v>643</v>
      </c>
      <c r="K9004" t="s">
        <v>13986</v>
      </c>
      <c r="L9004" t="s">
        <v>13855</v>
      </c>
      <c r="M9004" t="s">
        <v>13987</v>
      </c>
      <c r="N9004" t="s">
        <v>6787</v>
      </c>
      <c r="O9004" t="s">
        <v>6810</v>
      </c>
      <c r="P9004">
        <v>2475829</v>
      </c>
      <c r="Q9004" t="s">
        <v>6636</v>
      </c>
      <c r="R9004" t="s">
        <v>6636</v>
      </c>
      <c r="S9004" s="12"/>
      <c r="T9004" s="13"/>
      <c r="U9004" t="s">
        <v>7560</v>
      </c>
    </row>
    <row r="9005" spans="1:21" x14ac:dyDescent="0.25">
      <c r="A9005" t="s">
        <v>6619</v>
      </c>
      <c r="B9005" s="12">
        <v>42964</v>
      </c>
      <c r="C9005" t="s">
        <v>13984</v>
      </c>
      <c r="D9005" s="11">
        <v>46211.607465277797</v>
      </c>
      <c r="E9005" t="s">
        <v>13985</v>
      </c>
      <c r="F9005" t="s">
        <v>6617</v>
      </c>
      <c r="G9005" t="s">
        <v>7567</v>
      </c>
      <c r="H9005" t="s">
        <v>6354</v>
      </c>
      <c r="I9005" t="s">
        <v>55</v>
      </c>
      <c r="J9005" t="s">
        <v>643</v>
      </c>
      <c r="K9005" t="s">
        <v>13986</v>
      </c>
      <c r="L9005" t="s">
        <v>13855</v>
      </c>
      <c r="M9005" t="s">
        <v>13987</v>
      </c>
      <c r="N9005" t="s">
        <v>6787</v>
      </c>
      <c r="O9005" t="s">
        <v>6810</v>
      </c>
      <c r="P9005">
        <v>2475829</v>
      </c>
      <c r="Q9005" t="s">
        <v>6636</v>
      </c>
      <c r="R9005" t="s">
        <v>6636</v>
      </c>
      <c r="S9005" s="12"/>
      <c r="T9005" s="13"/>
      <c r="U9005" t="s">
        <v>7560</v>
      </c>
    </row>
    <row r="9006" spans="1:21" x14ac:dyDescent="0.25">
      <c r="A9006" t="s">
        <v>6619</v>
      </c>
      <c r="B9006" s="12">
        <v>42964</v>
      </c>
      <c r="C9006" t="s">
        <v>13984</v>
      </c>
      <c r="D9006" s="11">
        <v>46211.607465277797</v>
      </c>
      <c r="E9006" t="s">
        <v>13985</v>
      </c>
      <c r="F9006" t="s">
        <v>6617</v>
      </c>
      <c r="G9006" t="s">
        <v>13858</v>
      </c>
      <c r="H9006" t="s">
        <v>6354</v>
      </c>
      <c r="I9006" t="s">
        <v>55</v>
      </c>
      <c r="J9006" t="s">
        <v>643</v>
      </c>
      <c r="K9006" t="s">
        <v>13986</v>
      </c>
      <c r="L9006" t="s">
        <v>13855</v>
      </c>
      <c r="M9006" t="s">
        <v>13987</v>
      </c>
      <c r="N9006" t="s">
        <v>6787</v>
      </c>
      <c r="O9006" t="s">
        <v>6810</v>
      </c>
      <c r="P9006">
        <v>2475829</v>
      </c>
      <c r="Q9006" t="s">
        <v>6636</v>
      </c>
      <c r="R9006" t="s">
        <v>6636</v>
      </c>
      <c r="S9006" s="12"/>
      <c r="T9006" s="13"/>
      <c r="U9006" t="s">
        <v>7560</v>
      </c>
    </row>
    <row r="9007" spans="1:21" x14ac:dyDescent="0.25">
      <c r="A9007" t="s">
        <v>6619</v>
      </c>
      <c r="B9007" s="12">
        <v>42964</v>
      </c>
      <c r="C9007" t="s">
        <v>13984</v>
      </c>
      <c r="D9007" s="11">
        <v>46211.607465277797</v>
      </c>
      <c r="E9007" t="s">
        <v>13985</v>
      </c>
      <c r="F9007" t="s">
        <v>6617</v>
      </c>
      <c r="G9007" t="s">
        <v>13859</v>
      </c>
      <c r="H9007" t="s">
        <v>6354</v>
      </c>
      <c r="I9007" t="s">
        <v>55</v>
      </c>
      <c r="J9007" t="s">
        <v>643</v>
      </c>
      <c r="K9007" t="s">
        <v>13986</v>
      </c>
      <c r="L9007" t="s">
        <v>13855</v>
      </c>
      <c r="M9007" t="s">
        <v>13987</v>
      </c>
      <c r="N9007" t="s">
        <v>6787</v>
      </c>
      <c r="O9007" t="s">
        <v>6810</v>
      </c>
      <c r="P9007">
        <v>2475829</v>
      </c>
      <c r="Q9007" t="s">
        <v>6636</v>
      </c>
      <c r="R9007" t="s">
        <v>6636</v>
      </c>
      <c r="S9007" s="12"/>
      <c r="T9007" s="13"/>
      <c r="U9007" t="s">
        <v>7560</v>
      </c>
    </row>
    <row r="9008" spans="1:21" x14ac:dyDescent="0.25">
      <c r="A9008" t="s">
        <v>6619</v>
      </c>
      <c r="B9008" s="12">
        <v>42964</v>
      </c>
      <c r="C9008" t="s">
        <v>13984</v>
      </c>
      <c r="D9008" s="11">
        <v>46211.607465277797</v>
      </c>
      <c r="E9008" t="s">
        <v>13985</v>
      </c>
      <c r="F9008" t="s">
        <v>6617</v>
      </c>
      <c r="G9008" t="s">
        <v>8633</v>
      </c>
      <c r="H9008" t="s">
        <v>6354</v>
      </c>
      <c r="I9008" t="s">
        <v>55</v>
      </c>
      <c r="J9008" t="s">
        <v>643</v>
      </c>
      <c r="K9008" t="s">
        <v>13986</v>
      </c>
      <c r="L9008" t="s">
        <v>13855</v>
      </c>
      <c r="M9008" t="s">
        <v>13987</v>
      </c>
      <c r="N9008" t="s">
        <v>6787</v>
      </c>
      <c r="O9008" t="s">
        <v>6810</v>
      </c>
      <c r="P9008">
        <v>2475829</v>
      </c>
      <c r="Q9008" t="s">
        <v>6636</v>
      </c>
      <c r="R9008" t="s">
        <v>6636</v>
      </c>
      <c r="S9008" s="12"/>
      <c r="T9008" s="13"/>
      <c r="U9008" t="s">
        <v>7560</v>
      </c>
    </row>
    <row r="9009" spans="1:21" x14ac:dyDescent="0.25">
      <c r="A9009" t="s">
        <v>6619</v>
      </c>
      <c r="B9009" s="12">
        <v>42981</v>
      </c>
      <c r="C9009" t="s">
        <v>13945</v>
      </c>
      <c r="D9009" s="11">
        <v>46211.777569444399</v>
      </c>
      <c r="E9009" t="s">
        <v>13946</v>
      </c>
      <c r="F9009" t="s">
        <v>6617</v>
      </c>
      <c r="G9009" t="s">
        <v>8627</v>
      </c>
      <c r="H9009" t="s">
        <v>6354</v>
      </c>
      <c r="I9009" t="s">
        <v>55</v>
      </c>
      <c r="J9009" t="s">
        <v>737</v>
      </c>
      <c r="K9009" t="s">
        <v>13947</v>
      </c>
      <c r="L9009" t="s">
        <v>13849</v>
      </c>
      <c r="M9009" t="s">
        <v>13948</v>
      </c>
      <c r="N9009" t="s">
        <v>6787</v>
      </c>
      <c r="O9009" t="s">
        <v>6798</v>
      </c>
      <c r="P9009">
        <v>2276010</v>
      </c>
      <c r="Q9009" t="s">
        <v>6636</v>
      </c>
      <c r="R9009" t="s">
        <v>6636</v>
      </c>
      <c r="S9009" s="12"/>
      <c r="T9009" s="13"/>
      <c r="U9009" t="s">
        <v>6636</v>
      </c>
    </row>
    <row r="9010" spans="1:21" x14ac:dyDescent="0.25">
      <c r="A9010" t="s">
        <v>6619</v>
      </c>
      <c r="B9010" s="12">
        <v>42981</v>
      </c>
      <c r="C9010" t="s">
        <v>13945</v>
      </c>
      <c r="D9010" s="11">
        <v>46211.777569444399</v>
      </c>
      <c r="E9010" t="s">
        <v>13946</v>
      </c>
      <c r="F9010" t="s">
        <v>6617</v>
      </c>
      <c r="G9010" t="s">
        <v>9115</v>
      </c>
      <c r="H9010" t="s">
        <v>6354</v>
      </c>
      <c r="I9010" t="s">
        <v>55</v>
      </c>
      <c r="J9010" t="s">
        <v>737</v>
      </c>
      <c r="K9010" t="s">
        <v>13947</v>
      </c>
      <c r="L9010" t="s">
        <v>13849</v>
      </c>
      <c r="M9010" t="s">
        <v>13948</v>
      </c>
      <c r="N9010" t="s">
        <v>6787</v>
      </c>
      <c r="O9010" t="s">
        <v>6798</v>
      </c>
      <c r="P9010">
        <v>2276010</v>
      </c>
      <c r="Q9010" t="s">
        <v>6636</v>
      </c>
      <c r="R9010" t="s">
        <v>6636</v>
      </c>
      <c r="S9010" s="12"/>
      <c r="T9010" s="13"/>
      <c r="U9010" t="s">
        <v>6636</v>
      </c>
    </row>
    <row r="9011" spans="1:21" x14ac:dyDescent="0.25">
      <c r="A9011" t="s">
        <v>6619</v>
      </c>
      <c r="B9011" s="12">
        <v>85962</v>
      </c>
      <c r="C9011" t="s">
        <v>13945</v>
      </c>
      <c r="D9011" s="11">
        <v>46211.777569444399</v>
      </c>
      <c r="E9011" t="s">
        <v>13946</v>
      </c>
      <c r="F9011" t="s">
        <v>6617</v>
      </c>
      <c r="G9011" t="s">
        <v>7567</v>
      </c>
      <c r="H9011" t="s">
        <v>6354</v>
      </c>
      <c r="I9011" t="s">
        <v>55</v>
      </c>
      <c r="J9011" t="s">
        <v>737</v>
      </c>
      <c r="K9011" t="s">
        <v>13947</v>
      </c>
      <c r="L9011" t="s">
        <v>13849</v>
      </c>
      <c r="M9011" t="s">
        <v>13948</v>
      </c>
      <c r="N9011" t="s">
        <v>6787</v>
      </c>
      <c r="O9011" t="s">
        <v>6798</v>
      </c>
      <c r="P9011">
        <v>4552020</v>
      </c>
      <c r="Q9011" t="s">
        <v>6636</v>
      </c>
      <c r="R9011" t="s">
        <v>6636</v>
      </c>
      <c r="S9011" s="12"/>
      <c r="T9011" s="13"/>
      <c r="U9011" t="s">
        <v>6636</v>
      </c>
    </row>
    <row r="9012" spans="1:21" x14ac:dyDescent="0.25">
      <c r="A9012" t="s">
        <v>6619</v>
      </c>
      <c r="B9012" s="12">
        <v>42981</v>
      </c>
      <c r="C9012" t="s">
        <v>13945</v>
      </c>
      <c r="D9012" s="11">
        <v>46211.777569444399</v>
      </c>
      <c r="E9012" t="s">
        <v>13946</v>
      </c>
      <c r="F9012" t="s">
        <v>6617</v>
      </c>
      <c r="G9012" t="s">
        <v>8633</v>
      </c>
      <c r="H9012" t="s">
        <v>6354</v>
      </c>
      <c r="I9012" t="s">
        <v>55</v>
      </c>
      <c r="J9012" t="s">
        <v>737</v>
      </c>
      <c r="K9012" t="s">
        <v>13947</v>
      </c>
      <c r="L9012" t="s">
        <v>13849</v>
      </c>
      <c r="M9012" t="s">
        <v>13948</v>
      </c>
      <c r="N9012" t="s">
        <v>6787</v>
      </c>
      <c r="O9012" t="s">
        <v>6798</v>
      </c>
      <c r="P9012">
        <v>2276010</v>
      </c>
      <c r="Q9012" t="s">
        <v>6636</v>
      </c>
      <c r="R9012" t="s">
        <v>6636</v>
      </c>
      <c r="S9012" s="12"/>
      <c r="T9012" s="13"/>
      <c r="U9012" t="s">
        <v>6636</v>
      </c>
    </row>
    <row r="9013" spans="1:21" x14ac:dyDescent="0.25">
      <c r="A9013" t="s">
        <v>6637</v>
      </c>
      <c r="B9013" s="12">
        <v>43094</v>
      </c>
      <c r="C9013" t="s">
        <v>13733</v>
      </c>
      <c r="D9013" s="11">
        <v>46211.947349536997</v>
      </c>
      <c r="E9013" t="s">
        <v>13734</v>
      </c>
      <c r="F9013" t="s">
        <v>6617</v>
      </c>
      <c r="G9013" t="s">
        <v>8627</v>
      </c>
      <c r="H9013" t="s">
        <v>6354</v>
      </c>
      <c r="I9013" t="s">
        <v>6636</v>
      </c>
      <c r="J9013" t="s">
        <v>6636</v>
      </c>
      <c r="K9013" t="s">
        <v>13941</v>
      </c>
      <c r="L9013" t="s">
        <v>13898</v>
      </c>
      <c r="M9013" t="s">
        <v>13942</v>
      </c>
      <c r="N9013" t="s">
        <v>6761</v>
      </c>
      <c r="O9013" t="s">
        <v>6771</v>
      </c>
      <c r="P9013">
        <v>3299900</v>
      </c>
      <c r="Q9013" t="s">
        <v>6778</v>
      </c>
      <c r="R9013" t="s">
        <v>6779</v>
      </c>
      <c r="S9013" s="12"/>
      <c r="T9013" s="13"/>
      <c r="U9013" t="s">
        <v>6636</v>
      </c>
    </row>
    <row r="9014" spans="1:21" x14ac:dyDescent="0.25">
      <c r="A9014" t="s">
        <v>6637</v>
      </c>
      <c r="B9014" s="12">
        <v>43094</v>
      </c>
      <c r="C9014" t="s">
        <v>13733</v>
      </c>
      <c r="D9014" s="11">
        <v>46211.947349536997</v>
      </c>
      <c r="E9014" t="s">
        <v>13734</v>
      </c>
      <c r="F9014" t="s">
        <v>6617</v>
      </c>
      <c r="G9014" t="s">
        <v>7567</v>
      </c>
      <c r="H9014" t="s">
        <v>6354</v>
      </c>
      <c r="I9014" t="s">
        <v>6636</v>
      </c>
      <c r="J9014" t="s">
        <v>6636</v>
      </c>
      <c r="K9014" t="s">
        <v>13941</v>
      </c>
      <c r="L9014" t="s">
        <v>13898</v>
      </c>
      <c r="M9014" t="s">
        <v>13942</v>
      </c>
      <c r="N9014" t="s">
        <v>6761</v>
      </c>
      <c r="O9014" t="s">
        <v>6771</v>
      </c>
      <c r="P9014">
        <v>3299900</v>
      </c>
      <c r="Q9014" t="s">
        <v>6778</v>
      </c>
      <c r="R9014" t="s">
        <v>6779</v>
      </c>
      <c r="S9014" s="12"/>
      <c r="T9014" s="13"/>
      <c r="U9014" t="s">
        <v>6636</v>
      </c>
    </row>
    <row r="9015" spans="1:21" x14ac:dyDescent="0.25">
      <c r="A9015" t="s">
        <v>6637</v>
      </c>
      <c r="B9015" s="12">
        <v>43094</v>
      </c>
      <c r="C9015" t="s">
        <v>13733</v>
      </c>
      <c r="D9015" s="11">
        <v>46211.947349536997</v>
      </c>
      <c r="E9015" t="s">
        <v>13734</v>
      </c>
      <c r="F9015" t="s">
        <v>6617</v>
      </c>
      <c r="G9015" t="s">
        <v>13900</v>
      </c>
      <c r="H9015" t="s">
        <v>6354</v>
      </c>
      <c r="I9015" t="s">
        <v>6636</v>
      </c>
      <c r="J9015" t="s">
        <v>6636</v>
      </c>
      <c r="K9015" t="s">
        <v>13941</v>
      </c>
      <c r="L9015" t="s">
        <v>13898</v>
      </c>
      <c r="M9015" t="s">
        <v>13942</v>
      </c>
      <c r="N9015" t="s">
        <v>6761</v>
      </c>
      <c r="O9015" t="s">
        <v>6771</v>
      </c>
      <c r="P9015">
        <v>3299900</v>
      </c>
      <c r="Q9015" t="s">
        <v>6778</v>
      </c>
      <c r="R9015" t="s">
        <v>6779</v>
      </c>
      <c r="S9015" s="12"/>
      <c r="T9015" s="13"/>
      <c r="U9015" t="s">
        <v>6636</v>
      </c>
    </row>
    <row r="9016" spans="1:21" x14ac:dyDescent="0.25">
      <c r="A9016" t="s">
        <v>6637</v>
      </c>
      <c r="B9016" s="12">
        <v>43094</v>
      </c>
      <c r="C9016" t="s">
        <v>13733</v>
      </c>
      <c r="D9016" s="11">
        <v>46211.947349536997</v>
      </c>
      <c r="E9016" t="s">
        <v>13734</v>
      </c>
      <c r="F9016" t="s">
        <v>6617</v>
      </c>
      <c r="G9016" t="s">
        <v>8633</v>
      </c>
      <c r="H9016" t="s">
        <v>6354</v>
      </c>
      <c r="I9016" t="s">
        <v>6636</v>
      </c>
      <c r="J9016" t="s">
        <v>6636</v>
      </c>
      <c r="K9016" t="s">
        <v>13941</v>
      </c>
      <c r="L9016" t="s">
        <v>13898</v>
      </c>
      <c r="M9016" t="s">
        <v>13942</v>
      </c>
      <c r="N9016" t="s">
        <v>6761</v>
      </c>
      <c r="O9016" t="s">
        <v>6771</v>
      </c>
      <c r="P9016">
        <v>3299900</v>
      </c>
      <c r="Q9016" t="s">
        <v>6778</v>
      </c>
      <c r="R9016" t="s">
        <v>6779</v>
      </c>
      <c r="S9016" s="12"/>
      <c r="T9016" s="13"/>
      <c r="U9016" t="s">
        <v>6636</v>
      </c>
    </row>
    <row r="9017" spans="1:21" x14ac:dyDescent="0.25">
      <c r="A9017" t="s">
        <v>6637</v>
      </c>
      <c r="B9017" s="12">
        <v>43094</v>
      </c>
      <c r="C9017" t="s">
        <v>13733</v>
      </c>
      <c r="D9017" s="11">
        <v>46211.947349536997</v>
      </c>
      <c r="E9017" t="s">
        <v>13734</v>
      </c>
      <c r="F9017" t="s">
        <v>6617</v>
      </c>
      <c r="G9017" t="s">
        <v>13901</v>
      </c>
      <c r="H9017" t="s">
        <v>6354</v>
      </c>
      <c r="I9017" t="s">
        <v>6636</v>
      </c>
      <c r="J9017" t="s">
        <v>6636</v>
      </c>
      <c r="K9017" t="s">
        <v>13941</v>
      </c>
      <c r="L9017" t="s">
        <v>13898</v>
      </c>
      <c r="M9017" t="s">
        <v>13942</v>
      </c>
      <c r="N9017" t="s">
        <v>6761</v>
      </c>
      <c r="O9017" t="s">
        <v>6771</v>
      </c>
      <c r="P9017">
        <v>3299900</v>
      </c>
      <c r="Q9017" t="s">
        <v>6778</v>
      </c>
      <c r="R9017" t="s">
        <v>6779</v>
      </c>
      <c r="S9017" s="12"/>
      <c r="T9017" s="13"/>
      <c r="U9017" t="s">
        <v>6636</v>
      </c>
    </row>
    <row r="9018" spans="1:21" x14ac:dyDescent="0.25">
      <c r="A9018" t="s">
        <v>6637</v>
      </c>
      <c r="B9018" s="12">
        <v>43094</v>
      </c>
      <c r="C9018" t="s">
        <v>13733</v>
      </c>
      <c r="D9018" s="11">
        <v>46211.947349536997</v>
      </c>
      <c r="E9018" t="s">
        <v>13734</v>
      </c>
      <c r="F9018" t="s">
        <v>6617</v>
      </c>
      <c r="G9018" t="s">
        <v>11371</v>
      </c>
      <c r="H9018" t="s">
        <v>6354</v>
      </c>
      <c r="I9018" t="s">
        <v>6636</v>
      </c>
      <c r="J9018" t="s">
        <v>6636</v>
      </c>
      <c r="K9018" t="s">
        <v>13941</v>
      </c>
      <c r="L9018" t="s">
        <v>13898</v>
      </c>
      <c r="M9018" t="s">
        <v>13942</v>
      </c>
      <c r="N9018" t="s">
        <v>6761</v>
      </c>
      <c r="O9018" t="s">
        <v>6771</v>
      </c>
      <c r="P9018">
        <v>3299900</v>
      </c>
      <c r="Q9018" t="s">
        <v>6778</v>
      </c>
      <c r="R9018" t="s">
        <v>6779</v>
      </c>
      <c r="S9018" s="12"/>
      <c r="T9018" s="13"/>
      <c r="U9018" t="s">
        <v>6636</v>
      </c>
    </row>
    <row r="9019" spans="1:21" x14ac:dyDescent="0.25">
      <c r="A9019" t="s">
        <v>6637</v>
      </c>
      <c r="B9019" s="12">
        <v>43223</v>
      </c>
      <c r="C9019" t="s">
        <v>13988</v>
      </c>
      <c r="D9019" s="11">
        <v>46212.436620370398</v>
      </c>
      <c r="E9019" t="s">
        <v>13989</v>
      </c>
      <c r="F9019" t="s">
        <v>6617</v>
      </c>
      <c r="G9019" t="s">
        <v>13853</v>
      </c>
      <c r="H9019" t="s">
        <v>6354</v>
      </c>
      <c r="I9019" t="s">
        <v>55</v>
      </c>
      <c r="J9019" t="s">
        <v>643</v>
      </c>
      <c r="K9019" t="s">
        <v>13990</v>
      </c>
      <c r="L9019" t="s">
        <v>13855</v>
      </c>
      <c r="M9019" t="s">
        <v>13991</v>
      </c>
      <c r="N9019" t="s">
        <v>6787</v>
      </c>
      <c r="O9019" t="s">
        <v>6810</v>
      </c>
      <c r="P9019">
        <v>2490368</v>
      </c>
      <c r="Q9019" t="s">
        <v>6636</v>
      </c>
      <c r="R9019" t="s">
        <v>6636</v>
      </c>
      <c r="S9019" s="12"/>
      <c r="T9019" s="13"/>
      <c r="U9019" t="s">
        <v>6636</v>
      </c>
    </row>
    <row r="9020" spans="1:21" x14ac:dyDescent="0.25">
      <c r="A9020" t="s">
        <v>6637</v>
      </c>
      <c r="B9020" s="12">
        <v>43223</v>
      </c>
      <c r="C9020" t="s">
        <v>13988</v>
      </c>
      <c r="D9020" s="11">
        <v>46212.436620370398</v>
      </c>
      <c r="E9020" t="s">
        <v>13989</v>
      </c>
      <c r="F9020" t="s">
        <v>6617</v>
      </c>
      <c r="G9020" t="s">
        <v>13857</v>
      </c>
      <c r="H9020" t="s">
        <v>6354</v>
      </c>
      <c r="I9020" t="s">
        <v>55</v>
      </c>
      <c r="J9020" t="s">
        <v>643</v>
      </c>
      <c r="K9020" t="s">
        <v>13990</v>
      </c>
      <c r="L9020" t="s">
        <v>13855</v>
      </c>
      <c r="M9020" t="s">
        <v>13991</v>
      </c>
      <c r="N9020" t="s">
        <v>6787</v>
      </c>
      <c r="O9020" t="s">
        <v>6810</v>
      </c>
      <c r="P9020">
        <v>2490368</v>
      </c>
      <c r="Q9020" t="s">
        <v>6636</v>
      </c>
      <c r="R9020" t="s">
        <v>6636</v>
      </c>
      <c r="S9020" s="12"/>
      <c r="T9020" s="13"/>
      <c r="U9020" t="s">
        <v>6636</v>
      </c>
    </row>
    <row r="9021" spans="1:21" x14ac:dyDescent="0.25">
      <c r="A9021" t="s">
        <v>6637</v>
      </c>
      <c r="B9021" s="12">
        <v>43223</v>
      </c>
      <c r="C9021" t="s">
        <v>13988</v>
      </c>
      <c r="D9021" s="11">
        <v>46212.436620370398</v>
      </c>
      <c r="E9021" t="s">
        <v>13989</v>
      </c>
      <c r="F9021" t="s">
        <v>6617</v>
      </c>
      <c r="G9021" t="s">
        <v>8627</v>
      </c>
      <c r="H9021" t="s">
        <v>6354</v>
      </c>
      <c r="I9021" t="s">
        <v>55</v>
      </c>
      <c r="J9021" t="s">
        <v>643</v>
      </c>
      <c r="K9021" t="s">
        <v>13990</v>
      </c>
      <c r="L9021" t="s">
        <v>13855</v>
      </c>
      <c r="M9021" t="s">
        <v>13991</v>
      </c>
      <c r="N9021" t="s">
        <v>6787</v>
      </c>
      <c r="O9021" t="s">
        <v>6810</v>
      </c>
      <c r="P9021">
        <v>2490368</v>
      </c>
      <c r="Q9021" t="s">
        <v>6636</v>
      </c>
      <c r="R9021" t="s">
        <v>6636</v>
      </c>
      <c r="S9021" s="12"/>
      <c r="T9021" s="13"/>
      <c r="U9021" t="s">
        <v>6636</v>
      </c>
    </row>
    <row r="9022" spans="1:21" x14ac:dyDescent="0.25">
      <c r="A9022" t="s">
        <v>6637</v>
      </c>
      <c r="B9022" s="12">
        <v>43223</v>
      </c>
      <c r="C9022" t="s">
        <v>13988</v>
      </c>
      <c r="D9022" s="11">
        <v>46212.436620370398</v>
      </c>
      <c r="E9022" t="s">
        <v>13989</v>
      </c>
      <c r="F9022" t="s">
        <v>6617</v>
      </c>
      <c r="G9022" t="s">
        <v>7567</v>
      </c>
      <c r="H9022" t="s">
        <v>6354</v>
      </c>
      <c r="I9022" t="s">
        <v>55</v>
      </c>
      <c r="J9022" t="s">
        <v>643</v>
      </c>
      <c r="K9022" t="s">
        <v>13990</v>
      </c>
      <c r="L9022" t="s">
        <v>13855</v>
      </c>
      <c r="M9022" t="s">
        <v>13991</v>
      </c>
      <c r="N9022" t="s">
        <v>6787</v>
      </c>
      <c r="O9022" t="s">
        <v>6810</v>
      </c>
      <c r="P9022">
        <v>2490368</v>
      </c>
      <c r="Q9022" t="s">
        <v>6636</v>
      </c>
      <c r="R9022" t="s">
        <v>6636</v>
      </c>
      <c r="S9022" s="12"/>
      <c r="T9022" s="13"/>
      <c r="U9022" t="s">
        <v>6636</v>
      </c>
    </row>
    <row r="9023" spans="1:21" x14ac:dyDescent="0.25">
      <c r="A9023" t="s">
        <v>6637</v>
      </c>
      <c r="B9023" s="12">
        <v>43223</v>
      </c>
      <c r="C9023" t="s">
        <v>13988</v>
      </c>
      <c r="D9023" s="11">
        <v>46212.436620370398</v>
      </c>
      <c r="E9023" t="s">
        <v>13989</v>
      </c>
      <c r="F9023" t="s">
        <v>6617</v>
      </c>
      <c r="G9023" t="s">
        <v>13858</v>
      </c>
      <c r="H9023" t="s">
        <v>6354</v>
      </c>
      <c r="I9023" t="s">
        <v>55</v>
      </c>
      <c r="J9023" t="s">
        <v>643</v>
      </c>
      <c r="K9023" t="s">
        <v>13990</v>
      </c>
      <c r="L9023" t="s">
        <v>13855</v>
      </c>
      <c r="M9023" t="s">
        <v>13991</v>
      </c>
      <c r="N9023" t="s">
        <v>6787</v>
      </c>
      <c r="O9023" t="s">
        <v>6810</v>
      </c>
      <c r="P9023">
        <v>2490368</v>
      </c>
      <c r="Q9023" t="s">
        <v>6636</v>
      </c>
      <c r="R9023" t="s">
        <v>6636</v>
      </c>
      <c r="S9023" s="12"/>
      <c r="T9023" s="13"/>
      <c r="U9023" t="s">
        <v>6636</v>
      </c>
    </row>
    <row r="9024" spans="1:21" x14ac:dyDescent="0.25">
      <c r="A9024" t="s">
        <v>6637</v>
      </c>
      <c r="B9024" s="12">
        <v>43223</v>
      </c>
      <c r="C9024" t="s">
        <v>13988</v>
      </c>
      <c r="D9024" s="11">
        <v>46212.436620370398</v>
      </c>
      <c r="E9024" t="s">
        <v>13989</v>
      </c>
      <c r="F9024" t="s">
        <v>6617</v>
      </c>
      <c r="G9024" t="s">
        <v>13859</v>
      </c>
      <c r="H9024" t="s">
        <v>6354</v>
      </c>
      <c r="I9024" t="s">
        <v>55</v>
      </c>
      <c r="J9024" t="s">
        <v>643</v>
      </c>
      <c r="K9024" t="s">
        <v>13990</v>
      </c>
      <c r="L9024" t="s">
        <v>13855</v>
      </c>
      <c r="M9024" t="s">
        <v>13991</v>
      </c>
      <c r="N9024" t="s">
        <v>6787</v>
      </c>
      <c r="O9024" t="s">
        <v>6810</v>
      </c>
      <c r="P9024">
        <v>2490368</v>
      </c>
      <c r="Q9024" t="s">
        <v>6636</v>
      </c>
      <c r="R9024" t="s">
        <v>6636</v>
      </c>
      <c r="S9024" s="12"/>
      <c r="T9024" s="13"/>
      <c r="U9024" t="s">
        <v>6636</v>
      </c>
    </row>
    <row r="9025" spans="1:21" x14ac:dyDescent="0.25">
      <c r="A9025" t="s">
        <v>6637</v>
      </c>
      <c r="B9025" s="12">
        <v>43223</v>
      </c>
      <c r="C9025" t="s">
        <v>13988</v>
      </c>
      <c r="D9025" s="11">
        <v>46212.436620370398</v>
      </c>
      <c r="E9025" t="s">
        <v>13989</v>
      </c>
      <c r="F9025" t="s">
        <v>6617</v>
      </c>
      <c r="G9025" t="s">
        <v>8633</v>
      </c>
      <c r="H9025" t="s">
        <v>6354</v>
      </c>
      <c r="I9025" t="s">
        <v>55</v>
      </c>
      <c r="J9025" t="s">
        <v>643</v>
      </c>
      <c r="K9025" t="s">
        <v>13990</v>
      </c>
      <c r="L9025" t="s">
        <v>13855</v>
      </c>
      <c r="M9025" t="s">
        <v>13991</v>
      </c>
      <c r="N9025" t="s">
        <v>6787</v>
      </c>
      <c r="O9025" t="s">
        <v>6810</v>
      </c>
      <c r="P9025">
        <v>2490368</v>
      </c>
      <c r="Q9025" t="s">
        <v>6636</v>
      </c>
      <c r="R9025" t="s">
        <v>6636</v>
      </c>
      <c r="S9025" s="12"/>
      <c r="T9025" s="13"/>
      <c r="U9025" t="s">
        <v>6636</v>
      </c>
    </row>
    <row r="9026" spans="1:21" x14ac:dyDescent="0.25">
      <c r="A9026" t="s">
        <v>6637</v>
      </c>
      <c r="B9026" s="12">
        <v>43330</v>
      </c>
      <c r="C9026" t="s">
        <v>13992</v>
      </c>
      <c r="D9026" s="11">
        <v>46213.449074074102</v>
      </c>
      <c r="E9026" t="s">
        <v>13993</v>
      </c>
      <c r="F9026" t="s">
        <v>6617</v>
      </c>
      <c r="G9026" t="s">
        <v>8627</v>
      </c>
      <c r="H9026" t="s">
        <v>6354</v>
      </c>
      <c r="I9026" t="s">
        <v>65</v>
      </c>
      <c r="J9026" t="s">
        <v>132</v>
      </c>
      <c r="K9026" t="s">
        <v>13994</v>
      </c>
      <c r="L9026" t="s">
        <v>13898</v>
      </c>
      <c r="M9026" t="s">
        <v>13995</v>
      </c>
      <c r="N9026" t="s">
        <v>6761</v>
      </c>
      <c r="O9026" t="s">
        <v>6762</v>
      </c>
      <c r="P9026">
        <v>2889900</v>
      </c>
      <c r="Q9026" t="s">
        <v>6636</v>
      </c>
      <c r="R9026" t="s">
        <v>6636</v>
      </c>
      <c r="S9026" s="12"/>
      <c r="T9026" s="13"/>
      <c r="U9026" t="s">
        <v>6629</v>
      </c>
    </row>
    <row r="9027" spans="1:21" x14ac:dyDescent="0.25">
      <c r="A9027" t="s">
        <v>6637</v>
      </c>
      <c r="B9027" s="12">
        <v>43330</v>
      </c>
      <c r="C9027" t="s">
        <v>13992</v>
      </c>
      <c r="D9027" s="11">
        <v>46213.449074074102</v>
      </c>
      <c r="E9027" t="s">
        <v>13993</v>
      </c>
      <c r="F9027" t="s">
        <v>6617</v>
      </c>
      <c r="G9027" t="s">
        <v>7567</v>
      </c>
      <c r="H9027" t="s">
        <v>6354</v>
      </c>
      <c r="I9027" t="s">
        <v>65</v>
      </c>
      <c r="J9027" t="s">
        <v>132</v>
      </c>
      <c r="K9027" t="s">
        <v>13994</v>
      </c>
      <c r="L9027" t="s">
        <v>13898</v>
      </c>
      <c r="M9027" t="s">
        <v>13995</v>
      </c>
      <c r="N9027" t="s">
        <v>6761</v>
      </c>
      <c r="O9027" t="s">
        <v>6762</v>
      </c>
      <c r="P9027">
        <v>2889900</v>
      </c>
      <c r="Q9027" t="s">
        <v>6636</v>
      </c>
      <c r="R9027" t="s">
        <v>6636</v>
      </c>
      <c r="S9027" s="12"/>
      <c r="T9027" s="13"/>
      <c r="U9027" t="s">
        <v>6629</v>
      </c>
    </row>
    <row r="9028" spans="1:21" x14ac:dyDescent="0.25">
      <c r="A9028" t="s">
        <v>6637</v>
      </c>
      <c r="B9028" s="12">
        <v>43330</v>
      </c>
      <c r="C9028" t="s">
        <v>13992</v>
      </c>
      <c r="D9028" s="11">
        <v>46213.449074074102</v>
      </c>
      <c r="E9028" t="s">
        <v>13993</v>
      </c>
      <c r="F9028" t="s">
        <v>6617</v>
      </c>
      <c r="G9028" t="s">
        <v>13900</v>
      </c>
      <c r="H9028" t="s">
        <v>6354</v>
      </c>
      <c r="I9028" t="s">
        <v>65</v>
      </c>
      <c r="J9028" t="s">
        <v>132</v>
      </c>
      <c r="K9028" t="s">
        <v>13994</v>
      </c>
      <c r="L9028" t="s">
        <v>13898</v>
      </c>
      <c r="M9028" t="s">
        <v>13995</v>
      </c>
      <c r="N9028" t="s">
        <v>6761</v>
      </c>
      <c r="O9028" t="s">
        <v>6762</v>
      </c>
      <c r="P9028">
        <v>2889900</v>
      </c>
      <c r="Q9028" t="s">
        <v>6636</v>
      </c>
      <c r="R9028" t="s">
        <v>6636</v>
      </c>
      <c r="S9028" s="12"/>
      <c r="T9028" s="13"/>
      <c r="U9028" t="s">
        <v>6629</v>
      </c>
    </row>
    <row r="9029" spans="1:21" x14ac:dyDescent="0.25">
      <c r="A9029" t="s">
        <v>6637</v>
      </c>
      <c r="B9029" s="12">
        <v>43330</v>
      </c>
      <c r="C9029" t="s">
        <v>13992</v>
      </c>
      <c r="D9029" s="11">
        <v>46213.449074074102</v>
      </c>
      <c r="E9029" t="s">
        <v>13993</v>
      </c>
      <c r="F9029" t="s">
        <v>6617</v>
      </c>
      <c r="G9029" t="s">
        <v>8633</v>
      </c>
      <c r="H9029" t="s">
        <v>6354</v>
      </c>
      <c r="I9029" t="s">
        <v>65</v>
      </c>
      <c r="J9029" t="s">
        <v>132</v>
      </c>
      <c r="K9029" t="s">
        <v>13994</v>
      </c>
      <c r="L9029" t="s">
        <v>13898</v>
      </c>
      <c r="M9029" t="s">
        <v>13995</v>
      </c>
      <c r="N9029" t="s">
        <v>6761</v>
      </c>
      <c r="O9029" t="s">
        <v>6762</v>
      </c>
      <c r="P9029">
        <v>2889900</v>
      </c>
      <c r="Q9029" t="s">
        <v>6636</v>
      </c>
      <c r="R9029" t="s">
        <v>6636</v>
      </c>
      <c r="S9029" s="12"/>
      <c r="T9029" s="13"/>
      <c r="U9029" t="s">
        <v>6629</v>
      </c>
    </row>
    <row r="9030" spans="1:21" x14ac:dyDescent="0.25">
      <c r="A9030" t="s">
        <v>6637</v>
      </c>
      <c r="B9030" s="12">
        <v>43330</v>
      </c>
      <c r="C9030" t="s">
        <v>13992</v>
      </c>
      <c r="D9030" s="11">
        <v>46213.449074074102</v>
      </c>
      <c r="E9030" t="s">
        <v>13993</v>
      </c>
      <c r="F9030" t="s">
        <v>6617</v>
      </c>
      <c r="G9030" t="s">
        <v>13901</v>
      </c>
      <c r="H9030" t="s">
        <v>6354</v>
      </c>
      <c r="I9030" t="s">
        <v>65</v>
      </c>
      <c r="J9030" t="s">
        <v>132</v>
      </c>
      <c r="K9030" t="s">
        <v>13994</v>
      </c>
      <c r="L9030" t="s">
        <v>13898</v>
      </c>
      <c r="M9030" t="s">
        <v>13995</v>
      </c>
      <c r="N9030" t="s">
        <v>6761</v>
      </c>
      <c r="O9030" t="s">
        <v>6762</v>
      </c>
      <c r="P9030">
        <v>2889900</v>
      </c>
      <c r="Q9030" t="s">
        <v>6636</v>
      </c>
      <c r="R9030" t="s">
        <v>6636</v>
      </c>
      <c r="S9030" s="12"/>
      <c r="T9030" s="13"/>
      <c r="U9030" t="s">
        <v>6629</v>
      </c>
    </row>
    <row r="9031" spans="1:21" x14ac:dyDescent="0.25">
      <c r="A9031" t="s">
        <v>6637</v>
      </c>
      <c r="B9031" s="12">
        <v>43330</v>
      </c>
      <c r="C9031" t="s">
        <v>13992</v>
      </c>
      <c r="D9031" s="11">
        <v>46213.449074074102</v>
      </c>
      <c r="E9031" t="s">
        <v>13993</v>
      </c>
      <c r="F9031" t="s">
        <v>6617</v>
      </c>
      <c r="G9031" t="s">
        <v>11371</v>
      </c>
      <c r="H9031" t="s">
        <v>6354</v>
      </c>
      <c r="I9031" t="s">
        <v>65</v>
      </c>
      <c r="J9031" t="s">
        <v>132</v>
      </c>
      <c r="K9031" t="s">
        <v>13994</v>
      </c>
      <c r="L9031" t="s">
        <v>13898</v>
      </c>
      <c r="M9031" t="s">
        <v>13995</v>
      </c>
      <c r="N9031" t="s">
        <v>6761</v>
      </c>
      <c r="O9031" t="s">
        <v>6762</v>
      </c>
      <c r="P9031">
        <v>2889900</v>
      </c>
      <c r="Q9031" t="s">
        <v>6636</v>
      </c>
      <c r="R9031" t="s">
        <v>6636</v>
      </c>
      <c r="S9031" s="12"/>
      <c r="T9031" s="13"/>
      <c r="U9031" t="s">
        <v>6629</v>
      </c>
    </row>
    <row r="9032" spans="1:21" x14ac:dyDescent="0.25">
      <c r="A9032" t="s">
        <v>6637</v>
      </c>
      <c r="B9032" s="12">
        <v>43045</v>
      </c>
      <c r="C9032" t="s">
        <v>13996</v>
      </c>
      <c r="D9032" s="11">
        <v>46213.486122685201</v>
      </c>
      <c r="E9032" t="s">
        <v>13997</v>
      </c>
      <c r="F9032" t="s">
        <v>6617</v>
      </c>
      <c r="G9032" t="s">
        <v>8627</v>
      </c>
      <c r="H9032" t="s">
        <v>6354</v>
      </c>
      <c r="I9032" t="s">
        <v>65</v>
      </c>
      <c r="J9032" t="s">
        <v>219</v>
      </c>
      <c r="K9032" t="s">
        <v>13998</v>
      </c>
      <c r="L9032" t="s">
        <v>13849</v>
      </c>
      <c r="M9032" t="s">
        <v>13999</v>
      </c>
      <c r="N9032" t="s">
        <v>6787</v>
      </c>
      <c r="O9032" t="s">
        <v>6829</v>
      </c>
      <c r="P9032">
        <v>3880641</v>
      </c>
      <c r="Q9032" t="s">
        <v>6636</v>
      </c>
      <c r="R9032" t="s">
        <v>6636</v>
      </c>
      <c r="S9032" s="12"/>
      <c r="T9032" s="13"/>
      <c r="U9032" t="s">
        <v>7560</v>
      </c>
    </row>
    <row r="9033" spans="1:21" x14ac:dyDescent="0.25">
      <c r="A9033" t="s">
        <v>6637</v>
      </c>
      <c r="B9033" s="12">
        <v>43045</v>
      </c>
      <c r="C9033" t="s">
        <v>13996</v>
      </c>
      <c r="D9033" s="11">
        <v>46213.486122685201</v>
      </c>
      <c r="E9033" t="s">
        <v>13997</v>
      </c>
      <c r="F9033" t="s">
        <v>6617</v>
      </c>
      <c r="G9033" t="s">
        <v>9115</v>
      </c>
      <c r="H9033" t="s">
        <v>6354</v>
      </c>
      <c r="I9033" t="s">
        <v>65</v>
      </c>
      <c r="J9033" t="s">
        <v>219</v>
      </c>
      <c r="K9033" t="s">
        <v>13998</v>
      </c>
      <c r="L9033" t="s">
        <v>13849</v>
      </c>
      <c r="M9033" t="s">
        <v>13999</v>
      </c>
      <c r="N9033" t="s">
        <v>6787</v>
      </c>
      <c r="O9033" t="s">
        <v>6829</v>
      </c>
      <c r="P9033">
        <v>3880641</v>
      </c>
      <c r="Q9033" t="s">
        <v>6636</v>
      </c>
      <c r="R9033" t="s">
        <v>6636</v>
      </c>
      <c r="S9033" s="12"/>
      <c r="T9033" s="13"/>
      <c r="U9033" t="s">
        <v>7560</v>
      </c>
    </row>
    <row r="9034" spans="1:21" x14ac:dyDescent="0.25">
      <c r="A9034" t="s">
        <v>6637</v>
      </c>
      <c r="B9034" s="12">
        <v>86090</v>
      </c>
      <c r="C9034" t="s">
        <v>13996</v>
      </c>
      <c r="D9034" s="11">
        <v>46213.486122685201</v>
      </c>
      <c r="E9034" t="s">
        <v>13997</v>
      </c>
      <c r="F9034" t="s">
        <v>6617</v>
      </c>
      <c r="G9034" t="s">
        <v>7567</v>
      </c>
      <c r="H9034" t="s">
        <v>6354</v>
      </c>
      <c r="I9034" t="s">
        <v>65</v>
      </c>
      <c r="J9034" t="s">
        <v>219</v>
      </c>
      <c r="K9034" t="s">
        <v>13998</v>
      </c>
      <c r="L9034" t="s">
        <v>13849</v>
      </c>
      <c r="M9034" t="s">
        <v>13999</v>
      </c>
      <c r="N9034" t="s">
        <v>6787</v>
      </c>
      <c r="O9034" t="s">
        <v>6829</v>
      </c>
      <c r="P9034">
        <v>7761282</v>
      </c>
      <c r="Q9034" t="s">
        <v>6636</v>
      </c>
      <c r="R9034" t="s">
        <v>6636</v>
      </c>
      <c r="S9034" s="12"/>
      <c r="T9034" s="13"/>
      <c r="U9034" t="s">
        <v>7560</v>
      </c>
    </row>
    <row r="9035" spans="1:21" x14ac:dyDescent="0.25">
      <c r="A9035" t="s">
        <v>6637</v>
      </c>
      <c r="B9035" s="12">
        <v>43045</v>
      </c>
      <c r="C9035" t="s">
        <v>13996</v>
      </c>
      <c r="D9035" s="11">
        <v>46213.486122685201</v>
      </c>
      <c r="E9035" t="s">
        <v>13997</v>
      </c>
      <c r="F9035" t="s">
        <v>6617</v>
      </c>
      <c r="G9035" t="s">
        <v>8633</v>
      </c>
      <c r="H9035" t="s">
        <v>6354</v>
      </c>
      <c r="I9035" t="s">
        <v>65</v>
      </c>
      <c r="J9035" t="s">
        <v>219</v>
      </c>
      <c r="K9035" t="s">
        <v>13998</v>
      </c>
      <c r="L9035" t="s">
        <v>13849</v>
      </c>
      <c r="M9035" t="s">
        <v>13999</v>
      </c>
      <c r="N9035" t="s">
        <v>6787</v>
      </c>
      <c r="O9035" t="s">
        <v>6829</v>
      </c>
      <c r="P9035">
        <v>3880641</v>
      </c>
      <c r="Q9035" t="s">
        <v>6636</v>
      </c>
      <c r="R9035" t="s">
        <v>6636</v>
      </c>
      <c r="S9035" s="12"/>
      <c r="T9035" s="13"/>
      <c r="U9035" t="s">
        <v>7560</v>
      </c>
    </row>
    <row r="9036" spans="1:21" x14ac:dyDescent="0.25">
      <c r="A9036" t="s">
        <v>6619</v>
      </c>
      <c r="B9036" s="12">
        <v>43045</v>
      </c>
      <c r="C9036" t="s">
        <v>13996</v>
      </c>
      <c r="D9036" s="11">
        <v>46213.562337962998</v>
      </c>
      <c r="E9036" t="s">
        <v>13997</v>
      </c>
      <c r="F9036" t="s">
        <v>6617</v>
      </c>
      <c r="G9036" t="s">
        <v>8627</v>
      </c>
      <c r="H9036" t="s">
        <v>6354</v>
      </c>
      <c r="I9036" t="s">
        <v>65</v>
      </c>
      <c r="J9036" t="s">
        <v>219</v>
      </c>
      <c r="K9036" t="s">
        <v>13998</v>
      </c>
      <c r="L9036" t="s">
        <v>13849</v>
      </c>
      <c r="M9036" t="s">
        <v>13999</v>
      </c>
      <c r="N9036" t="s">
        <v>6787</v>
      </c>
      <c r="O9036" t="s">
        <v>6829</v>
      </c>
      <c r="P9036">
        <v>3880641</v>
      </c>
      <c r="Q9036" t="s">
        <v>6636</v>
      </c>
      <c r="R9036" t="s">
        <v>6636</v>
      </c>
      <c r="S9036" s="12"/>
      <c r="T9036" s="13"/>
      <c r="U9036" t="s">
        <v>7560</v>
      </c>
    </row>
    <row r="9037" spans="1:21" x14ac:dyDescent="0.25">
      <c r="A9037" t="s">
        <v>6619</v>
      </c>
      <c r="B9037" s="12">
        <v>43045</v>
      </c>
      <c r="C9037" t="s">
        <v>13996</v>
      </c>
      <c r="D9037" s="11">
        <v>46213.562337962998</v>
      </c>
      <c r="E9037" t="s">
        <v>13997</v>
      </c>
      <c r="F9037" t="s">
        <v>6617</v>
      </c>
      <c r="G9037" t="s">
        <v>9115</v>
      </c>
      <c r="H9037" t="s">
        <v>6354</v>
      </c>
      <c r="I9037" t="s">
        <v>65</v>
      </c>
      <c r="J9037" t="s">
        <v>219</v>
      </c>
      <c r="K9037" t="s">
        <v>13998</v>
      </c>
      <c r="L9037" t="s">
        <v>13849</v>
      </c>
      <c r="M9037" t="s">
        <v>13999</v>
      </c>
      <c r="N9037" t="s">
        <v>6787</v>
      </c>
      <c r="O9037" t="s">
        <v>6829</v>
      </c>
      <c r="P9037">
        <v>3880641</v>
      </c>
      <c r="Q9037" t="s">
        <v>6636</v>
      </c>
      <c r="R9037" t="s">
        <v>6636</v>
      </c>
      <c r="S9037" s="12"/>
      <c r="T9037" s="13"/>
      <c r="U9037" t="s">
        <v>7560</v>
      </c>
    </row>
    <row r="9038" spans="1:21" x14ac:dyDescent="0.25">
      <c r="A9038" t="s">
        <v>6619</v>
      </c>
      <c r="B9038" s="12">
        <v>86090</v>
      </c>
      <c r="C9038" t="s">
        <v>13996</v>
      </c>
      <c r="D9038" s="11">
        <v>46213.562337962998</v>
      </c>
      <c r="E9038" t="s">
        <v>13997</v>
      </c>
      <c r="F9038" t="s">
        <v>6617</v>
      </c>
      <c r="G9038" t="s">
        <v>7567</v>
      </c>
      <c r="H9038" t="s">
        <v>6354</v>
      </c>
      <c r="I9038" t="s">
        <v>65</v>
      </c>
      <c r="J9038" t="s">
        <v>219</v>
      </c>
      <c r="K9038" t="s">
        <v>13998</v>
      </c>
      <c r="L9038" t="s">
        <v>13849</v>
      </c>
      <c r="M9038" t="s">
        <v>13999</v>
      </c>
      <c r="N9038" t="s">
        <v>6787</v>
      </c>
      <c r="O9038" t="s">
        <v>6829</v>
      </c>
      <c r="P9038">
        <v>7761282</v>
      </c>
      <c r="Q9038" t="s">
        <v>6636</v>
      </c>
      <c r="R9038" t="s">
        <v>6636</v>
      </c>
      <c r="S9038" s="12"/>
      <c r="T9038" s="13"/>
      <c r="U9038" t="s">
        <v>7560</v>
      </c>
    </row>
    <row r="9039" spans="1:21" x14ac:dyDescent="0.25">
      <c r="A9039" t="s">
        <v>6619</v>
      </c>
      <c r="B9039" s="12">
        <v>43045</v>
      </c>
      <c r="C9039" t="s">
        <v>13996</v>
      </c>
      <c r="D9039" s="11">
        <v>46213.562337962998</v>
      </c>
      <c r="E9039" t="s">
        <v>13997</v>
      </c>
      <c r="F9039" t="s">
        <v>6617</v>
      </c>
      <c r="G9039" t="s">
        <v>8633</v>
      </c>
      <c r="H9039" t="s">
        <v>6354</v>
      </c>
      <c r="I9039" t="s">
        <v>65</v>
      </c>
      <c r="J9039" t="s">
        <v>219</v>
      </c>
      <c r="K9039" t="s">
        <v>13998</v>
      </c>
      <c r="L9039" t="s">
        <v>13849</v>
      </c>
      <c r="M9039" t="s">
        <v>13999</v>
      </c>
      <c r="N9039" t="s">
        <v>6787</v>
      </c>
      <c r="O9039" t="s">
        <v>6829</v>
      </c>
      <c r="P9039">
        <v>3880641</v>
      </c>
      <c r="Q9039" t="s">
        <v>6636</v>
      </c>
      <c r="R9039" t="s">
        <v>6636</v>
      </c>
      <c r="S9039" s="12"/>
      <c r="T9039" s="13"/>
      <c r="U9039" t="s">
        <v>7560</v>
      </c>
    </row>
    <row r="9040" spans="1:21" x14ac:dyDescent="0.25">
      <c r="A9040" t="s">
        <v>6637</v>
      </c>
      <c r="B9040" s="12">
        <v>43063</v>
      </c>
      <c r="C9040" t="s">
        <v>14000</v>
      </c>
      <c r="D9040" s="11">
        <v>46213.814467592601</v>
      </c>
      <c r="E9040" t="s">
        <v>14001</v>
      </c>
      <c r="F9040" t="s">
        <v>6617</v>
      </c>
      <c r="G9040" t="s">
        <v>13853</v>
      </c>
      <c r="H9040" t="s">
        <v>6354</v>
      </c>
      <c r="I9040" t="s">
        <v>65</v>
      </c>
      <c r="J9040" t="s">
        <v>67</v>
      </c>
      <c r="K9040" t="s">
        <v>13990</v>
      </c>
      <c r="L9040" t="s">
        <v>13855</v>
      </c>
      <c r="M9040" t="s">
        <v>13991</v>
      </c>
      <c r="N9040" t="s">
        <v>6787</v>
      </c>
      <c r="O9040" t="s">
        <v>6810</v>
      </c>
      <c r="P9040">
        <v>2490368</v>
      </c>
      <c r="Q9040" t="s">
        <v>6636</v>
      </c>
      <c r="R9040" t="s">
        <v>6636</v>
      </c>
      <c r="S9040" s="12"/>
      <c r="T9040" s="13"/>
      <c r="U9040" t="s">
        <v>6636</v>
      </c>
    </row>
    <row r="9041" spans="1:21" x14ac:dyDescent="0.25">
      <c r="A9041" t="s">
        <v>6637</v>
      </c>
      <c r="B9041" s="12">
        <v>43063</v>
      </c>
      <c r="C9041" t="s">
        <v>14000</v>
      </c>
      <c r="D9041" s="11">
        <v>46213.814467592601</v>
      </c>
      <c r="E9041" t="s">
        <v>14001</v>
      </c>
      <c r="F9041" t="s">
        <v>6617</v>
      </c>
      <c r="G9041" t="s">
        <v>13857</v>
      </c>
      <c r="H9041" t="s">
        <v>6354</v>
      </c>
      <c r="I9041" t="s">
        <v>65</v>
      </c>
      <c r="J9041" t="s">
        <v>67</v>
      </c>
      <c r="K9041" t="s">
        <v>13990</v>
      </c>
      <c r="L9041" t="s">
        <v>13855</v>
      </c>
      <c r="M9041" t="s">
        <v>13991</v>
      </c>
      <c r="N9041" t="s">
        <v>6787</v>
      </c>
      <c r="O9041" t="s">
        <v>6810</v>
      </c>
      <c r="P9041">
        <v>2490368</v>
      </c>
      <c r="Q9041" t="s">
        <v>6636</v>
      </c>
      <c r="R9041" t="s">
        <v>6636</v>
      </c>
      <c r="S9041" s="12"/>
      <c r="T9041" s="13"/>
      <c r="U9041" t="s">
        <v>6636</v>
      </c>
    </row>
    <row r="9042" spans="1:21" x14ac:dyDescent="0.25">
      <c r="A9042" t="s">
        <v>6637</v>
      </c>
      <c r="B9042" s="12">
        <v>43063</v>
      </c>
      <c r="C9042" t="s">
        <v>14000</v>
      </c>
      <c r="D9042" s="11">
        <v>46213.814467592601</v>
      </c>
      <c r="E9042" t="s">
        <v>14001</v>
      </c>
      <c r="F9042" t="s">
        <v>6617</v>
      </c>
      <c r="G9042" t="s">
        <v>8627</v>
      </c>
      <c r="H9042" t="s">
        <v>6354</v>
      </c>
      <c r="I9042" t="s">
        <v>65</v>
      </c>
      <c r="J9042" t="s">
        <v>67</v>
      </c>
      <c r="K9042" t="s">
        <v>13990</v>
      </c>
      <c r="L9042" t="s">
        <v>13855</v>
      </c>
      <c r="M9042" t="s">
        <v>13991</v>
      </c>
      <c r="N9042" t="s">
        <v>6787</v>
      </c>
      <c r="O9042" t="s">
        <v>6810</v>
      </c>
      <c r="P9042">
        <v>2490368</v>
      </c>
      <c r="Q9042" t="s">
        <v>6636</v>
      </c>
      <c r="R9042" t="s">
        <v>6636</v>
      </c>
      <c r="S9042" s="12"/>
      <c r="T9042" s="13"/>
      <c r="U9042" t="s">
        <v>6636</v>
      </c>
    </row>
    <row r="9043" spans="1:21" x14ac:dyDescent="0.25">
      <c r="A9043" t="s">
        <v>6637</v>
      </c>
      <c r="B9043" s="12">
        <v>43063</v>
      </c>
      <c r="C9043" t="s">
        <v>14000</v>
      </c>
      <c r="D9043" s="11">
        <v>46213.814467592601</v>
      </c>
      <c r="E9043" t="s">
        <v>14001</v>
      </c>
      <c r="F9043" t="s">
        <v>6617</v>
      </c>
      <c r="G9043" t="s">
        <v>7567</v>
      </c>
      <c r="H9043" t="s">
        <v>6354</v>
      </c>
      <c r="I9043" t="s">
        <v>65</v>
      </c>
      <c r="J9043" t="s">
        <v>67</v>
      </c>
      <c r="K9043" t="s">
        <v>13990</v>
      </c>
      <c r="L9043" t="s">
        <v>13855</v>
      </c>
      <c r="M9043" t="s">
        <v>13991</v>
      </c>
      <c r="N9043" t="s">
        <v>6787</v>
      </c>
      <c r="O9043" t="s">
        <v>6810</v>
      </c>
      <c r="P9043">
        <v>2490368</v>
      </c>
      <c r="Q9043" t="s">
        <v>6636</v>
      </c>
      <c r="R9043" t="s">
        <v>6636</v>
      </c>
      <c r="S9043" s="12"/>
      <c r="T9043" s="13"/>
      <c r="U9043" t="s">
        <v>6636</v>
      </c>
    </row>
    <row r="9044" spans="1:21" x14ac:dyDescent="0.25">
      <c r="A9044" t="s">
        <v>6637</v>
      </c>
      <c r="B9044" s="12">
        <v>43063</v>
      </c>
      <c r="C9044" t="s">
        <v>14000</v>
      </c>
      <c r="D9044" s="11">
        <v>46213.814467592601</v>
      </c>
      <c r="E9044" t="s">
        <v>14001</v>
      </c>
      <c r="F9044" t="s">
        <v>6617</v>
      </c>
      <c r="G9044" t="s">
        <v>13858</v>
      </c>
      <c r="H9044" t="s">
        <v>6354</v>
      </c>
      <c r="I9044" t="s">
        <v>65</v>
      </c>
      <c r="J9044" t="s">
        <v>67</v>
      </c>
      <c r="K9044" t="s">
        <v>13990</v>
      </c>
      <c r="L9044" t="s">
        <v>13855</v>
      </c>
      <c r="M9044" t="s">
        <v>13991</v>
      </c>
      <c r="N9044" t="s">
        <v>6787</v>
      </c>
      <c r="O9044" t="s">
        <v>6810</v>
      </c>
      <c r="P9044">
        <v>2490368</v>
      </c>
      <c r="Q9044" t="s">
        <v>6636</v>
      </c>
      <c r="R9044" t="s">
        <v>6636</v>
      </c>
      <c r="S9044" s="12"/>
      <c r="T9044" s="13"/>
      <c r="U9044" t="s">
        <v>6636</v>
      </c>
    </row>
    <row r="9045" spans="1:21" x14ac:dyDescent="0.25">
      <c r="A9045" t="s">
        <v>6637</v>
      </c>
      <c r="B9045" s="12">
        <v>43063</v>
      </c>
      <c r="C9045" t="s">
        <v>14000</v>
      </c>
      <c r="D9045" s="11">
        <v>46213.814467592601</v>
      </c>
      <c r="E9045" t="s">
        <v>14001</v>
      </c>
      <c r="F9045" t="s">
        <v>6617</v>
      </c>
      <c r="G9045" t="s">
        <v>13859</v>
      </c>
      <c r="H9045" t="s">
        <v>6354</v>
      </c>
      <c r="I9045" t="s">
        <v>65</v>
      </c>
      <c r="J9045" t="s">
        <v>67</v>
      </c>
      <c r="K9045" t="s">
        <v>13990</v>
      </c>
      <c r="L9045" t="s">
        <v>13855</v>
      </c>
      <c r="M9045" t="s">
        <v>13991</v>
      </c>
      <c r="N9045" t="s">
        <v>6787</v>
      </c>
      <c r="O9045" t="s">
        <v>6810</v>
      </c>
      <c r="P9045">
        <v>2490368</v>
      </c>
      <c r="Q9045" t="s">
        <v>6636</v>
      </c>
      <c r="R9045" t="s">
        <v>6636</v>
      </c>
      <c r="S9045" s="12"/>
      <c r="T9045" s="13"/>
      <c r="U9045" t="s">
        <v>6636</v>
      </c>
    </row>
    <row r="9046" spans="1:21" x14ac:dyDescent="0.25">
      <c r="A9046" t="s">
        <v>6637</v>
      </c>
      <c r="B9046" s="12">
        <v>43063</v>
      </c>
      <c r="C9046" t="s">
        <v>14000</v>
      </c>
      <c r="D9046" s="11">
        <v>46213.814467592601</v>
      </c>
      <c r="E9046" t="s">
        <v>14001</v>
      </c>
      <c r="F9046" t="s">
        <v>6617</v>
      </c>
      <c r="G9046" t="s">
        <v>8633</v>
      </c>
      <c r="H9046" t="s">
        <v>6354</v>
      </c>
      <c r="I9046" t="s">
        <v>65</v>
      </c>
      <c r="J9046" t="s">
        <v>67</v>
      </c>
      <c r="K9046" t="s">
        <v>13990</v>
      </c>
      <c r="L9046" t="s">
        <v>13855</v>
      </c>
      <c r="M9046" t="s">
        <v>13991</v>
      </c>
      <c r="N9046" t="s">
        <v>6787</v>
      </c>
      <c r="O9046" t="s">
        <v>6810</v>
      </c>
      <c r="P9046">
        <v>2490368</v>
      </c>
      <c r="Q9046" t="s">
        <v>6636</v>
      </c>
      <c r="R9046" t="s">
        <v>6636</v>
      </c>
      <c r="S9046" s="12"/>
      <c r="T9046" s="13"/>
      <c r="U9046" t="s">
        <v>6636</v>
      </c>
    </row>
    <row r="9047" spans="1:21" x14ac:dyDescent="0.25">
      <c r="A9047" t="s">
        <v>6619</v>
      </c>
      <c r="B9047" s="12">
        <v>43063</v>
      </c>
      <c r="C9047" t="s">
        <v>14000</v>
      </c>
      <c r="D9047" s="11">
        <v>46213.851678240702</v>
      </c>
      <c r="E9047" t="s">
        <v>14001</v>
      </c>
      <c r="F9047" t="s">
        <v>6617</v>
      </c>
      <c r="G9047" t="s">
        <v>13853</v>
      </c>
      <c r="H9047" t="s">
        <v>6354</v>
      </c>
      <c r="I9047" t="s">
        <v>65</v>
      </c>
      <c r="J9047" t="s">
        <v>67</v>
      </c>
      <c r="K9047" t="s">
        <v>13990</v>
      </c>
      <c r="L9047" t="s">
        <v>13855</v>
      </c>
      <c r="M9047" t="s">
        <v>13991</v>
      </c>
      <c r="N9047" t="s">
        <v>6787</v>
      </c>
      <c r="O9047" t="s">
        <v>6810</v>
      </c>
      <c r="P9047">
        <v>2490368</v>
      </c>
      <c r="Q9047" t="s">
        <v>6636</v>
      </c>
      <c r="R9047" t="s">
        <v>6636</v>
      </c>
      <c r="S9047" s="12"/>
      <c r="T9047" s="13"/>
      <c r="U9047" t="s">
        <v>6636</v>
      </c>
    </row>
    <row r="9048" spans="1:21" x14ac:dyDescent="0.25">
      <c r="A9048" t="s">
        <v>6619</v>
      </c>
      <c r="B9048" s="12">
        <v>43063</v>
      </c>
      <c r="C9048" t="s">
        <v>14000</v>
      </c>
      <c r="D9048" s="11">
        <v>46213.851678240702</v>
      </c>
      <c r="E9048" t="s">
        <v>14001</v>
      </c>
      <c r="F9048" t="s">
        <v>6617</v>
      </c>
      <c r="G9048" t="s">
        <v>13857</v>
      </c>
      <c r="H9048" t="s">
        <v>6354</v>
      </c>
      <c r="I9048" t="s">
        <v>65</v>
      </c>
      <c r="J9048" t="s">
        <v>67</v>
      </c>
      <c r="K9048" t="s">
        <v>13990</v>
      </c>
      <c r="L9048" t="s">
        <v>13855</v>
      </c>
      <c r="M9048" t="s">
        <v>13991</v>
      </c>
      <c r="N9048" t="s">
        <v>6787</v>
      </c>
      <c r="O9048" t="s">
        <v>6810</v>
      </c>
      <c r="P9048">
        <v>2490368</v>
      </c>
      <c r="Q9048" t="s">
        <v>6636</v>
      </c>
      <c r="R9048" t="s">
        <v>6636</v>
      </c>
      <c r="S9048" s="12"/>
      <c r="T9048" s="13"/>
      <c r="U9048" t="s">
        <v>6636</v>
      </c>
    </row>
    <row r="9049" spans="1:21" x14ac:dyDescent="0.25">
      <c r="A9049" t="s">
        <v>6619</v>
      </c>
      <c r="B9049" s="12">
        <v>43063</v>
      </c>
      <c r="C9049" t="s">
        <v>14000</v>
      </c>
      <c r="D9049" s="11">
        <v>46213.851678240702</v>
      </c>
      <c r="E9049" t="s">
        <v>14001</v>
      </c>
      <c r="F9049" t="s">
        <v>6617</v>
      </c>
      <c r="G9049" t="s">
        <v>8627</v>
      </c>
      <c r="H9049" t="s">
        <v>6354</v>
      </c>
      <c r="I9049" t="s">
        <v>65</v>
      </c>
      <c r="J9049" t="s">
        <v>67</v>
      </c>
      <c r="K9049" t="s">
        <v>13990</v>
      </c>
      <c r="L9049" t="s">
        <v>13855</v>
      </c>
      <c r="M9049" t="s">
        <v>13991</v>
      </c>
      <c r="N9049" t="s">
        <v>6787</v>
      </c>
      <c r="O9049" t="s">
        <v>6810</v>
      </c>
      <c r="P9049">
        <v>2490368</v>
      </c>
      <c r="Q9049" t="s">
        <v>6636</v>
      </c>
      <c r="R9049" t="s">
        <v>6636</v>
      </c>
      <c r="S9049" s="12"/>
      <c r="T9049" s="13"/>
      <c r="U9049" t="s">
        <v>6636</v>
      </c>
    </row>
    <row r="9050" spans="1:21" x14ac:dyDescent="0.25">
      <c r="A9050" t="s">
        <v>6619</v>
      </c>
      <c r="B9050" s="12">
        <v>43063</v>
      </c>
      <c r="C9050" t="s">
        <v>14000</v>
      </c>
      <c r="D9050" s="11">
        <v>46213.851678240702</v>
      </c>
      <c r="E9050" t="s">
        <v>14001</v>
      </c>
      <c r="F9050" t="s">
        <v>6617</v>
      </c>
      <c r="G9050" t="s">
        <v>7567</v>
      </c>
      <c r="H9050" t="s">
        <v>6354</v>
      </c>
      <c r="I9050" t="s">
        <v>65</v>
      </c>
      <c r="J9050" t="s">
        <v>67</v>
      </c>
      <c r="K9050" t="s">
        <v>13990</v>
      </c>
      <c r="L9050" t="s">
        <v>13855</v>
      </c>
      <c r="M9050" t="s">
        <v>13991</v>
      </c>
      <c r="N9050" t="s">
        <v>6787</v>
      </c>
      <c r="O9050" t="s">
        <v>6810</v>
      </c>
      <c r="P9050">
        <v>2490368</v>
      </c>
      <c r="Q9050" t="s">
        <v>6636</v>
      </c>
      <c r="R9050" t="s">
        <v>6636</v>
      </c>
      <c r="S9050" s="12"/>
      <c r="T9050" s="13"/>
      <c r="U9050" t="s">
        <v>6636</v>
      </c>
    </row>
    <row r="9051" spans="1:21" x14ac:dyDescent="0.25">
      <c r="A9051" t="s">
        <v>6619</v>
      </c>
      <c r="B9051" s="12">
        <v>43063</v>
      </c>
      <c r="C9051" t="s">
        <v>14000</v>
      </c>
      <c r="D9051" s="11">
        <v>46213.851678240702</v>
      </c>
      <c r="E9051" t="s">
        <v>14001</v>
      </c>
      <c r="F9051" t="s">
        <v>6617</v>
      </c>
      <c r="G9051" t="s">
        <v>13858</v>
      </c>
      <c r="H9051" t="s">
        <v>6354</v>
      </c>
      <c r="I9051" t="s">
        <v>65</v>
      </c>
      <c r="J9051" t="s">
        <v>67</v>
      </c>
      <c r="K9051" t="s">
        <v>13990</v>
      </c>
      <c r="L9051" t="s">
        <v>13855</v>
      </c>
      <c r="M9051" t="s">
        <v>13991</v>
      </c>
      <c r="N9051" t="s">
        <v>6787</v>
      </c>
      <c r="O9051" t="s">
        <v>6810</v>
      </c>
      <c r="P9051">
        <v>2490368</v>
      </c>
      <c r="Q9051" t="s">
        <v>6636</v>
      </c>
      <c r="R9051" t="s">
        <v>6636</v>
      </c>
      <c r="S9051" s="12"/>
      <c r="T9051" s="13"/>
      <c r="U9051" t="s">
        <v>6636</v>
      </c>
    </row>
    <row r="9052" spans="1:21" x14ac:dyDescent="0.25">
      <c r="A9052" t="s">
        <v>6619</v>
      </c>
      <c r="B9052" s="12">
        <v>43063</v>
      </c>
      <c r="C9052" t="s">
        <v>14000</v>
      </c>
      <c r="D9052" s="11">
        <v>46213.851678240702</v>
      </c>
      <c r="E9052" t="s">
        <v>14001</v>
      </c>
      <c r="F9052" t="s">
        <v>6617</v>
      </c>
      <c r="G9052" t="s">
        <v>13859</v>
      </c>
      <c r="H9052" t="s">
        <v>6354</v>
      </c>
      <c r="I9052" t="s">
        <v>65</v>
      </c>
      <c r="J9052" t="s">
        <v>67</v>
      </c>
      <c r="K9052" t="s">
        <v>13990</v>
      </c>
      <c r="L9052" t="s">
        <v>13855</v>
      </c>
      <c r="M9052" t="s">
        <v>13991</v>
      </c>
      <c r="N9052" t="s">
        <v>6787</v>
      </c>
      <c r="O9052" t="s">
        <v>6810</v>
      </c>
      <c r="P9052">
        <v>2490368</v>
      </c>
      <c r="Q9052" t="s">
        <v>6636</v>
      </c>
      <c r="R9052" t="s">
        <v>6636</v>
      </c>
      <c r="S9052" s="12"/>
      <c r="T9052" s="13"/>
      <c r="U9052" t="s">
        <v>6636</v>
      </c>
    </row>
    <row r="9053" spans="1:21" x14ac:dyDescent="0.25">
      <c r="A9053" t="s">
        <v>6619</v>
      </c>
      <c r="B9053" s="12">
        <v>43063</v>
      </c>
      <c r="C9053" t="s">
        <v>14000</v>
      </c>
      <c r="D9053" s="11">
        <v>46213.851678240702</v>
      </c>
      <c r="E9053" t="s">
        <v>14001</v>
      </c>
      <c r="F9053" t="s">
        <v>6617</v>
      </c>
      <c r="G9053" t="s">
        <v>8633</v>
      </c>
      <c r="H9053" t="s">
        <v>6354</v>
      </c>
      <c r="I9053" t="s">
        <v>65</v>
      </c>
      <c r="J9053" t="s">
        <v>67</v>
      </c>
      <c r="K9053" t="s">
        <v>13990</v>
      </c>
      <c r="L9053" t="s">
        <v>13855</v>
      </c>
      <c r="M9053" t="s">
        <v>13991</v>
      </c>
      <c r="N9053" t="s">
        <v>6787</v>
      </c>
      <c r="O9053" t="s">
        <v>6810</v>
      </c>
      <c r="P9053">
        <v>2490368</v>
      </c>
      <c r="Q9053" t="s">
        <v>6636</v>
      </c>
      <c r="R9053" t="s">
        <v>6636</v>
      </c>
      <c r="S9053" s="12"/>
      <c r="T9053" s="13"/>
      <c r="U9053" t="s">
        <v>6636</v>
      </c>
    </row>
    <row r="9054" spans="1:21" x14ac:dyDescent="0.25">
      <c r="A9054" t="s">
        <v>6619</v>
      </c>
      <c r="B9054" s="12">
        <v>43094</v>
      </c>
      <c r="C9054" t="s">
        <v>13733</v>
      </c>
      <c r="D9054" s="11">
        <v>46214.668101851901</v>
      </c>
      <c r="E9054" t="s">
        <v>13734</v>
      </c>
      <c r="F9054" t="s">
        <v>6617</v>
      </c>
      <c r="G9054" t="s">
        <v>8627</v>
      </c>
      <c r="H9054" t="s">
        <v>6354</v>
      </c>
      <c r="I9054" t="s">
        <v>6636</v>
      </c>
      <c r="J9054" t="s">
        <v>6636</v>
      </c>
      <c r="K9054" t="s">
        <v>13941</v>
      </c>
      <c r="L9054" t="s">
        <v>13898</v>
      </c>
      <c r="M9054" t="s">
        <v>13942</v>
      </c>
      <c r="N9054" t="s">
        <v>6761</v>
      </c>
      <c r="O9054" t="s">
        <v>6771</v>
      </c>
      <c r="P9054">
        <v>3299900</v>
      </c>
      <c r="Q9054" t="s">
        <v>6778</v>
      </c>
      <c r="R9054" t="s">
        <v>6779</v>
      </c>
      <c r="S9054" s="12"/>
      <c r="T9054" s="13"/>
      <c r="U9054" t="s">
        <v>6636</v>
      </c>
    </row>
    <row r="9055" spans="1:21" x14ac:dyDescent="0.25">
      <c r="A9055" t="s">
        <v>6619</v>
      </c>
      <c r="B9055" s="12">
        <v>43094</v>
      </c>
      <c r="C9055" t="s">
        <v>13733</v>
      </c>
      <c r="D9055" s="11">
        <v>46214.668101851901</v>
      </c>
      <c r="E9055" t="s">
        <v>13734</v>
      </c>
      <c r="F9055" t="s">
        <v>6617</v>
      </c>
      <c r="G9055" t="s">
        <v>7567</v>
      </c>
      <c r="H9055" t="s">
        <v>6354</v>
      </c>
      <c r="I9055" t="s">
        <v>6636</v>
      </c>
      <c r="J9055" t="s">
        <v>6636</v>
      </c>
      <c r="K9055" t="s">
        <v>13941</v>
      </c>
      <c r="L9055" t="s">
        <v>13898</v>
      </c>
      <c r="M9055" t="s">
        <v>13942</v>
      </c>
      <c r="N9055" t="s">
        <v>6761</v>
      </c>
      <c r="O9055" t="s">
        <v>6771</v>
      </c>
      <c r="P9055">
        <v>3299900</v>
      </c>
      <c r="Q9055" t="s">
        <v>6778</v>
      </c>
      <c r="R9055" t="s">
        <v>6779</v>
      </c>
      <c r="S9055" s="12"/>
      <c r="T9055" s="13"/>
      <c r="U9055" t="s">
        <v>6636</v>
      </c>
    </row>
    <row r="9056" spans="1:21" x14ac:dyDescent="0.25">
      <c r="A9056" t="s">
        <v>6619</v>
      </c>
      <c r="B9056" s="12">
        <v>43094</v>
      </c>
      <c r="C9056" t="s">
        <v>13733</v>
      </c>
      <c r="D9056" s="11">
        <v>46214.668101851901</v>
      </c>
      <c r="E9056" t="s">
        <v>13734</v>
      </c>
      <c r="F9056" t="s">
        <v>6617</v>
      </c>
      <c r="G9056" t="s">
        <v>13900</v>
      </c>
      <c r="H9056" t="s">
        <v>6354</v>
      </c>
      <c r="I9056" t="s">
        <v>6636</v>
      </c>
      <c r="J9056" t="s">
        <v>6636</v>
      </c>
      <c r="K9056" t="s">
        <v>13941</v>
      </c>
      <c r="L9056" t="s">
        <v>13898</v>
      </c>
      <c r="M9056" t="s">
        <v>13942</v>
      </c>
      <c r="N9056" t="s">
        <v>6761</v>
      </c>
      <c r="O9056" t="s">
        <v>6771</v>
      </c>
      <c r="P9056">
        <v>3299900</v>
      </c>
      <c r="Q9056" t="s">
        <v>6778</v>
      </c>
      <c r="R9056" t="s">
        <v>6779</v>
      </c>
      <c r="S9056" s="12"/>
      <c r="T9056" s="13"/>
      <c r="U9056" t="s">
        <v>6636</v>
      </c>
    </row>
    <row r="9057" spans="1:21" x14ac:dyDescent="0.25">
      <c r="A9057" t="s">
        <v>6619</v>
      </c>
      <c r="B9057" s="12">
        <v>43094</v>
      </c>
      <c r="C9057" t="s">
        <v>13733</v>
      </c>
      <c r="D9057" s="11">
        <v>46214.668101851901</v>
      </c>
      <c r="E9057" t="s">
        <v>13734</v>
      </c>
      <c r="F9057" t="s">
        <v>6617</v>
      </c>
      <c r="G9057" t="s">
        <v>8633</v>
      </c>
      <c r="H9057" t="s">
        <v>6354</v>
      </c>
      <c r="I9057" t="s">
        <v>6636</v>
      </c>
      <c r="J9057" t="s">
        <v>6636</v>
      </c>
      <c r="K9057" t="s">
        <v>13941</v>
      </c>
      <c r="L9057" t="s">
        <v>13898</v>
      </c>
      <c r="M9057" t="s">
        <v>13942</v>
      </c>
      <c r="N9057" t="s">
        <v>6761</v>
      </c>
      <c r="O9057" t="s">
        <v>6771</v>
      </c>
      <c r="P9057">
        <v>3299900</v>
      </c>
      <c r="Q9057" t="s">
        <v>6778</v>
      </c>
      <c r="R9057" t="s">
        <v>6779</v>
      </c>
      <c r="S9057" s="12"/>
      <c r="T9057" s="13"/>
      <c r="U9057" t="s">
        <v>6636</v>
      </c>
    </row>
    <row r="9058" spans="1:21" x14ac:dyDescent="0.25">
      <c r="A9058" t="s">
        <v>6619</v>
      </c>
      <c r="B9058" s="12">
        <v>43094</v>
      </c>
      <c r="C9058" t="s">
        <v>13733</v>
      </c>
      <c r="D9058" s="11">
        <v>46214.668101851901</v>
      </c>
      <c r="E9058" t="s">
        <v>13734</v>
      </c>
      <c r="F9058" t="s">
        <v>6617</v>
      </c>
      <c r="G9058" t="s">
        <v>13901</v>
      </c>
      <c r="H9058" t="s">
        <v>6354</v>
      </c>
      <c r="I9058" t="s">
        <v>6636</v>
      </c>
      <c r="J9058" t="s">
        <v>6636</v>
      </c>
      <c r="K9058" t="s">
        <v>13941</v>
      </c>
      <c r="L9058" t="s">
        <v>13898</v>
      </c>
      <c r="M9058" t="s">
        <v>13942</v>
      </c>
      <c r="N9058" t="s">
        <v>6761</v>
      </c>
      <c r="O9058" t="s">
        <v>6771</v>
      </c>
      <c r="P9058">
        <v>3299900</v>
      </c>
      <c r="Q9058" t="s">
        <v>6778</v>
      </c>
      <c r="R9058" t="s">
        <v>6779</v>
      </c>
      <c r="S9058" s="12"/>
      <c r="T9058" s="13"/>
      <c r="U9058" t="s">
        <v>6636</v>
      </c>
    </row>
    <row r="9059" spans="1:21" x14ac:dyDescent="0.25">
      <c r="A9059" t="s">
        <v>6619</v>
      </c>
      <c r="B9059" s="12">
        <v>43094</v>
      </c>
      <c r="C9059" t="s">
        <v>13733</v>
      </c>
      <c r="D9059" s="11">
        <v>46214.668101851901</v>
      </c>
      <c r="E9059" t="s">
        <v>13734</v>
      </c>
      <c r="F9059" t="s">
        <v>6617</v>
      </c>
      <c r="G9059" t="s">
        <v>11371</v>
      </c>
      <c r="H9059" t="s">
        <v>6354</v>
      </c>
      <c r="I9059" t="s">
        <v>6636</v>
      </c>
      <c r="J9059" t="s">
        <v>6636</v>
      </c>
      <c r="K9059" t="s">
        <v>13941</v>
      </c>
      <c r="L9059" t="s">
        <v>13898</v>
      </c>
      <c r="M9059" t="s">
        <v>13942</v>
      </c>
      <c r="N9059" t="s">
        <v>6761</v>
      </c>
      <c r="O9059" t="s">
        <v>6771</v>
      </c>
      <c r="P9059">
        <v>3299900</v>
      </c>
      <c r="Q9059" t="s">
        <v>6778</v>
      </c>
      <c r="R9059" t="s">
        <v>6779</v>
      </c>
      <c r="S9059" s="12"/>
      <c r="T9059" s="13"/>
      <c r="U9059" t="s">
        <v>6636</v>
      </c>
    </row>
    <row r="9060" spans="1:21" x14ac:dyDescent="0.25">
      <c r="A9060" t="s">
        <v>6637</v>
      </c>
      <c r="B9060" s="12">
        <v>43133</v>
      </c>
      <c r="C9060" t="s">
        <v>14002</v>
      </c>
      <c r="D9060" s="11">
        <v>46215.519097222197</v>
      </c>
      <c r="E9060" t="s">
        <v>14003</v>
      </c>
      <c r="F9060" t="s">
        <v>6617</v>
      </c>
      <c r="G9060" t="s">
        <v>13853</v>
      </c>
      <c r="H9060" t="s">
        <v>6354</v>
      </c>
      <c r="I9060" t="s">
        <v>65</v>
      </c>
      <c r="J9060" t="s">
        <v>132</v>
      </c>
      <c r="K9060" t="s">
        <v>13964</v>
      </c>
      <c r="L9060" t="s">
        <v>13855</v>
      </c>
      <c r="M9060" t="s">
        <v>13965</v>
      </c>
      <c r="N9060" t="s">
        <v>6787</v>
      </c>
      <c r="O9060" t="s">
        <v>6810</v>
      </c>
      <c r="P9060">
        <v>2870010</v>
      </c>
      <c r="Q9060" t="s">
        <v>6636</v>
      </c>
      <c r="R9060" t="s">
        <v>6636</v>
      </c>
      <c r="S9060" s="12"/>
      <c r="T9060" s="13"/>
      <c r="U9060" t="s">
        <v>7560</v>
      </c>
    </row>
    <row r="9061" spans="1:21" x14ac:dyDescent="0.25">
      <c r="A9061" t="s">
        <v>6637</v>
      </c>
      <c r="B9061" s="12">
        <v>43133</v>
      </c>
      <c r="C9061" t="s">
        <v>14002</v>
      </c>
      <c r="D9061" s="11">
        <v>46215.519097222197</v>
      </c>
      <c r="E9061" t="s">
        <v>14003</v>
      </c>
      <c r="F9061" t="s">
        <v>6617</v>
      </c>
      <c r="G9061" t="s">
        <v>13857</v>
      </c>
      <c r="H9061" t="s">
        <v>6354</v>
      </c>
      <c r="I9061" t="s">
        <v>65</v>
      </c>
      <c r="J9061" t="s">
        <v>132</v>
      </c>
      <c r="K9061" t="s">
        <v>13964</v>
      </c>
      <c r="L9061" t="s">
        <v>13855</v>
      </c>
      <c r="M9061" t="s">
        <v>13965</v>
      </c>
      <c r="N9061" t="s">
        <v>6787</v>
      </c>
      <c r="O9061" t="s">
        <v>6810</v>
      </c>
      <c r="P9061">
        <v>2870010</v>
      </c>
      <c r="Q9061" t="s">
        <v>6636</v>
      </c>
      <c r="R9061" t="s">
        <v>6636</v>
      </c>
      <c r="S9061" s="12"/>
      <c r="T9061" s="13"/>
      <c r="U9061" t="s">
        <v>7560</v>
      </c>
    </row>
    <row r="9062" spans="1:21" x14ac:dyDescent="0.25">
      <c r="A9062" t="s">
        <v>6637</v>
      </c>
      <c r="B9062" s="12">
        <v>43133</v>
      </c>
      <c r="C9062" t="s">
        <v>14002</v>
      </c>
      <c r="D9062" s="11">
        <v>46215.519097222197</v>
      </c>
      <c r="E9062" t="s">
        <v>14003</v>
      </c>
      <c r="F9062" t="s">
        <v>6617</v>
      </c>
      <c r="G9062" t="s">
        <v>8627</v>
      </c>
      <c r="H9062" t="s">
        <v>6354</v>
      </c>
      <c r="I9062" t="s">
        <v>65</v>
      </c>
      <c r="J9062" t="s">
        <v>132</v>
      </c>
      <c r="K9062" t="s">
        <v>13964</v>
      </c>
      <c r="L9062" t="s">
        <v>13855</v>
      </c>
      <c r="M9062" t="s">
        <v>13965</v>
      </c>
      <c r="N9062" t="s">
        <v>6787</v>
      </c>
      <c r="O9062" t="s">
        <v>6810</v>
      </c>
      <c r="P9062">
        <v>2870010</v>
      </c>
      <c r="Q9062" t="s">
        <v>6636</v>
      </c>
      <c r="R9062" t="s">
        <v>6636</v>
      </c>
      <c r="S9062" s="12"/>
      <c r="T9062" s="13"/>
      <c r="U9062" t="s">
        <v>7560</v>
      </c>
    </row>
    <row r="9063" spans="1:21" x14ac:dyDescent="0.25">
      <c r="A9063" t="s">
        <v>6637</v>
      </c>
      <c r="B9063" s="12">
        <v>43133</v>
      </c>
      <c r="C9063" t="s">
        <v>14002</v>
      </c>
      <c r="D9063" s="11">
        <v>46215.519097222197</v>
      </c>
      <c r="E9063" t="s">
        <v>14003</v>
      </c>
      <c r="F9063" t="s">
        <v>6617</v>
      </c>
      <c r="G9063" t="s">
        <v>7567</v>
      </c>
      <c r="H9063" t="s">
        <v>6354</v>
      </c>
      <c r="I9063" t="s">
        <v>65</v>
      </c>
      <c r="J9063" t="s">
        <v>132</v>
      </c>
      <c r="K9063" t="s">
        <v>13964</v>
      </c>
      <c r="L9063" t="s">
        <v>13855</v>
      </c>
      <c r="M9063" t="s">
        <v>13965</v>
      </c>
      <c r="N9063" t="s">
        <v>6787</v>
      </c>
      <c r="O9063" t="s">
        <v>6810</v>
      </c>
      <c r="P9063">
        <v>2870010</v>
      </c>
      <c r="Q9063" t="s">
        <v>6636</v>
      </c>
      <c r="R9063" t="s">
        <v>6636</v>
      </c>
      <c r="S9063" s="12"/>
      <c r="T9063" s="13"/>
      <c r="U9063" t="s">
        <v>7560</v>
      </c>
    </row>
    <row r="9064" spans="1:21" x14ac:dyDescent="0.25">
      <c r="A9064" t="s">
        <v>6637</v>
      </c>
      <c r="B9064" s="12">
        <v>43133</v>
      </c>
      <c r="C9064" t="s">
        <v>14002</v>
      </c>
      <c r="D9064" s="11">
        <v>46215.519097222197</v>
      </c>
      <c r="E9064" t="s">
        <v>14003</v>
      </c>
      <c r="F9064" t="s">
        <v>6617</v>
      </c>
      <c r="G9064" t="s">
        <v>13858</v>
      </c>
      <c r="H9064" t="s">
        <v>6354</v>
      </c>
      <c r="I9064" t="s">
        <v>65</v>
      </c>
      <c r="J9064" t="s">
        <v>132</v>
      </c>
      <c r="K9064" t="s">
        <v>13964</v>
      </c>
      <c r="L9064" t="s">
        <v>13855</v>
      </c>
      <c r="M9064" t="s">
        <v>13965</v>
      </c>
      <c r="N9064" t="s">
        <v>6787</v>
      </c>
      <c r="O9064" t="s">
        <v>6810</v>
      </c>
      <c r="P9064">
        <v>2870010</v>
      </c>
      <c r="Q9064" t="s">
        <v>6636</v>
      </c>
      <c r="R9064" t="s">
        <v>6636</v>
      </c>
      <c r="S9064" s="12"/>
      <c r="T9064" s="13"/>
      <c r="U9064" t="s">
        <v>7560</v>
      </c>
    </row>
    <row r="9065" spans="1:21" x14ac:dyDescent="0.25">
      <c r="A9065" t="s">
        <v>6637</v>
      </c>
      <c r="B9065" s="12">
        <v>43133</v>
      </c>
      <c r="C9065" t="s">
        <v>14002</v>
      </c>
      <c r="D9065" s="11">
        <v>46215.519097222197</v>
      </c>
      <c r="E9065" t="s">
        <v>14003</v>
      </c>
      <c r="F9065" t="s">
        <v>6617</v>
      </c>
      <c r="G9065" t="s">
        <v>13859</v>
      </c>
      <c r="H9065" t="s">
        <v>6354</v>
      </c>
      <c r="I9065" t="s">
        <v>65</v>
      </c>
      <c r="J9065" t="s">
        <v>132</v>
      </c>
      <c r="K9065" t="s">
        <v>13964</v>
      </c>
      <c r="L9065" t="s">
        <v>13855</v>
      </c>
      <c r="M9065" t="s">
        <v>13965</v>
      </c>
      <c r="N9065" t="s">
        <v>6787</v>
      </c>
      <c r="O9065" t="s">
        <v>6810</v>
      </c>
      <c r="P9065">
        <v>2870010</v>
      </c>
      <c r="Q9065" t="s">
        <v>6636</v>
      </c>
      <c r="R9065" t="s">
        <v>6636</v>
      </c>
      <c r="S9065" s="12"/>
      <c r="T9065" s="13"/>
      <c r="U9065" t="s">
        <v>7560</v>
      </c>
    </row>
    <row r="9066" spans="1:21" x14ac:dyDescent="0.25">
      <c r="A9066" t="s">
        <v>6637</v>
      </c>
      <c r="B9066" s="12">
        <v>43133</v>
      </c>
      <c r="C9066" t="s">
        <v>14002</v>
      </c>
      <c r="D9066" s="11">
        <v>46215.519097222197</v>
      </c>
      <c r="E9066" t="s">
        <v>14003</v>
      </c>
      <c r="F9066" t="s">
        <v>6617</v>
      </c>
      <c r="G9066" t="s">
        <v>8633</v>
      </c>
      <c r="H9066" t="s">
        <v>6354</v>
      </c>
      <c r="I9066" t="s">
        <v>65</v>
      </c>
      <c r="J9066" t="s">
        <v>132</v>
      </c>
      <c r="K9066" t="s">
        <v>13964</v>
      </c>
      <c r="L9066" t="s">
        <v>13855</v>
      </c>
      <c r="M9066" t="s">
        <v>13965</v>
      </c>
      <c r="N9066" t="s">
        <v>6787</v>
      </c>
      <c r="O9066" t="s">
        <v>6810</v>
      </c>
      <c r="P9066">
        <v>2870010</v>
      </c>
      <c r="Q9066" t="s">
        <v>6636</v>
      </c>
      <c r="R9066" t="s">
        <v>6636</v>
      </c>
      <c r="S9066" s="12"/>
      <c r="T9066" s="13"/>
      <c r="U9066" t="s">
        <v>7560</v>
      </c>
    </row>
    <row r="9067" spans="1:21" x14ac:dyDescent="0.25">
      <c r="A9067" t="s">
        <v>6619</v>
      </c>
      <c r="B9067" s="12">
        <v>43133</v>
      </c>
      <c r="C9067" t="s">
        <v>14002</v>
      </c>
      <c r="D9067" s="11">
        <v>46215.622233796297</v>
      </c>
      <c r="E9067" t="s">
        <v>14003</v>
      </c>
      <c r="F9067" t="s">
        <v>6617</v>
      </c>
      <c r="G9067" t="s">
        <v>13853</v>
      </c>
      <c r="H9067" t="s">
        <v>6354</v>
      </c>
      <c r="I9067" t="s">
        <v>65</v>
      </c>
      <c r="J9067" t="s">
        <v>132</v>
      </c>
      <c r="K9067" t="s">
        <v>13964</v>
      </c>
      <c r="L9067" t="s">
        <v>13855</v>
      </c>
      <c r="M9067" t="s">
        <v>13965</v>
      </c>
      <c r="N9067" t="s">
        <v>6787</v>
      </c>
      <c r="O9067" t="s">
        <v>6810</v>
      </c>
      <c r="P9067">
        <v>2870010</v>
      </c>
      <c r="Q9067" t="s">
        <v>6636</v>
      </c>
      <c r="R9067" t="s">
        <v>6636</v>
      </c>
      <c r="S9067" s="12"/>
      <c r="T9067" s="13"/>
      <c r="U9067" t="s">
        <v>7560</v>
      </c>
    </row>
    <row r="9068" spans="1:21" x14ac:dyDescent="0.25">
      <c r="A9068" t="s">
        <v>6619</v>
      </c>
      <c r="B9068" s="12">
        <v>43133</v>
      </c>
      <c r="C9068" t="s">
        <v>14002</v>
      </c>
      <c r="D9068" s="11">
        <v>46215.622233796297</v>
      </c>
      <c r="E9068" t="s">
        <v>14003</v>
      </c>
      <c r="F9068" t="s">
        <v>6617</v>
      </c>
      <c r="G9068" t="s">
        <v>13857</v>
      </c>
      <c r="H9068" t="s">
        <v>6354</v>
      </c>
      <c r="I9068" t="s">
        <v>65</v>
      </c>
      <c r="J9068" t="s">
        <v>132</v>
      </c>
      <c r="K9068" t="s">
        <v>13964</v>
      </c>
      <c r="L9068" t="s">
        <v>13855</v>
      </c>
      <c r="M9068" t="s">
        <v>13965</v>
      </c>
      <c r="N9068" t="s">
        <v>6787</v>
      </c>
      <c r="O9068" t="s">
        <v>6810</v>
      </c>
      <c r="P9068">
        <v>2870010</v>
      </c>
      <c r="Q9068" t="s">
        <v>6636</v>
      </c>
      <c r="R9068" t="s">
        <v>6636</v>
      </c>
      <c r="S9068" s="12"/>
      <c r="T9068" s="13"/>
      <c r="U9068" t="s">
        <v>7560</v>
      </c>
    </row>
    <row r="9069" spans="1:21" x14ac:dyDescent="0.25">
      <c r="A9069" t="s">
        <v>6619</v>
      </c>
      <c r="B9069" s="12">
        <v>43133</v>
      </c>
      <c r="C9069" t="s">
        <v>14002</v>
      </c>
      <c r="D9069" s="11">
        <v>46215.622233796297</v>
      </c>
      <c r="E9069" t="s">
        <v>14003</v>
      </c>
      <c r="F9069" t="s">
        <v>6617</v>
      </c>
      <c r="G9069" t="s">
        <v>8627</v>
      </c>
      <c r="H9069" t="s">
        <v>6354</v>
      </c>
      <c r="I9069" t="s">
        <v>65</v>
      </c>
      <c r="J9069" t="s">
        <v>132</v>
      </c>
      <c r="K9069" t="s">
        <v>13964</v>
      </c>
      <c r="L9069" t="s">
        <v>13855</v>
      </c>
      <c r="M9069" t="s">
        <v>13965</v>
      </c>
      <c r="N9069" t="s">
        <v>6787</v>
      </c>
      <c r="O9069" t="s">
        <v>6810</v>
      </c>
      <c r="P9069">
        <v>2870010</v>
      </c>
      <c r="Q9069" t="s">
        <v>6636</v>
      </c>
      <c r="R9069" t="s">
        <v>6636</v>
      </c>
      <c r="S9069" s="12"/>
      <c r="T9069" s="13"/>
      <c r="U9069" t="s">
        <v>7560</v>
      </c>
    </row>
    <row r="9070" spans="1:21" x14ac:dyDescent="0.25">
      <c r="A9070" t="s">
        <v>6619</v>
      </c>
      <c r="B9070" s="12">
        <v>43133</v>
      </c>
      <c r="C9070" t="s">
        <v>14002</v>
      </c>
      <c r="D9070" s="11">
        <v>46215.622233796297</v>
      </c>
      <c r="E9070" t="s">
        <v>14003</v>
      </c>
      <c r="F9070" t="s">
        <v>6617</v>
      </c>
      <c r="G9070" t="s">
        <v>7567</v>
      </c>
      <c r="H9070" t="s">
        <v>6354</v>
      </c>
      <c r="I9070" t="s">
        <v>65</v>
      </c>
      <c r="J9070" t="s">
        <v>132</v>
      </c>
      <c r="K9070" t="s">
        <v>13964</v>
      </c>
      <c r="L9070" t="s">
        <v>13855</v>
      </c>
      <c r="M9070" t="s">
        <v>13965</v>
      </c>
      <c r="N9070" t="s">
        <v>6787</v>
      </c>
      <c r="O9070" t="s">
        <v>6810</v>
      </c>
      <c r="P9070">
        <v>2870010</v>
      </c>
      <c r="Q9070" t="s">
        <v>6636</v>
      </c>
      <c r="R9070" t="s">
        <v>6636</v>
      </c>
      <c r="S9070" s="12"/>
      <c r="T9070" s="13"/>
      <c r="U9070" t="s">
        <v>7560</v>
      </c>
    </row>
    <row r="9071" spans="1:21" x14ac:dyDescent="0.25">
      <c r="A9071" t="s">
        <v>6619</v>
      </c>
      <c r="B9071" s="12">
        <v>43133</v>
      </c>
      <c r="C9071" t="s">
        <v>14002</v>
      </c>
      <c r="D9071" s="11">
        <v>46215.622233796297</v>
      </c>
      <c r="E9071" t="s">
        <v>14003</v>
      </c>
      <c r="F9071" t="s">
        <v>6617</v>
      </c>
      <c r="G9071" t="s">
        <v>13858</v>
      </c>
      <c r="H9071" t="s">
        <v>6354</v>
      </c>
      <c r="I9071" t="s">
        <v>65</v>
      </c>
      <c r="J9071" t="s">
        <v>132</v>
      </c>
      <c r="K9071" t="s">
        <v>13964</v>
      </c>
      <c r="L9071" t="s">
        <v>13855</v>
      </c>
      <c r="M9071" t="s">
        <v>13965</v>
      </c>
      <c r="N9071" t="s">
        <v>6787</v>
      </c>
      <c r="O9071" t="s">
        <v>6810</v>
      </c>
      <c r="P9071">
        <v>2870010</v>
      </c>
      <c r="Q9071" t="s">
        <v>6636</v>
      </c>
      <c r="R9071" t="s">
        <v>6636</v>
      </c>
      <c r="S9071" s="12"/>
      <c r="T9071" s="13"/>
      <c r="U9071" t="s">
        <v>7560</v>
      </c>
    </row>
    <row r="9072" spans="1:21" x14ac:dyDescent="0.25">
      <c r="A9072" t="s">
        <v>6619</v>
      </c>
      <c r="B9072" s="12">
        <v>43133</v>
      </c>
      <c r="C9072" t="s">
        <v>14002</v>
      </c>
      <c r="D9072" s="11">
        <v>46215.622233796297</v>
      </c>
      <c r="E9072" t="s">
        <v>14003</v>
      </c>
      <c r="F9072" t="s">
        <v>6617</v>
      </c>
      <c r="G9072" t="s">
        <v>13859</v>
      </c>
      <c r="H9072" t="s">
        <v>6354</v>
      </c>
      <c r="I9072" t="s">
        <v>65</v>
      </c>
      <c r="J9072" t="s">
        <v>132</v>
      </c>
      <c r="K9072" t="s">
        <v>13964</v>
      </c>
      <c r="L9072" t="s">
        <v>13855</v>
      </c>
      <c r="M9072" t="s">
        <v>13965</v>
      </c>
      <c r="N9072" t="s">
        <v>6787</v>
      </c>
      <c r="O9072" t="s">
        <v>6810</v>
      </c>
      <c r="P9072">
        <v>2870010</v>
      </c>
      <c r="Q9072" t="s">
        <v>6636</v>
      </c>
      <c r="R9072" t="s">
        <v>6636</v>
      </c>
      <c r="S9072" s="12"/>
      <c r="T9072" s="13"/>
      <c r="U9072" t="s">
        <v>7560</v>
      </c>
    </row>
    <row r="9073" spans="1:21" x14ac:dyDescent="0.25">
      <c r="A9073" t="s">
        <v>6619</v>
      </c>
      <c r="B9073" s="12">
        <v>43133</v>
      </c>
      <c r="C9073" t="s">
        <v>14002</v>
      </c>
      <c r="D9073" s="11">
        <v>46215.622233796297</v>
      </c>
      <c r="E9073" t="s">
        <v>14003</v>
      </c>
      <c r="F9073" t="s">
        <v>6617</v>
      </c>
      <c r="G9073" t="s">
        <v>8633</v>
      </c>
      <c r="H9073" t="s">
        <v>6354</v>
      </c>
      <c r="I9073" t="s">
        <v>65</v>
      </c>
      <c r="J9073" t="s">
        <v>132</v>
      </c>
      <c r="K9073" t="s">
        <v>13964</v>
      </c>
      <c r="L9073" t="s">
        <v>13855</v>
      </c>
      <c r="M9073" t="s">
        <v>13965</v>
      </c>
      <c r="N9073" t="s">
        <v>6787</v>
      </c>
      <c r="O9073" t="s">
        <v>6810</v>
      </c>
      <c r="P9073">
        <v>2870010</v>
      </c>
      <c r="Q9073" t="s">
        <v>6636</v>
      </c>
      <c r="R9073" t="s">
        <v>6636</v>
      </c>
      <c r="S9073" s="12"/>
      <c r="T9073" s="13"/>
      <c r="U9073" t="s">
        <v>7560</v>
      </c>
    </row>
    <row r="9074" spans="1:21" x14ac:dyDescent="0.25">
      <c r="A9074" t="s">
        <v>6637</v>
      </c>
      <c r="B9074" s="12">
        <v>43231</v>
      </c>
      <c r="C9074" t="s">
        <v>14004</v>
      </c>
      <c r="D9074" s="11">
        <v>46216.342476851903</v>
      </c>
      <c r="E9074" t="s">
        <v>14005</v>
      </c>
      <c r="F9074" t="s">
        <v>6617</v>
      </c>
      <c r="G9074" t="s">
        <v>8627</v>
      </c>
      <c r="H9074" t="s">
        <v>6354</v>
      </c>
      <c r="I9074" t="s">
        <v>55</v>
      </c>
      <c r="J9074" t="s">
        <v>295</v>
      </c>
      <c r="K9074" t="s">
        <v>13941</v>
      </c>
      <c r="L9074" t="s">
        <v>13898</v>
      </c>
      <c r="M9074" t="s">
        <v>13942</v>
      </c>
      <c r="N9074" t="s">
        <v>6761</v>
      </c>
      <c r="O9074" t="s">
        <v>6771</v>
      </c>
      <c r="P9074">
        <v>3299900</v>
      </c>
      <c r="Q9074" t="s">
        <v>6893</v>
      </c>
      <c r="R9074" t="s">
        <v>6779</v>
      </c>
      <c r="S9074" s="12"/>
      <c r="T9074" s="13"/>
      <c r="U9074" t="s">
        <v>6636</v>
      </c>
    </row>
    <row r="9075" spans="1:21" x14ac:dyDescent="0.25">
      <c r="A9075" t="s">
        <v>6637</v>
      </c>
      <c r="B9075" s="12">
        <v>43231</v>
      </c>
      <c r="C9075" t="s">
        <v>14004</v>
      </c>
      <c r="D9075" s="11">
        <v>46216.342476851903</v>
      </c>
      <c r="E9075" t="s">
        <v>14005</v>
      </c>
      <c r="F9075" t="s">
        <v>6617</v>
      </c>
      <c r="G9075" t="s">
        <v>7567</v>
      </c>
      <c r="H9075" t="s">
        <v>6354</v>
      </c>
      <c r="I9075" t="s">
        <v>55</v>
      </c>
      <c r="J9075" t="s">
        <v>295</v>
      </c>
      <c r="K9075" t="s">
        <v>13941</v>
      </c>
      <c r="L9075" t="s">
        <v>13898</v>
      </c>
      <c r="M9075" t="s">
        <v>13942</v>
      </c>
      <c r="N9075" t="s">
        <v>6761</v>
      </c>
      <c r="O9075" t="s">
        <v>6771</v>
      </c>
      <c r="P9075">
        <v>3299900</v>
      </c>
      <c r="Q9075" t="s">
        <v>6893</v>
      </c>
      <c r="R9075" t="s">
        <v>6779</v>
      </c>
      <c r="S9075" s="12"/>
      <c r="T9075" s="13"/>
      <c r="U9075" t="s">
        <v>6636</v>
      </c>
    </row>
    <row r="9076" spans="1:21" x14ac:dyDescent="0.25">
      <c r="A9076" t="s">
        <v>6637</v>
      </c>
      <c r="B9076" s="12">
        <v>43231</v>
      </c>
      <c r="C9076" t="s">
        <v>14004</v>
      </c>
      <c r="D9076" s="11">
        <v>46216.342476851903</v>
      </c>
      <c r="E9076" t="s">
        <v>14005</v>
      </c>
      <c r="F9076" t="s">
        <v>6617</v>
      </c>
      <c r="G9076" t="s">
        <v>13900</v>
      </c>
      <c r="H9076" t="s">
        <v>6354</v>
      </c>
      <c r="I9076" t="s">
        <v>55</v>
      </c>
      <c r="J9076" t="s">
        <v>295</v>
      </c>
      <c r="K9076" t="s">
        <v>13941</v>
      </c>
      <c r="L9076" t="s">
        <v>13898</v>
      </c>
      <c r="M9076" t="s">
        <v>13942</v>
      </c>
      <c r="N9076" t="s">
        <v>6761</v>
      </c>
      <c r="O9076" t="s">
        <v>6771</v>
      </c>
      <c r="P9076">
        <v>3299900</v>
      </c>
      <c r="Q9076" t="s">
        <v>6893</v>
      </c>
      <c r="R9076" t="s">
        <v>6779</v>
      </c>
      <c r="S9076" s="12"/>
      <c r="T9076" s="13"/>
      <c r="U9076" t="s">
        <v>6636</v>
      </c>
    </row>
    <row r="9077" spans="1:21" x14ac:dyDescent="0.25">
      <c r="A9077" t="s">
        <v>6637</v>
      </c>
      <c r="B9077" s="12">
        <v>43231</v>
      </c>
      <c r="C9077" t="s">
        <v>14004</v>
      </c>
      <c r="D9077" s="11">
        <v>46216.342476851903</v>
      </c>
      <c r="E9077" t="s">
        <v>14005</v>
      </c>
      <c r="F9077" t="s">
        <v>6617</v>
      </c>
      <c r="G9077" t="s">
        <v>8633</v>
      </c>
      <c r="H9077" t="s">
        <v>6354</v>
      </c>
      <c r="I9077" t="s">
        <v>55</v>
      </c>
      <c r="J9077" t="s">
        <v>295</v>
      </c>
      <c r="K9077" t="s">
        <v>13941</v>
      </c>
      <c r="L9077" t="s">
        <v>13898</v>
      </c>
      <c r="M9077" t="s">
        <v>13942</v>
      </c>
      <c r="N9077" t="s">
        <v>6761</v>
      </c>
      <c r="O9077" t="s">
        <v>6771</v>
      </c>
      <c r="P9077">
        <v>3299900</v>
      </c>
      <c r="Q9077" t="s">
        <v>6893</v>
      </c>
      <c r="R9077" t="s">
        <v>6779</v>
      </c>
      <c r="S9077" s="12"/>
      <c r="T9077" s="13"/>
      <c r="U9077" t="s">
        <v>6636</v>
      </c>
    </row>
    <row r="9078" spans="1:21" x14ac:dyDescent="0.25">
      <c r="A9078" t="s">
        <v>6637</v>
      </c>
      <c r="B9078" s="12">
        <v>43231</v>
      </c>
      <c r="C9078" t="s">
        <v>14004</v>
      </c>
      <c r="D9078" s="11">
        <v>46216.342476851903</v>
      </c>
      <c r="E9078" t="s">
        <v>14005</v>
      </c>
      <c r="F9078" t="s">
        <v>6617</v>
      </c>
      <c r="G9078" t="s">
        <v>13901</v>
      </c>
      <c r="H9078" t="s">
        <v>6354</v>
      </c>
      <c r="I9078" t="s">
        <v>55</v>
      </c>
      <c r="J9078" t="s">
        <v>295</v>
      </c>
      <c r="K9078" t="s">
        <v>13941</v>
      </c>
      <c r="L9078" t="s">
        <v>13898</v>
      </c>
      <c r="M9078" t="s">
        <v>13942</v>
      </c>
      <c r="N9078" t="s">
        <v>6761</v>
      </c>
      <c r="O9078" t="s">
        <v>6771</v>
      </c>
      <c r="P9078">
        <v>3299900</v>
      </c>
      <c r="Q9078" t="s">
        <v>6893</v>
      </c>
      <c r="R9078" t="s">
        <v>6779</v>
      </c>
      <c r="S9078" s="12"/>
      <c r="T9078" s="13"/>
      <c r="U9078" t="s">
        <v>6636</v>
      </c>
    </row>
    <row r="9079" spans="1:21" x14ac:dyDescent="0.25">
      <c r="A9079" t="s">
        <v>6637</v>
      </c>
      <c r="B9079" s="12">
        <v>43231</v>
      </c>
      <c r="C9079" t="s">
        <v>14004</v>
      </c>
      <c r="D9079" s="11">
        <v>46216.342476851903</v>
      </c>
      <c r="E9079" t="s">
        <v>14005</v>
      </c>
      <c r="F9079" t="s">
        <v>6617</v>
      </c>
      <c r="G9079" t="s">
        <v>11371</v>
      </c>
      <c r="H9079" t="s">
        <v>6354</v>
      </c>
      <c r="I9079" t="s">
        <v>55</v>
      </c>
      <c r="J9079" t="s">
        <v>295</v>
      </c>
      <c r="K9079" t="s">
        <v>13941</v>
      </c>
      <c r="L9079" t="s">
        <v>13898</v>
      </c>
      <c r="M9079" t="s">
        <v>13942</v>
      </c>
      <c r="N9079" t="s">
        <v>6761</v>
      </c>
      <c r="O9079" t="s">
        <v>6771</v>
      </c>
      <c r="P9079">
        <v>3299900</v>
      </c>
      <c r="Q9079" t="s">
        <v>6893</v>
      </c>
      <c r="R9079" t="s">
        <v>6779</v>
      </c>
      <c r="S9079" s="12"/>
      <c r="T9079" s="13"/>
      <c r="U9079" t="s">
        <v>6636</v>
      </c>
    </row>
    <row r="9080" spans="1:21" x14ac:dyDescent="0.25">
      <c r="A9080" t="s">
        <v>6619</v>
      </c>
      <c r="B9080" s="12">
        <v>43223</v>
      </c>
      <c r="C9080" t="s">
        <v>13988</v>
      </c>
      <c r="D9080" s="11">
        <v>46217.494143518503</v>
      </c>
      <c r="E9080" t="s">
        <v>13989</v>
      </c>
      <c r="F9080" t="s">
        <v>6617</v>
      </c>
      <c r="G9080" t="s">
        <v>13853</v>
      </c>
      <c r="H9080" t="s">
        <v>6354</v>
      </c>
      <c r="I9080" t="s">
        <v>55</v>
      </c>
      <c r="J9080" t="s">
        <v>643</v>
      </c>
      <c r="K9080" t="s">
        <v>13990</v>
      </c>
      <c r="L9080" t="s">
        <v>13855</v>
      </c>
      <c r="M9080" t="s">
        <v>13991</v>
      </c>
      <c r="N9080" t="s">
        <v>6787</v>
      </c>
      <c r="O9080" t="s">
        <v>6810</v>
      </c>
      <c r="P9080">
        <v>2490368</v>
      </c>
      <c r="Q9080" t="s">
        <v>6636</v>
      </c>
      <c r="R9080" t="s">
        <v>6636</v>
      </c>
      <c r="S9080" s="12"/>
      <c r="T9080" s="13"/>
      <c r="U9080" t="s">
        <v>6636</v>
      </c>
    </row>
    <row r="9081" spans="1:21" x14ac:dyDescent="0.25">
      <c r="A9081" t="s">
        <v>6619</v>
      </c>
      <c r="B9081" s="12">
        <v>43223</v>
      </c>
      <c r="C9081" t="s">
        <v>13988</v>
      </c>
      <c r="D9081" s="11">
        <v>46217.494143518503</v>
      </c>
      <c r="E9081" t="s">
        <v>13989</v>
      </c>
      <c r="F9081" t="s">
        <v>6617</v>
      </c>
      <c r="G9081" t="s">
        <v>13857</v>
      </c>
      <c r="H9081" t="s">
        <v>6354</v>
      </c>
      <c r="I9081" t="s">
        <v>55</v>
      </c>
      <c r="J9081" t="s">
        <v>643</v>
      </c>
      <c r="K9081" t="s">
        <v>13990</v>
      </c>
      <c r="L9081" t="s">
        <v>13855</v>
      </c>
      <c r="M9081" t="s">
        <v>13991</v>
      </c>
      <c r="N9081" t="s">
        <v>6787</v>
      </c>
      <c r="O9081" t="s">
        <v>6810</v>
      </c>
      <c r="P9081">
        <v>2490368</v>
      </c>
      <c r="Q9081" t="s">
        <v>6636</v>
      </c>
      <c r="R9081" t="s">
        <v>6636</v>
      </c>
      <c r="S9081" s="12"/>
      <c r="T9081" s="13"/>
      <c r="U9081" t="s">
        <v>6636</v>
      </c>
    </row>
    <row r="9082" spans="1:21" x14ac:dyDescent="0.25">
      <c r="A9082" t="s">
        <v>6619</v>
      </c>
      <c r="B9082" s="12">
        <v>43223</v>
      </c>
      <c r="C9082" t="s">
        <v>13988</v>
      </c>
      <c r="D9082" s="11">
        <v>46217.494143518503</v>
      </c>
      <c r="E9082" t="s">
        <v>13989</v>
      </c>
      <c r="F9082" t="s">
        <v>6617</v>
      </c>
      <c r="G9082" t="s">
        <v>8627</v>
      </c>
      <c r="H9082" t="s">
        <v>6354</v>
      </c>
      <c r="I9082" t="s">
        <v>55</v>
      </c>
      <c r="J9082" t="s">
        <v>643</v>
      </c>
      <c r="K9082" t="s">
        <v>13990</v>
      </c>
      <c r="L9082" t="s">
        <v>13855</v>
      </c>
      <c r="M9082" t="s">
        <v>13991</v>
      </c>
      <c r="N9082" t="s">
        <v>6787</v>
      </c>
      <c r="O9082" t="s">
        <v>6810</v>
      </c>
      <c r="P9082">
        <v>2490368</v>
      </c>
      <c r="Q9082" t="s">
        <v>6636</v>
      </c>
      <c r="R9082" t="s">
        <v>6636</v>
      </c>
      <c r="S9082" s="12"/>
      <c r="T9082" s="13"/>
      <c r="U9082" t="s">
        <v>6636</v>
      </c>
    </row>
    <row r="9083" spans="1:21" x14ac:dyDescent="0.25">
      <c r="A9083" t="s">
        <v>6619</v>
      </c>
      <c r="B9083" s="12">
        <v>43223</v>
      </c>
      <c r="C9083" t="s">
        <v>13988</v>
      </c>
      <c r="D9083" s="11">
        <v>46217.494143518503</v>
      </c>
      <c r="E9083" t="s">
        <v>13989</v>
      </c>
      <c r="F9083" t="s">
        <v>6617</v>
      </c>
      <c r="G9083" t="s">
        <v>7567</v>
      </c>
      <c r="H9083" t="s">
        <v>6354</v>
      </c>
      <c r="I9083" t="s">
        <v>55</v>
      </c>
      <c r="J9083" t="s">
        <v>643</v>
      </c>
      <c r="K9083" t="s">
        <v>13990</v>
      </c>
      <c r="L9083" t="s">
        <v>13855</v>
      </c>
      <c r="M9083" t="s">
        <v>13991</v>
      </c>
      <c r="N9083" t="s">
        <v>6787</v>
      </c>
      <c r="O9083" t="s">
        <v>6810</v>
      </c>
      <c r="P9083">
        <v>2490368</v>
      </c>
      <c r="Q9083" t="s">
        <v>6636</v>
      </c>
      <c r="R9083" t="s">
        <v>6636</v>
      </c>
      <c r="S9083" s="12"/>
      <c r="T9083" s="13"/>
      <c r="U9083" t="s">
        <v>6636</v>
      </c>
    </row>
    <row r="9084" spans="1:21" x14ac:dyDescent="0.25">
      <c r="A9084" t="s">
        <v>6619</v>
      </c>
      <c r="B9084" s="12">
        <v>43223</v>
      </c>
      <c r="C9084" t="s">
        <v>13988</v>
      </c>
      <c r="D9084" s="11">
        <v>46217.494143518503</v>
      </c>
      <c r="E9084" t="s">
        <v>13989</v>
      </c>
      <c r="F9084" t="s">
        <v>6617</v>
      </c>
      <c r="G9084" t="s">
        <v>13858</v>
      </c>
      <c r="H9084" t="s">
        <v>6354</v>
      </c>
      <c r="I9084" t="s">
        <v>55</v>
      </c>
      <c r="J9084" t="s">
        <v>643</v>
      </c>
      <c r="K9084" t="s">
        <v>13990</v>
      </c>
      <c r="L9084" t="s">
        <v>13855</v>
      </c>
      <c r="M9084" t="s">
        <v>13991</v>
      </c>
      <c r="N9084" t="s">
        <v>6787</v>
      </c>
      <c r="O9084" t="s">
        <v>6810</v>
      </c>
      <c r="P9084">
        <v>2490368</v>
      </c>
      <c r="Q9084" t="s">
        <v>6636</v>
      </c>
      <c r="R9084" t="s">
        <v>6636</v>
      </c>
      <c r="S9084" s="12"/>
      <c r="T9084" s="13"/>
      <c r="U9084" t="s">
        <v>6636</v>
      </c>
    </row>
    <row r="9085" spans="1:21" x14ac:dyDescent="0.25">
      <c r="A9085" t="s">
        <v>6619</v>
      </c>
      <c r="B9085" s="12">
        <v>43223</v>
      </c>
      <c r="C9085" t="s">
        <v>13988</v>
      </c>
      <c r="D9085" s="11">
        <v>46217.494143518503</v>
      </c>
      <c r="E9085" t="s">
        <v>13989</v>
      </c>
      <c r="F9085" t="s">
        <v>6617</v>
      </c>
      <c r="G9085" t="s">
        <v>13859</v>
      </c>
      <c r="H9085" t="s">
        <v>6354</v>
      </c>
      <c r="I9085" t="s">
        <v>55</v>
      </c>
      <c r="J9085" t="s">
        <v>643</v>
      </c>
      <c r="K9085" t="s">
        <v>13990</v>
      </c>
      <c r="L9085" t="s">
        <v>13855</v>
      </c>
      <c r="M9085" t="s">
        <v>13991</v>
      </c>
      <c r="N9085" t="s">
        <v>6787</v>
      </c>
      <c r="O9085" t="s">
        <v>6810</v>
      </c>
      <c r="P9085">
        <v>2490368</v>
      </c>
      <c r="Q9085" t="s">
        <v>6636</v>
      </c>
      <c r="R9085" t="s">
        <v>6636</v>
      </c>
      <c r="S9085" s="12"/>
      <c r="T9085" s="13"/>
      <c r="U9085" t="s">
        <v>6636</v>
      </c>
    </row>
    <row r="9086" spans="1:21" x14ac:dyDescent="0.25">
      <c r="A9086" t="s">
        <v>6619</v>
      </c>
      <c r="B9086" s="12">
        <v>43223</v>
      </c>
      <c r="C9086" t="s">
        <v>13988</v>
      </c>
      <c r="D9086" s="11">
        <v>46217.494143518503</v>
      </c>
      <c r="E9086" t="s">
        <v>13989</v>
      </c>
      <c r="F9086" t="s">
        <v>6617</v>
      </c>
      <c r="G9086" t="s">
        <v>8633</v>
      </c>
      <c r="H9086" t="s">
        <v>6354</v>
      </c>
      <c r="I9086" t="s">
        <v>55</v>
      </c>
      <c r="J9086" t="s">
        <v>643</v>
      </c>
      <c r="K9086" t="s">
        <v>13990</v>
      </c>
      <c r="L9086" t="s">
        <v>13855</v>
      </c>
      <c r="M9086" t="s">
        <v>13991</v>
      </c>
      <c r="N9086" t="s">
        <v>6787</v>
      </c>
      <c r="O9086" t="s">
        <v>6810</v>
      </c>
      <c r="P9086">
        <v>2490368</v>
      </c>
      <c r="Q9086" t="s">
        <v>6636</v>
      </c>
      <c r="R9086" t="s">
        <v>6636</v>
      </c>
      <c r="S9086" s="12"/>
      <c r="T9086" s="13"/>
      <c r="U9086" t="s">
        <v>6636</v>
      </c>
    </row>
    <row r="9087" spans="1:21" x14ac:dyDescent="0.25">
      <c r="A9087" t="s">
        <v>6619</v>
      </c>
      <c r="B9087" s="12">
        <v>43231</v>
      </c>
      <c r="C9087" t="s">
        <v>14004</v>
      </c>
      <c r="D9087" s="11">
        <v>46217.565150463</v>
      </c>
      <c r="E9087" t="s">
        <v>14005</v>
      </c>
      <c r="F9087" t="s">
        <v>6617</v>
      </c>
      <c r="G9087" t="s">
        <v>8627</v>
      </c>
      <c r="H9087" t="s">
        <v>6354</v>
      </c>
      <c r="I9087" t="s">
        <v>55</v>
      </c>
      <c r="J9087" t="s">
        <v>295</v>
      </c>
      <c r="K9087" t="s">
        <v>13941</v>
      </c>
      <c r="L9087" t="s">
        <v>13898</v>
      </c>
      <c r="M9087" t="s">
        <v>13942</v>
      </c>
      <c r="N9087" t="s">
        <v>6761</v>
      </c>
      <c r="O9087" t="s">
        <v>6771</v>
      </c>
      <c r="P9087">
        <v>3299900</v>
      </c>
      <c r="Q9087" t="s">
        <v>6893</v>
      </c>
      <c r="R9087" t="s">
        <v>6779</v>
      </c>
      <c r="S9087" s="12"/>
      <c r="T9087" s="13"/>
      <c r="U9087" t="s">
        <v>6636</v>
      </c>
    </row>
    <row r="9088" spans="1:21" x14ac:dyDescent="0.25">
      <c r="A9088" t="s">
        <v>6619</v>
      </c>
      <c r="B9088" s="12">
        <v>43231</v>
      </c>
      <c r="C9088" t="s">
        <v>14004</v>
      </c>
      <c r="D9088" s="11">
        <v>46217.565150463</v>
      </c>
      <c r="E9088" t="s">
        <v>14005</v>
      </c>
      <c r="F9088" t="s">
        <v>6617</v>
      </c>
      <c r="G9088" t="s">
        <v>7567</v>
      </c>
      <c r="H9088" t="s">
        <v>6354</v>
      </c>
      <c r="I9088" t="s">
        <v>55</v>
      </c>
      <c r="J9088" t="s">
        <v>295</v>
      </c>
      <c r="K9088" t="s">
        <v>13941</v>
      </c>
      <c r="L9088" t="s">
        <v>13898</v>
      </c>
      <c r="M9088" t="s">
        <v>13942</v>
      </c>
      <c r="N9088" t="s">
        <v>6761</v>
      </c>
      <c r="O9088" t="s">
        <v>6771</v>
      </c>
      <c r="P9088">
        <v>3299900</v>
      </c>
      <c r="Q9088" t="s">
        <v>6893</v>
      </c>
      <c r="R9088" t="s">
        <v>6779</v>
      </c>
      <c r="S9088" s="12"/>
      <c r="T9088" s="13"/>
      <c r="U9088" t="s">
        <v>6636</v>
      </c>
    </row>
    <row r="9089" spans="1:21" x14ac:dyDescent="0.25">
      <c r="A9089" t="s">
        <v>6619</v>
      </c>
      <c r="B9089" s="12">
        <v>43231</v>
      </c>
      <c r="C9089" t="s">
        <v>14004</v>
      </c>
      <c r="D9089" s="11">
        <v>46217.565150463</v>
      </c>
      <c r="E9089" t="s">
        <v>14005</v>
      </c>
      <c r="F9089" t="s">
        <v>6617</v>
      </c>
      <c r="G9089" t="s">
        <v>13900</v>
      </c>
      <c r="H9089" t="s">
        <v>6354</v>
      </c>
      <c r="I9089" t="s">
        <v>55</v>
      </c>
      <c r="J9089" t="s">
        <v>295</v>
      </c>
      <c r="K9089" t="s">
        <v>13941</v>
      </c>
      <c r="L9089" t="s">
        <v>13898</v>
      </c>
      <c r="M9089" t="s">
        <v>13942</v>
      </c>
      <c r="N9089" t="s">
        <v>6761</v>
      </c>
      <c r="O9089" t="s">
        <v>6771</v>
      </c>
      <c r="P9089">
        <v>3299900</v>
      </c>
      <c r="Q9089" t="s">
        <v>6893</v>
      </c>
      <c r="R9089" t="s">
        <v>6779</v>
      </c>
      <c r="S9089" s="12"/>
      <c r="T9089" s="13"/>
      <c r="U9089" t="s">
        <v>6636</v>
      </c>
    </row>
    <row r="9090" spans="1:21" x14ac:dyDescent="0.25">
      <c r="A9090" t="s">
        <v>6619</v>
      </c>
      <c r="B9090" s="12">
        <v>43231</v>
      </c>
      <c r="C9090" t="s">
        <v>14004</v>
      </c>
      <c r="D9090" s="11">
        <v>46217.565150463</v>
      </c>
      <c r="E9090" t="s">
        <v>14005</v>
      </c>
      <c r="F9090" t="s">
        <v>6617</v>
      </c>
      <c r="G9090" t="s">
        <v>8633</v>
      </c>
      <c r="H9090" t="s">
        <v>6354</v>
      </c>
      <c r="I9090" t="s">
        <v>55</v>
      </c>
      <c r="J9090" t="s">
        <v>295</v>
      </c>
      <c r="K9090" t="s">
        <v>13941</v>
      </c>
      <c r="L9090" t="s">
        <v>13898</v>
      </c>
      <c r="M9090" t="s">
        <v>13942</v>
      </c>
      <c r="N9090" t="s">
        <v>6761</v>
      </c>
      <c r="O9090" t="s">
        <v>6771</v>
      </c>
      <c r="P9090">
        <v>3299900</v>
      </c>
      <c r="Q9090" t="s">
        <v>6893</v>
      </c>
      <c r="R9090" t="s">
        <v>6779</v>
      </c>
      <c r="S9090" s="12"/>
      <c r="T9090" s="13"/>
      <c r="U9090" t="s">
        <v>6636</v>
      </c>
    </row>
    <row r="9091" spans="1:21" x14ac:dyDescent="0.25">
      <c r="A9091" t="s">
        <v>6619</v>
      </c>
      <c r="B9091" s="12">
        <v>43231</v>
      </c>
      <c r="C9091" t="s">
        <v>14004</v>
      </c>
      <c r="D9091" s="11">
        <v>46217.565150463</v>
      </c>
      <c r="E9091" t="s">
        <v>14005</v>
      </c>
      <c r="F9091" t="s">
        <v>6617</v>
      </c>
      <c r="G9091" t="s">
        <v>13901</v>
      </c>
      <c r="H9091" t="s">
        <v>6354</v>
      </c>
      <c r="I9091" t="s">
        <v>55</v>
      </c>
      <c r="J9091" t="s">
        <v>295</v>
      </c>
      <c r="K9091" t="s">
        <v>13941</v>
      </c>
      <c r="L9091" t="s">
        <v>13898</v>
      </c>
      <c r="M9091" t="s">
        <v>13942</v>
      </c>
      <c r="N9091" t="s">
        <v>6761</v>
      </c>
      <c r="O9091" t="s">
        <v>6771</v>
      </c>
      <c r="P9091">
        <v>3299900</v>
      </c>
      <c r="Q9091" t="s">
        <v>6893</v>
      </c>
      <c r="R9091" t="s">
        <v>6779</v>
      </c>
      <c r="S9091" s="12"/>
      <c r="T9091" s="13"/>
      <c r="U9091" t="s">
        <v>6636</v>
      </c>
    </row>
    <row r="9092" spans="1:21" x14ac:dyDescent="0.25">
      <c r="A9092" t="s">
        <v>6619</v>
      </c>
      <c r="B9092" s="12">
        <v>43231</v>
      </c>
      <c r="C9092" t="s">
        <v>14004</v>
      </c>
      <c r="D9092" s="11">
        <v>46217.565150463</v>
      </c>
      <c r="E9092" t="s">
        <v>14005</v>
      </c>
      <c r="F9092" t="s">
        <v>6617</v>
      </c>
      <c r="G9092" t="s">
        <v>11371</v>
      </c>
      <c r="H9092" t="s">
        <v>6354</v>
      </c>
      <c r="I9092" t="s">
        <v>55</v>
      </c>
      <c r="J9092" t="s">
        <v>295</v>
      </c>
      <c r="K9092" t="s">
        <v>13941</v>
      </c>
      <c r="L9092" t="s">
        <v>13898</v>
      </c>
      <c r="M9092" t="s">
        <v>13942</v>
      </c>
      <c r="N9092" t="s">
        <v>6761</v>
      </c>
      <c r="O9092" t="s">
        <v>6771</v>
      </c>
      <c r="P9092">
        <v>3299900</v>
      </c>
      <c r="Q9092" t="s">
        <v>6893</v>
      </c>
      <c r="R9092" t="s">
        <v>6779</v>
      </c>
      <c r="S9092" s="12"/>
      <c r="T9092" s="13"/>
      <c r="U9092" t="s">
        <v>6636</v>
      </c>
    </row>
    <row r="9093" spans="1:21" x14ac:dyDescent="0.25">
      <c r="A9093" t="s">
        <v>6637</v>
      </c>
      <c r="B9093" s="12">
        <v>43279</v>
      </c>
      <c r="C9093" t="s">
        <v>14006</v>
      </c>
      <c r="D9093" s="11">
        <v>46217.871643518498</v>
      </c>
      <c r="E9093" t="s">
        <v>14007</v>
      </c>
      <c r="F9093" t="s">
        <v>6617</v>
      </c>
      <c r="G9093" t="s">
        <v>8627</v>
      </c>
      <c r="H9093" t="s">
        <v>6354</v>
      </c>
      <c r="I9093" t="s">
        <v>65</v>
      </c>
      <c r="J9093" t="s">
        <v>219</v>
      </c>
      <c r="K9093" t="s">
        <v>13927</v>
      </c>
      <c r="L9093" t="s">
        <v>13898</v>
      </c>
      <c r="M9093" t="s">
        <v>13928</v>
      </c>
      <c r="N9093" t="s">
        <v>6761</v>
      </c>
      <c r="O9093" t="s">
        <v>6771</v>
      </c>
      <c r="P9093">
        <v>2999900</v>
      </c>
      <c r="Q9093" t="s">
        <v>6778</v>
      </c>
      <c r="R9093" t="s">
        <v>6911</v>
      </c>
      <c r="S9093" s="12"/>
      <c r="T9093" s="13"/>
      <c r="U9093" t="s">
        <v>6636</v>
      </c>
    </row>
    <row r="9094" spans="1:21" x14ac:dyDescent="0.25">
      <c r="A9094" t="s">
        <v>6637</v>
      </c>
      <c r="B9094" s="12">
        <v>43279</v>
      </c>
      <c r="C9094" t="s">
        <v>14006</v>
      </c>
      <c r="D9094" s="11">
        <v>46217.871643518498</v>
      </c>
      <c r="E9094" t="s">
        <v>14007</v>
      </c>
      <c r="F9094" t="s">
        <v>6617</v>
      </c>
      <c r="G9094" t="s">
        <v>7567</v>
      </c>
      <c r="H9094" t="s">
        <v>6354</v>
      </c>
      <c r="I9094" t="s">
        <v>65</v>
      </c>
      <c r="J9094" t="s">
        <v>219</v>
      </c>
      <c r="K9094" t="s">
        <v>13927</v>
      </c>
      <c r="L9094" t="s">
        <v>13898</v>
      </c>
      <c r="M9094" t="s">
        <v>13928</v>
      </c>
      <c r="N9094" t="s">
        <v>6761</v>
      </c>
      <c r="O9094" t="s">
        <v>6771</v>
      </c>
      <c r="P9094">
        <v>2999900</v>
      </c>
      <c r="Q9094" t="s">
        <v>6778</v>
      </c>
      <c r="R9094" t="s">
        <v>6911</v>
      </c>
      <c r="S9094" s="12"/>
      <c r="T9094" s="13"/>
      <c r="U9094" t="s">
        <v>6636</v>
      </c>
    </row>
    <row r="9095" spans="1:21" x14ac:dyDescent="0.25">
      <c r="A9095" t="s">
        <v>6637</v>
      </c>
      <c r="B9095" s="12">
        <v>43279</v>
      </c>
      <c r="C9095" t="s">
        <v>14006</v>
      </c>
      <c r="D9095" s="11">
        <v>46217.871643518498</v>
      </c>
      <c r="E9095" t="s">
        <v>14007</v>
      </c>
      <c r="F9095" t="s">
        <v>6617</v>
      </c>
      <c r="G9095" t="s">
        <v>13900</v>
      </c>
      <c r="H9095" t="s">
        <v>6354</v>
      </c>
      <c r="I9095" t="s">
        <v>65</v>
      </c>
      <c r="J9095" t="s">
        <v>219</v>
      </c>
      <c r="K9095" t="s">
        <v>13927</v>
      </c>
      <c r="L9095" t="s">
        <v>13898</v>
      </c>
      <c r="M9095" t="s">
        <v>13928</v>
      </c>
      <c r="N9095" t="s">
        <v>6761</v>
      </c>
      <c r="O9095" t="s">
        <v>6771</v>
      </c>
      <c r="P9095">
        <v>2999900</v>
      </c>
      <c r="Q9095" t="s">
        <v>6778</v>
      </c>
      <c r="R9095" t="s">
        <v>6911</v>
      </c>
      <c r="S9095" s="12"/>
      <c r="T9095" s="13"/>
      <c r="U9095" t="s">
        <v>6636</v>
      </c>
    </row>
    <row r="9096" spans="1:21" x14ac:dyDescent="0.25">
      <c r="A9096" t="s">
        <v>6637</v>
      </c>
      <c r="B9096" s="12">
        <v>43279</v>
      </c>
      <c r="C9096" t="s">
        <v>14006</v>
      </c>
      <c r="D9096" s="11">
        <v>46217.871643518498</v>
      </c>
      <c r="E9096" t="s">
        <v>14007</v>
      </c>
      <c r="F9096" t="s">
        <v>6617</v>
      </c>
      <c r="G9096" t="s">
        <v>8633</v>
      </c>
      <c r="H9096" t="s">
        <v>6354</v>
      </c>
      <c r="I9096" t="s">
        <v>65</v>
      </c>
      <c r="J9096" t="s">
        <v>219</v>
      </c>
      <c r="K9096" t="s">
        <v>13927</v>
      </c>
      <c r="L9096" t="s">
        <v>13898</v>
      </c>
      <c r="M9096" t="s">
        <v>13928</v>
      </c>
      <c r="N9096" t="s">
        <v>6761</v>
      </c>
      <c r="O9096" t="s">
        <v>6771</v>
      </c>
      <c r="P9096">
        <v>2999900</v>
      </c>
      <c r="Q9096" t="s">
        <v>6778</v>
      </c>
      <c r="R9096" t="s">
        <v>6911</v>
      </c>
      <c r="S9096" s="12"/>
      <c r="T9096" s="13"/>
      <c r="U9096" t="s">
        <v>6636</v>
      </c>
    </row>
    <row r="9097" spans="1:21" x14ac:dyDescent="0.25">
      <c r="A9097" t="s">
        <v>6637</v>
      </c>
      <c r="B9097" s="12">
        <v>43279</v>
      </c>
      <c r="C9097" t="s">
        <v>14006</v>
      </c>
      <c r="D9097" s="11">
        <v>46217.871643518498</v>
      </c>
      <c r="E9097" t="s">
        <v>14007</v>
      </c>
      <c r="F9097" t="s">
        <v>6617</v>
      </c>
      <c r="G9097" t="s">
        <v>13901</v>
      </c>
      <c r="H9097" t="s">
        <v>6354</v>
      </c>
      <c r="I9097" t="s">
        <v>65</v>
      </c>
      <c r="J9097" t="s">
        <v>219</v>
      </c>
      <c r="K9097" t="s">
        <v>13927</v>
      </c>
      <c r="L9097" t="s">
        <v>13898</v>
      </c>
      <c r="M9097" t="s">
        <v>13928</v>
      </c>
      <c r="N9097" t="s">
        <v>6761</v>
      </c>
      <c r="O9097" t="s">
        <v>6771</v>
      </c>
      <c r="P9097">
        <v>2999900</v>
      </c>
      <c r="Q9097" t="s">
        <v>6778</v>
      </c>
      <c r="R9097" t="s">
        <v>6911</v>
      </c>
      <c r="S9097" s="12"/>
      <c r="T9097" s="13"/>
      <c r="U9097" t="s">
        <v>6636</v>
      </c>
    </row>
    <row r="9098" spans="1:21" x14ac:dyDescent="0.25">
      <c r="A9098" t="s">
        <v>6637</v>
      </c>
      <c r="B9098" s="12">
        <v>43279</v>
      </c>
      <c r="C9098" t="s">
        <v>14006</v>
      </c>
      <c r="D9098" s="11">
        <v>46217.871643518498</v>
      </c>
      <c r="E9098" t="s">
        <v>14007</v>
      </c>
      <c r="F9098" t="s">
        <v>6617</v>
      </c>
      <c r="G9098" t="s">
        <v>11371</v>
      </c>
      <c r="H9098" t="s">
        <v>6354</v>
      </c>
      <c r="I9098" t="s">
        <v>65</v>
      </c>
      <c r="J9098" t="s">
        <v>219</v>
      </c>
      <c r="K9098" t="s">
        <v>13927</v>
      </c>
      <c r="L9098" t="s">
        <v>13898</v>
      </c>
      <c r="M9098" t="s">
        <v>13928</v>
      </c>
      <c r="N9098" t="s">
        <v>6761</v>
      </c>
      <c r="O9098" t="s">
        <v>6771</v>
      </c>
      <c r="P9098">
        <v>2999900</v>
      </c>
      <c r="Q9098" t="s">
        <v>6778</v>
      </c>
      <c r="R9098" t="s">
        <v>6911</v>
      </c>
      <c r="S9098" s="12"/>
      <c r="T9098" s="13"/>
      <c r="U9098" t="s">
        <v>6636</v>
      </c>
    </row>
    <row r="9099" spans="1:21" x14ac:dyDescent="0.25">
      <c r="A9099" t="s">
        <v>6637</v>
      </c>
      <c r="B9099" s="12">
        <v>43282</v>
      </c>
      <c r="C9099" t="s">
        <v>14008</v>
      </c>
      <c r="D9099" s="11">
        <v>46218.4972569444</v>
      </c>
      <c r="E9099" t="s">
        <v>14009</v>
      </c>
      <c r="F9099" t="s">
        <v>6617</v>
      </c>
      <c r="G9099" t="s">
        <v>8627</v>
      </c>
      <c r="H9099" t="s">
        <v>6354</v>
      </c>
      <c r="I9099" t="s">
        <v>65</v>
      </c>
      <c r="J9099" t="s">
        <v>9067</v>
      </c>
      <c r="K9099" t="s">
        <v>13941</v>
      </c>
      <c r="L9099" t="s">
        <v>13898</v>
      </c>
      <c r="M9099" t="s">
        <v>13942</v>
      </c>
      <c r="N9099" t="s">
        <v>6761</v>
      </c>
      <c r="O9099" t="s">
        <v>6771</v>
      </c>
      <c r="P9099">
        <v>3299900</v>
      </c>
      <c r="Q9099" t="s">
        <v>6636</v>
      </c>
      <c r="R9099" t="s">
        <v>6636</v>
      </c>
      <c r="S9099" s="12"/>
      <c r="T9099" s="13"/>
      <c r="U9099" t="s">
        <v>7560</v>
      </c>
    </row>
    <row r="9100" spans="1:21" x14ac:dyDescent="0.25">
      <c r="A9100" t="s">
        <v>6637</v>
      </c>
      <c r="B9100" s="12">
        <v>43282</v>
      </c>
      <c r="C9100" t="s">
        <v>14008</v>
      </c>
      <c r="D9100" s="11">
        <v>46218.4972569444</v>
      </c>
      <c r="E9100" t="s">
        <v>14009</v>
      </c>
      <c r="F9100" t="s">
        <v>6617</v>
      </c>
      <c r="G9100" t="s">
        <v>7567</v>
      </c>
      <c r="H9100" t="s">
        <v>6354</v>
      </c>
      <c r="I9100" t="s">
        <v>65</v>
      </c>
      <c r="J9100" t="s">
        <v>9067</v>
      </c>
      <c r="K9100" t="s">
        <v>13941</v>
      </c>
      <c r="L9100" t="s">
        <v>13898</v>
      </c>
      <c r="M9100" t="s">
        <v>13942</v>
      </c>
      <c r="N9100" t="s">
        <v>6761</v>
      </c>
      <c r="O9100" t="s">
        <v>6771</v>
      </c>
      <c r="P9100">
        <v>3299900</v>
      </c>
      <c r="Q9100" t="s">
        <v>6636</v>
      </c>
      <c r="R9100" t="s">
        <v>6636</v>
      </c>
      <c r="S9100" s="12"/>
      <c r="T9100" s="13"/>
      <c r="U9100" t="s">
        <v>7560</v>
      </c>
    </row>
    <row r="9101" spans="1:21" x14ac:dyDescent="0.25">
      <c r="A9101" t="s">
        <v>6637</v>
      </c>
      <c r="B9101" s="12">
        <v>43282</v>
      </c>
      <c r="C9101" t="s">
        <v>14008</v>
      </c>
      <c r="D9101" s="11">
        <v>46218.4972569444</v>
      </c>
      <c r="E9101" t="s">
        <v>14009</v>
      </c>
      <c r="F9101" t="s">
        <v>6617</v>
      </c>
      <c r="G9101" t="s">
        <v>13900</v>
      </c>
      <c r="H9101" t="s">
        <v>6354</v>
      </c>
      <c r="I9101" t="s">
        <v>65</v>
      </c>
      <c r="J9101" t="s">
        <v>9067</v>
      </c>
      <c r="K9101" t="s">
        <v>13941</v>
      </c>
      <c r="L9101" t="s">
        <v>13898</v>
      </c>
      <c r="M9101" t="s">
        <v>13942</v>
      </c>
      <c r="N9101" t="s">
        <v>6761</v>
      </c>
      <c r="O9101" t="s">
        <v>6771</v>
      </c>
      <c r="P9101">
        <v>3299900</v>
      </c>
      <c r="Q9101" t="s">
        <v>6636</v>
      </c>
      <c r="R9101" t="s">
        <v>6636</v>
      </c>
      <c r="S9101" s="12"/>
      <c r="T9101" s="13"/>
      <c r="U9101" t="s">
        <v>7560</v>
      </c>
    </row>
    <row r="9102" spans="1:21" x14ac:dyDescent="0.25">
      <c r="A9102" t="s">
        <v>6637</v>
      </c>
      <c r="B9102" s="12">
        <v>43282</v>
      </c>
      <c r="C9102" t="s">
        <v>14008</v>
      </c>
      <c r="D9102" s="11">
        <v>46218.4972569444</v>
      </c>
      <c r="E9102" t="s">
        <v>14009</v>
      </c>
      <c r="F9102" t="s">
        <v>6617</v>
      </c>
      <c r="G9102" t="s">
        <v>8633</v>
      </c>
      <c r="H9102" t="s">
        <v>6354</v>
      </c>
      <c r="I9102" t="s">
        <v>65</v>
      </c>
      <c r="J9102" t="s">
        <v>9067</v>
      </c>
      <c r="K9102" t="s">
        <v>13941</v>
      </c>
      <c r="L9102" t="s">
        <v>13898</v>
      </c>
      <c r="M9102" t="s">
        <v>13942</v>
      </c>
      <c r="N9102" t="s">
        <v>6761</v>
      </c>
      <c r="O9102" t="s">
        <v>6771</v>
      </c>
      <c r="P9102">
        <v>3299900</v>
      </c>
      <c r="Q9102" t="s">
        <v>6636</v>
      </c>
      <c r="R9102" t="s">
        <v>6636</v>
      </c>
      <c r="S9102" s="12"/>
      <c r="T9102" s="13"/>
      <c r="U9102" t="s">
        <v>7560</v>
      </c>
    </row>
    <row r="9103" spans="1:21" x14ac:dyDescent="0.25">
      <c r="A9103" t="s">
        <v>6637</v>
      </c>
      <c r="B9103" s="12">
        <v>43282</v>
      </c>
      <c r="C9103" t="s">
        <v>14008</v>
      </c>
      <c r="D9103" s="11">
        <v>46218.4972569444</v>
      </c>
      <c r="E9103" t="s">
        <v>14009</v>
      </c>
      <c r="F9103" t="s">
        <v>6617</v>
      </c>
      <c r="G9103" t="s">
        <v>13901</v>
      </c>
      <c r="H9103" t="s">
        <v>6354</v>
      </c>
      <c r="I9103" t="s">
        <v>65</v>
      </c>
      <c r="J9103" t="s">
        <v>9067</v>
      </c>
      <c r="K9103" t="s">
        <v>13941</v>
      </c>
      <c r="L9103" t="s">
        <v>13898</v>
      </c>
      <c r="M9103" t="s">
        <v>13942</v>
      </c>
      <c r="N9103" t="s">
        <v>6761</v>
      </c>
      <c r="O9103" t="s">
        <v>6771</v>
      </c>
      <c r="P9103">
        <v>3299900</v>
      </c>
      <c r="Q9103" t="s">
        <v>6636</v>
      </c>
      <c r="R9103" t="s">
        <v>6636</v>
      </c>
      <c r="S9103" s="12"/>
      <c r="T9103" s="13"/>
      <c r="U9103" t="s">
        <v>7560</v>
      </c>
    </row>
    <row r="9104" spans="1:21" x14ac:dyDescent="0.25">
      <c r="A9104" t="s">
        <v>6637</v>
      </c>
      <c r="B9104" s="12">
        <v>43282</v>
      </c>
      <c r="C9104" t="s">
        <v>14008</v>
      </c>
      <c r="D9104" s="11">
        <v>46218.4972569444</v>
      </c>
      <c r="E9104" t="s">
        <v>14009</v>
      </c>
      <c r="F9104" t="s">
        <v>6617</v>
      </c>
      <c r="G9104" t="s">
        <v>11371</v>
      </c>
      <c r="H9104" t="s">
        <v>6354</v>
      </c>
      <c r="I9104" t="s">
        <v>65</v>
      </c>
      <c r="J9104" t="s">
        <v>9067</v>
      </c>
      <c r="K9104" t="s">
        <v>13941</v>
      </c>
      <c r="L9104" t="s">
        <v>13898</v>
      </c>
      <c r="M9104" t="s">
        <v>13942</v>
      </c>
      <c r="N9104" t="s">
        <v>6761</v>
      </c>
      <c r="O9104" t="s">
        <v>6771</v>
      </c>
      <c r="P9104">
        <v>3299900</v>
      </c>
      <c r="Q9104" t="s">
        <v>6636</v>
      </c>
      <c r="R9104" t="s">
        <v>6636</v>
      </c>
      <c r="S9104" s="12"/>
      <c r="T9104" s="13"/>
      <c r="U9104" t="s">
        <v>7560</v>
      </c>
    </row>
    <row r="9105" spans="1:21" x14ac:dyDescent="0.25">
      <c r="A9105" t="s">
        <v>6637</v>
      </c>
      <c r="B9105" s="12">
        <v>43303</v>
      </c>
      <c r="C9105" t="s">
        <v>14010</v>
      </c>
      <c r="D9105" s="11">
        <v>46218.504282407397</v>
      </c>
      <c r="E9105" t="s">
        <v>14011</v>
      </c>
      <c r="F9105" t="s">
        <v>6617</v>
      </c>
      <c r="G9105" t="s">
        <v>8627</v>
      </c>
      <c r="H9105" t="s">
        <v>6354</v>
      </c>
      <c r="I9105" t="s">
        <v>65</v>
      </c>
      <c r="J9105" t="s">
        <v>636</v>
      </c>
      <c r="K9105" t="s">
        <v>13887</v>
      </c>
      <c r="L9105" t="s">
        <v>13849</v>
      </c>
      <c r="M9105" t="s">
        <v>13888</v>
      </c>
      <c r="N9105" t="s">
        <v>6787</v>
      </c>
      <c r="O9105" t="s">
        <v>6810</v>
      </c>
      <c r="P9105">
        <v>2478610</v>
      </c>
      <c r="Q9105" t="s">
        <v>6636</v>
      </c>
      <c r="R9105" t="s">
        <v>6636</v>
      </c>
      <c r="S9105" s="12"/>
      <c r="T9105" s="13"/>
      <c r="U9105" t="s">
        <v>8614</v>
      </c>
    </row>
    <row r="9106" spans="1:21" x14ac:dyDescent="0.25">
      <c r="A9106" t="s">
        <v>6637</v>
      </c>
      <c r="B9106" s="12">
        <v>43303</v>
      </c>
      <c r="C9106" t="s">
        <v>14010</v>
      </c>
      <c r="D9106" s="11">
        <v>46218.504282407397</v>
      </c>
      <c r="E9106" t="s">
        <v>14011</v>
      </c>
      <c r="F9106" t="s">
        <v>6617</v>
      </c>
      <c r="G9106" t="s">
        <v>9115</v>
      </c>
      <c r="H9106" t="s">
        <v>6354</v>
      </c>
      <c r="I9106" t="s">
        <v>65</v>
      </c>
      <c r="J9106" t="s">
        <v>636</v>
      </c>
      <c r="K9106" t="s">
        <v>13887</v>
      </c>
      <c r="L9106" t="s">
        <v>13849</v>
      </c>
      <c r="M9106" t="s">
        <v>13888</v>
      </c>
      <c r="N9106" t="s">
        <v>6787</v>
      </c>
      <c r="O9106" t="s">
        <v>6810</v>
      </c>
      <c r="P9106">
        <v>2478610</v>
      </c>
      <c r="Q9106" t="s">
        <v>6636</v>
      </c>
      <c r="R9106" t="s">
        <v>6636</v>
      </c>
      <c r="S9106" s="12"/>
      <c r="T9106" s="13"/>
      <c r="U9106" t="s">
        <v>8614</v>
      </c>
    </row>
    <row r="9107" spans="1:21" x14ac:dyDescent="0.25">
      <c r="A9107" t="s">
        <v>6637</v>
      </c>
      <c r="B9107" s="12">
        <v>86606</v>
      </c>
      <c r="C9107" t="s">
        <v>14010</v>
      </c>
      <c r="D9107" s="11">
        <v>46218.504282407397</v>
      </c>
      <c r="E9107" t="s">
        <v>14011</v>
      </c>
      <c r="F9107" t="s">
        <v>6617</v>
      </c>
      <c r="G9107" t="s">
        <v>7567</v>
      </c>
      <c r="H9107" t="s">
        <v>6354</v>
      </c>
      <c r="I9107" t="s">
        <v>65</v>
      </c>
      <c r="J9107" t="s">
        <v>636</v>
      </c>
      <c r="K9107" t="s">
        <v>13887</v>
      </c>
      <c r="L9107" t="s">
        <v>13849</v>
      </c>
      <c r="M9107" t="s">
        <v>13888</v>
      </c>
      <c r="N9107" t="s">
        <v>6787</v>
      </c>
      <c r="O9107" t="s">
        <v>6810</v>
      </c>
      <c r="P9107">
        <v>4957220</v>
      </c>
      <c r="Q9107" t="s">
        <v>6636</v>
      </c>
      <c r="R9107" t="s">
        <v>6636</v>
      </c>
      <c r="S9107" s="12"/>
      <c r="T9107" s="13"/>
      <c r="U9107" t="s">
        <v>8614</v>
      </c>
    </row>
    <row r="9108" spans="1:21" x14ac:dyDescent="0.25">
      <c r="A9108" t="s">
        <v>6637</v>
      </c>
      <c r="B9108" s="12">
        <v>43303</v>
      </c>
      <c r="C9108" t="s">
        <v>14010</v>
      </c>
      <c r="D9108" s="11">
        <v>46218.504282407397</v>
      </c>
      <c r="E9108" t="s">
        <v>14011</v>
      </c>
      <c r="F9108" t="s">
        <v>6617</v>
      </c>
      <c r="G9108" t="s">
        <v>8633</v>
      </c>
      <c r="H9108" t="s">
        <v>6354</v>
      </c>
      <c r="I9108" t="s">
        <v>65</v>
      </c>
      <c r="J9108" t="s">
        <v>636</v>
      </c>
      <c r="K9108" t="s">
        <v>13887</v>
      </c>
      <c r="L9108" t="s">
        <v>13849</v>
      </c>
      <c r="M9108" t="s">
        <v>13888</v>
      </c>
      <c r="N9108" t="s">
        <v>6787</v>
      </c>
      <c r="O9108" t="s">
        <v>6810</v>
      </c>
      <c r="P9108">
        <v>2478610</v>
      </c>
      <c r="Q9108" t="s">
        <v>6636</v>
      </c>
      <c r="R9108" t="s">
        <v>6636</v>
      </c>
      <c r="S9108" s="12"/>
      <c r="T9108" s="13"/>
      <c r="U9108" t="s">
        <v>8614</v>
      </c>
    </row>
    <row r="9109" spans="1:21" x14ac:dyDescent="0.25">
      <c r="A9109" t="s">
        <v>6619</v>
      </c>
      <c r="B9109" s="12">
        <v>43279</v>
      </c>
      <c r="C9109" t="s">
        <v>14006</v>
      </c>
      <c r="D9109" s="11">
        <v>46218.5241087963</v>
      </c>
      <c r="E9109" t="s">
        <v>14007</v>
      </c>
      <c r="F9109" t="s">
        <v>6617</v>
      </c>
      <c r="G9109" t="s">
        <v>8627</v>
      </c>
      <c r="H9109" t="s">
        <v>6354</v>
      </c>
      <c r="I9109" t="s">
        <v>65</v>
      </c>
      <c r="J9109" t="s">
        <v>219</v>
      </c>
      <c r="K9109" t="s">
        <v>13927</v>
      </c>
      <c r="L9109" t="s">
        <v>13898</v>
      </c>
      <c r="M9109" t="s">
        <v>13928</v>
      </c>
      <c r="N9109" t="s">
        <v>6761</v>
      </c>
      <c r="O9109" t="s">
        <v>6771</v>
      </c>
      <c r="P9109">
        <v>2999900</v>
      </c>
      <c r="Q9109" t="s">
        <v>6778</v>
      </c>
      <c r="R9109" t="s">
        <v>6911</v>
      </c>
      <c r="S9109" s="12"/>
      <c r="T9109" s="13"/>
      <c r="U9109" t="s">
        <v>6636</v>
      </c>
    </row>
    <row r="9110" spans="1:21" x14ac:dyDescent="0.25">
      <c r="A9110" t="s">
        <v>6619</v>
      </c>
      <c r="B9110" s="12">
        <v>43279</v>
      </c>
      <c r="C9110" t="s">
        <v>14006</v>
      </c>
      <c r="D9110" s="11">
        <v>46218.5241087963</v>
      </c>
      <c r="E9110" t="s">
        <v>14007</v>
      </c>
      <c r="F9110" t="s">
        <v>6617</v>
      </c>
      <c r="G9110" t="s">
        <v>7567</v>
      </c>
      <c r="H9110" t="s">
        <v>6354</v>
      </c>
      <c r="I9110" t="s">
        <v>65</v>
      </c>
      <c r="J9110" t="s">
        <v>219</v>
      </c>
      <c r="K9110" t="s">
        <v>13927</v>
      </c>
      <c r="L9110" t="s">
        <v>13898</v>
      </c>
      <c r="M9110" t="s">
        <v>13928</v>
      </c>
      <c r="N9110" t="s">
        <v>6761</v>
      </c>
      <c r="O9110" t="s">
        <v>6771</v>
      </c>
      <c r="P9110">
        <v>2999900</v>
      </c>
      <c r="Q9110" t="s">
        <v>6778</v>
      </c>
      <c r="R9110" t="s">
        <v>6911</v>
      </c>
      <c r="S9110" s="12"/>
      <c r="T9110" s="13"/>
      <c r="U9110" t="s">
        <v>6636</v>
      </c>
    </row>
    <row r="9111" spans="1:21" x14ac:dyDescent="0.25">
      <c r="A9111" t="s">
        <v>6619</v>
      </c>
      <c r="B9111" s="12">
        <v>43279</v>
      </c>
      <c r="C9111" t="s">
        <v>14006</v>
      </c>
      <c r="D9111" s="11">
        <v>46218.5241087963</v>
      </c>
      <c r="E9111" t="s">
        <v>14007</v>
      </c>
      <c r="F9111" t="s">
        <v>6617</v>
      </c>
      <c r="G9111" t="s">
        <v>13900</v>
      </c>
      <c r="H9111" t="s">
        <v>6354</v>
      </c>
      <c r="I9111" t="s">
        <v>65</v>
      </c>
      <c r="J9111" t="s">
        <v>219</v>
      </c>
      <c r="K9111" t="s">
        <v>13927</v>
      </c>
      <c r="L9111" t="s">
        <v>13898</v>
      </c>
      <c r="M9111" t="s">
        <v>13928</v>
      </c>
      <c r="N9111" t="s">
        <v>6761</v>
      </c>
      <c r="O9111" t="s">
        <v>6771</v>
      </c>
      <c r="P9111">
        <v>2999900</v>
      </c>
      <c r="Q9111" t="s">
        <v>6778</v>
      </c>
      <c r="R9111" t="s">
        <v>6911</v>
      </c>
      <c r="S9111" s="12"/>
      <c r="T9111" s="13"/>
      <c r="U9111" t="s">
        <v>6636</v>
      </c>
    </row>
    <row r="9112" spans="1:21" x14ac:dyDescent="0.25">
      <c r="A9112" t="s">
        <v>6619</v>
      </c>
      <c r="B9112" s="12">
        <v>43279</v>
      </c>
      <c r="C9112" t="s">
        <v>14006</v>
      </c>
      <c r="D9112" s="11">
        <v>46218.5241087963</v>
      </c>
      <c r="E9112" t="s">
        <v>14007</v>
      </c>
      <c r="F9112" t="s">
        <v>6617</v>
      </c>
      <c r="G9112" t="s">
        <v>8633</v>
      </c>
      <c r="H9112" t="s">
        <v>6354</v>
      </c>
      <c r="I9112" t="s">
        <v>65</v>
      </c>
      <c r="J9112" t="s">
        <v>219</v>
      </c>
      <c r="K9112" t="s">
        <v>13927</v>
      </c>
      <c r="L9112" t="s">
        <v>13898</v>
      </c>
      <c r="M9112" t="s">
        <v>13928</v>
      </c>
      <c r="N9112" t="s">
        <v>6761</v>
      </c>
      <c r="O9112" t="s">
        <v>6771</v>
      </c>
      <c r="P9112">
        <v>2999900</v>
      </c>
      <c r="Q9112" t="s">
        <v>6778</v>
      </c>
      <c r="R9112" t="s">
        <v>6911</v>
      </c>
      <c r="S9112" s="12"/>
      <c r="T9112" s="13"/>
      <c r="U9112" t="s">
        <v>6636</v>
      </c>
    </row>
    <row r="9113" spans="1:21" x14ac:dyDescent="0.25">
      <c r="A9113" t="s">
        <v>6619</v>
      </c>
      <c r="B9113" s="12">
        <v>43279</v>
      </c>
      <c r="C9113" t="s">
        <v>14006</v>
      </c>
      <c r="D9113" s="11">
        <v>46218.5241087963</v>
      </c>
      <c r="E9113" t="s">
        <v>14007</v>
      </c>
      <c r="F9113" t="s">
        <v>6617</v>
      </c>
      <c r="G9113" t="s">
        <v>13901</v>
      </c>
      <c r="H9113" t="s">
        <v>6354</v>
      </c>
      <c r="I9113" t="s">
        <v>65</v>
      </c>
      <c r="J9113" t="s">
        <v>219</v>
      </c>
      <c r="K9113" t="s">
        <v>13927</v>
      </c>
      <c r="L9113" t="s">
        <v>13898</v>
      </c>
      <c r="M9113" t="s">
        <v>13928</v>
      </c>
      <c r="N9113" t="s">
        <v>6761</v>
      </c>
      <c r="O9113" t="s">
        <v>6771</v>
      </c>
      <c r="P9113">
        <v>2999900</v>
      </c>
      <c r="Q9113" t="s">
        <v>6778</v>
      </c>
      <c r="R9113" t="s">
        <v>6911</v>
      </c>
      <c r="S9113" s="12"/>
      <c r="T9113" s="13"/>
      <c r="U9113" t="s">
        <v>6636</v>
      </c>
    </row>
    <row r="9114" spans="1:21" x14ac:dyDescent="0.25">
      <c r="A9114" t="s">
        <v>6619</v>
      </c>
      <c r="B9114" s="12">
        <v>43279</v>
      </c>
      <c r="C9114" t="s">
        <v>14006</v>
      </c>
      <c r="D9114" s="11">
        <v>46218.5241087963</v>
      </c>
      <c r="E9114" t="s">
        <v>14007</v>
      </c>
      <c r="F9114" t="s">
        <v>6617</v>
      </c>
      <c r="G9114" t="s">
        <v>11371</v>
      </c>
      <c r="H9114" t="s">
        <v>6354</v>
      </c>
      <c r="I9114" t="s">
        <v>65</v>
      </c>
      <c r="J9114" t="s">
        <v>219</v>
      </c>
      <c r="K9114" t="s">
        <v>13927</v>
      </c>
      <c r="L9114" t="s">
        <v>13898</v>
      </c>
      <c r="M9114" t="s">
        <v>13928</v>
      </c>
      <c r="N9114" t="s">
        <v>6761</v>
      </c>
      <c r="O9114" t="s">
        <v>6771</v>
      </c>
      <c r="P9114">
        <v>2999900</v>
      </c>
      <c r="Q9114" t="s">
        <v>6778</v>
      </c>
      <c r="R9114" t="s">
        <v>6911</v>
      </c>
      <c r="S9114" s="12"/>
      <c r="T9114" s="13"/>
      <c r="U9114" t="s">
        <v>6636</v>
      </c>
    </row>
    <row r="9115" spans="1:21" x14ac:dyDescent="0.25">
      <c r="A9115" t="s">
        <v>6619</v>
      </c>
      <c r="B9115" s="12">
        <v>43282</v>
      </c>
      <c r="C9115" t="s">
        <v>14008</v>
      </c>
      <c r="D9115" s="11">
        <v>46218.544293981497</v>
      </c>
      <c r="E9115" t="s">
        <v>14009</v>
      </c>
      <c r="F9115" t="s">
        <v>6617</v>
      </c>
      <c r="G9115" t="s">
        <v>8627</v>
      </c>
      <c r="H9115" t="s">
        <v>6354</v>
      </c>
      <c r="I9115" t="s">
        <v>65</v>
      </c>
      <c r="J9115" t="s">
        <v>9067</v>
      </c>
      <c r="K9115" t="s">
        <v>13941</v>
      </c>
      <c r="L9115" t="s">
        <v>13898</v>
      </c>
      <c r="M9115" t="s">
        <v>13942</v>
      </c>
      <c r="N9115" t="s">
        <v>6761</v>
      </c>
      <c r="O9115" t="s">
        <v>6771</v>
      </c>
      <c r="P9115">
        <v>3299900</v>
      </c>
      <c r="Q9115" t="s">
        <v>6636</v>
      </c>
      <c r="R9115" t="s">
        <v>6636</v>
      </c>
      <c r="S9115" s="12"/>
      <c r="T9115" s="13"/>
      <c r="U9115" t="s">
        <v>7560</v>
      </c>
    </row>
    <row r="9116" spans="1:21" x14ac:dyDescent="0.25">
      <c r="A9116" t="s">
        <v>6619</v>
      </c>
      <c r="B9116" s="12">
        <v>43282</v>
      </c>
      <c r="C9116" t="s">
        <v>14008</v>
      </c>
      <c r="D9116" s="11">
        <v>46218.544293981497</v>
      </c>
      <c r="E9116" t="s">
        <v>14009</v>
      </c>
      <c r="F9116" t="s">
        <v>6617</v>
      </c>
      <c r="G9116" t="s">
        <v>7567</v>
      </c>
      <c r="H9116" t="s">
        <v>6354</v>
      </c>
      <c r="I9116" t="s">
        <v>65</v>
      </c>
      <c r="J9116" t="s">
        <v>9067</v>
      </c>
      <c r="K9116" t="s">
        <v>13941</v>
      </c>
      <c r="L9116" t="s">
        <v>13898</v>
      </c>
      <c r="M9116" t="s">
        <v>13942</v>
      </c>
      <c r="N9116" t="s">
        <v>6761</v>
      </c>
      <c r="O9116" t="s">
        <v>6771</v>
      </c>
      <c r="P9116">
        <v>3299900</v>
      </c>
      <c r="Q9116" t="s">
        <v>6636</v>
      </c>
      <c r="R9116" t="s">
        <v>6636</v>
      </c>
      <c r="S9116" s="12"/>
      <c r="T9116" s="13"/>
      <c r="U9116" t="s">
        <v>7560</v>
      </c>
    </row>
    <row r="9117" spans="1:21" x14ac:dyDescent="0.25">
      <c r="A9117" t="s">
        <v>6619</v>
      </c>
      <c r="B9117" s="12">
        <v>43282</v>
      </c>
      <c r="C9117" t="s">
        <v>14008</v>
      </c>
      <c r="D9117" s="11">
        <v>46218.544293981497</v>
      </c>
      <c r="E9117" t="s">
        <v>14009</v>
      </c>
      <c r="F9117" t="s">
        <v>6617</v>
      </c>
      <c r="G9117" t="s">
        <v>13900</v>
      </c>
      <c r="H9117" t="s">
        <v>6354</v>
      </c>
      <c r="I9117" t="s">
        <v>65</v>
      </c>
      <c r="J9117" t="s">
        <v>9067</v>
      </c>
      <c r="K9117" t="s">
        <v>13941</v>
      </c>
      <c r="L9117" t="s">
        <v>13898</v>
      </c>
      <c r="M9117" t="s">
        <v>13942</v>
      </c>
      <c r="N9117" t="s">
        <v>6761</v>
      </c>
      <c r="O9117" t="s">
        <v>6771</v>
      </c>
      <c r="P9117">
        <v>3299900</v>
      </c>
      <c r="Q9117" t="s">
        <v>6636</v>
      </c>
      <c r="R9117" t="s">
        <v>6636</v>
      </c>
      <c r="S9117" s="12"/>
      <c r="T9117" s="13"/>
      <c r="U9117" t="s">
        <v>7560</v>
      </c>
    </row>
    <row r="9118" spans="1:21" x14ac:dyDescent="0.25">
      <c r="A9118" t="s">
        <v>6619</v>
      </c>
      <c r="B9118" s="12">
        <v>43282</v>
      </c>
      <c r="C9118" t="s">
        <v>14008</v>
      </c>
      <c r="D9118" s="11">
        <v>46218.544293981497</v>
      </c>
      <c r="E9118" t="s">
        <v>14009</v>
      </c>
      <c r="F9118" t="s">
        <v>6617</v>
      </c>
      <c r="G9118" t="s">
        <v>8633</v>
      </c>
      <c r="H9118" t="s">
        <v>6354</v>
      </c>
      <c r="I9118" t="s">
        <v>65</v>
      </c>
      <c r="J9118" t="s">
        <v>9067</v>
      </c>
      <c r="K9118" t="s">
        <v>13941</v>
      </c>
      <c r="L9118" t="s">
        <v>13898</v>
      </c>
      <c r="M9118" t="s">
        <v>13942</v>
      </c>
      <c r="N9118" t="s">
        <v>6761</v>
      </c>
      <c r="O9118" t="s">
        <v>6771</v>
      </c>
      <c r="P9118">
        <v>3299900</v>
      </c>
      <c r="Q9118" t="s">
        <v>6636</v>
      </c>
      <c r="R9118" t="s">
        <v>6636</v>
      </c>
      <c r="S9118" s="12"/>
      <c r="T9118" s="13"/>
      <c r="U9118" t="s">
        <v>7560</v>
      </c>
    </row>
    <row r="9119" spans="1:21" x14ac:dyDescent="0.25">
      <c r="A9119" t="s">
        <v>6619</v>
      </c>
      <c r="B9119" s="12">
        <v>43282</v>
      </c>
      <c r="C9119" t="s">
        <v>14008</v>
      </c>
      <c r="D9119" s="11">
        <v>46218.544293981497</v>
      </c>
      <c r="E9119" t="s">
        <v>14009</v>
      </c>
      <c r="F9119" t="s">
        <v>6617</v>
      </c>
      <c r="G9119" t="s">
        <v>13901</v>
      </c>
      <c r="H9119" t="s">
        <v>6354</v>
      </c>
      <c r="I9119" t="s">
        <v>65</v>
      </c>
      <c r="J9119" t="s">
        <v>9067</v>
      </c>
      <c r="K9119" t="s">
        <v>13941</v>
      </c>
      <c r="L9119" t="s">
        <v>13898</v>
      </c>
      <c r="M9119" t="s">
        <v>13942</v>
      </c>
      <c r="N9119" t="s">
        <v>6761</v>
      </c>
      <c r="O9119" t="s">
        <v>6771</v>
      </c>
      <c r="P9119">
        <v>3299900</v>
      </c>
      <c r="Q9119" t="s">
        <v>6636</v>
      </c>
      <c r="R9119" t="s">
        <v>6636</v>
      </c>
      <c r="S9119" s="12"/>
      <c r="T9119" s="13"/>
      <c r="U9119" t="s">
        <v>7560</v>
      </c>
    </row>
    <row r="9120" spans="1:21" x14ac:dyDescent="0.25">
      <c r="A9120" t="s">
        <v>6619</v>
      </c>
      <c r="B9120" s="12">
        <v>43282</v>
      </c>
      <c r="C9120" t="s">
        <v>14008</v>
      </c>
      <c r="D9120" s="11">
        <v>46218.544293981497</v>
      </c>
      <c r="E9120" t="s">
        <v>14009</v>
      </c>
      <c r="F9120" t="s">
        <v>6617</v>
      </c>
      <c r="G9120" t="s">
        <v>11371</v>
      </c>
      <c r="H9120" t="s">
        <v>6354</v>
      </c>
      <c r="I9120" t="s">
        <v>65</v>
      </c>
      <c r="J9120" t="s">
        <v>9067</v>
      </c>
      <c r="K9120" t="s">
        <v>13941</v>
      </c>
      <c r="L9120" t="s">
        <v>13898</v>
      </c>
      <c r="M9120" t="s">
        <v>13942</v>
      </c>
      <c r="N9120" t="s">
        <v>6761</v>
      </c>
      <c r="O9120" t="s">
        <v>6771</v>
      </c>
      <c r="P9120">
        <v>3299900</v>
      </c>
      <c r="Q9120" t="s">
        <v>6636</v>
      </c>
      <c r="R9120" t="s">
        <v>6636</v>
      </c>
      <c r="S9120" s="12"/>
      <c r="T9120" s="13"/>
      <c r="U9120" t="s">
        <v>7560</v>
      </c>
    </row>
    <row r="9121" spans="1:21" x14ac:dyDescent="0.25">
      <c r="A9121" t="s">
        <v>6637</v>
      </c>
      <c r="B9121" s="12">
        <v>43301</v>
      </c>
      <c r="C9121" t="s">
        <v>14012</v>
      </c>
      <c r="D9121" s="11">
        <v>46218.616666666698</v>
      </c>
      <c r="E9121" t="s">
        <v>14013</v>
      </c>
      <c r="F9121" t="s">
        <v>6617</v>
      </c>
      <c r="G9121" t="s">
        <v>8627</v>
      </c>
      <c r="H9121" t="s">
        <v>6354</v>
      </c>
      <c r="I9121" t="s">
        <v>65</v>
      </c>
      <c r="J9121" t="s">
        <v>67</v>
      </c>
      <c r="K9121" t="s">
        <v>13941</v>
      </c>
      <c r="L9121" t="s">
        <v>13898</v>
      </c>
      <c r="M9121" t="s">
        <v>13942</v>
      </c>
      <c r="N9121" t="s">
        <v>6761</v>
      </c>
      <c r="O9121" t="s">
        <v>6771</v>
      </c>
      <c r="P9121">
        <v>3299900</v>
      </c>
      <c r="Q9121" t="s">
        <v>6636</v>
      </c>
      <c r="R9121" t="s">
        <v>6636</v>
      </c>
      <c r="S9121" s="12"/>
      <c r="T9121" s="13"/>
      <c r="U9121" t="s">
        <v>6636</v>
      </c>
    </row>
    <row r="9122" spans="1:21" x14ac:dyDescent="0.25">
      <c r="A9122" t="s">
        <v>6637</v>
      </c>
      <c r="B9122" s="12">
        <v>43301</v>
      </c>
      <c r="C9122" t="s">
        <v>14012</v>
      </c>
      <c r="D9122" s="11">
        <v>46218.616666666698</v>
      </c>
      <c r="E9122" t="s">
        <v>14013</v>
      </c>
      <c r="F9122" t="s">
        <v>6617</v>
      </c>
      <c r="G9122" t="s">
        <v>7567</v>
      </c>
      <c r="H9122" t="s">
        <v>6354</v>
      </c>
      <c r="I9122" t="s">
        <v>65</v>
      </c>
      <c r="J9122" t="s">
        <v>67</v>
      </c>
      <c r="K9122" t="s">
        <v>13941</v>
      </c>
      <c r="L9122" t="s">
        <v>13898</v>
      </c>
      <c r="M9122" t="s">
        <v>13942</v>
      </c>
      <c r="N9122" t="s">
        <v>6761</v>
      </c>
      <c r="O9122" t="s">
        <v>6771</v>
      </c>
      <c r="P9122">
        <v>3299900</v>
      </c>
      <c r="Q9122" t="s">
        <v>6636</v>
      </c>
      <c r="R9122" t="s">
        <v>6636</v>
      </c>
      <c r="S9122" s="12"/>
      <c r="T9122" s="13"/>
      <c r="U9122" t="s">
        <v>6636</v>
      </c>
    </row>
    <row r="9123" spans="1:21" x14ac:dyDescent="0.25">
      <c r="A9123" t="s">
        <v>6637</v>
      </c>
      <c r="B9123" s="12">
        <v>43301</v>
      </c>
      <c r="C9123" t="s">
        <v>14012</v>
      </c>
      <c r="D9123" s="11">
        <v>46218.616666666698</v>
      </c>
      <c r="E9123" t="s">
        <v>14013</v>
      </c>
      <c r="F9123" t="s">
        <v>6617</v>
      </c>
      <c r="G9123" t="s">
        <v>13900</v>
      </c>
      <c r="H9123" t="s">
        <v>6354</v>
      </c>
      <c r="I9123" t="s">
        <v>65</v>
      </c>
      <c r="J9123" t="s">
        <v>67</v>
      </c>
      <c r="K9123" t="s">
        <v>13941</v>
      </c>
      <c r="L9123" t="s">
        <v>13898</v>
      </c>
      <c r="M9123" t="s">
        <v>13942</v>
      </c>
      <c r="N9123" t="s">
        <v>6761</v>
      </c>
      <c r="O9123" t="s">
        <v>6771</v>
      </c>
      <c r="P9123">
        <v>3299900</v>
      </c>
      <c r="Q9123" t="s">
        <v>6636</v>
      </c>
      <c r="R9123" t="s">
        <v>6636</v>
      </c>
      <c r="S9123" s="12"/>
      <c r="T9123" s="13"/>
      <c r="U9123" t="s">
        <v>6636</v>
      </c>
    </row>
    <row r="9124" spans="1:21" x14ac:dyDescent="0.25">
      <c r="A9124" t="s">
        <v>6637</v>
      </c>
      <c r="B9124" s="12">
        <v>43301</v>
      </c>
      <c r="C9124" t="s">
        <v>14012</v>
      </c>
      <c r="D9124" s="11">
        <v>46218.616666666698</v>
      </c>
      <c r="E9124" t="s">
        <v>14013</v>
      </c>
      <c r="F9124" t="s">
        <v>6617</v>
      </c>
      <c r="G9124" t="s">
        <v>8633</v>
      </c>
      <c r="H9124" t="s">
        <v>6354</v>
      </c>
      <c r="I9124" t="s">
        <v>65</v>
      </c>
      <c r="J9124" t="s">
        <v>67</v>
      </c>
      <c r="K9124" t="s">
        <v>13941</v>
      </c>
      <c r="L9124" t="s">
        <v>13898</v>
      </c>
      <c r="M9124" t="s">
        <v>13942</v>
      </c>
      <c r="N9124" t="s">
        <v>6761</v>
      </c>
      <c r="O9124" t="s">
        <v>6771</v>
      </c>
      <c r="P9124">
        <v>3299900</v>
      </c>
      <c r="Q9124" t="s">
        <v>6636</v>
      </c>
      <c r="R9124" t="s">
        <v>6636</v>
      </c>
      <c r="S9124" s="12"/>
      <c r="T9124" s="13"/>
      <c r="U9124" t="s">
        <v>6636</v>
      </c>
    </row>
    <row r="9125" spans="1:21" x14ac:dyDescent="0.25">
      <c r="A9125" t="s">
        <v>6637</v>
      </c>
      <c r="B9125" s="12">
        <v>43301</v>
      </c>
      <c r="C9125" t="s">
        <v>14012</v>
      </c>
      <c r="D9125" s="11">
        <v>46218.616666666698</v>
      </c>
      <c r="E9125" t="s">
        <v>14013</v>
      </c>
      <c r="F9125" t="s">
        <v>6617</v>
      </c>
      <c r="G9125" t="s">
        <v>13901</v>
      </c>
      <c r="H9125" t="s">
        <v>6354</v>
      </c>
      <c r="I9125" t="s">
        <v>65</v>
      </c>
      <c r="J9125" t="s">
        <v>67</v>
      </c>
      <c r="K9125" t="s">
        <v>13941</v>
      </c>
      <c r="L9125" t="s">
        <v>13898</v>
      </c>
      <c r="M9125" t="s">
        <v>13942</v>
      </c>
      <c r="N9125" t="s">
        <v>6761</v>
      </c>
      <c r="O9125" t="s">
        <v>6771</v>
      </c>
      <c r="P9125">
        <v>3299900</v>
      </c>
      <c r="Q9125" t="s">
        <v>6636</v>
      </c>
      <c r="R9125" t="s">
        <v>6636</v>
      </c>
      <c r="S9125" s="12"/>
      <c r="T9125" s="13"/>
      <c r="U9125" t="s">
        <v>6636</v>
      </c>
    </row>
    <row r="9126" spans="1:21" x14ac:dyDescent="0.25">
      <c r="A9126" t="s">
        <v>6637</v>
      </c>
      <c r="B9126" s="12">
        <v>43301</v>
      </c>
      <c r="C9126" t="s">
        <v>14012</v>
      </c>
      <c r="D9126" s="11">
        <v>46218.616666666698</v>
      </c>
      <c r="E9126" t="s">
        <v>14013</v>
      </c>
      <c r="F9126" t="s">
        <v>6617</v>
      </c>
      <c r="G9126" t="s">
        <v>11371</v>
      </c>
      <c r="H9126" t="s">
        <v>6354</v>
      </c>
      <c r="I9126" t="s">
        <v>65</v>
      </c>
      <c r="J9126" t="s">
        <v>67</v>
      </c>
      <c r="K9126" t="s">
        <v>13941</v>
      </c>
      <c r="L9126" t="s">
        <v>13898</v>
      </c>
      <c r="M9126" t="s">
        <v>13942</v>
      </c>
      <c r="N9126" t="s">
        <v>6761</v>
      </c>
      <c r="O9126" t="s">
        <v>6771</v>
      </c>
      <c r="P9126">
        <v>3299900</v>
      </c>
      <c r="Q9126" t="s">
        <v>6636</v>
      </c>
      <c r="R9126" t="s">
        <v>6636</v>
      </c>
      <c r="S9126" s="12"/>
      <c r="T9126" s="13"/>
      <c r="U9126" t="s">
        <v>6636</v>
      </c>
    </row>
    <row r="9127" spans="1:21" x14ac:dyDescent="0.25">
      <c r="A9127" t="s">
        <v>6619</v>
      </c>
      <c r="B9127" s="12">
        <v>43301</v>
      </c>
      <c r="C9127" t="s">
        <v>14012</v>
      </c>
      <c r="D9127" s="11">
        <v>46218.776342592602</v>
      </c>
      <c r="E9127" t="s">
        <v>14013</v>
      </c>
      <c r="F9127" t="s">
        <v>6617</v>
      </c>
      <c r="G9127" t="s">
        <v>8627</v>
      </c>
      <c r="H9127" t="s">
        <v>6354</v>
      </c>
      <c r="I9127" t="s">
        <v>65</v>
      </c>
      <c r="J9127" t="s">
        <v>67</v>
      </c>
      <c r="K9127" t="s">
        <v>13941</v>
      </c>
      <c r="L9127" t="s">
        <v>13898</v>
      </c>
      <c r="M9127" t="s">
        <v>13942</v>
      </c>
      <c r="N9127" t="s">
        <v>6761</v>
      </c>
      <c r="O9127" t="s">
        <v>6771</v>
      </c>
      <c r="P9127">
        <v>3299900</v>
      </c>
      <c r="Q9127" t="s">
        <v>6636</v>
      </c>
      <c r="R9127" t="s">
        <v>6636</v>
      </c>
      <c r="S9127" s="12"/>
      <c r="T9127" s="13"/>
      <c r="U9127" t="s">
        <v>6636</v>
      </c>
    </row>
    <row r="9128" spans="1:21" x14ac:dyDescent="0.25">
      <c r="A9128" t="s">
        <v>6619</v>
      </c>
      <c r="B9128" s="12">
        <v>43301</v>
      </c>
      <c r="C9128" t="s">
        <v>14012</v>
      </c>
      <c r="D9128" s="11">
        <v>46218.776342592602</v>
      </c>
      <c r="E9128" t="s">
        <v>14013</v>
      </c>
      <c r="F9128" t="s">
        <v>6617</v>
      </c>
      <c r="G9128" t="s">
        <v>7567</v>
      </c>
      <c r="H9128" t="s">
        <v>6354</v>
      </c>
      <c r="I9128" t="s">
        <v>65</v>
      </c>
      <c r="J9128" t="s">
        <v>67</v>
      </c>
      <c r="K9128" t="s">
        <v>13941</v>
      </c>
      <c r="L9128" t="s">
        <v>13898</v>
      </c>
      <c r="M9128" t="s">
        <v>13942</v>
      </c>
      <c r="N9128" t="s">
        <v>6761</v>
      </c>
      <c r="O9128" t="s">
        <v>6771</v>
      </c>
      <c r="P9128">
        <v>3299900</v>
      </c>
      <c r="Q9128" t="s">
        <v>6636</v>
      </c>
      <c r="R9128" t="s">
        <v>6636</v>
      </c>
      <c r="S9128" s="12"/>
      <c r="T9128" s="13"/>
      <c r="U9128" t="s">
        <v>6636</v>
      </c>
    </row>
    <row r="9129" spans="1:21" x14ac:dyDescent="0.25">
      <c r="A9129" t="s">
        <v>6619</v>
      </c>
      <c r="B9129" s="12">
        <v>43301</v>
      </c>
      <c r="C9129" t="s">
        <v>14012</v>
      </c>
      <c r="D9129" s="11">
        <v>46218.776342592602</v>
      </c>
      <c r="E9129" t="s">
        <v>14013</v>
      </c>
      <c r="F9129" t="s">
        <v>6617</v>
      </c>
      <c r="G9129" t="s">
        <v>13900</v>
      </c>
      <c r="H9129" t="s">
        <v>6354</v>
      </c>
      <c r="I9129" t="s">
        <v>65</v>
      </c>
      <c r="J9129" t="s">
        <v>67</v>
      </c>
      <c r="K9129" t="s">
        <v>13941</v>
      </c>
      <c r="L9129" t="s">
        <v>13898</v>
      </c>
      <c r="M9129" t="s">
        <v>13942</v>
      </c>
      <c r="N9129" t="s">
        <v>6761</v>
      </c>
      <c r="O9129" t="s">
        <v>6771</v>
      </c>
      <c r="P9129">
        <v>3299900</v>
      </c>
      <c r="Q9129" t="s">
        <v>6636</v>
      </c>
      <c r="R9129" t="s">
        <v>6636</v>
      </c>
      <c r="S9129" s="12"/>
      <c r="T9129" s="13"/>
      <c r="U9129" t="s">
        <v>6636</v>
      </c>
    </row>
    <row r="9130" spans="1:21" x14ac:dyDescent="0.25">
      <c r="A9130" t="s">
        <v>6619</v>
      </c>
      <c r="B9130" s="12">
        <v>43301</v>
      </c>
      <c r="C9130" t="s">
        <v>14012</v>
      </c>
      <c r="D9130" s="11">
        <v>46218.776342592602</v>
      </c>
      <c r="E9130" t="s">
        <v>14013</v>
      </c>
      <c r="F9130" t="s">
        <v>6617</v>
      </c>
      <c r="G9130" t="s">
        <v>8633</v>
      </c>
      <c r="H9130" t="s">
        <v>6354</v>
      </c>
      <c r="I9130" t="s">
        <v>65</v>
      </c>
      <c r="J9130" t="s">
        <v>67</v>
      </c>
      <c r="K9130" t="s">
        <v>13941</v>
      </c>
      <c r="L9130" t="s">
        <v>13898</v>
      </c>
      <c r="M9130" t="s">
        <v>13942</v>
      </c>
      <c r="N9130" t="s">
        <v>6761</v>
      </c>
      <c r="O9130" t="s">
        <v>6771</v>
      </c>
      <c r="P9130">
        <v>3299900</v>
      </c>
      <c r="Q9130" t="s">
        <v>6636</v>
      </c>
      <c r="R9130" t="s">
        <v>6636</v>
      </c>
      <c r="S9130" s="12"/>
      <c r="T9130" s="13"/>
      <c r="U9130" t="s">
        <v>6636</v>
      </c>
    </row>
    <row r="9131" spans="1:21" x14ac:dyDescent="0.25">
      <c r="A9131" t="s">
        <v>6619</v>
      </c>
      <c r="B9131" s="12">
        <v>43301</v>
      </c>
      <c r="C9131" t="s">
        <v>14012</v>
      </c>
      <c r="D9131" s="11">
        <v>46218.776342592602</v>
      </c>
      <c r="E9131" t="s">
        <v>14013</v>
      </c>
      <c r="F9131" t="s">
        <v>6617</v>
      </c>
      <c r="G9131" t="s">
        <v>13901</v>
      </c>
      <c r="H9131" t="s">
        <v>6354</v>
      </c>
      <c r="I9131" t="s">
        <v>65</v>
      </c>
      <c r="J9131" t="s">
        <v>67</v>
      </c>
      <c r="K9131" t="s">
        <v>13941</v>
      </c>
      <c r="L9131" t="s">
        <v>13898</v>
      </c>
      <c r="M9131" t="s">
        <v>13942</v>
      </c>
      <c r="N9131" t="s">
        <v>6761</v>
      </c>
      <c r="O9131" t="s">
        <v>6771</v>
      </c>
      <c r="P9131">
        <v>3299900</v>
      </c>
      <c r="Q9131" t="s">
        <v>6636</v>
      </c>
      <c r="R9131" t="s">
        <v>6636</v>
      </c>
      <c r="S9131" s="12"/>
      <c r="T9131" s="13"/>
      <c r="U9131" t="s">
        <v>6636</v>
      </c>
    </row>
    <row r="9132" spans="1:21" x14ac:dyDescent="0.25">
      <c r="A9132" t="s">
        <v>6619</v>
      </c>
      <c r="B9132" s="12">
        <v>43301</v>
      </c>
      <c r="C9132" t="s">
        <v>14012</v>
      </c>
      <c r="D9132" s="11">
        <v>46218.776342592602</v>
      </c>
      <c r="E9132" t="s">
        <v>14013</v>
      </c>
      <c r="F9132" t="s">
        <v>6617</v>
      </c>
      <c r="G9132" t="s">
        <v>11371</v>
      </c>
      <c r="H9132" t="s">
        <v>6354</v>
      </c>
      <c r="I9132" t="s">
        <v>65</v>
      </c>
      <c r="J9132" t="s">
        <v>67</v>
      </c>
      <c r="K9132" t="s">
        <v>13941</v>
      </c>
      <c r="L9132" t="s">
        <v>13898</v>
      </c>
      <c r="M9132" t="s">
        <v>13942</v>
      </c>
      <c r="N9132" t="s">
        <v>6761</v>
      </c>
      <c r="O9132" t="s">
        <v>6771</v>
      </c>
      <c r="P9132">
        <v>3299900</v>
      </c>
      <c r="Q9132" t="s">
        <v>6636</v>
      </c>
      <c r="R9132" t="s">
        <v>6636</v>
      </c>
      <c r="S9132" s="12"/>
      <c r="T9132" s="13"/>
      <c r="U9132" t="s">
        <v>6636</v>
      </c>
    </row>
    <row r="9133" spans="1:21" x14ac:dyDescent="0.25">
      <c r="A9133" t="s">
        <v>6619</v>
      </c>
      <c r="B9133" s="12">
        <v>43303</v>
      </c>
      <c r="C9133" t="s">
        <v>14010</v>
      </c>
      <c r="D9133" s="11">
        <v>46218.811550925901</v>
      </c>
      <c r="E9133" t="s">
        <v>14011</v>
      </c>
      <c r="F9133" t="s">
        <v>6617</v>
      </c>
      <c r="G9133" t="s">
        <v>8627</v>
      </c>
      <c r="H9133" t="s">
        <v>6354</v>
      </c>
      <c r="I9133" t="s">
        <v>65</v>
      </c>
      <c r="J9133" t="s">
        <v>636</v>
      </c>
      <c r="K9133" t="s">
        <v>13887</v>
      </c>
      <c r="L9133" t="s">
        <v>13849</v>
      </c>
      <c r="M9133" t="s">
        <v>13888</v>
      </c>
      <c r="N9133" t="s">
        <v>6787</v>
      </c>
      <c r="O9133" t="s">
        <v>6810</v>
      </c>
      <c r="P9133">
        <v>2478610</v>
      </c>
      <c r="Q9133" t="s">
        <v>6636</v>
      </c>
      <c r="R9133" t="s">
        <v>6636</v>
      </c>
      <c r="S9133" s="12"/>
      <c r="T9133" s="13"/>
      <c r="U9133" t="s">
        <v>8614</v>
      </c>
    </row>
    <row r="9134" spans="1:21" x14ac:dyDescent="0.25">
      <c r="A9134" t="s">
        <v>6619</v>
      </c>
      <c r="B9134" s="12">
        <v>43303</v>
      </c>
      <c r="C9134" t="s">
        <v>14010</v>
      </c>
      <c r="D9134" s="11">
        <v>46218.811550925901</v>
      </c>
      <c r="E9134" t="s">
        <v>14011</v>
      </c>
      <c r="F9134" t="s">
        <v>6617</v>
      </c>
      <c r="G9134" t="s">
        <v>9115</v>
      </c>
      <c r="H9134" t="s">
        <v>6354</v>
      </c>
      <c r="I9134" t="s">
        <v>65</v>
      </c>
      <c r="J9134" t="s">
        <v>636</v>
      </c>
      <c r="K9134" t="s">
        <v>13887</v>
      </c>
      <c r="L9134" t="s">
        <v>13849</v>
      </c>
      <c r="M9134" t="s">
        <v>13888</v>
      </c>
      <c r="N9134" t="s">
        <v>6787</v>
      </c>
      <c r="O9134" t="s">
        <v>6810</v>
      </c>
      <c r="P9134">
        <v>2478610</v>
      </c>
      <c r="Q9134" t="s">
        <v>6636</v>
      </c>
      <c r="R9134" t="s">
        <v>6636</v>
      </c>
      <c r="S9134" s="12"/>
      <c r="T9134" s="13"/>
      <c r="U9134" t="s">
        <v>8614</v>
      </c>
    </row>
    <row r="9135" spans="1:21" x14ac:dyDescent="0.25">
      <c r="A9135" t="s">
        <v>6619</v>
      </c>
      <c r="B9135" s="12">
        <v>86606</v>
      </c>
      <c r="C9135" t="s">
        <v>14010</v>
      </c>
      <c r="D9135" s="11">
        <v>46218.811550925901</v>
      </c>
      <c r="E9135" t="s">
        <v>14011</v>
      </c>
      <c r="F9135" t="s">
        <v>6617</v>
      </c>
      <c r="G9135" t="s">
        <v>7567</v>
      </c>
      <c r="H9135" t="s">
        <v>6354</v>
      </c>
      <c r="I9135" t="s">
        <v>65</v>
      </c>
      <c r="J9135" t="s">
        <v>636</v>
      </c>
      <c r="K9135" t="s">
        <v>13887</v>
      </c>
      <c r="L9135" t="s">
        <v>13849</v>
      </c>
      <c r="M9135" t="s">
        <v>13888</v>
      </c>
      <c r="N9135" t="s">
        <v>6787</v>
      </c>
      <c r="O9135" t="s">
        <v>6810</v>
      </c>
      <c r="P9135">
        <v>4957220</v>
      </c>
      <c r="Q9135" t="s">
        <v>6636</v>
      </c>
      <c r="R9135" t="s">
        <v>6636</v>
      </c>
      <c r="S9135" s="12"/>
      <c r="T9135" s="13"/>
      <c r="U9135" t="s">
        <v>8614</v>
      </c>
    </row>
    <row r="9136" spans="1:21" x14ac:dyDescent="0.25">
      <c r="A9136" t="s">
        <v>6619</v>
      </c>
      <c r="B9136" s="12">
        <v>43303</v>
      </c>
      <c r="C9136" t="s">
        <v>14010</v>
      </c>
      <c r="D9136" s="11">
        <v>46218.811550925901</v>
      </c>
      <c r="E9136" t="s">
        <v>14011</v>
      </c>
      <c r="F9136" t="s">
        <v>6617</v>
      </c>
      <c r="G9136" t="s">
        <v>8633</v>
      </c>
      <c r="H9136" t="s">
        <v>6354</v>
      </c>
      <c r="I9136" t="s">
        <v>65</v>
      </c>
      <c r="J9136" t="s">
        <v>636</v>
      </c>
      <c r="K9136" t="s">
        <v>13887</v>
      </c>
      <c r="L9136" t="s">
        <v>13849</v>
      </c>
      <c r="M9136" t="s">
        <v>13888</v>
      </c>
      <c r="N9136" t="s">
        <v>6787</v>
      </c>
      <c r="O9136" t="s">
        <v>6810</v>
      </c>
      <c r="P9136">
        <v>2478610</v>
      </c>
      <c r="Q9136" t="s">
        <v>6636</v>
      </c>
      <c r="R9136" t="s">
        <v>6636</v>
      </c>
      <c r="S9136" s="12"/>
      <c r="T9136" s="13"/>
      <c r="U9136" t="s">
        <v>8614</v>
      </c>
    </row>
    <row r="9137" spans="1:21" x14ac:dyDescent="0.25">
      <c r="A9137" t="s">
        <v>6637</v>
      </c>
      <c r="B9137" s="12">
        <v>43462</v>
      </c>
      <c r="C9137" t="s">
        <v>14014</v>
      </c>
      <c r="D9137" s="11">
        <v>46218.834027777797</v>
      </c>
      <c r="E9137" t="s">
        <v>14015</v>
      </c>
      <c r="F9137" t="s">
        <v>6617</v>
      </c>
      <c r="G9137" t="s">
        <v>8627</v>
      </c>
      <c r="H9137" t="s">
        <v>6354</v>
      </c>
      <c r="I9137" t="s">
        <v>65</v>
      </c>
      <c r="J9137" t="s">
        <v>219</v>
      </c>
      <c r="K9137" t="s">
        <v>13927</v>
      </c>
      <c r="L9137" t="s">
        <v>13898</v>
      </c>
      <c r="M9137" t="s">
        <v>13928</v>
      </c>
      <c r="N9137" t="s">
        <v>6761</v>
      </c>
      <c r="O9137" t="s">
        <v>6771</v>
      </c>
      <c r="P9137">
        <v>2999900</v>
      </c>
      <c r="Q9137" t="s">
        <v>6778</v>
      </c>
      <c r="R9137" t="s">
        <v>6911</v>
      </c>
      <c r="S9137" s="12"/>
      <c r="T9137" s="13"/>
      <c r="U9137" t="s">
        <v>7560</v>
      </c>
    </row>
    <row r="9138" spans="1:21" x14ac:dyDescent="0.25">
      <c r="A9138" t="s">
        <v>6637</v>
      </c>
      <c r="B9138" s="12">
        <v>43462</v>
      </c>
      <c r="C9138" t="s">
        <v>14014</v>
      </c>
      <c r="D9138" s="11">
        <v>46218.834027777797</v>
      </c>
      <c r="E9138" t="s">
        <v>14015</v>
      </c>
      <c r="F9138" t="s">
        <v>6617</v>
      </c>
      <c r="G9138" t="s">
        <v>7567</v>
      </c>
      <c r="H9138" t="s">
        <v>6354</v>
      </c>
      <c r="I9138" t="s">
        <v>65</v>
      </c>
      <c r="J9138" t="s">
        <v>219</v>
      </c>
      <c r="K9138" t="s">
        <v>13927</v>
      </c>
      <c r="L9138" t="s">
        <v>13898</v>
      </c>
      <c r="M9138" t="s">
        <v>13928</v>
      </c>
      <c r="N9138" t="s">
        <v>6761</v>
      </c>
      <c r="O9138" t="s">
        <v>6771</v>
      </c>
      <c r="P9138">
        <v>2999900</v>
      </c>
      <c r="Q9138" t="s">
        <v>6778</v>
      </c>
      <c r="R9138" t="s">
        <v>6911</v>
      </c>
      <c r="S9138" s="12"/>
      <c r="T9138" s="13"/>
      <c r="U9138" t="s">
        <v>7560</v>
      </c>
    </row>
    <row r="9139" spans="1:21" x14ac:dyDescent="0.25">
      <c r="A9139" t="s">
        <v>6637</v>
      </c>
      <c r="B9139" s="12">
        <v>43462</v>
      </c>
      <c r="C9139" t="s">
        <v>14014</v>
      </c>
      <c r="D9139" s="11">
        <v>46218.834027777797</v>
      </c>
      <c r="E9139" t="s">
        <v>14015</v>
      </c>
      <c r="F9139" t="s">
        <v>6617</v>
      </c>
      <c r="G9139" t="s">
        <v>13900</v>
      </c>
      <c r="H9139" t="s">
        <v>6354</v>
      </c>
      <c r="I9139" t="s">
        <v>65</v>
      </c>
      <c r="J9139" t="s">
        <v>219</v>
      </c>
      <c r="K9139" t="s">
        <v>13927</v>
      </c>
      <c r="L9139" t="s">
        <v>13898</v>
      </c>
      <c r="M9139" t="s">
        <v>13928</v>
      </c>
      <c r="N9139" t="s">
        <v>6761</v>
      </c>
      <c r="O9139" t="s">
        <v>6771</v>
      </c>
      <c r="P9139">
        <v>2999900</v>
      </c>
      <c r="Q9139" t="s">
        <v>6778</v>
      </c>
      <c r="R9139" t="s">
        <v>6911</v>
      </c>
      <c r="S9139" s="12"/>
      <c r="T9139" s="13"/>
      <c r="U9139" t="s">
        <v>7560</v>
      </c>
    </row>
    <row r="9140" spans="1:21" x14ac:dyDescent="0.25">
      <c r="A9140" t="s">
        <v>6637</v>
      </c>
      <c r="B9140" s="12">
        <v>43462</v>
      </c>
      <c r="C9140" t="s">
        <v>14014</v>
      </c>
      <c r="D9140" s="11">
        <v>46218.834027777797</v>
      </c>
      <c r="E9140" t="s">
        <v>14015</v>
      </c>
      <c r="F9140" t="s">
        <v>6617</v>
      </c>
      <c r="G9140" t="s">
        <v>8633</v>
      </c>
      <c r="H9140" t="s">
        <v>6354</v>
      </c>
      <c r="I9140" t="s">
        <v>65</v>
      </c>
      <c r="J9140" t="s">
        <v>219</v>
      </c>
      <c r="K9140" t="s">
        <v>13927</v>
      </c>
      <c r="L9140" t="s">
        <v>13898</v>
      </c>
      <c r="M9140" t="s">
        <v>13928</v>
      </c>
      <c r="N9140" t="s">
        <v>6761</v>
      </c>
      <c r="O9140" t="s">
        <v>6771</v>
      </c>
      <c r="P9140">
        <v>2999900</v>
      </c>
      <c r="Q9140" t="s">
        <v>6778</v>
      </c>
      <c r="R9140" t="s">
        <v>6911</v>
      </c>
      <c r="S9140" s="12"/>
      <c r="T9140" s="13"/>
      <c r="U9140" t="s">
        <v>7560</v>
      </c>
    </row>
    <row r="9141" spans="1:21" x14ac:dyDescent="0.25">
      <c r="A9141" t="s">
        <v>6637</v>
      </c>
      <c r="B9141" s="12">
        <v>43462</v>
      </c>
      <c r="C9141" t="s">
        <v>14014</v>
      </c>
      <c r="D9141" s="11">
        <v>46218.834027777797</v>
      </c>
      <c r="E9141" t="s">
        <v>14015</v>
      </c>
      <c r="F9141" t="s">
        <v>6617</v>
      </c>
      <c r="G9141" t="s">
        <v>13901</v>
      </c>
      <c r="H9141" t="s">
        <v>6354</v>
      </c>
      <c r="I9141" t="s">
        <v>65</v>
      </c>
      <c r="J9141" t="s">
        <v>219</v>
      </c>
      <c r="K9141" t="s">
        <v>13927</v>
      </c>
      <c r="L9141" t="s">
        <v>13898</v>
      </c>
      <c r="M9141" t="s">
        <v>13928</v>
      </c>
      <c r="N9141" t="s">
        <v>6761</v>
      </c>
      <c r="O9141" t="s">
        <v>6771</v>
      </c>
      <c r="P9141">
        <v>2999900</v>
      </c>
      <c r="Q9141" t="s">
        <v>6778</v>
      </c>
      <c r="R9141" t="s">
        <v>6911</v>
      </c>
      <c r="S9141" s="12"/>
      <c r="T9141" s="13"/>
      <c r="U9141" t="s">
        <v>7560</v>
      </c>
    </row>
    <row r="9142" spans="1:21" x14ac:dyDescent="0.25">
      <c r="A9142" t="s">
        <v>6637</v>
      </c>
      <c r="B9142" s="12">
        <v>43462</v>
      </c>
      <c r="C9142" t="s">
        <v>14014</v>
      </c>
      <c r="D9142" s="11">
        <v>46218.834027777797</v>
      </c>
      <c r="E9142" t="s">
        <v>14015</v>
      </c>
      <c r="F9142" t="s">
        <v>6617</v>
      </c>
      <c r="G9142" t="s">
        <v>11371</v>
      </c>
      <c r="H9142" t="s">
        <v>6354</v>
      </c>
      <c r="I9142" t="s">
        <v>65</v>
      </c>
      <c r="J9142" t="s">
        <v>219</v>
      </c>
      <c r="K9142" t="s">
        <v>13927</v>
      </c>
      <c r="L9142" t="s">
        <v>13898</v>
      </c>
      <c r="M9142" t="s">
        <v>13928</v>
      </c>
      <c r="N9142" t="s">
        <v>6761</v>
      </c>
      <c r="O9142" t="s">
        <v>6771</v>
      </c>
      <c r="P9142">
        <v>2999900</v>
      </c>
      <c r="Q9142" t="s">
        <v>6778</v>
      </c>
      <c r="R9142" t="s">
        <v>6911</v>
      </c>
      <c r="S9142" s="12"/>
      <c r="T9142" s="13"/>
      <c r="U9142" t="s">
        <v>7560</v>
      </c>
    </row>
    <row r="9143" spans="1:21" x14ac:dyDescent="0.25">
      <c r="A9143" t="s">
        <v>6637</v>
      </c>
      <c r="B9143" s="12">
        <v>43327</v>
      </c>
      <c r="C9143" t="s">
        <v>14016</v>
      </c>
      <c r="D9143" s="11">
        <v>46218.921296296299</v>
      </c>
      <c r="E9143" t="s">
        <v>14017</v>
      </c>
      <c r="F9143" t="s">
        <v>6617</v>
      </c>
      <c r="G9143" t="s">
        <v>13853</v>
      </c>
      <c r="H9143" t="s">
        <v>6354</v>
      </c>
      <c r="I9143" t="s">
        <v>65</v>
      </c>
      <c r="J9143" t="s">
        <v>57</v>
      </c>
      <c r="K9143" t="s">
        <v>14018</v>
      </c>
      <c r="L9143" t="s">
        <v>13855</v>
      </c>
      <c r="M9143" t="s">
        <v>14019</v>
      </c>
      <c r="N9143" t="s">
        <v>6787</v>
      </c>
      <c r="O9143" t="s">
        <v>6798</v>
      </c>
      <c r="P9143">
        <v>2276010</v>
      </c>
      <c r="Q9143" t="s">
        <v>6636</v>
      </c>
      <c r="R9143" t="s">
        <v>6636</v>
      </c>
      <c r="S9143" s="12"/>
      <c r="T9143" s="13"/>
      <c r="U9143" t="s">
        <v>6780</v>
      </c>
    </row>
    <row r="9144" spans="1:21" x14ac:dyDescent="0.25">
      <c r="A9144" t="s">
        <v>6637</v>
      </c>
      <c r="B9144" s="12">
        <v>43327</v>
      </c>
      <c r="C9144" t="s">
        <v>14016</v>
      </c>
      <c r="D9144" s="11">
        <v>46218.921296296299</v>
      </c>
      <c r="E9144" t="s">
        <v>14017</v>
      </c>
      <c r="F9144" t="s">
        <v>6617</v>
      </c>
      <c r="G9144" t="s">
        <v>13857</v>
      </c>
      <c r="H9144" t="s">
        <v>6354</v>
      </c>
      <c r="I9144" t="s">
        <v>65</v>
      </c>
      <c r="J9144" t="s">
        <v>57</v>
      </c>
      <c r="K9144" t="s">
        <v>14018</v>
      </c>
      <c r="L9144" t="s">
        <v>13855</v>
      </c>
      <c r="M9144" t="s">
        <v>14019</v>
      </c>
      <c r="N9144" t="s">
        <v>6787</v>
      </c>
      <c r="O9144" t="s">
        <v>6798</v>
      </c>
      <c r="P9144">
        <v>2276010</v>
      </c>
      <c r="Q9144" t="s">
        <v>6636</v>
      </c>
      <c r="R9144" t="s">
        <v>6636</v>
      </c>
      <c r="S9144" s="12"/>
      <c r="T9144" s="13"/>
      <c r="U9144" t="s">
        <v>6780</v>
      </c>
    </row>
    <row r="9145" spans="1:21" x14ac:dyDescent="0.25">
      <c r="A9145" t="s">
        <v>6637</v>
      </c>
      <c r="B9145" s="12">
        <v>43327</v>
      </c>
      <c r="C9145" t="s">
        <v>14016</v>
      </c>
      <c r="D9145" s="11">
        <v>46218.921296296299</v>
      </c>
      <c r="E9145" t="s">
        <v>14017</v>
      </c>
      <c r="F9145" t="s">
        <v>6617</v>
      </c>
      <c r="G9145" t="s">
        <v>8627</v>
      </c>
      <c r="H9145" t="s">
        <v>6354</v>
      </c>
      <c r="I9145" t="s">
        <v>65</v>
      </c>
      <c r="J9145" t="s">
        <v>57</v>
      </c>
      <c r="K9145" t="s">
        <v>14018</v>
      </c>
      <c r="L9145" t="s">
        <v>13855</v>
      </c>
      <c r="M9145" t="s">
        <v>14019</v>
      </c>
      <c r="N9145" t="s">
        <v>6787</v>
      </c>
      <c r="O9145" t="s">
        <v>6798</v>
      </c>
      <c r="P9145">
        <v>2276010</v>
      </c>
      <c r="Q9145" t="s">
        <v>6636</v>
      </c>
      <c r="R9145" t="s">
        <v>6636</v>
      </c>
      <c r="S9145" s="12"/>
      <c r="T9145" s="13"/>
      <c r="U9145" t="s">
        <v>6780</v>
      </c>
    </row>
    <row r="9146" spans="1:21" x14ac:dyDescent="0.25">
      <c r="A9146" t="s">
        <v>6637</v>
      </c>
      <c r="B9146" s="12">
        <v>43327</v>
      </c>
      <c r="C9146" t="s">
        <v>14016</v>
      </c>
      <c r="D9146" s="11">
        <v>46218.921296296299</v>
      </c>
      <c r="E9146" t="s">
        <v>14017</v>
      </c>
      <c r="F9146" t="s">
        <v>6617</v>
      </c>
      <c r="G9146" t="s">
        <v>7567</v>
      </c>
      <c r="H9146" t="s">
        <v>6354</v>
      </c>
      <c r="I9146" t="s">
        <v>65</v>
      </c>
      <c r="J9146" t="s">
        <v>57</v>
      </c>
      <c r="K9146" t="s">
        <v>14018</v>
      </c>
      <c r="L9146" t="s">
        <v>13855</v>
      </c>
      <c r="M9146" t="s">
        <v>14019</v>
      </c>
      <c r="N9146" t="s">
        <v>6787</v>
      </c>
      <c r="O9146" t="s">
        <v>6798</v>
      </c>
      <c r="P9146">
        <v>2276010</v>
      </c>
      <c r="Q9146" t="s">
        <v>6636</v>
      </c>
      <c r="R9146" t="s">
        <v>6636</v>
      </c>
      <c r="S9146" s="12"/>
      <c r="T9146" s="13"/>
      <c r="U9146" t="s">
        <v>6780</v>
      </c>
    </row>
    <row r="9147" spans="1:21" x14ac:dyDescent="0.25">
      <c r="A9147" t="s">
        <v>6637</v>
      </c>
      <c r="B9147" s="12">
        <v>43327</v>
      </c>
      <c r="C9147" t="s">
        <v>14016</v>
      </c>
      <c r="D9147" s="11">
        <v>46218.921296296299</v>
      </c>
      <c r="E9147" t="s">
        <v>14017</v>
      </c>
      <c r="F9147" t="s">
        <v>6617</v>
      </c>
      <c r="G9147" t="s">
        <v>13858</v>
      </c>
      <c r="H9147" t="s">
        <v>6354</v>
      </c>
      <c r="I9147" t="s">
        <v>65</v>
      </c>
      <c r="J9147" t="s">
        <v>57</v>
      </c>
      <c r="K9147" t="s">
        <v>14018</v>
      </c>
      <c r="L9147" t="s">
        <v>13855</v>
      </c>
      <c r="M9147" t="s">
        <v>14019</v>
      </c>
      <c r="N9147" t="s">
        <v>6787</v>
      </c>
      <c r="O9147" t="s">
        <v>6798</v>
      </c>
      <c r="P9147">
        <v>2276010</v>
      </c>
      <c r="Q9147" t="s">
        <v>6636</v>
      </c>
      <c r="R9147" t="s">
        <v>6636</v>
      </c>
      <c r="S9147" s="12"/>
      <c r="T9147" s="13"/>
      <c r="U9147" t="s">
        <v>6780</v>
      </c>
    </row>
    <row r="9148" spans="1:21" x14ac:dyDescent="0.25">
      <c r="A9148" t="s">
        <v>6637</v>
      </c>
      <c r="B9148" s="12">
        <v>43327</v>
      </c>
      <c r="C9148" t="s">
        <v>14016</v>
      </c>
      <c r="D9148" s="11">
        <v>46218.921296296299</v>
      </c>
      <c r="E9148" t="s">
        <v>14017</v>
      </c>
      <c r="F9148" t="s">
        <v>6617</v>
      </c>
      <c r="G9148" t="s">
        <v>13859</v>
      </c>
      <c r="H9148" t="s">
        <v>6354</v>
      </c>
      <c r="I9148" t="s">
        <v>65</v>
      </c>
      <c r="J9148" t="s">
        <v>57</v>
      </c>
      <c r="K9148" t="s">
        <v>14018</v>
      </c>
      <c r="L9148" t="s">
        <v>13855</v>
      </c>
      <c r="M9148" t="s">
        <v>14019</v>
      </c>
      <c r="N9148" t="s">
        <v>6787</v>
      </c>
      <c r="O9148" t="s">
        <v>6798</v>
      </c>
      <c r="P9148">
        <v>2276010</v>
      </c>
      <c r="Q9148" t="s">
        <v>6636</v>
      </c>
      <c r="R9148" t="s">
        <v>6636</v>
      </c>
      <c r="S9148" s="12"/>
      <c r="T9148" s="13"/>
      <c r="U9148" t="s">
        <v>6780</v>
      </c>
    </row>
    <row r="9149" spans="1:21" x14ac:dyDescent="0.25">
      <c r="A9149" t="s">
        <v>6637</v>
      </c>
      <c r="B9149" s="12">
        <v>43327</v>
      </c>
      <c r="C9149" t="s">
        <v>14016</v>
      </c>
      <c r="D9149" s="11">
        <v>46218.921296296299</v>
      </c>
      <c r="E9149" t="s">
        <v>14017</v>
      </c>
      <c r="F9149" t="s">
        <v>6617</v>
      </c>
      <c r="G9149" t="s">
        <v>8633</v>
      </c>
      <c r="H9149" t="s">
        <v>6354</v>
      </c>
      <c r="I9149" t="s">
        <v>65</v>
      </c>
      <c r="J9149" t="s">
        <v>57</v>
      </c>
      <c r="K9149" t="s">
        <v>14018</v>
      </c>
      <c r="L9149" t="s">
        <v>13855</v>
      </c>
      <c r="M9149" t="s">
        <v>14019</v>
      </c>
      <c r="N9149" t="s">
        <v>6787</v>
      </c>
      <c r="O9149" t="s">
        <v>6798</v>
      </c>
      <c r="P9149">
        <v>2276010</v>
      </c>
      <c r="Q9149" t="s">
        <v>6636</v>
      </c>
      <c r="R9149" t="s">
        <v>6636</v>
      </c>
      <c r="S9149" s="12"/>
      <c r="T9149" s="13"/>
      <c r="U9149" t="s">
        <v>6780</v>
      </c>
    </row>
    <row r="9150" spans="1:21" x14ac:dyDescent="0.25">
      <c r="A9150" t="s">
        <v>6619</v>
      </c>
      <c r="B9150" s="12">
        <v>43327</v>
      </c>
      <c r="C9150" t="s">
        <v>14016</v>
      </c>
      <c r="D9150" s="11">
        <v>46219.533483796302</v>
      </c>
      <c r="E9150" t="s">
        <v>14017</v>
      </c>
      <c r="F9150" t="s">
        <v>6617</v>
      </c>
      <c r="G9150" t="s">
        <v>13853</v>
      </c>
      <c r="H9150" t="s">
        <v>6354</v>
      </c>
      <c r="I9150" t="s">
        <v>65</v>
      </c>
      <c r="J9150" t="s">
        <v>57</v>
      </c>
      <c r="K9150" t="s">
        <v>14018</v>
      </c>
      <c r="L9150" t="s">
        <v>13855</v>
      </c>
      <c r="M9150" t="s">
        <v>14019</v>
      </c>
      <c r="N9150" t="s">
        <v>6787</v>
      </c>
      <c r="O9150" t="s">
        <v>6798</v>
      </c>
      <c r="P9150">
        <v>2276010</v>
      </c>
      <c r="Q9150" t="s">
        <v>6636</v>
      </c>
      <c r="R9150" t="s">
        <v>6636</v>
      </c>
      <c r="S9150" s="12"/>
      <c r="T9150" s="13"/>
      <c r="U9150" t="s">
        <v>6780</v>
      </c>
    </row>
    <row r="9151" spans="1:21" x14ac:dyDescent="0.25">
      <c r="A9151" t="s">
        <v>6619</v>
      </c>
      <c r="B9151" s="12">
        <v>43327</v>
      </c>
      <c r="C9151" t="s">
        <v>14016</v>
      </c>
      <c r="D9151" s="11">
        <v>46219.533483796302</v>
      </c>
      <c r="E9151" t="s">
        <v>14017</v>
      </c>
      <c r="F9151" t="s">
        <v>6617</v>
      </c>
      <c r="G9151" t="s">
        <v>13857</v>
      </c>
      <c r="H9151" t="s">
        <v>6354</v>
      </c>
      <c r="I9151" t="s">
        <v>65</v>
      </c>
      <c r="J9151" t="s">
        <v>57</v>
      </c>
      <c r="K9151" t="s">
        <v>14018</v>
      </c>
      <c r="L9151" t="s">
        <v>13855</v>
      </c>
      <c r="M9151" t="s">
        <v>14019</v>
      </c>
      <c r="N9151" t="s">
        <v>6787</v>
      </c>
      <c r="O9151" t="s">
        <v>6798</v>
      </c>
      <c r="P9151">
        <v>2276010</v>
      </c>
      <c r="Q9151" t="s">
        <v>6636</v>
      </c>
      <c r="R9151" t="s">
        <v>6636</v>
      </c>
      <c r="S9151" s="12"/>
      <c r="T9151" s="13"/>
      <c r="U9151" t="s">
        <v>6780</v>
      </c>
    </row>
    <row r="9152" spans="1:21" x14ac:dyDescent="0.25">
      <c r="A9152" t="s">
        <v>6619</v>
      </c>
      <c r="B9152" s="12">
        <v>43327</v>
      </c>
      <c r="C9152" t="s">
        <v>14016</v>
      </c>
      <c r="D9152" s="11">
        <v>46219.533483796302</v>
      </c>
      <c r="E9152" t="s">
        <v>14017</v>
      </c>
      <c r="F9152" t="s">
        <v>6617</v>
      </c>
      <c r="G9152" t="s">
        <v>8627</v>
      </c>
      <c r="H9152" t="s">
        <v>6354</v>
      </c>
      <c r="I9152" t="s">
        <v>65</v>
      </c>
      <c r="J9152" t="s">
        <v>57</v>
      </c>
      <c r="K9152" t="s">
        <v>14018</v>
      </c>
      <c r="L9152" t="s">
        <v>13855</v>
      </c>
      <c r="M9152" t="s">
        <v>14019</v>
      </c>
      <c r="N9152" t="s">
        <v>6787</v>
      </c>
      <c r="O9152" t="s">
        <v>6798</v>
      </c>
      <c r="P9152">
        <v>2276010</v>
      </c>
      <c r="Q9152" t="s">
        <v>6636</v>
      </c>
      <c r="R9152" t="s">
        <v>6636</v>
      </c>
      <c r="S9152" s="12"/>
      <c r="T9152" s="13"/>
      <c r="U9152" t="s">
        <v>6780</v>
      </c>
    </row>
    <row r="9153" spans="1:21" x14ac:dyDescent="0.25">
      <c r="A9153" t="s">
        <v>6619</v>
      </c>
      <c r="B9153" s="12">
        <v>43327</v>
      </c>
      <c r="C9153" t="s">
        <v>14016</v>
      </c>
      <c r="D9153" s="11">
        <v>46219.533483796302</v>
      </c>
      <c r="E9153" t="s">
        <v>14017</v>
      </c>
      <c r="F9153" t="s">
        <v>6617</v>
      </c>
      <c r="G9153" t="s">
        <v>7567</v>
      </c>
      <c r="H9153" t="s">
        <v>6354</v>
      </c>
      <c r="I9153" t="s">
        <v>65</v>
      </c>
      <c r="J9153" t="s">
        <v>57</v>
      </c>
      <c r="K9153" t="s">
        <v>14018</v>
      </c>
      <c r="L9153" t="s">
        <v>13855</v>
      </c>
      <c r="M9153" t="s">
        <v>14019</v>
      </c>
      <c r="N9153" t="s">
        <v>6787</v>
      </c>
      <c r="O9153" t="s">
        <v>6798</v>
      </c>
      <c r="P9153">
        <v>2276010</v>
      </c>
      <c r="Q9153" t="s">
        <v>6636</v>
      </c>
      <c r="R9153" t="s">
        <v>6636</v>
      </c>
      <c r="S9153" s="12"/>
      <c r="T9153" s="13"/>
      <c r="U9153" t="s">
        <v>6780</v>
      </c>
    </row>
    <row r="9154" spans="1:21" x14ac:dyDescent="0.25">
      <c r="A9154" t="s">
        <v>6619</v>
      </c>
      <c r="B9154" s="12">
        <v>43327</v>
      </c>
      <c r="C9154" t="s">
        <v>14016</v>
      </c>
      <c r="D9154" s="11">
        <v>46219.533483796302</v>
      </c>
      <c r="E9154" t="s">
        <v>14017</v>
      </c>
      <c r="F9154" t="s">
        <v>6617</v>
      </c>
      <c r="G9154" t="s">
        <v>13858</v>
      </c>
      <c r="H9154" t="s">
        <v>6354</v>
      </c>
      <c r="I9154" t="s">
        <v>65</v>
      </c>
      <c r="J9154" t="s">
        <v>57</v>
      </c>
      <c r="K9154" t="s">
        <v>14018</v>
      </c>
      <c r="L9154" t="s">
        <v>13855</v>
      </c>
      <c r="M9154" t="s">
        <v>14019</v>
      </c>
      <c r="N9154" t="s">
        <v>6787</v>
      </c>
      <c r="O9154" t="s">
        <v>6798</v>
      </c>
      <c r="P9154">
        <v>2276010</v>
      </c>
      <c r="Q9154" t="s">
        <v>6636</v>
      </c>
      <c r="R9154" t="s">
        <v>6636</v>
      </c>
      <c r="S9154" s="12"/>
      <c r="T9154" s="13"/>
      <c r="U9154" t="s">
        <v>6780</v>
      </c>
    </row>
    <row r="9155" spans="1:21" x14ac:dyDescent="0.25">
      <c r="A9155" t="s">
        <v>6619</v>
      </c>
      <c r="B9155" s="12">
        <v>43327</v>
      </c>
      <c r="C9155" t="s">
        <v>14016</v>
      </c>
      <c r="D9155" s="11">
        <v>46219.533483796302</v>
      </c>
      <c r="E9155" t="s">
        <v>14017</v>
      </c>
      <c r="F9155" t="s">
        <v>6617</v>
      </c>
      <c r="G9155" t="s">
        <v>13859</v>
      </c>
      <c r="H9155" t="s">
        <v>6354</v>
      </c>
      <c r="I9155" t="s">
        <v>65</v>
      </c>
      <c r="J9155" t="s">
        <v>57</v>
      </c>
      <c r="K9155" t="s">
        <v>14018</v>
      </c>
      <c r="L9155" t="s">
        <v>13855</v>
      </c>
      <c r="M9155" t="s">
        <v>14019</v>
      </c>
      <c r="N9155" t="s">
        <v>6787</v>
      </c>
      <c r="O9155" t="s">
        <v>6798</v>
      </c>
      <c r="P9155">
        <v>2276010</v>
      </c>
      <c r="Q9155" t="s">
        <v>6636</v>
      </c>
      <c r="R9155" t="s">
        <v>6636</v>
      </c>
      <c r="S9155" s="12"/>
      <c r="T9155" s="13"/>
      <c r="U9155" t="s">
        <v>6780</v>
      </c>
    </row>
    <row r="9156" spans="1:21" x14ac:dyDescent="0.25">
      <c r="A9156" t="s">
        <v>6619</v>
      </c>
      <c r="B9156" s="12">
        <v>43327</v>
      </c>
      <c r="C9156" t="s">
        <v>14016</v>
      </c>
      <c r="D9156" s="11">
        <v>46219.533483796302</v>
      </c>
      <c r="E9156" t="s">
        <v>14017</v>
      </c>
      <c r="F9156" t="s">
        <v>6617</v>
      </c>
      <c r="G9156" t="s">
        <v>8633</v>
      </c>
      <c r="H9156" t="s">
        <v>6354</v>
      </c>
      <c r="I9156" t="s">
        <v>65</v>
      </c>
      <c r="J9156" t="s">
        <v>57</v>
      </c>
      <c r="K9156" t="s">
        <v>14018</v>
      </c>
      <c r="L9156" t="s">
        <v>13855</v>
      </c>
      <c r="M9156" t="s">
        <v>14019</v>
      </c>
      <c r="N9156" t="s">
        <v>6787</v>
      </c>
      <c r="O9156" t="s">
        <v>6798</v>
      </c>
      <c r="P9156">
        <v>2276010</v>
      </c>
      <c r="Q9156" t="s">
        <v>6636</v>
      </c>
      <c r="R9156" t="s">
        <v>6636</v>
      </c>
      <c r="S9156" s="12"/>
      <c r="T9156" s="13"/>
      <c r="U9156" t="s">
        <v>6780</v>
      </c>
    </row>
    <row r="9157" spans="1:21" x14ac:dyDescent="0.25">
      <c r="A9157" t="s">
        <v>6619</v>
      </c>
      <c r="B9157" s="12">
        <v>43330</v>
      </c>
      <c r="C9157" t="s">
        <v>13992</v>
      </c>
      <c r="D9157" s="11">
        <v>46219.597777777803</v>
      </c>
      <c r="E9157" t="s">
        <v>13993</v>
      </c>
      <c r="F9157" t="s">
        <v>6617</v>
      </c>
      <c r="G9157" t="s">
        <v>8627</v>
      </c>
      <c r="H9157" t="s">
        <v>6354</v>
      </c>
      <c r="I9157" t="s">
        <v>65</v>
      </c>
      <c r="J9157" t="s">
        <v>132</v>
      </c>
      <c r="K9157" t="s">
        <v>13994</v>
      </c>
      <c r="L9157" t="s">
        <v>13898</v>
      </c>
      <c r="M9157" t="s">
        <v>13995</v>
      </c>
      <c r="N9157" t="s">
        <v>6761</v>
      </c>
      <c r="O9157" t="s">
        <v>6762</v>
      </c>
      <c r="P9157">
        <v>2889900</v>
      </c>
      <c r="Q9157" t="s">
        <v>6636</v>
      </c>
      <c r="R9157" t="s">
        <v>6636</v>
      </c>
      <c r="S9157" s="12"/>
      <c r="T9157" s="13"/>
      <c r="U9157" t="s">
        <v>6629</v>
      </c>
    </row>
    <row r="9158" spans="1:21" x14ac:dyDescent="0.25">
      <c r="A9158" t="s">
        <v>6619</v>
      </c>
      <c r="B9158" s="12">
        <v>43330</v>
      </c>
      <c r="C9158" t="s">
        <v>13992</v>
      </c>
      <c r="D9158" s="11">
        <v>46219.597777777803</v>
      </c>
      <c r="E9158" t="s">
        <v>13993</v>
      </c>
      <c r="F9158" t="s">
        <v>6617</v>
      </c>
      <c r="G9158" t="s">
        <v>7567</v>
      </c>
      <c r="H9158" t="s">
        <v>6354</v>
      </c>
      <c r="I9158" t="s">
        <v>65</v>
      </c>
      <c r="J9158" t="s">
        <v>132</v>
      </c>
      <c r="K9158" t="s">
        <v>13994</v>
      </c>
      <c r="L9158" t="s">
        <v>13898</v>
      </c>
      <c r="M9158" t="s">
        <v>13995</v>
      </c>
      <c r="N9158" t="s">
        <v>6761</v>
      </c>
      <c r="O9158" t="s">
        <v>6762</v>
      </c>
      <c r="P9158">
        <v>2889900</v>
      </c>
      <c r="Q9158" t="s">
        <v>6636</v>
      </c>
      <c r="R9158" t="s">
        <v>6636</v>
      </c>
      <c r="S9158" s="12"/>
      <c r="T9158" s="13"/>
      <c r="U9158" t="s">
        <v>6629</v>
      </c>
    </row>
    <row r="9159" spans="1:21" x14ac:dyDescent="0.25">
      <c r="A9159" t="s">
        <v>6619</v>
      </c>
      <c r="B9159" s="12">
        <v>43330</v>
      </c>
      <c r="C9159" t="s">
        <v>13992</v>
      </c>
      <c r="D9159" s="11">
        <v>46219.597777777803</v>
      </c>
      <c r="E9159" t="s">
        <v>13993</v>
      </c>
      <c r="F9159" t="s">
        <v>6617</v>
      </c>
      <c r="G9159" t="s">
        <v>13900</v>
      </c>
      <c r="H9159" t="s">
        <v>6354</v>
      </c>
      <c r="I9159" t="s">
        <v>65</v>
      </c>
      <c r="J9159" t="s">
        <v>132</v>
      </c>
      <c r="K9159" t="s">
        <v>13994</v>
      </c>
      <c r="L9159" t="s">
        <v>13898</v>
      </c>
      <c r="M9159" t="s">
        <v>13995</v>
      </c>
      <c r="N9159" t="s">
        <v>6761</v>
      </c>
      <c r="O9159" t="s">
        <v>6762</v>
      </c>
      <c r="P9159">
        <v>2889900</v>
      </c>
      <c r="Q9159" t="s">
        <v>6636</v>
      </c>
      <c r="R9159" t="s">
        <v>6636</v>
      </c>
      <c r="S9159" s="12"/>
      <c r="T9159" s="13"/>
      <c r="U9159" t="s">
        <v>6629</v>
      </c>
    </row>
    <row r="9160" spans="1:21" x14ac:dyDescent="0.25">
      <c r="A9160" t="s">
        <v>6619</v>
      </c>
      <c r="B9160" s="12">
        <v>43330</v>
      </c>
      <c r="C9160" t="s">
        <v>13992</v>
      </c>
      <c r="D9160" s="11">
        <v>46219.597777777803</v>
      </c>
      <c r="E9160" t="s">
        <v>13993</v>
      </c>
      <c r="F9160" t="s">
        <v>6617</v>
      </c>
      <c r="G9160" t="s">
        <v>8633</v>
      </c>
      <c r="H9160" t="s">
        <v>6354</v>
      </c>
      <c r="I9160" t="s">
        <v>65</v>
      </c>
      <c r="J9160" t="s">
        <v>132</v>
      </c>
      <c r="K9160" t="s">
        <v>13994</v>
      </c>
      <c r="L9160" t="s">
        <v>13898</v>
      </c>
      <c r="M9160" t="s">
        <v>13995</v>
      </c>
      <c r="N9160" t="s">
        <v>6761</v>
      </c>
      <c r="O9160" t="s">
        <v>6762</v>
      </c>
      <c r="P9160">
        <v>2889900</v>
      </c>
      <c r="Q9160" t="s">
        <v>6636</v>
      </c>
      <c r="R9160" t="s">
        <v>6636</v>
      </c>
      <c r="S9160" s="12"/>
      <c r="T9160" s="13"/>
      <c r="U9160" t="s">
        <v>6629</v>
      </c>
    </row>
    <row r="9161" spans="1:21" x14ac:dyDescent="0.25">
      <c r="A9161" t="s">
        <v>6619</v>
      </c>
      <c r="B9161" s="12">
        <v>43330</v>
      </c>
      <c r="C9161" t="s">
        <v>13992</v>
      </c>
      <c r="D9161" s="11">
        <v>46219.597777777803</v>
      </c>
      <c r="E9161" t="s">
        <v>13993</v>
      </c>
      <c r="F9161" t="s">
        <v>6617</v>
      </c>
      <c r="G9161" t="s">
        <v>13901</v>
      </c>
      <c r="H9161" t="s">
        <v>6354</v>
      </c>
      <c r="I9161" t="s">
        <v>65</v>
      </c>
      <c r="J9161" t="s">
        <v>132</v>
      </c>
      <c r="K9161" t="s">
        <v>13994</v>
      </c>
      <c r="L9161" t="s">
        <v>13898</v>
      </c>
      <c r="M9161" t="s">
        <v>13995</v>
      </c>
      <c r="N9161" t="s">
        <v>6761</v>
      </c>
      <c r="O9161" t="s">
        <v>6762</v>
      </c>
      <c r="P9161">
        <v>2889900</v>
      </c>
      <c r="Q9161" t="s">
        <v>6636</v>
      </c>
      <c r="R9161" t="s">
        <v>6636</v>
      </c>
      <c r="S9161" s="12"/>
      <c r="T9161" s="13"/>
      <c r="U9161" t="s">
        <v>6629</v>
      </c>
    </row>
    <row r="9162" spans="1:21" x14ac:dyDescent="0.25">
      <c r="A9162" t="s">
        <v>6619</v>
      </c>
      <c r="B9162" s="12">
        <v>43330</v>
      </c>
      <c r="C9162" t="s">
        <v>13992</v>
      </c>
      <c r="D9162" s="11">
        <v>46219.597777777803</v>
      </c>
      <c r="E9162" t="s">
        <v>13993</v>
      </c>
      <c r="F9162" t="s">
        <v>6617</v>
      </c>
      <c r="G9162" t="s">
        <v>11371</v>
      </c>
      <c r="H9162" t="s">
        <v>6354</v>
      </c>
      <c r="I9162" t="s">
        <v>65</v>
      </c>
      <c r="J9162" t="s">
        <v>132</v>
      </c>
      <c r="K9162" t="s">
        <v>13994</v>
      </c>
      <c r="L9162" t="s">
        <v>13898</v>
      </c>
      <c r="M9162" t="s">
        <v>13995</v>
      </c>
      <c r="N9162" t="s">
        <v>6761</v>
      </c>
      <c r="O9162" t="s">
        <v>6762</v>
      </c>
      <c r="P9162">
        <v>2889900</v>
      </c>
      <c r="Q9162" t="s">
        <v>6636</v>
      </c>
      <c r="R9162" t="s">
        <v>6636</v>
      </c>
      <c r="S9162" s="12"/>
      <c r="T9162" s="13"/>
      <c r="U9162" t="s">
        <v>6629</v>
      </c>
    </row>
    <row r="9163" spans="1:21" x14ac:dyDescent="0.25">
      <c r="A9163" t="s">
        <v>6637</v>
      </c>
      <c r="B9163" s="12">
        <v>43347</v>
      </c>
      <c r="C9163" t="s">
        <v>14020</v>
      </c>
      <c r="D9163" s="11">
        <v>46219.630555555603</v>
      </c>
      <c r="E9163" t="s">
        <v>14021</v>
      </c>
      <c r="F9163" t="s">
        <v>6617</v>
      </c>
      <c r="G9163" t="s">
        <v>8627</v>
      </c>
      <c r="H9163" t="s">
        <v>6354</v>
      </c>
      <c r="I9163" t="s">
        <v>65</v>
      </c>
      <c r="J9163" t="s">
        <v>219</v>
      </c>
      <c r="K9163" t="s">
        <v>14022</v>
      </c>
      <c r="L9163" t="s">
        <v>13846</v>
      </c>
      <c r="M9163" t="s">
        <v>14023</v>
      </c>
      <c r="N9163" t="s">
        <v>7001</v>
      </c>
      <c r="O9163" t="s">
        <v>7007</v>
      </c>
      <c r="P9163">
        <v>982000</v>
      </c>
      <c r="Q9163" t="s">
        <v>6636</v>
      </c>
      <c r="R9163" t="s">
        <v>6636</v>
      </c>
      <c r="S9163" s="12"/>
      <c r="T9163" s="13"/>
      <c r="U9163" t="s">
        <v>14024</v>
      </c>
    </row>
    <row r="9164" spans="1:21" x14ac:dyDescent="0.25">
      <c r="A9164" t="s">
        <v>6637</v>
      </c>
      <c r="B9164" s="12">
        <v>86694</v>
      </c>
      <c r="C9164" t="s">
        <v>14020</v>
      </c>
      <c r="D9164" s="11">
        <v>46219.630555555603</v>
      </c>
      <c r="E9164" t="s">
        <v>14021</v>
      </c>
      <c r="F9164" t="s">
        <v>6617</v>
      </c>
      <c r="G9164" t="s">
        <v>7567</v>
      </c>
      <c r="H9164" t="s">
        <v>6354</v>
      </c>
      <c r="I9164" t="s">
        <v>65</v>
      </c>
      <c r="J9164" t="s">
        <v>219</v>
      </c>
      <c r="K9164" t="s">
        <v>14022</v>
      </c>
      <c r="L9164" t="s">
        <v>13846</v>
      </c>
      <c r="M9164" t="s">
        <v>14023</v>
      </c>
      <c r="N9164" t="s">
        <v>7001</v>
      </c>
      <c r="O9164" t="s">
        <v>7007</v>
      </c>
      <c r="P9164">
        <v>1964000</v>
      </c>
      <c r="Q9164" t="s">
        <v>6636</v>
      </c>
      <c r="R9164" t="s">
        <v>6636</v>
      </c>
      <c r="S9164" s="12"/>
      <c r="T9164" s="13"/>
      <c r="U9164" t="s">
        <v>14024</v>
      </c>
    </row>
    <row r="9165" spans="1:21" x14ac:dyDescent="0.25">
      <c r="A9165" t="s">
        <v>6637</v>
      </c>
      <c r="B9165" s="12">
        <v>43347</v>
      </c>
      <c r="C9165" t="s">
        <v>14020</v>
      </c>
      <c r="D9165" s="11">
        <v>46219.630555555603</v>
      </c>
      <c r="E9165" t="s">
        <v>14021</v>
      </c>
      <c r="F9165" t="s">
        <v>6617</v>
      </c>
      <c r="G9165" t="s">
        <v>8630</v>
      </c>
      <c r="H9165" t="s">
        <v>6354</v>
      </c>
      <c r="I9165" t="s">
        <v>65</v>
      </c>
      <c r="J9165" t="s">
        <v>219</v>
      </c>
      <c r="K9165" t="s">
        <v>14022</v>
      </c>
      <c r="L9165" t="s">
        <v>13846</v>
      </c>
      <c r="M9165" t="s">
        <v>14023</v>
      </c>
      <c r="N9165" t="s">
        <v>7001</v>
      </c>
      <c r="O9165" t="s">
        <v>7007</v>
      </c>
      <c r="P9165">
        <v>982000</v>
      </c>
      <c r="Q9165" t="s">
        <v>6636</v>
      </c>
      <c r="R9165" t="s">
        <v>6636</v>
      </c>
      <c r="S9165" s="12"/>
      <c r="T9165" s="13"/>
      <c r="U9165" t="s">
        <v>14024</v>
      </c>
    </row>
    <row r="9166" spans="1:21" x14ac:dyDescent="0.25">
      <c r="A9166" t="s">
        <v>6637</v>
      </c>
      <c r="B9166" s="12">
        <v>43347</v>
      </c>
      <c r="C9166" t="s">
        <v>14020</v>
      </c>
      <c r="D9166" s="11">
        <v>46219.630555555603</v>
      </c>
      <c r="E9166" t="s">
        <v>14021</v>
      </c>
      <c r="F9166" t="s">
        <v>6617</v>
      </c>
      <c r="G9166" t="s">
        <v>8633</v>
      </c>
      <c r="H9166" t="s">
        <v>6354</v>
      </c>
      <c r="I9166" t="s">
        <v>65</v>
      </c>
      <c r="J9166" t="s">
        <v>219</v>
      </c>
      <c r="K9166" t="s">
        <v>14022</v>
      </c>
      <c r="L9166" t="s">
        <v>13846</v>
      </c>
      <c r="M9166" t="s">
        <v>14023</v>
      </c>
      <c r="N9166" t="s">
        <v>7001</v>
      </c>
      <c r="O9166" t="s">
        <v>7007</v>
      </c>
      <c r="P9166">
        <v>982000</v>
      </c>
      <c r="Q9166" t="s">
        <v>6636</v>
      </c>
      <c r="R9166" t="s">
        <v>6636</v>
      </c>
      <c r="S9166" s="12"/>
      <c r="T9166" s="13"/>
      <c r="U9166" t="s">
        <v>14024</v>
      </c>
    </row>
    <row r="9167" spans="1:21" x14ac:dyDescent="0.25">
      <c r="A9167" t="s">
        <v>6619</v>
      </c>
      <c r="B9167" s="12">
        <v>43347</v>
      </c>
      <c r="C9167" t="s">
        <v>14020</v>
      </c>
      <c r="D9167" s="11">
        <v>46219.880231481497</v>
      </c>
      <c r="E9167" t="s">
        <v>14021</v>
      </c>
      <c r="F9167" t="s">
        <v>6617</v>
      </c>
      <c r="G9167" t="s">
        <v>8627</v>
      </c>
      <c r="H9167" t="s">
        <v>6354</v>
      </c>
      <c r="I9167" t="s">
        <v>65</v>
      </c>
      <c r="J9167" t="s">
        <v>219</v>
      </c>
      <c r="K9167" t="s">
        <v>14022</v>
      </c>
      <c r="L9167" t="s">
        <v>13846</v>
      </c>
      <c r="M9167" t="s">
        <v>14023</v>
      </c>
      <c r="N9167" t="s">
        <v>7001</v>
      </c>
      <c r="O9167" t="s">
        <v>7007</v>
      </c>
      <c r="P9167">
        <v>982000</v>
      </c>
      <c r="Q9167" t="s">
        <v>6636</v>
      </c>
      <c r="R9167" t="s">
        <v>6636</v>
      </c>
      <c r="S9167" s="12"/>
      <c r="T9167" s="13"/>
      <c r="U9167" t="s">
        <v>14024</v>
      </c>
    </row>
    <row r="9168" spans="1:21" x14ac:dyDescent="0.25">
      <c r="A9168" t="s">
        <v>6619</v>
      </c>
      <c r="B9168" s="12">
        <v>86694</v>
      </c>
      <c r="C9168" t="s">
        <v>14020</v>
      </c>
      <c r="D9168" s="11">
        <v>46219.880231481497</v>
      </c>
      <c r="E9168" t="s">
        <v>14021</v>
      </c>
      <c r="F9168" t="s">
        <v>6617</v>
      </c>
      <c r="G9168" t="s">
        <v>7567</v>
      </c>
      <c r="H9168" t="s">
        <v>6354</v>
      </c>
      <c r="I9168" t="s">
        <v>65</v>
      </c>
      <c r="J9168" t="s">
        <v>219</v>
      </c>
      <c r="K9168" t="s">
        <v>14022</v>
      </c>
      <c r="L9168" t="s">
        <v>13846</v>
      </c>
      <c r="M9168" t="s">
        <v>14023</v>
      </c>
      <c r="N9168" t="s">
        <v>7001</v>
      </c>
      <c r="O9168" t="s">
        <v>7007</v>
      </c>
      <c r="P9168">
        <v>1964000</v>
      </c>
      <c r="Q9168" t="s">
        <v>6636</v>
      </c>
      <c r="R9168" t="s">
        <v>6636</v>
      </c>
      <c r="S9168" s="12"/>
      <c r="T9168" s="13"/>
      <c r="U9168" t="s">
        <v>14024</v>
      </c>
    </row>
    <row r="9169" spans="1:21" x14ac:dyDescent="0.25">
      <c r="A9169" t="s">
        <v>6619</v>
      </c>
      <c r="B9169" s="12">
        <v>43347</v>
      </c>
      <c r="C9169" t="s">
        <v>14020</v>
      </c>
      <c r="D9169" s="11">
        <v>46219.880231481497</v>
      </c>
      <c r="E9169" t="s">
        <v>14021</v>
      </c>
      <c r="F9169" t="s">
        <v>6617</v>
      </c>
      <c r="G9169" t="s">
        <v>8630</v>
      </c>
      <c r="H9169" t="s">
        <v>6354</v>
      </c>
      <c r="I9169" t="s">
        <v>65</v>
      </c>
      <c r="J9169" t="s">
        <v>219</v>
      </c>
      <c r="K9169" t="s">
        <v>14022</v>
      </c>
      <c r="L9169" t="s">
        <v>13846</v>
      </c>
      <c r="M9169" t="s">
        <v>14023</v>
      </c>
      <c r="N9169" t="s">
        <v>7001</v>
      </c>
      <c r="O9169" t="s">
        <v>7007</v>
      </c>
      <c r="P9169">
        <v>982000</v>
      </c>
      <c r="Q9169" t="s">
        <v>6636</v>
      </c>
      <c r="R9169" t="s">
        <v>6636</v>
      </c>
      <c r="S9169" s="12"/>
      <c r="T9169" s="13"/>
      <c r="U9169" t="s">
        <v>14024</v>
      </c>
    </row>
    <row r="9170" spans="1:21" x14ac:dyDescent="0.25">
      <c r="A9170" t="s">
        <v>6619</v>
      </c>
      <c r="B9170" s="12">
        <v>43347</v>
      </c>
      <c r="C9170" t="s">
        <v>14020</v>
      </c>
      <c r="D9170" s="11">
        <v>46219.880231481497</v>
      </c>
      <c r="E9170" t="s">
        <v>14021</v>
      </c>
      <c r="F9170" t="s">
        <v>6617</v>
      </c>
      <c r="G9170" t="s">
        <v>8633</v>
      </c>
      <c r="H9170" t="s">
        <v>6354</v>
      </c>
      <c r="I9170" t="s">
        <v>65</v>
      </c>
      <c r="J9170" t="s">
        <v>219</v>
      </c>
      <c r="K9170" t="s">
        <v>14022</v>
      </c>
      <c r="L9170" t="s">
        <v>13846</v>
      </c>
      <c r="M9170" t="s">
        <v>14023</v>
      </c>
      <c r="N9170" t="s">
        <v>7001</v>
      </c>
      <c r="O9170" t="s">
        <v>7007</v>
      </c>
      <c r="P9170">
        <v>982000</v>
      </c>
      <c r="Q9170" t="s">
        <v>6636</v>
      </c>
      <c r="R9170" t="s">
        <v>6636</v>
      </c>
      <c r="S9170" s="12"/>
      <c r="T9170" s="13"/>
      <c r="U9170" t="s">
        <v>14024</v>
      </c>
    </row>
    <row r="9171" spans="1:21" x14ac:dyDescent="0.25">
      <c r="A9171" t="s">
        <v>6637</v>
      </c>
      <c r="B9171" s="12">
        <v>43389</v>
      </c>
      <c r="C9171" t="s">
        <v>14025</v>
      </c>
      <c r="D9171" s="11">
        <v>46220.614120370403</v>
      </c>
      <c r="E9171" t="s">
        <v>14026</v>
      </c>
      <c r="F9171" t="s">
        <v>6617</v>
      </c>
      <c r="G9171" t="s">
        <v>8627</v>
      </c>
      <c r="H9171" t="s">
        <v>6354</v>
      </c>
      <c r="I9171" t="s">
        <v>55</v>
      </c>
      <c r="J9171" t="s">
        <v>643</v>
      </c>
      <c r="K9171" t="s">
        <v>13927</v>
      </c>
      <c r="L9171" t="s">
        <v>13898</v>
      </c>
      <c r="M9171" t="s">
        <v>13928</v>
      </c>
      <c r="N9171" t="s">
        <v>6761</v>
      </c>
      <c r="O9171" t="s">
        <v>6771</v>
      </c>
      <c r="P9171">
        <v>2999900</v>
      </c>
      <c r="Q9171" t="s">
        <v>6636</v>
      </c>
      <c r="R9171" t="s">
        <v>6636</v>
      </c>
      <c r="S9171" s="12"/>
      <c r="T9171" s="13"/>
      <c r="U9171" t="s">
        <v>6636</v>
      </c>
    </row>
    <row r="9172" spans="1:21" x14ac:dyDescent="0.25">
      <c r="A9172" t="s">
        <v>6637</v>
      </c>
      <c r="B9172" s="12">
        <v>43389</v>
      </c>
      <c r="C9172" t="s">
        <v>14025</v>
      </c>
      <c r="D9172" s="11">
        <v>46220.614120370403</v>
      </c>
      <c r="E9172" t="s">
        <v>14026</v>
      </c>
      <c r="F9172" t="s">
        <v>6617</v>
      </c>
      <c r="G9172" t="s">
        <v>7567</v>
      </c>
      <c r="H9172" t="s">
        <v>6354</v>
      </c>
      <c r="I9172" t="s">
        <v>55</v>
      </c>
      <c r="J9172" t="s">
        <v>643</v>
      </c>
      <c r="K9172" t="s">
        <v>13927</v>
      </c>
      <c r="L9172" t="s">
        <v>13898</v>
      </c>
      <c r="M9172" t="s">
        <v>13928</v>
      </c>
      <c r="N9172" t="s">
        <v>6761</v>
      </c>
      <c r="O9172" t="s">
        <v>6771</v>
      </c>
      <c r="P9172">
        <v>2999900</v>
      </c>
      <c r="Q9172" t="s">
        <v>6636</v>
      </c>
      <c r="R9172" t="s">
        <v>6636</v>
      </c>
      <c r="S9172" s="12"/>
      <c r="T9172" s="13"/>
      <c r="U9172" t="s">
        <v>6636</v>
      </c>
    </row>
    <row r="9173" spans="1:21" x14ac:dyDescent="0.25">
      <c r="A9173" t="s">
        <v>6637</v>
      </c>
      <c r="B9173" s="12">
        <v>43389</v>
      </c>
      <c r="C9173" t="s">
        <v>14025</v>
      </c>
      <c r="D9173" s="11">
        <v>46220.614120370403</v>
      </c>
      <c r="E9173" t="s">
        <v>14026</v>
      </c>
      <c r="F9173" t="s">
        <v>6617</v>
      </c>
      <c r="G9173" t="s">
        <v>13900</v>
      </c>
      <c r="H9173" t="s">
        <v>6354</v>
      </c>
      <c r="I9173" t="s">
        <v>55</v>
      </c>
      <c r="J9173" t="s">
        <v>643</v>
      </c>
      <c r="K9173" t="s">
        <v>13927</v>
      </c>
      <c r="L9173" t="s">
        <v>13898</v>
      </c>
      <c r="M9173" t="s">
        <v>13928</v>
      </c>
      <c r="N9173" t="s">
        <v>6761</v>
      </c>
      <c r="O9173" t="s">
        <v>6771</v>
      </c>
      <c r="P9173">
        <v>2999900</v>
      </c>
      <c r="Q9173" t="s">
        <v>6636</v>
      </c>
      <c r="R9173" t="s">
        <v>6636</v>
      </c>
      <c r="S9173" s="12"/>
      <c r="T9173" s="13"/>
      <c r="U9173" t="s">
        <v>6636</v>
      </c>
    </row>
    <row r="9174" spans="1:21" x14ac:dyDescent="0.25">
      <c r="A9174" t="s">
        <v>6637</v>
      </c>
      <c r="B9174" s="12">
        <v>43389</v>
      </c>
      <c r="C9174" t="s">
        <v>14025</v>
      </c>
      <c r="D9174" s="11">
        <v>46220.614120370403</v>
      </c>
      <c r="E9174" t="s">
        <v>14026</v>
      </c>
      <c r="F9174" t="s">
        <v>6617</v>
      </c>
      <c r="G9174" t="s">
        <v>8633</v>
      </c>
      <c r="H9174" t="s">
        <v>6354</v>
      </c>
      <c r="I9174" t="s">
        <v>55</v>
      </c>
      <c r="J9174" t="s">
        <v>643</v>
      </c>
      <c r="K9174" t="s">
        <v>13927</v>
      </c>
      <c r="L9174" t="s">
        <v>13898</v>
      </c>
      <c r="M9174" t="s">
        <v>13928</v>
      </c>
      <c r="N9174" t="s">
        <v>6761</v>
      </c>
      <c r="O9174" t="s">
        <v>6771</v>
      </c>
      <c r="P9174">
        <v>2999900</v>
      </c>
      <c r="Q9174" t="s">
        <v>6636</v>
      </c>
      <c r="R9174" t="s">
        <v>6636</v>
      </c>
      <c r="S9174" s="12"/>
      <c r="T9174" s="13"/>
      <c r="U9174" t="s">
        <v>6636</v>
      </c>
    </row>
    <row r="9175" spans="1:21" x14ac:dyDescent="0.25">
      <c r="A9175" t="s">
        <v>6637</v>
      </c>
      <c r="B9175" s="12">
        <v>43389</v>
      </c>
      <c r="C9175" t="s">
        <v>14025</v>
      </c>
      <c r="D9175" s="11">
        <v>46220.614120370403</v>
      </c>
      <c r="E9175" t="s">
        <v>14026</v>
      </c>
      <c r="F9175" t="s">
        <v>6617</v>
      </c>
      <c r="G9175" t="s">
        <v>13901</v>
      </c>
      <c r="H9175" t="s">
        <v>6354</v>
      </c>
      <c r="I9175" t="s">
        <v>55</v>
      </c>
      <c r="J9175" t="s">
        <v>643</v>
      </c>
      <c r="K9175" t="s">
        <v>13927</v>
      </c>
      <c r="L9175" t="s">
        <v>13898</v>
      </c>
      <c r="M9175" t="s">
        <v>13928</v>
      </c>
      <c r="N9175" t="s">
        <v>6761</v>
      </c>
      <c r="O9175" t="s">
        <v>6771</v>
      </c>
      <c r="P9175">
        <v>2999900</v>
      </c>
      <c r="Q9175" t="s">
        <v>6636</v>
      </c>
      <c r="R9175" t="s">
        <v>6636</v>
      </c>
      <c r="S9175" s="12"/>
      <c r="T9175" s="13"/>
      <c r="U9175" t="s">
        <v>6636</v>
      </c>
    </row>
    <row r="9176" spans="1:21" x14ac:dyDescent="0.25">
      <c r="A9176" t="s">
        <v>6637</v>
      </c>
      <c r="B9176" s="12">
        <v>43389</v>
      </c>
      <c r="C9176" t="s">
        <v>14025</v>
      </c>
      <c r="D9176" s="11">
        <v>46220.614120370403</v>
      </c>
      <c r="E9176" t="s">
        <v>14026</v>
      </c>
      <c r="F9176" t="s">
        <v>6617</v>
      </c>
      <c r="G9176" t="s">
        <v>11371</v>
      </c>
      <c r="H9176" t="s">
        <v>6354</v>
      </c>
      <c r="I9176" t="s">
        <v>55</v>
      </c>
      <c r="J9176" t="s">
        <v>643</v>
      </c>
      <c r="K9176" t="s">
        <v>13927</v>
      </c>
      <c r="L9176" t="s">
        <v>13898</v>
      </c>
      <c r="M9176" t="s">
        <v>13928</v>
      </c>
      <c r="N9176" t="s">
        <v>6761</v>
      </c>
      <c r="O9176" t="s">
        <v>6771</v>
      </c>
      <c r="P9176">
        <v>2999900</v>
      </c>
      <c r="Q9176" t="s">
        <v>6636</v>
      </c>
      <c r="R9176" t="s">
        <v>6636</v>
      </c>
      <c r="S9176" s="12"/>
      <c r="T9176" s="13"/>
      <c r="U9176" t="s">
        <v>6636</v>
      </c>
    </row>
    <row r="9177" spans="1:21" x14ac:dyDescent="0.25">
      <c r="A9177" t="s">
        <v>6619</v>
      </c>
      <c r="B9177" s="12">
        <v>43389</v>
      </c>
      <c r="C9177" t="s">
        <v>14025</v>
      </c>
      <c r="D9177" s="11">
        <v>46220.819722222201</v>
      </c>
      <c r="E9177" t="s">
        <v>14026</v>
      </c>
      <c r="F9177" t="s">
        <v>6617</v>
      </c>
      <c r="G9177" t="s">
        <v>8627</v>
      </c>
      <c r="H9177" t="s">
        <v>6354</v>
      </c>
      <c r="I9177" t="s">
        <v>55</v>
      </c>
      <c r="J9177" t="s">
        <v>643</v>
      </c>
      <c r="K9177" t="s">
        <v>13927</v>
      </c>
      <c r="L9177" t="s">
        <v>13898</v>
      </c>
      <c r="M9177" t="s">
        <v>13928</v>
      </c>
      <c r="N9177" t="s">
        <v>6761</v>
      </c>
      <c r="O9177" t="s">
        <v>6771</v>
      </c>
      <c r="P9177">
        <v>2999900</v>
      </c>
      <c r="Q9177" t="s">
        <v>6636</v>
      </c>
      <c r="R9177" t="s">
        <v>6636</v>
      </c>
      <c r="S9177" s="12"/>
      <c r="T9177" s="13"/>
      <c r="U9177" t="s">
        <v>6636</v>
      </c>
    </row>
    <row r="9178" spans="1:21" x14ac:dyDescent="0.25">
      <c r="A9178" t="s">
        <v>6619</v>
      </c>
      <c r="B9178" s="12">
        <v>43389</v>
      </c>
      <c r="C9178" t="s">
        <v>14025</v>
      </c>
      <c r="D9178" s="11">
        <v>46220.819722222201</v>
      </c>
      <c r="E9178" t="s">
        <v>14026</v>
      </c>
      <c r="F9178" t="s">
        <v>6617</v>
      </c>
      <c r="G9178" t="s">
        <v>7567</v>
      </c>
      <c r="H9178" t="s">
        <v>6354</v>
      </c>
      <c r="I9178" t="s">
        <v>55</v>
      </c>
      <c r="J9178" t="s">
        <v>643</v>
      </c>
      <c r="K9178" t="s">
        <v>13927</v>
      </c>
      <c r="L9178" t="s">
        <v>13898</v>
      </c>
      <c r="M9178" t="s">
        <v>13928</v>
      </c>
      <c r="N9178" t="s">
        <v>6761</v>
      </c>
      <c r="O9178" t="s">
        <v>6771</v>
      </c>
      <c r="P9178">
        <v>2999900</v>
      </c>
      <c r="Q9178" t="s">
        <v>6636</v>
      </c>
      <c r="R9178" t="s">
        <v>6636</v>
      </c>
      <c r="S9178" s="12"/>
      <c r="T9178" s="13"/>
      <c r="U9178" t="s">
        <v>6636</v>
      </c>
    </row>
    <row r="9179" spans="1:21" x14ac:dyDescent="0.25">
      <c r="A9179" t="s">
        <v>6619</v>
      </c>
      <c r="B9179" s="12">
        <v>43389</v>
      </c>
      <c r="C9179" t="s">
        <v>14025</v>
      </c>
      <c r="D9179" s="11">
        <v>46220.819722222201</v>
      </c>
      <c r="E9179" t="s">
        <v>14026</v>
      </c>
      <c r="F9179" t="s">
        <v>6617</v>
      </c>
      <c r="G9179" t="s">
        <v>13900</v>
      </c>
      <c r="H9179" t="s">
        <v>6354</v>
      </c>
      <c r="I9179" t="s">
        <v>55</v>
      </c>
      <c r="J9179" t="s">
        <v>643</v>
      </c>
      <c r="K9179" t="s">
        <v>13927</v>
      </c>
      <c r="L9179" t="s">
        <v>13898</v>
      </c>
      <c r="M9179" t="s">
        <v>13928</v>
      </c>
      <c r="N9179" t="s">
        <v>6761</v>
      </c>
      <c r="O9179" t="s">
        <v>6771</v>
      </c>
      <c r="P9179">
        <v>2999900</v>
      </c>
      <c r="Q9179" t="s">
        <v>6636</v>
      </c>
      <c r="R9179" t="s">
        <v>6636</v>
      </c>
      <c r="S9179" s="12"/>
      <c r="T9179" s="13"/>
      <c r="U9179" t="s">
        <v>6636</v>
      </c>
    </row>
    <row r="9180" spans="1:21" x14ac:dyDescent="0.25">
      <c r="A9180" t="s">
        <v>6619</v>
      </c>
      <c r="B9180" s="12">
        <v>43389</v>
      </c>
      <c r="C9180" t="s">
        <v>14025</v>
      </c>
      <c r="D9180" s="11">
        <v>46220.819722222201</v>
      </c>
      <c r="E9180" t="s">
        <v>14026</v>
      </c>
      <c r="F9180" t="s">
        <v>6617</v>
      </c>
      <c r="G9180" t="s">
        <v>8633</v>
      </c>
      <c r="H9180" t="s">
        <v>6354</v>
      </c>
      <c r="I9180" t="s">
        <v>55</v>
      </c>
      <c r="J9180" t="s">
        <v>643</v>
      </c>
      <c r="K9180" t="s">
        <v>13927</v>
      </c>
      <c r="L9180" t="s">
        <v>13898</v>
      </c>
      <c r="M9180" t="s">
        <v>13928</v>
      </c>
      <c r="N9180" t="s">
        <v>6761</v>
      </c>
      <c r="O9180" t="s">
        <v>6771</v>
      </c>
      <c r="P9180">
        <v>2999900</v>
      </c>
      <c r="Q9180" t="s">
        <v>6636</v>
      </c>
      <c r="R9180" t="s">
        <v>6636</v>
      </c>
      <c r="S9180" s="12"/>
      <c r="T9180" s="13"/>
      <c r="U9180" t="s">
        <v>6636</v>
      </c>
    </row>
    <row r="9181" spans="1:21" x14ac:dyDescent="0.25">
      <c r="A9181" t="s">
        <v>6619</v>
      </c>
      <c r="B9181" s="12">
        <v>43389</v>
      </c>
      <c r="C9181" t="s">
        <v>14025</v>
      </c>
      <c r="D9181" s="11">
        <v>46220.819722222201</v>
      </c>
      <c r="E9181" t="s">
        <v>14026</v>
      </c>
      <c r="F9181" t="s">
        <v>6617</v>
      </c>
      <c r="G9181" t="s">
        <v>13901</v>
      </c>
      <c r="H9181" t="s">
        <v>6354</v>
      </c>
      <c r="I9181" t="s">
        <v>55</v>
      </c>
      <c r="J9181" t="s">
        <v>643</v>
      </c>
      <c r="K9181" t="s">
        <v>13927</v>
      </c>
      <c r="L9181" t="s">
        <v>13898</v>
      </c>
      <c r="M9181" t="s">
        <v>13928</v>
      </c>
      <c r="N9181" t="s">
        <v>6761</v>
      </c>
      <c r="O9181" t="s">
        <v>6771</v>
      </c>
      <c r="P9181">
        <v>2999900</v>
      </c>
      <c r="Q9181" t="s">
        <v>6636</v>
      </c>
      <c r="R9181" t="s">
        <v>6636</v>
      </c>
      <c r="S9181" s="12"/>
      <c r="T9181" s="13"/>
      <c r="U9181" t="s">
        <v>6636</v>
      </c>
    </row>
    <row r="9182" spans="1:21" x14ac:dyDescent="0.25">
      <c r="A9182" t="s">
        <v>6619</v>
      </c>
      <c r="B9182" s="12">
        <v>43389</v>
      </c>
      <c r="C9182" t="s">
        <v>14025</v>
      </c>
      <c r="D9182" s="11">
        <v>46220.819722222201</v>
      </c>
      <c r="E9182" t="s">
        <v>14026</v>
      </c>
      <c r="F9182" t="s">
        <v>6617</v>
      </c>
      <c r="G9182" t="s">
        <v>11371</v>
      </c>
      <c r="H9182" t="s">
        <v>6354</v>
      </c>
      <c r="I9182" t="s">
        <v>55</v>
      </c>
      <c r="J9182" t="s">
        <v>643</v>
      </c>
      <c r="K9182" t="s">
        <v>13927</v>
      </c>
      <c r="L9182" t="s">
        <v>13898</v>
      </c>
      <c r="M9182" t="s">
        <v>13928</v>
      </c>
      <c r="N9182" t="s">
        <v>6761</v>
      </c>
      <c r="O9182" t="s">
        <v>6771</v>
      </c>
      <c r="P9182">
        <v>2999900</v>
      </c>
      <c r="Q9182" t="s">
        <v>6636</v>
      </c>
      <c r="R9182" t="s">
        <v>6636</v>
      </c>
      <c r="S9182" s="12"/>
      <c r="T9182" s="13"/>
      <c r="U9182" t="s">
        <v>6636</v>
      </c>
    </row>
    <row r="9183" spans="1:21" x14ac:dyDescent="0.25">
      <c r="A9183" t="s">
        <v>6637</v>
      </c>
      <c r="B9183" s="12">
        <v>43413</v>
      </c>
      <c r="C9183" t="s">
        <v>14027</v>
      </c>
      <c r="D9183" s="11">
        <v>46220.941782407397</v>
      </c>
      <c r="E9183" t="s">
        <v>14028</v>
      </c>
      <c r="F9183" t="s">
        <v>6617</v>
      </c>
      <c r="G9183" t="s">
        <v>8627</v>
      </c>
      <c r="H9183" t="s">
        <v>6354</v>
      </c>
      <c r="I9183" t="s">
        <v>55</v>
      </c>
      <c r="J9183" t="s">
        <v>643</v>
      </c>
      <c r="K9183" t="s">
        <v>13887</v>
      </c>
      <c r="L9183" t="s">
        <v>13849</v>
      </c>
      <c r="M9183" t="s">
        <v>13888</v>
      </c>
      <c r="N9183" t="s">
        <v>6787</v>
      </c>
      <c r="O9183" t="s">
        <v>6810</v>
      </c>
      <c r="P9183">
        <v>2478610</v>
      </c>
      <c r="Q9183" t="s">
        <v>6636</v>
      </c>
      <c r="R9183" t="s">
        <v>6636</v>
      </c>
      <c r="S9183" s="12"/>
      <c r="T9183" s="13"/>
      <c r="U9183" t="s">
        <v>7560</v>
      </c>
    </row>
    <row r="9184" spans="1:21" x14ac:dyDescent="0.25">
      <c r="A9184" t="s">
        <v>6637</v>
      </c>
      <c r="B9184" s="12">
        <v>43413</v>
      </c>
      <c r="C9184" t="s">
        <v>14027</v>
      </c>
      <c r="D9184" s="11">
        <v>46220.941782407397</v>
      </c>
      <c r="E9184" t="s">
        <v>14028</v>
      </c>
      <c r="F9184" t="s">
        <v>6617</v>
      </c>
      <c r="G9184" t="s">
        <v>9115</v>
      </c>
      <c r="H9184" t="s">
        <v>6354</v>
      </c>
      <c r="I9184" t="s">
        <v>55</v>
      </c>
      <c r="J9184" t="s">
        <v>643</v>
      </c>
      <c r="K9184" t="s">
        <v>13887</v>
      </c>
      <c r="L9184" t="s">
        <v>13849</v>
      </c>
      <c r="M9184" t="s">
        <v>13888</v>
      </c>
      <c r="N9184" t="s">
        <v>6787</v>
      </c>
      <c r="O9184" t="s">
        <v>6810</v>
      </c>
      <c r="P9184">
        <v>2478610</v>
      </c>
      <c r="Q9184" t="s">
        <v>6636</v>
      </c>
      <c r="R9184" t="s">
        <v>6636</v>
      </c>
      <c r="S9184" s="12"/>
      <c r="T9184" s="13"/>
      <c r="U9184" t="s">
        <v>7560</v>
      </c>
    </row>
    <row r="9185" spans="1:21" x14ac:dyDescent="0.25">
      <c r="A9185" t="s">
        <v>6637</v>
      </c>
      <c r="B9185" s="12">
        <v>86826</v>
      </c>
      <c r="C9185" t="s">
        <v>14027</v>
      </c>
      <c r="D9185" s="11">
        <v>46220.941782407397</v>
      </c>
      <c r="E9185" t="s">
        <v>14028</v>
      </c>
      <c r="F9185" t="s">
        <v>6617</v>
      </c>
      <c r="G9185" t="s">
        <v>7567</v>
      </c>
      <c r="H9185" t="s">
        <v>6354</v>
      </c>
      <c r="I9185" t="s">
        <v>55</v>
      </c>
      <c r="J9185" t="s">
        <v>643</v>
      </c>
      <c r="K9185" t="s">
        <v>13887</v>
      </c>
      <c r="L9185" t="s">
        <v>13849</v>
      </c>
      <c r="M9185" t="s">
        <v>13888</v>
      </c>
      <c r="N9185" t="s">
        <v>6787</v>
      </c>
      <c r="O9185" t="s">
        <v>6810</v>
      </c>
      <c r="P9185">
        <v>4957220</v>
      </c>
      <c r="Q9185" t="s">
        <v>6636</v>
      </c>
      <c r="R9185" t="s">
        <v>6636</v>
      </c>
      <c r="S9185" s="12"/>
      <c r="T9185" s="13"/>
      <c r="U9185" t="s">
        <v>7560</v>
      </c>
    </row>
    <row r="9186" spans="1:21" x14ac:dyDescent="0.25">
      <c r="A9186" t="s">
        <v>6637</v>
      </c>
      <c r="B9186" s="12">
        <v>43413</v>
      </c>
      <c r="C9186" t="s">
        <v>14027</v>
      </c>
      <c r="D9186" s="11">
        <v>46220.941782407397</v>
      </c>
      <c r="E9186" t="s">
        <v>14028</v>
      </c>
      <c r="F9186" t="s">
        <v>6617</v>
      </c>
      <c r="G9186" t="s">
        <v>8633</v>
      </c>
      <c r="H9186" t="s">
        <v>6354</v>
      </c>
      <c r="I9186" t="s">
        <v>55</v>
      </c>
      <c r="J9186" t="s">
        <v>643</v>
      </c>
      <c r="K9186" t="s">
        <v>13887</v>
      </c>
      <c r="L9186" t="s">
        <v>13849</v>
      </c>
      <c r="M9186" t="s">
        <v>13888</v>
      </c>
      <c r="N9186" t="s">
        <v>6787</v>
      </c>
      <c r="O9186" t="s">
        <v>6810</v>
      </c>
      <c r="P9186">
        <v>2478610</v>
      </c>
      <c r="Q9186" t="s">
        <v>6636</v>
      </c>
      <c r="R9186" t="s">
        <v>6636</v>
      </c>
      <c r="S9186" s="12"/>
      <c r="T9186" s="13"/>
      <c r="U9186" t="s">
        <v>7560</v>
      </c>
    </row>
    <row r="9187" spans="1:21" x14ac:dyDescent="0.25">
      <c r="A9187" t="s">
        <v>6637</v>
      </c>
      <c r="B9187" s="12">
        <v>43402</v>
      </c>
      <c r="C9187" t="s">
        <v>14029</v>
      </c>
      <c r="D9187" s="11">
        <v>46221.434374999997</v>
      </c>
      <c r="E9187" t="s">
        <v>14030</v>
      </c>
      <c r="F9187" t="s">
        <v>6617</v>
      </c>
      <c r="G9187" t="s">
        <v>8627</v>
      </c>
      <c r="H9187" t="s">
        <v>6354</v>
      </c>
      <c r="I9187" t="s">
        <v>55</v>
      </c>
      <c r="J9187" t="s">
        <v>176</v>
      </c>
      <c r="K9187" t="s">
        <v>13941</v>
      </c>
      <c r="L9187" t="s">
        <v>13898</v>
      </c>
      <c r="M9187" t="s">
        <v>13942</v>
      </c>
      <c r="N9187" t="s">
        <v>6761</v>
      </c>
      <c r="O9187" t="s">
        <v>6771</v>
      </c>
      <c r="P9187">
        <v>3299900</v>
      </c>
      <c r="Q9187" t="s">
        <v>6636</v>
      </c>
      <c r="R9187" t="s">
        <v>6636</v>
      </c>
      <c r="S9187" s="12"/>
      <c r="T9187" s="13"/>
      <c r="U9187" t="s">
        <v>9174</v>
      </c>
    </row>
    <row r="9188" spans="1:21" x14ac:dyDescent="0.25">
      <c r="A9188" t="s">
        <v>6637</v>
      </c>
      <c r="B9188" s="12">
        <v>43402</v>
      </c>
      <c r="C9188" t="s">
        <v>14029</v>
      </c>
      <c r="D9188" s="11">
        <v>46221.434374999997</v>
      </c>
      <c r="E9188" t="s">
        <v>14030</v>
      </c>
      <c r="F9188" t="s">
        <v>6617</v>
      </c>
      <c r="G9188" t="s">
        <v>7567</v>
      </c>
      <c r="H9188" t="s">
        <v>6354</v>
      </c>
      <c r="I9188" t="s">
        <v>55</v>
      </c>
      <c r="J9188" t="s">
        <v>176</v>
      </c>
      <c r="K9188" t="s">
        <v>13941</v>
      </c>
      <c r="L9188" t="s">
        <v>13898</v>
      </c>
      <c r="M9188" t="s">
        <v>13942</v>
      </c>
      <c r="N9188" t="s">
        <v>6761</v>
      </c>
      <c r="O9188" t="s">
        <v>6771</v>
      </c>
      <c r="P9188">
        <v>3299900</v>
      </c>
      <c r="Q9188" t="s">
        <v>6636</v>
      </c>
      <c r="R9188" t="s">
        <v>6636</v>
      </c>
      <c r="S9188" s="12"/>
      <c r="T9188" s="13"/>
      <c r="U9188" t="s">
        <v>9174</v>
      </c>
    </row>
    <row r="9189" spans="1:21" x14ac:dyDescent="0.25">
      <c r="A9189" t="s">
        <v>6637</v>
      </c>
      <c r="B9189" s="12">
        <v>43402</v>
      </c>
      <c r="C9189" t="s">
        <v>14029</v>
      </c>
      <c r="D9189" s="11">
        <v>46221.434374999997</v>
      </c>
      <c r="E9189" t="s">
        <v>14030</v>
      </c>
      <c r="F9189" t="s">
        <v>6617</v>
      </c>
      <c r="G9189" t="s">
        <v>13900</v>
      </c>
      <c r="H9189" t="s">
        <v>6354</v>
      </c>
      <c r="I9189" t="s">
        <v>55</v>
      </c>
      <c r="J9189" t="s">
        <v>176</v>
      </c>
      <c r="K9189" t="s">
        <v>13941</v>
      </c>
      <c r="L9189" t="s">
        <v>13898</v>
      </c>
      <c r="M9189" t="s">
        <v>13942</v>
      </c>
      <c r="N9189" t="s">
        <v>6761</v>
      </c>
      <c r="O9189" t="s">
        <v>6771</v>
      </c>
      <c r="P9189">
        <v>3299900</v>
      </c>
      <c r="Q9189" t="s">
        <v>6636</v>
      </c>
      <c r="R9189" t="s">
        <v>6636</v>
      </c>
      <c r="S9189" s="12"/>
      <c r="T9189" s="13"/>
      <c r="U9189" t="s">
        <v>9174</v>
      </c>
    </row>
    <row r="9190" spans="1:21" x14ac:dyDescent="0.25">
      <c r="A9190" t="s">
        <v>6637</v>
      </c>
      <c r="B9190" s="12">
        <v>43402</v>
      </c>
      <c r="C9190" t="s">
        <v>14029</v>
      </c>
      <c r="D9190" s="11">
        <v>46221.434374999997</v>
      </c>
      <c r="E9190" t="s">
        <v>14030</v>
      </c>
      <c r="F9190" t="s">
        <v>6617</v>
      </c>
      <c r="G9190" t="s">
        <v>8633</v>
      </c>
      <c r="H9190" t="s">
        <v>6354</v>
      </c>
      <c r="I9190" t="s">
        <v>55</v>
      </c>
      <c r="J9190" t="s">
        <v>176</v>
      </c>
      <c r="K9190" t="s">
        <v>13941</v>
      </c>
      <c r="L9190" t="s">
        <v>13898</v>
      </c>
      <c r="M9190" t="s">
        <v>13942</v>
      </c>
      <c r="N9190" t="s">
        <v>6761</v>
      </c>
      <c r="O9190" t="s">
        <v>6771</v>
      </c>
      <c r="P9190">
        <v>3299900</v>
      </c>
      <c r="Q9190" t="s">
        <v>6636</v>
      </c>
      <c r="R9190" t="s">
        <v>6636</v>
      </c>
      <c r="S9190" s="12"/>
      <c r="T9190" s="13"/>
      <c r="U9190" t="s">
        <v>9174</v>
      </c>
    </row>
    <row r="9191" spans="1:21" x14ac:dyDescent="0.25">
      <c r="A9191" t="s">
        <v>6637</v>
      </c>
      <c r="B9191" s="12">
        <v>43402</v>
      </c>
      <c r="C9191" t="s">
        <v>14029</v>
      </c>
      <c r="D9191" s="11">
        <v>46221.434374999997</v>
      </c>
      <c r="E9191" t="s">
        <v>14030</v>
      </c>
      <c r="F9191" t="s">
        <v>6617</v>
      </c>
      <c r="G9191" t="s">
        <v>13901</v>
      </c>
      <c r="H9191" t="s">
        <v>6354</v>
      </c>
      <c r="I9191" t="s">
        <v>55</v>
      </c>
      <c r="J9191" t="s">
        <v>176</v>
      </c>
      <c r="K9191" t="s">
        <v>13941</v>
      </c>
      <c r="L9191" t="s">
        <v>13898</v>
      </c>
      <c r="M9191" t="s">
        <v>13942</v>
      </c>
      <c r="N9191" t="s">
        <v>6761</v>
      </c>
      <c r="O9191" t="s">
        <v>6771</v>
      </c>
      <c r="P9191">
        <v>3299900</v>
      </c>
      <c r="Q9191" t="s">
        <v>6636</v>
      </c>
      <c r="R9191" t="s">
        <v>6636</v>
      </c>
      <c r="S9191" s="12"/>
      <c r="T9191" s="13"/>
      <c r="U9191" t="s">
        <v>9174</v>
      </c>
    </row>
    <row r="9192" spans="1:21" x14ac:dyDescent="0.25">
      <c r="A9192" t="s">
        <v>6637</v>
      </c>
      <c r="B9192" s="12">
        <v>43402</v>
      </c>
      <c r="C9192" t="s">
        <v>14029</v>
      </c>
      <c r="D9192" s="11">
        <v>46221.434374999997</v>
      </c>
      <c r="E9192" t="s">
        <v>14030</v>
      </c>
      <c r="F9192" t="s">
        <v>6617</v>
      </c>
      <c r="G9192" t="s">
        <v>11371</v>
      </c>
      <c r="H9192" t="s">
        <v>6354</v>
      </c>
      <c r="I9192" t="s">
        <v>55</v>
      </c>
      <c r="J9192" t="s">
        <v>176</v>
      </c>
      <c r="K9192" t="s">
        <v>13941</v>
      </c>
      <c r="L9192" t="s">
        <v>13898</v>
      </c>
      <c r="M9192" t="s">
        <v>13942</v>
      </c>
      <c r="N9192" t="s">
        <v>6761</v>
      </c>
      <c r="O9192" t="s">
        <v>6771</v>
      </c>
      <c r="P9192">
        <v>3299900</v>
      </c>
      <c r="Q9192" t="s">
        <v>6636</v>
      </c>
      <c r="R9192" t="s">
        <v>6636</v>
      </c>
      <c r="S9192" s="12"/>
      <c r="T9192" s="13"/>
      <c r="U9192" t="s">
        <v>9174</v>
      </c>
    </row>
    <row r="9193" spans="1:21" x14ac:dyDescent="0.25">
      <c r="A9193" t="s">
        <v>6619</v>
      </c>
      <c r="B9193" s="12">
        <v>43402</v>
      </c>
      <c r="C9193" t="s">
        <v>14029</v>
      </c>
      <c r="D9193" s="11">
        <v>46221.489166666703</v>
      </c>
      <c r="E9193" t="s">
        <v>14030</v>
      </c>
      <c r="F9193" t="s">
        <v>6617</v>
      </c>
      <c r="G9193" t="s">
        <v>8627</v>
      </c>
      <c r="H9193" t="s">
        <v>6354</v>
      </c>
      <c r="I9193" t="s">
        <v>55</v>
      </c>
      <c r="J9193" t="s">
        <v>176</v>
      </c>
      <c r="K9193" t="s">
        <v>13941</v>
      </c>
      <c r="L9193" t="s">
        <v>13898</v>
      </c>
      <c r="M9193" t="s">
        <v>13942</v>
      </c>
      <c r="N9193" t="s">
        <v>6761</v>
      </c>
      <c r="O9193" t="s">
        <v>6771</v>
      </c>
      <c r="P9193">
        <v>3299900</v>
      </c>
      <c r="Q9193" t="s">
        <v>6636</v>
      </c>
      <c r="R9193" t="s">
        <v>6636</v>
      </c>
      <c r="S9193" s="12"/>
      <c r="T9193" s="13"/>
      <c r="U9193" t="s">
        <v>9174</v>
      </c>
    </row>
    <row r="9194" spans="1:21" x14ac:dyDescent="0.25">
      <c r="A9194" t="s">
        <v>6619</v>
      </c>
      <c r="B9194" s="12">
        <v>43402</v>
      </c>
      <c r="C9194" t="s">
        <v>14029</v>
      </c>
      <c r="D9194" s="11">
        <v>46221.489166666703</v>
      </c>
      <c r="E9194" t="s">
        <v>14030</v>
      </c>
      <c r="F9194" t="s">
        <v>6617</v>
      </c>
      <c r="G9194" t="s">
        <v>7567</v>
      </c>
      <c r="H9194" t="s">
        <v>6354</v>
      </c>
      <c r="I9194" t="s">
        <v>55</v>
      </c>
      <c r="J9194" t="s">
        <v>176</v>
      </c>
      <c r="K9194" t="s">
        <v>13941</v>
      </c>
      <c r="L9194" t="s">
        <v>13898</v>
      </c>
      <c r="M9194" t="s">
        <v>13942</v>
      </c>
      <c r="N9194" t="s">
        <v>6761</v>
      </c>
      <c r="O9194" t="s">
        <v>6771</v>
      </c>
      <c r="P9194">
        <v>3299900</v>
      </c>
      <c r="Q9194" t="s">
        <v>6636</v>
      </c>
      <c r="R9194" t="s">
        <v>6636</v>
      </c>
      <c r="S9194" s="12"/>
      <c r="T9194" s="13"/>
      <c r="U9194" t="s">
        <v>9174</v>
      </c>
    </row>
    <row r="9195" spans="1:21" x14ac:dyDescent="0.25">
      <c r="A9195" t="s">
        <v>6619</v>
      </c>
      <c r="B9195" s="12">
        <v>43402</v>
      </c>
      <c r="C9195" t="s">
        <v>14029</v>
      </c>
      <c r="D9195" s="11">
        <v>46221.489166666703</v>
      </c>
      <c r="E9195" t="s">
        <v>14030</v>
      </c>
      <c r="F9195" t="s">
        <v>6617</v>
      </c>
      <c r="G9195" t="s">
        <v>13900</v>
      </c>
      <c r="H9195" t="s">
        <v>6354</v>
      </c>
      <c r="I9195" t="s">
        <v>55</v>
      </c>
      <c r="J9195" t="s">
        <v>176</v>
      </c>
      <c r="K9195" t="s">
        <v>13941</v>
      </c>
      <c r="L9195" t="s">
        <v>13898</v>
      </c>
      <c r="M9195" t="s">
        <v>13942</v>
      </c>
      <c r="N9195" t="s">
        <v>6761</v>
      </c>
      <c r="O9195" t="s">
        <v>6771</v>
      </c>
      <c r="P9195">
        <v>3299900</v>
      </c>
      <c r="Q9195" t="s">
        <v>6636</v>
      </c>
      <c r="R9195" t="s">
        <v>6636</v>
      </c>
      <c r="S9195" s="12"/>
      <c r="T9195" s="13"/>
      <c r="U9195" t="s">
        <v>9174</v>
      </c>
    </row>
    <row r="9196" spans="1:21" x14ac:dyDescent="0.25">
      <c r="A9196" t="s">
        <v>6619</v>
      </c>
      <c r="B9196" s="12">
        <v>43402</v>
      </c>
      <c r="C9196" t="s">
        <v>14029</v>
      </c>
      <c r="D9196" s="11">
        <v>46221.489166666703</v>
      </c>
      <c r="E9196" t="s">
        <v>14030</v>
      </c>
      <c r="F9196" t="s">
        <v>6617</v>
      </c>
      <c r="G9196" t="s">
        <v>8633</v>
      </c>
      <c r="H9196" t="s">
        <v>6354</v>
      </c>
      <c r="I9196" t="s">
        <v>55</v>
      </c>
      <c r="J9196" t="s">
        <v>176</v>
      </c>
      <c r="K9196" t="s">
        <v>13941</v>
      </c>
      <c r="L9196" t="s">
        <v>13898</v>
      </c>
      <c r="M9196" t="s">
        <v>13942</v>
      </c>
      <c r="N9196" t="s">
        <v>6761</v>
      </c>
      <c r="O9196" t="s">
        <v>6771</v>
      </c>
      <c r="P9196">
        <v>3299900</v>
      </c>
      <c r="Q9196" t="s">
        <v>6636</v>
      </c>
      <c r="R9196" t="s">
        <v>6636</v>
      </c>
      <c r="S9196" s="12"/>
      <c r="T9196" s="13"/>
      <c r="U9196" t="s">
        <v>9174</v>
      </c>
    </row>
    <row r="9197" spans="1:21" x14ac:dyDescent="0.25">
      <c r="A9197" t="s">
        <v>6619</v>
      </c>
      <c r="B9197" s="12">
        <v>43402</v>
      </c>
      <c r="C9197" t="s">
        <v>14029</v>
      </c>
      <c r="D9197" s="11">
        <v>46221.489166666703</v>
      </c>
      <c r="E9197" t="s">
        <v>14030</v>
      </c>
      <c r="F9197" t="s">
        <v>6617</v>
      </c>
      <c r="G9197" t="s">
        <v>13901</v>
      </c>
      <c r="H9197" t="s">
        <v>6354</v>
      </c>
      <c r="I9197" t="s">
        <v>55</v>
      </c>
      <c r="J9197" t="s">
        <v>176</v>
      </c>
      <c r="K9197" t="s">
        <v>13941</v>
      </c>
      <c r="L9197" t="s">
        <v>13898</v>
      </c>
      <c r="M9197" t="s">
        <v>13942</v>
      </c>
      <c r="N9197" t="s">
        <v>6761</v>
      </c>
      <c r="O9197" t="s">
        <v>6771</v>
      </c>
      <c r="P9197">
        <v>3299900</v>
      </c>
      <c r="Q9197" t="s">
        <v>6636</v>
      </c>
      <c r="R9197" t="s">
        <v>6636</v>
      </c>
      <c r="S9197" s="12"/>
      <c r="T9197" s="13"/>
      <c r="U9197" t="s">
        <v>9174</v>
      </c>
    </row>
    <row r="9198" spans="1:21" x14ac:dyDescent="0.25">
      <c r="A9198" t="s">
        <v>6619</v>
      </c>
      <c r="B9198" s="12">
        <v>43402</v>
      </c>
      <c r="C9198" t="s">
        <v>14029</v>
      </c>
      <c r="D9198" s="11">
        <v>46221.489166666703</v>
      </c>
      <c r="E9198" t="s">
        <v>14030</v>
      </c>
      <c r="F9198" t="s">
        <v>6617</v>
      </c>
      <c r="G9198" t="s">
        <v>11371</v>
      </c>
      <c r="H9198" t="s">
        <v>6354</v>
      </c>
      <c r="I9198" t="s">
        <v>55</v>
      </c>
      <c r="J9198" t="s">
        <v>176</v>
      </c>
      <c r="K9198" t="s">
        <v>13941</v>
      </c>
      <c r="L9198" t="s">
        <v>13898</v>
      </c>
      <c r="M9198" t="s">
        <v>13942</v>
      </c>
      <c r="N9198" t="s">
        <v>6761</v>
      </c>
      <c r="O9198" t="s">
        <v>6771</v>
      </c>
      <c r="P9198">
        <v>3299900</v>
      </c>
      <c r="Q9198" t="s">
        <v>6636</v>
      </c>
      <c r="R9198" t="s">
        <v>6636</v>
      </c>
      <c r="S9198" s="12"/>
      <c r="T9198" s="13"/>
      <c r="U9198" t="s">
        <v>9174</v>
      </c>
    </row>
    <row r="9199" spans="1:21" x14ac:dyDescent="0.25">
      <c r="A9199" t="s">
        <v>6619</v>
      </c>
      <c r="B9199" s="12">
        <v>43413</v>
      </c>
      <c r="C9199" t="s">
        <v>14027</v>
      </c>
      <c r="D9199" s="11">
        <v>46221.592997685198</v>
      </c>
      <c r="E9199" t="s">
        <v>14028</v>
      </c>
      <c r="F9199" t="s">
        <v>6617</v>
      </c>
      <c r="G9199" t="s">
        <v>8627</v>
      </c>
      <c r="H9199" t="s">
        <v>6354</v>
      </c>
      <c r="I9199" t="s">
        <v>55</v>
      </c>
      <c r="J9199" t="s">
        <v>643</v>
      </c>
      <c r="K9199" t="s">
        <v>13887</v>
      </c>
      <c r="L9199" t="s">
        <v>13849</v>
      </c>
      <c r="M9199" t="s">
        <v>13888</v>
      </c>
      <c r="N9199" t="s">
        <v>6787</v>
      </c>
      <c r="O9199" t="s">
        <v>6810</v>
      </c>
      <c r="P9199">
        <v>2478610</v>
      </c>
      <c r="Q9199" t="s">
        <v>6636</v>
      </c>
      <c r="R9199" t="s">
        <v>6636</v>
      </c>
      <c r="S9199" s="12"/>
      <c r="T9199" s="13"/>
      <c r="U9199" t="s">
        <v>7560</v>
      </c>
    </row>
    <row r="9200" spans="1:21" x14ac:dyDescent="0.25">
      <c r="A9200" t="s">
        <v>6619</v>
      </c>
      <c r="B9200" s="12">
        <v>43413</v>
      </c>
      <c r="C9200" t="s">
        <v>14027</v>
      </c>
      <c r="D9200" s="11">
        <v>46221.592997685198</v>
      </c>
      <c r="E9200" t="s">
        <v>14028</v>
      </c>
      <c r="F9200" t="s">
        <v>6617</v>
      </c>
      <c r="G9200" t="s">
        <v>9115</v>
      </c>
      <c r="H9200" t="s">
        <v>6354</v>
      </c>
      <c r="I9200" t="s">
        <v>55</v>
      </c>
      <c r="J9200" t="s">
        <v>643</v>
      </c>
      <c r="K9200" t="s">
        <v>13887</v>
      </c>
      <c r="L9200" t="s">
        <v>13849</v>
      </c>
      <c r="M9200" t="s">
        <v>13888</v>
      </c>
      <c r="N9200" t="s">
        <v>6787</v>
      </c>
      <c r="O9200" t="s">
        <v>6810</v>
      </c>
      <c r="P9200">
        <v>2478610</v>
      </c>
      <c r="Q9200" t="s">
        <v>6636</v>
      </c>
      <c r="R9200" t="s">
        <v>6636</v>
      </c>
      <c r="S9200" s="12"/>
      <c r="T9200" s="13"/>
      <c r="U9200" t="s">
        <v>7560</v>
      </c>
    </row>
    <row r="9201" spans="1:21" x14ac:dyDescent="0.25">
      <c r="A9201" t="s">
        <v>6619</v>
      </c>
      <c r="B9201" s="12">
        <v>86826</v>
      </c>
      <c r="C9201" t="s">
        <v>14027</v>
      </c>
      <c r="D9201" s="11">
        <v>46221.592997685198</v>
      </c>
      <c r="E9201" t="s">
        <v>14028</v>
      </c>
      <c r="F9201" t="s">
        <v>6617</v>
      </c>
      <c r="G9201" t="s">
        <v>7567</v>
      </c>
      <c r="H9201" t="s">
        <v>6354</v>
      </c>
      <c r="I9201" t="s">
        <v>55</v>
      </c>
      <c r="J9201" t="s">
        <v>643</v>
      </c>
      <c r="K9201" t="s">
        <v>13887</v>
      </c>
      <c r="L9201" t="s">
        <v>13849</v>
      </c>
      <c r="M9201" t="s">
        <v>13888</v>
      </c>
      <c r="N9201" t="s">
        <v>6787</v>
      </c>
      <c r="O9201" t="s">
        <v>6810</v>
      </c>
      <c r="P9201">
        <v>4957220</v>
      </c>
      <c r="Q9201" t="s">
        <v>6636</v>
      </c>
      <c r="R9201" t="s">
        <v>6636</v>
      </c>
      <c r="S9201" s="12"/>
      <c r="T9201" s="13"/>
      <c r="U9201" t="s">
        <v>7560</v>
      </c>
    </row>
    <row r="9202" spans="1:21" x14ac:dyDescent="0.25">
      <c r="A9202" t="s">
        <v>6619</v>
      </c>
      <c r="B9202" s="12">
        <v>43413</v>
      </c>
      <c r="C9202" t="s">
        <v>14027</v>
      </c>
      <c r="D9202" s="11">
        <v>46221.592997685198</v>
      </c>
      <c r="E9202" t="s">
        <v>14028</v>
      </c>
      <c r="F9202" t="s">
        <v>6617</v>
      </c>
      <c r="G9202" t="s">
        <v>8633</v>
      </c>
      <c r="H9202" t="s">
        <v>6354</v>
      </c>
      <c r="I9202" t="s">
        <v>55</v>
      </c>
      <c r="J9202" t="s">
        <v>643</v>
      </c>
      <c r="K9202" t="s">
        <v>13887</v>
      </c>
      <c r="L9202" t="s">
        <v>13849</v>
      </c>
      <c r="M9202" t="s">
        <v>13888</v>
      </c>
      <c r="N9202" t="s">
        <v>6787</v>
      </c>
      <c r="O9202" t="s">
        <v>6810</v>
      </c>
      <c r="P9202">
        <v>2478610</v>
      </c>
      <c r="Q9202" t="s">
        <v>6636</v>
      </c>
      <c r="R9202" t="s">
        <v>6636</v>
      </c>
      <c r="S9202" s="12"/>
      <c r="T9202" s="13"/>
      <c r="U9202" t="s">
        <v>7560</v>
      </c>
    </row>
    <row r="9203" spans="1:21" x14ac:dyDescent="0.25">
      <c r="A9203" t="s">
        <v>6637</v>
      </c>
      <c r="B9203" s="12">
        <v>43448</v>
      </c>
      <c r="C9203" t="s">
        <v>14031</v>
      </c>
      <c r="D9203" s="11">
        <v>46222.456909722197</v>
      </c>
      <c r="E9203" t="s">
        <v>14032</v>
      </c>
      <c r="F9203" t="s">
        <v>6617</v>
      </c>
      <c r="G9203" t="s">
        <v>13853</v>
      </c>
      <c r="H9203" t="s">
        <v>6354</v>
      </c>
      <c r="I9203" t="s">
        <v>55</v>
      </c>
      <c r="J9203" t="s">
        <v>176</v>
      </c>
      <c r="K9203" t="s">
        <v>14033</v>
      </c>
      <c r="L9203" t="s">
        <v>13855</v>
      </c>
      <c r="M9203" t="s">
        <v>14034</v>
      </c>
      <c r="N9203" t="s">
        <v>6787</v>
      </c>
      <c r="O9203" t="s">
        <v>6835</v>
      </c>
      <c r="P9203">
        <v>3799000</v>
      </c>
      <c r="Q9203" t="s">
        <v>6636</v>
      </c>
      <c r="R9203" t="s">
        <v>6636</v>
      </c>
      <c r="S9203" s="12"/>
      <c r="T9203" s="13"/>
      <c r="U9203" t="s">
        <v>6636</v>
      </c>
    </row>
    <row r="9204" spans="1:21" x14ac:dyDescent="0.25">
      <c r="A9204" t="s">
        <v>6637</v>
      </c>
      <c r="B9204" s="12">
        <v>43448</v>
      </c>
      <c r="C9204" t="s">
        <v>14031</v>
      </c>
      <c r="D9204" s="11">
        <v>46222.456909722197</v>
      </c>
      <c r="E9204" t="s">
        <v>14032</v>
      </c>
      <c r="F9204" t="s">
        <v>6617</v>
      </c>
      <c r="G9204" t="s">
        <v>13857</v>
      </c>
      <c r="H9204" t="s">
        <v>6354</v>
      </c>
      <c r="I9204" t="s">
        <v>55</v>
      </c>
      <c r="J9204" t="s">
        <v>176</v>
      </c>
      <c r="K9204" t="s">
        <v>14033</v>
      </c>
      <c r="L9204" t="s">
        <v>13855</v>
      </c>
      <c r="M9204" t="s">
        <v>14034</v>
      </c>
      <c r="N9204" t="s">
        <v>6787</v>
      </c>
      <c r="O9204" t="s">
        <v>6835</v>
      </c>
      <c r="P9204">
        <v>3799000</v>
      </c>
      <c r="Q9204" t="s">
        <v>6636</v>
      </c>
      <c r="R9204" t="s">
        <v>6636</v>
      </c>
      <c r="S9204" s="12"/>
      <c r="T9204" s="13"/>
      <c r="U9204" t="s">
        <v>6636</v>
      </c>
    </row>
    <row r="9205" spans="1:21" x14ac:dyDescent="0.25">
      <c r="A9205" t="s">
        <v>6637</v>
      </c>
      <c r="B9205" s="12">
        <v>43448</v>
      </c>
      <c r="C9205" t="s">
        <v>14031</v>
      </c>
      <c r="D9205" s="11">
        <v>46222.456909722197</v>
      </c>
      <c r="E9205" t="s">
        <v>14032</v>
      </c>
      <c r="F9205" t="s">
        <v>6617</v>
      </c>
      <c r="G9205" t="s">
        <v>8627</v>
      </c>
      <c r="H9205" t="s">
        <v>6354</v>
      </c>
      <c r="I9205" t="s">
        <v>55</v>
      </c>
      <c r="J9205" t="s">
        <v>176</v>
      </c>
      <c r="K9205" t="s">
        <v>14033</v>
      </c>
      <c r="L9205" t="s">
        <v>13855</v>
      </c>
      <c r="M9205" t="s">
        <v>14034</v>
      </c>
      <c r="N9205" t="s">
        <v>6787</v>
      </c>
      <c r="O9205" t="s">
        <v>6835</v>
      </c>
      <c r="P9205">
        <v>3799000</v>
      </c>
      <c r="Q9205" t="s">
        <v>6636</v>
      </c>
      <c r="R9205" t="s">
        <v>6636</v>
      </c>
      <c r="S9205" s="12"/>
      <c r="T9205" s="13"/>
      <c r="U9205" t="s">
        <v>6636</v>
      </c>
    </row>
    <row r="9206" spans="1:21" x14ac:dyDescent="0.25">
      <c r="A9206" t="s">
        <v>6637</v>
      </c>
      <c r="B9206" s="12">
        <v>43448</v>
      </c>
      <c r="C9206" t="s">
        <v>14031</v>
      </c>
      <c r="D9206" s="11">
        <v>46222.456909722197</v>
      </c>
      <c r="E9206" t="s">
        <v>14032</v>
      </c>
      <c r="F9206" t="s">
        <v>6617</v>
      </c>
      <c r="G9206" t="s">
        <v>7567</v>
      </c>
      <c r="H9206" t="s">
        <v>6354</v>
      </c>
      <c r="I9206" t="s">
        <v>55</v>
      </c>
      <c r="J9206" t="s">
        <v>176</v>
      </c>
      <c r="K9206" t="s">
        <v>14033</v>
      </c>
      <c r="L9206" t="s">
        <v>13855</v>
      </c>
      <c r="M9206" t="s">
        <v>14034</v>
      </c>
      <c r="N9206" t="s">
        <v>6787</v>
      </c>
      <c r="O9206" t="s">
        <v>6835</v>
      </c>
      <c r="P9206">
        <v>3799000</v>
      </c>
      <c r="Q9206" t="s">
        <v>6636</v>
      </c>
      <c r="R9206" t="s">
        <v>6636</v>
      </c>
      <c r="S9206" s="12"/>
      <c r="T9206" s="13"/>
      <c r="U9206" t="s">
        <v>6636</v>
      </c>
    </row>
    <row r="9207" spans="1:21" x14ac:dyDescent="0.25">
      <c r="A9207" t="s">
        <v>6637</v>
      </c>
      <c r="B9207" s="12">
        <v>43448</v>
      </c>
      <c r="C9207" t="s">
        <v>14031</v>
      </c>
      <c r="D9207" s="11">
        <v>46222.456909722197</v>
      </c>
      <c r="E9207" t="s">
        <v>14032</v>
      </c>
      <c r="F9207" t="s">
        <v>6617</v>
      </c>
      <c r="G9207" t="s">
        <v>13858</v>
      </c>
      <c r="H9207" t="s">
        <v>6354</v>
      </c>
      <c r="I9207" t="s">
        <v>55</v>
      </c>
      <c r="J9207" t="s">
        <v>176</v>
      </c>
      <c r="K9207" t="s">
        <v>14033</v>
      </c>
      <c r="L9207" t="s">
        <v>13855</v>
      </c>
      <c r="M9207" t="s">
        <v>14034</v>
      </c>
      <c r="N9207" t="s">
        <v>6787</v>
      </c>
      <c r="O9207" t="s">
        <v>6835</v>
      </c>
      <c r="P9207">
        <v>3799000</v>
      </c>
      <c r="Q9207" t="s">
        <v>6636</v>
      </c>
      <c r="R9207" t="s">
        <v>6636</v>
      </c>
      <c r="S9207" s="12"/>
      <c r="T9207" s="13"/>
      <c r="U9207" t="s">
        <v>6636</v>
      </c>
    </row>
    <row r="9208" spans="1:21" x14ac:dyDescent="0.25">
      <c r="A9208" t="s">
        <v>6637</v>
      </c>
      <c r="B9208" s="12">
        <v>43448</v>
      </c>
      <c r="C9208" t="s">
        <v>14031</v>
      </c>
      <c r="D9208" s="11">
        <v>46222.456909722197</v>
      </c>
      <c r="E9208" t="s">
        <v>14032</v>
      </c>
      <c r="F9208" t="s">
        <v>6617</v>
      </c>
      <c r="G9208" t="s">
        <v>13859</v>
      </c>
      <c r="H9208" t="s">
        <v>6354</v>
      </c>
      <c r="I9208" t="s">
        <v>55</v>
      </c>
      <c r="J9208" t="s">
        <v>176</v>
      </c>
      <c r="K9208" t="s">
        <v>14033</v>
      </c>
      <c r="L9208" t="s">
        <v>13855</v>
      </c>
      <c r="M9208" t="s">
        <v>14034</v>
      </c>
      <c r="N9208" t="s">
        <v>6787</v>
      </c>
      <c r="O9208" t="s">
        <v>6835</v>
      </c>
      <c r="P9208">
        <v>3799000</v>
      </c>
      <c r="Q9208" t="s">
        <v>6636</v>
      </c>
      <c r="R9208" t="s">
        <v>6636</v>
      </c>
      <c r="S9208" s="12"/>
      <c r="T9208" s="13"/>
      <c r="U9208" t="s">
        <v>6636</v>
      </c>
    </row>
    <row r="9209" spans="1:21" x14ac:dyDescent="0.25">
      <c r="A9209" t="s">
        <v>6637</v>
      </c>
      <c r="B9209" s="12">
        <v>43448</v>
      </c>
      <c r="C9209" t="s">
        <v>14031</v>
      </c>
      <c r="D9209" s="11">
        <v>46222.456909722197</v>
      </c>
      <c r="E9209" t="s">
        <v>14032</v>
      </c>
      <c r="F9209" t="s">
        <v>6617</v>
      </c>
      <c r="G9209" t="s">
        <v>8633</v>
      </c>
      <c r="H9209" t="s">
        <v>6354</v>
      </c>
      <c r="I9209" t="s">
        <v>55</v>
      </c>
      <c r="J9209" t="s">
        <v>176</v>
      </c>
      <c r="K9209" t="s">
        <v>14033</v>
      </c>
      <c r="L9209" t="s">
        <v>13855</v>
      </c>
      <c r="M9209" t="s">
        <v>14034</v>
      </c>
      <c r="N9209" t="s">
        <v>6787</v>
      </c>
      <c r="O9209" t="s">
        <v>6835</v>
      </c>
      <c r="P9209">
        <v>3799000</v>
      </c>
      <c r="Q9209" t="s">
        <v>6636</v>
      </c>
      <c r="R9209" t="s">
        <v>6636</v>
      </c>
      <c r="S9209" s="12"/>
      <c r="T9209" s="13"/>
      <c r="U9209" t="s">
        <v>6636</v>
      </c>
    </row>
    <row r="9210" spans="1:21" x14ac:dyDescent="0.25">
      <c r="A9210" t="s">
        <v>6619</v>
      </c>
      <c r="B9210" s="12">
        <v>43448</v>
      </c>
      <c r="C9210" t="s">
        <v>14031</v>
      </c>
      <c r="D9210" s="11">
        <v>46222.526608796303</v>
      </c>
      <c r="E9210" t="s">
        <v>14032</v>
      </c>
      <c r="F9210" t="s">
        <v>6617</v>
      </c>
      <c r="G9210" t="s">
        <v>13853</v>
      </c>
      <c r="H9210" t="s">
        <v>6354</v>
      </c>
      <c r="I9210" t="s">
        <v>55</v>
      </c>
      <c r="J9210" t="s">
        <v>176</v>
      </c>
      <c r="K9210" t="s">
        <v>14033</v>
      </c>
      <c r="L9210" t="s">
        <v>13855</v>
      </c>
      <c r="M9210" t="s">
        <v>14034</v>
      </c>
      <c r="N9210" t="s">
        <v>6787</v>
      </c>
      <c r="O9210" t="s">
        <v>6835</v>
      </c>
      <c r="P9210">
        <v>3799000</v>
      </c>
      <c r="Q9210" t="s">
        <v>6636</v>
      </c>
      <c r="R9210" t="s">
        <v>6636</v>
      </c>
      <c r="S9210" s="12"/>
      <c r="T9210" s="13"/>
      <c r="U9210" t="s">
        <v>6636</v>
      </c>
    </row>
    <row r="9211" spans="1:21" x14ac:dyDescent="0.25">
      <c r="A9211" t="s">
        <v>6619</v>
      </c>
      <c r="B9211" s="12">
        <v>43448</v>
      </c>
      <c r="C9211" t="s">
        <v>14031</v>
      </c>
      <c r="D9211" s="11">
        <v>46222.526608796303</v>
      </c>
      <c r="E9211" t="s">
        <v>14032</v>
      </c>
      <c r="F9211" t="s">
        <v>6617</v>
      </c>
      <c r="G9211" t="s">
        <v>13857</v>
      </c>
      <c r="H9211" t="s">
        <v>6354</v>
      </c>
      <c r="I9211" t="s">
        <v>55</v>
      </c>
      <c r="J9211" t="s">
        <v>176</v>
      </c>
      <c r="K9211" t="s">
        <v>14033</v>
      </c>
      <c r="L9211" t="s">
        <v>13855</v>
      </c>
      <c r="M9211" t="s">
        <v>14034</v>
      </c>
      <c r="N9211" t="s">
        <v>6787</v>
      </c>
      <c r="O9211" t="s">
        <v>6835</v>
      </c>
      <c r="P9211">
        <v>3799000</v>
      </c>
      <c r="Q9211" t="s">
        <v>6636</v>
      </c>
      <c r="R9211" t="s">
        <v>6636</v>
      </c>
      <c r="S9211" s="12"/>
      <c r="T9211" s="13"/>
      <c r="U9211" t="s">
        <v>6636</v>
      </c>
    </row>
    <row r="9212" spans="1:21" x14ac:dyDescent="0.25">
      <c r="A9212" t="s">
        <v>6619</v>
      </c>
      <c r="B9212" s="12">
        <v>43448</v>
      </c>
      <c r="C9212" t="s">
        <v>14031</v>
      </c>
      <c r="D9212" s="11">
        <v>46222.526608796303</v>
      </c>
      <c r="E9212" t="s">
        <v>14032</v>
      </c>
      <c r="F9212" t="s">
        <v>6617</v>
      </c>
      <c r="G9212" t="s">
        <v>8627</v>
      </c>
      <c r="H9212" t="s">
        <v>6354</v>
      </c>
      <c r="I9212" t="s">
        <v>55</v>
      </c>
      <c r="J9212" t="s">
        <v>176</v>
      </c>
      <c r="K9212" t="s">
        <v>14033</v>
      </c>
      <c r="L9212" t="s">
        <v>13855</v>
      </c>
      <c r="M9212" t="s">
        <v>14034</v>
      </c>
      <c r="N9212" t="s">
        <v>6787</v>
      </c>
      <c r="O9212" t="s">
        <v>6835</v>
      </c>
      <c r="P9212">
        <v>3799000</v>
      </c>
      <c r="Q9212" t="s">
        <v>6636</v>
      </c>
      <c r="R9212" t="s">
        <v>6636</v>
      </c>
      <c r="S9212" s="12"/>
      <c r="T9212" s="13"/>
      <c r="U9212" t="s">
        <v>6636</v>
      </c>
    </row>
    <row r="9213" spans="1:21" x14ac:dyDescent="0.25">
      <c r="A9213" t="s">
        <v>6619</v>
      </c>
      <c r="B9213" s="12">
        <v>43448</v>
      </c>
      <c r="C9213" t="s">
        <v>14031</v>
      </c>
      <c r="D9213" s="11">
        <v>46222.526608796303</v>
      </c>
      <c r="E9213" t="s">
        <v>14032</v>
      </c>
      <c r="F9213" t="s">
        <v>6617</v>
      </c>
      <c r="G9213" t="s">
        <v>7567</v>
      </c>
      <c r="H9213" t="s">
        <v>6354</v>
      </c>
      <c r="I9213" t="s">
        <v>55</v>
      </c>
      <c r="J9213" t="s">
        <v>176</v>
      </c>
      <c r="K9213" t="s">
        <v>14033</v>
      </c>
      <c r="L9213" t="s">
        <v>13855</v>
      </c>
      <c r="M9213" t="s">
        <v>14034</v>
      </c>
      <c r="N9213" t="s">
        <v>6787</v>
      </c>
      <c r="O9213" t="s">
        <v>6835</v>
      </c>
      <c r="P9213">
        <v>3799000</v>
      </c>
      <c r="Q9213" t="s">
        <v>6636</v>
      </c>
      <c r="R9213" t="s">
        <v>6636</v>
      </c>
      <c r="S9213" s="12"/>
      <c r="T9213" s="13"/>
      <c r="U9213" t="s">
        <v>6636</v>
      </c>
    </row>
    <row r="9214" spans="1:21" x14ac:dyDescent="0.25">
      <c r="A9214" t="s">
        <v>6619</v>
      </c>
      <c r="B9214" s="12">
        <v>43448</v>
      </c>
      <c r="C9214" t="s">
        <v>14031</v>
      </c>
      <c r="D9214" s="11">
        <v>46222.526608796303</v>
      </c>
      <c r="E9214" t="s">
        <v>14032</v>
      </c>
      <c r="F9214" t="s">
        <v>6617</v>
      </c>
      <c r="G9214" t="s">
        <v>13858</v>
      </c>
      <c r="H9214" t="s">
        <v>6354</v>
      </c>
      <c r="I9214" t="s">
        <v>55</v>
      </c>
      <c r="J9214" t="s">
        <v>176</v>
      </c>
      <c r="K9214" t="s">
        <v>14033</v>
      </c>
      <c r="L9214" t="s">
        <v>13855</v>
      </c>
      <c r="M9214" t="s">
        <v>14034</v>
      </c>
      <c r="N9214" t="s">
        <v>6787</v>
      </c>
      <c r="O9214" t="s">
        <v>6835</v>
      </c>
      <c r="P9214">
        <v>3799000</v>
      </c>
      <c r="Q9214" t="s">
        <v>6636</v>
      </c>
      <c r="R9214" t="s">
        <v>6636</v>
      </c>
      <c r="S9214" s="12"/>
      <c r="T9214" s="13"/>
      <c r="U9214" t="s">
        <v>6636</v>
      </c>
    </row>
    <row r="9215" spans="1:21" x14ac:dyDescent="0.25">
      <c r="A9215" t="s">
        <v>6619</v>
      </c>
      <c r="B9215" s="12">
        <v>43448</v>
      </c>
      <c r="C9215" t="s">
        <v>14031</v>
      </c>
      <c r="D9215" s="11">
        <v>46222.526608796303</v>
      </c>
      <c r="E9215" t="s">
        <v>14032</v>
      </c>
      <c r="F9215" t="s">
        <v>6617</v>
      </c>
      <c r="G9215" t="s">
        <v>13859</v>
      </c>
      <c r="H9215" t="s">
        <v>6354</v>
      </c>
      <c r="I9215" t="s">
        <v>55</v>
      </c>
      <c r="J9215" t="s">
        <v>176</v>
      </c>
      <c r="K9215" t="s">
        <v>14033</v>
      </c>
      <c r="L9215" t="s">
        <v>13855</v>
      </c>
      <c r="M9215" t="s">
        <v>14034</v>
      </c>
      <c r="N9215" t="s">
        <v>6787</v>
      </c>
      <c r="O9215" t="s">
        <v>6835</v>
      </c>
      <c r="P9215">
        <v>3799000</v>
      </c>
      <c r="Q9215" t="s">
        <v>6636</v>
      </c>
      <c r="R9215" t="s">
        <v>6636</v>
      </c>
      <c r="S9215" s="12"/>
      <c r="T9215" s="13"/>
      <c r="U9215" t="s">
        <v>6636</v>
      </c>
    </row>
    <row r="9216" spans="1:21" x14ac:dyDescent="0.25">
      <c r="A9216" t="s">
        <v>6619</v>
      </c>
      <c r="B9216" s="12">
        <v>43448</v>
      </c>
      <c r="C9216" t="s">
        <v>14031</v>
      </c>
      <c r="D9216" s="11">
        <v>46222.526608796303</v>
      </c>
      <c r="E9216" t="s">
        <v>14032</v>
      </c>
      <c r="F9216" t="s">
        <v>6617</v>
      </c>
      <c r="G9216" t="s">
        <v>8633</v>
      </c>
      <c r="H9216" t="s">
        <v>6354</v>
      </c>
      <c r="I9216" t="s">
        <v>55</v>
      </c>
      <c r="J9216" t="s">
        <v>176</v>
      </c>
      <c r="K9216" t="s">
        <v>14033</v>
      </c>
      <c r="L9216" t="s">
        <v>13855</v>
      </c>
      <c r="M9216" t="s">
        <v>14034</v>
      </c>
      <c r="N9216" t="s">
        <v>6787</v>
      </c>
      <c r="O9216" t="s">
        <v>6835</v>
      </c>
      <c r="P9216">
        <v>3799000</v>
      </c>
      <c r="Q9216" t="s">
        <v>6636</v>
      </c>
      <c r="R9216" t="s">
        <v>6636</v>
      </c>
      <c r="S9216" s="12"/>
      <c r="T9216" s="13"/>
      <c r="U9216" t="s">
        <v>6636</v>
      </c>
    </row>
    <row r="9217" spans="1:21" x14ac:dyDescent="0.25">
      <c r="A9217" t="s">
        <v>6637</v>
      </c>
      <c r="B9217" s="12">
        <v>43467</v>
      </c>
      <c r="C9217" t="s">
        <v>14035</v>
      </c>
      <c r="D9217" s="11">
        <v>46222.585763888899</v>
      </c>
      <c r="E9217" t="s">
        <v>14036</v>
      </c>
      <c r="F9217" t="s">
        <v>6617</v>
      </c>
      <c r="G9217" t="s">
        <v>13908</v>
      </c>
      <c r="H9217" t="s">
        <v>6354</v>
      </c>
      <c r="I9217" t="s">
        <v>55</v>
      </c>
      <c r="J9217" t="s">
        <v>643</v>
      </c>
      <c r="K9217" t="s">
        <v>14037</v>
      </c>
      <c r="L9217" t="s">
        <v>13855</v>
      </c>
      <c r="M9217" t="s">
        <v>14038</v>
      </c>
      <c r="N9217" t="s">
        <v>6787</v>
      </c>
      <c r="O9217" t="s">
        <v>13334</v>
      </c>
      <c r="P9217">
        <v>2672010</v>
      </c>
      <c r="Q9217" t="s">
        <v>6636</v>
      </c>
      <c r="R9217" t="s">
        <v>6636</v>
      </c>
      <c r="S9217" s="12"/>
      <c r="T9217" s="13"/>
      <c r="U9217" t="s">
        <v>8614</v>
      </c>
    </row>
    <row r="9218" spans="1:21" x14ac:dyDescent="0.25">
      <c r="A9218" t="s">
        <v>6637</v>
      </c>
      <c r="B9218" s="12">
        <v>43467</v>
      </c>
      <c r="C9218" t="s">
        <v>14035</v>
      </c>
      <c r="D9218" s="11">
        <v>46222.585763888899</v>
      </c>
      <c r="E9218" t="s">
        <v>14036</v>
      </c>
      <c r="F9218" t="s">
        <v>6617</v>
      </c>
      <c r="G9218" t="s">
        <v>8627</v>
      </c>
      <c r="H9218" t="s">
        <v>6354</v>
      </c>
      <c r="I9218" t="s">
        <v>55</v>
      </c>
      <c r="J9218" t="s">
        <v>643</v>
      </c>
      <c r="K9218" t="s">
        <v>14037</v>
      </c>
      <c r="L9218" t="s">
        <v>13855</v>
      </c>
      <c r="M9218" t="s">
        <v>14038</v>
      </c>
      <c r="N9218" t="s">
        <v>6787</v>
      </c>
      <c r="O9218" t="s">
        <v>13334</v>
      </c>
      <c r="P9218">
        <v>2672010</v>
      </c>
      <c r="Q9218" t="s">
        <v>6636</v>
      </c>
      <c r="R9218" t="s">
        <v>6636</v>
      </c>
      <c r="S9218" s="12"/>
      <c r="T9218" s="13"/>
      <c r="U9218" t="s">
        <v>8614</v>
      </c>
    </row>
    <row r="9219" spans="1:21" x14ac:dyDescent="0.25">
      <c r="A9219" t="s">
        <v>6637</v>
      </c>
      <c r="B9219" s="12">
        <v>43467</v>
      </c>
      <c r="C9219" t="s">
        <v>14035</v>
      </c>
      <c r="D9219" s="11">
        <v>46222.585763888899</v>
      </c>
      <c r="E9219" t="s">
        <v>14036</v>
      </c>
      <c r="F9219" t="s">
        <v>6617</v>
      </c>
      <c r="G9219" t="s">
        <v>13911</v>
      </c>
      <c r="H9219" t="s">
        <v>6354</v>
      </c>
      <c r="I9219" t="s">
        <v>55</v>
      </c>
      <c r="J9219" t="s">
        <v>643</v>
      </c>
      <c r="K9219" t="s">
        <v>14037</v>
      </c>
      <c r="L9219" t="s">
        <v>13855</v>
      </c>
      <c r="M9219" t="s">
        <v>14038</v>
      </c>
      <c r="N9219" t="s">
        <v>6787</v>
      </c>
      <c r="O9219" t="s">
        <v>13334</v>
      </c>
      <c r="P9219">
        <v>2672010</v>
      </c>
      <c r="Q9219" t="s">
        <v>6636</v>
      </c>
      <c r="R9219" t="s">
        <v>6636</v>
      </c>
      <c r="S9219" s="12"/>
      <c r="T9219" s="13"/>
      <c r="U9219" t="s">
        <v>8614</v>
      </c>
    </row>
    <row r="9220" spans="1:21" x14ac:dyDescent="0.25">
      <c r="A9220" t="s">
        <v>6637</v>
      </c>
      <c r="B9220" s="12">
        <v>43467</v>
      </c>
      <c r="C9220" t="s">
        <v>14035</v>
      </c>
      <c r="D9220" s="11">
        <v>46222.585763888899</v>
      </c>
      <c r="E9220" t="s">
        <v>14036</v>
      </c>
      <c r="F9220" t="s">
        <v>6617</v>
      </c>
      <c r="G9220" t="s">
        <v>7567</v>
      </c>
      <c r="H9220" t="s">
        <v>6354</v>
      </c>
      <c r="I9220" t="s">
        <v>55</v>
      </c>
      <c r="J9220" t="s">
        <v>643</v>
      </c>
      <c r="K9220" t="s">
        <v>14037</v>
      </c>
      <c r="L9220" t="s">
        <v>13855</v>
      </c>
      <c r="M9220" t="s">
        <v>14038</v>
      </c>
      <c r="N9220" t="s">
        <v>6787</v>
      </c>
      <c r="O9220" t="s">
        <v>13334</v>
      </c>
      <c r="P9220">
        <v>2672010</v>
      </c>
      <c r="Q9220" t="s">
        <v>6636</v>
      </c>
      <c r="R9220" t="s">
        <v>6636</v>
      </c>
      <c r="S9220" s="12"/>
      <c r="T9220" s="13"/>
      <c r="U9220" t="s">
        <v>8614</v>
      </c>
    </row>
    <row r="9221" spans="1:21" x14ac:dyDescent="0.25">
      <c r="A9221" t="s">
        <v>6637</v>
      </c>
      <c r="B9221" s="12">
        <v>43467</v>
      </c>
      <c r="C9221" t="s">
        <v>14035</v>
      </c>
      <c r="D9221" s="11">
        <v>46222.585763888899</v>
      </c>
      <c r="E9221" t="s">
        <v>14036</v>
      </c>
      <c r="F9221" t="s">
        <v>6617</v>
      </c>
      <c r="G9221" t="s">
        <v>13858</v>
      </c>
      <c r="H9221" t="s">
        <v>6354</v>
      </c>
      <c r="I9221" t="s">
        <v>55</v>
      </c>
      <c r="J9221" t="s">
        <v>643</v>
      </c>
      <c r="K9221" t="s">
        <v>14037</v>
      </c>
      <c r="L9221" t="s">
        <v>13855</v>
      </c>
      <c r="M9221" t="s">
        <v>14038</v>
      </c>
      <c r="N9221" t="s">
        <v>6787</v>
      </c>
      <c r="O9221" t="s">
        <v>13334</v>
      </c>
      <c r="P9221">
        <v>2672010</v>
      </c>
      <c r="Q9221" t="s">
        <v>6636</v>
      </c>
      <c r="R9221" t="s">
        <v>6636</v>
      </c>
      <c r="S9221" s="12"/>
      <c r="T9221" s="13"/>
      <c r="U9221" t="s">
        <v>8614</v>
      </c>
    </row>
    <row r="9222" spans="1:21" x14ac:dyDescent="0.25">
      <c r="A9222" t="s">
        <v>6637</v>
      </c>
      <c r="B9222" s="12">
        <v>43467</v>
      </c>
      <c r="C9222" t="s">
        <v>14035</v>
      </c>
      <c r="D9222" s="11">
        <v>46222.585763888899</v>
      </c>
      <c r="E9222" t="s">
        <v>14036</v>
      </c>
      <c r="F9222" t="s">
        <v>6617</v>
      </c>
      <c r="G9222" t="s">
        <v>13859</v>
      </c>
      <c r="H9222" t="s">
        <v>6354</v>
      </c>
      <c r="I9222" t="s">
        <v>55</v>
      </c>
      <c r="J9222" t="s">
        <v>643</v>
      </c>
      <c r="K9222" t="s">
        <v>14037</v>
      </c>
      <c r="L9222" t="s">
        <v>13855</v>
      </c>
      <c r="M9222" t="s">
        <v>14038</v>
      </c>
      <c r="N9222" t="s">
        <v>6787</v>
      </c>
      <c r="O9222" t="s">
        <v>13334</v>
      </c>
      <c r="P9222">
        <v>2672010</v>
      </c>
      <c r="Q9222" t="s">
        <v>6636</v>
      </c>
      <c r="R9222" t="s">
        <v>6636</v>
      </c>
      <c r="S9222" s="12"/>
      <c r="T9222" s="13"/>
      <c r="U9222" t="s">
        <v>8614</v>
      </c>
    </row>
    <row r="9223" spans="1:21" x14ac:dyDescent="0.25">
      <c r="A9223" t="s">
        <v>6637</v>
      </c>
      <c r="B9223" s="12">
        <v>43467</v>
      </c>
      <c r="C9223" t="s">
        <v>14035</v>
      </c>
      <c r="D9223" s="11">
        <v>46222.585763888899</v>
      </c>
      <c r="E9223" t="s">
        <v>14036</v>
      </c>
      <c r="F9223" t="s">
        <v>6617</v>
      </c>
      <c r="G9223" t="s">
        <v>8633</v>
      </c>
      <c r="H9223" t="s">
        <v>6354</v>
      </c>
      <c r="I9223" t="s">
        <v>55</v>
      </c>
      <c r="J9223" t="s">
        <v>643</v>
      </c>
      <c r="K9223" t="s">
        <v>14037</v>
      </c>
      <c r="L9223" t="s">
        <v>13855</v>
      </c>
      <c r="M9223" t="s">
        <v>14038</v>
      </c>
      <c r="N9223" t="s">
        <v>6787</v>
      </c>
      <c r="O9223" t="s">
        <v>13334</v>
      </c>
      <c r="P9223">
        <v>2672010</v>
      </c>
      <c r="Q9223" t="s">
        <v>6636</v>
      </c>
      <c r="R9223" t="s">
        <v>6636</v>
      </c>
      <c r="S9223" s="12"/>
      <c r="T9223" s="13"/>
      <c r="U9223" t="s">
        <v>8614</v>
      </c>
    </row>
    <row r="9224" spans="1:21" x14ac:dyDescent="0.25">
      <c r="A9224" t="s">
        <v>6619</v>
      </c>
      <c r="B9224" s="12">
        <v>43462</v>
      </c>
      <c r="C9224" t="s">
        <v>14014</v>
      </c>
      <c r="D9224" s="11">
        <v>46222.697858796302</v>
      </c>
      <c r="E9224" t="s">
        <v>14015</v>
      </c>
      <c r="F9224" t="s">
        <v>6617</v>
      </c>
      <c r="G9224" t="s">
        <v>8627</v>
      </c>
      <c r="H9224" t="s">
        <v>6354</v>
      </c>
      <c r="I9224" t="s">
        <v>65</v>
      </c>
      <c r="J9224" t="s">
        <v>219</v>
      </c>
      <c r="K9224" t="s">
        <v>13927</v>
      </c>
      <c r="L9224" t="s">
        <v>13898</v>
      </c>
      <c r="M9224" t="s">
        <v>13928</v>
      </c>
      <c r="N9224" t="s">
        <v>6761</v>
      </c>
      <c r="O9224" t="s">
        <v>6771</v>
      </c>
      <c r="P9224">
        <v>2999900</v>
      </c>
      <c r="Q9224" t="s">
        <v>6778</v>
      </c>
      <c r="R9224" t="s">
        <v>6911</v>
      </c>
      <c r="S9224" s="12"/>
      <c r="T9224" s="13"/>
      <c r="U9224" t="s">
        <v>7560</v>
      </c>
    </row>
    <row r="9225" spans="1:21" x14ac:dyDescent="0.25">
      <c r="A9225" t="s">
        <v>6619</v>
      </c>
      <c r="B9225" s="12">
        <v>43462</v>
      </c>
      <c r="C9225" t="s">
        <v>14014</v>
      </c>
      <c r="D9225" s="11">
        <v>46222.697858796302</v>
      </c>
      <c r="E9225" t="s">
        <v>14015</v>
      </c>
      <c r="F9225" t="s">
        <v>6617</v>
      </c>
      <c r="G9225" t="s">
        <v>7567</v>
      </c>
      <c r="H9225" t="s">
        <v>6354</v>
      </c>
      <c r="I9225" t="s">
        <v>65</v>
      </c>
      <c r="J9225" t="s">
        <v>219</v>
      </c>
      <c r="K9225" t="s">
        <v>13927</v>
      </c>
      <c r="L9225" t="s">
        <v>13898</v>
      </c>
      <c r="M9225" t="s">
        <v>13928</v>
      </c>
      <c r="N9225" t="s">
        <v>6761</v>
      </c>
      <c r="O9225" t="s">
        <v>6771</v>
      </c>
      <c r="P9225">
        <v>2999900</v>
      </c>
      <c r="Q9225" t="s">
        <v>6778</v>
      </c>
      <c r="R9225" t="s">
        <v>6911</v>
      </c>
      <c r="S9225" s="12"/>
      <c r="T9225" s="13"/>
      <c r="U9225" t="s">
        <v>7560</v>
      </c>
    </row>
    <row r="9226" spans="1:21" x14ac:dyDescent="0.25">
      <c r="A9226" t="s">
        <v>6619</v>
      </c>
      <c r="B9226" s="12">
        <v>43462</v>
      </c>
      <c r="C9226" t="s">
        <v>14014</v>
      </c>
      <c r="D9226" s="11">
        <v>46222.697858796302</v>
      </c>
      <c r="E9226" t="s">
        <v>14015</v>
      </c>
      <c r="F9226" t="s">
        <v>6617</v>
      </c>
      <c r="G9226" t="s">
        <v>13900</v>
      </c>
      <c r="H9226" t="s">
        <v>6354</v>
      </c>
      <c r="I9226" t="s">
        <v>65</v>
      </c>
      <c r="J9226" t="s">
        <v>219</v>
      </c>
      <c r="K9226" t="s">
        <v>13927</v>
      </c>
      <c r="L9226" t="s">
        <v>13898</v>
      </c>
      <c r="M9226" t="s">
        <v>13928</v>
      </c>
      <c r="N9226" t="s">
        <v>6761</v>
      </c>
      <c r="O9226" t="s">
        <v>6771</v>
      </c>
      <c r="P9226">
        <v>2999900</v>
      </c>
      <c r="Q9226" t="s">
        <v>6778</v>
      </c>
      <c r="R9226" t="s">
        <v>6911</v>
      </c>
      <c r="S9226" s="12"/>
      <c r="T9226" s="13"/>
      <c r="U9226" t="s">
        <v>7560</v>
      </c>
    </row>
    <row r="9227" spans="1:21" x14ac:dyDescent="0.25">
      <c r="A9227" t="s">
        <v>6619</v>
      </c>
      <c r="B9227" s="12">
        <v>43462</v>
      </c>
      <c r="C9227" t="s">
        <v>14014</v>
      </c>
      <c r="D9227" s="11">
        <v>46222.697858796302</v>
      </c>
      <c r="E9227" t="s">
        <v>14015</v>
      </c>
      <c r="F9227" t="s">
        <v>6617</v>
      </c>
      <c r="G9227" t="s">
        <v>8633</v>
      </c>
      <c r="H9227" t="s">
        <v>6354</v>
      </c>
      <c r="I9227" t="s">
        <v>65</v>
      </c>
      <c r="J9227" t="s">
        <v>219</v>
      </c>
      <c r="K9227" t="s">
        <v>13927</v>
      </c>
      <c r="L9227" t="s">
        <v>13898</v>
      </c>
      <c r="M9227" t="s">
        <v>13928</v>
      </c>
      <c r="N9227" t="s">
        <v>6761</v>
      </c>
      <c r="O9227" t="s">
        <v>6771</v>
      </c>
      <c r="P9227">
        <v>2999900</v>
      </c>
      <c r="Q9227" t="s">
        <v>6778</v>
      </c>
      <c r="R9227" t="s">
        <v>6911</v>
      </c>
      <c r="S9227" s="12"/>
      <c r="T9227" s="13"/>
      <c r="U9227" t="s">
        <v>7560</v>
      </c>
    </row>
    <row r="9228" spans="1:21" x14ac:dyDescent="0.25">
      <c r="A9228" t="s">
        <v>6619</v>
      </c>
      <c r="B9228" s="12">
        <v>43462</v>
      </c>
      <c r="C9228" t="s">
        <v>14014</v>
      </c>
      <c r="D9228" s="11">
        <v>46222.697858796302</v>
      </c>
      <c r="E9228" t="s">
        <v>14015</v>
      </c>
      <c r="F9228" t="s">
        <v>6617</v>
      </c>
      <c r="G9228" t="s">
        <v>13901</v>
      </c>
      <c r="H9228" t="s">
        <v>6354</v>
      </c>
      <c r="I9228" t="s">
        <v>65</v>
      </c>
      <c r="J9228" t="s">
        <v>219</v>
      </c>
      <c r="K9228" t="s">
        <v>13927</v>
      </c>
      <c r="L9228" t="s">
        <v>13898</v>
      </c>
      <c r="M9228" t="s">
        <v>13928</v>
      </c>
      <c r="N9228" t="s">
        <v>6761</v>
      </c>
      <c r="O9228" t="s">
        <v>6771</v>
      </c>
      <c r="P9228">
        <v>2999900</v>
      </c>
      <c r="Q9228" t="s">
        <v>6778</v>
      </c>
      <c r="R9228" t="s">
        <v>6911</v>
      </c>
      <c r="S9228" s="12"/>
      <c r="T9228" s="13"/>
      <c r="U9228" t="s">
        <v>7560</v>
      </c>
    </row>
    <row r="9229" spans="1:21" x14ac:dyDescent="0.25">
      <c r="A9229" t="s">
        <v>6619</v>
      </c>
      <c r="B9229" s="12">
        <v>43462</v>
      </c>
      <c r="C9229" t="s">
        <v>14014</v>
      </c>
      <c r="D9229" s="11">
        <v>46222.697858796302</v>
      </c>
      <c r="E9229" t="s">
        <v>14015</v>
      </c>
      <c r="F9229" t="s">
        <v>6617</v>
      </c>
      <c r="G9229" t="s">
        <v>11371</v>
      </c>
      <c r="H9229" t="s">
        <v>6354</v>
      </c>
      <c r="I9229" t="s">
        <v>65</v>
      </c>
      <c r="J9229" t="s">
        <v>219</v>
      </c>
      <c r="K9229" t="s">
        <v>13927</v>
      </c>
      <c r="L9229" t="s">
        <v>13898</v>
      </c>
      <c r="M9229" t="s">
        <v>13928</v>
      </c>
      <c r="N9229" t="s">
        <v>6761</v>
      </c>
      <c r="O9229" t="s">
        <v>6771</v>
      </c>
      <c r="P9229">
        <v>2999900</v>
      </c>
      <c r="Q9229" t="s">
        <v>6778</v>
      </c>
      <c r="R9229" t="s">
        <v>6911</v>
      </c>
      <c r="S9229" s="12"/>
      <c r="T9229" s="13"/>
      <c r="U9229" t="s">
        <v>7560</v>
      </c>
    </row>
    <row r="9230" spans="1:21" x14ac:dyDescent="0.25">
      <c r="A9230" t="s">
        <v>6619</v>
      </c>
      <c r="B9230" s="12">
        <v>43467</v>
      </c>
      <c r="C9230" t="s">
        <v>14035</v>
      </c>
      <c r="D9230" s="11">
        <v>46222.790671296301</v>
      </c>
      <c r="E9230" t="s">
        <v>14036</v>
      </c>
      <c r="F9230" t="s">
        <v>6617</v>
      </c>
      <c r="G9230" t="s">
        <v>13908</v>
      </c>
      <c r="H9230" t="s">
        <v>6354</v>
      </c>
      <c r="I9230" t="s">
        <v>55</v>
      </c>
      <c r="J9230" t="s">
        <v>643</v>
      </c>
      <c r="K9230" t="s">
        <v>14037</v>
      </c>
      <c r="L9230" t="s">
        <v>13855</v>
      </c>
      <c r="M9230" t="s">
        <v>14038</v>
      </c>
      <c r="N9230" t="s">
        <v>6787</v>
      </c>
      <c r="O9230" t="s">
        <v>13334</v>
      </c>
      <c r="P9230">
        <v>2672010</v>
      </c>
      <c r="Q9230" t="s">
        <v>6636</v>
      </c>
      <c r="R9230" t="s">
        <v>6636</v>
      </c>
      <c r="S9230" s="12"/>
      <c r="T9230" s="13"/>
      <c r="U9230" t="s">
        <v>8614</v>
      </c>
    </row>
    <row r="9231" spans="1:21" x14ac:dyDescent="0.25">
      <c r="A9231" t="s">
        <v>6619</v>
      </c>
      <c r="B9231" s="12">
        <v>43467</v>
      </c>
      <c r="C9231" t="s">
        <v>14035</v>
      </c>
      <c r="D9231" s="11">
        <v>46222.790671296301</v>
      </c>
      <c r="E9231" t="s">
        <v>14036</v>
      </c>
      <c r="F9231" t="s">
        <v>6617</v>
      </c>
      <c r="G9231" t="s">
        <v>8627</v>
      </c>
      <c r="H9231" t="s">
        <v>6354</v>
      </c>
      <c r="I9231" t="s">
        <v>55</v>
      </c>
      <c r="J9231" t="s">
        <v>643</v>
      </c>
      <c r="K9231" t="s">
        <v>14037</v>
      </c>
      <c r="L9231" t="s">
        <v>13855</v>
      </c>
      <c r="M9231" t="s">
        <v>14038</v>
      </c>
      <c r="N9231" t="s">
        <v>6787</v>
      </c>
      <c r="O9231" t="s">
        <v>13334</v>
      </c>
      <c r="P9231">
        <v>2672010</v>
      </c>
      <c r="Q9231" t="s">
        <v>6636</v>
      </c>
      <c r="R9231" t="s">
        <v>6636</v>
      </c>
      <c r="S9231" s="12"/>
      <c r="T9231" s="13"/>
      <c r="U9231" t="s">
        <v>8614</v>
      </c>
    </row>
    <row r="9232" spans="1:21" x14ac:dyDescent="0.25">
      <c r="A9232" t="s">
        <v>6619</v>
      </c>
      <c r="B9232" s="12">
        <v>43467</v>
      </c>
      <c r="C9232" t="s">
        <v>14035</v>
      </c>
      <c r="D9232" s="11">
        <v>46222.790671296301</v>
      </c>
      <c r="E9232" t="s">
        <v>14036</v>
      </c>
      <c r="F9232" t="s">
        <v>6617</v>
      </c>
      <c r="G9232" t="s">
        <v>13911</v>
      </c>
      <c r="H9232" t="s">
        <v>6354</v>
      </c>
      <c r="I9232" t="s">
        <v>55</v>
      </c>
      <c r="J9232" t="s">
        <v>643</v>
      </c>
      <c r="K9232" t="s">
        <v>14037</v>
      </c>
      <c r="L9232" t="s">
        <v>13855</v>
      </c>
      <c r="M9232" t="s">
        <v>14038</v>
      </c>
      <c r="N9232" t="s">
        <v>6787</v>
      </c>
      <c r="O9232" t="s">
        <v>13334</v>
      </c>
      <c r="P9232">
        <v>2672010</v>
      </c>
      <c r="Q9232" t="s">
        <v>6636</v>
      </c>
      <c r="R9232" t="s">
        <v>6636</v>
      </c>
      <c r="S9232" s="12"/>
      <c r="T9232" s="13"/>
      <c r="U9232" t="s">
        <v>8614</v>
      </c>
    </row>
    <row r="9233" spans="1:21" x14ac:dyDescent="0.25">
      <c r="A9233" t="s">
        <v>6619</v>
      </c>
      <c r="B9233" s="12">
        <v>43467</v>
      </c>
      <c r="C9233" t="s">
        <v>14035</v>
      </c>
      <c r="D9233" s="11">
        <v>46222.790671296301</v>
      </c>
      <c r="E9233" t="s">
        <v>14036</v>
      </c>
      <c r="F9233" t="s">
        <v>6617</v>
      </c>
      <c r="G9233" t="s">
        <v>7567</v>
      </c>
      <c r="H9233" t="s">
        <v>6354</v>
      </c>
      <c r="I9233" t="s">
        <v>55</v>
      </c>
      <c r="J9233" t="s">
        <v>643</v>
      </c>
      <c r="K9233" t="s">
        <v>14037</v>
      </c>
      <c r="L9233" t="s">
        <v>13855</v>
      </c>
      <c r="M9233" t="s">
        <v>14038</v>
      </c>
      <c r="N9233" t="s">
        <v>6787</v>
      </c>
      <c r="O9233" t="s">
        <v>13334</v>
      </c>
      <c r="P9233">
        <v>2672010</v>
      </c>
      <c r="Q9233" t="s">
        <v>6636</v>
      </c>
      <c r="R9233" t="s">
        <v>6636</v>
      </c>
      <c r="S9233" s="12"/>
      <c r="T9233" s="13"/>
      <c r="U9233" t="s">
        <v>8614</v>
      </c>
    </row>
    <row r="9234" spans="1:21" x14ac:dyDescent="0.25">
      <c r="A9234" t="s">
        <v>6619</v>
      </c>
      <c r="B9234" s="12">
        <v>43467</v>
      </c>
      <c r="C9234" t="s">
        <v>14035</v>
      </c>
      <c r="D9234" s="11">
        <v>46222.790671296301</v>
      </c>
      <c r="E9234" t="s">
        <v>14036</v>
      </c>
      <c r="F9234" t="s">
        <v>6617</v>
      </c>
      <c r="G9234" t="s">
        <v>13858</v>
      </c>
      <c r="H9234" t="s">
        <v>6354</v>
      </c>
      <c r="I9234" t="s">
        <v>55</v>
      </c>
      <c r="J9234" t="s">
        <v>643</v>
      </c>
      <c r="K9234" t="s">
        <v>14037</v>
      </c>
      <c r="L9234" t="s">
        <v>13855</v>
      </c>
      <c r="M9234" t="s">
        <v>14038</v>
      </c>
      <c r="N9234" t="s">
        <v>6787</v>
      </c>
      <c r="O9234" t="s">
        <v>13334</v>
      </c>
      <c r="P9234">
        <v>2672010</v>
      </c>
      <c r="Q9234" t="s">
        <v>6636</v>
      </c>
      <c r="R9234" t="s">
        <v>6636</v>
      </c>
      <c r="S9234" s="12"/>
      <c r="T9234" s="13"/>
      <c r="U9234" t="s">
        <v>8614</v>
      </c>
    </row>
    <row r="9235" spans="1:21" x14ac:dyDescent="0.25">
      <c r="A9235" t="s">
        <v>6619</v>
      </c>
      <c r="B9235" s="12">
        <v>43467</v>
      </c>
      <c r="C9235" t="s">
        <v>14035</v>
      </c>
      <c r="D9235" s="11">
        <v>46222.790671296301</v>
      </c>
      <c r="E9235" t="s">
        <v>14036</v>
      </c>
      <c r="F9235" t="s">
        <v>6617</v>
      </c>
      <c r="G9235" t="s">
        <v>13859</v>
      </c>
      <c r="H9235" t="s">
        <v>6354</v>
      </c>
      <c r="I9235" t="s">
        <v>55</v>
      </c>
      <c r="J9235" t="s">
        <v>643</v>
      </c>
      <c r="K9235" t="s">
        <v>14037</v>
      </c>
      <c r="L9235" t="s">
        <v>13855</v>
      </c>
      <c r="M9235" t="s">
        <v>14038</v>
      </c>
      <c r="N9235" t="s">
        <v>6787</v>
      </c>
      <c r="O9235" t="s">
        <v>13334</v>
      </c>
      <c r="P9235">
        <v>2672010</v>
      </c>
      <c r="Q9235" t="s">
        <v>6636</v>
      </c>
      <c r="R9235" t="s">
        <v>6636</v>
      </c>
      <c r="S9235" s="12"/>
      <c r="T9235" s="13"/>
      <c r="U9235" t="s">
        <v>8614</v>
      </c>
    </row>
    <row r="9236" spans="1:21" x14ac:dyDescent="0.25">
      <c r="A9236" t="s">
        <v>6619</v>
      </c>
      <c r="B9236" s="12">
        <v>43467</v>
      </c>
      <c r="C9236" t="s">
        <v>14035</v>
      </c>
      <c r="D9236" s="11">
        <v>46222.790671296301</v>
      </c>
      <c r="E9236" t="s">
        <v>14036</v>
      </c>
      <c r="F9236" t="s">
        <v>6617</v>
      </c>
      <c r="G9236" t="s">
        <v>8633</v>
      </c>
      <c r="H9236" t="s">
        <v>6354</v>
      </c>
      <c r="I9236" t="s">
        <v>55</v>
      </c>
      <c r="J9236" t="s">
        <v>643</v>
      </c>
      <c r="K9236" t="s">
        <v>14037</v>
      </c>
      <c r="L9236" t="s">
        <v>13855</v>
      </c>
      <c r="M9236" t="s">
        <v>14038</v>
      </c>
      <c r="N9236" t="s">
        <v>6787</v>
      </c>
      <c r="O9236" t="s">
        <v>13334</v>
      </c>
      <c r="P9236">
        <v>2672010</v>
      </c>
      <c r="Q9236" t="s">
        <v>6636</v>
      </c>
      <c r="R9236" t="s">
        <v>6636</v>
      </c>
      <c r="S9236" s="12"/>
      <c r="T9236" s="13"/>
      <c r="U9236" t="s">
        <v>8614</v>
      </c>
    </row>
    <row r="9237" spans="1:21" x14ac:dyDescent="0.25">
      <c r="A9237" t="s">
        <v>6619</v>
      </c>
      <c r="B9237" s="12">
        <v>42248</v>
      </c>
      <c r="C9237" t="s">
        <v>14039</v>
      </c>
      <c r="D9237" s="11">
        <v>46195.624664351897</v>
      </c>
      <c r="E9237" t="s">
        <v>14040</v>
      </c>
      <c r="F9237" t="s">
        <v>6617</v>
      </c>
      <c r="G9237" t="s">
        <v>14041</v>
      </c>
      <c r="H9237" t="s">
        <v>6537</v>
      </c>
      <c r="I9237" t="s">
        <v>6623</v>
      </c>
      <c r="J9237" t="s">
        <v>11415</v>
      </c>
      <c r="K9237" t="s">
        <v>14042</v>
      </c>
      <c r="L9237" t="s">
        <v>14043</v>
      </c>
      <c r="M9237" t="s">
        <v>14044</v>
      </c>
      <c r="N9237" t="s">
        <v>7218</v>
      </c>
      <c r="O9237" t="s">
        <v>9973</v>
      </c>
      <c r="P9237">
        <v>1136000</v>
      </c>
      <c r="Q9237" t="s">
        <v>6636</v>
      </c>
      <c r="R9237" t="s">
        <v>6636</v>
      </c>
      <c r="S9237" s="12"/>
      <c r="T9237" s="13"/>
      <c r="U9237" t="s">
        <v>6636</v>
      </c>
    </row>
    <row r="9238" spans="1:21" x14ac:dyDescent="0.25">
      <c r="A9238" t="s">
        <v>6619</v>
      </c>
      <c r="B9238" s="12">
        <v>42248</v>
      </c>
      <c r="C9238" t="s">
        <v>14039</v>
      </c>
      <c r="D9238" s="11">
        <v>46195.624664351897</v>
      </c>
      <c r="E9238" t="s">
        <v>14040</v>
      </c>
      <c r="F9238" t="s">
        <v>6617</v>
      </c>
      <c r="G9238" t="s">
        <v>14045</v>
      </c>
      <c r="H9238" t="s">
        <v>6537</v>
      </c>
      <c r="I9238" t="s">
        <v>6623</v>
      </c>
      <c r="J9238" t="s">
        <v>11415</v>
      </c>
      <c r="K9238" t="s">
        <v>14042</v>
      </c>
      <c r="L9238" t="s">
        <v>14043</v>
      </c>
      <c r="M9238" t="s">
        <v>14044</v>
      </c>
      <c r="N9238" t="s">
        <v>7218</v>
      </c>
      <c r="O9238" t="s">
        <v>9973</v>
      </c>
      <c r="P9238">
        <v>1136000</v>
      </c>
      <c r="Q9238" t="s">
        <v>6636</v>
      </c>
      <c r="R9238" t="s">
        <v>6636</v>
      </c>
      <c r="S9238" s="12"/>
      <c r="T9238" s="13"/>
      <c r="U9238" t="s">
        <v>6636</v>
      </c>
    </row>
    <row r="9239" spans="1:21" x14ac:dyDescent="0.25">
      <c r="A9239" t="s">
        <v>6619</v>
      </c>
      <c r="B9239" s="12">
        <v>42248</v>
      </c>
      <c r="C9239" t="s">
        <v>14039</v>
      </c>
      <c r="D9239" s="11">
        <v>46195.624664351897</v>
      </c>
      <c r="E9239" t="s">
        <v>14040</v>
      </c>
      <c r="F9239" t="s">
        <v>6617</v>
      </c>
      <c r="G9239" t="s">
        <v>14046</v>
      </c>
      <c r="H9239" t="s">
        <v>6537</v>
      </c>
      <c r="I9239" t="s">
        <v>6623</v>
      </c>
      <c r="J9239" t="s">
        <v>11415</v>
      </c>
      <c r="K9239" t="s">
        <v>14042</v>
      </c>
      <c r="L9239" t="s">
        <v>14043</v>
      </c>
      <c r="M9239" t="s">
        <v>14044</v>
      </c>
      <c r="N9239" t="s">
        <v>7218</v>
      </c>
      <c r="O9239" t="s">
        <v>9973</v>
      </c>
      <c r="P9239">
        <v>1136000</v>
      </c>
      <c r="Q9239" t="s">
        <v>6636</v>
      </c>
      <c r="R9239" t="s">
        <v>6636</v>
      </c>
      <c r="S9239" s="12"/>
      <c r="T9239" s="13"/>
      <c r="U9239" t="s">
        <v>6636</v>
      </c>
    </row>
    <row r="9240" spans="1:21" x14ac:dyDescent="0.25">
      <c r="A9240" t="s">
        <v>6619</v>
      </c>
      <c r="B9240" s="12">
        <v>42248</v>
      </c>
      <c r="C9240" t="s">
        <v>14039</v>
      </c>
      <c r="D9240" s="11">
        <v>46195.624664351897</v>
      </c>
      <c r="E9240" t="s">
        <v>14040</v>
      </c>
      <c r="F9240" t="s">
        <v>6617</v>
      </c>
      <c r="G9240" t="s">
        <v>14047</v>
      </c>
      <c r="H9240" t="s">
        <v>6537</v>
      </c>
      <c r="I9240" t="s">
        <v>6623</v>
      </c>
      <c r="J9240" t="s">
        <v>11415</v>
      </c>
      <c r="K9240" t="s">
        <v>14042</v>
      </c>
      <c r="L9240" t="s">
        <v>14043</v>
      </c>
      <c r="M9240" t="s">
        <v>14044</v>
      </c>
      <c r="N9240" t="s">
        <v>7218</v>
      </c>
      <c r="O9240" t="s">
        <v>9973</v>
      </c>
      <c r="P9240">
        <v>1136000</v>
      </c>
      <c r="Q9240" t="s">
        <v>6636</v>
      </c>
      <c r="R9240" t="s">
        <v>6636</v>
      </c>
      <c r="S9240" s="12"/>
      <c r="T9240" s="13"/>
      <c r="U9240" t="s">
        <v>6636</v>
      </c>
    </row>
    <row r="9241" spans="1:21" x14ac:dyDescent="0.25">
      <c r="A9241" t="s">
        <v>6619</v>
      </c>
      <c r="B9241" s="12">
        <v>42248</v>
      </c>
      <c r="C9241" t="s">
        <v>14039</v>
      </c>
      <c r="D9241" s="11">
        <v>46195.624664351897</v>
      </c>
      <c r="E9241" t="s">
        <v>14040</v>
      </c>
      <c r="F9241" t="s">
        <v>6617</v>
      </c>
      <c r="G9241" t="s">
        <v>14048</v>
      </c>
      <c r="H9241" t="s">
        <v>6537</v>
      </c>
      <c r="I9241" t="s">
        <v>6623</v>
      </c>
      <c r="J9241" t="s">
        <v>11415</v>
      </c>
      <c r="K9241" t="s">
        <v>14042</v>
      </c>
      <c r="L9241" t="s">
        <v>14043</v>
      </c>
      <c r="M9241" t="s">
        <v>14044</v>
      </c>
      <c r="N9241" t="s">
        <v>7218</v>
      </c>
      <c r="O9241" t="s">
        <v>9973</v>
      </c>
      <c r="P9241">
        <v>1136000</v>
      </c>
      <c r="Q9241" t="s">
        <v>6636</v>
      </c>
      <c r="R9241" t="s">
        <v>6636</v>
      </c>
      <c r="S9241" s="12"/>
      <c r="T9241" s="13"/>
      <c r="U9241" t="s">
        <v>6636</v>
      </c>
    </row>
    <row r="9242" spans="1:21" x14ac:dyDescent="0.25">
      <c r="A9242" t="s">
        <v>6637</v>
      </c>
      <c r="B9242" s="12">
        <v>85486</v>
      </c>
      <c r="C9242" t="s">
        <v>14049</v>
      </c>
      <c r="D9242" s="11">
        <v>46205.302175925899</v>
      </c>
      <c r="E9242" t="s">
        <v>14050</v>
      </c>
      <c r="F9242" t="s">
        <v>6617</v>
      </c>
      <c r="G9242" t="s">
        <v>14041</v>
      </c>
      <c r="H9242" t="s">
        <v>6537</v>
      </c>
      <c r="I9242" t="s">
        <v>65</v>
      </c>
      <c r="J9242" t="s">
        <v>2226</v>
      </c>
      <c r="K9242" t="s">
        <v>14051</v>
      </c>
      <c r="L9242" t="s">
        <v>14043</v>
      </c>
      <c r="M9242" t="s">
        <v>14052</v>
      </c>
      <c r="N9242" t="s">
        <v>7001</v>
      </c>
      <c r="O9242" t="s">
        <v>7002</v>
      </c>
      <c r="P9242">
        <v>2498000</v>
      </c>
      <c r="Q9242" t="s">
        <v>6636</v>
      </c>
      <c r="R9242" t="s">
        <v>6636</v>
      </c>
      <c r="S9242" s="12"/>
      <c r="T9242" s="13"/>
      <c r="U9242" t="s">
        <v>9612</v>
      </c>
    </row>
    <row r="9243" spans="1:21" x14ac:dyDescent="0.25">
      <c r="A9243" t="s">
        <v>6637</v>
      </c>
      <c r="B9243" s="12">
        <v>85486</v>
      </c>
      <c r="C9243" t="s">
        <v>14049</v>
      </c>
      <c r="D9243" s="11">
        <v>46205.302175925899</v>
      </c>
      <c r="E9243" t="s">
        <v>14050</v>
      </c>
      <c r="F9243" t="s">
        <v>6617</v>
      </c>
      <c r="G9243" t="s">
        <v>14045</v>
      </c>
      <c r="H9243" t="s">
        <v>6537</v>
      </c>
      <c r="I9243" t="s">
        <v>65</v>
      </c>
      <c r="J9243" t="s">
        <v>2226</v>
      </c>
      <c r="K9243" t="s">
        <v>14051</v>
      </c>
      <c r="L9243" t="s">
        <v>14043</v>
      </c>
      <c r="M9243" t="s">
        <v>14052</v>
      </c>
      <c r="N9243" t="s">
        <v>7001</v>
      </c>
      <c r="O9243" t="s">
        <v>7002</v>
      </c>
      <c r="P9243">
        <v>2498000</v>
      </c>
      <c r="Q9243" t="s">
        <v>6636</v>
      </c>
      <c r="R9243" t="s">
        <v>6636</v>
      </c>
      <c r="S9243" s="12"/>
      <c r="T9243" s="13"/>
      <c r="U9243" t="s">
        <v>9612</v>
      </c>
    </row>
    <row r="9244" spans="1:21" x14ac:dyDescent="0.25">
      <c r="A9244" t="s">
        <v>6637</v>
      </c>
      <c r="B9244" s="12">
        <v>85486</v>
      </c>
      <c r="C9244" t="s">
        <v>14049</v>
      </c>
      <c r="D9244" s="11">
        <v>46205.302175925899</v>
      </c>
      <c r="E9244" t="s">
        <v>14050</v>
      </c>
      <c r="F9244" t="s">
        <v>6617</v>
      </c>
      <c r="G9244" t="s">
        <v>14046</v>
      </c>
      <c r="H9244" t="s">
        <v>6537</v>
      </c>
      <c r="I9244" t="s">
        <v>65</v>
      </c>
      <c r="J9244" t="s">
        <v>2226</v>
      </c>
      <c r="K9244" t="s">
        <v>14051</v>
      </c>
      <c r="L9244" t="s">
        <v>14043</v>
      </c>
      <c r="M9244" t="s">
        <v>14052</v>
      </c>
      <c r="N9244" t="s">
        <v>7001</v>
      </c>
      <c r="O9244" t="s">
        <v>7002</v>
      </c>
      <c r="P9244">
        <v>2498000</v>
      </c>
      <c r="Q9244" t="s">
        <v>6636</v>
      </c>
      <c r="R9244" t="s">
        <v>6636</v>
      </c>
      <c r="S9244" s="12"/>
      <c r="T9244" s="13"/>
      <c r="U9244" t="s">
        <v>9612</v>
      </c>
    </row>
    <row r="9245" spans="1:21" x14ac:dyDescent="0.25">
      <c r="A9245" t="s">
        <v>6637</v>
      </c>
      <c r="B9245" s="12">
        <v>85486</v>
      </c>
      <c r="C9245" t="s">
        <v>14049</v>
      </c>
      <c r="D9245" s="11">
        <v>46205.302175925899</v>
      </c>
      <c r="E9245" t="s">
        <v>14050</v>
      </c>
      <c r="F9245" t="s">
        <v>6617</v>
      </c>
      <c r="G9245" t="s">
        <v>14047</v>
      </c>
      <c r="H9245" t="s">
        <v>6537</v>
      </c>
      <c r="I9245" t="s">
        <v>65</v>
      </c>
      <c r="J9245" t="s">
        <v>2226</v>
      </c>
      <c r="K9245" t="s">
        <v>14051</v>
      </c>
      <c r="L9245" t="s">
        <v>14043</v>
      </c>
      <c r="M9245" t="s">
        <v>14052</v>
      </c>
      <c r="N9245" t="s">
        <v>7001</v>
      </c>
      <c r="O9245" t="s">
        <v>7002</v>
      </c>
      <c r="P9245">
        <v>2498000</v>
      </c>
      <c r="Q9245" t="s">
        <v>6636</v>
      </c>
      <c r="R9245" t="s">
        <v>6636</v>
      </c>
      <c r="S9245" s="12"/>
      <c r="T9245" s="13"/>
      <c r="U9245" t="s">
        <v>9612</v>
      </c>
    </row>
    <row r="9246" spans="1:21" x14ac:dyDescent="0.25">
      <c r="A9246" t="s">
        <v>6637</v>
      </c>
      <c r="B9246" s="12">
        <v>85486</v>
      </c>
      <c r="C9246" t="s">
        <v>14049</v>
      </c>
      <c r="D9246" s="11">
        <v>46205.302175925899</v>
      </c>
      <c r="E9246" t="s">
        <v>14050</v>
      </c>
      <c r="F9246" t="s">
        <v>6617</v>
      </c>
      <c r="G9246" t="s">
        <v>14048</v>
      </c>
      <c r="H9246" t="s">
        <v>6537</v>
      </c>
      <c r="I9246" t="s">
        <v>65</v>
      </c>
      <c r="J9246" t="s">
        <v>2226</v>
      </c>
      <c r="K9246" t="s">
        <v>14051</v>
      </c>
      <c r="L9246" t="s">
        <v>14043</v>
      </c>
      <c r="M9246" t="s">
        <v>14052</v>
      </c>
      <c r="N9246" t="s">
        <v>7001</v>
      </c>
      <c r="O9246" t="s">
        <v>7002</v>
      </c>
      <c r="P9246">
        <v>2498000</v>
      </c>
      <c r="Q9246" t="s">
        <v>6636</v>
      </c>
      <c r="R9246" t="s">
        <v>6636</v>
      </c>
      <c r="S9246" s="12"/>
      <c r="T9246" s="13"/>
      <c r="U9246" t="s">
        <v>9612</v>
      </c>
    </row>
    <row r="9247" spans="1:21" x14ac:dyDescent="0.25">
      <c r="A9247" t="s">
        <v>6619</v>
      </c>
      <c r="B9247" s="12">
        <v>42748</v>
      </c>
      <c r="C9247" t="s">
        <v>14049</v>
      </c>
      <c r="D9247" s="11">
        <v>46205.679201388899</v>
      </c>
      <c r="E9247" t="s">
        <v>14050</v>
      </c>
      <c r="F9247" t="s">
        <v>6617</v>
      </c>
      <c r="G9247" t="s">
        <v>14041</v>
      </c>
      <c r="H9247" t="s">
        <v>6537</v>
      </c>
      <c r="I9247" t="s">
        <v>65</v>
      </c>
      <c r="J9247" t="s">
        <v>2226</v>
      </c>
      <c r="K9247" t="s">
        <v>14051</v>
      </c>
      <c r="L9247" t="s">
        <v>14043</v>
      </c>
      <c r="M9247" t="s">
        <v>14052</v>
      </c>
      <c r="N9247" t="s">
        <v>7001</v>
      </c>
      <c r="O9247" t="s">
        <v>7002</v>
      </c>
      <c r="P9247">
        <v>1249000</v>
      </c>
      <c r="Q9247" t="s">
        <v>6636</v>
      </c>
      <c r="R9247" t="s">
        <v>6636</v>
      </c>
      <c r="S9247" s="12"/>
      <c r="T9247" s="13"/>
      <c r="U9247" t="s">
        <v>9612</v>
      </c>
    </row>
    <row r="9248" spans="1:21" x14ac:dyDescent="0.25">
      <c r="A9248" t="s">
        <v>6619</v>
      </c>
      <c r="B9248" s="12">
        <v>42748</v>
      </c>
      <c r="C9248" t="s">
        <v>14049</v>
      </c>
      <c r="D9248" s="11">
        <v>46205.679201388899</v>
      </c>
      <c r="E9248" t="s">
        <v>14050</v>
      </c>
      <c r="F9248" t="s">
        <v>6617</v>
      </c>
      <c r="G9248" t="s">
        <v>14045</v>
      </c>
      <c r="H9248" t="s">
        <v>6537</v>
      </c>
      <c r="I9248" t="s">
        <v>65</v>
      </c>
      <c r="J9248" t="s">
        <v>2226</v>
      </c>
      <c r="K9248" t="s">
        <v>14051</v>
      </c>
      <c r="L9248" t="s">
        <v>14043</v>
      </c>
      <c r="M9248" t="s">
        <v>14052</v>
      </c>
      <c r="N9248" t="s">
        <v>7001</v>
      </c>
      <c r="O9248" t="s">
        <v>7002</v>
      </c>
      <c r="P9248">
        <v>1249000</v>
      </c>
      <c r="Q9248" t="s">
        <v>6636</v>
      </c>
      <c r="R9248" t="s">
        <v>6636</v>
      </c>
      <c r="S9248" s="12"/>
      <c r="T9248" s="13"/>
      <c r="U9248" t="s">
        <v>9612</v>
      </c>
    </row>
    <row r="9249" spans="1:21" x14ac:dyDescent="0.25">
      <c r="A9249" t="s">
        <v>6619</v>
      </c>
      <c r="B9249" s="12">
        <v>42748</v>
      </c>
      <c r="C9249" t="s">
        <v>14049</v>
      </c>
      <c r="D9249" s="11">
        <v>46205.679201388899</v>
      </c>
      <c r="E9249" t="s">
        <v>14050</v>
      </c>
      <c r="F9249" t="s">
        <v>6617</v>
      </c>
      <c r="G9249" t="s">
        <v>14046</v>
      </c>
      <c r="H9249" t="s">
        <v>6537</v>
      </c>
      <c r="I9249" t="s">
        <v>65</v>
      </c>
      <c r="J9249" t="s">
        <v>2226</v>
      </c>
      <c r="K9249" t="s">
        <v>14051</v>
      </c>
      <c r="L9249" t="s">
        <v>14043</v>
      </c>
      <c r="M9249" t="s">
        <v>14052</v>
      </c>
      <c r="N9249" t="s">
        <v>7001</v>
      </c>
      <c r="O9249" t="s">
        <v>7002</v>
      </c>
      <c r="P9249">
        <v>1249000</v>
      </c>
      <c r="Q9249" t="s">
        <v>6636</v>
      </c>
      <c r="R9249" t="s">
        <v>6636</v>
      </c>
      <c r="S9249" s="12"/>
      <c r="T9249" s="13"/>
      <c r="U9249" t="s">
        <v>9612</v>
      </c>
    </row>
    <row r="9250" spans="1:21" x14ac:dyDescent="0.25">
      <c r="A9250" t="s">
        <v>6619</v>
      </c>
      <c r="B9250" s="12">
        <v>42748</v>
      </c>
      <c r="C9250" t="s">
        <v>14049</v>
      </c>
      <c r="D9250" s="11">
        <v>46205.679201388899</v>
      </c>
      <c r="E9250" t="s">
        <v>14050</v>
      </c>
      <c r="F9250" t="s">
        <v>6617</v>
      </c>
      <c r="G9250" t="s">
        <v>14047</v>
      </c>
      <c r="H9250" t="s">
        <v>6537</v>
      </c>
      <c r="I9250" t="s">
        <v>65</v>
      </c>
      <c r="J9250" t="s">
        <v>2226</v>
      </c>
      <c r="K9250" t="s">
        <v>14051</v>
      </c>
      <c r="L9250" t="s">
        <v>14043</v>
      </c>
      <c r="M9250" t="s">
        <v>14052</v>
      </c>
      <c r="N9250" t="s">
        <v>7001</v>
      </c>
      <c r="O9250" t="s">
        <v>7002</v>
      </c>
      <c r="P9250">
        <v>1249000</v>
      </c>
      <c r="Q9250" t="s">
        <v>6636</v>
      </c>
      <c r="R9250" t="s">
        <v>6636</v>
      </c>
      <c r="S9250" s="12"/>
      <c r="T9250" s="13"/>
      <c r="U9250" t="s">
        <v>9612</v>
      </c>
    </row>
    <row r="9251" spans="1:21" x14ac:dyDescent="0.25">
      <c r="A9251" t="s">
        <v>6619</v>
      </c>
      <c r="B9251" s="12">
        <v>42748</v>
      </c>
      <c r="C9251" t="s">
        <v>14049</v>
      </c>
      <c r="D9251" s="11">
        <v>46205.679201388899</v>
      </c>
      <c r="E9251" t="s">
        <v>14050</v>
      </c>
      <c r="F9251" t="s">
        <v>6617</v>
      </c>
      <c r="G9251" t="s">
        <v>14048</v>
      </c>
      <c r="H9251" t="s">
        <v>6537</v>
      </c>
      <c r="I9251" t="s">
        <v>65</v>
      </c>
      <c r="J9251" t="s">
        <v>2226</v>
      </c>
      <c r="K9251" t="s">
        <v>14051</v>
      </c>
      <c r="L9251" t="s">
        <v>14043</v>
      </c>
      <c r="M9251" t="s">
        <v>14052</v>
      </c>
      <c r="N9251" t="s">
        <v>7001</v>
      </c>
      <c r="O9251" t="s">
        <v>7002</v>
      </c>
      <c r="P9251">
        <v>1249000</v>
      </c>
      <c r="Q9251" t="s">
        <v>6636</v>
      </c>
      <c r="R9251" t="s">
        <v>6636</v>
      </c>
      <c r="S9251" s="12"/>
      <c r="T9251" s="13"/>
      <c r="U9251" t="s">
        <v>9612</v>
      </c>
    </row>
    <row r="9252" spans="1:21" x14ac:dyDescent="0.25">
      <c r="A9252" t="s">
        <v>6637</v>
      </c>
      <c r="B9252" s="12">
        <v>43281</v>
      </c>
      <c r="C9252" t="s">
        <v>14053</v>
      </c>
      <c r="D9252" s="11">
        <v>46218.532673611102</v>
      </c>
      <c r="E9252" t="s">
        <v>14054</v>
      </c>
      <c r="F9252" t="s">
        <v>6617</v>
      </c>
      <c r="G9252" t="s">
        <v>14041</v>
      </c>
      <c r="H9252" t="s">
        <v>6537</v>
      </c>
      <c r="I9252" t="s">
        <v>6640</v>
      </c>
      <c r="J9252" t="s">
        <v>13222</v>
      </c>
      <c r="K9252" t="s">
        <v>14055</v>
      </c>
      <c r="L9252" t="s">
        <v>14043</v>
      </c>
      <c r="M9252" t="s">
        <v>14056</v>
      </c>
      <c r="N9252" t="s">
        <v>9681</v>
      </c>
      <c r="O9252" t="s">
        <v>14057</v>
      </c>
      <c r="P9252">
        <v>130000</v>
      </c>
      <c r="Q9252" t="s">
        <v>6636</v>
      </c>
      <c r="R9252" t="s">
        <v>6636</v>
      </c>
      <c r="S9252" s="12"/>
      <c r="T9252" s="13"/>
      <c r="U9252" t="s">
        <v>6636</v>
      </c>
    </row>
    <row r="9253" spans="1:21" x14ac:dyDescent="0.25">
      <c r="A9253" t="s">
        <v>6637</v>
      </c>
      <c r="B9253" s="12">
        <v>43281</v>
      </c>
      <c r="C9253" t="s">
        <v>14053</v>
      </c>
      <c r="D9253" s="11">
        <v>46218.532673611102</v>
      </c>
      <c r="E9253" t="s">
        <v>14054</v>
      </c>
      <c r="F9253" t="s">
        <v>6617</v>
      </c>
      <c r="G9253" t="s">
        <v>14045</v>
      </c>
      <c r="H9253" t="s">
        <v>6537</v>
      </c>
      <c r="I9253" t="s">
        <v>6640</v>
      </c>
      <c r="J9253" t="s">
        <v>13222</v>
      </c>
      <c r="K9253" t="s">
        <v>14055</v>
      </c>
      <c r="L9253" t="s">
        <v>14043</v>
      </c>
      <c r="M9253" t="s">
        <v>14056</v>
      </c>
      <c r="N9253" t="s">
        <v>9681</v>
      </c>
      <c r="O9253" t="s">
        <v>14057</v>
      </c>
      <c r="P9253">
        <v>130000</v>
      </c>
      <c r="Q9253" t="s">
        <v>6636</v>
      </c>
      <c r="R9253" t="s">
        <v>6636</v>
      </c>
      <c r="S9253" s="12"/>
      <c r="T9253" s="13"/>
      <c r="U9253" t="s">
        <v>6636</v>
      </c>
    </row>
    <row r="9254" spans="1:21" x14ac:dyDescent="0.25">
      <c r="A9254" t="s">
        <v>6637</v>
      </c>
      <c r="B9254" s="12">
        <v>43281</v>
      </c>
      <c r="C9254" t="s">
        <v>14053</v>
      </c>
      <c r="D9254" s="11">
        <v>46218.532673611102</v>
      </c>
      <c r="E9254" t="s">
        <v>14054</v>
      </c>
      <c r="F9254" t="s">
        <v>6617</v>
      </c>
      <c r="G9254" t="s">
        <v>14046</v>
      </c>
      <c r="H9254" t="s">
        <v>6537</v>
      </c>
      <c r="I9254" t="s">
        <v>6640</v>
      </c>
      <c r="J9254" t="s">
        <v>13222</v>
      </c>
      <c r="K9254" t="s">
        <v>14055</v>
      </c>
      <c r="L9254" t="s">
        <v>14043</v>
      </c>
      <c r="M9254" t="s">
        <v>14056</v>
      </c>
      <c r="N9254" t="s">
        <v>9681</v>
      </c>
      <c r="O9254" t="s">
        <v>14057</v>
      </c>
      <c r="P9254">
        <v>130000</v>
      </c>
      <c r="Q9254" t="s">
        <v>6636</v>
      </c>
      <c r="R9254" t="s">
        <v>6636</v>
      </c>
      <c r="S9254" s="12"/>
      <c r="T9254" s="13"/>
      <c r="U9254" t="s">
        <v>6636</v>
      </c>
    </row>
    <row r="9255" spans="1:21" x14ac:dyDescent="0.25">
      <c r="A9255" t="s">
        <v>6637</v>
      </c>
      <c r="B9255" s="12">
        <v>43281</v>
      </c>
      <c r="C9255" t="s">
        <v>14053</v>
      </c>
      <c r="D9255" s="11">
        <v>46218.532673611102</v>
      </c>
      <c r="E9255" t="s">
        <v>14054</v>
      </c>
      <c r="F9255" t="s">
        <v>6617</v>
      </c>
      <c r="G9255" t="s">
        <v>14047</v>
      </c>
      <c r="H9255" t="s">
        <v>6537</v>
      </c>
      <c r="I9255" t="s">
        <v>6640</v>
      </c>
      <c r="J9255" t="s">
        <v>13222</v>
      </c>
      <c r="K9255" t="s">
        <v>14055</v>
      </c>
      <c r="L9255" t="s">
        <v>14043</v>
      </c>
      <c r="M9255" t="s">
        <v>14056</v>
      </c>
      <c r="N9255" t="s">
        <v>9681</v>
      </c>
      <c r="O9255" t="s">
        <v>14057</v>
      </c>
      <c r="P9255">
        <v>130000</v>
      </c>
      <c r="Q9255" t="s">
        <v>6636</v>
      </c>
      <c r="R9255" t="s">
        <v>6636</v>
      </c>
      <c r="S9255" s="12"/>
      <c r="T9255" s="13"/>
      <c r="U9255" t="s">
        <v>6636</v>
      </c>
    </row>
    <row r="9256" spans="1:21" x14ac:dyDescent="0.25">
      <c r="A9256" t="s">
        <v>6637</v>
      </c>
      <c r="B9256" s="12">
        <v>43281</v>
      </c>
      <c r="C9256" t="s">
        <v>14053</v>
      </c>
      <c r="D9256" s="11">
        <v>46218.532673611102</v>
      </c>
      <c r="E9256" t="s">
        <v>14054</v>
      </c>
      <c r="F9256" t="s">
        <v>6617</v>
      </c>
      <c r="G9256" t="s">
        <v>14048</v>
      </c>
      <c r="H9256" t="s">
        <v>6537</v>
      </c>
      <c r="I9256" t="s">
        <v>6640</v>
      </c>
      <c r="J9256" t="s">
        <v>13222</v>
      </c>
      <c r="K9256" t="s">
        <v>14055</v>
      </c>
      <c r="L9256" t="s">
        <v>14043</v>
      </c>
      <c r="M9256" t="s">
        <v>14056</v>
      </c>
      <c r="N9256" t="s">
        <v>9681</v>
      </c>
      <c r="O9256" t="s">
        <v>14057</v>
      </c>
      <c r="P9256">
        <v>130000</v>
      </c>
      <c r="Q9256" t="s">
        <v>6636</v>
      </c>
      <c r="R9256" t="s">
        <v>6636</v>
      </c>
      <c r="S9256" s="12"/>
      <c r="T9256" s="13"/>
      <c r="U9256" t="s">
        <v>6636</v>
      </c>
    </row>
    <row r="9257" spans="1:21" x14ac:dyDescent="0.25">
      <c r="A9257" t="s">
        <v>6619</v>
      </c>
      <c r="B9257" s="12">
        <v>43281</v>
      </c>
      <c r="C9257" t="s">
        <v>14053</v>
      </c>
      <c r="D9257" s="11">
        <v>46218.532673611102</v>
      </c>
      <c r="E9257" t="s">
        <v>14054</v>
      </c>
      <c r="F9257" t="s">
        <v>6617</v>
      </c>
      <c r="G9257" t="s">
        <v>14041</v>
      </c>
      <c r="H9257" t="s">
        <v>6537</v>
      </c>
      <c r="I9257" t="s">
        <v>6640</v>
      </c>
      <c r="J9257" t="s">
        <v>13222</v>
      </c>
      <c r="K9257" t="s">
        <v>14055</v>
      </c>
      <c r="L9257" t="s">
        <v>14043</v>
      </c>
      <c r="M9257" t="s">
        <v>14056</v>
      </c>
      <c r="N9257" t="s">
        <v>9681</v>
      </c>
      <c r="O9257" t="s">
        <v>14057</v>
      </c>
      <c r="P9257">
        <v>130000</v>
      </c>
      <c r="Q9257" t="s">
        <v>6636</v>
      </c>
      <c r="R9257" t="s">
        <v>6636</v>
      </c>
      <c r="S9257" s="12"/>
      <c r="T9257" s="13"/>
      <c r="U9257" t="s">
        <v>6636</v>
      </c>
    </row>
    <row r="9258" spans="1:21" x14ac:dyDescent="0.25">
      <c r="A9258" t="s">
        <v>6619</v>
      </c>
      <c r="B9258" s="12">
        <v>43281</v>
      </c>
      <c r="C9258" t="s">
        <v>14053</v>
      </c>
      <c r="D9258" s="11">
        <v>46218.532673611102</v>
      </c>
      <c r="E9258" t="s">
        <v>14054</v>
      </c>
      <c r="F9258" t="s">
        <v>6617</v>
      </c>
      <c r="G9258" t="s">
        <v>14045</v>
      </c>
      <c r="H9258" t="s">
        <v>6537</v>
      </c>
      <c r="I9258" t="s">
        <v>6640</v>
      </c>
      <c r="J9258" t="s">
        <v>13222</v>
      </c>
      <c r="K9258" t="s">
        <v>14055</v>
      </c>
      <c r="L9258" t="s">
        <v>14043</v>
      </c>
      <c r="M9258" t="s">
        <v>14056</v>
      </c>
      <c r="N9258" t="s">
        <v>9681</v>
      </c>
      <c r="O9258" t="s">
        <v>14057</v>
      </c>
      <c r="P9258">
        <v>130000</v>
      </c>
      <c r="Q9258" t="s">
        <v>6636</v>
      </c>
      <c r="R9258" t="s">
        <v>6636</v>
      </c>
      <c r="S9258" s="12"/>
      <c r="T9258" s="13"/>
      <c r="U9258" t="s">
        <v>6636</v>
      </c>
    </row>
    <row r="9259" spans="1:21" x14ac:dyDescent="0.25">
      <c r="A9259" t="s">
        <v>6619</v>
      </c>
      <c r="B9259" s="12">
        <v>43281</v>
      </c>
      <c r="C9259" t="s">
        <v>14053</v>
      </c>
      <c r="D9259" s="11">
        <v>46218.532673611102</v>
      </c>
      <c r="E9259" t="s">
        <v>14054</v>
      </c>
      <c r="F9259" t="s">
        <v>6617</v>
      </c>
      <c r="G9259" t="s">
        <v>14046</v>
      </c>
      <c r="H9259" t="s">
        <v>6537</v>
      </c>
      <c r="I9259" t="s">
        <v>6640</v>
      </c>
      <c r="J9259" t="s">
        <v>13222</v>
      </c>
      <c r="K9259" t="s">
        <v>14055</v>
      </c>
      <c r="L9259" t="s">
        <v>14043</v>
      </c>
      <c r="M9259" t="s">
        <v>14056</v>
      </c>
      <c r="N9259" t="s">
        <v>9681</v>
      </c>
      <c r="O9259" t="s">
        <v>14057</v>
      </c>
      <c r="P9259">
        <v>130000</v>
      </c>
      <c r="Q9259" t="s">
        <v>6636</v>
      </c>
      <c r="R9259" t="s">
        <v>6636</v>
      </c>
      <c r="S9259" s="12"/>
      <c r="T9259" s="13"/>
      <c r="U9259" t="s">
        <v>6636</v>
      </c>
    </row>
    <row r="9260" spans="1:21" x14ac:dyDescent="0.25">
      <c r="A9260" t="s">
        <v>6619</v>
      </c>
      <c r="B9260" s="12">
        <v>43281</v>
      </c>
      <c r="C9260" t="s">
        <v>14053</v>
      </c>
      <c r="D9260" s="11">
        <v>46218.532673611102</v>
      </c>
      <c r="E9260" t="s">
        <v>14054</v>
      </c>
      <c r="F9260" t="s">
        <v>6617</v>
      </c>
      <c r="G9260" t="s">
        <v>14047</v>
      </c>
      <c r="H9260" t="s">
        <v>6537</v>
      </c>
      <c r="I9260" t="s">
        <v>6640</v>
      </c>
      <c r="J9260" t="s">
        <v>13222</v>
      </c>
      <c r="K9260" t="s">
        <v>14055</v>
      </c>
      <c r="L9260" t="s">
        <v>14043</v>
      </c>
      <c r="M9260" t="s">
        <v>14056</v>
      </c>
      <c r="N9260" t="s">
        <v>9681</v>
      </c>
      <c r="O9260" t="s">
        <v>14057</v>
      </c>
      <c r="P9260">
        <v>130000</v>
      </c>
      <c r="Q9260" t="s">
        <v>6636</v>
      </c>
      <c r="R9260" t="s">
        <v>6636</v>
      </c>
      <c r="S9260" s="12"/>
      <c r="T9260" s="13"/>
      <c r="U9260" t="s">
        <v>6636</v>
      </c>
    </row>
    <row r="9261" spans="1:21" x14ac:dyDescent="0.25">
      <c r="A9261" t="s">
        <v>6619</v>
      </c>
      <c r="B9261" s="12">
        <v>43281</v>
      </c>
      <c r="C9261" t="s">
        <v>14053</v>
      </c>
      <c r="D9261" s="11">
        <v>46218.532673611102</v>
      </c>
      <c r="E9261" t="s">
        <v>14054</v>
      </c>
      <c r="F9261" t="s">
        <v>6617</v>
      </c>
      <c r="G9261" t="s">
        <v>14048</v>
      </c>
      <c r="H9261" t="s">
        <v>6537</v>
      </c>
      <c r="I9261" t="s">
        <v>6640</v>
      </c>
      <c r="J9261" t="s">
        <v>13222</v>
      </c>
      <c r="K9261" t="s">
        <v>14055</v>
      </c>
      <c r="L9261" t="s">
        <v>14043</v>
      </c>
      <c r="M9261" t="s">
        <v>14056</v>
      </c>
      <c r="N9261" t="s">
        <v>9681</v>
      </c>
      <c r="O9261" t="s">
        <v>14057</v>
      </c>
      <c r="P9261">
        <v>130000</v>
      </c>
      <c r="Q9261" t="s">
        <v>6636</v>
      </c>
      <c r="R9261" t="s">
        <v>6636</v>
      </c>
      <c r="S9261" s="12"/>
      <c r="T9261" s="13"/>
      <c r="U9261" t="s">
        <v>6636</v>
      </c>
    </row>
    <row r="9262" spans="1:21" x14ac:dyDescent="0.25">
      <c r="A9262" t="s">
        <v>6614</v>
      </c>
      <c r="B9262" s="12"/>
      <c r="C9262" t="s">
        <v>14058</v>
      </c>
      <c r="D9262" s="11">
        <v>46210</v>
      </c>
      <c r="E9262" t="s">
        <v>14059</v>
      </c>
      <c r="F9262" t="s">
        <v>6617</v>
      </c>
      <c r="G9262" t="s">
        <v>6636</v>
      </c>
      <c r="H9262" t="s">
        <v>504</v>
      </c>
      <c r="I9262" t="s">
        <v>6636</v>
      </c>
      <c r="J9262" t="s">
        <v>6636</v>
      </c>
      <c r="K9262" t="s">
        <v>6636</v>
      </c>
      <c r="L9262" t="s">
        <v>6636</v>
      </c>
      <c r="M9262" t="s">
        <v>6636</v>
      </c>
      <c r="N9262" t="s">
        <v>6636</v>
      </c>
      <c r="O9262" t="s">
        <v>6636</v>
      </c>
      <c r="P9262">
        <v>3396250</v>
      </c>
      <c r="Q9262" t="s">
        <v>6636</v>
      </c>
      <c r="R9262" t="s">
        <v>6636</v>
      </c>
      <c r="S9262" s="12">
        <v>1</v>
      </c>
      <c r="T9262" s="13"/>
      <c r="U9262" t="s">
        <v>6636</v>
      </c>
    </row>
    <row r="9263" spans="1:21" x14ac:dyDescent="0.25">
      <c r="A9263" t="s">
        <v>6614</v>
      </c>
      <c r="B9263" s="12"/>
      <c r="C9263" t="s">
        <v>14060</v>
      </c>
      <c r="D9263" s="11">
        <v>46213</v>
      </c>
      <c r="E9263" t="s">
        <v>14061</v>
      </c>
      <c r="F9263" t="s">
        <v>6617</v>
      </c>
      <c r="G9263" t="s">
        <v>6636</v>
      </c>
      <c r="H9263" t="s">
        <v>504</v>
      </c>
      <c r="I9263" t="s">
        <v>6636</v>
      </c>
      <c r="J9263" t="s">
        <v>6636</v>
      </c>
      <c r="K9263" t="s">
        <v>6636</v>
      </c>
      <c r="L9263" t="s">
        <v>6636</v>
      </c>
      <c r="M9263" t="s">
        <v>6636</v>
      </c>
      <c r="N9263" t="s">
        <v>6636</v>
      </c>
      <c r="O9263" t="s">
        <v>6636</v>
      </c>
      <c r="P9263">
        <v>2680000</v>
      </c>
      <c r="Q9263" t="s">
        <v>6636</v>
      </c>
      <c r="R9263" t="s">
        <v>6636</v>
      </c>
      <c r="S9263" s="12">
        <v>1</v>
      </c>
      <c r="T9263" s="13"/>
      <c r="U9263" t="s">
        <v>6636</v>
      </c>
    </row>
    <row r="9264" spans="1:21" x14ac:dyDescent="0.25">
      <c r="A9264" t="s">
        <v>6614</v>
      </c>
      <c r="B9264" s="12"/>
      <c r="C9264" t="s">
        <v>14062</v>
      </c>
      <c r="D9264" s="11">
        <v>46219</v>
      </c>
      <c r="E9264" t="s">
        <v>14063</v>
      </c>
      <c r="F9264" t="s">
        <v>6617</v>
      </c>
      <c r="G9264" t="s">
        <v>6636</v>
      </c>
      <c r="H9264" t="s">
        <v>504</v>
      </c>
      <c r="I9264" t="s">
        <v>6636</v>
      </c>
      <c r="J9264" t="s">
        <v>6636</v>
      </c>
      <c r="K9264" t="s">
        <v>6636</v>
      </c>
      <c r="L9264" t="s">
        <v>6636</v>
      </c>
      <c r="M9264" t="s">
        <v>6636</v>
      </c>
      <c r="N9264" t="s">
        <v>6636</v>
      </c>
      <c r="O9264" t="s">
        <v>6636</v>
      </c>
      <c r="P9264">
        <v>3190000</v>
      </c>
      <c r="Q9264" t="s">
        <v>6636</v>
      </c>
      <c r="R9264" t="s">
        <v>6636</v>
      </c>
      <c r="S9264" s="12">
        <v>1</v>
      </c>
      <c r="T9264" s="13"/>
      <c r="U9264" t="s">
        <v>6636</v>
      </c>
    </row>
    <row r="9265" spans="1:21" x14ac:dyDescent="0.25">
      <c r="A9265" t="s">
        <v>6614</v>
      </c>
      <c r="B9265" s="12"/>
      <c r="C9265" t="s">
        <v>14064</v>
      </c>
      <c r="D9265" s="11">
        <v>46176</v>
      </c>
      <c r="E9265" t="s">
        <v>14065</v>
      </c>
      <c r="F9265" t="s">
        <v>6617</v>
      </c>
      <c r="G9265" t="s">
        <v>6636</v>
      </c>
      <c r="H9265" t="s">
        <v>235</v>
      </c>
      <c r="I9265" t="s">
        <v>6636</v>
      </c>
      <c r="J9265" t="s">
        <v>6636</v>
      </c>
      <c r="K9265" t="s">
        <v>6636</v>
      </c>
      <c r="L9265" t="s">
        <v>6636</v>
      </c>
      <c r="M9265" t="s">
        <v>6636</v>
      </c>
      <c r="N9265" t="s">
        <v>6636</v>
      </c>
      <c r="O9265" t="s">
        <v>6636</v>
      </c>
      <c r="P9265">
        <v>4661000</v>
      </c>
      <c r="Q9265" t="s">
        <v>6636</v>
      </c>
      <c r="R9265" t="s">
        <v>6636</v>
      </c>
      <c r="S9265" s="12">
        <v>1</v>
      </c>
      <c r="T9265" s="13"/>
      <c r="U9265" t="s">
        <v>6636</v>
      </c>
    </row>
    <row r="9266" spans="1:21" x14ac:dyDescent="0.25">
      <c r="A9266" t="s">
        <v>6614</v>
      </c>
      <c r="B9266" s="12"/>
      <c r="C9266" t="s">
        <v>14066</v>
      </c>
      <c r="D9266" s="11">
        <v>46185</v>
      </c>
      <c r="E9266" t="s">
        <v>14067</v>
      </c>
      <c r="F9266" t="s">
        <v>6617</v>
      </c>
      <c r="G9266" t="s">
        <v>6636</v>
      </c>
      <c r="H9266" t="s">
        <v>235</v>
      </c>
      <c r="I9266" t="s">
        <v>6636</v>
      </c>
      <c r="J9266" t="s">
        <v>6636</v>
      </c>
      <c r="K9266" t="s">
        <v>6636</v>
      </c>
      <c r="L9266" t="s">
        <v>6636</v>
      </c>
      <c r="M9266" t="s">
        <v>6636</v>
      </c>
      <c r="N9266" t="s">
        <v>6636</v>
      </c>
      <c r="O9266" t="s">
        <v>6636</v>
      </c>
      <c r="P9266">
        <v>2769000</v>
      </c>
      <c r="Q9266" t="s">
        <v>6636</v>
      </c>
      <c r="R9266" t="s">
        <v>6636</v>
      </c>
      <c r="S9266" s="12">
        <v>1</v>
      </c>
      <c r="T9266" s="13"/>
      <c r="U9266" t="s">
        <v>6636</v>
      </c>
    </row>
    <row r="9267" spans="1:21" x14ac:dyDescent="0.25">
      <c r="A9267" t="s">
        <v>6614</v>
      </c>
      <c r="B9267" s="12"/>
      <c r="C9267" t="s">
        <v>10622</v>
      </c>
      <c r="D9267" s="11">
        <v>46187</v>
      </c>
      <c r="E9267" t="s">
        <v>10623</v>
      </c>
      <c r="F9267" t="s">
        <v>6617</v>
      </c>
      <c r="G9267" t="s">
        <v>6636</v>
      </c>
      <c r="H9267" t="s">
        <v>235</v>
      </c>
      <c r="I9267" t="s">
        <v>6636</v>
      </c>
      <c r="J9267" t="s">
        <v>6636</v>
      </c>
      <c r="K9267" t="s">
        <v>6636</v>
      </c>
      <c r="L9267" t="s">
        <v>6636</v>
      </c>
      <c r="M9267" t="s">
        <v>6636</v>
      </c>
      <c r="N9267" t="s">
        <v>6636</v>
      </c>
      <c r="O9267" t="s">
        <v>6636</v>
      </c>
      <c r="P9267">
        <v>2350000</v>
      </c>
      <c r="Q9267" t="s">
        <v>6636</v>
      </c>
      <c r="R9267" t="s">
        <v>6636</v>
      </c>
      <c r="S9267" s="12"/>
      <c r="T9267" s="13"/>
      <c r="U9267" t="s">
        <v>6629</v>
      </c>
    </row>
    <row r="9268" spans="1:21" x14ac:dyDescent="0.25">
      <c r="A9268" t="s">
        <v>6983</v>
      </c>
      <c r="B9268" s="12"/>
      <c r="C9268" t="s">
        <v>14068</v>
      </c>
      <c r="D9268" s="11">
        <v>46187</v>
      </c>
      <c r="E9268" t="s">
        <v>14069</v>
      </c>
      <c r="F9268" t="s">
        <v>6617</v>
      </c>
      <c r="G9268" t="s">
        <v>14070</v>
      </c>
      <c r="H9268" t="s">
        <v>235</v>
      </c>
      <c r="I9268" t="s">
        <v>65</v>
      </c>
      <c r="J9268" t="s">
        <v>67</v>
      </c>
      <c r="K9268" t="s">
        <v>6636</v>
      </c>
      <c r="L9268" t="s">
        <v>6636</v>
      </c>
      <c r="M9268" t="s">
        <v>6636</v>
      </c>
      <c r="N9268" t="s">
        <v>6636</v>
      </c>
      <c r="O9268" t="s">
        <v>6636</v>
      </c>
      <c r="P9268">
        <v>10706000</v>
      </c>
      <c r="Q9268" t="s">
        <v>6636</v>
      </c>
      <c r="R9268" t="s">
        <v>6636</v>
      </c>
      <c r="S9268" s="12">
        <v>1</v>
      </c>
      <c r="T9268" s="13">
        <v>89217</v>
      </c>
      <c r="U9268" t="s">
        <v>7571</v>
      </c>
    </row>
    <row r="9269" spans="1:21" x14ac:dyDescent="0.25">
      <c r="A9269" t="s">
        <v>6614</v>
      </c>
      <c r="B9269" s="12"/>
      <c r="C9269" t="s">
        <v>14071</v>
      </c>
      <c r="D9269" s="11">
        <v>46189</v>
      </c>
      <c r="E9269" t="s">
        <v>14072</v>
      </c>
      <c r="F9269" t="s">
        <v>6617</v>
      </c>
      <c r="G9269" t="s">
        <v>6636</v>
      </c>
      <c r="H9269" t="s">
        <v>235</v>
      </c>
      <c r="I9269" t="s">
        <v>6636</v>
      </c>
      <c r="J9269" t="s">
        <v>6636</v>
      </c>
      <c r="K9269" t="s">
        <v>6636</v>
      </c>
      <c r="L9269" t="s">
        <v>6636</v>
      </c>
      <c r="M9269" t="s">
        <v>6636</v>
      </c>
      <c r="N9269" t="s">
        <v>6636</v>
      </c>
      <c r="O9269" t="s">
        <v>6636</v>
      </c>
      <c r="P9269">
        <v>2000000</v>
      </c>
      <c r="Q9269" t="s">
        <v>6636</v>
      </c>
      <c r="R9269" t="s">
        <v>6636</v>
      </c>
      <c r="S9269" s="12">
        <v>1</v>
      </c>
      <c r="T9269" s="13"/>
      <c r="U9269" t="s">
        <v>6636</v>
      </c>
    </row>
    <row r="9270" spans="1:21" x14ac:dyDescent="0.25">
      <c r="A9270" t="s">
        <v>6614</v>
      </c>
      <c r="B9270" s="12"/>
      <c r="C9270" t="s">
        <v>14073</v>
      </c>
      <c r="D9270" s="11">
        <v>46190</v>
      </c>
      <c r="E9270" t="s">
        <v>14074</v>
      </c>
      <c r="F9270" t="s">
        <v>6617</v>
      </c>
      <c r="G9270" t="s">
        <v>6636</v>
      </c>
      <c r="H9270" t="s">
        <v>235</v>
      </c>
      <c r="I9270" t="s">
        <v>6636</v>
      </c>
      <c r="J9270" t="s">
        <v>6636</v>
      </c>
      <c r="K9270" t="s">
        <v>6636</v>
      </c>
      <c r="L9270" t="s">
        <v>6636</v>
      </c>
      <c r="M9270" t="s">
        <v>6636</v>
      </c>
      <c r="N9270" t="s">
        <v>6636</v>
      </c>
      <c r="O9270" t="s">
        <v>6636</v>
      </c>
      <c r="P9270">
        <v>1610000</v>
      </c>
      <c r="Q9270" t="s">
        <v>6636</v>
      </c>
      <c r="R9270" t="s">
        <v>6636</v>
      </c>
      <c r="S9270" s="12">
        <v>1</v>
      </c>
      <c r="T9270" s="13"/>
      <c r="U9270" t="s">
        <v>6636</v>
      </c>
    </row>
    <row r="9271" spans="1:21" x14ac:dyDescent="0.25">
      <c r="A9271" t="s">
        <v>6614</v>
      </c>
      <c r="B9271" s="12"/>
      <c r="C9271" t="s">
        <v>14075</v>
      </c>
      <c r="D9271" s="11">
        <v>46193</v>
      </c>
      <c r="E9271" t="s">
        <v>14076</v>
      </c>
      <c r="F9271" t="s">
        <v>6617</v>
      </c>
      <c r="G9271" t="s">
        <v>6636</v>
      </c>
      <c r="H9271" t="s">
        <v>235</v>
      </c>
      <c r="I9271" t="s">
        <v>6636</v>
      </c>
      <c r="J9271" t="s">
        <v>6636</v>
      </c>
      <c r="K9271" t="s">
        <v>6636</v>
      </c>
      <c r="L9271" t="s">
        <v>6636</v>
      </c>
      <c r="M9271" t="s">
        <v>6636</v>
      </c>
      <c r="N9271" t="s">
        <v>6636</v>
      </c>
      <c r="O9271" t="s">
        <v>6636</v>
      </c>
      <c r="P9271">
        <v>1995000</v>
      </c>
      <c r="Q9271" t="s">
        <v>6867</v>
      </c>
      <c r="R9271" t="s">
        <v>6779</v>
      </c>
      <c r="S9271" s="12">
        <v>1</v>
      </c>
      <c r="T9271" s="13"/>
      <c r="U9271" t="s">
        <v>6629</v>
      </c>
    </row>
    <row r="9272" spans="1:21" x14ac:dyDescent="0.25">
      <c r="A9272" t="s">
        <v>6614</v>
      </c>
      <c r="B9272" s="12"/>
      <c r="C9272" t="s">
        <v>14077</v>
      </c>
      <c r="D9272" s="11">
        <v>46193</v>
      </c>
      <c r="E9272" t="s">
        <v>14078</v>
      </c>
      <c r="F9272" t="s">
        <v>6617</v>
      </c>
      <c r="G9272" t="s">
        <v>6636</v>
      </c>
      <c r="H9272" t="s">
        <v>235</v>
      </c>
      <c r="I9272" t="s">
        <v>6636</v>
      </c>
      <c r="J9272" t="s">
        <v>6636</v>
      </c>
      <c r="K9272" t="s">
        <v>6636</v>
      </c>
      <c r="L9272" t="s">
        <v>6636</v>
      </c>
      <c r="M9272" t="s">
        <v>6636</v>
      </c>
      <c r="N9272" t="s">
        <v>6636</v>
      </c>
      <c r="O9272" t="s">
        <v>6636</v>
      </c>
      <c r="P9272">
        <v>4449000</v>
      </c>
      <c r="Q9272" t="s">
        <v>6636</v>
      </c>
      <c r="R9272" t="s">
        <v>6636</v>
      </c>
      <c r="S9272" s="12">
        <v>1</v>
      </c>
      <c r="T9272" s="13"/>
      <c r="U9272" t="s">
        <v>6636</v>
      </c>
    </row>
    <row r="9273" spans="1:21" x14ac:dyDescent="0.25">
      <c r="A9273" t="s">
        <v>6614</v>
      </c>
      <c r="B9273" s="12"/>
      <c r="C9273" t="s">
        <v>14079</v>
      </c>
      <c r="D9273" s="11">
        <v>46193</v>
      </c>
      <c r="E9273" t="s">
        <v>14080</v>
      </c>
      <c r="F9273" t="s">
        <v>6617</v>
      </c>
      <c r="G9273" t="s">
        <v>6636</v>
      </c>
      <c r="H9273" t="s">
        <v>235</v>
      </c>
      <c r="I9273" t="s">
        <v>6636</v>
      </c>
      <c r="J9273" t="s">
        <v>6636</v>
      </c>
      <c r="K9273" t="s">
        <v>6636</v>
      </c>
      <c r="L9273" t="s">
        <v>6636</v>
      </c>
      <c r="M9273" t="s">
        <v>6636</v>
      </c>
      <c r="N9273" t="s">
        <v>6636</v>
      </c>
      <c r="O9273" t="s">
        <v>6636</v>
      </c>
      <c r="P9273">
        <v>2675000</v>
      </c>
      <c r="Q9273" t="s">
        <v>6636</v>
      </c>
      <c r="R9273" t="s">
        <v>6636</v>
      </c>
      <c r="S9273" s="12">
        <v>1</v>
      </c>
      <c r="T9273" s="13"/>
      <c r="U9273" t="s">
        <v>6636</v>
      </c>
    </row>
    <row r="9274" spans="1:21" x14ac:dyDescent="0.25">
      <c r="A9274" t="s">
        <v>6983</v>
      </c>
      <c r="B9274" s="12"/>
      <c r="C9274" t="s">
        <v>10030</v>
      </c>
      <c r="D9274" s="11">
        <v>46194</v>
      </c>
      <c r="E9274" t="s">
        <v>10031</v>
      </c>
      <c r="F9274" t="s">
        <v>6617</v>
      </c>
      <c r="G9274" t="s">
        <v>6968</v>
      </c>
      <c r="H9274" t="s">
        <v>235</v>
      </c>
      <c r="I9274" t="s">
        <v>55</v>
      </c>
      <c r="J9274" t="s">
        <v>44</v>
      </c>
      <c r="K9274" t="s">
        <v>6636</v>
      </c>
      <c r="L9274" t="s">
        <v>6636</v>
      </c>
      <c r="M9274" t="s">
        <v>6636</v>
      </c>
      <c r="N9274" t="s">
        <v>6636</v>
      </c>
      <c r="O9274" t="s">
        <v>6636</v>
      </c>
      <c r="P9274">
        <v>3990000</v>
      </c>
      <c r="Q9274" t="s">
        <v>6636</v>
      </c>
      <c r="R9274" t="s">
        <v>6636</v>
      </c>
      <c r="S9274" s="12">
        <v>1</v>
      </c>
      <c r="T9274" s="13">
        <v>33250</v>
      </c>
      <c r="U9274" t="s">
        <v>6878</v>
      </c>
    </row>
    <row r="9275" spans="1:21" x14ac:dyDescent="0.25">
      <c r="A9275" t="s">
        <v>6614</v>
      </c>
      <c r="B9275" s="12"/>
      <c r="C9275" t="s">
        <v>14081</v>
      </c>
      <c r="D9275" s="11">
        <v>46194</v>
      </c>
      <c r="E9275" t="s">
        <v>14082</v>
      </c>
      <c r="F9275" t="s">
        <v>6617</v>
      </c>
      <c r="G9275" t="s">
        <v>6636</v>
      </c>
      <c r="H9275" t="s">
        <v>235</v>
      </c>
      <c r="I9275" t="s">
        <v>6636</v>
      </c>
      <c r="J9275" t="s">
        <v>6636</v>
      </c>
      <c r="K9275" t="s">
        <v>6636</v>
      </c>
      <c r="L9275" t="s">
        <v>6636</v>
      </c>
      <c r="M9275" t="s">
        <v>6636</v>
      </c>
      <c r="N9275" t="s">
        <v>6636</v>
      </c>
      <c r="O9275" t="s">
        <v>6636</v>
      </c>
      <c r="P9275">
        <v>3650000</v>
      </c>
      <c r="Q9275" t="s">
        <v>6636</v>
      </c>
      <c r="R9275" t="s">
        <v>6636</v>
      </c>
      <c r="S9275" s="12">
        <v>1</v>
      </c>
      <c r="T9275" s="13"/>
      <c r="U9275" t="s">
        <v>6636</v>
      </c>
    </row>
    <row r="9276" spans="1:21" x14ac:dyDescent="0.25">
      <c r="A9276" t="s">
        <v>6614</v>
      </c>
      <c r="B9276" s="12"/>
      <c r="C9276" t="s">
        <v>14083</v>
      </c>
      <c r="D9276" s="11">
        <v>46194</v>
      </c>
      <c r="E9276" t="s">
        <v>14084</v>
      </c>
      <c r="F9276" t="s">
        <v>6617</v>
      </c>
      <c r="G9276" t="s">
        <v>6636</v>
      </c>
      <c r="H9276" t="s">
        <v>235</v>
      </c>
      <c r="I9276" t="s">
        <v>6636</v>
      </c>
      <c r="J9276" t="s">
        <v>6636</v>
      </c>
      <c r="K9276" t="s">
        <v>6636</v>
      </c>
      <c r="L9276" t="s">
        <v>6636</v>
      </c>
      <c r="M9276" t="s">
        <v>6636</v>
      </c>
      <c r="N9276" t="s">
        <v>6636</v>
      </c>
      <c r="O9276" t="s">
        <v>6636</v>
      </c>
      <c r="P9276">
        <v>3725000</v>
      </c>
      <c r="Q9276" t="s">
        <v>6636</v>
      </c>
      <c r="R9276" t="s">
        <v>6636</v>
      </c>
      <c r="S9276" s="12">
        <v>1</v>
      </c>
      <c r="T9276" s="13"/>
      <c r="U9276" t="s">
        <v>6636</v>
      </c>
    </row>
    <row r="9277" spans="1:21" x14ac:dyDescent="0.25">
      <c r="A9277" t="s">
        <v>6614</v>
      </c>
      <c r="B9277" s="12"/>
      <c r="C9277" t="s">
        <v>14085</v>
      </c>
      <c r="D9277" s="11">
        <v>46194</v>
      </c>
      <c r="E9277" t="s">
        <v>14086</v>
      </c>
      <c r="F9277" t="s">
        <v>6617</v>
      </c>
      <c r="G9277" t="s">
        <v>6636</v>
      </c>
      <c r="H9277" t="s">
        <v>235</v>
      </c>
      <c r="I9277" t="s">
        <v>6636</v>
      </c>
      <c r="J9277" t="s">
        <v>6636</v>
      </c>
      <c r="K9277" t="s">
        <v>6636</v>
      </c>
      <c r="L9277" t="s">
        <v>6636</v>
      </c>
      <c r="M9277" t="s">
        <v>6636</v>
      </c>
      <c r="N9277" t="s">
        <v>6636</v>
      </c>
      <c r="O9277" t="s">
        <v>6636</v>
      </c>
      <c r="P9277">
        <v>4530000</v>
      </c>
      <c r="Q9277" t="s">
        <v>6636</v>
      </c>
      <c r="R9277" t="s">
        <v>6636</v>
      </c>
      <c r="S9277" s="12">
        <v>1</v>
      </c>
      <c r="T9277" s="13"/>
      <c r="U9277" t="s">
        <v>6636</v>
      </c>
    </row>
    <row r="9278" spans="1:21" x14ac:dyDescent="0.25">
      <c r="A9278" t="s">
        <v>6614</v>
      </c>
      <c r="B9278" s="12"/>
      <c r="C9278" t="s">
        <v>14087</v>
      </c>
      <c r="D9278" s="11">
        <v>46194</v>
      </c>
      <c r="E9278" t="s">
        <v>14088</v>
      </c>
      <c r="F9278" t="s">
        <v>6617</v>
      </c>
      <c r="G9278" t="s">
        <v>6636</v>
      </c>
      <c r="H9278" t="s">
        <v>235</v>
      </c>
      <c r="I9278" t="s">
        <v>6636</v>
      </c>
      <c r="J9278" t="s">
        <v>6636</v>
      </c>
      <c r="K9278" t="s">
        <v>6636</v>
      </c>
      <c r="L9278" t="s">
        <v>6636</v>
      </c>
      <c r="M9278" t="s">
        <v>6636</v>
      </c>
      <c r="N9278" t="s">
        <v>6636</v>
      </c>
      <c r="O9278" t="s">
        <v>6636</v>
      </c>
      <c r="P9278">
        <v>2640000</v>
      </c>
      <c r="Q9278" t="s">
        <v>6636</v>
      </c>
      <c r="R9278" t="s">
        <v>6636</v>
      </c>
      <c r="S9278" s="12">
        <v>1</v>
      </c>
      <c r="T9278" s="13"/>
      <c r="U9278" t="s">
        <v>6636</v>
      </c>
    </row>
    <row r="9279" spans="1:21" x14ac:dyDescent="0.25">
      <c r="A9279" t="s">
        <v>6614</v>
      </c>
      <c r="B9279" s="12"/>
      <c r="C9279" t="s">
        <v>14089</v>
      </c>
      <c r="D9279" s="11">
        <v>46195</v>
      </c>
      <c r="E9279" t="s">
        <v>14090</v>
      </c>
      <c r="F9279" t="s">
        <v>6617</v>
      </c>
      <c r="G9279" t="s">
        <v>6636</v>
      </c>
      <c r="H9279" t="s">
        <v>235</v>
      </c>
      <c r="I9279" t="s">
        <v>6636</v>
      </c>
      <c r="J9279" t="s">
        <v>6636</v>
      </c>
      <c r="K9279" t="s">
        <v>6636</v>
      </c>
      <c r="L9279" t="s">
        <v>6636</v>
      </c>
      <c r="M9279" t="s">
        <v>6636</v>
      </c>
      <c r="N9279" t="s">
        <v>6636</v>
      </c>
      <c r="O9279" t="s">
        <v>6636</v>
      </c>
      <c r="P9279">
        <v>3750000</v>
      </c>
      <c r="Q9279" t="s">
        <v>6636</v>
      </c>
      <c r="R9279" t="s">
        <v>6636</v>
      </c>
      <c r="S9279" s="12">
        <v>1</v>
      </c>
      <c r="T9279" s="13"/>
      <c r="U9279" t="s">
        <v>6636</v>
      </c>
    </row>
    <row r="9280" spans="1:21" x14ac:dyDescent="0.25">
      <c r="A9280" t="s">
        <v>6614</v>
      </c>
      <c r="B9280" s="12"/>
      <c r="C9280" t="s">
        <v>14091</v>
      </c>
      <c r="D9280" s="11">
        <v>46198</v>
      </c>
      <c r="E9280" t="s">
        <v>14092</v>
      </c>
      <c r="F9280" t="s">
        <v>6617</v>
      </c>
      <c r="G9280" t="s">
        <v>6636</v>
      </c>
      <c r="H9280" t="s">
        <v>235</v>
      </c>
      <c r="I9280" t="s">
        <v>6636</v>
      </c>
      <c r="J9280" t="s">
        <v>6636</v>
      </c>
      <c r="K9280" t="s">
        <v>6636</v>
      </c>
      <c r="L9280" t="s">
        <v>6636</v>
      </c>
      <c r="M9280" t="s">
        <v>6636</v>
      </c>
      <c r="N9280" t="s">
        <v>6636</v>
      </c>
      <c r="O9280" t="s">
        <v>6636</v>
      </c>
      <c r="P9280">
        <v>3850000</v>
      </c>
      <c r="Q9280" t="s">
        <v>6636</v>
      </c>
      <c r="R9280" t="s">
        <v>6636</v>
      </c>
      <c r="S9280" s="12">
        <v>1</v>
      </c>
      <c r="T9280" s="13"/>
      <c r="U9280" t="s">
        <v>6636</v>
      </c>
    </row>
    <row r="9281" spans="1:21" x14ac:dyDescent="0.25">
      <c r="A9281" t="s">
        <v>6614</v>
      </c>
      <c r="B9281" s="12"/>
      <c r="C9281" t="s">
        <v>14093</v>
      </c>
      <c r="D9281" s="11">
        <v>46199</v>
      </c>
      <c r="E9281" t="s">
        <v>14094</v>
      </c>
      <c r="F9281" t="s">
        <v>6617</v>
      </c>
      <c r="G9281" t="s">
        <v>6636</v>
      </c>
      <c r="H9281" t="s">
        <v>235</v>
      </c>
      <c r="I9281" t="s">
        <v>6636</v>
      </c>
      <c r="J9281" t="s">
        <v>6636</v>
      </c>
      <c r="K9281" t="s">
        <v>6636</v>
      </c>
      <c r="L9281" t="s">
        <v>6636</v>
      </c>
      <c r="M9281" t="s">
        <v>6636</v>
      </c>
      <c r="N9281" t="s">
        <v>6636</v>
      </c>
      <c r="O9281" t="s">
        <v>6636</v>
      </c>
      <c r="P9281">
        <v>1995000</v>
      </c>
      <c r="Q9281" t="s">
        <v>6636</v>
      </c>
      <c r="R9281" t="s">
        <v>6636</v>
      </c>
      <c r="S9281" s="12">
        <v>1</v>
      </c>
      <c r="T9281" s="13"/>
      <c r="U9281" t="s">
        <v>6629</v>
      </c>
    </row>
    <row r="9282" spans="1:21" x14ac:dyDescent="0.25">
      <c r="A9282" t="s">
        <v>6614</v>
      </c>
      <c r="B9282" s="12"/>
      <c r="C9282" t="s">
        <v>14095</v>
      </c>
      <c r="D9282" s="11">
        <v>46199</v>
      </c>
      <c r="E9282" t="s">
        <v>14096</v>
      </c>
      <c r="F9282" t="s">
        <v>6617</v>
      </c>
      <c r="G9282" t="s">
        <v>6636</v>
      </c>
      <c r="H9282" t="s">
        <v>235</v>
      </c>
      <c r="I9282" t="s">
        <v>6636</v>
      </c>
      <c r="J9282" t="s">
        <v>6636</v>
      </c>
      <c r="K9282" t="s">
        <v>6636</v>
      </c>
      <c r="L9282" t="s">
        <v>6636</v>
      </c>
      <c r="M9282" t="s">
        <v>6636</v>
      </c>
      <c r="N9282" t="s">
        <v>6636</v>
      </c>
      <c r="O9282" t="s">
        <v>6636</v>
      </c>
      <c r="P9282">
        <v>2520000</v>
      </c>
      <c r="Q9282" t="s">
        <v>6636</v>
      </c>
      <c r="R9282" t="s">
        <v>6636</v>
      </c>
      <c r="S9282" s="12">
        <v>1</v>
      </c>
      <c r="T9282" s="13"/>
      <c r="U9282" t="s">
        <v>6636</v>
      </c>
    </row>
    <row r="9283" spans="1:21" x14ac:dyDescent="0.25">
      <c r="A9283" t="s">
        <v>6614</v>
      </c>
      <c r="B9283" s="12"/>
      <c r="C9283" t="s">
        <v>14097</v>
      </c>
      <c r="D9283" s="11">
        <v>46199</v>
      </c>
      <c r="E9283" t="s">
        <v>14098</v>
      </c>
      <c r="F9283" t="s">
        <v>6617</v>
      </c>
      <c r="G9283" t="s">
        <v>6636</v>
      </c>
      <c r="H9283" t="s">
        <v>235</v>
      </c>
      <c r="I9283" t="s">
        <v>6636</v>
      </c>
      <c r="J9283" t="s">
        <v>6636</v>
      </c>
      <c r="K9283" t="s">
        <v>6636</v>
      </c>
      <c r="L9283" t="s">
        <v>6636</v>
      </c>
      <c r="M9283" t="s">
        <v>6636</v>
      </c>
      <c r="N9283" t="s">
        <v>6636</v>
      </c>
      <c r="O9283" t="s">
        <v>6636</v>
      </c>
      <c r="P9283">
        <v>2520000</v>
      </c>
      <c r="Q9283" t="s">
        <v>6636</v>
      </c>
      <c r="R9283" t="s">
        <v>6636</v>
      </c>
      <c r="S9283" s="12">
        <v>1</v>
      </c>
      <c r="T9283" s="13"/>
      <c r="U9283" t="s">
        <v>6636</v>
      </c>
    </row>
    <row r="9284" spans="1:21" x14ac:dyDescent="0.25">
      <c r="A9284" t="s">
        <v>6614</v>
      </c>
      <c r="B9284" s="12"/>
      <c r="C9284" t="s">
        <v>14099</v>
      </c>
      <c r="D9284" s="11">
        <v>46199</v>
      </c>
      <c r="E9284" t="s">
        <v>14100</v>
      </c>
      <c r="F9284" t="s">
        <v>6617</v>
      </c>
      <c r="G9284" t="s">
        <v>6636</v>
      </c>
      <c r="H9284" t="s">
        <v>235</v>
      </c>
      <c r="I9284" t="s">
        <v>6636</v>
      </c>
      <c r="J9284" t="s">
        <v>6636</v>
      </c>
      <c r="K9284" t="s">
        <v>6636</v>
      </c>
      <c r="L9284" t="s">
        <v>6636</v>
      </c>
      <c r="M9284" t="s">
        <v>6636</v>
      </c>
      <c r="N9284" t="s">
        <v>6636</v>
      </c>
      <c r="O9284" t="s">
        <v>6636</v>
      </c>
      <c r="P9284">
        <v>2625990</v>
      </c>
      <c r="Q9284" t="s">
        <v>6636</v>
      </c>
      <c r="R9284" t="s">
        <v>6636</v>
      </c>
      <c r="S9284" s="12">
        <v>1</v>
      </c>
      <c r="T9284" s="13"/>
      <c r="U9284" t="s">
        <v>6636</v>
      </c>
    </row>
    <row r="9285" spans="1:21" x14ac:dyDescent="0.25">
      <c r="A9285" t="s">
        <v>6614</v>
      </c>
      <c r="B9285" s="12"/>
      <c r="C9285" t="s">
        <v>14101</v>
      </c>
      <c r="D9285" s="11">
        <v>46199</v>
      </c>
      <c r="E9285" t="s">
        <v>14102</v>
      </c>
      <c r="F9285" t="s">
        <v>6617</v>
      </c>
      <c r="G9285" t="s">
        <v>6636</v>
      </c>
      <c r="H9285" t="s">
        <v>235</v>
      </c>
      <c r="I9285" t="s">
        <v>6636</v>
      </c>
      <c r="J9285" t="s">
        <v>6636</v>
      </c>
      <c r="K9285" t="s">
        <v>6636</v>
      </c>
      <c r="L9285" t="s">
        <v>6636</v>
      </c>
      <c r="M9285" t="s">
        <v>6636</v>
      </c>
      <c r="N9285" t="s">
        <v>6636</v>
      </c>
      <c r="O9285" t="s">
        <v>6636</v>
      </c>
      <c r="P9285">
        <v>4450000</v>
      </c>
      <c r="Q9285" t="s">
        <v>6636</v>
      </c>
      <c r="R9285" t="s">
        <v>6636</v>
      </c>
      <c r="S9285" s="12">
        <v>1</v>
      </c>
      <c r="T9285" s="13"/>
      <c r="U9285" t="s">
        <v>6636</v>
      </c>
    </row>
    <row r="9286" spans="1:21" x14ac:dyDescent="0.25">
      <c r="A9286" t="s">
        <v>6614</v>
      </c>
      <c r="B9286" s="12"/>
      <c r="C9286" t="s">
        <v>14103</v>
      </c>
      <c r="D9286" s="11">
        <v>46199</v>
      </c>
      <c r="E9286" t="s">
        <v>14104</v>
      </c>
      <c r="F9286" t="s">
        <v>6617</v>
      </c>
      <c r="G9286" t="s">
        <v>6636</v>
      </c>
      <c r="H9286" t="s">
        <v>235</v>
      </c>
      <c r="I9286" t="s">
        <v>6636</v>
      </c>
      <c r="J9286" t="s">
        <v>6636</v>
      </c>
      <c r="K9286" t="s">
        <v>6636</v>
      </c>
      <c r="L9286" t="s">
        <v>6636</v>
      </c>
      <c r="M9286" t="s">
        <v>6636</v>
      </c>
      <c r="N9286" t="s">
        <v>6636</v>
      </c>
      <c r="O9286" t="s">
        <v>6636</v>
      </c>
      <c r="P9286">
        <v>3431491</v>
      </c>
      <c r="Q9286" t="s">
        <v>6636</v>
      </c>
      <c r="R9286" t="s">
        <v>6636</v>
      </c>
      <c r="S9286" s="12">
        <v>1</v>
      </c>
      <c r="T9286" s="13"/>
      <c r="U9286" t="s">
        <v>6636</v>
      </c>
    </row>
    <row r="9287" spans="1:21" x14ac:dyDescent="0.25">
      <c r="A9287" t="s">
        <v>6614</v>
      </c>
      <c r="B9287" s="12"/>
      <c r="C9287" t="s">
        <v>14105</v>
      </c>
      <c r="D9287" s="11">
        <v>46200</v>
      </c>
      <c r="E9287" t="s">
        <v>14106</v>
      </c>
      <c r="F9287" t="s">
        <v>6617</v>
      </c>
      <c r="G9287" t="s">
        <v>6636</v>
      </c>
      <c r="H9287" t="s">
        <v>235</v>
      </c>
      <c r="I9287" t="s">
        <v>6636</v>
      </c>
      <c r="J9287" t="s">
        <v>6636</v>
      </c>
      <c r="K9287" t="s">
        <v>6636</v>
      </c>
      <c r="L9287" t="s">
        <v>6636</v>
      </c>
      <c r="M9287" t="s">
        <v>6636</v>
      </c>
      <c r="N9287" t="s">
        <v>6636</v>
      </c>
      <c r="O9287" t="s">
        <v>6636</v>
      </c>
      <c r="P9287">
        <v>2660000</v>
      </c>
      <c r="Q9287" t="s">
        <v>6636</v>
      </c>
      <c r="R9287" t="s">
        <v>6636</v>
      </c>
      <c r="S9287" s="12">
        <v>1</v>
      </c>
      <c r="T9287" s="13"/>
      <c r="U9287" t="s">
        <v>6636</v>
      </c>
    </row>
    <row r="9288" spans="1:21" x14ac:dyDescent="0.25">
      <c r="A9288" t="s">
        <v>6614</v>
      </c>
      <c r="B9288" s="12"/>
      <c r="C9288" t="s">
        <v>14107</v>
      </c>
      <c r="D9288" s="11">
        <v>46200</v>
      </c>
      <c r="E9288" t="s">
        <v>14108</v>
      </c>
      <c r="F9288" t="s">
        <v>6617</v>
      </c>
      <c r="G9288" t="s">
        <v>6636</v>
      </c>
      <c r="H9288" t="s">
        <v>235</v>
      </c>
      <c r="I9288" t="s">
        <v>6636</v>
      </c>
      <c r="J9288" t="s">
        <v>6636</v>
      </c>
      <c r="K9288" t="s">
        <v>6636</v>
      </c>
      <c r="L9288" t="s">
        <v>6636</v>
      </c>
      <c r="M9288" t="s">
        <v>6636</v>
      </c>
      <c r="N9288" t="s">
        <v>6636</v>
      </c>
      <c r="O9288" t="s">
        <v>6636</v>
      </c>
      <c r="P9288">
        <v>3099000</v>
      </c>
      <c r="Q9288" t="s">
        <v>6636</v>
      </c>
      <c r="R9288" t="s">
        <v>6636</v>
      </c>
      <c r="S9288" s="12">
        <v>1</v>
      </c>
      <c r="T9288" s="13"/>
      <c r="U9288" t="s">
        <v>6636</v>
      </c>
    </row>
    <row r="9289" spans="1:21" x14ac:dyDescent="0.25">
      <c r="A9289" t="s">
        <v>6614</v>
      </c>
      <c r="B9289" s="12"/>
      <c r="C9289" t="s">
        <v>14109</v>
      </c>
      <c r="D9289" s="11">
        <v>46201</v>
      </c>
      <c r="E9289" t="s">
        <v>14110</v>
      </c>
      <c r="F9289" t="s">
        <v>6617</v>
      </c>
      <c r="G9289" t="s">
        <v>6636</v>
      </c>
      <c r="H9289" t="s">
        <v>235</v>
      </c>
      <c r="I9289" t="s">
        <v>6636</v>
      </c>
      <c r="J9289" t="s">
        <v>6636</v>
      </c>
      <c r="K9289" t="s">
        <v>6636</v>
      </c>
      <c r="L9289" t="s">
        <v>6636</v>
      </c>
      <c r="M9289" t="s">
        <v>6636</v>
      </c>
      <c r="N9289" t="s">
        <v>6636</v>
      </c>
      <c r="O9289" t="s">
        <v>6636</v>
      </c>
      <c r="P9289">
        <v>2050000</v>
      </c>
      <c r="Q9289" t="s">
        <v>6636</v>
      </c>
      <c r="R9289" t="s">
        <v>6636</v>
      </c>
      <c r="S9289" s="12">
        <v>1</v>
      </c>
      <c r="T9289" s="13"/>
      <c r="U9289" t="s">
        <v>6636</v>
      </c>
    </row>
    <row r="9290" spans="1:21" x14ac:dyDescent="0.25">
      <c r="A9290" t="s">
        <v>6614</v>
      </c>
      <c r="B9290" s="12"/>
      <c r="C9290" t="s">
        <v>14111</v>
      </c>
      <c r="D9290" s="11">
        <v>46203</v>
      </c>
      <c r="E9290" t="s">
        <v>14112</v>
      </c>
      <c r="F9290" t="s">
        <v>6617</v>
      </c>
      <c r="G9290" t="s">
        <v>6636</v>
      </c>
      <c r="H9290" t="s">
        <v>235</v>
      </c>
      <c r="I9290" t="s">
        <v>6636</v>
      </c>
      <c r="J9290" t="s">
        <v>6636</v>
      </c>
      <c r="K9290" t="s">
        <v>6636</v>
      </c>
      <c r="L9290" t="s">
        <v>6636</v>
      </c>
      <c r="M9290" t="s">
        <v>6636</v>
      </c>
      <c r="N9290" t="s">
        <v>6636</v>
      </c>
      <c r="O9290" t="s">
        <v>6636</v>
      </c>
      <c r="P9290">
        <v>3700000</v>
      </c>
      <c r="Q9290" t="s">
        <v>6636</v>
      </c>
      <c r="R9290" t="s">
        <v>6636</v>
      </c>
      <c r="S9290" s="12">
        <v>1</v>
      </c>
      <c r="T9290" s="13"/>
      <c r="U9290" t="s">
        <v>6636</v>
      </c>
    </row>
    <row r="9291" spans="1:21" x14ac:dyDescent="0.25">
      <c r="A9291" t="s">
        <v>6614</v>
      </c>
      <c r="B9291" s="12"/>
      <c r="C9291" t="s">
        <v>14113</v>
      </c>
      <c r="D9291" s="11">
        <v>46203</v>
      </c>
      <c r="E9291" t="s">
        <v>14114</v>
      </c>
      <c r="F9291" t="s">
        <v>6617</v>
      </c>
      <c r="G9291" t="s">
        <v>6636</v>
      </c>
      <c r="H9291" t="s">
        <v>235</v>
      </c>
      <c r="I9291" t="s">
        <v>6636</v>
      </c>
      <c r="J9291" t="s">
        <v>6636</v>
      </c>
      <c r="K9291" t="s">
        <v>6636</v>
      </c>
      <c r="L9291" t="s">
        <v>6636</v>
      </c>
      <c r="M9291" t="s">
        <v>6636</v>
      </c>
      <c r="N9291" t="s">
        <v>6636</v>
      </c>
      <c r="O9291" t="s">
        <v>6636</v>
      </c>
      <c r="P9291">
        <v>3650000</v>
      </c>
      <c r="Q9291" t="s">
        <v>6636</v>
      </c>
      <c r="R9291" t="s">
        <v>6636</v>
      </c>
      <c r="S9291" s="12">
        <v>1</v>
      </c>
      <c r="T9291" s="13"/>
      <c r="U9291" t="s">
        <v>6636</v>
      </c>
    </row>
    <row r="9292" spans="1:21" x14ac:dyDescent="0.25">
      <c r="A9292" t="s">
        <v>6614</v>
      </c>
      <c r="B9292" s="12"/>
      <c r="C9292" t="s">
        <v>14115</v>
      </c>
      <c r="D9292" s="11">
        <v>46203</v>
      </c>
      <c r="E9292" t="s">
        <v>14116</v>
      </c>
      <c r="F9292" t="s">
        <v>6617</v>
      </c>
      <c r="G9292" t="s">
        <v>6636</v>
      </c>
      <c r="H9292" t="s">
        <v>235</v>
      </c>
      <c r="I9292" t="s">
        <v>6636</v>
      </c>
      <c r="J9292" t="s">
        <v>6636</v>
      </c>
      <c r="K9292" t="s">
        <v>6636</v>
      </c>
      <c r="L9292" t="s">
        <v>6636</v>
      </c>
      <c r="M9292" t="s">
        <v>6636</v>
      </c>
      <c r="N9292" t="s">
        <v>6636</v>
      </c>
      <c r="O9292" t="s">
        <v>6636</v>
      </c>
      <c r="P9292">
        <v>2363786.5</v>
      </c>
      <c r="Q9292" t="s">
        <v>6636</v>
      </c>
      <c r="R9292" t="s">
        <v>6636</v>
      </c>
      <c r="S9292" s="12">
        <v>1</v>
      </c>
      <c r="T9292" s="13"/>
      <c r="U9292" t="s">
        <v>6636</v>
      </c>
    </row>
    <row r="9293" spans="1:21" x14ac:dyDescent="0.25">
      <c r="A9293" t="s">
        <v>6614</v>
      </c>
      <c r="B9293" s="12"/>
      <c r="C9293" t="s">
        <v>14117</v>
      </c>
      <c r="D9293" s="11">
        <v>46203</v>
      </c>
      <c r="E9293" t="s">
        <v>14118</v>
      </c>
      <c r="F9293" t="s">
        <v>6617</v>
      </c>
      <c r="G9293" t="s">
        <v>6636</v>
      </c>
      <c r="H9293" t="s">
        <v>235</v>
      </c>
      <c r="I9293" t="s">
        <v>6636</v>
      </c>
      <c r="J9293" t="s">
        <v>6636</v>
      </c>
      <c r="K9293" t="s">
        <v>6636</v>
      </c>
      <c r="L9293" t="s">
        <v>6636</v>
      </c>
      <c r="M9293" t="s">
        <v>13707</v>
      </c>
      <c r="N9293" t="s">
        <v>6761</v>
      </c>
      <c r="O9293" t="s">
        <v>6762</v>
      </c>
      <c r="P9293">
        <v>1940000</v>
      </c>
      <c r="Q9293" t="s">
        <v>6867</v>
      </c>
      <c r="R9293" t="s">
        <v>6911</v>
      </c>
      <c r="S9293" s="12">
        <v>1</v>
      </c>
      <c r="T9293" s="13"/>
      <c r="U9293" t="s">
        <v>6636</v>
      </c>
    </row>
    <row r="9294" spans="1:21" x14ac:dyDescent="0.25">
      <c r="A9294" t="s">
        <v>6614</v>
      </c>
      <c r="B9294" s="12"/>
      <c r="C9294" t="s">
        <v>14119</v>
      </c>
      <c r="D9294" s="11">
        <v>46203</v>
      </c>
      <c r="E9294" t="s">
        <v>14120</v>
      </c>
      <c r="F9294" t="s">
        <v>6617</v>
      </c>
      <c r="G9294" t="s">
        <v>6636</v>
      </c>
      <c r="H9294" t="s">
        <v>235</v>
      </c>
      <c r="I9294" t="s">
        <v>6636</v>
      </c>
      <c r="J9294" t="s">
        <v>6636</v>
      </c>
      <c r="K9294" t="s">
        <v>6636</v>
      </c>
      <c r="L9294" t="s">
        <v>6636</v>
      </c>
      <c r="M9294" t="s">
        <v>6636</v>
      </c>
      <c r="N9294" t="s">
        <v>6636</v>
      </c>
      <c r="O9294" t="s">
        <v>6636</v>
      </c>
      <c r="P9294">
        <v>3060000</v>
      </c>
      <c r="Q9294" t="s">
        <v>6636</v>
      </c>
      <c r="R9294" t="s">
        <v>6636</v>
      </c>
      <c r="S9294" s="12">
        <v>1</v>
      </c>
      <c r="T9294" s="13"/>
      <c r="U9294" t="s">
        <v>6636</v>
      </c>
    </row>
    <row r="9295" spans="1:21" x14ac:dyDescent="0.25">
      <c r="A9295" t="s">
        <v>6614</v>
      </c>
      <c r="B9295" s="12"/>
      <c r="C9295" t="s">
        <v>14121</v>
      </c>
      <c r="D9295" s="11">
        <v>46203</v>
      </c>
      <c r="E9295" t="s">
        <v>14122</v>
      </c>
      <c r="F9295" t="s">
        <v>6617</v>
      </c>
      <c r="G9295" t="s">
        <v>6636</v>
      </c>
      <c r="H9295" t="s">
        <v>235</v>
      </c>
      <c r="I9295" t="s">
        <v>6636</v>
      </c>
      <c r="J9295" t="s">
        <v>6636</v>
      </c>
      <c r="K9295" t="s">
        <v>6636</v>
      </c>
      <c r="L9295" t="s">
        <v>6636</v>
      </c>
      <c r="M9295" t="s">
        <v>6636</v>
      </c>
      <c r="N9295" t="s">
        <v>6636</v>
      </c>
      <c r="O9295" t="s">
        <v>6636</v>
      </c>
      <c r="P9295">
        <v>2470000</v>
      </c>
      <c r="Q9295" t="s">
        <v>6636</v>
      </c>
      <c r="R9295" t="s">
        <v>6636</v>
      </c>
      <c r="S9295" s="12">
        <v>1</v>
      </c>
      <c r="T9295" s="13"/>
      <c r="U9295" t="s">
        <v>6636</v>
      </c>
    </row>
    <row r="9296" spans="1:21" x14ac:dyDescent="0.25">
      <c r="A9296" t="s">
        <v>6614</v>
      </c>
      <c r="B9296" s="12"/>
      <c r="C9296" t="s">
        <v>14123</v>
      </c>
      <c r="D9296" s="11">
        <v>46203</v>
      </c>
      <c r="E9296" t="s">
        <v>14124</v>
      </c>
      <c r="F9296" t="s">
        <v>6617</v>
      </c>
      <c r="G9296" t="s">
        <v>6636</v>
      </c>
      <c r="H9296" t="s">
        <v>235</v>
      </c>
      <c r="I9296" t="s">
        <v>6636</v>
      </c>
      <c r="J9296" t="s">
        <v>6636</v>
      </c>
      <c r="K9296" t="s">
        <v>6636</v>
      </c>
      <c r="L9296" t="s">
        <v>6636</v>
      </c>
      <c r="M9296" t="s">
        <v>6636</v>
      </c>
      <c r="N9296" t="s">
        <v>6636</v>
      </c>
      <c r="O9296" t="s">
        <v>6636</v>
      </c>
      <c r="P9296">
        <v>2280000</v>
      </c>
      <c r="Q9296" t="s">
        <v>6636</v>
      </c>
      <c r="R9296" t="s">
        <v>6636</v>
      </c>
      <c r="S9296" s="12">
        <v>1</v>
      </c>
      <c r="T9296" s="13"/>
      <c r="U9296" t="s">
        <v>6636</v>
      </c>
    </row>
    <row r="9297" spans="1:21" x14ac:dyDescent="0.25">
      <c r="A9297" t="s">
        <v>6614</v>
      </c>
      <c r="B9297" s="12"/>
      <c r="C9297" t="s">
        <v>14125</v>
      </c>
      <c r="D9297" s="11">
        <v>46205</v>
      </c>
      <c r="E9297" t="s">
        <v>14126</v>
      </c>
      <c r="F9297" t="s">
        <v>6617</v>
      </c>
      <c r="G9297" t="s">
        <v>6636</v>
      </c>
      <c r="H9297" t="s">
        <v>235</v>
      </c>
      <c r="I9297" t="s">
        <v>6636</v>
      </c>
      <c r="J9297" t="s">
        <v>6636</v>
      </c>
      <c r="K9297" t="s">
        <v>6636</v>
      </c>
      <c r="L9297" t="s">
        <v>6636</v>
      </c>
      <c r="M9297" t="s">
        <v>6636</v>
      </c>
      <c r="N9297" t="s">
        <v>6636</v>
      </c>
      <c r="O9297" t="s">
        <v>6636</v>
      </c>
      <c r="P9297">
        <v>3625000</v>
      </c>
      <c r="Q9297" t="s">
        <v>6636</v>
      </c>
      <c r="R9297" t="s">
        <v>6636</v>
      </c>
      <c r="S9297" s="12">
        <v>1</v>
      </c>
      <c r="T9297" s="13"/>
      <c r="U9297" t="s">
        <v>6636</v>
      </c>
    </row>
    <row r="9298" spans="1:21" x14ac:dyDescent="0.25">
      <c r="A9298" t="s">
        <v>6614</v>
      </c>
      <c r="B9298" s="12"/>
      <c r="C9298" t="s">
        <v>14127</v>
      </c>
      <c r="D9298" s="11">
        <v>46205</v>
      </c>
      <c r="E9298" t="s">
        <v>14128</v>
      </c>
      <c r="F9298" t="s">
        <v>6617</v>
      </c>
      <c r="G9298" t="s">
        <v>6636</v>
      </c>
      <c r="H9298" t="s">
        <v>235</v>
      </c>
      <c r="I9298" t="s">
        <v>6636</v>
      </c>
      <c r="J9298" t="s">
        <v>6636</v>
      </c>
      <c r="K9298" t="s">
        <v>6636</v>
      </c>
      <c r="L9298" t="s">
        <v>6636</v>
      </c>
      <c r="M9298" t="s">
        <v>6636</v>
      </c>
      <c r="N9298" t="s">
        <v>6636</v>
      </c>
      <c r="O9298" t="s">
        <v>6636</v>
      </c>
      <c r="P9298">
        <v>4520000</v>
      </c>
      <c r="Q9298" t="s">
        <v>6636</v>
      </c>
      <c r="R9298" t="s">
        <v>6636</v>
      </c>
      <c r="S9298" s="12">
        <v>1</v>
      </c>
      <c r="T9298" s="13"/>
      <c r="U9298" t="s">
        <v>6636</v>
      </c>
    </row>
    <row r="9299" spans="1:21" x14ac:dyDescent="0.25">
      <c r="A9299" t="s">
        <v>6614</v>
      </c>
      <c r="B9299" s="12"/>
      <c r="C9299" t="s">
        <v>14129</v>
      </c>
      <c r="D9299" s="11">
        <v>46206</v>
      </c>
      <c r="E9299" t="s">
        <v>14130</v>
      </c>
      <c r="F9299" t="s">
        <v>6617</v>
      </c>
      <c r="G9299" t="s">
        <v>6636</v>
      </c>
      <c r="H9299" t="s">
        <v>235</v>
      </c>
      <c r="I9299" t="s">
        <v>6636</v>
      </c>
      <c r="J9299" t="s">
        <v>6636</v>
      </c>
      <c r="K9299" t="s">
        <v>6636</v>
      </c>
      <c r="L9299" t="s">
        <v>6636</v>
      </c>
      <c r="M9299" t="s">
        <v>6636</v>
      </c>
      <c r="N9299" t="s">
        <v>6636</v>
      </c>
      <c r="O9299" t="s">
        <v>6636</v>
      </c>
      <c r="P9299">
        <v>2900000</v>
      </c>
      <c r="Q9299" t="s">
        <v>6636</v>
      </c>
      <c r="R9299" t="s">
        <v>6636</v>
      </c>
      <c r="S9299" s="12">
        <v>1</v>
      </c>
      <c r="T9299" s="13"/>
      <c r="U9299" t="s">
        <v>6636</v>
      </c>
    </row>
    <row r="9300" spans="1:21" x14ac:dyDescent="0.25">
      <c r="A9300" t="s">
        <v>6614</v>
      </c>
      <c r="B9300" s="12"/>
      <c r="C9300" t="s">
        <v>14131</v>
      </c>
      <c r="D9300" s="11">
        <v>46206</v>
      </c>
      <c r="E9300" t="s">
        <v>14132</v>
      </c>
      <c r="F9300" t="s">
        <v>6617</v>
      </c>
      <c r="G9300" t="s">
        <v>6636</v>
      </c>
      <c r="H9300" t="s">
        <v>235</v>
      </c>
      <c r="I9300" t="s">
        <v>6636</v>
      </c>
      <c r="J9300" t="s">
        <v>6636</v>
      </c>
      <c r="K9300" t="s">
        <v>6636</v>
      </c>
      <c r="L9300" t="s">
        <v>6636</v>
      </c>
      <c r="M9300" t="s">
        <v>6636</v>
      </c>
      <c r="N9300" t="s">
        <v>6636</v>
      </c>
      <c r="O9300" t="s">
        <v>6636</v>
      </c>
      <c r="P9300">
        <v>3270000</v>
      </c>
      <c r="Q9300" t="s">
        <v>6636</v>
      </c>
      <c r="R9300" t="s">
        <v>6636</v>
      </c>
      <c r="S9300" s="12">
        <v>1</v>
      </c>
      <c r="T9300" s="13"/>
      <c r="U9300" t="s">
        <v>6636</v>
      </c>
    </row>
    <row r="9301" spans="1:21" x14ac:dyDescent="0.25">
      <c r="A9301" t="s">
        <v>6614</v>
      </c>
      <c r="B9301" s="12"/>
      <c r="C9301" t="s">
        <v>14133</v>
      </c>
      <c r="D9301" s="11">
        <v>46206</v>
      </c>
      <c r="E9301" t="s">
        <v>14134</v>
      </c>
      <c r="F9301" t="s">
        <v>6617</v>
      </c>
      <c r="G9301" t="s">
        <v>6636</v>
      </c>
      <c r="H9301" t="s">
        <v>235</v>
      </c>
      <c r="I9301" t="s">
        <v>6636</v>
      </c>
      <c r="J9301" t="s">
        <v>6636</v>
      </c>
      <c r="K9301" t="s">
        <v>6636</v>
      </c>
      <c r="L9301" t="s">
        <v>6636</v>
      </c>
      <c r="M9301" t="s">
        <v>6636</v>
      </c>
      <c r="N9301" t="s">
        <v>6636</v>
      </c>
      <c r="O9301" t="s">
        <v>6636</v>
      </c>
      <c r="P9301">
        <v>2955000</v>
      </c>
      <c r="Q9301" t="s">
        <v>6636</v>
      </c>
      <c r="R9301" t="s">
        <v>6636</v>
      </c>
      <c r="S9301" s="12">
        <v>1</v>
      </c>
      <c r="T9301" s="13"/>
      <c r="U9301" t="s">
        <v>6636</v>
      </c>
    </row>
    <row r="9302" spans="1:21" x14ac:dyDescent="0.25">
      <c r="A9302" t="s">
        <v>6614</v>
      </c>
      <c r="B9302" s="12"/>
      <c r="C9302" t="s">
        <v>14135</v>
      </c>
      <c r="D9302" s="11">
        <v>46206</v>
      </c>
      <c r="E9302" t="s">
        <v>14136</v>
      </c>
      <c r="F9302" t="s">
        <v>6617</v>
      </c>
      <c r="G9302" t="s">
        <v>6636</v>
      </c>
      <c r="H9302" t="s">
        <v>235</v>
      </c>
      <c r="I9302" t="s">
        <v>6636</v>
      </c>
      <c r="J9302" t="s">
        <v>6636</v>
      </c>
      <c r="K9302" t="s">
        <v>6636</v>
      </c>
      <c r="L9302" t="s">
        <v>6636</v>
      </c>
      <c r="M9302" t="s">
        <v>6636</v>
      </c>
      <c r="N9302" t="s">
        <v>6636</v>
      </c>
      <c r="O9302" t="s">
        <v>6636</v>
      </c>
      <c r="P9302">
        <v>2390000</v>
      </c>
      <c r="Q9302" t="s">
        <v>6636</v>
      </c>
      <c r="R9302" t="s">
        <v>6636</v>
      </c>
      <c r="S9302" s="12">
        <v>1</v>
      </c>
      <c r="T9302" s="13"/>
      <c r="U9302" t="s">
        <v>6636</v>
      </c>
    </row>
    <row r="9303" spans="1:21" x14ac:dyDescent="0.25">
      <c r="A9303" t="s">
        <v>6614</v>
      </c>
      <c r="B9303" s="12"/>
      <c r="C9303" t="s">
        <v>14137</v>
      </c>
      <c r="D9303" s="11">
        <v>46207</v>
      </c>
      <c r="E9303" t="s">
        <v>14138</v>
      </c>
      <c r="F9303" t="s">
        <v>6617</v>
      </c>
      <c r="G9303" t="s">
        <v>6636</v>
      </c>
      <c r="H9303" t="s">
        <v>235</v>
      </c>
      <c r="I9303" t="s">
        <v>6636</v>
      </c>
      <c r="J9303" t="s">
        <v>6636</v>
      </c>
      <c r="K9303" t="s">
        <v>6636</v>
      </c>
      <c r="L9303" t="s">
        <v>6636</v>
      </c>
      <c r="M9303" t="s">
        <v>6636</v>
      </c>
      <c r="N9303" t="s">
        <v>6636</v>
      </c>
      <c r="O9303" t="s">
        <v>6636</v>
      </c>
      <c r="P9303">
        <v>2530000</v>
      </c>
      <c r="Q9303" t="s">
        <v>6636</v>
      </c>
      <c r="R9303" t="s">
        <v>6636</v>
      </c>
      <c r="S9303" s="12">
        <v>1</v>
      </c>
      <c r="T9303" s="13"/>
      <c r="U9303" t="s">
        <v>6636</v>
      </c>
    </row>
    <row r="9304" spans="1:21" x14ac:dyDescent="0.25">
      <c r="A9304" t="s">
        <v>6614</v>
      </c>
      <c r="B9304" s="12"/>
      <c r="C9304" t="s">
        <v>14139</v>
      </c>
      <c r="D9304" s="11">
        <v>46207</v>
      </c>
      <c r="E9304" t="s">
        <v>14140</v>
      </c>
      <c r="F9304" t="s">
        <v>6617</v>
      </c>
      <c r="G9304" t="s">
        <v>6636</v>
      </c>
      <c r="H9304" t="s">
        <v>235</v>
      </c>
      <c r="I9304" t="s">
        <v>6636</v>
      </c>
      <c r="J9304" t="s">
        <v>6636</v>
      </c>
      <c r="K9304" t="s">
        <v>6636</v>
      </c>
      <c r="L9304" t="s">
        <v>6636</v>
      </c>
      <c r="M9304" t="s">
        <v>6636</v>
      </c>
      <c r="N9304" t="s">
        <v>6636</v>
      </c>
      <c r="O9304" t="s">
        <v>6636</v>
      </c>
      <c r="P9304">
        <v>3600000</v>
      </c>
      <c r="Q9304" t="s">
        <v>6636</v>
      </c>
      <c r="R9304" t="s">
        <v>6636</v>
      </c>
      <c r="S9304" s="12">
        <v>1</v>
      </c>
      <c r="T9304" s="13"/>
      <c r="U9304" t="s">
        <v>6636</v>
      </c>
    </row>
    <row r="9305" spans="1:21" x14ac:dyDescent="0.25">
      <c r="A9305" t="s">
        <v>6614</v>
      </c>
      <c r="B9305" s="12"/>
      <c r="C9305" t="s">
        <v>14141</v>
      </c>
      <c r="D9305" s="11">
        <v>46208</v>
      </c>
      <c r="E9305" t="s">
        <v>14142</v>
      </c>
      <c r="F9305" t="s">
        <v>6617</v>
      </c>
      <c r="G9305" t="s">
        <v>6636</v>
      </c>
      <c r="H9305" t="s">
        <v>235</v>
      </c>
      <c r="I9305" t="s">
        <v>6636</v>
      </c>
      <c r="J9305" t="s">
        <v>6636</v>
      </c>
      <c r="K9305" t="s">
        <v>6636</v>
      </c>
      <c r="L9305" t="s">
        <v>6636</v>
      </c>
      <c r="M9305" t="s">
        <v>6636</v>
      </c>
      <c r="N9305" t="s">
        <v>6636</v>
      </c>
      <c r="O9305" t="s">
        <v>6636</v>
      </c>
      <c r="P9305">
        <v>3331000</v>
      </c>
      <c r="Q9305" t="s">
        <v>6636</v>
      </c>
      <c r="R9305" t="s">
        <v>6636</v>
      </c>
      <c r="S9305" s="12">
        <v>1</v>
      </c>
      <c r="T9305" s="13"/>
      <c r="U9305" t="s">
        <v>6636</v>
      </c>
    </row>
    <row r="9306" spans="1:21" x14ac:dyDescent="0.25">
      <c r="A9306" t="s">
        <v>6614</v>
      </c>
      <c r="B9306" s="12"/>
      <c r="C9306" t="s">
        <v>14143</v>
      </c>
      <c r="D9306" s="11">
        <v>46208</v>
      </c>
      <c r="E9306" t="s">
        <v>14144</v>
      </c>
      <c r="F9306" t="s">
        <v>6617</v>
      </c>
      <c r="G9306" t="s">
        <v>6636</v>
      </c>
      <c r="H9306" t="s">
        <v>235</v>
      </c>
      <c r="I9306" t="s">
        <v>6636</v>
      </c>
      <c r="J9306" t="s">
        <v>6636</v>
      </c>
      <c r="K9306" t="s">
        <v>6636</v>
      </c>
      <c r="L9306" t="s">
        <v>6636</v>
      </c>
      <c r="M9306" t="s">
        <v>6636</v>
      </c>
      <c r="N9306" t="s">
        <v>6636</v>
      </c>
      <c r="O9306" t="s">
        <v>6636</v>
      </c>
      <c r="P9306">
        <v>4245000</v>
      </c>
      <c r="Q9306" t="s">
        <v>6636</v>
      </c>
      <c r="R9306" t="s">
        <v>6636</v>
      </c>
      <c r="S9306" s="12">
        <v>1</v>
      </c>
      <c r="T9306" s="13"/>
      <c r="U9306" t="s">
        <v>6636</v>
      </c>
    </row>
    <row r="9307" spans="1:21" x14ac:dyDescent="0.25">
      <c r="A9307" t="s">
        <v>6614</v>
      </c>
      <c r="B9307" s="12"/>
      <c r="C9307" t="s">
        <v>14145</v>
      </c>
      <c r="D9307" s="11">
        <v>46209</v>
      </c>
      <c r="E9307" t="s">
        <v>14146</v>
      </c>
      <c r="F9307" t="s">
        <v>6617</v>
      </c>
      <c r="G9307" t="s">
        <v>6636</v>
      </c>
      <c r="H9307" t="s">
        <v>235</v>
      </c>
      <c r="I9307" t="s">
        <v>6636</v>
      </c>
      <c r="J9307" t="s">
        <v>6636</v>
      </c>
      <c r="K9307" t="s">
        <v>6636</v>
      </c>
      <c r="L9307" t="s">
        <v>6636</v>
      </c>
      <c r="M9307" t="s">
        <v>6636</v>
      </c>
      <c r="N9307" t="s">
        <v>6636</v>
      </c>
      <c r="O9307" t="s">
        <v>6636</v>
      </c>
      <c r="P9307">
        <v>2550000</v>
      </c>
      <c r="Q9307" t="s">
        <v>6636</v>
      </c>
      <c r="R9307" t="s">
        <v>6636</v>
      </c>
      <c r="S9307" s="12">
        <v>1</v>
      </c>
      <c r="T9307" s="13"/>
      <c r="U9307" t="s">
        <v>6636</v>
      </c>
    </row>
    <row r="9308" spans="1:21" x14ac:dyDescent="0.25">
      <c r="A9308" t="s">
        <v>6614</v>
      </c>
      <c r="B9308" s="12"/>
      <c r="C9308" t="s">
        <v>14147</v>
      </c>
      <c r="D9308" s="11">
        <v>46210</v>
      </c>
      <c r="E9308" t="s">
        <v>14148</v>
      </c>
      <c r="F9308" t="s">
        <v>6617</v>
      </c>
      <c r="G9308" t="s">
        <v>6636</v>
      </c>
      <c r="H9308" t="s">
        <v>235</v>
      </c>
      <c r="I9308" t="s">
        <v>6636</v>
      </c>
      <c r="J9308" t="s">
        <v>6636</v>
      </c>
      <c r="K9308" t="s">
        <v>6636</v>
      </c>
      <c r="L9308" t="s">
        <v>6636</v>
      </c>
      <c r="M9308" t="s">
        <v>6636</v>
      </c>
      <c r="N9308" t="s">
        <v>6636</v>
      </c>
      <c r="O9308" t="s">
        <v>6636</v>
      </c>
      <c r="P9308">
        <v>2610000</v>
      </c>
      <c r="Q9308" t="s">
        <v>6636</v>
      </c>
      <c r="R9308" t="s">
        <v>6636</v>
      </c>
      <c r="S9308" s="12">
        <v>1</v>
      </c>
      <c r="T9308" s="13"/>
      <c r="U9308" t="s">
        <v>6636</v>
      </c>
    </row>
    <row r="9309" spans="1:21" x14ac:dyDescent="0.25">
      <c r="A9309" t="s">
        <v>6614</v>
      </c>
      <c r="B9309" s="12"/>
      <c r="C9309" t="s">
        <v>14149</v>
      </c>
      <c r="D9309" s="11">
        <v>46210</v>
      </c>
      <c r="E9309" t="s">
        <v>14150</v>
      </c>
      <c r="F9309" t="s">
        <v>6617</v>
      </c>
      <c r="G9309" t="s">
        <v>6636</v>
      </c>
      <c r="H9309" t="s">
        <v>235</v>
      </c>
      <c r="I9309" t="s">
        <v>6636</v>
      </c>
      <c r="J9309" t="s">
        <v>6636</v>
      </c>
      <c r="K9309" t="s">
        <v>6636</v>
      </c>
      <c r="L9309" t="s">
        <v>6636</v>
      </c>
      <c r="M9309" t="s">
        <v>6636</v>
      </c>
      <c r="N9309" t="s">
        <v>6636</v>
      </c>
      <c r="O9309" t="s">
        <v>6636</v>
      </c>
      <c r="P9309">
        <v>2480000</v>
      </c>
      <c r="Q9309" t="s">
        <v>6636</v>
      </c>
      <c r="R9309" t="s">
        <v>6636</v>
      </c>
      <c r="S9309" s="12">
        <v>1</v>
      </c>
      <c r="T9309" s="13"/>
      <c r="U9309" t="s">
        <v>6636</v>
      </c>
    </row>
    <row r="9310" spans="1:21" x14ac:dyDescent="0.25">
      <c r="A9310" t="s">
        <v>6614</v>
      </c>
      <c r="B9310" s="12"/>
      <c r="C9310" t="s">
        <v>14151</v>
      </c>
      <c r="D9310" s="11">
        <v>46210</v>
      </c>
      <c r="E9310" t="s">
        <v>14152</v>
      </c>
      <c r="F9310" t="s">
        <v>6617</v>
      </c>
      <c r="G9310" t="s">
        <v>6636</v>
      </c>
      <c r="H9310" t="s">
        <v>235</v>
      </c>
      <c r="I9310" t="s">
        <v>6636</v>
      </c>
      <c r="J9310" t="s">
        <v>6636</v>
      </c>
      <c r="K9310" t="s">
        <v>6636</v>
      </c>
      <c r="L9310" t="s">
        <v>6636</v>
      </c>
      <c r="M9310" t="s">
        <v>6636</v>
      </c>
      <c r="N9310" t="s">
        <v>6636</v>
      </c>
      <c r="O9310" t="s">
        <v>6636</v>
      </c>
      <c r="P9310">
        <v>4080000</v>
      </c>
      <c r="Q9310" t="s">
        <v>6636</v>
      </c>
      <c r="R9310" t="s">
        <v>6636</v>
      </c>
      <c r="S9310" s="12">
        <v>1</v>
      </c>
      <c r="T9310" s="13"/>
      <c r="U9310" t="s">
        <v>6636</v>
      </c>
    </row>
    <row r="9311" spans="1:21" x14ac:dyDescent="0.25">
      <c r="A9311" t="s">
        <v>6614</v>
      </c>
      <c r="B9311" s="12"/>
      <c r="C9311" t="s">
        <v>14153</v>
      </c>
      <c r="D9311" s="11">
        <v>46212</v>
      </c>
      <c r="E9311" t="s">
        <v>14154</v>
      </c>
      <c r="F9311" t="s">
        <v>6617</v>
      </c>
      <c r="G9311" t="s">
        <v>6636</v>
      </c>
      <c r="H9311" t="s">
        <v>235</v>
      </c>
      <c r="I9311" t="s">
        <v>6636</v>
      </c>
      <c r="J9311" t="s">
        <v>6636</v>
      </c>
      <c r="K9311" t="s">
        <v>6636</v>
      </c>
      <c r="L9311" t="s">
        <v>6636</v>
      </c>
      <c r="M9311" t="s">
        <v>6636</v>
      </c>
      <c r="N9311" t="s">
        <v>6636</v>
      </c>
      <c r="O9311" t="s">
        <v>6636</v>
      </c>
      <c r="P9311">
        <v>3095000</v>
      </c>
      <c r="Q9311" t="s">
        <v>6636</v>
      </c>
      <c r="R9311" t="s">
        <v>6636</v>
      </c>
      <c r="S9311" s="12">
        <v>1</v>
      </c>
      <c r="T9311" s="13"/>
      <c r="U9311" t="s">
        <v>6636</v>
      </c>
    </row>
    <row r="9312" spans="1:21" x14ac:dyDescent="0.25">
      <c r="A9312" t="s">
        <v>6614</v>
      </c>
      <c r="B9312" s="12"/>
      <c r="C9312" t="s">
        <v>14155</v>
      </c>
      <c r="D9312" s="11">
        <v>46213</v>
      </c>
      <c r="E9312" t="s">
        <v>14156</v>
      </c>
      <c r="F9312" t="s">
        <v>6617</v>
      </c>
      <c r="G9312" t="s">
        <v>6636</v>
      </c>
      <c r="H9312" t="s">
        <v>235</v>
      </c>
      <c r="I9312" t="s">
        <v>6636</v>
      </c>
      <c r="J9312" t="s">
        <v>6636</v>
      </c>
      <c r="K9312" t="s">
        <v>6636</v>
      </c>
      <c r="L9312" t="s">
        <v>6636</v>
      </c>
      <c r="M9312" t="s">
        <v>6636</v>
      </c>
      <c r="N9312" t="s">
        <v>6636</v>
      </c>
      <c r="O9312" t="s">
        <v>6636</v>
      </c>
      <c r="P9312">
        <v>3590000</v>
      </c>
      <c r="Q9312" t="s">
        <v>6636</v>
      </c>
      <c r="R9312" t="s">
        <v>6636</v>
      </c>
      <c r="S9312" s="12">
        <v>1</v>
      </c>
      <c r="T9312" s="13"/>
      <c r="U9312" t="s">
        <v>6636</v>
      </c>
    </row>
    <row r="9313" spans="1:21" x14ac:dyDescent="0.25">
      <c r="A9313" t="s">
        <v>6614</v>
      </c>
      <c r="B9313" s="12"/>
      <c r="C9313" t="s">
        <v>14157</v>
      </c>
      <c r="D9313" s="11">
        <v>46214</v>
      </c>
      <c r="E9313" t="s">
        <v>14158</v>
      </c>
      <c r="F9313" t="s">
        <v>6617</v>
      </c>
      <c r="G9313" t="s">
        <v>6636</v>
      </c>
      <c r="H9313" t="s">
        <v>235</v>
      </c>
      <c r="I9313" t="s">
        <v>6636</v>
      </c>
      <c r="J9313" t="s">
        <v>6636</v>
      </c>
      <c r="K9313" t="s">
        <v>6636</v>
      </c>
      <c r="L9313" t="s">
        <v>6636</v>
      </c>
      <c r="M9313" t="s">
        <v>6636</v>
      </c>
      <c r="N9313" t="s">
        <v>6636</v>
      </c>
      <c r="O9313" t="s">
        <v>6636</v>
      </c>
      <c r="P9313">
        <v>2553000</v>
      </c>
      <c r="Q9313" t="s">
        <v>6636</v>
      </c>
      <c r="R9313" t="s">
        <v>6636</v>
      </c>
      <c r="S9313" s="12">
        <v>1</v>
      </c>
      <c r="T9313" s="13"/>
      <c r="U9313" t="s">
        <v>6636</v>
      </c>
    </row>
    <row r="9314" spans="1:21" x14ac:dyDescent="0.25">
      <c r="A9314" t="s">
        <v>6614</v>
      </c>
      <c r="B9314" s="12"/>
      <c r="C9314" t="s">
        <v>14159</v>
      </c>
      <c r="D9314" s="11">
        <v>46217</v>
      </c>
      <c r="E9314" t="s">
        <v>14160</v>
      </c>
      <c r="F9314" t="s">
        <v>6617</v>
      </c>
      <c r="G9314" t="s">
        <v>6636</v>
      </c>
      <c r="H9314" t="s">
        <v>235</v>
      </c>
      <c r="I9314" t="s">
        <v>6636</v>
      </c>
      <c r="J9314" t="s">
        <v>6636</v>
      </c>
      <c r="K9314" t="s">
        <v>6636</v>
      </c>
      <c r="L9314" t="s">
        <v>6636</v>
      </c>
      <c r="M9314" t="s">
        <v>6636</v>
      </c>
      <c r="N9314" t="s">
        <v>6636</v>
      </c>
      <c r="O9314" t="s">
        <v>6636</v>
      </c>
      <c r="P9314">
        <v>3560000</v>
      </c>
      <c r="Q9314" t="s">
        <v>6636</v>
      </c>
      <c r="R9314" t="s">
        <v>6636</v>
      </c>
      <c r="S9314" s="12">
        <v>1</v>
      </c>
      <c r="T9314" s="13"/>
      <c r="U9314" t="s">
        <v>6636</v>
      </c>
    </row>
    <row r="9315" spans="1:21" x14ac:dyDescent="0.25">
      <c r="A9315" t="s">
        <v>6614</v>
      </c>
      <c r="B9315" s="12"/>
      <c r="C9315" t="s">
        <v>14161</v>
      </c>
      <c r="D9315" s="11">
        <v>46217</v>
      </c>
      <c r="E9315" t="s">
        <v>14162</v>
      </c>
      <c r="F9315" t="s">
        <v>6617</v>
      </c>
      <c r="G9315" t="s">
        <v>6636</v>
      </c>
      <c r="H9315" t="s">
        <v>235</v>
      </c>
      <c r="I9315" t="s">
        <v>6636</v>
      </c>
      <c r="J9315" t="s">
        <v>6636</v>
      </c>
      <c r="K9315" t="s">
        <v>6636</v>
      </c>
      <c r="L9315" t="s">
        <v>6636</v>
      </c>
      <c r="M9315" t="s">
        <v>6636</v>
      </c>
      <c r="N9315" t="s">
        <v>6636</v>
      </c>
      <c r="O9315" t="s">
        <v>6636</v>
      </c>
      <c r="P9315">
        <v>3722000</v>
      </c>
      <c r="Q9315" t="s">
        <v>6636</v>
      </c>
      <c r="R9315" t="s">
        <v>6636</v>
      </c>
      <c r="S9315" s="12">
        <v>1</v>
      </c>
      <c r="T9315" s="13"/>
      <c r="U9315" t="s">
        <v>6636</v>
      </c>
    </row>
    <row r="9316" spans="1:21" x14ac:dyDescent="0.25">
      <c r="A9316" t="s">
        <v>6614</v>
      </c>
      <c r="B9316" s="12"/>
      <c r="C9316" t="s">
        <v>14163</v>
      </c>
      <c r="D9316" s="11">
        <v>46217</v>
      </c>
      <c r="E9316" t="s">
        <v>14164</v>
      </c>
      <c r="F9316" t="s">
        <v>6617</v>
      </c>
      <c r="G9316" t="s">
        <v>6636</v>
      </c>
      <c r="H9316" t="s">
        <v>235</v>
      </c>
      <c r="I9316" t="s">
        <v>6636</v>
      </c>
      <c r="J9316" t="s">
        <v>6636</v>
      </c>
      <c r="K9316" t="s">
        <v>6636</v>
      </c>
      <c r="L9316" t="s">
        <v>6636</v>
      </c>
      <c r="M9316" t="s">
        <v>6636</v>
      </c>
      <c r="N9316" t="s">
        <v>6636</v>
      </c>
      <c r="O9316" t="s">
        <v>6636</v>
      </c>
      <c r="P9316">
        <v>3800000</v>
      </c>
      <c r="Q9316" t="s">
        <v>6636</v>
      </c>
      <c r="R9316" t="s">
        <v>6636</v>
      </c>
      <c r="S9316" s="12">
        <v>1</v>
      </c>
      <c r="T9316" s="13"/>
      <c r="U9316" t="s">
        <v>6636</v>
      </c>
    </row>
    <row r="9317" spans="1:21" x14ac:dyDescent="0.25">
      <c r="A9317" t="s">
        <v>6614</v>
      </c>
      <c r="B9317" s="12"/>
      <c r="C9317" t="s">
        <v>14165</v>
      </c>
      <c r="D9317" s="11">
        <v>46217</v>
      </c>
      <c r="E9317" t="s">
        <v>14166</v>
      </c>
      <c r="F9317" t="s">
        <v>6617</v>
      </c>
      <c r="G9317" t="s">
        <v>6636</v>
      </c>
      <c r="H9317" t="s">
        <v>235</v>
      </c>
      <c r="I9317" t="s">
        <v>6636</v>
      </c>
      <c r="J9317" t="s">
        <v>6636</v>
      </c>
      <c r="K9317" t="s">
        <v>6636</v>
      </c>
      <c r="L9317" t="s">
        <v>6636</v>
      </c>
      <c r="M9317" t="s">
        <v>6636</v>
      </c>
      <c r="N9317" t="s">
        <v>6636</v>
      </c>
      <c r="O9317" t="s">
        <v>6636</v>
      </c>
      <c r="P9317">
        <v>3670000</v>
      </c>
      <c r="Q9317" t="s">
        <v>6636</v>
      </c>
      <c r="R9317" t="s">
        <v>6636</v>
      </c>
      <c r="S9317" s="12">
        <v>1</v>
      </c>
      <c r="T9317" s="13"/>
      <c r="U9317" t="s">
        <v>6636</v>
      </c>
    </row>
    <row r="9318" spans="1:21" x14ac:dyDescent="0.25">
      <c r="A9318" t="s">
        <v>6614</v>
      </c>
      <c r="B9318" s="12"/>
      <c r="C9318" t="s">
        <v>14167</v>
      </c>
      <c r="D9318" s="11">
        <v>46217</v>
      </c>
      <c r="E9318" t="s">
        <v>14168</v>
      </c>
      <c r="F9318" t="s">
        <v>6617</v>
      </c>
      <c r="G9318" t="s">
        <v>6636</v>
      </c>
      <c r="H9318" t="s">
        <v>235</v>
      </c>
      <c r="I9318" t="s">
        <v>6636</v>
      </c>
      <c r="J9318" t="s">
        <v>6636</v>
      </c>
      <c r="K9318" t="s">
        <v>6636</v>
      </c>
      <c r="L9318" t="s">
        <v>6636</v>
      </c>
      <c r="M9318" t="s">
        <v>6636</v>
      </c>
      <c r="N9318" t="s">
        <v>6636</v>
      </c>
      <c r="O9318" t="s">
        <v>6636</v>
      </c>
      <c r="P9318">
        <v>3660000</v>
      </c>
      <c r="Q9318" t="s">
        <v>6636</v>
      </c>
      <c r="R9318" t="s">
        <v>6636</v>
      </c>
      <c r="S9318" s="12">
        <v>1</v>
      </c>
      <c r="T9318" s="13"/>
      <c r="U9318" t="s">
        <v>6636</v>
      </c>
    </row>
    <row r="9319" spans="1:21" x14ac:dyDescent="0.25">
      <c r="A9319" t="s">
        <v>6614</v>
      </c>
      <c r="B9319" s="12"/>
      <c r="C9319" t="s">
        <v>14169</v>
      </c>
      <c r="D9319" s="11">
        <v>46217</v>
      </c>
      <c r="E9319" t="s">
        <v>14170</v>
      </c>
      <c r="F9319" t="s">
        <v>6617</v>
      </c>
      <c r="G9319" t="s">
        <v>6636</v>
      </c>
      <c r="H9319" t="s">
        <v>235</v>
      </c>
      <c r="I9319" t="s">
        <v>6636</v>
      </c>
      <c r="J9319" t="s">
        <v>6636</v>
      </c>
      <c r="K9319" t="s">
        <v>6636</v>
      </c>
      <c r="L9319" t="s">
        <v>6636</v>
      </c>
      <c r="M9319" t="s">
        <v>6636</v>
      </c>
      <c r="N9319" t="s">
        <v>6636</v>
      </c>
      <c r="O9319" t="s">
        <v>6636</v>
      </c>
      <c r="P9319">
        <v>2435000</v>
      </c>
      <c r="Q9319" t="s">
        <v>6636</v>
      </c>
      <c r="R9319" t="s">
        <v>6636</v>
      </c>
      <c r="S9319" s="12">
        <v>1</v>
      </c>
      <c r="T9319" s="13"/>
      <c r="U9319" t="s">
        <v>6636</v>
      </c>
    </row>
    <row r="9320" spans="1:21" x14ac:dyDescent="0.25">
      <c r="A9320" t="s">
        <v>6614</v>
      </c>
      <c r="B9320" s="12"/>
      <c r="C9320" t="s">
        <v>14171</v>
      </c>
      <c r="D9320" s="11">
        <v>46218</v>
      </c>
      <c r="E9320" t="s">
        <v>14172</v>
      </c>
      <c r="F9320" t="s">
        <v>6617</v>
      </c>
      <c r="G9320" t="s">
        <v>6636</v>
      </c>
      <c r="H9320" t="s">
        <v>235</v>
      </c>
      <c r="I9320" t="s">
        <v>6636</v>
      </c>
      <c r="J9320" t="s">
        <v>6636</v>
      </c>
      <c r="K9320" t="s">
        <v>6636</v>
      </c>
      <c r="L9320" t="s">
        <v>6636</v>
      </c>
      <c r="M9320" t="s">
        <v>6636</v>
      </c>
      <c r="N9320" t="s">
        <v>6636</v>
      </c>
      <c r="O9320" t="s">
        <v>6636</v>
      </c>
      <c r="P9320">
        <v>3626000</v>
      </c>
      <c r="Q9320" t="s">
        <v>6636</v>
      </c>
      <c r="R9320" t="s">
        <v>6636</v>
      </c>
      <c r="S9320" s="12">
        <v>1</v>
      </c>
      <c r="T9320" s="13"/>
      <c r="U9320" t="s">
        <v>6636</v>
      </c>
    </row>
    <row r="9321" spans="1:21" x14ac:dyDescent="0.25">
      <c r="A9321" t="s">
        <v>6614</v>
      </c>
      <c r="B9321" s="12"/>
      <c r="C9321" t="s">
        <v>14173</v>
      </c>
      <c r="D9321" s="11">
        <v>46218</v>
      </c>
      <c r="E9321" t="s">
        <v>14174</v>
      </c>
      <c r="F9321" t="s">
        <v>6617</v>
      </c>
      <c r="G9321" t="s">
        <v>6636</v>
      </c>
      <c r="H9321" t="s">
        <v>235</v>
      </c>
      <c r="I9321" t="s">
        <v>6636</v>
      </c>
      <c r="J9321" t="s">
        <v>6636</v>
      </c>
      <c r="K9321" t="s">
        <v>6636</v>
      </c>
      <c r="L9321" t="s">
        <v>6636</v>
      </c>
      <c r="M9321" t="s">
        <v>6636</v>
      </c>
      <c r="N9321" t="s">
        <v>6636</v>
      </c>
      <c r="O9321" t="s">
        <v>6636</v>
      </c>
      <c r="P9321">
        <v>2656000</v>
      </c>
      <c r="Q9321" t="s">
        <v>6636</v>
      </c>
      <c r="R9321" t="s">
        <v>6636</v>
      </c>
      <c r="S9321" s="12">
        <v>1</v>
      </c>
      <c r="T9321" s="13"/>
      <c r="U9321" t="s">
        <v>6636</v>
      </c>
    </row>
    <row r="9322" spans="1:21" x14ac:dyDescent="0.25">
      <c r="A9322" t="s">
        <v>6614</v>
      </c>
      <c r="B9322" s="12"/>
      <c r="C9322" t="s">
        <v>14175</v>
      </c>
      <c r="D9322" s="11">
        <v>46218</v>
      </c>
      <c r="E9322" t="s">
        <v>14176</v>
      </c>
      <c r="F9322" t="s">
        <v>6617</v>
      </c>
      <c r="G9322" t="s">
        <v>6636</v>
      </c>
      <c r="H9322" t="s">
        <v>235</v>
      </c>
      <c r="I9322" t="s">
        <v>6636</v>
      </c>
      <c r="J9322" t="s">
        <v>6636</v>
      </c>
      <c r="K9322" t="s">
        <v>6636</v>
      </c>
      <c r="L9322" t="s">
        <v>6636</v>
      </c>
      <c r="M9322" t="s">
        <v>6636</v>
      </c>
      <c r="N9322" t="s">
        <v>6636</v>
      </c>
      <c r="O9322" t="s">
        <v>6636</v>
      </c>
      <c r="P9322">
        <v>2320000</v>
      </c>
      <c r="Q9322" t="s">
        <v>6636</v>
      </c>
      <c r="R9322" t="s">
        <v>6636</v>
      </c>
      <c r="S9322" s="12">
        <v>1</v>
      </c>
      <c r="T9322" s="13"/>
      <c r="U9322" t="s">
        <v>6636</v>
      </c>
    </row>
    <row r="9323" spans="1:21" x14ac:dyDescent="0.25">
      <c r="A9323" t="s">
        <v>6614</v>
      </c>
      <c r="B9323" s="12"/>
      <c r="C9323" t="s">
        <v>14177</v>
      </c>
      <c r="D9323" s="11">
        <v>46200</v>
      </c>
      <c r="E9323" t="s">
        <v>14178</v>
      </c>
      <c r="F9323" t="s">
        <v>6617</v>
      </c>
      <c r="G9323" t="s">
        <v>6636</v>
      </c>
      <c r="H9323" t="s">
        <v>545</v>
      </c>
      <c r="I9323" t="s">
        <v>6636</v>
      </c>
      <c r="J9323" t="s">
        <v>6636</v>
      </c>
      <c r="K9323" t="s">
        <v>6636</v>
      </c>
      <c r="L9323" t="s">
        <v>6636</v>
      </c>
      <c r="M9323" t="s">
        <v>6636</v>
      </c>
      <c r="N9323" t="s">
        <v>6636</v>
      </c>
      <c r="O9323" t="s">
        <v>6636</v>
      </c>
      <c r="P9323">
        <v>1950000</v>
      </c>
      <c r="Q9323" t="s">
        <v>6636</v>
      </c>
      <c r="R9323" t="s">
        <v>6636</v>
      </c>
      <c r="S9323" s="12">
        <v>1</v>
      </c>
      <c r="T9323" s="13"/>
      <c r="U9323" t="s">
        <v>6636</v>
      </c>
    </row>
    <row r="9324" spans="1:21" x14ac:dyDescent="0.25">
      <c r="A9324" t="s">
        <v>6614</v>
      </c>
      <c r="B9324" s="12"/>
      <c r="C9324" t="s">
        <v>14179</v>
      </c>
      <c r="D9324" s="11">
        <v>46200</v>
      </c>
      <c r="E9324" t="s">
        <v>14180</v>
      </c>
      <c r="F9324" t="s">
        <v>6617</v>
      </c>
      <c r="G9324" t="s">
        <v>6636</v>
      </c>
      <c r="H9324" t="s">
        <v>545</v>
      </c>
      <c r="I9324" t="s">
        <v>6636</v>
      </c>
      <c r="J9324" t="s">
        <v>6636</v>
      </c>
      <c r="K9324" t="s">
        <v>6636</v>
      </c>
      <c r="L9324" t="s">
        <v>6636</v>
      </c>
      <c r="M9324" t="s">
        <v>6636</v>
      </c>
      <c r="N9324" t="s">
        <v>6636</v>
      </c>
      <c r="O9324" t="s">
        <v>6636</v>
      </c>
      <c r="P9324">
        <v>2470000</v>
      </c>
      <c r="Q9324" t="s">
        <v>6636</v>
      </c>
      <c r="R9324" t="s">
        <v>6636</v>
      </c>
      <c r="S9324" s="12">
        <v>1</v>
      </c>
      <c r="T9324" s="13"/>
      <c r="U9324" t="s">
        <v>6636</v>
      </c>
    </row>
    <row r="9325" spans="1:21" x14ac:dyDescent="0.25">
      <c r="A9325" t="s">
        <v>6614</v>
      </c>
      <c r="B9325" s="12"/>
      <c r="C9325" t="s">
        <v>14181</v>
      </c>
      <c r="D9325" s="11">
        <v>46201</v>
      </c>
      <c r="E9325" t="s">
        <v>14182</v>
      </c>
      <c r="F9325" t="s">
        <v>6617</v>
      </c>
      <c r="G9325" t="s">
        <v>6636</v>
      </c>
      <c r="H9325" t="s">
        <v>545</v>
      </c>
      <c r="I9325" t="s">
        <v>6636</v>
      </c>
      <c r="J9325" t="s">
        <v>6636</v>
      </c>
      <c r="K9325" t="s">
        <v>6636</v>
      </c>
      <c r="L9325" t="s">
        <v>6636</v>
      </c>
      <c r="M9325" t="s">
        <v>14183</v>
      </c>
      <c r="N9325" t="s">
        <v>6761</v>
      </c>
      <c r="O9325" t="s">
        <v>6762</v>
      </c>
      <c r="P9325">
        <v>2100000</v>
      </c>
      <c r="Q9325" t="s">
        <v>6636</v>
      </c>
      <c r="R9325" t="s">
        <v>6636</v>
      </c>
      <c r="S9325" s="12">
        <v>1</v>
      </c>
      <c r="T9325" s="13"/>
      <c r="U9325" t="s">
        <v>6636</v>
      </c>
    </row>
    <row r="9326" spans="1:21" x14ac:dyDescent="0.25">
      <c r="A9326" t="s">
        <v>6614</v>
      </c>
      <c r="B9326" s="12"/>
      <c r="C9326" t="s">
        <v>14184</v>
      </c>
      <c r="D9326" s="11">
        <v>46203</v>
      </c>
      <c r="E9326" t="s">
        <v>14185</v>
      </c>
      <c r="F9326" t="s">
        <v>6617</v>
      </c>
      <c r="G9326" t="s">
        <v>6636</v>
      </c>
      <c r="H9326" t="s">
        <v>545</v>
      </c>
      <c r="I9326" t="s">
        <v>6636</v>
      </c>
      <c r="J9326" t="s">
        <v>6636</v>
      </c>
      <c r="K9326" t="s">
        <v>6636</v>
      </c>
      <c r="L9326" t="s">
        <v>6636</v>
      </c>
      <c r="M9326" t="s">
        <v>14186</v>
      </c>
      <c r="N9326" t="s">
        <v>6761</v>
      </c>
      <c r="O9326" t="s">
        <v>6762</v>
      </c>
      <c r="P9326">
        <v>2050000</v>
      </c>
      <c r="Q9326" t="s">
        <v>6636</v>
      </c>
      <c r="R9326" t="s">
        <v>6636</v>
      </c>
      <c r="S9326" s="12">
        <v>1</v>
      </c>
      <c r="T9326" s="13"/>
      <c r="U9326" t="s">
        <v>6636</v>
      </c>
    </row>
    <row r="9327" spans="1:21" x14ac:dyDescent="0.25">
      <c r="A9327" t="s">
        <v>6614</v>
      </c>
      <c r="B9327" s="12"/>
      <c r="C9327" t="s">
        <v>14187</v>
      </c>
      <c r="D9327" s="11">
        <v>46203</v>
      </c>
      <c r="E9327" t="s">
        <v>14188</v>
      </c>
      <c r="F9327" t="s">
        <v>6617</v>
      </c>
      <c r="G9327" t="s">
        <v>6636</v>
      </c>
      <c r="H9327" t="s">
        <v>545</v>
      </c>
      <c r="I9327" t="s">
        <v>6636</v>
      </c>
      <c r="J9327" t="s">
        <v>6636</v>
      </c>
      <c r="K9327" t="s">
        <v>6636</v>
      </c>
      <c r="L9327" t="s">
        <v>6636</v>
      </c>
      <c r="M9327" t="s">
        <v>14189</v>
      </c>
      <c r="N9327" t="s">
        <v>6761</v>
      </c>
      <c r="O9327" t="s">
        <v>6862</v>
      </c>
      <c r="P9327">
        <v>3720000</v>
      </c>
      <c r="Q9327" t="s">
        <v>6636</v>
      </c>
      <c r="R9327" t="s">
        <v>6636</v>
      </c>
      <c r="S9327" s="12">
        <v>1</v>
      </c>
      <c r="T9327" s="13"/>
      <c r="U9327" t="s">
        <v>6636</v>
      </c>
    </row>
    <row r="9328" spans="1:21" x14ac:dyDescent="0.25">
      <c r="A9328" t="s">
        <v>6614</v>
      </c>
      <c r="B9328" s="12"/>
      <c r="C9328" t="s">
        <v>14190</v>
      </c>
      <c r="D9328" s="11">
        <v>46205</v>
      </c>
      <c r="E9328" t="s">
        <v>14191</v>
      </c>
      <c r="F9328" t="s">
        <v>6617</v>
      </c>
      <c r="G9328" t="s">
        <v>6636</v>
      </c>
      <c r="H9328" t="s">
        <v>545</v>
      </c>
      <c r="I9328" t="s">
        <v>6636</v>
      </c>
      <c r="J9328" t="s">
        <v>6636</v>
      </c>
      <c r="K9328" t="s">
        <v>6636</v>
      </c>
      <c r="L9328" t="s">
        <v>6636</v>
      </c>
      <c r="M9328" t="s">
        <v>6636</v>
      </c>
      <c r="N9328" t="s">
        <v>6636</v>
      </c>
      <c r="O9328" t="s">
        <v>6636</v>
      </c>
      <c r="P9328">
        <v>2490000</v>
      </c>
      <c r="Q9328" t="s">
        <v>6636</v>
      </c>
      <c r="R9328" t="s">
        <v>6636</v>
      </c>
      <c r="S9328" s="12">
        <v>1</v>
      </c>
      <c r="T9328" s="13"/>
      <c r="U9328" t="s">
        <v>6636</v>
      </c>
    </row>
    <row r="9329" spans="1:21" x14ac:dyDescent="0.25">
      <c r="A9329" t="s">
        <v>6614</v>
      </c>
      <c r="B9329" s="12"/>
      <c r="C9329" t="s">
        <v>14192</v>
      </c>
      <c r="D9329" s="11">
        <v>46205</v>
      </c>
      <c r="E9329" t="s">
        <v>14193</v>
      </c>
      <c r="F9329" t="s">
        <v>6617</v>
      </c>
      <c r="G9329" t="s">
        <v>6636</v>
      </c>
      <c r="H9329" t="s">
        <v>545</v>
      </c>
      <c r="I9329" t="s">
        <v>6636</v>
      </c>
      <c r="J9329" t="s">
        <v>6636</v>
      </c>
      <c r="K9329" t="s">
        <v>6636</v>
      </c>
      <c r="L9329" t="s">
        <v>6636</v>
      </c>
      <c r="M9329" t="s">
        <v>6636</v>
      </c>
      <c r="N9329" t="s">
        <v>6636</v>
      </c>
      <c r="O9329" t="s">
        <v>6636</v>
      </c>
      <c r="P9329">
        <v>2300000</v>
      </c>
      <c r="Q9329" t="s">
        <v>6636</v>
      </c>
      <c r="R9329" t="s">
        <v>6636</v>
      </c>
      <c r="S9329" s="12">
        <v>1</v>
      </c>
      <c r="T9329" s="13"/>
      <c r="U9329" t="s">
        <v>6636</v>
      </c>
    </row>
    <row r="9330" spans="1:21" x14ac:dyDescent="0.25">
      <c r="A9330" t="s">
        <v>6614</v>
      </c>
      <c r="B9330" s="12"/>
      <c r="C9330" t="s">
        <v>14194</v>
      </c>
      <c r="D9330" s="11">
        <v>46209</v>
      </c>
      <c r="E9330" t="s">
        <v>14195</v>
      </c>
      <c r="F9330" t="s">
        <v>6617</v>
      </c>
      <c r="G9330" t="s">
        <v>6636</v>
      </c>
      <c r="H9330" t="s">
        <v>545</v>
      </c>
      <c r="I9330" t="s">
        <v>6636</v>
      </c>
      <c r="J9330" t="s">
        <v>6636</v>
      </c>
      <c r="K9330" t="s">
        <v>6636</v>
      </c>
      <c r="L9330" t="s">
        <v>6636</v>
      </c>
      <c r="M9330" t="s">
        <v>14196</v>
      </c>
      <c r="N9330" t="s">
        <v>6761</v>
      </c>
      <c r="O9330" t="s">
        <v>6762</v>
      </c>
      <c r="P9330">
        <v>2250000</v>
      </c>
      <c r="Q9330" t="s">
        <v>6636</v>
      </c>
      <c r="R9330" t="s">
        <v>6636</v>
      </c>
      <c r="S9330" s="12">
        <v>1</v>
      </c>
      <c r="T9330" s="13"/>
      <c r="U9330" t="s">
        <v>6629</v>
      </c>
    </row>
    <row r="9331" spans="1:21" x14ac:dyDescent="0.25">
      <c r="A9331" t="s">
        <v>6614</v>
      </c>
      <c r="B9331" s="12"/>
      <c r="C9331" t="s">
        <v>14197</v>
      </c>
      <c r="D9331" s="11">
        <v>46209</v>
      </c>
      <c r="E9331" t="s">
        <v>14198</v>
      </c>
      <c r="F9331" t="s">
        <v>6617</v>
      </c>
      <c r="G9331" t="s">
        <v>6636</v>
      </c>
      <c r="H9331" t="s">
        <v>545</v>
      </c>
      <c r="I9331" t="s">
        <v>6636</v>
      </c>
      <c r="J9331" t="s">
        <v>6636</v>
      </c>
      <c r="K9331" t="s">
        <v>6636</v>
      </c>
      <c r="L9331" t="s">
        <v>6636</v>
      </c>
      <c r="M9331" t="s">
        <v>14199</v>
      </c>
      <c r="N9331" t="s">
        <v>6761</v>
      </c>
      <c r="O9331" t="s">
        <v>6762</v>
      </c>
      <c r="P9331">
        <v>2000000</v>
      </c>
      <c r="Q9331" t="s">
        <v>6636</v>
      </c>
      <c r="R9331" t="s">
        <v>6636</v>
      </c>
      <c r="S9331" s="12">
        <v>1</v>
      </c>
      <c r="T9331" s="13"/>
      <c r="U9331" t="s">
        <v>6636</v>
      </c>
    </row>
    <row r="9332" spans="1:21" x14ac:dyDescent="0.25">
      <c r="A9332" t="s">
        <v>6614</v>
      </c>
      <c r="B9332" s="12"/>
      <c r="C9332" t="s">
        <v>14200</v>
      </c>
      <c r="D9332" s="11">
        <v>46210</v>
      </c>
      <c r="E9332" t="s">
        <v>14201</v>
      </c>
      <c r="F9332" t="s">
        <v>6617</v>
      </c>
      <c r="G9332" t="s">
        <v>6636</v>
      </c>
      <c r="H9332" t="s">
        <v>545</v>
      </c>
      <c r="I9332" t="s">
        <v>6636</v>
      </c>
      <c r="J9332" t="s">
        <v>6636</v>
      </c>
      <c r="K9332" t="s">
        <v>6636</v>
      </c>
      <c r="L9332" t="s">
        <v>6636</v>
      </c>
      <c r="M9332" t="s">
        <v>14202</v>
      </c>
      <c r="N9332" t="s">
        <v>6761</v>
      </c>
      <c r="O9332" t="s">
        <v>7185</v>
      </c>
      <c r="P9332">
        <v>4350000</v>
      </c>
      <c r="Q9332" t="s">
        <v>6636</v>
      </c>
      <c r="R9332" t="s">
        <v>6636</v>
      </c>
      <c r="S9332" s="12">
        <v>1</v>
      </c>
      <c r="T9332" s="13"/>
      <c r="U9332" t="s">
        <v>6636</v>
      </c>
    </row>
    <row r="9333" spans="1:21" x14ac:dyDescent="0.25">
      <c r="A9333" t="s">
        <v>6637</v>
      </c>
      <c r="B9333" s="12">
        <v>41407</v>
      </c>
      <c r="C9333" t="s">
        <v>14203</v>
      </c>
      <c r="D9333" s="11">
        <v>46182.139583333301</v>
      </c>
      <c r="E9333" t="s">
        <v>14204</v>
      </c>
      <c r="F9333" t="s">
        <v>6617</v>
      </c>
      <c r="G9333" t="s">
        <v>14205</v>
      </c>
      <c r="H9333" t="s">
        <v>6538</v>
      </c>
      <c r="I9333" t="s">
        <v>65</v>
      </c>
      <c r="J9333" t="s">
        <v>636</v>
      </c>
      <c r="K9333" t="s">
        <v>14206</v>
      </c>
      <c r="L9333" t="s">
        <v>6636</v>
      </c>
      <c r="M9333" t="s">
        <v>14207</v>
      </c>
      <c r="N9333" t="s">
        <v>7014</v>
      </c>
      <c r="O9333" t="s">
        <v>9695</v>
      </c>
      <c r="P9333">
        <v>3259900</v>
      </c>
      <c r="Q9333" t="s">
        <v>6636</v>
      </c>
      <c r="R9333" t="s">
        <v>6636</v>
      </c>
      <c r="S9333" s="12"/>
      <c r="T9333" s="13"/>
      <c r="U9333" t="s">
        <v>6888</v>
      </c>
    </row>
    <row r="9334" spans="1:21" x14ac:dyDescent="0.25">
      <c r="A9334" t="s">
        <v>6637</v>
      </c>
      <c r="B9334" s="12">
        <v>41407</v>
      </c>
      <c r="C9334" t="s">
        <v>14203</v>
      </c>
      <c r="D9334" s="11">
        <v>46182.139583333301</v>
      </c>
      <c r="E9334" t="s">
        <v>14204</v>
      </c>
      <c r="F9334" t="s">
        <v>6617</v>
      </c>
      <c r="G9334" t="s">
        <v>14208</v>
      </c>
      <c r="H9334" t="s">
        <v>6538</v>
      </c>
      <c r="I9334" t="s">
        <v>65</v>
      </c>
      <c r="J9334" t="s">
        <v>636</v>
      </c>
      <c r="K9334" t="s">
        <v>14206</v>
      </c>
      <c r="L9334" t="s">
        <v>6636</v>
      </c>
      <c r="M9334" t="s">
        <v>14207</v>
      </c>
      <c r="N9334" t="s">
        <v>7014</v>
      </c>
      <c r="O9334" t="s">
        <v>9695</v>
      </c>
      <c r="P9334">
        <v>3259900</v>
      </c>
      <c r="Q9334" t="s">
        <v>6636</v>
      </c>
      <c r="R9334" t="s">
        <v>6636</v>
      </c>
      <c r="S9334" s="12"/>
      <c r="T9334" s="13"/>
      <c r="U9334" t="s">
        <v>6888</v>
      </c>
    </row>
    <row r="9335" spans="1:21" x14ac:dyDescent="0.25">
      <c r="A9335" t="s">
        <v>6619</v>
      </c>
      <c r="B9335" s="12">
        <v>41407</v>
      </c>
      <c r="C9335" t="s">
        <v>14203</v>
      </c>
      <c r="D9335" s="11">
        <v>46182.456365740698</v>
      </c>
      <c r="E9335" t="s">
        <v>14204</v>
      </c>
      <c r="F9335" t="s">
        <v>6617</v>
      </c>
      <c r="G9335" t="s">
        <v>14205</v>
      </c>
      <c r="H9335" t="s">
        <v>6538</v>
      </c>
      <c r="I9335" t="s">
        <v>65</v>
      </c>
      <c r="J9335" t="s">
        <v>636</v>
      </c>
      <c r="K9335" t="s">
        <v>14206</v>
      </c>
      <c r="L9335" t="s">
        <v>6636</v>
      </c>
      <c r="M9335" t="s">
        <v>14207</v>
      </c>
      <c r="N9335" t="s">
        <v>7014</v>
      </c>
      <c r="O9335" t="s">
        <v>9695</v>
      </c>
      <c r="P9335">
        <v>3259900</v>
      </c>
      <c r="Q9335" t="s">
        <v>6636</v>
      </c>
      <c r="R9335" t="s">
        <v>6636</v>
      </c>
      <c r="S9335" s="12"/>
      <c r="T9335" s="13"/>
      <c r="U9335" t="s">
        <v>6888</v>
      </c>
    </row>
    <row r="9336" spans="1:21" x14ac:dyDescent="0.25">
      <c r="A9336" t="s">
        <v>6619</v>
      </c>
      <c r="B9336" s="12">
        <v>41407</v>
      </c>
      <c r="C9336" t="s">
        <v>14203</v>
      </c>
      <c r="D9336" s="11">
        <v>46182.456365740698</v>
      </c>
      <c r="E9336" t="s">
        <v>14204</v>
      </c>
      <c r="F9336" t="s">
        <v>6617</v>
      </c>
      <c r="G9336" t="s">
        <v>14208</v>
      </c>
      <c r="H9336" t="s">
        <v>6538</v>
      </c>
      <c r="I9336" t="s">
        <v>65</v>
      </c>
      <c r="J9336" t="s">
        <v>636</v>
      </c>
      <c r="K9336" t="s">
        <v>14206</v>
      </c>
      <c r="L9336" t="s">
        <v>6636</v>
      </c>
      <c r="M9336" t="s">
        <v>14207</v>
      </c>
      <c r="N9336" t="s">
        <v>7014</v>
      </c>
      <c r="O9336" t="s">
        <v>9695</v>
      </c>
      <c r="P9336">
        <v>3259900</v>
      </c>
      <c r="Q9336" t="s">
        <v>6636</v>
      </c>
      <c r="R9336" t="s">
        <v>6636</v>
      </c>
      <c r="S9336" s="12"/>
      <c r="T9336" s="13"/>
      <c r="U9336" t="s">
        <v>6888</v>
      </c>
    </row>
    <row r="9337" spans="1:21" x14ac:dyDescent="0.25">
      <c r="A9337" t="s">
        <v>6637</v>
      </c>
      <c r="B9337" s="12">
        <v>41801</v>
      </c>
      <c r="C9337" t="s">
        <v>13869</v>
      </c>
      <c r="D9337" s="11">
        <v>46181.676261574103</v>
      </c>
      <c r="E9337" t="s">
        <v>13870</v>
      </c>
      <c r="F9337" t="s">
        <v>6617</v>
      </c>
      <c r="G9337" t="s">
        <v>14209</v>
      </c>
      <c r="H9337" t="s">
        <v>6539</v>
      </c>
      <c r="I9337" t="s">
        <v>65</v>
      </c>
      <c r="J9337" t="s">
        <v>67</v>
      </c>
      <c r="K9337" t="s">
        <v>14210</v>
      </c>
      <c r="L9337" t="s">
        <v>14211</v>
      </c>
      <c r="M9337" t="s">
        <v>14212</v>
      </c>
      <c r="N9337" t="s">
        <v>7365</v>
      </c>
      <c r="O9337" t="s">
        <v>7366</v>
      </c>
      <c r="P9337">
        <v>1339000</v>
      </c>
      <c r="Q9337" t="s">
        <v>6778</v>
      </c>
      <c r="R9337" t="s">
        <v>6779</v>
      </c>
      <c r="S9337" s="12"/>
      <c r="T9337" s="13"/>
      <c r="U9337" t="s">
        <v>7560</v>
      </c>
    </row>
    <row r="9338" spans="1:21" x14ac:dyDescent="0.25">
      <c r="A9338" t="s">
        <v>6637</v>
      </c>
      <c r="B9338" s="12">
        <v>41801</v>
      </c>
      <c r="C9338" t="s">
        <v>13869</v>
      </c>
      <c r="D9338" s="11">
        <v>46181.676261574103</v>
      </c>
      <c r="E9338" t="s">
        <v>13870</v>
      </c>
      <c r="F9338" t="s">
        <v>6617</v>
      </c>
      <c r="G9338" t="s">
        <v>14213</v>
      </c>
      <c r="H9338" t="s">
        <v>6539</v>
      </c>
      <c r="I9338" t="s">
        <v>65</v>
      </c>
      <c r="J9338" t="s">
        <v>67</v>
      </c>
      <c r="K9338" t="s">
        <v>14210</v>
      </c>
      <c r="L9338" t="s">
        <v>14211</v>
      </c>
      <c r="M9338" t="s">
        <v>14212</v>
      </c>
      <c r="N9338" t="s">
        <v>7365</v>
      </c>
      <c r="O9338" t="s">
        <v>7366</v>
      </c>
      <c r="P9338">
        <v>1339000</v>
      </c>
      <c r="Q9338" t="s">
        <v>6778</v>
      </c>
      <c r="R9338" t="s">
        <v>6779</v>
      </c>
      <c r="S9338" s="12"/>
      <c r="T9338" s="13"/>
      <c r="U9338" t="s">
        <v>7560</v>
      </c>
    </row>
    <row r="9339" spans="1:21" x14ac:dyDescent="0.25">
      <c r="A9339" t="s">
        <v>6637</v>
      </c>
      <c r="B9339" s="12">
        <v>41801</v>
      </c>
      <c r="C9339" t="s">
        <v>13869</v>
      </c>
      <c r="D9339" s="11">
        <v>46181.676261574103</v>
      </c>
      <c r="E9339" t="s">
        <v>13870</v>
      </c>
      <c r="F9339" t="s">
        <v>6617</v>
      </c>
      <c r="G9339" t="s">
        <v>14214</v>
      </c>
      <c r="H9339" t="s">
        <v>6539</v>
      </c>
      <c r="I9339" t="s">
        <v>65</v>
      </c>
      <c r="J9339" t="s">
        <v>67</v>
      </c>
      <c r="K9339" t="s">
        <v>14210</v>
      </c>
      <c r="L9339" t="s">
        <v>14211</v>
      </c>
      <c r="M9339" t="s">
        <v>14212</v>
      </c>
      <c r="N9339" t="s">
        <v>7365</v>
      </c>
      <c r="O9339" t="s">
        <v>7366</v>
      </c>
      <c r="P9339">
        <v>1339000</v>
      </c>
      <c r="Q9339" t="s">
        <v>6778</v>
      </c>
      <c r="R9339" t="s">
        <v>6779</v>
      </c>
      <c r="S9339" s="12"/>
      <c r="T9339" s="13"/>
      <c r="U9339" t="s">
        <v>7560</v>
      </c>
    </row>
    <row r="9340" spans="1:21" x14ac:dyDescent="0.25">
      <c r="A9340" t="s">
        <v>6637</v>
      </c>
      <c r="B9340" s="12">
        <v>41801</v>
      </c>
      <c r="C9340" t="s">
        <v>13869</v>
      </c>
      <c r="D9340" s="11">
        <v>46181.676261574103</v>
      </c>
      <c r="E9340" t="s">
        <v>13870</v>
      </c>
      <c r="F9340" t="s">
        <v>6617</v>
      </c>
      <c r="G9340" t="s">
        <v>14215</v>
      </c>
      <c r="H9340" t="s">
        <v>6539</v>
      </c>
      <c r="I9340" t="s">
        <v>65</v>
      </c>
      <c r="J9340" t="s">
        <v>67</v>
      </c>
      <c r="K9340" t="s">
        <v>14210</v>
      </c>
      <c r="L9340" t="s">
        <v>14211</v>
      </c>
      <c r="M9340" t="s">
        <v>14212</v>
      </c>
      <c r="N9340" t="s">
        <v>7365</v>
      </c>
      <c r="O9340" t="s">
        <v>7366</v>
      </c>
      <c r="P9340">
        <v>1339000</v>
      </c>
      <c r="Q9340" t="s">
        <v>6778</v>
      </c>
      <c r="R9340" t="s">
        <v>6779</v>
      </c>
      <c r="S9340" s="12"/>
      <c r="T9340" s="13"/>
      <c r="U9340" t="s">
        <v>7560</v>
      </c>
    </row>
    <row r="9341" spans="1:21" x14ac:dyDescent="0.25">
      <c r="A9341" t="s">
        <v>6637</v>
      </c>
      <c r="B9341" s="12">
        <v>41397</v>
      </c>
      <c r="C9341" t="s">
        <v>14216</v>
      </c>
      <c r="D9341" s="11">
        <v>46181.780810185199</v>
      </c>
      <c r="E9341" t="s">
        <v>14217</v>
      </c>
      <c r="F9341" t="s">
        <v>6617</v>
      </c>
      <c r="G9341" t="s">
        <v>14209</v>
      </c>
      <c r="H9341" t="s">
        <v>6539</v>
      </c>
      <c r="I9341" t="s">
        <v>6636</v>
      </c>
      <c r="J9341" t="s">
        <v>6636</v>
      </c>
      <c r="K9341" t="s">
        <v>14218</v>
      </c>
      <c r="L9341" t="s">
        <v>14211</v>
      </c>
      <c r="M9341" t="s">
        <v>14219</v>
      </c>
      <c r="N9341" t="s">
        <v>6627</v>
      </c>
      <c r="O9341" t="s">
        <v>14220</v>
      </c>
      <c r="P9341">
        <v>539000</v>
      </c>
      <c r="Q9341" t="s">
        <v>6636</v>
      </c>
      <c r="R9341" t="s">
        <v>6636</v>
      </c>
      <c r="S9341" s="12"/>
      <c r="T9341" s="13"/>
      <c r="U9341" t="s">
        <v>6671</v>
      </c>
    </row>
    <row r="9342" spans="1:21" x14ac:dyDescent="0.25">
      <c r="A9342" t="s">
        <v>6637</v>
      </c>
      <c r="B9342" s="12">
        <v>41397</v>
      </c>
      <c r="C9342" t="s">
        <v>14216</v>
      </c>
      <c r="D9342" s="11">
        <v>46181.780810185199</v>
      </c>
      <c r="E9342" t="s">
        <v>14217</v>
      </c>
      <c r="F9342" t="s">
        <v>6617</v>
      </c>
      <c r="G9342" t="s">
        <v>14213</v>
      </c>
      <c r="H9342" t="s">
        <v>6539</v>
      </c>
      <c r="I9342" t="s">
        <v>6636</v>
      </c>
      <c r="J9342" t="s">
        <v>6636</v>
      </c>
      <c r="K9342" t="s">
        <v>14218</v>
      </c>
      <c r="L9342" t="s">
        <v>14211</v>
      </c>
      <c r="M9342" t="s">
        <v>14219</v>
      </c>
      <c r="N9342" t="s">
        <v>6627</v>
      </c>
      <c r="O9342" t="s">
        <v>14220</v>
      </c>
      <c r="P9342">
        <v>539000</v>
      </c>
      <c r="Q9342" t="s">
        <v>6636</v>
      </c>
      <c r="R9342" t="s">
        <v>6636</v>
      </c>
      <c r="S9342" s="12"/>
      <c r="T9342" s="13"/>
      <c r="U9342" t="s">
        <v>6671</v>
      </c>
    </row>
    <row r="9343" spans="1:21" x14ac:dyDescent="0.25">
      <c r="A9343" t="s">
        <v>6637</v>
      </c>
      <c r="B9343" s="12">
        <v>41397</v>
      </c>
      <c r="C9343" t="s">
        <v>14216</v>
      </c>
      <c r="D9343" s="11">
        <v>46181.780810185199</v>
      </c>
      <c r="E9343" t="s">
        <v>14217</v>
      </c>
      <c r="F9343" t="s">
        <v>6617</v>
      </c>
      <c r="G9343" t="s">
        <v>14214</v>
      </c>
      <c r="H9343" t="s">
        <v>6539</v>
      </c>
      <c r="I9343" t="s">
        <v>6636</v>
      </c>
      <c r="J9343" t="s">
        <v>6636</v>
      </c>
      <c r="K9343" t="s">
        <v>14218</v>
      </c>
      <c r="L9343" t="s">
        <v>14211</v>
      </c>
      <c r="M9343" t="s">
        <v>14219</v>
      </c>
      <c r="N9343" t="s">
        <v>6627</v>
      </c>
      <c r="O9343" t="s">
        <v>14220</v>
      </c>
      <c r="P9343">
        <v>539000</v>
      </c>
      <c r="Q9343" t="s">
        <v>6636</v>
      </c>
      <c r="R9343" t="s">
        <v>6636</v>
      </c>
      <c r="S9343" s="12"/>
      <c r="T9343" s="13"/>
      <c r="U9343" t="s">
        <v>6671</v>
      </c>
    </row>
    <row r="9344" spans="1:21" x14ac:dyDescent="0.25">
      <c r="A9344" t="s">
        <v>6637</v>
      </c>
      <c r="B9344" s="12">
        <v>41397</v>
      </c>
      <c r="C9344" t="s">
        <v>14216</v>
      </c>
      <c r="D9344" s="11">
        <v>46181.780810185199</v>
      </c>
      <c r="E9344" t="s">
        <v>14217</v>
      </c>
      <c r="F9344" t="s">
        <v>6617</v>
      </c>
      <c r="G9344" t="s">
        <v>14215</v>
      </c>
      <c r="H9344" t="s">
        <v>6539</v>
      </c>
      <c r="I9344" t="s">
        <v>6636</v>
      </c>
      <c r="J9344" t="s">
        <v>6636</v>
      </c>
      <c r="K9344" t="s">
        <v>14218</v>
      </c>
      <c r="L9344" t="s">
        <v>14211</v>
      </c>
      <c r="M9344" t="s">
        <v>14219</v>
      </c>
      <c r="N9344" t="s">
        <v>6627</v>
      </c>
      <c r="O9344" t="s">
        <v>14220</v>
      </c>
      <c r="P9344">
        <v>539000</v>
      </c>
      <c r="Q9344" t="s">
        <v>6636</v>
      </c>
      <c r="R9344" t="s">
        <v>6636</v>
      </c>
      <c r="S9344" s="12"/>
      <c r="T9344" s="13"/>
      <c r="U9344" t="s">
        <v>6671</v>
      </c>
    </row>
    <row r="9345" spans="1:21" x14ac:dyDescent="0.25">
      <c r="A9345" t="s">
        <v>6619</v>
      </c>
      <c r="B9345" s="12">
        <v>41397</v>
      </c>
      <c r="C9345" t="s">
        <v>14216</v>
      </c>
      <c r="D9345" s="11">
        <v>46181.780810185199</v>
      </c>
      <c r="E9345" t="s">
        <v>14217</v>
      </c>
      <c r="F9345" t="s">
        <v>6617</v>
      </c>
      <c r="G9345" t="s">
        <v>14209</v>
      </c>
      <c r="H9345" t="s">
        <v>6539</v>
      </c>
      <c r="I9345" t="s">
        <v>6636</v>
      </c>
      <c r="J9345" t="s">
        <v>6636</v>
      </c>
      <c r="K9345" t="s">
        <v>14218</v>
      </c>
      <c r="L9345" t="s">
        <v>14211</v>
      </c>
      <c r="M9345" t="s">
        <v>14219</v>
      </c>
      <c r="N9345" t="s">
        <v>6627</v>
      </c>
      <c r="O9345" t="s">
        <v>14220</v>
      </c>
      <c r="P9345">
        <v>539000</v>
      </c>
      <c r="Q9345" t="s">
        <v>6636</v>
      </c>
      <c r="R9345" t="s">
        <v>6636</v>
      </c>
      <c r="S9345" s="12"/>
      <c r="T9345" s="13"/>
      <c r="U9345" t="s">
        <v>6671</v>
      </c>
    </row>
    <row r="9346" spans="1:21" x14ac:dyDescent="0.25">
      <c r="A9346" t="s">
        <v>6619</v>
      </c>
      <c r="B9346" s="12">
        <v>41397</v>
      </c>
      <c r="C9346" t="s">
        <v>14216</v>
      </c>
      <c r="D9346" s="11">
        <v>46181.780810185199</v>
      </c>
      <c r="E9346" t="s">
        <v>14217</v>
      </c>
      <c r="F9346" t="s">
        <v>6617</v>
      </c>
      <c r="G9346" t="s">
        <v>14213</v>
      </c>
      <c r="H9346" t="s">
        <v>6539</v>
      </c>
      <c r="I9346" t="s">
        <v>6636</v>
      </c>
      <c r="J9346" t="s">
        <v>6636</v>
      </c>
      <c r="K9346" t="s">
        <v>14218</v>
      </c>
      <c r="L9346" t="s">
        <v>14211</v>
      </c>
      <c r="M9346" t="s">
        <v>14219</v>
      </c>
      <c r="N9346" t="s">
        <v>6627</v>
      </c>
      <c r="O9346" t="s">
        <v>14220</v>
      </c>
      <c r="P9346">
        <v>539000</v>
      </c>
      <c r="Q9346" t="s">
        <v>6636</v>
      </c>
      <c r="R9346" t="s">
        <v>6636</v>
      </c>
      <c r="S9346" s="12"/>
      <c r="T9346" s="13"/>
      <c r="U9346" t="s">
        <v>6671</v>
      </c>
    </row>
    <row r="9347" spans="1:21" x14ac:dyDescent="0.25">
      <c r="A9347" t="s">
        <v>6619</v>
      </c>
      <c r="B9347" s="12">
        <v>41397</v>
      </c>
      <c r="C9347" t="s">
        <v>14216</v>
      </c>
      <c r="D9347" s="11">
        <v>46181.780810185199</v>
      </c>
      <c r="E9347" t="s">
        <v>14217</v>
      </c>
      <c r="F9347" t="s">
        <v>6617</v>
      </c>
      <c r="G9347" t="s">
        <v>14214</v>
      </c>
      <c r="H9347" t="s">
        <v>6539</v>
      </c>
      <c r="I9347" t="s">
        <v>6636</v>
      </c>
      <c r="J9347" t="s">
        <v>6636</v>
      </c>
      <c r="K9347" t="s">
        <v>14218</v>
      </c>
      <c r="L9347" t="s">
        <v>14211</v>
      </c>
      <c r="M9347" t="s">
        <v>14219</v>
      </c>
      <c r="N9347" t="s">
        <v>6627</v>
      </c>
      <c r="O9347" t="s">
        <v>14220</v>
      </c>
      <c r="P9347">
        <v>539000</v>
      </c>
      <c r="Q9347" t="s">
        <v>6636</v>
      </c>
      <c r="R9347" t="s">
        <v>6636</v>
      </c>
      <c r="S9347" s="12"/>
      <c r="T9347" s="13"/>
      <c r="U9347" t="s">
        <v>6671</v>
      </c>
    </row>
    <row r="9348" spans="1:21" x14ac:dyDescent="0.25">
      <c r="A9348" t="s">
        <v>6619</v>
      </c>
      <c r="B9348" s="12">
        <v>41397</v>
      </c>
      <c r="C9348" t="s">
        <v>14216</v>
      </c>
      <c r="D9348" s="11">
        <v>46181.780810185199</v>
      </c>
      <c r="E9348" t="s">
        <v>14217</v>
      </c>
      <c r="F9348" t="s">
        <v>6617</v>
      </c>
      <c r="G9348" t="s">
        <v>14215</v>
      </c>
      <c r="H9348" t="s">
        <v>6539</v>
      </c>
      <c r="I9348" t="s">
        <v>6636</v>
      </c>
      <c r="J9348" t="s">
        <v>6636</v>
      </c>
      <c r="K9348" t="s">
        <v>14218</v>
      </c>
      <c r="L9348" t="s">
        <v>14211</v>
      </c>
      <c r="M9348" t="s">
        <v>14219</v>
      </c>
      <c r="N9348" t="s">
        <v>6627</v>
      </c>
      <c r="O9348" t="s">
        <v>14220</v>
      </c>
      <c r="P9348">
        <v>539000</v>
      </c>
      <c r="Q9348" t="s">
        <v>6636</v>
      </c>
      <c r="R9348" t="s">
        <v>6636</v>
      </c>
      <c r="S9348" s="12"/>
      <c r="T9348" s="13"/>
      <c r="U9348" t="s">
        <v>6671</v>
      </c>
    </row>
    <row r="9349" spans="1:21" x14ac:dyDescent="0.25">
      <c r="A9349" t="s">
        <v>6619</v>
      </c>
      <c r="B9349" s="12">
        <v>41801</v>
      </c>
      <c r="C9349" t="s">
        <v>13869</v>
      </c>
      <c r="D9349" s="11">
        <v>46188.538437499999</v>
      </c>
      <c r="E9349" t="s">
        <v>13870</v>
      </c>
      <c r="F9349" t="s">
        <v>6617</v>
      </c>
      <c r="G9349" t="s">
        <v>14209</v>
      </c>
      <c r="H9349" t="s">
        <v>6539</v>
      </c>
      <c r="I9349" t="s">
        <v>65</v>
      </c>
      <c r="J9349" t="s">
        <v>67</v>
      </c>
      <c r="K9349" t="s">
        <v>14210</v>
      </c>
      <c r="L9349" t="s">
        <v>14211</v>
      </c>
      <c r="M9349" t="s">
        <v>14212</v>
      </c>
      <c r="N9349" t="s">
        <v>7365</v>
      </c>
      <c r="O9349" t="s">
        <v>7366</v>
      </c>
      <c r="P9349">
        <v>1339000</v>
      </c>
      <c r="Q9349" t="s">
        <v>6778</v>
      </c>
      <c r="R9349" t="s">
        <v>6779</v>
      </c>
      <c r="S9349" s="12"/>
      <c r="T9349" s="13"/>
      <c r="U9349" t="s">
        <v>7560</v>
      </c>
    </row>
    <row r="9350" spans="1:21" x14ac:dyDescent="0.25">
      <c r="A9350" t="s">
        <v>6619</v>
      </c>
      <c r="B9350" s="12">
        <v>41801</v>
      </c>
      <c r="C9350" t="s">
        <v>13869</v>
      </c>
      <c r="D9350" s="11">
        <v>46188.538437499999</v>
      </c>
      <c r="E9350" t="s">
        <v>13870</v>
      </c>
      <c r="F9350" t="s">
        <v>6617</v>
      </c>
      <c r="G9350" t="s">
        <v>14213</v>
      </c>
      <c r="H9350" t="s">
        <v>6539</v>
      </c>
      <c r="I9350" t="s">
        <v>65</v>
      </c>
      <c r="J9350" t="s">
        <v>67</v>
      </c>
      <c r="K9350" t="s">
        <v>14210</v>
      </c>
      <c r="L9350" t="s">
        <v>14211</v>
      </c>
      <c r="M9350" t="s">
        <v>14212</v>
      </c>
      <c r="N9350" t="s">
        <v>7365</v>
      </c>
      <c r="O9350" t="s">
        <v>7366</v>
      </c>
      <c r="P9350">
        <v>1339000</v>
      </c>
      <c r="Q9350" t="s">
        <v>6778</v>
      </c>
      <c r="R9350" t="s">
        <v>6779</v>
      </c>
      <c r="S9350" s="12"/>
      <c r="T9350" s="13"/>
      <c r="U9350" t="s">
        <v>7560</v>
      </c>
    </row>
    <row r="9351" spans="1:21" x14ac:dyDescent="0.25">
      <c r="A9351" t="s">
        <v>6619</v>
      </c>
      <c r="B9351" s="12">
        <v>41801</v>
      </c>
      <c r="C9351" t="s">
        <v>13869</v>
      </c>
      <c r="D9351" s="11">
        <v>46188.538437499999</v>
      </c>
      <c r="E9351" t="s">
        <v>13870</v>
      </c>
      <c r="F9351" t="s">
        <v>6617</v>
      </c>
      <c r="G9351" t="s">
        <v>14214</v>
      </c>
      <c r="H9351" t="s">
        <v>6539</v>
      </c>
      <c r="I9351" t="s">
        <v>65</v>
      </c>
      <c r="J9351" t="s">
        <v>67</v>
      </c>
      <c r="K9351" t="s">
        <v>14210</v>
      </c>
      <c r="L9351" t="s">
        <v>14211</v>
      </c>
      <c r="M9351" t="s">
        <v>14212</v>
      </c>
      <c r="N9351" t="s">
        <v>7365</v>
      </c>
      <c r="O9351" t="s">
        <v>7366</v>
      </c>
      <c r="P9351">
        <v>1339000</v>
      </c>
      <c r="Q9351" t="s">
        <v>6778</v>
      </c>
      <c r="R9351" t="s">
        <v>6779</v>
      </c>
      <c r="S9351" s="12"/>
      <c r="T9351" s="13"/>
      <c r="U9351" t="s">
        <v>7560</v>
      </c>
    </row>
    <row r="9352" spans="1:21" x14ac:dyDescent="0.25">
      <c r="A9352" t="s">
        <v>6619</v>
      </c>
      <c r="B9352" s="12">
        <v>41801</v>
      </c>
      <c r="C9352" t="s">
        <v>13869</v>
      </c>
      <c r="D9352" s="11">
        <v>46188.538437499999</v>
      </c>
      <c r="E9352" t="s">
        <v>13870</v>
      </c>
      <c r="F9352" t="s">
        <v>6617</v>
      </c>
      <c r="G9352" t="s">
        <v>14215</v>
      </c>
      <c r="H9352" t="s">
        <v>6539</v>
      </c>
      <c r="I9352" t="s">
        <v>65</v>
      </c>
      <c r="J9352" t="s">
        <v>67</v>
      </c>
      <c r="K9352" t="s">
        <v>14210</v>
      </c>
      <c r="L9352" t="s">
        <v>14211</v>
      </c>
      <c r="M9352" t="s">
        <v>14212</v>
      </c>
      <c r="N9352" t="s">
        <v>7365</v>
      </c>
      <c r="O9352" t="s">
        <v>7366</v>
      </c>
      <c r="P9352">
        <v>1339000</v>
      </c>
      <c r="Q9352" t="s">
        <v>6778</v>
      </c>
      <c r="R9352" t="s">
        <v>6779</v>
      </c>
      <c r="S9352" s="12"/>
      <c r="T9352" s="13"/>
      <c r="U9352" t="s">
        <v>7560</v>
      </c>
    </row>
    <row r="9353" spans="1:21" x14ac:dyDescent="0.25">
      <c r="A9353" t="s">
        <v>6619</v>
      </c>
      <c r="B9353" s="12">
        <v>41887</v>
      </c>
      <c r="C9353" t="s">
        <v>14221</v>
      </c>
      <c r="D9353" s="11">
        <v>46189.799236111103</v>
      </c>
      <c r="E9353" t="s">
        <v>14222</v>
      </c>
      <c r="F9353" t="s">
        <v>6617</v>
      </c>
      <c r="G9353" t="s">
        <v>14209</v>
      </c>
      <c r="H9353" t="s">
        <v>6539</v>
      </c>
      <c r="I9353" t="s">
        <v>55</v>
      </c>
      <c r="J9353" t="s">
        <v>295</v>
      </c>
      <c r="K9353" t="s">
        <v>14223</v>
      </c>
      <c r="L9353" t="s">
        <v>14211</v>
      </c>
      <c r="M9353" t="s">
        <v>14224</v>
      </c>
      <c r="N9353" t="s">
        <v>13410</v>
      </c>
      <c r="O9353" t="s">
        <v>14225</v>
      </c>
      <c r="P9353">
        <v>799000</v>
      </c>
      <c r="Q9353" t="s">
        <v>6636</v>
      </c>
      <c r="R9353" t="s">
        <v>6636</v>
      </c>
      <c r="S9353" s="12"/>
      <c r="T9353" s="13"/>
      <c r="U9353" t="s">
        <v>6671</v>
      </c>
    </row>
    <row r="9354" spans="1:21" x14ac:dyDescent="0.25">
      <c r="A9354" t="s">
        <v>6619</v>
      </c>
      <c r="B9354" s="12">
        <v>41887</v>
      </c>
      <c r="C9354" t="s">
        <v>14221</v>
      </c>
      <c r="D9354" s="11">
        <v>46189.799236111103</v>
      </c>
      <c r="E9354" t="s">
        <v>14222</v>
      </c>
      <c r="F9354" t="s">
        <v>6617</v>
      </c>
      <c r="G9354" t="s">
        <v>14213</v>
      </c>
      <c r="H9354" t="s">
        <v>6539</v>
      </c>
      <c r="I9354" t="s">
        <v>55</v>
      </c>
      <c r="J9354" t="s">
        <v>295</v>
      </c>
      <c r="K9354" t="s">
        <v>14223</v>
      </c>
      <c r="L9354" t="s">
        <v>14211</v>
      </c>
      <c r="M9354" t="s">
        <v>14224</v>
      </c>
      <c r="N9354" t="s">
        <v>13410</v>
      </c>
      <c r="O9354" t="s">
        <v>14225</v>
      </c>
      <c r="P9354">
        <v>799000</v>
      </c>
      <c r="Q9354" t="s">
        <v>6636</v>
      </c>
      <c r="R9354" t="s">
        <v>6636</v>
      </c>
      <c r="S9354" s="12"/>
      <c r="T9354" s="13"/>
      <c r="U9354" t="s">
        <v>6671</v>
      </c>
    </row>
    <row r="9355" spans="1:21" x14ac:dyDescent="0.25">
      <c r="A9355" t="s">
        <v>6619</v>
      </c>
      <c r="B9355" s="12">
        <v>41887</v>
      </c>
      <c r="C9355" t="s">
        <v>14221</v>
      </c>
      <c r="D9355" s="11">
        <v>46189.799236111103</v>
      </c>
      <c r="E9355" t="s">
        <v>14222</v>
      </c>
      <c r="F9355" t="s">
        <v>6617</v>
      </c>
      <c r="G9355" t="s">
        <v>14214</v>
      </c>
      <c r="H9355" t="s">
        <v>6539</v>
      </c>
      <c r="I9355" t="s">
        <v>55</v>
      </c>
      <c r="J9355" t="s">
        <v>295</v>
      </c>
      <c r="K9355" t="s">
        <v>14223</v>
      </c>
      <c r="L9355" t="s">
        <v>14211</v>
      </c>
      <c r="M9355" t="s">
        <v>14224</v>
      </c>
      <c r="N9355" t="s">
        <v>13410</v>
      </c>
      <c r="O9355" t="s">
        <v>14225</v>
      </c>
      <c r="P9355">
        <v>799000</v>
      </c>
      <c r="Q9355" t="s">
        <v>6636</v>
      </c>
      <c r="R9355" t="s">
        <v>6636</v>
      </c>
      <c r="S9355" s="12"/>
      <c r="T9355" s="13"/>
      <c r="U9355" t="s">
        <v>6671</v>
      </c>
    </row>
    <row r="9356" spans="1:21" x14ac:dyDescent="0.25">
      <c r="A9356" t="s">
        <v>6619</v>
      </c>
      <c r="B9356" s="12">
        <v>41887</v>
      </c>
      <c r="C9356" t="s">
        <v>14221</v>
      </c>
      <c r="D9356" s="11">
        <v>46189.799236111103</v>
      </c>
      <c r="E9356" t="s">
        <v>14222</v>
      </c>
      <c r="F9356" t="s">
        <v>6617</v>
      </c>
      <c r="G9356" t="s">
        <v>14215</v>
      </c>
      <c r="H9356" t="s">
        <v>6539</v>
      </c>
      <c r="I9356" t="s">
        <v>55</v>
      </c>
      <c r="J9356" t="s">
        <v>295</v>
      </c>
      <c r="K9356" t="s">
        <v>14223</v>
      </c>
      <c r="L9356" t="s">
        <v>14211</v>
      </c>
      <c r="M9356" t="s">
        <v>14224</v>
      </c>
      <c r="N9356" t="s">
        <v>13410</v>
      </c>
      <c r="O9356" t="s">
        <v>14225</v>
      </c>
      <c r="P9356">
        <v>799000</v>
      </c>
      <c r="Q9356" t="s">
        <v>6636</v>
      </c>
      <c r="R9356" t="s">
        <v>6636</v>
      </c>
      <c r="S9356" s="12"/>
      <c r="T9356" s="13"/>
      <c r="U9356" t="s">
        <v>6671</v>
      </c>
    </row>
    <row r="9357" spans="1:21" x14ac:dyDescent="0.25">
      <c r="A9357" t="s">
        <v>6637</v>
      </c>
      <c r="B9357" s="12">
        <v>84545</v>
      </c>
      <c r="C9357" t="s">
        <v>14226</v>
      </c>
      <c r="D9357" s="11">
        <v>46195.805254629602</v>
      </c>
      <c r="E9357" t="s">
        <v>14227</v>
      </c>
      <c r="F9357" t="s">
        <v>6617</v>
      </c>
      <c r="G9357" t="s">
        <v>14209</v>
      </c>
      <c r="H9357" t="s">
        <v>6539</v>
      </c>
      <c r="I9357" t="s">
        <v>6640</v>
      </c>
      <c r="J9357" t="s">
        <v>6644</v>
      </c>
      <c r="K9357" t="s">
        <v>14228</v>
      </c>
      <c r="L9357" t="s">
        <v>14211</v>
      </c>
      <c r="M9357" t="s">
        <v>14229</v>
      </c>
      <c r="N9357" t="s">
        <v>13578</v>
      </c>
      <c r="O9357" t="s">
        <v>14230</v>
      </c>
      <c r="P9357">
        <v>1110000</v>
      </c>
      <c r="Q9357" t="s">
        <v>6636</v>
      </c>
      <c r="R9357" t="s">
        <v>6636</v>
      </c>
      <c r="S9357" s="12"/>
      <c r="T9357" s="13"/>
      <c r="U9357" t="s">
        <v>6636</v>
      </c>
    </row>
    <row r="9358" spans="1:21" x14ac:dyDescent="0.25">
      <c r="A9358" t="s">
        <v>6637</v>
      </c>
      <c r="B9358" s="12">
        <v>84545</v>
      </c>
      <c r="C9358" t="s">
        <v>14226</v>
      </c>
      <c r="D9358" s="11">
        <v>46195.805254629602</v>
      </c>
      <c r="E9358" t="s">
        <v>14227</v>
      </c>
      <c r="F9358" t="s">
        <v>6617</v>
      </c>
      <c r="G9358" t="s">
        <v>14213</v>
      </c>
      <c r="H9358" t="s">
        <v>6539</v>
      </c>
      <c r="I9358" t="s">
        <v>6640</v>
      </c>
      <c r="J9358" t="s">
        <v>6644</v>
      </c>
      <c r="K9358" t="s">
        <v>14228</v>
      </c>
      <c r="L9358" t="s">
        <v>14211</v>
      </c>
      <c r="M9358" t="s">
        <v>14229</v>
      </c>
      <c r="N9358" t="s">
        <v>13578</v>
      </c>
      <c r="O9358" t="s">
        <v>14230</v>
      </c>
      <c r="P9358">
        <v>1110000</v>
      </c>
      <c r="Q9358" t="s">
        <v>6636</v>
      </c>
      <c r="R9358" t="s">
        <v>6636</v>
      </c>
      <c r="S9358" s="12"/>
      <c r="T9358" s="13"/>
      <c r="U9358" t="s">
        <v>6636</v>
      </c>
    </row>
    <row r="9359" spans="1:21" x14ac:dyDescent="0.25">
      <c r="A9359" t="s">
        <v>6637</v>
      </c>
      <c r="B9359" s="12">
        <v>84545</v>
      </c>
      <c r="C9359" t="s">
        <v>14226</v>
      </c>
      <c r="D9359" s="11">
        <v>46195.805254629602</v>
      </c>
      <c r="E9359" t="s">
        <v>14227</v>
      </c>
      <c r="F9359" t="s">
        <v>6617</v>
      </c>
      <c r="G9359" t="s">
        <v>14214</v>
      </c>
      <c r="H9359" t="s">
        <v>6539</v>
      </c>
      <c r="I9359" t="s">
        <v>6640</v>
      </c>
      <c r="J9359" t="s">
        <v>6644</v>
      </c>
      <c r="K9359" t="s">
        <v>14228</v>
      </c>
      <c r="L9359" t="s">
        <v>14211</v>
      </c>
      <c r="M9359" t="s">
        <v>14229</v>
      </c>
      <c r="N9359" t="s">
        <v>13578</v>
      </c>
      <c r="O9359" t="s">
        <v>14230</v>
      </c>
      <c r="P9359">
        <v>1110000</v>
      </c>
      <c r="Q9359" t="s">
        <v>6636</v>
      </c>
      <c r="R9359" t="s">
        <v>6636</v>
      </c>
      <c r="S9359" s="12"/>
      <c r="T9359" s="13"/>
      <c r="U9359" t="s">
        <v>6636</v>
      </c>
    </row>
    <row r="9360" spans="1:21" x14ac:dyDescent="0.25">
      <c r="A9360" t="s">
        <v>6637</v>
      </c>
      <c r="B9360" s="12">
        <v>84545</v>
      </c>
      <c r="C9360" t="s">
        <v>14226</v>
      </c>
      <c r="D9360" s="11">
        <v>46195.805254629602</v>
      </c>
      <c r="E9360" t="s">
        <v>14227</v>
      </c>
      <c r="F9360" t="s">
        <v>6617</v>
      </c>
      <c r="G9360" t="s">
        <v>14215</v>
      </c>
      <c r="H9360" t="s">
        <v>6539</v>
      </c>
      <c r="I9360" t="s">
        <v>6640</v>
      </c>
      <c r="J9360" t="s">
        <v>6644</v>
      </c>
      <c r="K9360" t="s">
        <v>14228</v>
      </c>
      <c r="L9360" t="s">
        <v>14211</v>
      </c>
      <c r="M9360" t="s">
        <v>14229</v>
      </c>
      <c r="N9360" t="s">
        <v>13578</v>
      </c>
      <c r="O9360" t="s">
        <v>14230</v>
      </c>
      <c r="P9360">
        <v>1110000</v>
      </c>
      <c r="Q9360" t="s">
        <v>6636</v>
      </c>
      <c r="R9360" t="s">
        <v>6636</v>
      </c>
      <c r="S9360" s="12"/>
      <c r="T9360" s="13"/>
      <c r="U9360" t="s">
        <v>6636</v>
      </c>
    </row>
    <row r="9361" spans="1:21" x14ac:dyDescent="0.25">
      <c r="A9361" t="s">
        <v>6619</v>
      </c>
      <c r="B9361" s="12">
        <v>42273</v>
      </c>
      <c r="C9361" t="s">
        <v>14226</v>
      </c>
      <c r="D9361" s="11">
        <v>46195.805740740703</v>
      </c>
      <c r="E9361" t="s">
        <v>14227</v>
      </c>
      <c r="F9361" t="s">
        <v>6617</v>
      </c>
      <c r="G9361" t="s">
        <v>14209</v>
      </c>
      <c r="H9361" t="s">
        <v>6539</v>
      </c>
      <c r="I9361" t="s">
        <v>6640</v>
      </c>
      <c r="J9361" t="s">
        <v>6644</v>
      </c>
      <c r="K9361" t="s">
        <v>14228</v>
      </c>
      <c r="L9361" t="s">
        <v>14211</v>
      </c>
      <c r="M9361" t="s">
        <v>14229</v>
      </c>
      <c r="N9361" t="s">
        <v>13578</v>
      </c>
      <c r="O9361" t="s">
        <v>14230</v>
      </c>
      <c r="P9361">
        <v>555000</v>
      </c>
      <c r="Q9361" t="s">
        <v>6636</v>
      </c>
      <c r="R9361" t="s">
        <v>6636</v>
      </c>
      <c r="S9361" s="12"/>
      <c r="T9361" s="13"/>
      <c r="U9361" t="s">
        <v>6636</v>
      </c>
    </row>
    <row r="9362" spans="1:21" x14ac:dyDescent="0.25">
      <c r="A9362" t="s">
        <v>6619</v>
      </c>
      <c r="B9362" s="12">
        <v>42273</v>
      </c>
      <c r="C9362" t="s">
        <v>14226</v>
      </c>
      <c r="D9362" s="11">
        <v>46195.805740740703</v>
      </c>
      <c r="E9362" t="s">
        <v>14227</v>
      </c>
      <c r="F9362" t="s">
        <v>6617</v>
      </c>
      <c r="G9362" t="s">
        <v>14213</v>
      </c>
      <c r="H9362" t="s">
        <v>6539</v>
      </c>
      <c r="I9362" t="s">
        <v>6640</v>
      </c>
      <c r="J9362" t="s">
        <v>6644</v>
      </c>
      <c r="K9362" t="s">
        <v>14228</v>
      </c>
      <c r="L9362" t="s">
        <v>14211</v>
      </c>
      <c r="M9362" t="s">
        <v>14229</v>
      </c>
      <c r="N9362" t="s">
        <v>13578</v>
      </c>
      <c r="O9362" t="s">
        <v>14230</v>
      </c>
      <c r="P9362">
        <v>555000</v>
      </c>
      <c r="Q9362" t="s">
        <v>6636</v>
      </c>
      <c r="R9362" t="s">
        <v>6636</v>
      </c>
      <c r="S9362" s="12"/>
      <c r="T9362" s="13"/>
      <c r="U9362" t="s">
        <v>6636</v>
      </c>
    </row>
    <row r="9363" spans="1:21" x14ac:dyDescent="0.25">
      <c r="A9363" t="s">
        <v>6619</v>
      </c>
      <c r="B9363" s="12">
        <v>42273</v>
      </c>
      <c r="C9363" t="s">
        <v>14226</v>
      </c>
      <c r="D9363" s="11">
        <v>46195.805740740703</v>
      </c>
      <c r="E9363" t="s">
        <v>14227</v>
      </c>
      <c r="F9363" t="s">
        <v>6617</v>
      </c>
      <c r="G9363" t="s">
        <v>14214</v>
      </c>
      <c r="H9363" t="s">
        <v>6539</v>
      </c>
      <c r="I9363" t="s">
        <v>6640</v>
      </c>
      <c r="J9363" t="s">
        <v>6644</v>
      </c>
      <c r="K9363" t="s">
        <v>14228</v>
      </c>
      <c r="L9363" t="s">
        <v>14211</v>
      </c>
      <c r="M9363" t="s">
        <v>14229</v>
      </c>
      <c r="N9363" t="s">
        <v>13578</v>
      </c>
      <c r="O9363" t="s">
        <v>14230</v>
      </c>
      <c r="P9363">
        <v>555000</v>
      </c>
      <c r="Q9363" t="s">
        <v>6636</v>
      </c>
      <c r="R9363" t="s">
        <v>6636</v>
      </c>
      <c r="S9363" s="12"/>
      <c r="T9363" s="13"/>
      <c r="U9363" t="s">
        <v>6636</v>
      </c>
    </row>
    <row r="9364" spans="1:21" x14ac:dyDescent="0.25">
      <c r="A9364" t="s">
        <v>6619</v>
      </c>
      <c r="B9364" s="12">
        <v>42273</v>
      </c>
      <c r="C9364" t="s">
        <v>14226</v>
      </c>
      <c r="D9364" s="11">
        <v>46195.805740740703</v>
      </c>
      <c r="E9364" t="s">
        <v>14227</v>
      </c>
      <c r="F9364" t="s">
        <v>6617</v>
      </c>
      <c r="G9364" t="s">
        <v>14215</v>
      </c>
      <c r="H9364" t="s">
        <v>6539</v>
      </c>
      <c r="I9364" t="s">
        <v>6640</v>
      </c>
      <c r="J9364" t="s">
        <v>6644</v>
      </c>
      <c r="K9364" t="s">
        <v>14228</v>
      </c>
      <c r="L9364" t="s">
        <v>14211</v>
      </c>
      <c r="M9364" t="s">
        <v>14229</v>
      </c>
      <c r="N9364" t="s">
        <v>13578</v>
      </c>
      <c r="O9364" t="s">
        <v>14230</v>
      </c>
      <c r="P9364">
        <v>555000</v>
      </c>
      <c r="Q9364" t="s">
        <v>6636</v>
      </c>
      <c r="R9364" t="s">
        <v>6636</v>
      </c>
      <c r="S9364" s="12"/>
      <c r="T9364" s="13"/>
      <c r="U9364" t="s">
        <v>6636</v>
      </c>
    </row>
    <row r="9365" spans="1:21" x14ac:dyDescent="0.25">
      <c r="A9365" t="s">
        <v>6637</v>
      </c>
      <c r="B9365" s="12">
        <v>43013</v>
      </c>
      <c r="C9365" t="s">
        <v>14231</v>
      </c>
      <c r="D9365" s="11">
        <v>46212.7246759259</v>
      </c>
      <c r="E9365" t="s">
        <v>14232</v>
      </c>
      <c r="F9365" t="s">
        <v>6617</v>
      </c>
      <c r="G9365" t="s">
        <v>14209</v>
      </c>
      <c r="H9365" t="s">
        <v>6539</v>
      </c>
      <c r="I9365" t="s">
        <v>6623</v>
      </c>
      <c r="J9365" t="s">
        <v>8935</v>
      </c>
      <c r="K9365" t="s">
        <v>14233</v>
      </c>
      <c r="L9365" t="s">
        <v>14211</v>
      </c>
      <c r="M9365" t="s">
        <v>14234</v>
      </c>
      <c r="N9365" t="s">
        <v>14235</v>
      </c>
      <c r="O9365" t="s">
        <v>14236</v>
      </c>
      <c r="P9365">
        <v>1660000</v>
      </c>
      <c r="Q9365" t="s">
        <v>6636</v>
      </c>
      <c r="R9365" t="s">
        <v>6636</v>
      </c>
      <c r="S9365" s="12"/>
      <c r="T9365" s="13"/>
      <c r="U9365" t="s">
        <v>6636</v>
      </c>
    </row>
    <row r="9366" spans="1:21" x14ac:dyDescent="0.25">
      <c r="A9366" t="s">
        <v>6637</v>
      </c>
      <c r="B9366" s="12">
        <v>43013</v>
      </c>
      <c r="C9366" t="s">
        <v>14231</v>
      </c>
      <c r="D9366" s="11">
        <v>46212.7246759259</v>
      </c>
      <c r="E9366" t="s">
        <v>14232</v>
      </c>
      <c r="F9366" t="s">
        <v>6617</v>
      </c>
      <c r="G9366" t="s">
        <v>14213</v>
      </c>
      <c r="H9366" t="s">
        <v>6539</v>
      </c>
      <c r="I9366" t="s">
        <v>6623</v>
      </c>
      <c r="J9366" t="s">
        <v>8935</v>
      </c>
      <c r="K9366" t="s">
        <v>14233</v>
      </c>
      <c r="L9366" t="s">
        <v>14211</v>
      </c>
      <c r="M9366" t="s">
        <v>14234</v>
      </c>
      <c r="N9366" t="s">
        <v>14235</v>
      </c>
      <c r="O9366" t="s">
        <v>14236</v>
      </c>
      <c r="P9366">
        <v>1660000</v>
      </c>
      <c r="Q9366" t="s">
        <v>6636</v>
      </c>
      <c r="R9366" t="s">
        <v>6636</v>
      </c>
      <c r="S9366" s="12"/>
      <c r="T9366" s="13"/>
      <c r="U9366" t="s">
        <v>6636</v>
      </c>
    </row>
    <row r="9367" spans="1:21" x14ac:dyDescent="0.25">
      <c r="A9367" t="s">
        <v>6637</v>
      </c>
      <c r="B9367" s="12">
        <v>43013</v>
      </c>
      <c r="C9367" t="s">
        <v>14231</v>
      </c>
      <c r="D9367" s="11">
        <v>46212.7246759259</v>
      </c>
      <c r="E9367" t="s">
        <v>14232</v>
      </c>
      <c r="F9367" t="s">
        <v>6617</v>
      </c>
      <c r="G9367" t="s">
        <v>14214</v>
      </c>
      <c r="H9367" t="s">
        <v>6539</v>
      </c>
      <c r="I9367" t="s">
        <v>6623</v>
      </c>
      <c r="J9367" t="s">
        <v>8935</v>
      </c>
      <c r="K9367" t="s">
        <v>14233</v>
      </c>
      <c r="L9367" t="s">
        <v>14211</v>
      </c>
      <c r="M9367" t="s">
        <v>14234</v>
      </c>
      <c r="N9367" t="s">
        <v>14235</v>
      </c>
      <c r="O9367" t="s">
        <v>14236</v>
      </c>
      <c r="P9367">
        <v>1660000</v>
      </c>
      <c r="Q9367" t="s">
        <v>6636</v>
      </c>
      <c r="R9367" t="s">
        <v>6636</v>
      </c>
      <c r="S9367" s="12"/>
      <c r="T9367" s="13"/>
      <c r="U9367" t="s">
        <v>6636</v>
      </c>
    </row>
    <row r="9368" spans="1:21" x14ac:dyDescent="0.25">
      <c r="A9368" t="s">
        <v>6637</v>
      </c>
      <c r="B9368" s="12">
        <v>43013</v>
      </c>
      <c r="C9368" t="s">
        <v>14231</v>
      </c>
      <c r="D9368" s="11">
        <v>46212.7246759259</v>
      </c>
      <c r="E9368" t="s">
        <v>14232</v>
      </c>
      <c r="F9368" t="s">
        <v>6617</v>
      </c>
      <c r="G9368" t="s">
        <v>14215</v>
      </c>
      <c r="H9368" t="s">
        <v>6539</v>
      </c>
      <c r="I9368" t="s">
        <v>6623</v>
      </c>
      <c r="J9368" t="s">
        <v>8935</v>
      </c>
      <c r="K9368" t="s">
        <v>14233</v>
      </c>
      <c r="L9368" t="s">
        <v>14211</v>
      </c>
      <c r="M9368" t="s">
        <v>14234</v>
      </c>
      <c r="N9368" t="s">
        <v>14235</v>
      </c>
      <c r="O9368" t="s">
        <v>14236</v>
      </c>
      <c r="P9368">
        <v>1660000</v>
      </c>
      <c r="Q9368" t="s">
        <v>6636</v>
      </c>
      <c r="R9368" t="s">
        <v>6636</v>
      </c>
      <c r="S9368" s="12"/>
      <c r="T9368" s="13"/>
      <c r="U9368" t="s">
        <v>6636</v>
      </c>
    </row>
    <row r="9369" spans="1:21" x14ac:dyDescent="0.25">
      <c r="A9369" t="s">
        <v>6619</v>
      </c>
      <c r="B9369" s="12">
        <v>43013</v>
      </c>
      <c r="C9369" t="s">
        <v>14231</v>
      </c>
      <c r="D9369" s="11">
        <v>46212.7246759259</v>
      </c>
      <c r="E9369" t="s">
        <v>14232</v>
      </c>
      <c r="F9369" t="s">
        <v>6617</v>
      </c>
      <c r="G9369" t="s">
        <v>14209</v>
      </c>
      <c r="H9369" t="s">
        <v>6539</v>
      </c>
      <c r="I9369" t="s">
        <v>6623</v>
      </c>
      <c r="J9369" t="s">
        <v>8935</v>
      </c>
      <c r="K9369" t="s">
        <v>14233</v>
      </c>
      <c r="L9369" t="s">
        <v>14211</v>
      </c>
      <c r="M9369" t="s">
        <v>14234</v>
      </c>
      <c r="N9369" t="s">
        <v>14235</v>
      </c>
      <c r="O9369" t="s">
        <v>14236</v>
      </c>
      <c r="P9369">
        <v>1660000</v>
      </c>
      <c r="Q9369" t="s">
        <v>6636</v>
      </c>
      <c r="R9369" t="s">
        <v>6636</v>
      </c>
      <c r="S9369" s="12"/>
      <c r="T9369" s="13"/>
      <c r="U9369" t="s">
        <v>6636</v>
      </c>
    </row>
    <row r="9370" spans="1:21" x14ac:dyDescent="0.25">
      <c r="A9370" t="s">
        <v>6619</v>
      </c>
      <c r="B9370" s="12">
        <v>43013</v>
      </c>
      <c r="C9370" t="s">
        <v>14231</v>
      </c>
      <c r="D9370" s="11">
        <v>46212.7246759259</v>
      </c>
      <c r="E9370" t="s">
        <v>14232</v>
      </c>
      <c r="F9370" t="s">
        <v>6617</v>
      </c>
      <c r="G9370" t="s">
        <v>14213</v>
      </c>
      <c r="H9370" t="s">
        <v>6539</v>
      </c>
      <c r="I9370" t="s">
        <v>6623</v>
      </c>
      <c r="J9370" t="s">
        <v>8935</v>
      </c>
      <c r="K9370" t="s">
        <v>14233</v>
      </c>
      <c r="L9370" t="s">
        <v>14211</v>
      </c>
      <c r="M9370" t="s">
        <v>14234</v>
      </c>
      <c r="N9370" t="s">
        <v>14235</v>
      </c>
      <c r="O9370" t="s">
        <v>14236</v>
      </c>
      <c r="P9370">
        <v>1660000</v>
      </c>
      <c r="Q9370" t="s">
        <v>6636</v>
      </c>
      <c r="R9370" t="s">
        <v>6636</v>
      </c>
      <c r="S9370" s="12"/>
      <c r="T9370" s="13"/>
      <c r="U9370" t="s">
        <v>6636</v>
      </c>
    </row>
    <row r="9371" spans="1:21" x14ac:dyDescent="0.25">
      <c r="A9371" t="s">
        <v>6619</v>
      </c>
      <c r="B9371" s="12">
        <v>43013</v>
      </c>
      <c r="C9371" t="s">
        <v>14231</v>
      </c>
      <c r="D9371" s="11">
        <v>46212.7246759259</v>
      </c>
      <c r="E9371" t="s">
        <v>14232</v>
      </c>
      <c r="F9371" t="s">
        <v>6617</v>
      </c>
      <c r="G9371" t="s">
        <v>14214</v>
      </c>
      <c r="H9371" t="s">
        <v>6539</v>
      </c>
      <c r="I9371" t="s">
        <v>6623</v>
      </c>
      <c r="J9371" t="s">
        <v>8935</v>
      </c>
      <c r="K9371" t="s">
        <v>14233</v>
      </c>
      <c r="L9371" t="s">
        <v>14211</v>
      </c>
      <c r="M9371" t="s">
        <v>14234</v>
      </c>
      <c r="N9371" t="s">
        <v>14235</v>
      </c>
      <c r="O9371" t="s">
        <v>14236</v>
      </c>
      <c r="P9371">
        <v>1660000</v>
      </c>
      <c r="Q9371" t="s">
        <v>6636</v>
      </c>
      <c r="R9371" t="s">
        <v>6636</v>
      </c>
      <c r="S9371" s="12"/>
      <c r="T9371" s="13"/>
      <c r="U9371" t="s">
        <v>6636</v>
      </c>
    </row>
    <row r="9372" spans="1:21" x14ac:dyDescent="0.25">
      <c r="A9372" t="s">
        <v>6619</v>
      </c>
      <c r="B9372" s="12">
        <v>43013</v>
      </c>
      <c r="C9372" t="s">
        <v>14231</v>
      </c>
      <c r="D9372" s="11">
        <v>46212.7246759259</v>
      </c>
      <c r="E9372" t="s">
        <v>14232</v>
      </c>
      <c r="F9372" t="s">
        <v>6617</v>
      </c>
      <c r="G9372" t="s">
        <v>14215</v>
      </c>
      <c r="H9372" t="s">
        <v>6539</v>
      </c>
      <c r="I9372" t="s">
        <v>6623</v>
      </c>
      <c r="J9372" t="s">
        <v>8935</v>
      </c>
      <c r="K9372" t="s">
        <v>14233</v>
      </c>
      <c r="L9372" t="s">
        <v>14211</v>
      </c>
      <c r="M9372" t="s">
        <v>14234</v>
      </c>
      <c r="N9372" t="s">
        <v>14235</v>
      </c>
      <c r="O9372" t="s">
        <v>14236</v>
      </c>
      <c r="P9372">
        <v>1660000</v>
      </c>
      <c r="Q9372" t="s">
        <v>6636</v>
      </c>
      <c r="R9372" t="s">
        <v>6636</v>
      </c>
      <c r="S9372" s="12"/>
      <c r="T9372" s="13"/>
      <c r="U9372" t="s">
        <v>6636</v>
      </c>
    </row>
    <row r="9373" spans="1:21" x14ac:dyDescent="0.25">
      <c r="A9373" t="s">
        <v>6619</v>
      </c>
      <c r="B9373" s="12">
        <v>41178</v>
      </c>
      <c r="C9373" t="s">
        <v>14237</v>
      </c>
      <c r="D9373" s="11">
        <v>46176.841493055603</v>
      </c>
      <c r="E9373" t="s">
        <v>14238</v>
      </c>
      <c r="F9373" t="s">
        <v>6415</v>
      </c>
      <c r="G9373" t="s">
        <v>14239</v>
      </c>
      <c r="H9373" t="s">
        <v>6540</v>
      </c>
      <c r="I9373" t="s">
        <v>65</v>
      </c>
      <c r="J9373" t="s">
        <v>636</v>
      </c>
      <c r="K9373" t="s">
        <v>14240</v>
      </c>
      <c r="L9373" t="s">
        <v>14241</v>
      </c>
      <c r="M9373" t="s">
        <v>14242</v>
      </c>
      <c r="N9373" t="s">
        <v>7506</v>
      </c>
      <c r="O9373" t="s">
        <v>7507</v>
      </c>
      <c r="P9373">
        <v>4065570</v>
      </c>
      <c r="Q9373" t="s">
        <v>6636</v>
      </c>
      <c r="R9373" t="s">
        <v>6636</v>
      </c>
      <c r="S9373" s="12"/>
      <c r="T9373" s="13"/>
      <c r="U9373" t="s">
        <v>6629</v>
      </c>
    </row>
    <row r="9374" spans="1:21" x14ac:dyDescent="0.25">
      <c r="A9374" t="s">
        <v>6619</v>
      </c>
      <c r="B9374" s="12">
        <v>41178</v>
      </c>
      <c r="C9374" t="s">
        <v>14237</v>
      </c>
      <c r="D9374" s="11">
        <v>46176.841493055603</v>
      </c>
      <c r="E9374" t="s">
        <v>14238</v>
      </c>
      <c r="F9374" t="s">
        <v>6415</v>
      </c>
      <c r="G9374" t="s">
        <v>14243</v>
      </c>
      <c r="H9374" t="s">
        <v>6540</v>
      </c>
      <c r="I9374" t="s">
        <v>65</v>
      </c>
      <c r="J9374" t="s">
        <v>636</v>
      </c>
      <c r="K9374" t="s">
        <v>14240</v>
      </c>
      <c r="L9374" t="s">
        <v>14241</v>
      </c>
      <c r="M9374" t="s">
        <v>14242</v>
      </c>
      <c r="N9374" t="s">
        <v>7506</v>
      </c>
      <c r="O9374" t="s">
        <v>7507</v>
      </c>
      <c r="P9374">
        <v>4065570</v>
      </c>
      <c r="Q9374" t="s">
        <v>6636</v>
      </c>
      <c r="R9374" t="s">
        <v>6636</v>
      </c>
      <c r="S9374" s="12"/>
      <c r="T9374" s="13"/>
      <c r="U9374" t="s">
        <v>6629</v>
      </c>
    </row>
    <row r="9375" spans="1:21" x14ac:dyDescent="0.25">
      <c r="A9375" t="s">
        <v>6619</v>
      </c>
      <c r="B9375" s="12">
        <v>41178</v>
      </c>
      <c r="C9375" t="s">
        <v>14237</v>
      </c>
      <c r="D9375" s="11">
        <v>46176.841493055603</v>
      </c>
      <c r="E9375" t="s">
        <v>14238</v>
      </c>
      <c r="F9375" t="s">
        <v>6415</v>
      </c>
      <c r="G9375" t="s">
        <v>14244</v>
      </c>
      <c r="H9375" t="s">
        <v>6540</v>
      </c>
      <c r="I9375" t="s">
        <v>65</v>
      </c>
      <c r="J9375" t="s">
        <v>636</v>
      </c>
      <c r="K9375" t="s">
        <v>14240</v>
      </c>
      <c r="L9375" t="s">
        <v>14241</v>
      </c>
      <c r="M9375" t="s">
        <v>14242</v>
      </c>
      <c r="N9375" t="s">
        <v>7506</v>
      </c>
      <c r="O9375" t="s">
        <v>7507</v>
      </c>
      <c r="P9375">
        <v>4065570</v>
      </c>
      <c r="Q9375" t="s">
        <v>6636</v>
      </c>
      <c r="R9375" t="s">
        <v>6636</v>
      </c>
      <c r="S9375" s="12"/>
      <c r="T9375" s="13"/>
      <c r="U9375" t="s">
        <v>6629</v>
      </c>
    </row>
    <row r="9376" spans="1:21" x14ac:dyDescent="0.25">
      <c r="A9376" t="s">
        <v>6637</v>
      </c>
      <c r="B9376" s="12">
        <v>42838</v>
      </c>
      <c r="C9376" t="s">
        <v>14245</v>
      </c>
      <c r="D9376" s="11">
        <v>46207.7492361111</v>
      </c>
      <c r="E9376" t="s">
        <v>14246</v>
      </c>
      <c r="F9376" t="s">
        <v>6415</v>
      </c>
      <c r="G9376" t="s">
        <v>14239</v>
      </c>
      <c r="H9376" t="s">
        <v>6540</v>
      </c>
      <c r="I9376" t="s">
        <v>55</v>
      </c>
      <c r="J9376" t="s">
        <v>643</v>
      </c>
      <c r="K9376" t="s">
        <v>14247</v>
      </c>
      <c r="L9376" t="s">
        <v>14241</v>
      </c>
      <c r="M9376" t="s">
        <v>14248</v>
      </c>
      <c r="N9376" t="s">
        <v>7506</v>
      </c>
      <c r="O9376" t="s">
        <v>8352</v>
      </c>
      <c r="P9376">
        <v>3974990</v>
      </c>
      <c r="Q9376" t="s">
        <v>6636</v>
      </c>
      <c r="R9376" t="s">
        <v>6636</v>
      </c>
      <c r="S9376" s="12"/>
      <c r="T9376" s="13"/>
      <c r="U9376" t="s">
        <v>6636</v>
      </c>
    </row>
    <row r="9377" spans="1:21" x14ac:dyDescent="0.25">
      <c r="A9377" t="s">
        <v>6637</v>
      </c>
      <c r="B9377" s="12">
        <v>42838</v>
      </c>
      <c r="C9377" t="s">
        <v>14245</v>
      </c>
      <c r="D9377" s="11">
        <v>46207.7492361111</v>
      </c>
      <c r="E9377" t="s">
        <v>14246</v>
      </c>
      <c r="F9377" t="s">
        <v>6415</v>
      </c>
      <c r="G9377" t="s">
        <v>14243</v>
      </c>
      <c r="H9377" t="s">
        <v>6540</v>
      </c>
      <c r="I9377" t="s">
        <v>55</v>
      </c>
      <c r="J9377" t="s">
        <v>643</v>
      </c>
      <c r="K9377" t="s">
        <v>14247</v>
      </c>
      <c r="L9377" t="s">
        <v>14241</v>
      </c>
      <c r="M9377" t="s">
        <v>14248</v>
      </c>
      <c r="N9377" t="s">
        <v>7506</v>
      </c>
      <c r="O9377" t="s">
        <v>8352</v>
      </c>
      <c r="P9377">
        <v>3974990</v>
      </c>
      <c r="Q9377" t="s">
        <v>6636</v>
      </c>
      <c r="R9377" t="s">
        <v>6636</v>
      </c>
      <c r="S9377" s="12"/>
      <c r="T9377" s="13"/>
      <c r="U9377" t="s">
        <v>6636</v>
      </c>
    </row>
    <row r="9378" spans="1:21" x14ac:dyDescent="0.25">
      <c r="A9378" t="s">
        <v>6637</v>
      </c>
      <c r="B9378" s="12">
        <v>42838</v>
      </c>
      <c r="C9378" t="s">
        <v>14245</v>
      </c>
      <c r="D9378" s="11">
        <v>46207.7492361111</v>
      </c>
      <c r="E9378" t="s">
        <v>14246</v>
      </c>
      <c r="F9378" t="s">
        <v>6415</v>
      </c>
      <c r="G9378" t="s">
        <v>14244</v>
      </c>
      <c r="H9378" t="s">
        <v>6540</v>
      </c>
      <c r="I9378" t="s">
        <v>55</v>
      </c>
      <c r="J9378" t="s">
        <v>643</v>
      </c>
      <c r="K9378" t="s">
        <v>14247</v>
      </c>
      <c r="L9378" t="s">
        <v>14241</v>
      </c>
      <c r="M9378" t="s">
        <v>14248</v>
      </c>
      <c r="N9378" t="s">
        <v>7506</v>
      </c>
      <c r="O9378" t="s">
        <v>8352</v>
      </c>
      <c r="P9378">
        <v>3974990</v>
      </c>
      <c r="Q9378" t="s">
        <v>6636</v>
      </c>
      <c r="R9378" t="s">
        <v>6636</v>
      </c>
      <c r="S9378" s="12"/>
      <c r="T9378" s="13"/>
      <c r="U9378" t="s">
        <v>6636</v>
      </c>
    </row>
    <row r="9379" spans="1:21" x14ac:dyDescent="0.25">
      <c r="A9379" t="s">
        <v>6619</v>
      </c>
      <c r="B9379" s="12">
        <v>42838</v>
      </c>
      <c r="C9379" t="s">
        <v>14245</v>
      </c>
      <c r="D9379" s="11">
        <v>46207.777824074103</v>
      </c>
      <c r="E9379" t="s">
        <v>14246</v>
      </c>
      <c r="F9379" t="s">
        <v>6415</v>
      </c>
      <c r="G9379" t="s">
        <v>14239</v>
      </c>
      <c r="H9379" t="s">
        <v>6540</v>
      </c>
      <c r="I9379" t="s">
        <v>55</v>
      </c>
      <c r="J9379" t="s">
        <v>643</v>
      </c>
      <c r="K9379" t="s">
        <v>14247</v>
      </c>
      <c r="L9379" t="s">
        <v>14241</v>
      </c>
      <c r="M9379" t="s">
        <v>14248</v>
      </c>
      <c r="N9379" t="s">
        <v>7506</v>
      </c>
      <c r="O9379" t="s">
        <v>8352</v>
      </c>
      <c r="P9379">
        <v>3974990</v>
      </c>
      <c r="Q9379" t="s">
        <v>6636</v>
      </c>
      <c r="R9379" t="s">
        <v>6636</v>
      </c>
      <c r="S9379" s="12"/>
      <c r="T9379" s="13"/>
      <c r="U9379" t="s">
        <v>6636</v>
      </c>
    </row>
    <row r="9380" spans="1:21" x14ac:dyDescent="0.25">
      <c r="A9380" t="s">
        <v>6619</v>
      </c>
      <c r="B9380" s="12">
        <v>42838</v>
      </c>
      <c r="C9380" t="s">
        <v>14245</v>
      </c>
      <c r="D9380" s="11">
        <v>46207.777824074103</v>
      </c>
      <c r="E9380" t="s">
        <v>14246</v>
      </c>
      <c r="F9380" t="s">
        <v>6415</v>
      </c>
      <c r="G9380" t="s">
        <v>14243</v>
      </c>
      <c r="H9380" t="s">
        <v>6540</v>
      </c>
      <c r="I9380" t="s">
        <v>55</v>
      </c>
      <c r="J9380" t="s">
        <v>643</v>
      </c>
      <c r="K9380" t="s">
        <v>14247</v>
      </c>
      <c r="L9380" t="s">
        <v>14241</v>
      </c>
      <c r="M9380" t="s">
        <v>14248</v>
      </c>
      <c r="N9380" t="s">
        <v>7506</v>
      </c>
      <c r="O9380" t="s">
        <v>8352</v>
      </c>
      <c r="P9380">
        <v>3974990</v>
      </c>
      <c r="Q9380" t="s">
        <v>6636</v>
      </c>
      <c r="R9380" t="s">
        <v>6636</v>
      </c>
      <c r="S9380" s="12"/>
      <c r="T9380" s="13"/>
      <c r="U9380" t="s">
        <v>6636</v>
      </c>
    </row>
    <row r="9381" spans="1:21" x14ac:dyDescent="0.25">
      <c r="A9381" t="s">
        <v>6619</v>
      </c>
      <c r="B9381" s="12">
        <v>42838</v>
      </c>
      <c r="C9381" t="s">
        <v>14245</v>
      </c>
      <c r="D9381" s="11">
        <v>46207.777824074103</v>
      </c>
      <c r="E9381" t="s">
        <v>14246</v>
      </c>
      <c r="F9381" t="s">
        <v>6415</v>
      </c>
      <c r="G9381" t="s">
        <v>14244</v>
      </c>
      <c r="H9381" t="s">
        <v>6540</v>
      </c>
      <c r="I9381" t="s">
        <v>55</v>
      </c>
      <c r="J9381" t="s">
        <v>643</v>
      </c>
      <c r="K9381" t="s">
        <v>14247</v>
      </c>
      <c r="L9381" t="s">
        <v>14241</v>
      </c>
      <c r="M9381" t="s">
        <v>14248</v>
      </c>
      <c r="N9381" t="s">
        <v>7506</v>
      </c>
      <c r="O9381" t="s">
        <v>8352</v>
      </c>
      <c r="P9381">
        <v>3974990</v>
      </c>
      <c r="Q9381" t="s">
        <v>6636</v>
      </c>
      <c r="R9381" t="s">
        <v>6636</v>
      </c>
      <c r="S9381" s="12"/>
      <c r="T9381" s="13"/>
      <c r="U9381" t="s">
        <v>6636</v>
      </c>
    </row>
    <row r="9382" spans="1:21" x14ac:dyDescent="0.25">
      <c r="A9382" t="s">
        <v>6637</v>
      </c>
      <c r="B9382" s="12">
        <v>225360</v>
      </c>
      <c r="C9382" t="s">
        <v>14249</v>
      </c>
      <c r="D9382" s="11">
        <v>46188.932986111096</v>
      </c>
      <c r="E9382" t="s">
        <v>14250</v>
      </c>
      <c r="F9382" t="s">
        <v>6356</v>
      </c>
      <c r="G9382" t="s">
        <v>14251</v>
      </c>
      <c r="H9382" t="s">
        <v>6541</v>
      </c>
      <c r="I9382" t="s">
        <v>65</v>
      </c>
      <c r="J9382" t="s">
        <v>57</v>
      </c>
      <c r="K9382" t="s">
        <v>14252</v>
      </c>
      <c r="L9382" t="s">
        <v>14253</v>
      </c>
      <c r="M9382" t="s">
        <v>14254</v>
      </c>
      <c r="N9382" t="s">
        <v>7218</v>
      </c>
      <c r="O9382" t="s">
        <v>9973</v>
      </c>
      <c r="P9382">
        <v>7446000</v>
      </c>
      <c r="Q9382" t="s">
        <v>6636</v>
      </c>
      <c r="R9382" t="s">
        <v>6636</v>
      </c>
      <c r="S9382" s="12"/>
      <c r="T9382" s="13"/>
      <c r="U9382" t="s">
        <v>6674</v>
      </c>
    </row>
    <row r="9383" spans="1:21" x14ac:dyDescent="0.25">
      <c r="A9383" t="s">
        <v>6637</v>
      </c>
      <c r="B9383" s="12">
        <v>205330</v>
      </c>
      <c r="C9383" t="s">
        <v>14255</v>
      </c>
      <c r="D9383" s="11">
        <v>46174.589039351798</v>
      </c>
      <c r="E9383" t="s">
        <v>14256</v>
      </c>
      <c r="F9383" t="s">
        <v>6415</v>
      </c>
      <c r="G9383" t="s">
        <v>6968</v>
      </c>
      <c r="H9383" t="s">
        <v>6542</v>
      </c>
      <c r="I9383" t="s">
        <v>55</v>
      </c>
      <c r="J9383" t="s">
        <v>44</v>
      </c>
      <c r="K9383" t="s">
        <v>14257</v>
      </c>
      <c r="L9383" t="s">
        <v>14258</v>
      </c>
      <c r="M9383" t="s">
        <v>14259</v>
      </c>
      <c r="N9383" t="s">
        <v>8891</v>
      </c>
      <c r="O9383" t="s">
        <v>13239</v>
      </c>
      <c r="P9383">
        <v>21450000</v>
      </c>
      <c r="Q9383" t="s">
        <v>6636</v>
      </c>
      <c r="R9383" t="s">
        <v>6636</v>
      </c>
      <c r="S9383" s="12"/>
      <c r="T9383" s="13"/>
      <c r="U9383" t="s">
        <v>6636</v>
      </c>
    </row>
    <row r="9384" spans="1:21" x14ac:dyDescent="0.25">
      <c r="A9384" t="s">
        <v>6637</v>
      </c>
      <c r="B9384" s="12">
        <v>205330</v>
      </c>
      <c r="C9384" t="s">
        <v>14255</v>
      </c>
      <c r="D9384" s="11">
        <v>46174.589039351798</v>
      </c>
      <c r="E9384" t="s">
        <v>14256</v>
      </c>
      <c r="F9384" t="s">
        <v>6415</v>
      </c>
      <c r="G9384" t="s">
        <v>9091</v>
      </c>
      <c r="H9384" t="s">
        <v>6542</v>
      </c>
      <c r="I9384" t="s">
        <v>55</v>
      </c>
      <c r="J9384" t="s">
        <v>44</v>
      </c>
      <c r="K9384" t="s">
        <v>14257</v>
      </c>
      <c r="L9384" t="s">
        <v>14258</v>
      </c>
      <c r="M9384" t="s">
        <v>14259</v>
      </c>
      <c r="N9384" t="s">
        <v>8891</v>
      </c>
      <c r="O9384" t="s">
        <v>13239</v>
      </c>
      <c r="P9384">
        <v>21450000</v>
      </c>
      <c r="Q9384" t="s">
        <v>6636</v>
      </c>
      <c r="R9384" t="s">
        <v>6636</v>
      </c>
      <c r="S9384" s="12"/>
      <c r="T9384" s="13"/>
      <c r="U9384" t="s">
        <v>6636</v>
      </c>
    </row>
    <row r="9385" spans="1:21" x14ac:dyDescent="0.25">
      <c r="A9385" t="s">
        <v>6637</v>
      </c>
      <c r="B9385" s="12">
        <v>205330</v>
      </c>
      <c r="C9385" t="s">
        <v>14255</v>
      </c>
      <c r="D9385" s="11">
        <v>46174.589039351798</v>
      </c>
      <c r="E9385" t="s">
        <v>14256</v>
      </c>
      <c r="F9385" t="s">
        <v>6415</v>
      </c>
      <c r="G9385" t="s">
        <v>14260</v>
      </c>
      <c r="H9385" t="s">
        <v>6542</v>
      </c>
      <c r="I9385" t="s">
        <v>55</v>
      </c>
      <c r="J9385" t="s">
        <v>44</v>
      </c>
      <c r="K9385" t="s">
        <v>14257</v>
      </c>
      <c r="L9385" t="s">
        <v>14258</v>
      </c>
      <c r="M9385" t="s">
        <v>14259</v>
      </c>
      <c r="N9385" t="s">
        <v>8891</v>
      </c>
      <c r="O9385" t="s">
        <v>13239</v>
      </c>
      <c r="P9385">
        <v>21450000</v>
      </c>
      <c r="Q9385" t="s">
        <v>6636</v>
      </c>
      <c r="R9385" t="s">
        <v>6636</v>
      </c>
      <c r="S9385" s="12"/>
      <c r="T9385" s="13"/>
      <c r="U9385" t="s">
        <v>6636</v>
      </c>
    </row>
    <row r="9386" spans="1:21" x14ac:dyDescent="0.25">
      <c r="A9386" t="s">
        <v>6637</v>
      </c>
      <c r="B9386" s="12">
        <v>205330</v>
      </c>
      <c r="C9386" t="s">
        <v>14255</v>
      </c>
      <c r="D9386" s="11">
        <v>46174.589039351798</v>
      </c>
      <c r="E9386" t="s">
        <v>14256</v>
      </c>
      <c r="F9386" t="s">
        <v>6415</v>
      </c>
      <c r="G9386" t="s">
        <v>14261</v>
      </c>
      <c r="H9386" t="s">
        <v>6542</v>
      </c>
      <c r="I9386" t="s">
        <v>55</v>
      </c>
      <c r="J9386" t="s">
        <v>44</v>
      </c>
      <c r="K9386" t="s">
        <v>14257</v>
      </c>
      <c r="L9386" t="s">
        <v>14258</v>
      </c>
      <c r="M9386" t="s">
        <v>14259</v>
      </c>
      <c r="N9386" t="s">
        <v>8891</v>
      </c>
      <c r="O9386" t="s">
        <v>13239</v>
      </c>
      <c r="P9386">
        <v>21450000</v>
      </c>
      <c r="Q9386" t="s">
        <v>6636</v>
      </c>
      <c r="R9386" t="s">
        <v>6636</v>
      </c>
      <c r="S9386" s="12"/>
      <c r="T9386" s="13"/>
      <c r="U9386" t="s">
        <v>6636</v>
      </c>
    </row>
    <row r="9387" spans="1:21" x14ac:dyDescent="0.25">
      <c r="A9387" t="s">
        <v>6637</v>
      </c>
      <c r="B9387" s="12">
        <v>205330</v>
      </c>
      <c r="C9387" t="s">
        <v>14255</v>
      </c>
      <c r="D9387" s="11">
        <v>46174.589039351798</v>
      </c>
      <c r="E9387" t="s">
        <v>14256</v>
      </c>
      <c r="F9387" t="s">
        <v>6415</v>
      </c>
      <c r="G9387" t="s">
        <v>14262</v>
      </c>
      <c r="H9387" t="s">
        <v>6542</v>
      </c>
      <c r="I9387" t="s">
        <v>55</v>
      </c>
      <c r="J9387" t="s">
        <v>44</v>
      </c>
      <c r="K9387" t="s">
        <v>14257</v>
      </c>
      <c r="L9387" t="s">
        <v>14258</v>
      </c>
      <c r="M9387" t="s">
        <v>14259</v>
      </c>
      <c r="N9387" t="s">
        <v>8891</v>
      </c>
      <c r="O9387" t="s">
        <v>13239</v>
      </c>
      <c r="P9387">
        <v>21450000</v>
      </c>
      <c r="Q9387" t="s">
        <v>6636</v>
      </c>
      <c r="R9387" t="s">
        <v>6636</v>
      </c>
      <c r="S9387" s="12"/>
      <c r="T9387" s="13"/>
      <c r="U9387" t="s">
        <v>6636</v>
      </c>
    </row>
    <row r="9388" spans="1:21" x14ac:dyDescent="0.25">
      <c r="A9388" t="s">
        <v>6637</v>
      </c>
      <c r="B9388" s="12">
        <v>205330</v>
      </c>
      <c r="C9388" t="s">
        <v>14255</v>
      </c>
      <c r="D9388" s="11">
        <v>46174.589039351798</v>
      </c>
      <c r="E9388" t="s">
        <v>14256</v>
      </c>
      <c r="F9388" t="s">
        <v>6415</v>
      </c>
      <c r="G9388" t="s">
        <v>14263</v>
      </c>
      <c r="H9388" t="s">
        <v>6542</v>
      </c>
      <c r="I9388" t="s">
        <v>55</v>
      </c>
      <c r="J9388" t="s">
        <v>44</v>
      </c>
      <c r="K9388" t="s">
        <v>14257</v>
      </c>
      <c r="L9388" t="s">
        <v>14258</v>
      </c>
      <c r="M9388" t="s">
        <v>14259</v>
      </c>
      <c r="N9388" t="s">
        <v>8891</v>
      </c>
      <c r="O9388" t="s">
        <v>13239</v>
      </c>
      <c r="P9388">
        <v>21450000</v>
      </c>
      <c r="Q9388" t="s">
        <v>6636</v>
      </c>
      <c r="R9388" t="s">
        <v>6636</v>
      </c>
      <c r="S9388" s="12"/>
      <c r="T9388" s="13"/>
      <c r="U9388" t="s">
        <v>6636</v>
      </c>
    </row>
    <row r="9389" spans="1:21" x14ac:dyDescent="0.25">
      <c r="A9389" t="s">
        <v>6637</v>
      </c>
      <c r="B9389" s="12">
        <v>205330</v>
      </c>
      <c r="C9389" t="s">
        <v>14255</v>
      </c>
      <c r="D9389" s="11">
        <v>46174.589039351798</v>
      </c>
      <c r="E9389" t="s">
        <v>14256</v>
      </c>
      <c r="F9389" t="s">
        <v>6415</v>
      </c>
      <c r="G9389" t="s">
        <v>9095</v>
      </c>
      <c r="H9389" t="s">
        <v>6542</v>
      </c>
      <c r="I9389" t="s">
        <v>55</v>
      </c>
      <c r="J9389" t="s">
        <v>44</v>
      </c>
      <c r="K9389" t="s">
        <v>14257</v>
      </c>
      <c r="L9389" t="s">
        <v>14258</v>
      </c>
      <c r="M9389" t="s">
        <v>14259</v>
      </c>
      <c r="N9389" t="s">
        <v>8891</v>
      </c>
      <c r="O9389" t="s">
        <v>13239</v>
      </c>
      <c r="P9389">
        <v>21450000</v>
      </c>
      <c r="Q9389" t="s">
        <v>6636</v>
      </c>
      <c r="R9389" t="s">
        <v>6636</v>
      </c>
      <c r="S9389" s="12"/>
      <c r="T9389" s="13"/>
      <c r="U9389" t="s">
        <v>6636</v>
      </c>
    </row>
    <row r="9390" spans="1:21" x14ac:dyDescent="0.25">
      <c r="A9390" t="s">
        <v>6637</v>
      </c>
      <c r="B9390" s="12">
        <v>205330</v>
      </c>
      <c r="C9390" t="s">
        <v>14255</v>
      </c>
      <c r="D9390" s="11">
        <v>46174.589039351798</v>
      </c>
      <c r="E9390" t="s">
        <v>14256</v>
      </c>
      <c r="F9390" t="s">
        <v>6415</v>
      </c>
      <c r="G9390" t="s">
        <v>9096</v>
      </c>
      <c r="H9390" t="s">
        <v>6542</v>
      </c>
      <c r="I9390" t="s">
        <v>55</v>
      </c>
      <c r="J9390" t="s">
        <v>44</v>
      </c>
      <c r="K9390" t="s">
        <v>14257</v>
      </c>
      <c r="L9390" t="s">
        <v>14258</v>
      </c>
      <c r="M9390" t="s">
        <v>14259</v>
      </c>
      <c r="N9390" t="s">
        <v>8891</v>
      </c>
      <c r="O9390" t="s">
        <v>13239</v>
      </c>
      <c r="P9390">
        <v>21450000</v>
      </c>
      <c r="Q9390" t="s">
        <v>6636</v>
      </c>
      <c r="R9390" t="s">
        <v>6636</v>
      </c>
      <c r="S9390" s="12"/>
      <c r="T9390" s="13"/>
      <c r="U9390" t="s">
        <v>6636</v>
      </c>
    </row>
    <row r="9391" spans="1:21" x14ac:dyDescent="0.25">
      <c r="A9391" t="s">
        <v>6637</v>
      </c>
      <c r="B9391" s="12">
        <v>205410</v>
      </c>
      <c r="C9391" t="s">
        <v>14264</v>
      </c>
      <c r="D9391" s="11">
        <v>46174.714155092603</v>
      </c>
      <c r="E9391" t="s">
        <v>14265</v>
      </c>
      <c r="F9391" t="s">
        <v>6415</v>
      </c>
      <c r="G9391" t="s">
        <v>6968</v>
      </c>
      <c r="H9391" t="s">
        <v>6542</v>
      </c>
      <c r="I9391" t="s">
        <v>55</v>
      </c>
      <c r="J9391" t="s">
        <v>6803</v>
      </c>
      <c r="K9391" t="s">
        <v>14266</v>
      </c>
      <c r="L9391" t="s">
        <v>14267</v>
      </c>
      <c r="M9391" t="s">
        <v>14268</v>
      </c>
      <c r="N9391" t="s">
        <v>14269</v>
      </c>
      <c r="O9391" t="s">
        <v>14270</v>
      </c>
      <c r="P9391">
        <v>22500000</v>
      </c>
      <c r="Q9391" t="s">
        <v>6636</v>
      </c>
      <c r="R9391" t="s">
        <v>6636</v>
      </c>
      <c r="S9391" s="12"/>
      <c r="T9391" s="13"/>
      <c r="U9391" t="s">
        <v>6878</v>
      </c>
    </row>
    <row r="9392" spans="1:21" x14ac:dyDescent="0.25">
      <c r="A9392" t="s">
        <v>6637</v>
      </c>
      <c r="B9392" s="12">
        <v>205410</v>
      </c>
      <c r="C9392" t="s">
        <v>14264</v>
      </c>
      <c r="D9392" s="11">
        <v>46174.714155092603</v>
      </c>
      <c r="E9392" t="s">
        <v>14265</v>
      </c>
      <c r="F9392" t="s">
        <v>6415</v>
      </c>
      <c r="G9392" t="s">
        <v>9091</v>
      </c>
      <c r="H9392" t="s">
        <v>6542</v>
      </c>
      <c r="I9392" t="s">
        <v>55</v>
      </c>
      <c r="J9392" t="s">
        <v>6803</v>
      </c>
      <c r="K9392" t="s">
        <v>14266</v>
      </c>
      <c r="L9392" t="s">
        <v>14267</v>
      </c>
      <c r="M9392" t="s">
        <v>14268</v>
      </c>
      <c r="N9392" t="s">
        <v>14269</v>
      </c>
      <c r="O9392" t="s">
        <v>14270</v>
      </c>
      <c r="P9392">
        <v>22500000</v>
      </c>
      <c r="Q9392" t="s">
        <v>6636</v>
      </c>
      <c r="R9392" t="s">
        <v>6636</v>
      </c>
      <c r="S9392" s="12"/>
      <c r="T9392" s="13"/>
      <c r="U9392" t="s">
        <v>6878</v>
      </c>
    </row>
    <row r="9393" spans="1:21" x14ac:dyDescent="0.25">
      <c r="A9393" t="s">
        <v>6637</v>
      </c>
      <c r="B9393" s="12">
        <v>205410</v>
      </c>
      <c r="C9393" t="s">
        <v>14264</v>
      </c>
      <c r="D9393" s="11">
        <v>46174.714155092603</v>
      </c>
      <c r="E9393" t="s">
        <v>14265</v>
      </c>
      <c r="F9393" t="s">
        <v>6415</v>
      </c>
      <c r="G9393" t="s">
        <v>14271</v>
      </c>
      <c r="H9393" t="s">
        <v>6542</v>
      </c>
      <c r="I9393" t="s">
        <v>55</v>
      </c>
      <c r="J9393" t="s">
        <v>6803</v>
      </c>
      <c r="K9393" t="s">
        <v>14266</v>
      </c>
      <c r="L9393" t="s">
        <v>14267</v>
      </c>
      <c r="M9393" t="s">
        <v>14268</v>
      </c>
      <c r="N9393" t="s">
        <v>14269</v>
      </c>
      <c r="O9393" t="s">
        <v>14270</v>
      </c>
      <c r="P9393">
        <v>22500000</v>
      </c>
      <c r="Q9393" t="s">
        <v>6636</v>
      </c>
      <c r="R9393" t="s">
        <v>6636</v>
      </c>
      <c r="S9393" s="12"/>
      <c r="T9393" s="13"/>
      <c r="U9393" t="s">
        <v>6878</v>
      </c>
    </row>
    <row r="9394" spans="1:21" x14ac:dyDescent="0.25">
      <c r="A9394" t="s">
        <v>6637</v>
      </c>
      <c r="B9394" s="12">
        <v>205410</v>
      </c>
      <c r="C9394" t="s">
        <v>14264</v>
      </c>
      <c r="D9394" s="11">
        <v>46174.714155092603</v>
      </c>
      <c r="E9394" t="s">
        <v>14265</v>
      </c>
      <c r="F9394" t="s">
        <v>6415</v>
      </c>
      <c r="G9394" t="s">
        <v>14272</v>
      </c>
      <c r="H9394" t="s">
        <v>6542</v>
      </c>
      <c r="I9394" t="s">
        <v>55</v>
      </c>
      <c r="J9394" t="s">
        <v>6803</v>
      </c>
      <c r="K9394" t="s">
        <v>14266</v>
      </c>
      <c r="L9394" t="s">
        <v>14267</v>
      </c>
      <c r="M9394" t="s">
        <v>14268</v>
      </c>
      <c r="N9394" t="s">
        <v>14269</v>
      </c>
      <c r="O9394" t="s">
        <v>14270</v>
      </c>
      <c r="P9394">
        <v>22500000</v>
      </c>
      <c r="Q9394" t="s">
        <v>6636</v>
      </c>
      <c r="R9394" t="s">
        <v>6636</v>
      </c>
      <c r="S9394" s="12"/>
      <c r="T9394" s="13"/>
      <c r="U9394" t="s">
        <v>6878</v>
      </c>
    </row>
    <row r="9395" spans="1:21" x14ac:dyDescent="0.25">
      <c r="A9395" t="s">
        <v>6637</v>
      </c>
      <c r="B9395" s="12">
        <v>205410</v>
      </c>
      <c r="C9395" t="s">
        <v>14264</v>
      </c>
      <c r="D9395" s="11">
        <v>46174.714155092603</v>
      </c>
      <c r="E9395" t="s">
        <v>14265</v>
      </c>
      <c r="F9395" t="s">
        <v>6415</v>
      </c>
      <c r="G9395" t="s">
        <v>14273</v>
      </c>
      <c r="H9395" t="s">
        <v>6542</v>
      </c>
      <c r="I9395" t="s">
        <v>55</v>
      </c>
      <c r="J9395" t="s">
        <v>6803</v>
      </c>
      <c r="K9395" t="s">
        <v>14266</v>
      </c>
      <c r="L9395" t="s">
        <v>14267</v>
      </c>
      <c r="M9395" t="s">
        <v>14268</v>
      </c>
      <c r="N9395" t="s">
        <v>14269</v>
      </c>
      <c r="O9395" t="s">
        <v>14270</v>
      </c>
      <c r="P9395">
        <v>22500000</v>
      </c>
      <c r="Q9395" t="s">
        <v>6636</v>
      </c>
      <c r="R9395" t="s">
        <v>6636</v>
      </c>
      <c r="S9395" s="12"/>
      <c r="T9395" s="13"/>
      <c r="U9395" t="s">
        <v>6878</v>
      </c>
    </row>
    <row r="9396" spans="1:21" x14ac:dyDescent="0.25">
      <c r="A9396" t="s">
        <v>6637</v>
      </c>
      <c r="B9396" s="12">
        <v>205410</v>
      </c>
      <c r="C9396" t="s">
        <v>14264</v>
      </c>
      <c r="D9396" s="11">
        <v>46174.714155092603</v>
      </c>
      <c r="E9396" t="s">
        <v>14265</v>
      </c>
      <c r="F9396" t="s">
        <v>6415</v>
      </c>
      <c r="G9396" t="s">
        <v>14274</v>
      </c>
      <c r="H9396" t="s">
        <v>6542</v>
      </c>
      <c r="I9396" t="s">
        <v>55</v>
      </c>
      <c r="J9396" t="s">
        <v>6803</v>
      </c>
      <c r="K9396" t="s">
        <v>14266</v>
      </c>
      <c r="L9396" t="s">
        <v>14267</v>
      </c>
      <c r="M9396" t="s">
        <v>14268</v>
      </c>
      <c r="N9396" t="s">
        <v>14269</v>
      </c>
      <c r="O9396" t="s">
        <v>14270</v>
      </c>
      <c r="P9396">
        <v>22500000</v>
      </c>
      <c r="Q9396" t="s">
        <v>6636</v>
      </c>
      <c r="R9396" t="s">
        <v>6636</v>
      </c>
      <c r="S9396" s="12"/>
      <c r="T9396" s="13"/>
      <c r="U9396" t="s">
        <v>6878</v>
      </c>
    </row>
    <row r="9397" spans="1:21" x14ac:dyDescent="0.25">
      <c r="A9397" t="s">
        <v>6637</v>
      </c>
      <c r="B9397" s="12">
        <v>205410</v>
      </c>
      <c r="C9397" t="s">
        <v>14264</v>
      </c>
      <c r="D9397" s="11">
        <v>46174.714155092603</v>
      </c>
      <c r="E9397" t="s">
        <v>14265</v>
      </c>
      <c r="F9397" t="s">
        <v>6415</v>
      </c>
      <c r="G9397" t="s">
        <v>9095</v>
      </c>
      <c r="H9397" t="s">
        <v>6542</v>
      </c>
      <c r="I9397" t="s">
        <v>55</v>
      </c>
      <c r="J9397" t="s">
        <v>6803</v>
      </c>
      <c r="K9397" t="s">
        <v>14266</v>
      </c>
      <c r="L9397" t="s">
        <v>14267</v>
      </c>
      <c r="M9397" t="s">
        <v>14268</v>
      </c>
      <c r="N9397" t="s">
        <v>14269</v>
      </c>
      <c r="O9397" t="s">
        <v>14270</v>
      </c>
      <c r="P9397">
        <v>22500000</v>
      </c>
      <c r="Q9397" t="s">
        <v>6636</v>
      </c>
      <c r="R9397" t="s">
        <v>6636</v>
      </c>
      <c r="S9397" s="12"/>
      <c r="T9397" s="13"/>
      <c r="U9397" t="s">
        <v>6878</v>
      </c>
    </row>
    <row r="9398" spans="1:21" x14ac:dyDescent="0.25">
      <c r="A9398" t="s">
        <v>6637</v>
      </c>
      <c r="B9398" s="12">
        <v>205410</v>
      </c>
      <c r="C9398" t="s">
        <v>14264</v>
      </c>
      <c r="D9398" s="11">
        <v>46174.714155092603</v>
      </c>
      <c r="E9398" t="s">
        <v>14265</v>
      </c>
      <c r="F9398" t="s">
        <v>6415</v>
      </c>
      <c r="G9398" t="s">
        <v>9096</v>
      </c>
      <c r="H9398" t="s">
        <v>6542</v>
      </c>
      <c r="I9398" t="s">
        <v>55</v>
      </c>
      <c r="J9398" t="s">
        <v>6803</v>
      </c>
      <c r="K9398" t="s">
        <v>14266</v>
      </c>
      <c r="L9398" t="s">
        <v>14267</v>
      </c>
      <c r="M9398" t="s">
        <v>14268</v>
      </c>
      <c r="N9398" t="s">
        <v>14269</v>
      </c>
      <c r="O9398" t="s">
        <v>14270</v>
      </c>
      <c r="P9398">
        <v>22500000</v>
      </c>
      <c r="Q9398" t="s">
        <v>6636</v>
      </c>
      <c r="R9398" t="s">
        <v>6636</v>
      </c>
      <c r="S9398" s="12"/>
      <c r="T9398" s="13"/>
      <c r="U9398" t="s">
        <v>6878</v>
      </c>
    </row>
    <row r="9399" spans="1:21" x14ac:dyDescent="0.25">
      <c r="A9399" t="s">
        <v>6619</v>
      </c>
      <c r="B9399" s="12">
        <v>205330</v>
      </c>
      <c r="C9399" t="s">
        <v>14255</v>
      </c>
      <c r="D9399" s="11">
        <v>46174.726817129602</v>
      </c>
      <c r="E9399" t="s">
        <v>14256</v>
      </c>
      <c r="F9399" t="s">
        <v>6415</v>
      </c>
      <c r="G9399" t="s">
        <v>6968</v>
      </c>
      <c r="H9399" t="s">
        <v>6542</v>
      </c>
      <c r="I9399" t="s">
        <v>55</v>
      </c>
      <c r="J9399" t="s">
        <v>44</v>
      </c>
      <c r="K9399" t="s">
        <v>14257</v>
      </c>
      <c r="L9399" t="s">
        <v>14258</v>
      </c>
      <c r="M9399" t="s">
        <v>14259</v>
      </c>
      <c r="N9399" t="s">
        <v>8891</v>
      </c>
      <c r="O9399" t="s">
        <v>13239</v>
      </c>
      <c r="P9399">
        <v>21450000</v>
      </c>
      <c r="Q9399" t="s">
        <v>6636</v>
      </c>
      <c r="R9399" t="s">
        <v>6636</v>
      </c>
      <c r="S9399" s="12"/>
      <c r="T9399" s="13"/>
      <c r="U9399" t="s">
        <v>6636</v>
      </c>
    </row>
    <row r="9400" spans="1:21" x14ac:dyDescent="0.25">
      <c r="A9400" t="s">
        <v>6619</v>
      </c>
      <c r="B9400" s="12">
        <v>205330</v>
      </c>
      <c r="C9400" t="s">
        <v>14255</v>
      </c>
      <c r="D9400" s="11">
        <v>46174.726817129602</v>
      </c>
      <c r="E9400" t="s">
        <v>14256</v>
      </c>
      <c r="F9400" t="s">
        <v>6415</v>
      </c>
      <c r="G9400" t="s">
        <v>9091</v>
      </c>
      <c r="H9400" t="s">
        <v>6542</v>
      </c>
      <c r="I9400" t="s">
        <v>55</v>
      </c>
      <c r="J9400" t="s">
        <v>44</v>
      </c>
      <c r="K9400" t="s">
        <v>14257</v>
      </c>
      <c r="L9400" t="s">
        <v>14258</v>
      </c>
      <c r="M9400" t="s">
        <v>14259</v>
      </c>
      <c r="N9400" t="s">
        <v>8891</v>
      </c>
      <c r="O9400" t="s">
        <v>13239</v>
      </c>
      <c r="P9400">
        <v>21450000</v>
      </c>
      <c r="Q9400" t="s">
        <v>6636</v>
      </c>
      <c r="R9400" t="s">
        <v>6636</v>
      </c>
      <c r="S9400" s="12"/>
      <c r="T9400" s="13"/>
      <c r="U9400" t="s">
        <v>6636</v>
      </c>
    </row>
    <row r="9401" spans="1:21" x14ac:dyDescent="0.25">
      <c r="A9401" t="s">
        <v>6619</v>
      </c>
      <c r="B9401" s="12">
        <v>205330</v>
      </c>
      <c r="C9401" t="s">
        <v>14255</v>
      </c>
      <c r="D9401" s="11">
        <v>46174.726817129602</v>
      </c>
      <c r="E9401" t="s">
        <v>14256</v>
      </c>
      <c r="F9401" t="s">
        <v>6415</v>
      </c>
      <c r="G9401" t="s">
        <v>14260</v>
      </c>
      <c r="H9401" t="s">
        <v>6542</v>
      </c>
      <c r="I9401" t="s">
        <v>55</v>
      </c>
      <c r="J9401" t="s">
        <v>44</v>
      </c>
      <c r="K9401" t="s">
        <v>14257</v>
      </c>
      <c r="L9401" t="s">
        <v>14258</v>
      </c>
      <c r="M9401" t="s">
        <v>14259</v>
      </c>
      <c r="N9401" t="s">
        <v>8891</v>
      </c>
      <c r="O9401" t="s">
        <v>13239</v>
      </c>
      <c r="P9401">
        <v>21450000</v>
      </c>
      <c r="Q9401" t="s">
        <v>6636</v>
      </c>
      <c r="R9401" t="s">
        <v>6636</v>
      </c>
      <c r="S9401" s="12"/>
      <c r="T9401" s="13"/>
      <c r="U9401" t="s">
        <v>6636</v>
      </c>
    </row>
    <row r="9402" spans="1:21" x14ac:dyDescent="0.25">
      <c r="A9402" t="s">
        <v>6619</v>
      </c>
      <c r="B9402" s="12">
        <v>205330</v>
      </c>
      <c r="C9402" t="s">
        <v>14255</v>
      </c>
      <c r="D9402" s="11">
        <v>46174.726817129602</v>
      </c>
      <c r="E9402" t="s">
        <v>14256</v>
      </c>
      <c r="F9402" t="s">
        <v>6415</v>
      </c>
      <c r="G9402" t="s">
        <v>14261</v>
      </c>
      <c r="H9402" t="s">
        <v>6542</v>
      </c>
      <c r="I9402" t="s">
        <v>55</v>
      </c>
      <c r="J9402" t="s">
        <v>44</v>
      </c>
      <c r="K9402" t="s">
        <v>14257</v>
      </c>
      <c r="L9402" t="s">
        <v>14258</v>
      </c>
      <c r="M9402" t="s">
        <v>14259</v>
      </c>
      <c r="N9402" t="s">
        <v>8891</v>
      </c>
      <c r="O9402" t="s">
        <v>13239</v>
      </c>
      <c r="P9402">
        <v>21450000</v>
      </c>
      <c r="Q9402" t="s">
        <v>6636</v>
      </c>
      <c r="R9402" t="s">
        <v>6636</v>
      </c>
      <c r="S9402" s="12"/>
      <c r="T9402" s="13"/>
      <c r="U9402" t="s">
        <v>6636</v>
      </c>
    </row>
    <row r="9403" spans="1:21" x14ac:dyDescent="0.25">
      <c r="A9403" t="s">
        <v>6619</v>
      </c>
      <c r="B9403" s="12">
        <v>205330</v>
      </c>
      <c r="C9403" t="s">
        <v>14255</v>
      </c>
      <c r="D9403" s="11">
        <v>46174.726817129602</v>
      </c>
      <c r="E9403" t="s">
        <v>14256</v>
      </c>
      <c r="F9403" t="s">
        <v>6415</v>
      </c>
      <c r="G9403" t="s">
        <v>14262</v>
      </c>
      <c r="H9403" t="s">
        <v>6542</v>
      </c>
      <c r="I9403" t="s">
        <v>55</v>
      </c>
      <c r="J9403" t="s">
        <v>44</v>
      </c>
      <c r="K9403" t="s">
        <v>14257</v>
      </c>
      <c r="L9403" t="s">
        <v>14258</v>
      </c>
      <c r="M9403" t="s">
        <v>14259</v>
      </c>
      <c r="N9403" t="s">
        <v>8891</v>
      </c>
      <c r="O9403" t="s">
        <v>13239</v>
      </c>
      <c r="P9403">
        <v>21450000</v>
      </c>
      <c r="Q9403" t="s">
        <v>6636</v>
      </c>
      <c r="R9403" t="s">
        <v>6636</v>
      </c>
      <c r="S9403" s="12"/>
      <c r="T9403" s="13"/>
      <c r="U9403" t="s">
        <v>6636</v>
      </c>
    </row>
    <row r="9404" spans="1:21" x14ac:dyDescent="0.25">
      <c r="A9404" t="s">
        <v>6619</v>
      </c>
      <c r="B9404" s="12">
        <v>205330</v>
      </c>
      <c r="C9404" t="s">
        <v>14255</v>
      </c>
      <c r="D9404" s="11">
        <v>46174.726817129602</v>
      </c>
      <c r="E9404" t="s">
        <v>14256</v>
      </c>
      <c r="F9404" t="s">
        <v>6415</v>
      </c>
      <c r="G9404" t="s">
        <v>14263</v>
      </c>
      <c r="H9404" t="s">
        <v>6542</v>
      </c>
      <c r="I9404" t="s">
        <v>55</v>
      </c>
      <c r="J9404" t="s">
        <v>44</v>
      </c>
      <c r="K9404" t="s">
        <v>14257</v>
      </c>
      <c r="L9404" t="s">
        <v>14258</v>
      </c>
      <c r="M9404" t="s">
        <v>14259</v>
      </c>
      <c r="N9404" t="s">
        <v>8891</v>
      </c>
      <c r="O9404" t="s">
        <v>13239</v>
      </c>
      <c r="P9404">
        <v>21450000</v>
      </c>
      <c r="Q9404" t="s">
        <v>6636</v>
      </c>
      <c r="R9404" t="s">
        <v>6636</v>
      </c>
      <c r="S9404" s="12"/>
      <c r="T9404" s="13"/>
      <c r="U9404" t="s">
        <v>6636</v>
      </c>
    </row>
    <row r="9405" spans="1:21" x14ac:dyDescent="0.25">
      <c r="A9405" t="s">
        <v>6619</v>
      </c>
      <c r="B9405" s="12">
        <v>205330</v>
      </c>
      <c r="C9405" t="s">
        <v>14255</v>
      </c>
      <c r="D9405" s="11">
        <v>46174.726817129602</v>
      </c>
      <c r="E9405" t="s">
        <v>14256</v>
      </c>
      <c r="F9405" t="s">
        <v>6415</v>
      </c>
      <c r="G9405" t="s">
        <v>9095</v>
      </c>
      <c r="H9405" t="s">
        <v>6542</v>
      </c>
      <c r="I9405" t="s">
        <v>55</v>
      </c>
      <c r="J9405" t="s">
        <v>44</v>
      </c>
      <c r="K9405" t="s">
        <v>14257</v>
      </c>
      <c r="L9405" t="s">
        <v>14258</v>
      </c>
      <c r="M9405" t="s">
        <v>14259</v>
      </c>
      <c r="N9405" t="s">
        <v>8891</v>
      </c>
      <c r="O9405" t="s">
        <v>13239</v>
      </c>
      <c r="P9405">
        <v>21450000</v>
      </c>
      <c r="Q9405" t="s">
        <v>6636</v>
      </c>
      <c r="R9405" t="s">
        <v>6636</v>
      </c>
      <c r="S9405" s="12"/>
      <c r="T9405" s="13"/>
      <c r="U9405" t="s">
        <v>6636</v>
      </c>
    </row>
    <row r="9406" spans="1:21" x14ac:dyDescent="0.25">
      <c r="A9406" t="s">
        <v>6619</v>
      </c>
      <c r="B9406" s="12">
        <v>205330</v>
      </c>
      <c r="C9406" t="s">
        <v>14255</v>
      </c>
      <c r="D9406" s="11">
        <v>46174.726817129602</v>
      </c>
      <c r="E9406" t="s">
        <v>14256</v>
      </c>
      <c r="F9406" t="s">
        <v>6415</v>
      </c>
      <c r="G9406" t="s">
        <v>9096</v>
      </c>
      <c r="H9406" t="s">
        <v>6542</v>
      </c>
      <c r="I9406" t="s">
        <v>55</v>
      </c>
      <c r="J9406" t="s">
        <v>44</v>
      </c>
      <c r="K9406" t="s">
        <v>14257</v>
      </c>
      <c r="L9406" t="s">
        <v>14258</v>
      </c>
      <c r="M9406" t="s">
        <v>14259</v>
      </c>
      <c r="N9406" t="s">
        <v>8891</v>
      </c>
      <c r="O9406" t="s">
        <v>13239</v>
      </c>
      <c r="P9406">
        <v>21450000</v>
      </c>
      <c r="Q9406" t="s">
        <v>6636</v>
      </c>
      <c r="R9406" t="s">
        <v>6636</v>
      </c>
      <c r="S9406" s="12"/>
      <c r="T9406" s="13"/>
      <c r="U9406" t="s">
        <v>6636</v>
      </c>
    </row>
    <row r="9407" spans="1:21" x14ac:dyDescent="0.25">
      <c r="A9407" t="s">
        <v>6637</v>
      </c>
      <c r="B9407" s="12">
        <v>174200</v>
      </c>
      <c r="C9407" t="s">
        <v>14275</v>
      </c>
      <c r="D9407" s="11">
        <v>46174.859548611101</v>
      </c>
      <c r="E9407" t="s">
        <v>14276</v>
      </c>
      <c r="F9407" t="s">
        <v>6415</v>
      </c>
      <c r="G9407" t="s">
        <v>14277</v>
      </c>
      <c r="H9407" t="s">
        <v>6542</v>
      </c>
      <c r="I9407" t="s">
        <v>55</v>
      </c>
      <c r="J9407" t="s">
        <v>6803</v>
      </c>
      <c r="K9407" t="s">
        <v>14278</v>
      </c>
      <c r="L9407" t="s">
        <v>14279</v>
      </c>
      <c r="M9407" t="s">
        <v>14280</v>
      </c>
      <c r="N9407" t="s">
        <v>6787</v>
      </c>
      <c r="O9407" t="s">
        <v>13334</v>
      </c>
      <c r="P9407">
        <v>15245000</v>
      </c>
      <c r="Q9407" t="s">
        <v>6636</v>
      </c>
      <c r="R9407" t="s">
        <v>6636</v>
      </c>
      <c r="S9407" s="12"/>
      <c r="T9407" s="13"/>
      <c r="U9407" t="s">
        <v>13240</v>
      </c>
    </row>
    <row r="9408" spans="1:21" x14ac:dyDescent="0.25">
      <c r="A9408" t="s">
        <v>6637</v>
      </c>
      <c r="B9408" s="12">
        <v>174200</v>
      </c>
      <c r="C9408" t="s">
        <v>14275</v>
      </c>
      <c r="D9408" s="11">
        <v>46174.859548611101</v>
      </c>
      <c r="E9408" t="s">
        <v>14276</v>
      </c>
      <c r="F9408" t="s">
        <v>6415</v>
      </c>
      <c r="G9408" t="s">
        <v>9088</v>
      </c>
      <c r="H9408" t="s">
        <v>6542</v>
      </c>
      <c r="I9408" t="s">
        <v>55</v>
      </c>
      <c r="J9408" t="s">
        <v>6803</v>
      </c>
      <c r="K9408" t="s">
        <v>14278</v>
      </c>
      <c r="L9408" t="s">
        <v>14279</v>
      </c>
      <c r="M9408" t="s">
        <v>14280</v>
      </c>
      <c r="N9408" t="s">
        <v>6787</v>
      </c>
      <c r="O9408" t="s">
        <v>13334</v>
      </c>
      <c r="P9408">
        <v>15245000</v>
      </c>
      <c r="Q9408" t="s">
        <v>6636</v>
      </c>
      <c r="R9408" t="s">
        <v>6636</v>
      </c>
      <c r="S9408" s="12"/>
      <c r="T9408" s="13"/>
      <c r="U9408" t="s">
        <v>13240</v>
      </c>
    </row>
    <row r="9409" spans="1:21" x14ac:dyDescent="0.25">
      <c r="A9409" t="s">
        <v>6637</v>
      </c>
      <c r="B9409" s="12">
        <v>174200</v>
      </c>
      <c r="C9409" t="s">
        <v>14275</v>
      </c>
      <c r="D9409" s="11">
        <v>46174.859548611101</v>
      </c>
      <c r="E9409" t="s">
        <v>14276</v>
      </c>
      <c r="F9409" t="s">
        <v>6415</v>
      </c>
      <c r="G9409" t="s">
        <v>9089</v>
      </c>
      <c r="H9409" t="s">
        <v>6542</v>
      </c>
      <c r="I9409" t="s">
        <v>55</v>
      </c>
      <c r="J9409" t="s">
        <v>6803</v>
      </c>
      <c r="K9409" t="s">
        <v>14278</v>
      </c>
      <c r="L9409" t="s">
        <v>14279</v>
      </c>
      <c r="M9409" t="s">
        <v>14280</v>
      </c>
      <c r="N9409" t="s">
        <v>6787</v>
      </c>
      <c r="O9409" t="s">
        <v>13334</v>
      </c>
      <c r="P9409">
        <v>15245000</v>
      </c>
      <c r="Q9409" t="s">
        <v>6636</v>
      </c>
      <c r="R9409" t="s">
        <v>6636</v>
      </c>
      <c r="S9409" s="12"/>
      <c r="T9409" s="13"/>
      <c r="U9409" t="s">
        <v>13240</v>
      </c>
    </row>
    <row r="9410" spans="1:21" x14ac:dyDescent="0.25">
      <c r="A9410" t="s">
        <v>6637</v>
      </c>
      <c r="B9410" s="12">
        <v>174200</v>
      </c>
      <c r="C9410" t="s">
        <v>14275</v>
      </c>
      <c r="D9410" s="11">
        <v>46174.859548611101</v>
      </c>
      <c r="E9410" t="s">
        <v>14276</v>
      </c>
      <c r="F9410" t="s">
        <v>6415</v>
      </c>
      <c r="G9410" t="s">
        <v>9090</v>
      </c>
      <c r="H9410" t="s">
        <v>6542</v>
      </c>
      <c r="I9410" t="s">
        <v>55</v>
      </c>
      <c r="J9410" t="s">
        <v>6803</v>
      </c>
      <c r="K9410" t="s">
        <v>14278</v>
      </c>
      <c r="L9410" t="s">
        <v>14279</v>
      </c>
      <c r="M9410" t="s">
        <v>14280</v>
      </c>
      <c r="N9410" t="s">
        <v>6787</v>
      </c>
      <c r="O9410" t="s">
        <v>13334</v>
      </c>
      <c r="P9410">
        <v>15245000</v>
      </c>
      <c r="Q9410" t="s">
        <v>6636</v>
      </c>
      <c r="R9410" t="s">
        <v>6636</v>
      </c>
      <c r="S9410" s="12"/>
      <c r="T9410" s="13"/>
      <c r="U9410" t="s">
        <v>13240</v>
      </c>
    </row>
    <row r="9411" spans="1:21" x14ac:dyDescent="0.25">
      <c r="A9411" t="s">
        <v>6637</v>
      </c>
      <c r="B9411" s="12">
        <v>174200</v>
      </c>
      <c r="C9411" t="s">
        <v>14275</v>
      </c>
      <c r="D9411" s="11">
        <v>46174.859548611101</v>
      </c>
      <c r="E9411" t="s">
        <v>14276</v>
      </c>
      <c r="F9411" t="s">
        <v>6415</v>
      </c>
      <c r="G9411" t="s">
        <v>9091</v>
      </c>
      <c r="H9411" t="s">
        <v>6542</v>
      </c>
      <c r="I9411" t="s">
        <v>55</v>
      </c>
      <c r="J9411" t="s">
        <v>6803</v>
      </c>
      <c r="K9411" t="s">
        <v>14278</v>
      </c>
      <c r="L9411" t="s">
        <v>14279</v>
      </c>
      <c r="M9411" t="s">
        <v>14280</v>
      </c>
      <c r="N9411" t="s">
        <v>6787</v>
      </c>
      <c r="O9411" t="s">
        <v>13334</v>
      </c>
      <c r="P9411">
        <v>15245000</v>
      </c>
      <c r="Q9411" t="s">
        <v>6636</v>
      </c>
      <c r="R9411" t="s">
        <v>6636</v>
      </c>
      <c r="S9411" s="12"/>
      <c r="T9411" s="13"/>
      <c r="U9411" t="s">
        <v>13240</v>
      </c>
    </row>
    <row r="9412" spans="1:21" x14ac:dyDescent="0.25">
      <c r="A9412" t="s">
        <v>6637</v>
      </c>
      <c r="B9412" s="12">
        <v>174200</v>
      </c>
      <c r="C9412" t="s">
        <v>14275</v>
      </c>
      <c r="D9412" s="11">
        <v>46174.859548611101</v>
      </c>
      <c r="E9412" t="s">
        <v>14276</v>
      </c>
      <c r="F9412" t="s">
        <v>6415</v>
      </c>
      <c r="G9412" t="s">
        <v>9092</v>
      </c>
      <c r="H9412" t="s">
        <v>6542</v>
      </c>
      <c r="I9412" t="s">
        <v>55</v>
      </c>
      <c r="J9412" t="s">
        <v>6803</v>
      </c>
      <c r="K9412" t="s">
        <v>14278</v>
      </c>
      <c r="L9412" t="s">
        <v>14279</v>
      </c>
      <c r="M9412" t="s">
        <v>14280</v>
      </c>
      <c r="N9412" t="s">
        <v>6787</v>
      </c>
      <c r="O9412" t="s">
        <v>13334</v>
      </c>
      <c r="P9412">
        <v>15245000</v>
      </c>
      <c r="Q9412" t="s">
        <v>6636</v>
      </c>
      <c r="R9412" t="s">
        <v>6636</v>
      </c>
      <c r="S9412" s="12"/>
      <c r="T9412" s="13"/>
      <c r="U9412" t="s">
        <v>13240</v>
      </c>
    </row>
    <row r="9413" spans="1:21" x14ac:dyDescent="0.25">
      <c r="A9413" t="s">
        <v>6637</v>
      </c>
      <c r="B9413" s="12">
        <v>174200</v>
      </c>
      <c r="C9413" t="s">
        <v>14275</v>
      </c>
      <c r="D9413" s="11">
        <v>46174.859548611101</v>
      </c>
      <c r="E9413" t="s">
        <v>14276</v>
      </c>
      <c r="F9413" t="s">
        <v>6415</v>
      </c>
      <c r="G9413" t="s">
        <v>9093</v>
      </c>
      <c r="H9413" t="s">
        <v>6542</v>
      </c>
      <c r="I9413" t="s">
        <v>55</v>
      </c>
      <c r="J9413" t="s">
        <v>6803</v>
      </c>
      <c r="K9413" t="s">
        <v>14278</v>
      </c>
      <c r="L9413" t="s">
        <v>14279</v>
      </c>
      <c r="M9413" t="s">
        <v>14280</v>
      </c>
      <c r="N9413" t="s">
        <v>6787</v>
      </c>
      <c r="O9413" t="s">
        <v>13334</v>
      </c>
      <c r="P9413">
        <v>15245000</v>
      </c>
      <c r="Q9413" t="s">
        <v>6636</v>
      </c>
      <c r="R9413" t="s">
        <v>6636</v>
      </c>
      <c r="S9413" s="12"/>
      <c r="T9413" s="13"/>
      <c r="U9413" t="s">
        <v>13240</v>
      </c>
    </row>
    <row r="9414" spans="1:21" x14ac:dyDescent="0.25">
      <c r="A9414" t="s">
        <v>6637</v>
      </c>
      <c r="B9414" s="12">
        <v>174200</v>
      </c>
      <c r="C9414" t="s">
        <v>14275</v>
      </c>
      <c r="D9414" s="11">
        <v>46174.859548611101</v>
      </c>
      <c r="E9414" t="s">
        <v>14276</v>
      </c>
      <c r="F9414" t="s">
        <v>6415</v>
      </c>
      <c r="G9414" t="s">
        <v>9094</v>
      </c>
      <c r="H9414" t="s">
        <v>6542</v>
      </c>
      <c r="I9414" t="s">
        <v>55</v>
      </c>
      <c r="J9414" t="s">
        <v>6803</v>
      </c>
      <c r="K9414" t="s">
        <v>14278</v>
      </c>
      <c r="L9414" t="s">
        <v>14279</v>
      </c>
      <c r="M9414" t="s">
        <v>14280</v>
      </c>
      <c r="N9414" t="s">
        <v>6787</v>
      </c>
      <c r="O9414" t="s">
        <v>13334</v>
      </c>
      <c r="P9414">
        <v>15245000</v>
      </c>
      <c r="Q9414" t="s">
        <v>6636</v>
      </c>
      <c r="R9414" t="s">
        <v>6636</v>
      </c>
      <c r="S9414" s="12"/>
      <c r="T9414" s="13"/>
      <c r="U9414" t="s">
        <v>13240</v>
      </c>
    </row>
    <row r="9415" spans="1:21" x14ac:dyDescent="0.25">
      <c r="A9415" t="s">
        <v>6637</v>
      </c>
      <c r="B9415" s="12">
        <v>174200</v>
      </c>
      <c r="C9415" t="s">
        <v>14275</v>
      </c>
      <c r="D9415" s="11">
        <v>46174.859548611101</v>
      </c>
      <c r="E9415" t="s">
        <v>14276</v>
      </c>
      <c r="F9415" t="s">
        <v>6415</v>
      </c>
      <c r="G9415" t="s">
        <v>14281</v>
      </c>
      <c r="H9415" t="s">
        <v>6542</v>
      </c>
      <c r="I9415" t="s">
        <v>55</v>
      </c>
      <c r="J9415" t="s">
        <v>6803</v>
      </c>
      <c r="K9415" t="s">
        <v>14278</v>
      </c>
      <c r="L9415" t="s">
        <v>14279</v>
      </c>
      <c r="M9415" t="s">
        <v>14280</v>
      </c>
      <c r="N9415" t="s">
        <v>6787</v>
      </c>
      <c r="O9415" t="s">
        <v>13334</v>
      </c>
      <c r="P9415">
        <v>15245000</v>
      </c>
      <c r="Q9415" t="s">
        <v>6636</v>
      </c>
      <c r="R9415" t="s">
        <v>6636</v>
      </c>
      <c r="S9415" s="12"/>
      <c r="T9415" s="13"/>
      <c r="U9415" t="s">
        <v>13240</v>
      </c>
    </row>
    <row r="9416" spans="1:21" x14ac:dyDescent="0.25">
      <c r="A9416" t="s">
        <v>6637</v>
      </c>
      <c r="B9416" s="12">
        <v>174200</v>
      </c>
      <c r="C9416" t="s">
        <v>14275</v>
      </c>
      <c r="D9416" s="11">
        <v>46174.859548611101</v>
      </c>
      <c r="E9416" t="s">
        <v>14276</v>
      </c>
      <c r="F9416" t="s">
        <v>6415</v>
      </c>
      <c r="G9416" t="s">
        <v>9096</v>
      </c>
      <c r="H9416" t="s">
        <v>6542</v>
      </c>
      <c r="I9416" t="s">
        <v>55</v>
      </c>
      <c r="J9416" t="s">
        <v>6803</v>
      </c>
      <c r="K9416" t="s">
        <v>14278</v>
      </c>
      <c r="L9416" t="s">
        <v>14279</v>
      </c>
      <c r="M9416" t="s">
        <v>14280</v>
      </c>
      <c r="N9416" t="s">
        <v>6787</v>
      </c>
      <c r="O9416" t="s">
        <v>13334</v>
      </c>
      <c r="P9416">
        <v>15245000</v>
      </c>
      <c r="Q9416" t="s">
        <v>6636</v>
      </c>
      <c r="R9416" t="s">
        <v>6636</v>
      </c>
      <c r="S9416" s="12"/>
      <c r="T9416" s="13"/>
      <c r="U9416" t="s">
        <v>13240</v>
      </c>
    </row>
    <row r="9417" spans="1:21" x14ac:dyDescent="0.25">
      <c r="A9417" t="s">
        <v>6619</v>
      </c>
      <c r="B9417" s="12">
        <v>205410</v>
      </c>
      <c r="C9417" t="s">
        <v>14264</v>
      </c>
      <c r="D9417" s="11">
        <v>46174.862731481502</v>
      </c>
      <c r="E9417" t="s">
        <v>14265</v>
      </c>
      <c r="F9417" t="s">
        <v>6415</v>
      </c>
      <c r="G9417" t="s">
        <v>6968</v>
      </c>
      <c r="H9417" t="s">
        <v>6542</v>
      </c>
      <c r="I9417" t="s">
        <v>55</v>
      </c>
      <c r="J9417" t="s">
        <v>6803</v>
      </c>
      <c r="K9417" t="s">
        <v>14266</v>
      </c>
      <c r="L9417" t="s">
        <v>14267</v>
      </c>
      <c r="M9417" t="s">
        <v>14268</v>
      </c>
      <c r="N9417" t="s">
        <v>14269</v>
      </c>
      <c r="O9417" t="s">
        <v>14270</v>
      </c>
      <c r="P9417">
        <v>22500000</v>
      </c>
      <c r="Q9417" t="s">
        <v>6636</v>
      </c>
      <c r="R9417" t="s">
        <v>6636</v>
      </c>
      <c r="S9417" s="12"/>
      <c r="T9417" s="13"/>
      <c r="U9417" t="s">
        <v>6878</v>
      </c>
    </row>
    <row r="9418" spans="1:21" x14ac:dyDescent="0.25">
      <c r="A9418" t="s">
        <v>6619</v>
      </c>
      <c r="B9418" s="12">
        <v>205410</v>
      </c>
      <c r="C9418" t="s">
        <v>14264</v>
      </c>
      <c r="D9418" s="11">
        <v>46174.862731481502</v>
      </c>
      <c r="E9418" t="s">
        <v>14265</v>
      </c>
      <c r="F9418" t="s">
        <v>6415</v>
      </c>
      <c r="G9418" t="s">
        <v>9091</v>
      </c>
      <c r="H9418" t="s">
        <v>6542</v>
      </c>
      <c r="I9418" t="s">
        <v>55</v>
      </c>
      <c r="J9418" t="s">
        <v>6803</v>
      </c>
      <c r="K9418" t="s">
        <v>14266</v>
      </c>
      <c r="L9418" t="s">
        <v>14267</v>
      </c>
      <c r="M9418" t="s">
        <v>14268</v>
      </c>
      <c r="N9418" t="s">
        <v>14269</v>
      </c>
      <c r="O9418" t="s">
        <v>14270</v>
      </c>
      <c r="P9418">
        <v>22500000</v>
      </c>
      <c r="Q9418" t="s">
        <v>6636</v>
      </c>
      <c r="R9418" t="s">
        <v>6636</v>
      </c>
      <c r="S9418" s="12"/>
      <c r="T9418" s="13"/>
      <c r="U9418" t="s">
        <v>6878</v>
      </c>
    </row>
    <row r="9419" spans="1:21" x14ac:dyDescent="0.25">
      <c r="A9419" t="s">
        <v>6619</v>
      </c>
      <c r="B9419" s="12">
        <v>205410</v>
      </c>
      <c r="C9419" t="s">
        <v>14264</v>
      </c>
      <c r="D9419" s="11">
        <v>46174.862731481502</v>
      </c>
      <c r="E9419" t="s">
        <v>14265</v>
      </c>
      <c r="F9419" t="s">
        <v>6415</v>
      </c>
      <c r="G9419" t="s">
        <v>14271</v>
      </c>
      <c r="H9419" t="s">
        <v>6542</v>
      </c>
      <c r="I9419" t="s">
        <v>55</v>
      </c>
      <c r="J9419" t="s">
        <v>6803</v>
      </c>
      <c r="K9419" t="s">
        <v>14266</v>
      </c>
      <c r="L9419" t="s">
        <v>14267</v>
      </c>
      <c r="M9419" t="s">
        <v>14268</v>
      </c>
      <c r="N9419" t="s">
        <v>14269</v>
      </c>
      <c r="O9419" t="s">
        <v>14270</v>
      </c>
      <c r="P9419">
        <v>22500000</v>
      </c>
      <c r="Q9419" t="s">
        <v>6636</v>
      </c>
      <c r="R9419" t="s">
        <v>6636</v>
      </c>
      <c r="S9419" s="12"/>
      <c r="T9419" s="13"/>
      <c r="U9419" t="s">
        <v>6878</v>
      </c>
    </row>
    <row r="9420" spans="1:21" x14ac:dyDescent="0.25">
      <c r="A9420" t="s">
        <v>6619</v>
      </c>
      <c r="B9420" s="12">
        <v>205410</v>
      </c>
      <c r="C9420" t="s">
        <v>14264</v>
      </c>
      <c r="D9420" s="11">
        <v>46174.862731481502</v>
      </c>
      <c r="E9420" t="s">
        <v>14265</v>
      </c>
      <c r="F9420" t="s">
        <v>6415</v>
      </c>
      <c r="G9420" t="s">
        <v>14272</v>
      </c>
      <c r="H9420" t="s">
        <v>6542</v>
      </c>
      <c r="I9420" t="s">
        <v>55</v>
      </c>
      <c r="J9420" t="s">
        <v>6803</v>
      </c>
      <c r="K9420" t="s">
        <v>14266</v>
      </c>
      <c r="L9420" t="s">
        <v>14267</v>
      </c>
      <c r="M9420" t="s">
        <v>14268</v>
      </c>
      <c r="N9420" t="s">
        <v>14269</v>
      </c>
      <c r="O9420" t="s">
        <v>14270</v>
      </c>
      <c r="P9420">
        <v>22500000</v>
      </c>
      <c r="Q9420" t="s">
        <v>6636</v>
      </c>
      <c r="R9420" t="s">
        <v>6636</v>
      </c>
      <c r="S9420" s="12"/>
      <c r="T9420" s="13"/>
      <c r="U9420" t="s">
        <v>6878</v>
      </c>
    </row>
    <row r="9421" spans="1:21" x14ac:dyDescent="0.25">
      <c r="A9421" t="s">
        <v>6619</v>
      </c>
      <c r="B9421" s="12">
        <v>205410</v>
      </c>
      <c r="C9421" t="s">
        <v>14264</v>
      </c>
      <c r="D9421" s="11">
        <v>46174.862731481502</v>
      </c>
      <c r="E9421" t="s">
        <v>14265</v>
      </c>
      <c r="F9421" t="s">
        <v>6415</v>
      </c>
      <c r="G9421" t="s">
        <v>14273</v>
      </c>
      <c r="H9421" t="s">
        <v>6542</v>
      </c>
      <c r="I9421" t="s">
        <v>55</v>
      </c>
      <c r="J9421" t="s">
        <v>6803</v>
      </c>
      <c r="K9421" t="s">
        <v>14266</v>
      </c>
      <c r="L9421" t="s">
        <v>14267</v>
      </c>
      <c r="M9421" t="s">
        <v>14268</v>
      </c>
      <c r="N9421" t="s">
        <v>14269</v>
      </c>
      <c r="O9421" t="s">
        <v>14270</v>
      </c>
      <c r="P9421">
        <v>22500000</v>
      </c>
      <c r="Q9421" t="s">
        <v>6636</v>
      </c>
      <c r="R9421" t="s">
        <v>6636</v>
      </c>
      <c r="S9421" s="12"/>
      <c r="T9421" s="13"/>
      <c r="U9421" t="s">
        <v>6878</v>
      </c>
    </row>
    <row r="9422" spans="1:21" x14ac:dyDescent="0.25">
      <c r="A9422" t="s">
        <v>6619</v>
      </c>
      <c r="B9422" s="12">
        <v>205410</v>
      </c>
      <c r="C9422" t="s">
        <v>14264</v>
      </c>
      <c r="D9422" s="11">
        <v>46174.862731481502</v>
      </c>
      <c r="E9422" t="s">
        <v>14265</v>
      </c>
      <c r="F9422" t="s">
        <v>6415</v>
      </c>
      <c r="G9422" t="s">
        <v>14274</v>
      </c>
      <c r="H9422" t="s">
        <v>6542</v>
      </c>
      <c r="I9422" t="s">
        <v>55</v>
      </c>
      <c r="J9422" t="s">
        <v>6803</v>
      </c>
      <c r="K9422" t="s">
        <v>14266</v>
      </c>
      <c r="L9422" t="s">
        <v>14267</v>
      </c>
      <c r="M9422" t="s">
        <v>14268</v>
      </c>
      <c r="N9422" t="s">
        <v>14269</v>
      </c>
      <c r="O9422" t="s">
        <v>14270</v>
      </c>
      <c r="P9422">
        <v>22500000</v>
      </c>
      <c r="Q9422" t="s">
        <v>6636</v>
      </c>
      <c r="R9422" t="s">
        <v>6636</v>
      </c>
      <c r="S9422" s="12"/>
      <c r="T9422" s="13"/>
      <c r="U9422" t="s">
        <v>6878</v>
      </c>
    </row>
    <row r="9423" spans="1:21" x14ac:dyDescent="0.25">
      <c r="A9423" t="s">
        <v>6619</v>
      </c>
      <c r="B9423" s="12">
        <v>205410</v>
      </c>
      <c r="C9423" t="s">
        <v>14264</v>
      </c>
      <c r="D9423" s="11">
        <v>46174.862731481502</v>
      </c>
      <c r="E9423" t="s">
        <v>14265</v>
      </c>
      <c r="F9423" t="s">
        <v>6415</v>
      </c>
      <c r="G9423" t="s">
        <v>9095</v>
      </c>
      <c r="H9423" t="s">
        <v>6542</v>
      </c>
      <c r="I9423" t="s">
        <v>55</v>
      </c>
      <c r="J9423" t="s">
        <v>6803</v>
      </c>
      <c r="K9423" t="s">
        <v>14266</v>
      </c>
      <c r="L9423" t="s">
        <v>14267</v>
      </c>
      <c r="M9423" t="s">
        <v>14268</v>
      </c>
      <c r="N9423" t="s">
        <v>14269</v>
      </c>
      <c r="O9423" t="s">
        <v>14270</v>
      </c>
      <c r="P9423">
        <v>22500000</v>
      </c>
      <c r="Q9423" t="s">
        <v>6636</v>
      </c>
      <c r="R9423" t="s">
        <v>6636</v>
      </c>
      <c r="S9423" s="12"/>
      <c r="T9423" s="13"/>
      <c r="U9423" t="s">
        <v>6878</v>
      </c>
    </row>
    <row r="9424" spans="1:21" x14ac:dyDescent="0.25">
      <c r="A9424" t="s">
        <v>6619</v>
      </c>
      <c r="B9424" s="12">
        <v>205410</v>
      </c>
      <c r="C9424" t="s">
        <v>14264</v>
      </c>
      <c r="D9424" s="11">
        <v>46174.862731481502</v>
      </c>
      <c r="E9424" t="s">
        <v>14265</v>
      </c>
      <c r="F9424" t="s">
        <v>6415</v>
      </c>
      <c r="G9424" t="s">
        <v>9096</v>
      </c>
      <c r="H9424" t="s">
        <v>6542</v>
      </c>
      <c r="I9424" t="s">
        <v>55</v>
      </c>
      <c r="J9424" t="s">
        <v>6803</v>
      </c>
      <c r="K9424" t="s">
        <v>14266</v>
      </c>
      <c r="L9424" t="s">
        <v>14267</v>
      </c>
      <c r="M9424" t="s">
        <v>14268</v>
      </c>
      <c r="N9424" t="s">
        <v>14269</v>
      </c>
      <c r="O9424" t="s">
        <v>14270</v>
      </c>
      <c r="P9424">
        <v>22500000</v>
      </c>
      <c r="Q9424" t="s">
        <v>6636</v>
      </c>
      <c r="R9424" t="s">
        <v>6636</v>
      </c>
      <c r="S9424" s="12"/>
      <c r="T9424" s="13"/>
      <c r="U9424" t="s">
        <v>6878</v>
      </c>
    </row>
    <row r="9425" spans="1:21" x14ac:dyDescent="0.25">
      <c r="A9425" t="s">
        <v>6637</v>
      </c>
      <c r="B9425" s="12">
        <v>205450</v>
      </c>
      <c r="C9425" t="s">
        <v>14282</v>
      </c>
      <c r="D9425" s="11">
        <v>46175.401354166701</v>
      </c>
      <c r="E9425" t="s">
        <v>14283</v>
      </c>
      <c r="F9425" t="s">
        <v>6415</v>
      </c>
      <c r="G9425" t="s">
        <v>9086</v>
      </c>
      <c r="H9425" t="s">
        <v>6542</v>
      </c>
      <c r="I9425" t="s">
        <v>55</v>
      </c>
      <c r="J9425" t="s">
        <v>164</v>
      </c>
      <c r="K9425" t="s">
        <v>14284</v>
      </c>
      <c r="L9425" t="s">
        <v>14285</v>
      </c>
      <c r="M9425" t="s">
        <v>14286</v>
      </c>
      <c r="N9425" t="s">
        <v>6787</v>
      </c>
      <c r="O9425" t="s">
        <v>6810</v>
      </c>
      <c r="P9425">
        <v>14495000</v>
      </c>
      <c r="Q9425" t="s">
        <v>6636</v>
      </c>
      <c r="R9425" t="s">
        <v>6636</v>
      </c>
      <c r="S9425" s="12"/>
      <c r="T9425" s="13"/>
      <c r="U9425" t="s">
        <v>9102</v>
      </c>
    </row>
    <row r="9426" spans="1:21" x14ac:dyDescent="0.25">
      <c r="A9426" t="s">
        <v>6637</v>
      </c>
      <c r="B9426" s="12">
        <v>205450</v>
      </c>
      <c r="C9426" t="s">
        <v>14282</v>
      </c>
      <c r="D9426" s="11">
        <v>46175.401354166701</v>
      </c>
      <c r="E9426" t="s">
        <v>14283</v>
      </c>
      <c r="F9426" t="s">
        <v>6415</v>
      </c>
      <c r="G9426" t="s">
        <v>9088</v>
      </c>
      <c r="H9426" t="s">
        <v>6542</v>
      </c>
      <c r="I9426" t="s">
        <v>55</v>
      </c>
      <c r="J9426" t="s">
        <v>164</v>
      </c>
      <c r="K9426" t="s">
        <v>14284</v>
      </c>
      <c r="L9426" t="s">
        <v>14285</v>
      </c>
      <c r="M9426" t="s">
        <v>14286</v>
      </c>
      <c r="N9426" t="s">
        <v>6787</v>
      </c>
      <c r="O9426" t="s">
        <v>6810</v>
      </c>
      <c r="P9426">
        <v>14495000</v>
      </c>
      <c r="Q9426" t="s">
        <v>6636</v>
      </c>
      <c r="R9426" t="s">
        <v>6636</v>
      </c>
      <c r="S9426" s="12"/>
      <c r="T9426" s="13"/>
      <c r="U9426" t="s">
        <v>9102</v>
      </c>
    </row>
    <row r="9427" spans="1:21" x14ac:dyDescent="0.25">
      <c r="A9427" t="s">
        <v>6637</v>
      </c>
      <c r="B9427" s="12">
        <v>205450</v>
      </c>
      <c r="C9427" t="s">
        <v>14282</v>
      </c>
      <c r="D9427" s="11">
        <v>46175.401354166701</v>
      </c>
      <c r="E9427" t="s">
        <v>14283</v>
      </c>
      <c r="F9427" t="s">
        <v>6415</v>
      </c>
      <c r="G9427" t="s">
        <v>9089</v>
      </c>
      <c r="H9427" t="s">
        <v>6542</v>
      </c>
      <c r="I9427" t="s">
        <v>55</v>
      </c>
      <c r="J9427" t="s">
        <v>164</v>
      </c>
      <c r="K9427" t="s">
        <v>14284</v>
      </c>
      <c r="L9427" t="s">
        <v>14285</v>
      </c>
      <c r="M9427" t="s">
        <v>14286</v>
      </c>
      <c r="N9427" t="s">
        <v>6787</v>
      </c>
      <c r="O9427" t="s">
        <v>6810</v>
      </c>
      <c r="P9427">
        <v>14495000</v>
      </c>
      <c r="Q9427" t="s">
        <v>6636</v>
      </c>
      <c r="R9427" t="s">
        <v>6636</v>
      </c>
      <c r="S9427" s="12"/>
      <c r="T9427" s="13"/>
      <c r="U9427" t="s">
        <v>9102</v>
      </c>
    </row>
    <row r="9428" spans="1:21" x14ac:dyDescent="0.25">
      <c r="A9428" t="s">
        <v>6637</v>
      </c>
      <c r="B9428" s="12">
        <v>205450</v>
      </c>
      <c r="C9428" t="s">
        <v>14282</v>
      </c>
      <c r="D9428" s="11">
        <v>46175.401354166701</v>
      </c>
      <c r="E9428" t="s">
        <v>14283</v>
      </c>
      <c r="F9428" t="s">
        <v>6415</v>
      </c>
      <c r="G9428" t="s">
        <v>6968</v>
      </c>
      <c r="H9428" t="s">
        <v>6542</v>
      </c>
      <c r="I9428" t="s">
        <v>55</v>
      </c>
      <c r="J9428" t="s">
        <v>164</v>
      </c>
      <c r="K9428" t="s">
        <v>14284</v>
      </c>
      <c r="L9428" t="s">
        <v>14285</v>
      </c>
      <c r="M9428" t="s">
        <v>14286</v>
      </c>
      <c r="N9428" t="s">
        <v>6787</v>
      </c>
      <c r="O9428" t="s">
        <v>6810</v>
      </c>
      <c r="P9428">
        <v>14495000</v>
      </c>
      <c r="Q9428" t="s">
        <v>6636</v>
      </c>
      <c r="R9428" t="s">
        <v>6636</v>
      </c>
      <c r="S9428" s="12"/>
      <c r="T9428" s="13"/>
      <c r="U9428" t="s">
        <v>9102</v>
      </c>
    </row>
    <row r="9429" spans="1:21" x14ac:dyDescent="0.25">
      <c r="A9429" t="s">
        <v>6637</v>
      </c>
      <c r="B9429" s="12">
        <v>205450</v>
      </c>
      <c r="C9429" t="s">
        <v>14282</v>
      </c>
      <c r="D9429" s="11">
        <v>46175.401354166701</v>
      </c>
      <c r="E9429" t="s">
        <v>14283</v>
      </c>
      <c r="F9429" t="s">
        <v>6415</v>
      </c>
      <c r="G9429" t="s">
        <v>9090</v>
      </c>
      <c r="H9429" t="s">
        <v>6542</v>
      </c>
      <c r="I9429" t="s">
        <v>55</v>
      </c>
      <c r="J9429" t="s">
        <v>164</v>
      </c>
      <c r="K9429" t="s">
        <v>14284</v>
      </c>
      <c r="L9429" t="s">
        <v>14285</v>
      </c>
      <c r="M9429" t="s">
        <v>14286</v>
      </c>
      <c r="N9429" t="s">
        <v>6787</v>
      </c>
      <c r="O9429" t="s">
        <v>6810</v>
      </c>
      <c r="P9429">
        <v>14495000</v>
      </c>
      <c r="Q9429" t="s">
        <v>6636</v>
      </c>
      <c r="R9429" t="s">
        <v>6636</v>
      </c>
      <c r="S9429" s="12"/>
      <c r="T9429" s="13"/>
      <c r="U9429" t="s">
        <v>9102</v>
      </c>
    </row>
    <row r="9430" spans="1:21" x14ac:dyDescent="0.25">
      <c r="A9430" t="s">
        <v>6637</v>
      </c>
      <c r="B9430" s="12">
        <v>205450</v>
      </c>
      <c r="C9430" t="s">
        <v>14282</v>
      </c>
      <c r="D9430" s="11">
        <v>46175.401354166701</v>
      </c>
      <c r="E9430" t="s">
        <v>14283</v>
      </c>
      <c r="F9430" t="s">
        <v>6415</v>
      </c>
      <c r="G9430" t="s">
        <v>9091</v>
      </c>
      <c r="H9430" t="s">
        <v>6542</v>
      </c>
      <c r="I9430" t="s">
        <v>55</v>
      </c>
      <c r="J9430" t="s">
        <v>164</v>
      </c>
      <c r="K9430" t="s">
        <v>14284</v>
      </c>
      <c r="L9430" t="s">
        <v>14285</v>
      </c>
      <c r="M9430" t="s">
        <v>14286</v>
      </c>
      <c r="N9430" t="s">
        <v>6787</v>
      </c>
      <c r="O9430" t="s">
        <v>6810</v>
      </c>
      <c r="P9430">
        <v>14495000</v>
      </c>
      <c r="Q9430" t="s">
        <v>6636</v>
      </c>
      <c r="R9430" t="s">
        <v>6636</v>
      </c>
      <c r="S9430" s="12"/>
      <c r="T9430" s="13"/>
      <c r="U9430" t="s">
        <v>9102</v>
      </c>
    </row>
    <row r="9431" spans="1:21" x14ac:dyDescent="0.25">
      <c r="A9431" t="s">
        <v>6637</v>
      </c>
      <c r="B9431" s="12">
        <v>205450</v>
      </c>
      <c r="C9431" t="s">
        <v>14282</v>
      </c>
      <c r="D9431" s="11">
        <v>46175.401354166701</v>
      </c>
      <c r="E9431" t="s">
        <v>14283</v>
      </c>
      <c r="F9431" t="s">
        <v>6415</v>
      </c>
      <c r="G9431" t="s">
        <v>9092</v>
      </c>
      <c r="H9431" t="s">
        <v>6542</v>
      </c>
      <c r="I9431" t="s">
        <v>55</v>
      </c>
      <c r="J9431" t="s">
        <v>164</v>
      </c>
      <c r="K9431" t="s">
        <v>14284</v>
      </c>
      <c r="L9431" t="s">
        <v>14285</v>
      </c>
      <c r="M9431" t="s">
        <v>14286</v>
      </c>
      <c r="N9431" t="s">
        <v>6787</v>
      </c>
      <c r="O9431" t="s">
        <v>6810</v>
      </c>
      <c r="P9431">
        <v>14495000</v>
      </c>
      <c r="Q9431" t="s">
        <v>6636</v>
      </c>
      <c r="R9431" t="s">
        <v>6636</v>
      </c>
      <c r="S9431" s="12"/>
      <c r="T9431" s="13"/>
      <c r="U9431" t="s">
        <v>9102</v>
      </c>
    </row>
    <row r="9432" spans="1:21" x14ac:dyDescent="0.25">
      <c r="A9432" t="s">
        <v>6637</v>
      </c>
      <c r="B9432" s="12">
        <v>205450</v>
      </c>
      <c r="C9432" t="s">
        <v>14282</v>
      </c>
      <c r="D9432" s="11">
        <v>46175.401354166701</v>
      </c>
      <c r="E9432" t="s">
        <v>14283</v>
      </c>
      <c r="F9432" t="s">
        <v>6415</v>
      </c>
      <c r="G9432" t="s">
        <v>9093</v>
      </c>
      <c r="H9432" t="s">
        <v>6542</v>
      </c>
      <c r="I9432" t="s">
        <v>55</v>
      </c>
      <c r="J9432" t="s">
        <v>164</v>
      </c>
      <c r="K9432" t="s">
        <v>14284</v>
      </c>
      <c r="L9432" t="s">
        <v>14285</v>
      </c>
      <c r="M9432" t="s">
        <v>14286</v>
      </c>
      <c r="N9432" t="s">
        <v>6787</v>
      </c>
      <c r="O9432" t="s">
        <v>6810</v>
      </c>
      <c r="P9432">
        <v>14495000</v>
      </c>
      <c r="Q9432" t="s">
        <v>6636</v>
      </c>
      <c r="R9432" t="s">
        <v>6636</v>
      </c>
      <c r="S9432" s="12"/>
      <c r="T9432" s="13"/>
      <c r="U9432" t="s">
        <v>9102</v>
      </c>
    </row>
    <row r="9433" spans="1:21" x14ac:dyDescent="0.25">
      <c r="A9433" t="s">
        <v>6637</v>
      </c>
      <c r="B9433" s="12">
        <v>205450</v>
      </c>
      <c r="C9433" t="s">
        <v>14282</v>
      </c>
      <c r="D9433" s="11">
        <v>46175.401354166701</v>
      </c>
      <c r="E9433" t="s">
        <v>14283</v>
      </c>
      <c r="F9433" t="s">
        <v>6415</v>
      </c>
      <c r="G9433" t="s">
        <v>9094</v>
      </c>
      <c r="H9433" t="s">
        <v>6542</v>
      </c>
      <c r="I9433" t="s">
        <v>55</v>
      </c>
      <c r="J9433" t="s">
        <v>164</v>
      </c>
      <c r="K9433" t="s">
        <v>14284</v>
      </c>
      <c r="L9433" t="s">
        <v>14285</v>
      </c>
      <c r="M9433" t="s">
        <v>14286</v>
      </c>
      <c r="N9433" t="s">
        <v>6787</v>
      </c>
      <c r="O9433" t="s">
        <v>6810</v>
      </c>
      <c r="P9433">
        <v>14495000</v>
      </c>
      <c r="Q9433" t="s">
        <v>6636</v>
      </c>
      <c r="R9433" t="s">
        <v>6636</v>
      </c>
      <c r="S9433" s="12"/>
      <c r="T9433" s="13"/>
      <c r="U9433" t="s">
        <v>9102</v>
      </c>
    </row>
    <row r="9434" spans="1:21" x14ac:dyDescent="0.25">
      <c r="A9434" t="s">
        <v>6637</v>
      </c>
      <c r="B9434" s="12">
        <v>205450</v>
      </c>
      <c r="C9434" t="s">
        <v>14282</v>
      </c>
      <c r="D9434" s="11">
        <v>46175.401354166701</v>
      </c>
      <c r="E9434" t="s">
        <v>14283</v>
      </c>
      <c r="F9434" t="s">
        <v>6415</v>
      </c>
      <c r="G9434" t="s">
        <v>9095</v>
      </c>
      <c r="H9434" t="s">
        <v>6542</v>
      </c>
      <c r="I9434" t="s">
        <v>55</v>
      </c>
      <c r="J9434" t="s">
        <v>164</v>
      </c>
      <c r="K9434" t="s">
        <v>14284</v>
      </c>
      <c r="L9434" t="s">
        <v>14285</v>
      </c>
      <c r="M9434" t="s">
        <v>14286</v>
      </c>
      <c r="N9434" t="s">
        <v>6787</v>
      </c>
      <c r="O9434" t="s">
        <v>6810</v>
      </c>
      <c r="P9434">
        <v>14495000</v>
      </c>
      <c r="Q9434" t="s">
        <v>6636</v>
      </c>
      <c r="R9434" t="s">
        <v>6636</v>
      </c>
      <c r="S9434" s="12"/>
      <c r="T9434" s="13"/>
      <c r="U9434" t="s">
        <v>9102</v>
      </c>
    </row>
    <row r="9435" spans="1:21" x14ac:dyDescent="0.25">
      <c r="A9435" t="s">
        <v>6637</v>
      </c>
      <c r="B9435" s="12">
        <v>205450</v>
      </c>
      <c r="C9435" t="s">
        <v>14282</v>
      </c>
      <c r="D9435" s="11">
        <v>46175.401354166701</v>
      </c>
      <c r="E9435" t="s">
        <v>14283</v>
      </c>
      <c r="F9435" t="s">
        <v>6415</v>
      </c>
      <c r="G9435" t="s">
        <v>9096</v>
      </c>
      <c r="H9435" t="s">
        <v>6542</v>
      </c>
      <c r="I9435" t="s">
        <v>55</v>
      </c>
      <c r="J9435" t="s">
        <v>164</v>
      </c>
      <c r="K9435" t="s">
        <v>14284</v>
      </c>
      <c r="L9435" t="s">
        <v>14285</v>
      </c>
      <c r="M9435" t="s">
        <v>14286</v>
      </c>
      <c r="N9435" t="s">
        <v>6787</v>
      </c>
      <c r="O9435" t="s">
        <v>6810</v>
      </c>
      <c r="P9435">
        <v>14495000</v>
      </c>
      <c r="Q9435" t="s">
        <v>6636</v>
      </c>
      <c r="R9435" t="s">
        <v>6636</v>
      </c>
      <c r="S9435" s="12"/>
      <c r="T9435" s="13"/>
      <c r="U9435" t="s">
        <v>9102</v>
      </c>
    </row>
    <row r="9436" spans="1:21" x14ac:dyDescent="0.25">
      <c r="A9436" t="s">
        <v>6619</v>
      </c>
      <c r="B9436" s="12">
        <v>205450</v>
      </c>
      <c r="C9436" t="s">
        <v>14282</v>
      </c>
      <c r="D9436" s="11">
        <v>46175.466273148202</v>
      </c>
      <c r="E9436" t="s">
        <v>14283</v>
      </c>
      <c r="F9436" t="s">
        <v>6415</v>
      </c>
      <c r="G9436" t="s">
        <v>9086</v>
      </c>
      <c r="H9436" t="s">
        <v>6542</v>
      </c>
      <c r="I9436" t="s">
        <v>55</v>
      </c>
      <c r="J9436" t="s">
        <v>164</v>
      </c>
      <c r="K9436" t="s">
        <v>14284</v>
      </c>
      <c r="L9436" t="s">
        <v>14285</v>
      </c>
      <c r="M9436" t="s">
        <v>14286</v>
      </c>
      <c r="N9436" t="s">
        <v>6787</v>
      </c>
      <c r="O9436" t="s">
        <v>6810</v>
      </c>
      <c r="P9436">
        <v>14495000</v>
      </c>
      <c r="Q9436" t="s">
        <v>6636</v>
      </c>
      <c r="R9436" t="s">
        <v>6636</v>
      </c>
      <c r="S9436" s="12"/>
      <c r="T9436" s="13"/>
      <c r="U9436" t="s">
        <v>9102</v>
      </c>
    </row>
    <row r="9437" spans="1:21" x14ac:dyDescent="0.25">
      <c r="A9437" t="s">
        <v>6619</v>
      </c>
      <c r="B9437" s="12">
        <v>205450</v>
      </c>
      <c r="C9437" t="s">
        <v>14282</v>
      </c>
      <c r="D9437" s="11">
        <v>46175.466273148202</v>
      </c>
      <c r="E9437" t="s">
        <v>14283</v>
      </c>
      <c r="F9437" t="s">
        <v>6415</v>
      </c>
      <c r="G9437" t="s">
        <v>9088</v>
      </c>
      <c r="H9437" t="s">
        <v>6542</v>
      </c>
      <c r="I9437" t="s">
        <v>55</v>
      </c>
      <c r="J9437" t="s">
        <v>164</v>
      </c>
      <c r="K9437" t="s">
        <v>14284</v>
      </c>
      <c r="L9437" t="s">
        <v>14285</v>
      </c>
      <c r="M9437" t="s">
        <v>14286</v>
      </c>
      <c r="N9437" t="s">
        <v>6787</v>
      </c>
      <c r="O9437" t="s">
        <v>6810</v>
      </c>
      <c r="P9437">
        <v>14495000</v>
      </c>
      <c r="Q9437" t="s">
        <v>6636</v>
      </c>
      <c r="R9437" t="s">
        <v>6636</v>
      </c>
      <c r="S9437" s="12"/>
      <c r="T9437" s="13"/>
      <c r="U9437" t="s">
        <v>9102</v>
      </c>
    </row>
    <row r="9438" spans="1:21" x14ac:dyDescent="0.25">
      <c r="A9438" t="s">
        <v>6619</v>
      </c>
      <c r="B9438" s="12">
        <v>205450</v>
      </c>
      <c r="C9438" t="s">
        <v>14282</v>
      </c>
      <c r="D9438" s="11">
        <v>46175.466273148202</v>
      </c>
      <c r="E9438" t="s">
        <v>14283</v>
      </c>
      <c r="F9438" t="s">
        <v>6415</v>
      </c>
      <c r="G9438" t="s">
        <v>9089</v>
      </c>
      <c r="H9438" t="s">
        <v>6542</v>
      </c>
      <c r="I9438" t="s">
        <v>55</v>
      </c>
      <c r="J9438" t="s">
        <v>164</v>
      </c>
      <c r="K9438" t="s">
        <v>14284</v>
      </c>
      <c r="L9438" t="s">
        <v>14285</v>
      </c>
      <c r="M9438" t="s">
        <v>14286</v>
      </c>
      <c r="N9438" t="s">
        <v>6787</v>
      </c>
      <c r="O9438" t="s">
        <v>6810</v>
      </c>
      <c r="P9438">
        <v>14495000</v>
      </c>
      <c r="Q9438" t="s">
        <v>6636</v>
      </c>
      <c r="R9438" t="s">
        <v>6636</v>
      </c>
      <c r="S9438" s="12"/>
      <c r="T9438" s="13"/>
      <c r="U9438" t="s">
        <v>9102</v>
      </c>
    </row>
    <row r="9439" spans="1:21" x14ac:dyDescent="0.25">
      <c r="A9439" t="s">
        <v>6619</v>
      </c>
      <c r="B9439" s="12">
        <v>205450</v>
      </c>
      <c r="C9439" t="s">
        <v>14282</v>
      </c>
      <c r="D9439" s="11">
        <v>46175.466273148202</v>
      </c>
      <c r="E9439" t="s">
        <v>14283</v>
      </c>
      <c r="F9439" t="s">
        <v>6415</v>
      </c>
      <c r="G9439" t="s">
        <v>6968</v>
      </c>
      <c r="H9439" t="s">
        <v>6542</v>
      </c>
      <c r="I9439" t="s">
        <v>55</v>
      </c>
      <c r="J9439" t="s">
        <v>164</v>
      </c>
      <c r="K9439" t="s">
        <v>14284</v>
      </c>
      <c r="L9439" t="s">
        <v>14285</v>
      </c>
      <c r="M9439" t="s">
        <v>14286</v>
      </c>
      <c r="N9439" t="s">
        <v>6787</v>
      </c>
      <c r="O9439" t="s">
        <v>6810</v>
      </c>
      <c r="P9439">
        <v>14495000</v>
      </c>
      <c r="Q9439" t="s">
        <v>6636</v>
      </c>
      <c r="R9439" t="s">
        <v>6636</v>
      </c>
      <c r="S9439" s="12"/>
      <c r="T9439" s="13"/>
      <c r="U9439" t="s">
        <v>9102</v>
      </c>
    </row>
    <row r="9440" spans="1:21" x14ac:dyDescent="0.25">
      <c r="A9440" t="s">
        <v>6619</v>
      </c>
      <c r="B9440" s="12">
        <v>205450</v>
      </c>
      <c r="C9440" t="s">
        <v>14282</v>
      </c>
      <c r="D9440" s="11">
        <v>46175.466273148202</v>
      </c>
      <c r="E9440" t="s">
        <v>14283</v>
      </c>
      <c r="F9440" t="s">
        <v>6415</v>
      </c>
      <c r="G9440" t="s">
        <v>9090</v>
      </c>
      <c r="H9440" t="s">
        <v>6542</v>
      </c>
      <c r="I9440" t="s">
        <v>55</v>
      </c>
      <c r="J9440" t="s">
        <v>164</v>
      </c>
      <c r="K9440" t="s">
        <v>14284</v>
      </c>
      <c r="L9440" t="s">
        <v>14285</v>
      </c>
      <c r="M9440" t="s">
        <v>14286</v>
      </c>
      <c r="N9440" t="s">
        <v>6787</v>
      </c>
      <c r="O9440" t="s">
        <v>6810</v>
      </c>
      <c r="P9440">
        <v>14495000</v>
      </c>
      <c r="Q9440" t="s">
        <v>6636</v>
      </c>
      <c r="R9440" t="s">
        <v>6636</v>
      </c>
      <c r="S9440" s="12"/>
      <c r="T9440" s="13"/>
      <c r="U9440" t="s">
        <v>9102</v>
      </c>
    </row>
    <row r="9441" spans="1:21" x14ac:dyDescent="0.25">
      <c r="A9441" t="s">
        <v>6619</v>
      </c>
      <c r="B9441" s="12">
        <v>205450</v>
      </c>
      <c r="C9441" t="s">
        <v>14282</v>
      </c>
      <c r="D9441" s="11">
        <v>46175.466273148202</v>
      </c>
      <c r="E9441" t="s">
        <v>14283</v>
      </c>
      <c r="F9441" t="s">
        <v>6415</v>
      </c>
      <c r="G9441" t="s">
        <v>9091</v>
      </c>
      <c r="H9441" t="s">
        <v>6542</v>
      </c>
      <c r="I9441" t="s">
        <v>55</v>
      </c>
      <c r="J9441" t="s">
        <v>164</v>
      </c>
      <c r="K9441" t="s">
        <v>14284</v>
      </c>
      <c r="L9441" t="s">
        <v>14285</v>
      </c>
      <c r="M9441" t="s">
        <v>14286</v>
      </c>
      <c r="N9441" t="s">
        <v>6787</v>
      </c>
      <c r="O9441" t="s">
        <v>6810</v>
      </c>
      <c r="P9441">
        <v>14495000</v>
      </c>
      <c r="Q9441" t="s">
        <v>6636</v>
      </c>
      <c r="R9441" t="s">
        <v>6636</v>
      </c>
      <c r="S9441" s="12"/>
      <c r="T9441" s="13"/>
      <c r="U9441" t="s">
        <v>9102</v>
      </c>
    </row>
    <row r="9442" spans="1:21" x14ac:dyDescent="0.25">
      <c r="A9442" t="s">
        <v>6619</v>
      </c>
      <c r="B9442" s="12">
        <v>205450</v>
      </c>
      <c r="C9442" t="s">
        <v>14282</v>
      </c>
      <c r="D9442" s="11">
        <v>46175.466273148202</v>
      </c>
      <c r="E9442" t="s">
        <v>14283</v>
      </c>
      <c r="F9442" t="s">
        <v>6415</v>
      </c>
      <c r="G9442" t="s">
        <v>9092</v>
      </c>
      <c r="H9442" t="s">
        <v>6542</v>
      </c>
      <c r="I9442" t="s">
        <v>55</v>
      </c>
      <c r="J9442" t="s">
        <v>164</v>
      </c>
      <c r="K9442" t="s">
        <v>14284</v>
      </c>
      <c r="L9442" t="s">
        <v>14285</v>
      </c>
      <c r="M9442" t="s">
        <v>14286</v>
      </c>
      <c r="N9442" t="s">
        <v>6787</v>
      </c>
      <c r="O9442" t="s">
        <v>6810</v>
      </c>
      <c r="P9442">
        <v>14495000</v>
      </c>
      <c r="Q9442" t="s">
        <v>6636</v>
      </c>
      <c r="R9442" t="s">
        <v>6636</v>
      </c>
      <c r="S9442" s="12"/>
      <c r="T9442" s="13"/>
      <c r="U9442" t="s">
        <v>9102</v>
      </c>
    </row>
    <row r="9443" spans="1:21" x14ac:dyDescent="0.25">
      <c r="A9443" t="s">
        <v>6619</v>
      </c>
      <c r="B9443" s="12">
        <v>205450</v>
      </c>
      <c r="C9443" t="s">
        <v>14282</v>
      </c>
      <c r="D9443" s="11">
        <v>46175.466273148202</v>
      </c>
      <c r="E9443" t="s">
        <v>14283</v>
      </c>
      <c r="F9443" t="s">
        <v>6415</v>
      </c>
      <c r="G9443" t="s">
        <v>9093</v>
      </c>
      <c r="H9443" t="s">
        <v>6542</v>
      </c>
      <c r="I9443" t="s">
        <v>55</v>
      </c>
      <c r="J9443" t="s">
        <v>164</v>
      </c>
      <c r="K9443" t="s">
        <v>14284</v>
      </c>
      <c r="L9443" t="s">
        <v>14285</v>
      </c>
      <c r="M9443" t="s">
        <v>14286</v>
      </c>
      <c r="N9443" t="s">
        <v>6787</v>
      </c>
      <c r="O9443" t="s">
        <v>6810</v>
      </c>
      <c r="P9443">
        <v>14495000</v>
      </c>
      <c r="Q9443" t="s">
        <v>6636</v>
      </c>
      <c r="R9443" t="s">
        <v>6636</v>
      </c>
      <c r="S9443" s="12"/>
      <c r="T9443" s="13"/>
      <c r="U9443" t="s">
        <v>9102</v>
      </c>
    </row>
    <row r="9444" spans="1:21" x14ac:dyDescent="0.25">
      <c r="A9444" t="s">
        <v>6619</v>
      </c>
      <c r="B9444" s="12">
        <v>205450</v>
      </c>
      <c r="C9444" t="s">
        <v>14282</v>
      </c>
      <c r="D9444" s="11">
        <v>46175.466273148202</v>
      </c>
      <c r="E9444" t="s">
        <v>14283</v>
      </c>
      <c r="F9444" t="s">
        <v>6415</v>
      </c>
      <c r="G9444" t="s">
        <v>9094</v>
      </c>
      <c r="H9444" t="s">
        <v>6542</v>
      </c>
      <c r="I9444" t="s">
        <v>55</v>
      </c>
      <c r="J9444" t="s">
        <v>164</v>
      </c>
      <c r="K9444" t="s">
        <v>14284</v>
      </c>
      <c r="L9444" t="s">
        <v>14285</v>
      </c>
      <c r="M9444" t="s">
        <v>14286</v>
      </c>
      <c r="N9444" t="s">
        <v>6787</v>
      </c>
      <c r="O9444" t="s">
        <v>6810</v>
      </c>
      <c r="P9444">
        <v>14495000</v>
      </c>
      <c r="Q9444" t="s">
        <v>6636</v>
      </c>
      <c r="R9444" t="s">
        <v>6636</v>
      </c>
      <c r="S9444" s="12"/>
      <c r="T9444" s="13"/>
      <c r="U9444" t="s">
        <v>9102</v>
      </c>
    </row>
    <row r="9445" spans="1:21" x14ac:dyDescent="0.25">
      <c r="A9445" t="s">
        <v>6619</v>
      </c>
      <c r="B9445" s="12">
        <v>205450</v>
      </c>
      <c r="C9445" t="s">
        <v>14282</v>
      </c>
      <c r="D9445" s="11">
        <v>46175.466273148202</v>
      </c>
      <c r="E9445" t="s">
        <v>14283</v>
      </c>
      <c r="F9445" t="s">
        <v>6415</v>
      </c>
      <c r="G9445" t="s">
        <v>9095</v>
      </c>
      <c r="H9445" t="s">
        <v>6542</v>
      </c>
      <c r="I9445" t="s">
        <v>55</v>
      </c>
      <c r="J9445" t="s">
        <v>164</v>
      </c>
      <c r="K9445" t="s">
        <v>14284</v>
      </c>
      <c r="L9445" t="s">
        <v>14285</v>
      </c>
      <c r="M9445" t="s">
        <v>14286</v>
      </c>
      <c r="N9445" t="s">
        <v>6787</v>
      </c>
      <c r="O9445" t="s">
        <v>6810</v>
      </c>
      <c r="P9445">
        <v>14495000</v>
      </c>
      <c r="Q9445" t="s">
        <v>6636</v>
      </c>
      <c r="R9445" t="s">
        <v>6636</v>
      </c>
      <c r="S9445" s="12"/>
      <c r="T9445" s="13"/>
      <c r="U9445" t="s">
        <v>9102</v>
      </c>
    </row>
    <row r="9446" spans="1:21" x14ac:dyDescent="0.25">
      <c r="A9446" t="s">
        <v>6619</v>
      </c>
      <c r="B9446" s="12">
        <v>205450</v>
      </c>
      <c r="C9446" t="s">
        <v>14282</v>
      </c>
      <c r="D9446" s="11">
        <v>46175.466273148202</v>
      </c>
      <c r="E9446" t="s">
        <v>14283</v>
      </c>
      <c r="F9446" t="s">
        <v>6415</v>
      </c>
      <c r="G9446" t="s">
        <v>9096</v>
      </c>
      <c r="H9446" t="s">
        <v>6542</v>
      </c>
      <c r="I9446" t="s">
        <v>55</v>
      </c>
      <c r="J9446" t="s">
        <v>164</v>
      </c>
      <c r="K9446" t="s">
        <v>14284</v>
      </c>
      <c r="L9446" t="s">
        <v>14285</v>
      </c>
      <c r="M9446" t="s">
        <v>14286</v>
      </c>
      <c r="N9446" t="s">
        <v>6787</v>
      </c>
      <c r="O9446" t="s">
        <v>6810</v>
      </c>
      <c r="P9446">
        <v>14495000</v>
      </c>
      <c r="Q9446" t="s">
        <v>6636</v>
      </c>
      <c r="R9446" t="s">
        <v>6636</v>
      </c>
      <c r="S9446" s="12"/>
      <c r="T9446" s="13"/>
      <c r="U9446" t="s">
        <v>9102</v>
      </c>
    </row>
    <row r="9447" spans="1:21" x14ac:dyDescent="0.25">
      <c r="A9447" t="s">
        <v>6637</v>
      </c>
      <c r="B9447" s="12">
        <v>205510</v>
      </c>
      <c r="C9447" t="s">
        <v>14287</v>
      </c>
      <c r="D9447" s="11">
        <v>46175.536226851902</v>
      </c>
      <c r="E9447" t="s">
        <v>14288</v>
      </c>
      <c r="F9447" t="s">
        <v>6415</v>
      </c>
      <c r="G9447" t="s">
        <v>6968</v>
      </c>
      <c r="H9447" t="s">
        <v>6542</v>
      </c>
      <c r="I9447" t="s">
        <v>55</v>
      </c>
      <c r="J9447" t="s">
        <v>737</v>
      </c>
      <c r="K9447" t="s">
        <v>14289</v>
      </c>
      <c r="L9447" t="s">
        <v>14267</v>
      </c>
      <c r="M9447" t="s">
        <v>14290</v>
      </c>
      <c r="N9447" t="s">
        <v>6627</v>
      </c>
      <c r="O9447" t="s">
        <v>14291</v>
      </c>
      <c r="P9447">
        <v>73500000</v>
      </c>
      <c r="Q9447" t="s">
        <v>6636</v>
      </c>
      <c r="R9447" t="s">
        <v>6636</v>
      </c>
      <c r="S9447" s="12"/>
      <c r="T9447" s="13"/>
      <c r="U9447" t="s">
        <v>6636</v>
      </c>
    </row>
    <row r="9448" spans="1:21" x14ac:dyDescent="0.25">
      <c r="A9448" t="s">
        <v>6637</v>
      </c>
      <c r="B9448" s="12">
        <v>205510</v>
      </c>
      <c r="C9448" t="s">
        <v>14287</v>
      </c>
      <c r="D9448" s="11">
        <v>46175.536226851902</v>
      </c>
      <c r="E9448" t="s">
        <v>14288</v>
      </c>
      <c r="F9448" t="s">
        <v>6415</v>
      </c>
      <c r="G9448" t="s">
        <v>9091</v>
      </c>
      <c r="H9448" t="s">
        <v>6542</v>
      </c>
      <c r="I9448" t="s">
        <v>55</v>
      </c>
      <c r="J9448" t="s">
        <v>737</v>
      </c>
      <c r="K9448" t="s">
        <v>14289</v>
      </c>
      <c r="L9448" t="s">
        <v>14267</v>
      </c>
      <c r="M9448" t="s">
        <v>14290</v>
      </c>
      <c r="N9448" t="s">
        <v>6627</v>
      </c>
      <c r="O9448" t="s">
        <v>14291</v>
      </c>
      <c r="P9448">
        <v>73500000</v>
      </c>
      <c r="Q9448" t="s">
        <v>6636</v>
      </c>
      <c r="R9448" t="s">
        <v>6636</v>
      </c>
      <c r="S9448" s="12"/>
      <c r="T9448" s="13"/>
      <c r="U9448" t="s">
        <v>6636</v>
      </c>
    </row>
    <row r="9449" spans="1:21" x14ac:dyDescent="0.25">
      <c r="A9449" t="s">
        <v>6637</v>
      </c>
      <c r="B9449" s="12">
        <v>205510</v>
      </c>
      <c r="C9449" t="s">
        <v>14287</v>
      </c>
      <c r="D9449" s="11">
        <v>46175.536226851902</v>
      </c>
      <c r="E9449" t="s">
        <v>14288</v>
      </c>
      <c r="F9449" t="s">
        <v>6415</v>
      </c>
      <c r="G9449" t="s">
        <v>14292</v>
      </c>
      <c r="H9449" t="s">
        <v>6542</v>
      </c>
      <c r="I9449" t="s">
        <v>55</v>
      </c>
      <c r="J9449" t="s">
        <v>737</v>
      </c>
      <c r="K9449" t="s">
        <v>14289</v>
      </c>
      <c r="L9449" t="s">
        <v>14267</v>
      </c>
      <c r="M9449" t="s">
        <v>14290</v>
      </c>
      <c r="N9449" t="s">
        <v>6627</v>
      </c>
      <c r="O9449" t="s">
        <v>14291</v>
      </c>
      <c r="P9449">
        <v>73500000</v>
      </c>
      <c r="Q9449" t="s">
        <v>6636</v>
      </c>
      <c r="R9449" t="s">
        <v>6636</v>
      </c>
      <c r="S9449" s="12"/>
      <c r="T9449" s="13"/>
      <c r="U9449" t="s">
        <v>6636</v>
      </c>
    </row>
    <row r="9450" spans="1:21" x14ac:dyDescent="0.25">
      <c r="A9450" t="s">
        <v>6637</v>
      </c>
      <c r="B9450" s="12">
        <v>205510</v>
      </c>
      <c r="C9450" t="s">
        <v>14287</v>
      </c>
      <c r="D9450" s="11">
        <v>46175.536226851902</v>
      </c>
      <c r="E9450" t="s">
        <v>14288</v>
      </c>
      <c r="F9450" t="s">
        <v>6415</v>
      </c>
      <c r="G9450" t="s">
        <v>14293</v>
      </c>
      <c r="H9450" t="s">
        <v>6542</v>
      </c>
      <c r="I9450" t="s">
        <v>55</v>
      </c>
      <c r="J9450" t="s">
        <v>737</v>
      </c>
      <c r="K9450" t="s">
        <v>14289</v>
      </c>
      <c r="L9450" t="s">
        <v>14267</v>
      </c>
      <c r="M9450" t="s">
        <v>14290</v>
      </c>
      <c r="N9450" t="s">
        <v>6627</v>
      </c>
      <c r="O9450" t="s">
        <v>14291</v>
      </c>
      <c r="P9450">
        <v>73500000</v>
      </c>
      <c r="Q9450" t="s">
        <v>6636</v>
      </c>
      <c r="R9450" t="s">
        <v>6636</v>
      </c>
      <c r="S9450" s="12"/>
      <c r="T9450" s="13"/>
      <c r="U9450" t="s">
        <v>6636</v>
      </c>
    </row>
    <row r="9451" spans="1:21" x14ac:dyDescent="0.25">
      <c r="A9451" t="s">
        <v>6637</v>
      </c>
      <c r="B9451" s="12">
        <v>205510</v>
      </c>
      <c r="C9451" t="s">
        <v>14287</v>
      </c>
      <c r="D9451" s="11">
        <v>46175.536226851902</v>
      </c>
      <c r="E9451" t="s">
        <v>14288</v>
      </c>
      <c r="F9451" t="s">
        <v>6415</v>
      </c>
      <c r="G9451" t="s">
        <v>14294</v>
      </c>
      <c r="H9451" t="s">
        <v>6542</v>
      </c>
      <c r="I9451" t="s">
        <v>55</v>
      </c>
      <c r="J9451" t="s">
        <v>737</v>
      </c>
      <c r="K9451" t="s">
        <v>14289</v>
      </c>
      <c r="L9451" t="s">
        <v>14267</v>
      </c>
      <c r="M9451" t="s">
        <v>14290</v>
      </c>
      <c r="N9451" t="s">
        <v>6627</v>
      </c>
      <c r="O9451" t="s">
        <v>14291</v>
      </c>
      <c r="P9451">
        <v>73500000</v>
      </c>
      <c r="Q9451" t="s">
        <v>6636</v>
      </c>
      <c r="R9451" t="s">
        <v>6636</v>
      </c>
      <c r="S9451" s="12"/>
      <c r="T9451" s="13"/>
      <c r="U9451" t="s">
        <v>6636</v>
      </c>
    </row>
    <row r="9452" spans="1:21" x14ac:dyDescent="0.25">
      <c r="A9452" t="s">
        <v>6637</v>
      </c>
      <c r="B9452" s="12">
        <v>205510</v>
      </c>
      <c r="C9452" t="s">
        <v>14287</v>
      </c>
      <c r="D9452" s="11">
        <v>46175.536226851902</v>
      </c>
      <c r="E9452" t="s">
        <v>14288</v>
      </c>
      <c r="F9452" t="s">
        <v>6415</v>
      </c>
      <c r="G9452" t="s">
        <v>14295</v>
      </c>
      <c r="H9452" t="s">
        <v>6542</v>
      </c>
      <c r="I9452" t="s">
        <v>55</v>
      </c>
      <c r="J9452" t="s">
        <v>737</v>
      </c>
      <c r="K9452" t="s">
        <v>14289</v>
      </c>
      <c r="L9452" t="s">
        <v>14267</v>
      </c>
      <c r="M9452" t="s">
        <v>14290</v>
      </c>
      <c r="N9452" t="s">
        <v>6627</v>
      </c>
      <c r="O9452" t="s">
        <v>14291</v>
      </c>
      <c r="P9452">
        <v>73500000</v>
      </c>
      <c r="Q9452" t="s">
        <v>6636</v>
      </c>
      <c r="R9452" t="s">
        <v>6636</v>
      </c>
      <c r="S9452" s="12"/>
      <c r="T9452" s="13"/>
      <c r="U9452" t="s">
        <v>6636</v>
      </c>
    </row>
    <row r="9453" spans="1:21" x14ac:dyDescent="0.25">
      <c r="A9453" t="s">
        <v>6637</v>
      </c>
      <c r="B9453" s="12">
        <v>205510</v>
      </c>
      <c r="C9453" t="s">
        <v>14287</v>
      </c>
      <c r="D9453" s="11">
        <v>46175.536226851902</v>
      </c>
      <c r="E9453" t="s">
        <v>14288</v>
      </c>
      <c r="F9453" t="s">
        <v>6415</v>
      </c>
      <c r="G9453" t="s">
        <v>9095</v>
      </c>
      <c r="H9453" t="s">
        <v>6542</v>
      </c>
      <c r="I9453" t="s">
        <v>55</v>
      </c>
      <c r="J9453" t="s">
        <v>737</v>
      </c>
      <c r="K9453" t="s">
        <v>14289</v>
      </c>
      <c r="L9453" t="s">
        <v>14267</v>
      </c>
      <c r="M9453" t="s">
        <v>14290</v>
      </c>
      <c r="N9453" t="s">
        <v>6627</v>
      </c>
      <c r="O9453" t="s">
        <v>14291</v>
      </c>
      <c r="P9453">
        <v>73500000</v>
      </c>
      <c r="Q9453" t="s">
        <v>6636</v>
      </c>
      <c r="R9453" t="s">
        <v>6636</v>
      </c>
      <c r="S9453" s="12"/>
      <c r="T9453" s="13"/>
      <c r="U9453" t="s">
        <v>6636</v>
      </c>
    </row>
    <row r="9454" spans="1:21" x14ac:dyDescent="0.25">
      <c r="A9454" t="s">
        <v>6637</v>
      </c>
      <c r="B9454" s="12">
        <v>205510</v>
      </c>
      <c r="C9454" t="s">
        <v>14287</v>
      </c>
      <c r="D9454" s="11">
        <v>46175.536226851902</v>
      </c>
      <c r="E9454" t="s">
        <v>14288</v>
      </c>
      <c r="F9454" t="s">
        <v>6415</v>
      </c>
      <c r="G9454" t="s">
        <v>9096</v>
      </c>
      <c r="H9454" t="s">
        <v>6542</v>
      </c>
      <c r="I9454" t="s">
        <v>55</v>
      </c>
      <c r="J9454" t="s">
        <v>737</v>
      </c>
      <c r="K9454" t="s">
        <v>14289</v>
      </c>
      <c r="L9454" t="s">
        <v>14267</v>
      </c>
      <c r="M9454" t="s">
        <v>14290</v>
      </c>
      <c r="N9454" t="s">
        <v>6627</v>
      </c>
      <c r="O9454" t="s">
        <v>14291</v>
      </c>
      <c r="P9454">
        <v>73500000</v>
      </c>
      <c r="Q9454" t="s">
        <v>6636</v>
      </c>
      <c r="R9454" t="s">
        <v>6636</v>
      </c>
      <c r="S9454" s="12"/>
      <c r="T9454" s="13"/>
      <c r="U9454" t="s">
        <v>6636</v>
      </c>
    </row>
    <row r="9455" spans="1:21" x14ac:dyDescent="0.25">
      <c r="A9455" t="s">
        <v>6619</v>
      </c>
      <c r="B9455" s="12">
        <v>205505</v>
      </c>
      <c r="C9455" t="s">
        <v>14296</v>
      </c>
      <c r="D9455" s="11">
        <v>46175.568136574097</v>
      </c>
      <c r="E9455" t="s">
        <v>14297</v>
      </c>
      <c r="F9455" t="s">
        <v>6415</v>
      </c>
      <c r="G9455" t="s">
        <v>14277</v>
      </c>
      <c r="H9455" t="s">
        <v>6542</v>
      </c>
      <c r="I9455" t="s">
        <v>55</v>
      </c>
      <c r="J9455" t="s">
        <v>164</v>
      </c>
      <c r="K9455" t="s">
        <v>14298</v>
      </c>
      <c r="L9455" t="s">
        <v>14279</v>
      </c>
      <c r="M9455" t="s">
        <v>14299</v>
      </c>
      <c r="N9455" t="s">
        <v>6787</v>
      </c>
      <c r="O9455" t="s">
        <v>13602</v>
      </c>
      <c r="P9455">
        <v>23995000</v>
      </c>
      <c r="Q9455" t="s">
        <v>6636</v>
      </c>
      <c r="R9455" t="s">
        <v>6636</v>
      </c>
      <c r="S9455" s="12"/>
      <c r="T9455" s="13"/>
      <c r="U9455" t="s">
        <v>6629</v>
      </c>
    </row>
    <row r="9456" spans="1:21" x14ac:dyDescent="0.25">
      <c r="A9456" t="s">
        <v>6619</v>
      </c>
      <c r="B9456" s="12">
        <v>205505</v>
      </c>
      <c r="C9456" t="s">
        <v>14296</v>
      </c>
      <c r="D9456" s="11">
        <v>46175.568136574097</v>
      </c>
      <c r="E9456" t="s">
        <v>14297</v>
      </c>
      <c r="F9456" t="s">
        <v>6415</v>
      </c>
      <c r="G9456" t="s">
        <v>9088</v>
      </c>
      <c r="H9456" t="s">
        <v>6542</v>
      </c>
      <c r="I9456" t="s">
        <v>55</v>
      </c>
      <c r="J9456" t="s">
        <v>164</v>
      </c>
      <c r="K9456" t="s">
        <v>14298</v>
      </c>
      <c r="L9456" t="s">
        <v>14279</v>
      </c>
      <c r="M9456" t="s">
        <v>14299</v>
      </c>
      <c r="N9456" t="s">
        <v>6787</v>
      </c>
      <c r="O9456" t="s">
        <v>13602</v>
      </c>
      <c r="P9456">
        <v>23995000</v>
      </c>
      <c r="Q9456" t="s">
        <v>6636</v>
      </c>
      <c r="R9456" t="s">
        <v>6636</v>
      </c>
      <c r="S9456" s="12"/>
      <c r="T9456" s="13"/>
      <c r="U9456" t="s">
        <v>6629</v>
      </c>
    </row>
    <row r="9457" spans="1:21" x14ac:dyDescent="0.25">
      <c r="A9457" t="s">
        <v>6619</v>
      </c>
      <c r="B9457" s="12">
        <v>205505</v>
      </c>
      <c r="C9457" t="s">
        <v>14296</v>
      </c>
      <c r="D9457" s="11">
        <v>46175.568136574097</v>
      </c>
      <c r="E9457" t="s">
        <v>14297</v>
      </c>
      <c r="F9457" t="s">
        <v>6415</v>
      </c>
      <c r="G9457" t="s">
        <v>9089</v>
      </c>
      <c r="H9457" t="s">
        <v>6542</v>
      </c>
      <c r="I9457" t="s">
        <v>55</v>
      </c>
      <c r="J9457" t="s">
        <v>164</v>
      </c>
      <c r="K9457" t="s">
        <v>14298</v>
      </c>
      <c r="L9457" t="s">
        <v>14279</v>
      </c>
      <c r="M9457" t="s">
        <v>14299</v>
      </c>
      <c r="N9457" t="s">
        <v>6787</v>
      </c>
      <c r="O9457" t="s">
        <v>13602</v>
      </c>
      <c r="P9457">
        <v>23995000</v>
      </c>
      <c r="Q9457" t="s">
        <v>6636</v>
      </c>
      <c r="R9457" t="s">
        <v>6636</v>
      </c>
      <c r="S9457" s="12"/>
      <c r="T9457" s="13"/>
      <c r="U9457" t="s">
        <v>6629</v>
      </c>
    </row>
    <row r="9458" spans="1:21" x14ac:dyDescent="0.25">
      <c r="A9458" t="s">
        <v>6619</v>
      </c>
      <c r="B9458" s="12">
        <v>205505</v>
      </c>
      <c r="C9458" t="s">
        <v>14296</v>
      </c>
      <c r="D9458" s="11">
        <v>46175.568136574097</v>
      </c>
      <c r="E9458" t="s">
        <v>14297</v>
      </c>
      <c r="F9458" t="s">
        <v>6415</v>
      </c>
      <c r="G9458" t="s">
        <v>6968</v>
      </c>
      <c r="H9458" t="s">
        <v>6542</v>
      </c>
      <c r="I9458" t="s">
        <v>55</v>
      </c>
      <c r="J9458" t="s">
        <v>164</v>
      </c>
      <c r="K9458" t="s">
        <v>14298</v>
      </c>
      <c r="L9458" t="s">
        <v>14279</v>
      </c>
      <c r="M9458" t="s">
        <v>14299</v>
      </c>
      <c r="N9458" t="s">
        <v>6787</v>
      </c>
      <c r="O9458" t="s">
        <v>13602</v>
      </c>
      <c r="P9458">
        <v>23995000</v>
      </c>
      <c r="Q9458" t="s">
        <v>6636</v>
      </c>
      <c r="R9458" t="s">
        <v>6636</v>
      </c>
      <c r="S9458" s="12"/>
      <c r="T9458" s="13"/>
      <c r="U9458" t="s">
        <v>6629</v>
      </c>
    </row>
    <row r="9459" spans="1:21" x14ac:dyDescent="0.25">
      <c r="A9459" t="s">
        <v>6619</v>
      </c>
      <c r="B9459" s="12">
        <v>205505</v>
      </c>
      <c r="C9459" t="s">
        <v>14296</v>
      </c>
      <c r="D9459" s="11">
        <v>46175.568136574097</v>
      </c>
      <c r="E9459" t="s">
        <v>14297</v>
      </c>
      <c r="F9459" t="s">
        <v>6415</v>
      </c>
      <c r="G9459" t="s">
        <v>9090</v>
      </c>
      <c r="H9459" t="s">
        <v>6542</v>
      </c>
      <c r="I9459" t="s">
        <v>55</v>
      </c>
      <c r="J9459" t="s">
        <v>164</v>
      </c>
      <c r="K9459" t="s">
        <v>14298</v>
      </c>
      <c r="L9459" t="s">
        <v>14279</v>
      </c>
      <c r="M9459" t="s">
        <v>14299</v>
      </c>
      <c r="N9459" t="s">
        <v>6787</v>
      </c>
      <c r="O9459" t="s">
        <v>13602</v>
      </c>
      <c r="P9459">
        <v>23995000</v>
      </c>
      <c r="Q9459" t="s">
        <v>6636</v>
      </c>
      <c r="R9459" t="s">
        <v>6636</v>
      </c>
      <c r="S9459" s="12"/>
      <c r="T9459" s="13"/>
      <c r="U9459" t="s">
        <v>6629</v>
      </c>
    </row>
    <row r="9460" spans="1:21" x14ac:dyDescent="0.25">
      <c r="A9460" t="s">
        <v>6619</v>
      </c>
      <c r="B9460" s="12">
        <v>205505</v>
      </c>
      <c r="C9460" t="s">
        <v>14296</v>
      </c>
      <c r="D9460" s="11">
        <v>46175.568136574097</v>
      </c>
      <c r="E9460" t="s">
        <v>14297</v>
      </c>
      <c r="F9460" t="s">
        <v>6415</v>
      </c>
      <c r="G9460" t="s">
        <v>9091</v>
      </c>
      <c r="H9460" t="s">
        <v>6542</v>
      </c>
      <c r="I9460" t="s">
        <v>55</v>
      </c>
      <c r="J9460" t="s">
        <v>164</v>
      </c>
      <c r="K9460" t="s">
        <v>14298</v>
      </c>
      <c r="L9460" t="s">
        <v>14279</v>
      </c>
      <c r="M9460" t="s">
        <v>14299</v>
      </c>
      <c r="N9460" t="s">
        <v>6787</v>
      </c>
      <c r="O9460" t="s">
        <v>13602</v>
      </c>
      <c r="P9460">
        <v>23995000</v>
      </c>
      <c r="Q9460" t="s">
        <v>6636</v>
      </c>
      <c r="R9460" t="s">
        <v>6636</v>
      </c>
      <c r="S9460" s="12"/>
      <c r="T9460" s="13"/>
      <c r="U9460" t="s">
        <v>6629</v>
      </c>
    </row>
    <row r="9461" spans="1:21" x14ac:dyDescent="0.25">
      <c r="A9461" t="s">
        <v>6619</v>
      </c>
      <c r="B9461" s="12">
        <v>205505</v>
      </c>
      <c r="C9461" t="s">
        <v>14296</v>
      </c>
      <c r="D9461" s="11">
        <v>46175.568136574097</v>
      </c>
      <c r="E9461" t="s">
        <v>14297</v>
      </c>
      <c r="F9461" t="s">
        <v>6415</v>
      </c>
      <c r="G9461" t="s">
        <v>9092</v>
      </c>
      <c r="H9461" t="s">
        <v>6542</v>
      </c>
      <c r="I9461" t="s">
        <v>55</v>
      </c>
      <c r="J9461" t="s">
        <v>164</v>
      </c>
      <c r="K9461" t="s">
        <v>14298</v>
      </c>
      <c r="L9461" t="s">
        <v>14279</v>
      </c>
      <c r="M9461" t="s">
        <v>14299</v>
      </c>
      <c r="N9461" t="s">
        <v>6787</v>
      </c>
      <c r="O9461" t="s">
        <v>13602</v>
      </c>
      <c r="P9461">
        <v>23995000</v>
      </c>
      <c r="Q9461" t="s">
        <v>6636</v>
      </c>
      <c r="R9461" t="s">
        <v>6636</v>
      </c>
      <c r="S9461" s="12"/>
      <c r="T9461" s="13"/>
      <c r="U9461" t="s">
        <v>6629</v>
      </c>
    </row>
    <row r="9462" spans="1:21" x14ac:dyDescent="0.25">
      <c r="A9462" t="s">
        <v>6619</v>
      </c>
      <c r="B9462" s="12">
        <v>205505</v>
      </c>
      <c r="C9462" t="s">
        <v>14296</v>
      </c>
      <c r="D9462" s="11">
        <v>46175.568136574097</v>
      </c>
      <c r="E9462" t="s">
        <v>14297</v>
      </c>
      <c r="F9462" t="s">
        <v>6415</v>
      </c>
      <c r="G9462" t="s">
        <v>9093</v>
      </c>
      <c r="H9462" t="s">
        <v>6542</v>
      </c>
      <c r="I9462" t="s">
        <v>55</v>
      </c>
      <c r="J9462" t="s">
        <v>164</v>
      </c>
      <c r="K9462" t="s">
        <v>14298</v>
      </c>
      <c r="L9462" t="s">
        <v>14279</v>
      </c>
      <c r="M9462" t="s">
        <v>14299</v>
      </c>
      <c r="N9462" t="s">
        <v>6787</v>
      </c>
      <c r="O9462" t="s">
        <v>13602</v>
      </c>
      <c r="P9462">
        <v>23995000</v>
      </c>
      <c r="Q9462" t="s">
        <v>6636</v>
      </c>
      <c r="R9462" t="s">
        <v>6636</v>
      </c>
      <c r="S9462" s="12"/>
      <c r="T9462" s="13"/>
      <c r="U9462" t="s">
        <v>6629</v>
      </c>
    </row>
    <row r="9463" spans="1:21" x14ac:dyDescent="0.25">
      <c r="A9463" t="s">
        <v>6619</v>
      </c>
      <c r="B9463" s="12">
        <v>205505</v>
      </c>
      <c r="C9463" t="s">
        <v>14296</v>
      </c>
      <c r="D9463" s="11">
        <v>46175.568136574097</v>
      </c>
      <c r="E9463" t="s">
        <v>14297</v>
      </c>
      <c r="F9463" t="s">
        <v>6415</v>
      </c>
      <c r="G9463" t="s">
        <v>9094</v>
      </c>
      <c r="H9463" t="s">
        <v>6542</v>
      </c>
      <c r="I9463" t="s">
        <v>55</v>
      </c>
      <c r="J9463" t="s">
        <v>164</v>
      </c>
      <c r="K9463" t="s">
        <v>14298</v>
      </c>
      <c r="L9463" t="s">
        <v>14279</v>
      </c>
      <c r="M9463" t="s">
        <v>14299</v>
      </c>
      <c r="N9463" t="s">
        <v>6787</v>
      </c>
      <c r="O9463" t="s">
        <v>13602</v>
      </c>
      <c r="P9463">
        <v>23995000</v>
      </c>
      <c r="Q9463" t="s">
        <v>6636</v>
      </c>
      <c r="R9463" t="s">
        <v>6636</v>
      </c>
      <c r="S9463" s="12"/>
      <c r="T9463" s="13"/>
      <c r="U9463" t="s">
        <v>6629</v>
      </c>
    </row>
    <row r="9464" spans="1:21" x14ac:dyDescent="0.25">
      <c r="A9464" t="s">
        <v>6619</v>
      </c>
      <c r="B9464" s="12">
        <v>205505</v>
      </c>
      <c r="C9464" t="s">
        <v>14296</v>
      </c>
      <c r="D9464" s="11">
        <v>46175.568136574097</v>
      </c>
      <c r="E9464" t="s">
        <v>14297</v>
      </c>
      <c r="F9464" t="s">
        <v>6415</v>
      </c>
      <c r="G9464" t="s">
        <v>14281</v>
      </c>
      <c r="H9464" t="s">
        <v>6542</v>
      </c>
      <c r="I9464" t="s">
        <v>55</v>
      </c>
      <c r="J9464" t="s">
        <v>164</v>
      </c>
      <c r="K9464" t="s">
        <v>14298</v>
      </c>
      <c r="L9464" t="s">
        <v>14279</v>
      </c>
      <c r="M9464" t="s">
        <v>14299</v>
      </c>
      <c r="N9464" t="s">
        <v>6787</v>
      </c>
      <c r="O9464" t="s">
        <v>13602</v>
      </c>
      <c r="P9464">
        <v>23995000</v>
      </c>
      <c r="Q9464" t="s">
        <v>6636</v>
      </c>
      <c r="R9464" t="s">
        <v>6636</v>
      </c>
      <c r="S9464" s="12"/>
      <c r="T9464" s="13"/>
      <c r="U9464" t="s">
        <v>6629</v>
      </c>
    </row>
    <row r="9465" spans="1:21" x14ac:dyDescent="0.25">
      <c r="A9465" t="s">
        <v>6619</v>
      </c>
      <c r="B9465" s="12">
        <v>205505</v>
      </c>
      <c r="C9465" t="s">
        <v>14296</v>
      </c>
      <c r="D9465" s="11">
        <v>46175.568136574097</v>
      </c>
      <c r="E9465" t="s">
        <v>14297</v>
      </c>
      <c r="F9465" t="s">
        <v>6415</v>
      </c>
      <c r="G9465" t="s">
        <v>9095</v>
      </c>
      <c r="H9465" t="s">
        <v>6542</v>
      </c>
      <c r="I9465" t="s">
        <v>55</v>
      </c>
      <c r="J9465" t="s">
        <v>164</v>
      </c>
      <c r="K9465" t="s">
        <v>14298</v>
      </c>
      <c r="L9465" t="s">
        <v>14279</v>
      </c>
      <c r="M9465" t="s">
        <v>14299</v>
      </c>
      <c r="N9465" t="s">
        <v>6787</v>
      </c>
      <c r="O9465" t="s">
        <v>13602</v>
      </c>
      <c r="P9465">
        <v>23995000</v>
      </c>
      <c r="Q9465" t="s">
        <v>6636</v>
      </c>
      <c r="R9465" t="s">
        <v>6636</v>
      </c>
      <c r="S9465" s="12"/>
      <c r="T9465" s="13"/>
      <c r="U9465" t="s">
        <v>6629</v>
      </c>
    </row>
    <row r="9466" spans="1:21" x14ac:dyDescent="0.25">
      <c r="A9466" t="s">
        <v>6619</v>
      </c>
      <c r="B9466" s="12">
        <v>205505</v>
      </c>
      <c r="C9466" t="s">
        <v>14296</v>
      </c>
      <c r="D9466" s="11">
        <v>46175.568136574097</v>
      </c>
      <c r="E9466" t="s">
        <v>14297</v>
      </c>
      <c r="F9466" t="s">
        <v>6415</v>
      </c>
      <c r="G9466" t="s">
        <v>9096</v>
      </c>
      <c r="H9466" t="s">
        <v>6542</v>
      </c>
      <c r="I9466" t="s">
        <v>55</v>
      </c>
      <c r="J9466" t="s">
        <v>164</v>
      </c>
      <c r="K9466" t="s">
        <v>14298</v>
      </c>
      <c r="L9466" t="s">
        <v>14279</v>
      </c>
      <c r="M9466" t="s">
        <v>14299</v>
      </c>
      <c r="N9466" t="s">
        <v>6787</v>
      </c>
      <c r="O9466" t="s">
        <v>13602</v>
      </c>
      <c r="P9466">
        <v>23995000</v>
      </c>
      <c r="Q9466" t="s">
        <v>6636</v>
      </c>
      <c r="R9466" t="s">
        <v>6636</v>
      </c>
      <c r="S9466" s="12"/>
      <c r="T9466" s="13"/>
      <c r="U9466" t="s">
        <v>6629</v>
      </c>
    </row>
    <row r="9467" spans="1:21" x14ac:dyDescent="0.25">
      <c r="A9467" t="s">
        <v>6619</v>
      </c>
      <c r="B9467" s="12">
        <v>205510</v>
      </c>
      <c r="C9467" t="s">
        <v>14287</v>
      </c>
      <c r="D9467" s="11">
        <v>46175.578055555598</v>
      </c>
      <c r="E9467" t="s">
        <v>14288</v>
      </c>
      <c r="F9467" t="s">
        <v>6415</v>
      </c>
      <c r="G9467" t="s">
        <v>6968</v>
      </c>
      <c r="H9467" t="s">
        <v>6542</v>
      </c>
      <c r="I9467" t="s">
        <v>55</v>
      </c>
      <c r="J9467" t="s">
        <v>737</v>
      </c>
      <c r="K9467" t="s">
        <v>14289</v>
      </c>
      <c r="L9467" t="s">
        <v>14267</v>
      </c>
      <c r="M9467" t="s">
        <v>14290</v>
      </c>
      <c r="N9467" t="s">
        <v>6627</v>
      </c>
      <c r="O9467" t="s">
        <v>14291</v>
      </c>
      <c r="P9467">
        <v>73500000</v>
      </c>
      <c r="Q9467" t="s">
        <v>6636</v>
      </c>
      <c r="R9467" t="s">
        <v>6636</v>
      </c>
      <c r="S9467" s="12"/>
      <c r="T9467" s="13"/>
      <c r="U9467" t="s">
        <v>6636</v>
      </c>
    </row>
    <row r="9468" spans="1:21" x14ac:dyDescent="0.25">
      <c r="A9468" t="s">
        <v>6619</v>
      </c>
      <c r="B9468" s="12">
        <v>205510</v>
      </c>
      <c r="C9468" t="s">
        <v>14287</v>
      </c>
      <c r="D9468" s="11">
        <v>46175.578055555598</v>
      </c>
      <c r="E9468" t="s">
        <v>14288</v>
      </c>
      <c r="F9468" t="s">
        <v>6415</v>
      </c>
      <c r="G9468" t="s">
        <v>9091</v>
      </c>
      <c r="H9468" t="s">
        <v>6542</v>
      </c>
      <c r="I9468" t="s">
        <v>55</v>
      </c>
      <c r="J9468" t="s">
        <v>737</v>
      </c>
      <c r="K9468" t="s">
        <v>14289</v>
      </c>
      <c r="L9468" t="s">
        <v>14267</v>
      </c>
      <c r="M9468" t="s">
        <v>14290</v>
      </c>
      <c r="N9468" t="s">
        <v>6627</v>
      </c>
      <c r="O9468" t="s">
        <v>14291</v>
      </c>
      <c r="P9468">
        <v>73500000</v>
      </c>
      <c r="Q9468" t="s">
        <v>6636</v>
      </c>
      <c r="R9468" t="s">
        <v>6636</v>
      </c>
      <c r="S9468" s="12"/>
      <c r="T9468" s="13"/>
      <c r="U9468" t="s">
        <v>6636</v>
      </c>
    </row>
    <row r="9469" spans="1:21" x14ac:dyDescent="0.25">
      <c r="A9469" t="s">
        <v>6619</v>
      </c>
      <c r="B9469" s="12">
        <v>205510</v>
      </c>
      <c r="C9469" t="s">
        <v>14287</v>
      </c>
      <c r="D9469" s="11">
        <v>46175.578055555598</v>
      </c>
      <c r="E9469" t="s">
        <v>14288</v>
      </c>
      <c r="F9469" t="s">
        <v>6415</v>
      </c>
      <c r="G9469" t="s">
        <v>14292</v>
      </c>
      <c r="H9469" t="s">
        <v>6542</v>
      </c>
      <c r="I9469" t="s">
        <v>55</v>
      </c>
      <c r="J9469" t="s">
        <v>737</v>
      </c>
      <c r="K9469" t="s">
        <v>14289</v>
      </c>
      <c r="L9469" t="s">
        <v>14267</v>
      </c>
      <c r="M9469" t="s">
        <v>14290</v>
      </c>
      <c r="N9469" t="s">
        <v>6627</v>
      </c>
      <c r="O9469" t="s">
        <v>14291</v>
      </c>
      <c r="P9469">
        <v>73500000</v>
      </c>
      <c r="Q9469" t="s">
        <v>6636</v>
      </c>
      <c r="R9469" t="s">
        <v>6636</v>
      </c>
      <c r="S9469" s="12"/>
      <c r="T9469" s="13"/>
      <c r="U9469" t="s">
        <v>6636</v>
      </c>
    </row>
    <row r="9470" spans="1:21" x14ac:dyDescent="0.25">
      <c r="A9470" t="s">
        <v>6619</v>
      </c>
      <c r="B9470" s="12">
        <v>205510</v>
      </c>
      <c r="C9470" t="s">
        <v>14287</v>
      </c>
      <c r="D9470" s="11">
        <v>46175.578055555598</v>
      </c>
      <c r="E9470" t="s">
        <v>14288</v>
      </c>
      <c r="F9470" t="s">
        <v>6415</v>
      </c>
      <c r="G9470" t="s">
        <v>14293</v>
      </c>
      <c r="H9470" t="s">
        <v>6542</v>
      </c>
      <c r="I9470" t="s">
        <v>55</v>
      </c>
      <c r="J9470" t="s">
        <v>737</v>
      </c>
      <c r="K9470" t="s">
        <v>14289</v>
      </c>
      <c r="L9470" t="s">
        <v>14267</v>
      </c>
      <c r="M9470" t="s">
        <v>14290</v>
      </c>
      <c r="N9470" t="s">
        <v>6627</v>
      </c>
      <c r="O9470" t="s">
        <v>14291</v>
      </c>
      <c r="P9470">
        <v>73500000</v>
      </c>
      <c r="Q9470" t="s">
        <v>6636</v>
      </c>
      <c r="R9470" t="s">
        <v>6636</v>
      </c>
      <c r="S9470" s="12"/>
      <c r="T9470" s="13"/>
      <c r="U9470" t="s">
        <v>6636</v>
      </c>
    </row>
    <row r="9471" spans="1:21" x14ac:dyDescent="0.25">
      <c r="A9471" t="s">
        <v>6619</v>
      </c>
      <c r="B9471" s="12">
        <v>205510</v>
      </c>
      <c r="C9471" t="s">
        <v>14287</v>
      </c>
      <c r="D9471" s="11">
        <v>46175.578055555598</v>
      </c>
      <c r="E9471" t="s">
        <v>14288</v>
      </c>
      <c r="F9471" t="s">
        <v>6415</v>
      </c>
      <c r="G9471" t="s">
        <v>14294</v>
      </c>
      <c r="H9471" t="s">
        <v>6542</v>
      </c>
      <c r="I9471" t="s">
        <v>55</v>
      </c>
      <c r="J9471" t="s">
        <v>737</v>
      </c>
      <c r="K9471" t="s">
        <v>14289</v>
      </c>
      <c r="L9471" t="s">
        <v>14267</v>
      </c>
      <c r="M9471" t="s">
        <v>14290</v>
      </c>
      <c r="N9471" t="s">
        <v>6627</v>
      </c>
      <c r="O9471" t="s">
        <v>14291</v>
      </c>
      <c r="P9471">
        <v>73500000</v>
      </c>
      <c r="Q9471" t="s">
        <v>6636</v>
      </c>
      <c r="R9471" t="s">
        <v>6636</v>
      </c>
      <c r="S9471" s="12"/>
      <c r="T9471" s="13"/>
      <c r="U9471" t="s">
        <v>6636</v>
      </c>
    </row>
    <row r="9472" spans="1:21" x14ac:dyDescent="0.25">
      <c r="A9472" t="s">
        <v>6619</v>
      </c>
      <c r="B9472" s="12">
        <v>205510</v>
      </c>
      <c r="C9472" t="s">
        <v>14287</v>
      </c>
      <c r="D9472" s="11">
        <v>46175.578055555598</v>
      </c>
      <c r="E9472" t="s">
        <v>14288</v>
      </c>
      <c r="F9472" t="s">
        <v>6415</v>
      </c>
      <c r="G9472" t="s">
        <v>14295</v>
      </c>
      <c r="H9472" t="s">
        <v>6542</v>
      </c>
      <c r="I9472" t="s">
        <v>55</v>
      </c>
      <c r="J9472" t="s">
        <v>737</v>
      </c>
      <c r="K9472" t="s">
        <v>14289</v>
      </c>
      <c r="L9472" t="s">
        <v>14267</v>
      </c>
      <c r="M9472" t="s">
        <v>14290</v>
      </c>
      <c r="N9472" t="s">
        <v>6627</v>
      </c>
      <c r="O9472" t="s">
        <v>14291</v>
      </c>
      <c r="P9472">
        <v>73500000</v>
      </c>
      <c r="Q9472" t="s">
        <v>6636</v>
      </c>
      <c r="R9472" t="s">
        <v>6636</v>
      </c>
      <c r="S9472" s="12"/>
      <c r="T9472" s="13"/>
      <c r="U9472" t="s">
        <v>6636</v>
      </c>
    </row>
    <row r="9473" spans="1:21" x14ac:dyDescent="0.25">
      <c r="A9473" t="s">
        <v>6619</v>
      </c>
      <c r="B9473" s="12">
        <v>205510</v>
      </c>
      <c r="C9473" t="s">
        <v>14287</v>
      </c>
      <c r="D9473" s="11">
        <v>46175.578055555598</v>
      </c>
      <c r="E9473" t="s">
        <v>14288</v>
      </c>
      <c r="F9473" t="s">
        <v>6415</v>
      </c>
      <c r="G9473" t="s">
        <v>9095</v>
      </c>
      <c r="H9473" t="s">
        <v>6542</v>
      </c>
      <c r="I9473" t="s">
        <v>55</v>
      </c>
      <c r="J9473" t="s">
        <v>737</v>
      </c>
      <c r="K9473" t="s">
        <v>14289</v>
      </c>
      <c r="L9473" t="s">
        <v>14267</v>
      </c>
      <c r="M9473" t="s">
        <v>14290</v>
      </c>
      <c r="N9473" t="s">
        <v>6627</v>
      </c>
      <c r="O9473" t="s">
        <v>14291</v>
      </c>
      <c r="P9473">
        <v>73500000</v>
      </c>
      <c r="Q9473" t="s">
        <v>6636</v>
      </c>
      <c r="R9473" t="s">
        <v>6636</v>
      </c>
      <c r="S9473" s="12"/>
      <c r="T9473" s="13"/>
      <c r="U9473" t="s">
        <v>6636</v>
      </c>
    </row>
    <row r="9474" spans="1:21" x14ac:dyDescent="0.25">
      <c r="A9474" t="s">
        <v>6619</v>
      </c>
      <c r="B9474" s="12">
        <v>205510</v>
      </c>
      <c r="C9474" t="s">
        <v>14287</v>
      </c>
      <c r="D9474" s="11">
        <v>46175.578055555598</v>
      </c>
      <c r="E9474" t="s">
        <v>14288</v>
      </c>
      <c r="F9474" t="s">
        <v>6415</v>
      </c>
      <c r="G9474" t="s">
        <v>9096</v>
      </c>
      <c r="H9474" t="s">
        <v>6542</v>
      </c>
      <c r="I9474" t="s">
        <v>55</v>
      </c>
      <c r="J9474" t="s">
        <v>737</v>
      </c>
      <c r="K9474" t="s">
        <v>14289</v>
      </c>
      <c r="L9474" t="s">
        <v>14267</v>
      </c>
      <c r="M9474" t="s">
        <v>14290</v>
      </c>
      <c r="N9474" t="s">
        <v>6627</v>
      </c>
      <c r="O9474" t="s">
        <v>14291</v>
      </c>
      <c r="P9474">
        <v>73500000</v>
      </c>
      <c r="Q9474" t="s">
        <v>6636</v>
      </c>
      <c r="R9474" t="s">
        <v>6636</v>
      </c>
      <c r="S9474" s="12"/>
      <c r="T9474" s="13"/>
      <c r="U9474" t="s">
        <v>6636</v>
      </c>
    </row>
    <row r="9475" spans="1:21" x14ac:dyDescent="0.25">
      <c r="A9475" t="s">
        <v>6637</v>
      </c>
      <c r="B9475" s="12">
        <v>206325</v>
      </c>
      <c r="C9475" t="s">
        <v>14300</v>
      </c>
      <c r="D9475" s="11">
        <v>46175.6574652778</v>
      </c>
      <c r="E9475" t="s">
        <v>14301</v>
      </c>
      <c r="F9475" t="s">
        <v>6415</v>
      </c>
      <c r="G9475" t="s">
        <v>6968</v>
      </c>
      <c r="H9475" t="s">
        <v>6542</v>
      </c>
      <c r="I9475" t="s">
        <v>55</v>
      </c>
      <c r="J9475" t="s">
        <v>295</v>
      </c>
      <c r="K9475" t="s">
        <v>14302</v>
      </c>
      <c r="L9475" t="s">
        <v>14267</v>
      </c>
      <c r="M9475" t="s">
        <v>14303</v>
      </c>
      <c r="N9475" t="s">
        <v>14269</v>
      </c>
      <c r="O9475" t="s">
        <v>14304</v>
      </c>
      <c r="P9475">
        <v>20725000</v>
      </c>
      <c r="Q9475" t="s">
        <v>6636</v>
      </c>
      <c r="R9475" t="s">
        <v>6636</v>
      </c>
      <c r="S9475" s="12"/>
      <c r="T9475" s="13"/>
      <c r="U9475" t="s">
        <v>8756</v>
      </c>
    </row>
    <row r="9476" spans="1:21" x14ac:dyDescent="0.25">
      <c r="A9476" t="s">
        <v>6637</v>
      </c>
      <c r="B9476" s="12">
        <v>216840</v>
      </c>
      <c r="C9476" t="s">
        <v>14300</v>
      </c>
      <c r="D9476" s="11">
        <v>46175.6574652778</v>
      </c>
      <c r="E9476" t="s">
        <v>14301</v>
      </c>
      <c r="F9476" t="s">
        <v>6415</v>
      </c>
      <c r="G9476" t="s">
        <v>6968</v>
      </c>
      <c r="H9476" t="s">
        <v>6542</v>
      </c>
      <c r="I9476" t="s">
        <v>55</v>
      </c>
      <c r="J9476" t="s">
        <v>295</v>
      </c>
      <c r="K9476" t="s">
        <v>14305</v>
      </c>
      <c r="L9476" t="s">
        <v>14306</v>
      </c>
      <c r="M9476" t="s">
        <v>14307</v>
      </c>
      <c r="N9476" t="s">
        <v>9681</v>
      </c>
      <c r="O9476" t="s">
        <v>9682</v>
      </c>
      <c r="P9476">
        <v>23200000</v>
      </c>
      <c r="Q9476" t="s">
        <v>6636</v>
      </c>
      <c r="R9476" t="s">
        <v>6636</v>
      </c>
      <c r="S9476" s="12"/>
      <c r="T9476" s="13"/>
      <c r="U9476" t="s">
        <v>8756</v>
      </c>
    </row>
    <row r="9477" spans="1:21" x14ac:dyDescent="0.25">
      <c r="A9477" t="s">
        <v>6637</v>
      </c>
      <c r="B9477" s="12">
        <v>216840</v>
      </c>
      <c r="C9477" t="s">
        <v>14300</v>
      </c>
      <c r="D9477" s="11">
        <v>46175.6574652778</v>
      </c>
      <c r="E9477" t="s">
        <v>14301</v>
      </c>
      <c r="F9477" t="s">
        <v>6415</v>
      </c>
      <c r="G9477" t="s">
        <v>9091</v>
      </c>
      <c r="H9477" t="s">
        <v>6542</v>
      </c>
      <c r="I9477" t="s">
        <v>55</v>
      </c>
      <c r="J9477" t="s">
        <v>295</v>
      </c>
      <c r="K9477" t="s">
        <v>14305</v>
      </c>
      <c r="L9477" t="s">
        <v>14306</v>
      </c>
      <c r="M9477" t="s">
        <v>14307</v>
      </c>
      <c r="N9477" t="s">
        <v>9681</v>
      </c>
      <c r="O9477" t="s">
        <v>9682</v>
      </c>
      <c r="P9477">
        <v>23200000</v>
      </c>
      <c r="Q9477" t="s">
        <v>6636</v>
      </c>
      <c r="R9477" t="s">
        <v>6636</v>
      </c>
      <c r="S9477" s="12"/>
      <c r="T9477" s="13"/>
      <c r="U9477" t="s">
        <v>8756</v>
      </c>
    </row>
    <row r="9478" spans="1:21" x14ac:dyDescent="0.25">
      <c r="A9478" t="s">
        <v>6637</v>
      </c>
      <c r="B9478" s="12">
        <v>206325</v>
      </c>
      <c r="C9478" t="s">
        <v>14300</v>
      </c>
      <c r="D9478" s="11">
        <v>46175.6574652778</v>
      </c>
      <c r="E9478" t="s">
        <v>14301</v>
      </c>
      <c r="F9478" t="s">
        <v>6415</v>
      </c>
      <c r="G9478" t="s">
        <v>14271</v>
      </c>
      <c r="H9478" t="s">
        <v>6542</v>
      </c>
      <c r="I9478" t="s">
        <v>55</v>
      </c>
      <c r="J9478" t="s">
        <v>295</v>
      </c>
      <c r="K9478" t="s">
        <v>14302</v>
      </c>
      <c r="L9478" t="s">
        <v>14267</v>
      </c>
      <c r="M9478" t="s">
        <v>14303</v>
      </c>
      <c r="N9478" t="s">
        <v>14269</v>
      </c>
      <c r="O9478" t="s">
        <v>14304</v>
      </c>
      <c r="P9478">
        <v>20725000</v>
      </c>
      <c r="Q9478" t="s">
        <v>6636</v>
      </c>
      <c r="R9478" t="s">
        <v>6636</v>
      </c>
      <c r="S9478" s="12"/>
      <c r="T9478" s="13"/>
      <c r="U9478" t="s">
        <v>8756</v>
      </c>
    </row>
    <row r="9479" spans="1:21" x14ac:dyDescent="0.25">
      <c r="A9479" t="s">
        <v>6637</v>
      </c>
      <c r="B9479" s="12">
        <v>206325</v>
      </c>
      <c r="C9479" t="s">
        <v>14300</v>
      </c>
      <c r="D9479" s="11">
        <v>46175.6574652778</v>
      </c>
      <c r="E9479" t="s">
        <v>14301</v>
      </c>
      <c r="F9479" t="s">
        <v>6415</v>
      </c>
      <c r="G9479" t="s">
        <v>14272</v>
      </c>
      <c r="H9479" t="s">
        <v>6542</v>
      </c>
      <c r="I9479" t="s">
        <v>55</v>
      </c>
      <c r="J9479" t="s">
        <v>295</v>
      </c>
      <c r="K9479" t="s">
        <v>14302</v>
      </c>
      <c r="L9479" t="s">
        <v>14267</v>
      </c>
      <c r="M9479" t="s">
        <v>14303</v>
      </c>
      <c r="N9479" t="s">
        <v>14269</v>
      </c>
      <c r="O9479" t="s">
        <v>14304</v>
      </c>
      <c r="P9479">
        <v>20725000</v>
      </c>
      <c r="Q9479" t="s">
        <v>6636</v>
      </c>
      <c r="R9479" t="s">
        <v>6636</v>
      </c>
      <c r="S9479" s="12"/>
      <c r="T9479" s="13"/>
      <c r="U9479" t="s">
        <v>8756</v>
      </c>
    </row>
    <row r="9480" spans="1:21" x14ac:dyDescent="0.25">
      <c r="A9480" t="s">
        <v>6637</v>
      </c>
      <c r="B9480" s="12">
        <v>206325</v>
      </c>
      <c r="C9480" t="s">
        <v>14300</v>
      </c>
      <c r="D9480" s="11">
        <v>46175.6574652778</v>
      </c>
      <c r="E9480" t="s">
        <v>14301</v>
      </c>
      <c r="F9480" t="s">
        <v>6415</v>
      </c>
      <c r="G9480" t="s">
        <v>14273</v>
      </c>
      <c r="H9480" t="s">
        <v>6542</v>
      </c>
      <c r="I9480" t="s">
        <v>55</v>
      </c>
      <c r="J9480" t="s">
        <v>295</v>
      </c>
      <c r="K9480" t="s">
        <v>14302</v>
      </c>
      <c r="L9480" t="s">
        <v>14267</v>
      </c>
      <c r="M9480" t="s">
        <v>14303</v>
      </c>
      <c r="N9480" t="s">
        <v>14269</v>
      </c>
      <c r="O9480" t="s">
        <v>14304</v>
      </c>
      <c r="P9480">
        <v>20725000</v>
      </c>
      <c r="Q9480" t="s">
        <v>6636</v>
      </c>
      <c r="R9480" t="s">
        <v>6636</v>
      </c>
      <c r="S9480" s="12"/>
      <c r="T9480" s="13"/>
      <c r="U9480" t="s">
        <v>8756</v>
      </c>
    </row>
    <row r="9481" spans="1:21" x14ac:dyDescent="0.25">
      <c r="A9481" t="s">
        <v>6637</v>
      </c>
      <c r="B9481" s="12">
        <v>206325</v>
      </c>
      <c r="C9481" t="s">
        <v>14300</v>
      </c>
      <c r="D9481" s="11">
        <v>46175.6574652778</v>
      </c>
      <c r="E9481" t="s">
        <v>14301</v>
      </c>
      <c r="F9481" t="s">
        <v>6415</v>
      </c>
      <c r="G9481" t="s">
        <v>14274</v>
      </c>
      <c r="H9481" t="s">
        <v>6542</v>
      </c>
      <c r="I9481" t="s">
        <v>55</v>
      </c>
      <c r="J9481" t="s">
        <v>295</v>
      </c>
      <c r="K9481" t="s">
        <v>14302</v>
      </c>
      <c r="L9481" t="s">
        <v>14267</v>
      </c>
      <c r="M9481" t="s">
        <v>14303</v>
      </c>
      <c r="N9481" t="s">
        <v>14269</v>
      </c>
      <c r="O9481" t="s">
        <v>14304</v>
      </c>
      <c r="P9481">
        <v>20725000</v>
      </c>
      <c r="Q9481" t="s">
        <v>6636</v>
      </c>
      <c r="R9481" t="s">
        <v>6636</v>
      </c>
      <c r="S9481" s="12"/>
      <c r="T9481" s="13"/>
      <c r="U9481" t="s">
        <v>8756</v>
      </c>
    </row>
    <row r="9482" spans="1:21" x14ac:dyDescent="0.25">
      <c r="A9482" t="s">
        <v>6637</v>
      </c>
      <c r="B9482" s="12">
        <v>216840</v>
      </c>
      <c r="C9482" t="s">
        <v>14300</v>
      </c>
      <c r="D9482" s="11">
        <v>46175.6574652778</v>
      </c>
      <c r="E9482" t="s">
        <v>14301</v>
      </c>
      <c r="F9482" t="s">
        <v>6415</v>
      </c>
      <c r="G9482" t="s">
        <v>14308</v>
      </c>
      <c r="H9482" t="s">
        <v>6542</v>
      </c>
      <c r="I9482" t="s">
        <v>55</v>
      </c>
      <c r="J9482" t="s">
        <v>295</v>
      </c>
      <c r="K9482" t="s">
        <v>14305</v>
      </c>
      <c r="L9482" t="s">
        <v>14306</v>
      </c>
      <c r="M9482" t="s">
        <v>14307</v>
      </c>
      <c r="N9482" t="s">
        <v>9681</v>
      </c>
      <c r="O9482" t="s">
        <v>9682</v>
      </c>
      <c r="P9482">
        <v>23200000</v>
      </c>
      <c r="Q9482" t="s">
        <v>6636</v>
      </c>
      <c r="R9482" t="s">
        <v>6636</v>
      </c>
      <c r="S9482" s="12"/>
      <c r="T9482" s="13"/>
      <c r="U9482" t="s">
        <v>8756</v>
      </c>
    </row>
    <row r="9483" spans="1:21" x14ac:dyDescent="0.25">
      <c r="A9483" t="s">
        <v>6637</v>
      </c>
      <c r="B9483" s="12">
        <v>216840</v>
      </c>
      <c r="C9483" t="s">
        <v>14300</v>
      </c>
      <c r="D9483" s="11">
        <v>46175.6574652778</v>
      </c>
      <c r="E9483" t="s">
        <v>14301</v>
      </c>
      <c r="F9483" t="s">
        <v>6415</v>
      </c>
      <c r="G9483" t="s">
        <v>14309</v>
      </c>
      <c r="H9483" t="s">
        <v>6542</v>
      </c>
      <c r="I9483" t="s">
        <v>55</v>
      </c>
      <c r="J9483" t="s">
        <v>295</v>
      </c>
      <c r="K9483" t="s">
        <v>14305</v>
      </c>
      <c r="L9483" t="s">
        <v>14306</v>
      </c>
      <c r="M9483" t="s">
        <v>14307</v>
      </c>
      <c r="N9483" t="s">
        <v>9681</v>
      </c>
      <c r="O9483" t="s">
        <v>9682</v>
      </c>
      <c r="P9483">
        <v>23200000</v>
      </c>
      <c r="Q9483" t="s">
        <v>6636</v>
      </c>
      <c r="R9483" t="s">
        <v>6636</v>
      </c>
      <c r="S9483" s="12"/>
      <c r="T9483" s="13"/>
      <c r="U9483" t="s">
        <v>8756</v>
      </c>
    </row>
    <row r="9484" spans="1:21" x14ac:dyDescent="0.25">
      <c r="A9484" t="s">
        <v>6637</v>
      </c>
      <c r="B9484" s="12">
        <v>216840</v>
      </c>
      <c r="C9484" t="s">
        <v>14300</v>
      </c>
      <c r="D9484" s="11">
        <v>46175.6574652778</v>
      </c>
      <c r="E9484" t="s">
        <v>14301</v>
      </c>
      <c r="F9484" t="s">
        <v>6415</v>
      </c>
      <c r="G9484" t="s">
        <v>14310</v>
      </c>
      <c r="H9484" t="s">
        <v>6542</v>
      </c>
      <c r="I9484" t="s">
        <v>55</v>
      </c>
      <c r="J9484" t="s">
        <v>295</v>
      </c>
      <c r="K9484" t="s">
        <v>14305</v>
      </c>
      <c r="L9484" t="s">
        <v>14306</v>
      </c>
      <c r="M9484" t="s">
        <v>14307</v>
      </c>
      <c r="N9484" t="s">
        <v>9681</v>
      </c>
      <c r="O9484" t="s">
        <v>9682</v>
      </c>
      <c r="P9484">
        <v>23200000</v>
      </c>
      <c r="Q9484" t="s">
        <v>6636</v>
      </c>
      <c r="R9484" t="s">
        <v>6636</v>
      </c>
      <c r="S9484" s="12"/>
      <c r="T9484" s="13"/>
      <c r="U9484" t="s">
        <v>8756</v>
      </c>
    </row>
    <row r="9485" spans="1:21" x14ac:dyDescent="0.25">
      <c r="A9485" t="s">
        <v>6637</v>
      </c>
      <c r="B9485" s="12">
        <v>206325</v>
      </c>
      <c r="C9485" t="s">
        <v>14300</v>
      </c>
      <c r="D9485" s="11">
        <v>46175.6574652778</v>
      </c>
      <c r="E9485" t="s">
        <v>14301</v>
      </c>
      <c r="F9485" t="s">
        <v>6415</v>
      </c>
      <c r="G9485" t="s">
        <v>9095</v>
      </c>
      <c r="H9485" t="s">
        <v>6542</v>
      </c>
      <c r="I9485" t="s">
        <v>55</v>
      </c>
      <c r="J9485" t="s">
        <v>295</v>
      </c>
      <c r="K9485" t="s">
        <v>14302</v>
      </c>
      <c r="L9485" t="s">
        <v>14267</v>
      </c>
      <c r="M9485" t="s">
        <v>14303</v>
      </c>
      <c r="N9485" t="s">
        <v>14269</v>
      </c>
      <c r="O9485" t="s">
        <v>14304</v>
      </c>
      <c r="P9485">
        <v>20725000</v>
      </c>
      <c r="Q9485" t="s">
        <v>6636</v>
      </c>
      <c r="R9485" t="s">
        <v>6636</v>
      </c>
      <c r="S9485" s="12"/>
      <c r="T9485" s="13"/>
      <c r="U9485" t="s">
        <v>8756</v>
      </c>
    </row>
    <row r="9486" spans="1:21" x14ac:dyDescent="0.25">
      <c r="A9486" t="s">
        <v>6637</v>
      </c>
      <c r="B9486" s="12">
        <v>216840</v>
      </c>
      <c r="C9486" t="s">
        <v>14300</v>
      </c>
      <c r="D9486" s="11">
        <v>46175.6574652778</v>
      </c>
      <c r="E9486" t="s">
        <v>14301</v>
      </c>
      <c r="F9486" t="s">
        <v>6415</v>
      </c>
      <c r="G9486" t="s">
        <v>9095</v>
      </c>
      <c r="H9486" t="s">
        <v>6542</v>
      </c>
      <c r="I9486" t="s">
        <v>55</v>
      </c>
      <c r="J9486" t="s">
        <v>295</v>
      </c>
      <c r="K9486" t="s">
        <v>14305</v>
      </c>
      <c r="L9486" t="s">
        <v>14306</v>
      </c>
      <c r="M9486" t="s">
        <v>14307</v>
      </c>
      <c r="N9486" t="s">
        <v>9681</v>
      </c>
      <c r="O9486" t="s">
        <v>9682</v>
      </c>
      <c r="P9486">
        <v>23200000</v>
      </c>
      <c r="Q9486" t="s">
        <v>6636</v>
      </c>
      <c r="R9486" t="s">
        <v>6636</v>
      </c>
      <c r="S9486" s="12"/>
      <c r="T9486" s="13"/>
      <c r="U9486" t="s">
        <v>8756</v>
      </c>
    </row>
    <row r="9487" spans="1:21" x14ac:dyDescent="0.25">
      <c r="A9487" t="s">
        <v>6637</v>
      </c>
      <c r="B9487" s="12">
        <v>206325</v>
      </c>
      <c r="C9487" t="s">
        <v>14300</v>
      </c>
      <c r="D9487" s="11">
        <v>46175.6574652778</v>
      </c>
      <c r="E9487" t="s">
        <v>14301</v>
      </c>
      <c r="F9487" t="s">
        <v>6415</v>
      </c>
      <c r="G9487" t="s">
        <v>9096</v>
      </c>
      <c r="H9487" t="s">
        <v>6542</v>
      </c>
      <c r="I9487" t="s">
        <v>55</v>
      </c>
      <c r="J9487" t="s">
        <v>295</v>
      </c>
      <c r="K9487" t="s">
        <v>14302</v>
      </c>
      <c r="L9487" t="s">
        <v>14267</v>
      </c>
      <c r="M9487" t="s">
        <v>14303</v>
      </c>
      <c r="N9487" t="s">
        <v>14269</v>
      </c>
      <c r="O9487" t="s">
        <v>14304</v>
      </c>
      <c r="P9487">
        <v>20725000</v>
      </c>
      <c r="Q9487" t="s">
        <v>6636</v>
      </c>
      <c r="R9487" t="s">
        <v>6636</v>
      </c>
      <c r="S9487" s="12"/>
      <c r="T9487" s="13"/>
      <c r="U9487" t="s">
        <v>8756</v>
      </c>
    </row>
    <row r="9488" spans="1:21" x14ac:dyDescent="0.25">
      <c r="A9488" t="s">
        <v>6637</v>
      </c>
      <c r="B9488" s="12">
        <v>216840</v>
      </c>
      <c r="C9488" t="s">
        <v>14300</v>
      </c>
      <c r="D9488" s="11">
        <v>46175.6574652778</v>
      </c>
      <c r="E9488" t="s">
        <v>14301</v>
      </c>
      <c r="F9488" t="s">
        <v>6415</v>
      </c>
      <c r="G9488" t="s">
        <v>9096</v>
      </c>
      <c r="H9488" t="s">
        <v>6542</v>
      </c>
      <c r="I9488" t="s">
        <v>55</v>
      </c>
      <c r="J9488" t="s">
        <v>295</v>
      </c>
      <c r="K9488" t="s">
        <v>14305</v>
      </c>
      <c r="L9488" t="s">
        <v>14306</v>
      </c>
      <c r="M9488" t="s">
        <v>14307</v>
      </c>
      <c r="N9488" t="s">
        <v>9681</v>
      </c>
      <c r="O9488" t="s">
        <v>9682</v>
      </c>
      <c r="P9488">
        <v>23200000</v>
      </c>
      <c r="Q9488" t="s">
        <v>6636</v>
      </c>
      <c r="R9488" t="s">
        <v>6636</v>
      </c>
      <c r="S9488" s="12"/>
      <c r="T9488" s="13"/>
      <c r="U9488" t="s">
        <v>8756</v>
      </c>
    </row>
    <row r="9489" spans="1:21" x14ac:dyDescent="0.25">
      <c r="A9489" t="s">
        <v>6619</v>
      </c>
      <c r="B9489" s="12">
        <v>205785</v>
      </c>
      <c r="C9489" t="s">
        <v>14311</v>
      </c>
      <c r="D9489" s="11">
        <v>46176.684143518498</v>
      </c>
      <c r="E9489" t="s">
        <v>14312</v>
      </c>
      <c r="F9489" t="s">
        <v>6415</v>
      </c>
      <c r="G9489" t="s">
        <v>9086</v>
      </c>
      <c r="H9489" t="s">
        <v>6542</v>
      </c>
      <c r="I9489" t="s">
        <v>55</v>
      </c>
      <c r="J9489" t="s">
        <v>176</v>
      </c>
      <c r="K9489" t="s">
        <v>14284</v>
      </c>
      <c r="L9489" t="s">
        <v>14285</v>
      </c>
      <c r="M9489" t="s">
        <v>14286</v>
      </c>
      <c r="N9489" t="s">
        <v>6787</v>
      </c>
      <c r="O9489" t="s">
        <v>6810</v>
      </c>
      <c r="P9489">
        <v>14495000</v>
      </c>
      <c r="Q9489" t="s">
        <v>6636</v>
      </c>
      <c r="R9489" t="s">
        <v>6636</v>
      </c>
      <c r="S9489" s="12"/>
      <c r="T9489" s="13"/>
      <c r="U9489" t="s">
        <v>8241</v>
      </c>
    </row>
    <row r="9490" spans="1:21" x14ac:dyDescent="0.25">
      <c r="A9490" t="s">
        <v>6619</v>
      </c>
      <c r="B9490" s="12">
        <v>205785</v>
      </c>
      <c r="C9490" t="s">
        <v>14311</v>
      </c>
      <c r="D9490" s="11">
        <v>46176.684143518498</v>
      </c>
      <c r="E9490" t="s">
        <v>14312</v>
      </c>
      <c r="F9490" t="s">
        <v>6415</v>
      </c>
      <c r="G9490" t="s">
        <v>9088</v>
      </c>
      <c r="H9490" t="s">
        <v>6542</v>
      </c>
      <c r="I9490" t="s">
        <v>55</v>
      </c>
      <c r="J9490" t="s">
        <v>176</v>
      </c>
      <c r="K9490" t="s">
        <v>14284</v>
      </c>
      <c r="L9490" t="s">
        <v>14285</v>
      </c>
      <c r="M9490" t="s">
        <v>14286</v>
      </c>
      <c r="N9490" t="s">
        <v>6787</v>
      </c>
      <c r="O9490" t="s">
        <v>6810</v>
      </c>
      <c r="P9490">
        <v>14495000</v>
      </c>
      <c r="Q9490" t="s">
        <v>6636</v>
      </c>
      <c r="R9490" t="s">
        <v>6636</v>
      </c>
      <c r="S9490" s="12"/>
      <c r="T9490" s="13"/>
      <c r="U9490" t="s">
        <v>8241</v>
      </c>
    </row>
    <row r="9491" spans="1:21" x14ac:dyDescent="0.25">
      <c r="A9491" t="s">
        <v>6619</v>
      </c>
      <c r="B9491" s="12">
        <v>205785</v>
      </c>
      <c r="C9491" t="s">
        <v>14311</v>
      </c>
      <c r="D9491" s="11">
        <v>46176.684143518498</v>
      </c>
      <c r="E9491" t="s">
        <v>14312</v>
      </c>
      <c r="F9491" t="s">
        <v>6415</v>
      </c>
      <c r="G9491" t="s">
        <v>9089</v>
      </c>
      <c r="H9491" t="s">
        <v>6542</v>
      </c>
      <c r="I9491" t="s">
        <v>55</v>
      </c>
      <c r="J9491" t="s">
        <v>176</v>
      </c>
      <c r="K9491" t="s">
        <v>14284</v>
      </c>
      <c r="L9491" t="s">
        <v>14285</v>
      </c>
      <c r="M9491" t="s">
        <v>14286</v>
      </c>
      <c r="N9491" t="s">
        <v>6787</v>
      </c>
      <c r="O9491" t="s">
        <v>6810</v>
      </c>
      <c r="P9491">
        <v>14495000</v>
      </c>
      <c r="Q9491" t="s">
        <v>6636</v>
      </c>
      <c r="R9491" t="s">
        <v>6636</v>
      </c>
      <c r="S9491" s="12"/>
      <c r="T9491" s="13"/>
      <c r="U9491" t="s">
        <v>8241</v>
      </c>
    </row>
    <row r="9492" spans="1:21" x14ac:dyDescent="0.25">
      <c r="A9492" t="s">
        <v>6619</v>
      </c>
      <c r="B9492" s="12">
        <v>205785</v>
      </c>
      <c r="C9492" t="s">
        <v>14311</v>
      </c>
      <c r="D9492" s="11">
        <v>46176.684143518498</v>
      </c>
      <c r="E9492" t="s">
        <v>14312</v>
      </c>
      <c r="F9492" t="s">
        <v>6415</v>
      </c>
      <c r="G9492" t="s">
        <v>6968</v>
      </c>
      <c r="H9492" t="s">
        <v>6542</v>
      </c>
      <c r="I9492" t="s">
        <v>55</v>
      </c>
      <c r="J9492" t="s">
        <v>176</v>
      </c>
      <c r="K9492" t="s">
        <v>14284</v>
      </c>
      <c r="L9492" t="s">
        <v>14285</v>
      </c>
      <c r="M9492" t="s">
        <v>14286</v>
      </c>
      <c r="N9492" t="s">
        <v>6787</v>
      </c>
      <c r="O9492" t="s">
        <v>6810</v>
      </c>
      <c r="P9492">
        <v>14495000</v>
      </c>
      <c r="Q9492" t="s">
        <v>6636</v>
      </c>
      <c r="R9492" t="s">
        <v>6636</v>
      </c>
      <c r="S9492" s="12"/>
      <c r="T9492" s="13"/>
      <c r="U9492" t="s">
        <v>8241</v>
      </c>
    </row>
    <row r="9493" spans="1:21" x14ac:dyDescent="0.25">
      <c r="A9493" t="s">
        <v>6619</v>
      </c>
      <c r="B9493" s="12">
        <v>205785</v>
      </c>
      <c r="C9493" t="s">
        <v>14311</v>
      </c>
      <c r="D9493" s="11">
        <v>46176.684143518498</v>
      </c>
      <c r="E9493" t="s">
        <v>14312</v>
      </c>
      <c r="F9493" t="s">
        <v>6415</v>
      </c>
      <c r="G9493" t="s">
        <v>9090</v>
      </c>
      <c r="H9493" t="s">
        <v>6542</v>
      </c>
      <c r="I9493" t="s">
        <v>55</v>
      </c>
      <c r="J9493" t="s">
        <v>176</v>
      </c>
      <c r="K9493" t="s">
        <v>14284</v>
      </c>
      <c r="L9493" t="s">
        <v>14285</v>
      </c>
      <c r="M9493" t="s">
        <v>14286</v>
      </c>
      <c r="N9493" t="s">
        <v>6787</v>
      </c>
      <c r="O9493" t="s">
        <v>6810</v>
      </c>
      <c r="P9493">
        <v>14495000</v>
      </c>
      <c r="Q9493" t="s">
        <v>6636</v>
      </c>
      <c r="R9493" t="s">
        <v>6636</v>
      </c>
      <c r="S9493" s="12"/>
      <c r="T9493" s="13"/>
      <c r="U9493" t="s">
        <v>8241</v>
      </c>
    </row>
    <row r="9494" spans="1:21" x14ac:dyDescent="0.25">
      <c r="A9494" t="s">
        <v>6619</v>
      </c>
      <c r="B9494" s="12">
        <v>205785</v>
      </c>
      <c r="C9494" t="s">
        <v>14311</v>
      </c>
      <c r="D9494" s="11">
        <v>46176.684143518498</v>
      </c>
      <c r="E9494" t="s">
        <v>14312</v>
      </c>
      <c r="F9494" t="s">
        <v>6415</v>
      </c>
      <c r="G9494" t="s">
        <v>9091</v>
      </c>
      <c r="H9494" t="s">
        <v>6542</v>
      </c>
      <c r="I9494" t="s">
        <v>55</v>
      </c>
      <c r="J9494" t="s">
        <v>176</v>
      </c>
      <c r="K9494" t="s">
        <v>14284</v>
      </c>
      <c r="L9494" t="s">
        <v>14285</v>
      </c>
      <c r="M9494" t="s">
        <v>14286</v>
      </c>
      <c r="N9494" t="s">
        <v>6787</v>
      </c>
      <c r="O9494" t="s">
        <v>6810</v>
      </c>
      <c r="P9494">
        <v>14495000</v>
      </c>
      <c r="Q9494" t="s">
        <v>6636</v>
      </c>
      <c r="R9494" t="s">
        <v>6636</v>
      </c>
      <c r="S9494" s="12"/>
      <c r="T9494" s="13"/>
      <c r="U9494" t="s">
        <v>8241</v>
      </c>
    </row>
    <row r="9495" spans="1:21" x14ac:dyDescent="0.25">
      <c r="A9495" t="s">
        <v>6619</v>
      </c>
      <c r="B9495" s="12">
        <v>205785</v>
      </c>
      <c r="C9495" t="s">
        <v>14311</v>
      </c>
      <c r="D9495" s="11">
        <v>46176.684143518498</v>
      </c>
      <c r="E9495" t="s">
        <v>14312</v>
      </c>
      <c r="F9495" t="s">
        <v>6415</v>
      </c>
      <c r="G9495" t="s">
        <v>9092</v>
      </c>
      <c r="H9495" t="s">
        <v>6542</v>
      </c>
      <c r="I9495" t="s">
        <v>55</v>
      </c>
      <c r="J9495" t="s">
        <v>176</v>
      </c>
      <c r="K9495" t="s">
        <v>14284</v>
      </c>
      <c r="L9495" t="s">
        <v>14285</v>
      </c>
      <c r="M9495" t="s">
        <v>14286</v>
      </c>
      <c r="N9495" t="s">
        <v>6787</v>
      </c>
      <c r="O9495" t="s">
        <v>6810</v>
      </c>
      <c r="P9495">
        <v>14495000</v>
      </c>
      <c r="Q9495" t="s">
        <v>6636</v>
      </c>
      <c r="R9495" t="s">
        <v>6636</v>
      </c>
      <c r="S9495" s="12"/>
      <c r="T9495" s="13"/>
      <c r="U9495" t="s">
        <v>8241</v>
      </c>
    </row>
    <row r="9496" spans="1:21" x14ac:dyDescent="0.25">
      <c r="A9496" t="s">
        <v>6619</v>
      </c>
      <c r="B9496" s="12">
        <v>205785</v>
      </c>
      <c r="C9496" t="s">
        <v>14311</v>
      </c>
      <c r="D9496" s="11">
        <v>46176.684143518498</v>
      </c>
      <c r="E9496" t="s">
        <v>14312</v>
      </c>
      <c r="F9496" t="s">
        <v>6415</v>
      </c>
      <c r="G9496" t="s">
        <v>9093</v>
      </c>
      <c r="H9496" t="s">
        <v>6542</v>
      </c>
      <c r="I9496" t="s">
        <v>55</v>
      </c>
      <c r="J9496" t="s">
        <v>176</v>
      </c>
      <c r="K9496" t="s">
        <v>14284</v>
      </c>
      <c r="L9496" t="s">
        <v>14285</v>
      </c>
      <c r="M9496" t="s">
        <v>14286</v>
      </c>
      <c r="N9496" t="s">
        <v>6787</v>
      </c>
      <c r="O9496" t="s">
        <v>6810</v>
      </c>
      <c r="P9496">
        <v>14495000</v>
      </c>
      <c r="Q9496" t="s">
        <v>6636</v>
      </c>
      <c r="R9496" t="s">
        <v>6636</v>
      </c>
      <c r="S9496" s="12"/>
      <c r="T9496" s="13"/>
      <c r="U9496" t="s">
        <v>8241</v>
      </c>
    </row>
    <row r="9497" spans="1:21" x14ac:dyDescent="0.25">
      <c r="A9497" t="s">
        <v>6619</v>
      </c>
      <c r="B9497" s="12">
        <v>205785</v>
      </c>
      <c r="C9497" t="s">
        <v>14311</v>
      </c>
      <c r="D9497" s="11">
        <v>46176.684143518498</v>
      </c>
      <c r="E9497" t="s">
        <v>14312</v>
      </c>
      <c r="F9497" t="s">
        <v>6415</v>
      </c>
      <c r="G9497" t="s">
        <v>9094</v>
      </c>
      <c r="H9497" t="s">
        <v>6542</v>
      </c>
      <c r="I9497" t="s">
        <v>55</v>
      </c>
      <c r="J9497" t="s">
        <v>176</v>
      </c>
      <c r="K9497" t="s">
        <v>14284</v>
      </c>
      <c r="L9497" t="s">
        <v>14285</v>
      </c>
      <c r="M9497" t="s">
        <v>14286</v>
      </c>
      <c r="N9497" t="s">
        <v>6787</v>
      </c>
      <c r="O9497" t="s">
        <v>6810</v>
      </c>
      <c r="P9497">
        <v>14495000</v>
      </c>
      <c r="Q9497" t="s">
        <v>6636</v>
      </c>
      <c r="R9497" t="s">
        <v>6636</v>
      </c>
      <c r="S9497" s="12"/>
      <c r="T9497" s="13"/>
      <c r="U9497" t="s">
        <v>8241</v>
      </c>
    </row>
    <row r="9498" spans="1:21" x14ac:dyDescent="0.25">
      <c r="A9498" t="s">
        <v>6619</v>
      </c>
      <c r="B9498" s="12">
        <v>205785</v>
      </c>
      <c r="C9498" t="s">
        <v>14311</v>
      </c>
      <c r="D9498" s="11">
        <v>46176.684143518498</v>
      </c>
      <c r="E9498" t="s">
        <v>14312</v>
      </c>
      <c r="F9498" t="s">
        <v>6415</v>
      </c>
      <c r="G9498" t="s">
        <v>9095</v>
      </c>
      <c r="H9498" t="s">
        <v>6542</v>
      </c>
      <c r="I9498" t="s">
        <v>55</v>
      </c>
      <c r="J9498" t="s">
        <v>176</v>
      </c>
      <c r="K9498" t="s">
        <v>14284</v>
      </c>
      <c r="L9498" t="s">
        <v>14285</v>
      </c>
      <c r="M9498" t="s">
        <v>14286</v>
      </c>
      <c r="N9498" t="s">
        <v>6787</v>
      </c>
      <c r="O9498" t="s">
        <v>6810</v>
      </c>
      <c r="P9498">
        <v>14495000</v>
      </c>
      <c r="Q9498" t="s">
        <v>6636</v>
      </c>
      <c r="R9498" t="s">
        <v>6636</v>
      </c>
      <c r="S9498" s="12"/>
      <c r="T9498" s="13"/>
      <c r="U9498" t="s">
        <v>8241</v>
      </c>
    </row>
    <row r="9499" spans="1:21" x14ac:dyDescent="0.25">
      <c r="A9499" t="s">
        <v>6619</v>
      </c>
      <c r="B9499" s="12">
        <v>205785</v>
      </c>
      <c r="C9499" t="s">
        <v>14311</v>
      </c>
      <c r="D9499" s="11">
        <v>46176.684143518498</v>
      </c>
      <c r="E9499" t="s">
        <v>14312</v>
      </c>
      <c r="F9499" t="s">
        <v>6415</v>
      </c>
      <c r="G9499" t="s">
        <v>9096</v>
      </c>
      <c r="H9499" t="s">
        <v>6542</v>
      </c>
      <c r="I9499" t="s">
        <v>55</v>
      </c>
      <c r="J9499" t="s">
        <v>176</v>
      </c>
      <c r="K9499" t="s">
        <v>14284</v>
      </c>
      <c r="L9499" t="s">
        <v>14285</v>
      </c>
      <c r="M9499" t="s">
        <v>14286</v>
      </c>
      <c r="N9499" t="s">
        <v>6787</v>
      </c>
      <c r="O9499" t="s">
        <v>6810</v>
      </c>
      <c r="P9499">
        <v>14495000</v>
      </c>
      <c r="Q9499" t="s">
        <v>6636</v>
      </c>
      <c r="R9499" t="s">
        <v>6636</v>
      </c>
      <c r="S9499" s="12"/>
      <c r="T9499" s="13"/>
      <c r="U9499" t="s">
        <v>8241</v>
      </c>
    </row>
    <row r="9500" spans="1:21" x14ac:dyDescent="0.25">
      <c r="A9500" t="s">
        <v>6637</v>
      </c>
      <c r="B9500" s="12">
        <v>205855</v>
      </c>
      <c r="C9500" t="s">
        <v>14313</v>
      </c>
      <c r="D9500" s="11">
        <v>46176.772233796299</v>
      </c>
      <c r="E9500" t="s">
        <v>14314</v>
      </c>
      <c r="F9500" t="s">
        <v>6415</v>
      </c>
      <c r="G9500" t="s">
        <v>14277</v>
      </c>
      <c r="H9500" t="s">
        <v>6542</v>
      </c>
      <c r="I9500" t="s">
        <v>65</v>
      </c>
      <c r="J9500" t="s">
        <v>57</v>
      </c>
      <c r="K9500" t="s">
        <v>14315</v>
      </c>
      <c r="L9500" t="s">
        <v>14279</v>
      </c>
      <c r="M9500" t="s">
        <v>14316</v>
      </c>
      <c r="N9500" t="s">
        <v>6787</v>
      </c>
      <c r="O9500" t="s">
        <v>13334</v>
      </c>
      <c r="P9500">
        <v>15995000</v>
      </c>
      <c r="Q9500" t="s">
        <v>6636</v>
      </c>
      <c r="R9500" t="s">
        <v>6636</v>
      </c>
      <c r="S9500" s="12"/>
      <c r="T9500" s="13"/>
      <c r="U9500" t="s">
        <v>6636</v>
      </c>
    </row>
    <row r="9501" spans="1:21" x14ac:dyDescent="0.25">
      <c r="A9501" t="s">
        <v>6637</v>
      </c>
      <c r="B9501" s="12">
        <v>205855</v>
      </c>
      <c r="C9501" t="s">
        <v>14313</v>
      </c>
      <c r="D9501" s="11">
        <v>46176.772233796299</v>
      </c>
      <c r="E9501" t="s">
        <v>14314</v>
      </c>
      <c r="F9501" t="s">
        <v>6415</v>
      </c>
      <c r="G9501" t="s">
        <v>9088</v>
      </c>
      <c r="H9501" t="s">
        <v>6542</v>
      </c>
      <c r="I9501" t="s">
        <v>65</v>
      </c>
      <c r="J9501" t="s">
        <v>57</v>
      </c>
      <c r="K9501" t="s">
        <v>14315</v>
      </c>
      <c r="L9501" t="s">
        <v>14279</v>
      </c>
      <c r="M9501" t="s">
        <v>14316</v>
      </c>
      <c r="N9501" t="s">
        <v>6787</v>
      </c>
      <c r="O9501" t="s">
        <v>13334</v>
      </c>
      <c r="P9501">
        <v>15995000</v>
      </c>
      <c r="Q9501" t="s">
        <v>6636</v>
      </c>
      <c r="R9501" t="s">
        <v>6636</v>
      </c>
      <c r="S9501" s="12"/>
      <c r="T9501" s="13"/>
      <c r="U9501" t="s">
        <v>6636</v>
      </c>
    </row>
    <row r="9502" spans="1:21" x14ac:dyDescent="0.25">
      <c r="A9502" t="s">
        <v>6637</v>
      </c>
      <c r="B9502" s="12">
        <v>205855</v>
      </c>
      <c r="C9502" t="s">
        <v>14313</v>
      </c>
      <c r="D9502" s="11">
        <v>46176.772233796299</v>
      </c>
      <c r="E9502" t="s">
        <v>14314</v>
      </c>
      <c r="F9502" t="s">
        <v>6415</v>
      </c>
      <c r="G9502" t="s">
        <v>9089</v>
      </c>
      <c r="H9502" t="s">
        <v>6542</v>
      </c>
      <c r="I9502" t="s">
        <v>65</v>
      </c>
      <c r="J9502" t="s">
        <v>57</v>
      </c>
      <c r="K9502" t="s">
        <v>14315</v>
      </c>
      <c r="L9502" t="s">
        <v>14279</v>
      </c>
      <c r="M9502" t="s">
        <v>14316</v>
      </c>
      <c r="N9502" t="s">
        <v>6787</v>
      </c>
      <c r="O9502" t="s">
        <v>13334</v>
      </c>
      <c r="P9502">
        <v>15995000</v>
      </c>
      <c r="Q9502" t="s">
        <v>6636</v>
      </c>
      <c r="R9502" t="s">
        <v>6636</v>
      </c>
      <c r="S9502" s="12"/>
      <c r="T9502" s="13"/>
      <c r="U9502" t="s">
        <v>6636</v>
      </c>
    </row>
    <row r="9503" spans="1:21" x14ac:dyDescent="0.25">
      <c r="A9503" t="s">
        <v>6637</v>
      </c>
      <c r="B9503" s="12">
        <v>205855</v>
      </c>
      <c r="C9503" t="s">
        <v>14313</v>
      </c>
      <c r="D9503" s="11">
        <v>46176.772233796299</v>
      </c>
      <c r="E9503" t="s">
        <v>14314</v>
      </c>
      <c r="F9503" t="s">
        <v>6415</v>
      </c>
      <c r="G9503" t="s">
        <v>6968</v>
      </c>
      <c r="H9503" t="s">
        <v>6542</v>
      </c>
      <c r="I9503" t="s">
        <v>65</v>
      </c>
      <c r="J9503" t="s">
        <v>57</v>
      </c>
      <c r="K9503" t="s">
        <v>14315</v>
      </c>
      <c r="L9503" t="s">
        <v>14279</v>
      </c>
      <c r="M9503" t="s">
        <v>14316</v>
      </c>
      <c r="N9503" t="s">
        <v>6787</v>
      </c>
      <c r="O9503" t="s">
        <v>13334</v>
      </c>
      <c r="P9503">
        <v>15995000</v>
      </c>
      <c r="Q9503" t="s">
        <v>6636</v>
      </c>
      <c r="R9503" t="s">
        <v>6636</v>
      </c>
      <c r="S9503" s="12"/>
      <c r="T9503" s="13"/>
      <c r="U9503" t="s">
        <v>6636</v>
      </c>
    </row>
    <row r="9504" spans="1:21" x14ac:dyDescent="0.25">
      <c r="A9504" t="s">
        <v>6637</v>
      </c>
      <c r="B9504" s="12">
        <v>205855</v>
      </c>
      <c r="C9504" t="s">
        <v>14313</v>
      </c>
      <c r="D9504" s="11">
        <v>46176.772233796299</v>
      </c>
      <c r="E9504" t="s">
        <v>14314</v>
      </c>
      <c r="F9504" t="s">
        <v>6415</v>
      </c>
      <c r="G9504" t="s">
        <v>9090</v>
      </c>
      <c r="H9504" t="s">
        <v>6542</v>
      </c>
      <c r="I9504" t="s">
        <v>65</v>
      </c>
      <c r="J9504" t="s">
        <v>57</v>
      </c>
      <c r="K9504" t="s">
        <v>14315</v>
      </c>
      <c r="L9504" t="s">
        <v>14279</v>
      </c>
      <c r="M9504" t="s">
        <v>14316</v>
      </c>
      <c r="N9504" t="s">
        <v>6787</v>
      </c>
      <c r="O9504" t="s">
        <v>13334</v>
      </c>
      <c r="P9504">
        <v>15995000</v>
      </c>
      <c r="Q9504" t="s">
        <v>6636</v>
      </c>
      <c r="R9504" t="s">
        <v>6636</v>
      </c>
      <c r="S9504" s="12"/>
      <c r="T9504" s="13"/>
      <c r="U9504" t="s">
        <v>6636</v>
      </c>
    </row>
    <row r="9505" spans="1:21" x14ac:dyDescent="0.25">
      <c r="A9505" t="s">
        <v>6637</v>
      </c>
      <c r="B9505" s="12">
        <v>205855</v>
      </c>
      <c r="C9505" t="s">
        <v>14313</v>
      </c>
      <c r="D9505" s="11">
        <v>46176.772233796299</v>
      </c>
      <c r="E9505" t="s">
        <v>14314</v>
      </c>
      <c r="F9505" t="s">
        <v>6415</v>
      </c>
      <c r="G9505" t="s">
        <v>9091</v>
      </c>
      <c r="H9505" t="s">
        <v>6542</v>
      </c>
      <c r="I9505" t="s">
        <v>65</v>
      </c>
      <c r="J9505" t="s">
        <v>57</v>
      </c>
      <c r="K9505" t="s">
        <v>14315</v>
      </c>
      <c r="L9505" t="s">
        <v>14279</v>
      </c>
      <c r="M9505" t="s">
        <v>14316</v>
      </c>
      <c r="N9505" t="s">
        <v>6787</v>
      </c>
      <c r="O9505" t="s">
        <v>13334</v>
      </c>
      <c r="P9505">
        <v>15995000</v>
      </c>
      <c r="Q9505" t="s">
        <v>6636</v>
      </c>
      <c r="R9505" t="s">
        <v>6636</v>
      </c>
      <c r="S9505" s="12"/>
      <c r="T9505" s="13"/>
      <c r="U9505" t="s">
        <v>6636</v>
      </c>
    </row>
    <row r="9506" spans="1:21" x14ac:dyDescent="0.25">
      <c r="A9506" t="s">
        <v>6637</v>
      </c>
      <c r="B9506" s="12">
        <v>205855</v>
      </c>
      <c r="C9506" t="s">
        <v>14313</v>
      </c>
      <c r="D9506" s="11">
        <v>46176.772233796299</v>
      </c>
      <c r="E9506" t="s">
        <v>14314</v>
      </c>
      <c r="F9506" t="s">
        <v>6415</v>
      </c>
      <c r="G9506" t="s">
        <v>9092</v>
      </c>
      <c r="H9506" t="s">
        <v>6542</v>
      </c>
      <c r="I9506" t="s">
        <v>65</v>
      </c>
      <c r="J9506" t="s">
        <v>57</v>
      </c>
      <c r="K9506" t="s">
        <v>14315</v>
      </c>
      <c r="L9506" t="s">
        <v>14279</v>
      </c>
      <c r="M9506" t="s">
        <v>14316</v>
      </c>
      <c r="N9506" t="s">
        <v>6787</v>
      </c>
      <c r="O9506" t="s">
        <v>13334</v>
      </c>
      <c r="P9506">
        <v>15995000</v>
      </c>
      <c r="Q9506" t="s">
        <v>6636</v>
      </c>
      <c r="R9506" t="s">
        <v>6636</v>
      </c>
      <c r="S9506" s="12"/>
      <c r="T9506" s="13"/>
      <c r="U9506" t="s">
        <v>6636</v>
      </c>
    </row>
    <row r="9507" spans="1:21" x14ac:dyDescent="0.25">
      <c r="A9507" t="s">
        <v>6637</v>
      </c>
      <c r="B9507" s="12">
        <v>205855</v>
      </c>
      <c r="C9507" t="s">
        <v>14313</v>
      </c>
      <c r="D9507" s="11">
        <v>46176.772233796299</v>
      </c>
      <c r="E9507" t="s">
        <v>14314</v>
      </c>
      <c r="F9507" t="s">
        <v>6415</v>
      </c>
      <c r="G9507" t="s">
        <v>9093</v>
      </c>
      <c r="H9507" t="s">
        <v>6542</v>
      </c>
      <c r="I9507" t="s">
        <v>65</v>
      </c>
      <c r="J9507" t="s">
        <v>57</v>
      </c>
      <c r="K9507" t="s">
        <v>14315</v>
      </c>
      <c r="L9507" t="s">
        <v>14279</v>
      </c>
      <c r="M9507" t="s">
        <v>14316</v>
      </c>
      <c r="N9507" t="s">
        <v>6787</v>
      </c>
      <c r="O9507" t="s">
        <v>13334</v>
      </c>
      <c r="P9507">
        <v>15995000</v>
      </c>
      <c r="Q9507" t="s">
        <v>6636</v>
      </c>
      <c r="R9507" t="s">
        <v>6636</v>
      </c>
      <c r="S9507" s="12"/>
      <c r="T9507" s="13"/>
      <c r="U9507" t="s">
        <v>6636</v>
      </c>
    </row>
    <row r="9508" spans="1:21" x14ac:dyDescent="0.25">
      <c r="A9508" t="s">
        <v>6637</v>
      </c>
      <c r="B9508" s="12">
        <v>205855</v>
      </c>
      <c r="C9508" t="s">
        <v>14313</v>
      </c>
      <c r="D9508" s="11">
        <v>46176.772233796299</v>
      </c>
      <c r="E9508" t="s">
        <v>14314</v>
      </c>
      <c r="F9508" t="s">
        <v>6415</v>
      </c>
      <c r="G9508" t="s">
        <v>9094</v>
      </c>
      <c r="H9508" t="s">
        <v>6542</v>
      </c>
      <c r="I9508" t="s">
        <v>65</v>
      </c>
      <c r="J9508" t="s">
        <v>57</v>
      </c>
      <c r="K9508" t="s">
        <v>14315</v>
      </c>
      <c r="L9508" t="s">
        <v>14279</v>
      </c>
      <c r="M9508" t="s">
        <v>14316</v>
      </c>
      <c r="N9508" t="s">
        <v>6787</v>
      </c>
      <c r="O9508" t="s">
        <v>13334</v>
      </c>
      <c r="P9508">
        <v>15995000</v>
      </c>
      <c r="Q9508" t="s">
        <v>6636</v>
      </c>
      <c r="R9508" t="s">
        <v>6636</v>
      </c>
      <c r="S9508" s="12"/>
      <c r="T9508" s="13"/>
      <c r="U9508" t="s">
        <v>6636</v>
      </c>
    </row>
    <row r="9509" spans="1:21" x14ac:dyDescent="0.25">
      <c r="A9509" t="s">
        <v>6637</v>
      </c>
      <c r="B9509" s="12">
        <v>205855</v>
      </c>
      <c r="C9509" t="s">
        <v>14313</v>
      </c>
      <c r="D9509" s="11">
        <v>46176.772233796299</v>
      </c>
      <c r="E9509" t="s">
        <v>14314</v>
      </c>
      <c r="F9509" t="s">
        <v>6415</v>
      </c>
      <c r="G9509" t="s">
        <v>14281</v>
      </c>
      <c r="H9509" t="s">
        <v>6542</v>
      </c>
      <c r="I9509" t="s">
        <v>65</v>
      </c>
      <c r="J9509" t="s">
        <v>57</v>
      </c>
      <c r="K9509" t="s">
        <v>14315</v>
      </c>
      <c r="L9509" t="s">
        <v>14279</v>
      </c>
      <c r="M9509" t="s">
        <v>14316</v>
      </c>
      <c r="N9509" t="s">
        <v>6787</v>
      </c>
      <c r="O9509" t="s">
        <v>13334</v>
      </c>
      <c r="P9509">
        <v>15995000</v>
      </c>
      <c r="Q9509" t="s">
        <v>6636</v>
      </c>
      <c r="R9509" t="s">
        <v>6636</v>
      </c>
      <c r="S9509" s="12"/>
      <c r="T9509" s="13"/>
      <c r="U9509" t="s">
        <v>6636</v>
      </c>
    </row>
    <row r="9510" spans="1:21" x14ac:dyDescent="0.25">
      <c r="A9510" t="s">
        <v>6637</v>
      </c>
      <c r="B9510" s="12">
        <v>205855</v>
      </c>
      <c r="C9510" t="s">
        <v>14313</v>
      </c>
      <c r="D9510" s="11">
        <v>46176.772233796299</v>
      </c>
      <c r="E9510" t="s">
        <v>14314</v>
      </c>
      <c r="F9510" t="s">
        <v>6415</v>
      </c>
      <c r="G9510" t="s">
        <v>9095</v>
      </c>
      <c r="H9510" t="s">
        <v>6542</v>
      </c>
      <c r="I9510" t="s">
        <v>65</v>
      </c>
      <c r="J9510" t="s">
        <v>57</v>
      </c>
      <c r="K9510" t="s">
        <v>14315</v>
      </c>
      <c r="L9510" t="s">
        <v>14279</v>
      </c>
      <c r="M9510" t="s">
        <v>14316</v>
      </c>
      <c r="N9510" t="s">
        <v>6787</v>
      </c>
      <c r="O9510" t="s">
        <v>13334</v>
      </c>
      <c r="P9510">
        <v>15995000</v>
      </c>
      <c r="Q9510" t="s">
        <v>6636</v>
      </c>
      <c r="R9510" t="s">
        <v>6636</v>
      </c>
      <c r="S9510" s="12"/>
      <c r="T9510" s="13"/>
      <c r="U9510" t="s">
        <v>6636</v>
      </c>
    </row>
    <row r="9511" spans="1:21" x14ac:dyDescent="0.25">
      <c r="A9511" t="s">
        <v>6637</v>
      </c>
      <c r="B9511" s="12">
        <v>205855</v>
      </c>
      <c r="C9511" t="s">
        <v>14313</v>
      </c>
      <c r="D9511" s="11">
        <v>46176.772233796299</v>
      </c>
      <c r="E9511" t="s">
        <v>14314</v>
      </c>
      <c r="F9511" t="s">
        <v>6415</v>
      </c>
      <c r="G9511" t="s">
        <v>9096</v>
      </c>
      <c r="H9511" t="s">
        <v>6542</v>
      </c>
      <c r="I9511" t="s">
        <v>65</v>
      </c>
      <c r="J9511" t="s">
        <v>57</v>
      </c>
      <c r="K9511" t="s">
        <v>14315</v>
      </c>
      <c r="L9511" t="s">
        <v>14279</v>
      </c>
      <c r="M9511" t="s">
        <v>14316</v>
      </c>
      <c r="N9511" t="s">
        <v>6787</v>
      </c>
      <c r="O9511" t="s">
        <v>13334</v>
      </c>
      <c r="P9511">
        <v>15995000</v>
      </c>
      <c r="Q9511" t="s">
        <v>6636</v>
      </c>
      <c r="R9511" t="s">
        <v>6636</v>
      </c>
      <c r="S9511" s="12"/>
      <c r="T9511" s="13"/>
      <c r="U9511" t="s">
        <v>6636</v>
      </c>
    </row>
    <row r="9512" spans="1:21" x14ac:dyDescent="0.25">
      <c r="A9512" t="s">
        <v>6619</v>
      </c>
      <c r="B9512" s="12">
        <v>205855</v>
      </c>
      <c r="C9512" t="s">
        <v>14313</v>
      </c>
      <c r="D9512" s="11">
        <v>46176.793692129599</v>
      </c>
      <c r="E9512" t="s">
        <v>14314</v>
      </c>
      <c r="F9512" t="s">
        <v>6415</v>
      </c>
      <c r="G9512" t="s">
        <v>14277</v>
      </c>
      <c r="H9512" t="s">
        <v>6542</v>
      </c>
      <c r="I9512" t="s">
        <v>65</v>
      </c>
      <c r="J9512" t="s">
        <v>57</v>
      </c>
      <c r="K9512" t="s">
        <v>14315</v>
      </c>
      <c r="L9512" t="s">
        <v>14279</v>
      </c>
      <c r="M9512" t="s">
        <v>14316</v>
      </c>
      <c r="N9512" t="s">
        <v>6787</v>
      </c>
      <c r="O9512" t="s">
        <v>13334</v>
      </c>
      <c r="P9512">
        <v>15995000</v>
      </c>
      <c r="Q9512" t="s">
        <v>6636</v>
      </c>
      <c r="R9512" t="s">
        <v>6636</v>
      </c>
      <c r="S9512" s="12"/>
      <c r="T9512" s="13"/>
      <c r="U9512" t="s">
        <v>6636</v>
      </c>
    </row>
    <row r="9513" spans="1:21" x14ac:dyDescent="0.25">
      <c r="A9513" t="s">
        <v>6619</v>
      </c>
      <c r="B9513" s="12">
        <v>205855</v>
      </c>
      <c r="C9513" t="s">
        <v>14313</v>
      </c>
      <c r="D9513" s="11">
        <v>46176.793692129599</v>
      </c>
      <c r="E9513" t="s">
        <v>14314</v>
      </c>
      <c r="F9513" t="s">
        <v>6415</v>
      </c>
      <c r="G9513" t="s">
        <v>9088</v>
      </c>
      <c r="H9513" t="s">
        <v>6542</v>
      </c>
      <c r="I9513" t="s">
        <v>65</v>
      </c>
      <c r="J9513" t="s">
        <v>57</v>
      </c>
      <c r="K9513" t="s">
        <v>14315</v>
      </c>
      <c r="L9513" t="s">
        <v>14279</v>
      </c>
      <c r="M9513" t="s">
        <v>14316</v>
      </c>
      <c r="N9513" t="s">
        <v>6787</v>
      </c>
      <c r="O9513" t="s">
        <v>13334</v>
      </c>
      <c r="P9513">
        <v>15995000</v>
      </c>
      <c r="Q9513" t="s">
        <v>6636</v>
      </c>
      <c r="R9513" t="s">
        <v>6636</v>
      </c>
      <c r="S9513" s="12"/>
      <c r="T9513" s="13"/>
      <c r="U9513" t="s">
        <v>6636</v>
      </c>
    </row>
    <row r="9514" spans="1:21" x14ac:dyDescent="0.25">
      <c r="A9514" t="s">
        <v>6619</v>
      </c>
      <c r="B9514" s="12">
        <v>205855</v>
      </c>
      <c r="C9514" t="s">
        <v>14313</v>
      </c>
      <c r="D9514" s="11">
        <v>46176.793692129599</v>
      </c>
      <c r="E9514" t="s">
        <v>14314</v>
      </c>
      <c r="F9514" t="s">
        <v>6415</v>
      </c>
      <c r="G9514" t="s">
        <v>9089</v>
      </c>
      <c r="H9514" t="s">
        <v>6542</v>
      </c>
      <c r="I9514" t="s">
        <v>65</v>
      </c>
      <c r="J9514" t="s">
        <v>57</v>
      </c>
      <c r="K9514" t="s">
        <v>14315</v>
      </c>
      <c r="L9514" t="s">
        <v>14279</v>
      </c>
      <c r="M9514" t="s">
        <v>14316</v>
      </c>
      <c r="N9514" t="s">
        <v>6787</v>
      </c>
      <c r="O9514" t="s">
        <v>13334</v>
      </c>
      <c r="P9514">
        <v>15995000</v>
      </c>
      <c r="Q9514" t="s">
        <v>6636</v>
      </c>
      <c r="R9514" t="s">
        <v>6636</v>
      </c>
      <c r="S9514" s="12"/>
      <c r="T9514" s="13"/>
      <c r="U9514" t="s">
        <v>6636</v>
      </c>
    </row>
    <row r="9515" spans="1:21" x14ac:dyDescent="0.25">
      <c r="A9515" t="s">
        <v>6619</v>
      </c>
      <c r="B9515" s="12">
        <v>205855</v>
      </c>
      <c r="C9515" t="s">
        <v>14313</v>
      </c>
      <c r="D9515" s="11">
        <v>46176.793692129599</v>
      </c>
      <c r="E9515" t="s">
        <v>14314</v>
      </c>
      <c r="F9515" t="s">
        <v>6415</v>
      </c>
      <c r="G9515" t="s">
        <v>6968</v>
      </c>
      <c r="H9515" t="s">
        <v>6542</v>
      </c>
      <c r="I9515" t="s">
        <v>65</v>
      </c>
      <c r="J9515" t="s">
        <v>57</v>
      </c>
      <c r="K9515" t="s">
        <v>14315</v>
      </c>
      <c r="L9515" t="s">
        <v>14279</v>
      </c>
      <c r="M9515" t="s">
        <v>14316</v>
      </c>
      <c r="N9515" t="s">
        <v>6787</v>
      </c>
      <c r="O9515" t="s">
        <v>13334</v>
      </c>
      <c r="P9515">
        <v>15995000</v>
      </c>
      <c r="Q9515" t="s">
        <v>6636</v>
      </c>
      <c r="R9515" t="s">
        <v>6636</v>
      </c>
      <c r="S9515" s="12"/>
      <c r="T9515" s="13"/>
      <c r="U9515" t="s">
        <v>6636</v>
      </c>
    </row>
    <row r="9516" spans="1:21" x14ac:dyDescent="0.25">
      <c r="A9516" t="s">
        <v>6619</v>
      </c>
      <c r="B9516" s="12">
        <v>205855</v>
      </c>
      <c r="C9516" t="s">
        <v>14313</v>
      </c>
      <c r="D9516" s="11">
        <v>46176.793692129599</v>
      </c>
      <c r="E9516" t="s">
        <v>14314</v>
      </c>
      <c r="F9516" t="s">
        <v>6415</v>
      </c>
      <c r="G9516" t="s">
        <v>9090</v>
      </c>
      <c r="H9516" t="s">
        <v>6542</v>
      </c>
      <c r="I9516" t="s">
        <v>65</v>
      </c>
      <c r="J9516" t="s">
        <v>57</v>
      </c>
      <c r="K9516" t="s">
        <v>14315</v>
      </c>
      <c r="L9516" t="s">
        <v>14279</v>
      </c>
      <c r="M9516" t="s">
        <v>14316</v>
      </c>
      <c r="N9516" t="s">
        <v>6787</v>
      </c>
      <c r="O9516" t="s">
        <v>13334</v>
      </c>
      <c r="P9516">
        <v>15995000</v>
      </c>
      <c r="Q9516" t="s">
        <v>6636</v>
      </c>
      <c r="R9516" t="s">
        <v>6636</v>
      </c>
      <c r="S9516" s="12"/>
      <c r="T9516" s="13"/>
      <c r="U9516" t="s">
        <v>6636</v>
      </c>
    </row>
    <row r="9517" spans="1:21" x14ac:dyDescent="0.25">
      <c r="A9517" t="s">
        <v>6619</v>
      </c>
      <c r="B9517" s="12">
        <v>205855</v>
      </c>
      <c r="C9517" t="s">
        <v>14313</v>
      </c>
      <c r="D9517" s="11">
        <v>46176.793692129599</v>
      </c>
      <c r="E9517" t="s">
        <v>14314</v>
      </c>
      <c r="F9517" t="s">
        <v>6415</v>
      </c>
      <c r="G9517" t="s">
        <v>9091</v>
      </c>
      <c r="H9517" t="s">
        <v>6542</v>
      </c>
      <c r="I9517" t="s">
        <v>65</v>
      </c>
      <c r="J9517" t="s">
        <v>57</v>
      </c>
      <c r="K9517" t="s">
        <v>14315</v>
      </c>
      <c r="L9517" t="s">
        <v>14279</v>
      </c>
      <c r="M9517" t="s">
        <v>14316</v>
      </c>
      <c r="N9517" t="s">
        <v>6787</v>
      </c>
      <c r="O9517" t="s">
        <v>13334</v>
      </c>
      <c r="P9517">
        <v>15995000</v>
      </c>
      <c r="Q9517" t="s">
        <v>6636</v>
      </c>
      <c r="R9517" t="s">
        <v>6636</v>
      </c>
      <c r="S9517" s="12"/>
      <c r="T9517" s="13"/>
      <c r="U9517" t="s">
        <v>6636</v>
      </c>
    </row>
    <row r="9518" spans="1:21" x14ac:dyDescent="0.25">
      <c r="A9518" t="s">
        <v>6619</v>
      </c>
      <c r="B9518" s="12">
        <v>205855</v>
      </c>
      <c r="C9518" t="s">
        <v>14313</v>
      </c>
      <c r="D9518" s="11">
        <v>46176.793692129599</v>
      </c>
      <c r="E9518" t="s">
        <v>14314</v>
      </c>
      <c r="F9518" t="s">
        <v>6415</v>
      </c>
      <c r="G9518" t="s">
        <v>9092</v>
      </c>
      <c r="H9518" t="s">
        <v>6542</v>
      </c>
      <c r="I9518" t="s">
        <v>65</v>
      </c>
      <c r="J9518" t="s">
        <v>57</v>
      </c>
      <c r="K9518" t="s">
        <v>14315</v>
      </c>
      <c r="L9518" t="s">
        <v>14279</v>
      </c>
      <c r="M9518" t="s">
        <v>14316</v>
      </c>
      <c r="N9518" t="s">
        <v>6787</v>
      </c>
      <c r="O9518" t="s">
        <v>13334</v>
      </c>
      <c r="P9518">
        <v>15995000</v>
      </c>
      <c r="Q9518" t="s">
        <v>6636</v>
      </c>
      <c r="R9518" t="s">
        <v>6636</v>
      </c>
      <c r="S9518" s="12"/>
      <c r="T9518" s="13"/>
      <c r="U9518" t="s">
        <v>6636</v>
      </c>
    </row>
    <row r="9519" spans="1:21" x14ac:dyDescent="0.25">
      <c r="A9519" t="s">
        <v>6619</v>
      </c>
      <c r="B9519" s="12">
        <v>205855</v>
      </c>
      <c r="C9519" t="s">
        <v>14313</v>
      </c>
      <c r="D9519" s="11">
        <v>46176.793692129599</v>
      </c>
      <c r="E9519" t="s">
        <v>14314</v>
      </c>
      <c r="F9519" t="s">
        <v>6415</v>
      </c>
      <c r="G9519" t="s">
        <v>9093</v>
      </c>
      <c r="H9519" t="s">
        <v>6542</v>
      </c>
      <c r="I9519" t="s">
        <v>65</v>
      </c>
      <c r="J9519" t="s">
        <v>57</v>
      </c>
      <c r="K9519" t="s">
        <v>14315</v>
      </c>
      <c r="L9519" t="s">
        <v>14279</v>
      </c>
      <c r="M9519" t="s">
        <v>14316</v>
      </c>
      <c r="N9519" t="s">
        <v>6787</v>
      </c>
      <c r="O9519" t="s">
        <v>13334</v>
      </c>
      <c r="P9519">
        <v>15995000</v>
      </c>
      <c r="Q9519" t="s">
        <v>6636</v>
      </c>
      <c r="R9519" t="s">
        <v>6636</v>
      </c>
      <c r="S9519" s="12"/>
      <c r="T9519" s="13"/>
      <c r="U9519" t="s">
        <v>6636</v>
      </c>
    </row>
    <row r="9520" spans="1:21" x14ac:dyDescent="0.25">
      <c r="A9520" t="s">
        <v>6619</v>
      </c>
      <c r="B9520" s="12">
        <v>205855</v>
      </c>
      <c r="C9520" t="s">
        <v>14313</v>
      </c>
      <c r="D9520" s="11">
        <v>46176.793692129599</v>
      </c>
      <c r="E9520" t="s">
        <v>14314</v>
      </c>
      <c r="F9520" t="s">
        <v>6415</v>
      </c>
      <c r="G9520" t="s">
        <v>9094</v>
      </c>
      <c r="H9520" t="s">
        <v>6542</v>
      </c>
      <c r="I9520" t="s">
        <v>65</v>
      </c>
      <c r="J9520" t="s">
        <v>57</v>
      </c>
      <c r="K9520" t="s">
        <v>14315</v>
      </c>
      <c r="L9520" t="s">
        <v>14279</v>
      </c>
      <c r="M9520" t="s">
        <v>14316</v>
      </c>
      <c r="N9520" t="s">
        <v>6787</v>
      </c>
      <c r="O9520" t="s">
        <v>13334</v>
      </c>
      <c r="P9520">
        <v>15995000</v>
      </c>
      <c r="Q9520" t="s">
        <v>6636</v>
      </c>
      <c r="R9520" t="s">
        <v>6636</v>
      </c>
      <c r="S9520" s="12"/>
      <c r="T9520" s="13"/>
      <c r="U9520" t="s">
        <v>6636</v>
      </c>
    </row>
    <row r="9521" spans="1:21" x14ac:dyDescent="0.25">
      <c r="A9521" t="s">
        <v>6619</v>
      </c>
      <c r="B9521" s="12">
        <v>205855</v>
      </c>
      <c r="C9521" t="s">
        <v>14313</v>
      </c>
      <c r="D9521" s="11">
        <v>46176.793692129599</v>
      </c>
      <c r="E9521" t="s">
        <v>14314</v>
      </c>
      <c r="F9521" t="s">
        <v>6415</v>
      </c>
      <c r="G9521" t="s">
        <v>14281</v>
      </c>
      <c r="H9521" t="s">
        <v>6542</v>
      </c>
      <c r="I9521" t="s">
        <v>65</v>
      </c>
      <c r="J9521" t="s">
        <v>57</v>
      </c>
      <c r="K9521" t="s">
        <v>14315</v>
      </c>
      <c r="L9521" t="s">
        <v>14279</v>
      </c>
      <c r="M9521" t="s">
        <v>14316</v>
      </c>
      <c r="N9521" t="s">
        <v>6787</v>
      </c>
      <c r="O9521" t="s">
        <v>13334</v>
      </c>
      <c r="P9521">
        <v>15995000</v>
      </c>
      <c r="Q9521" t="s">
        <v>6636</v>
      </c>
      <c r="R9521" t="s">
        <v>6636</v>
      </c>
      <c r="S9521" s="12"/>
      <c r="T9521" s="13"/>
      <c r="U9521" t="s">
        <v>6636</v>
      </c>
    </row>
    <row r="9522" spans="1:21" x14ac:dyDescent="0.25">
      <c r="A9522" t="s">
        <v>6619</v>
      </c>
      <c r="B9522" s="12">
        <v>205855</v>
      </c>
      <c r="C9522" t="s">
        <v>14313</v>
      </c>
      <c r="D9522" s="11">
        <v>46176.793692129599</v>
      </c>
      <c r="E9522" t="s">
        <v>14314</v>
      </c>
      <c r="F9522" t="s">
        <v>6415</v>
      </c>
      <c r="G9522" t="s">
        <v>9095</v>
      </c>
      <c r="H9522" t="s">
        <v>6542</v>
      </c>
      <c r="I9522" t="s">
        <v>65</v>
      </c>
      <c r="J9522" t="s">
        <v>57</v>
      </c>
      <c r="K9522" t="s">
        <v>14315</v>
      </c>
      <c r="L9522" t="s">
        <v>14279</v>
      </c>
      <c r="M9522" t="s">
        <v>14316</v>
      </c>
      <c r="N9522" t="s">
        <v>6787</v>
      </c>
      <c r="O9522" t="s">
        <v>13334</v>
      </c>
      <c r="P9522">
        <v>15995000</v>
      </c>
      <c r="Q9522" t="s">
        <v>6636</v>
      </c>
      <c r="R9522" t="s">
        <v>6636</v>
      </c>
      <c r="S9522" s="12"/>
      <c r="T9522" s="13"/>
      <c r="U9522" t="s">
        <v>6636</v>
      </c>
    </row>
    <row r="9523" spans="1:21" x14ac:dyDescent="0.25">
      <c r="A9523" t="s">
        <v>6619</v>
      </c>
      <c r="B9523" s="12">
        <v>205855</v>
      </c>
      <c r="C9523" t="s">
        <v>14313</v>
      </c>
      <c r="D9523" s="11">
        <v>46176.793692129599</v>
      </c>
      <c r="E9523" t="s">
        <v>14314</v>
      </c>
      <c r="F9523" t="s">
        <v>6415</v>
      </c>
      <c r="G9523" t="s">
        <v>9096</v>
      </c>
      <c r="H9523" t="s">
        <v>6542</v>
      </c>
      <c r="I9523" t="s">
        <v>65</v>
      </c>
      <c r="J9523" t="s">
        <v>57</v>
      </c>
      <c r="K9523" t="s">
        <v>14315</v>
      </c>
      <c r="L9523" t="s">
        <v>14279</v>
      </c>
      <c r="M9523" t="s">
        <v>14316</v>
      </c>
      <c r="N9523" t="s">
        <v>6787</v>
      </c>
      <c r="O9523" t="s">
        <v>13334</v>
      </c>
      <c r="P9523">
        <v>15995000</v>
      </c>
      <c r="Q9523" t="s">
        <v>6636</v>
      </c>
      <c r="R9523" t="s">
        <v>6636</v>
      </c>
      <c r="S9523" s="12"/>
      <c r="T9523" s="13"/>
      <c r="U9523" t="s">
        <v>6636</v>
      </c>
    </row>
    <row r="9524" spans="1:21" x14ac:dyDescent="0.25">
      <c r="A9524" t="s">
        <v>6637</v>
      </c>
      <c r="B9524" s="12">
        <v>205980</v>
      </c>
      <c r="C9524" t="s">
        <v>14317</v>
      </c>
      <c r="D9524" s="11">
        <v>46177.496574074103</v>
      </c>
      <c r="E9524" t="s">
        <v>14318</v>
      </c>
      <c r="F9524" t="s">
        <v>6415</v>
      </c>
      <c r="G9524" t="s">
        <v>9086</v>
      </c>
      <c r="H9524" t="s">
        <v>6542</v>
      </c>
      <c r="I9524" t="s">
        <v>65</v>
      </c>
      <c r="J9524" t="s">
        <v>573</v>
      </c>
      <c r="K9524" t="s">
        <v>14319</v>
      </c>
      <c r="L9524" t="s">
        <v>14285</v>
      </c>
      <c r="M9524" t="s">
        <v>14320</v>
      </c>
      <c r="N9524" t="s">
        <v>6787</v>
      </c>
      <c r="O9524" t="s">
        <v>6798</v>
      </c>
      <c r="P9524">
        <v>11495000</v>
      </c>
      <c r="Q9524" t="s">
        <v>6636</v>
      </c>
      <c r="R9524" t="s">
        <v>6636</v>
      </c>
      <c r="S9524" s="12"/>
      <c r="T9524" s="13"/>
      <c r="U9524" t="s">
        <v>6636</v>
      </c>
    </row>
    <row r="9525" spans="1:21" x14ac:dyDescent="0.25">
      <c r="A9525" t="s">
        <v>6637</v>
      </c>
      <c r="B9525" s="12">
        <v>205980</v>
      </c>
      <c r="C9525" t="s">
        <v>14317</v>
      </c>
      <c r="D9525" s="11">
        <v>46177.496574074103</v>
      </c>
      <c r="E9525" t="s">
        <v>14318</v>
      </c>
      <c r="F9525" t="s">
        <v>6415</v>
      </c>
      <c r="G9525" t="s">
        <v>9088</v>
      </c>
      <c r="H9525" t="s">
        <v>6542</v>
      </c>
      <c r="I9525" t="s">
        <v>65</v>
      </c>
      <c r="J9525" t="s">
        <v>573</v>
      </c>
      <c r="K9525" t="s">
        <v>14319</v>
      </c>
      <c r="L9525" t="s">
        <v>14285</v>
      </c>
      <c r="M9525" t="s">
        <v>14320</v>
      </c>
      <c r="N9525" t="s">
        <v>6787</v>
      </c>
      <c r="O9525" t="s">
        <v>6798</v>
      </c>
      <c r="P9525">
        <v>11495000</v>
      </c>
      <c r="Q9525" t="s">
        <v>6636</v>
      </c>
      <c r="R9525" t="s">
        <v>6636</v>
      </c>
      <c r="S9525" s="12"/>
      <c r="T9525" s="13"/>
      <c r="U9525" t="s">
        <v>6636</v>
      </c>
    </row>
    <row r="9526" spans="1:21" x14ac:dyDescent="0.25">
      <c r="A9526" t="s">
        <v>6637</v>
      </c>
      <c r="B9526" s="12">
        <v>205980</v>
      </c>
      <c r="C9526" t="s">
        <v>14317</v>
      </c>
      <c r="D9526" s="11">
        <v>46177.496574074103</v>
      </c>
      <c r="E9526" t="s">
        <v>14318</v>
      </c>
      <c r="F9526" t="s">
        <v>6415</v>
      </c>
      <c r="G9526" t="s">
        <v>9089</v>
      </c>
      <c r="H9526" t="s">
        <v>6542</v>
      </c>
      <c r="I9526" t="s">
        <v>65</v>
      </c>
      <c r="J9526" t="s">
        <v>573</v>
      </c>
      <c r="K9526" t="s">
        <v>14319</v>
      </c>
      <c r="L9526" t="s">
        <v>14285</v>
      </c>
      <c r="M9526" t="s">
        <v>14320</v>
      </c>
      <c r="N9526" t="s">
        <v>6787</v>
      </c>
      <c r="O9526" t="s">
        <v>6798</v>
      </c>
      <c r="P9526">
        <v>11495000</v>
      </c>
      <c r="Q9526" t="s">
        <v>6636</v>
      </c>
      <c r="R9526" t="s">
        <v>6636</v>
      </c>
      <c r="S9526" s="12"/>
      <c r="T9526" s="13"/>
      <c r="U9526" t="s">
        <v>6636</v>
      </c>
    </row>
    <row r="9527" spans="1:21" x14ac:dyDescent="0.25">
      <c r="A9527" t="s">
        <v>6637</v>
      </c>
      <c r="B9527" s="12">
        <v>205980</v>
      </c>
      <c r="C9527" t="s">
        <v>14317</v>
      </c>
      <c r="D9527" s="11">
        <v>46177.496574074103</v>
      </c>
      <c r="E9527" t="s">
        <v>14318</v>
      </c>
      <c r="F9527" t="s">
        <v>6415</v>
      </c>
      <c r="G9527" t="s">
        <v>6968</v>
      </c>
      <c r="H9527" t="s">
        <v>6542</v>
      </c>
      <c r="I9527" t="s">
        <v>65</v>
      </c>
      <c r="J9527" t="s">
        <v>573</v>
      </c>
      <c r="K9527" t="s">
        <v>14319</v>
      </c>
      <c r="L9527" t="s">
        <v>14285</v>
      </c>
      <c r="M9527" t="s">
        <v>14320</v>
      </c>
      <c r="N9527" t="s">
        <v>6787</v>
      </c>
      <c r="O9527" t="s">
        <v>6798</v>
      </c>
      <c r="P9527">
        <v>11495000</v>
      </c>
      <c r="Q9527" t="s">
        <v>6636</v>
      </c>
      <c r="R9527" t="s">
        <v>6636</v>
      </c>
      <c r="S9527" s="12"/>
      <c r="T9527" s="13"/>
      <c r="U9527" t="s">
        <v>6636</v>
      </c>
    </row>
    <row r="9528" spans="1:21" x14ac:dyDescent="0.25">
      <c r="A9528" t="s">
        <v>6637</v>
      </c>
      <c r="B9528" s="12">
        <v>205980</v>
      </c>
      <c r="C9528" t="s">
        <v>14317</v>
      </c>
      <c r="D9528" s="11">
        <v>46177.496574074103</v>
      </c>
      <c r="E9528" t="s">
        <v>14318</v>
      </c>
      <c r="F9528" t="s">
        <v>6415</v>
      </c>
      <c r="G9528" t="s">
        <v>9090</v>
      </c>
      <c r="H9528" t="s">
        <v>6542</v>
      </c>
      <c r="I9528" t="s">
        <v>65</v>
      </c>
      <c r="J9528" t="s">
        <v>573</v>
      </c>
      <c r="K9528" t="s">
        <v>14319</v>
      </c>
      <c r="L9528" t="s">
        <v>14285</v>
      </c>
      <c r="M9528" t="s">
        <v>14320</v>
      </c>
      <c r="N9528" t="s">
        <v>6787</v>
      </c>
      <c r="O9528" t="s">
        <v>6798</v>
      </c>
      <c r="P9528">
        <v>11495000</v>
      </c>
      <c r="Q9528" t="s">
        <v>6636</v>
      </c>
      <c r="R9528" t="s">
        <v>6636</v>
      </c>
      <c r="S9528" s="12"/>
      <c r="T9528" s="13"/>
      <c r="U9528" t="s">
        <v>6636</v>
      </c>
    </row>
    <row r="9529" spans="1:21" x14ac:dyDescent="0.25">
      <c r="A9529" t="s">
        <v>6637</v>
      </c>
      <c r="B9529" s="12">
        <v>205980</v>
      </c>
      <c r="C9529" t="s">
        <v>14317</v>
      </c>
      <c r="D9529" s="11">
        <v>46177.496574074103</v>
      </c>
      <c r="E9529" t="s">
        <v>14318</v>
      </c>
      <c r="F9529" t="s">
        <v>6415</v>
      </c>
      <c r="G9529" t="s">
        <v>9091</v>
      </c>
      <c r="H9529" t="s">
        <v>6542</v>
      </c>
      <c r="I9529" t="s">
        <v>65</v>
      </c>
      <c r="J9529" t="s">
        <v>573</v>
      </c>
      <c r="K9529" t="s">
        <v>14319</v>
      </c>
      <c r="L9529" t="s">
        <v>14285</v>
      </c>
      <c r="M9529" t="s">
        <v>14320</v>
      </c>
      <c r="N9529" t="s">
        <v>6787</v>
      </c>
      <c r="O9529" t="s">
        <v>6798</v>
      </c>
      <c r="P9529">
        <v>11495000</v>
      </c>
      <c r="Q9529" t="s">
        <v>6636</v>
      </c>
      <c r="R9529" t="s">
        <v>6636</v>
      </c>
      <c r="S9529" s="12"/>
      <c r="T9529" s="13"/>
      <c r="U9529" t="s">
        <v>6636</v>
      </c>
    </row>
    <row r="9530" spans="1:21" x14ac:dyDescent="0.25">
      <c r="A9530" t="s">
        <v>6637</v>
      </c>
      <c r="B9530" s="12">
        <v>205980</v>
      </c>
      <c r="C9530" t="s">
        <v>14317</v>
      </c>
      <c r="D9530" s="11">
        <v>46177.496574074103</v>
      </c>
      <c r="E9530" t="s">
        <v>14318</v>
      </c>
      <c r="F9530" t="s">
        <v>6415</v>
      </c>
      <c r="G9530" t="s">
        <v>9092</v>
      </c>
      <c r="H9530" t="s">
        <v>6542</v>
      </c>
      <c r="I9530" t="s">
        <v>65</v>
      </c>
      <c r="J9530" t="s">
        <v>573</v>
      </c>
      <c r="K9530" t="s">
        <v>14319</v>
      </c>
      <c r="L9530" t="s">
        <v>14285</v>
      </c>
      <c r="M9530" t="s">
        <v>14320</v>
      </c>
      <c r="N9530" t="s">
        <v>6787</v>
      </c>
      <c r="O9530" t="s">
        <v>6798</v>
      </c>
      <c r="P9530">
        <v>11495000</v>
      </c>
      <c r="Q9530" t="s">
        <v>6636</v>
      </c>
      <c r="R9530" t="s">
        <v>6636</v>
      </c>
      <c r="S9530" s="12"/>
      <c r="T9530" s="13"/>
      <c r="U9530" t="s">
        <v>6636</v>
      </c>
    </row>
    <row r="9531" spans="1:21" x14ac:dyDescent="0.25">
      <c r="A9531" t="s">
        <v>6637</v>
      </c>
      <c r="B9531" s="12">
        <v>205980</v>
      </c>
      <c r="C9531" t="s">
        <v>14317</v>
      </c>
      <c r="D9531" s="11">
        <v>46177.496574074103</v>
      </c>
      <c r="E9531" t="s">
        <v>14318</v>
      </c>
      <c r="F9531" t="s">
        <v>6415</v>
      </c>
      <c r="G9531" t="s">
        <v>9093</v>
      </c>
      <c r="H9531" t="s">
        <v>6542</v>
      </c>
      <c r="I9531" t="s">
        <v>65</v>
      </c>
      <c r="J9531" t="s">
        <v>573</v>
      </c>
      <c r="K9531" t="s">
        <v>14319</v>
      </c>
      <c r="L9531" t="s">
        <v>14285</v>
      </c>
      <c r="M9531" t="s">
        <v>14320</v>
      </c>
      <c r="N9531" t="s">
        <v>6787</v>
      </c>
      <c r="O9531" t="s">
        <v>6798</v>
      </c>
      <c r="P9531">
        <v>11495000</v>
      </c>
      <c r="Q9531" t="s">
        <v>6636</v>
      </c>
      <c r="R9531" t="s">
        <v>6636</v>
      </c>
      <c r="S9531" s="12"/>
      <c r="T9531" s="13"/>
      <c r="U9531" t="s">
        <v>6636</v>
      </c>
    </row>
    <row r="9532" spans="1:21" x14ac:dyDescent="0.25">
      <c r="A9532" t="s">
        <v>6637</v>
      </c>
      <c r="B9532" s="12">
        <v>205980</v>
      </c>
      <c r="C9532" t="s">
        <v>14317</v>
      </c>
      <c r="D9532" s="11">
        <v>46177.496574074103</v>
      </c>
      <c r="E9532" t="s">
        <v>14318</v>
      </c>
      <c r="F9532" t="s">
        <v>6415</v>
      </c>
      <c r="G9532" t="s">
        <v>9094</v>
      </c>
      <c r="H9532" t="s">
        <v>6542</v>
      </c>
      <c r="I9532" t="s">
        <v>65</v>
      </c>
      <c r="J9532" t="s">
        <v>573</v>
      </c>
      <c r="K9532" t="s">
        <v>14319</v>
      </c>
      <c r="L9532" t="s">
        <v>14285</v>
      </c>
      <c r="M9532" t="s">
        <v>14320</v>
      </c>
      <c r="N9532" t="s">
        <v>6787</v>
      </c>
      <c r="O9532" t="s">
        <v>6798</v>
      </c>
      <c r="P9532">
        <v>11495000</v>
      </c>
      <c r="Q9532" t="s">
        <v>6636</v>
      </c>
      <c r="R9532" t="s">
        <v>6636</v>
      </c>
      <c r="S9532" s="12"/>
      <c r="T9532" s="13"/>
      <c r="U9532" t="s">
        <v>6636</v>
      </c>
    </row>
    <row r="9533" spans="1:21" x14ac:dyDescent="0.25">
      <c r="A9533" t="s">
        <v>6637</v>
      </c>
      <c r="B9533" s="12">
        <v>205980</v>
      </c>
      <c r="C9533" t="s">
        <v>14317</v>
      </c>
      <c r="D9533" s="11">
        <v>46177.496574074103</v>
      </c>
      <c r="E9533" t="s">
        <v>14318</v>
      </c>
      <c r="F9533" t="s">
        <v>6415</v>
      </c>
      <c r="G9533" t="s">
        <v>9095</v>
      </c>
      <c r="H9533" t="s">
        <v>6542</v>
      </c>
      <c r="I9533" t="s">
        <v>65</v>
      </c>
      <c r="J9533" t="s">
        <v>573</v>
      </c>
      <c r="K9533" t="s">
        <v>14319</v>
      </c>
      <c r="L9533" t="s">
        <v>14285</v>
      </c>
      <c r="M9533" t="s">
        <v>14320</v>
      </c>
      <c r="N9533" t="s">
        <v>6787</v>
      </c>
      <c r="O9533" t="s">
        <v>6798</v>
      </c>
      <c r="P9533">
        <v>11495000</v>
      </c>
      <c r="Q9533" t="s">
        <v>6636</v>
      </c>
      <c r="R9533" t="s">
        <v>6636</v>
      </c>
      <c r="S9533" s="12"/>
      <c r="T9533" s="13"/>
      <c r="U9533" t="s">
        <v>6636</v>
      </c>
    </row>
    <row r="9534" spans="1:21" x14ac:dyDescent="0.25">
      <c r="A9534" t="s">
        <v>6637</v>
      </c>
      <c r="B9534" s="12">
        <v>205980</v>
      </c>
      <c r="C9534" t="s">
        <v>14317</v>
      </c>
      <c r="D9534" s="11">
        <v>46177.496574074103</v>
      </c>
      <c r="E9534" t="s">
        <v>14318</v>
      </c>
      <c r="F9534" t="s">
        <v>6415</v>
      </c>
      <c r="G9534" t="s">
        <v>9096</v>
      </c>
      <c r="H9534" t="s">
        <v>6542</v>
      </c>
      <c r="I9534" t="s">
        <v>65</v>
      </c>
      <c r="J9534" t="s">
        <v>573</v>
      </c>
      <c r="K9534" t="s">
        <v>14319</v>
      </c>
      <c r="L9534" t="s">
        <v>14285</v>
      </c>
      <c r="M9534" t="s">
        <v>14320</v>
      </c>
      <c r="N9534" t="s">
        <v>6787</v>
      </c>
      <c r="O9534" t="s">
        <v>6798</v>
      </c>
      <c r="P9534">
        <v>11495000</v>
      </c>
      <c r="Q9534" t="s">
        <v>6636</v>
      </c>
      <c r="R9534" t="s">
        <v>6636</v>
      </c>
      <c r="S9534" s="12"/>
      <c r="T9534" s="13"/>
      <c r="U9534" t="s">
        <v>6636</v>
      </c>
    </row>
    <row r="9535" spans="1:21" x14ac:dyDescent="0.25">
      <c r="A9535" t="s">
        <v>6619</v>
      </c>
      <c r="B9535" s="12">
        <v>205980</v>
      </c>
      <c r="C9535" t="s">
        <v>14317</v>
      </c>
      <c r="D9535" s="11">
        <v>46177.511828703697</v>
      </c>
      <c r="E9535" t="s">
        <v>14318</v>
      </c>
      <c r="F9535" t="s">
        <v>6415</v>
      </c>
      <c r="G9535" t="s">
        <v>9086</v>
      </c>
      <c r="H9535" t="s">
        <v>6542</v>
      </c>
      <c r="I9535" t="s">
        <v>65</v>
      </c>
      <c r="J9535" t="s">
        <v>573</v>
      </c>
      <c r="K9535" t="s">
        <v>14319</v>
      </c>
      <c r="L9535" t="s">
        <v>14285</v>
      </c>
      <c r="M9535" t="s">
        <v>14320</v>
      </c>
      <c r="N9535" t="s">
        <v>6787</v>
      </c>
      <c r="O9535" t="s">
        <v>6798</v>
      </c>
      <c r="P9535">
        <v>11495000</v>
      </c>
      <c r="Q9535" t="s">
        <v>6636</v>
      </c>
      <c r="R9535" t="s">
        <v>6636</v>
      </c>
      <c r="S9535" s="12"/>
      <c r="T9535" s="13"/>
      <c r="U9535" t="s">
        <v>6636</v>
      </c>
    </row>
    <row r="9536" spans="1:21" x14ac:dyDescent="0.25">
      <c r="A9536" t="s">
        <v>6619</v>
      </c>
      <c r="B9536" s="12">
        <v>205980</v>
      </c>
      <c r="C9536" t="s">
        <v>14317</v>
      </c>
      <c r="D9536" s="11">
        <v>46177.511828703697</v>
      </c>
      <c r="E9536" t="s">
        <v>14318</v>
      </c>
      <c r="F9536" t="s">
        <v>6415</v>
      </c>
      <c r="G9536" t="s">
        <v>9088</v>
      </c>
      <c r="H9536" t="s">
        <v>6542</v>
      </c>
      <c r="I9536" t="s">
        <v>65</v>
      </c>
      <c r="J9536" t="s">
        <v>573</v>
      </c>
      <c r="K9536" t="s">
        <v>14319</v>
      </c>
      <c r="L9536" t="s">
        <v>14285</v>
      </c>
      <c r="M9536" t="s">
        <v>14320</v>
      </c>
      <c r="N9536" t="s">
        <v>6787</v>
      </c>
      <c r="O9536" t="s">
        <v>6798</v>
      </c>
      <c r="P9536">
        <v>11495000</v>
      </c>
      <c r="Q9536" t="s">
        <v>6636</v>
      </c>
      <c r="R9536" t="s">
        <v>6636</v>
      </c>
      <c r="S9536" s="12"/>
      <c r="T9536" s="13"/>
      <c r="U9536" t="s">
        <v>6636</v>
      </c>
    </row>
    <row r="9537" spans="1:21" x14ac:dyDescent="0.25">
      <c r="A9537" t="s">
        <v>6619</v>
      </c>
      <c r="B9537" s="12">
        <v>205980</v>
      </c>
      <c r="C9537" t="s">
        <v>14317</v>
      </c>
      <c r="D9537" s="11">
        <v>46177.511828703697</v>
      </c>
      <c r="E9537" t="s">
        <v>14318</v>
      </c>
      <c r="F9537" t="s">
        <v>6415</v>
      </c>
      <c r="G9537" t="s">
        <v>9089</v>
      </c>
      <c r="H9537" t="s">
        <v>6542</v>
      </c>
      <c r="I9537" t="s">
        <v>65</v>
      </c>
      <c r="J9537" t="s">
        <v>573</v>
      </c>
      <c r="K9537" t="s">
        <v>14319</v>
      </c>
      <c r="L9537" t="s">
        <v>14285</v>
      </c>
      <c r="M9537" t="s">
        <v>14320</v>
      </c>
      <c r="N9537" t="s">
        <v>6787</v>
      </c>
      <c r="O9537" t="s">
        <v>6798</v>
      </c>
      <c r="P9537">
        <v>11495000</v>
      </c>
      <c r="Q9537" t="s">
        <v>6636</v>
      </c>
      <c r="R9537" t="s">
        <v>6636</v>
      </c>
      <c r="S9537" s="12"/>
      <c r="T9537" s="13"/>
      <c r="U9537" t="s">
        <v>6636</v>
      </c>
    </row>
    <row r="9538" spans="1:21" x14ac:dyDescent="0.25">
      <c r="A9538" t="s">
        <v>6619</v>
      </c>
      <c r="B9538" s="12">
        <v>205980</v>
      </c>
      <c r="C9538" t="s">
        <v>14317</v>
      </c>
      <c r="D9538" s="11">
        <v>46177.511828703697</v>
      </c>
      <c r="E9538" t="s">
        <v>14318</v>
      </c>
      <c r="F9538" t="s">
        <v>6415</v>
      </c>
      <c r="G9538" t="s">
        <v>6968</v>
      </c>
      <c r="H9538" t="s">
        <v>6542</v>
      </c>
      <c r="I9538" t="s">
        <v>65</v>
      </c>
      <c r="J9538" t="s">
        <v>573</v>
      </c>
      <c r="K9538" t="s">
        <v>14319</v>
      </c>
      <c r="L9538" t="s">
        <v>14285</v>
      </c>
      <c r="M9538" t="s">
        <v>14320</v>
      </c>
      <c r="N9538" t="s">
        <v>6787</v>
      </c>
      <c r="O9538" t="s">
        <v>6798</v>
      </c>
      <c r="P9538">
        <v>11495000</v>
      </c>
      <c r="Q9538" t="s">
        <v>6636</v>
      </c>
      <c r="R9538" t="s">
        <v>6636</v>
      </c>
      <c r="S9538" s="12"/>
      <c r="T9538" s="13"/>
      <c r="U9538" t="s">
        <v>6636</v>
      </c>
    </row>
    <row r="9539" spans="1:21" x14ac:dyDescent="0.25">
      <c r="A9539" t="s">
        <v>6619</v>
      </c>
      <c r="B9539" s="12">
        <v>205980</v>
      </c>
      <c r="C9539" t="s">
        <v>14317</v>
      </c>
      <c r="D9539" s="11">
        <v>46177.511828703697</v>
      </c>
      <c r="E9539" t="s">
        <v>14318</v>
      </c>
      <c r="F9539" t="s">
        <v>6415</v>
      </c>
      <c r="G9539" t="s">
        <v>9090</v>
      </c>
      <c r="H9539" t="s">
        <v>6542</v>
      </c>
      <c r="I9539" t="s">
        <v>65</v>
      </c>
      <c r="J9539" t="s">
        <v>573</v>
      </c>
      <c r="K9539" t="s">
        <v>14319</v>
      </c>
      <c r="L9539" t="s">
        <v>14285</v>
      </c>
      <c r="M9539" t="s">
        <v>14320</v>
      </c>
      <c r="N9539" t="s">
        <v>6787</v>
      </c>
      <c r="O9539" t="s">
        <v>6798</v>
      </c>
      <c r="P9539">
        <v>11495000</v>
      </c>
      <c r="Q9539" t="s">
        <v>6636</v>
      </c>
      <c r="R9539" t="s">
        <v>6636</v>
      </c>
      <c r="S9539" s="12"/>
      <c r="T9539" s="13"/>
      <c r="U9539" t="s">
        <v>6636</v>
      </c>
    </row>
    <row r="9540" spans="1:21" x14ac:dyDescent="0.25">
      <c r="A9540" t="s">
        <v>6619</v>
      </c>
      <c r="B9540" s="12">
        <v>205980</v>
      </c>
      <c r="C9540" t="s">
        <v>14317</v>
      </c>
      <c r="D9540" s="11">
        <v>46177.511828703697</v>
      </c>
      <c r="E9540" t="s">
        <v>14318</v>
      </c>
      <c r="F9540" t="s">
        <v>6415</v>
      </c>
      <c r="G9540" t="s">
        <v>9091</v>
      </c>
      <c r="H9540" t="s">
        <v>6542</v>
      </c>
      <c r="I9540" t="s">
        <v>65</v>
      </c>
      <c r="J9540" t="s">
        <v>573</v>
      </c>
      <c r="K9540" t="s">
        <v>14319</v>
      </c>
      <c r="L9540" t="s">
        <v>14285</v>
      </c>
      <c r="M9540" t="s">
        <v>14320</v>
      </c>
      <c r="N9540" t="s">
        <v>6787</v>
      </c>
      <c r="O9540" t="s">
        <v>6798</v>
      </c>
      <c r="P9540">
        <v>11495000</v>
      </c>
      <c r="Q9540" t="s">
        <v>6636</v>
      </c>
      <c r="R9540" t="s">
        <v>6636</v>
      </c>
      <c r="S9540" s="12"/>
      <c r="T9540" s="13"/>
      <c r="U9540" t="s">
        <v>6636</v>
      </c>
    </row>
    <row r="9541" spans="1:21" x14ac:dyDescent="0.25">
      <c r="A9541" t="s">
        <v>6619</v>
      </c>
      <c r="B9541" s="12">
        <v>205980</v>
      </c>
      <c r="C9541" t="s">
        <v>14317</v>
      </c>
      <c r="D9541" s="11">
        <v>46177.511828703697</v>
      </c>
      <c r="E9541" t="s">
        <v>14318</v>
      </c>
      <c r="F9541" t="s">
        <v>6415</v>
      </c>
      <c r="G9541" t="s">
        <v>9092</v>
      </c>
      <c r="H9541" t="s">
        <v>6542</v>
      </c>
      <c r="I9541" t="s">
        <v>65</v>
      </c>
      <c r="J9541" t="s">
        <v>573</v>
      </c>
      <c r="K9541" t="s">
        <v>14319</v>
      </c>
      <c r="L9541" t="s">
        <v>14285</v>
      </c>
      <c r="M9541" t="s">
        <v>14320</v>
      </c>
      <c r="N9541" t="s">
        <v>6787</v>
      </c>
      <c r="O9541" t="s">
        <v>6798</v>
      </c>
      <c r="P9541">
        <v>11495000</v>
      </c>
      <c r="Q9541" t="s">
        <v>6636</v>
      </c>
      <c r="R9541" t="s">
        <v>6636</v>
      </c>
      <c r="S9541" s="12"/>
      <c r="T9541" s="13"/>
      <c r="U9541" t="s">
        <v>6636</v>
      </c>
    </row>
    <row r="9542" spans="1:21" x14ac:dyDescent="0.25">
      <c r="A9542" t="s">
        <v>6619</v>
      </c>
      <c r="B9542" s="12">
        <v>205980</v>
      </c>
      <c r="C9542" t="s">
        <v>14317</v>
      </c>
      <c r="D9542" s="11">
        <v>46177.511828703697</v>
      </c>
      <c r="E9542" t="s">
        <v>14318</v>
      </c>
      <c r="F9542" t="s">
        <v>6415</v>
      </c>
      <c r="G9542" t="s">
        <v>9093</v>
      </c>
      <c r="H9542" t="s">
        <v>6542</v>
      </c>
      <c r="I9542" t="s">
        <v>65</v>
      </c>
      <c r="J9542" t="s">
        <v>573</v>
      </c>
      <c r="K9542" t="s">
        <v>14319</v>
      </c>
      <c r="L9542" t="s">
        <v>14285</v>
      </c>
      <c r="M9542" t="s">
        <v>14320</v>
      </c>
      <c r="N9542" t="s">
        <v>6787</v>
      </c>
      <c r="O9542" t="s">
        <v>6798</v>
      </c>
      <c r="P9542">
        <v>11495000</v>
      </c>
      <c r="Q9542" t="s">
        <v>6636</v>
      </c>
      <c r="R9542" t="s">
        <v>6636</v>
      </c>
      <c r="S9542" s="12"/>
      <c r="T9542" s="13"/>
      <c r="U9542" t="s">
        <v>6636</v>
      </c>
    </row>
    <row r="9543" spans="1:21" x14ac:dyDescent="0.25">
      <c r="A9543" t="s">
        <v>6619</v>
      </c>
      <c r="B9543" s="12">
        <v>205980</v>
      </c>
      <c r="C9543" t="s">
        <v>14317</v>
      </c>
      <c r="D9543" s="11">
        <v>46177.511828703697</v>
      </c>
      <c r="E9543" t="s">
        <v>14318</v>
      </c>
      <c r="F9543" t="s">
        <v>6415</v>
      </c>
      <c r="G9543" t="s">
        <v>9094</v>
      </c>
      <c r="H9543" t="s">
        <v>6542</v>
      </c>
      <c r="I9543" t="s">
        <v>65</v>
      </c>
      <c r="J9543" t="s">
        <v>573</v>
      </c>
      <c r="K9543" t="s">
        <v>14319</v>
      </c>
      <c r="L9543" t="s">
        <v>14285</v>
      </c>
      <c r="M9543" t="s">
        <v>14320</v>
      </c>
      <c r="N9543" t="s">
        <v>6787</v>
      </c>
      <c r="O9543" t="s">
        <v>6798</v>
      </c>
      <c r="P9543">
        <v>11495000</v>
      </c>
      <c r="Q9543" t="s">
        <v>6636</v>
      </c>
      <c r="R9543" t="s">
        <v>6636</v>
      </c>
      <c r="S9543" s="12"/>
      <c r="T9543" s="13"/>
      <c r="U9543" t="s">
        <v>6636</v>
      </c>
    </row>
    <row r="9544" spans="1:21" x14ac:dyDescent="0.25">
      <c r="A9544" t="s">
        <v>6619</v>
      </c>
      <c r="B9544" s="12">
        <v>205980</v>
      </c>
      <c r="C9544" t="s">
        <v>14317</v>
      </c>
      <c r="D9544" s="11">
        <v>46177.511828703697</v>
      </c>
      <c r="E9544" t="s">
        <v>14318</v>
      </c>
      <c r="F9544" t="s">
        <v>6415</v>
      </c>
      <c r="G9544" t="s">
        <v>9095</v>
      </c>
      <c r="H9544" t="s">
        <v>6542</v>
      </c>
      <c r="I9544" t="s">
        <v>65</v>
      </c>
      <c r="J9544" t="s">
        <v>573</v>
      </c>
      <c r="K9544" t="s">
        <v>14319</v>
      </c>
      <c r="L9544" t="s">
        <v>14285</v>
      </c>
      <c r="M9544" t="s">
        <v>14320</v>
      </c>
      <c r="N9544" t="s">
        <v>6787</v>
      </c>
      <c r="O9544" t="s">
        <v>6798</v>
      </c>
      <c r="P9544">
        <v>11495000</v>
      </c>
      <c r="Q9544" t="s">
        <v>6636</v>
      </c>
      <c r="R9544" t="s">
        <v>6636</v>
      </c>
      <c r="S9544" s="12"/>
      <c r="T9544" s="13"/>
      <c r="U9544" t="s">
        <v>6636</v>
      </c>
    </row>
    <row r="9545" spans="1:21" x14ac:dyDescent="0.25">
      <c r="A9545" t="s">
        <v>6619</v>
      </c>
      <c r="B9545" s="12">
        <v>205980</v>
      </c>
      <c r="C9545" t="s">
        <v>14317</v>
      </c>
      <c r="D9545" s="11">
        <v>46177.511828703697</v>
      </c>
      <c r="E9545" t="s">
        <v>14318</v>
      </c>
      <c r="F9545" t="s">
        <v>6415</v>
      </c>
      <c r="G9545" t="s">
        <v>9096</v>
      </c>
      <c r="H9545" t="s">
        <v>6542</v>
      </c>
      <c r="I9545" t="s">
        <v>65</v>
      </c>
      <c r="J9545" t="s">
        <v>573</v>
      </c>
      <c r="K9545" t="s">
        <v>14319</v>
      </c>
      <c r="L9545" t="s">
        <v>14285</v>
      </c>
      <c r="M9545" t="s">
        <v>14320</v>
      </c>
      <c r="N9545" t="s">
        <v>6787</v>
      </c>
      <c r="O9545" t="s">
        <v>6798</v>
      </c>
      <c r="P9545">
        <v>11495000</v>
      </c>
      <c r="Q9545" t="s">
        <v>6636</v>
      </c>
      <c r="R9545" t="s">
        <v>6636</v>
      </c>
      <c r="S9545" s="12"/>
      <c r="T9545" s="13"/>
      <c r="U9545" t="s">
        <v>6636</v>
      </c>
    </row>
    <row r="9546" spans="1:21" x14ac:dyDescent="0.25">
      <c r="A9546" t="s">
        <v>6619</v>
      </c>
      <c r="B9546" s="12">
        <v>206225</v>
      </c>
      <c r="C9546" t="s">
        <v>14321</v>
      </c>
      <c r="D9546" s="11">
        <v>46178.532951388901</v>
      </c>
      <c r="E9546" t="s">
        <v>14322</v>
      </c>
      <c r="F9546" t="s">
        <v>6415</v>
      </c>
      <c r="G9546" t="s">
        <v>6968</v>
      </c>
      <c r="H9546" t="s">
        <v>6542</v>
      </c>
      <c r="I9546" t="s">
        <v>55</v>
      </c>
      <c r="J9546" t="s">
        <v>643</v>
      </c>
      <c r="K9546" t="s">
        <v>14323</v>
      </c>
      <c r="L9546" t="s">
        <v>14324</v>
      </c>
      <c r="M9546" t="s">
        <v>14325</v>
      </c>
      <c r="N9546" t="s">
        <v>6627</v>
      </c>
      <c r="O9546" t="s">
        <v>14326</v>
      </c>
      <c r="P9546">
        <v>37500000</v>
      </c>
      <c r="Q9546" t="s">
        <v>6636</v>
      </c>
      <c r="R9546" t="s">
        <v>6636</v>
      </c>
      <c r="S9546" s="12"/>
      <c r="T9546" s="13"/>
      <c r="U9546" t="s">
        <v>6636</v>
      </c>
    </row>
    <row r="9547" spans="1:21" x14ac:dyDescent="0.25">
      <c r="A9547" t="s">
        <v>6619</v>
      </c>
      <c r="B9547" s="12">
        <v>206225</v>
      </c>
      <c r="C9547" t="s">
        <v>14321</v>
      </c>
      <c r="D9547" s="11">
        <v>46178.532951388901</v>
      </c>
      <c r="E9547" t="s">
        <v>14322</v>
      </c>
      <c r="F9547" t="s">
        <v>6415</v>
      </c>
      <c r="G9547" t="s">
        <v>9091</v>
      </c>
      <c r="H9547" t="s">
        <v>6542</v>
      </c>
      <c r="I9547" t="s">
        <v>55</v>
      </c>
      <c r="J9547" t="s">
        <v>643</v>
      </c>
      <c r="K9547" t="s">
        <v>14323</v>
      </c>
      <c r="L9547" t="s">
        <v>14324</v>
      </c>
      <c r="M9547" t="s">
        <v>14325</v>
      </c>
      <c r="N9547" t="s">
        <v>6627</v>
      </c>
      <c r="O9547" t="s">
        <v>14326</v>
      </c>
      <c r="P9547">
        <v>37500000</v>
      </c>
      <c r="Q9547" t="s">
        <v>6636</v>
      </c>
      <c r="R9547" t="s">
        <v>6636</v>
      </c>
      <c r="S9547" s="12"/>
      <c r="T9547" s="13"/>
      <c r="U9547" t="s">
        <v>6636</v>
      </c>
    </row>
    <row r="9548" spans="1:21" x14ac:dyDescent="0.25">
      <c r="A9548" t="s">
        <v>6619</v>
      </c>
      <c r="B9548" s="12">
        <v>206225</v>
      </c>
      <c r="C9548" t="s">
        <v>14321</v>
      </c>
      <c r="D9548" s="11">
        <v>46178.532951388901</v>
      </c>
      <c r="E9548" t="s">
        <v>14322</v>
      </c>
      <c r="F9548" t="s">
        <v>6415</v>
      </c>
      <c r="G9548" t="s">
        <v>14292</v>
      </c>
      <c r="H9548" t="s">
        <v>6542</v>
      </c>
      <c r="I9548" t="s">
        <v>55</v>
      </c>
      <c r="J9548" t="s">
        <v>643</v>
      </c>
      <c r="K9548" t="s">
        <v>14323</v>
      </c>
      <c r="L9548" t="s">
        <v>14324</v>
      </c>
      <c r="M9548" t="s">
        <v>14325</v>
      </c>
      <c r="N9548" t="s">
        <v>6627</v>
      </c>
      <c r="O9548" t="s">
        <v>14326</v>
      </c>
      <c r="P9548">
        <v>37500000</v>
      </c>
      <c r="Q9548" t="s">
        <v>6636</v>
      </c>
      <c r="R9548" t="s">
        <v>6636</v>
      </c>
      <c r="S9548" s="12"/>
      <c r="T9548" s="13"/>
      <c r="U9548" t="s">
        <v>6636</v>
      </c>
    </row>
    <row r="9549" spans="1:21" x14ac:dyDescent="0.25">
      <c r="A9549" t="s">
        <v>6619</v>
      </c>
      <c r="B9549" s="12">
        <v>206225</v>
      </c>
      <c r="C9549" t="s">
        <v>14321</v>
      </c>
      <c r="D9549" s="11">
        <v>46178.532951388901</v>
      </c>
      <c r="E9549" t="s">
        <v>14322</v>
      </c>
      <c r="F9549" t="s">
        <v>6415</v>
      </c>
      <c r="G9549" t="s">
        <v>14294</v>
      </c>
      <c r="H9549" t="s">
        <v>6542</v>
      </c>
      <c r="I9549" t="s">
        <v>55</v>
      </c>
      <c r="J9549" t="s">
        <v>643</v>
      </c>
      <c r="K9549" t="s">
        <v>14323</v>
      </c>
      <c r="L9549" t="s">
        <v>14324</v>
      </c>
      <c r="M9549" t="s">
        <v>14325</v>
      </c>
      <c r="N9549" t="s">
        <v>6627</v>
      </c>
      <c r="O9549" t="s">
        <v>14326</v>
      </c>
      <c r="P9549">
        <v>37500000</v>
      </c>
      <c r="Q9549" t="s">
        <v>6636</v>
      </c>
      <c r="R9549" t="s">
        <v>6636</v>
      </c>
      <c r="S9549" s="12"/>
      <c r="T9549" s="13"/>
      <c r="U9549" t="s">
        <v>6636</v>
      </c>
    </row>
    <row r="9550" spans="1:21" x14ac:dyDescent="0.25">
      <c r="A9550" t="s">
        <v>6619</v>
      </c>
      <c r="B9550" s="12">
        <v>206225</v>
      </c>
      <c r="C9550" t="s">
        <v>14321</v>
      </c>
      <c r="D9550" s="11">
        <v>46178.532951388901</v>
      </c>
      <c r="E9550" t="s">
        <v>14322</v>
      </c>
      <c r="F9550" t="s">
        <v>6415</v>
      </c>
      <c r="G9550" t="s">
        <v>14295</v>
      </c>
      <c r="H9550" t="s">
        <v>6542</v>
      </c>
      <c r="I9550" t="s">
        <v>55</v>
      </c>
      <c r="J9550" t="s">
        <v>643</v>
      </c>
      <c r="K9550" t="s">
        <v>14323</v>
      </c>
      <c r="L9550" t="s">
        <v>14324</v>
      </c>
      <c r="M9550" t="s">
        <v>14325</v>
      </c>
      <c r="N9550" t="s">
        <v>6627</v>
      </c>
      <c r="O9550" t="s">
        <v>14326</v>
      </c>
      <c r="P9550">
        <v>37500000</v>
      </c>
      <c r="Q9550" t="s">
        <v>6636</v>
      </c>
      <c r="R9550" t="s">
        <v>6636</v>
      </c>
      <c r="S9550" s="12"/>
      <c r="T9550" s="13"/>
      <c r="U9550" t="s">
        <v>6636</v>
      </c>
    </row>
    <row r="9551" spans="1:21" x14ac:dyDescent="0.25">
      <c r="A9551" t="s">
        <v>6619</v>
      </c>
      <c r="B9551" s="12">
        <v>206225</v>
      </c>
      <c r="C9551" t="s">
        <v>14321</v>
      </c>
      <c r="D9551" s="11">
        <v>46178.532951388901</v>
      </c>
      <c r="E9551" t="s">
        <v>14322</v>
      </c>
      <c r="F9551" t="s">
        <v>6415</v>
      </c>
      <c r="G9551" t="s">
        <v>14327</v>
      </c>
      <c r="H9551" t="s">
        <v>6542</v>
      </c>
      <c r="I9551" t="s">
        <v>55</v>
      </c>
      <c r="J9551" t="s">
        <v>643</v>
      </c>
      <c r="K9551" t="s">
        <v>14323</v>
      </c>
      <c r="L9551" t="s">
        <v>14324</v>
      </c>
      <c r="M9551" t="s">
        <v>14325</v>
      </c>
      <c r="N9551" t="s">
        <v>6627</v>
      </c>
      <c r="O9551" t="s">
        <v>14326</v>
      </c>
      <c r="P9551">
        <v>37500000</v>
      </c>
      <c r="Q9551" t="s">
        <v>6636</v>
      </c>
      <c r="R9551" t="s">
        <v>6636</v>
      </c>
      <c r="S9551" s="12"/>
      <c r="T9551" s="13"/>
      <c r="U9551" t="s">
        <v>6636</v>
      </c>
    </row>
    <row r="9552" spans="1:21" x14ac:dyDescent="0.25">
      <c r="A9552" t="s">
        <v>6619</v>
      </c>
      <c r="B9552" s="12">
        <v>206225</v>
      </c>
      <c r="C9552" t="s">
        <v>14321</v>
      </c>
      <c r="D9552" s="11">
        <v>46178.532951388901</v>
      </c>
      <c r="E9552" t="s">
        <v>14322</v>
      </c>
      <c r="F9552" t="s">
        <v>6415</v>
      </c>
      <c r="G9552" t="s">
        <v>9095</v>
      </c>
      <c r="H9552" t="s">
        <v>6542</v>
      </c>
      <c r="I9552" t="s">
        <v>55</v>
      </c>
      <c r="J9552" t="s">
        <v>643</v>
      </c>
      <c r="K9552" t="s">
        <v>14323</v>
      </c>
      <c r="L9552" t="s">
        <v>14324</v>
      </c>
      <c r="M9552" t="s">
        <v>14325</v>
      </c>
      <c r="N9552" t="s">
        <v>6627</v>
      </c>
      <c r="O9552" t="s">
        <v>14326</v>
      </c>
      <c r="P9552">
        <v>37500000</v>
      </c>
      <c r="Q9552" t="s">
        <v>6636</v>
      </c>
      <c r="R9552" t="s">
        <v>6636</v>
      </c>
      <c r="S9552" s="12"/>
      <c r="T9552" s="13"/>
      <c r="U9552" t="s">
        <v>6636</v>
      </c>
    </row>
    <row r="9553" spans="1:21" x14ac:dyDescent="0.25">
      <c r="A9553" t="s">
        <v>6619</v>
      </c>
      <c r="B9553" s="12">
        <v>206225</v>
      </c>
      <c r="C9553" t="s">
        <v>14321</v>
      </c>
      <c r="D9553" s="11">
        <v>46178.532951388901</v>
      </c>
      <c r="E9553" t="s">
        <v>14322</v>
      </c>
      <c r="F9553" t="s">
        <v>6415</v>
      </c>
      <c r="G9553" t="s">
        <v>9096</v>
      </c>
      <c r="H9553" t="s">
        <v>6542</v>
      </c>
      <c r="I9553" t="s">
        <v>55</v>
      </c>
      <c r="J9553" t="s">
        <v>643</v>
      </c>
      <c r="K9553" t="s">
        <v>14323</v>
      </c>
      <c r="L9553" t="s">
        <v>14324</v>
      </c>
      <c r="M9553" t="s">
        <v>14325</v>
      </c>
      <c r="N9553" t="s">
        <v>6627</v>
      </c>
      <c r="O9553" t="s">
        <v>14326</v>
      </c>
      <c r="P9553">
        <v>37500000</v>
      </c>
      <c r="Q9553" t="s">
        <v>6636</v>
      </c>
      <c r="R9553" t="s">
        <v>6636</v>
      </c>
      <c r="S9553" s="12"/>
      <c r="T9553" s="13"/>
      <c r="U9553" t="s">
        <v>6636</v>
      </c>
    </row>
    <row r="9554" spans="1:21" x14ac:dyDescent="0.25">
      <c r="A9554" t="s">
        <v>6637</v>
      </c>
      <c r="B9554" s="12">
        <v>206395</v>
      </c>
      <c r="C9554" t="s">
        <v>14328</v>
      </c>
      <c r="D9554" s="11">
        <v>46178.655462962997</v>
      </c>
      <c r="E9554" t="s">
        <v>14329</v>
      </c>
      <c r="F9554" t="s">
        <v>6415</v>
      </c>
      <c r="G9554" t="s">
        <v>9086</v>
      </c>
      <c r="H9554" t="s">
        <v>6542</v>
      </c>
      <c r="I9554" t="s">
        <v>55</v>
      </c>
      <c r="J9554" t="s">
        <v>643</v>
      </c>
      <c r="K9554" t="s">
        <v>14330</v>
      </c>
      <c r="L9554" t="s">
        <v>14285</v>
      </c>
      <c r="M9554" t="s">
        <v>14331</v>
      </c>
      <c r="N9554" t="s">
        <v>6787</v>
      </c>
      <c r="O9554" t="s">
        <v>6810</v>
      </c>
      <c r="P9554">
        <v>12245000</v>
      </c>
      <c r="Q9554" t="s">
        <v>6636</v>
      </c>
      <c r="R9554" t="s">
        <v>6636</v>
      </c>
      <c r="S9554" s="12"/>
      <c r="T9554" s="13"/>
      <c r="U9554" t="s">
        <v>6636</v>
      </c>
    </row>
    <row r="9555" spans="1:21" x14ac:dyDescent="0.25">
      <c r="A9555" t="s">
        <v>6637</v>
      </c>
      <c r="B9555" s="12">
        <v>206395</v>
      </c>
      <c r="C9555" t="s">
        <v>14328</v>
      </c>
      <c r="D9555" s="11">
        <v>46178.655462962997</v>
      </c>
      <c r="E9555" t="s">
        <v>14329</v>
      </c>
      <c r="F9555" t="s">
        <v>6415</v>
      </c>
      <c r="G9555" t="s">
        <v>9088</v>
      </c>
      <c r="H9555" t="s">
        <v>6542</v>
      </c>
      <c r="I9555" t="s">
        <v>55</v>
      </c>
      <c r="J9555" t="s">
        <v>643</v>
      </c>
      <c r="K9555" t="s">
        <v>14330</v>
      </c>
      <c r="L9555" t="s">
        <v>14285</v>
      </c>
      <c r="M9555" t="s">
        <v>14331</v>
      </c>
      <c r="N9555" t="s">
        <v>6787</v>
      </c>
      <c r="O9555" t="s">
        <v>6810</v>
      </c>
      <c r="P9555">
        <v>12245000</v>
      </c>
      <c r="Q9555" t="s">
        <v>6636</v>
      </c>
      <c r="R9555" t="s">
        <v>6636</v>
      </c>
      <c r="S9555" s="12"/>
      <c r="T9555" s="13"/>
      <c r="U9555" t="s">
        <v>6636</v>
      </c>
    </row>
    <row r="9556" spans="1:21" x14ac:dyDescent="0.25">
      <c r="A9556" t="s">
        <v>6637</v>
      </c>
      <c r="B9556" s="12">
        <v>206395</v>
      </c>
      <c r="C9556" t="s">
        <v>14328</v>
      </c>
      <c r="D9556" s="11">
        <v>46178.655462962997</v>
      </c>
      <c r="E9556" t="s">
        <v>14329</v>
      </c>
      <c r="F9556" t="s">
        <v>6415</v>
      </c>
      <c r="G9556" t="s">
        <v>9089</v>
      </c>
      <c r="H9556" t="s">
        <v>6542</v>
      </c>
      <c r="I9556" t="s">
        <v>55</v>
      </c>
      <c r="J9556" t="s">
        <v>643</v>
      </c>
      <c r="K9556" t="s">
        <v>14330</v>
      </c>
      <c r="L9556" t="s">
        <v>14285</v>
      </c>
      <c r="M9556" t="s">
        <v>14331</v>
      </c>
      <c r="N9556" t="s">
        <v>6787</v>
      </c>
      <c r="O9556" t="s">
        <v>6810</v>
      </c>
      <c r="P9556">
        <v>12245000</v>
      </c>
      <c r="Q9556" t="s">
        <v>6636</v>
      </c>
      <c r="R9556" t="s">
        <v>6636</v>
      </c>
      <c r="S9556" s="12"/>
      <c r="T9556" s="13"/>
      <c r="U9556" t="s">
        <v>6636</v>
      </c>
    </row>
    <row r="9557" spans="1:21" x14ac:dyDescent="0.25">
      <c r="A9557" t="s">
        <v>6637</v>
      </c>
      <c r="B9557" s="12">
        <v>206395</v>
      </c>
      <c r="C9557" t="s">
        <v>14328</v>
      </c>
      <c r="D9557" s="11">
        <v>46178.655462962997</v>
      </c>
      <c r="E9557" t="s">
        <v>14329</v>
      </c>
      <c r="F9557" t="s">
        <v>6415</v>
      </c>
      <c r="G9557" t="s">
        <v>6968</v>
      </c>
      <c r="H9557" t="s">
        <v>6542</v>
      </c>
      <c r="I9557" t="s">
        <v>55</v>
      </c>
      <c r="J9557" t="s">
        <v>643</v>
      </c>
      <c r="K9557" t="s">
        <v>14330</v>
      </c>
      <c r="L9557" t="s">
        <v>14285</v>
      </c>
      <c r="M9557" t="s">
        <v>14331</v>
      </c>
      <c r="N9557" t="s">
        <v>6787</v>
      </c>
      <c r="O9557" t="s">
        <v>6810</v>
      </c>
      <c r="P9557">
        <v>12245000</v>
      </c>
      <c r="Q9557" t="s">
        <v>6636</v>
      </c>
      <c r="R9557" t="s">
        <v>6636</v>
      </c>
      <c r="S9557" s="12"/>
      <c r="T9557" s="13"/>
      <c r="U9557" t="s">
        <v>6636</v>
      </c>
    </row>
    <row r="9558" spans="1:21" x14ac:dyDescent="0.25">
      <c r="A9558" t="s">
        <v>6637</v>
      </c>
      <c r="B9558" s="12">
        <v>206395</v>
      </c>
      <c r="C9558" t="s">
        <v>14328</v>
      </c>
      <c r="D9558" s="11">
        <v>46178.655462962997</v>
      </c>
      <c r="E9558" t="s">
        <v>14329</v>
      </c>
      <c r="F9558" t="s">
        <v>6415</v>
      </c>
      <c r="G9558" t="s">
        <v>9090</v>
      </c>
      <c r="H9558" t="s">
        <v>6542</v>
      </c>
      <c r="I9558" t="s">
        <v>55</v>
      </c>
      <c r="J9558" t="s">
        <v>643</v>
      </c>
      <c r="K9558" t="s">
        <v>14330</v>
      </c>
      <c r="L9558" t="s">
        <v>14285</v>
      </c>
      <c r="M9558" t="s">
        <v>14331</v>
      </c>
      <c r="N9558" t="s">
        <v>6787</v>
      </c>
      <c r="O9558" t="s">
        <v>6810</v>
      </c>
      <c r="P9558">
        <v>12245000</v>
      </c>
      <c r="Q9558" t="s">
        <v>6636</v>
      </c>
      <c r="R9558" t="s">
        <v>6636</v>
      </c>
      <c r="S9558" s="12"/>
      <c r="T9558" s="13"/>
      <c r="U9558" t="s">
        <v>6636</v>
      </c>
    </row>
    <row r="9559" spans="1:21" x14ac:dyDescent="0.25">
      <c r="A9559" t="s">
        <v>6637</v>
      </c>
      <c r="B9559" s="12">
        <v>206395</v>
      </c>
      <c r="C9559" t="s">
        <v>14328</v>
      </c>
      <c r="D9559" s="11">
        <v>46178.655462962997</v>
      </c>
      <c r="E9559" t="s">
        <v>14329</v>
      </c>
      <c r="F9559" t="s">
        <v>6415</v>
      </c>
      <c r="G9559" t="s">
        <v>9091</v>
      </c>
      <c r="H9559" t="s">
        <v>6542</v>
      </c>
      <c r="I9559" t="s">
        <v>55</v>
      </c>
      <c r="J9559" t="s">
        <v>643</v>
      </c>
      <c r="K9559" t="s">
        <v>14330</v>
      </c>
      <c r="L9559" t="s">
        <v>14285</v>
      </c>
      <c r="M9559" t="s">
        <v>14331</v>
      </c>
      <c r="N9559" t="s">
        <v>6787</v>
      </c>
      <c r="O9559" t="s">
        <v>6810</v>
      </c>
      <c r="P9559">
        <v>12245000</v>
      </c>
      <c r="Q9559" t="s">
        <v>6636</v>
      </c>
      <c r="R9559" t="s">
        <v>6636</v>
      </c>
      <c r="S9559" s="12"/>
      <c r="T9559" s="13"/>
      <c r="U9559" t="s">
        <v>6636</v>
      </c>
    </row>
    <row r="9560" spans="1:21" x14ac:dyDescent="0.25">
      <c r="A9560" t="s">
        <v>6637</v>
      </c>
      <c r="B9560" s="12">
        <v>206395</v>
      </c>
      <c r="C9560" t="s">
        <v>14328</v>
      </c>
      <c r="D9560" s="11">
        <v>46178.655462962997</v>
      </c>
      <c r="E9560" t="s">
        <v>14329</v>
      </c>
      <c r="F9560" t="s">
        <v>6415</v>
      </c>
      <c r="G9560" t="s">
        <v>9092</v>
      </c>
      <c r="H9560" t="s">
        <v>6542</v>
      </c>
      <c r="I9560" t="s">
        <v>55</v>
      </c>
      <c r="J9560" t="s">
        <v>643</v>
      </c>
      <c r="K9560" t="s">
        <v>14330</v>
      </c>
      <c r="L9560" t="s">
        <v>14285</v>
      </c>
      <c r="M9560" t="s">
        <v>14331</v>
      </c>
      <c r="N9560" t="s">
        <v>6787</v>
      </c>
      <c r="O9560" t="s">
        <v>6810</v>
      </c>
      <c r="P9560">
        <v>12245000</v>
      </c>
      <c r="Q9560" t="s">
        <v>6636</v>
      </c>
      <c r="R9560" t="s">
        <v>6636</v>
      </c>
      <c r="S9560" s="12"/>
      <c r="T9560" s="13"/>
      <c r="U9560" t="s">
        <v>6636</v>
      </c>
    </row>
    <row r="9561" spans="1:21" x14ac:dyDescent="0.25">
      <c r="A9561" t="s">
        <v>6637</v>
      </c>
      <c r="B9561" s="12">
        <v>206395</v>
      </c>
      <c r="C9561" t="s">
        <v>14328</v>
      </c>
      <c r="D9561" s="11">
        <v>46178.655462962997</v>
      </c>
      <c r="E9561" t="s">
        <v>14329</v>
      </c>
      <c r="F9561" t="s">
        <v>6415</v>
      </c>
      <c r="G9561" t="s">
        <v>9093</v>
      </c>
      <c r="H9561" t="s">
        <v>6542</v>
      </c>
      <c r="I9561" t="s">
        <v>55</v>
      </c>
      <c r="J9561" t="s">
        <v>643</v>
      </c>
      <c r="K9561" t="s">
        <v>14330</v>
      </c>
      <c r="L9561" t="s">
        <v>14285</v>
      </c>
      <c r="M9561" t="s">
        <v>14331</v>
      </c>
      <c r="N9561" t="s">
        <v>6787</v>
      </c>
      <c r="O9561" t="s">
        <v>6810</v>
      </c>
      <c r="P9561">
        <v>12245000</v>
      </c>
      <c r="Q9561" t="s">
        <v>6636</v>
      </c>
      <c r="R9561" t="s">
        <v>6636</v>
      </c>
      <c r="S9561" s="12"/>
      <c r="T9561" s="13"/>
      <c r="U9561" t="s">
        <v>6636</v>
      </c>
    </row>
    <row r="9562" spans="1:21" x14ac:dyDescent="0.25">
      <c r="A9562" t="s">
        <v>6637</v>
      </c>
      <c r="B9562" s="12">
        <v>206395</v>
      </c>
      <c r="C9562" t="s">
        <v>14328</v>
      </c>
      <c r="D9562" s="11">
        <v>46178.655462962997</v>
      </c>
      <c r="E9562" t="s">
        <v>14329</v>
      </c>
      <c r="F9562" t="s">
        <v>6415</v>
      </c>
      <c r="G9562" t="s">
        <v>9094</v>
      </c>
      <c r="H9562" t="s">
        <v>6542</v>
      </c>
      <c r="I9562" t="s">
        <v>55</v>
      </c>
      <c r="J9562" t="s">
        <v>643</v>
      </c>
      <c r="K9562" t="s">
        <v>14330</v>
      </c>
      <c r="L9562" t="s">
        <v>14285</v>
      </c>
      <c r="M9562" t="s">
        <v>14331</v>
      </c>
      <c r="N9562" t="s">
        <v>6787</v>
      </c>
      <c r="O9562" t="s">
        <v>6810</v>
      </c>
      <c r="P9562">
        <v>12245000</v>
      </c>
      <c r="Q9562" t="s">
        <v>6636</v>
      </c>
      <c r="R9562" t="s">
        <v>6636</v>
      </c>
      <c r="S9562" s="12"/>
      <c r="T9562" s="13"/>
      <c r="U9562" t="s">
        <v>6636</v>
      </c>
    </row>
    <row r="9563" spans="1:21" x14ac:dyDescent="0.25">
      <c r="A9563" t="s">
        <v>6637</v>
      </c>
      <c r="B9563" s="12">
        <v>206395</v>
      </c>
      <c r="C9563" t="s">
        <v>14328</v>
      </c>
      <c r="D9563" s="11">
        <v>46178.655462962997</v>
      </c>
      <c r="E9563" t="s">
        <v>14329</v>
      </c>
      <c r="F9563" t="s">
        <v>6415</v>
      </c>
      <c r="G9563" t="s">
        <v>9095</v>
      </c>
      <c r="H9563" t="s">
        <v>6542</v>
      </c>
      <c r="I9563" t="s">
        <v>55</v>
      </c>
      <c r="J9563" t="s">
        <v>643</v>
      </c>
      <c r="K9563" t="s">
        <v>14330</v>
      </c>
      <c r="L9563" t="s">
        <v>14285</v>
      </c>
      <c r="M9563" t="s">
        <v>14331</v>
      </c>
      <c r="N9563" t="s">
        <v>6787</v>
      </c>
      <c r="O9563" t="s">
        <v>6810</v>
      </c>
      <c r="P9563">
        <v>12245000</v>
      </c>
      <c r="Q9563" t="s">
        <v>6636</v>
      </c>
      <c r="R9563" t="s">
        <v>6636</v>
      </c>
      <c r="S9563" s="12"/>
      <c r="T9563" s="13"/>
      <c r="U9563" t="s">
        <v>6636</v>
      </c>
    </row>
    <row r="9564" spans="1:21" x14ac:dyDescent="0.25">
      <c r="A9564" t="s">
        <v>6637</v>
      </c>
      <c r="B9564" s="12">
        <v>206395</v>
      </c>
      <c r="C9564" t="s">
        <v>14328</v>
      </c>
      <c r="D9564" s="11">
        <v>46178.655462962997</v>
      </c>
      <c r="E9564" t="s">
        <v>14329</v>
      </c>
      <c r="F9564" t="s">
        <v>6415</v>
      </c>
      <c r="G9564" t="s">
        <v>9096</v>
      </c>
      <c r="H9564" t="s">
        <v>6542</v>
      </c>
      <c r="I9564" t="s">
        <v>55</v>
      </c>
      <c r="J9564" t="s">
        <v>643</v>
      </c>
      <c r="K9564" t="s">
        <v>14330</v>
      </c>
      <c r="L9564" t="s">
        <v>14285</v>
      </c>
      <c r="M9564" t="s">
        <v>14331</v>
      </c>
      <c r="N9564" t="s">
        <v>6787</v>
      </c>
      <c r="O9564" t="s">
        <v>6810</v>
      </c>
      <c r="P9564">
        <v>12245000</v>
      </c>
      <c r="Q9564" t="s">
        <v>6636</v>
      </c>
      <c r="R9564" t="s">
        <v>6636</v>
      </c>
      <c r="S9564" s="12"/>
      <c r="T9564" s="13"/>
      <c r="U9564" t="s">
        <v>6636</v>
      </c>
    </row>
    <row r="9565" spans="1:21" x14ac:dyDescent="0.25">
      <c r="A9565" t="s">
        <v>6637</v>
      </c>
      <c r="B9565" s="12">
        <v>206290</v>
      </c>
      <c r="C9565" t="s">
        <v>14332</v>
      </c>
      <c r="D9565" s="11">
        <v>46178.710787037002</v>
      </c>
      <c r="E9565" t="s">
        <v>14333</v>
      </c>
      <c r="F9565" t="s">
        <v>6415</v>
      </c>
      <c r="G9565" t="s">
        <v>9086</v>
      </c>
      <c r="H9565" t="s">
        <v>6542</v>
      </c>
      <c r="I9565" t="s">
        <v>55</v>
      </c>
      <c r="J9565" t="s">
        <v>295</v>
      </c>
      <c r="K9565" t="s">
        <v>14334</v>
      </c>
      <c r="L9565" t="s">
        <v>14285</v>
      </c>
      <c r="M9565" t="s">
        <v>14335</v>
      </c>
      <c r="N9565" t="s">
        <v>6787</v>
      </c>
      <c r="O9565" t="s">
        <v>6810</v>
      </c>
      <c r="P9565">
        <v>13245000</v>
      </c>
      <c r="Q9565" t="s">
        <v>6636</v>
      </c>
      <c r="R9565" t="s">
        <v>6636</v>
      </c>
      <c r="S9565" s="12"/>
      <c r="T9565" s="13"/>
      <c r="U9565" t="s">
        <v>6629</v>
      </c>
    </row>
    <row r="9566" spans="1:21" x14ac:dyDescent="0.25">
      <c r="A9566" t="s">
        <v>6637</v>
      </c>
      <c r="B9566" s="12">
        <v>206290</v>
      </c>
      <c r="C9566" t="s">
        <v>14332</v>
      </c>
      <c r="D9566" s="11">
        <v>46178.710787037002</v>
      </c>
      <c r="E9566" t="s">
        <v>14333</v>
      </c>
      <c r="F9566" t="s">
        <v>6415</v>
      </c>
      <c r="G9566" t="s">
        <v>9088</v>
      </c>
      <c r="H9566" t="s">
        <v>6542</v>
      </c>
      <c r="I9566" t="s">
        <v>55</v>
      </c>
      <c r="J9566" t="s">
        <v>295</v>
      </c>
      <c r="K9566" t="s">
        <v>14334</v>
      </c>
      <c r="L9566" t="s">
        <v>14285</v>
      </c>
      <c r="M9566" t="s">
        <v>14335</v>
      </c>
      <c r="N9566" t="s">
        <v>6787</v>
      </c>
      <c r="O9566" t="s">
        <v>6810</v>
      </c>
      <c r="P9566">
        <v>13245000</v>
      </c>
      <c r="Q9566" t="s">
        <v>6636</v>
      </c>
      <c r="R9566" t="s">
        <v>6636</v>
      </c>
      <c r="S9566" s="12"/>
      <c r="T9566" s="13"/>
      <c r="U9566" t="s">
        <v>6629</v>
      </c>
    </row>
    <row r="9567" spans="1:21" x14ac:dyDescent="0.25">
      <c r="A9567" t="s">
        <v>6637</v>
      </c>
      <c r="B9567" s="12">
        <v>206290</v>
      </c>
      <c r="C9567" t="s">
        <v>14332</v>
      </c>
      <c r="D9567" s="11">
        <v>46178.710787037002</v>
      </c>
      <c r="E9567" t="s">
        <v>14333</v>
      </c>
      <c r="F9567" t="s">
        <v>6415</v>
      </c>
      <c r="G9567" t="s">
        <v>9089</v>
      </c>
      <c r="H9567" t="s">
        <v>6542</v>
      </c>
      <c r="I9567" t="s">
        <v>55</v>
      </c>
      <c r="J9567" t="s">
        <v>295</v>
      </c>
      <c r="K9567" t="s">
        <v>14334</v>
      </c>
      <c r="L9567" t="s">
        <v>14285</v>
      </c>
      <c r="M9567" t="s">
        <v>14335</v>
      </c>
      <c r="N9567" t="s">
        <v>6787</v>
      </c>
      <c r="O9567" t="s">
        <v>6810</v>
      </c>
      <c r="P9567">
        <v>13245000</v>
      </c>
      <c r="Q9567" t="s">
        <v>6636</v>
      </c>
      <c r="R9567" t="s">
        <v>6636</v>
      </c>
      <c r="S9567" s="12"/>
      <c r="T9567" s="13"/>
      <c r="U9567" t="s">
        <v>6629</v>
      </c>
    </row>
    <row r="9568" spans="1:21" x14ac:dyDescent="0.25">
      <c r="A9568" t="s">
        <v>6637</v>
      </c>
      <c r="B9568" s="12">
        <v>206290</v>
      </c>
      <c r="C9568" t="s">
        <v>14332</v>
      </c>
      <c r="D9568" s="11">
        <v>46178.710787037002</v>
      </c>
      <c r="E9568" t="s">
        <v>14333</v>
      </c>
      <c r="F9568" t="s">
        <v>6415</v>
      </c>
      <c r="G9568" t="s">
        <v>6968</v>
      </c>
      <c r="H9568" t="s">
        <v>6542</v>
      </c>
      <c r="I9568" t="s">
        <v>55</v>
      </c>
      <c r="J9568" t="s">
        <v>295</v>
      </c>
      <c r="K9568" t="s">
        <v>14334</v>
      </c>
      <c r="L9568" t="s">
        <v>14285</v>
      </c>
      <c r="M9568" t="s">
        <v>14335</v>
      </c>
      <c r="N9568" t="s">
        <v>6787</v>
      </c>
      <c r="O9568" t="s">
        <v>6810</v>
      </c>
      <c r="P9568">
        <v>13245000</v>
      </c>
      <c r="Q9568" t="s">
        <v>6636</v>
      </c>
      <c r="R9568" t="s">
        <v>6636</v>
      </c>
      <c r="S9568" s="12"/>
      <c r="T9568" s="13"/>
      <c r="U9568" t="s">
        <v>6629</v>
      </c>
    </row>
    <row r="9569" spans="1:21" x14ac:dyDescent="0.25">
      <c r="A9569" t="s">
        <v>6637</v>
      </c>
      <c r="B9569" s="12">
        <v>206290</v>
      </c>
      <c r="C9569" t="s">
        <v>14332</v>
      </c>
      <c r="D9569" s="11">
        <v>46178.710787037002</v>
      </c>
      <c r="E9569" t="s">
        <v>14333</v>
      </c>
      <c r="F9569" t="s">
        <v>6415</v>
      </c>
      <c r="G9569" t="s">
        <v>9090</v>
      </c>
      <c r="H9569" t="s">
        <v>6542</v>
      </c>
      <c r="I9569" t="s">
        <v>55</v>
      </c>
      <c r="J9569" t="s">
        <v>295</v>
      </c>
      <c r="K9569" t="s">
        <v>14334</v>
      </c>
      <c r="L9569" t="s">
        <v>14285</v>
      </c>
      <c r="M9569" t="s">
        <v>14335</v>
      </c>
      <c r="N9569" t="s">
        <v>6787</v>
      </c>
      <c r="O9569" t="s">
        <v>6810</v>
      </c>
      <c r="P9569">
        <v>13245000</v>
      </c>
      <c r="Q9569" t="s">
        <v>6636</v>
      </c>
      <c r="R9569" t="s">
        <v>6636</v>
      </c>
      <c r="S9569" s="12"/>
      <c r="T9569" s="13"/>
      <c r="U9569" t="s">
        <v>6629</v>
      </c>
    </row>
    <row r="9570" spans="1:21" x14ac:dyDescent="0.25">
      <c r="A9570" t="s">
        <v>6637</v>
      </c>
      <c r="B9570" s="12">
        <v>206290</v>
      </c>
      <c r="C9570" t="s">
        <v>14332</v>
      </c>
      <c r="D9570" s="11">
        <v>46178.710787037002</v>
      </c>
      <c r="E9570" t="s">
        <v>14333</v>
      </c>
      <c r="F9570" t="s">
        <v>6415</v>
      </c>
      <c r="G9570" t="s">
        <v>9091</v>
      </c>
      <c r="H9570" t="s">
        <v>6542</v>
      </c>
      <c r="I9570" t="s">
        <v>55</v>
      </c>
      <c r="J9570" t="s">
        <v>295</v>
      </c>
      <c r="K9570" t="s">
        <v>14334</v>
      </c>
      <c r="L9570" t="s">
        <v>14285</v>
      </c>
      <c r="M9570" t="s">
        <v>14335</v>
      </c>
      <c r="N9570" t="s">
        <v>6787</v>
      </c>
      <c r="O9570" t="s">
        <v>6810</v>
      </c>
      <c r="P9570">
        <v>13245000</v>
      </c>
      <c r="Q9570" t="s">
        <v>6636</v>
      </c>
      <c r="R9570" t="s">
        <v>6636</v>
      </c>
      <c r="S9570" s="12"/>
      <c r="T9570" s="13"/>
      <c r="U9570" t="s">
        <v>6629</v>
      </c>
    </row>
    <row r="9571" spans="1:21" x14ac:dyDescent="0.25">
      <c r="A9571" t="s">
        <v>6637</v>
      </c>
      <c r="B9571" s="12">
        <v>206290</v>
      </c>
      <c r="C9571" t="s">
        <v>14332</v>
      </c>
      <c r="D9571" s="11">
        <v>46178.710787037002</v>
      </c>
      <c r="E9571" t="s">
        <v>14333</v>
      </c>
      <c r="F9571" t="s">
        <v>6415</v>
      </c>
      <c r="G9571" t="s">
        <v>9092</v>
      </c>
      <c r="H9571" t="s">
        <v>6542</v>
      </c>
      <c r="I9571" t="s">
        <v>55</v>
      </c>
      <c r="J9571" t="s">
        <v>295</v>
      </c>
      <c r="K9571" t="s">
        <v>14334</v>
      </c>
      <c r="L9571" t="s">
        <v>14285</v>
      </c>
      <c r="M9571" t="s">
        <v>14335</v>
      </c>
      <c r="N9571" t="s">
        <v>6787</v>
      </c>
      <c r="O9571" t="s">
        <v>6810</v>
      </c>
      <c r="P9571">
        <v>13245000</v>
      </c>
      <c r="Q9571" t="s">
        <v>6636</v>
      </c>
      <c r="R9571" t="s">
        <v>6636</v>
      </c>
      <c r="S9571" s="12"/>
      <c r="T9571" s="13"/>
      <c r="U9571" t="s">
        <v>6629</v>
      </c>
    </row>
    <row r="9572" spans="1:21" x14ac:dyDescent="0.25">
      <c r="A9572" t="s">
        <v>6637</v>
      </c>
      <c r="B9572" s="12">
        <v>206290</v>
      </c>
      <c r="C9572" t="s">
        <v>14332</v>
      </c>
      <c r="D9572" s="11">
        <v>46178.710787037002</v>
      </c>
      <c r="E9572" t="s">
        <v>14333</v>
      </c>
      <c r="F9572" t="s">
        <v>6415</v>
      </c>
      <c r="G9572" t="s">
        <v>9093</v>
      </c>
      <c r="H9572" t="s">
        <v>6542</v>
      </c>
      <c r="I9572" t="s">
        <v>55</v>
      </c>
      <c r="J9572" t="s">
        <v>295</v>
      </c>
      <c r="K9572" t="s">
        <v>14334</v>
      </c>
      <c r="L9572" t="s">
        <v>14285</v>
      </c>
      <c r="M9572" t="s">
        <v>14335</v>
      </c>
      <c r="N9572" t="s">
        <v>6787</v>
      </c>
      <c r="O9572" t="s">
        <v>6810</v>
      </c>
      <c r="P9572">
        <v>13245000</v>
      </c>
      <c r="Q9572" t="s">
        <v>6636</v>
      </c>
      <c r="R9572" t="s">
        <v>6636</v>
      </c>
      <c r="S9572" s="12"/>
      <c r="T9572" s="13"/>
      <c r="U9572" t="s">
        <v>6629</v>
      </c>
    </row>
    <row r="9573" spans="1:21" x14ac:dyDescent="0.25">
      <c r="A9573" t="s">
        <v>6637</v>
      </c>
      <c r="B9573" s="12">
        <v>206290</v>
      </c>
      <c r="C9573" t="s">
        <v>14332</v>
      </c>
      <c r="D9573" s="11">
        <v>46178.710787037002</v>
      </c>
      <c r="E9573" t="s">
        <v>14333</v>
      </c>
      <c r="F9573" t="s">
        <v>6415</v>
      </c>
      <c r="G9573" t="s">
        <v>9094</v>
      </c>
      <c r="H9573" t="s">
        <v>6542</v>
      </c>
      <c r="I9573" t="s">
        <v>55</v>
      </c>
      <c r="J9573" t="s">
        <v>295</v>
      </c>
      <c r="K9573" t="s">
        <v>14334</v>
      </c>
      <c r="L9573" t="s">
        <v>14285</v>
      </c>
      <c r="M9573" t="s">
        <v>14335</v>
      </c>
      <c r="N9573" t="s">
        <v>6787</v>
      </c>
      <c r="O9573" t="s">
        <v>6810</v>
      </c>
      <c r="P9573">
        <v>13245000</v>
      </c>
      <c r="Q9573" t="s">
        <v>6636</v>
      </c>
      <c r="R9573" t="s">
        <v>6636</v>
      </c>
      <c r="S9573" s="12"/>
      <c r="T9573" s="13"/>
      <c r="U9573" t="s">
        <v>6629</v>
      </c>
    </row>
    <row r="9574" spans="1:21" x14ac:dyDescent="0.25">
      <c r="A9574" t="s">
        <v>6637</v>
      </c>
      <c r="B9574" s="12">
        <v>206290</v>
      </c>
      <c r="C9574" t="s">
        <v>14332</v>
      </c>
      <c r="D9574" s="11">
        <v>46178.710787037002</v>
      </c>
      <c r="E9574" t="s">
        <v>14333</v>
      </c>
      <c r="F9574" t="s">
        <v>6415</v>
      </c>
      <c r="G9574" t="s">
        <v>9095</v>
      </c>
      <c r="H9574" t="s">
        <v>6542</v>
      </c>
      <c r="I9574" t="s">
        <v>55</v>
      </c>
      <c r="J9574" t="s">
        <v>295</v>
      </c>
      <c r="K9574" t="s">
        <v>14334</v>
      </c>
      <c r="L9574" t="s">
        <v>14285</v>
      </c>
      <c r="M9574" t="s">
        <v>14335</v>
      </c>
      <c r="N9574" t="s">
        <v>6787</v>
      </c>
      <c r="O9574" t="s">
        <v>6810</v>
      </c>
      <c r="P9574">
        <v>13245000</v>
      </c>
      <c r="Q9574" t="s">
        <v>6636</v>
      </c>
      <c r="R9574" t="s">
        <v>6636</v>
      </c>
      <c r="S9574" s="12"/>
      <c r="T9574" s="13"/>
      <c r="U9574" t="s">
        <v>6629</v>
      </c>
    </row>
    <row r="9575" spans="1:21" x14ac:dyDescent="0.25">
      <c r="A9575" t="s">
        <v>6637</v>
      </c>
      <c r="B9575" s="12">
        <v>206290</v>
      </c>
      <c r="C9575" t="s">
        <v>14332</v>
      </c>
      <c r="D9575" s="11">
        <v>46178.710787037002</v>
      </c>
      <c r="E9575" t="s">
        <v>14333</v>
      </c>
      <c r="F9575" t="s">
        <v>6415</v>
      </c>
      <c r="G9575" t="s">
        <v>9096</v>
      </c>
      <c r="H9575" t="s">
        <v>6542</v>
      </c>
      <c r="I9575" t="s">
        <v>55</v>
      </c>
      <c r="J9575" t="s">
        <v>295</v>
      </c>
      <c r="K9575" t="s">
        <v>14334</v>
      </c>
      <c r="L9575" t="s">
        <v>14285</v>
      </c>
      <c r="M9575" t="s">
        <v>14335</v>
      </c>
      <c r="N9575" t="s">
        <v>6787</v>
      </c>
      <c r="O9575" t="s">
        <v>6810</v>
      </c>
      <c r="P9575">
        <v>13245000</v>
      </c>
      <c r="Q9575" t="s">
        <v>6636</v>
      </c>
      <c r="R9575" t="s">
        <v>6636</v>
      </c>
      <c r="S9575" s="12"/>
      <c r="T9575" s="13"/>
      <c r="U9575" t="s">
        <v>6629</v>
      </c>
    </row>
    <row r="9576" spans="1:21" x14ac:dyDescent="0.25">
      <c r="A9576" t="s">
        <v>6619</v>
      </c>
      <c r="B9576" s="12">
        <v>206290</v>
      </c>
      <c r="C9576" t="s">
        <v>14332</v>
      </c>
      <c r="D9576" s="11">
        <v>46178.761238425897</v>
      </c>
      <c r="E9576" t="s">
        <v>14333</v>
      </c>
      <c r="F9576" t="s">
        <v>6415</v>
      </c>
      <c r="G9576" t="s">
        <v>9086</v>
      </c>
      <c r="H9576" t="s">
        <v>6542</v>
      </c>
      <c r="I9576" t="s">
        <v>55</v>
      </c>
      <c r="J9576" t="s">
        <v>295</v>
      </c>
      <c r="K9576" t="s">
        <v>14334</v>
      </c>
      <c r="L9576" t="s">
        <v>14285</v>
      </c>
      <c r="M9576" t="s">
        <v>14335</v>
      </c>
      <c r="N9576" t="s">
        <v>6787</v>
      </c>
      <c r="O9576" t="s">
        <v>6810</v>
      </c>
      <c r="P9576">
        <v>13245000</v>
      </c>
      <c r="Q9576" t="s">
        <v>6636</v>
      </c>
      <c r="R9576" t="s">
        <v>6636</v>
      </c>
      <c r="S9576" s="12"/>
      <c r="T9576" s="13"/>
      <c r="U9576" t="s">
        <v>6629</v>
      </c>
    </row>
    <row r="9577" spans="1:21" x14ac:dyDescent="0.25">
      <c r="A9577" t="s">
        <v>6619</v>
      </c>
      <c r="B9577" s="12">
        <v>206290</v>
      </c>
      <c r="C9577" t="s">
        <v>14332</v>
      </c>
      <c r="D9577" s="11">
        <v>46178.761238425897</v>
      </c>
      <c r="E9577" t="s">
        <v>14333</v>
      </c>
      <c r="F9577" t="s">
        <v>6415</v>
      </c>
      <c r="G9577" t="s">
        <v>9088</v>
      </c>
      <c r="H9577" t="s">
        <v>6542</v>
      </c>
      <c r="I9577" t="s">
        <v>55</v>
      </c>
      <c r="J9577" t="s">
        <v>295</v>
      </c>
      <c r="K9577" t="s">
        <v>14334</v>
      </c>
      <c r="L9577" t="s">
        <v>14285</v>
      </c>
      <c r="M9577" t="s">
        <v>14335</v>
      </c>
      <c r="N9577" t="s">
        <v>6787</v>
      </c>
      <c r="O9577" t="s">
        <v>6810</v>
      </c>
      <c r="P9577">
        <v>13245000</v>
      </c>
      <c r="Q9577" t="s">
        <v>6636</v>
      </c>
      <c r="R9577" t="s">
        <v>6636</v>
      </c>
      <c r="S9577" s="12"/>
      <c r="T9577" s="13"/>
      <c r="U9577" t="s">
        <v>6629</v>
      </c>
    </row>
    <row r="9578" spans="1:21" x14ac:dyDescent="0.25">
      <c r="A9578" t="s">
        <v>6619</v>
      </c>
      <c r="B9578" s="12">
        <v>206290</v>
      </c>
      <c r="C9578" t="s">
        <v>14332</v>
      </c>
      <c r="D9578" s="11">
        <v>46178.761238425897</v>
      </c>
      <c r="E9578" t="s">
        <v>14333</v>
      </c>
      <c r="F9578" t="s">
        <v>6415</v>
      </c>
      <c r="G9578" t="s">
        <v>9089</v>
      </c>
      <c r="H9578" t="s">
        <v>6542</v>
      </c>
      <c r="I9578" t="s">
        <v>55</v>
      </c>
      <c r="J9578" t="s">
        <v>295</v>
      </c>
      <c r="K9578" t="s">
        <v>14334</v>
      </c>
      <c r="L9578" t="s">
        <v>14285</v>
      </c>
      <c r="M9578" t="s">
        <v>14335</v>
      </c>
      <c r="N9578" t="s">
        <v>6787</v>
      </c>
      <c r="O9578" t="s">
        <v>6810</v>
      </c>
      <c r="P9578">
        <v>13245000</v>
      </c>
      <c r="Q9578" t="s">
        <v>6636</v>
      </c>
      <c r="R9578" t="s">
        <v>6636</v>
      </c>
      <c r="S9578" s="12"/>
      <c r="T9578" s="13"/>
      <c r="U9578" t="s">
        <v>6629</v>
      </c>
    </row>
    <row r="9579" spans="1:21" x14ac:dyDescent="0.25">
      <c r="A9579" t="s">
        <v>6619</v>
      </c>
      <c r="B9579" s="12">
        <v>206290</v>
      </c>
      <c r="C9579" t="s">
        <v>14332</v>
      </c>
      <c r="D9579" s="11">
        <v>46178.761238425897</v>
      </c>
      <c r="E9579" t="s">
        <v>14333</v>
      </c>
      <c r="F9579" t="s">
        <v>6415</v>
      </c>
      <c r="G9579" t="s">
        <v>6968</v>
      </c>
      <c r="H9579" t="s">
        <v>6542</v>
      </c>
      <c r="I9579" t="s">
        <v>55</v>
      </c>
      <c r="J9579" t="s">
        <v>295</v>
      </c>
      <c r="K9579" t="s">
        <v>14334</v>
      </c>
      <c r="L9579" t="s">
        <v>14285</v>
      </c>
      <c r="M9579" t="s">
        <v>14335</v>
      </c>
      <c r="N9579" t="s">
        <v>6787</v>
      </c>
      <c r="O9579" t="s">
        <v>6810</v>
      </c>
      <c r="P9579">
        <v>13245000</v>
      </c>
      <c r="Q9579" t="s">
        <v>6636</v>
      </c>
      <c r="R9579" t="s">
        <v>6636</v>
      </c>
      <c r="S9579" s="12"/>
      <c r="T9579" s="13"/>
      <c r="U9579" t="s">
        <v>6629</v>
      </c>
    </row>
    <row r="9580" spans="1:21" x14ac:dyDescent="0.25">
      <c r="A9580" t="s">
        <v>6619</v>
      </c>
      <c r="B9580" s="12">
        <v>206290</v>
      </c>
      <c r="C9580" t="s">
        <v>14332</v>
      </c>
      <c r="D9580" s="11">
        <v>46178.761238425897</v>
      </c>
      <c r="E9580" t="s">
        <v>14333</v>
      </c>
      <c r="F9580" t="s">
        <v>6415</v>
      </c>
      <c r="G9580" t="s">
        <v>9090</v>
      </c>
      <c r="H9580" t="s">
        <v>6542</v>
      </c>
      <c r="I9580" t="s">
        <v>55</v>
      </c>
      <c r="J9580" t="s">
        <v>295</v>
      </c>
      <c r="K9580" t="s">
        <v>14334</v>
      </c>
      <c r="L9580" t="s">
        <v>14285</v>
      </c>
      <c r="M9580" t="s">
        <v>14335</v>
      </c>
      <c r="N9580" t="s">
        <v>6787</v>
      </c>
      <c r="O9580" t="s">
        <v>6810</v>
      </c>
      <c r="P9580">
        <v>13245000</v>
      </c>
      <c r="Q9580" t="s">
        <v>6636</v>
      </c>
      <c r="R9580" t="s">
        <v>6636</v>
      </c>
      <c r="S9580" s="12"/>
      <c r="T9580" s="13"/>
      <c r="U9580" t="s">
        <v>6629</v>
      </c>
    </row>
    <row r="9581" spans="1:21" x14ac:dyDescent="0.25">
      <c r="A9581" t="s">
        <v>6619</v>
      </c>
      <c r="B9581" s="12">
        <v>206290</v>
      </c>
      <c r="C9581" t="s">
        <v>14332</v>
      </c>
      <c r="D9581" s="11">
        <v>46178.761238425897</v>
      </c>
      <c r="E9581" t="s">
        <v>14333</v>
      </c>
      <c r="F9581" t="s">
        <v>6415</v>
      </c>
      <c r="G9581" t="s">
        <v>9091</v>
      </c>
      <c r="H9581" t="s">
        <v>6542</v>
      </c>
      <c r="I9581" t="s">
        <v>55</v>
      </c>
      <c r="J9581" t="s">
        <v>295</v>
      </c>
      <c r="K9581" t="s">
        <v>14334</v>
      </c>
      <c r="L9581" t="s">
        <v>14285</v>
      </c>
      <c r="M9581" t="s">
        <v>14335</v>
      </c>
      <c r="N9581" t="s">
        <v>6787</v>
      </c>
      <c r="O9581" t="s">
        <v>6810</v>
      </c>
      <c r="P9581">
        <v>13245000</v>
      </c>
      <c r="Q9581" t="s">
        <v>6636</v>
      </c>
      <c r="R9581" t="s">
        <v>6636</v>
      </c>
      <c r="S9581" s="12"/>
      <c r="T9581" s="13"/>
      <c r="U9581" t="s">
        <v>6629</v>
      </c>
    </row>
    <row r="9582" spans="1:21" x14ac:dyDescent="0.25">
      <c r="A9582" t="s">
        <v>6619</v>
      </c>
      <c r="B9582" s="12">
        <v>206290</v>
      </c>
      <c r="C9582" t="s">
        <v>14332</v>
      </c>
      <c r="D9582" s="11">
        <v>46178.761238425897</v>
      </c>
      <c r="E9582" t="s">
        <v>14333</v>
      </c>
      <c r="F9582" t="s">
        <v>6415</v>
      </c>
      <c r="G9582" t="s">
        <v>9092</v>
      </c>
      <c r="H9582" t="s">
        <v>6542</v>
      </c>
      <c r="I9582" t="s">
        <v>55</v>
      </c>
      <c r="J9582" t="s">
        <v>295</v>
      </c>
      <c r="K9582" t="s">
        <v>14334</v>
      </c>
      <c r="L9582" t="s">
        <v>14285</v>
      </c>
      <c r="M9582" t="s">
        <v>14335</v>
      </c>
      <c r="N9582" t="s">
        <v>6787</v>
      </c>
      <c r="O9582" t="s">
        <v>6810</v>
      </c>
      <c r="P9582">
        <v>13245000</v>
      </c>
      <c r="Q9582" t="s">
        <v>6636</v>
      </c>
      <c r="R9582" t="s">
        <v>6636</v>
      </c>
      <c r="S9582" s="12"/>
      <c r="T9582" s="13"/>
      <c r="U9582" t="s">
        <v>6629</v>
      </c>
    </row>
    <row r="9583" spans="1:21" x14ac:dyDescent="0.25">
      <c r="A9583" t="s">
        <v>6619</v>
      </c>
      <c r="B9583" s="12">
        <v>206290</v>
      </c>
      <c r="C9583" t="s">
        <v>14332</v>
      </c>
      <c r="D9583" s="11">
        <v>46178.761238425897</v>
      </c>
      <c r="E9583" t="s">
        <v>14333</v>
      </c>
      <c r="F9583" t="s">
        <v>6415</v>
      </c>
      <c r="G9583" t="s">
        <v>9093</v>
      </c>
      <c r="H9583" t="s">
        <v>6542</v>
      </c>
      <c r="I9583" t="s">
        <v>55</v>
      </c>
      <c r="J9583" t="s">
        <v>295</v>
      </c>
      <c r="K9583" t="s">
        <v>14334</v>
      </c>
      <c r="L9583" t="s">
        <v>14285</v>
      </c>
      <c r="M9583" t="s">
        <v>14335</v>
      </c>
      <c r="N9583" t="s">
        <v>6787</v>
      </c>
      <c r="O9583" t="s">
        <v>6810</v>
      </c>
      <c r="P9583">
        <v>13245000</v>
      </c>
      <c r="Q9583" t="s">
        <v>6636</v>
      </c>
      <c r="R9583" t="s">
        <v>6636</v>
      </c>
      <c r="S9583" s="12"/>
      <c r="T9583" s="13"/>
      <c r="U9583" t="s">
        <v>6629</v>
      </c>
    </row>
    <row r="9584" spans="1:21" x14ac:dyDescent="0.25">
      <c r="A9584" t="s">
        <v>6619</v>
      </c>
      <c r="B9584" s="12">
        <v>206290</v>
      </c>
      <c r="C9584" t="s">
        <v>14332</v>
      </c>
      <c r="D9584" s="11">
        <v>46178.761238425897</v>
      </c>
      <c r="E9584" t="s">
        <v>14333</v>
      </c>
      <c r="F9584" t="s">
        <v>6415</v>
      </c>
      <c r="G9584" t="s">
        <v>9094</v>
      </c>
      <c r="H9584" t="s">
        <v>6542</v>
      </c>
      <c r="I9584" t="s">
        <v>55</v>
      </c>
      <c r="J9584" t="s">
        <v>295</v>
      </c>
      <c r="K9584" t="s">
        <v>14334</v>
      </c>
      <c r="L9584" t="s">
        <v>14285</v>
      </c>
      <c r="M9584" t="s">
        <v>14335</v>
      </c>
      <c r="N9584" t="s">
        <v>6787</v>
      </c>
      <c r="O9584" t="s">
        <v>6810</v>
      </c>
      <c r="P9584">
        <v>13245000</v>
      </c>
      <c r="Q9584" t="s">
        <v>6636</v>
      </c>
      <c r="R9584" t="s">
        <v>6636</v>
      </c>
      <c r="S9584" s="12"/>
      <c r="T9584" s="13"/>
      <c r="U9584" t="s">
        <v>6629</v>
      </c>
    </row>
    <row r="9585" spans="1:21" x14ac:dyDescent="0.25">
      <c r="A9585" t="s">
        <v>6619</v>
      </c>
      <c r="B9585" s="12">
        <v>206290</v>
      </c>
      <c r="C9585" t="s">
        <v>14332</v>
      </c>
      <c r="D9585" s="11">
        <v>46178.761238425897</v>
      </c>
      <c r="E9585" t="s">
        <v>14333</v>
      </c>
      <c r="F9585" t="s">
        <v>6415</v>
      </c>
      <c r="G9585" t="s">
        <v>9095</v>
      </c>
      <c r="H9585" t="s">
        <v>6542</v>
      </c>
      <c r="I9585" t="s">
        <v>55</v>
      </c>
      <c r="J9585" t="s">
        <v>295</v>
      </c>
      <c r="K9585" t="s">
        <v>14334</v>
      </c>
      <c r="L9585" t="s">
        <v>14285</v>
      </c>
      <c r="M9585" t="s">
        <v>14335</v>
      </c>
      <c r="N9585" t="s">
        <v>6787</v>
      </c>
      <c r="O9585" t="s">
        <v>6810</v>
      </c>
      <c r="P9585">
        <v>13245000</v>
      </c>
      <c r="Q9585" t="s">
        <v>6636</v>
      </c>
      <c r="R9585" t="s">
        <v>6636</v>
      </c>
      <c r="S9585" s="12"/>
      <c r="T9585" s="13"/>
      <c r="U9585" t="s">
        <v>6629</v>
      </c>
    </row>
    <row r="9586" spans="1:21" x14ac:dyDescent="0.25">
      <c r="A9586" t="s">
        <v>6619</v>
      </c>
      <c r="B9586" s="12">
        <v>206290</v>
      </c>
      <c r="C9586" t="s">
        <v>14332</v>
      </c>
      <c r="D9586" s="11">
        <v>46178.761238425897</v>
      </c>
      <c r="E9586" t="s">
        <v>14333</v>
      </c>
      <c r="F9586" t="s">
        <v>6415</v>
      </c>
      <c r="G9586" t="s">
        <v>9096</v>
      </c>
      <c r="H9586" t="s">
        <v>6542</v>
      </c>
      <c r="I9586" t="s">
        <v>55</v>
      </c>
      <c r="J9586" t="s">
        <v>295</v>
      </c>
      <c r="K9586" t="s">
        <v>14334</v>
      </c>
      <c r="L9586" t="s">
        <v>14285</v>
      </c>
      <c r="M9586" t="s">
        <v>14335</v>
      </c>
      <c r="N9586" t="s">
        <v>6787</v>
      </c>
      <c r="O9586" t="s">
        <v>6810</v>
      </c>
      <c r="P9586">
        <v>13245000</v>
      </c>
      <c r="Q9586" t="s">
        <v>6636</v>
      </c>
      <c r="R9586" t="s">
        <v>6636</v>
      </c>
      <c r="S9586" s="12"/>
      <c r="T9586" s="13"/>
      <c r="U9586" t="s">
        <v>6629</v>
      </c>
    </row>
    <row r="9587" spans="1:21" x14ac:dyDescent="0.25">
      <c r="A9587" t="s">
        <v>6619</v>
      </c>
      <c r="B9587" s="12">
        <v>206325</v>
      </c>
      <c r="C9587" t="s">
        <v>14300</v>
      </c>
      <c r="D9587" s="11">
        <v>46178.844351851898</v>
      </c>
      <c r="E9587" t="s">
        <v>14301</v>
      </c>
      <c r="F9587" t="s">
        <v>6415</v>
      </c>
      <c r="G9587" t="s">
        <v>14271</v>
      </c>
      <c r="H9587" t="s">
        <v>6542</v>
      </c>
      <c r="I9587" t="s">
        <v>55</v>
      </c>
      <c r="J9587" t="s">
        <v>295</v>
      </c>
      <c r="K9587" t="s">
        <v>14302</v>
      </c>
      <c r="L9587" t="s">
        <v>14267</v>
      </c>
      <c r="M9587" t="s">
        <v>14303</v>
      </c>
      <c r="N9587" t="s">
        <v>14269</v>
      </c>
      <c r="O9587" t="s">
        <v>14304</v>
      </c>
      <c r="P9587">
        <v>20725000</v>
      </c>
      <c r="Q9587" t="s">
        <v>6636</v>
      </c>
      <c r="R9587" t="s">
        <v>6636</v>
      </c>
      <c r="S9587" s="12"/>
      <c r="T9587" s="13"/>
      <c r="U9587" t="s">
        <v>8756</v>
      </c>
    </row>
    <row r="9588" spans="1:21" x14ac:dyDescent="0.25">
      <c r="A9588" t="s">
        <v>6619</v>
      </c>
      <c r="B9588" s="12">
        <v>206325</v>
      </c>
      <c r="C9588" t="s">
        <v>14300</v>
      </c>
      <c r="D9588" s="11">
        <v>46178.844351851898</v>
      </c>
      <c r="E9588" t="s">
        <v>14301</v>
      </c>
      <c r="F9588" t="s">
        <v>6415</v>
      </c>
      <c r="G9588" t="s">
        <v>14272</v>
      </c>
      <c r="H9588" t="s">
        <v>6542</v>
      </c>
      <c r="I9588" t="s">
        <v>55</v>
      </c>
      <c r="J9588" t="s">
        <v>295</v>
      </c>
      <c r="K9588" t="s">
        <v>14302</v>
      </c>
      <c r="L9588" t="s">
        <v>14267</v>
      </c>
      <c r="M9588" t="s">
        <v>14303</v>
      </c>
      <c r="N9588" t="s">
        <v>14269</v>
      </c>
      <c r="O9588" t="s">
        <v>14304</v>
      </c>
      <c r="P9588">
        <v>20725000</v>
      </c>
      <c r="Q9588" t="s">
        <v>6636</v>
      </c>
      <c r="R9588" t="s">
        <v>6636</v>
      </c>
      <c r="S9588" s="12"/>
      <c r="T9588" s="13"/>
      <c r="U9588" t="s">
        <v>8756</v>
      </c>
    </row>
    <row r="9589" spans="1:21" x14ac:dyDescent="0.25">
      <c r="A9589" t="s">
        <v>6619</v>
      </c>
      <c r="B9589" s="12">
        <v>206325</v>
      </c>
      <c r="C9589" t="s">
        <v>14300</v>
      </c>
      <c r="D9589" s="11">
        <v>46178.844351851898</v>
      </c>
      <c r="E9589" t="s">
        <v>14301</v>
      </c>
      <c r="F9589" t="s">
        <v>6415</v>
      </c>
      <c r="G9589" t="s">
        <v>14273</v>
      </c>
      <c r="H9589" t="s">
        <v>6542</v>
      </c>
      <c r="I9589" t="s">
        <v>55</v>
      </c>
      <c r="J9589" t="s">
        <v>295</v>
      </c>
      <c r="K9589" t="s">
        <v>14302</v>
      </c>
      <c r="L9589" t="s">
        <v>14267</v>
      </c>
      <c r="M9589" t="s">
        <v>14303</v>
      </c>
      <c r="N9589" t="s">
        <v>14269</v>
      </c>
      <c r="O9589" t="s">
        <v>14304</v>
      </c>
      <c r="P9589">
        <v>20725000</v>
      </c>
      <c r="Q9589" t="s">
        <v>6636</v>
      </c>
      <c r="R9589" t="s">
        <v>6636</v>
      </c>
      <c r="S9589" s="12"/>
      <c r="T9589" s="13"/>
      <c r="U9589" t="s">
        <v>8756</v>
      </c>
    </row>
    <row r="9590" spans="1:21" x14ac:dyDescent="0.25">
      <c r="A9590" t="s">
        <v>6619</v>
      </c>
      <c r="B9590" s="12">
        <v>206325</v>
      </c>
      <c r="C9590" t="s">
        <v>14300</v>
      </c>
      <c r="D9590" s="11">
        <v>46178.844351851898</v>
      </c>
      <c r="E9590" t="s">
        <v>14301</v>
      </c>
      <c r="F9590" t="s">
        <v>6415</v>
      </c>
      <c r="G9590" t="s">
        <v>14274</v>
      </c>
      <c r="H9590" t="s">
        <v>6542</v>
      </c>
      <c r="I9590" t="s">
        <v>55</v>
      </c>
      <c r="J9590" t="s">
        <v>295</v>
      </c>
      <c r="K9590" t="s">
        <v>14302</v>
      </c>
      <c r="L9590" t="s">
        <v>14267</v>
      </c>
      <c r="M9590" t="s">
        <v>14303</v>
      </c>
      <c r="N9590" t="s">
        <v>14269</v>
      </c>
      <c r="O9590" t="s">
        <v>14304</v>
      </c>
      <c r="P9590">
        <v>20725000</v>
      </c>
      <c r="Q9590" t="s">
        <v>6636</v>
      </c>
      <c r="R9590" t="s">
        <v>6636</v>
      </c>
      <c r="S9590" s="12"/>
      <c r="T9590" s="13"/>
      <c r="U9590" t="s">
        <v>8756</v>
      </c>
    </row>
    <row r="9591" spans="1:21" x14ac:dyDescent="0.25">
      <c r="A9591" t="s">
        <v>6637</v>
      </c>
      <c r="B9591" s="12">
        <v>206360</v>
      </c>
      <c r="C9591" t="s">
        <v>14336</v>
      </c>
      <c r="D9591" s="11">
        <v>46179.380995370397</v>
      </c>
      <c r="E9591" t="s">
        <v>14337</v>
      </c>
      <c r="F9591" t="s">
        <v>6415</v>
      </c>
      <c r="G9591" t="s">
        <v>9086</v>
      </c>
      <c r="H9591" t="s">
        <v>6542</v>
      </c>
      <c r="I9591" t="s">
        <v>55</v>
      </c>
      <c r="J9591" t="s">
        <v>643</v>
      </c>
      <c r="K9591" t="s">
        <v>14284</v>
      </c>
      <c r="L9591" t="s">
        <v>14285</v>
      </c>
      <c r="M9591" t="s">
        <v>14286</v>
      </c>
      <c r="N9591" t="s">
        <v>6787</v>
      </c>
      <c r="O9591" t="s">
        <v>6810</v>
      </c>
      <c r="P9591">
        <v>14495000</v>
      </c>
      <c r="Q9591" t="s">
        <v>6636</v>
      </c>
      <c r="R9591" t="s">
        <v>6636</v>
      </c>
      <c r="S9591" s="12"/>
      <c r="T9591" s="13"/>
      <c r="U9591" t="s">
        <v>6636</v>
      </c>
    </row>
    <row r="9592" spans="1:21" x14ac:dyDescent="0.25">
      <c r="A9592" t="s">
        <v>6637</v>
      </c>
      <c r="B9592" s="12">
        <v>206360</v>
      </c>
      <c r="C9592" t="s">
        <v>14336</v>
      </c>
      <c r="D9592" s="11">
        <v>46179.380995370397</v>
      </c>
      <c r="E9592" t="s">
        <v>14337</v>
      </c>
      <c r="F9592" t="s">
        <v>6415</v>
      </c>
      <c r="G9592" t="s">
        <v>9088</v>
      </c>
      <c r="H9592" t="s">
        <v>6542</v>
      </c>
      <c r="I9592" t="s">
        <v>55</v>
      </c>
      <c r="J9592" t="s">
        <v>643</v>
      </c>
      <c r="K9592" t="s">
        <v>14284</v>
      </c>
      <c r="L9592" t="s">
        <v>14285</v>
      </c>
      <c r="M9592" t="s">
        <v>14286</v>
      </c>
      <c r="N9592" t="s">
        <v>6787</v>
      </c>
      <c r="O9592" t="s">
        <v>6810</v>
      </c>
      <c r="P9592">
        <v>14495000</v>
      </c>
      <c r="Q9592" t="s">
        <v>6636</v>
      </c>
      <c r="R9592" t="s">
        <v>6636</v>
      </c>
      <c r="S9592" s="12"/>
      <c r="T9592" s="13"/>
      <c r="U9592" t="s">
        <v>6636</v>
      </c>
    </row>
    <row r="9593" spans="1:21" x14ac:dyDescent="0.25">
      <c r="A9593" t="s">
        <v>6637</v>
      </c>
      <c r="B9593" s="12">
        <v>206360</v>
      </c>
      <c r="C9593" t="s">
        <v>14336</v>
      </c>
      <c r="D9593" s="11">
        <v>46179.380995370397</v>
      </c>
      <c r="E9593" t="s">
        <v>14337</v>
      </c>
      <c r="F9593" t="s">
        <v>6415</v>
      </c>
      <c r="G9593" t="s">
        <v>9089</v>
      </c>
      <c r="H9593" t="s">
        <v>6542</v>
      </c>
      <c r="I9593" t="s">
        <v>55</v>
      </c>
      <c r="J9593" t="s">
        <v>643</v>
      </c>
      <c r="K9593" t="s">
        <v>14284</v>
      </c>
      <c r="L9593" t="s">
        <v>14285</v>
      </c>
      <c r="M9593" t="s">
        <v>14286</v>
      </c>
      <c r="N9593" t="s">
        <v>6787</v>
      </c>
      <c r="O9593" t="s">
        <v>6810</v>
      </c>
      <c r="P9593">
        <v>14495000</v>
      </c>
      <c r="Q9593" t="s">
        <v>6636</v>
      </c>
      <c r="R9593" t="s">
        <v>6636</v>
      </c>
      <c r="S9593" s="12"/>
      <c r="T9593" s="13"/>
      <c r="U9593" t="s">
        <v>6636</v>
      </c>
    </row>
    <row r="9594" spans="1:21" x14ac:dyDescent="0.25">
      <c r="A9594" t="s">
        <v>6637</v>
      </c>
      <c r="B9594" s="12">
        <v>206360</v>
      </c>
      <c r="C9594" t="s">
        <v>14336</v>
      </c>
      <c r="D9594" s="11">
        <v>46179.380995370397</v>
      </c>
      <c r="E9594" t="s">
        <v>14337</v>
      </c>
      <c r="F9594" t="s">
        <v>6415</v>
      </c>
      <c r="G9594" t="s">
        <v>6968</v>
      </c>
      <c r="H9594" t="s">
        <v>6542</v>
      </c>
      <c r="I9594" t="s">
        <v>55</v>
      </c>
      <c r="J9594" t="s">
        <v>643</v>
      </c>
      <c r="K9594" t="s">
        <v>14284</v>
      </c>
      <c r="L9594" t="s">
        <v>14285</v>
      </c>
      <c r="M9594" t="s">
        <v>14286</v>
      </c>
      <c r="N9594" t="s">
        <v>6787</v>
      </c>
      <c r="O9594" t="s">
        <v>6810</v>
      </c>
      <c r="P9594">
        <v>14495000</v>
      </c>
      <c r="Q9594" t="s">
        <v>6636</v>
      </c>
      <c r="R9594" t="s">
        <v>6636</v>
      </c>
      <c r="S9594" s="12"/>
      <c r="T9594" s="13"/>
      <c r="U9594" t="s">
        <v>6636</v>
      </c>
    </row>
    <row r="9595" spans="1:21" x14ac:dyDescent="0.25">
      <c r="A9595" t="s">
        <v>6637</v>
      </c>
      <c r="B9595" s="12">
        <v>206360</v>
      </c>
      <c r="C9595" t="s">
        <v>14336</v>
      </c>
      <c r="D9595" s="11">
        <v>46179.380995370397</v>
      </c>
      <c r="E9595" t="s">
        <v>14337</v>
      </c>
      <c r="F9595" t="s">
        <v>6415</v>
      </c>
      <c r="G9595" t="s">
        <v>9090</v>
      </c>
      <c r="H9595" t="s">
        <v>6542</v>
      </c>
      <c r="I9595" t="s">
        <v>55</v>
      </c>
      <c r="J9595" t="s">
        <v>643</v>
      </c>
      <c r="K9595" t="s">
        <v>14284</v>
      </c>
      <c r="L9595" t="s">
        <v>14285</v>
      </c>
      <c r="M9595" t="s">
        <v>14286</v>
      </c>
      <c r="N9595" t="s">
        <v>6787</v>
      </c>
      <c r="O9595" t="s">
        <v>6810</v>
      </c>
      <c r="P9595">
        <v>14495000</v>
      </c>
      <c r="Q9595" t="s">
        <v>6636</v>
      </c>
      <c r="R9595" t="s">
        <v>6636</v>
      </c>
      <c r="S9595" s="12"/>
      <c r="T9595" s="13"/>
      <c r="U9595" t="s">
        <v>6636</v>
      </c>
    </row>
    <row r="9596" spans="1:21" x14ac:dyDescent="0.25">
      <c r="A9596" t="s">
        <v>6637</v>
      </c>
      <c r="B9596" s="12">
        <v>206360</v>
      </c>
      <c r="C9596" t="s">
        <v>14336</v>
      </c>
      <c r="D9596" s="11">
        <v>46179.380995370397</v>
      </c>
      <c r="E9596" t="s">
        <v>14337</v>
      </c>
      <c r="F9596" t="s">
        <v>6415</v>
      </c>
      <c r="G9596" t="s">
        <v>9091</v>
      </c>
      <c r="H9596" t="s">
        <v>6542</v>
      </c>
      <c r="I9596" t="s">
        <v>55</v>
      </c>
      <c r="J9596" t="s">
        <v>643</v>
      </c>
      <c r="K9596" t="s">
        <v>14284</v>
      </c>
      <c r="L9596" t="s">
        <v>14285</v>
      </c>
      <c r="M9596" t="s">
        <v>14286</v>
      </c>
      <c r="N9596" t="s">
        <v>6787</v>
      </c>
      <c r="O9596" t="s">
        <v>6810</v>
      </c>
      <c r="P9596">
        <v>14495000</v>
      </c>
      <c r="Q9596" t="s">
        <v>6636</v>
      </c>
      <c r="R9596" t="s">
        <v>6636</v>
      </c>
      <c r="S9596" s="12"/>
      <c r="T9596" s="13"/>
      <c r="U9596" t="s">
        <v>6636</v>
      </c>
    </row>
    <row r="9597" spans="1:21" x14ac:dyDescent="0.25">
      <c r="A9597" t="s">
        <v>6637</v>
      </c>
      <c r="B9597" s="12">
        <v>206360</v>
      </c>
      <c r="C9597" t="s">
        <v>14336</v>
      </c>
      <c r="D9597" s="11">
        <v>46179.380995370397</v>
      </c>
      <c r="E9597" t="s">
        <v>14337</v>
      </c>
      <c r="F9597" t="s">
        <v>6415</v>
      </c>
      <c r="G9597" t="s">
        <v>9092</v>
      </c>
      <c r="H9597" t="s">
        <v>6542</v>
      </c>
      <c r="I9597" t="s">
        <v>55</v>
      </c>
      <c r="J9597" t="s">
        <v>643</v>
      </c>
      <c r="K9597" t="s">
        <v>14284</v>
      </c>
      <c r="L9597" t="s">
        <v>14285</v>
      </c>
      <c r="M9597" t="s">
        <v>14286</v>
      </c>
      <c r="N9597" t="s">
        <v>6787</v>
      </c>
      <c r="O9597" t="s">
        <v>6810</v>
      </c>
      <c r="P9597">
        <v>14495000</v>
      </c>
      <c r="Q9597" t="s">
        <v>6636</v>
      </c>
      <c r="R9597" t="s">
        <v>6636</v>
      </c>
      <c r="S9597" s="12"/>
      <c r="T9597" s="13"/>
      <c r="U9597" t="s">
        <v>6636</v>
      </c>
    </row>
    <row r="9598" spans="1:21" x14ac:dyDescent="0.25">
      <c r="A9598" t="s">
        <v>6637</v>
      </c>
      <c r="B9598" s="12">
        <v>206360</v>
      </c>
      <c r="C9598" t="s">
        <v>14336</v>
      </c>
      <c r="D9598" s="11">
        <v>46179.380995370397</v>
      </c>
      <c r="E9598" t="s">
        <v>14337</v>
      </c>
      <c r="F9598" t="s">
        <v>6415</v>
      </c>
      <c r="G9598" t="s">
        <v>9093</v>
      </c>
      <c r="H9598" t="s">
        <v>6542</v>
      </c>
      <c r="I9598" t="s">
        <v>55</v>
      </c>
      <c r="J9598" t="s">
        <v>643</v>
      </c>
      <c r="K9598" t="s">
        <v>14284</v>
      </c>
      <c r="L9598" t="s">
        <v>14285</v>
      </c>
      <c r="M9598" t="s">
        <v>14286</v>
      </c>
      <c r="N9598" t="s">
        <v>6787</v>
      </c>
      <c r="O9598" t="s">
        <v>6810</v>
      </c>
      <c r="P9598">
        <v>14495000</v>
      </c>
      <c r="Q9598" t="s">
        <v>6636</v>
      </c>
      <c r="R9598" t="s">
        <v>6636</v>
      </c>
      <c r="S9598" s="12"/>
      <c r="T9598" s="13"/>
      <c r="U9598" t="s">
        <v>6636</v>
      </c>
    </row>
    <row r="9599" spans="1:21" x14ac:dyDescent="0.25">
      <c r="A9599" t="s">
        <v>6637</v>
      </c>
      <c r="B9599" s="12">
        <v>206360</v>
      </c>
      <c r="C9599" t="s">
        <v>14336</v>
      </c>
      <c r="D9599" s="11">
        <v>46179.380995370397</v>
      </c>
      <c r="E9599" t="s">
        <v>14337</v>
      </c>
      <c r="F9599" t="s">
        <v>6415</v>
      </c>
      <c r="G9599" t="s">
        <v>9094</v>
      </c>
      <c r="H9599" t="s">
        <v>6542</v>
      </c>
      <c r="I9599" t="s">
        <v>55</v>
      </c>
      <c r="J9599" t="s">
        <v>643</v>
      </c>
      <c r="K9599" t="s">
        <v>14284</v>
      </c>
      <c r="L9599" t="s">
        <v>14285</v>
      </c>
      <c r="M9599" t="s">
        <v>14286</v>
      </c>
      <c r="N9599" t="s">
        <v>6787</v>
      </c>
      <c r="O9599" t="s">
        <v>6810</v>
      </c>
      <c r="P9599">
        <v>14495000</v>
      </c>
      <c r="Q9599" t="s">
        <v>6636</v>
      </c>
      <c r="R9599" t="s">
        <v>6636</v>
      </c>
      <c r="S9599" s="12"/>
      <c r="T9599" s="13"/>
      <c r="U9599" t="s">
        <v>6636</v>
      </c>
    </row>
    <row r="9600" spans="1:21" x14ac:dyDescent="0.25">
      <c r="A9600" t="s">
        <v>6637</v>
      </c>
      <c r="B9600" s="12">
        <v>206360</v>
      </c>
      <c r="C9600" t="s">
        <v>14336</v>
      </c>
      <c r="D9600" s="11">
        <v>46179.380995370397</v>
      </c>
      <c r="E9600" t="s">
        <v>14337</v>
      </c>
      <c r="F9600" t="s">
        <v>6415</v>
      </c>
      <c r="G9600" t="s">
        <v>9095</v>
      </c>
      <c r="H9600" t="s">
        <v>6542</v>
      </c>
      <c r="I9600" t="s">
        <v>55</v>
      </c>
      <c r="J9600" t="s">
        <v>643</v>
      </c>
      <c r="K9600" t="s">
        <v>14284</v>
      </c>
      <c r="L9600" t="s">
        <v>14285</v>
      </c>
      <c r="M9600" t="s">
        <v>14286</v>
      </c>
      <c r="N9600" t="s">
        <v>6787</v>
      </c>
      <c r="O9600" t="s">
        <v>6810</v>
      </c>
      <c r="P9600">
        <v>14495000</v>
      </c>
      <c r="Q9600" t="s">
        <v>6636</v>
      </c>
      <c r="R9600" t="s">
        <v>6636</v>
      </c>
      <c r="S9600" s="12"/>
      <c r="T9600" s="13"/>
      <c r="U9600" t="s">
        <v>6636</v>
      </c>
    </row>
    <row r="9601" spans="1:21" x14ac:dyDescent="0.25">
      <c r="A9601" t="s">
        <v>6637</v>
      </c>
      <c r="B9601" s="12">
        <v>206360</v>
      </c>
      <c r="C9601" t="s">
        <v>14336</v>
      </c>
      <c r="D9601" s="11">
        <v>46179.380995370397</v>
      </c>
      <c r="E9601" t="s">
        <v>14337</v>
      </c>
      <c r="F9601" t="s">
        <v>6415</v>
      </c>
      <c r="G9601" t="s">
        <v>9096</v>
      </c>
      <c r="H9601" t="s">
        <v>6542</v>
      </c>
      <c r="I9601" t="s">
        <v>55</v>
      </c>
      <c r="J9601" t="s">
        <v>643</v>
      </c>
      <c r="K9601" t="s">
        <v>14284</v>
      </c>
      <c r="L9601" t="s">
        <v>14285</v>
      </c>
      <c r="M9601" t="s">
        <v>14286</v>
      </c>
      <c r="N9601" t="s">
        <v>6787</v>
      </c>
      <c r="O9601" t="s">
        <v>6810</v>
      </c>
      <c r="P9601">
        <v>14495000</v>
      </c>
      <c r="Q9601" t="s">
        <v>6636</v>
      </c>
      <c r="R9601" t="s">
        <v>6636</v>
      </c>
      <c r="S9601" s="12"/>
      <c r="T9601" s="13"/>
      <c r="U9601" t="s">
        <v>6636</v>
      </c>
    </row>
    <row r="9602" spans="1:21" x14ac:dyDescent="0.25">
      <c r="A9602" t="s">
        <v>6619</v>
      </c>
      <c r="B9602" s="12">
        <v>206360</v>
      </c>
      <c r="C9602" t="s">
        <v>14336</v>
      </c>
      <c r="D9602" s="11">
        <v>46179.398055555597</v>
      </c>
      <c r="E9602" t="s">
        <v>14337</v>
      </c>
      <c r="F9602" t="s">
        <v>6415</v>
      </c>
      <c r="G9602" t="s">
        <v>9086</v>
      </c>
      <c r="H9602" t="s">
        <v>6542</v>
      </c>
      <c r="I9602" t="s">
        <v>55</v>
      </c>
      <c r="J9602" t="s">
        <v>643</v>
      </c>
      <c r="K9602" t="s">
        <v>14284</v>
      </c>
      <c r="L9602" t="s">
        <v>14285</v>
      </c>
      <c r="M9602" t="s">
        <v>14286</v>
      </c>
      <c r="N9602" t="s">
        <v>6787</v>
      </c>
      <c r="O9602" t="s">
        <v>6810</v>
      </c>
      <c r="P9602">
        <v>14495000</v>
      </c>
      <c r="Q9602" t="s">
        <v>6636</v>
      </c>
      <c r="R9602" t="s">
        <v>6636</v>
      </c>
      <c r="S9602" s="12"/>
      <c r="T9602" s="13"/>
      <c r="U9602" t="s">
        <v>6636</v>
      </c>
    </row>
    <row r="9603" spans="1:21" x14ac:dyDescent="0.25">
      <c r="A9603" t="s">
        <v>6619</v>
      </c>
      <c r="B9603" s="12">
        <v>206360</v>
      </c>
      <c r="C9603" t="s">
        <v>14336</v>
      </c>
      <c r="D9603" s="11">
        <v>46179.398055555597</v>
      </c>
      <c r="E9603" t="s">
        <v>14337</v>
      </c>
      <c r="F9603" t="s">
        <v>6415</v>
      </c>
      <c r="G9603" t="s">
        <v>9088</v>
      </c>
      <c r="H9603" t="s">
        <v>6542</v>
      </c>
      <c r="I9603" t="s">
        <v>55</v>
      </c>
      <c r="J9603" t="s">
        <v>643</v>
      </c>
      <c r="K9603" t="s">
        <v>14284</v>
      </c>
      <c r="L9603" t="s">
        <v>14285</v>
      </c>
      <c r="M9603" t="s">
        <v>14286</v>
      </c>
      <c r="N9603" t="s">
        <v>6787</v>
      </c>
      <c r="O9603" t="s">
        <v>6810</v>
      </c>
      <c r="P9603">
        <v>14495000</v>
      </c>
      <c r="Q9603" t="s">
        <v>6636</v>
      </c>
      <c r="R9603" t="s">
        <v>6636</v>
      </c>
      <c r="S9603" s="12"/>
      <c r="T9603" s="13"/>
      <c r="U9603" t="s">
        <v>6636</v>
      </c>
    </row>
    <row r="9604" spans="1:21" x14ac:dyDescent="0.25">
      <c r="A9604" t="s">
        <v>6619</v>
      </c>
      <c r="B9604" s="12">
        <v>206360</v>
      </c>
      <c r="C9604" t="s">
        <v>14336</v>
      </c>
      <c r="D9604" s="11">
        <v>46179.398055555597</v>
      </c>
      <c r="E9604" t="s">
        <v>14337</v>
      </c>
      <c r="F9604" t="s">
        <v>6415</v>
      </c>
      <c r="G9604" t="s">
        <v>9089</v>
      </c>
      <c r="H9604" t="s">
        <v>6542</v>
      </c>
      <c r="I9604" t="s">
        <v>55</v>
      </c>
      <c r="J9604" t="s">
        <v>643</v>
      </c>
      <c r="K9604" t="s">
        <v>14284</v>
      </c>
      <c r="L9604" t="s">
        <v>14285</v>
      </c>
      <c r="M9604" t="s">
        <v>14286</v>
      </c>
      <c r="N9604" t="s">
        <v>6787</v>
      </c>
      <c r="O9604" t="s">
        <v>6810</v>
      </c>
      <c r="P9604">
        <v>14495000</v>
      </c>
      <c r="Q9604" t="s">
        <v>6636</v>
      </c>
      <c r="R9604" t="s">
        <v>6636</v>
      </c>
      <c r="S9604" s="12"/>
      <c r="T9604" s="13"/>
      <c r="U9604" t="s">
        <v>6636</v>
      </c>
    </row>
    <row r="9605" spans="1:21" x14ac:dyDescent="0.25">
      <c r="A9605" t="s">
        <v>6619</v>
      </c>
      <c r="B9605" s="12">
        <v>206360</v>
      </c>
      <c r="C9605" t="s">
        <v>14336</v>
      </c>
      <c r="D9605" s="11">
        <v>46179.398055555597</v>
      </c>
      <c r="E9605" t="s">
        <v>14337</v>
      </c>
      <c r="F9605" t="s">
        <v>6415</v>
      </c>
      <c r="G9605" t="s">
        <v>6968</v>
      </c>
      <c r="H9605" t="s">
        <v>6542</v>
      </c>
      <c r="I9605" t="s">
        <v>55</v>
      </c>
      <c r="J9605" t="s">
        <v>643</v>
      </c>
      <c r="K9605" t="s">
        <v>14284</v>
      </c>
      <c r="L9605" t="s">
        <v>14285</v>
      </c>
      <c r="M9605" t="s">
        <v>14286</v>
      </c>
      <c r="N9605" t="s">
        <v>6787</v>
      </c>
      <c r="O9605" t="s">
        <v>6810</v>
      </c>
      <c r="P9605">
        <v>14495000</v>
      </c>
      <c r="Q9605" t="s">
        <v>6636</v>
      </c>
      <c r="R9605" t="s">
        <v>6636</v>
      </c>
      <c r="S9605" s="12"/>
      <c r="T9605" s="13"/>
      <c r="U9605" t="s">
        <v>6636</v>
      </c>
    </row>
    <row r="9606" spans="1:21" x14ac:dyDescent="0.25">
      <c r="A9606" t="s">
        <v>6619</v>
      </c>
      <c r="B9606" s="12">
        <v>206360</v>
      </c>
      <c r="C9606" t="s">
        <v>14336</v>
      </c>
      <c r="D9606" s="11">
        <v>46179.398055555597</v>
      </c>
      <c r="E9606" t="s">
        <v>14337</v>
      </c>
      <c r="F9606" t="s">
        <v>6415</v>
      </c>
      <c r="G9606" t="s">
        <v>9090</v>
      </c>
      <c r="H9606" t="s">
        <v>6542</v>
      </c>
      <c r="I9606" t="s">
        <v>55</v>
      </c>
      <c r="J9606" t="s">
        <v>643</v>
      </c>
      <c r="K9606" t="s">
        <v>14284</v>
      </c>
      <c r="L9606" t="s">
        <v>14285</v>
      </c>
      <c r="M9606" t="s">
        <v>14286</v>
      </c>
      <c r="N9606" t="s">
        <v>6787</v>
      </c>
      <c r="O9606" t="s">
        <v>6810</v>
      </c>
      <c r="P9606">
        <v>14495000</v>
      </c>
      <c r="Q9606" t="s">
        <v>6636</v>
      </c>
      <c r="R9606" t="s">
        <v>6636</v>
      </c>
      <c r="S9606" s="12"/>
      <c r="T9606" s="13"/>
      <c r="U9606" t="s">
        <v>6636</v>
      </c>
    </row>
    <row r="9607" spans="1:21" x14ac:dyDescent="0.25">
      <c r="A9607" t="s">
        <v>6619</v>
      </c>
      <c r="B9607" s="12">
        <v>206360</v>
      </c>
      <c r="C9607" t="s">
        <v>14336</v>
      </c>
      <c r="D9607" s="11">
        <v>46179.398055555597</v>
      </c>
      <c r="E9607" t="s">
        <v>14337</v>
      </c>
      <c r="F9607" t="s">
        <v>6415</v>
      </c>
      <c r="G9607" t="s">
        <v>9091</v>
      </c>
      <c r="H9607" t="s">
        <v>6542</v>
      </c>
      <c r="I9607" t="s">
        <v>55</v>
      </c>
      <c r="J9607" t="s">
        <v>643</v>
      </c>
      <c r="K9607" t="s">
        <v>14284</v>
      </c>
      <c r="L9607" t="s">
        <v>14285</v>
      </c>
      <c r="M9607" t="s">
        <v>14286</v>
      </c>
      <c r="N9607" t="s">
        <v>6787</v>
      </c>
      <c r="O9607" t="s">
        <v>6810</v>
      </c>
      <c r="P9607">
        <v>14495000</v>
      </c>
      <c r="Q9607" t="s">
        <v>6636</v>
      </c>
      <c r="R9607" t="s">
        <v>6636</v>
      </c>
      <c r="S9607" s="12"/>
      <c r="T9607" s="13"/>
      <c r="U9607" t="s">
        <v>6636</v>
      </c>
    </row>
    <row r="9608" spans="1:21" x14ac:dyDescent="0.25">
      <c r="A9608" t="s">
        <v>6619</v>
      </c>
      <c r="B9608" s="12">
        <v>206360</v>
      </c>
      <c r="C9608" t="s">
        <v>14336</v>
      </c>
      <c r="D9608" s="11">
        <v>46179.398055555597</v>
      </c>
      <c r="E9608" t="s">
        <v>14337</v>
      </c>
      <c r="F9608" t="s">
        <v>6415</v>
      </c>
      <c r="G9608" t="s">
        <v>9092</v>
      </c>
      <c r="H9608" t="s">
        <v>6542</v>
      </c>
      <c r="I9608" t="s">
        <v>55</v>
      </c>
      <c r="J9608" t="s">
        <v>643</v>
      </c>
      <c r="K9608" t="s">
        <v>14284</v>
      </c>
      <c r="L9608" t="s">
        <v>14285</v>
      </c>
      <c r="M9608" t="s">
        <v>14286</v>
      </c>
      <c r="N9608" t="s">
        <v>6787</v>
      </c>
      <c r="O9608" t="s">
        <v>6810</v>
      </c>
      <c r="P9608">
        <v>14495000</v>
      </c>
      <c r="Q9608" t="s">
        <v>6636</v>
      </c>
      <c r="R9608" t="s">
        <v>6636</v>
      </c>
      <c r="S9608" s="12"/>
      <c r="T9608" s="13"/>
      <c r="U9608" t="s">
        <v>6636</v>
      </c>
    </row>
    <row r="9609" spans="1:21" x14ac:dyDescent="0.25">
      <c r="A9609" t="s">
        <v>6619</v>
      </c>
      <c r="B9609" s="12">
        <v>206360</v>
      </c>
      <c r="C9609" t="s">
        <v>14336</v>
      </c>
      <c r="D9609" s="11">
        <v>46179.398055555597</v>
      </c>
      <c r="E9609" t="s">
        <v>14337</v>
      </c>
      <c r="F9609" t="s">
        <v>6415</v>
      </c>
      <c r="G9609" t="s">
        <v>9093</v>
      </c>
      <c r="H9609" t="s">
        <v>6542</v>
      </c>
      <c r="I9609" t="s">
        <v>55</v>
      </c>
      <c r="J9609" t="s">
        <v>643</v>
      </c>
      <c r="K9609" t="s">
        <v>14284</v>
      </c>
      <c r="L9609" t="s">
        <v>14285</v>
      </c>
      <c r="M9609" t="s">
        <v>14286</v>
      </c>
      <c r="N9609" t="s">
        <v>6787</v>
      </c>
      <c r="O9609" t="s">
        <v>6810</v>
      </c>
      <c r="P9609">
        <v>14495000</v>
      </c>
      <c r="Q9609" t="s">
        <v>6636</v>
      </c>
      <c r="R9609" t="s">
        <v>6636</v>
      </c>
      <c r="S9609" s="12"/>
      <c r="T9609" s="13"/>
      <c r="U9609" t="s">
        <v>6636</v>
      </c>
    </row>
    <row r="9610" spans="1:21" x14ac:dyDescent="0.25">
      <c r="A9610" t="s">
        <v>6619</v>
      </c>
      <c r="B9610" s="12">
        <v>206360</v>
      </c>
      <c r="C9610" t="s">
        <v>14336</v>
      </c>
      <c r="D9610" s="11">
        <v>46179.398055555597</v>
      </c>
      <c r="E9610" t="s">
        <v>14337</v>
      </c>
      <c r="F9610" t="s">
        <v>6415</v>
      </c>
      <c r="G9610" t="s">
        <v>9094</v>
      </c>
      <c r="H9610" t="s">
        <v>6542</v>
      </c>
      <c r="I9610" t="s">
        <v>55</v>
      </c>
      <c r="J9610" t="s">
        <v>643</v>
      </c>
      <c r="K9610" t="s">
        <v>14284</v>
      </c>
      <c r="L9610" t="s">
        <v>14285</v>
      </c>
      <c r="M9610" t="s">
        <v>14286</v>
      </c>
      <c r="N9610" t="s">
        <v>6787</v>
      </c>
      <c r="O9610" t="s">
        <v>6810</v>
      </c>
      <c r="P9610">
        <v>14495000</v>
      </c>
      <c r="Q9610" t="s">
        <v>6636</v>
      </c>
      <c r="R9610" t="s">
        <v>6636</v>
      </c>
      <c r="S9610" s="12"/>
      <c r="T9610" s="13"/>
      <c r="U9610" t="s">
        <v>6636</v>
      </c>
    </row>
    <row r="9611" spans="1:21" x14ac:dyDescent="0.25">
      <c r="A9611" t="s">
        <v>6619</v>
      </c>
      <c r="B9611" s="12">
        <v>206360</v>
      </c>
      <c r="C9611" t="s">
        <v>14336</v>
      </c>
      <c r="D9611" s="11">
        <v>46179.398055555597</v>
      </c>
      <c r="E9611" t="s">
        <v>14337</v>
      </c>
      <c r="F9611" t="s">
        <v>6415</v>
      </c>
      <c r="G9611" t="s">
        <v>9095</v>
      </c>
      <c r="H9611" t="s">
        <v>6542</v>
      </c>
      <c r="I9611" t="s">
        <v>55</v>
      </c>
      <c r="J9611" t="s">
        <v>643</v>
      </c>
      <c r="K9611" t="s">
        <v>14284</v>
      </c>
      <c r="L9611" t="s">
        <v>14285</v>
      </c>
      <c r="M9611" t="s">
        <v>14286</v>
      </c>
      <c r="N9611" t="s">
        <v>6787</v>
      </c>
      <c r="O9611" t="s">
        <v>6810</v>
      </c>
      <c r="P9611">
        <v>14495000</v>
      </c>
      <c r="Q9611" t="s">
        <v>6636</v>
      </c>
      <c r="R9611" t="s">
        <v>6636</v>
      </c>
      <c r="S9611" s="12"/>
      <c r="T9611" s="13"/>
      <c r="U9611" t="s">
        <v>6636</v>
      </c>
    </row>
    <row r="9612" spans="1:21" x14ac:dyDescent="0.25">
      <c r="A9612" t="s">
        <v>6619</v>
      </c>
      <c r="B9612" s="12">
        <v>206360</v>
      </c>
      <c r="C9612" t="s">
        <v>14336</v>
      </c>
      <c r="D9612" s="11">
        <v>46179.398055555597</v>
      </c>
      <c r="E9612" t="s">
        <v>14337</v>
      </c>
      <c r="F9612" t="s">
        <v>6415</v>
      </c>
      <c r="G9612" t="s">
        <v>9096</v>
      </c>
      <c r="H9612" t="s">
        <v>6542</v>
      </c>
      <c r="I9612" t="s">
        <v>55</v>
      </c>
      <c r="J9612" t="s">
        <v>643</v>
      </c>
      <c r="K9612" t="s">
        <v>14284</v>
      </c>
      <c r="L9612" t="s">
        <v>14285</v>
      </c>
      <c r="M9612" t="s">
        <v>14286</v>
      </c>
      <c r="N9612" t="s">
        <v>6787</v>
      </c>
      <c r="O9612" t="s">
        <v>6810</v>
      </c>
      <c r="P9612">
        <v>14495000</v>
      </c>
      <c r="Q9612" t="s">
        <v>6636</v>
      </c>
      <c r="R9612" t="s">
        <v>6636</v>
      </c>
      <c r="S9612" s="12"/>
      <c r="T9612" s="13"/>
      <c r="U9612" t="s">
        <v>6636</v>
      </c>
    </row>
    <row r="9613" spans="1:21" x14ac:dyDescent="0.25">
      <c r="A9613" t="s">
        <v>6619</v>
      </c>
      <c r="B9613" s="12">
        <v>206395</v>
      </c>
      <c r="C9613" t="s">
        <v>14328</v>
      </c>
      <c r="D9613" s="11">
        <v>46179.466203703698</v>
      </c>
      <c r="E9613" t="s">
        <v>14329</v>
      </c>
      <c r="F9613" t="s">
        <v>6415</v>
      </c>
      <c r="G9613" t="s">
        <v>9086</v>
      </c>
      <c r="H9613" t="s">
        <v>6542</v>
      </c>
      <c r="I9613" t="s">
        <v>55</v>
      </c>
      <c r="J9613" t="s">
        <v>643</v>
      </c>
      <c r="K9613" t="s">
        <v>14330</v>
      </c>
      <c r="L9613" t="s">
        <v>14285</v>
      </c>
      <c r="M9613" t="s">
        <v>14331</v>
      </c>
      <c r="N9613" t="s">
        <v>6787</v>
      </c>
      <c r="O9613" t="s">
        <v>6810</v>
      </c>
      <c r="P9613">
        <v>12245000</v>
      </c>
      <c r="Q9613" t="s">
        <v>6636</v>
      </c>
      <c r="R9613" t="s">
        <v>6636</v>
      </c>
      <c r="S9613" s="12"/>
      <c r="T9613" s="13"/>
      <c r="U9613" t="s">
        <v>6636</v>
      </c>
    </row>
    <row r="9614" spans="1:21" x14ac:dyDescent="0.25">
      <c r="A9614" t="s">
        <v>6619</v>
      </c>
      <c r="B9614" s="12">
        <v>206395</v>
      </c>
      <c r="C9614" t="s">
        <v>14328</v>
      </c>
      <c r="D9614" s="11">
        <v>46179.466203703698</v>
      </c>
      <c r="E9614" t="s">
        <v>14329</v>
      </c>
      <c r="F9614" t="s">
        <v>6415</v>
      </c>
      <c r="G9614" t="s">
        <v>9088</v>
      </c>
      <c r="H9614" t="s">
        <v>6542</v>
      </c>
      <c r="I9614" t="s">
        <v>55</v>
      </c>
      <c r="J9614" t="s">
        <v>643</v>
      </c>
      <c r="K9614" t="s">
        <v>14330</v>
      </c>
      <c r="L9614" t="s">
        <v>14285</v>
      </c>
      <c r="M9614" t="s">
        <v>14331</v>
      </c>
      <c r="N9614" t="s">
        <v>6787</v>
      </c>
      <c r="O9614" t="s">
        <v>6810</v>
      </c>
      <c r="P9614">
        <v>12245000</v>
      </c>
      <c r="Q9614" t="s">
        <v>6636</v>
      </c>
      <c r="R9614" t="s">
        <v>6636</v>
      </c>
      <c r="S9614" s="12"/>
      <c r="T9614" s="13"/>
      <c r="U9614" t="s">
        <v>6636</v>
      </c>
    </row>
    <row r="9615" spans="1:21" x14ac:dyDescent="0.25">
      <c r="A9615" t="s">
        <v>6619</v>
      </c>
      <c r="B9615" s="12">
        <v>206395</v>
      </c>
      <c r="C9615" t="s">
        <v>14328</v>
      </c>
      <c r="D9615" s="11">
        <v>46179.466203703698</v>
      </c>
      <c r="E9615" t="s">
        <v>14329</v>
      </c>
      <c r="F9615" t="s">
        <v>6415</v>
      </c>
      <c r="G9615" t="s">
        <v>9089</v>
      </c>
      <c r="H9615" t="s">
        <v>6542</v>
      </c>
      <c r="I9615" t="s">
        <v>55</v>
      </c>
      <c r="J9615" t="s">
        <v>643</v>
      </c>
      <c r="K9615" t="s">
        <v>14330</v>
      </c>
      <c r="L9615" t="s">
        <v>14285</v>
      </c>
      <c r="M9615" t="s">
        <v>14331</v>
      </c>
      <c r="N9615" t="s">
        <v>6787</v>
      </c>
      <c r="O9615" t="s">
        <v>6810</v>
      </c>
      <c r="P9615">
        <v>12245000</v>
      </c>
      <c r="Q9615" t="s">
        <v>6636</v>
      </c>
      <c r="R9615" t="s">
        <v>6636</v>
      </c>
      <c r="S9615" s="12"/>
      <c r="T9615" s="13"/>
      <c r="U9615" t="s">
        <v>6636</v>
      </c>
    </row>
    <row r="9616" spans="1:21" x14ac:dyDescent="0.25">
      <c r="A9616" t="s">
        <v>6619</v>
      </c>
      <c r="B9616" s="12">
        <v>206395</v>
      </c>
      <c r="C9616" t="s">
        <v>14328</v>
      </c>
      <c r="D9616" s="11">
        <v>46179.466203703698</v>
      </c>
      <c r="E9616" t="s">
        <v>14329</v>
      </c>
      <c r="F9616" t="s">
        <v>6415</v>
      </c>
      <c r="G9616" t="s">
        <v>6968</v>
      </c>
      <c r="H9616" t="s">
        <v>6542</v>
      </c>
      <c r="I9616" t="s">
        <v>55</v>
      </c>
      <c r="J9616" t="s">
        <v>643</v>
      </c>
      <c r="K9616" t="s">
        <v>14330</v>
      </c>
      <c r="L9616" t="s">
        <v>14285</v>
      </c>
      <c r="M9616" t="s">
        <v>14331</v>
      </c>
      <c r="N9616" t="s">
        <v>6787</v>
      </c>
      <c r="O9616" t="s">
        <v>6810</v>
      </c>
      <c r="P9616">
        <v>12245000</v>
      </c>
      <c r="Q9616" t="s">
        <v>6636</v>
      </c>
      <c r="R9616" t="s">
        <v>6636</v>
      </c>
      <c r="S9616" s="12"/>
      <c r="T9616" s="13"/>
      <c r="U9616" t="s">
        <v>6636</v>
      </c>
    </row>
    <row r="9617" spans="1:21" x14ac:dyDescent="0.25">
      <c r="A9617" t="s">
        <v>6619</v>
      </c>
      <c r="B9617" s="12">
        <v>206395</v>
      </c>
      <c r="C9617" t="s">
        <v>14328</v>
      </c>
      <c r="D9617" s="11">
        <v>46179.466203703698</v>
      </c>
      <c r="E9617" t="s">
        <v>14329</v>
      </c>
      <c r="F9617" t="s">
        <v>6415</v>
      </c>
      <c r="G9617" t="s">
        <v>9090</v>
      </c>
      <c r="H9617" t="s">
        <v>6542</v>
      </c>
      <c r="I9617" t="s">
        <v>55</v>
      </c>
      <c r="J9617" t="s">
        <v>643</v>
      </c>
      <c r="K9617" t="s">
        <v>14330</v>
      </c>
      <c r="L9617" t="s">
        <v>14285</v>
      </c>
      <c r="M9617" t="s">
        <v>14331</v>
      </c>
      <c r="N9617" t="s">
        <v>6787</v>
      </c>
      <c r="O9617" t="s">
        <v>6810</v>
      </c>
      <c r="P9617">
        <v>12245000</v>
      </c>
      <c r="Q9617" t="s">
        <v>6636</v>
      </c>
      <c r="R9617" t="s">
        <v>6636</v>
      </c>
      <c r="S9617" s="12"/>
      <c r="T9617" s="13"/>
      <c r="U9617" t="s">
        <v>6636</v>
      </c>
    </row>
    <row r="9618" spans="1:21" x14ac:dyDescent="0.25">
      <c r="A9618" t="s">
        <v>6619</v>
      </c>
      <c r="B9618" s="12">
        <v>206395</v>
      </c>
      <c r="C9618" t="s">
        <v>14328</v>
      </c>
      <c r="D9618" s="11">
        <v>46179.466203703698</v>
      </c>
      <c r="E9618" t="s">
        <v>14329</v>
      </c>
      <c r="F9618" t="s">
        <v>6415</v>
      </c>
      <c r="G9618" t="s">
        <v>9091</v>
      </c>
      <c r="H9618" t="s">
        <v>6542</v>
      </c>
      <c r="I9618" t="s">
        <v>55</v>
      </c>
      <c r="J9618" t="s">
        <v>643</v>
      </c>
      <c r="K9618" t="s">
        <v>14330</v>
      </c>
      <c r="L9618" t="s">
        <v>14285</v>
      </c>
      <c r="M9618" t="s">
        <v>14331</v>
      </c>
      <c r="N9618" t="s">
        <v>6787</v>
      </c>
      <c r="O9618" t="s">
        <v>6810</v>
      </c>
      <c r="P9618">
        <v>12245000</v>
      </c>
      <c r="Q9618" t="s">
        <v>6636</v>
      </c>
      <c r="R9618" t="s">
        <v>6636</v>
      </c>
      <c r="S9618" s="12"/>
      <c r="T9618" s="13"/>
      <c r="U9618" t="s">
        <v>6636</v>
      </c>
    </row>
    <row r="9619" spans="1:21" x14ac:dyDescent="0.25">
      <c r="A9619" t="s">
        <v>6619</v>
      </c>
      <c r="B9619" s="12">
        <v>206395</v>
      </c>
      <c r="C9619" t="s">
        <v>14328</v>
      </c>
      <c r="D9619" s="11">
        <v>46179.466203703698</v>
      </c>
      <c r="E9619" t="s">
        <v>14329</v>
      </c>
      <c r="F9619" t="s">
        <v>6415</v>
      </c>
      <c r="G9619" t="s">
        <v>9092</v>
      </c>
      <c r="H9619" t="s">
        <v>6542</v>
      </c>
      <c r="I9619" t="s">
        <v>55</v>
      </c>
      <c r="J9619" t="s">
        <v>643</v>
      </c>
      <c r="K9619" t="s">
        <v>14330</v>
      </c>
      <c r="L9619" t="s">
        <v>14285</v>
      </c>
      <c r="M9619" t="s">
        <v>14331</v>
      </c>
      <c r="N9619" t="s">
        <v>6787</v>
      </c>
      <c r="O9619" t="s">
        <v>6810</v>
      </c>
      <c r="P9619">
        <v>12245000</v>
      </c>
      <c r="Q9619" t="s">
        <v>6636</v>
      </c>
      <c r="R9619" t="s">
        <v>6636</v>
      </c>
      <c r="S9619" s="12"/>
      <c r="T9619" s="13"/>
      <c r="U9619" t="s">
        <v>6636</v>
      </c>
    </row>
    <row r="9620" spans="1:21" x14ac:dyDescent="0.25">
      <c r="A9620" t="s">
        <v>6619</v>
      </c>
      <c r="B9620" s="12">
        <v>206395</v>
      </c>
      <c r="C9620" t="s">
        <v>14328</v>
      </c>
      <c r="D9620" s="11">
        <v>46179.466203703698</v>
      </c>
      <c r="E9620" t="s">
        <v>14329</v>
      </c>
      <c r="F9620" t="s">
        <v>6415</v>
      </c>
      <c r="G9620" t="s">
        <v>9093</v>
      </c>
      <c r="H9620" t="s">
        <v>6542</v>
      </c>
      <c r="I9620" t="s">
        <v>55</v>
      </c>
      <c r="J9620" t="s">
        <v>643</v>
      </c>
      <c r="K9620" t="s">
        <v>14330</v>
      </c>
      <c r="L9620" t="s">
        <v>14285</v>
      </c>
      <c r="M9620" t="s">
        <v>14331</v>
      </c>
      <c r="N9620" t="s">
        <v>6787</v>
      </c>
      <c r="O9620" t="s">
        <v>6810</v>
      </c>
      <c r="P9620">
        <v>12245000</v>
      </c>
      <c r="Q9620" t="s">
        <v>6636</v>
      </c>
      <c r="R9620" t="s">
        <v>6636</v>
      </c>
      <c r="S9620" s="12"/>
      <c r="T9620" s="13"/>
      <c r="U9620" t="s">
        <v>6636</v>
      </c>
    </row>
    <row r="9621" spans="1:21" x14ac:dyDescent="0.25">
      <c r="A9621" t="s">
        <v>6619</v>
      </c>
      <c r="B9621" s="12">
        <v>206395</v>
      </c>
      <c r="C9621" t="s">
        <v>14328</v>
      </c>
      <c r="D9621" s="11">
        <v>46179.466203703698</v>
      </c>
      <c r="E9621" t="s">
        <v>14329</v>
      </c>
      <c r="F9621" t="s">
        <v>6415</v>
      </c>
      <c r="G9621" t="s">
        <v>9094</v>
      </c>
      <c r="H9621" t="s">
        <v>6542</v>
      </c>
      <c r="I9621" t="s">
        <v>55</v>
      </c>
      <c r="J9621" t="s">
        <v>643</v>
      </c>
      <c r="K9621" t="s">
        <v>14330</v>
      </c>
      <c r="L9621" t="s">
        <v>14285</v>
      </c>
      <c r="M9621" t="s">
        <v>14331</v>
      </c>
      <c r="N9621" t="s">
        <v>6787</v>
      </c>
      <c r="O9621" t="s">
        <v>6810</v>
      </c>
      <c r="P9621">
        <v>12245000</v>
      </c>
      <c r="Q9621" t="s">
        <v>6636</v>
      </c>
      <c r="R9621" t="s">
        <v>6636</v>
      </c>
      <c r="S9621" s="12"/>
      <c r="T9621" s="13"/>
      <c r="U9621" t="s">
        <v>6636</v>
      </c>
    </row>
    <row r="9622" spans="1:21" x14ac:dyDescent="0.25">
      <c r="A9622" t="s">
        <v>6619</v>
      </c>
      <c r="B9622" s="12">
        <v>206395</v>
      </c>
      <c r="C9622" t="s">
        <v>14328</v>
      </c>
      <c r="D9622" s="11">
        <v>46179.466203703698</v>
      </c>
      <c r="E9622" t="s">
        <v>14329</v>
      </c>
      <c r="F9622" t="s">
        <v>6415</v>
      </c>
      <c r="G9622" t="s">
        <v>9095</v>
      </c>
      <c r="H9622" t="s">
        <v>6542</v>
      </c>
      <c r="I9622" t="s">
        <v>55</v>
      </c>
      <c r="J9622" t="s">
        <v>643</v>
      </c>
      <c r="K9622" t="s">
        <v>14330</v>
      </c>
      <c r="L9622" t="s">
        <v>14285</v>
      </c>
      <c r="M9622" t="s">
        <v>14331</v>
      </c>
      <c r="N9622" t="s">
        <v>6787</v>
      </c>
      <c r="O9622" t="s">
        <v>6810</v>
      </c>
      <c r="P9622">
        <v>12245000</v>
      </c>
      <c r="Q9622" t="s">
        <v>6636</v>
      </c>
      <c r="R9622" t="s">
        <v>6636</v>
      </c>
      <c r="S9622" s="12"/>
      <c r="T9622" s="13"/>
      <c r="U9622" t="s">
        <v>6636</v>
      </c>
    </row>
    <row r="9623" spans="1:21" x14ac:dyDescent="0.25">
      <c r="A9623" t="s">
        <v>6619</v>
      </c>
      <c r="B9623" s="12">
        <v>206395</v>
      </c>
      <c r="C9623" t="s">
        <v>14328</v>
      </c>
      <c r="D9623" s="11">
        <v>46179.466203703698</v>
      </c>
      <c r="E9623" t="s">
        <v>14329</v>
      </c>
      <c r="F9623" t="s">
        <v>6415</v>
      </c>
      <c r="G9623" t="s">
        <v>9096</v>
      </c>
      <c r="H9623" t="s">
        <v>6542</v>
      </c>
      <c r="I9623" t="s">
        <v>55</v>
      </c>
      <c r="J9623" t="s">
        <v>643</v>
      </c>
      <c r="K9623" t="s">
        <v>14330</v>
      </c>
      <c r="L9623" t="s">
        <v>14285</v>
      </c>
      <c r="M9623" t="s">
        <v>14331</v>
      </c>
      <c r="N9623" t="s">
        <v>6787</v>
      </c>
      <c r="O9623" t="s">
        <v>6810</v>
      </c>
      <c r="P9623">
        <v>12245000</v>
      </c>
      <c r="Q9623" t="s">
        <v>6636</v>
      </c>
      <c r="R9623" t="s">
        <v>6636</v>
      </c>
      <c r="S9623" s="12"/>
      <c r="T9623" s="13"/>
      <c r="U9623" t="s">
        <v>6636</v>
      </c>
    </row>
    <row r="9624" spans="1:21" x14ac:dyDescent="0.25">
      <c r="A9624" t="s">
        <v>6637</v>
      </c>
      <c r="B9624" s="12">
        <v>206655</v>
      </c>
      <c r="C9624" t="s">
        <v>14338</v>
      </c>
      <c r="D9624" s="11">
        <v>46180.657534722202</v>
      </c>
      <c r="E9624" t="s">
        <v>14339</v>
      </c>
      <c r="F9624" t="s">
        <v>6415</v>
      </c>
      <c r="G9624" t="s">
        <v>9086</v>
      </c>
      <c r="H9624" t="s">
        <v>6542</v>
      </c>
      <c r="I9624" t="s">
        <v>55</v>
      </c>
      <c r="J9624" t="s">
        <v>643</v>
      </c>
      <c r="K9624" t="s">
        <v>14340</v>
      </c>
      <c r="L9624" t="s">
        <v>14285</v>
      </c>
      <c r="M9624" t="s">
        <v>14341</v>
      </c>
      <c r="N9624" t="s">
        <v>6787</v>
      </c>
      <c r="O9624" t="s">
        <v>6810</v>
      </c>
      <c r="P9624">
        <v>12245000</v>
      </c>
      <c r="Q9624" t="s">
        <v>6636</v>
      </c>
      <c r="R9624" t="s">
        <v>6636</v>
      </c>
      <c r="S9624" s="12"/>
      <c r="T9624" s="13"/>
      <c r="U9624" t="s">
        <v>6636</v>
      </c>
    </row>
    <row r="9625" spans="1:21" x14ac:dyDescent="0.25">
      <c r="A9625" t="s">
        <v>6637</v>
      </c>
      <c r="B9625" s="12">
        <v>206655</v>
      </c>
      <c r="C9625" t="s">
        <v>14338</v>
      </c>
      <c r="D9625" s="11">
        <v>46180.657534722202</v>
      </c>
      <c r="E9625" t="s">
        <v>14339</v>
      </c>
      <c r="F9625" t="s">
        <v>6415</v>
      </c>
      <c r="G9625" t="s">
        <v>9088</v>
      </c>
      <c r="H9625" t="s">
        <v>6542</v>
      </c>
      <c r="I9625" t="s">
        <v>55</v>
      </c>
      <c r="J9625" t="s">
        <v>643</v>
      </c>
      <c r="K9625" t="s">
        <v>14340</v>
      </c>
      <c r="L9625" t="s">
        <v>14285</v>
      </c>
      <c r="M9625" t="s">
        <v>14341</v>
      </c>
      <c r="N9625" t="s">
        <v>6787</v>
      </c>
      <c r="O9625" t="s">
        <v>6810</v>
      </c>
      <c r="P9625">
        <v>12245000</v>
      </c>
      <c r="Q9625" t="s">
        <v>6636</v>
      </c>
      <c r="R9625" t="s">
        <v>6636</v>
      </c>
      <c r="S9625" s="12"/>
      <c r="T9625" s="13"/>
      <c r="U9625" t="s">
        <v>6636</v>
      </c>
    </row>
    <row r="9626" spans="1:21" x14ac:dyDescent="0.25">
      <c r="A9626" t="s">
        <v>6637</v>
      </c>
      <c r="B9626" s="12">
        <v>206655</v>
      </c>
      <c r="C9626" t="s">
        <v>14338</v>
      </c>
      <c r="D9626" s="11">
        <v>46180.657534722202</v>
      </c>
      <c r="E9626" t="s">
        <v>14339</v>
      </c>
      <c r="F9626" t="s">
        <v>6415</v>
      </c>
      <c r="G9626" t="s">
        <v>9089</v>
      </c>
      <c r="H9626" t="s">
        <v>6542</v>
      </c>
      <c r="I9626" t="s">
        <v>55</v>
      </c>
      <c r="J9626" t="s">
        <v>643</v>
      </c>
      <c r="K9626" t="s">
        <v>14340</v>
      </c>
      <c r="L9626" t="s">
        <v>14285</v>
      </c>
      <c r="M9626" t="s">
        <v>14341</v>
      </c>
      <c r="N9626" t="s">
        <v>6787</v>
      </c>
      <c r="O9626" t="s">
        <v>6810</v>
      </c>
      <c r="P9626">
        <v>12245000</v>
      </c>
      <c r="Q9626" t="s">
        <v>6636</v>
      </c>
      <c r="R9626" t="s">
        <v>6636</v>
      </c>
      <c r="S9626" s="12"/>
      <c r="T9626" s="13"/>
      <c r="U9626" t="s">
        <v>6636</v>
      </c>
    </row>
    <row r="9627" spans="1:21" x14ac:dyDescent="0.25">
      <c r="A9627" t="s">
        <v>6637</v>
      </c>
      <c r="B9627" s="12">
        <v>206655</v>
      </c>
      <c r="C9627" t="s">
        <v>14338</v>
      </c>
      <c r="D9627" s="11">
        <v>46180.657534722202</v>
      </c>
      <c r="E9627" t="s">
        <v>14339</v>
      </c>
      <c r="F9627" t="s">
        <v>6415</v>
      </c>
      <c r="G9627" t="s">
        <v>6968</v>
      </c>
      <c r="H9627" t="s">
        <v>6542</v>
      </c>
      <c r="I9627" t="s">
        <v>55</v>
      </c>
      <c r="J9627" t="s">
        <v>643</v>
      </c>
      <c r="K9627" t="s">
        <v>14340</v>
      </c>
      <c r="L9627" t="s">
        <v>14285</v>
      </c>
      <c r="M9627" t="s">
        <v>14341</v>
      </c>
      <c r="N9627" t="s">
        <v>6787</v>
      </c>
      <c r="O9627" t="s">
        <v>6810</v>
      </c>
      <c r="P9627">
        <v>12245000</v>
      </c>
      <c r="Q9627" t="s">
        <v>6636</v>
      </c>
      <c r="R9627" t="s">
        <v>6636</v>
      </c>
      <c r="S9627" s="12"/>
      <c r="T9627" s="13"/>
      <c r="U9627" t="s">
        <v>6636</v>
      </c>
    </row>
    <row r="9628" spans="1:21" x14ac:dyDescent="0.25">
      <c r="A9628" t="s">
        <v>6637</v>
      </c>
      <c r="B9628" s="12">
        <v>206655</v>
      </c>
      <c r="C9628" t="s">
        <v>14338</v>
      </c>
      <c r="D9628" s="11">
        <v>46180.657534722202</v>
      </c>
      <c r="E9628" t="s">
        <v>14339</v>
      </c>
      <c r="F9628" t="s">
        <v>6415</v>
      </c>
      <c r="G9628" t="s">
        <v>9090</v>
      </c>
      <c r="H9628" t="s">
        <v>6542</v>
      </c>
      <c r="I9628" t="s">
        <v>55</v>
      </c>
      <c r="J9628" t="s">
        <v>643</v>
      </c>
      <c r="K9628" t="s">
        <v>14340</v>
      </c>
      <c r="L9628" t="s">
        <v>14285</v>
      </c>
      <c r="M9628" t="s">
        <v>14341</v>
      </c>
      <c r="N9628" t="s">
        <v>6787</v>
      </c>
      <c r="O9628" t="s">
        <v>6810</v>
      </c>
      <c r="P9628">
        <v>12245000</v>
      </c>
      <c r="Q9628" t="s">
        <v>6636</v>
      </c>
      <c r="R9628" t="s">
        <v>6636</v>
      </c>
      <c r="S9628" s="12"/>
      <c r="T9628" s="13"/>
      <c r="U9628" t="s">
        <v>6636</v>
      </c>
    </row>
    <row r="9629" spans="1:21" x14ac:dyDescent="0.25">
      <c r="A9629" t="s">
        <v>6637</v>
      </c>
      <c r="B9629" s="12">
        <v>206655</v>
      </c>
      <c r="C9629" t="s">
        <v>14338</v>
      </c>
      <c r="D9629" s="11">
        <v>46180.657534722202</v>
      </c>
      <c r="E9629" t="s">
        <v>14339</v>
      </c>
      <c r="F9629" t="s">
        <v>6415</v>
      </c>
      <c r="G9629" t="s">
        <v>9091</v>
      </c>
      <c r="H9629" t="s">
        <v>6542</v>
      </c>
      <c r="I9629" t="s">
        <v>55</v>
      </c>
      <c r="J9629" t="s">
        <v>643</v>
      </c>
      <c r="K9629" t="s">
        <v>14340</v>
      </c>
      <c r="L9629" t="s">
        <v>14285</v>
      </c>
      <c r="M9629" t="s">
        <v>14341</v>
      </c>
      <c r="N9629" t="s">
        <v>6787</v>
      </c>
      <c r="O9629" t="s">
        <v>6810</v>
      </c>
      <c r="P9629">
        <v>12245000</v>
      </c>
      <c r="Q9629" t="s">
        <v>6636</v>
      </c>
      <c r="R9629" t="s">
        <v>6636</v>
      </c>
      <c r="S9629" s="12"/>
      <c r="T9629" s="13"/>
      <c r="U9629" t="s">
        <v>6636</v>
      </c>
    </row>
    <row r="9630" spans="1:21" x14ac:dyDescent="0.25">
      <c r="A9630" t="s">
        <v>6637</v>
      </c>
      <c r="B9630" s="12">
        <v>206655</v>
      </c>
      <c r="C9630" t="s">
        <v>14338</v>
      </c>
      <c r="D9630" s="11">
        <v>46180.657534722202</v>
      </c>
      <c r="E9630" t="s">
        <v>14339</v>
      </c>
      <c r="F9630" t="s">
        <v>6415</v>
      </c>
      <c r="G9630" t="s">
        <v>9092</v>
      </c>
      <c r="H9630" t="s">
        <v>6542</v>
      </c>
      <c r="I9630" t="s">
        <v>55</v>
      </c>
      <c r="J9630" t="s">
        <v>643</v>
      </c>
      <c r="K9630" t="s">
        <v>14340</v>
      </c>
      <c r="L9630" t="s">
        <v>14285</v>
      </c>
      <c r="M9630" t="s">
        <v>14341</v>
      </c>
      <c r="N9630" t="s">
        <v>6787</v>
      </c>
      <c r="O9630" t="s">
        <v>6810</v>
      </c>
      <c r="P9630">
        <v>12245000</v>
      </c>
      <c r="Q9630" t="s">
        <v>6636</v>
      </c>
      <c r="R9630" t="s">
        <v>6636</v>
      </c>
      <c r="S9630" s="12"/>
      <c r="T9630" s="13"/>
      <c r="U9630" t="s">
        <v>6636</v>
      </c>
    </row>
    <row r="9631" spans="1:21" x14ac:dyDescent="0.25">
      <c r="A9631" t="s">
        <v>6637</v>
      </c>
      <c r="B9631" s="12">
        <v>206655</v>
      </c>
      <c r="C9631" t="s">
        <v>14338</v>
      </c>
      <c r="D9631" s="11">
        <v>46180.657534722202</v>
      </c>
      <c r="E9631" t="s">
        <v>14339</v>
      </c>
      <c r="F9631" t="s">
        <v>6415</v>
      </c>
      <c r="G9631" t="s">
        <v>9093</v>
      </c>
      <c r="H9631" t="s">
        <v>6542</v>
      </c>
      <c r="I9631" t="s">
        <v>55</v>
      </c>
      <c r="J9631" t="s">
        <v>643</v>
      </c>
      <c r="K9631" t="s">
        <v>14340</v>
      </c>
      <c r="L9631" t="s">
        <v>14285</v>
      </c>
      <c r="M9631" t="s">
        <v>14341</v>
      </c>
      <c r="N9631" t="s">
        <v>6787</v>
      </c>
      <c r="O9631" t="s">
        <v>6810</v>
      </c>
      <c r="P9631">
        <v>12245000</v>
      </c>
      <c r="Q9631" t="s">
        <v>6636</v>
      </c>
      <c r="R9631" t="s">
        <v>6636</v>
      </c>
      <c r="S9631" s="12"/>
      <c r="T9631" s="13"/>
      <c r="U9631" t="s">
        <v>6636</v>
      </c>
    </row>
    <row r="9632" spans="1:21" x14ac:dyDescent="0.25">
      <c r="A9632" t="s">
        <v>6637</v>
      </c>
      <c r="B9632" s="12">
        <v>206655</v>
      </c>
      <c r="C9632" t="s">
        <v>14338</v>
      </c>
      <c r="D9632" s="11">
        <v>46180.657534722202</v>
      </c>
      <c r="E9632" t="s">
        <v>14339</v>
      </c>
      <c r="F9632" t="s">
        <v>6415</v>
      </c>
      <c r="G9632" t="s">
        <v>9094</v>
      </c>
      <c r="H9632" t="s">
        <v>6542</v>
      </c>
      <c r="I9632" t="s">
        <v>55</v>
      </c>
      <c r="J9632" t="s">
        <v>643</v>
      </c>
      <c r="K9632" t="s">
        <v>14340</v>
      </c>
      <c r="L9632" t="s">
        <v>14285</v>
      </c>
      <c r="M9632" t="s">
        <v>14341</v>
      </c>
      <c r="N9632" t="s">
        <v>6787</v>
      </c>
      <c r="O9632" t="s">
        <v>6810</v>
      </c>
      <c r="P9632">
        <v>12245000</v>
      </c>
      <c r="Q9632" t="s">
        <v>6636</v>
      </c>
      <c r="R9632" t="s">
        <v>6636</v>
      </c>
      <c r="S9632" s="12"/>
      <c r="T9632" s="13"/>
      <c r="U9632" t="s">
        <v>6636</v>
      </c>
    </row>
    <row r="9633" spans="1:21" x14ac:dyDescent="0.25">
      <c r="A9633" t="s">
        <v>6637</v>
      </c>
      <c r="B9633" s="12">
        <v>206655</v>
      </c>
      <c r="C9633" t="s">
        <v>14338</v>
      </c>
      <c r="D9633" s="11">
        <v>46180.657534722202</v>
      </c>
      <c r="E9633" t="s">
        <v>14339</v>
      </c>
      <c r="F9633" t="s">
        <v>6415</v>
      </c>
      <c r="G9633" t="s">
        <v>9095</v>
      </c>
      <c r="H9633" t="s">
        <v>6542</v>
      </c>
      <c r="I9633" t="s">
        <v>55</v>
      </c>
      <c r="J9633" t="s">
        <v>643</v>
      </c>
      <c r="K9633" t="s">
        <v>14340</v>
      </c>
      <c r="L9633" t="s">
        <v>14285</v>
      </c>
      <c r="M9633" t="s">
        <v>14341</v>
      </c>
      <c r="N9633" t="s">
        <v>6787</v>
      </c>
      <c r="O9633" t="s">
        <v>6810</v>
      </c>
      <c r="P9633">
        <v>12245000</v>
      </c>
      <c r="Q9633" t="s">
        <v>6636</v>
      </c>
      <c r="R9633" t="s">
        <v>6636</v>
      </c>
      <c r="S9633" s="12"/>
      <c r="T9633" s="13"/>
      <c r="U9633" t="s">
        <v>6636</v>
      </c>
    </row>
    <row r="9634" spans="1:21" x14ac:dyDescent="0.25">
      <c r="A9634" t="s">
        <v>6637</v>
      </c>
      <c r="B9634" s="12">
        <v>206655</v>
      </c>
      <c r="C9634" t="s">
        <v>14338</v>
      </c>
      <c r="D9634" s="11">
        <v>46180.657534722202</v>
      </c>
      <c r="E9634" t="s">
        <v>14339</v>
      </c>
      <c r="F9634" t="s">
        <v>6415</v>
      </c>
      <c r="G9634" t="s">
        <v>9096</v>
      </c>
      <c r="H9634" t="s">
        <v>6542</v>
      </c>
      <c r="I9634" t="s">
        <v>55</v>
      </c>
      <c r="J9634" t="s">
        <v>643</v>
      </c>
      <c r="K9634" t="s">
        <v>14340</v>
      </c>
      <c r="L9634" t="s">
        <v>14285</v>
      </c>
      <c r="M9634" t="s">
        <v>14341</v>
      </c>
      <c r="N9634" t="s">
        <v>6787</v>
      </c>
      <c r="O9634" t="s">
        <v>6810</v>
      </c>
      <c r="P9634">
        <v>12245000</v>
      </c>
      <c r="Q9634" t="s">
        <v>6636</v>
      </c>
      <c r="R9634" t="s">
        <v>6636</v>
      </c>
      <c r="S9634" s="12"/>
      <c r="T9634" s="13"/>
      <c r="U9634" t="s">
        <v>6636</v>
      </c>
    </row>
    <row r="9635" spans="1:21" x14ac:dyDescent="0.25">
      <c r="A9635" t="s">
        <v>6619</v>
      </c>
      <c r="B9635" s="12">
        <v>206655</v>
      </c>
      <c r="C9635" t="s">
        <v>14338</v>
      </c>
      <c r="D9635" s="11">
        <v>46180.673506944397</v>
      </c>
      <c r="E9635" t="s">
        <v>14339</v>
      </c>
      <c r="F9635" t="s">
        <v>6415</v>
      </c>
      <c r="G9635" t="s">
        <v>9086</v>
      </c>
      <c r="H9635" t="s">
        <v>6542</v>
      </c>
      <c r="I9635" t="s">
        <v>55</v>
      </c>
      <c r="J9635" t="s">
        <v>643</v>
      </c>
      <c r="K9635" t="s">
        <v>14340</v>
      </c>
      <c r="L9635" t="s">
        <v>14285</v>
      </c>
      <c r="M9635" t="s">
        <v>14341</v>
      </c>
      <c r="N9635" t="s">
        <v>6787</v>
      </c>
      <c r="O9635" t="s">
        <v>6810</v>
      </c>
      <c r="P9635">
        <v>12245000</v>
      </c>
      <c r="Q9635" t="s">
        <v>6636</v>
      </c>
      <c r="R9635" t="s">
        <v>6636</v>
      </c>
      <c r="S9635" s="12"/>
      <c r="T9635" s="13"/>
      <c r="U9635" t="s">
        <v>6636</v>
      </c>
    </row>
    <row r="9636" spans="1:21" x14ac:dyDescent="0.25">
      <c r="A9636" t="s">
        <v>6619</v>
      </c>
      <c r="B9636" s="12">
        <v>206655</v>
      </c>
      <c r="C9636" t="s">
        <v>14338</v>
      </c>
      <c r="D9636" s="11">
        <v>46180.673506944397</v>
      </c>
      <c r="E9636" t="s">
        <v>14339</v>
      </c>
      <c r="F9636" t="s">
        <v>6415</v>
      </c>
      <c r="G9636" t="s">
        <v>9088</v>
      </c>
      <c r="H9636" t="s">
        <v>6542</v>
      </c>
      <c r="I9636" t="s">
        <v>55</v>
      </c>
      <c r="J9636" t="s">
        <v>643</v>
      </c>
      <c r="K9636" t="s">
        <v>14340</v>
      </c>
      <c r="L9636" t="s">
        <v>14285</v>
      </c>
      <c r="M9636" t="s">
        <v>14341</v>
      </c>
      <c r="N9636" t="s">
        <v>6787</v>
      </c>
      <c r="O9636" t="s">
        <v>6810</v>
      </c>
      <c r="P9636">
        <v>12245000</v>
      </c>
      <c r="Q9636" t="s">
        <v>6636</v>
      </c>
      <c r="R9636" t="s">
        <v>6636</v>
      </c>
      <c r="S9636" s="12"/>
      <c r="T9636" s="13"/>
      <c r="U9636" t="s">
        <v>6636</v>
      </c>
    </row>
    <row r="9637" spans="1:21" x14ac:dyDescent="0.25">
      <c r="A9637" t="s">
        <v>6619</v>
      </c>
      <c r="B9637" s="12">
        <v>206655</v>
      </c>
      <c r="C9637" t="s">
        <v>14338</v>
      </c>
      <c r="D9637" s="11">
        <v>46180.673506944397</v>
      </c>
      <c r="E9637" t="s">
        <v>14339</v>
      </c>
      <c r="F9637" t="s">
        <v>6415</v>
      </c>
      <c r="G9637" t="s">
        <v>9089</v>
      </c>
      <c r="H9637" t="s">
        <v>6542</v>
      </c>
      <c r="I9637" t="s">
        <v>55</v>
      </c>
      <c r="J9637" t="s">
        <v>643</v>
      </c>
      <c r="K9637" t="s">
        <v>14340</v>
      </c>
      <c r="L9637" t="s">
        <v>14285</v>
      </c>
      <c r="M9637" t="s">
        <v>14341</v>
      </c>
      <c r="N9637" t="s">
        <v>6787</v>
      </c>
      <c r="O9637" t="s">
        <v>6810</v>
      </c>
      <c r="P9637">
        <v>12245000</v>
      </c>
      <c r="Q9637" t="s">
        <v>6636</v>
      </c>
      <c r="R9637" t="s">
        <v>6636</v>
      </c>
      <c r="S9637" s="12"/>
      <c r="T9637" s="13"/>
      <c r="U9637" t="s">
        <v>6636</v>
      </c>
    </row>
    <row r="9638" spans="1:21" x14ac:dyDescent="0.25">
      <c r="A9638" t="s">
        <v>6619</v>
      </c>
      <c r="B9638" s="12">
        <v>206655</v>
      </c>
      <c r="C9638" t="s">
        <v>14338</v>
      </c>
      <c r="D9638" s="11">
        <v>46180.673506944397</v>
      </c>
      <c r="E9638" t="s">
        <v>14339</v>
      </c>
      <c r="F9638" t="s">
        <v>6415</v>
      </c>
      <c r="G9638" t="s">
        <v>6968</v>
      </c>
      <c r="H9638" t="s">
        <v>6542</v>
      </c>
      <c r="I9638" t="s">
        <v>55</v>
      </c>
      <c r="J9638" t="s">
        <v>643</v>
      </c>
      <c r="K9638" t="s">
        <v>14340</v>
      </c>
      <c r="L9638" t="s">
        <v>14285</v>
      </c>
      <c r="M9638" t="s">
        <v>14341</v>
      </c>
      <c r="N9638" t="s">
        <v>6787</v>
      </c>
      <c r="O9638" t="s">
        <v>6810</v>
      </c>
      <c r="P9638">
        <v>12245000</v>
      </c>
      <c r="Q9638" t="s">
        <v>6636</v>
      </c>
      <c r="R9638" t="s">
        <v>6636</v>
      </c>
      <c r="S9638" s="12"/>
      <c r="T9638" s="13"/>
      <c r="U9638" t="s">
        <v>6636</v>
      </c>
    </row>
    <row r="9639" spans="1:21" x14ac:dyDescent="0.25">
      <c r="A9639" t="s">
        <v>6619</v>
      </c>
      <c r="B9639" s="12">
        <v>206655</v>
      </c>
      <c r="C9639" t="s">
        <v>14338</v>
      </c>
      <c r="D9639" s="11">
        <v>46180.673506944397</v>
      </c>
      <c r="E9639" t="s">
        <v>14339</v>
      </c>
      <c r="F9639" t="s">
        <v>6415</v>
      </c>
      <c r="G9639" t="s">
        <v>9090</v>
      </c>
      <c r="H9639" t="s">
        <v>6542</v>
      </c>
      <c r="I9639" t="s">
        <v>55</v>
      </c>
      <c r="J9639" t="s">
        <v>643</v>
      </c>
      <c r="K9639" t="s">
        <v>14340</v>
      </c>
      <c r="L9639" t="s">
        <v>14285</v>
      </c>
      <c r="M9639" t="s">
        <v>14341</v>
      </c>
      <c r="N9639" t="s">
        <v>6787</v>
      </c>
      <c r="O9639" t="s">
        <v>6810</v>
      </c>
      <c r="P9639">
        <v>12245000</v>
      </c>
      <c r="Q9639" t="s">
        <v>6636</v>
      </c>
      <c r="R9639" t="s">
        <v>6636</v>
      </c>
      <c r="S9639" s="12"/>
      <c r="T9639" s="13"/>
      <c r="U9639" t="s">
        <v>6636</v>
      </c>
    </row>
    <row r="9640" spans="1:21" x14ac:dyDescent="0.25">
      <c r="A9640" t="s">
        <v>6619</v>
      </c>
      <c r="B9640" s="12">
        <v>206655</v>
      </c>
      <c r="C9640" t="s">
        <v>14338</v>
      </c>
      <c r="D9640" s="11">
        <v>46180.673506944397</v>
      </c>
      <c r="E9640" t="s">
        <v>14339</v>
      </c>
      <c r="F9640" t="s">
        <v>6415</v>
      </c>
      <c r="G9640" t="s">
        <v>9091</v>
      </c>
      <c r="H9640" t="s">
        <v>6542</v>
      </c>
      <c r="I9640" t="s">
        <v>55</v>
      </c>
      <c r="J9640" t="s">
        <v>643</v>
      </c>
      <c r="K9640" t="s">
        <v>14340</v>
      </c>
      <c r="L9640" t="s">
        <v>14285</v>
      </c>
      <c r="M9640" t="s">
        <v>14341</v>
      </c>
      <c r="N9640" t="s">
        <v>6787</v>
      </c>
      <c r="O9640" t="s">
        <v>6810</v>
      </c>
      <c r="P9640">
        <v>12245000</v>
      </c>
      <c r="Q9640" t="s">
        <v>6636</v>
      </c>
      <c r="R9640" t="s">
        <v>6636</v>
      </c>
      <c r="S9640" s="12"/>
      <c r="T9640" s="13"/>
      <c r="U9640" t="s">
        <v>6636</v>
      </c>
    </row>
    <row r="9641" spans="1:21" x14ac:dyDescent="0.25">
      <c r="A9641" t="s">
        <v>6619</v>
      </c>
      <c r="B9641" s="12">
        <v>206655</v>
      </c>
      <c r="C9641" t="s">
        <v>14338</v>
      </c>
      <c r="D9641" s="11">
        <v>46180.673506944397</v>
      </c>
      <c r="E9641" t="s">
        <v>14339</v>
      </c>
      <c r="F9641" t="s">
        <v>6415</v>
      </c>
      <c r="G9641" t="s">
        <v>9092</v>
      </c>
      <c r="H9641" t="s">
        <v>6542</v>
      </c>
      <c r="I9641" t="s">
        <v>55</v>
      </c>
      <c r="J9641" t="s">
        <v>643</v>
      </c>
      <c r="K9641" t="s">
        <v>14340</v>
      </c>
      <c r="L9641" t="s">
        <v>14285</v>
      </c>
      <c r="M9641" t="s">
        <v>14341</v>
      </c>
      <c r="N9641" t="s">
        <v>6787</v>
      </c>
      <c r="O9641" t="s">
        <v>6810</v>
      </c>
      <c r="P9641">
        <v>12245000</v>
      </c>
      <c r="Q9641" t="s">
        <v>6636</v>
      </c>
      <c r="R9641" t="s">
        <v>6636</v>
      </c>
      <c r="S9641" s="12"/>
      <c r="T9641" s="13"/>
      <c r="U9641" t="s">
        <v>6636</v>
      </c>
    </row>
    <row r="9642" spans="1:21" x14ac:dyDescent="0.25">
      <c r="A9642" t="s">
        <v>6619</v>
      </c>
      <c r="B9642" s="12">
        <v>206655</v>
      </c>
      <c r="C9642" t="s">
        <v>14338</v>
      </c>
      <c r="D9642" s="11">
        <v>46180.673506944397</v>
      </c>
      <c r="E9642" t="s">
        <v>14339</v>
      </c>
      <c r="F9642" t="s">
        <v>6415</v>
      </c>
      <c r="G9642" t="s">
        <v>9093</v>
      </c>
      <c r="H9642" t="s">
        <v>6542</v>
      </c>
      <c r="I9642" t="s">
        <v>55</v>
      </c>
      <c r="J9642" t="s">
        <v>643</v>
      </c>
      <c r="K9642" t="s">
        <v>14340</v>
      </c>
      <c r="L9642" t="s">
        <v>14285</v>
      </c>
      <c r="M9642" t="s">
        <v>14341</v>
      </c>
      <c r="N9642" t="s">
        <v>6787</v>
      </c>
      <c r="O9642" t="s">
        <v>6810</v>
      </c>
      <c r="P9642">
        <v>12245000</v>
      </c>
      <c r="Q9642" t="s">
        <v>6636</v>
      </c>
      <c r="R9642" t="s">
        <v>6636</v>
      </c>
      <c r="S9642" s="12"/>
      <c r="T9642" s="13"/>
      <c r="U9642" t="s">
        <v>6636</v>
      </c>
    </row>
    <row r="9643" spans="1:21" x14ac:dyDescent="0.25">
      <c r="A9643" t="s">
        <v>6619</v>
      </c>
      <c r="B9643" s="12">
        <v>206655</v>
      </c>
      <c r="C9643" t="s">
        <v>14338</v>
      </c>
      <c r="D9643" s="11">
        <v>46180.673506944397</v>
      </c>
      <c r="E9643" t="s">
        <v>14339</v>
      </c>
      <c r="F9643" t="s">
        <v>6415</v>
      </c>
      <c r="G9643" t="s">
        <v>9094</v>
      </c>
      <c r="H9643" t="s">
        <v>6542</v>
      </c>
      <c r="I9643" t="s">
        <v>55</v>
      </c>
      <c r="J9643" t="s">
        <v>643</v>
      </c>
      <c r="K9643" t="s">
        <v>14340</v>
      </c>
      <c r="L9643" t="s">
        <v>14285</v>
      </c>
      <c r="M9643" t="s">
        <v>14341</v>
      </c>
      <c r="N9643" t="s">
        <v>6787</v>
      </c>
      <c r="O9643" t="s">
        <v>6810</v>
      </c>
      <c r="P9643">
        <v>12245000</v>
      </c>
      <c r="Q9643" t="s">
        <v>6636</v>
      </c>
      <c r="R9643" t="s">
        <v>6636</v>
      </c>
      <c r="S9643" s="12"/>
      <c r="T9643" s="13"/>
      <c r="U9643" t="s">
        <v>6636</v>
      </c>
    </row>
    <row r="9644" spans="1:21" x14ac:dyDescent="0.25">
      <c r="A9644" t="s">
        <v>6619</v>
      </c>
      <c r="B9644" s="12">
        <v>206655</v>
      </c>
      <c r="C9644" t="s">
        <v>14338</v>
      </c>
      <c r="D9644" s="11">
        <v>46180.673506944397</v>
      </c>
      <c r="E9644" t="s">
        <v>14339</v>
      </c>
      <c r="F9644" t="s">
        <v>6415</v>
      </c>
      <c r="G9644" t="s">
        <v>9095</v>
      </c>
      <c r="H9644" t="s">
        <v>6542</v>
      </c>
      <c r="I9644" t="s">
        <v>55</v>
      </c>
      <c r="J9644" t="s">
        <v>643</v>
      </c>
      <c r="K9644" t="s">
        <v>14340</v>
      </c>
      <c r="L9644" t="s">
        <v>14285</v>
      </c>
      <c r="M9644" t="s">
        <v>14341</v>
      </c>
      <c r="N9644" t="s">
        <v>6787</v>
      </c>
      <c r="O9644" t="s">
        <v>6810</v>
      </c>
      <c r="P9644">
        <v>12245000</v>
      </c>
      <c r="Q9644" t="s">
        <v>6636</v>
      </c>
      <c r="R9644" t="s">
        <v>6636</v>
      </c>
      <c r="S9644" s="12"/>
      <c r="T9644" s="13"/>
      <c r="U9644" t="s">
        <v>6636</v>
      </c>
    </row>
    <row r="9645" spans="1:21" x14ac:dyDescent="0.25">
      <c r="A9645" t="s">
        <v>6619</v>
      </c>
      <c r="B9645" s="12">
        <v>206655</v>
      </c>
      <c r="C9645" t="s">
        <v>14338</v>
      </c>
      <c r="D9645" s="11">
        <v>46180.673506944397</v>
      </c>
      <c r="E9645" t="s">
        <v>14339</v>
      </c>
      <c r="F9645" t="s">
        <v>6415</v>
      </c>
      <c r="G9645" t="s">
        <v>9096</v>
      </c>
      <c r="H9645" t="s">
        <v>6542</v>
      </c>
      <c r="I9645" t="s">
        <v>55</v>
      </c>
      <c r="J9645" t="s">
        <v>643</v>
      </c>
      <c r="K9645" t="s">
        <v>14340</v>
      </c>
      <c r="L9645" t="s">
        <v>14285</v>
      </c>
      <c r="M9645" t="s">
        <v>14341</v>
      </c>
      <c r="N9645" t="s">
        <v>6787</v>
      </c>
      <c r="O9645" t="s">
        <v>6810</v>
      </c>
      <c r="P9645">
        <v>12245000</v>
      </c>
      <c r="Q9645" t="s">
        <v>6636</v>
      </c>
      <c r="R9645" t="s">
        <v>6636</v>
      </c>
      <c r="S9645" s="12"/>
      <c r="T9645" s="13"/>
      <c r="U9645" t="s">
        <v>6636</v>
      </c>
    </row>
    <row r="9646" spans="1:21" x14ac:dyDescent="0.25">
      <c r="A9646" t="s">
        <v>6637</v>
      </c>
      <c r="B9646" s="12">
        <v>211135</v>
      </c>
      <c r="C9646" t="s">
        <v>14342</v>
      </c>
      <c r="D9646" s="11">
        <v>46181.756053240701</v>
      </c>
      <c r="E9646" t="s">
        <v>14343</v>
      </c>
      <c r="F9646" t="s">
        <v>6415</v>
      </c>
      <c r="G9646" t="s">
        <v>14277</v>
      </c>
      <c r="H9646" t="s">
        <v>6542</v>
      </c>
      <c r="I9646" t="s">
        <v>65</v>
      </c>
      <c r="J9646" t="s">
        <v>573</v>
      </c>
      <c r="K9646" t="s">
        <v>14344</v>
      </c>
      <c r="L9646" t="s">
        <v>14279</v>
      </c>
      <c r="M9646" t="s">
        <v>14345</v>
      </c>
      <c r="N9646" t="s">
        <v>6787</v>
      </c>
      <c r="O9646" t="s">
        <v>13334</v>
      </c>
      <c r="P9646">
        <v>17495000</v>
      </c>
      <c r="Q9646" t="s">
        <v>6893</v>
      </c>
      <c r="R9646" t="s">
        <v>6911</v>
      </c>
      <c r="S9646" s="12"/>
      <c r="T9646" s="13"/>
      <c r="U9646" t="s">
        <v>7418</v>
      </c>
    </row>
    <row r="9647" spans="1:21" x14ac:dyDescent="0.25">
      <c r="A9647" t="s">
        <v>6637</v>
      </c>
      <c r="B9647" s="12">
        <v>211135</v>
      </c>
      <c r="C9647" t="s">
        <v>14342</v>
      </c>
      <c r="D9647" s="11">
        <v>46181.756053240701</v>
      </c>
      <c r="E9647" t="s">
        <v>14343</v>
      </c>
      <c r="F9647" t="s">
        <v>6415</v>
      </c>
      <c r="G9647" t="s">
        <v>9088</v>
      </c>
      <c r="H9647" t="s">
        <v>6542</v>
      </c>
      <c r="I9647" t="s">
        <v>65</v>
      </c>
      <c r="J9647" t="s">
        <v>573</v>
      </c>
      <c r="K9647" t="s">
        <v>14344</v>
      </c>
      <c r="L9647" t="s">
        <v>14279</v>
      </c>
      <c r="M9647" t="s">
        <v>14345</v>
      </c>
      <c r="N9647" t="s">
        <v>6787</v>
      </c>
      <c r="O9647" t="s">
        <v>13334</v>
      </c>
      <c r="P9647">
        <v>17495000</v>
      </c>
      <c r="Q9647" t="s">
        <v>6893</v>
      </c>
      <c r="R9647" t="s">
        <v>6911</v>
      </c>
      <c r="S9647" s="12"/>
      <c r="T9647" s="13"/>
      <c r="U9647" t="s">
        <v>7418</v>
      </c>
    </row>
    <row r="9648" spans="1:21" x14ac:dyDescent="0.25">
      <c r="A9648" t="s">
        <v>6637</v>
      </c>
      <c r="B9648" s="12">
        <v>211135</v>
      </c>
      <c r="C9648" t="s">
        <v>14342</v>
      </c>
      <c r="D9648" s="11">
        <v>46181.756053240701</v>
      </c>
      <c r="E9648" t="s">
        <v>14343</v>
      </c>
      <c r="F9648" t="s">
        <v>6415</v>
      </c>
      <c r="G9648" t="s">
        <v>9089</v>
      </c>
      <c r="H9648" t="s">
        <v>6542</v>
      </c>
      <c r="I9648" t="s">
        <v>65</v>
      </c>
      <c r="J9648" t="s">
        <v>573</v>
      </c>
      <c r="K9648" t="s">
        <v>14344</v>
      </c>
      <c r="L9648" t="s">
        <v>14279</v>
      </c>
      <c r="M9648" t="s">
        <v>14345</v>
      </c>
      <c r="N9648" t="s">
        <v>6787</v>
      </c>
      <c r="O9648" t="s">
        <v>13334</v>
      </c>
      <c r="P9648">
        <v>17495000</v>
      </c>
      <c r="Q9648" t="s">
        <v>6893</v>
      </c>
      <c r="R9648" t="s">
        <v>6911</v>
      </c>
      <c r="S9648" s="12"/>
      <c r="T9648" s="13"/>
      <c r="U9648" t="s">
        <v>7418</v>
      </c>
    </row>
    <row r="9649" spans="1:21" x14ac:dyDescent="0.25">
      <c r="A9649" t="s">
        <v>6637</v>
      </c>
      <c r="B9649" s="12">
        <v>211135</v>
      </c>
      <c r="C9649" t="s">
        <v>14342</v>
      </c>
      <c r="D9649" s="11">
        <v>46181.756053240701</v>
      </c>
      <c r="E9649" t="s">
        <v>14343</v>
      </c>
      <c r="F9649" t="s">
        <v>6415</v>
      </c>
      <c r="G9649" t="s">
        <v>6968</v>
      </c>
      <c r="H9649" t="s">
        <v>6542</v>
      </c>
      <c r="I9649" t="s">
        <v>65</v>
      </c>
      <c r="J9649" t="s">
        <v>573</v>
      </c>
      <c r="K9649" t="s">
        <v>14344</v>
      </c>
      <c r="L9649" t="s">
        <v>14279</v>
      </c>
      <c r="M9649" t="s">
        <v>14345</v>
      </c>
      <c r="N9649" t="s">
        <v>6787</v>
      </c>
      <c r="O9649" t="s">
        <v>13334</v>
      </c>
      <c r="P9649">
        <v>17495000</v>
      </c>
      <c r="Q9649" t="s">
        <v>6893</v>
      </c>
      <c r="R9649" t="s">
        <v>6911</v>
      </c>
      <c r="S9649" s="12"/>
      <c r="T9649" s="13"/>
      <c r="U9649" t="s">
        <v>7418</v>
      </c>
    </row>
    <row r="9650" spans="1:21" x14ac:dyDescent="0.25">
      <c r="A9650" t="s">
        <v>6637</v>
      </c>
      <c r="B9650" s="12">
        <v>211135</v>
      </c>
      <c r="C9650" t="s">
        <v>14342</v>
      </c>
      <c r="D9650" s="11">
        <v>46181.756053240701</v>
      </c>
      <c r="E9650" t="s">
        <v>14343</v>
      </c>
      <c r="F9650" t="s">
        <v>6415</v>
      </c>
      <c r="G9650" t="s">
        <v>9090</v>
      </c>
      <c r="H9650" t="s">
        <v>6542</v>
      </c>
      <c r="I9650" t="s">
        <v>65</v>
      </c>
      <c r="J9650" t="s">
        <v>573</v>
      </c>
      <c r="K9650" t="s">
        <v>14344</v>
      </c>
      <c r="L9650" t="s">
        <v>14279</v>
      </c>
      <c r="M9650" t="s">
        <v>14345</v>
      </c>
      <c r="N9650" t="s">
        <v>6787</v>
      </c>
      <c r="O9650" t="s">
        <v>13334</v>
      </c>
      <c r="P9650">
        <v>17495000</v>
      </c>
      <c r="Q9650" t="s">
        <v>6893</v>
      </c>
      <c r="R9650" t="s">
        <v>6911</v>
      </c>
      <c r="S9650" s="12"/>
      <c r="T9650" s="13"/>
      <c r="U9650" t="s">
        <v>7418</v>
      </c>
    </row>
    <row r="9651" spans="1:21" x14ac:dyDescent="0.25">
      <c r="A9651" t="s">
        <v>6637</v>
      </c>
      <c r="B9651" s="12">
        <v>211135</v>
      </c>
      <c r="C9651" t="s">
        <v>14342</v>
      </c>
      <c r="D9651" s="11">
        <v>46181.756053240701</v>
      </c>
      <c r="E9651" t="s">
        <v>14343</v>
      </c>
      <c r="F9651" t="s">
        <v>6415</v>
      </c>
      <c r="G9651" t="s">
        <v>9091</v>
      </c>
      <c r="H9651" t="s">
        <v>6542</v>
      </c>
      <c r="I9651" t="s">
        <v>65</v>
      </c>
      <c r="J9651" t="s">
        <v>573</v>
      </c>
      <c r="K9651" t="s">
        <v>14344</v>
      </c>
      <c r="L9651" t="s">
        <v>14279</v>
      </c>
      <c r="M9651" t="s">
        <v>14345</v>
      </c>
      <c r="N9651" t="s">
        <v>6787</v>
      </c>
      <c r="O9651" t="s">
        <v>13334</v>
      </c>
      <c r="P9651">
        <v>17495000</v>
      </c>
      <c r="Q9651" t="s">
        <v>6893</v>
      </c>
      <c r="R9651" t="s">
        <v>6911</v>
      </c>
      <c r="S9651" s="12"/>
      <c r="T9651" s="13"/>
      <c r="U9651" t="s">
        <v>7418</v>
      </c>
    </row>
    <row r="9652" spans="1:21" x14ac:dyDescent="0.25">
      <c r="A9652" t="s">
        <v>6637</v>
      </c>
      <c r="B9652" s="12">
        <v>211135</v>
      </c>
      <c r="C9652" t="s">
        <v>14342</v>
      </c>
      <c r="D9652" s="11">
        <v>46181.756053240701</v>
      </c>
      <c r="E9652" t="s">
        <v>14343</v>
      </c>
      <c r="F9652" t="s">
        <v>6415</v>
      </c>
      <c r="G9652" t="s">
        <v>9092</v>
      </c>
      <c r="H9652" t="s">
        <v>6542</v>
      </c>
      <c r="I9652" t="s">
        <v>65</v>
      </c>
      <c r="J9652" t="s">
        <v>573</v>
      </c>
      <c r="K9652" t="s">
        <v>14344</v>
      </c>
      <c r="L9652" t="s">
        <v>14279</v>
      </c>
      <c r="M9652" t="s">
        <v>14345</v>
      </c>
      <c r="N9652" t="s">
        <v>6787</v>
      </c>
      <c r="O9652" t="s">
        <v>13334</v>
      </c>
      <c r="P9652">
        <v>17495000</v>
      </c>
      <c r="Q9652" t="s">
        <v>6893</v>
      </c>
      <c r="R9652" t="s">
        <v>6911</v>
      </c>
      <c r="S9652" s="12"/>
      <c r="T9652" s="13"/>
      <c r="U9652" t="s">
        <v>7418</v>
      </c>
    </row>
    <row r="9653" spans="1:21" x14ac:dyDescent="0.25">
      <c r="A9653" t="s">
        <v>6637</v>
      </c>
      <c r="B9653" s="12">
        <v>211135</v>
      </c>
      <c r="C9653" t="s">
        <v>14342</v>
      </c>
      <c r="D9653" s="11">
        <v>46181.756053240701</v>
      </c>
      <c r="E9653" t="s">
        <v>14343</v>
      </c>
      <c r="F9653" t="s">
        <v>6415</v>
      </c>
      <c r="G9653" t="s">
        <v>9093</v>
      </c>
      <c r="H9653" t="s">
        <v>6542</v>
      </c>
      <c r="I9653" t="s">
        <v>65</v>
      </c>
      <c r="J9653" t="s">
        <v>573</v>
      </c>
      <c r="K9653" t="s">
        <v>14344</v>
      </c>
      <c r="L9653" t="s">
        <v>14279</v>
      </c>
      <c r="M9653" t="s">
        <v>14345</v>
      </c>
      <c r="N9653" t="s">
        <v>6787</v>
      </c>
      <c r="O9653" t="s">
        <v>13334</v>
      </c>
      <c r="P9653">
        <v>17495000</v>
      </c>
      <c r="Q9653" t="s">
        <v>6893</v>
      </c>
      <c r="R9653" t="s">
        <v>6911</v>
      </c>
      <c r="S9653" s="12"/>
      <c r="T9653" s="13"/>
      <c r="U9653" t="s">
        <v>7418</v>
      </c>
    </row>
    <row r="9654" spans="1:21" x14ac:dyDescent="0.25">
      <c r="A9654" t="s">
        <v>6637</v>
      </c>
      <c r="B9654" s="12">
        <v>211135</v>
      </c>
      <c r="C9654" t="s">
        <v>14342</v>
      </c>
      <c r="D9654" s="11">
        <v>46181.756053240701</v>
      </c>
      <c r="E9654" t="s">
        <v>14343</v>
      </c>
      <c r="F9654" t="s">
        <v>6415</v>
      </c>
      <c r="G9654" t="s">
        <v>9094</v>
      </c>
      <c r="H9654" t="s">
        <v>6542</v>
      </c>
      <c r="I9654" t="s">
        <v>65</v>
      </c>
      <c r="J9654" t="s">
        <v>573</v>
      </c>
      <c r="K9654" t="s">
        <v>14344</v>
      </c>
      <c r="L9654" t="s">
        <v>14279</v>
      </c>
      <c r="M9654" t="s">
        <v>14345</v>
      </c>
      <c r="N9654" t="s">
        <v>6787</v>
      </c>
      <c r="O9654" t="s">
        <v>13334</v>
      </c>
      <c r="P9654">
        <v>17495000</v>
      </c>
      <c r="Q9654" t="s">
        <v>6893</v>
      </c>
      <c r="R9654" t="s">
        <v>6911</v>
      </c>
      <c r="S9654" s="12"/>
      <c r="T9654" s="13"/>
      <c r="U9654" t="s">
        <v>7418</v>
      </c>
    </row>
    <row r="9655" spans="1:21" x14ac:dyDescent="0.25">
      <c r="A9655" t="s">
        <v>6637</v>
      </c>
      <c r="B9655" s="12">
        <v>211135</v>
      </c>
      <c r="C9655" t="s">
        <v>14342</v>
      </c>
      <c r="D9655" s="11">
        <v>46181.756053240701</v>
      </c>
      <c r="E9655" t="s">
        <v>14343</v>
      </c>
      <c r="F9655" t="s">
        <v>6415</v>
      </c>
      <c r="G9655" t="s">
        <v>14281</v>
      </c>
      <c r="H9655" t="s">
        <v>6542</v>
      </c>
      <c r="I9655" t="s">
        <v>65</v>
      </c>
      <c r="J9655" t="s">
        <v>573</v>
      </c>
      <c r="K9655" t="s">
        <v>14344</v>
      </c>
      <c r="L9655" t="s">
        <v>14279</v>
      </c>
      <c r="M9655" t="s">
        <v>14345</v>
      </c>
      <c r="N9655" t="s">
        <v>6787</v>
      </c>
      <c r="O9655" t="s">
        <v>13334</v>
      </c>
      <c r="P9655">
        <v>17495000</v>
      </c>
      <c r="Q9655" t="s">
        <v>6893</v>
      </c>
      <c r="R9655" t="s">
        <v>6911</v>
      </c>
      <c r="S9655" s="12"/>
      <c r="T9655" s="13"/>
      <c r="U9655" t="s">
        <v>7418</v>
      </c>
    </row>
    <row r="9656" spans="1:21" x14ac:dyDescent="0.25">
      <c r="A9656" t="s">
        <v>6637</v>
      </c>
      <c r="B9656" s="12">
        <v>211135</v>
      </c>
      <c r="C9656" t="s">
        <v>14342</v>
      </c>
      <c r="D9656" s="11">
        <v>46181.756053240701</v>
      </c>
      <c r="E9656" t="s">
        <v>14343</v>
      </c>
      <c r="F9656" t="s">
        <v>6415</v>
      </c>
      <c r="G9656" t="s">
        <v>9095</v>
      </c>
      <c r="H9656" t="s">
        <v>6542</v>
      </c>
      <c r="I9656" t="s">
        <v>65</v>
      </c>
      <c r="J9656" t="s">
        <v>573</v>
      </c>
      <c r="K9656" t="s">
        <v>14344</v>
      </c>
      <c r="L9656" t="s">
        <v>14279</v>
      </c>
      <c r="M9656" t="s">
        <v>14345</v>
      </c>
      <c r="N9656" t="s">
        <v>6787</v>
      </c>
      <c r="O9656" t="s">
        <v>13334</v>
      </c>
      <c r="P9656">
        <v>17495000</v>
      </c>
      <c r="Q9656" t="s">
        <v>6893</v>
      </c>
      <c r="R9656" t="s">
        <v>6911</v>
      </c>
      <c r="S9656" s="12"/>
      <c r="T9656" s="13"/>
      <c r="U9656" t="s">
        <v>7418</v>
      </c>
    </row>
    <row r="9657" spans="1:21" x14ac:dyDescent="0.25">
      <c r="A9657" t="s">
        <v>6637</v>
      </c>
      <c r="B9657" s="12">
        <v>211135</v>
      </c>
      <c r="C9657" t="s">
        <v>14342</v>
      </c>
      <c r="D9657" s="11">
        <v>46181.756053240701</v>
      </c>
      <c r="E9657" t="s">
        <v>14343</v>
      </c>
      <c r="F9657" t="s">
        <v>6415</v>
      </c>
      <c r="G9657" t="s">
        <v>9096</v>
      </c>
      <c r="H9657" t="s">
        <v>6542</v>
      </c>
      <c r="I9657" t="s">
        <v>65</v>
      </c>
      <c r="J9657" t="s">
        <v>573</v>
      </c>
      <c r="K9657" t="s">
        <v>14344</v>
      </c>
      <c r="L9657" t="s">
        <v>14279</v>
      </c>
      <c r="M9657" t="s">
        <v>14345</v>
      </c>
      <c r="N9657" t="s">
        <v>6787</v>
      </c>
      <c r="O9657" t="s">
        <v>13334</v>
      </c>
      <c r="P9657">
        <v>17495000</v>
      </c>
      <c r="Q9657" t="s">
        <v>6893</v>
      </c>
      <c r="R9657" t="s">
        <v>6911</v>
      </c>
      <c r="S9657" s="12"/>
      <c r="T9657" s="13"/>
      <c r="U9657" t="s">
        <v>7418</v>
      </c>
    </row>
    <row r="9658" spans="1:21" x14ac:dyDescent="0.25">
      <c r="A9658" t="s">
        <v>6637</v>
      </c>
      <c r="B9658" s="12">
        <v>207045</v>
      </c>
      <c r="C9658" t="s">
        <v>14346</v>
      </c>
      <c r="D9658" s="11">
        <v>46181.8993402778</v>
      </c>
      <c r="E9658" t="s">
        <v>14347</v>
      </c>
      <c r="F9658" t="s">
        <v>6415</v>
      </c>
      <c r="G9658" t="s">
        <v>14277</v>
      </c>
      <c r="H9658" t="s">
        <v>6542</v>
      </c>
      <c r="I9658" t="s">
        <v>65</v>
      </c>
      <c r="J9658" t="s">
        <v>573</v>
      </c>
      <c r="K9658" t="s">
        <v>14348</v>
      </c>
      <c r="L9658" t="s">
        <v>14279</v>
      </c>
      <c r="M9658" t="s">
        <v>14349</v>
      </c>
      <c r="N9658" t="s">
        <v>6787</v>
      </c>
      <c r="O9658" t="s">
        <v>13334</v>
      </c>
      <c r="P9658">
        <v>13495000</v>
      </c>
      <c r="Q9658" t="s">
        <v>6636</v>
      </c>
      <c r="R9658" t="s">
        <v>6636</v>
      </c>
      <c r="S9658" s="12"/>
      <c r="T9658" s="13"/>
      <c r="U9658" t="s">
        <v>6629</v>
      </c>
    </row>
    <row r="9659" spans="1:21" x14ac:dyDescent="0.25">
      <c r="A9659" t="s">
        <v>6637</v>
      </c>
      <c r="B9659" s="12">
        <v>207045</v>
      </c>
      <c r="C9659" t="s">
        <v>14346</v>
      </c>
      <c r="D9659" s="11">
        <v>46181.8993402778</v>
      </c>
      <c r="E9659" t="s">
        <v>14347</v>
      </c>
      <c r="F9659" t="s">
        <v>6415</v>
      </c>
      <c r="G9659" t="s">
        <v>9088</v>
      </c>
      <c r="H9659" t="s">
        <v>6542</v>
      </c>
      <c r="I9659" t="s">
        <v>65</v>
      </c>
      <c r="J9659" t="s">
        <v>573</v>
      </c>
      <c r="K9659" t="s">
        <v>14348</v>
      </c>
      <c r="L9659" t="s">
        <v>14279</v>
      </c>
      <c r="M9659" t="s">
        <v>14349</v>
      </c>
      <c r="N9659" t="s">
        <v>6787</v>
      </c>
      <c r="O9659" t="s">
        <v>13334</v>
      </c>
      <c r="P9659">
        <v>13495000</v>
      </c>
      <c r="Q9659" t="s">
        <v>6636</v>
      </c>
      <c r="R9659" t="s">
        <v>6636</v>
      </c>
      <c r="S9659" s="12"/>
      <c r="T9659" s="13"/>
      <c r="U9659" t="s">
        <v>6629</v>
      </c>
    </row>
    <row r="9660" spans="1:21" x14ac:dyDescent="0.25">
      <c r="A9660" t="s">
        <v>6637</v>
      </c>
      <c r="B9660" s="12">
        <v>207045</v>
      </c>
      <c r="C9660" t="s">
        <v>14346</v>
      </c>
      <c r="D9660" s="11">
        <v>46181.8993402778</v>
      </c>
      <c r="E9660" t="s">
        <v>14347</v>
      </c>
      <c r="F9660" t="s">
        <v>6415</v>
      </c>
      <c r="G9660" t="s">
        <v>9089</v>
      </c>
      <c r="H9660" t="s">
        <v>6542</v>
      </c>
      <c r="I9660" t="s">
        <v>65</v>
      </c>
      <c r="J9660" t="s">
        <v>573</v>
      </c>
      <c r="K9660" t="s">
        <v>14348</v>
      </c>
      <c r="L9660" t="s">
        <v>14279</v>
      </c>
      <c r="M9660" t="s">
        <v>14349</v>
      </c>
      <c r="N9660" t="s">
        <v>6787</v>
      </c>
      <c r="O9660" t="s">
        <v>13334</v>
      </c>
      <c r="P9660">
        <v>13495000</v>
      </c>
      <c r="Q9660" t="s">
        <v>6636</v>
      </c>
      <c r="R9660" t="s">
        <v>6636</v>
      </c>
      <c r="S9660" s="12"/>
      <c r="T9660" s="13"/>
      <c r="U9660" t="s">
        <v>6629</v>
      </c>
    </row>
    <row r="9661" spans="1:21" x14ac:dyDescent="0.25">
      <c r="A9661" t="s">
        <v>6637</v>
      </c>
      <c r="B9661" s="12">
        <v>207045</v>
      </c>
      <c r="C9661" t="s">
        <v>14346</v>
      </c>
      <c r="D9661" s="11">
        <v>46181.8993402778</v>
      </c>
      <c r="E9661" t="s">
        <v>14347</v>
      </c>
      <c r="F9661" t="s">
        <v>6415</v>
      </c>
      <c r="G9661" t="s">
        <v>6968</v>
      </c>
      <c r="H9661" t="s">
        <v>6542</v>
      </c>
      <c r="I9661" t="s">
        <v>65</v>
      </c>
      <c r="J9661" t="s">
        <v>573</v>
      </c>
      <c r="K9661" t="s">
        <v>14348</v>
      </c>
      <c r="L9661" t="s">
        <v>14279</v>
      </c>
      <c r="M9661" t="s">
        <v>14349</v>
      </c>
      <c r="N9661" t="s">
        <v>6787</v>
      </c>
      <c r="O9661" t="s">
        <v>13334</v>
      </c>
      <c r="P9661">
        <v>13495000</v>
      </c>
      <c r="Q9661" t="s">
        <v>6636</v>
      </c>
      <c r="R9661" t="s">
        <v>6636</v>
      </c>
      <c r="S9661" s="12"/>
      <c r="T9661" s="13"/>
      <c r="U9661" t="s">
        <v>6629</v>
      </c>
    </row>
    <row r="9662" spans="1:21" x14ac:dyDescent="0.25">
      <c r="A9662" t="s">
        <v>6637</v>
      </c>
      <c r="B9662" s="12">
        <v>207045</v>
      </c>
      <c r="C9662" t="s">
        <v>14346</v>
      </c>
      <c r="D9662" s="11">
        <v>46181.8993402778</v>
      </c>
      <c r="E9662" t="s">
        <v>14347</v>
      </c>
      <c r="F9662" t="s">
        <v>6415</v>
      </c>
      <c r="G9662" t="s">
        <v>9090</v>
      </c>
      <c r="H9662" t="s">
        <v>6542</v>
      </c>
      <c r="I9662" t="s">
        <v>65</v>
      </c>
      <c r="J9662" t="s">
        <v>573</v>
      </c>
      <c r="K9662" t="s">
        <v>14348</v>
      </c>
      <c r="L9662" t="s">
        <v>14279</v>
      </c>
      <c r="M9662" t="s">
        <v>14349</v>
      </c>
      <c r="N9662" t="s">
        <v>6787</v>
      </c>
      <c r="O9662" t="s">
        <v>13334</v>
      </c>
      <c r="P9662">
        <v>13495000</v>
      </c>
      <c r="Q9662" t="s">
        <v>6636</v>
      </c>
      <c r="R9662" t="s">
        <v>6636</v>
      </c>
      <c r="S9662" s="12"/>
      <c r="T9662" s="13"/>
      <c r="U9662" t="s">
        <v>6629</v>
      </c>
    </row>
    <row r="9663" spans="1:21" x14ac:dyDescent="0.25">
      <c r="A9663" t="s">
        <v>6637</v>
      </c>
      <c r="B9663" s="12">
        <v>207045</v>
      </c>
      <c r="C9663" t="s">
        <v>14346</v>
      </c>
      <c r="D9663" s="11">
        <v>46181.8993402778</v>
      </c>
      <c r="E9663" t="s">
        <v>14347</v>
      </c>
      <c r="F9663" t="s">
        <v>6415</v>
      </c>
      <c r="G9663" t="s">
        <v>9091</v>
      </c>
      <c r="H9663" t="s">
        <v>6542</v>
      </c>
      <c r="I9663" t="s">
        <v>65</v>
      </c>
      <c r="J9663" t="s">
        <v>573</v>
      </c>
      <c r="K9663" t="s">
        <v>14348</v>
      </c>
      <c r="L9663" t="s">
        <v>14279</v>
      </c>
      <c r="M9663" t="s">
        <v>14349</v>
      </c>
      <c r="N9663" t="s">
        <v>6787</v>
      </c>
      <c r="O9663" t="s">
        <v>13334</v>
      </c>
      <c r="P9663">
        <v>13495000</v>
      </c>
      <c r="Q9663" t="s">
        <v>6636</v>
      </c>
      <c r="R9663" t="s">
        <v>6636</v>
      </c>
      <c r="S9663" s="12"/>
      <c r="T9663" s="13"/>
      <c r="U9663" t="s">
        <v>6629</v>
      </c>
    </row>
    <row r="9664" spans="1:21" x14ac:dyDescent="0.25">
      <c r="A9664" t="s">
        <v>6637</v>
      </c>
      <c r="B9664" s="12">
        <v>207045</v>
      </c>
      <c r="C9664" t="s">
        <v>14346</v>
      </c>
      <c r="D9664" s="11">
        <v>46181.8993402778</v>
      </c>
      <c r="E9664" t="s">
        <v>14347</v>
      </c>
      <c r="F9664" t="s">
        <v>6415</v>
      </c>
      <c r="G9664" t="s">
        <v>9092</v>
      </c>
      <c r="H9664" t="s">
        <v>6542</v>
      </c>
      <c r="I9664" t="s">
        <v>65</v>
      </c>
      <c r="J9664" t="s">
        <v>573</v>
      </c>
      <c r="K9664" t="s">
        <v>14348</v>
      </c>
      <c r="L9664" t="s">
        <v>14279</v>
      </c>
      <c r="M9664" t="s">
        <v>14349</v>
      </c>
      <c r="N9664" t="s">
        <v>6787</v>
      </c>
      <c r="O9664" t="s">
        <v>13334</v>
      </c>
      <c r="P9664">
        <v>13495000</v>
      </c>
      <c r="Q9664" t="s">
        <v>6636</v>
      </c>
      <c r="R9664" t="s">
        <v>6636</v>
      </c>
      <c r="S9664" s="12"/>
      <c r="T9664" s="13"/>
      <c r="U9664" t="s">
        <v>6629</v>
      </c>
    </row>
    <row r="9665" spans="1:21" x14ac:dyDescent="0.25">
      <c r="A9665" t="s">
        <v>6637</v>
      </c>
      <c r="B9665" s="12">
        <v>207045</v>
      </c>
      <c r="C9665" t="s">
        <v>14346</v>
      </c>
      <c r="D9665" s="11">
        <v>46181.8993402778</v>
      </c>
      <c r="E9665" t="s">
        <v>14347</v>
      </c>
      <c r="F9665" t="s">
        <v>6415</v>
      </c>
      <c r="G9665" t="s">
        <v>9093</v>
      </c>
      <c r="H9665" t="s">
        <v>6542</v>
      </c>
      <c r="I9665" t="s">
        <v>65</v>
      </c>
      <c r="J9665" t="s">
        <v>573</v>
      </c>
      <c r="K9665" t="s">
        <v>14348</v>
      </c>
      <c r="L9665" t="s">
        <v>14279</v>
      </c>
      <c r="M9665" t="s">
        <v>14349</v>
      </c>
      <c r="N9665" t="s">
        <v>6787</v>
      </c>
      <c r="O9665" t="s">
        <v>13334</v>
      </c>
      <c r="P9665">
        <v>13495000</v>
      </c>
      <c r="Q9665" t="s">
        <v>6636</v>
      </c>
      <c r="R9665" t="s">
        <v>6636</v>
      </c>
      <c r="S9665" s="12"/>
      <c r="T9665" s="13"/>
      <c r="U9665" t="s">
        <v>6629</v>
      </c>
    </row>
    <row r="9666" spans="1:21" x14ac:dyDescent="0.25">
      <c r="A9666" t="s">
        <v>6637</v>
      </c>
      <c r="B9666" s="12">
        <v>207045</v>
      </c>
      <c r="C9666" t="s">
        <v>14346</v>
      </c>
      <c r="D9666" s="11">
        <v>46181.8993402778</v>
      </c>
      <c r="E9666" t="s">
        <v>14347</v>
      </c>
      <c r="F9666" t="s">
        <v>6415</v>
      </c>
      <c r="G9666" t="s">
        <v>9094</v>
      </c>
      <c r="H9666" t="s">
        <v>6542</v>
      </c>
      <c r="I9666" t="s">
        <v>65</v>
      </c>
      <c r="J9666" t="s">
        <v>573</v>
      </c>
      <c r="K9666" t="s">
        <v>14348</v>
      </c>
      <c r="L9666" t="s">
        <v>14279</v>
      </c>
      <c r="M9666" t="s">
        <v>14349</v>
      </c>
      <c r="N9666" t="s">
        <v>6787</v>
      </c>
      <c r="O9666" t="s">
        <v>13334</v>
      </c>
      <c r="P9666">
        <v>13495000</v>
      </c>
      <c r="Q9666" t="s">
        <v>6636</v>
      </c>
      <c r="R9666" t="s">
        <v>6636</v>
      </c>
      <c r="S9666" s="12"/>
      <c r="T9666" s="13"/>
      <c r="U9666" t="s">
        <v>6629</v>
      </c>
    </row>
    <row r="9667" spans="1:21" x14ac:dyDescent="0.25">
      <c r="A9667" t="s">
        <v>6637</v>
      </c>
      <c r="B9667" s="12">
        <v>207045</v>
      </c>
      <c r="C9667" t="s">
        <v>14346</v>
      </c>
      <c r="D9667" s="11">
        <v>46181.8993402778</v>
      </c>
      <c r="E9667" t="s">
        <v>14347</v>
      </c>
      <c r="F9667" t="s">
        <v>6415</v>
      </c>
      <c r="G9667" t="s">
        <v>14281</v>
      </c>
      <c r="H9667" t="s">
        <v>6542</v>
      </c>
      <c r="I9667" t="s">
        <v>65</v>
      </c>
      <c r="J9667" t="s">
        <v>573</v>
      </c>
      <c r="K9667" t="s">
        <v>14348</v>
      </c>
      <c r="L9667" t="s">
        <v>14279</v>
      </c>
      <c r="M9667" t="s">
        <v>14349</v>
      </c>
      <c r="N9667" t="s">
        <v>6787</v>
      </c>
      <c r="O9667" t="s">
        <v>13334</v>
      </c>
      <c r="P9667">
        <v>13495000</v>
      </c>
      <c r="Q9667" t="s">
        <v>6636</v>
      </c>
      <c r="R9667" t="s">
        <v>6636</v>
      </c>
      <c r="S9667" s="12"/>
      <c r="T9667" s="13"/>
      <c r="U9667" t="s">
        <v>6629</v>
      </c>
    </row>
    <row r="9668" spans="1:21" x14ac:dyDescent="0.25">
      <c r="A9668" t="s">
        <v>6637</v>
      </c>
      <c r="B9668" s="12">
        <v>207045</v>
      </c>
      <c r="C9668" t="s">
        <v>14346</v>
      </c>
      <c r="D9668" s="11">
        <v>46181.8993402778</v>
      </c>
      <c r="E9668" t="s">
        <v>14347</v>
      </c>
      <c r="F9668" t="s">
        <v>6415</v>
      </c>
      <c r="G9668" t="s">
        <v>9095</v>
      </c>
      <c r="H9668" t="s">
        <v>6542</v>
      </c>
      <c r="I9668" t="s">
        <v>65</v>
      </c>
      <c r="J9668" t="s">
        <v>573</v>
      </c>
      <c r="K9668" t="s">
        <v>14348</v>
      </c>
      <c r="L9668" t="s">
        <v>14279</v>
      </c>
      <c r="M9668" t="s">
        <v>14349</v>
      </c>
      <c r="N9668" t="s">
        <v>6787</v>
      </c>
      <c r="O9668" t="s">
        <v>13334</v>
      </c>
      <c r="P9668">
        <v>13495000</v>
      </c>
      <c r="Q9668" t="s">
        <v>6636</v>
      </c>
      <c r="R9668" t="s">
        <v>6636</v>
      </c>
      <c r="S9668" s="12"/>
      <c r="T9668" s="13"/>
      <c r="U9668" t="s">
        <v>6629</v>
      </c>
    </row>
    <row r="9669" spans="1:21" x14ac:dyDescent="0.25">
      <c r="A9669" t="s">
        <v>6637</v>
      </c>
      <c r="B9669" s="12">
        <v>207045</v>
      </c>
      <c r="C9669" t="s">
        <v>14346</v>
      </c>
      <c r="D9669" s="11">
        <v>46181.8993402778</v>
      </c>
      <c r="E9669" t="s">
        <v>14347</v>
      </c>
      <c r="F9669" t="s">
        <v>6415</v>
      </c>
      <c r="G9669" t="s">
        <v>9096</v>
      </c>
      <c r="H9669" t="s">
        <v>6542</v>
      </c>
      <c r="I9669" t="s">
        <v>65</v>
      </c>
      <c r="J9669" t="s">
        <v>573</v>
      </c>
      <c r="K9669" t="s">
        <v>14348</v>
      </c>
      <c r="L9669" t="s">
        <v>14279</v>
      </c>
      <c r="M9669" t="s">
        <v>14349</v>
      </c>
      <c r="N9669" t="s">
        <v>6787</v>
      </c>
      <c r="O9669" t="s">
        <v>13334</v>
      </c>
      <c r="P9669">
        <v>13495000</v>
      </c>
      <c r="Q9669" t="s">
        <v>6636</v>
      </c>
      <c r="R9669" t="s">
        <v>6636</v>
      </c>
      <c r="S9669" s="12"/>
      <c r="T9669" s="13"/>
      <c r="U9669" t="s">
        <v>6629</v>
      </c>
    </row>
    <row r="9670" spans="1:21" x14ac:dyDescent="0.25">
      <c r="A9670" t="s">
        <v>6637</v>
      </c>
      <c r="B9670" s="12">
        <v>207165</v>
      </c>
      <c r="C9670" t="s">
        <v>14350</v>
      </c>
      <c r="D9670" s="11">
        <v>46181.9191319444</v>
      </c>
      <c r="E9670" t="s">
        <v>14351</v>
      </c>
      <c r="F9670" t="s">
        <v>6415</v>
      </c>
      <c r="G9670" t="s">
        <v>9086</v>
      </c>
      <c r="H9670" t="s">
        <v>6542</v>
      </c>
      <c r="I9670" t="s">
        <v>65</v>
      </c>
      <c r="J9670" t="s">
        <v>573</v>
      </c>
      <c r="K9670" t="s">
        <v>14352</v>
      </c>
      <c r="L9670" t="s">
        <v>14285</v>
      </c>
      <c r="M9670" t="s">
        <v>14353</v>
      </c>
      <c r="N9670" t="s">
        <v>6787</v>
      </c>
      <c r="O9670" t="s">
        <v>6798</v>
      </c>
      <c r="P9670">
        <v>11745000</v>
      </c>
      <c r="Q9670" t="s">
        <v>6636</v>
      </c>
      <c r="R9670" t="s">
        <v>6636</v>
      </c>
      <c r="S9670" s="12"/>
      <c r="T9670" s="13"/>
      <c r="U9670" t="s">
        <v>6636</v>
      </c>
    </row>
    <row r="9671" spans="1:21" x14ac:dyDescent="0.25">
      <c r="A9671" t="s">
        <v>6637</v>
      </c>
      <c r="B9671" s="12">
        <v>207165</v>
      </c>
      <c r="C9671" t="s">
        <v>14350</v>
      </c>
      <c r="D9671" s="11">
        <v>46181.9191319444</v>
      </c>
      <c r="E9671" t="s">
        <v>14351</v>
      </c>
      <c r="F9671" t="s">
        <v>6415</v>
      </c>
      <c r="G9671" t="s">
        <v>9088</v>
      </c>
      <c r="H9671" t="s">
        <v>6542</v>
      </c>
      <c r="I9671" t="s">
        <v>65</v>
      </c>
      <c r="J9671" t="s">
        <v>573</v>
      </c>
      <c r="K9671" t="s">
        <v>14352</v>
      </c>
      <c r="L9671" t="s">
        <v>14285</v>
      </c>
      <c r="M9671" t="s">
        <v>14353</v>
      </c>
      <c r="N9671" t="s">
        <v>6787</v>
      </c>
      <c r="O9671" t="s">
        <v>6798</v>
      </c>
      <c r="P9671">
        <v>11745000</v>
      </c>
      <c r="Q9671" t="s">
        <v>6636</v>
      </c>
      <c r="R9671" t="s">
        <v>6636</v>
      </c>
      <c r="S9671" s="12"/>
      <c r="T9671" s="13"/>
      <c r="U9671" t="s">
        <v>6636</v>
      </c>
    </row>
    <row r="9672" spans="1:21" x14ac:dyDescent="0.25">
      <c r="A9672" t="s">
        <v>6637</v>
      </c>
      <c r="B9672" s="12">
        <v>207165</v>
      </c>
      <c r="C9672" t="s">
        <v>14350</v>
      </c>
      <c r="D9672" s="11">
        <v>46181.9191319444</v>
      </c>
      <c r="E9672" t="s">
        <v>14351</v>
      </c>
      <c r="F9672" t="s">
        <v>6415</v>
      </c>
      <c r="G9672" t="s">
        <v>9089</v>
      </c>
      <c r="H9672" t="s">
        <v>6542</v>
      </c>
      <c r="I9672" t="s">
        <v>65</v>
      </c>
      <c r="J9672" t="s">
        <v>573</v>
      </c>
      <c r="K9672" t="s">
        <v>14352</v>
      </c>
      <c r="L9672" t="s">
        <v>14285</v>
      </c>
      <c r="M9672" t="s">
        <v>14353</v>
      </c>
      <c r="N9672" t="s">
        <v>6787</v>
      </c>
      <c r="O9672" t="s">
        <v>6798</v>
      </c>
      <c r="P9672">
        <v>11745000</v>
      </c>
      <c r="Q9672" t="s">
        <v>6636</v>
      </c>
      <c r="R9672" t="s">
        <v>6636</v>
      </c>
      <c r="S9672" s="12"/>
      <c r="T9672" s="13"/>
      <c r="U9672" t="s">
        <v>6636</v>
      </c>
    </row>
    <row r="9673" spans="1:21" x14ac:dyDescent="0.25">
      <c r="A9673" t="s">
        <v>6637</v>
      </c>
      <c r="B9673" s="12">
        <v>207165</v>
      </c>
      <c r="C9673" t="s">
        <v>14350</v>
      </c>
      <c r="D9673" s="11">
        <v>46181.9191319444</v>
      </c>
      <c r="E9673" t="s">
        <v>14351</v>
      </c>
      <c r="F9673" t="s">
        <v>6415</v>
      </c>
      <c r="G9673" t="s">
        <v>6968</v>
      </c>
      <c r="H9673" t="s">
        <v>6542</v>
      </c>
      <c r="I9673" t="s">
        <v>65</v>
      </c>
      <c r="J9673" t="s">
        <v>573</v>
      </c>
      <c r="K9673" t="s">
        <v>14352</v>
      </c>
      <c r="L9673" t="s">
        <v>14285</v>
      </c>
      <c r="M9673" t="s">
        <v>14353</v>
      </c>
      <c r="N9673" t="s">
        <v>6787</v>
      </c>
      <c r="O9673" t="s">
        <v>6798</v>
      </c>
      <c r="P9673">
        <v>11745000</v>
      </c>
      <c r="Q9673" t="s">
        <v>6636</v>
      </c>
      <c r="R9673" t="s">
        <v>6636</v>
      </c>
      <c r="S9673" s="12"/>
      <c r="T9673" s="13"/>
      <c r="U9673" t="s">
        <v>6636</v>
      </c>
    </row>
    <row r="9674" spans="1:21" x14ac:dyDescent="0.25">
      <c r="A9674" t="s">
        <v>6637</v>
      </c>
      <c r="B9674" s="12">
        <v>207165</v>
      </c>
      <c r="C9674" t="s">
        <v>14350</v>
      </c>
      <c r="D9674" s="11">
        <v>46181.9191319444</v>
      </c>
      <c r="E9674" t="s">
        <v>14351</v>
      </c>
      <c r="F9674" t="s">
        <v>6415</v>
      </c>
      <c r="G9674" t="s">
        <v>9090</v>
      </c>
      <c r="H9674" t="s">
        <v>6542</v>
      </c>
      <c r="I9674" t="s">
        <v>65</v>
      </c>
      <c r="J9674" t="s">
        <v>573</v>
      </c>
      <c r="K9674" t="s">
        <v>14352</v>
      </c>
      <c r="L9674" t="s">
        <v>14285</v>
      </c>
      <c r="M9674" t="s">
        <v>14353</v>
      </c>
      <c r="N9674" t="s">
        <v>6787</v>
      </c>
      <c r="O9674" t="s">
        <v>6798</v>
      </c>
      <c r="P9674">
        <v>11745000</v>
      </c>
      <c r="Q9674" t="s">
        <v>6636</v>
      </c>
      <c r="R9674" t="s">
        <v>6636</v>
      </c>
      <c r="S9674" s="12"/>
      <c r="T9674" s="13"/>
      <c r="U9674" t="s">
        <v>6636</v>
      </c>
    </row>
    <row r="9675" spans="1:21" x14ac:dyDescent="0.25">
      <c r="A9675" t="s">
        <v>6637</v>
      </c>
      <c r="B9675" s="12">
        <v>207165</v>
      </c>
      <c r="C9675" t="s">
        <v>14350</v>
      </c>
      <c r="D9675" s="11">
        <v>46181.9191319444</v>
      </c>
      <c r="E9675" t="s">
        <v>14351</v>
      </c>
      <c r="F9675" t="s">
        <v>6415</v>
      </c>
      <c r="G9675" t="s">
        <v>9091</v>
      </c>
      <c r="H9675" t="s">
        <v>6542</v>
      </c>
      <c r="I9675" t="s">
        <v>65</v>
      </c>
      <c r="J9675" t="s">
        <v>573</v>
      </c>
      <c r="K9675" t="s">
        <v>14352</v>
      </c>
      <c r="L9675" t="s">
        <v>14285</v>
      </c>
      <c r="M9675" t="s">
        <v>14353</v>
      </c>
      <c r="N9675" t="s">
        <v>6787</v>
      </c>
      <c r="O9675" t="s">
        <v>6798</v>
      </c>
      <c r="P9675">
        <v>11745000</v>
      </c>
      <c r="Q9675" t="s">
        <v>6636</v>
      </c>
      <c r="R9675" t="s">
        <v>6636</v>
      </c>
      <c r="S9675" s="12"/>
      <c r="T9675" s="13"/>
      <c r="U9675" t="s">
        <v>6636</v>
      </c>
    </row>
    <row r="9676" spans="1:21" x14ac:dyDescent="0.25">
      <c r="A9676" t="s">
        <v>6637</v>
      </c>
      <c r="B9676" s="12">
        <v>207165</v>
      </c>
      <c r="C9676" t="s">
        <v>14350</v>
      </c>
      <c r="D9676" s="11">
        <v>46181.9191319444</v>
      </c>
      <c r="E9676" t="s">
        <v>14351</v>
      </c>
      <c r="F9676" t="s">
        <v>6415</v>
      </c>
      <c r="G9676" t="s">
        <v>9092</v>
      </c>
      <c r="H9676" t="s">
        <v>6542</v>
      </c>
      <c r="I9676" t="s">
        <v>65</v>
      </c>
      <c r="J9676" t="s">
        <v>573</v>
      </c>
      <c r="K9676" t="s">
        <v>14352</v>
      </c>
      <c r="L9676" t="s">
        <v>14285</v>
      </c>
      <c r="M9676" t="s">
        <v>14353</v>
      </c>
      <c r="N9676" t="s">
        <v>6787</v>
      </c>
      <c r="O9676" t="s">
        <v>6798</v>
      </c>
      <c r="P9676">
        <v>11745000</v>
      </c>
      <c r="Q9676" t="s">
        <v>6636</v>
      </c>
      <c r="R9676" t="s">
        <v>6636</v>
      </c>
      <c r="S9676" s="12"/>
      <c r="T9676" s="13"/>
      <c r="U9676" t="s">
        <v>6636</v>
      </c>
    </row>
    <row r="9677" spans="1:21" x14ac:dyDescent="0.25">
      <c r="A9677" t="s">
        <v>6637</v>
      </c>
      <c r="B9677" s="12">
        <v>207165</v>
      </c>
      <c r="C9677" t="s">
        <v>14350</v>
      </c>
      <c r="D9677" s="11">
        <v>46181.9191319444</v>
      </c>
      <c r="E9677" t="s">
        <v>14351</v>
      </c>
      <c r="F9677" t="s">
        <v>6415</v>
      </c>
      <c r="G9677" t="s">
        <v>9093</v>
      </c>
      <c r="H9677" t="s">
        <v>6542</v>
      </c>
      <c r="I9677" t="s">
        <v>65</v>
      </c>
      <c r="J9677" t="s">
        <v>573</v>
      </c>
      <c r="K9677" t="s">
        <v>14352</v>
      </c>
      <c r="L9677" t="s">
        <v>14285</v>
      </c>
      <c r="M9677" t="s">
        <v>14353</v>
      </c>
      <c r="N9677" t="s">
        <v>6787</v>
      </c>
      <c r="O9677" t="s">
        <v>6798</v>
      </c>
      <c r="P9677">
        <v>11745000</v>
      </c>
      <c r="Q9677" t="s">
        <v>6636</v>
      </c>
      <c r="R9677" t="s">
        <v>6636</v>
      </c>
      <c r="S9677" s="12"/>
      <c r="T9677" s="13"/>
      <c r="U9677" t="s">
        <v>6636</v>
      </c>
    </row>
    <row r="9678" spans="1:21" x14ac:dyDescent="0.25">
      <c r="A9678" t="s">
        <v>6637</v>
      </c>
      <c r="B9678" s="12">
        <v>207165</v>
      </c>
      <c r="C9678" t="s">
        <v>14350</v>
      </c>
      <c r="D9678" s="11">
        <v>46181.9191319444</v>
      </c>
      <c r="E9678" t="s">
        <v>14351</v>
      </c>
      <c r="F9678" t="s">
        <v>6415</v>
      </c>
      <c r="G9678" t="s">
        <v>9094</v>
      </c>
      <c r="H9678" t="s">
        <v>6542</v>
      </c>
      <c r="I9678" t="s">
        <v>65</v>
      </c>
      <c r="J9678" t="s">
        <v>573</v>
      </c>
      <c r="K9678" t="s">
        <v>14352</v>
      </c>
      <c r="L9678" t="s">
        <v>14285</v>
      </c>
      <c r="M9678" t="s">
        <v>14353</v>
      </c>
      <c r="N9678" t="s">
        <v>6787</v>
      </c>
      <c r="O9678" t="s">
        <v>6798</v>
      </c>
      <c r="P9678">
        <v>11745000</v>
      </c>
      <c r="Q9678" t="s">
        <v>6636</v>
      </c>
      <c r="R9678" t="s">
        <v>6636</v>
      </c>
      <c r="S9678" s="12"/>
      <c r="T9678" s="13"/>
      <c r="U9678" t="s">
        <v>6636</v>
      </c>
    </row>
    <row r="9679" spans="1:21" x14ac:dyDescent="0.25">
      <c r="A9679" t="s">
        <v>6637</v>
      </c>
      <c r="B9679" s="12">
        <v>207165</v>
      </c>
      <c r="C9679" t="s">
        <v>14350</v>
      </c>
      <c r="D9679" s="11">
        <v>46181.9191319444</v>
      </c>
      <c r="E9679" t="s">
        <v>14351</v>
      </c>
      <c r="F9679" t="s">
        <v>6415</v>
      </c>
      <c r="G9679" t="s">
        <v>9095</v>
      </c>
      <c r="H9679" t="s">
        <v>6542</v>
      </c>
      <c r="I9679" t="s">
        <v>65</v>
      </c>
      <c r="J9679" t="s">
        <v>573</v>
      </c>
      <c r="K9679" t="s">
        <v>14352</v>
      </c>
      <c r="L9679" t="s">
        <v>14285</v>
      </c>
      <c r="M9679" t="s">
        <v>14353</v>
      </c>
      <c r="N9679" t="s">
        <v>6787</v>
      </c>
      <c r="O9679" t="s">
        <v>6798</v>
      </c>
      <c r="P9679">
        <v>11745000</v>
      </c>
      <c r="Q9679" t="s">
        <v>6636</v>
      </c>
      <c r="R9679" t="s">
        <v>6636</v>
      </c>
      <c r="S9679" s="12"/>
      <c r="T9679" s="13"/>
      <c r="U9679" t="s">
        <v>6636</v>
      </c>
    </row>
    <row r="9680" spans="1:21" x14ac:dyDescent="0.25">
      <c r="A9680" t="s">
        <v>6637</v>
      </c>
      <c r="B9680" s="12">
        <v>207165</v>
      </c>
      <c r="C9680" t="s">
        <v>14350</v>
      </c>
      <c r="D9680" s="11">
        <v>46181.9191319444</v>
      </c>
      <c r="E9680" t="s">
        <v>14351</v>
      </c>
      <c r="F9680" t="s">
        <v>6415</v>
      </c>
      <c r="G9680" t="s">
        <v>9096</v>
      </c>
      <c r="H9680" t="s">
        <v>6542</v>
      </c>
      <c r="I9680" t="s">
        <v>65</v>
      </c>
      <c r="J9680" t="s">
        <v>573</v>
      </c>
      <c r="K9680" t="s">
        <v>14352</v>
      </c>
      <c r="L9680" t="s">
        <v>14285</v>
      </c>
      <c r="M9680" t="s">
        <v>14353</v>
      </c>
      <c r="N9680" t="s">
        <v>6787</v>
      </c>
      <c r="O9680" t="s">
        <v>6798</v>
      </c>
      <c r="P9680">
        <v>11745000</v>
      </c>
      <c r="Q9680" t="s">
        <v>6636</v>
      </c>
      <c r="R9680" t="s">
        <v>6636</v>
      </c>
      <c r="S9680" s="12"/>
      <c r="T9680" s="13"/>
      <c r="U9680" t="s">
        <v>6636</v>
      </c>
    </row>
    <row r="9681" spans="1:21" x14ac:dyDescent="0.25">
      <c r="A9681" t="s">
        <v>6619</v>
      </c>
      <c r="B9681" s="12">
        <v>207045</v>
      </c>
      <c r="C9681" t="s">
        <v>14346</v>
      </c>
      <c r="D9681" s="11">
        <v>46182.463206018503</v>
      </c>
      <c r="E9681" t="s">
        <v>14347</v>
      </c>
      <c r="F9681" t="s">
        <v>6415</v>
      </c>
      <c r="G9681" t="s">
        <v>14277</v>
      </c>
      <c r="H9681" t="s">
        <v>6542</v>
      </c>
      <c r="I9681" t="s">
        <v>65</v>
      </c>
      <c r="J9681" t="s">
        <v>573</v>
      </c>
      <c r="K9681" t="s">
        <v>14348</v>
      </c>
      <c r="L9681" t="s">
        <v>14279</v>
      </c>
      <c r="M9681" t="s">
        <v>14349</v>
      </c>
      <c r="N9681" t="s">
        <v>6787</v>
      </c>
      <c r="O9681" t="s">
        <v>13334</v>
      </c>
      <c r="P9681">
        <v>13495000</v>
      </c>
      <c r="Q9681" t="s">
        <v>6636</v>
      </c>
      <c r="R9681" t="s">
        <v>6636</v>
      </c>
      <c r="S9681" s="12"/>
      <c r="T9681" s="13"/>
      <c r="U9681" t="s">
        <v>6629</v>
      </c>
    </row>
    <row r="9682" spans="1:21" x14ac:dyDescent="0.25">
      <c r="A9682" t="s">
        <v>6619</v>
      </c>
      <c r="B9682" s="12">
        <v>207045</v>
      </c>
      <c r="C9682" t="s">
        <v>14346</v>
      </c>
      <c r="D9682" s="11">
        <v>46182.463206018503</v>
      </c>
      <c r="E9682" t="s">
        <v>14347</v>
      </c>
      <c r="F9682" t="s">
        <v>6415</v>
      </c>
      <c r="G9682" t="s">
        <v>9088</v>
      </c>
      <c r="H9682" t="s">
        <v>6542</v>
      </c>
      <c r="I9682" t="s">
        <v>65</v>
      </c>
      <c r="J9682" t="s">
        <v>573</v>
      </c>
      <c r="K9682" t="s">
        <v>14348</v>
      </c>
      <c r="L9682" t="s">
        <v>14279</v>
      </c>
      <c r="M9682" t="s">
        <v>14349</v>
      </c>
      <c r="N9682" t="s">
        <v>6787</v>
      </c>
      <c r="O9682" t="s">
        <v>13334</v>
      </c>
      <c r="P9682">
        <v>13495000</v>
      </c>
      <c r="Q9682" t="s">
        <v>6636</v>
      </c>
      <c r="R9682" t="s">
        <v>6636</v>
      </c>
      <c r="S9682" s="12"/>
      <c r="T9682" s="13"/>
      <c r="U9682" t="s">
        <v>6629</v>
      </c>
    </row>
    <row r="9683" spans="1:21" x14ac:dyDescent="0.25">
      <c r="A9683" t="s">
        <v>6619</v>
      </c>
      <c r="B9683" s="12">
        <v>207045</v>
      </c>
      <c r="C9683" t="s">
        <v>14346</v>
      </c>
      <c r="D9683" s="11">
        <v>46182.463206018503</v>
      </c>
      <c r="E9683" t="s">
        <v>14347</v>
      </c>
      <c r="F9683" t="s">
        <v>6415</v>
      </c>
      <c r="G9683" t="s">
        <v>9089</v>
      </c>
      <c r="H9683" t="s">
        <v>6542</v>
      </c>
      <c r="I9683" t="s">
        <v>65</v>
      </c>
      <c r="J9683" t="s">
        <v>573</v>
      </c>
      <c r="K9683" t="s">
        <v>14348</v>
      </c>
      <c r="L9683" t="s">
        <v>14279</v>
      </c>
      <c r="M9683" t="s">
        <v>14349</v>
      </c>
      <c r="N9683" t="s">
        <v>6787</v>
      </c>
      <c r="O9683" t="s">
        <v>13334</v>
      </c>
      <c r="P9683">
        <v>13495000</v>
      </c>
      <c r="Q9683" t="s">
        <v>6636</v>
      </c>
      <c r="R9683" t="s">
        <v>6636</v>
      </c>
      <c r="S9683" s="12"/>
      <c r="T9683" s="13"/>
      <c r="U9683" t="s">
        <v>6629</v>
      </c>
    </row>
    <row r="9684" spans="1:21" x14ac:dyDescent="0.25">
      <c r="A9684" t="s">
        <v>6619</v>
      </c>
      <c r="B9684" s="12">
        <v>207045</v>
      </c>
      <c r="C9684" t="s">
        <v>14346</v>
      </c>
      <c r="D9684" s="11">
        <v>46182.463206018503</v>
      </c>
      <c r="E9684" t="s">
        <v>14347</v>
      </c>
      <c r="F9684" t="s">
        <v>6415</v>
      </c>
      <c r="G9684" t="s">
        <v>6968</v>
      </c>
      <c r="H9684" t="s">
        <v>6542</v>
      </c>
      <c r="I9684" t="s">
        <v>65</v>
      </c>
      <c r="J9684" t="s">
        <v>573</v>
      </c>
      <c r="K9684" t="s">
        <v>14348</v>
      </c>
      <c r="L9684" t="s">
        <v>14279</v>
      </c>
      <c r="M9684" t="s">
        <v>14349</v>
      </c>
      <c r="N9684" t="s">
        <v>6787</v>
      </c>
      <c r="O9684" t="s">
        <v>13334</v>
      </c>
      <c r="P9684">
        <v>13495000</v>
      </c>
      <c r="Q9684" t="s">
        <v>6636</v>
      </c>
      <c r="R9684" t="s">
        <v>6636</v>
      </c>
      <c r="S9684" s="12"/>
      <c r="T9684" s="13"/>
      <c r="U9684" t="s">
        <v>6629</v>
      </c>
    </row>
    <row r="9685" spans="1:21" x14ac:dyDescent="0.25">
      <c r="A9685" t="s">
        <v>6619</v>
      </c>
      <c r="B9685" s="12">
        <v>207045</v>
      </c>
      <c r="C9685" t="s">
        <v>14346</v>
      </c>
      <c r="D9685" s="11">
        <v>46182.463206018503</v>
      </c>
      <c r="E9685" t="s">
        <v>14347</v>
      </c>
      <c r="F9685" t="s">
        <v>6415</v>
      </c>
      <c r="G9685" t="s">
        <v>9090</v>
      </c>
      <c r="H9685" t="s">
        <v>6542</v>
      </c>
      <c r="I9685" t="s">
        <v>65</v>
      </c>
      <c r="J9685" t="s">
        <v>573</v>
      </c>
      <c r="K9685" t="s">
        <v>14348</v>
      </c>
      <c r="L9685" t="s">
        <v>14279</v>
      </c>
      <c r="M9685" t="s">
        <v>14349</v>
      </c>
      <c r="N9685" t="s">
        <v>6787</v>
      </c>
      <c r="O9685" t="s">
        <v>13334</v>
      </c>
      <c r="P9685">
        <v>13495000</v>
      </c>
      <c r="Q9685" t="s">
        <v>6636</v>
      </c>
      <c r="R9685" t="s">
        <v>6636</v>
      </c>
      <c r="S9685" s="12"/>
      <c r="T9685" s="13"/>
      <c r="U9685" t="s">
        <v>6629</v>
      </c>
    </row>
    <row r="9686" spans="1:21" x14ac:dyDescent="0.25">
      <c r="A9686" t="s">
        <v>6619</v>
      </c>
      <c r="B9686" s="12">
        <v>207045</v>
      </c>
      <c r="C9686" t="s">
        <v>14346</v>
      </c>
      <c r="D9686" s="11">
        <v>46182.463206018503</v>
      </c>
      <c r="E9686" t="s">
        <v>14347</v>
      </c>
      <c r="F9686" t="s">
        <v>6415</v>
      </c>
      <c r="G9686" t="s">
        <v>9091</v>
      </c>
      <c r="H9686" t="s">
        <v>6542</v>
      </c>
      <c r="I9686" t="s">
        <v>65</v>
      </c>
      <c r="J9686" t="s">
        <v>573</v>
      </c>
      <c r="K9686" t="s">
        <v>14348</v>
      </c>
      <c r="L9686" t="s">
        <v>14279</v>
      </c>
      <c r="M9686" t="s">
        <v>14349</v>
      </c>
      <c r="N9686" t="s">
        <v>6787</v>
      </c>
      <c r="O9686" t="s">
        <v>13334</v>
      </c>
      <c r="P9686">
        <v>13495000</v>
      </c>
      <c r="Q9686" t="s">
        <v>6636</v>
      </c>
      <c r="R9686" t="s">
        <v>6636</v>
      </c>
      <c r="S9686" s="12"/>
      <c r="T9686" s="13"/>
      <c r="U9686" t="s">
        <v>6629</v>
      </c>
    </row>
    <row r="9687" spans="1:21" x14ac:dyDescent="0.25">
      <c r="A9687" t="s">
        <v>6619</v>
      </c>
      <c r="B9687" s="12">
        <v>207045</v>
      </c>
      <c r="C9687" t="s">
        <v>14346</v>
      </c>
      <c r="D9687" s="11">
        <v>46182.463206018503</v>
      </c>
      <c r="E9687" t="s">
        <v>14347</v>
      </c>
      <c r="F9687" t="s">
        <v>6415</v>
      </c>
      <c r="G9687" t="s">
        <v>9092</v>
      </c>
      <c r="H9687" t="s">
        <v>6542</v>
      </c>
      <c r="I9687" t="s">
        <v>65</v>
      </c>
      <c r="J9687" t="s">
        <v>573</v>
      </c>
      <c r="K9687" t="s">
        <v>14348</v>
      </c>
      <c r="L9687" t="s">
        <v>14279</v>
      </c>
      <c r="M9687" t="s">
        <v>14349</v>
      </c>
      <c r="N9687" t="s">
        <v>6787</v>
      </c>
      <c r="O9687" t="s">
        <v>13334</v>
      </c>
      <c r="P9687">
        <v>13495000</v>
      </c>
      <c r="Q9687" t="s">
        <v>6636</v>
      </c>
      <c r="R9687" t="s">
        <v>6636</v>
      </c>
      <c r="S9687" s="12"/>
      <c r="T9687" s="13"/>
      <c r="U9687" t="s">
        <v>6629</v>
      </c>
    </row>
    <row r="9688" spans="1:21" x14ac:dyDescent="0.25">
      <c r="A9688" t="s">
        <v>6619</v>
      </c>
      <c r="B9688" s="12">
        <v>207045</v>
      </c>
      <c r="C9688" t="s">
        <v>14346</v>
      </c>
      <c r="D9688" s="11">
        <v>46182.463206018503</v>
      </c>
      <c r="E9688" t="s">
        <v>14347</v>
      </c>
      <c r="F9688" t="s">
        <v>6415</v>
      </c>
      <c r="G9688" t="s">
        <v>9093</v>
      </c>
      <c r="H9688" t="s">
        <v>6542</v>
      </c>
      <c r="I9688" t="s">
        <v>65</v>
      </c>
      <c r="J9688" t="s">
        <v>573</v>
      </c>
      <c r="K9688" t="s">
        <v>14348</v>
      </c>
      <c r="L9688" t="s">
        <v>14279</v>
      </c>
      <c r="M9688" t="s">
        <v>14349</v>
      </c>
      <c r="N9688" t="s">
        <v>6787</v>
      </c>
      <c r="O9688" t="s">
        <v>13334</v>
      </c>
      <c r="P9688">
        <v>13495000</v>
      </c>
      <c r="Q9688" t="s">
        <v>6636</v>
      </c>
      <c r="R9688" t="s">
        <v>6636</v>
      </c>
      <c r="S9688" s="12"/>
      <c r="T9688" s="13"/>
      <c r="U9688" t="s">
        <v>6629</v>
      </c>
    </row>
    <row r="9689" spans="1:21" x14ac:dyDescent="0.25">
      <c r="A9689" t="s">
        <v>6619</v>
      </c>
      <c r="B9689" s="12">
        <v>207045</v>
      </c>
      <c r="C9689" t="s">
        <v>14346</v>
      </c>
      <c r="D9689" s="11">
        <v>46182.463206018503</v>
      </c>
      <c r="E9689" t="s">
        <v>14347</v>
      </c>
      <c r="F9689" t="s">
        <v>6415</v>
      </c>
      <c r="G9689" t="s">
        <v>9094</v>
      </c>
      <c r="H9689" t="s">
        <v>6542</v>
      </c>
      <c r="I9689" t="s">
        <v>65</v>
      </c>
      <c r="J9689" t="s">
        <v>573</v>
      </c>
      <c r="K9689" t="s">
        <v>14348</v>
      </c>
      <c r="L9689" t="s">
        <v>14279</v>
      </c>
      <c r="M9689" t="s">
        <v>14349</v>
      </c>
      <c r="N9689" t="s">
        <v>6787</v>
      </c>
      <c r="O9689" t="s">
        <v>13334</v>
      </c>
      <c r="P9689">
        <v>13495000</v>
      </c>
      <c r="Q9689" t="s">
        <v>6636</v>
      </c>
      <c r="R9689" t="s">
        <v>6636</v>
      </c>
      <c r="S9689" s="12"/>
      <c r="T9689" s="13"/>
      <c r="U9689" t="s">
        <v>6629</v>
      </c>
    </row>
    <row r="9690" spans="1:21" x14ac:dyDescent="0.25">
      <c r="A9690" t="s">
        <v>6619</v>
      </c>
      <c r="B9690" s="12">
        <v>207045</v>
      </c>
      <c r="C9690" t="s">
        <v>14346</v>
      </c>
      <c r="D9690" s="11">
        <v>46182.463206018503</v>
      </c>
      <c r="E9690" t="s">
        <v>14347</v>
      </c>
      <c r="F9690" t="s">
        <v>6415</v>
      </c>
      <c r="G9690" t="s">
        <v>14281</v>
      </c>
      <c r="H9690" t="s">
        <v>6542</v>
      </c>
      <c r="I9690" t="s">
        <v>65</v>
      </c>
      <c r="J9690" t="s">
        <v>573</v>
      </c>
      <c r="K9690" t="s">
        <v>14348</v>
      </c>
      <c r="L9690" t="s">
        <v>14279</v>
      </c>
      <c r="M9690" t="s">
        <v>14349</v>
      </c>
      <c r="N9690" t="s">
        <v>6787</v>
      </c>
      <c r="O9690" t="s">
        <v>13334</v>
      </c>
      <c r="P9690">
        <v>13495000</v>
      </c>
      <c r="Q9690" t="s">
        <v>6636</v>
      </c>
      <c r="R9690" t="s">
        <v>6636</v>
      </c>
      <c r="S9690" s="12"/>
      <c r="T9690" s="13"/>
      <c r="U9690" t="s">
        <v>6629</v>
      </c>
    </row>
    <row r="9691" spans="1:21" x14ac:dyDescent="0.25">
      <c r="A9691" t="s">
        <v>6619</v>
      </c>
      <c r="B9691" s="12">
        <v>207045</v>
      </c>
      <c r="C9691" t="s">
        <v>14346</v>
      </c>
      <c r="D9691" s="11">
        <v>46182.463206018503</v>
      </c>
      <c r="E9691" t="s">
        <v>14347</v>
      </c>
      <c r="F9691" t="s">
        <v>6415</v>
      </c>
      <c r="G9691" t="s">
        <v>9095</v>
      </c>
      <c r="H9691" t="s">
        <v>6542</v>
      </c>
      <c r="I9691" t="s">
        <v>65</v>
      </c>
      <c r="J9691" t="s">
        <v>573</v>
      </c>
      <c r="K9691" t="s">
        <v>14348</v>
      </c>
      <c r="L9691" t="s">
        <v>14279</v>
      </c>
      <c r="M9691" t="s">
        <v>14349</v>
      </c>
      <c r="N9691" t="s">
        <v>6787</v>
      </c>
      <c r="O9691" t="s">
        <v>13334</v>
      </c>
      <c r="P9691">
        <v>13495000</v>
      </c>
      <c r="Q9691" t="s">
        <v>6636</v>
      </c>
      <c r="R9691" t="s">
        <v>6636</v>
      </c>
      <c r="S9691" s="12"/>
      <c r="T9691" s="13"/>
      <c r="U9691" t="s">
        <v>6629</v>
      </c>
    </row>
    <row r="9692" spans="1:21" x14ac:dyDescent="0.25">
      <c r="A9692" t="s">
        <v>6619</v>
      </c>
      <c r="B9692" s="12">
        <v>207045</v>
      </c>
      <c r="C9692" t="s">
        <v>14346</v>
      </c>
      <c r="D9692" s="11">
        <v>46182.463206018503</v>
      </c>
      <c r="E9692" t="s">
        <v>14347</v>
      </c>
      <c r="F9692" t="s">
        <v>6415</v>
      </c>
      <c r="G9692" t="s">
        <v>9096</v>
      </c>
      <c r="H9692" t="s">
        <v>6542</v>
      </c>
      <c r="I9692" t="s">
        <v>65</v>
      </c>
      <c r="J9692" t="s">
        <v>573</v>
      </c>
      <c r="K9692" t="s">
        <v>14348</v>
      </c>
      <c r="L9692" t="s">
        <v>14279</v>
      </c>
      <c r="M9692" t="s">
        <v>14349</v>
      </c>
      <c r="N9692" t="s">
        <v>6787</v>
      </c>
      <c r="O9692" t="s">
        <v>13334</v>
      </c>
      <c r="P9692">
        <v>13495000</v>
      </c>
      <c r="Q9692" t="s">
        <v>6636</v>
      </c>
      <c r="R9692" t="s">
        <v>6636</v>
      </c>
      <c r="S9692" s="12"/>
      <c r="T9692" s="13"/>
      <c r="U9692" t="s">
        <v>6629</v>
      </c>
    </row>
    <row r="9693" spans="1:21" x14ac:dyDescent="0.25">
      <c r="A9693" t="s">
        <v>6619</v>
      </c>
      <c r="B9693" s="12">
        <v>207165</v>
      </c>
      <c r="C9693" t="s">
        <v>14350</v>
      </c>
      <c r="D9693" s="11">
        <v>46182.652708333299</v>
      </c>
      <c r="E9693" t="s">
        <v>14351</v>
      </c>
      <c r="F9693" t="s">
        <v>6415</v>
      </c>
      <c r="G9693" t="s">
        <v>9086</v>
      </c>
      <c r="H9693" t="s">
        <v>6542</v>
      </c>
      <c r="I9693" t="s">
        <v>65</v>
      </c>
      <c r="J9693" t="s">
        <v>573</v>
      </c>
      <c r="K9693" t="s">
        <v>14352</v>
      </c>
      <c r="L9693" t="s">
        <v>14285</v>
      </c>
      <c r="M9693" t="s">
        <v>14353</v>
      </c>
      <c r="N9693" t="s">
        <v>6787</v>
      </c>
      <c r="O9693" t="s">
        <v>6798</v>
      </c>
      <c r="P9693">
        <v>11745000</v>
      </c>
      <c r="Q9693" t="s">
        <v>6636</v>
      </c>
      <c r="R9693" t="s">
        <v>6636</v>
      </c>
      <c r="S9693" s="12"/>
      <c r="T9693" s="13"/>
      <c r="U9693" t="s">
        <v>6636</v>
      </c>
    </row>
    <row r="9694" spans="1:21" x14ac:dyDescent="0.25">
      <c r="A9694" t="s">
        <v>6619</v>
      </c>
      <c r="B9694" s="12">
        <v>207165</v>
      </c>
      <c r="C9694" t="s">
        <v>14350</v>
      </c>
      <c r="D9694" s="11">
        <v>46182.652708333299</v>
      </c>
      <c r="E9694" t="s">
        <v>14351</v>
      </c>
      <c r="F9694" t="s">
        <v>6415</v>
      </c>
      <c r="G9694" t="s">
        <v>9088</v>
      </c>
      <c r="H9694" t="s">
        <v>6542</v>
      </c>
      <c r="I9694" t="s">
        <v>65</v>
      </c>
      <c r="J9694" t="s">
        <v>573</v>
      </c>
      <c r="K9694" t="s">
        <v>14352</v>
      </c>
      <c r="L9694" t="s">
        <v>14285</v>
      </c>
      <c r="M9694" t="s">
        <v>14353</v>
      </c>
      <c r="N9694" t="s">
        <v>6787</v>
      </c>
      <c r="O9694" t="s">
        <v>6798</v>
      </c>
      <c r="P9694">
        <v>11745000</v>
      </c>
      <c r="Q9694" t="s">
        <v>6636</v>
      </c>
      <c r="R9694" t="s">
        <v>6636</v>
      </c>
      <c r="S9694" s="12"/>
      <c r="T9694" s="13"/>
      <c r="U9694" t="s">
        <v>6636</v>
      </c>
    </row>
    <row r="9695" spans="1:21" x14ac:dyDescent="0.25">
      <c r="A9695" t="s">
        <v>6619</v>
      </c>
      <c r="B9695" s="12">
        <v>207165</v>
      </c>
      <c r="C9695" t="s">
        <v>14350</v>
      </c>
      <c r="D9695" s="11">
        <v>46182.652708333299</v>
      </c>
      <c r="E9695" t="s">
        <v>14351</v>
      </c>
      <c r="F9695" t="s">
        <v>6415</v>
      </c>
      <c r="G9695" t="s">
        <v>9089</v>
      </c>
      <c r="H9695" t="s">
        <v>6542</v>
      </c>
      <c r="I9695" t="s">
        <v>65</v>
      </c>
      <c r="J9695" t="s">
        <v>573</v>
      </c>
      <c r="K9695" t="s">
        <v>14352</v>
      </c>
      <c r="L9695" t="s">
        <v>14285</v>
      </c>
      <c r="M9695" t="s">
        <v>14353</v>
      </c>
      <c r="N9695" t="s">
        <v>6787</v>
      </c>
      <c r="O9695" t="s">
        <v>6798</v>
      </c>
      <c r="P9695">
        <v>11745000</v>
      </c>
      <c r="Q9695" t="s">
        <v>6636</v>
      </c>
      <c r="R9695" t="s">
        <v>6636</v>
      </c>
      <c r="S9695" s="12"/>
      <c r="T9695" s="13"/>
      <c r="U9695" t="s">
        <v>6636</v>
      </c>
    </row>
    <row r="9696" spans="1:21" x14ac:dyDescent="0.25">
      <c r="A9696" t="s">
        <v>6619</v>
      </c>
      <c r="B9696" s="12">
        <v>207165</v>
      </c>
      <c r="C9696" t="s">
        <v>14350</v>
      </c>
      <c r="D9696" s="11">
        <v>46182.652708333299</v>
      </c>
      <c r="E9696" t="s">
        <v>14351</v>
      </c>
      <c r="F9696" t="s">
        <v>6415</v>
      </c>
      <c r="G9696" t="s">
        <v>6968</v>
      </c>
      <c r="H9696" t="s">
        <v>6542</v>
      </c>
      <c r="I9696" t="s">
        <v>65</v>
      </c>
      <c r="J9696" t="s">
        <v>573</v>
      </c>
      <c r="K9696" t="s">
        <v>14352</v>
      </c>
      <c r="L9696" t="s">
        <v>14285</v>
      </c>
      <c r="M9696" t="s">
        <v>14353</v>
      </c>
      <c r="N9696" t="s">
        <v>6787</v>
      </c>
      <c r="O9696" t="s">
        <v>6798</v>
      </c>
      <c r="P9696">
        <v>11745000</v>
      </c>
      <c r="Q9696" t="s">
        <v>6636</v>
      </c>
      <c r="R9696" t="s">
        <v>6636</v>
      </c>
      <c r="S9696" s="12"/>
      <c r="T9696" s="13"/>
      <c r="U9696" t="s">
        <v>6636</v>
      </c>
    </row>
    <row r="9697" spans="1:21" x14ac:dyDescent="0.25">
      <c r="A9697" t="s">
        <v>6619</v>
      </c>
      <c r="B9697" s="12">
        <v>207165</v>
      </c>
      <c r="C9697" t="s">
        <v>14350</v>
      </c>
      <c r="D9697" s="11">
        <v>46182.652708333299</v>
      </c>
      <c r="E9697" t="s">
        <v>14351</v>
      </c>
      <c r="F9697" t="s">
        <v>6415</v>
      </c>
      <c r="G9697" t="s">
        <v>9090</v>
      </c>
      <c r="H9697" t="s">
        <v>6542</v>
      </c>
      <c r="I9697" t="s">
        <v>65</v>
      </c>
      <c r="J9697" t="s">
        <v>573</v>
      </c>
      <c r="K9697" t="s">
        <v>14352</v>
      </c>
      <c r="L9697" t="s">
        <v>14285</v>
      </c>
      <c r="M9697" t="s">
        <v>14353</v>
      </c>
      <c r="N9697" t="s">
        <v>6787</v>
      </c>
      <c r="O9697" t="s">
        <v>6798</v>
      </c>
      <c r="P9697">
        <v>11745000</v>
      </c>
      <c r="Q9697" t="s">
        <v>6636</v>
      </c>
      <c r="R9697" t="s">
        <v>6636</v>
      </c>
      <c r="S9697" s="12"/>
      <c r="T9697" s="13"/>
      <c r="U9697" t="s">
        <v>6636</v>
      </c>
    </row>
    <row r="9698" spans="1:21" x14ac:dyDescent="0.25">
      <c r="A9698" t="s">
        <v>6619</v>
      </c>
      <c r="B9698" s="12">
        <v>207165</v>
      </c>
      <c r="C9698" t="s">
        <v>14350</v>
      </c>
      <c r="D9698" s="11">
        <v>46182.652708333299</v>
      </c>
      <c r="E9698" t="s">
        <v>14351</v>
      </c>
      <c r="F9698" t="s">
        <v>6415</v>
      </c>
      <c r="G9698" t="s">
        <v>9091</v>
      </c>
      <c r="H9698" t="s">
        <v>6542</v>
      </c>
      <c r="I9698" t="s">
        <v>65</v>
      </c>
      <c r="J9698" t="s">
        <v>573</v>
      </c>
      <c r="K9698" t="s">
        <v>14352</v>
      </c>
      <c r="L9698" t="s">
        <v>14285</v>
      </c>
      <c r="M9698" t="s">
        <v>14353</v>
      </c>
      <c r="N9698" t="s">
        <v>6787</v>
      </c>
      <c r="O9698" t="s">
        <v>6798</v>
      </c>
      <c r="P9698">
        <v>11745000</v>
      </c>
      <c r="Q9698" t="s">
        <v>6636</v>
      </c>
      <c r="R9698" t="s">
        <v>6636</v>
      </c>
      <c r="S9698" s="12"/>
      <c r="T9698" s="13"/>
      <c r="U9698" t="s">
        <v>6636</v>
      </c>
    </row>
    <row r="9699" spans="1:21" x14ac:dyDescent="0.25">
      <c r="A9699" t="s">
        <v>6619</v>
      </c>
      <c r="B9699" s="12">
        <v>207165</v>
      </c>
      <c r="C9699" t="s">
        <v>14350</v>
      </c>
      <c r="D9699" s="11">
        <v>46182.652708333299</v>
      </c>
      <c r="E9699" t="s">
        <v>14351</v>
      </c>
      <c r="F9699" t="s">
        <v>6415</v>
      </c>
      <c r="G9699" t="s">
        <v>9092</v>
      </c>
      <c r="H9699" t="s">
        <v>6542</v>
      </c>
      <c r="I9699" t="s">
        <v>65</v>
      </c>
      <c r="J9699" t="s">
        <v>573</v>
      </c>
      <c r="K9699" t="s">
        <v>14352</v>
      </c>
      <c r="L9699" t="s">
        <v>14285</v>
      </c>
      <c r="M9699" t="s">
        <v>14353</v>
      </c>
      <c r="N9699" t="s">
        <v>6787</v>
      </c>
      <c r="O9699" t="s">
        <v>6798</v>
      </c>
      <c r="P9699">
        <v>11745000</v>
      </c>
      <c r="Q9699" t="s">
        <v>6636</v>
      </c>
      <c r="R9699" t="s">
        <v>6636</v>
      </c>
      <c r="S9699" s="12"/>
      <c r="T9699" s="13"/>
      <c r="U9699" t="s">
        <v>6636</v>
      </c>
    </row>
    <row r="9700" spans="1:21" x14ac:dyDescent="0.25">
      <c r="A9700" t="s">
        <v>6619</v>
      </c>
      <c r="B9700" s="12">
        <v>207165</v>
      </c>
      <c r="C9700" t="s">
        <v>14350</v>
      </c>
      <c r="D9700" s="11">
        <v>46182.652708333299</v>
      </c>
      <c r="E9700" t="s">
        <v>14351</v>
      </c>
      <c r="F9700" t="s">
        <v>6415</v>
      </c>
      <c r="G9700" t="s">
        <v>9093</v>
      </c>
      <c r="H9700" t="s">
        <v>6542</v>
      </c>
      <c r="I9700" t="s">
        <v>65</v>
      </c>
      <c r="J9700" t="s">
        <v>573</v>
      </c>
      <c r="K9700" t="s">
        <v>14352</v>
      </c>
      <c r="L9700" t="s">
        <v>14285</v>
      </c>
      <c r="M9700" t="s">
        <v>14353</v>
      </c>
      <c r="N9700" t="s">
        <v>6787</v>
      </c>
      <c r="O9700" t="s">
        <v>6798</v>
      </c>
      <c r="P9700">
        <v>11745000</v>
      </c>
      <c r="Q9700" t="s">
        <v>6636</v>
      </c>
      <c r="R9700" t="s">
        <v>6636</v>
      </c>
      <c r="S9700" s="12"/>
      <c r="T9700" s="13"/>
      <c r="U9700" t="s">
        <v>6636</v>
      </c>
    </row>
    <row r="9701" spans="1:21" x14ac:dyDescent="0.25">
      <c r="A9701" t="s">
        <v>6619</v>
      </c>
      <c r="B9701" s="12">
        <v>207165</v>
      </c>
      <c r="C9701" t="s">
        <v>14350</v>
      </c>
      <c r="D9701" s="11">
        <v>46182.652708333299</v>
      </c>
      <c r="E9701" t="s">
        <v>14351</v>
      </c>
      <c r="F9701" t="s">
        <v>6415</v>
      </c>
      <c r="G9701" t="s">
        <v>9094</v>
      </c>
      <c r="H9701" t="s">
        <v>6542</v>
      </c>
      <c r="I9701" t="s">
        <v>65</v>
      </c>
      <c r="J9701" t="s">
        <v>573</v>
      </c>
      <c r="K9701" t="s">
        <v>14352</v>
      </c>
      <c r="L9701" t="s">
        <v>14285</v>
      </c>
      <c r="M9701" t="s">
        <v>14353</v>
      </c>
      <c r="N9701" t="s">
        <v>6787</v>
      </c>
      <c r="O9701" t="s">
        <v>6798</v>
      </c>
      <c r="P9701">
        <v>11745000</v>
      </c>
      <c r="Q9701" t="s">
        <v>6636</v>
      </c>
      <c r="R9701" t="s">
        <v>6636</v>
      </c>
      <c r="S9701" s="12"/>
      <c r="T9701" s="13"/>
      <c r="U9701" t="s">
        <v>6636</v>
      </c>
    </row>
    <row r="9702" spans="1:21" x14ac:dyDescent="0.25">
      <c r="A9702" t="s">
        <v>6619</v>
      </c>
      <c r="B9702" s="12">
        <v>207165</v>
      </c>
      <c r="C9702" t="s">
        <v>14350</v>
      </c>
      <c r="D9702" s="11">
        <v>46182.652708333299</v>
      </c>
      <c r="E9702" t="s">
        <v>14351</v>
      </c>
      <c r="F9702" t="s">
        <v>6415</v>
      </c>
      <c r="G9702" t="s">
        <v>9095</v>
      </c>
      <c r="H9702" t="s">
        <v>6542</v>
      </c>
      <c r="I9702" t="s">
        <v>65</v>
      </c>
      <c r="J9702" t="s">
        <v>573</v>
      </c>
      <c r="K9702" t="s">
        <v>14352</v>
      </c>
      <c r="L9702" t="s">
        <v>14285</v>
      </c>
      <c r="M9702" t="s">
        <v>14353</v>
      </c>
      <c r="N9702" t="s">
        <v>6787</v>
      </c>
      <c r="O9702" t="s">
        <v>6798</v>
      </c>
      <c r="P9702">
        <v>11745000</v>
      </c>
      <c r="Q9702" t="s">
        <v>6636</v>
      </c>
      <c r="R9702" t="s">
        <v>6636</v>
      </c>
      <c r="S9702" s="12"/>
      <c r="T9702" s="13"/>
      <c r="U9702" t="s">
        <v>6636</v>
      </c>
    </row>
    <row r="9703" spans="1:21" x14ac:dyDescent="0.25">
      <c r="A9703" t="s">
        <v>6619</v>
      </c>
      <c r="B9703" s="12">
        <v>207165</v>
      </c>
      <c r="C9703" t="s">
        <v>14350</v>
      </c>
      <c r="D9703" s="11">
        <v>46182.652708333299</v>
      </c>
      <c r="E9703" t="s">
        <v>14351</v>
      </c>
      <c r="F9703" t="s">
        <v>6415</v>
      </c>
      <c r="G9703" t="s">
        <v>9096</v>
      </c>
      <c r="H9703" t="s">
        <v>6542</v>
      </c>
      <c r="I9703" t="s">
        <v>65</v>
      </c>
      <c r="J9703" t="s">
        <v>573</v>
      </c>
      <c r="K9703" t="s">
        <v>14352</v>
      </c>
      <c r="L9703" t="s">
        <v>14285</v>
      </c>
      <c r="M9703" t="s">
        <v>14353</v>
      </c>
      <c r="N9703" t="s">
        <v>6787</v>
      </c>
      <c r="O9703" t="s">
        <v>6798</v>
      </c>
      <c r="P9703">
        <v>11745000</v>
      </c>
      <c r="Q9703" t="s">
        <v>6636</v>
      </c>
      <c r="R9703" t="s">
        <v>6636</v>
      </c>
      <c r="S9703" s="12"/>
      <c r="T9703" s="13"/>
      <c r="U9703" t="s">
        <v>6636</v>
      </c>
    </row>
    <row r="9704" spans="1:21" x14ac:dyDescent="0.25">
      <c r="A9704" t="s">
        <v>6637</v>
      </c>
      <c r="B9704" s="12">
        <v>213895</v>
      </c>
      <c r="C9704" t="s">
        <v>14354</v>
      </c>
      <c r="D9704" s="11">
        <v>46182.720173611102</v>
      </c>
      <c r="E9704" t="s">
        <v>14355</v>
      </c>
      <c r="F9704" t="s">
        <v>6415</v>
      </c>
      <c r="G9704" t="s">
        <v>6968</v>
      </c>
      <c r="H9704" t="s">
        <v>6542</v>
      </c>
      <c r="I9704" t="s">
        <v>55</v>
      </c>
      <c r="J9704" t="s">
        <v>372</v>
      </c>
      <c r="K9704" t="s">
        <v>14356</v>
      </c>
      <c r="L9704" t="s">
        <v>14267</v>
      </c>
      <c r="M9704" t="s">
        <v>14357</v>
      </c>
      <c r="N9704" t="s">
        <v>14269</v>
      </c>
      <c r="O9704" t="s">
        <v>14270</v>
      </c>
      <c r="P9704">
        <v>22500000</v>
      </c>
      <c r="Q9704" t="s">
        <v>6636</v>
      </c>
      <c r="R9704" t="s">
        <v>6636</v>
      </c>
      <c r="S9704" s="12"/>
      <c r="T9704" s="13"/>
      <c r="U9704" t="s">
        <v>6636</v>
      </c>
    </row>
    <row r="9705" spans="1:21" x14ac:dyDescent="0.25">
      <c r="A9705" t="s">
        <v>6637</v>
      </c>
      <c r="B9705" s="12">
        <v>213895</v>
      </c>
      <c r="C9705" t="s">
        <v>14354</v>
      </c>
      <c r="D9705" s="11">
        <v>46182.720173611102</v>
      </c>
      <c r="E9705" t="s">
        <v>14355</v>
      </c>
      <c r="F9705" t="s">
        <v>6415</v>
      </c>
      <c r="G9705" t="s">
        <v>9091</v>
      </c>
      <c r="H9705" t="s">
        <v>6542</v>
      </c>
      <c r="I9705" t="s">
        <v>55</v>
      </c>
      <c r="J9705" t="s">
        <v>372</v>
      </c>
      <c r="K9705" t="s">
        <v>14356</v>
      </c>
      <c r="L9705" t="s">
        <v>14267</v>
      </c>
      <c r="M9705" t="s">
        <v>14357</v>
      </c>
      <c r="N9705" t="s">
        <v>14269</v>
      </c>
      <c r="O9705" t="s">
        <v>14270</v>
      </c>
      <c r="P9705">
        <v>22500000</v>
      </c>
      <c r="Q9705" t="s">
        <v>6636</v>
      </c>
      <c r="R9705" t="s">
        <v>6636</v>
      </c>
      <c r="S9705" s="12"/>
      <c r="T9705" s="13"/>
      <c r="U9705" t="s">
        <v>6636</v>
      </c>
    </row>
    <row r="9706" spans="1:21" x14ac:dyDescent="0.25">
      <c r="A9706" t="s">
        <v>6637</v>
      </c>
      <c r="B9706" s="12">
        <v>213895</v>
      </c>
      <c r="C9706" t="s">
        <v>14354</v>
      </c>
      <c r="D9706" s="11">
        <v>46182.720173611102</v>
      </c>
      <c r="E9706" t="s">
        <v>14355</v>
      </c>
      <c r="F9706" t="s">
        <v>6415</v>
      </c>
      <c r="G9706" t="s">
        <v>14271</v>
      </c>
      <c r="H9706" t="s">
        <v>6542</v>
      </c>
      <c r="I9706" t="s">
        <v>55</v>
      </c>
      <c r="J9706" t="s">
        <v>372</v>
      </c>
      <c r="K9706" t="s">
        <v>14356</v>
      </c>
      <c r="L9706" t="s">
        <v>14267</v>
      </c>
      <c r="M9706" t="s">
        <v>14357</v>
      </c>
      <c r="N9706" t="s">
        <v>14269</v>
      </c>
      <c r="O9706" t="s">
        <v>14270</v>
      </c>
      <c r="P9706">
        <v>22500000</v>
      </c>
      <c r="Q9706" t="s">
        <v>6636</v>
      </c>
      <c r="R9706" t="s">
        <v>6636</v>
      </c>
      <c r="S9706" s="12"/>
      <c r="T9706" s="13"/>
      <c r="U9706" t="s">
        <v>6636</v>
      </c>
    </row>
    <row r="9707" spans="1:21" x14ac:dyDescent="0.25">
      <c r="A9707" t="s">
        <v>6637</v>
      </c>
      <c r="B9707" s="12">
        <v>213895</v>
      </c>
      <c r="C9707" t="s">
        <v>14354</v>
      </c>
      <c r="D9707" s="11">
        <v>46182.720173611102</v>
      </c>
      <c r="E9707" t="s">
        <v>14355</v>
      </c>
      <c r="F9707" t="s">
        <v>6415</v>
      </c>
      <c r="G9707" t="s">
        <v>14272</v>
      </c>
      <c r="H9707" t="s">
        <v>6542</v>
      </c>
      <c r="I9707" t="s">
        <v>55</v>
      </c>
      <c r="J9707" t="s">
        <v>372</v>
      </c>
      <c r="K9707" t="s">
        <v>14356</v>
      </c>
      <c r="L9707" t="s">
        <v>14267</v>
      </c>
      <c r="M9707" t="s">
        <v>14357</v>
      </c>
      <c r="N9707" t="s">
        <v>14269</v>
      </c>
      <c r="O9707" t="s">
        <v>14270</v>
      </c>
      <c r="P9707">
        <v>22500000</v>
      </c>
      <c r="Q9707" t="s">
        <v>6636</v>
      </c>
      <c r="R9707" t="s">
        <v>6636</v>
      </c>
      <c r="S9707" s="12"/>
      <c r="T9707" s="13"/>
      <c r="U9707" t="s">
        <v>6636</v>
      </c>
    </row>
    <row r="9708" spans="1:21" x14ac:dyDescent="0.25">
      <c r="A9708" t="s">
        <v>6637</v>
      </c>
      <c r="B9708" s="12">
        <v>213895</v>
      </c>
      <c r="C9708" t="s">
        <v>14354</v>
      </c>
      <c r="D9708" s="11">
        <v>46182.720173611102</v>
      </c>
      <c r="E9708" t="s">
        <v>14355</v>
      </c>
      <c r="F9708" t="s">
        <v>6415</v>
      </c>
      <c r="G9708" t="s">
        <v>14273</v>
      </c>
      <c r="H9708" t="s">
        <v>6542</v>
      </c>
      <c r="I9708" t="s">
        <v>55</v>
      </c>
      <c r="J9708" t="s">
        <v>372</v>
      </c>
      <c r="K9708" t="s">
        <v>14356</v>
      </c>
      <c r="L9708" t="s">
        <v>14267</v>
      </c>
      <c r="M9708" t="s">
        <v>14357</v>
      </c>
      <c r="N9708" t="s">
        <v>14269</v>
      </c>
      <c r="O9708" t="s">
        <v>14270</v>
      </c>
      <c r="P9708">
        <v>22500000</v>
      </c>
      <c r="Q9708" t="s">
        <v>6636</v>
      </c>
      <c r="R9708" t="s">
        <v>6636</v>
      </c>
      <c r="S9708" s="12"/>
      <c r="T9708" s="13"/>
      <c r="U9708" t="s">
        <v>6636</v>
      </c>
    </row>
    <row r="9709" spans="1:21" x14ac:dyDescent="0.25">
      <c r="A9709" t="s">
        <v>6637</v>
      </c>
      <c r="B9709" s="12">
        <v>213895</v>
      </c>
      <c r="C9709" t="s">
        <v>14354</v>
      </c>
      <c r="D9709" s="11">
        <v>46182.720173611102</v>
      </c>
      <c r="E9709" t="s">
        <v>14355</v>
      </c>
      <c r="F9709" t="s">
        <v>6415</v>
      </c>
      <c r="G9709" t="s">
        <v>14274</v>
      </c>
      <c r="H9709" t="s">
        <v>6542</v>
      </c>
      <c r="I9709" t="s">
        <v>55</v>
      </c>
      <c r="J9709" t="s">
        <v>372</v>
      </c>
      <c r="K9709" t="s">
        <v>14356</v>
      </c>
      <c r="L9709" t="s">
        <v>14267</v>
      </c>
      <c r="M9709" t="s">
        <v>14357</v>
      </c>
      <c r="N9709" t="s">
        <v>14269</v>
      </c>
      <c r="O9709" t="s">
        <v>14270</v>
      </c>
      <c r="P9709">
        <v>22500000</v>
      </c>
      <c r="Q9709" t="s">
        <v>6636</v>
      </c>
      <c r="R9709" t="s">
        <v>6636</v>
      </c>
      <c r="S9709" s="12"/>
      <c r="T9709" s="13"/>
      <c r="U9709" t="s">
        <v>6636</v>
      </c>
    </row>
    <row r="9710" spans="1:21" x14ac:dyDescent="0.25">
      <c r="A9710" t="s">
        <v>6637</v>
      </c>
      <c r="B9710" s="12">
        <v>213895</v>
      </c>
      <c r="C9710" t="s">
        <v>14354</v>
      </c>
      <c r="D9710" s="11">
        <v>46182.720173611102</v>
      </c>
      <c r="E9710" t="s">
        <v>14355</v>
      </c>
      <c r="F9710" t="s">
        <v>6415</v>
      </c>
      <c r="G9710" t="s">
        <v>9095</v>
      </c>
      <c r="H9710" t="s">
        <v>6542</v>
      </c>
      <c r="I9710" t="s">
        <v>55</v>
      </c>
      <c r="J9710" t="s">
        <v>372</v>
      </c>
      <c r="K9710" t="s">
        <v>14356</v>
      </c>
      <c r="L9710" t="s">
        <v>14267</v>
      </c>
      <c r="M9710" t="s">
        <v>14357</v>
      </c>
      <c r="N9710" t="s">
        <v>14269</v>
      </c>
      <c r="O9710" t="s">
        <v>14270</v>
      </c>
      <c r="P9710">
        <v>22500000</v>
      </c>
      <c r="Q9710" t="s">
        <v>6636</v>
      </c>
      <c r="R9710" t="s">
        <v>6636</v>
      </c>
      <c r="S9710" s="12"/>
      <c r="T9710" s="13"/>
      <c r="U9710" t="s">
        <v>6636</v>
      </c>
    </row>
    <row r="9711" spans="1:21" x14ac:dyDescent="0.25">
      <c r="A9711" t="s">
        <v>6637</v>
      </c>
      <c r="B9711" s="12">
        <v>213895</v>
      </c>
      <c r="C9711" t="s">
        <v>14354</v>
      </c>
      <c r="D9711" s="11">
        <v>46182.720173611102</v>
      </c>
      <c r="E9711" t="s">
        <v>14355</v>
      </c>
      <c r="F9711" t="s">
        <v>6415</v>
      </c>
      <c r="G9711" t="s">
        <v>9096</v>
      </c>
      <c r="H9711" t="s">
        <v>6542</v>
      </c>
      <c r="I9711" t="s">
        <v>55</v>
      </c>
      <c r="J9711" t="s">
        <v>372</v>
      </c>
      <c r="K9711" t="s">
        <v>14356</v>
      </c>
      <c r="L9711" t="s">
        <v>14267</v>
      </c>
      <c r="M9711" t="s">
        <v>14357</v>
      </c>
      <c r="N9711" t="s">
        <v>14269</v>
      </c>
      <c r="O9711" t="s">
        <v>14270</v>
      </c>
      <c r="P9711">
        <v>22500000</v>
      </c>
      <c r="Q9711" t="s">
        <v>6636</v>
      </c>
      <c r="R9711" t="s">
        <v>6636</v>
      </c>
      <c r="S9711" s="12"/>
      <c r="T9711" s="13"/>
      <c r="U9711" t="s">
        <v>6636</v>
      </c>
    </row>
    <row r="9712" spans="1:21" x14ac:dyDescent="0.25">
      <c r="A9712" t="s">
        <v>6637</v>
      </c>
      <c r="B9712" s="12">
        <v>207300</v>
      </c>
      <c r="C9712" t="s">
        <v>14358</v>
      </c>
      <c r="D9712" s="11">
        <v>46183.417847222197</v>
      </c>
      <c r="E9712" t="s">
        <v>14359</v>
      </c>
      <c r="F9712" t="s">
        <v>6415</v>
      </c>
      <c r="G9712" t="s">
        <v>9086</v>
      </c>
      <c r="H9712" t="s">
        <v>6542</v>
      </c>
      <c r="I9712" t="s">
        <v>55</v>
      </c>
      <c r="J9712" t="s">
        <v>732</v>
      </c>
      <c r="K9712" t="s">
        <v>14340</v>
      </c>
      <c r="L9712" t="s">
        <v>14285</v>
      </c>
      <c r="M9712" t="s">
        <v>14341</v>
      </c>
      <c r="N9712" t="s">
        <v>6787</v>
      </c>
      <c r="O9712" t="s">
        <v>6810</v>
      </c>
      <c r="P9712">
        <v>12245000</v>
      </c>
      <c r="Q9712" t="s">
        <v>6636</v>
      </c>
      <c r="R9712" t="s">
        <v>6636</v>
      </c>
      <c r="S9712" s="12"/>
      <c r="T9712" s="13"/>
      <c r="U9712" t="s">
        <v>6636</v>
      </c>
    </row>
    <row r="9713" spans="1:21" x14ac:dyDescent="0.25">
      <c r="A9713" t="s">
        <v>6637</v>
      </c>
      <c r="B9713" s="12">
        <v>207300</v>
      </c>
      <c r="C9713" t="s">
        <v>14358</v>
      </c>
      <c r="D9713" s="11">
        <v>46183.417847222197</v>
      </c>
      <c r="E9713" t="s">
        <v>14359</v>
      </c>
      <c r="F9713" t="s">
        <v>6415</v>
      </c>
      <c r="G9713" t="s">
        <v>9088</v>
      </c>
      <c r="H9713" t="s">
        <v>6542</v>
      </c>
      <c r="I9713" t="s">
        <v>55</v>
      </c>
      <c r="J9713" t="s">
        <v>732</v>
      </c>
      <c r="K9713" t="s">
        <v>14340</v>
      </c>
      <c r="L9713" t="s">
        <v>14285</v>
      </c>
      <c r="M9713" t="s">
        <v>14341</v>
      </c>
      <c r="N9713" t="s">
        <v>6787</v>
      </c>
      <c r="O9713" t="s">
        <v>6810</v>
      </c>
      <c r="P9713">
        <v>12245000</v>
      </c>
      <c r="Q9713" t="s">
        <v>6636</v>
      </c>
      <c r="R9713" t="s">
        <v>6636</v>
      </c>
      <c r="S9713" s="12"/>
      <c r="T9713" s="13"/>
      <c r="U9713" t="s">
        <v>6636</v>
      </c>
    </row>
    <row r="9714" spans="1:21" x14ac:dyDescent="0.25">
      <c r="A9714" t="s">
        <v>6637</v>
      </c>
      <c r="B9714" s="12">
        <v>207300</v>
      </c>
      <c r="C9714" t="s">
        <v>14358</v>
      </c>
      <c r="D9714" s="11">
        <v>46183.417847222197</v>
      </c>
      <c r="E9714" t="s">
        <v>14359</v>
      </c>
      <c r="F9714" t="s">
        <v>6415</v>
      </c>
      <c r="G9714" t="s">
        <v>9089</v>
      </c>
      <c r="H9714" t="s">
        <v>6542</v>
      </c>
      <c r="I9714" t="s">
        <v>55</v>
      </c>
      <c r="J9714" t="s">
        <v>732</v>
      </c>
      <c r="K9714" t="s">
        <v>14340</v>
      </c>
      <c r="L9714" t="s">
        <v>14285</v>
      </c>
      <c r="M9714" t="s">
        <v>14341</v>
      </c>
      <c r="N9714" t="s">
        <v>6787</v>
      </c>
      <c r="O9714" t="s">
        <v>6810</v>
      </c>
      <c r="P9714">
        <v>12245000</v>
      </c>
      <c r="Q9714" t="s">
        <v>6636</v>
      </c>
      <c r="R9714" t="s">
        <v>6636</v>
      </c>
      <c r="S9714" s="12"/>
      <c r="T9714" s="13"/>
      <c r="U9714" t="s">
        <v>6636</v>
      </c>
    </row>
    <row r="9715" spans="1:21" x14ac:dyDescent="0.25">
      <c r="A9715" t="s">
        <v>6637</v>
      </c>
      <c r="B9715" s="12">
        <v>207300</v>
      </c>
      <c r="C9715" t="s">
        <v>14358</v>
      </c>
      <c r="D9715" s="11">
        <v>46183.417847222197</v>
      </c>
      <c r="E9715" t="s">
        <v>14359</v>
      </c>
      <c r="F9715" t="s">
        <v>6415</v>
      </c>
      <c r="G9715" t="s">
        <v>6968</v>
      </c>
      <c r="H9715" t="s">
        <v>6542</v>
      </c>
      <c r="I9715" t="s">
        <v>55</v>
      </c>
      <c r="J9715" t="s">
        <v>732</v>
      </c>
      <c r="K9715" t="s">
        <v>14340</v>
      </c>
      <c r="L9715" t="s">
        <v>14285</v>
      </c>
      <c r="M9715" t="s">
        <v>14341</v>
      </c>
      <c r="N9715" t="s">
        <v>6787</v>
      </c>
      <c r="O9715" t="s">
        <v>6810</v>
      </c>
      <c r="P9715">
        <v>12245000</v>
      </c>
      <c r="Q9715" t="s">
        <v>6636</v>
      </c>
      <c r="R9715" t="s">
        <v>6636</v>
      </c>
      <c r="S9715" s="12"/>
      <c r="T9715" s="13"/>
      <c r="U9715" t="s">
        <v>6636</v>
      </c>
    </row>
    <row r="9716" spans="1:21" x14ac:dyDescent="0.25">
      <c r="A9716" t="s">
        <v>6637</v>
      </c>
      <c r="B9716" s="12">
        <v>207300</v>
      </c>
      <c r="C9716" t="s">
        <v>14358</v>
      </c>
      <c r="D9716" s="11">
        <v>46183.417847222197</v>
      </c>
      <c r="E9716" t="s">
        <v>14359</v>
      </c>
      <c r="F9716" t="s">
        <v>6415</v>
      </c>
      <c r="G9716" t="s">
        <v>9090</v>
      </c>
      <c r="H9716" t="s">
        <v>6542</v>
      </c>
      <c r="I9716" t="s">
        <v>55</v>
      </c>
      <c r="J9716" t="s">
        <v>732</v>
      </c>
      <c r="K9716" t="s">
        <v>14340</v>
      </c>
      <c r="L9716" t="s">
        <v>14285</v>
      </c>
      <c r="M9716" t="s">
        <v>14341</v>
      </c>
      <c r="N9716" t="s">
        <v>6787</v>
      </c>
      <c r="O9716" t="s">
        <v>6810</v>
      </c>
      <c r="P9716">
        <v>12245000</v>
      </c>
      <c r="Q9716" t="s">
        <v>6636</v>
      </c>
      <c r="R9716" t="s">
        <v>6636</v>
      </c>
      <c r="S9716" s="12"/>
      <c r="T9716" s="13"/>
      <c r="U9716" t="s">
        <v>6636</v>
      </c>
    </row>
    <row r="9717" spans="1:21" x14ac:dyDescent="0.25">
      <c r="A9717" t="s">
        <v>6637</v>
      </c>
      <c r="B9717" s="12">
        <v>207300</v>
      </c>
      <c r="C9717" t="s">
        <v>14358</v>
      </c>
      <c r="D9717" s="11">
        <v>46183.417847222197</v>
      </c>
      <c r="E9717" t="s">
        <v>14359</v>
      </c>
      <c r="F9717" t="s">
        <v>6415</v>
      </c>
      <c r="G9717" t="s">
        <v>9091</v>
      </c>
      <c r="H9717" t="s">
        <v>6542</v>
      </c>
      <c r="I9717" t="s">
        <v>55</v>
      </c>
      <c r="J9717" t="s">
        <v>732</v>
      </c>
      <c r="K9717" t="s">
        <v>14340</v>
      </c>
      <c r="L9717" t="s">
        <v>14285</v>
      </c>
      <c r="M9717" t="s">
        <v>14341</v>
      </c>
      <c r="N9717" t="s">
        <v>6787</v>
      </c>
      <c r="O9717" t="s">
        <v>6810</v>
      </c>
      <c r="P9717">
        <v>12245000</v>
      </c>
      <c r="Q9717" t="s">
        <v>6636</v>
      </c>
      <c r="R9717" t="s">
        <v>6636</v>
      </c>
      <c r="S9717" s="12"/>
      <c r="T9717" s="13"/>
      <c r="U9717" t="s">
        <v>6636</v>
      </c>
    </row>
    <row r="9718" spans="1:21" x14ac:dyDescent="0.25">
      <c r="A9718" t="s">
        <v>6637</v>
      </c>
      <c r="B9718" s="12">
        <v>207300</v>
      </c>
      <c r="C9718" t="s">
        <v>14358</v>
      </c>
      <c r="D9718" s="11">
        <v>46183.417847222197</v>
      </c>
      <c r="E9718" t="s">
        <v>14359</v>
      </c>
      <c r="F9718" t="s">
        <v>6415</v>
      </c>
      <c r="G9718" t="s">
        <v>9092</v>
      </c>
      <c r="H9718" t="s">
        <v>6542</v>
      </c>
      <c r="I9718" t="s">
        <v>55</v>
      </c>
      <c r="J9718" t="s">
        <v>732</v>
      </c>
      <c r="K9718" t="s">
        <v>14340</v>
      </c>
      <c r="L9718" t="s">
        <v>14285</v>
      </c>
      <c r="M9718" t="s">
        <v>14341</v>
      </c>
      <c r="N9718" t="s">
        <v>6787</v>
      </c>
      <c r="O9718" t="s">
        <v>6810</v>
      </c>
      <c r="P9718">
        <v>12245000</v>
      </c>
      <c r="Q9718" t="s">
        <v>6636</v>
      </c>
      <c r="R9718" t="s">
        <v>6636</v>
      </c>
      <c r="S9718" s="12"/>
      <c r="T9718" s="13"/>
      <c r="U9718" t="s">
        <v>6636</v>
      </c>
    </row>
    <row r="9719" spans="1:21" x14ac:dyDescent="0.25">
      <c r="A9719" t="s">
        <v>6637</v>
      </c>
      <c r="B9719" s="12">
        <v>207300</v>
      </c>
      <c r="C9719" t="s">
        <v>14358</v>
      </c>
      <c r="D9719" s="11">
        <v>46183.417847222197</v>
      </c>
      <c r="E9719" t="s">
        <v>14359</v>
      </c>
      <c r="F9719" t="s">
        <v>6415</v>
      </c>
      <c r="G9719" t="s">
        <v>9093</v>
      </c>
      <c r="H9719" t="s">
        <v>6542</v>
      </c>
      <c r="I9719" t="s">
        <v>55</v>
      </c>
      <c r="J9719" t="s">
        <v>732</v>
      </c>
      <c r="K9719" t="s">
        <v>14340</v>
      </c>
      <c r="L9719" t="s">
        <v>14285</v>
      </c>
      <c r="M9719" t="s">
        <v>14341</v>
      </c>
      <c r="N9719" t="s">
        <v>6787</v>
      </c>
      <c r="O9719" t="s">
        <v>6810</v>
      </c>
      <c r="P9719">
        <v>12245000</v>
      </c>
      <c r="Q9719" t="s">
        <v>6636</v>
      </c>
      <c r="R9719" t="s">
        <v>6636</v>
      </c>
      <c r="S9719" s="12"/>
      <c r="T9719" s="13"/>
      <c r="U9719" t="s">
        <v>6636</v>
      </c>
    </row>
    <row r="9720" spans="1:21" x14ac:dyDescent="0.25">
      <c r="A9720" t="s">
        <v>6637</v>
      </c>
      <c r="B9720" s="12">
        <v>207300</v>
      </c>
      <c r="C9720" t="s">
        <v>14358</v>
      </c>
      <c r="D9720" s="11">
        <v>46183.417847222197</v>
      </c>
      <c r="E9720" t="s">
        <v>14359</v>
      </c>
      <c r="F9720" t="s">
        <v>6415</v>
      </c>
      <c r="G9720" t="s">
        <v>9094</v>
      </c>
      <c r="H9720" t="s">
        <v>6542</v>
      </c>
      <c r="I9720" t="s">
        <v>55</v>
      </c>
      <c r="J9720" t="s">
        <v>732</v>
      </c>
      <c r="K9720" t="s">
        <v>14340</v>
      </c>
      <c r="L9720" t="s">
        <v>14285</v>
      </c>
      <c r="M9720" t="s">
        <v>14341</v>
      </c>
      <c r="N9720" t="s">
        <v>6787</v>
      </c>
      <c r="O9720" t="s">
        <v>6810</v>
      </c>
      <c r="P9720">
        <v>12245000</v>
      </c>
      <c r="Q9720" t="s">
        <v>6636</v>
      </c>
      <c r="R9720" t="s">
        <v>6636</v>
      </c>
      <c r="S9720" s="12"/>
      <c r="T9720" s="13"/>
      <c r="U9720" t="s">
        <v>6636</v>
      </c>
    </row>
    <row r="9721" spans="1:21" x14ac:dyDescent="0.25">
      <c r="A9721" t="s">
        <v>6637</v>
      </c>
      <c r="B9721" s="12">
        <v>207300</v>
      </c>
      <c r="C9721" t="s">
        <v>14358</v>
      </c>
      <c r="D9721" s="11">
        <v>46183.417847222197</v>
      </c>
      <c r="E9721" t="s">
        <v>14359</v>
      </c>
      <c r="F9721" t="s">
        <v>6415</v>
      </c>
      <c r="G9721" t="s">
        <v>9095</v>
      </c>
      <c r="H9721" t="s">
        <v>6542</v>
      </c>
      <c r="I9721" t="s">
        <v>55</v>
      </c>
      <c r="J9721" t="s">
        <v>732</v>
      </c>
      <c r="K9721" t="s">
        <v>14340</v>
      </c>
      <c r="L9721" t="s">
        <v>14285</v>
      </c>
      <c r="M9721" t="s">
        <v>14341</v>
      </c>
      <c r="N9721" t="s">
        <v>6787</v>
      </c>
      <c r="O9721" t="s">
        <v>6810</v>
      </c>
      <c r="P9721">
        <v>12245000</v>
      </c>
      <c r="Q9721" t="s">
        <v>6636</v>
      </c>
      <c r="R9721" t="s">
        <v>6636</v>
      </c>
      <c r="S9721" s="12"/>
      <c r="T9721" s="13"/>
      <c r="U9721" t="s">
        <v>6636</v>
      </c>
    </row>
    <row r="9722" spans="1:21" x14ac:dyDescent="0.25">
      <c r="A9722" t="s">
        <v>6637</v>
      </c>
      <c r="B9722" s="12">
        <v>207300</v>
      </c>
      <c r="C9722" t="s">
        <v>14358</v>
      </c>
      <c r="D9722" s="11">
        <v>46183.417847222197</v>
      </c>
      <c r="E9722" t="s">
        <v>14359</v>
      </c>
      <c r="F9722" t="s">
        <v>6415</v>
      </c>
      <c r="G9722" t="s">
        <v>9096</v>
      </c>
      <c r="H9722" t="s">
        <v>6542</v>
      </c>
      <c r="I9722" t="s">
        <v>55</v>
      </c>
      <c r="J9722" t="s">
        <v>732</v>
      </c>
      <c r="K9722" t="s">
        <v>14340</v>
      </c>
      <c r="L9722" t="s">
        <v>14285</v>
      </c>
      <c r="M9722" t="s">
        <v>14341</v>
      </c>
      <c r="N9722" t="s">
        <v>6787</v>
      </c>
      <c r="O9722" t="s">
        <v>6810</v>
      </c>
      <c r="P9722">
        <v>12245000</v>
      </c>
      <c r="Q9722" t="s">
        <v>6636</v>
      </c>
      <c r="R9722" t="s">
        <v>6636</v>
      </c>
      <c r="S9722" s="12"/>
      <c r="T9722" s="13"/>
      <c r="U9722" t="s">
        <v>6636</v>
      </c>
    </row>
    <row r="9723" spans="1:21" x14ac:dyDescent="0.25">
      <c r="A9723" t="s">
        <v>6637</v>
      </c>
      <c r="B9723" s="12">
        <v>207405</v>
      </c>
      <c r="C9723" t="s">
        <v>14360</v>
      </c>
      <c r="D9723" s="11">
        <v>46183.439976851798</v>
      </c>
      <c r="E9723" t="s">
        <v>14361</v>
      </c>
      <c r="F9723" t="s">
        <v>6415</v>
      </c>
      <c r="G9723" t="s">
        <v>6968</v>
      </c>
      <c r="H9723" t="s">
        <v>6542</v>
      </c>
      <c r="I9723" t="s">
        <v>55</v>
      </c>
      <c r="J9723" t="s">
        <v>44</v>
      </c>
      <c r="K9723" t="s">
        <v>14362</v>
      </c>
      <c r="L9723" t="s">
        <v>14324</v>
      </c>
      <c r="M9723" t="s">
        <v>14363</v>
      </c>
      <c r="N9723" t="s">
        <v>9428</v>
      </c>
      <c r="O9723" t="s">
        <v>14364</v>
      </c>
      <c r="P9723">
        <v>26245000</v>
      </c>
      <c r="Q9723" t="s">
        <v>6636</v>
      </c>
      <c r="R9723" t="s">
        <v>6636</v>
      </c>
      <c r="S9723" s="12"/>
      <c r="T9723" s="13"/>
      <c r="U9723" t="s">
        <v>6629</v>
      </c>
    </row>
    <row r="9724" spans="1:21" x14ac:dyDescent="0.25">
      <c r="A9724" t="s">
        <v>6637</v>
      </c>
      <c r="B9724" s="12">
        <v>207405</v>
      </c>
      <c r="C9724" t="s">
        <v>14360</v>
      </c>
      <c r="D9724" s="11">
        <v>46183.439976851798</v>
      </c>
      <c r="E9724" t="s">
        <v>14361</v>
      </c>
      <c r="F9724" t="s">
        <v>6415</v>
      </c>
      <c r="G9724" t="s">
        <v>9091</v>
      </c>
      <c r="H9724" t="s">
        <v>6542</v>
      </c>
      <c r="I9724" t="s">
        <v>55</v>
      </c>
      <c r="J9724" t="s">
        <v>44</v>
      </c>
      <c r="K9724" t="s">
        <v>14362</v>
      </c>
      <c r="L9724" t="s">
        <v>14324</v>
      </c>
      <c r="M9724" t="s">
        <v>14363</v>
      </c>
      <c r="N9724" t="s">
        <v>9428</v>
      </c>
      <c r="O9724" t="s">
        <v>14364</v>
      </c>
      <c r="P9724">
        <v>26245000</v>
      </c>
      <c r="Q9724" t="s">
        <v>6636</v>
      </c>
      <c r="R9724" t="s">
        <v>6636</v>
      </c>
      <c r="S9724" s="12"/>
      <c r="T9724" s="13"/>
      <c r="U9724" t="s">
        <v>6629</v>
      </c>
    </row>
    <row r="9725" spans="1:21" x14ac:dyDescent="0.25">
      <c r="A9725" t="s">
        <v>6637</v>
      </c>
      <c r="B9725" s="12">
        <v>207405</v>
      </c>
      <c r="C9725" t="s">
        <v>14360</v>
      </c>
      <c r="D9725" s="11">
        <v>46183.439976851798</v>
      </c>
      <c r="E9725" t="s">
        <v>14361</v>
      </c>
      <c r="F9725" t="s">
        <v>6415</v>
      </c>
      <c r="G9725" t="s">
        <v>14365</v>
      </c>
      <c r="H9725" t="s">
        <v>6542</v>
      </c>
      <c r="I9725" t="s">
        <v>55</v>
      </c>
      <c r="J9725" t="s">
        <v>44</v>
      </c>
      <c r="K9725" t="s">
        <v>14362</v>
      </c>
      <c r="L9725" t="s">
        <v>14324</v>
      </c>
      <c r="M9725" t="s">
        <v>14363</v>
      </c>
      <c r="N9725" t="s">
        <v>9428</v>
      </c>
      <c r="O9725" t="s">
        <v>14364</v>
      </c>
      <c r="P9725">
        <v>26245000</v>
      </c>
      <c r="Q9725" t="s">
        <v>6636</v>
      </c>
      <c r="R9725" t="s">
        <v>6636</v>
      </c>
      <c r="S9725" s="12"/>
      <c r="T9725" s="13"/>
      <c r="U9725" t="s">
        <v>6629</v>
      </c>
    </row>
    <row r="9726" spans="1:21" x14ac:dyDescent="0.25">
      <c r="A9726" t="s">
        <v>6637</v>
      </c>
      <c r="B9726" s="12">
        <v>207405</v>
      </c>
      <c r="C9726" t="s">
        <v>14360</v>
      </c>
      <c r="D9726" s="11">
        <v>46183.439976851798</v>
      </c>
      <c r="E9726" t="s">
        <v>14361</v>
      </c>
      <c r="F9726" t="s">
        <v>6415</v>
      </c>
      <c r="G9726" t="s">
        <v>14366</v>
      </c>
      <c r="H9726" t="s">
        <v>6542</v>
      </c>
      <c r="I9726" t="s">
        <v>55</v>
      </c>
      <c r="J9726" t="s">
        <v>44</v>
      </c>
      <c r="K9726" t="s">
        <v>14362</v>
      </c>
      <c r="L9726" t="s">
        <v>14324</v>
      </c>
      <c r="M9726" t="s">
        <v>14363</v>
      </c>
      <c r="N9726" t="s">
        <v>9428</v>
      </c>
      <c r="O9726" t="s">
        <v>14364</v>
      </c>
      <c r="P9726">
        <v>26245000</v>
      </c>
      <c r="Q9726" t="s">
        <v>6636</v>
      </c>
      <c r="R9726" t="s">
        <v>6636</v>
      </c>
      <c r="S9726" s="12"/>
      <c r="T9726" s="13"/>
      <c r="U9726" t="s">
        <v>6629</v>
      </c>
    </row>
    <row r="9727" spans="1:21" x14ac:dyDescent="0.25">
      <c r="A9727" t="s">
        <v>6637</v>
      </c>
      <c r="B9727" s="12">
        <v>207405</v>
      </c>
      <c r="C9727" t="s">
        <v>14360</v>
      </c>
      <c r="D9727" s="11">
        <v>46183.439976851798</v>
      </c>
      <c r="E9727" t="s">
        <v>14361</v>
      </c>
      <c r="F9727" t="s">
        <v>6415</v>
      </c>
      <c r="G9727" t="s">
        <v>14367</v>
      </c>
      <c r="H9727" t="s">
        <v>6542</v>
      </c>
      <c r="I9727" t="s">
        <v>55</v>
      </c>
      <c r="J9727" t="s">
        <v>44</v>
      </c>
      <c r="K9727" t="s">
        <v>14362</v>
      </c>
      <c r="L9727" t="s">
        <v>14324</v>
      </c>
      <c r="M9727" t="s">
        <v>14363</v>
      </c>
      <c r="N9727" t="s">
        <v>9428</v>
      </c>
      <c r="O9727" t="s">
        <v>14364</v>
      </c>
      <c r="P9727">
        <v>26245000</v>
      </c>
      <c r="Q9727" t="s">
        <v>6636</v>
      </c>
      <c r="R9727" t="s">
        <v>6636</v>
      </c>
      <c r="S9727" s="12"/>
      <c r="T9727" s="13"/>
      <c r="U9727" t="s">
        <v>6629</v>
      </c>
    </row>
    <row r="9728" spans="1:21" x14ac:dyDescent="0.25">
      <c r="A9728" t="s">
        <v>6637</v>
      </c>
      <c r="B9728" s="12">
        <v>207405</v>
      </c>
      <c r="C9728" t="s">
        <v>14360</v>
      </c>
      <c r="D9728" s="11">
        <v>46183.439976851798</v>
      </c>
      <c r="E9728" t="s">
        <v>14361</v>
      </c>
      <c r="F9728" t="s">
        <v>6415</v>
      </c>
      <c r="G9728" t="s">
        <v>9095</v>
      </c>
      <c r="H9728" t="s">
        <v>6542</v>
      </c>
      <c r="I9728" t="s">
        <v>55</v>
      </c>
      <c r="J9728" t="s">
        <v>44</v>
      </c>
      <c r="K9728" t="s">
        <v>14362</v>
      </c>
      <c r="L9728" t="s">
        <v>14324</v>
      </c>
      <c r="M9728" t="s">
        <v>14363</v>
      </c>
      <c r="N9728" t="s">
        <v>9428</v>
      </c>
      <c r="O9728" t="s">
        <v>14364</v>
      </c>
      <c r="P9728">
        <v>26245000</v>
      </c>
      <c r="Q9728" t="s">
        <v>6636</v>
      </c>
      <c r="R9728" t="s">
        <v>6636</v>
      </c>
      <c r="S9728" s="12"/>
      <c r="T9728" s="13"/>
      <c r="U9728" t="s">
        <v>6629</v>
      </c>
    </row>
    <row r="9729" spans="1:21" x14ac:dyDescent="0.25">
      <c r="A9729" t="s">
        <v>6637</v>
      </c>
      <c r="B9729" s="12">
        <v>207405</v>
      </c>
      <c r="C9729" t="s">
        <v>14360</v>
      </c>
      <c r="D9729" s="11">
        <v>46183.439976851798</v>
      </c>
      <c r="E9729" t="s">
        <v>14361</v>
      </c>
      <c r="F9729" t="s">
        <v>6415</v>
      </c>
      <c r="G9729" t="s">
        <v>9096</v>
      </c>
      <c r="H9729" t="s">
        <v>6542</v>
      </c>
      <c r="I9729" t="s">
        <v>55</v>
      </c>
      <c r="J9729" t="s">
        <v>44</v>
      </c>
      <c r="K9729" t="s">
        <v>14362</v>
      </c>
      <c r="L9729" t="s">
        <v>14324</v>
      </c>
      <c r="M9729" t="s">
        <v>14363</v>
      </c>
      <c r="N9729" t="s">
        <v>9428</v>
      </c>
      <c r="O9729" t="s">
        <v>14364</v>
      </c>
      <c r="P9729">
        <v>26245000</v>
      </c>
      <c r="Q9729" t="s">
        <v>6636</v>
      </c>
      <c r="R9729" t="s">
        <v>6636</v>
      </c>
      <c r="S9729" s="12"/>
      <c r="T9729" s="13"/>
      <c r="U9729" t="s">
        <v>6629</v>
      </c>
    </row>
    <row r="9730" spans="1:21" x14ac:dyDescent="0.25">
      <c r="A9730" t="s">
        <v>6619</v>
      </c>
      <c r="B9730" s="12">
        <v>207300</v>
      </c>
      <c r="C9730" t="s">
        <v>14358</v>
      </c>
      <c r="D9730" s="11">
        <v>46183.449895833299</v>
      </c>
      <c r="E9730" t="s">
        <v>14359</v>
      </c>
      <c r="F9730" t="s">
        <v>6415</v>
      </c>
      <c r="G9730" t="s">
        <v>9086</v>
      </c>
      <c r="H9730" t="s">
        <v>6542</v>
      </c>
      <c r="I9730" t="s">
        <v>55</v>
      </c>
      <c r="J9730" t="s">
        <v>732</v>
      </c>
      <c r="K9730" t="s">
        <v>14340</v>
      </c>
      <c r="L9730" t="s">
        <v>14285</v>
      </c>
      <c r="M9730" t="s">
        <v>14341</v>
      </c>
      <c r="N9730" t="s">
        <v>6787</v>
      </c>
      <c r="O9730" t="s">
        <v>6810</v>
      </c>
      <c r="P9730">
        <v>12245000</v>
      </c>
      <c r="Q9730" t="s">
        <v>6636</v>
      </c>
      <c r="R9730" t="s">
        <v>6636</v>
      </c>
      <c r="S9730" s="12"/>
      <c r="T9730" s="13"/>
      <c r="U9730" t="s">
        <v>6636</v>
      </c>
    </row>
    <row r="9731" spans="1:21" x14ac:dyDescent="0.25">
      <c r="A9731" t="s">
        <v>6619</v>
      </c>
      <c r="B9731" s="12">
        <v>207300</v>
      </c>
      <c r="C9731" t="s">
        <v>14358</v>
      </c>
      <c r="D9731" s="11">
        <v>46183.449895833299</v>
      </c>
      <c r="E9731" t="s">
        <v>14359</v>
      </c>
      <c r="F9731" t="s">
        <v>6415</v>
      </c>
      <c r="G9731" t="s">
        <v>9088</v>
      </c>
      <c r="H9731" t="s">
        <v>6542</v>
      </c>
      <c r="I9731" t="s">
        <v>55</v>
      </c>
      <c r="J9731" t="s">
        <v>732</v>
      </c>
      <c r="K9731" t="s">
        <v>14340</v>
      </c>
      <c r="L9731" t="s">
        <v>14285</v>
      </c>
      <c r="M9731" t="s">
        <v>14341</v>
      </c>
      <c r="N9731" t="s">
        <v>6787</v>
      </c>
      <c r="O9731" t="s">
        <v>6810</v>
      </c>
      <c r="P9731">
        <v>12245000</v>
      </c>
      <c r="Q9731" t="s">
        <v>6636</v>
      </c>
      <c r="R9731" t="s">
        <v>6636</v>
      </c>
      <c r="S9731" s="12"/>
      <c r="T9731" s="13"/>
      <c r="U9731" t="s">
        <v>6636</v>
      </c>
    </row>
    <row r="9732" spans="1:21" x14ac:dyDescent="0.25">
      <c r="A9732" t="s">
        <v>6619</v>
      </c>
      <c r="B9732" s="12">
        <v>207300</v>
      </c>
      <c r="C9732" t="s">
        <v>14358</v>
      </c>
      <c r="D9732" s="11">
        <v>46183.449895833299</v>
      </c>
      <c r="E9732" t="s">
        <v>14359</v>
      </c>
      <c r="F9732" t="s">
        <v>6415</v>
      </c>
      <c r="G9732" t="s">
        <v>9089</v>
      </c>
      <c r="H9732" t="s">
        <v>6542</v>
      </c>
      <c r="I9732" t="s">
        <v>55</v>
      </c>
      <c r="J9732" t="s">
        <v>732</v>
      </c>
      <c r="K9732" t="s">
        <v>14340</v>
      </c>
      <c r="L9732" t="s">
        <v>14285</v>
      </c>
      <c r="M9732" t="s">
        <v>14341</v>
      </c>
      <c r="N9732" t="s">
        <v>6787</v>
      </c>
      <c r="O9732" t="s">
        <v>6810</v>
      </c>
      <c r="P9732">
        <v>12245000</v>
      </c>
      <c r="Q9732" t="s">
        <v>6636</v>
      </c>
      <c r="R9732" t="s">
        <v>6636</v>
      </c>
      <c r="S9732" s="12"/>
      <c r="T9732" s="13"/>
      <c r="U9732" t="s">
        <v>6636</v>
      </c>
    </row>
    <row r="9733" spans="1:21" x14ac:dyDescent="0.25">
      <c r="A9733" t="s">
        <v>6619</v>
      </c>
      <c r="B9733" s="12">
        <v>207300</v>
      </c>
      <c r="C9733" t="s">
        <v>14358</v>
      </c>
      <c r="D9733" s="11">
        <v>46183.449895833299</v>
      </c>
      <c r="E9733" t="s">
        <v>14359</v>
      </c>
      <c r="F9733" t="s">
        <v>6415</v>
      </c>
      <c r="G9733" t="s">
        <v>6968</v>
      </c>
      <c r="H9733" t="s">
        <v>6542</v>
      </c>
      <c r="I9733" t="s">
        <v>55</v>
      </c>
      <c r="J9733" t="s">
        <v>732</v>
      </c>
      <c r="K9733" t="s">
        <v>14340</v>
      </c>
      <c r="L9733" t="s">
        <v>14285</v>
      </c>
      <c r="M9733" t="s">
        <v>14341</v>
      </c>
      <c r="N9733" t="s">
        <v>6787</v>
      </c>
      <c r="O9733" t="s">
        <v>6810</v>
      </c>
      <c r="P9733">
        <v>12245000</v>
      </c>
      <c r="Q9733" t="s">
        <v>6636</v>
      </c>
      <c r="R9733" t="s">
        <v>6636</v>
      </c>
      <c r="S9733" s="12"/>
      <c r="T9733" s="13"/>
      <c r="U9733" t="s">
        <v>6636</v>
      </c>
    </row>
    <row r="9734" spans="1:21" x14ac:dyDescent="0.25">
      <c r="A9734" t="s">
        <v>6619</v>
      </c>
      <c r="B9734" s="12">
        <v>207300</v>
      </c>
      <c r="C9734" t="s">
        <v>14358</v>
      </c>
      <c r="D9734" s="11">
        <v>46183.449895833299</v>
      </c>
      <c r="E9734" t="s">
        <v>14359</v>
      </c>
      <c r="F9734" t="s">
        <v>6415</v>
      </c>
      <c r="G9734" t="s">
        <v>9090</v>
      </c>
      <c r="H9734" t="s">
        <v>6542</v>
      </c>
      <c r="I9734" t="s">
        <v>55</v>
      </c>
      <c r="J9734" t="s">
        <v>732</v>
      </c>
      <c r="K9734" t="s">
        <v>14340</v>
      </c>
      <c r="L9734" t="s">
        <v>14285</v>
      </c>
      <c r="M9734" t="s">
        <v>14341</v>
      </c>
      <c r="N9734" t="s">
        <v>6787</v>
      </c>
      <c r="O9734" t="s">
        <v>6810</v>
      </c>
      <c r="P9734">
        <v>12245000</v>
      </c>
      <c r="Q9734" t="s">
        <v>6636</v>
      </c>
      <c r="R9734" t="s">
        <v>6636</v>
      </c>
      <c r="S9734" s="12"/>
      <c r="T9734" s="13"/>
      <c r="U9734" t="s">
        <v>6636</v>
      </c>
    </row>
    <row r="9735" spans="1:21" x14ac:dyDescent="0.25">
      <c r="A9735" t="s">
        <v>6619</v>
      </c>
      <c r="B9735" s="12">
        <v>207300</v>
      </c>
      <c r="C9735" t="s">
        <v>14358</v>
      </c>
      <c r="D9735" s="11">
        <v>46183.449895833299</v>
      </c>
      <c r="E9735" t="s">
        <v>14359</v>
      </c>
      <c r="F9735" t="s">
        <v>6415</v>
      </c>
      <c r="G9735" t="s">
        <v>9091</v>
      </c>
      <c r="H9735" t="s">
        <v>6542</v>
      </c>
      <c r="I9735" t="s">
        <v>55</v>
      </c>
      <c r="J9735" t="s">
        <v>732</v>
      </c>
      <c r="K9735" t="s">
        <v>14340</v>
      </c>
      <c r="L9735" t="s">
        <v>14285</v>
      </c>
      <c r="M9735" t="s">
        <v>14341</v>
      </c>
      <c r="N9735" t="s">
        <v>6787</v>
      </c>
      <c r="O9735" t="s">
        <v>6810</v>
      </c>
      <c r="P9735">
        <v>12245000</v>
      </c>
      <c r="Q9735" t="s">
        <v>6636</v>
      </c>
      <c r="R9735" t="s">
        <v>6636</v>
      </c>
      <c r="S9735" s="12"/>
      <c r="T9735" s="13"/>
      <c r="U9735" t="s">
        <v>6636</v>
      </c>
    </row>
    <row r="9736" spans="1:21" x14ac:dyDescent="0.25">
      <c r="A9736" t="s">
        <v>6619</v>
      </c>
      <c r="B9736" s="12">
        <v>207300</v>
      </c>
      <c r="C9736" t="s">
        <v>14358</v>
      </c>
      <c r="D9736" s="11">
        <v>46183.449895833299</v>
      </c>
      <c r="E9736" t="s">
        <v>14359</v>
      </c>
      <c r="F9736" t="s">
        <v>6415</v>
      </c>
      <c r="G9736" t="s">
        <v>9092</v>
      </c>
      <c r="H9736" t="s">
        <v>6542</v>
      </c>
      <c r="I9736" t="s">
        <v>55</v>
      </c>
      <c r="J9736" t="s">
        <v>732</v>
      </c>
      <c r="K9736" t="s">
        <v>14340</v>
      </c>
      <c r="L9736" t="s">
        <v>14285</v>
      </c>
      <c r="M9736" t="s">
        <v>14341</v>
      </c>
      <c r="N9736" t="s">
        <v>6787</v>
      </c>
      <c r="O9736" t="s">
        <v>6810</v>
      </c>
      <c r="P9736">
        <v>12245000</v>
      </c>
      <c r="Q9736" t="s">
        <v>6636</v>
      </c>
      <c r="R9736" t="s">
        <v>6636</v>
      </c>
      <c r="S9736" s="12"/>
      <c r="T9736" s="13"/>
      <c r="U9736" t="s">
        <v>6636</v>
      </c>
    </row>
    <row r="9737" spans="1:21" x14ac:dyDescent="0.25">
      <c r="A9737" t="s">
        <v>6619</v>
      </c>
      <c r="B9737" s="12">
        <v>207300</v>
      </c>
      <c r="C9737" t="s">
        <v>14358</v>
      </c>
      <c r="D9737" s="11">
        <v>46183.449895833299</v>
      </c>
      <c r="E9737" t="s">
        <v>14359</v>
      </c>
      <c r="F9737" t="s">
        <v>6415</v>
      </c>
      <c r="G9737" t="s">
        <v>9093</v>
      </c>
      <c r="H9737" t="s">
        <v>6542</v>
      </c>
      <c r="I9737" t="s">
        <v>55</v>
      </c>
      <c r="J9737" t="s">
        <v>732</v>
      </c>
      <c r="K9737" t="s">
        <v>14340</v>
      </c>
      <c r="L9737" t="s">
        <v>14285</v>
      </c>
      <c r="M9737" t="s">
        <v>14341</v>
      </c>
      <c r="N9737" t="s">
        <v>6787</v>
      </c>
      <c r="O9737" t="s">
        <v>6810</v>
      </c>
      <c r="P9737">
        <v>12245000</v>
      </c>
      <c r="Q9737" t="s">
        <v>6636</v>
      </c>
      <c r="R9737" t="s">
        <v>6636</v>
      </c>
      <c r="S9737" s="12"/>
      <c r="T9737" s="13"/>
      <c r="U9737" t="s">
        <v>6636</v>
      </c>
    </row>
    <row r="9738" spans="1:21" x14ac:dyDescent="0.25">
      <c r="A9738" t="s">
        <v>6619</v>
      </c>
      <c r="B9738" s="12">
        <v>207300</v>
      </c>
      <c r="C9738" t="s">
        <v>14358</v>
      </c>
      <c r="D9738" s="11">
        <v>46183.449895833299</v>
      </c>
      <c r="E9738" t="s">
        <v>14359</v>
      </c>
      <c r="F9738" t="s">
        <v>6415</v>
      </c>
      <c r="G9738" t="s">
        <v>9094</v>
      </c>
      <c r="H9738" t="s">
        <v>6542</v>
      </c>
      <c r="I9738" t="s">
        <v>55</v>
      </c>
      <c r="J9738" t="s">
        <v>732</v>
      </c>
      <c r="K9738" t="s">
        <v>14340</v>
      </c>
      <c r="L9738" t="s">
        <v>14285</v>
      </c>
      <c r="M9738" t="s">
        <v>14341</v>
      </c>
      <c r="N9738" t="s">
        <v>6787</v>
      </c>
      <c r="O9738" t="s">
        <v>6810</v>
      </c>
      <c r="P9738">
        <v>12245000</v>
      </c>
      <c r="Q9738" t="s">
        <v>6636</v>
      </c>
      <c r="R9738" t="s">
        <v>6636</v>
      </c>
      <c r="S9738" s="12"/>
      <c r="T9738" s="13"/>
      <c r="U9738" t="s">
        <v>6636</v>
      </c>
    </row>
    <row r="9739" spans="1:21" x14ac:dyDescent="0.25">
      <c r="A9739" t="s">
        <v>6619</v>
      </c>
      <c r="B9739" s="12">
        <v>207300</v>
      </c>
      <c r="C9739" t="s">
        <v>14358</v>
      </c>
      <c r="D9739" s="11">
        <v>46183.449895833299</v>
      </c>
      <c r="E9739" t="s">
        <v>14359</v>
      </c>
      <c r="F9739" t="s">
        <v>6415</v>
      </c>
      <c r="G9739" t="s">
        <v>9095</v>
      </c>
      <c r="H9739" t="s">
        <v>6542</v>
      </c>
      <c r="I9739" t="s">
        <v>55</v>
      </c>
      <c r="J9739" t="s">
        <v>732</v>
      </c>
      <c r="K9739" t="s">
        <v>14340</v>
      </c>
      <c r="L9739" t="s">
        <v>14285</v>
      </c>
      <c r="M9739" t="s">
        <v>14341</v>
      </c>
      <c r="N9739" t="s">
        <v>6787</v>
      </c>
      <c r="O9739" t="s">
        <v>6810</v>
      </c>
      <c r="P9739">
        <v>12245000</v>
      </c>
      <c r="Q9739" t="s">
        <v>6636</v>
      </c>
      <c r="R9739" t="s">
        <v>6636</v>
      </c>
      <c r="S9739" s="12"/>
      <c r="T9739" s="13"/>
      <c r="U9739" t="s">
        <v>6636</v>
      </c>
    </row>
    <row r="9740" spans="1:21" x14ac:dyDescent="0.25">
      <c r="A9740" t="s">
        <v>6619</v>
      </c>
      <c r="B9740" s="12">
        <v>207300</v>
      </c>
      <c r="C9740" t="s">
        <v>14358</v>
      </c>
      <c r="D9740" s="11">
        <v>46183.449895833299</v>
      </c>
      <c r="E9740" t="s">
        <v>14359</v>
      </c>
      <c r="F9740" t="s">
        <v>6415</v>
      </c>
      <c r="G9740" t="s">
        <v>9096</v>
      </c>
      <c r="H9740" t="s">
        <v>6542</v>
      </c>
      <c r="I9740" t="s">
        <v>55</v>
      </c>
      <c r="J9740" t="s">
        <v>732</v>
      </c>
      <c r="K9740" t="s">
        <v>14340</v>
      </c>
      <c r="L9740" t="s">
        <v>14285</v>
      </c>
      <c r="M9740" t="s">
        <v>14341</v>
      </c>
      <c r="N9740" t="s">
        <v>6787</v>
      </c>
      <c r="O9740" t="s">
        <v>6810</v>
      </c>
      <c r="P9740">
        <v>12245000</v>
      </c>
      <c r="Q9740" t="s">
        <v>6636</v>
      </c>
      <c r="R9740" t="s">
        <v>6636</v>
      </c>
      <c r="S9740" s="12"/>
      <c r="T9740" s="13"/>
      <c r="U9740" t="s">
        <v>6636</v>
      </c>
    </row>
    <row r="9741" spans="1:21" x14ac:dyDescent="0.25">
      <c r="A9741" t="s">
        <v>6637</v>
      </c>
      <c r="B9741" s="12">
        <v>207350</v>
      </c>
      <c r="C9741" t="s">
        <v>14368</v>
      </c>
      <c r="D9741" s="11">
        <v>46183.519236111097</v>
      </c>
      <c r="E9741" t="s">
        <v>14369</v>
      </c>
      <c r="F9741" t="s">
        <v>6415</v>
      </c>
      <c r="G9741" t="s">
        <v>9086</v>
      </c>
      <c r="H9741" t="s">
        <v>6542</v>
      </c>
      <c r="I9741" t="s">
        <v>55</v>
      </c>
      <c r="J9741" t="s">
        <v>176</v>
      </c>
      <c r="K9741" t="s">
        <v>14284</v>
      </c>
      <c r="L9741" t="s">
        <v>14285</v>
      </c>
      <c r="M9741" t="s">
        <v>14286</v>
      </c>
      <c r="N9741" t="s">
        <v>6787</v>
      </c>
      <c r="O9741" t="s">
        <v>6810</v>
      </c>
      <c r="P9741">
        <v>14495000</v>
      </c>
      <c r="Q9741" t="s">
        <v>6636</v>
      </c>
      <c r="R9741" t="s">
        <v>6636</v>
      </c>
      <c r="S9741" s="12"/>
      <c r="T9741" s="13"/>
      <c r="U9741" t="s">
        <v>6629</v>
      </c>
    </row>
    <row r="9742" spans="1:21" x14ac:dyDescent="0.25">
      <c r="A9742" t="s">
        <v>6637</v>
      </c>
      <c r="B9742" s="12">
        <v>207350</v>
      </c>
      <c r="C9742" t="s">
        <v>14368</v>
      </c>
      <c r="D9742" s="11">
        <v>46183.519236111097</v>
      </c>
      <c r="E9742" t="s">
        <v>14369</v>
      </c>
      <c r="F9742" t="s">
        <v>6415</v>
      </c>
      <c r="G9742" t="s">
        <v>9088</v>
      </c>
      <c r="H9742" t="s">
        <v>6542</v>
      </c>
      <c r="I9742" t="s">
        <v>55</v>
      </c>
      <c r="J9742" t="s">
        <v>176</v>
      </c>
      <c r="K9742" t="s">
        <v>14284</v>
      </c>
      <c r="L9742" t="s">
        <v>14285</v>
      </c>
      <c r="M9742" t="s">
        <v>14286</v>
      </c>
      <c r="N9742" t="s">
        <v>6787</v>
      </c>
      <c r="O9742" t="s">
        <v>6810</v>
      </c>
      <c r="P9742">
        <v>14495000</v>
      </c>
      <c r="Q9742" t="s">
        <v>6636</v>
      </c>
      <c r="R9742" t="s">
        <v>6636</v>
      </c>
      <c r="S9742" s="12"/>
      <c r="T9742" s="13"/>
      <c r="U9742" t="s">
        <v>6629</v>
      </c>
    </row>
    <row r="9743" spans="1:21" x14ac:dyDescent="0.25">
      <c r="A9743" t="s">
        <v>6637</v>
      </c>
      <c r="B9743" s="12">
        <v>207350</v>
      </c>
      <c r="C9743" t="s">
        <v>14368</v>
      </c>
      <c r="D9743" s="11">
        <v>46183.519236111097</v>
      </c>
      <c r="E9743" t="s">
        <v>14369</v>
      </c>
      <c r="F9743" t="s">
        <v>6415</v>
      </c>
      <c r="G9743" t="s">
        <v>9089</v>
      </c>
      <c r="H9743" t="s">
        <v>6542</v>
      </c>
      <c r="I9743" t="s">
        <v>55</v>
      </c>
      <c r="J9743" t="s">
        <v>176</v>
      </c>
      <c r="K9743" t="s">
        <v>14284</v>
      </c>
      <c r="L9743" t="s">
        <v>14285</v>
      </c>
      <c r="M9743" t="s">
        <v>14286</v>
      </c>
      <c r="N9743" t="s">
        <v>6787</v>
      </c>
      <c r="O9743" t="s">
        <v>6810</v>
      </c>
      <c r="P9743">
        <v>14495000</v>
      </c>
      <c r="Q9743" t="s">
        <v>6636</v>
      </c>
      <c r="R9743" t="s">
        <v>6636</v>
      </c>
      <c r="S9743" s="12"/>
      <c r="T9743" s="13"/>
      <c r="U9743" t="s">
        <v>6629</v>
      </c>
    </row>
    <row r="9744" spans="1:21" x14ac:dyDescent="0.25">
      <c r="A9744" t="s">
        <v>6637</v>
      </c>
      <c r="B9744" s="12">
        <v>207350</v>
      </c>
      <c r="C9744" t="s">
        <v>14368</v>
      </c>
      <c r="D9744" s="11">
        <v>46183.519236111097</v>
      </c>
      <c r="E9744" t="s">
        <v>14369</v>
      </c>
      <c r="F9744" t="s">
        <v>6415</v>
      </c>
      <c r="G9744" t="s">
        <v>6968</v>
      </c>
      <c r="H9744" t="s">
        <v>6542</v>
      </c>
      <c r="I9744" t="s">
        <v>55</v>
      </c>
      <c r="J9744" t="s">
        <v>176</v>
      </c>
      <c r="K9744" t="s">
        <v>14284</v>
      </c>
      <c r="L9744" t="s">
        <v>14285</v>
      </c>
      <c r="M9744" t="s">
        <v>14286</v>
      </c>
      <c r="N9744" t="s">
        <v>6787</v>
      </c>
      <c r="O9744" t="s">
        <v>6810</v>
      </c>
      <c r="P9744">
        <v>14495000</v>
      </c>
      <c r="Q9744" t="s">
        <v>6636</v>
      </c>
      <c r="R9744" t="s">
        <v>6636</v>
      </c>
      <c r="S9744" s="12"/>
      <c r="T9744" s="13"/>
      <c r="U9744" t="s">
        <v>6629</v>
      </c>
    </row>
    <row r="9745" spans="1:21" x14ac:dyDescent="0.25">
      <c r="A9745" t="s">
        <v>6637</v>
      </c>
      <c r="B9745" s="12">
        <v>207350</v>
      </c>
      <c r="C9745" t="s">
        <v>14368</v>
      </c>
      <c r="D9745" s="11">
        <v>46183.519236111097</v>
      </c>
      <c r="E9745" t="s">
        <v>14369</v>
      </c>
      <c r="F9745" t="s">
        <v>6415</v>
      </c>
      <c r="G9745" t="s">
        <v>9090</v>
      </c>
      <c r="H9745" t="s">
        <v>6542</v>
      </c>
      <c r="I9745" t="s">
        <v>55</v>
      </c>
      <c r="J9745" t="s">
        <v>176</v>
      </c>
      <c r="K9745" t="s">
        <v>14284</v>
      </c>
      <c r="L9745" t="s">
        <v>14285</v>
      </c>
      <c r="M9745" t="s">
        <v>14286</v>
      </c>
      <c r="N9745" t="s">
        <v>6787</v>
      </c>
      <c r="O9745" t="s">
        <v>6810</v>
      </c>
      <c r="P9745">
        <v>14495000</v>
      </c>
      <c r="Q9745" t="s">
        <v>6636</v>
      </c>
      <c r="R9745" t="s">
        <v>6636</v>
      </c>
      <c r="S9745" s="12"/>
      <c r="T9745" s="13"/>
      <c r="U9745" t="s">
        <v>6629</v>
      </c>
    </row>
    <row r="9746" spans="1:21" x14ac:dyDescent="0.25">
      <c r="A9746" t="s">
        <v>6637</v>
      </c>
      <c r="B9746" s="12">
        <v>207350</v>
      </c>
      <c r="C9746" t="s">
        <v>14368</v>
      </c>
      <c r="D9746" s="11">
        <v>46183.519236111097</v>
      </c>
      <c r="E9746" t="s">
        <v>14369</v>
      </c>
      <c r="F9746" t="s">
        <v>6415</v>
      </c>
      <c r="G9746" t="s">
        <v>9091</v>
      </c>
      <c r="H9746" t="s">
        <v>6542</v>
      </c>
      <c r="I9746" t="s">
        <v>55</v>
      </c>
      <c r="J9746" t="s">
        <v>176</v>
      </c>
      <c r="K9746" t="s">
        <v>14284</v>
      </c>
      <c r="L9746" t="s">
        <v>14285</v>
      </c>
      <c r="M9746" t="s">
        <v>14286</v>
      </c>
      <c r="N9746" t="s">
        <v>6787</v>
      </c>
      <c r="O9746" t="s">
        <v>6810</v>
      </c>
      <c r="P9746">
        <v>14495000</v>
      </c>
      <c r="Q9746" t="s">
        <v>6636</v>
      </c>
      <c r="R9746" t="s">
        <v>6636</v>
      </c>
      <c r="S9746" s="12"/>
      <c r="T9746" s="13"/>
      <c r="U9746" t="s">
        <v>6629</v>
      </c>
    </row>
    <row r="9747" spans="1:21" x14ac:dyDescent="0.25">
      <c r="A9747" t="s">
        <v>6637</v>
      </c>
      <c r="B9747" s="12">
        <v>207350</v>
      </c>
      <c r="C9747" t="s">
        <v>14368</v>
      </c>
      <c r="D9747" s="11">
        <v>46183.519236111097</v>
      </c>
      <c r="E9747" t="s">
        <v>14369</v>
      </c>
      <c r="F9747" t="s">
        <v>6415</v>
      </c>
      <c r="G9747" t="s">
        <v>9092</v>
      </c>
      <c r="H9747" t="s">
        <v>6542</v>
      </c>
      <c r="I9747" t="s">
        <v>55</v>
      </c>
      <c r="J9747" t="s">
        <v>176</v>
      </c>
      <c r="K9747" t="s">
        <v>14284</v>
      </c>
      <c r="L9747" t="s">
        <v>14285</v>
      </c>
      <c r="M9747" t="s">
        <v>14286</v>
      </c>
      <c r="N9747" t="s">
        <v>6787</v>
      </c>
      <c r="O9747" t="s">
        <v>6810</v>
      </c>
      <c r="P9747">
        <v>14495000</v>
      </c>
      <c r="Q9747" t="s">
        <v>6636</v>
      </c>
      <c r="R9747" t="s">
        <v>6636</v>
      </c>
      <c r="S9747" s="12"/>
      <c r="T9747" s="13"/>
      <c r="U9747" t="s">
        <v>6629</v>
      </c>
    </row>
    <row r="9748" spans="1:21" x14ac:dyDescent="0.25">
      <c r="A9748" t="s">
        <v>6637</v>
      </c>
      <c r="B9748" s="12">
        <v>207350</v>
      </c>
      <c r="C9748" t="s">
        <v>14368</v>
      </c>
      <c r="D9748" s="11">
        <v>46183.519236111097</v>
      </c>
      <c r="E9748" t="s">
        <v>14369</v>
      </c>
      <c r="F9748" t="s">
        <v>6415</v>
      </c>
      <c r="G9748" t="s">
        <v>9093</v>
      </c>
      <c r="H9748" t="s">
        <v>6542</v>
      </c>
      <c r="I9748" t="s">
        <v>55</v>
      </c>
      <c r="J9748" t="s">
        <v>176</v>
      </c>
      <c r="K9748" t="s">
        <v>14284</v>
      </c>
      <c r="L9748" t="s">
        <v>14285</v>
      </c>
      <c r="M9748" t="s">
        <v>14286</v>
      </c>
      <c r="N9748" t="s">
        <v>6787</v>
      </c>
      <c r="O9748" t="s">
        <v>6810</v>
      </c>
      <c r="P9748">
        <v>14495000</v>
      </c>
      <c r="Q9748" t="s">
        <v>6636</v>
      </c>
      <c r="R9748" t="s">
        <v>6636</v>
      </c>
      <c r="S9748" s="12"/>
      <c r="T9748" s="13"/>
      <c r="U9748" t="s">
        <v>6629</v>
      </c>
    </row>
    <row r="9749" spans="1:21" x14ac:dyDescent="0.25">
      <c r="A9749" t="s">
        <v>6637</v>
      </c>
      <c r="B9749" s="12">
        <v>207350</v>
      </c>
      <c r="C9749" t="s">
        <v>14368</v>
      </c>
      <c r="D9749" s="11">
        <v>46183.519236111097</v>
      </c>
      <c r="E9749" t="s">
        <v>14369</v>
      </c>
      <c r="F9749" t="s">
        <v>6415</v>
      </c>
      <c r="G9749" t="s">
        <v>9094</v>
      </c>
      <c r="H9749" t="s">
        <v>6542</v>
      </c>
      <c r="I9749" t="s">
        <v>55</v>
      </c>
      <c r="J9749" t="s">
        <v>176</v>
      </c>
      <c r="K9749" t="s">
        <v>14284</v>
      </c>
      <c r="L9749" t="s">
        <v>14285</v>
      </c>
      <c r="M9749" t="s">
        <v>14286</v>
      </c>
      <c r="N9749" t="s">
        <v>6787</v>
      </c>
      <c r="O9749" t="s">
        <v>6810</v>
      </c>
      <c r="P9749">
        <v>14495000</v>
      </c>
      <c r="Q9749" t="s">
        <v>6636</v>
      </c>
      <c r="R9749" t="s">
        <v>6636</v>
      </c>
      <c r="S9749" s="12"/>
      <c r="T9749" s="13"/>
      <c r="U9749" t="s">
        <v>6629</v>
      </c>
    </row>
    <row r="9750" spans="1:21" x14ac:dyDescent="0.25">
      <c r="A9750" t="s">
        <v>6637</v>
      </c>
      <c r="B9750" s="12">
        <v>207350</v>
      </c>
      <c r="C9750" t="s">
        <v>14368</v>
      </c>
      <c r="D9750" s="11">
        <v>46183.519236111097</v>
      </c>
      <c r="E9750" t="s">
        <v>14369</v>
      </c>
      <c r="F9750" t="s">
        <v>6415</v>
      </c>
      <c r="G9750" t="s">
        <v>9095</v>
      </c>
      <c r="H9750" t="s">
        <v>6542</v>
      </c>
      <c r="I9750" t="s">
        <v>55</v>
      </c>
      <c r="J9750" t="s">
        <v>176</v>
      </c>
      <c r="K9750" t="s">
        <v>14284</v>
      </c>
      <c r="L9750" t="s">
        <v>14285</v>
      </c>
      <c r="M9750" t="s">
        <v>14286</v>
      </c>
      <c r="N9750" t="s">
        <v>6787</v>
      </c>
      <c r="O9750" t="s">
        <v>6810</v>
      </c>
      <c r="P9750">
        <v>14495000</v>
      </c>
      <c r="Q9750" t="s">
        <v>6636</v>
      </c>
      <c r="R9750" t="s">
        <v>6636</v>
      </c>
      <c r="S9750" s="12"/>
      <c r="T9750" s="13"/>
      <c r="U9750" t="s">
        <v>6629</v>
      </c>
    </row>
    <row r="9751" spans="1:21" x14ac:dyDescent="0.25">
      <c r="A9751" t="s">
        <v>6637</v>
      </c>
      <c r="B9751" s="12">
        <v>207350</v>
      </c>
      <c r="C9751" t="s">
        <v>14368</v>
      </c>
      <c r="D9751" s="11">
        <v>46183.519236111097</v>
      </c>
      <c r="E9751" t="s">
        <v>14369</v>
      </c>
      <c r="F9751" t="s">
        <v>6415</v>
      </c>
      <c r="G9751" t="s">
        <v>9096</v>
      </c>
      <c r="H9751" t="s">
        <v>6542</v>
      </c>
      <c r="I9751" t="s">
        <v>55</v>
      </c>
      <c r="J9751" t="s">
        <v>176</v>
      </c>
      <c r="K9751" t="s">
        <v>14284</v>
      </c>
      <c r="L9751" t="s">
        <v>14285</v>
      </c>
      <c r="M9751" t="s">
        <v>14286</v>
      </c>
      <c r="N9751" t="s">
        <v>6787</v>
      </c>
      <c r="O9751" t="s">
        <v>6810</v>
      </c>
      <c r="P9751">
        <v>14495000</v>
      </c>
      <c r="Q9751" t="s">
        <v>6636</v>
      </c>
      <c r="R9751" t="s">
        <v>6636</v>
      </c>
      <c r="S9751" s="12"/>
      <c r="T9751" s="13"/>
      <c r="U9751" t="s">
        <v>6629</v>
      </c>
    </row>
    <row r="9752" spans="1:21" x14ac:dyDescent="0.25">
      <c r="A9752" t="s">
        <v>6619</v>
      </c>
      <c r="B9752" s="12">
        <v>207350</v>
      </c>
      <c r="C9752" t="s">
        <v>14368</v>
      </c>
      <c r="D9752" s="11">
        <v>46183.531851851898</v>
      </c>
      <c r="E9752" t="s">
        <v>14369</v>
      </c>
      <c r="F9752" t="s">
        <v>6415</v>
      </c>
      <c r="G9752" t="s">
        <v>9086</v>
      </c>
      <c r="H9752" t="s">
        <v>6542</v>
      </c>
      <c r="I9752" t="s">
        <v>55</v>
      </c>
      <c r="J9752" t="s">
        <v>176</v>
      </c>
      <c r="K9752" t="s">
        <v>14284</v>
      </c>
      <c r="L9752" t="s">
        <v>14285</v>
      </c>
      <c r="M9752" t="s">
        <v>14286</v>
      </c>
      <c r="N9752" t="s">
        <v>6787</v>
      </c>
      <c r="O9752" t="s">
        <v>6810</v>
      </c>
      <c r="P9752">
        <v>14495000</v>
      </c>
      <c r="Q9752" t="s">
        <v>6636</v>
      </c>
      <c r="R9752" t="s">
        <v>6636</v>
      </c>
      <c r="S9752" s="12"/>
      <c r="T9752" s="13"/>
      <c r="U9752" t="s">
        <v>6629</v>
      </c>
    </row>
    <row r="9753" spans="1:21" x14ac:dyDescent="0.25">
      <c r="A9753" t="s">
        <v>6619</v>
      </c>
      <c r="B9753" s="12">
        <v>207350</v>
      </c>
      <c r="C9753" t="s">
        <v>14368</v>
      </c>
      <c r="D9753" s="11">
        <v>46183.531851851898</v>
      </c>
      <c r="E9753" t="s">
        <v>14369</v>
      </c>
      <c r="F9753" t="s">
        <v>6415</v>
      </c>
      <c r="G9753" t="s">
        <v>9088</v>
      </c>
      <c r="H9753" t="s">
        <v>6542</v>
      </c>
      <c r="I9753" t="s">
        <v>55</v>
      </c>
      <c r="J9753" t="s">
        <v>176</v>
      </c>
      <c r="K9753" t="s">
        <v>14284</v>
      </c>
      <c r="L9753" t="s">
        <v>14285</v>
      </c>
      <c r="M9753" t="s">
        <v>14286</v>
      </c>
      <c r="N9753" t="s">
        <v>6787</v>
      </c>
      <c r="O9753" t="s">
        <v>6810</v>
      </c>
      <c r="P9753">
        <v>14495000</v>
      </c>
      <c r="Q9753" t="s">
        <v>6636</v>
      </c>
      <c r="R9753" t="s">
        <v>6636</v>
      </c>
      <c r="S9753" s="12"/>
      <c r="T9753" s="13"/>
      <c r="U9753" t="s">
        <v>6629</v>
      </c>
    </row>
    <row r="9754" spans="1:21" x14ac:dyDescent="0.25">
      <c r="A9754" t="s">
        <v>6619</v>
      </c>
      <c r="B9754" s="12">
        <v>207350</v>
      </c>
      <c r="C9754" t="s">
        <v>14368</v>
      </c>
      <c r="D9754" s="11">
        <v>46183.531851851898</v>
      </c>
      <c r="E9754" t="s">
        <v>14369</v>
      </c>
      <c r="F9754" t="s">
        <v>6415</v>
      </c>
      <c r="G9754" t="s">
        <v>9089</v>
      </c>
      <c r="H9754" t="s">
        <v>6542</v>
      </c>
      <c r="I9754" t="s">
        <v>55</v>
      </c>
      <c r="J9754" t="s">
        <v>176</v>
      </c>
      <c r="K9754" t="s">
        <v>14284</v>
      </c>
      <c r="L9754" t="s">
        <v>14285</v>
      </c>
      <c r="M9754" t="s">
        <v>14286</v>
      </c>
      <c r="N9754" t="s">
        <v>6787</v>
      </c>
      <c r="O9754" t="s">
        <v>6810</v>
      </c>
      <c r="P9754">
        <v>14495000</v>
      </c>
      <c r="Q9754" t="s">
        <v>6636</v>
      </c>
      <c r="R9754" t="s">
        <v>6636</v>
      </c>
      <c r="S9754" s="12"/>
      <c r="T9754" s="13"/>
      <c r="U9754" t="s">
        <v>6629</v>
      </c>
    </row>
    <row r="9755" spans="1:21" x14ac:dyDescent="0.25">
      <c r="A9755" t="s">
        <v>6619</v>
      </c>
      <c r="B9755" s="12">
        <v>207350</v>
      </c>
      <c r="C9755" t="s">
        <v>14368</v>
      </c>
      <c r="D9755" s="11">
        <v>46183.531851851898</v>
      </c>
      <c r="E9755" t="s">
        <v>14369</v>
      </c>
      <c r="F9755" t="s">
        <v>6415</v>
      </c>
      <c r="G9755" t="s">
        <v>6968</v>
      </c>
      <c r="H9755" t="s">
        <v>6542</v>
      </c>
      <c r="I9755" t="s">
        <v>55</v>
      </c>
      <c r="J9755" t="s">
        <v>176</v>
      </c>
      <c r="K9755" t="s">
        <v>14284</v>
      </c>
      <c r="L9755" t="s">
        <v>14285</v>
      </c>
      <c r="M9755" t="s">
        <v>14286</v>
      </c>
      <c r="N9755" t="s">
        <v>6787</v>
      </c>
      <c r="O9755" t="s">
        <v>6810</v>
      </c>
      <c r="P9755">
        <v>14495000</v>
      </c>
      <c r="Q9755" t="s">
        <v>6636</v>
      </c>
      <c r="R9755" t="s">
        <v>6636</v>
      </c>
      <c r="S9755" s="12"/>
      <c r="T9755" s="13"/>
      <c r="U9755" t="s">
        <v>6629</v>
      </c>
    </row>
    <row r="9756" spans="1:21" x14ac:dyDescent="0.25">
      <c r="A9756" t="s">
        <v>6619</v>
      </c>
      <c r="B9756" s="12">
        <v>207350</v>
      </c>
      <c r="C9756" t="s">
        <v>14368</v>
      </c>
      <c r="D9756" s="11">
        <v>46183.531851851898</v>
      </c>
      <c r="E9756" t="s">
        <v>14369</v>
      </c>
      <c r="F9756" t="s">
        <v>6415</v>
      </c>
      <c r="G9756" t="s">
        <v>9090</v>
      </c>
      <c r="H9756" t="s">
        <v>6542</v>
      </c>
      <c r="I9756" t="s">
        <v>55</v>
      </c>
      <c r="J9756" t="s">
        <v>176</v>
      </c>
      <c r="K9756" t="s">
        <v>14284</v>
      </c>
      <c r="L9756" t="s">
        <v>14285</v>
      </c>
      <c r="M9756" t="s">
        <v>14286</v>
      </c>
      <c r="N9756" t="s">
        <v>6787</v>
      </c>
      <c r="O9756" t="s">
        <v>6810</v>
      </c>
      <c r="P9756">
        <v>14495000</v>
      </c>
      <c r="Q9756" t="s">
        <v>6636</v>
      </c>
      <c r="R9756" t="s">
        <v>6636</v>
      </c>
      <c r="S9756" s="12"/>
      <c r="T9756" s="13"/>
      <c r="U9756" t="s">
        <v>6629</v>
      </c>
    </row>
    <row r="9757" spans="1:21" x14ac:dyDescent="0.25">
      <c r="A9757" t="s">
        <v>6619</v>
      </c>
      <c r="B9757" s="12">
        <v>207350</v>
      </c>
      <c r="C9757" t="s">
        <v>14368</v>
      </c>
      <c r="D9757" s="11">
        <v>46183.531851851898</v>
      </c>
      <c r="E9757" t="s">
        <v>14369</v>
      </c>
      <c r="F9757" t="s">
        <v>6415</v>
      </c>
      <c r="G9757" t="s">
        <v>9091</v>
      </c>
      <c r="H9757" t="s">
        <v>6542</v>
      </c>
      <c r="I9757" t="s">
        <v>55</v>
      </c>
      <c r="J9757" t="s">
        <v>176</v>
      </c>
      <c r="K9757" t="s">
        <v>14284</v>
      </c>
      <c r="L9757" t="s">
        <v>14285</v>
      </c>
      <c r="M9757" t="s">
        <v>14286</v>
      </c>
      <c r="N9757" t="s">
        <v>6787</v>
      </c>
      <c r="O9757" t="s">
        <v>6810</v>
      </c>
      <c r="P9757">
        <v>14495000</v>
      </c>
      <c r="Q9757" t="s">
        <v>6636</v>
      </c>
      <c r="R9757" t="s">
        <v>6636</v>
      </c>
      <c r="S9757" s="12"/>
      <c r="T9757" s="13"/>
      <c r="U9757" t="s">
        <v>6629</v>
      </c>
    </row>
    <row r="9758" spans="1:21" x14ac:dyDescent="0.25">
      <c r="A9758" t="s">
        <v>6619</v>
      </c>
      <c r="B9758" s="12">
        <v>207350</v>
      </c>
      <c r="C9758" t="s">
        <v>14368</v>
      </c>
      <c r="D9758" s="11">
        <v>46183.531851851898</v>
      </c>
      <c r="E9758" t="s">
        <v>14369</v>
      </c>
      <c r="F9758" t="s">
        <v>6415</v>
      </c>
      <c r="G9758" t="s">
        <v>9092</v>
      </c>
      <c r="H9758" t="s">
        <v>6542</v>
      </c>
      <c r="I9758" t="s">
        <v>55</v>
      </c>
      <c r="J9758" t="s">
        <v>176</v>
      </c>
      <c r="K9758" t="s">
        <v>14284</v>
      </c>
      <c r="L9758" t="s">
        <v>14285</v>
      </c>
      <c r="M9758" t="s">
        <v>14286</v>
      </c>
      <c r="N9758" t="s">
        <v>6787</v>
      </c>
      <c r="O9758" t="s">
        <v>6810</v>
      </c>
      <c r="P9758">
        <v>14495000</v>
      </c>
      <c r="Q9758" t="s">
        <v>6636</v>
      </c>
      <c r="R9758" t="s">
        <v>6636</v>
      </c>
      <c r="S9758" s="12"/>
      <c r="T9758" s="13"/>
      <c r="U9758" t="s">
        <v>6629</v>
      </c>
    </row>
    <row r="9759" spans="1:21" x14ac:dyDescent="0.25">
      <c r="A9759" t="s">
        <v>6619</v>
      </c>
      <c r="B9759" s="12">
        <v>207350</v>
      </c>
      <c r="C9759" t="s">
        <v>14368</v>
      </c>
      <c r="D9759" s="11">
        <v>46183.531851851898</v>
      </c>
      <c r="E9759" t="s">
        <v>14369</v>
      </c>
      <c r="F9759" t="s">
        <v>6415</v>
      </c>
      <c r="G9759" t="s">
        <v>9093</v>
      </c>
      <c r="H9759" t="s">
        <v>6542</v>
      </c>
      <c r="I9759" t="s">
        <v>55</v>
      </c>
      <c r="J9759" t="s">
        <v>176</v>
      </c>
      <c r="K9759" t="s">
        <v>14284</v>
      </c>
      <c r="L9759" t="s">
        <v>14285</v>
      </c>
      <c r="M9759" t="s">
        <v>14286</v>
      </c>
      <c r="N9759" t="s">
        <v>6787</v>
      </c>
      <c r="O9759" t="s">
        <v>6810</v>
      </c>
      <c r="P9759">
        <v>14495000</v>
      </c>
      <c r="Q9759" t="s">
        <v>6636</v>
      </c>
      <c r="R9759" t="s">
        <v>6636</v>
      </c>
      <c r="S9759" s="12"/>
      <c r="T9759" s="13"/>
      <c r="U9759" t="s">
        <v>6629</v>
      </c>
    </row>
    <row r="9760" spans="1:21" x14ac:dyDescent="0.25">
      <c r="A9760" t="s">
        <v>6619</v>
      </c>
      <c r="B9760" s="12">
        <v>207350</v>
      </c>
      <c r="C9760" t="s">
        <v>14368</v>
      </c>
      <c r="D9760" s="11">
        <v>46183.531851851898</v>
      </c>
      <c r="E9760" t="s">
        <v>14369</v>
      </c>
      <c r="F9760" t="s">
        <v>6415</v>
      </c>
      <c r="G9760" t="s">
        <v>9094</v>
      </c>
      <c r="H9760" t="s">
        <v>6542</v>
      </c>
      <c r="I9760" t="s">
        <v>55</v>
      </c>
      <c r="J9760" t="s">
        <v>176</v>
      </c>
      <c r="K9760" t="s">
        <v>14284</v>
      </c>
      <c r="L9760" t="s">
        <v>14285</v>
      </c>
      <c r="M9760" t="s">
        <v>14286</v>
      </c>
      <c r="N9760" t="s">
        <v>6787</v>
      </c>
      <c r="O9760" t="s">
        <v>6810</v>
      </c>
      <c r="P9760">
        <v>14495000</v>
      </c>
      <c r="Q9760" t="s">
        <v>6636</v>
      </c>
      <c r="R9760" t="s">
        <v>6636</v>
      </c>
      <c r="S9760" s="12"/>
      <c r="T9760" s="13"/>
      <c r="U9760" t="s">
        <v>6629</v>
      </c>
    </row>
    <row r="9761" spans="1:21" x14ac:dyDescent="0.25">
      <c r="A9761" t="s">
        <v>6619</v>
      </c>
      <c r="B9761" s="12">
        <v>207350</v>
      </c>
      <c r="C9761" t="s">
        <v>14368</v>
      </c>
      <c r="D9761" s="11">
        <v>46183.531851851898</v>
      </c>
      <c r="E9761" t="s">
        <v>14369</v>
      </c>
      <c r="F9761" t="s">
        <v>6415</v>
      </c>
      <c r="G9761" t="s">
        <v>9095</v>
      </c>
      <c r="H9761" t="s">
        <v>6542</v>
      </c>
      <c r="I9761" t="s">
        <v>55</v>
      </c>
      <c r="J9761" t="s">
        <v>176</v>
      </c>
      <c r="K9761" t="s">
        <v>14284</v>
      </c>
      <c r="L9761" t="s">
        <v>14285</v>
      </c>
      <c r="M9761" t="s">
        <v>14286</v>
      </c>
      <c r="N9761" t="s">
        <v>6787</v>
      </c>
      <c r="O9761" t="s">
        <v>6810</v>
      </c>
      <c r="P9761">
        <v>14495000</v>
      </c>
      <c r="Q9761" t="s">
        <v>6636</v>
      </c>
      <c r="R9761" t="s">
        <v>6636</v>
      </c>
      <c r="S9761" s="12"/>
      <c r="T9761" s="13"/>
      <c r="U9761" t="s">
        <v>6629</v>
      </c>
    </row>
    <row r="9762" spans="1:21" x14ac:dyDescent="0.25">
      <c r="A9762" t="s">
        <v>6619</v>
      </c>
      <c r="B9762" s="12">
        <v>207350</v>
      </c>
      <c r="C9762" t="s">
        <v>14368</v>
      </c>
      <c r="D9762" s="11">
        <v>46183.531851851898</v>
      </c>
      <c r="E9762" t="s">
        <v>14369</v>
      </c>
      <c r="F9762" t="s">
        <v>6415</v>
      </c>
      <c r="G9762" t="s">
        <v>9096</v>
      </c>
      <c r="H9762" t="s">
        <v>6542</v>
      </c>
      <c r="I9762" t="s">
        <v>55</v>
      </c>
      <c r="J9762" t="s">
        <v>176</v>
      </c>
      <c r="K9762" t="s">
        <v>14284</v>
      </c>
      <c r="L9762" t="s">
        <v>14285</v>
      </c>
      <c r="M9762" t="s">
        <v>14286</v>
      </c>
      <c r="N9762" t="s">
        <v>6787</v>
      </c>
      <c r="O9762" t="s">
        <v>6810</v>
      </c>
      <c r="P9762">
        <v>14495000</v>
      </c>
      <c r="Q9762" t="s">
        <v>6636</v>
      </c>
      <c r="R9762" t="s">
        <v>6636</v>
      </c>
      <c r="S9762" s="12"/>
      <c r="T9762" s="13"/>
      <c r="U9762" t="s">
        <v>6629</v>
      </c>
    </row>
    <row r="9763" spans="1:21" x14ac:dyDescent="0.25">
      <c r="A9763" t="s">
        <v>6637</v>
      </c>
      <c r="B9763" s="12">
        <v>207590</v>
      </c>
      <c r="C9763" t="s">
        <v>13474</v>
      </c>
      <c r="D9763" s="11">
        <v>46183.609953703701</v>
      </c>
      <c r="E9763" t="s">
        <v>13475</v>
      </c>
      <c r="F9763" t="s">
        <v>6415</v>
      </c>
      <c r="G9763" t="s">
        <v>9086</v>
      </c>
      <c r="H9763" t="s">
        <v>6542</v>
      </c>
      <c r="I9763" t="s">
        <v>65</v>
      </c>
      <c r="J9763" t="s">
        <v>636</v>
      </c>
      <c r="K9763" t="s">
        <v>14370</v>
      </c>
      <c r="L9763" t="s">
        <v>14285</v>
      </c>
      <c r="M9763" t="s">
        <v>14371</v>
      </c>
      <c r="N9763" t="s">
        <v>6787</v>
      </c>
      <c r="O9763" t="s">
        <v>6829</v>
      </c>
      <c r="P9763">
        <v>19995000</v>
      </c>
      <c r="Q9763" t="s">
        <v>6636</v>
      </c>
      <c r="R9763" t="s">
        <v>6636</v>
      </c>
      <c r="S9763" s="12"/>
      <c r="T9763" s="13"/>
      <c r="U9763" t="s">
        <v>6636</v>
      </c>
    </row>
    <row r="9764" spans="1:21" x14ac:dyDescent="0.25">
      <c r="A9764" t="s">
        <v>6637</v>
      </c>
      <c r="B9764" s="12">
        <v>207590</v>
      </c>
      <c r="C9764" t="s">
        <v>13474</v>
      </c>
      <c r="D9764" s="11">
        <v>46183.609953703701</v>
      </c>
      <c r="E9764" t="s">
        <v>13475</v>
      </c>
      <c r="F9764" t="s">
        <v>6415</v>
      </c>
      <c r="G9764" t="s">
        <v>9088</v>
      </c>
      <c r="H9764" t="s">
        <v>6542</v>
      </c>
      <c r="I9764" t="s">
        <v>65</v>
      </c>
      <c r="J9764" t="s">
        <v>636</v>
      </c>
      <c r="K9764" t="s">
        <v>14370</v>
      </c>
      <c r="L9764" t="s">
        <v>14285</v>
      </c>
      <c r="M9764" t="s">
        <v>14371</v>
      </c>
      <c r="N9764" t="s">
        <v>6787</v>
      </c>
      <c r="O9764" t="s">
        <v>6829</v>
      </c>
      <c r="P9764">
        <v>19995000</v>
      </c>
      <c r="Q9764" t="s">
        <v>6636</v>
      </c>
      <c r="R9764" t="s">
        <v>6636</v>
      </c>
      <c r="S9764" s="12"/>
      <c r="T9764" s="13"/>
      <c r="U9764" t="s">
        <v>6636</v>
      </c>
    </row>
    <row r="9765" spans="1:21" x14ac:dyDescent="0.25">
      <c r="A9765" t="s">
        <v>6637</v>
      </c>
      <c r="B9765" s="12">
        <v>207590</v>
      </c>
      <c r="C9765" t="s">
        <v>13474</v>
      </c>
      <c r="D9765" s="11">
        <v>46183.609953703701</v>
      </c>
      <c r="E9765" t="s">
        <v>13475</v>
      </c>
      <c r="F9765" t="s">
        <v>6415</v>
      </c>
      <c r="G9765" t="s">
        <v>9089</v>
      </c>
      <c r="H9765" t="s">
        <v>6542</v>
      </c>
      <c r="I9765" t="s">
        <v>65</v>
      </c>
      <c r="J9765" t="s">
        <v>636</v>
      </c>
      <c r="K9765" t="s">
        <v>14370</v>
      </c>
      <c r="L9765" t="s">
        <v>14285</v>
      </c>
      <c r="M9765" t="s">
        <v>14371</v>
      </c>
      <c r="N9765" t="s">
        <v>6787</v>
      </c>
      <c r="O9765" t="s">
        <v>6829</v>
      </c>
      <c r="P9765">
        <v>19995000</v>
      </c>
      <c r="Q9765" t="s">
        <v>6636</v>
      </c>
      <c r="R9765" t="s">
        <v>6636</v>
      </c>
      <c r="S9765" s="12"/>
      <c r="T9765" s="13"/>
      <c r="U9765" t="s">
        <v>6636</v>
      </c>
    </row>
    <row r="9766" spans="1:21" x14ac:dyDescent="0.25">
      <c r="A9766" t="s">
        <v>6637</v>
      </c>
      <c r="B9766" s="12">
        <v>207590</v>
      </c>
      <c r="C9766" t="s">
        <v>13474</v>
      </c>
      <c r="D9766" s="11">
        <v>46183.609953703701</v>
      </c>
      <c r="E9766" t="s">
        <v>13475</v>
      </c>
      <c r="F9766" t="s">
        <v>6415</v>
      </c>
      <c r="G9766" t="s">
        <v>6968</v>
      </c>
      <c r="H9766" t="s">
        <v>6542</v>
      </c>
      <c r="I9766" t="s">
        <v>65</v>
      </c>
      <c r="J9766" t="s">
        <v>636</v>
      </c>
      <c r="K9766" t="s">
        <v>14370</v>
      </c>
      <c r="L9766" t="s">
        <v>14285</v>
      </c>
      <c r="M9766" t="s">
        <v>14371</v>
      </c>
      <c r="N9766" t="s">
        <v>6787</v>
      </c>
      <c r="O9766" t="s">
        <v>6829</v>
      </c>
      <c r="P9766">
        <v>19995000</v>
      </c>
      <c r="Q9766" t="s">
        <v>6636</v>
      </c>
      <c r="R9766" t="s">
        <v>6636</v>
      </c>
      <c r="S9766" s="12"/>
      <c r="T9766" s="13"/>
      <c r="U9766" t="s">
        <v>6636</v>
      </c>
    </row>
    <row r="9767" spans="1:21" x14ac:dyDescent="0.25">
      <c r="A9767" t="s">
        <v>6637</v>
      </c>
      <c r="B9767" s="12">
        <v>207590</v>
      </c>
      <c r="C9767" t="s">
        <v>13474</v>
      </c>
      <c r="D9767" s="11">
        <v>46183.609953703701</v>
      </c>
      <c r="E9767" t="s">
        <v>13475</v>
      </c>
      <c r="F9767" t="s">
        <v>6415</v>
      </c>
      <c r="G9767" t="s">
        <v>9090</v>
      </c>
      <c r="H9767" t="s">
        <v>6542</v>
      </c>
      <c r="I9767" t="s">
        <v>65</v>
      </c>
      <c r="J9767" t="s">
        <v>636</v>
      </c>
      <c r="K9767" t="s">
        <v>14370</v>
      </c>
      <c r="L9767" t="s">
        <v>14285</v>
      </c>
      <c r="M9767" t="s">
        <v>14371</v>
      </c>
      <c r="N9767" t="s">
        <v>6787</v>
      </c>
      <c r="O9767" t="s">
        <v>6829</v>
      </c>
      <c r="P9767">
        <v>19995000</v>
      </c>
      <c r="Q9767" t="s">
        <v>6636</v>
      </c>
      <c r="R9767" t="s">
        <v>6636</v>
      </c>
      <c r="S9767" s="12"/>
      <c r="T9767" s="13"/>
      <c r="U9767" t="s">
        <v>6636</v>
      </c>
    </row>
    <row r="9768" spans="1:21" x14ac:dyDescent="0.25">
      <c r="A9768" t="s">
        <v>6637</v>
      </c>
      <c r="B9768" s="12">
        <v>207590</v>
      </c>
      <c r="C9768" t="s">
        <v>13474</v>
      </c>
      <c r="D9768" s="11">
        <v>46183.609953703701</v>
      </c>
      <c r="E9768" t="s">
        <v>13475</v>
      </c>
      <c r="F9768" t="s">
        <v>6415</v>
      </c>
      <c r="G9768" t="s">
        <v>9091</v>
      </c>
      <c r="H9768" t="s">
        <v>6542</v>
      </c>
      <c r="I9768" t="s">
        <v>65</v>
      </c>
      <c r="J9768" t="s">
        <v>636</v>
      </c>
      <c r="K9768" t="s">
        <v>14370</v>
      </c>
      <c r="L9768" t="s">
        <v>14285</v>
      </c>
      <c r="M9768" t="s">
        <v>14371</v>
      </c>
      <c r="N9768" t="s">
        <v>6787</v>
      </c>
      <c r="O9768" t="s">
        <v>6829</v>
      </c>
      <c r="P9768">
        <v>19995000</v>
      </c>
      <c r="Q9768" t="s">
        <v>6636</v>
      </c>
      <c r="R9768" t="s">
        <v>6636</v>
      </c>
      <c r="S9768" s="12"/>
      <c r="T9768" s="13"/>
      <c r="U9768" t="s">
        <v>6636</v>
      </c>
    </row>
    <row r="9769" spans="1:21" x14ac:dyDescent="0.25">
      <c r="A9769" t="s">
        <v>6637</v>
      </c>
      <c r="B9769" s="12">
        <v>207590</v>
      </c>
      <c r="C9769" t="s">
        <v>13474</v>
      </c>
      <c r="D9769" s="11">
        <v>46183.609953703701</v>
      </c>
      <c r="E9769" t="s">
        <v>13475</v>
      </c>
      <c r="F9769" t="s">
        <v>6415</v>
      </c>
      <c r="G9769" t="s">
        <v>9092</v>
      </c>
      <c r="H9769" t="s">
        <v>6542</v>
      </c>
      <c r="I9769" t="s">
        <v>65</v>
      </c>
      <c r="J9769" t="s">
        <v>636</v>
      </c>
      <c r="K9769" t="s">
        <v>14370</v>
      </c>
      <c r="L9769" t="s">
        <v>14285</v>
      </c>
      <c r="M9769" t="s">
        <v>14371</v>
      </c>
      <c r="N9769" t="s">
        <v>6787</v>
      </c>
      <c r="O9769" t="s">
        <v>6829</v>
      </c>
      <c r="P9769">
        <v>19995000</v>
      </c>
      <c r="Q9769" t="s">
        <v>6636</v>
      </c>
      <c r="R9769" t="s">
        <v>6636</v>
      </c>
      <c r="S9769" s="12"/>
      <c r="T9769" s="13"/>
      <c r="U9769" t="s">
        <v>6636</v>
      </c>
    </row>
    <row r="9770" spans="1:21" x14ac:dyDescent="0.25">
      <c r="A9770" t="s">
        <v>6637</v>
      </c>
      <c r="B9770" s="12">
        <v>207590</v>
      </c>
      <c r="C9770" t="s">
        <v>13474</v>
      </c>
      <c r="D9770" s="11">
        <v>46183.609953703701</v>
      </c>
      <c r="E9770" t="s">
        <v>13475</v>
      </c>
      <c r="F9770" t="s">
        <v>6415</v>
      </c>
      <c r="G9770" t="s">
        <v>9093</v>
      </c>
      <c r="H9770" t="s">
        <v>6542</v>
      </c>
      <c r="I9770" t="s">
        <v>65</v>
      </c>
      <c r="J9770" t="s">
        <v>636</v>
      </c>
      <c r="K9770" t="s">
        <v>14370</v>
      </c>
      <c r="L9770" t="s">
        <v>14285</v>
      </c>
      <c r="M9770" t="s">
        <v>14371</v>
      </c>
      <c r="N9770" t="s">
        <v>6787</v>
      </c>
      <c r="O9770" t="s">
        <v>6829</v>
      </c>
      <c r="P9770">
        <v>19995000</v>
      </c>
      <c r="Q9770" t="s">
        <v>6636</v>
      </c>
      <c r="R9770" t="s">
        <v>6636</v>
      </c>
      <c r="S9770" s="12"/>
      <c r="T9770" s="13"/>
      <c r="U9770" t="s">
        <v>6636</v>
      </c>
    </row>
    <row r="9771" spans="1:21" x14ac:dyDescent="0.25">
      <c r="A9771" t="s">
        <v>6637</v>
      </c>
      <c r="B9771" s="12">
        <v>207590</v>
      </c>
      <c r="C9771" t="s">
        <v>13474</v>
      </c>
      <c r="D9771" s="11">
        <v>46183.609953703701</v>
      </c>
      <c r="E9771" t="s">
        <v>13475</v>
      </c>
      <c r="F9771" t="s">
        <v>6415</v>
      </c>
      <c r="G9771" t="s">
        <v>9094</v>
      </c>
      <c r="H9771" t="s">
        <v>6542</v>
      </c>
      <c r="I9771" t="s">
        <v>65</v>
      </c>
      <c r="J9771" t="s">
        <v>636</v>
      </c>
      <c r="K9771" t="s">
        <v>14370</v>
      </c>
      <c r="L9771" t="s">
        <v>14285</v>
      </c>
      <c r="M9771" t="s">
        <v>14371</v>
      </c>
      <c r="N9771" t="s">
        <v>6787</v>
      </c>
      <c r="O9771" t="s">
        <v>6829</v>
      </c>
      <c r="P9771">
        <v>19995000</v>
      </c>
      <c r="Q9771" t="s">
        <v>6636</v>
      </c>
      <c r="R9771" t="s">
        <v>6636</v>
      </c>
      <c r="S9771" s="12"/>
      <c r="T9771" s="13"/>
      <c r="U9771" t="s">
        <v>6636</v>
      </c>
    </row>
    <row r="9772" spans="1:21" x14ac:dyDescent="0.25">
      <c r="A9772" t="s">
        <v>6637</v>
      </c>
      <c r="B9772" s="12">
        <v>207590</v>
      </c>
      <c r="C9772" t="s">
        <v>13474</v>
      </c>
      <c r="D9772" s="11">
        <v>46183.609953703701</v>
      </c>
      <c r="E9772" t="s">
        <v>13475</v>
      </c>
      <c r="F9772" t="s">
        <v>6415</v>
      </c>
      <c r="G9772" t="s">
        <v>9095</v>
      </c>
      <c r="H9772" t="s">
        <v>6542</v>
      </c>
      <c r="I9772" t="s">
        <v>65</v>
      </c>
      <c r="J9772" t="s">
        <v>636</v>
      </c>
      <c r="K9772" t="s">
        <v>14370</v>
      </c>
      <c r="L9772" t="s">
        <v>14285</v>
      </c>
      <c r="M9772" t="s">
        <v>14371</v>
      </c>
      <c r="N9772" t="s">
        <v>6787</v>
      </c>
      <c r="O9772" t="s">
        <v>6829</v>
      </c>
      <c r="P9772">
        <v>19995000</v>
      </c>
      <c r="Q9772" t="s">
        <v>6636</v>
      </c>
      <c r="R9772" t="s">
        <v>6636</v>
      </c>
      <c r="S9772" s="12"/>
      <c r="T9772" s="13"/>
      <c r="U9772" t="s">
        <v>6636</v>
      </c>
    </row>
    <row r="9773" spans="1:21" x14ac:dyDescent="0.25">
      <c r="A9773" t="s">
        <v>6637</v>
      </c>
      <c r="B9773" s="12">
        <v>207590</v>
      </c>
      <c r="C9773" t="s">
        <v>13474</v>
      </c>
      <c r="D9773" s="11">
        <v>46183.609953703701</v>
      </c>
      <c r="E9773" t="s">
        <v>13475</v>
      </c>
      <c r="F9773" t="s">
        <v>6415</v>
      </c>
      <c r="G9773" t="s">
        <v>9096</v>
      </c>
      <c r="H9773" t="s">
        <v>6542</v>
      </c>
      <c r="I9773" t="s">
        <v>65</v>
      </c>
      <c r="J9773" t="s">
        <v>636</v>
      </c>
      <c r="K9773" t="s">
        <v>14370</v>
      </c>
      <c r="L9773" t="s">
        <v>14285</v>
      </c>
      <c r="M9773" t="s">
        <v>14371</v>
      </c>
      <c r="N9773" t="s">
        <v>6787</v>
      </c>
      <c r="O9773" t="s">
        <v>6829</v>
      </c>
      <c r="P9773">
        <v>19995000</v>
      </c>
      <c r="Q9773" t="s">
        <v>6636</v>
      </c>
      <c r="R9773" t="s">
        <v>6636</v>
      </c>
      <c r="S9773" s="12"/>
      <c r="T9773" s="13"/>
      <c r="U9773" t="s">
        <v>6636</v>
      </c>
    </row>
    <row r="9774" spans="1:21" x14ac:dyDescent="0.25">
      <c r="A9774" t="s">
        <v>6619</v>
      </c>
      <c r="B9774" s="12">
        <v>207405</v>
      </c>
      <c r="C9774" t="s">
        <v>14360</v>
      </c>
      <c r="D9774" s="11">
        <v>46183.639571759297</v>
      </c>
      <c r="E9774" t="s">
        <v>14361</v>
      </c>
      <c r="F9774" t="s">
        <v>6415</v>
      </c>
      <c r="G9774" t="s">
        <v>6968</v>
      </c>
      <c r="H9774" t="s">
        <v>6542</v>
      </c>
      <c r="I9774" t="s">
        <v>55</v>
      </c>
      <c r="J9774" t="s">
        <v>44</v>
      </c>
      <c r="K9774" t="s">
        <v>14362</v>
      </c>
      <c r="L9774" t="s">
        <v>14324</v>
      </c>
      <c r="M9774" t="s">
        <v>14363</v>
      </c>
      <c r="N9774" t="s">
        <v>9428</v>
      </c>
      <c r="O9774" t="s">
        <v>14364</v>
      </c>
      <c r="P9774">
        <v>26245000</v>
      </c>
      <c r="Q9774" t="s">
        <v>6636</v>
      </c>
      <c r="R9774" t="s">
        <v>6636</v>
      </c>
      <c r="S9774" s="12"/>
      <c r="T9774" s="13"/>
      <c r="U9774" t="s">
        <v>6629</v>
      </c>
    </row>
    <row r="9775" spans="1:21" x14ac:dyDescent="0.25">
      <c r="A9775" t="s">
        <v>6619</v>
      </c>
      <c r="B9775" s="12">
        <v>207405</v>
      </c>
      <c r="C9775" t="s">
        <v>14360</v>
      </c>
      <c r="D9775" s="11">
        <v>46183.639571759297</v>
      </c>
      <c r="E9775" t="s">
        <v>14361</v>
      </c>
      <c r="F9775" t="s">
        <v>6415</v>
      </c>
      <c r="G9775" t="s">
        <v>9091</v>
      </c>
      <c r="H9775" t="s">
        <v>6542</v>
      </c>
      <c r="I9775" t="s">
        <v>55</v>
      </c>
      <c r="J9775" t="s">
        <v>44</v>
      </c>
      <c r="K9775" t="s">
        <v>14362</v>
      </c>
      <c r="L9775" t="s">
        <v>14324</v>
      </c>
      <c r="M9775" t="s">
        <v>14363</v>
      </c>
      <c r="N9775" t="s">
        <v>9428</v>
      </c>
      <c r="O9775" t="s">
        <v>14364</v>
      </c>
      <c r="P9775">
        <v>26245000</v>
      </c>
      <c r="Q9775" t="s">
        <v>6636</v>
      </c>
      <c r="R9775" t="s">
        <v>6636</v>
      </c>
      <c r="S9775" s="12"/>
      <c r="T9775" s="13"/>
      <c r="U9775" t="s">
        <v>6629</v>
      </c>
    </row>
    <row r="9776" spans="1:21" x14ac:dyDescent="0.25">
      <c r="A9776" t="s">
        <v>6619</v>
      </c>
      <c r="B9776" s="12">
        <v>207405</v>
      </c>
      <c r="C9776" t="s">
        <v>14360</v>
      </c>
      <c r="D9776" s="11">
        <v>46183.639571759297</v>
      </c>
      <c r="E9776" t="s">
        <v>14361</v>
      </c>
      <c r="F9776" t="s">
        <v>6415</v>
      </c>
      <c r="G9776" t="s">
        <v>14365</v>
      </c>
      <c r="H9776" t="s">
        <v>6542</v>
      </c>
      <c r="I9776" t="s">
        <v>55</v>
      </c>
      <c r="J9776" t="s">
        <v>44</v>
      </c>
      <c r="K9776" t="s">
        <v>14362</v>
      </c>
      <c r="L9776" t="s">
        <v>14324</v>
      </c>
      <c r="M9776" t="s">
        <v>14363</v>
      </c>
      <c r="N9776" t="s">
        <v>9428</v>
      </c>
      <c r="O9776" t="s">
        <v>14364</v>
      </c>
      <c r="P9776">
        <v>26245000</v>
      </c>
      <c r="Q9776" t="s">
        <v>6636</v>
      </c>
      <c r="R9776" t="s">
        <v>6636</v>
      </c>
      <c r="S9776" s="12"/>
      <c r="T9776" s="13"/>
      <c r="U9776" t="s">
        <v>6629</v>
      </c>
    </row>
    <row r="9777" spans="1:21" x14ac:dyDescent="0.25">
      <c r="A9777" t="s">
        <v>6619</v>
      </c>
      <c r="B9777" s="12">
        <v>207405</v>
      </c>
      <c r="C9777" t="s">
        <v>14360</v>
      </c>
      <c r="D9777" s="11">
        <v>46183.639571759297</v>
      </c>
      <c r="E9777" t="s">
        <v>14361</v>
      </c>
      <c r="F9777" t="s">
        <v>6415</v>
      </c>
      <c r="G9777" t="s">
        <v>14366</v>
      </c>
      <c r="H9777" t="s">
        <v>6542</v>
      </c>
      <c r="I9777" t="s">
        <v>55</v>
      </c>
      <c r="J9777" t="s">
        <v>44</v>
      </c>
      <c r="K9777" t="s">
        <v>14362</v>
      </c>
      <c r="L9777" t="s">
        <v>14324</v>
      </c>
      <c r="M9777" t="s">
        <v>14363</v>
      </c>
      <c r="N9777" t="s">
        <v>9428</v>
      </c>
      <c r="O9777" t="s">
        <v>14364</v>
      </c>
      <c r="P9777">
        <v>26245000</v>
      </c>
      <c r="Q9777" t="s">
        <v>6636</v>
      </c>
      <c r="R9777" t="s">
        <v>6636</v>
      </c>
      <c r="S9777" s="12"/>
      <c r="T9777" s="13"/>
      <c r="U9777" t="s">
        <v>6629</v>
      </c>
    </row>
    <row r="9778" spans="1:21" x14ac:dyDescent="0.25">
      <c r="A9778" t="s">
        <v>6619</v>
      </c>
      <c r="B9778" s="12">
        <v>207405</v>
      </c>
      <c r="C9778" t="s">
        <v>14360</v>
      </c>
      <c r="D9778" s="11">
        <v>46183.639571759297</v>
      </c>
      <c r="E9778" t="s">
        <v>14361</v>
      </c>
      <c r="F9778" t="s">
        <v>6415</v>
      </c>
      <c r="G9778" t="s">
        <v>14367</v>
      </c>
      <c r="H9778" t="s">
        <v>6542</v>
      </c>
      <c r="I9778" t="s">
        <v>55</v>
      </c>
      <c r="J9778" t="s">
        <v>44</v>
      </c>
      <c r="K9778" t="s">
        <v>14362</v>
      </c>
      <c r="L9778" t="s">
        <v>14324</v>
      </c>
      <c r="M9778" t="s">
        <v>14363</v>
      </c>
      <c r="N9778" t="s">
        <v>9428</v>
      </c>
      <c r="O9778" t="s">
        <v>14364</v>
      </c>
      <c r="P9778">
        <v>26245000</v>
      </c>
      <c r="Q9778" t="s">
        <v>6636</v>
      </c>
      <c r="R9778" t="s">
        <v>6636</v>
      </c>
      <c r="S9778" s="12"/>
      <c r="T9778" s="13"/>
      <c r="U9778" t="s">
        <v>6629</v>
      </c>
    </row>
    <row r="9779" spans="1:21" x14ac:dyDescent="0.25">
      <c r="A9779" t="s">
        <v>6619</v>
      </c>
      <c r="B9779" s="12">
        <v>207405</v>
      </c>
      <c r="C9779" t="s">
        <v>14360</v>
      </c>
      <c r="D9779" s="11">
        <v>46183.639571759297</v>
      </c>
      <c r="E9779" t="s">
        <v>14361</v>
      </c>
      <c r="F9779" t="s">
        <v>6415</v>
      </c>
      <c r="G9779" t="s">
        <v>9095</v>
      </c>
      <c r="H9779" t="s">
        <v>6542</v>
      </c>
      <c r="I9779" t="s">
        <v>55</v>
      </c>
      <c r="J9779" t="s">
        <v>44</v>
      </c>
      <c r="K9779" t="s">
        <v>14362</v>
      </c>
      <c r="L9779" t="s">
        <v>14324</v>
      </c>
      <c r="M9779" t="s">
        <v>14363</v>
      </c>
      <c r="N9779" t="s">
        <v>9428</v>
      </c>
      <c r="O9779" t="s">
        <v>14364</v>
      </c>
      <c r="P9779">
        <v>26245000</v>
      </c>
      <c r="Q9779" t="s">
        <v>6636</v>
      </c>
      <c r="R9779" t="s">
        <v>6636</v>
      </c>
      <c r="S9779" s="12"/>
      <c r="T9779" s="13"/>
      <c r="U9779" t="s">
        <v>6629</v>
      </c>
    </row>
    <row r="9780" spans="1:21" x14ac:dyDescent="0.25">
      <c r="A9780" t="s">
        <v>6619</v>
      </c>
      <c r="B9780" s="12">
        <v>207405</v>
      </c>
      <c r="C9780" t="s">
        <v>14360</v>
      </c>
      <c r="D9780" s="11">
        <v>46183.639571759297</v>
      </c>
      <c r="E9780" t="s">
        <v>14361</v>
      </c>
      <c r="F9780" t="s">
        <v>6415</v>
      </c>
      <c r="G9780" t="s">
        <v>9096</v>
      </c>
      <c r="H9780" t="s">
        <v>6542</v>
      </c>
      <c r="I9780" t="s">
        <v>55</v>
      </c>
      <c r="J9780" t="s">
        <v>44</v>
      </c>
      <c r="K9780" t="s">
        <v>14362</v>
      </c>
      <c r="L9780" t="s">
        <v>14324</v>
      </c>
      <c r="M9780" t="s">
        <v>14363</v>
      </c>
      <c r="N9780" t="s">
        <v>9428</v>
      </c>
      <c r="O9780" t="s">
        <v>14364</v>
      </c>
      <c r="P9780">
        <v>26245000</v>
      </c>
      <c r="Q9780" t="s">
        <v>6636</v>
      </c>
      <c r="R9780" t="s">
        <v>6636</v>
      </c>
      <c r="S9780" s="12"/>
      <c r="T9780" s="13"/>
      <c r="U9780" t="s">
        <v>6629</v>
      </c>
    </row>
    <row r="9781" spans="1:21" x14ac:dyDescent="0.25">
      <c r="A9781" t="s">
        <v>6637</v>
      </c>
      <c r="B9781" s="12">
        <v>207445</v>
      </c>
      <c r="C9781" t="s">
        <v>14372</v>
      </c>
      <c r="D9781" s="11">
        <v>46183.678298611099</v>
      </c>
      <c r="E9781" t="s">
        <v>14373</v>
      </c>
      <c r="F9781" t="s">
        <v>6415</v>
      </c>
      <c r="G9781" t="s">
        <v>9086</v>
      </c>
      <c r="H9781" t="s">
        <v>6542</v>
      </c>
      <c r="I9781" t="s">
        <v>55</v>
      </c>
      <c r="J9781" t="s">
        <v>176</v>
      </c>
      <c r="K9781" t="s">
        <v>14374</v>
      </c>
      <c r="L9781" t="s">
        <v>14285</v>
      </c>
      <c r="M9781" t="s">
        <v>14375</v>
      </c>
      <c r="N9781" t="s">
        <v>6787</v>
      </c>
      <c r="O9781" t="s">
        <v>6835</v>
      </c>
      <c r="P9781">
        <v>18995000</v>
      </c>
      <c r="Q9781" t="s">
        <v>6636</v>
      </c>
      <c r="R9781" t="s">
        <v>6636</v>
      </c>
      <c r="S9781" s="12"/>
      <c r="T9781" s="13"/>
      <c r="U9781" t="s">
        <v>6677</v>
      </c>
    </row>
    <row r="9782" spans="1:21" x14ac:dyDescent="0.25">
      <c r="A9782" t="s">
        <v>6637</v>
      </c>
      <c r="B9782" s="12">
        <v>207445</v>
      </c>
      <c r="C9782" t="s">
        <v>14372</v>
      </c>
      <c r="D9782" s="11">
        <v>46183.678298611099</v>
      </c>
      <c r="E9782" t="s">
        <v>14373</v>
      </c>
      <c r="F9782" t="s">
        <v>6415</v>
      </c>
      <c r="G9782" t="s">
        <v>9088</v>
      </c>
      <c r="H9782" t="s">
        <v>6542</v>
      </c>
      <c r="I9782" t="s">
        <v>55</v>
      </c>
      <c r="J9782" t="s">
        <v>176</v>
      </c>
      <c r="K9782" t="s">
        <v>14374</v>
      </c>
      <c r="L9782" t="s">
        <v>14285</v>
      </c>
      <c r="M9782" t="s">
        <v>14375</v>
      </c>
      <c r="N9782" t="s">
        <v>6787</v>
      </c>
      <c r="O9782" t="s">
        <v>6835</v>
      </c>
      <c r="P9782">
        <v>18995000</v>
      </c>
      <c r="Q9782" t="s">
        <v>6636</v>
      </c>
      <c r="R9782" t="s">
        <v>6636</v>
      </c>
      <c r="S9782" s="12"/>
      <c r="T9782" s="13"/>
      <c r="U9782" t="s">
        <v>6677</v>
      </c>
    </row>
    <row r="9783" spans="1:21" x14ac:dyDescent="0.25">
      <c r="A9783" t="s">
        <v>6637</v>
      </c>
      <c r="B9783" s="12">
        <v>207445</v>
      </c>
      <c r="C9783" t="s">
        <v>14372</v>
      </c>
      <c r="D9783" s="11">
        <v>46183.678298611099</v>
      </c>
      <c r="E9783" t="s">
        <v>14373</v>
      </c>
      <c r="F9783" t="s">
        <v>6415</v>
      </c>
      <c r="G9783" t="s">
        <v>9089</v>
      </c>
      <c r="H9783" t="s">
        <v>6542</v>
      </c>
      <c r="I9783" t="s">
        <v>55</v>
      </c>
      <c r="J9783" t="s">
        <v>176</v>
      </c>
      <c r="K9783" t="s">
        <v>14374</v>
      </c>
      <c r="L9783" t="s">
        <v>14285</v>
      </c>
      <c r="M9783" t="s">
        <v>14375</v>
      </c>
      <c r="N9783" t="s">
        <v>6787</v>
      </c>
      <c r="O9783" t="s">
        <v>6835</v>
      </c>
      <c r="P9783">
        <v>18995000</v>
      </c>
      <c r="Q9783" t="s">
        <v>6636</v>
      </c>
      <c r="R9783" t="s">
        <v>6636</v>
      </c>
      <c r="S9783" s="12"/>
      <c r="T9783" s="13"/>
      <c r="U9783" t="s">
        <v>6677</v>
      </c>
    </row>
    <row r="9784" spans="1:21" x14ac:dyDescent="0.25">
      <c r="A9784" t="s">
        <v>6637</v>
      </c>
      <c r="B9784" s="12">
        <v>207445</v>
      </c>
      <c r="C9784" t="s">
        <v>14372</v>
      </c>
      <c r="D9784" s="11">
        <v>46183.678298611099</v>
      </c>
      <c r="E9784" t="s">
        <v>14373</v>
      </c>
      <c r="F9784" t="s">
        <v>6415</v>
      </c>
      <c r="G9784" t="s">
        <v>6968</v>
      </c>
      <c r="H9784" t="s">
        <v>6542</v>
      </c>
      <c r="I9784" t="s">
        <v>55</v>
      </c>
      <c r="J9784" t="s">
        <v>176</v>
      </c>
      <c r="K9784" t="s">
        <v>14374</v>
      </c>
      <c r="L9784" t="s">
        <v>14285</v>
      </c>
      <c r="M9784" t="s">
        <v>14375</v>
      </c>
      <c r="N9784" t="s">
        <v>6787</v>
      </c>
      <c r="O9784" t="s">
        <v>6835</v>
      </c>
      <c r="P9784">
        <v>18995000</v>
      </c>
      <c r="Q9784" t="s">
        <v>6636</v>
      </c>
      <c r="R9784" t="s">
        <v>6636</v>
      </c>
      <c r="S9784" s="12"/>
      <c r="T9784" s="13"/>
      <c r="U9784" t="s">
        <v>6677</v>
      </c>
    </row>
    <row r="9785" spans="1:21" x14ac:dyDescent="0.25">
      <c r="A9785" t="s">
        <v>6637</v>
      </c>
      <c r="B9785" s="12">
        <v>207445</v>
      </c>
      <c r="C9785" t="s">
        <v>14372</v>
      </c>
      <c r="D9785" s="11">
        <v>46183.678298611099</v>
      </c>
      <c r="E9785" t="s">
        <v>14373</v>
      </c>
      <c r="F9785" t="s">
        <v>6415</v>
      </c>
      <c r="G9785" t="s">
        <v>9090</v>
      </c>
      <c r="H9785" t="s">
        <v>6542</v>
      </c>
      <c r="I9785" t="s">
        <v>55</v>
      </c>
      <c r="J9785" t="s">
        <v>176</v>
      </c>
      <c r="K9785" t="s">
        <v>14374</v>
      </c>
      <c r="L9785" t="s">
        <v>14285</v>
      </c>
      <c r="M9785" t="s">
        <v>14375</v>
      </c>
      <c r="N9785" t="s">
        <v>6787</v>
      </c>
      <c r="O9785" t="s">
        <v>6835</v>
      </c>
      <c r="P9785">
        <v>18995000</v>
      </c>
      <c r="Q9785" t="s">
        <v>6636</v>
      </c>
      <c r="R9785" t="s">
        <v>6636</v>
      </c>
      <c r="S9785" s="12"/>
      <c r="T9785" s="13"/>
      <c r="U9785" t="s">
        <v>6677</v>
      </c>
    </row>
    <row r="9786" spans="1:21" x14ac:dyDescent="0.25">
      <c r="A9786" t="s">
        <v>6637</v>
      </c>
      <c r="B9786" s="12">
        <v>207445</v>
      </c>
      <c r="C9786" t="s">
        <v>14372</v>
      </c>
      <c r="D9786" s="11">
        <v>46183.678298611099</v>
      </c>
      <c r="E9786" t="s">
        <v>14373</v>
      </c>
      <c r="F9786" t="s">
        <v>6415</v>
      </c>
      <c r="G9786" t="s">
        <v>9091</v>
      </c>
      <c r="H9786" t="s">
        <v>6542</v>
      </c>
      <c r="I9786" t="s">
        <v>55</v>
      </c>
      <c r="J9786" t="s">
        <v>176</v>
      </c>
      <c r="K9786" t="s">
        <v>14374</v>
      </c>
      <c r="L9786" t="s">
        <v>14285</v>
      </c>
      <c r="M9786" t="s">
        <v>14375</v>
      </c>
      <c r="N9786" t="s">
        <v>6787</v>
      </c>
      <c r="O9786" t="s">
        <v>6835</v>
      </c>
      <c r="P9786">
        <v>18995000</v>
      </c>
      <c r="Q9786" t="s">
        <v>6636</v>
      </c>
      <c r="R9786" t="s">
        <v>6636</v>
      </c>
      <c r="S9786" s="12"/>
      <c r="T9786" s="13"/>
      <c r="U9786" t="s">
        <v>6677</v>
      </c>
    </row>
    <row r="9787" spans="1:21" x14ac:dyDescent="0.25">
      <c r="A9787" t="s">
        <v>6637</v>
      </c>
      <c r="B9787" s="12">
        <v>207445</v>
      </c>
      <c r="C9787" t="s">
        <v>14372</v>
      </c>
      <c r="D9787" s="11">
        <v>46183.678298611099</v>
      </c>
      <c r="E9787" t="s">
        <v>14373</v>
      </c>
      <c r="F9787" t="s">
        <v>6415</v>
      </c>
      <c r="G9787" t="s">
        <v>9092</v>
      </c>
      <c r="H9787" t="s">
        <v>6542</v>
      </c>
      <c r="I9787" t="s">
        <v>55</v>
      </c>
      <c r="J9787" t="s">
        <v>176</v>
      </c>
      <c r="K9787" t="s">
        <v>14374</v>
      </c>
      <c r="L9787" t="s">
        <v>14285</v>
      </c>
      <c r="M9787" t="s">
        <v>14375</v>
      </c>
      <c r="N9787" t="s">
        <v>6787</v>
      </c>
      <c r="O9787" t="s">
        <v>6835</v>
      </c>
      <c r="P9787">
        <v>18995000</v>
      </c>
      <c r="Q9787" t="s">
        <v>6636</v>
      </c>
      <c r="R9787" t="s">
        <v>6636</v>
      </c>
      <c r="S9787" s="12"/>
      <c r="T9787" s="13"/>
      <c r="U9787" t="s">
        <v>6677</v>
      </c>
    </row>
    <row r="9788" spans="1:21" x14ac:dyDescent="0.25">
      <c r="A9788" t="s">
        <v>6637</v>
      </c>
      <c r="B9788" s="12">
        <v>207445</v>
      </c>
      <c r="C9788" t="s">
        <v>14372</v>
      </c>
      <c r="D9788" s="11">
        <v>46183.678298611099</v>
      </c>
      <c r="E9788" t="s">
        <v>14373</v>
      </c>
      <c r="F9788" t="s">
        <v>6415</v>
      </c>
      <c r="G9788" t="s">
        <v>9093</v>
      </c>
      <c r="H9788" t="s">
        <v>6542</v>
      </c>
      <c r="I9788" t="s">
        <v>55</v>
      </c>
      <c r="J9788" t="s">
        <v>176</v>
      </c>
      <c r="K9788" t="s">
        <v>14374</v>
      </c>
      <c r="L9788" t="s">
        <v>14285</v>
      </c>
      <c r="M9788" t="s">
        <v>14375</v>
      </c>
      <c r="N9788" t="s">
        <v>6787</v>
      </c>
      <c r="O9788" t="s">
        <v>6835</v>
      </c>
      <c r="P9788">
        <v>18995000</v>
      </c>
      <c r="Q9788" t="s">
        <v>6636</v>
      </c>
      <c r="R9788" t="s">
        <v>6636</v>
      </c>
      <c r="S9788" s="12"/>
      <c r="T9788" s="13"/>
      <c r="U9788" t="s">
        <v>6677</v>
      </c>
    </row>
    <row r="9789" spans="1:21" x14ac:dyDescent="0.25">
      <c r="A9789" t="s">
        <v>6637</v>
      </c>
      <c r="B9789" s="12">
        <v>207445</v>
      </c>
      <c r="C9789" t="s">
        <v>14372</v>
      </c>
      <c r="D9789" s="11">
        <v>46183.678298611099</v>
      </c>
      <c r="E9789" t="s">
        <v>14373</v>
      </c>
      <c r="F9789" t="s">
        <v>6415</v>
      </c>
      <c r="G9789" t="s">
        <v>9094</v>
      </c>
      <c r="H9789" t="s">
        <v>6542</v>
      </c>
      <c r="I9789" t="s">
        <v>55</v>
      </c>
      <c r="J9789" t="s">
        <v>176</v>
      </c>
      <c r="K9789" t="s">
        <v>14374</v>
      </c>
      <c r="L9789" t="s">
        <v>14285</v>
      </c>
      <c r="M9789" t="s">
        <v>14375</v>
      </c>
      <c r="N9789" t="s">
        <v>6787</v>
      </c>
      <c r="O9789" t="s">
        <v>6835</v>
      </c>
      <c r="P9789">
        <v>18995000</v>
      </c>
      <c r="Q9789" t="s">
        <v>6636</v>
      </c>
      <c r="R9789" t="s">
        <v>6636</v>
      </c>
      <c r="S9789" s="12"/>
      <c r="T9789" s="13"/>
      <c r="U9789" t="s">
        <v>6677</v>
      </c>
    </row>
    <row r="9790" spans="1:21" x14ac:dyDescent="0.25">
      <c r="A9790" t="s">
        <v>6637</v>
      </c>
      <c r="B9790" s="12">
        <v>207445</v>
      </c>
      <c r="C9790" t="s">
        <v>14372</v>
      </c>
      <c r="D9790" s="11">
        <v>46183.678298611099</v>
      </c>
      <c r="E9790" t="s">
        <v>14373</v>
      </c>
      <c r="F9790" t="s">
        <v>6415</v>
      </c>
      <c r="G9790" t="s">
        <v>9095</v>
      </c>
      <c r="H9790" t="s">
        <v>6542</v>
      </c>
      <c r="I9790" t="s">
        <v>55</v>
      </c>
      <c r="J9790" t="s">
        <v>176</v>
      </c>
      <c r="K9790" t="s">
        <v>14374</v>
      </c>
      <c r="L9790" t="s">
        <v>14285</v>
      </c>
      <c r="M9790" t="s">
        <v>14375</v>
      </c>
      <c r="N9790" t="s">
        <v>6787</v>
      </c>
      <c r="O9790" t="s">
        <v>6835</v>
      </c>
      <c r="P9790">
        <v>18995000</v>
      </c>
      <c r="Q9790" t="s">
        <v>6636</v>
      </c>
      <c r="R9790" t="s">
        <v>6636</v>
      </c>
      <c r="S9790" s="12"/>
      <c r="T9790" s="13"/>
      <c r="U9790" t="s">
        <v>6677</v>
      </c>
    </row>
    <row r="9791" spans="1:21" x14ac:dyDescent="0.25">
      <c r="A9791" t="s">
        <v>6637</v>
      </c>
      <c r="B9791" s="12">
        <v>207445</v>
      </c>
      <c r="C9791" t="s">
        <v>14372</v>
      </c>
      <c r="D9791" s="11">
        <v>46183.678298611099</v>
      </c>
      <c r="E9791" t="s">
        <v>14373</v>
      </c>
      <c r="F9791" t="s">
        <v>6415</v>
      </c>
      <c r="G9791" t="s">
        <v>9096</v>
      </c>
      <c r="H9791" t="s">
        <v>6542</v>
      </c>
      <c r="I9791" t="s">
        <v>55</v>
      </c>
      <c r="J9791" t="s">
        <v>176</v>
      </c>
      <c r="K9791" t="s">
        <v>14374</v>
      </c>
      <c r="L9791" t="s">
        <v>14285</v>
      </c>
      <c r="M9791" t="s">
        <v>14375</v>
      </c>
      <c r="N9791" t="s">
        <v>6787</v>
      </c>
      <c r="O9791" t="s">
        <v>6835</v>
      </c>
      <c r="P9791">
        <v>18995000</v>
      </c>
      <c r="Q9791" t="s">
        <v>6636</v>
      </c>
      <c r="R9791" t="s">
        <v>6636</v>
      </c>
      <c r="S9791" s="12"/>
      <c r="T9791" s="13"/>
      <c r="U9791" t="s">
        <v>6677</v>
      </c>
    </row>
    <row r="9792" spans="1:21" x14ac:dyDescent="0.25">
      <c r="A9792" t="s">
        <v>6619</v>
      </c>
      <c r="B9792" s="12">
        <v>207445</v>
      </c>
      <c r="C9792" t="s">
        <v>14372</v>
      </c>
      <c r="D9792" s="11">
        <v>46183.701655092598</v>
      </c>
      <c r="E9792" t="s">
        <v>14373</v>
      </c>
      <c r="F9792" t="s">
        <v>6415</v>
      </c>
      <c r="G9792" t="s">
        <v>9086</v>
      </c>
      <c r="H9792" t="s">
        <v>6542</v>
      </c>
      <c r="I9792" t="s">
        <v>55</v>
      </c>
      <c r="J9792" t="s">
        <v>176</v>
      </c>
      <c r="K9792" t="s">
        <v>14374</v>
      </c>
      <c r="L9792" t="s">
        <v>14285</v>
      </c>
      <c r="M9792" t="s">
        <v>14375</v>
      </c>
      <c r="N9792" t="s">
        <v>6787</v>
      </c>
      <c r="O9792" t="s">
        <v>6835</v>
      </c>
      <c r="P9792">
        <v>18995000</v>
      </c>
      <c r="Q9792" t="s">
        <v>6636</v>
      </c>
      <c r="R9792" t="s">
        <v>6636</v>
      </c>
      <c r="S9792" s="12"/>
      <c r="T9792" s="13"/>
      <c r="U9792" t="s">
        <v>6677</v>
      </c>
    </row>
    <row r="9793" spans="1:21" x14ac:dyDescent="0.25">
      <c r="A9793" t="s">
        <v>6619</v>
      </c>
      <c r="B9793" s="12">
        <v>207445</v>
      </c>
      <c r="C9793" t="s">
        <v>14372</v>
      </c>
      <c r="D9793" s="11">
        <v>46183.701655092598</v>
      </c>
      <c r="E9793" t="s">
        <v>14373</v>
      </c>
      <c r="F9793" t="s">
        <v>6415</v>
      </c>
      <c r="G9793" t="s">
        <v>9088</v>
      </c>
      <c r="H9793" t="s">
        <v>6542</v>
      </c>
      <c r="I9793" t="s">
        <v>55</v>
      </c>
      <c r="J9793" t="s">
        <v>176</v>
      </c>
      <c r="K9793" t="s">
        <v>14374</v>
      </c>
      <c r="L9793" t="s">
        <v>14285</v>
      </c>
      <c r="M9793" t="s">
        <v>14375</v>
      </c>
      <c r="N9793" t="s">
        <v>6787</v>
      </c>
      <c r="O9793" t="s">
        <v>6835</v>
      </c>
      <c r="P9793">
        <v>18995000</v>
      </c>
      <c r="Q9793" t="s">
        <v>6636</v>
      </c>
      <c r="R9793" t="s">
        <v>6636</v>
      </c>
      <c r="S9793" s="12"/>
      <c r="T9793" s="13"/>
      <c r="U9793" t="s">
        <v>6677</v>
      </c>
    </row>
    <row r="9794" spans="1:21" x14ac:dyDescent="0.25">
      <c r="A9794" t="s">
        <v>6619</v>
      </c>
      <c r="B9794" s="12">
        <v>207445</v>
      </c>
      <c r="C9794" t="s">
        <v>14372</v>
      </c>
      <c r="D9794" s="11">
        <v>46183.701655092598</v>
      </c>
      <c r="E9794" t="s">
        <v>14373</v>
      </c>
      <c r="F9794" t="s">
        <v>6415</v>
      </c>
      <c r="G9794" t="s">
        <v>9089</v>
      </c>
      <c r="H9794" t="s">
        <v>6542</v>
      </c>
      <c r="I9794" t="s">
        <v>55</v>
      </c>
      <c r="J9794" t="s">
        <v>176</v>
      </c>
      <c r="K9794" t="s">
        <v>14374</v>
      </c>
      <c r="L9794" t="s">
        <v>14285</v>
      </c>
      <c r="M9794" t="s">
        <v>14375</v>
      </c>
      <c r="N9794" t="s">
        <v>6787</v>
      </c>
      <c r="O9794" t="s">
        <v>6835</v>
      </c>
      <c r="P9794">
        <v>18995000</v>
      </c>
      <c r="Q9794" t="s">
        <v>6636</v>
      </c>
      <c r="R9794" t="s">
        <v>6636</v>
      </c>
      <c r="S9794" s="12"/>
      <c r="T9794" s="13"/>
      <c r="U9794" t="s">
        <v>6677</v>
      </c>
    </row>
    <row r="9795" spans="1:21" x14ac:dyDescent="0.25">
      <c r="A9795" t="s">
        <v>6619</v>
      </c>
      <c r="B9795" s="12">
        <v>207445</v>
      </c>
      <c r="C9795" t="s">
        <v>14372</v>
      </c>
      <c r="D9795" s="11">
        <v>46183.701655092598</v>
      </c>
      <c r="E9795" t="s">
        <v>14373</v>
      </c>
      <c r="F9795" t="s">
        <v>6415</v>
      </c>
      <c r="G9795" t="s">
        <v>6968</v>
      </c>
      <c r="H9795" t="s">
        <v>6542</v>
      </c>
      <c r="I9795" t="s">
        <v>55</v>
      </c>
      <c r="J9795" t="s">
        <v>176</v>
      </c>
      <c r="K9795" t="s">
        <v>14374</v>
      </c>
      <c r="L9795" t="s">
        <v>14285</v>
      </c>
      <c r="M9795" t="s">
        <v>14375</v>
      </c>
      <c r="N9795" t="s">
        <v>6787</v>
      </c>
      <c r="O9795" t="s">
        <v>6835</v>
      </c>
      <c r="P9795">
        <v>18995000</v>
      </c>
      <c r="Q9795" t="s">
        <v>6636</v>
      </c>
      <c r="R9795" t="s">
        <v>6636</v>
      </c>
      <c r="S9795" s="12"/>
      <c r="T9795" s="13"/>
      <c r="U9795" t="s">
        <v>6677</v>
      </c>
    </row>
    <row r="9796" spans="1:21" x14ac:dyDescent="0.25">
      <c r="A9796" t="s">
        <v>6619</v>
      </c>
      <c r="B9796" s="12">
        <v>207445</v>
      </c>
      <c r="C9796" t="s">
        <v>14372</v>
      </c>
      <c r="D9796" s="11">
        <v>46183.701655092598</v>
      </c>
      <c r="E9796" t="s">
        <v>14373</v>
      </c>
      <c r="F9796" t="s">
        <v>6415</v>
      </c>
      <c r="G9796" t="s">
        <v>9090</v>
      </c>
      <c r="H9796" t="s">
        <v>6542</v>
      </c>
      <c r="I9796" t="s">
        <v>55</v>
      </c>
      <c r="J9796" t="s">
        <v>176</v>
      </c>
      <c r="K9796" t="s">
        <v>14374</v>
      </c>
      <c r="L9796" t="s">
        <v>14285</v>
      </c>
      <c r="M9796" t="s">
        <v>14375</v>
      </c>
      <c r="N9796" t="s">
        <v>6787</v>
      </c>
      <c r="O9796" t="s">
        <v>6835</v>
      </c>
      <c r="P9796">
        <v>18995000</v>
      </c>
      <c r="Q9796" t="s">
        <v>6636</v>
      </c>
      <c r="R9796" t="s">
        <v>6636</v>
      </c>
      <c r="S9796" s="12"/>
      <c r="T9796" s="13"/>
      <c r="U9796" t="s">
        <v>6677</v>
      </c>
    </row>
    <row r="9797" spans="1:21" x14ac:dyDescent="0.25">
      <c r="A9797" t="s">
        <v>6619</v>
      </c>
      <c r="B9797" s="12">
        <v>207445</v>
      </c>
      <c r="C9797" t="s">
        <v>14372</v>
      </c>
      <c r="D9797" s="11">
        <v>46183.701655092598</v>
      </c>
      <c r="E9797" t="s">
        <v>14373</v>
      </c>
      <c r="F9797" t="s">
        <v>6415</v>
      </c>
      <c r="G9797" t="s">
        <v>9091</v>
      </c>
      <c r="H9797" t="s">
        <v>6542</v>
      </c>
      <c r="I9797" t="s">
        <v>55</v>
      </c>
      <c r="J9797" t="s">
        <v>176</v>
      </c>
      <c r="K9797" t="s">
        <v>14374</v>
      </c>
      <c r="L9797" t="s">
        <v>14285</v>
      </c>
      <c r="M9797" t="s">
        <v>14375</v>
      </c>
      <c r="N9797" t="s">
        <v>6787</v>
      </c>
      <c r="O9797" t="s">
        <v>6835</v>
      </c>
      <c r="P9797">
        <v>18995000</v>
      </c>
      <c r="Q9797" t="s">
        <v>6636</v>
      </c>
      <c r="R9797" t="s">
        <v>6636</v>
      </c>
      <c r="S9797" s="12"/>
      <c r="T9797" s="13"/>
      <c r="U9797" t="s">
        <v>6677</v>
      </c>
    </row>
    <row r="9798" spans="1:21" x14ac:dyDescent="0.25">
      <c r="A9798" t="s">
        <v>6619</v>
      </c>
      <c r="B9798" s="12">
        <v>207445</v>
      </c>
      <c r="C9798" t="s">
        <v>14372</v>
      </c>
      <c r="D9798" s="11">
        <v>46183.701655092598</v>
      </c>
      <c r="E9798" t="s">
        <v>14373</v>
      </c>
      <c r="F9798" t="s">
        <v>6415</v>
      </c>
      <c r="G9798" t="s">
        <v>9092</v>
      </c>
      <c r="H9798" t="s">
        <v>6542</v>
      </c>
      <c r="I9798" t="s">
        <v>55</v>
      </c>
      <c r="J9798" t="s">
        <v>176</v>
      </c>
      <c r="K9798" t="s">
        <v>14374</v>
      </c>
      <c r="L9798" t="s">
        <v>14285</v>
      </c>
      <c r="M9798" t="s">
        <v>14375</v>
      </c>
      <c r="N9798" t="s">
        <v>6787</v>
      </c>
      <c r="O9798" t="s">
        <v>6835</v>
      </c>
      <c r="P9798">
        <v>18995000</v>
      </c>
      <c r="Q9798" t="s">
        <v>6636</v>
      </c>
      <c r="R9798" t="s">
        <v>6636</v>
      </c>
      <c r="S9798" s="12"/>
      <c r="T9798" s="13"/>
      <c r="U9798" t="s">
        <v>6677</v>
      </c>
    </row>
    <row r="9799" spans="1:21" x14ac:dyDescent="0.25">
      <c r="A9799" t="s">
        <v>6619</v>
      </c>
      <c r="B9799" s="12">
        <v>207445</v>
      </c>
      <c r="C9799" t="s">
        <v>14372</v>
      </c>
      <c r="D9799" s="11">
        <v>46183.701655092598</v>
      </c>
      <c r="E9799" t="s">
        <v>14373</v>
      </c>
      <c r="F9799" t="s">
        <v>6415</v>
      </c>
      <c r="G9799" t="s">
        <v>9093</v>
      </c>
      <c r="H9799" t="s">
        <v>6542</v>
      </c>
      <c r="I9799" t="s">
        <v>55</v>
      </c>
      <c r="J9799" t="s">
        <v>176</v>
      </c>
      <c r="K9799" t="s">
        <v>14374</v>
      </c>
      <c r="L9799" t="s">
        <v>14285</v>
      </c>
      <c r="M9799" t="s">
        <v>14375</v>
      </c>
      <c r="N9799" t="s">
        <v>6787</v>
      </c>
      <c r="O9799" t="s">
        <v>6835</v>
      </c>
      <c r="P9799">
        <v>18995000</v>
      </c>
      <c r="Q9799" t="s">
        <v>6636</v>
      </c>
      <c r="R9799" t="s">
        <v>6636</v>
      </c>
      <c r="S9799" s="12"/>
      <c r="T9799" s="13"/>
      <c r="U9799" t="s">
        <v>6677</v>
      </c>
    </row>
    <row r="9800" spans="1:21" x14ac:dyDescent="0.25">
      <c r="A9800" t="s">
        <v>6619</v>
      </c>
      <c r="B9800" s="12">
        <v>207445</v>
      </c>
      <c r="C9800" t="s">
        <v>14372</v>
      </c>
      <c r="D9800" s="11">
        <v>46183.701655092598</v>
      </c>
      <c r="E9800" t="s">
        <v>14373</v>
      </c>
      <c r="F9800" t="s">
        <v>6415</v>
      </c>
      <c r="G9800" t="s">
        <v>9094</v>
      </c>
      <c r="H9800" t="s">
        <v>6542</v>
      </c>
      <c r="I9800" t="s">
        <v>55</v>
      </c>
      <c r="J9800" t="s">
        <v>176</v>
      </c>
      <c r="K9800" t="s">
        <v>14374</v>
      </c>
      <c r="L9800" t="s">
        <v>14285</v>
      </c>
      <c r="M9800" t="s">
        <v>14375</v>
      </c>
      <c r="N9800" t="s">
        <v>6787</v>
      </c>
      <c r="O9800" t="s">
        <v>6835</v>
      </c>
      <c r="P9800">
        <v>18995000</v>
      </c>
      <c r="Q9800" t="s">
        <v>6636</v>
      </c>
      <c r="R9800" t="s">
        <v>6636</v>
      </c>
      <c r="S9800" s="12"/>
      <c r="T9800" s="13"/>
      <c r="U9800" t="s">
        <v>6677</v>
      </c>
    </row>
    <row r="9801" spans="1:21" x14ac:dyDescent="0.25">
      <c r="A9801" t="s">
        <v>6619</v>
      </c>
      <c r="B9801" s="12">
        <v>207445</v>
      </c>
      <c r="C9801" t="s">
        <v>14372</v>
      </c>
      <c r="D9801" s="11">
        <v>46183.701655092598</v>
      </c>
      <c r="E9801" t="s">
        <v>14373</v>
      </c>
      <c r="F9801" t="s">
        <v>6415</v>
      </c>
      <c r="G9801" t="s">
        <v>9095</v>
      </c>
      <c r="H9801" t="s">
        <v>6542</v>
      </c>
      <c r="I9801" t="s">
        <v>55</v>
      </c>
      <c r="J9801" t="s">
        <v>176</v>
      </c>
      <c r="K9801" t="s">
        <v>14374</v>
      </c>
      <c r="L9801" t="s">
        <v>14285</v>
      </c>
      <c r="M9801" t="s">
        <v>14375</v>
      </c>
      <c r="N9801" t="s">
        <v>6787</v>
      </c>
      <c r="O9801" t="s">
        <v>6835</v>
      </c>
      <c r="P9801">
        <v>18995000</v>
      </c>
      <c r="Q9801" t="s">
        <v>6636</v>
      </c>
      <c r="R9801" t="s">
        <v>6636</v>
      </c>
      <c r="S9801" s="12"/>
      <c r="T9801" s="13"/>
      <c r="U9801" t="s">
        <v>6677</v>
      </c>
    </row>
    <row r="9802" spans="1:21" x14ac:dyDescent="0.25">
      <c r="A9802" t="s">
        <v>6619</v>
      </c>
      <c r="B9802" s="12">
        <v>207445</v>
      </c>
      <c r="C9802" t="s">
        <v>14372</v>
      </c>
      <c r="D9802" s="11">
        <v>46183.701655092598</v>
      </c>
      <c r="E9802" t="s">
        <v>14373</v>
      </c>
      <c r="F9802" t="s">
        <v>6415</v>
      </c>
      <c r="G9802" t="s">
        <v>9096</v>
      </c>
      <c r="H9802" t="s">
        <v>6542</v>
      </c>
      <c r="I9802" t="s">
        <v>55</v>
      </c>
      <c r="J9802" t="s">
        <v>176</v>
      </c>
      <c r="K9802" t="s">
        <v>14374</v>
      </c>
      <c r="L9802" t="s">
        <v>14285</v>
      </c>
      <c r="M9802" t="s">
        <v>14375</v>
      </c>
      <c r="N9802" t="s">
        <v>6787</v>
      </c>
      <c r="O9802" t="s">
        <v>6835</v>
      </c>
      <c r="P9802">
        <v>18995000</v>
      </c>
      <c r="Q9802" t="s">
        <v>6636</v>
      </c>
      <c r="R9802" t="s">
        <v>6636</v>
      </c>
      <c r="S9802" s="12"/>
      <c r="T9802" s="13"/>
      <c r="U9802" t="s">
        <v>6677</v>
      </c>
    </row>
    <row r="9803" spans="1:21" x14ac:dyDescent="0.25">
      <c r="A9803" t="s">
        <v>6637</v>
      </c>
      <c r="B9803" s="12">
        <v>207645</v>
      </c>
      <c r="C9803" t="s">
        <v>14376</v>
      </c>
      <c r="D9803" s="11">
        <v>46183.940162036997</v>
      </c>
      <c r="E9803" t="s">
        <v>14377</v>
      </c>
      <c r="F9803" t="s">
        <v>6415</v>
      </c>
      <c r="G9803" t="s">
        <v>6968</v>
      </c>
      <c r="H9803" t="s">
        <v>6542</v>
      </c>
      <c r="I9803" t="s">
        <v>55</v>
      </c>
      <c r="J9803" t="s">
        <v>737</v>
      </c>
      <c r="K9803" t="s">
        <v>14378</v>
      </c>
      <c r="L9803" t="s">
        <v>14306</v>
      </c>
      <c r="M9803" t="s">
        <v>14379</v>
      </c>
      <c r="N9803" t="s">
        <v>9681</v>
      </c>
      <c r="O9803" t="s">
        <v>9682</v>
      </c>
      <c r="P9803">
        <v>21675000</v>
      </c>
      <c r="Q9803" t="s">
        <v>6636</v>
      </c>
      <c r="R9803" t="s">
        <v>6636</v>
      </c>
      <c r="S9803" s="12"/>
      <c r="T9803" s="13"/>
      <c r="U9803" t="s">
        <v>6629</v>
      </c>
    </row>
    <row r="9804" spans="1:21" x14ac:dyDescent="0.25">
      <c r="A9804" t="s">
        <v>6637</v>
      </c>
      <c r="B9804" s="12">
        <v>207645</v>
      </c>
      <c r="C9804" t="s">
        <v>14376</v>
      </c>
      <c r="D9804" s="11">
        <v>46183.940162036997</v>
      </c>
      <c r="E9804" t="s">
        <v>14377</v>
      </c>
      <c r="F9804" t="s">
        <v>6415</v>
      </c>
      <c r="G9804" t="s">
        <v>9091</v>
      </c>
      <c r="H9804" t="s">
        <v>6542</v>
      </c>
      <c r="I9804" t="s">
        <v>55</v>
      </c>
      <c r="J9804" t="s">
        <v>737</v>
      </c>
      <c r="K9804" t="s">
        <v>14378</v>
      </c>
      <c r="L9804" t="s">
        <v>14306</v>
      </c>
      <c r="M9804" t="s">
        <v>14379</v>
      </c>
      <c r="N9804" t="s">
        <v>9681</v>
      </c>
      <c r="O9804" t="s">
        <v>9682</v>
      </c>
      <c r="P9804">
        <v>21675000</v>
      </c>
      <c r="Q9804" t="s">
        <v>6636</v>
      </c>
      <c r="R9804" t="s">
        <v>6636</v>
      </c>
      <c r="S9804" s="12"/>
      <c r="T9804" s="13"/>
      <c r="U9804" t="s">
        <v>6629</v>
      </c>
    </row>
    <row r="9805" spans="1:21" x14ac:dyDescent="0.25">
      <c r="A9805" t="s">
        <v>6637</v>
      </c>
      <c r="B9805" s="12">
        <v>207645</v>
      </c>
      <c r="C9805" t="s">
        <v>14376</v>
      </c>
      <c r="D9805" s="11">
        <v>46183.940162036997</v>
      </c>
      <c r="E9805" t="s">
        <v>14377</v>
      </c>
      <c r="F9805" t="s">
        <v>6415</v>
      </c>
      <c r="G9805" t="s">
        <v>14308</v>
      </c>
      <c r="H9805" t="s">
        <v>6542</v>
      </c>
      <c r="I9805" t="s">
        <v>55</v>
      </c>
      <c r="J9805" t="s">
        <v>737</v>
      </c>
      <c r="K9805" t="s">
        <v>14378</v>
      </c>
      <c r="L9805" t="s">
        <v>14306</v>
      </c>
      <c r="M9805" t="s">
        <v>14379</v>
      </c>
      <c r="N9805" t="s">
        <v>9681</v>
      </c>
      <c r="O9805" t="s">
        <v>9682</v>
      </c>
      <c r="P9805">
        <v>21675000</v>
      </c>
      <c r="Q9805" t="s">
        <v>6636</v>
      </c>
      <c r="R9805" t="s">
        <v>6636</v>
      </c>
      <c r="S9805" s="12"/>
      <c r="T9805" s="13"/>
      <c r="U9805" t="s">
        <v>6629</v>
      </c>
    </row>
    <row r="9806" spans="1:21" x14ac:dyDescent="0.25">
      <c r="A9806" t="s">
        <v>6637</v>
      </c>
      <c r="B9806" s="12">
        <v>207645</v>
      </c>
      <c r="C9806" t="s">
        <v>14376</v>
      </c>
      <c r="D9806" s="11">
        <v>46183.940162036997</v>
      </c>
      <c r="E9806" t="s">
        <v>14377</v>
      </c>
      <c r="F9806" t="s">
        <v>6415</v>
      </c>
      <c r="G9806" t="s">
        <v>14309</v>
      </c>
      <c r="H9806" t="s">
        <v>6542</v>
      </c>
      <c r="I9806" t="s">
        <v>55</v>
      </c>
      <c r="J9806" t="s">
        <v>737</v>
      </c>
      <c r="K9806" t="s">
        <v>14378</v>
      </c>
      <c r="L9806" t="s">
        <v>14306</v>
      </c>
      <c r="M9806" t="s">
        <v>14379</v>
      </c>
      <c r="N9806" t="s">
        <v>9681</v>
      </c>
      <c r="O9806" t="s">
        <v>9682</v>
      </c>
      <c r="P9806">
        <v>21675000</v>
      </c>
      <c r="Q9806" t="s">
        <v>6636</v>
      </c>
      <c r="R9806" t="s">
        <v>6636</v>
      </c>
      <c r="S9806" s="12"/>
      <c r="T9806" s="13"/>
      <c r="U9806" t="s">
        <v>6629</v>
      </c>
    </row>
    <row r="9807" spans="1:21" x14ac:dyDescent="0.25">
      <c r="A9807" t="s">
        <v>6637</v>
      </c>
      <c r="B9807" s="12">
        <v>207645</v>
      </c>
      <c r="C9807" t="s">
        <v>14376</v>
      </c>
      <c r="D9807" s="11">
        <v>46183.940162036997</v>
      </c>
      <c r="E9807" t="s">
        <v>14377</v>
      </c>
      <c r="F9807" t="s">
        <v>6415</v>
      </c>
      <c r="G9807" t="s">
        <v>14310</v>
      </c>
      <c r="H9807" t="s">
        <v>6542</v>
      </c>
      <c r="I9807" t="s">
        <v>55</v>
      </c>
      <c r="J9807" t="s">
        <v>737</v>
      </c>
      <c r="K9807" t="s">
        <v>14378</v>
      </c>
      <c r="L9807" t="s">
        <v>14306</v>
      </c>
      <c r="M9807" t="s">
        <v>14379</v>
      </c>
      <c r="N9807" t="s">
        <v>9681</v>
      </c>
      <c r="O9807" t="s">
        <v>9682</v>
      </c>
      <c r="P9807">
        <v>21675000</v>
      </c>
      <c r="Q9807" t="s">
        <v>6636</v>
      </c>
      <c r="R9807" t="s">
        <v>6636</v>
      </c>
      <c r="S9807" s="12"/>
      <c r="T9807" s="13"/>
      <c r="U9807" t="s">
        <v>6629</v>
      </c>
    </row>
    <row r="9808" spans="1:21" x14ac:dyDescent="0.25">
      <c r="A9808" t="s">
        <v>6637</v>
      </c>
      <c r="B9808" s="12">
        <v>207645</v>
      </c>
      <c r="C9808" t="s">
        <v>14376</v>
      </c>
      <c r="D9808" s="11">
        <v>46183.940162036997</v>
      </c>
      <c r="E9808" t="s">
        <v>14377</v>
      </c>
      <c r="F9808" t="s">
        <v>6415</v>
      </c>
      <c r="G9808" t="s">
        <v>9095</v>
      </c>
      <c r="H9808" t="s">
        <v>6542</v>
      </c>
      <c r="I9808" t="s">
        <v>55</v>
      </c>
      <c r="J9808" t="s">
        <v>737</v>
      </c>
      <c r="K9808" t="s">
        <v>14378</v>
      </c>
      <c r="L9808" t="s">
        <v>14306</v>
      </c>
      <c r="M9808" t="s">
        <v>14379</v>
      </c>
      <c r="N9808" t="s">
        <v>9681</v>
      </c>
      <c r="O9808" t="s">
        <v>9682</v>
      </c>
      <c r="P9808">
        <v>21675000</v>
      </c>
      <c r="Q9808" t="s">
        <v>6636</v>
      </c>
      <c r="R9808" t="s">
        <v>6636</v>
      </c>
      <c r="S9808" s="12"/>
      <c r="T9808" s="13"/>
      <c r="U9808" t="s">
        <v>6629</v>
      </c>
    </row>
    <row r="9809" spans="1:21" x14ac:dyDescent="0.25">
      <c r="A9809" t="s">
        <v>6637</v>
      </c>
      <c r="B9809" s="12">
        <v>207645</v>
      </c>
      <c r="C9809" t="s">
        <v>14376</v>
      </c>
      <c r="D9809" s="11">
        <v>46183.940162036997</v>
      </c>
      <c r="E9809" t="s">
        <v>14377</v>
      </c>
      <c r="F9809" t="s">
        <v>6415</v>
      </c>
      <c r="G9809" t="s">
        <v>9096</v>
      </c>
      <c r="H9809" t="s">
        <v>6542</v>
      </c>
      <c r="I9809" t="s">
        <v>55</v>
      </c>
      <c r="J9809" t="s">
        <v>737</v>
      </c>
      <c r="K9809" t="s">
        <v>14378</v>
      </c>
      <c r="L9809" t="s">
        <v>14306</v>
      </c>
      <c r="M9809" t="s">
        <v>14379</v>
      </c>
      <c r="N9809" t="s">
        <v>9681</v>
      </c>
      <c r="O9809" t="s">
        <v>9682</v>
      </c>
      <c r="P9809">
        <v>21675000</v>
      </c>
      <c r="Q9809" t="s">
        <v>6636</v>
      </c>
      <c r="R9809" t="s">
        <v>6636</v>
      </c>
      <c r="S9809" s="12"/>
      <c r="T9809" s="13"/>
      <c r="U9809" t="s">
        <v>6629</v>
      </c>
    </row>
    <row r="9810" spans="1:21" x14ac:dyDescent="0.25">
      <c r="A9810" t="s">
        <v>6619</v>
      </c>
      <c r="B9810" s="12">
        <v>207590</v>
      </c>
      <c r="C9810" t="s">
        <v>13474</v>
      </c>
      <c r="D9810" s="11">
        <v>46184.418159722198</v>
      </c>
      <c r="E9810" t="s">
        <v>13475</v>
      </c>
      <c r="F9810" t="s">
        <v>6415</v>
      </c>
      <c r="G9810" t="s">
        <v>9086</v>
      </c>
      <c r="H9810" t="s">
        <v>6542</v>
      </c>
      <c r="I9810" t="s">
        <v>65</v>
      </c>
      <c r="J9810" t="s">
        <v>636</v>
      </c>
      <c r="K9810" t="s">
        <v>14370</v>
      </c>
      <c r="L9810" t="s">
        <v>14285</v>
      </c>
      <c r="M9810" t="s">
        <v>14371</v>
      </c>
      <c r="N9810" t="s">
        <v>6787</v>
      </c>
      <c r="O9810" t="s">
        <v>6829</v>
      </c>
      <c r="P9810">
        <v>19995000</v>
      </c>
      <c r="Q9810" t="s">
        <v>6636</v>
      </c>
      <c r="R9810" t="s">
        <v>6636</v>
      </c>
      <c r="S9810" s="12"/>
      <c r="T9810" s="13"/>
      <c r="U9810" t="s">
        <v>6636</v>
      </c>
    </row>
    <row r="9811" spans="1:21" x14ac:dyDescent="0.25">
      <c r="A9811" t="s">
        <v>6619</v>
      </c>
      <c r="B9811" s="12">
        <v>207590</v>
      </c>
      <c r="C9811" t="s">
        <v>13474</v>
      </c>
      <c r="D9811" s="11">
        <v>46184.418159722198</v>
      </c>
      <c r="E9811" t="s">
        <v>13475</v>
      </c>
      <c r="F9811" t="s">
        <v>6415</v>
      </c>
      <c r="G9811" t="s">
        <v>9088</v>
      </c>
      <c r="H9811" t="s">
        <v>6542</v>
      </c>
      <c r="I9811" t="s">
        <v>65</v>
      </c>
      <c r="J9811" t="s">
        <v>636</v>
      </c>
      <c r="K9811" t="s">
        <v>14370</v>
      </c>
      <c r="L9811" t="s">
        <v>14285</v>
      </c>
      <c r="M9811" t="s">
        <v>14371</v>
      </c>
      <c r="N9811" t="s">
        <v>6787</v>
      </c>
      <c r="O9811" t="s">
        <v>6829</v>
      </c>
      <c r="P9811">
        <v>19995000</v>
      </c>
      <c r="Q9811" t="s">
        <v>6636</v>
      </c>
      <c r="R9811" t="s">
        <v>6636</v>
      </c>
      <c r="S9811" s="12"/>
      <c r="T9811" s="13"/>
      <c r="U9811" t="s">
        <v>6636</v>
      </c>
    </row>
    <row r="9812" spans="1:21" x14ac:dyDescent="0.25">
      <c r="A9812" t="s">
        <v>6619</v>
      </c>
      <c r="B9812" s="12">
        <v>207590</v>
      </c>
      <c r="C9812" t="s">
        <v>13474</v>
      </c>
      <c r="D9812" s="11">
        <v>46184.418159722198</v>
      </c>
      <c r="E9812" t="s">
        <v>13475</v>
      </c>
      <c r="F9812" t="s">
        <v>6415</v>
      </c>
      <c r="G9812" t="s">
        <v>9089</v>
      </c>
      <c r="H9812" t="s">
        <v>6542</v>
      </c>
      <c r="I9812" t="s">
        <v>65</v>
      </c>
      <c r="J9812" t="s">
        <v>636</v>
      </c>
      <c r="K9812" t="s">
        <v>14370</v>
      </c>
      <c r="L9812" t="s">
        <v>14285</v>
      </c>
      <c r="M9812" t="s">
        <v>14371</v>
      </c>
      <c r="N9812" t="s">
        <v>6787</v>
      </c>
      <c r="O9812" t="s">
        <v>6829</v>
      </c>
      <c r="P9812">
        <v>19995000</v>
      </c>
      <c r="Q9812" t="s">
        <v>6636</v>
      </c>
      <c r="R9812" t="s">
        <v>6636</v>
      </c>
      <c r="S9812" s="12"/>
      <c r="T9812" s="13"/>
      <c r="U9812" t="s">
        <v>6636</v>
      </c>
    </row>
    <row r="9813" spans="1:21" x14ac:dyDescent="0.25">
      <c r="A9813" t="s">
        <v>6619</v>
      </c>
      <c r="B9813" s="12">
        <v>207590</v>
      </c>
      <c r="C9813" t="s">
        <v>13474</v>
      </c>
      <c r="D9813" s="11">
        <v>46184.418159722198</v>
      </c>
      <c r="E9813" t="s">
        <v>13475</v>
      </c>
      <c r="F9813" t="s">
        <v>6415</v>
      </c>
      <c r="G9813" t="s">
        <v>6968</v>
      </c>
      <c r="H9813" t="s">
        <v>6542</v>
      </c>
      <c r="I9813" t="s">
        <v>65</v>
      </c>
      <c r="J9813" t="s">
        <v>636</v>
      </c>
      <c r="K9813" t="s">
        <v>14370</v>
      </c>
      <c r="L9813" t="s">
        <v>14285</v>
      </c>
      <c r="M9813" t="s">
        <v>14371</v>
      </c>
      <c r="N9813" t="s">
        <v>6787</v>
      </c>
      <c r="O9813" t="s">
        <v>6829</v>
      </c>
      <c r="P9813">
        <v>19995000</v>
      </c>
      <c r="Q9813" t="s">
        <v>6636</v>
      </c>
      <c r="R9813" t="s">
        <v>6636</v>
      </c>
      <c r="S9813" s="12"/>
      <c r="T9813" s="13"/>
      <c r="U9813" t="s">
        <v>6636</v>
      </c>
    </row>
    <row r="9814" spans="1:21" x14ac:dyDescent="0.25">
      <c r="A9814" t="s">
        <v>6619</v>
      </c>
      <c r="B9814" s="12">
        <v>207590</v>
      </c>
      <c r="C9814" t="s">
        <v>13474</v>
      </c>
      <c r="D9814" s="11">
        <v>46184.418159722198</v>
      </c>
      <c r="E9814" t="s">
        <v>13475</v>
      </c>
      <c r="F9814" t="s">
        <v>6415</v>
      </c>
      <c r="G9814" t="s">
        <v>9090</v>
      </c>
      <c r="H9814" t="s">
        <v>6542</v>
      </c>
      <c r="I9814" t="s">
        <v>65</v>
      </c>
      <c r="J9814" t="s">
        <v>636</v>
      </c>
      <c r="K9814" t="s">
        <v>14370</v>
      </c>
      <c r="L9814" t="s">
        <v>14285</v>
      </c>
      <c r="M9814" t="s">
        <v>14371</v>
      </c>
      <c r="N9814" t="s">
        <v>6787</v>
      </c>
      <c r="O9814" t="s">
        <v>6829</v>
      </c>
      <c r="P9814">
        <v>19995000</v>
      </c>
      <c r="Q9814" t="s">
        <v>6636</v>
      </c>
      <c r="R9814" t="s">
        <v>6636</v>
      </c>
      <c r="S9814" s="12"/>
      <c r="T9814" s="13"/>
      <c r="U9814" t="s">
        <v>6636</v>
      </c>
    </row>
    <row r="9815" spans="1:21" x14ac:dyDescent="0.25">
      <c r="A9815" t="s">
        <v>6619</v>
      </c>
      <c r="B9815" s="12">
        <v>207590</v>
      </c>
      <c r="C9815" t="s">
        <v>13474</v>
      </c>
      <c r="D9815" s="11">
        <v>46184.418159722198</v>
      </c>
      <c r="E9815" t="s">
        <v>13475</v>
      </c>
      <c r="F9815" t="s">
        <v>6415</v>
      </c>
      <c r="G9815" t="s">
        <v>9091</v>
      </c>
      <c r="H9815" t="s">
        <v>6542</v>
      </c>
      <c r="I9815" t="s">
        <v>65</v>
      </c>
      <c r="J9815" t="s">
        <v>636</v>
      </c>
      <c r="K9815" t="s">
        <v>14370</v>
      </c>
      <c r="L9815" t="s">
        <v>14285</v>
      </c>
      <c r="M9815" t="s">
        <v>14371</v>
      </c>
      <c r="N9815" t="s">
        <v>6787</v>
      </c>
      <c r="O9815" t="s">
        <v>6829</v>
      </c>
      <c r="P9815">
        <v>19995000</v>
      </c>
      <c r="Q9815" t="s">
        <v>6636</v>
      </c>
      <c r="R9815" t="s">
        <v>6636</v>
      </c>
      <c r="S9815" s="12"/>
      <c r="T9815" s="13"/>
      <c r="U9815" t="s">
        <v>6636</v>
      </c>
    </row>
    <row r="9816" spans="1:21" x14ac:dyDescent="0.25">
      <c r="A9816" t="s">
        <v>6619</v>
      </c>
      <c r="B9816" s="12">
        <v>207590</v>
      </c>
      <c r="C9816" t="s">
        <v>13474</v>
      </c>
      <c r="D9816" s="11">
        <v>46184.418159722198</v>
      </c>
      <c r="E9816" t="s">
        <v>13475</v>
      </c>
      <c r="F9816" t="s">
        <v>6415</v>
      </c>
      <c r="G9816" t="s">
        <v>9092</v>
      </c>
      <c r="H9816" t="s">
        <v>6542</v>
      </c>
      <c r="I9816" t="s">
        <v>65</v>
      </c>
      <c r="J9816" t="s">
        <v>636</v>
      </c>
      <c r="K9816" t="s">
        <v>14370</v>
      </c>
      <c r="L9816" t="s">
        <v>14285</v>
      </c>
      <c r="M9816" t="s">
        <v>14371</v>
      </c>
      <c r="N9816" t="s">
        <v>6787</v>
      </c>
      <c r="O9816" t="s">
        <v>6829</v>
      </c>
      <c r="P9816">
        <v>19995000</v>
      </c>
      <c r="Q9816" t="s">
        <v>6636</v>
      </c>
      <c r="R9816" t="s">
        <v>6636</v>
      </c>
      <c r="S9816" s="12"/>
      <c r="T9816" s="13"/>
      <c r="U9816" t="s">
        <v>6636</v>
      </c>
    </row>
    <row r="9817" spans="1:21" x14ac:dyDescent="0.25">
      <c r="A9817" t="s">
        <v>6619</v>
      </c>
      <c r="B9817" s="12">
        <v>207590</v>
      </c>
      <c r="C9817" t="s">
        <v>13474</v>
      </c>
      <c r="D9817" s="11">
        <v>46184.418159722198</v>
      </c>
      <c r="E9817" t="s">
        <v>13475</v>
      </c>
      <c r="F9817" t="s">
        <v>6415</v>
      </c>
      <c r="G9817" t="s">
        <v>9093</v>
      </c>
      <c r="H9817" t="s">
        <v>6542</v>
      </c>
      <c r="I9817" t="s">
        <v>65</v>
      </c>
      <c r="J9817" t="s">
        <v>636</v>
      </c>
      <c r="K9817" t="s">
        <v>14370</v>
      </c>
      <c r="L9817" t="s">
        <v>14285</v>
      </c>
      <c r="M9817" t="s">
        <v>14371</v>
      </c>
      <c r="N9817" t="s">
        <v>6787</v>
      </c>
      <c r="O9817" t="s">
        <v>6829</v>
      </c>
      <c r="P9817">
        <v>19995000</v>
      </c>
      <c r="Q9817" t="s">
        <v>6636</v>
      </c>
      <c r="R9817" t="s">
        <v>6636</v>
      </c>
      <c r="S9817" s="12"/>
      <c r="T9817" s="13"/>
      <c r="U9817" t="s">
        <v>6636</v>
      </c>
    </row>
    <row r="9818" spans="1:21" x14ac:dyDescent="0.25">
      <c r="A9818" t="s">
        <v>6619</v>
      </c>
      <c r="B9818" s="12">
        <v>207590</v>
      </c>
      <c r="C9818" t="s">
        <v>13474</v>
      </c>
      <c r="D9818" s="11">
        <v>46184.418159722198</v>
      </c>
      <c r="E9818" t="s">
        <v>13475</v>
      </c>
      <c r="F9818" t="s">
        <v>6415</v>
      </c>
      <c r="G9818" t="s">
        <v>9094</v>
      </c>
      <c r="H9818" t="s">
        <v>6542</v>
      </c>
      <c r="I9818" t="s">
        <v>65</v>
      </c>
      <c r="J9818" t="s">
        <v>636</v>
      </c>
      <c r="K9818" t="s">
        <v>14370</v>
      </c>
      <c r="L9818" t="s">
        <v>14285</v>
      </c>
      <c r="M9818" t="s">
        <v>14371</v>
      </c>
      <c r="N9818" t="s">
        <v>6787</v>
      </c>
      <c r="O9818" t="s">
        <v>6829</v>
      </c>
      <c r="P9818">
        <v>19995000</v>
      </c>
      <c r="Q9818" t="s">
        <v>6636</v>
      </c>
      <c r="R9818" t="s">
        <v>6636</v>
      </c>
      <c r="S9818" s="12"/>
      <c r="T9818" s="13"/>
      <c r="U9818" t="s">
        <v>6636</v>
      </c>
    </row>
    <row r="9819" spans="1:21" x14ac:dyDescent="0.25">
      <c r="A9819" t="s">
        <v>6619</v>
      </c>
      <c r="B9819" s="12">
        <v>207590</v>
      </c>
      <c r="C9819" t="s">
        <v>13474</v>
      </c>
      <c r="D9819" s="11">
        <v>46184.418159722198</v>
      </c>
      <c r="E9819" t="s">
        <v>13475</v>
      </c>
      <c r="F9819" t="s">
        <v>6415</v>
      </c>
      <c r="G9819" t="s">
        <v>9095</v>
      </c>
      <c r="H9819" t="s">
        <v>6542</v>
      </c>
      <c r="I9819" t="s">
        <v>65</v>
      </c>
      <c r="J9819" t="s">
        <v>636</v>
      </c>
      <c r="K9819" t="s">
        <v>14370</v>
      </c>
      <c r="L9819" t="s">
        <v>14285</v>
      </c>
      <c r="M9819" t="s">
        <v>14371</v>
      </c>
      <c r="N9819" t="s">
        <v>6787</v>
      </c>
      <c r="O9819" t="s">
        <v>6829</v>
      </c>
      <c r="P9819">
        <v>19995000</v>
      </c>
      <c r="Q9819" t="s">
        <v>6636</v>
      </c>
      <c r="R9819" t="s">
        <v>6636</v>
      </c>
      <c r="S9819" s="12"/>
      <c r="T9819" s="13"/>
      <c r="U9819" t="s">
        <v>6636</v>
      </c>
    </row>
    <row r="9820" spans="1:21" x14ac:dyDescent="0.25">
      <c r="A9820" t="s">
        <v>6619</v>
      </c>
      <c r="B9820" s="12">
        <v>207590</v>
      </c>
      <c r="C9820" t="s">
        <v>13474</v>
      </c>
      <c r="D9820" s="11">
        <v>46184.418159722198</v>
      </c>
      <c r="E9820" t="s">
        <v>13475</v>
      </c>
      <c r="F9820" t="s">
        <v>6415</v>
      </c>
      <c r="G9820" t="s">
        <v>9096</v>
      </c>
      <c r="H9820" t="s">
        <v>6542</v>
      </c>
      <c r="I9820" t="s">
        <v>65</v>
      </c>
      <c r="J9820" t="s">
        <v>636</v>
      </c>
      <c r="K9820" t="s">
        <v>14370</v>
      </c>
      <c r="L9820" t="s">
        <v>14285</v>
      </c>
      <c r="M9820" t="s">
        <v>14371</v>
      </c>
      <c r="N9820" t="s">
        <v>6787</v>
      </c>
      <c r="O9820" t="s">
        <v>6829</v>
      </c>
      <c r="P9820">
        <v>19995000</v>
      </c>
      <c r="Q9820" t="s">
        <v>6636</v>
      </c>
      <c r="R9820" t="s">
        <v>6636</v>
      </c>
      <c r="S9820" s="12"/>
      <c r="T9820" s="13"/>
      <c r="U9820" t="s">
        <v>6636</v>
      </c>
    </row>
    <row r="9821" spans="1:21" x14ac:dyDescent="0.25">
      <c r="A9821" t="s">
        <v>6619</v>
      </c>
      <c r="B9821" s="12">
        <v>207645</v>
      </c>
      <c r="C9821" t="s">
        <v>14376</v>
      </c>
      <c r="D9821" s="11">
        <v>46184.460659722201</v>
      </c>
      <c r="E9821" t="s">
        <v>14377</v>
      </c>
      <c r="F9821" t="s">
        <v>6415</v>
      </c>
      <c r="G9821" t="s">
        <v>6968</v>
      </c>
      <c r="H9821" t="s">
        <v>6542</v>
      </c>
      <c r="I9821" t="s">
        <v>55</v>
      </c>
      <c r="J9821" t="s">
        <v>737</v>
      </c>
      <c r="K9821" t="s">
        <v>14378</v>
      </c>
      <c r="L9821" t="s">
        <v>14306</v>
      </c>
      <c r="M9821" t="s">
        <v>14379</v>
      </c>
      <c r="N9821" t="s">
        <v>9681</v>
      </c>
      <c r="O9821" t="s">
        <v>9682</v>
      </c>
      <c r="P9821">
        <v>21675000</v>
      </c>
      <c r="Q9821" t="s">
        <v>6636</v>
      </c>
      <c r="R9821" t="s">
        <v>6636</v>
      </c>
      <c r="S9821" s="12"/>
      <c r="T9821" s="13"/>
      <c r="U9821" t="s">
        <v>6629</v>
      </c>
    </row>
    <row r="9822" spans="1:21" x14ac:dyDescent="0.25">
      <c r="A9822" t="s">
        <v>6619</v>
      </c>
      <c r="B9822" s="12">
        <v>207645</v>
      </c>
      <c r="C9822" t="s">
        <v>14376</v>
      </c>
      <c r="D9822" s="11">
        <v>46184.460659722201</v>
      </c>
      <c r="E9822" t="s">
        <v>14377</v>
      </c>
      <c r="F9822" t="s">
        <v>6415</v>
      </c>
      <c r="G9822" t="s">
        <v>9091</v>
      </c>
      <c r="H9822" t="s">
        <v>6542</v>
      </c>
      <c r="I9822" t="s">
        <v>55</v>
      </c>
      <c r="J9822" t="s">
        <v>737</v>
      </c>
      <c r="K9822" t="s">
        <v>14378</v>
      </c>
      <c r="L9822" t="s">
        <v>14306</v>
      </c>
      <c r="M9822" t="s">
        <v>14379</v>
      </c>
      <c r="N9822" t="s">
        <v>9681</v>
      </c>
      <c r="O9822" t="s">
        <v>9682</v>
      </c>
      <c r="P9822">
        <v>21675000</v>
      </c>
      <c r="Q9822" t="s">
        <v>6636</v>
      </c>
      <c r="R9822" t="s">
        <v>6636</v>
      </c>
      <c r="S9822" s="12"/>
      <c r="T9822" s="13"/>
      <c r="U9822" t="s">
        <v>6629</v>
      </c>
    </row>
    <row r="9823" spans="1:21" x14ac:dyDescent="0.25">
      <c r="A9823" t="s">
        <v>6619</v>
      </c>
      <c r="B9823" s="12">
        <v>207645</v>
      </c>
      <c r="C9823" t="s">
        <v>14376</v>
      </c>
      <c r="D9823" s="11">
        <v>46184.460659722201</v>
      </c>
      <c r="E9823" t="s">
        <v>14377</v>
      </c>
      <c r="F9823" t="s">
        <v>6415</v>
      </c>
      <c r="G9823" t="s">
        <v>14308</v>
      </c>
      <c r="H9823" t="s">
        <v>6542</v>
      </c>
      <c r="I9823" t="s">
        <v>55</v>
      </c>
      <c r="J9823" t="s">
        <v>737</v>
      </c>
      <c r="K9823" t="s">
        <v>14378</v>
      </c>
      <c r="L9823" t="s">
        <v>14306</v>
      </c>
      <c r="M9823" t="s">
        <v>14379</v>
      </c>
      <c r="N9823" t="s">
        <v>9681</v>
      </c>
      <c r="O9823" t="s">
        <v>9682</v>
      </c>
      <c r="P9823">
        <v>21675000</v>
      </c>
      <c r="Q9823" t="s">
        <v>6636</v>
      </c>
      <c r="R9823" t="s">
        <v>6636</v>
      </c>
      <c r="S9823" s="12"/>
      <c r="T9823" s="13"/>
      <c r="U9823" t="s">
        <v>6629</v>
      </c>
    </row>
    <row r="9824" spans="1:21" x14ac:dyDescent="0.25">
      <c r="A9824" t="s">
        <v>6619</v>
      </c>
      <c r="B9824" s="12">
        <v>207645</v>
      </c>
      <c r="C9824" t="s">
        <v>14376</v>
      </c>
      <c r="D9824" s="11">
        <v>46184.460659722201</v>
      </c>
      <c r="E9824" t="s">
        <v>14377</v>
      </c>
      <c r="F9824" t="s">
        <v>6415</v>
      </c>
      <c r="G9824" t="s">
        <v>14309</v>
      </c>
      <c r="H9824" t="s">
        <v>6542</v>
      </c>
      <c r="I9824" t="s">
        <v>55</v>
      </c>
      <c r="J9824" t="s">
        <v>737</v>
      </c>
      <c r="K9824" t="s">
        <v>14378</v>
      </c>
      <c r="L9824" t="s">
        <v>14306</v>
      </c>
      <c r="M9824" t="s">
        <v>14379</v>
      </c>
      <c r="N9824" t="s">
        <v>9681</v>
      </c>
      <c r="O9824" t="s">
        <v>9682</v>
      </c>
      <c r="P9824">
        <v>21675000</v>
      </c>
      <c r="Q9824" t="s">
        <v>6636</v>
      </c>
      <c r="R9824" t="s">
        <v>6636</v>
      </c>
      <c r="S9824" s="12"/>
      <c r="T9824" s="13"/>
      <c r="U9824" t="s">
        <v>6629</v>
      </c>
    </row>
    <row r="9825" spans="1:21" x14ac:dyDescent="0.25">
      <c r="A9825" t="s">
        <v>6619</v>
      </c>
      <c r="B9825" s="12">
        <v>207645</v>
      </c>
      <c r="C9825" t="s">
        <v>14376</v>
      </c>
      <c r="D9825" s="11">
        <v>46184.460659722201</v>
      </c>
      <c r="E9825" t="s">
        <v>14377</v>
      </c>
      <c r="F9825" t="s">
        <v>6415</v>
      </c>
      <c r="G9825" t="s">
        <v>14310</v>
      </c>
      <c r="H9825" t="s">
        <v>6542</v>
      </c>
      <c r="I9825" t="s">
        <v>55</v>
      </c>
      <c r="J9825" t="s">
        <v>737</v>
      </c>
      <c r="K9825" t="s">
        <v>14378</v>
      </c>
      <c r="L9825" t="s">
        <v>14306</v>
      </c>
      <c r="M9825" t="s">
        <v>14379</v>
      </c>
      <c r="N9825" t="s">
        <v>9681</v>
      </c>
      <c r="O9825" t="s">
        <v>9682</v>
      </c>
      <c r="P9825">
        <v>21675000</v>
      </c>
      <c r="Q9825" t="s">
        <v>6636</v>
      </c>
      <c r="R9825" t="s">
        <v>6636</v>
      </c>
      <c r="S9825" s="12"/>
      <c r="T9825" s="13"/>
      <c r="U9825" t="s">
        <v>6629</v>
      </c>
    </row>
    <row r="9826" spans="1:21" x14ac:dyDescent="0.25">
      <c r="A9826" t="s">
        <v>6619</v>
      </c>
      <c r="B9826" s="12">
        <v>207645</v>
      </c>
      <c r="C9826" t="s">
        <v>14376</v>
      </c>
      <c r="D9826" s="11">
        <v>46184.460659722201</v>
      </c>
      <c r="E9826" t="s">
        <v>14377</v>
      </c>
      <c r="F9826" t="s">
        <v>6415</v>
      </c>
      <c r="G9826" t="s">
        <v>9095</v>
      </c>
      <c r="H9826" t="s">
        <v>6542</v>
      </c>
      <c r="I9826" t="s">
        <v>55</v>
      </c>
      <c r="J9826" t="s">
        <v>737</v>
      </c>
      <c r="K9826" t="s">
        <v>14378</v>
      </c>
      <c r="L9826" t="s">
        <v>14306</v>
      </c>
      <c r="M9826" t="s">
        <v>14379</v>
      </c>
      <c r="N9826" t="s">
        <v>9681</v>
      </c>
      <c r="O9826" t="s">
        <v>9682</v>
      </c>
      <c r="P9826">
        <v>21675000</v>
      </c>
      <c r="Q9826" t="s">
        <v>6636</v>
      </c>
      <c r="R9826" t="s">
        <v>6636</v>
      </c>
      <c r="S9826" s="12"/>
      <c r="T9826" s="13"/>
      <c r="U9826" t="s">
        <v>6629</v>
      </c>
    </row>
    <row r="9827" spans="1:21" x14ac:dyDescent="0.25">
      <c r="A9827" t="s">
        <v>6619</v>
      </c>
      <c r="B9827" s="12">
        <v>207645</v>
      </c>
      <c r="C9827" t="s">
        <v>14376</v>
      </c>
      <c r="D9827" s="11">
        <v>46184.460659722201</v>
      </c>
      <c r="E9827" t="s">
        <v>14377</v>
      </c>
      <c r="F9827" t="s">
        <v>6415</v>
      </c>
      <c r="G9827" t="s">
        <v>9096</v>
      </c>
      <c r="H9827" t="s">
        <v>6542</v>
      </c>
      <c r="I9827" t="s">
        <v>55</v>
      </c>
      <c r="J9827" t="s">
        <v>737</v>
      </c>
      <c r="K9827" t="s">
        <v>14378</v>
      </c>
      <c r="L9827" t="s">
        <v>14306</v>
      </c>
      <c r="M9827" t="s">
        <v>14379</v>
      </c>
      <c r="N9827" t="s">
        <v>9681</v>
      </c>
      <c r="O9827" t="s">
        <v>9682</v>
      </c>
      <c r="P9827">
        <v>21675000</v>
      </c>
      <c r="Q9827" t="s">
        <v>6636</v>
      </c>
      <c r="R9827" t="s">
        <v>6636</v>
      </c>
      <c r="S9827" s="12"/>
      <c r="T9827" s="13"/>
      <c r="U9827" t="s">
        <v>6629</v>
      </c>
    </row>
    <row r="9828" spans="1:21" x14ac:dyDescent="0.25">
      <c r="A9828" t="s">
        <v>6637</v>
      </c>
      <c r="B9828" s="12">
        <v>208195</v>
      </c>
      <c r="C9828" t="s">
        <v>14380</v>
      </c>
      <c r="D9828" s="11">
        <v>46185.775949074101</v>
      </c>
      <c r="E9828" t="s">
        <v>14381</v>
      </c>
      <c r="F9828" t="s">
        <v>6415</v>
      </c>
      <c r="G9828" t="s">
        <v>9086</v>
      </c>
      <c r="H9828" t="s">
        <v>6542</v>
      </c>
      <c r="I9828" t="s">
        <v>6623</v>
      </c>
      <c r="J9828" t="s">
        <v>6660</v>
      </c>
      <c r="K9828" t="s">
        <v>14382</v>
      </c>
      <c r="L9828" t="s">
        <v>14285</v>
      </c>
      <c r="M9828" t="s">
        <v>14383</v>
      </c>
      <c r="N9828" t="s">
        <v>6787</v>
      </c>
      <c r="O9828" t="s">
        <v>6835</v>
      </c>
      <c r="P9828">
        <v>18995005</v>
      </c>
      <c r="Q9828" t="s">
        <v>6636</v>
      </c>
      <c r="R9828" t="s">
        <v>6636</v>
      </c>
      <c r="S9828" s="12"/>
      <c r="T9828" s="13"/>
      <c r="U9828" t="s">
        <v>6636</v>
      </c>
    </row>
    <row r="9829" spans="1:21" x14ac:dyDescent="0.25">
      <c r="A9829" t="s">
        <v>6637</v>
      </c>
      <c r="B9829" s="12">
        <v>208195</v>
      </c>
      <c r="C9829" t="s">
        <v>14380</v>
      </c>
      <c r="D9829" s="11">
        <v>46185.775949074101</v>
      </c>
      <c r="E9829" t="s">
        <v>14381</v>
      </c>
      <c r="F9829" t="s">
        <v>6415</v>
      </c>
      <c r="G9829" t="s">
        <v>9088</v>
      </c>
      <c r="H9829" t="s">
        <v>6542</v>
      </c>
      <c r="I9829" t="s">
        <v>6623</v>
      </c>
      <c r="J9829" t="s">
        <v>6660</v>
      </c>
      <c r="K9829" t="s">
        <v>14382</v>
      </c>
      <c r="L9829" t="s">
        <v>14285</v>
      </c>
      <c r="M9829" t="s">
        <v>14383</v>
      </c>
      <c r="N9829" t="s">
        <v>6787</v>
      </c>
      <c r="O9829" t="s">
        <v>6835</v>
      </c>
      <c r="P9829">
        <v>18995005</v>
      </c>
      <c r="Q9829" t="s">
        <v>6636</v>
      </c>
      <c r="R9829" t="s">
        <v>6636</v>
      </c>
      <c r="S9829" s="12"/>
      <c r="T9829" s="13"/>
      <c r="U9829" t="s">
        <v>6636</v>
      </c>
    </row>
    <row r="9830" spans="1:21" x14ac:dyDescent="0.25">
      <c r="A9830" t="s">
        <v>6637</v>
      </c>
      <c r="B9830" s="12">
        <v>208195</v>
      </c>
      <c r="C9830" t="s">
        <v>14380</v>
      </c>
      <c r="D9830" s="11">
        <v>46185.775949074101</v>
      </c>
      <c r="E9830" t="s">
        <v>14381</v>
      </c>
      <c r="F9830" t="s">
        <v>6415</v>
      </c>
      <c r="G9830" t="s">
        <v>9089</v>
      </c>
      <c r="H9830" t="s">
        <v>6542</v>
      </c>
      <c r="I9830" t="s">
        <v>6623</v>
      </c>
      <c r="J9830" t="s">
        <v>6660</v>
      </c>
      <c r="K9830" t="s">
        <v>14382</v>
      </c>
      <c r="L9830" t="s">
        <v>14285</v>
      </c>
      <c r="M9830" t="s">
        <v>14383</v>
      </c>
      <c r="N9830" t="s">
        <v>6787</v>
      </c>
      <c r="O9830" t="s">
        <v>6835</v>
      </c>
      <c r="P9830">
        <v>18995005</v>
      </c>
      <c r="Q9830" t="s">
        <v>6636</v>
      </c>
      <c r="R9830" t="s">
        <v>6636</v>
      </c>
      <c r="S9830" s="12"/>
      <c r="T9830" s="13"/>
      <c r="U9830" t="s">
        <v>6636</v>
      </c>
    </row>
    <row r="9831" spans="1:21" x14ac:dyDescent="0.25">
      <c r="A9831" t="s">
        <v>6637</v>
      </c>
      <c r="B9831" s="12">
        <v>208195</v>
      </c>
      <c r="C9831" t="s">
        <v>14380</v>
      </c>
      <c r="D9831" s="11">
        <v>46185.775949074101</v>
      </c>
      <c r="E9831" t="s">
        <v>14381</v>
      </c>
      <c r="F9831" t="s">
        <v>6415</v>
      </c>
      <c r="G9831" t="s">
        <v>6968</v>
      </c>
      <c r="H9831" t="s">
        <v>6542</v>
      </c>
      <c r="I9831" t="s">
        <v>6623</v>
      </c>
      <c r="J9831" t="s">
        <v>6660</v>
      </c>
      <c r="K9831" t="s">
        <v>14382</v>
      </c>
      <c r="L9831" t="s">
        <v>14285</v>
      </c>
      <c r="M9831" t="s">
        <v>14383</v>
      </c>
      <c r="N9831" t="s">
        <v>6787</v>
      </c>
      <c r="O9831" t="s">
        <v>6835</v>
      </c>
      <c r="P9831">
        <v>18995005</v>
      </c>
      <c r="Q9831" t="s">
        <v>6636</v>
      </c>
      <c r="R9831" t="s">
        <v>6636</v>
      </c>
      <c r="S9831" s="12"/>
      <c r="T9831" s="13"/>
      <c r="U9831" t="s">
        <v>6636</v>
      </c>
    </row>
    <row r="9832" spans="1:21" x14ac:dyDescent="0.25">
      <c r="A9832" t="s">
        <v>6637</v>
      </c>
      <c r="B9832" s="12">
        <v>208195</v>
      </c>
      <c r="C9832" t="s">
        <v>14380</v>
      </c>
      <c r="D9832" s="11">
        <v>46185.775949074101</v>
      </c>
      <c r="E9832" t="s">
        <v>14381</v>
      </c>
      <c r="F9832" t="s">
        <v>6415</v>
      </c>
      <c r="G9832" t="s">
        <v>9090</v>
      </c>
      <c r="H9832" t="s">
        <v>6542</v>
      </c>
      <c r="I9832" t="s">
        <v>6623</v>
      </c>
      <c r="J9832" t="s">
        <v>6660</v>
      </c>
      <c r="K9832" t="s">
        <v>14382</v>
      </c>
      <c r="L9832" t="s">
        <v>14285</v>
      </c>
      <c r="M9832" t="s">
        <v>14383</v>
      </c>
      <c r="N9832" t="s">
        <v>6787</v>
      </c>
      <c r="O9832" t="s">
        <v>6835</v>
      </c>
      <c r="P9832">
        <v>18995005</v>
      </c>
      <c r="Q9832" t="s">
        <v>6636</v>
      </c>
      <c r="R9832" t="s">
        <v>6636</v>
      </c>
      <c r="S9832" s="12"/>
      <c r="T9832" s="13"/>
      <c r="U9832" t="s">
        <v>6636</v>
      </c>
    </row>
    <row r="9833" spans="1:21" x14ac:dyDescent="0.25">
      <c r="A9833" t="s">
        <v>6637</v>
      </c>
      <c r="B9833" s="12">
        <v>208195</v>
      </c>
      <c r="C9833" t="s">
        <v>14380</v>
      </c>
      <c r="D9833" s="11">
        <v>46185.775949074101</v>
      </c>
      <c r="E9833" t="s">
        <v>14381</v>
      </c>
      <c r="F9833" t="s">
        <v>6415</v>
      </c>
      <c r="G9833" t="s">
        <v>9091</v>
      </c>
      <c r="H9833" t="s">
        <v>6542</v>
      </c>
      <c r="I9833" t="s">
        <v>6623</v>
      </c>
      <c r="J9833" t="s">
        <v>6660</v>
      </c>
      <c r="K9833" t="s">
        <v>14382</v>
      </c>
      <c r="L9833" t="s">
        <v>14285</v>
      </c>
      <c r="M9833" t="s">
        <v>14383</v>
      </c>
      <c r="N9833" t="s">
        <v>6787</v>
      </c>
      <c r="O9833" t="s">
        <v>6835</v>
      </c>
      <c r="P9833">
        <v>18995005</v>
      </c>
      <c r="Q9833" t="s">
        <v>6636</v>
      </c>
      <c r="R9833" t="s">
        <v>6636</v>
      </c>
      <c r="S9833" s="12"/>
      <c r="T9833" s="13"/>
      <c r="U9833" t="s">
        <v>6636</v>
      </c>
    </row>
    <row r="9834" spans="1:21" x14ac:dyDescent="0.25">
      <c r="A9834" t="s">
        <v>6637</v>
      </c>
      <c r="B9834" s="12">
        <v>208195</v>
      </c>
      <c r="C9834" t="s">
        <v>14380</v>
      </c>
      <c r="D9834" s="11">
        <v>46185.775949074101</v>
      </c>
      <c r="E9834" t="s">
        <v>14381</v>
      </c>
      <c r="F9834" t="s">
        <v>6415</v>
      </c>
      <c r="G9834" t="s">
        <v>9092</v>
      </c>
      <c r="H9834" t="s">
        <v>6542</v>
      </c>
      <c r="I9834" t="s">
        <v>6623</v>
      </c>
      <c r="J9834" t="s">
        <v>6660</v>
      </c>
      <c r="K9834" t="s">
        <v>14382</v>
      </c>
      <c r="L9834" t="s">
        <v>14285</v>
      </c>
      <c r="M9834" t="s">
        <v>14383</v>
      </c>
      <c r="N9834" t="s">
        <v>6787</v>
      </c>
      <c r="O9834" t="s">
        <v>6835</v>
      </c>
      <c r="P9834">
        <v>18995005</v>
      </c>
      <c r="Q9834" t="s">
        <v>6636</v>
      </c>
      <c r="R9834" t="s">
        <v>6636</v>
      </c>
      <c r="S9834" s="12"/>
      <c r="T9834" s="13"/>
      <c r="U9834" t="s">
        <v>6636</v>
      </c>
    </row>
    <row r="9835" spans="1:21" x14ac:dyDescent="0.25">
      <c r="A9835" t="s">
        <v>6637</v>
      </c>
      <c r="B9835" s="12">
        <v>208195</v>
      </c>
      <c r="C9835" t="s">
        <v>14380</v>
      </c>
      <c r="D9835" s="11">
        <v>46185.775949074101</v>
      </c>
      <c r="E9835" t="s">
        <v>14381</v>
      </c>
      <c r="F9835" t="s">
        <v>6415</v>
      </c>
      <c r="G9835" t="s">
        <v>9093</v>
      </c>
      <c r="H9835" t="s">
        <v>6542</v>
      </c>
      <c r="I9835" t="s">
        <v>6623</v>
      </c>
      <c r="J9835" t="s">
        <v>6660</v>
      </c>
      <c r="K9835" t="s">
        <v>14382</v>
      </c>
      <c r="L9835" t="s">
        <v>14285</v>
      </c>
      <c r="M9835" t="s">
        <v>14383</v>
      </c>
      <c r="N9835" t="s">
        <v>6787</v>
      </c>
      <c r="O9835" t="s">
        <v>6835</v>
      </c>
      <c r="P9835">
        <v>18995005</v>
      </c>
      <c r="Q9835" t="s">
        <v>6636</v>
      </c>
      <c r="R9835" t="s">
        <v>6636</v>
      </c>
      <c r="S9835" s="12"/>
      <c r="T9835" s="13"/>
      <c r="U9835" t="s">
        <v>6636</v>
      </c>
    </row>
    <row r="9836" spans="1:21" x14ac:dyDescent="0.25">
      <c r="A9836" t="s">
        <v>6637</v>
      </c>
      <c r="B9836" s="12">
        <v>208195</v>
      </c>
      <c r="C9836" t="s">
        <v>14380</v>
      </c>
      <c r="D9836" s="11">
        <v>46185.775949074101</v>
      </c>
      <c r="E9836" t="s">
        <v>14381</v>
      </c>
      <c r="F9836" t="s">
        <v>6415</v>
      </c>
      <c r="G9836" t="s">
        <v>9094</v>
      </c>
      <c r="H9836" t="s">
        <v>6542</v>
      </c>
      <c r="I9836" t="s">
        <v>6623</v>
      </c>
      <c r="J9836" t="s">
        <v>6660</v>
      </c>
      <c r="K9836" t="s">
        <v>14382</v>
      </c>
      <c r="L9836" t="s">
        <v>14285</v>
      </c>
      <c r="M9836" t="s">
        <v>14383</v>
      </c>
      <c r="N9836" t="s">
        <v>6787</v>
      </c>
      <c r="O9836" t="s">
        <v>6835</v>
      </c>
      <c r="P9836">
        <v>18995005</v>
      </c>
      <c r="Q9836" t="s">
        <v>6636</v>
      </c>
      <c r="R9836" t="s">
        <v>6636</v>
      </c>
      <c r="S9836" s="12"/>
      <c r="T9836" s="13"/>
      <c r="U9836" t="s">
        <v>6636</v>
      </c>
    </row>
    <row r="9837" spans="1:21" x14ac:dyDescent="0.25">
      <c r="A9837" t="s">
        <v>6637</v>
      </c>
      <c r="B9837" s="12">
        <v>208195</v>
      </c>
      <c r="C9837" t="s">
        <v>14380</v>
      </c>
      <c r="D9837" s="11">
        <v>46185.775949074101</v>
      </c>
      <c r="E9837" t="s">
        <v>14381</v>
      </c>
      <c r="F9837" t="s">
        <v>6415</v>
      </c>
      <c r="G9837" t="s">
        <v>9095</v>
      </c>
      <c r="H9837" t="s">
        <v>6542</v>
      </c>
      <c r="I9837" t="s">
        <v>6623</v>
      </c>
      <c r="J9837" t="s">
        <v>6660</v>
      </c>
      <c r="K9837" t="s">
        <v>14382</v>
      </c>
      <c r="L9837" t="s">
        <v>14285</v>
      </c>
      <c r="M9837" t="s">
        <v>14383</v>
      </c>
      <c r="N9837" t="s">
        <v>6787</v>
      </c>
      <c r="O9837" t="s">
        <v>6835</v>
      </c>
      <c r="P9837">
        <v>18995005</v>
      </c>
      <c r="Q9837" t="s">
        <v>6636</v>
      </c>
      <c r="R9837" t="s">
        <v>6636</v>
      </c>
      <c r="S9837" s="12"/>
      <c r="T9837" s="13"/>
      <c r="U9837" t="s">
        <v>6636</v>
      </c>
    </row>
    <row r="9838" spans="1:21" x14ac:dyDescent="0.25">
      <c r="A9838" t="s">
        <v>6637</v>
      </c>
      <c r="B9838" s="12">
        <v>208195</v>
      </c>
      <c r="C9838" t="s">
        <v>14380</v>
      </c>
      <c r="D9838" s="11">
        <v>46185.775949074101</v>
      </c>
      <c r="E9838" t="s">
        <v>14381</v>
      </c>
      <c r="F9838" t="s">
        <v>6415</v>
      </c>
      <c r="G9838" t="s">
        <v>9096</v>
      </c>
      <c r="H9838" t="s">
        <v>6542</v>
      </c>
      <c r="I9838" t="s">
        <v>6623</v>
      </c>
      <c r="J9838" t="s">
        <v>6660</v>
      </c>
      <c r="K9838" t="s">
        <v>14382</v>
      </c>
      <c r="L9838" t="s">
        <v>14285</v>
      </c>
      <c r="M9838" t="s">
        <v>14383</v>
      </c>
      <c r="N9838" t="s">
        <v>6787</v>
      </c>
      <c r="O9838" t="s">
        <v>6835</v>
      </c>
      <c r="P9838">
        <v>18995005</v>
      </c>
      <c r="Q9838" t="s">
        <v>6636</v>
      </c>
      <c r="R9838" t="s">
        <v>6636</v>
      </c>
      <c r="S9838" s="12"/>
      <c r="T9838" s="13"/>
      <c r="U9838" t="s">
        <v>6636</v>
      </c>
    </row>
    <row r="9839" spans="1:21" x14ac:dyDescent="0.25">
      <c r="A9839" t="s">
        <v>6619</v>
      </c>
      <c r="B9839" s="12">
        <v>208195</v>
      </c>
      <c r="C9839" t="s">
        <v>14380</v>
      </c>
      <c r="D9839" s="11">
        <v>46185.792106481502</v>
      </c>
      <c r="E9839" t="s">
        <v>14381</v>
      </c>
      <c r="F9839" t="s">
        <v>6415</v>
      </c>
      <c r="G9839" t="s">
        <v>9086</v>
      </c>
      <c r="H9839" t="s">
        <v>6542</v>
      </c>
      <c r="I9839" t="s">
        <v>6623</v>
      </c>
      <c r="J9839" t="s">
        <v>6660</v>
      </c>
      <c r="K9839" t="s">
        <v>14382</v>
      </c>
      <c r="L9839" t="s">
        <v>14285</v>
      </c>
      <c r="M9839" t="s">
        <v>14383</v>
      </c>
      <c r="N9839" t="s">
        <v>6787</v>
      </c>
      <c r="O9839" t="s">
        <v>6835</v>
      </c>
      <c r="P9839">
        <v>18995005</v>
      </c>
      <c r="Q9839" t="s">
        <v>6636</v>
      </c>
      <c r="R9839" t="s">
        <v>6636</v>
      </c>
      <c r="S9839" s="12"/>
      <c r="T9839" s="13"/>
      <c r="U9839" t="s">
        <v>6636</v>
      </c>
    </row>
    <row r="9840" spans="1:21" x14ac:dyDescent="0.25">
      <c r="A9840" t="s">
        <v>6619</v>
      </c>
      <c r="B9840" s="12">
        <v>208195</v>
      </c>
      <c r="C9840" t="s">
        <v>14380</v>
      </c>
      <c r="D9840" s="11">
        <v>46185.792106481502</v>
      </c>
      <c r="E9840" t="s">
        <v>14381</v>
      </c>
      <c r="F9840" t="s">
        <v>6415</v>
      </c>
      <c r="G9840" t="s">
        <v>9088</v>
      </c>
      <c r="H9840" t="s">
        <v>6542</v>
      </c>
      <c r="I9840" t="s">
        <v>6623</v>
      </c>
      <c r="J9840" t="s">
        <v>6660</v>
      </c>
      <c r="K9840" t="s">
        <v>14382</v>
      </c>
      <c r="L9840" t="s">
        <v>14285</v>
      </c>
      <c r="M9840" t="s">
        <v>14383</v>
      </c>
      <c r="N9840" t="s">
        <v>6787</v>
      </c>
      <c r="O9840" t="s">
        <v>6835</v>
      </c>
      <c r="P9840">
        <v>18995005</v>
      </c>
      <c r="Q9840" t="s">
        <v>6636</v>
      </c>
      <c r="R9840" t="s">
        <v>6636</v>
      </c>
      <c r="S9840" s="12"/>
      <c r="T9840" s="13"/>
      <c r="U9840" t="s">
        <v>6636</v>
      </c>
    </row>
    <row r="9841" spans="1:21" x14ac:dyDescent="0.25">
      <c r="A9841" t="s">
        <v>6619</v>
      </c>
      <c r="B9841" s="12">
        <v>208195</v>
      </c>
      <c r="C9841" t="s">
        <v>14380</v>
      </c>
      <c r="D9841" s="11">
        <v>46185.792106481502</v>
      </c>
      <c r="E9841" t="s">
        <v>14381</v>
      </c>
      <c r="F9841" t="s">
        <v>6415</v>
      </c>
      <c r="G9841" t="s">
        <v>9089</v>
      </c>
      <c r="H9841" t="s">
        <v>6542</v>
      </c>
      <c r="I9841" t="s">
        <v>6623</v>
      </c>
      <c r="J9841" t="s">
        <v>6660</v>
      </c>
      <c r="K9841" t="s">
        <v>14382</v>
      </c>
      <c r="L9841" t="s">
        <v>14285</v>
      </c>
      <c r="M9841" t="s">
        <v>14383</v>
      </c>
      <c r="N9841" t="s">
        <v>6787</v>
      </c>
      <c r="O9841" t="s">
        <v>6835</v>
      </c>
      <c r="P9841">
        <v>18995005</v>
      </c>
      <c r="Q9841" t="s">
        <v>6636</v>
      </c>
      <c r="R9841" t="s">
        <v>6636</v>
      </c>
      <c r="S9841" s="12"/>
      <c r="T9841" s="13"/>
      <c r="U9841" t="s">
        <v>6636</v>
      </c>
    </row>
    <row r="9842" spans="1:21" x14ac:dyDescent="0.25">
      <c r="A9842" t="s">
        <v>6619</v>
      </c>
      <c r="B9842" s="12">
        <v>208195</v>
      </c>
      <c r="C9842" t="s">
        <v>14380</v>
      </c>
      <c r="D9842" s="11">
        <v>46185.792106481502</v>
      </c>
      <c r="E9842" t="s">
        <v>14381</v>
      </c>
      <c r="F9842" t="s">
        <v>6415</v>
      </c>
      <c r="G9842" t="s">
        <v>6968</v>
      </c>
      <c r="H9842" t="s">
        <v>6542</v>
      </c>
      <c r="I9842" t="s">
        <v>6623</v>
      </c>
      <c r="J9842" t="s">
        <v>6660</v>
      </c>
      <c r="K9842" t="s">
        <v>14382</v>
      </c>
      <c r="L9842" t="s">
        <v>14285</v>
      </c>
      <c r="M9842" t="s">
        <v>14383</v>
      </c>
      <c r="N9842" t="s">
        <v>6787</v>
      </c>
      <c r="O9842" t="s">
        <v>6835</v>
      </c>
      <c r="P9842">
        <v>18995005</v>
      </c>
      <c r="Q9842" t="s">
        <v>6636</v>
      </c>
      <c r="R9842" t="s">
        <v>6636</v>
      </c>
      <c r="S9842" s="12"/>
      <c r="T9842" s="13"/>
      <c r="U9842" t="s">
        <v>6636</v>
      </c>
    </row>
    <row r="9843" spans="1:21" x14ac:dyDescent="0.25">
      <c r="A9843" t="s">
        <v>6619</v>
      </c>
      <c r="B9843" s="12">
        <v>208195</v>
      </c>
      <c r="C9843" t="s">
        <v>14380</v>
      </c>
      <c r="D9843" s="11">
        <v>46185.792106481502</v>
      </c>
      <c r="E9843" t="s">
        <v>14381</v>
      </c>
      <c r="F9843" t="s">
        <v>6415</v>
      </c>
      <c r="G9843" t="s">
        <v>9090</v>
      </c>
      <c r="H9843" t="s">
        <v>6542</v>
      </c>
      <c r="I9843" t="s">
        <v>6623</v>
      </c>
      <c r="J9843" t="s">
        <v>6660</v>
      </c>
      <c r="K9843" t="s">
        <v>14382</v>
      </c>
      <c r="L9843" t="s">
        <v>14285</v>
      </c>
      <c r="M9843" t="s">
        <v>14383</v>
      </c>
      <c r="N9843" t="s">
        <v>6787</v>
      </c>
      <c r="O9843" t="s">
        <v>6835</v>
      </c>
      <c r="P9843">
        <v>18995005</v>
      </c>
      <c r="Q9843" t="s">
        <v>6636</v>
      </c>
      <c r="R9843" t="s">
        <v>6636</v>
      </c>
      <c r="S9843" s="12"/>
      <c r="T9843" s="13"/>
      <c r="U9843" t="s">
        <v>6636</v>
      </c>
    </row>
    <row r="9844" spans="1:21" x14ac:dyDescent="0.25">
      <c r="A9844" t="s">
        <v>6619</v>
      </c>
      <c r="B9844" s="12">
        <v>208195</v>
      </c>
      <c r="C9844" t="s">
        <v>14380</v>
      </c>
      <c r="D9844" s="11">
        <v>46185.792106481502</v>
      </c>
      <c r="E9844" t="s">
        <v>14381</v>
      </c>
      <c r="F9844" t="s">
        <v>6415</v>
      </c>
      <c r="G9844" t="s">
        <v>9091</v>
      </c>
      <c r="H9844" t="s">
        <v>6542</v>
      </c>
      <c r="I9844" t="s">
        <v>6623</v>
      </c>
      <c r="J9844" t="s">
        <v>6660</v>
      </c>
      <c r="K9844" t="s">
        <v>14382</v>
      </c>
      <c r="L9844" t="s">
        <v>14285</v>
      </c>
      <c r="M9844" t="s">
        <v>14383</v>
      </c>
      <c r="N9844" t="s">
        <v>6787</v>
      </c>
      <c r="O9844" t="s">
        <v>6835</v>
      </c>
      <c r="P9844">
        <v>18995005</v>
      </c>
      <c r="Q9844" t="s">
        <v>6636</v>
      </c>
      <c r="R9844" t="s">
        <v>6636</v>
      </c>
      <c r="S9844" s="12"/>
      <c r="T9844" s="13"/>
      <c r="U9844" t="s">
        <v>6636</v>
      </c>
    </row>
    <row r="9845" spans="1:21" x14ac:dyDescent="0.25">
      <c r="A9845" t="s">
        <v>6619</v>
      </c>
      <c r="B9845" s="12">
        <v>208195</v>
      </c>
      <c r="C9845" t="s">
        <v>14380</v>
      </c>
      <c r="D9845" s="11">
        <v>46185.792106481502</v>
      </c>
      <c r="E9845" t="s">
        <v>14381</v>
      </c>
      <c r="F9845" t="s">
        <v>6415</v>
      </c>
      <c r="G9845" t="s">
        <v>9092</v>
      </c>
      <c r="H9845" t="s">
        <v>6542</v>
      </c>
      <c r="I9845" t="s">
        <v>6623</v>
      </c>
      <c r="J9845" t="s">
        <v>6660</v>
      </c>
      <c r="K9845" t="s">
        <v>14382</v>
      </c>
      <c r="L9845" t="s">
        <v>14285</v>
      </c>
      <c r="M9845" t="s">
        <v>14383</v>
      </c>
      <c r="N9845" t="s">
        <v>6787</v>
      </c>
      <c r="O9845" t="s">
        <v>6835</v>
      </c>
      <c r="P9845">
        <v>18995005</v>
      </c>
      <c r="Q9845" t="s">
        <v>6636</v>
      </c>
      <c r="R9845" t="s">
        <v>6636</v>
      </c>
      <c r="S9845" s="12"/>
      <c r="T9845" s="13"/>
      <c r="U9845" t="s">
        <v>6636</v>
      </c>
    </row>
    <row r="9846" spans="1:21" x14ac:dyDescent="0.25">
      <c r="A9846" t="s">
        <v>6619</v>
      </c>
      <c r="B9846" s="12">
        <v>208195</v>
      </c>
      <c r="C9846" t="s">
        <v>14380</v>
      </c>
      <c r="D9846" s="11">
        <v>46185.792106481502</v>
      </c>
      <c r="E9846" t="s">
        <v>14381</v>
      </c>
      <c r="F9846" t="s">
        <v>6415</v>
      </c>
      <c r="G9846" t="s">
        <v>9093</v>
      </c>
      <c r="H9846" t="s">
        <v>6542</v>
      </c>
      <c r="I9846" t="s">
        <v>6623</v>
      </c>
      <c r="J9846" t="s">
        <v>6660</v>
      </c>
      <c r="K9846" t="s">
        <v>14382</v>
      </c>
      <c r="L9846" t="s">
        <v>14285</v>
      </c>
      <c r="M9846" t="s">
        <v>14383</v>
      </c>
      <c r="N9846" t="s">
        <v>6787</v>
      </c>
      <c r="O9846" t="s">
        <v>6835</v>
      </c>
      <c r="P9846">
        <v>18995005</v>
      </c>
      <c r="Q9846" t="s">
        <v>6636</v>
      </c>
      <c r="R9846" t="s">
        <v>6636</v>
      </c>
      <c r="S9846" s="12"/>
      <c r="T9846" s="13"/>
      <c r="U9846" t="s">
        <v>6636</v>
      </c>
    </row>
    <row r="9847" spans="1:21" x14ac:dyDescent="0.25">
      <c r="A9847" t="s">
        <v>6619</v>
      </c>
      <c r="B9847" s="12">
        <v>208195</v>
      </c>
      <c r="C9847" t="s">
        <v>14380</v>
      </c>
      <c r="D9847" s="11">
        <v>46185.792106481502</v>
      </c>
      <c r="E9847" t="s">
        <v>14381</v>
      </c>
      <c r="F9847" t="s">
        <v>6415</v>
      </c>
      <c r="G9847" t="s">
        <v>9094</v>
      </c>
      <c r="H9847" t="s">
        <v>6542</v>
      </c>
      <c r="I9847" t="s">
        <v>6623</v>
      </c>
      <c r="J9847" t="s">
        <v>6660</v>
      </c>
      <c r="K9847" t="s">
        <v>14382</v>
      </c>
      <c r="L9847" t="s">
        <v>14285</v>
      </c>
      <c r="M9847" t="s">
        <v>14383</v>
      </c>
      <c r="N9847" t="s">
        <v>6787</v>
      </c>
      <c r="O9847" t="s">
        <v>6835</v>
      </c>
      <c r="P9847">
        <v>18995005</v>
      </c>
      <c r="Q9847" t="s">
        <v>6636</v>
      </c>
      <c r="R9847" t="s">
        <v>6636</v>
      </c>
      <c r="S9847" s="12"/>
      <c r="T9847" s="13"/>
      <c r="U9847" t="s">
        <v>6636</v>
      </c>
    </row>
    <row r="9848" spans="1:21" x14ac:dyDescent="0.25">
      <c r="A9848" t="s">
        <v>6619</v>
      </c>
      <c r="B9848" s="12">
        <v>208195</v>
      </c>
      <c r="C9848" t="s">
        <v>14380</v>
      </c>
      <c r="D9848" s="11">
        <v>46185.792106481502</v>
      </c>
      <c r="E9848" t="s">
        <v>14381</v>
      </c>
      <c r="F9848" t="s">
        <v>6415</v>
      </c>
      <c r="G9848" t="s">
        <v>9095</v>
      </c>
      <c r="H9848" t="s">
        <v>6542</v>
      </c>
      <c r="I9848" t="s">
        <v>6623</v>
      </c>
      <c r="J9848" t="s">
        <v>6660</v>
      </c>
      <c r="K9848" t="s">
        <v>14382</v>
      </c>
      <c r="L9848" t="s">
        <v>14285</v>
      </c>
      <c r="M9848" t="s">
        <v>14383</v>
      </c>
      <c r="N9848" t="s">
        <v>6787</v>
      </c>
      <c r="O9848" t="s">
        <v>6835</v>
      </c>
      <c r="P9848">
        <v>18995005</v>
      </c>
      <c r="Q9848" t="s">
        <v>6636</v>
      </c>
      <c r="R9848" t="s">
        <v>6636</v>
      </c>
      <c r="S9848" s="12"/>
      <c r="T9848" s="13"/>
      <c r="U9848" t="s">
        <v>6636</v>
      </c>
    </row>
    <row r="9849" spans="1:21" x14ac:dyDescent="0.25">
      <c r="A9849" t="s">
        <v>6619</v>
      </c>
      <c r="B9849" s="12">
        <v>208195</v>
      </c>
      <c r="C9849" t="s">
        <v>14380</v>
      </c>
      <c r="D9849" s="11">
        <v>46185.792106481502</v>
      </c>
      <c r="E9849" t="s">
        <v>14381</v>
      </c>
      <c r="F9849" t="s">
        <v>6415</v>
      </c>
      <c r="G9849" t="s">
        <v>9096</v>
      </c>
      <c r="H9849" t="s">
        <v>6542</v>
      </c>
      <c r="I9849" t="s">
        <v>6623</v>
      </c>
      <c r="J9849" t="s">
        <v>6660</v>
      </c>
      <c r="K9849" t="s">
        <v>14382</v>
      </c>
      <c r="L9849" t="s">
        <v>14285</v>
      </c>
      <c r="M9849" t="s">
        <v>14383</v>
      </c>
      <c r="N9849" t="s">
        <v>6787</v>
      </c>
      <c r="O9849" t="s">
        <v>6835</v>
      </c>
      <c r="P9849">
        <v>18995005</v>
      </c>
      <c r="Q9849" t="s">
        <v>6636</v>
      </c>
      <c r="R9849" t="s">
        <v>6636</v>
      </c>
      <c r="S9849" s="12"/>
      <c r="T9849" s="13"/>
      <c r="U9849" t="s">
        <v>6636</v>
      </c>
    </row>
    <row r="9850" spans="1:21" x14ac:dyDescent="0.25">
      <c r="A9850" t="s">
        <v>6637</v>
      </c>
      <c r="B9850" s="12">
        <v>208415</v>
      </c>
      <c r="C9850" t="s">
        <v>14384</v>
      </c>
      <c r="D9850" s="11">
        <v>46186.628425925897</v>
      </c>
      <c r="E9850" t="s">
        <v>14385</v>
      </c>
      <c r="F9850" t="s">
        <v>6415</v>
      </c>
      <c r="G9850" t="s">
        <v>6968</v>
      </c>
      <c r="H9850" t="s">
        <v>6542</v>
      </c>
      <c r="I9850" t="s">
        <v>65</v>
      </c>
      <c r="J9850" t="s">
        <v>132</v>
      </c>
      <c r="K9850" t="s">
        <v>14386</v>
      </c>
      <c r="L9850" t="s">
        <v>14258</v>
      </c>
      <c r="M9850" t="s">
        <v>14387</v>
      </c>
      <c r="N9850" t="s">
        <v>14388</v>
      </c>
      <c r="O9850" t="s">
        <v>7399</v>
      </c>
      <c r="P9850">
        <v>60500000</v>
      </c>
      <c r="Q9850" t="s">
        <v>6636</v>
      </c>
      <c r="R9850" t="s">
        <v>6636</v>
      </c>
      <c r="S9850" s="12"/>
      <c r="T9850" s="13"/>
      <c r="U9850" t="s">
        <v>6629</v>
      </c>
    </row>
    <row r="9851" spans="1:21" x14ac:dyDescent="0.25">
      <c r="A9851" t="s">
        <v>6637</v>
      </c>
      <c r="B9851" s="12">
        <v>208415</v>
      </c>
      <c r="C9851" t="s">
        <v>14384</v>
      </c>
      <c r="D9851" s="11">
        <v>46186.628425925897</v>
      </c>
      <c r="E9851" t="s">
        <v>14385</v>
      </c>
      <c r="F9851" t="s">
        <v>6415</v>
      </c>
      <c r="G9851" t="s">
        <v>9091</v>
      </c>
      <c r="H9851" t="s">
        <v>6542</v>
      </c>
      <c r="I9851" t="s">
        <v>65</v>
      </c>
      <c r="J9851" t="s">
        <v>132</v>
      </c>
      <c r="K9851" t="s">
        <v>14386</v>
      </c>
      <c r="L9851" t="s">
        <v>14258</v>
      </c>
      <c r="M9851" t="s">
        <v>14387</v>
      </c>
      <c r="N9851" t="s">
        <v>14388</v>
      </c>
      <c r="O9851" t="s">
        <v>7399</v>
      </c>
      <c r="P9851">
        <v>60500000</v>
      </c>
      <c r="Q9851" t="s">
        <v>6636</v>
      </c>
      <c r="R9851" t="s">
        <v>6636</v>
      </c>
      <c r="S9851" s="12"/>
      <c r="T9851" s="13"/>
      <c r="U9851" t="s">
        <v>6629</v>
      </c>
    </row>
    <row r="9852" spans="1:21" x14ac:dyDescent="0.25">
      <c r="A9852" t="s">
        <v>6637</v>
      </c>
      <c r="B9852" s="12">
        <v>208415</v>
      </c>
      <c r="C9852" t="s">
        <v>14384</v>
      </c>
      <c r="D9852" s="11">
        <v>46186.628425925897</v>
      </c>
      <c r="E9852" t="s">
        <v>14385</v>
      </c>
      <c r="F9852" t="s">
        <v>6415</v>
      </c>
      <c r="G9852" t="s">
        <v>14260</v>
      </c>
      <c r="H9852" t="s">
        <v>6542</v>
      </c>
      <c r="I9852" t="s">
        <v>65</v>
      </c>
      <c r="J9852" t="s">
        <v>132</v>
      </c>
      <c r="K9852" t="s">
        <v>14386</v>
      </c>
      <c r="L9852" t="s">
        <v>14258</v>
      </c>
      <c r="M9852" t="s">
        <v>14387</v>
      </c>
      <c r="N9852" t="s">
        <v>14388</v>
      </c>
      <c r="O9852" t="s">
        <v>7399</v>
      </c>
      <c r="P9852">
        <v>60500000</v>
      </c>
      <c r="Q9852" t="s">
        <v>6636</v>
      </c>
      <c r="R9852" t="s">
        <v>6636</v>
      </c>
      <c r="S9852" s="12"/>
      <c r="T9852" s="13"/>
      <c r="U9852" t="s">
        <v>6629</v>
      </c>
    </row>
    <row r="9853" spans="1:21" x14ac:dyDescent="0.25">
      <c r="A9853" t="s">
        <v>6637</v>
      </c>
      <c r="B9853" s="12">
        <v>208415</v>
      </c>
      <c r="C9853" t="s">
        <v>14384</v>
      </c>
      <c r="D9853" s="11">
        <v>46186.628425925897</v>
      </c>
      <c r="E9853" t="s">
        <v>14385</v>
      </c>
      <c r="F9853" t="s">
        <v>6415</v>
      </c>
      <c r="G9853" t="s">
        <v>14261</v>
      </c>
      <c r="H9853" t="s">
        <v>6542</v>
      </c>
      <c r="I9853" t="s">
        <v>65</v>
      </c>
      <c r="J9853" t="s">
        <v>132</v>
      </c>
      <c r="K9853" t="s">
        <v>14386</v>
      </c>
      <c r="L9853" t="s">
        <v>14258</v>
      </c>
      <c r="M9853" t="s">
        <v>14387</v>
      </c>
      <c r="N9853" t="s">
        <v>14388</v>
      </c>
      <c r="O9853" t="s">
        <v>7399</v>
      </c>
      <c r="P9853">
        <v>60500000</v>
      </c>
      <c r="Q9853" t="s">
        <v>6636</v>
      </c>
      <c r="R9853" t="s">
        <v>6636</v>
      </c>
      <c r="S9853" s="12"/>
      <c r="T9853" s="13"/>
      <c r="U9853" t="s">
        <v>6629</v>
      </c>
    </row>
    <row r="9854" spans="1:21" x14ac:dyDescent="0.25">
      <c r="A9854" t="s">
        <v>6637</v>
      </c>
      <c r="B9854" s="12">
        <v>208415</v>
      </c>
      <c r="C9854" t="s">
        <v>14384</v>
      </c>
      <c r="D9854" s="11">
        <v>46186.628425925897</v>
      </c>
      <c r="E9854" t="s">
        <v>14385</v>
      </c>
      <c r="F9854" t="s">
        <v>6415</v>
      </c>
      <c r="G9854" t="s">
        <v>14262</v>
      </c>
      <c r="H9854" t="s">
        <v>6542</v>
      </c>
      <c r="I9854" t="s">
        <v>65</v>
      </c>
      <c r="J9854" t="s">
        <v>132</v>
      </c>
      <c r="K9854" t="s">
        <v>14386</v>
      </c>
      <c r="L9854" t="s">
        <v>14258</v>
      </c>
      <c r="M9854" t="s">
        <v>14387</v>
      </c>
      <c r="N9854" t="s">
        <v>14388</v>
      </c>
      <c r="O9854" t="s">
        <v>7399</v>
      </c>
      <c r="P9854">
        <v>60500000</v>
      </c>
      <c r="Q9854" t="s">
        <v>6636</v>
      </c>
      <c r="R9854" t="s">
        <v>6636</v>
      </c>
      <c r="S9854" s="12"/>
      <c r="T9854" s="13"/>
      <c r="U9854" t="s">
        <v>6629</v>
      </c>
    </row>
    <row r="9855" spans="1:21" x14ac:dyDescent="0.25">
      <c r="A9855" t="s">
        <v>6637</v>
      </c>
      <c r="B9855" s="12">
        <v>208415</v>
      </c>
      <c r="C9855" t="s">
        <v>14384</v>
      </c>
      <c r="D9855" s="11">
        <v>46186.628425925897</v>
      </c>
      <c r="E9855" t="s">
        <v>14385</v>
      </c>
      <c r="F9855" t="s">
        <v>6415</v>
      </c>
      <c r="G9855" t="s">
        <v>14263</v>
      </c>
      <c r="H9855" t="s">
        <v>6542</v>
      </c>
      <c r="I9855" t="s">
        <v>65</v>
      </c>
      <c r="J9855" t="s">
        <v>132</v>
      </c>
      <c r="K9855" t="s">
        <v>14386</v>
      </c>
      <c r="L9855" t="s">
        <v>14258</v>
      </c>
      <c r="M9855" t="s">
        <v>14387</v>
      </c>
      <c r="N9855" t="s">
        <v>14388</v>
      </c>
      <c r="O9855" t="s">
        <v>7399</v>
      </c>
      <c r="P9855">
        <v>60500000</v>
      </c>
      <c r="Q9855" t="s">
        <v>6636</v>
      </c>
      <c r="R9855" t="s">
        <v>6636</v>
      </c>
      <c r="S9855" s="12"/>
      <c r="T9855" s="13"/>
      <c r="U9855" t="s">
        <v>6629</v>
      </c>
    </row>
    <row r="9856" spans="1:21" x14ac:dyDescent="0.25">
      <c r="A9856" t="s">
        <v>6637</v>
      </c>
      <c r="B9856" s="12">
        <v>208415</v>
      </c>
      <c r="C9856" t="s">
        <v>14384</v>
      </c>
      <c r="D9856" s="11">
        <v>46186.628425925897</v>
      </c>
      <c r="E9856" t="s">
        <v>14385</v>
      </c>
      <c r="F9856" t="s">
        <v>6415</v>
      </c>
      <c r="G9856" t="s">
        <v>9095</v>
      </c>
      <c r="H9856" t="s">
        <v>6542</v>
      </c>
      <c r="I9856" t="s">
        <v>65</v>
      </c>
      <c r="J9856" t="s">
        <v>132</v>
      </c>
      <c r="K9856" t="s">
        <v>14386</v>
      </c>
      <c r="L9856" t="s">
        <v>14258</v>
      </c>
      <c r="M9856" t="s">
        <v>14387</v>
      </c>
      <c r="N9856" t="s">
        <v>14388</v>
      </c>
      <c r="O9856" t="s">
        <v>7399</v>
      </c>
      <c r="P9856">
        <v>60500000</v>
      </c>
      <c r="Q9856" t="s">
        <v>6636</v>
      </c>
      <c r="R9856" t="s">
        <v>6636</v>
      </c>
      <c r="S9856" s="12"/>
      <c r="T9856" s="13"/>
      <c r="U9856" t="s">
        <v>6629</v>
      </c>
    </row>
    <row r="9857" spans="1:21" x14ac:dyDescent="0.25">
      <c r="A9857" t="s">
        <v>6637</v>
      </c>
      <c r="B9857" s="12">
        <v>208415</v>
      </c>
      <c r="C9857" t="s">
        <v>14384</v>
      </c>
      <c r="D9857" s="11">
        <v>46186.628425925897</v>
      </c>
      <c r="E9857" t="s">
        <v>14385</v>
      </c>
      <c r="F9857" t="s">
        <v>6415</v>
      </c>
      <c r="G9857" t="s">
        <v>9096</v>
      </c>
      <c r="H9857" t="s">
        <v>6542</v>
      </c>
      <c r="I9857" t="s">
        <v>65</v>
      </c>
      <c r="J9857" t="s">
        <v>132</v>
      </c>
      <c r="K9857" t="s">
        <v>14386</v>
      </c>
      <c r="L9857" t="s">
        <v>14258</v>
      </c>
      <c r="M9857" t="s">
        <v>14387</v>
      </c>
      <c r="N9857" t="s">
        <v>14388</v>
      </c>
      <c r="O9857" t="s">
        <v>7399</v>
      </c>
      <c r="P9857">
        <v>60500000</v>
      </c>
      <c r="Q9857" t="s">
        <v>6636</v>
      </c>
      <c r="R9857" t="s">
        <v>6636</v>
      </c>
      <c r="S9857" s="12"/>
      <c r="T9857" s="13"/>
      <c r="U9857" t="s">
        <v>6629</v>
      </c>
    </row>
    <row r="9858" spans="1:21" x14ac:dyDescent="0.25">
      <c r="A9858" t="s">
        <v>6619</v>
      </c>
      <c r="B9858" s="12">
        <v>208415</v>
      </c>
      <c r="C9858" t="s">
        <v>14384</v>
      </c>
      <c r="D9858" s="11">
        <v>46186.629374999997</v>
      </c>
      <c r="E9858" t="s">
        <v>14385</v>
      </c>
      <c r="F9858" t="s">
        <v>6415</v>
      </c>
      <c r="G9858" t="s">
        <v>6968</v>
      </c>
      <c r="H9858" t="s">
        <v>6542</v>
      </c>
      <c r="I9858" t="s">
        <v>65</v>
      </c>
      <c r="J9858" t="s">
        <v>132</v>
      </c>
      <c r="K9858" t="s">
        <v>14386</v>
      </c>
      <c r="L9858" t="s">
        <v>14258</v>
      </c>
      <c r="M9858" t="s">
        <v>14387</v>
      </c>
      <c r="N9858" t="s">
        <v>14388</v>
      </c>
      <c r="O9858" t="s">
        <v>7399</v>
      </c>
      <c r="P9858">
        <v>60500000</v>
      </c>
      <c r="Q9858" t="s">
        <v>6636</v>
      </c>
      <c r="R9858" t="s">
        <v>6636</v>
      </c>
      <c r="S9858" s="12"/>
      <c r="T9858" s="13"/>
      <c r="U9858" t="s">
        <v>6629</v>
      </c>
    </row>
    <row r="9859" spans="1:21" x14ac:dyDescent="0.25">
      <c r="A9859" t="s">
        <v>6619</v>
      </c>
      <c r="B9859" s="12">
        <v>208415</v>
      </c>
      <c r="C9859" t="s">
        <v>14384</v>
      </c>
      <c r="D9859" s="11">
        <v>46186.629374999997</v>
      </c>
      <c r="E9859" t="s">
        <v>14385</v>
      </c>
      <c r="F9859" t="s">
        <v>6415</v>
      </c>
      <c r="G9859" t="s">
        <v>9091</v>
      </c>
      <c r="H9859" t="s">
        <v>6542</v>
      </c>
      <c r="I9859" t="s">
        <v>65</v>
      </c>
      <c r="J9859" t="s">
        <v>132</v>
      </c>
      <c r="K9859" t="s">
        <v>14386</v>
      </c>
      <c r="L9859" t="s">
        <v>14258</v>
      </c>
      <c r="M9859" t="s">
        <v>14387</v>
      </c>
      <c r="N9859" t="s">
        <v>14388</v>
      </c>
      <c r="O9859" t="s">
        <v>7399</v>
      </c>
      <c r="P9859">
        <v>60500000</v>
      </c>
      <c r="Q9859" t="s">
        <v>6636</v>
      </c>
      <c r="R9859" t="s">
        <v>6636</v>
      </c>
      <c r="S9859" s="12"/>
      <c r="T9859" s="13"/>
      <c r="U9859" t="s">
        <v>6629</v>
      </c>
    </row>
    <row r="9860" spans="1:21" x14ac:dyDescent="0.25">
      <c r="A9860" t="s">
        <v>6619</v>
      </c>
      <c r="B9860" s="12">
        <v>208415</v>
      </c>
      <c r="C9860" t="s">
        <v>14384</v>
      </c>
      <c r="D9860" s="11">
        <v>46186.629374999997</v>
      </c>
      <c r="E9860" t="s">
        <v>14385</v>
      </c>
      <c r="F9860" t="s">
        <v>6415</v>
      </c>
      <c r="G9860" t="s">
        <v>14260</v>
      </c>
      <c r="H9860" t="s">
        <v>6542</v>
      </c>
      <c r="I9860" t="s">
        <v>65</v>
      </c>
      <c r="J9860" t="s">
        <v>132</v>
      </c>
      <c r="K9860" t="s">
        <v>14386</v>
      </c>
      <c r="L9860" t="s">
        <v>14258</v>
      </c>
      <c r="M9860" t="s">
        <v>14387</v>
      </c>
      <c r="N9860" t="s">
        <v>14388</v>
      </c>
      <c r="O9860" t="s">
        <v>7399</v>
      </c>
      <c r="P9860">
        <v>60500000</v>
      </c>
      <c r="Q9860" t="s">
        <v>6636</v>
      </c>
      <c r="R9860" t="s">
        <v>6636</v>
      </c>
      <c r="S9860" s="12"/>
      <c r="T9860" s="13"/>
      <c r="U9860" t="s">
        <v>6629</v>
      </c>
    </row>
    <row r="9861" spans="1:21" x14ac:dyDescent="0.25">
      <c r="A9861" t="s">
        <v>6619</v>
      </c>
      <c r="B9861" s="12">
        <v>208415</v>
      </c>
      <c r="C9861" t="s">
        <v>14384</v>
      </c>
      <c r="D9861" s="11">
        <v>46186.629374999997</v>
      </c>
      <c r="E9861" t="s">
        <v>14385</v>
      </c>
      <c r="F9861" t="s">
        <v>6415</v>
      </c>
      <c r="G9861" t="s">
        <v>14261</v>
      </c>
      <c r="H9861" t="s">
        <v>6542</v>
      </c>
      <c r="I9861" t="s">
        <v>65</v>
      </c>
      <c r="J9861" t="s">
        <v>132</v>
      </c>
      <c r="K9861" t="s">
        <v>14386</v>
      </c>
      <c r="L9861" t="s">
        <v>14258</v>
      </c>
      <c r="M9861" t="s">
        <v>14387</v>
      </c>
      <c r="N9861" t="s">
        <v>14388</v>
      </c>
      <c r="O9861" t="s">
        <v>7399</v>
      </c>
      <c r="P9861">
        <v>60500000</v>
      </c>
      <c r="Q9861" t="s">
        <v>6636</v>
      </c>
      <c r="R9861" t="s">
        <v>6636</v>
      </c>
      <c r="S9861" s="12"/>
      <c r="T9861" s="13"/>
      <c r="U9861" t="s">
        <v>6629</v>
      </c>
    </row>
    <row r="9862" spans="1:21" x14ac:dyDescent="0.25">
      <c r="A9862" t="s">
        <v>6619</v>
      </c>
      <c r="B9862" s="12">
        <v>208415</v>
      </c>
      <c r="C9862" t="s">
        <v>14384</v>
      </c>
      <c r="D9862" s="11">
        <v>46186.629374999997</v>
      </c>
      <c r="E9862" t="s">
        <v>14385</v>
      </c>
      <c r="F9862" t="s">
        <v>6415</v>
      </c>
      <c r="G9862" t="s">
        <v>14262</v>
      </c>
      <c r="H9862" t="s">
        <v>6542</v>
      </c>
      <c r="I9862" t="s">
        <v>65</v>
      </c>
      <c r="J9862" t="s">
        <v>132</v>
      </c>
      <c r="K9862" t="s">
        <v>14386</v>
      </c>
      <c r="L9862" t="s">
        <v>14258</v>
      </c>
      <c r="M9862" t="s">
        <v>14387</v>
      </c>
      <c r="N9862" t="s">
        <v>14388</v>
      </c>
      <c r="O9862" t="s">
        <v>7399</v>
      </c>
      <c r="P9862">
        <v>60500000</v>
      </c>
      <c r="Q9862" t="s">
        <v>6636</v>
      </c>
      <c r="R9862" t="s">
        <v>6636</v>
      </c>
      <c r="S9862" s="12"/>
      <c r="T9862" s="13"/>
      <c r="U9862" t="s">
        <v>6629</v>
      </c>
    </row>
    <row r="9863" spans="1:21" x14ac:dyDescent="0.25">
      <c r="A9863" t="s">
        <v>6619</v>
      </c>
      <c r="B9863" s="12">
        <v>208415</v>
      </c>
      <c r="C9863" t="s">
        <v>14384</v>
      </c>
      <c r="D9863" s="11">
        <v>46186.629374999997</v>
      </c>
      <c r="E9863" t="s">
        <v>14385</v>
      </c>
      <c r="F9863" t="s">
        <v>6415</v>
      </c>
      <c r="G9863" t="s">
        <v>14263</v>
      </c>
      <c r="H9863" t="s">
        <v>6542</v>
      </c>
      <c r="I9863" t="s">
        <v>65</v>
      </c>
      <c r="J9863" t="s">
        <v>132</v>
      </c>
      <c r="K9863" t="s">
        <v>14386</v>
      </c>
      <c r="L9863" t="s">
        <v>14258</v>
      </c>
      <c r="M9863" t="s">
        <v>14387</v>
      </c>
      <c r="N9863" t="s">
        <v>14388</v>
      </c>
      <c r="O9863" t="s">
        <v>7399</v>
      </c>
      <c r="P9863">
        <v>60500000</v>
      </c>
      <c r="Q9863" t="s">
        <v>6636</v>
      </c>
      <c r="R9863" t="s">
        <v>6636</v>
      </c>
      <c r="S9863" s="12"/>
      <c r="T9863" s="13"/>
      <c r="U9863" t="s">
        <v>6629</v>
      </c>
    </row>
    <row r="9864" spans="1:21" x14ac:dyDescent="0.25">
      <c r="A9864" t="s">
        <v>6619</v>
      </c>
      <c r="B9864" s="12">
        <v>208415</v>
      </c>
      <c r="C9864" t="s">
        <v>14384</v>
      </c>
      <c r="D9864" s="11">
        <v>46186.629374999997</v>
      </c>
      <c r="E9864" t="s">
        <v>14385</v>
      </c>
      <c r="F9864" t="s">
        <v>6415</v>
      </c>
      <c r="G9864" t="s">
        <v>9095</v>
      </c>
      <c r="H9864" t="s">
        <v>6542</v>
      </c>
      <c r="I9864" t="s">
        <v>65</v>
      </c>
      <c r="J9864" t="s">
        <v>132</v>
      </c>
      <c r="K9864" t="s">
        <v>14386</v>
      </c>
      <c r="L9864" t="s">
        <v>14258</v>
      </c>
      <c r="M9864" t="s">
        <v>14387</v>
      </c>
      <c r="N9864" t="s">
        <v>14388</v>
      </c>
      <c r="O9864" t="s">
        <v>7399</v>
      </c>
      <c r="P9864">
        <v>60500000</v>
      </c>
      <c r="Q9864" t="s">
        <v>6636</v>
      </c>
      <c r="R9864" t="s">
        <v>6636</v>
      </c>
      <c r="S9864" s="12"/>
      <c r="T9864" s="13"/>
      <c r="U9864" t="s">
        <v>6629</v>
      </c>
    </row>
    <row r="9865" spans="1:21" x14ac:dyDescent="0.25">
      <c r="A9865" t="s">
        <v>6619</v>
      </c>
      <c r="B9865" s="12">
        <v>208415</v>
      </c>
      <c r="C9865" t="s">
        <v>14384</v>
      </c>
      <c r="D9865" s="11">
        <v>46186.629374999997</v>
      </c>
      <c r="E9865" t="s">
        <v>14385</v>
      </c>
      <c r="F9865" t="s">
        <v>6415</v>
      </c>
      <c r="G9865" t="s">
        <v>9096</v>
      </c>
      <c r="H9865" t="s">
        <v>6542</v>
      </c>
      <c r="I9865" t="s">
        <v>65</v>
      </c>
      <c r="J9865" t="s">
        <v>132</v>
      </c>
      <c r="K9865" t="s">
        <v>14386</v>
      </c>
      <c r="L9865" t="s">
        <v>14258</v>
      </c>
      <c r="M9865" t="s">
        <v>14387</v>
      </c>
      <c r="N9865" t="s">
        <v>14388</v>
      </c>
      <c r="O9865" t="s">
        <v>7399</v>
      </c>
      <c r="P9865">
        <v>60500000</v>
      </c>
      <c r="Q9865" t="s">
        <v>6636</v>
      </c>
      <c r="R9865" t="s">
        <v>6636</v>
      </c>
      <c r="S9865" s="12"/>
      <c r="T9865" s="13"/>
      <c r="U9865" t="s">
        <v>6629</v>
      </c>
    </row>
    <row r="9866" spans="1:21" x14ac:dyDescent="0.25">
      <c r="A9866" t="s">
        <v>6637</v>
      </c>
      <c r="B9866" s="12">
        <v>209075</v>
      </c>
      <c r="C9866" t="s">
        <v>14389</v>
      </c>
      <c r="D9866" s="11">
        <v>46188.5484953704</v>
      </c>
      <c r="E9866" t="s">
        <v>14390</v>
      </c>
      <c r="F9866" t="s">
        <v>6415</v>
      </c>
      <c r="G9866" t="s">
        <v>6968</v>
      </c>
      <c r="H9866" t="s">
        <v>6542</v>
      </c>
      <c r="I9866" t="s">
        <v>65</v>
      </c>
      <c r="J9866" t="s">
        <v>57</v>
      </c>
      <c r="K9866" t="s">
        <v>14391</v>
      </c>
      <c r="L9866" t="s">
        <v>14306</v>
      </c>
      <c r="M9866" t="s">
        <v>14392</v>
      </c>
      <c r="N9866" t="s">
        <v>9681</v>
      </c>
      <c r="O9866" t="s">
        <v>9682</v>
      </c>
      <c r="P9866">
        <v>23200000</v>
      </c>
      <c r="Q9866" t="s">
        <v>6636</v>
      </c>
      <c r="R9866" t="s">
        <v>6636</v>
      </c>
      <c r="S9866" s="12"/>
      <c r="T9866" s="13"/>
      <c r="U9866" t="s">
        <v>6629</v>
      </c>
    </row>
    <row r="9867" spans="1:21" x14ac:dyDescent="0.25">
      <c r="A9867" t="s">
        <v>6637</v>
      </c>
      <c r="B9867" s="12">
        <v>209075</v>
      </c>
      <c r="C9867" t="s">
        <v>14389</v>
      </c>
      <c r="D9867" s="11">
        <v>46188.5484953704</v>
      </c>
      <c r="E9867" t="s">
        <v>14390</v>
      </c>
      <c r="F9867" t="s">
        <v>6415</v>
      </c>
      <c r="G9867" t="s">
        <v>9091</v>
      </c>
      <c r="H9867" t="s">
        <v>6542</v>
      </c>
      <c r="I9867" t="s">
        <v>65</v>
      </c>
      <c r="J9867" t="s">
        <v>57</v>
      </c>
      <c r="K9867" t="s">
        <v>14391</v>
      </c>
      <c r="L9867" t="s">
        <v>14306</v>
      </c>
      <c r="M9867" t="s">
        <v>14392</v>
      </c>
      <c r="N9867" t="s">
        <v>9681</v>
      </c>
      <c r="O9867" t="s">
        <v>9682</v>
      </c>
      <c r="P9867">
        <v>23200000</v>
      </c>
      <c r="Q9867" t="s">
        <v>6636</v>
      </c>
      <c r="R9867" t="s">
        <v>6636</v>
      </c>
      <c r="S9867" s="12"/>
      <c r="T9867" s="13"/>
      <c r="U9867" t="s">
        <v>6629</v>
      </c>
    </row>
    <row r="9868" spans="1:21" x14ac:dyDescent="0.25">
      <c r="A9868" t="s">
        <v>6637</v>
      </c>
      <c r="B9868" s="12">
        <v>209075</v>
      </c>
      <c r="C9868" t="s">
        <v>14389</v>
      </c>
      <c r="D9868" s="11">
        <v>46188.5484953704</v>
      </c>
      <c r="E9868" t="s">
        <v>14390</v>
      </c>
      <c r="F9868" t="s">
        <v>6415</v>
      </c>
      <c r="G9868" t="s">
        <v>14308</v>
      </c>
      <c r="H9868" t="s">
        <v>6542</v>
      </c>
      <c r="I9868" t="s">
        <v>65</v>
      </c>
      <c r="J9868" t="s">
        <v>57</v>
      </c>
      <c r="K9868" t="s">
        <v>14391</v>
      </c>
      <c r="L9868" t="s">
        <v>14306</v>
      </c>
      <c r="M9868" t="s">
        <v>14392</v>
      </c>
      <c r="N9868" t="s">
        <v>9681</v>
      </c>
      <c r="O9868" t="s">
        <v>9682</v>
      </c>
      <c r="P9868">
        <v>23200000</v>
      </c>
      <c r="Q9868" t="s">
        <v>6636</v>
      </c>
      <c r="R9868" t="s">
        <v>6636</v>
      </c>
      <c r="S9868" s="12"/>
      <c r="T9868" s="13"/>
      <c r="U9868" t="s">
        <v>6629</v>
      </c>
    </row>
    <row r="9869" spans="1:21" x14ac:dyDescent="0.25">
      <c r="A9869" t="s">
        <v>6637</v>
      </c>
      <c r="B9869" s="12">
        <v>209075</v>
      </c>
      <c r="C9869" t="s">
        <v>14389</v>
      </c>
      <c r="D9869" s="11">
        <v>46188.5484953704</v>
      </c>
      <c r="E9869" t="s">
        <v>14390</v>
      </c>
      <c r="F9869" t="s">
        <v>6415</v>
      </c>
      <c r="G9869" t="s">
        <v>14309</v>
      </c>
      <c r="H9869" t="s">
        <v>6542</v>
      </c>
      <c r="I9869" t="s">
        <v>65</v>
      </c>
      <c r="J9869" t="s">
        <v>57</v>
      </c>
      <c r="K9869" t="s">
        <v>14391</v>
      </c>
      <c r="L9869" t="s">
        <v>14306</v>
      </c>
      <c r="M9869" t="s">
        <v>14392</v>
      </c>
      <c r="N9869" t="s">
        <v>9681</v>
      </c>
      <c r="O9869" t="s">
        <v>9682</v>
      </c>
      <c r="P9869">
        <v>23200000</v>
      </c>
      <c r="Q9869" t="s">
        <v>6636</v>
      </c>
      <c r="R9869" t="s">
        <v>6636</v>
      </c>
      <c r="S9869" s="12"/>
      <c r="T9869" s="13"/>
      <c r="U9869" t="s">
        <v>6629</v>
      </c>
    </row>
    <row r="9870" spans="1:21" x14ac:dyDescent="0.25">
      <c r="A9870" t="s">
        <v>6637</v>
      </c>
      <c r="B9870" s="12">
        <v>209075</v>
      </c>
      <c r="C9870" t="s">
        <v>14389</v>
      </c>
      <c r="D9870" s="11">
        <v>46188.5484953704</v>
      </c>
      <c r="E9870" t="s">
        <v>14390</v>
      </c>
      <c r="F9870" t="s">
        <v>6415</v>
      </c>
      <c r="G9870" t="s">
        <v>14310</v>
      </c>
      <c r="H9870" t="s">
        <v>6542</v>
      </c>
      <c r="I9870" t="s">
        <v>65</v>
      </c>
      <c r="J9870" t="s">
        <v>57</v>
      </c>
      <c r="K9870" t="s">
        <v>14391</v>
      </c>
      <c r="L9870" t="s">
        <v>14306</v>
      </c>
      <c r="M9870" t="s">
        <v>14392</v>
      </c>
      <c r="N9870" t="s">
        <v>9681</v>
      </c>
      <c r="O9870" t="s">
        <v>9682</v>
      </c>
      <c r="P9870">
        <v>23200000</v>
      </c>
      <c r="Q9870" t="s">
        <v>6636</v>
      </c>
      <c r="R9870" t="s">
        <v>6636</v>
      </c>
      <c r="S9870" s="12"/>
      <c r="T9870" s="13"/>
      <c r="U9870" t="s">
        <v>6629</v>
      </c>
    </row>
    <row r="9871" spans="1:21" x14ac:dyDescent="0.25">
      <c r="A9871" t="s">
        <v>6637</v>
      </c>
      <c r="B9871" s="12">
        <v>209075</v>
      </c>
      <c r="C9871" t="s">
        <v>14389</v>
      </c>
      <c r="D9871" s="11">
        <v>46188.5484953704</v>
      </c>
      <c r="E9871" t="s">
        <v>14390</v>
      </c>
      <c r="F9871" t="s">
        <v>6415</v>
      </c>
      <c r="G9871" t="s">
        <v>9095</v>
      </c>
      <c r="H9871" t="s">
        <v>6542</v>
      </c>
      <c r="I9871" t="s">
        <v>65</v>
      </c>
      <c r="J9871" t="s">
        <v>57</v>
      </c>
      <c r="K9871" t="s">
        <v>14391</v>
      </c>
      <c r="L9871" t="s">
        <v>14306</v>
      </c>
      <c r="M9871" t="s">
        <v>14392</v>
      </c>
      <c r="N9871" t="s">
        <v>9681</v>
      </c>
      <c r="O9871" t="s">
        <v>9682</v>
      </c>
      <c r="P9871">
        <v>23200000</v>
      </c>
      <c r="Q9871" t="s">
        <v>6636</v>
      </c>
      <c r="R9871" t="s">
        <v>6636</v>
      </c>
      <c r="S9871" s="12"/>
      <c r="T9871" s="13"/>
      <c r="U9871" t="s">
        <v>6629</v>
      </c>
    </row>
    <row r="9872" spans="1:21" x14ac:dyDescent="0.25">
      <c r="A9872" t="s">
        <v>6637</v>
      </c>
      <c r="B9872" s="12">
        <v>209075</v>
      </c>
      <c r="C9872" t="s">
        <v>14389</v>
      </c>
      <c r="D9872" s="11">
        <v>46188.5484953704</v>
      </c>
      <c r="E9872" t="s">
        <v>14390</v>
      </c>
      <c r="F9872" t="s">
        <v>6415</v>
      </c>
      <c r="G9872" t="s">
        <v>9096</v>
      </c>
      <c r="H9872" t="s">
        <v>6542</v>
      </c>
      <c r="I9872" t="s">
        <v>65</v>
      </c>
      <c r="J9872" t="s">
        <v>57</v>
      </c>
      <c r="K9872" t="s">
        <v>14391</v>
      </c>
      <c r="L9872" t="s">
        <v>14306</v>
      </c>
      <c r="M9872" t="s">
        <v>14392</v>
      </c>
      <c r="N9872" t="s">
        <v>9681</v>
      </c>
      <c r="O9872" t="s">
        <v>9682</v>
      </c>
      <c r="P9872">
        <v>23200000</v>
      </c>
      <c r="Q9872" t="s">
        <v>6636</v>
      </c>
      <c r="R9872" t="s">
        <v>6636</v>
      </c>
      <c r="S9872" s="12"/>
      <c r="T9872" s="13"/>
      <c r="U9872" t="s">
        <v>6629</v>
      </c>
    </row>
    <row r="9873" spans="1:21" x14ac:dyDescent="0.25">
      <c r="A9873" t="s">
        <v>6637</v>
      </c>
      <c r="B9873" s="12">
        <v>209100</v>
      </c>
      <c r="C9873" t="s">
        <v>14393</v>
      </c>
      <c r="D9873" s="11">
        <v>46188.556712963</v>
      </c>
      <c r="E9873" t="s">
        <v>14394</v>
      </c>
      <c r="F9873" t="s">
        <v>6415</v>
      </c>
      <c r="G9873" t="s">
        <v>6968</v>
      </c>
      <c r="H9873" t="s">
        <v>6542</v>
      </c>
      <c r="I9873" t="s">
        <v>55</v>
      </c>
      <c r="J9873" t="s">
        <v>164</v>
      </c>
      <c r="K9873" t="s">
        <v>14395</v>
      </c>
      <c r="L9873" t="s">
        <v>14267</v>
      </c>
      <c r="M9873" t="s">
        <v>14396</v>
      </c>
      <c r="N9873" t="s">
        <v>14269</v>
      </c>
      <c r="O9873" t="s">
        <v>14270</v>
      </c>
      <c r="P9873">
        <v>22500000</v>
      </c>
      <c r="Q9873" t="s">
        <v>6636</v>
      </c>
      <c r="R9873" t="s">
        <v>6636</v>
      </c>
      <c r="S9873" s="12"/>
      <c r="T9873" s="13"/>
      <c r="U9873" t="s">
        <v>6636</v>
      </c>
    </row>
    <row r="9874" spans="1:21" x14ac:dyDescent="0.25">
      <c r="A9874" t="s">
        <v>6637</v>
      </c>
      <c r="B9874" s="12">
        <v>209100</v>
      </c>
      <c r="C9874" t="s">
        <v>14393</v>
      </c>
      <c r="D9874" s="11">
        <v>46188.556712963</v>
      </c>
      <c r="E9874" t="s">
        <v>14394</v>
      </c>
      <c r="F9874" t="s">
        <v>6415</v>
      </c>
      <c r="G9874" t="s">
        <v>9091</v>
      </c>
      <c r="H9874" t="s">
        <v>6542</v>
      </c>
      <c r="I9874" t="s">
        <v>55</v>
      </c>
      <c r="J9874" t="s">
        <v>164</v>
      </c>
      <c r="K9874" t="s">
        <v>14395</v>
      </c>
      <c r="L9874" t="s">
        <v>14267</v>
      </c>
      <c r="M9874" t="s">
        <v>14396</v>
      </c>
      <c r="N9874" t="s">
        <v>14269</v>
      </c>
      <c r="O9874" t="s">
        <v>14270</v>
      </c>
      <c r="P9874">
        <v>22500000</v>
      </c>
      <c r="Q9874" t="s">
        <v>6636</v>
      </c>
      <c r="R9874" t="s">
        <v>6636</v>
      </c>
      <c r="S9874" s="12"/>
      <c r="T9874" s="13"/>
      <c r="U9874" t="s">
        <v>6636</v>
      </c>
    </row>
    <row r="9875" spans="1:21" x14ac:dyDescent="0.25">
      <c r="A9875" t="s">
        <v>6637</v>
      </c>
      <c r="B9875" s="12">
        <v>209100</v>
      </c>
      <c r="C9875" t="s">
        <v>14393</v>
      </c>
      <c r="D9875" s="11">
        <v>46188.556712963</v>
      </c>
      <c r="E9875" t="s">
        <v>14394</v>
      </c>
      <c r="F9875" t="s">
        <v>6415</v>
      </c>
      <c r="G9875" t="s">
        <v>14271</v>
      </c>
      <c r="H9875" t="s">
        <v>6542</v>
      </c>
      <c r="I9875" t="s">
        <v>55</v>
      </c>
      <c r="J9875" t="s">
        <v>164</v>
      </c>
      <c r="K9875" t="s">
        <v>14395</v>
      </c>
      <c r="L9875" t="s">
        <v>14267</v>
      </c>
      <c r="M9875" t="s">
        <v>14396</v>
      </c>
      <c r="N9875" t="s">
        <v>14269</v>
      </c>
      <c r="O9875" t="s">
        <v>14270</v>
      </c>
      <c r="P9875">
        <v>22500000</v>
      </c>
      <c r="Q9875" t="s">
        <v>6636</v>
      </c>
      <c r="R9875" t="s">
        <v>6636</v>
      </c>
      <c r="S9875" s="12"/>
      <c r="T9875" s="13"/>
      <c r="U9875" t="s">
        <v>6636</v>
      </c>
    </row>
    <row r="9876" spans="1:21" x14ac:dyDescent="0.25">
      <c r="A9876" t="s">
        <v>6637</v>
      </c>
      <c r="B9876" s="12">
        <v>209100</v>
      </c>
      <c r="C9876" t="s">
        <v>14393</v>
      </c>
      <c r="D9876" s="11">
        <v>46188.556712963</v>
      </c>
      <c r="E9876" t="s">
        <v>14394</v>
      </c>
      <c r="F9876" t="s">
        <v>6415</v>
      </c>
      <c r="G9876" t="s">
        <v>14272</v>
      </c>
      <c r="H9876" t="s">
        <v>6542</v>
      </c>
      <c r="I9876" t="s">
        <v>55</v>
      </c>
      <c r="J9876" t="s">
        <v>164</v>
      </c>
      <c r="K9876" t="s">
        <v>14395</v>
      </c>
      <c r="L9876" t="s">
        <v>14267</v>
      </c>
      <c r="M9876" t="s">
        <v>14396</v>
      </c>
      <c r="N9876" t="s">
        <v>14269</v>
      </c>
      <c r="O9876" t="s">
        <v>14270</v>
      </c>
      <c r="P9876">
        <v>22500000</v>
      </c>
      <c r="Q9876" t="s">
        <v>6636</v>
      </c>
      <c r="R9876" t="s">
        <v>6636</v>
      </c>
      <c r="S9876" s="12"/>
      <c r="T9876" s="13"/>
      <c r="U9876" t="s">
        <v>6636</v>
      </c>
    </row>
    <row r="9877" spans="1:21" x14ac:dyDescent="0.25">
      <c r="A9877" t="s">
        <v>6637</v>
      </c>
      <c r="B9877" s="12">
        <v>209100</v>
      </c>
      <c r="C9877" t="s">
        <v>14393</v>
      </c>
      <c r="D9877" s="11">
        <v>46188.556712963</v>
      </c>
      <c r="E9877" t="s">
        <v>14394</v>
      </c>
      <c r="F9877" t="s">
        <v>6415</v>
      </c>
      <c r="G9877" t="s">
        <v>14273</v>
      </c>
      <c r="H9877" t="s">
        <v>6542</v>
      </c>
      <c r="I9877" t="s">
        <v>55</v>
      </c>
      <c r="J9877" t="s">
        <v>164</v>
      </c>
      <c r="K9877" t="s">
        <v>14395</v>
      </c>
      <c r="L9877" t="s">
        <v>14267</v>
      </c>
      <c r="M9877" t="s">
        <v>14396</v>
      </c>
      <c r="N9877" t="s">
        <v>14269</v>
      </c>
      <c r="O9877" t="s">
        <v>14270</v>
      </c>
      <c r="P9877">
        <v>22500000</v>
      </c>
      <c r="Q9877" t="s">
        <v>6636</v>
      </c>
      <c r="R9877" t="s">
        <v>6636</v>
      </c>
      <c r="S9877" s="12"/>
      <c r="T9877" s="13"/>
      <c r="U9877" t="s">
        <v>6636</v>
      </c>
    </row>
    <row r="9878" spans="1:21" x14ac:dyDescent="0.25">
      <c r="A9878" t="s">
        <v>6637</v>
      </c>
      <c r="B9878" s="12">
        <v>209100</v>
      </c>
      <c r="C9878" t="s">
        <v>14393</v>
      </c>
      <c r="D9878" s="11">
        <v>46188.556712963</v>
      </c>
      <c r="E9878" t="s">
        <v>14394</v>
      </c>
      <c r="F9878" t="s">
        <v>6415</v>
      </c>
      <c r="G9878" t="s">
        <v>14274</v>
      </c>
      <c r="H9878" t="s">
        <v>6542</v>
      </c>
      <c r="I9878" t="s">
        <v>55</v>
      </c>
      <c r="J9878" t="s">
        <v>164</v>
      </c>
      <c r="K9878" t="s">
        <v>14395</v>
      </c>
      <c r="L9878" t="s">
        <v>14267</v>
      </c>
      <c r="M9878" t="s">
        <v>14396</v>
      </c>
      <c r="N9878" t="s">
        <v>14269</v>
      </c>
      <c r="O9878" t="s">
        <v>14270</v>
      </c>
      <c r="P9878">
        <v>22500000</v>
      </c>
      <c r="Q9878" t="s">
        <v>6636</v>
      </c>
      <c r="R9878" t="s">
        <v>6636</v>
      </c>
      <c r="S9878" s="12"/>
      <c r="T9878" s="13"/>
      <c r="U9878" t="s">
        <v>6636</v>
      </c>
    </row>
    <row r="9879" spans="1:21" x14ac:dyDescent="0.25">
      <c r="A9879" t="s">
        <v>6637</v>
      </c>
      <c r="B9879" s="12">
        <v>209100</v>
      </c>
      <c r="C9879" t="s">
        <v>14393</v>
      </c>
      <c r="D9879" s="11">
        <v>46188.556712963</v>
      </c>
      <c r="E9879" t="s">
        <v>14394</v>
      </c>
      <c r="F9879" t="s">
        <v>6415</v>
      </c>
      <c r="G9879" t="s">
        <v>9095</v>
      </c>
      <c r="H9879" t="s">
        <v>6542</v>
      </c>
      <c r="I9879" t="s">
        <v>55</v>
      </c>
      <c r="J9879" t="s">
        <v>164</v>
      </c>
      <c r="K9879" t="s">
        <v>14395</v>
      </c>
      <c r="L9879" t="s">
        <v>14267</v>
      </c>
      <c r="M9879" t="s">
        <v>14396</v>
      </c>
      <c r="N9879" t="s">
        <v>14269</v>
      </c>
      <c r="O9879" t="s">
        <v>14270</v>
      </c>
      <c r="P9879">
        <v>22500000</v>
      </c>
      <c r="Q9879" t="s">
        <v>6636</v>
      </c>
      <c r="R9879" t="s">
        <v>6636</v>
      </c>
      <c r="S9879" s="12"/>
      <c r="T9879" s="13"/>
      <c r="U9879" t="s">
        <v>6636</v>
      </c>
    </row>
    <row r="9880" spans="1:21" x14ac:dyDescent="0.25">
      <c r="A9880" t="s">
        <v>6637</v>
      </c>
      <c r="B9880" s="12">
        <v>209100</v>
      </c>
      <c r="C9880" t="s">
        <v>14393</v>
      </c>
      <c r="D9880" s="11">
        <v>46188.556712963</v>
      </c>
      <c r="E9880" t="s">
        <v>14394</v>
      </c>
      <c r="F9880" t="s">
        <v>6415</v>
      </c>
      <c r="G9880" t="s">
        <v>9096</v>
      </c>
      <c r="H9880" t="s">
        <v>6542</v>
      </c>
      <c r="I9880" t="s">
        <v>55</v>
      </c>
      <c r="J9880" t="s">
        <v>164</v>
      </c>
      <c r="K9880" t="s">
        <v>14395</v>
      </c>
      <c r="L9880" t="s">
        <v>14267</v>
      </c>
      <c r="M9880" t="s">
        <v>14396</v>
      </c>
      <c r="N9880" t="s">
        <v>14269</v>
      </c>
      <c r="O9880" t="s">
        <v>14270</v>
      </c>
      <c r="P9880">
        <v>22500000</v>
      </c>
      <c r="Q9880" t="s">
        <v>6636</v>
      </c>
      <c r="R9880" t="s">
        <v>6636</v>
      </c>
      <c r="S9880" s="12"/>
      <c r="T9880" s="13"/>
      <c r="U9880" t="s">
        <v>6636</v>
      </c>
    </row>
    <row r="9881" spans="1:21" x14ac:dyDescent="0.25">
      <c r="A9881" t="s">
        <v>6637</v>
      </c>
      <c r="B9881" s="12">
        <v>209085</v>
      </c>
      <c r="C9881" t="s">
        <v>14397</v>
      </c>
      <c r="D9881" s="11">
        <v>46188.630335648202</v>
      </c>
      <c r="E9881" t="s">
        <v>14398</v>
      </c>
      <c r="F9881" t="s">
        <v>6415</v>
      </c>
      <c r="G9881" t="s">
        <v>6968</v>
      </c>
      <c r="H9881" t="s">
        <v>6542</v>
      </c>
      <c r="I9881" t="s">
        <v>55</v>
      </c>
      <c r="J9881" t="s">
        <v>44</v>
      </c>
      <c r="K9881" t="s">
        <v>14399</v>
      </c>
      <c r="L9881" t="s">
        <v>14324</v>
      </c>
      <c r="M9881" t="s">
        <v>14400</v>
      </c>
      <c r="N9881" t="s">
        <v>9428</v>
      </c>
      <c r="O9881" t="s">
        <v>14364</v>
      </c>
      <c r="P9881">
        <v>26245000</v>
      </c>
      <c r="Q9881" t="s">
        <v>6636</v>
      </c>
      <c r="R9881" t="s">
        <v>6636</v>
      </c>
      <c r="S9881" s="12"/>
      <c r="T9881" s="13"/>
      <c r="U9881" t="s">
        <v>13240</v>
      </c>
    </row>
    <row r="9882" spans="1:21" x14ac:dyDescent="0.25">
      <c r="A9882" t="s">
        <v>6637</v>
      </c>
      <c r="B9882" s="12">
        <v>209085</v>
      </c>
      <c r="C9882" t="s">
        <v>14397</v>
      </c>
      <c r="D9882" s="11">
        <v>46188.630335648202</v>
      </c>
      <c r="E9882" t="s">
        <v>14398</v>
      </c>
      <c r="F9882" t="s">
        <v>6415</v>
      </c>
      <c r="G9882" t="s">
        <v>9091</v>
      </c>
      <c r="H9882" t="s">
        <v>6542</v>
      </c>
      <c r="I9882" t="s">
        <v>55</v>
      </c>
      <c r="J9882" t="s">
        <v>44</v>
      </c>
      <c r="K9882" t="s">
        <v>14399</v>
      </c>
      <c r="L9882" t="s">
        <v>14324</v>
      </c>
      <c r="M9882" t="s">
        <v>14400</v>
      </c>
      <c r="N9882" t="s">
        <v>9428</v>
      </c>
      <c r="O9882" t="s">
        <v>14364</v>
      </c>
      <c r="P9882">
        <v>26245000</v>
      </c>
      <c r="Q9882" t="s">
        <v>6636</v>
      </c>
      <c r="R9882" t="s">
        <v>6636</v>
      </c>
      <c r="S9882" s="12"/>
      <c r="T9882" s="13"/>
      <c r="U9882" t="s">
        <v>13240</v>
      </c>
    </row>
    <row r="9883" spans="1:21" x14ac:dyDescent="0.25">
      <c r="A9883" t="s">
        <v>6637</v>
      </c>
      <c r="B9883" s="12">
        <v>209085</v>
      </c>
      <c r="C9883" t="s">
        <v>14397</v>
      </c>
      <c r="D9883" s="11">
        <v>46188.630335648202</v>
      </c>
      <c r="E9883" t="s">
        <v>14398</v>
      </c>
      <c r="F9883" t="s">
        <v>6415</v>
      </c>
      <c r="G9883" t="s">
        <v>14365</v>
      </c>
      <c r="H9883" t="s">
        <v>6542</v>
      </c>
      <c r="I9883" t="s">
        <v>55</v>
      </c>
      <c r="J9883" t="s">
        <v>44</v>
      </c>
      <c r="K9883" t="s">
        <v>14399</v>
      </c>
      <c r="L9883" t="s">
        <v>14324</v>
      </c>
      <c r="M9883" t="s">
        <v>14400</v>
      </c>
      <c r="N9883" t="s">
        <v>9428</v>
      </c>
      <c r="O9883" t="s">
        <v>14364</v>
      </c>
      <c r="P9883">
        <v>26245000</v>
      </c>
      <c r="Q9883" t="s">
        <v>6636</v>
      </c>
      <c r="R9883" t="s">
        <v>6636</v>
      </c>
      <c r="S9883" s="12"/>
      <c r="T9883" s="13"/>
      <c r="U9883" t="s">
        <v>13240</v>
      </c>
    </row>
    <row r="9884" spans="1:21" x14ac:dyDescent="0.25">
      <c r="A9884" t="s">
        <v>6637</v>
      </c>
      <c r="B9884" s="12">
        <v>209085</v>
      </c>
      <c r="C9884" t="s">
        <v>14397</v>
      </c>
      <c r="D9884" s="11">
        <v>46188.630335648202</v>
      </c>
      <c r="E9884" t="s">
        <v>14398</v>
      </c>
      <c r="F9884" t="s">
        <v>6415</v>
      </c>
      <c r="G9884" t="s">
        <v>14366</v>
      </c>
      <c r="H9884" t="s">
        <v>6542</v>
      </c>
      <c r="I9884" t="s">
        <v>55</v>
      </c>
      <c r="J9884" t="s">
        <v>44</v>
      </c>
      <c r="K9884" t="s">
        <v>14399</v>
      </c>
      <c r="L9884" t="s">
        <v>14324</v>
      </c>
      <c r="M9884" t="s">
        <v>14400</v>
      </c>
      <c r="N9884" t="s">
        <v>9428</v>
      </c>
      <c r="O9884" t="s">
        <v>14364</v>
      </c>
      <c r="P9884">
        <v>26245000</v>
      </c>
      <c r="Q9884" t="s">
        <v>6636</v>
      </c>
      <c r="R9884" t="s">
        <v>6636</v>
      </c>
      <c r="S9884" s="12"/>
      <c r="T9884" s="13"/>
      <c r="U9884" t="s">
        <v>13240</v>
      </c>
    </row>
    <row r="9885" spans="1:21" x14ac:dyDescent="0.25">
      <c r="A9885" t="s">
        <v>6637</v>
      </c>
      <c r="B9885" s="12">
        <v>209085</v>
      </c>
      <c r="C9885" t="s">
        <v>14397</v>
      </c>
      <c r="D9885" s="11">
        <v>46188.630335648202</v>
      </c>
      <c r="E9885" t="s">
        <v>14398</v>
      </c>
      <c r="F9885" t="s">
        <v>6415</v>
      </c>
      <c r="G9885" t="s">
        <v>14367</v>
      </c>
      <c r="H9885" t="s">
        <v>6542</v>
      </c>
      <c r="I9885" t="s">
        <v>55</v>
      </c>
      <c r="J9885" t="s">
        <v>44</v>
      </c>
      <c r="K9885" t="s">
        <v>14399</v>
      </c>
      <c r="L9885" t="s">
        <v>14324</v>
      </c>
      <c r="M9885" t="s">
        <v>14400</v>
      </c>
      <c r="N9885" t="s">
        <v>9428</v>
      </c>
      <c r="O9885" t="s">
        <v>14364</v>
      </c>
      <c r="P9885">
        <v>26245000</v>
      </c>
      <c r="Q9885" t="s">
        <v>6636</v>
      </c>
      <c r="R9885" t="s">
        <v>6636</v>
      </c>
      <c r="S9885" s="12"/>
      <c r="T9885" s="13"/>
      <c r="U9885" t="s">
        <v>13240</v>
      </c>
    </row>
    <row r="9886" spans="1:21" x14ac:dyDescent="0.25">
      <c r="A9886" t="s">
        <v>6637</v>
      </c>
      <c r="B9886" s="12">
        <v>209085</v>
      </c>
      <c r="C9886" t="s">
        <v>14397</v>
      </c>
      <c r="D9886" s="11">
        <v>46188.630335648202</v>
      </c>
      <c r="E9886" t="s">
        <v>14398</v>
      </c>
      <c r="F9886" t="s">
        <v>6415</v>
      </c>
      <c r="G9886" t="s">
        <v>9095</v>
      </c>
      <c r="H9886" t="s">
        <v>6542</v>
      </c>
      <c r="I9886" t="s">
        <v>55</v>
      </c>
      <c r="J9886" t="s">
        <v>44</v>
      </c>
      <c r="K9886" t="s">
        <v>14399</v>
      </c>
      <c r="L9886" t="s">
        <v>14324</v>
      </c>
      <c r="M9886" t="s">
        <v>14400</v>
      </c>
      <c r="N9886" t="s">
        <v>9428</v>
      </c>
      <c r="O9886" t="s">
        <v>14364</v>
      </c>
      <c r="P9886">
        <v>26245000</v>
      </c>
      <c r="Q9886" t="s">
        <v>6636</v>
      </c>
      <c r="R9886" t="s">
        <v>6636</v>
      </c>
      <c r="S9886" s="12"/>
      <c r="T9886" s="13"/>
      <c r="U9886" t="s">
        <v>13240</v>
      </c>
    </row>
    <row r="9887" spans="1:21" x14ac:dyDescent="0.25">
      <c r="A9887" t="s">
        <v>6637</v>
      </c>
      <c r="B9887" s="12">
        <v>209085</v>
      </c>
      <c r="C9887" t="s">
        <v>14397</v>
      </c>
      <c r="D9887" s="11">
        <v>46188.630335648202</v>
      </c>
      <c r="E9887" t="s">
        <v>14398</v>
      </c>
      <c r="F9887" t="s">
        <v>6415</v>
      </c>
      <c r="G9887" t="s">
        <v>9096</v>
      </c>
      <c r="H9887" t="s">
        <v>6542</v>
      </c>
      <c r="I9887" t="s">
        <v>55</v>
      </c>
      <c r="J9887" t="s">
        <v>44</v>
      </c>
      <c r="K9887" t="s">
        <v>14399</v>
      </c>
      <c r="L9887" t="s">
        <v>14324</v>
      </c>
      <c r="M9887" t="s">
        <v>14400</v>
      </c>
      <c r="N9887" t="s">
        <v>9428</v>
      </c>
      <c r="O9887" t="s">
        <v>14364</v>
      </c>
      <c r="P9887">
        <v>26245000</v>
      </c>
      <c r="Q9887" t="s">
        <v>6636</v>
      </c>
      <c r="R9887" t="s">
        <v>6636</v>
      </c>
      <c r="S9887" s="12"/>
      <c r="T9887" s="13"/>
      <c r="U9887" t="s">
        <v>13240</v>
      </c>
    </row>
    <row r="9888" spans="1:21" x14ac:dyDescent="0.25">
      <c r="A9888" t="s">
        <v>6619</v>
      </c>
      <c r="B9888" s="12">
        <v>209075</v>
      </c>
      <c r="C9888" t="s">
        <v>14389</v>
      </c>
      <c r="D9888" s="11">
        <v>46188.648043981499</v>
      </c>
      <c r="E9888" t="s">
        <v>14390</v>
      </c>
      <c r="F9888" t="s">
        <v>6415</v>
      </c>
      <c r="G9888" t="s">
        <v>6968</v>
      </c>
      <c r="H9888" t="s">
        <v>6542</v>
      </c>
      <c r="I9888" t="s">
        <v>65</v>
      </c>
      <c r="J9888" t="s">
        <v>57</v>
      </c>
      <c r="K9888" t="s">
        <v>14391</v>
      </c>
      <c r="L9888" t="s">
        <v>14306</v>
      </c>
      <c r="M9888" t="s">
        <v>14392</v>
      </c>
      <c r="N9888" t="s">
        <v>9681</v>
      </c>
      <c r="O9888" t="s">
        <v>9682</v>
      </c>
      <c r="P9888">
        <v>23200000</v>
      </c>
      <c r="Q9888" t="s">
        <v>6636</v>
      </c>
      <c r="R9888" t="s">
        <v>6636</v>
      </c>
      <c r="S9888" s="12"/>
      <c r="T9888" s="13"/>
      <c r="U9888" t="s">
        <v>6629</v>
      </c>
    </row>
    <row r="9889" spans="1:21" x14ac:dyDescent="0.25">
      <c r="A9889" t="s">
        <v>6619</v>
      </c>
      <c r="B9889" s="12">
        <v>209075</v>
      </c>
      <c r="C9889" t="s">
        <v>14389</v>
      </c>
      <c r="D9889" s="11">
        <v>46188.648043981499</v>
      </c>
      <c r="E9889" t="s">
        <v>14390</v>
      </c>
      <c r="F9889" t="s">
        <v>6415</v>
      </c>
      <c r="G9889" t="s">
        <v>9091</v>
      </c>
      <c r="H9889" t="s">
        <v>6542</v>
      </c>
      <c r="I9889" t="s">
        <v>65</v>
      </c>
      <c r="J9889" t="s">
        <v>57</v>
      </c>
      <c r="K9889" t="s">
        <v>14391</v>
      </c>
      <c r="L9889" t="s">
        <v>14306</v>
      </c>
      <c r="M9889" t="s">
        <v>14392</v>
      </c>
      <c r="N9889" t="s">
        <v>9681</v>
      </c>
      <c r="O9889" t="s">
        <v>9682</v>
      </c>
      <c r="P9889">
        <v>23200000</v>
      </c>
      <c r="Q9889" t="s">
        <v>6636</v>
      </c>
      <c r="R9889" t="s">
        <v>6636</v>
      </c>
      <c r="S9889" s="12"/>
      <c r="T9889" s="13"/>
      <c r="U9889" t="s">
        <v>6629</v>
      </c>
    </row>
    <row r="9890" spans="1:21" x14ac:dyDescent="0.25">
      <c r="A9890" t="s">
        <v>6619</v>
      </c>
      <c r="B9890" s="12">
        <v>209075</v>
      </c>
      <c r="C9890" t="s">
        <v>14389</v>
      </c>
      <c r="D9890" s="11">
        <v>46188.648043981499</v>
      </c>
      <c r="E9890" t="s">
        <v>14390</v>
      </c>
      <c r="F9890" t="s">
        <v>6415</v>
      </c>
      <c r="G9890" t="s">
        <v>14308</v>
      </c>
      <c r="H9890" t="s">
        <v>6542</v>
      </c>
      <c r="I9890" t="s">
        <v>65</v>
      </c>
      <c r="J9890" t="s">
        <v>57</v>
      </c>
      <c r="K9890" t="s">
        <v>14391</v>
      </c>
      <c r="L9890" t="s">
        <v>14306</v>
      </c>
      <c r="M9890" t="s">
        <v>14392</v>
      </c>
      <c r="N9890" t="s">
        <v>9681</v>
      </c>
      <c r="O9890" t="s">
        <v>9682</v>
      </c>
      <c r="P9890">
        <v>23200000</v>
      </c>
      <c r="Q9890" t="s">
        <v>6636</v>
      </c>
      <c r="R9890" t="s">
        <v>6636</v>
      </c>
      <c r="S9890" s="12"/>
      <c r="T9890" s="13"/>
      <c r="U9890" t="s">
        <v>6629</v>
      </c>
    </row>
    <row r="9891" spans="1:21" x14ac:dyDescent="0.25">
      <c r="A9891" t="s">
        <v>6619</v>
      </c>
      <c r="B9891" s="12">
        <v>209075</v>
      </c>
      <c r="C9891" t="s">
        <v>14389</v>
      </c>
      <c r="D9891" s="11">
        <v>46188.648043981499</v>
      </c>
      <c r="E9891" t="s">
        <v>14390</v>
      </c>
      <c r="F9891" t="s">
        <v>6415</v>
      </c>
      <c r="G9891" t="s">
        <v>14309</v>
      </c>
      <c r="H9891" t="s">
        <v>6542</v>
      </c>
      <c r="I9891" t="s">
        <v>65</v>
      </c>
      <c r="J9891" t="s">
        <v>57</v>
      </c>
      <c r="K9891" t="s">
        <v>14391</v>
      </c>
      <c r="L9891" t="s">
        <v>14306</v>
      </c>
      <c r="M9891" t="s">
        <v>14392</v>
      </c>
      <c r="N9891" t="s">
        <v>9681</v>
      </c>
      <c r="O9891" t="s">
        <v>9682</v>
      </c>
      <c r="P9891">
        <v>23200000</v>
      </c>
      <c r="Q9891" t="s">
        <v>6636</v>
      </c>
      <c r="R9891" t="s">
        <v>6636</v>
      </c>
      <c r="S9891" s="12"/>
      <c r="T9891" s="13"/>
      <c r="U9891" t="s">
        <v>6629</v>
      </c>
    </row>
    <row r="9892" spans="1:21" x14ac:dyDescent="0.25">
      <c r="A9892" t="s">
        <v>6619</v>
      </c>
      <c r="B9892" s="12">
        <v>209075</v>
      </c>
      <c r="C9892" t="s">
        <v>14389</v>
      </c>
      <c r="D9892" s="11">
        <v>46188.648043981499</v>
      </c>
      <c r="E9892" t="s">
        <v>14390</v>
      </c>
      <c r="F9892" t="s">
        <v>6415</v>
      </c>
      <c r="G9892" t="s">
        <v>14310</v>
      </c>
      <c r="H9892" t="s">
        <v>6542</v>
      </c>
      <c r="I9892" t="s">
        <v>65</v>
      </c>
      <c r="J9892" t="s">
        <v>57</v>
      </c>
      <c r="K9892" t="s">
        <v>14391</v>
      </c>
      <c r="L9892" t="s">
        <v>14306</v>
      </c>
      <c r="M9892" t="s">
        <v>14392</v>
      </c>
      <c r="N9892" t="s">
        <v>9681</v>
      </c>
      <c r="O9892" t="s">
        <v>9682</v>
      </c>
      <c r="P9892">
        <v>23200000</v>
      </c>
      <c r="Q9892" t="s">
        <v>6636</v>
      </c>
      <c r="R9892" t="s">
        <v>6636</v>
      </c>
      <c r="S9892" s="12"/>
      <c r="T9892" s="13"/>
      <c r="U9892" t="s">
        <v>6629</v>
      </c>
    </row>
    <row r="9893" spans="1:21" x14ac:dyDescent="0.25">
      <c r="A9893" t="s">
        <v>6619</v>
      </c>
      <c r="B9893" s="12">
        <v>209075</v>
      </c>
      <c r="C9893" t="s">
        <v>14389</v>
      </c>
      <c r="D9893" s="11">
        <v>46188.648043981499</v>
      </c>
      <c r="E9893" t="s">
        <v>14390</v>
      </c>
      <c r="F9893" t="s">
        <v>6415</v>
      </c>
      <c r="G9893" t="s">
        <v>9095</v>
      </c>
      <c r="H9893" t="s">
        <v>6542</v>
      </c>
      <c r="I9893" t="s">
        <v>65</v>
      </c>
      <c r="J9893" t="s">
        <v>57</v>
      </c>
      <c r="K9893" t="s">
        <v>14391</v>
      </c>
      <c r="L9893" t="s">
        <v>14306</v>
      </c>
      <c r="M9893" t="s">
        <v>14392</v>
      </c>
      <c r="N9893" t="s">
        <v>9681</v>
      </c>
      <c r="O9893" t="s">
        <v>9682</v>
      </c>
      <c r="P9893">
        <v>23200000</v>
      </c>
      <c r="Q9893" t="s">
        <v>6636</v>
      </c>
      <c r="R9893" t="s">
        <v>6636</v>
      </c>
      <c r="S9893" s="12"/>
      <c r="T9893" s="13"/>
      <c r="U9893" t="s">
        <v>6629</v>
      </c>
    </row>
    <row r="9894" spans="1:21" x14ac:dyDescent="0.25">
      <c r="A9894" t="s">
        <v>6619</v>
      </c>
      <c r="B9894" s="12">
        <v>209075</v>
      </c>
      <c r="C9894" t="s">
        <v>14389</v>
      </c>
      <c r="D9894" s="11">
        <v>46188.648043981499</v>
      </c>
      <c r="E9894" t="s">
        <v>14390</v>
      </c>
      <c r="F9894" t="s">
        <v>6415</v>
      </c>
      <c r="G9894" t="s">
        <v>9096</v>
      </c>
      <c r="H9894" t="s">
        <v>6542</v>
      </c>
      <c r="I9894" t="s">
        <v>65</v>
      </c>
      <c r="J9894" t="s">
        <v>57</v>
      </c>
      <c r="K9894" t="s">
        <v>14391</v>
      </c>
      <c r="L9894" t="s">
        <v>14306</v>
      </c>
      <c r="M9894" t="s">
        <v>14392</v>
      </c>
      <c r="N9894" t="s">
        <v>9681</v>
      </c>
      <c r="O9894" t="s">
        <v>9682</v>
      </c>
      <c r="P9894">
        <v>23200000</v>
      </c>
      <c r="Q9894" t="s">
        <v>6636</v>
      </c>
      <c r="R9894" t="s">
        <v>6636</v>
      </c>
      <c r="S9894" s="12"/>
      <c r="T9894" s="13"/>
      <c r="U9894" t="s">
        <v>6629</v>
      </c>
    </row>
    <row r="9895" spans="1:21" x14ac:dyDescent="0.25">
      <c r="A9895" t="s">
        <v>6637</v>
      </c>
      <c r="B9895" s="12">
        <v>187230</v>
      </c>
      <c r="C9895" t="s">
        <v>14401</v>
      </c>
      <c r="D9895" s="11">
        <v>46188.663425925901</v>
      </c>
      <c r="E9895" t="s">
        <v>14402</v>
      </c>
      <c r="F9895" t="s">
        <v>6415</v>
      </c>
      <c r="G9895" t="s">
        <v>9086</v>
      </c>
      <c r="H9895" t="s">
        <v>6542</v>
      </c>
      <c r="I9895" t="s">
        <v>6636</v>
      </c>
      <c r="J9895" t="s">
        <v>6636</v>
      </c>
      <c r="K9895" t="s">
        <v>14403</v>
      </c>
      <c r="L9895" t="s">
        <v>14285</v>
      </c>
      <c r="M9895" t="s">
        <v>14404</v>
      </c>
      <c r="N9895" t="s">
        <v>6787</v>
      </c>
      <c r="O9895" t="s">
        <v>6810</v>
      </c>
      <c r="P9895">
        <v>14245000</v>
      </c>
      <c r="Q9895" t="s">
        <v>6778</v>
      </c>
      <c r="R9895" t="s">
        <v>6779</v>
      </c>
      <c r="S9895" s="12"/>
      <c r="T9895" s="13"/>
      <c r="U9895" t="s">
        <v>8205</v>
      </c>
    </row>
    <row r="9896" spans="1:21" x14ac:dyDescent="0.25">
      <c r="A9896" t="s">
        <v>6637</v>
      </c>
      <c r="B9896" s="12">
        <v>187230</v>
      </c>
      <c r="C9896" t="s">
        <v>14401</v>
      </c>
      <c r="D9896" s="11">
        <v>46188.663425925901</v>
      </c>
      <c r="E9896" t="s">
        <v>14402</v>
      </c>
      <c r="F9896" t="s">
        <v>6415</v>
      </c>
      <c r="G9896" t="s">
        <v>9088</v>
      </c>
      <c r="H9896" t="s">
        <v>6542</v>
      </c>
      <c r="I9896" t="s">
        <v>6636</v>
      </c>
      <c r="J9896" t="s">
        <v>6636</v>
      </c>
      <c r="K9896" t="s">
        <v>14403</v>
      </c>
      <c r="L9896" t="s">
        <v>14285</v>
      </c>
      <c r="M9896" t="s">
        <v>14404</v>
      </c>
      <c r="N9896" t="s">
        <v>6787</v>
      </c>
      <c r="O9896" t="s">
        <v>6810</v>
      </c>
      <c r="P9896">
        <v>14245000</v>
      </c>
      <c r="Q9896" t="s">
        <v>6778</v>
      </c>
      <c r="R9896" t="s">
        <v>6779</v>
      </c>
      <c r="S9896" s="12"/>
      <c r="T9896" s="13"/>
      <c r="U9896" t="s">
        <v>8205</v>
      </c>
    </row>
    <row r="9897" spans="1:21" x14ac:dyDescent="0.25">
      <c r="A9897" t="s">
        <v>6637</v>
      </c>
      <c r="B9897" s="12">
        <v>187230</v>
      </c>
      <c r="C9897" t="s">
        <v>14401</v>
      </c>
      <c r="D9897" s="11">
        <v>46188.663425925901</v>
      </c>
      <c r="E9897" t="s">
        <v>14402</v>
      </c>
      <c r="F9897" t="s">
        <v>6415</v>
      </c>
      <c r="G9897" t="s">
        <v>9089</v>
      </c>
      <c r="H9897" t="s">
        <v>6542</v>
      </c>
      <c r="I9897" t="s">
        <v>6636</v>
      </c>
      <c r="J9897" t="s">
        <v>6636</v>
      </c>
      <c r="K9897" t="s">
        <v>14403</v>
      </c>
      <c r="L9897" t="s">
        <v>14285</v>
      </c>
      <c r="M9897" t="s">
        <v>14404</v>
      </c>
      <c r="N9897" t="s">
        <v>6787</v>
      </c>
      <c r="O9897" t="s">
        <v>6810</v>
      </c>
      <c r="P9897">
        <v>14245000</v>
      </c>
      <c r="Q9897" t="s">
        <v>6778</v>
      </c>
      <c r="R9897" t="s">
        <v>6779</v>
      </c>
      <c r="S9897" s="12"/>
      <c r="T9897" s="13"/>
      <c r="U9897" t="s">
        <v>8205</v>
      </c>
    </row>
    <row r="9898" spans="1:21" x14ac:dyDescent="0.25">
      <c r="A9898" t="s">
        <v>6637</v>
      </c>
      <c r="B9898" s="12">
        <v>187230</v>
      </c>
      <c r="C9898" t="s">
        <v>14401</v>
      </c>
      <c r="D9898" s="11">
        <v>46188.663425925901</v>
      </c>
      <c r="E9898" t="s">
        <v>14402</v>
      </c>
      <c r="F9898" t="s">
        <v>6415</v>
      </c>
      <c r="G9898" t="s">
        <v>9090</v>
      </c>
      <c r="H9898" t="s">
        <v>6542</v>
      </c>
      <c r="I9898" t="s">
        <v>6636</v>
      </c>
      <c r="J9898" t="s">
        <v>6636</v>
      </c>
      <c r="K9898" t="s">
        <v>14403</v>
      </c>
      <c r="L9898" t="s">
        <v>14285</v>
      </c>
      <c r="M9898" t="s">
        <v>14404</v>
      </c>
      <c r="N9898" t="s">
        <v>6787</v>
      </c>
      <c r="O9898" t="s">
        <v>6810</v>
      </c>
      <c r="P9898">
        <v>14245000</v>
      </c>
      <c r="Q9898" t="s">
        <v>6778</v>
      </c>
      <c r="R9898" t="s">
        <v>6779</v>
      </c>
      <c r="S9898" s="12"/>
      <c r="T9898" s="13"/>
      <c r="U9898" t="s">
        <v>8205</v>
      </c>
    </row>
    <row r="9899" spans="1:21" x14ac:dyDescent="0.25">
      <c r="A9899" t="s">
        <v>6637</v>
      </c>
      <c r="B9899" s="12">
        <v>187230</v>
      </c>
      <c r="C9899" t="s">
        <v>14401</v>
      </c>
      <c r="D9899" s="11">
        <v>46188.663425925901</v>
      </c>
      <c r="E9899" t="s">
        <v>14402</v>
      </c>
      <c r="F9899" t="s">
        <v>6415</v>
      </c>
      <c r="G9899" t="s">
        <v>9091</v>
      </c>
      <c r="H9899" t="s">
        <v>6542</v>
      </c>
      <c r="I9899" t="s">
        <v>6636</v>
      </c>
      <c r="J9899" t="s">
        <v>6636</v>
      </c>
      <c r="K9899" t="s">
        <v>14403</v>
      </c>
      <c r="L9899" t="s">
        <v>14285</v>
      </c>
      <c r="M9899" t="s">
        <v>14404</v>
      </c>
      <c r="N9899" t="s">
        <v>6787</v>
      </c>
      <c r="O9899" t="s">
        <v>6810</v>
      </c>
      <c r="P9899">
        <v>14245000</v>
      </c>
      <c r="Q9899" t="s">
        <v>6778</v>
      </c>
      <c r="R9899" t="s">
        <v>6779</v>
      </c>
      <c r="S9899" s="12"/>
      <c r="T9899" s="13"/>
      <c r="U9899" t="s">
        <v>8205</v>
      </c>
    </row>
    <row r="9900" spans="1:21" x14ac:dyDescent="0.25">
      <c r="A9900" t="s">
        <v>6637</v>
      </c>
      <c r="B9900" s="12">
        <v>187230</v>
      </c>
      <c r="C9900" t="s">
        <v>14401</v>
      </c>
      <c r="D9900" s="11">
        <v>46188.663425925901</v>
      </c>
      <c r="E9900" t="s">
        <v>14402</v>
      </c>
      <c r="F9900" t="s">
        <v>6415</v>
      </c>
      <c r="G9900" t="s">
        <v>9092</v>
      </c>
      <c r="H9900" t="s">
        <v>6542</v>
      </c>
      <c r="I9900" t="s">
        <v>6636</v>
      </c>
      <c r="J9900" t="s">
        <v>6636</v>
      </c>
      <c r="K9900" t="s">
        <v>14403</v>
      </c>
      <c r="L9900" t="s">
        <v>14285</v>
      </c>
      <c r="M9900" t="s">
        <v>14404</v>
      </c>
      <c r="N9900" t="s">
        <v>6787</v>
      </c>
      <c r="O9900" t="s">
        <v>6810</v>
      </c>
      <c r="P9900">
        <v>14245000</v>
      </c>
      <c r="Q9900" t="s">
        <v>6778</v>
      </c>
      <c r="R9900" t="s">
        <v>6779</v>
      </c>
      <c r="S9900" s="12"/>
      <c r="T9900" s="13"/>
      <c r="U9900" t="s">
        <v>8205</v>
      </c>
    </row>
    <row r="9901" spans="1:21" x14ac:dyDescent="0.25">
      <c r="A9901" t="s">
        <v>6637</v>
      </c>
      <c r="B9901" s="12">
        <v>187230</v>
      </c>
      <c r="C9901" t="s">
        <v>14401</v>
      </c>
      <c r="D9901" s="11">
        <v>46188.663425925901</v>
      </c>
      <c r="E9901" t="s">
        <v>14402</v>
      </c>
      <c r="F9901" t="s">
        <v>6415</v>
      </c>
      <c r="G9901" t="s">
        <v>9093</v>
      </c>
      <c r="H9901" t="s">
        <v>6542</v>
      </c>
      <c r="I9901" t="s">
        <v>6636</v>
      </c>
      <c r="J9901" t="s">
        <v>6636</v>
      </c>
      <c r="K9901" t="s">
        <v>14403</v>
      </c>
      <c r="L9901" t="s">
        <v>14285</v>
      </c>
      <c r="M9901" t="s">
        <v>14404</v>
      </c>
      <c r="N9901" t="s">
        <v>6787</v>
      </c>
      <c r="O9901" t="s">
        <v>6810</v>
      </c>
      <c r="P9901">
        <v>14245000</v>
      </c>
      <c r="Q9901" t="s">
        <v>6778</v>
      </c>
      <c r="R9901" t="s">
        <v>6779</v>
      </c>
      <c r="S9901" s="12"/>
      <c r="T9901" s="13"/>
      <c r="U9901" t="s">
        <v>8205</v>
      </c>
    </row>
    <row r="9902" spans="1:21" x14ac:dyDescent="0.25">
      <c r="A9902" t="s">
        <v>6637</v>
      </c>
      <c r="B9902" s="12">
        <v>187230</v>
      </c>
      <c r="C9902" t="s">
        <v>14401</v>
      </c>
      <c r="D9902" s="11">
        <v>46188.663425925901</v>
      </c>
      <c r="E9902" t="s">
        <v>14402</v>
      </c>
      <c r="F9902" t="s">
        <v>6415</v>
      </c>
      <c r="G9902" t="s">
        <v>9094</v>
      </c>
      <c r="H9902" t="s">
        <v>6542</v>
      </c>
      <c r="I9902" t="s">
        <v>6636</v>
      </c>
      <c r="J9902" t="s">
        <v>6636</v>
      </c>
      <c r="K9902" t="s">
        <v>14403</v>
      </c>
      <c r="L9902" t="s">
        <v>14285</v>
      </c>
      <c r="M9902" t="s">
        <v>14404</v>
      </c>
      <c r="N9902" t="s">
        <v>6787</v>
      </c>
      <c r="O9902" t="s">
        <v>6810</v>
      </c>
      <c r="P9902">
        <v>14245000</v>
      </c>
      <c r="Q9902" t="s">
        <v>6778</v>
      </c>
      <c r="R9902" t="s">
        <v>6779</v>
      </c>
      <c r="S9902" s="12"/>
      <c r="T9902" s="13"/>
      <c r="U9902" t="s">
        <v>8205</v>
      </c>
    </row>
    <row r="9903" spans="1:21" x14ac:dyDescent="0.25">
      <c r="A9903" t="s">
        <v>6637</v>
      </c>
      <c r="B9903" s="12">
        <v>187230</v>
      </c>
      <c r="C9903" t="s">
        <v>14401</v>
      </c>
      <c r="D9903" s="11">
        <v>46188.663425925901</v>
      </c>
      <c r="E9903" t="s">
        <v>14402</v>
      </c>
      <c r="F9903" t="s">
        <v>6415</v>
      </c>
      <c r="G9903" t="s">
        <v>9096</v>
      </c>
      <c r="H9903" t="s">
        <v>6542</v>
      </c>
      <c r="I9903" t="s">
        <v>6636</v>
      </c>
      <c r="J9903" t="s">
        <v>6636</v>
      </c>
      <c r="K9903" t="s">
        <v>14403</v>
      </c>
      <c r="L9903" t="s">
        <v>14285</v>
      </c>
      <c r="M9903" t="s">
        <v>14404</v>
      </c>
      <c r="N9903" t="s">
        <v>6787</v>
      </c>
      <c r="O9903" t="s">
        <v>6810</v>
      </c>
      <c r="P9903">
        <v>14245000</v>
      </c>
      <c r="Q9903" t="s">
        <v>6778</v>
      </c>
      <c r="R9903" t="s">
        <v>6779</v>
      </c>
      <c r="S9903" s="12"/>
      <c r="T9903" s="13"/>
      <c r="U9903" t="s">
        <v>8205</v>
      </c>
    </row>
    <row r="9904" spans="1:21" x14ac:dyDescent="0.25">
      <c r="A9904" t="s">
        <v>6619</v>
      </c>
      <c r="B9904" s="12">
        <v>209085</v>
      </c>
      <c r="C9904" t="s">
        <v>14397</v>
      </c>
      <c r="D9904" s="11">
        <v>46188.6636574074</v>
      </c>
      <c r="E9904" t="s">
        <v>14398</v>
      </c>
      <c r="F9904" t="s">
        <v>6415</v>
      </c>
      <c r="G9904" t="s">
        <v>6968</v>
      </c>
      <c r="H9904" t="s">
        <v>6542</v>
      </c>
      <c r="I9904" t="s">
        <v>55</v>
      </c>
      <c r="J9904" t="s">
        <v>44</v>
      </c>
      <c r="K9904" t="s">
        <v>14399</v>
      </c>
      <c r="L9904" t="s">
        <v>14324</v>
      </c>
      <c r="M9904" t="s">
        <v>14400</v>
      </c>
      <c r="N9904" t="s">
        <v>9428</v>
      </c>
      <c r="O9904" t="s">
        <v>14364</v>
      </c>
      <c r="P9904">
        <v>26245000</v>
      </c>
      <c r="Q9904" t="s">
        <v>6636</v>
      </c>
      <c r="R9904" t="s">
        <v>6636</v>
      </c>
      <c r="S9904" s="12"/>
      <c r="T9904" s="13"/>
      <c r="U9904" t="s">
        <v>13240</v>
      </c>
    </row>
    <row r="9905" spans="1:21" x14ac:dyDescent="0.25">
      <c r="A9905" t="s">
        <v>6619</v>
      </c>
      <c r="B9905" s="12">
        <v>209085</v>
      </c>
      <c r="C9905" t="s">
        <v>14397</v>
      </c>
      <c r="D9905" s="11">
        <v>46188.6636574074</v>
      </c>
      <c r="E9905" t="s">
        <v>14398</v>
      </c>
      <c r="F9905" t="s">
        <v>6415</v>
      </c>
      <c r="G9905" t="s">
        <v>9091</v>
      </c>
      <c r="H9905" t="s">
        <v>6542</v>
      </c>
      <c r="I9905" t="s">
        <v>55</v>
      </c>
      <c r="J9905" t="s">
        <v>44</v>
      </c>
      <c r="K9905" t="s">
        <v>14399</v>
      </c>
      <c r="L9905" t="s">
        <v>14324</v>
      </c>
      <c r="M9905" t="s">
        <v>14400</v>
      </c>
      <c r="N9905" t="s">
        <v>9428</v>
      </c>
      <c r="O9905" t="s">
        <v>14364</v>
      </c>
      <c r="P9905">
        <v>26245000</v>
      </c>
      <c r="Q9905" t="s">
        <v>6636</v>
      </c>
      <c r="R9905" t="s">
        <v>6636</v>
      </c>
      <c r="S9905" s="12"/>
      <c r="T9905" s="13"/>
      <c r="U9905" t="s">
        <v>13240</v>
      </c>
    </row>
    <row r="9906" spans="1:21" x14ac:dyDescent="0.25">
      <c r="A9906" t="s">
        <v>6619</v>
      </c>
      <c r="B9906" s="12">
        <v>209085</v>
      </c>
      <c r="C9906" t="s">
        <v>14397</v>
      </c>
      <c r="D9906" s="11">
        <v>46188.6636574074</v>
      </c>
      <c r="E9906" t="s">
        <v>14398</v>
      </c>
      <c r="F9906" t="s">
        <v>6415</v>
      </c>
      <c r="G9906" t="s">
        <v>14365</v>
      </c>
      <c r="H9906" t="s">
        <v>6542</v>
      </c>
      <c r="I9906" t="s">
        <v>55</v>
      </c>
      <c r="J9906" t="s">
        <v>44</v>
      </c>
      <c r="K9906" t="s">
        <v>14399</v>
      </c>
      <c r="L9906" t="s">
        <v>14324</v>
      </c>
      <c r="M9906" t="s">
        <v>14400</v>
      </c>
      <c r="N9906" t="s">
        <v>9428</v>
      </c>
      <c r="O9906" t="s">
        <v>14364</v>
      </c>
      <c r="P9906">
        <v>26245000</v>
      </c>
      <c r="Q9906" t="s">
        <v>6636</v>
      </c>
      <c r="R9906" t="s">
        <v>6636</v>
      </c>
      <c r="S9906" s="12"/>
      <c r="T9906" s="13"/>
      <c r="U9906" t="s">
        <v>13240</v>
      </c>
    </row>
    <row r="9907" spans="1:21" x14ac:dyDescent="0.25">
      <c r="A9907" t="s">
        <v>6619</v>
      </c>
      <c r="B9907" s="12">
        <v>209085</v>
      </c>
      <c r="C9907" t="s">
        <v>14397</v>
      </c>
      <c r="D9907" s="11">
        <v>46188.6636574074</v>
      </c>
      <c r="E9907" t="s">
        <v>14398</v>
      </c>
      <c r="F9907" t="s">
        <v>6415</v>
      </c>
      <c r="G9907" t="s">
        <v>14366</v>
      </c>
      <c r="H9907" t="s">
        <v>6542</v>
      </c>
      <c r="I9907" t="s">
        <v>55</v>
      </c>
      <c r="J9907" t="s">
        <v>44</v>
      </c>
      <c r="K9907" t="s">
        <v>14399</v>
      </c>
      <c r="L9907" t="s">
        <v>14324</v>
      </c>
      <c r="M9907" t="s">
        <v>14400</v>
      </c>
      <c r="N9907" t="s">
        <v>9428</v>
      </c>
      <c r="O9907" t="s">
        <v>14364</v>
      </c>
      <c r="P9907">
        <v>26245000</v>
      </c>
      <c r="Q9907" t="s">
        <v>6636</v>
      </c>
      <c r="R9907" t="s">
        <v>6636</v>
      </c>
      <c r="S9907" s="12"/>
      <c r="T9907" s="13"/>
      <c r="U9907" t="s">
        <v>13240</v>
      </c>
    </row>
    <row r="9908" spans="1:21" x14ac:dyDescent="0.25">
      <c r="A9908" t="s">
        <v>6619</v>
      </c>
      <c r="B9908" s="12">
        <v>209085</v>
      </c>
      <c r="C9908" t="s">
        <v>14397</v>
      </c>
      <c r="D9908" s="11">
        <v>46188.6636574074</v>
      </c>
      <c r="E9908" t="s">
        <v>14398</v>
      </c>
      <c r="F9908" t="s">
        <v>6415</v>
      </c>
      <c r="G9908" t="s">
        <v>14367</v>
      </c>
      <c r="H9908" t="s">
        <v>6542</v>
      </c>
      <c r="I9908" t="s">
        <v>55</v>
      </c>
      <c r="J9908" t="s">
        <v>44</v>
      </c>
      <c r="K9908" t="s">
        <v>14399</v>
      </c>
      <c r="L9908" t="s">
        <v>14324</v>
      </c>
      <c r="M9908" t="s">
        <v>14400</v>
      </c>
      <c r="N9908" t="s">
        <v>9428</v>
      </c>
      <c r="O9908" t="s">
        <v>14364</v>
      </c>
      <c r="P9908">
        <v>26245000</v>
      </c>
      <c r="Q9908" t="s">
        <v>6636</v>
      </c>
      <c r="R9908" t="s">
        <v>6636</v>
      </c>
      <c r="S9908" s="12"/>
      <c r="T9908" s="13"/>
      <c r="U9908" t="s">
        <v>13240</v>
      </c>
    </row>
    <row r="9909" spans="1:21" x14ac:dyDescent="0.25">
      <c r="A9909" t="s">
        <v>6619</v>
      </c>
      <c r="B9909" s="12">
        <v>209085</v>
      </c>
      <c r="C9909" t="s">
        <v>14397</v>
      </c>
      <c r="D9909" s="11">
        <v>46188.6636574074</v>
      </c>
      <c r="E9909" t="s">
        <v>14398</v>
      </c>
      <c r="F9909" t="s">
        <v>6415</v>
      </c>
      <c r="G9909" t="s">
        <v>9095</v>
      </c>
      <c r="H9909" t="s">
        <v>6542</v>
      </c>
      <c r="I9909" t="s">
        <v>55</v>
      </c>
      <c r="J9909" t="s">
        <v>44</v>
      </c>
      <c r="K9909" t="s">
        <v>14399</v>
      </c>
      <c r="L9909" t="s">
        <v>14324</v>
      </c>
      <c r="M9909" t="s">
        <v>14400</v>
      </c>
      <c r="N9909" t="s">
        <v>9428</v>
      </c>
      <c r="O9909" t="s">
        <v>14364</v>
      </c>
      <c r="P9909">
        <v>26245000</v>
      </c>
      <c r="Q9909" t="s">
        <v>6636</v>
      </c>
      <c r="R9909" t="s">
        <v>6636</v>
      </c>
      <c r="S9909" s="12"/>
      <c r="T9909" s="13"/>
      <c r="U9909" t="s">
        <v>13240</v>
      </c>
    </row>
    <row r="9910" spans="1:21" x14ac:dyDescent="0.25">
      <c r="A9910" t="s">
        <v>6619</v>
      </c>
      <c r="B9910" s="12">
        <v>209085</v>
      </c>
      <c r="C9910" t="s">
        <v>14397</v>
      </c>
      <c r="D9910" s="11">
        <v>46188.6636574074</v>
      </c>
      <c r="E9910" t="s">
        <v>14398</v>
      </c>
      <c r="F9910" t="s">
        <v>6415</v>
      </c>
      <c r="G9910" t="s">
        <v>9096</v>
      </c>
      <c r="H9910" t="s">
        <v>6542</v>
      </c>
      <c r="I9910" t="s">
        <v>55</v>
      </c>
      <c r="J9910" t="s">
        <v>44</v>
      </c>
      <c r="K9910" t="s">
        <v>14399</v>
      </c>
      <c r="L9910" t="s">
        <v>14324</v>
      </c>
      <c r="M9910" t="s">
        <v>14400</v>
      </c>
      <c r="N9910" t="s">
        <v>9428</v>
      </c>
      <c r="O9910" t="s">
        <v>14364</v>
      </c>
      <c r="P9910">
        <v>26245000</v>
      </c>
      <c r="Q9910" t="s">
        <v>6636</v>
      </c>
      <c r="R9910" t="s">
        <v>6636</v>
      </c>
      <c r="S9910" s="12"/>
      <c r="T9910" s="13"/>
      <c r="U9910" t="s">
        <v>13240</v>
      </c>
    </row>
    <row r="9911" spans="1:21" x14ac:dyDescent="0.25">
      <c r="A9911" t="s">
        <v>6619</v>
      </c>
      <c r="B9911" s="12">
        <v>209100</v>
      </c>
      <c r="C9911" t="s">
        <v>14393</v>
      </c>
      <c r="D9911" s="11">
        <v>46188.684259259302</v>
      </c>
      <c r="E9911" t="s">
        <v>14394</v>
      </c>
      <c r="F9911" t="s">
        <v>6415</v>
      </c>
      <c r="G9911" t="s">
        <v>6968</v>
      </c>
      <c r="H9911" t="s">
        <v>6542</v>
      </c>
      <c r="I9911" t="s">
        <v>55</v>
      </c>
      <c r="J9911" t="s">
        <v>164</v>
      </c>
      <c r="K9911" t="s">
        <v>14395</v>
      </c>
      <c r="L9911" t="s">
        <v>14267</v>
      </c>
      <c r="M9911" t="s">
        <v>14396</v>
      </c>
      <c r="N9911" t="s">
        <v>14269</v>
      </c>
      <c r="O9911" t="s">
        <v>14270</v>
      </c>
      <c r="P9911">
        <v>22500000</v>
      </c>
      <c r="Q9911" t="s">
        <v>6636</v>
      </c>
      <c r="R9911" t="s">
        <v>6636</v>
      </c>
      <c r="S9911" s="12"/>
      <c r="T9911" s="13"/>
      <c r="U9911" t="s">
        <v>6636</v>
      </c>
    </row>
    <row r="9912" spans="1:21" x14ac:dyDescent="0.25">
      <c r="A9912" t="s">
        <v>6619</v>
      </c>
      <c r="B9912" s="12">
        <v>209100</v>
      </c>
      <c r="C9912" t="s">
        <v>14393</v>
      </c>
      <c r="D9912" s="11">
        <v>46188.684259259302</v>
      </c>
      <c r="E9912" t="s">
        <v>14394</v>
      </c>
      <c r="F9912" t="s">
        <v>6415</v>
      </c>
      <c r="G9912" t="s">
        <v>9091</v>
      </c>
      <c r="H9912" t="s">
        <v>6542</v>
      </c>
      <c r="I9912" t="s">
        <v>55</v>
      </c>
      <c r="J9912" t="s">
        <v>164</v>
      </c>
      <c r="K9912" t="s">
        <v>14395</v>
      </c>
      <c r="L9912" t="s">
        <v>14267</v>
      </c>
      <c r="M9912" t="s">
        <v>14396</v>
      </c>
      <c r="N9912" t="s">
        <v>14269</v>
      </c>
      <c r="O9912" t="s">
        <v>14270</v>
      </c>
      <c r="P9912">
        <v>22500000</v>
      </c>
      <c r="Q9912" t="s">
        <v>6636</v>
      </c>
      <c r="R9912" t="s">
        <v>6636</v>
      </c>
      <c r="S9912" s="12"/>
      <c r="T9912" s="13"/>
      <c r="U9912" t="s">
        <v>6636</v>
      </c>
    </row>
    <row r="9913" spans="1:21" x14ac:dyDescent="0.25">
      <c r="A9913" t="s">
        <v>6619</v>
      </c>
      <c r="B9913" s="12">
        <v>209100</v>
      </c>
      <c r="C9913" t="s">
        <v>14393</v>
      </c>
      <c r="D9913" s="11">
        <v>46188.684259259302</v>
      </c>
      <c r="E9913" t="s">
        <v>14394</v>
      </c>
      <c r="F9913" t="s">
        <v>6415</v>
      </c>
      <c r="G9913" t="s">
        <v>14271</v>
      </c>
      <c r="H9913" t="s">
        <v>6542</v>
      </c>
      <c r="I9913" t="s">
        <v>55</v>
      </c>
      <c r="J9913" t="s">
        <v>164</v>
      </c>
      <c r="K9913" t="s">
        <v>14395</v>
      </c>
      <c r="L9913" t="s">
        <v>14267</v>
      </c>
      <c r="M9913" t="s">
        <v>14396</v>
      </c>
      <c r="N9913" t="s">
        <v>14269</v>
      </c>
      <c r="O9913" t="s">
        <v>14270</v>
      </c>
      <c r="P9913">
        <v>22500000</v>
      </c>
      <c r="Q9913" t="s">
        <v>6636</v>
      </c>
      <c r="R9913" t="s">
        <v>6636</v>
      </c>
      <c r="S9913" s="12"/>
      <c r="T9913" s="13"/>
      <c r="U9913" t="s">
        <v>6636</v>
      </c>
    </row>
    <row r="9914" spans="1:21" x14ac:dyDescent="0.25">
      <c r="A9914" t="s">
        <v>6619</v>
      </c>
      <c r="B9914" s="12">
        <v>209100</v>
      </c>
      <c r="C9914" t="s">
        <v>14393</v>
      </c>
      <c r="D9914" s="11">
        <v>46188.684259259302</v>
      </c>
      <c r="E9914" t="s">
        <v>14394</v>
      </c>
      <c r="F9914" t="s">
        <v>6415</v>
      </c>
      <c r="G9914" t="s">
        <v>14272</v>
      </c>
      <c r="H9914" t="s">
        <v>6542</v>
      </c>
      <c r="I9914" t="s">
        <v>55</v>
      </c>
      <c r="J9914" t="s">
        <v>164</v>
      </c>
      <c r="K9914" t="s">
        <v>14395</v>
      </c>
      <c r="L9914" t="s">
        <v>14267</v>
      </c>
      <c r="M9914" t="s">
        <v>14396</v>
      </c>
      <c r="N9914" t="s">
        <v>14269</v>
      </c>
      <c r="O9914" t="s">
        <v>14270</v>
      </c>
      <c r="P9914">
        <v>22500000</v>
      </c>
      <c r="Q9914" t="s">
        <v>6636</v>
      </c>
      <c r="R9914" t="s">
        <v>6636</v>
      </c>
      <c r="S9914" s="12"/>
      <c r="T9914" s="13"/>
      <c r="U9914" t="s">
        <v>6636</v>
      </c>
    </row>
    <row r="9915" spans="1:21" x14ac:dyDescent="0.25">
      <c r="A9915" t="s">
        <v>6619</v>
      </c>
      <c r="B9915" s="12">
        <v>209100</v>
      </c>
      <c r="C9915" t="s">
        <v>14393</v>
      </c>
      <c r="D9915" s="11">
        <v>46188.684259259302</v>
      </c>
      <c r="E9915" t="s">
        <v>14394</v>
      </c>
      <c r="F9915" t="s">
        <v>6415</v>
      </c>
      <c r="G9915" t="s">
        <v>14273</v>
      </c>
      <c r="H9915" t="s">
        <v>6542</v>
      </c>
      <c r="I9915" t="s">
        <v>55</v>
      </c>
      <c r="J9915" t="s">
        <v>164</v>
      </c>
      <c r="K9915" t="s">
        <v>14395</v>
      </c>
      <c r="L9915" t="s">
        <v>14267</v>
      </c>
      <c r="M9915" t="s">
        <v>14396</v>
      </c>
      <c r="N9915" t="s">
        <v>14269</v>
      </c>
      <c r="O9915" t="s">
        <v>14270</v>
      </c>
      <c r="P9915">
        <v>22500000</v>
      </c>
      <c r="Q9915" t="s">
        <v>6636</v>
      </c>
      <c r="R9915" t="s">
        <v>6636</v>
      </c>
      <c r="S9915" s="12"/>
      <c r="T9915" s="13"/>
      <c r="U9915" t="s">
        <v>6636</v>
      </c>
    </row>
    <row r="9916" spans="1:21" x14ac:dyDescent="0.25">
      <c r="A9916" t="s">
        <v>6619</v>
      </c>
      <c r="B9916" s="12">
        <v>209100</v>
      </c>
      <c r="C9916" t="s">
        <v>14393</v>
      </c>
      <c r="D9916" s="11">
        <v>46188.684259259302</v>
      </c>
      <c r="E9916" t="s">
        <v>14394</v>
      </c>
      <c r="F9916" t="s">
        <v>6415</v>
      </c>
      <c r="G9916" t="s">
        <v>14274</v>
      </c>
      <c r="H9916" t="s">
        <v>6542</v>
      </c>
      <c r="I9916" t="s">
        <v>55</v>
      </c>
      <c r="J9916" t="s">
        <v>164</v>
      </c>
      <c r="K9916" t="s">
        <v>14395</v>
      </c>
      <c r="L9916" t="s">
        <v>14267</v>
      </c>
      <c r="M9916" t="s">
        <v>14396</v>
      </c>
      <c r="N9916" t="s">
        <v>14269</v>
      </c>
      <c r="O9916" t="s">
        <v>14270</v>
      </c>
      <c r="P9916">
        <v>22500000</v>
      </c>
      <c r="Q9916" t="s">
        <v>6636</v>
      </c>
      <c r="R9916" t="s">
        <v>6636</v>
      </c>
      <c r="S9916" s="12"/>
      <c r="T9916" s="13"/>
      <c r="U9916" t="s">
        <v>6636</v>
      </c>
    </row>
    <row r="9917" spans="1:21" x14ac:dyDescent="0.25">
      <c r="A9917" t="s">
        <v>6619</v>
      </c>
      <c r="B9917" s="12">
        <v>209100</v>
      </c>
      <c r="C9917" t="s">
        <v>14393</v>
      </c>
      <c r="D9917" s="11">
        <v>46188.684259259302</v>
      </c>
      <c r="E9917" t="s">
        <v>14394</v>
      </c>
      <c r="F9917" t="s">
        <v>6415</v>
      </c>
      <c r="G9917" t="s">
        <v>9095</v>
      </c>
      <c r="H9917" t="s">
        <v>6542</v>
      </c>
      <c r="I9917" t="s">
        <v>55</v>
      </c>
      <c r="J9917" t="s">
        <v>164</v>
      </c>
      <c r="K9917" t="s">
        <v>14395</v>
      </c>
      <c r="L9917" t="s">
        <v>14267</v>
      </c>
      <c r="M9917" t="s">
        <v>14396</v>
      </c>
      <c r="N9917" t="s">
        <v>14269</v>
      </c>
      <c r="O9917" t="s">
        <v>14270</v>
      </c>
      <c r="P9917">
        <v>22500000</v>
      </c>
      <c r="Q9917" t="s">
        <v>6636</v>
      </c>
      <c r="R9917" t="s">
        <v>6636</v>
      </c>
      <c r="S9917" s="12"/>
      <c r="T9917" s="13"/>
      <c r="U9917" t="s">
        <v>6636</v>
      </c>
    </row>
    <row r="9918" spans="1:21" x14ac:dyDescent="0.25">
      <c r="A9918" t="s">
        <v>6619</v>
      </c>
      <c r="B9918" s="12">
        <v>209100</v>
      </c>
      <c r="C9918" t="s">
        <v>14393</v>
      </c>
      <c r="D9918" s="11">
        <v>46188.684259259302</v>
      </c>
      <c r="E9918" t="s">
        <v>14394</v>
      </c>
      <c r="F9918" t="s">
        <v>6415</v>
      </c>
      <c r="G9918" t="s">
        <v>9096</v>
      </c>
      <c r="H9918" t="s">
        <v>6542</v>
      </c>
      <c r="I9918" t="s">
        <v>55</v>
      </c>
      <c r="J9918" t="s">
        <v>164</v>
      </c>
      <c r="K9918" t="s">
        <v>14395</v>
      </c>
      <c r="L9918" t="s">
        <v>14267</v>
      </c>
      <c r="M9918" t="s">
        <v>14396</v>
      </c>
      <c r="N9918" t="s">
        <v>14269</v>
      </c>
      <c r="O9918" t="s">
        <v>14270</v>
      </c>
      <c r="P9918">
        <v>22500000</v>
      </c>
      <c r="Q9918" t="s">
        <v>6636</v>
      </c>
      <c r="R9918" t="s">
        <v>6636</v>
      </c>
      <c r="S9918" s="12"/>
      <c r="T9918" s="13"/>
      <c r="U9918" t="s">
        <v>6636</v>
      </c>
    </row>
    <row r="9919" spans="1:21" x14ac:dyDescent="0.25">
      <c r="A9919" t="s">
        <v>6637</v>
      </c>
      <c r="B9919" s="12">
        <v>210930</v>
      </c>
      <c r="C9919" t="s">
        <v>9084</v>
      </c>
      <c r="D9919" s="11">
        <v>46188.761724536998</v>
      </c>
      <c r="E9919" t="s">
        <v>9085</v>
      </c>
      <c r="F9919" t="s">
        <v>6415</v>
      </c>
      <c r="G9919" t="s">
        <v>9086</v>
      </c>
      <c r="H9919" t="s">
        <v>6542</v>
      </c>
      <c r="I9919" t="s">
        <v>55</v>
      </c>
      <c r="J9919" t="s">
        <v>164</v>
      </c>
      <c r="K9919" t="s">
        <v>14405</v>
      </c>
      <c r="L9919" t="s">
        <v>14285</v>
      </c>
      <c r="M9919" t="s">
        <v>14406</v>
      </c>
      <c r="N9919" t="s">
        <v>6787</v>
      </c>
      <c r="O9919" t="s">
        <v>6810</v>
      </c>
      <c r="P9919">
        <v>12245000</v>
      </c>
      <c r="Q9919" t="s">
        <v>6636</v>
      </c>
      <c r="R9919" t="s">
        <v>6636</v>
      </c>
      <c r="S9919" s="12"/>
      <c r="T9919" s="13"/>
      <c r="U9919" t="s">
        <v>6636</v>
      </c>
    </row>
    <row r="9920" spans="1:21" x14ac:dyDescent="0.25">
      <c r="A9920" t="s">
        <v>6637</v>
      </c>
      <c r="B9920" s="12">
        <v>210930</v>
      </c>
      <c r="C9920" t="s">
        <v>9084</v>
      </c>
      <c r="D9920" s="11">
        <v>46188.761724536998</v>
      </c>
      <c r="E9920" t="s">
        <v>9085</v>
      </c>
      <c r="F9920" t="s">
        <v>6415</v>
      </c>
      <c r="G9920" t="s">
        <v>9088</v>
      </c>
      <c r="H9920" t="s">
        <v>6542</v>
      </c>
      <c r="I9920" t="s">
        <v>55</v>
      </c>
      <c r="J9920" t="s">
        <v>164</v>
      </c>
      <c r="K9920" t="s">
        <v>14405</v>
      </c>
      <c r="L9920" t="s">
        <v>14285</v>
      </c>
      <c r="M9920" t="s">
        <v>14406</v>
      </c>
      <c r="N9920" t="s">
        <v>6787</v>
      </c>
      <c r="O9920" t="s">
        <v>6810</v>
      </c>
      <c r="P9920">
        <v>12245000</v>
      </c>
      <c r="Q9920" t="s">
        <v>6636</v>
      </c>
      <c r="R9920" t="s">
        <v>6636</v>
      </c>
      <c r="S9920" s="12"/>
      <c r="T9920" s="13"/>
      <c r="U9920" t="s">
        <v>6636</v>
      </c>
    </row>
    <row r="9921" spans="1:21" x14ac:dyDescent="0.25">
      <c r="A9921" t="s">
        <v>6637</v>
      </c>
      <c r="B9921" s="12">
        <v>210930</v>
      </c>
      <c r="C9921" t="s">
        <v>9084</v>
      </c>
      <c r="D9921" s="11">
        <v>46188.761724536998</v>
      </c>
      <c r="E9921" t="s">
        <v>9085</v>
      </c>
      <c r="F9921" t="s">
        <v>6415</v>
      </c>
      <c r="G9921" t="s">
        <v>9089</v>
      </c>
      <c r="H9921" t="s">
        <v>6542</v>
      </c>
      <c r="I9921" t="s">
        <v>55</v>
      </c>
      <c r="J9921" t="s">
        <v>164</v>
      </c>
      <c r="K9921" t="s">
        <v>14405</v>
      </c>
      <c r="L9921" t="s">
        <v>14285</v>
      </c>
      <c r="M9921" t="s">
        <v>14406</v>
      </c>
      <c r="N9921" t="s">
        <v>6787</v>
      </c>
      <c r="O9921" t="s">
        <v>6810</v>
      </c>
      <c r="P9921">
        <v>12245000</v>
      </c>
      <c r="Q9921" t="s">
        <v>6636</v>
      </c>
      <c r="R9921" t="s">
        <v>6636</v>
      </c>
      <c r="S9921" s="12"/>
      <c r="T9921" s="13"/>
      <c r="U9921" t="s">
        <v>6636</v>
      </c>
    </row>
    <row r="9922" spans="1:21" x14ac:dyDescent="0.25">
      <c r="A9922" t="s">
        <v>6637</v>
      </c>
      <c r="B9922" s="12">
        <v>210930</v>
      </c>
      <c r="C9922" t="s">
        <v>9084</v>
      </c>
      <c r="D9922" s="11">
        <v>46188.761724536998</v>
      </c>
      <c r="E9922" t="s">
        <v>9085</v>
      </c>
      <c r="F9922" t="s">
        <v>6415</v>
      </c>
      <c r="G9922" t="s">
        <v>6968</v>
      </c>
      <c r="H9922" t="s">
        <v>6542</v>
      </c>
      <c r="I9922" t="s">
        <v>55</v>
      </c>
      <c r="J9922" t="s">
        <v>164</v>
      </c>
      <c r="K9922" t="s">
        <v>14405</v>
      </c>
      <c r="L9922" t="s">
        <v>14285</v>
      </c>
      <c r="M9922" t="s">
        <v>14406</v>
      </c>
      <c r="N9922" t="s">
        <v>6787</v>
      </c>
      <c r="O9922" t="s">
        <v>6810</v>
      </c>
      <c r="P9922">
        <v>12245000</v>
      </c>
      <c r="Q9922" t="s">
        <v>6636</v>
      </c>
      <c r="R9922" t="s">
        <v>6636</v>
      </c>
      <c r="S9922" s="12"/>
      <c r="T9922" s="13"/>
      <c r="U9922" t="s">
        <v>6636</v>
      </c>
    </row>
    <row r="9923" spans="1:21" x14ac:dyDescent="0.25">
      <c r="A9923" t="s">
        <v>6637</v>
      </c>
      <c r="B9923" s="12">
        <v>210930</v>
      </c>
      <c r="C9923" t="s">
        <v>9084</v>
      </c>
      <c r="D9923" s="11">
        <v>46188.761724536998</v>
      </c>
      <c r="E9923" t="s">
        <v>9085</v>
      </c>
      <c r="F9923" t="s">
        <v>6415</v>
      </c>
      <c r="G9923" t="s">
        <v>9090</v>
      </c>
      <c r="H9923" t="s">
        <v>6542</v>
      </c>
      <c r="I9923" t="s">
        <v>55</v>
      </c>
      <c r="J9923" t="s">
        <v>164</v>
      </c>
      <c r="K9923" t="s">
        <v>14405</v>
      </c>
      <c r="L9923" t="s">
        <v>14285</v>
      </c>
      <c r="M9923" t="s">
        <v>14406</v>
      </c>
      <c r="N9923" t="s">
        <v>6787</v>
      </c>
      <c r="O9923" t="s">
        <v>6810</v>
      </c>
      <c r="P9923">
        <v>12245000</v>
      </c>
      <c r="Q9923" t="s">
        <v>6636</v>
      </c>
      <c r="R9923" t="s">
        <v>6636</v>
      </c>
      <c r="S9923" s="12"/>
      <c r="T9923" s="13"/>
      <c r="U9923" t="s">
        <v>6636</v>
      </c>
    </row>
    <row r="9924" spans="1:21" x14ac:dyDescent="0.25">
      <c r="A9924" t="s">
        <v>6637</v>
      </c>
      <c r="B9924" s="12">
        <v>210930</v>
      </c>
      <c r="C9924" t="s">
        <v>9084</v>
      </c>
      <c r="D9924" s="11">
        <v>46188.761724536998</v>
      </c>
      <c r="E9924" t="s">
        <v>9085</v>
      </c>
      <c r="F9924" t="s">
        <v>6415</v>
      </c>
      <c r="G9924" t="s">
        <v>9091</v>
      </c>
      <c r="H9924" t="s">
        <v>6542</v>
      </c>
      <c r="I9924" t="s">
        <v>55</v>
      </c>
      <c r="J9924" t="s">
        <v>164</v>
      </c>
      <c r="K9924" t="s">
        <v>14405</v>
      </c>
      <c r="L9924" t="s">
        <v>14285</v>
      </c>
      <c r="M9924" t="s">
        <v>14406</v>
      </c>
      <c r="N9924" t="s">
        <v>6787</v>
      </c>
      <c r="O9924" t="s">
        <v>6810</v>
      </c>
      <c r="P9924">
        <v>12245000</v>
      </c>
      <c r="Q9924" t="s">
        <v>6636</v>
      </c>
      <c r="R9924" t="s">
        <v>6636</v>
      </c>
      <c r="S9924" s="12"/>
      <c r="T9924" s="13"/>
      <c r="U9924" t="s">
        <v>6636</v>
      </c>
    </row>
    <row r="9925" spans="1:21" x14ac:dyDescent="0.25">
      <c r="A9925" t="s">
        <v>6637</v>
      </c>
      <c r="B9925" s="12">
        <v>210930</v>
      </c>
      <c r="C9925" t="s">
        <v>9084</v>
      </c>
      <c r="D9925" s="11">
        <v>46188.761724536998</v>
      </c>
      <c r="E9925" t="s">
        <v>9085</v>
      </c>
      <c r="F9925" t="s">
        <v>6415</v>
      </c>
      <c r="G9925" t="s">
        <v>9092</v>
      </c>
      <c r="H9925" t="s">
        <v>6542</v>
      </c>
      <c r="I9925" t="s">
        <v>55</v>
      </c>
      <c r="J9925" t="s">
        <v>164</v>
      </c>
      <c r="K9925" t="s">
        <v>14405</v>
      </c>
      <c r="L9925" t="s">
        <v>14285</v>
      </c>
      <c r="M9925" t="s">
        <v>14406</v>
      </c>
      <c r="N9925" t="s">
        <v>6787</v>
      </c>
      <c r="O9925" t="s">
        <v>6810</v>
      </c>
      <c r="P9925">
        <v>12245000</v>
      </c>
      <c r="Q9925" t="s">
        <v>6636</v>
      </c>
      <c r="R9925" t="s">
        <v>6636</v>
      </c>
      <c r="S9925" s="12"/>
      <c r="T9925" s="13"/>
      <c r="U9925" t="s">
        <v>6636</v>
      </c>
    </row>
    <row r="9926" spans="1:21" x14ac:dyDescent="0.25">
      <c r="A9926" t="s">
        <v>6637</v>
      </c>
      <c r="B9926" s="12">
        <v>210930</v>
      </c>
      <c r="C9926" t="s">
        <v>9084</v>
      </c>
      <c r="D9926" s="11">
        <v>46188.761724536998</v>
      </c>
      <c r="E9926" t="s">
        <v>9085</v>
      </c>
      <c r="F9926" t="s">
        <v>6415</v>
      </c>
      <c r="G9926" t="s">
        <v>9093</v>
      </c>
      <c r="H9926" t="s">
        <v>6542</v>
      </c>
      <c r="I9926" t="s">
        <v>55</v>
      </c>
      <c r="J9926" t="s">
        <v>164</v>
      </c>
      <c r="K9926" t="s">
        <v>14405</v>
      </c>
      <c r="L9926" t="s">
        <v>14285</v>
      </c>
      <c r="M9926" t="s">
        <v>14406</v>
      </c>
      <c r="N9926" t="s">
        <v>6787</v>
      </c>
      <c r="O9926" t="s">
        <v>6810</v>
      </c>
      <c r="P9926">
        <v>12245000</v>
      </c>
      <c r="Q9926" t="s">
        <v>6636</v>
      </c>
      <c r="R9926" t="s">
        <v>6636</v>
      </c>
      <c r="S9926" s="12"/>
      <c r="T9926" s="13"/>
      <c r="U9926" t="s">
        <v>6636</v>
      </c>
    </row>
    <row r="9927" spans="1:21" x14ac:dyDescent="0.25">
      <c r="A9927" t="s">
        <v>6637</v>
      </c>
      <c r="B9927" s="12">
        <v>210930</v>
      </c>
      <c r="C9927" t="s">
        <v>9084</v>
      </c>
      <c r="D9927" s="11">
        <v>46188.761724536998</v>
      </c>
      <c r="E9927" t="s">
        <v>9085</v>
      </c>
      <c r="F9927" t="s">
        <v>6415</v>
      </c>
      <c r="G9927" t="s">
        <v>9094</v>
      </c>
      <c r="H9927" t="s">
        <v>6542</v>
      </c>
      <c r="I9927" t="s">
        <v>55</v>
      </c>
      <c r="J9927" t="s">
        <v>164</v>
      </c>
      <c r="K9927" t="s">
        <v>14405</v>
      </c>
      <c r="L9927" t="s">
        <v>14285</v>
      </c>
      <c r="M9927" t="s">
        <v>14406</v>
      </c>
      <c r="N9927" t="s">
        <v>6787</v>
      </c>
      <c r="O9927" t="s">
        <v>6810</v>
      </c>
      <c r="P9927">
        <v>12245000</v>
      </c>
      <c r="Q9927" t="s">
        <v>6636</v>
      </c>
      <c r="R9927" t="s">
        <v>6636</v>
      </c>
      <c r="S9927" s="12"/>
      <c r="T9927" s="13"/>
      <c r="U9927" t="s">
        <v>6636</v>
      </c>
    </row>
    <row r="9928" spans="1:21" x14ac:dyDescent="0.25">
      <c r="A9928" t="s">
        <v>6637</v>
      </c>
      <c r="B9928" s="12">
        <v>210930</v>
      </c>
      <c r="C9928" t="s">
        <v>9084</v>
      </c>
      <c r="D9928" s="11">
        <v>46188.761724536998</v>
      </c>
      <c r="E9928" t="s">
        <v>9085</v>
      </c>
      <c r="F9928" t="s">
        <v>6415</v>
      </c>
      <c r="G9928" t="s">
        <v>9095</v>
      </c>
      <c r="H9928" t="s">
        <v>6542</v>
      </c>
      <c r="I9928" t="s">
        <v>55</v>
      </c>
      <c r="J9928" t="s">
        <v>164</v>
      </c>
      <c r="K9928" t="s">
        <v>14405</v>
      </c>
      <c r="L9928" t="s">
        <v>14285</v>
      </c>
      <c r="M9928" t="s">
        <v>14406</v>
      </c>
      <c r="N9928" t="s">
        <v>6787</v>
      </c>
      <c r="O9928" t="s">
        <v>6810</v>
      </c>
      <c r="P9928">
        <v>12245000</v>
      </c>
      <c r="Q9928" t="s">
        <v>6636</v>
      </c>
      <c r="R9928" t="s">
        <v>6636</v>
      </c>
      <c r="S9928" s="12"/>
      <c r="T9928" s="13"/>
      <c r="U9928" t="s">
        <v>6636</v>
      </c>
    </row>
    <row r="9929" spans="1:21" x14ac:dyDescent="0.25">
      <c r="A9929" t="s">
        <v>6637</v>
      </c>
      <c r="B9929" s="12">
        <v>210930</v>
      </c>
      <c r="C9929" t="s">
        <v>9084</v>
      </c>
      <c r="D9929" s="11">
        <v>46188.761724536998</v>
      </c>
      <c r="E9929" t="s">
        <v>9085</v>
      </c>
      <c r="F9929" t="s">
        <v>6415</v>
      </c>
      <c r="G9929" t="s">
        <v>9096</v>
      </c>
      <c r="H9929" t="s">
        <v>6542</v>
      </c>
      <c r="I9929" t="s">
        <v>55</v>
      </c>
      <c r="J9929" t="s">
        <v>164</v>
      </c>
      <c r="K9929" t="s">
        <v>14405</v>
      </c>
      <c r="L9929" t="s">
        <v>14285</v>
      </c>
      <c r="M9929" t="s">
        <v>14406</v>
      </c>
      <c r="N9929" t="s">
        <v>6787</v>
      </c>
      <c r="O9929" t="s">
        <v>6810</v>
      </c>
      <c r="P9929">
        <v>12245000</v>
      </c>
      <c r="Q9929" t="s">
        <v>6636</v>
      </c>
      <c r="R9929" t="s">
        <v>6636</v>
      </c>
      <c r="S9929" s="12"/>
      <c r="T9929" s="13"/>
      <c r="U9929" t="s">
        <v>6636</v>
      </c>
    </row>
    <row r="9930" spans="1:21" x14ac:dyDescent="0.25">
      <c r="A9930" t="s">
        <v>6637</v>
      </c>
      <c r="B9930" s="12">
        <v>209445</v>
      </c>
      <c r="C9930" t="s">
        <v>14407</v>
      </c>
      <c r="D9930" s="11">
        <v>46188.804872685199</v>
      </c>
      <c r="E9930" t="s">
        <v>14408</v>
      </c>
      <c r="F9930" t="s">
        <v>6415</v>
      </c>
      <c r="G9930" t="s">
        <v>9086</v>
      </c>
      <c r="H9930" t="s">
        <v>6542</v>
      </c>
      <c r="I9930" t="s">
        <v>55</v>
      </c>
      <c r="J9930" t="s">
        <v>737</v>
      </c>
      <c r="K9930" t="s">
        <v>14409</v>
      </c>
      <c r="L9930" t="s">
        <v>14285</v>
      </c>
      <c r="M9930" t="s">
        <v>14410</v>
      </c>
      <c r="N9930" t="s">
        <v>6787</v>
      </c>
      <c r="O9930" t="s">
        <v>6810</v>
      </c>
      <c r="P9930">
        <v>12995000</v>
      </c>
      <c r="Q9930" t="s">
        <v>6636</v>
      </c>
      <c r="R9930" t="s">
        <v>6636</v>
      </c>
      <c r="S9930" s="12"/>
      <c r="T9930" s="13"/>
      <c r="U9930" t="s">
        <v>6708</v>
      </c>
    </row>
    <row r="9931" spans="1:21" x14ac:dyDescent="0.25">
      <c r="A9931" t="s">
        <v>6637</v>
      </c>
      <c r="B9931" s="12">
        <v>209445</v>
      </c>
      <c r="C9931" t="s">
        <v>14407</v>
      </c>
      <c r="D9931" s="11">
        <v>46188.804872685199</v>
      </c>
      <c r="E9931" t="s">
        <v>14408</v>
      </c>
      <c r="F9931" t="s">
        <v>6415</v>
      </c>
      <c r="G9931" t="s">
        <v>9088</v>
      </c>
      <c r="H9931" t="s">
        <v>6542</v>
      </c>
      <c r="I9931" t="s">
        <v>55</v>
      </c>
      <c r="J9931" t="s">
        <v>737</v>
      </c>
      <c r="K9931" t="s">
        <v>14409</v>
      </c>
      <c r="L9931" t="s">
        <v>14285</v>
      </c>
      <c r="M9931" t="s">
        <v>14410</v>
      </c>
      <c r="N9931" t="s">
        <v>6787</v>
      </c>
      <c r="O9931" t="s">
        <v>6810</v>
      </c>
      <c r="P9931">
        <v>12995000</v>
      </c>
      <c r="Q9931" t="s">
        <v>6636</v>
      </c>
      <c r="R9931" t="s">
        <v>6636</v>
      </c>
      <c r="S9931" s="12"/>
      <c r="T9931" s="13"/>
      <c r="U9931" t="s">
        <v>6708</v>
      </c>
    </row>
    <row r="9932" spans="1:21" x14ac:dyDescent="0.25">
      <c r="A9932" t="s">
        <v>6637</v>
      </c>
      <c r="B9932" s="12">
        <v>209445</v>
      </c>
      <c r="C9932" t="s">
        <v>14407</v>
      </c>
      <c r="D9932" s="11">
        <v>46188.804872685199</v>
      </c>
      <c r="E9932" t="s">
        <v>14408</v>
      </c>
      <c r="F9932" t="s">
        <v>6415</v>
      </c>
      <c r="G9932" t="s">
        <v>9089</v>
      </c>
      <c r="H9932" t="s">
        <v>6542</v>
      </c>
      <c r="I9932" t="s">
        <v>55</v>
      </c>
      <c r="J9932" t="s">
        <v>737</v>
      </c>
      <c r="K9932" t="s">
        <v>14409</v>
      </c>
      <c r="L9932" t="s">
        <v>14285</v>
      </c>
      <c r="M9932" t="s">
        <v>14410</v>
      </c>
      <c r="N9932" t="s">
        <v>6787</v>
      </c>
      <c r="O9932" t="s">
        <v>6810</v>
      </c>
      <c r="P9932">
        <v>12995000</v>
      </c>
      <c r="Q9932" t="s">
        <v>6636</v>
      </c>
      <c r="R9932" t="s">
        <v>6636</v>
      </c>
      <c r="S9932" s="12"/>
      <c r="T9932" s="13"/>
      <c r="U9932" t="s">
        <v>6708</v>
      </c>
    </row>
    <row r="9933" spans="1:21" x14ac:dyDescent="0.25">
      <c r="A9933" t="s">
        <v>6637</v>
      </c>
      <c r="B9933" s="12">
        <v>209445</v>
      </c>
      <c r="C9933" t="s">
        <v>14407</v>
      </c>
      <c r="D9933" s="11">
        <v>46188.804872685199</v>
      </c>
      <c r="E9933" t="s">
        <v>14408</v>
      </c>
      <c r="F9933" t="s">
        <v>6415</v>
      </c>
      <c r="G9933" t="s">
        <v>6968</v>
      </c>
      <c r="H9933" t="s">
        <v>6542</v>
      </c>
      <c r="I9933" t="s">
        <v>55</v>
      </c>
      <c r="J9933" t="s">
        <v>737</v>
      </c>
      <c r="K9933" t="s">
        <v>14409</v>
      </c>
      <c r="L9933" t="s">
        <v>14285</v>
      </c>
      <c r="M9933" t="s">
        <v>14410</v>
      </c>
      <c r="N9933" t="s">
        <v>6787</v>
      </c>
      <c r="O9933" t="s">
        <v>6810</v>
      </c>
      <c r="P9933">
        <v>12995000</v>
      </c>
      <c r="Q9933" t="s">
        <v>6636</v>
      </c>
      <c r="R9933" t="s">
        <v>6636</v>
      </c>
      <c r="S9933" s="12"/>
      <c r="T9933" s="13"/>
      <c r="U9933" t="s">
        <v>6708</v>
      </c>
    </row>
    <row r="9934" spans="1:21" x14ac:dyDescent="0.25">
      <c r="A9934" t="s">
        <v>6637</v>
      </c>
      <c r="B9934" s="12">
        <v>209445</v>
      </c>
      <c r="C9934" t="s">
        <v>14407</v>
      </c>
      <c r="D9934" s="11">
        <v>46188.804872685199</v>
      </c>
      <c r="E9934" t="s">
        <v>14408</v>
      </c>
      <c r="F9934" t="s">
        <v>6415</v>
      </c>
      <c r="G9934" t="s">
        <v>9090</v>
      </c>
      <c r="H9934" t="s">
        <v>6542</v>
      </c>
      <c r="I9934" t="s">
        <v>55</v>
      </c>
      <c r="J9934" t="s">
        <v>737</v>
      </c>
      <c r="K9934" t="s">
        <v>14409</v>
      </c>
      <c r="L9934" t="s">
        <v>14285</v>
      </c>
      <c r="M9934" t="s">
        <v>14410</v>
      </c>
      <c r="N9934" t="s">
        <v>6787</v>
      </c>
      <c r="O9934" t="s">
        <v>6810</v>
      </c>
      <c r="P9934">
        <v>12995000</v>
      </c>
      <c r="Q9934" t="s">
        <v>6636</v>
      </c>
      <c r="R9934" t="s">
        <v>6636</v>
      </c>
      <c r="S9934" s="12"/>
      <c r="T9934" s="13"/>
      <c r="U9934" t="s">
        <v>6708</v>
      </c>
    </row>
    <row r="9935" spans="1:21" x14ac:dyDescent="0.25">
      <c r="A9935" t="s">
        <v>6637</v>
      </c>
      <c r="B9935" s="12">
        <v>209445</v>
      </c>
      <c r="C9935" t="s">
        <v>14407</v>
      </c>
      <c r="D9935" s="11">
        <v>46188.804872685199</v>
      </c>
      <c r="E9935" t="s">
        <v>14408</v>
      </c>
      <c r="F9935" t="s">
        <v>6415</v>
      </c>
      <c r="G9935" t="s">
        <v>9091</v>
      </c>
      <c r="H9935" t="s">
        <v>6542</v>
      </c>
      <c r="I9935" t="s">
        <v>55</v>
      </c>
      <c r="J9935" t="s">
        <v>737</v>
      </c>
      <c r="K9935" t="s">
        <v>14409</v>
      </c>
      <c r="L9935" t="s">
        <v>14285</v>
      </c>
      <c r="M9935" t="s">
        <v>14410</v>
      </c>
      <c r="N9935" t="s">
        <v>6787</v>
      </c>
      <c r="O9935" t="s">
        <v>6810</v>
      </c>
      <c r="P9935">
        <v>12995000</v>
      </c>
      <c r="Q9935" t="s">
        <v>6636</v>
      </c>
      <c r="R9935" t="s">
        <v>6636</v>
      </c>
      <c r="S9935" s="12"/>
      <c r="T9935" s="13"/>
      <c r="U9935" t="s">
        <v>6708</v>
      </c>
    </row>
    <row r="9936" spans="1:21" x14ac:dyDescent="0.25">
      <c r="A9936" t="s">
        <v>6637</v>
      </c>
      <c r="B9936" s="12">
        <v>209445</v>
      </c>
      <c r="C9936" t="s">
        <v>14407</v>
      </c>
      <c r="D9936" s="11">
        <v>46188.804872685199</v>
      </c>
      <c r="E9936" t="s">
        <v>14408</v>
      </c>
      <c r="F9936" t="s">
        <v>6415</v>
      </c>
      <c r="G9936" t="s">
        <v>9092</v>
      </c>
      <c r="H9936" t="s">
        <v>6542</v>
      </c>
      <c r="I9936" t="s">
        <v>55</v>
      </c>
      <c r="J9936" t="s">
        <v>737</v>
      </c>
      <c r="K9936" t="s">
        <v>14409</v>
      </c>
      <c r="L9936" t="s">
        <v>14285</v>
      </c>
      <c r="M9936" t="s">
        <v>14410</v>
      </c>
      <c r="N9936" t="s">
        <v>6787</v>
      </c>
      <c r="O9936" t="s">
        <v>6810</v>
      </c>
      <c r="P9936">
        <v>12995000</v>
      </c>
      <c r="Q9936" t="s">
        <v>6636</v>
      </c>
      <c r="R9936" t="s">
        <v>6636</v>
      </c>
      <c r="S9936" s="12"/>
      <c r="T9936" s="13"/>
      <c r="U9936" t="s">
        <v>6708</v>
      </c>
    </row>
    <row r="9937" spans="1:21" x14ac:dyDescent="0.25">
      <c r="A9937" t="s">
        <v>6637</v>
      </c>
      <c r="B9937" s="12">
        <v>209445</v>
      </c>
      <c r="C9937" t="s">
        <v>14407</v>
      </c>
      <c r="D9937" s="11">
        <v>46188.804872685199</v>
      </c>
      <c r="E9937" t="s">
        <v>14408</v>
      </c>
      <c r="F9937" t="s">
        <v>6415</v>
      </c>
      <c r="G9937" t="s">
        <v>9093</v>
      </c>
      <c r="H9937" t="s">
        <v>6542</v>
      </c>
      <c r="I9937" t="s">
        <v>55</v>
      </c>
      <c r="J9937" t="s">
        <v>737</v>
      </c>
      <c r="K9937" t="s">
        <v>14409</v>
      </c>
      <c r="L9937" t="s">
        <v>14285</v>
      </c>
      <c r="M9937" t="s">
        <v>14410</v>
      </c>
      <c r="N9937" t="s">
        <v>6787</v>
      </c>
      <c r="O9937" t="s">
        <v>6810</v>
      </c>
      <c r="P9937">
        <v>12995000</v>
      </c>
      <c r="Q9937" t="s">
        <v>6636</v>
      </c>
      <c r="R9937" t="s">
        <v>6636</v>
      </c>
      <c r="S9937" s="12"/>
      <c r="T9937" s="13"/>
      <c r="U9937" t="s">
        <v>6708</v>
      </c>
    </row>
    <row r="9938" spans="1:21" x14ac:dyDescent="0.25">
      <c r="A9938" t="s">
        <v>6637</v>
      </c>
      <c r="B9938" s="12">
        <v>209445</v>
      </c>
      <c r="C9938" t="s">
        <v>14407</v>
      </c>
      <c r="D9938" s="11">
        <v>46188.804872685199</v>
      </c>
      <c r="E9938" t="s">
        <v>14408</v>
      </c>
      <c r="F9938" t="s">
        <v>6415</v>
      </c>
      <c r="G9938" t="s">
        <v>9094</v>
      </c>
      <c r="H9938" t="s">
        <v>6542</v>
      </c>
      <c r="I9938" t="s">
        <v>55</v>
      </c>
      <c r="J9938" t="s">
        <v>737</v>
      </c>
      <c r="K9938" t="s">
        <v>14409</v>
      </c>
      <c r="L9938" t="s">
        <v>14285</v>
      </c>
      <c r="M9938" t="s">
        <v>14410</v>
      </c>
      <c r="N9938" t="s">
        <v>6787</v>
      </c>
      <c r="O9938" t="s">
        <v>6810</v>
      </c>
      <c r="P9938">
        <v>12995000</v>
      </c>
      <c r="Q9938" t="s">
        <v>6636</v>
      </c>
      <c r="R9938" t="s">
        <v>6636</v>
      </c>
      <c r="S9938" s="12"/>
      <c r="T9938" s="13"/>
      <c r="U9938" t="s">
        <v>6708</v>
      </c>
    </row>
    <row r="9939" spans="1:21" x14ac:dyDescent="0.25">
      <c r="A9939" t="s">
        <v>6637</v>
      </c>
      <c r="B9939" s="12">
        <v>209445</v>
      </c>
      <c r="C9939" t="s">
        <v>14407</v>
      </c>
      <c r="D9939" s="11">
        <v>46188.804872685199</v>
      </c>
      <c r="E9939" t="s">
        <v>14408</v>
      </c>
      <c r="F9939" t="s">
        <v>6415</v>
      </c>
      <c r="G9939" t="s">
        <v>9095</v>
      </c>
      <c r="H9939" t="s">
        <v>6542</v>
      </c>
      <c r="I9939" t="s">
        <v>55</v>
      </c>
      <c r="J9939" t="s">
        <v>737</v>
      </c>
      <c r="K9939" t="s">
        <v>14409</v>
      </c>
      <c r="L9939" t="s">
        <v>14285</v>
      </c>
      <c r="M9939" t="s">
        <v>14410</v>
      </c>
      <c r="N9939" t="s">
        <v>6787</v>
      </c>
      <c r="O9939" t="s">
        <v>6810</v>
      </c>
      <c r="P9939">
        <v>12995000</v>
      </c>
      <c r="Q9939" t="s">
        <v>6636</v>
      </c>
      <c r="R9939" t="s">
        <v>6636</v>
      </c>
      <c r="S9939" s="12"/>
      <c r="T9939" s="13"/>
      <c r="U9939" t="s">
        <v>6708</v>
      </c>
    </row>
    <row r="9940" spans="1:21" x14ac:dyDescent="0.25">
      <c r="A9940" t="s">
        <v>6637</v>
      </c>
      <c r="B9940" s="12">
        <v>209445</v>
      </c>
      <c r="C9940" t="s">
        <v>14407</v>
      </c>
      <c r="D9940" s="11">
        <v>46188.804872685199</v>
      </c>
      <c r="E9940" t="s">
        <v>14408</v>
      </c>
      <c r="F9940" t="s">
        <v>6415</v>
      </c>
      <c r="G9940" t="s">
        <v>9096</v>
      </c>
      <c r="H9940" t="s">
        <v>6542</v>
      </c>
      <c r="I9940" t="s">
        <v>55</v>
      </c>
      <c r="J9940" t="s">
        <v>737</v>
      </c>
      <c r="K9940" t="s">
        <v>14409</v>
      </c>
      <c r="L9940" t="s">
        <v>14285</v>
      </c>
      <c r="M9940" t="s">
        <v>14410</v>
      </c>
      <c r="N9940" t="s">
        <v>6787</v>
      </c>
      <c r="O9940" t="s">
        <v>6810</v>
      </c>
      <c r="P9940">
        <v>12995000</v>
      </c>
      <c r="Q9940" t="s">
        <v>6636</v>
      </c>
      <c r="R9940" t="s">
        <v>6636</v>
      </c>
      <c r="S9940" s="12"/>
      <c r="T9940" s="13"/>
      <c r="U9940" t="s">
        <v>6708</v>
      </c>
    </row>
    <row r="9941" spans="1:21" x14ac:dyDescent="0.25">
      <c r="A9941" t="s">
        <v>6637</v>
      </c>
      <c r="B9941" s="12">
        <v>209240</v>
      </c>
      <c r="C9941" t="s">
        <v>14411</v>
      </c>
      <c r="D9941" s="11">
        <v>46188.970949074101</v>
      </c>
      <c r="E9941" t="s">
        <v>14412</v>
      </c>
      <c r="F9941" t="s">
        <v>6415</v>
      </c>
      <c r="G9941" t="s">
        <v>9086</v>
      </c>
      <c r="H9941" t="s">
        <v>6542</v>
      </c>
      <c r="I9941" t="s">
        <v>6623</v>
      </c>
      <c r="J9941" t="s">
        <v>6670</v>
      </c>
      <c r="K9941" t="s">
        <v>14284</v>
      </c>
      <c r="L9941" t="s">
        <v>14285</v>
      </c>
      <c r="M9941" t="s">
        <v>14286</v>
      </c>
      <c r="N9941" t="s">
        <v>6787</v>
      </c>
      <c r="O9941" t="s">
        <v>6810</v>
      </c>
      <c r="P9941">
        <v>14495000</v>
      </c>
      <c r="Q9941" t="s">
        <v>6636</v>
      </c>
      <c r="R9941" t="s">
        <v>6636</v>
      </c>
      <c r="S9941" s="12"/>
      <c r="T9941" s="13"/>
      <c r="U9941" t="s">
        <v>6629</v>
      </c>
    </row>
    <row r="9942" spans="1:21" x14ac:dyDescent="0.25">
      <c r="A9942" t="s">
        <v>6637</v>
      </c>
      <c r="B9942" s="12">
        <v>209240</v>
      </c>
      <c r="C9942" t="s">
        <v>14411</v>
      </c>
      <c r="D9942" s="11">
        <v>46188.970949074101</v>
      </c>
      <c r="E9942" t="s">
        <v>14412</v>
      </c>
      <c r="F9942" t="s">
        <v>6415</v>
      </c>
      <c r="G9942" t="s">
        <v>9088</v>
      </c>
      <c r="H9942" t="s">
        <v>6542</v>
      </c>
      <c r="I9942" t="s">
        <v>6623</v>
      </c>
      <c r="J9942" t="s">
        <v>6670</v>
      </c>
      <c r="K9942" t="s">
        <v>14284</v>
      </c>
      <c r="L9942" t="s">
        <v>14285</v>
      </c>
      <c r="M9942" t="s">
        <v>14286</v>
      </c>
      <c r="N9942" t="s">
        <v>6787</v>
      </c>
      <c r="O9942" t="s">
        <v>6810</v>
      </c>
      <c r="P9942">
        <v>14495000</v>
      </c>
      <c r="Q9942" t="s">
        <v>6636</v>
      </c>
      <c r="R9942" t="s">
        <v>6636</v>
      </c>
      <c r="S9942" s="12"/>
      <c r="T9942" s="13"/>
      <c r="U9942" t="s">
        <v>6629</v>
      </c>
    </row>
    <row r="9943" spans="1:21" x14ac:dyDescent="0.25">
      <c r="A9943" t="s">
        <v>6637</v>
      </c>
      <c r="B9943" s="12">
        <v>209240</v>
      </c>
      <c r="C9943" t="s">
        <v>14411</v>
      </c>
      <c r="D9943" s="11">
        <v>46188.970949074101</v>
      </c>
      <c r="E9943" t="s">
        <v>14412</v>
      </c>
      <c r="F9943" t="s">
        <v>6415</v>
      </c>
      <c r="G9943" t="s">
        <v>9089</v>
      </c>
      <c r="H9943" t="s">
        <v>6542</v>
      </c>
      <c r="I9943" t="s">
        <v>6623</v>
      </c>
      <c r="J9943" t="s">
        <v>6670</v>
      </c>
      <c r="K9943" t="s">
        <v>14284</v>
      </c>
      <c r="L9943" t="s">
        <v>14285</v>
      </c>
      <c r="M9943" t="s">
        <v>14286</v>
      </c>
      <c r="N9943" t="s">
        <v>6787</v>
      </c>
      <c r="O9943" t="s">
        <v>6810</v>
      </c>
      <c r="P9943">
        <v>14495000</v>
      </c>
      <c r="Q9943" t="s">
        <v>6636</v>
      </c>
      <c r="R9943" t="s">
        <v>6636</v>
      </c>
      <c r="S9943" s="12"/>
      <c r="T9943" s="13"/>
      <c r="U9943" t="s">
        <v>6629</v>
      </c>
    </row>
    <row r="9944" spans="1:21" x14ac:dyDescent="0.25">
      <c r="A9944" t="s">
        <v>6637</v>
      </c>
      <c r="B9944" s="12">
        <v>209240</v>
      </c>
      <c r="C9944" t="s">
        <v>14411</v>
      </c>
      <c r="D9944" s="11">
        <v>46188.970949074101</v>
      </c>
      <c r="E9944" t="s">
        <v>14412</v>
      </c>
      <c r="F9944" t="s">
        <v>6415</v>
      </c>
      <c r="G9944" t="s">
        <v>6968</v>
      </c>
      <c r="H9944" t="s">
        <v>6542</v>
      </c>
      <c r="I9944" t="s">
        <v>6623</v>
      </c>
      <c r="J9944" t="s">
        <v>6670</v>
      </c>
      <c r="K9944" t="s">
        <v>14284</v>
      </c>
      <c r="L9944" t="s">
        <v>14285</v>
      </c>
      <c r="M9944" t="s">
        <v>14286</v>
      </c>
      <c r="N9944" t="s">
        <v>6787</v>
      </c>
      <c r="O9944" t="s">
        <v>6810</v>
      </c>
      <c r="P9944">
        <v>14495000</v>
      </c>
      <c r="Q9944" t="s">
        <v>6636</v>
      </c>
      <c r="R9944" t="s">
        <v>6636</v>
      </c>
      <c r="S9944" s="12"/>
      <c r="T9944" s="13"/>
      <c r="U9944" t="s">
        <v>6629</v>
      </c>
    </row>
    <row r="9945" spans="1:21" x14ac:dyDescent="0.25">
      <c r="A9945" t="s">
        <v>6637</v>
      </c>
      <c r="B9945" s="12">
        <v>209240</v>
      </c>
      <c r="C9945" t="s">
        <v>14411</v>
      </c>
      <c r="D9945" s="11">
        <v>46188.970949074101</v>
      </c>
      <c r="E9945" t="s">
        <v>14412</v>
      </c>
      <c r="F9945" t="s">
        <v>6415</v>
      </c>
      <c r="G9945" t="s">
        <v>9090</v>
      </c>
      <c r="H9945" t="s">
        <v>6542</v>
      </c>
      <c r="I9945" t="s">
        <v>6623</v>
      </c>
      <c r="J9945" t="s">
        <v>6670</v>
      </c>
      <c r="K9945" t="s">
        <v>14284</v>
      </c>
      <c r="L9945" t="s">
        <v>14285</v>
      </c>
      <c r="M9945" t="s">
        <v>14286</v>
      </c>
      <c r="N9945" t="s">
        <v>6787</v>
      </c>
      <c r="O9945" t="s">
        <v>6810</v>
      </c>
      <c r="P9945">
        <v>14495000</v>
      </c>
      <c r="Q9945" t="s">
        <v>6636</v>
      </c>
      <c r="R9945" t="s">
        <v>6636</v>
      </c>
      <c r="S9945" s="12"/>
      <c r="T9945" s="13"/>
      <c r="U9945" t="s">
        <v>6629</v>
      </c>
    </row>
    <row r="9946" spans="1:21" x14ac:dyDescent="0.25">
      <c r="A9946" t="s">
        <v>6637</v>
      </c>
      <c r="B9946" s="12">
        <v>209240</v>
      </c>
      <c r="C9946" t="s">
        <v>14411</v>
      </c>
      <c r="D9946" s="11">
        <v>46188.970949074101</v>
      </c>
      <c r="E9946" t="s">
        <v>14412</v>
      </c>
      <c r="F9946" t="s">
        <v>6415</v>
      </c>
      <c r="G9946" t="s">
        <v>9091</v>
      </c>
      <c r="H9946" t="s">
        <v>6542</v>
      </c>
      <c r="I9946" t="s">
        <v>6623</v>
      </c>
      <c r="J9946" t="s">
        <v>6670</v>
      </c>
      <c r="K9946" t="s">
        <v>14284</v>
      </c>
      <c r="L9946" t="s">
        <v>14285</v>
      </c>
      <c r="M9946" t="s">
        <v>14286</v>
      </c>
      <c r="N9946" t="s">
        <v>6787</v>
      </c>
      <c r="O9946" t="s">
        <v>6810</v>
      </c>
      <c r="P9946">
        <v>14495000</v>
      </c>
      <c r="Q9946" t="s">
        <v>6636</v>
      </c>
      <c r="R9946" t="s">
        <v>6636</v>
      </c>
      <c r="S9946" s="12"/>
      <c r="T9946" s="13"/>
      <c r="U9946" t="s">
        <v>6629</v>
      </c>
    </row>
    <row r="9947" spans="1:21" x14ac:dyDescent="0.25">
      <c r="A9947" t="s">
        <v>6637</v>
      </c>
      <c r="B9947" s="12">
        <v>209240</v>
      </c>
      <c r="C9947" t="s">
        <v>14411</v>
      </c>
      <c r="D9947" s="11">
        <v>46188.970949074101</v>
      </c>
      <c r="E9947" t="s">
        <v>14412</v>
      </c>
      <c r="F9947" t="s">
        <v>6415</v>
      </c>
      <c r="G9947" t="s">
        <v>9092</v>
      </c>
      <c r="H9947" t="s">
        <v>6542</v>
      </c>
      <c r="I9947" t="s">
        <v>6623</v>
      </c>
      <c r="J9947" t="s">
        <v>6670</v>
      </c>
      <c r="K9947" t="s">
        <v>14284</v>
      </c>
      <c r="L9947" t="s">
        <v>14285</v>
      </c>
      <c r="M9947" t="s">
        <v>14286</v>
      </c>
      <c r="N9947" t="s">
        <v>6787</v>
      </c>
      <c r="O9947" t="s">
        <v>6810</v>
      </c>
      <c r="P9947">
        <v>14495000</v>
      </c>
      <c r="Q9947" t="s">
        <v>6636</v>
      </c>
      <c r="R9947" t="s">
        <v>6636</v>
      </c>
      <c r="S9947" s="12"/>
      <c r="T9947" s="13"/>
      <c r="U9947" t="s">
        <v>6629</v>
      </c>
    </row>
    <row r="9948" spans="1:21" x14ac:dyDescent="0.25">
      <c r="A9948" t="s">
        <v>6637</v>
      </c>
      <c r="B9948" s="12">
        <v>209240</v>
      </c>
      <c r="C9948" t="s">
        <v>14411</v>
      </c>
      <c r="D9948" s="11">
        <v>46188.970949074101</v>
      </c>
      <c r="E9948" t="s">
        <v>14412</v>
      </c>
      <c r="F9948" t="s">
        <v>6415</v>
      </c>
      <c r="G9948" t="s">
        <v>9093</v>
      </c>
      <c r="H9948" t="s">
        <v>6542</v>
      </c>
      <c r="I9948" t="s">
        <v>6623</v>
      </c>
      <c r="J9948" t="s">
        <v>6670</v>
      </c>
      <c r="K9948" t="s">
        <v>14284</v>
      </c>
      <c r="L9948" t="s">
        <v>14285</v>
      </c>
      <c r="M9948" t="s">
        <v>14286</v>
      </c>
      <c r="N9948" t="s">
        <v>6787</v>
      </c>
      <c r="O9948" t="s">
        <v>6810</v>
      </c>
      <c r="P9948">
        <v>14495000</v>
      </c>
      <c r="Q9948" t="s">
        <v>6636</v>
      </c>
      <c r="R9948" t="s">
        <v>6636</v>
      </c>
      <c r="S9948" s="12"/>
      <c r="T9948" s="13"/>
      <c r="U9948" t="s">
        <v>6629</v>
      </c>
    </row>
    <row r="9949" spans="1:21" x14ac:dyDescent="0.25">
      <c r="A9949" t="s">
        <v>6637</v>
      </c>
      <c r="B9949" s="12">
        <v>209240</v>
      </c>
      <c r="C9949" t="s">
        <v>14411</v>
      </c>
      <c r="D9949" s="11">
        <v>46188.970949074101</v>
      </c>
      <c r="E9949" t="s">
        <v>14412</v>
      </c>
      <c r="F9949" t="s">
        <v>6415</v>
      </c>
      <c r="G9949" t="s">
        <v>9094</v>
      </c>
      <c r="H9949" t="s">
        <v>6542</v>
      </c>
      <c r="I9949" t="s">
        <v>6623</v>
      </c>
      <c r="J9949" t="s">
        <v>6670</v>
      </c>
      <c r="K9949" t="s">
        <v>14284</v>
      </c>
      <c r="L9949" t="s">
        <v>14285</v>
      </c>
      <c r="M9949" t="s">
        <v>14286</v>
      </c>
      <c r="N9949" t="s">
        <v>6787</v>
      </c>
      <c r="O9949" t="s">
        <v>6810</v>
      </c>
      <c r="P9949">
        <v>14495000</v>
      </c>
      <c r="Q9949" t="s">
        <v>6636</v>
      </c>
      <c r="R9949" t="s">
        <v>6636</v>
      </c>
      <c r="S9949" s="12"/>
      <c r="T9949" s="13"/>
      <c r="U9949" t="s">
        <v>6629</v>
      </c>
    </row>
    <row r="9950" spans="1:21" x14ac:dyDescent="0.25">
      <c r="A9950" t="s">
        <v>6637</v>
      </c>
      <c r="B9950" s="12">
        <v>209240</v>
      </c>
      <c r="C9950" t="s">
        <v>14411</v>
      </c>
      <c r="D9950" s="11">
        <v>46188.970949074101</v>
      </c>
      <c r="E9950" t="s">
        <v>14412</v>
      </c>
      <c r="F9950" t="s">
        <v>6415</v>
      </c>
      <c r="G9950" t="s">
        <v>9095</v>
      </c>
      <c r="H9950" t="s">
        <v>6542</v>
      </c>
      <c r="I9950" t="s">
        <v>6623</v>
      </c>
      <c r="J9950" t="s">
        <v>6670</v>
      </c>
      <c r="K9950" t="s">
        <v>14284</v>
      </c>
      <c r="L9950" t="s">
        <v>14285</v>
      </c>
      <c r="M9950" t="s">
        <v>14286</v>
      </c>
      <c r="N9950" t="s">
        <v>6787</v>
      </c>
      <c r="O9950" t="s">
        <v>6810</v>
      </c>
      <c r="P9950">
        <v>14495000</v>
      </c>
      <c r="Q9950" t="s">
        <v>6636</v>
      </c>
      <c r="R9950" t="s">
        <v>6636</v>
      </c>
      <c r="S9950" s="12"/>
      <c r="T9950" s="13"/>
      <c r="U9950" t="s">
        <v>6629</v>
      </c>
    </row>
    <row r="9951" spans="1:21" x14ac:dyDescent="0.25">
      <c r="A9951" t="s">
        <v>6637</v>
      </c>
      <c r="B9951" s="12">
        <v>209240</v>
      </c>
      <c r="C9951" t="s">
        <v>14411</v>
      </c>
      <c r="D9951" s="11">
        <v>46188.970949074101</v>
      </c>
      <c r="E9951" t="s">
        <v>14412</v>
      </c>
      <c r="F9951" t="s">
        <v>6415</v>
      </c>
      <c r="G9951" t="s">
        <v>9096</v>
      </c>
      <c r="H9951" t="s">
        <v>6542</v>
      </c>
      <c r="I9951" t="s">
        <v>6623</v>
      </c>
      <c r="J9951" t="s">
        <v>6670</v>
      </c>
      <c r="K9951" t="s">
        <v>14284</v>
      </c>
      <c r="L9951" t="s">
        <v>14285</v>
      </c>
      <c r="M9951" t="s">
        <v>14286</v>
      </c>
      <c r="N9951" t="s">
        <v>6787</v>
      </c>
      <c r="O9951" t="s">
        <v>6810</v>
      </c>
      <c r="P9951">
        <v>14495000</v>
      </c>
      <c r="Q9951" t="s">
        <v>6636</v>
      </c>
      <c r="R9951" t="s">
        <v>6636</v>
      </c>
      <c r="S9951" s="12"/>
      <c r="T9951" s="13"/>
      <c r="U9951" t="s">
        <v>6629</v>
      </c>
    </row>
    <row r="9952" spans="1:21" x14ac:dyDescent="0.25">
      <c r="A9952" t="s">
        <v>6619</v>
      </c>
      <c r="B9952" s="12">
        <v>209240</v>
      </c>
      <c r="C9952" t="s">
        <v>14411</v>
      </c>
      <c r="D9952" s="11">
        <v>46189.478055555599</v>
      </c>
      <c r="E9952" t="s">
        <v>14412</v>
      </c>
      <c r="F9952" t="s">
        <v>6415</v>
      </c>
      <c r="G9952" t="s">
        <v>9086</v>
      </c>
      <c r="H9952" t="s">
        <v>6542</v>
      </c>
      <c r="I9952" t="s">
        <v>6623</v>
      </c>
      <c r="J9952" t="s">
        <v>6670</v>
      </c>
      <c r="K9952" t="s">
        <v>14284</v>
      </c>
      <c r="L9952" t="s">
        <v>14285</v>
      </c>
      <c r="M9952" t="s">
        <v>14286</v>
      </c>
      <c r="N9952" t="s">
        <v>6787</v>
      </c>
      <c r="O9952" t="s">
        <v>6810</v>
      </c>
      <c r="P9952">
        <v>14495000</v>
      </c>
      <c r="Q9952" t="s">
        <v>6636</v>
      </c>
      <c r="R9952" t="s">
        <v>6636</v>
      </c>
      <c r="S9952" s="12"/>
      <c r="T9952" s="13"/>
      <c r="U9952" t="s">
        <v>6629</v>
      </c>
    </row>
    <row r="9953" spans="1:21" x14ac:dyDescent="0.25">
      <c r="A9953" t="s">
        <v>6619</v>
      </c>
      <c r="B9953" s="12">
        <v>209240</v>
      </c>
      <c r="C9953" t="s">
        <v>14411</v>
      </c>
      <c r="D9953" s="11">
        <v>46189.478055555599</v>
      </c>
      <c r="E9953" t="s">
        <v>14412</v>
      </c>
      <c r="F9953" t="s">
        <v>6415</v>
      </c>
      <c r="G9953" t="s">
        <v>9088</v>
      </c>
      <c r="H9953" t="s">
        <v>6542</v>
      </c>
      <c r="I9953" t="s">
        <v>6623</v>
      </c>
      <c r="J9953" t="s">
        <v>6670</v>
      </c>
      <c r="K9953" t="s">
        <v>14284</v>
      </c>
      <c r="L9953" t="s">
        <v>14285</v>
      </c>
      <c r="M9953" t="s">
        <v>14286</v>
      </c>
      <c r="N9953" t="s">
        <v>6787</v>
      </c>
      <c r="O9953" t="s">
        <v>6810</v>
      </c>
      <c r="P9953">
        <v>14495000</v>
      </c>
      <c r="Q9953" t="s">
        <v>6636</v>
      </c>
      <c r="R9953" t="s">
        <v>6636</v>
      </c>
      <c r="S9953" s="12"/>
      <c r="T9953" s="13"/>
      <c r="U9953" t="s">
        <v>6629</v>
      </c>
    </row>
    <row r="9954" spans="1:21" x14ac:dyDescent="0.25">
      <c r="A9954" t="s">
        <v>6619</v>
      </c>
      <c r="B9954" s="12">
        <v>209240</v>
      </c>
      <c r="C9954" t="s">
        <v>14411</v>
      </c>
      <c r="D9954" s="11">
        <v>46189.478055555599</v>
      </c>
      <c r="E9954" t="s">
        <v>14412</v>
      </c>
      <c r="F9954" t="s">
        <v>6415</v>
      </c>
      <c r="G9954" t="s">
        <v>9089</v>
      </c>
      <c r="H9954" t="s">
        <v>6542</v>
      </c>
      <c r="I9954" t="s">
        <v>6623</v>
      </c>
      <c r="J9954" t="s">
        <v>6670</v>
      </c>
      <c r="K9954" t="s">
        <v>14284</v>
      </c>
      <c r="L9954" t="s">
        <v>14285</v>
      </c>
      <c r="M9954" t="s">
        <v>14286</v>
      </c>
      <c r="N9954" t="s">
        <v>6787</v>
      </c>
      <c r="O9954" t="s">
        <v>6810</v>
      </c>
      <c r="P9954">
        <v>14495000</v>
      </c>
      <c r="Q9954" t="s">
        <v>6636</v>
      </c>
      <c r="R9954" t="s">
        <v>6636</v>
      </c>
      <c r="S9954" s="12"/>
      <c r="T9954" s="13"/>
      <c r="U9954" t="s">
        <v>6629</v>
      </c>
    </row>
    <row r="9955" spans="1:21" x14ac:dyDescent="0.25">
      <c r="A9955" t="s">
        <v>6619</v>
      </c>
      <c r="B9955" s="12">
        <v>209240</v>
      </c>
      <c r="C9955" t="s">
        <v>14411</v>
      </c>
      <c r="D9955" s="11">
        <v>46189.478055555599</v>
      </c>
      <c r="E9955" t="s">
        <v>14412</v>
      </c>
      <c r="F9955" t="s">
        <v>6415</v>
      </c>
      <c r="G9955" t="s">
        <v>6968</v>
      </c>
      <c r="H9955" t="s">
        <v>6542</v>
      </c>
      <c r="I9955" t="s">
        <v>6623</v>
      </c>
      <c r="J9955" t="s">
        <v>6670</v>
      </c>
      <c r="K9955" t="s">
        <v>14284</v>
      </c>
      <c r="L9955" t="s">
        <v>14285</v>
      </c>
      <c r="M9955" t="s">
        <v>14286</v>
      </c>
      <c r="N9955" t="s">
        <v>6787</v>
      </c>
      <c r="O9955" t="s">
        <v>6810</v>
      </c>
      <c r="P9955">
        <v>14495000</v>
      </c>
      <c r="Q9955" t="s">
        <v>6636</v>
      </c>
      <c r="R9955" t="s">
        <v>6636</v>
      </c>
      <c r="S9955" s="12"/>
      <c r="T9955" s="13"/>
      <c r="U9955" t="s">
        <v>6629</v>
      </c>
    </row>
    <row r="9956" spans="1:21" x14ac:dyDescent="0.25">
      <c r="A9956" t="s">
        <v>6619</v>
      </c>
      <c r="B9956" s="12">
        <v>209240</v>
      </c>
      <c r="C9956" t="s">
        <v>14411</v>
      </c>
      <c r="D9956" s="11">
        <v>46189.478055555599</v>
      </c>
      <c r="E9956" t="s">
        <v>14412</v>
      </c>
      <c r="F9956" t="s">
        <v>6415</v>
      </c>
      <c r="G9956" t="s">
        <v>9090</v>
      </c>
      <c r="H9956" t="s">
        <v>6542</v>
      </c>
      <c r="I9956" t="s">
        <v>6623</v>
      </c>
      <c r="J9956" t="s">
        <v>6670</v>
      </c>
      <c r="K9956" t="s">
        <v>14284</v>
      </c>
      <c r="L9956" t="s">
        <v>14285</v>
      </c>
      <c r="M9956" t="s">
        <v>14286</v>
      </c>
      <c r="N9956" t="s">
        <v>6787</v>
      </c>
      <c r="O9956" t="s">
        <v>6810</v>
      </c>
      <c r="P9956">
        <v>14495000</v>
      </c>
      <c r="Q9956" t="s">
        <v>6636</v>
      </c>
      <c r="R9956" t="s">
        <v>6636</v>
      </c>
      <c r="S9956" s="12"/>
      <c r="T9956" s="13"/>
      <c r="U9956" t="s">
        <v>6629</v>
      </c>
    </row>
    <row r="9957" spans="1:21" x14ac:dyDescent="0.25">
      <c r="A9957" t="s">
        <v>6619</v>
      </c>
      <c r="B9957" s="12">
        <v>209240</v>
      </c>
      <c r="C9957" t="s">
        <v>14411</v>
      </c>
      <c r="D9957" s="11">
        <v>46189.478055555599</v>
      </c>
      <c r="E9957" t="s">
        <v>14412</v>
      </c>
      <c r="F9957" t="s">
        <v>6415</v>
      </c>
      <c r="G9957" t="s">
        <v>9091</v>
      </c>
      <c r="H9957" t="s">
        <v>6542</v>
      </c>
      <c r="I9957" t="s">
        <v>6623</v>
      </c>
      <c r="J9957" t="s">
        <v>6670</v>
      </c>
      <c r="K9957" t="s">
        <v>14284</v>
      </c>
      <c r="L9957" t="s">
        <v>14285</v>
      </c>
      <c r="M9957" t="s">
        <v>14286</v>
      </c>
      <c r="N9957" t="s">
        <v>6787</v>
      </c>
      <c r="O9957" t="s">
        <v>6810</v>
      </c>
      <c r="P9957">
        <v>14495000</v>
      </c>
      <c r="Q9957" t="s">
        <v>6636</v>
      </c>
      <c r="R9957" t="s">
        <v>6636</v>
      </c>
      <c r="S9957" s="12"/>
      <c r="T9957" s="13"/>
      <c r="U9957" t="s">
        <v>6629</v>
      </c>
    </row>
    <row r="9958" spans="1:21" x14ac:dyDescent="0.25">
      <c r="A9958" t="s">
        <v>6619</v>
      </c>
      <c r="B9958" s="12">
        <v>209240</v>
      </c>
      <c r="C9958" t="s">
        <v>14411</v>
      </c>
      <c r="D9958" s="11">
        <v>46189.478055555599</v>
      </c>
      <c r="E9958" t="s">
        <v>14412</v>
      </c>
      <c r="F9958" t="s">
        <v>6415</v>
      </c>
      <c r="G9958" t="s">
        <v>9092</v>
      </c>
      <c r="H9958" t="s">
        <v>6542</v>
      </c>
      <c r="I9958" t="s">
        <v>6623</v>
      </c>
      <c r="J9958" t="s">
        <v>6670</v>
      </c>
      <c r="K9958" t="s">
        <v>14284</v>
      </c>
      <c r="L9958" t="s">
        <v>14285</v>
      </c>
      <c r="M9958" t="s">
        <v>14286</v>
      </c>
      <c r="N9958" t="s">
        <v>6787</v>
      </c>
      <c r="O9958" t="s">
        <v>6810</v>
      </c>
      <c r="P9958">
        <v>14495000</v>
      </c>
      <c r="Q9958" t="s">
        <v>6636</v>
      </c>
      <c r="R9958" t="s">
        <v>6636</v>
      </c>
      <c r="S9958" s="12"/>
      <c r="T9958" s="13"/>
      <c r="U9958" t="s">
        <v>6629</v>
      </c>
    </row>
    <row r="9959" spans="1:21" x14ac:dyDescent="0.25">
      <c r="A9959" t="s">
        <v>6619</v>
      </c>
      <c r="B9959" s="12">
        <v>209240</v>
      </c>
      <c r="C9959" t="s">
        <v>14411</v>
      </c>
      <c r="D9959" s="11">
        <v>46189.478055555599</v>
      </c>
      <c r="E9959" t="s">
        <v>14412</v>
      </c>
      <c r="F9959" t="s">
        <v>6415</v>
      </c>
      <c r="G9959" t="s">
        <v>9093</v>
      </c>
      <c r="H9959" t="s">
        <v>6542</v>
      </c>
      <c r="I9959" t="s">
        <v>6623</v>
      </c>
      <c r="J9959" t="s">
        <v>6670</v>
      </c>
      <c r="K9959" t="s">
        <v>14284</v>
      </c>
      <c r="L9959" t="s">
        <v>14285</v>
      </c>
      <c r="M9959" t="s">
        <v>14286</v>
      </c>
      <c r="N9959" t="s">
        <v>6787</v>
      </c>
      <c r="O9959" t="s">
        <v>6810</v>
      </c>
      <c r="P9959">
        <v>14495000</v>
      </c>
      <c r="Q9959" t="s">
        <v>6636</v>
      </c>
      <c r="R9959" t="s">
        <v>6636</v>
      </c>
      <c r="S9959" s="12"/>
      <c r="T9959" s="13"/>
      <c r="U9959" t="s">
        <v>6629</v>
      </c>
    </row>
    <row r="9960" spans="1:21" x14ac:dyDescent="0.25">
      <c r="A9960" t="s">
        <v>6619</v>
      </c>
      <c r="B9960" s="12">
        <v>209240</v>
      </c>
      <c r="C9960" t="s">
        <v>14411</v>
      </c>
      <c r="D9960" s="11">
        <v>46189.478055555599</v>
      </c>
      <c r="E9960" t="s">
        <v>14412</v>
      </c>
      <c r="F9960" t="s">
        <v>6415</v>
      </c>
      <c r="G9960" t="s">
        <v>9094</v>
      </c>
      <c r="H9960" t="s">
        <v>6542</v>
      </c>
      <c r="I9960" t="s">
        <v>6623</v>
      </c>
      <c r="J9960" t="s">
        <v>6670</v>
      </c>
      <c r="K9960" t="s">
        <v>14284</v>
      </c>
      <c r="L9960" t="s">
        <v>14285</v>
      </c>
      <c r="M9960" t="s">
        <v>14286</v>
      </c>
      <c r="N9960" t="s">
        <v>6787</v>
      </c>
      <c r="O9960" t="s">
        <v>6810</v>
      </c>
      <c r="P9960">
        <v>14495000</v>
      </c>
      <c r="Q9960" t="s">
        <v>6636</v>
      </c>
      <c r="R9960" t="s">
        <v>6636</v>
      </c>
      <c r="S9960" s="12"/>
      <c r="T9960" s="13"/>
      <c r="U9960" t="s">
        <v>6629</v>
      </c>
    </row>
    <row r="9961" spans="1:21" x14ac:dyDescent="0.25">
      <c r="A9961" t="s">
        <v>6619</v>
      </c>
      <c r="B9961" s="12">
        <v>209240</v>
      </c>
      <c r="C9961" t="s">
        <v>14411</v>
      </c>
      <c r="D9961" s="11">
        <v>46189.478055555599</v>
      </c>
      <c r="E9961" t="s">
        <v>14412</v>
      </c>
      <c r="F9961" t="s">
        <v>6415</v>
      </c>
      <c r="G9961" t="s">
        <v>9095</v>
      </c>
      <c r="H9961" t="s">
        <v>6542</v>
      </c>
      <c r="I9961" t="s">
        <v>6623</v>
      </c>
      <c r="J9961" t="s">
        <v>6670</v>
      </c>
      <c r="K9961" t="s">
        <v>14284</v>
      </c>
      <c r="L9961" t="s">
        <v>14285</v>
      </c>
      <c r="M9961" t="s">
        <v>14286</v>
      </c>
      <c r="N9961" t="s">
        <v>6787</v>
      </c>
      <c r="O9961" t="s">
        <v>6810</v>
      </c>
      <c r="P9961">
        <v>14495000</v>
      </c>
      <c r="Q9961" t="s">
        <v>6636</v>
      </c>
      <c r="R9961" t="s">
        <v>6636</v>
      </c>
      <c r="S9961" s="12"/>
      <c r="T9961" s="13"/>
      <c r="U9961" t="s">
        <v>6629</v>
      </c>
    </row>
    <row r="9962" spans="1:21" x14ac:dyDescent="0.25">
      <c r="A9962" t="s">
        <v>6619</v>
      </c>
      <c r="B9962" s="12">
        <v>209240</v>
      </c>
      <c r="C9962" t="s">
        <v>14411</v>
      </c>
      <c r="D9962" s="11">
        <v>46189.478055555599</v>
      </c>
      <c r="E9962" t="s">
        <v>14412</v>
      </c>
      <c r="F9962" t="s">
        <v>6415</v>
      </c>
      <c r="G9962" t="s">
        <v>9096</v>
      </c>
      <c r="H9962" t="s">
        <v>6542</v>
      </c>
      <c r="I9962" t="s">
        <v>6623</v>
      </c>
      <c r="J9962" t="s">
        <v>6670</v>
      </c>
      <c r="K9962" t="s">
        <v>14284</v>
      </c>
      <c r="L9962" t="s">
        <v>14285</v>
      </c>
      <c r="M9962" t="s">
        <v>14286</v>
      </c>
      <c r="N9962" t="s">
        <v>6787</v>
      </c>
      <c r="O9962" t="s">
        <v>6810</v>
      </c>
      <c r="P9962">
        <v>14495000</v>
      </c>
      <c r="Q9962" t="s">
        <v>6636</v>
      </c>
      <c r="R9962" t="s">
        <v>6636</v>
      </c>
      <c r="S9962" s="12"/>
      <c r="T9962" s="13"/>
      <c r="U9962" t="s">
        <v>6629</v>
      </c>
    </row>
    <row r="9963" spans="1:21" x14ac:dyDescent="0.25">
      <c r="A9963" t="s">
        <v>6637</v>
      </c>
      <c r="B9963" s="12">
        <v>209680</v>
      </c>
      <c r="C9963" t="s">
        <v>14413</v>
      </c>
      <c r="D9963" s="11">
        <v>46189.618194444403</v>
      </c>
      <c r="E9963" t="s">
        <v>14414</v>
      </c>
      <c r="F9963" t="s">
        <v>6415</v>
      </c>
      <c r="G9963" t="s">
        <v>6968</v>
      </c>
      <c r="H9963" t="s">
        <v>6542</v>
      </c>
      <c r="I9963" t="s">
        <v>6636</v>
      </c>
      <c r="J9963" t="s">
        <v>6636</v>
      </c>
      <c r="K9963" t="s">
        <v>14415</v>
      </c>
      <c r="L9963" t="s">
        <v>14258</v>
      </c>
      <c r="M9963" t="s">
        <v>14416</v>
      </c>
      <c r="N9963" t="s">
        <v>7398</v>
      </c>
      <c r="O9963" t="s">
        <v>7399</v>
      </c>
      <c r="P9963">
        <v>26000000</v>
      </c>
      <c r="Q9963" t="s">
        <v>6636</v>
      </c>
      <c r="R9963" t="s">
        <v>6636</v>
      </c>
      <c r="S9963" s="12"/>
      <c r="T9963" s="13"/>
      <c r="U9963" t="s">
        <v>6650</v>
      </c>
    </row>
    <row r="9964" spans="1:21" x14ac:dyDescent="0.25">
      <c r="A9964" t="s">
        <v>6637</v>
      </c>
      <c r="B9964" s="12">
        <v>209680</v>
      </c>
      <c r="C9964" t="s">
        <v>14413</v>
      </c>
      <c r="D9964" s="11">
        <v>46189.618194444403</v>
      </c>
      <c r="E9964" t="s">
        <v>14414</v>
      </c>
      <c r="F9964" t="s">
        <v>6415</v>
      </c>
      <c r="G9964" t="s">
        <v>9091</v>
      </c>
      <c r="H9964" t="s">
        <v>6542</v>
      </c>
      <c r="I9964" t="s">
        <v>6636</v>
      </c>
      <c r="J9964" t="s">
        <v>6636</v>
      </c>
      <c r="K9964" t="s">
        <v>14415</v>
      </c>
      <c r="L9964" t="s">
        <v>14258</v>
      </c>
      <c r="M9964" t="s">
        <v>14416</v>
      </c>
      <c r="N9964" t="s">
        <v>7398</v>
      </c>
      <c r="O9964" t="s">
        <v>7399</v>
      </c>
      <c r="P9964">
        <v>26000000</v>
      </c>
      <c r="Q9964" t="s">
        <v>6636</v>
      </c>
      <c r="R9964" t="s">
        <v>6636</v>
      </c>
      <c r="S9964" s="12"/>
      <c r="T9964" s="13"/>
      <c r="U9964" t="s">
        <v>6650</v>
      </c>
    </row>
    <row r="9965" spans="1:21" x14ac:dyDescent="0.25">
      <c r="A9965" t="s">
        <v>6637</v>
      </c>
      <c r="B9965" s="12">
        <v>209680</v>
      </c>
      <c r="C9965" t="s">
        <v>14413</v>
      </c>
      <c r="D9965" s="11">
        <v>46189.618194444403</v>
      </c>
      <c r="E9965" t="s">
        <v>14414</v>
      </c>
      <c r="F9965" t="s">
        <v>6415</v>
      </c>
      <c r="G9965" t="s">
        <v>14417</v>
      </c>
      <c r="H9965" t="s">
        <v>6542</v>
      </c>
      <c r="I9965" t="s">
        <v>6636</v>
      </c>
      <c r="J9965" t="s">
        <v>6636</v>
      </c>
      <c r="K9965" t="s">
        <v>14415</v>
      </c>
      <c r="L9965" t="s">
        <v>14258</v>
      </c>
      <c r="M9965" t="s">
        <v>14416</v>
      </c>
      <c r="N9965" t="s">
        <v>7398</v>
      </c>
      <c r="O9965" t="s">
        <v>7399</v>
      </c>
      <c r="P9965">
        <v>26000000</v>
      </c>
      <c r="Q9965" t="s">
        <v>6636</v>
      </c>
      <c r="R9965" t="s">
        <v>6636</v>
      </c>
      <c r="S9965" s="12"/>
      <c r="T9965" s="13"/>
      <c r="U9965" t="s">
        <v>6650</v>
      </c>
    </row>
    <row r="9966" spans="1:21" x14ac:dyDescent="0.25">
      <c r="A9966" t="s">
        <v>6637</v>
      </c>
      <c r="B9966" s="12">
        <v>209680</v>
      </c>
      <c r="C9966" t="s">
        <v>14413</v>
      </c>
      <c r="D9966" s="11">
        <v>46189.618194444403</v>
      </c>
      <c r="E9966" t="s">
        <v>14414</v>
      </c>
      <c r="F9966" t="s">
        <v>6415</v>
      </c>
      <c r="G9966" t="s">
        <v>14418</v>
      </c>
      <c r="H9966" t="s">
        <v>6542</v>
      </c>
      <c r="I9966" t="s">
        <v>6636</v>
      </c>
      <c r="J9966" t="s">
        <v>6636</v>
      </c>
      <c r="K9966" t="s">
        <v>14415</v>
      </c>
      <c r="L9966" t="s">
        <v>14258</v>
      </c>
      <c r="M9966" t="s">
        <v>14416</v>
      </c>
      <c r="N9966" t="s">
        <v>7398</v>
      </c>
      <c r="O9966" t="s">
        <v>7399</v>
      </c>
      <c r="P9966">
        <v>26000000</v>
      </c>
      <c r="Q9966" t="s">
        <v>6636</v>
      </c>
      <c r="R9966" t="s">
        <v>6636</v>
      </c>
      <c r="S9966" s="12"/>
      <c r="T9966" s="13"/>
      <c r="U9966" t="s">
        <v>6650</v>
      </c>
    </row>
    <row r="9967" spans="1:21" x14ac:dyDescent="0.25">
      <c r="A9967" t="s">
        <v>6637</v>
      </c>
      <c r="B9967" s="12">
        <v>209680</v>
      </c>
      <c r="C9967" t="s">
        <v>14413</v>
      </c>
      <c r="D9967" s="11">
        <v>46189.618194444403</v>
      </c>
      <c r="E9967" t="s">
        <v>14414</v>
      </c>
      <c r="F9967" t="s">
        <v>6415</v>
      </c>
      <c r="G9967" t="s">
        <v>9095</v>
      </c>
      <c r="H9967" t="s">
        <v>6542</v>
      </c>
      <c r="I9967" t="s">
        <v>6636</v>
      </c>
      <c r="J9967" t="s">
        <v>6636</v>
      </c>
      <c r="K9967" t="s">
        <v>14415</v>
      </c>
      <c r="L9967" t="s">
        <v>14258</v>
      </c>
      <c r="M9967" t="s">
        <v>14416</v>
      </c>
      <c r="N9967" t="s">
        <v>7398</v>
      </c>
      <c r="O9967" t="s">
        <v>7399</v>
      </c>
      <c r="P9967">
        <v>26000000</v>
      </c>
      <c r="Q9967" t="s">
        <v>6636</v>
      </c>
      <c r="R9967" t="s">
        <v>6636</v>
      </c>
      <c r="S9967" s="12"/>
      <c r="T9967" s="13"/>
      <c r="U9967" t="s">
        <v>6650</v>
      </c>
    </row>
    <row r="9968" spans="1:21" x14ac:dyDescent="0.25">
      <c r="A9968" t="s">
        <v>6637</v>
      </c>
      <c r="B9968" s="12">
        <v>209680</v>
      </c>
      <c r="C9968" t="s">
        <v>14413</v>
      </c>
      <c r="D9968" s="11">
        <v>46189.618194444403</v>
      </c>
      <c r="E9968" t="s">
        <v>14414</v>
      </c>
      <c r="F9968" t="s">
        <v>6415</v>
      </c>
      <c r="G9968" t="s">
        <v>9096</v>
      </c>
      <c r="H9968" t="s">
        <v>6542</v>
      </c>
      <c r="I9968" t="s">
        <v>6636</v>
      </c>
      <c r="J9968" t="s">
        <v>6636</v>
      </c>
      <c r="K9968" t="s">
        <v>14415</v>
      </c>
      <c r="L9968" t="s">
        <v>14258</v>
      </c>
      <c r="M9968" t="s">
        <v>14416</v>
      </c>
      <c r="N9968" t="s">
        <v>7398</v>
      </c>
      <c r="O9968" t="s">
        <v>7399</v>
      </c>
      <c r="P9968">
        <v>26000000</v>
      </c>
      <c r="Q9968" t="s">
        <v>6636</v>
      </c>
      <c r="R9968" t="s">
        <v>6636</v>
      </c>
      <c r="S9968" s="12"/>
      <c r="T9968" s="13"/>
      <c r="U9968" t="s">
        <v>6650</v>
      </c>
    </row>
    <row r="9969" spans="1:21" x14ac:dyDescent="0.25">
      <c r="A9969" t="s">
        <v>6637</v>
      </c>
      <c r="B9969" s="12">
        <v>209470</v>
      </c>
      <c r="C9969" t="s">
        <v>14419</v>
      </c>
      <c r="D9969" s="11">
        <v>46189.771238425899</v>
      </c>
      <c r="E9969" t="s">
        <v>14420</v>
      </c>
      <c r="F9969" t="s">
        <v>6415</v>
      </c>
      <c r="G9969" t="s">
        <v>14277</v>
      </c>
      <c r="H9969" t="s">
        <v>6542</v>
      </c>
      <c r="I9969" t="s">
        <v>55</v>
      </c>
      <c r="J9969" t="s">
        <v>737</v>
      </c>
      <c r="K9969" t="s">
        <v>14421</v>
      </c>
      <c r="L9969" t="s">
        <v>14279</v>
      </c>
      <c r="M9969" t="s">
        <v>14422</v>
      </c>
      <c r="N9969" t="s">
        <v>6787</v>
      </c>
      <c r="O9969" t="s">
        <v>13602</v>
      </c>
      <c r="P9969">
        <v>26495000</v>
      </c>
      <c r="Q9969" t="s">
        <v>6636</v>
      </c>
      <c r="R9969" t="s">
        <v>6636</v>
      </c>
      <c r="S9969" s="12"/>
      <c r="T9969" s="13"/>
      <c r="U9969" t="s">
        <v>6636</v>
      </c>
    </row>
    <row r="9970" spans="1:21" x14ac:dyDescent="0.25">
      <c r="A9970" t="s">
        <v>6637</v>
      </c>
      <c r="B9970" s="12">
        <v>209470</v>
      </c>
      <c r="C9970" t="s">
        <v>14419</v>
      </c>
      <c r="D9970" s="11">
        <v>46189.771238425899</v>
      </c>
      <c r="E9970" t="s">
        <v>14420</v>
      </c>
      <c r="F9970" t="s">
        <v>6415</v>
      </c>
      <c r="G9970" t="s">
        <v>9088</v>
      </c>
      <c r="H9970" t="s">
        <v>6542</v>
      </c>
      <c r="I9970" t="s">
        <v>55</v>
      </c>
      <c r="J9970" t="s">
        <v>737</v>
      </c>
      <c r="K9970" t="s">
        <v>14421</v>
      </c>
      <c r="L9970" t="s">
        <v>14279</v>
      </c>
      <c r="M9970" t="s">
        <v>14422</v>
      </c>
      <c r="N9970" t="s">
        <v>6787</v>
      </c>
      <c r="O9970" t="s">
        <v>13602</v>
      </c>
      <c r="P9970">
        <v>26495000</v>
      </c>
      <c r="Q9970" t="s">
        <v>6636</v>
      </c>
      <c r="R9970" t="s">
        <v>6636</v>
      </c>
      <c r="S9970" s="12"/>
      <c r="T9970" s="13"/>
      <c r="U9970" t="s">
        <v>6636</v>
      </c>
    </row>
    <row r="9971" spans="1:21" x14ac:dyDescent="0.25">
      <c r="A9971" t="s">
        <v>6637</v>
      </c>
      <c r="B9971" s="12">
        <v>209470</v>
      </c>
      <c r="C9971" t="s">
        <v>14419</v>
      </c>
      <c r="D9971" s="11">
        <v>46189.771238425899</v>
      </c>
      <c r="E9971" t="s">
        <v>14420</v>
      </c>
      <c r="F9971" t="s">
        <v>6415</v>
      </c>
      <c r="G9971" t="s">
        <v>9089</v>
      </c>
      <c r="H9971" t="s">
        <v>6542</v>
      </c>
      <c r="I9971" t="s">
        <v>55</v>
      </c>
      <c r="J9971" t="s">
        <v>737</v>
      </c>
      <c r="K9971" t="s">
        <v>14421</v>
      </c>
      <c r="L9971" t="s">
        <v>14279</v>
      </c>
      <c r="M9971" t="s">
        <v>14422</v>
      </c>
      <c r="N9971" t="s">
        <v>6787</v>
      </c>
      <c r="O9971" t="s">
        <v>13602</v>
      </c>
      <c r="P9971">
        <v>26495000</v>
      </c>
      <c r="Q9971" t="s">
        <v>6636</v>
      </c>
      <c r="R9971" t="s">
        <v>6636</v>
      </c>
      <c r="S9971" s="12"/>
      <c r="T9971" s="13"/>
      <c r="U9971" t="s">
        <v>6636</v>
      </c>
    </row>
    <row r="9972" spans="1:21" x14ac:dyDescent="0.25">
      <c r="A9972" t="s">
        <v>6637</v>
      </c>
      <c r="B9972" s="12">
        <v>209470</v>
      </c>
      <c r="C9972" t="s">
        <v>14419</v>
      </c>
      <c r="D9972" s="11">
        <v>46189.771238425899</v>
      </c>
      <c r="E9972" t="s">
        <v>14420</v>
      </c>
      <c r="F9972" t="s">
        <v>6415</v>
      </c>
      <c r="G9972" t="s">
        <v>6968</v>
      </c>
      <c r="H9972" t="s">
        <v>6542</v>
      </c>
      <c r="I9972" t="s">
        <v>55</v>
      </c>
      <c r="J9972" t="s">
        <v>737</v>
      </c>
      <c r="K9972" t="s">
        <v>14421</v>
      </c>
      <c r="L9972" t="s">
        <v>14279</v>
      </c>
      <c r="M9972" t="s">
        <v>14422</v>
      </c>
      <c r="N9972" t="s">
        <v>6787</v>
      </c>
      <c r="O9972" t="s">
        <v>13602</v>
      </c>
      <c r="P9972">
        <v>26495000</v>
      </c>
      <c r="Q9972" t="s">
        <v>6636</v>
      </c>
      <c r="R9972" t="s">
        <v>6636</v>
      </c>
      <c r="S9972" s="12"/>
      <c r="T9972" s="13"/>
      <c r="U9972" t="s">
        <v>6636</v>
      </c>
    </row>
    <row r="9973" spans="1:21" x14ac:dyDescent="0.25">
      <c r="A9973" t="s">
        <v>6637</v>
      </c>
      <c r="B9973" s="12">
        <v>209470</v>
      </c>
      <c r="C9973" t="s">
        <v>14419</v>
      </c>
      <c r="D9973" s="11">
        <v>46189.771238425899</v>
      </c>
      <c r="E9973" t="s">
        <v>14420</v>
      </c>
      <c r="F9973" t="s">
        <v>6415</v>
      </c>
      <c r="G9973" t="s">
        <v>9090</v>
      </c>
      <c r="H9973" t="s">
        <v>6542</v>
      </c>
      <c r="I9973" t="s">
        <v>55</v>
      </c>
      <c r="J9973" t="s">
        <v>737</v>
      </c>
      <c r="K9973" t="s">
        <v>14421</v>
      </c>
      <c r="L9973" t="s">
        <v>14279</v>
      </c>
      <c r="M9973" t="s">
        <v>14422</v>
      </c>
      <c r="N9973" t="s">
        <v>6787</v>
      </c>
      <c r="O9973" t="s">
        <v>13602</v>
      </c>
      <c r="P9973">
        <v>26495000</v>
      </c>
      <c r="Q9973" t="s">
        <v>6636</v>
      </c>
      <c r="R9973" t="s">
        <v>6636</v>
      </c>
      <c r="S9973" s="12"/>
      <c r="T9973" s="13"/>
      <c r="U9973" t="s">
        <v>6636</v>
      </c>
    </row>
    <row r="9974" spans="1:21" x14ac:dyDescent="0.25">
      <c r="A9974" t="s">
        <v>6637</v>
      </c>
      <c r="B9974" s="12">
        <v>209470</v>
      </c>
      <c r="C9974" t="s">
        <v>14419</v>
      </c>
      <c r="D9974" s="11">
        <v>46189.771238425899</v>
      </c>
      <c r="E9974" t="s">
        <v>14420</v>
      </c>
      <c r="F9974" t="s">
        <v>6415</v>
      </c>
      <c r="G9974" t="s">
        <v>9091</v>
      </c>
      <c r="H9974" t="s">
        <v>6542</v>
      </c>
      <c r="I9974" t="s">
        <v>55</v>
      </c>
      <c r="J9974" t="s">
        <v>737</v>
      </c>
      <c r="K9974" t="s">
        <v>14421</v>
      </c>
      <c r="L9974" t="s">
        <v>14279</v>
      </c>
      <c r="M9974" t="s">
        <v>14422</v>
      </c>
      <c r="N9974" t="s">
        <v>6787</v>
      </c>
      <c r="O9974" t="s">
        <v>13602</v>
      </c>
      <c r="P9974">
        <v>26495000</v>
      </c>
      <c r="Q9974" t="s">
        <v>6636</v>
      </c>
      <c r="R9974" t="s">
        <v>6636</v>
      </c>
      <c r="S9974" s="12"/>
      <c r="T9974" s="13"/>
      <c r="U9974" t="s">
        <v>6636</v>
      </c>
    </row>
    <row r="9975" spans="1:21" x14ac:dyDescent="0.25">
      <c r="A9975" t="s">
        <v>6637</v>
      </c>
      <c r="B9975" s="12">
        <v>209470</v>
      </c>
      <c r="C9975" t="s">
        <v>14419</v>
      </c>
      <c r="D9975" s="11">
        <v>46189.771238425899</v>
      </c>
      <c r="E9975" t="s">
        <v>14420</v>
      </c>
      <c r="F9975" t="s">
        <v>6415</v>
      </c>
      <c r="G9975" t="s">
        <v>9092</v>
      </c>
      <c r="H9975" t="s">
        <v>6542</v>
      </c>
      <c r="I9975" t="s">
        <v>55</v>
      </c>
      <c r="J9975" t="s">
        <v>737</v>
      </c>
      <c r="K9975" t="s">
        <v>14421</v>
      </c>
      <c r="L9975" t="s">
        <v>14279</v>
      </c>
      <c r="M9975" t="s">
        <v>14422</v>
      </c>
      <c r="N9975" t="s">
        <v>6787</v>
      </c>
      <c r="O9975" t="s">
        <v>13602</v>
      </c>
      <c r="P9975">
        <v>26495000</v>
      </c>
      <c r="Q9975" t="s">
        <v>6636</v>
      </c>
      <c r="R9975" t="s">
        <v>6636</v>
      </c>
      <c r="S9975" s="12"/>
      <c r="T9975" s="13"/>
      <c r="U9975" t="s">
        <v>6636</v>
      </c>
    </row>
    <row r="9976" spans="1:21" x14ac:dyDescent="0.25">
      <c r="A9976" t="s">
        <v>6637</v>
      </c>
      <c r="B9976" s="12">
        <v>209470</v>
      </c>
      <c r="C9976" t="s">
        <v>14419</v>
      </c>
      <c r="D9976" s="11">
        <v>46189.771238425899</v>
      </c>
      <c r="E9976" t="s">
        <v>14420</v>
      </c>
      <c r="F9976" t="s">
        <v>6415</v>
      </c>
      <c r="G9976" t="s">
        <v>9093</v>
      </c>
      <c r="H9976" t="s">
        <v>6542</v>
      </c>
      <c r="I9976" t="s">
        <v>55</v>
      </c>
      <c r="J9976" t="s">
        <v>737</v>
      </c>
      <c r="K9976" t="s">
        <v>14421</v>
      </c>
      <c r="L9976" t="s">
        <v>14279</v>
      </c>
      <c r="M9976" t="s">
        <v>14422</v>
      </c>
      <c r="N9976" t="s">
        <v>6787</v>
      </c>
      <c r="O9976" t="s">
        <v>13602</v>
      </c>
      <c r="P9976">
        <v>26495000</v>
      </c>
      <c r="Q9976" t="s">
        <v>6636</v>
      </c>
      <c r="R9976" t="s">
        <v>6636</v>
      </c>
      <c r="S9976" s="12"/>
      <c r="T9976" s="13"/>
      <c r="U9976" t="s">
        <v>6636</v>
      </c>
    </row>
    <row r="9977" spans="1:21" x14ac:dyDescent="0.25">
      <c r="A9977" t="s">
        <v>6637</v>
      </c>
      <c r="B9977" s="12">
        <v>209470</v>
      </c>
      <c r="C9977" t="s">
        <v>14419</v>
      </c>
      <c r="D9977" s="11">
        <v>46189.771238425899</v>
      </c>
      <c r="E9977" t="s">
        <v>14420</v>
      </c>
      <c r="F9977" t="s">
        <v>6415</v>
      </c>
      <c r="G9977" t="s">
        <v>9094</v>
      </c>
      <c r="H9977" t="s">
        <v>6542</v>
      </c>
      <c r="I9977" t="s">
        <v>55</v>
      </c>
      <c r="J9977" t="s">
        <v>737</v>
      </c>
      <c r="K9977" t="s">
        <v>14421</v>
      </c>
      <c r="L9977" t="s">
        <v>14279</v>
      </c>
      <c r="M9977" t="s">
        <v>14422</v>
      </c>
      <c r="N9977" t="s">
        <v>6787</v>
      </c>
      <c r="O9977" t="s">
        <v>13602</v>
      </c>
      <c r="P9977">
        <v>26495000</v>
      </c>
      <c r="Q9977" t="s">
        <v>6636</v>
      </c>
      <c r="R9977" t="s">
        <v>6636</v>
      </c>
      <c r="S9977" s="12"/>
      <c r="T9977" s="13"/>
      <c r="U9977" t="s">
        <v>6636</v>
      </c>
    </row>
    <row r="9978" spans="1:21" x14ac:dyDescent="0.25">
      <c r="A9978" t="s">
        <v>6637</v>
      </c>
      <c r="B9978" s="12">
        <v>209470</v>
      </c>
      <c r="C9978" t="s">
        <v>14419</v>
      </c>
      <c r="D9978" s="11">
        <v>46189.771238425899</v>
      </c>
      <c r="E9978" t="s">
        <v>14420</v>
      </c>
      <c r="F9978" t="s">
        <v>6415</v>
      </c>
      <c r="G9978" t="s">
        <v>14281</v>
      </c>
      <c r="H9978" t="s">
        <v>6542</v>
      </c>
      <c r="I9978" t="s">
        <v>55</v>
      </c>
      <c r="J9978" t="s">
        <v>737</v>
      </c>
      <c r="K9978" t="s">
        <v>14421</v>
      </c>
      <c r="L9978" t="s">
        <v>14279</v>
      </c>
      <c r="M9978" t="s">
        <v>14422</v>
      </c>
      <c r="N9978" t="s">
        <v>6787</v>
      </c>
      <c r="O9978" t="s">
        <v>13602</v>
      </c>
      <c r="P9978">
        <v>26495000</v>
      </c>
      <c r="Q9978" t="s">
        <v>6636</v>
      </c>
      <c r="R9978" t="s">
        <v>6636</v>
      </c>
      <c r="S9978" s="12"/>
      <c r="T9978" s="13"/>
      <c r="U9978" t="s">
        <v>6636</v>
      </c>
    </row>
    <row r="9979" spans="1:21" x14ac:dyDescent="0.25">
      <c r="A9979" t="s">
        <v>6637</v>
      </c>
      <c r="B9979" s="12">
        <v>209470</v>
      </c>
      <c r="C9979" t="s">
        <v>14419</v>
      </c>
      <c r="D9979" s="11">
        <v>46189.771238425899</v>
      </c>
      <c r="E9979" t="s">
        <v>14420</v>
      </c>
      <c r="F9979" t="s">
        <v>6415</v>
      </c>
      <c r="G9979" t="s">
        <v>9095</v>
      </c>
      <c r="H9979" t="s">
        <v>6542</v>
      </c>
      <c r="I9979" t="s">
        <v>55</v>
      </c>
      <c r="J9979" t="s">
        <v>737</v>
      </c>
      <c r="K9979" t="s">
        <v>14421</v>
      </c>
      <c r="L9979" t="s">
        <v>14279</v>
      </c>
      <c r="M9979" t="s">
        <v>14422</v>
      </c>
      <c r="N9979" t="s">
        <v>6787</v>
      </c>
      <c r="O9979" t="s">
        <v>13602</v>
      </c>
      <c r="P9979">
        <v>26495000</v>
      </c>
      <c r="Q9979" t="s">
        <v>6636</v>
      </c>
      <c r="R9979" t="s">
        <v>6636</v>
      </c>
      <c r="S9979" s="12"/>
      <c r="T9979" s="13"/>
      <c r="U9979" t="s">
        <v>6636</v>
      </c>
    </row>
    <row r="9980" spans="1:21" x14ac:dyDescent="0.25">
      <c r="A9980" t="s">
        <v>6637</v>
      </c>
      <c r="B9980" s="12">
        <v>209470</v>
      </c>
      <c r="C9980" t="s">
        <v>14419</v>
      </c>
      <c r="D9980" s="11">
        <v>46189.771238425899</v>
      </c>
      <c r="E9980" t="s">
        <v>14420</v>
      </c>
      <c r="F9980" t="s">
        <v>6415</v>
      </c>
      <c r="G9980" t="s">
        <v>9096</v>
      </c>
      <c r="H9980" t="s">
        <v>6542</v>
      </c>
      <c r="I9980" t="s">
        <v>55</v>
      </c>
      <c r="J9980" t="s">
        <v>737</v>
      </c>
      <c r="K9980" t="s">
        <v>14421</v>
      </c>
      <c r="L9980" t="s">
        <v>14279</v>
      </c>
      <c r="M9980" t="s">
        <v>14422</v>
      </c>
      <c r="N9980" t="s">
        <v>6787</v>
      </c>
      <c r="O9980" t="s">
        <v>13602</v>
      </c>
      <c r="P9980">
        <v>26495000</v>
      </c>
      <c r="Q9980" t="s">
        <v>6636</v>
      </c>
      <c r="R9980" t="s">
        <v>6636</v>
      </c>
      <c r="S9980" s="12"/>
      <c r="T9980" s="13"/>
      <c r="U9980" t="s">
        <v>6636</v>
      </c>
    </row>
    <row r="9981" spans="1:21" x14ac:dyDescent="0.25">
      <c r="A9981" t="s">
        <v>6619</v>
      </c>
      <c r="B9981" s="12">
        <v>209445</v>
      </c>
      <c r="C9981" t="s">
        <v>14407</v>
      </c>
      <c r="D9981" s="11">
        <v>46189.805601851898</v>
      </c>
      <c r="E9981" t="s">
        <v>14408</v>
      </c>
      <c r="F9981" t="s">
        <v>6415</v>
      </c>
      <c r="G9981" t="s">
        <v>9086</v>
      </c>
      <c r="H9981" t="s">
        <v>6542</v>
      </c>
      <c r="I9981" t="s">
        <v>55</v>
      </c>
      <c r="J9981" t="s">
        <v>737</v>
      </c>
      <c r="K9981" t="s">
        <v>14409</v>
      </c>
      <c r="L9981" t="s">
        <v>14285</v>
      </c>
      <c r="M9981" t="s">
        <v>14410</v>
      </c>
      <c r="N9981" t="s">
        <v>6787</v>
      </c>
      <c r="O9981" t="s">
        <v>6810</v>
      </c>
      <c r="P9981">
        <v>12995000</v>
      </c>
      <c r="Q9981" t="s">
        <v>6636</v>
      </c>
      <c r="R9981" t="s">
        <v>6636</v>
      </c>
      <c r="S9981" s="12"/>
      <c r="T9981" s="13"/>
      <c r="U9981" t="s">
        <v>6708</v>
      </c>
    </row>
    <row r="9982" spans="1:21" x14ac:dyDescent="0.25">
      <c r="A9982" t="s">
        <v>6619</v>
      </c>
      <c r="B9982" s="12">
        <v>209445</v>
      </c>
      <c r="C9982" t="s">
        <v>14407</v>
      </c>
      <c r="D9982" s="11">
        <v>46189.805601851898</v>
      </c>
      <c r="E9982" t="s">
        <v>14408</v>
      </c>
      <c r="F9982" t="s">
        <v>6415</v>
      </c>
      <c r="G9982" t="s">
        <v>9088</v>
      </c>
      <c r="H9982" t="s">
        <v>6542</v>
      </c>
      <c r="I9982" t="s">
        <v>55</v>
      </c>
      <c r="J9982" t="s">
        <v>737</v>
      </c>
      <c r="K9982" t="s">
        <v>14409</v>
      </c>
      <c r="L9982" t="s">
        <v>14285</v>
      </c>
      <c r="M9982" t="s">
        <v>14410</v>
      </c>
      <c r="N9982" t="s">
        <v>6787</v>
      </c>
      <c r="O9982" t="s">
        <v>6810</v>
      </c>
      <c r="P9982">
        <v>12995000</v>
      </c>
      <c r="Q9982" t="s">
        <v>6636</v>
      </c>
      <c r="R9982" t="s">
        <v>6636</v>
      </c>
      <c r="S9982" s="12"/>
      <c r="T9982" s="13"/>
      <c r="U9982" t="s">
        <v>6708</v>
      </c>
    </row>
    <row r="9983" spans="1:21" x14ac:dyDescent="0.25">
      <c r="A9983" t="s">
        <v>6619</v>
      </c>
      <c r="B9983" s="12">
        <v>209445</v>
      </c>
      <c r="C9983" t="s">
        <v>14407</v>
      </c>
      <c r="D9983" s="11">
        <v>46189.805601851898</v>
      </c>
      <c r="E9983" t="s">
        <v>14408</v>
      </c>
      <c r="F9983" t="s">
        <v>6415</v>
      </c>
      <c r="G9983" t="s">
        <v>9089</v>
      </c>
      <c r="H9983" t="s">
        <v>6542</v>
      </c>
      <c r="I9983" t="s">
        <v>55</v>
      </c>
      <c r="J9983" t="s">
        <v>737</v>
      </c>
      <c r="K9983" t="s">
        <v>14409</v>
      </c>
      <c r="L9983" t="s">
        <v>14285</v>
      </c>
      <c r="M9983" t="s">
        <v>14410</v>
      </c>
      <c r="N9983" t="s">
        <v>6787</v>
      </c>
      <c r="O9983" t="s">
        <v>6810</v>
      </c>
      <c r="P9983">
        <v>12995000</v>
      </c>
      <c r="Q9983" t="s">
        <v>6636</v>
      </c>
      <c r="R9983" t="s">
        <v>6636</v>
      </c>
      <c r="S9983" s="12"/>
      <c r="T9983" s="13"/>
      <c r="U9983" t="s">
        <v>6708</v>
      </c>
    </row>
    <row r="9984" spans="1:21" x14ac:dyDescent="0.25">
      <c r="A9984" t="s">
        <v>6619</v>
      </c>
      <c r="B9984" s="12">
        <v>209445</v>
      </c>
      <c r="C9984" t="s">
        <v>14407</v>
      </c>
      <c r="D9984" s="11">
        <v>46189.805601851898</v>
      </c>
      <c r="E9984" t="s">
        <v>14408</v>
      </c>
      <c r="F9984" t="s">
        <v>6415</v>
      </c>
      <c r="G9984" t="s">
        <v>6968</v>
      </c>
      <c r="H9984" t="s">
        <v>6542</v>
      </c>
      <c r="I9984" t="s">
        <v>55</v>
      </c>
      <c r="J9984" t="s">
        <v>737</v>
      </c>
      <c r="K9984" t="s">
        <v>14409</v>
      </c>
      <c r="L9984" t="s">
        <v>14285</v>
      </c>
      <c r="M9984" t="s">
        <v>14410</v>
      </c>
      <c r="N9984" t="s">
        <v>6787</v>
      </c>
      <c r="O9984" t="s">
        <v>6810</v>
      </c>
      <c r="P9984">
        <v>12995000</v>
      </c>
      <c r="Q9984" t="s">
        <v>6636</v>
      </c>
      <c r="R9984" t="s">
        <v>6636</v>
      </c>
      <c r="S9984" s="12"/>
      <c r="T9984" s="13"/>
      <c r="U9984" t="s">
        <v>6708</v>
      </c>
    </row>
    <row r="9985" spans="1:21" x14ac:dyDescent="0.25">
      <c r="A9985" t="s">
        <v>6619</v>
      </c>
      <c r="B9985" s="12">
        <v>209445</v>
      </c>
      <c r="C9985" t="s">
        <v>14407</v>
      </c>
      <c r="D9985" s="11">
        <v>46189.805601851898</v>
      </c>
      <c r="E9985" t="s">
        <v>14408</v>
      </c>
      <c r="F9985" t="s">
        <v>6415</v>
      </c>
      <c r="G9985" t="s">
        <v>9090</v>
      </c>
      <c r="H9985" t="s">
        <v>6542</v>
      </c>
      <c r="I9985" t="s">
        <v>55</v>
      </c>
      <c r="J9985" t="s">
        <v>737</v>
      </c>
      <c r="K9985" t="s">
        <v>14409</v>
      </c>
      <c r="L9985" t="s">
        <v>14285</v>
      </c>
      <c r="M9985" t="s">
        <v>14410</v>
      </c>
      <c r="N9985" t="s">
        <v>6787</v>
      </c>
      <c r="O9985" t="s">
        <v>6810</v>
      </c>
      <c r="P9985">
        <v>12995000</v>
      </c>
      <c r="Q9985" t="s">
        <v>6636</v>
      </c>
      <c r="R9985" t="s">
        <v>6636</v>
      </c>
      <c r="S9985" s="12"/>
      <c r="T9985" s="13"/>
      <c r="U9985" t="s">
        <v>6708</v>
      </c>
    </row>
    <row r="9986" spans="1:21" x14ac:dyDescent="0.25">
      <c r="A9986" t="s">
        <v>6619</v>
      </c>
      <c r="B9986" s="12">
        <v>209445</v>
      </c>
      <c r="C9986" t="s">
        <v>14407</v>
      </c>
      <c r="D9986" s="11">
        <v>46189.805601851898</v>
      </c>
      <c r="E9986" t="s">
        <v>14408</v>
      </c>
      <c r="F9986" t="s">
        <v>6415</v>
      </c>
      <c r="G9986" t="s">
        <v>9091</v>
      </c>
      <c r="H9986" t="s">
        <v>6542</v>
      </c>
      <c r="I9986" t="s">
        <v>55</v>
      </c>
      <c r="J9986" t="s">
        <v>737</v>
      </c>
      <c r="K9986" t="s">
        <v>14409</v>
      </c>
      <c r="L9986" t="s">
        <v>14285</v>
      </c>
      <c r="M9986" t="s">
        <v>14410</v>
      </c>
      <c r="N9986" t="s">
        <v>6787</v>
      </c>
      <c r="O9986" t="s">
        <v>6810</v>
      </c>
      <c r="P9986">
        <v>12995000</v>
      </c>
      <c r="Q9986" t="s">
        <v>6636</v>
      </c>
      <c r="R9986" t="s">
        <v>6636</v>
      </c>
      <c r="S9986" s="12"/>
      <c r="T9986" s="13"/>
      <c r="U9986" t="s">
        <v>6708</v>
      </c>
    </row>
    <row r="9987" spans="1:21" x14ac:dyDescent="0.25">
      <c r="A9987" t="s">
        <v>6619</v>
      </c>
      <c r="B9987" s="12">
        <v>209445</v>
      </c>
      <c r="C9987" t="s">
        <v>14407</v>
      </c>
      <c r="D9987" s="11">
        <v>46189.805601851898</v>
      </c>
      <c r="E9987" t="s">
        <v>14408</v>
      </c>
      <c r="F9987" t="s">
        <v>6415</v>
      </c>
      <c r="G9987" t="s">
        <v>9092</v>
      </c>
      <c r="H9987" t="s">
        <v>6542</v>
      </c>
      <c r="I9987" t="s">
        <v>55</v>
      </c>
      <c r="J9987" t="s">
        <v>737</v>
      </c>
      <c r="K9987" t="s">
        <v>14409</v>
      </c>
      <c r="L9987" t="s">
        <v>14285</v>
      </c>
      <c r="M9987" t="s">
        <v>14410</v>
      </c>
      <c r="N9987" t="s">
        <v>6787</v>
      </c>
      <c r="O9987" t="s">
        <v>6810</v>
      </c>
      <c r="P9987">
        <v>12995000</v>
      </c>
      <c r="Q9987" t="s">
        <v>6636</v>
      </c>
      <c r="R9987" t="s">
        <v>6636</v>
      </c>
      <c r="S9987" s="12"/>
      <c r="T9987" s="13"/>
      <c r="U9987" t="s">
        <v>6708</v>
      </c>
    </row>
    <row r="9988" spans="1:21" x14ac:dyDescent="0.25">
      <c r="A9988" t="s">
        <v>6619</v>
      </c>
      <c r="B9988" s="12">
        <v>209445</v>
      </c>
      <c r="C9988" t="s">
        <v>14407</v>
      </c>
      <c r="D9988" s="11">
        <v>46189.805601851898</v>
      </c>
      <c r="E9988" t="s">
        <v>14408</v>
      </c>
      <c r="F9988" t="s">
        <v>6415</v>
      </c>
      <c r="G9988" t="s">
        <v>9093</v>
      </c>
      <c r="H9988" t="s">
        <v>6542</v>
      </c>
      <c r="I9988" t="s">
        <v>55</v>
      </c>
      <c r="J9988" t="s">
        <v>737</v>
      </c>
      <c r="K9988" t="s">
        <v>14409</v>
      </c>
      <c r="L9988" t="s">
        <v>14285</v>
      </c>
      <c r="M9988" t="s">
        <v>14410</v>
      </c>
      <c r="N9988" t="s">
        <v>6787</v>
      </c>
      <c r="O9988" t="s">
        <v>6810</v>
      </c>
      <c r="P9988">
        <v>12995000</v>
      </c>
      <c r="Q9988" t="s">
        <v>6636</v>
      </c>
      <c r="R9988" t="s">
        <v>6636</v>
      </c>
      <c r="S9988" s="12"/>
      <c r="T9988" s="13"/>
      <c r="U9988" t="s">
        <v>6708</v>
      </c>
    </row>
    <row r="9989" spans="1:21" x14ac:dyDescent="0.25">
      <c r="A9989" t="s">
        <v>6619</v>
      </c>
      <c r="B9989" s="12">
        <v>209445</v>
      </c>
      <c r="C9989" t="s">
        <v>14407</v>
      </c>
      <c r="D9989" s="11">
        <v>46189.805601851898</v>
      </c>
      <c r="E9989" t="s">
        <v>14408</v>
      </c>
      <c r="F9989" t="s">
        <v>6415</v>
      </c>
      <c r="G9989" t="s">
        <v>9094</v>
      </c>
      <c r="H9989" t="s">
        <v>6542</v>
      </c>
      <c r="I9989" t="s">
        <v>55</v>
      </c>
      <c r="J9989" t="s">
        <v>737</v>
      </c>
      <c r="K9989" t="s">
        <v>14409</v>
      </c>
      <c r="L9989" t="s">
        <v>14285</v>
      </c>
      <c r="M9989" t="s">
        <v>14410</v>
      </c>
      <c r="N9989" t="s">
        <v>6787</v>
      </c>
      <c r="O9989" t="s">
        <v>6810</v>
      </c>
      <c r="P9989">
        <v>12995000</v>
      </c>
      <c r="Q9989" t="s">
        <v>6636</v>
      </c>
      <c r="R9989" t="s">
        <v>6636</v>
      </c>
      <c r="S9989" s="12"/>
      <c r="T9989" s="13"/>
      <c r="U9989" t="s">
        <v>6708</v>
      </c>
    </row>
    <row r="9990" spans="1:21" x14ac:dyDescent="0.25">
      <c r="A9990" t="s">
        <v>6619</v>
      </c>
      <c r="B9990" s="12">
        <v>209445</v>
      </c>
      <c r="C9990" t="s">
        <v>14407</v>
      </c>
      <c r="D9990" s="11">
        <v>46189.805601851898</v>
      </c>
      <c r="E9990" t="s">
        <v>14408</v>
      </c>
      <c r="F9990" t="s">
        <v>6415</v>
      </c>
      <c r="G9990" t="s">
        <v>9095</v>
      </c>
      <c r="H9990" t="s">
        <v>6542</v>
      </c>
      <c r="I9990" t="s">
        <v>55</v>
      </c>
      <c r="J9990" t="s">
        <v>737</v>
      </c>
      <c r="K9990" t="s">
        <v>14409</v>
      </c>
      <c r="L9990" t="s">
        <v>14285</v>
      </c>
      <c r="M9990" t="s">
        <v>14410</v>
      </c>
      <c r="N9990" t="s">
        <v>6787</v>
      </c>
      <c r="O9990" t="s">
        <v>6810</v>
      </c>
      <c r="P9990">
        <v>12995000</v>
      </c>
      <c r="Q9990" t="s">
        <v>6636</v>
      </c>
      <c r="R9990" t="s">
        <v>6636</v>
      </c>
      <c r="S9990" s="12"/>
      <c r="T9990" s="13"/>
      <c r="U9990" t="s">
        <v>6708</v>
      </c>
    </row>
    <row r="9991" spans="1:21" x14ac:dyDescent="0.25">
      <c r="A9991" t="s">
        <v>6619</v>
      </c>
      <c r="B9991" s="12">
        <v>209445</v>
      </c>
      <c r="C9991" t="s">
        <v>14407</v>
      </c>
      <c r="D9991" s="11">
        <v>46189.805601851898</v>
      </c>
      <c r="E9991" t="s">
        <v>14408</v>
      </c>
      <c r="F9991" t="s">
        <v>6415</v>
      </c>
      <c r="G9991" t="s">
        <v>9096</v>
      </c>
      <c r="H9991" t="s">
        <v>6542</v>
      </c>
      <c r="I9991" t="s">
        <v>55</v>
      </c>
      <c r="J9991" t="s">
        <v>737</v>
      </c>
      <c r="K9991" t="s">
        <v>14409</v>
      </c>
      <c r="L9991" t="s">
        <v>14285</v>
      </c>
      <c r="M9991" t="s">
        <v>14410</v>
      </c>
      <c r="N9991" t="s">
        <v>6787</v>
      </c>
      <c r="O9991" t="s">
        <v>6810</v>
      </c>
      <c r="P9991">
        <v>12995000</v>
      </c>
      <c r="Q9991" t="s">
        <v>6636</v>
      </c>
      <c r="R9991" t="s">
        <v>6636</v>
      </c>
      <c r="S9991" s="12"/>
      <c r="T9991" s="13"/>
      <c r="U9991" t="s">
        <v>6708</v>
      </c>
    </row>
    <row r="9992" spans="1:21" x14ac:dyDescent="0.25">
      <c r="A9992" t="s">
        <v>6619</v>
      </c>
      <c r="B9992" s="12">
        <v>209470</v>
      </c>
      <c r="C9992" t="s">
        <v>14419</v>
      </c>
      <c r="D9992" s="11">
        <v>46189.842430555596</v>
      </c>
      <c r="E9992" t="s">
        <v>14420</v>
      </c>
      <c r="F9992" t="s">
        <v>6415</v>
      </c>
      <c r="G9992" t="s">
        <v>14277</v>
      </c>
      <c r="H9992" t="s">
        <v>6542</v>
      </c>
      <c r="I9992" t="s">
        <v>55</v>
      </c>
      <c r="J9992" t="s">
        <v>737</v>
      </c>
      <c r="K9992" t="s">
        <v>14421</v>
      </c>
      <c r="L9992" t="s">
        <v>14279</v>
      </c>
      <c r="M9992" t="s">
        <v>14422</v>
      </c>
      <c r="N9992" t="s">
        <v>6787</v>
      </c>
      <c r="O9992" t="s">
        <v>13602</v>
      </c>
      <c r="P9992">
        <v>26495000</v>
      </c>
      <c r="Q9992" t="s">
        <v>6636</v>
      </c>
      <c r="R9992" t="s">
        <v>6636</v>
      </c>
      <c r="S9992" s="12"/>
      <c r="T9992" s="13"/>
      <c r="U9992" t="s">
        <v>6636</v>
      </c>
    </row>
    <row r="9993" spans="1:21" x14ac:dyDescent="0.25">
      <c r="A9993" t="s">
        <v>6619</v>
      </c>
      <c r="B9993" s="12">
        <v>209470</v>
      </c>
      <c r="C9993" t="s">
        <v>14419</v>
      </c>
      <c r="D9993" s="11">
        <v>46189.842430555596</v>
      </c>
      <c r="E9993" t="s">
        <v>14420</v>
      </c>
      <c r="F9993" t="s">
        <v>6415</v>
      </c>
      <c r="G9993" t="s">
        <v>9088</v>
      </c>
      <c r="H9993" t="s">
        <v>6542</v>
      </c>
      <c r="I9993" t="s">
        <v>55</v>
      </c>
      <c r="J9993" t="s">
        <v>737</v>
      </c>
      <c r="K9993" t="s">
        <v>14421</v>
      </c>
      <c r="L9993" t="s">
        <v>14279</v>
      </c>
      <c r="M9993" t="s">
        <v>14422</v>
      </c>
      <c r="N9993" t="s">
        <v>6787</v>
      </c>
      <c r="O9993" t="s">
        <v>13602</v>
      </c>
      <c r="P9993">
        <v>26495000</v>
      </c>
      <c r="Q9993" t="s">
        <v>6636</v>
      </c>
      <c r="R9993" t="s">
        <v>6636</v>
      </c>
      <c r="S9993" s="12"/>
      <c r="T9993" s="13"/>
      <c r="U9993" t="s">
        <v>6636</v>
      </c>
    </row>
    <row r="9994" spans="1:21" x14ac:dyDescent="0.25">
      <c r="A9994" t="s">
        <v>6619</v>
      </c>
      <c r="B9994" s="12">
        <v>209470</v>
      </c>
      <c r="C9994" t="s">
        <v>14419</v>
      </c>
      <c r="D9994" s="11">
        <v>46189.842430555596</v>
      </c>
      <c r="E9994" t="s">
        <v>14420</v>
      </c>
      <c r="F9994" t="s">
        <v>6415</v>
      </c>
      <c r="G9994" t="s">
        <v>9089</v>
      </c>
      <c r="H9994" t="s">
        <v>6542</v>
      </c>
      <c r="I9994" t="s">
        <v>55</v>
      </c>
      <c r="J9994" t="s">
        <v>737</v>
      </c>
      <c r="K9994" t="s">
        <v>14421</v>
      </c>
      <c r="L9994" t="s">
        <v>14279</v>
      </c>
      <c r="M9994" t="s">
        <v>14422</v>
      </c>
      <c r="N9994" t="s">
        <v>6787</v>
      </c>
      <c r="O9994" t="s">
        <v>13602</v>
      </c>
      <c r="P9994">
        <v>26495000</v>
      </c>
      <c r="Q9994" t="s">
        <v>6636</v>
      </c>
      <c r="R9994" t="s">
        <v>6636</v>
      </c>
      <c r="S9994" s="12"/>
      <c r="T9994" s="13"/>
      <c r="U9994" t="s">
        <v>6636</v>
      </c>
    </row>
    <row r="9995" spans="1:21" x14ac:dyDescent="0.25">
      <c r="A9995" t="s">
        <v>6619</v>
      </c>
      <c r="B9995" s="12">
        <v>209470</v>
      </c>
      <c r="C9995" t="s">
        <v>14419</v>
      </c>
      <c r="D9995" s="11">
        <v>46189.842430555596</v>
      </c>
      <c r="E9995" t="s">
        <v>14420</v>
      </c>
      <c r="F9995" t="s">
        <v>6415</v>
      </c>
      <c r="G9995" t="s">
        <v>6968</v>
      </c>
      <c r="H9995" t="s">
        <v>6542</v>
      </c>
      <c r="I9995" t="s">
        <v>55</v>
      </c>
      <c r="J9995" t="s">
        <v>737</v>
      </c>
      <c r="K9995" t="s">
        <v>14421</v>
      </c>
      <c r="L9995" t="s">
        <v>14279</v>
      </c>
      <c r="M9995" t="s">
        <v>14422</v>
      </c>
      <c r="N9995" t="s">
        <v>6787</v>
      </c>
      <c r="O9995" t="s">
        <v>13602</v>
      </c>
      <c r="P9995">
        <v>26495000</v>
      </c>
      <c r="Q9995" t="s">
        <v>6636</v>
      </c>
      <c r="R9995" t="s">
        <v>6636</v>
      </c>
      <c r="S9995" s="12"/>
      <c r="T9995" s="13"/>
      <c r="U9995" t="s">
        <v>6636</v>
      </c>
    </row>
    <row r="9996" spans="1:21" x14ac:dyDescent="0.25">
      <c r="A9996" t="s">
        <v>6619</v>
      </c>
      <c r="B9996" s="12">
        <v>209470</v>
      </c>
      <c r="C9996" t="s">
        <v>14419</v>
      </c>
      <c r="D9996" s="11">
        <v>46189.842430555596</v>
      </c>
      <c r="E9996" t="s">
        <v>14420</v>
      </c>
      <c r="F9996" t="s">
        <v>6415</v>
      </c>
      <c r="G9996" t="s">
        <v>9090</v>
      </c>
      <c r="H9996" t="s">
        <v>6542</v>
      </c>
      <c r="I9996" t="s">
        <v>55</v>
      </c>
      <c r="J9996" t="s">
        <v>737</v>
      </c>
      <c r="K9996" t="s">
        <v>14421</v>
      </c>
      <c r="L9996" t="s">
        <v>14279</v>
      </c>
      <c r="M9996" t="s">
        <v>14422</v>
      </c>
      <c r="N9996" t="s">
        <v>6787</v>
      </c>
      <c r="O9996" t="s">
        <v>13602</v>
      </c>
      <c r="P9996">
        <v>26495000</v>
      </c>
      <c r="Q9996" t="s">
        <v>6636</v>
      </c>
      <c r="R9996" t="s">
        <v>6636</v>
      </c>
      <c r="S9996" s="12"/>
      <c r="T9996" s="13"/>
      <c r="U9996" t="s">
        <v>6636</v>
      </c>
    </row>
    <row r="9997" spans="1:21" x14ac:dyDescent="0.25">
      <c r="A9997" t="s">
        <v>6619</v>
      </c>
      <c r="B9997" s="12">
        <v>209470</v>
      </c>
      <c r="C9997" t="s">
        <v>14419</v>
      </c>
      <c r="D9997" s="11">
        <v>46189.842430555596</v>
      </c>
      <c r="E9997" t="s">
        <v>14420</v>
      </c>
      <c r="F9997" t="s">
        <v>6415</v>
      </c>
      <c r="G9997" t="s">
        <v>9091</v>
      </c>
      <c r="H9997" t="s">
        <v>6542</v>
      </c>
      <c r="I9997" t="s">
        <v>55</v>
      </c>
      <c r="J9997" t="s">
        <v>737</v>
      </c>
      <c r="K9997" t="s">
        <v>14421</v>
      </c>
      <c r="L9997" t="s">
        <v>14279</v>
      </c>
      <c r="M9997" t="s">
        <v>14422</v>
      </c>
      <c r="N9997" t="s">
        <v>6787</v>
      </c>
      <c r="O9997" t="s">
        <v>13602</v>
      </c>
      <c r="P9997">
        <v>26495000</v>
      </c>
      <c r="Q9997" t="s">
        <v>6636</v>
      </c>
      <c r="R9997" t="s">
        <v>6636</v>
      </c>
      <c r="S9997" s="12"/>
      <c r="T9997" s="13"/>
      <c r="U9997" t="s">
        <v>6636</v>
      </c>
    </row>
    <row r="9998" spans="1:21" x14ac:dyDescent="0.25">
      <c r="A9998" t="s">
        <v>6619</v>
      </c>
      <c r="B9998" s="12">
        <v>209470</v>
      </c>
      <c r="C9998" t="s">
        <v>14419</v>
      </c>
      <c r="D9998" s="11">
        <v>46189.842430555596</v>
      </c>
      <c r="E9998" t="s">
        <v>14420</v>
      </c>
      <c r="F9998" t="s">
        <v>6415</v>
      </c>
      <c r="G9998" t="s">
        <v>9092</v>
      </c>
      <c r="H9998" t="s">
        <v>6542</v>
      </c>
      <c r="I9998" t="s">
        <v>55</v>
      </c>
      <c r="J9998" t="s">
        <v>737</v>
      </c>
      <c r="K9998" t="s">
        <v>14421</v>
      </c>
      <c r="L9998" t="s">
        <v>14279</v>
      </c>
      <c r="M9998" t="s">
        <v>14422</v>
      </c>
      <c r="N9998" t="s">
        <v>6787</v>
      </c>
      <c r="O9998" t="s">
        <v>13602</v>
      </c>
      <c r="P9998">
        <v>26495000</v>
      </c>
      <c r="Q9998" t="s">
        <v>6636</v>
      </c>
      <c r="R9998" t="s">
        <v>6636</v>
      </c>
      <c r="S9998" s="12"/>
      <c r="T9998" s="13"/>
      <c r="U9998" t="s">
        <v>6636</v>
      </c>
    </row>
    <row r="9999" spans="1:21" x14ac:dyDescent="0.25">
      <c r="A9999" t="s">
        <v>6619</v>
      </c>
      <c r="B9999" s="12">
        <v>209470</v>
      </c>
      <c r="C9999" t="s">
        <v>14419</v>
      </c>
      <c r="D9999" s="11">
        <v>46189.842430555596</v>
      </c>
      <c r="E9999" t="s">
        <v>14420</v>
      </c>
      <c r="F9999" t="s">
        <v>6415</v>
      </c>
      <c r="G9999" t="s">
        <v>9093</v>
      </c>
      <c r="H9999" t="s">
        <v>6542</v>
      </c>
      <c r="I9999" t="s">
        <v>55</v>
      </c>
      <c r="J9999" t="s">
        <v>737</v>
      </c>
      <c r="K9999" t="s">
        <v>14421</v>
      </c>
      <c r="L9999" t="s">
        <v>14279</v>
      </c>
      <c r="M9999" t="s">
        <v>14422</v>
      </c>
      <c r="N9999" t="s">
        <v>6787</v>
      </c>
      <c r="O9999" t="s">
        <v>13602</v>
      </c>
      <c r="P9999">
        <v>26495000</v>
      </c>
      <c r="Q9999" t="s">
        <v>6636</v>
      </c>
      <c r="R9999" t="s">
        <v>6636</v>
      </c>
      <c r="S9999" s="12"/>
      <c r="T9999" s="13"/>
      <c r="U9999" t="s">
        <v>6636</v>
      </c>
    </row>
    <row r="10000" spans="1:21" x14ac:dyDescent="0.25">
      <c r="A10000" t="s">
        <v>6619</v>
      </c>
      <c r="B10000" s="12">
        <v>209470</v>
      </c>
      <c r="C10000" t="s">
        <v>14419</v>
      </c>
      <c r="D10000" s="11">
        <v>46189.842430555596</v>
      </c>
      <c r="E10000" t="s">
        <v>14420</v>
      </c>
      <c r="F10000" t="s">
        <v>6415</v>
      </c>
      <c r="G10000" t="s">
        <v>9094</v>
      </c>
      <c r="H10000" t="s">
        <v>6542</v>
      </c>
      <c r="I10000" t="s">
        <v>55</v>
      </c>
      <c r="J10000" t="s">
        <v>737</v>
      </c>
      <c r="K10000" t="s">
        <v>14421</v>
      </c>
      <c r="L10000" t="s">
        <v>14279</v>
      </c>
      <c r="M10000" t="s">
        <v>14422</v>
      </c>
      <c r="N10000" t="s">
        <v>6787</v>
      </c>
      <c r="O10000" t="s">
        <v>13602</v>
      </c>
      <c r="P10000">
        <v>26495000</v>
      </c>
      <c r="Q10000" t="s">
        <v>6636</v>
      </c>
      <c r="R10000" t="s">
        <v>6636</v>
      </c>
      <c r="S10000" s="12"/>
      <c r="T10000" s="13"/>
      <c r="U10000" t="s">
        <v>6636</v>
      </c>
    </row>
    <row r="10001" spans="1:21" x14ac:dyDescent="0.25">
      <c r="A10001" t="s">
        <v>6619</v>
      </c>
      <c r="B10001" s="12">
        <v>209470</v>
      </c>
      <c r="C10001" t="s">
        <v>14419</v>
      </c>
      <c r="D10001" s="11">
        <v>46189.842430555596</v>
      </c>
      <c r="E10001" t="s">
        <v>14420</v>
      </c>
      <c r="F10001" t="s">
        <v>6415</v>
      </c>
      <c r="G10001" t="s">
        <v>14281</v>
      </c>
      <c r="H10001" t="s">
        <v>6542</v>
      </c>
      <c r="I10001" t="s">
        <v>55</v>
      </c>
      <c r="J10001" t="s">
        <v>737</v>
      </c>
      <c r="K10001" t="s">
        <v>14421</v>
      </c>
      <c r="L10001" t="s">
        <v>14279</v>
      </c>
      <c r="M10001" t="s">
        <v>14422</v>
      </c>
      <c r="N10001" t="s">
        <v>6787</v>
      </c>
      <c r="O10001" t="s">
        <v>13602</v>
      </c>
      <c r="P10001">
        <v>26495000</v>
      </c>
      <c r="Q10001" t="s">
        <v>6636</v>
      </c>
      <c r="R10001" t="s">
        <v>6636</v>
      </c>
      <c r="S10001" s="12"/>
      <c r="T10001" s="13"/>
      <c r="U10001" t="s">
        <v>6636</v>
      </c>
    </row>
    <row r="10002" spans="1:21" x14ac:dyDescent="0.25">
      <c r="A10002" t="s">
        <v>6619</v>
      </c>
      <c r="B10002" s="12">
        <v>209470</v>
      </c>
      <c r="C10002" t="s">
        <v>14419</v>
      </c>
      <c r="D10002" s="11">
        <v>46189.842430555596</v>
      </c>
      <c r="E10002" t="s">
        <v>14420</v>
      </c>
      <c r="F10002" t="s">
        <v>6415</v>
      </c>
      <c r="G10002" t="s">
        <v>9095</v>
      </c>
      <c r="H10002" t="s">
        <v>6542</v>
      </c>
      <c r="I10002" t="s">
        <v>55</v>
      </c>
      <c r="J10002" t="s">
        <v>737</v>
      </c>
      <c r="K10002" t="s">
        <v>14421</v>
      </c>
      <c r="L10002" t="s">
        <v>14279</v>
      </c>
      <c r="M10002" t="s">
        <v>14422</v>
      </c>
      <c r="N10002" t="s">
        <v>6787</v>
      </c>
      <c r="O10002" t="s">
        <v>13602</v>
      </c>
      <c r="P10002">
        <v>26495000</v>
      </c>
      <c r="Q10002" t="s">
        <v>6636</v>
      </c>
      <c r="R10002" t="s">
        <v>6636</v>
      </c>
      <c r="S10002" s="12"/>
      <c r="T10002" s="13"/>
      <c r="U10002" t="s">
        <v>6636</v>
      </c>
    </row>
    <row r="10003" spans="1:21" x14ac:dyDescent="0.25">
      <c r="A10003" t="s">
        <v>6619</v>
      </c>
      <c r="B10003" s="12">
        <v>209470</v>
      </c>
      <c r="C10003" t="s">
        <v>14419</v>
      </c>
      <c r="D10003" s="11">
        <v>46189.842430555596</v>
      </c>
      <c r="E10003" t="s">
        <v>14420</v>
      </c>
      <c r="F10003" t="s">
        <v>6415</v>
      </c>
      <c r="G10003" t="s">
        <v>9096</v>
      </c>
      <c r="H10003" t="s">
        <v>6542</v>
      </c>
      <c r="I10003" t="s">
        <v>55</v>
      </c>
      <c r="J10003" t="s">
        <v>737</v>
      </c>
      <c r="K10003" t="s">
        <v>14421</v>
      </c>
      <c r="L10003" t="s">
        <v>14279</v>
      </c>
      <c r="M10003" t="s">
        <v>14422</v>
      </c>
      <c r="N10003" t="s">
        <v>6787</v>
      </c>
      <c r="O10003" t="s">
        <v>13602</v>
      </c>
      <c r="P10003">
        <v>26495000</v>
      </c>
      <c r="Q10003" t="s">
        <v>6636</v>
      </c>
      <c r="R10003" t="s">
        <v>6636</v>
      </c>
      <c r="S10003" s="12"/>
      <c r="T10003" s="13"/>
      <c r="U10003" t="s">
        <v>6636</v>
      </c>
    </row>
    <row r="10004" spans="1:21" x14ac:dyDescent="0.25">
      <c r="A10004" t="s">
        <v>6637</v>
      </c>
      <c r="B10004" s="12">
        <v>209630</v>
      </c>
      <c r="C10004" t="s">
        <v>9016</v>
      </c>
      <c r="D10004" s="11">
        <v>46190.599791666697</v>
      </c>
      <c r="E10004" t="s">
        <v>9017</v>
      </c>
      <c r="F10004" t="s">
        <v>6415</v>
      </c>
      <c r="G10004" t="s">
        <v>6968</v>
      </c>
      <c r="H10004" t="s">
        <v>6542</v>
      </c>
      <c r="I10004" t="s">
        <v>9018</v>
      </c>
      <c r="J10004" t="s">
        <v>9019</v>
      </c>
      <c r="K10004" t="s">
        <v>14423</v>
      </c>
      <c r="L10004" t="s">
        <v>14267</v>
      </c>
      <c r="M10004" t="s">
        <v>14424</v>
      </c>
      <c r="N10004" t="s">
        <v>14269</v>
      </c>
      <c r="O10004" t="s">
        <v>14270</v>
      </c>
      <c r="P10004">
        <v>22500000</v>
      </c>
      <c r="Q10004" t="s">
        <v>6636</v>
      </c>
      <c r="R10004" t="s">
        <v>6636</v>
      </c>
      <c r="S10004" s="12"/>
      <c r="T10004" s="13"/>
      <c r="U10004" t="s">
        <v>6636</v>
      </c>
    </row>
    <row r="10005" spans="1:21" x14ac:dyDescent="0.25">
      <c r="A10005" t="s">
        <v>6637</v>
      </c>
      <c r="B10005" s="12">
        <v>209630</v>
      </c>
      <c r="C10005" t="s">
        <v>9016</v>
      </c>
      <c r="D10005" s="11">
        <v>46190.599791666697</v>
      </c>
      <c r="E10005" t="s">
        <v>9017</v>
      </c>
      <c r="F10005" t="s">
        <v>6415</v>
      </c>
      <c r="G10005" t="s">
        <v>9091</v>
      </c>
      <c r="H10005" t="s">
        <v>6542</v>
      </c>
      <c r="I10005" t="s">
        <v>9018</v>
      </c>
      <c r="J10005" t="s">
        <v>9019</v>
      </c>
      <c r="K10005" t="s">
        <v>14423</v>
      </c>
      <c r="L10005" t="s">
        <v>14267</v>
      </c>
      <c r="M10005" t="s">
        <v>14424</v>
      </c>
      <c r="N10005" t="s">
        <v>14269</v>
      </c>
      <c r="O10005" t="s">
        <v>14270</v>
      </c>
      <c r="P10005">
        <v>22500000</v>
      </c>
      <c r="Q10005" t="s">
        <v>6636</v>
      </c>
      <c r="R10005" t="s">
        <v>6636</v>
      </c>
      <c r="S10005" s="12"/>
      <c r="T10005" s="13"/>
      <c r="U10005" t="s">
        <v>6636</v>
      </c>
    </row>
    <row r="10006" spans="1:21" x14ac:dyDescent="0.25">
      <c r="A10006" t="s">
        <v>6637</v>
      </c>
      <c r="B10006" s="12">
        <v>209630</v>
      </c>
      <c r="C10006" t="s">
        <v>9016</v>
      </c>
      <c r="D10006" s="11">
        <v>46190.599791666697</v>
      </c>
      <c r="E10006" t="s">
        <v>9017</v>
      </c>
      <c r="F10006" t="s">
        <v>6415</v>
      </c>
      <c r="G10006" t="s">
        <v>14271</v>
      </c>
      <c r="H10006" t="s">
        <v>6542</v>
      </c>
      <c r="I10006" t="s">
        <v>9018</v>
      </c>
      <c r="J10006" t="s">
        <v>9019</v>
      </c>
      <c r="K10006" t="s">
        <v>14423</v>
      </c>
      <c r="L10006" t="s">
        <v>14267</v>
      </c>
      <c r="M10006" t="s">
        <v>14424</v>
      </c>
      <c r="N10006" t="s">
        <v>14269</v>
      </c>
      <c r="O10006" t="s">
        <v>14270</v>
      </c>
      <c r="P10006">
        <v>22500000</v>
      </c>
      <c r="Q10006" t="s">
        <v>6636</v>
      </c>
      <c r="R10006" t="s">
        <v>6636</v>
      </c>
      <c r="S10006" s="12"/>
      <c r="T10006" s="13"/>
      <c r="U10006" t="s">
        <v>6636</v>
      </c>
    </row>
    <row r="10007" spans="1:21" x14ac:dyDescent="0.25">
      <c r="A10007" t="s">
        <v>6637</v>
      </c>
      <c r="B10007" s="12">
        <v>209630</v>
      </c>
      <c r="C10007" t="s">
        <v>9016</v>
      </c>
      <c r="D10007" s="11">
        <v>46190.599791666697</v>
      </c>
      <c r="E10007" t="s">
        <v>9017</v>
      </c>
      <c r="F10007" t="s">
        <v>6415</v>
      </c>
      <c r="G10007" t="s">
        <v>14272</v>
      </c>
      <c r="H10007" t="s">
        <v>6542</v>
      </c>
      <c r="I10007" t="s">
        <v>9018</v>
      </c>
      <c r="J10007" t="s">
        <v>9019</v>
      </c>
      <c r="K10007" t="s">
        <v>14423</v>
      </c>
      <c r="L10007" t="s">
        <v>14267</v>
      </c>
      <c r="M10007" t="s">
        <v>14424</v>
      </c>
      <c r="N10007" t="s">
        <v>14269</v>
      </c>
      <c r="O10007" t="s">
        <v>14270</v>
      </c>
      <c r="P10007">
        <v>22500000</v>
      </c>
      <c r="Q10007" t="s">
        <v>6636</v>
      </c>
      <c r="R10007" t="s">
        <v>6636</v>
      </c>
      <c r="S10007" s="12"/>
      <c r="T10007" s="13"/>
      <c r="U10007" t="s">
        <v>6636</v>
      </c>
    </row>
    <row r="10008" spans="1:21" x14ac:dyDescent="0.25">
      <c r="A10008" t="s">
        <v>6637</v>
      </c>
      <c r="B10008" s="12">
        <v>209630</v>
      </c>
      <c r="C10008" t="s">
        <v>9016</v>
      </c>
      <c r="D10008" s="11">
        <v>46190.599791666697</v>
      </c>
      <c r="E10008" t="s">
        <v>9017</v>
      </c>
      <c r="F10008" t="s">
        <v>6415</v>
      </c>
      <c r="G10008" t="s">
        <v>14273</v>
      </c>
      <c r="H10008" t="s">
        <v>6542</v>
      </c>
      <c r="I10008" t="s">
        <v>9018</v>
      </c>
      <c r="J10008" t="s">
        <v>9019</v>
      </c>
      <c r="K10008" t="s">
        <v>14423</v>
      </c>
      <c r="L10008" t="s">
        <v>14267</v>
      </c>
      <c r="M10008" t="s">
        <v>14424</v>
      </c>
      <c r="N10008" t="s">
        <v>14269</v>
      </c>
      <c r="O10008" t="s">
        <v>14270</v>
      </c>
      <c r="P10008">
        <v>22500000</v>
      </c>
      <c r="Q10008" t="s">
        <v>6636</v>
      </c>
      <c r="R10008" t="s">
        <v>6636</v>
      </c>
      <c r="S10008" s="12"/>
      <c r="T10008" s="13"/>
      <c r="U10008" t="s">
        <v>6636</v>
      </c>
    </row>
    <row r="10009" spans="1:21" x14ac:dyDescent="0.25">
      <c r="A10009" t="s">
        <v>6637</v>
      </c>
      <c r="B10009" s="12">
        <v>209630</v>
      </c>
      <c r="C10009" t="s">
        <v>9016</v>
      </c>
      <c r="D10009" s="11">
        <v>46190.599791666697</v>
      </c>
      <c r="E10009" t="s">
        <v>9017</v>
      </c>
      <c r="F10009" t="s">
        <v>6415</v>
      </c>
      <c r="G10009" t="s">
        <v>14274</v>
      </c>
      <c r="H10009" t="s">
        <v>6542</v>
      </c>
      <c r="I10009" t="s">
        <v>9018</v>
      </c>
      <c r="J10009" t="s">
        <v>9019</v>
      </c>
      <c r="K10009" t="s">
        <v>14423</v>
      </c>
      <c r="L10009" t="s">
        <v>14267</v>
      </c>
      <c r="M10009" t="s">
        <v>14424</v>
      </c>
      <c r="N10009" t="s">
        <v>14269</v>
      </c>
      <c r="O10009" t="s">
        <v>14270</v>
      </c>
      <c r="P10009">
        <v>22500000</v>
      </c>
      <c r="Q10009" t="s">
        <v>6636</v>
      </c>
      <c r="R10009" t="s">
        <v>6636</v>
      </c>
      <c r="S10009" s="12"/>
      <c r="T10009" s="13"/>
      <c r="U10009" t="s">
        <v>6636</v>
      </c>
    </row>
    <row r="10010" spans="1:21" x14ac:dyDescent="0.25">
      <c r="A10010" t="s">
        <v>6637</v>
      </c>
      <c r="B10010" s="12">
        <v>209630</v>
      </c>
      <c r="C10010" t="s">
        <v>9016</v>
      </c>
      <c r="D10010" s="11">
        <v>46190.599791666697</v>
      </c>
      <c r="E10010" t="s">
        <v>9017</v>
      </c>
      <c r="F10010" t="s">
        <v>6415</v>
      </c>
      <c r="G10010" t="s">
        <v>9095</v>
      </c>
      <c r="H10010" t="s">
        <v>6542</v>
      </c>
      <c r="I10010" t="s">
        <v>9018</v>
      </c>
      <c r="J10010" t="s">
        <v>9019</v>
      </c>
      <c r="K10010" t="s">
        <v>14423</v>
      </c>
      <c r="L10010" t="s">
        <v>14267</v>
      </c>
      <c r="M10010" t="s">
        <v>14424</v>
      </c>
      <c r="N10010" t="s">
        <v>14269</v>
      </c>
      <c r="O10010" t="s">
        <v>14270</v>
      </c>
      <c r="P10010">
        <v>22500000</v>
      </c>
      <c r="Q10010" t="s">
        <v>6636</v>
      </c>
      <c r="R10010" t="s">
        <v>6636</v>
      </c>
      <c r="S10010" s="12"/>
      <c r="T10010" s="13"/>
      <c r="U10010" t="s">
        <v>6636</v>
      </c>
    </row>
    <row r="10011" spans="1:21" x14ac:dyDescent="0.25">
      <c r="A10011" t="s">
        <v>6637</v>
      </c>
      <c r="B10011" s="12">
        <v>209630</v>
      </c>
      <c r="C10011" t="s">
        <v>9016</v>
      </c>
      <c r="D10011" s="11">
        <v>46190.599791666697</v>
      </c>
      <c r="E10011" t="s">
        <v>9017</v>
      </c>
      <c r="F10011" t="s">
        <v>6415</v>
      </c>
      <c r="G10011" t="s">
        <v>9096</v>
      </c>
      <c r="H10011" t="s">
        <v>6542</v>
      </c>
      <c r="I10011" t="s">
        <v>9018</v>
      </c>
      <c r="J10011" t="s">
        <v>9019</v>
      </c>
      <c r="K10011" t="s">
        <v>14423</v>
      </c>
      <c r="L10011" t="s">
        <v>14267</v>
      </c>
      <c r="M10011" t="s">
        <v>14424</v>
      </c>
      <c r="N10011" t="s">
        <v>14269</v>
      </c>
      <c r="O10011" t="s">
        <v>14270</v>
      </c>
      <c r="P10011">
        <v>22500000</v>
      </c>
      <c r="Q10011" t="s">
        <v>6636</v>
      </c>
      <c r="R10011" t="s">
        <v>6636</v>
      </c>
      <c r="S10011" s="12"/>
      <c r="T10011" s="13"/>
      <c r="U10011" t="s">
        <v>6636</v>
      </c>
    </row>
    <row r="10012" spans="1:21" x14ac:dyDescent="0.25">
      <c r="A10012" t="s">
        <v>6619</v>
      </c>
      <c r="B10012" s="12">
        <v>209630</v>
      </c>
      <c r="C10012" t="s">
        <v>9016</v>
      </c>
      <c r="D10012" s="11">
        <v>46190.599791666697</v>
      </c>
      <c r="E10012" t="s">
        <v>9017</v>
      </c>
      <c r="F10012" t="s">
        <v>6415</v>
      </c>
      <c r="G10012" t="s">
        <v>6968</v>
      </c>
      <c r="H10012" t="s">
        <v>6542</v>
      </c>
      <c r="I10012" t="s">
        <v>9018</v>
      </c>
      <c r="J10012" t="s">
        <v>9019</v>
      </c>
      <c r="K10012" t="s">
        <v>14423</v>
      </c>
      <c r="L10012" t="s">
        <v>14267</v>
      </c>
      <c r="M10012" t="s">
        <v>14424</v>
      </c>
      <c r="N10012" t="s">
        <v>14269</v>
      </c>
      <c r="O10012" t="s">
        <v>14270</v>
      </c>
      <c r="P10012">
        <v>22500000</v>
      </c>
      <c r="Q10012" t="s">
        <v>6636</v>
      </c>
      <c r="R10012" t="s">
        <v>6636</v>
      </c>
      <c r="S10012" s="12"/>
      <c r="T10012" s="13"/>
      <c r="U10012" t="s">
        <v>6636</v>
      </c>
    </row>
    <row r="10013" spans="1:21" x14ac:dyDescent="0.25">
      <c r="A10013" t="s">
        <v>6619</v>
      </c>
      <c r="B10013" s="12">
        <v>209630</v>
      </c>
      <c r="C10013" t="s">
        <v>9016</v>
      </c>
      <c r="D10013" s="11">
        <v>46190.599791666697</v>
      </c>
      <c r="E10013" t="s">
        <v>9017</v>
      </c>
      <c r="F10013" t="s">
        <v>6415</v>
      </c>
      <c r="G10013" t="s">
        <v>9091</v>
      </c>
      <c r="H10013" t="s">
        <v>6542</v>
      </c>
      <c r="I10013" t="s">
        <v>9018</v>
      </c>
      <c r="J10013" t="s">
        <v>9019</v>
      </c>
      <c r="K10013" t="s">
        <v>14423</v>
      </c>
      <c r="L10013" t="s">
        <v>14267</v>
      </c>
      <c r="M10013" t="s">
        <v>14424</v>
      </c>
      <c r="N10013" t="s">
        <v>14269</v>
      </c>
      <c r="O10013" t="s">
        <v>14270</v>
      </c>
      <c r="P10013">
        <v>22500000</v>
      </c>
      <c r="Q10013" t="s">
        <v>6636</v>
      </c>
      <c r="R10013" t="s">
        <v>6636</v>
      </c>
      <c r="S10013" s="12"/>
      <c r="T10013" s="13"/>
      <c r="U10013" t="s">
        <v>6636</v>
      </c>
    </row>
    <row r="10014" spans="1:21" x14ac:dyDescent="0.25">
      <c r="A10014" t="s">
        <v>6619</v>
      </c>
      <c r="B10014" s="12">
        <v>209630</v>
      </c>
      <c r="C10014" t="s">
        <v>9016</v>
      </c>
      <c r="D10014" s="11">
        <v>46190.599791666697</v>
      </c>
      <c r="E10014" t="s">
        <v>9017</v>
      </c>
      <c r="F10014" t="s">
        <v>6415</v>
      </c>
      <c r="G10014" t="s">
        <v>14271</v>
      </c>
      <c r="H10014" t="s">
        <v>6542</v>
      </c>
      <c r="I10014" t="s">
        <v>9018</v>
      </c>
      <c r="J10014" t="s">
        <v>9019</v>
      </c>
      <c r="K10014" t="s">
        <v>14423</v>
      </c>
      <c r="L10014" t="s">
        <v>14267</v>
      </c>
      <c r="M10014" t="s">
        <v>14424</v>
      </c>
      <c r="N10014" t="s">
        <v>14269</v>
      </c>
      <c r="O10014" t="s">
        <v>14270</v>
      </c>
      <c r="P10014">
        <v>22500000</v>
      </c>
      <c r="Q10014" t="s">
        <v>6636</v>
      </c>
      <c r="R10014" t="s">
        <v>6636</v>
      </c>
      <c r="S10014" s="12"/>
      <c r="T10014" s="13"/>
      <c r="U10014" t="s">
        <v>6636</v>
      </c>
    </row>
    <row r="10015" spans="1:21" x14ac:dyDescent="0.25">
      <c r="A10015" t="s">
        <v>6619</v>
      </c>
      <c r="B10015" s="12">
        <v>209630</v>
      </c>
      <c r="C10015" t="s">
        <v>9016</v>
      </c>
      <c r="D10015" s="11">
        <v>46190.599791666697</v>
      </c>
      <c r="E10015" t="s">
        <v>9017</v>
      </c>
      <c r="F10015" t="s">
        <v>6415</v>
      </c>
      <c r="G10015" t="s">
        <v>14272</v>
      </c>
      <c r="H10015" t="s">
        <v>6542</v>
      </c>
      <c r="I10015" t="s">
        <v>9018</v>
      </c>
      <c r="J10015" t="s">
        <v>9019</v>
      </c>
      <c r="K10015" t="s">
        <v>14423</v>
      </c>
      <c r="L10015" t="s">
        <v>14267</v>
      </c>
      <c r="M10015" t="s">
        <v>14424</v>
      </c>
      <c r="N10015" t="s">
        <v>14269</v>
      </c>
      <c r="O10015" t="s">
        <v>14270</v>
      </c>
      <c r="P10015">
        <v>22500000</v>
      </c>
      <c r="Q10015" t="s">
        <v>6636</v>
      </c>
      <c r="R10015" t="s">
        <v>6636</v>
      </c>
      <c r="S10015" s="12"/>
      <c r="T10015" s="13"/>
      <c r="U10015" t="s">
        <v>6636</v>
      </c>
    </row>
    <row r="10016" spans="1:21" x14ac:dyDescent="0.25">
      <c r="A10016" t="s">
        <v>6619</v>
      </c>
      <c r="B10016" s="12">
        <v>209630</v>
      </c>
      <c r="C10016" t="s">
        <v>9016</v>
      </c>
      <c r="D10016" s="11">
        <v>46190.599791666697</v>
      </c>
      <c r="E10016" t="s">
        <v>9017</v>
      </c>
      <c r="F10016" t="s">
        <v>6415</v>
      </c>
      <c r="G10016" t="s">
        <v>14273</v>
      </c>
      <c r="H10016" t="s">
        <v>6542</v>
      </c>
      <c r="I10016" t="s">
        <v>9018</v>
      </c>
      <c r="J10016" t="s">
        <v>9019</v>
      </c>
      <c r="K10016" t="s">
        <v>14423</v>
      </c>
      <c r="L10016" t="s">
        <v>14267</v>
      </c>
      <c r="M10016" t="s">
        <v>14424</v>
      </c>
      <c r="N10016" t="s">
        <v>14269</v>
      </c>
      <c r="O10016" t="s">
        <v>14270</v>
      </c>
      <c r="P10016">
        <v>22500000</v>
      </c>
      <c r="Q10016" t="s">
        <v>6636</v>
      </c>
      <c r="R10016" t="s">
        <v>6636</v>
      </c>
      <c r="S10016" s="12"/>
      <c r="T10016" s="13"/>
      <c r="U10016" t="s">
        <v>6636</v>
      </c>
    </row>
    <row r="10017" spans="1:21" x14ac:dyDescent="0.25">
      <c r="A10017" t="s">
        <v>6619</v>
      </c>
      <c r="B10017" s="12">
        <v>209630</v>
      </c>
      <c r="C10017" t="s">
        <v>9016</v>
      </c>
      <c r="D10017" s="11">
        <v>46190.599791666697</v>
      </c>
      <c r="E10017" t="s">
        <v>9017</v>
      </c>
      <c r="F10017" t="s">
        <v>6415</v>
      </c>
      <c r="G10017" t="s">
        <v>14274</v>
      </c>
      <c r="H10017" t="s">
        <v>6542</v>
      </c>
      <c r="I10017" t="s">
        <v>9018</v>
      </c>
      <c r="J10017" t="s">
        <v>9019</v>
      </c>
      <c r="K10017" t="s">
        <v>14423</v>
      </c>
      <c r="L10017" t="s">
        <v>14267</v>
      </c>
      <c r="M10017" t="s">
        <v>14424</v>
      </c>
      <c r="N10017" t="s">
        <v>14269</v>
      </c>
      <c r="O10017" t="s">
        <v>14270</v>
      </c>
      <c r="P10017">
        <v>22500000</v>
      </c>
      <c r="Q10017" t="s">
        <v>6636</v>
      </c>
      <c r="R10017" t="s">
        <v>6636</v>
      </c>
      <c r="S10017" s="12"/>
      <c r="T10017" s="13"/>
      <c r="U10017" t="s">
        <v>6636</v>
      </c>
    </row>
    <row r="10018" spans="1:21" x14ac:dyDescent="0.25">
      <c r="A10018" t="s">
        <v>6619</v>
      </c>
      <c r="B10018" s="12">
        <v>209630</v>
      </c>
      <c r="C10018" t="s">
        <v>9016</v>
      </c>
      <c r="D10018" s="11">
        <v>46190.599791666697</v>
      </c>
      <c r="E10018" t="s">
        <v>9017</v>
      </c>
      <c r="F10018" t="s">
        <v>6415</v>
      </c>
      <c r="G10018" t="s">
        <v>9095</v>
      </c>
      <c r="H10018" t="s">
        <v>6542</v>
      </c>
      <c r="I10018" t="s">
        <v>9018</v>
      </c>
      <c r="J10018" t="s">
        <v>9019</v>
      </c>
      <c r="K10018" t="s">
        <v>14423</v>
      </c>
      <c r="L10018" t="s">
        <v>14267</v>
      </c>
      <c r="M10018" t="s">
        <v>14424</v>
      </c>
      <c r="N10018" t="s">
        <v>14269</v>
      </c>
      <c r="O10018" t="s">
        <v>14270</v>
      </c>
      <c r="P10018">
        <v>22500000</v>
      </c>
      <c r="Q10018" t="s">
        <v>6636</v>
      </c>
      <c r="R10018" t="s">
        <v>6636</v>
      </c>
      <c r="S10018" s="12"/>
      <c r="T10018" s="13"/>
      <c r="U10018" t="s">
        <v>6636</v>
      </c>
    </row>
    <row r="10019" spans="1:21" x14ac:dyDescent="0.25">
      <c r="A10019" t="s">
        <v>6619</v>
      </c>
      <c r="B10019" s="12">
        <v>209630</v>
      </c>
      <c r="C10019" t="s">
        <v>9016</v>
      </c>
      <c r="D10019" s="11">
        <v>46190.599791666697</v>
      </c>
      <c r="E10019" t="s">
        <v>9017</v>
      </c>
      <c r="F10019" t="s">
        <v>6415</v>
      </c>
      <c r="G10019" t="s">
        <v>9096</v>
      </c>
      <c r="H10019" t="s">
        <v>6542</v>
      </c>
      <c r="I10019" t="s">
        <v>9018</v>
      </c>
      <c r="J10019" t="s">
        <v>9019</v>
      </c>
      <c r="K10019" t="s">
        <v>14423</v>
      </c>
      <c r="L10019" t="s">
        <v>14267</v>
      </c>
      <c r="M10019" t="s">
        <v>14424</v>
      </c>
      <c r="N10019" t="s">
        <v>14269</v>
      </c>
      <c r="O10019" t="s">
        <v>14270</v>
      </c>
      <c r="P10019">
        <v>22500000</v>
      </c>
      <c r="Q10019" t="s">
        <v>6636</v>
      </c>
      <c r="R10019" t="s">
        <v>6636</v>
      </c>
      <c r="S10019" s="12"/>
      <c r="T10019" s="13"/>
      <c r="U10019" t="s">
        <v>6636</v>
      </c>
    </row>
    <row r="10020" spans="1:21" x14ac:dyDescent="0.25">
      <c r="A10020" t="s">
        <v>6619</v>
      </c>
      <c r="B10020" s="12">
        <v>209680</v>
      </c>
      <c r="C10020" t="s">
        <v>14413</v>
      </c>
      <c r="D10020" s="11">
        <v>46190.666006944397</v>
      </c>
      <c r="E10020" t="s">
        <v>14414</v>
      </c>
      <c r="F10020" t="s">
        <v>6415</v>
      </c>
      <c r="G10020" t="s">
        <v>6968</v>
      </c>
      <c r="H10020" t="s">
        <v>6542</v>
      </c>
      <c r="I10020" t="s">
        <v>6636</v>
      </c>
      <c r="J10020" t="s">
        <v>6636</v>
      </c>
      <c r="K10020" t="s">
        <v>14415</v>
      </c>
      <c r="L10020" t="s">
        <v>14258</v>
      </c>
      <c r="M10020" t="s">
        <v>14416</v>
      </c>
      <c r="N10020" t="s">
        <v>7398</v>
      </c>
      <c r="O10020" t="s">
        <v>7399</v>
      </c>
      <c r="P10020">
        <v>26000000</v>
      </c>
      <c r="Q10020" t="s">
        <v>6636</v>
      </c>
      <c r="R10020" t="s">
        <v>6636</v>
      </c>
      <c r="S10020" s="12"/>
      <c r="T10020" s="13"/>
      <c r="U10020" t="s">
        <v>6650</v>
      </c>
    </row>
    <row r="10021" spans="1:21" x14ac:dyDescent="0.25">
      <c r="A10021" t="s">
        <v>6619</v>
      </c>
      <c r="B10021" s="12">
        <v>209680</v>
      </c>
      <c r="C10021" t="s">
        <v>14413</v>
      </c>
      <c r="D10021" s="11">
        <v>46190.666006944397</v>
      </c>
      <c r="E10021" t="s">
        <v>14414</v>
      </c>
      <c r="F10021" t="s">
        <v>6415</v>
      </c>
      <c r="G10021" t="s">
        <v>9091</v>
      </c>
      <c r="H10021" t="s">
        <v>6542</v>
      </c>
      <c r="I10021" t="s">
        <v>6636</v>
      </c>
      <c r="J10021" t="s">
        <v>6636</v>
      </c>
      <c r="K10021" t="s">
        <v>14415</v>
      </c>
      <c r="L10021" t="s">
        <v>14258</v>
      </c>
      <c r="M10021" t="s">
        <v>14416</v>
      </c>
      <c r="N10021" t="s">
        <v>7398</v>
      </c>
      <c r="O10021" t="s">
        <v>7399</v>
      </c>
      <c r="P10021">
        <v>26000000</v>
      </c>
      <c r="Q10021" t="s">
        <v>6636</v>
      </c>
      <c r="R10021" t="s">
        <v>6636</v>
      </c>
      <c r="S10021" s="12"/>
      <c r="T10021" s="13"/>
      <c r="U10021" t="s">
        <v>6650</v>
      </c>
    </row>
    <row r="10022" spans="1:21" x14ac:dyDescent="0.25">
      <c r="A10022" t="s">
        <v>6619</v>
      </c>
      <c r="B10022" s="12">
        <v>209680</v>
      </c>
      <c r="C10022" t="s">
        <v>14413</v>
      </c>
      <c r="D10022" s="11">
        <v>46190.666006944397</v>
      </c>
      <c r="E10022" t="s">
        <v>14414</v>
      </c>
      <c r="F10022" t="s">
        <v>6415</v>
      </c>
      <c r="G10022" t="s">
        <v>14417</v>
      </c>
      <c r="H10022" t="s">
        <v>6542</v>
      </c>
      <c r="I10022" t="s">
        <v>6636</v>
      </c>
      <c r="J10022" t="s">
        <v>6636</v>
      </c>
      <c r="K10022" t="s">
        <v>14415</v>
      </c>
      <c r="L10022" t="s">
        <v>14258</v>
      </c>
      <c r="M10022" t="s">
        <v>14416</v>
      </c>
      <c r="N10022" t="s">
        <v>7398</v>
      </c>
      <c r="O10022" t="s">
        <v>7399</v>
      </c>
      <c r="P10022">
        <v>26000000</v>
      </c>
      <c r="Q10022" t="s">
        <v>6636</v>
      </c>
      <c r="R10022" t="s">
        <v>6636</v>
      </c>
      <c r="S10022" s="12"/>
      <c r="T10022" s="13"/>
      <c r="U10022" t="s">
        <v>6650</v>
      </c>
    </row>
    <row r="10023" spans="1:21" x14ac:dyDescent="0.25">
      <c r="A10023" t="s">
        <v>6619</v>
      </c>
      <c r="B10023" s="12">
        <v>209680</v>
      </c>
      <c r="C10023" t="s">
        <v>14413</v>
      </c>
      <c r="D10023" s="11">
        <v>46190.666006944397</v>
      </c>
      <c r="E10023" t="s">
        <v>14414</v>
      </c>
      <c r="F10023" t="s">
        <v>6415</v>
      </c>
      <c r="G10023" t="s">
        <v>14418</v>
      </c>
      <c r="H10023" t="s">
        <v>6542</v>
      </c>
      <c r="I10023" t="s">
        <v>6636</v>
      </c>
      <c r="J10023" t="s">
        <v>6636</v>
      </c>
      <c r="K10023" t="s">
        <v>14415</v>
      </c>
      <c r="L10023" t="s">
        <v>14258</v>
      </c>
      <c r="M10023" t="s">
        <v>14416</v>
      </c>
      <c r="N10023" t="s">
        <v>7398</v>
      </c>
      <c r="O10023" t="s">
        <v>7399</v>
      </c>
      <c r="P10023">
        <v>26000000</v>
      </c>
      <c r="Q10023" t="s">
        <v>6636</v>
      </c>
      <c r="R10023" t="s">
        <v>6636</v>
      </c>
      <c r="S10023" s="12"/>
      <c r="T10023" s="13"/>
      <c r="U10023" t="s">
        <v>6650</v>
      </c>
    </row>
    <row r="10024" spans="1:21" x14ac:dyDescent="0.25">
      <c r="A10024" t="s">
        <v>6619</v>
      </c>
      <c r="B10024" s="12">
        <v>209680</v>
      </c>
      <c r="C10024" t="s">
        <v>14413</v>
      </c>
      <c r="D10024" s="11">
        <v>46190.666006944397</v>
      </c>
      <c r="E10024" t="s">
        <v>14414</v>
      </c>
      <c r="F10024" t="s">
        <v>6415</v>
      </c>
      <c r="G10024" t="s">
        <v>9095</v>
      </c>
      <c r="H10024" t="s">
        <v>6542</v>
      </c>
      <c r="I10024" t="s">
        <v>6636</v>
      </c>
      <c r="J10024" t="s">
        <v>6636</v>
      </c>
      <c r="K10024" t="s">
        <v>14415</v>
      </c>
      <c r="L10024" t="s">
        <v>14258</v>
      </c>
      <c r="M10024" t="s">
        <v>14416</v>
      </c>
      <c r="N10024" t="s">
        <v>7398</v>
      </c>
      <c r="O10024" t="s">
        <v>7399</v>
      </c>
      <c r="P10024">
        <v>26000000</v>
      </c>
      <c r="Q10024" t="s">
        <v>6636</v>
      </c>
      <c r="R10024" t="s">
        <v>6636</v>
      </c>
      <c r="S10024" s="12"/>
      <c r="T10024" s="13"/>
      <c r="U10024" t="s">
        <v>6650</v>
      </c>
    </row>
    <row r="10025" spans="1:21" x14ac:dyDescent="0.25">
      <c r="A10025" t="s">
        <v>6619</v>
      </c>
      <c r="B10025" s="12">
        <v>209680</v>
      </c>
      <c r="C10025" t="s">
        <v>14413</v>
      </c>
      <c r="D10025" s="11">
        <v>46190.666006944397</v>
      </c>
      <c r="E10025" t="s">
        <v>14414</v>
      </c>
      <c r="F10025" t="s">
        <v>6415</v>
      </c>
      <c r="G10025" t="s">
        <v>9096</v>
      </c>
      <c r="H10025" t="s">
        <v>6542</v>
      </c>
      <c r="I10025" t="s">
        <v>6636</v>
      </c>
      <c r="J10025" t="s">
        <v>6636</v>
      </c>
      <c r="K10025" t="s">
        <v>14415</v>
      </c>
      <c r="L10025" t="s">
        <v>14258</v>
      </c>
      <c r="M10025" t="s">
        <v>14416</v>
      </c>
      <c r="N10025" t="s">
        <v>7398</v>
      </c>
      <c r="O10025" t="s">
        <v>7399</v>
      </c>
      <c r="P10025">
        <v>26000000</v>
      </c>
      <c r="Q10025" t="s">
        <v>6636</v>
      </c>
      <c r="R10025" t="s">
        <v>6636</v>
      </c>
      <c r="S10025" s="12"/>
      <c r="T10025" s="13"/>
      <c r="U10025" t="s">
        <v>6650</v>
      </c>
    </row>
    <row r="10026" spans="1:21" x14ac:dyDescent="0.25">
      <c r="A10026" t="s">
        <v>6619</v>
      </c>
      <c r="B10026" s="12">
        <v>209965</v>
      </c>
      <c r="C10026" t="s">
        <v>12208</v>
      </c>
      <c r="D10026" s="11">
        <v>46191.568958333301</v>
      </c>
      <c r="E10026" t="s">
        <v>12209</v>
      </c>
      <c r="F10026" t="s">
        <v>6415</v>
      </c>
      <c r="G10026" t="s">
        <v>9086</v>
      </c>
      <c r="H10026" t="s">
        <v>6542</v>
      </c>
      <c r="I10026" t="s">
        <v>55</v>
      </c>
      <c r="J10026" t="s">
        <v>176</v>
      </c>
      <c r="K10026" t="s">
        <v>14425</v>
      </c>
      <c r="L10026" t="s">
        <v>14285</v>
      </c>
      <c r="M10026" t="s">
        <v>14426</v>
      </c>
      <c r="N10026" t="s">
        <v>6787</v>
      </c>
      <c r="O10026" t="s">
        <v>6810</v>
      </c>
      <c r="P10026">
        <v>13245000</v>
      </c>
      <c r="Q10026" t="s">
        <v>6636</v>
      </c>
      <c r="R10026" t="s">
        <v>6636</v>
      </c>
      <c r="S10026" s="12"/>
      <c r="T10026" s="13"/>
      <c r="U10026" t="s">
        <v>7486</v>
      </c>
    </row>
    <row r="10027" spans="1:21" x14ac:dyDescent="0.25">
      <c r="A10027" t="s">
        <v>6619</v>
      </c>
      <c r="B10027" s="12">
        <v>209965</v>
      </c>
      <c r="C10027" t="s">
        <v>12208</v>
      </c>
      <c r="D10027" s="11">
        <v>46191.568958333301</v>
      </c>
      <c r="E10027" t="s">
        <v>12209</v>
      </c>
      <c r="F10027" t="s">
        <v>6415</v>
      </c>
      <c r="G10027" t="s">
        <v>9088</v>
      </c>
      <c r="H10027" t="s">
        <v>6542</v>
      </c>
      <c r="I10027" t="s">
        <v>55</v>
      </c>
      <c r="J10027" t="s">
        <v>176</v>
      </c>
      <c r="K10027" t="s">
        <v>14425</v>
      </c>
      <c r="L10027" t="s">
        <v>14285</v>
      </c>
      <c r="M10027" t="s">
        <v>14426</v>
      </c>
      <c r="N10027" t="s">
        <v>6787</v>
      </c>
      <c r="O10027" t="s">
        <v>6810</v>
      </c>
      <c r="P10027">
        <v>13245000</v>
      </c>
      <c r="Q10027" t="s">
        <v>6636</v>
      </c>
      <c r="R10027" t="s">
        <v>6636</v>
      </c>
      <c r="S10027" s="12"/>
      <c r="T10027" s="13"/>
      <c r="U10027" t="s">
        <v>7486</v>
      </c>
    </row>
    <row r="10028" spans="1:21" x14ac:dyDescent="0.25">
      <c r="A10028" t="s">
        <v>6619</v>
      </c>
      <c r="B10028" s="12">
        <v>209965</v>
      </c>
      <c r="C10028" t="s">
        <v>12208</v>
      </c>
      <c r="D10028" s="11">
        <v>46191.568958333301</v>
      </c>
      <c r="E10028" t="s">
        <v>12209</v>
      </c>
      <c r="F10028" t="s">
        <v>6415</v>
      </c>
      <c r="G10028" t="s">
        <v>9089</v>
      </c>
      <c r="H10028" t="s">
        <v>6542</v>
      </c>
      <c r="I10028" t="s">
        <v>55</v>
      </c>
      <c r="J10028" t="s">
        <v>176</v>
      </c>
      <c r="K10028" t="s">
        <v>14425</v>
      </c>
      <c r="L10028" t="s">
        <v>14285</v>
      </c>
      <c r="M10028" t="s">
        <v>14426</v>
      </c>
      <c r="N10028" t="s">
        <v>6787</v>
      </c>
      <c r="O10028" t="s">
        <v>6810</v>
      </c>
      <c r="P10028">
        <v>13245000</v>
      </c>
      <c r="Q10028" t="s">
        <v>6636</v>
      </c>
      <c r="R10028" t="s">
        <v>6636</v>
      </c>
      <c r="S10028" s="12"/>
      <c r="T10028" s="13"/>
      <c r="U10028" t="s">
        <v>7486</v>
      </c>
    </row>
    <row r="10029" spans="1:21" x14ac:dyDescent="0.25">
      <c r="A10029" t="s">
        <v>6619</v>
      </c>
      <c r="B10029" s="12">
        <v>209965</v>
      </c>
      <c r="C10029" t="s">
        <v>12208</v>
      </c>
      <c r="D10029" s="11">
        <v>46191.568958333301</v>
      </c>
      <c r="E10029" t="s">
        <v>12209</v>
      </c>
      <c r="F10029" t="s">
        <v>6415</v>
      </c>
      <c r="G10029" t="s">
        <v>6968</v>
      </c>
      <c r="H10029" t="s">
        <v>6542</v>
      </c>
      <c r="I10029" t="s">
        <v>55</v>
      </c>
      <c r="J10029" t="s">
        <v>176</v>
      </c>
      <c r="K10029" t="s">
        <v>14425</v>
      </c>
      <c r="L10029" t="s">
        <v>14285</v>
      </c>
      <c r="M10029" t="s">
        <v>14426</v>
      </c>
      <c r="N10029" t="s">
        <v>6787</v>
      </c>
      <c r="O10029" t="s">
        <v>6810</v>
      </c>
      <c r="P10029">
        <v>13245000</v>
      </c>
      <c r="Q10029" t="s">
        <v>6636</v>
      </c>
      <c r="R10029" t="s">
        <v>6636</v>
      </c>
      <c r="S10029" s="12"/>
      <c r="T10029" s="13"/>
      <c r="U10029" t="s">
        <v>7486</v>
      </c>
    </row>
    <row r="10030" spans="1:21" x14ac:dyDescent="0.25">
      <c r="A10030" t="s">
        <v>6619</v>
      </c>
      <c r="B10030" s="12">
        <v>209965</v>
      </c>
      <c r="C10030" t="s">
        <v>12208</v>
      </c>
      <c r="D10030" s="11">
        <v>46191.568958333301</v>
      </c>
      <c r="E10030" t="s">
        <v>12209</v>
      </c>
      <c r="F10030" t="s">
        <v>6415</v>
      </c>
      <c r="G10030" t="s">
        <v>9090</v>
      </c>
      <c r="H10030" t="s">
        <v>6542</v>
      </c>
      <c r="I10030" t="s">
        <v>55</v>
      </c>
      <c r="J10030" t="s">
        <v>176</v>
      </c>
      <c r="K10030" t="s">
        <v>14425</v>
      </c>
      <c r="L10030" t="s">
        <v>14285</v>
      </c>
      <c r="M10030" t="s">
        <v>14426</v>
      </c>
      <c r="N10030" t="s">
        <v>6787</v>
      </c>
      <c r="O10030" t="s">
        <v>6810</v>
      </c>
      <c r="P10030">
        <v>13245000</v>
      </c>
      <c r="Q10030" t="s">
        <v>6636</v>
      </c>
      <c r="R10030" t="s">
        <v>6636</v>
      </c>
      <c r="S10030" s="12"/>
      <c r="T10030" s="13"/>
      <c r="U10030" t="s">
        <v>7486</v>
      </c>
    </row>
    <row r="10031" spans="1:21" x14ac:dyDescent="0.25">
      <c r="A10031" t="s">
        <v>6619</v>
      </c>
      <c r="B10031" s="12">
        <v>209965</v>
      </c>
      <c r="C10031" t="s">
        <v>12208</v>
      </c>
      <c r="D10031" s="11">
        <v>46191.568958333301</v>
      </c>
      <c r="E10031" t="s">
        <v>12209</v>
      </c>
      <c r="F10031" t="s">
        <v>6415</v>
      </c>
      <c r="G10031" t="s">
        <v>9091</v>
      </c>
      <c r="H10031" t="s">
        <v>6542</v>
      </c>
      <c r="I10031" t="s">
        <v>55</v>
      </c>
      <c r="J10031" t="s">
        <v>176</v>
      </c>
      <c r="K10031" t="s">
        <v>14425</v>
      </c>
      <c r="L10031" t="s">
        <v>14285</v>
      </c>
      <c r="M10031" t="s">
        <v>14426</v>
      </c>
      <c r="N10031" t="s">
        <v>6787</v>
      </c>
      <c r="O10031" t="s">
        <v>6810</v>
      </c>
      <c r="P10031">
        <v>13245000</v>
      </c>
      <c r="Q10031" t="s">
        <v>6636</v>
      </c>
      <c r="R10031" t="s">
        <v>6636</v>
      </c>
      <c r="S10031" s="12"/>
      <c r="T10031" s="13"/>
      <c r="U10031" t="s">
        <v>7486</v>
      </c>
    </row>
    <row r="10032" spans="1:21" x14ac:dyDescent="0.25">
      <c r="A10032" t="s">
        <v>6619</v>
      </c>
      <c r="B10032" s="12">
        <v>209965</v>
      </c>
      <c r="C10032" t="s">
        <v>12208</v>
      </c>
      <c r="D10032" s="11">
        <v>46191.568958333301</v>
      </c>
      <c r="E10032" t="s">
        <v>12209</v>
      </c>
      <c r="F10032" t="s">
        <v>6415</v>
      </c>
      <c r="G10032" t="s">
        <v>9092</v>
      </c>
      <c r="H10032" t="s">
        <v>6542</v>
      </c>
      <c r="I10032" t="s">
        <v>55</v>
      </c>
      <c r="J10032" t="s">
        <v>176</v>
      </c>
      <c r="K10032" t="s">
        <v>14425</v>
      </c>
      <c r="L10032" t="s">
        <v>14285</v>
      </c>
      <c r="M10032" t="s">
        <v>14426</v>
      </c>
      <c r="N10032" t="s">
        <v>6787</v>
      </c>
      <c r="O10032" t="s">
        <v>6810</v>
      </c>
      <c r="P10032">
        <v>13245000</v>
      </c>
      <c r="Q10032" t="s">
        <v>6636</v>
      </c>
      <c r="R10032" t="s">
        <v>6636</v>
      </c>
      <c r="S10032" s="12"/>
      <c r="T10032" s="13"/>
      <c r="U10032" t="s">
        <v>7486</v>
      </c>
    </row>
    <row r="10033" spans="1:21" x14ac:dyDescent="0.25">
      <c r="A10033" t="s">
        <v>6619</v>
      </c>
      <c r="B10033" s="12">
        <v>209965</v>
      </c>
      <c r="C10033" t="s">
        <v>12208</v>
      </c>
      <c r="D10033" s="11">
        <v>46191.568958333301</v>
      </c>
      <c r="E10033" t="s">
        <v>12209</v>
      </c>
      <c r="F10033" t="s">
        <v>6415</v>
      </c>
      <c r="G10033" t="s">
        <v>9093</v>
      </c>
      <c r="H10033" t="s">
        <v>6542</v>
      </c>
      <c r="I10033" t="s">
        <v>55</v>
      </c>
      <c r="J10033" t="s">
        <v>176</v>
      </c>
      <c r="K10033" t="s">
        <v>14425</v>
      </c>
      <c r="L10033" t="s">
        <v>14285</v>
      </c>
      <c r="M10033" t="s">
        <v>14426</v>
      </c>
      <c r="N10033" t="s">
        <v>6787</v>
      </c>
      <c r="O10033" t="s">
        <v>6810</v>
      </c>
      <c r="P10033">
        <v>13245000</v>
      </c>
      <c r="Q10033" t="s">
        <v>6636</v>
      </c>
      <c r="R10033" t="s">
        <v>6636</v>
      </c>
      <c r="S10033" s="12"/>
      <c r="T10033" s="13"/>
      <c r="U10033" t="s">
        <v>7486</v>
      </c>
    </row>
    <row r="10034" spans="1:21" x14ac:dyDescent="0.25">
      <c r="A10034" t="s">
        <v>6619</v>
      </c>
      <c r="B10034" s="12">
        <v>209965</v>
      </c>
      <c r="C10034" t="s">
        <v>12208</v>
      </c>
      <c r="D10034" s="11">
        <v>46191.568958333301</v>
      </c>
      <c r="E10034" t="s">
        <v>12209</v>
      </c>
      <c r="F10034" t="s">
        <v>6415</v>
      </c>
      <c r="G10034" t="s">
        <v>9094</v>
      </c>
      <c r="H10034" t="s">
        <v>6542</v>
      </c>
      <c r="I10034" t="s">
        <v>55</v>
      </c>
      <c r="J10034" t="s">
        <v>176</v>
      </c>
      <c r="K10034" t="s">
        <v>14425</v>
      </c>
      <c r="L10034" t="s">
        <v>14285</v>
      </c>
      <c r="M10034" t="s">
        <v>14426</v>
      </c>
      <c r="N10034" t="s">
        <v>6787</v>
      </c>
      <c r="O10034" t="s">
        <v>6810</v>
      </c>
      <c r="P10034">
        <v>13245000</v>
      </c>
      <c r="Q10034" t="s">
        <v>6636</v>
      </c>
      <c r="R10034" t="s">
        <v>6636</v>
      </c>
      <c r="S10034" s="12"/>
      <c r="T10034" s="13"/>
      <c r="U10034" t="s">
        <v>7486</v>
      </c>
    </row>
    <row r="10035" spans="1:21" x14ac:dyDescent="0.25">
      <c r="A10035" t="s">
        <v>6619</v>
      </c>
      <c r="B10035" s="12">
        <v>209965</v>
      </c>
      <c r="C10035" t="s">
        <v>12208</v>
      </c>
      <c r="D10035" s="11">
        <v>46191.568958333301</v>
      </c>
      <c r="E10035" t="s">
        <v>12209</v>
      </c>
      <c r="F10035" t="s">
        <v>6415</v>
      </c>
      <c r="G10035" t="s">
        <v>9095</v>
      </c>
      <c r="H10035" t="s">
        <v>6542</v>
      </c>
      <c r="I10035" t="s">
        <v>55</v>
      </c>
      <c r="J10035" t="s">
        <v>176</v>
      </c>
      <c r="K10035" t="s">
        <v>14425</v>
      </c>
      <c r="L10035" t="s">
        <v>14285</v>
      </c>
      <c r="M10035" t="s">
        <v>14426</v>
      </c>
      <c r="N10035" t="s">
        <v>6787</v>
      </c>
      <c r="O10035" t="s">
        <v>6810</v>
      </c>
      <c r="P10035">
        <v>13245000</v>
      </c>
      <c r="Q10035" t="s">
        <v>6636</v>
      </c>
      <c r="R10035" t="s">
        <v>6636</v>
      </c>
      <c r="S10035" s="12"/>
      <c r="T10035" s="13"/>
      <c r="U10035" t="s">
        <v>7486</v>
      </c>
    </row>
    <row r="10036" spans="1:21" x14ac:dyDescent="0.25">
      <c r="A10036" t="s">
        <v>6619</v>
      </c>
      <c r="B10036" s="12">
        <v>209965</v>
      </c>
      <c r="C10036" t="s">
        <v>12208</v>
      </c>
      <c r="D10036" s="11">
        <v>46191.568958333301</v>
      </c>
      <c r="E10036" t="s">
        <v>12209</v>
      </c>
      <c r="F10036" t="s">
        <v>6415</v>
      </c>
      <c r="G10036" t="s">
        <v>9096</v>
      </c>
      <c r="H10036" t="s">
        <v>6542</v>
      </c>
      <c r="I10036" t="s">
        <v>55</v>
      </c>
      <c r="J10036" t="s">
        <v>176</v>
      </c>
      <c r="K10036" t="s">
        <v>14425</v>
      </c>
      <c r="L10036" t="s">
        <v>14285</v>
      </c>
      <c r="M10036" t="s">
        <v>14426</v>
      </c>
      <c r="N10036" t="s">
        <v>6787</v>
      </c>
      <c r="O10036" t="s">
        <v>6810</v>
      </c>
      <c r="P10036">
        <v>13245000</v>
      </c>
      <c r="Q10036" t="s">
        <v>6636</v>
      </c>
      <c r="R10036" t="s">
        <v>6636</v>
      </c>
      <c r="S10036" s="12"/>
      <c r="T10036" s="13"/>
      <c r="U10036" t="s">
        <v>7486</v>
      </c>
    </row>
    <row r="10037" spans="1:21" x14ac:dyDescent="0.25">
      <c r="A10037" t="s">
        <v>6637</v>
      </c>
      <c r="B10037" s="12">
        <v>211250</v>
      </c>
      <c r="C10037" t="s">
        <v>14427</v>
      </c>
      <c r="D10037" s="11">
        <v>46192.545833333301</v>
      </c>
      <c r="E10037" t="s">
        <v>14428</v>
      </c>
      <c r="F10037" t="s">
        <v>6415</v>
      </c>
      <c r="G10037" t="s">
        <v>14277</v>
      </c>
      <c r="H10037" t="s">
        <v>6542</v>
      </c>
      <c r="I10037" t="s">
        <v>55</v>
      </c>
      <c r="J10037" t="s">
        <v>643</v>
      </c>
      <c r="K10037" t="s">
        <v>14429</v>
      </c>
      <c r="L10037" t="s">
        <v>14279</v>
      </c>
      <c r="M10037" t="s">
        <v>14430</v>
      </c>
      <c r="N10037" t="s">
        <v>6787</v>
      </c>
      <c r="O10037" t="s">
        <v>13334</v>
      </c>
      <c r="P10037">
        <v>13495000</v>
      </c>
      <c r="Q10037" t="s">
        <v>6636</v>
      </c>
      <c r="R10037" t="s">
        <v>6636</v>
      </c>
      <c r="S10037" s="12"/>
      <c r="T10037" s="13"/>
      <c r="U10037" t="s">
        <v>6629</v>
      </c>
    </row>
    <row r="10038" spans="1:21" x14ac:dyDescent="0.25">
      <c r="A10038" t="s">
        <v>6637</v>
      </c>
      <c r="B10038" s="12">
        <v>211250</v>
      </c>
      <c r="C10038" t="s">
        <v>14427</v>
      </c>
      <c r="D10038" s="11">
        <v>46192.545833333301</v>
      </c>
      <c r="E10038" t="s">
        <v>14428</v>
      </c>
      <c r="F10038" t="s">
        <v>6415</v>
      </c>
      <c r="G10038" t="s">
        <v>9088</v>
      </c>
      <c r="H10038" t="s">
        <v>6542</v>
      </c>
      <c r="I10038" t="s">
        <v>55</v>
      </c>
      <c r="J10038" t="s">
        <v>643</v>
      </c>
      <c r="K10038" t="s">
        <v>14429</v>
      </c>
      <c r="L10038" t="s">
        <v>14279</v>
      </c>
      <c r="M10038" t="s">
        <v>14430</v>
      </c>
      <c r="N10038" t="s">
        <v>6787</v>
      </c>
      <c r="O10038" t="s">
        <v>13334</v>
      </c>
      <c r="P10038">
        <v>13495000</v>
      </c>
      <c r="Q10038" t="s">
        <v>6636</v>
      </c>
      <c r="R10038" t="s">
        <v>6636</v>
      </c>
      <c r="S10038" s="12"/>
      <c r="T10038" s="13"/>
      <c r="U10038" t="s">
        <v>6629</v>
      </c>
    </row>
    <row r="10039" spans="1:21" x14ac:dyDescent="0.25">
      <c r="A10039" t="s">
        <v>6637</v>
      </c>
      <c r="B10039" s="12">
        <v>211250</v>
      </c>
      <c r="C10039" t="s">
        <v>14427</v>
      </c>
      <c r="D10039" s="11">
        <v>46192.545833333301</v>
      </c>
      <c r="E10039" t="s">
        <v>14428</v>
      </c>
      <c r="F10039" t="s">
        <v>6415</v>
      </c>
      <c r="G10039" t="s">
        <v>9089</v>
      </c>
      <c r="H10039" t="s">
        <v>6542</v>
      </c>
      <c r="I10039" t="s">
        <v>55</v>
      </c>
      <c r="J10039" t="s">
        <v>643</v>
      </c>
      <c r="K10039" t="s">
        <v>14429</v>
      </c>
      <c r="L10039" t="s">
        <v>14279</v>
      </c>
      <c r="M10039" t="s">
        <v>14430</v>
      </c>
      <c r="N10039" t="s">
        <v>6787</v>
      </c>
      <c r="O10039" t="s">
        <v>13334</v>
      </c>
      <c r="P10039">
        <v>13495000</v>
      </c>
      <c r="Q10039" t="s">
        <v>6636</v>
      </c>
      <c r="R10039" t="s">
        <v>6636</v>
      </c>
      <c r="S10039" s="12"/>
      <c r="T10039" s="13"/>
      <c r="U10039" t="s">
        <v>6629</v>
      </c>
    </row>
    <row r="10040" spans="1:21" x14ac:dyDescent="0.25">
      <c r="A10040" t="s">
        <v>6637</v>
      </c>
      <c r="B10040" s="12">
        <v>211250</v>
      </c>
      <c r="C10040" t="s">
        <v>14427</v>
      </c>
      <c r="D10040" s="11">
        <v>46192.545833333301</v>
      </c>
      <c r="E10040" t="s">
        <v>14428</v>
      </c>
      <c r="F10040" t="s">
        <v>6415</v>
      </c>
      <c r="G10040" t="s">
        <v>6968</v>
      </c>
      <c r="H10040" t="s">
        <v>6542</v>
      </c>
      <c r="I10040" t="s">
        <v>55</v>
      </c>
      <c r="J10040" t="s">
        <v>643</v>
      </c>
      <c r="K10040" t="s">
        <v>14429</v>
      </c>
      <c r="L10040" t="s">
        <v>14279</v>
      </c>
      <c r="M10040" t="s">
        <v>14430</v>
      </c>
      <c r="N10040" t="s">
        <v>6787</v>
      </c>
      <c r="O10040" t="s">
        <v>13334</v>
      </c>
      <c r="P10040">
        <v>13495000</v>
      </c>
      <c r="Q10040" t="s">
        <v>6636</v>
      </c>
      <c r="R10040" t="s">
        <v>6636</v>
      </c>
      <c r="S10040" s="12"/>
      <c r="T10040" s="13"/>
      <c r="U10040" t="s">
        <v>6629</v>
      </c>
    </row>
    <row r="10041" spans="1:21" x14ac:dyDescent="0.25">
      <c r="A10041" t="s">
        <v>6637</v>
      </c>
      <c r="B10041" s="12">
        <v>211250</v>
      </c>
      <c r="C10041" t="s">
        <v>14427</v>
      </c>
      <c r="D10041" s="11">
        <v>46192.545833333301</v>
      </c>
      <c r="E10041" t="s">
        <v>14428</v>
      </c>
      <c r="F10041" t="s">
        <v>6415</v>
      </c>
      <c r="G10041" t="s">
        <v>9090</v>
      </c>
      <c r="H10041" t="s">
        <v>6542</v>
      </c>
      <c r="I10041" t="s">
        <v>55</v>
      </c>
      <c r="J10041" t="s">
        <v>643</v>
      </c>
      <c r="K10041" t="s">
        <v>14429</v>
      </c>
      <c r="L10041" t="s">
        <v>14279</v>
      </c>
      <c r="M10041" t="s">
        <v>14430</v>
      </c>
      <c r="N10041" t="s">
        <v>6787</v>
      </c>
      <c r="O10041" t="s">
        <v>13334</v>
      </c>
      <c r="P10041">
        <v>13495000</v>
      </c>
      <c r="Q10041" t="s">
        <v>6636</v>
      </c>
      <c r="R10041" t="s">
        <v>6636</v>
      </c>
      <c r="S10041" s="12"/>
      <c r="T10041" s="13"/>
      <c r="U10041" t="s">
        <v>6629</v>
      </c>
    </row>
    <row r="10042" spans="1:21" x14ac:dyDescent="0.25">
      <c r="A10042" t="s">
        <v>6637</v>
      </c>
      <c r="B10042" s="12">
        <v>211250</v>
      </c>
      <c r="C10042" t="s">
        <v>14427</v>
      </c>
      <c r="D10042" s="11">
        <v>46192.545833333301</v>
      </c>
      <c r="E10042" t="s">
        <v>14428</v>
      </c>
      <c r="F10042" t="s">
        <v>6415</v>
      </c>
      <c r="G10042" t="s">
        <v>9091</v>
      </c>
      <c r="H10042" t="s">
        <v>6542</v>
      </c>
      <c r="I10042" t="s">
        <v>55</v>
      </c>
      <c r="J10042" t="s">
        <v>643</v>
      </c>
      <c r="K10042" t="s">
        <v>14429</v>
      </c>
      <c r="L10042" t="s">
        <v>14279</v>
      </c>
      <c r="M10042" t="s">
        <v>14430</v>
      </c>
      <c r="N10042" t="s">
        <v>6787</v>
      </c>
      <c r="O10042" t="s">
        <v>13334</v>
      </c>
      <c r="P10042">
        <v>13495000</v>
      </c>
      <c r="Q10042" t="s">
        <v>6636</v>
      </c>
      <c r="R10042" t="s">
        <v>6636</v>
      </c>
      <c r="S10042" s="12"/>
      <c r="T10042" s="13"/>
      <c r="U10042" t="s">
        <v>6629</v>
      </c>
    </row>
    <row r="10043" spans="1:21" x14ac:dyDescent="0.25">
      <c r="A10043" t="s">
        <v>6637</v>
      </c>
      <c r="B10043" s="12">
        <v>211250</v>
      </c>
      <c r="C10043" t="s">
        <v>14427</v>
      </c>
      <c r="D10043" s="11">
        <v>46192.545833333301</v>
      </c>
      <c r="E10043" t="s">
        <v>14428</v>
      </c>
      <c r="F10043" t="s">
        <v>6415</v>
      </c>
      <c r="G10043" t="s">
        <v>9092</v>
      </c>
      <c r="H10043" t="s">
        <v>6542</v>
      </c>
      <c r="I10043" t="s">
        <v>55</v>
      </c>
      <c r="J10043" t="s">
        <v>643</v>
      </c>
      <c r="K10043" t="s">
        <v>14429</v>
      </c>
      <c r="L10043" t="s">
        <v>14279</v>
      </c>
      <c r="M10043" t="s">
        <v>14430</v>
      </c>
      <c r="N10043" t="s">
        <v>6787</v>
      </c>
      <c r="O10043" t="s">
        <v>13334</v>
      </c>
      <c r="P10043">
        <v>13495000</v>
      </c>
      <c r="Q10043" t="s">
        <v>6636</v>
      </c>
      <c r="R10043" t="s">
        <v>6636</v>
      </c>
      <c r="S10043" s="12"/>
      <c r="T10043" s="13"/>
      <c r="U10043" t="s">
        <v>6629</v>
      </c>
    </row>
    <row r="10044" spans="1:21" x14ac:dyDescent="0.25">
      <c r="A10044" t="s">
        <v>6637</v>
      </c>
      <c r="B10044" s="12">
        <v>211250</v>
      </c>
      <c r="C10044" t="s">
        <v>14427</v>
      </c>
      <c r="D10044" s="11">
        <v>46192.545833333301</v>
      </c>
      <c r="E10044" t="s">
        <v>14428</v>
      </c>
      <c r="F10044" t="s">
        <v>6415</v>
      </c>
      <c r="G10044" t="s">
        <v>9093</v>
      </c>
      <c r="H10044" t="s">
        <v>6542</v>
      </c>
      <c r="I10044" t="s">
        <v>55</v>
      </c>
      <c r="J10044" t="s">
        <v>643</v>
      </c>
      <c r="K10044" t="s">
        <v>14429</v>
      </c>
      <c r="L10044" t="s">
        <v>14279</v>
      </c>
      <c r="M10044" t="s">
        <v>14430</v>
      </c>
      <c r="N10044" t="s">
        <v>6787</v>
      </c>
      <c r="O10044" t="s">
        <v>13334</v>
      </c>
      <c r="P10044">
        <v>13495000</v>
      </c>
      <c r="Q10044" t="s">
        <v>6636</v>
      </c>
      <c r="R10044" t="s">
        <v>6636</v>
      </c>
      <c r="S10044" s="12"/>
      <c r="T10044" s="13"/>
      <c r="U10044" t="s">
        <v>6629</v>
      </c>
    </row>
    <row r="10045" spans="1:21" x14ac:dyDescent="0.25">
      <c r="A10045" t="s">
        <v>6637</v>
      </c>
      <c r="B10045" s="12">
        <v>211250</v>
      </c>
      <c r="C10045" t="s">
        <v>14427</v>
      </c>
      <c r="D10045" s="11">
        <v>46192.545833333301</v>
      </c>
      <c r="E10045" t="s">
        <v>14428</v>
      </c>
      <c r="F10045" t="s">
        <v>6415</v>
      </c>
      <c r="G10045" t="s">
        <v>9094</v>
      </c>
      <c r="H10045" t="s">
        <v>6542</v>
      </c>
      <c r="I10045" t="s">
        <v>55</v>
      </c>
      <c r="J10045" t="s">
        <v>643</v>
      </c>
      <c r="K10045" t="s">
        <v>14429</v>
      </c>
      <c r="L10045" t="s">
        <v>14279</v>
      </c>
      <c r="M10045" t="s">
        <v>14430</v>
      </c>
      <c r="N10045" t="s">
        <v>6787</v>
      </c>
      <c r="O10045" t="s">
        <v>13334</v>
      </c>
      <c r="P10045">
        <v>13495000</v>
      </c>
      <c r="Q10045" t="s">
        <v>6636</v>
      </c>
      <c r="R10045" t="s">
        <v>6636</v>
      </c>
      <c r="S10045" s="12"/>
      <c r="T10045" s="13"/>
      <c r="U10045" t="s">
        <v>6629</v>
      </c>
    </row>
    <row r="10046" spans="1:21" x14ac:dyDescent="0.25">
      <c r="A10046" t="s">
        <v>6637</v>
      </c>
      <c r="B10046" s="12">
        <v>211250</v>
      </c>
      <c r="C10046" t="s">
        <v>14427</v>
      </c>
      <c r="D10046" s="11">
        <v>46192.545833333301</v>
      </c>
      <c r="E10046" t="s">
        <v>14428</v>
      </c>
      <c r="F10046" t="s">
        <v>6415</v>
      </c>
      <c r="G10046" t="s">
        <v>14281</v>
      </c>
      <c r="H10046" t="s">
        <v>6542</v>
      </c>
      <c r="I10046" t="s">
        <v>55</v>
      </c>
      <c r="J10046" t="s">
        <v>643</v>
      </c>
      <c r="K10046" t="s">
        <v>14429</v>
      </c>
      <c r="L10046" t="s">
        <v>14279</v>
      </c>
      <c r="M10046" t="s">
        <v>14430</v>
      </c>
      <c r="N10046" t="s">
        <v>6787</v>
      </c>
      <c r="O10046" t="s">
        <v>13334</v>
      </c>
      <c r="P10046">
        <v>13495000</v>
      </c>
      <c r="Q10046" t="s">
        <v>6636</v>
      </c>
      <c r="R10046" t="s">
        <v>6636</v>
      </c>
      <c r="S10046" s="12"/>
      <c r="T10046" s="13"/>
      <c r="U10046" t="s">
        <v>6629</v>
      </c>
    </row>
    <row r="10047" spans="1:21" x14ac:dyDescent="0.25">
      <c r="A10047" t="s">
        <v>6637</v>
      </c>
      <c r="B10047" s="12">
        <v>211250</v>
      </c>
      <c r="C10047" t="s">
        <v>14427</v>
      </c>
      <c r="D10047" s="11">
        <v>46192.545833333301</v>
      </c>
      <c r="E10047" t="s">
        <v>14428</v>
      </c>
      <c r="F10047" t="s">
        <v>6415</v>
      </c>
      <c r="G10047" t="s">
        <v>9095</v>
      </c>
      <c r="H10047" t="s">
        <v>6542</v>
      </c>
      <c r="I10047" t="s">
        <v>55</v>
      </c>
      <c r="J10047" t="s">
        <v>643</v>
      </c>
      <c r="K10047" t="s">
        <v>14429</v>
      </c>
      <c r="L10047" t="s">
        <v>14279</v>
      </c>
      <c r="M10047" t="s">
        <v>14430</v>
      </c>
      <c r="N10047" t="s">
        <v>6787</v>
      </c>
      <c r="O10047" t="s">
        <v>13334</v>
      </c>
      <c r="P10047">
        <v>13495000</v>
      </c>
      <c r="Q10047" t="s">
        <v>6636</v>
      </c>
      <c r="R10047" t="s">
        <v>6636</v>
      </c>
      <c r="S10047" s="12"/>
      <c r="T10047" s="13"/>
      <c r="U10047" t="s">
        <v>6629</v>
      </c>
    </row>
    <row r="10048" spans="1:21" x14ac:dyDescent="0.25">
      <c r="A10048" t="s">
        <v>6637</v>
      </c>
      <c r="B10048" s="12">
        <v>211250</v>
      </c>
      <c r="C10048" t="s">
        <v>14427</v>
      </c>
      <c r="D10048" s="11">
        <v>46192.545833333301</v>
      </c>
      <c r="E10048" t="s">
        <v>14428</v>
      </c>
      <c r="F10048" t="s">
        <v>6415</v>
      </c>
      <c r="G10048" t="s">
        <v>9096</v>
      </c>
      <c r="H10048" t="s">
        <v>6542</v>
      </c>
      <c r="I10048" t="s">
        <v>55</v>
      </c>
      <c r="J10048" t="s">
        <v>643</v>
      </c>
      <c r="K10048" t="s">
        <v>14429</v>
      </c>
      <c r="L10048" t="s">
        <v>14279</v>
      </c>
      <c r="M10048" t="s">
        <v>14430</v>
      </c>
      <c r="N10048" t="s">
        <v>6787</v>
      </c>
      <c r="O10048" t="s">
        <v>13334</v>
      </c>
      <c r="P10048">
        <v>13495000</v>
      </c>
      <c r="Q10048" t="s">
        <v>6636</v>
      </c>
      <c r="R10048" t="s">
        <v>6636</v>
      </c>
      <c r="S10048" s="12"/>
      <c r="T10048" s="13"/>
      <c r="U10048" t="s">
        <v>6629</v>
      </c>
    </row>
    <row r="10049" spans="1:21" x14ac:dyDescent="0.25">
      <c r="A10049" t="s">
        <v>6637</v>
      </c>
      <c r="B10049" s="12">
        <v>210330</v>
      </c>
      <c r="C10049" t="s">
        <v>14431</v>
      </c>
      <c r="D10049" s="11">
        <v>46192.625474537002</v>
      </c>
      <c r="E10049" t="s">
        <v>14432</v>
      </c>
      <c r="F10049" t="s">
        <v>6415</v>
      </c>
      <c r="G10049" t="s">
        <v>9086</v>
      </c>
      <c r="H10049" t="s">
        <v>6542</v>
      </c>
      <c r="I10049" t="s">
        <v>55</v>
      </c>
      <c r="J10049" t="s">
        <v>737</v>
      </c>
      <c r="K10049" t="s">
        <v>14433</v>
      </c>
      <c r="L10049" t="s">
        <v>14285</v>
      </c>
      <c r="M10049" t="s">
        <v>14434</v>
      </c>
      <c r="N10049" t="s">
        <v>6787</v>
      </c>
      <c r="O10049" t="s">
        <v>6810</v>
      </c>
      <c r="P10049">
        <v>13245000</v>
      </c>
      <c r="Q10049" t="s">
        <v>6636</v>
      </c>
      <c r="R10049" t="s">
        <v>6636</v>
      </c>
      <c r="S10049" s="12"/>
      <c r="T10049" s="13"/>
      <c r="U10049" t="s">
        <v>6629</v>
      </c>
    </row>
    <row r="10050" spans="1:21" x14ac:dyDescent="0.25">
      <c r="A10050" t="s">
        <v>6637</v>
      </c>
      <c r="B10050" s="12">
        <v>210330</v>
      </c>
      <c r="C10050" t="s">
        <v>14431</v>
      </c>
      <c r="D10050" s="11">
        <v>46192.625474537002</v>
      </c>
      <c r="E10050" t="s">
        <v>14432</v>
      </c>
      <c r="F10050" t="s">
        <v>6415</v>
      </c>
      <c r="G10050" t="s">
        <v>9088</v>
      </c>
      <c r="H10050" t="s">
        <v>6542</v>
      </c>
      <c r="I10050" t="s">
        <v>55</v>
      </c>
      <c r="J10050" t="s">
        <v>737</v>
      </c>
      <c r="K10050" t="s">
        <v>14433</v>
      </c>
      <c r="L10050" t="s">
        <v>14285</v>
      </c>
      <c r="M10050" t="s">
        <v>14434</v>
      </c>
      <c r="N10050" t="s">
        <v>6787</v>
      </c>
      <c r="O10050" t="s">
        <v>6810</v>
      </c>
      <c r="P10050">
        <v>13245000</v>
      </c>
      <c r="Q10050" t="s">
        <v>6636</v>
      </c>
      <c r="R10050" t="s">
        <v>6636</v>
      </c>
      <c r="S10050" s="12"/>
      <c r="T10050" s="13"/>
      <c r="U10050" t="s">
        <v>6629</v>
      </c>
    </row>
    <row r="10051" spans="1:21" x14ac:dyDescent="0.25">
      <c r="A10051" t="s">
        <v>6637</v>
      </c>
      <c r="B10051" s="12">
        <v>210330</v>
      </c>
      <c r="C10051" t="s">
        <v>14431</v>
      </c>
      <c r="D10051" s="11">
        <v>46192.625474537002</v>
      </c>
      <c r="E10051" t="s">
        <v>14432</v>
      </c>
      <c r="F10051" t="s">
        <v>6415</v>
      </c>
      <c r="G10051" t="s">
        <v>9089</v>
      </c>
      <c r="H10051" t="s">
        <v>6542</v>
      </c>
      <c r="I10051" t="s">
        <v>55</v>
      </c>
      <c r="J10051" t="s">
        <v>737</v>
      </c>
      <c r="K10051" t="s">
        <v>14433</v>
      </c>
      <c r="L10051" t="s">
        <v>14285</v>
      </c>
      <c r="M10051" t="s">
        <v>14434</v>
      </c>
      <c r="N10051" t="s">
        <v>6787</v>
      </c>
      <c r="O10051" t="s">
        <v>6810</v>
      </c>
      <c r="P10051">
        <v>13245000</v>
      </c>
      <c r="Q10051" t="s">
        <v>6636</v>
      </c>
      <c r="R10051" t="s">
        <v>6636</v>
      </c>
      <c r="S10051" s="12"/>
      <c r="T10051" s="13"/>
      <c r="U10051" t="s">
        <v>6629</v>
      </c>
    </row>
    <row r="10052" spans="1:21" x14ac:dyDescent="0.25">
      <c r="A10052" t="s">
        <v>6637</v>
      </c>
      <c r="B10052" s="12">
        <v>210330</v>
      </c>
      <c r="C10052" t="s">
        <v>14431</v>
      </c>
      <c r="D10052" s="11">
        <v>46192.625474537002</v>
      </c>
      <c r="E10052" t="s">
        <v>14432</v>
      </c>
      <c r="F10052" t="s">
        <v>6415</v>
      </c>
      <c r="G10052" t="s">
        <v>6968</v>
      </c>
      <c r="H10052" t="s">
        <v>6542</v>
      </c>
      <c r="I10052" t="s">
        <v>55</v>
      </c>
      <c r="J10052" t="s">
        <v>737</v>
      </c>
      <c r="K10052" t="s">
        <v>14433</v>
      </c>
      <c r="L10052" t="s">
        <v>14285</v>
      </c>
      <c r="M10052" t="s">
        <v>14434</v>
      </c>
      <c r="N10052" t="s">
        <v>6787</v>
      </c>
      <c r="O10052" t="s">
        <v>6810</v>
      </c>
      <c r="P10052">
        <v>13245000</v>
      </c>
      <c r="Q10052" t="s">
        <v>6636</v>
      </c>
      <c r="R10052" t="s">
        <v>6636</v>
      </c>
      <c r="S10052" s="12"/>
      <c r="T10052" s="13"/>
      <c r="U10052" t="s">
        <v>6629</v>
      </c>
    </row>
    <row r="10053" spans="1:21" x14ac:dyDescent="0.25">
      <c r="A10053" t="s">
        <v>6637</v>
      </c>
      <c r="B10053" s="12">
        <v>210330</v>
      </c>
      <c r="C10053" t="s">
        <v>14431</v>
      </c>
      <c r="D10053" s="11">
        <v>46192.625474537002</v>
      </c>
      <c r="E10053" t="s">
        <v>14432</v>
      </c>
      <c r="F10053" t="s">
        <v>6415</v>
      </c>
      <c r="G10053" t="s">
        <v>9090</v>
      </c>
      <c r="H10053" t="s">
        <v>6542</v>
      </c>
      <c r="I10053" t="s">
        <v>55</v>
      </c>
      <c r="J10053" t="s">
        <v>737</v>
      </c>
      <c r="K10053" t="s">
        <v>14433</v>
      </c>
      <c r="L10053" t="s">
        <v>14285</v>
      </c>
      <c r="M10053" t="s">
        <v>14434</v>
      </c>
      <c r="N10053" t="s">
        <v>6787</v>
      </c>
      <c r="O10053" t="s">
        <v>6810</v>
      </c>
      <c r="P10053">
        <v>13245000</v>
      </c>
      <c r="Q10053" t="s">
        <v>6636</v>
      </c>
      <c r="R10053" t="s">
        <v>6636</v>
      </c>
      <c r="S10053" s="12"/>
      <c r="T10053" s="13"/>
      <c r="U10053" t="s">
        <v>6629</v>
      </c>
    </row>
    <row r="10054" spans="1:21" x14ac:dyDescent="0.25">
      <c r="A10054" t="s">
        <v>6637</v>
      </c>
      <c r="B10054" s="12">
        <v>210330</v>
      </c>
      <c r="C10054" t="s">
        <v>14431</v>
      </c>
      <c r="D10054" s="11">
        <v>46192.625474537002</v>
      </c>
      <c r="E10054" t="s">
        <v>14432</v>
      </c>
      <c r="F10054" t="s">
        <v>6415</v>
      </c>
      <c r="G10054" t="s">
        <v>9091</v>
      </c>
      <c r="H10054" t="s">
        <v>6542</v>
      </c>
      <c r="I10054" t="s">
        <v>55</v>
      </c>
      <c r="J10054" t="s">
        <v>737</v>
      </c>
      <c r="K10054" t="s">
        <v>14433</v>
      </c>
      <c r="L10054" t="s">
        <v>14285</v>
      </c>
      <c r="M10054" t="s">
        <v>14434</v>
      </c>
      <c r="N10054" t="s">
        <v>6787</v>
      </c>
      <c r="O10054" t="s">
        <v>6810</v>
      </c>
      <c r="P10054">
        <v>13245000</v>
      </c>
      <c r="Q10054" t="s">
        <v>6636</v>
      </c>
      <c r="R10054" t="s">
        <v>6636</v>
      </c>
      <c r="S10054" s="12"/>
      <c r="T10054" s="13"/>
      <c r="U10054" t="s">
        <v>6629</v>
      </c>
    </row>
    <row r="10055" spans="1:21" x14ac:dyDescent="0.25">
      <c r="A10055" t="s">
        <v>6637</v>
      </c>
      <c r="B10055" s="12">
        <v>210330</v>
      </c>
      <c r="C10055" t="s">
        <v>14431</v>
      </c>
      <c r="D10055" s="11">
        <v>46192.625474537002</v>
      </c>
      <c r="E10055" t="s">
        <v>14432</v>
      </c>
      <c r="F10055" t="s">
        <v>6415</v>
      </c>
      <c r="G10055" t="s">
        <v>9092</v>
      </c>
      <c r="H10055" t="s">
        <v>6542</v>
      </c>
      <c r="I10055" t="s">
        <v>55</v>
      </c>
      <c r="J10055" t="s">
        <v>737</v>
      </c>
      <c r="K10055" t="s">
        <v>14433</v>
      </c>
      <c r="L10055" t="s">
        <v>14285</v>
      </c>
      <c r="M10055" t="s">
        <v>14434</v>
      </c>
      <c r="N10055" t="s">
        <v>6787</v>
      </c>
      <c r="O10055" t="s">
        <v>6810</v>
      </c>
      <c r="P10055">
        <v>13245000</v>
      </c>
      <c r="Q10055" t="s">
        <v>6636</v>
      </c>
      <c r="R10055" t="s">
        <v>6636</v>
      </c>
      <c r="S10055" s="12"/>
      <c r="T10055" s="13"/>
      <c r="U10055" t="s">
        <v>6629</v>
      </c>
    </row>
    <row r="10056" spans="1:21" x14ac:dyDescent="0.25">
      <c r="A10056" t="s">
        <v>6637</v>
      </c>
      <c r="B10056" s="12">
        <v>210330</v>
      </c>
      <c r="C10056" t="s">
        <v>14431</v>
      </c>
      <c r="D10056" s="11">
        <v>46192.625474537002</v>
      </c>
      <c r="E10056" t="s">
        <v>14432</v>
      </c>
      <c r="F10056" t="s">
        <v>6415</v>
      </c>
      <c r="G10056" t="s">
        <v>9093</v>
      </c>
      <c r="H10056" t="s">
        <v>6542</v>
      </c>
      <c r="I10056" t="s">
        <v>55</v>
      </c>
      <c r="J10056" t="s">
        <v>737</v>
      </c>
      <c r="K10056" t="s">
        <v>14433</v>
      </c>
      <c r="L10056" t="s">
        <v>14285</v>
      </c>
      <c r="M10056" t="s">
        <v>14434</v>
      </c>
      <c r="N10056" t="s">
        <v>6787</v>
      </c>
      <c r="O10056" t="s">
        <v>6810</v>
      </c>
      <c r="P10056">
        <v>13245000</v>
      </c>
      <c r="Q10056" t="s">
        <v>6636</v>
      </c>
      <c r="R10056" t="s">
        <v>6636</v>
      </c>
      <c r="S10056" s="12"/>
      <c r="T10056" s="13"/>
      <c r="U10056" t="s">
        <v>6629</v>
      </c>
    </row>
    <row r="10057" spans="1:21" x14ac:dyDescent="0.25">
      <c r="A10057" t="s">
        <v>6637</v>
      </c>
      <c r="B10057" s="12">
        <v>210330</v>
      </c>
      <c r="C10057" t="s">
        <v>14431</v>
      </c>
      <c r="D10057" s="11">
        <v>46192.625474537002</v>
      </c>
      <c r="E10057" t="s">
        <v>14432</v>
      </c>
      <c r="F10057" t="s">
        <v>6415</v>
      </c>
      <c r="G10057" t="s">
        <v>9094</v>
      </c>
      <c r="H10057" t="s">
        <v>6542</v>
      </c>
      <c r="I10057" t="s">
        <v>55</v>
      </c>
      <c r="J10057" t="s">
        <v>737</v>
      </c>
      <c r="K10057" t="s">
        <v>14433</v>
      </c>
      <c r="L10057" t="s">
        <v>14285</v>
      </c>
      <c r="M10057" t="s">
        <v>14434</v>
      </c>
      <c r="N10057" t="s">
        <v>6787</v>
      </c>
      <c r="O10057" t="s">
        <v>6810</v>
      </c>
      <c r="P10057">
        <v>13245000</v>
      </c>
      <c r="Q10057" t="s">
        <v>6636</v>
      </c>
      <c r="R10057" t="s">
        <v>6636</v>
      </c>
      <c r="S10057" s="12"/>
      <c r="T10057" s="13"/>
      <c r="U10057" t="s">
        <v>6629</v>
      </c>
    </row>
    <row r="10058" spans="1:21" x14ac:dyDescent="0.25">
      <c r="A10058" t="s">
        <v>6637</v>
      </c>
      <c r="B10058" s="12">
        <v>210330</v>
      </c>
      <c r="C10058" t="s">
        <v>14431</v>
      </c>
      <c r="D10058" s="11">
        <v>46192.625474537002</v>
      </c>
      <c r="E10058" t="s">
        <v>14432</v>
      </c>
      <c r="F10058" t="s">
        <v>6415</v>
      </c>
      <c r="G10058" t="s">
        <v>9095</v>
      </c>
      <c r="H10058" t="s">
        <v>6542</v>
      </c>
      <c r="I10058" t="s">
        <v>55</v>
      </c>
      <c r="J10058" t="s">
        <v>737</v>
      </c>
      <c r="K10058" t="s">
        <v>14433</v>
      </c>
      <c r="L10058" t="s">
        <v>14285</v>
      </c>
      <c r="M10058" t="s">
        <v>14434</v>
      </c>
      <c r="N10058" t="s">
        <v>6787</v>
      </c>
      <c r="O10058" t="s">
        <v>6810</v>
      </c>
      <c r="P10058">
        <v>13245000</v>
      </c>
      <c r="Q10058" t="s">
        <v>6636</v>
      </c>
      <c r="R10058" t="s">
        <v>6636</v>
      </c>
      <c r="S10058" s="12"/>
      <c r="T10058" s="13"/>
      <c r="U10058" t="s">
        <v>6629</v>
      </c>
    </row>
    <row r="10059" spans="1:21" x14ac:dyDescent="0.25">
      <c r="A10059" t="s">
        <v>6637</v>
      </c>
      <c r="B10059" s="12">
        <v>210330</v>
      </c>
      <c r="C10059" t="s">
        <v>14431</v>
      </c>
      <c r="D10059" s="11">
        <v>46192.625474537002</v>
      </c>
      <c r="E10059" t="s">
        <v>14432</v>
      </c>
      <c r="F10059" t="s">
        <v>6415</v>
      </c>
      <c r="G10059" t="s">
        <v>9096</v>
      </c>
      <c r="H10059" t="s">
        <v>6542</v>
      </c>
      <c r="I10059" t="s">
        <v>55</v>
      </c>
      <c r="J10059" t="s">
        <v>737</v>
      </c>
      <c r="K10059" t="s">
        <v>14433</v>
      </c>
      <c r="L10059" t="s">
        <v>14285</v>
      </c>
      <c r="M10059" t="s">
        <v>14434</v>
      </c>
      <c r="N10059" t="s">
        <v>6787</v>
      </c>
      <c r="O10059" t="s">
        <v>6810</v>
      </c>
      <c r="P10059">
        <v>13245000</v>
      </c>
      <c r="Q10059" t="s">
        <v>6636</v>
      </c>
      <c r="R10059" t="s">
        <v>6636</v>
      </c>
      <c r="S10059" s="12"/>
      <c r="T10059" s="13"/>
      <c r="U10059" t="s">
        <v>6629</v>
      </c>
    </row>
    <row r="10060" spans="1:21" x14ac:dyDescent="0.25">
      <c r="A10060" t="s">
        <v>6619</v>
      </c>
      <c r="B10060" s="12">
        <v>210330</v>
      </c>
      <c r="C10060" t="s">
        <v>14431</v>
      </c>
      <c r="D10060" s="11">
        <v>46192.627349536997</v>
      </c>
      <c r="E10060" t="s">
        <v>14432</v>
      </c>
      <c r="F10060" t="s">
        <v>6415</v>
      </c>
      <c r="G10060" t="s">
        <v>9086</v>
      </c>
      <c r="H10060" t="s">
        <v>6542</v>
      </c>
      <c r="I10060" t="s">
        <v>55</v>
      </c>
      <c r="J10060" t="s">
        <v>737</v>
      </c>
      <c r="K10060" t="s">
        <v>14433</v>
      </c>
      <c r="L10060" t="s">
        <v>14285</v>
      </c>
      <c r="M10060" t="s">
        <v>14434</v>
      </c>
      <c r="N10060" t="s">
        <v>6787</v>
      </c>
      <c r="O10060" t="s">
        <v>6810</v>
      </c>
      <c r="P10060">
        <v>13245000</v>
      </c>
      <c r="Q10060" t="s">
        <v>6636</v>
      </c>
      <c r="R10060" t="s">
        <v>6636</v>
      </c>
      <c r="S10060" s="12"/>
      <c r="T10060" s="13"/>
      <c r="U10060" t="s">
        <v>6629</v>
      </c>
    </row>
    <row r="10061" spans="1:21" x14ac:dyDescent="0.25">
      <c r="A10061" t="s">
        <v>6619</v>
      </c>
      <c r="B10061" s="12">
        <v>210330</v>
      </c>
      <c r="C10061" t="s">
        <v>14431</v>
      </c>
      <c r="D10061" s="11">
        <v>46192.627349536997</v>
      </c>
      <c r="E10061" t="s">
        <v>14432</v>
      </c>
      <c r="F10061" t="s">
        <v>6415</v>
      </c>
      <c r="G10061" t="s">
        <v>9088</v>
      </c>
      <c r="H10061" t="s">
        <v>6542</v>
      </c>
      <c r="I10061" t="s">
        <v>55</v>
      </c>
      <c r="J10061" t="s">
        <v>737</v>
      </c>
      <c r="K10061" t="s">
        <v>14433</v>
      </c>
      <c r="L10061" t="s">
        <v>14285</v>
      </c>
      <c r="M10061" t="s">
        <v>14434</v>
      </c>
      <c r="N10061" t="s">
        <v>6787</v>
      </c>
      <c r="O10061" t="s">
        <v>6810</v>
      </c>
      <c r="P10061">
        <v>13245000</v>
      </c>
      <c r="Q10061" t="s">
        <v>6636</v>
      </c>
      <c r="R10061" t="s">
        <v>6636</v>
      </c>
      <c r="S10061" s="12"/>
      <c r="T10061" s="13"/>
      <c r="U10061" t="s">
        <v>6629</v>
      </c>
    </row>
    <row r="10062" spans="1:21" x14ac:dyDescent="0.25">
      <c r="A10062" t="s">
        <v>6619</v>
      </c>
      <c r="B10062" s="12">
        <v>210330</v>
      </c>
      <c r="C10062" t="s">
        <v>14431</v>
      </c>
      <c r="D10062" s="11">
        <v>46192.627349536997</v>
      </c>
      <c r="E10062" t="s">
        <v>14432</v>
      </c>
      <c r="F10062" t="s">
        <v>6415</v>
      </c>
      <c r="G10062" t="s">
        <v>9089</v>
      </c>
      <c r="H10062" t="s">
        <v>6542</v>
      </c>
      <c r="I10062" t="s">
        <v>55</v>
      </c>
      <c r="J10062" t="s">
        <v>737</v>
      </c>
      <c r="K10062" t="s">
        <v>14433</v>
      </c>
      <c r="L10062" t="s">
        <v>14285</v>
      </c>
      <c r="M10062" t="s">
        <v>14434</v>
      </c>
      <c r="N10062" t="s">
        <v>6787</v>
      </c>
      <c r="O10062" t="s">
        <v>6810</v>
      </c>
      <c r="P10062">
        <v>13245000</v>
      </c>
      <c r="Q10062" t="s">
        <v>6636</v>
      </c>
      <c r="R10062" t="s">
        <v>6636</v>
      </c>
      <c r="S10062" s="12"/>
      <c r="T10062" s="13"/>
      <c r="U10062" t="s">
        <v>6629</v>
      </c>
    </row>
    <row r="10063" spans="1:21" x14ac:dyDescent="0.25">
      <c r="A10063" t="s">
        <v>6619</v>
      </c>
      <c r="B10063" s="12">
        <v>210330</v>
      </c>
      <c r="C10063" t="s">
        <v>14431</v>
      </c>
      <c r="D10063" s="11">
        <v>46192.627349536997</v>
      </c>
      <c r="E10063" t="s">
        <v>14432</v>
      </c>
      <c r="F10063" t="s">
        <v>6415</v>
      </c>
      <c r="G10063" t="s">
        <v>6968</v>
      </c>
      <c r="H10063" t="s">
        <v>6542</v>
      </c>
      <c r="I10063" t="s">
        <v>55</v>
      </c>
      <c r="J10063" t="s">
        <v>737</v>
      </c>
      <c r="K10063" t="s">
        <v>14433</v>
      </c>
      <c r="L10063" t="s">
        <v>14285</v>
      </c>
      <c r="M10063" t="s">
        <v>14434</v>
      </c>
      <c r="N10063" t="s">
        <v>6787</v>
      </c>
      <c r="O10063" t="s">
        <v>6810</v>
      </c>
      <c r="P10063">
        <v>13245000</v>
      </c>
      <c r="Q10063" t="s">
        <v>6636</v>
      </c>
      <c r="R10063" t="s">
        <v>6636</v>
      </c>
      <c r="S10063" s="12"/>
      <c r="T10063" s="13"/>
      <c r="U10063" t="s">
        <v>6629</v>
      </c>
    </row>
    <row r="10064" spans="1:21" x14ac:dyDescent="0.25">
      <c r="A10064" t="s">
        <v>6619</v>
      </c>
      <c r="B10064" s="12">
        <v>210330</v>
      </c>
      <c r="C10064" t="s">
        <v>14431</v>
      </c>
      <c r="D10064" s="11">
        <v>46192.627349536997</v>
      </c>
      <c r="E10064" t="s">
        <v>14432</v>
      </c>
      <c r="F10064" t="s">
        <v>6415</v>
      </c>
      <c r="G10064" t="s">
        <v>9090</v>
      </c>
      <c r="H10064" t="s">
        <v>6542</v>
      </c>
      <c r="I10064" t="s">
        <v>55</v>
      </c>
      <c r="J10064" t="s">
        <v>737</v>
      </c>
      <c r="K10064" t="s">
        <v>14433</v>
      </c>
      <c r="L10064" t="s">
        <v>14285</v>
      </c>
      <c r="M10064" t="s">
        <v>14434</v>
      </c>
      <c r="N10064" t="s">
        <v>6787</v>
      </c>
      <c r="O10064" t="s">
        <v>6810</v>
      </c>
      <c r="P10064">
        <v>13245000</v>
      </c>
      <c r="Q10064" t="s">
        <v>6636</v>
      </c>
      <c r="R10064" t="s">
        <v>6636</v>
      </c>
      <c r="S10064" s="12"/>
      <c r="T10064" s="13"/>
      <c r="U10064" t="s">
        <v>6629</v>
      </c>
    </row>
    <row r="10065" spans="1:21" x14ac:dyDescent="0.25">
      <c r="A10065" t="s">
        <v>6619</v>
      </c>
      <c r="B10065" s="12">
        <v>210330</v>
      </c>
      <c r="C10065" t="s">
        <v>14431</v>
      </c>
      <c r="D10065" s="11">
        <v>46192.627349536997</v>
      </c>
      <c r="E10065" t="s">
        <v>14432</v>
      </c>
      <c r="F10065" t="s">
        <v>6415</v>
      </c>
      <c r="G10065" t="s">
        <v>9091</v>
      </c>
      <c r="H10065" t="s">
        <v>6542</v>
      </c>
      <c r="I10065" t="s">
        <v>55</v>
      </c>
      <c r="J10065" t="s">
        <v>737</v>
      </c>
      <c r="K10065" t="s">
        <v>14433</v>
      </c>
      <c r="L10065" t="s">
        <v>14285</v>
      </c>
      <c r="M10065" t="s">
        <v>14434</v>
      </c>
      <c r="N10065" t="s">
        <v>6787</v>
      </c>
      <c r="O10065" t="s">
        <v>6810</v>
      </c>
      <c r="P10065">
        <v>13245000</v>
      </c>
      <c r="Q10065" t="s">
        <v>6636</v>
      </c>
      <c r="R10065" t="s">
        <v>6636</v>
      </c>
      <c r="S10065" s="12"/>
      <c r="T10065" s="13"/>
      <c r="U10065" t="s">
        <v>6629</v>
      </c>
    </row>
    <row r="10066" spans="1:21" x14ac:dyDescent="0.25">
      <c r="A10066" t="s">
        <v>6619</v>
      </c>
      <c r="B10066" s="12">
        <v>210330</v>
      </c>
      <c r="C10066" t="s">
        <v>14431</v>
      </c>
      <c r="D10066" s="11">
        <v>46192.627349536997</v>
      </c>
      <c r="E10066" t="s">
        <v>14432</v>
      </c>
      <c r="F10066" t="s">
        <v>6415</v>
      </c>
      <c r="G10066" t="s">
        <v>9092</v>
      </c>
      <c r="H10066" t="s">
        <v>6542</v>
      </c>
      <c r="I10066" t="s">
        <v>55</v>
      </c>
      <c r="J10066" t="s">
        <v>737</v>
      </c>
      <c r="K10066" t="s">
        <v>14433</v>
      </c>
      <c r="L10066" t="s">
        <v>14285</v>
      </c>
      <c r="M10066" t="s">
        <v>14434</v>
      </c>
      <c r="N10066" t="s">
        <v>6787</v>
      </c>
      <c r="O10066" t="s">
        <v>6810</v>
      </c>
      <c r="P10066">
        <v>13245000</v>
      </c>
      <c r="Q10066" t="s">
        <v>6636</v>
      </c>
      <c r="R10066" t="s">
        <v>6636</v>
      </c>
      <c r="S10066" s="12"/>
      <c r="T10066" s="13"/>
      <c r="U10066" t="s">
        <v>6629</v>
      </c>
    </row>
    <row r="10067" spans="1:21" x14ac:dyDescent="0.25">
      <c r="A10067" t="s">
        <v>6619</v>
      </c>
      <c r="B10067" s="12">
        <v>210330</v>
      </c>
      <c r="C10067" t="s">
        <v>14431</v>
      </c>
      <c r="D10067" s="11">
        <v>46192.627349536997</v>
      </c>
      <c r="E10067" t="s">
        <v>14432</v>
      </c>
      <c r="F10067" t="s">
        <v>6415</v>
      </c>
      <c r="G10067" t="s">
        <v>9093</v>
      </c>
      <c r="H10067" t="s">
        <v>6542</v>
      </c>
      <c r="I10067" t="s">
        <v>55</v>
      </c>
      <c r="J10067" t="s">
        <v>737</v>
      </c>
      <c r="K10067" t="s">
        <v>14433</v>
      </c>
      <c r="L10067" t="s">
        <v>14285</v>
      </c>
      <c r="M10067" t="s">
        <v>14434</v>
      </c>
      <c r="N10067" t="s">
        <v>6787</v>
      </c>
      <c r="O10067" t="s">
        <v>6810</v>
      </c>
      <c r="P10067">
        <v>13245000</v>
      </c>
      <c r="Q10067" t="s">
        <v>6636</v>
      </c>
      <c r="R10067" t="s">
        <v>6636</v>
      </c>
      <c r="S10067" s="12"/>
      <c r="T10067" s="13"/>
      <c r="U10067" t="s">
        <v>6629</v>
      </c>
    </row>
    <row r="10068" spans="1:21" x14ac:dyDescent="0.25">
      <c r="A10068" t="s">
        <v>6619</v>
      </c>
      <c r="B10068" s="12">
        <v>210330</v>
      </c>
      <c r="C10068" t="s">
        <v>14431</v>
      </c>
      <c r="D10068" s="11">
        <v>46192.627349536997</v>
      </c>
      <c r="E10068" t="s">
        <v>14432</v>
      </c>
      <c r="F10068" t="s">
        <v>6415</v>
      </c>
      <c r="G10068" t="s">
        <v>9094</v>
      </c>
      <c r="H10068" t="s">
        <v>6542</v>
      </c>
      <c r="I10068" t="s">
        <v>55</v>
      </c>
      <c r="J10068" t="s">
        <v>737</v>
      </c>
      <c r="K10068" t="s">
        <v>14433</v>
      </c>
      <c r="L10068" t="s">
        <v>14285</v>
      </c>
      <c r="M10068" t="s">
        <v>14434</v>
      </c>
      <c r="N10068" t="s">
        <v>6787</v>
      </c>
      <c r="O10068" t="s">
        <v>6810</v>
      </c>
      <c r="P10068">
        <v>13245000</v>
      </c>
      <c r="Q10068" t="s">
        <v>6636</v>
      </c>
      <c r="R10068" t="s">
        <v>6636</v>
      </c>
      <c r="S10068" s="12"/>
      <c r="T10068" s="13"/>
      <c r="U10068" t="s">
        <v>6629</v>
      </c>
    </row>
    <row r="10069" spans="1:21" x14ac:dyDescent="0.25">
      <c r="A10069" t="s">
        <v>6619</v>
      </c>
      <c r="B10069" s="12">
        <v>210330</v>
      </c>
      <c r="C10069" t="s">
        <v>14431</v>
      </c>
      <c r="D10069" s="11">
        <v>46192.627349536997</v>
      </c>
      <c r="E10069" t="s">
        <v>14432</v>
      </c>
      <c r="F10069" t="s">
        <v>6415</v>
      </c>
      <c r="G10069" t="s">
        <v>9095</v>
      </c>
      <c r="H10069" t="s">
        <v>6542</v>
      </c>
      <c r="I10069" t="s">
        <v>55</v>
      </c>
      <c r="J10069" t="s">
        <v>737</v>
      </c>
      <c r="K10069" t="s">
        <v>14433</v>
      </c>
      <c r="L10069" t="s">
        <v>14285</v>
      </c>
      <c r="M10069" t="s">
        <v>14434</v>
      </c>
      <c r="N10069" t="s">
        <v>6787</v>
      </c>
      <c r="O10069" t="s">
        <v>6810</v>
      </c>
      <c r="P10069">
        <v>13245000</v>
      </c>
      <c r="Q10069" t="s">
        <v>6636</v>
      </c>
      <c r="R10069" t="s">
        <v>6636</v>
      </c>
      <c r="S10069" s="12"/>
      <c r="T10069" s="13"/>
      <c r="U10069" t="s">
        <v>6629</v>
      </c>
    </row>
    <row r="10070" spans="1:21" x14ac:dyDescent="0.25">
      <c r="A10070" t="s">
        <v>6619</v>
      </c>
      <c r="B10070" s="12">
        <v>210330</v>
      </c>
      <c r="C10070" t="s">
        <v>14431</v>
      </c>
      <c r="D10070" s="11">
        <v>46192.627349536997</v>
      </c>
      <c r="E10070" t="s">
        <v>14432</v>
      </c>
      <c r="F10070" t="s">
        <v>6415</v>
      </c>
      <c r="G10070" t="s">
        <v>9096</v>
      </c>
      <c r="H10070" t="s">
        <v>6542</v>
      </c>
      <c r="I10070" t="s">
        <v>55</v>
      </c>
      <c r="J10070" t="s">
        <v>737</v>
      </c>
      <c r="K10070" t="s">
        <v>14433</v>
      </c>
      <c r="L10070" t="s">
        <v>14285</v>
      </c>
      <c r="M10070" t="s">
        <v>14434</v>
      </c>
      <c r="N10070" t="s">
        <v>6787</v>
      </c>
      <c r="O10070" t="s">
        <v>6810</v>
      </c>
      <c r="P10070">
        <v>13245000</v>
      </c>
      <c r="Q10070" t="s">
        <v>6636</v>
      </c>
      <c r="R10070" t="s">
        <v>6636</v>
      </c>
      <c r="S10070" s="12"/>
      <c r="T10070" s="13"/>
      <c r="U10070" t="s">
        <v>6629</v>
      </c>
    </row>
    <row r="10071" spans="1:21" x14ac:dyDescent="0.25">
      <c r="A10071" t="s">
        <v>6637</v>
      </c>
      <c r="B10071" s="12">
        <v>210505</v>
      </c>
      <c r="C10071" t="s">
        <v>14435</v>
      </c>
      <c r="D10071" s="11">
        <v>46192.870474536998</v>
      </c>
      <c r="E10071" t="s">
        <v>14436</v>
      </c>
      <c r="F10071" t="s">
        <v>6415</v>
      </c>
      <c r="G10071" t="s">
        <v>6968</v>
      </c>
      <c r="H10071" t="s">
        <v>6542</v>
      </c>
      <c r="I10071" t="s">
        <v>55</v>
      </c>
      <c r="J10071" t="s">
        <v>176</v>
      </c>
      <c r="K10071" t="s">
        <v>14437</v>
      </c>
      <c r="L10071" t="s">
        <v>14285</v>
      </c>
      <c r="M10071" t="s">
        <v>14438</v>
      </c>
      <c r="N10071" t="s">
        <v>14439</v>
      </c>
      <c r="O10071" t="s">
        <v>14440</v>
      </c>
      <c r="P10071">
        <v>67450000</v>
      </c>
      <c r="Q10071" t="s">
        <v>6636</v>
      </c>
      <c r="R10071" t="s">
        <v>6636</v>
      </c>
      <c r="S10071" s="12"/>
      <c r="T10071" s="13"/>
      <c r="U10071" t="s">
        <v>6629</v>
      </c>
    </row>
    <row r="10072" spans="1:21" x14ac:dyDescent="0.25">
      <c r="A10072" t="s">
        <v>6637</v>
      </c>
      <c r="B10072" s="12">
        <v>210505</v>
      </c>
      <c r="C10072" t="s">
        <v>14435</v>
      </c>
      <c r="D10072" s="11">
        <v>46192.870474536998</v>
      </c>
      <c r="E10072" t="s">
        <v>14436</v>
      </c>
      <c r="F10072" t="s">
        <v>6415</v>
      </c>
      <c r="G10072" t="s">
        <v>9091</v>
      </c>
      <c r="H10072" t="s">
        <v>6542</v>
      </c>
      <c r="I10072" t="s">
        <v>55</v>
      </c>
      <c r="J10072" t="s">
        <v>176</v>
      </c>
      <c r="K10072" t="s">
        <v>14437</v>
      </c>
      <c r="L10072" t="s">
        <v>14285</v>
      </c>
      <c r="M10072" t="s">
        <v>14438</v>
      </c>
      <c r="N10072" t="s">
        <v>14439</v>
      </c>
      <c r="O10072" t="s">
        <v>14440</v>
      </c>
      <c r="P10072">
        <v>67450000</v>
      </c>
      <c r="Q10072" t="s">
        <v>6636</v>
      </c>
      <c r="R10072" t="s">
        <v>6636</v>
      </c>
      <c r="S10072" s="12"/>
      <c r="T10072" s="13"/>
      <c r="U10072" t="s">
        <v>6629</v>
      </c>
    </row>
    <row r="10073" spans="1:21" x14ac:dyDescent="0.25">
      <c r="A10073" t="s">
        <v>6637</v>
      </c>
      <c r="B10073" s="12">
        <v>210505</v>
      </c>
      <c r="C10073" t="s">
        <v>14435</v>
      </c>
      <c r="D10073" s="11">
        <v>46192.870474536998</v>
      </c>
      <c r="E10073" t="s">
        <v>14436</v>
      </c>
      <c r="F10073" t="s">
        <v>6415</v>
      </c>
      <c r="G10073" t="s">
        <v>9092</v>
      </c>
      <c r="H10073" t="s">
        <v>6542</v>
      </c>
      <c r="I10073" t="s">
        <v>55</v>
      </c>
      <c r="J10073" t="s">
        <v>176</v>
      </c>
      <c r="K10073" t="s">
        <v>14437</v>
      </c>
      <c r="L10073" t="s">
        <v>14285</v>
      </c>
      <c r="M10073" t="s">
        <v>14438</v>
      </c>
      <c r="N10073" t="s">
        <v>14439</v>
      </c>
      <c r="O10073" t="s">
        <v>14440</v>
      </c>
      <c r="P10073">
        <v>67450000</v>
      </c>
      <c r="Q10073" t="s">
        <v>6636</v>
      </c>
      <c r="R10073" t="s">
        <v>6636</v>
      </c>
      <c r="S10073" s="12"/>
      <c r="T10073" s="13"/>
      <c r="U10073" t="s">
        <v>6629</v>
      </c>
    </row>
    <row r="10074" spans="1:21" x14ac:dyDescent="0.25">
      <c r="A10074" t="s">
        <v>6637</v>
      </c>
      <c r="B10074" s="12">
        <v>210505</v>
      </c>
      <c r="C10074" t="s">
        <v>14435</v>
      </c>
      <c r="D10074" s="11">
        <v>46192.870474536998</v>
      </c>
      <c r="E10074" t="s">
        <v>14436</v>
      </c>
      <c r="F10074" t="s">
        <v>6415</v>
      </c>
      <c r="G10074" t="s">
        <v>9093</v>
      </c>
      <c r="H10074" t="s">
        <v>6542</v>
      </c>
      <c r="I10074" t="s">
        <v>55</v>
      </c>
      <c r="J10074" t="s">
        <v>176</v>
      </c>
      <c r="K10074" t="s">
        <v>14437</v>
      </c>
      <c r="L10074" t="s">
        <v>14285</v>
      </c>
      <c r="M10074" t="s">
        <v>14438</v>
      </c>
      <c r="N10074" t="s">
        <v>14439</v>
      </c>
      <c r="O10074" t="s">
        <v>14440</v>
      </c>
      <c r="P10074">
        <v>67450000</v>
      </c>
      <c r="Q10074" t="s">
        <v>6636</v>
      </c>
      <c r="R10074" t="s">
        <v>6636</v>
      </c>
      <c r="S10074" s="12"/>
      <c r="T10074" s="13"/>
      <c r="U10074" t="s">
        <v>6629</v>
      </c>
    </row>
    <row r="10075" spans="1:21" x14ac:dyDescent="0.25">
      <c r="A10075" t="s">
        <v>6637</v>
      </c>
      <c r="B10075" s="12">
        <v>210505</v>
      </c>
      <c r="C10075" t="s">
        <v>14435</v>
      </c>
      <c r="D10075" s="11">
        <v>46192.870474536998</v>
      </c>
      <c r="E10075" t="s">
        <v>14436</v>
      </c>
      <c r="F10075" t="s">
        <v>6415</v>
      </c>
      <c r="G10075" t="s">
        <v>9094</v>
      </c>
      <c r="H10075" t="s">
        <v>6542</v>
      </c>
      <c r="I10075" t="s">
        <v>55</v>
      </c>
      <c r="J10075" t="s">
        <v>176</v>
      </c>
      <c r="K10075" t="s">
        <v>14437</v>
      </c>
      <c r="L10075" t="s">
        <v>14285</v>
      </c>
      <c r="M10075" t="s">
        <v>14438</v>
      </c>
      <c r="N10075" t="s">
        <v>14439</v>
      </c>
      <c r="O10075" t="s">
        <v>14440</v>
      </c>
      <c r="P10075">
        <v>67450000</v>
      </c>
      <c r="Q10075" t="s">
        <v>6636</v>
      </c>
      <c r="R10075" t="s">
        <v>6636</v>
      </c>
      <c r="S10075" s="12"/>
      <c r="T10075" s="13"/>
      <c r="U10075" t="s">
        <v>6629</v>
      </c>
    </row>
    <row r="10076" spans="1:21" x14ac:dyDescent="0.25">
      <c r="A10076" t="s">
        <v>6637</v>
      </c>
      <c r="B10076" s="12">
        <v>210505</v>
      </c>
      <c r="C10076" t="s">
        <v>14435</v>
      </c>
      <c r="D10076" s="11">
        <v>46192.870474536998</v>
      </c>
      <c r="E10076" t="s">
        <v>14436</v>
      </c>
      <c r="F10076" t="s">
        <v>6415</v>
      </c>
      <c r="G10076" t="s">
        <v>9095</v>
      </c>
      <c r="H10076" t="s">
        <v>6542</v>
      </c>
      <c r="I10076" t="s">
        <v>55</v>
      </c>
      <c r="J10076" t="s">
        <v>176</v>
      </c>
      <c r="K10076" t="s">
        <v>14437</v>
      </c>
      <c r="L10076" t="s">
        <v>14285</v>
      </c>
      <c r="M10076" t="s">
        <v>14438</v>
      </c>
      <c r="N10076" t="s">
        <v>14439</v>
      </c>
      <c r="O10076" t="s">
        <v>14440</v>
      </c>
      <c r="P10076">
        <v>67450000</v>
      </c>
      <c r="Q10076" t="s">
        <v>6636</v>
      </c>
      <c r="R10076" t="s">
        <v>6636</v>
      </c>
      <c r="S10076" s="12"/>
      <c r="T10076" s="13"/>
      <c r="U10076" t="s">
        <v>6629</v>
      </c>
    </row>
    <row r="10077" spans="1:21" x14ac:dyDescent="0.25">
      <c r="A10077" t="s">
        <v>6637</v>
      </c>
      <c r="B10077" s="12">
        <v>210505</v>
      </c>
      <c r="C10077" t="s">
        <v>14435</v>
      </c>
      <c r="D10077" s="11">
        <v>46192.870474536998</v>
      </c>
      <c r="E10077" t="s">
        <v>14436</v>
      </c>
      <c r="F10077" t="s">
        <v>6415</v>
      </c>
      <c r="G10077" t="s">
        <v>9096</v>
      </c>
      <c r="H10077" t="s">
        <v>6542</v>
      </c>
      <c r="I10077" t="s">
        <v>55</v>
      </c>
      <c r="J10077" t="s">
        <v>176</v>
      </c>
      <c r="K10077" t="s">
        <v>14437</v>
      </c>
      <c r="L10077" t="s">
        <v>14285</v>
      </c>
      <c r="M10077" t="s">
        <v>14438</v>
      </c>
      <c r="N10077" t="s">
        <v>14439</v>
      </c>
      <c r="O10077" t="s">
        <v>14440</v>
      </c>
      <c r="P10077">
        <v>67450000</v>
      </c>
      <c r="Q10077" t="s">
        <v>6636</v>
      </c>
      <c r="R10077" t="s">
        <v>6636</v>
      </c>
      <c r="S10077" s="12"/>
      <c r="T10077" s="13"/>
      <c r="U10077" t="s">
        <v>6629</v>
      </c>
    </row>
    <row r="10078" spans="1:21" x14ac:dyDescent="0.25">
      <c r="A10078" t="s">
        <v>6637</v>
      </c>
      <c r="B10078" s="12">
        <v>216695</v>
      </c>
      <c r="C10078" t="s">
        <v>14441</v>
      </c>
      <c r="D10078" s="11">
        <v>46192.958564814799</v>
      </c>
      <c r="E10078" t="s">
        <v>14442</v>
      </c>
      <c r="F10078" t="s">
        <v>6415</v>
      </c>
      <c r="G10078" t="s">
        <v>9086</v>
      </c>
      <c r="H10078" t="s">
        <v>6542</v>
      </c>
      <c r="I10078" t="s">
        <v>65</v>
      </c>
      <c r="J10078" t="s">
        <v>57</v>
      </c>
      <c r="K10078" t="s">
        <v>14443</v>
      </c>
      <c r="L10078" t="s">
        <v>14285</v>
      </c>
      <c r="M10078" t="s">
        <v>14444</v>
      </c>
      <c r="N10078" t="s">
        <v>6787</v>
      </c>
      <c r="O10078" t="s">
        <v>6810</v>
      </c>
      <c r="P10078">
        <v>12245000</v>
      </c>
      <c r="Q10078" t="s">
        <v>6636</v>
      </c>
      <c r="R10078" t="s">
        <v>6636</v>
      </c>
      <c r="S10078" s="12"/>
      <c r="T10078" s="13"/>
      <c r="U10078" t="s">
        <v>7460</v>
      </c>
    </row>
    <row r="10079" spans="1:21" x14ac:dyDescent="0.25">
      <c r="A10079" t="s">
        <v>6637</v>
      </c>
      <c r="B10079" s="12">
        <v>216695</v>
      </c>
      <c r="C10079" t="s">
        <v>14441</v>
      </c>
      <c r="D10079" s="11">
        <v>46192.958564814799</v>
      </c>
      <c r="E10079" t="s">
        <v>14442</v>
      </c>
      <c r="F10079" t="s">
        <v>6415</v>
      </c>
      <c r="G10079" t="s">
        <v>9088</v>
      </c>
      <c r="H10079" t="s">
        <v>6542</v>
      </c>
      <c r="I10079" t="s">
        <v>65</v>
      </c>
      <c r="J10079" t="s">
        <v>57</v>
      </c>
      <c r="K10079" t="s">
        <v>14443</v>
      </c>
      <c r="L10079" t="s">
        <v>14285</v>
      </c>
      <c r="M10079" t="s">
        <v>14444</v>
      </c>
      <c r="N10079" t="s">
        <v>6787</v>
      </c>
      <c r="O10079" t="s">
        <v>6810</v>
      </c>
      <c r="P10079">
        <v>12245000</v>
      </c>
      <c r="Q10079" t="s">
        <v>6636</v>
      </c>
      <c r="R10079" t="s">
        <v>6636</v>
      </c>
      <c r="S10079" s="12"/>
      <c r="T10079" s="13"/>
      <c r="U10079" t="s">
        <v>7460</v>
      </c>
    </row>
    <row r="10080" spans="1:21" x14ac:dyDescent="0.25">
      <c r="A10080" t="s">
        <v>6637</v>
      </c>
      <c r="B10080" s="12">
        <v>216695</v>
      </c>
      <c r="C10080" t="s">
        <v>14441</v>
      </c>
      <c r="D10080" s="11">
        <v>46192.958564814799</v>
      </c>
      <c r="E10080" t="s">
        <v>14442</v>
      </c>
      <c r="F10080" t="s">
        <v>6415</v>
      </c>
      <c r="G10080" t="s">
        <v>9089</v>
      </c>
      <c r="H10080" t="s">
        <v>6542</v>
      </c>
      <c r="I10080" t="s">
        <v>65</v>
      </c>
      <c r="J10080" t="s">
        <v>57</v>
      </c>
      <c r="K10080" t="s">
        <v>14443</v>
      </c>
      <c r="L10080" t="s">
        <v>14285</v>
      </c>
      <c r="M10080" t="s">
        <v>14444</v>
      </c>
      <c r="N10080" t="s">
        <v>6787</v>
      </c>
      <c r="O10080" t="s">
        <v>6810</v>
      </c>
      <c r="P10080">
        <v>12245000</v>
      </c>
      <c r="Q10080" t="s">
        <v>6636</v>
      </c>
      <c r="R10080" t="s">
        <v>6636</v>
      </c>
      <c r="S10080" s="12"/>
      <c r="T10080" s="13"/>
      <c r="U10080" t="s">
        <v>7460</v>
      </c>
    </row>
    <row r="10081" spans="1:21" x14ac:dyDescent="0.25">
      <c r="A10081" t="s">
        <v>6637</v>
      </c>
      <c r="B10081" s="12">
        <v>216695</v>
      </c>
      <c r="C10081" t="s">
        <v>14441</v>
      </c>
      <c r="D10081" s="11">
        <v>46192.958564814799</v>
      </c>
      <c r="E10081" t="s">
        <v>14442</v>
      </c>
      <c r="F10081" t="s">
        <v>6415</v>
      </c>
      <c r="G10081" t="s">
        <v>6968</v>
      </c>
      <c r="H10081" t="s">
        <v>6542</v>
      </c>
      <c r="I10081" t="s">
        <v>65</v>
      </c>
      <c r="J10081" t="s">
        <v>57</v>
      </c>
      <c r="K10081" t="s">
        <v>14443</v>
      </c>
      <c r="L10081" t="s">
        <v>14285</v>
      </c>
      <c r="M10081" t="s">
        <v>14444</v>
      </c>
      <c r="N10081" t="s">
        <v>6787</v>
      </c>
      <c r="O10081" t="s">
        <v>6810</v>
      </c>
      <c r="P10081">
        <v>12245000</v>
      </c>
      <c r="Q10081" t="s">
        <v>6636</v>
      </c>
      <c r="R10081" t="s">
        <v>6636</v>
      </c>
      <c r="S10081" s="12"/>
      <c r="T10081" s="13"/>
      <c r="U10081" t="s">
        <v>7460</v>
      </c>
    </row>
    <row r="10082" spans="1:21" x14ac:dyDescent="0.25">
      <c r="A10082" t="s">
        <v>6637</v>
      </c>
      <c r="B10082" s="12">
        <v>216695</v>
      </c>
      <c r="C10082" t="s">
        <v>14441</v>
      </c>
      <c r="D10082" s="11">
        <v>46192.958564814799</v>
      </c>
      <c r="E10082" t="s">
        <v>14442</v>
      </c>
      <c r="F10082" t="s">
        <v>6415</v>
      </c>
      <c r="G10082" t="s">
        <v>9090</v>
      </c>
      <c r="H10082" t="s">
        <v>6542</v>
      </c>
      <c r="I10082" t="s">
        <v>65</v>
      </c>
      <c r="J10082" t="s">
        <v>57</v>
      </c>
      <c r="K10082" t="s">
        <v>14443</v>
      </c>
      <c r="L10082" t="s">
        <v>14285</v>
      </c>
      <c r="M10082" t="s">
        <v>14444</v>
      </c>
      <c r="N10082" t="s">
        <v>6787</v>
      </c>
      <c r="O10082" t="s">
        <v>6810</v>
      </c>
      <c r="P10082">
        <v>12245000</v>
      </c>
      <c r="Q10082" t="s">
        <v>6636</v>
      </c>
      <c r="R10082" t="s">
        <v>6636</v>
      </c>
      <c r="S10082" s="12"/>
      <c r="T10082" s="13"/>
      <c r="U10082" t="s">
        <v>7460</v>
      </c>
    </row>
    <row r="10083" spans="1:21" x14ac:dyDescent="0.25">
      <c r="A10083" t="s">
        <v>6637</v>
      </c>
      <c r="B10083" s="12">
        <v>216695</v>
      </c>
      <c r="C10083" t="s">
        <v>14441</v>
      </c>
      <c r="D10083" s="11">
        <v>46192.958564814799</v>
      </c>
      <c r="E10083" t="s">
        <v>14442</v>
      </c>
      <c r="F10083" t="s">
        <v>6415</v>
      </c>
      <c r="G10083" t="s">
        <v>9091</v>
      </c>
      <c r="H10083" t="s">
        <v>6542</v>
      </c>
      <c r="I10083" t="s">
        <v>65</v>
      </c>
      <c r="J10083" t="s">
        <v>57</v>
      </c>
      <c r="K10083" t="s">
        <v>14443</v>
      </c>
      <c r="L10083" t="s">
        <v>14285</v>
      </c>
      <c r="M10083" t="s">
        <v>14444</v>
      </c>
      <c r="N10083" t="s">
        <v>6787</v>
      </c>
      <c r="O10083" t="s">
        <v>6810</v>
      </c>
      <c r="P10083">
        <v>12245000</v>
      </c>
      <c r="Q10083" t="s">
        <v>6636</v>
      </c>
      <c r="R10083" t="s">
        <v>6636</v>
      </c>
      <c r="S10083" s="12"/>
      <c r="T10083" s="13"/>
      <c r="U10083" t="s">
        <v>7460</v>
      </c>
    </row>
    <row r="10084" spans="1:21" x14ac:dyDescent="0.25">
      <c r="A10084" t="s">
        <v>6637</v>
      </c>
      <c r="B10084" s="12">
        <v>216695</v>
      </c>
      <c r="C10084" t="s">
        <v>14441</v>
      </c>
      <c r="D10084" s="11">
        <v>46192.958564814799</v>
      </c>
      <c r="E10084" t="s">
        <v>14442</v>
      </c>
      <c r="F10084" t="s">
        <v>6415</v>
      </c>
      <c r="G10084" t="s">
        <v>9092</v>
      </c>
      <c r="H10084" t="s">
        <v>6542</v>
      </c>
      <c r="I10084" t="s">
        <v>65</v>
      </c>
      <c r="J10084" t="s">
        <v>57</v>
      </c>
      <c r="K10084" t="s">
        <v>14443</v>
      </c>
      <c r="L10084" t="s">
        <v>14285</v>
      </c>
      <c r="M10084" t="s">
        <v>14444</v>
      </c>
      <c r="N10084" t="s">
        <v>6787</v>
      </c>
      <c r="O10084" t="s">
        <v>6810</v>
      </c>
      <c r="P10084">
        <v>12245000</v>
      </c>
      <c r="Q10084" t="s">
        <v>6636</v>
      </c>
      <c r="R10084" t="s">
        <v>6636</v>
      </c>
      <c r="S10084" s="12"/>
      <c r="T10084" s="13"/>
      <c r="U10084" t="s">
        <v>7460</v>
      </c>
    </row>
    <row r="10085" spans="1:21" x14ac:dyDescent="0.25">
      <c r="A10085" t="s">
        <v>6637</v>
      </c>
      <c r="B10085" s="12">
        <v>216695</v>
      </c>
      <c r="C10085" t="s">
        <v>14441</v>
      </c>
      <c r="D10085" s="11">
        <v>46192.958564814799</v>
      </c>
      <c r="E10085" t="s">
        <v>14442</v>
      </c>
      <c r="F10085" t="s">
        <v>6415</v>
      </c>
      <c r="G10085" t="s">
        <v>9093</v>
      </c>
      <c r="H10085" t="s">
        <v>6542</v>
      </c>
      <c r="I10085" t="s">
        <v>65</v>
      </c>
      <c r="J10085" t="s">
        <v>57</v>
      </c>
      <c r="K10085" t="s">
        <v>14443</v>
      </c>
      <c r="L10085" t="s">
        <v>14285</v>
      </c>
      <c r="M10085" t="s">
        <v>14444</v>
      </c>
      <c r="N10085" t="s">
        <v>6787</v>
      </c>
      <c r="O10085" t="s">
        <v>6810</v>
      </c>
      <c r="P10085">
        <v>12245000</v>
      </c>
      <c r="Q10085" t="s">
        <v>6636</v>
      </c>
      <c r="R10085" t="s">
        <v>6636</v>
      </c>
      <c r="S10085" s="12"/>
      <c r="T10085" s="13"/>
      <c r="U10085" t="s">
        <v>7460</v>
      </c>
    </row>
    <row r="10086" spans="1:21" x14ac:dyDescent="0.25">
      <c r="A10086" t="s">
        <v>6637</v>
      </c>
      <c r="B10086" s="12">
        <v>216695</v>
      </c>
      <c r="C10086" t="s">
        <v>14441</v>
      </c>
      <c r="D10086" s="11">
        <v>46192.958564814799</v>
      </c>
      <c r="E10086" t="s">
        <v>14442</v>
      </c>
      <c r="F10086" t="s">
        <v>6415</v>
      </c>
      <c r="G10086" t="s">
        <v>9094</v>
      </c>
      <c r="H10086" t="s">
        <v>6542</v>
      </c>
      <c r="I10086" t="s">
        <v>65</v>
      </c>
      <c r="J10086" t="s">
        <v>57</v>
      </c>
      <c r="K10086" t="s">
        <v>14443</v>
      </c>
      <c r="L10086" t="s">
        <v>14285</v>
      </c>
      <c r="M10086" t="s">
        <v>14444</v>
      </c>
      <c r="N10086" t="s">
        <v>6787</v>
      </c>
      <c r="O10086" t="s">
        <v>6810</v>
      </c>
      <c r="P10086">
        <v>12245000</v>
      </c>
      <c r="Q10086" t="s">
        <v>6636</v>
      </c>
      <c r="R10086" t="s">
        <v>6636</v>
      </c>
      <c r="S10086" s="12"/>
      <c r="T10086" s="13"/>
      <c r="U10086" t="s">
        <v>7460</v>
      </c>
    </row>
    <row r="10087" spans="1:21" x14ac:dyDescent="0.25">
      <c r="A10087" t="s">
        <v>6637</v>
      </c>
      <c r="B10087" s="12">
        <v>216695</v>
      </c>
      <c r="C10087" t="s">
        <v>14441</v>
      </c>
      <c r="D10087" s="11">
        <v>46192.958564814799</v>
      </c>
      <c r="E10087" t="s">
        <v>14442</v>
      </c>
      <c r="F10087" t="s">
        <v>6415</v>
      </c>
      <c r="G10087" t="s">
        <v>9095</v>
      </c>
      <c r="H10087" t="s">
        <v>6542</v>
      </c>
      <c r="I10087" t="s">
        <v>65</v>
      </c>
      <c r="J10087" t="s">
        <v>57</v>
      </c>
      <c r="K10087" t="s">
        <v>14443</v>
      </c>
      <c r="L10087" t="s">
        <v>14285</v>
      </c>
      <c r="M10087" t="s">
        <v>14444</v>
      </c>
      <c r="N10087" t="s">
        <v>6787</v>
      </c>
      <c r="O10087" t="s">
        <v>6810</v>
      </c>
      <c r="P10087">
        <v>12245000</v>
      </c>
      <c r="Q10087" t="s">
        <v>6636</v>
      </c>
      <c r="R10087" t="s">
        <v>6636</v>
      </c>
      <c r="S10087" s="12"/>
      <c r="T10087" s="13"/>
      <c r="U10087" t="s">
        <v>7460</v>
      </c>
    </row>
    <row r="10088" spans="1:21" x14ac:dyDescent="0.25">
      <c r="A10088" t="s">
        <v>6637</v>
      </c>
      <c r="B10088" s="12">
        <v>216695</v>
      </c>
      <c r="C10088" t="s">
        <v>14441</v>
      </c>
      <c r="D10088" s="11">
        <v>46192.958564814799</v>
      </c>
      <c r="E10088" t="s">
        <v>14442</v>
      </c>
      <c r="F10088" t="s">
        <v>6415</v>
      </c>
      <c r="G10088" t="s">
        <v>9096</v>
      </c>
      <c r="H10088" t="s">
        <v>6542</v>
      </c>
      <c r="I10088" t="s">
        <v>65</v>
      </c>
      <c r="J10088" t="s">
        <v>57</v>
      </c>
      <c r="K10088" t="s">
        <v>14443</v>
      </c>
      <c r="L10088" t="s">
        <v>14285</v>
      </c>
      <c r="M10088" t="s">
        <v>14444</v>
      </c>
      <c r="N10088" t="s">
        <v>6787</v>
      </c>
      <c r="O10088" t="s">
        <v>6810</v>
      </c>
      <c r="P10088">
        <v>12245000</v>
      </c>
      <c r="Q10088" t="s">
        <v>6636</v>
      </c>
      <c r="R10088" t="s">
        <v>6636</v>
      </c>
      <c r="S10088" s="12"/>
      <c r="T10088" s="13"/>
      <c r="U10088" t="s">
        <v>7460</v>
      </c>
    </row>
    <row r="10089" spans="1:21" x14ac:dyDescent="0.25">
      <c r="A10089" t="s">
        <v>6619</v>
      </c>
      <c r="B10089" s="12">
        <v>210505</v>
      </c>
      <c r="C10089" t="s">
        <v>14435</v>
      </c>
      <c r="D10089" s="11">
        <v>46193.398263888899</v>
      </c>
      <c r="E10089" t="s">
        <v>14436</v>
      </c>
      <c r="F10089" t="s">
        <v>6415</v>
      </c>
      <c r="G10089" t="s">
        <v>6968</v>
      </c>
      <c r="H10089" t="s">
        <v>6542</v>
      </c>
      <c r="I10089" t="s">
        <v>55</v>
      </c>
      <c r="J10089" t="s">
        <v>176</v>
      </c>
      <c r="K10089" t="s">
        <v>14437</v>
      </c>
      <c r="L10089" t="s">
        <v>14285</v>
      </c>
      <c r="M10089" t="s">
        <v>14438</v>
      </c>
      <c r="N10089" t="s">
        <v>14439</v>
      </c>
      <c r="O10089" t="s">
        <v>14440</v>
      </c>
      <c r="P10089">
        <v>67450000</v>
      </c>
      <c r="Q10089" t="s">
        <v>6636</v>
      </c>
      <c r="R10089" t="s">
        <v>6636</v>
      </c>
      <c r="S10089" s="12"/>
      <c r="T10089" s="13"/>
      <c r="U10089" t="s">
        <v>6629</v>
      </c>
    </row>
    <row r="10090" spans="1:21" x14ac:dyDescent="0.25">
      <c r="A10090" t="s">
        <v>6619</v>
      </c>
      <c r="B10090" s="12">
        <v>210505</v>
      </c>
      <c r="C10090" t="s">
        <v>14435</v>
      </c>
      <c r="D10090" s="11">
        <v>46193.398263888899</v>
      </c>
      <c r="E10090" t="s">
        <v>14436</v>
      </c>
      <c r="F10090" t="s">
        <v>6415</v>
      </c>
      <c r="G10090" t="s">
        <v>9091</v>
      </c>
      <c r="H10090" t="s">
        <v>6542</v>
      </c>
      <c r="I10090" t="s">
        <v>55</v>
      </c>
      <c r="J10090" t="s">
        <v>176</v>
      </c>
      <c r="K10090" t="s">
        <v>14437</v>
      </c>
      <c r="L10090" t="s">
        <v>14285</v>
      </c>
      <c r="M10090" t="s">
        <v>14438</v>
      </c>
      <c r="N10090" t="s">
        <v>14439</v>
      </c>
      <c r="O10090" t="s">
        <v>14440</v>
      </c>
      <c r="P10090">
        <v>67450000</v>
      </c>
      <c r="Q10090" t="s">
        <v>6636</v>
      </c>
      <c r="R10090" t="s">
        <v>6636</v>
      </c>
      <c r="S10090" s="12"/>
      <c r="T10090" s="13"/>
      <c r="U10090" t="s">
        <v>6629</v>
      </c>
    </row>
    <row r="10091" spans="1:21" x14ac:dyDescent="0.25">
      <c r="A10091" t="s">
        <v>6619</v>
      </c>
      <c r="B10091" s="12">
        <v>210505</v>
      </c>
      <c r="C10091" t="s">
        <v>14435</v>
      </c>
      <c r="D10091" s="11">
        <v>46193.398263888899</v>
      </c>
      <c r="E10091" t="s">
        <v>14436</v>
      </c>
      <c r="F10091" t="s">
        <v>6415</v>
      </c>
      <c r="G10091" t="s">
        <v>9092</v>
      </c>
      <c r="H10091" t="s">
        <v>6542</v>
      </c>
      <c r="I10091" t="s">
        <v>55</v>
      </c>
      <c r="J10091" t="s">
        <v>176</v>
      </c>
      <c r="K10091" t="s">
        <v>14437</v>
      </c>
      <c r="L10091" t="s">
        <v>14285</v>
      </c>
      <c r="M10091" t="s">
        <v>14438</v>
      </c>
      <c r="N10091" t="s">
        <v>14439</v>
      </c>
      <c r="O10091" t="s">
        <v>14440</v>
      </c>
      <c r="P10091">
        <v>67450000</v>
      </c>
      <c r="Q10091" t="s">
        <v>6636</v>
      </c>
      <c r="R10091" t="s">
        <v>6636</v>
      </c>
      <c r="S10091" s="12"/>
      <c r="T10091" s="13"/>
      <c r="U10091" t="s">
        <v>6629</v>
      </c>
    </row>
    <row r="10092" spans="1:21" x14ac:dyDescent="0.25">
      <c r="A10092" t="s">
        <v>6619</v>
      </c>
      <c r="B10092" s="12">
        <v>210505</v>
      </c>
      <c r="C10092" t="s">
        <v>14435</v>
      </c>
      <c r="D10092" s="11">
        <v>46193.398263888899</v>
      </c>
      <c r="E10092" t="s">
        <v>14436</v>
      </c>
      <c r="F10092" t="s">
        <v>6415</v>
      </c>
      <c r="G10092" t="s">
        <v>9093</v>
      </c>
      <c r="H10092" t="s">
        <v>6542</v>
      </c>
      <c r="I10092" t="s">
        <v>55</v>
      </c>
      <c r="J10092" t="s">
        <v>176</v>
      </c>
      <c r="K10092" t="s">
        <v>14437</v>
      </c>
      <c r="L10092" t="s">
        <v>14285</v>
      </c>
      <c r="M10092" t="s">
        <v>14438</v>
      </c>
      <c r="N10092" t="s">
        <v>14439</v>
      </c>
      <c r="O10092" t="s">
        <v>14440</v>
      </c>
      <c r="P10092">
        <v>67450000</v>
      </c>
      <c r="Q10092" t="s">
        <v>6636</v>
      </c>
      <c r="R10092" t="s">
        <v>6636</v>
      </c>
      <c r="S10092" s="12"/>
      <c r="T10092" s="13"/>
      <c r="U10092" t="s">
        <v>6629</v>
      </c>
    </row>
    <row r="10093" spans="1:21" x14ac:dyDescent="0.25">
      <c r="A10093" t="s">
        <v>6619</v>
      </c>
      <c r="B10093" s="12">
        <v>210505</v>
      </c>
      <c r="C10093" t="s">
        <v>14435</v>
      </c>
      <c r="D10093" s="11">
        <v>46193.398263888899</v>
      </c>
      <c r="E10093" t="s">
        <v>14436</v>
      </c>
      <c r="F10093" t="s">
        <v>6415</v>
      </c>
      <c r="G10093" t="s">
        <v>9094</v>
      </c>
      <c r="H10093" t="s">
        <v>6542</v>
      </c>
      <c r="I10093" t="s">
        <v>55</v>
      </c>
      <c r="J10093" t="s">
        <v>176</v>
      </c>
      <c r="K10093" t="s">
        <v>14437</v>
      </c>
      <c r="L10093" t="s">
        <v>14285</v>
      </c>
      <c r="M10093" t="s">
        <v>14438</v>
      </c>
      <c r="N10093" t="s">
        <v>14439</v>
      </c>
      <c r="O10093" t="s">
        <v>14440</v>
      </c>
      <c r="P10093">
        <v>67450000</v>
      </c>
      <c r="Q10093" t="s">
        <v>6636</v>
      </c>
      <c r="R10093" t="s">
        <v>6636</v>
      </c>
      <c r="S10093" s="12"/>
      <c r="T10093" s="13"/>
      <c r="U10093" t="s">
        <v>6629</v>
      </c>
    </row>
    <row r="10094" spans="1:21" x14ac:dyDescent="0.25">
      <c r="A10094" t="s">
        <v>6619</v>
      </c>
      <c r="B10094" s="12">
        <v>210505</v>
      </c>
      <c r="C10094" t="s">
        <v>14435</v>
      </c>
      <c r="D10094" s="11">
        <v>46193.398263888899</v>
      </c>
      <c r="E10094" t="s">
        <v>14436</v>
      </c>
      <c r="F10094" t="s">
        <v>6415</v>
      </c>
      <c r="G10094" t="s">
        <v>9095</v>
      </c>
      <c r="H10094" t="s">
        <v>6542</v>
      </c>
      <c r="I10094" t="s">
        <v>55</v>
      </c>
      <c r="J10094" t="s">
        <v>176</v>
      </c>
      <c r="K10094" t="s">
        <v>14437</v>
      </c>
      <c r="L10094" t="s">
        <v>14285</v>
      </c>
      <c r="M10094" t="s">
        <v>14438</v>
      </c>
      <c r="N10094" t="s">
        <v>14439</v>
      </c>
      <c r="O10094" t="s">
        <v>14440</v>
      </c>
      <c r="P10094">
        <v>67450000</v>
      </c>
      <c r="Q10094" t="s">
        <v>6636</v>
      </c>
      <c r="R10094" t="s">
        <v>6636</v>
      </c>
      <c r="S10094" s="12"/>
      <c r="T10094" s="13"/>
      <c r="U10094" t="s">
        <v>6629</v>
      </c>
    </row>
    <row r="10095" spans="1:21" x14ac:dyDescent="0.25">
      <c r="A10095" t="s">
        <v>6619</v>
      </c>
      <c r="B10095" s="12">
        <v>210505</v>
      </c>
      <c r="C10095" t="s">
        <v>14435</v>
      </c>
      <c r="D10095" s="11">
        <v>46193.398263888899</v>
      </c>
      <c r="E10095" t="s">
        <v>14436</v>
      </c>
      <c r="F10095" t="s">
        <v>6415</v>
      </c>
      <c r="G10095" t="s">
        <v>9096</v>
      </c>
      <c r="H10095" t="s">
        <v>6542</v>
      </c>
      <c r="I10095" t="s">
        <v>55</v>
      </c>
      <c r="J10095" t="s">
        <v>176</v>
      </c>
      <c r="K10095" t="s">
        <v>14437</v>
      </c>
      <c r="L10095" t="s">
        <v>14285</v>
      </c>
      <c r="M10095" t="s">
        <v>14438</v>
      </c>
      <c r="N10095" t="s">
        <v>14439</v>
      </c>
      <c r="O10095" t="s">
        <v>14440</v>
      </c>
      <c r="P10095">
        <v>67450000</v>
      </c>
      <c r="Q10095" t="s">
        <v>6636</v>
      </c>
      <c r="R10095" t="s">
        <v>6636</v>
      </c>
      <c r="S10095" s="12"/>
      <c r="T10095" s="13"/>
      <c r="U10095" t="s">
        <v>6629</v>
      </c>
    </row>
    <row r="10096" spans="1:21" x14ac:dyDescent="0.25">
      <c r="A10096" t="s">
        <v>6637</v>
      </c>
      <c r="B10096" s="12">
        <v>210785</v>
      </c>
      <c r="C10096" t="s">
        <v>14445</v>
      </c>
      <c r="D10096" s="11">
        <v>46193.738946759302</v>
      </c>
      <c r="E10096" t="s">
        <v>14446</v>
      </c>
      <c r="F10096" t="s">
        <v>6415</v>
      </c>
      <c r="G10096" t="s">
        <v>9086</v>
      </c>
      <c r="H10096" t="s">
        <v>6542</v>
      </c>
      <c r="I10096" t="s">
        <v>55</v>
      </c>
      <c r="J10096" t="s">
        <v>643</v>
      </c>
      <c r="K10096" t="s">
        <v>14447</v>
      </c>
      <c r="L10096" t="s">
        <v>14285</v>
      </c>
      <c r="M10096" t="s">
        <v>14448</v>
      </c>
      <c r="N10096" t="s">
        <v>6787</v>
      </c>
      <c r="O10096" t="s">
        <v>6835</v>
      </c>
      <c r="P10096">
        <v>18995005</v>
      </c>
      <c r="Q10096" t="s">
        <v>6636</v>
      </c>
      <c r="R10096" t="s">
        <v>6636</v>
      </c>
      <c r="S10096" s="12"/>
      <c r="T10096" s="13"/>
      <c r="U10096" t="s">
        <v>6636</v>
      </c>
    </row>
    <row r="10097" spans="1:21" x14ac:dyDescent="0.25">
      <c r="A10097" t="s">
        <v>6637</v>
      </c>
      <c r="B10097" s="12">
        <v>210785</v>
      </c>
      <c r="C10097" t="s">
        <v>14445</v>
      </c>
      <c r="D10097" s="11">
        <v>46193.738946759302</v>
      </c>
      <c r="E10097" t="s">
        <v>14446</v>
      </c>
      <c r="F10097" t="s">
        <v>6415</v>
      </c>
      <c r="G10097" t="s">
        <v>9088</v>
      </c>
      <c r="H10097" t="s">
        <v>6542</v>
      </c>
      <c r="I10097" t="s">
        <v>55</v>
      </c>
      <c r="J10097" t="s">
        <v>643</v>
      </c>
      <c r="K10097" t="s">
        <v>14447</v>
      </c>
      <c r="L10097" t="s">
        <v>14285</v>
      </c>
      <c r="M10097" t="s">
        <v>14448</v>
      </c>
      <c r="N10097" t="s">
        <v>6787</v>
      </c>
      <c r="O10097" t="s">
        <v>6835</v>
      </c>
      <c r="P10097">
        <v>18995005</v>
      </c>
      <c r="Q10097" t="s">
        <v>6636</v>
      </c>
      <c r="R10097" t="s">
        <v>6636</v>
      </c>
      <c r="S10097" s="12"/>
      <c r="T10097" s="13"/>
      <c r="U10097" t="s">
        <v>6636</v>
      </c>
    </row>
    <row r="10098" spans="1:21" x14ac:dyDescent="0.25">
      <c r="A10098" t="s">
        <v>6637</v>
      </c>
      <c r="B10098" s="12">
        <v>210785</v>
      </c>
      <c r="C10098" t="s">
        <v>14445</v>
      </c>
      <c r="D10098" s="11">
        <v>46193.738946759302</v>
      </c>
      <c r="E10098" t="s">
        <v>14446</v>
      </c>
      <c r="F10098" t="s">
        <v>6415</v>
      </c>
      <c r="G10098" t="s">
        <v>9089</v>
      </c>
      <c r="H10098" t="s">
        <v>6542</v>
      </c>
      <c r="I10098" t="s">
        <v>55</v>
      </c>
      <c r="J10098" t="s">
        <v>643</v>
      </c>
      <c r="K10098" t="s">
        <v>14447</v>
      </c>
      <c r="L10098" t="s">
        <v>14285</v>
      </c>
      <c r="M10098" t="s">
        <v>14448</v>
      </c>
      <c r="N10098" t="s">
        <v>6787</v>
      </c>
      <c r="O10098" t="s">
        <v>6835</v>
      </c>
      <c r="P10098">
        <v>18995005</v>
      </c>
      <c r="Q10098" t="s">
        <v>6636</v>
      </c>
      <c r="R10098" t="s">
        <v>6636</v>
      </c>
      <c r="S10098" s="12"/>
      <c r="T10098" s="13"/>
      <c r="U10098" t="s">
        <v>6636</v>
      </c>
    </row>
    <row r="10099" spans="1:21" x14ac:dyDescent="0.25">
      <c r="A10099" t="s">
        <v>6637</v>
      </c>
      <c r="B10099" s="12">
        <v>210785</v>
      </c>
      <c r="C10099" t="s">
        <v>14445</v>
      </c>
      <c r="D10099" s="11">
        <v>46193.738946759302</v>
      </c>
      <c r="E10099" t="s">
        <v>14446</v>
      </c>
      <c r="F10099" t="s">
        <v>6415</v>
      </c>
      <c r="G10099" t="s">
        <v>6968</v>
      </c>
      <c r="H10099" t="s">
        <v>6542</v>
      </c>
      <c r="I10099" t="s">
        <v>55</v>
      </c>
      <c r="J10099" t="s">
        <v>643</v>
      </c>
      <c r="K10099" t="s">
        <v>14447</v>
      </c>
      <c r="L10099" t="s">
        <v>14285</v>
      </c>
      <c r="M10099" t="s">
        <v>14448</v>
      </c>
      <c r="N10099" t="s">
        <v>6787</v>
      </c>
      <c r="O10099" t="s">
        <v>6835</v>
      </c>
      <c r="P10099">
        <v>18995005</v>
      </c>
      <c r="Q10099" t="s">
        <v>6636</v>
      </c>
      <c r="R10099" t="s">
        <v>6636</v>
      </c>
      <c r="S10099" s="12"/>
      <c r="T10099" s="13"/>
      <c r="U10099" t="s">
        <v>6636</v>
      </c>
    </row>
    <row r="10100" spans="1:21" x14ac:dyDescent="0.25">
      <c r="A10100" t="s">
        <v>6637</v>
      </c>
      <c r="B10100" s="12">
        <v>210785</v>
      </c>
      <c r="C10100" t="s">
        <v>14445</v>
      </c>
      <c r="D10100" s="11">
        <v>46193.738946759302</v>
      </c>
      <c r="E10100" t="s">
        <v>14446</v>
      </c>
      <c r="F10100" t="s">
        <v>6415</v>
      </c>
      <c r="G10100" t="s">
        <v>9090</v>
      </c>
      <c r="H10100" t="s">
        <v>6542</v>
      </c>
      <c r="I10100" t="s">
        <v>55</v>
      </c>
      <c r="J10100" t="s">
        <v>643</v>
      </c>
      <c r="K10100" t="s">
        <v>14447</v>
      </c>
      <c r="L10100" t="s">
        <v>14285</v>
      </c>
      <c r="M10100" t="s">
        <v>14448</v>
      </c>
      <c r="N10100" t="s">
        <v>6787</v>
      </c>
      <c r="O10100" t="s">
        <v>6835</v>
      </c>
      <c r="P10100">
        <v>18995005</v>
      </c>
      <c r="Q10100" t="s">
        <v>6636</v>
      </c>
      <c r="R10100" t="s">
        <v>6636</v>
      </c>
      <c r="S10100" s="12"/>
      <c r="T10100" s="13"/>
      <c r="U10100" t="s">
        <v>6636</v>
      </c>
    </row>
    <row r="10101" spans="1:21" x14ac:dyDescent="0.25">
      <c r="A10101" t="s">
        <v>6637</v>
      </c>
      <c r="B10101" s="12">
        <v>210785</v>
      </c>
      <c r="C10101" t="s">
        <v>14445</v>
      </c>
      <c r="D10101" s="11">
        <v>46193.738946759302</v>
      </c>
      <c r="E10101" t="s">
        <v>14446</v>
      </c>
      <c r="F10101" t="s">
        <v>6415</v>
      </c>
      <c r="G10101" t="s">
        <v>9091</v>
      </c>
      <c r="H10101" t="s">
        <v>6542</v>
      </c>
      <c r="I10101" t="s">
        <v>55</v>
      </c>
      <c r="J10101" t="s">
        <v>643</v>
      </c>
      <c r="K10101" t="s">
        <v>14447</v>
      </c>
      <c r="L10101" t="s">
        <v>14285</v>
      </c>
      <c r="M10101" t="s">
        <v>14448</v>
      </c>
      <c r="N10101" t="s">
        <v>6787</v>
      </c>
      <c r="O10101" t="s">
        <v>6835</v>
      </c>
      <c r="P10101">
        <v>18995005</v>
      </c>
      <c r="Q10101" t="s">
        <v>6636</v>
      </c>
      <c r="R10101" t="s">
        <v>6636</v>
      </c>
      <c r="S10101" s="12"/>
      <c r="T10101" s="13"/>
      <c r="U10101" t="s">
        <v>6636</v>
      </c>
    </row>
    <row r="10102" spans="1:21" x14ac:dyDescent="0.25">
      <c r="A10102" t="s">
        <v>6637</v>
      </c>
      <c r="B10102" s="12">
        <v>210785</v>
      </c>
      <c r="C10102" t="s">
        <v>14445</v>
      </c>
      <c r="D10102" s="11">
        <v>46193.738946759302</v>
      </c>
      <c r="E10102" t="s">
        <v>14446</v>
      </c>
      <c r="F10102" t="s">
        <v>6415</v>
      </c>
      <c r="G10102" t="s">
        <v>9092</v>
      </c>
      <c r="H10102" t="s">
        <v>6542</v>
      </c>
      <c r="I10102" t="s">
        <v>55</v>
      </c>
      <c r="J10102" t="s">
        <v>643</v>
      </c>
      <c r="K10102" t="s">
        <v>14447</v>
      </c>
      <c r="L10102" t="s">
        <v>14285</v>
      </c>
      <c r="M10102" t="s">
        <v>14448</v>
      </c>
      <c r="N10102" t="s">
        <v>6787</v>
      </c>
      <c r="O10102" t="s">
        <v>6835</v>
      </c>
      <c r="P10102">
        <v>18995005</v>
      </c>
      <c r="Q10102" t="s">
        <v>6636</v>
      </c>
      <c r="R10102" t="s">
        <v>6636</v>
      </c>
      <c r="S10102" s="12"/>
      <c r="T10102" s="13"/>
      <c r="U10102" t="s">
        <v>6636</v>
      </c>
    </row>
    <row r="10103" spans="1:21" x14ac:dyDescent="0.25">
      <c r="A10103" t="s">
        <v>6637</v>
      </c>
      <c r="B10103" s="12">
        <v>210785</v>
      </c>
      <c r="C10103" t="s">
        <v>14445</v>
      </c>
      <c r="D10103" s="11">
        <v>46193.738946759302</v>
      </c>
      <c r="E10103" t="s">
        <v>14446</v>
      </c>
      <c r="F10103" t="s">
        <v>6415</v>
      </c>
      <c r="G10103" t="s">
        <v>9093</v>
      </c>
      <c r="H10103" t="s">
        <v>6542</v>
      </c>
      <c r="I10103" t="s">
        <v>55</v>
      </c>
      <c r="J10103" t="s">
        <v>643</v>
      </c>
      <c r="K10103" t="s">
        <v>14447</v>
      </c>
      <c r="L10103" t="s">
        <v>14285</v>
      </c>
      <c r="M10103" t="s">
        <v>14448</v>
      </c>
      <c r="N10103" t="s">
        <v>6787</v>
      </c>
      <c r="O10103" t="s">
        <v>6835</v>
      </c>
      <c r="P10103">
        <v>18995005</v>
      </c>
      <c r="Q10103" t="s">
        <v>6636</v>
      </c>
      <c r="R10103" t="s">
        <v>6636</v>
      </c>
      <c r="S10103" s="12"/>
      <c r="T10103" s="13"/>
      <c r="U10103" t="s">
        <v>6636</v>
      </c>
    </row>
    <row r="10104" spans="1:21" x14ac:dyDescent="0.25">
      <c r="A10104" t="s">
        <v>6637</v>
      </c>
      <c r="B10104" s="12">
        <v>210785</v>
      </c>
      <c r="C10104" t="s">
        <v>14445</v>
      </c>
      <c r="D10104" s="11">
        <v>46193.738946759302</v>
      </c>
      <c r="E10104" t="s">
        <v>14446</v>
      </c>
      <c r="F10104" t="s">
        <v>6415</v>
      </c>
      <c r="G10104" t="s">
        <v>9094</v>
      </c>
      <c r="H10104" t="s">
        <v>6542</v>
      </c>
      <c r="I10104" t="s">
        <v>55</v>
      </c>
      <c r="J10104" t="s">
        <v>643</v>
      </c>
      <c r="K10104" t="s">
        <v>14447</v>
      </c>
      <c r="L10104" t="s">
        <v>14285</v>
      </c>
      <c r="M10104" t="s">
        <v>14448</v>
      </c>
      <c r="N10104" t="s">
        <v>6787</v>
      </c>
      <c r="O10104" t="s">
        <v>6835</v>
      </c>
      <c r="P10104">
        <v>18995005</v>
      </c>
      <c r="Q10104" t="s">
        <v>6636</v>
      </c>
      <c r="R10104" t="s">
        <v>6636</v>
      </c>
      <c r="S10104" s="12"/>
      <c r="T10104" s="13"/>
      <c r="U10104" t="s">
        <v>6636</v>
      </c>
    </row>
    <row r="10105" spans="1:21" x14ac:dyDescent="0.25">
      <c r="A10105" t="s">
        <v>6637</v>
      </c>
      <c r="B10105" s="12">
        <v>210785</v>
      </c>
      <c r="C10105" t="s">
        <v>14445</v>
      </c>
      <c r="D10105" s="11">
        <v>46193.738946759302</v>
      </c>
      <c r="E10105" t="s">
        <v>14446</v>
      </c>
      <c r="F10105" t="s">
        <v>6415</v>
      </c>
      <c r="G10105" t="s">
        <v>9095</v>
      </c>
      <c r="H10105" t="s">
        <v>6542</v>
      </c>
      <c r="I10105" t="s">
        <v>55</v>
      </c>
      <c r="J10105" t="s">
        <v>643</v>
      </c>
      <c r="K10105" t="s">
        <v>14447</v>
      </c>
      <c r="L10105" t="s">
        <v>14285</v>
      </c>
      <c r="M10105" t="s">
        <v>14448</v>
      </c>
      <c r="N10105" t="s">
        <v>6787</v>
      </c>
      <c r="O10105" t="s">
        <v>6835</v>
      </c>
      <c r="P10105">
        <v>18995005</v>
      </c>
      <c r="Q10105" t="s">
        <v>6636</v>
      </c>
      <c r="R10105" t="s">
        <v>6636</v>
      </c>
      <c r="S10105" s="12"/>
      <c r="T10105" s="13"/>
      <c r="U10105" t="s">
        <v>6636</v>
      </c>
    </row>
    <row r="10106" spans="1:21" x14ac:dyDescent="0.25">
      <c r="A10106" t="s">
        <v>6637</v>
      </c>
      <c r="B10106" s="12">
        <v>210785</v>
      </c>
      <c r="C10106" t="s">
        <v>14445</v>
      </c>
      <c r="D10106" s="11">
        <v>46193.738946759302</v>
      </c>
      <c r="E10106" t="s">
        <v>14446</v>
      </c>
      <c r="F10106" t="s">
        <v>6415</v>
      </c>
      <c r="G10106" t="s">
        <v>9096</v>
      </c>
      <c r="H10106" t="s">
        <v>6542</v>
      </c>
      <c r="I10106" t="s">
        <v>55</v>
      </c>
      <c r="J10106" t="s">
        <v>643</v>
      </c>
      <c r="K10106" t="s">
        <v>14447</v>
      </c>
      <c r="L10106" t="s">
        <v>14285</v>
      </c>
      <c r="M10106" t="s">
        <v>14448</v>
      </c>
      <c r="N10106" t="s">
        <v>6787</v>
      </c>
      <c r="O10106" t="s">
        <v>6835</v>
      </c>
      <c r="P10106">
        <v>18995005</v>
      </c>
      <c r="Q10106" t="s">
        <v>6636</v>
      </c>
      <c r="R10106" t="s">
        <v>6636</v>
      </c>
      <c r="S10106" s="12"/>
      <c r="T10106" s="13"/>
      <c r="U10106" t="s">
        <v>6636</v>
      </c>
    </row>
    <row r="10107" spans="1:21" x14ac:dyDescent="0.25">
      <c r="A10107" t="s">
        <v>6619</v>
      </c>
      <c r="B10107" s="12">
        <v>210785</v>
      </c>
      <c r="C10107" t="s">
        <v>14445</v>
      </c>
      <c r="D10107" s="11">
        <v>46193.761574074102</v>
      </c>
      <c r="E10107" t="s">
        <v>14446</v>
      </c>
      <c r="F10107" t="s">
        <v>6415</v>
      </c>
      <c r="G10107" t="s">
        <v>9086</v>
      </c>
      <c r="H10107" t="s">
        <v>6542</v>
      </c>
      <c r="I10107" t="s">
        <v>55</v>
      </c>
      <c r="J10107" t="s">
        <v>643</v>
      </c>
      <c r="K10107" t="s">
        <v>14447</v>
      </c>
      <c r="L10107" t="s">
        <v>14285</v>
      </c>
      <c r="M10107" t="s">
        <v>14448</v>
      </c>
      <c r="N10107" t="s">
        <v>6787</v>
      </c>
      <c r="O10107" t="s">
        <v>6835</v>
      </c>
      <c r="P10107">
        <v>18995005</v>
      </c>
      <c r="Q10107" t="s">
        <v>6636</v>
      </c>
      <c r="R10107" t="s">
        <v>6636</v>
      </c>
      <c r="S10107" s="12"/>
      <c r="T10107" s="13"/>
      <c r="U10107" t="s">
        <v>6636</v>
      </c>
    </row>
    <row r="10108" spans="1:21" x14ac:dyDescent="0.25">
      <c r="A10108" t="s">
        <v>6619</v>
      </c>
      <c r="B10108" s="12">
        <v>210785</v>
      </c>
      <c r="C10108" t="s">
        <v>14445</v>
      </c>
      <c r="D10108" s="11">
        <v>46193.761574074102</v>
      </c>
      <c r="E10108" t="s">
        <v>14446</v>
      </c>
      <c r="F10108" t="s">
        <v>6415</v>
      </c>
      <c r="G10108" t="s">
        <v>9088</v>
      </c>
      <c r="H10108" t="s">
        <v>6542</v>
      </c>
      <c r="I10108" t="s">
        <v>55</v>
      </c>
      <c r="J10108" t="s">
        <v>643</v>
      </c>
      <c r="K10108" t="s">
        <v>14447</v>
      </c>
      <c r="L10108" t="s">
        <v>14285</v>
      </c>
      <c r="M10108" t="s">
        <v>14448</v>
      </c>
      <c r="N10108" t="s">
        <v>6787</v>
      </c>
      <c r="O10108" t="s">
        <v>6835</v>
      </c>
      <c r="P10108">
        <v>18995005</v>
      </c>
      <c r="Q10108" t="s">
        <v>6636</v>
      </c>
      <c r="R10108" t="s">
        <v>6636</v>
      </c>
      <c r="S10108" s="12"/>
      <c r="T10108" s="13"/>
      <c r="U10108" t="s">
        <v>6636</v>
      </c>
    </row>
    <row r="10109" spans="1:21" x14ac:dyDescent="0.25">
      <c r="A10109" t="s">
        <v>6619</v>
      </c>
      <c r="B10109" s="12">
        <v>210785</v>
      </c>
      <c r="C10109" t="s">
        <v>14445</v>
      </c>
      <c r="D10109" s="11">
        <v>46193.761574074102</v>
      </c>
      <c r="E10109" t="s">
        <v>14446</v>
      </c>
      <c r="F10109" t="s">
        <v>6415</v>
      </c>
      <c r="G10109" t="s">
        <v>9089</v>
      </c>
      <c r="H10109" t="s">
        <v>6542</v>
      </c>
      <c r="I10109" t="s">
        <v>55</v>
      </c>
      <c r="J10109" t="s">
        <v>643</v>
      </c>
      <c r="K10109" t="s">
        <v>14447</v>
      </c>
      <c r="L10109" t="s">
        <v>14285</v>
      </c>
      <c r="M10109" t="s">
        <v>14448</v>
      </c>
      <c r="N10109" t="s">
        <v>6787</v>
      </c>
      <c r="O10109" t="s">
        <v>6835</v>
      </c>
      <c r="P10109">
        <v>18995005</v>
      </c>
      <c r="Q10109" t="s">
        <v>6636</v>
      </c>
      <c r="R10109" t="s">
        <v>6636</v>
      </c>
      <c r="S10109" s="12"/>
      <c r="T10109" s="13"/>
      <c r="U10109" t="s">
        <v>6636</v>
      </c>
    </row>
    <row r="10110" spans="1:21" x14ac:dyDescent="0.25">
      <c r="A10110" t="s">
        <v>6619</v>
      </c>
      <c r="B10110" s="12">
        <v>210785</v>
      </c>
      <c r="C10110" t="s">
        <v>14445</v>
      </c>
      <c r="D10110" s="11">
        <v>46193.761574074102</v>
      </c>
      <c r="E10110" t="s">
        <v>14446</v>
      </c>
      <c r="F10110" t="s">
        <v>6415</v>
      </c>
      <c r="G10110" t="s">
        <v>6968</v>
      </c>
      <c r="H10110" t="s">
        <v>6542</v>
      </c>
      <c r="I10110" t="s">
        <v>55</v>
      </c>
      <c r="J10110" t="s">
        <v>643</v>
      </c>
      <c r="K10110" t="s">
        <v>14447</v>
      </c>
      <c r="L10110" t="s">
        <v>14285</v>
      </c>
      <c r="M10110" t="s">
        <v>14448</v>
      </c>
      <c r="N10110" t="s">
        <v>6787</v>
      </c>
      <c r="O10110" t="s">
        <v>6835</v>
      </c>
      <c r="P10110">
        <v>18995005</v>
      </c>
      <c r="Q10110" t="s">
        <v>6636</v>
      </c>
      <c r="R10110" t="s">
        <v>6636</v>
      </c>
      <c r="S10110" s="12"/>
      <c r="T10110" s="13"/>
      <c r="U10110" t="s">
        <v>6636</v>
      </c>
    </row>
    <row r="10111" spans="1:21" x14ac:dyDescent="0.25">
      <c r="A10111" t="s">
        <v>6619</v>
      </c>
      <c r="B10111" s="12">
        <v>210785</v>
      </c>
      <c r="C10111" t="s">
        <v>14445</v>
      </c>
      <c r="D10111" s="11">
        <v>46193.761574074102</v>
      </c>
      <c r="E10111" t="s">
        <v>14446</v>
      </c>
      <c r="F10111" t="s">
        <v>6415</v>
      </c>
      <c r="G10111" t="s">
        <v>9090</v>
      </c>
      <c r="H10111" t="s">
        <v>6542</v>
      </c>
      <c r="I10111" t="s">
        <v>55</v>
      </c>
      <c r="J10111" t="s">
        <v>643</v>
      </c>
      <c r="K10111" t="s">
        <v>14447</v>
      </c>
      <c r="L10111" t="s">
        <v>14285</v>
      </c>
      <c r="M10111" t="s">
        <v>14448</v>
      </c>
      <c r="N10111" t="s">
        <v>6787</v>
      </c>
      <c r="O10111" t="s">
        <v>6835</v>
      </c>
      <c r="P10111">
        <v>18995005</v>
      </c>
      <c r="Q10111" t="s">
        <v>6636</v>
      </c>
      <c r="R10111" t="s">
        <v>6636</v>
      </c>
      <c r="S10111" s="12"/>
      <c r="T10111" s="13"/>
      <c r="U10111" t="s">
        <v>6636</v>
      </c>
    </row>
    <row r="10112" spans="1:21" x14ac:dyDescent="0.25">
      <c r="A10112" t="s">
        <v>6619</v>
      </c>
      <c r="B10112" s="12">
        <v>210785</v>
      </c>
      <c r="C10112" t="s">
        <v>14445</v>
      </c>
      <c r="D10112" s="11">
        <v>46193.761574074102</v>
      </c>
      <c r="E10112" t="s">
        <v>14446</v>
      </c>
      <c r="F10112" t="s">
        <v>6415</v>
      </c>
      <c r="G10112" t="s">
        <v>9091</v>
      </c>
      <c r="H10112" t="s">
        <v>6542</v>
      </c>
      <c r="I10112" t="s">
        <v>55</v>
      </c>
      <c r="J10112" t="s">
        <v>643</v>
      </c>
      <c r="K10112" t="s">
        <v>14447</v>
      </c>
      <c r="L10112" t="s">
        <v>14285</v>
      </c>
      <c r="M10112" t="s">
        <v>14448</v>
      </c>
      <c r="N10112" t="s">
        <v>6787</v>
      </c>
      <c r="O10112" t="s">
        <v>6835</v>
      </c>
      <c r="P10112">
        <v>18995005</v>
      </c>
      <c r="Q10112" t="s">
        <v>6636</v>
      </c>
      <c r="R10112" t="s">
        <v>6636</v>
      </c>
      <c r="S10112" s="12"/>
      <c r="T10112" s="13"/>
      <c r="U10112" t="s">
        <v>6636</v>
      </c>
    </row>
    <row r="10113" spans="1:21" x14ac:dyDescent="0.25">
      <c r="A10113" t="s">
        <v>6619</v>
      </c>
      <c r="B10113" s="12">
        <v>210785</v>
      </c>
      <c r="C10113" t="s">
        <v>14445</v>
      </c>
      <c r="D10113" s="11">
        <v>46193.761574074102</v>
      </c>
      <c r="E10113" t="s">
        <v>14446</v>
      </c>
      <c r="F10113" t="s">
        <v>6415</v>
      </c>
      <c r="G10113" t="s">
        <v>9092</v>
      </c>
      <c r="H10113" t="s">
        <v>6542</v>
      </c>
      <c r="I10113" t="s">
        <v>55</v>
      </c>
      <c r="J10113" t="s">
        <v>643</v>
      </c>
      <c r="K10113" t="s">
        <v>14447</v>
      </c>
      <c r="L10113" t="s">
        <v>14285</v>
      </c>
      <c r="M10113" t="s">
        <v>14448</v>
      </c>
      <c r="N10113" t="s">
        <v>6787</v>
      </c>
      <c r="O10113" t="s">
        <v>6835</v>
      </c>
      <c r="P10113">
        <v>18995005</v>
      </c>
      <c r="Q10113" t="s">
        <v>6636</v>
      </c>
      <c r="R10113" t="s">
        <v>6636</v>
      </c>
      <c r="S10113" s="12"/>
      <c r="T10113" s="13"/>
      <c r="U10113" t="s">
        <v>6636</v>
      </c>
    </row>
    <row r="10114" spans="1:21" x14ac:dyDescent="0.25">
      <c r="A10114" t="s">
        <v>6619</v>
      </c>
      <c r="B10114" s="12">
        <v>210785</v>
      </c>
      <c r="C10114" t="s">
        <v>14445</v>
      </c>
      <c r="D10114" s="11">
        <v>46193.761574074102</v>
      </c>
      <c r="E10114" t="s">
        <v>14446</v>
      </c>
      <c r="F10114" t="s">
        <v>6415</v>
      </c>
      <c r="G10114" t="s">
        <v>9093</v>
      </c>
      <c r="H10114" t="s">
        <v>6542</v>
      </c>
      <c r="I10114" t="s">
        <v>55</v>
      </c>
      <c r="J10114" t="s">
        <v>643</v>
      </c>
      <c r="K10114" t="s">
        <v>14447</v>
      </c>
      <c r="L10114" t="s">
        <v>14285</v>
      </c>
      <c r="M10114" t="s">
        <v>14448</v>
      </c>
      <c r="N10114" t="s">
        <v>6787</v>
      </c>
      <c r="O10114" t="s">
        <v>6835</v>
      </c>
      <c r="P10114">
        <v>18995005</v>
      </c>
      <c r="Q10114" t="s">
        <v>6636</v>
      </c>
      <c r="R10114" t="s">
        <v>6636</v>
      </c>
      <c r="S10114" s="12"/>
      <c r="T10114" s="13"/>
      <c r="U10114" t="s">
        <v>6636</v>
      </c>
    </row>
    <row r="10115" spans="1:21" x14ac:dyDescent="0.25">
      <c r="A10115" t="s">
        <v>6619</v>
      </c>
      <c r="B10115" s="12">
        <v>210785</v>
      </c>
      <c r="C10115" t="s">
        <v>14445</v>
      </c>
      <c r="D10115" s="11">
        <v>46193.761574074102</v>
      </c>
      <c r="E10115" t="s">
        <v>14446</v>
      </c>
      <c r="F10115" t="s">
        <v>6415</v>
      </c>
      <c r="G10115" t="s">
        <v>9094</v>
      </c>
      <c r="H10115" t="s">
        <v>6542</v>
      </c>
      <c r="I10115" t="s">
        <v>55</v>
      </c>
      <c r="J10115" t="s">
        <v>643</v>
      </c>
      <c r="K10115" t="s">
        <v>14447</v>
      </c>
      <c r="L10115" t="s">
        <v>14285</v>
      </c>
      <c r="M10115" t="s">
        <v>14448</v>
      </c>
      <c r="N10115" t="s">
        <v>6787</v>
      </c>
      <c r="O10115" t="s">
        <v>6835</v>
      </c>
      <c r="P10115">
        <v>18995005</v>
      </c>
      <c r="Q10115" t="s">
        <v>6636</v>
      </c>
      <c r="R10115" t="s">
        <v>6636</v>
      </c>
      <c r="S10115" s="12"/>
      <c r="T10115" s="13"/>
      <c r="U10115" t="s">
        <v>6636</v>
      </c>
    </row>
    <row r="10116" spans="1:21" x14ac:dyDescent="0.25">
      <c r="A10116" t="s">
        <v>6619</v>
      </c>
      <c r="B10116" s="12">
        <v>210785</v>
      </c>
      <c r="C10116" t="s">
        <v>14445</v>
      </c>
      <c r="D10116" s="11">
        <v>46193.761574074102</v>
      </c>
      <c r="E10116" t="s">
        <v>14446</v>
      </c>
      <c r="F10116" t="s">
        <v>6415</v>
      </c>
      <c r="G10116" t="s">
        <v>9095</v>
      </c>
      <c r="H10116" t="s">
        <v>6542</v>
      </c>
      <c r="I10116" t="s">
        <v>55</v>
      </c>
      <c r="J10116" t="s">
        <v>643</v>
      </c>
      <c r="K10116" t="s">
        <v>14447</v>
      </c>
      <c r="L10116" t="s">
        <v>14285</v>
      </c>
      <c r="M10116" t="s">
        <v>14448</v>
      </c>
      <c r="N10116" t="s">
        <v>6787</v>
      </c>
      <c r="O10116" t="s">
        <v>6835</v>
      </c>
      <c r="P10116">
        <v>18995005</v>
      </c>
      <c r="Q10116" t="s">
        <v>6636</v>
      </c>
      <c r="R10116" t="s">
        <v>6636</v>
      </c>
      <c r="S10116" s="12"/>
      <c r="T10116" s="13"/>
      <c r="U10116" t="s">
        <v>6636</v>
      </c>
    </row>
    <row r="10117" spans="1:21" x14ac:dyDescent="0.25">
      <c r="A10117" t="s">
        <v>6619</v>
      </c>
      <c r="B10117" s="12">
        <v>210785</v>
      </c>
      <c r="C10117" t="s">
        <v>14445</v>
      </c>
      <c r="D10117" s="11">
        <v>46193.761574074102</v>
      </c>
      <c r="E10117" t="s">
        <v>14446</v>
      </c>
      <c r="F10117" t="s">
        <v>6415</v>
      </c>
      <c r="G10117" t="s">
        <v>9096</v>
      </c>
      <c r="H10117" t="s">
        <v>6542</v>
      </c>
      <c r="I10117" t="s">
        <v>55</v>
      </c>
      <c r="J10117" t="s">
        <v>643</v>
      </c>
      <c r="K10117" t="s">
        <v>14447</v>
      </c>
      <c r="L10117" t="s">
        <v>14285</v>
      </c>
      <c r="M10117" t="s">
        <v>14448</v>
      </c>
      <c r="N10117" t="s">
        <v>6787</v>
      </c>
      <c r="O10117" t="s">
        <v>6835</v>
      </c>
      <c r="P10117">
        <v>18995005</v>
      </c>
      <c r="Q10117" t="s">
        <v>6636</v>
      </c>
      <c r="R10117" t="s">
        <v>6636</v>
      </c>
      <c r="S10117" s="12"/>
      <c r="T10117" s="13"/>
      <c r="U10117" t="s">
        <v>6636</v>
      </c>
    </row>
    <row r="10118" spans="1:21" x14ac:dyDescent="0.25">
      <c r="A10118" t="s">
        <v>6637</v>
      </c>
      <c r="B10118" s="12">
        <v>213360</v>
      </c>
      <c r="C10118" t="s">
        <v>14449</v>
      </c>
      <c r="D10118" s="11">
        <v>46193.828101851897</v>
      </c>
      <c r="E10118" t="s">
        <v>14450</v>
      </c>
      <c r="F10118" t="s">
        <v>6415</v>
      </c>
      <c r="G10118" t="s">
        <v>9086</v>
      </c>
      <c r="H10118" t="s">
        <v>6542</v>
      </c>
      <c r="I10118" t="s">
        <v>55</v>
      </c>
      <c r="J10118" t="s">
        <v>643</v>
      </c>
      <c r="K10118" t="s">
        <v>14451</v>
      </c>
      <c r="L10118" t="s">
        <v>14285</v>
      </c>
      <c r="M10118" t="s">
        <v>14452</v>
      </c>
      <c r="N10118" t="s">
        <v>6787</v>
      </c>
      <c r="O10118" t="s">
        <v>6810</v>
      </c>
      <c r="P10118">
        <v>12995000</v>
      </c>
      <c r="Q10118" t="s">
        <v>6636</v>
      </c>
      <c r="R10118" t="s">
        <v>6636</v>
      </c>
      <c r="S10118" s="12"/>
      <c r="T10118" s="13"/>
      <c r="U10118" t="s">
        <v>7031</v>
      </c>
    </row>
    <row r="10119" spans="1:21" x14ac:dyDescent="0.25">
      <c r="A10119" t="s">
        <v>6637</v>
      </c>
      <c r="B10119" s="12">
        <v>213360</v>
      </c>
      <c r="C10119" t="s">
        <v>14449</v>
      </c>
      <c r="D10119" s="11">
        <v>46193.828101851897</v>
      </c>
      <c r="E10119" t="s">
        <v>14450</v>
      </c>
      <c r="F10119" t="s">
        <v>6415</v>
      </c>
      <c r="G10119" t="s">
        <v>9088</v>
      </c>
      <c r="H10119" t="s">
        <v>6542</v>
      </c>
      <c r="I10119" t="s">
        <v>55</v>
      </c>
      <c r="J10119" t="s">
        <v>643</v>
      </c>
      <c r="K10119" t="s">
        <v>14451</v>
      </c>
      <c r="L10119" t="s">
        <v>14285</v>
      </c>
      <c r="M10119" t="s">
        <v>14452</v>
      </c>
      <c r="N10119" t="s">
        <v>6787</v>
      </c>
      <c r="O10119" t="s">
        <v>6810</v>
      </c>
      <c r="P10119">
        <v>12995000</v>
      </c>
      <c r="Q10119" t="s">
        <v>6636</v>
      </c>
      <c r="R10119" t="s">
        <v>6636</v>
      </c>
      <c r="S10119" s="12"/>
      <c r="T10119" s="13"/>
      <c r="U10119" t="s">
        <v>7031</v>
      </c>
    </row>
    <row r="10120" spans="1:21" x14ac:dyDescent="0.25">
      <c r="A10120" t="s">
        <v>6637</v>
      </c>
      <c r="B10120" s="12">
        <v>213360</v>
      </c>
      <c r="C10120" t="s">
        <v>14449</v>
      </c>
      <c r="D10120" s="11">
        <v>46193.828101851897</v>
      </c>
      <c r="E10120" t="s">
        <v>14450</v>
      </c>
      <c r="F10120" t="s">
        <v>6415</v>
      </c>
      <c r="G10120" t="s">
        <v>9089</v>
      </c>
      <c r="H10120" t="s">
        <v>6542</v>
      </c>
      <c r="I10120" t="s">
        <v>55</v>
      </c>
      <c r="J10120" t="s">
        <v>643</v>
      </c>
      <c r="K10120" t="s">
        <v>14451</v>
      </c>
      <c r="L10120" t="s">
        <v>14285</v>
      </c>
      <c r="M10120" t="s">
        <v>14452</v>
      </c>
      <c r="N10120" t="s">
        <v>6787</v>
      </c>
      <c r="O10120" t="s">
        <v>6810</v>
      </c>
      <c r="P10120">
        <v>12995000</v>
      </c>
      <c r="Q10120" t="s">
        <v>6636</v>
      </c>
      <c r="R10120" t="s">
        <v>6636</v>
      </c>
      <c r="S10120" s="12"/>
      <c r="T10120" s="13"/>
      <c r="U10120" t="s">
        <v>7031</v>
      </c>
    </row>
    <row r="10121" spans="1:21" x14ac:dyDescent="0.25">
      <c r="A10121" t="s">
        <v>6637</v>
      </c>
      <c r="B10121" s="12">
        <v>213360</v>
      </c>
      <c r="C10121" t="s">
        <v>14449</v>
      </c>
      <c r="D10121" s="11">
        <v>46193.828101851897</v>
      </c>
      <c r="E10121" t="s">
        <v>14450</v>
      </c>
      <c r="F10121" t="s">
        <v>6415</v>
      </c>
      <c r="G10121" t="s">
        <v>6968</v>
      </c>
      <c r="H10121" t="s">
        <v>6542</v>
      </c>
      <c r="I10121" t="s">
        <v>55</v>
      </c>
      <c r="J10121" t="s">
        <v>643</v>
      </c>
      <c r="K10121" t="s">
        <v>14451</v>
      </c>
      <c r="L10121" t="s">
        <v>14285</v>
      </c>
      <c r="M10121" t="s">
        <v>14452</v>
      </c>
      <c r="N10121" t="s">
        <v>6787</v>
      </c>
      <c r="O10121" t="s">
        <v>6810</v>
      </c>
      <c r="P10121">
        <v>12995000</v>
      </c>
      <c r="Q10121" t="s">
        <v>6636</v>
      </c>
      <c r="R10121" t="s">
        <v>6636</v>
      </c>
      <c r="S10121" s="12"/>
      <c r="T10121" s="13"/>
      <c r="U10121" t="s">
        <v>7031</v>
      </c>
    </row>
    <row r="10122" spans="1:21" x14ac:dyDescent="0.25">
      <c r="A10122" t="s">
        <v>6637</v>
      </c>
      <c r="B10122" s="12">
        <v>213360</v>
      </c>
      <c r="C10122" t="s">
        <v>14449</v>
      </c>
      <c r="D10122" s="11">
        <v>46193.828101851897</v>
      </c>
      <c r="E10122" t="s">
        <v>14450</v>
      </c>
      <c r="F10122" t="s">
        <v>6415</v>
      </c>
      <c r="G10122" t="s">
        <v>9090</v>
      </c>
      <c r="H10122" t="s">
        <v>6542</v>
      </c>
      <c r="I10122" t="s">
        <v>55</v>
      </c>
      <c r="J10122" t="s">
        <v>643</v>
      </c>
      <c r="K10122" t="s">
        <v>14451</v>
      </c>
      <c r="L10122" t="s">
        <v>14285</v>
      </c>
      <c r="M10122" t="s">
        <v>14452</v>
      </c>
      <c r="N10122" t="s">
        <v>6787</v>
      </c>
      <c r="O10122" t="s">
        <v>6810</v>
      </c>
      <c r="P10122">
        <v>12995000</v>
      </c>
      <c r="Q10122" t="s">
        <v>6636</v>
      </c>
      <c r="R10122" t="s">
        <v>6636</v>
      </c>
      <c r="S10122" s="12"/>
      <c r="T10122" s="13"/>
      <c r="U10122" t="s">
        <v>7031</v>
      </c>
    </row>
    <row r="10123" spans="1:21" x14ac:dyDescent="0.25">
      <c r="A10123" t="s">
        <v>6637</v>
      </c>
      <c r="B10123" s="12">
        <v>213360</v>
      </c>
      <c r="C10123" t="s">
        <v>14449</v>
      </c>
      <c r="D10123" s="11">
        <v>46193.828101851897</v>
      </c>
      <c r="E10123" t="s">
        <v>14450</v>
      </c>
      <c r="F10123" t="s">
        <v>6415</v>
      </c>
      <c r="G10123" t="s">
        <v>9091</v>
      </c>
      <c r="H10123" t="s">
        <v>6542</v>
      </c>
      <c r="I10123" t="s">
        <v>55</v>
      </c>
      <c r="J10123" t="s">
        <v>643</v>
      </c>
      <c r="K10123" t="s">
        <v>14451</v>
      </c>
      <c r="L10123" t="s">
        <v>14285</v>
      </c>
      <c r="M10123" t="s">
        <v>14452</v>
      </c>
      <c r="N10123" t="s">
        <v>6787</v>
      </c>
      <c r="O10123" t="s">
        <v>6810</v>
      </c>
      <c r="P10123">
        <v>12995000</v>
      </c>
      <c r="Q10123" t="s">
        <v>6636</v>
      </c>
      <c r="R10123" t="s">
        <v>6636</v>
      </c>
      <c r="S10123" s="12"/>
      <c r="T10123" s="13"/>
      <c r="U10123" t="s">
        <v>7031</v>
      </c>
    </row>
    <row r="10124" spans="1:21" x14ac:dyDescent="0.25">
      <c r="A10124" t="s">
        <v>6637</v>
      </c>
      <c r="B10124" s="12">
        <v>213360</v>
      </c>
      <c r="C10124" t="s">
        <v>14449</v>
      </c>
      <c r="D10124" s="11">
        <v>46193.828101851897</v>
      </c>
      <c r="E10124" t="s">
        <v>14450</v>
      </c>
      <c r="F10124" t="s">
        <v>6415</v>
      </c>
      <c r="G10124" t="s">
        <v>9092</v>
      </c>
      <c r="H10124" t="s">
        <v>6542</v>
      </c>
      <c r="I10124" t="s">
        <v>55</v>
      </c>
      <c r="J10124" t="s">
        <v>643</v>
      </c>
      <c r="K10124" t="s">
        <v>14451</v>
      </c>
      <c r="L10124" t="s">
        <v>14285</v>
      </c>
      <c r="M10124" t="s">
        <v>14452</v>
      </c>
      <c r="N10124" t="s">
        <v>6787</v>
      </c>
      <c r="O10124" t="s">
        <v>6810</v>
      </c>
      <c r="P10124">
        <v>12995000</v>
      </c>
      <c r="Q10124" t="s">
        <v>6636</v>
      </c>
      <c r="R10124" t="s">
        <v>6636</v>
      </c>
      <c r="S10124" s="12"/>
      <c r="T10124" s="13"/>
      <c r="U10124" t="s">
        <v>7031</v>
      </c>
    </row>
    <row r="10125" spans="1:21" x14ac:dyDescent="0.25">
      <c r="A10125" t="s">
        <v>6637</v>
      </c>
      <c r="B10125" s="12">
        <v>213360</v>
      </c>
      <c r="C10125" t="s">
        <v>14449</v>
      </c>
      <c r="D10125" s="11">
        <v>46193.828101851897</v>
      </c>
      <c r="E10125" t="s">
        <v>14450</v>
      </c>
      <c r="F10125" t="s">
        <v>6415</v>
      </c>
      <c r="G10125" t="s">
        <v>9093</v>
      </c>
      <c r="H10125" t="s">
        <v>6542</v>
      </c>
      <c r="I10125" t="s">
        <v>55</v>
      </c>
      <c r="J10125" t="s">
        <v>643</v>
      </c>
      <c r="K10125" t="s">
        <v>14451</v>
      </c>
      <c r="L10125" t="s">
        <v>14285</v>
      </c>
      <c r="M10125" t="s">
        <v>14452</v>
      </c>
      <c r="N10125" t="s">
        <v>6787</v>
      </c>
      <c r="O10125" t="s">
        <v>6810</v>
      </c>
      <c r="P10125">
        <v>12995000</v>
      </c>
      <c r="Q10125" t="s">
        <v>6636</v>
      </c>
      <c r="R10125" t="s">
        <v>6636</v>
      </c>
      <c r="S10125" s="12"/>
      <c r="T10125" s="13"/>
      <c r="U10125" t="s">
        <v>7031</v>
      </c>
    </row>
    <row r="10126" spans="1:21" x14ac:dyDescent="0.25">
      <c r="A10126" t="s">
        <v>6637</v>
      </c>
      <c r="B10126" s="12">
        <v>213360</v>
      </c>
      <c r="C10126" t="s">
        <v>14449</v>
      </c>
      <c r="D10126" s="11">
        <v>46193.828101851897</v>
      </c>
      <c r="E10126" t="s">
        <v>14450</v>
      </c>
      <c r="F10126" t="s">
        <v>6415</v>
      </c>
      <c r="G10126" t="s">
        <v>9094</v>
      </c>
      <c r="H10126" t="s">
        <v>6542</v>
      </c>
      <c r="I10126" t="s">
        <v>55</v>
      </c>
      <c r="J10126" t="s">
        <v>643</v>
      </c>
      <c r="K10126" t="s">
        <v>14451</v>
      </c>
      <c r="L10126" t="s">
        <v>14285</v>
      </c>
      <c r="M10126" t="s">
        <v>14452</v>
      </c>
      <c r="N10126" t="s">
        <v>6787</v>
      </c>
      <c r="O10126" t="s">
        <v>6810</v>
      </c>
      <c r="P10126">
        <v>12995000</v>
      </c>
      <c r="Q10126" t="s">
        <v>6636</v>
      </c>
      <c r="R10126" t="s">
        <v>6636</v>
      </c>
      <c r="S10126" s="12"/>
      <c r="T10126" s="13"/>
      <c r="U10126" t="s">
        <v>7031</v>
      </c>
    </row>
    <row r="10127" spans="1:21" x14ac:dyDescent="0.25">
      <c r="A10127" t="s">
        <v>6637</v>
      </c>
      <c r="B10127" s="12">
        <v>213360</v>
      </c>
      <c r="C10127" t="s">
        <v>14449</v>
      </c>
      <c r="D10127" s="11">
        <v>46193.828101851897</v>
      </c>
      <c r="E10127" t="s">
        <v>14450</v>
      </c>
      <c r="F10127" t="s">
        <v>6415</v>
      </c>
      <c r="G10127" t="s">
        <v>9095</v>
      </c>
      <c r="H10127" t="s">
        <v>6542</v>
      </c>
      <c r="I10127" t="s">
        <v>55</v>
      </c>
      <c r="J10127" t="s">
        <v>643</v>
      </c>
      <c r="K10127" t="s">
        <v>14451</v>
      </c>
      <c r="L10127" t="s">
        <v>14285</v>
      </c>
      <c r="M10127" t="s">
        <v>14452</v>
      </c>
      <c r="N10127" t="s">
        <v>6787</v>
      </c>
      <c r="O10127" t="s">
        <v>6810</v>
      </c>
      <c r="P10127">
        <v>12995000</v>
      </c>
      <c r="Q10127" t="s">
        <v>6636</v>
      </c>
      <c r="R10127" t="s">
        <v>6636</v>
      </c>
      <c r="S10127" s="12"/>
      <c r="T10127" s="13"/>
      <c r="U10127" t="s">
        <v>7031</v>
      </c>
    </row>
    <row r="10128" spans="1:21" x14ac:dyDescent="0.25">
      <c r="A10128" t="s">
        <v>6637</v>
      </c>
      <c r="B10128" s="12">
        <v>213360</v>
      </c>
      <c r="C10128" t="s">
        <v>14449</v>
      </c>
      <c r="D10128" s="11">
        <v>46193.828101851897</v>
      </c>
      <c r="E10128" t="s">
        <v>14450</v>
      </c>
      <c r="F10128" t="s">
        <v>6415</v>
      </c>
      <c r="G10128" t="s">
        <v>9096</v>
      </c>
      <c r="H10128" t="s">
        <v>6542</v>
      </c>
      <c r="I10128" t="s">
        <v>55</v>
      </c>
      <c r="J10128" t="s">
        <v>643</v>
      </c>
      <c r="K10128" t="s">
        <v>14451</v>
      </c>
      <c r="L10128" t="s">
        <v>14285</v>
      </c>
      <c r="M10128" t="s">
        <v>14452</v>
      </c>
      <c r="N10128" t="s">
        <v>6787</v>
      </c>
      <c r="O10128" t="s">
        <v>6810</v>
      </c>
      <c r="P10128">
        <v>12995000</v>
      </c>
      <c r="Q10128" t="s">
        <v>6636</v>
      </c>
      <c r="R10128" t="s">
        <v>6636</v>
      </c>
      <c r="S10128" s="12"/>
      <c r="T10128" s="13"/>
      <c r="U10128" t="s">
        <v>7031</v>
      </c>
    </row>
    <row r="10129" spans="1:21" x14ac:dyDescent="0.25">
      <c r="A10129" t="s">
        <v>6637</v>
      </c>
      <c r="B10129" s="12">
        <v>210855</v>
      </c>
      <c r="C10129" t="s">
        <v>14453</v>
      </c>
      <c r="D10129" s="11">
        <v>46194.464513888903</v>
      </c>
      <c r="E10129" t="s">
        <v>14454</v>
      </c>
      <c r="F10129" t="s">
        <v>6415</v>
      </c>
      <c r="G10129" t="s">
        <v>14277</v>
      </c>
      <c r="H10129" t="s">
        <v>6542</v>
      </c>
      <c r="I10129" t="s">
        <v>55</v>
      </c>
      <c r="J10129" t="s">
        <v>164</v>
      </c>
      <c r="K10129" t="s">
        <v>14455</v>
      </c>
      <c r="L10129" t="s">
        <v>14279</v>
      </c>
      <c r="M10129" t="s">
        <v>14456</v>
      </c>
      <c r="N10129" t="s">
        <v>6787</v>
      </c>
      <c r="O10129" t="s">
        <v>13334</v>
      </c>
      <c r="P10129">
        <v>13495000</v>
      </c>
      <c r="Q10129" t="s">
        <v>6636</v>
      </c>
      <c r="R10129" t="s">
        <v>6636</v>
      </c>
      <c r="S10129" s="12"/>
      <c r="T10129" s="13"/>
      <c r="U10129" t="s">
        <v>6636</v>
      </c>
    </row>
    <row r="10130" spans="1:21" x14ac:dyDescent="0.25">
      <c r="A10130" t="s">
        <v>6637</v>
      </c>
      <c r="B10130" s="12">
        <v>210855</v>
      </c>
      <c r="C10130" t="s">
        <v>14453</v>
      </c>
      <c r="D10130" s="11">
        <v>46194.464513888903</v>
      </c>
      <c r="E10130" t="s">
        <v>14454</v>
      </c>
      <c r="F10130" t="s">
        <v>6415</v>
      </c>
      <c r="G10130" t="s">
        <v>9088</v>
      </c>
      <c r="H10130" t="s">
        <v>6542</v>
      </c>
      <c r="I10130" t="s">
        <v>55</v>
      </c>
      <c r="J10130" t="s">
        <v>164</v>
      </c>
      <c r="K10130" t="s">
        <v>14455</v>
      </c>
      <c r="L10130" t="s">
        <v>14279</v>
      </c>
      <c r="M10130" t="s">
        <v>14456</v>
      </c>
      <c r="N10130" t="s">
        <v>6787</v>
      </c>
      <c r="O10130" t="s">
        <v>13334</v>
      </c>
      <c r="P10130">
        <v>13495000</v>
      </c>
      <c r="Q10130" t="s">
        <v>6636</v>
      </c>
      <c r="R10130" t="s">
        <v>6636</v>
      </c>
      <c r="S10130" s="12"/>
      <c r="T10130" s="13"/>
      <c r="U10130" t="s">
        <v>6636</v>
      </c>
    </row>
    <row r="10131" spans="1:21" x14ac:dyDescent="0.25">
      <c r="A10131" t="s">
        <v>6637</v>
      </c>
      <c r="B10131" s="12">
        <v>210855</v>
      </c>
      <c r="C10131" t="s">
        <v>14453</v>
      </c>
      <c r="D10131" s="11">
        <v>46194.464513888903</v>
      </c>
      <c r="E10131" t="s">
        <v>14454</v>
      </c>
      <c r="F10131" t="s">
        <v>6415</v>
      </c>
      <c r="G10131" t="s">
        <v>9089</v>
      </c>
      <c r="H10131" t="s">
        <v>6542</v>
      </c>
      <c r="I10131" t="s">
        <v>55</v>
      </c>
      <c r="J10131" t="s">
        <v>164</v>
      </c>
      <c r="K10131" t="s">
        <v>14455</v>
      </c>
      <c r="L10131" t="s">
        <v>14279</v>
      </c>
      <c r="M10131" t="s">
        <v>14456</v>
      </c>
      <c r="N10131" t="s">
        <v>6787</v>
      </c>
      <c r="O10131" t="s">
        <v>13334</v>
      </c>
      <c r="P10131">
        <v>13495000</v>
      </c>
      <c r="Q10131" t="s">
        <v>6636</v>
      </c>
      <c r="R10131" t="s">
        <v>6636</v>
      </c>
      <c r="S10131" s="12"/>
      <c r="T10131" s="13"/>
      <c r="U10131" t="s">
        <v>6636</v>
      </c>
    </row>
    <row r="10132" spans="1:21" x14ac:dyDescent="0.25">
      <c r="A10132" t="s">
        <v>6637</v>
      </c>
      <c r="B10132" s="12">
        <v>210855</v>
      </c>
      <c r="C10132" t="s">
        <v>14453</v>
      </c>
      <c r="D10132" s="11">
        <v>46194.464513888903</v>
      </c>
      <c r="E10132" t="s">
        <v>14454</v>
      </c>
      <c r="F10132" t="s">
        <v>6415</v>
      </c>
      <c r="G10132" t="s">
        <v>6968</v>
      </c>
      <c r="H10132" t="s">
        <v>6542</v>
      </c>
      <c r="I10132" t="s">
        <v>55</v>
      </c>
      <c r="J10132" t="s">
        <v>164</v>
      </c>
      <c r="K10132" t="s">
        <v>14455</v>
      </c>
      <c r="L10132" t="s">
        <v>14279</v>
      </c>
      <c r="M10132" t="s">
        <v>14456</v>
      </c>
      <c r="N10132" t="s">
        <v>6787</v>
      </c>
      <c r="O10132" t="s">
        <v>13334</v>
      </c>
      <c r="P10132">
        <v>13495000</v>
      </c>
      <c r="Q10132" t="s">
        <v>6636</v>
      </c>
      <c r="R10132" t="s">
        <v>6636</v>
      </c>
      <c r="S10132" s="12"/>
      <c r="T10132" s="13"/>
      <c r="U10132" t="s">
        <v>6636</v>
      </c>
    </row>
    <row r="10133" spans="1:21" x14ac:dyDescent="0.25">
      <c r="A10133" t="s">
        <v>6637</v>
      </c>
      <c r="B10133" s="12">
        <v>210855</v>
      </c>
      <c r="C10133" t="s">
        <v>14453</v>
      </c>
      <c r="D10133" s="11">
        <v>46194.464513888903</v>
      </c>
      <c r="E10133" t="s">
        <v>14454</v>
      </c>
      <c r="F10133" t="s">
        <v>6415</v>
      </c>
      <c r="G10133" t="s">
        <v>9090</v>
      </c>
      <c r="H10133" t="s">
        <v>6542</v>
      </c>
      <c r="I10133" t="s">
        <v>55</v>
      </c>
      <c r="J10133" t="s">
        <v>164</v>
      </c>
      <c r="K10133" t="s">
        <v>14455</v>
      </c>
      <c r="L10133" t="s">
        <v>14279</v>
      </c>
      <c r="M10133" t="s">
        <v>14456</v>
      </c>
      <c r="N10133" t="s">
        <v>6787</v>
      </c>
      <c r="O10133" t="s">
        <v>13334</v>
      </c>
      <c r="P10133">
        <v>13495000</v>
      </c>
      <c r="Q10133" t="s">
        <v>6636</v>
      </c>
      <c r="R10133" t="s">
        <v>6636</v>
      </c>
      <c r="S10133" s="12"/>
      <c r="T10133" s="13"/>
      <c r="U10133" t="s">
        <v>6636</v>
      </c>
    </row>
    <row r="10134" spans="1:21" x14ac:dyDescent="0.25">
      <c r="A10134" t="s">
        <v>6637</v>
      </c>
      <c r="B10134" s="12">
        <v>210855</v>
      </c>
      <c r="C10134" t="s">
        <v>14453</v>
      </c>
      <c r="D10134" s="11">
        <v>46194.464513888903</v>
      </c>
      <c r="E10134" t="s">
        <v>14454</v>
      </c>
      <c r="F10134" t="s">
        <v>6415</v>
      </c>
      <c r="G10134" t="s">
        <v>9091</v>
      </c>
      <c r="H10134" t="s">
        <v>6542</v>
      </c>
      <c r="I10134" t="s">
        <v>55</v>
      </c>
      <c r="J10134" t="s">
        <v>164</v>
      </c>
      <c r="K10134" t="s">
        <v>14455</v>
      </c>
      <c r="L10134" t="s">
        <v>14279</v>
      </c>
      <c r="M10134" t="s">
        <v>14456</v>
      </c>
      <c r="N10134" t="s">
        <v>6787</v>
      </c>
      <c r="O10134" t="s">
        <v>13334</v>
      </c>
      <c r="P10134">
        <v>13495000</v>
      </c>
      <c r="Q10134" t="s">
        <v>6636</v>
      </c>
      <c r="R10134" t="s">
        <v>6636</v>
      </c>
      <c r="S10134" s="12"/>
      <c r="T10134" s="13"/>
      <c r="U10134" t="s">
        <v>6636</v>
      </c>
    </row>
    <row r="10135" spans="1:21" x14ac:dyDescent="0.25">
      <c r="A10135" t="s">
        <v>6637</v>
      </c>
      <c r="B10135" s="12">
        <v>210855</v>
      </c>
      <c r="C10135" t="s">
        <v>14453</v>
      </c>
      <c r="D10135" s="11">
        <v>46194.464513888903</v>
      </c>
      <c r="E10135" t="s">
        <v>14454</v>
      </c>
      <c r="F10135" t="s">
        <v>6415</v>
      </c>
      <c r="G10135" t="s">
        <v>9092</v>
      </c>
      <c r="H10135" t="s">
        <v>6542</v>
      </c>
      <c r="I10135" t="s">
        <v>55</v>
      </c>
      <c r="J10135" t="s">
        <v>164</v>
      </c>
      <c r="K10135" t="s">
        <v>14455</v>
      </c>
      <c r="L10135" t="s">
        <v>14279</v>
      </c>
      <c r="M10135" t="s">
        <v>14456</v>
      </c>
      <c r="N10135" t="s">
        <v>6787</v>
      </c>
      <c r="O10135" t="s">
        <v>13334</v>
      </c>
      <c r="P10135">
        <v>13495000</v>
      </c>
      <c r="Q10135" t="s">
        <v>6636</v>
      </c>
      <c r="R10135" t="s">
        <v>6636</v>
      </c>
      <c r="S10135" s="12"/>
      <c r="T10135" s="13"/>
      <c r="U10135" t="s">
        <v>6636</v>
      </c>
    </row>
    <row r="10136" spans="1:21" x14ac:dyDescent="0.25">
      <c r="A10136" t="s">
        <v>6637</v>
      </c>
      <c r="B10136" s="12">
        <v>210855</v>
      </c>
      <c r="C10136" t="s">
        <v>14453</v>
      </c>
      <c r="D10136" s="11">
        <v>46194.464513888903</v>
      </c>
      <c r="E10136" t="s">
        <v>14454</v>
      </c>
      <c r="F10136" t="s">
        <v>6415</v>
      </c>
      <c r="G10136" t="s">
        <v>9093</v>
      </c>
      <c r="H10136" t="s">
        <v>6542</v>
      </c>
      <c r="I10136" t="s">
        <v>55</v>
      </c>
      <c r="J10136" t="s">
        <v>164</v>
      </c>
      <c r="K10136" t="s">
        <v>14455</v>
      </c>
      <c r="L10136" t="s">
        <v>14279</v>
      </c>
      <c r="M10136" t="s">
        <v>14456</v>
      </c>
      <c r="N10136" t="s">
        <v>6787</v>
      </c>
      <c r="O10136" t="s">
        <v>13334</v>
      </c>
      <c r="P10136">
        <v>13495000</v>
      </c>
      <c r="Q10136" t="s">
        <v>6636</v>
      </c>
      <c r="R10136" t="s">
        <v>6636</v>
      </c>
      <c r="S10136" s="12"/>
      <c r="T10136" s="13"/>
      <c r="U10136" t="s">
        <v>6636</v>
      </c>
    </row>
    <row r="10137" spans="1:21" x14ac:dyDescent="0.25">
      <c r="A10137" t="s">
        <v>6637</v>
      </c>
      <c r="B10137" s="12">
        <v>210855</v>
      </c>
      <c r="C10137" t="s">
        <v>14453</v>
      </c>
      <c r="D10137" s="11">
        <v>46194.464513888903</v>
      </c>
      <c r="E10137" t="s">
        <v>14454</v>
      </c>
      <c r="F10137" t="s">
        <v>6415</v>
      </c>
      <c r="G10137" t="s">
        <v>9094</v>
      </c>
      <c r="H10137" t="s">
        <v>6542</v>
      </c>
      <c r="I10137" t="s">
        <v>55</v>
      </c>
      <c r="J10137" t="s">
        <v>164</v>
      </c>
      <c r="K10137" t="s">
        <v>14455</v>
      </c>
      <c r="L10137" t="s">
        <v>14279</v>
      </c>
      <c r="M10137" t="s">
        <v>14456</v>
      </c>
      <c r="N10137" t="s">
        <v>6787</v>
      </c>
      <c r="O10137" t="s">
        <v>13334</v>
      </c>
      <c r="P10137">
        <v>13495000</v>
      </c>
      <c r="Q10137" t="s">
        <v>6636</v>
      </c>
      <c r="R10137" t="s">
        <v>6636</v>
      </c>
      <c r="S10137" s="12"/>
      <c r="T10137" s="13"/>
      <c r="U10137" t="s">
        <v>6636</v>
      </c>
    </row>
    <row r="10138" spans="1:21" x14ac:dyDescent="0.25">
      <c r="A10138" t="s">
        <v>6637</v>
      </c>
      <c r="B10138" s="12">
        <v>210855</v>
      </c>
      <c r="C10138" t="s">
        <v>14453</v>
      </c>
      <c r="D10138" s="11">
        <v>46194.464513888903</v>
      </c>
      <c r="E10138" t="s">
        <v>14454</v>
      </c>
      <c r="F10138" t="s">
        <v>6415</v>
      </c>
      <c r="G10138" t="s">
        <v>14281</v>
      </c>
      <c r="H10138" t="s">
        <v>6542</v>
      </c>
      <c r="I10138" t="s">
        <v>55</v>
      </c>
      <c r="J10138" t="s">
        <v>164</v>
      </c>
      <c r="K10138" t="s">
        <v>14455</v>
      </c>
      <c r="L10138" t="s">
        <v>14279</v>
      </c>
      <c r="M10138" t="s">
        <v>14456</v>
      </c>
      <c r="N10138" t="s">
        <v>6787</v>
      </c>
      <c r="O10138" t="s">
        <v>13334</v>
      </c>
      <c r="P10138">
        <v>13495000</v>
      </c>
      <c r="Q10138" t="s">
        <v>6636</v>
      </c>
      <c r="R10138" t="s">
        <v>6636</v>
      </c>
      <c r="S10138" s="12"/>
      <c r="T10138" s="13"/>
      <c r="U10138" t="s">
        <v>6636</v>
      </c>
    </row>
    <row r="10139" spans="1:21" x14ac:dyDescent="0.25">
      <c r="A10139" t="s">
        <v>6637</v>
      </c>
      <c r="B10139" s="12">
        <v>210855</v>
      </c>
      <c r="C10139" t="s">
        <v>14453</v>
      </c>
      <c r="D10139" s="11">
        <v>46194.464513888903</v>
      </c>
      <c r="E10139" t="s">
        <v>14454</v>
      </c>
      <c r="F10139" t="s">
        <v>6415</v>
      </c>
      <c r="G10139" t="s">
        <v>9095</v>
      </c>
      <c r="H10139" t="s">
        <v>6542</v>
      </c>
      <c r="I10139" t="s">
        <v>55</v>
      </c>
      <c r="J10139" t="s">
        <v>164</v>
      </c>
      <c r="K10139" t="s">
        <v>14455</v>
      </c>
      <c r="L10139" t="s">
        <v>14279</v>
      </c>
      <c r="M10139" t="s">
        <v>14456</v>
      </c>
      <c r="N10139" t="s">
        <v>6787</v>
      </c>
      <c r="O10139" t="s">
        <v>13334</v>
      </c>
      <c r="P10139">
        <v>13495000</v>
      </c>
      <c r="Q10139" t="s">
        <v>6636</v>
      </c>
      <c r="R10139" t="s">
        <v>6636</v>
      </c>
      <c r="S10139" s="12"/>
      <c r="T10139" s="13"/>
      <c r="U10139" t="s">
        <v>6636</v>
      </c>
    </row>
    <row r="10140" spans="1:21" x14ac:dyDescent="0.25">
      <c r="A10140" t="s">
        <v>6637</v>
      </c>
      <c r="B10140" s="12">
        <v>210855</v>
      </c>
      <c r="C10140" t="s">
        <v>14453</v>
      </c>
      <c r="D10140" s="11">
        <v>46194.464513888903</v>
      </c>
      <c r="E10140" t="s">
        <v>14454</v>
      </c>
      <c r="F10140" t="s">
        <v>6415</v>
      </c>
      <c r="G10140" t="s">
        <v>9096</v>
      </c>
      <c r="H10140" t="s">
        <v>6542</v>
      </c>
      <c r="I10140" t="s">
        <v>55</v>
      </c>
      <c r="J10140" t="s">
        <v>164</v>
      </c>
      <c r="K10140" t="s">
        <v>14455</v>
      </c>
      <c r="L10140" t="s">
        <v>14279</v>
      </c>
      <c r="M10140" t="s">
        <v>14456</v>
      </c>
      <c r="N10140" t="s">
        <v>6787</v>
      </c>
      <c r="O10140" t="s">
        <v>13334</v>
      </c>
      <c r="P10140">
        <v>13495000</v>
      </c>
      <c r="Q10140" t="s">
        <v>6636</v>
      </c>
      <c r="R10140" t="s">
        <v>6636</v>
      </c>
      <c r="S10140" s="12"/>
      <c r="T10140" s="13"/>
      <c r="U10140" t="s">
        <v>6636</v>
      </c>
    </row>
    <row r="10141" spans="1:21" x14ac:dyDescent="0.25">
      <c r="A10141" t="s">
        <v>6619</v>
      </c>
      <c r="B10141" s="12">
        <v>210855</v>
      </c>
      <c r="C10141" t="s">
        <v>14453</v>
      </c>
      <c r="D10141" s="11">
        <v>46194.474143518499</v>
      </c>
      <c r="E10141" t="s">
        <v>14454</v>
      </c>
      <c r="F10141" t="s">
        <v>6415</v>
      </c>
      <c r="G10141" t="s">
        <v>14277</v>
      </c>
      <c r="H10141" t="s">
        <v>6542</v>
      </c>
      <c r="I10141" t="s">
        <v>55</v>
      </c>
      <c r="J10141" t="s">
        <v>164</v>
      </c>
      <c r="K10141" t="s">
        <v>14455</v>
      </c>
      <c r="L10141" t="s">
        <v>14279</v>
      </c>
      <c r="M10141" t="s">
        <v>14456</v>
      </c>
      <c r="N10141" t="s">
        <v>6787</v>
      </c>
      <c r="O10141" t="s">
        <v>13334</v>
      </c>
      <c r="P10141">
        <v>13495000</v>
      </c>
      <c r="Q10141" t="s">
        <v>6636</v>
      </c>
      <c r="R10141" t="s">
        <v>6636</v>
      </c>
      <c r="S10141" s="12"/>
      <c r="T10141" s="13"/>
      <c r="U10141" t="s">
        <v>6636</v>
      </c>
    </row>
    <row r="10142" spans="1:21" x14ac:dyDescent="0.25">
      <c r="A10142" t="s">
        <v>6619</v>
      </c>
      <c r="B10142" s="12">
        <v>210855</v>
      </c>
      <c r="C10142" t="s">
        <v>14453</v>
      </c>
      <c r="D10142" s="11">
        <v>46194.474143518499</v>
      </c>
      <c r="E10142" t="s">
        <v>14454</v>
      </c>
      <c r="F10142" t="s">
        <v>6415</v>
      </c>
      <c r="G10142" t="s">
        <v>9088</v>
      </c>
      <c r="H10142" t="s">
        <v>6542</v>
      </c>
      <c r="I10142" t="s">
        <v>55</v>
      </c>
      <c r="J10142" t="s">
        <v>164</v>
      </c>
      <c r="K10142" t="s">
        <v>14455</v>
      </c>
      <c r="L10142" t="s">
        <v>14279</v>
      </c>
      <c r="M10142" t="s">
        <v>14456</v>
      </c>
      <c r="N10142" t="s">
        <v>6787</v>
      </c>
      <c r="O10142" t="s">
        <v>13334</v>
      </c>
      <c r="P10142">
        <v>13495000</v>
      </c>
      <c r="Q10142" t="s">
        <v>6636</v>
      </c>
      <c r="R10142" t="s">
        <v>6636</v>
      </c>
      <c r="S10142" s="12"/>
      <c r="T10142" s="13"/>
      <c r="U10142" t="s">
        <v>6636</v>
      </c>
    </row>
    <row r="10143" spans="1:21" x14ac:dyDescent="0.25">
      <c r="A10143" t="s">
        <v>6619</v>
      </c>
      <c r="B10143" s="12">
        <v>210855</v>
      </c>
      <c r="C10143" t="s">
        <v>14453</v>
      </c>
      <c r="D10143" s="11">
        <v>46194.474143518499</v>
      </c>
      <c r="E10143" t="s">
        <v>14454</v>
      </c>
      <c r="F10143" t="s">
        <v>6415</v>
      </c>
      <c r="G10143" t="s">
        <v>9089</v>
      </c>
      <c r="H10143" t="s">
        <v>6542</v>
      </c>
      <c r="I10143" t="s">
        <v>55</v>
      </c>
      <c r="J10143" t="s">
        <v>164</v>
      </c>
      <c r="K10143" t="s">
        <v>14455</v>
      </c>
      <c r="L10143" t="s">
        <v>14279</v>
      </c>
      <c r="M10143" t="s">
        <v>14456</v>
      </c>
      <c r="N10143" t="s">
        <v>6787</v>
      </c>
      <c r="O10143" t="s">
        <v>13334</v>
      </c>
      <c r="P10143">
        <v>13495000</v>
      </c>
      <c r="Q10143" t="s">
        <v>6636</v>
      </c>
      <c r="R10143" t="s">
        <v>6636</v>
      </c>
      <c r="S10143" s="12"/>
      <c r="T10143" s="13"/>
      <c r="U10143" t="s">
        <v>6636</v>
      </c>
    </row>
    <row r="10144" spans="1:21" x14ac:dyDescent="0.25">
      <c r="A10144" t="s">
        <v>6619</v>
      </c>
      <c r="B10144" s="12">
        <v>210855</v>
      </c>
      <c r="C10144" t="s">
        <v>14453</v>
      </c>
      <c r="D10144" s="11">
        <v>46194.474143518499</v>
      </c>
      <c r="E10144" t="s">
        <v>14454</v>
      </c>
      <c r="F10144" t="s">
        <v>6415</v>
      </c>
      <c r="G10144" t="s">
        <v>6968</v>
      </c>
      <c r="H10144" t="s">
        <v>6542</v>
      </c>
      <c r="I10144" t="s">
        <v>55</v>
      </c>
      <c r="J10144" t="s">
        <v>164</v>
      </c>
      <c r="K10144" t="s">
        <v>14455</v>
      </c>
      <c r="L10144" t="s">
        <v>14279</v>
      </c>
      <c r="M10144" t="s">
        <v>14456</v>
      </c>
      <c r="N10144" t="s">
        <v>6787</v>
      </c>
      <c r="O10144" t="s">
        <v>13334</v>
      </c>
      <c r="P10144">
        <v>13495000</v>
      </c>
      <c r="Q10144" t="s">
        <v>6636</v>
      </c>
      <c r="R10144" t="s">
        <v>6636</v>
      </c>
      <c r="S10144" s="12"/>
      <c r="T10144" s="13"/>
      <c r="U10144" t="s">
        <v>6636</v>
      </c>
    </row>
    <row r="10145" spans="1:21" x14ac:dyDescent="0.25">
      <c r="A10145" t="s">
        <v>6619</v>
      </c>
      <c r="B10145" s="12">
        <v>210855</v>
      </c>
      <c r="C10145" t="s">
        <v>14453</v>
      </c>
      <c r="D10145" s="11">
        <v>46194.474143518499</v>
      </c>
      <c r="E10145" t="s">
        <v>14454</v>
      </c>
      <c r="F10145" t="s">
        <v>6415</v>
      </c>
      <c r="G10145" t="s">
        <v>9090</v>
      </c>
      <c r="H10145" t="s">
        <v>6542</v>
      </c>
      <c r="I10145" t="s">
        <v>55</v>
      </c>
      <c r="J10145" t="s">
        <v>164</v>
      </c>
      <c r="K10145" t="s">
        <v>14455</v>
      </c>
      <c r="L10145" t="s">
        <v>14279</v>
      </c>
      <c r="M10145" t="s">
        <v>14456</v>
      </c>
      <c r="N10145" t="s">
        <v>6787</v>
      </c>
      <c r="O10145" t="s">
        <v>13334</v>
      </c>
      <c r="P10145">
        <v>13495000</v>
      </c>
      <c r="Q10145" t="s">
        <v>6636</v>
      </c>
      <c r="R10145" t="s">
        <v>6636</v>
      </c>
      <c r="S10145" s="12"/>
      <c r="T10145" s="13"/>
      <c r="U10145" t="s">
        <v>6636</v>
      </c>
    </row>
    <row r="10146" spans="1:21" x14ac:dyDescent="0.25">
      <c r="A10146" t="s">
        <v>6619</v>
      </c>
      <c r="B10146" s="12">
        <v>210855</v>
      </c>
      <c r="C10146" t="s">
        <v>14453</v>
      </c>
      <c r="D10146" s="11">
        <v>46194.474143518499</v>
      </c>
      <c r="E10146" t="s">
        <v>14454</v>
      </c>
      <c r="F10146" t="s">
        <v>6415</v>
      </c>
      <c r="G10146" t="s">
        <v>9091</v>
      </c>
      <c r="H10146" t="s">
        <v>6542</v>
      </c>
      <c r="I10146" t="s">
        <v>55</v>
      </c>
      <c r="J10146" t="s">
        <v>164</v>
      </c>
      <c r="K10146" t="s">
        <v>14455</v>
      </c>
      <c r="L10146" t="s">
        <v>14279</v>
      </c>
      <c r="M10146" t="s">
        <v>14456</v>
      </c>
      <c r="N10146" t="s">
        <v>6787</v>
      </c>
      <c r="O10146" t="s">
        <v>13334</v>
      </c>
      <c r="P10146">
        <v>13495000</v>
      </c>
      <c r="Q10146" t="s">
        <v>6636</v>
      </c>
      <c r="R10146" t="s">
        <v>6636</v>
      </c>
      <c r="S10146" s="12"/>
      <c r="T10146" s="13"/>
      <c r="U10146" t="s">
        <v>6636</v>
      </c>
    </row>
    <row r="10147" spans="1:21" x14ac:dyDescent="0.25">
      <c r="A10147" t="s">
        <v>6619</v>
      </c>
      <c r="B10147" s="12">
        <v>210855</v>
      </c>
      <c r="C10147" t="s">
        <v>14453</v>
      </c>
      <c r="D10147" s="11">
        <v>46194.474143518499</v>
      </c>
      <c r="E10147" t="s">
        <v>14454</v>
      </c>
      <c r="F10147" t="s">
        <v>6415</v>
      </c>
      <c r="G10147" t="s">
        <v>9092</v>
      </c>
      <c r="H10147" t="s">
        <v>6542</v>
      </c>
      <c r="I10147" t="s">
        <v>55</v>
      </c>
      <c r="J10147" t="s">
        <v>164</v>
      </c>
      <c r="K10147" t="s">
        <v>14455</v>
      </c>
      <c r="L10147" t="s">
        <v>14279</v>
      </c>
      <c r="M10147" t="s">
        <v>14456</v>
      </c>
      <c r="N10147" t="s">
        <v>6787</v>
      </c>
      <c r="O10147" t="s">
        <v>13334</v>
      </c>
      <c r="P10147">
        <v>13495000</v>
      </c>
      <c r="Q10147" t="s">
        <v>6636</v>
      </c>
      <c r="R10147" t="s">
        <v>6636</v>
      </c>
      <c r="S10147" s="12"/>
      <c r="T10147" s="13"/>
      <c r="U10147" t="s">
        <v>6636</v>
      </c>
    </row>
    <row r="10148" spans="1:21" x14ac:dyDescent="0.25">
      <c r="A10148" t="s">
        <v>6619</v>
      </c>
      <c r="B10148" s="12">
        <v>210855</v>
      </c>
      <c r="C10148" t="s">
        <v>14453</v>
      </c>
      <c r="D10148" s="11">
        <v>46194.474143518499</v>
      </c>
      <c r="E10148" t="s">
        <v>14454</v>
      </c>
      <c r="F10148" t="s">
        <v>6415</v>
      </c>
      <c r="G10148" t="s">
        <v>9093</v>
      </c>
      <c r="H10148" t="s">
        <v>6542</v>
      </c>
      <c r="I10148" t="s">
        <v>55</v>
      </c>
      <c r="J10148" t="s">
        <v>164</v>
      </c>
      <c r="K10148" t="s">
        <v>14455</v>
      </c>
      <c r="L10148" t="s">
        <v>14279</v>
      </c>
      <c r="M10148" t="s">
        <v>14456</v>
      </c>
      <c r="N10148" t="s">
        <v>6787</v>
      </c>
      <c r="O10148" t="s">
        <v>13334</v>
      </c>
      <c r="P10148">
        <v>13495000</v>
      </c>
      <c r="Q10148" t="s">
        <v>6636</v>
      </c>
      <c r="R10148" t="s">
        <v>6636</v>
      </c>
      <c r="S10148" s="12"/>
      <c r="T10148" s="13"/>
      <c r="U10148" t="s">
        <v>6636</v>
      </c>
    </row>
    <row r="10149" spans="1:21" x14ac:dyDescent="0.25">
      <c r="A10149" t="s">
        <v>6619</v>
      </c>
      <c r="B10149" s="12">
        <v>210855</v>
      </c>
      <c r="C10149" t="s">
        <v>14453</v>
      </c>
      <c r="D10149" s="11">
        <v>46194.474143518499</v>
      </c>
      <c r="E10149" t="s">
        <v>14454</v>
      </c>
      <c r="F10149" t="s">
        <v>6415</v>
      </c>
      <c r="G10149" t="s">
        <v>9094</v>
      </c>
      <c r="H10149" t="s">
        <v>6542</v>
      </c>
      <c r="I10149" t="s">
        <v>55</v>
      </c>
      <c r="J10149" t="s">
        <v>164</v>
      </c>
      <c r="K10149" t="s">
        <v>14455</v>
      </c>
      <c r="L10149" t="s">
        <v>14279</v>
      </c>
      <c r="M10149" t="s">
        <v>14456</v>
      </c>
      <c r="N10149" t="s">
        <v>6787</v>
      </c>
      <c r="O10149" t="s">
        <v>13334</v>
      </c>
      <c r="P10149">
        <v>13495000</v>
      </c>
      <c r="Q10149" t="s">
        <v>6636</v>
      </c>
      <c r="R10149" t="s">
        <v>6636</v>
      </c>
      <c r="S10149" s="12"/>
      <c r="T10149" s="13"/>
      <c r="U10149" t="s">
        <v>6636</v>
      </c>
    </row>
    <row r="10150" spans="1:21" x14ac:dyDescent="0.25">
      <c r="A10150" t="s">
        <v>6619</v>
      </c>
      <c r="B10150" s="12">
        <v>210855</v>
      </c>
      <c r="C10150" t="s">
        <v>14453</v>
      </c>
      <c r="D10150" s="11">
        <v>46194.474143518499</v>
      </c>
      <c r="E10150" t="s">
        <v>14454</v>
      </c>
      <c r="F10150" t="s">
        <v>6415</v>
      </c>
      <c r="G10150" t="s">
        <v>14281</v>
      </c>
      <c r="H10150" t="s">
        <v>6542</v>
      </c>
      <c r="I10150" t="s">
        <v>55</v>
      </c>
      <c r="J10150" t="s">
        <v>164</v>
      </c>
      <c r="K10150" t="s">
        <v>14455</v>
      </c>
      <c r="L10150" t="s">
        <v>14279</v>
      </c>
      <c r="M10150" t="s">
        <v>14456</v>
      </c>
      <c r="N10150" t="s">
        <v>6787</v>
      </c>
      <c r="O10150" t="s">
        <v>13334</v>
      </c>
      <c r="P10150">
        <v>13495000</v>
      </c>
      <c r="Q10150" t="s">
        <v>6636</v>
      </c>
      <c r="R10150" t="s">
        <v>6636</v>
      </c>
      <c r="S10150" s="12"/>
      <c r="T10150" s="13"/>
      <c r="U10150" t="s">
        <v>6636</v>
      </c>
    </row>
    <row r="10151" spans="1:21" x14ac:dyDescent="0.25">
      <c r="A10151" t="s">
        <v>6619</v>
      </c>
      <c r="B10151" s="12">
        <v>210855</v>
      </c>
      <c r="C10151" t="s">
        <v>14453</v>
      </c>
      <c r="D10151" s="11">
        <v>46194.474143518499</v>
      </c>
      <c r="E10151" t="s">
        <v>14454</v>
      </c>
      <c r="F10151" t="s">
        <v>6415</v>
      </c>
      <c r="G10151" t="s">
        <v>9095</v>
      </c>
      <c r="H10151" t="s">
        <v>6542</v>
      </c>
      <c r="I10151" t="s">
        <v>55</v>
      </c>
      <c r="J10151" t="s">
        <v>164</v>
      </c>
      <c r="K10151" t="s">
        <v>14455</v>
      </c>
      <c r="L10151" t="s">
        <v>14279</v>
      </c>
      <c r="M10151" t="s">
        <v>14456</v>
      </c>
      <c r="N10151" t="s">
        <v>6787</v>
      </c>
      <c r="O10151" t="s">
        <v>13334</v>
      </c>
      <c r="P10151">
        <v>13495000</v>
      </c>
      <c r="Q10151" t="s">
        <v>6636</v>
      </c>
      <c r="R10151" t="s">
        <v>6636</v>
      </c>
      <c r="S10151" s="12"/>
      <c r="T10151" s="13"/>
      <c r="U10151" t="s">
        <v>6636</v>
      </c>
    </row>
    <row r="10152" spans="1:21" x14ac:dyDescent="0.25">
      <c r="A10152" t="s">
        <v>6619</v>
      </c>
      <c r="B10152" s="12">
        <v>210855</v>
      </c>
      <c r="C10152" t="s">
        <v>14453</v>
      </c>
      <c r="D10152" s="11">
        <v>46194.474143518499</v>
      </c>
      <c r="E10152" t="s">
        <v>14454</v>
      </c>
      <c r="F10152" t="s">
        <v>6415</v>
      </c>
      <c r="G10152" t="s">
        <v>9096</v>
      </c>
      <c r="H10152" t="s">
        <v>6542</v>
      </c>
      <c r="I10152" t="s">
        <v>55</v>
      </c>
      <c r="J10152" t="s">
        <v>164</v>
      </c>
      <c r="K10152" t="s">
        <v>14455</v>
      </c>
      <c r="L10152" t="s">
        <v>14279</v>
      </c>
      <c r="M10152" t="s">
        <v>14456</v>
      </c>
      <c r="N10152" t="s">
        <v>6787</v>
      </c>
      <c r="O10152" t="s">
        <v>13334</v>
      </c>
      <c r="P10152">
        <v>13495000</v>
      </c>
      <c r="Q10152" t="s">
        <v>6636</v>
      </c>
      <c r="R10152" t="s">
        <v>6636</v>
      </c>
      <c r="S10152" s="12"/>
      <c r="T10152" s="13"/>
      <c r="U10152" t="s">
        <v>6636</v>
      </c>
    </row>
    <row r="10153" spans="1:21" x14ac:dyDescent="0.25">
      <c r="A10153" t="s">
        <v>6637</v>
      </c>
      <c r="B10153" s="12">
        <v>210965</v>
      </c>
      <c r="C10153" t="s">
        <v>14457</v>
      </c>
      <c r="D10153" s="11">
        <v>46194.509942129604</v>
      </c>
      <c r="E10153" t="s">
        <v>14458</v>
      </c>
      <c r="F10153" t="s">
        <v>6415</v>
      </c>
      <c r="G10153" t="s">
        <v>9086</v>
      </c>
      <c r="H10153" t="s">
        <v>6542</v>
      </c>
      <c r="I10153" t="s">
        <v>55</v>
      </c>
      <c r="J10153" t="s">
        <v>164</v>
      </c>
      <c r="K10153" t="s">
        <v>14459</v>
      </c>
      <c r="L10153" t="s">
        <v>14285</v>
      </c>
      <c r="M10153" t="s">
        <v>14460</v>
      </c>
      <c r="N10153" t="s">
        <v>6787</v>
      </c>
      <c r="O10153" t="s">
        <v>6810</v>
      </c>
      <c r="P10153">
        <v>13245000</v>
      </c>
      <c r="Q10153" t="s">
        <v>6636</v>
      </c>
      <c r="R10153" t="s">
        <v>6636</v>
      </c>
      <c r="S10153" s="12"/>
      <c r="T10153" s="13"/>
      <c r="U10153" t="s">
        <v>6629</v>
      </c>
    </row>
    <row r="10154" spans="1:21" x14ac:dyDescent="0.25">
      <c r="A10154" t="s">
        <v>6637</v>
      </c>
      <c r="B10154" s="12">
        <v>210965</v>
      </c>
      <c r="C10154" t="s">
        <v>14457</v>
      </c>
      <c r="D10154" s="11">
        <v>46194.509942129604</v>
      </c>
      <c r="E10154" t="s">
        <v>14458</v>
      </c>
      <c r="F10154" t="s">
        <v>6415</v>
      </c>
      <c r="G10154" t="s">
        <v>9088</v>
      </c>
      <c r="H10154" t="s">
        <v>6542</v>
      </c>
      <c r="I10154" t="s">
        <v>55</v>
      </c>
      <c r="J10154" t="s">
        <v>164</v>
      </c>
      <c r="K10154" t="s">
        <v>14459</v>
      </c>
      <c r="L10154" t="s">
        <v>14285</v>
      </c>
      <c r="M10154" t="s">
        <v>14460</v>
      </c>
      <c r="N10154" t="s">
        <v>6787</v>
      </c>
      <c r="O10154" t="s">
        <v>6810</v>
      </c>
      <c r="P10154">
        <v>13245000</v>
      </c>
      <c r="Q10154" t="s">
        <v>6636</v>
      </c>
      <c r="R10154" t="s">
        <v>6636</v>
      </c>
      <c r="S10154" s="12"/>
      <c r="T10154" s="13"/>
      <c r="U10154" t="s">
        <v>6629</v>
      </c>
    </row>
    <row r="10155" spans="1:21" x14ac:dyDescent="0.25">
      <c r="A10155" t="s">
        <v>6637</v>
      </c>
      <c r="B10155" s="12">
        <v>210965</v>
      </c>
      <c r="C10155" t="s">
        <v>14457</v>
      </c>
      <c r="D10155" s="11">
        <v>46194.509942129604</v>
      </c>
      <c r="E10155" t="s">
        <v>14458</v>
      </c>
      <c r="F10155" t="s">
        <v>6415</v>
      </c>
      <c r="G10155" t="s">
        <v>9089</v>
      </c>
      <c r="H10155" t="s">
        <v>6542</v>
      </c>
      <c r="I10155" t="s">
        <v>55</v>
      </c>
      <c r="J10155" t="s">
        <v>164</v>
      </c>
      <c r="K10155" t="s">
        <v>14459</v>
      </c>
      <c r="L10155" t="s">
        <v>14285</v>
      </c>
      <c r="M10155" t="s">
        <v>14460</v>
      </c>
      <c r="N10155" t="s">
        <v>6787</v>
      </c>
      <c r="O10155" t="s">
        <v>6810</v>
      </c>
      <c r="P10155">
        <v>13245000</v>
      </c>
      <c r="Q10155" t="s">
        <v>6636</v>
      </c>
      <c r="R10155" t="s">
        <v>6636</v>
      </c>
      <c r="S10155" s="12"/>
      <c r="T10155" s="13"/>
      <c r="U10155" t="s">
        <v>6629</v>
      </c>
    </row>
    <row r="10156" spans="1:21" x14ac:dyDescent="0.25">
      <c r="A10156" t="s">
        <v>6637</v>
      </c>
      <c r="B10156" s="12">
        <v>210965</v>
      </c>
      <c r="C10156" t="s">
        <v>14457</v>
      </c>
      <c r="D10156" s="11">
        <v>46194.509942129604</v>
      </c>
      <c r="E10156" t="s">
        <v>14458</v>
      </c>
      <c r="F10156" t="s">
        <v>6415</v>
      </c>
      <c r="G10156" t="s">
        <v>6968</v>
      </c>
      <c r="H10156" t="s">
        <v>6542</v>
      </c>
      <c r="I10156" t="s">
        <v>55</v>
      </c>
      <c r="J10156" t="s">
        <v>164</v>
      </c>
      <c r="K10156" t="s">
        <v>14459</v>
      </c>
      <c r="L10156" t="s">
        <v>14285</v>
      </c>
      <c r="M10156" t="s">
        <v>14460</v>
      </c>
      <c r="N10156" t="s">
        <v>6787</v>
      </c>
      <c r="O10156" t="s">
        <v>6810</v>
      </c>
      <c r="P10156">
        <v>13245000</v>
      </c>
      <c r="Q10156" t="s">
        <v>6636</v>
      </c>
      <c r="R10156" t="s">
        <v>6636</v>
      </c>
      <c r="S10156" s="12"/>
      <c r="T10156" s="13"/>
      <c r="U10156" t="s">
        <v>6629</v>
      </c>
    </row>
    <row r="10157" spans="1:21" x14ac:dyDescent="0.25">
      <c r="A10157" t="s">
        <v>6637</v>
      </c>
      <c r="B10157" s="12">
        <v>210965</v>
      </c>
      <c r="C10157" t="s">
        <v>14457</v>
      </c>
      <c r="D10157" s="11">
        <v>46194.509942129604</v>
      </c>
      <c r="E10157" t="s">
        <v>14458</v>
      </c>
      <c r="F10157" t="s">
        <v>6415</v>
      </c>
      <c r="G10157" t="s">
        <v>9090</v>
      </c>
      <c r="H10157" t="s">
        <v>6542</v>
      </c>
      <c r="I10157" t="s">
        <v>55</v>
      </c>
      <c r="J10157" t="s">
        <v>164</v>
      </c>
      <c r="K10157" t="s">
        <v>14459</v>
      </c>
      <c r="L10157" t="s">
        <v>14285</v>
      </c>
      <c r="M10157" t="s">
        <v>14460</v>
      </c>
      <c r="N10157" t="s">
        <v>6787</v>
      </c>
      <c r="O10157" t="s">
        <v>6810</v>
      </c>
      <c r="P10157">
        <v>13245000</v>
      </c>
      <c r="Q10157" t="s">
        <v>6636</v>
      </c>
      <c r="R10157" t="s">
        <v>6636</v>
      </c>
      <c r="S10157" s="12"/>
      <c r="T10157" s="13"/>
      <c r="U10157" t="s">
        <v>6629</v>
      </c>
    </row>
    <row r="10158" spans="1:21" x14ac:dyDescent="0.25">
      <c r="A10158" t="s">
        <v>6637</v>
      </c>
      <c r="B10158" s="12">
        <v>210965</v>
      </c>
      <c r="C10158" t="s">
        <v>14457</v>
      </c>
      <c r="D10158" s="11">
        <v>46194.509942129604</v>
      </c>
      <c r="E10158" t="s">
        <v>14458</v>
      </c>
      <c r="F10158" t="s">
        <v>6415</v>
      </c>
      <c r="G10158" t="s">
        <v>9091</v>
      </c>
      <c r="H10158" t="s">
        <v>6542</v>
      </c>
      <c r="I10158" t="s">
        <v>55</v>
      </c>
      <c r="J10158" t="s">
        <v>164</v>
      </c>
      <c r="K10158" t="s">
        <v>14459</v>
      </c>
      <c r="L10158" t="s">
        <v>14285</v>
      </c>
      <c r="M10158" t="s">
        <v>14460</v>
      </c>
      <c r="N10158" t="s">
        <v>6787</v>
      </c>
      <c r="O10158" t="s">
        <v>6810</v>
      </c>
      <c r="P10158">
        <v>13245000</v>
      </c>
      <c r="Q10158" t="s">
        <v>6636</v>
      </c>
      <c r="R10158" t="s">
        <v>6636</v>
      </c>
      <c r="S10158" s="12"/>
      <c r="T10158" s="13"/>
      <c r="U10158" t="s">
        <v>6629</v>
      </c>
    </row>
    <row r="10159" spans="1:21" x14ac:dyDescent="0.25">
      <c r="A10159" t="s">
        <v>6637</v>
      </c>
      <c r="B10159" s="12">
        <v>210965</v>
      </c>
      <c r="C10159" t="s">
        <v>14457</v>
      </c>
      <c r="D10159" s="11">
        <v>46194.509942129604</v>
      </c>
      <c r="E10159" t="s">
        <v>14458</v>
      </c>
      <c r="F10159" t="s">
        <v>6415</v>
      </c>
      <c r="G10159" t="s">
        <v>9092</v>
      </c>
      <c r="H10159" t="s">
        <v>6542</v>
      </c>
      <c r="I10159" t="s">
        <v>55</v>
      </c>
      <c r="J10159" t="s">
        <v>164</v>
      </c>
      <c r="K10159" t="s">
        <v>14459</v>
      </c>
      <c r="L10159" t="s">
        <v>14285</v>
      </c>
      <c r="M10159" t="s">
        <v>14460</v>
      </c>
      <c r="N10159" t="s">
        <v>6787</v>
      </c>
      <c r="O10159" t="s">
        <v>6810</v>
      </c>
      <c r="P10159">
        <v>13245000</v>
      </c>
      <c r="Q10159" t="s">
        <v>6636</v>
      </c>
      <c r="R10159" t="s">
        <v>6636</v>
      </c>
      <c r="S10159" s="12"/>
      <c r="T10159" s="13"/>
      <c r="U10159" t="s">
        <v>6629</v>
      </c>
    </row>
    <row r="10160" spans="1:21" x14ac:dyDescent="0.25">
      <c r="A10160" t="s">
        <v>6637</v>
      </c>
      <c r="B10160" s="12">
        <v>210965</v>
      </c>
      <c r="C10160" t="s">
        <v>14457</v>
      </c>
      <c r="D10160" s="11">
        <v>46194.509942129604</v>
      </c>
      <c r="E10160" t="s">
        <v>14458</v>
      </c>
      <c r="F10160" t="s">
        <v>6415</v>
      </c>
      <c r="G10160" t="s">
        <v>9093</v>
      </c>
      <c r="H10160" t="s">
        <v>6542</v>
      </c>
      <c r="I10160" t="s">
        <v>55</v>
      </c>
      <c r="J10160" t="s">
        <v>164</v>
      </c>
      <c r="K10160" t="s">
        <v>14459</v>
      </c>
      <c r="L10160" t="s">
        <v>14285</v>
      </c>
      <c r="M10160" t="s">
        <v>14460</v>
      </c>
      <c r="N10160" t="s">
        <v>6787</v>
      </c>
      <c r="O10160" t="s">
        <v>6810</v>
      </c>
      <c r="P10160">
        <v>13245000</v>
      </c>
      <c r="Q10160" t="s">
        <v>6636</v>
      </c>
      <c r="R10160" t="s">
        <v>6636</v>
      </c>
      <c r="S10160" s="12"/>
      <c r="T10160" s="13"/>
      <c r="U10160" t="s">
        <v>6629</v>
      </c>
    </row>
    <row r="10161" spans="1:21" x14ac:dyDescent="0.25">
      <c r="A10161" t="s">
        <v>6637</v>
      </c>
      <c r="B10161" s="12">
        <v>210965</v>
      </c>
      <c r="C10161" t="s">
        <v>14457</v>
      </c>
      <c r="D10161" s="11">
        <v>46194.509942129604</v>
      </c>
      <c r="E10161" t="s">
        <v>14458</v>
      </c>
      <c r="F10161" t="s">
        <v>6415</v>
      </c>
      <c r="G10161" t="s">
        <v>9094</v>
      </c>
      <c r="H10161" t="s">
        <v>6542</v>
      </c>
      <c r="I10161" t="s">
        <v>55</v>
      </c>
      <c r="J10161" t="s">
        <v>164</v>
      </c>
      <c r="K10161" t="s">
        <v>14459</v>
      </c>
      <c r="L10161" t="s">
        <v>14285</v>
      </c>
      <c r="M10161" t="s">
        <v>14460</v>
      </c>
      <c r="N10161" t="s">
        <v>6787</v>
      </c>
      <c r="O10161" t="s">
        <v>6810</v>
      </c>
      <c r="P10161">
        <v>13245000</v>
      </c>
      <c r="Q10161" t="s">
        <v>6636</v>
      </c>
      <c r="R10161" t="s">
        <v>6636</v>
      </c>
      <c r="S10161" s="12"/>
      <c r="T10161" s="13"/>
      <c r="U10161" t="s">
        <v>6629</v>
      </c>
    </row>
    <row r="10162" spans="1:21" x14ac:dyDescent="0.25">
      <c r="A10162" t="s">
        <v>6637</v>
      </c>
      <c r="B10162" s="12">
        <v>210965</v>
      </c>
      <c r="C10162" t="s">
        <v>14457</v>
      </c>
      <c r="D10162" s="11">
        <v>46194.509942129604</v>
      </c>
      <c r="E10162" t="s">
        <v>14458</v>
      </c>
      <c r="F10162" t="s">
        <v>6415</v>
      </c>
      <c r="G10162" t="s">
        <v>9095</v>
      </c>
      <c r="H10162" t="s">
        <v>6542</v>
      </c>
      <c r="I10162" t="s">
        <v>55</v>
      </c>
      <c r="J10162" t="s">
        <v>164</v>
      </c>
      <c r="K10162" t="s">
        <v>14459</v>
      </c>
      <c r="L10162" t="s">
        <v>14285</v>
      </c>
      <c r="M10162" t="s">
        <v>14460</v>
      </c>
      <c r="N10162" t="s">
        <v>6787</v>
      </c>
      <c r="O10162" t="s">
        <v>6810</v>
      </c>
      <c r="P10162">
        <v>13245000</v>
      </c>
      <c r="Q10162" t="s">
        <v>6636</v>
      </c>
      <c r="R10162" t="s">
        <v>6636</v>
      </c>
      <c r="S10162" s="12"/>
      <c r="T10162" s="13"/>
      <c r="U10162" t="s">
        <v>6629</v>
      </c>
    </row>
    <row r="10163" spans="1:21" x14ac:dyDescent="0.25">
      <c r="A10163" t="s">
        <v>6637</v>
      </c>
      <c r="B10163" s="12">
        <v>210965</v>
      </c>
      <c r="C10163" t="s">
        <v>14457</v>
      </c>
      <c r="D10163" s="11">
        <v>46194.509942129604</v>
      </c>
      <c r="E10163" t="s">
        <v>14458</v>
      </c>
      <c r="F10163" t="s">
        <v>6415</v>
      </c>
      <c r="G10163" t="s">
        <v>9096</v>
      </c>
      <c r="H10163" t="s">
        <v>6542</v>
      </c>
      <c r="I10163" t="s">
        <v>55</v>
      </c>
      <c r="J10163" t="s">
        <v>164</v>
      </c>
      <c r="K10163" t="s">
        <v>14459</v>
      </c>
      <c r="L10163" t="s">
        <v>14285</v>
      </c>
      <c r="M10163" t="s">
        <v>14460</v>
      </c>
      <c r="N10163" t="s">
        <v>6787</v>
      </c>
      <c r="O10163" t="s">
        <v>6810</v>
      </c>
      <c r="P10163">
        <v>13245000</v>
      </c>
      <c r="Q10163" t="s">
        <v>6636</v>
      </c>
      <c r="R10163" t="s">
        <v>6636</v>
      </c>
      <c r="S10163" s="12"/>
      <c r="T10163" s="13"/>
      <c r="U10163" t="s">
        <v>6629</v>
      </c>
    </row>
    <row r="10164" spans="1:21" x14ac:dyDescent="0.25">
      <c r="A10164" t="s">
        <v>6637</v>
      </c>
      <c r="B10164" s="12">
        <v>210935</v>
      </c>
      <c r="C10164" t="s">
        <v>14461</v>
      </c>
      <c r="D10164" s="11">
        <v>46194.540648148097</v>
      </c>
      <c r="E10164" t="s">
        <v>14462</v>
      </c>
      <c r="F10164" t="s">
        <v>6415</v>
      </c>
      <c r="G10164" t="s">
        <v>14277</v>
      </c>
      <c r="H10164" t="s">
        <v>6542</v>
      </c>
      <c r="I10164" t="s">
        <v>55</v>
      </c>
      <c r="J10164" t="s">
        <v>6803</v>
      </c>
      <c r="K10164" t="s">
        <v>14344</v>
      </c>
      <c r="L10164" t="s">
        <v>14279</v>
      </c>
      <c r="M10164" t="s">
        <v>14345</v>
      </c>
      <c r="N10164" t="s">
        <v>6787</v>
      </c>
      <c r="O10164" t="s">
        <v>13334</v>
      </c>
      <c r="P10164">
        <v>17495000</v>
      </c>
      <c r="Q10164" t="s">
        <v>6636</v>
      </c>
      <c r="R10164" t="s">
        <v>6636</v>
      </c>
      <c r="S10164" s="12"/>
      <c r="T10164" s="13"/>
      <c r="U10164" t="s">
        <v>6636</v>
      </c>
    </row>
    <row r="10165" spans="1:21" x14ac:dyDescent="0.25">
      <c r="A10165" t="s">
        <v>6637</v>
      </c>
      <c r="B10165" s="12">
        <v>210935</v>
      </c>
      <c r="C10165" t="s">
        <v>14461</v>
      </c>
      <c r="D10165" s="11">
        <v>46194.540648148097</v>
      </c>
      <c r="E10165" t="s">
        <v>14462</v>
      </c>
      <c r="F10165" t="s">
        <v>6415</v>
      </c>
      <c r="G10165" t="s">
        <v>9093</v>
      </c>
      <c r="H10165" t="s">
        <v>6542</v>
      </c>
      <c r="I10165" t="s">
        <v>55</v>
      </c>
      <c r="J10165" t="s">
        <v>6803</v>
      </c>
      <c r="K10165" t="s">
        <v>14344</v>
      </c>
      <c r="L10165" t="s">
        <v>14279</v>
      </c>
      <c r="M10165" t="s">
        <v>14345</v>
      </c>
      <c r="N10165" t="s">
        <v>6787</v>
      </c>
      <c r="O10165" t="s">
        <v>13334</v>
      </c>
      <c r="P10165">
        <v>17495000</v>
      </c>
      <c r="Q10165" t="s">
        <v>6636</v>
      </c>
      <c r="R10165" t="s">
        <v>6636</v>
      </c>
      <c r="S10165" s="12"/>
      <c r="T10165" s="13"/>
      <c r="U10165" t="s">
        <v>6636</v>
      </c>
    </row>
    <row r="10166" spans="1:21" x14ac:dyDescent="0.25">
      <c r="A10166" t="s">
        <v>6637</v>
      </c>
      <c r="B10166" s="12">
        <v>210935</v>
      </c>
      <c r="C10166" t="s">
        <v>14461</v>
      </c>
      <c r="D10166" s="11">
        <v>46194.540648148097</v>
      </c>
      <c r="E10166" t="s">
        <v>14462</v>
      </c>
      <c r="F10166" t="s">
        <v>6415</v>
      </c>
      <c r="G10166" t="s">
        <v>9094</v>
      </c>
      <c r="H10166" t="s">
        <v>6542</v>
      </c>
      <c r="I10166" t="s">
        <v>55</v>
      </c>
      <c r="J10166" t="s">
        <v>6803</v>
      </c>
      <c r="K10166" t="s">
        <v>14344</v>
      </c>
      <c r="L10166" t="s">
        <v>14279</v>
      </c>
      <c r="M10166" t="s">
        <v>14345</v>
      </c>
      <c r="N10166" t="s">
        <v>6787</v>
      </c>
      <c r="O10166" t="s">
        <v>13334</v>
      </c>
      <c r="P10166">
        <v>17495000</v>
      </c>
      <c r="Q10166" t="s">
        <v>6636</v>
      </c>
      <c r="R10166" t="s">
        <v>6636</v>
      </c>
      <c r="S10166" s="12"/>
      <c r="T10166" s="13"/>
      <c r="U10166" t="s">
        <v>6636</v>
      </c>
    </row>
    <row r="10167" spans="1:21" x14ac:dyDescent="0.25">
      <c r="A10167" t="s">
        <v>6637</v>
      </c>
      <c r="B10167" s="12">
        <v>210935</v>
      </c>
      <c r="C10167" t="s">
        <v>14461</v>
      </c>
      <c r="D10167" s="11">
        <v>46194.540648148097</v>
      </c>
      <c r="E10167" t="s">
        <v>14462</v>
      </c>
      <c r="F10167" t="s">
        <v>6415</v>
      </c>
      <c r="G10167" t="s">
        <v>9095</v>
      </c>
      <c r="H10167" t="s">
        <v>6542</v>
      </c>
      <c r="I10167" t="s">
        <v>55</v>
      </c>
      <c r="J10167" t="s">
        <v>6803</v>
      </c>
      <c r="K10167" t="s">
        <v>14344</v>
      </c>
      <c r="L10167" t="s">
        <v>14279</v>
      </c>
      <c r="M10167" t="s">
        <v>14345</v>
      </c>
      <c r="N10167" t="s">
        <v>6787</v>
      </c>
      <c r="O10167" t="s">
        <v>13334</v>
      </c>
      <c r="P10167">
        <v>17495000</v>
      </c>
      <c r="Q10167" t="s">
        <v>6636</v>
      </c>
      <c r="R10167" t="s">
        <v>6636</v>
      </c>
      <c r="S10167" s="12"/>
      <c r="T10167" s="13"/>
      <c r="U10167" t="s">
        <v>6636</v>
      </c>
    </row>
    <row r="10168" spans="1:21" x14ac:dyDescent="0.25">
      <c r="A10168" t="s">
        <v>6619</v>
      </c>
      <c r="B10168" s="12">
        <v>210930</v>
      </c>
      <c r="C10168" t="s">
        <v>9084</v>
      </c>
      <c r="D10168" s="11">
        <v>46194.606516203698</v>
      </c>
      <c r="E10168" t="s">
        <v>9085</v>
      </c>
      <c r="F10168" t="s">
        <v>6415</v>
      </c>
      <c r="G10168" t="s">
        <v>9086</v>
      </c>
      <c r="H10168" t="s">
        <v>6542</v>
      </c>
      <c r="I10168" t="s">
        <v>55</v>
      </c>
      <c r="J10168" t="s">
        <v>164</v>
      </c>
      <c r="K10168" t="s">
        <v>14405</v>
      </c>
      <c r="L10168" t="s">
        <v>14285</v>
      </c>
      <c r="M10168" t="s">
        <v>14406</v>
      </c>
      <c r="N10168" t="s">
        <v>6787</v>
      </c>
      <c r="O10168" t="s">
        <v>6810</v>
      </c>
      <c r="P10168">
        <v>12245000</v>
      </c>
      <c r="Q10168" t="s">
        <v>6636</v>
      </c>
      <c r="R10168" t="s">
        <v>6636</v>
      </c>
      <c r="S10168" s="12"/>
      <c r="T10168" s="13"/>
      <c r="U10168" t="s">
        <v>6636</v>
      </c>
    </row>
    <row r="10169" spans="1:21" x14ac:dyDescent="0.25">
      <c r="A10169" t="s">
        <v>6619</v>
      </c>
      <c r="B10169" s="12">
        <v>210930</v>
      </c>
      <c r="C10169" t="s">
        <v>9084</v>
      </c>
      <c r="D10169" s="11">
        <v>46194.606516203698</v>
      </c>
      <c r="E10169" t="s">
        <v>9085</v>
      </c>
      <c r="F10169" t="s">
        <v>6415</v>
      </c>
      <c r="G10169" t="s">
        <v>9088</v>
      </c>
      <c r="H10169" t="s">
        <v>6542</v>
      </c>
      <c r="I10169" t="s">
        <v>55</v>
      </c>
      <c r="J10169" t="s">
        <v>164</v>
      </c>
      <c r="K10169" t="s">
        <v>14405</v>
      </c>
      <c r="L10169" t="s">
        <v>14285</v>
      </c>
      <c r="M10169" t="s">
        <v>14406</v>
      </c>
      <c r="N10169" t="s">
        <v>6787</v>
      </c>
      <c r="O10169" t="s">
        <v>6810</v>
      </c>
      <c r="P10169">
        <v>12245000</v>
      </c>
      <c r="Q10169" t="s">
        <v>6636</v>
      </c>
      <c r="R10169" t="s">
        <v>6636</v>
      </c>
      <c r="S10169" s="12"/>
      <c r="T10169" s="13"/>
      <c r="U10169" t="s">
        <v>6636</v>
      </c>
    </row>
    <row r="10170" spans="1:21" x14ac:dyDescent="0.25">
      <c r="A10170" t="s">
        <v>6619</v>
      </c>
      <c r="B10170" s="12">
        <v>210930</v>
      </c>
      <c r="C10170" t="s">
        <v>9084</v>
      </c>
      <c r="D10170" s="11">
        <v>46194.606516203698</v>
      </c>
      <c r="E10170" t="s">
        <v>9085</v>
      </c>
      <c r="F10170" t="s">
        <v>6415</v>
      </c>
      <c r="G10170" t="s">
        <v>9089</v>
      </c>
      <c r="H10170" t="s">
        <v>6542</v>
      </c>
      <c r="I10170" t="s">
        <v>55</v>
      </c>
      <c r="J10170" t="s">
        <v>164</v>
      </c>
      <c r="K10170" t="s">
        <v>14405</v>
      </c>
      <c r="L10170" t="s">
        <v>14285</v>
      </c>
      <c r="M10170" t="s">
        <v>14406</v>
      </c>
      <c r="N10170" t="s">
        <v>6787</v>
      </c>
      <c r="O10170" t="s">
        <v>6810</v>
      </c>
      <c r="P10170">
        <v>12245000</v>
      </c>
      <c r="Q10170" t="s">
        <v>6636</v>
      </c>
      <c r="R10170" t="s">
        <v>6636</v>
      </c>
      <c r="S10170" s="12"/>
      <c r="T10170" s="13"/>
      <c r="U10170" t="s">
        <v>6636</v>
      </c>
    </row>
    <row r="10171" spans="1:21" x14ac:dyDescent="0.25">
      <c r="A10171" t="s">
        <v>6619</v>
      </c>
      <c r="B10171" s="12">
        <v>210930</v>
      </c>
      <c r="C10171" t="s">
        <v>9084</v>
      </c>
      <c r="D10171" s="11">
        <v>46194.606516203698</v>
      </c>
      <c r="E10171" t="s">
        <v>9085</v>
      </c>
      <c r="F10171" t="s">
        <v>6415</v>
      </c>
      <c r="G10171" t="s">
        <v>6968</v>
      </c>
      <c r="H10171" t="s">
        <v>6542</v>
      </c>
      <c r="I10171" t="s">
        <v>55</v>
      </c>
      <c r="J10171" t="s">
        <v>164</v>
      </c>
      <c r="K10171" t="s">
        <v>14405</v>
      </c>
      <c r="L10171" t="s">
        <v>14285</v>
      </c>
      <c r="M10171" t="s">
        <v>14406</v>
      </c>
      <c r="N10171" t="s">
        <v>6787</v>
      </c>
      <c r="O10171" t="s">
        <v>6810</v>
      </c>
      <c r="P10171">
        <v>12245000</v>
      </c>
      <c r="Q10171" t="s">
        <v>6636</v>
      </c>
      <c r="R10171" t="s">
        <v>6636</v>
      </c>
      <c r="S10171" s="12"/>
      <c r="T10171" s="13"/>
      <c r="U10171" t="s">
        <v>6636</v>
      </c>
    </row>
    <row r="10172" spans="1:21" x14ac:dyDescent="0.25">
      <c r="A10172" t="s">
        <v>6619</v>
      </c>
      <c r="B10172" s="12">
        <v>210930</v>
      </c>
      <c r="C10172" t="s">
        <v>9084</v>
      </c>
      <c r="D10172" s="11">
        <v>46194.606516203698</v>
      </c>
      <c r="E10172" t="s">
        <v>9085</v>
      </c>
      <c r="F10172" t="s">
        <v>6415</v>
      </c>
      <c r="G10172" t="s">
        <v>9090</v>
      </c>
      <c r="H10172" t="s">
        <v>6542</v>
      </c>
      <c r="I10172" t="s">
        <v>55</v>
      </c>
      <c r="J10172" t="s">
        <v>164</v>
      </c>
      <c r="K10172" t="s">
        <v>14405</v>
      </c>
      <c r="L10172" t="s">
        <v>14285</v>
      </c>
      <c r="M10172" t="s">
        <v>14406</v>
      </c>
      <c r="N10172" t="s">
        <v>6787</v>
      </c>
      <c r="O10172" t="s">
        <v>6810</v>
      </c>
      <c r="P10172">
        <v>12245000</v>
      </c>
      <c r="Q10172" t="s">
        <v>6636</v>
      </c>
      <c r="R10172" t="s">
        <v>6636</v>
      </c>
      <c r="S10172" s="12"/>
      <c r="T10172" s="13"/>
      <c r="U10172" t="s">
        <v>6636</v>
      </c>
    </row>
    <row r="10173" spans="1:21" x14ac:dyDescent="0.25">
      <c r="A10173" t="s">
        <v>6619</v>
      </c>
      <c r="B10173" s="12">
        <v>210930</v>
      </c>
      <c r="C10173" t="s">
        <v>9084</v>
      </c>
      <c r="D10173" s="11">
        <v>46194.606516203698</v>
      </c>
      <c r="E10173" t="s">
        <v>9085</v>
      </c>
      <c r="F10173" t="s">
        <v>6415</v>
      </c>
      <c r="G10173" t="s">
        <v>9091</v>
      </c>
      <c r="H10173" t="s">
        <v>6542</v>
      </c>
      <c r="I10173" t="s">
        <v>55</v>
      </c>
      <c r="J10173" t="s">
        <v>164</v>
      </c>
      <c r="K10173" t="s">
        <v>14405</v>
      </c>
      <c r="L10173" t="s">
        <v>14285</v>
      </c>
      <c r="M10173" t="s">
        <v>14406</v>
      </c>
      <c r="N10173" t="s">
        <v>6787</v>
      </c>
      <c r="O10173" t="s">
        <v>6810</v>
      </c>
      <c r="P10173">
        <v>12245000</v>
      </c>
      <c r="Q10173" t="s">
        <v>6636</v>
      </c>
      <c r="R10173" t="s">
        <v>6636</v>
      </c>
      <c r="S10173" s="12"/>
      <c r="T10173" s="13"/>
      <c r="U10173" t="s">
        <v>6636</v>
      </c>
    </row>
    <row r="10174" spans="1:21" x14ac:dyDescent="0.25">
      <c r="A10174" t="s">
        <v>6619</v>
      </c>
      <c r="B10174" s="12">
        <v>210930</v>
      </c>
      <c r="C10174" t="s">
        <v>9084</v>
      </c>
      <c r="D10174" s="11">
        <v>46194.606516203698</v>
      </c>
      <c r="E10174" t="s">
        <v>9085</v>
      </c>
      <c r="F10174" t="s">
        <v>6415</v>
      </c>
      <c r="G10174" t="s">
        <v>9092</v>
      </c>
      <c r="H10174" t="s">
        <v>6542</v>
      </c>
      <c r="I10174" t="s">
        <v>55</v>
      </c>
      <c r="J10174" t="s">
        <v>164</v>
      </c>
      <c r="K10174" t="s">
        <v>14405</v>
      </c>
      <c r="L10174" t="s">
        <v>14285</v>
      </c>
      <c r="M10174" t="s">
        <v>14406</v>
      </c>
      <c r="N10174" t="s">
        <v>6787</v>
      </c>
      <c r="O10174" t="s">
        <v>6810</v>
      </c>
      <c r="P10174">
        <v>12245000</v>
      </c>
      <c r="Q10174" t="s">
        <v>6636</v>
      </c>
      <c r="R10174" t="s">
        <v>6636</v>
      </c>
      <c r="S10174" s="12"/>
      <c r="T10174" s="13"/>
      <c r="U10174" t="s">
        <v>6636</v>
      </c>
    </row>
    <row r="10175" spans="1:21" x14ac:dyDescent="0.25">
      <c r="A10175" t="s">
        <v>6619</v>
      </c>
      <c r="B10175" s="12">
        <v>210930</v>
      </c>
      <c r="C10175" t="s">
        <v>9084</v>
      </c>
      <c r="D10175" s="11">
        <v>46194.606516203698</v>
      </c>
      <c r="E10175" t="s">
        <v>9085</v>
      </c>
      <c r="F10175" t="s">
        <v>6415</v>
      </c>
      <c r="G10175" t="s">
        <v>9093</v>
      </c>
      <c r="H10175" t="s">
        <v>6542</v>
      </c>
      <c r="I10175" t="s">
        <v>55</v>
      </c>
      <c r="J10175" t="s">
        <v>164</v>
      </c>
      <c r="K10175" t="s">
        <v>14405</v>
      </c>
      <c r="L10175" t="s">
        <v>14285</v>
      </c>
      <c r="M10175" t="s">
        <v>14406</v>
      </c>
      <c r="N10175" t="s">
        <v>6787</v>
      </c>
      <c r="O10175" t="s">
        <v>6810</v>
      </c>
      <c r="P10175">
        <v>12245000</v>
      </c>
      <c r="Q10175" t="s">
        <v>6636</v>
      </c>
      <c r="R10175" t="s">
        <v>6636</v>
      </c>
      <c r="S10175" s="12"/>
      <c r="T10175" s="13"/>
      <c r="U10175" t="s">
        <v>6636</v>
      </c>
    </row>
    <row r="10176" spans="1:21" x14ac:dyDescent="0.25">
      <c r="A10176" t="s">
        <v>6619</v>
      </c>
      <c r="B10176" s="12">
        <v>210930</v>
      </c>
      <c r="C10176" t="s">
        <v>9084</v>
      </c>
      <c r="D10176" s="11">
        <v>46194.606516203698</v>
      </c>
      <c r="E10176" t="s">
        <v>9085</v>
      </c>
      <c r="F10176" t="s">
        <v>6415</v>
      </c>
      <c r="G10176" t="s">
        <v>9094</v>
      </c>
      <c r="H10176" t="s">
        <v>6542</v>
      </c>
      <c r="I10176" t="s">
        <v>55</v>
      </c>
      <c r="J10176" t="s">
        <v>164</v>
      </c>
      <c r="K10176" t="s">
        <v>14405</v>
      </c>
      <c r="L10176" t="s">
        <v>14285</v>
      </c>
      <c r="M10176" t="s">
        <v>14406</v>
      </c>
      <c r="N10176" t="s">
        <v>6787</v>
      </c>
      <c r="O10176" t="s">
        <v>6810</v>
      </c>
      <c r="P10176">
        <v>12245000</v>
      </c>
      <c r="Q10176" t="s">
        <v>6636</v>
      </c>
      <c r="R10176" t="s">
        <v>6636</v>
      </c>
      <c r="S10176" s="12"/>
      <c r="T10176" s="13"/>
      <c r="U10176" t="s">
        <v>6636</v>
      </c>
    </row>
    <row r="10177" spans="1:21" x14ac:dyDescent="0.25">
      <c r="A10177" t="s">
        <v>6619</v>
      </c>
      <c r="B10177" s="12">
        <v>210930</v>
      </c>
      <c r="C10177" t="s">
        <v>9084</v>
      </c>
      <c r="D10177" s="11">
        <v>46194.606516203698</v>
      </c>
      <c r="E10177" t="s">
        <v>9085</v>
      </c>
      <c r="F10177" t="s">
        <v>6415</v>
      </c>
      <c r="G10177" t="s">
        <v>9095</v>
      </c>
      <c r="H10177" t="s">
        <v>6542</v>
      </c>
      <c r="I10177" t="s">
        <v>55</v>
      </c>
      <c r="J10177" t="s">
        <v>164</v>
      </c>
      <c r="K10177" t="s">
        <v>14405</v>
      </c>
      <c r="L10177" t="s">
        <v>14285</v>
      </c>
      <c r="M10177" t="s">
        <v>14406</v>
      </c>
      <c r="N10177" t="s">
        <v>6787</v>
      </c>
      <c r="O10177" t="s">
        <v>6810</v>
      </c>
      <c r="P10177">
        <v>12245000</v>
      </c>
      <c r="Q10177" t="s">
        <v>6636</v>
      </c>
      <c r="R10177" t="s">
        <v>6636</v>
      </c>
      <c r="S10177" s="12"/>
      <c r="T10177" s="13"/>
      <c r="U10177" t="s">
        <v>6636</v>
      </c>
    </row>
    <row r="10178" spans="1:21" x14ac:dyDescent="0.25">
      <c r="A10178" t="s">
        <v>6619</v>
      </c>
      <c r="B10178" s="12">
        <v>210930</v>
      </c>
      <c r="C10178" t="s">
        <v>9084</v>
      </c>
      <c r="D10178" s="11">
        <v>46194.606516203698</v>
      </c>
      <c r="E10178" t="s">
        <v>9085</v>
      </c>
      <c r="F10178" t="s">
        <v>6415</v>
      </c>
      <c r="G10178" t="s">
        <v>9096</v>
      </c>
      <c r="H10178" t="s">
        <v>6542</v>
      </c>
      <c r="I10178" t="s">
        <v>55</v>
      </c>
      <c r="J10178" t="s">
        <v>164</v>
      </c>
      <c r="K10178" t="s">
        <v>14405</v>
      </c>
      <c r="L10178" t="s">
        <v>14285</v>
      </c>
      <c r="M10178" t="s">
        <v>14406</v>
      </c>
      <c r="N10178" t="s">
        <v>6787</v>
      </c>
      <c r="O10178" t="s">
        <v>6810</v>
      </c>
      <c r="P10178">
        <v>12245000</v>
      </c>
      <c r="Q10178" t="s">
        <v>6636</v>
      </c>
      <c r="R10178" t="s">
        <v>6636</v>
      </c>
      <c r="S10178" s="12"/>
      <c r="T10178" s="13"/>
      <c r="U10178" t="s">
        <v>6636</v>
      </c>
    </row>
    <row r="10179" spans="1:21" x14ac:dyDescent="0.25">
      <c r="A10179" t="s">
        <v>6619</v>
      </c>
      <c r="B10179" s="12">
        <v>210935</v>
      </c>
      <c r="C10179" t="s">
        <v>14461</v>
      </c>
      <c r="D10179" s="11">
        <v>46194.607499999998</v>
      </c>
      <c r="E10179" t="s">
        <v>14462</v>
      </c>
      <c r="F10179" t="s">
        <v>6415</v>
      </c>
      <c r="G10179" t="s">
        <v>14277</v>
      </c>
      <c r="H10179" t="s">
        <v>6542</v>
      </c>
      <c r="I10179" t="s">
        <v>55</v>
      </c>
      <c r="J10179" t="s">
        <v>6803</v>
      </c>
      <c r="K10179" t="s">
        <v>14344</v>
      </c>
      <c r="L10179" t="s">
        <v>14279</v>
      </c>
      <c r="M10179" t="s">
        <v>14345</v>
      </c>
      <c r="N10179" t="s">
        <v>6787</v>
      </c>
      <c r="O10179" t="s">
        <v>13334</v>
      </c>
      <c r="P10179">
        <v>17495000</v>
      </c>
      <c r="Q10179" t="s">
        <v>6636</v>
      </c>
      <c r="R10179" t="s">
        <v>6636</v>
      </c>
      <c r="S10179" s="12"/>
      <c r="T10179" s="13"/>
      <c r="U10179" t="s">
        <v>6636</v>
      </c>
    </row>
    <row r="10180" spans="1:21" x14ac:dyDescent="0.25">
      <c r="A10180" t="s">
        <v>6619</v>
      </c>
      <c r="B10180" s="12">
        <v>210935</v>
      </c>
      <c r="C10180" t="s">
        <v>14461</v>
      </c>
      <c r="D10180" s="11">
        <v>46194.607499999998</v>
      </c>
      <c r="E10180" t="s">
        <v>14462</v>
      </c>
      <c r="F10180" t="s">
        <v>6415</v>
      </c>
      <c r="G10180" t="s">
        <v>9093</v>
      </c>
      <c r="H10180" t="s">
        <v>6542</v>
      </c>
      <c r="I10180" t="s">
        <v>55</v>
      </c>
      <c r="J10180" t="s">
        <v>6803</v>
      </c>
      <c r="K10180" t="s">
        <v>14344</v>
      </c>
      <c r="L10180" t="s">
        <v>14279</v>
      </c>
      <c r="M10180" t="s">
        <v>14345</v>
      </c>
      <c r="N10180" t="s">
        <v>6787</v>
      </c>
      <c r="O10180" t="s">
        <v>13334</v>
      </c>
      <c r="P10180">
        <v>17495000</v>
      </c>
      <c r="Q10180" t="s">
        <v>6636</v>
      </c>
      <c r="R10180" t="s">
        <v>6636</v>
      </c>
      <c r="S10180" s="12"/>
      <c r="T10180" s="13"/>
      <c r="U10180" t="s">
        <v>6636</v>
      </c>
    </row>
    <row r="10181" spans="1:21" x14ac:dyDescent="0.25">
      <c r="A10181" t="s">
        <v>6619</v>
      </c>
      <c r="B10181" s="12">
        <v>210935</v>
      </c>
      <c r="C10181" t="s">
        <v>14461</v>
      </c>
      <c r="D10181" s="11">
        <v>46194.607499999998</v>
      </c>
      <c r="E10181" t="s">
        <v>14462</v>
      </c>
      <c r="F10181" t="s">
        <v>6415</v>
      </c>
      <c r="G10181" t="s">
        <v>9094</v>
      </c>
      <c r="H10181" t="s">
        <v>6542</v>
      </c>
      <c r="I10181" t="s">
        <v>55</v>
      </c>
      <c r="J10181" t="s">
        <v>6803</v>
      </c>
      <c r="K10181" t="s">
        <v>14344</v>
      </c>
      <c r="L10181" t="s">
        <v>14279</v>
      </c>
      <c r="M10181" t="s">
        <v>14345</v>
      </c>
      <c r="N10181" t="s">
        <v>6787</v>
      </c>
      <c r="O10181" t="s">
        <v>13334</v>
      </c>
      <c r="P10181">
        <v>17495000</v>
      </c>
      <c r="Q10181" t="s">
        <v>6636</v>
      </c>
      <c r="R10181" t="s">
        <v>6636</v>
      </c>
      <c r="S10181" s="12"/>
      <c r="T10181" s="13"/>
      <c r="U10181" t="s">
        <v>6636</v>
      </c>
    </row>
    <row r="10182" spans="1:21" x14ac:dyDescent="0.25">
      <c r="A10182" t="s">
        <v>6619</v>
      </c>
      <c r="B10182" s="12">
        <v>210935</v>
      </c>
      <c r="C10182" t="s">
        <v>14461</v>
      </c>
      <c r="D10182" s="11">
        <v>46194.607499999998</v>
      </c>
      <c r="E10182" t="s">
        <v>14462</v>
      </c>
      <c r="F10182" t="s">
        <v>6415</v>
      </c>
      <c r="G10182" t="s">
        <v>9095</v>
      </c>
      <c r="H10182" t="s">
        <v>6542</v>
      </c>
      <c r="I10182" t="s">
        <v>55</v>
      </c>
      <c r="J10182" t="s">
        <v>6803</v>
      </c>
      <c r="K10182" t="s">
        <v>14344</v>
      </c>
      <c r="L10182" t="s">
        <v>14279</v>
      </c>
      <c r="M10182" t="s">
        <v>14345</v>
      </c>
      <c r="N10182" t="s">
        <v>6787</v>
      </c>
      <c r="O10182" t="s">
        <v>13334</v>
      </c>
      <c r="P10182">
        <v>17495000</v>
      </c>
      <c r="Q10182" t="s">
        <v>6636</v>
      </c>
      <c r="R10182" t="s">
        <v>6636</v>
      </c>
      <c r="S10182" s="12"/>
      <c r="T10182" s="13"/>
      <c r="U10182" t="s">
        <v>6636</v>
      </c>
    </row>
    <row r="10183" spans="1:21" x14ac:dyDescent="0.25">
      <c r="A10183" t="s">
        <v>6619</v>
      </c>
      <c r="B10183" s="12">
        <v>210965</v>
      </c>
      <c r="C10183" t="s">
        <v>14457</v>
      </c>
      <c r="D10183" s="11">
        <v>46194.636250000003</v>
      </c>
      <c r="E10183" t="s">
        <v>14458</v>
      </c>
      <c r="F10183" t="s">
        <v>6415</v>
      </c>
      <c r="G10183" t="s">
        <v>9086</v>
      </c>
      <c r="H10183" t="s">
        <v>6542</v>
      </c>
      <c r="I10183" t="s">
        <v>55</v>
      </c>
      <c r="J10183" t="s">
        <v>164</v>
      </c>
      <c r="K10183" t="s">
        <v>14459</v>
      </c>
      <c r="L10183" t="s">
        <v>14285</v>
      </c>
      <c r="M10183" t="s">
        <v>14460</v>
      </c>
      <c r="N10183" t="s">
        <v>6787</v>
      </c>
      <c r="O10183" t="s">
        <v>6810</v>
      </c>
      <c r="P10183">
        <v>13245000</v>
      </c>
      <c r="Q10183" t="s">
        <v>6636</v>
      </c>
      <c r="R10183" t="s">
        <v>6636</v>
      </c>
      <c r="S10183" s="12"/>
      <c r="T10183" s="13"/>
      <c r="U10183" t="s">
        <v>6629</v>
      </c>
    </row>
    <row r="10184" spans="1:21" x14ac:dyDescent="0.25">
      <c r="A10184" t="s">
        <v>6619</v>
      </c>
      <c r="B10184" s="12">
        <v>210965</v>
      </c>
      <c r="C10184" t="s">
        <v>14457</v>
      </c>
      <c r="D10184" s="11">
        <v>46194.636250000003</v>
      </c>
      <c r="E10184" t="s">
        <v>14458</v>
      </c>
      <c r="F10184" t="s">
        <v>6415</v>
      </c>
      <c r="G10184" t="s">
        <v>9088</v>
      </c>
      <c r="H10184" t="s">
        <v>6542</v>
      </c>
      <c r="I10184" t="s">
        <v>55</v>
      </c>
      <c r="J10184" t="s">
        <v>164</v>
      </c>
      <c r="K10184" t="s">
        <v>14459</v>
      </c>
      <c r="L10184" t="s">
        <v>14285</v>
      </c>
      <c r="M10184" t="s">
        <v>14460</v>
      </c>
      <c r="N10184" t="s">
        <v>6787</v>
      </c>
      <c r="O10184" t="s">
        <v>6810</v>
      </c>
      <c r="P10184">
        <v>13245000</v>
      </c>
      <c r="Q10184" t="s">
        <v>6636</v>
      </c>
      <c r="R10184" t="s">
        <v>6636</v>
      </c>
      <c r="S10184" s="12"/>
      <c r="T10184" s="13"/>
      <c r="U10184" t="s">
        <v>6629</v>
      </c>
    </row>
    <row r="10185" spans="1:21" x14ac:dyDescent="0.25">
      <c r="A10185" t="s">
        <v>6619</v>
      </c>
      <c r="B10185" s="12">
        <v>210965</v>
      </c>
      <c r="C10185" t="s">
        <v>14457</v>
      </c>
      <c r="D10185" s="11">
        <v>46194.636250000003</v>
      </c>
      <c r="E10185" t="s">
        <v>14458</v>
      </c>
      <c r="F10185" t="s">
        <v>6415</v>
      </c>
      <c r="G10185" t="s">
        <v>9089</v>
      </c>
      <c r="H10185" t="s">
        <v>6542</v>
      </c>
      <c r="I10185" t="s">
        <v>55</v>
      </c>
      <c r="J10185" t="s">
        <v>164</v>
      </c>
      <c r="K10185" t="s">
        <v>14459</v>
      </c>
      <c r="L10185" t="s">
        <v>14285</v>
      </c>
      <c r="M10185" t="s">
        <v>14460</v>
      </c>
      <c r="N10185" t="s">
        <v>6787</v>
      </c>
      <c r="O10185" t="s">
        <v>6810</v>
      </c>
      <c r="P10185">
        <v>13245000</v>
      </c>
      <c r="Q10185" t="s">
        <v>6636</v>
      </c>
      <c r="R10185" t="s">
        <v>6636</v>
      </c>
      <c r="S10185" s="12"/>
      <c r="T10185" s="13"/>
      <c r="U10185" t="s">
        <v>6629</v>
      </c>
    </row>
    <row r="10186" spans="1:21" x14ac:dyDescent="0.25">
      <c r="A10186" t="s">
        <v>6619</v>
      </c>
      <c r="B10186" s="12">
        <v>210965</v>
      </c>
      <c r="C10186" t="s">
        <v>14457</v>
      </c>
      <c r="D10186" s="11">
        <v>46194.636250000003</v>
      </c>
      <c r="E10186" t="s">
        <v>14458</v>
      </c>
      <c r="F10186" t="s">
        <v>6415</v>
      </c>
      <c r="G10186" t="s">
        <v>6968</v>
      </c>
      <c r="H10186" t="s">
        <v>6542</v>
      </c>
      <c r="I10186" t="s">
        <v>55</v>
      </c>
      <c r="J10186" t="s">
        <v>164</v>
      </c>
      <c r="K10186" t="s">
        <v>14459</v>
      </c>
      <c r="L10186" t="s">
        <v>14285</v>
      </c>
      <c r="M10186" t="s">
        <v>14460</v>
      </c>
      <c r="N10186" t="s">
        <v>6787</v>
      </c>
      <c r="O10186" t="s">
        <v>6810</v>
      </c>
      <c r="P10186">
        <v>13245000</v>
      </c>
      <c r="Q10186" t="s">
        <v>6636</v>
      </c>
      <c r="R10186" t="s">
        <v>6636</v>
      </c>
      <c r="S10186" s="12"/>
      <c r="T10186" s="13"/>
      <c r="U10186" t="s">
        <v>6629</v>
      </c>
    </row>
    <row r="10187" spans="1:21" x14ac:dyDescent="0.25">
      <c r="A10187" t="s">
        <v>6619</v>
      </c>
      <c r="B10187" s="12">
        <v>210965</v>
      </c>
      <c r="C10187" t="s">
        <v>14457</v>
      </c>
      <c r="D10187" s="11">
        <v>46194.636250000003</v>
      </c>
      <c r="E10187" t="s">
        <v>14458</v>
      </c>
      <c r="F10187" t="s">
        <v>6415</v>
      </c>
      <c r="G10187" t="s">
        <v>9090</v>
      </c>
      <c r="H10187" t="s">
        <v>6542</v>
      </c>
      <c r="I10187" t="s">
        <v>55</v>
      </c>
      <c r="J10187" t="s">
        <v>164</v>
      </c>
      <c r="K10187" t="s">
        <v>14459</v>
      </c>
      <c r="L10187" t="s">
        <v>14285</v>
      </c>
      <c r="M10187" t="s">
        <v>14460</v>
      </c>
      <c r="N10187" t="s">
        <v>6787</v>
      </c>
      <c r="O10187" t="s">
        <v>6810</v>
      </c>
      <c r="P10187">
        <v>13245000</v>
      </c>
      <c r="Q10187" t="s">
        <v>6636</v>
      </c>
      <c r="R10187" t="s">
        <v>6636</v>
      </c>
      <c r="S10187" s="12"/>
      <c r="T10187" s="13"/>
      <c r="U10187" t="s">
        <v>6629</v>
      </c>
    </row>
    <row r="10188" spans="1:21" x14ac:dyDescent="0.25">
      <c r="A10188" t="s">
        <v>6619</v>
      </c>
      <c r="B10188" s="12">
        <v>210965</v>
      </c>
      <c r="C10188" t="s">
        <v>14457</v>
      </c>
      <c r="D10188" s="11">
        <v>46194.636250000003</v>
      </c>
      <c r="E10188" t="s">
        <v>14458</v>
      </c>
      <c r="F10188" t="s">
        <v>6415</v>
      </c>
      <c r="G10188" t="s">
        <v>9091</v>
      </c>
      <c r="H10188" t="s">
        <v>6542</v>
      </c>
      <c r="I10188" t="s">
        <v>55</v>
      </c>
      <c r="J10188" t="s">
        <v>164</v>
      </c>
      <c r="K10188" t="s">
        <v>14459</v>
      </c>
      <c r="L10188" t="s">
        <v>14285</v>
      </c>
      <c r="M10188" t="s">
        <v>14460</v>
      </c>
      <c r="N10188" t="s">
        <v>6787</v>
      </c>
      <c r="O10188" t="s">
        <v>6810</v>
      </c>
      <c r="P10188">
        <v>13245000</v>
      </c>
      <c r="Q10188" t="s">
        <v>6636</v>
      </c>
      <c r="R10188" t="s">
        <v>6636</v>
      </c>
      <c r="S10188" s="12"/>
      <c r="T10188" s="13"/>
      <c r="U10188" t="s">
        <v>6629</v>
      </c>
    </row>
    <row r="10189" spans="1:21" x14ac:dyDescent="0.25">
      <c r="A10189" t="s">
        <v>6619</v>
      </c>
      <c r="B10189" s="12">
        <v>210965</v>
      </c>
      <c r="C10189" t="s">
        <v>14457</v>
      </c>
      <c r="D10189" s="11">
        <v>46194.636250000003</v>
      </c>
      <c r="E10189" t="s">
        <v>14458</v>
      </c>
      <c r="F10189" t="s">
        <v>6415</v>
      </c>
      <c r="G10189" t="s">
        <v>9092</v>
      </c>
      <c r="H10189" t="s">
        <v>6542</v>
      </c>
      <c r="I10189" t="s">
        <v>55</v>
      </c>
      <c r="J10189" t="s">
        <v>164</v>
      </c>
      <c r="K10189" t="s">
        <v>14459</v>
      </c>
      <c r="L10189" t="s">
        <v>14285</v>
      </c>
      <c r="M10189" t="s">
        <v>14460</v>
      </c>
      <c r="N10189" t="s">
        <v>6787</v>
      </c>
      <c r="O10189" t="s">
        <v>6810</v>
      </c>
      <c r="P10189">
        <v>13245000</v>
      </c>
      <c r="Q10189" t="s">
        <v>6636</v>
      </c>
      <c r="R10189" t="s">
        <v>6636</v>
      </c>
      <c r="S10189" s="12"/>
      <c r="T10189" s="13"/>
      <c r="U10189" t="s">
        <v>6629</v>
      </c>
    </row>
    <row r="10190" spans="1:21" x14ac:dyDescent="0.25">
      <c r="A10190" t="s">
        <v>6619</v>
      </c>
      <c r="B10190" s="12">
        <v>210965</v>
      </c>
      <c r="C10190" t="s">
        <v>14457</v>
      </c>
      <c r="D10190" s="11">
        <v>46194.636250000003</v>
      </c>
      <c r="E10190" t="s">
        <v>14458</v>
      </c>
      <c r="F10190" t="s">
        <v>6415</v>
      </c>
      <c r="G10190" t="s">
        <v>9093</v>
      </c>
      <c r="H10190" t="s">
        <v>6542</v>
      </c>
      <c r="I10190" t="s">
        <v>55</v>
      </c>
      <c r="J10190" t="s">
        <v>164</v>
      </c>
      <c r="K10190" t="s">
        <v>14459</v>
      </c>
      <c r="L10190" t="s">
        <v>14285</v>
      </c>
      <c r="M10190" t="s">
        <v>14460</v>
      </c>
      <c r="N10190" t="s">
        <v>6787</v>
      </c>
      <c r="O10190" t="s">
        <v>6810</v>
      </c>
      <c r="P10190">
        <v>13245000</v>
      </c>
      <c r="Q10190" t="s">
        <v>6636</v>
      </c>
      <c r="R10190" t="s">
        <v>6636</v>
      </c>
      <c r="S10190" s="12"/>
      <c r="T10190" s="13"/>
      <c r="U10190" t="s">
        <v>6629</v>
      </c>
    </row>
    <row r="10191" spans="1:21" x14ac:dyDescent="0.25">
      <c r="A10191" t="s">
        <v>6619</v>
      </c>
      <c r="B10191" s="12">
        <v>210965</v>
      </c>
      <c r="C10191" t="s">
        <v>14457</v>
      </c>
      <c r="D10191" s="11">
        <v>46194.636250000003</v>
      </c>
      <c r="E10191" t="s">
        <v>14458</v>
      </c>
      <c r="F10191" t="s">
        <v>6415</v>
      </c>
      <c r="G10191" t="s">
        <v>9094</v>
      </c>
      <c r="H10191" t="s">
        <v>6542</v>
      </c>
      <c r="I10191" t="s">
        <v>55</v>
      </c>
      <c r="J10191" t="s">
        <v>164</v>
      </c>
      <c r="K10191" t="s">
        <v>14459</v>
      </c>
      <c r="L10191" t="s">
        <v>14285</v>
      </c>
      <c r="M10191" t="s">
        <v>14460</v>
      </c>
      <c r="N10191" t="s">
        <v>6787</v>
      </c>
      <c r="O10191" t="s">
        <v>6810</v>
      </c>
      <c r="P10191">
        <v>13245000</v>
      </c>
      <c r="Q10191" t="s">
        <v>6636</v>
      </c>
      <c r="R10191" t="s">
        <v>6636</v>
      </c>
      <c r="S10191" s="12"/>
      <c r="T10191" s="13"/>
      <c r="U10191" t="s">
        <v>6629</v>
      </c>
    </row>
    <row r="10192" spans="1:21" x14ac:dyDescent="0.25">
      <c r="A10192" t="s">
        <v>6619</v>
      </c>
      <c r="B10192" s="12">
        <v>210965</v>
      </c>
      <c r="C10192" t="s">
        <v>14457</v>
      </c>
      <c r="D10192" s="11">
        <v>46194.636250000003</v>
      </c>
      <c r="E10192" t="s">
        <v>14458</v>
      </c>
      <c r="F10192" t="s">
        <v>6415</v>
      </c>
      <c r="G10192" t="s">
        <v>9095</v>
      </c>
      <c r="H10192" t="s">
        <v>6542</v>
      </c>
      <c r="I10192" t="s">
        <v>55</v>
      </c>
      <c r="J10192" t="s">
        <v>164</v>
      </c>
      <c r="K10192" t="s">
        <v>14459</v>
      </c>
      <c r="L10192" t="s">
        <v>14285</v>
      </c>
      <c r="M10192" t="s">
        <v>14460</v>
      </c>
      <c r="N10192" t="s">
        <v>6787</v>
      </c>
      <c r="O10192" t="s">
        <v>6810</v>
      </c>
      <c r="P10192">
        <v>13245000</v>
      </c>
      <c r="Q10192" t="s">
        <v>6636</v>
      </c>
      <c r="R10192" t="s">
        <v>6636</v>
      </c>
      <c r="S10192" s="12"/>
      <c r="T10192" s="13"/>
      <c r="U10192" t="s">
        <v>6629</v>
      </c>
    </row>
    <row r="10193" spans="1:21" x14ac:dyDescent="0.25">
      <c r="A10193" t="s">
        <v>6619</v>
      </c>
      <c r="B10193" s="12">
        <v>210965</v>
      </c>
      <c r="C10193" t="s">
        <v>14457</v>
      </c>
      <c r="D10193" s="11">
        <v>46194.636250000003</v>
      </c>
      <c r="E10193" t="s">
        <v>14458</v>
      </c>
      <c r="F10193" t="s">
        <v>6415</v>
      </c>
      <c r="G10193" t="s">
        <v>9096</v>
      </c>
      <c r="H10193" t="s">
        <v>6542</v>
      </c>
      <c r="I10193" t="s">
        <v>55</v>
      </c>
      <c r="J10193" t="s">
        <v>164</v>
      </c>
      <c r="K10193" t="s">
        <v>14459</v>
      </c>
      <c r="L10193" t="s">
        <v>14285</v>
      </c>
      <c r="M10193" t="s">
        <v>14460</v>
      </c>
      <c r="N10193" t="s">
        <v>6787</v>
      </c>
      <c r="O10193" t="s">
        <v>6810</v>
      </c>
      <c r="P10193">
        <v>13245000</v>
      </c>
      <c r="Q10193" t="s">
        <v>6636</v>
      </c>
      <c r="R10193" t="s">
        <v>6636</v>
      </c>
      <c r="S10193" s="12"/>
      <c r="T10193" s="13"/>
      <c r="U10193" t="s">
        <v>6629</v>
      </c>
    </row>
    <row r="10194" spans="1:21" x14ac:dyDescent="0.25">
      <c r="A10194" t="s">
        <v>6637</v>
      </c>
      <c r="B10194" s="12">
        <v>211590</v>
      </c>
      <c r="C10194" t="s">
        <v>14463</v>
      </c>
      <c r="D10194" s="11">
        <v>46195.333946759303</v>
      </c>
      <c r="E10194" t="s">
        <v>14464</v>
      </c>
      <c r="F10194" t="s">
        <v>6415</v>
      </c>
      <c r="G10194" t="s">
        <v>14277</v>
      </c>
      <c r="H10194" t="s">
        <v>6542</v>
      </c>
      <c r="I10194" t="s">
        <v>65</v>
      </c>
      <c r="J10194" t="s">
        <v>57</v>
      </c>
      <c r="K10194" t="s">
        <v>14465</v>
      </c>
      <c r="L10194" t="s">
        <v>14279</v>
      </c>
      <c r="M10194" t="s">
        <v>14466</v>
      </c>
      <c r="N10194" t="s">
        <v>6787</v>
      </c>
      <c r="O10194" t="s">
        <v>13334</v>
      </c>
      <c r="P10194">
        <v>15245000</v>
      </c>
      <c r="Q10194" t="s">
        <v>6636</v>
      </c>
      <c r="R10194" t="s">
        <v>6636</v>
      </c>
      <c r="S10194" s="12"/>
      <c r="T10194" s="13"/>
      <c r="U10194" t="s">
        <v>6636</v>
      </c>
    </row>
    <row r="10195" spans="1:21" x14ac:dyDescent="0.25">
      <c r="A10195" t="s">
        <v>6637</v>
      </c>
      <c r="B10195" s="12">
        <v>211590</v>
      </c>
      <c r="C10195" t="s">
        <v>14463</v>
      </c>
      <c r="D10195" s="11">
        <v>46195.333946759303</v>
      </c>
      <c r="E10195" t="s">
        <v>14464</v>
      </c>
      <c r="F10195" t="s">
        <v>6415</v>
      </c>
      <c r="G10195" t="s">
        <v>9088</v>
      </c>
      <c r="H10195" t="s">
        <v>6542</v>
      </c>
      <c r="I10195" t="s">
        <v>65</v>
      </c>
      <c r="J10195" t="s">
        <v>57</v>
      </c>
      <c r="K10195" t="s">
        <v>14465</v>
      </c>
      <c r="L10195" t="s">
        <v>14279</v>
      </c>
      <c r="M10195" t="s">
        <v>14466</v>
      </c>
      <c r="N10195" t="s">
        <v>6787</v>
      </c>
      <c r="O10195" t="s">
        <v>13334</v>
      </c>
      <c r="P10195">
        <v>15245000</v>
      </c>
      <c r="Q10195" t="s">
        <v>6636</v>
      </c>
      <c r="R10195" t="s">
        <v>6636</v>
      </c>
      <c r="S10195" s="12"/>
      <c r="T10195" s="13"/>
      <c r="U10195" t="s">
        <v>6636</v>
      </c>
    </row>
    <row r="10196" spans="1:21" x14ac:dyDescent="0.25">
      <c r="A10196" t="s">
        <v>6637</v>
      </c>
      <c r="B10196" s="12">
        <v>211590</v>
      </c>
      <c r="C10196" t="s">
        <v>14463</v>
      </c>
      <c r="D10196" s="11">
        <v>46195.333946759303</v>
      </c>
      <c r="E10196" t="s">
        <v>14464</v>
      </c>
      <c r="F10196" t="s">
        <v>6415</v>
      </c>
      <c r="G10196" t="s">
        <v>9089</v>
      </c>
      <c r="H10196" t="s">
        <v>6542</v>
      </c>
      <c r="I10196" t="s">
        <v>65</v>
      </c>
      <c r="J10196" t="s">
        <v>57</v>
      </c>
      <c r="K10196" t="s">
        <v>14465</v>
      </c>
      <c r="L10196" t="s">
        <v>14279</v>
      </c>
      <c r="M10196" t="s">
        <v>14466</v>
      </c>
      <c r="N10196" t="s">
        <v>6787</v>
      </c>
      <c r="O10196" t="s">
        <v>13334</v>
      </c>
      <c r="P10196">
        <v>15245000</v>
      </c>
      <c r="Q10196" t="s">
        <v>6636</v>
      </c>
      <c r="R10196" t="s">
        <v>6636</v>
      </c>
      <c r="S10196" s="12"/>
      <c r="T10196" s="13"/>
      <c r="U10196" t="s">
        <v>6636</v>
      </c>
    </row>
    <row r="10197" spans="1:21" x14ac:dyDescent="0.25">
      <c r="A10197" t="s">
        <v>6637</v>
      </c>
      <c r="B10197" s="12">
        <v>211590</v>
      </c>
      <c r="C10197" t="s">
        <v>14463</v>
      </c>
      <c r="D10197" s="11">
        <v>46195.333946759303</v>
      </c>
      <c r="E10197" t="s">
        <v>14464</v>
      </c>
      <c r="F10197" t="s">
        <v>6415</v>
      </c>
      <c r="G10197" t="s">
        <v>6968</v>
      </c>
      <c r="H10197" t="s">
        <v>6542</v>
      </c>
      <c r="I10197" t="s">
        <v>65</v>
      </c>
      <c r="J10197" t="s">
        <v>57</v>
      </c>
      <c r="K10197" t="s">
        <v>14465</v>
      </c>
      <c r="L10197" t="s">
        <v>14279</v>
      </c>
      <c r="M10197" t="s">
        <v>14466</v>
      </c>
      <c r="N10197" t="s">
        <v>6787</v>
      </c>
      <c r="O10197" t="s">
        <v>13334</v>
      </c>
      <c r="P10197">
        <v>15245000</v>
      </c>
      <c r="Q10197" t="s">
        <v>6636</v>
      </c>
      <c r="R10197" t="s">
        <v>6636</v>
      </c>
      <c r="S10197" s="12"/>
      <c r="T10197" s="13"/>
      <c r="U10197" t="s">
        <v>6636</v>
      </c>
    </row>
    <row r="10198" spans="1:21" x14ac:dyDescent="0.25">
      <c r="A10198" t="s">
        <v>6637</v>
      </c>
      <c r="B10198" s="12">
        <v>211590</v>
      </c>
      <c r="C10198" t="s">
        <v>14463</v>
      </c>
      <c r="D10198" s="11">
        <v>46195.333946759303</v>
      </c>
      <c r="E10198" t="s">
        <v>14464</v>
      </c>
      <c r="F10198" t="s">
        <v>6415</v>
      </c>
      <c r="G10198" t="s">
        <v>9090</v>
      </c>
      <c r="H10198" t="s">
        <v>6542</v>
      </c>
      <c r="I10198" t="s">
        <v>65</v>
      </c>
      <c r="J10198" t="s">
        <v>57</v>
      </c>
      <c r="K10198" t="s">
        <v>14465</v>
      </c>
      <c r="L10198" t="s">
        <v>14279</v>
      </c>
      <c r="M10198" t="s">
        <v>14466</v>
      </c>
      <c r="N10198" t="s">
        <v>6787</v>
      </c>
      <c r="O10198" t="s">
        <v>13334</v>
      </c>
      <c r="P10198">
        <v>15245000</v>
      </c>
      <c r="Q10198" t="s">
        <v>6636</v>
      </c>
      <c r="R10198" t="s">
        <v>6636</v>
      </c>
      <c r="S10198" s="12"/>
      <c r="T10198" s="13"/>
      <c r="U10198" t="s">
        <v>6636</v>
      </c>
    </row>
    <row r="10199" spans="1:21" x14ac:dyDescent="0.25">
      <c r="A10199" t="s">
        <v>6637</v>
      </c>
      <c r="B10199" s="12">
        <v>211590</v>
      </c>
      <c r="C10199" t="s">
        <v>14463</v>
      </c>
      <c r="D10199" s="11">
        <v>46195.333946759303</v>
      </c>
      <c r="E10199" t="s">
        <v>14464</v>
      </c>
      <c r="F10199" t="s">
        <v>6415</v>
      </c>
      <c r="G10199" t="s">
        <v>9091</v>
      </c>
      <c r="H10199" t="s">
        <v>6542</v>
      </c>
      <c r="I10199" t="s">
        <v>65</v>
      </c>
      <c r="J10199" t="s">
        <v>57</v>
      </c>
      <c r="K10199" t="s">
        <v>14465</v>
      </c>
      <c r="L10199" t="s">
        <v>14279</v>
      </c>
      <c r="M10199" t="s">
        <v>14466</v>
      </c>
      <c r="N10199" t="s">
        <v>6787</v>
      </c>
      <c r="O10199" t="s">
        <v>13334</v>
      </c>
      <c r="P10199">
        <v>15245000</v>
      </c>
      <c r="Q10199" t="s">
        <v>6636</v>
      </c>
      <c r="R10199" t="s">
        <v>6636</v>
      </c>
      <c r="S10199" s="12"/>
      <c r="T10199" s="13"/>
      <c r="U10199" t="s">
        <v>6636</v>
      </c>
    </row>
    <row r="10200" spans="1:21" x14ac:dyDescent="0.25">
      <c r="A10200" t="s">
        <v>6637</v>
      </c>
      <c r="B10200" s="12">
        <v>211590</v>
      </c>
      <c r="C10200" t="s">
        <v>14463</v>
      </c>
      <c r="D10200" s="11">
        <v>46195.333946759303</v>
      </c>
      <c r="E10200" t="s">
        <v>14464</v>
      </c>
      <c r="F10200" t="s">
        <v>6415</v>
      </c>
      <c r="G10200" t="s">
        <v>9092</v>
      </c>
      <c r="H10200" t="s">
        <v>6542</v>
      </c>
      <c r="I10200" t="s">
        <v>65</v>
      </c>
      <c r="J10200" t="s">
        <v>57</v>
      </c>
      <c r="K10200" t="s">
        <v>14465</v>
      </c>
      <c r="L10200" t="s">
        <v>14279</v>
      </c>
      <c r="M10200" t="s">
        <v>14466</v>
      </c>
      <c r="N10200" t="s">
        <v>6787</v>
      </c>
      <c r="O10200" t="s">
        <v>13334</v>
      </c>
      <c r="P10200">
        <v>15245000</v>
      </c>
      <c r="Q10200" t="s">
        <v>6636</v>
      </c>
      <c r="R10200" t="s">
        <v>6636</v>
      </c>
      <c r="S10200" s="12"/>
      <c r="T10200" s="13"/>
      <c r="U10200" t="s">
        <v>6636</v>
      </c>
    </row>
    <row r="10201" spans="1:21" x14ac:dyDescent="0.25">
      <c r="A10201" t="s">
        <v>6637</v>
      </c>
      <c r="B10201" s="12">
        <v>211590</v>
      </c>
      <c r="C10201" t="s">
        <v>14463</v>
      </c>
      <c r="D10201" s="11">
        <v>46195.333946759303</v>
      </c>
      <c r="E10201" t="s">
        <v>14464</v>
      </c>
      <c r="F10201" t="s">
        <v>6415</v>
      </c>
      <c r="G10201" t="s">
        <v>9093</v>
      </c>
      <c r="H10201" t="s">
        <v>6542</v>
      </c>
      <c r="I10201" t="s">
        <v>65</v>
      </c>
      <c r="J10201" t="s">
        <v>57</v>
      </c>
      <c r="K10201" t="s">
        <v>14465</v>
      </c>
      <c r="L10201" t="s">
        <v>14279</v>
      </c>
      <c r="M10201" t="s">
        <v>14466</v>
      </c>
      <c r="N10201" t="s">
        <v>6787</v>
      </c>
      <c r="O10201" t="s">
        <v>13334</v>
      </c>
      <c r="P10201">
        <v>15245000</v>
      </c>
      <c r="Q10201" t="s">
        <v>6636</v>
      </c>
      <c r="R10201" t="s">
        <v>6636</v>
      </c>
      <c r="S10201" s="12"/>
      <c r="T10201" s="13"/>
      <c r="U10201" t="s">
        <v>6636</v>
      </c>
    </row>
    <row r="10202" spans="1:21" x14ac:dyDescent="0.25">
      <c r="A10202" t="s">
        <v>6637</v>
      </c>
      <c r="B10202" s="12">
        <v>211590</v>
      </c>
      <c r="C10202" t="s">
        <v>14463</v>
      </c>
      <c r="D10202" s="11">
        <v>46195.333946759303</v>
      </c>
      <c r="E10202" t="s">
        <v>14464</v>
      </c>
      <c r="F10202" t="s">
        <v>6415</v>
      </c>
      <c r="G10202" t="s">
        <v>9094</v>
      </c>
      <c r="H10202" t="s">
        <v>6542</v>
      </c>
      <c r="I10202" t="s">
        <v>65</v>
      </c>
      <c r="J10202" t="s">
        <v>57</v>
      </c>
      <c r="K10202" t="s">
        <v>14465</v>
      </c>
      <c r="L10202" t="s">
        <v>14279</v>
      </c>
      <c r="M10202" t="s">
        <v>14466</v>
      </c>
      <c r="N10202" t="s">
        <v>6787</v>
      </c>
      <c r="O10202" t="s">
        <v>13334</v>
      </c>
      <c r="P10202">
        <v>15245000</v>
      </c>
      <c r="Q10202" t="s">
        <v>6636</v>
      </c>
      <c r="R10202" t="s">
        <v>6636</v>
      </c>
      <c r="S10202" s="12"/>
      <c r="T10202" s="13"/>
      <c r="U10202" t="s">
        <v>6636</v>
      </c>
    </row>
    <row r="10203" spans="1:21" x14ac:dyDescent="0.25">
      <c r="A10203" t="s">
        <v>6637</v>
      </c>
      <c r="B10203" s="12">
        <v>211590</v>
      </c>
      <c r="C10203" t="s">
        <v>14463</v>
      </c>
      <c r="D10203" s="11">
        <v>46195.333946759303</v>
      </c>
      <c r="E10203" t="s">
        <v>14464</v>
      </c>
      <c r="F10203" t="s">
        <v>6415</v>
      </c>
      <c r="G10203" t="s">
        <v>14281</v>
      </c>
      <c r="H10203" t="s">
        <v>6542</v>
      </c>
      <c r="I10203" t="s">
        <v>65</v>
      </c>
      <c r="J10203" t="s">
        <v>57</v>
      </c>
      <c r="K10203" t="s">
        <v>14465</v>
      </c>
      <c r="L10203" t="s">
        <v>14279</v>
      </c>
      <c r="M10203" t="s">
        <v>14466</v>
      </c>
      <c r="N10203" t="s">
        <v>6787</v>
      </c>
      <c r="O10203" t="s">
        <v>13334</v>
      </c>
      <c r="P10203">
        <v>15245000</v>
      </c>
      <c r="Q10203" t="s">
        <v>6636</v>
      </c>
      <c r="R10203" t="s">
        <v>6636</v>
      </c>
      <c r="S10203" s="12"/>
      <c r="T10203" s="13"/>
      <c r="U10203" t="s">
        <v>6636</v>
      </c>
    </row>
    <row r="10204" spans="1:21" x14ac:dyDescent="0.25">
      <c r="A10204" t="s">
        <v>6637</v>
      </c>
      <c r="B10204" s="12">
        <v>211590</v>
      </c>
      <c r="C10204" t="s">
        <v>14463</v>
      </c>
      <c r="D10204" s="11">
        <v>46195.333946759303</v>
      </c>
      <c r="E10204" t="s">
        <v>14464</v>
      </c>
      <c r="F10204" t="s">
        <v>6415</v>
      </c>
      <c r="G10204" t="s">
        <v>9095</v>
      </c>
      <c r="H10204" t="s">
        <v>6542</v>
      </c>
      <c r="I10204" t="s">
        <v>65</v>
      </c>
      <c r="J10204" t="s">
        <v>57</v>
      </c>
      <c r="K10204" t="s">
        <v>14465</v>
      </c>
      <c r="L10204" t="s">
        <v>14279</v>
      </c>
      <c r="M10204" t="s">
        <v>14466</v>
      </c>
      <c r="N10204" t="s">
        <v>6787</v>
      </c>
      <c r="O10204" t="s">
        <v>13334</v>
      </c>
      <c r="P10204">
        <v>15245000</v>
      </c>
      <c r="Q10204" t="s">
        <v>6636</v>
      </c>
      <c r="R10204" t="s">
        <v>6636</v>
      </c>
      <c r="S10204" s="12"/>
      <c r="T10204" s="13"/>
      <c r="U10204" t="s">
        <v>6636</v>
      </c>
    </row>
    <row r="10205" spans="1:21" x14ac:dyDescent="0.25">
      <c r="A10205" t="s">
        <v>6637</v>
      </c>
      <c r="B10205" s="12">
        <v>211590</v>
      </c>
      <c r="C10205" t="s">
        <v>14463</v>
      </c>
      <c r="D10205" s="11">
        <v>46195.333946759303</v>
      </c>
      <c r="E10205" t="s">
        <v>14464</v>
      </c>
      <c r="F10205" t="s">
        <v>6415</v>
      </c>
      <c r="G10205" t="s">
        <v>9096</v>
      </c>
      <c r="H10205" t="s">
        <v>6542</v>
      </c>
      <c r="I10205" t="s">
        <v>65</v>
      </c>
      <c r="J10205" t="s">
        <v>57</v>
      </c>
      <c r="K10205" t="s">
        <v>14465</v>
      </c>
      <c r="L10205" t="s">
        <v>14279</v>
      </c>
      <c r="M10205" t="s">
        <v>14466</v>
      </c>
      <c r="N10205" t="s">
        <v>6787</v>
      </c>
      <c r="O10205" t="s">
        <v>13334</v>
      </c>
      <c r="P10205">
        <v>15245000</v>
      </c>
      <c r="Q10205" t="s">
        <v>6636</v>
      </c>
      <c r="R10205" t="s">
        <v>6636</v>
      </c>
      <c r="S10205" s="12"/>
      <c r="T10205" s="13"/>
      <c r="U10205" t="s">
        <v>6636</v>
      </c>
    </row>
    <row r="10206" spans="1:21" x14ac:dyDescent="0.25">
      <c r="A10206" t="s">
        <v>6619</v>
      </c>
      <c r="B10206" s="12">
        <v>211135</v>
      </c>
      <c r="C10206" t="s">
        <v>14342</v>
      </c>
      <c r="D10206" s="11">
        <v>46195.466342592597</v>
      </c>
      <c r="E10206" t="s">
        <v>14343</v>
      </c>
      <c r="F10206" t="s">
        <v>6415</v>
      </c>
      <c r="G10206" t="s">
        <v>14277</v>
      </c>
      <c r="H10206" t="s">
        <v>6542</v>
      </c>
      <c r="I10206" t="s">
        <v>65</v>
      </c>
      <c r="J10206" t="s">
        <v>573</v>
      </c>
      <c r="K10206" t="s">
        <v>14344</v>
      </c>
      <c r="L10206" t="s">
        <v>14279</v>
      </c>
      <c r="M10206" t="s">
        <v>14345</v>
      </c>
      <c r="N10206" t="s">
        <v>6787</v>
      </c>
      <c r="O10206" t="s">
        <v>13334</v>
      </c>
      <c r="P10206">
        <v>17495000</v>
      </c>
      <c r="Q10206" t="s">
        <v>6893</v>
      </c>
      <c r="R10206" t="s">
        <v>6911</v>
      </c>
      <c r="S10206" s="12"/>
      <c r="T10206" s="13"/>
      <c r="U10206" t="s">
        <v>7418</v>
      </c>
    </row>
    <row r="10207" spans="1:21" x14ac:dyDescent="0.25">
      <c r="A10207" t="s">
        <v>6619</v>
      </c>
      <c r="B10207" s="12">
        <v>211135</v>
      </c>
      <c r="C10207" t="s">
        <v>14342</v>
      </c>
      <c r="D10207" s="11">
        <v>46195.466342592597</v>
      </c>
      <c r="E10207" t="s">
        <v>14343</v>
      </c>
      <c r="F10207" t="s">
        <v>6415</v>
      </c>
      <c r="G10207" t="s">
        <v>9088</v>
      </c>
      <c r="H10207" t="s">
        <v>6542</v>
      </c>
      <c r="I10207" t="s">
        <v>65</v>
      </c>
      <c r="J10207" t="s">
        <v>573</v>
      </c>
      <c r="K10207" t="s">
        <v>14344</v>
      </c>
      <c r="L10207" t="s">
        <v>14279</v>
      </c>
      <c r="M10207" t="s">
        <v>14345</v>
      </c>
      <c r="N10207" t="s">
        <v>6787</v>
      </c>
      <c r="O10207" t="s">
        <v>13334</v>
      </c>
      <c r="P10207">
        <v>17495000</v>
      </c>
      <c r="Q10207" t="s">
        <v>6893</v>
      </c>
      <c r="R10207" t="s">
        <v>6911</v>
      </c>
      <c r="S10207" s="12"/>
      <c r="T10207" s="13"/>
      <c r="U10207" t="s">
        <v>7418</v>
      </c>
    </row>
    <row r="10208" spans="1:21" x14ac:dyDescent="0.25">
      <c r="A10208" t="s">
        <v>6619</v>
      </c>
      <c r="B10208" s="12">
        <v>211135</v>
      </c>
      <c r="C10208" t="s">
        <v>14342</v>
      </c>
      <c r="D10208" s="11">
        <v>46195.466342592597</v>
      </c>
      <c r="E10208" t="s">
        <v>14343</v>
      </c>
      <c r="F10208" t="s">
        <v>6415</v>
      </c>
      <c r="G10208" t="s">
        <v>9089</v>
      </c>
      <c r="H10208" t="s">
        <v>6542</v>
      </c>
      <c r="I10208" t="s">
        <v>65</v>
      </c>
      <c r="J10208" t="s">
        <v>573</v>
      </c>
      <c r="K10208" t="s">
        <v>14344</v>
      </c>
      <c r="L10208" t="s">
        <v>14279</v>
      </c>
      <c r="M10208" t="s">
        <v>14345</v>
      </c>
      <c r="N10208" t="s">
        <v>6787</v>
      </c>
      <c r="O10208" t="s">
        <v>13334</v>
      </c>
      <c r="P10208">
        <v>17495000</v>
      </c>
      <c r="Q10208" t="s">
        <v>6893</v>
      </c>
      <c r="R10208" t="s">
        <v>6911</v>
      </c>
      <c r="S10208" s="12"/>
      <c r="T10208" s="13"/>
      <c r="U10208" t="s">
        <v>7418</v>
      </c>
    </row>
    <row r="10209" spans="1:21" x14ac:dyDescent="0.25">
      <c r="A10209" t="s">
        <v>6619</v>
      </c>
      <c r="B10209" s="12">
        <v>211135</v>
      </c>
      <c r="C10209" t="s">
        <v>14342</v>
      </c>
      <c r="D10209" s="11">
        <v>46195.466342592597</v>
      </c>
      <c r="E10209" t="s">
        <v>14343</v>
      </c>
      <c r="F10209" t="s">
        <v>6415</v>
      </c>
      <c r="G10209" t="s">
        <v>6968</v>
      </c>
      <c r="H10209" t="s">
        <v>6542</v>
      </c>
      <c r="I10209" t="s">
        <v>65</v>
      </c>
      <c r="J10209" t="s">
        <v>573</v>
      </c>
      <c r="K10209" t="s">
        <v>14344</v>
      </c>
      <c r="L10209" t="s">
        <v>14279</v>
      </c>
      <c r="M10209" t="s">
        <v>14345</v>
      </c>
      <c r="N10209" t="s">
        <v>6787</v>
      </c>
      <c r="O10209" t="s">
        <v>13334</v>
      </c>
      <c r="P10209">
        <v>17495000</v>
      </c>
      <c r="Q10209" t="s">
        <v>6893</v>
      </c>
      <c r="R10209" t="s">
        <v>6911</v>
      </c>
      <c r="S10209" s="12"/>
      <c r="T10209" s="13"/>
      <c r="U10209" t="s">
        <v>7418</v>
      </c>
    </row>
    <row r="10210" spans="1:21" x14ac:dyDescent="0.25">
      <c r="A10210" t="s">
        <v>6619</v>
      </c>
      <c r="B10210" s="12">
        <v>211135</v>
      </c>
      <c r="C10210" t="s">
        <v>14342</v>
      </c>
      <c r="D10210" s="11">
        <v>46195.466342592597</v>
      </c>
      <c r="E10210" t="s">
        <v>14343</v>
      </c>
      <c r="F10210" t="s">
        <v>6415</v>
      </c>
      <c r="G10210" t="s">
        <v>9090</v>
      </c>
      <c r="H10210" t="s">
        <v>6542</v>
      </c>
      <c r="I10210" t="s">
        <v>65</v>
      </c>
      <c r="J10210" t="s">
        <v>573</v>
      </c>
      <c r="K10210" t="s">
        <v>14344</v>
      </c>
      <c r="L10210" t="s">
        <v>14279</v>
      </c>
      <c r="M10210" t="s">
        <v>14345</v>
      </c>
      <c r="N10210" t="s">
        <v>6787</v>
      </c>
      <c r="O10210" t="s">
        <v>13334</v>
      </c>
      <c r="P10210">
        <v>17495000</v>
      </c>
      <c r="Q10210" t="s">
        <v>6893</v>
      </c>
      <c r="R10210" t="s">
        <v>6911</v>
      </c>
      <c r="S10210" s="12"/>
      <c r="T10210" s="13"/>
      <c r="U10210" t="s">
        <v>7418</v>
      </c>
    </row>
    <row r="10211" spans="1:21" x14ac:dyDescent="0.25">
      <c r="A10211" t="s">
        <v>6619</v>
      </c>
      <c r="B10211" s="12">
        <v>211135</v>
      </c>
      <c r="C10211" t="s">
        <v>14342</v>
      </c>
      <c r="D10211" s="11">
        <v>46195.466342592597</v>
      </c>
      <c r="E10211" t="s">
        <v>14343</v>
      </c>
      <c r="F10211" t="s">
        <v>6415</v>
      </c>
      <c r="G10211" t="s">
        <v>9091</v>
      </c>
      <c r="H10211" t="s">
        <v>6542</v>
      </c>
      <c r="I10211" t="s">
        <v>65</v>
      </c>
      <c r="J10211" t="s">
        <v>573</v>
      </c>
      <c r="K10211" t="s">
        <v>14344</v>
      </c>
      <c r="L10211" t="s">
        <v>14279</v>
      </c>
      <c r="M10211" t="s">
        <v>14345</v>
      </c>
      <c r="N10211" t="s">
        <v>6787</v>
      </c>
      <c r="O10211" t="s">
        <v>13334</v>
      </c>
      <c r="P10211">
        <v>17495000</v>
      </c>
      <c r="Q10211" t="s">
        <v>6893</v>
      </c>
      <c r="R10211" t="s">
        <v>6911</v>
      </c>
      <c r="S10211" s="12"/>
      <c r="T10211" s="13"/>
      <c r="U10211" t="s">
        <v>7418</v>
      </c>
    </row>
    <row r="10212" spans="1:21" x14ac:dyDescent="0.25">
      <c r="A10212" t="s">
        <v>6619</v>
      </c>
      <c r="B10212" s="12">
        <v>211135</v>
      </c>
      <c r="C10212" t="s">
        <v>14342</v>
      </c>
      <c r="D10212" s="11">
        <v>46195.466342592597</v>
      </c>
      <c r="E10212" t="s">
        <v>14343</v>
      </c>
      <c r="F10212" t="s">
        <v>6415</v>
      </c>
      <c r="G10212" t="s">
        <v>9092</v>
      </c>
      <c r="H10212" t="s">
        <v>6542</v>
      </c>
      <c r="I10212" t="s">
        <v>65</v>
      </c>
      <c r="J10212" t="s">
        <v>573</v>
      </c>
      <c r="K10212" t="s">
        <v>14344</v>
      </c>
      <c r="L10212" t="s">
        <v>14279</v>
      </c>
      <c r="M10212" t="s">
        <v>14345</v>
      </c>
      <c r="N10212" t="s">
        <v>6787</v>
      </c>
      <c r="O10212" t="s">
        <v>13334</v>
      </c>
      <c r="P10212">
        <v>17495000</v>
      </c>
      <c r="Q10212" t="s">
        <v>6893</v>
      </c>
      <c r="R10212" t="s">
        <v>6911</v>
      </c>
      <c r="S10212" s="12"/>
      <c r="T10212" s="13"/>
      <c r="U10212" t="s">
        <v>7418</v>
      </c>
    </row>
    <row r="10213" spans="1:21" x14ac:dyDescent="0.25">
      <c r="A10213" t="s">
        <v>6619</v>
      </c>
      <c r="B10213" s="12">
        <v>211135</v>
      </c>
      <c r="C10213" t="s">
        <v>14342</v>
      </c>
      <c r="D10213" s="11">
        <v>46195.466342592597</v>
      </c>
      <c r="E10213" t="s">
        <v>14343</v>
      </c>
      <c r="F10213" t="s">
        <v>6415</v>
      </c>
      <c r="G10213" t="s">
        <v>9093</v>
      </c>
      <c r="H10213" t="s">
        <v>6542</v>
      </c>
      <c r="I10213" t="s">
        <v>65</v>
      </c>
      <c r="J10213" t="s">
        <v>573</v>
      </c>
      <c r="K10213" t="s">
        <v>14344</v>
      </c>
      <c r="L10213" t="s">
        <v>14279</v>
      </c>
      <c r="M10213" t="s">
        <v>14345</v>
      </c>
      <c r="N10213" t="s">
        <v>6787</v>
      </c>
      <c r="O10213" t="s">
        <v>13334</v>
      </c>
      <c r="P10213">
        <v>17495000</v>
      </c>
      <c r="Q10213" t="s">
        <v>6893</v>
      </c>
      <c r="R10213" t="s">
        <v>6911</v>
      </c>
      <c r="S10213" s="12"/>
      <c r="T10213" s="13"/>
      <c r="U10213" t="s">
        <v>7418</v>
      </c>
    </row>
    <row r="10214" spans="1:21" x14ac:dyDescent="0.25">
      <c r="A10214" t="s">
        <v>6619</v>
      </c>
      <c r="B10214" s="12">
        <v>211135</v>
      </c>
      <c r="C10214" t="s">
        <v>14342</v>
      </c>
      <c r="D10214" s="11">
        <v>46195.466342592597</v>
      </c>
      <c r="E10214" t="s">
        <v>14343</v>
      </c>
      <c r="F10214" t="s">
        <v>6415</v>
      </c>
      <c r="G10214" t="s">
        <v>9094</v>
      </c>
      <c r="H10214" t="s">
        <v>6542</v>
      </c>
      <c r="I10214" t="s">
        <v>65</v>
      </c>
      <c r="J10214" t="s">
        <v>573</v>
      </c>
      <c r="K10214" t="s">
        <v>14344</v>
      </c>
      <c r="L10214" t="s">
        <v>14279</v>
      </c>
      <c r="M10214" t="s">
        <v>14345</v>
      </c>
      <c r="N10214" t="s">
        <v>6787</v>
      </c>
      <c r="O10214" t="s">
        <v>13334</v>
      </c>
      <c r="P10214">
        <v>17495000</v>
      </c>
      <c r="Q10214" t="s">
        <v>6893</v>
      </c>
      <c r="R10214" t="s">
        <v>6911</v>
      </c>
      <c r="S10214" s="12"/>
      <c r="T10214" s="13"/>
      <c r="U10214" t="s">
        <v>7418</v>
      </c>
    </row>
    <row r="10215" spans="1:21" x14ac:dyDescent="0.25">
      <c r="A10215" t="s">
        <v>6619</v>
      </c>
      <c r="B10215" s="12">
        <v>211135</v>
      </c>
      <c r="C10215" t="s">
        <v>14342</v>
      </c>
      <c r="D10215" s="11">
        <v>46195.466342592597</v>
      </c>
      <c r="E10215" t="s">
        <v>14343</v>
      </c>
      <c r="F10215" t="s">
        <v>6415</v>
      </c>
      <c r="G10215" t="s">
        <v>14281</v>
      </c>
      <c r="H10215" t="s">
        <v>6542</v>
      </c>
      <c r="I10215" t="s">
        <v>65</v>
      </c>
      <c r="J10215" t="s">
        <v>573</v>
      </c>
      <c r="K10215" t="s">
        <v>14344</v>
      </c>
      <c r="L10215" t="s">
        <v>14279</v>
      </c>
      <c r="M10215" t="s">
        <v>14345</v>
      </c>
      <c r="N10215" t="s">
        <v>6787</v>
      </c>
      <c r="O10215" t="s">
        <v>13334</v>
      </c>
      <c r="P10215">
        <v>17495000</v>
      </c>
      <c r="Q10215" t="s">
        <v>6893</v>
      </c>
      <c r="R10215" t="s">
        <v>6911</v>
      </c>
      <c r="S10215" s="12"/>
      <c r="T10215" s="13"/>
      <c r="U10215" t="s">
        <v>7418</v>
      </c>
    </row>
    <row r="10216" spans="1:21" x14ac:dyDescent="0.25">
      <c r="A10216" t="s">
        <v>6619</v>
      </c>
      <c r="B10216" s="12">
        <v>211135</v>
      </c>
      <c r="C10216" t="s">
        <v>14342</v>
      </c>
      <c r="D10216" s="11">
        <v>46195.466342592597</v>
      </c>
      <c r="E10216" t="s">
        <v>14343</v>
      </c>
      <c r="F10216" t="s">
        <v>6415</v>
      </c>
      <c r="G10216" t="s">
        <v>9095</v>
      </c>
      <c r="H10216" t="s">
        <v>6542</v>
      </c>
      <c r="I10216" t="s">
        <v>65</v>
      </c>
      <c r="J10216" t="s">
        <v>573</v>
      </c>
      <c r="K10216" t="s">
        <v>14344</v>
      </c>
      <c r="L10216" t="s">
        <v>14279</v>
      </c>
      <c r="M10216" t="s">
        <v>14345</v>
      </c>
      <c r="N10216" t="s">
        <v>6787</v>
      </c>
      <c r="O10216" t="s">
        <v>13334</v>
      </c>
      <c r="P10216">
        <v>17495000</v>
      </c>
      <c r="Q10216" t="s">
        <v>6893</v>
      </c>
      <c r="R10216" t="s">
        <v>6911</v>
      </c>
      <c r="S10216" s="12"/>
      <c r="T10216" s="13"/>
      <c r="U10216" t="s">
        <v>7418</v>
      </c>
    </row>
    <row r="10217" spans="1:21" x14ac:dyDescent="0.25">
      <c r="A10217" t="s">
        <v>6619</v>
      </c>
      <c r="B10217" s="12">
        <v>211135</v>
      </c>
      <c r="C10217" t="s">
        <v>14342</v>
      </c>
      <c r="D10217" s="11">
        <v>46195.466342592597</v>
      </c>
      <c r="E10217" t="s">
        <v>14343</v>
      </c>
      <c r="F10217" t="s">
        <v>6415</v>
      </c>
      <c r="G10217" t="s">
        <v>9096</v>
      </c>
      <c r="H10217" t="s">
        <v>6542</v>
      </c>
      <c r="I10217" t="s">
        <v>65</v>
      </c>
      <c r="J10217" t="s">
        <v>573</v>
      </c>
      <c r="K10217" t="s">
        <v>14344</v>
      </c>
      <c r="L10217" t="s">
        <v>14279</v>
      </c>
      <c r="M10217" t="s">
        <v>14345</v>
      </c>
      <c r="N10217" t="s">
        <v>6787</v>
      </c>
      <c r="O10217" t="s">
        <v>13334</v>
      </c>
      <c r="P10217">
        <v>17495000</v>
      </c>
      <c r="Q10217" t="s">
        <v>6893</v>
      </c>
      <c r="R10217" t="s">
        <v>6911</v>
      </c>
      <c r="S10217" s="12"/>
      <c r="T10217" s="13"/>
      <c r="U10217" t="s">
        <v>7418</v>
      </c>
    </row>
    <row r="10218" spans="1:21" x14ac:dyDescent="0.25">
      <c r="A10218" t="s">
        <v>6637</v>
      </c>
      <c r="B10218" s="12">
        <v>211230</v>
      </c>
      <c r="C10218" t="s">
        <v>9691</v>
      </c>
      <c r="D10218" s="11">
        <v>46195.482986111099</v>
      </c>
      <c r="E10218" t="s">
        <v>9692</v>
      </c>
      <c r="F10218" t="s">
        <v>6415</v>
      </c>
      <c r="G10218" t="s">
        <v>6968</v>
      </c>
      <c r="H10218" t="s">
        <v>6542</v>
      </c>
      <c r="I10218" t="s">
        <v>65</v>
      </c>
      <c r="J10218" t="s">
        <v>67</v>
      </c>
      <c r="K10218" t="s">
        <v>14467</v>
      </c>
      <c r="L10218" t="s">
        <v>14306</v>
      </c>
      <c r="M10218" t="s">
        <v>14468</v>
      </c>
      <c r="N10218" t="s">
        <v>9681</v>
      </c>
      <c r="O10218" t="s">
        <v>14469</v>
      </c>
      <c r="P10218">
        <v>16375000</v>
      </c>
      <c r="Q10218" t="s">
        <v>6778</v>
      </c>
      <c r="R10218" t="s">
        <v>6911</v>
      </c>
      <c r="S10218" s="12"/>
      <c r="T10218" s="13"/>
      <c r="U10218" t="s">
        <v>6636</v>
      </c>
    </row>
    <row r="10219" spans="1:21" x14ac:dyDescent="0.25">
      <c r="A10219" t="s">
        <v>6637</v>
      </c>
      <c r="B10219" s="12">
        <v>211230</v>
      </c>
      <c r="C10219" t="s">
        <v>9691</v>
      </c>
      <c r="D10219" s="11">
        <v>46195.482986111099</v>
      </c>
      <c r="E10219" t="s">
        <v>9692</v>
      </c>
      <c r="F10219" t="s">
        <v>6415</v>
      </c>
      <c r="G10219" t="s">
        <v>9091</v>
      </c>
      <c r="H10219" t="s">
        <v>6542</v>
      </c>
      <c r="I10219" t="s">
        <v>65</v>
      </c>
      <c r="J10219" t="s">
        <v>67</v>
      </c>
      <c r="K10219" t="s">
        <v>14467</v>
      </c>
      <c r="L10219" t="s">
        <v>14306</v>
      </c>
      <c r="M10219" t="s">
        <v>14468</v>
      </c>
      <c r="N10219" t="s">
        <v>9681</v>
      </c>
      <c r="O10219" t="s">
        <v>14469</v>
      </c>
      <c r="P10219">
        <v>16375000</v>
      </c>
      <c r="Q10219" t="s">
        <v>6778</v>
      </c>
      <c r="R10219" t="s">
        <v>6911</v>
      </c>
      <c r="S10219" s="12"/>
      <c r="T10219" s="13"/>
      <c r="U10219" t="s">
        <v>6636</v>
      </c>
    </row>
    <row r="10220" spans="1:21" x14ac:dyDescent="0.25">
      <c r="A10220" t="s">
        <v>6637</v>
      </c>
      <c r="B10220" s="12">
        <v>211230</v>
      </c>
      <c r="C10220" t="s">
        <v>9691</v>
      </c>
      <c r="D10220" s="11">
        <v>46195.482986111099</v>
      </c>
      <c r="E10220" t="s">
        <v>9692</v>
      </c>
      <c r="F10220" t="s">
        <v>6415</v>
      </c>
      <c r="G10220" t="s">
        <v>14308</v>
      </c>
      <c r="H10220" t="s">
        <v>6542</v>
      </c>
      <c r="I10220" t="s">
        <v>65</v>
      </c>
      <c r="J10220" t="s">
        <v>67</v>
      </c>
      <c r="K10220" t="s">
        <v>14467</v>
      </c>
      <c r="L10220" t="s">
        <v>14306</v>
      </c>
      <c r="M10220" t="s">
        <v>14468</v>
      </c>
      <c r="N10220" t="s">
        <v>9681</v>
      </c>
      <c r="O10220" t="s">
        <v>14469</v>
      </c>
      <c r="P10220">
        <v>16375000</v>
      </c>
      <c r="Q10220" t="s">
        <v>6778</v>
      </c>
      <c r="R10220" t="s">
        <v>6911</v>
      </c>
      <c r="S10220" s="12"/>
      <c r="T10220" s="13"/>
      <c r="U10220" t="s">
        <v>6636</v>
      </c>
    </row>
    <row r="10221" spans="1:21" x14ac:dyDescent="0.25">
      <c r="A10221" t="s">
        <v>6637</v>
      </c>
      <c r="B10221" s="12">
        <v>211230</v>
      </c>
      <c r="C10221" t="s">
        <v>9691</v>
      </c>
      <c r="D10221" s="11">
        <v>46195.482986111099</v>
      </c>
      <c r="E10221" t="s">
        <v>9692</v>
      </c>
      <c r="F10221" t="s">
        <v>6415</v>
      </c>
      <c r="G10221" t="s">
        <v>14309</v>
      </c>
      <c r="H10221" t="s">
        <v>6542</v>
      </c>
      <c r="I10221" t="s">
        <v>65</v>
      </c>
      <c r="J10221" t="s">
        <v>67</v>
      </c>
      <c r="K10221" t="s">
        <v>14467</v>
      </c>
      <c r="L10221" t="s">
        <v>14306</v>
      </c>
      <c r="M10221" t="s">
        <v>14468</v>
      </c>
      <c r="N10221" t="s">
        <v>9681</v>
      </c>
      <c r="O10221" t="s">
        <v>14469</v>
      </c>
      <c r="P10221">
        <v>16375000</v>
      </c>
      <c r="Q10221" t="s">
        <v>6778</v>
      </c>
      <c r="R10221" t="s">
        <v>6911</v>
      </c>
      <c r="S10221" s="12"/>
      <c r="T10221" s="13"/>
      <c r="U10221" t="s">
        <v>6636</v>
      </c>
    </row>
    <row r="10222" spans="1:21" x14ac:dyDescent="0.25">
      <c r="A10222" t="s">
        <v>6637</v>
      </c>
      <c r="B10222" s="12">
        <v>211230</v>
      </c>
      <c r="C10222" t="s">
        <v>9691</v>
      </c>
      <c r="D10222" s="11">
        <v>46195.482986111099</v>
      </c>
      <c r="E10222" t="s">
        <v>9692</v>
      </c>
      <c r="F10222" t="s">
        <v>6415</v>
      </c>
      <c r="G10222" t="s">
        <v>14310</v>
      </c>
      <c r="H10222" t="s">
        <v>6542</v>
      </c>
      <c r="I10222" t="s">
        <v>65</v>
      </c>
      <c r="J10222" t="s">
        <v>67</v>
      </c>
      <c r="K10222" t="s">
        <v>14467</v>
      </c>
      <c r="L10222" t="s">
        <v>14306</v>
      </c>
      <c r="M10222" t="s">
        <v>14468</v>
      </c>
      <c r="N10222" t="s">
        <v>9681</v>
      </c>
      <c r="O10222" t="s">
        <v>14469</v>
      </c>
      <c r="P10222">
        <v>16375000</v>
      </c>
      <c r="Q10222" t="s">
        <v>6778</v>
      </c>
      <c r="R10222" t="s">
        <v>6911</v>
      </c>
      <c r="S10222" s="12"/>
      <c r="T10222" s="13"/>
      <c r="U10222" t="s">
        <v>6636</v>
      </c>
    </row>
    <row r="10223" spans="1:21" x14ac:dyDescent="0.25">
      <c r="A10223" t="s">
        <v>6637</v>
      </c>
      <c r="B10223" s="12">
        <v>211230</v>
      </c>
      <c r="C10223" t="s">
        <v>9691</v>
      </c>
      <c r="D10223" s="11">
        <v>46195.482986111099</v>
      </c>
      <c r="E10223" t="s">
        <v>9692</v>
      </c>
      <c r="F10223" t="s">
        <v>6415</v>
      </c>
      <c r="G10223" t="s">
        <v>9095</v>
      </c>
      <c r="H10223" t="s">
        <v>6542</v>
      </c>
      <c r="I10223" t="s">
        <v>65</v>
      </c>
      <c r="J10223" t="s">
        <v>67</v>
      </c>
      <c r="K10223" t="s">
        <v>14467</v>
      </c>
      <c r="L10223" t="s">
        <v>14306</v>
      </c>
      <c r="M10223" t="s">
        <v>14468</v>
      </c>
      <c r="N10223" t="s">
        <v>9681</v>
      </c>
      <c r="O10223" t="s">
        <v>14469</v>
      </c>
      <c r="P10223">
        <v>16375000</v>
      </c>
      <c r="Q10223" t="s">
        <v>6778</v>
      </c>
      <c r="R10223" t="s">
        <v>6911</v>
      </c>
      <c r="S10223" s="12"/>
      <c r="T10223" s="13"/>
      <c r="U10223" t="s">
        <v>6636</v>
      </c>
    </row>
    <row r="10224" spans="1:21" x14ac:dyDescent="0.25">
      <c r="A10224" t="s">
        <v>6637</v>
      </c>
      <c r="B10224" s="12">
        <v>211230</v>
      </c>
      <c r="C10224" t="s">
        <v>9691</v>
      </c>
      <c r="D10224" s="11">
        <v>46195.482986111099</v>
      </c>
      <c r="E10224" t="s">
        <v>9692</v>
      </c>
      <c r="F10224" t="s">
        <v>6415</v>
      </c>
      <c r="G10224" t="s">
        <v>9096</v>
      </c>
      <c r="H10224" t="s">
        <v>6542</v>
      </c>
      <c r="I10224" t="s">
        <v>65</v>
      </c>
      <c r="J10224" t="s">
        <v>67</v>
      </c>
      <c r="K10224" t="s">
        <v>14467</v>
      </c>
      <c r="L10224" t="s">
        <v>14306</v>
      </c>
      <c r="M10224" t="s">
        <v>14468</v>
      </c>
      <c r="N10224" t="s">
        <v>9681</v>
      </c>
      <c r="O10224" t="s">
        <v>14469</v>
      </c>
      <c r="P10224">
        <v>16375000</v>
      </c>
      <c r="Q10224" t="s">
        <v>6778</v>
      </c>
      <c r="R10224" t="s">
        <v>6911</v>
      </c>
      <c r="S10224" s="12"/>
      <c r="T10224" s="13"/>
      <c r="U10224" t="s">
        <v>6636</v>
      </c>
    </row>
    <row r="10225" spans="1:21" x14ac:dyDescent="0.25">
      <c r="A10225" t="s">
        <v>6637</v>
      </c>
      <c r="B10225" s="12">
        <v>211185</v>
      </c>
      <c r="C10225" t="s">
        <v>14470</v>
      </c>
      <c r="D10225" s="11">
        <v>46195.503587963001</v>
      </c>
      <c r="E10225" t="s">
        <v>14471</v>
      </c>
      <c r="F10225" t="s">
        <v>6415</v>
      </c>
      <c r="G10225" t="s">
        <v>9086</v>
      </c>
      <c r="H10225" t="s">
        <v>6542</v>
      </c>
      <c r="I10225" t="s">
        <v>65</v>
      </c>
      <c r="J10225" t="s">
        <v>573</v>
      </c>
      <c r="K10225" t="s">
        <v>14472</v>
      </c>
      <c r="L10225" t="s">
        <v>14285</v>
      </c>
      <c r="M10225" t="s">
        <v>14473</v>
      </c>
      <c r="N10225" t="s">
        <v>6787</v>
      </c>
      <c r="O10225" t="s">
        <v>6810</v>
      </c>
      <c r="P10225">
        <v>12245000</v>
      </c>
      <c r="Q10225" t="s">
        <v>6636</v>
      </c>
      <c r="R10225" t="s">
        <v>6636</v>
      </c>
      <c r="S10225" s="12"/>
      <c r="T10225" s="13"/>
      <c r="U10225" t="s">
        <v>6636</v>
      </c>
    </row>
    <row r="10226" spans="1:21" x14ac:dyDescent="0.25">
      <c r="A10226" t="s">
        <v>6637</v>
      </c>
      <c r="B10226" s="12">
        <v>211185</v>
      </c>
      <c r="C10226" t="s">
        <v>14470</v>
      </c>
      <c r="D10226" s="11">
        <v>46195.503587963001</v>
      </c>
      <c r="E10226" t="s">
        <v>14471</v>
      </c>
      <c r="F10226" t="s">
        <v>6415</v>
      </c>
      <c r="G10226" t="s">
        <v>9088</v>
      </c>
      <c r="H10226" t="s">
        <v>6542</v>
      </c>
      <c r="I10226" t="s">
        <v>65</v>
      </c>
      <c r="J10226" t="s">
        <v>573</v>
      </c>
      <c r="K10226" t="s">
        <v>14472</v>
      </c>
      <c r="L10226" t="s">
        <v>14285</v>
      </c>
      <c r="M10226" t="s">
        <v>14473</v>
      </c>
      <c r="N10226" t="s">
        <v>6787</v>
      </c>
      <c r="O10226" t="s">
        <v>6810</v>
      </c>
      <c r="P10226">
        <v>12245000</v>
      </c>
      <c r="Q10226" t="s">
        <v>6636</v>
      </c>
      <c r="R10226" t="s">
        <v>6636</v>
      </c>
      <c r="S10226" s="12"/>
      <c r="T10226" s="13"/>
      <c r="U10226" t="s">
        <v>6636</v>
      </c>
    </row>
    <row r="10227" spans="1:21" x14ac:dyDescent="0.25">
      <c r="A10227" t="s">
        <v>6637</v>
      </c>
      <c r="B10227" s="12">
        <v>211185</v>
      </c>
      <c r="C10227" t="s">
        <v>14470</v>
      </c>
      <c r="D10227" s="11">
        <v>46195.503587963001</v>
      </c>
      <c r="E10227" t="s">
        <v>14471</v>
      </c>
      <c r="F10227" t="s">
        <v>6415</v>
      </c>
      <c r="G10227" t="s">
        <v>9089</v>
      </c>
      <c r="H10227" t="s">
        <v>6542</v>
      </c>
      <c r="I10227" t="s">
        <v>65</v>
      </c>
      <c r="J10227" t="s">
        <v>573</v>
      </c>
      <c r="K10227" t="s">
        <v>14472</v>
      </c>
      <c r="L10227" t="s">
        <v>14285</v>
      </c>
      <c r="M10227" t="s">
        <v>14473</v>
      </c>
      <c r="N10227" t="s">
        <v>6787</v>
      </c>
      <c r="O10227" t="s">
        <v>6810</v>
      </c>
      <c r="P10227">
        <v>12245000</v>
      </c>
      <c r="Q10227" t="s">
        <v>6636</v>
      </c>
      <c r="R10227" t="s">
        <v>6636</v>
      </c>
      <c r="S10227" s="12"/>
      <c r="T10227" s="13"/>
      <c r="U10227" t="s">
        <v>6636</v>
      </c>
    </row>
    <row r="10228" spans="1:21" x14ac:dyDescent="0.25">
      <c r="A10228" t="s">
        <v>6637</v>
      </c>
      <c r="B10228" s="12">
        <v>211185</v>
      </c>
      <c r="C10228" t="s">
        <v>14470</v>
      </c>
      <c r="D10228" s="11">
        <v>46195.503587963001</v>
      </c>
      <c r="E10228" t="s">
        <v>14471</v>
      </c>
      <c r="F10228" t="s">
        <v>6415</v>
      </c>
      <c r="G10228" t="s">
        <v>6968</v>
      </c>
      <c r="H10228" t="s">
        <v>6542</v>
      </c>
      <c r="I10228" t="s">
        <v>65</v>
      </c>
      <c r="J10228" t="s">
        <v>573</v>
      </c>
      <c r="K10228" t="s">
        <v>14472</v>
      </c>
      <c r="L10228" t="s">
        <v>14285</v>
      </c>
      <c r="M10228" t="s">
        <v>14473</v>
      </c>
      <c r="N10228" t="s">
        <v>6787</v>
      </c>
      <c r="O10228" t="s">
        <v>6810</v>
      </c>
      <c r="P10228">
        <v>12245000</v>
      </c>
      <c r="Q10228" t="s">
        <v>6636</v>
      </c>
      <c r="R10228" t="s">
        <v>6636</v>
      </c>
      <c r="S10228" s="12"/>
      <c r="T10228" s="13"/>
      <c r="U10228" t="s">
        <v>6636</v>
      </c>
    </row>
    <row r="10229" spans="1:21" x14ac:dyDescent="0.25">
      <c r="A10229" t="s">
        <v>6637</v>
      </c>
      <c r="B10229" s="12">
        <v>211185</v>
      </c>
      <c r="C10229" t="s">
        <v>14470</v>
      </c>
      <c r="D10229" s="11">
        <v>46195.503587963001</v>
      </c>
      <c r="E10229" t="s">
        <v>14471</v>
      </c>
      <c r="F10229" t="s">
        <v>6415</v>
      </c>
      <c r="G10229" t="s">
        <v>9090</v>
      </c>
      <c r="H10229" t="s">
        <v>6542</v>
      </c>
      <c r="I10229" t="s">
        <v>65</v>
      </c>
      <c r="J10229" t="s">
        <v>573</v>
      </c>
      <c r="K10229" t="s">
        <v>14472</v>
      </c>
      <c r="L10229" t="s">
        <v>14285</v>
      </c>
      <c r="M10229" t="s">
        <v>14473</v>
      </c>
      <c r="N10229" t="s">
        <v>6787</v>
      </c>
      <c r="O10229" t="s">
        <v>6810</v>
      </c>
      <c r="P10229">
        <v>12245000</v>
      </c>
      <c r="Q10229" t="s">
        <v>6636</v>
      </c>
      <c r="R10229" t="s">
        <v>6636</v>
      </c>
      <c r="S10229" s="12"/>
      <c r="T10229" s="13"/>
      <c r="U10229" t="s">
        <v>6636</v>
      </c>
    </row>
    <row r="10230" spans="1:21" x14ac:dyDescent="0.25">
      <c r="A10230" t="s">
        <v>6637</v>
      </c>
      <c r="B10230" s="12">
        <v>211185</v>
      </c>
      <c r="C10230" t="s">
        <v>14470</v>
      </c>
      <c r="D10230" s="11">
        <v>46195.503587963001</v>
      </c>
      <c r="E10230" t="s">
        <v>14471</v>
      </c>
      <c r="F10230" t="s">
        <v>6415</v>
      </c>
      <c r="G10230" t="s">
        <v>9091</v>
      </c>
      <c r="H10230" t="s">
        <v>6542</v>
      </c>
      <c r="I10230" t="s">
        <v>65</v>
      </c>
      <c r="J10230" t="s">
        <v>573</v>
      </c>
      <c r="K10230" t="s">
        <v>14472</v>
      </c>
      <c r="L10230" t="s">
        <v>14285</v>
      </c>
      <c r="M10230" t="s">
        <v>14473</v>
      </c>
      <c r="N10230" t="s">
        <v>6787</v>
      </c>
      <c r="O10230" t="s">
        <v>6810</v>
      </c>
      <c r="P10230">
        <v>12245000</v>
      </c>
      <c r="Q10230" t="s">
        <v>6636</v>
      </c>
      <c r="R10230" t="s">
        <v>6636</v>
      </c>
      <c r="S10230" s="12"/>
      <c r="T10230" s="13"/>
      <c r="U10230" t="s">
        <v>6636</v>
      </c>
    </row>
    <row r="10231" spans="1:21" x14ac:dyDescent="0.25">
      <c r="A10231" t="s">
        <v>6637</v>
      </c>
      <c r="B10231" s="12">
        <v>211185</v>
      </c>
      <c r="C10231" t="s">
        <v>14470</v>
      </c>
      <c r="D10231" s="11">
        <v>46195.503587963001</v>
      </c>
      <c r="E10231" t="s">
        <v>14471</v>
      </c>
      <c r="F10231" t="s">
        <v>6415</v>
      </c>
      <c r="G10231" t="s">
        <v>9092</v>
      </c>
      <c r="H10231" t="s">
        <v>6542</v>
      </c>
      <c r="I10231" t="s">
        <v>65</v>
      </c>
      <c r="J10231" t="s">
        <v>573</v>
      </c>
      <c r="K10231" t="s">
        <v>14472</v>
      </c>
      <c r="L10231" t="s">
        <v>14285</v>
      </c>
      <c r="M10231" t="s">
        <v>14473</v>
      </c>
      <c r="N10231" t="s">
        <v>6787</v>
      </c>
      <c r="O10231" t="s">
        <v>6810</v>
      </c>
      <c r="P10231">
        <v>12245000</v>
      </c>
      <c r="Q10231" t="s">
        <v>6636</v>
      </c>
      <c r="R10231" t="s">
        <v>6636</v>
      </c>
      <c r="S10231" s="12"/>
      <c r="T10231" s="13"/>
      <c r="U10231" t="s">
        <v>6636</v>
      </c>
    </row>
    <row r="10232" spans="1:21" x14ac:dyDescent="0.25">
      <c r="A10232" t="s">
        <v>6637</v>
      </c>
      <c r="B10232" s="12">
        <v>211185</v>
      </c>
      <c r="C10232" t="s">
        <v>14470</v>
      </c>
      <c r="D10232" s="11">
        <v>46195.503587963001</v>
      </c>
      <c r="E10232" t="s">
        <v>14471</v>
      </c>
      <c r="F10232" t="s">
        <v>6415</v>
      </c>
      <c r="G10232" t="s">
        <v>9093</v>
      </c>
      <c r="H10232" t="s">
        <v>6542</v>
      </c>
      <c r="I10232" t="s">
        <v>65</v>
      </c>
      <c r="J10232" t="s">
        <v>573</v>
      </c>
      <c r="K10232" t="s">
        <v>14472</v>
      </c>
      <c r="L10232" t="s">
        <v>14285</v>
      </c>
      <c r="M10232" t="s">
        <v>14473</v>
      </c>
      <c r="N10232" t="s">
        <v>6787</v>
      </c>
      <c r="O10232" t="s">
        <v>6810</v>
      </c>
      <c r="P10232">
        <v>12245000</v>
      </c>
      <c r="Q10232" t="s">
        <v>6636</v>
      </c>
      <c r="R10232" t="s">
        <v>6636</v>
      </c>
      <c r="S10232" s="12"/>
      <c r="T10232" s="13"/>
      <c r="U10232" t="s">
        <v>6636</v>
      </c>
    </row>
    <row r="10233" spans="1:21" x14ac:dyDescent="0.25">
      <c r="A10233" t="s">
        <v>6637</v>
      </c>
      <c r="B10233" s="12">
        <v>211185</v>
      </c>
      <c r="C10233" t="s">
        <v>14470</v>
      </c>
      <c r="D10233" s="11">
        <v>46195.503587963001</v>
      </c>
      <c r="E10233" t="s">
        <v>14471</v>
      </c>
      <c r="F10233" t="s">
        <v>6415</v>
      </c>
      <c r="G10233" t="s">
        <v>9094</v>
      </c>
      <c r="H10233" t="s">
        <v>6542</v>
      </c>
      <c r="I10233" t="s">
        <v>65</v>
      </c>
      <c r="J10233" t="s">
        <v>573</v>
      </c>
      <c r="K10233" t="s">
        <v>14472</v>
      </c>
      <c r="L10233" t="s">
        <v>14285</v>
      </c>
      <c r="M10233" t="s">
        <v>14473</v>
      </c>
      <c r="N10233" t="s">
        <v>6787</v>
      </c>
      <c r="O10233" t="s">
        <v>6810</v>
      </c>
      <c r="P10233">
        <v>12245000</v>
      </c>
      <c r="Q10233" t="s">
        <v>6636</v>
      </c>
      <c r="R10233" t="s">
        <v>6636</v>
      </c>
      <c r="S10233" s="12"/>
      <c r="T10233" s="13"/>
      <c r="U10233" t="s">
        <v>6636</v>
      </c>
    </row>
    <row r="10234" spans="1:21" x14ac:dyDescent="0.25">
      <c r="A10234" t="s">
        <v>6637</v>
      </c>
      <c r="B10234" s="12">
        <v>211185</v>
      </c>
      <c r="C10234" t="s">
        <v>14470</v>
      </c>
      <c r="D10234" s="11">
        <v>46195.503587963001</v>
      </c>
      <c r="E10234" t="s">
        <v>14471</v>
      </c>
      <c r="F10234" t="s">
        <v>6415</v>
      </c>
      <c r="G10234" t="s">
        <v>9095</v>
      </c>
      <c r="H10234" t="s">
        <v>6542</v>
      </c>
      <c r="I10234" t="s">
        <v>65</v>
      </c>
      <c r="J10234" t="s">
        <v>573</v>
      </c>
      <c r="K10234" t="s">
        <v>14472</v>
      </c>
      <c r="L10234" t="s">
        <v>14285</v>
      </c>
      <c r="M10234" t="s">
        <v>14473</v>
      </c>
      <c r="N10234" t="s">
        <v>6787</v>
      </c>
      <c r="O10234" t="s">
        <v>6810</v>
      </c>
      <c r="P10234">
        <v>12245000</v>
      </c>
      <c r="Q10234" t="s">
        <v>6636</v>
      </c>
      <c r="R10234" t="s">
        <v>6636</v>
      </c>
      <c r="S10234" s="12"/>
      <c r="T10234" s="13"/>
      <c r="U10234" t="s">
        <v>6636</v>
      </c>
    </row>
    <row r="10235" spans="1:21" x14ac:dyDescent="0.25">
      <c r="A10235" t="s">
        <v>6637</v>
      </c>
      <c r="B10235" s="12">
        <v>211185</v>
      </c>
      <c r="C10235" t="s">
        <v>14470</v>
      </c>
      <c r="D10235" s="11">
        <v>46195.503587963001</v>
      </c>
      <c r="E10235" t="s">
        <v>14471</v>
      </c>
      <c r="F10235" t="s">
        <v>6415</v>
      </c>
      <c r="G10235" t="s">
        <v>9096</v>
      </c>
      <c r="H10235" t="s">
        <v>6542</v>
      </c>
      <c r="I10235" t="s">
        <v>65</v>
      </c>
      <c r="J10235" t="s">
        <v>573</v>
      </c>
      <c r="K10235" t="s">
        <v>14472</v>
      </c>
      <c r="L10235" t="s">
        <v>14285</v>
      </c>
      <c r="M10235" t="s">
        <v>14473</v>
      </c>
      <c r="N10235" t="s">
        <v>6787</v>
      </c>
      <c r="O10235" t="s">
        <v>6810</v>
      </c>
      <c r="P10235">
        <v>12245000</v>
      </c>
      <c r="Q10235" t="s">
        <v>6636</v>
      </c>
      <c r="R10235" t="s">
        <v>6636</v>
      </c>
      <c r="S10235" s="12"/>
      <c r="T10235" s="13"/>
      <c r="U10235" t="s">
        <v>6636</v>
      </c>
    </row>
    <row r="10236" spans="1:21" x14ac:dyDescent="0.25">
      <c r="A10236" t="s">
        <v>6619</v>
      </c>
      <c r="B10236" s="12">
        <v>211185</v>
      </c>
      <c r="C10236" t="s">
        <v>14470</v>
      </c>
      <c r="D10236" s="11">
        <v>46195.546134259297</v>
      </c>
      <c r="E10236" t="s">
        <v>14471</v>
      </c>
      <c r="F10236" t="s">
        <v>6415</v>
      </c>
      <c r="G10236" t="s">
        <v>9086</v>
      </c>
      <c r="H10236" t="s">
        <v>6542</v>
      </c>
      <c r="I10236" t="s">
        <v>65</v>
      </c>
      <c r="J10236" t="s">
        <v>573</v>
      </c>
      <c r="K10236" t="s">
        <v>14472</v>
      </c>
      <c r="L10236" t="s">
        <v>14285</v>
      </c>
      <c r="M10236" t="s">
        <v>14473</v>
      </c>
      <c r="N10236" t="s">
        <v>6787</v>
      </c>
      <c r="O10236" t="s">
        <v>6810</v>
      </c>
      <c r="P10236">
        <v>12245000</v>
      </c>
      <c r="Q10236" t="s">
        <v>6636</v>
      </c>
      <c r="R10236" t="s">
        <v>6636</v>
      </c>
      <c r="S10236" s="12"/>
      <c r="T10236" s="13"/>
      <c r="U10236" t="s">
        <v>6636</v>
      </c>
    </row>
    <row r="10237" spans="1:21" x14ac:dyDescent="0.25">
      <c r="A10237" t="s">
        <v>6619</v>
      </c>
      <c r="B10237" s="12">
        <v>211185</v>
      </c>
      <c r="C10237" t="s">
        <v>14470</v>
      </c>
      <c r="D10237" s="11">
        <v>46195.546134259297</v>
      </c>
      <c r="E10237" t="s">
        <v>14471</v>
      </c>
      <c r="F10237" t="s">
        <v>6415</v>
      </c>
      <c r="G10237" t="s">
        <v>9088</v>
      </c>
      <c r="H10237" t="s">
        <v>6542</v>
      </c>
      <c r="I10237" t="s">
        <v>65</v>
      </c>
      <c r="J10237" t="s">
        <v>573</v>
      </c>
      <c r="K10237" t="s">
        <v>14472</v>
      </c>
      <c r="L10237" t="s">
        <v>14285</v>
      </c>
      <c r="M10237" t="s">
        <v>14473</v>
      </c>
      <c r="N10237" t="s">
        <v>6787</v>
      </c>
      <c r="O10237" t="s">
        <v>6810</v>
      </c>
      <c r="P10237">
        <v>12245000</v>
      </c>
      <c r="Q10237" t="s">
        <v>6636</v>
      </c>
      <c r="R10237" t="s">
        <v>6636</v>
      </c>
      <c r="S10237" s="12"/>
      <c r="T10237" s="13"/>
      <c r="U10237" t="s">
        <v>6636</v>
      </c>
    </row>
    <row r="10238" spans="1:21" x14ac:dyDescent="0.25">
      <c r="A10238" t="s">
        <v>6619</v>
      </c>
      <c r="B10238" s="12">
        <v>211185</v>
      </c>
      <c r="C10238" t="s">
        <v>14470</v>
      </c>
      <c r="D10238" s="11">
        <v>46195.546134259297</v>
      </c>
      <c r="E10238" t="s">
        <v>14471</v>
      </c>
      <c r="F10238" t="s">
        <v>6415</v>
      </c>
      <c r="G10238" t="s">
        <v>9089</v>
      </c>
      <c r="H10238" t="s">
        <v>6542</v>
      </c>
      <c r="I10238" t="s">
        <v>65</v>
      </c>
      <c r="J10238" t="s">
        <v>573</v>
      </c>
      <c r="K10238" t="s">
        <v>14472</v>
      </c>
      <c r="L10238" t="s">
        <v>14285</v>
      </c>
      <c r="M10238" t="s">
        <v>14473</v>
      </c>
      <c r="N10238" t="s">
        <v>6787</v>
      </c>
      <c r="O10238" t="s">
        <v>6810</v>
      </c>
      <c r="P10238">
        <v>12245000</v>
      </c>
      <c r="Q10238" t="s">
        <v>6636</v>
      </c>
      <c r="R10238" t="s">
        <v>6636</v>
      </c>
      <c r="S10238" s="12"/>
      <c r="T10238" s="13"/>
      <c r="U10238" t="s">
        <v>6636</v>
      </c>
    </row>
    <row r="10239" spans="1:21" x14ac:dyDescent="0.25">
      <c r="A10239" t="s">
        <v>6619</v>
      </c>
      <c r="B10239" s="12">
        <v>211185</v>
      </c>
      <c r="C10239" t="s">
        <v>14470</v>
      </c>
      <c r="D10239" s="11">
        <v>46195.546134259297</v>
      </c>
      <c r="E10239" t="s">
        <v>14471</v>
      </c>
      <c r="F10239" t="s">
        <v>6415</v>
      </c>
      <c r="G10239" t="s">
        <v>6968</v>
      </c>
      <c r="H10239" t="s">
        <v>6542</v>
      </c>
      <c r="I10239" t="s">
        <v>65</v>
      </c>
      <c r="J10239" t="s">
        <v>573</v>
      </c>
      <c r="K10239" t="s">
        <v>14472</v>
      </c>
      <c r="L10239" t="s">
        <v>14285</v>
      </c>
      <c r="M10239" t="s">
        <v>14473</v>
      </c>
      <c r="N10239" t="s">
        <v>6787</v>
      </c>
      <c r="O10239" t="s">
        <v>6810</v>
      </c>
      <c r="P10239">
        <v>12245000</v>
      </c>
      <c r="Q10239" t="s">
        <v>6636</v>
      </c>
      <c r="R10239" t="s">
        <v>6636</v>
      </c>
      <c r="S10239" s="12"/>
      <c r="T10239" s="13"/>
      <c r="U10239" t="s">
        <v>6636</v>
      </c>
    </row>
    <row r="10240" spans="1:21" x14ac:dyDescent="0.25">
      <c r="A10240" t="s">
        <v>6619</v>
      </c>
      <c r="B10240" s="12">
        <v>211185</v>
      </c>
      <c r="C10240" t="s">
        <v>14470</v>
      </c>
      <c r="D10240" s="11">
        <v>46195.546134259297</v>
      </c>
      <c r="E10240" t="s">
        <v>14471</v>
      </c>
      <c r="F10240" t="s">
        <v>6415</v>
      </c>
      <c r="G10240" t="s">
        <v>9090</v>
      </c>
      <c r="H10240" t="s">
        <v>6542</v>
      </c>
      <c r="I10240" t="s">
        <v>65</v>
      </c>
      <c r="J10240" t="s">
        <v>573</v>
      </c>
      <c r="K10240" t="s">
        <v>14472</v>
      </c>
      <c r="L10240" t="s">
        <v>14285</v>
      </c>
      <c r="M10240" t="s">
        <v>14473</v>
      </c>
      <c r="N10240" t="s">
        <v>6787</v>
      </c>
      <c r="O10240" t="s">
        <v>6810</v>
      </c>
      <c r="P10240">
        <v>12245000</v>
      </c>
      <c r="Q10240" t="s">
        <v>6636</v>
      </c>
      <c r="R10240" t="s">
        <v>6636</v>
      </c>
      <c r="S10240" s="12"/>
      <c r="T10240" s="13"/>
      <c r="U10240" t="s">
        <v>6636</v>
      </c>
    </row>
    <row r="10241" spans="1:21" x14ac:dyDescent="0.25">
      <c r="A10241" t="s">
        <v>6619</v>
      </c>
      <c r="B10241" s="12">
        <v>211185</v>
      </c>
      <c r="C10241" t="s">
        <v>14470</v>
      </c>
      <c r="D10241" s="11">
        <v>46195.546134259297</v>
      </c>
      <c r="E10241" t="s">
        <v>14471</v>
      </c>
      <c r="F10241" t="s">
        <v>6415</v>
      </c>
      <c r="G10241" t="s">
        <v>9091</v>
      </c>
      <c r="H10241" t="s">
        <v>6542</v>
      </c>
      <c r="I10241" t="s">
        <v>65</v>
      </c>
      <c r="J10241" t="s">
        <v>573</v>
      </c>
      <c r="K10241" t="s">
        <v>14472</v>
      </c>
      <c r="L10241" t="s">
        <v>14285</v>
      </c>
      <c r="M10241" t="s">
        <v>14473</v>
      </c>
      <c r="N10241" t="s">
        <v>6787</v>
      </c>
      <c r="O10241" t="s">
        <v>6810</v>
      </c>
      <c r="P10241">
        <v>12245000</v>
      </c>
      <c r="Q10241" t="s">
        <v>6636</v>
      </c>
      <c r="R10241" t="s">
        <v>6636</v>
      </c>
      <c r="S10241" s="12"/>
      <c r="T10241" s="13"/>
      <c r="U10241" t="s">
        <v>6636</v>
      </c>
    </row>
    <row r="10242" spans="1:21" x14ac:dyDescent="0.25">
      <c r="A10242" t="s">
        <v>6619</v>
      </c>
      <c r="B10242" s="12">
        <v>211185</v>
      </c>
      <c r="C10242" t="s">
        <v>14470</v>
      </c>
      <c r="D10242" s="11">
        <v>46195.546134259297</v>
      </c>
      <c r="E10242" t="s">
        <v>14471</v>
      </c>
      <c r="F10242" t="s">
        <v>6415</v>
      </c>
      <c r="G10242" t="s">
        <v>9092</v>
      </c>
      <c r="H10242" t="s">
        <v>6542</v>
      </c>
      <c r="I10242" t="s">
        <v>65</v>
      </c>
      <c r="J10242" t="s">
        <v>573</v>
      </c>
      <c r="K10242" t="s">
        <v>14472</v>
      </c>
      <c r="L10242" t="s">
        <v>14285</v>
      </c>
      <c r="M10242" t="s">
        <v>14473</v>
      </c>
      <c r="N10242" t="s">
        <v>6787</v>
      </c>
      <c r="O10242" t="s">
        <v>6810</v>
      </c>
      <c r="P10242">
        <v>12245000</v>
      </c>
      <c r="Q10242" t="s">
        <v>6636</v>
      </c>
      <c r="R10242" t="s">
        <v>6636</v>
      </c>
      <c r="S10242" s="12"/>
      <c r="T10242" s="13"/>
      <c r="U10242" t="s">
        <v>6636</v>
      </c>
    </row>
    <row r="10243" spans="1:21" x14ac:dyDescent="0.25">
      <c r="A10243" t="s">
        <v>6619</v>
      </c>
      <c r="B10243" s="12">
        <v>211185</v>
      </c>
      <c r="C10243" t="s">
        <v>14470</v>
      </c>
      <c r="D10243" s="11">
        <v>46195.546134259297</v>
      </c>
      <c r="E10243" t="s">
        <v>14471</v>
      </c>
      <c r="F10243" t="s">
        <v>6415</v>
      </c>
      <c r="G10243" t="s">
        <v>9093</v>
      </c>
      <c r="H10243" t="s">
        <v>6542</v>
      </c>
      <c r="I10243" t="s">
        <v>65</v>
      </c>
      <c r="J10243" t="s">
        <v>573</v>
      </c>
      <c r="K10243" t="s">
        <v>14472</v>
      </c>
      <c r="L10243" t="s">
        <v>14285</v>
      </c>
      <c r="M10243" t="s">
        <v>14473</v>
      </c>
      <c r="N10243" t="s">
        <v>6787</v>
      </c>
      <c r="O10243" t="s">
        <v>6810</v>
      </c>
      <c r="P10243">
        <v>12245000</v>
      </c>
      <c r="Q10243" t="s">
        <v>6636</v>
      </c>
      <c r="R10243" t="s">
        <v>6636</v>
      </c>
      <c r="S10243" s="12"/>
      <c r="T10243" s="13"/>
      <c r="U10243" t="s">
        <v>6636</v>
      </c>
    </row>
    <row r="10244" spans="1:21" x14ac:dyDescent="0.25">
      <c r="A10244" t="s">
        <v>6619</v>
      </c>
      <c r="B10244" s="12">
        <v>211185</v>
      </c>
      <c r="C10244" t="s">
        <v>14470</v>
      </c>
      <c r="D10244" s="11">
        <v>46195.546134259297</v>
      </c>
      <c r="E10244" t="s">
        <v>14471</v>
      </c>
      <c r="F10244" t="s">
        <v>6415</v>
      </c>
      <c r="G10244" t="s">
        <v>9094</v>
      </c>
      <c r="H10244" t="s">
        <v>6542</v>
      </c>
      <c r="I10244" t="s">
        <v>65</v>
      </c>
      <c r="J10244" t="s">
        <v>573</v>
      </c>
      <c r="K10244" t="s">
        <v>14472</v>
      </c>
      <c r="L10244" t="s">
        <v>14285</v>
      </c>
      <c r="M10244" t="s">
        <v>14473</v>
      </c>
      <c r="N10244" t="s">
        <v>6787</v>
      </c>
      <c r="O10244" t="s">
        <v>6810</v>
      </c>
      <c r="P10244">
        <v>12245000</v>
      </c>
      <c r="Q10244" t="s">
        <v>6636</v>
      </c>
      <c r="R10244" t="s">
        <v>6636</v>
      </c>
      <c r="S10244" s="12"/>
      <c r="T10244" s="13"/>
      <c r="U10244" t="s">
        <v>6636</v>
      </c>
    </row>
    <row r="10245" spans="1:21" x14ac:dyDescent="0.25">
      <c r="A10245" t="s">
        <v>6619</v>
      </c>
      <c r="B10245" s="12">
        <v>211185</v>
      </c>
      <c r="C10245" t="s">
        <v>14470</v>
      </c>
      <c r="D10245" s="11">
        <v>46195.546134259297</v>
      </c>
      <c r="E10245" t="s">
        <v>14471</v>
      </c>
      <c r="F10245" t="s">
        <v>6415</v>
      </c>
      <c r="G10245" t="s">
        <v>9095</v>
      </c>
      <c r="H10245" t="s">
        <v>6542</v>
      </c>
      <c r="I10245" t="s">
        <v>65</v>
      </c>
      <c r="J10245" t="s">
        <v>573</v>
      </c>
      <c r="K10245" t="s">
        <v>14472</v>
      </c>
      <c r="L10245" t="s">
        <v>14285</v>
      </c>
      <c r="M10245" t="s">
        <v>14473</v>
      </c>
      <c r="N10245" t="s">
        <v>6787</v>
      </c>
      <c r="O10245" t="s">
        <v>6810</v>
      </c>
      <c r="P10245">
        <v>12245000</v>
      </c>
      <c r="Q10245" t="s">
        <v>6636</v>
      </c>
      <c r="R10245" t="s">
        <v>6636</v>
      </c>
      <c r="S10245" s="12"/>
      <c r="T10245" s="13"/>
      <c r="U10245" t="s">
        <v>6636</v>
      </c>
    </row>
    <row r="10246" spans="1:21" x14ac:dyDescent="0.25">
      <c r="A10246" t="s">
        <v>6619</v>
      </c>
      <c r="B10246" s="12">
        <v>211185</v>
      </c>
      <c r="C10246" t="s">
        <v>14470</v>
      </c>
      <c r="D10246" s="11">
        <v>46195.546134259297</v>
      </c>
      <c r="E10246" t="s">
        <v>14471</v>
      </c>
      <c r="F10246" t="s">
        <v>6415</v>
      </c>
      <c r="G10246" t="s">
        <v>9096</v>
      </c>
      <c r="H10246" t="s">
        <v>6542</v>
      </c>
      <c r="I10246" t="s">
        <v>65</v>
      </c>
      <c r="J10246" t="s">
        <v>573</v>
      </c>
      <c r="K10246" t="s">
        <v>14472</v>
      </c>
      <c r="L10246" t="s">
        <v>14285</v>
      </c>
      <c r="M10246" t="s">
        <v>14473</v>
      </c>
      <c r="N10246" t="s">
        <v>6787</v>
      </c>
      <c r="O10246" t="s">
        <v>6810</v>
      </c>
      <c r="P10246">
        <v>12245000</v>
      </c>
      <c r="Q10246" t="s">
        <v>6636</v>
      </c>
      <c r="R10246" t="s">
        <v>6636</v>
      </c>
      <c r="S10246" s="12"/>
      <c r="T10246" s="13"/>
      <c r="U10246" t="s">
        <v>6636</v>
      </c>
    </row>
    <row r="10247" spans="1:21" x14ac:dyDescent="0.25">
      <c r="A10247" t="s">
        <v>6619</v>
      </c>
      <c r="B10247" s="12">
        <v>211230</v>
      </c>
      <c r="C10247" t="s">
        <v>9691</v>
      </c>
      <c r="D10247" s="11">
        <v>46195.607824074097</v>
      </c>
      <c r="E10247" t="s">
        <v>9692</v>
      </c>
      <c r="F10247" t="s">
        <v>6415</v>
      </c>
      <c r="G10247" t="s">
        <v>6968</v>
      </c>
      <c r="H10247" t="s">
        <v>6542</v>
      </c>
      <c r="I10247" t="s">
        <v>65</v>
      </c>
      <c r="J10247" t="s">
        <v>67</v>
      </c>
      <c r="K10247" t="s">
        <v>14467</v>
      </c>
      <c r="L10247" t="s">
        <v>14306</v>
      </c>
      <c r="M10247" t="s">
        <v>14468</v>
      </c>
      <c r="N10247" t="s">
        <v>9681</v>
      </c>
      <c r="O10247" t="s">
        <v>14469</v>
      </c>
      <c r="P10247">
        <v>16375000</v>
      </c>
      <c r="Q10247" t="s">
        <v>6778</v>
      </c>
      <c r="R10247" t="s">
        <v>6911</v>
      </c>
      <c r="S10247" s="12"/>
      <c r="T10247" s="13"/>
      <c r="U10247" t="s">
        <v>6636</v>
      </c>
    </row>
    <row r="10248" spans="1:21" x14ac:dyDescent="0.25">
      <c r="A10248" t="s">
        <v>6619</v>
      </c>
      <c r="B10248" s="12">
        <v>211230</v>
      </c>
      <c r="C10248" t="s">
        <v>9691</v>
      </c>
      <c r="D10248" s="11">
        <v>46195.607824074097</v>
      </c>
      <c r="E10248" t="s">
        <v>9692</v>
      </c>
      <c r="F10248" t="s">
        <v>6415</v>
      </c>
      <c r="G10248" t="s">
        <v>9091</v>
      </c>
      <c r="H10248" t="s">
        <v>6542</v>
      </c>
      <c r="I10248" t="s">
        <v>65</v>
      </c>
      <c r="J10248" t="s">
        <v>67</v>
      </c>
      <c r="K10248" t="s">
        <v>14467</v>
      </c>
      <c r="L10248" t="s">
        <v>14306</v>
      </c>
      <c r="M10248" t="s">
        <v>14468</v>
      </c>
      <c r="N10248" t="s">
        <v>9681</v>
      </c>
      <c r="O10248" t="s">
        <v>14469</v>
      </c>
      <c r="P10248">
        <v>16375000</v>
      </c>
      <c r="Q10248" t="s">
        <v>6778</v>
      </c>
      <c r="R10248" t="s">
        <v>6911</v>
      </c>
      <c r="S10248" s="12"/>
      <c r="T10248" s="13"/>
      <c r="U10248" t="s">
        <v>6636</v>
      </c>
    </row>
    <row r="10249" spans="1:21" x14ac:dyDescent="0.25">
      <c r="A10249" t="s">
        <v>6619</v>
      </c>
      <c r="B10249" s="12">
        <v>211230</v>
      </c>
      <c r="C10249" t="s">
        <v>9691</v>
      </c>
      <c r="D10249" s="11">
        <v>46195.607824074097</v>
      </c>
      <c r="E10249" t="s">
        <v>9692</v>
      </c>
      <c r="F10249" t="s">
        <v>6415</v>
      </c>
      <c r="G10249" t="s">
        <v>14308</v>
      </c>
      <c r="H10249" t="s">
        <v>6542</v>
      </c>
      <c r="I10249" t="s">
        <v>65</v>
      </c>
      <c r="J10249" t="s">
        <v>67</v>
      </c>
      <c r="K10249" t="s">
        <v>14467</v>
      </c>
      <c r="L10249" t="s">
        <v>14306</v>
      </c>
      <c r="M10249" t="s">
        <v>14468</v>
      </c>
      <c r="N10249" t="s">
        <v>9681</v>
      </c>
      <c r="O10249" t="s">
        <v>14469</v>
      </c>
      <c r="P10249">
        <v>16375000</v>
      </c>
      <c r="Q10249" t="s">
        <v>6778</v>
      </c>
      <c r="R10249" t="s">
        <v>6911</v>
      </c>
      <c r="S10249" s="12"/>
      <c r="T10249" s="13"/>
      <c r="U10249" t="s">
        <v>6636</v>
      </c>
    </row>
    <row r="10250" spans="1:21" x14ac:dyDescent="0.25">
      <c r="A10250" t="s">
        <v>6619</v>
      </c>
      <c r="B10250" s="12">
        <v>211230</v>
      </c>
      <c r="C10250" t="s">
        <v>9691</v>
      </c>
      <c r="D10250" s="11">
        <v>46195.607824074097</v>
      </c>
      <c r="E10250" t="s">
        <v>9692</v>
      </c>
      <c r="F10250" t="s">
        <v>6415</v>
      </c>
      <c r="G10250" t="s">
        <v>14309</v>
      </c>
      <c r="H10250" t="s">
        <v>6542</v>
      </c>
      <c r="I10250" t="s">
        <v>65</v>
      </c>
      <c r="J10250" t="s">
        <v>67</v>
      </c>
      <c r="K10250" t="s">
        <v>14467</v>
      </c>
      <c r="L10250" t="s">
        <v>14306</v>
      </c>
      <c r="M10250" t="s">
        <v>14468</v>
      </c>
      <c r="N10250" t="s">
        <v>9681</v>
      </c>
      <c r="O10250" t="s">
        <v>14469</v>
      </c>
      <c r="P10250">
        <v>16375000</v>
      </c>
      <c r="Q10250" t="s">
        <v>6778</v>
      </c>
      <c r="R10250" t="s">
        <v>6911</v>
      </c>
      <c r="S10250" s="12"/>
      <c r="T10250" s="13"/>
      <c r="U10250" t="s">
        <v>6636</v>
      </c>
    </row>
    <row r="10251" spans="1:21" x14ac:dyDescent="0.25">
      <c r="A10251" t="s">
        <v>6619</v>
      </c>
      <c r="B10251" s="12">
        <v>211230</v>
      </c>
      <c r="C10251" t="s">
        <v>9691</v>
      </c>
      <c r="D10251" s="11">
        <v>46195.607824074097</v>
      </c>
      <c r="E10251" t="s">
        <v>9692</v>
      </c>
      <c r="F10251" t="s">
        <v>6415</v>
      </c>
      <c r="G10251" t="s">
        <v>14310</v>
      </c>
      <c r="H10251" t="s">
        <v>6542</v>
      </c>
      <c r="I10251" t="s">
        <v>65</v>
      </c>
      <c r="J10251" t="s">
        <v>67</v>
      </c>
      <c r="K10251" t="s">
        <v>14467</v>
      </c>
      <c r="L10251" t="s">
        <v>14306</v>
      </c>
      <c r="M10251" t="s">
        <v>14468</v>
      </c>
      <c r="N10251" t="s">
        <v>9681</v>
      </c>
      <c r="O10251" t="s">
        <v>14469</v>
      </c>
      <c r="P10251">
        <v>16375000</v>
      </c>
      <c r="Q10251" t="s">
        <v>6778</v>
      </c>
      <c r="R10251" t="s">
        <v>6911</v>
      </c>
      <c r="S10251" s="12"/>
      <c r="T10251" s="13"/>
      <c r="U10251" t="s">
        <v>6636</v>
      </c>
    </row>
    <row r="10252" spans="1:21" x14ac:dyDescent="0.25">
      <c r="A10252" t="s">
        <v>6619</v>
      </c>
      <c r="B10252" s="12">
        <v>211230</v>
      </c>
      <c r="C10252" t="s">
        <v>9691</v>
      </c>
      <c r="D10252" s="11">
        <v>46195.607824074097</v>
      </c>
      <c r="E10252" t="s">
        <v>9692</v>
      </c>
      <c r="F10252" t="s">
        <v>6415</v>
      </c>
      <c r="G10252" t="s">
        <v>9095</v>
      </c>
      <c r="H10252" t="s">
        <v>6542</v>
      </c>
      <c r="I10252" t="s">
        <v>65</v>
      </c>
      <c r="J10252" t="s">
        <v>67</v>
      </c>
      <c r="K10252" t="s">
        <v>14467</v>
      </c>
      <c r="L10252" t="s">
        <v>14306</v>
      </c>
      <c r="M10252" t="s">
        <v>14468</v>
      </c>
      <c r="N10252" t="s">
        <v>9681</v>
      </c>
      <c r="O10252" t="s">
        <v>14469</v>
      </c>
      <c r="P10252">
        <v>16375000</v>
      </c>
      <c r="Q10252" t="s">
        <v>6778</v>
      </c>
      <c r="R10252" t="s">
        <v>6911</v>
      </c>
      <c r="S10252" s="12"/>
      <c r="T10252" s="13"/>
      <c r="U10252" t="s">
        <v>6636</v>
      </c>
    </row>
    <row r="10253" spans="1:21" x14ac:dyDescent="0.25">
      <c r="A10253" t="s">
        <v>6619</v>
      </c>
      <c r="B10253" s="12">
        <v>211230</v>
      </c>
      <c r="C10253" t="s">
        <v>9691</v>
      </c>
      <c r="D10253" s="11">
        <v>46195.607824074097</v>
      </c>
      <c r="E10253" t="s">
        <v>9692</v>
      </c>
      <c r="F10253" t="s">
        <v>6415</v>
      </c>
      <c r="G10253" t="s">
        <v>9096</v>
      </c>
      <c r="H10253" t="s">
        <v>6542</v>
      </c>
      <c r="I10253" t="s">
        <v>65</v>
      </c>
      <c r="J10253" t="s">
        <v>67</v>
      </c>
      <c r="K10253" t="s">
        <v>14467</v>
      </c>
      <c r="L10253" t="s">
        <v>14306</v>
      </c>
      <c r="M10253" t="s">
        <v>14468</v>
      </c>
      <c r="N10253" t="s">
        <v>9681</v>
      </c>
      <c r="O10253" t="s">
        <v>14469</v>
      </c>
      <c r="P10253">
        <v>16375000</v>
      </c>
      <c r="Q10253" t="s">
        <v>6778</v>
      </c>
      <c r="R10253" t="s">
        <v>6911</v>
      </c>
      <c r="S10253" s="12"/>
      <c r="T10253" s="13"/>
      <c r="U10253" t="s">
        <v>6636</v>
      </c>
    </row>
    <row r="10254" spans="1:21" x14ac:dyDescent="0.25">
      <c r="A10254" t="s">
        <v>6619</v>
      </c>
      <c r="B10254" s="12">
        <v>211250</v>
      </c>
      <c r="C10254" t="s">
        <v>14427</v>
      </c>
      <c r="D10254" s="11">
        <v>46195.628391203703</v>
      </c>
      <c r="E10254" t="s">
        <v>14428</v>
      </c>
      <c r="F10254" t="s">
        <v>6415</v>
      </c>
      <c r="G10254" t="s">
        <v>14277</v>
      </c>
      <c r="H10254" t="s">
        <v>6542</v>
      </c>
      <c r="I10254" t="s">
        <v>55</v>
      </c>
      <c r="J10254" t="s">
        <v>643</v>
      </c>
      <c r="K10254" t="s">
        <v>14429</v>
      </c>
      <c r="L10254" t="s">
        <v>14279</v>
      </c>
      <c r="M10254" t="s">
        <v>14430</v>
      </c>
      <c r="N10254" t="s">
        <v>6787</v>
      </c>
      <c r="O10254" t="s">
        <v>13334</v>
      </c>
      <c r="P10254">
        <v>13495000</v>
      </c>
      <c r="Q10254" t="s">
        <v>6636</v>
      </c>
      <c r="R10254" t="s">
        <v>6636</v>
      </c>
      <c r="S10254" s="12"/>
      <c r="T10254" s="13"/>
      <c r="U10254" t="s">
        <v>6629</v>
      </c>
    </row>
    <row r="10255" spans="1:21" x14ac:dyDescent="0.25">
      <c r="A10255" t="s">
        <v>6619</v>
      </c>
      <c r="B10255" s="12">
        <v>211250</v>
      </c>
      <c r="C10255" t="s">
        <v>14427</v>
      </c>
      <c r="D10255" s="11">
        <v>46195.628391203703</v>
      </c>
      <c r="E10255" t="s">
        <v>14428</v>
      </c>
      <c r="F10255" t="s">
        <v>6415</v>
      </c>
      <c r="G10255" t="s">
        <v>9088</v>
      </c>
      <c r="H10255" t="s">
        <v>6542</v>
      </c>
      <c r="I10255" t="s">
        <v>55</v>
      </c>
      <c r="J10255" t="s">
        <v>643</v>
      </c>
      <c r="K10255" t="s">
        <v>14429</v>
      </c>
      <c r="L10255" t="s">
        <v>14279</v>
      </c>
      <c r="M10255" t="s">
        <v>14430</v>
      </c>
      <c r="N10255" t="s">
        <v>6787</v>
      </c>
      <c r="O10255" t="s">
        <v>13334</v>
      </c>
      <c r="P10255">
        <v>13495000</v>
      </c>
      <c r="Q10255" t="s">
        <v>6636</v>
      </c>
      <c r="R10255" t="s">
        <v>6636</v>
      </c>
      <c r="S10255" s="12"/>
      <c r="T10255" s="13"/>
      <c r="U10255" t="s">
        <v>6629</v>
      </c>
    </row>
    <row r="10256" spans="1:21" x14ac:dyDescent="0.25">
      <c r="A10256" t="s">
        <v>6619</v>
      </c>
      <c r="B10256" s="12">
        <v>211250</v>
      </c>
      <c r="C10256" t="s">
        <v>14427</v>
      </c>
      <c r="D10256" s="11">
        <v>46195.628391203703</v>
      </c>
      <c r="E10256" t="s">
        <v>14428</v>
      </c>
      <c r="F10256" t="s">
        <v>6415</v>
      </c>
      <c r="G10256" t="s">
        <v>9089</v>
      </c>
      <c r="H10256" t="s">
        <v>6542</v>
      </c>
      <c r="I10256" t="s">
        <v>55</v>
      </c>
      <c r="J10256" t="s">
        <v>643</v>
      </c>
      <c r="K10256" t="s">
        <v>14429</v>
      </c>
      <c r="L10256" t="s">
        <v>14279</v>
      </c>
      <c r="M10256" t="s">
        <v>14430</v>
      </c>
      <c r="N10256" t="s">
        <v>6787</v>
      </c>
      <c r="O10256" t="s">
        <v>13334</v>
      </c>
      <c r="P10256">
        <v>13495000</v>
      </c>
      <c r="Q10256" t="s">
        <v>6636</v>
      </c>
      <c r="R10256" t="s">
        <v>6636</v>
      </c>
      <c r="S10256" s="12"/>
      <c r="T10256" s="13"/>
      <c r="U10256" t="s">
        <v>6629</v>
      </c>
    </row>
    <row r="10257" spans="1:21" x14ac:dyDescent="0.25">
      <c r="A10257" t="s">
        <v>6619</v>
      </c>
      <c r="B10257" s="12">
        <v>211250</v>
      </c>
      <c r="C10257" t="s">
        <v>14427</v>
      </c>
      <c r="D10257" s="11">
        <v>46195.628391203703</v>
      </c>
      <c r="E10257" t="s">
        <v>14428</v>
      </c>
      <c r="F10257" t="s">
        <v>6415</v>
      </c>
      <c r="G10257" t="s">
        <v>6968</v>
      </c>
      <c r="H10257" t="s">
        <v>6542</v>
      </c>
      <c r="I10257" t="s">
        <v>55</v>
      </c>
      <c r="J10257" t="s">
        <v>643</v>
      </c>
      <c r="K10257" t="s">
        <v>14429</v>
      </c>
      <c r="L10257" t="s">
        <v>14279</v>
      </c>
      <c r="M10257" t="s">
        <v>14430</v>
      </c>
      <c r="N10257" t="s">
        <v>6787</v>
      </c>
      <c r="O10257" t="s">
        <v>13334</v>
      </c>
      <c r="P10257">
        <v>13495000</v>
      </c>
      <c r="Q10257" t="s">
        <v>6636</v>
      </c>
      <c r="R10257" t="s">
        <v>6636</v>
      </c>
      <c r="S10257" s="12"/>
      <c r="T10257" s="13"/>
      <c r="U10257" t="s">
        <v>6629</v>
      </c>
    </row>
    <row r="10258" spans="1:21" x14ac:dyDescent="0.25">
      <c r="A10258" t="s">
        <v>6619</v>
      </c>
      <c r="B10258" s="12">
        <v>211250</v>
      </c>
      <c r="C10258" t="s">
        <v>14427</v>
      </c>
      <c r="D10258" s="11">
        <v>46195.628391203703</v>
      </c>
      <c r="E10258" t="s">
        <v>14428</v>
      </c>
      <c r="F10258" t="s">
        <v>6415</v>
      </c>
      <c r="G10258" t="s">
        <v>9090</v>
      </c>
      <c r="H10258" t="s">
        <v>6542</v>
      </c>
      <c r="I10258" t="s">
        <v>55</v>
      </c>
      <c r="J10258" t="s">
        <v>643</v>
      </c>
      <c r="K10258" t="s">
        <v>14429</v>
      </c>
      <c r="L10258" t="s">
        <v>14279</v>
      </c>
      <c r="M10258" t="s">
        <v>14430</v>
      </c>
      <c r="N10258" t="s">
        <v>6787</v>
      </c>
      <c r="O10258" t="s">
        <v>13334</v>
      </c>
      <c r="P10258">
        <v>13495000</v>
      </c>
      <c r="Q10258" t="s">
        <v>6636</v>
      </c>
      <c r="R10258" t="s">
        <v>6636</v>
      </c>
      <c r="S10258" s="12"/>
      <c r="T10258" s="13"/>
      <c r="U10258" t="s">
        <v>6629</v>
      </c>
    </row>
    <row r="10259" spans="1:21" x14ac:dyDescent="0.25">
      <c r="A10259" t="s">
        <v>6619</v>
      </c>
      <c r="B10259" s="12">
        <v>211250</v>
      </c>
      <c r="C10259" t="s">
        <v>14427</v>
      </c>
      <c r="D10259" s="11">
        <v>46195.628391203703</v>
      </c>
      <c r="E10259" t="s">
        <v>14428</v>
      </c>
      <c r="F10259" t="s">
        <v>6415</v>
      </c>
      <c r="G10259" t="s">
        <v>9091</v>
      </c>
      <c r="H10259" t="s">
        <v>6542</v>
      </c>
      <c r="I10259" t="s">
        <v>55</v>
      </c>
      <c r="J10259" t="s">
        <v>643</v>
      </c>
      <c r="K10259" t="s">
        <v>14429</v>
      </c>
      <c r="L10259" t="s">
        <v>14279</v>
      </c>
      <c r="M10259" t="s">
        <v>14430</v>
      </c>
      <c r="N10259" t="s">
        <v>6787</v>
      </c>
      <c r="O10259" t="s">
        <v>13334</v>
      </c>
      <c r="P10259">
        <v>13495000</v>
      </c>
      <c r="Q10259" t="s">
        <v>6636</v>
      </c>
      <c r="R10259" t="s">
        <v>6636</v>
      </c>
      <c r="S10259" s="12"/>
      <c r="T10259" s="13"/>
      <c r="U10259" t="s">
        <v>6629</v>
      </c>
    </row>
    <row r="10260" spans="1:21" x14ac:dyDescent="0.25">
      <c r="A10260" t="s">
        <v>6619</v>
      </c>
      <c r="B10260" s="12">
        <v>211250</v>
      </c>
      <c r="C10260" t="s">
        <v>14427</v>
      </c>
      <c r="D10260" s="11">
        <v>46195.628391203703</v>
      </c>
      <c r="E10260" t="s">
        <v>14428</v>
      </c>
      <c r="F10260" t="s">
        <v>6415</v>
      </c>
      <c r="G10260" t="s">
        <v>9092</v>
      </c>
      <c r="H10260" t="s">
        <v>6542</v>
      </c>
      <c r="I10260" t="s">
        <v>55</v>
      </c>
      <c r="J10260" t="s">
        <v>643</v>
      </c>
      <c r="K10260" t="s">
        <v>14429</v>
      </c>
      <c r="L10260" t="s">
        <v>14279</v>
      </c>
      <c r="M10260" t="s">
        <v>14430</v>
      </c>
      <c r="N10260" t="s">
        <v>6787</v>
      </c>
      <c r="O10260" t="s">
        <v>13334</v>
      </c>
      <c r="P10260">
        <v>13495000</v>
      </c>
      <c r="Q10260" t="s">
        <v>6636</v>
      </c>
      <c r="R10260" t="s">
        <v>6636</v>
      </c>
      <c r="S10260" s="12"/>
      <c r="T10260" s="13"/>
      <c r="U10260" t="s">
        <v>6629</v>
      </c>
    </row>
    <row r="10261" spans="1:21" x14ac:dyDescent="0.25">
      <c r="A10261" t="s">
        <v>6619</v>
      </c>
      <c r="B10261" s="12">
        <v>211250</v>
      </c>
      <c r="C10261" t="s">
        <v>14427</v>
      </c>
      <c r="D10261" s="11">
        <v>46195.628391203703</v>
      </c>
      <c r="E10261" t="s">
        <v>14428</v>
      </c>
      <c r="F10261" t="s">
        <v>6415</v>
      </c>
      <c r="G10261" t="s">
        <v>9093</v>
      </c>
      <c r="H10261" t="s">
        <v>6542</v>
      </c>
      <c r="I10261" t="s">
        <v>55</v>
      </c>
      <c r="J10261" t="s">
        <v>643</v>
      </c>
      <c r="K10261" t="s">
        <v>14429</v>
      </c>
      <c r="L10261" t="s">
        <v>14279</v>
      </c>
      <c r="M10261" t="s">
        <v>14430</v>
      </c>
      <c r="N10261" t="s">
        <v>6787</v>
      </c>
      <c r="O10261" t="s">
        <v>13334</v>
      </c>
      <c r="P10261">
        <v>13495000</v>
      </c>
      <c r="Q10261" t="s">
        <v>6636</v>
      </c>
      <c r="R10261" t="s">
        <v>6636</v>
      </c>
      <c r="S10261" s="12"/>
      <c r="T10261" s="13"/>
      <c r="U10261" t="s">
        <v>6629</v>
      </c>
    </row>
    <row r="10262" spans="1:21" x14ac:dyDescent="0.25">
      <c r="A10262" t="s">
        <v>6619</v>
      </c>
      <c r="B10262" s="12">
        <v>211250</v>
      </c>
      <c r="C10262" t="s">
        <v>14427</v>
      </c>
      <c r="D10262" s="11">
        <v>46195.628391203703</v>
      </c>
      <c r="E10262" t="s">
        <v>14428</v>
      </c>
      <c r="F10262" t="s">
        <v>6415</v>
      </c>
      <c r="G10262" t="s">
        <v>9094</v>
      </c>
      <c r="H10262" t="s">
        <v>6542</v>
      </c>
      <c r="I10262" t="s">
        <v>55</v>
      </c>
      <c r="J10262" t="s">
        <v>643</v>
      </c>
      <c r="K10262" t="s">
        <v>14429</v>
      </c>
      <c r="L10262" t="s">
        <v>14279</v>
      </c>
      <c r="M10262" t="s">
        <v>14430</v>
      </c>
      <c r="N10262" t="s">
        <v>6787</v>
      </c>
      <c r="O10262" t="s">
        <v>13334</v>
      </c>
      <c r="P10262">
        <v>13495000</v>
      </c>
      <c r="Q10262" t="s">
        <v>6636</v>
      </c>
      <c r="R10262" t="s">
        <v>6636</v>
      </c>
      <c r="S10262" s="12"/>
      <c r="T10262" s="13"/>
      <c r="U10262" t="s">
        <v>6629</v>
      </c>
    </row>
    <row r="10263" spans="1:21" x14ac:dyDescent="0.25">
      <c r="A10263" t="s">
        <v>6619</v>
      </c>
      <c r="B10263" s="12">
        <v>211250</v>
      </c>
      <c r="C10263" t="s">
        <v>14427</v>
      </c>
      <c r="D10263" s="11">
        <v>46195.628391203703</v>
      </c>
      <c r="E10263" t="s">
        <v>14428</v>
      </c>
      <c r="F10263" t="s">
        <v>6415</v>
      </c>
      <c r="G10263" t="s">
        <v>14281</v>
      </c>
      <c r="H10263" t="s">
        <v>6542</v>
      </c>
      <c r="I10263" t="s">
        <v>55</v>
      </c>
      <c r="J10263" t="s">
        <v>643</v>
      </c>
      <c r="K10263" t="s">
        <v>14429</v>
      </c>
      <c r="L10263" t="s">
        <v>14279</v>
      </c>
      <c r="M10263" t="s">
        <v>14430</v>
      </c>
      <c r="N10263" t="s">
        <v>6787</v>
      </c>
      <c r="O10263" t="s">
        <v>13334</v>
      </c>
      <c r="P10263">
        <v>13495000</v>
      </c>
      <c r="Q10263" t="s">
        <v>6636</v>
      </c>
      <c r="R10263" t="s">
        <v>6636</v>
      </c>
      <c r="S10263" s="12"/>
      <c r="T10263" s="13"/>
      <c r="U10263" t="s">
        <v>6629</v>
      </c>
    </row>
    <row r="10264" spans="1:21" x14ac:dyDescent="0.25">
      <c r="A10264" t="s">
        <v>6619</v>
      </c>
      <c r="B10264" s="12">
        <v>211250</v>
      </c>
      <c r="C10264" t="s">
        <v>14427</v>
      </c>
      <c r="D10264" s="11">
        <v>46195.628391203703</v>
      </c>
      <c r="E10264" t="s">
        <v>14428</v>
      </c>
      <c r="F10264" t="s">
        <v>6415</v>
      </c>
      <c r="G10264" t="s">
        <v>9095</v>
      </c>
      <c r="H10264" t="s">
        <v>6542</v>
      </c>
      <c r="I10264" t="s">
        <v>55</v>
      </c>
      <c r="J10264" t="s">
        <v>643</v>
      </c>
      <c r="K10264" t="s">
        <v>14429</v>
      </c>
      <c r="L10264" t="s">
        <v>14279</v>
      </c>
      <c r="M10264" t="s">
        <v>14430</v>
      </c>
      <c r="N10264" t="s">
        <v>6787</v>
      </c>
      <c r="O10264" t="s">
        <v>13334</v>
      </c>
      <c r="P10264">
        <v>13495000</v>
      </c>
      <c r="Q10264" t="s">
        <v>6636</v>
      </c>
      <c r="R10264" t="s">
        <v>6636</v>
      </c>
      <c r="S10264" s="12"/>
      <c r="T10264" s="13"/>
      <c r="U10264" t="s">
        <v>6629</v>
      </c>
    </row>
    <row r="10265" spans="1:21" x14ac:dyDescent="0.25">
      <c r="A10265" t="s">
        <v>6619</v>
      </c>
      <c r="B10265" s="12">
        <v>211250</v>
      </c>
      <c r="C10265" t="s">
        <v>14427</v>
      </c>
      <c r="D10265" s="11">
        <v>46195.628391203703</v>
      </c>
      <c r="E10265" t="s">
        <v>14428</v>
      </c>
      <c r="F10265" t="s">
        <v>6415</v>
      </c>
      <c r="G10265" t="s">
        <v>9096</v>
      </c>
      <c r="H10265" t="s">
        <v>6542</v>
      </c>
      <c r="I10265" t="s">
        <v>55</v>
      </c>
      <c r="J10265" t="s">
        <v>643</v>
      </c>
      <c r="K10265" t="s">
        <v>14429</v>
      </c>
      <c r="L10265" t="s">
        <v>14279</v>
      </c>
      <c r="M10265" t="s">
        <v>14430</v>
      </c>
      <c r="N10265" t="s">
        <v>6787</v>
      </c>
      <c r="O10265" t="s">
        <v>13334</v>
      </c>
      <c r="P10265">
        <v>13495000</v>
      </c>
      <c r="Q10265" t="s">
        <v>6636</v>
      </c>
      <c r="R10265" t="s">
        <v>6636</v>
      </c>
      <c r="S10265" s="12"/>
      <c r="T10265" s="13"/>
      <c r="U10265" t="s">
        <v>6629</v>
      </c>
    </row>
    <row r="10266" spans="1:21" x14ac:dyDescent="0.25">
      <c r="A10266" t="s">
        <v>6637</v>
      </c>
      <c r="B10266" s="12">
        <v>211625</v>
      </c>
      <c r="C10266" t="s">
        <v>14474</v>
      </c>
      <c r="D10266" s="11">
        <v>46195.909143518496</v>
      </c>
      <c r="E10266" t="s">
        <v>14475</v>
      </c>
      <c r="F10266" t="s">
        <v>6415</v>
      </c>
      <c r="G10266" t="s">
        <v>9086</v>
      </c>
      <c r="H10266" t="s">
        <v>6542</v>
      </c>
      <c r="I10266" t="s">
        <v>55</v>
      </c>
      <c r="J10266" t="s">
        <v>44</v>
      </c>
      <c r="K10266" t="s">
        <v>14433</v>
      </c>
      <c r="L10266" t="s">
        <v>14285</v>
      </c>
      <c r="M10266" t="s">
        <v>14434</v>
      </c>
      <c r="N10266" t="s">
        <v>6787</v>
      </c>
      <c r="O10266" t="s">
        <v>6810</v>
      </c>
      <c r="P10266">
        <v>13245000</v>
      </c>
      <c r="Q10266" t="s">
        <v>6636</v>
      </c>
      <c r="R10266" t="s">
        <v>6636</v>
      </c>
      <c r="S10266" s="12"/>
      <c r="T10266" s="13"/>
      <c r="U10266" t="s">
        <v>6629</v>
      </c>
    </row>
    <row r="10267" spans="1:21" x14ac:dyDescent="0.25">
      <c r="A10267" t="s">
        <v>6637</v>
      </c>
      <c r="B10267" s="12">
        <v>211625</v>
      </c>
      <c r="C10267" t="s">
        <v>14474</v>
      </c>
      <c r="D10267" s="11">
        <v>46195.909143518496</v>
      </c>
      <c r="E10267" t="s">
        <v>14475</v>
      </c>
      <c r="F10267" t="s">
        <v>6415</v>
      </c>
      <c r="G10267" t="s">
        <v>9088</v>
      </c>
      <c r="H10267" t="s">
        <v>6542</v>
      </c>
      <c r="I10267" t="s">
        <v>55</v>
      </c>
      <c r="J10267" t="s">
        <v>44</v>
      </c>
      <c r="K10267" t="s">
        <v>14433</v>
      </c>
      <c r="L10267" t="s">
        <v>14285</v>
      </c>
      <c r="M10267" t="s">
        <v>14434</v>
      </c>
      <c r="N10267" t="s">
        <v>6787</v>
      </c>
      <c r="O10267" t="s">
        <v>6810</v>
      </c>
      <c r="P10267">
        <v>13245000</v>
      </c>
      <c r="Q10267" t="s">
        <v>6636</v>
      </c>
      <c r="R10267" t="s">
        <v>6636</v>
      </c>
      <c r="S10267" s="12"/>
      <c r="T10267" s="13"/>
      <c r="U10267" t="s">
        <v>6629</v>
      </c>
    </row>
    <row r="10268" spans="1:21" x14ac:dyDescent="0.25">
      <c r="A10268" t="s">
        <v>6637</v>
      </c>
      <c r="B10268" s="12">
        <v>211625</v>
      </c>
      <c r="C10268" t="s">
        <v>14474</v>
      </c>
      <c r="D10268" s="11">
        <v>46195.909143518496</v>
      </c>
      <c r="E10268" t="s">
        <v>14475</v>
      </c>
      <c r="F10268" t="s">
        <v>6415</v>
      </c>
      <c r="G10268" t="s">
        <v>9089</v>
      </c>
      <c r="H10268" t="s">
        <v>6542</v>
      </c>
      <c r="I10268" t="s">
        <v>55</v>
      </c>
      <c r="J10268" t="s">
        <v>44</v>
      </c>
      <c r="K10268" t="s">
        <v>14433</v>
      </c>
      <c r="L10268" t="s">
        <v>14285</v>
      </c>
      <c r="M10268" t="s">
        <v>14434</v>
      </c>
      <c r="N10268" t="s">
        <v>6787</v>
      </c>
      <c r="O10268" t="s">
        <v>6810</v>
      </c>
      <c r="P10268">
        <v>13245000</v>
      </c>
      <c r="Q10268" t="s">
        <v>6636</v>
      </c>
      <c r="R10268" t="s">
        <v>6636</v>
      </c>
      <c r="S10268" s="12"/>
      <c r="T10268" s="13"/>
      <c r="U10268" t="s">
        <v>6629</v>
      </c>
    </row>
    <row r="10269" spans="1:21" x14ac:dyDescent="0.25">
      <c r="A10269" t="s">
        <v>6637</v>
      </c>
      <c r="B10269" s="12">
        <v>211625</v>
      </c>
      <c r="C10269" t="s">
        <v>14474</v>
      </c>
      <c r="D10269" s="11">
        <v>46195.909143518496</v>
      </c>
      <c r="E10269" t="s">
        <v>14475</v>
      </c>
      <c r="F10269" t="s">
        <v>6415</v>
      </c>
      <c r="G10269" t="s">
        <v>6968</v>
      </c>
      <c r="H10269" t="s">
        <v>6542</v>
      </c>
      <c r="I10269" t="s">
        <v>55</v>
      </c>
      <c r="J10269" t="s">
        <v>44</v>
      </c>
      <c r="K10269" t="s">
        <v>14433</v>
      </c>
      <c r="L10269" t="s">
        <v>14285</v>
      </c>
      <c r="M10269" t="s">
        <v>14434</v>
      </c>
      <c r="N10269" t="s">
        <v>6787</v>
      </c>
      <c r="O10269" t="s">
        <v>6810</v>
      </c>
      <c r="P10269">
        <v>13245000</v>
      </c>
      <c r="Q10269" t="s">
        <v>6636</v>
      </c>
      <c r="R10269" t="s">
        <v>6636</v>
      </c>
      <c r="S10269" s="12"/>
      <c r="T10269" s="13"/>
      <c r="U10269" t="s">
        <v>6629</v>
      </c>
    </row>
    <row r="10270" spans="1:21" x14ac:dyDescent="0.25">
      <c r="A10270" t="s">
        <v>6637</v>
      </c>
      <c r="B10270" s="12">
        <v>211625</v>
      </c>
      <c r="C10270" t="s">
        <v>14474</v>
      </c>
      <c r="D10270" s="11">
        <v>46195.909143518496</v>
      </c>
      <c r="E10270" t="s">
        <v>14475</v>
      </c>
      <c r="F10270" t="s">
        <v>6415</v>
      </c>
      <c r="G10270" t="s">
        <v>9090</v>
      </c>
      <c r="H10270" t="s">
        <v>6542</v>
      </c>
      <c r="I10270" t="s">
        <v>55</v>
      </c>
      <c r="J10270" t="s">
        <v>44</v>
      </c>
      <c r="K10270" t="s">
        <v>14433</v>
      </c>
      <c r="L10270" t="s">
        <v>14285</v>
      </c>
      <c r="M10270" t="s">
        <v>14434</v>
      </c>
      <c r="N10270" t="s">
        <v>6787</v>
      </c>
      <c r="O10270" t="s">
        <v>6810</v>
      </c>
      <c r="P10270">
        <v>13245000</v>
      </c>
      <c r="Q10270" t="s">
        <v>6636</v>
      </c>
      <c r="R10270" t="s">
        <v>6636</v>
      </c>
      <c r="S10270" s="12"/>
      <c r="T10270" s="13"/>
      <c r="U10270" t="s">
        <v>6629</v>
      </c>
    </row>
    <row r="10271" spans="1:21" x14ac:dyDescent="0.25">
      <c r="A10271" t="s">
        <v>6637</v>
      </c>
      <c r="B10271" s="12">
        <v>211625</v>
      </c>
      <c r="C10271" t="s">
        <v>14474</v>
      </c>
      <c r="D10271" s="11">
        <v>46195.909143518496</v>
      </c>
      <c r="E10271" t="s">
        <v>14475</v>
      </c>
      <c r="F10271" t="s">
        <v>6415</v>
      </c>
      <c r="G10271" t="s">
        <v>9091</v>
      </c>
      <c r="H10271" t="s">
        <v>6542</v>
      </c>
      <c r="I10271" t="s">
        <v>55</v>
      </c>
      <c r="J10271" t="s">
        <v>44</v>
      </c>
      <c r="K10271" t="s">
        <v>14433</v>
      </c>
      <c r="L10271" t="s">
        <v>14285</v>
      </c>
      <c r="M10271" t="s">
        <v>14434</v>
      </c>
      <c r="N10271" t="s">
        <v>6787</v>
      </c>
      <c r="O10271" t="s">
        <v>6810</v>
      </c>
      <c r="P10271">
        <v>13245000</v>
      </c>
      <c r="Q10271" t="s">
        <v>6636</v>
      </c>
      <c r="R10271" t="s">
        <v>6636</v>
      </c>
      <c r="S10271" s="12"/>
      <c r="T10271" s="13"/>
      <c r="U10271" t="s">
        <v>6629</v>
      </c>
    </row>
    <row r="10272" spans="1:21" x14ac:dyDescent="0.25">
      <c r="A10272" t="s">
        <v>6637</v>
      </c>
      <c r="B10272" s="12">
        <v>211625</v>
      </c>
      <c r="C10272" t="s">
        <v>14474</v>
      </c>
      <c r="D10272" s="11">
        <v>46195.909143518496</v>
      </c>
      <c r="E10272" t="s">
        <v>14475</v>
      </c>
      <c r="F10272" t="s">
        <v>6415</v>
      </c>
      <c r="G10272" t="s">
        <v>9092</v>
      </c>
      <c r="H10272" t="s">
        <v>6542</v>
      </c>
      <c r="I10272" t="s">
        <v>55</v>
      </c>
      <c r="J10272" t="s">
        <v>44</v>
      </c>
      <c r="K10272" t="s">
        <v>14433</v>
      </c>
      <c r="L10272" t="s">
        <v>14285</v>
      </c>
      <c r="M10272" t="s">
        <v>14434</v>
      </c>
      <c r="N10272" t="s">
        <v>6787</v>
      </c>
      <c r="O10272" t="s">
        <v>6810</v>
      </c>
      <c r="P10272">
        <v>13245000</v>
      </c>
      <c r="Q10272" t="s">
        <v>6636</v>
      </c>
      <c r="R10272" t="s">
        <v>6636</v>
      </c>
      <c r="S10272" s="12"/>
      <c r="T10272" s="13"/>
      <c r="U10272" t="s">
        <v>6629</v>
      </c>
    </row>
    <row r="10273" spans="1:21" x14ac:dyDescent="0.25">
      <c r="A10273" t="s">
        <v>6637</v>
      </c>
      <c r="B10273" s="12">
        <v>211625</v>
      </c>
      <c r="C10273" t="s">
        <v>14474</v>
      </c>
      <c r="D10273" s="11">
        <v>46195.909143518496</v>
      </c>
      <c r="E10273" t="s">
        <v>14475</v>
      </c>
      <c r="F10273" t="s">
        <v>6415</v>
      </c>
      <c r="G10273" t="s">
        <v>9093</v>
      </c>
      <c r="H10273" t="s">
        <v>6542</v>
      </c>
      <c r="I10273" t="s">
        <v>55</v>
      </c>
      <c r="J10273" t="s">
        <v>44</v>
      </c>
      <c r="K10273" t="s">
        <v>14433</v>
      </c>
      <c r="L10273" t="s">
        <v>14285</v>
      </c>
      <c r="M10273" t="s">
        <v>14434</v>
      </c>
      <c r="N10273" t="s">
        <v>6787</v>
      </c>
      <c r="O10273" t="s">
        <v>6810</v>
      </c>
      <c r="P10273">
        <v>13245000</v>
      </c>
      <c r="Q10273" t="s">
        <v>6636</v>
      </c>
      <c r="R10273" t="s">
        <v>6636</v>
      </c>
      <c r="S10273" s="12"/>
      <c r="T10273" s="13"/>
      <c r="U10273" t="s">
        <v>6629</v>
      </c>
    </row>
    <row r="10274" spans="1:21" x14ac:dyDescent="0.25">
      <c r="A10274" t="s">
        <v>6637</v>
      </c>
      <c r="B10274" s="12">
        <v>211625</v>
      </c>
      <c r="C10274" t="s">
        <v>14474</v>
      </c>
      <c r="D10274" s="11">
        <v>46195.909143518496</v>
      </c>
      <c r="E10274" t="s">
        <v>14475</v>
      </c>
      <c r="F10274" t="s">
        <v>6415</v>
      </c>
      <c r="G10274" t="s">
        <v>9094</v>
      </c>
      <c r="H10274" t="s">
        <v>6542</v>
      </c>
      <c r="I10274" t="s">
        <v>55</v>
      </c>
      <c r="J10274" t="s">
        <v>44</v>
      </c>
      <c r="K10274" t="s">
        <v>14433</v>
      </c>
      <c r="L10274" t="s">
        <v>14285</v>
      </c>
      <c r="M10274" t="s">
        <v>14434</v>
      </c>
      <c r="N10274" t="s">
        <v>6787</v>
      </c>
      <c r="O10274" t="s">
        <v>6810</v>
      </c>
      <c r="P10274">
        <v>13245000</v>
      </c>
      <c r="Q10274" t="s">
        <v>6636</v>
      </c>
      <c r="R10274" t="s">
        <v>6636</v>
      </c>
      <c r="S10274" s="12"/>
      <c r="T10274" s="13"/>
      <c r="U10274" t="s">
        <v>6629</v>
      </c>
    </row>
    <row r="10275" spans="1:21" x14ac:dyDescent="0.25">
      <c r="A10275" t="s">
        <v>6637</v>
      </c>
      <c r="B10275" s="12">
        <v>211625</v>
      </c>
      <c r="C10275" t="s">
        <v>14474</v>
      </c>
      <c r="D10275" s="11">
        <v>46195.909143518496</v>
      </c>
      <c r="E10275" t="s">
        <v>14475</v>
      </c>
      <c r="F10275" t="s">
        <v>6415</v>
      </c>
      <c r="G10275" t="s">
        <v>9095</v>
      </c>
      <c r="H10275" t="s">
        <v>6542</v>
      </c>
      <c r="I10275" t="s">
        <v>55</v>
      </c>
      <c r="J10275" t="s">
        <v>44</v>
      </c>
      <c r="K10275" t="s">
        <v>14433</v>
      </c>
      <c r="L10275" t="s">
        <v>14285</v>
      </c>
      <c r="M10275" t="s">
        <v>14434</v>
      </c>
      <c r="N10275" t="s">
        <v>6787</v>
      </c>
      <c r="O10275" t="s">
        <v>6810</v>
      </c>
      <c r="P10275">
        <v>13245000</v>
      </c>
      <c r="Q10275" t="s">
        <v>6636</v>
      </c>
      <c r="R10275" t="s">
        <v>6636</v>
      </c>
      <c r="S10275" s="12"/>
      <c r="T10275" s="13"/>
      <c r="U10275" t="s">
        <v>6629</v>
      </c>
    </row>
    <row r="10276" spans="1:21" x14ac:dyDescent="0.25">
      <c r="A10276" t="s">
        <v>6637</v>
      </c>
      <c r="B10276" s="12">
        <v>211625</v>
      </c>
      <c r="C10276" t="s">
        <v>14474</v>
      </c>
      <c r="D10276" s="11">
        <v>46195.909143518496</v>
      </c>
      <c r="E10276" t="s">
        <v>14475</v>
      </c>
      <c r="F10276" t="s">
        <v>6415</v>
      </c>
      <c r="G10276" t="s">
        <v>9096</v>
      </c>
      <c r="H10276" t="s">
        <v>6542</v>
      </c>
      <c r="I10276" t="s">
        <v>55</v>
      </c>
      <c r="J10276" t="s">
        <v>44</v>
      </c>
      <c r="K10276" t="s">
        <v>14433</v>
      </c>
      <c r="L10276" t="s">
        <v>14285</v>
      </c>
      <c r="M10276" t="s">
        <v>14434</v>
      </c>
      <c r="N10276" t="s">
        <v>6787</v>
      </c>
      <c r="O10276" t="s">
        <v>6810</v>
      </c>
      <c r="P10276">
        <v>13245000</v>
      </c>
      <c r="Q10276" t="s">
        <v>6636</v>
      </c>
      <c r="R10276" t="s">
        <v>6636</v>
      </c>
      <c r="S10276" s="12"/>
      <c r="T10276" s="13"/>
      <c r="U10276" t="s">
        <v>6629</v>
      </c>
    </row>
    <row r="10277" spans="1:21" x14ac:dyDescent="0.25">
      <c r="A10277" t="s">
        <v>6637</v>
      </c>
      <c r="B10277" s="12">
        <v>211485</v>
      </c>
      <c r="C10277" t="s">
        <v>14476</v>
      </c>
      <c r="D10277" s="11">
        <v>46196.449479166702</v>
      </c>
      <c r="E10277" t="s">
        <v>14477</v>
      </c>
      <c r="F10277" t="s">
        <v>6415</v>
      </c>
      <c r="G10277" t="s">
        <v>14277</v>
      </c>
      <c r="H10277" t="s">
        <v>6542</v>
      </c>
      <c r="I10277" t="s">
        <v>65</v>
      </c>
      <c r="J10277" t="s">
        <v>57</v>
      </c>
      <c r="K10277" t="s">
        <v>14478</v>
      </c>
      <c r="L10277" t="s">
        <v>14279</v>
      </c>
      <c r="M10277" t="s">
        <v>14479</v>
      </c>
      <c r="N10277" t="s">
        <v>6787</v>
      </c>
      <c r="O10277" t="s">
        <v>13334</v>
      </c>
      <c r="P10277">
        <v>15995000</v>
      </c>
      <c r="Q10277" t="s">
        <v>6636</v>
      </c>
      <c r="R10277" t="s">
        <v>6636</v>
      </c>
      <c r="S10277" s="12"/>
      <c r="T10277" s="13"/>
      <c r="U10277" t="s">
        <v>6629</v>
      </c>
    </row>
    <row r="10278" spans="1:21" x14ac:dyDescent="0.25">
      <c r="A10278" t="s">
        <v>6637</v>
      </c>
      <c r="B10278" s="12">
        <v>211485</v>
      </c>
      <c r="C10278" t="s">
        <v>14476</v>
      </c>
      <c r="D10278" s="11">
        <v>46196.449479166702</v>
      </c>
      <c r="E10278" t="s">
        <v>14477</v>
      </c>
      <c r="F10278" t="s">
        <v>6415</v>
      </c>
      <c r="G10278" t="s">
        <v>9088</v>
      </c>
      <c r="H10278" t="s">
        <v>6542</v>
      </c>
      <c r="I10278" t="s">
        <v>65</v>
      </c>
      <c r="J10278" t="s">
        <v>57</v>
      </c>
      <c r="K10278" t="s">
        <v>14478</v>
      </c>
      <c r="L10278" t="s">
        <v>14279</v>
      </c>
      <c r="M10278" t="s">
        <v>14479</v>
      </c>
      <c r="N10278" t="s">
        <v>6787</v>
      </c>
      <c r="O10278" t="s">
        <v>13334</v>
      </c>
      <c r="P10278">
        <v>15995000</v>
      </c>
      <c r="Q10278" t="s">
        <v>6636</v>
      </c>
      <c r="R10278" t="s">
        <v>6636</v>
      </c>
      <c r="S10278" s="12"/>
      <c r="T10278" s="13"/>
      <c r="U10278" t="s">
        <v>6629</v>
      </c>
    </row>
    <row r="10279" spans="1:21" x14ac:dyDescent="0.25">
      <c r="A10279" t="s">
        <v>6637</v>
      </c>
      <c r="B10279" s="12">
        <v>211485</v>
      </c>
      <c r="C10279" t="s">
        <v>14476</v>
      </c>
      <c r="D10279" s="11">
        <v>46196.449479166702</v>
      </c>
      <c r="E10279" t="s">
        <v>14477</v>
      </c>
      <c r="F10279" t="s">
        <v>6415</v>
      </c>
      <c r="G10279" t="s">
        <v>9089</v>
      </c>
      <c r="H10279" t="s">
        <v>6542</v>
      </c>
      <c r="I10279" t="s">
        <v>65</v>
      </c>
      <c r="J10279" t="s">
        <v>57</v>
      </c>
      <c r="K10279" t="s">
        <v>14478</v>
      </c>
      <c r="L10279" t="s">
        <v>14279</v>
      </c>
      <c r="M10279" t="s">
        <v>14479</v>
      </c>
      <c r="N10279" t="s">
        <v>6787</v>
      </c>
      <c r="O10279" t="s">
        <v>13334</v>
      </c>
      <c r="P10279">
        <v>15995000</v>
      </c>
      <c r="Q10279" t="s">
        <v>6636</v>
      </c>
      <c r="R10279" t="s">
        <v>6636</v>
      </c>
      <c r="S10279" s="12"/>
      <c r="T10279" s="13"/>
      <c r="U10279" t="s">
        <v>6629</v>
      </c>
    </row>
    <row r="10280" spans="1:21" x14ac:dyDescent="0.25">
      <c r="A10280" t="s">
        <v>6637</v>
      </c>
      <c r="B10280" s="12">
        <v>211485</v>
      </c>
      <c r="C10280" t="s">
        <v>14476</v>
      </c>
      <c r="D10280" s="11">
        <v>46196.449479166702</v>
      </c>
      <c r="E10280" t="s">
        <v>14477</v>
      </c>
      <c r="F10280" t="s">
        <v>6415</v>
      </c>
      <c r="G10280" t="s">
        <v>6968</v>
      </c>
      <c r="H10280" t="s">
        <v>6542</v>
      </c>
      <c r="I10280" t="s">
        <v>65</v>
      </c>
      <c r="J10280" t="s">
        <v>57</v>
      </c>
      <c r="K10280" t="s">
        <v>14478</v>
      </c>
      <c r="L10280" t="s">
        <v>14279</v>
      </c>
      <c r="M10280" t="s">
        <v>14479</v>
      </c>
      <c r="N10280" t="s">
        <v>6787</v>
      </c>
      <c r="O10280" t="s">
        <v>13334</v>
      </c>
      <c r="P10280">
        <v>15995000</v>
      </c>
      <c r="Q10280" t="s">
        <v>6636</v>
      </c>
      <c r="R10280" t="s">
        <v>6636</v>
      </c>
      <c r="S10280" s="12"/>
      <c r="T10280" s="13"/>
      <c r="U10280" t="s">
        <v>6629</v>
      </c>
    </row>
    <row r="10281" spans="1:21" x14ac:dyDescent="0.25">
      <c r="A10281" t="s">
        <v>6637</v>
      </c>
      <c r="B10281" s="12">
        <v>211485</v>
      </c>
      <c r="C10281" t="s">
        <v>14476</v>
      </c>
      <c r="D10281" s="11">
        <v>46196.449479166702</v>
      </c>
      <c r="E10281" t="s">
        <v>14477</v>
      </c>
      <c r="F10281" t="s">
        <v>6415</v>
      </c>
      <c r="G10281" t="s">
        <v>9090</v>
      </c>
      <c r="H10281" t="s">
        <v>6542</v>
      </c>
      <c r="I10281" t="s">
        <v>65</v>
      </c>
      <c r="J10281" t="s">
        <v>57</v>
      </c>
      <c r="K10281" t="s">
        <v>14478</v>
      </c>
      <c r="L10281" t="s">
        <v>14279</v>
      </c>
      <c r="M10281" t="s">
        <v>14479</v>
      </c>
      <c r="N10281" t="s">
        <v>6787</v>
      </c>
      <c r="O10281" t="s">
        <v>13334</v>
      </c>
      <c r="P10281">
        <v>15995000</v>
      </c>
      <c r="Q10281" t="s">
        <v>6636</v>
      </c>
      <c r="R10281" t="s">
        <v>6636</v>
      </c>
      <c r="S10281" s="12"/>
      <c r="T10281" s="13"/>
      <c r="U10281" t="s">
        <v>6629</v>
      </c>
    </row>
    <row r="10282" spans="1:21" x14ac:dyDescent="0.25">
      <c r="A10282" t="s">
        <v>6637</v>
      </c>
      <c r="B10282" s="12">
        <v>211485</v>
      </c>
      <c r="C10282" t="s">
        <v>14476</v>
      </c>
      <c r="D10282" s="11">
        <v>46196.449479166702</v>
      </c>
      <c r="E10282" t="s">
        <v>14477</v>
      </c>
      <c r="F10282" t="s">
        <v>6415</v>
      </c>
      <c r="G10282" t="s">
        <v>9091</v>
      </c>
      <c r="H10282" t="s">
        <v>6542</v>
      </c>
      <c r="I10282" t="s">
        <v>65</v>
      </c>
      <c r="J10282" t="s">
        <v>57</v>
      </c>
      <c r="K10282" t="s">
        <v>14478</v>
      </c>
      <c r="L10282" t="s">
        <v>14279</v>
      </c>
      <c r="M10282" t="s">
        <v>14479</v>
      </c>
      <c r="N10282" t="s">
        <v>6787</v>
      </c>
      <c r="O10282" t="s">
        <v>13334</v>
      </c>
      <c r="P10282">
        <v>15995000</v>
      </c>
      <c r="Q10282" t="s">
        <v>6636</v>
      </c>
      <c r="R10282" t="s">
        <v>6636</v>
      </c>
      <c r="S10282" s="12"/>
      <c r="T10282" s="13"/>
      <c r="U10282" t="s">
        <v>6629</v>
      </c>
    </row>
    <row r="10283" spans="1:21" x14ac:dyDescent="0.25">
      <c r="A10283" t="s">
        <v>6637</v>
      </c>
      <c r="B10283" s="12">
        <v>211485</v>
      </c>
      <c r="C10283" t="s">
        <v>14476</v>
      </c>
      <c r="D10283" s="11">
        <v>46196.449479166702</v>
      </c>
      <c r="E10283" t="s">
        <v>14477</v>
      </c>
      <c r="F10283" t="s">
        <v>6415</v>
      </c>
      <c r="G10283" t="s">
        <v>9092</v>
      </c>
      <c r="H10283" t="s">
        <v>6542</v>
      </c>
      <c r="I10283" t="s">
        <v>65</v>
      </c>
      <c r="J10283" t="s">
        <v>57</v>
      </c>
      <c r="K10283" t="s">
        <v>14478</v>
      </c>
      <c r="L10283" t="s">
        <v>14279</v>
      </c>
      <c r="M10283" t="s">
        <v>14479</v>
      </c>
      <c r="N10283" t="s">
        <v>6787</v>
      </c>
      <c r="O10283" t="s">
        <v>13334</v>
      </c>
      <c r="P10283">
        <v>15995000</v>
      </c>
      <c r="Q10283" t="s">
        <v>6636</v>
      </c>
      <c r="R10283" t="s">
        <v>6636</v>
      </c>
      <c r="S10283" s="12"/>
      <c r="T10283" s="13"/>
      <c r="U10283" t="s">
        <v>6629</v>
      </c>
    </row>
    <row r="10284" spans="1:21" x14ac:dyDescent="0.25">
      <c r="A10284" t="s">
        <v>6637</v>
      </c>
      <c r="B10284" s="12">
        <v>211485</v>
      </c>
      <c r="C10284" t="s">
        <v>14476</v>
      </c>
      <c r="D10284" s="11">
        <v>46196.449479166702</v>
      </c>
      <c r="E10284" t="s">
        <v>14477</v>
      </c>
      <c r="F10284" t="s">
        <v>6415</v>
      </c>
      <c r="G10284" t="s">
        <v>9093</v>
      </c>
      <c r="H10284" t="s">
        <v>6542</v>
      </c>
      <c r="I10284" t="s">
        <v>65</v>
      </c>
      <c r="J10284" t="s">
        <v>57</v>
      </c>
      <c r="K10284" t="s">
        <v>14478</v>
      </c>
      <c r="L10284" t="s">
        <v>14279</v>
      </c>
      <c r="M10284" t="s">
        <v>14479</v>
      </c>
      <c r="N10284" t="s">
        <v>6787</v>
      </c>
      <c r="O10284" t="s">
        <v>13334</v>
      </c>
      <c r="P10284">
        <v>15995000</v>
      </c>
      <c r="Q10284" t="s">
        <v>6636</v>
      </c>
      <c r="R10284" t="s">
        <v>6636</v>
      </c>
      <c r="S10284" s="12"/>
      <c r="T10284" s="13"/>
      <c r="U10284" t="s">
        <v>6629</v>
      </c>
    </row>
    <row r="10285" spans="1:21" x14ac:dyDescent="0.25">
      <c r="A10285" t="s">
        <v>6637</v>
      </c>
      <c r="B10285" s="12">
        <v>211485</v>
      </c>
      <c r="C10285" t="s">
        <v>14476</v>
      </c>
      <c r="D10285" s="11">
        <v>46196.449479166702</v>
      </c>
      <c r="E10285" t="s">
        <v>14477</v>
      </c>
      <c r="F10285" t="s">
        <v>6415</v>
      </c>
      <c r="G10285" t="s">
        <v>9094</v>
      </c>
      <c r="H10285" t="s">
        <v>6542</v>
      </c>
      <c r="I10285" t="s">
        <v>65</v>
      </c>
      <c r="J10285" t="s">
        <v>57</v>
      </c>
      <c r="K10285" t="s">
        <v>14478</v>
      </c>
      <c r="L10285" t="s">
        <v>14279</v>
      </c>
      <c r="M10285" t="s">
        <v>14479</v>
      </c>
      <c r="N10285" t="s">
        <v>6787</v>
      </c>
      <c r="O10285" t="s">
        <v>13334</v>
      </c>
      <c r="P10285">
        <v>15995000</v>
      </c>
      <c r="Q10285" t="s">
        <v>6636</v>
      </c>
      <c r="R10285" t="s">
        <v>6636</v>
      </c>
      <c r="S10285" s="12"/>
      <c r="T10285" s="13"/>
      <c r="U10285" t="s">
        <v>6629</v>
      </c>
    </row>
    <row r="10286" spans="1:21" x14ac:dyDescent="0.25">
      <c r="A10286" t="s">
        <v>6637</v>
      </c>
      <c r="B10286" s="12">
        <v>211485</v>
      </c>
      <c r="C10286" t="s">
        <v>14476</v>
      </c>
      <c r="D10286" s="11">
        <v>46196.449479166702</v>
      </c>
      <c r="E10286" t="s">
        <v>14477</v>
      </c>
      <c r="F10286" t="s">
        <v>6415</v>
      </c>
      <c r="G10286" t="s">
        <v>14281</v>
      </c>
      <c r="H10286" t="s">
        <v>6542</v>
      </c>
      <c r="I10286" t="s">
        <v>65</v>
      </c>
      <c r="J10286" t="s">
        <v>57</v>
      </c>
      <c r="K10286" t="s">
        <v>14478</v>
      </c>
      <c r="L10286" t="s">
        <v>14279</v>
      </c>
      <c r="M10286" t="s">
        <v>14479</v>
      </c>
      <c r="N10286" t="s">
        <v>6787</v>
      </c>
      <c r="O10286" t="s">
        <v>13334</v>
      </c>
      <c r="P10286">
        <v>15995000</v>
      </c>
      <c r="Q10286" t="s">
        <v>6636</v>
      </c>
      <c r="R10286" t="s">
        <v>6636</v>
      </c>
      <c r="S10286" s="12"/>
      <c r="T10286" s="13"/>
      <c r="U10286" t="s">
        <v>6629</v>
      </c>
    </row>
    <row r="10287" spans="1:21" x14ac:dyDescent="0.25">
      <c r="A10287" t="s">
        <v>6637</v>
      </c>
      <c r="B10287" s="12">
        <v>211485</v>
      </c>
      <c r="C10287" t="s">
        <v>14476</v>
      </c>
      <c r="D10287" s="11">
        <v>46196.449479166702</v>
      </c>
      <c r="E10287" t="s">
        <v>14477</v>
      </c>
      <c r="F10287" t="s">
        <v>6415</v>
      </c>
      <c r="G10287" t="s">
        <v>9095</v>
      </c>
      <c r="H10287" t="s">
        <v>6542</v>
      </c>
      <c r="I10287" t="s">
        <v>65</v>
      </c>
      <c r="J10287" t="s">
        <v>57</v>
      </c>
      <c r="K10287" t="s">
        <v>14478</v>
      </c>
      <c r="L10287" t="s">
        <v>14279</v>
      </c>
      <c r="M10287" t="s">
        <v>14479</v>
      </c>
      <c r="N10287" t="s">
        <v>6787</v>
      </c>
      <c r="O10287" t="s">
        <v>13334</v>
      </c>
      <c r="P10287">
        <v>15995000</v>
      </c>
      <c r="Q10287" t="s">
        <v>6636</v>
      </c>
      <c r="R10287" t="s">
        <v>6636</v>
      </c>
      <c r="S10287" s="12"/>
      <c r="T10287" s="13"/>
      <c r="U10287" t="s">
        <v>6629</v>
      </c>
    </row>
    <row r="10288" spans="1:21" x14ac:dyDescent="0.25">
      <c r="A10288" t="s">
        <v>6637</v>
      </c>
      <c r="B10288" s="12">
        <v>211485</v>
      </c>
      <c r="C10288" t="s">
        <v>14476</v>
      </c>
      <c r="D10288" s="11">
        <v>46196.449479166702</v>
      </c>
      <c r="E10288" t="s">
        <v>14477</v>
      </c>
      <c r="F10288" t="s">
        <v>6415</v>
      </c>
      <c r="G10288" t="s">
        <v>9096</v>
      </c>
      <c r="H10288" t="s">
        <v>6542</v>
      </c>
      <c r="I10288" t="s">
        <v>65</v>
      </c>
      <c r="J10288" t="s">
        <v>57</v>
      </c>
      <c r="K10288" t="s">
        <v>14478</v>
      </c>
      <c r="L10288" t="s">
        <v>14279</v>
      </c>
      <c r="M10288" t="s">
        <v>14479</v>
      </c>
      <c r="N10288" t="s">
        <v>6787</v>
      </c>
      <c r="O10288" t="s">
        <v>13334</v>
      </c>
      <c r="P10288">
        <v>15995000</v>
      </c>
      <c r="Q10288" t="s">
        <v>6636</v>
      </c>
      <c r="R10288" t="s">
        <v>6636</v>
      </c>
      <c r="S10288" s="12"/>
      <c r="T10288" s="13"/>
      <c r="U10288" t="s">
        <v>6629</v>
      </c>
    </row>
    <row r="10289" spans="1:21" x14ac:dyDescent="0.25">
      <c r="A10289" t="s">
        <v>6619</v>
      </c>
      <c r="B10289" s="12">
        <v>211485</v>
      </c>
      <c r="C10289" t="s">
        <v>14476</v>
      </c>
      <c r="D10289" s="11">
        <v>46196.503761574102</v>
      </c>
      <c r="E10289" t="s">
        <v>14477</v>
      </c>
      <c r="F10289" t="s">
        <v>6415</v>
      </c>
      <c r="G10289" t="s">
        <v>14277</v>
      </c>
      <c r="H10289" t="s">
        <v>6542</v>
      </c>
      <c r="I10289" t="s">
        <v>65</v>
      </c>
      <c r="J10289" t="s">
        <v>57</v>
      </c>
      <c r="K10289" t="s">
        <v>14478</v>
      </c>
      <c r="L10289" t="s">
        <v>14279</v>
      </c>
      <c r="M10289" t="s">
        <v>14479</v>
      </c>
      <c r="N10289" t="s">
        <v>6787</v>
      </c>
      <c r="O10289" t="s">
        <v>13334</v>
      </c>
      <c r="P10289">
        <v>15995000</v>
      </c>
      <c r="Q10289" t="s">
        <v>6636</v>
      </c>
      <c r="R10289" t="s">
        <v>6636</v>
      </c>
      <c r="S10289" s="12"/>
      <c r="T10289" s="13"/>
      <c r="U10289" t="s">
        <v>6629</v>
      </c>
    </row>
    <row r="10290" spans="1:21" x14ac:dyDescent="0.25">
      <c r="A10290" t="s">
        <v>6619</v>
      </c>
      <c r="B10290" s="12">
        <v>211485</v>
      </c>
      <c r="C10290" t="s">
        <v>14476</v>
      </c>
      <c r="D10290" s="11">
        <v>46196.503761574102</v>
      </c>
      <c r="E10290" t="s">
        <v>14477</v>
      </c>
      <c r="F10290" t="s">
        <v>6415</v>
      </c>
      <c r="G10290" t="s">
        <v>9088</v>
      </c>
      <c r="H10290" t="s">
        <v>6542</v>
      </c>
      <c r="I10290" t="s">
        <v>65</v>
      </c>
      <c r="J10290" t="s">
        <v>57</v>
      </c>
      <c r="K10290" t="s">
        <v>14478</v>
      </c>
      <c r="L10290" t="s">
        <v>14279</v>
      </c>
      <c r="M10290" t="s">
        <v>14479</v>
      </c>
      <c r="N10290" t="s">
        <v>6787</v>
      </c>
      <c r="O10290" t="s">
        <v>13334</v>
      </c>
      <c r="P10290">
        <v>15995000</v>
      </c>
      <c r="Q10290" t="s">
        <v>6636</v>
      </c>
      <c r="R10290" t="s">
        <v>6636</v>
      </c>
      <c r="S10290" s="12"/>
      <c r="T10290" s="13"/>
      <c r="U10290" t="s">
        <v>6629</v>
      </c>
    </row>
    <row r="10291" spans="1:21" x14ac:dyDescent="0.25">
      <c r="A10291" t="s">
        <v>6619</v>
      </c>
      <c r="B10291" s="12">
        <v>211485</v>
      </c>
      <c r="C10291" t="s">
        <v>14476</v>
      </c>
      <c r="D10291" s="11">
        <v>46196.503761574102</v>
      </c>
      <c r="E10291" t="s">
        <v>14477</v>
      </c>
      <c r="F10291" t="s">
        <v>6415</v>
      </c>
      <c r="G10291" t="s">
        <v>9089</v>
      </c>
      <c r="H10291" t="s">
        <v>6542</v>
      </c>
      <c r="I10291" t="s">
        <v>65</v>
      </c>
      <c r="J10291" t="s">
        <v>57</v>
      </c>
      <c r="K10291" t="s">
        <v>14478</v>
      </c>
      <c r="L10291" t="s">
        <v>14279</v>
      </c>
      <c r="M10291" t="s">
        <v>14479</v>
      </c>
      <c r="N10291" t="s">
        <v>6787</v>
      </c>
      <c r="O10291" t="s">
        <v>13334</v>
      </c>
      <c r="P10291">
        <v>15995000</v>
      </c>
      <c r="Q10291" t="s">
        <v>6636</v>
      </c>
      <c r="R10291" t="s">
        <v>6636</v>
      </c>
      <c r="S10291" s="12"/>
      <c r="T10291" s="13"/>
      <c r="U10291" t="s">
        <v>6629</v>
      </c>
    </row>
    <row r="10292" spans="1:21" x14ac:dyDescent="0.25">
      <c r="A10292" t="s">
        <v>6619</v>
      </c>
      <c r="B10292" s="12">
        <v>211485</v>
      </c>
      <c r="C10292" t="s">
        <v>14476</v>
      </c>
      <c r="D10292" s="11">
        <v>46196.503761574102</v>
      </c>
      <c r="E10292" t="s">
        <v>14477</v>
      </c>
      <c r="F10292" t="s">
        <v>6415</v>
      </c>
      <c r="G10292" t="s">
        <v>6968</v>
      </c>
      <c r="H10292" t="s">
        <v>6542</v>
      </c>
      <c r="I10292" t="s">
        <v>65</v>
      </c>
      <c r="J10292" t="s">
        <v>57</v>
      </c>
      <c r="K10292" t="s">
        <v>14478</v>
      </c>
      <c r="L10292" t="s">
        <v>14279</v>
      </c>
      <c r="M10292" t="s">
        <v>14479</v>
      </c>
      <c r="N10292" t="s">
        <v>6787</v>
      </c>
      <c r="O10292" t="s">
        <v>13334</v>
      </c>
      <c r="P10292">
        <v>15995000</v>
      </c>
      <c r="Q10292" t="s">
        <v>6636</v>
      </c>
      <c r="R10292" t="s">
        <v>6636</v>
      </c>
      <c r="S10292" s="12"/>
      <c r="T10292" s="13"/>
      <c r="U10292" t="s">
        <v>6629</v>
      </c>
    </row>
    <row r="10293" spans="1:21" x14ac:dyDescent="0.25">
      <c r="A10293" t="s">
        <v>6619</v>
      </c>
      <c r="B10293" s="12">
        <v>211485</v>
      </c>
      <c r="C10293" t="s">
        <v>14476</v>
      </c>
      <c r="D10293" s="11">
        <v>46196.503761574102</v>
      </c>
      <c r="E10293" t="s">
        <v>14477</v>
      </c>
      <c r="F10293" t="s">
        <v>6415</v>
      </c>
      <c r="G10293" t="s">
        <v>9090</v>
      </c>
      <c r="H10293" t="s">
        <v>6542</v>
      </c>
      <c r="I10293" t="s">
        <v>65</v>
      </c>
      <c r="J10293" t="s">
        <v>57</v>
      </c>
      <c r="K10293" t="s">
        <v>14478</v>
      </c>
      <c r="L10293" t="s">
        <v>14279</v>
      </c>
      <c r="M10293" t="s">
        <v>14479</v>
      </c>
      <c r="N10293" t="s">
        <v>6787</v>
      </c>
      <c r="O10293" t="s">
        <v>13334</v>
      </c>
      <c r="P10293">
        <v>15995000</v>
      </c>
      <c r="Q10293" t="s">
        <v>6636</v>
      </c>
      <c r="R10293" t="s">
        <v>6636</v>
      </c>
      <c r="S10293" s="12"/>
      <c r="T10293" s="13"/>
      <c r="U10293" t="s">
        <v>6629</v>
      </c>
    </row>
    <row r="10294" spans="1:21" x14ac:dyDescent="0.25">
      <c r="A10294" t="s">
        <v>6619</v>
      </c>
      <c r="B10294" s="12">
        <v>211485</v>
      </c>
      <c r="C10294" t="s">
        <v>14476</v>
      </c>
      <c r="D10294" s="11">
        <v>46196.503761574102</v>
      </c>
      <c r="E10294" t="s">
        <v>14477</v>
      </c>
      <c r="F10294" t="s">
        <v>6415</v>
      </c>
      <c r="G10294" t="s">
        <v>9091</v>
      </c>
      <c r="H10294" t="s">
        <v>6542</v>
      </c>
      <c r="I10294" t="s">
        <v>65</v>
      </c>
      <c r="J10294" t="s">
        <v>57</v>
      </c>
      <c r="K10294" t="s">
        <v>14478</v>
      </c>
      <c r="L10294" t="s">
        <v>14279</v>
      </c>
      <c r="M10294" t="s">
        <v>14479</v>
      </c>
      <c r="N10294" t="s">
        <v>6787</v>
      </c>
      <c r="O10294" t="s">
        <v>13334</v>
      </c>
      <c r="P10294">
        <v>15995000</v>
      </c>
      <c r="Q10294" t="s">
        <v>6636</v>
      </c>
      <c r="R10294" t="s">
        <v>6636</v>
      </c>
      <c r="S10294" s="12"/>
      <c r="T10294" s="13"/>
      <c r="U10294" t="s">
        <v>6629</v>
      </c>
    </row>
    <row r="10295" spans="1:21" x14ac:dyDescent="0.25">
      <c r="A10295" t="s">
        <v>6619</v>
      </c>
      <c r="B10295" s="12">
        <v>211485</v>
      </c>
      <c r="C10295" t="s">
        <v>14476</v>
      </c>
      <c r="D10295" s="11">
        <v>46196.503761574102</v>
      </c>
      <c r="E10295" t="s">
        <v>14477</v>
      </c>
      <c r="F10295" t="s">
        <v>6415</v>
      </c>
      <c r="G10295" t="s">
        <v>9092</v>
      </c>
      <c r="H10295" t="s">
        <v>6542</v>
      </c>
      <c r="I10295" t="s">
        <v>65</v>
      </c>
      <c r="J10295" t="s">
        <v>57</v>
      </c>
      <c r="K10295" t="s">
        <v>14478</v>
      </c>
      <c r="L10295" t="s">
        <v>14279</v>
      </c>
      <c r="M10295" t="s">
        <v>14479</v>
      </c>
      <c r="N10295" t="s">
        <v>6787</v>
      </c>
      <c r="O10295" t="s">
        <v>13334</v>
      </c>
      <c r="P10295">
        <v>15995000</v>
      </c>
      <c r="Q10295" t="s">
        <v>6636</v>
      </c>
      <c r="R10295" t="s">
        <v>6636</v>
      </c>
      <c r="S10295" s="12"/>
      <c r="T10295" s="13"/>
      <c r="U10295" t="s">
        <v>6629</v>
      </c>
    </row>
    <row r="10296" spans="1:21" x14ac:dyDescent="0.25">
      <c r="A10296" t="s">
        <v>6619</v>
      </c>
      <c r="B10296" s="12">
        <v>211485</v>
      </c>
      <c r="C10296" t="s">
        <v>14476</v>
      </c>
      <c r="D10296" s="11">
        <v>46196.503761574102</v>
      </c>
      <c r="E10296" t="s">
        <v>14477</v>
      </c>
      <c r="F10296" t="s">
        <v>6415</v>
      </c>
      <c r="G10296" t="s">
        <v>9093</v>
      </c>
      <c r="H10296" t="s">
        <v>6542</v>
      </c>
      <c r="I10296" t="s">
        <v>65</v>
      </c>
      <c r="J10296" t="s">
        <v>57</v>
      </c>
      <c r="K10296" t="s">
        <v>14478</v>
      </c>
      <c r="L10296" t="s">
        <v>14279</v>
      </c>
      <c r="M10296" t="s">
        <v>14479</v>
      </c>
      <c r="N10296" t="s">
        <v>6787</v>
      </c>
      <c r="O10296" t="s">
        <v>13334</v>
      </c>
      <c r="P10296">
        <v>15995000</v>
      </c>
      <c r="Q10296" t="s">
        <v>6636</v>
      </c>
      <c r="R10296" t="s">
        <v>6636</v>
      </c>
      <c r="S10296" s="12"/>
      <c r="T10296" s="13"/>
      <c r="U10296" t="s">
        <v>6629</v>
      </c>
    </row>
    <row r="10297" spans="1:21" x14ac:dyDescent="0.25">
      <c r="A10297" t="s">
        <v>6619</v>
      </c>
      <c r="B10297" s="12">
        <v>211485</v>
      </c>
      <c r="C10297" t="s">
        <v>14476</v>
      </c>
      <c r="D10297" s="11">
        <v>46196.503761574102</v>
      </c>
      <c r="E10297" t="s">
        <v>14477</v>
      </c>
      <c r="F10297" t="s">
        <v>6415</v>
      </c>
      <c r="G10297" t="s">
        <v>9094</v>
      </c>
      <c r="H10297" t="s">
        <v>6542</v>
      </c>
      <c r="I10297" t="s">
        <v>65</v>
      </c>
      <c r="J10297" t="s">
        <v>57</v>
      </c>
      <c r="K10297" t="s">
        <v>14478</v>
      </c>
      <c r="L10297" t="s">
        <v>14279</v>
      </c>
      <c r="M10297" t="s">
        <v>14479</v>
      </c>
      <c r="N10297" t="s">
        <v>6787</v>
      </c>
      <c r="O10297" t="s">
        <v>13334</v>
      </c>
      <c r="P10297">
        <v>15995000</v>
      </c>
      <c r="Q10297" t="s">
        <v>6636</v>
      </c>
      <c r="R10297" t="s">
        <v>6636</v>
      </c>
      <c r="S10297" s="12"/>
      <c r="T10297" s="13"/>
      <c r="U10297" t="s">
        <v>6629</v>
      </c>
    </row>
    <row r="10298" spans="1:21" x14ac:dyDescent="0.25">
      <c r="A10298" t="s">
        <v>6619</v>
      </c>
      <c r="B10298" s="12">
        <v>211485</v>
      </c>
      <c r="C10298" t="s">
        <v>14476</v>
      </c>
      <c r="D10298" s="11">
        <v>46196.503761574102</v>
      </c>
      <c r="E10298" t="s">
        <v>14477</v>
      </c>
      <c r="F10298" t="s">
        <v>6415</v>
      </c>
      <c r="G10298" t="s">
        <v>14281</v>
      </c>
      <c r="H10298" t="s">
        <v>6542</v>
      </c>
      <c r="I10298" t="s">
        <v>65</v>
      </c>
      <c r="J10298" t="s">
        <v>57</v>
      </c>
      <c r="K10298" t="s">
        <v>14478</v>
      </c>
      <c r="L10298" t="s">
        <v>14279</v>
      </c>
      <c r="M10298" t="s">
        <v>14479</v>
      </c>
      <c r="N10298" t="s">
        <v>6787</v>
      </c>
      <c r="O10298" t="s">
        <v>13334</v>
      </c>
      <c r="P10298">
        <v>15995000</v>
      </c>
      <c r="Q10298" t="s">
        <v>6636</v>
      </c>
      <c r="R10298" t="s">
        <v>6636</v>
      </c>
      <c r="S10298" s="12"/>
      <c r="T10298" s="13"/>
      <c r="U10298" t="s">
        <v>6629</v>
      </c>
    </row>
    <row r="10299" spans="1:21" x14ac:dyDescent="0.25">
      <c r="A10299" t="s">
        <v>6619</v>
      </c>
      <c r="B10299" s="12">
        <v>211485</v>
      </c>
      <c r="C10299" t="s">
        <v>14476</v>
      </c>
      <c r="D10299" s="11">
        <v>46196.503761574102</v>
      </c>
      <c r="E10299" t="s">
        <v>14477</v>
      </c>
      <c r="F10299" t="s">
        <v>6415</v>
      </c>
      <c r="G10299" t="s">
        <v>9095</v>
      </c>
      <c r="H10299" t="s">
        <v>6542</v>
      </c>
      <c r="I10299" t="s">
        <v>65</v>
      </c>
      <c r="J10299" t="s">
        <v>57</v>
      </c>
      <c r="K10299" t="s">
        <v>14478</v>
      </c>
      <c r="L10299" t="s">
        <v>14279</v>
      </c>
      <c r="M10299" t="s">
        <v>14479</v>
      </c>
      <c r="N10299" t="s">
        <v>6787</v>
      </c>
      <c r="O10299" t="s">
        <v>13334</v>
      </c>
      <c r="P10299">
        <v>15995000</v>
      </c>
      <c r="Q10299" t="s">
        <v>6636</v>
      </c>
      <c r="R10299" t="s">
        <v>6636</v>
      </c>
      <c r="S10299" s="12"/>
      <c r="T10299" s="13"/>
      <c r="U10299" t="s">
        <v>6629</v>
      </c>
    </row>
    <row r="10300" spans="1:21" x14ac:dyDescent="0.25">
      <c r="A10300" t="s">
        <v>6619</v>
      </c>
      <c r="B10300" s="12">
        <v>211485</v>
      </c>
      <c r="C10300" t="s">
        <v>14476</v>
      </c>
      <c r="D10300" s="11">
        <v>46196.503761574102</v>
      </c>
      <c r="E10300" t="s">
        <v>14477</v>
      </c>
      <c r="F10300" t="s">
        <v>6415</v>
      </c>
      <c r="G10300" t="s">
        <v>9096</v>
      </c>
      <c r="H10300" t="s">
        <v>6542</v>
      </c>
      <c r="I10300" t="s">
        <v>65</v>
      </c>
      <c r="J10300" t="s">
        <v>57</v>
      </c>
      <c r="K10300" t="s">
        <v>14478</v>
      </c>
      <c r="L10300" t="s">
        <v>14279</v>
      </c>
      <c r="M10300" t="s">
        <v>14479</v>
      </c>
      <c r="N10300" t="s">
        <v>6787</v>
      </c>
      <c r="O10300" t="s">
        <v>13334</v>
      </c>
      <c r="P10300">
        <v>15995000</v>
      </c>
      <c r="Q10300" t="s">
        <v>6636</v>
      </c>
      <c r="R10300" t="s">
        <v>6636</v>
      </c>
      <c r="S10300" s="12"/>
      <c r="T10300" s="13"/>
      <c r="U10300" t="s">
        <v>6629</v>
      </c>
    </row>
    <row r="10301" spans="1:21" x14ac:dyDescent="0.25">
      <c r="A10301" t="s">
        <v>6637</v>
      </c>
      <c r="B10301" s="12">
        <v>423220</v>
      </c>
      <c r="C10301" t="s">
        <v>14480</v>
      </c>
      <c r="D10301" s="11">
        <v>46196.5998958333</v>
      </c>
      <c r="E10301" t="s">
        <v>14481</v>
      </c>
      <c r="F10301" t="s">
        <v>6415</v>
      </c>
      <c r="G10301" t="s">
        <v>6968</v>
      </c>
      <c r="H10301" t="s">
        <v>6542</v>
      </c>
      <c r="I10301" t="s">
        <v>65</v>
      </c>
      <c r="J10301" t="s">
        <v>67</v>
      </c>
      <c r="K10301" t="s">
        <v>14482</v>
      </c>
      <c r="L10301" t="s">
        <v>14267</v>
      </c>
      <c r="M10301" t="s">
        <v>14483</v>
      </c>
      <c r="N10301" t="s">
        <v>14269</v>
      </c>
      <c r="O10301" t="s">
        <v>14270</v>
      </c>
      <c r="P10301">
        <v>45000000</v>
      </c>
      <c r="Q10301" t="s">
        <v>6636</v>
      </c>
      <c r="R10301" t="s">
        <v>6636</v>
      </c>
      <c r="S10301" s="12"/>
      <c r="T10301" s="13"/>
      <c r="U10301" t="s">
        <v>6636</v>
      </c>
    </row>
    <row r="10302" spans="1:21" x14ac:dyDescent="0.25">
      <c r="A10302" t="s">
        <v>6637</v>
      </c>
      <c r="B10302" s="12">
        <v>423220</v>
      </c>
      <c r="C10302" t="s">
        <v>14480</v>
      </c>
      <c r="D10302" s="11">
        <v>46196.5998958333</v>
      </c>
      <c r="E10302" t="s">
        <v>14481</v>
      </c>
      <c r="F10302" t="s">
        <v>6415</v>
      </c>
      <c r="G10302" t="s">
        <v>9091</v>
      </c>
      <c r="H10302" t="s">
        <v>6542</v>
      </c>
      <c r="I10302" t="s">
        <v>65</v>
      </c>
      <c r="J10302" t="s">
        <v>67</v>
      </c>
      <c r="K10302" t="s">
        <v>14482</v>
      </c>
      <c r="L10302" t="s">
        <v>14267</v>
      </c>
      <c r="M10302" t="s">
        <v>14483</v>
      </c>
      <c r="N10302" t="s">
        <v>14269</v>
      </c>
      <c r="O10302" t="s">
        <v>14270</v>
      </c>
      <c r="P10302">
        <v>45000000</v>
      </c>
      <c r="Q10302" t="s">
        <v>6636</v>
      </c>
      <c r="R10302" t="s">
        <v>6636</v>
      </c>
      <c r="S10302" s="12"/>
      <c r="T10302" s="13"/>
      <c r="U10302" t="s">
        <v>6636</v>
      </c>
    </row>
    <row r="10303" spans="1:21" x14ac:dyDescent="0.25">
      <c r="A10303" t="s">
        <v>6637</v>
      </c>
      <c r="B10303" s="12">
        <v>423220</v>
      </c>
      <c r="C10303" t="s">
        <v>14480</v>
      </c>
      <c r="D10303" s="11">
        <v>46196.5998958333</v>
      </c>
      <c r="E10303" t="s">
        <v>14481</v>
      </c>
      <c r="F10303" t="s">
        <v>6415</v>
      </c>
      <c r="G10303" t="s">
        <v>14271</v>
      </c>
      <c r="H10303" t="s">
        <v>6542</v>
      </c>
      <c r="I10303" t="s">
        <v>65</v>
      </c>
      <c r="J10303" t="s">
        <v>67</v>
      </c>
      <c r="K10303" t="s">
        <v>14482</v>
      </c>
      <c r="L10303" t="s">
        <v>14267</v>
      </c>
      <c r="M10303" t="s">
        <v>14483</v>
      </c>
      <c r="N10303" t="s">
        <v>14269</v>
      </c>
      <c r="O10303" t="s">
        <v>14270</v>
      </c>
      <c r="P10303">
        <v>45000000</v>
      </c>
      <c r="Q10303" t="s">
        <v>6636</v>
      </c>
      <c r="R10303" t="s">
        <v>6636</v>
      </c>
      <c r="S10303" s="12"/>
      <c r="T10303" s="13"/>
      <c r="U10303" t="s">
        <v>6636</v>
      </c>
    </row>
    <row r="10304" spans="1:21" x14ac:dyDescent="0.25">
      <c r="A10304" t="s">
        <v>6637</v>
      </c>
      <c r="B10304" s="12">
        <v>423220</v>
      </c>
      <c r="C10304" t="s">
        <v>14480</v>
      </c>
      <c r="D10304" s="11">
        <v>46196.5998958333</v>
      </c>
      <c r="E10304" t="s">
        <v>14481</v>
      </c>
      <c r="F10304" t="s">
        <v>6415</v>
      </c>
      <c r="G10304" t="s">
        <v>14272</v>
      </c>
      <c r="H10304" t="s">
        <v>6542</v>
      </c>
      <c r="I10304" t="s">
        <v>65</v>
      </c>
      <c r="J10304" t="s">
        <v>67</v>
      </c>
      <c r="K10304" t="s">
        <v>14482</v>
      </c>
      <c r="L10304" t="s">
        <v>14267</v>
      </c>
      <c r="M10304" t="s">
        <v>14483</v>
      </c>
      <c r="N10304" t="s">
        <v>14269</v>
      </c>
      <c r="O10304" t="s">
        <v>14270</v>
      </c>
      <c r="P10304">
        <v>45000000</v>
      </c>
      <c r="Q10304" t="s">
        <v>6636</v>
      </c>
      <c r="R10304" t="s">
        <v>6636</v>
      </c>
      <c r="S10304" s="12"/>
      <c r="T10304" s="13"/>
      <c r="U10304" t="s">
        <v>6636</v>
      </c>
    </row>
    <row r="10305" spans="1:21" x14ac:dyDescent="0.25">
      <c r="A10305" t="s">
        <v>6637</v>
      </c>
      <c r="B10305" s="12">
        <v>423220</v>
      </c>
      <c r="C10305" t="s">
        <v>14480</v>
      </c>
      <c r="D10305" s="11">
        <v>46196.5998958333</v>
      </c>
      <c r="E10305" t="s">
        <v>14481</v>
      </c>
      <c r="F10305" t="s">
        <v>6415</v>
      </c>
      <c r="G10305" t="s">
        <v>14273</v>
      </c>
      <c r="H10305" t="s">
        <v>6542</v>
      </c>
      <c r="I10305" t="s">
        <v>65</v>
      </c>
      <c r="J10305" t="s">
        <v>67</v>
      </c>
      <c r="K10305" t="s">
        <v>14482</v>
      </c>
      <c r="L10305" t="s">
        <v>14267</v>
      </c>
      <c r="M10305" t="s">
        <v>14483</v>
      </c>
      <c r="N10305" t="s">
        <v>14269</v>
      </c>
      <c r="O10305" t="s">
        <v>14270</v>
      </c>
      <c r="P10305">
        <v>45000000</v>
      </c>
      <c r="Q10305" t="s">
        <v>6636</v>
      </c>
      <c r="R10305" t="s">
        <v>6636</v>
      </c>
      <c r="S10305" s="12"/>
      <c r="T10305" s="13"/>
      <c r="U10305" t="s">
        <v>6636</v>
      </c>
    </row>
    <row r="10306" spans="1:21" x14ac:dyDescent="0.25">
      <c r="A10306" t="s">
        <v>6637</v>
      </c>
      <c r="B10306" s="12">
        <v>423220</v>
      </c>
      <c r="C10306" t="s">
        <v>14480</v>
      </c>
      <c r="D10306" s="11">
        <v>46196.5998958333</v>
      </c>
      <c r="E10306" t="s">
        <v>14481</v>
      </c>
      <c r="F10306" t="s">
        <v>6415</v>
      </c>
      <c r="G10306" t="s">
        <v>14274</v>
      </c>
      <c r="H10306" t="s">
        <v>6542</v>
      </c>
      <c r="I10306" t="s">
        <v>65</v>
      </c>
      <c r="J10306" t="s">
        <v>67</v>
      </c>
      <c r="K10306" t="s">
        <v>14482</v>
      </c>
      <c r="L10306" t="s">
        <v>14267</v>
      </c>
      <c r="M10306" t="s">
        <v>14483</v>
      </c>
      <c r="N10306" t="s">
        <v>14269</v>
      </c>
      <c r="O10306" t="s">
        <v>14270</v>
      </c>
      <c r="P10306">
        <v>45000000</v>
      </c>
      <c r="Q10306" t="s">
        <v>6636</v>
      </c>
      <c r="R10306" t="s">
        <v>6636</v>
      </c>
      <c r="S10306" s="12"/>
      <c r="T10306" s="13"/>
      <c r="U10306" t="s">
        <v>6636</v>
      </c>
    </row>
    <row r="10307" spans="1:21" x14ac:dyDescent="0.25">
      <c r="A10307" t="s">
        <v>6637</v>
      </c>
      <c r="B10307" s="12">
        <v>423220</v>
      </c>
      <c r="C10307" t="s">
        <v>14480</v>
      </c>
      <c r="D10307" s="11">
        <v>46196.5998958333</v>
      </c>
      <c r="E10307" t="s">
        <v>14481</v>
      </c>
      <c r="F10307" t="s">
        <v>6415</v>
      </c>
      <c r="G10307" t="s">
        <v>9095</v>
      </c>
      <c r="H10307" t="s">
        <v>6542</v>
      </c>
      <c r="I10307" t="s">
        <v>65</v>
      </c>
      <c r="J10307" t="s">
        <v>67</v>
      </c>
      <c r="K10307" t="s">
        <v>14482</v>
      </c>
      <c r="L10307" t="s">
        <v>14267</v>
      </c>
      <c r="M10307" t="s">
        <v>14483</v>
      </c>
      <c r="N10307" t="s">
        <v>14269</v>
      </c>
      <c r="O10307" t="s">
        <v>14270</v>
      </c>
      <c r="P10307">
        <v>45000000</v>
      </c>
      <c r="Q10307" t="s">
        <v>6636</v>
      </c>
      <c r="R10307" t="s">
        <v>6636</v>
      </c>
      <c r="S10307" s="12"/>
      <c r="T10307" s="13"/>
      <c r="U10307" t="s">
        <v>6636</v>
      </c>
    </row>
    <row r="10308" spans="1:21" x14ac:dyDescent="0.25">
      <c r="A10308" t="s">
        <v>6637</v>
      </c>
      <c r="B10308" s="12">
        <v>423220</v>
      </c>
      <c r="C10308" t="s">
        <v>14480</v>
      </c>
      <c r="D10308" s="11">
        <v>46196.5998958333</v>
      </c>
      <c r="E10308" t="s">
        <v>14481</v>
      </c>
      <c r="F10308" t="s">
        <v>6415</v>
      </c>
      <c r="G10308" t="s">
        <v>9096</v>
      </c>
      <c r="H10308" t="s">
        <v>6542</v>
      </c>
      <c r="I10308" t="s">
        <v>65</v>
      </c>
      <c r="J10308" t="s">
        <v>67</v>
      </c>
      <c r="K10308" t="s">
        <v>14482</v>
      </c>
      <c r="L10308" t="s">
        <v>14267</v>
      </c>
      <c r="M10308" t="s">
        <v>14483</v>
      </c>
      <c r="N10308" t="s">
        <v>14269</v>
      </c>
      <c r="O10308" t="s">
        <v>14270</v>
      </c>
      <c r="P10308">
        <v>45000000</v>
      </c>
      <c r="Q10308" t="s">
        <v>6636</v>
      </c>
      <c r="R10308" t="s">
        <v>6636</v>
      </c>
      <c r="S10308" s="12"/>
      <c r="T10308" s="13"/>
      <c r="U10308" t="s">
        <v>6636</v>
      </c>
    </row>
    <row r="10309" spans="1:21" x14ac:dyDescent="0.25">
      <c r="A10309" t="s">
        <v>6637</v>
      </c>
      <c r="B10309" s="12">
        <v>211635</v>
      </c>
      <c r="C10309" t="s">
        <v>14484</v>
      </c>
      <c r="D10309" s="11">
        <v>46196.619456018503</v>
      </c>
      <c r="E10309" t="s">
        <v>14485</v>
      </c>
      <c r="F10309" t="s">
        <v>6415</v>
      </c>
      <c r="G10309" t="s">
        <v>9086</v>
      </c>
      <c r="H10309" t="s">
        <v>6542</v>
      </c>
      <c r="I10309" t="s">
        <v>65</v>
      </c>
      <c r="J10309" t="s">
        <v>57</v>
      </c>
      <c r="K10309" t="s">
        <v>14425</v>
      </c>
      <c r="L10309" t="s">
        <v>14285</v>
      </c>
      <c r="M10309" t="s">
        <v>14426</v>
      </c>
      <c r="N10309" t="s">
        <v>6787</v>
      </c>
      <c r="O10309" t="s">
        <v>6810</v>
      </c>
      <c r="P10309">
        <v>13245000</v>
      </c>
      <c r="Q10309" t="s">
        <v>6636</v>
      </c>
      <c r="R10309" t="s">
        <v>6636</v>
      </c>
      <c r="S10309" s="12"/>
      <c r="T10309" s="13"/>
      <c r="U10309" t="s">
        <v>6636</v>
      </c>
    </row>
    <row r="10310" spans="1:21" x14ac:dyDescent="0.25">
      <c r="A10310" t="s">
        <v>6637</v>
      </c>
      <c r="B10310" s="12">
        <v>211635</v>
      </c>
      <c r="C10310" t="s">
        <v>14484</v>
      </c>
      <c r="D10310" s="11">
        <v>46196.619456018503</v>
      </c>
      <c r="E10310" t="s">
        <v>14485</v>
      </c>
      <c r="F10310" t="s">
        <v>6415</v>
      </c>
      <c r="G10310" t="s">
        <v>9088</v>
      </c>
      <c r="H10310" t="s">
        <v>6542</v>
      </c>
      <c r="I10310" t="s">
        <v>65</v>
      </c>
      <c r="J10310" t="s">
        <v>57</v>
      </c>
      <c r="K10310" t="s">
        <v>14425</v>
      </c>
      <c r="L10310" t="s">
        <v>14285</v>
      </c>
      <c r="M10310" t="s">
        <v>14426</v>
      </c>
      <c r="N10310" t="s">
        <v>6787</v>
      </c>
      <c r="O10310" t="s">
        <v>6810</v>
      </c>
      <c r="P10310">
        <v>13245000</v>
      </c>
      <c r="Q10310" t="s">
        <v>6636</v>
      </c>
      <c r="R10310" t="s">
        <v>6636</v>
      </c>
      <c r="S10310" s="12"/>
      <c r="T10310" s="13"/>
      <c r="U10310" t="s">
        <v>6636</v>
      </c>
    </row>
    <row r="10311" spans="1:21" x14ac:dyDescent="0.25">
      <c r="A10311" t="s">
        <v>6637</v>
      </c>
      <c r="B10311" s="12">
        <v>211635</v>
      </c>
      <c r="C10311" t="s">
        <v>14484</v>
      </c>
      <c r="D10311" s="11">
        <v>46196.619456018503</v>
      </c>
      <c r="E10311" t="s">
        <v>14485</v>
      </c>
      <c r="F10311" t="s">
        <v>6415</v>
      </c>
      <c r="G10311" t="s">
        <v>9089</v>
      </c>
      <c r="H10311" t="s">
        <v>6542</v>
      </c>
      <c r="I10311" t="s">
        <v>65</v>
      </c>
      <c r="J10311" t="s">
        <v>57</v>
      </c>
      <c r="K10311" t="s">
        <v>14425</v>
      </c>
      <c r="L10311" t="s">
        <v>14285</v>
      </c>
      <c r="M10311" t="s">
        <v>14426</v>
      </c>
      <c r="N10311" t="s">
        <v>6787</v>
      </c>
      <c r="O10311" t="s">
        <v>6810</v>
      </c>
      <c r="P10311">
        <v>13245000</v>
      </c>
      <c r="Q10311" t="s">
        <v>6636</v>
      </c>
      <c r="R10311" t="s">
        <v>6636</v>
      </c>
      <c r="S10311" s="12"/>
      <c r="T10311" s="13"/>
      <c r="U10311" t="s">
        <v>6636</v>
      </c>
    </row>
    <row r="10312" spans="1:21" x14ac:dyDescent="0.25">
      <c r="A10312" t="s">
        <v>6637</v>
      </c>
      <c r="B10312" s="12">
        <v>211635</v>
      </c>
      <c r="C10312" t="s">
        <v>14484</v>
      </c>
      <c r="D10312" s="11">
        <v>46196.619456018503</v>
      </c>
      <c r="E10312" t="s">
        <v>14485</v>
      </c>
      <c r="F10312" t="s">
        <v>6415</v>
      </c>
      <c r="G10312" t="s">
        <v>6968</v>
      </c>
      <c r="H10312" t="s">
        <v>6542</v>
      </c>
      <c r="I10312" t="s">
        <v>65</v>
      </c>
      <c r="J10312" t="s">
        <v>57</v>
      </c>
      <c r="K10312" t="s">
        <v>14425</v>
      </c>
      <c r="L10312" t="s">
        <v>14285</v>
      </c>
      <c r="M10312" t="s">
        <v>14426</v>
      </c>
      <c r="N10312" t="s">
        <v>6787</v>
      </c>
      <c r="O10312" t="s">
        <v>6810</v>
      </c>
      <c r="P10312">
        <v>13245000</v>
      </c>
      <c r="Q10312" t="s">
        <v>6636</v>
      </c>
      <c r="R10312" t="s">
        <v>6636</v>
      </c>
      <c r="S10312" s="12"/>
      <c r="T10312" s="13"/>
      <c r="U10312" t="s">
        <v>6636</v>
      </c>
    </row>
    <row r="10313" spans="1:21" x14ac:dyDescent="0.25">
      <c r="A10313" t="s">
        <v>6637</v>
      </c>
      <c r="B10313" s="12">
        <v>211635</v>
      </c>
      <c r="C10313" t="s">
        <v>14484</v>
      </c>
      <c r="D10313" s="11">
        <v>46196.619456018503</v>
      </c>
      <c r="E10313" t="s">
        <v>14485</v>
      </c>
      <c r="F10313" t="s">
        <v>6415</v>
      </c>
      <c r="G10313" t="s">
        <v>9090</v>
      </c>
      <c r="H10313" t="s">
        <v>6542</v>
      </c>
      <c r="I10313" t="s">
        <v>65</v>
      </c>
      <c r="J10313" t="s">
        <v>57</v>
      </c>
      <c r="K10313" t="s">
        <v>14425</v>
      </c>
      <c r="L10313" t="s">
        <v>14285</v>
      </c>
      <c r="M10313" t="s">
        <v>14426</v>
      </c>
      <c r="N10313" t="s">
        <v>6787</v>
      </c>
      <c r="O10313" t="s">
        <v>6810</v>
      </c>
      <c r="P10313">
        <v>13245000</v>
      </c>
      <c r="Q10313" t="s">
        <v>6636</v>
      </c>
      <c r="R10313" t="s">
        <v>6636</v>
      </c>
      <c r="S10313" s="12"/>
      <c r="T10313" s="13"/>
      <c r="U10313" t="s">
        <v>6636</v>
      </c>
    </row>
    <row r="10314" spans="1:21" x14ac:dyDescent="0.25">
      <c r="A10314" t="s">
        <v>6637</v>
      </c>
      <c r="B10314" s="12">
        <v>211635</v>
      </c>
      <c r="C10314" t="s">
        <v>14484</v>
      </c>
      <c r="D10314" s="11">
        <v>46196.619456018503</v>
      </c>
      <c r="E10314" t="s">
        <v>14485</v>
      </c>
      <c r="F10314" t="s">
        <v>6415</v>
      </c>
      <c r="G10314" t="s">
        <v>9091</v>
      </c>
      <c r="H10314" t="s">
        <v>6542</v>
      </c>
      <c r="I10314" t="s">
        <v>65</v>
      </c>
      <c r="J10314" t="s">
        <v>57</v>
      </c>
      <c r="K10314" t="s">
        <v>14425</v>
      </c>
      <c r="L10314" t="s">
        <v>14285</v>
      </c>
      <c r="M10314" t="s">
        <v>14426</v>
      </c>
      <c r="N10314" t="s">
        <v>6787</v>
      </c>
      <c r="O10314" t="s">
        <v>6810</v>
      </c>
      <c r="P10314">
        <v>13245000</v>
      </c>
      <c r="Q10314" t="s">
        <v>6636</v>
      </c>
      <c r="R10314" t="s">
        <v>6636</v>
      </c>
      <c r="S10314" s="12"/>
      <c r="T10314" s="13"/>
      <c r="U10314" t="s">
        <v>6636</v>
      </c>
    </row>
    <row r="10315" spans="1:21" x14ac:dyDescent="0.25">
      <c r="A10315" t="s">
        <v>6637</v>
      </c>
      <c r="B10315" s="12">
        <v>211635</v>
      </c>
      <c r="C10315" t="s">
        <v>14484</v>
      </c>
      <c r="D10315" s="11">
        <v>46196.619456018503</v>
      </c>
      <c r="E10315" t="s">
        <v>14485</v>
      </c>
      <c r="F10315" t="s">
        <v>6415</v>
      </c>
      <c r="G10315" t="s">
        <v>9092</v>
      </c>
      <c r="H10315" t="s">
        <v>6542</v>
      </c>
      <c r="I10315" t="s">
        <v>65</v>
      </c>
      <c r="J10315" t="s">
        <v>57</v>
      </c>
      <c r="K10315" t="s">
        <v>14425</v>
      </c>
      <c r="L10315" t="s">
        <v>14285</v>
      </c>
      <c r="M10315" t="s">
        <v>14426</v>
      </c>
      <c r="N10315" t="s">
        <v>6787</v>
      </c>
      <c r="O10315" t="s">
        <v>6810</v>
      </c>
      <c r="P10315">
        <v>13245000</v>
      </c>
      <c r="Q10315" t="s">
        <v>6636</v>
      </c>
      <c r="R10315" t="s">
        <v>6636</v>
      </c>
      <c r="S10315" s="12"/>
      <c r="T10315" s="13"/>
      <c r="U10315" t="s">
        <v>6636</v>
      </c>
    </row>
    <row r="10316" spans="1:21" x14ac:dyDescent="0.25">
      <c r="A10316" t="s">
        <v>6637</v>
      </c>
      <c r="B10316" s="12">
        <v>211635</v>
      </c>
      <c r="C10316" t="s">
        <v>14484</v>
      </c>
      <c r="D10316" s="11">
        <v>46196.619456018503</v>
      </c>
      <c r="E10316" t="s">
        <v>14485</v>
      </c>
      <c r="F10316" t="s">
        <v>6415</v>
      </c>
      <c r="G10316" t="s">
        <v>9093</v>
      </c>
      <c r="H10316" t="s">
        <v>6542</v>
      </c>
      <c r="I10316" t="s">
        <v>65</v>
      </c>
      <c r="J10316" t="s">
        <v>57</v>
      </c>
      <c r="K10316" t="s">
        <v>14425</v>
      </c>
      <c r="L10316" t="s">
        <v>14285</v>
      </c>
      <c r="M10316" t="s">
        <v>14426</v>
      </c>
      <c r="N10316" t="s">
        <v>6787</v>
      </c>
      <c r="O10316" t="s">
        <v>6810</v>
      </c>
      <c r="P10316">
        <v>13245000</v>
      </c>
      <c r="Q10316" t="s">
        <v>6636</v>
      </c>
      <c r="R10316" t="s">
        <v>6636</v>
      </c>
      <c r="S10316" s="12"/>
      <c r="T10316" s="13"/>
      <c r="U10316" t="s">
        <v>6636</v>
      </c>
    </row>
    <row r="10317" spans="1:21" x14ac:dyDescent="0.25">
      <c r="A10317" t="s">
        <v>6637</v>
      </c>
      <c r="B10317" s="12">
        <v>211635</v>
      </c>
      <c r="C10317" t="s">
        <v>14484</v>
      </c>
      <c r="D10317" s="11">
        <v>46196.619456018503</v>
      </c>
      <c r="E10317" t="s">
        <v>14485</v>
      </c>
      <c r="F10317" t="s">
        <v>6415</v>
      </c>
      <c r="G10317" t="s">
        <v>9094</v>
      </c>
      <c r="H10317" t="s">
        <v>6542</v>
      </c>
      <c r="I10317" t="s">
        <v>65</v>
      </c>
      <c r="J10317" t="s">
        <v>57</v>
      </c>
      <c r="K10317" t="s">
        <v>14425</v>
      </c>
      <c r="L10317" t="s">
        <v>14285</v>
      </c>
      <c r="M10317" t="s">
        <v>14426</v>
      </c>
      <c r="N10317" t="s">
        <v>6787</v>
      </c>
      <c r="O10317" t="s">
        <v>6810</v>
      </c>
      <c r="P10317">
        <v>13245000</v>
      </c>
      <c r="Q10317" t="s">
        <v>6636</v>
      </c>
      <c r="R10317" t="s">
        <v>6636</v>
      </c>
      <c r="S10317" s="12"/>
      <c r="T10317" s="13"/>
      <c r="U10317" t="s">
        <v>6636</v>
      </c>
    </row>
    <row r="10318" spans="1:21" x14ac:dyDescent="0.25">
      <c r="A10318" t="s">
        <v>6637</v>
      </c>
      <c r="B10318" s="12">
        <v>211635</v>
      </c>
      <c r="C10318" t="s">
        <v>14484</v>
      </c>
      <c r="D10318" s="11">
        <v>46196.619456018503</v>
      </c>
      <c r="E10318" t="s">
        <v>14485</v>
      </c>
      <c r="F10318" t="s">
        <v>6415</v>
      </c>
      <c r="G10318" t="s">
        <v>9095</v>
      </c>
      <c r="H10318" t="s">
        <v>6542</v>
      </c>
      <c r="I10318" t="s">
        <v>65</v>
      </c>
      <c r="J10318" t="s">
        <v>57</v>
      </c>
      <c r="K10318" t="s">
        <v>14425</v>
      </c>
      <c r="L10318" t="s">
        <v>14285</v>
      </c>
      <c r="M10318" t="s">
        <v>14426</v>
      </c>
      <c r="N10318" t="s">
        <v>6787</v>
      </c>
      <c r="O10318" t="s">
        <v>6810</v>
      </c>
      <c r="P10318">
        <v>13245000</v>
      </c>
      <c r="Q10318" t="s">
        <v>6636</v>
      </c>
      <c r="R10318" t="s">
        <v>6636</v>
      </c>
      <c r="S10318" s="12"/>
      <c r="T10318" s="13"/>
      <c r="U10318" t="s">
        <v>6636</v>
      </c>
    </row>
    <row r="10319" spans="1:21" x14ac:dyDescent="0.25">
      <c r="A10319" t="s">
        <v>6637</v>
      </c>
      <c r="B10319" s="12">
        <v>211635</v>
      </c>
      <c r="C10319" t="s">
        <v>14484</v>
      </c>
      <c r="D10319" s="11">
        <v>46196.619456018503</v>
      </c>
      <c r="E10319" t="s">
        <v>14485</v>
      </c>
      <c r="F10319" t="s">
        <v>6415</v>
      </c>
      <c r="G10319" t="s">
        <v>9096</v>
      </c>
      <c r="H10319" t="s">
        <v>6542</v>
      </c>
      <c r="I10319" t="s">
        <v>65</v>
      </c>
      <c r="J10319" t="s">
        <v>57</v>
      </c>
      <c r="K10319" t="s">
        <v>14425</v>
      </c>
      <c r="L10319" t="s">
        <v>14285</v>
      </c>
      <c r="M10319" t="s">
        <v>14426</v>
      </c>
      <c r="N10319" t="s">
        <v>6787</v>
      </c>
      <c r="O10319" t="s">
        <v>6810</v>
      </c>
      <c r="P10319">
        <v>13245000</v>
      </c>
      <c r="Q10319" t="s">
        <v>6636</v>
      </c>
      <c r="R10319" t="s">
        <v>6636</v>
      </c>
      <c r="S10319" s="12"/>
      <c r="T10319" s="13"/>
      <c r="U10319" t="s">
        <v>6636</v>
      </c>
    </row>
    <row r="10320" spans="1:21" x14ac:dyDescent="0.25">
      <c r="A10320" t="s">
        <v>6619</v>
      </c>
      <c r="B10320" s="12">
        <v>211590</v>
      </c>
      <c r="C10320" t="s">
        <v>14463</v>
      </c>
      <c r="D10320" s="11">
        <v>46196.622986111099</v>
      </c>
      <c r="E10320" t="s">
        <v>14464</v>
      </c>
      <c r="F10320" t="s">
        <v>6415</v>
      </c>
      <c r="G10320" t="s">
        <v>14277</v>
      </c>
      <c r="H10320" t="s">
        <v>6542</v>
      </c>
      <c r="I10320" t="s">
        <v>65</v>
      </c>
      <c r="J10320" t="s">
        <v>57</v>
      </c>
      <c r="K10320" t="s">
        <v>14465</v>
      </c>
      <c r="L10320" t="s">
        <v>14279</v>
      </c>
      <c r="M10320" t="s">
        <v>14466</v>
      </c>
      <c r="N10320" t="s">
        <v>6787</v>
      </c>
      <c r="O10320" t="s">
        <v>13334</v>
      </c>
      <c r="P10320">
        <v>15245000</v>
      </c>
      <c r="Q10320" t="s">
        <v>6636</v>
      </c>
      <c r="R10320" t="s">
        <v>6636</v>
      </c>
      <c r="S10320" s="12"/>
      <c r="T10320" s="13"/>
      <c r="U10320" t="s">
        <v>6636</v>
      </c>
    </row>
    <row r="10321" spans="1:21" x14ac:dyDescent="0.25">
      <c r="A10321" t="s">
        <v>6619</v>
      </c>
      <c r="B10321" s="12">
        <v>211590</v>
      </c>
      <c r="C10321" t="s">
        <v>14463</v>
      </c>
      <c r="D10321" s="11">
        <v>46196.622986111099</v>
      </c>
      <c r="E10321" t="s">
        <v>14464</v>
      </c>
      <c r="F10321" t="s">
        <v>6415</v>
      </c>
      <c r="G10321" t="s">
        <v>9088</v>
      </c>
      <c r="H10321" t="s">
        <v>6542</v>
      </c>
      <c r="I10321" t="s">
        <v>65</v>
      </c>
      <c r="J10321" t="s">
        <v>57</v>
      </c>
      <c r="K10321" t="s">
        <v>14465</v>
      </c>
      <c r="L10321" t="s">
        <v>14279</v>
      </c>
      <c r="M10321" t="s">
        <v>14466</v>
      </c>
      <c r="N10321" t="s">
        <v>6787</v>
      </c>
      <c r="O10321" t="s">
        <v>13334</v>
      </c>
      <c r="P10321">
        <v>15245000</v>
      </c>
      <c r="Q10321" t="s">
        <v>6636</v>
      </c>
      <c r="R10321" t="s">
        <v>6636</v>
      </c>
      <c r="S10321" s="12"/>
      <c r="T10321" s="13"/>
      <c r="U10321" t="s">
        <v>6636</v>
      </c>
    </row>
    <row r="10322" spans="1:21" x14ac:dyDescent="0.25">
      <c r="A10322" t="s">
        <v>6619</v>
      </c>
      <c r="B10322" s="12">
        <v>211590</v>
      </c>
      <c r="C10322" t="s">
        <v>14463</v>
      </c>
      <c r="D10322" s="11">
        <v>46196.622986111099</v>
      </c>
      <c r="E10322" t="s">
        <v>14464</v>
      </c>
      <c r="F10322" t="s">
        <v>6415</v>
      </c>
      <c r="G10322" t="s">
        <v>9089</v>
      </c>
      <c r="H10322" t="s">
        <v>6542</v>
      </c>
      <c r="I10322" t="s">
        <v>65</v>
      </c>
      <c r="J10322" t="s">
        <v>57</v>
      </c>
      <c r="K10322" t="s">
        <v>14465</v>
      </c>
      <c r="L10322" t="s">
        <v>14279</v>
      </c>
      <c r="M10322" t="s">
        <v>14466</v>
      </c>
      <c r="N10322" t="s">
        <v>6787</v>
      </c>
      <c r="O10322" t="s">
        <v>13334</v>
      </c>
      <c r="P10322">
        <v>15245000</v>
      </c>
      <c r="Q10322" t="s">
        <v>6636</v>
      </c>
      <c r="R10322" t="s">
        <v>6636</v>
      </c>
      <c r="S10322" s="12"/>
      <c r="T10322" s="13"/>
      <c r="U10322" t="s">
        <v>6636</v>
      </c>
    </row>
    <row r="10323" spans="1:21" x14ac:dyDescent="0.25">
      <c r="A10323" t="s">
        <v>6619</v>
      </c>
      <c r="B10323" s="12">
        <v>211590</v>
      </c>
      <c r="C10323" t="s">
        <v>14463</v>
      </c>
      <c r="D10323" s="11">
        <v>46196.622986111099</v>
      </c>
      <c r="E10323" t="s">
        <v>14464</v>
      </c>
      <c r="F10323" t="s">
        <v>6415</v>
      </c>
      <c r="G10323" t="s">
        <v>6968</v>
      </c>
      <c r="H10323" t="s">
        <v>6542</v>
      </c>
      <c r="I10323" t="s">
        <v>65</v>
      </c>
      <c r="J10323" t="s">
        <v>57</v>
      </c>
      <c r="K10323" t="s">
        <v>14465</v>
      </c>
      <c r="L10323" t="s">
        <v>14279</v>
      </c>
      <c r="M10323" t="s">
        <v>14466</v>
      </c>
      <c r="N10323" t="s">
        <v>6787</v>
      </c>
      <c r="O10323" t="s">
        <v>13334</v>
      </c>
      <c r="P10323">
        <v>15245000</v>
      </c>
      <c r="Q10323" t="s">
        <v>6636</v>
      </c>
      <c r="R10323" t="s">
        <v>6636</v>
      </c>
      <c r="S10323" s="12"/>
      <c r="T10323" s="13"/>
      <c r="U10323" t="s">
        <v>6636</v>
      </c>
    </row>
    <row r="10324" spans="1:21" x14ac:dyDescent="0.25">
      <c r="A10324" t="s">
        <v>6619</v>
      </c>
      <c r="B10324" s="12">
        <v>211590</v>
      </c>
      <c r="C10324" t="s">
        <v>14463</v>
      </c>
      <c r="D10324" s="11">
        <v>46196.622986111099</v>
      </c>
      <c r="E10324" t="s">
        <v>14464</v>
      </c>
      <c r="F10324" t="s">
        <v>6415</v>
      </c>
      <c r="G10324" t="s">
        <v>9090</v>
      </c>
      <c r="H10324" t="s">
        <v>6542</v>
      </c>
      <c r="I10324" t="s">
        <v>65</v>
      </c>
      <c r="J10324" t="s">
        <v>57</v>
      </c>
      <c r="K10324" t="s">
        <v>14465</v>
      </c>
      <c r="L10324" t="s">
        <v>14279</v>
      </c>
      <c r="M10324" t="s">
        <v>14466</v>
      </c>
      <c r="N10324" t="s">
        <v>6787</v>
      </c>
      <c r="O10324" t="s">
        <v>13334</v>
      </c>
      <c r="P10324">
        <v>15245000</v>
      </c>
      <c r="Q10324" t="s">
        <v>6636</v>
      </c>
      <c r="R10324" t="s">
        <v>6636</v>
      </c>
      <c r="S10324" s="12"/>
      <c r="T10324" s="13"/>
      <c r="U10324" t="s">
        <v>6636</v>
      </c>
    </row>
    <row r="10325" spans="1:21" x14ac:dyDescent="0.25">
      <c r="A10325" t="s">
        <v>6619</v>
      </c>
      <c r="B10325" s="12">
        <v>211590</v>
      </c>
      <c r="C10325" t="s">
        <v>14463</v>
      </c>
      <c r="D10325" s="11">
        <v>46196.622986111099</v>
      </c>
      <c r="E10325" t="s">
        <v>14464</v>
      </c>
      <c r="F10325" t="s">
        <v>6415</v>
      </c>
      <c r="G10325" t="s">
        <v>9091</v>
      </c>
      <c r="H10325" t="s">
        <v>6542</v>
      </c>
      <c r="I10325" t="s">
        <v>65</v>
      </c>
      <c r="J10325" t="s">
        <v>57</v>
      </c>
      <c r="K10325" t="s">
        <v>14465</v>
      </c>
      <c r="L10325" t="s">
        <v>14279</v>
      </c>
      <c r="M10325" t="s">
        <v>14466</v>
      </c>
      <c r="N10325" t="s">
        <v>6787</v>
      </c>
      <c r="O10325" t="s">
        <v>13334</v>
      </c>
      <c r="P10325">
        <v>15245000</v>
      </c>
      <c r="Q10325" t="s">
        <v>6636</v>
      </c>
      <c r="R10325" t="s">
        <v>6636</v>
      </c>
      <c r="S10325" s="12"/>
      <c r="T10325" s="13"/>
      <c r="U10325" t="s">
        <v>6636</v>
      </c>
    </row>
    <row r="10326" spans="1:21" x14ac:dyDescent="0.25">
      <c r="A10326" t="s">
        <v>6619</v>
      </c>
      <c r="B10326" s="12">
        <v>211590</v>
      </c>
      <c r="C10326" t="s">
        <v>14463</v>
      </c>
      <c r="D10326" s="11">
        <v>46196.622986111099</v>
      </c>
      <c r="E10326" t="s">
        <v>14464</v>
      </c>
      <c r="F10326" t="s">
        <v>6415</v>
      </c>
      <c r="G10326" t="s">
        <v>9092</v>
      </c>
      <c r="H10326" t="s">
        <v>6542</v>
      </c>
      <c r="I10326" t="s">
        <v>65</v>
      </c>
      <c r="J10326" t="s">
        <v>57</v>
      </c>
      <c r="K10326" t="s">
        <v>14465</v>
      </c>
      <c r="L10326" t="s">
        <v>14279</v>
      </c>
      <c r="M10326" t="s">
        <v>14466</v>
      </c>
      <c r="N10326" t="s">
        <v>6787</v>
      </c>
      <c r="O10326" t="s">
        <v>13334</v>
      </c>
      <c r="P10326">
        <v>15245000</v>
      </c>
      <c r="Q10326" t="s">
        <v>6636</v>
      </c>
      <c r="R10326" t="s">
        <v>6636</v>
      </c>
      <c r="S10326" s="12"/>
      <c r="T10326" s="13"/>
      <c r="U10326" t="s">
        <v>6636</v>
      </c>
    </row>
    <row r="10327" spans="1:21" x14ac:dyDescent="0.25">
      <c r="A10327" t="s">
        <v>6619</v>
      </c>
      <c r="B10327" s="12">
        <v>211590</v>
      </c>
      <c r="C10327" t="s">
        <v>14463</v>
      </c>
      <c r="D10327" s="11">
        <v>46196.622986111099</v>
      </c>
      <c r="E10327" t="s">
        <v>14464</v>
      </c>
      <c r="F10327" t="s">
        <v>6415</v>
      </c>
      <c r="G10327" t="s">
        <v>9093</v>
      </c>
      <c r="H10327" t="s">
        <v>6542</v>
      </c>
      <c r="I10327" t="s">
        <v>65</v>
      </c>
      <c r="J10327" t="s">
        <v>57</v>
      </c>
      <c r="K10327" t="s">
        <v>14465</v>
      </c>
      <c r="L10327" t="s">
        <v>14279</v>
      </c>
      <c r="M10327" t="s">
        <v>14466</v>
      </c>
      <c r="N10327" t="s">
        <v>6787</v>
      </c>
      <c r="O10327" t="s">
        <v>13334</v>
      </c>
      <c r="P10327">
        <v>15245000</v>
      </c>
      <c r="Q10327" t="s">
        <v>6636</v>
      </c>
      <c r="R10327" t="s">
        <v>6636</v>
      </c>
      <c r="S10327" s="12"/>
      <c r="T10327" s="13"/>
      <c r="U10327" t="s">
        <v>6636</v>
      </c>
    </row>
    <row r="10328" spans="1:21" x14ac:dyDescent="0.25">
      <c r="A10328" t="s">
        <v>6619</v>
      </c>
      <c r="B10328" s="12">
        <v>211590</v>
      </c>
      <c r="C10328" t="s">
        <v>14463</v>
      </c>
      <c r="D10328" s="11">
        <v>46196.622986111099</v>
      </c>
      <c r="E10328" t="s">
        <v>14464</v>
      </c>
      <c r="F10328" t="s">
        <v>6415</v>
      </c>
      <c r="G10328" t="s">
        <v>9094</v>
      </c>
      <c r="H10328" t="s">
        <v>6542</v>
      </c>
      <c r="I10328" t="s">
        <v>65</v>
      </c>
      <c r="J10328" t="s">
        <v>57</v>
      </c>
      <c r="K10328" t="s">
        <v>14465</v>
      </c>
      <c r="L10328" t="s">
        <v>14279</v>
      </c>
      <c r="M10328" t="s">
        <v>14466</v>
      </c>
      <c r="N10328" t="s">
        <v>6787</v>
      </c>
      <c r="O10328" t="s">
        <v>13334</v>
      </c>
      <c r="P10328">
        <v>15245000</v>
      </c>
      <c r="Q10328" t="s">
        <v>6636</v>
      </c>
      <c r="R10328" t="s">
        <v>6636</v>
      </c>
      <c r="S10328" s="12"/>
      <c r="T10328" s="13"/>
      <c r="U10328" t="s">
        <v>6636</v>
      </c>
    </row>
    <row r="10329" spans="1:21" x14ac:dyDescent="0.25">
      <c r="A10329" t="s">
        <v>6619</v>
      </c>
      <c r="B10329" s="12">
        <v>211590</v>
      </c>
      <c r="C10329" t="s">
        <v>14463</v>
      </c>
      <c r="D10329" s="11">
        <v>46196.622986111099</v>
      </c>
      <c r="E10329" t="s">
        <v>14464</v>
      </c>
      <c r="F10329" t="s">
        <v>6415</v>
      </c>
      <c r="G10329" t="s">
        <v>14281</v>
      </c>
      <c r="H10329" t="s">
        <v>6542</v>
      </c>
      <c r="I10329" t="s">
        <v>65</v>
      </c>
      <c r="J10329" t="s">
        <v>57</v>
      </c>
      <c r="K10329" t="s">
        <v>14465</v>
      </c>
      <c r="L10329" t="s">
        <v>14279</v>
      </c>
      <c r="M10329" t="s">
        <v>14466</v>
      </c>
      <c r="N10329" t="s">
        <v>6787</v>
      </c>
      <c r="O10329" t="s">
        <v>13334</v>
      </c>
      <c r="P10329">
        <v>15245000</v>
      </c>
      <c r="Q10329" t="s">
        <v>6636</v>
      </c>
      <c r="R10329" t="s">
        <v>6636</v>
      </c>
      <c r="S10329" s="12"/>
      <c r="T10329" s="13"/>
      <c r="U10329" t="s">
        <v>6636</v>
      </c>
    </row>
    <row r="10330" spans="1:21" x14ac:dyDescent="0.25">
      <c r="A10330" t="s">
        <v>6619</v>
      </c>
      <c r="B10330" s="12">
        <v>211590</v>
      </c>
      <c r="C10330" t="s">
        <v>14463</v>
      </c>
      <c r="D10330" s="11">
        <v>46196.622986111099</v>
      </c>
      <c r="E10330" t="s">
        <v>14464</v>
      </c>
      <c r="F10330" t="s">
        <v>6415</v>
      </c>
      <c r="G10330" t="s">
        <v>9095</v>
      </c>
      <c r="H10330" t="s">
        <v>6542</v>
      </c>
      <c r="I10330" t="s">
        <v>65</v>
      </c>
      <c r="J10330" t="s">
        <v>57</v>
      </c>
      <c r="K10330" t="s">
        <v>14465</v>
      </c>
      <c r="L10330" t="s">
        <v>14279</v>
      </c>
      <c r="M10330" t="s">
        <v>14466</v>
      </c>
      <c r="N10330" t="s">
        <v>6787</v>
      </c>
      <c r="O10330" t="s">
        <v>13334</v>
      </c>
      <c r="P10330">
        <v>15245000</v>
      </c>
      <c r="Q10330" t="s">
        <v>6636</v>
      </c>
      <c r="R10330" t="s">
        <v>6636</v>
      </c>
      <c r="S10330" s="12"/>
      <c r="T10330" s="13"/>
      <c r="U10330" t="s">
        <v>6636</v>
      </c>
    </row>
    <row r="10331" spans="1:21" x14ac:dyDescent="0.25">
      <c r="A10331" t="s">
        <v>6619</v>
      </c>
      <c r="B10331" s="12">
        <v>211590</v>
      </c>
      <c r="C10331" t="s">
        <v>14463</v>
      </c>
      <c r="D10331" s="11">
        <v>46196.622986111099</v>
      </c>
      <c r="E10331" t="s">
        <v>14464</v>
      </c>
      <c r="F10331" t="s">
        <v>6415</v>
      </c>
      <c r="G10331" t="s">
        <v>9096</v>
      </c>
      <c r="H10331" t="s">
        <v>6542</v>
      </c>
      <c r="I10331" t="s">
        <v>65</v>
      </c>
      <c r="J10331" t="s">
        <v>57</v>
      </c>
      <c r="K10331" t="s">
        <v>14465</v>
      </c>
      <c r="L10331" t="s">
        <v>14279</v>
      </c>
      <c r="M10331" t="s">
        <v>14466</v>
      </c>
      <c r="N10331" t="s">
        <v>6787</v>
      </c>
      <c r="O10331" t="s">
        <v>13334</v>
      </c>
      <c r="P10331">
        <v>15245000</v>
      </c>
      <c r="Q10331" t="s">
        <v>6636</v>
      </c>
      <c r="R10331" t="s">
        <v>6636</v>
      </c>
      <c r="S10331" s="12"/>
      <c r="T10331" s="13"/>
      <c r="U10331" t="s">
        <v>6636</v>
      </c>
    </row>
    <row r="10332" spans="1:21" x14ac:dyDescent="0.25">
      <c r="A10332" t="s">
        <v>6619</v>
      </c>
      <c r="B10332" s="12">
        <v>211625</v>
      </c>
      <c r="C10332" t="s">
        <v>14474</v>
      </c>
      <c r="D10332" s="11">
        <v>46196.671134259297</v>
      </c>
      <c r="E10332" t="s">
        <v>14475</v>
      </c>
      <c r="F10332" t="s">
        <v>6415</v>
      </c>
      <c r="G10332" t="s">
        <v>9086</v>
      </c>
      <c r="H10332" t="s">
        <v>6542</v>
      </c>
      <c r="I10332" t="s">
        <v>55</v>
      </c>
      <c r="J10332" t="s">
        <v>44</v>
      </c>
      <c r="K10332" t="s">
        <v>14433</v>
      </c>
      <c r="L10332" t="s">
        <v>14285</v>
      </c>
      <c r="M10332" t="s">
        <v>14434</v>
      </c>
      <c r="N10332" t="s">
        <v>6787</v>
      </c>
      <c r="O10332" t="s">
        <v>6810</v>
      </c>
      <c r="P10332">
        <v>13245000</v>
      </c>
      <c r="Q10332" t="s">
        <v>6636</v>
      </c>
      <c r="R10332" t="s">
        <v>6636</v>
      </c>
      <c r="S10332" s="12"/>
      <c r="T10332" s="13"/>
      <c r="U10332" t="s">
        <v>6629</v>
      </c>
    </row>
    <row r="10333" spans="1:21" x14ac:dyDescent="0.25">
      <c r="A10333" t="s">
        <v>6619</v>
      </c>
      <c r="B10333" s="12">
        <v>211625</v>
      </c>
      <c r="C10333" t="s">
        <v>14474</v>
      </c>
      <c r="D10333" s="11">
        <v>46196.671134259297</v>
      </c>
      <c r="E10333" t="s">
        <v>14475</v>
      </c>
      <c r="F10333" t="s">
        <v>6415</v>
      </c>
      <c r="G10333" t="s">
        <v>9088</v>
      </c>
      <c r="H10333" t="s">
        <v>6542</v>
      </c>
      <c r="I10333" t="s">
        <v>55</v>
      </c>
      <c r="J10333" t="s">
        <v>44</v>
      </c>
      <c r="K10333" t="s">
        <v>14433</v>
      </c>
      <c r="L10333" t="s">
        <v>14285</v>
      </c>
      <c r="M10333" t="s">
        <v>14434</v>
      </c>
      <c r="N10333" t="s">
        <v>6787</v>
      </c>
      <c r="O10333" t="s">
        <v>6810</v>
      </c>
      <c r="P10333">
        <v>13245000</v>
      </c>
      <c r="Q10333" t="s">
        <v>6636</v>
      </c>
      <c r="R10333" t="s">
        <v>6636</v>
      </c>
      <c r="S10333" s="12"/>
      <c r="T10333" s="13"/>
      <c r="U10333" t="s">
        <v>6629</v>
      </c>
    </row>
    <row r="10334" spans="1:21" x14ac:dyDescent="0.25">
      <c r="A10334" t="s">
        <v>6619</v>
      </c>
      <c r="B10334" s="12">
        <v>211625</v>
      </c>
      <c r="C10334" t="s">
        <v>14474</v>
      </c>
      <c r="D10334" s="11">
        <v>46196.671134259297</v>
      </c>
      <c r="E10334" t="s">
        <v>14475</v>
      </c>
      <c r="F10334" t="s">
        <v>6415</v>
      </c>
      <c r="G10334" t="s">
        <v>9089</v>
      </c>
      <c r="H10334" t="s">
        <v>6542</v>
      </c>
      <c r="I10334" t="s">
        <v>55</v>
      </c>
      <c r="J10334" t="s">
        <v>44</v>
      </c>
      <c r="K10334" t="s">
        <v>14433</v>
      </c>
      <c r="L10334" t="s">
        <v>14285</v>
      </c>
      <c r="M10334" t="s">
        <v>14434</v>
      </c>
      <c r="N10334" t="s">
        <v>6787</v>
      </c>
      <c r="O10334" t="s">
        <v>6810</v>
      </c>
      <c r="P10334">
        <v>13245000</v>
      </c>
      <c r="Q10334" t="s">
        <v>6636</v>
      </c>
      <c r="R10334" t="s">
        <v>6636</v>
      </c>
      <c r="S10334" s="12"/>
      <c r="T10334" s="13"/>
      <c r="U10334" t="s">
        <v>6629</v>
      </c>
    </row>
    <row r="10335" spans="1:21" x14ac:dyDescent="0.25">
      <c r="A10335" t="s">
        <v>6619</v>
      </c>
      <c r="B10335" s="12">
        <v>211625</v>
      </c>
      <c r="C10335" t="s">
        <v>14474</v>
      </c>
      <c r="D10335" s="11">
        <v>46196.671134259297</v>
      </c>
      <c r="E10335" t="s">
        <v>14475</v>
      </c>
      <c r="F10335" t="s">
        <v>6415</v>
      </c>
      <c r="G10335" t="s">
        <v>6968</v>
      </c>
      <c r="H10335" t="s">
        <v>6542</v>
      </c>
      <c r="I10335" t="s">
        <v>55</v>
      </c>
      <c r="J10335" t="s">
        <v>44</v>
      </c>
      <c r="K10335" t="s">
        <v>14433</v>
      </c>
      <c r="L10335" t="s">
        <v>14285</v>
      </c>
      <c r="M10335" t="s">
        <v>14434</v>
      </c>
      <c r="N10335" t="s">
        <v>6787</v>
      </c>
      <c r="O10335" t="s">
        <v>6810</v>
      </c>
      <c r="P10335">
        <v>13245000</v>
      </c>
      <c r="Q10335" t="s">
        <v>6636</v>
      </c>
      <c r="R10335" t="s">
        <v>6636</v>
      </c>
      <c r="S10335" s="12"/>
      <c r="T10335" s="13"/>
      <c r="U10335" t="s">
        <v>6629</v>
      </c>
    </row>
    <row r="10336" spans="1:21" x14ac:dyDescent="0.25">
      <c r="A10336" t="s">
        <v>6619</v>
      </c>
      <c r="B10336" s="12">
        <v>211625</v>
      </c>
      <c r="C10336" t="s">
        <v>14474</v>
      </c>
      <c r="D10336" s="11">
        <v>46196.671134259297</v>
      </c>
      <c r="E10336" t="s">
        <v>14475</v>
      </c>
      <c r="F10336" t="s">
        <v>6415</v>
      </c>
      <c r="G10336" t="s">
        <v>9090</v>
      </c>
      <c r="H10336" t="s">
        <v>6542</v>
      </c>
      <c r="I10336" t="s">
        <v>55</v>
      </c>
      <c r="J10336" t="s">
        <v>44</v>
      </c>
      <c r="K10336" t="s">
        <v>14433</v>
      </c>
      <c r="L10336" t="s">
        <v>14285</v>
      </c>
      <c r="M10336" t="s">
        <v>14434</v>
      </c>
      <c r="N10336" t="s">
        <v>6787</v>
      </c>
      <c r="O10336" t="s">
        <v>6810</v>
      </c>
      <c r="P10336">
        <v>13245000</v>
      </c>
      <c r="Q10336" t="s">
        <v>6636</v>
      </c>
      <c r="R10336" t="s">
        <v>6636</v>
      </c>
      <c r="S10336" s="12"/>
      <c r="T10336" s="13"/>
      <c r="U10336" t="s">
        <v>6629</v>
      </c>
    </row>
    <row r="10337" spans="1:21" x14ac:dyDescent="0.25">
      <c r="A10337" t="s">
        <v>6619</v>
      </c>
      <c r="B10337" s="12">
        <v>211625</v>
      </c>
      <c r="C10337" t="s">
        <v>14474</v>
      </c>
      <c r="D10337" s="11">
        <v>46196.671134259297</v>
      </c>
      <c r="E10337" t="s">
        <v>14475</v>
      </c>
      <c r="F10337" t="s">
        <v>6415</v>
      </c>
      <c r="G10337" t="s">
        <v>9091</v>
      </c>
      <c r="H10337" t="s">
        <v>6542</v>
      </c>
      <c r="I10337" t="s">
        <v>55</v>
      </c>
      <c r="J10337" t="s">
        <v>44</v>
      </c>
      <c r="K10337" t="s">
        <v>14433</v>
      </c>
      <c r="L10337" t="s">
        <v>14285</v>
      </c>
      <c r="M10337" t="s">
        <v>14434</v>
      </c>
      <c r="N10337" t="s">
        <v>6787</v>
      </c>
      <c r="O10337" t="s">
        <v>6810</v>
      </c>
      <c r="P10337">
        <v>13245000</v>
      </c>
      <c r="Q10337" t="s">
        <v>6636</v>
      </c>
      <c r="R10337" t="s">
        <v>6636</v>
      </c>
      <c r="S10337" s="12"/>
      <c r="T10337" s="13"/>
      <c r="U10337" t="s">
        <v>6629</v>
      </c>
    </row>
    <row r="10338" spans="1:21" x14ac:dyDescent="0.25">
      <c r="A10338" t="s">
        <v>6619</v>
      </c>
      <c r="B10338" s="12">
        <v>211625</v>
      </c>
      <c r="C10338" t="s">
        <v>14474</v>
      </c>
      <c r="D10338" s="11">
        <v>46196.671134259297</v>
      </c>
      <c r="E10338" t="s">
        <v>14475</v>
      </c>
      <c r="F10338" t="s">
        <v>6415</v>
      </c>
      <c r="G10338" t="s">
        <v>9092</v>
      </c>
      <c r="H10338" t="s">
        <v>6542</v>
      </c>
      <c r="I10338" t="s">
        <v>55</v>
      </c>
      <c r="J10338" t="s">
        <v>44</v>
      </c>
      <c r="K10338" t="s">
        <v>14433</v>
      </c>
      <c r="L10338" t="s">
        <v>14285</v>
      </c>
      <c r="M10338" t="s">
        <v>14434</v>
      </c>
      <c r="N10338" t="s">
        <v>6787</v>
      </c>
      <c r="O10338" t="s">
        <v>6810</v>
      </c>
      <c r="P10338">
        <v>13245000</v>
      </c>
      <c r="Q10338" t="s">
        <v>6636</v>
      </c>
      <c r="R10338" t="s">
        <v>6636</v>
      </c>
      <c r="S10338" s="12"/>
      <c r="T10338" s="13"/>
      <c r="U10338" t="s">
        <v>6629</v>
      </c>
    </row>
    <row r="10339" spans="1:21" x14ac:dyDescent="0.25">
      <c r="A10339" t="s">
        <v>6619</v>
      </c>
      <c r="B10339" s="12">
        <v>211625</v>
      </c>
      <c r="C10339" t="s">
        <v>14474</v>
      </c>
      <c r="D10339" s="11">
        <v>46196.671134259297</v>
      </c>
      <c r="E10339" t="s">
        <v>14475</v>
      </c>
      <c r="F10339" t="s">
        <v>6415</v>
      </c>
      <c r="G10339" t="s">
        <v>9093</v>
      </c>
      <c r="H10339" t="s">
        <v>6542</v>
      </c>
      <c r="I10339" t="s">
        <v>55</v>
      </c>
      <c r="J10339" t="s">
        <v>44</v>
      </c>
      <c r="K10339" t="s">
        <v>14433</v>
      </c>
      <c r="L10339" t="s">
        <v>14285</v>
      </c>
      <c r="M10339" t="s">
        <v>14434</v>
      </c>
      <c r="N10339" t="s">
        <v>6787</v>
      </c>
      <c r="O10339" t="s">
        <v>6810</v>
      </c>
      <c r="P10339">
        <v>13245000</v>
      </c>
      <c r="Q10339" t="s">
        <v>6636</v>
      </c>
      <c r="R10339" t="s">
        <v>6636</v>
      </c>
      <c r="S10339" s="12"/>
      <c r="T10339" s="13"/>
      <c r="U10339" t="s">
        <v>6629</v>
      </c>
    </row>
    <row r="10340" spans="1:21" x14ac:dyDescent="0.25">
      <c r="A10340" t="s">
        <v>6619</v>
      </c>
      <c r="B10340" s="12">
        <v>211625</v>
      </c>
      <c r="C10340" t="s">
        <v>14474</v>
      </c>
      <c r="D10340" s="11">
        <v>46196.671134259297</v>
      </c>
      <c r="E10340" t="s">
        <v>14475</v>
      </c>
      <c r="F10340" t="s">
        <v>6415</v>
      </c>
      <c r="G10340" t="s">
        <v>9094</v>
      </c>
      <c r="H10340" t="s">
        <v>6542</v>
      </c>
      <c r="I10340" t="s">
        <v>55</v>
      </c>
      <c r="J10340" t="s">
        <v>44</v>
      </c>
      <c r="K10340" t="s">
        <v>14433</v>
      </c>
      <c r="L10340" t="s">
        <v>14285</v>
      </c>
      <c r="M10340" t="s">
        <v>14434</v>
      </c>
      <c r="N10340" t="s">
        <v>6787</v>
      </c>
      <c r="O10340" t="s">
        <v>6810</v>
      </c>
      <c r="P10340">
        <v>13245000</v>
      </c>
      <c r="Q10340" t="s">
        <v>6636</v>
      </c>
      <c r="R10340" t="s">
        <v>6636</v>
      </c>
      <c r="S10340" s="12"/>
      <c r="T10340" s="13"/>
      <c r="U10340" t="s">
        <v>6629</v>
      </c>
    </row>
    <row r="10341" spans="1:21" x14ac:dyDescent="0.25">
      <c r="A10341" t="s">
        <v>6619</v>
      </c>
      <c r="B10341" s="12">
        <v>211625</v>
      </c>
      <c r="C10341" t="s">
        <v>14474</v>
      </c>
      <c r="D10341" s="11">
        <v>46196.671134259297</v>
      </c>
      <c r="E10341" t="s">
        <v>14475</v>
      </c>
      <c r="F10341" t="s">
        <v>6415</v>
      </c>
      <c r="G10341" t="s">
        <v>9095</v>
      </c>
      <c r="H10341" t="s">
        <v>6542</v>
      </c>
      <c r="I10341" t="s">
        <v>55</v>
      </c>
      <c r="J10341" t="s">
        <v>44</v>
      </c>
      <c r="K10341" t="s">
        <v>14433</v>
      </c>
      <c r="L10341" t="s">
        <v>14285</v>
      </c>
      <c r="M10341" t="s">
        <v>14434</v>
      </c>
      <c r="N10341" t="s">
        <v>6787</v>
      </c>
      <c r="O10341" t="s">
        <v>6810</v>
      </c>
      <c r="P10341">
        <v>13245000</v>
      </c>
      <c r="Q10341" t="s">
        <v>6636</v>
      </c>
      <c r="R10341" t="s">
        <v>6636</v>
      </c>
      <c r="S10341" s="12"/>
      <c r="T10341" s="13"/>
      <c r="U10341" t="s">
        <v>6629</v>
      </c>
    </row>
    <row r="10342" spans="1:21" x14ac:dyDescent="0.25">
      <c r="A10342" t="s">
        <v>6619</v>
      </c>
      <c r="B10342" s="12">
        <v>211625</v>
      </c>
      <c r="C10342" t="s">
        <v>14474</v>
      </c>
      <c r="D10342" s="11">
        <v>46196.671134259297</v>
      </c>
      <c r="E10342" t="s">
        <v>14475</v>
      </c>
      <c r="F10342" t="s">
        <v>6415</v>
      </c>
      <c r="G10342" t="s">
        <v>9096</v>
      </c>
      <c r="H10342" t="s">
        <v>6542</v>
      </c>
      <c r="I10342" t="s">
        <v>55</v>
      </c>
      <c r="J10342" t="s">
        <v>44</v>
      </c>
      <c r="K10342" t="s">
        <v>14433</v>
      </c>
      <c r="L10342" t="s">
        <v>14285</v>
      </c>
      <c r="M10342" t="s">
        <v>14434</v>
      </c>
      <c r="N10342" t="s">
        <v>6787</v>
      </c>
      <c r="O10342" t="s">
        <v>6810</v>
      </c>
      <c r="P10342">
        <v>13245000</v>
      </c>
      <c r="Q10342" t="s">
        <v>6636</v>
      </c>
      <c r="R10342" t="s">
        <v>6636</v>
      </c>
      <c r="S10342" s="12"/>
      <c r="T10342" s="13"/>
      <c r="U10342" t="s">
        <v>6629</v>
      </c>
    </row>
    <row r="10343" spans="1:21" x14ac:dyDescent="0.25">
      <c r="A10343" t="s">
        <v>6619</v>
      </c>
      <c r="B10343" s="12">
        <v>211635</v>
      </c>
      <c r="C10343" t="s">
        <v>14484</v>
      </c>
      <c r="D10343" s="11">
        <v>46196.672245370399</v>
      </c>
      <c r="E10343" t="s">
        <v>14485</v>
      </c>
      <c r="F10343" t="s">
        <v>6415</v>
      </c>
      <c r="G10343" t="s">
        <v>9086</v>
      </c>
      <c r="H10343" t="s">
        <v>6542</v>
      </c>
      <c r="I10343" t="s">
        <v>65</v>
      </c>
      <c r="J10343" t="s">
        <v>57</v>
      </c>
      <c r="K10343" t="s">
        <v>14425</v>
      </c>
      <c r="L10343" t="s">
        <v>14285</v>
      </c>
      <c r="M10343" t="s">
        <v>14426</v>
      </c>
      <c r="N10343" t="s">
        <v>6787</v>
      </c>
      <c r="O10343" t="s">
        <v>6810</v>
      </c>
      <c r="P10343">
        <v>13245000</v>
      </c>
      <c r="Q10343" t="s">
        <v>6636</v>
      </c>
      <c r="R10343" t="s">
        <v>6636</v>
      </c>
      <c r="S10343" s="12"/>
      <c r="T10343" s="13"/>
      <c r="U10343" t="s">
        <v>6636</v>
      </c>
    </row>
    <row r="10344" spans="1:21" x14ac:dyDescent="0.25">
      <c r="A10344" t="s">
        <v>6619</v>
      </c>
      <c r="B10344" s="12">
        <v>211635</v>
      </c>
      <c r="C10344" t="s">
        <v>14484</v>
      </c>
      <c r="D10344" s="11">
        <v>46196.672245370399</v>
      </c>
      <c r="E10344" t="s">
        <v>14485</v>
      </c>
      <c r="F10344" t="s">
        <v>6415</v>
      </c>
      <c r="G10344" t="s">
        <v>9088</v>
      </c>
      <c r="H10344" t="s">
        <v>6542</v>
      </c>
      <c r="I10344" t="s">
        <v>65</v>
      </c>
      <c r="J10344" t="s">
        <v>57</v>
      </c>
      <c r="K10344" t="s">
        <v>14425</v>
      </c>
      <c r="L10344" t="s">
        <v>14285</v>
      </c>
      <c r="M10344" t="s">
        <v>14426</v>
      </c>
      <c r="N10344" t="s">
        <v>6787</v>
      </c>
      <c r="O10344" t="s">
        <v>6810</v>
      </c>
      <c r="P10344">
        <v>13245000</v>
      </c>
      <c r="Q10344" t="s">
        <v>6636</v>
      </c>
      <c r="R10344" t="s">
        <v>6636</v>
      </c>
      <c r="S10344" s="12"/>
      <c r="T10344" s="13"/>
      <c r="U10344" t="s">
        <v>6636</v>
      </c>
    </row>
    <row r="10345" spans="1:21" x14ac:dyDescent="0.25">
      <c r="A10345" t="s">
        <v>6619</v>
      </c>
      <c r="B10345" s="12">
        <v>211635</v>
      </c>
      <c r="C10345" t="s">
        <v>14484</v>
      </c>
      <c r="D10345" s="11">
        <v>46196.672245370399</v>
      </c>
      <c r="E10345" t="s">
        <v>14485</v>
      </c>
      <c r="F10345" t="s">
        <v>6415</v>
      </c>
      <c r="G10345" t="s">
        <v>9089</v>
      </c>
      <c r="H10345" t="s">
        <v>6542</v>
      </c>
      <c r="I10345" t="s">
        <v>65</v>
      </c>
      <c r="J10345" t="s">
        <v>57</v>
      </c>
      <c r="K10345" t="s">
        <v>14425</v>
      </c>
      <c r="L10345" t="s">
        <v>14285</v>
      </c>
      <c r="M10345" t="s">
        <v>14426</v>
      </c>
      <c r="N10345" t="s">
        <v>6787</v>
      </c>
      <c r="O10345" t="s">
        <v>6810</v>
      </c>
      <c r="P10345">
        <v>13245000</v>
      </c>
      <c r="Q10345" t="s">
        <v>6636</v>
      </c>
      <c r="R10345" t="s">
        <v>6636</v>
      </c>
      <c r="S10345" s="12"/>
      <c r="T10345" s="13"/>
      <c r="U10345" t="s">
        <v>6636</v>
      </c>
    </row>
    <row r="10346" spans="1:21" x14ac:dyDescent="0.25">
      <c r="A10346" t="s">
        <v>6619</v>
      </c>
      <c r="B10346" s="12">
        <v>211635</v>
      </c>
      <c r="C10346" t="s">
        <v>14484</v>
      </c>
      <c r="D10346" s="11">
        <v>46196.672245370399</v>
      </c>
      <c r="E10346" t="s">
        <v>14485</v>
      </c>
      <c r="F10346" t="s">
        <v>6415</v>
      </c>
      <c r="G10346" t="s">
        <v>6968</v>
      </c>
      <c r="H10346" t="s">
        <v>6542</v>
      </c>
      <c r="I10346" t="s">
        <v>65</v>
      </c>
      <c r="J10346" t="s">
        <v>57</v>
      </c>
      <c r="K10346" t="s">
        <v>14425</v>
      </c>
      <c r="L10346" t="s">
        <v>14285</v>
      </c>
      <c r="M10346" t="s">
        <v>14426</v>
      </c>
      <c r="N10346" t="s">
        <v>6787</v>
      </c>
      <c r="O10346" t="s">
        <v>6810</v>
      </c>
      <c r="P10346">
        <v>13245000</v>
      </c>
      <c r="Q10346" t="s">
        <v>6636</v>
      </c>
      <c r="R10346" t="s">
        <v>6636</v>
      </c>
      <c r="S10346" s="12"/>
      <c r="T10346" s="13"/>
      <c r="U10346" t="s">
        <v>6636</v>
      </c>
    </row>
    <row r="10347" spans="1:21" x14ac:dyDescent="0.25">
      <c r="A10347" t="s">
        <v>6619</v>
      </c>
      <c r="B10347" s="12">
        <v>211635</v>
      </c>
      <c r="C10347" t="s">
        <v>14484</v>
      </c>
      <c r="D10347" s="11">
        <v>46196.672245370399</v>
      </c>
      <c r="E10347" t="s">
        <v>14485</v>
      </c>
      <c r="F10347" t="s">
        <v>6415</v>
      </c>
      <c r="G10347" t="s">
        <v>9090</v>
      </c>
      <c r="H10347" t="s">
        <v>6542</v>
      </c>
      <c r="I10347" t="s">
        <v>65</v>
      </c>
      <c r="J10347" t="s">
        <v>57</v>
      </c>
      <c r="K10347" t="s">
        <v>14425</v>
      </c>
      <c r="L10347" t="s">
        <v>14285</v>
      </c>
      <c r="M10347" t="s">
        <v>14426</v>
      </c>
      <c r="N10347" t="s">
        <v>6787</v>
      </c>
      <c r="O10347" t="s">
        <v>6810</v>
      </c>
      <c r="P10347">
        <v>13245000</v>
      </c>
      <c r="Q10347" t="s">
        <v>6636</v>
      </c>
      <c r="R10347" t="s">
        <v>6636</v>
      </c>
      <c r="S10347" s="12"/>
      <c r="T10347" s="13"/>
      <c r="U10347" t="s">
        <v>6636</v>
      </c>
    </row>
    <row r="10348" spans="1:21" x14ac:dyDescent="0.25">
      <c r="A10348" t="s">
        <v>6619</v>
      </c>
      <c r="B10348" s="12">
        <v>211635</v>
      </c>
      <c r="C10348" t="s">
        <v>14484</v>
      </c>
      <c r="D10348" s="11">
        <v>46196.672245370399</v>
      </c>
      <c r="E10348" t="s">
        <v>14485</v>
      </c>
      <c r="F10348" t="s">
        <v>6415</v>
      </c>
      <c r="G10348" t="s">
        <v>9091</v>
      </c>
      <c r="H10348" t="s">
        <v>6542</v>
      </c>
      <c r="I10348" t="s">
        <v>65</v>
      </c>
      <c r="J10348" t="s">
        <v>57</v>
      </c>
      <c r="K10348" t="s">
        <v>14425</v>
      </c>
      <c r="L10348" t="s">
        <v>14285</v>
      </c>
      <c r="M10348" t="s">
        <v>14426</v>
      </c>
      <c r="N10348" t="s">
        <v>6787</v>
      </c>
      <c r="O10348" t="s">
        <v>6810</v>
      </c>
      <c r="P10348">
        <v>13245000</v>
      </c>
      <c r="Q10348" t="s">
        <v>6636</v>
      </c>
      <c r="R10348" t="s">
        <v>6636</v>
      </c>
      <c r="S10348" s="12"/>
      <c r="T10348" s="13"/>
      <c r="U10348" t="s">
        <v>6636</v>
      </c>
    </row>
    <row r="10349" spans="1:21" x14ac:dyDescent="0.25">
      <c r="A10349" t="s">
        <v>6619</v>
      </c>
      <c r="B10349" s="12">
        <v>211635</v>
      </c>
      <c r="C10349" t="s">
        <v>14484</v>
      </c>
      <c r="D10349" s="11">
        <v>46196.672245370399</v>
      </c>
      <c r="E10349" t="s">
        <v>14485</v>
      </c>
      <c r="F10349" t="s">
        <v>6415</v>
      </c>
      <c r="G10349" t="s">
        <v>9092</v>
      </c>
      <c r="H10349" t="s">
        <v>6542</v>
      </c>
      <c r="I10349" t="s">
        <v>65</v>
      </c>
      <c r="J10349" t="s">
        <v>57</v>
      </c>
      <c r="K10349" t="s">
        <v>14425</v>
      </c>
      <c r="L10349" t="s">
        <v>14285</v>
      </c>
      <c r="M10349" t="s">
        <v>14426</v>
      </c>
      <c r="N10349" t="s">
        <v>6787</v>
      </c>
      <c r="O10349" t="s">
        <v>6810</v>
      </c>
      <c r="P10349">
        <v>13245000</v>
      </c>
      <c r="Q10349" t="s">
        <v>6636</v>
      </c>
      <c r="R10349" t="s">
        <v>6636</v>
      </c>
      <c r="S10349" s="12"/>
      <c r="T10349" s="13"/>
      <c r="U10349" t="s">
        <v>6636</v>
      </c>
    </row>
    <row r="10350" spans="1:21" x14ac:dyDescent="0.25">
      <c r="A10350" t="s">
        <v>6619</v>
      </c>
      <c r="B10350" s="12">
        <v>211635</v>
      </c>
      <c r="C10350" t="s">
        <v>14484</v>
      </c>
      <c r="D10350" s="11">
        <v>46196.672245370399</v>
      </c>
      <c r="E10350" t="s">
        <v>14485</v>
      </c>
      <c r="F10350" t="s">
        <v>6415</v>
      </c>
      <c r="G10350" t="s">
        <v>9093</v>
      </c>
      <c r="H10350" t="s">
        <v>6542</v>
      </c>
      <c r="I10350" t="s">
        <v>65</v>
      </c>
      <c r="J10350" t="s">
        <v>57</v>
      </c>
      <c r="K10350" t="s">
        <v>14425</v>
      </c>
      <c r="L10350" t="s">
        <v>14285</v>
      </c>
      <c r="M10350" t="s">
        <v>14426</v>
      </c>
      <c r="N10350" t="s">
        <v>6787</v>
      </c>
      <c r="O10350" t="s">
        <v>6810</v>
      </c>
      <c r="P10350">
        <v>13245000</v>
      </c>
      <c r="Q10350" t="s">
        <v>6636</v>
      </c>
      <c r="R10350" t="s">
        <v>6636</v>
      </c>
      <c r="S10350" s="12"/>
      <c r="T10350" s="13"/>
      <c r="U10350" t="s">
        <v>6636</v>
      </c>
    </row>
    <row r="10351" spans="1:21" x14ac:dyDescent="0.25">
      <c r="A10351" t="s">
        <v>6619</v>
      </c>
      <c r="B10351" s="12">
        <v>211635</v>
      </c>
      <c r="C10351" t="s">
        <v>14484</v>
      </c>
      <c r="D10351" s="11">
        <v>46196.672245370399</v>
      </c>
      <c r="E10351" t="s">
        <v>14485</v>
      </c>
      <c r="F10351" t="s">
        <v>6415</v>
      </c>
      <c r="G10351" t="s">
        <v>9094</v>
      </c>
      <c r="H10351" t="s">
        <v>6542</v>
      </c>
      <c r="I10351" t="s">
        <v>65</v>
      </c>
      <c r="J10351" t="s">
        <v>57</v>
      </c>
      <c r="K10351" t="s">
        <v>14425</v>
      </c>
      <c r="L10351" t="s">
        <v>14285</v>
      </c>
      <c r="M10351" t="s">
        <v>14426</v>
      </c>
      <c r="N10351" t="s">
        <v>6787</v>
      </c>
      <c r="O10351" t="s">
        <v>6810</v>
      </c>
      <c r="P10351">
        <v>13245000</v>
      </c>
      <c r="Q10351" t="s">
        <v>6636</v>
      </c>
      <c r="R10351" t="s">
        <v>6636</v>
      </c>
      <c r="S10351" s="12"/>
      <c r="T10351" s="13"/>
      <c r="U10351" t="s">
        <v>6636</v>
      </c>
    </row>
    <row r="10352" spans="1:21" x14ac:dyDescent="0.25">
      <c r="A10352" t="s">
        <v>6619</v>
      </c>
      <c r="B10352" s="12">
        <v>211635</v>
      </c>
      <c r="C10352" t="s">
        <v>14484</v>
      </c>
      <c r="D10352" s="11">
        <v>46196.672245370399</v>
      </c>
      <c r="E10352" t="s">
        <v>14485</v>
      </c>
      <c r="F10352" t="s">
        <v>6415</v>
      </c>
      <c r="G10352" t="s">
        <v>9095</v>
      </c>
      <c r="H10352" t="s">
        <v>6542</v>
      </c>
      <c r="I10352" t="s">
        <v>65</v>
      </c>
      <c r="J10352" t="s">
        <v>57</v>
      </c>
      <c r="K10352" t="s">
        <v>14425</v>
      </c>
      <c r="L10352" t="s">
        <v>14285</v>
      </c>
      <c r="M10352" t="s">
        <v>14426</v>
      </c>
      <c r="N10352" t="s">
        <v>6787</v>
      </c>
      <c r="O10352" t="s">
        <v>6810</v>
      </c>
      <c r="P10352">
        <v>13245000</v>
      </c>
      <c r="Q10352" t="s">
        <v>6636</v>
      </c>
      <c r="R10352" t="s">
        <v>6636</v>
      </c>
      <c r="S10352" s="12"/>
      <c r="T10352" s="13"/>
      <c r="U10352" t="s">
        <v>6636</v>
      </c>
    </row>
    <row r="10353" spans="1:21" x14ac:dyDescent="0.25">
      <c r="A10353" t="s">
        <v>6619</v>
      </c>
      <c r="B10353" s="12">
        <v>211635</v>
      </c>
      <c r="C10353" t="s">
        <v>14484</v>
      </c>
      <c r="D10353" s="11">
        <v>46196.672245370399</v>
      </c>
      <c r="E10353" t="s">
        <v>14485</v>
      </c>
      <c r="F10353" t="s">
        <v>6415</v>
      </c>
      <c r="G10353" t="s">
        <v>9096</v>
      </c>
      <c r="H10353" t="s">
        <v>6542</v>
      </c>
      <c r="I10353" t="s">
        <v>65</v>
      </c>
      <c r="J10353" t="s">
        <v>57</v>
      </c>
      <c r="K10353" t="s">
        <v>14425</v>
      </c>
      <c r="L10353" t="s">
        <v>14285</v>
      </c>
      <c r="M10353" t="s">
        <v>14426</v>
      </c>
      <c r="N10353" t="s">
        <v>6787</v>
      </c>
      <c r="O10353" t="s">
        <v>6810</v>
      </c>
      <c r="P10353">
        <v>13245000</v>
      </c>
      <c r="Q10353" t="s">
        <v>6636</v>
      </c>
      <c r="R10353" t="s">
        <v>6636</v>
      </c>
      <c r="S10353" s="12"/>
      <c r="T10353" s="13"/>
      <c r="U10353" t="s">
        <v>6636</v>
      </c>
    </row>
    <row r="10354" spans="1:21" x14ac:dyDescent="0.25">
      <c r="A10354" t="s">
        <v>6619</v>
      </c>
      <c r="B10354" s="12">
        <v>211645</v>
      </c>
      <c r="C10354" t="s">
        <v>14480</v>
      </c>
      <c r="D10354" s="11">
        <v>46196.7105787037</v>
      </c>
      <c r="E10354" t="s">
        <v>14481</v>
      </c>
      <c r="F10354" t="s">
        <v>6415</v>
      </c>
      <c r="G10354" t="s">
        <v>6968</v>
      </c>
      <c r="H10354" t="s">
        <v>6542</v>
      </c>
      <c r="I10354" t="s">
        <v>65</v>
      </c>
      <c r="J10354" t="s">
        <v>67</v>
      </c>
      <c r="K10354" t="s">
        <v>14482</v>
      </c>
      <c r="L10354" t="s">
        <v>14267</v>
      </c>
      <c r="M10354" t="s">
        <v>14483</v>
      </c>
      <c r="N10354" t="s">
        <v>14269</v>
      </c>
      <c r="O10354" t="s">
        <v>14270</v>
      </c>
      <c r="P10354">
        <v>22500000</v>
      </c>
      <c r="Q10354" t="s">
        <v>6636</v>
      </c>
      <c r="R10354" t="s">
        <v>6636</v>
      </c>
      <c r="S10354" s="12"/>
      <c r="T10354" s="13"/>
      <c r="U10354" t="s">
        <v>6636</v>
      </c>
    </row>
    <row r="10355" spans="1:21" x14ac:dyDescent="0.25">
      <c r="A10355" t="s">
        <v>6619</v>
      </c>
      <c r="B10355" s="12">
        <v>211645</v>
      </c>
      <c r="C10355" t="s">
        <v>14480</v>
      </c>
      <c r="D10355" s="11">
        <v>46196.7105787037</v>
      </c>
      <c r="E10355" t="s">
        <v>14481</v>
      </c>
      <c r="F10355" t="s">
        <v>6415</v>
      </c>
      <c r="G10355" t="s">
        <v>9091</v>
      </c>
      <c r="H10355" t="s">
        <v>6542</v>
      </c>
      <c r="I10355" t="s">
        <v>65</v>
      </c>
      <c r="J10355" t="s">
        <v>67</v>
      </c>
      <c r="K10355" t="s">
        <v>14482</v>
      </c>
      <c r="L10355" t="s">
        <v>14267</v>
      </c>
      <c r="M10355" t="s">
        <v>14483</v>
      </c>
      <c r="N10355" t="s">
        <v>14269</v>
      </c>
      <c r="O10355" t="s">
        <v>14270</v>
      </c>
      <c r="P10355">
        <v>22500000</v>
      </c>
      <c r="Q10355" t="s">
        <v>6636</v>
      </c>
      <c r="R10355" t="s">
        <v>6636</v>
      </c>
      <c r="S10355" s="12"/>
      <c r="T10355" s="13"/>
      <c r="U10355" t="s">
        <v>6636</v>
      </c>
    </row>
    <row r="10356" spans="1:21" x14ac:dyDescent="0.25">
      <c r="A10356" t="s">
        <v>6619</v>
      </c>
      <c r="B10356" s="12">
        <v>211645</v>
      </c>
      <c r="C10356" t="s">
        <v>14480</v>
      </c>
      <c r="D10356" s="11">
        <v>46196.7105787037</v>
      </c>
      <c r="E10356" t="s">
        <v>14481</v>
      </c>
      <c r="F10356" t="s">
        <v>6415</v>
      </c>
      <c r="G10356" t="s">
        <v>14271</v>
      </c>
      <c r="H10356" t="s">
        <v>6542</v>
      </c>
      <c r="I10356" t="s">
        <v>65</v>
      </c>
      <c r="J10356" t="s">
        <v>67</v>
      </c>
      <c r="K10356" t="s">
        <v>14482</v>
      </c>
      <c r="L10356" t="s">
        <v>14267</v>
      </c>
      <c r="M10356" t="s">
        <v>14483</v>
      </c>
      <c r="N10356" t="s">
        <v>14269</v>
      </c>
      <c r="O10356" t="s">
        <v>14270</v>
      </c>
      <c r="P10356">
        <v>22500000</v>
      </c>
      <c r="Q10356" t="s">
        <v>6636</v>
      </c>
      <c r="R10356" t="s">
        <v>6636</v>
      </c>
      <c r="S10356" s="12"/>
      <c r="T10356" s="13"/>
      <c r="U10356" t="s">
        <v>6636</v>
      </c>
    </row>
    <row r="10357" spans="1:21" x14ac:dyDescent="0.25">
      <c r="A10357" t="s">
        <v>6619</v>
      </c>
      <c r="B10357" s="12">
        <v>211645</v>
      </c>
      <c r="C10357" t="s">
        <v>14480</v>
      </c>
      <c r="D10357" s="11">
        <v>46196.7105787037</v>
      </c>
      <c r="E10357" t="s">
        <v>14481</v>
      </c>
      <c r="F10357" t="s">
        <v>6415</v>
      </c>
      <c r="G10357" t="s">
        <v>14272</v>
      </c>
      <c r="H10357" t="s">
        <v>6542</v>
      </c>
      <c r="I10357" t="s">
        <v>65</v>
      </c>
      <c r="J10357" t="s">
        <v>67</v>
      </c>
      <c r="K10357" t="s">
        <v>14482</v>
      </c>
      <c r="L10357" t="s">
        <v>14267</v>
      </c>
      <c r="M10357" t="s">
        <v>14483</v>
      </c>
      <c r="N10357" t="s">
        <v>14269</v>
      </c>
      <c r="O10357" t="s">
        <v>14270</v>
      </c>
      <c r="P10357">
        <v>22500000</v>
      </c>
      <c r="Q10357" t="s">
        <v>6636</v>
      </c>
      <c r="R10357" t="s">
        <v>6636</v>
      </c>
      <c r="S10357" s="12"/>
      <c r="T10357" s="13"/>
      <c r="U10357" t="s">
        <v>6636</v>
      </c>
    </row>
    <row r="10358" spans="1:21" x14ac:dyDescent="0.25">
      <c r="A10358" t="s">
        <v>6619</v>
      </c>
      <c r="B10358" s="12">
        <v>211645</v>
      </c>
      <c r="C10358" t="s">
        <v>14480</v>
      </c>
      <c r="D10358" s="11">
        <v>46196.7105787037</v>
      </c>
      <c r="E10358" t="s">
        <v>14481</v>
      </c>
      <c r="F10358" t="s">
        <v>6415</v>
      </c>
      <c r="G10358" t="s">
        <v>14273</v>
      </c>
      <c r="H10358" t="s">
        <v>6542</v>
      </c>
      <c r="I10358" t="s">
        <v>65</v>
      </c>
      <c r="J10358" t="s">
        <v>67</v>
      </c>
      <c r="K10358" t="s">
        <v>14482</v>
      </c>
      <c r="L10358" t="s">
        <v>14267</v>
      </c>
      <c r="M10358" t="s">
        <v>14483</v>
      </c>
      <c r="N10358" t="s">
        <v>14269</v>
      </c>
      <c r="O10358" t="s">
        <v>14270</v>
      </c>
      <c r="P10358">
        <v>22500000</v>
      </c>
      <c r="Q10358" t="s">
        <v>6636</v>
      </c>
      <c r="R10358" t="s">
        <v>6636</v>
      </c>
      <c r="S10358" s="12"/>
      <c r="T10358" s="13"/>
      <c r="U10358" t="s">
        <v>6636</v>
      </c>
    </row>
    <row r="10359" spans="1:21" x14ac:dyDescent="0.25">
      <c r="A10359" t="s">
        <v>6619</v>
      </c>
      <c r="B10359" s="12">
        <v>211645</v>
      </c>
      <c r="C10359" t="s">
        <v>14480</v>
      </c>
      <c r="D10359" s="11">
        <v>46196.7105787037</v>
      </c>
      <c r="E10359" t="s">
        <v>14481</v>
      </c>
      <c r="F10359" t="s">
        <v>6415</v>
      </c>
      <c r="G10359" t="s">
        <v>14274</v>
      </c>
      <c r="H10359" t="s">
        <v>6542</v>
      </c>
      <c r="I10359" t="s">
        <v>65</v>
      </c>
      <c r="J10359" t="s">
        <v>67</v>
      </c>
      <c r="K10359" t="s">
        <v>14482</v>
      </c>
      <c r="L10359" t="s">
        <v>14267</v>
      </c>
      <c r="M10359" t="s">
        <v>14483</v>
      </c>
      <c r="N10359" t="s">
        <v>14269</v>
      </c>
      <c r="O10359" t="s">
        <v>14270</v>
      </c>
      <c r="P10359">
        <v>22500000</v>
      </c>
      <c r="Q10359" t="s">
        <v>6636</v>
      </c>
      <c r="R10359" t="s">
        <v>6636</v>
      </c>
      <c r="S10359" s="12"/>
      <c r="T10359" s="13"/>
      <c r="U10359" t="s">
        <v>6636</v>
      </c>
    </row>
    <row r="10360" spans="1:21" x14ac:dyDescent="0.25">
      <c r="A10360" t="s">
        <v>6619</v>
      </c>
      <c r="B10360" s="12">
        <v>211645</v>
      </c>
      <c r="C10360" t="s">
        <v>14480</v>
      </c>
      <c r="D10360" s="11">
        <v>46196.7105787037</v>
      </c>
      <c r="E10360" t="s">
        <v>14481</v>
      </c>
      <c r="F10360" t="s">
        <v>6415</v>
      </c>
      <c r="G10360" t="s">
        <v>9095</v>
      </c>
      <c r="H10360" t="s">
        <v>6542</v>
      </c>
      <c r="I10360" t="s">
        <v>65</v>
      </c>
      <c r="J10360" t="s">
        <v>67</v>
      </c>
      <c r="K10360" t="s">
        <v>14482</v>
      </c>
      <c r="L10360" t="s">
        <v>14267</v>
      </c>
      <c r="M10360" t="s">
        <v>14483</v>
      </c>
      <c r="N10360" t="s">
        <v>14269</v>
      </c>
      <c r="O10360" t="s">
        <v>14270</v>
      </c>
      <c r="P10360">
        <v>22500000</v>
      </c>
      <c r="Q10360" t="s">
        <v>6636</v>
      </c>
      <c r="R10360" t="s">
        <v>6636</v>
      </c>
      <c r="S10360" s="12"/>
      <c r="T10360" s="13"/>
      <c r="U10360" t="s">
        <v>6636</v>
      </c>
    </row>
    <row r="10361" spans="1:21" x14ac:dyDescent="0.25">
      <c r="A10361" t="s">
        <v>6619</v>
      </c>
      <c r="B10361" s="12">
        <v>211645</v>
      </c>
      <c r="C10361" t="s">
        <v>14480</v>
      </c>
      <c r="D10361" s="11">
        <v>46196.7105787037</v>
      </c>
      <c r="E10361" t="s">
        <v>14481</v>
      </c>
      <c r="F10361" t="s">
        <v>6415</v>
      </c>
      <c r="G10361" t="s">
        <v>9096</v>
      </c>
      <c r="H10361" t="s">
        <v>6542</v>
      </c>
      <c r="I10361" t="s">
        <v>65</v>
      </c>
      <c r="J10361" t="s">
        <v>67</v>
      </c>
      <c r="K10361" t="s">
        <v>14482</v>
      </c>
      <c r="L10361" t="s">
        <v>14267</v>
      </c>
      <c r="M10361" t="s">
        <v>14483</v>
      </c>
      <c r="N10361" t="s">
        <v>14269</v>
      </c>
      <c r="O10361" t="s">
        <v>14270</v>
      </c>
      <c r="P10361">
        <v>22500000</v>
      </c>
      <c r="Q10361" t="s">
        <v>6636</v>
      </c>
      <c r="R10361" t="s">
        <v>6636</v>
      </c>
      <c r="S10361" s="12"/>
      <c r="T10361" s="13"/>
      <c r="U10361" t="s">
        <v>6636</v>
      </c>
    </row>
    <row r="10362" spans="1:21" x14ac:dyDescent="0.25">
      <c r="A10362" t="s">
        <v>6637</v>
      </c>
      <c r="B10362" s="12">
        <v>212715</v>
      </c>
      <c r="C10362" t="s">
        <v>14486</v>
      </c>
      <c r="D10362" s="11">
        <v>46197.148726851898</v>
      </c>
      <c r="E10362" t="s">
        <v>14487</v>
      </c>
      <c r="F10362" t="s">
        <v>6415</v>
      </c>
      <c r="G10362" t="s">
        <v>14277</v>
      </c>
      <c r="H10362" t="s">
        <v>6542</v>
      </c>
      <c r="I10362" t="s">
        <v>55</v>
      </c>
      <c r="J10362" t="s">
        <v>164</v>
      </c>
      <c r="K10362" t="s">
        <v>14488</v>
      </c>
      <c r="L10362" t="s">
        <v>14279</v>
      </c>
      <c r="M10362" t="s">
        <v>14489</v>
      </c>
      <c r="N10362" t="s">
        <v>6787</v>
      </c>
      <c r="O10362" t="s">
        <v>13602</v>
      </c>
      <c r="P10362">
        <v>23995000</v>
      </c>
      <c r="Q10362" t="s">
        <v>6636</v>
      </c>
      <c r="R10362" t="s">
        <v>6636</v>
      </c>
      <c r="S10362" s="12"/>
      <c r="T10362" s="13"/>
      <c r="U10362" t="s">
        <v>6629</v>
      </c>
    </row>
    <row r="10363" spans="1:21" x14ac:dyDescent="0.25">
      <c r="A10363" t="s">
        <v>6637</v>
      </c>
      <c r="B10363" s="12">
        <v>212715</v>
      </c>
      <c r="C10363" t="s">
        <v>14486</v>
      </c>
      <c r="D10363" s="11">
        <v>46197.148726851898</v>
      </c>
      <c r="E10363" t="s">
        <v>14487</v>
      </c>
      <c r="F10363" t="s">
        <v>6415</v>
      </c>
      <c r="G10363" t="s">
        <v>9088</v>
      </c>
      <c r="H10363" t="s">
        <v>6542</v>
      </c>
      <c r="I10363" t="s">
        <v>55</v>
      </c>
      <c r="J10363" t="s">
        <v>164</v>
      </c>
      <c r="K10363" t="s">
        <v>14488</v>
      </c>
      <c r="L10363" t="s">
        <v>14279</v>
      </c>
      <c r="M10363" t="s">
        <v>14489</v>
      </c>
      <c r="N10363" t="s">
        <v>6787</v>
      </c>
      <c r="O10363" t="s">
        <v>13602</v>
      </c>
      <c r="P10363">
        <v>23995000</v>
      </c>
      <c r="Q10363" t="s">
        <v>6636</v>
      </c>
      <c r="R10363" t="s">
        <v>6636</v>
      </c>
      <c r="S10363" s="12"/>
      <c r="T10363" s="13"/>
      <c r="U10363" t="s">
        <v>6629</v>
      </c>
    </row>
    <row r="10364" spans="1:21" x14ac:dyDescent="0.25">
      <c r="A10364" t="s">
        <v>6637</v>
      </c>
      <c r="B10364" s="12">
        <v>212715</v>
      </c>
      <c r="C10364" t="s">
        <v>14486</v>
      </c>
      <c r="D10364" s="11">
        <v>46197.148726851898</v>
      </c>
      <c r="E10364" t="s">
        <v>14487</v>
      </c>
      <c r="F10364" t="s">
        <v>6415</v>
      </c>
      <c r="G10364" t="s">
        <v>9089</v>
      </c>
      <c r="H10364" t="s">
        <v>6542</v>
      </c>
      <c r="I10364" t="s">
        <v>55</v>
      </c>
      <c r="J10364" t="s">
        <v>164</v>
      </c>
      <c r="K10364" t="s">
        <v>14488</v>
      </c>
      <c r="L10364" t="s">
        <v>14279</v>
      </c>
      <c r="M10364" t="s">
        <v>14489</v>
      </c>
      <c r="N10364" t="s">
        <v>6787</v>
      </c>
      <c r="O10364" t="s">
        <v>13602</v>
      </c>
      <c r="P10364">
        <v>23995000</v>
      </c>
      <c r="Q10364" t="s">
        <v>6636</v>
      </c>
      <c r="R10364" t="s">
        <v>6636</v>
      </c>
      <c r="S10364" s="12"/>
      <c r="T10364" s="13"/>
      <c r="U10364" t="s">
        <v>6629</v>
      </c>
    </row>
    <row r="10365" spans="1:21" x14ac:dyDescent="0.25">
      <c r="A10365" t="s">
        <v>6637</v>
      </c>
      <c r="B10365" s="12">
        <v>212715</v>
      </c>
      <c r="C10365" t="s">
        <v>14486</v>
      </c>
      <c r="D10365" s="11">
        <v>46197.148726851898</v>
      </c>
      <c r="E10365" t="s">
        <v>14487</v>
      </c>
      <c r="F10365" t="s">
        <v>6415</v>
      </c>
      <c r="G10365" t="s">
        <v>6968</v>
      </c>
      <c r="H10365" t="s">
        <v>6542</v>
      </c>
      <c r="I10365" t="s">
        <v>55</v>
      </c>
      <c r="J10365" t="s">
        <v>164</v>
      </c>
      <c r="K10365" t="s">
        <v>14488</v>
      </c>
      <c r="L10365" t="s">
        <v>14279</v>
      </c>
      <c r="M10365" t="s">
        <v>14489</v>
      </c>
      <c r="N10365" t="s">
        <v>6787</v>
      </c>
      <c r="O10365" t="s">
        <v>13602</v>
      </c>
      <c r="P10365">
        <v>23995000</v>
      </c>
      <c r="Q10365" t="s">
        <v>6636</v>
      </c>
      <c r="R10365" t="s">
        <v>6636</v>
      </c>
      <c r="S10365" s="12"/>
      <c r="T10365" s="13"/>
      <c r="U10365" t="s">
        <v>6629</v>
      </c>
    </row>
    <row r="10366" spans="1:21" x14ac:dyDescent="0.25">
      <c r="A10366" t="s">
        <v>6637</v>
      </c>
      <c r="B10366" s="12">
        <v>212715</v>
      </c>
      <c r="C10366" t="s">
        <v>14486</v>
      </c>
      <c r="D10366" s="11">
        <v>46197.148726851898</v>
      </c>
      <c r="E10366" t="s">
        <v>14487</v>
      </c>
      <c r="F10366" t="s">
        <v>6415</v>
      </c>
      <c r="G10366" t="s">
        <v>9090</v>
      </c>
      <c r="H10366" t="s">
        <v>6542</v>
      </c>
      <c r="I10366" t="s">
        <v>55</v>
      </c>
      <c r="J10366" t="s">
        <v>164</v>
      </c>
      <c r="K10366" t="s">
        <v>14488</v>
      </c>
      <c r="L10366" t="s">
        <v>14279</v>
      </c>
      <c r="M10366" t="s">
        <v>14489</v>
      </c>
      <c r="N10366" t="s">
        <v>6787</v>
      </c>
      <c r="O10366" t="s">
        <v>13602</v>
      </c>
      <c r="P10366">
        <v>23995000</v>
      </c>
      <c r="Q10366" t="s">
        <v>6636</v>
      </c>
      <c r="R10366" t="s">
        <v>6636</v>
      </c>
      <c r="S10366" s="12"/>
      <c r="T10366" s="13"/>
      <c r="U10366" t="s">
        <v>6629</v>
      </c>
    </row>
    <row r="10367" spans="1:21" x14ac:dyDescent="0.25">
      <c r="A10367" t="s">
        <v>6637</v>
      </c>
      <c r="B10367" s="12">
        <v>212715</v>
      </c>
      <c r="C10367" t="s">
        <v>14486</v>
      </c>
      <c r="D10367" s="11">
        <v>46197.148726851898</v>
      </c>
      <c r="E10367" t="s">
        <v>14487</v>
      </c>
      <c r="F10367" t="s">
        <v>6415</v>
      </c>
      <c r="G10367" t="s">
        <v>9091</v>
      </c>
      <c r="H10367" t="s">
        <v>6542</v>
      </c>
      <c r="I10367" t="s">
        <v>55</v>
      </c>
      <c r="J10367" t="s">
        <v>164</v>
      </c>
      <c r="K10367" t="s">
        <v>14488</v>
      </c>
      <c r="L10367" t="s">
        <v>14279</v>
      </c>
      <c r="M10367" t="s">
        <v>14489</v>
      </c>
      <c r="N10367" t="s">
        <v>6787</v>
      </c>
      <c r="O10367" t="s">
        <v>13602</v>
      </c>
      <c r="P10367">
        <v>23995000</v>
      </c>
      <c r="Q10367" t="s">
        <v>6636</v>
      </c>
      <c r="R10367" t="s">
        <v>6636</v>
      </c>
      <c r="S10367" s="12"/>
      <c r="T10367" s="13"/>
      <c r="U10367" t="s">
        <v>6629</v>
      </c>
    </row>
    <row r="10368" spans="1:21" x14ac:dyDescent="0.25">
      <c r="A10368" t="s">
        <v>6637</v>
      </c>
      <c r="B10368" s="12">
        <v>212715</v>
      </c>
      <c r="C10368" t="s">
        <v>14486</v>
      </c>
      <c r="D10368" s="11">
        <v>46197.148726851898</v>
      </c>
      <c r="E10368" t="s">
        <v>14487</v>
      </c>
      <c r="F10368" t="s">
        <v>6415</v>
      </c>
      <c r="G10368" t="s">
        <v>9092</v>
      </c>
      <c r="H10368" t="s">
        <v>6542</v>
      </c>
      <c r="I10368" t="s">
        <v>55</v>
      </c>
      <c r="J10368" t="s">
        <v>164</v>
      </c>
      <c r="K10368" t="s">
        <v>14488</v>
      </c>
      <c r="L10368" t="s">
        <v>14279</v>
      </c>
      <c r="M10368" t="s">
        <v>14489</v>
      </c>
      <c r="N10368" t="s">
        <v>6787</v>
      </c>
      <c r="O10368" t="s">
        <v>13602</v>
      </c>
      <c r="P10368">
        <v>23995000</v>
      </c>
      <c r="Q10368" t="s">
        <v>6636</v>
      </c>
      <c r="R10368" t="s">
        <v>6636</v>
      </c>
      <c r="S10368" s="12"/>
      <c r="T10368" s="13"/>
      <c r="U10368" t="s">
        <v>6629</v>
      </c>
    </row>
    <row r="10369" spans="1:21" x14ac:dyDescent="0.25">
      <c r="A10369" t="s">
        <v>6637</v>
      </c>
      <c r="B10369" s="12">
        <v>212715</v>
      </c>
      <c r="C10369" t="s">
        <v>14486</v>
      </c>
      <c r="D10369" s="11">
        <v>46197.148726851898</v>
      </c>
      <c r="E10369" t="s">
        <v>14487</v>
      </c>
      <c r="F10369" t="s">
        <v>6415</v>
      </c>
      <c r="G10369" t="s">
        <v>9093</v>
      </c>
      <c r="H10369" t="s">
        <v>6542</v>
      </c>
      <c r="I10369" t="s">
        <v>55</v>
      </c>
      <c r="J10369" t="s">
        <v>164</v>
      </c>
      <c r="K10369" t="s">
        <v>14488</v>
      </c>
      <c r="L10369" t="s">
        <v>14279</v>
      </c>
      <c r="M10369" t="s">
        <v>14489</v>
      </c>
      <c r="N10369" t="s">
        <v>6787</v>
      </c>
      <c r="O10369" t="s">
        <v>13602</v>
      </c>
      <c r="P10369">
        <v>23995000</v>
      </c>
      <c r="Q10369" t="s">
        <v>6636</v>
      </c>
      <c r="R10369" t="s">
        <v>6636</v>
      </c>
      <c r="S10369" s="12"/>
      <c r="T10369" s="13"/>
      <c r="U10369" t="s">
        <v>6629</v>
      </c>
    </row>
    <row r="10370" spans="1:21" x14ac:dyDescent="0.25">
      <c r="A10370" t="s">
        <v>6637</v>
      </c>
      <c r="B10370" s="12">
        <v>212715</v>
      </c>
      <c r="C10370" t="s">
        <v>14486</v>
      </c>
      <c r="D10370" s="11">
        <v>46197.148726851898</v>
      </c>
      <c r="E10370" t="s">
        <v>14487</v>
      </c>
      <c r="F10370" t="s">
        <v>6415</v>
      </c>
      <c r="G10370" t="s">
        <v>9094</v>
      </c>
      <c r="H10370" t="s">
        <v>6542</v>
      </c>
      <c r="I10370" t="s">
        <v>55</v>
      </c>
      <c r="J10370" t="s">
        <v>164</v>
      </c>
      <c r="K10370" t="s">
        <v>14488</v>
      </c>
      <c r="L10370" t="s">
        <v>14279</v>
      </c>
      <c r="M10370" t="s">
        <v>14489</v>
      </c>
      <c r="N10370" t="s">
        <v>6787</v>
      </c>
      <c r="O10370" t="s">
        <v>13602</v>
      </c>
      <c r="P10370">
        <v>23995000</v>
      </c>
      <c r="Q10370" t="s">
        <v>6636</v>
      </c>
      <c r="R10370" t="s">
        <v>6636</v>
      </c>
      <c r="S10370" s="12"/>
      <c r="T10370" s="13"/>
      <c r="U10370" t="s">
        <v>6629</v>
      </c>
    </row>
    <row r="10371" spans="1:21" x14ac:dyDescent="0.25">
      <c r="A10371" t="s">
        <v>6637</v>
      </c>
      <c r="B10371" s="12">
        <v>212715</v>
      </c>
      <c r="C10371" t="s">
        <v>14486</v>
      </c>
      <c r="D10371" s="11">
        <v>46197.148726851898</v>
      </c>
      <c r="E10371" t="s">
        <v>14487</v>
      </c>
      <c r="F10371" t="s">
        <v>6415</v>
      </c>
      <c r="G10371" t="s">
        <v>14281</v>
      </c>
      <c r="H10371" t="s">
        <v>6542</v>
      </c>
      <c r="I10371" t="s">
        <v>55</v>
      </c>
      <c r="J10371" t="s">
        <v>164</v>
      </c>
      <c r="K10371" t="s">
        <v>14488</v>
      </c>
      <c r="L10371" t="s">
        <v>14279</v>
      </c>
      <c r="M10371" t="s">
        <v>14489</v>
      </c>
      <c r="N10371" t="s">
        <v>6787</v>
      </c>
      <c r="O10371" t="s">
        <v>13602</v>
      </c>
      <c r="P10371">
        <v>23995000</v>
      </c>
      <c r="Q10371" t="s">
        <v>6636</v>
      </c>
      <c r="R10371" t="s">
        <v>6636</v>
      </c>
      <c r="S10371" s="12"/>
      <c r="T10371" s="13"/>
      <c r="U10371" t="s">
        <v>6629</v>
      </c>
    </row>
    <row r="10372" spans="1:21" x14ac:dyDescent="0.25">
      <c r="A10372" t="s">
        <v>6637</v>
      </c>
      <c r="B10372" s="12">
        <v>212715</v>
      </c>
      <c r="C10372" t="s">
        <v>14486</v>
      </c>
      <c r="D10372" s="11">
        <v>46197.148726851898</v>
      </c>
      <c r="E10372" t="s">
        <v>14487</v>
      </c>
      <c r="F10372" t="s">
        <v>6415</v>
      </c>
      <c r="G10372" t="s">
        <v>9095</v>
      </c>
      <c r="H10372" t="s">
        <v>6542</v>
      </c>
      <c r="I10372" t="s">
        <v>55</v>
      </c>
      <c r="J10372" t="s">
        <v>164</v>
      </c>
      <c r="K10372" t="s">
        <v>14488</v>
      </c>
      <c r="L10372" t="s">
        <v>14279</v>
      </c>
      <c r="M10372" t="s">
        <v>14489</v>
      </c>
      <c r="N10372" t="s">
        <v>6787</v>
      </c>
      <c r="O10372" t="s">
        <v>13602</v>
      </c>
      <c r="P10372">
        <v>23995000</v>
      </c>
      <c r="Q10372" t="s">
        <v>6636</v>
      </c>
      <c r="R10372" t="s">
        <v>6636</v>
      </c>
      <c r="S10372" s="12"/>
      <c r="T10372" s="13"/>
      <c r="U10372" t="s">
        <v>6629</v>
      </c>
    </row>
    <row r="10373" spans="1:21" x14ac:dyDescent="0.25">
      <c r="A10373" t="s">
        <v>6637</v>
      </c>
      <c r="B10373" s="12">
        <v>212715</v>
      </c>
      <c r="C10373" t="s">
        <v>14486</v>
      </c>
      <c r="D10373" s="11">
        <v>46197.148726851898</v>
      </c>
      <c r="E10373" t="s">
        <v>14487</v>
      </c>
      <c r="F10373" t="s">
        <v>6415</v>
      </c>
      <c r="G10373" t="s">
        <v>9096</v>
      </c>
      <c r="H10373" t="s">
        <v>6542</v>
      </c>
      <c r="I10373" t="s">
        <v>55</v>
      </c>
      <c r="J10373" t="s">
        <v>164</v>
      </c>
      <c r="K10373" t="s">
        <v>14488</v>
      </c>
      <c r="L10373" t="s">
        <v>14279</v>
      </c>
      <c r="M10373" t="s">
        <v>14489</v>
      </c>
      <c r="N10373" t="s">
        <v>6787</v>
      </c>
      <c r="O10373" t="s">
        <v>13602</v>
      </c>
      <c r="P10373">
        <v>23995000</v>
      </c>
      <c r="Q10373" t="s">
        <v>6636</v>
      </c>
      <c r="R10373" t="s">
        <v>6636</v>
      </c>
      <c r="S10373" s="12"/>
      <c r="T10373" s="13"/>
      <c r="U10373" t="s">
        <v>6629</v>
      </c>
    </row>
    <row r="10374" spans="1:21" x14ac:dyDescent="0.25">
      <c r="A10374" t="s">
        <v>6637</v>
      </c>
      <c r="B10374" s="12">
        <v>211880</v>
      </c>
      <c r="C10374" t="s">
        <v>14490</v>
      </c>
      <c r="D10374" s="11">
        <v>46197.154479166697</v>
      </c>
      <c r="E10374" t="s">
        <v>14491</v>
      </c>
      <c r="F10374" t="s">
        <v>6415</v>
      </c>
      <c r="G10374" t="s">
        <v>6968</v>
      </c>
      <c r="H10374" t="s">
        <v>6542</v>
      </c>
      <c r="I10374" t="s">
        <v>55</v>
      </c>
      <c r="J10374" t="s">
        <v>732</v>
      </c>
      <c r="K10374" t="s">
        <v>14492</v>
      </c>
      <c r="L10374" t="s">
        <v>14267</v>
      </c>
      <c r="M10374" t="s">
        <v>14493</v>
      </c>
      <c r="N10374" t="s">
        <v>14269</v>
      </c>
      <c r="O10374" t="s">
        <v>14270</v>
      </c>
      <c r="P10374">
        <v>22500000</v>
      </c>
      <c r="Q10374" t="s">
        <v>6636</v>
      </c>
      <c r="R10374" t="s">
        <v>6636</v>
      </c>
      <c r="S10374" s="12"/>
      <c r="T10374" s="13"/>
      <c r="U10374" t="s">
        <v>6677</v>
      </c>
    </row>
    <row r="10375" spans="1:21" x14ac:dyDescent="0.25">
      <c r="A10375" t="s">
        <v>6637</v>
      </c>
      <c r="B10375" s="12">
        <v>211880</v>
      </c>
      <c r="C10375" t="s">
        <v>14490</v>
      </c>
      <c r="D10375" s="11">
        <v>46197.154479166697</v>
      </c>
      <c r="E10375" t="s">
        <v>14491</v>
      </c>
      <c r="F10375" t="s">
        <v>6415</v>
      </c>
      <c r="G10375" t="s">
        <v>9091</v>
      </c>
      <c r="H10375" t="s">
        <v>6542</v>
      </c>
      <c r="I10375" t="s">
        <v>55</v>
      </c>
      <c r="J10375" t="s">
        <v>732</v>
      </c>
      <c r="K10375" t="s">
        <v>14492</v>
      </c>
      <c r="L10375" t="s">
        <v>14267</v>
      </c>
      <c r="M10375" t="s">
        <v>14493</v>
      </c>
      <c r="N10375" t="s">
        <v>14269</v>
      </c>
      <c r="O10375" t="s">
        <v>14270</v>
      </c>
      <c r="P10375">
        <v>22500000</v>
      </c>
      <c r="Q10375" t="s">
        <v>6636</v>
      </c>
      <c r="R10375" t="s">
        <v>6636</v>
      </c>
      <c r="S10375" s="12"/>
      <c r="T10375" s="13"/>
      <c r="U10375" t="s">
        <v>6677</v>
      </c>
    </row>
    <row r="10376" spans="1:21" x14ac:dyDescent="0.25">
      <c r="A10376" t="s">
        <v>6637</v>
      </c>
      <c r="B10376" s="12">
        <v>211880</v>
      </c>
      <c r="C10376" t="s">
        <v>14490</v>
      </c>
      <c r="D10376" s="11">
        <v>46197.154479166697</v>
      </c>
      <c r="E10376" t="s">
        <v>14491</v>
      </c>
      <c r="F10376" t="s">
        <v>6415</v>
      </c>
      <c r="G10376" t="s">
        <v>14271</v>
      </c>
      <c r="H10376" t="s">
        <v>6542</v>
      </c>
      <c r="I10376" t="s">
        <v>55</v>
      </c>
      <c r="J10376" t="s">
        <v>732</v>
      </c>
      <c r="K10376" t="s">
        <v>14492</v>
      </c>
      <c r="L10376" t="s">
        <v>14267</v>
      </c>
      <c r="M10376" t="s">
        <v>14493</v>
      </c>
      <c r="N10376" t="s">
        <v>14269</v>
      </c>
      <c r="O10376" t="s">
        <v>14270</v>
      </c>
      <c r="P10376">
        <v>22500000</v>
      </c>
      <c r="Q10376" t="s">
        <v>6636</v>
      </c>
      <c r="R10376" t="s">
        <v>6636</v>
      </c>
      <c r="S10376" s="12"/>
      <c r="T10376" s="13"/>
      <c r="U10376" t="s">
        <v>6677</v>
      </c>
    </row>
    <row r="10377" spans="1:21" x14ac:dyDescent="0.25">
      <c r="A10377" t="s">
        <v>6637</v>
      </c>
      <c r="B10377" s="12">
        <v>211880</v>
      </c>
      <c r="C10377" t="s">
        <v>14490</v>
      </c>
      <c r="D10377" s="11">
        <v>46197.154479166697</v>
      </c>
      <c r="E10377" t="s">
        <v>14491</v>
      </c>
      <c r="F10377" t="s">
        <v>6415</v>
      </c>
      <c r="G10377" t="s">
        <v>14272</v>
      </c>
      <c r="H10377" t="s">
        <v>6542</v>
      </c>
      <c r="I10377" t="s">
        <v>55</v>
      </c>
      <c r="J10377" t="s">
        <v>732</v>
      </c>
      <c r="K10377" t="s">
        <v>14492</v>
      </c>
      <c r="L10377" t="s">
        <v>14267</v>
      </c>
      <c r="M10377" t="s">
        <v>14493</v>
      </c>
      <c r="N10377" t="s">
        <v>14269</v>
      </c>
      <c r="O10377" t="s">
        <v>14270</v>
      </c>
      <c r="P10377">
        <v>22500000</v>
      </c>
      <c r="Q10377" t="s">
        <v>6636</v>
      </c>
      <c r="R10377" t="s">
        <v>6636</v>
      </c>
      <c r="S10377" s="12"/>
      <c r="T10377" s="13"/>
      <c r="U10377" t="s">
        <v>6677</v>
      </c>
    </row>
    <row r="10378" spans="1:21" x14ac:dyDescent="0.25">
      <c r="A10378" t="s">
        <v>6637</v>
      </c>
      <c r="B10378" s="12">
        <v>211880</v>
      </c>
      <c r="C10378" t="s">
        <v>14490</v>
      </c>
      <c r="D10378" s="11">
        <v>46197.154479166697</v>
      </c>
      <c r="E10378" t="s">
        <v>14491</v>
      </c>
      <c r="F10378" t="s">
        <v>6415</v>
      </c>
      <c r="G10378" t="s">
        <v>14273</v>
      </c>
      <c r="H10378" t="s">
        <v>6542</v>
      </c>
      <c r="I10378" t="s">
        <v>55</v>
      </c>
      <c r="J10378" t="s">
        <v>732</v>
      </c>
      <c r="K10378" t="s">
        <v>14492</v>
      </c>
      <c r="L10378" t="s">
        <v>14267</v>
      </c>
      <c r="M10378" t="s">
        <v>14493</v>
      </c>
      <c r="N10378" t="s">
        <v>14269</v>
      </c>
      <c r="O10378" t="s">
        <v>14270</v>
      </c>
      <c r="P10378">
        <v>22500000</v>
      </c>
      <c r="Q10378" t="s">
        <v>6636</v>
      </c>
      <c r="R10378" t="s">
        <v>6636</v>
      </c>
      <c r="S10378" s="12"/>
      <c r="T10378" s="13"/>
      <c r="U10378" t="s">
        <v>6677</v>
      </c>
    </row>
    <row r="10379" spans="1:21" x14ac:dyDescent="0.25">
      <c r="A10379" t="s">
        <v>6637</v>
      </c>
      <c r="B10379" s="12">
        <v>211880</v>
      </c>
      <c r="C10379" t="s">
        <v>14490</v>
      </c>
      <c r="D10379" s="11">
        <v>46197.154479166697</v>
      </c>
      <c r="E10379" t="s">
        <v>14491</v>
      </c>
      <c r="F10379" t="s">
        <v>6415</v>
      </c>
      <c r="G10379" t="s">
        <v>14274</v>
      </c>
      <c r="H10379" t="s">
        <v>6542</v>
      </c>
      <c r="I10379" t="s">
        <v>55</v>
      </c>
      <c r="J10379" t="s">
        <v>732</v>
      </c>
      <c r="K10379" t="s">
        <v>14492</v>
      </c>
      <c r="L10379" t="s">
        <v>14267</v>
      </c>
      <c r="M10379" t="s">
        <v>14493</v>
      </c>
      <c r="N10379" t="s">
        <v>14269</v>
      </c>
      <c r="O10379" t="s">
        <v>14270</v>
      </c>
      <c r="P10379">
        <v>22500000</v>
      </c>
      <c r="Q10379" t="s">
        <v>6636</v>
      </c>
      <c r="R10379" t="s">
        <v>6636</v>
      </c>
      <c r="S10379" s="12"/>
      <c r="T10379" s="13"/>
      <c r="U10379" t="s">
        <v>6677</v>
      </c>
    </row>
    <row r="10380" spans="1:21" x14ac:dyDescent="0.25">
      <c r="A10380" t="s">
        <v>6637</v>
      </c>
      <c r="B10380" s="12">
        <v>211880</v>
      </c>
      <c r="C10380" t="s">
        <v>14490</v>
      </c>
      <c r="D10380" s="11">
        <v>46197.154479166697</v>
      </c>
      <c r="E10380" t="s">
        <v>14491</v>
      </c>
      <c r="F10380" t="s">
        <v>6415</v>
      </c>
      <c r="G10380" t="s">
        <v>9095</v>
      </c>
      <c r="H10380" t="s">
        <v>6542</v>
      </c>
      <c r="I10380" t="s">
        <v>55</v>
      </c>
      <c r="J10380" t="s">
        <v>732</v>
      </c>
      <c r="K10380" t="s">
        <v>14492</v>
      </c>
      <c r="L10380" t="s">
        <v>14267</v>
      </c>
      <c r="M10380" t="s">
        <v>14493</v>
      </c>
      <c r="N10380" t="s">
        <v>14269</v>
      </c>
      <c r="O10380" t="s">
        <v>14270</v>
      </c>
      <c r="P10380">
        <v>22500000</v>
      </c>
      <c r="Q10380" t="s">
        <v>6636</v>
      </c>
      <c r="R10380" t="s">
        <v>6636</v>
      </c>
      <c r="S10380" s="12"/>
      <c r="T10380" s="13"/>
      <c r="U10380" t="s">
        <v>6677</v>
      </c>
    </row>
    <row r="10381" spans="1:21" x14ac:dyDescent="0.25">
      <c r="A10381" t="s">
        <v>6637</v>
      </c>
      <c r="B10381" s="12">
        <v>211880</v>
      </c>
      <c r="C10381" t="s">
        <v>14490</v>
      </c>
      <c r="D10381" s="11">
        <v>46197.154479166697</v>
      </c>
      <c r="E10381" t="s">
        <v>14491</v>
      </c>
      <c r="F10381" t="s">
        <v>6415</v>
      </c>
      <c r="G10381" t="s">
        <v>9096</v>
      </c>
      <c r="H10381" t="s">
        <v>6542</v>
      </c>
      <c r="I10381" t="s">
        <v>55</v>
      </c>
      <c r="J10381" t="s">
        <v>732</v>
      </c>
      <c r="K10381" t="s">
        <v>14492</v>
      </c>
      <c r="L10381" t="s">
        <v>14267</v>
      </c>
      <c r="M10381" t="s">
        <v>14493</v>
      </c>
      <c r="N10381" t="s">
        <v>14269</v>
      </c>
      <c r="O10381" t="s">
        <v>14270</v>
      </c>
      <c r="P10381">
        <v>22500000</v>
      </c>
      <c r="Q10381" t="s">
        <v>6636</v>
      </c>
      <c r="R10381" t="s">
        <v>6636</v>
      </c>
      <c r="S10381" s="12"/>
      <c r="T10381" s="13"/>
      <c r="U10381" t="s">
        <v>6677</v>
      </c>
    </row>
    <row r="10382" spans="1:21" x14ac:dyDescent="0.25">
      <c r="A10382" t="s">
        <v>6637</v>
      </c>
      <c r="B10382" s="12">
        <v>192630</v>
      </c>
      <c r="C10382" t="s">
        <v>14494</v>
      </c>
      <c r="D10382" s="11">
        <v>46197.172002314801</v>
      </c>
      <c r="E10382" t="s">
        <v>14495</v>
      </c>
      <c r="F10382" t="s">
        <v>6415</v>
      </c>
      <c r="G10382" t="s">
        <v>9086</v>
      </c>
      <c r="H10382" t="s">
        <v>6542</v>
      </c>
      <c r="I10382" t="s">
        <v>55</v>
      </c>
      <c r="J10382" t="s">
        <v>372</v>
      </c>
      <c r="K10382" t="s">
        <v>14496</v>
      </c>
      <c r="L10382" t="s">
        <v>14285</v>
      </c>
      <c r="M10382" t="s">
        <v>14497</v>
      </c>
      <c r="N10382" t="s">
        <v>6787</v>
      </c>
      <c r="O10382" t="s">
        <v>6810</v>
      </c>
      <c r="P10382">
        <v>13245000</v>
      </c>
      <c r="Q10382" t="s">
        <v>6636</v>
      </c>
      <c r="R10382" t="s">
        <v>6636</v>
      </c>
      <c r="S10382" s="12"/>
      <c r="T10382" s="13"/>
      <c r="U10382" t="s">
        <v>14498</v>
      </c>
    </row>
    <row r="10383" spans="1:21" x14ac:dyDescent="0.25">
      <c r="A10383" t="s">
        <v>6637</v>
      </c>
      <c r="B10383" s="12">
        <v>192630</v>
      </c>
      <c r="C10383" t="s">
        <v>14494</v>
      </c>
      <c r="D10383" s="11">
        <v>46197.172002314801</v>
      </c>
      <c r="E10383" t="s">
        <v>14495</v>
      </c>
      <c r="F10383" t="s">
        <v>6415</v>
      </c>
      <c r="G10383" t="s">
        <v>9088</v>
      </c>
      <c r="H10383" t="s">
        <v>6542</v>
      </c>
      <c r="I10383" t="s">
        <v>55</v>
      </c>
      <c r="J10383" t="s">
        <v>372</v>
      </c>
      <c r="K10383" t="s">
        <v>14496</v>
      </c>
      <c r="L10383" t="s">
        <v>14285</v>
      </c>
      <c r="M10383" t="s">
        <v>14497</v>
      </c>
      <c r="N10383" t="s">
        <v>6787</v>
      </c>
      <c r="O10383" t="s">
        <v>6810</v>
      </c>
      <c r="P10383">
        <v>13245000</v>
      </c>
      <c r="Q10383" t="s">
        <v>6636</v>
      </c>
      <c r="R10383" t="s">
        <v>6636</v>
      </c>
      <c r="S10383" s="12"/>
      <c r="T10383" s="13"/>
      <c r="U10383" t="s">
        <v>14498</v>
      </c>
    </row>
    <row r="10384" spans="1:21" x14ac:dyDescent="0.25">
      <c r="A10384" t="s">
        <v>6637</v>
      </c>
      <c r="B10384" s="12">
        <v>192630</v>
      </c>
      <c r="C10384" t="s">
        <v>14494</v>
      </c>
      <c r="D10384" s="11">
        <v>46197.172002314801</v>
      </c>
      <c r="E10384" t="s">
        <v>14495</v>
      </c>
      <c r="F10384" t="s">
        <v>6415</v>
      </c>
      <c r="G10384" t="s">
        <v>9089</v>
      </c>
      <c r="H10384" t="s">
        <v>6542</v>
      </c>
      <c r="I10384" t="s">
        <v>55</v>
      </c>
      <c r="J10384" t="s">
        <v>372</v>
      </c>
      <c r="K10384" t="s">
        <v>14496</v>
      </c>
      <c r="L10384" t="s">
        <v>14285</v>
      </c>
      <c r="M10384" t="s">
        <v>14497</v>
      </c>
      <c r="N10384" t="s">
        <v>6787</v>
      </c>
      <c r="O10384" t="s">
        <v>6810</v>
      </c>
      <c r="P10384">
        <v>13245000</v>
      </c>
      <c r="Q10384" t="s">
        <v>6636</v>
      </c>
      <c r="R10384" t="s">
        <v>6636</v>
      </c>
      <c r="S10384" s="12"/>
      <c r="T10384" s="13"/>
      <c r="U10384" t="s">
        <v>14498</v>
      </c>
    </row>
    <row r="10385" spans="1:21" x14ac:dyDescent="0.25">
      <c r="A10385" t="s">
        <v>6637</v>
      </c>
      <c r="B10385" s="12">
        <v>192630</v>
      </c>
      <c r="C10385" t="s">
        <v>14494</v>
      </c>
      <c r="D10385" s="11">
        <v>46197.172002314801</v>
      </c>
      <c r="E10385" t="s">
        <v>14495</v>
      </c>
      <c r="F10385" t="s">
        <v>6415</v>
      </c>
      <c r="G10385" t="s">
        <v>9090</v>
      </c>
      <c r="H10385" t="s">
        <v>6542</v>
      </c>
      <c r="I10385" t="s">
        <v>55</v>
      </c>
      <c r="J10385" t="s">
        <v>372</v>
      </c>
      <c r="K10385" t="s">
        <v>14496</v>
      </c>
      <c r="L10385" t="s">
        <v>14285</v>
      </c>
      <c r="M10385" t="s">
        <v>14497</v>
      </c>
      <c r="N10385" t="s">
        <v>6787</v>
      </c>
      <c r="O10385" t="s">
        <v>6810</v>
      </c>
      <c r="P10385">
        <v>13245000</v>
      </c>
      <c r="Q10385" t="s">
        <v>6636</v>
      </c>
      <c r="R10385" t="s">
        <v>6636</v>
      </c>
      <c r="S10385" s="12"/>
      <c r="T10385" s="13"/>
      <c r="U10385" t="s">
        <v>14498</v>
      </c>
    </row>
    <row r="10386" spans="1:21" x14ac:dyDescent="0.25">
      <c r="A10386" t="s">
        <v>6637</v>
      </c>
      <c r="B10386" s="12">
        <v>192630</v>
      </c>
      <c r="C10386" t="s">
        <v>14494</v>
      </c>
      <c r="D10386" s="11">
        <v>46197.172002314801</v>
      </c>
      <c r="E10386" t="s">
        <v>14495</v>
      </c>
      <c r="F10386" t="s">
        <v>6415</v>
      </c>
      <c r="G10386" t="s">
        <v>9091</v>
      </c>
      <c r="H10386" t="s">
        <v>6542</v>
      </c>
      <c r="I10386" t="s">
        <v>55</v>
      </c>
      <c r="J10386" t="s">
        <v>372</v>
      </c>
      <c r="K10386" t="s">
        <v>14496</v>
      </c>
      <c r="L10386" t="s">
        <v>14285</v>
      </c>
      <c r="M10386" t="s">
        <v>14497</v>
      </c>
      <c r="N10386" t="s">
        <v>6787</v>
      </c>
      <c r="O10386" t="s">
        <v>6810</v>
      </c>
      <c r="P10386">
        <v>13245000</v>
      </c>
      <c r="Q10386" t="s">
        <v>6636</v>
      </c>
      <c r="R10386" t="s">
        <v>6636</v>
      </c>
      <c r="S10386" s="12"/>
      <c r="T10386" s="13"/>
      <c r="U10386" t="s">
        <v>14498</v>
      </c>
    </row>
    <row r="10387" spans="1:21" x14ac:dyDescent="0.25">
      <c r="A10387" t="s">
        <v>6637</v>
      </c>
      <c r="B10387" s="12">
        <v>192630</v>
      </c>
      <c r="C10387" t="s">
        <v>14494</v>
      </c>
      <c r="D10387" s="11">
        <v>46197.172002314801</v>
      </c>
      <c r="E10387" t="s">
        <v>14495</v>
      </c>
      <c r="F10387" t="s">
        <v>6415</v>
      </c>
      <c r="G10387" t="s">
        <v>9092</v>
      </c>
      <c r="H10387" t="s">
        <v>6542</v>
      </c>
      <c r="I10387" t="s">
        <v>55</v>
      </c>
      <c r="J10387" t="s">
        <v>372</v>
      </c>
      <c r="K10387" t="s">
        <v>14496</v>
      </c>
      <c r="L10387" t="s">
        <v>14285</v>
      </c>
      <c r="M10387" t="s">
        <v>14497</v>
      </c>
      <c r="N10387" t="s">
        <v>6787</v>
      </c>
      <c r="O10387" t="s">
        <v>6810</v>
      </c>
      <c r="P10387">
        <v>13245000</v>
      </c>
      <c r="Q10387" t="s">
        <v>6636</v>
      </c>
      <c r="R10387" t="s">
        <v>6636</v>
      </c>
      <c r="S10387" s="12"/>
      <c r="T10387" s="13"/>
      <c r="U10387" t="s">
        <v>14498</v>
      </c>
    </row>
    <row r="10388" spans="1:21" x14ac:dyDescent="0.25">
      <c r="A10388" t="s">
        <v>6637</v>
      </c>
      <c r="B10388" s="12">
        <v>192630</v>
      </c>
      <c r="C10388" t="s">
        <v>14494</v>
      </c>
      <c r="D10388" s="11">
        <v>46197.172002314801</v>
      </c>
      <c r="E10388" t="s">
        <v>14495</v>
      </c>
      <c r="F10388" t="s">
        <v>6415</v>
      </c>
      <c r="G10388" t="s">
        <v>9093</v>
      </c>
      <c r="H10388" t="s">
        <v>6542</v>
      </c>
      <c r="I10388" t="s">
        <v>55</v>
      </c>
      <c r="J10388" t="s">
        <v>372</v>
      </c>
      <c r="K10388" t="s">
        <v>14496</v>
      </c>
      <c r="L10388" t="s">
        <v>14285</v>
      </c>
      <c r="M10388" t="s">
        <v>14497</v>
      </c>
      <c r="N10388" t="s">
        <v>6787</v>
      </c>
      <c r="O10388" t="s">
        <v>6810</v>
      </c>
      <c r="P10388">
        <v>13245000</v>
      </c>
      <c r="Q10388" t="s">
        <v>6636</v>
      </c>
      <c r="R10388" t="s">
        <v>6636</v>
      </c>
      <c r="S10388" s="12"/>
      <c r="T10388" s="13"/>
      <c r="U10388" t="s">
        <v>14498</v>
      </c>
    </row>
    <row r="10389" spans="1:21" x14ac:dyDescent="0.25">
      <c r="A10389" t="s">
        <v>6637</v>
      </c>
      <c r="B10389" s="12">
        <v>192630</v>
      </c>
      <c r="C10389" t="s">
        <v>14494</v>
      </c>
      <c r="D10389" s="11">
        <v>46197.172002314801</v>
      </c>
      <c r="E10389" t="s">
        <v>14495</v>
      </c>
      <c r="F10389" t="s">
        <v>6415</v>
      </c>
      <c r="G10389" t="s">
        <v>9094</v>
      </c>
      <c r="H10389" t="s">
        <v>6542</v>
      </c>
      <c r="I10389" t="s">
        <v>55</v>
      </c>
      <c r="J10389" t="s">
        <v>372</v>
      </c>
      <c r="K10389" t="s">
        <v>14496</v>
      </c>
      <c r="L10389" t="s">
        <v>14285</v>
      </c>
      <c r="M10389" t="s">
        <v>14497</v>
      </c>
      <c r="N10389" t="s">
        <v>6787</v>
      </c>
      <c r="O10389" t="s">
        <v>6810</v>
      </c>
      <c r="P10389">
        <v>13245000</v>
      </c>
      <c r="Q10389" t="s">
        <v>6636</v>
      </c>
      <c r="R10389" t="s">
        <v>6636</v>
      </c>
      <c r="S10389" s="12"/>
      <c r="T10389" s="13"/>
      <c r="U10389" t="s">
        <v>14498</v>
      </c>
    </row>
    <row r="10390" spans="1:21" x14ac:dyDescent="0.25">
      <c r="A10390" t="s">
        <v>6637</v>
      </c>
      <c r="B10390" s="12">
        <v>192630</v>
      </c>
      <c r="C10390" t="s">
        <v>14494</v>
      </c>
      <c r="D10390" s="11">
        <v>46197.172002314801</v>
      </c>
      <c r="E10390" t="s">
        <v>14495</v>
      </c>
      <c r="F10390" t="s">
        <v>6415</v>
      </c>
      <c r="G10390" t="s">
        <v>9096</v>
      </c>
      <c r="H10390" t="s">
        <v>6542</v>
      </c>
      <c r="I10390" t="s">
        <v>55</v>
      </c>
      <c r="J10390" t="s">
        <v>372</v>
      </c>
      <c r="K10390" t="s">
        <v>14496</v>
      </c>
      <c r="L10390" t="s">
        <v>14285</v>
      </c>
      <c r="M10390" t="s">
        <v>14497</v>
      </c>
      <c r="N10390" t="s">
        <v>6787</v>
      </c>
      <c r="O10390" t="s">
        <v>6810</v>
      </c>
      <c r="P10390">
        <v>13245000</v>
      </c>
      <c r="Q10390" t="s">
        <v>6636</v>
      </c>
      <c r="R10390" t="s">
        <v>6636</v>
      </c>
      <c r="S10390" s="12"/>
      <c r="T10390" s="13"/>
      <c r="U10390" t="s">
        <v>14498</v>
      </c>
    </row>
    <row r="10391" spans="1:21" x14ac:dyDescent="0.25">
      <c r="A10391" t="s">
        <v>6637</v>
      </c>
      <c r="B10391" s="12">
        <v>211810</v>
      </c>
      <c r="C10391" t="s">
        <v>14499</v>
      </c>
      <c r="D10391" s="11">
        <v>46197.323263888902</v>
      </c>
      <c r="E10391" t="s">
        <v>14500</v>
      </c>
      <c r="F10391" t="s">
        <v>6415</v>
      </c>
      <c r="G10391" t="s">
        <v>9086</v>
      </c>
      <c r="H10391" t="s">
        <v>6542</v>
      </c>
      <c r="I10391" t="s">
        <v>55</v>
      </c>
      <c r="J10391" t="s">
        <v>176</v>
      </c>
      <c r="K10391" t="s">
        <v>14284</v>
      </c>
      <c r="L10391" t="s">
        <v>14285</v>
      </c>
      <c r="M10391" t="s">
        <v>14286</v>
      </c>
      <c r="N10391" t="s">
        <v>6787</v>
      </c>
      <c r="O10391" t="s">
        <v>6810</v>
      </c>
      <c r="P10391">
        <v>14495000</v>
      </c>
      <c r="Q10391" t="s">
        <v>6636</v>
      </c>
      <c r="R10391" t="s">
        <v>6636</v>
      </c>
      <c r="S10391" s="12"/>
      <c r="T10391" s="13"/>
      <c r="U10391" t="s">
        <v>7031</v>
      </c>
    </row>
    <row r="10392" spans="1:21" x14ac:dyDescent="0.25">
      <c r="A10392" t="s">
        <v>6637</v>
      </c>
      <c r="B10392" s="12">
        <v>211810</v>
      </c>
      <c r="C10392" t="s">
        <v>14499</v>
      </c>
      <c r="D10392" s="11">
        <v>46197.323263888902</v>
      </c>
      <c r="E10392" t="s">
        <v>14500</v>
      </c>
      <c r="F10392" t="s">
        <v>6415</v>
      </c>
      <c r="G10392" t="s">
        <v>9088</v>
      </c>
      <c r="H10392" t="s">
        <v>6542</v>
      </c>
      <c r="I10392" t="s">
        <v>55</v>
      </c>
      <c r="J10392" t="s">
        <v>176</v>
      </c>
      <c r="K10392" t="s">
        <v>14284</v>
      </c>
      <c r="L10392" t="s">
        <v>14285</v>
      </c>
      <c r="M10392" t="s">
        <v>14286</v>
      </c>
      <c r="N10392" t="s">
        <v>6787</v>
      </c>
      <c r="O10392" t="s">
        <v>6810</v>
      </c>
      <c r="P10392">
        <v>14495000</v>
      </c>
      <c r="Q10392" t="s">
        <v>6636</v>
      </c>
      <c r="R10392" t="s">
        <v>6636</v>
      </c>
      <c r="S10392" s="12"/>
      <c r="T10392" s="13"/>
      <c r="U10392" t="s">
        <v>7031</v>
      </c>
    </row>
    <row r="10393" spans="1:21" x14ac:dyDescent="0.25">
      <c r="A10393" t="s">
        <v>6637</v>
      </c>
      <c r="B10393" s="12">
        <v>211810</v>
      </c>
      <c r="C10393" t="s">
        <v>14499</v>
      </c>
      <c r="D10393" s="11">
        <v>46197.323263888902</v>
      </c>
      <c r="E10393" t="s">
        <v>14500</v>
      </c>
      <c r="F10393" t="s">
        <v>6415</v>
      </c>
      <c r="G10393" t="s">
        <v>9089</v>
      </c>
      <c r="H10393" t="s">
        <v>6542</v>
      </c>
      <c r="I10393" t="s">
        <v>55</v>
      </c>
      <c r="J10393" t="s">
        <v>176</v>
      </c>
      <c r="K10393" t="s">
        <v>14284</v>
      </c>
      <c r="L10393" t="s">
        <v>14285</v>
      </c>
      <c r="M10393" t="s">
        <v>14286</v>
      </c>
      <c r="N10393" t="s">
        <v>6787</v>
      </c>
      <c r="O10393" t="s">
        <v>6810</v>
      </c>
      <c r="P10393">
        <v>14495000</v>
      </c>
      <c r="Q10393" t="s">
        <v>6636</v>
      </c>
      <c r="R10393" t="s">
        <v>6636</v>
      </c>
      <c r="S10393" s="12"/>
      <c r="T10393" s="13"/>
      <c r="U10393" t="s">
        <v>7031</v>
      </c>
    </row>
    <row r="10394" spans="1:21" x14ac:dyDescent="0.25">
      <c r="A10394" t="s">
        <v>6637</v>
      </c>
      <c r="B10394" s="12">
        <v>211810</v>
      </c>
      <c r="C10394" t="s">
        <v>14499</v>
      </c>
      <c r="D10394" s="11">
        <v>46197.323263888902</v>
      </c>
      <c r="E10394" t="s">
        <v>14500</v>
      </c>
      <c r="F10394" t="s">
        <v>6415</v>
      </c>
      <c r="G10394" t="s">
        <v>6968</v>
      </c>
      <c r="H10394" t="s">
        <v>6542</v>
      </c>
      <c r="I10394" t="s">
        <v>55</v>
      </c>
      <c r="J10394" t="s">
        <v>176</v>
      </c>
      <c r="K10394" t="s">
        <v>14284</v>
      </c>
      <c r="L10394" t="s">
        <v>14285</v>
      </c>
      <c r="M10394" t="s">
        <v>14286</v>
      </c>
      <c r="N10394" t="s">
        <v>6787</v>
      </c>
      <c r="O10394" t="s">
        <v>6810</v>
      </c>
      <c r="P10394">
        <v>14495000</v>
      </c>
      <c r="Q10394" t="s">
        <v>6636</v>
      </c>
      <c r="R10394" t="s">
        <v>6636</v>
      </c>
      <c r="S10394" s="12"/>
      <c r="T10394" s="13"/>
      <c r="U10394" t="s">
        <v>7031</v>
      </c>
    </row>
    <row r="10395" spans="1:21" x14ac:dyDescent="0.25">
      <c r="A10395" t="s">
        <v>6637</v>
      </c>
      <c r="B10395" s="12">
        <v>211810</v>
      </c>
      <c r="C10395" t="s">
        <v>14499</v>
      </c>
      <c r="D10395" s="11">
        <v>46197.323263888902</v>
      </c>
      <c r="E10395" t="s">
        <v>14500</v>
      </c>
      <c r="F10395" t="s">
        <v>6415</v>
      </c>
      <c r="G10395" t="s">
        <v>9090</v>
      </c>
      <c r="H10395" t="s">
        <v>6542</v>
      </c>
      <c r="I10395" t="s">
        <v>55</v>
      </c>
      <c r="J10395" t="s">
        <v>176</v>
      </c>
      <c r="K10395" t="s">
        <v>14284</v>
      </c>
      <c r="L10395" t="s">
        <v>14285</v>
      </c>
      <c r="M10395" t="s">
        <v>14286</v>
      </c>
      <c r="N10395" t="s">
        <v>6787</v>
      </c>
      <c r="O10395" t="s">
        <v>6810</v>
      </c>
      <c r="P10395">
        <v>14495000</v>
      </c>
      <c r="Q10395" t="s">
        <v>6636</v>
      </c>
      <c r="R10395" t="s">
        <v>6636</v>
      </c>
      <c r="S10395" s="12"/>
      <c r="T10395" s="13"/>
      <c r="U10395" t="s">
        <v>7031</v>
      </c>
    </row>
    <row r="10396" spans="1:21" x14ac:dyDescent="0.25">
      <c r="A10396" t="s">
        <v>6637</v>
      </c>
      <c r="B10396" s="12">
        <v>211810</v>
      </c>
      <c r="C10396" t="s">
        <v>14499</v>
      </c>
      <c r="D10396" s="11">
        <v>46197.323263888902</v>
      </c>
      <c r="E10396" t="s">
        <v>14500</v>
      </c>
      <c r="F10396" t="s">
        <v>6415</v>
      </c>
      <c r="G10396" t="s">
        <v>9091</v>
      </c>
      <c r="H10396" t="s">
        <v>6542</v>
      </c>
      <c r="I10396" t="s">
        <v>55</v>
      </c>
      <c r="J10396" t="s">
        <v>176</v>
      </c>
      <c r="K10396" t="s">
        <v>14284</v>
      </c>
      <c r="L10396" t="s">
        <v>14285</v>
      </c>
      <c r="M10396" t="s">
        <v>14286</v>
      </c>
      <c r="N10396" t="s">
        <v>6787</v>
      </c>
      <c r="O10396" t="s">
        <v>6810</v>
      </c>
      <c r="P10396">
        <v>14495000</v>
      </c>
      <c r="Q10396" t="s">
        <v>6636</v>
      </c>
      <c r="R10396" t="s">
        <v>6636</v>
      </c>
      <c r="S10396" s="12"/>
      <c r="T10396" s="13"/>
      <c r="U10396" t="s">
        <v>7031</v>
      </c>
    </row>
    <row r="10397" spans="1:21" x14ac:dyDescent="0.25">
      <c r="A10397" t="s">
        <v>6637</v>
      </c>
      <c r="B10397" s="12">
        <v>211810</v>
      </c>
      <c r="C10397" t="s">
        <v>14499</v>
      </c>
      <c r="D10397" s="11">
        <v>46197.323263888902</v>
      </c>
      <c r="E10397" t="s">
        <v>14500</v>
      </c>
      <c r="F10397" t="s">
        <v>6415</v>
      </c>
      <c r="G10397" t="s">
        <v>9092</v>
      </c>
      <c r="H10397" t="s">
        <v>6542</v>
      </c>
      <c r="I10397" t="s">
        <v>55</v>
      </c>
      <c r="J10397" t="s">
        <v>176</v>
      </c>
      <c r="K10397" t="s">
        <v>14284</v>
      </c>
      <c r="L10397" t="s">
        <v>14285</v>
      </c>
      <c r="M10397" t="s">
        <v>14286</v>
      </c>
      <c r="N10397" t="s">
        <v>6787</v>
      </c>
      <c r="O10397" t="s">
        <v>6810</v>
      </c>
      <c r="P10397">
        <v>14495000</v>
      </c>
      <c r="Q10397" t="s">
        <v>6636</v>
      </c>
      <c r="R10397" t="s">
        <v>6636</v>
      </c>
      <c r="S10397" s="12"/>
      <c r="T10397" s="13"/>
      <c r="U10397" t="s">
        <v>7031</v>
      </c>
    </row>
    <row r="10398" spans="1:21" x14ac:dyDescent="0.25">
      <c r="A10398" t="s">
        <v>6637</v>
      </c>
      <c r="B10398" s="12">
        <v>211810</v>
      </c>
      <c r="C10398" t="s">
        <v>14499</v>
      </c>
      <c r="D10398" s="11">
        <v>46197.323263888902</v>
      </c>
      <c r="E10398" t="s">
        <v>14500</v>
      </c>
      <c r="F10398" t="s">
        <v>6415</v>
      </c>
      <c r="G10398" t="s">
        <v>9093</v>
      </c>
      <c r="H10398" t="s">
        <v>6542</v>
      </c>
      <c r="I10398" t="s">
        <v>55</v>
      </c>
      <c r="J10398" t="s">
        <v>176</v>
      </c>
      <c r="K10398" t="s">
        <v>14284</v>
      </c>
      <c r="L10398" t="s">
        <v>14285</v>
      </c>
      <c r="M10398" t="s">
        <v>14286</v>
      </c>
      <c r="N10398" t="s">
        <v>6787</v>
      </c>
      <c r="O10398" t="s">
        <v>6810</v>
      </c>
      <c r="P10398">
        <v>14495000</v>
      </c>
      <c r="Q10398" t="s">
        <v>6636</v>
      </c>
      <c r="R10398" t="s">
        <v>6636</v>
      </c>
      <c r="S10398" s="12"/>
      <c r="T10398" s="13"/>
      <c r="U10398" t="s">
        <v>7031</v>
      </c>
    </row>
    <row r="10399" spans="1:21" x14ac:dyDescent="0.25">
      <c r="A10399" t="s">
        <v>6637</v>
      </c>
      <c r="B10399" s="12">
        <v>211810</v>
      </c>
      <c r="C10399" t="s">
        <v>14499</v>
      </c>
      <c r="D10399" s="11">
        <v>46197.323263888902</v>
      </c>
      <c r="E10399" t="s">
        <v>14500</v>
      </c>
      <c r="F10399" t="s">
        <v>6415</v>
      </c>
      <c r="G10399" t="s">
        <v>9094</v>
      </c>
      <c r="H10399" t="s">
        <v>6542</v>
      </c>
      <c r="I10399" t="s">
        <v>55</v>
      </c>
      <c r="J10399" t="s">
        <v>176</v>
      </c>
      <c r="K10399" t="s">
        <v>14284</v>
      </c>
      <c r="L10399" t="s">
        <v>14285</v>
      </c>
      <c r="M10399" t="s">
        <v>14286</v>
      </c>
      <c r="N10399" t="s">
        <v>6787</v>
      </c>
      <c r="O10399" t="s">
        <v>6810</v>
      </c>
      <c r="P10399">
        <v>14495000</v>
      </c>
      <c r="Q10399" t="s">
        <v>6636</v>
      </c>
      <c r="R10399" t="s">
        <v>6636</v>
      </c>
      <c r="S10399" s="12"/>
      <c r="T10399" s="13"/>
      <c r="U10399" t="s">
        <v>7031</v>
      </c>
    </row>
    <row r="10400" spans="1:21" x14ac:dyDescent="0.25">
      <c r="A10400" t="s">
        <v>6637</v>
      </c>
      <c r="B10400" s="12">
        <v>211810</v>
      </c>
      <c r="C10400" t="s">
        <v>14499</v>
      </c>
      <c r="D10400" s="11">
        <v>46197.323263888902</v>
      </c>
      <c r="E10400" t="s">
        <v>14500</v>
      </c>
      <c r="F10400" t="s">
        <v>6415</v>
      </c>
      <c r="G10400" t="s">
        <v>9095</v>
      </c>
      <c r="H10400" t="s">
        <v>6542</v>
      </c>
      <c r="I10400" t="s">
        <v>55</v>
      </c>
      <c r="J10400" t="s">
        <v>176</v>
      </c>
      <c r="K10400" t="s">
        <v>14284</v>
      </c>
      <c r="L10400" t="s">
        <v>14285</v>
      </c>
      <c r="M10400" t="s">
        <v>14286</v>
      </c>
      <c r="N10400" t="s">
        <v>6787</v>
      </c>
      <c r="O10400" t="s">
        <v>6810</v>
      </c>
      <c r="P10400">
        <v>14495000</v>
      </c>
      <c r="Q10400" t="s">
        <v>6636</v>
      </c>
      <c r="R10400" t="s">
        <v>6636</v>
      </c>
      <c r="S10400" s="12"/>
      <c r="T10400" s="13"/>
      <c r="U10400" t="s">
        <v>7031</v>
      </c>
    </row>
    <row r="10401" spans="1:21" x14ac:dyDescent="0.25">
      <c r="A10401" t="s">
        <v>6637</v>
      </c>
      <c r="B10401" s="12">
        <v>211810</v>
      </c>
      <c r="C10401" t="s">
        <v>14499</v>
      </c>
      <c r="D10401" s="11">
        <v>46197.323263888902</v>
      </c>
      <c r="E10401" t="s">
        <v>14500</v>
      </c>
      <c r="F10401" t="s">
        <v>6415</v>
      </c>
      <c r="G10401" t="s">
        <v>9096</v>
      </c>
      <c r="H10401" t="s">
        <v>6542</v>
      </c>
      <c r="I10401" t="s">
        <v>55</v>
      </c>
      <c r="J10401" t="s">
        <v>176</v>
      </c>
      <c r="K10401" t="s">
        <v>14284</v>
      </c>
      <c r="L10401" t="s">
        <v>14285</v>
      </c>
      <c r="M10401" t="s">
        <v>14286</v>
      </c>
      <c r="N10401" t="s">
        <v>6787</v>
      </c>
      <c r="O10401" t="s">
        <v>6810</v>
      </c>
      <c r="P10401">
        <v>14495000</v>
      </c>
      <c r="Q10401" t="s">
        <v>6636</v>
      </c>
      <c r="R10401" t="s">
        <v>6636</v>
      </c>
      <c r="S10401" s="12"/>
      <c r="T10401" s="13"/>
      <c r="U10401" t="s">
        <v>7031</v>
      </c>
    </row>
    <row r="10402" spans="1:21" x14ac:dyDescent="0.25">
      <c r="A10402" t="s">
        <v>6637</v>
      </c>
      <c r="B10402" s="12">
        <v>211840</v>
      </c>
      <c r="C10402" t="s">
        <v>14501</v>
      </c>
      <c r="D10402" s="11">
        <v>46197.501956018503</v>
      </c>
      <c r="E10402" t="s">
        <v>14502</v>
      </c>
      <c r="F10402" t="s">
        <v>6415</v>
      </c>
      <c r="G10402" t="s">
        <v>9086</v>
      </c>
      <c r="H10402" t="s">
        <v>6542</v>
      </c>
      <c r="I10402" t="s">
        <v>55</v>
      </c>
      <c r="J10402" t="s">
        <v>176</v>
      </c>
      <c r="K10402" t="s">
        <v>14382</v>
      </c>
      <c r="L10402" t="s">
        <v>14285</v>
      </c>
      <c r="M10402" t="s">
        <v>14383</v>
      </c>
      <c r="N10402" t="s">
        <v>6787</v>
      </c>
      <c r="O10402" t="s">
        <v>6835</v>
      </c>
      <c r="P10402">
        <v>18995005</v>
      </c>
      <c r="Q10402" t="s">
        <v>6636</v>
      </c>
      <c r="R10402" t="s">
        <v>6636</v>
      </c>
      <c r="S10402" s="12"/>
      <c r="T10402" s="13"/>
      <c r="U10402" t="s">
        <v>6636</v>
      </c>
    </row>
    <row r="10403" spans="1:21" x14ac:dyDescent="0.25">
      <c r="A10403" t="s">
        <v>6637</v>
      </c>
      <c r="B10403" s="12">
        <v>211840</v>
      </c>
      <c r="C10403" t="s">
        <v>14501</v>
      </c>
      <c r="D10403" s="11">
        <v>46197.501956018503</v>
      </c>
      <c r="E10403" t="s">
        <v>14502</v>
      </c>
      <c r="F10403" t="s">
        <v>6415</v>
      </c>
      <c r="G10403" t="s">
        <v>9088</v>
      </c>
      <c r="H10403" t="s">
        <v>6542</v>
      </c>
      <c r="I10403" t="s">
        <v>55</v>
      </c>
      <c r="J10403" t="s">
        <v>176</v>
      </c>
      <c r="K10403" t="s">
        <v>14382</v>
      </c>
      <c r="L10403" t="s">
        <v>14285</v>
      </c>
      <c r="M10403" t="s">
        <v>14383</v>
      </c>
      <c r="N10403" t="s">
        <v>6787</v>
      </c>
      <c r="O10403" t="s">
        <v>6835</v>
      </c>
      <c r="P10403">
        <v>18995005</v>
      </c>
      <c r="Q10403" t="s">
        <v>6636</v>
      </c>
      <c r="R10403" t="s">
        <v>6636</v>
      </c>
      <c r="S10403" s="12"/>
      <c r="T10403" s="13"/>
      <c r="U10403" t="s">
        <v>6636</v>
      </c>
    </row>
    <row r="10404" spans="1:21" x14ac:dyDescent="0.25">
      <c r="A10404" t="s">
        <v>6637</v>
      </c>
      <c r="B10404" s="12">
        <v>211840</v>
      </c>
      <c r="C10404" t="s">
        <v>14501</v>
      </c>
      <c r="D10404" s="11">
        <v>46197.501956018503</v>
      </c>
      <c r="E10404" t="s">
        <v>14502</v>
      </c>
      <c r="F10404" t="s">
        <v>6415</v>
      </c>
      <c r="G10404" t="s">
        <v>9089</v>
      </c>
      <c r="H10404" t="s">
        <v>6542</v>
      </c>
      <c r="I10404" t="s">
        <v>55</v>
      </c>
      <c r="J10404" t="s">
        <v>176</v>
      </c>
      <c r="K10404" t="s">
        <v>14382</v>
      </c>
      <c r="L10404" t="s">
        <v>14285</v>
      </c>
      <c r="M10404" t="s">
        <v>14383</v>
      </c>
      <c r="N10404" t="s">
        <v>6787</v>
      </c>
      <c r="O10404" t="s">
        <v>6835</v>
      </c>
      <c r="P10404">
        <v>18995005</v>
      </c>
      <c r="Q10404" t="s">
        <v>6636</v>
      </c>
      <c r="R10404" t="s">
        <v>6636</v>
      </c>
      <c r="S10404" s="12"/>
      <c r="T10404" s="13"/>
      <c r="U10404" t="s">
        <v>6636</v>
      </c>
    </row>
    <row r="10405" spans="1:21" x14ac:dyDescent="0.25">
      <c r="A10405" t="s">
        <v>6637</v>
      </c>
      <c r="B10405" s="12">
        <v>211840</v>
      </c>
      <c r="C10405" t="s">
        <v>14501</v>
      </c>
      <c r="D10405" s="11">
        <v>46197.501956018503</v>
      </c>
      <c r="E10405" t="s">
        <v>14502</v>
      </c>
      <c r="F10405" t="s">
        <v>6415</v>
      </c>
      <c r="G10405" t="s">
        <v>6968</v>
      </c>
      <c r="H10405" t="s">
        <v>6542</v>
      </c>
      <c r="I10405" t="s">
        <v>55</v>
      </c>
      <c r="J10405" t="s">
        <v>176</v>
      </c>
      <c r="K10405" t="s">
        <v>14382</v>
      </c>
      <c r="L10405" t="s">
        <v>14285</v>
      </c>
      <c r="M10405" t="s">
        <v>14383</v>
      </c>
      <c r="N10405" t="s">
        <v>6787</v>
      </c>
      <c r="O10405" t="s">
        <v>6835</v>
      </c>
      <c r="P10405">
        <v>18995005</v>
      </c>
      <c r="Q10405" t="s">
        <v>6636</v>
      </c>
      <c r="R10405" t="s">
        <v>6636</v>
      </c>
      <c r="S10405" s="12"/>
      <c r="T10405" s="13"/>
      <c r="U10405" t="s">
        <v>6636</v>
      </c>
    </row>
    <row r="10406" spans="1:21" x14ac:dyDescent="0.25">
      <c r="A10406" t="s">
        <v>6637</v>
      </c>
      <c r="B10406" s="12">
        <v>211840</v>
      </c>
      <c r="C10406" t="s">
        <v>14501</v>
      </c>
      <c r="D10406" s="11">
        <v>46197.501956018503</v>
      </c>
      <c r="E10406" t="s">
        <v>14502</v>
      </c>
      <c r="F10406" t="s">
        <v>6415</v>
      </c>
      <c r="G10406" t="s">
        <v>9090</v>
      </c>
      <c r="H10406" t="s">
        <v>6542</v>
      </c>
      <c r="I10406" t="s">
        <v>55</v>
      </c>
      <c r="J10406" t="s">
        <v>176</v>
      </c>
      <c r="K10406" t="s">
        <v>14382</v>
      </c>
      <c r="L10406" t="s">
        <v>14285</v>
      </c>
      <c r="M10406" t="s">
        <v>14383</v>
      </c>
      <c r="N10406" t="s">
        <v>6787</v>
      </c>
      <c r="O10406" t="s">
        <v>6835</v>
      </c>
      <c r="P10406">
        <v>18995005</v>
      </c>
      <c r="Q10406" t="s">
        <v>6636</v>
      </c>
      <c r="R10406" t="s">
        <v>6636</v>
      </c>
      <c r="S10406" s="12"/>
      <c r="T10406" s="13"/>
      <c r="U10406" t="s">
        <v>6636</v>
      </c>
    </row>
    <row r="10407" spans="1:21" x14ac:dyDescent="0.25">
      <c r="A10407" t="s">
        <v>6637</v>
      </c>
      <c r="B10407" s="12">
        <v>211840</v>
      </c>
      <c r="C10407" t="s">
        <v>14501</v>
      </c>
      <c r="D10407" s="11">
        <v>46197.501956018503</v>
      </c>
      <c r="E10407" t="s">
        <v>14502</v>
      </c>
      <c r="F10407" t="s">
        <v>6415</v>
      </c>
      <c r="G10407" t="s">
        <v>9091</v>
      </c>
      <c r="H10407" t="s">
        <v>6542</v>
      </c>
      <c r="I10407" t="s">
        <v>55</v>
      </c>
      <c r="J10407" t="s">
        <v>176</v>
      </c>
      <c r="K10407" t="s">
        <v>14382</v>
      </c>
      <c r="L10407" t="s">
        <v>14285</v>
      </c>
      <c r="M10407" t="s">
        <v>14383</v>
      </c>
      <c r="N10407" t="s">
        <v>6787</v>
      </c>
      <c r="O10407" t="s">
        <v>6835</v>
      </c>
      <c r="P10407">
        <v>18995005</v>
      </c>
      <c r="Q10407" t="s">
        <v>6636</v>
      </c>
      <c r="R10407" t="s">
        <v>6636</v>
      </c>
      <c r="S10407" s="12"/>
      <c r="T10407" s="13"/>
      <c r="U10407" t="s">
        <v>6636</v>
      </c>
    </row>
    <row r="10408" spans="1:21" x14ac:dyDescent="0.25">
      <c r="A10408" t="s">
        <v>6637</v>
      </c>
      <c r="B10408" s="12">
        <v>211840</v>
      </c>
      <c r="C10408" t="s">
        <v>14501</v>
      </c>
      <c r="D10408" s="11">
        <v>46197.501956018503</v>
      </c>
      <c r="E10408" t="s">
        <v>14502</v>
      </c>
      <c r="F10408" t="s">
        <v>6415</v>
      </c>
      <c r="G10408" t="s">
        <v>9092</v>
      </c>
      <c r="H10408" t="s">
        <v>6542</v>
      </c>
      <c r="I10408" t="s">
        <v>55</v>
      </c>
      <c r="J10408" t="s">
        <v>176</v>
      </c>
      <c r="K10408" t="s">
        <v>14382</v>
      </c>
      <c r="L10408" t="s">
        <v>14285</v>
      </c>
      <c r="M10408" t="s">
        <v>14383</v>
      </c>
      <c r="N10408" t="s">
        <v>6787</v>
      </c>
      <c r="O10408" t="s">
        <v>6835</v>
      </c>
      <c r="P10408">
        <v>18995005</v>
      </c>
      <c r="Q10408" t="s">
        <v>6636</v>
      </c>
      <c r="R10408" t="s">
        <v>6636</v>
      </c>
      <c r="S10408" s="12"/>
      <c r="T10408" s="13"/>
      <c r="U10408" t="s">
        <v>6636</v>
      </c>
    </row>
    <row r="10409" spans="1:21" x14ac:dyDescent="0.25">
      <c r="A10409" t="s">
        <v>6637</v>
      </c>
      <c r="B10409" s="12">
        <v>211840</v>
      </c>
      <c r="C10409" t="s">
        <v>14501</v>
      </c>
      <c r="D10409" s="11">
        <v>46197.501956018503</v>
      </c>
      <c r="E10409" t="s">
        <v>14502</v>
      </c>
      <c r="F10409" t="s">
        <v>6415</v>
      </c>
      <c r="G10409" t="s">
        <v>9093</v>
      </c>
      <c r="H10409" t="s">
        <v>6542</v>
      </c>
      <c r="I10409" t="s">
        <v>55</v>
      </c>
      <c r="J10409" t="s">
        <v>176</v>
      </c>
      <c r="K10409" t="s">
        <v>14382</v>
      </c>
      <c r="L10409" t="s">
        <v>14285</v>
      </c>
      <c r="M10409" t="s">
        <v>14383</v>
      </c>
      <c r="N10409" t="s">
        <v>6787</v>
      </c>
      <c r="O10409" t="s">
        <v>6835</v>
      </c>
      <c r="P10409">
        <v>18995005</v>
      </c>
      <c r="Q10409" t="s">
        <v>6636</v>
      </c>
      <c r="R10409" t="s">
        <v>6636</v>
      </c>
      <c r="S10409" s="12"/>
      <c r="T10409" s="13"/>
      <c r="U10409" t="s">
        <v>6636</v>
      </c>
    </row>
    <row r="10410" spans="1:21" x14ac:dyDescent="0.25">
      <c r="A10410" t="s">
        <v>6637</v>
      </c>
      <c r="B10410" s="12">
        <v>211840</v>
      </c>
      <c r="C10410" t="s">
        <v>14501</v>
      </c>
      <c r="D10410" s="11">
        <v>46197.501956018503</v>
      </c>
      <c r="E10410" t="s">
        <v>14502</v>
      </c>
      <c r="F10410" t="s">
        <v>6415</v>
      </c>
      <c r="G10410" t="s">
        <v>9094</v>
      </c>
      <c r="H10410" t="s">
        <v>6542</v>
      </c>
      <c r="I10410" t="s">
        <v>55</v>
      </c>
      <c r="J10410" t="s">
        <v>176</v>
      </c>
      <c r="K10410" t="s">
        <v>14382</v>
      </c>
      <c r="L10410" t="s">
        <v>14285</v>
      </c>
      <c r="M10410" t="s">
        <v>14383</v>
      </c>
      <c r="N10410" t="s">
        <v>6787</v>
      </c>
      <c r="O10410" t="s">
        <v>6835</v>
      </c>
      <c r="P10410">
        <v>18995005</v>
      </c>
      <c r="Q10410" t="s">
        <v>6636</v>
      </c>
      <c r="R10410" t="s">
        <v>6636</v>
      </c>
      <c r="S10410" s="12"/>
      <c r="T10410" s="13"/>
      <c r="U10410" t="s">
        <v>6636</v>
      </c>
    </row>
    <row r="10411" spans="1:21" x14ac:dyDescent="0.25">
      <c r="A10411" t="s">
        <v>6637</v>
      </c>
      <c r="B10411" s="12">
        <v>211840</v>
      </c>
      <c r="C10411" t="s">
        <v>14501</v>
      </c>
      <c r="D10411" s="11">
        <v>46197.501956018503</v>
      </c>
      <c r="E10411" t="s">
        <v>14502</v>
      </c>
      <c r="F10411" t="s">
        <v>6415</v>
      </c>
      <c r="G10411" t="s">
        <v>9095</v>
      </c>
      <c r="H10411" t="s">
        <v>6542</v>
      </c>
      <c r="I10411" t="s">
        <v>55</v>
      </c>
      <c r="J10411" t="s">
        <v>176</v>
      </c>
      <c r="K10411" t="s">
        <v>14382</v>
      </c>
      <c r="L10411" t="s">
        <v>14285</v>
      </c>
      <c r="M10411" t="s">
        <v>14383</v>
      </c>
      <c r="N10411" t="s">
        <v>6787</v>
      </c>
      <c r="O10411" t="s">
        <v>6835</v>
      </c>
      <c r="P10411">
        <v>18995005</v>
      </c>
      <c r="Q10411" t="s">
        <v>6636</v>
      </c>
      <c r="R10411" t="s">
        <v>6636</v>
      </c>
      <c r="S10411" s="12"/>
      <c r="T10411" s="13"/>
      <c r="U10411" t="s">
        <v>6636</v>
      </c>
    </row>
    <row r="10412" spans="1:21" x14ac:dyDescent="0.25">
      <c r="A10412" t="s">
        <v>6637</v>
      </c>
      <c r="B10412" s="12">
        <v>211840</v>
      </c>
      <c r="C10412" t="s">
        <v>14501</v>
      </c>
      <c r="D10412" s="11">
        <v>46197.501956018503</v>
      </c>
      <c r="E10412" t="s">
        <v>14502</v>
      </c>
      <c r="F10412" t="s">
        <v>6415</v>
      </c>
      <c r="G10412" t="s">
        <v>9096</v>
      </c>
      <c r="H10412" t="s">
        <v>6542</v>
      </c>
      <c r="I10412" t="s">
        <v>55</v>
      </c>
      <c r="J10412" t="s">
        <v>176</v>
      </c>
      <c r="K10412" t="s">
        <v>14382</v>
      </c>
      <c r="L10412" t="s">
        <v>14285</v>
      </c>
      <c r="M10412" t="s">
        <v>14383</v>
      </c>
      <c r="N10412" t="s">
        <v>6787</v>
      </c>
      <c r="O10412" t="s">
        <v>6835</v>
      </c>
      <c r="P10412">
        <v>18995005</v>
      </c>
      <c r="Q10412" t="s">
        <v>6636</v>
      </c>
      <c r="R10412" t="s">
        <v>6636</v>
      </c>
      <c r="S10412" s="12"/>
      <c r="T10412" s="13"/>
      <c r="U10412" t="s">
        <v>6636</v>
      </c>
    </row>
    <row r="10413" spans="1:21" x14ac:dyDescent="0.25">
      <c r="A10413" t="s">
        <v>6619</v>
      </c>
      <c r="B10413" s="12">
        <v>211810</v>
      </c>
      <c r="C10413" t="s">
        <v>14499</v>
      </c>
      <c r="D10413" s="11">
        <v>46197.580740740697</v>
      </c>
      <c r="E10413" t="s">
        <v>14500</v>
      </c>
      <c r="F10413" t="s">
        <v>6415</v>
      </c>
      <c r="G10413" t="s">
        <v>9086</v>
      </c>
      <c r="H10413" t="s">
        <v>6542</v>
      </c>
      <c r="I10413" t="s">
        <v>55</v>
      </c>
      <c r="J10413" t="s">
        <v>176</v>
      </c>
      <c r="K10413" t="s">
        <v>14284</v>
      </c>
      <c r="L10413" t="s">
        <v>14285</v>
      </c>
      <c r="M10413" t="s">
        <v>14286</v>
      </c>
      <c r="N10413" t="s">
        <v>6787</v>
      </c>
      <c r="O10413" t="s">
        <v>6810</v>
      </c>
      <c r="P10413">
        <v>14495000</v>
      </c>
      <c r="Q10413" t="s">
        <v>6636</v>
      </c>
      <c r="R10413" t="s">
        <v>6636</v>
      </c>
      <c r="S10413" s="12"/>
      <c r="T10413" s="13"/>
      <c r="U10413" t="s">
        <v>7031</v>
      </c>
    </row>
    <row r="10414" spans="1:21" x14ac:dyDescent="0.25">
      <c r="A10414" t="s">
        <v>6619</v>
      </c>
      <c r="B10414" s="12">
        <v>211810</v>
      </c>
      <c r="C10414" t="s">
        <v>14499</v>
      </c>
      <c r="D10414" s="11">
        <v>46197.580740740697</v>
      </c>
      <c r="E10414" t="s">
        <v>14500</v>
      </c>
      <c r="F10414" t="s">
        <v>6415</v>
      </c>
      <c r="G10414" t="s">
        <v>9088</v>
      </c>
      <c r="H10414" t="s">
        <v>6542</v>
      </c>
      <c r="I10414" t="s">
        <v>55</v>
      </c>
      <c r="J10414" t="s">
        <v>176</v>
      </c>
      <c r="K10414" t="s">
        <v>14284</v>
      </c>
      <c r="L10414" t="s">
        <v>14285</v>
      </c>
      <c r="M10414" t="s">
        <v>14286</v>
      </c>
      <c r="N10414" t="s">
        <v>6787</v>
      </c>
      <c r="O10414" t="s">
        <v>6810</v>
      </c>
      <c r="P10414">
        <v>14495000</v>
      </c>
      <c r="Q10414" t="s">
        <v>6636</v>
      </c>
      <c r="R10414" t="s">
        <v>6636</v>
      </c>
      <c r="S10414" s="12"/>
      <c r="T10414" s="13"/>
      <c r="U10414" t="s">
        <v>7031</v>
      </c>
    </row>
    <row r="10415" spans="1:21" x14ac:dyDescent="0.25">
      <c r="A10415" t="s">
        <v>6619</v>
      </c>
      <c r="B10415" s="12">
        <v>211810</v>
      </c>
      <c r="C10415" t="s">
        <v>14499</v>
      </c>
      <c r="D10415" s="11">
        <v>46197.580740740697</v>
      </c>
      <c r="E10415" t="s">
        <v>14500</v>
      </c>
      <c r="F10415" t="s">
        <v>6415</v>
      </c>
      <c r="G10415" t="s">
        <v>9089</v>
      </c>
      <c r="H10415" t="s">
        <v>6542</v>
      </c>
      <c r="I10415" t="s">
        <v>55</v>
      </c>
      <c r="J10415" t="s">
        <v>176</v>
      </c>
      <c r="K10415" t="s">
        <v>14284</v>
      </c>
      <c r="L10415" t="s">
        <v>14285</v>
      </c>
      <c r="M10415" t="s">
        <v>14286</v>
      </c>
      <c r="N10415" t="s">
        <v>6787</v>
      </c>
      <c r="O10415" t="s">
        <v>6810</v>
      </c>
      <c r="P10415">
        <v>14495000</v>
      </c>
      <c r="Q10415" t="s">
        <v>6636</v>
      </c>
      <c r="R10415" t="s">
        <v>6636</v>
      </c>
      <c r="S10415" s="12"/>
      <c r="T10415" s="13"/>
      <c r="U10415" t="s">
        <v>7031</v>
      </c>
    </row>
    <row r="10416" spans="1:21" x14ac:dyDescent="0.25">
      <c r="A10416" t="s">
        <v>6619</v>
      </c>
      <c r="B10416" s="12">
        <v>211810</v>
      </c>
      <c r="C10416" t="s">
        <v>14499</v>
      </c>
      <c r="D10416" s="11">
        <v>46197.580740740697</v>
      </c>
      <c r="E10416" t="s">
        <v>14500</v>
      </c>
      <c r="F10416" t="s">
        <v>6415</v>
      </c>
      <c r="G10416" t="s">
        <v>6968</v>
      </c>
      <c r="H10416" t="s">
        <v>6542</v>
      </c>
      <c r="I10416" t="s">
        <v>55</v>
      </c>
      <c r="J10416" t="s">
        <v>176</v>
      </c>
      <c r="K10416" t="s">
        <v>14284</v>
      </c>
      <c r="L10416" t="s">
        <v>14285</v>
      </c>
      <c r="M10416" t="s">
        <v>14286</v>
      </c>
      <c r="N10416" t="s">
        <v>6787</v>
      </c>
      <c r="O10416" t="s">
        <v>6810</v>
      </c>
      <c r="P10416">
        <v>14495000</v>
      </c>
      <c r="Q10416" t="s">
        <v>6636</v>
      </c>
      <c r="R10416" t="s">
        <v>6636</v>
      </c>
      <c r="S10416" s="12"/>
      <c r="T10416" s="13"/>
      <c r="U10416" t="s">
        <v>7031</v>
      </c>
    </row>
    <row r="10417" spans="1:21" x14ac:dyDescent="0.25">
      <c r="A10417" t="s">
        <v>6619</v>
      </c>
      <c r="B10417" s="12">
        <v>211810</v>
      </c>
      <c r="C10417" t="s">
        <v>14499</v>
      </c>
      <c r="D10417" s="11">
        <v>46197.580740740697</v>
      </c>
      <c r="E10417" t="s">
        <v>14500</v>
      </c>
      <c r="F10417" t="s">
        <v>6415</v>
      </c>
      <c r="G10417" t="s">
        <v>9090</v>
      </c>
      <c r="H10417" t="s">
        <v>6542</v>
      </c>
      <c r="I10417" t="s">
        <v>55</v>
      </c>
      <c r="J10417" t="s">
        <v>176</v>
      </c>
      <c r="K10417" t="s">
        <v>14284</v>
      </c>
      <c r="L10417" t="s">
        <v>14285</v>
      </c>
      <c r="M10417" t="s">
        <v>14286</v>
      </c>
      <c r="N10417" t="s">
        <v>6787</v>
      </c>
      <c r="O10417" t="s">
        <v>6810</v>
      </c>
      <c r="P10417">
        <v>14495000</v>
      </c>
      <c r="Q10417" t="s">
        <v>6636</v>
      </c>
      <c r="R10417" t="s">
        <v>6636</v>
      </c>
      <c r="S10417" s="12"/>
      <c r="T10417" s="13"/>
      <c r="U10417" t="s">
        <v>7031</v>
      </c>
    </row>
    <row r="10418" spans="1:21" x14ac:dyDescent="0.25">
      <c r="A10418" t="s">
        <v>6619</v>
      </c>
      <c r="B10418" s="12">
        <v>211810</v>
      </c>
      <c r="C10418" t="s">
        <v>14499</v>
      </c>
      <c r="D10418" s="11">
        <v>46197.580740740697</v>
      </c>
      <c r="E10418" t="s">
        <v>14500</v>
      </c>
      <c r="F10418" t="s">
        <v>6415</v>
      </c>
      <c r="G10418" t="s">
        <v>9091</v>
      </c>
      <c r="H10418" t="s">
        <v>6542</v>
      </c>
      <c r="I10418" t="s">
        <v>55</v>
      </c>
      <c r="J10418" t="s">
        <v>176</v>
      </c>
      <c r="K10418" t="s">
        <v>14284</v>
      </c>
      <c r="L10418" t="s">
        <v>14285</v>
      </c>
      <c r="M10418" t="s">
        <v>14286</v>
      </c>
      <c r="N10418" t="s">
        <v>6787</v>
      </c>
      <c r="O10418" t="s">
        <v>6810</v>
      </c>
      <c r="P10418">
        <v>14495000</v>
      </c>
      <c r="Q10418" t="s">
        <v>6636</v>
      </c>
      <c r="R10418" t="s">
        <v>6636</v>
      </c>
      <c r="S10418" s="12"/>
      <c r="T10418" s="13"/>
      <c r="U10418" t="s">
        <v>7031</v>
      </c>
    </row>
    <row r="10419" spans="1:21" x14ac:dyDescent="0.25">
      <c r="A10419" t="s">
        <v>6619</v>
      </c>
      <c r="B10419" s="12">
        <v>211810</v>
      </c>
      <c r="C10419" t="s">
        <v>14499</v>
      </c>
      <c r="D10419" s="11">
        <v>46197.580740740697</v>
      </c>
      <c r="E10419" t="s">
        <v>14500</v>
      </c>
      <c r="F10419" t="s">
        <v>6415</v>
      </c>
      <c r="G10419" t="s">
        <v>9092</v>
      </c>
      <c r="H10419" t="s">
        <v>6542</v>
      </c>
      <c r="I10419" t="s">
        <v>55</v>
      </c>
      <c r="J10419" t="s">
        <v>176</v>
      </c>
      <c r="K10419" t="s">
        <v>14284</v>
      </c>
      <c r="L10419" t="s">
        <v>14285</v>
      </c>
      <c r="M10419" t="s">
        <v>14286</v>
      </c>
      <c r="N10419" t="s">
        <v>6787</v>
      </c>
      <c r="O10419" t="s">
        <v>6810</v>
      </c>
      <c r="P10419">
        <v>14495000</v>
      </c>
      <c r="Q10419" t="s">
        <v>6636</v>
      </c>
      <c r="R10419" t="s">
        <v>6636</v>
      </c>
      <c r="S10419" s="12"/>
      <c r="T10419" s="13"/>
      <c r="U10419" t="s">
        <v>7031</v>
      </c>
    </row>
    <row r="10420" spans="1:21" x14ac:dyDescent="0.25">
      <c r="A10420" t="s">
        <v>6619</v>
      </c>
      <c r="B10420" s="12">
        <v>211810</v>
      </c>
      <c r="C10420" t="s">
        <v>14499</v>
      </c>
      <c r="D10420" s="11">
        <v>46197.580740740697</v>
      </c>
      <c r="E10420" t="s">
        <v>14500</v>
      </c>
      <c r="F10420" t="s">
        <v>6415</v>
      </c>
      <c r="G10420" t="s">
        <v>9093</v>
      </c>
      <c r="H10420" t="s">
        <v>6542</v>
      </c>
      <c r="I10420" t="s">
        <v>55</v>
      </c>
      <c r="J10420" t="s">
        <v>176</v>
      </c>
      <c r="K10420" t="s">
        <v>14284</v>
      </c>
      <c r="L10420" t="s">
        <v>14285</v>
      </c>
      <c r="M10420" t="s">
        <v>14286</v>
      </c>
      <c r="N10420" t="s">
        <v>6787</v>
      </c>
      <c r="O10420" t="s">
        <v>6810</v>
      </c>
      <c r="P10420">
        <v>14495000</v>
      </c>
      <c r="Q10420" t="s">
        <v>6636</v>
      </c>
      <c r="R10420" t="s">
        <v>6636</v>
      </c>
      <c r="S10420" s="12"/>
      <c r="T10420" s="13"/>
      <c r="U10420" t="s">
        <v>7031</v>
      </c>
    </row>
    <row r="10421" spans="1:21" x14ac:dyDescent="0.25">
      <c r="A10421" t="s">
        <v>6619</v>
      </c>
      <c r="B10421" s="12">
        <v>211810</v>
      </c>
      <c r="C10421" t="s">
        <v>14499</v>
      </c>
      <c r="D10421" s="11">
        <v>46197.580740740697</v>
      </c>
      <c r="E10421" t="s">
        <v>14500</v>
      </c>
      <c r="F10421" t="s">
        <v>6415</v>
      </c>
      <c r="G10421" t="s">
        <v>9094</v>
      </c>
      <c r="H10421" t="s">
        <v>6542</v>
      </c>
      <c r="I10421" t="s">
        <v>55</v>
      </c>
      <c r="J10421" t="s">
        <v>176</v>
      </c>
      <c r="K10421" t="s">
        <v>14284</v>
      </c>
      <c r="L10421" t="s">
        <v>14285</v>
      </c>
      <c r="M10421" t="s">
        <v>14286</v>
      </c>
      <c r="N10421" t="s">
        <v>6787</v>
      </c>
      <c r="O10421" t="s">
        <v>6810</v>
      </c>
      <c r="P10421">
        <v>14495000</v>
      </c>
      <c r="Q10421" t="s">
        <v>6636</v>
      </c>
      <c r="R10421" t="s">
        <v>6636</v>
      </c>
      <c r="S10421" s="12"/>
      <c r="T10421" s="13"/>
      <c r="U10421" t="s">
        <v>7031</v>
      </c>
    </row>
    <row r="10422" spans="1:21" x14ac:dyDescent="0.25">
      <c r="A10422" t="s">
        <v>6619</v>
      </c>
      <c r="B10422" s="12">
        <v>211810</v>
      </c>
      <c r="C10422" t="s">
        <v>14499</v>
      </c>
      <c r="D10422" s="11">
        <v>46197.580740740697</v>
      </c>
      <c r="E10422" t="s">
        <v>14500</v>
      </c>
      <c r="F10422" t="s">
        <v>6415</v>
      </c>
      <c r="G10422" t="s">
        <v>9095</v>
      </c>
      <c r="H10422" t="s">
        <v>6542</v>
      </c>
      <c r="I10422" t="s">
        <v>55</v>
      </c>
      <c r="J10422" t="s">
        <v>176</v>
      </c>
      <c r="K10422" t="s">
        <v>14284</v>
      </c>
      <c r="L10422" t="s">
        <v>14285</v>
      </c>
      <c r="M10422" t="s">
        <v>14286</v>
      </c>
      <c r="N10422" t="s">
        <v>6787</v>
      </c>
      <c r="O10422" t="s">
        <v>6810</v>
      </c>
      <c r="P10422">
        <v>14495000</v>
      </c>
      <c r="Q10422" t="s">
        <v>6636</v>
      </c>
      <c r="R10422" t="s">
        <v>6636</v>
      </c>
      <c r="S10422" s="12"/>
      <c r="T10422" s="13"/>
      <c r="U10422" t="s">
        <v>7031</v>
      </c>
    </row>
    <row r="10423" spans="1:21" x14ac:dyDescent="0.25">
      <c r="A10423" t="s">
        <v>6619</v>
      </c>
      <c r="B10423" s="12">
        <v>211810</v>
      </c>
      <c r="C10423" t="s">
        <v>14499</v>
      </c>
      <c r="D10423" s="11">
        <v>46197.580740740697</v>
      </c>
      <c r="E10423" t="s">
        <v>14500</v>
      </c>
      <c r="F10423" t="s">
        <v>6415</v>
      </c>
      <c r="G10423" t="s">
        <v>9096</v>
      </c>
      <c r="H10423" t="s">
        <v>6542</v>
      </c>
      <c r="I10423" t="s">
        <v>55</v>
      </c>
      <c r="J10423" t="s">
        <v>176</v>
      </c>
      <c r="K10423" t="s">
        <v>14284</v>
      </c>
      <c r="L10423" t="s">
        <v>14285</v>
      </c>
      <c r="M10423" t="s">
        <v>14286</v>
      </c>
      <c r="N10423" t="s">
        <v>6787</v>
      </c>
      <c r="O10423" t="s">
        <v>6810</v>
      </c>
      <c r="P10423">
        <v>14495000</v>
      </c>
      <c r="Q10423" t="s">
        <v>6636</v>
      </c>
      <c r="R10423" t="s">
        <v>6636</v>
      </c>
      <c r="S10423" s="12"/>
      <c r="T10423" s="13"/>
      <c r="U10423" t="s">
        <v>7031</v>
      </c>
    </row>
    <row r="10424" spans="1:21" x14ac:dyDescent="0.25">
      <c r="A10424" t="s">
        <v>6619</v>
      </c>
      <c r="B10424" s="12">
        <v>211840</v>
      </c>
      <c r="C10424" t="s">
        <v>14501</v>
      </c>
      <c r="D10424" s="11">
        <v>46197.629745370403</v>
      </c>
      <c r="E10424" t="s">
        <v>14502</v>
      </c>
      <c r="F10424" t="s">
        <v>6415</v>
      </c>
      <c r="G10424" t="s">
        <v>9086</v>
      </c>
      <c r="H10424" t="s">
        <v>6542</v>
      </c>
      <c r="I10424" t="s">
        <v>55</v>
      </c>
      <c r="J10424" t="s">
        <v>176</v>
      </c>
      <c r="K10424" t="s">
        <v>14382</v>
      </c>
      <c r="L10424" t="s">
        <v>14285</v>
      </c>
      <c r="M10424" t="s">
        <v>14383</v>
      </c>
      <c r="N10424" t="s">
        <v>6787</v>
      </c>
      <c r="O10424" t="s">
        <v>6835</v>
      </c>
      <c r="P10424">
        <v>18995005</v>
      </c>
      <c r="Q10424" t="s">
        <v>6636</v>
      </c>
      <c r="R10424" t="s">
        <v>6636</v>
      </c>
      <c r="S10424" s="12"/>
      <c r="T10424" s="13"/>
      <c r="U10424" t="s">
        <v>6636</v>
      </c>
    </row>
    <row r="10425" spans="1:21" x14ac:dyDescent="0.25">
      <c r="A10425" t="s">
        <v>6619</v>
      </c>
      <c r="B10425" s="12">
        <v>211840</v>
      </c>
      <c r="C10425" t="s">
        <v>14501</v>
      </c>
      <c r="D10425" s="11">
        <v>46197.629745370403</v>
      </c>
      <c r="E10425" t="s">
        <v>14502</v>
      </c>
      <c r="F10425" t="s">
        <v>6415</v>
      </c>
      <c r="G10425" t="s">
        <v>9088</v>
      </c>
      <c r="H10425" t="s">
        <v>6542</v>
      </c>
      <c r="I10425" t="s">
        <v>55</v>
      </c>
      <c r="J10425" t="s">
        <v>176</v>
      </c>
      <c r="K10425" t="s">
        <v>14382</v>
      </c>
      <c r="L10425" t="s">
        <v>14285</v>
      </c>
      <c r="M10425" t="s">
        <v>14383</v>
      </c>
      <c r="N10425" t="s">
        <v>6787</v>
      </c>
      <c r="O10425" t="s">
        <v>6835</v>
      </c>
      <c r="P10425">
        <v>18995005</v>
      </c>
      <c r="Q10425" t="s">
        <v>6636</v>
      </c>
      <c r="R10425" t="s">
        <v>6636</v>
      </c>
      <c r="S10425" s="12"/>
      <c r="T10425" s="13"/>
      <c r="U10425" t="s">
        <v>6636</v>
      </c>
    </row>
    <row r="10426" spans="1:21" x14ac:dyDescent="0.25">
      <c r="A10426" t="s">
        <v>6619</v>
      </c>
      <c r="B10426" s="12">
        <v>211840</v>
      </c>
      <c r="C10426" t="s">
        <v>14501</v>
      </c>
      <c r="D10426" s="11">
        <v>46197.629745370403</v>
      </c>
      <c r="E10426" t="s">
        <v>14502</v>
      </c>
      <c r="F10426" t="s">
        <v>6415</v>
      </c>
      <c r="G10426" t="s">
        <v>9089</v>
      </c>
      <c r="H10426" t="s">
        <v>6542</v>
      </c>
      <c r="I10426" t="s">
        <v>55</v>
      </c>
      <c r="J10426" t="s">
        <v>176</v>
      </c>
      <c r="K10426" t="s">
        <v>14382</v>
      </c>
      <c r="L10426" t="s">
        <v>14285</v>
      </c>
      <c r="M10426" t="s">
        <v>14383</v>
      </c>
      <c r="N10426" t="s">
        <v>6787</v>
      </c>
      <c r="O10426" t="s">
        <v>6835</v>
      </c>
      <c r="P10426">
        <v>18995005</v>
      </c>
      <c r="Q10426" t="s">
        <v>6636</v>
      </c>
      <c r="R10426" t="s">
        <v>6636</v>
      </c>
      <c r="S10426" s="12"/>
      <c r="T10426" s="13"/>
      <c r="U10426" t="s">
        <v>6636</v>
      </c>
    </row>
    <row r="10427" spans="1:21" x14ac:dyDescent="0.25">
      <c r="A10427" t="s">
        <v>6619</v>
      </c>
      <c r="B10427" s="12">
        <v>211840</v>
      </c>
      <c r="C10427" t="s">
        <v>14501</v>
      </c>
      <c r="D10427" s="11">
        <v>46197.629745370403</v>
      </c>
      <c r="E10427" t="s">
        <v>14502</v>
      </c>
      <c r="F10427" t="s">
        <v>6415</v>
      </c>
      <c r="G10427" t="s">
        <v>6968</v>
      </c>
      <c r="H10427" t="s">
        <v>6542</v>
      </c>
      <c r="I10427" t="s">
        <v>55</v>
      </c>
      <c r="J10427" t="s">
        <v>176</v>
      </c>
      <c r="K10427" t="s">
        <v>14382</v>
      </c>
      <c r="L10427" t="s">
        <v>14285</v>
      </c>
      <c r="M10427" t="s">
        <v>14383</v>
      </c>
      <c r="N10427" t="s">
        <v>6787</v>
      </c>
      <c r="O10427" t="s">
        <v>6835</v>
      </c>
      <c r="P10427">
        <v>18995005</v>
      </c>
      <c r="Q10427" t="s">
        <v>6636</v>
      </c>
      <c r="R10427" t="s">
        <v>6636</v>
      </c>
      <c r="S10427" s="12"/>
      <c r="T10427" s="13"/>
      <c r="U10427" t="s">
        <v>6636</v>
      </c>
    </row>
    <row r="10428" spans="1:21" x14ac:dyDescent="0.25">
      <c r="A10428" t="s">
        <v>6619</v>
      </c>
      <c r="B10428" s="12">
        <v>211840</v>
      </c>
      <c r="C10428" t="s">
        <v>14501</v>
      </c>
      <c r="D10428" s="11">
        <v>46197.629745370403</v>
      </c>
      <c r="E10428" t="s">
        <v>14502</v>
      </c>
      <c r="F10428" t="s">
        <v>6415</v>
      </c>
      <c r="G10428" t="s">
        <v>9090</v>
      </c>
      <c r="H10428" t="s">
        <v>6542</v>
      </c>
      <c r="I10428" t="s">
        <v>55</v>
      </c>
      <c r="J10428" t="s">
        <v>176</v>
      </c>
      <c r="K10428" t="s">
        <v>14382</v>
      </c>
      <c r="L10428" t="s">
        <v>14285</v>
      </c>
      <c r="M10428" t="s">
        <v>14383</v>
      </c>
      <c r="N10428" t="s">
        <v>6787</v>
      </c>
      <c r="O10428" t="s">
        <v>6835</v>
      </c>
      <c r="P10428">
        <v>18995005</v>
      </c>
      <c r="Q10428" t="s">
        <v>6636</v>
      </c>
      <c r="R10428" t="s">
        <v>6636</v>
      </c>
      <c r="S10428" s="12"/>
      <c r="T10428" s="13"/>
      <c r="U10428" t="s">
        <v>6636</v>
      </c>
    </row>
    <row r="10429" spans="1:21" x14ac:dyDescent="0.25">
      <c r="A10429" t="s">
        <v>6619</v>
      </c>
      <c r="B10429" s="12">
        <v>211840</v>
      </c>
      <c r="C10429" t="s">
        <v>14501</v>
      </c>
      <c r="D10429" s="11">
        <v>46197.629745370403</v>
      </c>
      <c r="E10429" t="s">
        <v>14502</v>
      </c>
      <c r="F10429" t="s">
        <v>6415</v>
      </c>
      <c r="G10429" t="s">
        <v>9091</v>
      </c>
      <c r="H10429" t="s">
        <v>6542</v>
      </c>
      <c r="I10429" t="s">
        <v>55</v>
      </c>
      <c r="J10429" t="s">
        <v>176</v>
      </c>
      <c r="K10429" t="s">
        <v>14382</v>
      </c>
      <c r="L10429" t="s">
        <v>14285</v>
      </c>
      <c r="M10429" t="s">
        <v>14383</v>
      </c>
      <c r="N10429" t="s">
        <v>6787</v>
      </c>
      <c r="O10429" t="s">
        <v>6835</v>
      </c>
      <c r="P10429">
        <v>18995005</v>
      </c>
      <c r="Q10429" t="s">
        <v>6636</v>
      </c>
      <c r="R10429" t="s">
        <v>6636</v>
      </c>
      <c r="S10429" s="12"/>
      <c r="T10429" s="13"/>
      <c r="U10429" t="s">
        <v>6636</v>
      </c>
    </row>
    <row r="10430" spans="1:21" x14ac:dyDescent="0.25">
      <c r="A10430" t="s">
        <v>6619</v>
      </c>
      <c r="B10430" s="12">
        <v>211840</v>
      </c>
      <c r="C10430" t="s">
        <v>14501</v>
      </c>
      <c r="D10430" s="11">
        <v>46197.629745370403</v>
      </c>
      <c r="E10430" t="s">
        <v>14502</v>
      </c>
      <c r="F10430" t="s">
        <v>6415</v>
      </c>
      <c r="G10430" t="s">
        <v>9092</v>
      </c>
      <c r="H10430" t="s">
        <v>6542</v>
      </c>
      <c r="I10430" t="s">
        <v>55</v>
      </c>
      <c r="J10430" t="s">
        <v>176</v>
      </c>
      <c r="K10430" t="s">
        <v>14382</v>
      </c>
      <c r="L10430" t="s">
        <v>14285</v>
      </c>
      <c r="M10430" t="s">
        <v>14383</v>
      </c>
      <c r="N10430" t="s">
        <v>6787</v>
      </c>
      <c r="O10430" t="s">
        <v>6835</v>
      </c>
      <c r="P10430">
        <v>18995005</v>
      </c>
      <c r="Q10430" t="s">
        <v>6636</v>
      </c>
      <c r="R10430" t="s">
        <v>6636</v>
      </c>
      <c r="S10430" s="12"/>
      <c r="T10430" s="13"/>
      <c r="U10430" t="s">
        <v>6636</v>
      </c>
    </row>
    <row r="10431" spans="1:21" x14ac:dyDescent="0.25">
      <c r="A10431" t="s">
        <v>6619</v>
      </c>
      <c r="B10431" s="12">
        <v>211840</v>
      </c>
      <c r="C10431" t="s">
        <v>14501</v>
      </c>
      <c r="D10431" s="11">
        <v>46197.629745370403</v>
      </c>
      <c r="E10431" t="s">
        <v>14502</v>
      </c>
      <c r="F10431" t="s">
        <v>6415</v>
      </c>
      <c r="G10431" t="s">
        <v>9093</v>
      </c>
      <c r="H10431" t="s">
        <v>6542</v>
      </c>
      <c r="I10431" t="s">
        <v>55</v>
      </c>
      <c r="J10431" t="s">
        <v>176</v>
      </c>
      <c r="K10431" t="s">
        <v>14382</v>
      </c>
      <c r="L10431" t="s">
        <v>14285</v>
      </c>
      <c r="M10431" t="s">
        <v>14383</v>
      </c>
      <c r="N10431" t="s">
        <v>6787</v>
      </c>
      <c r="O10431" t="s">
        <v>6835</v>
      </c>
      <c r="P10431">
        <v>18995005</v>
      </c>
      <c r="Q10431" t="s">
        <v>6636</v>
      </c>
      <c r="R10431" t="s">
        <v>6636</v>
      </c>
      <c r="S10431" s="12"/>
      <c r="T10431" s="13"/>
      <c r="U10431" t="s">
        <v>6636</v>
      </c>
    </row>
    <row r="10432" spans="1:21" x14ac:dyDescent="0.25">
      <c r="A10432" t="s">
        <v>6619</v>
      </c>
      <c r="B10432" s="12">
        <v>211840</v>
      </c>
      <c r="C10432" t="s">
        <v>14501</v>
      </c>
      <c r="D10432" s="11">
        <v>46197.629745370403</v>
      </c>
      <c r="E10432" t="s">
        <v>14502</v>
      </c>
      <c r="F10432" t="s">
        <v>6415</v>
      </c>
      <c r="G10432" t="s">
        <v>9094</v>
      </c>
      <c r="H10432" t="s">
        <v>6542</v>
      </c>
      <c r="I10432" t="s">
        <v>55</v>
      </c>
      <c r="J10432" t="s">
        <v>176</v>
      </c>
      <c r="K10432" t="s">
        <v>14382</v>
      </c>
      <c r="L10432" t="s">
        <v>14285</v>
      </c>
      <c r="M10432" t="s">
        <v>14383</v>
      </c>
      <c r="N10432" t="s">
        <v>6787</v>
      </c>
      <c r="O10432" t="s">
        <v>6835</v>
      </c>
      <c r="P10432">
        <v>18995005</v>
      </c>
      <c r="Q10432" t="s">
        <v>6636</v>
      </c>
      <c r="R10432" t="s">
        <v>6636</v>
      </c>
      <c r="S10432" s="12"/>
      <c r="T10432" s="13"/>
      <c r="U10432" t="s">
        <v>6636</v>
      </c>
    </row>
    <row r="10433" spans="1:21" x14ac:dyDescent="0.25">
      <c r="A10433" t="s">
        <v>6619</v>
      </c>
      <c r="B10433" s="12">
        <v>211840</v>
      </c>
      <c r="C10433" t="s">
        <v>14501</v>
      </c>
      <c r="D10433" s="11">
        <v>46197.629745370403</v>
      </c>
      <c r="E10433" t="s">
        <v>14502</v>
      </c>
      <c r="F10433" t="s">
        <v>6415</v>
      </c>
      <c r="G10433" t="s">
        <v>9095</v>
      </c>
      <c r="H10433" t="s">
        <v>6542</v>
      </c>
      <c r="I10433" t="s">
        <v>55</v>
      </c>
      <c r="J10433" t="s">
        <v>176</v>
      </c>
      <c r="K10433" t="s">
        <v>14382</v>
      </c>
      <c r="L10433" t="s">
        <v>14285</v>
      </c>
      <c r="M10433" t="s">
        <v>14383</v>
      </c>
      <c r="N10433" t="s">
        <v>6787</v>
      </c>
      <c r="O10433" t="s">
        <v>6835</v>
      </c>
      <c r="P10433">
        <v>18995005</v>
      </c>
      <c r="Q10433" t="s">
        <v>6636</v>
      </c>
      <c r="R10433" t="s">
        <v>6636</v>
      </c>
      <c r="S10433" s="12"/>
      <c r="T10433" s="13"/>
      <c r="U10433" t="s">
        <v>6636</v>
      </c>
    </row>
    <row r="10434" spans="1:21" x14ac:dyDescent="0.25">
      <c r="A10434" t="s">
        <v>6619</v>
      </c>
      <c r="B10434" s="12">
        <v>211840</v>
      </c>
      <c r="C10434" t="s">
        <v>14501</v>
      </c>
      <c r="D10434" s="11">
        <v>46197.629745370403</v>
      </c>
      <c r="E10434" t="s">
        <v>14502</v>
      </c>
      <c r="F10434" t="s">
        <v>6415</v>
      </c>
      <c r="G10434" t="s">
        <v>9096</v>
      </c>
      <c r="H10434" t="s">
        <v>6542</v>
      </c>
      <c r="I10434" t="s">
        <v>55</v>
      </c>
      <c r="J10434" t="s">
        <v>176</v>
      </c>
      <c r="K10434" t="s">
        <v>14382</v>
      </c>
      <c r="L10434" t="s">
        <v>14285</v>
      </c>
      <c r="M10434" t="s">
        <v>14383</v>
      </c>
      <c r="N10434" t="s">
        <v>6787</v>
      </c>
      <c r="O10434" t="s">
        <v>6835</v>
      </c>
      <c r="P10434">
        <v>18995005</v>
      </c>
      <c r="Q10434" t="s">
        <v>6636</v>
      </c>
      <c r="R10434" t="s">
        <v>6636</v>
      </c>
      <c r="S10434" s="12"/>
      <c r="T10434" s="13"/>
      <c r="U10434" t="s">
        <v>6636</v>
      </c>
    </row>
    <row r="10435" spans="1:21" x14ac:dyDescent="0.25">
      <c r="A10435" t="s">
        <v>6619</v>
      </c>
      <c r="B10435" s="12">
        <v>211880</v>
      </c>
      <c r="C10435" t="s">
        <v>14490</v>
      </c>
      <c r="D10435" s="11">
        <v>46197.667824074102</v>
      </c>
      <c r="E10435" t="s">
        <v>14491</v>
      </c>
      <c r="F10435" t="s">
        <v>6415</v>
      </c>
      <c r="G10435" t="s">
        <v>6968</v>
      </c>
      <c r="H10435" t="s">
        <v>6542</v>
      </c>
      <c r="I10435" t="s">
        <v>55</v>
      </c>
      <c r="J10435" t="s">
        <v>732</v>
      </c>
      <c r="K10435" t="s">
        <v>14492</v>
      </c>
      <c r="L10435" t="s">
        <v>14267</v>
      </c>
      <c r="M10435" t="s">
        <v>14493</v>
      </c>
      <c r="N10435" t="s">
        <v>14269</v>
      </c>
      <c r="O10435" t="s">
        <v>14270</v>
      </c>
      <c r="P10435">
        <v>22500000</v>
      </c>
      <c r="Q10435" t="s">
        <v>6636</v>
      </c>
      <c r="R10435" t="s">
        <v>6636</v>
      </c>
      <c r="S10435" s="12"/>
      <c r="T10435" s="13"/>
      <c r="U10435" t="s">
        <v>6677</v>
      </c>
    </row>
    <row r="10436" spans="1:21" x14ac:dyDescent="0.25">
      <c r="A10436" t="s">
        <v>6619</v>
      </c>
      <c r="B10436" s="12">
        <v>211880</v>
      </c>
      <c r="C10436" t="s">
        <v>14490</v>
      </c>
      <c r="D10436" s="11">
        <v>46197.667824074102</v>
      </c>
      <c r="E10436" t="s">
        <v>14491</v>
      </c>
      <c r="F10436" t="s">
        <v>6415</v>
      </c>
      <c r="G10436" t="s">
        <v>9091</v>
      </c>
      <c r="H10436" t="s">
        <v>6542</v>
      </c>
      <c r="I10436" t="s">
        <v>55</v>
      </c>
      <c r="J10436" t="s">
        <v>732</v>
      </c>
      <c r="K10436" t="s">
        <v>14492</v>
      </c>
      <c r="L10436" t="s">
        <v>14267</v>
      </c>
      <c r="M10436" t="s">
        <v>14493</v>
      </c>
      <c r="N10436" t="s">
        <v>14269</v>
      </c>
      <c r="O10436" t="s">
        <v>14270</v>
      </c>
      <c r="P10436">
        <v>22500000</v>
      </c>
      <c r="Q10436" t="s">
        <v>6636</v>
      </c>
      <c r="R10436" t="s">
        <v>6636</v>
      </c>
      <c r="S10436" s="12"/>
      <c r="T10436" s="13"/>
      <c r="U10436" t="s">
        <v>6677</v>
      </c>
    </row>
    <row r="10437" spans="1:21" x14ac:dyDescent="0.25">
      <c r="A10437" t="s">
        <v>6619</v>
      </c>
      <c r="B10437" s="12">
        <v>211880</v>
      </c>
      <c r="C10437" t="s">
        <v>14490</v>
      </c>
      <c r="D10437" s="11">
        <v>46197.667824074102</v>
      </c>
      <c r="E10437" t="s">
        <v>14491</v>
      </c>
      <c r="F10437" t="s">
        <v>6415</v>
      </c>
      <c r="G10437" t="s">
        <v>14271</v>
      </c>
      <c r="H10437" t="s">
        <v>6542</v>
      </c>
      <c r="I10437" t="s">
        <v>55</v>
      </c>
      <c r="J10437" t="s">
        <v>732</v>
      </c>
      <c r="K10437" t="s">
        <v>14492</v>
      </c>
      <c r="L10437" t="s">
        <v>14267</v>
      </c>
      <c r="M10437" t="s">
        <v>14493</v>
      </c>
      <c r="N10437" t="s">
        <v>14269</v>
      </c>
      <c r="O10437" t="s">
        <v>14270</v>
      </c>
      <c r="P10437">
        <v>22500000</v>
      </c>
      <c r="Q10437" t="s">
        <v>6636</v>
      </c>
      <c r="R10437" t="s">
        <v>6636</v>
      </c>
      <c r="S10437" s="12"/>
      <c r="T10437" s="13"/>
      <c r="U10437" t="s">
        <v>6677</v>
      </c>
    </row>
    <row r="10438" spans="1:21" x14ac:dyDescent="0.25">
      <c r="A10438" t="s">
        <v>6619</v>
      </c>
      <c r="B10438" s="12">
        <v>211880</v>
      </c>
      <c r="C10438" t="s">
        <v>14490</v>
      </c>
      <c r="D10438" s="11">
        <v>46197.667824074102</v>
      </c>
      <c r="E10438" t="s">
        <v>14491</v>
      </c>
      <c r="F10438" t="s">
        <v>6415</v>
      </c>
      <c r="G10438" t="s">
        <v>14272</v>
      </c>
      <c r="H10438" t="s">
        <v>6542</v>
      </c>
      <c r="I10438" t="s">
        <v>55</v>
      </c>
      <c r="J10438" t="s">
        <v>732</v>
      </c>
      <c r="K10438" t="s">
        <v>14492</v>
      </c>
      <c r="L10438" t="s">
        <v>14267</v>
      </c>
      <c r="M10438" t="s">
        <v>14493</v>
      </c>
      <c r="N10438" t="s">
        <v>14269</v>
      </c>
      <c r="O10438" t="s">
        <v>14270</v>
      </c>
      <c r="P10438">
        <v>22500000</v>
      </c>
      <c r="Q10438" t="s">
        <v>6636</v>
      </c>
      <c r="R10438" t="s">
        <v>6636</v>
      </c>
      <c r="S10438" s="12"/>
      <c r="T10438" s="13"/>
      <c r="U10438" t="s">
        <v>6677</v>
      </c>
    </row>
    <row r="10439" spans="1:21" x14ac:dyDescent="0.25">
      <c r="A10439" t="s">
        <v>6619</v>
      </c>
      <c r="B10439" s="12">
        <v>211880</v>
      </c>
      <c r="C10439" t="s">
        <v>14490</v>
      </c>
      <c r="D10439" s="11">
        <v>46197.667824074102</v>
      </c>
      <c r="E10439" t="s">
        <v>14491</v>
      </c>
      <c r="F10439" t="s">
        <v>6415</v>
      </c>
      <c r="G10439" t="s">
        <v>14273</v>
      </c>
      <c r="H10439" t="s">
        <v>6542</v>
      </c>
      <c r="I10439" t="s">
        <v>55</v>
      </c>
      <c r="J10439" t="s">
        <v>732</v>
      </c>
      <c r="K10439" t="s">
        <v>14492</v>
      </c>
      <c r="L10439" t="s">
        <v>14267</v>
      </c>
      <c r="M10439" t="s">
        <v>14493</v>
      </c>
      <c r="N10439" t="s">
        <v>14269</v>
      </c>
      <c r="O10439" t="s">
        <v>14270</v>
      </c>
      <c r="P10439">
        <v>22500000</v>
      </c>
      <c r="Q10439" t="s">
        <v>6636</v>
      </c>
      <c r="R10439" t="s">
        <v>6636</v>
      </c>
      <c r="S10439" s="12"/>
      <c r="T10439" s="13"/>
      <c r="U10439" t="s">
        <v>6677</v>
      </c>
    </row>
    <row r="10440" spans="1:21" x14ac:dyDescent="0.25">
      <c r="A10440" t="s">
        <v>6619</v>
      </c>
      <c r="B10440" s="12">
        <v>211880</v>
      </c>
      <c r="C10440" t="s">
        <v>14490</v>
      </c>
      <c r="D10440" s="11">
        <v>46197.667824074102</v>
      </c>
      <c r="E10440" t="s">
        <v>14491</v>
      </c>
      <c r="F10440" t="s">
        <v>6415</v>
      </c>
      <c r="G10440" t="s">
        <v>14274</v>
      </c>
      <c r="H10440" t="s">
        <v>6542</v>
      </c>
      <c r="I10440" t="s">
        <v>55</v>
      </c>
      <c r="J10440" t="s">
        <v>732</v>
      </c>
      <c r="K10440" t="s">
        <v>14492</v>
      </c>
      <c r="L10440" t="s">
        <v>14267</v>
      </c>
      <c r="M10440" t="s">
        <v>14493</v>
      </c>
      <c r="N10440" t="s">
        <v>14269</v>
      </c>
      <c r="O10440" t="s">
        <v>14270</v>
      </c>
      <c r="P10440">
        <v>22500000</v>
      </c>
      <c r="Q10440" t="s">
        <v>6636</v>
      </c>
      <c r="R10440" t="s">
        <v>6636</v>
      </c>
      <c r="S10440" s="12"/>
      <c r="T10440" s="13"/>
      <c r="U10440" t="s">
        <v>6677</v>
      </c>
    </row>
    <row r="10441" spans="1:21" x14ac:dyDescent="0.25">
      <c r="A10441" t="s">
        <v>6619</v>
      </c>
      <c r="B10441" s="12">
        <v>211880</v>
      </c>
      <c r="C10441" t="s">
        <v>14490</v>
      </c>
      <c r="D10441" s="11">
        <v>46197.667824074102</v>
      </c>
      <c r="E10441" t="s">
        <v>14491</v>
      </c>
      <c r="F10441" t="s">
        <v>6415</v>
      </c>
      <c r="G10441" t="s">
        <v>9095</v>
      </c>
      <c r="H10441" t="s">
        <v>6542</v>
      </c>
      <c r="I10441" t="s">
        <v>55</v>
      </c>
      <c r="J10441" t="s">
        <v>732</v>
      </c>
      <c r="K10441" t="s">
        <v>14492</v>
      </c>
      <c r="L10441" t="s">
        <v>14267</v>
      </c>
      <c r="M10441" t="s">
        <v>14493</v>
      </c>
      <c r="N10441" t="s">
        <v>14269</v>
      </c>
      <c r="O10441" t="s">
        <v>14270</v>
      </c>
      <c r="P10441">
        <v>22500000</v>
      </c>
      <c r="Q10441" t="s">
        <v>6636</v>
      </c>
      <c r="R10441" t="s">
        <v>6636</v>
      </c>
      <c r="S10441" s="12"/>
      <c r="T10441" s="13"/>
      <c r="U10441" t="s">
        <v>6677</v>
      </c>
    </row>
    <row r="10442" spans="1:21" x14ac:dyDescent="0.25">
      <c r="A10442" t="s">
        <v>6619</v>
      </c>
      <c r="B10442" s="12">
        <v>211880</v>
      </c>
      <c r="C10442" t="s">
        <v>14490</v>
      </c>
      <c r="D10442" s="11">
        <v>46197.667824074102</v>
      </c>
      <c r="E10442" t="s">
        <v>14491</v>
      </c>
      <c r="F10442" t="s">
        <v>6415</v>
      </c>
      <c r="G10442" t="s">
        <v>9096</v>
      </c>
      <c r="H10442" t="s">
        <v>6542</v>
      </c>
      <c r="I10442" t="s">
        <v>55</v>
      </c>
      <c r="J10442" t="s">
        <v>732</v>
      </c>
      <c r="K10442" t="s">
        <v>14492</v>
      </c>
      <c r="L10442" t="s">
        <v>14267</v>
      </c>
      <c r="M10442" t="s">
        <v>14493</v>
      </c>
      <c r="N10442" t="s">
        <v>14269</v>
      </c>
      <c r="O10442" t="s">
        <v>14270</v>
      </c>
      <c r="P10442">
        <v>22500000</v>
      </c>
      <c r="Q10442" t="s">
        <v>6636</v>
      </c>
      <c r="R10442" t="s">
        <v>6636</v>
      </c>
      <c r="S10442" s="12"/>
      <c r="T10442" s="13"/>
      <c r="U10442" t="s">
        <v>6677</v>
      </c>
    </row>
    <row r="10443" spans="1:21" x14ac:dyDescent="0.25">
      <c r="A10443" t="s">
        <v>6619</v>
      </c>
      <c r="B10443" s="12">
        <v>211905</v>
      </c>
      <c r="C10443" t="s">
        <v>14503</v>
      </c>
      <c r="D10443" s="11">
        <v>46197.709016203698</v>
      </c>
      <c r="E10443" t="s">
        <v>14504</v>
      </c>
      <c r="F10443" t="s">
        <v>6415</v>
      </c>
      <c r="G10443" t="s">
        <v>9086</v>
      </c>
      <c r="H10443" t="s">
        <v>6542</v>
      </c>
      <c r="I10443" t="s">
        <v>6636</v>
      </c>
      <c r="J10443" t="s">
        <v>6636</v>
      </c>
      <c r="K10443" t="s">
        <v>14505</v>
      </c>
      <c r="L10443" t="s">
        <v>14285</v>
      </c>
      <c r="M10443" t="s">
        <v>14506</v>
      </c>
      <c r="N10443" t="s">
        <v>6787</v>
      </c>
      <c r="O10443" t="s">
        <v>6835</v>
      </c>
      <c r="P10443">
        <v>14995000</v>
      </c>
      <c r="Q10443" t="s">
        <v>6636</v>
      </c>
      <c r="R10443" t="s">
        <v>6636</v>
      </c>
      <c r="S10443" s="12"/>
      <c r="T10443" s="13"/>
      <c r="U10443" t="s">
        <v>10077</v>
      </c>
    </row>
    <row r="10444" spans="1:21" x14ac:dyDescent="0.25">
      <c r="A10444" t="s">
        <v>6619</v>
      </c>
      <c r="B10444" s="12">
        <v>211905</v>
      </c>
      <c r="C10444" t="s">
        <v>14503</v>
      </c>
      <c r="D10444" s="11">
        <v>46197.709016203698</v>
      </c>
      <c r="E10444" t="s">
        <v>14504</v>
      </c>
      <c r="F10444" t="s">
        <v>6415</v>
      </c>
      <c r="G10444" t="s">
        <v>9088</v>
      </c>
      <c r="H10444" t="s">
        <v>6542</v>
      </c>
      <c r="I10444" t="s">
        <v>6636</v>
      </c>
      <c r="J10444" t="s">
        <v>6636</v>
      </c>
      <c r="K10444" t="s">
        <v>14505</v>
      </c>
      <c r="L10444" t="s">
        <v>14285</v>
      </c>
      <c r="M10444" t="s">
        <v>14506</v>
      </c>
      <c r="N10444" t="s">
        <v>6787</v>
      </c>
      <c r="O10444" t="s">
        <v>6835</v>
      </c>
      <c r="P10444">
        <v>14995000</v>
      </c>
      <c r="Q10444" t="s">
        <v>6636</v>
      </c>
      <c r="R10444" t="s">
        <v>6636</v>
      </c>
      <c r="S10444" s="12"/>
      <c r="T10444" s="13"/>
      <c r="U10444" t="s">
        <v>10077</v>
      </c>
    </row>
    <row r="10445" spans="1:21" x14ac:dyDescent="0.25">
      <c r="A10445" t="s">
        <v>6619</v>
      </c>
      <c r="B10445" s="12">
        <v>211905</v>
      </c>
      <c r="C10445" t="s">
        <v>14503</v>
      </c>
      <c r="D10445" s="11">
        <v>46197.709016203698</v>
      </c>
      <c r="E10445" t="s">
        <v>14504</v>
      </c>
      <c r="F10445" t="s">
        <v>6415</v>
      </c>
      <c r="G10445" t="s">
        <v>9089</v>
      </c>
      <c r="H10445" t="s">
        <v>6542</v>
      </c>
      <c r="I10445" t="s">
        <v>6636</v>
      </c>
      <c r="J10445" t="s">
        <v>6636</v>
      </c>
      <c r="K10445" t="s">
        <v>14505</v>
      </c>
      <c r="L10445" t="s">
        <v>14285</v>
      </c>
      <c r="M10445" t="s">
        <v>14506</v>
      </c>
      <c r="N10445" t="s">
        <v>6787</v>
      </c>
      <c r="O10445" t="s">
        <v>6835</v>
      </c>
      <c r="P10445">
        <v>14995000</v>
      </c>
      <c r="Q10445" t="s">
        <v>6636</v>
      </c>
      <c r="R10445" t="s">
        <v>6636</v>
      </c>
      <c r="S10445" s="12"/>
      <c r="T10445" s="13"/>
      <c r="U10445" t="s">
        <v>10077</v>
      </c>
    </row>
    <row r="10446" spans="1:21" x14ac:dyDescent="0.25">
      <c r="A10446" t="s">
        <v>6619</v>
      </c>
      <c r="B10446" s="12">
        <v>211905</v>
      </c>
      <c r="C10446" t="s">
        <v>14503</v>
      </c>
      <c r="D10446" s="11">
        <v>46197.709016203698</v>
      </c>
      <c r="E10446" t="s">
        <v>14504</v>
      </c>
      <c r="F10446" t="s">
        <v>6415</v>
      </c>
      <c r="G10446" t="s">
        <v>6968</v>
      </c>
      <c r="H10446" t="s">
        <v>6542</v>
      </c>
      <c r="I10446" t="s">
        <v>6636</v>
      </c>
      <c r="J10446" t="s">
        <v>6636</v>
      </c>
      <c r="K10446" t="s">
        <v>14505</v>
      </c>
      <c r="L10446" t="s">
        <v>14285</v>
      </c>
      <c r="M10446" t="s">
        <v>14506</v>
      </c>
      <c r="N10446" t="s">
        <v>6787</v>
      </c>
      <c r="O10446" t="s">
        <v>6835</v>
      </c>
      <c r="P10446">
        <v>14995000</v>
      </c>
      <c r="Q10446" t="s">
        <v>6636</v>
      </c>
      <c r="R10446" t="s">
        <v>6636</v>
      </c>
      <c r="S10446" s="12"/>
      <c r="T10446" s="13"/>
      <c r="U10446" t="s">
        <v>10077</v>
      </c>
    </row>
    <row r="10447" spans="1:21" x14ac:dyDescent="0.25">
      <c r="A10447" t="s">
        <v>6619</v>
      </c>
      <c r="B10447" s="12">
        <v>211905</v>
      </c>
      <c r="C10447" t="s">
        <v>14503</v>
      </c>
      <c r="D10447" s="11">
        <v>46197.709016203698</v>
      </c>
      <c r="E10447" t="s">
        <v>14504</v>
      </c>
      <c r="F10447" t="s">
        <v>6415</v>
      </c>
      <c r="G10447" t="s">
        <v>9090</v>
      </c>
      <c r="H10447" t="s">
        <v>6542</v>
      </c>
      <c r="I10447" t="s">
        <v>6636</v>
      </c>
      <c r="J10447" t="s">
        <v>6636</v>
      </c>
      <c r="K10447" t="s">
        <v>14505</v>
      </c>
      <c r="L10447" t="s">
        <v>14285</v>
      </c>
      <c r="M10447" t="s">
        <v>14506</v>
      </c>
      <c r="N10447" t="s">
        <v>6787</v>
      </c>
      <c r="O10447" t="s">
        <v>6835</v>
      </c>
      <c r="P10447">
        <v>14995000</v>
      </c>
      <c r="Q10447" t="s">
        <v>6636</v>
      </c>
      <c r="R10447" t="s">
        <v>6636</v>
      </c>
      <c r="S10447" s="12"/>
      <c r="T10447" s="13"/>
      <c r="U10447" t="s">
        <v>10077</v>
      </c>
    </row>
    <row r="10448" spans="1:21" x14ac:dyDescent="0.25">
      <c r="A10448" t="s">
        <v>6619</v>
      </c>
      <c r="B10448" s="12">
        <v>211905</v>
      </c>
      <c r="C10448" t="s">
        <v>14503</v>
      </c>
      <c r="D10448" s="11">
        <v>46197.709016203698</v>
      </c>
      <c r="E10448" t="s">
        <v>14504</v>
      </c>
      <c r="F10448" t="s">
        <v>6415</v>
      </c>
      <c r="G10448" t="s">
        <v>9091</v>
      </c>
      <c r="H10448" t="s">
        <v>6542</v>
      </c>
      <c r="I10448" t="s">
        <v>6636</v>
      </c>
      <c r="J10448" t="s">
        <v>6636</v>
      </c>
      <c r="K10448" t="s">
        <v>14505</v>
      </c>
      <c r="L10448" t="s">
        <v>14285</v>
      </c>
      <c r="M10448" t="s">
        <v>14506</v>
      </c>
      <c r="N10448" t="s">
        <v>6787</v>
      </c>
      <c r="O10448" t="s">
        <v>6835</v>
      </c>
      <c r="P10448">
        <v>14995000</v>
      </c>
      <c r="Q10448" t="s">
        <v>6636</v>
      </c>
      <c r="R10448" t="s">
        <v>6636</v>
      </c>
      <c r="S10448" s="12"/>
      <c r="T10448" s="13"/>
      <c r="U10448" t="s">
        <v>10077</v>
      </c>
    </row>
    <row r="10449" spans="1:21" x14ac:dyDescent="0.25">
      <c r="A10449" t="s">
        <v>6619</v>
      </c>
      <c r="B10449" s="12">
        <v>211905</v>
      </c>
      <c r="C10449" t="s">
        <v>14503</v>
      </c>
      <c r="D10449" s="11">
        <v>46197.709016203698</v>
      </c>
      <c r="E10449" t="s">
        <v>14504</v>
      </c>
      <c r="F10449" t="s">
        <v>6415</v>
      </c>
      <c r="G10449" t="s">
        <v>9092</v>
      </c>
      <c r="H10449" t="s">
        <v>6542</v>
      </c>
      <c r="I10449" t="s">
        <v>6636</v>
      </c>
      <c r="J10449" t="s">
        <v>6636</v>
      </c>
      <c r="K10449" t="s">
        <v>14505</v>
      </c>
      <c r="L10449" t="s">
        <v>14285</v>
      </c>
      <c r="M10449" t="s">
        <v>14506</v>
      </c>
      <c r="N10449" t="s">
        <v>6787</v>
      </c>
      <c r="O10449" t="s">
        <v>6835</v>
      </c>
      <c r="P10449">
        <v>14995000</v>
      </c>
      <c r="Q10449" t="s">
        <v>6636</v>
      </c>
      <c r="R10449" t="s">
        <v>6636</v>
      </c>
      <c r="S10449" s="12"/>
      <c r="T10449" s="13"/>
      <c r="U10449" t="s">
        <v>10077</v>
      </c>
    </row>
    <row r="10450" spans="1:21" x14ac:dyDescent="0.25">
      <c r="A10450" t="s">
        <v>6619</v>
      </c>
      <c r="B10450" s="12">
        <v>211905</v>
      </c>
      <c r="C10450" t="s">
        <v>14503</v>
      </c>
      <c r="D10450" s="11">
        <v>46197.709016203698</v>
      </c>
      <c r="E10450" t="s">
        <v>14504</v>
      </c>
      <c r="F10450" t="s">
        <v>6415</v>
      </c>
      <c r="G10450" t="s">
        <v>9093</v>
      </c>
      <c r="H10450" t="s">
        <v>6542</v>
      </c>
      <c r="I10450" t="s">
        <v>6636</v>
      </c>
      <c r="J10450" t="s">
        <v>6636</v>
      </c>
      <c r="K10450" t="s">
        <v>14505</v>
      </c>
      <c r="L10450" t="s">
        <v>14285</v>
      </c>
      <c r="M10450" t="s">
        <v>14506</v>
      </c>
      <c r="N10450" t="s">
        <v>6787</v>
      </c>
      <c r="O10450" t="s">
        <v>6835</v>
      </c>
      <c r="P10450">
        <v>14995000</v>
      </c>
      <c r="Q10450" t="s">
        <v>6636</v>
      </c>
      <c r="R10450" t="s">
        <v>6636</v>
      </c>
      <c r="S10450" s="12"/>
      <c r="T10450" s="13"/>
      <c r="U10450" t="s">
        <v>10077</v>
      </c>
    </row>
    <row r="10451" spans="1:21" x14ac:dyDescent="0.25">
      <c r="A10451" t="s">
        <v>6619</v>
      </c>
      <c r="B10451" s="12">
        <v>211905</v>
      </c>
      <c r="C10451" t="s">
        <v>14503</v>
      </c>
      <c r="D10451" s="11">
        <v>46197.709016203698</v>
      </c>
      <c r="E10451" t="s">
        <v>14504</v>
      </c>
      <c r="F10451" t="s">
        <v>6415</v>
      </c>
      <c r="G10451" t="s">
        <v>9094</v>
      </c>
      <c r="H10451" t="s">
        <v>6542</v>
      </c>
      <c r="I10451" t="s">
        <v>6636</v>
      </c>
      <c r="J10451" t="s">
        <v>6636</v>
      </c>
      <c r="K10451" t="s">
        <v>14505</v>
      </c>
      <c r="L10451" t="s">
        <v>14285</v>
      </c>
      <c r="M10451" t="s">
        <v>14506</v>
      </c>
      <c r="N10451" t="s">
        <v>6787</v>
      </c>
      <c r="O10451" t="s">
        <v>6835</v>
      </c>
      <c r="P10451">
        <v>14995000</v>
      </c>
      <c r="Q10451" t="s">
        <v>6636</v>
      </c>
      <c r="R10451" t="s">
        <v>6636</v>
      </c>
      <c r="S10451" s="12"/>
      <c r="T10451" s="13"/>
      <c r="U10451" t="s">
        <v>10077</v>
      </c>
    </row>
    <row r="10452" spans="1:21" x14ac:dyDescent="0.25">
      <c r="A10452" t="s">
        <v>6619</v>
      </c>
      <c r="B10452" s="12">
        <v>211905</v>
      </c>
      <c r="C10452" t="s">
        <v>14503</v>
      </c>
      <c r="D10452" s="11">
        <v>46197.709016203698</v>
      </c>
      <c r="E10452" t="s">
        <v>14504</v>
      </c>
      <c r="F10452" t="s">
        <v>6415</v>
      </c>
      <c r="G10452" t="s">
        <v>9095</v>
      </c>
      <c r="H10452" t="s">
        <v>6542</v>
      </c>
      <c r="I10452" t="s">
        <v>6636</v>
      </c>
      <c r="J10452" t="s">
        <v>6636</v>
      </c>
      <c r="K10452" t="s">
        <v>14505</v>
      </c>
      <c r="L10452" t="s">
        <v>14285</v>
      </c>
      <c r="M10452" t="s">
        <v>14506</v>
      </c>
      <c r="N10452" t="s">
        <v>6787</v>
      </c>
      <c r="O10452" t="s">
        <v>6835</v>
      </c>
      <c r="P10452">
        <v>14995000</v>
      </c>
      <c r="Q10452" t="s">
        <v>6636</v>
      </c>
      <c r="R10452" t="s">
        <v>6636</v>
      </c>
      <c r="S10452" s="12"/>
      <c r="T10452" s="13"/>
      <c r="U10452" t="s">
        <v>10077</v>
      </c>
    </row>
    <row r="10453" spans="1:21" x14ac:dyDescent="0.25">
      <c r="A10453" t="s">
        <v>6619</v>
      </c>
      <c r="B10453" s="12">
        <v>211905</v>
      </c>
      <c r="C10453" t="s">
        <v>14503</v>
      </c>
      <c r="D10453" s="11">
        <v>46197.709016203698</v>
      </c>
      <c r="E10453" t="s">
        <v>14504</v>
      </c>
      <c r="F10453" t="s">
        <v>6415</v>
      </c>
      <c r="G10453" t="s">
        <v>9096</v>
      </c>
      <c r="H10453" t="s">
        <v>6542</v>
      </c>
      <c r="I10453" t="s">
        <v>6636</v>
      </c>
      <c r="J10453" t="s">
        <v>6636</v>
      </c>
      <c r="K10453" t="s">
        <v>14505</v>
      </c>
      <c r="L10453" t="s">
        <v>14285</v>
      </c>
      <c r="M10453" t="s">
        <v>14506</v>
      </c>
      <c r="N10453" t="s">
        <v>6787</v>
      </c>
      <c r="O10453" t="s">
        <v>6835</v>
      </c>
      <c r="P10453">
        <v>14995000</v>
      </c>
      <c r="Q10453" t="s">
        <v>6636</v>
      </c>
      <c r="R10453" t="s">
        <v>6636</v>
      </c>
      <c r="S10453" s="12"/>
      <c r="T10453" s="13"/>
      <c r="U10453" t="s">
        <v>10077</v>
      </c>
    </row>
    <row r="10454" spans="1:21" x14ac:dyDescent="0.25">
      <c r="A10454" t="s">
        <v>6637</v>
      </c>
      <c r="B10454" s="12">
        <v>211905</v>
      </c>
      <c r="C10454" t="s">
        <v>14503</v>
      </c>
      <c r="D10454" s="11">
        <v>46197.7098148148</v>
      </c>
      <c r="E10454" t="s">
        <v>14504</v>
      </c>
      <c r="F10454" t="s">
        <v>6415</v>
      </c>
      <c r="G10454" t="s">
        <v>9086</v>
      </c>
      <c r="H10454" t="s">
        <v>6542</v>
      </c>
      <c r="I10454" t="s">
        <v>6636</v>
      </c>
      <c r="J10454" t="s">
        <v>6636</v>
      </c>
      <c r="K10454" t="s">
        <v>14505</v>
      </c>
      <c r="L10454" t="s">
        <v>14285</v>
      </c>
      <c r="M10454" t="s">
        <v>14506</v>
      </c>
      <c r="N10454" t="s">
        <v>6787</v>
      </c>
      <c r="O10454" t="s">
        <v>6835</v>
      </c>
      <c r="P10454">
        <v>14995000</v>
      </c>
      <c r="Q10454" t="s">
        <v>6636</v>
      </c>
      <c r="R10454" t="s">
        <v>6636</v>
      </c>
      <c r="S10454" s="12"/>
      <c r="T10454" s="13"/>
      <c r="U10454" t="s">
        <v>10077</v>
      </c>
    </row>
    <row r="10455" spans="1:21" x14ac:dyDescent="0.25">
      <c r="A10455" t="s">
        <v>6637</v>
      </c>
      <c r="B10455" s="12">
        <v>211905</v>
      </c>
      <c r="C10455" t="s">
        <v>14503</v>
      </c>
      <c r="D10455" s="11">
        <v>46197.7098148148</v>
      </c>
      <c r="E10455" t="s">
        <v>14504</v>
      </c>
      <c r="F10455" t="s">
        <v>6415</v>
      </c>
      <c r="G10455" t="s">
        <v>9088</v>
      </c>
      <c r="H10455" t="s">
        <v>6542</v>
      </c>
      <c r="I10455" t="s">
        <v>6636</v>
      </c>
      <c r="J10455" t="s">
        <v>6636</v>
      </c>
      <c r="K10455" t="s">
        <v>14505</v>
      </c>
      <c r="L10455" t="s">
        <v>14285</v>
      </c>
      <c r="M10455" t="s">
        <v>14506</v>
      </c>
      <c r="N10455" t="s">
        <v>6787</v>
      </c>
      <c r="O10455" t="s">
        <v>6835</v>
      </c>
      <c r="P10455">
        <v>14995000</v>
      </c>
      <c r="Q10455" t="s">
        <v>6636</v>
      </c>
      <c r="R10455" t="s">
        <v>6636</v>
      </c>
      <c r="S10455" s="12"/>
      <c r="T10455" s="13"/>
      <c r="U10455" t="s">
        <v>10077</v>
      </c>
    </row>
    <row r="10456" spans="1:21" x14ac:dyDescent="0.25">
      <c r="A10456" t="s">
        <v>6637</v>
      </c>
      <c r="B10456" s="12">
        <v>211905</v>
      </c>
      <c r="C10456" t="s">
        <v>14503</v>
      </c>
      <c r="D10456" s="11">
        <v>46197.7098148148</v>
      </c>
      <c r="E10456" t="s">
        <v>14504</v>
      </c>
      <c r="F10456" t="s">
        <v>6415</v>
      </c>
      <c r="G10456" t="s">
        <v>9089</v>
      </c>
      <c r="H10456" t="s">
        <v>6542</v>
      </c>
      <c r="I10456" t="s">
        <v>6636</v>
      </c>
      <c r="J10456" t="s">
        <v>6636</v>
      </c>
      <c r="K10456" t="s">
        <v>14505</v>
      </c>
      <c r="L10456" t="s">
        <v>14285</v>
      </c>
      <c r="M10456" t="s">
        <v>14506</v>
      </c>
      <c r="N10456" t="s">
        <v>6787</v>
      </c>
      <c r="O10456" t="s">
        <v>6835</v>
      </c>
      <c r="P10456">
        <v>14995000</v>
      </c>
      <c r="Q10456" t="s">
        <v>6636</v>
      </c>
      <c r="R10456" t="s">
        <v>6636</v>
      </c>
      <c r="S10456" s="12"/>
      <c r="T10456" s="13"/>
      <c r="U10456" t="s">
        <v>10077</v>
      </c>
    </row>
    <row r="10457" spans="1:21" x14ac:dyDescent="0.25">
      <c r="A10457" t="s">
        <v>6637</v>
      </c>
      <c r="B10457" s="12">
        <v>211905</v>
      </c>
      <c r="C10457" t="s">
        <v>14503</v>
      </c>
      <c r="D10457" s="11">
        <v>46197.7098148148</v>
      </c>
      <c r="E10457" t="s">
        <v>14504</v>
      </c>
      <c r="F10457" t="s">
        <v>6415</v>
      </c>
      <c r="G10457" t="s">
        <v>6968</v>
      </c>
      <c r="H10457" t="s">
        <v>6542</v>
      </c>
      <c r="I10457" t="s">
        <v>6636</v>
      </c>
      <c r="J10457" t="s">
        <v>6636</v>
      </c>
      <c r="K10457" t="s">
        <v>14505</v>
      </c>
      <c r="L10457" t="s">
        <v>14285</v>
      </c>
      <c r="M10457" t="s">
        <v>14506</v>
      </c>
      <c r="N10457" t="s">
        <v>6787</v>
      </c>
      <c r="O10457" t="s">
        <v>6835</v>
      </c>
      <c r="P10457">
        <v>14995000</v>
      </c>
      <c r="Q10457" t="s">
        <v>6636</v>
      </c>
      <c r="R10457" t="s">
        <v>6636</v>
      </c>
      <c r="S10457" s="12"/>
      <c r="T10457" s="13"/>
      <c r="U10457" t="s">
        <v>10077</v>
      </c>
    </row>
    <row r="10458" spans="1:21" x14ac:dyDescent="0.25">
      <c r="A10458" t="s">
        <v>6637</v>
      </c>
      <c r="B10458" s="12">
        <v>211905</v>
      </c>
      <c r="C10458" t="s">
        <v>14503</v>
      </c>
      <c r="D10458" s="11">
        <v>46197.7098148148</v>
      </c>
      <c r="E10458" t="s">
        <v>14504</v>
      </c>
      <c r="F10458" t="s">
        <v>6415</v>
      </c>
      <c r="G10458" t="s">
        <v>9090</v>
      </c>
      <c r="H10458" t="s">
        <v>6542</v>
      </c>
      <c r="I10458" t="s">
        <v>6636</v>
      </c>
      <c r="J10458" t="s">
        <v>6636</v>
      </c>
      <c r="K10458" t="s">
        <v>14505</v>
      </c>
      <c r="L10458" t="s">
        <v>14285</v>
      </c>
      <c r="M10458" t="s">
        <v>14506</v>
      </c>
      <c r="N10458" t="s">
        <v>6787</v>
      </c>
      <c r="O10458" t="s">
        <v>6835</v>
      </c>
      <c r="P10458">
        <v>14995000</v>
      </c>
      <c r="Q10458" t="s">
        <v>6636</v>
      </c>
      <c r="R10458" t="s">
        <v>6636</v>
      </c>
      <c r="S10458" s="12"/>
      <c r="T10458" s="13"/>
      <c r="U10458" t="s">
        <v>10077</v>
      </c>
    </row>
    <row r="10459" spans="1:21" x14ac:dyDescent="0.25">
      <c r="A10459" t="s">
        <v>6637</v>
      </c>
      <c r="B10459" s="12">
        <v>211905</v>
      </c>
      <c r="C10459" t="s">
        <v>14503</v>
      </c>
      <c r="D10459" s="11">
        <v>46197.7098148148</v>
      </c>
      <c r="E10459" t="s">
        <v>14504</v>
      </c>
      <c r="F10459" t="s">
        <v>6415</v>
      </c>
      <c r="G10459" t="s">
        <v>9091</v>
      </c>
      <c r="H10459" t="s">
        <v>6542</v>
      </c>
      <c r="I10459" t="s">
        <v>6636</v>
      </c>
      <c r="J10459" t="s">
        <v>6636</v>
      </c>
      <c r="K10459" t="s">
        <v>14505</v>
      </c>
      <c r="L10459" t="s">
        <v>14285</v>
      </c>
      <c r="M10459" t="s">
        <v>14506</v>
      </c>
      <c r="N10459" t="s">
        <v>6787</v>
      </c>
      <c r="O10459" t="s">
        <v>6835</v>
      </c>
      <c r="P10459">
        <v>14995000</v>
      </c>
      <c r="Q10459" t="s">
        <v>6636</v>
      </c>
      <c r="R10459" t="s">
        <v>6636</v>
      </c>
      <c r="S10459" s="12"/>
      <c r="T10459" s="13"/>
      <c r="U10459" t="s">
        <v>10077</v>
      </c>
    </row>
    <row r="10460" spans="1:21" x14ac:dyDescent="0.25">
      <c r="A10460" t="s">
        <v>6637</v>
      </c>
      <c r="B10460" s="12">
        <v>211905</v>
      </c>
      <c r="C10460" t="s">
        <v>14503</v>
      </c>
      <c r="D10460" s="11">
        <v>46197.7098148148</v>
      </c>
      <c r="E10460" t="s">
        <v>14504</v>
      </c>
      <c r="F10460" t="s">
        <v>6415</v>
      </c>
      <c r="G10460" t="s">
        <v>9092</v>
      </c>
      <c r="H10460" t="s">
        <v>6542</v>
      </c>
      <c r="I10460" t="s">
        <v>6636</v>
      </c>
      <c r="J10460" t="s">
        <v>6636</v>
      </c>
      <c r="K10460" t="s">
        <v>14505</v>
      </c>
      <c r="L10460" t="s">
        <v>14285</v>
      </c>
      <c r="M10460" t="s">
        <v>14506</v>
      </c>
      <c r="N10460" t="s">
        <v>6787</v>
      </c>
      <c r="O10460" t="s">
        <v>6835</v>
      </c>
      <c r="P10460">
        <v>14995000</v>
      </c>
      <c r="Q10460" t="s">
        <v>6636</v>
      </c>
      <c r="R10460" t="s">
        <v>6636</v>
      </c>
      <c r="S10460" s="12"/>
      <c r="T10460" s="13"/>
      <c r="U10460" t="s">
        <v>10077</v>
      </c>
    </row>
    <row r="10461" spans="1:21" x14ac:dyDescent="0.25">
      <c r="A10461" t="s">
        <v>6637</v>
      </c>
      <c r="B10461" s="12">
        <v>211905</v>
      </c>
      <c r="C10461" t="s">
        <v>14503</v>
      </c>
      <c r="D10461" s="11">
        <v>46197.7098148148</v>
      </c>
      <c r="E10461" t="s">
        <v>14504</v>
      </c>
      <c r="F10461" t="s">
        <v>6415</v>
      </c>
      <c r="G10461" t="s">
        <v>9093</v>
      </c>
      <c r="H10461" t="s">
        <v>6542</v>
      </c>
      <c r="I10461" t="s">
        <v>6636</v>
      </c>
      <c r="J10461" t="s">
        <v>6636</v>
      </c>
      <c r="K10461" t="s">
        <v>14505</v>
      </c>
      <c r="L10461" t="s">
        <v>14285</v>
      </c>
      <c r="M10461" t="s">
        <v>14506</v>
      </c>
      <c r="N10461" t="s">
        <v>6787</v>
      </c>
      <c r="O10461" t="s">
        <v>6835</v>
      </c>
      <c r="P10461">
        <v>14995000</v>
      </c>
      <c r="Q10461" t="s">
        <v>6636</v>
      </c>
      <c r="R10461" t="s">
        <v>6636</v>
      </c>
      <c r="S10461" s="12"/>
      <c r="T10461" s="13"/>
      <c r="U10461" t="s">
        <v>10077</v>
      </c>
    </row>
    <row r="10462" spans="1:21" x14ac:dyDescent="0.25">
      <c r="A10462" t="s">
        <v>6637</v>
      </c>
      <c r="B10462" s="12">
        <v>211905</v>
      </c>
      <c r="C10462" t="s">
        <v>14503</v>
      </c>
      <c r="D10462" s="11">
        <v>46197.7098148148</v>
      </c>
      <c r="E10462" t="s">
        <v>14504</v>
      </c>
      <c r="F10462" t="s">
        <v>6415</v>
      </c>
      <c r="G10462" t="s">
        <v>9094</v>
      </c>
      <c r="H10462" t="s">
        <v>6542</v>
      </c>
      <c r="I10462" t="s">
        <v>6636</v>
      </c>
      <c r="J10462" t="s">
        <v>6636</v>
      </c>
      <c r="K10462" t="s">
        <v>14505</v>
      </c>
      <c r="L10462" t="s">
        <v>14285</v>
      </c>
      <c r="M10462" t="s">
        <v>14506</v>
      </c>
      <c r="N10462" t="s">
        <v>6787</v>
      </c>
      <c r="O10462" t="s">
        <v>6835</v>
      </c>
      <c r="P10462">
        <v>14995000</v>
      </c>
      <c r="Q10462" t="s">
        <v>6636</v>
      </c>
      <c r="R10462" t="s">
        <v>6636</v>
      </c>
      <c r="S10462" s="12"/>
      <c r="T10462" s="13"/>
      <c r="U10462" t="s">
        <v>10077</v>
      </c>
    </row>
    <row r="10463" spans="1:21" x14ac:dyDescent="0.25">
      <c r="A10463" t="s">
        <v>6637</v>
      </c>
      <c r="B10463" s="12">
        <v>211905</v>
      </c>
      <c r="C10463" t="s">
        <v>14503</v>
      </c>
      <c r="D10463" s="11">
        <v>46197.7098148148</v>
      </c>
      <c r="E10463" t="s">
        <v>14504</v>
      </c>
      <c r="F10463" t="s">
        <v>6415</v>
      </c>
      <c r="G10463" t="s">
        <v>9095</v>
      </c>
      <c r="H10463" t="s">
        <v>6542</v>
      </c>
      <c r="I10463" t="s">
        <v>6636</v>
      </c>
      <c r="J10463" t="s">
        <v>6636</v>
      </c>
      <c r="K10463" t="s">
        <v>14505</v>
      </c>
      <c r="L10463" t="s">
        <v>14285</v>
      </c>
      <c r="M10463" t="s">
        <v>14506</v>
      </c>
      <c r="N10463" t="s">
        <v>6787</v>
      </c>
      <c r="O10463" t="s">
        <v>6835</v>
      </c>
      <c r="P10463">
        <v>14995000</v>
      </c>
      <c r="Q10463" t="s">
        <v>6636</v>
      </c>
      <c r="R10463" t="s">
        <v>6636</v>
      </c>
      <c r="S10463" s="12"/>
      <c r="T10463" s="13"/>
      <c r="U10463" t="s">
        <v>10077</v>
      </c>
    </row>
    <row r="10464" spans="1:21" x14ac:dyDescent="0.25">
      <c r="A10464" t="s">
        <v>6637</v>
      </c>
      <c r="B10464" s="12">
        <v>211905</v>
      </c>
      <c r="C10464" t="s">
        <v>14503</v>
      </c>
      <c r="D10464" s="11">
        <v>46197.7098148148</v>
      </c>
      <c r="E10464" t="s">
        <v>14504</v>
      </c>
      <c r="F10464" t="s">
        <v>6415</v>
      </c>
      <c r="G10464" t="s">
        <v>9096</v>
      </c>
      <c r="H10464" t="s">
        <v>6542</v>
      </c>
      <c r="I10464" t="s">
        <v>6636</v>
      </c>
      <c r="J10464" t="s">
        <v>6636</v>
      </c>
      <c r="K10464" t="s">
        <v>14505</v>
      </c>
      <c r="L10464" t="s">
        <v>14285</v>
      </c>
      <c r="M10464" t="s">
        <v>14506</v>
      </c>
      <c r="N10464" t="s">
        <v>6787</v>
      </c>
      <c r="O10464" t="s">
        <v>6835</v>
      </c>
      <c r="P10464">
        <v>14995000</v>
      </c>
      <c r="Q10464" t="s">
        <v>6636</v>
      </c>
      <c r="R10464" t="s">
        <v>6636</v>
      </c>
      <c r="S10464" s="12"/>
      <c r="T10464" s="13"/>
      <c r="U10464" t="s">
        <v>10077</v>
      </c>
    </row>
    <row r="10465" spans="1:21" x14ac:dyDescent="0.25">
      <c r="A10465" t="s">
        <v>6637</v>
      </c>
      <c r="B10465" s="12">
        <v>212075</v>
      </c>
      <c r="C10465" t="s">
        <v>9097</v>
      </c>
      <c r="D10465" s="11">
        <v>46198.324537036999</v>
      </c>
      <c r="E10465" t="s">
        <v>9098</v>
      </c>
      <c r="F10465" t="s">
        <v>6415</v>
      </c>
      <c r="G10465" t="s">
        <v>9086</v>
      </c>
      <c r="H10465" t="s">
        <v>6542</v>
      </c>
      <c r="I10465" t="s">
        <v>55</v>
      </c>
      <c r="J10465" t="s">
        <v>643</v>
      </c>
      <c r="K10465" t="s">
        <v>14507</v>
      </c>
      <c r="L10465" t="s">
        <v>14285</v>
      </c>
      <c r="M10465" t="s">
        <v>9099</v>
      </c>
      <c r="N10465" t="s">
        <v>6787</v>
      </c>
      <c r="O10465" t="s">
        <v>6810</v>
      </c>
      <c r="P10465">
        <v>12995000</v>
      </c>
      <c r="Q10465" t="s">
        <v>6636</v>
      </c>
      <c r="R10465" t="s">
        <v>6636</v>
      </c>
      <c r="S10465" s="12"/>
      <c r="T10465" s="13"/>
      <c r="U10465" t="s">
        <v>6629</v>
      </c>
    </row>
    <row r="10466" spans="1:21" x14ac:dyDescent="0.25">
      <c r="A10466" t="s">
        <v>6637</v>
      </c>
      <c r="B10466" s="12">
        <v>212075</v>
      </c>
      <c r="C10466" t="s">
        <v>9097</v>
      </c>
      <c r="D10466" s="11">
        <v>46198.324537036999</v>
      </c>
      <c r="E10466" t="s">
        <v>9098</v>
      </c>
      <c r="F10466" t="s">
        <v>6415</v>
      </c>
      <c r="G10466" t="s">
        <v>9088</v>
      </c>
      <c r="H10466" t="s">
        <v>6542</v>
      </c>
      <c r="I10466" t="s">
        <v>55</v>
      </c>
      <c r="J10466" t="s">
        <v>643</v>
      </c>
      <c r="K10466" t="s">
        <v>14507</v>
      </c>
      <c r="L10466" t="s">
        <v>14285</v>
      </c>
      <c r="M10466" t="s">
        <v>9099</v>
      </c>
      <c r="N10466" t="s">
        <v>6787</v>
      </c>
      <c r="O10466" t="s">
        <v>6810</v>
      </c>
      <c r="P10466">
        <v>12995000</v>
      </c>
      <c r="Q10466" t="s">
        <v>6636</v>
      </c>
      <c r="R10466" t="s">
        <v>6636</v>
      </c>
      <c r="S10466" s="12"/>
      <c r="T10466" s="13"/>
      <c r="U10466" t="s">
        <v>6629</v>
      </c>
    </row>
    <row r="10467" spans="1:21" x14ac:dyDescent="0.25">
      <c r="A10467" t="s">
        <v>6637</v>
      </c>
      <c r="B10467" s="12">
        <v>212075</v>
      </c>
      <c r="C10467" t="s">
        <v>9097</v>
      </c>
      <c r="D10467" s="11">
        <v>46198.324537036999</v>
      </c>
      <c r="E10467" t="s">
        <v>9098</v>
      </c>
      <c r="F10467" t="s">
        <v>6415</v>
      </c>
      <c r="G10467" t="s">
        <v>9089</v>
      </c>
      <c r="H10467" t="s">
        <v>6542</v>
      </c>
      <c r="I10467" t="s">
        <v>55</v>
      </c>
      <c r="J10467" t="s">
        <v>643</v>
      </c>
      <c r="K10467" t="s">
        <v>14507</v>
      </c>
      <c r="L10467" t="s">
        <v>14285</v>
      </c>
      <c r="M10467" t="s">
        <v>9099</v>
      </c>
      <c r="N10467" t="s">
        <v>6787</v>
      </c>
      <c r="O10467" t="s">
        <v>6810</v>
      </c>
      <c r="P10467">
        <v>12995000</v>
      </c>
      <c r="Q10467" t="s">
        <v>6636</v>
      </c>
      <c r="R10467" t="s">
        <v>6636</v>
      </c>
      <c r="S10467" s="12"/>
      <c r="T10467" s="13"/>
      <c r="U10467" t="s">
        <v>6629</v>
      </c>
    </row>
    <row r="10468" spans="1:21" x14ac:dyDescent="0.25">
      <c r="A10468" t="s">
        <v>6637</v>
      </c>
      <c r="B10468" s="12">
        <v>212075</v>
      </c>
      <c r="C10468" t="s">
        <v>9097</v>
      </c>
      <c r="D10468" s="11">
        <v>46198.324537036999</v>
      </c>
      <c r="E10468" t="s">
        <v>9098</v>
      </c>
      <c r="F10468" t="s">
        <v>6415</v>
      </c>
      <c r="G10468" t="s">
        <v>6968</v>
      </c>
      <c r="H10468" t="s">
        <v>6542</v>
      </c>
      <c r="I10468" t="s">
        <v>55</v>
      </c>
      <c r="J10468" t="s">
        <v>643</v>
      </c>
      <c r="K10468" t="s">
        <v>14507</v>
      </c>
      <c r="L10468" t="s">
        <v>14285</v>
      </c>
      <c r="M10468" t="s">
        <v>9099</v>
      </c>
      <c r="N10468" t="s">
        <v>6787</v>
      </c>
      <c r="O10468" t="s">
        <v>6810</v>
      </c>
      <c r="P10468">
        <v>12995000</v>
      </c>
      <c r="Q10468" t="s">
        <v>6636</v>
      </c>
      <c r="R10468" t="s">
        <v>6636</v>
      </c>
      <c r="S10468" s="12"/>
      <c r="T10468" s="13"/>
      <c r="U10468" t="s">
        <v>6629</v>
      </c>
    </row>
    <row r="10469" spans="1:21" x14ac:dyDescent="0.25">
      <c r="A10469" t="s">
        <v>6637</v>
      </c>
      <c r="B10469" s="12">
        <v>212075</v>
      </c>
      <c r="C10469" t="s">
        <v>9097</v>
      </c>
      <c r="D10469" s="11">
        <v>46198.324537036999</v>
      </c>
      <c r="E10469" t="s">
        <v>9098</v>
      </c>
      <c r="F10469" t="s">
        <v>6415</v>
      </c>
      <c r="G10469" t="s">
        <v>9090</v>
      </c>
      <c r="H10469" t="s">
        <v>6542</v>
      </c>
      <c r="I10469" t="s">
        <v>55</v>
      </c>
      <c r="J10469" t="s">
        <v>643</v>
      </c>
      <c r="K10469" t="s">
        <v>14507</v>
      </c>
      <c r="L10469" t="s">
        <v>14285</v>
      </c>
      <c r="M10469" t="s">
        <v>9099</v>
      </c>
      <c r="N10469" t="s">
        <v>6787</v>
      </c>
      <c r="O10469" t="s">
        <v>6810</v>
      </c>
      <c r="P10469">
        <v>12995000</v>
      </c>
      <c r="Q10469" t="s">
        <v>6636</v>
      </c>
      <c r="R10469" t="s">
        <v>6636</v>
      </c>
      <c r="S10469" s="12"/>
      <c r="T10469" s="13"/>
      <c r="U10469" t="s">
        <v>6629</v>
      </c>
    </row>
    <row r="10470" spans="1:21" x14ac:dyDescent="0.25">
      <c r="A10470" t="s">
        <v>6637</v>
      </c>
      <c r="B10470" s="12">
        <v>212075</v>
      </c>
      <c r="C10470" t="s">
        <v>9097</v>
      </c>
      <c r="D10470" s="11">
        <v>46198.324537036999</v>
      </c>
      <c r="E10470" t="s">
        <v>9098</v>
      </c>
      <c r="F10470" t="s">
        <v>6415</v>
      </c>
      <c r="G10470" t="s">
        <v>9091</v>
      </c>
      <c r="H10470" t="s">
        <v>6542</v>
      </c>
      <c r="I10470" t="s">
        <v>55</v>
      </c>
      <c r="J10470" t="s">
        <v>643</v>
      </c>
      <c r="K10470" t="s">
        <v>14507</v>
      </c>
      <c r="L10470" t="s">
        <v>14285</v>
      </c>
      <c r="M10470" t="s">
        <v>9099</v>
      </c>
      <c r="N10470" t="s">
        <v>6787</v>
      </c>
      <c r="O10470" t="s">
        <v>6810</v>
      </c>
      <c r="P10470">
        <v>12995000</v>
      </c>
      <c r="Q10470" t="s">
        <v>6636</v>
      </c>
      <c r="R10470" t="s">
        <v>6636</v>
      </c>
      <c r="S10470" s="12"/>
      <c r="T10470" s="13"/>
      <c r="U10470" t="s">
        <v>6629</v>
      </c>
    </row>
    <row r="10471" spans="1:21" x14ac:dyDescent="0.25">
      <c r="A10471" t="s">
        <v>6637</v>
      </c>
      <c r="B10471" s="12">
        <v>212075</v>
      </c>
      <c r="C10471" t="s">
        <v>9097</v>
      </c>
      <c r="D10471" s="11">
        <v>46198.324537036999</v>
      </c>
      <c r="E10471" t="s">
        <v>9098</v>
      </c>
      <c r="F10471" t="s">
        <v>6415</v>
      </c>
      <c r="G10471" t="s">
        <v>9092</v>
      </c>
      <c r="H10471" t="s">
        <v>6542</v>
      </c>
      <c r="I10471" t="s">
        <v>55</v>
      </c>
      <c r="J10471" t="s">
        <v>643</v>
      </c>
      <c r="K10471" t="s">
        <v>14507</v>
      </c>
      <c r="L10471" t="s">
        <v>14285</v>
      </c>
      <c r="M10471" t="s">
        <v>9099</v>
      </c>
      <c r="N10471" t="s">
        <v>6787</v>
      </c>
      <c r="O10471" t="s">
        <v>6810</v>
      </c>
      <c r="P10471">
        <v>12995000</v>
      </c>
      <c r="Q10471" t="s">
        <v>6636</v>
      </c>
      <c r="R10471" t="s">
        <v>6636</v>
      </c>
      <c r="S10471" s="12"/>
      <c r="T10471" s="13"/>
      <c r="U10471" t="s">
        <v>6629</v>
      </c>
    </row>
    <row r="10472" spans="1:21" x14ac:dyDescent="0.25">
      <c r="A10472" t="s">
        <v>6637</v>
      </c>
      <c r="B10472" s="12">
        <v>212075</v>
      </c>
      <c r="C10472" t="s">
        <v>9097</v>
      </c>
      <c r="D10472" s="11">
        <v>46198.324537036999</v>
      </c>
      <c r="E10472" t="s">
        <v>9098</v>
      </c>
      <c r="F10472" t="s">
        <v>6415</v>
      </c>
      <c r="G10472" t="s">
        <v>9093</v>
      </c>
      <c r="H10472" t="s">
        <v>6542</v>
      </c>
      <c r="I10472" t="s">
        <v>55</v>
      </c>
      <c r="J10472" t="s">
        <v>643</v>
      </c>
      <c r="K10472" t="s">
        <v>14507</v>
      </c>
      <c r="L10472" t="s">
        <v>14285</v>
      </c>
      <c r="M10472" t="s">
        <v>9099</v>
      </c>
      <c r="N10472" t="s">
        <v>6787</v>
      </c>
      <c r="O10472" t="s">
        <v>6810</v>
      </c>
      <c r="P10472">
        <v>12995000</v>
      </c>
      <c r="Q10472" t="s">
        <v>6636</v>
      </c>
      <c r="R10472" t="s">
        <v>6636</v>
      </c>
      <c r="S10472" s="12"/>
      <c r="T10472" s="13"/>
      <c r="U10472" t="s">
        <v>6629</v>
      </c>
    </row>
    <row r="10473" spans="1:21" x14ac:dyDescent="0.25">
      <c r="A10473" t="s">
        <v>6637</v>
      </c>
      <c r="B10473" s="12">
        <v>212075</v>
      </c>
      <c r="C10473" t="s">
        <v>9097</v>
      </c>
      <c r="D10473" s="11">
        <v>46198.324537036999</v>
      </c>
      <c r="E10473" t="s">
        <v>9098</v>
      </c>
      <c r="F10473" t="s">
        <v>6415</v>
      </c>
      <c r="G10473" t="s">
        <v>9094</v>
      </c>
      <c r="H10473" t="s">
        <v>6542</v>
      </c>
      <c r="I10473" t="s">
        <v>55</v>
      </c>
      <c r="J10473" t="s">
        <v>643</v>
      </c>
      <c r="K10473" t="s">
        <v>14507</v>
      </c>
      <c r="L10473" t="s">
        <v>14285</v>
      </c>
      <c r="M10473" t="s">
        <v>9099</v>
      </c>
      <c r="N10473" t="s">
        <v>6787</v>
      </c>
      <c r="O10473" t="s">
        <v>6810</v>
      </c>
      <c r="P10473">
        <v>12995000</v>
      </c>
      <c r="Q10473" t="s">
        <v>6636</v>
      </c>
      <c r="R10473" t="s">
        <v>6636</v>
      </c>
      <c r="S10473" s="12"/>
      <c r="T10473" s="13"/>
      <c r="U10473" t="s">
        <v>6629</v>
      </c>
    </row>
    <row r="10474" spans="1:21" x14ac:dyDescent="0.25">
      <c r="A10474" t="s">
        <v>6637</v>
      </c>
      <c r="B10474" s="12">
        <v>212075</v>
      </c>
      <c r="C10474" t="s">
        <v>9097</v>
      </c>
      <c r="D10474" s="11">
        <v>46198.324537036999</v>
      </c>
      <c r="E10474" t="s">
        <v>9098</v>
      </c>
      <c r="F10474" t="s">
        <v>6415</v>
      </c>
      <c r="G10474" t="s">
        <v>9095</v>
      </c>
      <c r="H10474" t="s">
        <v>6542</v>
      </c>
      <c r="I10474" t="s">
        <v>55</v>
      </c>
      <c r="J10474" t="s">
        <v>643</v>
      </c>
      <c r="K10474" t="s">
        <v>14507</v>
      </c>
      <c r="L10474" t="s">
        <v>14285</v>
      </c>
      <c r="M10474" t="s">
        <v>9099</v>
      </c>
      <c r="N10474" t="s">
        <v>6787</v>
      </c>
      <c r="O10474" t="s">
        <v>6810</v>
      </c>
      <c r="P10474">
        <v>12995000</v>
      </c>
      <c r="Q10474" t="s">
        <v>6636</v>
      </c>
      <c r="R10474" t="s">
        <v>6636</v>
      </c>
      <c r="S10474" s="12"/>
      <c r="T10474" s="13"/>
      <c r="U10474" t="s">
        <v>6629</v>
      </c>
    </row>
    <row r="10475" spans="1:21" x14ac:dyDescent="0.25">
      <c r="A10475" t="s">
        <v>6637</v>
      </c>
      <c r="B10475" s="12">
        <v>212075</v>
      </c>
      <c r="C10475" t="s">
        <v>9097</v>
      </c>
      <c r="D10475" s="11">
        <v>46198.324537036999</v>
      </c>
      <c r="E10475" t="s">
        <v>9098</v>
      </c>
      <c r="F10475" t="s">
        <v>6415</v>
      </c>
      <c r="G10475" t="s">
        <v>9096</v>
      </c>
      <c r="H10475" t="s">
        <v>6542</v>
      </c>
      <c r="I10475" t="s">
        <v>55</v>
      </c>
      <c r="J10475" t="s">
        <v>643</v>
      </c>
      <c r="K10475" t="s">
        <v>14507</v>
      </c>
      <c r="L10475" t="s">
        <v>14285</v>
      </c>
      <c r="M10475" t="s">
        <v>9099</v>
      </c>
      <c r="N10475" t="s">
        <v>6787</v>
      </c>
      <c r="O10475" t="s">
        <v>6810</v>
      </c>
      <c r="P10475">
        <v>12995000</v>
      </c>
      <c r="Q10475" t="s">
        <v>6636</v>
      </c>
      <c r="R10475" t="s">
        <v>6636</v>
      </c>
      <c r="S10475" s="12"/>
      <c r="T10475" s="13"/>
      <c r="U10475" t="s">
        <v>6629</v>
      </c>
    </row>
    <row r="10476" spans="1:21" x14ac:dyDescent="0.25">
      <c r="A10476" t="s">
        <v>6619</v>
      </c>
      <c r="B10476" s="12">
        <v>212075</v>
      </c>
      <c r="C10476" t="s">
        <v>9097</v>
      </c>
      <c r="D10476" s="11">
        <v>46198.564236111102</v>
      </c>
      <c r="E10476" t="s">
        <v>9098</v>
      </c>
      <c r="F10476" t="s">
        <v>6415</v>
      </c>
      <c r="G10476" t="s">
        <v>9086</v>
      </c>
      <c r="H10476" t="s">
        <v>6542</v>
      </c>
      <c r="I10476" t="s">
        <v>55</v>
      </c>
      <c r="J10476" t="s">
        <v>643</v>
      </c>
      <c r="K10476" t="s">
        <v>14507</v>
      </c>
      <c r="L10476" t="s">
        <v>14285</v>
      </c>
      <c r="M10476" t="s">
        <v>9099</v>
      </c>
      <c r="N10476" t="s">
        <v>6787</v>
      </c>
      <c r="O10476" t="s">
        <v>6810</v>
      </c>
      <c r="P10476">
        <v>12995000</v>
      </c>
      <c r="Q10476" t="s">
        <v>6636</v>
      </c>
      <c r="R10476" t="s">
        <v>6636</v>
      </c>
      <c r="S10476" s="12"/>
      <c r="T10476" s="13"/>
      <c r="U10476" t="s">
        <v>6629</v>
      </c>
    </row>
    <row r="10477" spans="1:21" x14ac:dyDescent="0.25">
      <c r="A10477" t="s">
        <v>6619</v>
      </c>
      <c r="B10477" s="12">
        <v>212075</v>
      </c>
      <c r="C10477" t="s">
        <v>9097</v>
      </c>
      <c r="D10477" s="11">
        <v>46198.564236111102</v>
      </c>
      <c r="E10477" t="s">
        <v>9098</v>
      </c>
      <c r="F10477" t="s">
        <v>6415</v>
      </c>
      <c r="G10477" t="s">
        <v>9088</v>
      </c>
      <c r="H10477" t="s">
        <v>6542</v>
      </c>
      <c r="I10477" t="s">
        <v>55</v>
      </c>
      <c r="J10477" t="s">
        <v>643</v>
      </c>
      <c r="K10477" t="s">
        <v>14507</v>
      </c>
      <c r="L10477" t="s">
        <v>14285</v>
      </c>
      <c r="M10477" t="s">
        <v>9099</v>
      </c>
      <c r="N10477" t="s">
        <v>6787</v>
      </c>
      <c r="O10477" t="s">
        <v>6810</v>
      </c>
      <c r="P10477">
        <v>12995000</v>
      </c>
      <c r="Q10477" t="s">
        <v>6636</v>
      </c>
      <c r="R10477" t="s">
        <v>6636</v>
      </c>
      <c r="S10477" s="12"/>
      <c r="T10477" s="13"/>
      <c r="U10477" t="s">
        <v>6629</v>
      </c>
    </row>
    <row r="10478" spans="1:21" x14ac:dyDescent="0.25">
      <c r="A10478" t="s">
        <v>6619</v>
      </c>
      <c r="B10478" s="12">
        <v>212075</v>
      </c>
      <c r="C10478" t="s">
        <v>9097</v>
      </c>
      <c r="D10478" s="11">
        <v>46198.564236111102</v>
      </c>
      <c r="E10478" t="s">
        <v>9098</v>
      </c>
      <c r="F10478" t="s">
        <v>6415</v>
      </c>
      <c r="G10478" t="s">
        <v>9089</v>
      </c>
      <c r="H10478" t="s">
        <v>6542</v>
      </c>
      <c r="I10478" t="s">
        <v>55</v>
      </c>
      <c r="J10478" t="s">
        <v>643</v>
      </c>
      <c r="K10478" t="s">
        <v>14507</v>
      </c>
      <c r="L10478" t="s">
        <v>14285</v>
      </c>
      <c r="M10478" t="s">
        <v>9099</v>
      </c>
      <c r="N10478" t="s">
        <v>6787</v>
      </c>
      <c r="O10478" t="s">
        <v>6810</v>
      </c>
      <c r="P10478">
        <v>12995000</v>
      </c>
      <c r="Q10478" t="s">
        <v>6636</v>
      </c>
      <c r="R10478" t="s">
        <v>6636</v>
      </c>
      <c r="S10478" s="12"/>
      <c r="T10478" s="13"/>
      <c r="U10478" t="s">
        <v>6629</v>
      </c>
    </row>
    <row r="10479" spans="1:21" x14ac:dyDescent="0.25">
      <c r="A10479" t="s">
        <v>6619</v>
      </c>
      <c r="B10479" s="12">
        <v>212075</v>
      </c>
      <c r="C10479" t="s">
        <v>9097</v>
      </c>
      <c r="D10479" s="11">
        <v>46198.564236111102</v>
      </c>
      <c r="E10479" t="s">
        <v>9098</v>
      </c>
      <c r="F10479" t="s">
        <v>6415</v>
      </c>
      <c r="G10479" t="s">
        <v>6968</v>
      </c>
      <c r="H10479" t="s">
        <v>6542</v>
      </c>
      <c r="I10479" t="s">
        <v>55</v>
      </c>
      <c r="J10479" t="s">
        <v>643</v>
      </c>
      <c r="K10479" t="s">
        <v>14507</v>
      </c>
      <c r="L10479" t="s">
        <v>14285</v>
      </c>
      <c r="M10479" t="s">
        <v>9099</v>
      </c>
      <c r="N10479" t="s">
        <v>6787</v>
      </c>
      <c r="O10479" t="s">
        <v>6810</v>
      </c>
      <c r="P10479">
        <v>12995000</v>
      </c>
      <c r="Q10479" t="s">
        <v>6636</v>
      </c>
      <c r="R10479" t="s">
        <v>6636</v>
      </c>
      <c r="S10479" s="12"/>
      <c r="T10479" s="13"/>
      <c r="U10479" t="s">
        <v>6629</v>
      </c>
    </row>
    <row r="10480" spans="1:21" x14ac:dyDescent="0.25">
      <c r="A10480" t="s">
        <v>6619</v>
      </c>
      <c r="B10480" s="12">
        <v>212075</v>
      </c>
      <c r="C10480" t="s">
        <v>9097</v>
      </c>
      <c r="D10480" s="11">
        <v>46198.564236111102</v>
      </c>
      <c r="E10480" t="s">
        <v>9098</v>
      </c>
      <c r="F10480" t="s">
        <v>6415</v>
      </c>
      <c r="G10480" t="s">
        <v>9090</v>
      </c>
      <c r="H10480" t="s">
        <v>6542</v>
      </c>
      <c r="I10480" t="s">
        <v>55</v>
      </c>
      <c r="J10480" t="s">
        <v>643</v>
      </c>
      <c r="K10480" t="s">
        <v>14507</v>
      </c>
      <c r="L10480" t="s">
        <v>14285</v>
      </c>
      <c r="M10480" t="s">
        <v>9099</v>
      </c>
      <c r="N10480" t="s">
        <v>6787</v>
      </c>
      <c r="O10480" t="s">
        <v>6810</v>
      </c>
      <c r="P10480">
        <v>12995000</v>
      </c>
      <c r="Q10480" t="s">
        <v>6636</v>
      </c>
      <c r="R10480" t="s">
        <v>6636</v>
      </c>
      <c r="S10480" s="12"/>
      <c r="T10480" s="13"/>
      <c r="U10480" t="s">
        <v>6629</v>
      </c>
    </row>
    <row r="10481" spans="1:21" x14ac:dyDescent="0.25">
      <c r="A10481" t="s">
        <v>6619</v>
      </c>
      <c r="B10481" s="12">
        <v>212075</v>
      </c>
      <c r="C10481" t="s">
        <v>9097</v>
      </c>
      <c r="D10481" s="11">
        <v>46198.564236111102</v>
      </c>
      <c r="E10481" t="s">
        <v>9098</v>
      </c>
      <c r="F10481" t="s">
        <v>6415</v>
      </c>
      <c r="G10481" t="s">
        <v>9091</v>
      </c>
      <c r="H10481" t="s">
        <v>6542</v>
      </c>
      <c r="I10481" t="s">
        <v>55</v>
      </c>
      <c r="J10481" t="s">
        <v>643</v>
      </c>
      <c r="K10481" t="s">
        <v>14507</v>
      </c>
      <c r="L10481" t="s">
        <v>14285</v>
      </c>
      <c r="M10481" t="s">
        <v>9099</v>
      </c>
      <c r="N10481" t="s">
        <v>6787</v>
      </c>
      <c r="O10481" t="s">
        <v>6810</v>
      </c>
      <c r="P10481">
        <v>12995000</v>
      </c>
      <c r="Q10481" t="s">
        <v>6636</v>
      </c>
      <c r="R10481" t="s">
        <v>6636</v>
      </c>
      <c r="S10481" s="12"/>
      <c r="T10481" s="13"/>
      <c r="U10481" t="s">
        <v>6629</v>
      </c>
    </row>
    <row r="10482" spans="1:21" x14ac:dyDescent="0.25">
      <c r="A10482" t="s">
        <v>6619</v>
      </c>
      <c r="B10482" s="12">
        <v>212075</v>
      </c>
      <c r="C10482" t="s">
        <v>9097</v>
      </c>
      <c r="D10482" s="11">
        <v>46198.564236111102</v>
      </c>
      <c r="E10482" t="s">
        <v>9098</v>
      </c>
      <c r="F10482" t="s">
        <v>6415</v>
      </c>
      <c r="G10482" t="s">
        <v>9092</v>
      </c>
      <c r="H10482" t="s">
        <v>6542</v>
      </c>
      <c r="I10482" t="s">
        <v>55</v>
      </c>
      <c r="J10482" t="s">
        <v>643</v>
      </c>
      <c r="K10482" t="s">
        <v>14507</v>
      </c>
      <c r="L10482" t="s">
        <v>14285</v>
      </c>
      <c r="M10482" t="s">
        <v>9099</v>
      </c>
      <c r="N10482" t="s">
        <v>6787</v>
      </c>
      <c r="O10482" t="s">
        <v>6810</v>
      </c>
      <c r="P10482">
        <v>12995000</v>
      </c>
      <c r="Q10482" t="s">
        <v>6636</v>
      </c>
      <c r="R10482" t="s">
        <v>6636</v>
      </c>
      <c r="S10482" s="12"/>
      <c r="T10482" s="13"/>
      <c r="U10482" t="s">
        <v>6629</v>
      </c>
    </row>
    <row r="10483" spans="1:21" x14ac:dyDescent="0.25">
      <c r="A10483" t="s">
        <v>6619</v>
      </c>
      <c r="B10483" s="12">
        <v>212075</v>
      </c>
      <c r="C10483" t="s">
        <v>9097</v>
      </c>
      <c r="D10483" s="11">
        <v>46198.564236111102</v>
      </c>
      <c r="E10483" t="s">
        <v>9098</v>
      </c>
      <c r="F10483" t="s">
        <v>6415</v>
      </c>
      <c r="G10483" t="s">
        <v>9093</v>
      </c>
      <c r="H10483" t="s">
        <v>6542</v>
      </c>
      <c r="I10483" t="s">
        <v>55</v>
      </c>
      <c r="J10483" t="s">
        <v>643</v>
      </c>
      <c r="K10483" t="s">
        <v>14507</v>
      </c>
      <c r="L10483" t="s">
        <v>14285</v>
      </c>
      <c r="M10483" t="s">
        <v>9099</v>
      </c>
      <c r="N10483" t="s">
        <v>6787</v>
      </c>
      <c r="O10483" t="s">
        <v>6810</v>
      </c>
      <c r="P10483">
        <v>12995000</v>
      </c>
      <c r="Q10483" t="s">
        <v>6636</v>
      </c>
      <c r="R10483" t="s">
        <v>6636</v>
      </c>
      <c r="S10483" s="12"/>
      <c r="T10483" s="13"/>
      <c r="U10483" t="s">
        <v>6629</v>
      </c>
    </row>
    <row r="10484" spans="1:21" x14ac:dyDescent="0.25">
      <c r="A10484" t="s">
        <v>6619</v>
      </c>
      <c r="B10484" s="12">
        <v>212075</v>
      </c>
      <c r="C10484" t="s">
        <v>9097</v>
      </c>
      <c r="D10484" s="11">
        <v>46198.564236111102</v>
      </c>
      <c r="E10484" t="s">
        <v>9098</v>
      </c>
      <c r="F10484" t="s">
        <v>6415</v>
      </c>
      <c r="G10484" t="s">
        <v>9094</v>
      </c>
      <c r="H10484" t="s">
        <v>6542</v>
      </c>
      <c r="I10484" t="s">
        <v>55</v>
      </c>
      <c r="J10484" t="s">
        <v>643</v>
      </c>
      <c r="K10484" t="s">
        <v>14507</v>
      </c>
      <c r="L10484" t="s">
        <v>14285</v>
      </c>
      <c r="M10484" t="s">
        <v>9099</v>
      </c>
      <c r="N10484" t="s">
        <v>6787</v>
      </c>
      <c r="O10484" t="s">
        <v>6810</v>
      </c>
      <c r="P10484">
        <v>12995000</v>
      </c>
      <c r="Q10484" t="s">
        <v>6636</v>
      </c>
      <c r="R10484" t="s">
        <v>6636</v>
      </c>
      <c r="S10484" s="12"/>
      <c r="T10484" s="13"/>
      <c r="U10484" t="s">
        <v>6629</v>
      </c>
    </row>
    <row r="10485" spans="1:21" x14ac:dyDescent="0.25">
      <c r="A10485" t="s">
        <v>6619</v>
      </c>
      <c r="B10485" s="12">
        <v>212075</v>
      </c>
      <c r="C10485" t="s">
        <v>9097</v>
      </c>
      <c r="D10485" s="11">
        <v>46198.564236111102</v>
      </c>
      <c r="E10485" t="s">
        <v>9098</v>
      </c>
      <c r="F10485" t="s">
        <v>6415</v>
      </c>
      <c r="G10485" t="s">
        <v>9095</v>
      </c>
      <c r="H10485" t="s">
        <v>6542</v>
      </c>
      <c r="I10485" t="s">
        <v>55</v>
      </c>
      <c r="J10485" t="s">
        <v>643</v>
      </c>
      <c r="K10485" t="s">
        <v>14507</v>
      </c>
      <c r="L10485" t="s">
        <v>14285</v>
      </c>
      <c r="M10485" t="s">
        <v>9099</v>
      </c>
      <c r="N10485" t="s">
        <v>6787</v>
      </c>
      <c r="O10485" t="s">
        <v>6810</v>
      </c>
      <c r="P10485">
        <v>12995000</v>
      </c>
      <c r="Q10485" t="s">
        <v>6636</v>
      </c>
      <c r="R10485" t="s">
        <v>6636</v>
      </c>
      <c r="S10485" s="12"/>
      <c r="T10485" s="13"/>
      <c r="U10485" t="s">
        <v>6629</v>
      </c>
    </row>
    <row r="10486" spans="1:21" x14ac:dyDescent="0.25">
      <c r="A10486" t="s">
        <v>6619</v>
      </c>
      <c r="B10486" s="12">
        <v>212075</v>
      </c>
      <c r="C10486" t="s">
        <v>9097</v>
      </c>
      <c r="D10486" s="11">
        <v>46198.564236111102</v>
      </c>
      <c r="E10486" t="s">
        <v>9098</v>
      </c>
      <c r="F10486" t="s">
        <v>6415</v>
      </c>
      <c r="G10486" t="s">
        <v>9096</v>
      </c>
      <c r="H10486" t="s">
        <v>6542</v>
      </c>
      <c r="I10486" t="s">
        <v>55</v>
      </c>
      <c r="J10486" t="s">
        <v>643</v>
      </c>
      <c r="K10486" t="s">
        <v>14507</v>
      </c>
      <c r="L10486" t="s">
        <v>14285</v>
      </c>
      <c r="M10486" t="s">
        <v>9099</v>
      </c>
      <c r="N10486" t="s">
        <v>6787</v>
      </c>
      <c r="O10486" t="s">
        <v>6810</v>
      </c>
      <c r="P10486">
        <v>12995000</v>
      </c>
      <c r="Q10486" t="s">
        <v>6636</v>
      </c>
      <c r="R10486" t="s">
        <v>6636</v>
      </c>
      <c r="S10486" s="12"/>
      <c r="T10486" s="13"/>
      <c r="U10486" t="s">
        <v>6629</v>
      </c>
    </row>
    <row r="10487" spans="1:21" x14ac:dyDescent="0.25">
      <c r="A10487" t="s">
        <v>6637</v>
      </c>
      <c r="B10487" s="12">
        <v>212250</v>
      </c>
      <c r="C10487" t="s">
        <v>14508</v>
      </c>
      <c r="D10487" s="11">
        <v>46198.922835648104</v>
      </c>
      <c r="E10487" t="s">
        <v>14509</v>
      </c>
      <c r="F10487" t="s">
        <v>6415</v>
      </c>
      <c r="G10487" t="s">
        <v>9086</v>
      </c>
      <c r="H10487" t="s">
        <v>6542</v>
      </c>
      <c r="I10487" t="s">
        <v>65</v>
      </c>
      <c r="J10487" t="s">
        <v>573</v>
      </c>
      <c r="K10487" t="s">
        <v>14510</v>
      </c>
      <c r="L10487" t="s">
        <v>14285</v>
      </c>
      <c r="M10487" t="s">
        <v>14511</v>
      </c>
      <c r="N10487" t="s">
        <v>6787</v>
      </c>
      <c r="O10487" t="s">
        <v>6798</v>
      </c>
      <c r="P10487">
        <v>11745000</v>
      </c>
      <c r="Q10487" t="s">
        <v>6636</v>
      </c>
      <c r="R10487" t="s">
        <v>6636</v>
      </c>
      <c r="S10487" s="12"/>
      <c r="T10487" s="13"/>
      <c r="U10487" t="s">
        <v>6636</v>
      </c>
    </row>
    <row r="10488" spans="1:21" x14ac:dyDescent="0.25">
      <c r="A10488" t="s">
        <v>6637</v>
      </c>
      <c r="B10488" s="12">
        <v>212250</v>
      </c>
      <c r="C10488" t="s">
        <v>14508</v>
      </c>
      <c r="D10488" s="11">
        <v>46198.922835648104</v>
      </c>
      <c r="E10488" t="s">
        <v>14509</v>
      </c>
      <c r="F10488" t="s">
        <v>6415</v>
      </c>
      <c r="G10488" t="s">
        <v>9088</v>
      </c>
      <c r="H10488" t="s">
        <v>6542</v>
      </c>
      <c r="I10488" t="s">
        <v>65</v>
      </c>
      <c r="J10488" t="s">
        <v>573</v>
      </c>
      <c r="K10488" t="s">
        <v>14510</v>
      </c>
      <c r="L10488" t="s">
        <v>14285</v>
      </c>
      <c r="M10488" t="s">
        <v>14511</v>
      </c>
      <c r="N10488" t="s">
        <v>6787</v>
      </c>
      <c r="O10488" t="s">
        <v>6798</v>
      </c>
      <c r="P10488">
        <v>11745000</v>
      </c>
      <c r="Q10488" t="s">
        <v>6636</v>
      </c>
      <c r="R10488" t="s">
        <v>6636</v>
      </c>
      <c r="S10488" s="12"/>
      <c r="T10488" s="13"/>
      <c r="U10488" t="s">
        <v>6636</v>
      </c>
    </row>
    <row r="10489" spans="1:21" x14ac:dyDescent="0.25">
      <c r="A10489" t="s">
        <v>6637</v>
      </c>
      <c r="B10489" s="12">
        <v>212250</v>
      </c>
      <c r="C10489" t="s">
        <v>14508</v>
      </c>
      <c r="D10489" s="11">
        <v>46198.922835648104</v>
      </c>
      <c r="E10489" t="s">
        <v>14509</v>
      </c>
      <c r="F10489" t="s">
        <v>6415</v>
      </c>
      <c r="G10489" t="s">
        <v>9089</v>
      </c>
      <c r="H10489" t="s">
        <v>6542</v>
      </c>
      <c r="I10489" t="s">
        <v>65</v>
      </c>
      <c r="J10489" t="s">
        <v>573</v>
      </c>
      <c r="K10489" t="s">
        <v>14510</v>
      </c>
      <c r="L10489" t="s">
        <v>14285</v>
      </c>
      <c r="M10489" t="s">
        <v>14511</v>
      </c>
      <c r="N10489" t="s">
        <v>6787</v>
      </c>
      <c r="O10489" t="s">
        <v>6798</v>
      </c>
      <c r="P10489">
        <v>11745000</v>
      </c>
      <c r="Q10489" t="s">
        <v>6636</v>
      </c>
      <c r="R10489" t="s">
        <v>6636</v>
      </c>
      <c r="S10489" s="12"/>
      <c r="T10489" s="13"/>
      <c r="U10489" t="s">
        <v>6636</v>
      </c>
    </row>
    <row r="10490" spans="1:21" x14ac:dyDescent="0.25">
      <c r="A10490" t="s">
        <v>6637</v>
      </c>
      <c r="B10490" s="12">
        <v>212250</v>
      </c>
      <c r="C10490" t="s">
        <v>14508</v>
      </c>
      <c r="D10490" s="11">
        <v>46198.922835648104</v>
      </c>
      <c r="E10490" t="s">
        <v>14509</v>
      </c>
      <c r="F10490" t="s">
        <v>6415</v>
      </c>
      <c r="G10490" t="s">
        <v>6968</v>
      </c>
      <c r="H10490" t="s">
        <v>6542</v>
      </c>
      <c r="I10490" t="s">
        <v>65</v>
      </c>
      <c r="J10490" t="s">
        <v>573</v>
      </c>
      <c r="K10490" t="s">
        <v>14510</v>
      </c>
      <c r="L10490" t="s">
        <v>14285</v>
      </c>
      <c r="M10490" t="s">
        <v>14511</v>
      </c>
      <c r="N10490" t="s">
        <v>6787</v>
      </c>
      <c r="O10490" t="s">
        <v>6798</v>
      </c>
      <c r="P10490">
        <v>11745000</v>
      </c>
      <c r="Q10490" t="s">
        <v>6636</v>
      </c>
      <c r="R10490" t="s">
        <v>6636</v>
      </c>
      <c r="S10490" s="12"/>
      <c r="T10490" s="13"/>
      <c r="U10490" t="s">
        <v>6636</v>
      </c>
    </row>
    <row r="10491" spans="1:21" x14ac:dyDescent="0.25">
      <c r="A10491" t="s">
        <v>6637</v>
      </c>
      <c r="B10491" s="12">
        <v>212250</v>
      </c>
      <c r="C10491" t="s">
        <v>14508</v>
      </c>
      <c r="D10491" s="11">
        <v>46198.922835648104</v>
      </c>
      <c r="E10491" t="s">
        <v>14509</v>
      </c>
      <c r="F10491" t="s">
        <v>6415</v>
      </c>
      <c r="G10491" t="s">
        <v>9090</v>
      </c>
      <c r="H10491" t="s">
        <v>6542</v>
      </c>
      <c r="I10491" t="s">
        <v>65</v>
      </c>
      <c r="J10491" t="s">
        <v>573</v>
      </c>
      <c r="K10491" t="s">
        <v>14510</v>
      </c>
      <c r="L10491" t="s">
        <v>14285</v>
      </c>
      <c r="M10491" t="s">
        <v>14511</v>
      </c>
      <c r="N10491" t="s">
        <v>6787</v>
      </c>
      <c r="O10491" t="s">
        <v>6798</v>
      </c>
      <c r="P10491">
        <v>11745000</v>
      </c>
      <c r="Q10491" t="s">
        <v>6636</v>
      </c>
      <c r="R10491" t="s">
        <v>6636</v>
      </c>
      <c r="S10491" s="12"/>
      <c r="T10491" s="13"/>
      <c r="U10491" t="s">
        <v>6636</v>
      </c>
    </row>
    <row r="10492" spans="1:21" x14ac:dyDescent="0.25">
      <c r="A10492" t="s">
        <v>6637</v>
      </c>
      <c r="B10492" s="12">
        <v>212250</v>
      </c>
      <c r="C10492" t="s">
        <v>14508</v>
      </c>
      <c r="D10492" s="11">
        <v>46198.922835648104</v>
      </c>
      <c r="E10492" t="s">
        <v>14509</v>
      </c>
      <c r="F10492" t="s">
        <v>6415</v>
      </c>
      <c r="G10492" t="s">
        <v>9091</v>
      </c>
      <c r="H10492" t="s">
        <v>6542</v>
      </c>
      <c r="I10492" t="s">
        <v>65</v>
      </c>
      <c r="J10492" t="s">
        <v>573</v>
      </c>
      <c r="K10492" t="s">
        <v>14510</v>
      </c>
      <c r="L10492" t="s">
        <v>14285</v>
      </c>
      <c r="M10492" t="s">
        <v>14511</v>
      </c>
      <c r="N10492" t="s">
        <v>6787</v>
      </c>
      <c r="O10492" t="s">
        <v>6798</v>
      </c>
      <c r="P10492">
        <v>11745000</v>
      </c>
      <c r="Q10492" t="s">
        <v>6636</v>
      </c>
      <c r="R10492" t="s">
        <v>6636</v>
      </c>
      <c r="S10492" s="12"/>
      <c r="T10492" s="13"/>
      <c r="U10492" t="s">
        <v>6636</v>
      </c>
    </row>
    <row r="10493" spans="1:21" x14ac:dyDescent="0.25">
      <c r="A10493" t="s">
        <v>6637</v>
      </c>
      <c r="B10493" s="12">
        <v>212250</v>
      </c>
      <c r="C10493" t="s">
        <v>14508</v>
      </c>
      <c r="D10493" s="11">
        <v>46198.922835648104</v>
      </c>
      <c r="E10493" t="s">
        <v>14509</v>
      </c>
      <c r="F10493" t="s">
        <v>6415</v>
      </c>
      <c r="G10493" t="s">
        <v>9092</v>
      </c>
      <c r="H10493" t="s">
        <v>6542</v>
      </c>
      <c r="I10493" t="s">
        <v>65</v>
      </c>
      <c r="J10493" t="s">
        <v>573</v>
      </c>
      <c r="K10493" t="s">
        <v>14510</v>
      </c>
      <c r="L10493" t="s">
        <v>14285</v>
      </c>
      <c r="M10493" t="s">
        <v>14511</v>
      </c>
      <c r="N10493" t="s">
        <v>6787</v>
      </c>
      <c r="O10493" t="s">
        <v>6798</v>
      </c>
      <c r="P10493">
        <v>11745000</v>
      </c>
      <c r="Q10493" t="s">
        <v>6636</v>
      </c>
      <c r="R10493" t="s">
        <v>6636</v>
      </c>
      <c r="S10493" s="12"/>
      <c r="T10493" s="13"/>
      <c r="U10493" t="s">
        <v>6636</v>
      </c>
    </row>
    <row r="10494" spans="1:21" x14ac:dyDescent="0.25">
      <c r="A10494" t="s">
        <v>6637</v>
      </c>
      <c r="B10494" s="12">
        <v>212250</v>
      </c>
      <c r="C10494" t="s">
        <v>14508</v>
      </c>
      <c r="D10494" s="11">
        <v>46198.922835648104</v>
      </c>
      <c r="E10494" t="s">
        <v>14509</v>
      </c>
      <c r="F10494" t="s">
        <v>6415</v>
      </c>
      <c r="G10494" t="s">
        <v>9093</v>
      </c>
      <c r="H10494" t="s">
        <v>6542</v>
      </c>
      <c r="I10494" t="s">
        <v>65</v>
      </c>
      <c r="J10494" t="s">
        <v>573</v>
      </c>
      <c r="K10494" t="s">
        <v>14510</v>
      </c>
      <c r="L10494" t="s">
        <v>14285</v>
      </c>
      <c r="M10494" t="s">
        <v>14511</v>
      </c>
      <c r="N10494" t="s">
        <v>6787</v>
      </c>
      <c r="O10494" t="s">
        <v>6798</v>
      </c>
      <c r="P10494">
        <v>11745000</v>
      </c>
      <c r="Q10494" t="s">
        <v>6636</v>
      </c>
      <c r="R10494" t="s">
        <v>6636</v>
      </c>
      <c r="S10494" s="12"/>
      <c r="T10494" s="13"/>
      <c r="U10494" t="s">
        <v>6636</v>
      </c>
    </row>
    <row r="10495" spans="1:21" x14ac:dyDescent="0.25">
      <c r="A10495" t="s">
        <v>6637</v>
      </c>
      <c r="B10495" s="12">
        <v>212250</v>
      </c>
      <c r="C10495" t="s">
        <v>14508</v>
      </c>
      <c r="D10495" s="11">
        <v>46198.922835648104</v>
      </c>
      <c r="E10495" t="s">
        <v>14509</v>
      </c>
      <c r="F10495" t="s">
        <v>6415</v>
      </c>
      <c r="G10495" t="s">
        <v>9094</v>
      </c>
      <c r="H10495" t="s">
        <v>6542</v>
      </c>
      <c r="I10495" t="s">
        <v>65</v>
      </c>
      <c r="J10495" t="s">
        <v>573</v>
      </c>
      <c r="K10495" t="s">
        <v>14510</v>
      </c>
      <c r="L10495" t="s">
        <v>14285</v>
      </c>
      <c r="M10495" t="s">
        <v>14511</v>
      </c>
      <c r="N10495" t="s">
        <v>6787</v>
      </c>
      <c r="O10495" t="s">
        <v>6798</v>
      </c>
      <c r="P10495">
        <v>11745000</v>
      </c>
      <c r="Q10495" t="s">
        <v>6636</v>
      </c>
      <c r="R10495" t="s">
        <v>6636</v>
      </c>
      <c r="S10495" s="12"/>
      <c r="T10495" s="13"/>
      <c r="U10495" t="s">
        <v>6636</v>
      </c>
    </row>
    <row r="10496" spans="1:21" x14ac:dyDescent="0.25">
      <c r="A10496" t="s">
        <v>6637</v>
      </c>
      <c r="B10496" s="12">
        <v>212250</v>
      </c>
      <c r="C10496" t="s">
        <v>14508</v>
      </c>
      <c r="D10496" s="11">
        <v>46198.922835648104</v>
      </c>
      <c r="E10496" t="s">
        <v>14509</v>
      </c>
      <c r="F10496" t="s">
        <v>6415</v>
      </c>
      <c r="G10496" t="s">
        <v>9095</v>
      </c>
      <c r="H10496" t="s">
        <v>6542</v>
      </c>
      <c r="I10496" t="s">
        <v>65</v>
      </c>
      <c r="J10496" t="s">
        <v>573</v>
      </c>
      <c r="K10496" t="s">
        <v>14510</v>
      </c>
      <c r="L10496" t="s">
        <v>14285</v>
      </c>
      <c r="M10496" t="s">
        <v>14511</v>
      </c>
      <c r="N10496" t="s">
        <v>6787</v>
      </c>
      <c r="O10496" t="s">
        <v>6798</v>
      </c>
      <c r="P10496">
        <v>11745000</v>
      </c>
      <c r="Q10496" t="s">
        <v>6636</v>
      </c>
      <c r="R10496" t="s">
        <v>6636</v>
      </c>
      <c r="S10496" s="12"/>
      <c r="T10496" s="13"/>
      <c r="U10496" t="s">
        <v>6636</v>
      </c>
    </row>
    <row r="10497" spans="1:21" x14ac:dyDescent="0.25">
      <c r="A10497" t="s">
        <v>6637</v>
      </c>
      <c r="B10497" s="12">
        <v>212250</v>
      </c>
      <c r="C10497" t="s">
        <v>14508</v>
      </c>
      <c r="D10497" s="11">
        <v>46198.922835648104</v>
      </c>
      <c r="E10497" t="s">
        <v>14509</v>
      </c>
      <c r="F10497" t="s">
        <v>6415</v>
      </c>
      <c r="G10497" t="s">
        <v>9096</v>
      </c>
      <c r="H10497" t="s">
        <v>6542</v>
      </c>
      <c r="I10497" t="s">
        <v>65</v>
      </c>
      <c r="J10497" t="s">
        <v>573</v>
      </c>
      <c r="K10497" t="s">
        <v>14510</v>
      </c>
      <c r="L10497" t="s">
        <v>14285</v>
      </c>
      <c r="M10497" t="s">
        <v>14511</v>
      </c>
      <c r="N10497" t="s">
        <v>6787</v>
      </c>
      <c r="O10497" t="s">
        <v>6798</v>
      </c>
      <c r="P10497">
        <v>11745000</v>
      </c>
      <c r="Q10497" t="s">
        <v>6636</v>
      </c>
      <c r="R10497" t="s">
        <v>6636</v>
      </c>
      <c r="S10497" s="12"/>
      <c r="T10497" s="13"/>
      <c r="U10497" t="s">
        <v>6636</v>
      </c>
    </row>
    <row r="10498" spans="1:21" x14ac:dyDescent="0.25">
      <c r="A10498" t="s">
        <v>6619</v>
      </c>
      <c r="B10498" s="12">
        <v>212250</v>
      </c>
      <c r="C10498" t="s">
        <v>14508</v>
      </c>
      <c r="D10498" s="11">
        <v>46199.416979166701</v>
      </c>
      <c r="E10498" t="s">
        <v>14509</v>
      </c>
      <c r="F10498" t="s">
        <v>6415</v>
      </c>
      <c r="G10498" t="s">
        <v>9086</v>
      </c>
      <c r="H10498" t="s">
        <v>6542</v>
      </c>
      <c r="I10498" t="s">
        <v>65</v>
      </c>
      <c r="J10498" t="s">
        <v>573</v>
      </c>
      <c r="K10498" t="s">
        <v>14510</v>
      </c>
      <c r="L10498" t="s">
        <v>14285</v>
      </c>
      <c r="M10498" t="s">
        <v>14511</v>
      </c>
      <c r="N10498" t="s">
        <v>6787</v>
      </c>
      <c r="O10498" t="s">
        <v>6798</v>
      </c>
      <c r="P10498">
        <v>11745000</v>
      </c>
      <c r="Q10498" t="s">
        <v>6636</v>
      </c>
      <c r="R10498" t="s">
        <v>6636</v>
      </c>
      <c r="S10498" s="12"/>
      <c r="T10498" s="13"/>
      <c r="U10498" t="s">
        <v>6636</v>
      </c>
    </row>
    <row r="10499" spans="1:21" x14ac:dyDescent="0.25">
      <c r="A10499" t="s">
        <v>6619</v>
      </c>
      <c r="B10499" s="12">
        <v>212250</v>
      </c>
      <c r="C10499" t="s">
        <v>14508</v>
      </c>
      <c r="D10499" s="11">
        <v>46199.416979166701</v>
      </c>
      <c r="E10499" t="s">
        <v>14509</v>
      </c>
      <c r="F10499" t="s">
        <v>6415</v>
      </c>
      <c r="G10499" t="s">
        <v>9088</v>
      </c>
      <c r="H10499" t="s">
        <v>6542</v>
      </c>
      <c r="I10499" t="s">
        <v>65</v>
      </c>
      <c r="J10499" t="s">
        <v>573</v>
      </c>
      <c r="K10499" t="s">
        <v>14510</v>
      </c>
      <c r="L10499" t="s">
        <v>14285</v>
      </c>
      <c r="M10499" t="s">
        <v>14511</v>
      </c>
      <c r="N10499" t="s">
        <v>6787</v>
      </c>
      <c r="O10499" t="s">
        <v>6798</v>
      </c>
      <c r="P10499">
        <v>11745000</v>
      </c>
      <c r="Q10499" t="s">
        <v>6636</v>
      </c>
      <c r="R10499" t="s">
        <v>6636</v>
      </c>
      <c r="S10499" s="12"/>
      <c r="T10499" s="13"/>
      <c r="U10499" t="s">
        <v>6636</v>
      </c>
    </row>
    <row r="10500" spans="1:21" x14ac:dyDescent="0.25">
      <c r="A10500" t="s">
        <v>6619</v>
      </c>
      <c r="B10500" s="12">
        <v>212250</v>
      </c>
      <c r="C10500" t="s">
        <v>14508</v>
      </c>
      <c r="D10500" s="11">
        <v>46199.416979166701</v>
      </c>
      <c r="E10500" t="s">
        <v>14509</v>
      </c>
      <c r="F10500" t="s">
        <v>6415</v>
      </c>
      <c r="G10500" t="s">
        <v>9089</v>
      </c>
      <c r="H10500" t="s">
        <v>6542</v>
      </c>
      <c r="I10500" t="s">
        <v>65</v>
      </c>
      <c r="J10500" t="s">
        <v>573</v>
      </c>
      <c r="K10500" t="s">
        <v>14510</v>
      </c>
      <c r="L10500" t="s">
        <v>14285</v>
      </c>
      <c r="M10500" t="s">
        <v>14511</v>
      </c>
      <c r="N10500" t="s">
        <v>6787</v>
      </c>
      <c r="O10500" t="s">
        <v>6798</v>
      </c>
      <c r="P10500">
        <v>11745000</v>
      </c>
      <c r="Q10500" t="s">
        <v>6636</v>
      </c>
      <c r="R10500" t="s">
        <v>6636</v>
      </c>
      <c r="S10500" s="12"/>
      <c r="T10500" s="13"/>
      <c r="U10500" t="s">
        <v>6636</v>
      </c>
    </row>
    <row r="10501" spans="1:21" x14ac:dyDescent="0.25">
      <c r="A10501" t="s">
        <v>6619</v>
      </c>
      <c r="B10501" s="12">
        <v>212250</v>
      </c>
      <c r="C10501" t="s">
        <v>14508</v>
      </c>
      <c r="D10501" s="11">
        <v>46199.416979166701</v>
      </c>
      <c r="E10501" t="s">
        <v>14509</v>
      </c>
      <c r="F10501" t="s">
        <v>6415</v>
      </c>
      <c r="G10501" t="s">
        <v>6968</v>
      </c>
      <c r="H10501" t="s">
        <v>6542</v>
      </c>
      <c r="I10501" t="s">
        <v>65</v>
      </c>
      <c r="J10501" t="s">
        <v>573</v>
      </c>
      <c r="K10501" t="s">
        <v>14510</v>
      </c>
      <c r="L10501" t="s">
        <v>14285</v>
      </c>
      <c r="M10501" t="s">
        <v>14511</v>
      </c>
      <c r="N10501" t="s">
        <v>6787</v>
      </c>
      <c r="O10501" t="s">
        <v>6798</v>
      </c>
      <c r="P10501">
        <v>11745000</v>
      </c>
      <c r="Q10501" t="s">
        <v>6636</v>
      </c>
      <c r="R10501" t="s">
        <v>6636</v>
      </c>
      <c r="S10501" s="12"/>
      <c r="T10501" s="13"/>
      <c r="U10501" t="s">
        <v>6636</v>
      </c>
    </row>
    <row r="10502" spans="1:21" x14ac:dyDescent="0.25">
      <c r="A10502" t="s">
        <v>6619</v>
      </c>
      <c r="B10502" s="12">
        <v>212250</v>
      </c>
      <c r="C10502" t="s">
        <v>14508</v>
      </c>
      <c r="D10502" s="11">
        <v>46199.416979166701</v>
      </c>
      <c r="E10502" t="s">
        <v>14509</v>
      </c>
      <c r="F10502" t="s">
        <v>6415</v>
      </c>
      <c r="G10502" t="s">
        <v>9090</v>
      </c>
      <c r="H10502" t="s">
        <v>6542</v>
      </c>
      <c r="I10502" t="s">
        <v>65</v>
      </c>
      <c r="J10502" t="s">
        <v>573</v>
      </c>
      <c r="K10502" t="s">
        <v>14510</v>
      </c>
      <c r="L10502" t="s">
        <v>14285</v>
      </c>
      <c r="M10502" t="s">
        <v>14511</v>
      </c>
      <c r="N10502" t="s">
        <v>6787</v>
      </c>
      <c r="O10502" t="s">
        <v>6798</v>
      </c>
      <c r="P10502">
        <v>11745000</v>
      </c>
      <c r="Q10502" t="s">
        <v>6636</v>
      </c>
      <c r="R10502" t="s">
        <v>6636</v>
      </c>
      <c r="S10502" s="12"/>
      <c r="T10502" s="13"/>
      <c r="U10502" t="s">
        <v>6636</v>
      </c>
    </row>
    <row r="10503" spans="1:21" x14ac:dyDescent="0.25">
      <c r="A10503" t="s">
        <v>6619</v>
      </c>
      <c r="B10503" s="12">
        <v>212250</v>
      </c>
      <c r="C10503" t="s">
        <v>14508</v>
      </c>
      <c r="D10503" s="11">
        <v>46199.416979166701</v>
      </c>
      <c r="E10503" t="s">
        <v>14509</v>
      </c>
      <c r="F10503" t="s">
        <v>6415</v>
      </c>
      <c r="G10503" t="s">
        <v>9091</v>
      </c>
      <c r="H10503" t="s">
        <v>6542</v>
      </c>
      <c r="I10503" t="s">
        <v>65</v>
      </c>
      <c r="J10503" t="s">
        <v>573</v>
      </c>
      <c r="K10503" t="s">
        <v>14510</v>
      </c>
      <c r="L10503" t="s">
        <v>14285</v>
      </c>
      <c r="M10503" t="s">
        <v>14511</v>
      </c>
      <c r="N10503" t="s">
        <v>6787</v>
      </c>
      <c r="O10503" t="s">
        <v>6798</v>
      </c>
      <c r="P10503">
        <v>11745000</v>
      </c>
      <c r="Q10503" t="s">
        <v>6636</v>
      </c>
      <c r="R10503" t="s">
        <v>6636</v>
      </c>
      <c r="S10503" s="12"/>
      <c r="T10503" s="13"/>
      <c r="U10503" t="s">
        <v>6636</v>
      </c>
    </row>
    <row r="10504" spans="1:21" x14ac:dyDescent="0.25">
      <c r="A10504" t="s">
        <v>6619</v>
      </c>
      <c r="B10504" s="12">
        <v>212250</v>
      </c>
      <c r="C10504" t="s">
        <v>14508</v>
      </c>
      <c r="D10504" s="11">
        <v>46199.416979166701</v>
      </c>
      <c r="E10504" t="s">
        <v>14509</v>
      </c>
      <c r="F10504" t="s">
        <v>6415</v>
      </c>
      <c r="G10504" t="s">
        <v>9092</v>
      </c>
      <c r="H10504" t="s">
        <v>6542</v>
      </c>
      <c r="I10504" t="s">
        <v>65</v>
      </c>
      <c r="J10504" t="s">
        <v>573</v>
      </c>
      <c r="K10504" t="s">
        <v>14510</v>
      </c>
      <c r="L10504" t="s">
        <v>14285</v>
      </c>
      <c r="M10504" t="s">
        <v>14511</v>
      </c>
      <c r="N10504" t="s">
        <v>6787</v>
      </c>
      <c r="O10504" t="s">
        <v>6798</v>
      </c>
      <c r="P10504">
        <v>11745000</v>
      </c>
      <c r="Q10504" t="s">
        <v>6636</v>
      </c>
      <c r="R10504" t="s">
        <v>6636</v>
      </c>
      <c r="S10504" s="12"/>
      <c r="T10504" s="13"/>
      <c r="U10504" t="s">
        <v>6636</v>
      </c>
    </row>
    <row r="10505" spans="1:21" x14ac:dyDescent="0.25">
      <c r="A10505" t="s">
        <v>6619</v>
      </c>
      <c r="B10505" s="12">
        <v>212250</v>
      </c>
      <c r="C10505" t="s">
        <v>14508</v>
      </c>
      <c r="D10505" s="11">
        <v>46199.416979166701</v>
      </c>
      <c r="E10505" t="s">
        <v>14509</v>
      </c>
      <c r="F10505" t="s">
        <v>6415</v>
      </c>
      <c r="G10505" t="s">
        <v>9093</v>
      </c>
      <c r="H10505" t="s">
        <v>6542</v>
      </c>
      <c r="I10505" t="s">
        <v>65</v>
      </c>
      <c r="J10505" t="s">
        <v>573</v>
      </c>
      <c r="K10505" t="s">
        <v>14510</v>
      </c>
      <c r="L10505" t="s">
        <v>14285</v>
      </c>
      <c r="M10505" t="s">
        <v>14511</v>
      </c>
      <c r="N10505" t="s">
        <v>6787</v>
      </c>
      <c r="O10505" t="s">
        <v>6798</v>
      </c>
      <c r="P10505">
        <v>11745000</v>
      </c>
      <c r="Q10505" t="s">
        <v>6636</v>
      </c>
      <c r="R10505" t="s">
        <v>6636</v>
      </c>
      <c r="S10505" s="12"/>
      <c r="T10505" s="13"/>
      <c r="U10505" t="s">
        <v>6636</v>
      </c>
    </row>
    <row r="10506" spans="1:21" x14ac:dyDescent="0.25">
      <c r="A10506" t="s">
        <v>6619</v>
      </c>
      <c r="B10506" s="12">
        <v>212250</v>
      </c>
      <c r="C10506" t="s">
        <v>14508</v>
      </c>
      <c r="D10506" s="11">
        <v>46199.416979166701</v>
      </c>
      <c r="E10506" t="s">
        <v>14509</v>
      </c>
      <c r="F10506" t="s">
        <v>6415</v>
      </c>
      <c r="G10506" t="s">
        <v>9094</v>
      </c>
      <c r="H10506" t="s">
        <v>6542</v>
      </c>
      <c r="I10506" t="s">
        <v>65</v>
      </c>
      <c r="J10506" t="s">
        <v>573</v>
      </c>
      <c r="K10506" t="s">
        <v>14510</v>
      </c>
      <c r="L10506" t="s">
        <v>14285</v>
      </c>
      <c r="M10506" t="s">
        <v>14511</v>
      </c>
      <c r="N10506" t="s">
        <v>6787</v>
      </c>
      <c r="O10506" t="s">
        <v>6798</v>
      </c>
      <c r="P10506">
        <v>11745000</v>
      </c>
      <c r="Q10506" t="s">
        <v>6636</v>
      </c>
      <c r="R10506" t="s">
        <v>6636</v>
      </c>
      <c r="S10506" s="12"/>
      <c r="T10506" s="13"/>
      <c r="U10506" t="s">
        <v>6636</v>
      </c>
    </row>
    <row r="10507" spans="1:21" x14ac:dyDescent="0.25">
      <c r="A10507" t="s">
        <v>6619</v>
      </c>
      <c r="B10507" s="12">
        <v>212250</v>
      </c>
      <c r="C10507" t="s">
        <v>14508</v>
      </c>
      <c r="D10507" s="11">
        <v>46199.416979166701</v>
      </c>
      <c r="E10507" t="s">
        <v>14509</v>
      </c>
      <c r="F10507" t="s">
        <v>6415</v>
      </c>
      <c r="G10507" t="s">
        <v>9095</v>
      </c>
      <c r="H10507" t="s">
        <v>6542</v>
      </c>
      <c r="I10507" t="s">
        <v>65</v>
      </c>
      <c r="J10507" t="s">
        <v>573</v>
      </c>
      <c r="K10507" t="s">
        <v>14510</v>
      </c>
      <c r="L10507" t="s">
        <v>14285</v>
      </c>
      <c r="M10507" t="s">
        <v>14511</v>
      </c>
      <c r="N10507" t="s">
        <v>6787</v>
      </c>
      <c r="O10507" t="s">
        <v>6798</v>
      </c>
      <c r="P10507">
        <v>11745000</v>
      </c>
      <c r="Q10507" t="s">
        <v>6636</v>
      </c>
      <c r="R10507" t="s">
        <v>6636</v>
      </c>
      <c r="S10507" s="12"/>
      <c r="T10507" s="13"/>
      <c r="U10507" t="s">
        <v>6636</v>
      </c>
    </row>
    <row r="10508" spans="1:21" x14ac:dyDescent="0.25">
      <c r="A10508" t="s">
        <v>6619</v>
      </c>
      <c r="B10508" s="12">
        <v>212250</v>
      </c>
      <c r="C10508" t="s">
        <v>14508</v>
      </c>
      <c r="D10508" s="11">
        <v>46199.416979166701</v>
      </c>
      <c r="E10508" t="s">
        <v>14509</v>
      </c>
      <c r="F10508" t="s">
        <v>6415</v>
      </c>
      <c r="G10508" t="s">
        <v>9096</v>
      </c>
      <c r="H10508" t="s">
        <v>6542</v>
      </c>
      <c r="I10508" t="s">
        <v>65</v>
      </c>
      <c r="J10508" t="s">
        <v>573</v>
      </c>
      <c r="K10508" t="s">
        <v>14510</v>
      </c>
      <c r="L10508" t="s">
        <v>14285</v>
      </c>
      <c r="M10508" t="s">
        <v>14511</v>
      </c>
      <c r="N10508" t="s">
        <v>6787</v>
      </c>
      <c r="O10508" t="s">
        <v>6798</v>
      </c>
      <c r="P10508">
        <v>11745000</v>
      </c>
      <c r="Q10508" t="s">
        <v>6636</v>
      </c>
      <c r="R10508" t="s">
        <v>6636</v>
      </c>
      <c r="S10508" s="12"/>
      <c r="T10508" s="13"/>
      <c r="U10508" t="s">
        <v>6636</v>
      </c>
    </row>
    <row r="10509" spans="1:21" x14ac:dyDescent="0.25">
      <c r="A10509" t="s">
        <v>6637</v>
      </c>
      <c r="B10509" s="12">
        <v>425210</v>
      </c>
      <c r="C10509" t="s">
        <v>14512</v>
      </c>
      <c r="D10509" s="11">
        <v>46199.647511574098</v>
      </c>
      <c r="E10509" t="s">
        <v>14513</v>
      </c>
      <c r="F10509" t="s">
        <v>6415</v>
      </c>
      <c r="G10509" t="s">
        <v>6968</v>
      </c>
      <c r="H10509" t="s">
        <v>6542</v>
      </c>
      <c r="I10509" t="s">
        <v>65</v>
      </c>
      <c r="J10509" t="s">
        <v>219</v>
      </c>
      <c r="K10509" t="s">
        <v>14514</v>
      </c>
      <c r="L10509" t="s">
        <v>14324</v>
      </c>
      <c r="M10509" t="s">
        <v>14515</v>
      </c>
      <c r="N10509" t="s">
        <v>6627</v>
      </c>
      <c r="O10509" t="s">
        <v>14516</v>
      </c>
      <c r="P10509">
        <v>152000000</v>
      </c>
      <c r="Q10509" t="s">
        <v>6636</v>
      </c>
      <c r="R10509" t="s">
        <v>6636</v>
      </c>
      <c r="S10509" s="12"/>
      <c r="T10509" s="13"/>
      <c r="U10509" t="s">
        <v>6636</v>
      </c>
    </row>
    <row r="10510" spans="1:21" x14ac:dyDescent="0.25">
      <c r="A10510" t="s">
        <v>6637</v>
      </c>
      <c r="B10510" s="12">
        <v>425210</v>
      </c>
      <c r="C10510" t="s">
        <v>14512</v>
      </c>
      <c r="D10510" s="11">
        <v>46199.647511574098</v>
      </c>
      <c r="E10510" t="s">
        <v>14513</v>
      </c>
      <c r="F10510" t="s">
        <v>6415</v>
      </c>
      <c r="G10510" t="s">
        <v>9091</v>
      </c>
      <c r="H10510" t="s">
        <v>6542</v>
      </c>
      <c r="I10510" t="s">
        <v>65</v>
      </c>
      <c r="J10510" t="s">
        <v>219</v>
      </c>
      <c r="K10510" t="s">
        <v>14514</v>
      </c>
      <c r="L10510" t="s">
        <v>14324</v>
      </c>
      <c r="M10510" t="s">
        <v>14515</v>
      </c>
      <c r="N10510" t="s">
        <v>6627</v>
      </c>
      <c r="O10510" t="s">
        <v>14516</v>
      </c>
      <c r="P10510">
        <v>152000000</v>
      </c>
      <c r="Q10510" t="s">
        <v>6636</v>
      </c>
      <c r="R10510" t="s">
        <v>6636</v>
      </c>
      <c r="S10510" s="12"/>
      <c r="T10510" s="13"/>
      <c r="U10510" t="s">
        <v>6636</v>
      </c>
    </row>
    <row r="10511" spans="1:21" x14ac:dyDescent="0.25">
      <c r="A10511" t="s">
        <v>6637</v>
      </c>
      <c r="B10511" s="12">
        <v>425210</v>
      </c>
      <c r="C10511" t="s">
        <v>14512</v>
      </c>
      <c r="D10511" s="11">
        <v>46199.647511574098</v>
      </c>
      <c r="E10511" t="s">
        <v>14513</v>
      </c>
      <c r="F10511" t="s">
        <v>6415</v>
      </c>
      <c r="G10511" t="s">
        <v>14292</v>
      </c>
      <c r="H10511" t="s">
        <v>6542</v>
      </c>
      <c r="I10511" t="s">
        <v>65</v>
      </c>
      <c r="J10511" t="s">
        <v>219</v>
      </c>
      <c r="K10511" t="s">
        <v>14514</v>
      </c>
      <c r="L10511" t="s">
        <v>14324</v>
      </c>
      <c r="M10511" t="s">
        <v>14515</v>
      </c>
      <c r="N10511" t="s">
        <v>6627</v>
      </c>
      <c r="O10511" t="s">
        <v>14516</v>
      </c>
      <c r="P10511">
        <v>152000000</v>
      </c>
      <c r="Q10511" t="s">
        <v>6636</v>
      </c>
      <c r="R10511" t="s">
        <v>6636</v>
      </c>
      <c r="S10511" s="12"/>
      <c r="T10511" s="13"/>
      <c r="U10511" t="s">
        <v>6636</v>
      </c>
    </row>
    <row r="10512" spans="1:21" x14ac:dyDescent="0.25">
      <c r="A10512" t="s">
        <v>6637</v>
      </c>
      <c r="B10512" s="12">
        <v>425210</v>
      </c>
      <c r="C10512" t="s">
        <v>14512</v>
      </c>
      <c r="D10512" s="11">
        <v>46199.647511574098</v>
      </c>
      <c r="E10512" t="s">
        <v>14513</v>
      </c>
      <c r="F10512" t="s">
        <v>6415</v>
      </c>
      <c r="G10512" t="s">
        <v>14294</v>
      </c>
      <c r="H10512" t="s">
        <v>6542</v>
      </c>
      <c r="I10512" t="s">
        <v>65</v>
      </c>
      <c r="J10512" t="s">
        <v>219</v>
      </c>
      <c r="K10512" t="s">
        <v>14514</v>
      </c>
      <c r="L10512" t="s">
        <v>14324</v>
      </c>
      <c r="M10512" t="s">
        <v>14515</v>
      </c>
      <c r="N10512" t="s">
        <v>6627</v>
      </c>
      <c r="O10512" t="s">
        <v>14516</v>
      </c>
      <c r="P10512">
        <v>152000000</v>
      </c>
      <c r="Q10512" t="s">
        <v>6636</v>
      </c>
      <c r="R10512" t="s">
        <v>6636</v>
      </c>
      <c r="S10512" s="12"/>
      <c r="T10512" s="13"/>
      <c r="U10512" t="s">
        <v>6636</v>
      </c>
    </row>
    <row r="10513" spans="1:21" x14ac:dyDescent="0.25">
      <c r="A10513" t="s">
        <v>6637</v>
      </c>
      <c r="B10513" s="12">
        <v>425210</v>
      </c>
      <c r="C10513" t="s">
        <v>14512</v>
      </c>
      <c r="D10513" s="11">
        <v>46199.647511574098</v>
      </c>
      <c r="E10513" t="s">
        <v>14513</v>
      </c>
      <c r="F10513" t="s">
        <v>6415</v>
      </c>
      <c r="G10513" t="s">
        <v>14295</v>
      </c>
      <c r="H10513" t="s">
        <v>6542</v>
      </c>
      <c r="I10513" t="s">
        <v>65</v>
      </c>
      <c r="J10513" t="s">
        <v>219</v>
      </c>
      <c r="K10513" t="s">
        <v>14514</v>
      </c>
      <c r="L10513" t="s">
        <v>14324</v>
      </c>
      <c r="M10513" t="s">
        <v>14515</v>
      </c>
      <c r="N10513" t="s">
        <v>6627</v>
      </c>
      <c r="O10513" t="s">
        <v>14516</v>
      </c>
      <c r="P10513">
        <v>152000000</v>
      </c>
      <c r="Q10513" t="s">
        <v>6636</v>
      </c>
      <c r="R10513" t="s">
        <v>6636</v>
      </c>
      <c r="S10513" s="12"/>
      <c r="T10513" s="13"/>
      <c r="U10513" t="s">
        <v>6636</v>
      </c>
    </row>
    <row r="10514" spans="1:21" x14ac:dyDescent="0.25">
      <c r="A10514" t="s">
        <v>6637</v>
      </c>
      <c r="B10514" s="12">
        <v>425210</v>
      </c>
      <c r="C10514" t="s">
        <v>14512</v>
      </c>
      <c r="D10514" s="11">
        <v>46199.647511574098</v>
      </c>
      <c r="E10514" t="s">
        <v>14513</v>
      </c>
      <c r="F10514" t="s">
        <v>6415</v>
      </c>
      <c r="G10514" t="s">
        <v>14327</v>
      </c>
      <c r="H10514" t="s">
        <v>6542</v>
      </c>
      <c r="I10514" t="s">
        <v>65</v>
      </c>
      <c r="J10514" t="s">
        <v>219</v>
      </c>
      <c r="K10514" t="s">
        <v>14514</v>
      </c>
      <c r="L10514" t="s">
        <v>14324</v>
      </c>
      <c r="M10514" t="s">
        <v>14515</v>
      </c>
      <c r="N10514" t="s">
        <v>6627</v>
      </c>
      <c r="O10514" t="s">
        <v>14516</v>
      </c>
      <c r="P10514">
        <v>152000000</v>
      </c>
      <c r="Q10514" t="s">
        <v>6636</v>
      </c>
      <c r="R10514" t="s">
        <v>6636</v>
      </c>
      <c r="S10514" s="12"/>
      <c r="T10514" s="13"/>
      <c r="U10514" t="s">
        <v>6636</v>
      </c>
    </row>
    <row r="10515" spans="1:21" x14ac:dyDescent="0.25">
      <c r="A10515" t="s">
        <v>6637</v>
      </c>
      <c r="B10515" s="12">
        <v>425210</v>
      </c>
      <c r="C10515" t="s">
        <v>14512</v>
      </c>
      <c r="D10515" s="11">
        <v>46199.647511574098</v>
      </c>
      <c r="E10515" t="s">
        <v>14513</v>
      </c>
      <c r="F10515" t="s">
        <v>6415</v>
      </c>
      <c r="G10515" t="s">
        <v>9095</v>
      </c>
      <c r="H10515" t="s">
        <v>6542</v>
      </c>
      <c r="I10515" t="s">
        <v>65</v>
      </c>
      <c r="J10515" t="s">
        <v>219</v>
      </c>
      <c r="K10515" t="s">
        <v>14514</v>
      </c>
      <c r="L10515" t="s">
        <v>14324</v>
      </c>
      <c r="M10515" t="s">
        <v>14515</v>
      </c>
      <c r="N10515" t="s">
        <v>6627</v>
      </c>
      <c r="O10515" t="s">
        <v>14516</v>
      </c>
      <c r="P10515">
        <v>152000000</v>
      </c>
      <c r="Q10515" t="s">
        <v>6636</v>
      </c>
      <c r="R10515" t="s">
        <v>6636</v>
      </c>
      <c r="S10515" s="12"/>
      <c r="T10515" s="13"/>
      <c r="U10515" t="s">
        <v>6636</v>
      </c>
    </row>
    <row r="10516" spans="1:21" x14ac:dyDescent="0.25">
      <c r="A10516" t="s">
        <v>6637</v>
      </c>
      <c r="B10516" s="12">
        <v>425210</v>
      </c>
      <c r="C10516" t="s">
        <v>14512</v>
      </c>
      <c r="D10516" s="11">
        <v>46199.647511574098</v>
      </c>
      <c r="E10516" t="s">
        <v>14513</v>
      </c>
      <c r="F10516" t="s">
        <v>6415</v>
      </c>
      <c r="G10516" t="s">
        <v>9096</v>
      </c>
      <c r="H10516" t="s">
        <v>6542</v>
      </c>
      <c r="I10516" t="s">
        <v>65</v>
      </c>
      <c r="J10516" t="s">
        <v>219</v>
      </c>
      <c r="K10516" t="s">
        <v>14514</v>
      </c>
      <c r="L10516" t="s">
        <v>14324</v>
      </c>
      <c r="M10516" t="s">
        <v>14515</v>
      </c>
      <c r="N10516" t="s">
        <v>6627</v>
      </c>
      <c r="O10516" t="s">
        <v>14516</v>
      </c>
      <c r="P10516">
        <v>152000000</v>
      </c>
      <c r="Q10516" t="s">
        <v>6636</v>
      </c>
      <c r="R10516" t="s">
        <v>6636</v>
      </c>
      <c r="S10516" s="12"/>
      <c r="T10516" s="13"/>
      <c r="U10516" t="s">
        <v>6636</v>
      </c>
    </row>
    <row r="10517" spans="1:21" x14ac:dyDescent="0.25">
      <c r="A10517" t="s">
        <v>6619</v>
      </c>
      <c r="B10517" s="12">
        <v>212715</v>
      </c>
      <c r="C10517" t="s">
        <v>14486</v>
      </c>
      <c r="D10517" s="11">
        <v>46201.480405092603</v>
      </c>
      <c r="E10517" t="s">
        <v>14487</v>
      </c>
      <c r="F10517" t="s">
        <v>6415</v>
      </c>
      <c r="G10517" t="s">
        <v>14277</v>
      </c>
      <c r="H10517" t="s">
        <v>6542</v>
      </c>
      <c r="I10517" t="s">
        <v>55</v>
      </c>
      <c r="J10517" t="s">
        <v>164</v>
      </c>
      <c r="K10517" t="s">
        <v>14488</v>
      </c>
      <c r="L10517" t="s">
        <v>14279</v>
      </c>
      <c r="M10517" t="s">
        <v>14489</v>
      </c>
      <c r="N10517" t="s">
        <v>6787</v>
      </c>
      <c r="O10517" t="s">
        <v>13602</v>
      </c>
      <c r="P10517">
        <v>23995000</v>
      </c>
      <c r="Q10517" t="s">
        <v>6636</v>
      </c>
      <c r="R10517" t="s">
        <v>6636</v>
      </c>
      <c r="S10517" s="12"/>
      <c r="T10517" s="13"/>
      <c r="U10517" t="s">
        <v>6629</v>
      </c>
    </row>
    <row r="10518" spans="1:21" x14ac:dyDescent="0.25">
      <c r="A10518" t="s">
        <v>6619</v>
      </c>
      <c r="B10518" s="12">
        <v>212715</v>
      </c>
      <c r="C10518" t="s">
        <v>14486</v>
      </c>
      <c r="D10518" s="11">
        <v>46201.480405092603</v>
      </c>
      <c r="E10518" t="s">
        <v>14487</v>
      </c>
      <c r="F10518" t="s">
        <v>6415</v>
      </c>
      <c r="G10518" t="s">
        <v>9088</v>
      </c>
      <c r="H10518" t="s">
        <v>6542</v>
      </c>
      <c r="I10518" t="s">
        <v>55</v>
      </c>
      <c r="J10518" t="s">
        <v>164</v>
      </c>
      <c r="K10518" t="s">
        <v>14488</v>
      </c>
      <c r="L10518" t="s">
        <v>14279</v>
      </c>
      <c r="M10518" t="s">
        <v>14489</v>
      </c>
      <c r="N10518" t="s">
        <v>6787</v>
      </c>
      <c r="O10518" t="s">
        <v>13602</v>
      </c>
      <c r="P10518">
        <v>23995000</v>
      </c>
      <c r="Q10518" t="s">
        <v>6636</v>
      </c>
      <c r="R10518" t="s">
        <v>6636</v>
      </c>
      <c r="S10518" s="12"/>
      <c r="T10518" s="13"/>
      <c r="U10518" t="s">
        <v>6629</v>
      </c>
    </row>
    <row r="10519" spans="1:21" x14ac:dyDescent="0.25">
      <c r="A10519" t="s">
        <v>6619</v>
      </c>
      <c r="B10519" s="12">
        <v>212715</v>
      </c>
      <c r="C10519" t="s">
        <v>14486</v>
      </c>
      <c r="D10519" s="11">
        <v>46201.480405092603</v>
      </c>
      <c r="E10519" t="s">
        <v>14487</v>
      </c>
      <c r="F10519" t="s">
        <v>6415</v>
      </c>
      <c r="G10519" t="s">
        <v>9089</v>
      </c>
      <c r="H10519" t="s">
        <v>6542</v>
      </c>
      <c r="I10519" t="s">
        <v>55</v>
      </c>
      <c r="J10519" t="s">
        <v>164</v>
      </c>
      <c r="K10519" t="s">
        <v>14488</v>
      </c>
      <c r="L10519" t="s">
        <v>14279</v>
      </c>
      <c r="M10519" t="s">
        <v>14489</v>
      </c>
      <c r="N10519" t="s">
        <v>6787</v>
      </c>
      <c r="O10519" t="s">
        <v>13602</v>
      </c>
      <c r="P10519">
        <v>23995000</v>
      </c>
      <c r="Q10519" t="s">
        <v>6636</v>
      </c>
      <c r="R10519" t="s">
        <v>6636</v>
      </c>
      <c r="S10519" s="12"/>
      <c r="T10519" s="13"/>
      <c r="U10519" t="s">
        <v>6629</v>
      </c>
    </row>
    <row r="10520" spans="1:21" x14ac:dyDescent="0.25">
      <c r="A10520" t="s">
        <v>6619</v>
      </c>
      <c r="B10520" s="12">
        <v>212715</v>
      </c>
      <c r="C10520" t="s">
        <v>14486</v>
      </c>
      <c r="D10520" s="11">
        <v>46201.480405092603</v>
      </c>
      <c r="E10520" t="s">
        <v>14487</v>
      </c>
      <c r="F10520" t="s">
        <v>6415</v>
      </c>
      <c r="G10520" t="s">
        <v>6968</v>
      </c>
      <c r="H10520" t="s">
        <v>6542</v>
      </c>
      <c r="I10520" t="s">
        <v>55</v>
      </c>
      <c r="J10520" t="s">
        <v>164</v>
      </c>
      <c r="K10520" t="s">
        <v>14488</v>
      </c>
      <c r="L10520" t="s">
        <v>14279</v>
      </c>
      <c r="M10520" t="s">
        <v>14489</v>
      </c>
      <c r="N10520" t="s">
        <v>6787</v>
      </c>
      <c r="O10520" t="s">
        <v>13602</v>
      </c>
      <c r="P10520">
        <v>23995000</v>
      </c>
      <c r="Q10520" t="s">
        <v>6636</v>
      </c>
      <c r="R10520" t="s">
        <v>6636</v>
      </c>
      <c r="S10520" s="12"/>
      <c r="T10520" s="13"/>
      <c r="U10520" t="s">
        <v>6629</v>
      </c>
    </row>
    <row r="10521" spans="1:21" x14ac:dyDescent="0.25">
      <c r="A10521" t="s">
        <v>6619</v>
      </c>
      <c r="B10521" s="12">
        <v>212715</v>
      </c>
      <c r="C10521" t="s">
        <v>14486</v>
      </c>
      <c r="D10521" s="11">
        <v>46201.480405092603</v>
      </c>
      <c r="E10521" t="s">
        <v>14487</v>
      </c>
      <c r="F10521" t="s">
        <v>6415</v>
      </c>
      <c r="G10521" t="s">
        <v>9090</v>
      </c>
      <c r="H10521" t="s">
        <v>6542</v>
      </c>
      <c r="I10521" t="s">
        <v>55</v>
      </c>
      <c r="J10521" t="s">
        <v>164</v>
      </c>
      <c r="K10521" t="s">
        <v>14488</v>
      </c>
      <c r="L10521" t="s">
        <v>14279</v>
      </c>
      <c r="M10521" t="s">
        <v>14489</v>
      </c>
      <c r="N10521" t="s">
        <v>6787</v>
      </c>
      <c r="O10521" t="s">
        <v>13602</v>
      </c>
      <c r="P10521">
        <v>23995000</v>
      </c>
      <c r="Q10521" t="s">
        <v>6636</v>
      </c>
      <c r="R10521" t="s">
        <v>6636</v>
      </c>
      <c r="S10521" s="12"/>
      <c r="T10521" s="13"/>
      <c r="U10521" t="s">
        <v>6629</v>
      </c>
    </row>
    <row r="10522" spans="1:21" x14ac:dyDescent="0.25">
      <c r="A10522" t="s">
        <v>6619</v>
      </c>
      <c r="B10522" s="12">
        <v>212715</v>
      </c>
      <c r="C10522" t="s">
        <v>14486</v>
      </c>
      <c r="D10522" s="11">
        <v>46201.480405092603</v>
      </c>
      <c r="E10522" t="s">
        <v>14487</v>
      </c>
      <c r="F10522" t="s">
        <v>6415</v>
      </c>
      <c r="G10522" t="s">
        <v>9091</v>
      </c>
      <c r="H10522" t="s">
        <v>6542</v>
      </c>
      <c r="I10522" t="s">
        <v>55</v>
      </c>
      <c r="J10522" t="s">
        <v>164</v>
      </c>
      <c r="K10522" t="s">
        <v>14488</v>
      </c>
      <c r="L10522" t="s">
        <v>14279</v>
      </c>
      <c r="M10522" t="s">
        <v>14489</v>
      </c>
      <c r="N10522" t="s">
        <v>6787</v>
      </c>
      <c r="O10522" t="s">
        <v>13602</v>
      </c>
      <c r="P10522">
        <v>23995000</v>
      </c>
      <c r="Q10522" t="s">
        <v>6636</v>
      </c>
      <c r="R10522" t="s">
        <v>6636</v>
      </c>
      <c r="S10522" s="12"/>
      <c r="T10522" s="13"/>
      <c r="U10522" t="s">
        <v>6629</v>
      </c>
    </row>
    <row r="10523" spans="1:21" x14ac:dyDescent="0.25">
      <c r="A10523" t="s">
        <v>6619</v>
      </c>
      <c r="B10523" s="12">
        <v>212715</v>
      </c>
      <c r="C10523" t="s">
        <v>14486</v>
      </c>
      <c r="D10523" s="11">
        <v>46201.480405092603</v>
      </c>
      <c r="E10523" t="s">
        <v>14487</v>
      </c>
      <c r="F10523" t="s">
        <v>6415</v>
      </c>
      <c r="G10523" t="s">
        <v>9092</v>
      </c>
      <c r="H10523" t="s">
        <v>6542</v>
      </c>
      <c r="I10523" t="s">
        <v>55</v>
      </c>
      <c r="J10523" t="s">
        <v>164</v>
      </c>
      <c r="K10523" t="s">
        <v>14488</v>
      </c>
      <c r="L10523" t="s">
        <v>14279</v>
      </c>
      <c r="M10523" t="s">
        <v>14489</v>
      </c>
      <c r="N10523" t="s">
        <v>6787</v>
      </c>
      <c r="O10523" t="s">
        <v>13602</v>
      </c>
      <c r="P10523">
        <v>23995000</v>
      </c>
      <c r="Q10523" t="s">
        <v>6636</v>
      </c>
      <c r="R10523" t="s">
        <v>6636</v>
      </c>
      <c r="S10523" s="12"/>
      <c r="T10523" s="13"/>
      <c r="U10523" t="s">
        <v>6629</v>
      </c>
    </row>
    <row r="10524" spans="1:21" x14ac:dyDescent="0.25">
      <c r="A10524" t="s">
        <v>6619</v>
      </c>
      <c r="B10524" s="12">
        <v>212715</v>
      </c>
      <c r="C10524" t="s">
        <v>14486</v>
      </c>
      <c r="D10524" s="11">
        <v>46201.480405092603</v>
      </c>
      <c r="E10524" t="s">
        <v>14487</v>
      </c>
      <c r="F10524" t="s">
        <v>6415</v>
      </c>
      <c r="G10524" t="s">
        <v>9093</v>
      </c>
      <c r="H10524" t="s">
        <v>6542</v>
      </c>
      <c r="I10524" t="s">
        <v>55</v>
      </c>
      <c r="J10524" t="s">
        <v>164</v>
      </c>
      <c r="K10524" t="s">
        <v>14488</v>
      </c>
      <c r="L10524" t="s">
        <v>14279</v>
      </c>
      <c r="M10524" t="s">
        <v>14489</v>
      </c>
      <c r="N10524" t="s">
        <v>6787</v>
      </c>
      <c r="O10524" t="s">
        <v>13602</v>
      </c>
      <c r="P10524">
        <v>23995000</v>
      </c>
      <c r="Q10524" t="s">
        <v>6636</v>
      </c>
      <c r="R10524" t="s">
        <v>6636</v>
      </c>
      <c r="S10524" s="12"/>
      <c r="T10524" s="13"/>
      <c r="U10524" t="s">
        <v>6629</v>
      </c>
    </row>
    <row r="10525" spans="1:21" x14ac:dyDescent="0.25">
      <c r="A10525" t="s">
        <v>6619</v>
      </c>
      <c r="B10525" s="12">
        <v>212715</v>
      </c>
      <c r="C10525" t="s">
        <v>14486</v>
      </c>
      <c r="D10525" s="11">
        <v>46201.480405092603</v>
      </c>
      <c r="E10525" t="s">
        <v>14487</v>
      </c>
      <c r="F10525" t="s">
        <v>6415</v>
      </c>
      <c r="G10525" t="s">
        <v>9094</v>
      </c>
      <c r="H10525" t="s">
        <v>6542</v>
      </c>
      <c r="I10525" t="s">
        <v>55</v>
      </c>
      <c r="J10525" t="s">
        <v>164</v>
      </c>
      <c r="K10525" t="s">
        <v>14488</v>
      </c>
      <c r="L10525" t="s">
        <v>14279</v>
      </c>
      <c r="M10525" t="s">
        <v>14489</v>
      </c>
      <c r="N10525" t="s">
        <v>6787</v>
      </c>
      <c r="O10525" t="s">
        <v>13602</v>
      </c>
      <c r="P10525">
        <v>23995000</v>
      </c>
      <c r="Q10525" t="s">
        <v>6636</v>
      </c>
      <c r="R10525" t="s">
        <v>6636</v>
      </c>
      <c r="S10525" s="12"/>
      <c r="T10525" s="13"/>
      <c r="U10525" t="s">
        <v>6629</v>
      </c>
    </row>
    <row r="10526" spans="1:21" x14ac:dyDescent="0.25">
      <c r="A10526" t="s">
        <v>6619</v>
      </c>
      <c r="B10526" s="12">
        <v>212715</v>
      </c>
      <c r="C10526" t="s">
        <v>14486</v>
      </c>
      <c r="D10526" s="11">
        <v>46201.480405092603</v>
      </c>
      <c r="E10526" t="s">
        <v>14487</v>
      </c>
      <c r="F10526" t="s">
        <v>6415</v>
      </c>
      <c r="G10526" t="s">
        <v>14281</v>
      </c>
      <c r="H10526" t="s">
        <v>6542</v>
      </c>
      <c r="I10526" t="s">
        <v>55</v>
      </c>
      <c r="J10526" t="s">
        <v>164</v>
      </c>
      <c r="K10526" t="s">
        <v>14488</v>
      </c>
      <c r="L10526" t="s">
        <v>14279</v>
      </c>
      <c r="M10526" t="s">
        <v>14489</v>
      </c>
      <c r="N10526" t="s">
        <v>6787</v>
      </c>
      <c r="O10526" t="s">
        <v>13602</v>
      </c>
      <c r="P10526">
        <v>23995000</v>
      </c>
      <c r="Q10526" t="s">
        <v>6636</v>
      </c>
      <c r="R10526" t="s">
        <v>6636</v>
      </c>
      <c r="S10526" s="12"/>
      <c r="T10526" s="13"/>
      <c r="U10526" t="s">
        <v>6629</v>
      </c>
    </row>
    <row r="10527" spans="1:21" x14ac:dyDescent="0.25">
      <c r="A10527" t="s">
        <v>6619</v>
      </c>
      <c r="B10527" s="12">
        <v>212715</v>
      </c>
      <c r="C10527" t="s">
        <v>14486</v>
      </c>
      <c r="D10527" s="11">
        <v>46201.480405092603</v>
      </c>
      <c r="E10527" t="s">
        <v>14487</v>
      </c>
      <c r="F10527" t="s">
        <v>6415</v>
      </c>
      <c r="G10527" t="s">
        <v>9095</v>
      </c>
      <c r="H10527" t="s">
        <v>6542</v>
      </c>
      <c r="I10527" t="s">
        <v>55</v>
      </c>
      <c r="J10527" t="s">
        <v>164</v>
      </c>
      <c r="K10527" t="s">
        <v>14488</v>
      </c>
      <c r="L10527" t="s">
        <v>14279</v>
      </c>
      <c r="M10527" t="s">
        <v>14489</v>
      </c>
      <c r="N10527" t="s">
        <v>6787</v>
      </c>
      <c r="O10527" t="s">
        <v>13602</v>
      </c>
      <c r="P10527">
        <v>23995000</v>
      </c>
      <c r="Q10527" t="s">
        <v>6636</v>
      </c>
      <c r="R10527" t="s">
        <v>6636</v>
      </c>
      <c r="S10527" s="12"/>
      <c r="T10527" s="13"/>
      <c r="U10527" t="s">
        <v>6629</v>
      </c>
    </row>
    <row r="10528" spans="1:21" x14ac:dyDescent="0.25">
      <c r="A10528" t="s">
        <v>6619</v>
      </c>
      <c r="B10528" s="12">
        <v>212715</v>
      </c>
      <c r="C10528" t="s">
        <v>14486</v>
      </c>
      <c r="D10528" s="11">
        <v>46201.480405092603</v>
      </c>
      <c r="E10528" t="s">
        <v>14487</v>
      </c>
      <c r="F10528" t="s">
        <v>6415</v>
      </c>
      <c r="G10528" t="s">
        <v>9096</v>
      </c>
      <c r="H10528" t="s">
        <v>6542</v>
      </c>
      <c r="I10528" t="s">
        <v>55</v>
      </c>
      <c r="J10528" t="s">
        <v>164</v>
      </c>
      <c r="K10528" t="s">
        <v>14488</v>
      </c>
      <c r="L10528" t="s">
        <v>14279</v>
      </c>
      <c r="M10528" t="s">
        <v>14489</v>
      </c>
      <c r="N10528" t="s">
        <v>6787</v>
      </c>
      <c r="O10528" t="s">
        <v>13602</v>
      </c>
      <c r="P10528">
        <v>23995000</v>
      </c>
      <c r="Q10528" t="s">
        <v>6636</v>
      </c>
      <c r="R10528" t="s">
        <v>6636</v>
      </c>
      <c r="S10528" s="12"/>
      <c r="T10528" s="13"/>
      <c r="U10528" t="s">
        <v>6629</v>
      </c>
    </row>
    <row r="10529" spans="1:21" x14ac:dyDescent="0.25">
      <c r="A10529" t="s">
        <v>6619</v>
      </c>
      <c r="B10529" s="12">
        <v>212800</v>
      </c>
      <c r="C10529" t="s">
        <v>14512</v>
      </c>
      <c r="D10529" s="11">
        <v>46201.641284722202</v>
      </c>
      <c r="E10529" t="s">
        <v>14513</v>
      </c>
      <c r="F10529" t="s">
        <v>6415</v>
      </c>
      <c r="G10529" t="s">
        <v>6968</v>
      </c>
      <c r="H10529" t="s">
        <v>6542</v>
      </c>
      <c r="I10529" t="s">
        <v>65</v>
      </c>
      <c r="J10529" t="s">
        <v>219</v>
      </c>
      <c r="K10529" t="s">
        <v>14514</v>
      </c>
      <c r="L10529" t="s">
        <v>14324</v>
      </c>
      <c r="M10529" t="s">
        <v>14515</v>
      </c>
      <c r="N10529" t="s">
        <v>6627</v>
      </c>
      <c r="O10529" t="s">
        <v>14516</v>
      </c>
      <c r="P10529">
        <v>76000000</v>
      </c>
      <c r="Q10529" t="s">
        <v>6636</v>
      </c>
      <c r="R10529" t="s">
        <v>6636</v>
      </c>
      <c r="S10529" s="12"/>
      <c r="T10529" s="13"/>
      <c r="U10529" t="s">
        <v>6636</v>
      </c>
    </row>
    <row r="10530" spans="1:21" x14ac:dyDescent="0.25">
      <c r="A10530" t="s">
        <v>6619</v>
      </c>
      <c r="B10530" s="12">
        <v>212800</v>
      </c>
      <c r="C10530" t="s">
        <v>14512</v>
      </c>
      <c r="D10530" s="11">
        <v>46201.641284722202</v>
      </c>
      <c r="E10530" t="s">
        <v>14513</v>
      </c>
      <c r="F10530" t="s">
        <v>6415</v>
      </c>
      <c r="G10530" t="s">
        <v>9091</v>
      </c>
      <c r="H10530" t="s">
        <v>6542</v>
      </c>
      <c r="I10530" t="s">
        <v>65</v>
      </c>
      <c r="J10530" t="s">
        <v>219</v>
      </c>
      <c r="K10530" t="s">
        <v>14514</v>
      </c>
      <c r="L10530" t="s">
        <v>14324</v>
      </c>
      <c r="M10530" t="s">
        <v>14515</v>
      </c>
      <c r="N10530" t="s">
        <v>6627</v>
      </c>
      <c r="O10530" t="s">
        <v>14516</v>
      </c>
      <c r="P10530">
        <v>76000000</v>
      </c>
      <c r="Q10530" t="s">
        <v>6636</v>
      </c>
      <c r="R10530" t="s">
        <v>6636</v>
      </c>
      <c r="S10530" s="12"/>
      <c r="T10530" s="13"/>
      <c r="U10530" t="s">
        <v>6636</v>
      </c>
    </row>
    <row r="10531" spans="1:21" x14ac:dyDescent="0.25">
      <c r="A10531" t="s">
        <v>6619</v>
      </c>
      <c r="B10531" s="12">
        <v>212800</v>
      </c>
      <c r="C10531" t="s">
        <v>14512</v>
      </c>
      <c r="D10531" s="11">
        <v>46201.641284722202</v>
      </c>
      <c r="E10531" t="s">
        <v>14513</v>
      </c>
      <c r="F10531" t="s">
        <v>6415</v>
      </c>
      <c r="G10531" t="s">
        <v>14292</v>
      </c>
      <c r="H10531" t="s">
        <v>6542</v>
      </c>
      <c r="I10531" t="s">
        <v>65</v>
      </c>
      <c r="J10531" t="s">
        <v>219</v>
      </c>
      <c r="K10531" t="s">
        <v>14514</v>
      </c>
      <c r="L10531" t="s">
        <v>14324</v>
      </c>
      <c r="M10531" t="s">
        <v>14515</v>
      </c>
      <c r="N10531" t="s">
        <v>6627</v>
      </c>
      <c r="O10531" t="s">
        <v>14516</v>
      </c>
      <c r="P10531">
        <v>76000000</v>
      </c>
      <c r="Q10531" t="s">
        <v>6636</v>
      </c>
      <c r="R10531" t="s">
        <v>6636</v>
      </c>
      <c r="S10531" s="12"/>
      <c r="T10531" s="13"/>
      <c r="U10531" t="s">
        <v>6636</v>
      </c>
    </row>
    <row r="10532" spans="1:21" x14ac:dyDescent="0.25">
      <c r="A10532" t="s">
        <v>6619</v>
      </c>
      <c r="B10532" s="12">
        <v>212800</v>
      </c>
      <c r="C10532" t="s">
        <v>14512</v>
      </c>
      <c r="D10532" s="11">
        <v>46201.641284722202</v>
      </c>
      <c r="E10532" t="s">
        <v>14513</v>
      </c>
      <c r="F10532" t="s">
        <v>6415</v>
      </c>
      <c r="G10532" t="s">
        <v>14294</v>
      </c>
      <c r="H10532" t="s">
        <v>6542</v>
      </c>
      <c r="I10532" t="s">
        <v>65</v>
      </c>
      <c r="J10532" t="s">
        <v>219</v>
      </c>
      <c r="K10532" t="s">
        <v>14514</v>
      </c>
      <c r="L10532" t="s">
        <v>14324</v>
      </c>
      <c r="M10532" t="s">
        <v>14515</v>
      </c>
      <c r="N10532" t="s">
        <v>6627</v>
      </c>
      <c r="O10532" t="s">
        <v>14516</v>
      </c>
      <c r="P10532">
        <v>76000000</v>
      </c>
      <c r="Q10532" t="s">
        <v>6636</v>
      </c>
      <c r="R10532" t="s">
        <v>6636</v>
      </c>
      <c r="S10532" s="12"/>
      <c r="T10532" s="13"/>
      <c r="U10532" t="s">
        <v>6636</v>
      </c>
    </row>
    <row r="10533" spans="1:21" x14ac:dyDescent="0.25">
      <c r="A10533" t="s">
        <v>6619</v>
      </c>
      <c r="B10533" s="12">
        <v>212800</v>
      </c>
      <c r="C10533" t="s">
        <v>14512</v>
      </c>
      <c r="D10533" s="11">
        <v>46201.641284722202</v>
      </c>
      <c r="E10533" t="s">
        <v>14513</v>
      </c>
      <c r="F10533" t="s">
        <v>6415</v>
      </c>
      <c r="G10533" t="s">
        <v>14295</v>
      </c>
      <c r="H10533" t="s">
        <v>6542</v>
      </c>
      <c r="I10533" t="s">
        <v>65</v>
      </c>
      <c r="J10533" t="s">
        <v>219</v>
      </c>
      <c r="K10533" t="s">
        <v>14514</v>
      </c>
      <c r="L10533" t="s">
        <v>14324</v>
      </c>
      <c r="M10533" t="s">
        <v>14515</v>
      </c>
      <c r="N10533" t="s">
        <v>6627</v>
      </c>
      <c r="O10533" t="s">
        <v>14516</v>
      </c>
      <c r="P10533">
        <v>76000000</v>
      </c>
      <c r="Q10533" t="s">
        <v>6636</v>
      </c>
      <c r="R10533" t="s">
        <v>6636</v>
      </c>
      <c r="S10533" s="12"/>
      <c r="T10533" s="13"/>
      <c r="U10533" t="s">
        <v>6636</v>
      </c>
    </row>
    <row r="10534" spans="1:21" x14ac:dyDescent="0.25">
      <c r="A10534" t="s">
        <v>6619</v>
      </c>
      <c r="B10534" s="12">
        <v>212800</v>
      </c>
      <c r="C10534" t="s">
        <v>14512</v>
      </c>
      <c r="D10534" s="11">
        <v>46201.641284722202</v>
      </c>
      <c r="E10534" t="s">
        <v>14513</v>
      </c>
      <c r="F10534" t="s">
        <v>6415</v>
      </c>
      <c r="G10534" t="s">
        <v>14327</v>
      </c>
      <c r="H10534" t="s">
        <v>6542</v>
      </c>
      <c r="I10534" t="s">
        <v>65</v>
      </c>
      <c r="J10534" t="s">
        <v>219</v>
      </c>
      <c r="K10534" t="s">
        <v>14514</v>
      </c>
      <c r="L10534" t="s">
        <v>14324</v>
      </c>
      <c r="M10534" t="s">
        <v>14515</v>
      </c>
      <c r="N10534" t="s">
        <v>6627</v>
      </c>
      <c r="O10534" t="s">
        <v>14516</v>
      </c>
      <c r="P10534">
        <v>76000000</v>
      </c>
      <c r="Q10534" t="s">
        <v>6636</v>
      </c>
      <c r="R10534" t="s">
        <v>6636</v>
      </c>
      <c r="S10534" s="12"/>
      <c r="T10534" s="13"/>
      <c r="U10534" t="s">
        <v>6636</v>
      </c>
    </row>
    <row r="10535" spans="1:21" x14ac:dyDescent="0.25">
      <c r="A10535" t="s">
        <v>6619</v>
      </c>
      <c r="B10535" s="12">
        <v>212800</v>
      </c>
      <c r="C10535" t="s">
        <v>14512</v>
      </c>
      <c r="D10535" s="11">
        <v>46201.641284722202</v>
      </c>
      <c r="E10535" t="s">
        <v>14513</v>
      </c>
      <c r="F10535" t="s">
        <v>6415</v>
      </c>
      <c r="G10535" t="s">
        <v>9095</v>
      </c>
      <c r="H10535" t="s">
        <v>6542</v>
      </c>
      <c r="I10535" t="s">
        <v>65</v>
      </c>
      <c r="J10535" t="s">
        <v>219</v>
      </c>
      <c r="K10535" t="s">
        <v>14514</v>
      </c>
      <c r="L10535" t="s">
        <v>14324</v>
      </c>
      <c r="M10535" t="s">
        <v>14515</v>
      </c>
      <c r="N10535" t="s">
        <v>6627</v>
      </c>
      <c r="O10535" t="s">
        <v>14516</v>
      </c>
      <c r="P10535">
        <v>76000000</v>
      </c>
      <c r="Q10535" t="s">
        <v>6636</v>
      </c>
      <c r="R10535" t="s">
        <v>6636</v>
      </c>
      <c r="S10535" s="12"/>
      <c r="T10535" s="13"/>
      <c r="U10535" t="s">
        <v>6636</v>
      </c>
    </row>
    <row r="10536" spans="1:21" x14ac:dyDescent="0.25">
      <c r="A10536" t="s">
        <v>6619</v>
      </c>
      <c r="B10536" s="12">
        <v>212800</v>
      </c>
      <c r="C10536" t="s">
        <v>14512</v>
      </c>
      <c r="D10536" s="11">
        <v>46201.641284722202</v>
      </c>
      <c r="E10536" t="s">
        <v>14513</v>
      </c>
      <c r="F10536" t="s">
        <v>6415</v>
      </c>
      <c r="G10536" t="s">
        <v>9096</v>
      </c>
      <c r="H10536" t="s">
        <v>6542</v>
      </c>
      <c r="I10536" t="s">
        <v>65</v>
      </c>
      <c r="J10536" t="s">
        <v>219</v>
      </c>
      <c r="K10536" t="s">
        <v>14514</v>
      </c>
      <c r="L10536" t="s">
        <v>14324</v>
      </c>
      <c r="M10536" t="s">
        <v>14515</v>
      </c>
      <c r="N10536" t="s">
        <v>6627</v>
      </c>
      <c r="O10536" t="s">
        <v>14516</v>
      </c>
      <c r="P10536">
        <v>76000000</v>
      </c>
      <c r="Q10536" t="s">
        <v>6636</v>
      </c>
      <c r="R10536" t="s">
        <v>6636</v>
      </c>
      <c r="S10536" s="12"/>
      <c r="T10536" s="13"/>
      <c r="U10536" t="s">
        <v>6636</v>
      </c>
    </row>
    <row r="10537" spans="1:21" x14ac:dyDescent="0.25">
      <c r="A10537" t="s">
        <v>6637</v>
      </c>
      <c r="B10537" s="12">
        <v>212950</v>
      </c>
      <c r="C10537" t="s">
        <v>14517</v>
      </c>
      <c r="D10537" s="11">
        <v>46201.891273148103</v>
      </c>
      <c r="E10537" t="s">
        <v>14518</v>
      </c>
      <c r="F10537" t="s">
        <v>6415</v>
      </c>
      <c r="G10537" t="s">
        <v>6968</v>
      </c>
      <c r="H10537" t="s">
        <v>6542</v>
      </c>
      <c r="I10537" t="s">
        <v>6623</v>
      </c>
      <c r="J10537" t="s">
        <v>14519</v>
      </c>
      <c r="K10537" t="s">
        <v>14482</v>
      </c>
      <c r="L10537" t="s">
        <v>14267</v>
      </c>
      <c r="M10537" t="s">
        <v>14483</v>
      </c>
      <c r="N10537" t="s">
        <v>14269</v>
      </c>
      <c r="O10537" t="s">
        <v>14270</v>
      </c>
      <c r="P10537">
        <v>22500000</v>
      </c>
      <c r="Q10537" t="s">
        <v>6636</v>
      </c>
      <c r="R10537" t="s">
        <v>6636</v>
      </c>
      <c r="S10537" s="12"/>
      <c r="T10537" s="13"/>
      <c r="U10537" t="s">
        <v>6636</v>
      </c>
    </row>
    <row r="10538" spans="1:21" x14ac:dyDescent="0.25">
      <c r="A10538" t="s">
        <v>6637</v>
      </c>
      <c r="B10538" s="12">
        <v>212950</v>
      </c>
      <c r="C10538" t="s">
        <v>14517</v>
      </c>
      <c r="D10538" s="11">
        <v>46201.891273148103</v>
      </c>
      <c r="E10538" t="s">
        <v>14518</v>
      </c>
      <c r="F10538" t="s">
        <v>6415</v>
      </c>
      <c r="G10538" t="s">
        <v>9091</v>
      </c>
      <c r="H10538" t="s">
        <v>6542</v>
      </c>
      <c r="I10538" t="s">
        <v>6623</v>
      </c>
      <c r="J10538" t="s">
        <v>14519</v>
      </c>
      <c r="K10538" t="s">
        <v>14482</v>
      </c>
      <c r="L10538" t="s">
        <v>14267</v>
      </c>
      <c r="M10538" t="s">
        <v>14483</v>
      </c>
      <c r="N10538" t="s">
        <v>14269</v>
      </c>
      <c r="O10538" t="s">
        <v>14270</v>
      </c>
      <c r="P10538">
        <v>22500000</v>
      </c>
      <c r="Q10538" t="s">
        <v>6636</v>
      </c>
      <c r="R10538" t="s">
        <v>6636</v>
      </c>
      <c r="S10538" s="12"/>
      <c r="T10538" s="13"/>
      <c r="U10538" t="s">
        <v>6636</v>
      </c>
    </row>
    <row r="10539" spans="1:21" x14ac:dyDescent="0.25">
      <c r="A10539" t="s">
        <v>6637</v>
      </c>
      <c r="B10539" s="12">
        <v>212950</v>
      </c>
      <c r="C10539" t="s">
        <v>14517</v>
      </c>
      <c r="D10539" s="11">
        <v>46201.891273148103</v>
      </c>
      <c r="E10539" t="s">
        <v>14518</v>
      </c>
      <c r="F10539" t="s">
        <v>6415</v>
      </c>
      <c r="G10539" t="s">
        <v>14271</v>
      </c>
      <c r="H10539" t="s">
        <v>6542</v>
      </c>
      <c r="I10539" t="s">
        <v>6623</v>
      </c>
      <c r="J10539" t="s">
        <v>14519</v>
      </c>
      <c r="K10539" t="s">
        <v>14482</v>
      </c>
      <c r="L10539" t="s">
        <v>14267</v>
      </c>
      <c r="M10539" t="s">
        <v>14483</v>
      </c>
      <c r="N10539" t="s">
        <v>14269</v>
      </c>
      <c r="O10539" t="s">
        <v>14270</v>
      </c>
      <c r="P10539">
        <v>22500000</v>
      </c>
      <c r="Q10539" t="s">
        <v>6636</v>
      </c>
      <c r="R10539" t="s">
        <v>6636</v>
      </c>
      <c r="S10539" s="12"/>
      <c r="T10539" s="13"/>
      <c r="U10539" t="s">
        <v>6636</v>
      </c>
    </row>
    <row r="10540" spans="1:21" x14ac:dyDescent="0.25">
      <c r="A10540" t="s">
        <v>6637</v>
      </c>
      <c r="B10540" s="12">
        <v>212950</v>
      </c>
      <c r="C10540" t="s">
        <v>14517</v>
      </c>
      <c r="D10540" s="11">
        <v>46201.891273148103</v>
      </c>
      <c r="E10540" t="s">
        <v>14518</v>
      </c>
      <c r="F10540" t="s">
        <v>6415</v>
      </c>
      <c r="G10540" t="s">
        <v>14272</v>
      </c>
      <c r="H10540" t="s">
        <v>6542</v>
      </c>
      <c r="I10540" t="s">
        <v>6623</v>
      </c>
      <c r="J10540" t="s">
        <v>14519</v>
      </c>
      <c r="K10540" t="s">
        <v>14482</v>
      </c>
      <c r="L10540" t="s">
        <v>14267</v>
      </c>
      <c r="M10540" t="s">
        <v>14483</v>
      </c>
      <c r="N10540" t="s">
        <v>14269</v>
      </c>
      <c r="O10540" t="s">
        <v>14270</v>
      </c>
      <c r="P10540">
        <v>22500000</v>
      </c>
      <c r="Q10540" t="s">
        <v>6636</v>
      </c>
      <c r="R10540" t="s">
        <v>6636</v>
      </c>
      <c r="S10540" s="12"/>
      <c r="T10540" s="13"/>
      <c r="U10540" t="s">
        <v>6636</v>
      </c>
    </row>
    <row r="10541" spans="1:21" x14ac:dyDescent="0.25">
      <c r="A10541" t="s">
        <v>6637</v>
      </c>
      <c r="B10541" s="12">
        <v>212950</v>
      </c>
      <c r="C10541" t="s">
        <v>14517</v>
      </c>
      <c r="D10541" s="11">
        <v>46201.891273148103</v>
      </c>
      <c r="E10541" t="s">
        <v>14518</v>
      </c>
      <c r="F10541" t="s">
        <v>6415</v>
      </c>
      <c r="G10541" t="s">
        <v>14273</v>
      </c>
      <c r="H10541" t="s">
        <v>6542</v>
      </c>
      <c r="I10541" t="s">
        <v>6623</v>
      </c>
      <c r="J10541" t="s">
        <v>14519</v>
      </c>
      <c r="K10541" t="s">
        <v>14482</v>
      </c>
      <c r="L10541" t="s">
        <v>14267</v>
      </c>
      <c r="M10541" t="s">
        <v>14483</v>
      </c>
      <c r="N10541" t="s">
        <v>14269</v>
      </c>
      <c r="O10541" t="s">
        <v>14270</v>
      </c>
      <c r="P10541">
        <v>22500000</v>
      </c>
      <c r="Q10541" t="s">
        <v>6636</v>
      </c>
      <c r="R10541" t="s">
        <v>6636</v>
      </c>
      <c r="S10541" s="12"/>
      <c r="T10541" s="13"/>
      <c r="U10541" t="s">
        <v>6636</v>
      </c>
    </row>
    <row r="10542" spans="1:21" x14ac:dyDescent="0.25">
      <c r="A10542" t="s">
        <v>6637</v>
      </c>
      <c r="B10542" s="12">
        <v>212950</v>
      </c>
      <c r="C10542" t="s">
        <v>14517</v>
      </c>
      <c r="D10542" s="11">
        <v>46201.891273148103</v>
      </c>
      <c r="E10542" t="s">
        <v>14518</v>
      </c>
      <c r="F10542" t="s">
        <v>6415</v>
      </c>
      <c r="G10542" t="s">
        <v>14274</v>
      </c>
      <c r="H10542" t="s">
        <v>6542</v>
      </c>
      <c r="I10542" t="s">
        <v>6623</v>
      </c>
      <c r="J10542" t="s">
        <v>14519</v>
      </c>
      <c r="K10542" t="s">
        <v>14482</v>
      </c>
      <c r="L10542" t="s">
        <v>14267</v>
      </c>
      <c r="M10542" t="s">
        <v>14483</v>
      </c>
      <c r="N10542" t="s">
        <v>14269</v>
      </c>
      <c r="O10542" t="s">
        <v>14270</v>
      </c>
      <c r="P10542">
        <v>22500000</v>
      </c>
      <c r="Q10542" t="s">
        <v>6636</v>
      </c>
      <c r="R10542" t="s">
        <v>6636</v>
      </c>
      <c r="S10542" s="12"/>
      <c r="T10542" s="13"/>
      <c r="U10542" t="s">
        <v>6636</v>
      </c>
    </row>
    <row r="10543" spans="1:21" x14ac:dyDescent="0.25">
      <c r="A10543" t="s">
        <v>6637</v>
      </c>
      <c r="B10543" s="12">
        <v>212950</v>
      </c>
      <c r="C10543" t="s">
        <v>14517</v>
      </c>
      <c r="D10543" s="11">
        <v>46201.891273148103</v>
      </c>
      <c r="E10543" t="s">
        <v>14518</v>
      </c>
      <c r="F10543" t="s">
        <v>6415</v>
      </c>
      <c r="G10543" t="s">
        <v>9095</v>
      </c>
      <c r="H10543" t="s">
        <v>6542</v>
      </c>
      <c r="I10543" t="s">
        <v>6623</v>
      </c>
      <c r="J10543" t="s">
        <v>14519</v>
      </c>
      <c r="K10543" t="s">
        <v>14482</v>
      </c>
      <c r="L10543" t="s">
        <v>14267</v>
      </c>
      <c r="M10543" t="s">
        <v>14483</v>
      </c>
      <c r="N10543" t="s">
        <v>14269</v>
      </c>
      <c r="O10543" t="s">
        <v>14270</v>
      </c>
      <c r="P10543">
        <v>22500000</v>
      </c>
      <c r="Q10543" t="s">
        <v>6636</v>
      </c>
      <c r="R10543" t="s">
        <v>6636</v>
      </c>
      <c r="S10543" s="12"/>
      <c r="T10543" s="13"/>
      <c r="U10543" t="s">
        <v>6636</v>
      </c>
    </row>
    <row r="10544" spans="1:21" x14ac:dyDescent="0.25">
      <c r="A10544" t="s">
        <v>6637</v>
      </c>
      <c r="B10544" s="12">
        <v>212950</v>
      </c>
      <c r="C10544" t="s">
        <v>14517</v>
      </c>
      <c r="D10544" s="11">
        <v>46201.891273148103</v>
      </c>
      <c r="E10544" t="s">
        <v>14518</v>
      </c>
      <c r="F10544" t="s">
        <v>6415</v>
      </c>
      <c r="G10544" t="s">
        <v>9096</v>
      </c>
      <c r="H10544" t="s">
        <v>6542</v>
      </c>
      <c r="I10544" t="s">
        <v>6623</v>
      </c>
      <c r="J10544" t="s">
        <v>14519</v>
      </c>
      <c r="K10544" t="s">
        <v>14482</v>
      </c>
      <c r="L10544" t="s">
        <v>14267</v>
      </c>
      <c r="M10544" t="s">
        <v>14483</v>
      </c>
      <c r="N10544" t="s">
        <v>14269</v>
      </c>
      <c r="O10544" t="s">
        <v>14270</v>
      </c>
      <c r="P10544">
        <v>22500000</v>
      </c>
      <c r="Q10544" t="s">
        <v>6636</v>
      </c>
      <c r="R10544" t="s">
        <v>6636</v>
      </c>
      <c r="S10544" s="12"/>
      <c r="T10544" s="13"/>
      <c r="U10544" t="s">
        <v>6636</v>
      </c>
    </row>
    <row r="10545" spans="1:21" x14ac:dyDescent="0.25">
      <c r="A10545" t="s">
        <v>6619</v>
      </c>
      <c r="B10545" s="12">
        <v>212950</v>
      </c>
      <c r="C10545" t="s">
        <v>14517</v>
      </c>
      <c r="D10545" s="11">
        <v>46202.4938078704</v>
      </c>
      <c r="E10545" t="s">
        <v>14518</v>
      </c>
      <c r="F10545" t="s">
        <v>6415</v>
      </c>
      <c r="G10545" t="s">
        <v>6968</v>
      </c>
      <c r="H10545" t="s">
        <v>6542</v>
      </c>
      <c r="I10545" t="s">
        <v>6623</v>
      </c>
      <c r="J10545" t="s">
        <v>14519</v>
      </c>
      <c r="K10545" t="s">
        <v>14482</v>
      </c>
      <c r="L10545" t="s">
        <v>14267</v>
      </c>
      <c r="M10545" t="s">
        <v>14483</v>
      </c>
      <c r="N10545" t="s">
        <v>14269</v>
      </c>
      <c r="O10545" t="s">
        <v>14270</v>
      </c>
      <c r="P10545">
        <v>22500000</v>
      </c>
      <c r="Q10545" t="s">
        <v>6636</v>
      </c>
      <c r="R10545" t="s">
        <v>6636</v>
      </c>
      <c r="S10545" s="12"/>
      <c r="T10545" s="13"/>
      <c r="U10545" t="s">
        <v>6636</v>
      </c>
    </row>
    <row r="10546" spans="1:21" x14ac:dyDescent="0.25">
      <c r="A10546" t="s">
        <v>6619</v>
      </c>
      <c r="B10546" s="12">
        <v>212950</v>
      </c>
      <c r="C10546" t="s">
        <v>14517</v>
      </c>
      <c r="D10546" s="11">
        <v>46202.4938078704</v>
      </c>
      <c r="E10546" t="s">
        <v>14518</v>
      </c>
      <c r="F10546" t="s">
        <v>6415</v>
      </c>
      <c r="G10546" t="s">
        <v>9091</v>
      </c>
      <c r="H10546" t="s">
        <v>6542</v>
      </c>
      <c r="I10546" t="s">
        <v>6623</v>
      </c>
      <c r="J10546" t="s">
        <v>14519</v>
      </c>
      <c r="K10546" t="s">
        <v>14482</v>
      </c>
      <c r="L10546" t="s">
        <v>14267</v>
      </c>
      <c r="M10546" t="s">
        <v>14483</v>
      </c>
      <c r="N10546" t="s">
        <v>14269</v>
      </c>
      <c r="O10546" t="s">
        <v>14270</v>
      </c>
      <c r="P10546">
        <v>22500000</v>
      </c>
      <c r="Q10546" t="s">
        <v>6636</v>
      </c>
      <c r="R10546" t="s">
        <v>6636</v>
      </c>
      <c r="S10546" s="12"/>
      <c r="T10546" s="13"/>
      <c r="U10546" t="s">
        <v>6636</v>
      </c>
    </row>
    <row r="10547" spans="1:21" x14ac:dyDescent="0.25">
      <c r="A10547" t="s">
        <v>6619</v>
      </c>
      <c r="B10547" s="12">
        <v>212950</v>
      </c>
      <c r="C10547" t="s">
        <v>14517</v>
      </c>
      <c r="D10547" s="11">
        <v>46202.4938078704</v>
      </c>
      <c r="E10547" t="s">
        <v>14518</v>
      </c>
      <c r="F10547" t="s">
        <v>6415</v>
      </c>
      <c r="G10547" t="s">
        <v>14271</v>
      </c>
      <c r="H10547" t="s">
        <v>6542</v>
      </c>
      <c r="I10547" t="s">
        <v>6623</v>
      </c>
      <c r="J10547" t="s">
        <v>14519</v>
      </c>
      <c r="K10547" t="s">
        <v>14482</v>
      </c>
      <c r="L10547" t="s">
        <v>14267</v>
      </c>
      <c r="M10547" t="s">
        <v>14483</v>
      </c>
      <c r="N10547" t="s">
        <v>14269</v>
      </c>
      <c r="O10547" t="s">
        <v>14270</v>
      </c>
      <c r="P10547">
        <v>22500000</v>
      </c>
      <c r="Q10547" t="s">
        <v>6636</v>
      </c>
      <c r="R10547" t="s">
        <v>6636</v>
      </c>
      <c r="S10547" s="12"/>
      <c r="T10547" s="13"/>
      <c r="U10547" t="s">
        <v>6636</v>
      </c>
    </row>
    <row r="10548" spans="1:21" x14ac:dyDescent="0.25">
      <c r="A10548" t="s">
        <v>6619</v>
      </c>
      <c r="B10548" s="12">
        <v>212950</v>
      </c>
      <c r="C10548" t="s">
        <v>14517</v>
      </c>
      <c r="D10548" s="11">
        <v>46202.4938078704</v>
      </c>
      <c r="E10548" t="s">
        <v>14518</v>
      </c>
      <c r="F10548" t="s">
        <v>6415</v>
      </c>
      <c r="G10548" t="s">
        <v>14272</v>
      </c>
      <c r="H10548" t="s">
        <v>6542</v>
      </c>
      <c r="I10548" t="s">
        <v>6623</v>
      </c>
      <c r="J10548" t="s">
        <v>14519</v>
      </c>
      <c r="K10548" t="s">
        <v>14482</v>
      </c>
      <c r="L10548" t="s">
        <v>14267</v>
      </c>
      <c r="M10548" t="s">
        <v>14483</v>
      </c>
      <c r="N10548" t="s">
        <v>14269</v>
      </c>
      <c r="O10548" t="s">
        <v>14270</v>
      </c>
      <c r="P10548">
        <v>22500000</v>
      </c>
      <c r="Q10548" t="s">
        <v>6636</v>
      </c>
      <c r="R10548" t="s">
        <v>6636</v>
      </c>
      <c r="S10548" s="12"/>
      <c r="T10548" s="13"/>
      <c r="U10548" t="s">
        <v>6636</v>
      </c>
    </row>
    <row r="10549" spans="1:21" x14ac:dyDescent="0.25">
      <c r="A10549" t="s">
        <v>6619</v>
      </c>
      <c r="B10549" s="12">
        <v>212950</v>
      </c>
      <c r="C10549" t="s">
        <v>14517</v>
      </c>
      <c r="D10549" s="11">
        <v>46202.4938078704</v>
      </c>
      <c r="E10549" t="s">
        <v>14518</v>
      </c>
      <c r="F10549" t="s">
        <v>6415</v>
      </c>
      <c r="G10549" t="s">
        <v>14273</v>
      </c>
      <c r="H10549" t="s">
        <v>6542</v>
      </c>
      <c r="I10549" t="s">
        <v>6623</v>
      </c>
      <c r="J10549" t="s">
        <v>14519</v>
      </c>
      <c r="K10549" t="s">
        <v>14482</v>
      </c>
      <c r="L10549" t="s">
        <v>14267</v>
      </c>
      <c r="M10549" t="s">
        <v>14483</v>
      </c>
      <c r="N10549" t="s">
        <v>14269</v>
      </c>
      <c r="O10549" t="s">
        <v>14270</v>
      </c>
      <c r="P10549">
        <v>22500000</v>
      </c>
      <c r="Q10549" t="s">
        <v>6636</v>
      </c>
      <c r="R10549" t="s">
        <v>6636</v>
      </c>
      <c r="S10549" s="12"/>
      <c r="T10549" s="13"/>
      <c r="U10549" t="s">
        <v>6636</v>
      </c>
    </row>
    <row r="10550" spans="1:21" x14ac:dyDescent="0.25">
      <c r="A10550" t="s">
        <v>6619</v>
      </c>
      <c r="B10550" s="12">
        <v>212950</v>
      </c>
      <c r="C10550" t="s">
        <v>14517</v>
      </c>
      <c r="D10550" s="11">
        <v>46202.4938078704</v>
      </c>
      <c r="E10550" t="s">
        <v>14518</v>
      </c>
      <c r="F10550" t="s">
        <v>6415</v>
      </c>
      <c r="G10550" t="s">
        <v>14274</v>
      </c>
      <c r="H10550" t="s">
        <v>6542</v>
      </c>
      <c r="I10550" t="s">
        <v>6623</v>
      </c>
      <c r="J10550" t="s">
        <v>14519</v>
      </c>
      <c r="K10550" t="s">
        <v>14482</v>
      </c>
      <c r="L10550" t="s">
        <v>14267</v>
      </c>
      <c r="M10550" t="s">
        <v>14483</v>
      </c>
      <c r="N10550" t="s">
        <v>14269</v>
      </c>
      <c r="O10550" t="s">
        <v>14270</v>
      </c>
      <c r="P10550">
        <v>22500000</v>
      </c>
      <c r="Q10550" t="s">
        <v>6636</v>
      </c>
      <c r="R10550" t="s">
        <v>6636</v>
      </c>
      <c r="S10550" s="12"/>
      <c r="T10550" s="13"/>
      <c r="U10550" t="s">
        <v>6636</v>
      </c>
    </row>
    <row r="10551" spans="1:21" x14ac:dyDescent="0.25">
      <c r="A10551" t="s">
        <v>6619</v>
      </c>
      <c r="B10551" s="12">
        <v>212950</v>
      </c>
      <c r="C10551" t="s">
        <v>14517</v>
      </c>
      <c r="D10551" s="11">
        <v>46202.4938078704</v>
      </c>
      <c r="E10551" t="s">
        <v>14518</v>
      </c>
      <c r="F10551" t="s">
        <v>6415</v>
      </c>
      <c r="G10551" t="s">
        <v>9095</v>
      </c>
      <c r="H10551" t="s">
        <v>6542</v>
      </c>
      <c r="I10551" t="s">
        <v>6623</v>
      </c>
      <c r="J10551" t="s">
        <v>14519</v>
      </c>
      <c r="K10551" t="s">
        <v>14482</v>
      </c>
      <c r="L10551" t="s">
        <v>14267</v>
      </c>
      <c r="M10551" t="s">
        <v>14483</v>
      </c>
      <c r="N10551" t="s">
        <v>14269</v>
      </c>
      <c r="O10551" t="s">
        <v>14270</v>
      </c>
      <c r="P10551">
        <v>22500000</v>
      </c>
      <c r="Q10551" t="s">
        <v>6636</v>
      </c>
      <c r="R10551" t="s">
        <v>6636</v>
      </c>
      <c r="S10551" s="12"/>
      <c r="T10551" s="13"/>
      <c r="U10551" t="s">
        <v>6636</v>
      </c>
    </row>
    <row r="10552" spans="1:21" x14ac:dyDescent="0.25">
      <c r="A10552" t="s">
        <v>6619</v>
      </c>
      <c r="B10552" s="12">
        <v>212950</v>
      </c>
      <c r="C10552" t="s">
        <v>14517</v>
      </c>
      <c r="D10552" s="11">
        <v>46202.4938078704</v>
      </c>
      <c r="E10552" t="s">
        <v>14518</v>
      </c>
      <c r="F10552" t="s">
        <v>6415</v>
      </c>
      <c r="G10552" t="s">
        <v>9096</v>
      </c>
      <c r="H10552" t="s">
        <v>6542</v>
      </c>
      <c r="I10552" t="s">
        <v>6623</v>
      </c>
      <c r="J10552" t="s">
        <v>14519</v>
      </c>
      <c r="K10552" t="s">
        <v>14482</v>
      </c>
      <c r="L10552" t="s">
        <v>14267</v>
      </c>
      <c r="M10552" t="s">
        <v>14483</v>
      </c>
      <c r="N10552" t="s">
        <v>14269</v>
      </c>
      <c r="O10552" t="s">
        <v>14270</v>
      </c>
      <c r="P10552">
        <v>22500000</v>
      </c>
      <c r="Q10552" t="s">
        <v>6636</v>
      </c>
      <c r="R10552" t="s">
        <v>6636</v>
      </c>
      <c r="S10552" s="12"/>
      <c r="T10552" s="13"/>
      <c r="U10552" t="s">
        <v>6636</v>
      </c>
    </row>
    <row r="10553" spans="1:21" x14ac:dyDescent="0.25">
      <c r="A10553" t="s">
        <v>6637</v>
      </c>
      <c r="B10553" s="12">
        <v>213010</v>
      </c>
      <c r="C10553" t="s">
        <v>14520</v>
      </c>
      <c r="D10553" s="11">
        <v>46202.572106481501</v>
      </c>
      <c r="E10553" t="s">
        <v>14521</v>
      </c>
      <c r="F10553" t="s">
        <v>6415</v>
      </c>
      <c r="G10553" t="s">
        <v>6968</v>
      </c>
      <c r="H10553" t="s">
        <v>6542</v>
      </c>
      <c r="I10553" t="s">
        <v>55</v>
      </c>
      <c r="J10553" t="s">
        <v>737</v>
      </c>
      <c r="K10553" t="s">
        <v>14522</v>
      </c>
      <c r="L10553" t="s">
        <v>14267</v>
      </c>
      <c r="M10553" t="s">
        <v>14523</v>
      </c>
      <c r="N10553" t="s">
        <v>14269</v>
      </c>
      <c r="O10553" t="s">
        <v>14304</v>
      </c>
      <c r="P10553">
        <v>20725000</v>
      </c>
      <c r="Q10553" t="s">
        <v>6636</v>
      </c>
      <c r="R10553" t="s">
        <v>6636</v>
      </c>
      <c r="S10553" s="12"/>
      <c r="T10553" s="13"/>
      <c r="U10553" t="s">
        <v>6629</v>
      </c>
    </row>
    <row r="10554" spans="1:21" x14ac:dyDescent="0.25">
      <c r="A10554" t="s">
        <v>6637</v>
      </c>
      <c r="B10554" s="12">
        <v>213010</v>
      </c>
      <c r="C10554" t="s">
        <v>14520</v>
      </c>
      <c r="D10554" s="11">
        <v>46202.572106481501</v>
      </c>
      <c r="E10554" t="s">
        <v>14521</v>
      </c>
      <c r="F10554" t="s">
        <v>6415</v>
      </c>
      <c r="G10554" t="s">
        <v>9091</v>
      </c>
      <c r="H10554" t="s">
        <v>6542</v>
      </c>
      <c r="I10554" t="s">
        <v>55</v>
      </c>
      <c r="J10554" t="s">
        <v>737</v>
      </c>
      <c r="K10554" t="s">
        <v>14522</v>
      </c>
      <c r="L10554" t="s">
        <v>14267</v>
      </c>
      <c r="M10554" t="s">
        <v>14523</v>
      </c>
      <c r="N10554" t="s">
        <v>14269</v>
      </c>
      <c r="O10554" t="s">
        <v>14304</v>
      </c>
      <c r="P10554">
        <v>20725000</v>
      </c>
      <c r="Q10554" t="s">
        <v>6636</v>
      </c>
      <c r="R10554" t="s">
        <v>6636</v>
      </c>
      <c r="S10554" s="12"/>
      <c r="T10554" s="13"/>
      <c r="U10554" t="s">
        <v>6629</v>
      </c>
    </row>
    <row r="10555" spans="1:21" x14ac:dyDescent="0.25">
      <c r="A10555" t="s">
        <v>6637</v>
      </c>
      <c r="B10555" s="12">
        <v>213010</v>
      </c>
      <c r="C10555" t="s">
        <v>14520</v>
      </c>
      <c r="D10555" s="11">
        <v>46202.572106481501</v>
      </c>
      <c r="E10555" t="s">
        <v>14521</v>
      </c>
      <c r="F10555" t="s">
        <v>6415</v>
      </c>
      <c r="G10555" t="s">
        <v>14271</v>
      </c>
      <c r="H10555" t="s">
        <v>6542</v>
      </c>
      <c r="I10555" t="s">
        <v>55</v>
      </c>
      <c r="J10555" t="s">
        <v>737</v>
      </c>
      <c r="K10555" t="s">
        <v>14522</v>
      </c>
      <c r="L10555" t="s">
        <v>14267</v>
      </c>
      <c r="M10555" t="s">
        <v>14523</v>
      </c>
      <c r="N10555" t="s">
        <v>14269</v>
      </c>
      <c r="O10555" t="s">
        <v>14304</v>
      </c>
      <c r="P10555">
        <v>20725000</v>
      </c>
      <c r="Q10555" t="s">
        <v>6636</v>
      </c>
      <c r="R10555" t="s">
        <v>6636</v>
      </c>
      <c r="S10555" s="12"/>
      <c r="T10555" s="13"/>
      <c r="U10555" t="s">
        <v>6629</v>
      </c>
    </row>
    <row r="10556" spans="1:21" x14ac:dyDescent="0.25">
      <c r="A10556" t="s">
        <v>6637</v>
      </c>
      <c r="B10556" s="12">
        <v>213010</v>
      </c>
      <c r="C10556" t="s">
        <v>14520</v>
      </c>
      <c r="D10556" s="11">
        <v>46202.572106481501</v>
      </c>
      <c r="E10556" t="s">
        <v>14521</v>
      </c>
      <c r="F10556" t="s">
        <v>6415</v>
      </c>
      <c r="G10556" t="s">
        <v>14272</v>
      </c>
      <c r="H10556" t="s">
        <v>6542</v>
      </c>
      <c r="I10556" t="s">
        <v>55</v>
      </c>
      <c r="J10556" t="s">
        <v>737</v>
      </c>
      <c r="K10556" t="s">
        <v>14522</v>
      </c>
      <c r="L10556" t="s">
        <v>14267</v>
      </c>
      <c r="M10556" t="s">
        <v>14523</v>
      </c>
      <c r="N10556" t="s">
        <v>14269</v>
      </c>
      <c r="O10556" t="s">
        <v>14304</v>
      </c>
      <c r="P10556">
        <v>20725000</v>
      </c>
      <c r="Q10556" t="s">
        <v>6636</v>
      </c>
      <c r="R10556" t="s">
        <v>6636</v>
      </c>
      <c r="S10556" s="12"/>
      <c r="T10556" s="13"/>
      <c r="U10556" t="s">
        <v>6629</v>
      </c>
    </row>
    <row r="10557" spans="1:21" x14ac:dyDescent="0.25">
      <c r="A10557" t="s">
        <v>6637</v>
      </c>
      <c r="B10557" s="12">
        <v>213010</v>
      </c>
      <c r="C10557" t="s">
        <v>14520</v>
      </c>
      <c r="D10557" s="11">
        <v>46202.572106481501</v>
      </c>
      <c r="E10557" t="s">
        <v>14521</v>
      </c>
      <c r="F10557" t="s">
        <v>6415</v>
      </c>
      <c r="G10557" t="s">
        <v>14273</v>
      </c>
      <c r="H10557" t="s">
        <v>6542</v>
      </c>
      <c r="I10557" t="s">
        <v>55</v>
      </c>
      <c r="J10557" t="s">
        <v>737</v>
      </c>
      <c r="K10557" t="s">
        <v>14522</v>
      </c>
      <c r="L10557" t="s">
        <v>14267</v>
      </c>
      <c r="M10557" t="s">
        <v>14523</v>
      </c>
      <c r="N10557" t="s">
        <v>14269</v>
      </c>
      <c r="O10557" t="s">
        <v>14304</v>
      </c>
      <c r="P10557">
        <v>20725000</v>
      </c>
      <c r="Q10557" t="s">
        <v>6636</v>
      </c>
      <c r="R10557" t="s">
        <v>6636</v>
      </c>
      <c r="S10557" s="12"/>
      <c r="T10557" s="13"/>
      <c r="U10557" t="s">
        <v>6629</v>
      </c>
    </row>
    <row r="10558" spans="1:21" x14ac:dyDescent="0.25">
      <c r="A10558" t="s">
        <v>6637</v>
      </c>
      <c r="B10558" s="12">
        <v>213010</v>
      </c>
      <c r="C10558" t="s">
        <v>14520</v>
      </c>
      <c r="D10558" s="11">
        <v>46202.572106481501</v>
      </c>
      <c r="E10558" t="s">
        <v>14521</v>
      </c>
      <c r="F10558" t="s">
        <v>6415</v>
      </c>
      <c r="G10558" t="s">
        <v>14274</v>
      </c>
      <c r="H10558" t="s">
        <v>6542</v>
      </c>
      <c r="I10558" t="s">
        <v>55</v>
      </c>
      <c r="J10558" t="s">
        <v>737</v>
      </c>
      <c r="K10558" t="s">
        <v>14522</v>
      </c>
      <c r="L10558" t="s">
        <v>14267</v>
      </c>
      <c r="M10558" t="s">
        <v>14523</v>
      </c>
      <c r="N10558" t="s">
        <v>14269</v>
      </c>
      <c r="O10558" t="s">
        <v>14304</v>
      </c>
      <c r="P10558">
        <v>20725000</v>
      </c>
      <c r="Q10558" t="s">
        <v>6636</v>
      </c>
      <c r="R10558" t="s">
        <v>6636</v>
      </c>
      <c r="S10558" s="12"/>
      <c r="T10558" s="13"/>
      <c r="U10558" t="s">
        <v>6629</v>
      </c>
    </row>
    <row r="10559" spans="1:21" x14ac:dyDescent="0.25">
      <c r="A10559" t="s">
        <v>6637</v>
      </c>
      <c r="B10559" s="12">
        <v>213010</v>
      </c>
      <c r="C10559" t="s">
        <v>14520</v>
      </c>
      <c r="D10559" s="11">
        <v>46202.572106481501</v>
      </c>
      <c r="E10559" t="s">
        <v>14521</v>
      </c>
      <c r="F10559" t="s">
        <v>6415</v>
      </c>
      <c r="G10559" t="s">
        <v>9095</v>
      </c>
      <c r="H10559" t="s">
        <v>6542</v>
      </c>
      <c r="I10559" t="s">
        <v>55</v>
      </c>
      <c r="J10559" t="s">
        <v>737</v>
      </c>
      <c r="K10559" t="s">
        <v>14522</v>
      </c>
      <c r="L10559" t="s">
        <v>14267</v>
      </c>
      <c r="M10559" t="s">
        <v>14523</v>
      </c>
      <c r="N10559" t="s">
        <v>14269</v>
      </c>
      <c r="O10559" t="s">
        <v>14304</v>
      </c>
      <c r="P10559">
        <v>20725000</v>
      </c>
      <c r="Q10559" t="s">
        <v>6636</v>
      </c>
      <c r="R10559" t="s">
        <v>6636</v>
      </c>
      <c r="S10559" s="12"/>
      <c r="T10559" s="13"/>
      <c r="U10559" t="s">
        <v>6629</v>
      </c>
    </row>
    <row r="10560" spans="1:21" x14ac:dyDescent="0.25">
      <c r="A10560" t="s">
        <v>6637</v>
      </c>
      <c r="B10560" s="12">
        <v>213010</v>
      </c>
      <c r="C10560" t="s">
        <v>14520</v>
      </c>
      <c r="D10560" s="11">
        <v>46202.572106481501</v>
      </c>
      <c r="E10560" t="s">
        <v>14521</v>
      </c>
      <c r="F10560" t="s">
        <v>6415</v>
      </c>
      <c r="G10560" t="s">
        <v>9096</v>
      </c>
      <c r="H10560" t="s">
        <v>6542</v>
      </c>
      <c r="I10560" t="s">
        <v>55</v>
      </c>
      <c r="J10560" t="s">
        <v>737</v>
      </c>
      <c r="K10560" t="s">
        <v>14522</v>
      </c>
      <c r="L10560" t="s">
        <v>14267</v>
      </c>
      <c r="M10560" t="s">
        <v>14523</v>
      </c>
      <c r="N10560" t="s">
        <v>14269</v>
      </c>
      <c r="O10560" t="s">
        <v>14304</v>
      </c>
      <c r="P10560">
        <v>20725000</v>
      </c>
      <c r="Q10560" t="s">
        <v>6636</v>
      </c>
      <c r="R10560" t="s">
        <v>6636</v>
      </c>
      <c r="S10560" s="12"/>
      <c r="T10560" s="13"/>
      <c r="U10560" t="s">
        <v>6629</v>
      </c>
    </row>
    <row r="10561" spans="1:21" x14ac:dyDescent="0.25">
      <c r="A10561" t="s">
        <v>6619</v>
      </c>
      <c r="B10561" s="12">
        <v>213010</v>
      </c>
      <c r="C10561" t="s">
        <v>14520</v>
      </c>
      <c r="D10561" s="11">
        <v>46202.598854166703</v>
      </c>
      <c r="E10561" t="s">
        <v>14521</v>
      </c>
      <c r="F10561" t="s">
        <v>6415</v>
      </c>
      <c r="G10561" t="s">
        <v>6968</v>
      </c>
      <c r="H10561" t="s">
        <v>6542</v>
      </c>
      <c r="I10561" t="s">
        <v>55</v>
      </c>
      <c r="J10561" t="s">
        <v>737</v>
      </c>
      <c r="K10561" t="s">
        <v>14522</v>
      </c>
      <c r="L10561" t="s">
        <v>14267</v>
      </c>
      <c r="M10561" t="s">
        <v>14523</v>
      </c>
      <c r="N10561" t="s">
        <v>14269</v>
      </c>
      <c r="O10561" t="s">
        <v>14304</v>
      </c>
      <c r="P10561">
        <v>20725000</v>
      </c>
      <c r="Q10561" t="s">
        <v>6636</v>
      </c>
      <c r="R10561" t="s">
        <v>6636</v>
      </c>
      <c r="S10561" s="12"/>
      <c r="T10561" s="13"/>
      <c r="U10561" t="s">
        <v>6629</v>
      </c>
    </row>
    <row r="10562" spans="1:21" x14ac:dyDescent="0.25">
      <c r="A10562" t="s">
        <v>6619</v>
      </c>
      <c r="B10562" s="12">
        <v>213010</v>
      </c>
      <c r="C10562" t="s">
        <v>14520</v>
      </c>
      <c r="D10562" s="11">
        <v>46202.598854166703</v>
      </c>
      <c r="E10562" t="s">
        <v>14521</v>
      </c>
      <c r="F10562" t="s">
        <v>6415</v>
      </c>
      <c r="G10562" t="s">
        <v>9091</v>
      </c>
      <c r="H10562" t="s">
        <v>6542</v>
      </c>
      <c r="I10562" t="s">
        <v>55</v>
      </c>
      <c r="J10562" t="s">
        <v>737</v>
      </c>
      <c r="K10562" t="s">
        <v>14522</v>
      </c>
      <c r="L10562" t="s">
        <v>14267</v>
      </c>
      <c r="M10562" t="s">
        <v>14523</v>
      </c>
      <c r="N10562" t="s">
        <v>14269</v>
      </c>
      <c r="O10562" t="s">
        <v>14304</v>
      </c>
      <c r="P10562">
        <v>20725000</v>
      </c>
      <c r="Q10562" t="s">
        <v>6636</v>
      </c>
      <c r="R10562" t="s">
        <v>6636</v>
      </c>
      <c r="S10562" s="12"/>
      <c r="T10562" s="13"/>
      <c r="U10562" t="s">
        <v>6629</v>
      </c>
    </row>
    <row r="10563" spans="1:21" x14ac:dyDescent="0.25">
      <c r="A10563" t="s">
        <v>6619</v>
      </c>
      <c r="B10563" s="12">
        <v>213010</v>
      </c>
      <c r="C10563" t="s">
        <v>14520</v>
      </c>
      <c r="D10563" s="11">
        <v>46202.598854166703</v>
      </c>
      <c r="E10563" t="s">
        <v>14521</v>
      </c>
      <c r="F10563" t="s">
        <v>6415</v>
      </c>
      <c r="G10563" t="s">
        <v>14271</v>
      </c>
      <c r="H10563" t="s">
        <v>6542</v>
      </c>
      <c r="I10563" t="s">
        <v>55</v>
      </c>
      <c r="J10563" t="s">
        <v>737</v>
      </c>
      <c r="K10563" t="s">
        <v>14522</v>
      </c>
      <c r="L10563" t="s">
        <v>14267</v>
      </c>
      <c r="M10563" t="s">
        <v>14523</v>
      </c>
      <c r="N10563" t="s">
        <v>14269</v>
      </c>
      <c r="O10563" t="s">
        <v>14304</v>
      </c>
      <c r="P10563">
        <v>20725000</v>
      </c>
      <c r="Q10563" t="s">
        <v>6636</v>
      </c>
      <c r="R10563" t="s">
        <v>6636</v>
      </c>
      <c r="S10563" s="12"/>
      <c r="T10563" s="13"/>
      <c r="U10563" t="s">
        <v>6629</v>
      </c>
    </row>
    <row r="10564" spans="1:21" x14ac:dyDescent="0.25">
      <c r="A10564" t="s">
        <v>6619</v>
      </c>
      <c r="B10564" s="12">
        <v>213010</v>
      </c>
      <c r="C10564" t="s">
        <v>14520</v>
      </c>
      <c r="D10564" s="11">
        <v>46202.598854166703</v>
      </c>
      <c r="E10564" t="s">
        <v>14521</v>
      </c>
      <c r="F10564" t="s">
        <v>6415</v>
      </c>
      <c r="G10564" t="s">
        <v>14272</v>
      </c>
      <c r="H10564" t="s">
        <v>6542</v>
      </c>
      <c r="I10564" t="s">
        <v>55</v>
      </c>
      <c r="J10564" t="s">
        <v>737</v>
      </c>
      <c r="K10564" t="s">
        <v>14522</v>
      </c>
      <c r="L10564" t="s">
        <v>14267</v>
      </c>
      <c r="M10564" t="s">
        <v>14523</v>
      </c>
      <c r="N10564" t="s">
        <v>14269</v>
      </c>
      <c r="O10564" t="s">
        <v>14304</v>
      </c>
      <c r="P10564">
        <v>20725000</v>
      </c>
      <c r="Q10564" t="s">
        <v>6636</v>
      </c>
      <c r="R10564" t="s">
        <v>6636</v>
      </c>
      <c r="S10564" s="12"/>
      <c r="T10564" s="13"/>
      <c r="U10564" t="s">
        <v>6629</v>
      </c>
    </row>
    <row r="10565" spans="1:21" x14ac:dyDescent="0.25">
      <c r="A10565" t="s">
        <v>6619</v>
      </c>
      <c r="B10565" s="12">
        <v>213010</v>
      </c>
      <c r="C10565" t="s">
        <v>14520</v>
      </c>
      <c r="D10565" s="11">
        <v>46202.598854166703</v>
      </c>
      <c r="E10565" t="s">
        <v>14521</v>
      </c>
      <c r="F10565" t="s">
        <v>6415</v>
      </c>
      <c r="G10565" t="s">
        <v>14273</v>
      </c>
      <c r="H10565" t="s">
        <v>6542</v>
      </c>
      <c r="I10565" t="s">
        <v>55</v>
      </c>
      <c r="J10565" t="s">
        <v>737</v>
      </c>
      <c r="K10565" t="s">
        <v>14522</v>
      </c>
      <c r="L10565" t="s">
        <v>14267</v>
      </c>
      <c r="M10565" t="s">
        <v>14523</v>
      </c>
      <c r="N10565" t="s">
        <v>14269</v>
      </c>
      <c r="O10565" t="s">
        <v>14304</v>
      </c>
      <c r="P10565">
        <v>20725000</v>
      </c>
      <c r="Q10565" t="s">
        <v>6636</v>
      </c>
      <c r="R10565" t="s">
        <v>6636</v>
      </c>
      <c r="S10565" s="12"/>
      <c r="T10565" s="13"/>
      <c r="U10565" t="s">
        <v>6629</v>
      </c>
    </row>
    <row r="10566" spans="1:21" x14ac:dyDescent="0.25">
      <c r="A10566" t="s">
        <v>6619</v>
      </c>
      <c r="B10566" s="12">
        <v>213010</v>
      </c>
      <c r="C10566" t="s">
        <v>14520</v>
      </c>
      <c r="D10566" s="11">
        <v>46202.598854166703</v>
      </c>
      <c r="E10566" t="s">
        <v>14521</v>
      </c>
      <c r="F10566" t="s">
        <v>6415</v>
      </c>
      <c r="G10566" t="s">
        <v>14274</v>
      </c>
      <c r="H10566" t="s">
        <v>6542</v>
      </c>
      <c r="I10566" t="s">
        <v>55</v>
      </c>
      <c r="J10566" t="s">
        <v>737</v>
      </c>
      <c r="K10566" t="s">
        <v>14522</v>
      </c>
      <c r="L10566" t="s">
        <v>14267</v>
      </c>
      <c r="M10566" t="s">
        <v>14523</v>
      </c>
      <c r="N10566" t="s">
        <v>14269</v>
      </c>
      <c r="O10566" t="s">
        <v>14304</v>
      </c>
      <c r="P10566">
        <v>20725000</v>
      </c>
      <c r="Q10566" t="s">
        <v>6636</v>
      </c>
      <c r="R10566" t="s">
        <v>6636</v>
      </c>
      <c r="S10566" s="12"/>
      <c r="T10566" s="13"/>
      <c r="U10566" t="s">
        <v>6629</v>
      </c>
    </row>
    <row r="10567" spans="1:21" x14ac:dyDescent="0.25">
      <c r="A10567" t="s">
        <v>6619</v>
      </c>
      <c r="B10567" s="12">
        <v>213010</v>
      </c>
      <c r="C10567" t="s">
        <v>14520</v>
      </c>
      <c r="D10567" s="11">
        <v>46202.598854166703</v>
      </c>
      <c r="E10567" t="s">
        <v>14521</v>
      </c>
      <c r="F10567" t="s">
        <v>6415</v>
      </c>
      <c r="G10567" t="s">
        <v>9095</v>
      </c>
      <c r="H10567" t="s">
        <v>6542</v>
      </c>
      <c r="I10567" t="s">
        <v>55</v>
      </c>
      <c r="J10567" t="s">
        <v>737</v>
      </c>
      <c r="K10567" t="s">
        <v>14522</v>
      </c>
      <c r="L10567" t="s">
        <v>14267</v>
      </c>
      <c r="M10567" t="s">
        <v>14523</v>
      </c>
      <c r="N10567" t="s">
        <v>14269</v>
      </c>
      <c r="O10567" t="s">
        <v>14304</v>
      </c>
      <c r="P10567">
        <v>20725000</v>
      </c>
      <c r="Q10567" t="s">
        <v>6636</v>
      </c>
      <c r="R10567" t="s">
        <v>6636</v>
      </c>
      <c r="S10567" s="12"/>
      <c r="T10567" s="13"/>
      <c r="U10567" t="s">
        <v>6629</v>
      </c>
    </row>
    <row r="10568" spans="1:21" x14ac:dyDescent="0.25">
      <c r="A10568" t="s">
        <v>6619</v>
      </c>
      <c r="B10568" s="12">
        <v>213010</v>
      </c>
      <c r="C10568" t="s">
        <v>14520</v>
      </c>
      <c r="D10568" s="11">
        <v>46202.598854166703</v>
      </c>
      <c r="E10568" t="s">
        <v>14521</v>
      </c>
      <c r="F10568" t="s">
        <v>6415</v>
      </c>
      <c r="G10568" t="s">
        <v>9096</v>
      </c>
      <c r="H10568" t="s">
        <v>6542</v>
      </c>
      <c r="I10568" t="s">
        <v>55</v>
      </c>
      <c r="J10568" t="s">
        <v>737</v>
      </c>
      <c r="K10568" t="s">
        <v>14522</v>
      </c>
      <c r="L10568" t="s">
        <v>14267</v>
      </c>
      <c r="M10568" t="s">
        <v>14523</v>
      </c>
      <c r="N10568" t="s">
        <v>14269</v>
      </c>
      <c r="O10568" t="s">
        <v>14304</v>
      </c>
      <c r="P10568">
        <v>20725000</v>
      </c>
      <c r="Q10568" t="s">
        <v>6636</v>
      </c>
      <c r="R10568" t="s">
        <v>6636</v>
      </c>
      <c r="S10568" s="12"/>
      <c r="T10568" s="13"/>
      <c r="U10568" t="s">
        <v>6629</v>
      </c>
    </row>
    <row r="10569" spans="1:21" x14ac:dyDescent="0.25">
      <c r="A10569" t="s">
        <v>6637</v>
      </c>
      <c r="B10569" s="12">
        <v>213040</v>
      </c>
      <c r="C10569" t="s">
        <v>14524</v>
      </c>
      <c r="D10569" s="11">
        <v>46202.6011574074</v>
      </c>
      <c r="E10569" t="s">
        <v>14525</v>
      </c>
      <c r="F10569" t="s">
        <v>6415</v>
      </c>
      <c r="G10569" t="s">
        <v>9086</v>
      </c>
      <c r="H10569" t="s">
        <v>6542</v>
      </c>
      <c r="I10569" t="s">
        <v>55</v>
      </c>
      <c r="J10569" t="s">
        <v>737</v>
      </c>
      <c r="K10569" t="s">
        <v>14382</v>
      </c>
      <c r="L10569" t="s">
        <v>14285</v>
      </c>
      <c r="M10569" t="s">
        <v>14383</v>
      </c>
      <c r="N10569" t="s">
        <v>6787</v>
      </c>
      <c r="O10569" t="s">
        <v>6835</v>
      </c>
      <c r="P10569">
        <v>18995005</v>
      </c>
      <c r="Q10569" t="s">
        <v>6636</v>
      </c>
      <c r="R10569" t="s">
        <v>6636</v>
      </c>
      <c r="S10569" s="12"/>
      <c r="T10569" s="13"/>
      <c r="U10569" t="s">
        <v>6629</v>
      </c>
    </row>
    <row r="10570" spans="1:21" x14ac:dyDescent="0.25">
      <c r="A10570" t="s">
        <v>6637</v>
      </c>
      <c r="B10570" s="12">
        <v>213040</v>
      </c>
      <c r="C10570" t="s">
        <v>14524</v>
      </c>
      <c r="D10570" s="11">
        <v>46202.6011574074</v>
      </c>
      <c r="E10570" t="s">
        <v>14525</v>
      </c>
      <c r="F10570" t="s">
        <v>6415</v>
      </c>
      <c r="G10570" t="s">
        <v>9088</v>
      </c>
      <c r="H10570" t="s">
        <v>6542</v>
      </c>
      <c r="I10570" t="s">
        <v>55</v>
      </c>
      <c r="J10570" t="s">
        <v>737</v>
      </c>
      <c r="K10570" t="s">
        <v>14382</v>
      </c>
      <c r="L10570" t="s">
        <v>14285</v>
      </c>
      <c r="M10570" t="s">
        <v>14383</v>
      </c>
      <c r="N10570" t="s">
        <v>6787</v>
      </c>
      <c r="O10570" t="s">
        <v>6835</v>
      </c>
      <c r="P10570">
        <v>18995005</v>
      </c>
      <c r="Q10570" t="s">
        <v>6636</v>
      </c>
      <c r="R10570" t="s">
        <v>6636</v>
      </c>
      <c r="S10570" s="12"/>
      <c r="T10570" s="13"/>
      <c r="U10570" t="s">
        <v>6629</v>
      </c>
    </row>
    <row r="10571" spans="1:21" x14ac:dyDescent="0.25">
      <c r="A10571" t="s">
        <v>6637</v>
      </c>
      <c r="B10571" s="12">
        <v>213040</v>
      </c>
      <c r="C10571" t="s">
        <v>14524</v>
      </c>
      <c r="D10571" s="11">
        <v>46202.6011574074</v>
      </c>
      <c r="E10571" t="s">
        <v>14525</v>
      </c>
      <c r="F10571" t="s">
        <v>6415</v>
      </c>
      <c r="G10571" t="s">
        <v>9089</v>
      </c>
      <c r="H10571" t="s">
        <v>6542</v>
      </c>
      <c r="I10571" t="s">
        <v>55</v>
      </c>
      <c r="J10571" t="s">
        <v>737</v>
      </c>
      <c r="K10571" t="s">
        <v>14382</v>
      </c>
      <c r="L10571" t="s">
        <v>14285</v>
      </c>
      <c r="M10571" t="s">
        <v>14383</v>
      </c>
      <c r="N10571" t="s">
        <v>6787</v>
      </c>
      <c r="O10571" t="s">
        <v>6835</v>
      </c>
      <c r="P10571">
        <v>18995005</v>
      </c>
      <c r="Q10571" t="s">
        <v>6636</v>
      </c>
      <c r="R10571" t="s">
        <v>6636</v>
      </c>
      <c r="S10571" s="12"/>
      <c r="T10571" s="13"/>
      <c r="U10571" t="s">
        <v>6629</v>
      </c>
    </row>
    <row r="10572" spans="1:21" x14ac:dyDescent="0.25">
      <c r="A10572" t="s">
        <v>6637</v>
      </c>
      <c r="B10572" s="12">
        <v>213040</v>
      </c>
      <c r="C10572" t="s">
        <v>14524</v>
      </c>
      <c r="D10572" s="11">
        <v>46202.6011574074</v>
      </c>
      <c r="E10572" t="s">
        <v>14525</v>
      </c>
      <c r="F10572" t="s">
        <v>6415</v>
      </c>
      <c r="G10572" t="s">
        <v>6968</v>
      </c>
      <c r="H10572" t="s">
        <v>6542</v>
      </c>
      <c r="I10572" t="s">
        <v>55</v>
      </c>
      <c r="J10572" t="s">
        <v>737</v>
      </c>
      <c r="K10572" t="s">
        <v>14382</v>
      </c>
      <c r="L10572" t="s">
        <v>14285</v>
      </c>
      <c r="M10572" t="s">
        <v>14383</v>
      </c>
      <c r="N10572" t="s">
        <v>6787</v>
      </c>
      <c r="O10572" t="s">
        <v>6835</v>
      </c>
      <c r="P10572">
        <v>18995005</v>
      </c>
      <c r="Q10572" t="s">
        <v>6636</v>
      </c>
      <c r="R10572" t="s">
        <v>6636</v>
      </c>
      <c r="S10572" s="12"/>
      <c r="T10572" s="13"/>
      <c r="U10572" t="s">
        <v>6629</v>
      </c>
    </row>
    <row r="10573" spans="1:21" x14ac:dyDescent="0.25">
      <c r="A10573" t="s">
        <v>6637</v>
      </c>
      <c r="B10573" s="12">
        <v>213040</v>
      </c>
      <c r="C10573" t="s">
        <v>14524</v>
      </c>
      <c r="D10573" s="11">
        <v>46202.6011574074</v>
      </c>
      <c r="E10573" t="s">
        <v>14525</v>
      </c>
      <c r="F10573" t="s">
        <v>6415</v>
      </c>
      <c r="G10573" t="s">
        <v>9090</v>
      </c>
      <c r="H10573" t="s">
        <v>6542</v>
      </c>
      <c r="I10573" t="s">
        <v>55</v>
      </c>
      <c r="J10573" t="s">
        <v>737</v>
      </c>
      <c r="K10573" t="s">
        <v>14382</v>
      </c>
      <c r="L10573" t="s">
        <v>14285</v>
      </c>
      <c r="M10573" t="s">
        <v>14383</v>
      </c>
      <c r="N10573" t="s">
        <v>6787</v>
      </c>
      <c r="O10573" t="s">
        <v>6835</v>
      </c>
      <c r="P10573">
        <v>18995005</v>
      </c>
      <c r="Q10573" t="s">
        <v>6636</v>
      </c>
      <c r="R10573" t="s">
        <v>6636</v>
      </c>
      <c r="S10573" s="12"/>
      <c r="T10573" s="13"/>
      <c r="U10573" t="s">
        <v>6629</v>
      </c>
    </row>
    <row r="10574" spans="1:21" x14ac:dyDescent="0.25">
      <c r="A10574" t="s">
        <v>6637</v>
      </c>
      <c r="B10574" s="12">
        <v>213040</v>
      </c>
      <c r="C10574" t="s">
        <v>14524</v>
      </c>
      <c r="D10574" s="11">
        <v>46202.6011574074</v>
      </c>
      <c r="E10574" t="s">
        <v>14525</v>
      </c>
      <c r="F10574" t="s">
        <v>6415</v>
      </c>
      <c r="G10574" t="s">
        <v>9091</v>
      </c>
      <c r="H10574" t="s">
        <v>6542</v>
      </c>
      <c r="I10574" t="s">
        <v>55</v>
      </c>
      <c r="J10574" t="s">
        <v>737</v>
      </c>
      <c r="K10574" t="s">
        <v>14382</v>
      </c>
      <c r="L10574" t="s">
        <v>14285</v>
      </c>
      <c r="M10574" t="s">
        <v>14383</v>
      </c>
      <c r="N10574" t="s">
        <v>6787</v>
      </c>
      <c r="O10574" t="s">
        <v>6835</v>
      </c>
      <c r="P10574">
        <v>18995005</v>
      </c>
      <c r="Q10574" t="s">
        <v>6636</v>
      </c>
      <c r="R10574" t="s">
        <v>6636</v>
      </c>
      <c r="S10574" s="12"/>
      <c r="T10574" s="13"/>
      <c r="U10574" t="s">
        <v>6629</v>
      </c>
    </row>
    <row r="10575" spans="1:21" x14ac:dyDescent="0.25">
      <c r="A10575" t="s">
        <v>6637</v>
      </c>
      <c r="B10575" s="12">
        <v>213040</v>
      </c>
      <c r="C10575" t="s">
        <v>14524</v>
      </c>
      <c r="D10575" s="11">
        <v>46202.6011574074</v>
      </c>
      <c r="E10575" t="s">
        <v>14525</v>
      </c>
      <c r="F10575" t="s">
        <v>6415</v>
      </c>
      <c r="G10575" t="s">
        <v>9092</v>
      </c>
      <c r="H10575" t="s">
        <v>6542</v>
      </c>
      <c r="I10575" t="s">
        <v>55</v>
      </c>
      <c r="J10575" t="s">
        <v>737</v>
      </c>
      <c r="K10575" t="s">
        <v>14382</v>
      </c>
      <c r="L10575" t="s">
        <v>14285</v>
      </c>
      <c r="M10575" t="s">
        <v>14383</v>
      </c>
      <c r="N10575" t="s">
        <v>6787</v>
      </c>
      <c r="O10575" t="s">
        <v>6835</v>
      </c>
      <c r="P10575">
        <v>18995005</v>
      </c>
      <c r="Q10575" t="s">
        <v>6636</v>
      </c>
      <c r="R10575" t="s">
        <v>6636</v>
      </c>
      <c r="S10575" s="12"/>
      <c r="T10575" s="13"/>
      <c r="U10575" t="s">
        <v>6629</v>
      </c>
    </row>
    <row r="10576" spans="1:21" x14ac:dyDescent="0.25">
      <c r="A10576" t="s">
        <v>6637</v>
      </c>
      <c r="B10576" s="12">
        <v>213040</v>
      </c>
      <c r="C10576" t="s">
        <v>14524</v>
      </c>
      <c r="D10576" s="11">
        <v>46202.6011574074</v>
      </c>
      <c r="E10576" t="s">
        <v>14525</v>
      </c>
      <c r="F10576" t="s">
        <v>6415</v>
      </c>
      <c r="G10576" t="s">
        <v>9093</v>
      </c>
      <c r="H10576" t="s">
        <v>6542</v>
      </c>
      <c r="I10576" t="s">
        <v>55</v>
      </c>
      <c r="J10576" t="s">
        <v>737</v>
      </c>
      <c r="K10576" t="s">
        <v>14382</v>
      </c>
      <c r="L10576" t="s">
        <v>14285</v>
      </c>
      <c r="M10576" t="s">
        <v>14383</v>
      </c>
      <c r="N10576" t="s">
        <v>6787</v>
      </c>
      <c r="O10576" t="s">
        <v>6835</v>
      </c>
      <c r="P10576">
        <v>18995005</v>
      </c>
      <c r="Q10576" t="s">
        <v>6636</v>
      </c>
      <c r="R10576" t="s">
        <v>6636</v>
      </c>
      <c r="S10576" s="12"/>
      <c r="T10576" s="13"/>
      <c r="U10576" t="s">
        <v>6629</v>
      </c>
    </row>
    <row r="10577" spans="1:21" x14ac:dyDescent="0.25">
      <c r="A10577" t="s">
        <v>6637</v>
      </c>
      <c r="B10577" s="12">
        <v>213040</v>
      </c>
      <c r="C10577" t="s">
        <v>14524</v>
      </c>
      <c r="D10577" s="11">
        <v>46202.6011574074</v>
      </c>
      <c r="E10577" t="s">
        <v>14525</v>
      </c>
      <c r="F10577" t="s">
        <v>6415</v>
      </c>
      <c r="G10577" t="s">
        <v>9094</v>
      </c>
      <c r="H10577" t="s">
        <v>6542</v>
      </c>
      <c r="I10577" t="s">
        <v>55</v>
      </c>
      <c r="J10577" t="s">
        <v>737</v>
      </c>
      <c r="K10577" t="s">
        <v>14382</v>
      </c>
      <c r="L10577" t="s">
        <v>14285</v>
      </c>
      <c r="M10577" t="s">
        <v>14383</v>
      </c>
      <c r="N10577" t="s">
        <v>6787</v>
      </c>
      <c r="O10577" t="s">
        <v>6835</v>
      </c>
      <c r="P10577">
        <v>18995005</v>
      </c>
      <c r="Q10577" t="s">
        <v>6636</v>
      </c>
      <c r="R10577" t="s">
        <v>6636</v>
      </c>
      <c r="S10577" s="12"/>
      <c r="T10577" s="13"/>
      <c r="U10577" t="s">
        <v>6629</v>
      </c>
    </row>
    <row r="10578" spans="1:21" x14ac:dyDescent="0.25">
      <c r="A10578" t="s">
        <v>6637</v>
      </c>
      <c r="B10578" s="12">
        <v>213040</v>
      </c>
      <c r="C10578" t="s">
        <v>14524</v>
      </c>
      <c r="D10578" s="11">
        <v>46202.6011574074</v>
      </c>
      <c r="E10578" t="s">
        <v>14525</v>
      </c>
      <c r="F10578" t="s">
        <v>6415</v>
      </c>
      <c r="G10578" t="s">
        <v>9095</v>
      </c>
      <c r="H10578" t="s">
        <v>6542</v>
      </c>
      <c r="I10578" t="s">
        <v>55</v>
      </c>
      <c r="J10578" t="s">
        <v>737</v>
      </c>
      <c r="K10578" t="s">
        <v>14382</v>
      </c>
      <c r="L10578" t="s">
        <v>14285</v>
      </c>
      <c r="M10578" t="s">
        <v>14383</v>
      </c>
      <c r="N10578" t="s">
        <v>6787</v>
      </c>
      <c r="O10578" t="s">
        <v>6835</v>
      </c>
      <c r="P10578">
        <v>18995005</v>
      </c>
      <c r="Q10578" t="s">
        <v>6636</v>
      </c>
      <c r="R10578" t="s">
        <v>6636</v>
      </c>
      <c r="S10578" s="12"/>
      <c r="T10578" s="13"/>
      <c r="U10578" t="s">
        <v>6629</v>
      </c>
    </row>
    <row r="10579" spans="1:21" x14ac:dyDescent="0.25">
      <c r="A10579" t="s">
        <v>6637</v>
      </c>
      <c r="B10579" s="12">
        <v>213040</v>
      </c>
      <c r="C10579" t="s">
        <v>14524</v>
      </c>
      <c r="D10579" s="11">
        <v>46202.6011574074</v>
      </c>
      <c r="E10579" t="s">
        <v>14525</v>
      </c>
      <c r="F10579" t="s">
        <v>6415</v>
      </c>
      <c r="G10579" t="s">
        <v>9096</v>
      </c>
      <c r="H10579" t="s">
        <v>6542</v>
      </c>
      <c r="I10579" t="s">
        <v>55</v>
      </c>
      <c r="J10579" t="s">
        <v>737</v>
      </c>
      <c r="K10579" t="s">
        <v>14382</v>
      </c>
      <c r="L10579" t="s">
        <v>14285</v>
      </c>
      <c r="M10579" t="s">
        <v>14383</v>
      </c>
      <c r="N10579" t="s">
        <v>6787</v>
      </c>
      <c r="O10579" t="s">
        <v>6835</v>
      </c>
      <c r="P10579">
        <v>18995005</v>
      </c>
      <c r="Q10579" t="s">
        <v>6636</v>
      </c>
      <c r="R10579" t="s">
        <v>6636</v>
      </c>
      <c r="S10579" s="12"/>
      <c r="T10579" s="13"/>
      <c r="U10579" t="s">
        <v>6629</v>
      </c>
    </row>
    <row r="10580" spans="1:21" x14ac:dyDescent="0.25">
      <c r="A10580" t="s">
        <v>6619</v>
      </c>
      <c r="B10580" s="12">
        <v>213040</v>
      </c>
      <c r="C10580" t="s">
        <v>14524</v>
      </c>
      <c r="D10580" s="11">
        <v>46202.636516203696</v>
      </c>
      <c r="E10580" t="s">
        <v>14525</v>
      </c>
      <c r="F10580" t="s">
        <v>6415</v>
      </c>
      <c r="G10580" t="s">
        <v>9086</v>
      </c>
      <c r="H10580" t="s">
        <v>6542</v>
      </c>
      <c r="I10580" t="s">
        <v>55</v>
      </c>
      <c r="J10580" t="s">
        <v>737</v>
      </c>
      <c r="K10580" t="s">
        <v>14382</v>
      </c>
      <c r="L10580" t="s">
        <v>14285</v>
      </c>
      <c r="M10580" t="s">
        <v>14383</v>
      </c>
      <c r="N10580" t="s">
        <v>6787</v>
      </c>
      <c r="O10580" t="s">
        <v>6835</v>
      </c>
      <c r="P10580">
        <v>18995005</v>
      </c>
      <c r="Q10580" t="s">
        <v>6636</v>
      </c>
      <c r="R10580" t="s">
        <v>6636</v>
      </c>
      <c r="S10580" s="12"/>
      <c r="T10580" s="13"/>
      <c r="U10580" t="s">
        <v>6629</v>
      </c>
    </row>
    <row r="10581" spans="1:21" x14ac:dyDescent="0.25">
      <c r="A10581" t="s">
        <v>6619</v>
      </c>
      <c r="B10581" s="12">
        <v>213040</v>
      </c>
      <c r="C10581" t="s">
        <v>14524</v>
      </c>
      <c r="D10581" s="11">
        <v>46202.636516203696</v>
      </c>
      <c r="E10581" t="s">
        <v>14525</v>
      </c>
      <c r="F10581" t="s">
        <v>6415</v>
      </c>
      <c r="G10581" t="s">
        <v>9088</v>
      </c>
      <c r="H10581" t="s">
        <v>6542</v>
      </c>
      <c r="I10581" t="s">
        <v>55</v>
      </c>
      <c r="J10581" t="s">
        <v>737</v>
      </c>
      <c r="K10581" t="s">
        <v>14382</v>
      </c>
      <c r="L10581" t="s">
        <v>14285</v>
      </c>
      <c r="M10581" t="s">
        <v>14383</v>
      </c>
      <c r="N10581" t="s">
        <v>6787</v>
      </c>
      <c r="O10581" t="s">
        <v>6835</v>
      </c>
      <c r="P10581">
        <v>18995005</v>
      </c>
      <c r="Q10581" t="s">
        <v>6636</v>
      </c>
      <c r="R10581" t="s">
        <v>6636</v>
      </c>
      <c r="S10581" s="12"/>
      <c r="T10581" s="13"/>
      <c r="U10581" t="s">
        <v>6629</v>
      </c>
    </row>
    <row r="10582" spans="1:21" x14ac:dyDescent="0.25">
      <c r="A10582" t="s">
        <v>6619</v>
      </c>
      <c r="B10582" s="12">
        <v>213040</v>
      </c>
      <c r="C10582" t="s">
        <v>14524</v>
      </c>
      <c r="D10582" s="11">
        <v>46202.636516203696</v>
      </c>
      <c r="E10582" t="s">
        <v>14525</v>
      </c>
      <c r="F10582" t="s">
        <v>6415</v>
      </c>
      <c r="G10582" t="s">
        <v>9089</v>
      </c>
      <c r="H10582" t="s">
        <v>6542</v>
      </c>
      <c r="I10582" t="s">
        <v>55</v>
      </c>
      <c r="J10582" t="s">
        <v>737</v>
      </c>
      <c r="K10582" t="s">
        <v>14382</v>
      </c>
      <c r="L10582" t="s">
        <v>14285</v>
      </c>
      <c r="M10582" t="s">
        <v>14383</v>
      </c>
      <c r="N10582" t="s">
        <v>6787</v>
      </c>
      <c r="O10582" t="s">
        <v>6835</v>
      </c>
      <c r="P10582">
        <v>18995005</v>
      </c>
      <c r="Q10582" t="s">
        <v>6636</v>
      </c>
      <c r="R10582" t="s">
        <v>6636</v>
      </c>
      <c r="S10582" s="12"/>
      <c r="T10582" s="13"/>
      <c r="U10582" t="s">
        <v>6629</v>
      </c>
    </row>
    <row r="10583" spans="1:21" x14ac:dyDescent="0.25">
      <c r="A10583" t="s">
        <v>6619</v>
      </c>
      <c r="B10583" s="12">
        <v>213040</v>
      </c>
      <c r="C10583" t="s">
        <v>14524</v>
      </c>
      <c r="D10583" s="11">
        <v>46202.636516203696</v>
      </c>
      <c r="E10583" t="s">
        <v>14525</v>
      </c>
      <c r="F10583" t="s">
        <v>6415</v>
      </c>
      <c r="G10583" t="s">
        <v>6968</v>
      </c>
      <c r="H10583" t="s">
        <v>6542</v>
      </c>
      <c r="I10583" t="s">
        <v>55</v>
      </c>
      <c r="J10583" t="s">
        <v>737</v>
      </c>
      <c r="K10583" t="s">
        <v>14382</v>
      </c>
      <c r="L10583" t="s">
        <v>14285</v>
      </c>
      <c r="M10583" t="s">
        <v>14383</v>
      </c>
      <c r="N10583" t="s">
        <v>6787</v>
      </c>
      <c r="O10583" t="s">
        <v>6835</v>
      </c>
      <c r="P10583">
        <v>18995005</v>
      </c>
      <c r="Q10583" t="s">
        <v>6636</v>
      </c>
      <c r="R10583" t="s">
        <v>6636</v>
      </c>
      <c r="S10583" s="12"/>
      <c r="T10583" s="13"/>
      <c r="U10583" t="s">
        <v>6629</v>
      </c>
    </row>
    <row r="10584" spans="1:21" x14ac:dyDescent="0.25">
      <c r="A10584" t="s">
        <v>6619</v>
      </c>
      <c r="B10584" s="12">
        <v>213040</v>
      </c>
      <c r="C10584" t="s">
        <v>14524</v>
      </c>
      <c r="D10584" s="11">
        <v>46202.636516203696</v>
      </c>
      <c r="E10584" t="s">
        <v>14525</v>
      </c>
      <c r="F10584" t="s">
        <v>6415</v>
      </c>
      <c r="G10584" t="s">
        <v>9090</v>
      </c>
      <c r="H10584" t="s">
        <v>6542</v>
      </c>
      <c r="I10584" t="s">
        <v>55</v>
      </c>
      <c r="J10584" t="s">
        <v>737</v>
      </c>
      <c r="K10584" t="s">
        <v>14382</v>
      </c>
      <c r="L10584" t="s">
        <v>14285</v>
      </c>
      <c r="M10584" t="s">
        <v>14383</v>
      </c>
      <c r="N10584" t="s">
        <v>6787</v>
      </c>
      <c r="O10584" t="s">
        <v>6835</v>
      </c>
      <c r="P10584">
        <v>18995005</v>
      </c>
      <c r="Q10584" t="s">
        <v>6636</v>
      </c>
      <c r="R10584" t="s">
        <v>6636</v>
      </c>
      <c r="S10584" s="12"/>
      <c r="T10584" s="13"/>
      <c r="U10584" t="s">
        <v>6629</v>
      </c>
    </row>
    <row r="10585" spans="1:21" x14ac:dyDescent="0.25">
      <c r="A10585" t="s">
        <v>6619</v>
      </c>
      <c r="B10585" s="12">
        <v>213040</v>
      </c>
      <c r="C10585" t="s">
        <v>14524</v>
      </c>
      <c r="D10585" s="11">
        <v>46202.636516203696</v>
      </c>
      <c r="E10585" t="s">
        <v>14525</v>
      </c>
      <c r="F10585" t="s">
        <v>6415</v>
      </c>
      <c r="G10585" t="s">
        <v>9091</v>
      </c>
      <c r="H10585" t="s">
        <v>6542</v>
      </c>
      <c r="I10585" t="s">
        <v>55</v>
      </c>
      <c r="J10585" t="s">
        <v>737</v>
      </c>
      <c r="K10585" t="s">
        <v>14382</v>
      </c>
      <c r="L10585" t="s">
        <v>14285</v>
      </c>
      <c r="M10585" t="s">
        <v>14383</v>
      </c>
      <c r="N10585" t="s">
        <v>6787</v>
      </c>
      <c r="O10585" t="s">
        <v>6835</v>
      </c>
      <c r="P10585">
        <v>18995005</v>
      </c>
      <c r="Q10585" t="s">
        <v>6636</v>
      </c>
      <c r="R10585" t="s">
        <v>6636</v>
      </c>
      <c r="S10585" s="12"/>
      <c r="T10585" s="13"/>
      <c r="U10585" t="s">
        <v>6629</v>
      </c>
    </row>
    <row r="10586" spans="1:21" x14ac:dyDescent="0.25">
      <c r="A10586" t="s">
        <v>6619</v>
      </c>
      <c r="B10586" s="12">
        <v>213040</v>
      </c>
      <c r="C10586" t="s">
        <v>14524</v>
      </c>
      <c r="D10586" s="11">
        <v>46202.636516203696</v>
      </c>
      <c r="E10586" t="s">
        <v>14525</v>
      </c>
      <c r="F10586" t="s">
        <v>6415</v>
      </c>
      <c r="G10586" t="s">
        <v>9092</v>
      </c>
      <c r="H10586" t="s">
        <v>6542</v>
      </c>
      <c r="I10586" t="s">
        <v>55</v>
      </c>
      <c r="J10586" t="s">
        <v>737</v>
      </c>
      <c r="K10586" t="s">
        <v>14382</v>
      </c>
      <c r="L10586" t="s">
        <v>14285</v>
      </c>
      <c r="M10586" t="s">
        <v>14383</v>
      </c>
      <c r="N10586" t="s">
        <v>6787</v>
      </c>
      <c r="O10586" t="s">
        <v>6835</v>
      </c>
      <c r="P10586">
        <v>18995005</v>
      </c>
      <c r="Q10586" t="s">
        <v>6636</v>
      </c>
      <c r="R10586" t="s">
        <v>6636</v>
      </c>
      <c r="S10586" s="12"/>
      <c r="T10586" s="13"/>
      <c r="U10586" t="s">
        <v>6629</v>
      </c>
    </row>
    <row r="10587" spans="1:21" x14ac:dyDescent="0.25">
      <c r="A10587" t="s">
        <v>6619</v>
      </c>
      <c r="B10587" s="12">
        <v>213040</v>
      </c>
      <c r="C10587" t="s">
        <v>14524</v>
      </c>
      <c r="D10587" s="11">
        <v>46202.636516203696</v>
      </c>
      <c r="E10587" t="s">
        <v>14525</v>
      </c>
      <c r="F10587" t="s">
        <v>6415</v>
      </c>
      <c r="G10587" t="s">
        <v>9093</v>
      </c>
      <c r="H10587" t="s">
        <v>6542</v>
      </c>
      <c r="I10587" t="s">
        <v>55</v>
      </c>
      <c r="J10587" t="s">
        <v>737</v>
      </c>
      <c r="K10587" t="s">
        <v>14382</v>
      </c>
      <c r="L10587" t="s">
        <v>14285</v>
      </c>
      <c r="M10587" t="s">
        <v>14383</v>
      </c>
      <c r="N10587" t="s">
        <v>6787</v>
      </c>
      <c r="O10587" t="s">
        <v>6835</v>
      </c>
      <c r="P10587">
        <v>18995005</v>
      </c>
      <c r="Q10587" t="s">
        <v>6636</v>
      </c>
      <c r="R10587" t="s">
        <v>6636</v>
      </c>
      <c r="S10587" s="12"/>
      <c r="T10587" s="13"/>
      <c r="U10587" t="s">
        <v>6629</v>
      </c>
    </row>
    <row r="10588" spans="1:21" x14ac:dyDescent="0.25">
      <c r="A10588" t="s">
        <v>6619</v>
      </c>
      <c r="B10588" s="12">
        <v>213040</v>
      </c>
      <c r="C10588" t="s">
        <v>14524</v>
      </c>
      <c r="D10588" s="11">
        <v>46202.636516203696</v>
      </c>
      <c r="E10588" t="s">
        <v>14525</v>
      </c>
      <c r="F10588" t="s">
        <v>6415</v>
      </c>
      <c r="G10588" t="s">
        <v>9094</v>
      </c>
      <c r="H10588" t="s">
        <v>6542</v>
      </c>
      <c r="I10588" t="s">
        <v>55</v>
      </c>
      <c r="J10588" t="s">
        <v>737</v>
      </c>
      <c r="K10588" t="s">
        <v>14382</v>
      </c>
      <c r="L10588" t="s">
        <v>14285</v>
      </c>
      <c r="M10588" t="s">
        <v>14383</v>
      </c>
      <c r="N10588" t="s">
        <v>6787</v>
      </c>
      <c r="O10588" t="s">
        <v>6835</v>
      </c>
      <c r="P10588">
        <v>18995005</v>
      </c>
      <c r="Q10588" t="s">
        <v>6636</v>
      </c>
      <c r="R10588" t="s">
        <v>6636</v>
      </c>
      <c r="S10588" s="12"/>
      <c r="T10588" s="13"/>
      <c r="U10588" t="s">
        <v>6629</v>
      </c>
    </row>
    <row r="10589" spans="1:21" x14ac:dyDescent="0.25">
      <c r="A10589" t="s">
        <v>6619</v>
      </c>
      <c r="B10589" s="12">
        <v>213040</v>
      </c>
      <c r="C10589" t="s">
        <v>14524</v>
      </c>
      <c r="D10589" s="11">
        <v>46202.636516203696</v>
      </c>
      <c r="E10589" t="s">
        <v>14525</v>
      </c>
      <c r="F10589" t="s">
        <v>6415</v>
      </c>
      <c r="G10589" t="s">
        <v>9095</v>
      </c>
      <c r="H10589" t="s">
        <v>6542</v>
      </c>
      <c r="I10589" t="s">
        <v>55</v>
      </c>
      <c r="J10589" t="s">
        <v>737</v>
      </c>
      <c r="K10589" t="s">
        <v>14382</v>
      </c>
      <c r="L10589" t="s">
        <v>14285</v>
      </c>
      <c r="M10589" t="s">
        <v>14383</v>
      </c>
      <c r="N10589" t="s">
        <v>6787</v>
      </c>
      <c r="O10589" t="s">
        <v>6835</v>
      </c>
      <c r="P10589">
        <v>18995005</v>
      </c>
      <c r="Q10589" t="s">
        <v>6636</v>
      </c>
      <c r="R10589" t="s">
        <v>6636</v>
      </c>
      <c r="S10589" s="12"/>
      <c r="T10589" s="13"/>
      <c r="U10589" t="s">
        <v>6629</v>
      </c>
    </row>
    <row r="10590" spans="1:21" x14ac:dyDescent="0.25">
      <c r="A10590" t="s">
        <v>6619</v>
      </c>
      <c r="B10590" s="12">
        <v>213040</v>
      </c>
      <c r="C10590" t="s">
        <v>14524</v>
      </c>
      <c r="D10590" s="11">
        <v>46202.636516203696</v>
      </c>
      <c r="E10590" t="s">
        <v>14525</v>
      </c>
      <c r="F10590" t="s">
        <v>6415</v>
      </c>
      <c r="G10590" t="s">
        <v>9096</v>
      </c>
      <c r="H10590" t="s">
        <v>6542</v>
      </c>
      <c r="I10590" t="s">
        <v>55</v>
      </c>
      <c r="J10590" t="s">
        <v>737</v>
      </c>
      <c r="K10590" t="s">
        <v>14382</v>
      </c>
      <c r="L10590" t="s">
        <v>14285</v>
      </c>
      <c r="M10590" t="s">
        <v>14383</v>
      </c>
      <c r="N10590" t="s">
        <v>6787</v>
      </c>
      <c r="O10590" t="s">
        <v>6835</v>
      </c>
      <c r="P10590">
        <v>18995005</v>
      </c>
      <c r="Q10590" t="s">
        <v>6636</v>
      </c>
      <c r="R10590" t="s">
        <v>6636</v>
      </c>
      <c r="S10590" s="12"/>
      <c r="T10590" s="13"/>
      <c r="U10590" t="s">
        <v>6629</v>
      </c>
    </row>
    <row r="10591" spans="1:21" x14ac:dyDescent="0.25">
      <c r="A10591" t="s">
        <v>6637</v>
      </c>
      <c r="B10591" s="12">
        <v>213345</v>
      </c>
      <c r="C10591" t="s">
        <v>14526</v>
      </c>
      <c r="D10591" s="11">
        <v>46203.595833333296</v>
      </c>
      <c r="E10591" t="s">
        <v>14527</v>
      </c>
      <c r="F10591" t="s">
        <v>6415</v>
      </c>
      <c r="G10591" t="s">
        <v>9086</v>
      </c>
      <c r="H10591" t="s">
        <v>6542</v>
      </c>
      <c r="I10591" t="s">
        <v>55</v>
      </c>
      <c r="J10591" t="s">
        <v>643</v>
      </c>
      <c r="K10591" t="s">
        <v>14528</v>
      </c>
      <c r="L10591" t="s">
        <v>14285</v>
      </c>
      <c r="M10591" t="s">
        <v>14529</v>
      </c>
      <c r="N10591" t="s">
        <v>6787</v>
      </c>
      <c r="O10591" t="s">
        <v>6810</v>
      </c>
      <c r="P10591">
        <v>10245000</v>
      </c>
      <c r="Q10591" t="s">
        <v>6636</v>
      </c>
      <c r="R10591" t="s">
        <v>6636</v>
      </c>
      <c r="S10591" s="12"/>
      <c r="T10591" s="13"/>
      <c r="U10591" t="s">
        <v>9174</v>
      </c>
    </row>
    <row r="10592" spans="1:21" x14ac:dyDescent="0.25">
      <c r="A10592" t="s">
        <v>6637</v>
      </c>
      <c r="B10592" s="12">
        <v>213345</v>
      </c>
      <c r="C10592" t="s">
        <v>14526</v>
      </c>
      <c r="D10592" s="11">
        <v>46203.595833333296</v>
      </c>
      <c r="E10592" t="s">
        <v>14527</v>
      </c>
      <c r="F10592" t="s">
        <v>6415</v>
      </c>
      <c r="G10592" t="s">
        <v>9088</v>
      </c>
      <c r="H10592" t="s">
        <v>6542</v>
      </c>
      <c r="I10592" t="s">
        <v>55</v>
      </c>
      <c r="J10592" t="s">
        <v>643</v>
      </c>
      <c r="K10592" t="s">
        <v>14528</v>
      </c>
      <c r="L10592" t="s">
        <v>14285</v>
      </c>
      <c r="M10592" t="s">
        <v>14529</v>
      </c>
      <c r="N10592" t="s">
        <v>6787</v>
      </c>
      <c r="O10592" t="s">
        <v>6810</v>
      </c>
      <c r="P10592">
        <v>10245000</v>
      </c>
      <c r="Q10592" t="s">
        <v>6636</v>
      </c>
      <c r="R10592" t="s">
        <v>6636</v>
      </c>
      <c r="S10592" s="12"/>
      <c r="T10592" s="13"/>
      <c r="U10592" t="s">
        <v>9174</v>
      </c>
    </row>
    <row r="10593" spans="1:21" x14ac:dyDescent="0.25">
      <c r="A10593" t="s">
        <v>6637</v>
      </c>
      <c r="B10593" s="12">
        <v>213345</v>
      </c>
      <c r="C10593" t="s">
        <v>14526</v>
      </c>
      <c r="D10593" s="11">
        <v>46203.595833333296</v>
      </c>
      <c r="E10593" t="s">
        <v>14527</v>
      </c>
      <c r="F10593" t="s">
        <v>6415</v>
      </c>
      <c r="G10593" t="s">
        <v>9089</v>
      </c>
      <c r="H10593" t="s">
        <v>6542</v>
      </c>
      <c r="I10593" t="s">
        <v>55</v>
      </c>
      <c r="J10593" t="s">
        <v>643</v>
      </c>
      <c r="K10593" t="s">
        <v>14528</v>
      </c>
      <c r="L10593" t="s">
        <v>14285</v>
      </c>
      <c r="M10593" t="s">
        <v>14529</v>
      </c>
      <c r="N10593" t="s">
        <v>6787</v>
      </c>
      <c r="O10593" t="s">
        <v>6810</v>
      </c>
      <c r="P10593">
        <v>10245000</v>
      </c>
      <c r="Q10593" t="s">
        <v>6636</v>
      </c>
      <c r="R10593" t="s">
        <v>6636</v>
      </c>
      <c r="S10593" s="12"/>
      <c r="T10593" s="13"/>
      <c r="U10593" t="s">
        <v>9174</v>
      </c>
    </row>
    <row r="10594" spans="1:21" x14ac:dyDescent="0.25">
      <c r="A10594" t="s">
        <v>6637</v>
      </c>
      <c r="B10594" s="12">
        <v>213345</v>
      </c>
      <c r="C10594" t="s">
        <v>14526</v>
      </c>
      <c r="D10594" s="11">
        <v>46203.595833333296</v>
      </c>
      <c r="E10594" t="s">
        <v>14527</v>
      </c>
      <c r="F10594" t="s">
        <v>6415</v>
      </c>
      <c r="G10594" t="s">
        <v>6968</v>
      </c>
      <c r="H10594" t="s">
        <v>6542</v>
      </c>
      <c r="I10594" t="s">
        <v>55</v>
      </c>
      <c r="J10594" t="s">
        <v>643</v>
      </c>
      <c r="K10594" t="s">
        <v>14528</v>
      </c>
      <c r="L10594" t="s">
        <v>14285</v>
      </c>
      <c r="M10594" t="s">
        <v>14529</v>
      </c>
      <c r="N10594" t="s">
        <v>6787</v>
      </c>
      <c r="O10594" t="s">
        <v>6810</v>
      </c>
      <c r="P10594">
        <v>10245000</v>
      </c>
      <c r="Q10594" t="s">
        <v>6636</v>
      </c>
      <c r="R10594" t="s">
        <v>6636</v>
      </c>
      <c r="S10594" s="12"/>
      <c r="T10594" s="13"/>
      <c r="U10594" t="s">
        <v>9174</v>
      </c>
    </row>
    <row r="10595" spans="1:21" x14ac:dyDescent="0.25">
      <c r="A10595" t="s">
        <v>6637</v>
      </c>
      <c r="B10595" s="12">
        <v>213345</v>
      </c>
      <c r="C10595" t="s">
        <v>14526</v>
      </c>
      <c r="D10595" s="11">
        <v>46203.595833333296</v>
      </c>
      <c r="E10595" t="s">
        <v>14527</v>
      </c>
      <c r="F10595" t="s">
        <v>6415</v>
      </c>
      <c r="G10595" t="s">
        <v>9090</v>
      </c>
      <c r="H10595" t="s">
        <v>6542</v>
      </c>
      <c r="I10595" t="s">
        <v>55</v>
      </c>
      <c r="J10595" t="s">
        <v>643</v>
      </c>
      <c r="K10595" t="s">
        <v>14528</v>
      </c>
      <c r="L10595" t="s">
        <v>14285</v>
      </c>
      <c r="M10595" t="s">
        <v>14529</v>
      </c>
      <c r="N10595" t="s">
        <v>6787</v>
      </c>
      <c r="O10595" t="s">
        <v>6810</v>
      </c>
      <c r="P10595">
        <v>10245000</v>
      </c>
      <c r="Q10595" t="s">
        <v>6636</v>
      </c>
      <c r="R10595" t="s">
        <v>6636</v>
      </c>
      <c r="S10595" s="12"/>
      <c r="T10595" s="13"/>
      <c r="U10595" t="s">
        <v>9174</v>
      </c>
    </row>
    <row r="10596" spans="1:21" x14ac:dyDescent="0.25">
      <c r="A10596" t="s">
        <v>6637</v>
      </c>
      <c r="B10596" s="12">
        <v>213345</v>
      </c>
      <c r="C10596" t="s">
        <v>14526</v>
      </c>
      <c r="D10596" s="11">
        <v>46203.595833333296</v>
      </c>
      <c r="E10596" t="s">
        <v>14527</v>
      </c>
      <c r="F10596" t="s">
        <v>6415</v>
      </c>
      <c r="G10596" t="s">
        <v>9091</v>
      </c>
      <c r="H10596" t="s">
        <v>6542</v>
      </c>
      <c r="I10596" t="s">
        <v>55</v>
      </c>
      <c r="J10596" t="s">
        <v>643</v>
      </c>
      <c r="K10596" t="s">
        <v>14528</v>
      </c>
      <c r="L10596" t="s">
        <v>14285</v>
      </c>
      <c r="M10596" t="s">
        <v>14529</v>
      </c>
      <c r="N10596" t="s">
        <v>6787</v>
      </c>
      <c r="O10596" t="s">
        <v>6810</v>
      </c>
      <c r="P10596">
        <v>10245000</v>
      </c>
      <c r="Q10596" t="s">
        <v>6636</v>
      </c>
      <c r="R10596" t="s">
        <v>6636</v>
      </c>
      <c r="S10596" s="12"/>
      <c r="T10596" s="13"/>
      <c r="U10596" t="s">
        <v>9174</v>
      </c>
    </row>
    <row r="10597" spans="1:21" x14ac:dyDescent="0.25">
      <c r="A10597" t="s">
        <v>6637</v>
      </c>
      <c r="B10597" s="12">
        <v>213345</v>
      </c>
      <c r="C10597" t="s">
        <v>14526</v>
      </c>
      <c r="D10597" s="11">
        <v>46203.595833333296</v>
      </c>
      <c r="E10597" t="s">
        <v>14527</v>
      </c>
      <c r="F10597" t="s">
        <v>6415</v>
      </c>
      <c r="G10597" t="s">
        <v>9092</v>
      </c>
      <c r="H10597" t="s">
        <v>6542</v>
      </c>
      <c r="I10597" t="s">
        <v>55</v>
      </c>
      <c r="J10597" t="s">
        <v>643</v>
      </c>
      <c r="K10597" t="s">
        <v>14528</v>
      </c>
      <c r="L10597" t="s">
        <v>14285</v>
      </c>
      <c r="M10597" t="s">
        <v>14529</v>
      </c>
      <c r="N10597" t="s">
        <v>6787</v>
      </c>
      <c r="O10597" t="s">
        <v>6810</v>
      </c>
      <c r="P10597">
        <v>10245000</v>
      </c>
      <c r="Q10597" t="s">
        <v>6636</v>
      </c>
      <c r="R10597" t="s">
        <v>6636</v>
      </c>
      <c r="S10597" s="12"/>
      <c r="T10597" s="13"/>
      <c r="U10597" t="s">
        <v>9174</v>
      </c>
    </row>
    <row r="10598" spans="1:21" x14ac:dyDescent="0.25">
      <c r="A10598" t="s">
        <v>6637</v>
      </c>
      <c r="B10598" s="12">
        <v>213345</v>
      </c>
      <c r="C10598" t="s">
        <v>14526</v>
      </c>
      <c r="D10598" s="11">
        <v>46203.595833333296</v>
      </c>
      <c r="E10598" t="s">
        <v>14527</v>
      </c>
      <c r="F10598" t="s">
        <v>6415</v>
      </c>
      <c r="G10598" t="s">
        <v>9093</v>
      </c>
      <c r="H10598" t="s">
        <v>6542</v>
      </c>
      <c r="I10598" t="s">
        <v>55</v>
      </c>
      <c r="J10598" t="s">
        <v>643</v>
      </c>
      <c r="K10598" t="s">
        <v>14528</v>
      </c>
      <c r="L10598" t="s">
        <v>14285</v>
      </c>
      <c r="M10598" t="s">
        <v>14529</v>
      </c>
      <c r="N10598" t="s">
        <v>6787</v>
      </c>
      <c r="O10598" t="s">
        <v>6810</v>
      </c>
      <c r="P10598">
        <v>10245000</v>
      </c>
      <c r="Q10598" t="s">
        <v>6636</v>
      </c>
      <c r="R10598" t="s">
        <v>6636</v>
      </c>
      <c r="S10598" s="12"/>
      <c r="T10598" s="13"/>
      <c r="U10598" t="s">
        <v>9174</v>
      </c>
    </row>
    <row r="10599" spans="1:21" x14ac:dyDescent="0.25">
      <c r="A10599" t="s">
        <v>6637</v>
      </c>
      <c r="B10599" s="12">
        <v>213345</v>
      </c>
      <c r="C10599" t="s">
        <v>14526</v>
      </c>
      <c r="D10599" s="11">
        <v>46203.595833333296</v>
      </c>
      <c r="E10599" t="s">
        <v>14527</v>
      </c>
      <c r="F10599" t="s">
        <v>6415</v>
      </c>
      <c r="G10599" t="s">
        <v>9094</v>
      </c>
      <c r="H10599" t="s">
        <v>6542</v>
      </c>
      <c r="I10599" t="s">
        <v>55</v>
      </c>
      <c r="J10599" t="s">
        <v>643</v>
      </c>
      <c r="K10599" t="s">
        <v>14528</v>
      </c>
      <c r="L10599" t="s">
        <v>14285</v>
      </c>
      <c r="M10599" t="s">
        <v>14529</v>
      </c>
      <c r="N10599" t="s">
        <v>6787</v>
      </c>
      <c r="O10599" t="s">
        <v>6810</v>
      </c>
      <c r="P10599">
        <v>10245000</v>
      </c>
      <c r="Q10599" t="s">
        <v>6636</v>
      </c>
      <c r="R10599" t="s">
        <v>6636</v>
      </c>
      <c r="S10599" s="12"/>
      <c r="T10599" s="13"/>
      <c r="U10599" t="s">
        <v>9174</v>
      </c>
    </row>
    <row r="10600" spans="1:21" x14ac:dyDescent="0.25">
      <c r="A10600" t="s">
        <v>6637</v>
      </c>
      <c r="B10600" s="12">
        <v>213345</v>
      </c>
      <c r="C10600" t="s">
        <v>14526</v>
      </c>
      <c r="D10600" s="11">
        <v>46203.595833333296</v>
      </c>
      <c r="E10600" t="s">
        <v>14527</v>
      </c>
      <c r="F10600" t="s">
        <v>6415</v>
      </c>
      <c r="G10600" t="s">
        <v>9095</v>
      </c>
      <c r="H10600" t="s">
        <v>6542</v>
      </c>
      <c r="I10600" t="s">
        <v>55</v>
      </c>
      <c r="J10600" t="s">
        <v>643</v>
      </c>
      <c r="K10600" t="s">
        <v>14528</v>
      </c>
      <c r="L10600" t="s">
        <v>14285</v>
      </c>
      <c r="M10600" t="s">
        <v>14529</v>
      </c>
      <c r="N10600" t="s">
        <v>6787</v>
      </c>
      <c r="O10600" t="s">
        <v>6810</v>
      </c>
      <c r="P10600">
        <v>10245000</v>
      </c>
      <c r="Q10600" t="s">
        <v>6636</v>
      </c>
      <c r="R10600" t="s">
        <v>6636</v>
      </c>
      <c r="S10600" s="12"/>
      <c r="T10600" s="13"/>
      <c r="U10600" t="s">
        <v>9174</v>
      </c>
    </row>
    <row r="10601" spans="1:21" x14ac:dyDescent="0.25">
      <c r="A10601" t="s">
        <v>6637</v>
      </c>
      <c r="B10601" s="12">
        <v>213345</v>
      </c>
      <c r="C10601" t="s">
        <v>14526</v>
      </c>
      <c r="D10601" s="11">
        <v>46203.595833333296</v>
      </c>
      <c r="E10601" t="s">
        <v>14527</v>
      </c>
      <c r="F10601" t="s">
        <v>6415</v>
      </c>
      <c r="G10601" t="s">
        <v>9096</v>
      </c>
      <c r="H10601" t="s">
        <v>6542</v>
      </c>
      <c r="I10601" t="s">
        <v>55</v>
      </c>
      <c r="J10601" t="s">
        <v>643</v>
      </c>
      <c r="K10601" t="s">
        <v>14528</v>
      </c>
      <c r="L10601" t="s">
        <v>14285</v>
      </c>
      <c r="M10601" t="s">
        <v>14529</v>
      </c>
      <c r="N10601" t="s">
        <v>6787</v>
      </c>
      <c r="O10601" t="s">
        <v>6810</v>
      </c>
      <c r="P10601">
        <v>10245000</v>
      </c>
      <c r="Q10601" t="s">
        <v>6636</v>
      </c>
      <c r="R10601" t="s">
        <v>6636</v>
      </c>
      <c r="S10601" s="12"/>
      <c r="T10601" s="13"/>
      <c r="U10601" t="s">
        <v>9174</v>
      </c>
    </row>
    <row r="10602" spans="1:21" x14ac:dyDescent="0.25">
      <c r="A10602" t="s">
        <v>6619</v>
      </c>
      <c r="B10602" s="12">
        <v>213345</v>
      </c>
      <c r="C10602" t="s">
        <v>14526</v>
      </c>
      <c r="D10602" s="11">
        <v>46203.671793981499</v>
      </c>
      <c r="E10602" t="s">
        <v>14527</v>
      </c>
      <c r="F10602" t="s">
        <v>6415</v>
      </c>
      <c r="G10602" t="s">
        <v>9086</v>
      </c>
      <c r="H10602" t="s">
        <v>6542</v>
      </c>
      <c r="I10602" t="s">
        <v>55</v>
      </c>
      <c r="J10602" t="s">
        <v>643</v>
      </c>
      <c r="K10602" t="s">
        <v>14528</v>
      </c>
      <c r="L10602" t="s">
        <v>14285</v>
      </c>
      <c r="M10602" t="s">
        <v>14529</v>
      </c>
      <c r="N10602" t="s">
        <v>6787</v>
      </c>
      <c r="O10602" t="s">
        <v>6810</v>
      </c>
      <c r="P10602">
        <v>10245000</v>
      </c>
      <c r="Q10602" t="s">
        <v>6636</v>
      </c>
      <c r="R10602" t="s">
        <v>6636</v>
      </c>
      <c r="S10602" s="12"/>
      <c r="T10602" s="13"/>
      <c r="U10602" t="s">
        <v>9174</v>
      </c>
    </row>
    <row r="10603" spans="1:21" x14ac:dyDescent="0.25">
      <c r="A10603" t="s">
        <v>6619</v>
      </c>
      <c r="B10603" s="12">
        <v>213345</v>
      </c>
      <c r="C10603" t="s">
        <v>14526</v>
      </c>
      <c r="D10603" s="11">
        <v>46203.671793981499</v>
      </c>
      <c r="E10603" t="s">
        <v>14527</v>
      </c>
      <c r="F10603" t="s">
        <v>6415</v>
      </c>
      <c r="G10603" t="s">
        <v>9088</v>
      </c>
      <c r="H10603" t="s">
        <v>6542</v>
      </c>
      <c r="I10603" t="s">
        <v>55</v>
      </c>
      <c r="J10603" t="s">
        <v>643</v>
      </c>
      <c r="K10603" t="s">
        <v>14528</v>
      </c>
      <c r="L10603" t="s">
        <v>14285</v>
      </c>
      <c r="M10603" t="s">
        <v>14529</v>
      </c>
      <c r="N10603" t="s">
        <v>6787</v>
      </c>
      <c r="O10603" t="s">
        <v>6810</v>
      </c>
      <c r="P10603">
        <v>10245000</v>
      </c>
      <c r="Q10603" t="s">
        <v>6636</v>
      </c>
      <c r="R10603" t="s">
        <v>6636</v>
      </c>
      <c r="S10603" s="12"/>
      <c r="T10603" s="13"/>
      <c r="U10603" t="s">
        <v>9174</v>
      </c>
    </row>
    <row r="10604" spans="1:21" x14ac:dyDescent="0.25">
      <c r="A10604" t="s">
        <v>6619</v>
      </c>
      <c r="B10604" s="12">
        <v>213345</v>
      </c>
      <c r="C10604" t="s">
        <v>14526</v>
      </c>
      <c r="D10604" s="11">
        <v>46203.671793981499</v>
      </c>
      <c r="E10604" t="s">
        <v>14527</v>
      </c>
      <c r="F10604" t="s">
        <v>6415</v>
      </c>
      <c r="G10604" t="s">
        <v>9089</v>
      </c>
      <c r="H10604" t="s">
        <v>6542</v>
      </c>
      <c r="I10604" t="s">
        <v>55</v>
      </c>
      <c r="J10604" t="s">
        <v>643</v>
      </c>
      <c r="K10604" t="s">
        <v>14528</v>
      </c>
      <c r="L10604" t="s">
        <v>14285</v>
      </c>
      <c r="M10604" t="s">
        <v>14529</v>
      </c>
      <c r="N10604" t="s">
        <v>6787</v>
      </c>
      <c r="O10604" t="s">
        <v>6810</v>
      </c>
      <c r="P10604">
        <v>10245000</v>
      </c>
      <c r="Q10604" t="s">
        <v>6636</v>
      </c>
      <c r="R10604" t="s">
        <v>6636</v>
      </c>
      <c r="S10604" s="12"/>
      <c r="T10604" s="13"/>
      <c r="U10604" t="s">
        <v>9174</v>
      </c>
    </row>
    <row r="10605" spans="1:21" x14ac:dyDescent="0.25">
      <c r="A10605" t="s">
        <v>6619</v>
      </c>
      <c r="B10605" s="12">
        <v>213345</v>
      </c>
      <c r="C10605" t="s">
        <v>14526</v>
      </c>
      <c r="D10605" s="11">
        <v>46203.671793981499</v>
      </c>
      <c r="E10605" t="s">
        <v>14527</v>
      </c>
      <c r="F10605" t="s">
        <v>6415</v>
      </c>
      <c r="G10605" t="s">
        <v>6968</v>
      </c>
      <c r="H10605" t="s">
        <v>6542</v>
      </c>
      <c r="I10605" t="s">
        <v>55</v>
      </c>
      <c r="J10605" t="s">
        <v>643</v>
      </c>
      <c r="K10605" t="s">
        <v>14528</v>
      </c>
      <c r="L10605" t="s">
        <v>14285</v>
      </c>
      <c r="M10605" t="s">
        <v>14529</v>
      </c>
      <c r="N10605" t="s">
        <v>6787</v>
      </c>
      <c r="O10605" t="s">
        <v>6810</v>
      </c>
      <c r="P10605">
        <v>10245000</v>
      </c>
      <c r="Q10605" t="s">
        <v>6636</v>
      </c>
      <c r="R10605" t="s">
        <v>6636</v>
      </c>
      <c r="S10605" s="12"/>
      <c r="T10605" s="13"/>
      <c r="U10605" t="s">
        <v>9174</v>
      </c>
    </row>
    <row r="10606" spans="1:21" x14ac:dyDescent="0.25">
      <c r="A10606" t="s">
        <v>6619</v>
      </c>
      <c r="B10606" s="12">
        <v>213345</v>
      </c>
      <c r="C10606" t="s">
        <v>14526</v>
      </c>
      <c r="D10606" s="11">
        <v>46203.671793981499</v>
      </c>
      <c r="E10606" t="s">
        <v>14527</v>
      </c>
      <c r="F10606" t="s">
        <v>6415</v>
      </c>
      <c r="G10606" t="s">
        <v>9090</v>
      </c>
      <c r="H10606" t="s">
        <v>6542</v>
      </c>
      <c r="I10606" t="s">
        <v>55</v>
      </c>
      <c r="J10606" t="s">
        <v>643</v>
      </c>
      <c r="K10606" t="s">
        <v>14528</v>
      </c>
      <c r="L10606" t="s">
        <v>14285</v>
      </c>
      <c r="M10606" t="s">
        <v>14529</v>
      </c>
      <c r="N10606" t="s">
        <v>6787</v>
      </c>
      <c r="O10606" t="s">
        <v>6810</v>
      </c>
      <c r="P10606">
        <v>10245000</v>
      </c>
      <c r="Q10606" t="s">
        <v>6636</v>
      </c>
      <c r="R10606" t="s">
        <v>6636</v>
      </c>
      <c r="S10606" s="12"/>
      <c r="T10606" s="13"/>
      <c r="U10606" t="s">
        <v>9174</v>
      </c>
    </row>
    <row r="10607" spans="1:21" x14ac:dyDescent="0.25">
      <c r="A10607" t="s">
        <v>6619</v>
      </c>
      <c r="B10607" s="12">
        <v>213345</v>
      </c>
      <c r="C10607" t="s">
        <v>14526</v>
      </c>
      <c r="D10607" s="11">
        <v>46203.671793981499</v>
      </c>
      <c r="E10607" t="s">
        <v>14527</v>
      </c>
      <c r="F10607" t="s">
        <v>6415</v>
      </c>
      <c r="G10607" t="s">
        <v>9091</v>
      </c>
      <c r="H10607" t="s">
        <v>6542</v>
      </c>
      <c r="I10607" t="s">
        <v>55</v>
      </c>
      <c r="J10607" t="s">
        <v>643</v>
      </c>
      <c r="K10607" t="s">
        <v>14528</v>
      </c>
      <c r="L10607" t="s">
        <v>14285</v>
      </c>
      <c r="M10607" t="s">
        <v>14529</v>
      </c>
      <c r="N10607" t="s">
        <v>6787</v>
      </c>
      <c r="O10607" t="s">
        <v>6810</v>
      </c>
      <c r="P10607">
        <v>10245000</v>
      </c>
      <c r="Q10607" t="s">
        <v>6636</v>
      </c>
      <c r="R10607" t="s">
        <v>6636</v>
      </c>
      <c r="S10607" s="12"/>
      <c r="T10607" s="13"/>
      <c r="U10607" t="s">
        <v>9174</v>
      </c>
    </row>
    <row r="10608" spans="1:21" x14ac:dyDescent="0.25">
      <c r="A10608" t="s">
        <v>6619</v>
      </c>
      <c r="B10608" s="12">
        <v>213345</v>
      </c>
      <c r="C10608" t="s">
        <v>14526</v>
      </c>
      <c r="D10608" s="11">
        <v>46203.671793981499</v>
      </c>
      <c r="E10608" t="s">
        <v>14527</v>
      </c>
      <c r="F10608" t="s">
        <v>6415</v>
      </c>
      <c r="G10608" t="s">
        <v>9092</v>
      </c>
      <c r="H10608" t="s">
        <v>6542</v>
      </c>
      <c r="I10608" t="s">
        <v>55</v>
      </c>
      <c r="J10608" t="s">
        <v>643</v>
      </c>
      <c r="K10608" t="s">
        <v>14528</v>
      </c>
      <c r="L10608" t="s">
        <v>14285</v>
      </c>
      <c r="M10608" t="s">
        <v>14529</v>
      </c>
      <c r="N10608" t="s">
        <v>6787</v>
      </c>
      <c r="O10608" t="s">
        <v>6810</v>
      </c>
      <c r="P10608">
        <v>10245000</v>
      </c>
      <c r="Q10608" t="s">
        <v>6636</v>
      </c>
      <c r="R10608" t="s">
        <v>6636</v>
      </c>
      <c r="S10608" s="12"/>
      <c r="T10608" s="13"/>
      <c r="U10608" t="s">
        <v>9174</v>
      </c>
    </row>
    <row r="10609" spans="1:21" x14ac:dyDescent="0.25">
      <c r="A10609" t="s">
        <v>6619</v>
      </c>
      <c r="B10609" s="12">
        <v>213345</v>
      </c>
      <c r="C10609" t="s">
        <v>14526</v>
      </c>
      <c r="D10609" s="11">
        <v>46203.671793981499</v>
      </c>
      <c r="E10609" t="s">
        <v>14527</v>
      </c>
      <c r="F10609" t="s">
        <v>6415</v>
      </c>
      <c r="G10609" t="s">
        <v>9093</v>
      </c>
      <c r="H10609" t="s">
        <v>6542</v>
      </c>
      <c r="I10609" t="s">
        <v>55</v>
      </c>
      <c r="J10609" t="s">
        <v>643</v>
      </c>
      <c r="K10609" t="s">
        <v>14528</v>
      </c>
      <c r="L10609" t="s">
        <v>14285</v>
      </c>
      <c r="M10609" t="s">
        <v>14529</v>
      </c>
      <c r="N10609" t="s">
        <v>6787</v>
      </c>
      <c r="O10609" t="s">
        <v>6810</v>
      </c>
      <c r="P10609">
        <v>10245000</v>
      </c>
      <c r="Q10609" t="s">
        <v>6636</v>
      </c>
      <c r="R10609" t="s">
        <v>6636</v>
      </c>
      <c r="S10609" s="12"/>
      <c r="T10609" s="13"/>
      <c r="U10609" t="s">
        <v>9174</v>
      </c>
    </row>
    <row r="10610" spans="1:21" x14ac:dyDescent="0.25">
      <c r="A10610" t="s">
        <v>6619</v>
      </c>
      <c r="B10610" s="12">
        <v>213345</v>
      </c>
      <c r="C10610" t="s">
        <v>14526</v>
      </c>
      <c r="D10610" s="11">
        <v>46203.671793981499</v>
      </c>
      <c r="E10610" t="s">
        <v>14527</v>
      </c>
      <c r="F10610" t="s">
        <v>6415</v>
      </c>
      <c r="G10610" t="s">
        <v>9094</v>
      </c>
      <c r="H10610" t="s">
        <v>6542</v>
      </c>
      <c r="I10610" t="s">
        <v>55</v>
      </c>
      <c r="J10610" t="s">
        <v>643</v>
      </c>
      <c r="K10610" t="s">
        <v>14528</v>
      </c>
      <c r="L10610" t="s">
        <v>14285</v>
      </c>
      <c r="M10610" t="s">
        <v>14529</v>
      </c>
      <c r="N10610" t="s">
        <v>6787</v>
      </c>
      <c r="O10610" t="s">
        <v>6810</v>
      </c>
      <c r="P10610">
        <v>10245000</v>
      </c>
      <c r="Q10610" t="s">
        <v>6636</v>
      </c>
      <c r="R10610" t="s">
        <v>6636</v>
      </c>
      <c r="S10610" s="12"/>
      <c r="T10610" s="13"/>
      <c r="U10610" t="s">
        <v>9174</v>
      </c>
    </row>
    <row r="10611" spans="1:21" x14ac:dyDescent="0.25">
      <c r="A10611" t="s">
        <v>6619</v>
      </c>
      <c r="B10611" s="12">
        <v>213345</v>
      </c>
      <c r="C10611" t="s">
        <v>14526</v>
      </c>
      <c r="D10611" s="11">
        <v>46203.671793981499</v>
      </c>
      <c r="E10611" t="s">
        <v>14527</v>
      </c>
      <c r="F10611" t="s">
        <v>6415</v>
      </c>
      <c r="G10611" t="s">
        <v>9095</v>
      </c>
      <c r="H10611" t="s">
        <v>6542</v>
      </c>
      <c r="I10611" t="s">
        <v>55</v>
      </c>
      <c r="J10611" t="s">
        <v>643</v>
      </c>
      <c r="K10611" t="s">
        <v>14528</v>
      </c>
      <c r="L10611" t="s">
        <v>14285</v>
      </c>
      <c r="M10611" t="s">
        <v>14529</v>
      </c>
      <c r="N10611" t="s">
        <v>6787</v>
      </c>
      <c r="O10611" t="s">
        <v>6810</v>
      </c>
      <c r="P10611">
        <v>10245000</v>
      </c>
      <c r="Q10611" t="s">
        <v>6636</v>
      </c>
      <c r="R10611" t="s">
        <v>6636</v>
      </c>
      <c r="S10611" s="12"/>
      <c r="T10611" s="13"/>
      <c r="U10611" t="s">
        <v>9174</v>
      </c>
    </row>
    <row r="10612" spans="1:21" x14ac:dyDescent="0.25">
      <c r="A10612" t="s">
        <v>6619</v>
      </c>
      <c r="B10612" s="12">
        <v>213345</v>
      </c>
      <c r="C10612" t="s">
        <v>14526</v>
      </c>
      <c r="D10612" s="11">
        <v>46203.671793981499</v>
      </c>
      <c r="E10612" t="s">
        <v>14527</v>
      </c>
      <c r="F10612" t="s">
        <v>6415</v>
      </c>
      <c r="G10612" t="s">
        <v>9096</v>
      </c>
      <c r="H10612" t="s">
        <v>6542</v>
      </c>
      <c r="I10612" t="s">
        <v>55</v>
      </c>
      <c r="J10612" t="s">
        <v>643</v>
      </c>
      <c r="K10612" t="s">
        <v>14528</v>
      </c>
      <c r="L10612" t="s">
        <v>14285</v>
      </c>
      <c r="M10612" t="s">
        <v>14529</v>
      </c>
      <c r="N10612" t="s">
        <v>6787</v>
      </c>
      <c r="O10612" t="s">
        <v>6810</v>
      </c>
      <c r="P10612">
        <v>10245000</v>
      </c>
      <c r="Q10612" t="s">
        <v>6636</v>
      </c>
      <c r="R10612" t="s">
        <v>6636</v>
      </c>
      <c r="S10612" s="12"/>
      <c r="T10612" s="13"/>
      <c r="U10612" t="s">
        <v>9174</v>
      </c>
    </row>
    <row r="10613" spans="1:21" x14ac:dyDescent="0.25">
      <c r="A10613" t="s">
        <v>6619</v>
      </c>
      <c r="B10613" s="12">
        <v>213360</v>
      </c>
      <c r="C10613" t="s">
        <v>14449</v>
      </c>
      <c r="D10613" s="11">
        <v>46203.718726851897</v>
      </c>
      <c r="E10613" t="s">
        <v>14450</v>
      </c>
      <c r="F10613" t="s">
        <v>6415</v>
      </c>
      <c r="G10613" t="s">
        <v>9086</v>
      </c>
      <c r="H10613" t="s">
        <v>6542</v>
      </c>
      <c r="I10613" t="s">
        <v>55</v>
      </c>
      <c r="J10613" t="s">
        <v>643</v>
      </c>
      <c r="K10613" t="s">
        <v>14451</v>
      </c>
      <c r="L10613" t="s">
        <v>14285</v>
      </c>
      <c r="M10613" t="s">
        <v>14452</v>
      </c>
      <c r="N10613" t="s">
        <v>6787</v>
      </c>
      <c r="O10613" t="s">
        <v>6810</v>
      </c>
      <c r="P10613">
        <v>12995000</v>
      </c>
      <c r="Q10613" t="s">
        <v>6636</v>
      </c>
      <c r="R10613" t="s">
        <v>6636</v>
      </c>
      <c r="S10613" s="12"/>
      <c r="T10613" s="13"/>
      <c r="U10613" t="s">
        <v>7031</v>
      </c>
    </row>
    <row r="10614" spans="1:21" x14ac:dyDescent="0.25">
      <c r="A10614" t="s">
        <v>6619</v>
      </c>
      <c r="B10614" s="12">
        <v>213360</v>
      </c>
      <c r="C10614" t="s">
        <v>14449</v>
      </c>
      <c r="D10614" s="11">
        <v>46203.718726851897</v>
      </c>
      <c r="E10614" t="s">
        <v>14450</v>
      </c>
      <c r="F10614" t="s">
        <v>6415</v>
      </c>
      <c r="G10614" t="s">
        <v>9088</v>
      </c>
      <c r="H10614" t="s">
        <v>6542</v>
      </c>
      <c r="I10614" t="s">
        <v>55</v>
      </c>
      <c r="J10614" t="s">
        <v>643</v>
      </c>
      <c r="K10614" t="s">
        <v>14451</v>
      </c>
      <c r="L10614" t="s">
        <v>14285</v>
      </c>
      <c r="M10614" t="s">
        <v>14452</v>
      </c>
      <c r="N10614" t="s">
        <v>6787</v>
      </c>
      <c r="O10614" t="s">
        <v>6810</v>
      </c>
      <c r="P10614">
        <v>12995000</v>
      </c>
      <c r="Q10614" t="s">
        <v>6636</v>
      </c>
      <c r="R10614" t="s">
        <v>6636</v>
      </c>
      <c r="S10614" s="12"/>
      <c r="T10614" s="13"/>
      <c r="U10614" t="s">
        <v>7031</v>
      </c>
    </row>
    <row r="10615" spans="1:21" x14ac:dyDescent="0.25">
      <c r="A10615" t="s">
        <v>6619</v>
      </c>
      <c r="B10615" s="12">
        <v>213360</v>
      </c>
      <c r="C10615" t="s">
        <v>14449</v>
      </c>
      <c r="D10615" s="11">
        <v>46203.718726851897</v>
      </c>
      <c r="E10615" t="s">
        <v>14450</v>
      </c>
      <c r="F10615" t="s">
        <v>6415</v>
      </c>
      <c r="G10615" t="s">
        <v>9089</v>
      </c>
      <c r="H10615" t="s">
        <v>6542</v>
      </c>
      <c r="I10615" t="s">
        <v>55</v>
      </c>
      <c r="J10615" t="s">
        <v>643</v>
      </c>
      <c r="K10615" t="s">
        <v>14451</v>
      </c>
      <c r="L10615" t="s">
        <v>14285</v>
      </c>
      <c r="M10615" t="s">
        <v>14452</v>
      </c>
      <c r="N10615" t="s">
        <v>6787</v>
      </c>
      <c r="O10615" t="s">
        <v>6810</v>
      </c>
      <c r="P10615">
        <v>12995000</v>
      </c>
      <c r="Q10615" t="s">
        <v>6636</v>
      </c>
      <c r="R10615" t="s">
        <v>6636</v>
      </c>
      <c r="S10615" s="12"/>
      <c r="T10615" s="13"/>
      <c r="U10615" t="s">
        <v>7031</v>
      </c>
    </row>
    <row r="10616" spans="1:21" x14ac:dyDescent="0.25">
      <c r="A10616" t="s">
        <v>6619</v>
      </c>
      <c r="B10616" s="12">
        <v>213360</v>
      </c>
      <c r="C10616" t="s">
        <v>14449</v>
      </c>
      <c r="D10616" s="11">
        <v>46203.718726851897</v>
      </c>
      <c r="E10616" t="s">
        <v>14450</v>
      </c>
      <c r="F10616" t="s">
        <v>6415</v>
      </c>
      <c r="G10616" t="s">
        <v>6968</v>
      </c>
      <c r="H10616" t="s">
        <v>6542</v>
      </c>
      <c r="I10616" t="s">
        <v>55</v>
      </c>
      <c r="J10616" t="s">
        <v>643</v>
      </c>
      <c r="K10616" t="s">
        <v>14451</v>
      </c>
      <c r="L10616" t="s">
        <v>14285</v>
      </c>
      <c r="M10616" t="s">
        <v>14452</v>
      </c>
      <c r="N10616" t="s">
        <v>6787</v>
      </c>
      <c r="O10616" t="s">
        <v>6810</v>
      </c>
      <c r="P10616">
        <v>12995000</v>
      </c>
      <c r="Q10616" t="s">
        <v>6636</v>
      </c>
      <c r="R10616" t="s">
        <v>6636</v>
      </c>
      <c r="S10616" s="12"/>
      <c r="T10616" s="13"/>
      <c r="U10616" t="s">
        <v>7031</v>
      </c>
    </row>
    <row r="10617" spans="1:21" x14ac:dyDescent="0.25">
      <c r="A10617" t="s">
        <v>6619</v>
      </c>
      <c r="B10617" s="12">
        <v>213360</v>
      </c>
      <c r="C10617" t="s">
        <v>14449</v>
      </c>
      <c r="D10617" s="11">
        <v>46203.718726851897</v>
      </c>
      <c r="E10617" t="s">
        <v>14450</v>
      </c>
      <c r="F10617" t="s">
        <v>6415</v>
      </c>
      <c r="G10617" t="s">
        <v>9090</v>
      </c>
      <c r="H10617" t="s">
        <v>6542</v>
      </c>
      <c r="I10617" t="s">
        <v>55</v>
      </c>
      <c r="J10617" t="s">
        <v>643</v>
      </c>
      <c r="K10617" t="s">
        <v>14451</v>
      </c>
      <c r="L10617" t="s">
        <v>14285</v>
      </c>
      <c r="M10617" t="s">
        <v>14452</v>
      </c>
      <c r="N10617" t="s">
        <v>6787</v>
      </c>
      <c r="O10617" t="s">
        <v>6810</v>
      </c>
      <c r="P10617">
        <v>12995000</v>
      </c>
      <c r="Q10617" t="s">
        <v>6636</v>
      </c>
      <c r="R10617" t="s">
        <v>6636</v>
      </c>
      <c r="S10617" s="12"/>
      <c r="T10617" s="13"/>
      <c r="U10617" t="s">
        <v>7031</v>
      </c>
    </row>
    <row r="10618" spans="1:21" x14ac:dyDescent="0.25">
      <c r="A10618" t="s">
        <v>6619</v>
      </c>
      <c r="B10618" s="12">
        <v>213360</v>
      </c>
      <c r="C10618" t="s">
        <v>14449</v>
      </c>
      <c r="D10618" s="11">
        <v>46203.718726851897</v>
      </c>
      <c r="E10618" t="s">
        <v>14450</v>
      </c>
      <c r="F10618" t="s">
        <v>6415</v>
      </c>
      <c r="G10618" t="s">
        <v>9091</v>
      </c>
      <c r="H10618" t="s">
        <v>6542</v>
      </c>
      <c r="I10618" t="s">
        <v>55</v>
      </c>
      <c r="J10618" t="s">
        <v>643</v>
      </c>
      <c r="K10618" t="s">
        <v>14451</v>
      </c>
      <c r="L10618" t="s">
        <v>14285</v>
      </c>
      <c r="M10618" t="s">
        <v>14452</v>
      </c>
      <c r="N10618" t="s">
        <v>6787</v>
      </c>
      <c r="O10618" t="s">
        <v>6810</v>
      </c>
      <c r="P10618">
        <v>12995000</v>
      </c>
      <c r="Q10618" t="s">
        <v>6636</v>
      </c>
      <c r="R10618" t="s">
        <v>6636</v>
      </c>
      <c r="S10618" s="12"/>
      <c r="T10618" s="13"/>
      <c r="U10618" t="s">
        <v>7031</v>
      </c>
    </row>
    <row r="10619" spans="1:21" x14ac:dyDescent="0.25">
      <c r="A10619" t="s">
        <v>6619</v>
      </c>
      <c r="B10619" s="12">
        <v>213360</v>
      </c>
      <c r="C10619" t="s">
        <v>14449</v>
      </c>
      <c r="D10619" s="11">
        <v>46203.718726851897</v>
      </c>
      <c r="E10619" t="s">
        <v>14450</v>
      </c>
      <c r="F10619" t="s">
        <v>6415</v>
      </c>
      <c r="G10619" t="s">
        <v>9092</v>
      </c>
      <c r="H10619" t="s">
        <v>6542</v>
      </c>
      <c r="I10619" t="s">
        <v>55</v>
      </c>
      <c r="J10619" t="s">
        <v>643</v>
      </c>
      <c r="K10619" t="s">
        <v>14451</v>
      </c>
      <c r="L10619" t="s">
        <v>14285</v>
      </c>
      <c r="M10619" t="s">
        <v>14452</v>
      </c>
      <c r="N10619" t="s">
        <v>6787</v>
      </c>
      <c r="O10619" t="s">
        <v>6810</v>
      </c>
      <c r="P10619">
        <v>12995000</v>
      </c>
      <c r="Q10619" t="s">
        <v>6636</v>
      </c>
      <c r="R10619" t="s">
        <v>6636</v>
      </c>
      <c r="S10619" s="12"/>
      <c r="T10619" s="13"/>
      <c r="U10619" t="s">
        <v>7031</v>
      </c>
    </row>
    <row r="10620" spans="1:21" x14ac:dyDescent="0.25">
      <c r="A10620" t="s">
        <v>6619</v>
      </c>
      <c r="B10620" s="12">
        <v>213360</v>
      </c>
      <c r="C10620" t="s">
        <v>14449</v>
      </c>
      <c r="D10620" s="11">
        <v>46203.718726851897</v>
      </c>
      <c r="E10620" t="s">
        <v>14450</v>
      </c>
      <c r="F10620" t="s">
        <v>6415</v>
      </c>
      <c r="G10620" t="s">
        <v>9093</v>
      </c>
      <c r="H10620" t="s">
        <v>6542</v>
      </c>
      <c r="I10620" t="s">
        <v>55</v>
      </c>
      <c r="J10620" t="s">
        <v>643</v>
      </c>
      <c r="K10620" t="s">
        <v>14451</v>
      </c>
      <c r="L10620" t="s">
        <v>14285</v>
      </c>
      <c r="M10620" t="s">
        <v>14452</v>
      </c>
      <c r="N10620" t="s">
        <v>6787</v>
      </c>
      <c r="O10620" t="s">
        <v>6810</v>
      </c>
      <c r="P10620">
        <v>12995000</v>
      </c>
      <c r="Q10620" t="s">
        <v>6636</v>
      </c>
      <c r="R10620" t="s">
        <v>6636</v>
      </c>
      <c r="S10620" s="12"/>
      <c r="T10620" s="13"/>
      <c r="U10620" t="s">
        <v>7031</v>
      </c>
    </row>
    <row r="10621" spans="1:21" x14ac:dyDescent="0.25">
      <c r="A10621" t="s">
        <v>6619</v>
      </c>
      <c r="B10621" s="12">
        <v>213360</v>
      </c>
      <c r="C10621" t="s">
        <v>14449</v>
      </c>
      <c r="D10621" s="11">
        <v>46203.718726851897</v>
      </c>
      <c r="E10621" t="s">
        <v>14450</v>
      </c>
      <c r="F10621" t="s">
        <v>6415</v>
      </c>
      <c r="G10621" t="s">
        <v>9094</v>
      </c>
      <c r="H10621" t="s">
        <v>6542</v>
      </c>
      <c r="I10621" t="s">
        <v>55</v>
      </c>
      <c r="J10621" t="s">
        <v>643</v>
      </c>
      <c r="K10621" t="s">
        <v>14451</v>
      </c>
      <c r="L10621" t="s">
        <v>14285</v>
      </c>
      <c r="M10621" t="s">
        <v>14452</v>
      </c>
      <c r="N10621" t="s">
        <v>6787</v>
      </c>
      <c r="O10621" t="s">
        <v>6810</v>
      </c>
      <c r="P10621">
        <v>12995000</v>
      </c>
      <c r="Q10621" t="s">
        <v>6636</v>
      </c>
      <c r="R10621" t="s">
        <v>6636</v>
      </c>
      <c r="S10621" s="12"/>
      <c r="T10621" s="13"/>
      <c r="U10621" t="s">
        <v>7031</v>
      </c>
    </row>
    <row r="10622" spans="1:21" x14ac:dyDescent="0.25">
      <c r="A10622" t="s">
        <v>6619</v>
      </c>
      <c r="B10622" s="12">
        <v>213360</v>
      </c>
      <c r="C10622" t="s">
        <v>14449</v>
      </c>
      <c r="D10622" s="11">
        <v>46203.718726851897</v>
      </c>
      <c r="E10622" t="s">
        <v>14450</v>
      </c>
      <c r="F10622" t="s">
        <v>6415</v>
      </c>
      <c r="G10622" t="s">
        <v>9095</v>
      </c>
      <c r="H10622" t="s">
        <v>6542</v>
      </c>
      <c r="I10622" t="s">
        <v>55</v>
      </c>
      <c r="J10622" t="s">
        <v>643</v>
      </c>
      <c r="K10622" t="s">
        <v>14451</v>
      </c>
      <c r="L10622" t="s">
        <v>14285</v>
      </c>
      <c r="M10622" t="s">
        <v>14452</v>
      </c>
      <c r="N10622" t="s">
        <v>6787</v>
      </c>
      <c r="O10622" t="s">
        <v>6810</v>
      </c>
      <c r="P10622">
        <v>12995000</v>
      </c>
      <c r="Q10622" t="s">
        <v>6636</v>
      </c>
      <c r="R10622" t="s">
        <v>6636</v>
      </c>
      <c r="S10622" s="12"/>
      <c r="T10622" s="13"/>
      <c r="U10622" t="s">
        <v>7031</v>
      </c>
    </row>
    <row r="10623" spans="1:21" x14ac:dyDescent="0.25">
      <c r="A10623" t="s">
        <v>6619</v>
      </c>
      <c r="B10623" s="12">
        <v>213360</v>
      </c>
      <c r="C10623" t="s">
        <v>14449</v>
      </c>
      <c r="D10623" s="11">
        <v>46203.718726851897</v>
      </c>
      <c r="E10623" t="s">
        <v>14450</v>
      </c>
      <c r="F10623" t="s">
        <v>6415</v>
      </c>
      <c r="G10623" t="s">
        <v>9096</v>
      </c>
      <c r="H10623" t="s">
        <v>6542</v>
      </c>
      <c r="I10623" t="s">
        <v>55</v>
      </c>
      <c r="J10623" t="s">
        <v>643</v>
      </c>
      <c r="K10623" t="s">
        <v>14451</v>
      </c>
      <c r="L10623" t="s">
        <v>14285</v>
      </c>
      <c r="M10623" t="s">
        <v>14452</v>
      </c>
      <c r="N10623" t="s">
        <v>6787</v>
      </c>
      <c r="O10623" t="s">
        <v>6810</v>
      </c>
      <c r="P10623">
        <v>12995000</v>
      </c>
      <c r="Q10623" t="s">
        <v>6636</v>
      </c>
      <c r="R10623" t="s">
        <v>6636</v>
      </c>
      <c r="S10623" s="12"/>
      <c r="T10623" s="13"/>
      <c r="U10623" t="s">
        <v>7031</v>
      </c>
    </row>
    <row r="10624" spans="1:21" x14ac:dyDescent="0.25">
      <c r="A10624" t="s">
        <v>6637</v>
      </c>
      <c r="B10624" s="12">
        <v>213615</v>
      </c>
      <c r="C10624" t="s">
        <v>14530</v>
      </c>
      <c r="D10624" s="11">
        <v>46204.810532407399</v>
      </c>
      <c r="E10624" t="s">
        <v>14531</v>
      </c>
      <c r="F10624" t="s">
        <v>6415</v>
      </c>
      <c r="G10624" t="s">
        <v>6968</v>
      </c>
      <c r="H10624" t="s">
        <v>6542</v>
      </c>
      <c r="I10624" t="s">
        <v>65</v>
      </c>
      <c r="J10624" t="s">
        <v>636</v>
      </c>
      <c r="K10624" t="s">
        <v>14532</v>
      </c>
      <c r="L10624" t="s">
        <v>14267</v>
      </c>
      <c r="M10624" t="s">
        <v>14533</v>
      </c>
      <c r="N10624" t="s">
        <v>14269</v>
      </c>
      <c r="O10624" t="s">
        <v>14270</v>
      </c>
      <c r="P10624">
        <v>22500000</v>
      </c>
      <c r="Q10624" t="s">
        <v>6636</v>
      </c>
      <c r="R10624" t="s">
        <v>6636</v>
      </c>
      <c r="S10624" s="12"/>
      <c r="T10624" s="13"/>
      <c r="U10624" t="s">
        <v>6636</v>
      </c>
    </row>
    <row r="10625" spans="1:21" x14ac:dyDescent="0.25">
      <c r="A10625" t="s">
        <v>6637</v>
      </c>
      <c r="B10625" s="12">
        <v>213615</v>
      </c>
      <c r="C10625" t="s">
        <v>14530</v>
      </c>
      <c r="D10625" s="11">
        <v>46204.810532407399</v>
      </c>
      <c r="E10625" t="s">
        <v>14531</v>
      </c>
      <c r="F10625" t="s">
        <v>6415</v>
      </c>
      <c r="G10625" t="s">
        <v>9091</v>
      </c>
      <c r="H10625" t="s">
        <v>6542</v>
      </c>
      <c r="I10625" t="s">
        <v>65</v>
      </c>
      <c r="J10625" t="s">
        <v>636</v>
      </c>
      <c r="K10625" t="s">
        <v>14532</v>
      </c>
      <c r="L10625" t="s">
        <v>14267</v>
      </c>
      <c r="M10625" t="s">
        <v>14533</v>
      </c>
      <c r="N10625" t="s">
        <v>14269</v>
      </c>
      <c r="O10625" t="s">
        <v>14270</v>
      </c>
      <c r="P10625">
        <v>22500000</v>
      </c>
      <c r="Q10625" t="s">
        <v>6636</v>
      </c>
      <c r="R10625" t="s">
        <v>6636</v>
      </c>
      <c r="S10625" s="12"/>
      <c r="T10625" s="13"/>
      <c r="U10625" t="s">
        <v>6636</v>
      </c>
    </row>
    <row r="10626" spans="1:21" x14ac:dyDescent="0.25">
      <c r="A10626" t="s">
        <v>6637</v>
      </c>
      <c r="B10626" s="12">
        <v>213615</v>
      </c>
      <c r="C10626" t="s">
        <v>14530</v>
      </c>
      <c r="D10626" s="11">
        <v>46204.810532407399</v>
      </c>
      <c r="E10626" t="s">
        <v>14531</v>
      </c>
      <c r="F10626" t="s">
        <v>6415</v>
      </c>
      <c r="G10626" t="s">
        <v>14271</v>
      </c>
      <c r="H10626" t="s">
        <v>6542</v>
      </c>
      <c r="I10626" t="s">
        <v>65</v>
      </c>
      <c r="J10626" t="s">
        <v>636</v>
      </c>
      <c r="K10626" t="s">
        <v>14532</v>
      </c>
      <c r="L10626" t="s">
        <v>14267</v>
      </c>
      <c r="M10626" t="s">
        <v>14533</v>
      </c>
      <c r="N10626" t="s">
        <v>14269</v>
      </c>
      <c r="O10626" t="s">
        <v>14270</v>
      </c>
      <c r="P10626">
        <v>22500000</v>
      </c>
      <c r="Q10626" t="s">
        <v>6636</v>
      </c>
      <c r="R10626" t="s">
        <v>6636</v>
      </c>
      <c r="S10626" s="12"/>
      <c r="T10626" s="13"/>
      <c r="U10626" t="s">
        <v>6636</v>
      </c>
    </row>
    <row r="10627" spans="1:21" x14ac:dyDescent="0.25">
      <c r="A10627" t="s">
        <v>6637</v>
      </c>
      <c r="B10627" s="12">
        <v>213615</v>
      </c>
      <c r="C10627" t="s">
        <v>14530</v>
      </c>
      <c r="D10627" s="11">
        <v>46204.810532407399</v>
      </c>
      <c r="E10627" t="s">
        <v>14531</v>
      </c>
      <c r="F10627" t="s">
        <v>6415</v>
      </c>
      <c r="G10627" t="s">
        <v>14272</v>
      </c>
      <c r="H10627" t="s">
        <v>6542</v>
      </c>
      <c r="I10627" t="s">
        <v>65</v>
      </c>
      <c r="J10627" t="s">
        <v>636</v>
      </c>
      <c r="K10627" t="s">
        <v>14532</v>
      </c>
      <c r="L10627" t="s">
        <v>14267</v>
      </c>
      <c r="M10627" t="s">
        <v>14533</v>
      </c>
      <c r="N10627" t="s">
        <v>14269</v>
      </c>
      <c r="O10627" t="s">
        <v>14270</v>
      </c>
      <c r="P10627">
        <v>22500000</v>
      </c>
      <c r="Q10627" t="s">
        <v>6636</v>
      </c>
      <c r="R10627" t="s">
        <v>6636</v>
      </c>
      <c r="S10627" s="12"/>
      <c r="T10627" s="13"/>
      <c r="U10627" t="s">
        <v>6636</v>
      </c>
    </row>
    <row r="10628" spans="1:21" x14ac:dyDescent="0.25">
      <c r="A10628" t="s">
        <v>6637</v>
      </c>
      <c r="B10628" s="12">
        <v>213615</v>
      </c>
      <c r="C10628" t="s">
        <v>14530</v>
      </c>
      <c r="D10628" s="11">
        <v>46204.810532407399</v>
      </c>
      <c r="E10628" t="s">
        <v>14531</v>
      </c>
      <c r="F10628" t="s">
        <v>6415</v>
      </c>
      <c r="G10628" t="s">
        <v>14273</v>
      </c>
      <c r="H10628" t="s">
        <v>6542</v>
      </c>
      <c r="I10628" t="s">
        <v>65</v>
      </c>
      <c r="J10628" t="s">
        <v>636</v>
      </c>
      <c r="K10628" t="s">
        <v>14532</v>
      </c>
      <c r="L10628" t="s">
        <v>14267</v>
      </c>
      <c r="M10628" t="s">
        <v>14533</v>
      </c>
      <c r="N10628" t="s">
        <v>14269</v>
      </c>
      <c r="O10628" t="s">
        <v>14270</v>
      </c>
      <c r="P10628">
        <v>22500000</v>
      </c>
      <c r="Q10628" t="s">
        <v>6636</v>
      </c>
      <c r="R10628" t="s">
        <v>6636</v>
      </c>
      <c r="S10628" s="12"/>
      <c r="T10628" s="13"/>
      <c r="U10628" t="s">
        <v>6636</v>
      </c>
    </row>
    <row r="10629" spans="1:21" x14ac:dyDescent="0.25">
      <c r="A10629" t="s">
        <v>6637</v>
      </c>
      <c r="B10629" s="12">
        <v>213615</v>
      </c>
      <c r="C10629" t="s">
        <v>14530</v>
      </c>
      <c r="D10629" s="11">
        <v>46204.810532407399</v>
      </c>
      <c r="E10629" t="s">
        <v>14531</v>
      </c>
      <c r="F10629" t="s">
        <v>6415</v>
      </c>
      <c r="G10629" t="s">
        <v>14274</v>
      </c>
      <c r="H10629" t="s">
        <v>6542</v>
      </c>
      <c r="I10629" t="s">
        <v>65</v>
      </c>
      <c r="J10629" t="s">
        <v>636</v>
      </c>
      <c r="K10629" t="s">
        <v>14532</v>
      </c>
      <c r="L10629" t="s">
        <v>14267</v>
      </c>
      <c r="M10629" t="s">
        <v>14533</v>
      </c>
      <c r="N10629" t="s">
        <v>14269</v>
      </c>
      <c r="O10629" t="s">
        <v>14270</v>
      </c>
      <c r="P10629">
        <v>22500000</v>
      </c>
      <c r="Q10629" t="s">
        <v>6636</v>
      </c>
      <c r="R10629" t="s">
        <v>6636</v>
      </c>
      <c r="S10629" s="12"/>
      <c r="T10629" s="13"/>
      <c r="U10629" t="s">
        <v>6636</v>
      </c>
    </row>
    <row r="10630" spans="1:21" x14ac:dyDescent="0.25">
      <c r="A10630" t="s">
        <v>6637</v>
      </c>
      <c r="B10630" s="12">
        <v>213615</v>
      </c>
      <c r="C10630" t="s">
        <v>14530</v>
      </c>
      <c r="D10630" s="11">
        <v>46204.810532407399</v>
      </c>
      <c r="E10630" t="s">
        <v>14531</v>
      </c>
      <c r="F10630" t="s">
        <v>6415</v>
      </c>
      <c r="G10630" t="s">
        <v>9095</v>
      </c>
      <c r="H10630" t="s">
        <v>6542</v>
      </c>
      <c r="I10630" t="s">
        <v>65</v>
      </c>
      <c r="J10630" t="s">
        <v>636</v>
      </c>
      <c r="K10630" t="s">
        <v>14532</v>
      </c>
      <c r="L10630" t="s">
        <v>14267</v>
      </c>
      <c r="M10630" t="s">
        <v>14533</v>
      </c>
      <c r="N10630" t="s">
        <v>14269</v>
      </c>
      <c r="O10630" t="s">
        <v>14270</v>
      </c>
      <c r="P10630">
        <v>22500000</v>
      </c>
      <c r="Q10630" t="s">
        <v>6636</v>
      </c>
      <c r="R10630" t="s">
        <v>6636</v>
      </c>
      <c r="S10630" s="12"/>
      <c r="T10630" s="13"/>
      <c r="U10630" t="s">
        <v>6636</v>
      </c>
    </row>
    <row r="10631" spans="1:21" x14ac:dyDescent="0.25">
      <c r="A10631" t="s">
        <v>6637</v>
      </c>
      <c r="B10631" s="12">
        <v>213615</v>
      </c>
      <c r="C10631" t="s">
        <v>14530</v>
      </c>
      <c r="D10631" s="11">
        <v>46204.810532407399</v>
      </c>
      <c r="E10631" t="s">
        <v>14531</v>
      </c>
      <c r="F10631" t="s">
        <v>6415</v>
      </c>
      <c r="G10631" t="s">
        <v>9096</v>
      </c>
      <c r="H10631" t="s">
        <v>6542</v>
      </c>
      <c r="I10631" t="s">
        <v>65</v>
      </c>
      <c r="J10631" t="s">
        <v>636</v>
      </c>
      <c r="K10631" t="s">
        <v>14532</v>
      </c>
      <c r="L10631" t="s">
        <v>14267</v>
      </c>
      <c r="M10631" t="s">
        <v>14533</v>
      </c>
      <c r="N10631" t="s">
        <v>14269</v>
      </c>
      <c r="O10631" t="s">
        <v>14270</v>
      </c>
      <c r="P10631">
        <v>22500000</v>
      </c>
      <c r="Q10631" t="s">
        <v>6636</v>
      </c>
      <c r="R10631" t="s">
        <v>6636</v>
      </c>
      <c r="S10631" s="12"/>
      <c r="T10631" s="13"/>
      <c r="U10631" t="s">
        <v>6636</v>
      </c>
    </row>
    <row r="10632" spans="1:21" x14ac:dyDescent="0.25">
      <c r="A10632" t="s">
        <v>6619</v>
      </c>
      <c r="B10632" s="12">
        <v>213615</v>
      </c>
      <c r="C10632" t="s">
        <v>14530</v>
      </c>
      <c r="D10632" s="11">
        <v>46204.8204513889</v>
      </c>
      <c r="E10632" t="s">
        <v>14531</v>
      </c>
      <c r="F10632" t="s">
        <v>6415</v>
      </c>
      <c r="G10632" t="s">
        <v>6968</v>
      </c>
      <c r="H10632" t="s">
        <v>6542</v>
      </c>
      <c r="I10632" t="s">
        <v>65</v>
      </c>
      <c r="J10632" t="s">
        <v>636</v>
      </c>
      <c r="K10632" t="s">
        <v>14532</v>
      </c>
      <c r="L10632" t="s">
        <v>14267</v>
      </c>
      <c r="M10632" t="s">
        <v>14533</v>
      </c>
      <c r="N10632" t="s">
        <v>14269</v>
      </c>
      <c r="O10632" t="s">
        <v>14270</v>
      </c>
      <c r="P10632">
        <v>22500000</v>
      </c>
      <c r="Q10632" t="s">
        <v>6636</v>
      </c>
      <c r="R10632" t="s">
        <v>6636</v>
      </c>
      <c r="S10632" s="12"/>
      <c r="T10632" s="13"/>
      <c r="U10632" t="s">
        <v>6636</v>
      </c>
    </row>
    <row r="10633" spans="1:21" x14ac:dyDescent="0.25">
      <c r="A10633" t="s">
        <v>6619</v>
      </c>
      <c r="B10633" s="12">
        <v>213615</v>
      </c>
      <c r="C10633" t="s">
        <v>14530</v>
      </c>
      <c r="D10633" s="11">
        <v>46204.8204513889</v>
      </c>
      <c r="E10633" t="s">
        <v>14531</v>
      </c>
      <c r="F10633" t="s">
        <v>6415</v>
      </c>
      <c r="G10633" t="s">
        <v>9091</v>
      </c>
      <c r="H10633" t="s">
        <v>6542</v>
      </c>
      <c r="I10633" t="s">
        <v>65</v>
      </c>
      <c r="J10633" t="s">
        <v>636</v>
      </c>
      <c r="K10633" t="s">
        <v>14532</v>
      </c>
      <c r="L10633" t="s">
        <v>14267</v>
      </c>
      <c r="M10633" t="s">
        <v>14533</v>
      </c>
      <c r="N10633" t="s">
        <v>14269</v>
      </c>
      <c r="O10633" t="s">
        <v>14270</v>
      </c>
      <c r="P10633">
        <v>22500000</v>
      </c>
      <c r="Q10633" t="s">
        <v>6636</v>
      </c>
      <c r="R10633" t="s">
        <v>6636</v>
      </c>
      <c r="S10633" s="12"/>
      <c r="T10633" s="13"/>
      <c r="U10633" t="s">
        <v>6636</v>
      </c>
    </row>
    <row r="10634" spans="1:21" x14ac:dyDescent="0.25">
      <c r="A10634" t="s">
        <v>6619</v>
      </c>
      <c r="B10634" s="12">
        <v>213615</v>
      </c>
      <c r="C10634" t="s">
        <v>14530</v>
      </c>
      <c r="D10634" s="11">
        <v>46204.8204513889</v>
      </c>
      <c r="E10634" t="s">
        <v>14531</v>
      </c>
      <c r="F10634" t="s">
        <v>6415</v>
      </c>
      <c r="G10634" t="s">
        <v>14271</v>
      </c>
      <c r="H10634" t="s">
        <v>6542</v>
      </c>
      <c r="I10634" t="s">
        <v>65</v>
      </c>
      <c r="J10634" t="s">
        <v>636</v>
      </c>
      <c r="K10634" t="s">
        <v>14532</v>
      </c>
      <c r="L10634" t="s">
        <v>14267</v>
      </c>
      <c r="M10634" t="s">
        <v>14533</v>
      </c>
      <c r="N10634" t="s">
        <v>14269</v>
      </c>
      <c r="O10634" t="s">
        <v>14270</v>
      </c>
      <c r="P10634">
        <v>22500000</v>
      </c>
      <c r="Q10634" t="s">
        <v>6636</v>
      </c>
      <c r="R10634" t="s">
        <v>6636</v>
      </c>
      <c r="S10634" s="12"/>
      <c r="T10634" s="13"/>
      <c r="U10634" t="s">
        <v>6636</v>
      </c>
    </row>
    <row r="10635" spans="1:21" x14ac:dyDescent="0.25">
      <c r="A10635" t="s">
        <v>6619</v>
      </c>
      <c r="B10635" s="12">
        <v>213615</v>
      </c>
      <c r="C10635" t="s">
        <v>14530</v>
      </c>
      <c r="D10635" s="11">
        <v>46204.8204513889</v>
      </c>
      <c r="E10635" t="s">
        <v>14531</v>
      </c>
      <c r="F10635" t="s">
        <v>6415</v>
      </c>
      <c r="G10635" t="s">
        <v>14272</v>
      </c>
      <c r="H10635" t="s">
        <v>6542</v>
      </c>
      <c r="I10635" t="s">
        <v>65</v>
      </c>
      <c r="J10635" t="s">
        <v>636</v>
      </c>
      <c r="K10635" t="s">
        <v>14532</v>
      </c>
      <c r="L10635" t="s">
        <v>14267</v>
      </c>
      <c r="M10635" t="s">
        <v>14533</v>
      </c>
      <c r="N10635" t="s">
        <v>14269</v>
      </c>
      <c r="O10635" t="s">
        <v>14270</v>
      </c>
      <c r="P10635">
        <v>22500000</v>
      </c>
      <c r="Q10635" t="s">
        <v>6636</v>
      </c>
      <c r="R10635" t="s">
        <v>6636</v>
      </c>
      <c r="S10635" s="12"/>
      <c r="T10635" s="13"/>
      <c r="U10635" t="s">
        <v>6636</v>
      </c>
    </row>
    <row r="10636" spans="1:21" x14ac:dyDescent="0.25">
      <c r="A10636" t="s">
        <v>6619</v>
      </c>
      <c r="B10636" s="12">
        <v>213615</v>
      </c>
      <c r="C10636" t="s">
        <v>14530</v>
      </c>
      <c r="D10636" s="11">
        <v>46204.8204513889</v>
      </c>
      <c r="E10636" t="s">
        <v>14531</v>
      </c>
      <c r="F10636" t="s">
        <v>6415</v>
      </c>
      <c r="G10636" t="s">
        <v>14273</v>
      </c>
      <c r="H10636" t="s">
        <v>6542</v>
      </c>
      <c r="I10636" t="s">
        <v>65</v>
      </c>
      <c r="J10636" t="s">
        <v>636</v>
      </c>
      <c r="K10636" t="s">
        <v>14532</v>
      </c>
      <c r="L10636" t="s">
        <v>14267</v>
      </c>
      <c r="M10636" t="s">
        <v>14533</v>
      </c>
      <c r="N10636" t="s">
        <v>14269</v>
      </c>
      <c r="O10636" t="s">
        <v>14270</v>
      </c>
      <c r="P10636">
        <v>22500000</v>
      </c>
      <c r="Q10636" t="s">
        <v>6636</v>
      </c>
      <c r="R10636" t="s">
        <v>6636</v>
      </c>
      <c r="S10636" s="12"/>
      <c r="T10636" s="13"/>
      <c r="U10636" t="s">
        <v>6636</v>
      </c>
    </row>
    <row r="10637" spans="1:21" x14ac:dyDescent="0.25">
      <c r="A10637" t="s">
        <v>6619</v>
      </c>
      <c r="B10637" s="12">
        <v>213615</v>
      </c>
      <c r="C10637" t="s">
        <v>14530</v>
      </c>
      <c r="D10637" s="11">
        <v>46204.8204513889</v>
      </c>
      <c r="E10637" t="s">
        <v>14531</v>
      </c>
      <c r="F10637" t="s">
        <v>6415</v>
      </c>
      <c r="G10637" t="s">
        <v>14274</v>
      </c>
      <c r="H10637" t="s">
        <v>6542</v>
      </c>
      <c r="I10637" t="s">
        <v>65</v>
      </c>
      <c r="J10637" t="s">
        <v>636</v>
      </c>
      <c r="K10637" t="s">
        <v>14532</v>
      </c>
      <c r="L10637" t="s">
        <v>14267</v>
      </c>
      <c r="M10637" t="s">
        <v>14533</v>
      </c>
      <c r="N10637" t="s">
        <v>14269</v>
      </c>
      <c r="O10637" t="s">
        <v>14270</v>
      </c>
      <c r="P10637">
        <v>22500000</v>
      </c>
      <c r="Q10637" t="s">
        <v>6636</v>
      </c>
      <c r="R10637" t="s">
        <v>6636</v>
      </c>
      <c r="S10637" s="12"/>
      <c r="T10637" s="13"/>
      <c r="U10637" t="s">
        <v>6636</v>
      </c>
    </row>
    <row r="10638" spans="1:21" x14ac:dyDescent="0.25">
      <c r="A10638" t="s">
        <v>6619</v>
      </c>
      <c r="B10638" s="12">
        <v>213615</v>
      </c>
      <c r="C10638" t="s">
        <v>14530</v>
      </c>
      <c r="D10638" s="11">
        <v>46204.8204513889</v>
      </c>
      <c r="E10638" t="s">
        <v>14531</v>
      </c>
      <c r="F10638" t="s">
        <v>6415</v>
      </c>
      <c r="G10638" t="s">
        <v>9095</v>
      </c>
      <c r="H10638" t="s">
        <v>6542</v>
      </c>
      <c r="I10638" t="s">
        <v>65</v>
      </c>
      <c r="J10638" t="s">
        <v>636</v>
      </c>
      <c r="K10638" t="s">
        <v>14532</v>
      </c>
      <c r="L10638" t="s">
        <v>14267</v>
      </c>
      <c r="M10638" t="s">
        <v>14533</v>
      </c>
      <c r="N10638" t="s">
        <v>14269</v>
      </c>
      <c r="O10638" t="s">
        <v>14270</v>
      </c>
      <c r="P10638">
        <v>22500000</v>
      </c>
      <c r="Q10638" t="s">
        <v>6636</v>
      </c>
      <c r="R10638" t="s">
        <v>6636</v>
      </c>
      <c r="S10638" s="12"/>
      <c r="T10638" s="13"/>
      <c r="U10638" t="s">
        <v>6636</v>
      </c>
    </row>
    <row r="10639" spans="1:21" x14ac:dyDescent="0.25">
      <c r="A10639" t="s">
        <v>6619</v>
      </c>
      <c r="B10639" s="12">
        <v>213615</v>
      </c>
      <c r="C10639" t="s">
        <v>14530</v>
      </c>
      <c r="D10639" s="11">
        <v>46204.8204513889</v>
      </c>
      <c r="E10639" t="s">
        <v>14531</v>
      </c>
      <c r="F10639" t="s">
        <v>6415</v>
      </c>
      <c r="G10639" t="s">
        <v>9096</v>
      </c>
      <c r="H10639" t="s">
        <v>6542</v>
      </c>
      <c r="I10639" t="s">
        <v>65</v>
      </c>
      <c r="J10639" t="s">
        <v>636</v>
      </c>
      <c r="K10639" t="s">
        <v>14532</v>
      </c>
      <c r="L10639" t="s">
        <v>14267</v>
      </c>
      <c r="M10639" t="s">
        <v>14533</v>
      </c>
      <c r="N10639" t="s">
        <v>14269</v>
      </c>
      <c r="O10639" t="s">
        <v>14270</v>
      </c>
      <c r="P10639">
        <v>22500000</v>
      </c>
      <c r="Q10639" t="s">
        <v>6636</v>
      </c>
      <c r="R10639" t="s">
        <v>6636</v>
      </c>
      <c r="S10639" s="12"/>
      <c r="T10639" s="13"/>
      <c r="U10639" t="s">
        <v>6636</v>
      </c>
    </row>
    <row r="10640" spans="1:21" x14ac:dyDescent="0.25">
      <c r="A10640" t="s">
        <v>6637</v>
      </c>
      <c r="B10640" s="12">
        <v>213725</v>
      </c>
      <c r="C10640" t="s">
        <v>14534</v>
      </c>
      <c r="D10640" s="11">
        <v>46205.570370370398</v>
      </c>
      <c r="E10640" t="s">
        <v>14535</v>
      </c>
      <c r="F10640" t="s">
        <v>6415</v>
      </c>
      <c r="G10640" t="s">
        <v>9086</v>
      </c>
      <c r="H10640" t="s">
        <v>6542</v>
      </c>
      <c r="I10640" t="s">
        <v>65</v>
      </c>
      <c r="J10640" t="s">
        <v>132</v>
      </c>
      <c r="K10640" t="s">
        <v>14536</v>
      </c>
      <c r="L10640" t="s">
        <v>14285</v>
      </c>
      <c r="M10640" t="s">
        <v>14537</v>
      </c>
      <c r="N10640" t="s">
        <v>6787</v>
      </c>
      <c r="O10640" t="s">
        <v>6810</v>
      </c>
      <c r="P10640">
        <v>13245000</v>
      </c>
      <c r="Q10640" t="s">
        <v>6636</v>
      </c>
      <c r="R10640" t="s">
        <v>6636</v>
      </c>
      <c r="S10640" s="12"/>
      <c r="T10640" s="13"/>
      <c r="U10640" t="s">
        <v>6629</v>
      </c>
    </row>
    <row r="10641" spans="1:21" x14ac:dyDescent="0.25">
      <c r="A10641" t="s">
        <v>6637</v>
      </c>
      <c r="B10641" s="12">
        <v>213725</v>
      </c>
      <c r="C10641" t="s">
        <v>14534</v>
      </c>
      <c r="D10641" s="11">
        <v>46205.570370370398</v>
      </c>
      <c r="E10641" t="s">
        <v>14535</v>
      </c>
      <c r="F10641" t="s">
        <v>6415</v>
      </c>
      <c r="G10641" t="s">
        <v>9088</v>
      </c>
      <c r="H10641" t="s">
        <v>6542</v>
      </c>
      <c r="I10641" t="s">
        <v>65</v>
      </c>
      <c r="J10641" t="s">
        <v>132</v>
      </c>
      <c r="K10641" t="s">
        <v>14536</v>
      </c>
      <c r="L10641" t="s">
        <v>14285</v>
      </c>
      <c r="M10641" t="s">
        <v>14537</v>
      </c>
      <c r="N10641" t="s">
        <v>6787</v>
      </c>
      <c r="O10641" t="s">
        <v>6810</v>
      </c>
      <c r="P10641">
        <v>13245000</v>
      </c>
      <c r="Q10641" t="s">
        <v>6636</v>
      </c>
      <c r="R10641" t="s">
        <v>6636</v>
      </c>
      <c r="S10641" s="12"/>
      <c r="T10641" s="13"/>
      <c r="U10641" t="s">
        <v>6629</v>
      </c>
    </row>
    <row r="10642" spans="1:21" x14ac:dyDescent="0.25">
      <c r="A10642" t="s">
        <v>6637</v>
      </c>
      <c r="B10642" s="12">
        <v>213725</v>
      </c>
      <c r="C10642" t="s">
        <v>14534</v>
      </c>
      <c r="D10642" s="11">
        <v>46205.570370370398</v>
      </c>
      <c r="E10642" t="s">
        <v>14535</v>
      </c>
      <c r="F10642" t="s">
        <v>6415</v>
      </c>
      <c r="G10642" t="s">
        <v>9089</v>
      </c>
      <c r="H10642" t="s">
        <v>6542</v>
      </c>
      <c r="I10642" t="s">
        <v>65</v>
      </c>
      <c r="J10642" t="s">
        <v>132</v>
      </c>
      <c r="K10642" t="s">
        <v>14536</v>
      </c>
      <c r="L10642" t="s">
        <v>14285</v>
      </c>
      <c r="M10642" t="s">
        <v>14537</v>
      </c>
      <c r="N10642" t="s">
        <v>6787</v>
      </c>
      <c r="O10642" t="s">
        <v>6810</v>
      </c>
      <c r="P10642">
        <v>13245000</v>
      </c>
      <c r="Q10642" t="s">
        <v>6636</v>
      </c>
      <c r="R10642" t="s">
        <v>6636</v>
      </c>
      <c r="S10642" s="12"/>
      <c r="T10642" s="13"/>
      <c r="U10642" t="s">
        <v>6629</v>
      </c>
    </row>
    <row r="10643" spans="1:21" x14ac:dyDescent="0.25">
      <c r="A10643" t="s">
        <v>6637</v>
      </c>
      <c r="B10643" s="12">
        <v>213725</v>
      </c>
      <c r="C10643" t="s">
        <v>14534</v>
      </c>
      <c r="D10643" s="11">
        <v>46205.570370370398</v>
      </c>
      <c r="E10643" t="s">
        <v>14535</v>
      </c>
      <c r="F10643" t="s">
        <v>6415</v>
      </c>
      <c r="G10643" t="s">
        <v>6968</v>
      </c>
      <c r="H10643" t="s">
        <v>6542</v>
      </c>
      <c r="I10643" t="s">
        <v>65</v>
      </c>
      <c r="J10643" t="s">
        <v>132</v>
      </c>
      <c r="K10643" t="s">
        <v>14536</v>
      </c>
      <c r="L10643" t="s">
        <v>14285</v>
      </c>
      <c r="M10643" t="s">
        <v>14537</v>
      </c>
      <c r="N10643" t="s">
        <v>6787</v>
      </c>
      <c r="O10643" t="s">
        <v>6810</v>
      </c>
      <c r="P10643">
        <v>13245000</v>
      </c>
      <c r="Q10643" t="s">
        <v>6636</v>
      </c>
      <c r="R10643" t="s">
        <v>6636</v>
      </c>
      <c r="S10643" s="12"/>
      <c r="T10643" s="13"/>
      <c r="U10643" t="s">
        <v>6629</v>
      </c>
    </row>
    <row r="10644" spans="1:21" x14ac:dyDescent="0.25">
      <c r="A10644" t="s">
        <v>6637</v>
      </c>
      <c r="B10644" s="12">
        <v>213725</v>
      </c>
      <c r="C10644" t="s">
        <v>14534</v>
      </c>
      <c r="D10644" s="11">
        <v>46205.570370370398</v>
      </c>
      <c r="E10644" t="s">
        <v>14535</v>
      </c>
      <c r="F10644" t="s">
        <v>6415</v>
      </c>
      <c r="G10644" t="s">
        <v>9090</v>
      </c>
      <c r="H10644" t="s">
        <v>6542</v>
      </c>
      <c r="I10644" t="s">
        <v>65</v>
      </c>
      <c r="J10644" t="s">
        <v>132</v>
      </c>
      <c r="K10644" t="s">
        <v>14536</v>
      </c>
      <c r="L10644" t="s">
        <v>14285</v>
      </c>
      <c r="M10644" t="s">
        <v>14537</v>
      </c>
      <c r="N10644" t="s">
        <v>6787</v>
      </c>
      <c r="O10644" t="s">
        <v>6810</v>
      </c>
      <c r="P10644">
        <v>13245000</v>
      </c>
      <c r="Q10644" t="s">
        <v>6636</v>
      </c>
      <c r="R10644" t="s">
        <v>6636</v>
      </c>
      <c r="S10644" s="12"/>
      <c r="T10644" s="13"/>
      <c r="U10644" t="s">
        <v>6629</v>
      </c>
    </row>
    <row r="10645" spans="1:21" x14ac:dyDescent="0.25">
      <c r="A10645" t="s">
        <v>6637</v>
      </c>
      <c r="B10645" s="12">
        <v>213725</v>
      </c>
      <c r="C10645" t="s">
        <v>14534</v>
      </c>
      <c r="D10645" s="11">
        <v>46205.570370370398</v>
      </c>
      <c r="E10645" t="s">
        <v>14535</v>
      </c>
      <c r="F10645" t="s">
        <v>6415</v>
      </c>
      <c r="G10645" t="s">
        <v>9091</v>
      </c>
      <c r="H10645" t="s">
        <v>6542</v>
      </c>
      <c r="I10645" t="s">
        <v>65</v>
      </c>
      <c r="J10645" t="s">
        <v>132</v>
      </c>
      <c r="K10645" t="s">
        <v>14536</v>
      </c>
      <c r="L10645" t="s">
        <v>14285</v>
      </c>
      <c r="M10645" t="s">
        <v>14537</v>
      </c>
      <c r="N10645" t="s">
        <v>6787</v>
      </c>
      <c r="O10645" t="s">
        <v>6810</v>
      </c>
      <c r="P10645">
        <v>13245000</v>
      </c>
      <c r="Q10645" t="s">
        <v>6636</v>
      </c>
      <c r="R10645" t="s">
        <v>6636</v>
      </c>
      <c r="S10645" s="12"/>
      <c r="T10645" s="13"/>
      <c r="U10645" t="s">
        <v>6629</v>
      </c>
    </row>
    <row r="10646" spans="1:21" x14ac:dyDescent="0.25">
      <c r="A10646" t="s">
        <v>6637</v>
      </c>
      <c r="B10646" s="12">
        <v>213725</v>
      </c>
      <c r="C10646" t="s">
        <v>14534</v>
      </c>
      <c r="D10646" s="11">
        <v>46205.570370370398</v>
      </c>
      <c r="E10646" t="s">
        <v>14535</v>
      </c>
      <c r="F10646" t="s">
        <v>6415</v>
      </c>
      <c r="G10646" t="s">
        <v>9092</v>
      </c>
      <c r="H10646" t="s">
        <v>6542</v>
      </c>
      <c r="I10646" t="s">
        <v>65</v>
      </c>
      <c r="J10646" t="s">
        <v>132</v>
      </c>
      <c r="K10646" t="s">
        <v>14536</v>
      </c>
      <c r="L10646" t="s">
        <v>14285</v>
      </c>
      <c r="M10646" t="s">
        <v>14537</v>
      </c>
      <c r="N10646" t="s">
        <v>6787</v>
      </c>
      <c r="O10646" t="s">
        <v>6810</v>
      </c>
      <c r="P10646">
        <v>13245000</v>
      </c>
      <c r="Q10646" t="s">
        <v>6636</v>
      </c>
      <c r="R10646" t="s">
        <v>6636</v>
      </c>
      <c r="S10646" s="12"/>
      <c r="T10646" s="13"/>
      <c r="U10646" t="s">
        <v>6629</v>
      </c>
    </row>
    <row r="10647" spans="1:21" x14ac:dyDescent="0.25">
      <c r="A10647" t="s">
        <v>6637</v>
      </c>
      <c r="B10647" s="12">
        <v>213725</v>
      </c>
      <c r="C10647" t="s">
        <v>14534</v>
      </c>
      <c r="D10647" s="11">
        <v>46205.570370370398</v>
      </c>
      <c r="E10647" t="s">
        <v>14535</v>
      </c>
      <c r="F10647" t="s">
        <v>6415</v>
      </c>
      <c r="G10647" t="s">
        <v>9093</v>
      </c>
      <c r="H10647" t="s">
        <v>6542</v>
      </c>
      <c r="I10647" t="s">
        <v>65</v>
      </c>
      <c r="J10647" t="s">
        <v>132</v>
      </c>
      <c r="K10647" t="s">
        <v>14536</v>
      </c>
      <c r="L10647" t="s">
        <v>14285</v>
      </c>
      <c r="M10647" t="s">
        <v>14537</v>
      </c>
      <c r="N10647" t="s">
        <v>6787</v>
      </c>
      <c r="O10647" t="s">
        <v>6810</v>
      </c>
      <c r="P10647">
        <v>13245000</v>
      </c>
      <c r="Q10647" t="s">
        <v>6636</v>
      </c>
      <c r="R10647" t="s">
        <v>6636</v>
      </c>
      <c r="S10647" s="12"/>
      <c r="T10647" s="13"/>
      <c r="U10647" t="s">
        <v>6629</v>
      </c>
    </row>
    <row r="10648" spans="1:21" x14ac:dyDescent="0.25">
      <c r="A10648" t="s">
        <v>6637</v>
      </c>
      <c r="B10648" s="12">
        <v>213725</v>
      </c>
      <c r="C10648" t="s">
        <v>14534</v>
      </c>
      <c r="D10648" s="11">
        <v>46205.570370370398</v>
      </c>
      <c r="E10648" t="s">
        <v>14535</v>
      </c>
      <c r="F10648" t="s">
        <v>6415</v>
      </c>
      <c r="G10648" t="s">
        <v>9094</v>
      </c>
      <c r="H10648" t="s">
        <v>6542</v>
      </c>
      <c r="I10648" t="s">
        <v>65</v>
      </c>
      <c r="J10648" t="s">
        <v>132</v>
      </c>
      <c r="K10648" t="s">
        <v>14536</v>
      </c>
      <c r="L10648" t="s">
        <v>14285</v>
      </c>
      <c r="M10648" t="s">
        <v>14537</v>
      </c>
      <c r="N10648" t="s">
        <v>6787</v>
      </c>
      <c r="O10648" t="s">
        <v>6810</v>
      </c>
      <c r="P10648">
        <v>13245000</v>
      </c>
      <c r="Q10648" t="s">
        <v>6636</v>
      </c>
      <c r="R10648" t="s">
        <v>6636</v>
      </c>
      <c r="S10648" s="12"/>
      <c r="T10648" s="13"/>
      <c r="U10648" t="s">
        <v>6629</v>
      </c>
    </row>
    <row r="10649" spans="1:21" x14ac:dyDescent="0.25">
      <c r="A10649" t="s">
        <v>6637</v>
      </c>
      <c r="B10649" s="12">
        <v>213725</v>
      </c>
      <c r="C10649" t="s">
        <v>14534</v>
      </c>
      <c r="D10649" s="11">
        <v>46205.570370370398</v>
      </c>
      <c r="E10649" t="s">
        <v>14535</v>
      </c>
      <c r="F10649" t="s">
        <v>6415</v>
      </c>
      <c r="G10649" t="s">
        <v>9095</v>
      </c>
      <c r="H10649" t="s">
        <v>6542</v>
      </c>
      <c r="I10649" t="s">
        <v>65</v>
      </c>
      <c r="J10649" t="s">
        <v>132</v>
      </c>
      <c r="K10649" t="s">
        <v>14536</v>
      </c>
      <c r="L10649" t="s">
        <v>14285</v>
      </c>
      <c r="M10649" t="s">
        <v>14537</v>
      </c>
      <c r="N10649" t="s">
        <v>6787</v>
      </c>
      <c r="O10649" t="s">
        <v>6810</v>
      </c>
      <c r="P10649">
        <v>13245000</v>
      </c>
      <c r="Q10649" t="s">
        <v>6636</v>
      </c>
      <c r="R10649" t="s">
        <v>6636</v>
      </c>
      <c r="S10649" s="12"/>
      <c r="T10649" s="13"/>
      <c r="U10649" t="s">
        <v>6629</v>
      </c>
    </row>
    <row r="10650" spans="1:21" x14ac:dyDescent="0.25">
      <c r="A10650" t="s">
        <v>6637</v>
      </c>
      <c r="B10650" s="12">
        <v>213725</v>
      </c>
      <c r="C10650" t="s">
        <v>14534</v>
      </c>
      <c r="D10650" s="11">
        <v>46205.570370370398</v>
      </c>
      <c r="E10650" t="s">
        <v>14535</v>
      </c>
      <c r="F10650" t="s">
        <v>6415</v>
      </c>
      <c r="G10650" t="s">
        <v>9096</v>
      </c>
      <c r="H10650" t="s">
        <v>6542</v>
      </c>
      <c r="I10650" t="s">
        <v>65</v>
      </c>
      <c r="J10650" t="s">
        <v>132</v>
      </c>
      <c r="K10650" t="s">
        <v>14536</v>
      </c>
      <c r="L10650" t="s">
        <v>14285</v>
      </c>
      <c r="M10650" t="s">
        <v>14537</v>
      </c>
      <c r="N10650" t="s">
        <v>6787</v>
      </c>
      <c r="O10650" t="s">
        <v>6810</v>
      </c>
      <c r="P10650">
        <v>13245000</v>
      </c>
      <c r="Q10650" t="s">
        <v>6636</v>
      </c>
      <c r="R10650" t="s">
        <v>6636</v>
      </c>
      <c r="S10650" s="12"/>
      <c r="T10650" s="13"/>
      <c r="U10650" t="s">
        <v>6629</v>
      </c>
    </row>
    <row r="10651" spans="1:21" x14ac:dyDescent="0.25">
      <c r="A10651" t="s">
        <v>6637</v>
      </c>
      <c r="B10651" s="12">
        <v>213710</v>
      </c>
      <c r="C10651" t="s">
        <v>14538</v>
      </c>
      <c r="D10651" s="11">
        <v>46205.598564814798</v>
      </c>
      <c r="E10651" t="s">
        <v>14539</v>
      </c>
      <c r="F10651" t="s">
        <v>6415</v>
      </c>
      <c r="G10651" t="s">
        <v>9086</v>
      </c>
      <c r="H10651" t="s">
        <v>6542</v>
      </c>
      <c r="I10651" t="s">
        <v>65</v>
      </c>
      <c r="J10651" t="s">
        <v>67</v>
      </c>
      <c r="K10651" t="s">
        <v>14425</v>
      </c>
      <c r="L10651" t="s">
        <v>14285</v>
      </c>
      <c r="M10651" t="s">
        <v>14426</v>
      </c>
      <c r="N10651" t="s">
        <v>6787</v>
      </c>
      <c r="O10651" t="s">
        <v>6810</v>
      </c>
      <c r="P10651">
        <v>13245000</v>
      </c>
      <c r="Q10651" t="s">
        <v>6636</v>
      </c>
      <c r="R10651" t="s">
        <v>6636</v>
      </c>
      <c r="S10651" s="12"/>
      <c r="T10651" s="13"/>
      <c r="U10651" t="s">
        <v>6636</v>
      </c>
    </row>
    <row r="10652" spans="1:21" x14ac:dyDescent="0.25">
      <c r="A10652" t="s">
        <v>6637</v>
      </c>
      <c r="B10652" s="12">
        <v>213710</v>
      </c>
      <c r="C10652" t="s">
        <v>14538</v>
      </c>
      <c r="D10652" s="11">
        <v>46205.598564814798</v>
      </c>
      <c r="E10652" t="s">
        <v>14539</v>
      </c>
      <c r="F10652" t="s">
        <v>6415</v>
      </c>
      <c r="G10652" t="s">
        <v>9088</v>
      </c>
      <c r="H10652" t="s">
        <v>6542</v>
      </c>
      <c r="I10652" t="s">
        <v>65</v>
      </c>
      <c r="J10652" t="s">
        <v>67</v>
      </c>
      <c r="K10652" t="s">
        <v>14425</v>
      </c>
      <c r="L10652" t="s">
        <v>14285</v>
      </c>
      <c r="M10652" t="s">
        <v>14426</v>
      </c>
      <c r="N10652" t="s">
        <v>6787</v>
      </c>
      <c r="O10652" t="s">
        <v>6810</v>
      </c>
      <c r="P10652">
        <v>13245000</v>
      </c>
      <c r="Q10652" t="s">
        <v>6636</v>
      </c>
      <c r="R10652" t="s">
        <v>6636</v>
      </c>
      <c r="S10652" s="12"/>
      <c r="T10652" s="13"/>
      <c r="U10652" t="s">
        <v>6636</v>
      </c>
    </row>
    <row r="10653" spans="1:21" x14ac:dyDescent="0.25">
      <c r="A10653" t="s">
        <v>6637</v>
      </c>
      <c r="B10653" s="12">
        <v>213710</v>
      </c>
      <c r="C10653" t="s">
        <v>14538</v>
      </c>
      <c r="D10653" s="11">
        <v>46205.598564814798</v>
      </c>
      <c r="E10653" t="s">
        <v>14539</v>
      </c>
      <c r="F10653" t="s">
        <v>6415</v>
      </c>
      <c r="G10653" t="s">
        <v>9089</v>
      </c>
      <c r="H10653" t="s">
        <v>6542</v>
      </c>
      <c r="I10653" t="s">
        <v>65</v>
      </c>
      <c r="J10653" t="s">
        <v>67</v>
      </c>
      <c r="K10653" t="s">
        <v>14425</v>
      </c>
      <c r="L10653" t="s">
        <v>14285</v>
      </c>
      <c r="M10653" t="s">
        <v>14426</v>
      </c>
      <c r="N10653" t="s">
        <v>6787</v>
      </c>
      <c r="O10653" t="s">
        <v>6810</v>
      </c>
      <c r="P10653">
        <v>13245000</v>
      </c>
      <c r="Q10653" t="s">
        <v>6636</v>
      </c>
      <c r="R10653" t="s">
        <v>6636</v>
      </c>
      <c r="S10653" s="12"/>
      <c r="T10653" s="13"/>
      <c r="U10653" t="s">
        <v>6636</v>
      </c>
    </row>
    <row r="10654" spans="1:21" x14ac:dyDescent="0.25">
      <c r="A10654" t="s">
        <v>6637</v>
      </c>
      <c r="B10654" s="12">
        <v>213710</v>
      </c>
      <c r="C10654" t="s">
        <v>14538</v>
      </c>
      <c r="D10654" s="11">
        <v>46205.598564814798</v>
      </c>
      <c r="E10654" t="s">
        <v>14539</v>
      </c>
      <c r="F10654" t="s">
        <v>6415</v>
      </c>
      <c r="G10654" t="s">
        <v>6968</v>
      </c>
      <c r="H10654" t="s">
        <v>6542</v>
      </c>
      <c r="I10654" t="s">
        <v>65</v>
      </c>
      <c r="J10654" t="s">
        <v>67</v>
      </c>
      <c r="K10654" t="s">
        <v>14425</v>
      </c>
      <c r="L10654" t="s">
        <v>14285</v>
      </c>
      <c r="M10654" t="s">
        <v>14426</v>
      </c>
      <c r="N10654" t="s">
        <v>6787</v>
      </c>
      <c r="O10654" t="s">
        <v>6810</v>
      </c>
      <c r="P10654">
        <v>13245000</v>
      </c>
      <c r="Q10654" t="s">
        <v>6636</v>
      </c>
      <c r="R10654" t="s">
        <v>6636</v>
      </c>
      <c r="S10654" s="12"/>
      <c r="T10654" s="13"/>
      <c r="U10654" t="s">
        <v>6636</v>
      </c>
    </row>
    <row r="10655" spans="1:21" x14ac:dyDescent="0.25">
      <c r="A10655" t="s">
        <v>6637</v>
      </c>
      <c r="B10655" s="12">
        <v>213710</v>
      </c>
      <c r="C10655" t="s">
        <v>14538</v>
      </c>
      <c r="D10655" s="11">
        <v>46205.598564814798</v>
      </c>
      <c r="E10655" t="s">
        <v>14539</v>
      </c>
      <c r="F10655" t="s">
        <v>6415</v>
      </c>
      <c r="G10655" t="s">
        <v>9090</v>
      </c>
      <c r="H10655" t="s">
        <v>6542</v>
      </c>
      <c r="I10655" t="s">
        <v>65</v>
      </c>
      <c r="J10655" t="s">
        <v>67</v>
      </c>
      <c r="K10655" t="s">
        <v>14425</v>
      </c>
      <c r="L10655" t="s">
        <v>14285</v>
      </c>
      <c r="M10655" t="s">
        <v>14426</v>
      </c>
      <c r="N10655" t="s">
        <v>6787</v>
      </c>
      <c r="O10655" t="s">
        <v>6810</v>
      </c>
      <c r="P10655">
        <v>13245000</v>
      </c>
      <c r="Q10655" t="s">
        <v>6636</v>
      </c>
      <c r="R10655" t="s">
        <v>6636</v>
      </c>
      <c r="S10655" s="12"/>
      <c r="T10655" s="13"/>
      <c r="U10655" t="s">
        <v>6636</v>
      </c>
    </row>
    <row r="10656" spans="1:21" x14ac:dyDescent="0.25">
      <c r="A10656" t="s">
        <v>6637</v>
      </c>
      <c r="B10656" s="12">
        <v>213710</v>
      </c>
      <c r="C10656" t="s">
        <v>14538</v>
      </c>
      <c r="D10656" s="11">
        <v>46205.598564814798</v>
      </c>
      <c r="E10656" t="s">
        <v>14539</v>
      </c>
      <c r="F10656" t="s">
        <v>6415</v>
      </c>
      <c r="G10656" t="s">
        <v>9091</v>
      </c>
      <c r="H10656" t="s">
        <v>6542</v>
      </c>
      <c r="I10656" t="s">
        <v>65</v>
      </c>
      <c r="J10656" t="s">
        <v>67</v>
      </c>
      <c r="K10656" t="s">
        <v>14425</v>
      </c>
      <c r="L10656" t="s">
        <v>14285</v>
      </c>
      <c r="M10656" t="s">
        <v>14426</v>
      </c>
      <c r="N10656" t="s">
        <v>6787</v>
      </c>
      <c r="O10656" t="s">
        <v>6810</v>
      </c>
      <c r="P10656">
        <v>13245000</v>
      </c>
      <c r="Q10656" t="s">
        <v>6636</v>
      </c>
      <c r="R10656" t="s">
        <v>6636</v>
      </c>
      <c r="S10656" s="12"/>
      <c r="T10656" s="13"/>
      <c r="U10656" t="s">
        <v>6636</v>
      </c>
    </row>
    <row r="10657" spans="1:21" x14ac:dyDescent="0.25">
      <c r="A10657" t="s">
        <v>6637</v>
      </c>
      <c r="B10657" s="12">
        <v>213710</v>
      </c>
      <c r="C10657" t="s">
        <v>14538</v>
      </c>
      <c r="D10657" s="11">
        <v>46205.598564814798</v>
      </c>
      <c r="E10657" t="s">
        <v>14539</v>
      </c>
      <c r="F10657" t="s">
        <v>6415</v>
      </c>
      <c r="G10657" t="s">
        <v>9092</v>
      </c>
      <c r="H10657" t="s">
        <v>6542</v>
      </c>
      <c r="I10657" t="s">
        <v>65</v>
      </c>
      <c r="J10657" t="s">
        <v>67</v>
      </c>
      <c r="K10657" t="s">
        <v>14425</v>
      </c>
      <c r="L10657" t="s">
        <v>14285</v>
      </c>
      <c r="M10657" t="s">
        <v>14426</v>
      </c>
      <c r="N10657" t="s">
        <v>6787</v>
      </c>
      <c r="O10657" t="s">
        <v>6810</v>
      </c>
      <c r="P10657">
        <v>13245000</v>
      </c>
      <c r="Q10657" t="s">
        <v>6636</v>
      </c>
      <c r="R10657" t="s">
        <v>6636</v>
      </c>
      <c r="S10657" s="12"/>
      <c r="T10657" s="13"/>
      <c r="U10657" t="s">
        <v>6636</v>
      </c>
    </row>
    <row r="10658" spans="1:21" x14ac:dyDescent="0.25">
      <c r="A10658" t="s">
        <v>6637</v>
      </c>
      <c r="B10658" s="12">
        <v>213710</v>
      </c>
      <c r="C10658" t="s">
        <v>14538</v>
      </c>
      <c r="D10658" s="11">
        <v>46205.598564814798</v>
      </c>
      <c r="E10658" t="s">
        <v>14539</v>
      </c>
      <c r="F10658" t="s">
        <v>6415</v>
      </c>
      <c r="G10658" t="s">
        <v>9093</v>
      </c>
      <c r="H10658" t="s">
        <v>6542</v>
      </c>
      <c r="I10658" t="s">
        <v>65</v>
      </c>
      <c r="J10658" t="s">
        <v>67</v>
      </c>
      <c r="K10658" t="s">
        <v>14425</v>
      </c>
      <c r="L10658" t="s">
        <v>14285</v>
      </c>
      <c r="M10658" t="s">
        <v>14426</v>
      </c>
      <c r="N10658" t="s">
        <v>6787</v>
      </c>
      <c r="O10658" t="s">
        <v>6810</v>
      </c>
      <c r="P10658">
        <v>13245000</v>
      </c>
      <c r="Q10658" t="s">
        <v>6636</v>
      </c>
      <c r="R10658" t="s">
        <v>6636</v>
      </c>
      <c r="S10658" s="12"/>
      <c r="T10658" s="13"/>
      <c r="U10658" t="s">
        <v>6636</v>
      </c>
    </row>
    <row r="10659" spans="1:21" x14ac:dyDescent="0.25">
      <c r="A10659" t="s">
        <v>6637</v>
      </c>
      <c r="B10659" s="12">
        <v>213710</v>
      </c>
      <c r="C10659" t="s">
        <v>14538</v>
      </c>
      <c r="D10659" s="11">
        <v>46205.598564814798</v>
      </c>
      <c r="E10659" t="s">
        <v>14539</v>
      </c>
      <c r="F10659" t="s">
        <v>6415</v>
      </c>
      <c r="G10659" t="s">
        <v>9094</v>
      </c>
      <c r="H10659" t="s">
        <v>6542</v>
      </c>
      <c r="I10659" t="s">
        <v>65</v>
      </c>
      <c r="J10659" t="s">
        <v>67</v>
      </c>
      <c r="K10659" t="s">
        <v>14425</v>
      </c>
      <c r="L10659" t="s">
        <v>14285</v>
      </c>
      <c r="M10659" t="s">
        <v>14426</v>
      </c>
      <c r="N10659" t="s">
        <v>6787</v>
      </c>
      <c r="O10659" t="s">
        <v>6810</v>
      </c>
      <c r="P10659">
        <v>13245000</v>
      </c>
      <c r="Q10659" t="s">
        <v>6636</v>
      </c>
      <c r="R10659" t="s">
        <v>6636</v>
      </c>
      <c r="S10659" s="12"/>
      <c r="T10659" s="13"/>
      <c r="U10659" t="s">
        <v>6636</v>
      </c>
    </row>
    <row r="10660" spans="1:21" x14ac:dyDescent="0.25">
      <c r="A10660" t="s">
        <v>6637</v>
      </c>
      <c r="B10660" s="12">
        <v>213710</v>
      </c>
      <c r="C10660" t="s">
        <v>14538</v>
      </c>
      <c r="D10660" s="11">
        <v>46205.598564814798</v>
      </c>
      <c r="E10660" t="s">
        <v>14539</v>
      </c>
      <c r="F10660" t="s">
        <v>6415</v>
      </c>
      <c r="G10660" t="s">
        <v>9095</v>
      </c>
      <c r="H10660" t="s">
        <v>6542</v>
      </c>
      <c r="I10660" t="s">
        <v>65</v>
      </c>
      <c r="J10660" t="s">
        <v>67</v>
      </c>
      <c r="K10660" t="s">
        <v>14425</v>
      </c>
      <c r="L10660" t="s">
        <v>14285</v>
      </c>
      <c r="M10660" t="s">
        <v>14426</v>
      </c>
      <c r="N10660" t="s">
        <v>6787</v>
      </c>
      <c r="O10660" t="s">
        <v>6810</v>
      </c>
      <c r="P10660">
        <v>13245000</v>
      </c>
      <c r="Q10660" t="s">
        <v>6636</v>
      </c>
      <c r="R10660" t="s">
        <v>6636</v>
      </c>
      <c r="S10660" s="12"/>
      <c r="T10660" s="13"/>
      <c r="U10660" t="s">
        <v>6636</v>
      </c>
    </row>
    <row r="10661" spans="1:21" x14ac:dyDescent="0.25">
      <c r="A10661" t="s">
        <v>6637</v>
      </c>
      <c r="B10661" s="12">
        <v>213710</v>
      </c>
      <c r="C10661" t="s">
        <v>14538</v>
      </c>
      <c r="D10661" s="11">
        <v>46205.598564814798</v>
      </c>
      <c r="E10661" t="s">
        <v>14539</v>
      </c>
      <c r="F10661" t="s">
        <v>6415</v>
      </c>
      <c r="G10661" t="s">
        <v>9096</v>
      </c>
      <c r="H10661" t="s">
        <v>6542</v>
      </c>
      <c r="I10661" t="s">
        <v>65</v>
      </c>
      <c r="J10661" t="s">
        <v>67</v>
      </c>
      <c r="K10661" t="s">
        <v>14425</v>
      </c>
      <c r="L10661" t="s">
        <v>14285</v>
      </c>
      <c r="M10661" t="s">
        <v>14426</v>
      </c>
      <c r="N10661" t="s">
        <v>6787</v>
      </c>
      <c r="O10661" t="s">
        <v>6810</v>
      </c>
      <c r="P10661">
        <v>13245000</v>
      </c>
      <c r="Q10661" t="s">
        <v>6636</v>
      </c>
      <c r="R10661" t="s">
        <v>6636</v>
      </c>
      <c r="S10661" s="12"/>
      <c r="T10661" s="13"/>
      <c r="U10661" t="s">
        <v>6636</v>
      </c>
    </row>
    <row r="10662" spans="1:21" x14ac:dyDescent="0.25">
      <c r="A10662" t="s">
        <v>6619</v>
      </c>
      <c r="B10662" s="12">
        <v>213710</v>
      </c>
      <c r="C10662" t="s">
        <v>14538</v>
      </c>
      <c r="D10662" s="11">
        <v>46205.620729166701</v>
      </c>
      <c r="E10662" t="s">
        <v>14539</v>
      </c>
      <c r="F10662" t="s">
        <v>6415</v>
      </c>
      <c r="G10662" t="s">
        <v>9086</v>
      </c>
      <c r="H10662" t="s">
        <v>6542</v>
      </c>
      <c r="I10662" t="s">
        <v>65</v>
      </c>
      <c r="J10662" t="s">
        <v>67</v>
      </c>
      <c r="K10662" t="s">
        <v>14425</v>
      </c>
      <c r="L10662" t="s">
        <v>14285</v>
      </c>
      <c r="M10662" t="s">
        <v>14426</v>
      </c>
      <c r="N10662" t="s">
        <v>6787</v>
      </c>
      <c r="O10662" t="s">
        <v>6810</v>
      </c>
      <c r="P10662">
        <v>13245000</v>
      </c>
      <c r="Q10662" t="s">
        <v>6636</v>
      </c>
      <c r="R10662" t="s">
        <v>6636</v>
      </c>
      <c r="S10662" s="12"/>
      <c r="T10662" s="13"/>
      <c r="U10662" t="s">
        <v>6636</v>
      </c>
    </row>
    <row r="10663" spans="1:21" x14ac:dyDescent="0.25">
      <c r="A10663" t="s">
        <v>6619</v>
      </c>
      <c r="B10663" s="12">
        <v>213710</v>
      </c>
      <c r="C10663" t="s">
        <v>14538</v>
      </c>
      <c r="D10663" s="11">
        <v>46205.620729166701</v>
      </c>
      <c r="E10663" t="s">
        <v>14539</v>
      </c>
      <c r="F10663" t="s">
        <v>6415</v>
      </c>
      <c r="G10663" t="s">
        <v>9088</v>
      </c>
      <c r="H10663" t="s">
        <v>6542</v>
      </c>
      <c r="I10663" t="s">
        <v>65</v>
      </c>
      <c r="J10663" t="s">
        <v>67</v>
      </c>
      <c r="K10663" t="s">
        <v>14425</v>
      </c>
      <c r="L10663" t="s">
        <v>14285</v>
      </c>
      <c r="M10663" t="s">
        <v>14426</v>
      </c>
      <c r="N10663" t="s">
        <v>6787</v>
      </c>
      <c r="O10663" t="s">
        <v>6810</v>
      </c>
      <c r="P10663">
        <v>13245000</v>
      </c>
      <c r="Q10663" t="s">
        <v>6636</v>
      </c>
      <c r="R10663" t="s">
        <v>6636</v>
      </c>
      <c r="S10663" s="12"/>
      <c r="T10663" s="13"/>
      <c r="U10663" t="s">
        <v>6636</v>
      </c>
    </row>
    <row r="10664" spans="1:21" x14ac:dyDescent="0.25">
      <c r="A10664" t="s">
        <v>6619</v>
      </c>
      <c r="B10664" s="12">
        <v>213710</v>
      </c>
      <c r="C10664" t="s">
        <v>14538</v>
      </c>
      <c r="D10664" s="11">
        <v>46205.620729166701</v>
      </c>
      <c r="E10664" t="s">
        <v>14539</v>
      </c>
      <c r="F10664" t="s">
        <v>6415</v>
      </c>
      <c r="G10664" t="s">
        <v>9089</v>
      </c>
      <c r="H10664" t="s">
        <v>6542</v>
      </c>
      <c r="I10664" t="s">
        <v>65</v>
      </c>
      <c r="J10664" t="s">
        <v>67</v>
      </c>
      <c r="K10664" t="s">
        <v>14425</v>
      </c>
      <c r="L10664" t="s">
        <v>14285</v>
      </c>
      <c r="M10664" t="s">
        <v>14426</v>
      </c>
      <c r="N10664" t="s">
        <v>6787</v>
      </c>
      <c r="O10664" t="s">
        <v>6810</v>
      </c>
      <c r="P10664">
        <v>13245000</v>
      </c>
      <c r="Q10664" t="s">
        <v>6636</v>
      </c>
      <c r="R10664" t="s">
        <v>6636</v>
      </c>
      <c r="S10664" s="12"/>
      <c r="T10664" s="13"/>
      <c r="U10664" t="s">
        <v>6636</v>
      </c>
    </row>
    <row r="10665" spans="1:21" x14ac:dyDescent="0.25">
      <c r="A10665" t="s">
        <v>6619</v>
      </c>
      <c r="B10665" s="12">
        <v>213710</v>
      </c>
      <c r="C10665" t="s">
        <v>14538</v>
      </c>
      <c r="D10665" s="11">
        <v>46205.620729166701</v>
      </c>
      <c r="E10665" t="s">
        <v>14539</v>
      </c>
      <c r="F10665" t="s">
        <v>6415</v>
      </c>
      <c r="G10665" t="s">
        <v>6968</v>
      </c>
      <c r="H10665" t="s">
        <v>6542</v>
      </c>
      <c r="I10665" t="s">
        <v>65</v>
      </c>
      <c r="J10665" t="s">
        <v>67</v>
      </c>
      <c r="K10665" t="s">
        <v>14425</v>
      </c>
      <c r="L10665" t="s">
        <v>14285</v>
      </c>
      <c r="M10665" t="s">
        <v>14426</v>
      </c>
      <c r="N10665" t="s">
        <v>6787</v>
      </c>
      <c r="O10665" t="s">
        <v>6810</v>
      </c>
      <c r="P10665">
        <v>13245000</v>
      </c>
      <c r="Q10665" t="s">
        <v>6636</v>
      </c>
      <c r="R10665" t="s">
        <v>6636</v>
      </c>
      <c r="S10665" s="12"/>
      <c r="T10665" s="13"/>
      <c r="U10665" t="s">
        <v>6636</v>
      </c>
    </row>
    <row r="10666" spans="1:21" x14ac:dyDescent="0.25">
      <c r="A10666" t="s">
        <v>6619</v>
      </c>
      <c r="B10666" s="12">
        <v>213710</v>
      </c>
      <c r="C10666" t="s">
        <v>14538</v>
      </c>
      <c r="D10666" s="11">
        <v>46205.620729166701</v>
      </c>
      <c r="E10666" t="s">
        <v>14539</v>
      </c>
      <c r="F10666" t="s">
        <v>6415</v>
      </c>
      <c r="G10666" t="s">
        <v>9090</v>
      </c>
      <c r="H10666" t="s">
        <v>6542</v>
      </c>
      <c r="I10666" t="s">
        <v>65</v>
      </c>
      <c r="J10666" t="s">
        <v>67</v>
      </c>
      <c r="K10666" t="s">
        <v>14425</v>
      </c>
      <c r="L10666" t="s">
        <v>14285</v>
      </c>
      <c r="M10666" t="s">
        <v>14426</v>
      </c>
      <c r="N10666" t="s">
        <v>6787</v>
      </c>
      <c r="O10666" t="s">
        <v>6810</v>
      </c>
      <c r="P10666">
        <v>13245000</v>
      </c>
      <c r="Q10666" t="s">
        <v>6636</v>
      </c>
      <c r="R10666" t="s">
        <v>6636</v>
      </c>
      <c r="S10666" s="12"/>
      <c r="T10666" s="13"/>
      <c r="U10666" t="s">
        <v>6636</v>
      </c>
    </row>
    <row r="10667" spans="1:21" x14ac:dyDescent="0.25">
      <c r="A10667" t="s">
        <v>6619</v>
      </c>
      <c r="B10667" s="12">
        <v>213710</v>
      </c>
      <c r="C10667" t="s">
        <v>14538</v>
      </c>
      <c r="D10667" s="11">
        <v>46205.620729166701</v>
      </c>
      <c r="E10667" t="s">
        <v>14539</v>
      </c>
      <c r="F10667" t="s">
        <v>6415</v>
      </c>
      <c r="G10667" t="s">
        <v>9091</v>
      </c>
      <c r="H10667" t="s">
        <v>6542</v>
      </c>
      <c r="I10667" t="s">
        <v>65</v>
      </c>
      <c r="J10667" t="s">
        <v>67</v>
      </c>
      <c r="K10667" t="s">
        <v>14425</v>
      </c>
      <c r="L10667" t="s">
        <v>14285</v>
      </c>
      <c r="M10667" t="s">
        <v>14426</v>
      </c>
      <c r="N10667" t="s">
        <v>6787</v>
      </c>
      <c r="O10667" t="s">
        <v>6810</v>
      </c>
      <c r="P10667">
        <v>13245000</v>
      </c>
      <c r="Q10667" t="s">
        <v>6636</v>
      </c>
      <c r="R10667" t="s">
        <v>6636</v>
      </c>
      <c r="S10667" s="12"/>
      <c r="T10667" s="13"/>
      <c r="U10667" t="s">
        <v>6636</v>
      </c>
    </row>
    <row r="10668" spans="1:21" x14ac:dyDescent="0.25">
      <c r="A10668" t="s">
        <v>6619</v>
      </c>
      <c r="B10668" s="12">
        <v>213710</v>
      </c>
      <c r="C10668" t="s">
        <v>14538</v>
      </c>
      <c r="D10668" s="11">
        <v>46205.620729166701</v>
      </c>
      <c r="E10668" t="s">
        <v>14539</v>
      </c>
      <c r="F10668" t="s">
        <v>6415</v>
      </c>
      <c r="G10668" t="s">
        <v>9092</v>
      </c>
      <c r="H10668" t="s">
        <v>6542</v>
      </c>
      <c r="I10668" t="s">
        <v>65</v>
      </c>
      <c r="J10668" t="s">
        <v>67</v>
      </c>
      <c r="K10668" t="s">
        <v>14425</v>
      </c>
      <c r="L10668" t="s">
        <v>14285</v>
      </c>
      <c r="M10668" t="s">
        <v>14426</v>
      </c>
      <c r="N10668" t="s">
        <v>6787</v>
      </c>
      <c r="O10668" t="s">
        <v>6810</v>
      </c>
      <c r="P10668">
        <v>13245000</v>
      </c>
      <c r="Q10668" t="s">
        <v>6636</v>
      </c>
      <c r="R10668" t="s">
        <v>6636</v>
      </c>
      <c r="S10668" s="12"/>
      <c r="T10668" s="13"/>
      <c r="U10668" t="s">
        <v>6636</v>
      </c>
    </row>
    <row r="10669" spans="1:21" x14ac:dyDescent="0.25">
      <c r="A10669" t="s">
        <v>6619</v>
      </c>
      <c r="B10669" s="12">
        <v>213710</v>
      </c>
      <c r="C10669" t="s">
        <v>14538</v>
      </c>
      <c r="D10669" s="11">
        <v>46205.620729166701</v>
      </c>
      <c r="E10669" t="s">
        <v>14539</v>
      </c>
      <c r="F10669" t="s">
        <v>6415</v>
      </c>
      <c r="G10669" t="s">
        <v>9093</v>
      </c>
      <c r="H10669" t="s">
        <v>6542</v>
      </c>
      <c r="I10669" t="s">
        <v>65</v>
      </c>
      <c r="J10669" t="s">
        <v>67</v>
      </c>
      <c r="K10669" t="s">
        <v>14425</v>
      </c>
      <c r="L10669" t="s">
        <v>14285</v>
      </c>
      <c r="M10669" t="s">
        <v>14426</v>
      </c>
      <c r="N10669" t="s">
        <v>6787</v>
      </c>
      <c r="O10669" t="s">
        <v>6810</v>
      </c>
      <c r="P10669">
        <v>13245000</v>
      </c>
      <c r="Q10669" t="s">
        <v>6636</v>
      </c>
      <c r="R10669" t="s">
        <v>6636</v>
      </c>
      <c r="S10669" s="12"/>
      <c r="T10669" s="13"/>
      <c r="U10669" t="s">
        <v>6636</v>
      </c>
    </row>
    <row r="10670" spans="1:21" x14ac:dyDescent="0.25">
      <c r="A10670" t="s">
        <v>6619</v>
      </c>
      <c r="B10670" s="12">
        <v>213710</v>
      </c>
      <c r="C10670" t="s">
        <v>14538</v>
      </c>
      <c r="D10670" s="11">
        <v>46205.620729166701</v>
      </c>
      <c r="E10670" t="s">
        <v>14539</v>
      </c>
      <c r="F10670" t="s">
        <v>6415</v>
      </c>
      <c r="G10670" t="s">
        <v>9094</v>
      </c>
      <c r="H10670" t="s">
        <v>6542</v>
      </c>
      <c r="I10670" t="s">
        <v>65</v>
      </c>
      <c r="J10670" t="s">
        <v>67</v>
      </c>
      <c r="K10670" t="s">
        <v>14425</v>
      </c>
      <c r="L10670" t="s">
        <v>14285</v>
      </c>
      <c r="M10670" t="s">
        <v>14426</v>
      </c>
      <c r="N10670" t="s">
        <v>6787</v>
      </c>
      <c r="O10670" t="s">
        <v>6810</v>
      </c>
      <c r="P10670">
        <v>13245000</v>
      </c>
      <c r="Q10670" t="s">
        <v>6636</v>
      </c>
      <c r="R10670" t="s">
        <v>6636</v>
      </c>
      <c r="S10670" s="12"/>
      <c r="T10670" s="13"/>
      <c r="U10670" t="s">
        <v>6636</v>
      </c>
    </row>
    <row r="10671" spans="1:21" x14ac:dyDescent="0.25">
      <c r="A10671" t="s">
        <v>6619</v>
      </c>
      <c r="B10671" s="12">
        <v>213710</v>
      </c>
      <c r="C10671" t="s">
        <v>14538</v>
      </c>
      <c r="D10671" s="11">
        <v>46205.620729166701</v>
      </c>
      <c r="E10671" t="s">
        <v>14539</v>
      </c>
      <c r="F10671" t="s">
        <v>6415</v>
      </c>
      <c r="G10671" t="s">
        <v>9095</v>
      </c>
      <c r="H10671" t="s">
        <v>6542</v>
      </c>
      <c r="I10671" t="s">
        <v>65</v>
      </c>
      <c r="J10671" t="s">
        <v>67</v>
      </c>
      <c r="K10671" t="s">
        <v>14425</v>
      </c>
      <c r="L10671" t="s">
        <v>14285</v>
      </c>
      <c r="M10671" t="s">
        <v>14426</v>
      </c>
      <c r="N10671" t="s">
        <v>6787</v>
      </c>
      <c r="O10671" t="s">
        <v>6810</v>
      </c>
      <c r="P10671">
        <v>13245000</v>
      </c>
      <c r="Q10671" t="s">
        <v>6636</v>
      </c>
      <c r="R10671" t="s">
        <v>6636</v>
      </c>
      <c r="S10671" s="12"/>
      <c r="T10671" s="13"/>
      <c r="U10671" t="s">
        <v>6636</v>
      </c>
    </row>
    <row r="10672" spans="1:21" x14ac:dyDescent="0.25">
      <c r="A10672" t="s">
        <v>6619</v>
      </c>
      <c r="B10672" s="12">
        <v>213710</v>
      </c>
      <c r="C10672" t="s">
        <v>14538</v>
      </c>
      <c r="D10672" s="11">
        <v>46205.620729166701</v>
      </c>
      <c r="E10672" t="s">
        <v>14539</v>
      </c>
      <c r="F10672" t="s">
        <v>6415</v>
      </c>
      <c r="G10672" t="s">
        <v>9096</v>
      </c>
      <c r="H10672" t="s">
        <v>6542</v>
      </c>
      <c r="I10672" t="s">
        <v>65</v>
      </c>
      <c r="J10672" t="s">
        <v>67</v>
      </c>
      <c r="K10672" t="s">
        <v>14425</v>
      </c>
      <c r="L10672" t="s">
        <v>14285</v>
      </c>
      <c r="M10672" t="s">
        <v>14426</v>
      </c>
      <c r="N10672" t="s">
        <v>6787</v>
      </c>
      <c r="O10672" t="s">
        <v>6810</v>
      </c>
      <c r="P10672">
        <v>13245000</v>
      </c>
      <c r="Q10672" t="s">
        <v>6636</v>
      </c>
      <c r="R10672" t="s">
        <v>6636</v>
      </c>
      <c r="S10672" s="12"/>
      <c r="T10672" s="13"/>
      <c r="U10672" t="s">
        <v>6636</v>
      </c>
    </row>
    <row r="10673" spans="1:21" x14ac:dyDescent="0.25">
      <c r="A10673" t="s">
        <v>6619</v>
      </c>
      <c r="B10673" s="12">
        <v>213725</v>
      </c>
      <c r="C10673" t="s">
        <v>14534</v>
      </c>
      <c r="D10673" s="11">
        <v>46205.651701388902</v>
      </c>
      <c r="E10673" t="s">
        <v>14535</v>
      </c>
      <c r="F10673" t="s">
        <v>6415</v>
      </c>
      <c r="G10673" t="s">
        <v>9086</v>
      </c>
      <c r="H10673" t="s">
        <v>6542</v>
      </c>
      <c r="I10673" t="s">
        <v>65</v>
      </c>
      <c r="J10673" t="s">
        <v>132</v>
      </c>
      <c r="K10673" t="s">
        <v>14536</v>
      </c>
      <c r="L10673" t="s">
        <v>14285</v>
      </c>
      <c r="M10673" t="s">
        <v>14537</v>
      </c>
      <c r="N10673" t="s">
        <v>6787</v>
      </c>
      <c r="O10673" t="s">
        <v>6810</v>
      </c>
      <c r="P10673">
        <v>13245000</v>
      </c>
      <c r="Q10673" t="s">
        <v>6636</v>
      </c>
      <c r="R10673" t="s">
        <v>6636</v>
      </c>
      <c r="S10673" s="12"/>
      <c r="T10673" s="13"/>
      <c r="U10673" t="s">
        <v>6629</v>
      </c>
    </row>
    <row r="10674" spans="1:21" x14ac:dyDescent="0.25">
      <c r="A10674" t="s">
        <v>6619</v>
      </c>
      <c r="B10674" s="12">
        <v>213725</v>
      </c>
      <c r="C10674" t="s">
        <v>14534</v>
      </c>
      <c r="D10674" s="11">
        <v>46205.651701388902</v>
      </c>
      <c r="E10674" t="s">
        <v>14535</v>
      </c>
      <c r="F10674" t="s">
        <v>6415</v>
      </c>
      <c r="G10674" t="s">
        <v>9088</v>
      </c>
      <c r="H10674" t="s">
        <v>6542</v>
      </c>
      <c r="I10674" t="s">
        <v>65</v>
      </c>
      <c r="J10674" t="s">
        <v>132</v>
      </c>
      <c r="K10674" t="s">
        <v>14536</v>
      </c>
      <c r="L10674" t="s">
        <v>14285</v>
      </c>
      <c r="M10674" t="s">
        <v>14537</v>
      </c>
      <c r="N10674" t="s">
        <v>6787</v>
      </c>
      <c r="O10674" t="s">
        <v>6810</v>
      </c>
      <c r="P10674">
        <v>13245000</v>
      </c>
      <c r="Q10674" t="s">
        <v>6636</v>
      </c>
      <c r="R10674" t="s">
        <v>6636</v>
      </c>
      <c r="S10674" s="12"/>
      <c r="T10674" s="13"/>
      <c r="U10674" t="s">
        <v>6629</v>
      </c>
    </row>
    <row r="10675" spans="1:21" x14ac:dyDescent="0.25">
      <c r="A10675" t="s">
        <v>6619</v>
      </c>
      <c r="B10675" s="12">
        <v>213725</v>
      </c>
      <c r="C10675" t="s">
        <v>14534</v>
      </c>
      <c r="D10675" s="11">
        <v>46205.651701388902</v>
      </c>
      <c r="E10675" t="s">
        <v>14535</v>
      </c>
      <c r="F10675" t="s">
        <v>6415</v>
      </c>
      <c r="G10675" t="s">
        <v>9089</v>
      </c>
      <c r="H10675" t="s">
        <v>6542</v>
      </c>
      <c r="I10675" t="s">
        <v>65</v>
      </c>
      <c r="J10675" t="s">
        <v>132</v>
      </c>
      <c r="K10675" t="s">
        <v>14536</v>
      </c>
      <c r="L10675" t="s">
        <v>14285</v>
      </c>
      <c r="M10675" t="s">
        <v>14537</v>
      </c>
      <c r="N10675" t="s">
        <v>6787</v>
      </c>
      <c r="O10675" t="s">
        <v>6810</v>
      </c>
      <c r="P10675">
        <v>13245000</v>
      </c>
      <c r="Q10675" t="s">
        <v>6636</v>
      </c>
      <c r="R10675" t="s">
        <v>6636</v>
      </c>
      <c r="S10675" s="12"/>
      <c r="T10675" s="13"/>
      <c r="U10675" t="s">
        <v>6629</v>
      </c>
    </row>
    <row r="10676" spans="1:21" x14ac:dyDescent="0.25">
      <c r="A10676" t="s">
        <v>6619</v>
      </c>
      <c r="B10676" s="12">
        <v>213725</v>
      </c>
      <c r="C10676" t="s">
        <v>14534</v>
      </c>
      <c r="D10676" s="11">
        <v>46205.651701388902</v>
      </c>
      <c r="E10676" t="s">
        <v>14535</v>
      </c>
      <c r="F10676" t="s">
        <v>6415</v>
      </c>
      <c r="G10676" t="s">
        <v>6968</v>
      </c>
      <c r="H10676" t="s">
        <v>6542</v>
      </c>
      <c r="I10676" t="s">
        <v>65</v>
      </c>
      <c r="J10676" t="s">
        <v>132</v>
      </c>
      <c r="K10676" t="s">
        <v>14536</v>
      </c>
      <c r="L10676" t="s">
        <v>14285</v>
      </c>
      <c r="M10676" t="s">
        <v>14537</v>
      </c>
      <c r="N10676" t="s">
        <v>6787</v>
      </c>
      <c r="O10676" t="s">
        <v>6810</v>
      </c>
      <c r="P10676">
        <v>13245000</v>
      </c>
      <c r="Q10676" t="s">
        <v>6636</v>
      </c>
      <c r="R10676" t="s">
        <v>6636</v>
      </c>
      <c r="S10676" s="12"/>
      <c r="T10676" s="13"/>
      <c r="U10676" t="s">
        <v>6629</v>
      </c>
    </row>
    <row r="10677" spans="1:21" x14ac:dyDescent="0.25">
      <c r="A10677" t="s">
        <v>6619</v>
      </c>
      <c r="B10677" s="12">
        <v>213725</v>
      </c>
      <c r="C10677" t="s">
        <v>14534</v>
      </c>
      <c r="D10677" s="11">
        <v>46205.651701388902</v>
      </c>
      <c r="E10677" t="s">
        <v>14535</v>
      </c>
      <c r="F10677" t="s">
        <v>6415</v>
      </c>
      <c r="G10677" t="s">
        <v>9090</v>
      </c>
      <c r="H10677" t="s">
        <v>6542</v>
      </c>
      <c r="I10677" t="s">
        <v>65</v>
      </c>
      <c r="J10677" t="s">
        <v>132</v>
      </c>
      <c r="K10677" t="s">
        <v>14536</v>
      </c>
      <c r="L10677" t="s">
        <v>14285</v>
      </c>
      <c r="M10677" t="s">
        <v>14537</v>
      </c>
      <c r="N10677" t="s">
        <v>6787</v>
      </c>
      <c r="O10677" t="s">
        <v>6810</v>
      </c>
      <c r="P10677">
        <v>13245000</v>
      </c>
      <c r="Q10677" t="s">
        <v>6636</v>
      </c>
      <c r="R10677" t="s">
        <v>6636</v>
      </c>
      <c r="S10677" s="12"/>
      <c r="T10677" s="13"/>
      <c r="U10677" t="s">
        <v>6629</v>
      </c>
    </row>
    <row r="10678" spans="1:21" x14ac:dyDescent="0.25">
      <c r="A10678" t="s">
        <v>6619</v>
      </c>
      <c r="B10678" s="12">
        <v>213725</v>
      </c>
      <c r="C10678" t="s">
        <v>14534</v>
      </c>
      <c r="D10678" s="11">
        <v>46205.651701388902</v>
      </c>
      <c r="E10678" t="s">
        <v>14535</v>
      </c>
      <c r="F10678" t="s">
        <v>6415</v>
      </c>
      <c r="G10678" t="s">
        <v>9091</v>
      </c>
      <c r="H10678" t="s">
        <v>6542</v>
      </c>
      <c r="I10678" t="s">
        <v>65</v>
      </c>
      <c r="J10678" t="s">
        <v>132</v>
      </c>
      <c r="K10678" t="s">
        <v>14536</v>
      </c>
      <c r="L10678" t="s">
        <v>14285</v>
      </c>
      <c r="M10678" t="s">
        <v>14537</v>
      </c>
      <c r="N10678" t="s">
        <v>6787</v>
      </c>
      <c r="O10678" t="s">
        <v>6810</v>
      </c>
      <c r="P10678">
        <v>13245000</v>
      </c>
      <c r="Q10678" t="s">
        <v>6636</v>
      </c>
      <c r="R10678" t="s">
        <v>6636</v>
      </c>
      <c r="S10678" s="12"/>
      <c r="T10678" s="13"/>
      <c r="U10678" t="s">
        <v>6629</v>
      </c>
    </row>
    <row r="10679" spans="1:21" x14ac:dyDescent="0.25">
      <c r="A10679" t="s">
        <v>6619</v>
      </c>
      <c r="B10679" s="12">
        <v>213725</v>
      </c>
      <c r="C10679" t="s">
        <v>14534</v>
      </c>
      <c r="D10679" s="11">
        <v>46205.651701388902</v>
      </c>
      <c r="E10679" t="s">
        <v>14535</v>
      </c>
      <c r="F10679" t="s">
        <v>6415</v>
      </c>
      <c r="G10679" t="s">
        <v>9092</v>
      </c>
      <c r="H10679" t="s">
        <v>6542</v>
      </c>
      <c r="I10679" t="s">
        <v>65</v>
      </c>
      <c r="J10679" t="s">
        <v>132</v>
      </c>
      <c r="K10679" t="s">
        <v>14536</v>
      </c>
      <c r="L10679" t="s">
        <v>14285</v>
      </c>
      <c r="M10679" t="s">
        <v>14537</v>
      </c>
      <c r="N10679" t="s">
        <v>6787</v>
      </c>
      <c r="O10679" t="s">
        <v>6810</v>
      </c>
      <c r="P10679">
        <v>13245000</v>
      </c>
      <c r="Q10679" t="s">
        <v>6636</v>
      </c>
      <c r="R10679" t="s">
        <v>6636</v>
      </c>
      <c r="S10679" s="12"/>
      <c r="T10679" s="13"/>
      <c r="U10679" t="s">
        <v>6629</v>
      </c>
    </row>
    <row r="10680" spans="1:21" x14ac:dyDescent="0.25">
      <c r="A10680" t="s">
        <v>6619</v>
      </c>
      <c r="B10680" s="12">
        <v>213725</v>
      </c>
      <c r="C10680" t="s">
        <v>14534</v>
      </c>
      <c r="D10680" s="11">
        <v>46205.651701388902</v>
      </c>
      <c r="E10680" t="s">
        <v>14535</v>
      </c>
      <c r="F10680" t="s">
        <v>6415</v>
      </c>
      <c r="G10680" t="s">
        <v>9093</v>
      </c>
      <c r="H10680" t="s">
        <v>6542</v>
      </c>
      <c r="I10680" t="s">
        <v>65</v>
      </c>
      <c r="J10680" t="s">
        <v>132</v>
      </c>
      <c r="K10680" t="s">
        <v>14536</v>
      </c>
      <c r="L10680" t="s">
        <v>14285</v>
      </c>
      <c r="M10680" t="s">
        <v>14537</v>
      </c>
      <c r="N10680" t="s">
        <v>6787</v>
      </c>
      <c r="O10680" t="s">
        <v>6810</v>
      </c>
      <c r="P10680">
        <v>13245000</v>
      </c>
      <c r="Q10680" t="s">
        <v>6636</v>
      </c>
      <c r="R10680" t="s">
        <v>6636</v>
      </c>
      <c r="S10680" s="12"/>
      <c r="T10680" s="13"/>
      <c r="U10680" t="s">
        <v>6629</v>
      </c>
    </row>
    <row r="10681" spans="1:21" x14ac:dyDescent="0.25">
      <c r="A10681" t="s">
        <v>6619</v>
      </c>
      <c r="B10681" s="12">
        <v>213725</v>
      </c>
      <c r="C10681" t="s">
        <v>14534</v>
      </c>
      <c r="D10681" s="11">
        <v>46205.651701388902</v>
      </c>
      <c r="E10681" t="s">
        <v>14535</v>
      </c>
      <c r="F10681" t="s">
        <v>6415</v>
      </c>
      <c r="G10681" t="s">
        <v>9094</v>
      </c>
      <c r="H10681" t="s">
        <v>6542</v>
      </c>
      <c r="I10681" t="s">
        <v>65</v>
      </c>
      <c r="J10681" t="s">
        <v>132</v>
      </c>
      <c r="K10681" t="s">
        <v>14536</v>
      </c>
      <c r="L10681" t="s">
        <v>14285</v>
      </c>
      <c r="M10681" t="s">
        <v>14537</v>
      </c>
      <c r="N10681" t="s">
        <v>6787</v>
      </c>
      <c r="O10681" t="s">
        <v>6810</v>
      </c>
      <c r="P10681">
        <v>13245000</v>
      </c>
      <c r="Q10681" t="s">
        <v>6636</v>
      </c>
      <c r="R10681" t="s">
        <v>6636</v>
      </c>
      <c r="S10681" s="12"/>
      <c r="T10681" s="13"/>
      <c r="U10681" t="s">
        <v>6629</v>
      </c>
    </row>
    <row r="10682" spans="1:21" x14ac:dyDescent="0.25">
      <c r="A10682" t="s">
        <v>6619</v>
      </c>
      <c r="B10682" s="12">
        <v>213725</v>
      </c>
      <c r="C10682" t="s">
        <v>14534</v>
      </c>
      <c r="D10682" s="11">
        <v>46205.651701388902</v>
      </c>
      <c r="E10682" t="s">
        <v>14535</v>
      </c>
      <c r="F10682" t="s">
        <v>6415</v>
      </c>
      <c r="G10682" t="s">
        <v>9095</v>
      </c>
      <c r="H10682" t="s">
        <v>6542</v>
      </c>
      <c r="I10682" t="s">
        <v>65</v>
      </c>
      <c r="J10682" t="s">
        <v>132</v>
      </c>
      <c r="K10682" t="s">
        <v>14536</v>
      </c>
      <c r="L10682" t="s">
        <v>14285</v>
      </c>
      <c r="M10682" t="s">
        <v>14537</v>
      </c>
      <c r="N10682" t="s">
        <v>6787</v>
      </c>
      <c r="O10682" t="s">
        <v>6810</v>
      </c>
      <c r="P10682">
        <v>13245000</v>
      </c>
      <c r="Q10682" t="s">
        <v>6636</v>
      </c>
      <c r="R10682" t="s">
        <v>6636</v>
      </c>
      <c r="S10682" s="12"/>
      <c r="T10682" s="13"/>
      <c r="U10682" t="s">
        <v>6629</v>
      </c>
    </row>
    <row r="10683" spans="1:21" x14ac:dyDescent="0.25">
      <c r="A10683" t="s">
        <v>6619</v>
      </c>
      <c r="B10683" s="12">
        <v>213725</v>
      </c>
      <c r="C10683" t="s">
        <v>14534</v>
      </c>
      <c r="D10683" s="11">
        <v>46205.651701388902</v>
      </c>
      <c r="E10683" t="s">
        <v>14535</v>
      </c>
      <c r="F10683" t="s">
        <v>6415</v>
      </c>
      <c r="G10683" t="s">
        <v>9096</v>
      </c>
      <c r="H10683" t="s">
        <v>6542</v>
      </c>
      <c r="I10683" t="s">
        <v>65</v>
      </c>
      <c r="J10683" t="s">
        <v>132</v>
      </c>
      <c r="K10683" t="s">
        <v>14536</v>
      </c>
      <c r="L10683" t="s">
        <v>14285</v>
      </c>
      <c r="M10683" t="s">
        <v>14537</v>
      </c>
      <c r="N10683" t="s">
        <v>6787</v>
      </c>
      <c r="O10683" t="s">
        <v>6810</v>
      </c>
      <c r="P10683">
        <v>13245000</v>
      </c>
      <c r="Q10683" t="s">
        <v>6636</v>
      </c>
      <c r="R10683" t="s">
        <v>6636</v>
      </c>
      <c r="S10683" s="12"/>
      <c r="T10683" s="13"/>
      <c r="U10683" t="s">
        <v>6629</v>
      </c>
    </row>
    <row r="10684" spans="1:21" x14ac:dyDescent="0.25">
      <c r="A10684" t="s">
        <v>6637</v>
      </c>
      <c r="B10684" s="12">
        <v>215290</v>
      </c>
      <c r="C10684" t="s">
        <v>14540</v>
      </c>
      <c r="D10684" s="11">
        <v>46205.7113888889</v>
      </c>
      <c r="E10684" t="s">
        <v>14541</v>
      </c>
      <c r="F10684" t="s">
        <v>6415</v>
      </c>
      <c r="G10684" t="s">
        <v>6968</v>
      </c>
      <c r="H10684" t="s">
        <v>6542</v>
      </c>
      <c r="I10684" t="s">
        <v>65</v>
      </c>
      <c r="J10684" t="s">
        <v>636</v>
      </c>
      <c r="K10684" t="s">
        <v>14542</v>
      </c>
      <c r="L10684" t="s">
        <v>14324</v>
      </c>
      <c r="M10684" t="s">
        <v>14543</v>
      </c>
      <c r="N10684" t="s">
        <v>6627</v>
      </c>
      <c r="O10684" t="s">
        <v>7411</v>
      </c>
      <c r="P10684">
        <v>30000000</v>
      </c>
      <c r="Q10684" t="s">
        <v>6636</v>
      </c>
      <c r="R10684" t="s">
        <v>6636</v>
      </c>
      <c r="S10684" s="12"/>
      <c r="T10684" s="13"/>
      <c r="U10684" t="s">
        <v>6629</v>
      </c>
    </row>
    <row r="10685" spans="1:21" x14ac:dyDescent="0.25">
      <c r="A10685" t="s">
        <v>6637</v>
      </c>
      <c r="B10685" s="12">
        <v>213755</v>
      </c>
      <c r="C10685" t="s">
        <v>14540</v>
      </c>
      <c r="D10685" s="11">
        <v>46205.7113888889</v>
      </c>
      <c r="E10685" t="s">
        <v>14541</v>
      </c>
      <c r="F10685" t="s">
        <v>6415</v>
      </c>
      <c r="G10685" t="s">
        <v>6968</v>
      </c>
      <c r="H10685" t="s">
        <v>6542</v>
      </c>
      <c r="I10685" t="s">
        <v>65</v>
      </c>
      <c r="J10685" t="s">
        <v>636</v>
      </c>
      <c r="K10685" t="s">
        <v>14544</v>
      </c>
      <c r="L10685" t="s">
        <v>14545</v>
      </c>
      <c r="M10685" t="s">
        <v>14546</v>
      </c>
      <c r="N10685" t="s">
        <v>6627</v>
      </c>
      <c r="O10685" t="s">
        <v>7411</v>
      </c>
      <c r="P10685">
        <v>29875000</v>
      </c>
      <c r="Q10685" t="s">
        <v>6636</v>
      </c>
      <c r="R10685" t="s">
        <v>6636</v>
      </c>
      <c r="S10685" s="12"/>
      <c r="T10685" s="13"/>
      <c r="U10685" t="s">
        <v>6629</v>
      </c>
    </row>
    <row r="10686" spans="1:21" x14ac:dyDescent="0.25">
      <c r="A10686" t="s">
        <v>6637</v>
      </c>
      <c r="B10686" s="12">
        <v>215290</v>
      </c>
      <c r="C10686" t="s">
        <v>14540</v>
      </c>
      <c r="D10686" s="11">
        <v>46205.7113888889</v>
      </c>
      <c r="E10686" t="s">
        <v>14541</v>
      </c>
      <c r="F10686" t="s">
        <v>6415</v>
      </c>
      <c r="G10686" t="s">
        <v>9091</v>
      </c>
      <c r="H10686" t="s">
        <v>6542</v>
      </c>
      <c r="I10686" t="s">
        <v>65</v>
      </c>
      <c r="J10686" t="s">
        <v>636</v>
      </c>
      <c r="K10686" t="s">
        <v>14542</v>
      </c>
      <c r="L10686" t="s">
        <v>14324</v>
      </c>
      <c r="M10686" t="s">
        <v>14543</v>
      </c>
      <c r="N10686" t="s">
        <v>6627</v>
      </c>
      <c r="O10686" t="s">
        <v>7411</v>
      </c>
      <c r="P10686">
        <v>30000000</v>
      </c>
      <c r="Q10686" t="s">
        <v>6636</v>
      </c>
      <c r="R10686" t="s">
        <v>6636</v>
      </c>
      <c r="S10686" s="12"/>
      <c r="T10686" s="13"/>
      <c r="U10686" t="s">
        <v>6629</v>
      </c>
    </row>
    <row r="10687" spans="1:21" x14ac:dyDescent="0.25">
      <c r="A10687" t="s">
        <v>6637</v>
      </c>
      <c r="B10687" s="12">
        <v>213755</v>
      </c>
      <c r="C10687" t="s">
        <v>14540</v>
      </c>
      <c r="D10687" s="11">
        <v>46205.7113888889</v>
      </c>
      <c r="E10687" t="s">
        <v>14541</v>
      </c>
      <c r="F10687" t="s">
        <v>6415</v>
      </c>
      <c r="G10687" t="s">
        <v>9091</v>
      </c>
      <c r="H10687" t="s">
        <v>6542</v>
      </c>
      <c r="I10687" t="s">
        <v>65</v>
      </c>
      <c r="J10687" t="s">
        <v>636</v>
      </c>
      <c r="K10687" t="s">
        <v>14544</v>
      </c>
      <c r="L10687" t="s">
        <v>14545</v>
      </c>
      <c r="M10687" t="s">
        <v>14546</v>
      </c>
      <c r="N10687" t="s">
        <v>6627</v>
      </c>
      <c r="O10687" t="s">
        <v>7411</v>
      </c>
      <c r="P10687">
        <v>29875000</v>
      </c>
      <c r="Q10687" t="s">
        <v>6636</v>
      </c>
      <c r="R10687" t="s">
        <v>6636</v>
      </c>
      <c r="S10687" s="12"/>
      <c r="T10687" s="13"/>
      <c r="U10687" t="s">
        <v>6629</v>
      </c>
    </row>
    <row r="10688" spans="1:21" x14ac:dyDescent="0.25">
      <c r="A10688" t="s">
        <v>6637</v>
      </c>
      <c r="B10688" s="12">
        <v>215290</v>
      </c>
      <c r="C10688" t="s">
        <v>14540</v>
      </c>
      <c r="D10688" s="11">
        <v>46205.7113888889</v>
      </c>
      <c r="E10688" t="s">
        <v>14541</v>
      </c>
      <c r="F10688" t="s">
        <v>6415</v>
      </c>
      <c r="G10688" t="s">
        <v>14292</v>
      </c>
      <c r="H10688" t="s">
        <v>6542</v>
      </c>
      <c r="I10688" t="s">
        <v>65</v>
      </c>
      <c r="J10688" t="s">
        <v>636</v>
      </c>
      <c r="K10688" t="s">
        <v>14542</v>
      </c>
      <c r="L10688" t="s">
        <v>14324</v>
      </c>
      <c r="M10688" t="s">
        <v>14543</v>
      </c>
      <c r="N10688" t="s">
        <v>6627</v>
      </c>
      <c r="O10688" t="s">
        <v>7411</v>
      </c>
      <c r="P10688">
        <v>30000000</v>
      </c>
      <c r="Q10688" t="s">
        <v>6636</v>
      </c>
      <c r="R10688" t="s">
        <v>6636</v>
      </c>
      <c r="S10688" s="12"/>
      <c r="T10688" s="13"/>
      <c r="U10688" t="s">
        <v>6629</v>
      </c>
    </row>
    <row r="10689" spans="1:21" x14ac:dyDescent="0.25">
      <c r="A10689" t="s">
        <v>6637</v>
      </c>
      <c r="B10689" s="12">
        <v>213755</v>
      </c>
      <c r="C10689" t="s">
        <v>14540</v>
      </c>
      <c r="D10689" s="11">
        <v>46205.7113888889</v>
      </c>
      <c r="E10689" t="s">
        <v>14541</v>
      </c>
      <c r="F10689" t="s">
        <v>6415</v>
      </c>
      <c r="G10689" t="s">
        <v>14292</v>
      </c>
      <c r="H10689" t="s">
        <v>6542</v>
      </c>
      <c r="I10689" t="s">
        <v>65</v>
      </c>
      <c r="J10689" t="s">
        <v>636</v>
      </c>
      <c r="K10689" t="s">
        <v>14544</v>
      </c>
      <c r="L10689" t="s">
        <v>14545</v>
      </c>
      <c r="M10689" t="s">
        <v>14546</v>
      </c>
      <c r="N10689" t="s">
        <v>6627</v>
      </c>
      <c r="O10689" t="s">
        <v>7411</v>
      </c>
      <c r="P10689">
        <v>29875000</v>
      </c>
      <c r="Q10689" t="s">
        <v>6636</v>
      </c>
      <c r="R10689" t="s">
        <v>6636</v>
      </c>
      <c r="S10689" s="12"/>
      <c r="T10689" s="13"/>
      <c r="U10689" t="s">
        <v>6629</v>
      </c>
    </row>
    <row r="10690" spans="1:21" x14ac:dyDescent="0.25">
      <c r="A10690" t="s">
        <v>6637</v>
      </c>
      <c r="B10690" s="12">
        <v>215290</v>
      </c>
      <c r="C10690" t="s">
        <v>14540</v>
      </c>
      <c r="D10690" s="11">
        <v>46205.7113888889</v>
      </c>
      <c r="E10690" t="s">
        <v>14541</v>
      </c>
      <c r="F10690" t="s">
        <v>6415</v>
      </c>
      <c r="G10690" t="s">
        <v>14294</v>
      </c>
      <c r="H10690" t="s">
        <v>6542</v>
      </c>
      <c r="I10690" t="s">
        <v>65</v>
      </c>
      <c r="J10690" t="s">
        <v>636</v>
      </c>
      <c r="K10690" t="s">
        <v>14542</v>
      </c>
      <c r="L10690" t="s">
        <v>14324</v>
      </c>
      <c r="M10690" t="s">
        <v>14543</v>
      </c>
      <c r="N10690" t="s">
        <v>6627</v>
      </c>
      <c r="O10690" t="s">
        <v>7411</v>
      </c>
      <c r="P10690">
        <v>30000000</v>
      </c>
      <c r="Q10690" t="s">
        <v>6636</v>
      </c>
      <c r="R10690" t="s">
        <v>6636</v>
      </c>
      <c r="S10690" s="12"/>
      <c r="T10690" s="13"/>
      <c r="U10690" t="s">
        <v>6629</v>
      </c>
    </row>
    <row r="10691" spans="1:21" x14ac:dyDescent="0.25">
      <c r="A10691" t="s">
        <v>6637</v>
      </c>
      <c r="B10691" s="12">
        <v>213755</v>
      </c>
      <c r="C10691" t="s">
        <v>14540</v>
      </c>
      <c r="D10691" s="11">
        <v>46205.7113888889</v>
      </c>
      <c r="E10691" t="s">
        <v>14541</v>
      </c>
      <c r="F10691" t="s">
        <v>6415</v>
      </c>
      <c r="G10691" t="s">
        <v>14294</v>
      </c>
      <c r="H10691" t="s">
        <v>6542</v>
      </c>
      <c r="I10691" t="s">
        <v>65</v>
      </c>
      <c r="J10691" t="s">
        <v>636</v>
      </c>
      <c r="K10691" t="s">
        <v>14544</v>
      </c>
      <c r="L10691" t="s">
        <v>14545</v>
      </c>
      <c r="M10691" t="s">
        <v>14546</v>
      </c>
      <c r="N10691" t="s">
        <v>6627</v>
      </c>
      <c r="O10691" t="s">
        <v>7411</v>
      </c>
      <c r="P10691">
        <v>29875000</v>
      </c>
      <c r="Q10691" t="s">
        <v>6636</v>
      </c>
      <c r="R10691" t="s">
        <v>6636</v>
      </c>
      <c r="S10691" s="12"/>
      <c r="T10691" s="13"/>
      <c r="U10691" t="s">
        <v>6629</v>
      </c>
    </row>
    <row r="10692" spans="1:21" x14ac:dyDescent="0.25">
      <c r="A10692" t="s">
        <v>6637</v>
      </c>
      <c r="B10692" s="12">
        <v>215290</v>
      </c>
      <c r="C10692" t="s">
        <v>14540</v>
      </c>
      <c r="D10692" s="11">
        <v>46205.7113888889</v>
      </c>
      <c r="E10692" t="s">
        <v>14541</v>
      </c>
      <c r="F10692" t="s">
        <v>6415</v>
      </c>
      <c r="G10692" t="s">
        <v>14295</v>
      </c>
      <c r="H10692" t="s">
        <v>6542</v>
      </c>
      <c r="I10692" t="s">
        <v>65</v>
      </c>
      <c r="J10692" t="s">
        <v>636</v>
      </c>
      <c r="K10692" t="s">
        <v>14542</v>
      </c>
      <c r="L10692" t="s">
        <v>14324</v>
      </c>
      <c r="M10692" t="s">
        <v>14543</v>
      </c>
      <c r="N10692" t="s">
        <v>6627</v>
      </c>
      <c r="O10692" t="s">
        <v>7411</v>
      </c>
      <c r="P10692">
        <v>30000000</v>
      </c>
      <c r="Q10692" t="s">
        <v>6636</v>
      </c>
      <c r="R10692" t="s">
        <v>6636</v>
      </c>
      <c r="S10692" s="12"/>
      <c r="T10692" s="13"/>
      <c r="U10692" t="s">
        <v>6629</v>
      </c>
    </row>
    <row r="10693" spans="1:21" x14ac:dyDescent="0.25">
      <c r="A10693" t="s">
        <v>6637</v>
      </c>
      <c r="B10693" s="12">
        <v>213755</v>
      </c>
      <c r="C10693" t="s">
        <v>14540</v>
      </c>
      <c r="D10693" s="11">
        <v>46205.7113888889</v>
      </c>
      <c r="E10693" t="s">
        <v>14541</v>
      </c>
      <c r="F10693" t="s">
        <v>6415</v>
      </c>
      <c r="G10693" t="s">
        <v>14295</v>
      </c>
      <c r="H10693" t="s">
        <v>6542</v>
      </c>
      <c r="I10693" t="s">
        <v>65</v>
      </c>
      <c r="J10693" t="s">
        <v>636</v>
      </c>
      <c r="K10693" t="s">
        <v>14544</v>
      </c>
      <c r="L10693" t="s">
        <v>14545</v>
      </c>
      <c r="M10693" t="s">
        <v>14546</v>
      </c>
      <c r="N10693" t="s">
        <v>6627</v>
      </c>
      <c r="O10693" t="s">
        <v>7411</v>
      </c>
      <c r="P10693">
        <v>29875000</v>
      </c>
      <c r="Q10693" t="s">
        <v>6636</v>
      </c>
      <c r="R10693" t="s">
        <v>6636</v>
      </c>
      <c r="S10693" s="12"/>
      <c r="T10693" s="13"/>
      <c r="U10693" t="s">
        <v>6629</v>
      </c>
    </row>
    <row r="10694" spans="1:21" x14ac:dyDescent="0.25">
      <c r="A10694" t="s">
        <v>6637</v>
      </c>
      <c r="B10694" s="12">
        <v>215290</v>
      </c>
      <c r="C10694" t="s">
        <v>14540</v>
      </c>
      <c r="D10694" s="11">
        <v>46205.7113888889</v>
      </c>
      <c r="E10694" t="s">
        <v>14541</v>
      </c>
      <c r="F10694" t="s">
        <v>6415</v>
      </c>
      <c r="G10694" t="s">
        <v>14327</v>
      </c>
      <c r="H10694" t="s">
        <v>6542</v>
      </c>
      <c r="I10694" t="s">
        <v>65</v>
      </c>
      <c r="J10694" t="s">
        <v>636</v>
      </c>
      <c r="K10694" t="s">
        <v>14542</v>
      </c>
      <c r="L10694" t="s">
        <v>14324</v>
      </c>
      <c r="M10694" t="s">
        <v>14543</v>
      </c>
      <c r="N10694" t="s">
        <v>6627</v>
      </c>
      <c r="O10694" t="s">
        <v>7411</v>
      </c>
      <c r="P10694">
        <v>30000000</v>
      </c>
      <c r="Q10694" t="s">
        <v>6636</v>
      </c>
      <c r="R10694" t="s">
        <v>6636</v>
      </c>
      <c r="S10694" s="12"/>
      <c r="T10694" s="13"/>
      <c r="U10694" t="s">
        <v>6629</v>
      </c>
    </row>
    <row r="10695" spans="1:21" x14ac:dyDescent="0.25">
      <c r="A10695" t="s">
        <v>6637</v>
      </c>
      <c r="B10695" s="12">
        <v>215290</v>
      </c>
      <c r="C10695" t="s">
        <v>14540</v>
      </c>
      <c r="D10695" s="11">
        <v>46205.7113888889</v>
      </c>
      <c r="E10695" t="s">
        <v>14541</v>
      </c>
      <c r="F10695" t="s">
        <v>6415</v>
      </c>
      <c r="G10695" t="s">
        <v>9095</v>
      </c>
      <c r="H10695" t="s">
        <v>6542</v>
      </c>
      <c r="I10695" t="s">
        <v>65</v>
      </c>
      <c r="J10695" t="s">
        <v>636</v>
      </c>
      <c r="K10695" t="s">
        <v>14542</v>
      </c>
      <c r="L10695" t="s">
        <v>14324</v>
      </c>
      <c r="M10695" t="s">
        <v>14543</v>
      </c>
      <c r="N10695" t="s">
        <v>6627</v>
      </c>
      <c r="O10695" t="s">
        <v>7411</v>
      </c>
      <c r="P10695">
        <v>30000000</v>
      </c>
      <c r="Q10695" t="s">
        <v>6636</v>
      </c>
      <c r="R10695" t="s">
        <v>6636</v>
      </c>
      <c r="S10695" s="12"/>
      <c r="T10695" s="13"/>
      <c r="U10695" t="s">
        <v>6629</v>
      </c>
    </row>
    <row r="10696" spans="1:21" x14ac:dyDescent="0.25">
      <c r="A10696" t="s">
        <v>6637</v>
      </c>
      <c r="B10696" s="12">
        <v>213755</v>
      </c>
      <c r="C10696" t="s">
        <v>14540</v>
      </c>
      <c r="D10696" s="11">
        <v>46205.7113888889</v>
      </c>
      <c r="E10696" t="s">
        <v>14541</v>
      </c>
      <c r="F10696" t="s">
        <v>6415</v>
      </c>
      <c r="G10696" t="s">
        <v>9095</v>
      </c>
      <c r="H10696" t="s">
        <v>6542</v>
      </c>
      <c r="I10696" t="s">
        <v>65</v>
      </c>
      <c r="J10696" t="s">
        <v>636</v>
      </c>
      <c r="K10696" t="s">
        <v>14544</v>
      </c>
      <c r="L10696" t="s">
        <v>14545</v>
      </c>
      <c r="M10696" t="s">
        <v>14546</v>
      </c>
      <c r="N10696" t="s">
        <v>6627</v>
      </c>
      <c r="O10696" t="s">
        <v>7411</v>
      </c>
      <c r="P10696">
        <v>29875000</v>
      </c>
      <c r="Q10696" t="s">
        <v>6636</v>
      </c>
      <c r="R10696" t="s">
        <v>6636</v>
      </c>
      <c r="S10696" s="12"/>
      <c r="T10696" s="13"/>
      <c r="U10696" t="s">
        <v>6629</v>
      </c>
    </row>
    <row r="10697" spans="1:21" x14ac:dyDescent="0.25">
      <c r="A10697" t="s">
        <v>6637</v>
      </c>
      <c r="B10697" s="12">
        <v>215290</v>
      </c>
      <c r="C10697" t="s">
        <v>14540</v>
      </c>
      <c r="D10697" s="11">
        <v>46205.7113888889</v>
      </c>
      <c r="E10697" t="s">
        <v>14541</v>
      </c>
      <c r="F10697" t="s">
        <v>6415</v>
      </c>
      <c r="G10697" t="s">
        <v>9096</v>
      </c>
      <c r="H10697" t="s">
        <v>6542</v>
      </c>
      <c r="I10697" t="s">
        <v>65</v>
      </c>
      <c r="J10697" t="s">
        <v>636</v>
      </c>
      <c r="K10697" t="s">
        <v>14542</v>
      </c>
      <c r="L10697" t="s">
        <v>14324</v>
      </c>
      <c r="M10697" t="s">
        <v>14543</v>
      </c>
      <c r="N10697" t="s">
        <v>6627</v>
      </c>
      <c r="O10697" t="s">
        <v>7411</v>
      </c>
      <c r="P10697">
        <v>30000000</v>
      </c>
      <c r="Q10697" t="s">
        <v>6636</v>
      </c>
      <c r="R10697" t="s">
        <v>6636</v>
      </c>
      <c r="S10697" s="12"/>
      <c r="T10697" s="13"/>
      <c r="U10697" t="s">
        <v>6629</v>
      </c>
    </row>
    <row r="10698" spans="1:21" x14ac:dyDescent="0.25">
      <c r="A10698" t="s">
        <v>6637</v>
      </c>
      <c r="B10698" s="12">
        <v>213755</v>
      </c>
      <c r="C10698" t="s">
        <v>14540</v>
      </c>
      <c r="D10698" s="11">
        <v>46205.7113888889</v>
      </c>
      <c r="E10698" t="s">
        <v>14541</v>
      </c>
      <c r="F10698" t="s">
        <v>6415</v>
      </c>
      <c r="G10698" t="s">
        <v>9096</v>
      </c>
      <c r="H10698" t="s">
        <v>6542</v>
      </c>
      <c r="I10698" t="s">
        <v>65</v>
      </c>
      <c r="J10698" t="s">
        <v>636</v>
      </c>
      <c r="K10698" t="s">
        <v>14544</v>
      </c>
      <c r="L10698" t="s">
        <v>14545</v>
      </c>
      <c r="M10698" t="s">
        <v>14546</v>
      </c>
      <c r="N10698" t="s">
        <v>6627</v>
      </c>
      <c r="O10698" t="s">
        <v>7411</v>
      </c>
      <c r="P10698">
        <v>29875000</v>
      </c>
      <c r="Q10698" t="s">
        <v>6636</v>
      </c>
      <c r="R10698" t="s">
        <v>6636</v>
      </c>
      <c r="S10698" s="12"/>
      <c r="T10698" s="13"/>
      <c r="U10698" t="s">
        <v>6629</v>
      </c>
    </row>
    <row r="10699" spans="1:21" x14ac:dyDescent="0.25">
      <c r="A10699" t="s">
        <v>6637</v>
      </c>
      <c r="B10699" s="12">
        <v>213765</v>
      </c>
      <c r="C10699" t="s">
        <v>14547</v>
      </c>
      <c r="D10699" s="11">
        <v>46205.7262962963</v>
      </c>
      <c r="E10699" t="s">
        <v>14548</v>
      </c>
      <c r="F10699" t="s">
        <v>6415</v>
      </c>
      <c r="G10699" t="s">
        <v>9086</v>
      </c>
      <c r="H10699" t="s">
        <v>6542</v>
      </c>
      <c r="I10699" t="s">
        <v>65</v>
      </c>
      <c r="J10699" t="s">
        <v>219</v>
      </c>
      <c r="K10699" t="s">
        <v>14549</v>
      </c>
      <c r="L10699" t="s">
        <v>14285</v>
      </c>
      <c r="M10699" t="s">
        <v>14550</v>
      </c>
      <c r="N10699" t="s">
        <v>6787</v>
      </c>
      <c r="O10699" t="s">
        <v>6788</v>
      </c>
      <c r="P10699">
        <v>17495000</v>
      </c>
      <c r="Q10699" t="s">
        <v>6636</v>
      </c>
      <c r="R10699" t="s">
        <v>6636</v>
      </c>
      <c r="S10699" s="12"/>
      <c r="T10699" s="13"/>
      <c r="U10699" t="s">
        <v>6636</v>
      </c>
    </row>
    <row r="10700" spans="1:21" x14ac:dyDescent="0.25">
      <c r="A10700" t="s">
        <v>6637</v>
      </c>
      <c r="B10700" s="12">
        <v>213765</v>
      </c>
      <c r="C10700" t="s">
        <v>14547</v>
      </c>
      <c r="D10700" s="11">
        <v>46205.7262962963</v>
      </c>
      <c r="E10700" t="s">
        <v>14548</v>
      </c>
      <c r="F10700" t="s">
        <v>6415</v>
      </c>
      <c r="G10700" t="s">
        <v>9088</v>
      </c>
      <c r="H10700" t="s">
        <v>6542</v>
      </c>
      <c r="I10700" t="s">
        <v>65</v>
      </c>
      <c r="J10700" t="s">
        <v>219</v>
      </c>
      <c r="K10700" t="s">
        <v>14549</v>
      </c>
      <c r="L10700" t="s">
        <v>14285</v>
      </c>
      <c r="M10700" t="s">
        <v>14550</v>
      </c>
      <c r="N10700" t="s">
        <v>6787</v>
      </c>
      <c r="O10700" t="s">
        <v>6788</v>
      </c>
      <c r="P10700">
        <v>17495000</v>
      </c>
      <c r="Q10700" t="s">
        <v>6636</v>
      </c>
      <c r="R10700" t="s">
        <v>6636</v>
      </c>
      <c r="S10700" s="12"/>
      <c r="T10700" s="13"/>
      <c r="U10700" t="s">
        <v>6636</v>
      </c>
    </row>
    <row r="10701" spans="1:21" x14ac:dyDescent="0.25">
      <c r="A10701" t="s">
        <v>6637</v>
      </c>
      <c r="B10701" s="12">
        <v>213765</v>
      </c>
      <c r="C10701" t="s">
        <v>14547</v>
      </c>
      <c r="D10701" s="11">
        <v>46205.7262962963</v>
      </c>
      <c r="E10701" t="s">
        <v>14548</v>
      </c>
      <c r="F10701" t="s">
        <v>6415</v>
      </c>
      <c r="G10701" t="s">
        <v>9089</v>
      </c>
      <c r="H10701" t="s">
        <v>6542</v>
      </c>
      <c r="I10701" t="s">
        <v>65</v>
      </c>
      <c r="J10701" t="s">
        <v>219</v>
      </c>
      <c r="K10701" t="s">
        <v>14549</v>
      </c>
      <c r="L10701" t="s">
        <v>14285</v>
      </c>
      <c r="M10701" t="s">
        <v>14550</v>
      </c>
      <c r="N10701" t="s">
        <v>6787</v>
      </c>
      <c r="O10701" t="s">
        <v>6788</v>
      </c>
      <c r="P10701">
        <v>17495000</v>
      </c>
      <c r="Q10701" t="s">
        <v>6636</v>
      </c>
      <c r="R10701" t="s">
        <v>6636</v>
      </c>
      <c r="S10701" s="12"/>
      <c r="T10701" s="13"/>
      <c r="U10701" t="s">
        <v>6636</v>
      </c>
    </row>
    <row r="10702" spans="1:21" x14ac:dyDescent="0.25">
      <c r="A10702" t="s">
        <v>6637</v>
      </c>
      <c r="B10702" s="12">
        <v>213765</v>
      </c>
      <c r="C10702" t="s">
        <v>14547</v>
      </c>
      <c r="D10702" s="11">
        <v>46205.7262962963</v>
      </c>
      <c r="E10702" t="s">
        <v>14548</v>
      </c>
      <c r="F10702" t="s">
        <v>6415</v>
      </c>
      <c r="G10702" t="s">
        <v>6968</v>
      </c>
      <c r="H10702" t="s">
        <v>6542</v>
      </c>
      <c r="I10702" t="s">
        <v>65</v>
      </c>
      <c r="J10702" t="s">
        <v>219</v>
      </c>
      <c r="K10702" t="s">
        <v>14549</v>
      </c>
      <c r="L10702" t="s">
        <v>14285</v>
      </c>
      <c r="M10702" t="s">
        <v>14550</v>
      </c>
      <c r="N10702" t="s">
        <v>6787</v>
      </c>
      <c r="O10702" t="s">
        <v>6788</v>
      </c>
      <c r="P10702">
        <v>17495000</v>
      </c>
      <c r="Q10702" t="s">
        <v>6636</v>
      </c>
      <c r="R10702" t="s">
        <v>6636</v>
      </c>
      <c r="S10702" s="12"/>
      <c r="T10702" s="13"/>
      <c r="U10702" t="s">
        <v>6636</v>
      </c>
    </row>
    <row r="10703" spans="1:21" x14ac:dyDescent="0.25">
      <c r="A10703" t="s">
        <v>6637</v>
      </c>
      <c r="B10703" s="12">
        <v>213765</v>
      </c>
      <c r="C10703" t="s">
        <v>14547</v>
      </c>
      <c r="D10703" s="11">
        <v>46205.7262962963</v>
      </c>
      <c r="E10703" t="s">
        <v>14548</v>
      </c>
      <c r="F10703" t="s">
        <v>6415</v>
      </c>
      <c r="G10703" t="s">
        <v>9090</v>
      </c>
      <c r="H10703" t="s">
        <v>6542</v>
      </c>
      <c r="I10703" t="s">
        <v>65</v>
      </c>
      <c r="J10703" t="s">
        <v>219</v>
      </c>
      <c r="K10703" t="s">
        <v>14549</v>
      </c>
      <c r="L10703" t="s">
        <v>14285</v>
      </c>
      <c r="M10703" t="s">
        <v>14550</v>
      </c>
      <c r="N10703" t="s">
        <v>6787</v>
      </c>
      <c r="O10703" t="s">
        <v>6788</v>
      </c>
      <c r="P10703">
        <v>17495000</v>
      </c>
      <c r="Q10703" t="s">
        <v>6636</v>
      </c>
      <c r="R10703" t="s">
        <v>6636</v>
      </c>
      <c r="S10703" s="12"/>
      <c r="T10703" s="13"/>
      <c r="U10703" t="s">
        <v>6636</v>
      </c>
    </row>
    <row r="10704" spans="1:21" x14ac:dyDescent="0.25">
      <c r="A10704" t="s">
        <v>6637</v>
      </c>
      <c r="B10704" s="12">
        <v>213765</v>
      </c>
      <c r="C10704" t="s">
        <v>14547</v>
      </c>
      <c r="D10704" s="11">
        <v>46205.7262962963</v>
      </c>
      <c r="E10704" t="s">
        <v>14548</v>
      </c>
      <c r="F10704" t="s">
        <v>6415</v>
      </c>
      <c r="G10704" t="s">
        <v>9091</v>
      </c>
      <c r="H10704" t="s">
        <v>6542</v>
      </c>
      <c r="I10704" t="s">
        <v>65</v>
      </c>
      <c r="J10704" t="s">
        <v>219</v>
      </c>
      <c r="K10704" t="s">
        <v>14549</v>
      </c>
      <c r="L10704" t="s">
        <v>14285</v>
      </c>
      <c r="M10704" t="s">
        <v>14550</v>
      </c>
      <c r="N10704" t="s">
        <v>6787</v>
      </c>
      <c r="O10704" t="s">
        <v>6788</v>
      </c>
      <c r="P10704">
        <v>17495000</v>
      </c>
      <c r="Q10704" t="s">
        <v>6636</v>
      </c>
      <c r="R10704" t="s">
        <v>6636</v>
      </c>
      <c r="S10704" s="12"/>
      <c r="T10704" s="13"/>
      <c r="U10704" t="s">
        <v>6636</v>
      </c>
    </row>
    <row r="10705" spans="1:21" x14ac:dyDescent="0.25">
      <c r="A10705" t="s">
        <v>6637</v>
      </c>
      <c r="B10705" s="12">
        <v>213765</v>
      </c>
      <c r="C10705" t="s">
        <v>14547</v>
      </c>
      <c r="D10705" s="11">
        <v>46205.7262962963</v>
      </c>
      <c r="E10705" t="s">
        <v>14548</v>
      </c>
      <c r="F10705" t="s">
        <v>6415</v>
      </c>
      <c r="G10705" t="s">
        <v>9092</v>
      </c>
      <c r="H10705" t="s">
        <v>6542</v>
      </c>
      <c r="I10705" t="s">
        <v>65</v>
      </c>
      <c r="J10705" t="s">
        <v>219</v>
      </c>
      <c r="K10705" t="s">
        <v>14549</v>
      </c>
      <c r="L10705" t="s">
        <v>14285</v>
      </c>
      <c r="M10705" t="s">
        <v>14550</v>
      </c>
      <c r="N10705" t="s">
        <v>6787</v>
      </c>
      <c r="O10705" t="s">
        <v>6788</v>
      </c>
      <c r="P10705">
        <v>17495000</v>
      </c>
      <c r="Q10705" t="s">
        <v>6636</v>
      </c>
      <c r="R10705" t="s">
        <v>6636</v>
      </c>
      <c r="S10705" s="12"/>
      <c r="T10705" s="13"/>
      <c r="U10705" t="s">
        <v>6636</v>
      </c>
    </row>
    <row r="10706" spans="1:21" x14ac:dyDescent="0.25">
      <c r="A10706" t="s">
        <v>6637</v>
      </c>
      <c r="B10706" s="12">
        <v>213765</v>
      </c>
      <c r="C10706" t="s">
        <v>14547</v>
      </c>
      <c r="D10706" s="11">
        <v>46205.7262962963</v>
      </c>
      <c r="E10706" t="s">
        <v>14548</v>
      </c>
      <c r="F10706" t="s">
        <v>6415</v>
      </c>
      <c r="G10706" t="s">
        <v>9093</v>
      </c>
      <c r="H10706" t="s">
        <v>6542</v>
      </c>
      <c r="I10706" t="s">
        <v>65</v>
      </c>
      <c r="J10706" t="s">
        <v>219</v>
      </c>
      <c r="K10706" t="s">
        <v>14549</v>
      </c>
      <c r="L10706" t="s">
        <v>14285</v>
      </c>
      <c r="M10706" t="s">
        <v>14550</v>
      </c>
      <c r="N10706" t="s">
        <v>6787</v>
      </c>
      <c r="O10706" t="s">
        <v>6788</v>
      </c>
      <c r="P10706">
        <v>17495000</v>
      </c>
      <c r="Q10706" t="s">
        <v>6636</v>
      </c>
      <c r="R10706" t="s">
        <v>6636</v>
      </c>
      <c r="S10706" s="12"/>
      <c r="T10706" s="13"/>
      <c r="U10706" t="s">
        <v>6636</v>
      </c>
    </row>
    <row r="10707" spans="1:21" x14ac:dyDescent="0.25">
      <c r="A10707" t="s">
        <v>6637</v>
      </c>
      <c r="B10707" s="12">
        <v>213765</v>
      </c>
      <c r="C10707" t="s">
        <v>14547</v>
      </c>
      <c r="D10707" s="11">
        <v>46205.7262962963</v>
      </c>
      <c r="E10707" t="s">
        <v>14548</v>
      </c>
      <c r="F10707" t="s">
        <v>6415</v>
      </c>
      <c r="G10707" t="s">
        <v>9094</v>
      </c>
      <c r="H10707" t="s">
        <v>6542</v>
      </c>
      <c r="I10707" t="s">
        <v>65</v>
      </c>
      <c r="J10707" t="s">
        <v>219</v>
      </c>
      <c r="K10707" t="s">
        <v>14549</v>
      </c>
      <c r="L10707" t="s">
        <v>14285</v>
      </c>
      <c r="M10707" t="s">
        <v>14550</v>
      </c>
      <c r="N10707" t="s">
        <v>6787</v>
      </c>
      <c r="O10707" t="s">
        <v>6788</v>
      </c>
      <c r="P10707">
        <v>17495000</v>
      </c>
      <c r="Q10707" t="s">
        <v>6636</v>
      </c>
      <c r="R10707" t="s">
        <v>6636</v>
      </c>
      <c r="S10707" s="12"/>
      <c r="T10707" s="13"/>
      <c r="U10707" t="s">
        <v>6636</v>
      </c>
    </row>
    <row r="10708" spans="1:21" x14ac:dyDescent="0.25">
      <c r="A10708" t="s">
        <v>6637</v>
      </c>
      <c r="B10708" s="12">
        <v>213765</v>
      </c>
      <c r="C10708" t="s">
        <v>14547</v>
      </c>
      <c r="D10708" s="11">
        <v>46205.7262962963</v>
      </c>
      <c r="E10708" t="s">
        <v>14548</v>
      </c>
      <c r="F10708" t="s">
        <v>6415</v>
      </c>
      <c r="G10708" t="s">
        <v>9095</v>
      </c>
      <c r="H10708" t="s">
        <v>6542</v>
      </c>
      <c r="I10708" t="s">
        <v>65</v>
      </c>
      <c r="J10708" t="s">
        <v>219</v>
      </c>
      <c r="K10708" t="s">
        <v>14549</v>
      </c>
      <c r="L10708" t="s">
        <v>14285</v>
      </c>
      <c r="M10708" t="s">
        <v>14550</v>
      </c>
      <c r="N10708" t="s">
        <v>6787</v>
      </c>
      <c r="O10708" t="s">
        <v>6788</v>
      </c>
      <c r="P10708">
        <v>17495000</v>
      </c>
      <c r="Q10708" t="s">
        <v>6636</v>
      </c>
      <c r="R10708" t="s">
        <v>6636</v>
      </c>
      <c r="S10708" s="12"/>
      <c r="T10708" s="13"/>
      <c r="U10708" t="s">
        <v>6636</v>
      </c>
    </row>
    <row r="10709" spans="1:21" x14ac:dyDescent="0.25">
      <c r="A10709" t="s">
        <v>6637</v>
      </c>
      <c r="B10709" s="12">
        <v>213765</v>
      </c>
      <c r="C10709" t="s">
        <v>14547</v>
      </c>
      <c r="D10709" s="11">
        <v>46205.7262962963</v>
      </c>
      <c r="E10709" t="s">
        <v>14548</v>
      </c>
      <c r="F10709" t="s">
        <v>6415</v>
      </c>
      <c r="G10709" t="s">
        <v>9096</v>
      </c>
      <c r="H10709" t="s">
        <v>6542</v>
      </c>
      <c r="I10709" t="s">
        <v>65</v>
      </c>
      <c r="J10709" t="s">
        <v>219</v>
      </c>
      <c r="K10709" t="s">
        <v>14549</v>
      </c>
      <c r="L10709" t="s">
        <v>14285</v>
      </c>
      <c r="M10709" t="s">
        <v>14550</v>
      </c>
      <c r="N10709" t="s">
        <v>6787</v>
      </c>
      <c r="O10709" t="s">
        <v>6788</v>
      </c>
      <c r="P10709">
        <v>17495000</v>
      </c>
      <c r="Q10709" t="s">
        <v>6636</v>
      </c>
      <c r="R10709" t="s">
        <v>6636</v>
      </c>
      <c r="S10709" s="12"/>
      <c r="T10709" s="13"/>
      <c r="U10709" t="s">
        <v>6636</v>
      </c>
    </row>
    <row r="10710" spans="1:21" x14ac:dyDescent="0.25">
      <c r="A10710" t="s">
        <v>6637</v>
      </c>
      <c r="B10710" s="12">
        <v>213805</v>
      </c>
      <c r="C10710" t="s">
        <v>14551</v>
      </c>
      <c r="D10710" s="11">
        <v>46205.739594907398</v>
      </c>
      <c r="E10710" t="s">
        <v>14552</v>
      </c>
      <c r="F10710" t="s">
        <v>6415</v>
      </c>
      <c r="G10710" t="s">
        <v>6968</v>
      </c>
      <c r="H10710" t="s">
        <v>6542</v>
      </c>
      <c r="I10710" t="s">
        <v>65</v>
      </c>
      <c r="J10710" t="s">
        <v>636</v>
      </c>
      <c r="K10710" t="s">
        <v>14553</v>
      </c>
      <c r="L10710" t="s">
        <v>14285</v>
      </c>
      <c r="M10710" t="s">
        <v>14554</v>
      </c>
      <c r="N10710" t="s">
        <v>14555</v>
      </c>
      <c r="O10710" t="s">
        <v>14556</v>
      </c>
      <c r="P10710">
        <v>38950000</v>
      </c>
      <c r="Q10710" t="s">
        <v>6636</v>
      </c>
      <c r="R10710" t="s">
        <v>6636</v>
      </c>
      <c r="S10710" s="12"/>
      <c r="T10710" s="13"/>
      <c r="U10710" t="s">
        <v>14557</v>
      </c>
    </row>
    <row r="10711" spans="1:21" x14ac:dyDescent="0.25">
      <c r="A10711" t="s">
        <v>6637</v>
      </c>
      <c r="B10711" s="12">
        <v>213805</v>
      </c>
      <c r="C10711" t="s">
        <v>14551</v>
      </c>
      <c r="D10711" s="11">
        <v>46205.739594907398</v>
      </c>
      <c r="E10711" t="s">
        <v>14552</v>
      </c>
      <c r="F10711" t="s">
        <v>6415</v>
      </c>
      <c r="G10711" t="s">
        <v>9091</v>
      </c>
      <c r="H10711" t="s">
        <v>6542</v>
      </c>
      <c r="I10711" t="s">
        <v>65</v>
      </c>
      <c r="J10711" t="s">
        <v>636</v>
      </c>
      <c r="K10711" t="s">
        <v>14553</v>
      </c>
      <c r="L10711" t="s">
        <v>14285</v>
      </c>
      <c r="M10711" t="s">
        <v>14554</v>
      </c>
      <c r="N10711" t="s">
        <v>14555</v>
      </c>
      <c r="O10711" t="s">
        <v>14556</v>
      </c>
      <c r="P10711">
        <v>38950000</v>
      </c>
      <c r="Q10711" t="s">
        <v>6636</v>
      </c>
      <c r="R10711" t="s">
        <v>6636</v>
      </c>
      <c r="S10711" s="12"/>
      <c r="T10711" s="13"/>
      <c r="U10711" t="s">
        <v>14557</v>
      </c>
    </row>
    <row r="10712" spans="1:21" x14ac:dyDescent="0.25">
      <c r="A10712" t="s">
        <v>6637</v>
      </c>
      <c r="B10712" s="12">
        <v>213805</v>
      </c>
      <c r="C10712" t="s">
        <v>14551</v>
      </c>
      <c r="D10712" s="11">
        <v>46205.739594907398</v>
      </c>
      <c r="E10712" t="s">
        <v>14552</v>
      </c>
      <c r="F10712" t="s">
        <v>6415</v>
      </c>
      <c r="G10712" t="s">
        <v>9092</v>
      </c>
      <c r="H10712" t="s">
        <v>6542</v>
      </c>
      <c r="I10712" t="s">
        <v>65</v>
      </c>
      <c r="J10712" t="s">
        <v>636</v>
      </c>
      <c r="K10712" t="s">
        <v>14553</v>
      </c>
      <c r="L10712" t="s">
        <v>14285</v>
      </c>
      <c r="M10712" t="s">
        <v>14554</v>
      </c>
      <c r="N10712" t="s">
        <v>14555</v>
      </c>
      <c r="O10712" t="s">
        <v>14556</v>
      </c>
      <c r="P10712">
        <v>38950000</v>
      </c>
      <c r="Q10712" t="s">
        <v>6636</v>
      </c>
      <c r="R10712" t="s">
        <v>6636</v>
      </c>
      <c r="S10712" s="12"/>
      <c r="T10712" s="13"/>
      <c r="U10712" t="s">
        <v>14557</v>
      </c>
    </row>
    <row r="10713" spans="1:21" x14ac:dyDescent="0.25">
      <c r="A10713" t="s">
        <v>6637</v>
      </c>
      <c r="B10713" s="12">
        <v>213805</v>
      </c>
      <c r="C10713" t="s">
        <v>14551</v>
      </c>
      <c r="D10713" s="11">
        <v>46205.739594907398</v>
      </c>
      <c r="E10713" t="s">
        <v>14552</v>
      </c>
      <c r="F10713" t="s">
        <v>6415</v>
      </c>
      <c r="G10713" t="s">
        <v>9093</v>
      </c>
      <c r="H10713" t="s">
        <v>6542</v>
      </c>
      <c r="I10713" t="s">
        <v>65</v>
      </c>
      <c r="J10713" t="s">
        <v>636</v>
      </c>
      <c r="K10713" t="s">
        <v>14553</v>
      </c>
      <c r="L10713" t="s">
        <v>14285</v>
      </c>
      <c r="M10713" t="s">
        <v>14554</v>
      </c>
      <c r="N10713" t="s">
        <v>14555</v>
      </c>
      <c r="O10713" t="s">
        <v>14556</v>
      </c>
      <c r="P10713">
        <v>38950000</v>
      </c>
      <c r="Q10713" t="s">
        <v>6636</v>
      </c>
      <c r="R10713" t="s">
        <v>6636</v>
      </c>
      <c r="S10713" s="12"/>
      <c r="T10713" s="13"/>
      <c r="U10713" t="s">
        <v>14557</v>
      </c>
    </row>
    <row r="10714" spans="1:21" x14ac:dyDescent="0.25">
      <c r="A10714" t="s">
        <v>6637</v>
      </c>
      <c r="B10714" s="12">
        <v>213805</v>
      </c>
      <c r="C10714" t="s">
        <v>14551</v>
      </c>
      <c r="D10714" s="11">
        <v>46205.739594907398</v>
      </c>
      <c r="E10714" t="s">
        <v>14552</v>
      </c>
      <c r="F10714" t="s">
        <v>6415</v>
      </c>
      <c r="G10714" t="s">
        <v>9094</v>
      </c>
      <c r="H10714" t="s">
        <v>6542</v>
      </c>
      <c r="I10714" t="s">
        <v>65</v>
      </c>
      <c r="J10714" t="s">
        <v>636</v>
      </c>
      <c r="K10714" t="s">
        <v>14553</v>
      </c>
      <c r="L10714" t="s">
        <v>14285</v>
      </c>
      <c r="M10714" t="s">
        <v>14554</v>
      </c>
      <c r="N10714" t="s">
        <v>14555</v>
      </c>
      <c r="O10714" t="s">
        <v>14556</v>
      </c>
      <c r="P10714">
        <v>38950000</v>
      </c>
      <c r="Q10714" t="s">
        <v>6636</v>
      </c>
      <c r="R10714" t="s">
        <v>6636</v>
      </c>
      <c r="S10714" s="12"/>
      <c r="T10714" s="13"/>
      <c r="U10714" t="s">
        <v>14557</v>
      </c>
    </row>
    <row r="10715" spans="1:21" x14ac:dyDescent="0.25">
      <c r="A10715" t="s">
        <v>6637</v>
      </c>
      <c r="B10715" s="12">
        <v>213805</v>
      </c>
      <c r="C10715" t="s">
        <v>14551</v>
      </c>
      <c r="D10715" s="11">
        <v>46205.739594907398</v>
      </c>
      <c r="E10715" t="s">
        <v>14552</v>
      </c>
      <c r="F10715" t="s">
        <v>6415</v>
      </c>
      <c r="G10715" t="s">
        <v>9095</v>
      </c>
      <c r="H10715" t="s">
        <v>6542</v>
      </c>
      <c r="I10715" t="s">
        <v>65</v>
      </c>
      <c r="J10715" t="s">
        <v>636</v>
      </c>
      <c r="K10715" t="s">
        <v>14553</v>
      </c>
      <c r="L10715" t="s">
        <v>14285</v>
      </c>
      <c r="M10715" t="s">
        <v>14554</v>
      </c>
      <c r="N10715" t="s">
        <v>14555</v>
      </c>
      <c r="O10715" t="s">
        <v>14556</v>
      </c>
      <c r="P10715">
        <v>38950000</v>
      </c>
      <c r="Q10715" t="s">
        <v>6636</v>
      </c>
      <c r="R10715" t="s">
        <v>6636</v>
      </c>
      <c r="S10715" s="12"/>
      <c r="T10715" s="13"/>
      <c r="U10715" t="s">
        <v>14557</v>
      </c>
    </row>
    <row r="10716" spans="1:21" x14ac:dyDescent="0.25">
      <c r="A10716" t="s">
        <v>6637</v>
      </c>
      <c r="B10716" s="12">
        <v>213805</v>
      </c>
      <c r="C10716" t="s">
        <v>14551</v>
      </c>
      <c r="D10716" s="11">
        <v>46205.739594907398</v>
      </c>
      <c r="E10716" t="s">
        <v>14552</v>
      </c>
      <c r="F10716" t="s">
        <v>6415</v>
      </c>
      <c r="G10716" t="s">
        <v>9096</v>
      </c>
      <c r="H10716" t="s">
        <v>6542</v>
      </c>
      <c r="I10716" t="s">
        <v>65</v>
      </c>
      <c r="J10716" t="s">
        <v>636</v>
      </c>
      <c r="K10716" t="s">
        <v>14553</v>
      </c>
      <c r="L10716" t="s">
        <v>14285</v>
      </c>
      <c r="M10716" t="s">
        <v>14554</v>
      </c>
      <c r="N10716" t="s">
        <v>14555</v>
      </c>
      <c r="O10716" t="s">
        <v>14556</v>
      </c>
      <c r="P10716">
        <v>38950000</v>
      </c>
      <c r="Q10716" t="s">
        <v>6636</v>
      </c>
      <c r="R10716" t="s">
        <v>6636</v>
      </c>
      <c r="S10716" s="12"/>
      <c r="T10716" s="13"/>
      <c r="U10716" t="s">
        <v>14557</v>
      </c>
    </row>
    <row r="10717" spans="1:21" x14ac:dyDescent="0.25">
      <c r="A10717" t="s">
        <v>6619</v>
      </c>
      <c r="B10717" s="12">
        <v>213765</v>
      </c>
      <c r="C10717" t="s">
        <v>14547</v>
      </c>
      <c r="D10717" s="11">
        <v>46205.739687499998</v>
      </c>
      <c r="E10717" t="s">
        <v>14548</v>
      </c>
      <c r="F10717" t="s">
        <v>6415</v>
      </c>
      <c r="G10717" t="s">
        <v>9086</v>
      </c>
      <c r="H10717" t="s">
        <v>6542</v>
      </c>
      <c r="I10717" t="s">
        <v>65</v>
      </c>
      <c r="J10717" t="s">
        <v>219</v>
      </c>
      <c r="K10717" t="s">
        <v>14549</v>
      </c>
      <c r="L10717" t="s">
        <v>14285</v>
      </c>
      <c r="M10717" t="s">
        <v>14550</v>
      </c>
      <c r="N10717" t="s">
        <v>6787</v>
      </c>
      <c r="O10717" t="s">
        <v>6788</v>
      </c>
      <c r="P10717">
        <v>17495000</v>
      </c>
      <c r="Q10717" t="s">
        <v>6636</v>
      </c>
      <c r="R10717" t="s">
        <v>6636</v>
      </c>
      <c r="S10717" s="12"/>
      <c r="T10717" s="13"/>
      <c r="U10717" t="s">
        <v>6636</v>
      </c>
    </row>
    <row r="10718" spans="1:21" x14ac:dyDescent="0.25">
      <c r="A10718" t="s">
        <v>6619</v>
      </c>
      <c r="B10718" s="12">
        <v>213765</v>
      </c>
      <c r="C10718" t="s">
        <v>14547</v>
      </c>
      <c r="D10718" s="11">
        <v>46205.739687499998</v>
      </c>
      <c r="E10718" t="s">
        <v>14548</v>
      </c>
      <c r="F10718" t="s">
        <v>6415</v>
      </c>
      <c r="G10718" t="s">
        <v>9088</v>
      </c>
      <c r="H10718" t="s">
        <v>6542</v>
      </c>
      <c r="I10718" t="s">
        <v>65</v>
      </c>
      <c r="J10718" t="s">
        <v>219</v>
      </c>
      <c r="K10718" t="s">
        <v>14549</v>
      </c>
      <c r="L10718" t="s">
        <v>14285</v>
      </c>
      <c r="M10718" t="s">
        <v>14550</v>
      </c>
      <c r="N10718" t="s">
        <v>6787</v>
      </c>
      <c r="O10718" t="s">
        <v>6788</v>
      </c>
      <c r="P10718">
        <v>17495000</v>
      </c>
      <c r="Q10718" t="s">
        <v>6636</v>
      </c>
      <c r="R10718" t="s">
        <v>6636</v>
      </c>
      <c r="S10718" s="12"/>
      <c r="T10718" s="13"/>
      <c r="U10718" t="s">
        <v>6636</v>
      </c>
    </row>
    <row r="10719" spans="1:21" x14ac:dyDescent="0.25">
      <c r="A10719" t="s">
        <v>6619</v>
      </c>
      <c r="B10719" s="12">
        <v>213765</v>
      </c>
      <c r="C10719" t="s">
        <v>14547</v>
      </c>
      <c r="D10719" s="11">
        <v>46205.739687499998</v>
      </c>
      <c r="E10719" t="s">
        <v>14548</v>
      </c>
      <c r="F10719" t="s">
        <v>6415</v>
      </c>
      <c r="G10719" t="s">
        <v>9089</v>
      </c>
      <c r="H10719" t="s">
        <v>6542</v>
      </c>
      <c r="I10719" t="s">
        <v>65</v>
      </c>
      <c r="J10719" t="s">
        <v>219</v>
      </c>
      <c r="K10719" t="s">
        <v>14549</v>
      </c>
      <c r="L10719" t="s">
        <v>14285</v>
      </c>
      <c r="M10719" t="s">
        <v>14550</v>
      </c>
      <c r="N10719" t="s">
        <v>6787</v>
      </c>
      <c r="O10719" t="s">
        <v>6788</v>
      </c>
      <c r="P10719">
        <v>17495000</v>
      </c>
      <c r="Q10719" t="s">
        <v>6636</v>
      </c>
      <c r="R10719" t="s">
        <v>6636</v>
      </c>
      <c r="S10719" s="12"/>
      <c r="T10719" s="13"/>
      <c r="U10719" t="s">
        <v>6636</v>
      </c>
    </row>
    <row r="10720" spans="1:21" x14ac:dyDescent="0.25">
      <c r="A10720" t="s">
        <v>6619</v>
      </c>
      <c r="B10720" s="12">
        <v>213765</v>
      </c>
      <c r="C10720" t="s">
        <v>14547</v>
      </c>
      <c r="D10720" s="11">
        <v>46205.739687499998</v>
      </c>
      <c r="E10720" t="s">
        <v>14548</v>
      </c>
      <c r="F10720" t="s">
        <v>6415</v>
      </c>
      <c r="G10720" t="s">
        <v>6968</v>
      </c>
      <c r="H10720" t="s">
        <v>6542</v>
      </c>
      <c r="I10720" t="s">
        <v>65</v>
      </c>
      <c r="J10720" t="s">
        <v>219</v>
      </c>
      <c r="K10720" t="s">
        <v>14549</v>
      </c>
      <c r="L10720" t="s">
        <v>14285</v>
      </c>
      <c r="M10720" t="s">
        <v>14550</v>
      </c>
      <c r="N10720" t="s">
        <v>6787</v>
      </c>
      <c r="O10720" t="s">
        <v>6788</v>
      </c>
      <c r="P10720">
        <v>17495000</v>
      </c>
      <c r="Q10720" t="s">
        <v>6636</v>
      </c>
      <c r="R10720" t="s">
        <v>6636</v>
      </c>
      <c r="S10720" s="12"/>
      <c r="T10720" s="13"/>
      <c r="U10720" t="s">
        <v>6636</v>
      </c>
    </row>
    <row r="10721" spans="1:21" x14ac:dyDescent="0.25">
      <c r="A10721" t="s">
        <v>6619</v>
      </c>
      <c r="B10721" s="12">
        <v>213765</v>
      </c>
      <c r="C10721" t="s">
        <v>14547</v>
      </c>
      <c r="D10721" s="11">
        <v>46205.739687499998</v>
      </c>
      <c r="E10721" t="s">
        <v>14548</v>
      </c>
      <c r="F10721" t="s">
        <v>6415</v>
      </c>
      <c r="G10721" t="s">
        <v>9090</v>
      </c>
      <c r="H10721" t="s">
        <v>6542</v>
      </c>
      <c r="I10721" t="s">
        <v>65</v>
      </c>
      <c r="J10721" t="s">
        <v>219</v>
      </c>
      <c r="K10721" t="s">
        <v>14549</v>
      </c>
      <c r="L10721" t="s">
        <v>14285</v>
      </c>
      <c r="M10721" t="s">
        <v>14550</v>
      </c>
      <c r="N10721" t="s">
        <v>6787</v>
      </c>
      <c r="O10721" t="s">
        <v>6788</v>
      </c>
      <c r="P10721">
        <v>17495000</v>
      </c>
      <c r="Q10721" t="s">
        <v>6636</v>
      </c>
      <c r="R10721" t="s">
        <v>6636</v>
      </c>
      <c r="S10721" s="12"/>
      <c r="T10721" s="13"/>
      <c r="U10721" t="s">
        <v>6636</v>
      </c>
    </row>
    <row r="10722" spans="1:21" x14ac:dyDescent="0.25">
      <c r="A10722" t="s">
        <v>6619</v>
      </c>
      <c r="B10722" s="12">
        <v>213765</v>
      </c>
      <c r="C10722" t="s">
        <v>14547</v>
      </c>
      <c r="D10722" s="11">
        <v>46205.739687499998</v>
      </c>
      <c r="E10722" t="s">
        <v>14548</v>
      </c>
      <c r="F10722" t="s">
        <v>6415</v>
      </c>
      <c r="G10722" t="s">
        <v>9091</v>
      </c>
      <c r="H10722" t="s">
        <v>6542</v>
      </c>
      <c r="I10722" t="s">
        <v>65</v>
      </c>
      <c r="J10722" t="s">
        <v>219</v>
      </c>
      <c r="K10722" t="s">
        <v>14549</v>
      </c>
      <c r="L10722" t="s">
        <v>14285</v>
      </c>
      <c r="M10722" t="s">
        <v>14550</v>
      </c>
      <c r="N10722" t="s">
        <v>6787</v>
      </c>
      <c r="O10722" t="s">
        <v>6788</v>
      </c>
      <c r="P10722">
        <v>17495000</v>
      </c>
      <c r="Q10722" t="s">
        <v>6636</v>
      </c>
      <c r="R10722" t="s">
        <v>6636</v>
      </c>
      <c r="S10722" s="12"/>
      <c r="T10722" s="13"/>
      <c r="U10722" t="s">
        <v>6636</v>
      </c>
    </row>
    <row r="10723" spans="1:21" x14ac:dyDescent="0.25">
      <c r="A10723" t="s">
        <v>6619</v>
      </c>
      <c r="B10723" s="12">
        <v>213765</v>
      </c>
      <c r="C10723" t="s">
        <v>14547</v>
      </c>
      <c r="D10723" s="11">
        <v>46205.739687499998</v>
      </c>
      <c r="E10723" t="s">
        <v>14548</v>
      </c>
      <c r="F10723" t="s">
        <v>6415</v>
      </c>
      <c r="G10723" t="s">
        <v>9092</v>
      </c>
      <c r="H10723" t="s">
        <v>6542</v>
      </c>
      <c r="I10723" t="s">
        <v>65</v>
      </c>
      <c r="J10723" t="s">
        <v>219</v>
      </c>
      <c r="K10723" t="s">
        <v>14549</v>
      </c>
      <c r="L10723" t="s">
        <v>14285</v>
      </c>
      <c r="M10723" t="s">
        <v>14550</v>
      </c>
      <c r="N10723" t="s">
        <v>6787</v>
      </c>
      <c r="O10723" t="s">
        <v>6788</v>
      </c>
      <c r="P10723">
        <v>17495000</v>
      </c>
      <c r="Q10723" t="s">
        <v>6636</v>
      </c>
      <c r="R10723" t="s">
        <v>6636</v>
      </c>
      <c r="S10723" s="12"/>
      <c r="T10723" s="13"/>
      <c r="U10723" t="s">
        <v>6636</v>
      </c>
    </row>
    <row r="10724" spans="1:21" x14ac:dyDescent="0.25">
      <c r="A10724" t="s">
        <v>6619</v>
      </c>
      <c r="B10724" s="12">
        <v>213765</v>
      </c>
      <c r="C10724" t="s">
        <v>14547</v>
      </c>
      <c r="D10724" s="11">
        <v>46205.739687499998</v>
      </c>
      <c r="E10724" t="s">
        <v>14548</v>
      </c>
      <c r="F10724" t="s">
        <v>6415</v>
      </c>
      <c r="G10724" t="s">
        <v>9093</v>
      </c>
      <c r="H10724" t="s">
        <v>6542</v>
      </c>
      <c r="I10724" t="s">
        <v>65</v>
      </c>
      <c r="J10724" t="s">
        <v>219</v>
      </c>
      <c r="K10724" t="s">
        <v>14549</v>
      </c>
      <c r="L10724" t="s">
        <v>14285</v>
      </c>
      <c r="M10724" t="s">
        <v>14550</v>
      </c>
      <c r="N10724" t="s">
        <v>6787</v>
      </c>
      <c r="O10724" t="s">
        <v>6788</v>
      </c>
      <c r="P10724">
        <v>17495000</v>
      </c>
      <c r="Q10724" t="s">
        <v>6636</v>
      </c>
      <c r="R10724" t="s">
        <v>6636</v>
      </c>
      <c r="S10724" s="12"/>
      <c r="T10724" s="13"/>
      <c r="U10724" t="s">
        <v>6636</v>
      </c>
    </row>
    <row r="10725" spans="1:21" x14ac:dyDescent="0.25">
      <c r="A10725" t="s">
        <v>6619</v>
      </c>
      <c r="B10725" s="12">
        <v>213765</v>
      </c>
      <c r="C10725" t="s">
        <v>14547</v>
      </c>
      <c r="D10725" s="11">
        <v>46205.739687499998</v>
      </c>
      <c r="E10725" t="s">
        <v>14548</v>
      </c>
      <c r="F10725" t="s">
        <v>6415</v>
      </c>
      <c r="G10725" t="s">
        <v>9094</v>
      </c>
      <c r="H10725" t="s">
        <v>6542</v>
      </c>
      <c r="I10725" t="s">
        <v>65</v>
      </c>
      <c r="J10725" t="s">
        <v>219</v>
      </c>
      <c r="K10725" t="s">
        <v>14549</v>
      </c>
      <c r="L10725" t="s">
        <v>14285</v>
      </c>
      <c r="M10725" t="s">
        <v>14550</v>
      </c>
      <c r="N10725" t="s">
        <v>6787</v>
      </c>
      <c r="O10725" t="s">
        <v>6788</v>
      </c>
      <c r="P10725">
        <v>17495000</v>
      </c>
      <c r="Q10725" t="s">
        <v>6636</v>
      </c>
      <c r="R10725" t="s">
        <v>6636</v>
      </c>
      <c r="S10725" s="12"/>
      <c r="T10725" s="13"/>
      <c r="U10725" t="s">
        <v>6636</v>
      </c>
    </row>
    <row r="10726" spans="1:21" x14ac:dyDescent="0.25">
      <c r="A10726" t="s">
        <v>6619</v>
      </c>
      <c r="B10726" s="12">
        <v>213765</v>
      </c>
      <c r="C10726" t="s">
        <v>14547</v>
      </c>
      <c r="D10726" s="11">
        <v>46205.739687499998</v>
      </c>
      <c r="E10726" t="s">
        <v>14548</v>
      </c>
      <c r="F10726" t="s">
        <v>6415</v>
      </c>
      <c r="G10726" t="s">
        <v>9095</v>
      </c>
      <c r="H10726" t="s">
        <v>6542</v>
      </c>
      <c r="I10726" t="s">
        <v>65</v>
      </c>
      <c r="J10726" t="s">
        <v>219</v>
      </c>
      <c r="K10726" t="s">
        <v>14549</v>
      </c>
      <c r="L10726" t="s">
        <v>14285</v>
      </c>
      <c r="M10726" t="s">
        <v>14550</v>
      </c>
      <c r="N10726" t="s">
        <v>6787</v>
      </c>
      <c r="O10726" t="s">
        <v>6788</v>
      </c>
      <c r="P10726">
        <v>17495000</v>
      </c>
      <c r="Q10726" t="s">
        <v>6636</v>
      </c>
      <c r="R10726" t="s">
        <v>6636</v>
      </c>
      <c r="S10726" s="12"/>
      <c r="T10726" s="13"/>
      <c r="U10726" t="s">
        <v>6636</v>
      </c>
    </row>
    <row r="10727" spans="1:21" x14ac:dyDescent="0.25">
      <c r="A10727" t="s">
        <v>6619</v>
      </c>
      <c r="B10727" s="12">
        <v>213765</v>
      </c>
      <c r="C10727" t="s">
        <v>14547</v>
      </c>
      <c r="D10727" s="11">
        <v>46205.739687499998</v>
      </c>
      <c r="E10727" t="s">
        <v>14548</v>
      </c>
      <c r="F10727" t="s">
        <v>6415</v>
      </c>
      <c r="G10727" t="s">
        <v>9096</v>
      </c>
      <c r="H10727" t="s">
        <v>6542</v>
      </c>
      <c r="I10727" t="s">
        <v>65</v>
      </c>
      <c r="J10727" t="s">
        <v>219</v>
      </c>
      <c r="K10727" t="s">
        <v>14549</v>
      </c>
      <c r="L10727" t="s">
        <v>14285</v>
      </c>
      <c r="M10727" t="s">
        <v>14550</v>
      </c>
      <c r="N10727" t="s">
        <v>6787</v>
      </c>
      <c r="O10727" t="s">
        <v>6788</v>
      </c>
      <c r="P10727">
        <v>17495000</v>
      </c>
      <c r="Q10727" t="s">
        <v>6636</v>
      </c>
      <c r="R10727" t="s">
        <v>6636</v>
      </c>
      <c r="S10727" s="12"/>
      <c r="T10727" s="13"/>
      <c r="U10727" t="s">
        <v>6636</v>
      </c>
    </row>
    <row r="10728" spans="1:21" x14ac:dyDescent="0.25">
      <c r="A10728" t="s">
        <v>6619</v>
      </c>
      <c r="B10728" s="12">
        <v>213805</v>
      </c>
      <c r="C10728" t="s">
        <v>14551</v>
      </c>
      <c r="D10728" s="11">
        <v>46205.814131944397</v>
      </c>
      <c r="E10728" t="s">
        <v>14552</v>
      </c>
      <c r="F10728" t="s">
        <v>6415</v>
      </c>
      <c r="G10728" t="s">
        <v>6968</v>
      </c>
      <c r="H10728" t="s">
        <v>6542</v>
      </c>
      <c r="I10728" t="s">
        <v>65</v>
      </c>
      <c r="J10728" t="s">
        <v>636</v>
      </c>
      <c r="K10728" t="s">
        <v>14553</v>
      </c>
      <c r="L10728" t="s">
        <v>14285</v>
      </c>
      <c r="M10728" t="s">
        <v>14554</v>
      </c>
      <c r="N10728" t="s">
        <v>14555</v>
      </c>
      <c r="O10728" t="s">
        <v>14556</v>
      </c>
      <c r="P10728">
        <v>38950000</v>
      </c>
      <c r="Q10728" t="s">
        <v>6636</v>
      </c>
      <c r="R10728" t="s">
        <v>6636</v>
      </c>
      <c r="S10728" s="12"/>
      <c r="T10728" s="13"/>
      <c r="U10728" t="s">
        <v>14557</v>
      </c>
    </row>
    <row r="10729" spans="1:21" x14ac:dyDescent="0.25">
      <c r="A10729" t="s">
        <v>6619</v>
      </c>
      <c r="B10729" s="12">
        <v>213805</v>
      </c>
      <c r="C10729" t="s">
        <v>14551</v>
      </c>
      <c r="D10729" s="11">
        <v>46205.814131944397</v>
      </c>
      <c r="E10729" t="s">
        <v>14552</v>
      </c>
      <c r="F10729" t="s">
        <v>6415</v>
      </c>
      <c r="G10729" t="s">
        <v>9091</v>
      </c>
      <c r="H10729" t="s">
        <v>6542</v>
      </c>
      <c r="I10729" t="s">
        <v>65</v>
      </c>
      <c r="J10729" t="s">
        <v>636</v>
      </c>
      <c r="K10729" t="s">
        <v>14553</v>
      </c>
      <c r="L10729" t="s">
        <v>14285</v>
      </c>
      <c r="M10729" t="s">
        <v>14554</v>
      </c>
      <c r="N10729" t="s">
        <v>14555</v>
      </c>
      <c r="O10729" t="s">
        <v>14556</v>
      </c>
      <c r="P10729">
        <v>38950000</v>
      </c>
      <c r="Q10729" t="s">
        <v>6636</v>
      </c>
      <c r="R10729" t="s">
        <v>6636</v>
      </c>
      <c r="S10729" s="12"/>
      <c r="T10729" s="13"/>
      <c r="U10729" t="s">
        <v>14557</v>
      </c>
    </row>
    <row r="10730" spans="1:21" x14ac:dyDescent="0.25">
      <c r="A10730" t="s">
        <v>6619</v>
      </c>
      <c r="B10730" s="12">
        <v>213805</v>
      </c>
      <c r="C10730" t="s">
        <v>14551</v>
      </c>
      <c r="D10730" s="11">
        <v>46205.814131944397</v>
      </c>
      <c r="E10730" t="s">
        <v>14552</v>
      </c>
      <c r="F10730" t="s">
        <v>6415</v>
      </c>
      <c r="G10730" t="s">
        <v>9092</v>
      </c>
      <c r="H10730" t="s">
        <v>6542</v>
      </c>
      <c r="I10730" t="s">
        <v>65</v>
      </c>
      <c r="J10730" t="s">
        <v>636</v>
      </c>
      <c r="K10730" t="s">
        <v>14553</v>
      </c>
      <c r="L10730" t="s">
        <v>14285</v>
      </c>
      <c r="M10730" t="s">
        <v>14554</v>
      </c>
      <c r="N10730" t="s">
        <v>14555</v>
      </c>
      <c r="O10730" t="s">
        <v>14556</v>
      </c>
      <c r="P10730">
        <v>38950000</v>
      </c>
      <c r="Q10730" t="s">
        <v>6636</v>
      </c>
      <c r="R10730" t="s">
        <v>6636</v>
      </c>
      <c r="S10730" s="12"/>
      <c r="T10730" s="13"/>
      <c r="U10730" t="s">
        <v>14557</v>
      </c>
    </row>
    <row r="10731" spans="1:21" x14ac:dyDescent="0.25">
      <c r="A10731" t="s">
        <v>6619</v>
      </c>
      <c r="B10731" s="12">
        <v>213805</v>
      </c>
      <c r="C10731" t="s">
        <v>14551</v>
      </c>
      <c r="D10731" s="11">
        <v>46205.814131944397</v>
      </c>
      <c r="E10731" t="s">
        <v>14552</v>
      </c>
      <c r="F10731" t="s">
        <v>6415</v>
      </c>
      <c r="G10731" t="s">
        <v>9093</v>
      </c>
      <c r="H10731" t="s">
        <v>6542</v>
      </c>
      <c r="I10731" t="s">
        <v>65</v>
      </c>
      <c r="J10731" t="s">
        <v>636</v>
      </c>
      <c r="K10731" t="s">
        <v>14553</v>
      </c>
      <c r="L10731" t="s">
        <v>14285</v>
      </c>
      <c r="M10731" t="s">
        <v>14554</v>
      </c>
      <c r="N10731" t="s">
        <v>14555</v>
      </c>
      <c r="O10731" t="s">
        <v>14556</v>
      </c>
      <c r="P10731">
        <v>38950000</v>
      </c>
      <c r="Q10731" t="s">
        <v>6636</v>
      </c>
      <c r="R10731" t="s">
        <v>6636</v>
      </c>
      <c r="S10731" s="12"/>
      <c r="T10731" s="13"/>
      <c r="U10731" t="s">
        <v>14557</v>
      </c>
    </row>
    <row r="10732" spans="1:21" x14ac:dyDescent="0.25">
      <c r="A10732" t="s">
        <v>6619</v>
      </c>
      <c r="B10732" s="12">
        <v>213805</v>
      </c>
      <c r="C10732" t="s">
        <v>14551</v>
      </c>
      <c r="D10732" s="11">
        <v>46205.814131944397</v>
      </c>
      <c r="E10732" t="s">
        <v>14552</v>
      </c>
      <c r="F10732" t="s">
        <v>6415</v>
      </c>
      <c r="G10732" t="s">
        <v>9094</v>
      </c>
      <c r="H10732" t="s">
        <v>6542</v>
      </c>
      <c r="I10732" t="s">
        <v>65</v>
      </c>
      <c r="J10732" t="s">
        <v>636</v>
      </c>
      <c r="K10732" t="s">
        <v>14553</v>
      </c>
      <c r="L10732" t="s">
        <v>14285</v>
      </c>
      <c r="M10732" t="s">
        <v>14554</v>
      </c>
      <c r="N10732" t="s">
        <v>14555</v>
      </c>
      <c r="O10732" t="s">
        <v>14556</v>
      </c>
      <c r="P10732">
        <v>38950000</v>
      </c>
      <c r="Q10732" t="s">
        <v>6636</v>
      </c>
      <c r="R10732" t="s">
        <v>6636</v>
      </c>
      <c r="S10732" s="12"/>
      <c r="T10732" s="13"/>
      <c r="U10732" t="s">
        <v>14557</v>
      </c>
    </row>
    <row r="10733" spans="1:21" x14ac:dyDescent="0.25">
      <c r="A10733" t="s">
        <v>6619</v>
      </c>
      <c r="B10733" s="12">
        <v>213805</v>
      </c>
      <c r="C10733" t="s">
        <v>14551</v>
      </c>
      <c r="D10733" s="11">
        <v>46205.814131944397</v>
      </c>
      <c r="E10733" t="s">
        <v>14552</v>
      </c>
      <c r="F10733" t="s">
        <v>6415</v>
      </c>
      <c r="G10733" t="s">
        <v>9095</v>
      </c>
      <c r="H10733" t="s">
        <v>6542</v>
      </c>
      <c r="I10733" t="s">
        <v>65</v>
      </c>
      <c r="J10733" t="s">
        <v>636</v>
      </c>
      <c r="K10733" t="s">
        <v>14553</v>
      </c>
      <c r="L10733" t="s">
        <v>14285</v>
      </c>
      <c r="M10733" t="s">
        <v>14554</v>
      </c>
      <c r="N10733" t="s">
        <v>14555</v>
      </c>
      <c r="O10733" t="s">
        <v>14556</v>
      </c>
      <c r="P10733">
        <v>38950000</v>
      </c>
      <c r="Q10733" t="s">
        <v>6636</v>
      </c>
      <c r="R10733" t="s">
        <v>6636</v>
      </c>
      <c r="S10733" s="12"/>
      <c r="T10733" s="13"/>
      <c r="U10733" t="s">
        <v>14557</v>
      </c>
    </row>
    <row r="10734" spans="1:21" x14ac:dyDescent="0.25">
      <c r="A10734" t="s">
        <v>6619</v>
      </c>
      <c r="B10734" s="12">
        <v>213805</v>
      </c>
      <c r="C10734" t="s">
        <v>14551</v>
      </c>
      <c r="D10734" s="11">
        <v>46205.814131944397</v>
      </c>
      <c r="E10734" t="s">
        <v>14552</v>
      </c>
      <c r="F10734" t="s">
        <v>6415</v>
      </c>
      <c r="G10734" t="s">
        <v>9096</v>
      </c>
      <c r="H10734" t="s">
        <v>6542</v>
      </c>
      <c r="I10734" t="s">
        <v>65</v>
      </c>
      <c r="J10734" t="s">
        <v>636</v>
      </c>
      <c r="K10734" t="s">
        <v>14553</v>
      </c>
      <c r="L10734" t="s">
        <v>14285</v>
      </c>
      <c r="M10734" t="s">
        <v>14554</v>
      </c>
      <c r="N10734" t="s">
        <v>14555</v>
      </c>
      <c r="O10734" t="s">
        <v>14556</v>
      </c>
      <c r="P10734">
        <v>38950000</v>
      </c>
      <c r="Q10734" t="s">
        <v>6636</v>
      </c>
      <c r="R10734" t="s">
        <v>6636</v>
      </c>
      <c r="S10734" s="12"/>
      <c r="T10734" s="13"/>
      <c r="U10734" t="s">
        <v>14557</v>
      </c>
    </row>
    <row r="10735" spans="1:21" x14ac:dyDescent="0.25">
      <c r="A10735" t="s">
        <v>6619</v>
      </c>
      <c r="B10735" s="12">
        <v>213895</v>
      </c>
      <c r="C10735" t="s">
        <v>14354</v>
      </c>
      <c r="D10735" s="11">
        <v>46206.614062499997</v>
      </c>
      <c r="E10735" t="s">
        <v>14355</v>
      </c>
      <c r="F10735" t="s">
        <v>6415</v>
      </c>
      <c r="G10735" t="s">
        <v>6968</v>
      </c>
      <c r="H10735" t="s">
        <v>6542</v>
      </c>
      <c r="I10735" t="s">
        <v>55</v>
      </c>
      <c r="J10735" t="s">
        <v>372</v>
      </c>
      <c r="K10735" t="s">
        <v>14356</v>
      </c>
      <c r="L10735" t="s">
        <v>14267</v>
      </c>
      <c r="M10735" t="s">
        <v>14357</v>
      </c>
      <c r="N10735" t="s">
        <v>14269</v>
      </c>
      <c r="O10735" t="s">
        <v>14270</v>
      </c>
      <c r="P10735">
        <v>22500000</v>
      </c>
      <c r="Q10735" t="s">
        <v>6636</v>
      </c>
      <c r="R10735" t="s">
        <v>6636</v>
      </c>
      <c r="S10735" s="12"/>
      <c r="T10735" s="13"/>
      <c r="U10735" t="s">
        <v>6636</v>
      </c>
    </row>
    <row r="10736" spans="1:21" x14ac:dyDescent="0.25">
      <c r="A10736" t="s">
        <v>6619</v>
      </c>
      <c r="B10736" s="12">
        <v>213895</v>
      </c>
      <c r="C10736" t="s">
        <v>14354</v>
      </c>
      <c r="D10736" s="11">
        <v>46206.614062499997</v>
      </c>
      <c r="E10736" t="s">
        <v>14355</v>
      </c>
      <c r="F10736" t="s">
        <v>6415</v>
      </c>
      <c r="G10736" t="s">
        <v>9091</v>
      </c>
      <c r="H10736" t="s">
        <v>6542</v>
      </c>
      <c r="I10736" t="s">
        <v>55</v>
      </c>
      <c r="J10736" t="s">
        <v>372</v>
      </c>
      <c r="K10736" t="s">
        <v>14356</v>
      </c>
      <c r="L10736" t="s">
        <v>14267</v>
      </c>
      <c r="M10736" t="s">
        <v>14357</v>
      </c>
      <c r="N10736" t="s">
        <v>14269</v>
      </c>
      <c r="O10736" t="s">
        <v>14270</v>
      </c>
      <c r="P10736">
        <v>22500000</v>
      </c>
      <c r="Q10736" t="s">
        <v>6636</v>
      </c>
      <c r="R10736" t="s">
        <v>6636</v>
      </c>
      <c r="S10736" s="12"/>
      <c r="T10736" s="13"/>
      <c r="U10736" t="s">
        <v>6636</v>
      </c>
    </row>
    <row r="10737" spans="1:21" x14ac:dyDescent="0.25">
      <c r="A10737" t="s">
        <v>6619</v>
      </c>
      <c r="B10737" s="12">
        <v>213895</v>
      </c>
      <c r="C10737" t="s">
        <v>14354</v>
      </c>
      <c r="D10737" s="11">
        <v>46206.614062499997</v>
      </c>
      <c r="E10737" t="s">
        <v>14355</v>
      </c>
      <c r="F10737" t="s">
        <v>6415</v>
      </c>
      <c r="G10737" t="s">
        <v>14271</v>
      </c>
      <c r="H10737" t="s">
        <v>6542</v>
      </c>
      <c r="I10737" t="s">
        <v>55</v>
      </c>
      <c r="J10737" t="s">
        <v>372</v>
      </c>
      <c r="K10737" t="s">
        <v>14356</v>
      </c>
      <c r="L10737" t="s">
        <v>14267</v>
      </c>
      <c r="M10737" t="s">
        <v>14357</v>
      </c>
      <c r="N10737" t="s">
        <v>14269</v>
      </c>
      <c r="O10737" t="s">
        <v>14270</v>
      </c>
      <c r="P10737">
        <v>22500000</v>
      </c>
      <c r="Q10737" t="s">
        <v>6636</v>
      </c>
      <c r="R10737" t="s">
        <v>6636</v>
      </c>
      <c r="S10737" s="12"/>
      <c r="T10737" s="13"/>
      <c r="U10737" t="s">
        <v>6636</v>
      </c>
    </row>
    <row r="10738" spans="1:21" x14ac:dyDescent="0.25">
      <c r="A10738" t="s">
        <v>6619</v>
      </c>
      <c r="B10738" s="12">
        <v>213895</v>
      </c>
      <c r="C10738" t="s">
        <v>14354</v>
      </c>
      <c r="D10738" s="11">
        <v>46206.614062499997</v>
      </c>
      <c r="E10738" t="s">
        <v>14355</v>
      </c>
      <c r="F10738" t="s">
        <v>6415</v>
      </c>
      <c r="G10738" t="s">
        <v>14272</v>
      </c>
      <c r="H10738" t="s">
        <v>6542</v>
      </c>
      <c r="I10738" t="s">
        <v>55</v>
      </c>
      <c r="J10738" t="s">
        <v>372</v>
      </c>
      <c r="K10738" t="s">
        <v>14356</v>
      </c>
      <c r="L10738" t="s">
        <v>14267</v>
      </c>
      <c r="M10738" t="s">
        <v>14357</v>
      </c>
      <c r="N10738" t="s">
        <v>14269</v>
      </c>
      <c r="O10738" t="s">
        <v>14270</v>
      </c>
      <c r="P10738">
        <v>22500000</v>
      </c>
      <c r="Q10738" t="s">
        <v>6636</v>
      </c>
      <c r="R10738" t="s">
        <v>6636</v>
      </c>
      <c r="S10738" s="12"/>
      <c r="T10738" s="13"/>
      <c r="U10738" t="s">
        <v>6636</v>
      </c>
    </row>
    <row r="10739" spans="1:21" x14ac:dyDescent="0.25">
      <c r="A10739" t="s">
        <v>6619</v>
      </c>
      <c r="B10739" s="12">
        <v>213895</v>
      </c>
      <c r="C10739" t="s">
        <v>14354</v>
      </c>
      <c r="D10739" s="11">
        <v>46206.614062499997</v>
      </c>
      <c r="E10739" t="s">
        <v>14355</v>
      </c>
      <c r="F10739" t="s">
        <v>6415</v>
      </c>
      <c r="G10739" t="s">
        <v>14273</v>
      </c>
      <c r="H10739" t="s">
        <v>6542</v>
      </c>
      <c r="I10739" t="s">
        <v>55</v>
      </c>
      <c r="J10739" t="s">
        <v>372</v>
      </c>
      <c r="K10739" t="s">
        <v>14356</v>
      </c>
      <c r="L10739" t="s">
        <v>14267</v>
      </c>
      <c r="M10739" t="s">
        <v>14357</v>
      </c>
      <c r="N10739" t="s">
        <v>14269</v>
      </c>
      <c r="O10739" t="s">
        <v>14270</v>
      </c>
      <c r="P10739">
        <v>22500000</v>
      </c>
      <c r="Q10739" t="s">
        <v>6636</v>
      </c>
      <c r="R10739" t="s">
        <v>6636</v>
      </c>
      <c r="S10739" s="12"/>
      <c r="T10739" s="13"/>
      <c r="U10739" t="s">
        <v>6636</v>
      </c>
    </row>
    <row r="10740" spans="1:21" x14ac:dyDescent="0.25">
      <c r="A10740" t="s">
        <v>6619</v>
      </c>
      <c r="B10740" s="12">
        <v>213895</v>
      </c>
      <c r="C10740" t="s">
        <v>14354</v>
      </c>
      <c r="D10740" s="11">
        <v>46206.614062499997</v>
      </c>
      <c r="E10740" t="s">
        <v>14355</v>
      </c>
      <c r="F10740" t="s">
        <v>6415</v>
      </c>
      <c r="G10740" t="s">
        <v>14274</v>
      </c>
      <c r="H10740" t="s">
        <v>6542</v>
      </c>
      <c r="I10740" t="s">
        <v>55</v>
      </c>
      <c r="J10740" t="s">
        <v>372</v>
      </c>
      <c r="K10740" t="s">
        <v>14356</v>
      </c>
      <c r="L10740" t="s">
        <v>14267</v>
      </c>
      <c r="M10740" t="s">
        <v>14357</v>
      </c>
      <c r="N10740" t="s">
        <v>14269</v>
      </c>
      <c r="O10740" t="s">
        <v>14270</v>
      </c>
      <c r="P10740">
        <v>22500000</v>
      </c>
      <c r="Q10740" t="s">
        <v>6636</v>
      </c>
      <c r="R10740" t="s">
        <v>6636</v>
      </c>
      <c r="S10740" s="12"/>
      <c r="T10740" s="13"/>
      <c r="U10740" t="s">
        <v>6636</v>
      </c>
    </row>
    <row r="10741" spans="1:21" x14ac:dyDescent="0.25">
      <c r="A10741" t="s">
        <v>6619</v>
      </c>
      <c r="B10741" s="12">
        <v>213895</v>
      </c>
      <c r="C10741" t="s">
        <v>14354</v>
      </c>
      <c r="D10741" s="11">
        <v>46206.614062499997</v>
      </c>
      <c r="E10741" t="s">
        <v>14355</v>
      </c>
      <c r="F10741" t="s">
        <v>6415</v>
      </c>
      <c r="G10741" t="s">
        <v>9095</v>
      </c>
      <c r="H10741" t="s">
        <v>6542</v>
      </c>
      <c r="I10741" t="s">
        <v>55</v>
      </c>
      <c r="J10741" t="s">
        <v>372</v>
      </c>
      <c r="K10741" t="s">
        <v>14356</v>
      </c>
      <c r="L10741" t="s">
        <v>14267</v>
      </c>
      <c r="M10741" t="s">
        <v>14357</v>
      </c>
      <c r="N10741" t="s">
        <v>14269</v>
      </c>
      <c r="O10741" t="s">
        <v>14270</v>
      </c>
      <c r="P10741">
        <v>22500000</v>
      </c>
      <c r="Q10741" t="s">
        <v>6636</v>
      </c>
      <c r="R10741" t="s">
        <v>6636</v>
      </c>
      <c r="S10741" s="12"/>
      <c r="T10741" s="13"/>
      <c r="U10741" t="s">
        <v>6636</v>
      </c>
    </row>
    <row r="10742" spans="1:21" x14ac:dyDescent="0.25">
      <c r="A10742" t="s">
        <v>6619</v>
      </c>
      <c r="B10742" s="12">
        <v>213895</v>
      </c>
      <c r="C10742" t="s">
        <v>14354</v>
      </c>
      <c r="D10742" s="11">
        <v>46206.614062499997</v>
      </c>
      <c r="E10742" t="s">
        <v>14355</v>
      </c>
      <c r="F10742" t="s">
        <v>6415</v>
      </c>
      <c r="G10742" t="s">
        <v>9096</v>
      </c>
      <c r="H10742" t="s">
        <v>6542</v>
      </c>
      <c r="I10742" t="s">
        <v>55</v>
      </c>
      <c r="J10742" t="s">
        <v>372</v>
      </c>
      <c r="K10742" t="s">
        <v>14356</v>
      </c>
      <c r="L10742" t="s">
        <v>14267</v>
      </c>
      <c r="M10742" t="s">
        <v>14357</v>
      </c>
      <c r="N10742" t="s">
        <v>14269</v>
      </c>
      <c r="O10742" t="s">
        <v>14270</v>
      </c>
      <c r="P10742">
        <v>22500000</v>
      </c>
      <c r="Q10742" t="s">
        <v>6636</v>
      </c>
      <c r="R10742" t="s">
        <v>6636</v>
      </c>
      <c r="S10742" s="12"/>
      <c r="T10742" s="13"/>
      <c r="U10742" t="s">
        <v>6636</v>
      </c>
    </row>
    <row r="10743" spans="1:21" x14ac:dyDescent="0.25">
      <c r="A10743" t="s">
        <v>6637</v>
      </c>
      <c r="B10743" s="12">
        <v>214285</v>
      </c>
      <c r="C10743" t="s">
        <v>14558</v>
      </c>
      <c r="D10743" s="11">
        <v>46207.529166666704</v>
      </c>
      <c r="E10743" t="s">
        <v>14559</v>
      </c>
      <c r="F10743" t="s">
        <v>6415</v>
      </c>
      <c r="G10743" t="s">
        <v>6968</v>
      </c>
      <c r="H10743" t="s">
        <v>6542</v>
      </c>
      <c r="I10743" t="s">
        <v>55</v>
      </c>
      <c r="J10743" t="s">
        <v>44</v>
      </c>
      <c r="K10743" t="s">
        <v>14560</v>
      </c>
      <c r="L10743" t="s">
        <v>14258</v>
      </c>
      <c r="M10743" t="s">
        <v>14561</v>
      </c>
      <c r="N10743" t="s">
        <v>7023</v>
      </c>
      <c r="O10743" t="s">
        <v>7250</v>
      </c>
      <c r="P10743">
        <v>22450000</v>
      </c>
      <c r="Q10743" t="s">
        <v>6636</v>
      </c>
      <c r="R10743" t="s">
        <v>6636</v>
      </c>
      <c r="S10743" s="12"/>
      <c r="T10743" s="13"/>
      <c r="U10743" t="s">
        <v>6721</v>
      </c>
    </row>
    <row r="10744" spans="1:21" x14ac:dyDescent="0.25">
      <c r="A10744" t="s">
        <v>6637</v>
      </c>
      <c r="B10744" s="12">
        <v>214285</v>
      </c>
      <c r="C10744" t="s">
        <v>14558</v>
      </c>
      <c r="D10744" s="11">
        <v>46207.529166666704</v>
      </c>
      <c r="E10744" t="s">
        <v>14559</v>
      </c>
      <c r="F10744" t="s">
        <v>6415</v>
      </c>
      <c r="G10744" t="s">
        <v>9091</v>
      </c>
      <c r="H10744" t="s">
        <v>6542</v>
      </c>
      <c r="I10744" t="s">
        <v>55</v>
      </c>
      <c r="J10744" t="s">
        <v>44</v>
      </c>
      <c r="K10744" t="s">
        <v>14560</v>
      </c>
      <c r="L10744" t="s">
        <v>14258</v>
      </c>
      <c r="M10744" t="s">
        <v>14561</v>
      </c>
      <c r="N10744" t="s">
        <v>7023</v>
      </c>
      <c r="O10744" t="s">
        <v>7250</v>
      </c>
      <c r="P10744">
        <v>22450000</v>
      </c>
      <c r="Q10744" t="s">
        <v>6636</v>
      </c>
      <c r="R10744" t="s">
        <v>6636</v>
      </c>
      <c r="S10744" s="12"/>
      <c r="T10744" s="13"/>
      <c r="U10744" t="s">
        <v>6721</v>
      </c>
    </row>
    <row r="10745" spans="1:21" x14ac:dyDescent="0.25">
      <c r="A10745" t="s">
        <v>6637</v>
      </c>
      <c r="B10745" s="12">
        <v>214285</v>
      </c>
      <c r="C10745" t="s">
        <v>14558</v>
      </c>
      <c r="D10745" s="11">
        <v>46207.529166666704</v>
      </c>
      <c r="E10745" t="s">
        <v>14559</v>
      </c>
      <c r="F10745" t="s">
        <v>6415</v>
      </c>
      <c r="G10745" t="s">
        <v>14260</v>
      </c>
      <c r="H10745" t="s">
        <v>6542</v>
      </c>
      <c r="I10745" t="s">
        <v>55</v>
      </c>
      <c r="J10745" t="s">
        <v>44</v>
      </c>
      <c r="K10745" t="s">
        <v>14560</v>
      </c>
      <c r="L10745" t="s">
        <v>14258</v>
      </c>
      <c r="M10745" t="s">
        <v>14561</v>
      </c>
      <c r="N10745" t="s">
        <v>7023</v>
      </c>
      <c r="O10745" t="s">
        <v>7250</v>
      </c>
      <c r="P10745">
        <v>22450000</v>
      </c>
      <c r="Q10745" t="s">
        <v>6636</v>
      </c>
      <c r="R10745" t="s">
        <v>6636</v>
      </c>
      <c r="S10745" s="12"/>
      <c r="T10745" s="13"/>
      <c r="U10745" t="s">
        <v>6721</v>
      </c>
    </row>
    <row r="10746" spans="1:21" x14ac:dyDescent="0.25">
      <c r="A10746" t="s">
        <v>6637</v>
      </c>
      <c r="B10746" s="12">
        <v>214285</v>
      </c>
      <c r="C10746" t="s">
        <v>14558</v>
      </c>
      <c r="D10746" s="11">
        <v>46207.529166666704</v>
      </c>
      <c r="E10746" t="s">
        <v>14559</v>
      </c>
      <c r="F10746" t="s">
        <v>6415</v>
      </c>
      <c r="G10746" t="s">
        <v>14261</v>
      </c>
      <c r="H10746" t="s">
        <v>6542</v>
      </c>
      <c r="I10746" t="s">
        <v>55</v>
      </c>
      <c r="J10746" t="s">
        <v>44</v>
      </c>
      <c r="K10746" t="s">
        <v>14560</v>
      </c>
      <c r="L10746" t="s">
        <v>14258</v>
      </c>
      <c r="M10746" t="s">
        <v>14561</v>
      </c>
      <c r="N10746" t="s">
        <v>7023</v>
      </c>
      <c r="O10746" t="s">
        <v>7250</v>
      </c>
      <c r="P10746">
        <v>22450000</v>
      </c>
      <c r="Q10746" t="s">
        <v>6636</v>
      </c>
      <c r="R10746" t="s">
        <v>6636</v>
      </c>
      <c r="S10746" s="12"/>
      <c r="T10746" s="13"/>
      <c r="U10746" t="s">
        <v>6721</v>
      </c>
    </row>
    <row r="10747" spans="1:21" x14ac:dyDescent="0.25">
      <c r="A10747" t="s">
        <v>6637</v>
      </c>
      <c r="B10747" s="12">
        <v>214285</v>
      </c>
      <c r="C10747" t="s">
        <v>14558</v>
      </c>
      <c r="D10747" s="11">
        <v>46207.529166666704</v>
      </c>
      <c r="E10747" t="s">
        <v>14559</v>
      </c>
      <c r="F10747" t="s">
        <v>6415</v>
      </c>
      <c r="G10747" t="s">
        <v>14262</v>
      </c>
      <c r="H10747" t="s">
        <v>6542</v>
      </c>
      <c r="I10747" t="s">
        <v>55</v>
      </c>
      <c r="J10747" t="s">
        <v>44</v>
      </c>
      <c r="K10747" t="s">
        <v>14560</v>
      </c>
      <c r="L10747" t="s">
        <v>14258</v>
      </c>
      <c r="M10747" t="s">
        <v>14561</v>
      </c>
      <c r="N10747" t="s">
        <v>7023</v>
      </c>
      <c r="O10747" t="s">
        <v>7250</v>
      </c>
      <c r="P10747">
        <v>22450000</v>
      </c>
      <c r="Q10747" t="s">
        <v>6636</v>
      </c>
      <c r="R10747" t="s">
        <v>6636</v>
      </c>
      <c r="S10747" s="12"/>
      <c r="T10747" s="13"/>
      <c r="U10747" t="s">
        <v>6721</v>
      </c>
    </row>
    <row r="10748" spans="1:21" x14ac:dyDescent="0.25">
      <c r="A10748" t="s">
        <v>6637</v>
      </c>
      <c r="B10748" s="12">
        <v>214285</v>
      </c>
      <c r="C10748" t="s">
        <v>14558</v>
      </c>
      <c r="D10748" s="11">
        <v>46207.529166666704</v>
      </c>
      <c r="E10748" t="s">
        <v>14559</v>
      </c>
      <c r="F10748" t="s">
        <v>6415</v>
      </c>
      <c r="G10748" t="s">
        <v>14263</v>
      </c>
      <c r="H10748" t="s">
        <v>6542</v>
      </c>
      <c r="I10748" t="s">
        <v>55</v>
      </c>
      <c r="J10748" t="s">
        <v>44</v>
      </c>
      <c r="K10748" t="s">
        <v>14560</v>
      </c>
      <c r="L10748" t="s">
        <v>14258</v>
      </c>
      <c r="M10748" t="s">
        <v>14561</v>
      </c>
      <c r="N10748" t="s">
        <v>7023</v>
      </c>
      <c r="O10748" t="s">
        <v>7250</v>
      </c>
      <c r="P10748">
        <v>22450000</v>
      </c>
      <c r="Q10748" t="s">
        <v>6636</v>
      </c>
      <c r="R10748" t="s">
        <v>6636</v>
      </c>
      <c r="S10748" s="12"/>
      <c r="T10748" s="13"/>
      <c r="U10748" t="s">
        <v>6721</v>
      </c>
    </row>
    <row r="10749" spans="1:21" x14ac:dyDescent="0.25">
      <c r="A10749" t="s">
        <v>6637</v>
      </c>
      <c r="B10749" s="12">
        <v>214285</v>
      </c>
      <c r="C10749" t="s">
        <v>14558</v>
      </c>
      <c r="D10749" s="11">
        <v>46207.529166666704</v>
      </c>
      <c r="E10749" t="s">
        <v>14559</v>
      </c>
      <c r="F10749" t="s">
        <v>6415</v>
      </c>
      <c r="G10749" t="s">
        <v>9095</v>
      </c>
      <c r="H10749" t="s">
        <v>6542</v>
      </c>
      <c r="I10749" t="s">
        <v>55</v>
      </c>
      <c r="J10749" t="s">
        <v>44</v>
      </c>
      <c r="K10749" t="s">
        <v>14560</v>
      </c>
      <c r="L10749" t="s">
        <v>14258</v>
      </c>
      <c r="M10749" t="s">
        <v>14561</v>
      </c>
      <c r="N10749" t="s">
        <v>7023</v>
      </c>
      <c r="O10749" t="s">
        <v>7250</v>
      </c>
      <c r="P10749">
        <v>22450000</v>
      </c>
      <c r="Q10749" t="s">
        <v>6636</v>
      </c>
      <c r="R10749" t="s">
        <v>6636</v>
      </c>
      <c r="S10749" s="12"/>
      <c r="T10749" s="13"/>
      <c r="U10749" t="s">
        <v>6721</v>
      </c>
    </row>
    <row r="10750" spans="1:21" x14ac:dyDescent="0.25">
      <c r="A10750" t="s">
        <v>6637</v>
      </c>
      <c r="B10750" s="12">
        <v>214285</v>
      </c>
      <c r="C10750" t="s">
        <v>14558</v>
      </c>
      <c r="D10750" s="11">
        <v>46207.529166666704</v>
      </c>
      <c r="E10750" t="s">
        <v>14559</v>
      </c>
      <c r="F10750" t="s">
        <v>6415</v>
      </c>
      <c r="G10750" t="s">
        <v>9096</v>
      </c>
      <c r="H10750" t="s">
        <v>6542</v>
      </c>
      <c r="I10750" t="s">
        <v>55</v>
      </c>
      <c r="J10750" t="s">
        <v>44</v>
      </c>
      <c r="K10750" t="s">
        <v>14560</v>
      </c>
      <c r="L10750" t="s">
        <v>14258</v>
      </c>
      <c r="M10750" t="s">
        <v>14561</v>
      </c>
      <c r="N10750" t="s">
        <v>7023</v>
      </c>
      <c r="O10750" t="s">
        <v>7250</v>
      </c>
      <c r="P10750">
        <v>22450000</v>
      </c>
      <c r="Q10750" t="s">
        <v>6636</v>
      </c>
      <c r="R10750" t="s">
        <v>6636</v>
      </c>
      <c r="S10750" s="12"/>
      <c r="T10750" s="13"/>
      <c r="U10750" t="s">
        <v>6721</v>
      </c>
    </row>
    <row r="10751" spans="1:21" x14ac:dyDescent="0.25">
      <c r="A10751" t="s">
        <v>6619</v>
      </c>
      <c r="B10751" s="12">
        <v>214205</v>
      </c>
      <c r="C10751" t="s">
        <v>14562</v>
      </c>
      <c r="D10751" s="11">
        <v>46207.862314814804</v>
      </c>
      <c r="E10751" t="s">
        <v>14563</v>
      </c>
      <c r="F10751" t="s">
        <v>6415</v>
      </c>
      <c r="G10751" t="s">
        <v>9086</v>
      </c>
      <c r="H10751" t="s">
        <v>6542</v>
      </c>
      <c r="I10751" t="s">
        <v>55</v>
      </c>
      <c r="J10751" t="s">
        <v>295</v>
      </c>
      <c r="K10751" t="s">
        <v>14284</v>
      </c>
      <c r="L10751" t="s">
        <v>14285</v>
      </c>
      <c r="M10751" t="s">
        <v>14286</v>
      </c>
      <c r="N10751" t="s">
        <v>6787</v>
      </c>
      <c r="O10751" t="s">
        <v>6810</v>
      </c>
      <c r="P10751">
        <v>14495000</v>
      </c>
      <c r="Q10751" t="s">
        <v>6636</v>
      </c>
      <c r="R10751" t="s">
        <v>6636</v>
      </c>
      <c r="S10751" s="12"/>
      <c r="T10751" s="13"/>
      <c r="U10751" t="s">
        <v>6629</v>
      </c>
    </row>
    <row r="10752" spans="1:21" x14ac:dyDescent="0.25">
      <c r="A10752" t="s">
        <v>6619</v>
      </c>
      <c r="B10752" s="12">
        <v>214205</v>
      </c>
      <c r="C10752" t="s">
        <v>14562</v>
      </c>
      <c r="D10752" s="11">
        <v>46207.862314814804</v>
      </c>
      <c r="E10752" t="s">
        <v>14563</v>
      </c>
      <c r="F10752" t="s">
        <v>6415</v>
      </c>
      <c r="G10752" t="s">
        <v>9088</v>
      </c>
      <c r="H10752" t="s">
        <v>6542</v>
      </c>
      <c r="I10752" t="s">
        <v>55</v>
      </c>
      <c r="J10752" t="s">
        <v>295</v>
      </c>
      <c r="K10752" t="s">
        <v>14284</v>
      </c>
      <c r="L10752" t="s">
        <v>14285</v>
      </c>
      <c r="M10752" t="s">
        <v>14286</v>
      </c>
      <c r="N10752" t="s">
        <v>6787</v>
      </c>
      <c r="O10752" t="s">
        <v>6810</v>
      </c>
      <c r="P10752">
        <v>14495000</v>
      </c>
      <c r="Q10752" t="s">
        <v>6636</v>
      </c>
      <c r="R10752" t="s">
        <v>6636</v>
      </c>
      <c r="S10752" s="12"/>
      <c r="T10752" s="13"/>
      <c r="U10752" t="s">
        <v>6629</v>
      </c>
    </row>
    <row r="10753" spans="1:21" x14ac:dyDescent="0.25">
      <c r="A10753" t="s">
        <v>6619</v>
      </c>
      <c r="B10753" s="12">
        <v>214205</v>
      </c>
      <c r="C10753" t="s">
        <v>14562</v>
      </c>
      <c r="D10753" s="11">
        <v>46207.862314814804</v>
      </c>
      <c r="E10753" t="s">
        <v>14563</v>
      </c>
      <c r="F10753" t="s">
        <v>6415</v>
      </c>
      <c r="G10753" t="s">
        <v>9089</v>
      </c>
      <c r="H10753" t="s">
        <v>6542</v>
      </c>
      <c r="I10753" t="s">
        <v>55</v>
      </c>
      <c r="J10753" t="s">
        <v>295</v>
      </c>
      <c r="K10753" t="s">
        <v>14284</v>
      </c>
      <c r="L10753" t="s">
        <v>14285</v>
      </c>
      <c r="M10753" t="s">
        <v>14286</v>
      </c>
      <c r="N10753" t="s">
        <v>6787</v>
      </c>
      <c r="O10753" t="s">
        <v>6810</v>
      </c>
      <c r="P10753">
        <v>14495000</v>
      </c>
      <c r="Q10753" t="s">
        <v>6636</v>
      </c>
      <c r="R10753" t="s">
        <v>6636</v>
      </c>
      <c r="S10753" s="12"/>
      <c r="T10753" s="13"/>
      <c r="U10753" t="s">
        <v>6629</v>
      </c>
    </row>
    <row r="10754" spans="1:21" x14ac:dyDescent="0.25">
      <c r="A10754" t="s">
        <v>6619</v>
      </c>
      <c r="B10754" s="12">
        <v>214205</v>
      </c>
      <c r="C10754" t="s">
        <v>14562</v>
      </c>
      <c r="D10754" s="11">
        <v>46207.862314814804</v>
      </c>
      <c r="E10754" t="s">
        <v>14563</v>
      </c>
      <c r="F10754" t="s">
        <v>6415</v>
      </c>
      <c r="G10754" t="s">
        <v>6968</v>
      </c>
      <c r="H10754" t="s">
        <v>6542</v>
      </c>
      <c r="I10754" t="s">
        <v>55</v>
      </c>
      <c r="J10754" t="s">
        <v>295</v>
      </c>
      <c r="K10754" t="s">
        <v>14284</v>
      </c>
      <c r="L10754" t="s">
        <v>14285</v>
      </c>
      <c r="M10754" t="s">
        <v>14286</v>
      </c>
      <c r="N10754" t="s">
        <v>6787</v>
      </c>
      <c r="O10754" t="s">
        <v>6810</v>
      </c>
      <c r="P10754">
        <v>14495000</v>
      </c>
      <c r="Q10754" t="s">
        <v>6636</v>
      </c>
      <c r="R10754" t="s">
        <v>6636</v>
      </c>
      <c r="S10754" s="12"/>
      <c r="T10754" s="13"/>
      <c r="U10754" t="s">
        <v>6629</v>
      </c>
    </row>
    <row r="10755" spans="1:21" x14ac:dyDescent="0.25">
      <c r="A10755" t="s">
        <v>6619</v>
      </c>
      <c r="B10755" s="12">
        <v>214205</v>
      </c>
      <c r="C10755" t="s">
        <v>14562</v>
      </c>
      <c r="D10755" s="11">
        <v>46207.862314814804</v>
      </c>
      <c r="E10755" t="s">
        <v>14563</v>
      </c>
      <c r="F10755" t="s">
        <v>6415</v>
      </c>
      <c r="G10755" t="s">
        <v>9090</v>
      </c>
      <c r="H10755" t="s">
        <v>6542</v>
      </c>
      <c r="I10755" t="s">
        <v>55</v>
      </c>
      <c r="J10755" t="s">
        <v>295</v>
      </c>
      <c r="K10755" t="s">
        <v>14284</v>
      </c>
      <c r="L10755" t="s">
        <v>14285</v>
      </c>
      <c r="M10755" t="s">
        <v>14286</v>
      </c>
      <c r="N10755" t="s">
        <v>6787</v>
      </c>
      <c r="O10755" t="s">
        <v>6810</v>
      </c>
      <c r="P10755">
        <v>14495000</v>
      </c>
      <c r="Q10755" t="s">
        <v>6636</v>
      </c>
      <c r="R10755" t="s">
        <v>6636</v>
      </c>
      <c r="S10755" s="12"/>
      <c r="T10755" s="13"/>
      <c r="U10755" t="s">
        <v>6629</v>
      </c>
    </row>
    <row r="10756" spans="1:21" x14ac:dyDescent="0.25">
      <c r="A10756" t="s">
        <v>6619</v>
      </c>
      <c r="B10756" s="12">
        <v>214205</v>
      </c>
      <c r="C10756" t="s">
        <v>14562</v>
      </c>
      <c r="D10756" s="11">
        <v>46207.862314814804</v>
      </c>
      <c r="E10756" t="s">
        <v>14563</v>
      </c>
      <c r="F10756" t="s">
        <v>6415</v>
      </c>
      <c r="G10756" t="s">
        <v>9091</v>
      </c>
      <c r="H10756" t="s">
        <v>6542</v>
      </c>
      <c r="I10756" t="s">
        <v>55</v>
      </c>
      <c r="J10756" t="s">
        <v>295</v>
      </c>
      <c r="K10756" t="s">
        <v>14284</v>
      </c>
      <c r="L10756" t="s">
        <v>14285</v>
      </c>
      <c r="M10756" t="s">
        <v>14286</v>
      </c>
      <c r="N10756" t="s">
        <v>6787</v>
      </c>
      <c r="O10756" t="s">
        <v>6810</v>
      </c>
      <c r="P10756">
        <v>14495000</v>
      </c>
      <c r="Q10756" t="s">
        <v>6636</v>
      </c>
      <c r="R10756" t="s">
        <v>6636</v>
      </c>
      <c r="S10756" s="12"/>
      <c r="T10756" s="13"/>
      <c r="U10756" t="s">
        <v>6629</v>
      </c>
    </row>
    <row r="10757" spans="1:21" x14ac:dyDescent="0.25">
      <c r="A10757" t="s">
        <v>6619</v>
      </c>
      <c r="B10757" s="12">
        <v>214205</v>
      </c>
      <c r="C10757" t="s">
        <v>14562</v>
      </c>
      <c r="D10757" s="11">
        <v>46207.862314814804</v>
      </c>
      <c r="E10757" t="s">
        <v>14563</v>
      </c>
      <c r="F10757" t="s">
        <v>6415</v>
      </c>
      <c r="G10757" t="s">
        <v>9092</v>
      </c>
      <c r="H10757" t="s">
        <v>6542</v>
      </c>
      <c r="I10757" t="s">
        <v>55</v>
      </c>
      <c r="J10757" t="s">
        <v>295</v>
      </c>
      <c r="K10757" t="s">
        <v>14284</v>
      </c>
      <c r="L10757" t="s">
        <v>14285</v>
      </c>
      <c r="M10757" t="s">
        <v>14286</v>
      </c>
      <c r="N10757" t="s">
        <v>6787</v>
      </c>
      <c r="O10757" t="s">
        <v>6810</v>
      </c>
      <c r="P10757">
        <v>14495000</v>
      </c>
      <c r="Q10757" t="s">
        <v>6636</v>
      </c>
      <c r="R10757" t="s">
        <v>6636</v>
      </c>
      <c r="S10757" s="12"/>
      <c r="T10757" s="13"/>
      <c r="U10757" t="s">
        <v>6629</v>
      </c>
    </row>
    <row r="10758" spans="1:21" x14ac:dyDescent="0.25">
      <c r="A10758" t="s">
        <v>6619</v>
      </c>
      <c r="B10758" s="12">
        <v>214205</v>
      </c>
      <c r="C10758" t="s">
        <v>14562</v>
      </c>
      <c r="D10758" s="11">
        <v>46207.862314814804</v>
      </c>
      <c r="E10758" t="s">
        <v>14563</v>
      </c>
      <c r="F10758" t="s">
        <v>6415</v>
      </c>
      <c r="G10758" t="s">
        <v>9093</v>
      </c>
      <c r="H10758" t="s">
        <v>6542</v>
      </c>
      <c r="I10758" t="s">
        <v>55</v>
      </c>
      <c r="J10758" t="s">
        <v>295</v>
      </c>
      <c r="K10758" t="s">
        <v>14284</v>
      </c>
      <c r="L10758" t="s">
        <v>14285</v>
      </c>
      <c r="M10758" t="s">
        <v>14286</v>
      </c>
      <c r="N10758" t="s">
        <v>6787</v>
      </c>
      <c r="O10758" t="s">
        <v>6810</v>
      </c>
      <c r="P10758">
        <v>14495000</v>
      </c>
      <c r="Q10758" t="s">
        <v>6636</v>
      </c>
      <c r="R10758" t="s">
        <v>6636</v>
      </c>
      <c r="S10758" s="12"/>
      <c r="T10758" s="13"/>
      <c r="U10758" t="s">
        <v>6629</v>
      </c>
    </row>
    <row r="10759" spans="1:21" x14ac:dyDescent="0.25">
      <c r="A10759" t="s">
        <v>6619</v>
      </c>
      <c r="B10759" s="12">
        <v>214205</v>
      </c>
      <c r="C10759" t="s">
        <v>14562</v>
      </c>
      <c r="D10759" s="11">
        <v>46207.862314814804</v>
      </c>
      <c r="E10759" t="s">
        <v>14563</v>
      </c>
      <c r="F10759" t="s">
        <v>6415</v>
      </c>
      <c r="G10759" t="s">
        <v>9094</v>
      </c>
      <c r="H10759" t="s">
        <v>6542</v>
      </c>
      <c r="I10759" t="s">
        <v>55</v>
      </c>
      <c r="J10759" t="s">
        <v>295</v>
      </c>
      <c r="K10759" t="s">
        <v>14284</v>
      </c>
      <c r="L10759" t="s">
        <v>14285</v>
      </c>
      <c r="M10759" t="s">
        <v>14286</v>
      </c>
      <c r="N10759" t="s">
        <v>6787</v>
      </c>
      <c r="O10759" t="s">
        <v>6810</v>
      </c>
      <c r="P10759">
        <v>14495000</v>
      </c>
      <c r="Q10759" t="s">
        <v>6636</v>
      </c>
      <c r="R10759" t="s">
        <v>6636</v>
      </c>
      <c r="S10759" s="12"/>
      <c r="T10759" s="13"/>
      <c r="U10759" t="s">
        <v>6629</v>
      </c>
    </row>
    <row r="10760" spans="1:21" x14ac:dyDescent="0.25">
      <c r="A10760" t="s">
        <v>6619</v>
      </c>
      <c r="B10760" s="12">
        <v>214205</v>
      </c>
      <c r="C10760" t="s">
        <v>14562</v>
      </c>
      <c r="D10760" s="11">
        <v>46207.862314814804</v>
      </c>
      <c r="E10760" t="s">
        <v>14563</v>
      </c>
      <c r="F10760" t="s">
        <v>6415</v>
      </c>
      <c r="G10760" t="s">
        <v>9095</v>
      </c>
      <c r="H10760" t="s">
        <v>6542</v>
      </c>
      <c r="I10760" t="s">
        <v>55</v>
      </c>
      <c r="J10760" t="s">
        <v>295</v>
      </c>
      <c r="K10760" t="s">
        <v>14284</v>
      </c>
      <c r="L10760" t="s">
        <v>14285</v>
      </c>
      <c r="M10760" t="s">
        <v>14286</v>
      </c>
      <c r="N10760" t="s">
        <v>6787</v>
      </c>
      <c r="O10760" t="s">
        <v>6810</v>
      </c>
      <c r="P10760">
        <v>14495000</v>
      </c>
      <c r="Q10760" t="s">
        <v>6636</v>
      </c>
      <c r="R10760" t="s">
        <v>6636</v>
      </c>
      <c r="S10760" s="12"/>
      <c r="T10760" s="13"/>
      <c r="U10760" t="s">
        <v>6629</v>
      </c>
    </row>
    <row r="10761" spans="1:21" x14ac:dyDescent="0.25">
      <c r="A10761" t="s">
        <v>6619</v>
      </c>
      <c r="B10761" s="12">
        <v>214205</v>
      </c>
      <c r="C10761" t="s">
        <v>14562</v>
      </c>
      <c r="D10761" s="11">
        <v>46207.862314814804</v>
      </c>
      <c r="E10761" t="s">
        <v>14563</v>
      </c>
      <c r="F10761" t="s">
        <v>6415</v>
      </c>
      <c r="G10761" t="s">
        <v>9096</v>
      </c>
      <c r="H10761" t="s">
        <v>6542</v>
      </c>
      <c r="I10761" t="s">
        <v>55</v>
      </c>
      <c r="J10761" t="s">
        <v>295</v>
      </c>
      <c r="K10761" t="s">
        <v>14284</v>
      </c>
      <c r="L10761" t="s">
        <v>14285</v>
      </c>
      <c r="M10761" t="s">
        <v>14286</v>
      </c>
      <c r="N10761" t="s">
        <v>6787</v>
      </c>
      <c r="O10761" t="s">
        <v>6810</v>
      </c>
      <c r="P10761">
        <v>14495000</v>
      </c>
      <c r="Q10761" t="s">
        <v>6636</v>
      </c>
      <c r="R10761" t="s">
        <v>6636</v>
      </c>
      <c r="S10761" s="12"/>
      <c r="T10761" s="13"/>
      <c r="U10761" t="s">
        <v>6629</v>
      </c>
    </row>
    <row r="10762" spans="1:21" x14ac:dyDescent="0.25">
      <c r="A10762" t="s">
        <v>6619</v>
      </c>
      <c r="B10762" s="12">
        <v>214285</v>
      </c>
      <c r="C10762" t="s">
        <v>14558</v>
      </c>
      <c r="D10762" s="11">
        <v>46208.752129629604</v>
      </c>
      <c r="E10762" t="s">
        <v>14559</v>
      </c>
      <c r="F10762" t="s">
        <v>6415</v>
      </c>
      <c r="G10762" t="s">
        <v>6968</v>
      </c>
      <c r="H10762" t="s">
        <v>6542</v>
      </c>
      <c r="I10762" t="s">
        <v>55</v>
      </c>
      <c r="J10762" t="s">
        <v>44</v>
      </c>
      <c r="K10762" t="s">
        <v>14560</v>
      </c>
      <c r="L10762" t="s">
        <v>14258</v>
      </c>
      <c r="M10762" t="s">
        <v>14561</v>
      </c>
      <c r="N10762" t="s">
        <v>7023</v>
      </c>
      <c r="O10762" t="s">
        <v>7250</v>
      </c>
      <c r="P10762">
        <v>22450000</v>
      </c>
      <c r="Q10762" t="s">
        <v>6636</v>
      </c>
      <c r="R10762" t="s">
        <v>6636</v>
      </c>
      <c r="S10762" s="12"/>
      <c r="T10762" s="13"/>
      <c r="U10762" t="s">
        <v>6721</v>
      </c>
    </row>
    <row r="10763" spans="1:21" x14ac:dyDescent="0.25">
      <c r="A10763" t="s">
        <v>6619</v>
      </c>
      <c r="B10763" s="12">
        <v>214285</v>
      </c>
      <c r="C10763" t="s">
        <v>14558</v>
      </c>
      <c r="D10763" s="11">
        <v>46208.752129629604</v>
      </c>
      <c r="E10763" t="s">
        <v>14559</v>
      </c>
      <c r="F10763" t="s">
        <v>6415</v>
      </c>
      <c r="G10763" t="s">
        <v>9091</v>
      </c>
      <c r="H10763" t="s">
        <v>6542</v>
      </c>
      <c r="I10763" t="s">
        <v>55</v>
      </c>
      <c r="J10763" t="s">
        <v>44</v>
      </c>
      <c r="K10763" t="s">
        <v>14560</v>
      </c>
      <c r="L10763" t="s">
        <v>14258</v>
      </c>
      <c r="M10763" t="s">
        <v>14561</v>
      </c>
      <c r="N10763" t="s">
        <v>7023</v>
      </c>
      <c r="O10763" t="s">
        <v>7250</v>
      </c>
      <c r="P10763">
        <v>22450000</v>
      </c>
      <c r="Q10763" t="s">
        <v>6636</v>
      </c>
      <c r="R10763" t="s">
        <v>6636</v>
      </c>
      <c r="S10763" s="12"/>
      <c r="T10763" s="13"/>
      <c r="U10763" t="s">
        <v>6721</v>
      </c>
    </row>
    <row r="10764" spans="1:21" x14ac:dyDescent="0.25">
      <c r="A10764" t="s">
        <v>6619</v>
      </c>
      <c r="B10764" s="12">
        <v>214285</v>
      </c>
      <c r="C10764" t="s">
        <v>14558</v>
      </c>
      <c r="D10764" s="11">
        <v>46208.752129629604</v>
      </c>
      <c r="E10764" t="s">
        <v>14559</v>
      </c>
      <c r="F10764" t="s">
        <v>6415</v>
      </c>
      <c r="G10764" t="s">
        <v>14260</v>
      </c>
      <c r="H10764" t="s">
        <v>6542</v>
      </c>
      <c r="I10764" t="s">
        <v>55</v>
      </c>
      <c r="J10764" t="s">
        <v>44</v>
      </c>
      <c r="K10764" t="s">
        <v>14560</v>
      </c>
      <c r="L10764" t="s">
        <v>14258</v>
      </c>
      <c r="M10764" t="s">
        <v>14561</v>
      </c>
      <c r="N10764" t="s">
        <v>7023</v>
      </c>
      <c r="O10764" t="s">
        <v>7250</v>
      </c>
      <c r="P10764">
        <v>22450000</v>
      </c>
      <c r="Q10764" t="s">
        <v>6636</v>
      </c>
      <c r="R10764" t="s">
        <v>6636</v>
      </c>
      <c r="S10764" s="12"/>
      <c r="T10764" s="13"/>
      <c r="U10764" t="s">
        <v>6721</v>
      </c>
    </row>
    <row r="10765" spans="1:21" x14ac:dyDescent="0.25">
      <c r="A10765" t="s">
        <v>6619</v>
      </c>
      <c r="B10765" s="12">
        <v>214285</v>
      </c>
      <c r="C10765" t="s">
        <v>14558</v>
      </c>
      <c r="D10765" s="11">
        <v>46208.752129629604</v>
      </c>
      <c r="E10765" t="s">
        <v>14559</v>
      </c>
      <c r="F10765" t="s">
        <v>6415</v>
      </c>
      <c r="G10765" t="s">
        <v>14261</v>
      </c>
      <c r="H10765" t="s">
        <v>6542</v>
      </c>
      <c r="I10765" t="s">
        <v>55</v>
      </c>
      <c r="J10765" t="s">
        <v>44</v>
      </c>
      <c r="K10765" t="s">
        <v>14560</v>
      </c>
      <c r="L10765" t="s">
        <v>14258</v>
      </c>
      <c r="M10765" t="s">
        <v>14561</v>
      </c>
      <c r="N10765" t="s">
        <v>7023</v>
      </c>
      <c r="O10765" t="s">
        <v>7250</v>
      </c>
      <c r="P10765">
        <v>22450000</v>
      </c>
      <c r="Q10765" t="s">
        <v>6636</v>
      </c>
      <c r="R10765" t="s">
        <v>6636</v>
      </c>
      <c r="S10765" s="12"/>
      <c r="T10765" s="13"/>
      <c r="U10765" t="s">
        <v>6721</v>
      </c>
    </row>
    <row r="10766" spans="1:21" x14ac:dyDescent="0.25">
      <c r="A10766" t="s">
        <v>6619</v>
      </c>
      <c r="B10766" s="12">
        <v>214285</v>
      </c>
      <c r="C10766" t="s">
        <v>14558</v>
      </c>
      <c r="D10766" s="11">
        <v>46208.752129629604</v>
      </c>
      <c r="E10766" t="s">
        <v>14559</v>
      </c>
      <c r="F10766" t="s">
        <v>6415</v>
      </c>
      <c r="G10766" t="s">
        <v>14262</v>
      </c>
      <c r="H10766" t="s">
        <v>6542</v>
      </c>
      <c r="I10766" t="s">
        <v>55</v>
      </c>
      <c r="J10766" t="s">
        <v>44</v>
      </c>
      <c r="K10766" t="s">
        <v>14560</v>
      </c>
      <c r="L10766" t="s">
        <v>14258</v>
      </c>
      <c r="M10766" t="s">
        <v>14561</v>
      </c>
      <c r="N10766" t="s">
        <v>7023</v>
      </c>
      <c r="O10766" t="s">
        <v>7250</v>
      </c>
      <c r="P10766">
        <v>22450000</v>
      </c>
      <c r="Q10766" t="s">
        <v>6636</v>
      </c>
      <c r="R10766" t="s">
        <v>6636</v>
      </c>
      <c r="S10766" s="12"/>
      <c r="T10766" s="13"/>
      <c r="U10766" t="s">
        <v>6721</v>
      </c>
    </row>
    <row r="10767" spans="1:21" x14ac:dyDescent="0.25">
      <c r="A10767" t="s">
        <v>6619</v>
      </c>
      <c r="B10767" s="12">
        <v>214285</v>
      </c>
      <c r="C10767" t="s">
        <v>14558</v>
      </c>
      <c r="D10767" s="11">
        <v>46208.752129629604</v>
      </c>
      <c r="E10767" t="s">
        <v>14559</v>
      </c>
      <c r="F10767" t="s">
        <v>6415</v>
      </c>
      <c r="G10767" t="s">
        <v>14263</v>
      </c>
      <c r="H10767" t="s">
        <v>6542</v>
      </c>
      <c r="I10767" t="s">
        <v>55</v>
      </c>
      <c r="J10767" t="s">
        <v>44</v>
      </c>
      <c r="K10767" t="s">
        <v>14560</v>
      </c>
      <c r="L10767" t="s">
        <v>14258</v>
      </c>
      <c r="M10767" t="s">
        <v>14561</v>
      </c>
      <c r="N10767" t="s">
        <v>7023</v>
      </c>
      <c r="O10767" t="s">
        <v>7250</v>
      </c>
      <c r="P10767">
        <v>22450000</v>
      </c>
      <c r="Q10767" t="s">
        <v>6636</v>
      </c>
      <c r="R10767" t="s">
        <v>6636</v>
      </c>
      <c r="S10767" s="12"/>
      <c r="T10767" s="13"/>
      <c r="U10767" t="s">
        <v>6721</v>
      </c>
    </row>
    <row r="10768" spans="1:21" x14ac:dyDescent="0.25">
      <c r="A10768" t="s">
        <v>6619</v>
      </c>
      <c r="B10768" s="12">
        <v>214285</v>
      </c>
      <c r="C10768" t="s">
        <v>14558</v>
      </c>
      <c r="D10768" s="11">
        <v>46208.752129629604</v>
      </c>
      <c r="E10768" t="s">
        <v>14559</v>
      </c>
      <c r="F10768" t="s">
        <v>6415</v>
      </c>
      <c r="G10768" t="s">
        <v>9095</v>
      </c>
      <c r="H10768" t="s">
        <v>6542</v>
      </c>
      <c r="I10768" t="s">
        <v>55</v>
      </c>
      <c r="J10768" t="s">
        <v>44</v>
      </c>
      <c r="K10768" t="s">
        <v>14560</v>
      </c>
      <c r="L10768" t="s">
        <v>14258</v>
      </c>
      <c r="M10768" t="s">
        <v>14561</v>
      </c>
      <c r="N10768" t="s">
        <v>7023</v>
      </c>
      <c r="O10768" t="s">
        <v>7250</v>
      </c>
      <c r="P10768">
        <v>22450000</v>
      </c>
      <c r="Q10768" t="s">
        <v>6636</v>
      </c>
      <c r="R10768" t="s">
        <v>6636</v>
      </c>
      <c r="S10768" s="12"/>
      <c r="T10768" s="13"/>
      <c r="U10768" t="s">
        <v>6721</v>
      </c>
    </row>
    <row r="10769" spans="1:21" x14ac:dyDescent="0.25">
      <c r="A10769" t="s">
        <v>6619</v>
      </c>
      <c r="B10769" s="12">
        <v>214285</v>
      </c>
      <c r="C10769" t="s">
        <v>14558</v>
      </c>
      <c r="D10769" s="11">
        <v>46208.752129629604</v>
      </c>
      <c r="E10769" t="s">
        <v>14559</v>
      </c>
      <c r="F10769" t="s">
        <v>6415</v>
      </c>
      <c r="G10769" t="s">
        <v>9096</v>
      </c>
      <c r="H10769" t="s">
        <v>6542</v>
      </c>
      <c r="I10769" t="s">
        <v>55</v>
      </c>
      <c r="J10769" t="s">
        <v>44</v>
      </c>
      <c r="K10769" t="s">
        <v>14560</v>
      </c>
      <c r="L10769" t="s">
        <v>14258</v>
      </c>
      <c r="M10769" t="s">
        <v>14561</v>
      </c>
      <c r="N10769" t="s">
        <v>7023</v>
      </c>
      <c r="O10769" t="s">
        <v>7250</v>
      </c>
      <c r="P10769">
        <v>22450000</v>
      </c>
      <c r="Q10769" t="s">
        <v>6636</v>
      </c>
      <c r="R10769" t="s">
        <v>6636</v>
      </c>
      <c r="S10769" s="12"/>
      <c r="T10769" s="13"/>
      <c r="U10769" t="s">
        <v>6721</v>
      </c>
    </row>
    <row r="10770" spans="1:21" x14ac:dyDescent="0.25">
      <c r="A10770" t="s">
        <v>6637</v>
      </c>
      <c r="B10770" s="12">
        <v>214520</v>
      </c>
      <c r="C10770" t="s">
        <v>14564</v>
      </c>
      <c r="D10770" s="11">
        <v>46208.818402777797</v>
      </c>
      <c r="E10770" t="s">
        <v>14565</v>
      </c>
      <c r="F10770" t="s">
        <v>6415</v>
      </c>
      <c r="G10770" t="s">
        <v>6968</v>
      </c>
      <c r="H10770" t="s">
        <v>6542</v>
      </c>
      <c r="I10770" t="s">
        <v>65</v>
      </c>
      <c r="J10770" t="s">
        <v>636</v>
      </c>
      <c r="K10770" t="s">
        <v>14305</v>
      </c>
      <c r="L10770" t="s">
        <v>14306</v>
      </c>
      <c r="M10770" t="s">
        <v>14307</v>
      </c>
      <c r="N10770" t="s">
        <v>9681</v>
      </c>
      <c r="O10770" t="s">
        <v>9682</v>
      </c>
      <c r="P10770">
        <v>23200000</v>
      </c>
      <c r="Q10770" t="s">
        <v>6636</v>
      </c>
      <c r="R10770" t="s">
        <v>6636</v>
      </c>
      <c r="S10770" s="12"/>
      <c r="T10770" s="13"/>
      <c r="U10770" t="s">
        <v>6629</v>
      </c>
    </row>
    <row r="10771" spans="1:21" x14ac:dyDescent="0.25">
      <c r="A10771" t="s">
        <v>6637</v>
      </c>
      <c r="B10771" s="12">
        <v>214520</v>
      </c>
      <c r="C10771" t="s">
        <v>14564</v>
      </c>
      <c r="D10771" s="11">
        <v>46208.818402777797</v>
      </c>
      <c r="E10771" t="s">
        <v>14565</v>
      </c>
      <c r="F10771" t="s">
        <v>6415</v>
      </c>
      <c r="G10771" t="s">
        <v>9091</v>
      </c>
      <c r="H10771" t="s">
        <v>6542</v>
      </c>
      <c r="I10771" t="s">
        <v>65</v>
      </c>
      <c r="J10771" t="s">
        <v>636</v>
      </c>
      <c r="K10771" t="s">
        <v>14305</v>
      </c>
      <c r="L10771" t="s">
        <v>14306</v>
      </c>
      <c r="M10771" t="s">
        <v>14307</v>
      </c>
      <c r="N10771" t="s">
        <v>9681</v>
      </c>
      <c r="O10771" t="s">
        <v>9682</v>
      </c>
      <c r="P10771">
        <v>23200000</v>
      </c>
      <c r="Q10771" t="s">
        <v>6636</v>
      </c>
      <c r="R10771" t="s">
        <v>6636</v>
      </c>
      <c r="S10771" s="12"/>
      <c r="T10771" s="13"/>
      <c r="U10771" t="s">
        <v>6629</v>
      </c>
    </row>
    <row r="10772" spans="1:21" x14ac:dyDescent="0.25">
      <c r="A10772" t="s">
        <v>6637</v>
      </c>
      <c r="B10772" s="12">
        <v>214520</v>
      </c>
      <c r="C10772" t="s">
        <v>14564</v>
      </c>
      <c r="D10772" s="11">
        <v>46208.818402777797</v>
      </c>
      <c r="E10772" t="s">
        <v>14565</v>
      </c>
      <c r="F10772" t="s">
        <v>6415</v>
      </c>
      <c r="G10772" t="s">
        <v>14308</v>
      </c>
      <c r="H10772" t="s">
        <v>6542</v>
      </c>
      <c r="I10772" t="s">
        <v>65</v>
      </c>
      <c r="J10772" t="s">
        <v>636</v>
      </c>
      <c r="K10772" t="s">
        <v>14305</v>
      </c>
      <c r="L10772" t="s">
        <v>14306</v>
      </c>
      <c r="M10772" t="s">
        <v>14307</v>
      </c>
      <c r="N10772" t="s">
        <v>9681</v>
      </c>
      <c r="O10772" t="s">
        <v>9682</v>
      </c>
      <c r="P10772">
        <v>23200000</v>
      </c>
      <c r="Q10772" t="s">
        <v>6636</v>
      </c>
      <c r="R10772" t="s">
        <v>6636</v>
      </c>
      <c r="S10772" s="12"/>
      <c r="T10772" s="13"/>
      <c r="U10772" t="s">
        <v>6629</v>
      </c>
    </row>
    <row r="10773" spans="1:21" x14ac:dyDescent="0.25">
      <c r="A10773" t="s">
        <v>6637</v>
      </c>
      <c r="B10773" s="12">
        <v>214520</v>
      </c>
      <c r="C10773" t="s">
        <v>14564</v>
      </c>
      <c r="D10773" s="11">
        <v>46208.818402777797</v>
      </c>
      <c r="E10773" t="s">
        <v>14565</v>
      </c>
      <c r="F10773" t="s">
        <v>6415</v>
      </c>
      <c r="G10773" t="s">
        <v>14309</v>
      </c>
      <c r="H10773" t="s">
        <v>6542</v>
      </c>
      <c r="I10773" t="s">
        <v>65</v>
      </c>
      <c r="J10773" t="s">
        <v>636</v>
      </c>
      <c r="K10773" t="s">
        <v>14305</v>
      </c>
      <c r="L10773" t="s">
        <v>14306</v>
      </c>
      <c r="M10773" t="s">
        <v>14307</v>
      </c>
      <c r="N10773" t="s">
        <v>9681</v>
      </c>
      <c r="O10773" t="s">
        <v>9682</v>
      </c>
      <c r="P10773">
        <v>23200000</v>
      </c>
      <c r="Q10773" t="s">
        <v>6636</v>
      </c>
      <c r="R10773" t="s">
        <v>6636</v>
      </c>
      <c r="S10773" s="12"/>
      <c r="T10773" s="13"/>
      <c r="U10773" t="s">
        <v>6629</v>
      </c>
    </row>
    <row r="10774" spans="1:21" x14ac:dyDescent="0.25">
      <c r="A10774" t="s">
        <v>6637</v>
      </c>
      <c r="B10774" s="12">
        <v>214520</v>
      </c>
      <c r="C10774" t="s">
        <v>14564</v>
      </c>
      <c r="D10774" s="11">
        <v>46208.818402777797</v>
      </c>
      <c r="E10774" t="s">
        <v>14565</v>
      </c>
      <c r="F10774" t="s">
        <v>6415</v>
      </c>
      <c r="G10774" t="s">
        <v>14310</v>
      </c>
      <c r="H10774" t="s">
        <v>6542</v>
      </c>
      <c r="I10774" t="s">
        <v>65</v>
      </c>
      <c r="J10774" t="s">
        <v>636</v>
      </c>
      <c r="K10774" t="s">
        <v>14305</v>
      </c>
      <c r="L10774" t="s">
        <v>14306</v>
      </c>
      <c r="M10774" t="s">
        <v>14307</v>
      </c>
      <c r="N10774" t="s">
        <v>9681</v>
      </c>
      <c r="O10774" t="s">
        <v>9682</v>
      </c>
      <c r="P10774">
        <v>23200000</v>
      </c>
      <c r="Q10774" t="s">
        <v>6636</v>
      </c>
      <c r="R10774" t="s">
        <v>6636</v>
      </c>
      <c r="S10774" s="12"/>
      <c r="T10774" s="13"/>
      <c r="U10774" t="s">
        <v>6629</v>
      </c>
    </row>
    <row r="10775" spans="1:21" x14ac:dyDescent="0.25">
      <c r="A10775" t="s">
        <v>6637</v>
      </c>
      <c r="B10775" s="12">
        <v>214520</v>
      </c>
      <c r="C10775" t="s">
        <v>14564</v>
      </c>
      <c r="D10775" s="11">
        <v>46208.818402777797</v>
      </c>
      <c r="E10775" t="s">
        <v>14565</v>
      </c>
      <c r="F10775" t="s">
        <v>6415</v>
      </c>
      <c r="G10775" t="s">
        <v>9095</v>
      </c>
      <c r="H10775" t="s">
        <v>6542</v>
      </c>
      <c r="I10775" t="s">
        <v>65</v>
      </c>
      <c r="J10775" t="s">
        <v>636</v>
      </c>
      <c r="K10775" t="s">
        <v>14305</v>
      </c>
      <c r="L10775" t="s">
        <v>14306</v>
      </c>
      <c r="M10775" t="s">
        <v>14307</v>
      </c>
      <c r="N10775" t="s">
        <v>9681</v>
      </c>
      <c r="O10775" t="s">
        <v>9682</v>
      </c>
      <c r="P10775">
        <v>23200000</v>
      </c>
      <c r="Q10775" t="s">
        <v>6636</v>
      </c>
      <c r="R10775" t="s">
        <v>6636</v>
      </c>
      <c r="S10775" s="12"/>
      <c r="T10775" s="13"/>
      <c r="U10775" t="s">
        <v>6629</v>
      </c>
    </row>
    <row r="10776" spans="1:21" x14ac:dyDescent="0.25">
      <c r="A10776" t="s">
        <v>6637</v>
      </c>
      <c r="B10776" s="12">
        <v>214520</v>
      </c>
      <c r="C10776" t="s">
        <v>14564</v>
      </c>
      <c r="D10776" s="11">
        <v>46208.818402777797</v>
      </c>
      <c r="E10776" t="s">
        <v>14565</v>
      </c>
      <c r="F10776" t="s">
        <v>6415</v>
      </c>
      <c r="G10776" t="s">
        <v>9096</v>
      </c>
      <c r="H10776" t="s">
        <v>6542</v>
      </c>
      <c r="I10776" t="s">
        <v>65</v>
      </c>
      <c r="J10776" t="s">
        <v>636</v>
      </c>
      <c r="K10776" t="s">
        <v>14305</v>
      </c>
      <c r="L10776" t="s">
        <v>14306</v>
      </c>
      <c r="M10776" t="s">
        <v>14307</v>
      </c>
      <c r="N10776" t="s">
        <v>9681</v>
      </c>
      <c r="O10776" t="s">
        <v>9682</v>
      </c>
      <c r="P10776">
        <v>23200000</v>
      </c>
      <c r="Q10776" t="s">
        <v>6636</v>
      </c>
      <c r="R10776" t="s">
        <v>6636</v>
      </c>
      <c r="S10776" s="12"/>
      <c r="T10776" s="13"/>
      <c r="U10776" t="s">
        <v>6629</v>
      </c>
    </row>
    <row r="10777" spans="1:21" x14ac:dyDescent="0.25">
      <c r="A10777" t="s">
        <v>6637</v>
      </c>
      <c r="B10777" s="12">
        <v>214560</v>
      </c>
      <c r="C10777" t="s">
        <v>14566</v>
      </c>
      <c r="D10777" s="11">
        <v>46210.393969907404</v>
      </c>
      <c r="E10777" t="s">
        <v>14567</v>
      </c>
      <c r="F10777" t="s">
        <v>6415</v>
      </c>
      <c r="G10777" t="s">
        <v>6968</v>
      </c>
      <c r="H10777" t="s">
        <v>6542</v>
      </c>
      <c r="I10777" t="s">
        <v>65</v>
      </c>
      <c r="J10777" t="s">
        <v>636</v>
      </c>
      <c r="K10777" t="s">
        <v>14568</v>
      </c>
      <c r="L10777" t="s">
        <v>14267</v>
      </c>
      <c r="M10777" t="s">
        <v>14569</v>
      </c>
      <c r="N10777" t="s">
        <v>14269</v>
      </c>
      <c r="O10777" t="s">
        <v>14270</v>
      </c>
      <c r="P10777">
        <v>22500000</v>
      </c>
      <c r="Q10777" t="s">
        <v>6636</v>
      </c>
      <c r="R10777" t="s">
        <v>6636</v>
      </c>
      <c r="S10777" s="12"/>
      <c r="T10777" s="13"/>
      <c r="U10777" t="s">
        <v>6677</v>
      </c>
    </row>
    <row r="10778" spans="1:21" x14ac:dyDescent="0.25">
      <c r="A10778" t="s">
        <v>6637</v>
      </c>
      <c r="B10778" s="12">
        <v>214560</v>
      </c>
      <c r="C10778" t="s">
        <v>14566</v>
      </c>
      <c r="D10778" s="11">
        <v>46210.393969907404</v>
      </c>
      <c r="E10778" t="s">
        <v>14567</v>
      </c>
      <c r="F10778" t="s">
        <v>6415</v>
      </c>
      <c r="G10778" t="s">
        <v>9091</v>
      </c>
      <c r="H10778" t="s">
        <v>6542</v>
      </c>
      <c r="I10778" t="s">
        <v>65</v>
      </c>
      <c r="J10778" t="s">
        <v>636</v>
      </c>
      <c r="K10778" t="s">
        <v>14568</v>
      </c>
      <c r="L10778" t="s">
        <v>14267</v>
      </c>
      <c r="M10778" t="s">
        <v>14569</v>
      </c>
      <c r="N10778" t="s">
        <v>14269</v>
      </c>
      <c r="O10778" t="s">
        <v>14270</v>
      </c>
      <c r="P10778">
        <v>22500000</v>
      </c>
      <c r="Q10778" t="s">
        <v>6636</v>
      </c>
      <c r="R10778" t="s">
        <v>6636</v>
      </c>
      <c r="S10778" s="12"/>
      <c r="T10778" s="13"/>
      <c r="U10778" t="s">
        <v>6677</v>
      </c>
    </row>
    <row r="10779" spans="1:21" x14ac:dyDescent="0.25">
      <c r="A10779" t="s">
        <v>6637</v>
      </c>
      <c r="B10779" s="12">
        <v>214560</v>
      </c>
      <c r="C10779" t="s">
        <v>14566</v>
      </c>
      <c r="D10779" s="11">
        <v>46210.393969907404</v>
      </c>
      <c r="E10779" t="s">
        <v>14567</v>
      </c>
      <c r="F10779" t="s">
        <v>6415</v>
      </c>
      <c r="G10779" t="s">
        <v>14271</v>
      </c>
      <c r="H10779" t="s">
        <v>6542</v>
      </c>
      <c r="I10779" t="s">
        <v>65</v>
      </c>
      <c r="J10779" t="s">
        <v>636</v>
      </c>
      <c r="K10779" t="s">
        <v>14568</v>
      </c>
      <c r="L10779" t="s">
        <v>14267</v>
      </c>
      <c r="M10779" t="s">
        <v>14569</v>
      </c>
      <c r="N10779" t="s">
        <v>14269</v>
      </c>
      <c r="O10779" t="s">
        <v>14270</v>
      </c>
      <c r="P10779">
        <v>22500000</v>
      </c>
      <c r="Q10779" t="s">
        <v>6636</v>
      </c>
      <c r="R10779" t="s">
        <v>6636</v>
      </c>
      <c r="S10779" s="12"/>
      <c r="T10779" s="13"/>
      <c r="U10779" t="s">
        <v>6677</v>
      </c>
    </row>
    <row r="10780" spans="1:21" x14ac:dyDescent="0.25">
      <c r="A10780" t="s">
        <v>6637</v>
      </c>
      <c r="B10780" s="12">
        <v>214560</v>
      </c>
      <c r="C10780" t="s">
        <v>14566</v>
      </c>
      <c r="D10780" s="11">
        <v>46210.393969907404</v>
      </c>
      <c r="E10780" t="s">
        <v>14567</v>
      </c>
      <c r="F10780" t="s">
        <v>6415</v>
      </c>
      <c r="G10780" t="s">
        <v>14272</v>
      </c>
      <c r="H10780" t="s">
        <v>6542</v>
      </c>
      <c r="I10780" t="s">
        <v>65</v>
      </c>
      <c r="J10780" t="s">
        <v>636</v>
      </c>
      <c r="K10780" t="s">
        <v>14568</v>
      </c>
      <c r="L10780" t="s">
        <v>14267</v>
      </c>
      <c r="M10780" t="s">
        <v>14569</v>
      </c>
      <c r="N10780" t="s">
        <v>14269</v>
      </c>
      <c r="O10780" t="s">
        <v>14270</v>
      </c>
      <c r="P10780">
        <v>22500000</v>
      </c>
      <c r="Q10780" t="s">
        <v>6636</v>
      </c>
      <c r="R10780" t="s">
        <v>6636</v>
      </c>
      <c r="S10780" s="12"/>
      <c r="T10780" s="13"/>
      <c r="U10780" t="s">
        <v>6677</v>
      </c>
    </row>
    <row r="10781" spans="1:21" x14ac:dyDescent="0.25">
      <c r="A10781" t="s">
        <v>6637</v>
      </c>
      <c r="B10781" s="12">
        <v>214560</v>
      </c>
      <c r="C10781" t="s">
        <v>14566</v>
      </c>
      <c r="D10781" s="11">
        <v>46210.393969907404</v>
      </c>
      <c r="E10781" t="s">
        <v>14567</v>
      </c>
      <c r="F10781" t="s">
        <v>6415</v>
      </c>
      <c r="G10781" t="s">
        <v>14273</v>
      </c>
      <c r="H10781" t="s">
        <v>6542</v>
      </c>
      <c r="I10781" t="s">
        <v>65</v>
      </c>
      <c r="J10781" t="s">
        <v>636</v>
      </c>
      <c r="K10781" t="s">
        <v>14568</v>
      </c>
      <c r="L10781" t="s">
        <v>14267</v>
      </c>
      <c r="M10781" t="s">
        <v>14569</v>
      </c>
      <c r="N10781" t="s">
        <v>14269</v>
      </c>
      <c r="O10781" t="s">
        <v>14270</v>
      </c>
      <c r="P10781">
        <v>22500000</v>
      </c>
      <c r="Q10781" t="s">
        <v>6636</v>
      </c>
      <c r="R10781" t="s">
        <v>6636</v>
      </c>
      <c r="S10781" s="12"/>
      <c r="T10781" s="13"/>
      <c r="U10781" t="s">
        <v>6677</v>
      </c>
    </row>
    <row r="10782" spans="1:21" x14ac:dyDescent="0.25">
      <c r="A10782" t="s">
        <v>6637</v>
      </c>
      <c r="B10782" s="12">
        <v>214560</v>
      </c>
      <c r="C10782" t="s">
        <v>14566</v>
      </c>
      <c r="D10782" s="11">
        <v>46210.393969907404</v>
      </c>
      <c r="E10782" t="s">
        <v>14567</v>
      </c>
      <c r="F10782" t="s">
        <v>6415</v>
      </c>
      <c r="G10782" t="s">
        <v>14274</v>
      </c>
      <c r="H10782" t="s">
        <v>6542</v>
      </c>
      <c r="I10782" t="s">
        <v>65</v>
      </c>
      <c r="J10782" t="s">
        <v>636</v>
      </c>
      <c r="K10782" t="s">
        <v>14568</v>
      </c>
      <c r="L10782" t="s">
        <v>14267</v>
      </c>
      <c r="M10782" t="s">
        <v>14569</v>
      </c>
      <c r="N10782" t="s">
        <v>14269</v>
      </c>
      <c r="O10782" t="s">
        <v>14270</v>
      </c>
      <c r="P10782">
        <v>22500000</v>
      </c>
      <c r="Q10782" t="s">
        <v>6636</v>
      </c>
      <c r="R10782" t="s">
        <v>6636</v>
      </c>
      <c r="S10782" s="12"/>
      <c r="T10782" s="13"/>
      <c r="U10782" t="s">
        <v>6677</v>
      </c>
    </row>
    <row r="10783" spans="1:21" x14ac:dyDescent="0.25">
      <c r="A10783" t="s">
        <v>6637</v>
      </c>
      <c r="B10783" s="12">
        <v>214560</v>
      </c>
      <c r="C10783" t="s">
        <v>14566</v>
      </c>
      <c r="D10783" s="11">
        <v>46210.393969907404</v>
      </c>
      <c r="E10783" t="s">
        <v>14567</v>
      </c>
      <c r="F10783" t="s">
        <v>6415</v>
      </c>
      <c r="G10783" t="s">
        <v>9095</v>
      </c>
      <c r="H10783" t="s">
        <v>6542</v>
      </c>
      <c r="I10783" t="s">
        <v>65</v>
      </c>
      <c r="J10783" t="s">
        <v>636</v>
      </c>
      <c r="K10783" t="s">
        <v>14568</v>
      </c>
      <c r="L10783" t="s">
        <v>14267</v>
      </c>
      <c r="M10783" t="s">
        <v>14569</v>
      </c>
      <c r="N10783" t="s">
        <v>14269</v>
      </c>
      <c r="O10783" t="s">
        <v>14270</v>
      </c>
      <c r="P10783">
        <v>22500000</v>
      </c>
      <c r="Q10783" t="s">
        <v>6636</v>
      </c>
      <c r="R10783" t="s">
        <v>6636</v>
      </c>
      <c r="S10783" s="12"/>
      <c r="T10783" s="13"/>
      <c r="U10783" t="s">
        <v>6677</v>
      </c>
    </row>
    <row r="10784" spans="1:21" x14ac:dyDescent="0.25">
      <c r="A10784" t="s">
        <v>6637</v>
      </c>
      <c r="B10784" s="12">
        <v>214560</v>
      </c>
      <c r="C10784" t="s">
        <v>14566</v>
      </c>
      <c r="D10784" s="11">
        <v>46210.393969907404</v>
      </c>
      <c r="E10784" t="s">
        <v>14567</v>
      </c>
      <c r="F10784" t="s">
        <v>6415</v>
      </c>
      <c r="G10784" t="s">
        <v>9096</v>
      </c>
      <c r="H10784" t="s">
        <v>6542</v>
      </c>
      <c r="I10784" t="s">
        <v>65</v>
      </c>
      <c r="J10784" t="s">
        <v>636</v>
      </c>
      <c r="K10784" t="s">
        <v>14568</v>
      </c>
      <c r="L10784" t="s">
        <v>14267</v>
      </c>
      <c r="M10784" t="s">
        <v>14569</v>
      </c>
      <c r="N10784" t="s">
        <v>14269</v>
      </c>
      <c r="O10784" t="s">
        <v>14270</v>
      </c>
      <c r="P10784">
        <v>22500000</v>
      </c>
      <c r="Q10784" t="s">
        <v>6636</v>
      </c>
      <c r="R10784" t="s">
        <v>6636</v>
      </c>
      <c r="S10784" s="12"/>
      <c r="T10784" s="13"/>
      <c r="U10784" t="s">
        <v>6677</v>
      </c>
    </row>
    <row r="10785" spans="1:21" x14ac:dyDescent="0.25">
      <c r="A10785" t="s">
        <v>6637</v>
      </c>
      <c r="B10785" s="12">
        <v>214570</v>
      </c>
      <c r="C10785" t="s">
        <v>14570</v>
      </c>
      <c r="D10785" s="11">
        <v>46210.4275694444</v>
      </c>
      <c r="E10785" t="s">
        <v>14571</v>
      </c>
      <c r="F10785" t="s">
        <v>6415</v>
      </c>
      <c r="G10785" t="s">
        <v>6968</v>
      </c>
      <c r="H10785" t="s">
        <v>6542</v>
      </c>
      <c r="I10785" t="s">
        <v>65</v>
      </c>
      <c r="J10785" t="s">
        <v>219</v>
      </c>
      <c r="K10785" t="s">
        <v>14532</v>
      </c>
      <c r="L10785" t="s">
        <v>14267</v>
      </c>
      <c r="M10785" t="s">
        <v>14533</v>
      </c>
      <c r="N10785" t="s">
        <v>14269</v>
      </c>
      <c r="O10785" t="s">
        <v>14270</v>
      </c>
      <c r="P10785">
        <v>22500000</v>
      </c>
      <c r="Q10785" t="s">
        <v>6636</v>
      </c>
      <c r="R10785" t="s">
        <v>6636</v>
      </c>
      <c r="S10785" s="12"/>
      <c r="T10785" s="13"/>
      <c r="U10785" t="s">
        <v>8205</v>
      </c>
    </row>
    <row r="10786" spans="1:21" x14ac:dyDescent="0.25">
      <c r="A10786" t="s">
        <v>6637</v>
      </c>
      <c r="B10786" s="12">
        <v>215055</v>
      </c>
      <c r="C10786" t="s">
        <v>14570</v>
      </c>
      <c r="D10786" s="11">
        <v>46210.4275694444</v>
      </c>
      <c r="E10786" t="s">
        <v>14571</v>
      </c>
      <c r="F10786" t="s">
        <v>6415</v>
      </c>
      <c r="G10786" t="s">
        <v>6968</v>
      </c>
      <c r="H10786" t="s">
        <v>6542</v>
      </c>
      <c r="I10786" t="s">
        <v>65</v>
      </c>
      <c r="J10786" t="s">
        <v>219</v>
      </c>
      <c r="K10786" t="s">
        <v>14572</v>
      </c>
      <c r="L10786" t="s">
        <v>14267</v>
      </c>
      <c r="M10786" t="s">
        <v>14573</v>
      </c>
      <c r="N10786" t="s">
        <v>14269</v>
      </c>
      <c r="O10786" t="s">
        <v>14270</v>
      </c>
      <c r="P10786">
        <v>26450000</v>
      </c>
      <c r="Q10786" t="s">
        <v>6636</v>
      </c>
      <c r="R10786" t="s">
        <v>6636</v>
      </c>
      <c r="S10786" s="12"/>
      <c r="T10786" s="13"/>
      <c r="U10786" t="s">
        <v>8205</v>
      </c>
    </row>
    <row r="10787" spans="1:21" x14ac:dyDescent="0.25">
      <c r="A10787" t="s">
        <v>6637</v>
      </c>
      <c r="B10787" s="12">
        <v>214570</v>
      </c>
      <c r="C10787" t="s">
        <v>14570</v>
      </c>
      <c r="D10787" s="11">
        <v>46210.4275694444</v>
      </c>
      <c r="E10787" t="s">
        <v>14571</v>
      </c>
      <c r="F10787" t="s">
        <v>6415</v>
      </c>
      <c r="G10787" t="s">
        <v>9091</v>
      </c>
      <c r="H10787" t="s">
        <v>6542</v>
      </c>
      <c r="I10787" t="s">
        <v>65</v>
      </c>
      <c r="J10787" t="s">
        <v>219</v>
      </c>
      <c r="K10787" t="s">
        <v>14532</v>
      </c>
      <c r="L10787" t="s">
        <v>14267</v>
      </c>
      <c r="M10787" t="s">
        <v>14533</v>
      </c>
      <c r="N10787" t="s">
        <v>14269</v>
      </c>
      <c r="O10787" t="s">
        <v>14270</v>
      </c>
      <c r="P10787">
        <v>22500000</v>
      </c>
      <c r="Q10787" t="s">
        <v>6636</v>
      </c>
      <c r="R10787" t="s">
        <v>6636</v>
      </c>
      <c r="S10787" s="12"/>
      <c r="T10787" s="13"/>
      <c r="U10787" t="s">
        <v>8205</v>
      </c>
    </row>
    <row r="10788" spans="1:21" x14ac:dyDescent="0.25">
      <c r="A10788" t="s">
        <v>6637</v>
      </c>
      <c r="B10788" s="12">
        <v>215055</v>
      </c>
      <c r="C10788" t="s">
        <v>14570</v>
      </c>
      <c r="D10788" s="11">
        <v>46210.4275694444</v>
      </c>
      <c r="E10788" t="s">
        <v>14571</v>
      </c>
      <c r="F10788" t="s">
        <v>6415</v>
      </c>
      <c r="G10788" t="s">
        <v>9091</v>
      </c>
      <c r="H10788" t="s">
        <v>6542</v>
      </c>
      <c r="I10788" t="s">
        <v>65</v>
      </c>
      <c r="J10788" t="s">
        <v>219</v>
      </c>
      <c r="K10788" t="s">
        <v>14572</v>
      </c>
      <c r="L10788" t="s">
        <v>14267</v>
      </c>
      <c r="M10788" t="s">
        <v>14573</v>
      </c>
      <c r="N10788" t="s">
        <v>14269</v>
      </c>
      <c r="O10788" t="s">
        <v>14270</v>
      </c>
      <c r="P10788">
        <v>26450000</v>
      </c>
      <c r="Q10788" t="s">
        <v>6636</v>
      </c>
      <c r="R10788" t="s">
        <v>6636</v>
      </c>
      <c r="S10788" s="12"/>
      <c r="T10788" s="13"/>
      <c r="U10788" t="s">
        <v>8205</v>
      </c>
    </row>
    <row r="10789" spans="1:21" x14ac:dyDescent="0.25">
      <c r="A10789" t="s">
        <v>6637</v>
      </c>
      <c r="B10789" s="12">
        <v>214570</v>
      </c>
      <c r="C10789" t="s">
        <v>14570</v>
      </c>
      <c r="D10789" s="11">
        <v>46210.4275694444</v>
      </c>
      <c r="E10789" t="s">
        <v>14571</v>
      </c>
      <c r="F10789" t="s">
        <v>6415</v>
      </c>
      <c r="G10789" t="s">
        <v>14271</v>
      </c>
      <c r="H10789" t="s">
        <v>6542</v>
      </c>
      <c r="I10789" t="s">
        <v>65</v>
      </c>
      <c r="J10789" t="s">
        <v>219</v>
      </c>
      <c r="K10789" t="s">
        <v>14532</v>
      </c>
      <c r="L10789" t="s">
        <v>14267</v>
      </c>
      <c r="M10789" t="s">
        <v>14533</v>
      </c>
      <c r="N10789" t="s">
        <v>14269</v>
      </c>
      <c r="O10789" t="s">
        <v>14270</v>
      </c>
      <c r="P10789">
        <v>22500000</v>
      </c>
      <c r="Q10789" t="s">
        <v>6636</v>
      </c>
      <c r="R10789" t="s">
        <v>6636</v>
      </c>
      <c r="S10789" s="12"/>
      <c r="T10789" s="13"/>
      <c r="U10789" t="s">
        <v>8205</v>
      </c>
    </row>
    <row r="10790" spans="1:21" x14ac:dyDescent="0.25">
      <c r="A10790" t="s">
        <v>6637</v>
      </c>
      <c r="B10790" s="12">
        <v>215055</v>
      </c>
      <c r="C10790" t="s">
        <v>14570</v>
      </c>
      <c r="D10790" s="11">
        <v>46210.4275694444</v>
      </c>
      <c r="E10790" t="s">
        <v>14571</v>
      </c>
      <c r="F10790" t="s">
        <v>6415</v>
      </c>
      <c r="G10790" t="s">
        <v>14271</v>
      </c>
      <c r="H10790" t="s">
        <v>6542</v>
      </c>
      <c r="I10790" t="s">
        <v>65</v>
      </c>
      <c r="J10790" t="s">
        <v>219</v>
      </c>
      <c r="K10790" t="s">
        <v>14572</v>
      </c>
      <c r="L10790" t="s">
        <v>14267</v>
      </c>
      <c r="M10790" t="s">
        <v>14573</v>
      </c>
      <c r="N10790" t="s">
        <v>14269</v>
      </c>
      <c r="O10790" t="s">
        <v>14270</v>
      </c>
      <c r="P10790">
        <v>26450000</v>
      </c>
      <c r="Q10790" t="s">
        <v>6636</v>
      </c>
      <c r="R10790" t="s">
        <v>6636</v>
      </c>
      <c r="S10790" s="12"/>
      <c r="T10790" s="13"/>
      <c r="U10790" t="s">
        <v>8205</v>
      </c>
    </row>
    <row r="10791" spans="1:21" x14ac:dyDescent="0.25">
      <c r="A10791" t="s">
        <v>6637</v>
      </c>
      <c r="B10791" s="12">
        <v>214570</v>
      </c>
      <c r="C10791" t="s">
        <v>14570</v>
      </c>
      <c r="D10791" s="11">
        <v>46210.4275694444</v>
      </c>
      <c r="E10791" t="s">
        <v>14571</v>
      </c>
      <c r="F10791" t="s">
        <v>6415</v>
      </c>
      <c r="G10791" t="s">
        <v>14272</v>
      </c>
      <c r="H10791" t="s">
        <v>6542</v>
      </c>
      <c r="I10791" t="s">
        <v>65</v>
      </c>
      <c r="J10791" t="s">
        <v>219</v>
      </c>
      <c r="K10791" t="s">
        <v>14532</v>
      </c>
      <c r="L10791" t="s">
        <v>14267</v>
      </c>
      <c r="M10791" t="s">
        <v>14533</v>
      </c>
      <c r="N10791" t="s">
        <v>14269</v>
      </c>
      <c r="O10791" t="s">
        <v>14270</v>
      </c>
      <c r="P10791">
        <v>22500000</v>
      </c>
      <c r="Q10791" t="s">
        <v>6636</v>
      </c>
      <c r="R10791" t="s">
        <v>6636</v>
      </c>
      <c r="S10791" s="12"/>
      <c r="T10791" s="13"/>
      <c r="U10791" t="s">
        <v>8205</v>
      </c>
    </row>
    <row r="10792" spans="1:21" x14ac:dyDescent="0.25">
      <c r="A10792" t="s">
        <v>6637</v>
      </c>
      <c r="B10792" s="12">
        <v>215055</v>
      </c>
      <c r="C10792" t="s">
        <v>14570</v>
      </c>
      <c r="D10792" s="11">
        <v>46210.4275694444</v>
      </c>
      <c r="E10792" t="s">
        <v>14571</v>
      </c>
      <c r="F10792" t="s">
        <v>6415</v>
      </c>
      <c r="G10792" t="s">
        <v>14272</v>
      </c>
      <c r="H10792" t="s">
        <v>6542</v>
      </c>
      <c r="I10792" t="s">
        <v>65</v>
      </c>
      <c r="J10792" t="s">
        <v>219</v>
      </c>
      <c r="K10792" t="s">
        <v>14572</v>
      </c>
      <c r="L10792" t="s">
        <v>14267</v>
      </c>
      <c r="M10792" t="s">
        <v>14573</v>
      </c>
      <c r="N10792" t="s">
        <v>14269</v>
      </c>
      <c r="O10792" t="s">
        <v>14270</v>
      </c>
      <c r="P10792">
        <v>26450000</v>
      </c>
      <c r="Q10792" t="s">
        <v>6636</v>
      </c>
      <c r="R10792" t="s">
        <v>6636</v>
      </c>
      <c r="S10792" s="12"/>
      <c r="T10792" s="13"/>
      <c r="U10792" t="s">
        <v>8205</v>
      </c>
    </row>
    <row r="10793" spans="1:21" x14ac:dyDescent="0.25">
      <c r="A10793" t="s">
        <v>6637</v>
      </c>
      <c r="B10793" s="12">
        <v>214570</v>
      </c>
      <c r="C10793" t="s">
        <v>14570</v>
      </c>
      <c r="D10793" s="11">
        <v>46210.4275694444</v>
      </c>
      <c r="E10793" t="s">
        <v>14571</v>
      </c>
      <c r="F10793" t="s">
        <v>6415</v>
      </c>
      <c r="G10793" t="s">
        <v>14273</v>
      </c>
      <c r="H10793" t="s">
        <v>6542</v>
      </c>
      <c r="I10793" t="s">
        <v>65</v>
      </c>
      <c r="J10793" t="s">
        <v>219</v>
      </c>
      <c r="K10793" t="s">
        <v>14532</v>
      </c>
      <c r="L10793" t="s">
        <v>14267</v>
      </c>
      <c r="M10793" t="s">
        <v>14533</v>
      </c>
      <c r="N10793" t="s">
        <v>14269</v>
      </c>
      <c r="O10793" t="s">
        <v>14270</v>
      </c>
      <c r="P10793">
        <v>22500000</v>
      </c>
      <c r="Q10793" t="s">
        <v>6636</v>
      </c>
      <c r="R10793" t="s">
        <v>6636</v>
      </c>
      <c r="S10793" s="12"/>
      <c r="T10793" s="13"/>
      <c r="U10793" t="s">
        <v>8205</v>
      </c>
    </row>
    <row r="10794" spans="1:21" x14ac:dyDescent="0.25">
      <c r="A10794" t="s">
        <v>6637</v>
      </c>
      <c r="B10794" s="12">
        <v>215055</v>
      </c>
      <c r="C10794" t="s">
        <v>14570</v>
      </c>
      <c r="D10794" s="11">
        <v>46210.4275694444</v>
      </c>
      <c r="E10794" t="s">
        <v>14571</v>
      </c>
      <c r="F10794" t="s">
        <v>6415</v>
      </c>
      <c r="G10794" t="s">
        <v>14273</v>
      </c>
      <c r="H10794" t="s">
        <v>6542</v>
      </c>
      <c r="I10794" t="s">
        <v>65</v>
      </c>
      <c r="J10794" t="s">
        <v>219</v>
      </c>
      <c r="K10794" t="s">
        <v>14572</v>
      </c>
      <c r="L10794" t="s">
        <v>14267</v>
      </c>
      <c r="M10794" t="s">
        <v>14573</v>
      </c>
      <c r="N10794" t="s">
        <v>14269</v>
      </c>
      <c r="O10794" t="s">
        <v>14270</v>
      </c>
      <c r="P10794">
        <v>26450000</v>
      </c>
      <c r="Q10794" t="s">
        <v>6636</v>
      </c>
      <c r="R10794" t="s">
        <v>6636</v>
      </c>
      <c r="S10794" s="12"/>
      <c r="T10794" s="13"/>
      <c r="U10794" t="s">
        <v>8205</v>
      </c>
    </row>
    <row r="10795" spans="1:21" x14ac:dyDescent="0.25">
      <c r="A10795" t="s">
        <v>6637</v>
      </c>
      <c r="B10795" s="12">
        <v>214570</v>
      </c>
      <c r="C10795" t="s">
        <v>14570</v>
      </c>
      <c r="D10795" s="11">
        <v>46210.4275694444</v>
      </c>
      <c r="E10795" t="s">
        <v>14571</v>
      </c>
      <c r="F10795" t="s">
        <v>6415</v>
      </c>
      <c r="G10795" t="s">
        <v>14274</v>
      </c>
      <c r="H10795" t="s">
        <v>6542</v>
      </c>
      <c r="I10795" t="s">
        <v>65</v>
      </c>
      <c r="J10795" t="s">
        <v>219</v>
      </c>
      <c r="K10795" t="s">
        <v>14532</v>
      </c>
      <c r="L10795" t="s">
        <v>14267</v>
      </c>
      <c r="M10795" t="s">
        <v>14533</v>
      </c>
      <c r="N10795" t="s">
        <v>14269</v>
      </c>
      <c r="O10795" t="s">
        <v>14270</v>
      </c>
      <c r="P10795">
        <v>22500000</v>
      </c>
      <c r="Q10795" t="s">
        <v>6636</v>
      </c>
      <c r="R10795" t="s">
        <v>6636</v>
      </c>
      <c r="S10795" s="12"/>
      <c r="T10795" s="13"/>
      <c r="U10795" t="s">
        <v>8205</v>
      </c>
    </row>
    <row r="10796" spans="1:21" x14ac:dyDescent="0.25">
      <c r="A10796" t="s">
        <v>6637</v>
      </c>
      <c r="B10796" s="12">
        <v>215055</v>
      </c>
      <c r="C10796" t="s">
        <v>14570</v>
      </c>
      <c r="D10796" s="11">
        <v>46210.4275694444</v>
      </c>
      <c r="E10796" t="s">
        <v>14571</v>
      </c>
      <c r="F10796" t="s">
        <v>6415</v>
      </c>
      <c r="G10796" t="s">
        <v>14274</v>
      </c>
      <c r="H10796" t="s">
        <v>6542</v>
      </c>
      <c r="I10796" t="s">
        <v>65</v>
      </c>
      <c r="J10796" t="s">
        <v>219</v>
      </c>
      <c r="K10796" t="s">
        <v>14572</v>
      </c>
      <c r="L10796" t="s">
        <v>14267</v>
      </c>
      <c r="M10796" t="s">
        <v>14573</v>
      </c>
      <c r="N10796" t="s">
        <v>14269</v>
      </c>
      <c r="O10796" t="s">
        <v>14270</v>
      </c>
      <c r="P10796">
        <v>26450000</v>
      </c>
      <c r="Q10796" t="s">
        <v>6636</v>
      </c>
      <c r="R10796" t="s">
        <v>6636</v>
      </c>
      <c r="S10796" s="12"/>
      <c r="T10796" s="13"/>
      <c r="U10796" t="s">
        <v>8205</v>
      </c>
    </row>
    <row r="10797" spans="1:21" x14ac:dyDescent="0.25">
      <c r="A10797" t="s">
        <v>6637</v>
      </c>
      <c r="B10797" s="12">
        <v>214570</v>
      </c>
      <c r="C10797" t="s">
        <v>14570</v>
      </c>
      <c r="D10797" s="11">
        <v>46210.4275694444</v>
      </c>
      <c r="E10797" t="s">
        <v>14571</v>
      </c>
      <c r="F10797" t="s">
        <v>6415</v>
      </c>
      <c r="G10797" t="s">
        <v>9095</v>
      </c>
      <c r="H10797" t="s">
        <v>6542</v>
      </c>
      <c r="I10797" t="s">
        <v>65</v>
      </c>
      <c r="J10797" t="s">
        <v>219</v>
      </c>
      <c r="K10797" t="s">
        <v>14532</v>
      </c>
      <c r="L10797" t="s">
        <v>14267</v>
      </c>
      <c r="M10797" t="s">
        <v>14533</v>
      </c>
      <c r="N10797" t="s">
        <v>14269</v>
      </c>
      <c r="O10797" t="s">
        <v>14270</v>
      </c>
      <c r="P10797">
        <v>22500000</v>
      </c>
      <c r="Q10797" t="s">
        <v>6636</v>
      </c>
      <c r="R10797" t="s">
        <v>6636</v>
      </c>
      <c r="S10797" s="12"/>
      <c r="T10797" s="13"/>
      <c r="U10797" t="s">
        <v>8205</v>
      </c>
    </row>
    <row r="10798" spans="1:21" x14ac:dyDescent="0.25">
      <c r="A10798" t="s">
        <v>6637</v>
      </c>
      <c r="B10798" s="12">
        <v>215055</v>
      </c>
      <c r="C10798" t="s">
        <v>14570</v>
      </c>
      <c r="D10798" s="11">
        <v>46210.4275694444</v>
      </c>
      <c r="E10798" t="s">
        <v>14571</v>
      </c>
      <c r="F10798" t="s">
        <v>6415</v>
      </c>
      <c r="G10798" t="s">
        <v>9095</v>
      </c>
      <c r="H10798" t="s">
        <v>6542</v>
      </c>
      <c r="I10798" t="s">
        <v>65</v>
      </c>
      <c r="J10798" t="s">
        <v>219</v>
      </c>
      <c r="K10798" t="s">
        <v>14572</v>
      </c>
      <c r="L10798" t="s">
        <v>14267</v>
      </c>
      <c r="M10798" t="s">
        <v>14573</v>
      </c>
      <c r="N10798" t="s">
        <v>14269</v>
      </c>
      <c r="O10798" t="s">
        <v>14270</v>
      </c>
      <c r="P10798">
        <v>26450000</v>
      </c>
      <c r="Q10798" t="s">
        <v>6636</v>
      </c>
      <c r="R10798" t="s">
        <v>6636</v>
      </c>
      <c r="S10798" s="12"/>
      <c r="T10798" s="13"/>
      <c r="U10798" t="s">
        <v>8205</v>
      </c>
    </row>
    <row r="10799" spans="1:21" x14ac:dyDescent="0.25">
      <c r="A10799" t="s">
        <v>6637</v>
      </c>
      <c r="B10799" s="12">
        <v>214570</v>
      </c>
      <c r="C10799" t="s">
        <v>14570</v>
      </c>
      <c r="D10799" s="11">
        <v>46210.4275694444</v>
      </c>
      <c r="E10799" t="s">
        <v>14571</v>
      </c>
      <c r="F10799" t="s">
        <v>6415</v>
      </c>
      <c r="G10799" t="s">
        <v>9096</v>
      </c>
      <c r="H10799" t="s">
        <v>6542</v>
      </c>
      <c r="I10799" t="s">
        <v>65</v>
      </c>
      <c r="J10799" t="s">
        <v>219</v>
      </c>
      <c r="K10799" t="s">
        <v>14532</v>
      </c>
      <c r="L10799" t="s">
        <v>14267</v>
      </c>
      <c r="M10799" t="s">
        <v>14533</v>
      </c>
      <c r="N10799" t="s">
        <v>14269</v>
      </c>
      <c r="O10799" t="s">
        <v>14270</v>
      </c>
      <c r="P10799">
        <v>22500000</v>
      </c>
      <c r="Q10799" t="s">
        <v>6636</v>
      </c>
      <c r="R10799" t="s">
        <v>6636</v>
      </c>
      <c r="S10799" s="12"/>
      <c r="T10799" s="13"/>
      <c r="U10799" t="s">
        <v>8205</v>
      </c>
    </row>
    <row r="10800" spans="1:21" x14ac:dyDescent="0.25">
      <c r="A10800" t="s">
        <v>6637</v>
      </c>
      <c r="B10800" s="12">
        <v>215055</v>
      </c>
      <c r="C10800" t="s">
        <v>14570</v>
      </c>
      <c r="D10800" s="11">
        <v>46210.4275694444</v>
      </c>
      <c r="E10800" t="s">
        <v>14571</v>
      </c>
      <c r="F10800" t="s">
        <v>6415</v>
      </c>
      <c r="G10800" t="s">
        <v>9096</v>
      </c>
      <c r="H10800" t="s">
        <v>6542</v>
      </c>
      <c r="I10800" t="s">
        <v>65</v>
      </c>
      <c r="J10800" t="s">
        <v>219</v>
      </c>
      <c r="K10800" t="s">
        <v>14572</v>
      </c>
      <c r="L10800" t="s">
        <v>14267</v>
      </c>
      <c r="M10800" t="s">
        <v>14573</v>
      </c>
      <c r="N10800" t="s">
        <v>14269</v>
      </c>
      <c r="O10800" t="s">
        <v>14270</v>
      </c>
      <c r="P10800">
        <v>26450000</v>
      </c>
      <c r="Q10800" t="s">
        <v>6636</v>
      </c>
      <c r="R10800" t="s">
        <v>6636</v>
      </c>
      <c r="S10800" s="12"/>
      <c r="T10800" s="13"/>
      <c r="U10800" t="s">
        <v>8205</v>
      </c>
    </row>
    <row r="10801" spans="1:21" x14ac:dyDescent="0.25">
      <c r="A10801" t="s">
        <v>6619</v>
      </c>
      <c r="B10801" s="12">
        <v>214520</v>
      </c>
      <c r="C10801" t="s">
        <v>14564</v>
      </c>
      <c r="D10801" s="11">
        <v>46210.4379976852</v>
      </c>
      <c r="E10801" t="s">
        <v>14565</v>
      </c>
      <c r="F10801" t="s">
        <v>6415</v>
      </c>
      <c r="G10801" t="s">
        <v>6968</v>
      </c>
      <c r="H10801" t="s">
        <v>6542</v>
      </c>
      <c r="I10801" t="s">
        <v>65</v>
      </c>
      <c r="J10801" t="s">
        <v>636</v>
      </c>
      <c r="K10801" t="s">
        <v>14305</v>
      </c>
      <c r="L10801" t="s">
        <v>14306</v>
      </c>
      <c r="M10801" t="s">
        <v>14307</v>
      </c>
      <c r="N10801" t="s">
        <v>9681</v>
      </c>
      <c r="O10801" t="s">
        <v>9682</v>
      </c>
      <c r="P10801">
        <v>23200000</v>
      </c>
      <c r="Q10801" t="s">
        <v>6636</v>
      </c>
      <c r="R10801" t="s">
        <v>6636</v>
      </c>
      <c r="S10801" s="12"/>
      <c r="T10801" s="13"/>
      <c r="U10801" t="s">
        <v>6629</v>
      </c>
    </row>
    <row r="10802" spans="1:21" x14ac:dyDescent="0.25">
      <c r="A10802" t="s">
        <v>6619</v>
      </c>
      <c r="B10802" s="12">
        <v>214520</v>
      </c>
      <c r="C10802" t="s">
        <v>14564</v>
      </c>
      <c r="D10802" s="11">
        <v>46210.4379976852</v>
      </c>
      <c r="E10802" t="s">
        <v>14565</v>
      </c>
      <c r="F10802" t="s">
        <v>6415</v>
      </c>
      <c r="G10802" t="s">
        <v>9091</v>
      </c>
      <c r="H10802" t="s">
        <v>6542</v>
      </c>
      <c r="I10802" t="s">
        <v>65</v>
      </c>
      <c r="J10802" t="s">
        <v>636</v>
      </c>
      <c r="K10802" t="s">
        <v>14305</v>
      </c>
      <c r="L10802" t="s">
        <v>14306</v>
      </c>
      <c r="M10802" t="s">
        <v>14307</v>
      </c>
      <c r="N10802" t="s">
        <v>9681</v>
      </c>
      <c r="O10802" t="s">
        <v>9682</v>
      </c>
      <c r="P10802">
        <v>23200000</v>
      </c>
      <c r="Q10802" t="s">
        <v>6636</v>
      </c>
      <c r="R10802" t="s">
        <v>6636</v>
      </c>
      <c r="S10802" s="12"/>
      <c r="T10802" s="13"/>
      <c r="U10802" t="s">
        <v>6629</v>
      </c>
    </row>
    <row r="10803" spans="1:21" x14ac:dyDescent="0.25">
      <c r="A10803" t="s">
        <v>6619</v>
      </c>
      <c r="B10803" s="12">
        <v>214520</v>
      </c>
      <c r="C10803" t="s">
        <v>14564</v>
      </c>
      <c r="D10803" s="11">
        <v>46210.4379976852</v>
      </c>
      <c r="E10803" t="s">
        <v>14565</v>
      </c>
      <c r="F10803" t="s">
        <v>6415</v>
      </c>
      <c r="G10803" t="s">
        <v>14308</v>
      </c>
      <c r="H10803" t="s">
        <v>6542</v>
      </c>
      <c r="I10803" t="s">
        <v>65</v>
      </c>
      <c r="J10803" t="s">
        <v>636</v>
      </c>
      <c r="K10803" t="s">
        <v>14305</v>
      </c>
      <c r="L10803" t="s">
        <v>14306</v>
      </c>
      <c r="M10803" t="s">
        <v>14307</v>
      </c>
      <c r="N10803" t="s">
        <v>9681</v>
      </c>
      <c r="O10803" t="s">
        <v>9682</v>
      </c>
      <c r="P10803">
        <v>23200000</v>
      </c>
      <c r="Q10803" t="s">
        <v>6636</v>
      </c>
      <c r="R10803" t="s">
        <v>6636</v>
      </c>
      <c r="S10803" s="12"/>
      <c r="T10803" s="13"/>
      <c r="U10803" t="s">
        <v>6629</v>
      </c>
    </row>
    <row r="10804" spans="1:21" x14ac:dyDescent="0.25">
      <c r="A10804" t="s">
        <v>6619</v>
      </c>
      <c r="B10804" s="12">
        <v>214520</v>
      </c>
      <c r="C10804" t="s">
        <v>14564</v>
      </c>
      <c r="D10804" s="11">
        <v>46210.4379976852</v>
      </c>
      <c r="E10804" t="s">
        <v>14565</v>
      </c>
      <c r="F10804" t="s">
        <v>6415</v>
      </c>
      <c r="G10804" t="s">
        <v>14309</v>
      </c>
      <c r="H10804" t="s">
        <v>6542</v>
      </c>
      <c r="I10804" t="s">
        <v>65</v>
      </c>
      <c r="J10804" t="s">
        <v>636</v>
      </c>
      <c r="K10804" t="s">
        <v>14305</v>
      </c>
      <c r="L10804" t="s">
        <v>14306</v>
      </c>
      <c r="M10804" t="s">
        <v>14307</v>
      </c>
      <c r="N10804" t="s">
        <v>9681</v>
      </c>
      <c r="O10804" t="s">
        <v>9682</v>
      </c>
      <c r="P10804">
        <v>23200000</v>
      </c>
      <c r="Q10804" t="s">
        <v>6636</v>
      </c>
      <c r="R10804" t="s">
        <v>6636</v>
      </c>
      <c r="S10804" s="12"/>
      <c r="T10804" s="13"/>
      <c r="U10804" t="s">
        <v>6629</v>
      </c>
    </row>
    <row r="10805" spans="1:21" x14ac:dyDescent="0.25">
      <c r="A10805" t="s">
        <v>6619</v>
      </c>
      <c r="B10805" s="12">
        <v>214520</v>
      </c>
      <c r="C10805" t="s">
        <v>14564</v>
      </c>
      <c r="D10805" s="11">
        <v>46210.4379976852</v>
      </c>
      <c r="E10805" t="s">
        <v>14565</v>
      </c>
      <c r="F10805" t="s">
        <v>6415</v>
      </c>
      <c r="G10805" t="s">
        <v>14310</v>
      </c>
      <c r="H10805" t="s">
        <v>6542</v>
      </c>
      <c r="I10805" t="s">
        <v>65</v>
      </c>
      <c r="J10805" t="s">
        <v>636</v>
      </c>
      <c r="K10805" t="s">
        <v>14305</v>
      </c>
      <c r="L10805" t="s">
        <v>14306</v>
      </c>
      <c r="M10805" t="s">
        <v>14307</v>
      </c>
      <c r="N10805" t="s">
        <v>9681</v>
      </c>
      <c r="O10805" t="s">
        <v>9682</v>
      </c>
      <c r="P10805">
        <v>23200000</v>
      </c>
      <c r="Q10805" t="s">
        <v>6636</v>
      </c>
      <c r="R10805" t="s">
        <v>6636</v>
      </c>
      <c r="S10805" s="12"/>
      <c r="T10805" s="13"/>
      <c r="U10805" t="s">
        <v>6629</v>
      </c>
    </row>
    <row r="10806" spans="1:21" x14ac:dyDescent="0.25">
      <c r="A10806" t="s">
        <v>6619</v>
      </c>
      <c r="B10806" s="12">
        <v>214520</v>
      </c>
      <c r="C10806" t="s">
        <v>14564</v>
      </c>
      <c r="D10806" s="11">
        <v>46210.4379976852</v>
      </c>
      <c r="E10806" t="s">
        <v>14565</v>
      </c>
      <c r="F10806" t="s">
        <v>6415</v>
      </c>
      <c r="G10806" t="s">
        <v>9095</v>
      </c>
      <c r="H10806" t="s">
        <v>6542</v>
      </c>
      <c r="I10806" t="s">
        <v>65</v>
      </c>
      <c r="J10806" t="s">
        <v>636</v>
      </c>
      <c r="K10806" t="s">
        <v>14305</v>
      </c>
      <c r="L10806" t="s">
        <v>14306</v>
      </c>
      <c r="M10806" t="s">
        <v>14307</v>
      </c>
      <c r="N10806" t="s">
        <v>9681</v>
      </c>
      <c r="O10806" t="s">
        <v>9682</v>
      </c>
      <c r="P10806">
        <v>23200000</v>
      </c>
      <c r="Q10806" t="s">
        <v>6636</v>
      </c>
      <c r="R10806" t="s">
        <v>6636</v>
      </c>
      <c r="S10806" s="12"/>
      <c r="T10806" s="13"/>
      <c r="U10806" t="s">
        <v>6629</v>
      </c>
    </row>
    <row r="10807" spans="1:21" x14ac:dyDescent="0.25">
      <c r="A10807" t="s">
        <v>6619</v>
      </c>
      <c r="B10807" s="12">
        <v>214520</v>
      </c>
      <c r="C10807" t="s">
        <v>14564</v>
      </c>
      <c r="D10807" s="11">
        <v>46210.4379976852</v>
      </c>
      <c r="E10807" t="s">
        <v>14565</v>
      </c>
      <c r="F10807" t="s">
        <v>6415</v>
      </c>
      <c r="G10807" t="s">
        <v>9096</v>
      </c>
      <c r="H10807" t="s">
        <v>6542</v>
      </c>
      <c r="I10807" t="s">
        <v>65</v>
      </c>
      <c r="J10807" t="s">
        <v>636</v>
      </c>
      <c r="K10807" t="s">
        <v>14305</v>
      </c>
      <c r="L10807" t="s">
        <v>14306</v>
      </c>
      <c r="M10807" t="s">
        <v>14307</v>
      </c>
      <c r="N10807" t="s">
        <v>9681</v>
      </c>
      <c r="O10807" t="s">
        <v>9682</v>
      </c>
      <c r="P10807">
        <v>23200000</v>
      </c>
      <c r="Q10807" t="s">
        <v>6636</v>
      </c>
      <c r="R10807" t="s">
        <v>6636</v>
      </c>
      <c r="S10807" s="12"/>
      <c r="T10807" s="13"/>
      <c r="U10807" t="s">
        <v>6629</v>
      </c>
    </row>
    <row r="10808" spans="1:21" x14ac:dyDescent="0.25">
      <c r="A10808" t="s">
        <v>6619</v>
      </c>
      <c r="B10808" s="12">
        <v>214560</v>
      </c>
      <c r="C10808" t="s">
        <v>14566</v>
      </c>
      <c r="D10808" s="11">
        <v>46210.4868055556</v>
      </c>
      <c r="E10808" t="s">
        <v>14567</v>
      </c>
      <c r="F10808" t="s">
        <v>6415</v>
      </c>
      <c r="G10808" t="s">
        <v>6968</v>
      </c>
      <c r="H10808" t="s">
        <v>6542</v>
      </c>
      <c r="I10808" t="s">
        <v>65</v>
      </c>
      <c r="J10808" t="s">
        <v>636</v>
      </c>
      <c r="K10808" t="s">
        <v>14568</v>
      </c>
      <c r="L10808" t="s">
        <v>14267</v>
      </c>
      <c r="M10808" t="s">
        <v>14569</v>
      </c>
      <c r="N10808" t="s">
        <v>14269</v>
      </c>
      <c r="O10808" t="s">
        <v>14270</v>
      </c>
      <c r="P10808">
        <v>22500000</v>
      </c>
      <c r="Q10808" t="s">
        <v>6636</v>
      </c>
      <c r="R10808" t="s">
        <v>6636</v>
      </c>
      <c r="S10808" s="12"/>
      <c r="T10808" s="13"/>
      <c r="U10808" t="s">
        <v>6677</v>
      </c>
    </row>
    <row r="10809" spans="1:21" x14ac:dyDescent="0.25">
      <c r="A10809" t="s">
        <v>6619</v>
      </c>
      <c r="B10809" s="12">
        <v>214560</v>
      </c>
      <c r="C10809" t="s">
        <v>14566</v>
      </c>
      <c r="D10809" s="11">
        <v>46210.4868055556</v>
      </c>
      <c r="E10809" t="s">
        <v>14567</v>
      </c>
      <c r="F10809" t="s">
        <v>6415</v>
      </c>
      <c r="G10809" t="s">
        <v>9091</v>
      </c>
      <c r="H10809" t="s">
        <v>6542</v>
      </c>
      <c r="I10809" t="s">
        <v>65</v>
      </c>
      <c r="J10809" t="s">
        <v>636</v>
      </c>
      <c r="K10809" t="s">
        <v>14568</v>
      </c>
      <c r="L10809" t="s">
        <v>14267</v>
      </c>
      <c r="M10809" t="s">
        <v>14569</v>
      </c>
      <c r="N10809" t="s">
        <v>14269</v>
      </c>
      <c r="O10809" t="s">
        <v>14270</v>
      </c>
      <c r="P10809">
        <v>22500000</v>
      </c>
      <c r="Q10809" t="s">
        <v>6636</v>
      </c>
      <c r="R10809" t="s">
        <v>6636</v>
      </c>
      <c r="S10809" s="12"/>
      <c r="T10809" s="13"/>
      <c r="U10809" t="s">
        <v>6677</v>
      </c>
    </row>
    <row r="10810" spans="1:21" x14ac:dyDescent="0.25">
      <c r="A10810" t="s">
        <v>6619</v>
      </c>
      <c r="B10810" s="12">
        <v>214560</v>
      </c>
      <c r="C10810" t="s">
        <v>14566</v>
      </c>
      <c r="D10810" s="11">
        <v>46210.4868055556</v>
      </c>
      <c r="E10810" t="s">
        <v>14567</v>
      </c>
      <c r="F10810" t="s">
        <v>6415</v>
      </c>
      <c r="G10810" t="s">
        <v>14271</v>
      </c>
      <c r="H10810" t="s">
        <v>6542</v>
      </c>
      <c r="I10810" t="s">
        <v>65</v>
      </c>
      <c r="J10810" t="s">
        <v>636</v>
      </c>
      <c r="K10810" t="s">
        <v>14568</v>
      </c>
      <c r="L10810" t="s">
        <v>14267</v>
      </c>
      <c r="M10810" t="s">
        <v>14569</v>
      </c>
      <c r="N10810" t="s">
        <v>14269</v>
      </c>
      <c r="O10810" t="s">
        <v>14270</v>
      </c>
      <c r="P10810">
        <v>22500000</v>
      </c>
      <c r="Q10810" t="s">
        <v>6636</v>
      </c>
      <c r="R10810" t="s">
        <v>6636</v>
      </c>
      <c r="S10810" s="12"/>
      <c r="T10810" s="13"/>
      <c r="U10810" t="s">
        <v>6677</v>
      </c>
    </row>
    <row r="10811" spans="1:21" x14ac:dyDescent="0.25">
      <c r="A10811" t="s">
        <v>6619</v>
      </c>
      <c r="B10811" s="12">
        <v>214560</v>
      </c>
      <c r="C10811" t="s">
        <v>14566</v>
      </c>
      <c r="D10811" s="11">
        <v>46210.4868055556</v>
      </c>
      <c r="E10811" t="s">
        <v>14567</v>
      </c>
      <c r="F10811" t="s">
        <v>6415</v>
      </c>
      <c r="G10811" t="s">
        <v>14272</v>
      </c>
      <c r="H10811" t="s">
        <v>6542</v>
      </c>
      <c r="I10811" t="s">
        <v>65</v>
      </c>
      <c r="J10811" t="s">
        <v>636</v>
      </c>
      <c r="K10811" t="s">
        <v>14568</v>
      </c>
      <c r="L10811" t="s">
        <v>14267</v>
      </c>
      <c r="M10811" t="s">
        <v>14569</v>
      </c>
      <c r="N10811" t="s">
        <v>14269</v>
      </c>
      <c r="O10811" t="s">
        <v>14270</v>
      </c>
      <c r="P10811">
        <v>22500000</v>
      </c>
      <c r="Q10811" t="s">
        <v>6636</v>
      </c>
      <c r="R10811" t="s">
        <v>6636</v>
      </c>
      <c r="S10811" s="12"/>
      <c r="T10811" s="13"/>
      <c r="U10811" t="s">
        <v>6677</v>
      </c>
    </row>
    <row r="10812" spans="1:21" x14ac:dyDescent="0.25">
      <c r="A10812" t="s">
        <v>6619</v>
      </c>
      <c r="B10812" s="12">
        <v>214560</v>
      </c>
      <c r="C10812" t="s">
        <v>14566</v>
      </c>
      <c r="D10812" s="11">
        <v>46210.4868055556</v>
      </c>
      <c r="E10812" t="s">
        <v>14567</v>
      </c>
      <c r="F10812" t="s">
        <v>6415</v>
      </c>
      <c r="G10812" t="s">
        <v>14273</v>
      </c>
      <c r="H10812" t="s">
        <v>6542</v>
      </c>
      <c r="I10812" t="s">
        <v>65</v>
      </c>
      <c r="J10812" t="s">
        <v>636</v>
      </c>
      <c r="K10812" t="s">
        <v>14568</v>
      </c>
      <c r="L10812" t="s">
        <v>14267</v>
      </c>
      <c r="M10812" t="s">
        <v>14569</v>
      </c>
      <c r="N10812" t="s">
        <v>14269</v>
      </c>
      <c r="O10812" t="s">
        <v>14270</v>
      </c>
      <c r="P10812">
        <v>22500000</v>
      </c>
      <c r="Q10812" t="s">
        <v>6636</v>
      </c>
      <c r="R10812" t="s">
        <v>6636</v>
      </c>
      <c r="S10812" s="12"/>
      <c r="T10812" s="13"/>
      <c r="U10812" t="s">
        <v>6677</v>
      </c>
    </row>
    <row r="10813" spans="1:21" x14ac:dyDescent="0.25">
      <c r="A10813" t="s">
        <v>6619</v>
      </c>
      <c r="B10813" s="12">
        <v>214560</v>
      </c>
      <c r="C10813" t="s">
        <v>14566</v>
      </c>
      <c r="D10813" s="11">
        <v>46210.4868055556</v>
      </c>
      <c r="E10813" t="s">
        <v>14567</v>
      </c>
      <c r="F10813" t="s">
        <v>6415</v>
      </c>
      <c r="G10813" t="s">
        <v>14274</v>
      </c>
      <c r="H10813" t="s">
        <v>6542</v>
      </c>
      <c r="I10813" t="s">
        <v>65</v>
      </c>
      <c r="J10813" t="s">
        <v>636</v>
      </c>
      <c r="K10813" t="s">
        <v>14568</v>
      </c>
      <c r="L10813" t="s">
        <v>14267</v>
      </c>
      <c r="M10813" t="s">
        <v>14569</v>
      </c>
      <c r="N10813" t="s">
        <v>14269</v>
      </c>
      <c r="O10813" t="s">
        <v>14270</v>
      </c>
      <c r="P10813">
        <v>22500000</v>
      </c>
      <c r="Q10813" t="s">
        <v>6636</v>
      </c>
      <c r="R10813" t="s">
        <v>6636</v>
      </c>
      <c r="S10813" s="12"/>
      <c r="T10813" s="13"/>
      <c r="U10813" t="s">
        <v>6677</v>
      </c>
    </row>
    <row r="10814" spans="1:21" x14ac:dyDescent="0.25">
      <c r="A10814" t="s">
        <v>6619</v>
      </c>
      <c r="B10814" s="12">
        <v>214560</v>
      </c>
      <c r="C10814" t="s">
        <v>14566</v>
      </c>
      <c r="D10814" s="11">
        <v>46210.4868055556</v>
      </c>
      <c r="E10814" t="s">
        <v>14567</v>
      </c>
      <c r="F10814" t="s">
        <v>6415</v>
      </c>
      <c r="G10814" t="s">
        <v>9095</v>
      </c>
      <c r="H10814" t="s">
        <v>6542</v>
      </c>
      <c r="I10814" t="s">
        <v>65</v>
      </c>
      <c r="J10814" t="s">
        <v>636</v>
      </c>
      <c r="K10814" t="s">
        <v>14568</v>
      </c>
      <c r="L10814" t="s">
        <v>14267</v>
      </c>
      <c r="M10814" t="s">
        <v>14569</v>
      </c>
      <c r="N10814" t="s">
        <v>14269</v>
      </c>
      <c r="O10814" t="s">
        <v>14270</v>
      </c>
      <c r="P10814">
        <v>22500000</v>
      </c>
      <c r="Q10814" t="s">
        <v>6636</v>
      </c>
      <c r="R10814" t="s">
        <v>6636</v>
      </c>
      <c r="S10814" s="12"/>
      <c r="T10814" s="13"/>
      <c r="U10814" t="s">
        <v>6677</v>
      </c>
    </row>
    <row r="10815" spans="1:21" x14ac:dyDescent="0.25">
      <c r="A10815" t="s">
        <v>6619</v>
      </c>
      <c r="B10815" s="12">
        <v>214560</v>
      </c>
      <c r="C10815" t="s">
        <v>14566</v>
      </c>
      <c r="D10815" s="11">
        <v>46210.4868055556</v>
      </c>
      <c r="E10815" t="s">
        <v>14567</v>
      </c>
      <c r="F10815" t="s">
        <v>6415</v>
      </c>
      <c r="G10815" t="s">
        <v>9096</v>
      </c>
      <c r="H10815" t="s">
        <v>6542</v>
      </c>
      <c r="I10815" t="s">
        <v>65</v>
      </c>
      <c r="J10815" t="s">
        <v>636</v>
      </c>
      <c r="K10815" t="s">
        <v>14568</v>
      </c>
      <c r="L10815" t="s">
        <v>14267</v>
      </c>
      <c r="M10815" t="s">
        <v>14569</v>
      </c>
      <c r="N10815" t="s">
        <v>14269</v>
      </c>
      <c r="O10815" t="s">
        <v>14270</v>
      </c>
      <c r="P10815">
        <v>22500000</v>
      </c>
      <c r="Q10815" t="s">
        <v>6636</v>
      </c>
      <c r="R10815" t="s">
        <v>6636</v>
      </c>
      <c r="S10815" s="12"/>
      <c r="T10815" s="13"/>
      <c r="U10815" t="s">
        <v>6677</v>
      </c>
    </row>
    <row r="10816" spans="1:21" x14ac:dyDescent="0.25">
      <c r="A10816" t="s">
        <v>6637</v>
      </c>
      <c r="B10816" s="12">
        <v>215060</v>
      </c>
      <c r="C10816" t="s">
        <v>14574</v>
      </c>
      <c r="D10816" s="11">
        <v>46210.687303240702</v>
      </c>
      <c r="E10816" t="s">
        <v>14575</v>
      </c>
      <c r="F10816" t="s">
        <v>6415</v>
      </c>
      <c r="G10816" t="s">
        <v>6968</v>
      </c>
      <c r="H10816" t="s">
        <v>6542</v>
      </c>
      <c r="I10816" t="s">
        <v>65</v>
      </c>
      <c r="J10816" t="s">
        <v>67</v>
      </c>
      <c r="K10816" t="s">
        <v>14576</v>
      </c>
      <c r="L10816" t="s">
        <v>14285</v>
      </c>
      <c r="M10816" t="s">
        <v>14577</v>
      </c>
      <c r="N10816" t="s">
        <v>14555</v>
      </c>
      <c r="O10816" t="s">
        <v>14556</v>
      </c>
      <c r="P10816">
        <v>49450000</v>
      </c>
      <c r="Q10816" t="s">
        <v>6636</v>
      </c>
      <c r="R10816" t="s">
        <v>6636</v>
      </c>
      <c r="S10816" s="12"/>
      <c r="T10816" s="13"/>
      <c r="U10816" t="s">
        <v>6636</v>
      </c>
    </row>
    <row r="10817" spans="1:21" x14ac:dyDescent="0.25">
      <c r="A10817" t="s">
        <v>6637</v>
      </c>
      <c r="B10817" s="12">
        <v>214670</v>
      </c>
      <c r="C10817" t="s">
        <v>14574</v>
      </c>
      <c r="D10817" s="11">
        <v>46210.687303240702</v>
      </c>
      <c r="E10817" t="s">
        <v>14575</v>
      </c>
      <c r="F10817" t="s">
        <v>6415</v>
      </c>
      <c r="G10817" t="s">
        <v>6968</v>
      </c>
      <c r="H10817" t="s">
        <v>6542</v>
      </c>
      <c r="I10817" t="s">
        <v>65</v>
      </c>
      <c r="J10817" t="s">
        <v>67</v>
      </c>
      <c r="K10817" t="s">
        <v>14578</v>
      </c>
      <c r="L10817" t="s">
        <v>14285</v>
      </c>
      <c r="M10817" t="s">
        <v>14579</v>
      </c>
      <c r="N10817" t="s">
        <v>14555</v>
      </c>
      <c r="O10817" t="s">
        <v>14556</v>
      </c>
      <c r="P10817">
        <v>49450000</v>
      </c>
      <c r="Q10817" t="s">
        <v>6636</v>
      </c>
      <c r="R10817" t="s">
        <v>6636</v>
      </c>
      <c r="S10817" s="12"/>
      <c r="T10817" s="13"/>
      <c r="U10817" t="s">
        <v>6636</v>
      </c>
    </row>
    <row r="10818" spans="1:21" x14ac:dyDescent="0.25">
      <c r="A10818" t="s">
        <v>6637</v>
      </c>
      <c r="B10818" s="12">
        <v>215060</v>
      </c>
      <c r="C10818" t="s">
        <v>14574</v>
      </c>
      <c r="D10818" s="11">
        <v>46210.687303240702</v>
      </c>
      <c r="E10818" t="s">
        <v>14575</v>
      </c>
      <c r="F10818" t="s">
        <v>6415</v>
      </c>
      <c r="G10818" t="s">
        <v>9091</v>
      </c>
      <c r="H10818" t="s">
        <v>6542</v>
      </c>
      <c r="I10818" t="s">
        <v>65</v>
      </c>
      <c r="J10818" t="s">
        <v>67</v>
      </c>
      <c r="K10818" t="s">
        <v>14576</v>
      </c>
      <c r="L10818" t="s">
        <v>14285</v>
      </c>
      <c r="M10818" t="s">
        <v>14577</v>
      </c>
      <c r="N10818" t="s">
        <v>14555</v>
      </c>
      <c r="O10818" t="s">
        <v>14556</v>
      </c>
      <c r="P10818">
        <v>49450000</v>
      </c>
      <c r="Q10818" t="s">
        <v>6636</v>
      </c>
      <c r="R10818" t="s">
        <v>6636</v>
      </c>
      <c r="S10818" s="12"/>
      <c r="T10818" s="13"/>
      <c r="U10818" t="s">
        <v>6636</v>
      </c>
    </row>
    <row r="10819" spans="1:21" x14ac:dyDescent="0.25">
      <c r="A10819" t="s">
        <v>6637</v>
      </c>
      <c r="B10819" s="12">
        <v>214670</v>
      </c>
      <c r="C10819" t="s">
        <v>14574</v>
      </c>
      <c r="D10819" s="11">
        <v>46210.687303240702</v>
      </c>
      <c r="E10819" t="s">
        <v>14575</v>
      </c>
      <c r="F10819" t="s">
        <v>6415</v>
      </c>
      <c r="G10819" t="s">
        <v>9091</v>
      </c>
      <c r="H10819" t="s">
        <v>6542</v>
      </c>
      <c r="I10819" t="s">
        <v>65</v>
      </c>
      <c r="J10819" t="s">
        <v>67</v>
      </c>
      <c r="K10819" t="s">
        <v>14578</v>
      </c>
      <c r="L10819" t="s">
        <v>14285</v>
      </c>
      <c r="M10819" t="s">
        <v>14579</v>
      </c>
      <c r="N10819" t="s">
        <v>14555</v>
      </c>
      <c r="O10819" t="s">
        <v>14556</v>
      </c>
      <c r="P10819">
        <v>49450000</v>
      </c>
      <c r="Q10819" t="s">
        <v>6636</v>
      </c>
      <c r="R10819" t="s">
        <v>6636</v>
      </c>
      <c r="S10819" s="12"/>
      <c r="T10819" s="13"/>
      <c r="U10819" t="s">
        <v>6636</v>
      </c>
    </row>
    <row r="10820" spans="1:21" x14ac:dyDescent="0.25">
      <c r="A10820" t="s">
        <v>6637</v>
      </c>
      <c r="B10820" s="12">
        <v>215060</v>
      </c>
      <c r="C10820" t="s">
        <v>14574</v>
      </c>
      <c r="D10820" s="11">
        <v>46210.687303240702</v>
      </c>
      <c r="E10820" t="s">
        <v>14575</v>
      </c>
      <c r="F10820" t="s">
        <v>6415</v>
      </c>
      <c r="G10820" t="s">
        <v>9092</v>
      </c>
      <c r="H10820" t="s">
        <v>6542</v>
      </c>
      <c r="I10820" t="s">
        <v>65</v>
      </c>
      <c r="J10820" t="s">
        <v>67</v>
      </c>
      <c r="K10820" t="s">
        <v>14576</v>
      </c>
      <c r="L10820" t="s">
        <v>14285</v>
      </c>
      <c r="M10820" t="s">
        <v>14577</v>
      </c>
      <c r="N10820" t="s">
        <v>14555</v>
      </c>
      <c r="O10820" t="s">
        <v>14556</v>
      </c>
      <c r="P10820">
        <v>49450000</v>
      </c>
      <c r="Q10820" t="s">
        <v>6636</v>
      </c>
      <c r="R10820" t="s">
        <v>6636</v>
      </c>
      <c r="S10820" s="12"/>
      <c r="T10820" s="13"/>
      <c r="U10820" t="s">
        <v>6636</v>
      </c>
    </row>
    <row r="10821" spans="1:21" x14ac:dyDescent="0.25">
      <c r="A10821" t="s">
        <v>6637</v>
      </c>
      <c r="B10821" s="12">
        <v>214670</v>
      </c>
      <c r="C10821" t="s">
        <v>14574</v>
      </c>
      <c r="D10821" s="11">
        <v>46210.687303240702</v>
      </c>
      <c r="E10821" t="s">
        <v>14575</v>
      </c>
      <c r="F10821" t="s">
        <v>6415</v>
      </c>
      <c r="G10821" t="s">
        <v>9092</v>
      </c>
      <c r="H10821" t="s">
        <v>6542</v>
      </c>
      <c r="I10821" t="s">
        <v>65</v>
      </c>
      <c r="J10821" t="s">
        <v>67</v>
      </c>
      <c r="K10821" t="s">
        <v>14578</v>
      </c>
      <c r="L10821" t="s">
        <v>14285</v>
      </c>
      <c r="M10821" t="s">
        <v>14579</v>
      </c>
      <c r="N10821" t="s">
        <v>14555</v>
      </c>
      <c r="O10821" t="s">
        <v>14556</v>
      </c>
      <c r="P10821">
        <v>49450000</v>
      </c>
      <c r="Q10821" t="s">
        <v>6636</v>
      </c>
      <c r="R10821" t="s">
        <v>6636</v>
      </c>
      <c r="S10821" s="12"/>
      <c r="T10821" s="13"/>
      <c r="U10821" t="s">
        <v>6636</v>
      </c>
    </row>
    <row r="10822" spans="1:21" x14ac:dyDescent="0.25">
      <c r="A10822" t="s">
        <v>6637</v>
      </c>
      <c r="B10822" s="12">
        <v>215060</v>
      </c>
      <c r="C10822" t="s">
        <v>14574</v>
      </c>
      <c r="D10822" s="11">
        <v>46210.687303240702</v>
      </c>
      <c r="E10822" t="s">
        <v>14575</v>
      </c>
      <c r="F10822" t="s">
        <v>6415</v>
      </c>
      <c r="G10822" t="s">
        <v>9093</v>
      </c>
      <c r="H10822" t="s">
        <v>6542</v>
      </c>
      <c r="I10822" t="s">
        <v>65</v>
      </c>
      <c r="J10822" t="s">
        <v>67</v>
      </c>
      <c r="K10822" t="s">
        <v>14576</v>
      </c>
      <c r="L10822" t="s">
        <v>14285</v>
      </c>
      <c r="M10822" t="s">
        <v>14577</v>
      </c>
      <c r="N10822" t="s">
        <v>14555</v>
      </c>
      <c r="O10822" t="s">
        <v>14556</v>
      </c>
      <c r="P10822">
        <v>49450000</v>
      </c>
      <c r="Q10822" t="s">
        <v>6636</v>
      </c>
      <c r="R10822" t="s">
        <v>6636</v>
      </c>
      <c r="S10822" s="12"/>
      <c r="T10822" s="13"/>
      <c r="U10822" t="s">
        <v>6636</v>
      </c>
    </row>
    <row r="10823" spans="1:21" x14ac:dyDescent="0.25">
      <c r="A10823" t="s">
        <v>6637</v>
      </c>
      <c r="B10823" s="12">
        <v>214670</v>
      </c>
      <c r="C10823" t="s">
        <v>14574</v>
      </c>
      <c r="D10823" s="11">
        <v>46210.687303240702</v>
      </c>
      <c r="E10823" t="s">
        <v>14575</v>
      </c>
      <c r="F10823" t="s">
        <v>6415</v>
      </c>
      <c r="G10823" t="s">
        <v>9093</v>
      </c>
      <c r="H10823" t="s">
        <v>6542</v>
      </c>
      <c r="I10823" t="s">
        <v>65</v>
      </c>
      <c r="J10823" t="s">
        <v>67</v>
      </c>
      <c r="K10823" t="s">
        <v>14578</v>
      </c>
      <c r="L10823" t="s">
        <v>14285</v>
      </c>
      <c r="M10823" t="s">
        <v>14579</v>
      </c>
      <c r="N10823" t="s">
        <v>14555</v>
      </c>
      <c r="O10823" t="s">
        <v>14556</v>
      </c>
      <c r="P10823">
        <v>49450000</v>
      </c>
      <c r="Q10823" t="s">
        <v>6636</v>
      </c>
      <c r="R10823" t="s">
        <v>6636</v>
      </c>
      <c r="S10823" s="12"/>
      <c r="T10823" s="13"/>
      <c r="U10823" t="s">
        <v>6636</v>
      </c>
    </row>
    <row r="10824" spans="1:21" x14ac:dyDescent="0.25">
      <c r="A10824" t="s">
        <v>6637</v>
      </c>
      <c r="B10824" s="12">
        <v>215060</v>
      </c>
      <c r="C10824" t="s">
        <v>14574</v>
      </c>
      <c r="D10824" s="11">
        <v>46210.687303240702</v>
      </c>
      <c r="E10824" t="s">
        <v>14575</v>
      </c>
      <c r="F10824" t="s">
        <v>6415</v>
      </c>
      <c r="G10824" t="s">
        <v>9094</v>
      </c>
      <c r="H10824" t="s">
        <v>6542</v>
      </c>
      <c r="I10824" t="s">
        <v>65</v>
      </c>
      <c r="J10824" t="s">
        <v>67</v>
      </c>
      <c r="K10824" t="s">
        <v>14576</v>
      </c>
      <c r="L10824" t="s">
        <v>14285</v>
      </c>
      <c r="M10824" t="s">
        <v>14577</v>
      </c>
      <c r="N10824" t="s">
        <v>14555</v>
      </c>
      <c r="O10824" t="s">
        <v>14556</v>
      </c>
      <c r="P10824">
        <v>49450000</v>
      </c>
      <c r="Q10824" t="s">
        <v>6636</v>
      </c>
      <c r="R10824" t="s">
        <v>6636</v>
      </c>
      <c r="S10824" s="12"/>
      <c r="T10824" s="13"/>
      <c r="U10824" t="s">
        <v>6636</v>
      </c>
    </row>
    <row r="10825" spans="1:21" x14ac:dyDescent="0.25">
      <c r="A10825" t="s">
        <v>6637</v>
      </c>
      <c r="B10825" s="12">
        <v>214670</v>
      </c>
      <c r="C10825" t="s">
        <v>14574</v>
      </c>
      <c r="D10825" s="11">
        <v>46210.687303240702</v>
      </c>
      <c r="E10825" t="s">
        <v>14575</v>
      </c>
      <c r="F10825" t="s">
        <v>6415</v>
      </c>
      <c r="G10825" t="s">
        <v>9094</v>
      </c>
      <c r="H10825" t="s">
        <v>6542</v>
      </c>
      <c r="I10825" t="s">
        <v>65</v>
      </c>
      <c r="J10825" t="s">
        <v>67</v>
      </c>
      <c r="K10825" t="s">
        <v>14578</v>
      </c>
      <c r="L10825" t="s">
        <v>14285</v>
      </c>
      <c r="M10825" t="s">
        <v>14579</v>
      </c>
      <c r="N10825" t="s">
        <v>14555</v>
      </c>
      <c r="O10825" t="s">
        <v>14556</v>
      </c>
      <c r="P10825">
        <v>49450000</v>
      </c>
      <c r="Q10825" t="s">
        <v>6636</v>
      </c>
      <c r="R10825" t="s">
        <v>6636</v>
      </c>
      <c r="S10825" s="12"/>
      <c r="T10825" s="13"/>
      <c r="U10825" t="s">
        <v>6636</v>
      </c>
    </row>
    <row r="10826" spans="1:21" x14ac:dyDescent="0.25">
      <c r="A10826" t="s">
        <v>6637</v>
      </c>
      <c r="B10826" s="12">
        <v>215060</v>
      </c>
      <c r="C10826" t="s">
        <v>14574</v>
      </c>
      <c r="D10826" s="11">
        <v>46210.687303240702</v>
      </c>
      <c r="E10826" t="s">
        <v>14575</v>
      </c>
      <c r="F10826" t="s">
        <v>6415</v>
      </c>
      <c r="G10826" t="s">
        <v>9095</v>
      </c>
      <c r="H10826" t="s">
        <v>6542</v>
      </c>
      <c r="I10826" t="s">
        <v>65</v>
      </c>
      <c r="J10826" t="s">
        <v>67</v>
      </c>
      <c r="K10826" t="s">
        <v>14576</v>
      </c>
      <c r="L10826" t="s">
        <v>14285</v>
      </c>
      <c r="M10826" t="s">
        <v>14577</v>
      </c>
      <c r="N10826" t="s">
        <v>14555</v>
      </c>
      <c r="O10826" t="s">
        <v>14556</v>
      </c>
      <c r="P10826">
        <v>49450000</v>
      </c>
      <c r="Q10826" t="s">
        <v>6636</v>
      </c>
      <c r="R10826" t="s">
        <v>6636</v>
      </c>
      <c r="S10826" s="12"/>
      <c r="T10826" s="13"/>
      <c r="U10826" t="s">
        <v>6636</v>
      </c>
    </row>
    <row r="10827" spans="1:21" x14ac:dyDescent="0.25">
      <c r="A10827" t="s">
        <v>6637</v>
      </c>
      <c r="B10827" s="12">
        <v>214670</v>
      </c>
      <c r="C10827" t="s">
        <v>14574</v>
      </c>
      <c r="D10827" s="11">
        <v>46210.687303240702</v>
      </c>
      <c r="E10827" t="s">
        <v>14575</v>
      </c>
      <c r="F10827" t="s">
        <v>6415</v>
      </c>
      <c r="G10827" t="s">
        <v>9095</v>
      </c>
      <c r="H10827" t="s">
        <v>6542</v>
      </c>
      <c r="I10827" t="s">
        <v>65</v>
      </c>
      <c r="J10827" t="s">
        <v>67</v>
      </c>
      <c r="K10827" t="s">
        <v>14578</v>
      </c>
      <c r="L10827" t="s">
        <v>14285</v>
      </c>
      <c r="M10827" t="s">
        <v>14579</v>
      </c>
      <c r="N10827" t="s">
        <v>14555</v>
      </c>
      <c r="O10827" t="s">
        <v>14556</v>
      </c>
      <c r="P10827">
        <v>49450000</v>
      </c>
      <c r="Q10827" t="s">
        <v>6636</v>
      </c>
      <c r="R10827" t="s">
        <v>6636</v>
      </c>
      <c r="S10827" s="12"/>
      <c r="T10827" s="13"/>
      <c r="U10827" t="s">
        <v>6636</v>
      </c>
    </row>
    <row r="10828" spans="1:21" x14ac:dyDescent="0.25">
      <c r="A10828" t="s">
        <v>6637</v>
      </c>
      <c r="B10828" s="12">
        <v>215060</v>
      </c>
      <c r="C10828" t="s">
        <v>14574</v>
      </c>
      <c r="D10828" s="11">
        <v>46210.687303240702</v>
      </c>
      <c r="E10828" t="s">
        <v>14575</v>
      </c>
      <c r="F10828" t="s">
        <v>6415</v>
      </c>
      <c r="G10828" t="s">
        <v>9096</v>
      </c>
      <c r="H10828" t="s">
        <v>6542</v>
      </c>
      <c r="I10828" t="s">
        <v>65</v>
      </c>
      <c r="J10828" t="s">
        <v>67</v>
      </c>
      <c r="K10828" t="s">
        <v>14576</v>
      </c>
      <c r="L10828" t="s">
        <v>14285</v>
      </c>
      <c r="M10828" t="s">
        <v>14577</v>
      </c>
      <c r="N10828" t="s">
        <v>14555</v>
      </c>
      <c r="O10828" t="s">
        <v>14556</v>
      </c>
      <c r="P10828">
        <v>49450000</v>
      </c>
      <c r="Q10828" t="s">
        <v>6636</v>
      </c>
      <c r="R10828" t="s">
        <v>6636</v>
      </c>
      <c r="S10828" s="12"/>
      <c r="T10828" s="13"/>
      <c r="U10828" t="s">
        <v>6636</v>
      </c>
    </row>
    <row r="10829" spans="1:21" x14ac:dyDescent="0.25">
      <c r="A10829" t="s">
        <v>6637</v>
      </c>
      <c r="B10829" s="12">
        <v>214670</v>
      </c>
      <c r="C10829" t="s">
        <v>14574</v>
      </c>
      <c r="D10829" s="11">
        <v>46210.687303240702</v>
      </c>
      <c r="E10829" t="s">
        <v>14575</v>
      </c>
      <c r="F10829" t="s">
        <v>6415</v>
      </c>
      <c r="G10829" t="s">
        <v>9096</v>
      </c>
      <c r="H10829" t="s">
        <v>6542</v>
      </c>
      <c r="I10829" t="s">
        <v>65</v>
      </c>
      <c r="J10829" t="s">
        <v>67</v>
      </c>
      <c r="K10829" t="s">
        <v>14578</v>
      </c>
      <c r="L10829" t="s">
        <v>14285</v>
      </c>
      <c r="M10829" t="s">
        <v>14579</v>
      </c>
      <c r="N10829" t="s">
        <v>14555</v>
      </c>
      <c r="O10829" t="s">
        <v>14556</v>
      </c>
      <c r="P10829">
        <v>49450000</v>
      </c>
      <c r="Q10829" t="s">
        <v>6636</v>
      </c>
      <c r="R10829" t="s">
        <v>6636</v>
      </c>
      <c r="S10829" s="12"/>
      <c r="T10829" s="13"/>
      <c r="U10829" t="s">
        <v>6636</v>
      </c>
    </row>
    <row r="10830" spans="1:21" x14ac:dyDescent="0.25">
      <c r="A10830" t="s">
        <v>6637</v>
      </c>
      <c r="B10830" s="12">
        <v>214770</v>
      </c>
      <c r="C10830" t="s">
        <v>14580</v>
      </c>
      <c r="D10830" s="11">
        <v>46211.549884259301</v>
      </c>
      <c r="E10830" t="s">
        <v>14581</v>
      </c>
      <c r="F10830" t="s">
        <v>6415</v>
      </c>
      <c r="G10830" t="s">
        <v>9086</v>
      </c>
      <c r="H10830" t="s">
        <v>6542</v>
      </c>
      <c r="I10830" t="s">
        <v>55</v>
      </c>
      <c r="J10830" t="s">
        <v>164</v>
      </c>
      <c r="K10830" t="s">
        <v>14582</v>
      </c>
      <c r="L10830" t="s">
        <v>14285</v>
      </c>
      <c r="M10830" t="s">
        <v>14583</v>
      </c>
      <c r="N10830" t="s">
        <v>6787</v>
      </c>
      <c r="O10830" t="s">
        <v>6810</v>
      </c>
      <c r="P10830">
        <v>12245000</v>
      </c>
      <c r="Q10830" t="s">
        <v>6636</v>
      </c>
      <c r="R10830" t="s">
        <v>6636</v>
      </c>
      <c r="S10830" s="12"/>
      <c r="T10830" s="13"/>
      <c r="U10830" t="s">
        <v>6629</v>
      </c>
    </row>
    <row r="10831" spans="1:21" x14ac:dyDescent="0.25">
      <c r="A10831" t="s">
        <v>6637</v>
      </c>
      <c r="B10831" s="12">
        <v>214770</v>
      </c>
      <c r="C10831" t="s">
        <v>14580</v>
      </c>
      <c r="D10831" s="11">
        <v>46211.549884259301</v>
      </c>
      <c r="E10831" t="s">
        <v>14581</v>
      </c>
      <c r="F10831" t="s">
        <v>6415</v>
      </c>
      <c r="G10831" t="s">
        <v>9088</v>
      </c>
      <c r="H10831" t="s">
        <v>6542</v>
      </c>
      <c r="I10831" t="s">
        <v>55</v>
      </c>
      <c r="J10831" t="s">
        <v>164</v>
      </c>
      <c r="K10831" t="s">
        <v>14582</v>
      </c>
      <c r="L10831" t="s">
        <v>14285</v>
      </c>
      <c r="M10831" t="s">
        <v>14583</v>
      </c>
      <c r="N10831" t="s">
        <v>6787</v>
      </c>
      <c r="O10831" t="s">
        <v>6810</v>
      </c>
      <c r="P10831">
        <v>12245000</v>
      </c>
      <c r="Q10831" t="s">
        <v>6636</v>
      </c>
      <c r="R10831" t="s">
        <v>6636</v>
      </c>
      <c r="S10831" s="12"/>
      <c r="T10831" s="13"/>
      <c r="U10831" t="s">
        <v>6629</v>
      </c>
    </row>
    <row r="10832" spans="1:21" x14ac:dyDescent="0.25">
      <c r="A10832" t="s">
        <v>6637</v>
      </c>
      <c r="B10832" s="12">
        <v>214770</v>
      </c>
      <c r="C10832" t="s">
        <v>14580</v>
      </c>
      <c r="D10832" s="11">
        <v>46211.549884259301</v>
      </c>
      <c r="E10832" t="s">
        <v>14581</v>
      </c>
      <c r="F10832" t="s">
        <v>6415</v>
      </c>
      <c r="G10832" t="s">
        <v>9089</v>
      </c>
      <c r="H10832" t="s">
        <v>6542</v>
      </c>
      <c r="I10832" t="s">
        <v>55</v>
      </c>
      <c r="J10832" t="s">
        <v>164</v>
      </c>
      <c r="K10832" t="s">
        <v>14582</v>
      </c>
      <c r="L10832" t="s">
        <v>14285</v>
      </c>
      <c r="M10832" t="s">
        <v>14583</v>
      </c>
      <c r="N10832" t="s">
        <v>6787</v>
      </c>
      <c r="O10832" t="s">
        <v>6810</v>
      </c>
      <c r="P10832">
        <v>12245000</v>
      </c>
      <c r="Q10832" t="s">
        <v>6636</v>
      </c>
      <c r="R10832" t="s">
        <v>6636</v>
      </c>
      <c r="S10832" s="12"/>
      <c r="T10832" s="13"/>
      <c r="U10832" t="s">
        <v>6629</v>
      </c>
    </row>
    <row r="10833" spans="1:21" x14ac:dyDescent="0.25">
      <c r="A10833" t="s">
        <v>6637</v>
      </c>
      <c r="B10833" s="12">
        <v>214770</v>
      </c>
      <c r="C10833" t="s">
        <v>14580</v>
      </c>
      <c r="D10833" s="11">
        <v>46211.549884259301</v>
      </c>
      <c r="E10833" t="s">
        <v>14581</v>
      </c>
      <c r="F10833" t="s">
        <v>6415</v>
      </c>
      <c r="G10833" t="s">
        <v>6968</v>
      </c>
      <c r="H10833" t="s">
        <v>6542</v>
      </c>
      <c r="I10833" t="s">
        <v>55</v>
      </c>
      <c r="J10833" t="s">
        <v>164</v>
      </c>
      <c r="K10833" t="s">
        <v>14582</v>
      </c>
      <c r="L10833" t="s">
        <v>14285</v>
      </c>
      <c r="M10833" t="s">
        <v>14583</v>
      </c>
      <c r="N10833" t="s">
        <v>6787</v>
      </c>
      <c r="O10833" t="s">
        <v>6810</v>
      </c>
      <c r="P10833">
        <v>12245000</v>
      </c>
      <c r="Q10833" t="s">
        <v>6636</v>
      </c>
      <c r="R10833" t="s">
        <v>6636</v>
      </c>
      <c r="S10833" s="12"/>
      <c r="T10833" s="13"/>
      <c r="U10833" t="s">
        <v>6629</v>
      </c>
    </row>
    <row r="10834" spans="1:21" x14ac:dyDescent="0.25">
      <c r="A10834" t="s">
        <v>6637</v>
      </c>
      <c r="B10834" s="12">
        <v>214770</v>
      </c>
      <c r="C10834" t="s">
        <v>14580</v>
      </c>
      <c r="D10834" s="11">
        <v>46211.549884259301</v>
      </c>
      <c r="E10834" t="s">
        <v>14581</v>
      </c>
      <c r="F10834" t="s">
        <v>6415</v>
      </c>
      <c r="G10834" t="s">
        <v>9090</v>
      </c>
      <c r="H10834" t="s">
        <v>6542</v>
      </c>
      <c r="I10834" t="s">
        <v>55</v>
      </c>
      <c r="J10834" t="s">
        <v>164</v>
      </c>
      <c r="K10834" t="s">
        <v>14582</v>
      </c>
      <c r="L10834" t="s">
        <v>14285</v>
      </c>
      <c r="M10834" t="s">
        <v>14583</v>
      </c>
      <c r="N10834" t="s">
        <v>6787</v>
      </c>
      <c r="O10834" t="s">
        <v>6810</v>
      </c>
      <c r="P10834">
        <v>12245000</v>
      </c>
      <c r="Q10834" t="s">
        <v>6636</v>
      </c>
      <c r="R10834" t="s">
        <v>6636</v>
      </c>
      <c r="S10834" s="12"/>
      <c r="T10834" s="13"/>
      <c r="U10834" t="s">
        <v>6629</v>
      </c>
    </row>
    <row r="10835" spans="1:21" x14ac:dyDescent="0.25">
      <c r="A10835" t="s">
        <v>6637</v>
      </c>
      <c r="B10835" s="12">
        <v>214770</v>
      </c>
      <c r="C10835" t="s">
        <v>14580</v>
      </c>
      <c r="D10835" s="11">
        <v>46211.549884259301</v>
      </c>
      <c r="E10835" t="s">
        <v>14581</v>
      </c>
      <c r="F10835" t="s">
        <v>6415</v>
      </c>
      <c r="G10835" t="s">
        <v>9091</v>
      </c>
      <c r="H10835" t="s">
        <v>6542</v>
      </c>
      <c r="I10835" t="s">
        <v>55</v>
      </c>
      <c r="J10835" t="s">
        <v>164</v>
      </c>
      <c r="K10835" t="s">
        <v>14582</v>
      </c>
      <c r="L10835" t="s">
        <v>14285</v>
      </c>
      <c r="M10835" t="s">
        <v>14583</v>
      </c>
      <c r="N10835" t="s">
        <v>6787</v>
      </c>
      <c r="O10835" t="s">
        <v>6810</v>
      </c>
      <c r="P10835">
        <v>12245000</v>
      </c>
      <c r="Q10835" t="s">
        <v>6636</v>
      </c>
      <c r="R10835" t="s">
        <v>6636</v>
      </c>
      <c r="S10835" s="12"/>
      <c r="T10835" s="13"/>
      <c r="U10835" t="s">
        <v>6629</v>
      </c>
    </row>
    <row r="10836" spans="1:21" x14ac:dyDescent="0.25">
      <c r="A10836" t="s">
        <v>6637</v>
      </c>
      <c r="B10836" s="12">
        <v>214770</v>
      </c>
      <c r="C10836" t="s">
        <v>14580</v>
      </c>
      <c r="D10836" s="11">
        <v>46211.549884259301</v>
      </c>
      <c r="E10836" t="s">
        <v>14581</v>
      </c>
      <c r="F10836" t="s">
        <v>6415</v>
      </c>
      <c r="G10836" t="s">
        <v>9092</v>
      </c>
      <c r="H10836" t="s">
        <v>6542</v>
      </c>
      <c r="I10836" t="s">
        <v>55</v>
      </c>
      <c r="J10836" t="s">
        <v>164</v>
      </c>
      <c r="K10836" t="s">
        <v>14582</v>
      </c>
      <c r="L10836" t="s">
        <v>14285</v>
      </c>
      <c r="M10836" t="s">
        <v>14583</v>
      </c>
      <c r="N10836" t="s">
        <v>6787</v>
      </c>
      <c r="O10836" t="s">
        <v>6810</v>
      </c>
      <c r="P10836">
        <v>12245000</v>
      </c>
      <c r="Q10836" t="s">
        <v>6636</v>
      </c>
      <c r="R10836" t="s">
        <v>6636</v>
      </c>
      <c r="S10836" s="12"/>
      <c r="T10836" s="13"/>
      <c r="U10836" t="s">
        <v>6629</v>
      </c>
    </row>
    <row r="10837" spans="1:21" x14ac:dyDescent="0.25">
      <c r="A10837" t="s">
        <v>6637</v>
      </c>
      <c r="B10837" s="12">
        <v>214770</v>
      </c>
      <c r="C10837" t="s">
        <v>14580</v>
      </c>
      <c r="D10837" s="11">
        <v>46211.549884259301</v>
      </c>
      <c r="E10837" t="s">
        <v>14581</v>
      </c>
      <c r="F10837" t="s">
        <v>6415</v>
      </c>
      <c r="G10837" t="s">
        <v>9093</v>
      </c>
      <c r="H10837" t="s">
        <v>6542</v>
      </c>
      <c r="I10837" t="s">
        <v>55</v>
      </c>
      <c r="J10837" t="s">
        <v>164</v>
      </c>
      <c r="K10837" t="s">
        <v>14582</v>
      </c>
      <c r="L10837" t="s">
        <v>14285</v>
      </c>
      <c r="M10837" t="s">
        <v>14583</v>
      </c>
      <c r="N10837" t="s">
        <v>6787</v>
      </c>
      <c r="O10837" t="s">
        <v>6810</v>
      </c>
      <c r="P10837">
        <v>12245000</v>
      </c>
      <c r="Q10837" t="s">
        <v>6636</v>
      </c>
      <c r="R10837" t="s">
        <v>6636</v>
      </c>
      <c r="S10837" s="12"/>
      <c r="T10837" s="13"/>
      <c r="U10837" t="s">
        <v>6629</v>
      </c>
    </row>
    <row r="10838" spans="1:21" x14ac:dyDescent="0.25">
      <c r="A10838" t="s">
        <v>6637</v>
      </c>
      <c r="B10838" s="12">
        <v>214770</v>
      </c>
      <c r="C10838" t="s">
        <v>14580</v>
      </c>
      <c r="D10838" s="11">
        <v>46211.549884259301</v>
      </c>
      <c r="E10838" t="s">
        <v>14581</v>
      </c>
      <c r="F10838" t="s">
        <v>6415</v>
      </c>
      <c r="G10838" t="s">
        <v>9094</v>
      </c>
      <c r="H10838" t="s">
        <v>6542</v>
      </c>
      <c r="I10838" t="s">
        <v>55</v>
      </c>
      <c r="J10838" t="s">
        <v>164</v>
      </c>
      <c r="K10838" t="s">
        <v>14582</v>
      </c>
      <c r="L10838" t="s">
        <v>14285</v>
      </c>
      <c r="M10838" t="s">
        <v>14583</v>
      </c>
      <c r="N10838" t="s">
        <v>6787</v>
      </c>
      <c r="O10838" t="s">
        <v>6810</v>
      </c>
      <c r="P10838">
        <v>12245000</v>
      </c>
      <c r="Q10838" t="s">
        <v>6636</v>
      </c>
      <c r="R10838" t="s">
        <v>6636</v>
      </c>
      <c r="S10838" s="12"/>
      <c r="T10838" s="13"/>
      <c r="U10838" t="s">
        <v>6629</v>
      </c>
    </row>
    <row r="10839" spans="1:21" x14ac:dyDescent="0.25">
      <c r="A10839" t="s">
        <v>6637</v>
      </c>
      <c r="B10839" s="12">
        <v>214770</v>
      </c>
      <c r="C10839" t="s">
        <v>14580</v>
      </c>
      <c r="D10839" s="11">
        <v>46211.549884259301</v>
      </c>
      <c r="E10839" t="s">
        <v>14581</v>
      </c>
      <c r="F10839" t="s">
        <v>6415</v>
      </c>
      <c r="G10839" t="s">
        <v>9095</v>
      </c>
      <c r="H10839" t="s">
        <v>6542</v>
      </c>
      <c r="I10839" t="s">
        <v>55</v>
      </c>
      <c r="J10839" t="s">
        <v>164</v>
      </c>
      <c r="K10839" t="s">
        <v>14582</v>
      </c>
      <c r="L10839" t="s">
        <v>14285</v>
      </c>
      <c r="M10839" t="s">
        <v>14583</v>
      </c>
      <c r="N10839" t="s">
        <v>6787</v>
      </c>
      <c r="O10839" t="s">
        <v>6810</v>
      </c>
      <c r="P10839">
        <v>12245000</v>
      </c>
      <c r="Q10839" t="s">
        <v>6636</v>
      </c>
      <c r="R10839" t="s">
        <v>6636</v>
      </c>
      <c r="S10839" s="12"/>
      <c r="T10839" s="13"/>
      <c r="U10839" t="s">
        <v>6629</v>
      </c>
    </row>
    <row r="10840" spans="1:21" x14ac:dyDescent="0.25">
      <c r="A10840" t="s">
        <v>6637</v>
      </c>
      <c r="B10840" s="12">
        <v>214770</v>
      </c>
      <c r="C10840" t="s">
        <v>14580</v>
      </c>
      <c r="D10840" s="11">
        <v>46211.549884259301</v>
      </c>
      <c r="E10840" t="s">
        <v>14581</v>
      </c>
      <c r="F10840" t="s">
        <v>6415</v>
      </c>
      <c r="G10840" t="s">
        <v>9096</v>
      </c>
      <c r="H10840" t="s">
        <v>6542</v>
      </c>
      <c r="I10840" t="s">
        <v>55</v>
      </c>
      <c r="J10840" t="s">
        <v>164</v>
      </c>
      <c r="K10840" t="s">
        <v>14582</v>
      </c>
      <c r="L10840" t="s">
        <v>14285</v>
      </c>
      <c r="M10840" t="s">
        <v>14583</v>
      </c>
      <c r="N10840" t="s">
        <v>6787</v>
      </c>
      <c r="O10840" t="s">
        <v>6810</v>
      </c>
      <c r="P10840">
        <v>12245000</v>
      </c>
      <c r="Q10840" t="s">
        <v>6636</v>
      </c>
      <c r="R10840" t="s">
        <v>6636</v>
      </c>
      <c r="S10840" s="12"/>
      <c r="T10840" s="13"/>
      <c r="U10840" t="s">
        <v>6629</v>
      </c>
    </row>
    <row r="10841" spans="1:21" x14ac:dyDescent="0.25">
      <c r="A10841" t="s">
        <v>6619</v>
      </c>
      <c r="B10841" s="12">
        <v>214770</v>
      </c>
      <c r="C10841" t="s">
        <v>14580</v>
      </c>
      <c r="D10841" s="11">
        <v>46211.557476851798</v>
      </c>
      <c r="E10841" t="s">
        <v>14581</v>
      </c>
      <c r="F10841" t="s">
        <v>6415</v>
      </c>
      <c r="G10841" t="s">
        <v>9086</v>
      </c>
      <c r="H10841" t="s">
        <v>6542</v>
      </c>
      <c r="I10841" t="s">
        <v>55</v>
      </c>
      <c r="J10841" t="s">
        <v>164</v>
      </c>
      <c r="K10841" t="s">
        <v>14582</v>
      </c>
      <c r="L10841" t="s">
        <v>14285</v>
      </c>
      <c r="M10841" t="s">
        <v>14583</v>
      </c>
      <c r="N10841" t="s">
        <v>6787</v>
      </c>
      <c r="O10841" t="s">
        <v>6810</v>
      </c>
      <c r="P10841">
        <v>12245000</v>
      </c>
      <c r="Q10841" t="s">
        <v>6636</v>
      </c>
      <c r="R10841" t="s">
        <v>6636</v>
      </c>
      <c r="S10841" s="12"/>
      <c r="T10841" s="13"/>
      <c r="U10841" t="s">
        <v>6629</v>
      </c>
    </row>
    <row r="10842" spans="1:21" x14ac:dyDescent="0.25">
      <c r="A10842" t="s">
        <v>6619</v>
      </c>
      <c r="B10842" s="12">
        <v>214770</v>
      </c>
      <c r="C10842" t="s">
        <v>14580</v>
      </c>
      <c r="D10842" s="11">
        <v>46211.557476851798</v>
      </c>
      <c r="E10842" t="s">
        <v>14581</v>
      </c>
      <c r="F10842" t="s">
        <v>6415</v>
      </c>
      <c r="G10842" t="s">
        <v>9088</v>
      </c>
      <c r="H10842" t="s">
        <v>6542</v>
      </c>
      <c r="I10842" t="s">
        <v>55</v>
      </c>
      <c r="J10842" t="s">
        <v>164</v>
      </c>
      <c r="K10842" t="s">
        <v>14582</v>
      </c>
      <c r="L10842" t="s">
        <v>14285</v>
      </c>
      <c r="M10842" t="s">
        <v>14583</v>
      </c>
      <c r="N10842" t="s">
        <v>6787</v>
      </c>
      <c r="O10842" t="s">
        <v>6810</v>
      </c>
      <c r="P10842">
        <v>12245000</v>
      </c>
      <c r="Q10842" t="s">
        <v>6636</v>
      </c>
      <c r="R10842" t="s">
        <v>6636</v>
      </c>
      <c r="S10842" s="12"/>
      <c r="T10842" s="13"/>
      <c r="U10842" t="s">
        <v>6629</v>
      </c>
    </row>
    <row r="10843" spans="1:21" x14ac:dyDescent="0.25">
      <c r="A10843" t="s">
        <v>6619</v>
      </c>
      <c r="B10843" s="12">
        <v>214770</v>
      </c>
      <c r="C10843" t="s">
        <v>14580</v>
      </c>
      <c r="D10843" s="11">
        <v>46211.557476851798</v>
      </c>
      <c r="E10843" t="s">
        <v>14581</v>
      </c>
      <c r="F10843" t="s">
        <v>6415</v>
      </c>
      <c r="G10843" t="s">
        <v>9089</v>
      </c>
      <c r="H10843" t="s">
        <v>6542</v>
      </c>
      <c r="I10843" t="s">
        <v>55</v>
      </c>
      <c r="J10843" t="s">
        <v>164</v>
      </c>
      <c r="K10843" t="s">
        <v>14582</v>
      </c>
      <c r="L10843" t="s">
        <v>14285</v>
      </c>
      <c r="M10843" t="s">
        <v>14583</v>
      </c>
      <c r="N10843" t="s">
        <v>6787</v>
      </c>
      <c r="O10843" t="s">
        <v>6810</v>
      </c>
      <c r="P10843">
        <v>12245000</v>
      </c>
      <c r="Q10843" t="s">
        <v>6636</v>
      </c>
      <c r="R10843" t="s">
        <v>6636</v>
      </c>
      <c r="S10843" s="12"/>
      <c r="T10843" s="13"/>
      <c r="U10843" t="s">
        <v>6629</v>
      </c>
    </row>
    <row r="10844" spans="1:21" x14ac:dyDescent="0.25">
      <c r="A10844" t="s">
        <v>6619</v>
      </c>
      <c r="B10844" s="12">
        <v>214770</v>
      </c>
      <c r="C10844" t="s">
        <v>14580</v>
      </c>
      <c r="D10844" s="11">
        <v>46211.557476851798</v>
      </c>
      <c r="E10844" t="s">
        <v>14581</v>
      </c>
      <c r="F10844" t="s">
        <v>6415</v>
      </c>
      <c r="G10844" t="s">
        <v>6968</v>
      </c>
      <c r="H10844" t="s">
        <v>6542</v>
      </c>
      <c r="I10844" t="s">
        <v>55</v>
      </c>
      <c r="J10844" t="s">
        <v>164</v>
      </c>
      <c r="K10844" t="s">
        <v>14582</v>
      </c>
      <c r="L10844" t="s">
        <v>14285</v>
      </c>
      <c r="M10844" t="s">
        <v>14583</v>
      </c>
      <c r="N10844" t="s">
        <v>6787</v>
      </c>
      <c r="O10844" t="s">
        <v>6810</v>
      </c>
      <c r="P10844">
        <v>12245000</v>
      </c>
      <c r="Q10844" t="s">
        <v>6636</v>
      </c>
      <c r="R10844" t="s">
        <v>6636</v>
      </c>
      <c r="S10844" s="12"/>
      <c r="T10844" s="13"/>
      <c r="U10844" t="s">
        <v>6629</v>
      </c>
    </row>
    <row r="10845" spans="1:21" x14ac:dyDescent="0.25">
      <c r="A10845" t="s">
        <v>6619</v>
      </c>
      <c r="B10845" s="12">
        <v>214770</v>
      </c>
      <c r="C10845" t="s">
        <v>14580</v>
      </c>
      <c r="D10845" s="11">
        <v>46211.557476851798</v>
      </c>
      <c r="E10845" t="s">
        <v>14581</v>
      </c>
      <c r="F10845" t="s">
        <v>6415</v>
      </c>
      <c r="G10845" t="s">
        <v>9090</v>
      </c>
      <c r="H10845" t="s">
        <v>6542</v>
      </c>
      <c r="I10845" t="s">
        <v>55</v>
      </c>
      <c r="J10845" t="s">
        <v>164</v>
      </c>
      <c r="K10845" t="s">
        <v>14582</v>
      </c>
      <c r="L10845" t="s">
        <v>14285</v>
      </c>
      <c r="M10845" t="s">
        <v>14583</v>
      </c>
      <c r="N10845" t="s">
        <v>6787</v>
      </c>
      <c r="O10845" t="s">
        <v>6810</v>
      </c>
      <c r="P10845">
        <v>12245000</v>
      </c>
      <c r="Q10845" t="s">
        <v>6636</v>
      </c>
      <c r="R10845" t="s">
        <v>6636</v>
      </c>
      <c r="S10845" s="12"/>
      <c r="T10845" s="13"/>
      <c r="U10845" t="s">
        <v>6629</v>
      </c>
    </row>
    <row r="10846" spans="1:21" x14ac:dyDescent="0.25">
      <c r="A10846" t="s">
        <v>6619</v>
      </c>
      <c r="B10846" s="12">
        <v>214770</v>
      </c>
      <c r="C10846" t="s">
        <v>14580</v>
      </c>
      <c r="D10846" s="11">
        <v>46211.557476851798</v>
      </c>
      <c r="E10846" t="s">
        <v>14581</v>
      </c>
      <c r="F10846" t="s">
        <v>6415</v>
      </c>
      <c r="G10846" t="s">
        <v>9091</v>
      </c>
      <c r="H10846" t="s">
        <v>6542</v>
      </c>
      <c r="I10846" t="s">
        <v>55</v>
      </c>
      <c r="J10846" t="s">
        <v>164</v>
      </c>
      <c r="K10846" t="s">
        <v>14582</v>
      </c>
      <c r="L10846" t="s">
        <v>14285</v>
      </c>
      <c r="M10846" t="s">
        <v>14583</v>
      </c>
      <c r="N10846" t="s">
        <v>6787</v>
      </c>
      <c r="O10846" t="s">
        <v>6810</v>
      </c>
      <c r="P10846">
        <v>12245000</v>
      </c>
      <c r="Q10846" t="s">
        <v>6636</v>
      </c>
      <c r="R10846" t="s">
        <v>6636</v>
      </c>
      <c r="S10846" s="12"/>
      <c r="T10846" s="13"/>
      <c r="U10846" t="s">
        <v>6629</v>
      </c>
    </row>
    <row r="10847" spans="1:21" x14ac:dyDescent="0.25">
      <c r="A10847" t="s">
        <v>6619</v>
      </c>
      <c r="B10847" s="12">
        <v>214770</v>
      </c>
      <c r="C10847" t="s">
        <v>14580</v>
      </c>
      <c r="D10847" s="11">
        <v>46211.557476851798</v>
      </c>
      <c r="E10847" t="s">
        <v>14581</v>
      </c>
      <c r="F10847" t="s">
        <v>6415</v>
      </c>
      <c r="G10847" t="s">
        <v>9092</v>
      </c>
      <c r="H10847" t="s">
        <v>6542</v>
      </c>
      <c r="I10847" t="s">
        <v>55</v>
      </c>
      <c r="J10847" t="s">
        <v>164</v>
      </c>
      <c r="K10847" t="s">
        <v>14582</v>
      </c>
      <c r="L10847" t="s">
        <v>14285</v>
      </c>
      <c r="M10847" t="s">
        <v>14583</v>
      </c>
      <c r="N10847" t="s">
        <v>6787</v>
      </c>
      <c r="O10847" t="s">
        <v>6810</v>
      </c>
      <c r="P10847">
        <v>12245000</v>
      </c>
      <c r="Q10847" t="s">
        <v>6636</v>
      </c>
      <c r="R10847" t="s">
        <v>6636</v>
      </c>
      <c r="S10847" s="12"/>
      <c r="T10847" s="13"/>
      <c r="U10847" t="s">
        <v>6629</v>
      </c>
    </row>
    <row r="10848" spans="1:21" x14ac:dyDescent="0.25">
      <c r="A10848" t="s">
        <v>6619</v>
      </c>
      <c r="B10848" s="12">
        <v>214770</v>
      </c>
      <c r="C10848" t="s">
        <v>14580</v>
      </c>
      <c r="D10848" s="11">
        <v>46211.557476851798</v>
      </c>
      <c r="E10848" t="s">
        <v>14581</v>
      </c>
      <c r="F10848" t="s">
        <v>6415</v>
      </c>
      <c r="G10848" t="s">
        <v>9093</v>
      </c>
      <c r="H10848" t="s">
        <v>6542</v>
      </c>
      <c r="I10848" t="s">
        <v>55</v>
      </c>
      <c r="J10848" t="s">
        <v>164</v>
      </c>
      <c r="K10848" t="s">
        <v>14582</v>
      </c>
      <c r="L10848" t="s">
        <v>14285</v>
      </c>
      <c r="M10848" t="s">
        <v>14583</v>
      </c>
      <c r="N10848" t="s">
        <v>6787</v>
      </c>
      <c r="O10848" t="s">
        <v>6810</v>
      </c>
      <c r="P10848">
        <v>12245000</v>
      </c>
      <c r="Q10848" t="s">
        <v>6636</v>
      </c>
      <c r="R10848" t="s">
        <v>6636</v>
      </c>
      <c r="S10848" s="12"/>
      <c r="T10848" s="13"/>
      <c r="U10848" t="s">
        <v>6629</v>
      </c>
    </row>
    <row r="10849" spans="1:21" x14ac:dyDescent="0.25">
      <c r="A10849" t="s">
        <v>6619</v>
      </c>
      <c r="B10849" s="12">
        <v>214770</v>
      </c>
      <c r="C10849" t="s">
        <v>14580</v>
      </c>
      <c r="D10849" s="11">
        <v>46211.557476851798</v>
      </c>
      <c r="E10849" t="s">
        <v>14581</v>
      </c>
      <c r="F10849" t="s">
        <v>6415</v>
      </c>
      <c r="G10849" t="s">
        <v>9094</v>
      </c>
      <c r="H10849" t="s">
        <v>6542</v>
      </c>
      <c r="I10849" t="s">
        <v>55</v>
      </c>
      <c r="J10849" t="s">
        <v>164</v>
      </c>
      <c r="K10849" t="s">
        <v>14582</v>
      </c>
      <c r="L10849" t="s">
        <v>14285</v>
      </c>
      <c r="M10849" t="s">
        <v>14583</v>
      </c>
      <c r="N10849" t="s">
        <v>6787</v>
      </c>
      <c r="O10849" t="s">
        <v>6810</v>
      </c>
      <c r="P10849">
        <v>12245000</v>
      </c>
      <c r="Q10849" t="s">
        <v>6636</v>
      </c>
      <c r="R10849" t="s">
        <v>6636</v>
      </c>
      <c r="S10849" s="12"/>
      <c r="T10849" s="13"/>
      <c r="U10849" t="s">
        <v>6629</v>
      </c>
    </row>
    <row r="10850" spans="1:21" x14ac:dyDescent="0.25">
      <c r="A10850" t="s">
        <v>6619</v>
      </c>
      <c r="B10850" s="12">
        <v>214770</v>
      </c>
      <c r="C10850" t="s">
        <v>14580</v>
      </c>
      <c r="D10850" s="11">
        <v>46211.557476851798</v>
      </c>
      <c r="E10850" t="s">
        <v>14581</v>
      </c>
      <c r="F10850" t="s">
        <v>6415</v>
      </c>
      <c r="G10850" t="s">
        <v>9095</v>
      </c>
      <c r="H10850" t="s">
        <v>6542</v>
      </c>
      <c r="I10850" t="s">
        <v>55</v>
      </c>
      <c r="J10850" t="s">
        <v>164</v>
      </c>
      <c r="K10850" t="s">
        <v>14582</v>
      </c>
      <c r="L10850" t="s">
        <v>14285</v>
      </c>
      <c r="M10850" t="s">
        <v>14583</v>
      </c>
      <c r="N10850" t="s">
        <v>6787</v>
      </c>
      <c r="O10850" t="s">
        <v>6810</v>
      </c>
      <c r="P10850">
        <v>12245000</v>
      </c>
      <c r="Q10850" t="s">
        <v>6636</v>
      </c>
      <c r="R10850" t="s">
        <v>6636</v>
      </c>
      <c r="S10850" s="12"/>
      <c r="T10850" s="13"/>
      <c r="U10850" t="s">
        <v>6629</v>
      </c>
    </row>
    <row r="10851" spans="1:21" x14ac:dyDescent="0.25">
      <c r="A10851" t="s">
        <v>6619</v>
      </c>
      <c r="B10851" s="12">
        <v>214770</v>
      </c>
      <c r="C10851" t="s">
        <v>14580</v>
      </c>
      <c r="D10851" s="11">
        <v>46211.557476851798</v>
      </c>
      <c r="E10851" t="s">
        <v>14581</v>
      </c>
      <c r="F10851" t="s">
        <v>6415</v>
      </c>
      <c r="G10851" t="s">
        <v>9096</v>
      </c>
      <c r="H10851" t="s">
        <v>6542</v>
      </c>
      <c r="I10851" t="s">
        <v>55</v>
      </c>
      <c r="J10851" t="s">
        <v>164</v>
      </c>
      <c r="K10851" t="s">
        <v>14582</v>
      </c>
      <c r="L10851" t="s">
        <v>14285</v>
      </c>
      <c r="M10851" t="s">
        <v>14583</v>
      </c>
      <c r="N10851" t="s">
        <v>6787</v>
      </c>
      <c r="O10851" t="s">
        <v>6810</v>
      </c>
      <c r="P10851">
        <v>12245000</v>
      </c>
      <c r="Q10851" t="s">
        <v>6636</v>
      </c>
      <c r="R10851" t="s">
        <v>6636</v>
      </c>
      <c r="S10851" s="12"/>
      <c r="T10851" s="13"/>
      <c r="U10851" t="s">
        <v>6629</v>
      </c>
    </row>
    <row r="10852" spans="1:21" x14ac:dyDescent="0.25">
      <c r="A10852" t="s">
        <v>6619</v>
      </c>
      <c r="B10852" s="12">
        <v>215055</v>
      </c>
      <c r="C10852" t="s">
        <v>14570</v>
      </c>
      <c r="D10852" s="11">
        <v>46212.645069444399</v>
      </c>
      <c r="E10852" t="s">
        <v>14571</v>
      </c>
      <c r="F10852" t="s">
        <v>6415</v>
      </c>
      <c r="G10852" t="s">
        <v>6968</v>
      </c>
      <c r="H10852" t="s">
        <v>6542</v>
      </c>
      <c r="I10852" t="s">
        <v>65</v>
      </c>
      <c r="J10852" t="s">
        <v>219</v>
      </c>
      <c r="K10852" t="s">
        <v>14572</v>
      </c>
      <c r="L10852" t="s">
        <v>14267</v>
      </c>
      <c r="M10852" t="s">
        <v>14573</v>
      </c>
      <c r="N10852" t="s">
        <v>14269</v>
      </c>
      <c r="O10852" t="s">
        <v>14270</v>
      </c>
      <c r="P10852">
        <v>26450000</v>
      </c>
      <c r="Q10852" t="s">
        <v>6636</v>
      </c>
      <c r="R10852" t="s">
        <v>6636</v>
      </c>
      <c r="S10852" s="12"/>
      <c r="T10852" s="13"/>
      <c r="U10852" t="s">
        <v>8205</v>
      </c>
    </row>
    <row r="10853" spans="1:21" x14ac:dyDescent="0.25">
      <c r="A10853" t="s">
        <v>6619</v>
      </c>
      <c r="B10853" s="12">
        <v>215055</v>
      </c>
      <c r="C10853" t="s">
        <v>14570</v>
      </c>
      <c r="D10853" s="11">
        <v>46212.645069444399</v>
      </c>
      <c r="E10853" t="s">
        <v>14571</v>
      </c>
      <c r="F10853" t="s">
        <v>6415</v>
      </c>
      <c r="G10853" t="s">
        <v>9091</v>
      </c>
      <c r="H10853" t="s">
        <v>6542</v>
      </c>
      <c r="I10853" t="s">
        <v>65</v>
      </c>
      <c r="J10853" t="s">
        <v>219</v>
      </c>
      <c r="K10853" t="s">
        <v>14572</v>
      </c>
      <c r="L10853" t="s">
        <v>14267</v>
      </c>
      <c r="M10853" t="s">
        <v>14573</v>
      </c>
      <c r="N10853" t="s">
        <v>14269</v>
      </c>
      <c r="O10853" t="s">
        <v>14270</v>
      </c>
      <c r="P10853">
        <v>26450000</v>
      </c>
      <c r="Q10853" t="s">
        <v>6636</v>
      </c>
      <c r="R10853" t="s">
        <v>6636</v>
      </c>
      <c r="S10853" s="12"/>
      <c r="T10853" s="13"/>
      <c r="U10853" t="s">
        <v>8205</v>
      </c>
    </row>
    <row r="10854" spans="1:21" x14ac:dyDescent="0.25">
      <c r="A10854" t="s">
        <v>6619</v>
      </c>
      <c r="B10854" s="12">
        <v>215055</v>
      </c>
      <c r="C10854" t="s">
        <v>14570</v>
      </c>
      <c r="D10854" s="11">
        <v>46212.645069444399</v>
      </c>
      <c r="E10854" t="s">
        <v>14571</v>
      </c>
      <c r="F10854" t="s">
        <v>6415</v>
      </c>
      <c r="G10854" t="s">
        <v>14271</v>
      </c>
      <c r="H10854" t="s">
        <v>6542</v>
      </c>
      <c r="I10854" t="s">
        <v>65</v>
      </c>
      <c r="J10854" t="s">
        <v>219</v>
      </c>
      <c r="K10854" t="s">
        <v>14572</v>
      </c>
      <c r="L10854" t="s">
        <v>14267</v>
      </c>
      <c r="M10854" t="s">
        <v>14573</v>
      </c>
      <c r="N10854" t="s">
        <v>14269</v>
      </c>
      <c r="O10854" t="s">
        <v>14270</v>
      </c>
      <c r="P10854">
        <v>26450000</v>
      </c>
      <c r="Q10854" t="s">
        <v>6636</v>
      </c>
      <c r="R10854" t="s">
        <v>6636</v>
      </c>
      <c r="S10854" s="12"/>
      <c r="T10854" s="13"/>
      <c r="U10854" t="s">
        <v>8205</v>
      </c>
    </row>
    <row r="10855" spans="1:21" x14ac:dyDescent="0.25">
      <c r="A10855" t="s">
        <v>6619</v>
      </c>
      <c r="B10855" s="12">
        <v>215055</v>
      </c>
      <c r="C10855" t="s">
        <v>14570</v>
      </c>
      <c r="D10855" s="11">
        <v>46212.645069444399</v>
      </c>
      <c r="E10855" t="s">
        <v>14571</v>
      </c>
      <c r="F10855" t="s">
        <v>6415</v>
      </c>
      <c r="G10855" t="s">
        <v>14272</v>
      </c>
      <c r="H10855" t="s">
        <v>6542</v>
      </c>
      <c r="I10855" t="s">
        <v>65</v>
      </c>
      <c r="J10855" t="s">
        <v>219</v>
      </c>
      <c r="K10855" t="s">
        <v>14572</v>
      </c>
      <c r="L10855" t="s">
        <v>14267</v>
      </c>
      <c r="M10855" t="s">
        <v>14573</v>
      </c>
      <c r="N10855" t="s">
        <v>14269</v>
      </c>
      <c r="O10855" t="s">
        <v>14270</v>
      </c>
      <c r="P10855">
        <v>26450000</v>
      </c>
      <c r="Q10855" t="s">
        <v>6636</v>
      </c>
      <c r="R10855" t="s">
        <v>6636</v>
      </c>
      <c r="S10855" s="12"/>
      <c r="T10855" s="13"/>
      <c r="U10855" t="s">
        <v>8205</v>
      </c>
    </row>
    <row r="10856" spans="1:21" x14ac:dyDescent="0.25">
      <c r="A10856" t="s">
        <v>6619</v>
      </c>
      <c r="B10856" s="12">
        <v>215055</v>
      </c>
      <c r="C10856" t="s">
        <v>14570</v>
      </c>
      <c r="D10856" s="11">
        <v>46212.645069444399</v>
      </c>
      <c r="E10856" t="s">
        <v>14571</v>
      </c>
      <c r="F10856" t="s">
        <v>6415</v>
      </c>
      <c r="G10856" t="s">
        <v>14273</v>
      </c>
      <c r="H10856" t="s">
        <v>6542</v>
      </c>
      <c r="I10856" t="s">
        <v>65</v>
      </c>
      <c r="J10856" t="s">
        <v>219</v>
      </c>
      <c r="K10856" t="s">
        <v>14572</v>
      </c>
      <c r="L10856" t="s">
        <v>14267</v>
      </c>
      <c r="M10856" t="s">
        <v>14573</v>
      </c>
      <c r="N10856" t="s">
        <v>14269</v>
      </c>
      <c r="O10856" t="s">
        <v>14270</v>
      </c>
      <c r="P10856">
        <v>26450000</v>
      </c>
      <c r="Q10856" t="s">
        <v>6636</v>
      </c>
      <c r="R10856" t="s">
        <v>6636</v>
      </c>
      <c r="S10856" s="12"/>
      <c r="T10856" s="13"/>
      <c r="U10856" t="s">
        <v>8205</v>
      </c>
    </row>
    <row r="10857" spans="1:21" x14ac:dyDescent="0.25">
      <c r="A10857" t="s">
        <v>6619</v>
      </c>
      <c r="B10857" s="12">
        <v>215055</v>
      </c>
      <c r="C10857" t="s">
        <v>14570</v>
      </c>
      <c r="D10857" s="11">
        <v>46212.645069444399</v>
      </c>
      <c r="E10857" t="s">
        <v>14571</v>
      </c>
      <c r="F10857" t="s">
        <v>6415</v>
      </c>
      <c r="G10857" t="s">
        <v>14274</v>
      </c>
      <c r="H10857" t="s">
        <v>6542</v>
      </c>
      <c r="I10857" t="s">
        <v>65</v>
      </c>
      <c r="J10857" t="s">
        <v>219</v>
      </c>
      <c r="K10857" t="s">
        <v>14572</v>
      </c>
      <c r="L10857" t="s">
        <v>14267</v>
      </c>
      <c r="M10857" t="s">
        <v>14573</v>
      </c>
      <c r="N10857" t="s">
        <v>14269</v>
      </c>
      <c r="O10857" t="s">
        <v>14270</v>
      </c>
      <c r="P10857">
        <v>26450000</v>
      </c>
      <c r="Q10857" t="s">
        <v>6636</v>
      </c>
      <c r="R10857" t="s">
        <v>6636</v>
      </c>
      <c r="S10857" s="12"/>
      <c r="T10857" s="13"/>
      <c r="U10857" t="s">
        <v>8205</v>
      </c>
    </row>
    <row r="10858" spans="1:21" x14ac:dyDescent="0.25">
      <c r="A10858" t="s">
        <v>6619</v>
      </c>
      <c r="B10858" s="12">
        <v>215055</v>
      </c>
      <c r="C10858" t="s">
        <v>14570</v>
      </c>
      <c r="D10858" s="11">
        <v>46212.645069444399</v>
      </c>
      <c r="E10858" t="s">
        <v>14571</v>
      </c>
      <c r="F10858" t="s">
        <v>6415</v>
      </c>
      <c r="G10858" t="s">
        <v>9095</v>
      </c>
      <c r="H10858" t="s">
        <v>6542</v>
      </c>
      <c r="I10858" t="s">
        <v>65</v>
      </c>
      <c r="J10858" t="s">
        <v>219</v>
      </c>
      <c r="K10858" t="s">
        <v>14572</v>
      </c>
      <c r="L10858" t="s">
        <v>14267</v>
      </c>
      <c r="M10858" t="s">
        <v>14573</v>
      </c>
      <c r="N10858" t="s">
        <v>14269</v>
      </c>
      <c r="O10858" t="s">
        <v>14270</v>
      </c>
      <c r="P10858">
        <v>26450000</v>
      </c>
      <c r="Q10858" t="s">
        <v>6636</v>
      </c>
      <c r="R10858" t="s">
        <v>6636</v>
      </c>
      <c r="S10858" s="12"/>
      <c r="T10858" s="13"/>
      <c r="U10858" t="s">
        <v>8205</v>
      </c>
    </row>
    <row r="10859" spans="1:21" x14ac:dyDescent="0.25">
      <c r="A10859" t="s">
        <v>6619</v>
      </c>
      <c r="B10859" s="12">
        <v>215055</v>
      </c>
      <c r="C10859" t="s">
        <v>14570</v>
      </c>
      <c r="D10859" s="11">
        <v>46212.645069444399</v>
      </c>
      <c r="E10859" t="s">
        <v>14571</v>
      </c>
      <c r="F10859" t="s">
        <v>6415</v>
      </c>
      <c r="G10859" t="s">
        <v>9096</v>
      </c>
      <c r="H10859" t="s">
        <v>6542</v>
      </c>
      <c r="I10859" t="s">
        <v>65</v>
      </c>
      <c r="J10859" t="s">
        <v>219</v>
      </c>
      <c r="K10859" t="s">
        <v>14572</v>
      </c>
      <c r="L10859" t="s">
        <v>14267</v>
      </c>
      <c r="M10859" t="s">
        <v>14573</v>
      </c>
      <c r="N10859" t="s">
        <v>14269</v>
      </c>
      <c r="O10859" t="s">
        <v>14270</v>
      </c>
      <c r="P10859">
        <v>26450000</v>
      </c>
      <c r="Q10859" t="s">
        <v>6636</v>
      </c>
      <c r="R10859" t="s">
        <v>6636</v>
      </c>
      <c r="S10859" s="12"/>
      <c r="T10859" s="13"/>
      <c r="U10859" t="s">
        <v>8205</v>
      </c>
    </row>
    <row r="10860" spans="1:21" x14ac:dyDescent="0.25">
      <c r="A10860" t="s">
        <v>6619</v>
      </c>
      <c r="B10860" s="12">
        <v>215060</v>
      </c>
      <c r="C10860" t="s">
        <v>14574</v>
      </c>
      <c r="D10860" s="11">
        <v>46212.712349537003</v>
      </c>
      <c r="E10860" t="s">
        <v>14575</v>
      </c>
      <c r="F10860" t="s">
        <v>6415</v>
      </c>
      <c r="G10860" t="s">
        <v>6968</v>
      </c>
      <c r="H10860" t="s">
        <v>6542</v>
      </c>
      <c r="I10860" t="s">
        <v>65</v>
      </c>
      <c r="J10860" t="s">
        <v>67</v>
      </c>
      <c r="K10860" t="s">
        <v>14576</v>
      </c>
      <c r="L10860" t="s">
        <v>14285</v>
      </c>
      <c r="M10860" t="s">
        <v>14577</v>
      </c>
      <c r="N10860" t="s">
        <v>14555</v>
      </c>
      <c r="O10860" t="s">
        <v>14556</v>
      </c>
      <c r="P10860">
        <v>49450000</v>
      </c>
      <c r="Q10860" t="s">
        <v>6636</v>
      </c>
      <c r="R10860" t="s">
        <v>6636</v>
      </c>
      <c r="S10860" s="12"/>
      <c r="T10860" s="13"/>
      <c r="U10860" t="s">
        <v>6636</v>
      </c>
    </row>
    <row r="10861" spans="1:21" x14ac:dyDescent="0.25">
      <c r="A10861" t="s">
        <v>6619</v>
      </c>
      <c r="B10861" s="12">
        <v>215060</v>
      </c>
      <c r="C10861" t="s">
        <v>14574</v>
      </c>
      <c r="D10861" s="11">
        <v>46212.712349537003</v>
      </c>
      <c r="E10861" t="s">
        <v>14575</v>
      </c>
      <c r="F10861" t="s">
        <v>6415</v>
      </c>
      <c r="G10861" t="s">
        <v>9091</v>
      </c>
      <c r="H10861" t="s">
        <v>6542</v>
      </c>
      <c r="I10861" t="s">
        <v>65</v>
      </c>
      <c r="J10861" t="s">
        <v>67</v>
      </c>
      <c r="K10861" t="s">
        <v>14576</v>
      </c>
      <c r="L10861" t="s">
        <v>14285</v>
      </c>
      <c r="M10861" t="s">
        <v>14577</v>
      </c>
      <c r="N10861" t="s">
        <v>14555</v>
      </c>
      <c r="O10861" t="s">
        <v>14556</v>
      </c>
      <c r="P10861">
        <v>49450000</v>
      </c>
      <c r="Q10861" t="s">
        <v>6636</v>
      </c>
      <c r="R10861" t="s">
        <v>6636</v>
      </c>
      <c r="S10861" s="12"/>
      <c r="T10861" s="13"/>
      <c r="U10861" t="s">
        <v>6636</v>
      </c>
    </row>
    <row r="10862" spans="1:21" x14ac:dyDescent="0.25">
      <c r="A10862" t="s">
        <v>6619</v>
      </c>
      <c r="B10862" s="12">
        <v>215060</v>
      </c>
      <c r="C10862" t="s">
        <v>14574</v>
      </c>
      <c r="D10862" s="11">
        <v>46212.712349537003</v>
      </c>
      <c r="E10862" t="s">
        <v>14575</v>
      </c>
      <c r="F10862" t="s">
        <v>6415</v>
      </c>
      <c r="G10862" t="s">
        <v>9092</v>
      </c>
      <c r="H10862" t="s">
        <v>6542</v>
      </c>
      <c r="I10862" t="s">
        <v>65</v>
      </c>
      <c r="J10862" t="s">
        <v>67</v>
      </c>
      <c r="K10862" t="s">
        <v>14576</v>
      </c>
      <c r="L10862" t="s">
        <v>14285</v>
      </c>
      <c r="M10862" t="s">
        <v>14577</v>
      </c>
      <c r="N10862" t="s">
        <v>14555</v>
      </c>
      <c r="O10862" t="s">
        <v>14556</v>
      </c>
      <c r="P10862">
        <v>49450000</v>
      </c>
      <c r="Q10862" t="s">
        <v>6636</v>
      </c>
      <c r="R10862" t="s">
        <v>6636</v>
      </c>
      <c r="S10862" s="12"/>
      <c r="T10862" s="13"/>
      <c r="U10862" t="s">
        <v>6636</v>
      </c>
    </row>
    <row r="10863" spans="1:21" x14ac:dyDescent="0.25">
      <c r="A10863" t="s">
        <v>6619</v>
      </c>
      <c r="B10863" s="12">
        <v>215060</v>
      </c>
      <c r="C10863" t="s">
        <v>14574</v>
      </c>
      <c r="D10863" s="11">
        <v>46212.712349537003</v>
      </c>
      <c r="E10863" t="s">
        <v>14575</v>
      </c>
      <c r="F10863" t="s">
        <v>6415</v>
      </c>
      <c r="G10863" t="s">
        <v>9093</v>
      </c>
      <c r="H10863" t="s">
        <v>6542</v>
      </c>
      <c r="I10863" t="s">
        <v>65</v>
      </c>
      <c r="J10863" t="s">
        <v>67</v>
      </c>
      <c r="K10863" t="s">
        <v>14576</v>
      </c>
      <c r="L10863" t="s">
        <v>14285</v>
      </c>
      <c r="M10863" t="s">
        <v>14577</v>
      </c>
      <c r="N10863" t="s">
        <v>14555</v>
      </c>
      <c r="O10863" t="s">
        <v>14556</v>
      </c>
      <c r="P10863">
        <v>49450000</v>
      </c>
      <c r="Q10863" t="s">
        <v>6636</v>
      </c>
      <c r="R10863" t="s">
        <v>6636</v>
      </c>
      <c r="S10863" s="12"/>
      <c r="T10863" s="13"/>
      <c r="U10863" t="s">
        <v>6636</v>
      </c>
    </row>
    <row r="10864" spans="1:21" x14ac:dyDescent="0.25">
      <c r="A10864" t="s">
        <v>6619</v>
      </c>
      <c r="B10864" s="12">
        <v>215060</v>
      </c>
      <c r="C10864" t="s">
        <v>14574</v>
      </c>
      <c r="D10864" s="11">
        <v>46212.712349537003</v>
      </c>
      <c r="E10864" t="s">
        <v>14575</v>
      </c>
      <c r="F10864" t="s">
        <v>6415</v>
      </c>
      <c r="G10864" t="s">
        <v>9094</v>
      </c>
      <c r="H10864" t="s">
        <v>6542</v>
      </c>
      <c r="I10864" t="s">
        <v>65</v>
      </c>
      <c r="J10864" t="s">
        <v>67</v>
      </c>
      <c r="K10864" t="s">
        <v>14576</v>
      </c>
      <c r="L10864" t="s">
        <v>14285</v>
      </c>
      <c r="M10864" t="s">
        <v>14577</v>
      </c>
      <c r="N10864" t="s">
        <v>14555</v>
      </c>
      <c r="O10864" t="s">
        <v>14556</v>
      </c>
      <c r="P10864">
        <v>49450000</v>
      </c>
      <c r="Q10864" t="s">
        <v>6636</v>
      </c>
      <c r="R10864" t="s">
        <v>6636</v>
      </c>
      <c r="S10864" s="12"/>
      <c r="T10864" s="13"/>
      <c r="U10864" t="s">
        <v>6636</v>
      </c>
    </row>
    <row r="10865" spans="1:21" x14ac:dyDescent="0.25">
      <c r="A10865" t="s">
        <v>6619</v>
      </c>
      <c r="B10865" s="12">
        <v>215060</v>
      </c>
      <c r="C10865" t="s">
        <v>14574</v>
      </c>
      <c r="D10865" s="11">
        <v>46212.712349537003</v>
      </c>
      <c r="E10865" t="s">
        <v>14575</v>
      </c>
      <c r="F10865" t="s">
        <v>6415</v>
      </c>
      <c r="G10865" t="s">
        <v>9095</v>
      </c>
      <c r="H10865" t="s">
        <v>6542</v>
      </c>
      <c r="I10865" t="s">
        <v>65</v>
      </c>
      <c r="J10865" t="s">
        <v>67</v>
      </c>
      <c r="K10865" t="s">
        <v>14576</v>
      </c>
      <c r="L10865" t="s">
        <v>14285</v>
      </c>
      <c r="M10865" t="s">
        <v>14577</v>
      </c>
      <c r="N10865" t="s">
        <v>14555</v>
      </c>
      <c r="O10865" t="s">
        <v>14556</v>
      </c>
      <c r="P10865">
        <v>49450000</v>
      </c>
      <c r="Q10865" t="s">
        <v>6636</v>
      </c>
      <c r="R10865" t="s">
        <v>6636</v>
      </c>
      <c r="S10865" s="12"/>
      <c r="T10865" s="13"/>
      <c r="U10865" t="s">
        <v>6636</v>
      </c>
    </row>
    <row r="10866" spans="1:21" x14ac:dyDescent="0.25">
      <c r="A10866" t="s">
        <v>6619</v>
      </c>
      <c r="B10866" s="12">
        <v>215060</v>
      </c>
      <c r="C10866" t="s">
        <v>14574</v>
      </c>
      <c r="D10866" s="11">
        <v>46212.712349537003</v>
      </c>
      <c r="E10866" t="s">
        <v>14575</v>
      </c>
      <c r="F10866" t="s">
        <v>6415</v>
      </c>
      <c r="G10866" t="s">
        <v>9096</v>
      </c>
      <c r="H10866" t="s">
        <v>6542</v>
      </c>
      <c r="I10866" t="s">
        <v>65</v>
      </c>
      <c r="J10866" t="s">
        <v>67</v>
      </c>
      <c r="K10866" t="s">
        <v>14576</v>
      </c>
      <c r="L10866" t="s">
        <v>14285</v>
      </c>
      <c r="M10866" t="s">
        <v>14577</v>
      </c>
      <c r="N10866" t="s">
        <v>14555</v>
      </c>
      <c r="O10866" t="s">
        <v>14556</v>
      </c>
      <c r="P10866">
        <v>49450000</v>
      </c>
      <c r="Q10866" t="s">
        <v>6636</v>
      </c>
      <c r="R10866" t="s">
        <v>6636</v>
      </c>
      <c r="S10866" s="12"/>
      <c r="T10866" s="13"/>
      <c r="U10866" t="s">
        <v>6636</v>
      </c>
    </row>
    <row r="10867" spans="1:21" x14ac:dyDescent="0.25">
      <c r="A10867" t="s">
        <v>6637</v>
      </c>
      <c r="B10867" s="12">
        <v>181685</v>
      </c>
      <c r="C10867" t="s">
        <v>14584</v>
      </c>
      <c r="D10867" s="11">
        <v>46212.949768518498</v>
      </c>
      <c r="E10867" t="s">
        <v>14585</v>
      </c>
      <c r="F10867" t="s">
        <v>6415</v>
      </c>
      <c r="G10867" t="s">
        <v>9086</v>
      </c>
      <c r="H10867" t="s">
        <v>6542</v>
      </c>
      <c r="I10867" t="s">
        <v>6636</v>
      </c>
      <c r="J10867" t="s">
        <v>6636</v>
      </c>
      <c r="K10867" t="s">
        <v>14586</v>
      </c>
      <c r="L10867" t="s">
        <v>14285</v>
      </c>
      <c r="M10867" t="s">
        <v>14587</v>
      </c>
      <c r="N10867" t="s">
        <v>6787</v>
      </c>
      <c r="O10867" t="s">
        <v>6810</v>
      </c>
      <c r="P10867">
        <v>9995000</v>
      </c>
      <c r="Q10867" t="s">
        <v>6636</v>
      </c>
      <c r="R10867" t="s">
        <v>6636</v>
      </c>
      <c r="S10867" s="12"/>
      <c r="T10867" s="13"/>
      <c r="U10867" t="s">
        <v>6629</v>
      </c>
    </row>
    <row r="10868" spans="1:21" x14ac:dyDescent="0.25">
      <c r="A10868" t="s">
        <v>6637</v>
      </c>
      <c r="B10868" s="12">
        <v>181685</v>
      </c>
      <c r="C10868" t="s">
        <v>14584</v>
      </c>
      <c r="D10868" s="11">
        <v>46212.949768518498</v>
      </c>
      <c r="E10868" t="s">
        <v>14585</v>
      </c>
      <c r="F10868" t="s">
        <v>6415</v>
      </c>
      <c r="G10868" t="s">
        <v>9088</v>
      </c>
      <c r="H10868" t="s">
        <v>6542</v>
      </c>
      <c r="I10868" t="s">
        <v>6636</v>
      </c>
      <c r="J10868" t="s">
        <v>6636</v>
      </c>
      <c r="K10868" t="s">
        <v>14586</v>
      </c>
      <c r="L10868" t="s">
        <v>14285</v>
      </c>
      <c r="M10868" t="s">
        <v>14587</v>
      </c>
      <c r="N10868" t="s">
        <v>6787</v>
      </c>
      <c r="O10868" t="s">
        <v>6810</v>
      </c>
      <c r="P10868">
        <v>9995000</v>
      </c>
      <c r="Q10868" t="s">
        <v>6636</v>
      </c>
      <c r="R10868" t="s">
        <v>6636</v>
      </c>
      <c r="S10868" s="12"/>
      <c r="T10868" s="13"/>
      <c r="U10868" t="s">
        <v>6629</v>
      </c>
    </row>
    <row r="10869" spans="1:21" x14ac:dyDescent="0.25">
      <c r="A10869" t="s">
        <v>6637</v>
      </c>
      <c r="B10869" s="12">
        <v>181685</v>
      </c>
      <c r="C10869" t="s">
        <v>14584</v>
      </c>
      <c r="D10869" s="11">
        <v>46212.949768518498</v>
      </c>
      <c r="E10869" t="s">
        <v>14585</v>
      </c>
      <c r="F10869" t="s">
        <v>6415</v>
      </c>
      <c r="G10869" t="s">
        <v>9089</v>
      </c>
      <c r="H10869" t="s">
        <v>6542</v>
      </c>
      <c r="I10869" t="s">
        <v>6636</v>
      </c>
      <c r="J10869" t="s">
        <v>6636</v>
      </c>
      <c r="K10869" t="s">
        <v>14586</v>
      </c>
      <c r="L10869" t="s">
        <v>14285</v>
      </c>
      <c r="M10869" t="s">
        <v>14587</v>
      </c>
      <c r="N10869" t="s">
        <v>6787</v>
      </c>
      <c r="O10869" t="s">
        <v>6810</v>
      </c>
      <c r="P10869">
        <v>9995000</v>
      </c>
      <c r="Q10869" t="s">
        <v>6636</v>
      </c>
      <c r="R10869" t="s">
        <v>6636</v>
      </c>
      <c r="S10869" s="12"/>
      <c r="T10869" s="13"/>
      <c r="U10869" t="s">
        <v>6629</v>
      </c>
    </row>
    <row r="10870" spans="1:21" x14ac:dyDescent="0.25">
      <c r="A10870" t="s">
        <v>6637</v>
      </c>
      <c r="B10870" s="12">
        <v>181685</v>
      </c>
      <c r="C10870" t="s">
        <v>14584</v>
      </c>
      <c r="D10870" s="11">
        <v>46212.949768518498</v>
      </c>
      <c r="E10870" t="s">
        <v>14585</v>
      </c>
      <c r="F10870" t="s">
        <v>6415</v>
      </c>
      <c r="G10870" t="s">
        <v>9090</v>
      </c>
      <c r="H10870" t="s">
        <v>6542</v>
      </c>
      <c r="I10870" t="s">
        <v>6636</v>
      </c>
      <c r="J10870" t="s">
        <v>6636</v>
      </c>
      <c r="K10870" t="s">
        <v>14586</v>
      </c>
      <c r="L10870" t="s">
        <v>14285</v>
      </c>
      <c r="M10870" t="s">
        <v>14587</v>
      </c>
      <c r="N10870" t="s">
        <v>6787</v>
      </c>
      <c r="O10870" t="s">
        <v>6810</v>
      </c>
      <c r="P10870">
        <v>9995000</v>
      </c>
      <c r="Q10870" t="s">
        <v>6636</v>
      </c>
      <c r="R10870" t="s">
        <v>6636</v>
      </c>
      <c r="S10870" s="12"/>
      <c r="T10870" s="13"/>
      <c r="U10870" t="s">
        <v>6629</v>
      </c>
    </row>
    <row r="10871" spans="1:21" x14ac:dyDescent="0.25">
      <c r="A10871" t="s">
        <v>6637</v>
      </c>
      <c r="B10871" s="12">
        <v>181685</v>
      </c>
      <c r="C10871" t="s">
        <v>14584</v>
      </c>
      <c r="D10871" s="11">
        <v>46212.949768518498</v>
      </c>
      <c r="E10871" t="s">
        <v>14585</v>
      </c>
      <c r="F10871" t="s">
        <v>6415</v>
      </c>
      <c r="G10871" t="s">
        <v>9091</v>
      </c>
      <c r="H10871" t="s">
        <v>6542</v>
      </c>
      <c r="I10871" t="s">
        <v>6636</v>
      </c>
      <c r="J10871" t="s">
        <v>6636</v>
      </c>
      <c r="K10871" t="s">
        <v>14586</v>
      </c>
      <c r="L10871" t="s">
        <v>14285</v>
      </c>
      <c r="M10871" t="s">
        <v>14587</v>
      </c>
      <c r="N10871" t="s">
        <v>6787</v>
      </c>
      <c r="O10871" t="s">
        <v>6810</v>
      </c>
      <c r="P10871">
        <v>9995000</v>
      </c>
      <c r="Q10871" t="s">
        <v>6636</v>
      </c>
      <c r="R10871" t="s">
        <v>6636</v>
      </c>
      <c r="S10871" s="12"/>
      <c r="T10871" s="13"/>
      <c r="U10871" t="s">
        <v>6629</v>
      </c>
    </row>
    <row r="10872" spans="1:21" x14ac:dyDescent="0.25">
      <c r="A10872" t="s">
        <v>6637</v>
      </c>
      <c r="B10872" s="12">
        <v>181685</v>
      </c>
      <c r="C10872" t="s">
        <v>14584</v>
      </c>
      <c r="D10872" s="11">
        <v>46212.949768518498</v>
      </c>
      <c r="E10872" t="s">
        <v>14585</v>
      </c>
      <c r="F10872" t="s">
        <v>6415</v>
      </c>
      <c r="G10872" t="s">
        <v>9092</v>
      </c>
      <c r="H10872" t="s">
        <v>6542</v>
      </c>
      <c r="I10872" t="s">
        <v>6636</v>
      </c>
      <c r="J10872" t="s">
        <v>6636</v>
      </c>
      <c r="K10872" t="s">
        <v>14586</v>
      </c>
      <c r="L10872" t="s">
        <v>14285</v>
      </c>
      <c r="M10872" t="s">
        <v>14587</v>
      </c>
      <c r="N10872" t="s">
        <v>6787</v>
      </c>
      <c r="O10872" t="s">
        <v>6810</v>
      </c>
      <c r="P10872">
        <v>9995000</v>
      </c>
      <c r="Q10872" t="s">
        <v>6636</v>
      </c>
      <c r="R10872" t="s">
        <v>6636</v>
      </c>
      <c r="S10872" s="12"/>
      <c r="T10872" s="13"/>
      <c r="U10872" t="s">
        <v>6629</v>
      </c>
    </row>
    <row r="10873" spans="1:21" x14ac:dyDescent="0.25">
      <c r="A10873" t="s">
        <v>6637</v>
      </c>
      <c r="B10873" s="12">
        <v>181685</v>
      </c>
      <c r="C10873" t="s">
        <v>14584</v>
      </c>
      <c r="D10873" s="11">
        <v>46212.949768518498</v>
      </c>
      <c r="E10873" t="s">
        <v>14585</v>
      </c>
      <c r="F10873" t="s">
        <v>6415</v>
      </c>
      <c r="G10873" t="s">
        <v>9093</v>
      </c>
      <c r="H10873" t="s">
        <v>6542</v>
      </c>
      <c r="I10873" t="s">
        <v>6636</v>
      </c>
      <c r="J10873" t="s">
        <v>6636</v>
      </c>
      <c r="K10873" t="s">
        <v>14586</v>
      </c>
      <c r="L10873" t="s">
        <v>14285</v>
      </c>
      <c r="M10873" t="s">
        <v>14587</v>
      </c>
      <c r="N10873" t="s">
        <v>6787</v>
      </c>
      <c r="O10873" t="s">
        <v>6810</v>
      </c>
      <c r="P10873">
        <v>9995000</v>
      </c>
      <c r="Q10873" t="s">
        <v>6636</v>
      </c>
      <c r="R10873" t="s">
        <v>6636</v>
      </c>
      <c r="S10873" s="12"/>
      <c r="T10873" s="13"/>
      <c r="U10873" t="s">
        <v>6629</v>
      </c>
    </row>
    <row r="10874" spans="1:21" x14ac:dyDescent="0.25">
      <c r="A10874" t="s">
        <v>6637</v>
      </c>
      <c r="B10874" s="12">
        <v>181685</v>
      </c>
      <c r="C10874" t="s">
        <v>14584</v>
      </c>
      <c r="D10874" s="11">
        <v>46212.949768518498</v>
      </c>
      <c r="E10874" t="s">
        <v>14585</v>
      </c>
      <c r="F10874" t="s">
        <v>6415</v>
      </c>
      <c r="G10874" t="s">
        <v>9094</v>
      </c>
      <c r="H10874" t="s">
        <v>6542</v>
      </c>
      <c r="I10874" t="s">
        <v>6636</v>
      </c>
      <c r="J10874" t="s">
        <v>6636</v>
      </c>
      <c r="K10874" t="s">
        <v>14586</v>
      </c>
      <c r="L10874" t="s">
        <v>14285</v>
      </c>
      <c r="M10874" t="s">
        <v>14587</v>
      </c>
      <c r="N10874" t="s">
        <v>6787</v>
      </c>
      <c r="O10874" t="s">
        <v>6810</v>
      </c>
      <c r="P10874">
        <v>9995000</v>
      </c>
      <c r="Q10874" t="s">
        <v>6636</v>
      </c>
      <c r="R10874" t="s">
        <v>6636</v>
      </c>
      <c r="S10874" s="12"/>
      <c r="T10874" s="13"/>
      <c r="U10874" t="s">
        <v>6629</v>
      </c>
    </row>
    <row r="10875" spans="1:21" x14ac:dyDescent="0.25">
      <c r="A10875" t="s">
        <v>6637</v>
      </c>
      <c r="B10875" s="12">
        <v>181685</v>
      </c>
      <c r="C10875" t="s">
        <v>14584</v>
      </c>
      <c r="D10875" s="11">
        <v>46212.949768518498</v>
      </c>
      <c r="E10875" t="s">
        <v>14585</v>
      </c>
      <c r="F10875" t="s">
        <v>6415</v>
      </c>
      <c r="G10875" t="s">
        <v>9096</v>
      </c>
      <c r="H10875" t="s">
        <v>6542</v>
      </c>
      <c r="I10875" t="s">
        <v>6636</v>
      </c>
      <c r="J10875" t="s">
        <v>6636</v>
      </c>
      <c r="K10875" t="s">
        <v>14586</v>
      </c>
      <c r="L10875" t="s">
        <v>14285</v>
      </c>
      <c r="M10875" t="s">
        <v>14587</v>
      </c>
      <c r="N10875" t="s">
        <v>6787</v>
      </c>
      <c r="O10875" t="s">
        <v>6810</v>
      </c>
      <c r="P10875">
        <v>9995000</v>
      </c>
      <c r="Q10875" t="s">
        <v>6636</v>
      </c>
      <c r="R10875" t="s">
        <v>6636</v>
      </c>
      <c r="S10875" s="12"/>
      <c r="T10875" s="13"/>
      <c r="U10875" t="s">
        <v>6629</v>
      </c>
    </row>
    <row r="10876" spans="1:21" x14ac:dyDescent="0.25">
      <c r="A10876" t="s">
        <v>6637</v>
      </c>
      <c r="B10876" s="12">
        <v>215170</v>
      </c>
      <c r="C10876" t="s">
        <v>14588</v>
      </c>
      <c r="D10876" s="11">
        <v>46212.965555555602</v>
      </c>
      <c r="E10876" t="s">
        <v>14589</v>
      </c>
      <c r="F10876" t="s">
        <v>6415</v>
      </c>
      <c r="G10876" t="s">
        <v>6968</v>
      </c>
      <c r="H10876" t="s">
        <v>6542</v>
      </c>
      <c r="I10876" t="s">
        <v>65</v>
      </c>
      <c r="J10876" t="s">
        <v>636</v>
      </c>
      <c r="K10876" t="s">
        <v>14590</v>
      </c>
      <c r="L10876" t="s">
        <v>14285</v>
      </c>
      <c r="M10876" t="s">
        <v>14591</v>
      </c>
      <c r="N10876" t="s">
        <v>14439</v>
      </c>
      <c r="O10876" t="s">
        <v>14440</v>
      </c>
      <c r="P10876">
        <v>66500000</v>
      </c>
      <c r="Q10876" t="s">
        <v>6636</v>
      </c>
      <c r="R10876" t="s">
        <v>6636</v>
      </c>
      <c r="S10876" s="12"/>
      <c r="T10876" s="13"/>
      <c r="U10876" t="s">
        <v>6636</v>
      </c>
    </row>
    <row r="10877" spans="1:21" x14ac:dyDescent="0.25">
      <c r="A10877" t="s">
        <v>6637</v>
      </c>
      <c r="B10877" s="12">
        <v>215170</v>
      </c>
      <c r="C10877" t="s">
        <v>14588</v>
      </c>
      <c r="D10877" s="11">
        <v>46212.965555555602</v>
      </c>
      <c r="E10877" t="s">
        <v>14589</v>
      </c>
      <c r="F10877" t="s">
        <v>6415</v>
      </c>
      <c r="G10877" t="s">
        <v>9091</v>
      </c>
      <c r="H10877" t="s">
        <v>6542</v>
      </c>
      <c r="I10877" t="s">
        <v>65</v>
      </c>
      <c r="J10877" t="s">
        <v>636</v>
      </c>
      <c r="K10877" t="s">
        <v>14590</v>
      </c>
      <c r="L10877" t="s">
        <v>14285</v>
      </c>
      <c r="M10877" t="s">
        <v>14591</v>
      </c>
      <c r="N10877" t="s">
        <v>14439</v>
      </c>
      <c r="O10877" t="s">
        <v>14440</v>
      </c>
      <c r="P10877">
        <v>66500000</v>
      </c>
      <c r="Q10877" t="s">
        <v>6636</v>
      </c>
      <c r="R10877" t="s">
        <v>6636</v>
      </c>
      <c r="S10877" s="12"/>
      <c r="T10877" s="13"/>
      <c r="U10877" t="s">
        <v>6636</v>
      </c>
    </row>
    <row r="10878" spans="1:21" x14ac:dyDescent="0.25">
      <c r="A10878" t="s">
        <v>6637</v>
      </c>
      <c r="B10878" s="12">
        <v>215170</v>
      </c>
      <c r="C10878" t="s">
        <v>14588</v>
      </c>
      <c r="D10878" s="11">
        <v>46212.965555555602</v>
      </c>
      <c r="E10878" t="s">
        <v>14589</v>
      </c>
      <c r="F10878" t="s">
        <v>6415</v>
      </c>
      <c r="G10878" t="s">
        <v>9092</v>
      </c>
      <c r="H10878" t="s">
        <v>6542</v>
      </c>
      <c r="I10878" t="s">
        <v>65</v>
      </c>
      <c r="J10878" t="s">
        <v>636</v>
      </c>
      <c r="K10878" t="s">
        <v>14590</v>
      </c>
      <c r="L10878" t="s">
        <v>14285</v>
      </c>
      <c r="M10878" t="s">
        <v>14591</v>
      </c>
      <c r="N10878" t="s">
        <v>14439</v>
      </c>
      <c r="O10878" t="s">
        <v>14440</v>
      </c>
      <c r="P10878">
        <v>66500000</v>
      </c>
      <c r="Q10878" t="s">
        <v>6636</v>
      </c>
      <c r="R10878" t="s">
        <v>6636</v>
      </c>
      <c r="S10878" s="12"/>
      <c r="T10878" s="13"/>
      <c r="U10878" t="s">
        <v>6636</v>
      </c>
    </row>
    <row r="10879" spans="1:21" x14ac:dyDescent="0.25">
      <c r="A10879" t="s">
        <v>6637</v>
      </c>
      <c r="B10879" s="12">
        <v>215170</v>
      </c>
      <c r="C10879" t="s">
        <v>14588</v>
      </c>
      <c r="D10879" s="11">
        <v>46212.965555555602</v>
      </c>
      <c r="E10879" t="s">
        <v>14589</v>
      </c>
      <c r="F10879" t="s">
        <v>6415</v>
      </c>
      <c r="G10879" t="s">
        <v>9093</v>
      </c>
      <c r="H10879" t="s">
        <v>6542</v>
      </c>
      <c r="I10879" t="s">
        <v>65</v>
      </c>
      <c r="J10879" t="s">
        <v>636</v>
      </c>
      <c r="K10879" t="s">
        <v>14590</v>
      </c>
      <c r="L10879" t="s">
        <v>14285</v>
      </c>
      <c r="M10879" t="s">
        <v>14591</v>
      </c>
      <c r="N10879" t="s">
        <v>14439</v>
      </c>
      <c r="O10879" t="s">
        <v>14440</v>
      </c>
      <c r="P10879">
        <v>66500000</v>
      </c>
      <c r="Q10879" t="s">
        <v>6636</v>
      </c>
      <c r="R10879" t="s">
        <v>6636</v>
      </c>
      <c r="S10879" s="12"/>
      <c r="T10879" s="13"/>
      <c r="U10879" t="s">
        <v>6636</v>
      </c>
    </row>
    <row r="10880" spans="1:21" x14ac:dyDescent="0.25">
      <c r="A10880" t="s">
        <v>6637</v>
      </c>
      <c r="B10880" s="12">
        <v>215170</v>
      </c>
      <c r="C10880" t="s">
        <v>14588</v>
      </c>
      <c r="D10880" s="11">
        <v>46212.965555555602</v>
      </c>
      <c r="E10880" t="s">
        <v>14589</v>
      </c>
      <c r="F10880" t="s">
        <v>6415</v>
      </c>
      <c r="G10880" t="s">
        <v>9094</v>
      </c>
      <c r="H10880" t="s">
        <v>6542</v>
      </c>
      <c r="I10880" t="s">
        <v>65</v>
      </c>
      <c r="J10880" t="s">
        <v>636</v>
      </c>
      <c r="K10880" t="s">
        <v>14590</v>
      </c>
      <c r="L10880" t="s">
        <v>14285</v>
      </c>
      <c r="M10880" t="s">
        <v>14591</v>
      </c>
      <c r="N10880" t="s">
        <v>14439</v>
      </c>
      <c r="O10880" t="s">
        <v>14440</v>
      </c>
      <c r="P10880">
        <v>66500000</v>
      </c>
      <c r="Q10880" t="s">
        <v>6636</v>
      </c>
      <c r="R10880" t="s">
        <v>6636</v>
      </c>
      <c r="S10880" s="12"/>
      <c r="T10880" s="13"/>
      <c r="U10880" t="s">
        <v>6636</v>
      </c>
    </row>
    <row r="10881" spans="1:21" x14ac:dyDescent="0.25">
      <c r="A10881" t="s">
        <v>6637</v>
      </c>
      <c r="B10881" s="12">
        <v>215170</v>
      </c>
      <c r="C10881" t="s">
        <v>14588</v>
      </c>
      <c r="D10881" s="11">
        <v>46212.965555555602</v>
      </c>
      <c r="E10881" t="s">
        <v>14589</v>
      </c>
      <c r="F10881" t="s">
        <v>6415</v>
      </c>
      <c r="G10881" t="s">
        <v>9095</v>
      </c>
      <c r="H10881" t="s">
        <v>6542</v>
      </c>
      <c r="I10881" t="s">
        <v>65</v>
      </c>
      <c r="J10881" t="s">
        <v>636</v>
      </c>
      <c r="K10881" t="s">
        <v>14590</v>
      </c>
      <c r="L10881" t="s">
        <v>14285</v>
      </c>
      <c r="M10881" t="s">
        <v>14591</v>
      </c>
      <c r="N10881" t="s">
        <v>14439</v>
      </c>
      <c r="O10881" t="s">
        <v>14440</v>
      </c>
      <c r="P10881">
        <v>66500000</v>
      </c>
      <c r="Q10881" t="s">
        <v>6636</v>
      </c>
      <c r="R10881" t="s">
        <v>6636</v>
      </c>
      <c r="S10881" s="12"/>
      <c r="T10881" s="13"/>
      <c r="U10881" t="s">
        <v>6636</v>
      </c>
    </row>
    <row r="10882" spans="1:21" x14ac:dyDescent="0.25">
      <c r="A10882" t="s">
        <v>6637</v>
      </c>
      <c r="B10882" s="12">
        <v>215170</v>
      </c>
      <c r="C10882" t="s">
        <v>14588</v>
      </c>
      <c r="D10882" s="11">
        <v>46212.965555555602</v>
      </c>
      <c r="E10882" t="s">
        <v>14589</v>
      </c>
      <c r="F10882" t="s">
        <v>6415</v>
      </c>
      <c r="G10882" t="s">
        <v>9096</v>
      </c>
      <c r="H10882" t="s">
        <v>6542</v>
      </c>
      <c r="I10882" t="s">
        <v>65</v>
      </c>
      <c r="J10882" t="s">
        <v>636</v>
      </c>
      <c r="K10882" t="s">
        <v>14590</v>
      </c>
      <c r="L10882" t="s">
        <v>14285</v>
      </c>
      <c r="M10882" t="s">
        <v>14591</v>
      </c>
      <c r="N10882" t="s">
        <v>14439</v>
      </c>
      <c r="O10882" t="s">
        <v>14440</v>
      </c>
      <c r="P10882">
        <v>66500000</v>
      </c>
      <c r="Q10882" t="s">
        <v>6636</v>
      </c>
      <c r="R10882" t="s">
        <v>6636</v>
      </c>
      <c r="S10882" s="12"/>
      <c r="T10882" s="13"/>
      <c r="U10882" t="s">
        <v>6636</v>
      </c>
    </row>
    <row r="10883" spans="1:21" x14ac:dyDescent="0.25">
      <c r="A10883" t="s">
        <v>6637</v>
      </c>
      <c r="B10883" s="12">
        <v>215205</v>
      </c>
      <c r="C10883" t="s">
        <v>14592</v>
      </c>
      <c r="D10883" s="11">
        <v>46213.407395833303</v>
      </c>
      <c r="E10883" t="s">
        <v>14593</v>
      </c>
      <c r="F10883" t="s">
        <v>6415</v>
      </c>
      <c r="G10883" t="s">
        <v>6968</v>
      </c>
      <c r="H10883" t="s">
        <v>6542</v>
      </c>
      <c r="I10883" t="s">
        <v>65</v>
      </c>
      <c r="J10883" t="s">
        <v>57</v>
      </c>
      <c r="K10883" t="s">
        <v>14594</v>
      </c>
      <c r="L10883" t="s">
        <v>14258</v>
      </c>
      <c r="M10883" t="s">
        <v>14595</v>
      </c>
      <c r="N10883" t="s">
        <v>7398</v>
      </c>
      <c r="O10883" t="s">
        <v>7447</v>
      </c>
      <c r="P10883">
        <v>28650000</v>
      </c>
      <c r="Q10883" t="s">
        <v>6636</v>
      </c>
      <c r="R10883" t="s">
        <v>6636</v>
      </c>
      <c r="S10883" s="12"/>
      <c r="T10883" s="13"/>
      <c r="U10883" t="s">
        <v>6629</v>
      </c>
    </row>
    <row r="10884" spans="1:21" x14ac:dyDescent="0.25">
      <c r="A10884" t="s">
        <v>6637</v>
      </c>
      <c r="B10884" s="12">
        <v>215205</v>
      </c>
      <c r="C10884" t="s">
        <v>14592</v>
      </c>
      <c r="D10884" s="11">
        <v>46213.407395833303</v>
      </c>
      <c r="E10884" t="s">
        <v>14593</v>
      </c>
      <c r="F10884" t="s">
        <v>6415</v>
      </c>
      <c r="G10884" t="s">
        <v>9091</v>
      </c>
      <c r="H10884" t="s">
        <v>6542</v>
      </c>
      <c r="I10884" t="s">
        <v>65</v>
      </c>
      <c r="J10884" t="s">
        <v>57</v>
      </c>
      <c r="K10884" t="s">
        <v>14594</v>
      </c>
      <c r="L10884" t="s">
        <v>14258</v>
      </c>
      <c r="M10884" t="s">
        <v>14595</v>
      </c>
      <c r="N10884" t="s">
        <v>7398</v>
      </c>
      <c r="O10884" t="s">
        <v>7447</v>
      </c>
      <c r="P10884">
        <v>28650000</v>
      </c>
      <c r="Q10884" t="s">
        <v>6636</v>
      </c>
      <c r="R10884" t="s">
        <v>6636</v>
      </c>
      <c r="S10884" s="12"/>
      <c r="T10884" s="13"/>
      <c r="U10884" t="s">
        <v>6629</v>
      </c>
    </row>
    <row r="10885" spans="1:21" x14ac:dyDescent="0.25">
      <c r="A10885" t="s">
        <v>6637</v>
      </c>
      <c r="B10885" s="12">
        <v>215205</v>
      </c>
      <c r="C10885" t="s">
        <v>14592</v>
      </c>
      <c r="D10885" s="11">
        <v>46213.407395833303</v>
      </c>
      <c r="E10885" t="s">
        <v>14593</v>
      </c>
      <c r="F10885" t="s">
        <v>6415</v>
      </c>
      <c r="G10885" t="s">
        <v>14417</v>
      </c>
      <c r="H10885" t="s">
        <v>6542</v>
      </c>
      <c r="I10885" t="s">
        <v>65</v>
      </c>
      <c r="J10885" t="s">
        <v>57</v>
      </c>
      <c r="K10885" t="s">
        <v>14594</v>
      </c>
      <c r="L10885" t="s">
        <v>14258</v>
      </c>
      <c r="M10885" t="s">
        <v>14595</v>
      </c>
      <c r="N10885" t="s">
        <v>7398</v>
      </c>
      <c r="O10885" t="s">
        <v>7447</v>
      </c>
      <c r="P10885">
        <v>28650000</v>
      </c>
      <c r="Q10885" t="s">
        <v>6636</v>
      </c>
      <c r="R10885" t="s">
        <v>6636</v>
      </c>
      <c r="S10885" s="12"/>
      <c r="T10885" s="13"/>
      <c r="U10885" t="s">
        <v>6629</v>
      </c>
    </row>
    <row r="10886" spans="1:21" x14ac:dyDescent="0.25">
      <c r="A10886" t="s">
        <v>6637</v>
      </c>
      <c r="B10886" s="12">
        <v>215205</v>
      </c>
      <c r="C10886" t="s">
        <v>14592</v>
      </c>
      <c r="D10886" s="11">
        <v>46213.407395833303</v>
      </c>
      <c r="E10886" t="s">
        <v>14593</v>
      </c>
      <c r="F10886" t="s">
        <v>6415</v>
      </c>
      <c r="G10886" t="s">
        <v>14418</v>
      </c>
      <c r="H10886" t="s">
        <v>6542</v>
      </c>
      <c r="I10886" t="s">
        <v>65</v>
      </c>
      <c r="J10886" t="s">
        <v>57</v>
      </c>
      <c r="K10886" t="s">
        <v>14594</v>
      </c>
      <c r="L10886" t="s">
        <v>14258</v>
      </c>
      <c r="M10886" t="s">
        <v>14595</v>
      </c>
      <c r="N10886" t="s">
        <v>7398</v>
      </c>
      <c r="O10886" t="s">
        <v>7447</v>
      </c>
      <c r="P10886">
        <v>28650000</v>
      </c>
      <c r="Q10886" t="s">
        <v>6636</v>
      </c>
      <c r="R10886" t="s">
        <v>6636</v>
      </c>
      <c r="S10886" s="12"/>
      <c r="T10886" s="13"/>
      <c r="U10886" t="s">
        <v>6629</v>
      </c>
    </row>
    <row r="10887" spans="1:21" x14ac:dyDescent="0.25">
      <c r="A10887" t="s">
        <v>6637</v>
      </c>
      <c r="B10887" s="12">
        <v>215205</v>
      </c>
      <c r="C10887" t="s">
        <v>14592</v>
      </c>
      <c r="D10887" s="11">
        <v>46213.407395833303</v>
      </c>
      <c r="E10887" t="s">
        <v>14593</v>
      </c>
      <c r="F10887" t="s">
        <v>6415</v>
      </c>
      <c r="G10887" t="s">
        <v>9095</v>
      </c>
      <c r="H10887" t="s">
        <v>6542</v>
      </c>
      <c r="I10887" t="s">
        <v>65</v>
      </c>
      <c r="J10887" t="s">
        <v>57</v>
      </c>
      <c r="K10887" t="s">
        <v>14594</v>
      </c>
      <c r="L10887" t="s">
        <v>14258</v>
      </c>
      <c r="M10887" t="s">
        <v>14595</v>
      </c>
      <c r="N10887" t="s">
        <v>7398</v>
      </c>
      <c r="O10887" t="s">
        <v>7447</v>
      </c>
      <c r="P10887">
        <v>28650000</v>
      </c>
      <c r="Q10887" t="s">
        <v>6636</v>
      </c>
      <c r="R10887" t="s">
        <v>6636</v>
      </c>
      <c r="S10887" s="12"/>
      <c r="T10887" s="13"/>
      <c r="U10887" t="s">
        <v>6629</v>
      </c>
    </row>
    <row r="10888" spans="1:21" x14ac:dyDescent="0.25">
      <c r="A10888" t="s">
        <v>6637</v>
      </c>
      <c r="B10888" s="12">
        <v>215205</v>
      </c>
      <c r="C10888" t="s">
        <v>14592</v>
      </c>
      <c r="D10888" s="11">
        <v>46213.407395833303</v>
      </c>
      <c r="E10888" t="s">
        <v>14593</v>
      </c>
      <c r="F10888" t="s">
        <v>6415</v>
      </c>
      <c r="G10888" t="s">
        <v>9096</v>
      </c>
      <c r="H10888" t="s">
        <v>6542</v>
      </c>
      <c r="I10888" t="s">
        <v>65</v>
      </c>
      <c r="J10888" t="s">
        <v>57</v>
      </c>
      <c r="K10888" t="s">
        <v>14594</v>
      </c>
      <c r="L10888" t="s">
        <v>14258</v>
      </c>
      <c r="M10888" t="s">
        <v>14595</v>
      </c>
      <c r="N10888" t="s">
        <v>7398</v>
      </c>
      <c r="O10888" t="s">
        <v>7447</v>
      </c>
      <c r="P10888">
        <v>28650000</v>
      </c>
      <c r="Q10888" t="s">
        <v>6636</v>
      </c>
      <c r="R10888" t="s">
        <v>6636</v>
      </c>
      <c r="S10888" s="12"/>
      <c r="T10888" s="13"/>
      <c r="U10888" t="s">
        <v>6629</v>
      </c>
    </row>
    <row r="10889" spans="1:21" x14ac:dyDescent="0.25">
      <c r="A10889" t="s">
        <v>6619</v>
      </c>
      <c r="B10889" s="12">
        <v>215170</v>
      </c>
      <c r="C10889" t="s">
        <v>14588</v>
      </c>
      <c r="D10889" s="11">
        <v>46213.443807870397</v>
      </c>
      <c r="E10889" t="s">
        <v>14589</v>
      </c>
      <c r="F10889" t="s">
        <v>6415</v>
      </c>
      <c r="G10889" t="s">
        <v>6968</v>
      </c>
      <c r="H10889" t="s">
        <v>6542</v>
      </c>
      <c r="I10889" t="s">
        <v>65</v>
      </c>
      <c r="J10889" t="s">
        <v>636</v>
      </c>
      <c r="K10889" t="s">
        <v>14590</v>
      </c>
      <c r="L10889" t="s">
        <v>14285</v>
      </c>
      <c r="M10889" t="s">
        <v>14591</v>
      </c>
      <c r="N10889" t="s">
        <v>14439</v>
      </c>
      <c r="O10889" t="s">
        <v>14440</v>
      </c>
      <c r="P10889">
        <v>66500000</v>
      </c>
      <c r="Q10889" t="s">
        <v>6636</v>
      </c>
      <c r="R10889" t="s">
        <v>6636</v>
      </c>
      <c r="S10889" s="12"/>
      <c r="T10889" s="13"/>
      <c r="U10889" t="s">
        <v>6636</v>
      </c>
    </row>
    <row r="10890" spans="1:21" x14ac:dyDescent="0.25">
      <c r="A10890" t="s">
        <v>6619</v>
      </c>
      <c r="B10890" s="12">
        <v>215170</v>
      </c>
      <c r="C10890" t="s">
        <v>14588</v>
      </c>
      <c r="D10890" s="11">
        <v>46213.443807870397</v>
      </c>
      <c r="E10890" t="s">
        <v>14589</v>
      </c>
      <c r="F10890" t="s">
        <v>6415</v>
      </c>
      <c r="G10890" t="s">
        <v>9091</v>
      </c>
      <c r="H10890" t="s">
        <v>6542</v>
      </c>
      <c r="I10890" t="s">
        <v>65</v>
      </c>
      <c r="J10890" t="s">
        <v>636</v>
      </c>
      <c r="K10890" t="s">
        <v>14590</v>
      </c>
      <c r="L10890" t="s">
        <v>14285</v>
      </c>
      <c r="M10890" t="s">
        <v>14591</v>
      </c>
      <c r="N10890" t="s">
        <v>14439</v>
      </c>
      <c r="O10890" t="s">
        <v>14440</v>
      </c>
      <c r="P10890">
        <v>66500000</v>
      </c>
      <c r="Q10890" t="s">
        <v>6636</v>
      </c>
      <c r="R10890" t="s">
        <v>6636</v>
      </c>
      <c r="S10890" s="12"/>
      <c r="T10890" s="13"/>
      <c r="U10890" t="s">
        <v>6636</v>
      </c>
    </row>
    <row r="10891" spans="1:21" x14ac:dyDescent="0.25">
      <c r="A10891" t="s">
        <v>6619</v>
      </c>
      <c r="B10891" s="12">
        <v>215170</v>
      </c>
      <c r="C10891" t="s">
        <v>14588</v>
      </c>
      <c r="D10891" s="11">
        <v>46213.443807870397</v>
      </c>
      <c r="E10891" t="s">
        <v>14589</v>
      </c>
      <c r="F10891" t="s">
        <v>6415</v>
      </c>
      <c r="G10891" t="s">
        <v>9092</v>
      </c>
      <c r="H10891" t="s">
        <v>6542</v>
      </c>
      <c r="I10891" t="s">
        <v>65</v>
      </c>
      <c r="J10891" t="s">
        <v>636</v>
      </c>
      <c r="K10891" t="s">
        <v>14590</v>
      </c>
      <c r="L10891" t="s">
        <v>14285</v>
      </c>
      <c r="M10891" t="s">
        <v>14591</v>
      </c>
      <c r="N10891" t="s">
        <v>14439</v>
      </c>
      <c r="O10891" t="s">
        <v>14440</v>
      </c>
      <c r="P10891">
        <v>66500000</v>
      </c>
      <c r="Q10891" t="s">
        <v>6636</v>
      </c>
      <c r="R10891" t="s">
        <v>6636</v>
      </c>
      <c r="S10891" s="12"/>
      <c r="T10891" s="13"/>
      <c r="U10891" t="s">
        <v>6636</v>
      </c>
    </row>
    <row r="10892" spans="1:21" x14ac:dyDescent="0.25">
      <c r="A10892" t="s">
        <v>6619</v>
      </c>
      <c r="B10892" s="12">
        <v>215170</v>
      </c>
      <c r="C10892" t="s">
        <v>14588</v>
      </c>
      <c r="D10892" s="11">
        <v>46213.443807870397</v>
      </c>
      <c r="E10892" t="s">
        <v>14589</v>
      </c>
      <c r="F10892" t="s">
        <v>6415</v>
      </c>
      <c r="G10892" t="s">
        <v>9093</v>
      </c>
      <c r="H10892" t="s">
        <v>6542</v>
      </c>
      <c r="I10892" t="s">
        <v>65</v>
      </c>
      <c r="J10892" t="s">
        <v>636</v>
      </c>
      <c r="K10892" t="s">
        <v>14590</v>
      </c>
      <c r="L10892" t="s">
        <v>14285</v>
      </c>
      <c r="M10892" t="s">
        <v>14591</v>
      </c>
      <c r="N10892" t="s">
        <v>14439</v>
      </c>
      <c r="O10892" t="s">
        <v>14440</v>
      </c>
      <c r="P10892">
        <v>66500000</v>
      </c>
      <c r="Q10892" t="s">
        <v>6636</v>
      </c>
      <c r="R10892" t="s">
        <v>6636</v>
      </c>
      <c r="S10892" s="12"/>
      <c r="T10892" s="13"/>
      <c r="U10892" t="s">
        <v>6636</v>
      </c>
    </row>
    <row r="10893" spans="1:21" x14ac:dyDescent="0.25">
      <c r="A10893" t="s">
        <v>6619</v>
      </c>
      <c r="B10893" s="12">
        <v>215170</v>
      </c>
      <c r="C10893" t="s">
        <v>14588</v>
      </c>
      <c r="D10893" s="11">
        <v>46213.443807870397</v>
      </c>
      <c r="E10893" t="s">
        <v>14589</v>
      </c>
      <c r="F10893" t="s">
        <v>6415</v>
      </c>
      <c r="G10893" t="s">
        <v>9094</v>
      </c>
      <c r="H10893" t="s">
        <v>6542</v>
      </c>
      <c r="I10893" t="s">
        <v>65</v>
      </c>
      <c r="J10893" t="s">
        <v>636</v>
      </c>
      <c r="K10893" t="s">
        <v>14590</v>
      </c>
      <c r="L10893" t="s">
        <v>14285</v>
      </c>
      <c r="M10893" t="s">
        <v>14591</v>
      </c>
      <c r="N10893" t="s">
        <v>14439</v>
      </c>
      <c r="O10893" t="s">
        <v>14440</v>
      </c>
      <c r="P10893">
        <v>66500000</v>
      </c>
      <c r="Q10893" t="s">
        <v>6636</v>
      </c>
      <c r="R10893" t="s">
        <v>6636</v>
      </c>
      <c r="S10893" s="12"/>
      <c r="T10893" s="13"/>
      <c r="U10893" t="s">
        <v>6636</v>
      </c>
    </row>
    <row r="10894" spans="1:21" x14ac:dyDescent="0.25">
      <c r="A10894" t="s">
        <v>6619</v>
      </c>
      <c r="B10894" s="12">
        <v>215170</v>
      </c>
      <c r="C10894" t="s">
        <v>14588</v>
      </c>
      <c r="D10894" s="11">
        <v>46213.443807870397</v>
      </c>
      <c r="E10894" t="s">
        <v>14589</v>
      </c>
      <c r="F10894" t="s">
        <v>6415</v>
      </c>
      <c r="G10894" t="s">
        <v>9095</v>
      </c>
      <c r="H10894" t="s">
        <v>6542</v>
      </c>
      <c r="I10894" t="s">
        <v>65</v>
      </c>
      <c r="J10894" t="s">
        <v>636</v>
      </c>
      <c r="K10894" t="s">
        <v>14590</v>
      </c>
      <c r="L10894" t="s">
        <v>14285</v>
      </c>
      <c r="M10894" t="s">
        <v>14591</v>
      </c>
      <c r="N10894" t="s">
        <v>14439</v>
      </c>
      <c r="O10894" t="s">
        <v>14440</v>
      </c>
      <c r="P10894">
        <v>66500000</v>
      </c>
      <c r="Q10894" t="s">
        <v>6636</v>
      </c>
      <c r="R10894" t="s">
        <v>6636</v>
      </c>
      <c r="S10894" s="12"/>
      <c r="T10894" s="13"/>
      <c r="U10894" t="s">
        <v>6636</v>
      </c>
    </row>
    <row r="10895" spans="1:21" x14ac:dyDescent="0.25">
      <c r="A10895" t="s">
        <v>6619</v>
      </c>
      <c r="B10895" s="12">
        <v>215170</v>
      </c>
      <c r="C10895" t="s">
        <v>14588</v>
      </c>
      <c r="D10895" s="11">
        <v>46213.443807870397</v>
      </c>
      <c r="E10895" t="s">
        <v>14589</v>
      </c>
      <c r="F10895" t="s">
        <v>6415</v>
      </c>
      <c r="G10895" t="s">
        <v>9096</v>
      </c>
      <c r="H10895" t="s">
        <v>6542</v>
      </c>
      <c r="I10895" t="s">
        <v>65</v>
      </c>
      <c r="J10895" t="s">
        <v>636</v>
      </c>
      <c r="K10895" t="s">
        <v>14590</v>
      </c>
      <c r="L10895" t="s">
        <v>14285</v>
      </c>
      <c r="M10895" t="s">
        <v>14591</v>
      </c>
      <c r="N10895" t="s">
        <v>14439</v>
      </c>
      <c r="O10895" t="s">
        <v>14440</v>
      </c>
      <c r="P10895">
        <v>66500000</v>
      </c>
      <c r="Q10895" t="s">
        <v>6636</v>
      </c>
      <c r="R10895" t="s">
        <v>6636</v>
      </c>
      <c r="S10895" s="12"/>
      <c r="T10895" s="13"/>
      <c r="U10895" t="s">
        <v>6636</v>
      </c>
    </row>
    <row r="10896" spans="1:21" x14ac:dyDescent="0.25">
      <c r="A10896" t="s">
        <v>6637</v>
      </c>
      <c r="B10896" s="12">
        <v>215210</v>
      </c>
      <c r="C10896" t="s">
        <v>14596</v>
      </c>
      <c r="D10896" s="11">
        <v>46213.473993055602</v>
      </c>
      <c r="E10896" t="s">
        <v>14597</v>
      </c>
      <c r="F10896" t="s">
        <v>6415</v>
      </c>
      <c r="G10896" t="s">
        <v>6968</v>
      </c>
      <c r="H10896" t="s">
        <v>6542</v>
      </c>
      <c r="I10896" t="s">
        <v>65</v>
      </c>
      <c r="J10896" t="s">
        <v>67</v>
      </c>
      <c r="K10896" t="s">
        <v>14598</v>
      </c>
      <c r="L10896" t="s">
        <v>14267</v>
      </c>
      <c r="M10896" t="s">
        <v>14599</v>
      </c>
      <c r="N10896" t="s">
        <v>14269</v>
      </c>
      <c r="O10896" t="s">
        <v>14270</v>
      </c>
      <c r="P10896">
        <v>26450000</v>
      </c>
      <c r="Q10896" t="s">
        <v>6636</v>
      </c>
      <c r="R10896" t="s">
        <v>6636</v>
      </c>
      <c r="S10896" s="12"/>
      <c r="T10896" s="13"/>
      <c r="U10896" t="s">
        <v>6636</v>
      </c>
    </row>
    <row r="10897" spans="1:21" x14ac:dyDescent="0.25">
      <c r="A10897" t="s">
        <v>6637</v>
      </c>
      <c r="B10897" s="12">
        <v>215210</v>
      </c>
      <c r="C10897" t="s">
        <v>14596</v>
      </c>
      <c r="D10897" s="11">
        <v>46213.473993055602</v>
      </c>
      <c r="E10897" t="s">
        <v>14597</v>
      </c>
      <c r="F10897" t="s">
        <v>6415</v>
      </c>
      <c r="G10897" t="s">
        <v>9091</v>
      </c>
      <c r="H10897" t="s">
        <v>6542</v>
      </c>
      <c r="I10897" t="s">
        <v>65</v>
      </c>
      <c r="J10897" t="s">
        <v>67</v>
      </c>
      <c r="K10897" t="s">
        <v>14598</v>
      </c>
      <c r="L10897" t="s">
        <v>14267</v>
      </c>
      <c r="M10897" t="s">
        <v>14599</v>
      </c>
      <c r="N10897" t="s">
        <v>14269</v>
      </c>
      <c r="O10897" t="s">
        <v>14270</v>
      </c>
      <c r="P10897">
        <v>26450000</v>
      </c>
      <c r="Q10897" t="s">
        <v>6636</v>
      </c>
      <c r="R10897" t="s">
        <v>6636</v>
      </c>
      <c r="S10897" s="12"/>
      <c r="T10897" s="13"/>
      <c r="U10897" t="s">
        <v>6636</v>
      </c>
    </row>
    <row r="10898" spans="1:21" x14ac:dyDescent="0.25">
      <c r="A10898" t="s">
        <v>6637</v>
      </c>
      <c r="B10898" s="12">
        <v>215210</v>
      </c>
      <c r="C10898" t="s">
        <v>14596</v>
      </c>
      <c r="D10898" s="11">
        <v>46213.473993055602</v>
      </c>
      <c r="E10898" t="s">
        <v>14597</v>
      </c>
      <c r="F10898" t="s">
        <v>6415</v>
      </c>
      <c r="G10898" t="s">
        <v>14271</v>
      </c>
      <c r="H10898" t="s">
        <v>6542</v>
      </c>
      <c r="I10898" t="s">
        <v>65</v>
      </c>
      <c r="J10898" t="s">
        <v>67</v>
      </c>
      <c r="K10898" t="s">
        <v>14598</v>
      </c>
      <c r="L10898" t="s">
        <v>14267</v>
      </c>
      <c r="M10898" t="s">
        <v>14599</v>
      </c>
      <c r="N10898" t="s">
        <v>14269</v>
      </c>
      <c r="O10898" t="s">
        <v>14270</v>
      </c>
      <c r="P10898">
        <v>26450000</v>
      </c>
      <c r="Q10898" t="s">
        <v>6636</v>
      </c>
      <c r="R10898" t="s">
        <v>6636</v>
      </c>
      <c r="S10898" s="12"/>
      <c r="T10898" s="13"/>
      <c r="U10898" t="s">
        <v>6636</v>
      </c>
    </row>
    <row r="10899" spans="1:21" x14ac:dyDescent="0.25">
      <c r="A10899" t="s">
        <v>6637</v>
      </c>
      <c r="B10899" s="12">
        <v>215210</v>
      </c>
      <c r="C10899" t="s">
        <v>14596</v>
      </c>
      <c r="D10899" s="11">
        <v>46213.473993055602</v>
      </c>
      <c r="E10899" t="s">
        <v>14597</v>
      </c>
      <c r="F10899" t="s">
        <v>6415</v>
      </c>
      <c r="G10899" t="s">
        <v>14272</v>
      </c>
      <c r="H10899" t="s">
        <v>6542</v>
      </c>
      <c r="I10899" t="s">
        <v>65</v>
      </c>
      <c r="J10899" t="s">
        <v>67</v>
      </c>
      <c r="K10899" t="s">
        <v>14598</v>
      </c>
      <c r="L10899" t="s">
        <v>14267</v>
      </c>
      <c r="M10899" t="s">
        <v>14599</v>
      </c>
      <c r="N10899" t="s">
        <v>14269</v>
      </c>
      <c r="O10899" t="s">
        <v>14270</v>
      </c>
      <c r="P10899">
        <v>26450000</v>
      </c>
      <c r="Q10899" t="s">
        <v>6636</v>
      </c>
      <c r="R10899" t="s">
        <v>6636</v>
      </c>
      <c r="S10899" s="12"/>
      <c r="T10899" s="13"/>
      <c r="U10899" t="s">
        <v>6636</v>
      </c>
    </row>
    <row r="10900" spans="1:21" x14ac:dyDescent="0.25">
      <c r="A10900" t="s">
        <v>6637</v>
      </c>
      <c r="B10900" s="12">
        <v>215210</v>
      </c>
      <c r="C10900" t="s">
        <v>14596</v>
      </c>
      <c r="D10900" s="11">
        <v>46213.473993055602</v>
      </c>
      <c r="E10900" t="s">
        <v>14597</v>
      </c>
      <c r="F10900" t="s">
        <v>6415</v>
      </c>
      <c r="G10900" t="s">
        <v>14273</v>
      </c>
      <c r="H10900" t="s">
        <v>6542</v>
      </c>
      <c r="I10900" t="s">
        <v>65</v>
      </c>
      <c r="J10900" t="s">
        <v>67</v>
      </c>
      <c r="K10900" t="s">
        <v>14598</v>
      </c>
      <c r="L10900" t="s">
        <v>14267</v>
      </c>
      <c r="M10900" t="s">
        <v>14599</v>
      </c>
      <c r="N10900" t="s">
        <v>14269</v>
      </c>
      <c r="O10900" t="s">
        <v>14270</v>
      </c>
      <c r="P10900">
        <v>26450000</v>
      </c>
      <c r="Q10900" t="s">
        <v>6636</v>
      </c>
      <c r="R10900" t="s">
        <v>6636</v>
      </c>
      <c r="S10900" s="12"/>
      <c r="T10900" s="13"/>
      <c r="U10900" t="s">
        <v>6636</v>
      </c>
    </row>
    <row r="10901" spans="1:21" x14ac:dyDescent="0.25">
      <c r="A10901" t="s">
        <v>6637</v>
      </c>
      <c r="B10901" s="12">
        <v>215210</v>
      </c>
      <c r="C10901" t="s">
        <v>14596</v>
      </c>
      <c r="D10901" s="11">
        <v>46213.473993055602</v>
      </c>
      <c r="E10901" t="s">
        <v>14597</v>
      </c>
      <c r="F10901" t="s">
        <v>6415</v>
      </c>
      <c r="G10901" t="s">
        <v>14274</v>
      </c>
      <c r="H10901" t="s">
        <v>6542</v>
      </c>
      <c r="I10901" t="s">
        <v>65</v>
      </c>
      <c r="J10901" t="s">
        <v>67</v>
      </c>
      <c r="K10901" t="s">
        <v>14598</v>
      </c>
      <c r="L10901" t="s">
        <v>14267</v>
      </c>
      <c r="M10901" t="s">
        <v>14599</v>
      </c>
      <c r="N10901" t="s">
        <v>14269</v>
      </c>
      <c r="O10901" t="s">
        <v>14270</v>
      </c>
      <c r="P10901">
        <v>26450000</v>
      </c>
      <c r="Q10901" t="s">
        <v>6636</v>
      </c>
      <c r="R10901" t="s">
        <v>6636</v>
      </c>
      <c r="S10901" s="12"/>
      <c r="T10901" s="13"/>
      <c r="U10901" t="s">
        <v>6636</v>
      </c>
    </row>
    <row r="10902" spans="1:21" x14ac:dyDescent="0.25">
      <c r="A10902" t="s">
        <v>6637</v>
      </c>
      <c r="B10902" s="12">
        <v>215210</v>
      </c>
      <c r="C10902" t="s">
        <v>14596</v>
      </c>
      <c r="D10902" s="11">
        <v>46213.473993055602</v>
      </c>
      <c r="E10902" t="s">
        <v>14597</v>
      </c>
      <c r="F10902" t="s">
        <v>6415</v>
      </c>
      <c r="G10902" t="s">
        <v>9095</v>
      </c>
      <c r="H10902" t="s">
        <v>6542</v>
      </c>
      <c r="I10902" t="s">
        <v>65</v>
      </c>
      <c r="J10902" t="s">
        <v>67</v>
      </c>
      <c r="K10902" t="s">
        <v>14598</v>
      </c>
      <c r="L10902" t="s">
        <v>14267</v>
      </c>
      <c r="M10902" t="s">
        <v>14599</v>
      </c>
      <c r="N10902" t="s">
        <v>14269</v>
      </c>
      <c r="O10902" t="s">
        <v>14270</v>
      </c>
      <c r="P10902">
        <v>26450000</v>
      </c>
      <c r="Q10902" t="s">
        <v>6636</v>
      </c>
      <c r="R10902" t="s">
        <v>6636</v>
      </c>
      <c r="S10902" s="12"/>
      <c r="T10902" s="13"/>
      <c r="U10902" t="s">
        <v>6636</v>
      </c>
    </row>
    <row r="10903" spans="1:21" x14ac:dyDescent="0.25">
      <c r="A10903" t="s">
        <v>6637</v>
      </c>
      <c r="B10903" s="12">
        <v>215210</v>
      </c>
      <c r="C10903" t="s">
        <v>14596</v>
      </c>
      <c r="D10903" s="11">
        <v>46213.473993055602</v>
      </c>
      <c r="E10903" t="s">
        <v>14597</v>
      </c>
      <c r="F10903" t="s">
        <v>6415</v>
      </c>
      <c r="G10903" t="s">
        <v>9096</v>
      </c>
      <c r="H10903" t="s">
        <v>6542</v>
      </c>
      <c r="I10903" t="s">
        <v>65</v>
      </c>
      <c r="J10903" t="s">
        <v>67</v>
      </c>
      <c r="K10903" t="s">
        <v>14598</v>
      </c>
      <c r="L10903" t="s">
        <v>14267</v>
      </c>
      <c r="M10903" t="s">
        <v>14599</v>
      </c>
      <c r="N10903" t="s">
        <v>14269</v>
      </c>
      <c r="O10903" t="s">
        <v>14270</v>
      </c>
      <c r="P10903">
        <v>26450000</v>
      </c>
      <c r="Q10903" t="s">
        <v>6636</v>
      </c>
      <c r="R10903" t="s">
        <v>6636</v>
      </c>
      <c r="S10903" s="12"/>
      <c r="T10903" s="13"/>
      <c r="U10903" t="s">
        <v>6636</v>
      </c>
    </row>
    <row r="10904" spans="1:21" x14ac:dyDescent="0.25">
      <c r="A10904" t="s">
        <v>6619</v>
      </c>
      <c r="B10904" s="12">
        <v>215205</v>
      </c>
      <c r="C10904" t="s">
        <v>14592</v>
      </c>
      <c r="D10904" s="11">
        <v>46213.506215277797</v>
      </c>
      <c r="E10904" t="s">
        <v>14593</v>
      </c>
      <c r="F10904" t="s">
        <v>6415</v>
      </c>
      <c r="G10904" t="s">
        <v>6968</v>
      </c>
      <c r="H10904" t="s">
        <v>6542</v>
      </c>
      <c r="I10904" t="s">
        <v>65</v>
      </c>
      <c r="J10904" t="s">
        <v>57</v>
      </c>
      <c r="K10904" t="s">
        <v>14594</v>
      </c>
      <c r="L10904" t="s">
        <v>14258</v>
      </c>
      <c r="M10904" t="s">
        <v>14595</v>
      </c>
      <c r="N10904" t="s">
        <v>7398</v>
      </c>
      <c r="O10904" t="s">
        <v>7447</v>
      </c>
      <c r="P10904">
        <v>28650000</v>
      </c>
      <c r="Q10904" t="s">
        <v>6636</v>
      </c>
      <c r="R10904" t="s">
        <v>6636</v>
      </c>
      <c r="S10904" s="12"/>
      <c r="T10904" s="13"/>
      <c r="U10904" t="s">
        <v>6629</v>
      </c>
    </row>
    <row r="10905" spans="1:21" x14ac:dyDescent="0.25">
      <c r="A10905" t="s">
        <v>6619</v>
      </c>
      <c r="B10905" s="12">
        <v>215205</v>
      </c>
      <c r="C10905" t="s">
        <v>14592</v>
      </c>
      <c r="D10905" s="11">
        <v>46213.506215277797</v>
      </c>
      <c r="E10905" t="s">
        <v>14593</v>
      </c>
      <c r="F10905" t="s">
        <v>6415</v>
      </c>
      <c r="G10905" t="s">
        <v>9091</v>
      </c>
      <c r="H10905" t="s">
        <v>6542</v>
      </c>
      <c r="I10905" t="s">
        <v>65</v>
      </c>
      <c r="J10905" t="s">
        <v>57</v>
      </c>
      <c r="K10905" t="s">
        <v>14594</v>
      </c>
      <c r="L10905" t="s">
        <v>14258</v>
      </c>
      <c r="M10905" t="s">
        <v>14595</v>
      </c>
      <c r="N10905" t="s">
        <v>7398</v>
      </c>
      <c r="O10905" t="s">
        <v>7447</v>
      </c>
      <c r="P10905">
        <v>28650000</v>
      </c>
      <c r="Q10905" t="s">
        <v>6636</v>
      </c>
      <c r="R10905" t="s">
        <v>6636</v>
      </c>
      <c r="S10905" s="12"/>
      <c r="T10905" s="13"/>
      <c r="U10905" t="s">
        <v>6629</v>
      </c>
    </row>
    <row r="10906" spans="1:21" x14ac:dyDescent="0.25">
      <c r="A10906" t="s">
        <v>6619</v>
      </c>
      <c r="B10906" s="12">
        <v>215205</v>
      </c>
      <c r="C10906" t="s">
        <v>14592</v>
      </c>
      <c r="D10906" s="11">
        <v>46213.506215277797</v>
      </c>
      <c r="E10906" t="s">
        <v>14593</v>
      </c>
      <c r="F10906" t="s">
        <v>6415</v>
      </c>
      <c r="G10906" t="s">
        <v>14417</v>
      </c>
      <c r="H10906" t="s">
        <v>6542</v>
      </c>
      <c r="I10906" t="s">
        <v>65</v>
      </c>
      <c r="J10906" t="s">
        <v>57</v>
      </c>
      <c r="K10906" t="s">
        <v>14594</v>
      </c>
      <c r="L10906" t="s">
        <v>14258</v>
      </c>
      <c r="M10906" t="s">
        <v>14595</v>
      </c>
      <c r="N10906" t="s">
        <v>7398</v>
      </c>
      <c r="O10906" t="s">
        <v>7447</v>
      </c>
      <c r="P10906">
        <v>28650000</v>
      </c>
      <c r="Q10906" t="s">
        <v>6636</v>
      </c>
      <c r="R10906" t="s">
        <v>6636</v>
      </c>
      <c r="S10906" s="12"/>
      <c r="T10906" s="13"/>
      <c r="U10906" t="s">
        <v>6629</v>
      </c>
    </row>
    <row r="10907" spans="1:21" x14ac:dyDescent="0.25">
      <c r="A10907" t="s">
        <v>6619</v>
      </c>
      <c r="B10907" s="12">
        <v>215205</v>
      </c>
      <c r="C10907" t="s">
        <v>14592</v>
      </c>
      <c r="D10907" s="11">
        <v>46213.506215277797</v>
      </c>
      <c r="E10907" t="s">
        <v>14593</v>
      </c>
      <c r="F10907" t="s">
        <v>6415</v>
      </c>
      <c r="G10907" t="s">
        <v>14418</v>
      </c>
      <c r="H10907" t="s">
        <v>6542</v>
      </c>
      <c r="I10907" t="s">
        <v>65</v>
      </c>
      <c r="J10907" t="s">
        <v>57</v>
      </c>
      <c r="K10907" t="s">
        <v>14594</v>
      </c>
      <c r="L10907" t="s">
        <v>14258</v>
      </c>
      <c r="M10907" t="s">
        <v>14595</v>
      </c>
      <c r="N10907" t="s">
        <v>7398</v>
      </c>
      <c r="O10907" t="s">
        <v>7447</v>
      </c>
      <c r="P10907">
        <v>28650000</v>
      </c>
      <c r="Q10907" t="s">
        <v>6636</v>
      </c>
      <c r="R10907" t="s">
        <v>6636</v>
      </c>
      <c r="S10907" s="12"/>
      <c r="T10907" s="13"/>
      <c r="U10907" t="s">
        <v>6629</v>
      </c>
    </row>
    <row r="10908" spans="1:21" x14ac:dyDescent="0.25">
      <c r="A10908" t="s">
        <v>6619</v>
      </c>
      <c r="B10908" s="12">
        <v>215205</v>
      </c>
      <c r="C10908" t="s">
        <v>14592</v>
      </c>
      <c r="D10908" s="11">
        <v>46213.506215277797</v>
      </c>
      <c r="E10908" t="s">
        <v>14593</v>
      </c>
      <c r="F10908" t="s">
        <v>6415</v>
      </c>
      <c r="G10908" t="s">
        <v>9095</v>
      </c>
      <c r="H10908" t="s">
        <v>6542</v>
      </c>
      <c r="I10908" t="s">
        <v>65</v>
      </c>
      <c r="J10908" t="s">
        <v>57</v>
      </c>
      <c r="K10908" t="s">
        <v>14594</v>
      </c>
      <c r="L10908" t="s">
        <v>14258</v>
      </c>
      <c r="M10908" t="s">
        <v>14595</v>
      </c>
      <c r="N10908" t="s">
        <v>7398</v>
      </c>
      <c r="O10908" t="s">
        <v>7447</v>
      </c>
      <c r="P10908">
        <v>28650000</v>
      </c>
      <c r="Q10908" t="s">
        <v>6636</v>
      </c>
      <c r="R10908" t="s">
        <v>6636</v>
      </c>
      <c r="S10908" s="12"/>
      <c r="T10908" s="13"/>
      <c r="U10908" t="s">
        <v>6629</v>
      </c>
    </row>
    <row r="10909" spans="1:21" x14ac:dyDescent="0.25">
      <c r="A10909" t="s">
        <v>6619</v>
      </c>
      <c r="B10909" s="12">
        <v>215205</v>
      </c>
      <c r="C10909" t="s">
        <v>14592</v>
      </c>
      <c r="D10909" s="11">
        <v>46213.506215277797</v>
      </c>
      <c r="E10909" t="s">
        <v>14593</v>
      </c>
      <c r="F10909" t="s">
        <v>6415</v>
      </c>
      <c r="G10909" t="s">
        <v>9096</v>
      </c>
      <c r="H10909" t="s">
        <v>6542</v>
      </c>
      <c r="I10909" t="s">
        <v>65</v>
      </c>
      <c r="J10909" t="s">
        <v>57</v>
      </c>
      <c r="K10909" t="s">
        <v>14594</v>
      </c>
      <c r="L10909" t="s">
        <v>14258</v>
      </c>
      <c r="M10909" t="s">
        <v>14595</v>
      </c>
      <c r="N10909" t="s">
        <v>7398</v>
      </c>
      <c r="O10909" t="s">
        <v>7447</v>
      </c>
      <c r="P10909">
        <v>28650000</v>
      </c>
      <c r="Q10909" t="s">
        <v>6636</v>
      </c>
      <c r="R10909" t="s">
        <v>6636</v>
      </c>
      <c r="S10909" s="12"/>
      <c r="T10909" s="13"/>
      <c r="U10909" t="s">
        <v>6629</v>
      </c>
    </row>
    <row r="10910" spans="1:21" x14ac:dyDescent="0.25">
      <c r="A10910" t="s">
        <v>6619</v>
      </c>
      <c r="B10910" s="12">
        <v>215210</v>
      </c>
      <c r="C10910" t="s">
        <v>14596</v>
      </c>
      <c r="D10910" s="11">
        <v>46213.5242939815</v>
      </c>
      <c r="E10910" t="s">
        <v>14597</v>
      </c>
      <c r="F10910" t="s">
        <v>6415</v>
      </c>
      <c r="G10910" t="s">
        <v>6968</v>
      </c>
      <c r="H10910" t="s">
        <v>6542</v>
      </c>
      <c r="I10910" t="s">
        <v>65</v>
      </c>
      <c r="J10910" t="s">
        <v>67</v>
      </c>
      <c r="K10910" t="s">
        <v>14598</v>
      </c>
      <c r="L10910" t="s">
        <v>14267</v>
      </c>
      <c r="M10910" t="s">
        <v>14599</v>
      </c>
      <c r="N10910" t="s">
        <v>14269</v>
      </c>
      <c r="O10910" t="s">
        <v>14270</v>
      </c>
      <c r="P10910">
        <v>26450000</v>
      </c>
      <c r="Q10910" t="s">
        <v>6636</v>
      </c>
      <c r="R10910" t="s">
        <v>6636</v>
      </c>
      <c r="S10910" s="12"/>
      <c r="T10910" s="13"/>
      <c r="U10910" t="s">
        <v>6636</v>
      </c>
    </row>
    <row r="10911" spans="1:21" x14ac:dyDescent="0.25">
      <c r="A10911" t="s">
        <v>6619</v>
      </c>
      <c r="B10911" s="12">
        <v>215210</v>
      </c>
      <c r="C10911" t="s">
        <v>14596</v>
      </c>
      <c r="D10911" s="11">
        <v>46213.5242939815</v>
      </c>
      <c r="E10911" t="s">
        <v>14597</v>
      </c>
      <c r="F10911" t="s">
        <v>6415</v>
      </c>
      <c r="G10911" t="s">
        <v>9091</v>
      </c>
      <c r="H10911" t="s">
        <v>6542</v>
      </c>
      <c r="I10911" t="s">
        <v>65</v>
      </c>
      <c r="J10911" t="s">
        <v>67</v>
      </c>
      <c r="K10911" t="s">
        <v>14598</v>
      </c>
      <c r="L10911" t="s">
        <v>14267</v>
      </c>
      <c r="M10911" t="s">
        <v>14599</v>
      </c>
      <c r="N10911" t="s">
        <v>14269</v>
      </c>
      <c r="O10911" t="s">
        <v>14270</v>
      </c>
      <c r="P10911">
        <v>26450000</v>
      </c>
      <c r="Q10911" t="s">
        <v>6636</v>
      </c>
      <c r="R10911" t="s">
        <v>6636</v>
      </c>
      <c r="S10911" s="12"/>
      <c r="T10911" s="13"/>
      <c r="U10911" t="s">
        <v>6636</v>
      </c>
    </row>
    <row r="10912" spans="1:21" x14ac:dyDescent="0.25">
      <c r="A10912" t="s">
        <v>6619</v>
      </c>
      <c r="B10912" s="12">
        <v>215210</v>
      </c>
      <c r="C10912" t="s">
        <v>14596</v>
      </c>
      <c r="D10912" s="11">
        <v>46213.5242939815</v>
      </c>
      <c r="E10912" t="s">
        <v>14597</v>
      </c>
      <c r="F10912" t="s">
        <v>6415</v>
      </c>
      <c r="G10912" t="s">
        <v>14271</v>
      </c>
      <c r="H10912" t="s">
        <v>6542</v>
      </c>
      <c r="I10912" t="s">
        <v>65</v>
      </c>
      <c r="J10912" t="s">
        <v>67</v>
      </c>
      <c r="K10912" t="s">
        <v>14598</v>
      </c>
      <c r="L10912" t="s">
        <v>14267</v>
      </c>
      <c r="M10912" t="s">
        <v>14599</v>
      </c>
      <c r="N10912" t="s">
        <v>14269</v>
      </c>
      <c r="O10912" t="s">
        <v>14270</v>
      </c>
      <c r="P10912">
        <v>26450000</v>
      </c>
      <c r="Q10912" t="s">
        <v>6636</v>
      </c>
      <c r="R10912" t="s">
        <v>6636</v>
      </c>
      <c r="S10912" s="12"/>
      <c r="T10912" s="13"/>
      <c r="U10912" t="s">
        <v>6636</v>
      </c>
    </row>
    <row r="10913" spans="1:21" x14ac:dyDescent="0.25">
      <c r="A10913" t="s">
        <v>6619</v>
      </c>
      <c r="B10913" s="12">
        <v>215210</v>
      </c>
      <c r="C10913" t="s">
        <v>14596</v>
      </c>
      <c r="D10913" s="11">
        <v>46213.5242939815</v>
      </c>
      <c r="E10913" t="s">
        <v>14597</v>
      </c>
      <c r="F10913" t="s">
        <v>6415</v>
      </c>
      <c r="G10913" t="s">
        <v>14272</v>
      </c>
      <c r="H10913" t="s">
        <v>6542</v>
      </c>
      <c r="I10913" t="s">
        <v>65</v>
      </c>
      <c r="J10913" t="s">
        <v>67</v>
      </c>
      <c r="K10913" t="s">
        <v>14598</v>
      </c>
      <c r="L10913" t="s">
        <v>14267</v>
      </c>
      <c r="M10913" t="s">
        <v>14599</v>
      </c>
      <c r="N10913" t="s">
        <v>14269</v>
      </c>
      <c r="O10913" t="s">
        <v>14270</v>
      </c>
      <c r="P10913">
        <v>26450000</v>
      </c>
      <c r="Q10913" t="s">
        <v>6636</v>
      </c>
      <c r="R10913" t="s">
        <v>6636</v>
      </c>
      <c r="S10913" s="12"/>
      <c r="T10913" s="13"/>
      <c r="U10913" t="s">
        <v>6636</v>
      </c>
    </row>
    <row r="10914" spans="1:21" x14ac:dyDescent="0.25">
      <c r="A10914" t="s">
        <v>6619</v>
      </c>
      <c r="B10914" s="12">
        <v>215210</v>
      </c>
      <c r="C10914" t="s">
        <v>14596</v>
      </c>
      <c r="D10914" s="11">
        <v>46213.5242939815</v>
      </c>
      <c r="E10914" t="s">
        <v>14597</v>
      </c>
      <c r="F10914" t="s">
        <v>6415</v>
      </c>
      <c r="G10914" t="s">
        <v>14273</v>
      </c>
      <c r="H10914" t="s">
        <v>6542</v>
      </c>
      <c r="I10914" t="s">
        <v>65</v>
      </c>
      <c r="J10914" t="s">
        <v>67</v>
      </c>
      <c r="K10914" t="s">
        <v>14598</v>
      </c>
      <c r="L10914" t="s">
        <v>14267</v>
      </c>
      <c r="M10914" t="s">
        <v>14599</v>
      </c>
      <c r="N10914" t="s">
        <v>14269</v>
      </c>
      <c r="O10914" t="s">
        <v>14270</v>
      </c>
      <c r="P10914">
        <v>26450000</v>
      </c>
      <c r="Q10914" t="s">
        <v>6636</v>
      </c>
      <c r="R10914" t="s">
        <v>6636</v>
      </c>
      <c r="S10914" s="12"/>
      <c r="T10914" s="13"/>
      <c r="U10914" t="s">
        <v>6636</v>
      </c>
    </row>
    <row r="10915" spans="1:21" x14ac:dyDescent="0.25">
      <c r="A10915" t="s">
        <v>6619</v>
      </c>
      <c r="B10915" s="12">
        <v>215210</v>
      </c>
      <c r="C10915" t="s">
        <v>14596</v>
      </c>
      <c r="D10915" s="11">
        <v>46213.5242939815</v>
      </c>
      <c r="E10915" t="s">
        <v>14597</v>
      </c>
      <c r="F10915" t="s">
        <v>6415</v>
      </c>
      <c r="G10915" t="s">
        <v>14274</v>
      </c>
      <c r="H10915" t="s">
        <v>6542</v>
      </c>
      <c r="I10915" t="s">
        <v>65</v>
      </c>
      <c r="J10915" t="s">
        <v>67</v>
      </c>
      <c r="K10915" t="s">
        <v>14598</v>
      </c>
      <c r="L10915" t="s">
        <v>14267</v>
      </c>
      <c r="M10915" t="s">
        <v>14599</v>
      </c>
      <c r="N10915" t="s">
        <v>14269</v>
      </c>
      <c r="O10915" t="s">
        <v>14270</v>
      </c>
      <c r="P10915">
        <v>26450000</v>
      </c>
      <c r="Q10915" t="s">
        <v>6636</v>
      </c>
      <c r="R10915" t="s">
        <v>6636</v>
      </c>
      <c r="S10915" s="12"/>
      <c r="T10915" s="13"/>
      <c r="U10915" t="s">
        <v>6636</v>
      </c>
    </row>
    <row r="10916" spans="1:21" x14ac:dyDescent="0.25">
      <c r="A10916" t="s">
        <v>6619</v>
      </c>
      <c r="B10916" s="12">
        <v>215210</v>
      </c>
      <c r="C10916" t="s">
        <v>14596</v>
      </c>
      <c r="D10916" s="11">
        <v>46213.5242939815</v>
      </c>
      <c r="E10916" t="s">
        <v>14597</v>
      </c>
      <c r="F10916" t="s">
        <v>6415</v>
      </c>
      <c r="G10916" t="s">
        <v>9095</v>
      </c>
      <c r="H10916" t="s">
        <v>6542</v>
      </c>
      <c r="I10916" t="s">
        <v>65</v>
      </c>
      <c r="J10916" t="s">
        <v>67</v>
      </c>
      <c r="K10916" t="s">
        <v>14598</v>
      </c>
      <c r="L10916" t="s">
        <v>14267</v>
      </c>
      <c r="M10916" t="s">
        <v>14599</v>
      </c>
      <c r="N10916" t="s">
        <v>14269</v>
      </c>
      <c r="O10916" t="s">
        <v>14270</v>
      </c>
      <c r="P10916">
        <v>26450000</v>
      </c>
      <c r="Q10916" t="s">
        <v>6636</v>
      </c>
      <c r="R10916" t="s">
        <v>6636</v>
      </c>
      <c r="S10916" s="12"/>
      <c r="T10916" s="13"/>
      <c r="U10916" t="s">
        <v>6636</v>
      </c>
    </row>
    <row r="10917" spans="1:21" x14ac:dyDescent="0.25">
      <c r="A10917" t="s">
        <v>6619</v>
      </c>
      <c r="B10917" s="12">
        <v>215210</v>
      </c>
      <c r="C10917" t="s">
        <v>14596</v>
      </c>
      <c r="D10917" s="11">
        <v>46213.5242939815</v>
      </c>
      <c r="E10917" t="s">
        <v>14597</v>
      </c>
      <c r="F10917" t="s">
        <v>6415</v>
      </c>
      <c r="G10917" t="s">
        <v>9096</v>
      </c>
      <c r="H10917" t="s">
        <v>6542</v>
      </c>
      <c r="I10917" t="s">
        <v>65</v>
      </c>
      <c r="J10917" t="s">
        <v>67</v>
      </c>
      <c r="K10917" t="s">
        <v>14598</v>
      </c>
      <c r="L10917" t="s">
        <v>14267</v>
      </c>
      <c r="M10917" t="s">
        <v>14599</v>
      </c>
      <c r="N10917" t="s">
        <v>14269</v>
      </c>
      <c r="O10917" t="s">
        <v>14270</v>
      </c>
      <c r="P10917">
        <v>26450000</v>
      </c>
      <c r="Q10917" t="s">
        <v>6636</v>
      </c>
      <c r="R10917" t="s">
        <v>6636</v>
      </c>
      <c r="S10917" s="12"/>
      <c r="T10917" s="13"/>
      <c r="U10917" t="s">
        <v>6636</v>
      </c>
    </row>
    <row r="10918" spans="1:21" x14ac:dyDescent="0.25">
      <c r="A10918" t="s">
        <v>6619</v>
      </c>
      <c r="B10918" s="12">
        <v>215290</v>
      </c>
      <c r="C10918" t="s">
        <v>14540</v>
      </c>
      <c r="D10918" s="11">
        <v>46213.802604166704</v>
      </c>
      <c r="E10918" t="s">
        <v>14541</v>
      </c>
      <c r="F10918" t="s">
        <v>6415</v>
      </c>
      <c r="G10918" t="s">
        <v>6968</v>
      </c>
      <c r="H10918" t="s">
        <v>6542</v>
      </c>
      <c r="I10918" t="s">
        <v>65</v>
      </c>
      <c r="J10918" t="s">
        <v>636</v>
      </c>
      <c r="K10918" t="s">
        <v>14542</v>
      </c>
      <c r="L10918" t="s">
        <v>14324</v>
      </c>
      <c r="M10918" t="s">
        <v>14543</v>
      </c>
      <c r="N10918" t="s">
        <v>6627</v>
      </c>
      <c r="O10918" t="s">
        <v>7411</v>
      </c>
      <c r="P10918">
        <v>30000000</v>
      </c>
      <c r="Q10918" t="s">
        <v>6636</v>
      </c>
      <c r="R10918" t="s">
        <v>6636</v>
      </c>
      <c r="S10918" s="12"/>
      <c r="T10918" s="13"/>
      <c r="U10918" t="s">
        <v>6629</v>
      </c>
    </row>
    <row r="10919" spans="1:21" x14ac:dyDescent="0.25">
      <c r="A10919" t="s">
        <v>6619</v>
      </c>
      <c r="B10919" s="12">
        <v>215290</v>
      </c>
      <c r="C10919" t="s">
        <v>14540</v>
      </c>
      <c r="D10919" s="11">
        <v>46213.802604166704</v>
      </c>
      <c r="E10919" t="s">
        <v>14541</v>
      </c>
      <c r="F10919" t="s">
        <v>6415</v>
      </c>
      <c r="G10919" t="s">
        <v>9091</v>
      </c>
      <c r="H10919" t="s">
        <v>6542</v>
      </c>
      <c r="I10919" t="s">
        <v>65</v>
      </c>
      <c r="J10919" t="s">
        <v>636</v>
      </c>
      <c r="K10919" t="s">
        <v>14542</v>
      </c>
      <c r="L10919" t="s">
        <v>14324</v>
      </c>
      <c r="M10919" t="s">
        <v>14543</v>
      </c>
      <c r="N10919" t="s">
        <v>6627</v>
      </c>
      <c r="O10919" t="s">
        <v>7411</v>
      </c>
      <c r="P10919">
        <v>30000000</v>
      </c>
      <c r="Q10919" t="s">
        <v>6636</v>
      </c>
      <c r="R10919" t="s">
        <v>6636</v>
      </c>
      <c r="S10919" s="12"/>
      <c r="T10919" s="13"/>
      <c r="U10919" t="s">
        <v>6629</v>
      </c>
    </row>
    <row r="10920" spans="1:21" x14ac:dyDescent="0.25">
      <c r="A10920" t="s">
        <v>6619</v>
      </c>
      <c r="B10920" s="12">
        <v>215290</v>
      </c>
      <c r="C10920" t="s">
        <v>14540</v>
      </c>
      <c r="D10920" s="11">
        <v>46213.802604166704</v>
      </c>
      <c r="E10920" t="s">
        <v>14541</v>
      </c>
      <c r="F10920" t="s">
        <v>6415</v>
      </c>
      <c r="G10920" t="s">
        <v>14292</v>
      </c>
      <c r="H10920" t="s">
        <v>6542</v>
      </c>
      <c r="I10920" t="s">
        <v>65</v>
      </c>
      <c r="J10920" t="s">
        <v>636</v>
      </c>
      <c r="K10920" t="s">
        <v>14542</v>
      </c>
      <c r="L10920" t="s">
        <v>14324</v>
      </c>
      <c r="M10920" t="s">
        <v>14543</v>
      </c>
      <c r="N10920" t="s">
        <v>6627</v>
      </c>
      <c r="O10920" t="s">
        <v>7411</v>
      </c>
      <c r="P10920">
        <v>30000000</v>
      </c>
      <c r="Q10920" t="s">
        <v>6636</v>
      </c>
      <c r="R10920" t="s">
        <v>6636</v>
      </c>
      <c r="S10920" s="12"/>
      <c r="T10920" s="13"/>
      <c r="U10920" t="s">
        <v>6629</v>
      </c>
    </row>
    <row r="10921" spans="1:21" x14ac:dyDescent="0.25">
      <c r="A10921" t="s">
        <v>6619</v>
      </c>
      <c r="B10921" s="12">
        <v>215290</v>
      </c>
      <c r="C10921" t="s">
        <v>14540</v>
      </c>
      <c r="D10921" s="11">
        <v>46213.802604166704</v>
      </c>
      <c r="E10921" t="s">
        <v>14541</v>
      </c>
      <c r="F10921" t="s">
        <v>6415</v>
      </c>
      <c r="G10921" t="s">
        <v>14294</v>
      </c>
      <c r="H10921" t="s">
        <v>6542</v>
      </c>
      <c r="I10921" t="s">
        <v>65</v>
      </c>
      <c r="J10921" t="s">
        <v>636</v>
      </c>
      <c r="K10921" t="s">
        <v>14542</v>
      </c>
      <c r="L10921" t="s">
        <v>14324</v>
      </c>
      <c r="M10921" t="s">
        <v>14543</v>
      </c>
      <c r="N10921" t="s">
        <v>6627</v>
      </c>
      <c r="O10921" t="s">
        <v>7411</v>
      </c>
      <c r="P10921">
        <v>30000000</v>
      </c>
      <c r="Q10921" t="s">
        <v>6636</v>
      </c>
      <c r="R10921" t="s">
        <v>6636</v>
      </c>
      <c r="S10921" s="12"/>
      <c r="T10921" s="13"/>
      <c r="U10921" t="s">
        <v>6629</v>
      </c>
    </row>
    <row r="10922" spans="1:21" x14ac:dyDescent="0.25">
      <c r="A10922" t="s">
        <v>6619</v>
      </c>
      <c r="B10922" s="12">
        <v>215290</v>
      </c>
      <c r="C10922" t="s">
        <v>14540</v>
      </c>
      <c r="D10922" s="11">
        <v>46213.802604166704</v>
      </c>
      <c r="E10922" t="s">
        <v>14541</v>
      </c>
      <c r="F10922" t="s">
        <v>6415</v>
      </c>
      <c r="G10922" t="s">
        <v>14295</v>
      </c>
      <c r="H10922" t="s">
        <v>6542</v>
      </c>
      <c r="I10922" t="s">
        <v>65</v>
      </c>
      <c r="J10922" t="s">
        <v>636</v>
      </c>
      <c r="K10922" t="s">
        <v>14542</v>
      </c>
      <c r="L10922" t="s">
        <v>14324</v>
      </c>
      <c r="M10922" t="s">
        <v>14543</v>
      </c>
      <c r="N10922" t="s">
        <v>6627</v>
      </c>
      <c r="O10922" t="s">
        <v>7411</v>
      </c>
      <c r="P10922">
        <v>30000000</v>
      </c>
      <c r="Q10922" t="s">
        <v>6636</v>
      </c>
      <c r="R10922" t="s">
        <v>6636</v>
      </c>
      <c r="S10922" s="12"/>
      <c r="T10922" s="13"/>
      <c r="U10922" t="s">
        <v>6629</v>
      </c>
    </row>
    <row r="10923" spans="1:21" x14ac:dyDescent="0.25">
      <c r="A10923" t="s">
        <v>6619</v>
      </c>
      <c r="B10923" s="12">
        <v>215290</v>
      </c>
      <c r="C10923" t="s">
        <v>14540</v>
      </c>
      <c r="D10923" s="11">
        <v>46213.802604166704</v>
      </c>
      <c r="E10923" t="s">
        <v>14541</v>
      </c>
      <c r="F10923" t="s">
        <v>6415</v>
      </c>
      <c r="G10923" t="s">
        <v>14327</v>
      </c>
      <c r="H10923" t="s">
        <v>6542</v>
      </c>
      <c r="I10923" t="s">
        <v>65</v>
      </c>
      <c r="J10923" t="s">
        <v>636</v>
      </c>
      <c r="K10923" t="s">
        <v>14542</v>
      </c>
      <c r="L10923" t="s">
        <v>14324</v>
      </c>
      <c r="M10923" t="s">
        <v>14543</v>
      </c>
      <c r="N10923" t="s">
        <v>6627</v>
      </c>
      <c r="O10923" t="s">
        <v>7411</v>
      </c>
      <c r="P10923">
        <v>30000000</v>
      </c>
      <c r="Q10923" t="s">
        <v>6636</v>
      </c>
      <c r="R10923" t="s">
        <v>6636</v>
      </c>
      <c r="S10923" s="12"/>
      <c r="T10923" s="13"/>
      <c r="U10923" t="s">
        <v>6629</v>
      </c>
    </row>
    <row r="10924" spans="1:21" x14ac:dyDescent="0.25">
      <c r="A10924" t="s">
        <v>6619</v>
      </c>
      <c r="B10924" s="12">
        <v>215290</v>
      </c>
      <c r="C10924" t="s">
        <v>14540</v>
      </c>
      <c r="D10924" s="11">
        <v>46213.802604166704</v>
      </c>
      <c r="E10924" t="s">
        <v>14541</v>
      </c>
      <c r="F10924" t="s">
        <v>6415</v>
      </c>
      <c r="G10924" t="s">
        <v>9095</v>
      </c>
      <c r="H10924" t="s">
        <v>6542</v>
      </c>
      <c r="I10924" t="s">
        <v>65</v>
      </c>
      <c r="J10924" t="s">
        <v>636</v>
      </c>
      <c r="K10924" t="s">
        <v>14542</v>
      </c>
      <c r="L10924" t="s">
        <v>14324</v>
      </c>
      <c r="M10924" t="s">
        <v>14543</v>
      </c>
      <c r="N10924" t="s">
        <v>6627</v>
      </c>
      <c r="O10924" t="s">
        <v>7411</v>
      </c>
      <c r="P10924">
        <v>30000000</v>
      </c>
      <c r="Q10924" t="s">
        <v>6636</v>
      </c>
      <c r="R10924" t="s">
        <v>6636</v>
      </c>
      <c r="S10924" s="12"/>
      <c r="T10924" s="13"/>
      <c r="U10924" t="s">
        <v>6629</v>
      </c>
    </row>
    <row r="10925" spans="1:21" x14ac:dyDescent="0.25">
      <c r="A10925" t="s">
        <v>6619</v>
      </c>
      <c r="B10925" s="12">
        <v>215290</v>
      </c>
      <c r="C10925" t="s">
        <v>14540</v>
      </c>
      <c r="D10925" s="11">
        <v>46213.802604166704</v>
      </c>
      <c r="E10925" t="s">
        <v>14541</v>
      </c>
      <c r="F10925" t="s">
        <v>6415</v>
      </c>
      <c r="G10925" t="s">
        <v>9096</v>
      </c>
      <c r="H10925" t="s">
        <v>6542</v>
      </c>
      <c r="I10925" t="s">
        <v>65</v>
      </c>
      <c r="J10925" t="s">
        <v>636</v>
      </c>
      <c r="K10925" t="s">
        <v>14542</v>
      </c>
      <c r="L10925" t="s">
        <v>14324</v>
      </c>
      <c r="M10925" t="s">
        <v>14543</v>
      </c>
      <c r="N10925" t="s">
        <v>6627</v>
      </c>
      <c r="O10925" t="s">
        <v>7411</v>
      </c>
      <c r="P10925">
        <v>30000000</v>
      </c>
      <c r="Q10925" t="s">
        <v>6636</v>
      </c>
      <c r="R10925" t="s">
        <v>6636</v>
      </c>
      <c r="S10925" s="12"/>
      <c r="T10925" s="13"/>
      <c r="U10925" t="s">
        <v>6629</v>
      </c>
    </row>
    <row r="10926" spans="1:21" x14ac:dyDescent="0.25">
      <c r="A10926" t="s">
        <v>6637</v>
      </c>
      <c r="B10926" s="12">
        <v>215425</v>
      </c>
      <c r="C10926" t="s">
        <v>14600</v>
      </c>
      <c r="D10926" s="11">
        <v>46214.570416666698</v>
      </c>
      <c r="E10926" t="s">
        <v>14601</v>
      </c>
      <c r="F10926" t="s">
        <v>6415</v>
      </c>
      <c r="G10926" t="s">
        <v>6968</v>
      </c>
      <c r="H10926" t="s">
        <v>6542</v>
      </c>
      <c r="I10926" t="s">
        <v>6640</v>
      </c>
      <c r="J10926" t="s">
        <v>6641</v>
      </c>
      <c r="K10926" t="s">
        <v>14602</v>
      </c>
      <c r="L10926" t="s">
        <v>14267</v>
      </c>
      <c r="M10926" t="s">
        <v>14603</v>
      </c>
      <c r="N10926" t="s">
        <v>14269</v>
      </c>
      <c r="O10926" t="s">
        <v>14270</v>
      </c>
      <c r="P10926">
        <v>26450000</v>
      </c>
      <c r="Q10926" t="s">
        <v>6636</v>
      </c>
      <c r="R10926" t="s">
        <v>6636</v>
      </c>
      <c r="S10926" s="12"/>
      <c r="T10926" s="13"/>
      <c r="U10926" t="s">
        <v>6629</v>
      </c>
    </row>
    <row r="10927" spans="1:21" x14ac:dyDescent="0.25">
      <c r="A10927" t="s">
        <v>6637</v>
      </c>
      <c r="B10927" s="12">
        <v>215425</v>
      </c>
      <c r="C10927" t="s">
        <v>14600</v>
      </c>
      <c r="D10927" s="11">
        <v>46214.570416666698</v>
      </c>
      <c r="E10927" t="s">
        <v>14601</v>
      </c>
      <c r="F10927" t="s">
        <v>6415</v>
      </c>
      <c r="G10927" t="s">
        <v>9091</v>
      </c>
      <c r="H10927" t="s">
        <v>6542</v>
      </c>
      <c r="I10927" t="s">
        <v>6640</v>
      </c>
      <c r="J10927" t="s">
        <v>6641</v>
      </c>
      <c r="K10927" t="s">
        <v>14602</v>
      </c>
      <c r="L10927" t="s">
        <v>14267</v>
      </c>
      <c r="M10927" t="s">
        <v>14603</v>
      </c>
      <c r="N10927" t="s">
        <v>14269</v>
      </c>
      <c r="O10927" t="s">
        <v>14270</v>
      </c>
      <c r="P10927">
        <v>26450000</v>
      </c>
      <c r="Q10927" t="s">
        <v>6636</v>
      </c>
      <c r="R10927" t="s">
        <v>6636</v>
      </c>
      <c r="S10927" s="12"/>
      <c r="T10927" s="13"/>
      <c r="U10927" t="s">
        <v>6629</v>
      </c>
    </row>
    <row r="10928" spans="1:21" x14ac:dyDescent="0.25">
      <c r="A10928" t="s">
        <v>6637</v>
      </c>
      <c r="B10928" s="12">
        <v>215425</v>
      </c>
      <c r="C10928" t="s">
        <v>14600</v>
      </c>
      <c r="D10928" s="11">
        <v>46214.570416666698</v>
      </c>
      <c r="E10928" t="s">
        <v>14601</v>
      </c>
      <c r="F10928" t="s">
        <v>6415</v>
      </c>
      <c r="G10928" t="s">
        <v>14271</v>
      </c>
      <c r="H10928" t="s">
        <v>6542</v>
      </c>
      <c r="I10928" t="s">
        <v>6640</v>
      </c>
      <c r="J10928" t="s">
        <v>6641</v>
      </c>
      <c r="K10928" t="s">
        <v>14602</v>
      </c>
      <c r="L10928" t="s">
        <v>14267</v>
      </c>
      <c r="M10928" t="s">
        <v>14603</v>
      </c>
      <c r="N10928" t="s">
        <v>14269</v>
      </c>
      <c r="O10928" t="s">
        <v>14270</v>
      </c>
      <c r="P10928">
        <v>26450000</v>
      </c>
      <c r="Q10928" t="s">
        <v>6636</v>
      </c>
      <c r="R10928" t="s">
        <v>6636</v>
      </c>
      <c r="S10928" s="12"/>
      <c r="T10928" s="13"/>
      <c r="U10928" t="s">
        <v>6629</v>
      </c>
    </row>
    <row r="10929" spans="1:21" x14ac:dyDescent="0.25">
      <c r="A10929" t="s">
        <v>6637</v>
      </c>
      <c r="B10929" s="12">
        <v>215425</v>
      </c>
      <c r="C10929" t="s">
        <v>14600</v>
      </c>
      <c r="D10929" s="11">
        <v>46214.570416666698</v>
      </c>
      <c r="E10929" t="s">
        <v>14601</v>
      </c>
      <c r="F10929" t="s">
        <v>6415</v>
      </c>
      <c r="G10929" t="s">
        <v>14272</v>
      </c>
      <c r="H10929" t="s">
        <v>6542</v>
      </c>
      <c r="I10929" t="s">
        <v>6640</v>
      </c>
      <c r="J10929" t="s">
        <v>6641</v>
      </c>
      <c r="K10929" t="s">
        <v>14602</v>
      </c>
      <c r="L10929" t="s">
        <v>14267</v>
      </c>
      <c r="M10929" t="s">
        <v>14603</v>
      </c>
      <c r="N10929" t="s">
        <v>14269</v>
      </c>
      <c r="O10929" t="s">
        <v>14270</v>
      </c>
      <c r="P10929">
        <v>26450000</v>
      </c>
      <c r="Q10929" t="s">
        <v>6636</v>
      </c>
      <c r="R10929" t="s">
        <v>6636</v>
      </c>
      <c r="S10929" s="12"/>
      <c r="T10929" s="13"/>
      <c r="U10929" t="s">
        <v>6629</v>
      </c>
    </row>
    <row r="10930" spans="1:21" x14ac:dyDescent="0.25">
      <c r="A10930" t="s">
        <v>6637</v>
      </c>
      <c r="B10930" s="12">
        <v>215425</v>
      </c>
      <c r="C10930" t="s">
        <v>14600</v>
      </c>
      <c r="D10930" s="11">
        <v>46214.570416666698</v>
      </c>
      <c r="E10930" t="s">
        <v>14601</v>
      </c>
      <c r="F10930" t="s">
        <v>6415</v>
      </c>
      <c r="G10930" t="s">
        <v>14273</v>
      </c>
      <c r="H10930" t="s">
        <v>6542</v>
      </c>
      <c r="I10930" t="s">
        <v>6640</v>
      </c>
      <c r="J10930" t="s">
        <v>6641</v>
      </c>
      <c r="K10930" t="s">
        <v>14602</v>
      </c>
      <c r="L10930" t="s">
        <v>14267</v>
      </c>
      <c r="M10930" t="s">
        <v>14603</v>
      </c>
      <c r="N10930" t="s">
        <v>14269</v>
      </c>
      <c r="O10930" t="s">
        <v>14270</v>
      </c>
      <c r="P10930">
        <v>26450000</v>
      </c>
      <c r="Q10930" t="s">
        <v>6636</v>
      </c>
      <c r="R10930" t="s">
        <v>6636</v>
      </c>
      <c r="S10930" s="12"/>
      <c r="T10930" s="13"/>
      <c r="U10930" t="s">
        <v>6629</v>
      </c>
    </row>
    <row r="10931" spans="1:21" x14ac:dyDescent="0.25">
      <c r="A10931" t="s">
        <v>6637</v>
      </c>
      <c r="B10931" s="12">
        <v>215425</v>
      </c>
      <c r="C10931" t="s">
        <v>14600</v>
      </c>
      <c r="D10931" s="11">
        <v>46214.570416666698</v>
      </c>
      <c r="E10931" t="s">
        <v>14601</v>
      </c>
      <c r="F10931" t="s">
        <v>6415</v>
      </c>
      <c r="G10931" t="s">
        <v>14274</v>
      </c>
      <c r="H10931" t="s">
        <v>6542</v>
      </c>
      <c r="I10931" t="s">
        <v>6640</v>
      </c>
      <c r="J10931" t="s">
        <v>6641</v>
      </c>
      <c r="K10931" t="s">
        <v>14602</v>
      </c>
      <c r="L10931" t="s">
        <v>14267</v>
      </c>
      <c r="M10931" t="s">
        <v>14603</v>
      </c>
      <c r="N10931" t="s">
        <v>14269</v>
      </c>
      <c r="O10931" t="s">
        <v>14270</v>
      </c>
      <c r="P10931">
        <v>26450000</v>
      </c>
      <c r="Q10931" t="s">
        <v>6636</v>
      </c>
      <c r="R10931" t="s">
        <v>6636</v>
      </c>
      <c r="S10931" s="12"/>
      <c r="T10931" s="13"/>
      <c r="U10931" t="s">
        <v>6629</v>
      </c>
    </row>
    <row r="10932" spans="1:21" x14ac:dyDescent="0.25">
      <c r="A10932" t="s">
        <v>6637</v>
      </c>
      <c r="B10932" s="12">
        <v>215425</v>
      </c>
      <c r="C10932" t="s">
        <v>14600</v>
      </c>
      <c r="D10932" s="11">
        <v>46214.570416666698</v>
      </c>
      <c r="E10932" t="s">
        <v>14601</v>
      </c>
      <c r="F10932" t="s">
        <v>6415</v>
      </c>
      <c r="G10932" t="s">
        <v>9095</v>
      </c>
      <c r="H10932" t="s">
        <v>6542</v>
      </c>
      <c r="I10932" t="s">
        <v>6640</v>
      </c>
      <c r="J10932" t="s">
        <v>6641</v>
      </c>
      <c r="K10932" t="s">
        <v>14602</v>
      </c>
      <c r="L10932" t="s">
        <v>14267</v>
      </c>
      <c r="M10932" t="s">
        <v>14603</v>
      </c>
      <c r="N10932" t="s">
        <v>14269</v>
      </c>
      <c r="O10932" t="s">
        <v>14270</v>
      </c>
      <c r="P10932">
        <v>26450000</v>
      </c>
      <c r="Q10932" t="s">
        <v>6636</v>
      </c>
      <c r="R10932" t="s">
        <v>6636</v>
      </c>
      <c r="S10932" s="12"/>
      <c r="T10932" s="13"/>
      <c r="U10932" t="s">
        <v>6629</v>
      </c>
    </row>
    <row r="10933" spans="1:21" x14ac:dyDescent="0.25">
      <c r="A10933" t="s">
        <v>6637</v>
      </c>
      <c r="B10933" s="12">
        <v>215425</v>
      </c>
      <c r="C10933" t="s">
        <v>14600</v>
      </c>
      <c r="D10933" s="11">
        <v>46214.570416666698</v>
      </c>
      <c r="E10933" t="s">
        <v>14601</v>
      </c>
      <c r="F10933" t="s">
        <v>6415</v>
      </c>
      <c r="G10933" t="s">
        <v>9096</v>
      </c>
      <c r="H10933" t="s">
        <v>6542</v>
      </c>
      <c r="I10933" t="s">
        <v>6640</v>
      </c>
      <c r="J10933" t="s">
        <v>6641</v>
      </c>
      <c r="K10933" t="s">
        <v>14602</v>
      </c>
      <c r="L10933" t="s">
        <v>14267</v>
      </c>
      <c r="M10933" t="s">
        <v>14603</v>
      </c>
      <c r="N10933" t="s">
        <v>14269</v>
      </c>
      <c r="O10933" t="s">
        <v>14270</v>
      </c>
      <c r="P10933">
        <v>26450000</v>
      </c>
      <c r="Q10933" t="s">
        <v>6636</v>
      </c>
      <c r="R10933" t="s">
        <v>6636</v>
      </c>
      <c r="S10933" s="12"/>
      <c r="T10933" s="13"/>
      <c r="U10933" t="s">
        <v>6629</v>
      </c>
    </row>
    <row r="10934" spans="1:21" x14ac:dyDescent="0.25">
      <c r="A10934" t="s">
        <v>6619</v>
      </c>
      <c r="B10934" s="12">
        <v>215425</v>
      </c>
      <c r="C10934" t="s">
        <v>14600</v>
      </c>
      <c r="D10934" s="11">
        <v>46214.570416666698</v>
      </c>
      <c r="E10934" t="s">
        <v>14601</v>
      </c>
      <c r="F10934" t="s">
        <v>6415</v>
      </c>
      <c r="G10934" t="s">
        <v>6968</v>
      </c>
      <c r="H10934" t="s">
        <v>6542</v>
      </c>
      <c r="I10934" t="s">
        <v>6640</v>
      </c>
      <c r="J10934" t="s">
        <v>6641</v>
      </c>
      <c r="K10934" t="s">
        <v>14602</v>
      </c>
      <c r="L10934" t="s">
        <v>14267</v>
      </c>
      <c r="M10934" t="s">
        <v>14603</v>
      </c>
      <c r="N10934" t="s">
        <v>14269</v>
      </c>
      <c r="O10934" t="s">
        <v>14270</v>
      </c>
      <c r="P10934">
        <v>26450000</v>
      </c>
      <c r="Q10934" t="s">
        <v>6636</v>
      </c>
      <c r="R10934" t="s">
        <v>6636</v>
      </c>
      <c r="S10934" s="12"/>
      <c r="T10934" s="13"/>
      <c r="U10934" t="s">
        <v>6629</v>
      </c>
    </row>
    <row r="10935" spans="1:21" x14ac:dyDescent="0.25">
      <c r="A10935" t="s">
        <v>6619</v>
      </c>
      <c r="B10935" s="12">
        <v>215425</v>
      </c>
      <c r="C10935" t="s">
        <v>14600</v>
      </c>
      <c r="D10935" s="11">
        <v>46214.570416666698</v>
      </c>
      <c r="E10935" t="s">
        <v>14601</v>
      </c>
      <c r="F10935" t="s">
        <v>6415</v>
      </c>
      <c r="G10935" t="s">
        <v>9091</v>
      </c>
      <c r="H10935" t="s">
        <v>6542</v>
      </c>
      <c r="I10935" t="s">
        <v>6640</v>
      </c>
      <c r="J10935" t="s">
        <v>6641</v>
      </c>
      <c r="K10935" t="s">
        <v>14602</v>
      </c>
      <c r="L10935" t="s">
        <v>14267</v>
      </c>
      <c r="M10935" t="s">
        <v>14603</v>
      </c>
      <c r="N10935" t="s">
        <v>14269</v>
      </c>
      <c r="O10935" t="s">
        <v>14270</v>
      </c>
      <c r="P10935">
        <v>26450000</v>
      </c>
      <c r="Q10935" t="s">
        <v>6636</v>
      </c>
      <c r="R10935" t="s">
        <v>6636</v>
      </c>
      <c r="S10935" s="12"/>
      <c r="T10935" s="13"/>
      <c r="U10935" t="s">
        <v>6629</v>
      </c>
    </row>
    <row r="10936" spans="1:21" x14ac:dyDescent="0.25">
      <c r="A10936" t="s">
        <v>6619</v>
      </c>
      <c r="B10936" s="12">
        <v>215425</v>
      </c>
      <c r="C10936" t="s">
        <v>14600</v>
      </c>
      <c r="D10936" s="11">
        <v>46214.570416666698</v>
      </c>
      <c r="E10936" t="s">
        <v>14601</v>
      </c>
      <c r="F10936" t="s">
        <v>6415</v>
      </c>
      <c r="G10936" t="s">
        <v>14271</v>
      </c>
      <c r="H10936" t="s">
        <v>6542</v>
      </c>
      <c r="I10936" t="s">
        <v>6640</v>
      </c>
      <c r="J10936" t="s">
        <v>6641</v>
      </c>
      <c r="K10936" t="s">
        <v>14602</v>
      </c>
      <c r="L10936" t="s">
        <v>14267</v>
      </c>
      <c r="M10936" t="s">
        <v>14603</v>
      </c>
      <c r="N10936" t="s">
        <v>14269</v>
      </c>
      <c r="O10936" t="s">
        <v>14270</v>
      </c>
      <c r="P10936">
        <v>26450000</v>
      </c>
      <c r="Q10936" t="s">
        <v>6636</v>
      </c>
      <c r="R10936" t="s">
        <v>6636</v>
      </c>
      <c r="S10936" s="12"/>
      <c r="T10936" s="13"/>
      <c r="U10936" t="s">
        <v>6629</v>
      </c>
    </row>
    <row r="10937" spans="1:21" x14ac:dyDescent="0.25">
      <c r="A10937" t="s">
        <v>6619</v>
      </c>
      <c r="B10937" s="12">
        <v>215425</v>
      </c>
      <c r="C10937" t="s">
        <v>14600</v>
      </c>
      <c r="D10937" s="11">
        <v>46214.570416666698</v>
      </c>
      <c r="E10937" t="s">
        <v>14601</v>
      </c>
      <c r="F10937" t="s">
        <v>6415</v>
      </c>
      <c r="G10937" t="s">
        <v>14272</v>
      </c>
      <c r="H10937" t="s">
        <v>6542</v>
      </c>
      <c r="I10937" t="s">
        <v>6640</v>
      </c>
      <c r="J10937" t="s">
        <v>6641</v>
      </c>
      <c r="K10937" t="s">
        <v>14602</v>
      </c>
      <c r="L10937" t="s">
        <v>14267</v>
      </c>
      <c r="M10937" t="s">
        <v>14603</v>
      </c>
      <c r="N10937" t="s">
        <v>14269</v>
      </c>
      <c r="O10937" t="s">
        <v>14270</v>
      </c>
      <c r="P10937">
        <v>26450000</v>
      </c>
      <c r="Q10937" t="s">
        <v>6636</v>
      </c>
      <c r="R10937" t="s">
        <v>6636</v>
      </c>
      <c r="S10937" s="12"/>
      <c r="T10937" s="13"/>
      <c r="U10937" t="s">
        <v>6629</v>
      </c>
    </row>
    <row r="10938" spans="1:21" x14ac:dyDescent="0.25">
      <c r="A10938" t="s">
        <v>6619</v>
      </c>
      <c r="B10938" s="12">
        <v>215425</v>
      </c>
      <c r="C10938" t="s">
        <v>14600</v>
      </c>
      <c r="D10938" s="11">
        <v>46214.570416666698</v>
      </c>
      <c r="E10938" t="s">
        <v>14601</v>
      </c>
      <c r="F10938" t="s">
        <v>6415</v>
      </c>
      <c r="G10938" t="s">
        <v>14273</v>
      </c>
      <c r="H10938" t="s">
        <v>6542</v>
      </c>
      <c r="I10938" t="s">
        <v>6640</v>
      </c>
      <c r="J10938" t="s">
        <v>6641</v>
      </c>
      <c r="K10938" t="s">
        <v>14602</v>
      </c>
      <c r="L10938" t="s">
        <v>14267</v>
      </c>
      <c r="M10938" t="s">
        <v>14603</v>
      </c>
      <c r="N10938" t="s">
        <v>14269</v>
      </c>
      <c r="O10938" t="s">
        <v>14270</v>
      </c>
      <c r="P10938">
        <v>26450000</v>
      </c>
      <c r="Q10938" t="s">
        <v>6636</v>
      </c>
      <c r="R10938" t="s">
        <v>6636</v>
      </c>
      <c r="S10938" s="12"/>
      <c r="T10938" s="13"/>
      <c r="U10938" t="s">
        <v>6629</v>
      </c>
    </row>
    <row r="10939" spans="1:21" x14ac:dyDescent="0.25">
      <c r="A10939" t="s">
        <v>6619</v>
      </c>
      <c r="B10939" s="12">
        <v>215425</v>
      </c>
      <c r="C10939" t="s">
        <v>14600</v>
      </c>
      <c r="D10939" s="11">
        <v>46214.570416666698</v>
      </c>
      <c r="E10939" t="s">
        <v>14601</v>
      </c>
      <c r="F10939" t="s">
        <v>6415</v>
      </c>
      <c r="G10939" t="s">
        <v>14274</v>
      </c>
      <c r="H10939" t="s">
        <v>6542</v>
      </c>
      <c r="I10939" t="s">
        <v>6640</v>
      </c>
      <c r="J10939" t="s">
        <v>6641</v>
      </c>
      <c r="K10939" t="s">
        <v>14602</v>
      </c>
      <c r="L10939" t="s">
        <v>14267</v>
      </c>
      <c r="M10939" t="s">
        <v>14603</v>
      </c>
      <c r="N10939" t="s">
        <v>14269</v>
      </c>
      <c r="O10939" t="s">
        <v>14270</v>
      </c>
      <c r="P10939">
        <v>26450000</v>
      </c>
      <c r="Q10939" t="s">
        <v>6636</v>
      </c>
      <c r="R10939" t="s">
        <v>6636</v>
      </c>
      <c r="S10939" s="12"/>
      <c r="T10939" s="13"/>
      <c r="U10939" t="s">
        <v>6629</v>
      </c>
    </row>
    <row r="10940" spans="1:21" x14ac:dyDescent="0.25">
      <c r="A10940" t="s">
        <v>6619</v>
      </c>
      <c r="B10940" s="12">
        <v>215425</v>
      </c>
      <c r="C10940" t="s">
        <v>14600</v>
      </c>
      <c r="D10940" s="11">
        <v>46214.570416666698</v>
      </c>
      <c r="E10940" t="s">
        <v>14601</v>
      </c>
      <c r="F10940" t="s">
        <v>6415</v>
      </c>
      <c r="G10940" t="s">
        <v>9095</v>
      </c>
      <c r="H10940" t="s">
        <v>6542</v>
      </c>
      <c r="I10940" t="s">
        <v>6640</v>
      </c>
      <c r="J10940" t="s">
        <v>6641</v>
      </c>
      <c r="K10940" t="s">
        <v>14602</v>
      </c>
      <c r="L10940" t="s">
        <v>14267</v>
      </c>
      <c r="M10940" t="s">
        <v>14603</v>
      </c>
      <c r="N10940" t="s">
        <v>14269</v>
      </c>
      <c r="O10940" t="s">
        <v>14270</v>
      </c>
      <c r="P10940">
        <v>26450000</v>
      </c>
      <c r="Q10940" t="s">
        <v>6636</v>
      </c>
      <c r="R10940" t="s">
        <v>6636</v>
      </c>
      <c r="S10940" s="12"/>
      <c r="T10940" s="13"/>
      <c r="U10940" t="s">
        <v>6629</v>
      </c>
    </row>
    <row r="10941" spans="1:21" x14ac:dyDescent="0.25">
      <c r="A10941" t="s">
        <v>6619</v>
      </c>
      <c r="B10941" s="12">
        <v>215425</v>
      </c>
      <c r="C10941" t="s">
        <v>14600</v>
      </c>
      <c r="D10941" s="11">
        <v>46214.570416666698</v>
      </c>
      <c r="E10941" t="s">
        <v>14601</v>
      </c>
      <c r="F10941" t="s">
        <v>6415</v>
      </c>
      <c r="G10941" t="s">
        <v>9096</v>
      </c>
      <c r="H10941" t="s">
        <v>6542</v>
      </c>
      <c r="I10941" t="s">
        <v>6640</v>
      </c>
      <c r="J10941" t="s">
        <v>6641</v>
      </c>
      <c r="K10941" t="s">
        <v>14602</v>
      </c>
      <c r="L10941" t="s">
        <v>14267</v>
      </c>
      <c r="M10941" t="s">
        <v>14603</v>
      </c>
      <c r="N10941" t="s">
        <v>14269</v>
      </c>
      <c r="O10941" t="s">
        <v>14270</v>
      </c>
      <c r="P10941">
        <v>26450000</v>
      </c>
      <c r="Q10941" t="s">
        <v>6636</v>
      </c>
      <c r="R10941" t="s">
        <v>6636</v>
      </c>
      <c r="S10941" s="12"/>
      <c r="T10941" s="13"/>
      <c r="U10941" t="s">
        <v>6629</v>
      </c>
    </row>
    <row r="10942" spans="1:21" x14ac:dyDescent="0.25">
      <c r="A10942" t="s">
        <v>6637</v>
      </c>
      <c r="B10942" s="12">
        <v>215735</v>
      </c>
      <c r="C10942" t="s">
        <v>14604</v>
      </c>
      <c r="D10942" s="11">
        <v>46215.761956018498</v>
      </c>
      <c r="E10942" t="s">
        <v>14605</v>
      </c>
      <c r="F10942" t="s">
        <v>6415</v>
      </c>
      <c r="G10942" t="s">
        <v>6968</v>
      </c>
      <c r="H10942" t="s">
        <v>6542</v>
      </c>
      <c r="I10942" t="s">
        <v>6636</v>
      </c>
      <c r="J10942" t="s">
        <v>6636</v>
      </c>
      <c r="K10942" t="s">
        <v>14606</v>
      </c>
      <c r="L10942" t="s">
        <v>14258</v>
      </c>
      <c r="M10942" t="s">
        <v>14607</v>
      </c>
      <c r="N10942" t="s">
        <v>7023</v>
      </c>
      <c r="O10942" t="s">
        <v>7250</v>
      </c>
      <c r="P10942">
        <v>22450000</v>
      </c>
      <c r="Q10942" t="s">
        <v>6636</v>
      </c>
      <c r="R10942" t="s">
        <v>6636</v>
      </c>
      <c r="S10942" s="12"/>
      <c r="T10942" s="13"/>
      <c r="U10942" t="s">
        <v>6636</v>
      </c>
    </row>
    <row r="10943" spans="1:21" x14ac:dyDescent="0.25">
      <c r="A10943" t="s">
        <v>6637</v>
      </c>
      <c r="B10943" s="12">
        <v>215735</v>
      </c>
      <c r="C10943" t="s">
        <v>14604</v>
      </c>
      <c r="D10943" s="11">
        <v>46215.761956018498</v>
      </c>
      <c r="E10943" t="s">
        <v>14605</v>
      </c>
      <c r="F10943" t="s">
        <v>6415</v>
      </c>
      <c r="G10943" t="s">
        <v>9091</v>
      </c>
      <c r="H10943" t="s">
        <v>6542</v>
      </c>
      <c r="I10943" t="s">
        <v>6636</v>
      </c>
      <c r="J10943" t="s">
        <v>6636</v>
      </c>
      <c r="K10943" t="s">
        <v>14606</v>
      </c>
      <c r="L10943" t="s">
        <v>14258</v>
      </c>
      <c r="M10943" t="s">
        <v>14607</v>
      </c>
      <c r="N10943" t="s">
        <v>7023</v>
      </c>
      <c r="O10943" t="s">
        <v>7250</v>
      </c>
      <c r="P10943">
        <v>22450000</v>
      </c>
      <c r="Q10943" t="s">
        <v>6636</v>
      </c>
      <c r="R10943" t="s">
        <v>6636</v>
      </c>
      <c r="S10943" s="12"/>
      <c r="T10943" s="13"/>
      <c r="U10943" t="s">
        <v>6636</v>
      </c>
    </row>
    <row r="10944" spans="1:21" x14ac:dyDescent="0.25">
      <c r="A10944" t="s">
        <v>6637</v>
      </c>
      <c r="B10944" s="12">
        <v>215735</v>
      </c>
      <c r="C10944" t="s">
        <v>14604</v>
      </c>
      <c r="D10944" s="11">
        <v>46215.761956018498</v>
      </c>
      <c r="E10944" t="s">
        <v>14605</v>
      </c>
      <c r="F10944" t="s">
        <v>6415</v>
      </c>
      <c r="G10944" t="s">
        <v>14260</v>
      </c>
      <c r="H10944" t="s">
        <v>6542</v>
      </c>
      <c r="I10944" t="s">
        <v>6636</v>
      </c>
      <c r="J10944" t="s">
        <v>6636</v>
      </c>
      <c r="K10944" t="s">
        <v>14606</v>
      </c>
      <c r="L10944" t="s">
        <v>14258</v>
      </c>
      <c r="M10944" t="s">
        <v>14607</v>
      </c>
      <c r="N10944" t="s">
        <v>7023</v>
      </c>
      <c r="O10944" t="s">
        <v>7250</v>
      </c>
      <c r="P10944">
        <v>22450000</v>
      </c>
      <c r="Q10944" t="s">
        <v>6636</v>
      </c>
      <c r="R10944" t="s">
        <v>6636</v>
      </c>
      <c r="S10944" s="12"/>
      <c r="T10944" s="13"/>
      <c r="U10944" t="s">
        <v>6636</v>
      </c>
    </row>
    <row r="10945" spans="1:21" x14ac:dyDescent="0.25">
      <c r="A10945" t="s">
        <v>6637</v>
      </c>
      <c r="B10945" s="12">
        <v>215735</v>
      </c>
      <c r="C10945" t="s">
        <v>14604</v>
      </c>
      <c r="D10945" s="11">
        <v>46215.761956018498</v>
      </c>
      <c r="E10945" t="s">
        <v>14605</v>
      </c>
      <c r="F10945" t="s">
        <v>6415</v>
      </c>
      <c r="G10945" t="s">
        <v>14261</v>
      </c>
      <c r="H10945" t="s">
        <v>6542</v>
      </c>
      <c r="I10945" t="s">
        <v>6636</v>
      </c>
      <c r="J10945" t="s">
        <v>6636</v>
      </c>
      <c r="K10945" t="s">
        <v>14606</v>
      </c>
      <c r="L10945" t="s">
        <v>14258</v>
      </c>
      <c r="M10945" t="s">
        <v>14607</v>
      </c>
      <c r="N10945" t="s">
        <v>7023</v>
      </c>
      <c r="O10945" t="s">
        <v>7250</v>
      </c>
      <c r="P10945">
        <v>22450000</v>
      </c>
      <c r="Q10945" t="s">
        <v>6636</v>
      </c>
      <c r="R10945" t="s">
        <v>6636</v>
      </c>
      <c r="S10945" s="12"/>
      <c r="T10945" s="13"/>
      <c r="U10945" t="s">
        <v>6636</v>
      </c>
    </row>
    <row r="10946" spans="1:21" x14ac:dyDescent="0.25">
      <c r="A10946" t="s">
        <v>6637</v>
      </c>
      <c r="B10946" s="12">
        <v>215735</v>
      </c>
      <c r="C10946" t="s">
        <v>14604</v>
      </c>
      <c r="D10946" s="11">
        <v>46215.761956018498</v>
      </c>
      <c r="E10946" t="s">
        <v>14605</v>
      </c>
      <c r="F10946" t="s">
        <v>6415</v>
      </c>
      <c r="G10946" t="s">
        <v>14262</v>
      </c>
      <c r="H10946" t="s">
        <v>6542</v>
      </c>
      <c r="I10946" t="s">
        <v>6636</v>
      </c>
      <c r="J10946" t="s">
        <v>6636</v>
      </c>
      <c r="K10946" t="s">
        <v>14606</v>
      </c>
      <c r="L10946" t="s">
        <v>14258</v>
      </c>
      <c r="M10946" t="s">
        <v>14607</v>
      </c>
      <c r="N10946" t="s">
        <v>7023</v>
      </c>
      <c r="O10946" t="s">
        <v>7250</v>
      </c>
      <c r="P10946">
        <v>22450000</v>
      </c>
      <c r="Q10946" t="s">
        <v>6636</v>
      </c>
      <c r="R10946" t="s">
        <v>6636</v>
      </c>
      <c r="S10946" s="12"/>
      <c r="T10946" s="13"/>
      <c r="U10946" t="s">
        <v>6636</v>
      </c>
    </row>
    <row r="10947" spans="1:21" x14ac:dyDescent="0.25">
      <c r="A10947" t="s">
        <v>6637</v>
      </c>
      <c r="B10947" s="12">
        <v>215735</v>
      </c>
      <c r="C10947" t="s">
        <v>14604</v>
      </c>
      <c r="D10947" s="11">
        <v>46215.761956018498</v>
      </c>
      <c r="E10947" t="s">
        <v>14605</v>
      </c>
      <c r="F10947" t="s">
        <v>6415</v>
      </c>
      <c r="G10947" t="s">
        <v>14263</v>
      </c>
      <c r="H10947" t="s">
        <v>6542</v>
      </c>
      <c r="I10947" t="s">
        <v>6636</v>
      </c>
      <c r="J10947" t="s">
        <v>6636</v>
      </c>
      <c r="K10947" t="s">
        <v>14606</v>
      </c>
      <c r="L10947" t="s">
        <v>14258</v>
      </c>
      <c r="M10947" t="s">
        <v>14607</v>
      </c>
      <c r="N10947" t="s">
        <v>7023</v>
      </c>
      <c r="O10947" t="s">
        <v>7250</v>
      </c>
      <c r="P10947">
        <v>22450000</v>
      </c>
      <c r="Q10947" t="s">
        <v>6636</v>
      </c>
      <c r="R10947" t="s">
        <v>6636</v>
      </c>
      <c r="S10947" s="12"/>
      <c r="T10947" s="13"/>
      <c r="U10947" t="s">
        <v>6636</v>
      </c>
    </row>
    <row r="10948" spans="1:21" x14ac:dyDescent="0.25">
      <c r="A10948" t="s">
        <v>6637</v>
      </c>
      <c r="B10948" s="12">
        <v>215735</v>
      </c>
      <c r="C10948" t="s">
        <v>14604</v>
      </c>
      <c r="D10948" s="11">
        <v>46215.761956018498</v>
      </c>
      <c r="E10948" t="s">
        <v>14605</v>
      </c>
      <c r="F10948" t="s">
        <v>6415</v>
      </c>
      <c r="G10948" t="s">
        <v>9095</v>
      </c>
      <c r="H10948" t="s">
        <v>6542</v>
      </c>
      <c r="I10948" t="s">
        <v>6636</v>
      </c>
      <c r="J10948" t="s">
        <v>6636</v>
      </c>
      <c r="K10948" t="s">
        <v>14606</v>
      </c>
      <c r="L10948" t="s">
        <v>14258</v>
      </c>
      <c r="M10948" t="s">
        <v>14607</v>
      </c>
      <c r="N10948" t="s">
        <v>7023</v>
      </c>
      <c r="O10948" t="s">
        <v>7250</v>
      </c>
      <c r="P10948">
        <v>22450000</v>
      </c>
      <c r="Q10948" t="s">
        <v>6636</v>
      </c>
      <c r="R10948" t="s">
        <v>6636</v>
      </c>
      <c r="S10948" s="12"/>
      <c r="T10948" s="13"/>
      <c r="U10948" t="s">
        <v>6636</v>
      </c>
    </row>
    <row r="10949" spans="1:21" x14ac:dyDescent="0.25">
      <c r="A10949" t="s">
        <v>6637</v>
      </c>
      <c r="B10949" s="12">
        <v>215735</v>
      </c>
      <c r="C10949" t="s">
        <v>14604</v>
      </c>
      <c r="D10949" s="11">
        <v>46215.761956018498</v>
      </c>
      <c r="E10949" t="s">
        <v>14605</v>
      </c>
      <c r="F10949" t="s">
        <v>6415</v>
      </c>
      <c r="G10949" t="s">
        <v>9096</v>
      </c>
      <c r="H10949" t="s">
        <v>6542</v>
      </c>
      <c r="I10949" t="s">
        <v>6636</v>
      </c>
      <c r="J10949" t="s">
        <v>6636</v>
      </c>
      <c r="K10949" t="s">
        <v>14606</v>
      </c>
      <c r="L10949" t="s">
        <v>14258</v>
      </c>
      <c r="M10949" t="s">
        <v>14607</v>
      </c>
      <c r="N10949" t="s">
        <v>7023</v>
      </c>
      <c r="O10949" t="s">
        <v>7250</v>
      </c>
      <c r="P10949">
        <v>22450000</v>
      </c>
      <c r="Q10949" t="s">
        <v>6636</v>
      </c>
      <c r="R10949" t="s">
        <v>6636</v>
      </c>
      <c r="S10949" s="12"/>
      <c r="T10949" s="13"/>
      <c r="U10949" t="s">
        <v>6636</v>
      </c>
    </row>
    <row r="10950" spans="1:21" x14ac:dyDescent="0.25">
      <c r="A10950" t="s">
        <v>6619</v>
      </c>
      <c r="B10950" s="12">
        <v>215735</v>
      </c>
      <c r="C10950" t="s">
        <v>14604</v>
      </c>
      <c r="D10950" s="11">
        <v>46215.7639583333</v>
      </c>
      <c r="E10950" t="s">
        <v>14605</v>
      </c>
      <c r="F10950" t="s">
        <v>6415</v>
      </c>
      <c r="G10950" t="s">
        <v>6968</v>
      </c>
      <c r="H10950" t="s">
        <v>6542</v>
      </c>
      <c r="I10950" t="s">
        <v>6636</v>
      </c>
      <c r="J10950" t="s">
        <v>6636</v>
      </c>
      <c r="K10950" t="s">
        <v>14606</v>
      </c>
      <c r="L10950" t="s">
        <v>14258</v>
      </c>
      <c r="M10950" t="s">
        <v>14607</v>
      </c>
      <c r="N10950" t="s">
        <v>7023</v>
      </c>
      <c r="O10950" t="s">
        <v>7250</v>
      </c>
      <c r="P10950">
        <v>22450000</v>
      </c>
      <c r="Q10950" t="s">
        <v>6636</v>
      </c>
      <c r="R10950" t="s">
        <v>6636</v>
      </c>
      <c r="S10950" s="12"/>
      <c r="T10950" s="13"/>
      <c r="U10950" t="s">
        <v>6636</v>
      </c>
    </row>
    <row r="10951" spans="1:21" x14ac:dyDescent="0.25">
      <c r="A10951" t="s">
        <v>6619</v>
      </c>
      <c r="B10951" s="12">
        <v>215735</v>
      </c>
      <c r="C10951" t="s">
        <v>14604</v>
      </c>
      <c r="D10951" s="11">
        <v>46215.7639583333</v>
      </c>
      <c r="E10951" t="s">
        <v>14605</v>
      </c>
      <c r="F10951" t="s">
        <v>6415</v>
      </c>
      <c r="G10951" t="s">
        <v>9091</v>
      </c>
      <c r="H10951" t="s">
        <v>6542</v>
      </c>
      <c r="I10951" t="s">
        <v>6636</v>
      </c>
      <c r="J10951" t="s">
        <v>6636</v>
      </c>
      <c r="K10951" t="s">
        <v>14606</v>
      </c>
      <c r="L10951" t="s">
        <v>14258</v>
      </c>
      <c r="M10951" t="s">
        <v>14607</v>
      </c>
      <c r="N10951" t="s">
        <v>7023</v>
      </c>
      <c r="O10951" t="s">
        <v>7250</v>
      </c>
      <c r="P10951">
        <v>22450000</v>
      </c>
      <c r="Q10951" t="s">
        <v>6636</v>
      </c>
      <c r="R10951" t="s">
        <v>6636</v>
      </c>
      <c r="S10951" s="12"/>
      <c r="T10951" s="13"/>
      <c r="U10951" t="s">
        <v>6636</v>
      </c>
    </row>
    <row r="10952" spans="1:21" x14ac:dyDescent="0.25">
      <c r="A10952" t="s">
        <v>6619</v>
      </c>
      <c r="B10952" s="12">
        <v>215735</v>
      </c>
      <c r="C10952" t="s">
        <v>14604</v>
      </c>
      <c r="D10952" s="11">
        <v>46215.7639583333</v>
      </c>
      <c r="E10952" t="s">
        <v>14605</v>
      </c>
      <c r="F10952" t="s">
        <v>6415</v>
      </c>
      <c r="G10952" t="s">
        <v>14260</v>
      </c>
      <c r="H10952" t="s">
        <v>6542</v>
      </c>
      <c r="I10952" t="s">
        <v>6636</v>
      </c>
      <c r="J10952" t="s">
        <v>6636</v>
      </c>
      <c r="K10952" t="s">
        <v>14606</v>
      </c>
      <c r="L10952" t="s">
        <v>14258</v>
      </c>
      <c r="M10952" t="s">
        <v>14607</v>
      </c>
      <c r="N10952" t="s">
        <v>7023</v>
      </c>
      <c r="O10952" t="s">
        <v>7250</v>
      </c>
      <c r="P10952">
        <v>22450000</v>
      </c>
      <c r="Q10952" t="s">
        <v>6636</v>
      </c>
      <c r="R10952" t="s">
        <v>6636</v>
      </c>
      <c r="S10952" s="12"/>
      <c r="T10952" s="13"/>
      <c r="U10952" t="s">
        <v>6636</v>
      </c>
    </row>
    <row r="10953" spans="1:21" x14ac:dyDescent="0.25">
      <c r="A10953" t="s">
        <v>6619</v>
      </c>
      <c r="B10953" s="12">
        <v>215735</v>
      </c>
      <c r="C10953" t="s">
        <v>14604</v>
      </c>
      <c r="D10953" s="11">
        <v>46215.7639583333</v>
      </c>
      <c r="E10953" t="s">
        <v>14605</v>
      </c>
      <c r="F10953" t="s">
        <v>6415</v>
      </c>
      <c r="G10953" t="s">
        <v>14261</v>
      </c>
      <c r="H10953" t="s">
        <v>6542</v>
      </c>
      <c r="I10953" t="s">
        <v>6636</v>
      </c>
      <c r="J10953" t="s">
        <v>6636</v>
      </c>
      <c r="K10953" t="s">
        <v>14606</v>
      </c>
      <c r="L10953" t="s">
        <v>14258</v>
      </c>
      <c r="M10953" t="s">
        <v>14607</v>
      </c>
      <c r="N10953" t="s">
        <v>7023</v>
      </c>
      <c r="O10953" t="s">
        <v>7250</v>
      </c>
      <c r="P10953">
        <v>22450000</v>
      </c>
      <c r="Q10953" t="s">
        <v>6636</v>
      </c>
      <c r="R10953" t="s">
        <v>6636</v>
      </c>
      <c r="S10953" s="12"/>
      <c r="T10953" s="13"/>
      <c r="U10953" t="s">
        <v>6636</v>
      </c>
    </row>
    <row r="10954" spans="1:21" x14ac:dyDescent="0.25">
      <c r="A10954" t="s">
        <v>6619</v>
      </c>
      <c r="B10954" s="12">
        <v>215735</v>
      </c>
      <c r="C10954" t="s">
        <v>14604</v>
      </c>
      <c r="D10954" s="11">
        <v>46215.7639583333</v>
      </c>
      <c r="E10954" t="s">
        <v>14605</v>
      </c>
      <c r="F10954" t="s">
        <v>6415</v>
      </c>
      <c r="G10954" t="s">
        <v>14262</v>
      </c>
      <c r="H10954" t="s">
        <v>6542</v>
      </c>
      <c r="I10954" t="s">
        <v>6636</v>
      </c>
      <c r="J10954" t="s">
        <v>6636</v>
      </c>
      <c r="K10954" t="s">
        <v>14606</v>
      </c>
      <c r="L10954" t="s">
        <v>14258</v>
      </c>
      <c r="M10954" t="s">
        <v>14607</v>
      </c>
      <c r="N10954" t="s">
        <v>7023</v>
      </c>
      <c r="O10954" t="s">
        <v>7250</v>
      </c>
      <c r="P10954">
        <v>22450000</v>
      </c>
      <c r="Q10954" t="s">
        <v>6636</v>
      </c>
      <c r="R10954" t="s">
        <v>6636</v>
      </c>
      <c r="S10954" s="12"/>
      <c r="T10954" s="13"/>
      <c r="U10954" t="s">
        <v>6636</v>
      </c>
    </row>
    <row r="10955" spans="1:21" x14ac:dyDescent="0.25">
      <c r="A10955" t="s">
        <v>6619</v>
      </c>
      <c r="B10955" s="12">
        <v>215735</v>
      </c>
      <c r="C10955" t="s">
        <v>14604</v>
      </c>
      <c r="D10955" s="11">
        <v>46215.7639583333</v>
      </c>
      <c r="E10955" t="s">
        <v>14605</v>
      </c>
      <c r="F10955" t="s">
        <v>6415</v>
      </c>
      <c r="G10955" t="s">
        <v>14263</v>
      </c>
      <c r="H10955" t="s">
        <v>6542</v>
      </c>
      <c r="I10955" t="s">
        <v>6636</v>
      </c>
      <c r="J10955" t="s">
        <v>6636</v>
      </c>
      <c r="K10955" t="s">
        <v>14606</v>
      </c>
      <c r="L10955" t="s">
        <v>14258</v>
      </c>
      <c r="M10955" t="s">
        <v>14607</v>
      </c>
      <c r="N10955" t="s">
        <v>7023</v>
      </c>
      <c r="O10955" t="s">
        <v>7250</v>
      </c>
      <c r="P10955">
        <v>22450000</v>
      </c>
      <c r="Q10955" t="s">
        <v>6636</v>
      </c>
      <c r="R10955" t="s">
        <v>6636</v>
      </c>
      <c r="S10955" s="12"/>
      <c r="T10955" s="13"/>
      <c r="U10955" t="s">
        <v>6636</v>
      </c>
    </row>
    <row r="10956" spans="1:21" x14ac:dyDescent="0.25">
      <c r="A10956" t="s">
        <v>6619</v>
      </c>
      <c r="B10956" s="12">
        <v>215735</v>
      </c>
      <c r="C10956" t="s">
        <v>14604</v>
      </c>
      <c r="D10956" s="11">
        <v>46215.7639583333</v>
      </c>
      <c r="E10956" t="s">
        <v>14605</v>
      </c>
      <c r="F10956" t="s">
        <v>6415</v>
      </c>
      <c r="G10956" t="s">
        <v>9095</v>
      </c>
      <c r="H10956" t="s">
        <v>6542</v>
      </c>
      <c r="I10956" t="s">
        <v>6636</v>
      </c>
      <c r="J10956" t="s">
        <v>6636</v>
      </c>
      <c r="K10956" t="s">
        <v>14606</v>
      </c>
      <c r="L10956" t="s">
        <v>14258</v>
      </c>
      <c r="M10956" t="s">
        <v>14607</v>
      </c>
      <c r="N10956" t="s">
        <v>7023</v>
      </c>
      <c r="O10956" t="s">
        <v>7250</v>
      </c>
      <c r="P10956">
        <v>22450000</v>
      </c>
      <c r="Q10956" t="s">
        <v>6636</v>
      </c>
      <c r="R10956" t="s">
        <v>6636</v>
      </c>
      <c r="S10956" s="12"/>
      <c r="T10956" s="13"/>
      <c r="U10956" t="s">
        <v>6636</v>
      </c>
    </row>
    <row r="10957" spans="1:21" x14ac:dyDescent="0.25">
      <c r="A10957" t="s">
        <v>6619</v>
      </c>
      <c r="B10957" s="12">
        <v>215735</v>
      </c>
      <c r="C10957" t="s">
        <v>14604</v>
      </c>
      <c r="D10957" s="11">
        <v>46215.7639583333</v>
      </c>
      <c r="E10957" t="s">
        <v>14605</v>
      </c>
      <c r="F10957" t="s">
        <v>6415</v>
      </c>
      <c r="G10957" t="s">
        <v>9096</v>
      </c>
      <c r="H10957" t="s">
        <v>6542</v>
      </c>
      <c r="I10957" t="s">
        <v>6636</v>
      </c>
      <c r="J10957" t="s">
        <v>6636</v>
      </c>
      <c r="K10957" t="s">
        <v>14606</v>
      </c>
      <c r="L10957" t="s">
        <v>14258</v>
      </c>
      <c r="M10957" t="s">
        <v>14607</v>
      </c>
      <c r="N10957" t="s">
        <v>7023</v>
      </c>
      <c r="O10957" t="s">
        <v>7250</v>
      </c>
      <c r="P10957">
        <v>22450000</v>
      </c>
      <c r="Q10957" t="s">
        <v>6636</v>
      </c>
      <c r="R10957" t="s">
        <v>6636</v>
      </c>
      <c r="S10957" s="12"/>
      <c r="T10957" s="13"/>
      <c r="U10957" t="s">
        <v>6636</v>
      </c>
    </row>
    <row r="10958" spans="1:21" x14ac:dyDescent="0.25">
      <c r="A10958" t="s">
        <v>6637</v>
      </c>
      <c r="B10958" s="12">
        <v>215830</v>
      </c>
      <c r="C10958" t="s">
        <v>14608</v>
      </c>
      <c r="D10958" s="11">
        <v>46216.466087963003</v>
      </c>
      <c r="E10958" t="s">
        <v>14609</v>
      </c>
      <c r="F10958" t="s">
        <v>6415</v>
      </c>
      <c r="G10958" t="s">
        <v>9086</v>
      </c>
      <c r="H10958" t="s">
        <v>6542</v>
      </c>
      <c r="I10958" t="s">
        <v>55</v>
      </c>
      <c r="J10958" t="s">
        <v>176</v>
      </c>
      <c r="K10958" t="s">
        <v>14284</v>
      </c>
      <c r="L10958" t="s">
        <v>14285</v>
      </c>
      <c r="M10958" t="s">
        <v>14286</v>
      </c>
      <c r="N10958" t="s">
        <v>6787</v>
      </c>
      <c r="O10958" t="s">
        <v>6810</v>
      </c>
      <c r="P10958">
        <v>14495000</v>
      </c>
      <c r="Q10958" t="s">
        <v>6636</v>
      </c>
      <c r="R10958" t="s">
        <v>6636</v>
      </c>
      <c r="S10958" s="12"/>
      <c r="T10958" s="13"/>
      <c r="U10958" t="s">
        <v>11489</v>
      </c>
    </row>
    <row r="10959" spans="1:21" x14ac:dyDescent="0.25">
      <c r="A10959" t="s">
        <v>6637</v>
      </c>
      <c r="B10959" s="12">
        <v>215830</v>
      </c>
      <c r="C10959" t="s">
        <v>14608</v>
      </c>
      <c r="D10959" s="11">
        <v>46216.466087963003</v>
      </c>
      <c r="E10959" t="s">
        <v>14609</v>
      </c>
      <c r="F10959" t="s">
        <v>6415</v>
      </c>
      <c r="G10959" t="s">
        <v>9088</v>
      </c>
      <c r="H10959" t="s">
        <v>6542</v>
      </c>
      <c r="I10959" t="s">
        <v>55</v>
      </c>
      <c r="J10959" t="s">
        <v>176</v>
      </c>
      <c r="K10959" t="s">
        <v>14284</v>
      </c>
      <c r="L10959" t="s">
        <v>14285</v>
      </c>
      <c r="M10959" t="s">
        <v>14286</v>
      </c>
      <c r="N10959" t="s">
        <v>6787</v>
      </c>
      <c r="O10959" t="s">
        <v>6810</v>
      </c>
      <c r="P10959">
        <v>14495000</v>
      </c>
      <c r="Q10959" t="s">
        <v>6636</v>
      </c>
      <c r="R10959" t="s">
        <v>6636</v>
      </c>
      <c r="S10959" s="12"/>
      <c r="T10959" s="13"/>
      <c r="U10959" t="s">
        <v>11489</v>
      </c>
    </row>
    <row r="10960" spans="1:21" x14ac:dyDescent="0.25">
      <c r="A10960" t="s">
        <v>6637</v>
      </c>
      <c r="B10960" s="12">
        <v>215830</v>
      </c>
      <c r="C10960" t="s">
        <v>14608</v>
      </c>
      <c r="D10960" s="11">
        <v>46216.466087963003</v>
      </c>
      <c r="E10960" t="s">
        <v>14609</v>
      </c>
      <c r="F10960" t="s">
        <v>6415</v>
      </c>
      <c r="G10960" t="s">
        <v>9089</v>
      </c>
      <c r="H10960" t="s">
        <v>6542</v>
      </c>
      <c r="I10960" t="s">
        <v>55</v>
      </c>
      <c r="J10960" t="s">
        <v>176</v>
      </c>
      <c r="K10960" t="s">
        <v>14284</v>
      </c>
      <c r="L10960" t="s">
        <v>14285</v>
      </c>
      <c r="M10960" t="s">
        <v>14286</v>
      </c>
      <c r="N10960" t="s">
        <v>6787</v>
      </c>
      <c r="O10960" t="s">
        <v>6810</v>
      </c>
      <c r="P10960">
        <v>14495000</v>
      </c>
      <c r="Q10960" t="s">
        <v>6636</v>
      </c>
      <c r="R10960" t="s">
        <v>6636</v>
      </c>
      <c r="S10960" s="12"/>
      <c r="T10960" s="13"/>
      <c r="U10960" t="s">
        <v>11489</v>
      </c>
    </row>
    <row r="10961" spans="1:21" x14ac:dyDescent="0.25">
      <c r="A10961" t="s">
        <v>6637</v>
      </c>
      <c r="B10961" s="12">
        <v>215830</v>
      </c>
      <c r="C10961" t="s">
        <v>14608</v>
      </c>
      <c r="D10961" s="11">
        <v>46216.466087963003</v>
      </c>
      <c r="E10961" t="s">
        <v>14609</v>
      </c>
      <c r="F10961" t="s">
        <v>6415</v>
      </c>
      <c r="G10961" t="s">
        <v>6968</v>
      </c>
      <c r="H10961" t="s">
        <v>6542</v>
      </c>
      <c r="I10961" t="s">
        <v>55</v>
      </c>
      <c r="J10961" t="s">
        <v>176</v>
      </c>
      <c r="K10961" t="s">
        <v>14284</v>
      </c>
      <c r="L10961" t="s">
        <v>14285</v>
      </c>
      <c r="M10961" t="s">
        <v>14286</v>
      </c>
      <c r="N10961" t="s">
        <v>6787</v>
      </c>
      <c r="O10961" t="s">
        <v>6810</v>
      </c>
      <c r="P10961">
        <v>14495000</v>
      </c>
      <c r="Q10961" t="s">
        <v>6636</v>
      </c>
      <c r="R10961" t="s">
        <v>6636</v>
      </c>
      <c r="S10961" s="12"/>
      <c r="T10961" s="13"/>
      <c r="U10961" t="s">
        <v>11489</v>
      </c>
    </row>
    <row r="10962" spans="1:21" x14ac:dyDescent="0.25">
      <c r="A10962" t="s">
        <v>6637</v>
      </c>
      <c r="B10962" s="12">
        <v>215830</v>
      </c>
      <c r="C10962" t="s">
        <v>14608</v>
      </c>
      <c r="D10962" s="11">
        <v>46216.466087963003</v>
      </c>
      <c r="E10962" t="s">
        <v>14609</v>
      </c>
      <c r="F10962" t="s">
        <v>6415</v>
      </c>
      <c r="G10962" t="s">
        <v>9090</v>
      </c>
      <c r="H10962" t="s">
        <v>6542</v>
      </c>
      <c r="I10962" t="s">
        <v>55</v>
      </c>
      <c r="J10962" t="s">
        <v>176</v>
      </c>
      <c r="K10962" t="s">
        <v>14284</v>
      </c>
      <c r="L10962" t="s">
        <v>14285</v>
      </c>
      <c r="M10962" t="s">
        <v>14286</v>
      </c>
      <c r="N10962" t="s">
        <v>6787</v>
      </c>
      <c r="O10962" t="s">
        <v>6810</v>
      </c>
      <c r="P10962">
        <v>14495000</v>
      </c>
      <c r="Q10962" t="s">
        <v>6636</v>
      </c>
      <c r="R10962" t="s">
        <v>6636</v>
      </c>
      <c r="S10962" s="12"/>
      <c r="T10962" s="13"/>
      <c r="U10962" t="s">
        <v>11489</v>
      </c>
    </row>
    <row r="10963" spans="1:21" x14ac:dyDescent="0.25">
      <c r="A10963" t="s">
        <v>6637</v>
      </c>
      <c r="B10963" s="12">
        <v>215830</v>
      </c>
      <c r="C10963" t="s">
        <v>14608</v>
      </c>
      <c r="D10963" s="11">
        <v>46216.466087963003</v>
      </c>
      <c r="E10963" t="s">
        <v>14609</v>
      </c>
      <c r="F10963" t="s">
        <v>6415</v>
      </c>
      <c r="G10963" t="s">
        <v>9091</v>
      </c>
      <c r="H10963" t="s">
        <v>6542</v>
      </c>
      <c r="I10963" t="s">
        <v>55</v>
      </c>
      <c r="J10963" t="s">
        <v>176</v>
      </c>
      <c r="K10963" t="s">
        <v>14284</v>
      </c>
      <c r="L10963" t="s">
        <v>14285</v>
      </c>
      <c r="M10963" t="s">
        <v>14286</v>
      </c>
      <c r="N10963" t="s">
        <v>6787</v>
      </c>
      <c r="O10963" t="s">
        <v>6810</v>
      </c>
      <c r="P10963">
        <v>14495000</v>
      </c>
      <c r="Q10963" t="s">
        <v>6636</v>
      </c>
      <c r="R10963" t="s">
        <v>6636</v>
      </c>
      <c r="S10963" s="12"/>
      <c r="T10963" s="13"/>
      <c r="U10963" t="s">
        <v>11489</v>
      </c>
    </row>
    <row r="10964" spans="1:21" x14ac:dyDescent="0.25">
      <c r="A10964" t="s">
        <v>6637</v>
      </c>
      <c r="B10964" s="12">
        <v>215830</v>
      </c>
      <c r="C10964" t="s">
        <v>14608</v>
      </c>
      <c r="D10964" s="11">
        <v>46216.466087963003</v>
      </c>
      <c r="E10964" t="s">
        <v>14609</v>
      </c>
      <c r="F10964" t="s">
        <v>6415</v>
      </c>
      <c r="G10964" t="s">
        <v>9092</v>
      </c>
      <c r="H10964" t="s">
        <v>6542</v>
      </c>
      <c r="I10964" t="s">
        <v>55</v>
      </c>
      <c r="J10964" t="s">
        <v>176</v>
      </c>
      <c r="K10964" t="s">
        <v>14284</v>
      </c>
      <c r="L10964" t="s">
        <v>14285</v>
      </c>
      <c r="M10964" t="s">
        <v>14286</v>
      </c>
      <c r="N10964" t="s">
        <v>6787</v>
      </c>
      <c r="O10964" t="s">
        <v>6810</v>
      </c>
      <c r="P10964">
        <v>14495000</v>
      </c>
      <c r="Q10964" t="s">
        <v>6636</v>
      </c>
      <c r="R10964" t="s">
        <v>6636</v>
      </c>
      <c r="S10964" s="12"/>
      <c r="T10964" s="13"/>
      <c r="U10964" t="s">
        <v>11489</v>
      </c>
    </row>
    <row r="10965" spans="1:21" x14ac:dyDescent="0.25">
      <c r="A10965" t="s">
        <v>6637</v>
      </c>
      <c r="B10965" s="12">
        <v>215830</v>
      </c>
      <c r="C10965" t="s">
        <v>14608</v>
      </c>
      <c r="D10965" s="11">
        <v>46216.466087963003</v>
      </c>
      <c r="E10965" t="s">
        <v>14609</v>
      </c>
      <c r="F10965" t="s">
        <v>6415</v>
      </c>
      <c r="G10965" t="s">
        <v>9093</v>
      </c>
      <c r="H10965" t="s">
        <v>6542</v>
      </c>
      <c r="I10965" t="s">
        <v>55</v>
      </c>
      <c r="J10965" t="s">
        <v>176</v>
      </c>
      <c r="K10965" t="s">
        <v>14284</v>
      </c>
      <c r="L10965" t="s">
        <v>14285</v>
      </c>
      <c r="M10965" t="s">
        <v>14286</v>
      </c>
      <c r="N10965" t="s">
        <v>6787</v>
      </c>
      <c r="O10965" t="s">
        <v>6810</v>
      </c>
      <c r="P10965">
        <v>14495000</v>
      </c>
      <c r="Q10965" t="s">
        <v>6636</v>
      </c>
      <c r="R10965" t="s">
        <v>6636</v>
      </c>
      <c r="S10965" s="12"/>
      <c r="T10965" s="13"/>
      <c r="U10965" t="s">
        <v>11489</v>
      </c>
    </row>
    <row r="10966" spans="1:21" x14ac:dyDescent="0.25">
      <c r="A10966" t="s">
        <v>6637</v>
      </c>
      <c r="B10966" s="12">
        <v>215830</v>
      </c>
      <c r="C10966" t="s">
        <v>14608</v>
      </c>
      <c r="D10966" s="11">
        <v>46216.466087963003</v>
      </c>
      <c r="E10966" t="s">
        <v>14609</v>
      </c>
      <c r="F10966" t="s">
        <v>6415</v>
      </c>
      <c r="G10966" t="s">
        <v>9094</v>
      </c>
      <c r="H10966" t="s">
        <v>6542</v>
      </c>
      <c r="I10966" t="s">
        <v>55</v>
      </c>
      <c r="J10966" t="s">
        <v>176</v>
      </c>
      <c r="K10966" t="s">
        <v>14284</v>
      </c>
      <c r="L10966" t="s">
        <v>14285</v>
      </c>
      <c r="M10966" t="s">
        <v>14286</v>
      </c>
      <c r="N10966" t="s">
        <v>6787</v>
      </c>
      <c r="O10966" t="s">
        <v>6810</v>
      </c>
      <c r="P10966">
        <v>14495000</v>
      </c>
      <c r="Q10966" t="s">
        <v>6636</v>
      </c>
      <c r="R10966" t="s">
        <v>6636</v>
      </c>
      <c r="S10966" s="12"/>
      <c r="T10966" s="13"/>
      <c r="U10966" t="s">
        <v>11489</v>
      </c>
    </row>
    <row r="10967" spans="1:21" x14ac:dyDescent="0.25">
      <c r="A10967" t="s">
        <v>6637</v>
      </c>
      <c r="B10967" s="12">
        <v>215830</v>
      </c>
      <c r="C10967" t="s">
        <v>14608</v>
      </c>
      <c r="D10967" s="11">
        <v>46216.466087963003</v>
      </c>
      <c r="E10967" t="s">
        <v>14609</v>
      </c>
      <c r="F10967" t="s">
        <v>6415</v>
      </c>
      <c r="G10967" t="s">
        <v>9095</v>
      </c>
      <c r="H10967" t="s">
        <v>6542</v>
      </c>
      <c r="I10967" t="s">
        <v>55</v>
      </c>
      <c r="J10967" t="s">
        <v>176</v>
      </c>
      <c r="K10967" t="s">
        <v>14284</v>
      </c>
      <c r="L10967" t="s">
        <v>14285</v>
      </c>
      <c r="M10967" t="s">
        <v>14286</v>
      </c>
      <c r="N10967" t="s">
        <v>6787</v>
      </c>
      <c r="O10967" t="s">
        <v>6810</v>
      </c>
      <c r="P10967">
        <v>14495000</v>
      </c>
      <c r="Q10967" t="s">
        <v>6636</v>
      </c>
      <c r="R10967" t="s">
        <v>6636</v>
      </c>
      <c r="S10967" s="12"/>
      <c r="T10967" s="13"/>
      <c r="U10967" t="s">
        <v>11489</v>
      </c>
    </row>
    <row r="10968" spans="1:21" x14ac:dyDescent="0.25">
      <c r="A10968" t="s">
        <v>6637</v>
      </c>
      <c r="B10968" s="12">
        <v>215830</v>
      </c>
      <c r="C10968" t="s">
        <v>14608</v>
      </c>
      <c r="D10968" s="11">
        <v>46216.466087963003</v>
      </c>
      <c r="E10968" t="s">
        <v>14609</v>
      </c>
      <c r="F10968" t="s">
        <v>6415</v>
      </c>
      <c r="G10968" t="s">
        <v>9096</v>
      </c>
      <c r="H10968" t="s">
        <v>6542</v>
      </c>
      <c r="I10968" t="s">
        <v>55</v>
      </c>
      <c r="J10968" t="s">
        <v>176</v>
      </c>
      <c r="K10968" t="s">
        <v>14284</v>
      </c>
      <c r="L10968" t="s">
        <v>14285</v>
      </c>
      <c r="M10968" t="s">
        <v>14286</v>
      </c>
      <c r="N10968" t="s">
        <v>6787</v>
      </c>
      <c r="O10968" t="s">
        <v>6810</v>
      </c>
      <c r="P10968">
        <v>14495000</v>
      </c>
      <c r="Q10968" t="s">
        <v>6636</v>
      </c>
      <c r="R10968" t="s">
        <v>6636</v>
      </c>
      <c r="S10968" s="12"/>
      <c r="T10968" s="13"/>
      <c r="U10968" t="s">
        <v>11489</v>
      </c>
    </row>
    <row r="10969" spans="1:21" x14ac:dyDescent="0.25">
      <c r="A10969" t="s">
        <v>6619</v>
      </c>
      <c r="B10969" s="12">
        <v>215830</v>
      </c>
      <c r="C10969" t="s">
        <v>14608</v>
      </c>
      <c r="D10969" s="11">
        <v>46216.508506944403</v>
      </c>
      <c r="E10969" t="s">
        <v>14609</v>
      </c>
      <c r="F10969" t="s">
        <v>6415</v>
      </c>
      <c r="G10969" t="s">
        <v>9086</v>
      </c>
      <c r="H10969" t="s">
        <v>6542</v>
      </c>
      <c r="I10969" t="s">
        <v>55</v>
      </c>
      <c r="J10969" t="s">
        <v>176</v>
      </c>
      <c r="K10969" t="s">
        <v>14284</v>
      </c>
      <c r="L10969" t="s">
        <v>14285</v>
      </c>
      <c r="M10969" t="s">
        <v>14286</v>
      </c>
      <c r="N10969" t="s">
        <v>6787</v>
      </c>
      <c r="O10969" t="s">
        <v>6810</v>
      </c>
      <c r="P10969">
        <v>14495000</v>
      </c>
      <c r="Q10969" t="s">
        <v>6636</v>
      </c>
      <c r="R10969" t="s">
        <v>6636</v>
      </c>
      <c r="S10969" s="12"/>
      <c r="T10969" s="13"/>
      <c r="U10969" t="s">
        <v>11489</v>
      </c>
    </row>
    <row r="10970" spans="1:21" x14ac:dyDescent="0.25">
      <c r="A10970" t="s">
        <v>6619</v>
      </c>
      <c r="B10970" s="12">
        <v>215830</v>
      </c>
      <c r="C10970" t="s">
        <v>14608</v>
      </c>
      <c r="D10970" s="11">
        <v>46216.508506944403</v>
      </c>
      <c r="E10970" t="s">
        <v>14609</v>
      </c>
      <c r="F10970" t="s">
        <v>6415</v>
      </c>
      <c r="G10970" t="s">
        <v>9088</v>
      </c>
      <c r="H10970" t="s">
        <v>6542</v>
      </c>
      <c r="I10970" t="s">
        <v>55</v>
      </c>
      <c r="J10970" t="s">
        <v>176</v>
      </c>
      <c r="K10970" t="s">
        <v>14284</v>
      </c>
      <c r="L10970" t="s">
        <v>14285</v>
      </c>
      <c r="M10970" t="s">
        <v>14286</v>
      </c>
      <c r="N10970" t="s">
        <v>6787</v>
      </c>
      <c r="O10970" t="s">
        <v>6810</v>
      </c>
      <c r="P10970">
        <v>14495000</v>
      </c>
      <c r="Q10970" t="s">
        <v>6636</v>
      </c>
      <c r="R10970" t="s">
        <v>6636</v>
      </c>
      <c r="S10970" s="12"/>
      <c r="T10970" s="13"/>
      <c r="U10970" t="s">
        <v>11489</v>
      </c>
    </row>
    <row r="10971" spans="1:21" x14ac:dyDescent="0.25">
      <c r="A10971" t="s">
        <v>6619</v>
      </c>
      <c r="B10971" s="12">
        <v>215830</v>
      </c>
      <c r="C10971" t="s">
        <v>14608</v>
      </c>
      <c r="D10971" s="11">
        <v>46216.508506944403</v>
      </c>
      <c r="E10971" t="s">
        <v>14609</v>
      </c>
      <c r="F10971" t="s">
        <v>6415</v>
      </c>
      <c r="G10971" t="s">
        <v>9089</v>
      </c>
      <c r="H10971" t="s">
        <v>6542</v>
      </c>
      <c r="I10971" t="s">
        <v>55</v>
      </c>
      <c r="J10971" t="s">
        <v>176</v>
      </c>
      <c r="K10971" t="s">
        <v>14284</v>
      </c>
      <c r="L10971" t="s">
        <v>14285</v>
      </c>
      <c r="M10971" t="s">
        <v>14286</v>
      </c>
      <c r="N10971" t="s">
        <v>6787</v>
      </c>
      <c r="O10971" t="s">
        <v>6810</v>
      </c>
      <c r="P10971">
        <v>14495000</v>
      </c>
      <c r="Q10971" t="s">
        <v>6636</v>
      </c>
      <c r="R10971" t="s">
        <v>6636</v>
      </c>
      <c r="S10971" s="12"/>
      <c r="T10971" s="13"/>
      <c r="U10971" t="s">
        <v>11489</v>
      </c>
    </row>
    <row r="10972" spans="1:21" x14ac:dyDescent="0.25">
      <c r="A10972" t="s">
        <v>6619</v>
      </c>
      <c r="B10972" s="12">
        <v>215830</v>
      </c>
      <c r="C10972" t="s">
        <v>14608</v>
      </c>
      <c r="D10972" s="11">
        <v>46216.508506944403</v>
      </c>
      <c r="E10972" t="s">
        <v>14609</v>
      </c>
      <c r="F10972" t="s">
        <v>6415</v>
      </c>
      <c r="G10972" t="s">
        <v>6968</v>
      </c>
      <c r="H10972" t="s">
        <v>6542</v>
      </c>
      <c r="I10972" t="s">
        <v>55</v>
      </c>
      <c r="J10972" t="s">
        <v>176</v>
      </c>
      <c r="K10972" t="s">
        <v>14284</v>
      </c>
      <c r="L10972" t="s">
        <v>14285</v>
      </c>
      <c r="M10972" t="s">
        <v>14286</v>
      </c>
      <c r="N10972" t="s">
        <v>6787</v>
      </c>
      <c r="O10972" t="s">
        <v>6810</v>
      </c>
      <c r="P10972">
        <v>14495000</v>
      </c>
      <c r="Q10972" t="s">
        <v>6636</v>
      </c>
      <c r="R10972" t="s">
        <v>6636</v>
      </c>
      <c r="S10972" s="12"/>
      <c r="T10972" s="13"/>
      <c r="U10972" t="s">
        <v>11489</v>
      </c>
    </row>
    <row r="10973" spans="1:21" x14ac:dyDescent="0.25">
      <c r="A10973" t="s">
        <v>6619</v>
      </c>
      <c r="B10973" s="12">
        <v>215830</v>
      </c>
      <c r="C10973" t="s">
        <v>14608</v>
      </c>
      <c r="D10973" s="11">
        <v>46216.508506944403</v>
      </c>
      <c r="E10973" t="s">
        <v>14609</v>
      </c>
      <c r="F10973" t="s">
        <v>6415</v>
      </c>
      <c r="G10973" t="s">
        <v>9090</v>
      </c>
      <c r="H10973" t="s">
        <v>6542</v>
      </c>
      <c r="I10973" t="s">
        <v>55</v>
      </c>
      <c r="J10973" t="s">
        <v>176</v>
      </c>
      <c r="K10973" t="s">
        <v>14284</v>
      </c>
      <c r="L10973" t="s">
        <v>14285</v>
      </c>
      <c r="M10973" t="s">
        <v>14286</v>
      </c>
      <c r="N10973" t="s">
        <v>6787</v>
      </c>
      <c r="O10973" t="s">
        <v>6810</v>
      </c>
      <c r="P10973">
        <v>14495000</v>
      </c>
      <c r="Q10973" t="s">
        <v>6636</v>
      </c>
      <c r="R10973" t="s">
        <v>6636</v>
      </c>
      <c r="S10973" s="12"/>
      <c r="T10973" s="13"/>
      <c r="U10973" t="s">
        <v>11489</v>
      </c>
    </row>
    <row r="10974" spans="1:21" x14ac:dyDescent="0.25">
      <c r="A10974" t="s">
        <v>6619</v>
      </c>
      <c r="B10974" s="12">
        <v>215830</v>
      </c>
      <c r="C10974" t="s">
        <v>14608</v>
      </c>
      <c r="D10974" s="11">
        <v>46216.508506944403</v>
      </c>
      <c r="E10974" t="s">
        <v>14609</v>
      </c>
      <c r="F10974" t="s">
        <v>6415</v>
      </c>
      <c r="G10974" t="s">
        <v>9091</v>
      </c>
      <c r="H10974" t="s">
        <v>6542</v>
      </c>
      <c r="I10974" t="s">
        <v>55</v>
      </c>
      <c r="J10974" t="s">
        <v>176</v>
      </c>
      <c r="K10974" t="s">
        <v>14284</v>
      </c>
      <c r="L10974" t="s">
        <v>14285</v>
      </c>
      <c r="M10974" t="s">
        <v>14286</v>
      </c>
      <c r="N10974" t="s">
        <v>6787</v>
      </c>
      <c r="O10974" t="s">
        <v>6810</v>
      </c>
      <c r="P10974">
        <v>14495000</v>
      </c>
      <c r="Q10974" t="s">
        <v>6636</v>
      </c>
      <c r="R10974" t="s">
        <v>6636</v>
      </c>
      <c r="S10974" s="12"/>
      <c r="T10974" s="13"/>
      <c r="U10974" t="s">
        <v>11489</v>
      </c>
    </row>
    <row r="10975" spans="1:21" x14ac:dyDescent="0.25">
      <c r="A10975" t="s">
        <v>6619</v>
      </c>
      <c r="B10975" s="12">
        <v>215830</v>
      </c>
      <c r="C10975" t="s">
        <v>14608</v>
      </c>
      <c r="D10975" s="11">
        <v>46216.508506944403</v>
      </c>
      <c r="E10975" t="s">
        <v>14609</v>
      </c>
      <c r="F10975" t="s">
        <v>6415</v>
      </c>
      <c r="G10975" t="s">
        <v>9092</v>
      </c>
      <c r="H10975" t="s">
        <v>6542</v>
      </c>
      <c r="I10975" t="s">
        <v>55</v>
      </c>
      <c r="J10975" t="s">
        <v>176</v>
      </c>
      <c r="K10975" t="s">
        <v>14284</v>
      </c>
      <c r="L10975" t="s">
        <v>14285</v>
      </c>
      <c r="M10975" t="s">
        <v>14286</v>
      </c>
      <c r="N10975" t="s">
        <v>6787</v>
      </c>
      <c r="O10975" t="s">
        <v>6810</v>
      </c>
      <c r="P10975">
        <v>14495000</v>
      </c>
      <c r="Q10975" t="s">
        <v>6636</v>
      </c>
      <c r="R10975" t="s">
        <v>6636</v>
      </c>
      <c r="S10975" s="12"/>
      <c r="T10975" s="13"/>
      <c r="U10975" t="s">
        <v>11489</v>
      </c>
    </row>
    <row r="10976" spans="1:21" x14ac:dyDescent="0.25">
      <c r="A10976" t="s">
        <v>6619</v>
      </c>
      <c r="B10976" s="12">
        <v>215830</v>
      </c>
      <c r="C10976" t="s">
        <v>14608</v>
      </c>
      <c r="D10976" s="11">
        <v>46216.508506944403</v>
      </c>
      <c r="E10976" t="s">
        <v>14609</v>
      </c>
      <c r="F10976" t="s">
        <v>6415</v>
      </c>
      <c r="G10976" t="s">
        <v>9093</v>
      </c>
      <c r="H10976" t="s">
        <v>6542</v>
      </c>
      <c r="I10976" t="s">
        <v>55</v>
      </c>
      <c r="J10976" t="s">
        <v>176</v>
      </c>
      <c r="K10976" t="s">
        <v>14284</v>
      </c>
      <c r="L10976" t="s">
        <v>14285</v>
      </c>
      <c r="M10976" t="s">
        <v>14286</v>
      </c>
      <c r="N10976" t="s">
        <v>6787</v>
      </c>
      <c r="O10976" t="s">
        <v>6810</v>
      </c>
      <c r="P10976">
        <v>14495000</v>
      </c>
      <c r="Q10976" t="s">
        <v>6636</v>
      </c>
      <c r="R10976" t="s">
        <v>6636</v>
      </c>
      <c r="S10976" s="12"/>
      <c r="T10976" s="13"/>
      <c r="U10976" t="s">
        <v>11489</v>
      </c>
    </row>
    <row r="10977" spans="1:21" x14ac:dyDescent="0.25">
      <c r="A10977" t="s">
        <v>6619</v>
      </c>
      <c r="B10977" s="12">
        <v>215830</v>
      </c>
      <c r="C10977" t="s">
        <v>14608</v>
      </c>
      <c r="D10977" s="11">
        <v>46216.508506944403</v>
      </c>
      <c r="E10977" t="s">
        <v>14609</v>
      </c>
      <c r="F10977" t="s">
        <v>6415</v>
      </c>
      <c r="G10977" t="s">
        <v>9094</v>
      </c>
      <c r="H10977" t="s">
        <v>6542</v>
      </c>
      <c r="I10977" t="s">
        <v>55</v>
      </c>
      <c r="J10977" t="s">
        <v>176</v>
      </c>
      <c r="K10977" t="s">
        <v>14284</v>
      </c>
      <c r="L10977" t="s">
        <v>14285</v>
      </c>
      <c r="M10977" t="s">
        <v>14286</v>
      </c>
      <c r="N10977" t="s">
        <v>6787</v>
      </c>
      <c r="O10977" t="s">
        <v>6810</v>
      </c>
      <c r="P10977">
        <v>14495000</v>
      </c>
      <c r="Q10977" t="s">
        <v>6636</v>
      </c>
      <c r="R10977" t="s">
        <v>6636</v>
      </c>
      <c r="S10977" s="12"/>
      <c r="T10977" s="13"/>
      <c r="U10977" t="s">
        <v>11489</v>
      </c>
    </row>
    <row r="10978" spans="1:21" x14ac:dyDescent="0.25">
      <c r="A10978" t="s">
        <v>6619</v>
      </c>
      <c r="B10978" s="12">
        <v>215830</v>
      </c>
      <c r="C10978" t="s">
        <v>14608</v>
      </c>
      <c r="D10978" s="11">
        <v>46216.508506944403</v>
      </c>
      <c r="E10978" t="s">
        <v>14609</v>
      </c>
      <c r="F10978" t="s">
        <v>6415</v>
      </c>
      <c r="G10978" t="s">
        <v>9095</v>
      </c>
      <c r="H10978" t="s">
        <v>6542</v>
      </c>
      <c r="I10978" t="s">
        <v>55</v>
      </c>
      <c r="J10978" t="s">
        <v>176</v>
      </c>
      <c r="K10978" t="s">
        <v>14284</v>
      </c>
      <c r="L10978" t="s">
        <v>14285</v>
      </c>
      <c r="M10978" t="s">
        <v>14286</v>
      </c>
      <c r="N10978" t="s">
        <v>6787</v>
      </c>
      <c r="O10978" t="s">
        <v>6810</v>
      </c>
      <c r="P10978">
        <v>14495000</v>
      </c>
      <c r="Q10978" t="s">
        <v>6636</v>
      </c>
      <c r="R10978" t="s">
        <v>6636</v>
      </c>
      <c r="S10978" s="12"/>
      <c r="T10978" s="13"/>
      <c r="U10978" t="s">
        <v>11489</v>
      </c>
    </row>
    <row r="10979" spans="1:21" x14ac:dyDescent="0.25">
      <c r="A10979" t="s">
        <v>6619</v>
      </c>
      <c r="B10979" s="12">
        <v>215830</v>
      </c>
      <c r="C10979" t="s">
        <v>14608</v>
      </c>
      <c r="D10979" s="11">
        <v>46216.508506944403</v>
      </c>
      <c r="E10979" t="s">
        <v>14609</v>
      </c>
      <c r="F10979" t="s">
        <v>6415</v>
      </c>
      <c r="G10979" t="s">
        <v>9096</v>
      </c>
      <c r="H10979" t="s">
        <v>6542</v>
      </c>
      <c r="I10979" t="s">
        <v>55</v>
      </c>
      <c r="J10979" t="s">
        <v>176</v>
      </c>
      <c r="K10979" t="s">
        <v>14284</v>
      </c>
      <c r="L10979" t="s">
        <v>14285</v>
      </c>
      <c r="M10979" t="s">
        <v>14286</v>
      </c>
      <c r="N10979" t="s">
        <v>6787</v>
      </c>
      <c r="O10979" t="s">
        <v>6810</v>
      </c>
      <c r="P10979">
        <v>14495000</v>
      </c>
      <c r="Q10979" t="s">
        <v>6636</v>
      </c>
      <c r="R10979" t="s">
        <v>6636</v>
      </c>
      <c r="S10979" s="12"/>
      <c r="T10979" s="13"/>
      <c r="U10979" t="s">
        <v>11489</v>
      </c>
    </row>
    <row r="10980" spans="1:21" x14ac:dyDescent="0.25">
      <c r="A10980" t="s">
        <v>6637</v>
      </c>
      <c r="B10980" s="12">
        <v>216000</v>
      </c>
      <c r="C10980" t="s">
        <v>14610</v>
      </c>
      <c r="D10980" s="11">
        <v>46216.641099537002</v>
      </c>
      <c r="E10980" t="s">
        <v>14611</v>
      </c>
      <c r="F10980" t="s">
        <v>6415</v>
      </c>
      <c r="G10980" t="s">
        <v>6968</v>
      </c>
      <c r="H10980" t="s">
        <v>6542</v>
      </c>
      <c r="I10980" t="s">
        <v>65</v>
      </c>
      <c r="J10980" t="s">
        <v>636</v>
      </c>
      <c r="K10980" t="s">
        <v>14612</v>
      </c>
      <c r="L10980" t="s">
        <v>14285</v>
      </c>
      <c r="M10980" t="s">
        <v>14613</v>
      </c>
      <c r="N10980" t="s">
        <v>14439</v>
      </c>
      <c r="O10980" t="s">
        <v>14440</v>
      </c>
      <c r="P10980">
        <v>66500000</v>
      </c>
      <c r="Q10980" t="s">
        <v>6636</v>
      </c>
      <c r="R10980" t="s">
        <v>6636</v>
      </c>
      <c r="S10980" s="12"/>
      <c r="T10980" s="13"/>
      <c r="U10980" t="s">
        <v>6636</v>
      </c>
    </row>
    <row r="10981" spans="1:21" x14ac:dyDescent="0.25">
      <c r="A10981" t="s">
        <v>6637</v>
      </c>
      <c r="B10981" s="12">
        <v>216000</v>
      </c>
      <c r="C10981" t="s">
        <v>14610</v>
      </c>
      <c r="D10981" s="11">
        <v>46216.641099537002</v>
      </c>
      <c r="E10981" t="s">
        <v>14611</v>
      </c>
      <c r="F10981" t="s">
        <v>6415</v>
      </c>
      <c r="G10981" t="s">
        <v>9091</v>
      </c>
      <c r="H10981" t="s">
        <v>6542</v>
      </c>
      <c r="I10981" t="s">
        <v>65</v>
      </c>
      <c r="J10981" t="s">
        <v>636</v>
      </c>
      <c r="K10981" t="s">
        <v>14612</v>
      </c>
      <c r="L10981" t="s">
        <v>14285</v>
      </c>
      <c r="M10981" t="s">
        <v>14613</v>
      </c>
      <c r="N10981" t="s">
        <v>14439</v>
      </c>
      <c r="O10981" t="s">
        <v>14440</v>
      </c>
      <c r="P10981">
        <v>66500000</v>
      </c>
      <c r="Q10981" t="s">
        <v>6636</v>
      </c>
      <c r="R10981" t="s">
        <v>6636</v>
      </c>
      <c r="S10981" s="12"/>
      <c r="T10981" s="13"/>
      <c r="U10981" t="s">
        <v>6636</v>
      </c>
    </row>
    <row r="10982" spans="1:21" x14ac:dyDescent="0.25">
      <c r="A10982" t="s">
        <v>6637</v>
      </c>
      <c r="B10982" s="12">
        <v>216000</v>
      </c>
      <c r="C10982" t="s">
        <v>14610</v>
      </c>
      <c r="D10982" s="11">
        <v>46216.641099537002</v>
      </c>
      <c r="E10982" t="s">
        <v>14611</v>
      </c>
      <c r="F10982" t="s">
        <v>6415</v>
      </c>
      <c r="G10982" t="s">
        <v>9092</v>
      </c>
      <c r="H10982" t="s">
        <v>6542</v>
      </c>
      <c r="I10982" t="s">
        <v>65</v>
      </c>
      <c r="J10982" t="s">
        <v>636</v>
      </c>
      <c r="K10982" t="s">
        <v>14612</v>
      </c>
      <c r="L10982" t="s">
        <v>14285</v>
      </c>
      <c r="M10982" t="s">
        <v>14613</v>
      </c>
      <c r="N10982" t="s">
        <v>14439</v>
      </c>
      <c r="O10982" t="s">
        <v>14440</v>
      </c>
      <c r="P10982">
        <v>66500000</v>
      </c>
      <c r="Q10982" t="s">
        <v>6636</v>
      </c>
      <c r="R10982" t="s">
        <v>6636</v>
      </c>
      <c r="S10982" s="12"/>
      <c r="T10982" s="13"/>
      <c r="U10982" t="s">
        <v>6636</v>
      </c>
    </row>
    <row r="10983" spans="1:21" x14ac:dyDescent="0.25">
      <c r="A10983" t="s">
        <v>6637</v>
      </c>
      <c r="B10983" s="12">
        <v>216000</v>
      </c>
      <c r="C10983" t="s">
        <v>14610</v>
      </c>
      <c r="D10983" s="11">
        <v>46216.641099537002</v>
      </c>
      <c r="E10983" t="s">
        <v>14611</v>
      </c>
      <c r="F10983" t="s">
        <v>6415</v>
      </c>
      <c r="G10983" t="s">
        <v>9093</v>
      </c>
      <c r="H10983" t="s">
        <v>6542</v>
      </c>
      <c r="I10983" t="s">
        <v>65</v>
      </c>
      <c r="J10983" t="s">
        <v>636</v>
      </c>
      <c r="K10983" t="s">
        <v>14612</v>
      </c>
      <c r="L10983" t="s">
        <v>14285</v>
      </c>
      <c r="M10983" t="s">
        <v>14613</v>
      </c>
      <c r="N10983" t="s">
        <v>14439</v>
      </c>
      <c r="O10983" t="s">
        <v>14440</v>
      </c>
      <c r="P10983">
        <v>66500000</v>
      </c>
      <c r="Q10983" t="s">
        <v>6636</v>
      </c>
      <c r="R10983" t="s">
        <v>6636</v>
      </c>
      <c r="S10983" s="12"/>
      <c r="T10983" s="13"/>
      <c r="U10983" t="s">
        <v>6636</v>
      </c>
    </row>
    <row r="10984" spans="1:21" x14ac:dyDescent="0.25">
      <c r="A10984" t="s">
        <v>6637</v>
      </c>
      <c r="B10984" s="12">
        <v>216000</v>
      </c>
      <c r="C10984" t="s">
        <v>14610</v>
      </c>
      <c r="D10984" s="11">
        <v>46216.641099537002</v>
      </c>
      <c r="E10984" t="s">
        <v>14611</v>
      </c>
      <c r="F10984" t="s">
        <v>6415</v>
      </c>
      <c r="G10984" t="s">
        <v>9094</v>
      </c>
      <c r="H10984" t="s">
        <v>6542</v>
      </c>
      <c r="I10984" t="s">
        <v>65</v>
      </c>
      <c r="J10984" t="s">
        <v>636</v>
      </c>
      <c r="K10984" t="s">
        <v>14612</v>
      </c>
      <c r="L10984" t="s">
        <v>14285</v>
      </c>
      <c r="M10984" t="s">
        <v>14613</v>
      </c>
      <c r="N10984" t="s">
        <v>14439</v>
      </c>
      <c r="O10984" t="s">
        <v>14440</v>
      </c>
      <c r="P10984">
        <v>66500000</v>
      </c>
      <c r="Q10984" t="s">
        <v>6636</v>
      </c>
      <c r="R10984" t="s">
        <v>6636</v>
      </c>
      <c r="S10984" s="12"/>
      <c r="T10984" s="13"/>
      <c r="U10984" t="s">
        <v>6636</v>
      </c>
    </row>
    <row r="10985" spans="1:21" x14ac:dyDescent="0.25">
      <c r="A10985" t="s">
        <v>6637</v>
      </c>
      <c r="B10985" s="12">
        <v>216000</v>
      </c>
      <c r="C10985" t="s">
        <v>14610</v>
      </c>
      <c r="D10985" s="11">
        <v>46216.641099537002</v>
      </c>
      <c r="E10985" t="s">
        <v>14611</v>
      </c>
      <c r="F10985" t="s">
        <v>6415</v>
      </c>
      <c r="G10985" t="s">
        <v>9095</v>
      </c>
      <c r="H10985" t="s">
        <v>6542</v>
      </c>
      <c r="I10985" t="s">
        <v>65</v>
      </c>
      <c r="J10985" t="s">
        <v>636</v>
      </c>
      <c r="K10985" t="s">
        <v>14612</v>
      </c>
      <c r="L10985" t="s">
        <v>14285</v>
      </c>
      <c r="M10985" t="s">
        <v>14613</v>
      </c>
      <c r="N10985" t="s">
        <v>14439</v>
      </c>
      <c r="O10985" t="s">
        <v>14440</v>
      </c>
      <c r="P10985">
        <v>66500000</v>
      </c>
      <c r="Q10985" t="s">
        <v>6636</v>
      </c>
      <c r="R10985" t="s">
        <v>6636</v>
      </c>
      <c r="S10985" s="12"/>
      <c r="T10985" s="13"/>
      <c r="U10985" t="s">
        <v>6636</v>
      </c>
    </row>
    <row r="10986" spans="1:21" x14ac:dyDescent="0.25">
      <c r="A10986" t="s">
        <v>6637</v>
      </c>
      <c r="B10986" s="12">
        <v>216000</v>
      </c>
      <c r="C10986" t="s">
        <v>14610</v>
      </c>
      <c r="D10986" s="11">
        <v>46216.641099537002</v>
      </c>
      <c r="E10986" t="s">
        <v>14611</v>
      </c>
      <c r="F10986" t="s">
        <v>6415</v>
      </c>
      <c r="G10986" t="s">
        <v>9096</v>
      </c>
      <c r="H10986" t="s">
        <v>6542</v>
      </c>
      <c r="I10986" t="s">
        <v>65</v>
      </c>
      <c r="J10986" t="s">
        <v>636</v>
      </c>
      <c r="K10986" t="s">
        <v>14612</v>
      </c>
      <c r="L10986" t="s">
        <v>14285</v>
      </c>
      <c r="M10986" t="s">
        <v>14613</v>
      </c>
      <c r="N10986" t="s">
        <v>14439</v>
      </c>
      <c r="O10986" t="s">
        <v>14440</v>
      </c>
      <c r="P10986">
        <v>66500000</v>
      </c>
      <c r="Q10986" t="s">
        <v>6636</v>
      </c>
      <c r="R10986" t="s">
        <v>6636</v>
      </c>
      <c r="S10986" s="12"/>
      <c r="T10986" s="13"/>
      <c r="U10986" t="s">
        <v>6636</v>
      </c>
    </row>
    <row r="10987" spans="1:21" x14ac:dyDescent="0.25">
      <c r="A10987" t="s">
        <v>6619</v>
      </c>
      <c r="B10987" s="12">
        <v>216000</v>
      </c>
      <c r="C10987" t="s">
        <v>14610</v>
      </c>
      <c r="D10987" s="11">
        <v>46216.809224536999</v>
      </c>
      <c r="E10987" t="s">
        <v>14611</v>
      </c>
      <c r="F10987" t="s">
        <v>6415</v>
      </c>
      <c r="G10987" t="s">
        <v>6968</v>
      </c>
      <c r="H10987" t="s">
        <v>6542</v>
      </c>
      <c r="I10987" t="s">
        <v>65</v>
      </c>
      <c r="J10987" t="s">
        <v>636</v>
      </c>
      <c r="K10987" t="s">
        <v>14612</v>
      </c>
      <c r="L10987" t="s">
        <v>14285</v>
      </c>
      <c r="M10987" t="s">
        <v>14613</v>
      </c>
      <c r="N10987" t="s">
        <v>14439</v>
      </c>
      <c r="O10987" t="s">
        <v>14440</v>
      </c>
      <c r="P10987">
        <v>66500000</v>
      </c>
      <c r="Q10987" t="s">
        <v>6636</v>
      </c>
      <c r="R10987" t="s">
        <v>6636</v>
      </c>
      <c r="S10987" s="12"/>
      <c r="T10987" s="13"/>
      <c r="U10987" t="s">
        <v>6636</v>
      </c>
    </row>
    <row r="10988" spans="1:21" x14ac:dyDescent="0.25">
      <c r="A10988" t="s">
        <v>6619</v>
      </c>
      <c r="B10988" s="12">
        <v>216000</v>
      </c>
      <c r="C10988" t="s">
        <v>14610</v>
      </c>
      <c r="D10988" s="11">
        <v>46216.809224536999</v>
      </c>
      <c r="E10988" t="s">
        <v>14611</v>
      </c>
      <c r="F10988" t="s">
        <v>6415</v>
      </c>
      <c r="G10988" t="s">
        <v>9091</v>
      </c>
      <c r="H10988" t="s">
        <v>6542</v>
      </c>
      <c r="I10988" t="s">
        <v>65</v>
      </c>
      <c r="J10988" t="s">
        <v>636</v>
      </c>
      <c r="K10988" t="s">
        <v>14612</v>
      </c>
      <c r="L10988" t="s">
        <v>14285</v>
      </c>
      <c r="M10988" t="s">
        <v>14613</v>
      </c>
      <c r="N10988" t="s">
        <v>14439</v>
      </c>
      <c r="O10988" t="s">
        <v>14440</v>
      </c>
      <c r="P10988">
        <v>66500000</v>
      </c>
      <c r="Q10988" t="s">
        <v>6636</v>
      </c>
      <c r="R10988" t="s">
        <v>6636</v>
      </c>
      <c r="S10988" s="12"/>
      <c r="T10988" s="13"/>
      <c r="U10988" t="s">
        <v>6636</v>
      </c>
    </row>
    <row r="10989" spans="1:21" x14ac:dyDescent="0.25">
      <c r="A10989" t="s">
        <v>6619</v>
      </c>
      <c r="B10989" s="12">
        <v>216000</v>
      </c>
      <c r="C10989" t="s">
        <v>14610</v>
      </c>
      <c r="D10989" s="11">
        <v>46216.809224536999</v>
      </c>
      <c r="E10989" t="s">
        <v>14611</v>
      </c>
      <c r="F10989" t="s">
        <v>6415</v>
      </c>
      <c r="G10989" t="s">
        <v>9092</v>
      </c>
      <c r="H10989" t="s">
        <v>6542</v>
      </c>
      <c r="I10989" t="s">
        <v>65</v>
      </c>
      <c r="J10989" t="s">
        <v>636</v>
      </c>
      <c r="K10989" t="s">
        <v>14612</v>
      </c>
      <c r="L10989" t="s">
        <v>14285</v>
      </c>
      <c r="M10989" t="s">
        <v>14613</v>
      </c>
      <c r="N10989" t="s">
        <v>14439</v>
      </c>
      <c r="O10989" t="s">
        <v>14440</v>
      </c>
      <c r="P10989">
        <v>66500000</v>
      </c>
      <c r="Q10989" t="s">
        <v>6636</v>
      </c>
      <c r="R10989" t="s">
        <v>6636</v>
      </c>
      <c r="S10989" s="12"/>
      <c r="T10989" s="13"/>
      <c r="U10989" t="s">
        <v>6636</v>
      </c>
    </row>
    <row r="10990" spans="1:21" x14ac:dyDescent="0.25">
      <c r="A10990" t="s">
        <v>6619</v>
      </c>
      <c r="B10990" s="12">
        <v>216000</v>
      </c>
      <c r="C10990" t="s">
        <v>14610</v>
      </c>
      <c r="D10990" s="11">
        <v>46216.809224536999</v>
      </c>
      <c r="E10990" t="s">
        <v>14611</v>
      </c>
      <c r="F10990" t="s">
        <v>6415</v>
      </c>
      <c r="G10990" t="s">
        <v>9093</v>
      </c>
      <c r="H10990" t="s">
        <v>6542</v>
      </c>
      <c r="I10990" t="s">
        <v>65</v>
      </c>
      <c r="J10990" t="s">
        <v>636</v>
      </c>
      <c r="K10990" t="s">
        <v>14612</v>
      </c>
      <c r="L10990" t="s">
        <v>14285</v>
      </c>
      <c r="M10990" t="s">
        <v>14613</v>
      </c>
      <c r="N10990" t="s">
        <v>14439</v>
      </c>
      <c r="O10990" t="s">
        <v>14440</v>
      </c>
      <c r="P10990">
        <v>66500000</v>
      </c>
      <c r="Q10990" t="s">
        <v>6636</v>
      </c>
      <c r="R10990" t="s">
        <v>6636</v>
      </c>
      <c r="S10990" s="12"/>
      <c r="T10990" s="13"/>
      <c r="U10990" t="s">
        <v>6636</v>
      </c>
    </row>
    <row r="10991" spans="1:21" x14ac:dyDescent="0.25">
      <c r="A10991" t="s">
        <v>6619</v>
      </c>
      <c r="B10991" s="12">
        <v>216000</v>
      </c>
      <c r="C10991" t="s">
        <v>14610</v>
      </c>
      <c r="D10991" s="11">
        <v>46216.809224536999</v>
      </c>
      <c r="E10991" t="s">
        <v>14611</v>
      </c>
      <c r="F10991" t="s">
        <v>6415</v>
      </c>
      <c r="G10991" t="s">
        <v>9094</v>
      </c>
      <c r="H10991" t="s">
        <v>6542</v>
      </c>
      <c r="I10991" t="s">
        <v>65</v>
      </c>
      <c r="J10991" t="s">
        <v>636</v>
      </c>
      <c r="K10991" t="s">
        <v>14612</v>
      </c>
      <c r="L10991" t="s">
        <v>14285</v>
      </c>
      <c r="M10991" t="s">
        <v>14613</v>
      </c>
      <c r="N10991" t="s">
        <v>14439</v>
      </c>
      <c r="O10991" t="s">
        <v>14440</v>
      </c>
      <c r="P10991">
        <v>66500000</v>
      </c>
      <c r="Q10991" t="s">
        <v>6636</v>
      </c>
      <c r="R10991" t="s">
        <v>6636</v>
      </c>
      <c r="S10991" s="12"/>
      <c r="T10991" s="13"/>
      <c r="U10991" t="s">
        <v>6636</v>
      </c>
    </row>
    <row r="10992" spans="1:21" x14ac:dyDescent="0.25">
      <c r="A10992" t="s">
        <v>6619</v>
      </c>
      <c r="B10992" s="12">
        <v>216000</v>
      </c>
      <c r="C10992" t="s">
        <v>14610</v>
      </c>
      <c r="D10992" s="11">
        <v>46216.809224536999</v>
      </c>
      <c r="E10992" t="s">
        <v>14611</v>
      </c>
      <c r="F10992" t="s">
        <v>6415</v>
      </c>
      <c r="G10992" t="s">
        <v>9095</v>
      </c>
      <c r="H10992" t="s">
        <v>6542</v>
      </c>
      <c r="I10992" t="s">
        <v>65</v>
      </c>
      <c r="J10992" t="s">
        <v>636</v>
      </c>
      <c r="K10992" t="s">
        <v>14612</v>
      </c>
      <c r="L10992" t="s">
        <v>14285</v>
      </c>
      <c r="M10992" t="s">
        <v>14613</v>
      </c>
      <c r="N10992" t="s">
        <v>14439</v>
      </c>
      <c r="O10992" t="s">
        <v>14440</v>
      </c>
      <c r="P10992">
        <v>66500000</v>
      </c>
      <c r="Q10992" t="s">
        <v>6636</v>
      </c>
      <c r="R10992" t="s">
        <v>6636</v>
      </c>
      <c r="S10992" s="12"/>
      <c r="T10992" s="13"/>
      <c r="U10992" t="s">
        <v>6636</v>
      </c>
    </row>
    <row r="10993" spans="1:21" x14ac:dyDescent="0.25">
      <c r="A10993" t="s">
        <v>6619</v>
      </c>
      <c r="B10993" s="12">
        <v>216000</v>
      </c>
      <c r="C10993" t="s">
        <v>14610</v>
      </c>
      <c r="D10993" s="11">
        <v>46216.809224536999</v>
      </c>
      <c r="E10993" t="s">
        <v>14611</v>
      </c>
      <c r="F10993" t="s">
        <v>6415</v>
      </c>
      <c r="G10993" t="s">
        <v>9096</v>
      </c>
      <c r="H10993" t="s">
        <v>6542</v>
      </c>
      <c r="I10993" t="s">
        <v>65</v>
      </c>
      <c r="J10993" t="s">
        <v>636</v>
      </c>
      <c r="K10993" t="s">
        <v>14612</v>
      </c>
      <c r="L10993" t="s">
        <v>14285</v>
      </c>
      <c r="M10993" t="s">
        <v>14613</v>
      </c>
      <c r="N10993" t="s">
        <v>14439</v>
      </c>
      <c r="O10993" t="s">
        <v>14440</v>
      </c>
      <c r="P10993">
        <v>66500000</v>
      </c>
      <c r="Q10993" t="s">
        <v>6636</v>
      </c>
      <c r="R10993" t="s">
        <v>6636</v>
      </c>
      <c r="S10993" s="12"/>
      <c r="T10993" s="13"/>
      <c r="U10993" t="s">
        <v>6636</v>
      </c>
    </row>
    <row r="10994" spans="1:21" x14ac:dyDescent="0.25">
      <c r="A10994" t="s">
        <v>6637</v>
      </c>
      <c r="B10994" s="12">
        <v>216055</v>
      </c>
      <c r="C10994" t="s">
        <v>14614</v>
      </c>
      <c r="D10994" s="11">
        <v>46216.907754629603</v>
      </c>
      <c r="E10994" t="s">
        <v>14615</v>
      </c>
      <c r="F10994" t="s">
        <v>6415</v>
      </c>
      <c r="G10994" t="s">
        <v>9086</v>
      </c>
      <c r="H10994" t="s">
        <v>6542</v>
      </c>
      <c r="I10994" t="s">
        <v>55</v>
      </c>
      <c r="J10994" t="s">
        <v>176</v>
      </c>
      <c r="K10994" t="s">
        <v>14284</v>
      </c>
      <c r="L10994" t="s">
        <v>14285</v>
      </c>
      <c r="M10994" t="s">
        <v>14286</v>
      </c>
      <c r="N10994" t="s">
        <v>6787</v>
      </c>
      <c r="O10994" t="s">
        <v>6810</v>
      </c>
      <c r="P10994">
        <v>14495000</v>
      </c>
      <c r="Q10994" t="s">
        <v>6636</v>
      </c>
      <c r="R10994" t="s">
        <v>6636</v>
      </c>
      <c r="S10994" s="12"/>
      <c r="T10994" s="13"/>
      <c r="U10994" t="s">
        <v>6629</v>
      </c>
    </row>
    <row r="10995" spans="1:21" x14ac:dyDescent="0.25">
      <c r="A10995" t="s">
        <v>6637</v>
      </c>
      <c r="B10995" s="12">
        <v>216055</v>
      </c>
      <c r="C10995" t="s">
        <v>14614</v>
      </c>
      <c r="D10995" s="11">
        <v>46216.907754629603</v>
      </c>
      <c r="E10995" t="s">
        <v>14615</v>
      </c>
      <c r="F10995" t="s">
        <v>6415</v>
      </c>
      <c r="G10995" t="s">
        <v>9088</v>
      </c>
      <c r="H10995" t="s">
        <v>6542</v>
      </c>
      <c r="I10995" t="s">
        <v>55</v>
      </c>
      <c r="J10995" t="s">
        <v>176</v>
      </c>
      <c r="K10995" t="s">
        <v>14284</v>
      </c>
      <c r="L10995" t="s">
        <v>14285</v>
      </c>
      <c r="M10995" t="s">
        <v>14286</v>
      </c>
      <c r="N10995" t="s">
        <v>6787</v>
      </c>
      <c r="O10995" t="s">
        <v>6810</v>
      </c>
      <c r="P10995">
        <v>14495000</v>
      </c>
      <c r="Q10995" t="s">
        <v>6636</v>
      </c>
      <c r="R10995" t="s">
        <v>6636</v>
      </c>
      <c r="S10995" s="12"/>
      <c r="T10995" s="13"/>
      <c r="U10995" t="s">
        <v>6629</v>
      </c>
    </row>
    <row r="10996" spans="1:21" x14ac:dyDescent="0.25">
      <c r="A10996" t="s">
        <v>6637</v>
      </c>
      <c r="B10996" s="12">
        <v>216055</v>
      </c>
      <c r="C10996" t="s">
        <v>14614</v>
      </c>
      <c r="D10996" s="11">
        <v>46216.907754629603</v>
      </c>
      <c r="E10996" t="s">
        <v>14615</v>
      </c>
      <c r="F10996" t="s">
        <v>6415</v>
      </c>
      <c r="G10996" t="s">
        <v>9089</v>
      </c>
      <c r="H10996" t="s">
        <v>6542</v>
      </c>
      <c r="I10996" t="s">
        <v>55</v>
      </c>
      <c r="J10996" t="s">
        <v>176</v>
      </c>
      <c r="K10996" t="s">
        <v>14284</v>
      </c>
      <c r="L10996" t="s">
        <v>14285</v>
      </c>
      <c r="M10996" t="s">
        <v>14286</v>
      </c>
      <c r="N10996" t="s">
        <v>6787</v>
      </c>
      <c r="O10996" t="s">
        <v>6810</v>
      </c>
      <c r="P10996">
        <v>14495000</v>
      </c>
      <c r="Q10996" t="s">
        <v>6636</v>
      </c>
      <c r="R10996" t="s">
        <v>6636</v>
      </c>
      <c r="S10996" s="12"/>
      <c r="T10996" s="13"/>
      <c r="U10996" t="s">
        <v>6629</v>
      </c>
    </row>
    <row r="10997" spans="1:21" x14ac:dyDescent="0.25">
      <c r="A10997" t="s">
        <v>6637</v>
      </c>
      <c r="B10997" s="12">
        <v>216055</v>
      </c>
      <c r="C10997" t="s">
        <v>14614</v>
      </c>
      <c r="D10997" s="11">
        <v>46216.907754629603</v>
      </c>
      <c r="E10997" t="s">
        <v>14615</v>
      </c>
      <c r="F10997" t="s">
        <v>6415</v>
      </c>
      <c r="G10997" t="s">
        <v>6968</v>
      </c>
      <c r="H10997" t="s">
        <v>6542</v>
      </c>
      <c r="I10997" t="s">
        <v>55</v>
      </c>
      <c r="J10997" t="s">
        <v>176</v>
      </c>
      <c r="K10997" t="s">
        <v>14284</v>
      </c>
      <c r="L10997" t="s">
        <v>14285</v>
      </c>
      <c r="M10997" t="s">
        <v>14286</v>
      </c>
      <c r="N10997" t="s">
        <v>6787</v>
      </c>
      <c r="O10997" t="s">
        <v>6810</v>
      </c>
      <c r="P10997">
        <v>14495000</v>
      </c>
      <c r="Q10997" t="s">
        <v>6636</v>
      </c>
      <c r="R10997" t="s">
        <v>6636</v>
      </c>
      <c r="S10997" s="12"/>
      <c r="T10997" s="13"/>
      <c r="U10997" t="s">
        <v>6629</v>
      </c>
    </row>
    <row r="10998" spans="1:21" x14ac:dyDescent="0.25">
      <c r="A10998" t="s">
        <v>6637</v>
      </c>
      <c r="B10998" s="12">
        <v>216055</v>
      </c>
      <c r="C10998" t="s">
        <v>14614</v>
      </c>
      <c r="D10998" s="11">
        <v>46216.907754629603</v>
      </c>
      <c r="E10998" t="s">
        <v>14615</v>
      </c>
      <c r="F10998" t="s">
        <v>6415</v>
      </c>
      <c r="G10998" t="s">
        <v>9090</v>
      </c>
      <c r="H10998" t="s">
        <v>6542</v>
      </c>
      <c r="I10998" t="s">
        <v>55</v>
      </c>
      <c r="J10998" t="s">
        <v>176</v>
      </c>
      <c r="K10998" t="s">
        <v>14284</v>
      </c>
      <c r="L10998" t="s">
        <v>14285</v>
      </c>
      <c r="M10998" t="s">
        <v>14286</v>
      </c>
      <c r="N10998" t="s">
        <v>6787</v>
      </c>
      <c r="O10998" t="s">
        <v>6810</v>
      </c>
      <c r="P10998">
        <v>14495000</v>
      </c>
      <c r="Q10998" t="s">
        <v>6636</v>
      </c>
      <c r="R10998" t="s">
        <v>6636</v>
      </c>
      <c r="S10998" s="12"/>
      <c r="T10998" s="13"/>
      <c r="U10998" t="s">
        <v>6629</v>
      </c>
    </row>
    <row r="10999" spans="1:21" x14ac:dyDescent="0.25">
      <c r="A10999" t="s">
        <v>6637</v>
      </c>
      <c r="B10999" s="12">
        <v>216055</v>
      </c>
      <c r="C10999" t="s">
        <v>14614</v>
      </c>
      <c r="D10999" s="11">
        <v>46216.907754629603</v>
      </c>
      <c r="E10999" t="s">
        <v>14615</v>
      </c>
      <c r="F10999" t="s">
        <v>6415</v>
      </c>
      <c r="G10999" t="s">
        <v>9091</v>
      </c>
      <c r="H10999" t="s">
        <v>6542</v>
      </c>
      <c r="I10999" t="s">
        <v>55</v>
      </c>
      <c r="J10999" t="s">
        <v>176</v>
      </c>
      <c r="K10999" t="s">
        <v>14284</v>
      </c>
      <c r="L10999" t="s">
        <v>14285</v>
      </c>
      <c r="M10999" t="s">
        <v>14286</v>
      </c>
      <c r="N10999" t="s">
        <v>6787</v>
      </c>
      <c r="O10999" t="s">
        <v>6810</v>
      </c>
      <c r="P10999">
        <v>14495000</v>
      </c>
      <c r="Q10999" t="s">
        <v>6636</v>
      </c>
      <c r="R10999" t="s">
        <v>6636</v>
      </c>
      <c r="S10999" s="12"/>
      <c r="T10999" s="13"/>
      <c r="U10999" t="s">
        <v>6629</v>
      </c>
    </row>
    <row r="11000" spans="1:21" x14ac:dyDescent="0.25">
      <c r="A11000" t="s">
        <v>6637</v>
      </c>
      <c r="B11000" s="12">
        <v>216055</v>
      </c>
      <c r="C11000" t="s">
        <v>14614</v>
      </c>
      <c r="D11000" s="11">
        <v>46216.907754629603</v>
      </c>
      <c r="E11000" t="s">
        <v>14615</v>
      </c>
      <c r="F11000" t="s">
        <v>6415</v>
      </c>
      <c r="G11000" t="s">
        <v>9092</v>
      </c>
      <c r="H11000" t="s">
        <v>6542</v>
      </c>
      <c r="I11000" t="s">
        <v>55</v>
      </c>
      <c r="J11000" t="s">
        <v>176</v>
      </c>
      <c r="K11000" t="s">
        <v>14284</v>
      </c>
      <c r="L11000" t="s">
        <v>14285</v>
      </c>
      <c r="M11000" t="s">
        <v>14286</v>
      </c>
      <c r="N11000" t="s">
        <v>6787</v>
      </c>
      <c r="O11000" t="s">
        <v>6810</v>
      </c>
      <c r="P11000">
        <v>14495000</v>
      </c>
      <c r="Q11000" t="s">
        <v>6636</v>
      </c>
      <c r="R11000" t="s">
        <v>6636</v>
      </c>
      <c r="S11000" s="12"/>
      <c r="T11000" s="13"/>
      <c r="U11000" t="s">
        <v>6629</v>
      </c>
    </row>
    <row r="11001" spans="1:21" x14ac:dyDescent="0.25">
      <c r="A11001" t="s">
        <v>6637</v>
      </c>
      <c r="B11001" s="12">
        <v>216055</v>
      </c>
      <c r="C11001" t="s">
        <v>14614</v>
      </c>
      <c r="D11001" s="11">
        <v>46216.907754629603</v>
      </c>
      <c r="E11001" t="s">
        <v>14615</v>
      </c>
      <c r="F11001" t="s">
        <v>6415</v>
      </c>
      <c r="G11001" t="s">
        <v>9093</v>
      </c>
      <c r="H11001" t="s">
        <v>6542</v>
      </c>
      <c r="I11001" t="s">
        <v>55</v>
      </c>
      <c r="J11001" t="s">
        <v>176</v>
      </c>
      <c r="K11001" t="s">
        <v>14284</v>
      </c>
      <c r="L11001" t="s">
        <v>14285</v>
      </c>
      <c r="M11001" t="s">
        <v>14286</v>
      </c>
      <c r="N11001" t="s">
        <v>6787</v>
      </c>
      <c r="O11001" t="s">
        <v>6810</v>
      </c>
      <c r="P11001">
        <v>14495000</v>
      </c>
      <c r="Q11001" t="s">
        <v>6636</v>
      </c>
      <c r="R11001" t="s">
        <v>6636</v>
      </c>
      <c r="S11001" s="12"/>
      <c r="T11001" s="13"/>
      <c r="U11001" t="s">
        <v>6629</v>
      </c>
    </row>
    <row r="11002" spans="1:21" x14ac:dyDescent="0.25">
      <c r="A11002" t="s">
        <v>6637</v>
      </c>
      <c r="B11002" s="12">
        <v>216055</v>
      </c>
      <c r="C11002" t="s">
        <v>14614</v>
      </c>
      <c r="D11002" s="11">
        <v>46216.907754629603</v>
      </c>
      <c r="E11002" t="s">
        <v>14615</v>
      </c>
      <c r="F11002" t="s">
        <v>6415</v>
      </c>
      <c r="G11002" t="s">
        <v>9094</v>
      </c>
      <c r="H11002" t="s">
        <v>6542</v>
      </c>
      <c r="I11002" t="s">
        <v>55</v>
      </c>
      <c r="J11002" t="s">
        <v>176</v>
      </c>
      <c r="K11002" t="s">
        <v>14284</v>
      </c>
      <c r="L11002" t="s">
        <v>14285</v>
      </c>
      <c r="M11002" t="s">
        <v>14286</v>
      </c>
      <c r="N11002" t="s">
        <v>6787</v>
      </c>
      <c r="O11002" t="s">
        <v>6810</v>
      </c>
      <c r="P11002">
        <v>14495000</v>
      </c>
      <c r="Q11002" t="s">
        <v>6636</v>
      </c>
      <c r="R11002" t="s">
        <v>6636</v>
      </c>
      <c r="S11002" s="12"/>
      <c r="T11002" s="13"/>
      <c r="U11002" t="s">
        <v>6629</v>
      </c>
    </row>
    <row r="11003" spans="1:21" x14ac:dyDescent="0.25">
      <c r="A11003" t="s">
        <v>6637</v>
      </c>
      <c r="B11003" s="12">
        <v>216055</v>
      </c>
      <c r="C11003" t="s">
        <v>14614</v>
      </c>
      <c r="D11003" s="11">
        <v>46216.907754629603</v>
      </c>
      <c r="E11003" t="s">
        <v>14615</v>
      </c>
      <c r="F11003" t="s">
        <v>6415</v>
      </c>
      <c r="G11003" t="s">
        <v>9095</v>
      </c>
      <c r="H11003" t="s">
        <v>6542</v>
      </c>
      <c r="I11003" t="s">
        <v>55</v>
      </c>
      <c r="J11003" t="s">
        <v>176</v>
      </c>
      <c r="K11003" t="s">
        <v>14284</v>
      </c>
      <c r="L11003" t="s">
        <v>14285</v>
      </c>
      <c r="M11003" t="s">
        <v>14286</v>
      </c>
      <c r="N11003" t="s">
        <v>6787</v>
      </c>
      <c r="O11003" t="s">
        <v>6810</v>
      </c>
      <c r="P11003">
        <v>14495000</v>
      </c>
      <c r="Q11003" t="s">
        <v>6636</v>
      </c>
      <c r="R11003" t="s">
        <v>6636</v>
      </c>
      <c r="S11003" s="12"/>
      <c r="T11003" s="13"/>
      <c r="U11003" t="s">
        <v>6629</v>
      </c>
    </row>
    <row r="11004" spans="1:21" x14ac:dyDescent="0.25">
      <c r="A11004" t="s">
        <v>6637</v>
      </c>
      <c r="B11004" s="12">
        <v>216055</v>
      </c>
      <c r="C11004" t="s">
        <v>14614</v>
      </c>
      <c r="D11004" s="11">
        <v>46216.907754629603</v>
      </c>
      <c r="E11004" t="s">
        <v>14615</v>
      </c>
      <c r="F11004" t="s">
        <v>6415</v>
      </c>
      <c r="G11004" t="s">
        <v>9096</v>
      </c>
      <c r="H11004" t="s">
        <v>6542</v>
      </c>
      <c r="I11004" t="s">
        <v>55</v>
      </c>
      <c r="J11004" t="s">
        <v>176</v>
      </c>
      <c r="K11004" t="s">
        <v>14284</v>
      </c>
      <c r="L11004" t="s">
        <v>14285</v>
      </c>
      <c r="M11004" t="s">
        <v>14286</v>
      </c>
      <c r="N11004" t="s">
        <v>6787</v>
      </c>
      <c r="O11004" t="s">
        <v>6810</v>
      </c>
      <c r="P11004">
        <v>14495000</v>
      </c>
      <c r="Q11004" t="s">
        <v>6636</v>
      </c>
      <c r="R11004" t="s">
        <v>6636</v>
      </c>
      <c r="S11004" s="12"/>
      <c r="T11004" s="13"/>
      <c r="U11004" t="s">
        <v>6629</v>
      </c>
    </row>
    <row r="11005" spans="1:21" x14ac:dyDescent="0.25">
      <c r="A11005" t="s">
        <v>6619</v>
      </c>
      <c r="B11005" s="12">
        <v>216055</v>
      </c>
      <c r="C11005" t="s">
        <v>14614</v>
      </c>
      <c r="D11005" s="11">
        <v>46217.437129629601</v>
      </c>
      <c r="E11005" t="s">
        <v>14615</v>
      </c>
      <c r="F11005" t="s">
        <v>6415</v>
      </c>
      <c r="G11005" t="s">
        <v>9086</v>
      </c>
      <c r="H11005" t="s">
        <v>6542</v>
      </c>
      <c r="I11005" t="s">
        <v>55</v>
      </c>
      <c r="J11005" t="s">
        <v>176</v>
      </c>
      <c r="K11005" t="s">
        <v>14284</v>
      </c>
      <c r="L11005" t="s">
        <v>14285</v>
      </c>
      <c r="M11005" t="s">
        <v>14286</v>
      </c>
      <c r="N11005" t="s">
        <v>6787</v>
      </c>
      <c r="O11005" t="s">
        <v>6810</v>
      </c>
      <c r="P11005">
        <v>14495000</v>
      </c>
      <c r="Q11005" t="s">
        <v>6636</v>
      </c>
      <c r="R11005" t="s">
        <v>6636</v>
      </c>
      <c r="S11005" s="12"/>
      <c r="T11005" s="13"/>
      <c r="U11005" t="s">
        <v>6629</v>
      </c>
    </row>
    <row r="11006" spans="1:21" x14ac:dyDescent="0.25">
      <c r="A11006" t="s">
        <v>6619</v>
      </c>
      <c r="B11006" s="12">
        <v>216055</v>
      </c>
      <c r="C11006" t="s">
        <v>14614</v>
      </c>
      <c r="D11006" s="11">
        <v>46217.437129629601</v>
      </c>
      <c r="E11006" t="s">
        <v>14615</v>
      </c>
      <c r="F11006" t="s">
        <v>6415</v>
      </c>
      <c r="G11006" t="s">
        <v>9088</v>
      </c>
      <c r="H11006" t="s">
        <v>6542</v>
      </c>
      <c r="I11006" t="s">
        <v>55</v>
      </c>
      <c r="J11006" t="s">
        <v>176</v>
      </c>
      <c r="K11006" t="s">
        <v>14284</v>
      </c>
      <c r="L11006" t="s">
        <v>14285</v>
      </c>
      <c r="M11006" t="s">
        <v>14286</v>
      </c>
      <c r="N11006" t="s">
        <v>6787</v>
      </c>
      <c r="O11006" t="s">
        <v>6810</v>
      </c>
      <c r="P11006">
        <v>14495000</v>
      </c>
      <c r="Q11006" t="s">
        <v>6636</v>
      </c>
      <c r="R11006" t="s">
        <v>6636</v>
      </c>
      <c r="S11006" s="12"/>
      <c r="T11006" s="13"/>
      <c r="U11006" t="s">
        <v>6629</v>
      </c>
    </row>
    <row r="11007" spans="1:21" x14ac:dyDescent="0.25">
      <c r="A11007" t="s">
        <v>6619</v>
      </c>
      <c r="B11007" s="12">
        <v>216055</v>
      </c>
      <c r="C11007" t="s">
        <v>14614</v>
      </c>
      <c r="D11007" s="11">
        <v>46217.437129629601</v>
      </c>
      <c r="E11007" t="s">
        <v>14615</v>
      </c>
      <c r="F11007" t="s">
        <v>6415</v>
      </c>
      <c r="G11007" t="s">
        <v>9089</v>
      </c>
      <c r="H11007" t="s">
        <v>6542</v>
      </c>
      <c r="I11007" t="s">
        <v>55</v>
      </c>
      <c r="J11007" t="s">
        <v>176</v>
      </c>
      <c r="K11007" t="s">
        <v>14284</v>
      </c>
      <c r="L11007" t="s">
        <v>14285</v>
      </c>
      <c r="M11007" t="s">
        <v>14286</v>
      </c>
      <c r="N11007" t="s">
        <v>6787</v>
      </c>
      <c r="O11007" t="s">
        <v>6810</v>
      </c>
      <c r="P11007">
        <v>14495000</v>
      </c>
      <c r="Q11007" t="s">
        <v>6636</v>
      </c>
      <c r="R11007" t="s">
        <v>6636</v>
      </c>
      <c r="S11007" s="12"/>
      <c r="T11007" s="13"/>
      <c r="U11007" t="s">
        <v>6629</v>
      </c>
    </row>
    <row r="11008" spans="1:21" x14ac:dyDescent="0.25">
      <c r="A11008" t="s">
        <v>6619</v>
      </c>
      <c r="B11008" s="12">
        <v>216055</v>
      </c>
      <c r="C11008" t="s">
        <v>14614</v>
      </c>
      <c r="D11008" s="11">
        <v>46217.437129629601</v>
      </c>
      <c r="E11008" t="s">
        <v>14615</v>
      </c>
      <c r="F11008" t="s">
        <v>6415</v>
      </c>
      <c r="G11008" t="s">
        <v>6968</v>
      </c>
      <c r="H11008" t="s">
        <v>6542</v>
      </c>
      <c r="I11008" t="s">
        <v>55</v>
      </c>
      <c r="J11008" t="s">
        <v>176</v>
      </c>
      <c r="K11008" t="s">
        <v>14284</v>
      </c>
      <c r="L11008" t="s">
        <v>14285</v>
      </c>
      <c r="M11008" t="s">
        <v>14286</v>
      </c>
      <c r="N11008" t="s">
        <v>6787</v>
      </c>
      <c r="O11008" t="s">
        <v>6810</v>
      </c>
      <c r="P11008">
        <v>14495000</v>
      </c>
      <c r="Q11008" t="s">
        <v>6636</v>
      </c>
      <c r="R11008" t="s">
        <v>6636</v>
      </c>
      <c r="S11008" s="12"/>
      <c r="T11008" s="13"/>
      <c r="U11008" t="s">
        <v>6629</v>
      </c>
    </row>
    <row r="11009" spans="1:21" x14ac:dyDescent="0.25">
      <c r="A11009" t="s">
        <v>6619</v>
      </c>
      <c r="B11009" s="12">
        <v>216055</v>
      </c>
      <c r="C11009" t="s">
        <v>14614</v>
      </c>
      <c r="D11009" s="11">
        <v>46217.437129629601</v>
      </c>
      <c r="E11009" t="s">
        <v>14615</v>
      </c>
      <c r="F11009" t="s">
        <v>6415</v>
      </c>
      <c r="G11009" t="s">
        <v>9090</v>
      </c>
      <c r="H11009" t="s">
        <v>6542</v>
      </c>
      <c r="I11009" t="s">
        <v>55</v>
      </c>
      <c r="J11009" t="s">
        <v>176</v>
      </c>
      <c r="K11009" t="s">
        <v>14284</v>
      </c>
      <c r="L11009" t="s">
        <v>14285</v>
      </c>
      <c r="M11009" t="s">
        <v>14286</v>
      </c>
      <c r="N11009" t="s">
        <v>6787</v>
      </c>
      <c r="O11009" t="s">
        <v>6810</v>
      </c>
      <c r="P11009">
        <v>14495000</v>
      </c>
      <c r="Q11009" t="s">
        <v>6636</v>
      </c>
      <c r="R11009" t="s">
        <v>6636</v>
      </c>
      <c r="S11009" s="12"/>
      <c r="T11009" s="13"/>
      <c r="U11009" t="s">
        <v>6629</v>
      </c>
    </row>
    <row r="11010" spans="1:21" x14ac:dyDescent="0.25">
      <c r="A11010" t="s">
        <v>6619</v>
      </c>
      <c r="B11010" s="12">
        <v>216055</v>
      </c>
      <c r="C11010" t="s">
        <v>14614</v>
      </c>
      <c r="D11010" s="11">
        <v>46217.437129629601</v>
      </c>
      <c r="E11010" t="s">
        <v>14615</v>
      </c>
      <c r="F11010" t="s">
        <v>6415</v>
      </c>
      <c r="G11010" t="s">
        <v>9091</v>
      </c>
      <c r="H11010" t="s">
        <v>6542</v>
      </c>
      <c r="I11010" t="s">
        <v>55</v>
      </c>
      <c r="J11010" t="s">
        <v>176</v>
      </c>
      <c r="K11010" t="s">
        <v>14284</v>
      </c>
      <c r="L11010" t="s">
        <v>14285</v>
      </c>
      <c r="M11010" t="s">
        <v>14286</v>
      </c>
      <c r="N11010" t="s">
        <v>6787</v>
      </c>
      <c r="O11010" t="s">
        <v>6810</v>
      </c>
      <c r="P11010">
        <v>14495000</v>
      </c>
      <c r="Q11010" t="s">
        <v>6636</v>
      </c>
      <c r="R11010" t="s">
        <v>6636</v>
      </c>
      <c r="S11010" s="12"/>
      <c r="T11010" s="13"/>
      <c r="U11010" t="s">
        <v>6629</v>
      </c>
    </row>
    <row r="11011" spans="1:21" x14ac:dyDescent="0.25">
      <c r="A11011" t="s">
        <v>6619</v>
      </c>
      <c r="B11011" s="12">
        <v>216055</v>
      </c>
      <c r="C11011" t="s">
        <v>14614</v>
      </c>
      <c r="D11011" s="11">
        <v>46217.437129629601</v>
      </c>
      <c r="E11011" t="s">
        <v>14615</v>
      </c>
      <c r="F11011" t="s">
        <v>6415</v>
      </c>
      <c r="G11011" t="s">
        <v>9092</v>
      </c>
      <c r="H11011" t="s">
        <v>6542</v>
      </c>
      <c r="I11011" t="s">
        <v>55</v>
      </c>
      <c r="J11011" t="s">
        <v>176</v>
      </c>
      <c r="K11011" t="s">
        <v>14284</v>
      </c>
      <c r="L11011" t="s">
        <v>14285</v>
      </c>
      <c r="M11011" t="s">
        <v>14286</v>
      </c>
      <c r="N11011" t="s">
        <v>6787</v>
      </c>
      <c r="O11011" t="s">
        <v>6810</v>
      </c>
      <c r="P11011">
        <v>14495000</v>
      </c>
      <c r="Q11011" t="s">
        <v>6636</v>
      </c>
      <c r="R11011" t="s">
        <v>6636</v>
      </c>
      <c r="S11011" s="12"/>
      <c r="T11011" s="13"/>
      <c r="U11011" t="s">
        <v>6629</v>
      </c>
    </row>
    <row r="11012" spans="1:21" x14ac:dyDescent="0.25">
      <c r="A11012" t="s">
        <v>6619</v>
      </c>
      <c r="B11012" s="12">
        <v>216055</v>
      </c>
      <c r="C11012" t="s">
        <v>14614</v>
      </c>
      <c r="D11012" s="11">
        <v>46217.437129629601</v>
      </c>
      <c r="E11012" t="s">
        <v>14615</v>
      </c>
      <c r="F11012" t="s">
        <v>6415</v>
      </c>
      <c r="G11012" t="s">
        <v>9093</v>
      </c>
      <c r="H11012" t="s">
        <v>6542</v>
      </c>
      <c r="I11012" t="s">
        <v>55</v>
      </c>
      <c r="J11012" t="s">
        <v>176</v>
      </c>
      <c r="K11012" t="s">
        <v>14284</v>
      </c>
      <c r="L11012" t="s">
        <v>14285</v>
      </c>
      <c r="M11012" t="s">
        <v>14286</v>
      </c>
      <c r="N11012" t="s">
        <v>6787</v>
      </c>
      <c r="O11012" t="s">
        <v>6810</v>
      </c>
      <c r="P11012">
        <v>14495000</v>
      </c>
      <c r="Q11012" t="s">
        <v>6636</v>
      </c>
      <c r="R11012" t="s">
        <v>6636</v>
      </c>
      <c r="S11012" s="12"/>
      <c r="T11012" s="13"/>
      <c r="U11012" t="s">
        <v>6629</v>
      </c>
    </row>
    <row r="11013" spans="1:21" x14ac:dyDescent="0.25">
      <c r="A11013" t="s">
        <v>6619</v>
      </c>
      <c r="B11013" s="12">
        <v>216055</v>
      </c>
      <c r="C11013" t="s">
        <v>14614</v>
      </c>
      <c r="D11013" s="11">
        <v>46217.437129629601</v>
      </c>
      <c r="E11013" t="s">
        <v>14615</v>
      </c>
      <c r="F11013" t="s">
        <v>6415</v>
      </c>
      <c r="G11013" t="s">
        <v>9094</v>
      </c>
      <c r="H11013" t="s">
        <v>6542</v>
      </c>
      <c r="I11013" t="s">
        <v>55</v>
      </c>
      <c r="J11013" t="s">
        <v>176</v>
      </c>
      <c r="K11013" t="s">
        <v>14284</v>
      </c>
      <c r="L11013" t="s">
        <v>14285</v>
      </c>
      <c r="M11013" t="s">
        <v>14286</v>
      </c>
      <c r="N11013" t="s">
        <v>6787</v>
      </c>
      <c r="O11013" t="s">
        <v>6810</v>
      </c>
      <c r="P11013">
        <v>14495000</v>
      </c>
      <c r="Q11013" t="s">
        <v>6636</v>
      </c>
      <c r="R11013" t="s">
        <v>6636</v>
      </c>
      <c r="S11013" s="12"/>
      <c r="T11013" s="13"/>
      <c r="U11013" t="s">
        <v>6629</v>
      </c>
    </row>
    <row r="11014" spans="1:21" x14ac:dyDescent="0.25">
      <c r="A11014" t="s">
        <v>6619</v>
      </c>
      <c r="B11014" s="12">
        <v>216055</v>
      </c>
      <c r="C11014" t="s">
        <v>14614</v>
      </c>
      <c r="D11014" s="11">
        <v>46217.437129629601</v>
      </c>
      <c r="E11014" t="s">
        <v>14615</v>
      </c>
      <c r="F11014" t="s">
        <v>6415</v>
      </c>
      <c r="G11014" t="s">
        <v>9095</v>
      </c>
      <c r="H11014" t="s">
        <v>6542</v>
      </c>
      <c r="I11014" t="s">
        <v>55</v>
      </c>
      <c r="J11014" t="s">
        <v>176</v>
      </c>
      <c r="K11014" t="s">
        <v>14284</v>
      </c>
      <c r="L11014" t="s">
        <v>14285</v>
      </c>
      <c r="M11014" t="s">
        <v>14286</v>
      </c>
      <c r="N11014" t="s">
        <v>6787</v>
      </c>
      <c r="O11014" t="s">
        <v>6810</v>
      </c>
      <c r="P11014">
        <v>14495000</v>
      </c>
      <c r="Q11014" t="s">
        <v>6636</v>
      </c>
      <c r="R11014" t="s">
        <v>6636</v>
      </c>
      <c r="S11014" s="12"/>
      <c r="T11014" s="13"/>
      <c r="U11014" t="s">
        <v>6629</v>
      </c>
    </row>
    <row r="11015" spans="1:21" x14ac:dyDescent="0.25">
      <c r="A11015" t="s">
        <v>6619</v>
      </c>
      <c r="B11015" s="12">
        <v>216055</v>
      </c>
      <c r="C11015" t="s">
        <v>14614</v>
      </c>
      <c r="D11015" s="11">
        <v>46217.437129629601</v>
      </c>
      <c r="E11015" t="s">
        <v>14615</v>
      </c>
      <c r="F11015" t="s">
        <v>6415</v>
      </c>
      <c r="G11015" t="s">
        <v>9096</v>
      </c>
      <c r="H11015" t="s">
        <v>6542</v>
      </c>
      <c r="I11015" t="s">
        <v>55</v>
      </c>
      <c r="J11015" t="s">
        <v>176</v>
      </c>
      <c r="K11015" t="s">
        <v>14284</v>
      </c>
      <c r="L11015" t="s">
        <v>14285</v>
      </c>
      <c r="M11015" t="s">
        <v>14286</v>
      </c>
      <c r="N11015" t="s">
        <v>6787</v>
      </c>
      <c r="O11015" t="s">
        <v>6810</v>
      </c>
      <c r="P11015">
        <v>14495000</v>
      </c>
      <c r="Q11015" t="s">
        <v>6636</v>
      </c>
      <c r="R11015" t="s">
        <v>6636</v>
      </c>
      <c r="S11015" s="12"/>
      <c r="T11015" s="13"/>
      <c r="U11015" t="s">
        <v>6629</v>
      </c>
    </row>
    <row r="11016" spans="1:21" x14ac:dyDescent="0.25">
      <c r="A11016" t="s">
        <v>6637</v>
      </c>
      <c r="B11016" s="12">
        <v>216130</v>
      </c>
      <c r="C11016" t="s">
        <v>14616</v>
      </c>
      <c r="D11016" s="11">
        <v>46217.446296296301</v>
      </c>
      <c r="E11016" t="s">
        <v>14617</v>
      </c>
      <c r="F11016" t="s">
        <v>6415</v>
      </c>
      <c r="G11016" t="s">
        <v>9086</v>
      </c>
      <c r="H11016" t="s">
        <v>6542</v>
      </c>
      <c r="I11016" t="s">
        <v>55</v>
      </c>
      <c r="J11016" t="s">
        <v>176</v>
      </c>
      <c r="K11016" t="s">
        <v>14284</v>
      </c>
      <c r="L11016" t="s">
        <v>14285</v>
      </c>
      <c r="M11016" t="s">
        <v>14286</v>
      </c>
      <c r="N11016" t="s">
        <v>6787</v>
      </c>
      <c r="O11016" t="s">
        <v>6810</v>
      </c>
      <c r="P11016">
        <v>14495000</v>
      </c>
      <c r="Q11016" t="s">
        <v>6636</v>
      </c>
      <c r="R11016" t="s">
        <v>6636</v>
      </c>
      <c r="S11016" s="12"/>
      <c r="T11016" s="13"/>
      <c r="U11016" t="s">
        <v>6629</v>
      </c>
    </row>
    <row r="11017" spans="1:21" x14ac:dyDescent="0.25">
      <c r="A11017" t="s">
        <v>6637</v>
      </c>
      <c r="B11017" s="12">
        <v>216130</v>
      </c>
      <c r="C11017" t="s">
        <v>14616</v>
      </c>
      <c r="D11017" s="11">
        <v>46217.446296296301</v>
      </c>
      <c r="E11017" t="s">
        <v>14617</v>
      </c>
      <c r="F11017" t="s">
        <v>6415</v>
      </c>
      <c r="G11017" t="s">
        <v>9088</v>
      </c>
      <c r="H11017" t="s">
        <v>6542</v>
      </c>
      <c r="I11017" t="s">
        <v>55</v>
      </c>
      <c r="J11017" t="s">
        <v>176</v>
      </c>
      <c r="K11017" t="s">
        <v>14284</v>
      </c>
      <c r="L11017" t="s">
        <v>14285</v>
      </c>
      <c r="M11017" t="s">
        <v>14286</v>
      </c>
      <c r="N11017" t="s">
        <v>6787</v>
      </c>
      <c r="O11017" t="s">
        <v>6810</v>
      </c>
      <c r="P11017">
        <v>14495000</v>
      </c>
      <c r="Q11017" t="s">
        <v>6636</v>
      </c>
      <c r="R11017" t="s">
        <v>6636</v>
      </c>
      <c r="S11017" s="12"/>
      <c r="T11017" s="13"/>
      <c r="U11017" t="s">
        <v>6629</v>
      </c>
    </row>
    <row r="11018" spans="1:21" x14ac:dyDescent="0.25">
      <c r="A11018" t="s">
        <v>6637</v>
      </c>
      <c r="B11018" s="12">
        <v>216130</v>
      </c>
      <c r="C11018" t="s">
        <v>14616</v>
      </c>
      <c r="D11018" s="11">
        <v>46217.446296296301</v>
      </c>
      <c r="E11018" t="s">
        <v>14617</v>
      </c>
      <c r="F11018" t="s">
        <v>6415</v>
      </c>
      <c r="G11018" t="s">
        <v>9089</v>
      </c>
      <c r="H11018" t="s">
        <v>6542</v>
      </c>
      <c r="I11018" t="s">
        <v>55</v>
      </c>
      <c r="J11018" t="s">
        <v>176</v>
      </c>
      <c r="K11018" t="s">
        <v>14284</v>
      </c>
      <c r="L11018" t="s">
        <v>14285</v>
      </c>
      <c r="M11018" t="s">
        <v>14286</v>
      </c>
      <c r="N11018" t="s">
        <v>6787</v>
      </c>
      <c r="O11018" t="s">
        <v>6810</v>
      </c>
      <c r="P11018">
        <v>14495000</v>
      </c>
      <c r="Q11018" t="s">
        <v>6636</v>
      </c>
      <c r="R11018" t="s">
        <v>6636</v>
      </c>
      <c r="S11018" s="12"/>
      <c r="T11018" s="13"/>
      <c r="U11018" t="s">
        <v>6629</v>
      </c>
    </row>
    <row r="11019" spans="1:21" x14ac:dyDescent="0.25">
      <c r="A11019" t="s">
        <v>6637</v>
      </c>
      <c r="B11019" s="12">
        <v>216130</v>
      </c>
      <c r="C11019" t="s">
        <v>14616</v>
      </c>
      <c r="D11019" s="11">
        <v>46217.446296296301</v>
      </c>
      <c r="E11019" t="s">
        <v>14617</v>
      </c>
      <c r="F11019" t="s">
        <v>6415</v>
      </c>
      <c r="G11019" t="s">
        <v>6968</v>
      </c>
      <c r="H11019" t="s">
        <v>6542</v>
      </c>
      <c r="I11019" t="s">
        <v>55</v>
      </c>
      <c r="J11019" t="s">
        <v>176</v>
      </c>
      <c r="K11019" t="s">
        <v>14284</v>
      </c>
      <c r="L11019" t="s">
        <v>14285</v>
      </c>
      <c r="M11019" t="s">
        <v>14286</v>
      </c>
      <c r="N11019" t="s">
        <v>6787</v>
      </c>
      <c r="O11019" t="s">
        <v>6810</v>
      </c>
      <c r="P11019">
        <v>14495000</v>
      </c>
      <c r="Q11019" t="s">
        <v>6636</v>
      </c>
      <c r="R11019" t="s">
        <v>6636</v>
      </c>
      <c r="S11019" s="12"/>
      <c r="T11019" s="13"/>
      <c r="U11019" t="s">
        <v>6629</v>
      </c>
    </row>
    <row r="11020" spans="1:21" x14ac:dyDescent="0.25">
      <c r="A11020" t="s">
        <v>6637</v>
      </c>
      <c r="B11020" s="12">
        <v>216130</v>
      </c>
      <c r="C11020" t="s">
        <v>14616</v>
      </c>
      <c r="D11020" s="11">
        <v>46217.446296296301</v>
      </c>
      <c r="E11020" t="s">
        <v>14617</v>
      </c>
      <c r="F11020" t="s">
        <v>6415</v>
      </c>
      <c r="G11020" t="s">
        <v>9090</v>
      </c>
      <c r="H11020" t="s">
        <v>6542</v>
      </c>
      <c r="I11020" t="s">
        <v>55</v>
      </c>
      <c r="J11020" t="s">
        <v>176</v>
      </c>
      <c r="K11020" t="s">
        <v>14284</v>
      </c>
      <c r="L11020" t="s">
        <v>14285</v>
      </c>
      <c r="M11020" t="s">
        <v>14286</v>
      </c>
      <c r="N11020" t="s">
        <v>6787</v>
      </c>
      <c r="O11020" t="s">
        <v>6810</v>
      </c>
      <c r="P11020">
        <v>14495000</v>
      </c>
      <c r="Q11020" t="s">
        <v>6636</v>
      </c>
      <c r="R11020" t="s">
        <v>6636</v>
      </c>
      <c r="S11020" s="12"/>
      <c r="T11020" s="13"/>
      <c r="U11020" t="s">
        <v>6629</v>
      </c>
    </row>
    <row r="11021" spans="1:21" x14ac:dyDescent="0.25">
      <c r="A11021" t="s">
        <v>6637</v>
      </c>
      <c r="B11021" s="12">
        <v>216130</v>
      </c>
      <c r="C11021" t="s">
        <v>14616</v>
      </c>
      <c r="D11021" s="11">
        <v>46217.446296296301</v>
      </c>
      <c r="E11021" t="s">
        <v>14617</v>
      </c>
      <c r="F11021" t="s">
        <v>6415</v>
      </c>
      <c r="G11021" t="s">
        <v>9091</v>
      </c>
      <c r="H11021" t="s">
        <v>6542</v>
      </c>
      <c r="I11021" t="s">
        <v>55</v>
      </c>
      <c r="J11021" t="s">
        <v>176</v>
      </c>
      <c r="K11021" t="s">
        <v>14284</v>
      </c>
      <c r="L11021" t="s">
        <v>14285</v>
      </c>
      <c r="M11021" t="s">
        <v>14286</v>
      </c>
      <c r="N11021" t="s">
        <v>6787</v>
      </c>
      <c r="O11021" t="s">
        <v>6810</v>
      </c>
      <c r="P11021">
        <v>14495000</v>
      </c>
      <c r="Q11021" t="s">
        <v>6636</v>
      </c>
      <c r="R11021" t="s">
        <v>6636</v>
      </c>
      <c r="S11021" s="12"/>
      <c r="T11021" s="13"/>
      <c r="U11021" t="s">
        <v>6629</v>
      </c>
    </row>
    <row r="11022" spans="1:21" x14ac:dyDescent="0.25">
      <c r="A11022" t="s">
        <v>6637</v>
      </c>
      <c r="B11022" s="12">
        <v>216130</v>
      </c>
      <c r="C11022" t="s">
        <v>14616</v>
      </c>
      <c r="D11022" s="11">
        <v>46217.446296296301</v>
      </c>
      <c r="E11022" t="s">
        <v>14617</v>
      </c>
      <c r="F11022" t="s">
        <v>6415</v>
      </c>
      <c r="G11022" t="s">
        <v>9092</v>
      </c>
      <c r="H11022" t="s">
        <v>6542</v>
      </c>
      <c r="I11022" t="s">
        <v>55</v>
      </c>
      <c r="J11022" t="s">
        <v>176</v>
      </c>
      <c r="K11022" t="s">
        <v>14284</v>
      </c>
      <c r="L11022" t="s">
        <v>14285</v>
      </c>
      <c r="M11022" t="s">
        <v>14286</v>
      </c>
      <c r="N11022" t="s">
        <v>6787</v>
      </c>
      <c r="O11022" t="s">
        <v>6810</v>
      </c>
      <c r="P11022">
        <v>14495000</v>
      </c>
      <c r="Q11022" t="s">
        <v>6636</v>
      </c>
      <c r="R11022" t="s">
        <v>6636</v>
      </c>
      <c r="S11022" s="12"/>
      <c r="T11022" s="13"/>
      <c r="U11022" t="s">
        <v>6629</v>
      </c>
    </row>
    <row r="11023" spans="1:21" x14ac:dyDescent="0.25">
      <c r="A11023" t="s">
        <v>6637</v>
      </c>
      <c r="B11023" s="12">
        <v>216130</v>
      </c>
      <c r="C11023" t="s">
        <v>14616</v>
      </c>
      <c r="D11023" s="11">
        <v>46217.446296296301</v>
      </c>
      <c r="E11023" t="s">
        <v>14617</v>
      </c>
      <c r="F11023" t="s">
        <v>6415</v>
      </c>
      <c r="G11023" t="s">
        <v>9093</v>
      </c>
      <c r="H11023" t="s">
        <v>6542</v>
      </c>
      <c r="I11023" t="s">
        <v>55</v>
      </c>
      <c r="J11023" t="s">
        <v>176</v>
      </c>
      <c r="K11023" t="s">
        <v>14284</v>
      </c>
      <c r="L11023" t="s">
        <v>14285</v>
      </c>
      <c r="M11023" t="s">
        <v>14286</v>
      </c>
      <c r="N11023" t="s">
        <v>6787</v>
      </c>
      <c r="O11023" t="s">
        <v>6810</v>
      </c>
      <c r="P11023">
        <v>14495000</v>
      </c>
      <c r="Q11023" t="s">
        <v>6636</v>
      </c>
      <c r="R11023" t="s">
        <v>6636</v>
      </c>
      <c r="S11023" s="12"/>
      <c r="T11023" s="13"/>
      <c r="U11023" t="s">
        <v>6629</v>
      </c>
    </row>
    <row r="11024" spans="1:21" x14ac:dyDescent="0.25">
      <c r="A11024" t="s">
        <v>6637</v>
      </c>
      <c r="B11024" s="12">
        <v>216130</v>
      </c>
      <c r="C11024" t="s">
        <v>14616</v>
      </c>
      <c r="D11024" s="11">
        <v>46217.446296296301</v>
      </c>
      <c r="E11024" t="s">
        <v>14617</v>
      </c>
      <c r="F11024" t="s">
        <v>6415</v>
      </c>
      <c r="G11024" t="s">
        <v>9094</v>
      </c>
      <c r="H11024" t="s">
        <v>6542</v>
      </c>
      <c r="I11024" t="s">
        <v>55</v>
      </c>
      <c r="J11024" t="s">
        <v>176</v>
      </c>
      <c r="K11024" t="s">
        <v>14284</v>
      </c>
      <c r="L11024" t="s">
        <v>14285</v>
      </c>
      <c r="M11024" t="s">
        <v>14286</v>
      </c>
      <c r="N11024" t="s">
        <v>6787</v>
      </c>
      <c r="O11024" t="s">
        <v>6810</v>
      </c>
      <c r="P11024">
        <v>14495000</v>
      </c>
      <c r="Q11024" t="s">
        <v>6636</v>
      </c>
      <c r="R11024" t="s">
        <v>6636</v>
      </c>
      <c r="S11024" s="12"/>
      <c r="T11024" s="13"/>
      <c r="U11024" t="s">
        <v>6629</v>
      </c>
    </row>
    <row r="11025" spans="1:21" x14ac:dyDescent="0.25">
      <c r="A11025" t="s">
        <v>6637</v>
      </c>
      <c r="B11025" s="12">
        <v>216130</v>
      </c>
      <c r="C11025" t="s">
        <v>14616</v>
      </c>
      <c r="D11025" s="11">
        <v>46217.446296296301</v>
      </c>
      <c r="E11025" t="s">
        <v>14617</v>
      </c>
      <c r="F11025" t="s">
        <v>6415</v>
      </c>
      <c r="G11025" t="s">
        <v>9095</v>
      </c>
      <c r="H11025" t="s">
        <v>6542</v>
      </c>
      <c r="I11025" t="s">
        <v>55</v>
      </c>
      <c r="J11025" t="s">
        <v>176</v>
      </c>
      <c r="K11025" t="s">
        <v>14284</v>
      </c>
      <c r="L11025" t="s">
        <v>14285</v>
      </c>
      <c r="M11025" t="s">
        <v>14286</v>
      </c>
      <c r="N11025" t="s">
        <v>6787</v>
      </c>
      <c r="O11025" t="s">
        <v>6810</v>
      </c>
      <c r="P11025">
        <v>14495000</v>
      </c>
      <c r="Q11025" t="s">
        <v>6636</v>
      </c>
      <c r="R11025" t="s">
        <v>6636</v>
      </c>
      <c r="S11025" s="12"/>
      <c r="T11025" s="13"/>
      <c r="U11025" t="s">
        <v>6629</v>
      </c>
    </row>
    <row r="11026" spans="1:21" x14ac:dyDescent="0.25">
      <c r="A11026" t="s">
        <v>6637</v>
      </c>
      <c r="B11026" s="12">
        <v>216130</v>
      </c>
      <c r="C11026" t="s">
        <v>14616</v>
      </c>
      <c r="D11026" s="11">
        <v>46217.446296296301</v>
      </c>
      <c r="E11026" t="s">
        <v>14617</v>
      </c>
      <c r="F11026" t="s">
        <v>6415</v>
      </c>
      <c r="G11026" t="s">
        <v>9096</v>
      </c>
      <c r="H11026" t="s">
        <v>6542</v>
      </c>
      <c r="I11026" t="s">
        <v>55</v>
      </c>
      <c r="J11026" t="s">
        <v>176</v>
      </c>
      <c r="K11026" t="s">
        <v>14284</v>
      </c>
      <c r="L11026" t="s">
        <v>14285</v>
      </c>
      <c r="M11026" t="s">
        <v>14286</v>
      </c>
      <c r="N11026" t="s">
        <v>6787</v>
      </c>
      <c r="O11026" t="s">
        <v>6810</v>
      </c>
      <c r="P11026">
        <v>14495000</v>
      </c>
      <c r="Q11026" t="s">
        <v>6636</v>
      </c>
      <c r="R11026" t="s">
        <v>6636</v>
      </c>
      <c r="S11026" s="12"/>
      <c r="T11026" s="13"/>
      <c r="U11026" t="s">
        <v>6629</v>
      </c>
    </row>
    <row r="11027" spans="1:21" x14ac:dyDescent="0.25">
      <c r="A11027" t="s">
        <v>6637</v>
      </c>
      <c r="B11027" s="12">
        <v>216180</v>
      </c>
      <c r="C11027" t="s">
        <v>14618</v>
      </c>
      <c r="D11027" s="11">
        <v>46217.471296296302</v>
      </c>
      <c r="E11027" t="s">
        <v>14619</v>
      </c>
      <c r="F11027" t="s">
        <v>6415</v>
      </c>
      <c r="G11027" t="s">
        <v>9086</v>
      </c>
      <c r="H11027" t="s">
        <v>6542</v>
      </c>
      <c r="I11027" t="s">
        <v>6636</v>
      </c>
      <c r="J11027" t="s">
        <v>6636</v>
      </c>
      <c r="K11027" t="s">
        <v>14284</v>
      </c>
      <c r="L11027" t="s">
        <v>14285</v>
      </c>
      <c r="M11027" t="s">
        <v>14286</v>
      </c>
      <c r="N11027" t="s">
        <v>6787</v>
      </c>
      <c r="O11027" t="s">
        <v>6810</v>
      </c>
      <c r="P11027">
        <v>14495000</v>
      </c>
      <c r="Q11027" t="s">
        <v>6636</v>
      </c>
      <c r="R11027" t="s">
        <v>6636</v>
      </c>
      <c r="S11027" s="12"/>
      <c r="T11027" s="13"/>
      <c r="U11027" t="s">
        <v>6629</v>
      </c>
    </row>
    <row r="11028" spans="1:21" x14ac:dyDescent="0.25">
      <c r="A11028" t="s">
        <v>6637</v>
      </c>
      <c r="B11028" s="12">
        <v>216180</v>
      </c>
      <c r="C11028" t="s">
        <v>14618</v>
      </c>
      <c r="D11028" s="11">
        <v>46217.471296296302</v>
      </c>
      <c r="E11028" t="s">
        <v>14619</v>
      </c>
      <c r="F11028" t="s">
        <v>6415</v>
      </c>
      <c r="G11028" t="s">
        <v>9088</v>
      </c>
      <c r="H11028" t="s">
        <v>6542</v>
      </c>
      <c r="I11028" t="s">
        <v>6636</v>
      </c>
      <c r="J11028" t="s">
        <v>6636</v>
      </c>
      <c r="K11028" t="s">
        <v>14284</v>
      </c>
      <c r="L11028" t="s">
        <v>14285</v>
      </c>
      <c r="M11028" t="s">
        <v>14286</v>
      </c>
      <c r="N11028" t="s">
        <v>6787</v>
      </c>
      <c r="O11028" t="s">
        <v>6810</v>
      </c>
      <c r="P11028">
        <v>14495000</v>
      </c>
      <c r="Q11028" t="s">
        <v>6636</v>
      </c>
      <c r="R11028" t="s">
        <v>6636</v>
      </c>
      <c r="S11028" s="12"/>
      <c r="T11028" s="13"/>
      <c r="U11028" t="s">
        <v>6629</v>
      </c>
    </row>
    <row r="11029" spans="1:21" x14ac:dyDescent="0.25">
      <c r="A11029" t="s">
        <v>6637</v>
      </c>
      <c r="B11029" s="12">
        <v>216180</v>
      </c>
      <c r="C11029" t="s">
        <v>14618</v>
      </c>
      <c r="D11029" s="11">
        <v>46217.471296296302</v>
      </c>
      <c r="E11029" t="s">
        <v>14619</v>
      </c>
      <c r="F11029" t="s">
        <v>6415</v>
      </c>
      <c r="G11029" t="s">
        <v>9089</v>
      </c>
      <c r="H11029" t="s">
        <v>6542</v>
      </c>
      <c r="I11029" t="s">
        <v>6636</v>
      </c>
      <c r="J11029" t="s">
        <v>6636</v>
      </c>
      <c r="K11029" t="s">
        <v>14284</v>
      </c>
      <c r="L11029" t="s">
        <v>14285</v>
      </c>
      <c r="M11029" t="s">
        <v>14286</v>
      </c>
      <c r="N11029" t="s">
        <v>6787</v>
      </c>
      <c r="O11029" t="s">
        <v>6810</v>
      </c>
      <c r="P11029">
        <v>14495000</v>
      </c>
      <c r="Q11029" t="s">
        <v>6636</v>
      </c>
      <c r="R11029" t="s">
        <v>6636</v>
      </c>
      <c r="S11029" s="12"/>
      <c r="T11029" s="13"/>
      <c r="U11029" t="s">
        <v>6629</v>
      </c>
    </row>
    <row r="11030" spans="1:21" x14ac:dyDescent="0.25">
      <c r="A11030" t="s">
        <v>6637</v>
      </c>
      <c r="B11030" s="12">
        <v>216180</v>
      </c>
      <c r="C11030" t="s">
        <v>14618</v>
      </c>
      <c r="D11030" s="11">
        <v>46217.471296296302</v>
      </c>
      <c r="E11030" t="s">
        <v>14619</v>
      </c>
      <c r="F11030" t="s">
        <v>6415</v>
      </c>
      <c r="G11030" t="s">
        <v>6968</v>
      </c>
      <c r="H11030" t="s">
        <v>6542</v>
      </c>
      <c r="I11030" t="s">
        <v>6636</v>
      </c>
      <c r="J11030" t="s">
        <v>6636</v>
      </c>
      <c r="K11030" t="s">
        <v>14284</v>
      </c>
      <c r="L11030" t="s">
        <v>14285</v>
      </c>
      <c r="M11030" t="s">
        <v>14286</v>
      </c>
      <c r="N11030" t="s">
        <v>6787</v>
      </c>
      <c r="O11030" t="s">
        <v>6810</v>
      </c>
      <c r="P11030">
        <v>14495000</v>
      </c>
      <c r="Q11030" t="s">
        <v>6636</v>
      </c>
      <c r="R11030" t="s">
        <v>6636</v>
      </c>
      <c r="S11030" s="12"/>
      <c r="T11030" s="13"/>
      <c r="U11030" t="s">
        <v>6629</v>
      </c>
    </row>
    <row r="11031" spans="1:21" x14ac:dyDescent="0.25">
      <c r="A11031" t="s">
        <v>6637</v>
      </c>
      <c r="B11031" s="12">
        <v>216180</v>
      </c>
      <c r="C11031" t="s">
        <v>14618</v>
      </c>
      <c r="D11031" s="11">
        <v>46217.471296296302</v>
      </c>
      <c r="E11031" t="s">
        <v>14619</v>
      </c>
      <c r="F11031" t="s">
        <v>6415</v>
      </c>
      <c r="G11031" t="s">
        <v>9090</v>
      </c>
      <c r="H11031" t="s">
        <v>6542</v>
      </c>
      <c r="I11031" t="s">
        <v>6636</v>
      </c>
      <c r="J11031" t="s">
        <v>6636</v>
      </c>
      <c r="K11031" t="s">
        <v>14284</v>
      </c>
      <c r="L11031" t="s">
        <v>14285</v>
      </c>
      <c r="M11031" t="s">
        <v>14286</v>
      </c>
      <c r="N11031" t="s">
        <v>6787</v>
      </c>
      <c r="O11031" t="s">
        <v>6810</v>
      </c>
      <c r="P11031">
        <v>14495000</v>
      </c>
      <c r="Q11031" t="s">
        <v>6636</v>
      </c>
      <c r="R11031" t="s">
        <v>6636</v>
      </c>
      <c r="S11031" s="12"/>
      <c r="T11031" s="13"/>
      <c r="U11031" t="s">
        <v>6629</v>
      </c>
    </row>
    <row r="11032" spans="1:21" x14ac:dyDescent="0.25">
      <c r="A11032" t="s">
        <v>6637</v>
      </c>
      <c r="B11032" s="12">
        <v>216180</v>
      </c>
      <c r="C11032" t="s">
        <v>14618</v>
      </c>
      <c r="D11032" s="11">
        <v>46217.471296296302</v>
      </c>
      <c r="E11032" t="s">
        <v>14619</v>
      </c>
      <c r="F11032" t="s">
        <v>6415</v>
      </c>
      <c r="G11032" t="s">
        <v>9091</v>
      </c>
      <c r="H11032" t="s">
        <v>6542</v>
      </c>
      <c r="I11032" t="s">
        <v>6636</v>
      </c>
      <c r="J11032" t="s">
        <v>6636</v>
      </c>
      <c r="K11032" t="s">
        <v>14284</v>
      </c>
      <c r="L11032" t="s">
        <v>14285</v>
      </c>
      <c r="M11032" t="s">
        <v>14286</v>
      </c>
      <c r="N11032" t="s">
        <v>6787</v>
      </c>
      <c r="O11032" t="s">
        <v>6810</v>
      </c>
      <c r="P11032">
        <v>14495000</v>
      </c>
      <c r="Q11032" t="s">
        <v>6636</v>
      </c>
      <c r="R11032" t="s">
        <v>6636</v>
      </c>
      <c r="S11032" s="12"/>
      <c r="T11032" s="13"/>
      <c r="U11032" t="s">
        <v>6629</v>
      </c>
    </row>
    <row r="11033" spans="1:21" x14ac:dyDescent="0.25">
      <c r="A11033" t="s">
        <v>6637</v>
      </c>
      <c r="B11033" s="12">
        <v>216180</v>
      </c>
      <c r="C11033" t="s">
        <v>14618</v>
      </c>
      <c r="D11033" s="11">
        <v>46217.471296296302</v>
      </c>
      <c r="E11033" t="s">
        <v>14619</v>
      </c>
      <c r="F11033" t="s">
        <v>6415</v>
      </c>
      <c r="G11033" t="s">
        <v>9092</v>
      </c>
      <c r="H11033" t="s">
        <v>6542</v>
      </c>
      <c r="I11033" t="s">
        <v>6636</v>
      </c>
      <c r="J11033" t="s">
        <v>6636</v>
      </c>
      <c r="K11033" t="s">
        <v>14284</v>
      </c>
      <c r="L11033" t="s">
        <v>14285</v>
      </c>
      <c r="M11033" t="s">
        <v>14286</v>
      </c>
      <c r="N11033" t="s">
        <v>6787</v>
      </c>
      <c r="O11033" t="s">
        <v>6810</v>
      </c>
      <c r="P11033">
        <v>14495000</v>
      </c>
      <c r="Q11033" t="s">
        <v>6636</v>
      </c>
      <c r="R11033" t="s">
        <v>6636</v>
      </c>
      <c r="S11033" s="12"/>
      <c r="T11033" s="13"/>
      <c r="U11033" t="s">
        <v>6629</v>
      </c>
    </row>
    <row r="11034" spans="1:21" x14ac:dyDescent="0.25">
      <c r="A11034" t="s">
        <v>6637</v>
      </c>
      <c r="B11034" s="12">
        <v>216180</v>
      </c>
      <c r="C11034" t="s">
        <v>14618</v>
      </c>
      <c r="D11034" s="11">
        <v>46217.471296296302</v>
      </c>
      <c r="E11034" t="s">
        <v>14619</v>
      </c>
      <c r="F11034" t="s">
        <v>6415</v>
      </c>
      <c r="G11034" t="s">
        <v>9093</v>
      </c>
      <c r="H11034" t="s">
        <v>6542</v>
      </c>
      <c r="I11034" t="s">
        <v>6636</v>
      </c>
      <c r="J11034" t="s">
        <v>6636</v>
      </c>
      <c r="K11034" t="s">
        <v>14284</v>
      </c>
      <c r="L11034" t="s">
        <v>14285</v>
      </c>
      <c r="M11034" t="s">
        <v>14286</v>
      </c>
      <c r="N11034" t="s">
        <v>6787</v>
      </c>
      <c r="O11034" t="s">
        <v>6810</v>
      </c>
      <c r="P11034">
        <v>14495000</v>
      </c>
      <c r="Q11034" t="s">
        <v>6636</v>
      </c>
      <c r="R11034" t="s">
        <v>6636</v>
      </c>
      <c r="S11034" s="12"/>
      <c r="T11034" s="13"/>
      <c r="U11034" t="s">
        <v>6629</v>
      </c>
    </row>
    <row r="11035" spans="1:21" x14ac:dyDescent="0.25">
      <c r="A11035" t="s">
        <v>6637</v>
      </c>
      <c r="B11035" s="12">
        <v>216180</v>
      </c>
      <c r="C11035" t="s">
        <v>14618</v>
      </c>
      <c r="D11035" s="11">
        <v>46217.471296296302</v>
      </c>
      <c r="E11035" t="s">
        <v>14619</v>
      </c>
      <c r="F11035" t="s">
        <v>6415</v>
      </c>
      <c r="G11035" t="s">
        <v>9094</v>
      </c>
      <c r="H11035" t="s">
        <v>6542</v>
      </c>
      <c r="I11035" t="s">
        <v>6636</v>
      </c>
      <c r="J11035" t="s">
        <v>6636</v>
      </c>
      <c r="K11035" t="s">
        <v>14284</v>
      </c>
      <c r="L11035" t="s">
        <v>14285</v>
      </c>
      <c r="M11035" t="s">
        <v>14286</v>
      </c>
      <c r="N11035" t="s">
        <v>6787</v>
      </c>
      <c r="O11035" t="s">
        <v>6810</v>
      </c>
      <c r="P11035">
        <v>14495000</v>
      </c>
      <c r="Q11035" t="s">
        <v>6636</v>
      </c>
      <c r="R11035" t="s">
        <v>6636</v>
      </c>
      <c r="S11035" s="12"/>
      <c r="T11035" s="13"/>
      <c r="U11035" t="s">
        <v>6629</v>
      </c>
    </row>
    <row r="11036" spans="1:21" x14ac:dyDescent="0.25">
      <c r="A11036" t="s">
        <v>6637</v>
      </c>
      <c r="B11036" s="12">
        <v>216180</v>
      </c>
      <c r="C11036" t="s">
        <v>14618</v>
      </c>
      <c r="D11036" s="11">
        <v>46217.471296296302</v>
      </c>
      <c r="E11036" t="s">
        <v>14619</v>
      </c>
      <c r="F11036" t="s">
        <v>6415</v>
      </c>
      <c r="G11036" t="s">
        <v>9095</v>
      </c>
      <c r="H11036" t="s">
        <v>6542</v>
      </c>
      <c r="I11036" t="s">
        <v>6636</v>
      </c>
      <c r="J11036" t="s">
        <v>6636</v>
      </c>
      <c r="K11036" t="s">
        <v>14284</v>
      </c>
      <c r="L11036" t="s">
        <v>14285</v>
      </c>
      <c r="M11036" t="s">
        <v>14286</v>
      </c>
      <c r="N11036" t="s">
        <v>6787</v>
      </c>
      <c r="O11036" t="s">
        <v>6810</v>
      </c>
      <c r="P11036">
        <v>14495000</v>
      </c>
      <c r="Q11036" t="s">
        <v>6636</v>
      </c>
      <c r="R11036" t="s">
        <v>6636</v>
      </c>
      <c r="S11036" s="12"/>
      <c r="T11036" s="13"/>
      <c r="U11036" t="s">
        <v>6629</v>
      </c>
    </row>
    <row r="11037" spans="1:21" x14ac:dyDescent="0.25">
      <c r="A11037" t="s">
        <v>6637</v>
      </c>
      <c r="B11037" s="12">
        <v>216180</v>
      </c>
      <c r="C11037" t="s">
        <v>14618</v>
      </c>
      <c r="D11037" s="11">
        <v>46217.471296296302</v>
      </c>
      <c r="E11037" t="s">
        <v>14619</v>
      </c>
      <c r="F11037" t="s">
        <v>6415</v>
      </c>
      <c r="G11037" t="s">
        <v>9096</v>
      </c>
      <c r="H11037" t="s">
        <v>6542</v>
      </c>
      <c r="I11037" t="s">
        <v>6636</v>
      </c>
      <c r="J11037" t="s">
        <v>6636</v>
      </c>
      <c r="K11037" t="s">
        <v>14284</v>
      </c>
      <c r="L11037" t="s">
        <v>14285</v>
      </c>
      <c r="M11037" t="s">
        <v>14286</v>
      </c>
      <c r="N11037" t="s">
        <v>6787</v>
      </c>
      <c r="O11037" t="s">
        <v>6810</v>
      </c>
      <c r="P11037">
        <v>14495000</v>
      </c>
      <c r="Q11037" t="s">
        <v>6636</v>
      </c>
      <c r="R11037" t="s">
        <v>6636</v>
      </c>
      <c r="S11037" s="12"/>
      <c r="T11037" s="13"/>
      <c r="U11037" t="s">
        <v>6629</v>
      </c>
    </row>
    <row r="11038" spans="1:21" x14ac:dyDescent="0.25">
      <c r="A11038" t="s">
        <v>6619</v>
      </c>
      <c r="B11038" s="12">
        <v>216130</v>
      </c>
      <c r="C11038" t="s">
        <v>14616</v>
      </c>
      <c r="D11038" s="11">
        <v>46217.531076388899</v>
      </c>
      <c r="E11038" t="s">
        <v>14617</v>
      </c>
      <c r="F11038" t="s">
        <v>6415</v>
      </c>
      <c r="G11038" t="s">
        <v>9086</v>
      </c>
      <c r="H11038" t="s">
        <v>6542</v>
      </c>
      <c r="I11038" t="s">
        <v>55</v>
      </c>
      <c r="J11038" t="s">
        <v>176</v>
      </c>
      <c r="K11038" t="s">
        <v>14284</v>
      </c>
      <c r="L11038" t="s">
        <v>14285</v>
      </c>
      <c r="M11038" t="s">
        <v>14286</v>
      </c>
      <c r="N11038" t="s">
        <v>6787</v>
      </c>
      <c r="O11038" t="s">
        <v>6810</v>
      </c>
      <c r="P11038">
        <v>14495000</v>
      </c>
      <c r="Q11038" t="s">
        <v>6636</v>
      </c>
      <c r="R11038" t="s">
        <v>6636</v>
      </c>
      <c r="S11038" s="12"/>
      <c r="T11038" s="13"/>
      <c r="U11038" t="s">
        <v>6629</v>
      </c>
    </row>
    <row r="11039" spans="1:21" x14ac:dyDescent="0.25">
      <c r="A11039" t="s">
        <v>6619</v>
      </c>
      <c r="B11039" s="12">
        <v>216130</v>
      </c>
      <c r="C11039" t="s">
        <v>14616</v>
      </c>
      <c r="D11039" s="11">
        <v>46217.531076388899</v>
      </c>
      <c r="E11039" t="s">
        <v>14617</v>
      </c>
      <c r="F11039" t="s">
        <v>6415</v>
      </c>
      <c r="G11039" t="s">
        <v>9088</v>
      </c>
      <c r="H11039" t="s">
        <v>6542</v>
      </c>
      <c r="I11039" t="s">
        <v>55</v>
      </c>
      <c r="J11039" t="s">
        <v>176</v>
      </c>
      <c r="K11039" t="s">
        <v>14284</v>
      </c>
      <c r="L11039" t="s">
        <v>14285</v>
      </c>
      <c r="M11039" t="s">
        <v>14286</v>
      </c>
      <c r="N11039" t="s">
        <v>6787</v>
      </c>
      <c r="O11039" t="s">
        <v>6810</v>
      </c>
      <c r="P11039">
        <v>14495000</v>
      </c>
      <c r="Q11039" t="s">
        <v>6636</v>
      </c>
      <c r="R11039" t="s">
        <v>6636</v>
      </c>
      <c r="S11039" s="12"/>
      <c r="T11039" s="13"/>
      <c r="U11039" t="s">
        <v>6629</v>
      </c>
    </row>
    <row r="11040" spans="1:21" x14ac:dyDescent="0.25">
      <c r="A11040" t="s">
        <v>6619</v>
      </c>
      <c r="B11040" s="12">
        <v>216130</v>
      </c>
      <c r="C11040" t="s">
        <v>14616</v>
      </c>
      <c r="D11040" s="11">
        <v>46217.531076388899</v>
      </c>
      <c r="E11040" t="s">
        <v>14617</v>
      </c>
      <c r="F11040" t="s">
        <v>6415</v>
      </c>
      <c r="G11040" t="s">
        <v>9089</v>
      </c>
      <c r="H11040" t="s">
        <v>6542</v>
      </c>
      <c r="I11040" t="s">
        <v>55</v>
      </c>
      <c r="J11040" t="s">
        <v>176</v>
      </c>
      <c r="K11040" t="s">
        <v>14284</v>
      </c>
      <c r="L11040" t="s">
        <v>14285</v>
      </c>
      <c r="M11040" t="s">
        <v>14286</v>
      </c>
      <c r="N11040" t="s">
        <v>6787</v>
      </c>
      <c r="O11040" t="s">
        <v>6810</v>
      </c>
      <c r="P11040">
        <v>14495000</v>
      </c>
      <c r="Q11040" t="s">
        <v>6636</v>
      </c>
      <c r="R11040" t="s">
        <v>6636</v>
      </c>
      <c r="S11040" s="12"/>
      <c r="T11040" s="13"/>
      <c r="U11040" t="s">
        <v>6629</v>
      </c>
    </row>
    <row r="11041" spans="1:21" x14ac:dyDescent="0.25">
      <c r="A11041" t="s">
        <v>6619</v>
      </c>
      <c r="B11041" s="12">
        <v>216130</v>
      </c>
      <c r="C11041" t="s">
        <v>14616</v>
      </c>
      <c r="D11041" s="11">
        <v>46217.531076388899</v>
      </c>
      <c r="E11041" t="s">
        <v>14617</v>
      </c>
      <c r="F11041" t="s">
        <v>6415</v>
      </c>
      <c r="G11041" t="s">
        <v>6968</v>
      </c>
      <c r="H11041" t="s">
        <v>6542</v>
      </c>
      <c r="I11041" t="s">
        <v>55</v>
      </c>
      <c r="J11041" t="s">
        <v>176</v>
      </c>
      <c r="K11041" t="s">
        <v>14284</v>
      </c>
      <c r="L11041" t="s">
        <v>14285</v>
      </c>
      <c r="M11041" t="s">
        <v>14286</v>
      </c>
      <c r="N11041" t="s">
        <v>6787</v>
      </c>
      <c r="O11041" t="s">
        <v>6810</v>
      </c>
      <c r="P11041">
        <v>14495000</v>
      </c>
      <c r="Q11041" t="s">
        <v>6636</v>
      </c>
      <c r="R11041" t="s">
        <v>6636</v>
      </c>
      <c r="S11041" s="12"/>
      <c r="T11041" s="13"/>
      <c r="U11041" t="s">
        <v>6629</v>
      </c>
    </row>
    <row r="11042" spans="1:21" x14ac:dyDescent="0.25">
      <c r="A11042" t="s">
        <v>6619</v>
      </c>
      <c r="B11042" s="12">
        <v>216130</v>
      </c>
      <c r="C11042" t="s">
        <v>14616</v>
      </c>
      <c r="D11042" s="11">
        <v>46217.531076388899</v>
      </c>
      <c r="E11042" t="s">
        <v>14617</v>
      </c>
      <c r="F11042" t="s">
        <v>6415</v>
      </c>
      <c r="G11042" t="s">
        <v>9090</v>
      </c>
      <c r="H11042" t="s">
        <v>6542</v>
      </c>
      <c r="I11042" t="s">
        <v>55</v>
      </c>
      <c r="J11042" t="s">
        <v>176</v>
      </c>
      <c r="K11042" t="s">
        <v>14284</v>
      </c>
      <c r="L11042" t="s">
        <v>14285</v>
      </c>
      <c r="M11042" t="s">
        <v>14286</v>
      </c>
      <c r="N11042" t="s">
        <v>6787</v>
      </c>
      <c r="O11042" t="s">
        <v>6810</v>
      </c>
      <c r="P11042">
        <v>14495000</v>
      </c>
      <c r="Q11042" t="s">
        <v>6636</v>
      </c>
      <c r="R11042" t="s">
        <v>6636</v>
      </c>
      <c r="S11042" s="12"/>
      <c r="T11042" s="13"/>
      <c r="U11042" t="s">
        <v>6629</v>
      </c>
    </row>
    <row r="11043" spans="1:21" x14ac:dyDescent="0.25">
      <c r="A11043" t="s">
        <v>6619</v>
      </c>
      <c r="B11043" s="12">
        <v>216130</v>
      </c>
      <c r="C11043" t="s">
        <v>14616</v>
      </c>
      <c r="D11043" s="11">
        <v>46217.531076388899</v>
      </c>
      <c r="E11043" t="s">
        <v>14617</v>
      </c>
      <c r="F11043" t="s">
        <v>6415</v>
      </c>
      <c r="G11043" t="s">
        <v>9091</v>
      </c>
      <c r="H11043" t="s">
        <v>6542</v>
      </c>
      <c r="I11043" t="s">
        <v>55</v>
      </c>
      <c r="J11043" t="s">
        <v>176</v>
      </c>
      <c r="K11043" t="s">
        <v>14284</v>
      </c>
      <c r="L11043" t="s">
        <v>14285</v>
      </c>
      <c r="M11043" t="s">
        <v>14286</v>
      </c>
      <c r="N11043" t="s">
        <v>6787</v>
      </c>
      <c r="O11043" t="s">
        <v>6810</v>
      </c>
      <c r="P11043">
        <v>14495000</v>
      </c>
      <c r="Q11043" t="s">
        <v>6636</v>
      </c>
      <c r="R11043" t="s">
        <v>6636</v>
      </c>
      <c r="S11043" s="12"/>
      <c r="T11043" s="13"/>
      <c r="U11043" t="s">
        <v>6629</v>
      </c>
    </row>
    <row r="11044" spans="1:21" x14ac:dyDescent="0.25">
      <c r="A11044" t="s">
        <v>6619</v>
      </c>
      <c r="B11044" s="12">
        <v>216130</v>
      </c>
      <c r="C11044" t="s">
        <v>14616</v>
      </c>
      <c r="D11044" s="11">
        <v>46217.531076388899</v>
      </c>
      <c r="E11044" t="s">
        <v>14617</v>
      </c>
      <c r="F11044" t="s">
        <v>6415</v>
      </c>
      <c r="G11044" t="s">
        <v>9092</v>
      </c>
      <c r="H11044" t="s">
        <v>6542</v>
      </c>
      <c r="I11044" t="s">
        <v>55</v>
      </c>
      <c r="J11044" t="s">
        <v>176</v>
      </c>
      <c r="K11044" t="s">
        <v>14284</v>
      </c>
      <c r="L11044" t="s">
        <v>14285</v>
      </c>
      <c r="M11044" t="s">
        <v>14286</v>
      </c>
      <c r="N11044" t="s">
        <v>6787</v>
      </c>
      <c r="O11044" t="s">
        <v>6810</v>
      </c>
      <c r="P11044">
        <v>14495000</v>
      </c>
      <c r="Q11044" t="s">
        <v>6636</v>
      </c>
      <c r="R11044" t="s">
        <v>6636</v>
      </c>
      <c r="S11044" s="12"/>
      <c r="T11044" s="13"/>
      <c r="U11044" t="s">
        <v>6629</v>
      </c>
    </row>
    <row r="11045" spans="1:21" x14ac:dyDescent="0.25">
      <c r="A11045" t="s">
        <v>6619</v>
      </c>
      <c r="B11045" s="12">
        <v>216130</v>
      </c>
      <c r="C11045" t="s">
        <v>14616</v>
      </c>
      <c r="D11045" s="11">
        <v>46217.531076388899</v>
      </c>
      <c r="E11045" t="s">
        <v>14617</v>
      </c>
      <c r="F11045" t="s">
        <v>6415</v>
      </c>
      <c r="G11045" t="s">
        <v>9093</v>
      </c>
      <c r="H11045" t="s">
        <v>6542</v>
      </c>
      <c r="I11045" t="s">
        <v>55</v>
      </c>
      <c r="J11045" t="s">
        <v>176</v>
      </c>
      <c r="K11045" t="s">
        <v>14284</v>
      </c>
      <c r="L11045" t="s">
        <v>14285</v>
      </c>
      <c r="M11045" t="s">
        <v>14286</v>
      </c>
      <c r="N11045" t="s">
        <v>6787</v>
      </c>
      <c r="O11045" t="s">
        <v>6810</v>
      </c>
      <c r="P11045">
        <v>14495000</v>
      </c>
      <c r="Q11045" t="s">
        <v>6636</v>
      </c>
      <c r="R11045" t="s">
        <v>6636</v>
      </c>
      <c r="S11045" s="12"/>
      <c r="T11045" s="13"/>
      <c r="U11045" t="s">
        <v>6629</v>
      </c>
    </row>
    <row r="11046" spans="1:21" x14ac:dyDescent="0.25">
      <c r="A11046" t="s">
        <v>6619</v>
      </c>
      <c r="B11046" s="12">
        <v>216130</v>
      </c>
      <c r="C11046" t="s">
        <v>14616</v>
      </c>
      <c r="D11046" s="11">
        <v>46217.531076388899</v>
      </c>
      <c r="E11046" t="s">
        <v>14617</v>
      </c>
      <c r="F11046" t="s">
        <v>6415</v>
      </c>
      <c r="G11046" t="s">
        <v>9094</v>
      </c>
      <c r="H11046" t="s">
        <v>6542</v>
      </c>
      <c r="I11046" t="s">
        <v>55</v>
      </c>
      <c r="J11046" t="s">
        <v>176</v>
      </c>
      <c r="K11046" t="s">
        <v>14284</v>
      </c>
      <c r="L11046" t="s">
        <v>14285</v>
      </c>
      <c r="M11046" t="s">
        <v>14286</v>
      </c>
      <c r="N11046" t="s">
        <v>6787</v>
      </c>
      <c r="O11046" t="s">
        <v>6810</v>
      </c>
      <c r="P11046">
        <v>14495000</v>
      </c>
      <c r="Q11046" t="s">
        <v>6636</v>
      </c>
      <c r="R11046" t="s">
        <v>6636</v>
      </c>
      <c r="S11046" s="12"/>
      <c r="T11046" s="13"/>
      <c r="U11046" t="s">
        <v>6629</v>
      </c>
    </row>
    <row r="11047" spans="1:21" x14ac:dyDescent="0.25">
      <c r="A11047" t="s">
        <v>6619</v>
      </c>
      <c r="B11047" s="12">
        <v>216130</v>
      </c>
      <c r="C11047" t="s">
        <v>14616</v>
      </c>
      <c r="D11047" s="11">
        <v>46217.531076388899</v>
      </c>
      <c r="E11047" t="s">
        <v>14617</v>
      </c>
      <c r="F11047" t="s">
        <v>6415</v>
      </c>
      <c r="G11047" t="s">
        <v>9095</v>
      </c>
      <c r="H11047" t="s">
        <v>6542</v>
      </c>
      <c r="I11047" t="s">
        <v>55</v>
      </c>
      <c r="J11047" t="s">
        <v>176</v>
      </c>
      <c r="K11047" t="s">
        <v>14284</v>
      </c>
      <c r="L11047" t="s">
        <v>14285</v>
      </c>
      <c r="M11047" t="s">
        <v>14286</v>
      </c>
      <c r="N11047" t="s">
        <v>6787</v>
      </c>
      <c r="O11047" t="s">
        <v>6810</v>
      </c>
      <c r="P11047">
        <v>14495000</v>
      </c>
      <c r="Q11047" t="s">
        <v>6636</v>
      </c>
      <c r="R11047" t="s">
        <v>6636</v>
      </c>
      <c r="S11047" s="12"/>
      <c r="T11047" s="13"/>
      <c r="U11047" t="s">
        <v>6629</v>
      </c>
    </row>
    <row r="11048" spans="1:21" x14ac:dyDescent="0.25">
      <c r="A11048" t="s">
        <v>6619</v>
      </c>
      <c r="B11048" s="12">
        <v>216130</v>
      </c>
      <c r="C11048" t="s">
        <v>14616</v>
      </c>
      <c r="D11048" s="11">
        <v>46217.531076388899</v>
      </c>
      <c r="E11048" t="s">
        <v>14617</v>
      </c>
      <c r="F11048" t="s">
        <v>6415</v>
      </c>
      <c r="G11048" t="s">
        <v>9096</v>
      </c>
      <c r="H11048" t="s">
        <v>6542</v>
      </c>
      <c r="I11048" t="s">
        <v>55</v>
      </c>
      <c r="J11048" t="s">
        <v>176</v>
      </c>
      <c r="K11048" t="s">
        <v>14284</v>
      </c>
      <c r="L11048" t="s">
        <v>14285</v>
      </c>
      <c r="M11048" t="s">
        <v>14286</v>
      </c>
      <c r="N11048" t="s">
        <v>6787</v>
      </c>
      <c r="O11048" t="s">
        <v>6810</v>
      </c>
      <c r="P11048">
        <v>14495000</v>
      </c>
      <c r="Q11048" t="s">
        <v>6636</v>
      </c>
      <c r="R11048" t="s">
        <v>6636</v>
      </c>
      <c r="S11048" s="12"/>
      <c r="T11048" s="13"/>
      <c r="U11048" t="s">
        <v>6629</v>
      </c>
    </row>
    <row r="11049" spans="1:21" x14ac:dyDescent="0.25">
      <c r="A11049" t="s">
        <v>6619</v>
      </c>
      <c r="B11049" s="12">
        <v>216180</v>
      </c>
      <c r="C11049" t="s">
        <v>14618</v>
      </c>
      <c r="D11049" s="11">
        <v>46217.618206018502</v>
      </c>
      <c r="E11049" t="s">
        <v>14619</v>
      </c>
      <c r="F11049" t="s">
        <v>6415</v>
      </c>
      <c r="G11049" t="s">
        <v>9086</v>
      </c>
      <c r="H11049" t="s">
        <v>6542</v>
      </c>
      <c r="I11049" t="s">
        <v>6636</v>
      </c>
      <c r="J11049" t="s">
        <v>6636</v>
      </c>
      <c r="K11049" t="s">
        <v>14284</v>
      </c>
      <c r="L11049" t="s">
        <v>14285</v>
      </c>
      <c r="M11049" t="s">
        <v>14286</v>
      </c>
      <c r="N11049" t="s">
        <v>6787</v>
      </c>
      <c r="O11049" t="s">
        <v>6810</v>
      </c>
      <c r="P11049">
        <v>14495000</v>
      </c>
      <c r="Q11049" t="s">
        <v>6636</v>
      </c>
      <c r="R11049" t="s">
        <v>6636</v>
      </c>
      <c r="S11049" s="12"/>
      <c r="T11049" s="13"/>
      <c r="U11049" t="s">
        <v>6629</v>
      </c>
    </row>
    <row r="11050" spans="1:21" x14ac:dyDescent="0.25">
      <c r="A11050" t="s">
        <v>6619</v>
      </c>
      <c r="B11050" s="12">
        <v>216180</v>
      </c>
      <c r="C11050" t="s">
        <v>14618</v>
      </c>
      <c r="D11050" s="11">
        <v>46217.618206018502</v>
      </c>
      <c r="E11050" t="s">
        <v>14619</v>
      </c>
      <c r="F11050" t="s">
        <v>6415</v>
      </c>
      <c r="G11050" t="s">
        <v>9088</v>
      </c>
      <c r="H11050" t="s">
        <v>6542</v>
      </c>
      <c r="I11050" t="s">
        <v>6636</v>
      </c>
      <c r="J11050" t="s">
        <v>6636</v>
      </c>
      <c r="K11050" t="s">
        <v>14284</v>
      </c>
      <c r="L11050" t="s">
        <v>14285</v>
      </c>
      <c r="M11050" t="s">
        <v>14286</v>
      </c>
      <c r="N11050" t="s">
        <v>6787</v>
      </c>
      <c r="O11050" t="s">
        <v>6810</v>
      </c>
      <c r="P11050">
        <v>14495000</v>
      </c>
      <c r="Q11050" t="s">
        <v>6636</v>
      </c>
      <c r="R11050" t="s">
        <v>6636</v>
      </c>
      <c r="S11050" s="12"/>
      <c r="T11050" s="13"/>
      <c r="U11050" t="s">
        <v>6629</v>
      </c>
    </row>
    <row r="11051" spans="1:21" x14ac:dyDescent="0.25">
      <c r="A11051" t="s">
        <v>6619</v>
      </c>
      <c r="B11051" s="12">
        <v>216180</v>
      </c>
      <c r="C11051" t="s">
        <v>14618</v>
      </c>
      <c r="D11051" s="11">
        <v>46217.618206018502</v>
      </c>
      <c r="E11051" t="s">
        <v>14619</v>
      </c>
      <c r="F11051" t="s">
        <v>6415</v>
      </c>
      <c r="G11051" t="s">
        <v>9089</v>
      </c>
      <c r="H11051" t="s">
        <v>6542</v>
      </c>
      <c r="I11051" t="s">
        <v>6636</v>
      </c>
      <c r="J11051" t="s">
        <v>6636</v>
      </c>
      <c r="K11051" t="s">
        <v>14284</v>
      </c>
      <c r="L11051" t="s">
        <v>14285</v>
      </c>
      <c r="M11051" t="s">
        <v>14286</v>
      </c>
      <c r="N11051" t="s">
        <v>6787</v>
      </c>
      <c r="O11051" t="s">
        <v>6810</v>
      </c>
      <c r="P11051">
        <v>14495000</v>
      </c>
      <c r="Q11051" t="s">
        <v>6636</v>
      </c>
      <c r="R11051" t="s">
        <v>6636</v>
      </c>
      <c r="S11051" s="12"/>
      <c r="T11051" s="13"/>
      <c r="U11051" t="s">
        <v>6629</v>
      </c>
    </row>
    <row r="11052" spans="1:21" x14ac:dyDescent="0.25">
      <c r="A11052" t="s">
        <v>6619</v>
      </c>
      <c r="B11052" s="12">
        <v>216180</v>
      </c>
      <c r="C11052" t="s">
        <v>14618</v>
      </c>
      <c r="D11052" s="11">
        <v>46217.618206018502</v>
      </c>
      <c r="E11052" t="s">
        <v>14619</v>
      </c>
      <c r="F11052" t="s">
        <v>6415</v>
      </c>
      <c r="G11052" t="s">
        <v>6968</v>
      </c>
      <c r="H11052" t="s">
        <v>6542</v>
      </c>
      <c r="I11052" t="s">
        <v>6636</v>
      </c>
      <c r="J11052" t="s">
        <v>6636</v>
      </c>
      <c r="K11052" t="s">
        <v>14284</v>
      </c>
      <c r="L11052" t="s">
        <v>14285</v>
      </c>
      <c r="M11052" t="s">
        <v>14286</v>
      </c>
      <c r="N11052" t="s">
        <v>6787</v>
      </c>
      <c r="O11052" t="s">
        <v>6810</v>
      </c>
      <c r="P11052">
        <v>14495000</v>
      </c>
      <c r="Q11052" t="s">
        <v>6636</v>
      </c>
      <c r="R11052" t="s">
        <v>6636</v>
      </c>
      <c r="S11052" s="12"/>
      <c r="T11052" s="13"/>
      <c r="U11052" t="s">
        <v>6629</v>
      </c>
    </row>
    <row r="11053" spans="1:21" x14ac:dyDescent="0.25">
      <c r="A11053" t="s">
        <v>6619</v>
      </c>
      <c r="B11053" s="12">
        <v>216180</v>
      </c>
      <c r="C11053" t="s">
        <v>14618</v>
      </c>
      <c r="D11053" s="11">
        <v>46217.618206018502</v>
      </c>
      <c r="E11053" t="s">
        <v>14619</v>
      </c>
      <c r="F11053" t="s">
        <v>6415</v>
      </c>
      <c r="G11053" t="s">
        <v>9090</v>
      </c>
      <c r="H11053" t="s">
        <v>6542</v>
      </c>
      <c r="I11053" t="s">
        <v>6636</v>
      </c>
      <c r="J11053" t="s">
        <v>6636</v>
      </c>
      <c r="K11053" t="s">
        <v>14284</v>
      </c>
      <c r="L11053" t="s">
        <v>14285</v>
      </c>
      <c r="M11053" t="s">
        <v>14286</v>
      </c>
      <c r="N11053" t="s">
        <v>6787</v>
      </c>
      <c r="O11053" t="s">
        <v>6810</v>
      </c>
      <c r="P11053">
        <v>14495000</v>
      </c>
      <c r="Q11053" t="s">
        <v>6636</v>
      </c>
      <c r="R11053" t="s">
        <v>6636</v>
      </c>
      <c r="S11053" s="12"/>
      <c r="T11053" s="13"/>
      <c r="U11053" t="s">
        <v>6629</v>
      </c>
    </row>
    <row r="11054" spans="1:21" x14ac:dyDescent="0.25">
      <c r="A11054" t="s">
        <v>6619</v>
      </c>
      <c r="B11054" s="12">
        <v>216180</v>
      </c>
      <c r="C11054" t="s">
        <v>14618</v>
      </c>
      <c r="D11054" s="11">
        <v>46217.618206018502</v>
      </c>
      <c r="E11054" t="s">
        <v>14619</v>
      </c>
      <c r="F11054" t="s">
        <v>6415</v>
      </c>
      <c r="G11054" t="s">
        <v>9091</v>
      </c>
      <c r="H11054" t="s">
        <v>6542</v>
      </c>
      <c r="I11054" t="s">
        <v>6636</v>
      </c>
      <c r="J11054" t="s">
        <v>6636</v>
      </c>
      <c r="K11054" t="s">
        <v>14284</v>
      </c>
      <c r="L11054" t="s">
        <v>14285</v>
      </c>
      <c r="M11054" t="s">
        <v>14286</v>
      </c>
      <c r="N11054" t="s">
        <v>6787</v>
      </c>
      <c r="O11054" t="s">
        <v>6810</v>
      </c>
      <c r="P11054">
        <v>14495000</v>
      </c>
      <c r="Q11054" t="s">
        <v>6636</v>
      </c>
      <c r="R11054" t="s">
        <v>6636</v>
      </c>
      <c r="S11054" s="12"/>
      <c r="T11054" s="13"/>
      <c r="U11054" t="s">
        <v>6629</v>
      </c>
    </row>
    <row r="11055" spans="1:21" x14ac:dyDescent="0.25">
      <c r="A11055" t="s">
        <v>6619</v>
      </c>
      <c r="B11055" s="12">
        <v>216180</v>
      </c>
      <c r="C11055" t="s">
        <v>14618</v>
      </c>
      <c r="D11055" s="11">
        <v>46217.618206018502</v>
      </c>
      <c r="E11055" t="s">
        <v>14619</v>
      </c>
      <c r="F11055" t="s">
        <v>6415</v>
      </c>
      <c r="G11055" t="s">
        <v>9092</v>
      </c>
      <c r="H11055" t="s">
        <v>6542</v>
      </c>
      <c r="I11055" t="s">
        <v>6636</v>
      </c>
      <c r="J11055" t="s">
        <v>6636</v>
      </c>
      <c r="K11055" t="s">
        <v>14284</v>
      </c>
      <c r="L11055" t="s">
        <v>14285</v>
      </c>
      <c r="M11055" t="s">
        <v>14286</v>
      </c>
      <c r="N11055" t="s">
        <v>6787</v>
      </c>
      <c r="O11055" t="s">
        <v>6810</v>
      </c>
      <c r="P11055">
        <v>14495000</v>
      </c>
      <c r="Q11055" t="s">
        <v>6636</v>
      </c>
      <c r="R11055" t="s">
        <v>6636</v>
      </c>
      <c r="S11055" s="12"/>
      <c r="T11055" s="13"/>
      <c r="U11055" t="s">
        <v>6629</v>
      </c>
    </row>
    <row r="11056" spans="1:21" x14ac:dyDescent="0.25">
      <c r="A11056" t="s">
        <v>6619</v>
      </c>
      <c r="B11056" s="12">
        <v>216180</v>
      </c>
      <c r="C11056" t="s">
        <v>14618</v>
      </c>
      <c r="D11056" s="11">
        <v>46217.618206018502</v>
      </c>
      <c r="E11056" t="s">
        <v>14619</v>
      </c>
      <c r="F11056" t="s">
        <v>6415</v>
      </c>
      <c r="G11056" t="s">
        <v>9093</v>
      </c>
      <c r="H11056" t="s">
        <v>6542</v>
      </c>
      <c r="I11056" t="s">
        <v>6636</v>
      </c>
      <c r="J11056" t="s">
        <v>6636</v>
      </c>
      <c r="K11056" t="s">
        <v>14284</v>
      </c>
      <c r="L11056" t="s">
        <v>14285</v>
      </c>
      <c r="M11056" t="s">
        <v>14286</v>
      </c>
      <c r="N11056" t="s">
        <v>6787</v>
      </c>
      <c r="O11056" t="s">
        <v>6810</v>
      </c>
      <c r="P11056">
        <v>14495000</v>
      </c>
      <c r="Q11056" t="s">
        <v>6636</v>
      </c>
      <c r="R11056" t="s">
        <v>6636</v>
      </c>
      <c r="S11056" s="12"/>
      <c r="T11056" s="13"/>
      <c r="U11056" t="s">
        <v>6629</v>
      </c>
    </row>
    <row r="11057" spans="1:21" x14ac:dyDescent="0.25">
      <c r="A11057" t="s">
        <v>6619</v>
      </c>
      <c r="B11057" s="12">
        <v>216180</v>
      </c>
      <c r="C11057" t="s">
        <v>14618</v>
      </c>
      <c r="D11057" s="11">
        <v>46217.618206018502</v>
      </c>
      <c r="E11057" t="s">
        <v>14619</v>
      </c>
      <c r="F11057" t="s">
        <v>6415</v>
      </c>
      <c r="G11057" t="s">
        <v>9094</v>
      </c>
      <c r="H11057" t="s">
        <v>6542</v>
      </c>
      <c r="I11057" t="s">
        <v>6636</v>
      </c>
      <c r="J11057" t="s">
        <v>6636</v>
      </c>
      <c r="K11057" t="s">
        <v>14284</v>
      </c>
      <c r="L11057" t="s">
        <v>14285</v>
      </c>
      <c r="M11057" t="s">
        <v>14286</v>
      </c>
      <c r="N11057" t="s">
        <v>6787</v>
      </c>
      <c r="O11057" t="s">
        <v>6810</v>
      </c>
      <c r="P11057">
        <v>14495000</v>
      </c>
      <c r="Q11057" t="s">
        <v>6636</v>
      </c>
      <c r="R11057" t="s">
        <v>6636</v>
      </c>
      <c r="S11057" s="12"/>
      <c r="T11057" s="13"/>
      <c r="U11057" t="s">
        <v>6629</v>
      </c>
    </row>
    <row r="11058" spans="1:21" x14ac:dyDescent="0.25">
      <c r="A11058" t="s">
        <v>6619</v>
      </c>
      <c r="B11058" s="12">
        <v>216180</v>
      </c>
      <c r="C11058" t="s">
        <v>14618</v>
      </c>
      <c r="D11058" s="11">
        <v>46217.618206018502</v>
      </c>
      <c r="E11058" t="s">
        <v>14619</v>
      </c>
      <c r="F11058" t="s">
        <v>6415</v>
      </c>
      <c r="G11058" t="s">
        <v>9095</v>
      </c>
      <c r="H11058" t="s">
        <v>6542</v>
      </c>
      <c r="I11058" t="s">
        <v>6636</v>
      </c>
      <c r="J11058" t="s">
        <v>6636</v>
      </c>
      <c r="K11058" t="s">
        <v>14284</v>
      </c>
      <c r="L11058" t="s">
        <v>14285</v>
      </c>
      <c r="M11058" t="s">
        <v>14286</v>
      </c>
      <c r="N11058" t="s">
        <v>6787</v>
      </c>
      <c r="O11058" t="s">
        <v>6810</v>
      </c>
      <c r="P11058">
        <v>14495000</v>
      </c>
      <c r="Q11058" t="s">
        <v>6636</v>
      </c>
      <c r="R11058" t="s">
        <v>6636</v>
      </c>
      <c r="S11058" s="12"/>
      <c r="T11058" s="13"/>
      <c r="U11058" t="s">
        <v>6629</v>
      </c>
    </row>
    <row r="11059" spans="1:21" x14ac:dyDescent="0.25">
      <c r="A11059" t="s">
        <v>6619</v>
      </c>
      <c r="B11059" s="12">
        <v>216180</v>
      </c>
      <c r="C11059" t="s">
        <v>14618</v>
      </c>
      <c r="D11059" s="11">
        <v>46217.618206018502</v>
      </c>
      <c r="E11059" t="s">
        <v>14619</v>
      </c>
      <c r="F11059" t="s">
        <v>6415</v>
      </c>
      <c r="G11059" t="s">
        <v>9096</v>
      </c>
      <c r="H11059" t="s">
        <v>6542</v>
      </c>
      <c r="I11059" t="s">
        <v>6636</v>
      </c>
      <c r="J11059" t="s">
        <v>6636</v>
      </c>
      <c r="K11059" t="s">
        <v>14284</v>
      </c>
      <c r="L11059" t="s">
        <v>14285</v>
      </c>
      <c r="M11059" t="s">
        <v>14286</v>
      </c>
      <c r="N11059" t="s">
        <v>6787</v>
      </c>
      <c r="O11059" t="s">
        <v>6810</v>
      </c>
      <c r="P11059">
        <v>14495000</v>
      </c>
      <c r="Q11059" t="s">
        <v>6636</v>
      </c>
      <c r="R11059" t="s">
        <v>6636</v>
      </c>
      <c r="S11059" s="12"/>
      <c r="T11059" s="13"/>
      <c r="U11059" t="s">
        <v>6629</v>
      </c>
    </row>
    <row r="11060" spans="1:21" x14ac:dyDescent="0.25">
      <c r="A11060" t="s">
        <v>6637</v>
      </c>
      <c r="B11060" s="12">
        <v>216290</v>
      </c>
      <c r="C11060" t="s">
        <v>9072</v>
      </c>
      <c r="D11060" s="11">
        <v>46217.6879976852</v>
      </c>
      <c r="E11060" t="s">
        <v>9073</v>
      </c>
      <c r="F11060" t="s">
        <v>6415</v>
      </c>
      <c r="G11060" t="s">
        <v>9086</v>
      </c>
      <c r="H11060" t="s">
        <v>6542</v>
      </c>
      <c r="I11060" t="s">
        <v>55</v>
      </c>
      <c r="J11060" t="s">
        <v>295</v>
      </c>
      <c r="K11060" t="s">
        <v>14284</v>
      </c>
      <c r="L11060" t="s">
        <v>14285</v>
      </c>
      <c r="M11060" t="s">
        <v>14286</v>
      </c>
      <c r="N11060" t="s">
        <v>6787</v>
      </c>
      <c r="O11060" t="s">
        <v>6810</v>
      </c>
      <c r="P11060">
        <v>14495000</v>
      </c>
      <c r="Q11060" t="s">
        <v>6636</v>
      </c>
      <c r="R11060" t="s">
        <v>6636</v>
      </c>
      <c r="S11060" s="12"/>
      <c r="T11060" s="13"/>
      <c r="U11060" t="s">
        <v>6636</v>
      </c>
    </row>
    <row r="11061" spans="1:21" x14ac:dyDescent="0.25">
      <c r="A11061" t="s">
        <v>6637</v>
      </c>
      <c r="B11061" s="12">
        <v>216290</v>
      </c>
      <c r="C11061" t="s">
        <v>9072</v>
      </c>
      <c r="D11061" s="11">
        <v>46217.6879976852</v>
      </c>
      <c r="E11061" t="s">
        <v>9073</v>
      </c>
      <c r="F11061" t="s">
        <v>6415</v>
      </c>
      <c r="G11061" t="s">
        <v>9088</v>
      </c>
      <c r="H11061" t="s">
        <v>6542</v>
      </c>
      <c r="I11061" t="s">
        <v>55</v>
      </c>
      <c r="J11061" t="s">
        <v>295</v>
      </c>
      <c r="K11061" t="s">
        <v>14284</v>
      </c>
      <c r="L11061" t="s">
        <v>14285</v>
      </c>
      <c r="M11061" t="s">
        <v>14286</v>
      </c>
      <c r="N11061" t="s">
        <v>6787</v>
      </c>
      <c r="O11061" t="s">
        <v>6810</v>
      </c>
      <c r="P11061">
        <v>14495000</v>
      </c>
      <c r="Q11061" t="s">
        <v>6636</v>
      </c>
      <c r="R11061" t="s">
        <v>6636</v>
      </c>
      <c r="S11061" s="12"/>
      <c r="T11061" s="13"/>
      <c r="U11061" t="s">
        <v>6636</v>
      </c>
    </row>
    <row r="11062" spans="1:21" x14ac:dyDescent="0.25">
      <c r="A11062" t="s">
        <v>6637</v>
      </c>
      <c r="B11062" s="12">
        <v>216290</v>
      </c>
      <c r="C11062" t="s">
        <v>9072</v>
      </c>
      <c r="D11062" s="11">
        <v>46217.6879976852</v>
      </c>
      <c r="E11062" t="s">
        <v>9073</v>
      </c>
      <c r="F11062" t="s">
        <v>6415</v>
      </c>
      <c r="G11062" t="s">
        <v>9089</v>
      </c>
      <c r="H11062" t="s">
        <v>6542</v>
      </c>
      <c r="I11062" t="s">
        <v>55</v>
      </c>
      <c r="J11062" t="s">
        <v>295</v>
      </c>
      <c r="K11062" t="s">
        <v>14284</v>
      </c>
      <c r="L11062" t="s">
        <v>14285</v>
      </c>
      <c r="M11062" t="s">
        <v>14286</v>
      </c>
      <c r="N11062" t="s">
        <v>6787</v>
      </c>
      <c r="O11062" t="s">
        <v>6810</v>
      </c>
      <c r="P11062">
        <v>14495000</v>
      </c>
      <c r="Q11062" t="s">
        <v>6636</v>
      </c>
      <c r="R11062" t="s">
        <v>6636</v>
      </c>
      <c r="S11062" s="12"/>
      <c r="T11062" s="13"/>
      <c r="U11062" t="s">
        <v>6636</v>
      </c>
    </row>
    <row r="11063" spans="1:21" x14ac:dyDescent="0.25">
      <c r="A11063" t="s">
        <v>6637</v>
      </c>
      <c r="B11063" s="12">
        <v>216290</v>
      </c>
      <c r="C11063" t="s">
        <v>9072</v>
      </c>
      <c r="D11063" s="11">
        <v>46217.6879976852</v>
      </c>
      <c r="E11063" t="s">
        <v>9073</v>
      </c>
      <c r="F11063" t="s">
        <v>6415</v>
      </c>
      <c r="G11063" t="s">
        <v>6968</v>
      </c>
      <c r="H11063" t="s">
        <v>6542</v>
      </c>
      <c r="I11063" t="s">
        <v>55</v>
      </c>
      <c r="J11063" t="s">
        <v>295</v>
      </c>
      <c r="K11063" t="s">
        <v>14284</v>
      </c>
      <c r="L11063" t="s">
        <v>14285</v>
      </c>
      <c r="M11063" t="s">
        <v>14286</v>
      </c>
      <c r="N11063" t="s">
        <v>6787</v>
      </c>
      <c r="O11063" t="s">
        <v>6810</v>
      </c>
      <c r="P11063">
        <v>14495000</v>
      </c>
      <c r="Q11063" t="s">
        <v>6636</v>
      </c>
      <c r="R11063" t="s">
        <v>6636</v>
      </c>
      <c r="S11063" s="12"/>
      <c r="T11063" s="13"/>
      <c r="U11063" t="s">
        <v>6636</v>
      </c>
    </row>
    <row r="11064" spans="1:21" x14ac:dyDescent="0.25">
      <c r="A11064" t="s">
        <v>6637</v>
      </c>
      <c r="B11064" s="12">
        <v>216290</v>
      </c>
      <c r="C11064" t="s">
        <v>9072</v>
      </c>
      <c r="D11064" s="11">
        <v>46217.6879976852</v>
      </c>
      <c r="E11064" t="s">
        <v>9073</v>
      </c>
      <c r="F11064" t="s">
        <v>6415</v>
      </c>
      <c r="G11064" t="s">
        <v>9090</v>
      </c>
      <c r="H11064" t="s">
        <v>6542</v>
      </c>
      <c r="I11064" t="s">
        <v>55</v>
      </c>
      <c r="J11064" t="s">
        <v>295</v>
      </c>
      <c r="K11064" t="s">
        <v>14284</v>
      </c>
      <c r="L11064" t="s">
        <v>14285</v>
      </c>
      <c r="M11064" t="s">
        <v>14286</v>
      </c>
      <c r="N11064" t="s">
        <v>6787</v>
      </c>
      <c r="O11064" t="s">
        <v>6810</v>
      </c>
      <c r="P11064">
        <v>14495000</v>
      </c>
      <c r="Q11064" t="s">
        <v>6636</v>
      </c>
      <c r="R11064" t="s">
        <v>6636</v>
      </c>
      <c r="S11064" s="12"/>
      <c r="T11064" s="13"/>
      <c r="U11064" t="s">
        <v>6636</v>
      </c>
    </row>
    <row r="11065" spans="1:21" x14ac:dyDescent="0.25">
      <c r="A11065" t="s">
        <v>6637</v>
      </c>
      <c r="B11065" s="12">
        <v>216290</v>
      </c>
      <c r="C11065" t="s">
        <v>9072</v>
      </c>
      <c r="D11065" s="11">
        <v>46217.6879976852</v>
      </c>
      <c r="E11065" t="s">
        <v>9073</v>
      </c>
      <c r="F11065" t="s">
        <v>6415</v>
      </c>
      <c r="G11065" t="s">
        <v>9091</v>
      </c>
      <c r="H11065" t="s">
        <v>6542</v>
      </c>
      <c r="I11065" t="s">
        <v>55</v>
      </c>
      <c r="J11065" t="s">
        <v>295</v>
      </c>
      <c r="K11065" t="s">
        <v>14284</v>
      </c>
      <c r="L11065" t="s">
        <v>14285</v>
      </c>
      <c r="M11065" t="s">
        <v>14286</v>
      </c>
      <c r="N11065" t="s">
        <v>6787</v>
      </c>
      <c r="O11065" t="s">
        <v>6810</v>
      </c>
      <c r="P11065">
        <v>14495000</v>
      </c>
      <c r="Q11065" t="s">
        <v>6636</v>
      </c>
      <c r="R11065" t="s">
        <v>6636</v>
      </c>
      <c r="S11065" s="12"/>
      <c r="T11065" s="13"/>
      <c r="U11065" t="s">
        <v>6636</v>
      </c>
    </row>
    <row r="11066" spans="1:21" x14ac:dyDescent="0.25">
      <c r="A11066" t="s">
        <v>6637</v>
      </c>
      <c r="B11066" s="12">
        <v>216290</v>
      </c>
      <c r="C11066" t="s">
        <v>9072</v>
      </c>
      <c r="D11066" s="11">
        <v>46217.6879976852</v>
      </c>
      <c r="E11066" t="s">
        <v>9073</v>
      </c>
      <c r="F11066" t="s">
        <v>6415</v>
      </c>
      <c r="G11066" t="s">
        <v>9092</v>
      </c>
      <c r="H11066" t="s">
        <v>6542</v>
      </c>
      <c r="I11066" t="s">
        <v>55</v>
      </c>
      <c r="J11066" t="s">
        <v>295</v>
      </c>
      <c r="K11066" t="s">
        <v>14284</v>
      </c>
      <c r="L11066" t="s">
        <v>14285</v>
      </c>
      <c r="M11066" t="s">
        <v>14286</v>
      </c>
      <c r="N11066" t="s">
        <v>6787</v>
      </c>
      <c r="O11066" t="s">
        <v>6810</v>
      </c>
      <c r="P11066">
        <v>14495000</v>
      </c>
      <c r="Q11066" t="s">
        <v>6636</v>
      </c>
      <c r="R11066" t="s">
        <v>6636</v>
      </c>
      <c r="S11066" s="12"/>
      <c r="T11066" s="13"/>
      <c r="U11066" t="s">
        <v>6636</v>
      </c>
    </row>
    <row r="11067" spans="1:21" x14ac:dyDescent="0.25">
      <c r="A11067" t="s">
        <v>6637</v>
      </c>
      <c r="B11067" s="12">
        <v>216290</v>
      </c>
      <c r="C11067" t="s">
        <v>9072</v>
      </c>
      <c r="D11067" s="11">
        <v>46217.6879976852</v>
      </c>
      <c r="E11067" t="s">
        <v>9073</v>
      </c>
      <c r="F11067" t="s">
        <v>6415</v>
      </c>
      <c r="G11067" t="s">
        <v>9093</v>
      </c>
      <c r="H11067" t="s">
        <v>6542</v>
      </c>
      <c r="I11067" t="s">
        <v>55</v>
      </c>
      <c r="J11067" t="s">
        <v>295</v>
      </c>
      <c r="K11067" t="s">
        <v>14284</v>
      </c>
      <c r="L11067" t="s">
        <v>14285</v>
      </c>
      <c r="M11067" t="s">
        <v>14286</v>
      </c>
      <c r="N11067" t="s">
        <v>6787</v>
      </c>
      <c r="O11067" t="s">
        <v>6810</v>
      </c>
      <c r="P11067">
        <v>14495000</v>
      </c>
      <c r="Q11067" t="s">
        <v>6636</v>
      </c>
      <c r="R11067" t="s">
        <v>6636</v>
      </c>
      <c r="S11067" s="12"/>
      <c r="T11067" s="13"/>
      <c r="U11067" t="s">
        <v>6636</v>
      </c>
    </row>
    <row r="11068" spans="1:21" x14ac:dyDescent="0.25">
      <c r="A11068" t="s">
        <v>6637</v>
      </c>
      <c r="B11068" s="12">
        <v>216290</v>
      </c>
      <c r="C11068" t="s">
        <v>9072</v>
      </c>
      <c r="D11068" s="11">
        <v>46217.6879976852</v>
      </c>
      <c r="E11068" t="s">
        <v>9073</v>
      </c>
      <c r="F11068" t="s">
        <v>6415</v>
      </c>
      <c r="G11068" t="s">
        <v>9094</v>
      </c>
      <c r="H11068" t="s">
        <v>6542</v>
      </c>
      <c r="I11068" t="s">
        <v>55</v>
      </c>
      <c r="J11068" t="s">
        <v>295</v>
      </c>
      <c r="K11068" t="s">
        <v>14284</v>
      </c>
      <c r="L11068" t="s">
        <v>14285</v>
      </c>
      <c r="M11068" t="s">
        <v>14286</v>
      </c>
      <c r="N11068" t="s">
        <v>6787</v>
      </c>
      <c r="O11068" t="s">
        <v>6810</v>
      </c>
      <c r="P11068">
        <v>14495000</v>
      </c>
      <c r="Q11068" t="s">
        <v>6636</v>
      </c>
      <c r="R11068" t="s">
        <v>6636</v>
      </c>
      <c r="S11068" s="12"/>
      <c r="T11068" s="13"/>
      <c r="U11068" t="s">
        <v>6636</v>
      </c>
    </row>
    <row r="11069" spans="1:21" x14ac:dyDescent="0.25">
      <c r="A11069" t="s">
        <v>6637</v>
      </c>
      <c r="B11069" s="12">
        <v>216290</v>
      </c>
      <c r="C11069" t="s">
        <v>9072</v>
      </c>
      <c r="D11069" s="11">
        <v>46217.6879976852</v>
      </c>
      <c r="E11069" t="s">
        <v>9073</v>
      </c>
      <c r="F11069" t="s">
        <v>6415</v>
      </c>
      <c r="G11069" t="s">
        <v>9095</v>
      </c>
      <c r="H11069" t="s">
        <v>6542</v>
      </c>
      <c r="I11069" t="s">
        <v>55</v>
      </c>
      <c r="J11069" t="s">
        <v>295</v>
      </c>
      <c r="K11069" t="s">
        <v>14284</v>
      </c>
      <c r="L11069" t="s">
        <v>14285</v>
      </c>
      <c r="M11069" t="s">
        <v>14286</v>
      </c>
      <c r="N11069" t="s">
        <v>6787</v>
      </c>
      <c r="O11069" t="s">
        <v>6810</v>
      </c>
      <c r="P11069">
        <v>14495000</v>
      </c>
      <c r="Q11069" t="s">
        <v>6636</v>
      </c>
      <c r="R11069" t="s">
        <v>6636</v>
      </c>
      <c r="S11069" s="12"/>
      <c r="T11069" s="13"/>
      <c r="U11069" t="s">
        <v>6636</v>
      </c>
    </row>
    <row r="11070" spans="1:21" x14ac:dyDescent="0.25">
      <c r="A11070" t="s">
        <v>6637</v>
      </c>
      <c r="B11070" s="12">
        <v>216290</v>
      </c>
      <c r="C11070" t="s">
        <v>9072</v>
      </c>
      <c r="D11070" s="11">
        <v>46217.6879976852</v>
      </c>
      <c r="E11070" t="s">
        <v>9073</v>
      </c>
      <c r="F11070" t="s">
        <v>6415</v>
      </c>
      <c r="G11070" t="s">
        <v>9096</v>
      </c>
      <c r="H11070" t="s">
        <v>6542</v>
      </c>
      <c r="I11070" t="s">
        <v>55</v>
      </c>
      <c r="J11070" t="s">
        <v>295</v>
      </c>
      <c r="K11070" t="s">
        <v>14284</v>
      </c>
      <c r="L11070" t="s">
        <v>14285</v>
      </c>
      <c r="M11070" t="s">
        <v>14286</v>
      </c>
      <c r="N11070" t="s">
        <v>6787</v>
      </c>
      <c r="O11070" t="s">
        <v>6810</v>
      </c>
      <c r="P11070">
        <v>14495000</v>
      </c>
      <c r="Q11070" t="s">
        <v>6636</v>
      </c>
      <c r="R11070" t="s">
        <v>6636</v>
      </c>
      <c r="S11070" s="12"/>
      <c r="T11070" s="13"/>
      <c r="U11070" t="s">
        <v>6636</v>
      </c>
    </row>
    <row r="11071" spans="1:21" x14ac:dyDescent="0.25">
      <c r="A11071" t="s">
        <v>6619</v>
      </c>
      <c r="B11071" s="12">
        <v>216290</v>
      </c>
      <c r="C11071" t="s">
        <v>9072</v>
      </c>
      <c r="D11071" s="11">
        <v>46217.780960648102</v>
      </c>
      <c r="E11071" t="s">
        <v>9073</v>
      </c>
      <c r="F11071" t="s">
        <v>6415</v>
      </c>
      <c r="G11071" t="s">
        <v>9086</v>
      </c>
      <c r="H11071" t="s">
        <v>6542</v>
      </c>
      <c r="I11071" t="s">
        <v>55</v>
      </c>
      <c r="J11071" t="s">
        <v>295</v>
      </c>
      <c r="K11071" t="s">
        <v>14284</v>
      </c>
      <c r="L11071" t="s">
        <v>14285</v>
      </c>
      <c r="M11071" t="s">
        <v>14286</v>
      </c>
      <c r="N11071" t="s">
        <v>6787</v>
      </c>
      <c r="O11071" t="s">
        <v>6810</v>
      </c>
      <c r="P11071">
        <v>14495000</v>
      </c>
      <c r="Q11071" t="s">
        <v>6636</v>
      </c>
      <c r="R11071" t="s">
        <v>6636</v>
      </c>
      <c r="S11071" s="12"/>
      <c r="T11071" s="13"/>
      <c r="U11071" t="s">
        <v>6636</v>
      </c>
    </row>
    <row r="11072" spans="1:21" x14ac:dyDescent="0.25">
      <c r="A11072" t="s">
        <v>6619</v>
      </c>
      <c r="B11072" s="12">
        <v>216290</v>
      </c>
      <c r="C11072" t="s">
        <v>9072</v>
      </c>
      <c r="D11072" s="11">
        <v>46217.780960648102</v>
      </c>
      <c r="E11072" t="s">
        <v>9073</v>
      </c>
      <c r="F11072" t="s">
        <v>6415</v>
      </c>
      <c r="G11072" t="s">
        <v>9088</v>
      </c>
      <c r="H11072" t="s">
        <v>6542</v>
      </c>
      <c r="I11072" t="s">
        <v>55</v>
      </c>
      <c r="J11072" t="s">
        <v>295</v>
      </c>
      <c r="K11072" t="s">
        <v>14284</v>
      </c>
      <c r="L11072" t="s">
        <v>14285</v>
      </c>
      <c r="M11072" t="s">
        <v>14286</v>
      </c>
      <c r="N11072" t="s">
        <v>6787</v>
      </c>
      <c r="O11072" t="s">
        <v>6810</v>
      </c>
      <c r="P11072">
        <v>14495000</v>
      </c>
      <c r="Q11072" t="s">
        <v>6636</v>
      </c>
      <c r="R11072" t="s">
        <v>6636</v>
      </c>
      <c r="S11072" s="12"/>
      <c r="T11072" s="13"/>
      <c r="U11072" t="s">
        <v>6636</v>
      </c>
    </row>
    <row r="11073" spans="1:21" x14ac:dyDescent="0.25">
      <c r="A11073" t="s">
        <v>6619</v>
      </c>
      <c r="B11073" s="12">
        <v>216290</v>
      </c>
      <c r="C11073" t="s">
        <v>9072</v>
      </c>
      <c r="D11073" s="11">
        <v>46217.780960648102</v>
      </c>
      <c r="E11073" t="s">
        <v>9073</v>
      </c>
      <c r="F11073" t="s">
        <v>6415</v>
      </c>
      <c r="G11073" t="s">
        <v>9089</v>
      </c>
      <c r="H11073" t="s">
        <v>6542</v>
      </c>
      <c r="I11073" t="s">
        <v>55</v>
      </c>
      <c r="J11073" t="s">
        <v>295</v>
      </c>
      <c r="K11073" t="s">
        <v>14284</v>
      </c>
      <c r="L11073" t="s">
        <v>14285</v>
      </c>
      <c r="M11073" t="s">
        <v>14286</v>
      </c>
      <c r="N11073" t="s">
        <v>6787</v>
      </c>
      <c r="O11073" t="s">
        <v>6810</v>
      </c>
      <c r="P11073">
        <v>14495000</v>
      </c>
      <c r="Q11073" t="s">
        <v>6636</v>
      </c>
      <c r="R11073" t="s">
        <v>6636</v>
      </c>
      <c r="S11073" s="12"/>
      <c r="T11073" s="13"/>
      <c r="U11073" t="s">
        <v>6636</v>
      </c>
    </row>
    <row r="11074" spans="1:21" x14ac:dyDescent="0.25">
      <c r="A11074" t="s">
        <v>6619</v>
      </c>
      <c r="B11074" s="12">
        <v>216290</v>
      </c>
      <c r="C11074" t="s">
        <v>9072</v>
      </c>
      <c r="D11074" s="11">
        <v>46217.780960648102</v>
      </c>
      <c r="E11074" t="s">
        <v>9073</v>
      </c>
      <c r="F11074" t="s">
        <v>6415</v>
      </c>
      <c r="G11074" t="s">
        <v>6968</v>
      </c>
      <c r="H11074" t="s">
        <v>6542</v>
      </c>
      <c r="I11074" t="s">
        <v>55</v>
      </c>
      <c r="J11074" t="s">
        <v>295</v>
      </c>
      <c r="K11074" t="s">
        <v>14284</v>
      </c>
      <c r="L11074" t="s">
        <v>14285</v>
      </c>
      <c r="M11074" t="s">
        <v>14286</v>
      </c>
      <c r="N11074" t="s">
        <v>6787</v>
      </c>
      <c r="O11074" t="s">
        <v>6810</v>
      </c>
      <c r="P11074">
        <v>14495000</v>
      </c>
      <c r="Q11074" t="s">
        <v>6636</v>
      </c>
      <c r="R11074" t="s">
        <v>6636</v>
      </c>
      <c r="S11074" s="12"/>
      <c r="T11074" s="13"/>
      <c r="U11074" t="s">
        <v>6636</v>
      </c>
    </row>
    <row r="11075" spans="1:21" x14ac:dyDescent="0.25">
      <c r="A11075" t="s">
        <v>6619</v>
      </c>
      <c r="B11075" s="12">
        <v>216290</v>
      </c>
      <c r="C11075" t="s">
        <v>9072</v>
      </c>
      <c r="D11075" s="11">
        <v>46217.780960648102</v>
      </c>
      <c r="E11075" t="s">
        <v>9073</v>
      </c>
      <c r="F11075" t="s">
        <v>6415</v>
      </c>
      <c r="G11075" t="s">
        <v>9090</v>
      </c>
      <c r="H11075" t="s">
        <v>6542</v>
      </c>
      <c r="I11075" t="s">
        <v>55</v>
      </c>
      <c r="J11075" t="s">
        <v>295</v>
      </c>
      <c r="K11075" t="s">
        <v>14284</v>
      </c>
      <c r="L11075" t="s">
        <v>14285</v>
      </c>
      <c r="M11075" t="s">
        <v>14286</v>
      </c>
      <c r="N11075" t="s">
        <v>6787</v>
      </c>
      <c r="O11075" t="s">
        <v>6810</v>
      </c>
      <c r="P11075">
        <v>14495000</v>
      </c>
      <c r="Q11075" t="s">
        <v>6636</v>
      </c>
      <c r="R11075" t="s">
        <v>6636</v>
      </c>
      <c r="S11075" s="12"/>
      <c r="T11075" s="13"/>
      <c r="U11075" t="s">
        <v>6636</v>
      </c>
    </row>
    <row r="11076" spans="1:21" x14ac:dyDescent="0.25">
      <c r="A11076" t="s">
        <v>6619</v>
      </c>
      <c r="B11076" s="12">
        <v>216290</v>
      </c>
      <c r="C11076" t="s">
        <v>9072</v>
      </c>
      <c r="D11076" s="11">
        <v>46217.780960648102</v>
      </c>
      <c r="E11076" t="s">
        <v>9073</v>
      </c>
      <c r="F11076" t="s">
        <v>6415</v>
      </c>
      <c r="G11076" t="s">
        <v>9091</v>
      </c>
      <c r="H11076" t="s">
        <v>6542</v>
      </c>
      <c r="I11076" t="s">
        <v>55</v>
      </c>
      <c r="J11076" t="s">
        <v>295</v>
      </c>
      <c r="K11076" t="s">
        <v>14284</v>
      </c>
      <c r="L11076" t="s">
        <v>14285</v>
      </c>
      <c r="M11076" t="s">
        <v>14286</v>
      </c>
      <c r="N11076" t="s">
        <v>6787</v>
      </c>
      <c r="O11076" t="s">
        <v>6810</v>
      </c>
      <c r="P11076">
        <v>14495000</v>
      </c>
      <c r="Q11076" t="s">
        <v>6636</v>
      </c>
      <c r="R11076" t="s">
        <v>6636</v>
      </c>
      <c r="S11076" s="12"/>
      <c r="T11076" s="13"/>
      <c r="U11076" t="s">
        <v>6636</v>
      </c>
    </row>
    <row r="11077" spans="1:21" x14ac:dyDescent="0.25">
      <c r="A11077" t="s">
        <v>6619</v>
      </c>
      <c r="B11077" s="12">
        <v>216290</v>
      </c>
      <c r="C11077" t="s">
        <v>9072</v>
      </c>
      <c r="D11077" s="11">
        <v>46217.780960648102</v>
      </c>
      <c r="E11077" t="s">
        <v>9073</v>
      </c>
      <c r="F11077" t="s">
        <v>6415</v>
      </c>
      <c r="G11077" t="s">
        <v>9092</v>
      </c>
      <c r="H11077" t="s">
        <v>6542</v>
      </c>
      <c r="I11077" t="s">
        <v>55</v>
      </c>
      <c r="J11077" t="s">
        <v>295</v>
      </c>
      <c r="K11077" t="s">
        <v>14284</v>
      </c>
      <c r="L11077" t="s">
        <v>14285</v>
      </c>
      <c r="M11077" t="s">
        <v>14286</v>
      </c>
      <c r="N11077" t="s">
        <v>6787</v>
      </c>
      <c r="O11077" t="s">
        <v>6810</v>
      </c>
      <c r="P11077">
        <v>14495000</v>
      </c>
      <c r="Q11077" t="s">
        <v>6636</v>
      </c>
      <c r="R11077" t="s">
        <v>6636</v>
      </c>
      <c r="S11077" s="12"/>
      <c r="T11077" s="13"/>
      <c r="U11077" t="s">
        <v>6636</v>
      </c>
    </row>
    <row r="11078" spans="1:21" x14ac:dyDescent="0.25">
      <c r="A11078" t="s">
        <v>6619</v>
      </c>
      <c r="B11078" s="12">
        <v>216290</v>
      </c>
      <c r="C11078" t="s">
        <v>9072</v>
      </c>
      <c r="D11078" s="11">
        <v>46217.780960648102</v>
      </c>
      <c r="E11078" t="s">
        <v>9073</v>
      </c>
      <c r="F11078" t="s">
        <v>6415</v>
      </c>
      <c r="G11078" t="s">
        <v>9093</v>
      </c>
      <c r="H11078" t="s">
        <v>6542</v>
      </c>
      <c r="I11078" t="s">
        <v>55</v>
      </c>
      <c r="J11078" t="s">
        <v>295</v>
      </c>
      <c r="K11078" t="s">
        <v>14284</v>
      </c>
      <c r="L11078" t="s">
        <v>14285</v>
      </c>
      <c r="M11078" t="s">
        <v>14286</v>
      </c>
      <c r="N11078" t="s">
        <v>6787</v>
      </c>
      <c r="O11078" t="s">
        <v>6810</v>
      </c>
      <c r="P11078">
        <v>14495000</v>
      </c>
      <c r="Q11078" t="s">
        <v>6636</v>
      </c>
      <c r="R11078" t="s">
        <v>6636</v>
      </c>
      <c r="S11078" s="12"/>
      <c r="T11078" s="13"/>
      <c r="U11078" t="s">
        <v>6636</v>
      </c>
    </row>
    <row r="11079" spans="1:21" x14ac:dyDescent="0.25">
      <c r="A11079" t="s">
        <v>6619</v>
      </c>
      <c r="B11079" s="12">
        <v>216290</v>
      </c>
      <c r="C11079" t="s">
        <v>9072</v>
      </c>
      <c r="D11079" s="11">
        <v>46217.780960648102</v>
      </c>
      <c r="E11079" t="s">
        <v>9073</v>
      </c>
      <c r="F11079" t="s">
        <v>6415</v>
      </c>
      <c r="G11079" t="s">
        <v>9094</v>
      </c>
      <c r="H11079" t="s">
        <v>6542</v>
      </c>
      <c r="I11079" t="s">
        <v>55</v>
      </c>
      <c r="J11079" t="s">
        <v>295</v>
      </c>
      <c r="K11079" t="s">
        <v>14284</v>
      </c>
      <c r="L11079" t="s">
        <v>14285</v>
      </c>
      <c r="M11079" t="s">
        <v>14286</v>
      </c>
      <c r="N11079" t="s">
        <v>6787</v>
      </c>
      <c r="O11079" t="s">
        <v>6810</v>
      </c>
      <c r="P11079">
        <v>14495000</v>
      </c>
      <c r="Q11079" t="s">
        <v>6636</v>
      </c>
      <c r="R11079" t="s">
        <v>6636</v>
      </c>
      <c r="S11079" s="12"/>
      <c r="T11079" s="13"/>
      <c r="U11079" t="s">
        <v>6636</v>
      </c>
    </row>
    <row r="11080" spans="1:21" x14ac:dyDescent="0.25">
      <c r="A11080" t="s">
        <v>6619</v>
      </c>
      <c r="B11080" s="12">
        <v>216290</v>
      </c>
      <c r="C11080" t="s">
        <v>9072</v>
      </c>
      <c r="D11080" s="11">
        <v>46217.780960648102</v>
      </c>
      <c r="E11080" t="s">
        <v>9073</v>
      </c>
      <c r="F11080" t="s">
        <v>6415</v>
      </c>
      <c r="G11080" t="s">
        <v>9095</v>
      </c>
      <c r="H11080" t="s">
        <v>6542</v>
      </c>
      <c r="I11080" t="s">
        <v>55</v>
      </c>
      <c r="J11080" t="s">
        <v>295</v>
      </c>
      <c r="K11080" t="s">
        <v>14284</v>
      </c>
      <c r="L11080" t="s">
        <v>14285</v>
      </c>
      <c r="M11080" t="s">
        <v>14286</v>
      </c>
      <c r="N11080" t="s">
        <v>6787</v>
      </c>
      <c r="O11080" t="s">
        <v>6810</v>
      </c>
      <c r="P11080">
        <v>14495000</v>
      </c>
      <c r="Q11080" t="s">
        <v>6636</v>
      </c>
      <c r="R11080" t="s">
        <v>6636</v>
      </c>
      <c r="S11080" s="12"/>
      <c r="T11080" s="13"/>
      <c r="U11080" t="s">
        <v>6636</v>
      </c>
    </row>
    <row r="11081" spans="1:21" x14ac:dyDescent="0.25">
      <c r="A11081" t="s">
        <v>6619</v>
      </c>
      <c r="B11081" s="12">
        <v>216290</v>
      </c>
      <c r="C11081" t="s">
        <v>9072</v>
      </c>
      <c r="D11081" s="11">
        <v>46217.780960648102</v>
      </c>
      <c r="E11081" t="s">
        <v>9073</v>
      </c>
      <c r="F11081" t="s">
        <v>6415</v>
      </c>
      <c r="G11081" t="s">
        <v>9096</v>
      </c>
      <c r="H11081" t="s">
        <v>6542</v>
      </c>
      <c r="I11081" t="s">
        <v>55</v>
      </c>
      <c r="J11081" t="s">
        <v>295</v>
      </c>
      <c r="K11081" t="s">
        <v>14284</v>
      </c>
      <c r="L11081" t="s">
        <v>14285</v>
      </c>
      <c r="M11081" t="s">
        <v>14286</v>
      </c>
      <c r="N11081" t="s">
        <v>6787</v>
      </c>
      <c r="O11081" t="s">
        <v>6810</v>
      </c>
      <c r="P11081">
        <v>14495000</v>
      </c>
      <c r="Q11081" t="s">
        <v>6636</v>
      </c>
      <c r="R11081" t="s">
        <v>6636</v>
      </c>
      <c r="S11081" s="12"/>
      <c r="T11081" s="13"/>
      <c r="U11081" t="s">
        <v>6636</v>
      </c>
    </row>
    <row r="11082" spans="1:21" x14ac:dyDescent="0.25">
      <c r="A11082" t="s">
        <v>6637</v>
      </c>
      <c r="B11082" s="12">
        <v>216580</v>
      </c>
      <c r="C11082" t="s">
        <v>14620</v>
      </c>
      <c r="D11082" s="11">
        <v>46218.695370370398</v>
      </c>
      <c r="E11082" t="s">
        <v>14621</v>
      </c>
      <c r="F11082" t="s">
        <v>6415</v>
      </c>
      <c r="G11082" t="s">
        <v>9086</v>
      </c>
      <c r="H11082" t="s">
        <v>6542</v>
      </c>
      <c r="I11082" t="s">
        <v>55</v>
      </c>
      <c r="J11082" t="s">
        <v>176</v>
      </c>
      <c r="K11082" t="s">
        <v>14284</v>
      </c>
      <c r="L11082" t="s">
        <v>14285</v>
      </c>
      <c r="M11082" t="s">
        <v>14286</v>
      </c>
      <c r="N11082" t="s">
        <v>6787</v>
      </c>
      <c r="O11082" t="s">
        <v>6810</v>
      </c>
      <c r="P11082">
        <v>14495000</v>
      </c>
      <c r="Q11082" t="s">
        <v>6636</v>
      </c>
      <c r="R11082" t="s">
        <v>6636</v>
      </c>
      <c r="S11082" s="12"/>
      <c r="T11082" s="13"/>
      <c r="U11082" t="s">
        <v>6629</v>
      </c>
    </row>
    <row r="11083" spans="1:21" x14ac:dyDescent="0.25">
      <c r="A11083" t="s">
        <v>6637</v>
      </c>
      <c r="B11083" s="12">
        <v>216580</v>
      </c>
      <c r="C11083" t="s">
        <v>14620</v>
      </c>
      <c r="D11083" s="11">
        <v>46218.695370370398</v>
      </c>
      <c r="E11083" t="s">
        <v>14621</v>
      </c>
      <c r="F11083" t="s">
        <v>6415</v>
      </c>
      <c r="G11083" t="s">
        <v>9088</v>
      </c>
      <c r="H11083" t="s">
        <v>6542</v>
      </c>
      <c r="I11083" t="s">
        <v>55</v>
      </c>
      <c r="J11083" t="s">
        <v>176</v>
      </c>
      <c r="K11083" t="s">
        <v>14284</v>
      </c>
      <c r="L11083" t="s">
        <v>14285</v>
      </c>
      <c r="M11083" t="s">
        <v>14286</v>
      </c>
      <c r="N11083" t="s">
        <v>6787</v>
      </c>
      <c r="O11083" t="s">
        <v>6810</v>
      </c>
      <c r="P11083">
        <v>14495000</v>
      </c>
      <c r="Q11083" t="s">
        <v>6636</v>
      </c>
      <c r="R11083" t="s">
        <v>6636</v>
      </c>
      <c r="S11083" s="12"/>
      <c r="T11083" s="13"/>
      <c r="U11083" t="s">
        <v>6629</v>
      </c>
    </row>
    <row r="11084" spans="1:21" x14ac:dyDescent="0.25">
      <c r="A11084" t="s">
        <v>6637</v>
      </c>
      <c r="B11084" s="12">
        <v>216580</v>
      </c>
      <c r="C11084" t="s">
        <v>14620</v>
      </c>
      <c r="D11084" s="11">
        <v>46218.695370370398</v>
      </c>
      <c r="E11084" t="s">
        <v>14621</v>
      </c>
      <c r="F11084" t="s">
        <v>6415</v>
      </c>
      <c r="G11084" t="s">
        <v>9089</v>
      </c>
      <c r="H11084" t="s">
        <v>6542</v>
      </c>
      <c r="I11084" t="s">
        <v>55</v>
      </c>
      <c r="J11084" t="s">
        <v>176</v>
      </c>
      <c r="K11084" t="s">
        <v>14284</v>
      </c>
      <c r="L11084" t="s">
        <v>14285</v>
      </c>
      <c r="M11084" t="s">
        <v>14286</v>
      </c>
      <c r="N11084" t="s">
        <v>6787</v>
      </c>
      <c r="O11084" t="s">
        <v>6810</v>
      </c>
      <c r="P11084">
        <v>14495000</v>
      </c>
      <c r="Q11084" t="s">
        <v>6636</v>
      </c>
      <c r="R11084" t="s">
        <v>6636</v>
      </c>
      <c r="S11084" s="12"/>
      <c r="T11084" s="13"/>
      <c r="U11084" t="s">
        <v>6629</v>
      </c>
    </row>
    <row r="11085" spans="1:21" x14ac:dyDescent="0.25">
      <c r="A11085" t="s">
        <v>6637</v>
      </c>
      <c r="B11085" s="12">
        <v>216580</v>
      </c>
      <c r="C11085" t="s">
        <v>14620</v>
      </c>
      <c r="D11085" s="11">
        <v>46218.695370370398</v>
      </c>
      <c r="E11085" t="s">
        <v>14621</v>
      </c>
      <c r="F11085" t="s">
        <v>6415</v>
      </c>
      <c r="G11085" t="s">
        <v>6968</v>
      </c>
      <c r="H11085" t="s">
        <v>6542</v>
      </c>
      <c r="I11085" t="s">
        <v>55</v>
      </c>
      <c r="J11085" t="s">
        <v>176</v>
      </c>
      <c r="K11085" t="s">
        <v>14284</v>
      </c>
      <c r="L11085" t="s">
        <v>14285</v>
      </c>
      <c r="M11085" t="s">
        <v>14286</v>
      </c>
      <c r="N11085" t="s">
        <v>6787</v>
      </c>
      <c r="O11085" t="s">
        <v>6810</v>
      </c>
      <c r="P11085">
        <v>14495000</v>
      </c>
      <c r="Q11085" t="s">
        <v>6636</v>
      </c>
      <c r="R11085" t="s">
        <v>6636</v>
      </c>
      <c r="S11085" s="12"/>
      <c r="T11085" s="13"/>
      <c r="U11085" t="s">
        <v>6629</v>
      </c>
    </row>
    <row r="11086" spans="1:21" x14ac:dyDescent="0.25">
      <c r="A11086" t="s">
        <v>6637</v>
      </c>
      <c r="B11086" s="12">
        <v>216580</v>
      </c>
      <c r="C11086" t="s">
        <v>14620</v>
      </c>
      <c r="D11086" s="11">
        <v>46218.695370370398</v>
      </c>
      <c r="E11086" t="s">
        <v>14621</v>
      </c>
      <c r="F11086" t="s">
        <v>6415</v>
      </c>
      <c r="G11086" t="s">
        <v>9090</v>
      </c>
      <c r="H11086" t="s">
        <v>6542</v>
      </c>
      <c r="I11086" t="s">
        <v>55</v>
      </c>
      <c r="J11086" t="s">
        <v>176</v>
      </c>
      <c r="K11086" t="s">
        <v>14284</v>
      </c>
      <c r="L11086" t="s">
        <v>14285</v>
      </c>
      <c r="M11086" t="s">
        <v>14286</v>
      </c>
      <c r="N11086" t="s">
        <v>6787</v>
      </c>
      <c r="O11086" t="s">
        <v>6810</v>
      </c>
      <c r="P11086">
        <v>14495000</v>
      </c>
      <c r="Q11086" t="s">
        <v>6636</v>
      </c>
      <c r="R11086" t="s">
        <v>6636</v>
      </c>
      <c r="S11086" s="12"/>
      <c r="T11086" s="13"/>
      <c r="U11086" t="s">
        <v>6629</v>
      </c>
    </row>
    <row r="11087" spans="1:21" x14ac:dyDescent="0.25">
      <c r="A11087" t="s">
        <v>6637</v>
      </c>
      <c r="B11087" s="12">
        <v>216580</v>
      </c>
      <c r="C11087" t="s">
        <v>14620</v>
      </c>
      <c r="D11087" s="11">
        <v>46218.695370370398</v>
      </c>
      <c r="E11087" t="s">
        <v>14621</v>
      </c>
      <c r="F11087" t="s">
        <v>6415</v>
      </c>
      <c r="G11087" t="s">
        <v>9091</v>
      </c>
      <c r="H11087" t="s">
        <v>6542</v>
      </c>
      <c r="I11087" t="s">
        <v>55</v>
      </c>
      <c r="J11087" t="s">
        <v>176</v>
      </c>
      <c r="K11087" t="s">
        <v>14284</v>
      </c>
      <c r="L11087" t="s">
        <v>14285</v>
      </c>
      <c r="M11087" t="s">
        <v>14286</v>
      </c>
      <c r="N11087" t="s">
        <v>6787</v>
      </c>
      <c r="O11087" t="s">
        <v>6810</v>
      </c>
      <c r="P11087">
        <v>14495000</v>
      </c>
      <c r="Q11087" t="s">
        <v>6636</v>
      </c>
      <c r="R11087" t="s">
        <v>6636</v>
      </c>
      <c r="S11087" s="12"/>
      <c r="T11087" s="13"/>
      <c r="U11087" t="s">
        <v>6629</v>
      </c>
    </row>
    <row r="11088" spans="1:21" x14ac:dyDescent="0.25">
      <c r="A11088" t="s">
        <v>6637</v>
      </c>
      <c r="B11088" s="12">
        <v>216580</v>
      </c>
      <c r="C11088" t="s">
        <v>14620</v>
      </c>
      <c r="D11088" s="11">
        <v>46218.695370370398</v>
      </c>
      <c r="E11088" t="s">
        <v>14621</v>
      </c>
      <c r="F11088" t="s">
        <v>6415</v>
      </c>
      <c r="G11088" t="s">
        <v>9092</v>
      </c>
      <c r="H11088" t="s">
        <v>6542</v>
      </c>
      <c r="I11088" t="s">
        <v>55</v>
      </c>
      <c r="J11088" t="s">
        <v>176</v>
      </c>
      <c r="K11088" t="s">
        <v>14284</v>
      </c>
      <c r="L11088" t="s">
        <v>14285</v>
      </c>
      <c r="M11088" t="s">
        <v>14286</v>
      </c>
      <c r="N11088" t="s">
        <v>6787</v>
      </c>
      <c r="O11088" t="s">
        <v>6810</v>
      </c>
      <c r="P11088">
        <v>14495000</v>
      </c>
      <c r="Q11088" t="s">
        <v>6636</v>
      </c>
      <c r="R11088" t="s">
        <v>6636</v>
      </c>
      <c r="S11088" s="12"/>
      <c r="T11088" s="13"/>
      <c r="U11088" t="s">
        <v>6629</v>
      </c>
    </row>
    <row r="11089" spans="1:21" x14ac:dyDescent="0.25">
      <c r="A11089" t="s">
        <v>6637</v>
      </c>
      <c r="B11089" s="12">
        <v>216580</v>
      </c>
      <c r="C11089" t="s">
        <v>14620</v>
      </c>
      <c r="D11089" s="11">
        <v>46218.695370370398</v>
      </c>
      <c r="E11089" t="s">
        <v>14621</v>
      </c>
      <c r="F11089" t="s">
        <v>6415</v>
      </c>
      <c r="G11089" t="s">
        <v>9093</v>
      </c>
      <c r="H11089" t="s">
        <v>6542</v>
      </c>
      <c r="I11089" t="s">
        <v>55</v>
      </c>
      <c r="J11089" t="s">
        <v>176</v>
      </c>
      <c r="K11089" t="s">
        <v>14284</v>
      </c>
      <c r="L11089" t="s">
        <v>14285</v>
      </c>
      <c r="M11089" t="s">
        <v>14286</v>
      </c>
      <c r="N11089" t="s">
        <v>6787</v>
      </c>
      <c r="O11089" t="s">
        <v>6810</v>
      </c>
      <c r="P11089">
        <v>14495000</v>
      </c>
      <c r="Q11089" t="s">
        <v>6636</v>
      </c>
      <c r="R11089" t="s">
        <v>6636</v>
      </c>
      <c r="S11089" s="12"/>
      <c r="T11089" s="13"/>
      <c r="U11089" t="s">
        <v>6629</v>
      </c>
    </row>
    <row r="11090" spans="1:21" x14ac:dyDescent="0.25">
      <c r="A11090" t="s">
        <v>6637</v>
      </c>
      <c r="B11090" s="12">
        <v>216580</v>
      </c>
      <c r="C11090" t="s">
        <v>14620</v>
      </c>
      <c r="D11090" s="11">
        <v>46218.695370370398</v>
      </c>
      <c r="E11090" t="s">
        <v>14621</v>
      </c>
      <c r="F11090" t="s">
        <v>6415</v>
      </c>
      <c r="G11090" t="s">
        <v>9094</v>
      </c>
      <c r="H11090" t="s">
        <v>6542</v>
      </c>
      <c r="I11090" t="s">
        <v>55</v>
      </c>
      <c r="J11090" t="s">
        <v>176</v>
      </c>
      <c r="K11090" t="s">
        <v>14284</v>
      </c>
      <c r="L11090" t="s">
        <v>14285</v>
      </c>
      <c r="M11090" t="s">
        <v>14286</v>
      </c>
      <c r="N11090" t="s">
        <v>6787</v>
      </c>
      <c r="O11090" t="s">
        <v>6810</v>
      </c>
      <c r="P11090">
        <v>14495000</v>
      </c>
      <c r="Q11090" t="s">
        <v>6636</v>
      </c>
      <c r="R11090" t="s">
        <v>6636</v>
      </c>
      <c r="S11090" s="12"/>
      <c r="T11090" s="13"/>
      <c r="U11090" t="s">
        <v>6629</v>
      </c>
    </row>
    <row r="11091" spans="1:21" x14ac:dyDescent="0.25">
      <c r="A11091" t="s">
        <v>6637</v>
      </c>
      <c r="B11091" s="12">
        <v>216580</v>
      </c>
      <c r="C11091" t="s">
        <v>14620</v>
      </c>
      <c r="D11091" s="11">
        <v>46218.695370370398</v>
      </c>
      <c r="E11091" t="s">
        <v>14621</v>
      </c>
      <c r="F11091" t="s">
        <v>6415</v>
      </c>
      <c r="G11091" t="s">
        <v>9095</v>
      </c>
      <c r="H11091" t="s">
        <v>6542</v>
      </c>
      <c r="I11091" t="s">
        <v>55</v>
      </c>
      <c r="J11091" t="s">
        <v>176</v>
      </c>
      <c r="K11091" t="s">
        <v>14284</v>
      </c>
      <c r="L11091" t="s">
        <v>14285</v>
      </c>
      <c r="M11091" t="s">
        <v>14286</v>
      </c>
      <c r="N11091" t="s">
        <v>6787</v>
      </c>
      <c r="O11091" t="s">
        <v>6810</v>
      </c>
      <c r="P11091">
        <v>14495000</v>
      </c>
      <c r="Q11091" t="s">
        <v>6636</v>
      </c>
      <c r="R11091" t="s">
        <v>6636</v>
      </c>
      <c r="S11091" s="12"/>
      <c r="T11091" s="13"/>
      <c r="U11091" t="s">
        <v>6629</v>
      </c>
    </row>
    <row r="11092" spans="1:21" x14ac:dyDescent="0.25">
      <c r="A11092" t="s">
        <v>6637</v>
      </c>
      <c r="B11092" s="12">
        <v>216580</v>
      </c>
      <c r="C11092" t="s">
        <v>14620</v>
      </c>
      <c r="D11092" s="11">
        <v>46218.695370370398</v>
      </c>
      <c r="E11092" t="s">
        <v>14621</v>
      </c>
      <c r="F11092" t="s">
        <v>6415</v>
      </c>
      <c r="G11092" t="s">
        <v>9096</v>
      </c>
      <c r="H11092" t="s">
        <v>6542</v>
      </c>
      <c r="I11092" t="s">
        <v>55</v>
      </c>
      <c r="J11092" t="s">
        <v>176</v>
      </c>
      <c r="K11092" t="s">
        <v>14284</v>
      </c>
      <c r="L11092" t="s">
        <v>14285</v>
      </c>
      <c r="M11092" t="s">
        <v>14286</v>
      </c>
      <c r="N11092" t="s">
        <v>6787</v>
      </c>
      <c r="O11092" t="s">
        <v>6810</v>
      </c>
      <c r="P11092">
        <v>14495000</v>
      </c>
      <c r="Q11092" t="s">
        <v>6636</v>
      </c>
      <c r="R11092" t="s">
        <v>6636</v>
      </c>
      <c r="S11092" s="12"/>
      <c r="T11092" s="13"/>
      <c r="U11092" t="s">
        <v>6629</v>
      </c>
    </row>
    <row r="11093" spans="1:21" x14ac:dyDescent="0.25">
      <c r="A11093" t="s">
        <v>6637</v>
      </c>
      <c r="B11093" s="12">
        <v>216730</v>
      </c>
      <c r="C11093" t="s">
        <v>14622</v>
      </c>
      <c r="D11093" s="11">
        <v>46219.099537037</v>
      </c>
      <c r="E11093" t="s">
        <v>14623</v>
      </c>
      <c r="F11093" t="s">
        <v>6415</v>
      </c>
      <c r="G11093" t="s">
        <v>9086</v>
      </c>
      <c r="H11093" t="s">
        <v>6542</v>
      </c>
      <c r="I11093" t="s">
        <v>65</v>
      </c>
      <c r="J11093" t="s">
        <v>219</v>
      </c>
      <c r="K11093" t="s">
        <v>14284</v>
      </c>
      <c r="L11093" t="s">
        <v>14285</v>
      </c>
      <c r="M11093" t="s">
        <v>14286</v>
      </c>
      <c r="N11093" t="s">
        <v>6787</v>
      </c>
      <c r="O11093" t="s">
        <v>6810</v>
      </c>
      <c r="P11093">
        <v>14495000</v>
      </c>
      <c r="Q11093" t="s">
        <v>6636</v>
      </c>
      <c r="R11093" t="s">
        <v>6636</v>
      </c>
      <c r="S11093" s="12"/>
      <c r="T11093" s="13"/>
      <c r="U11093" t="s">
        <v>6636</v>
      </c>
    </row>
    <row r="11094" spans="1:21" x14ac:dyDescent="0.25">
      <c r="A11094" t="s">
        <v>6637</v>
      </c>
      <c r="B11094" s="12">
        <v>216730</v>
      </c>
      <c r="C11094" t="s">
        <v>14622</v>
      </c>
      <c r="D11094" s="11">
        <v>46219.099537037</v>
      </c>
      <c r="E11094" t="s">
        <v>14623</v>
      </c>
      <c r="F11094" t="s">
        <v>6415</v>
      </c>
      <c r="G11094" t="s">
        <v>9088</v>
      </c>
      <c r="H11094" t="s">
        <v>6542</v>
      </c>
      <c r="I11094" t="s">
        <v>65</v>
      </c>
      <c r="J11094" t="s">
        <v>219</v>
      </c>
      <c r="K11094" t="s">
        <v>14284</v>
      </c>
      <c r="L11094" t="s">
        <v>14285</v>
      </c>
      <c r="M11094" t="s">
        <v>14286</v>
      </c>
      <c r="N11094" t="s">
        <v>6787</v>
      </c>
      <c r="O11094" t="s">
        <v>6810</v>
      </c>
      <c r="P11094">
        <v>14495000</v>
      </c>
      <c r="Q11094" t="s">
        <v>6636</v>
      </c>
      <c r="R11094" t="s">
        <v>6636</v>
      </c>
      <c r="S11094" s="12"/>
      <c r="T11094" s="13"/>
      <c r="U11094" t="s">
        <v>6636</v>
      </c>
    </row>
    <row r="11095" spans="1:21" x14ac:dyDescent="0.25">
      <c r="A11095" t="s">
        <v>6637</v>
      </c>
      <c r="B11095" s="12">
        <v>216730</v>
      </c>
      <c r="C11095" t="s">
        <v>14622</v>
      </c>
      <c r="D11095" s="11">
        <v>46219.099537037</v>
      </c>
      <c r="E11095" t="s">
        <v>14623</v>
      </c>
      <c r="F11095" t="s">
        <v>6415</v>
      </c>
      <c r="G11095" t="s">
        <v>9089</v>
      </c>
      <c r="H11095" t="s">
        <v>6542</v>
      </c>
      <c r="I11095" t="s">
        <v>65</v>
      </c>
      <c r="J11095" t="s">
        <v>219</v>
      </c>
      <c r="K11095" t="s">
        <v>14284</v>
      </c>
      <c r="L11095" t="s">
        <v>14285</v>
      </c>
      <c r="M11095" t="s">
        <v>14286</v>
      </c>
      <c r="N11095" t="s">
        <v>6787</v>
      </c>
      <c r="O11095" t="s">
        <v>6810</v>
      </c>
      <c r="P11095">
        <v>14495000</v>
      </c>
      <c r="Q11095" t="s">
        <v>6636</v>
      </c>
      <c r="R11095" t="s">
        <v>6636</v>
      </c>
      <c r="S11095" s="12"/>
      <c r="T11095" s="13"/>
      <c r="U11095" t="s">
        <v>6636</v>
      </c>
    </row>
    <row r="11096" spans="1:21" x14ac:dyDescent="0.25">
      <c r="A11096" t="s">
        <v>6637</v>
      </c>
      <c r="B11096" s="12">
        <v>216730</v>
      </c>
      <c r="C11096" t="s">
        <v>14622</v>
      </c>
      <c r="D11096" s="11">
        <v>46219.099537037</v>
      </c>
      <c r="E11096" t="s">
        <v>14623</v>
      </c>
      <c r="F11096" t="s">
        <v>6415</v>
      </c>
      <c r="G11096" t="s">
        <v>6968</v>
      </c>
      <c r="H11096" t="s">
        <v>6542</v>
      </c>
      <c r="I11096" t="s">
        <v>65</v>
      </c>
      <c r="J11096" t="s">
        <v>219</v>
      </c>
      <c r="K11096" t="s">
        <v>14284</v>
      </c>
      <c r="L11096" t="s">
        <v>14285</v>
      </c>
      <c r="M11096" t="s">
        <v>14286</v>
      </c>
      <c r="N11096" t="s">
        <v>6787</v>
      </c>
      <c r="O11096" t="s">
        <v>6810</v>
      </c>
      <c r="P11096">
        <v>14495000</v>
      </c>
      <c r="Q11096" t="s">
        <v>6636</v>
      </c>
      <c r="R11096" t="s">
        <v>6636</v>
      </c>
      <c r="S11096" s="12"/>
      <c r="T11096" s="13"/>
      <c r="U11096" t="s">
        <v>6636</v>
      </c>
    </row>
    <row r="11097" spans="1:21" x14ac:dyDescent="0.25">
      <c r="A11097" t="s">
        <v>6637</v>
      </c>
      <c r="B11097" s="12">
        <v>216730</v>
      </c>
      <c r="C11097" t="s">
        <v>14622</v>
      </c>
      <c r="D11097" s="11">
        <v>46219.099537037</v>
      </c>
      <c r="E11097" t="s">
        <v>14623</v>
      </c>
      <c r="F11097" t="s">
        <v>6415</v>
      </c>
      <c r="G11097" t="s">
        <v>9090</v>
      </c>
      <c r="H11097" t="s">
        <v>6542</v>
      </c>
      <c r="I11097" t="s">
        <v>65</v>
      </c>
      <c r="J11097" t="s">
        <v>219</v>
      </c>
      <c r="K11097" t="s">
        <v>14284</v>
      </c>
      <c r="L11097" t="s">
        <v>14285</v>
      </c>
      <c r="M11097" t="s">
        <v>14286</v>
      </c>
      <c r="N11097" t="s">
        <v>6787</v>
      </c>
      <c r="O11097" t="s">
        <v>6810</v>
      </c>
      <c r="P11097">
        <v>14495000</v>
      </c>
      <c r="Q11097" t="s">
        <v>6636</v>
      </c>
      <c r="R11097" t="s">
        <v>6636</v>
      </c>
      <c r="S11097" s="12"/>
      <c r="T11097" s="13"/>
      <c r="U11097" t="s">
        <v>6636</v>
      </c>
    </row>
    <row r="11098" spans="1:21" x14ac:dyDescent="0.25">
      <c r="A11098" t="s">
        <v>6637</v>
      </c>
      <c r="B11098" s="12">
        <v>216730</v>
      </c>
      <c r="C11098" t="s">
        <v>14622</v>
      </c>
      <c r="D11098" s="11">
        <v>46219.099537037</v>
      </c>
      <c r="E11098" t="s">
        <v>14623</v>
      </c>
      <c r="F11098" t="s">
        <v>6415</v>
      </c>
      <c r="G11098" t="s">
        <v>9091</v>
      </c>
      <c r="H11098" t="s">
        <v>6542</v>
      </c>
      <c r="I11098" t="s">
        <v>65</v>
      </c>
      <c r="J11098" t="s">
        <v>219</v>
      </c>
      <c r="K11098" t="s">
        <v>14284</v>
      </c>
      <c r="L11098" t="s">
        <v>14285</v>
      </c>
      <c r="M11098" t="s">
        <v>14286</v>
      </c>
      <c r="N11098" t="s">
        <v>6787</v>
      </c>
      <c r="O11098" t="s">
        <v>6810</v>
      </c>
      <c r="P11098">
        <v>14495000</v>
      </c>
      <c r="Q11098" t="s">
        <v>6636</v>
      </c>
      <c r="R11098" t="s">
        <v>6636</v>
      </c>
      <c r="S11098" s="12"/>
      <c r="T11098" s="13"/>
      <c r="U11098" t="s">
        <v>6636</v>
      </c>
    </row>
    <row r="11099" spans="1:21" x14ac:dyDescent="0.25">
      <c r="A11099" t="s">
        <v>6637</v>
      </c>
      <c r="B11099" s="12">
        <v>216730</v>
      </c>
      <c r="C11099" t="s">
        <v>14622</v>
      </c>
      <c r="D11099" s="11">
        <v>46219.099537037</v>
      </c>
      <c r="E11099" t="s">
        <v>14623</v>
      </c>
      <c r="F11099" t="s">
        <v>6415</v>
      </c>
      <c r="G11099" t="s">
        <v>9092</v>
      </c>
      <c r="H11099" t="s">
        <v>6542</v>
      </c>
      <c r="I11099" t="s">
        <v>65</v>
      </c>
      <c r="J11099" t="s">
        <v>219</v>
      </c>
      <c r="K11099" t="s">
        <v>14284</v>
      </c>
      <c r="L11099" t="s">
        <v>14285</v>
      </c>
      <c r="M11099" t="s">
        <v>14286</v>
      </c>
      <c r="N11099" t="s">
        <v>6787</v>
      </c>
      <c r="O11099" t="s">
        <v>6810</v>
      </c>
      <c r="P11099">
        <v>14495000</v>
      </c>
      <c r="Q11099" t="s">
        <v>6636</v>
      </c>
      <c r="R11099" t="s">
        <v>6636</v>
      </c>
      <c r="S11099" s="12"/>
      <c r="T11099" s="13"/>
      <c r="U11099" t="s">
        <v>6636</v>
      </c>
    </row>
    <row r="11100" spans="1:21" x14ac:dyDescent="0.25">
      <c r="A11100" t="s">
        <v>6637</v>
      </c>
      <c r="B11100" s="12">
        <v>216730</v>
      </c>
      <c r="C11100" t="s">
        <v>14622</v>
      </c>
      <c r="D11100" s="11">
        <v>46219.099537037</v>
      </c>
      <c r="E11100" t="s">
        <v>14623</v>
      </c>
      <c r="F11100" t="s">
        <v>6415</v>
      </c>
      <c r="G11100" t="s">
        <v>9093</v>
      </c>
      <c r="H11100" t="s">
        <v>6542</v>
      </c>
      <c r="I11100" t="s">
        <v>65</v>
      </c>
      <c r="J11100" t="s">
        <v>219</v>
      </c>
      <c r="K11100" t="s">
        <v>14284</v>
      </c>
      <c r="L11100" t="s">
        <v>14285</v>
      </c>
      <c r="M11100" t="s">
        <v>14286</v>
      </c>
      <c r="N11100" t="s">
        <v>6787</v>
      </c>
      <c r="O11100" t="s">
        <v>6810</v>
      </c>
      <c r="P11100">
        <v>14495000</v>
      </c>
      <c r="Q11100" t="s">
        <v>6636</v>
      </c>
      <c r="R11100" t="s">
        <v>6636</v>
      </c>
      <c r="S11100" s="12"/>
      <c r="T11100" s="13"/>
      <c r="U11100" t="s">
        <v>6636</v>
      </c>
    </row>
    <row r="11101" spans="1:21" x14ac:dyDescent="0.25">
      <c r="A11101" t="s">
        <v>6637</v>
      </c>
      <c r="B11101" s="12">
        <v>216730</v>
      </c>
      <c r="C11101" t="s">
        <v>14622</v>
      </c>
      <c r="D11101" s="11">
        <v>46219.099537037</v>
      </c>
      <c r="E11101" t="s">
        <v>14623</v>
      </c>
      <c r="F11101" t="s">
        <v>6415</v>
      </c>
      <c r="G11101" t="s">
        <v>9094</v>
      </c>
      <c r="H11101" t="s">
        <v>6542</v>
      </c>
      <c r="I11101" t="s">
        <v>65</v>
      </c>
      <c r="J11101" t="s">
        <v>219</v>
      </c>
      <c r="K11101" t="s">
        <v>14284</v>
      </c>
      <c r="L11101" t="s">
        <v>14285</v>
      </c>
      <c r="M11101" t="s">
        <v>14286</v>
      </c>
      <c r="N11101" t="s">
        <v>6787</v>
      </c>
      <c r="O11101" t="s">
        <v>6810</v>
      </c>
      <c r="P11101">
        <v>14495000</v>
      </c>
      <c r="Q11101" t="s">
        <v>6636</v>
      </c>
      <c r="R11101" t="s">
        <v>6636</v>
      </c>
      <c r="S11101" s="12"/>
      <c r="T11101" s="13"/>
      <c r="U11101" t="s">
        <v>6636</v>
      </c>
    </row>
    <row r="11102" spans="1:21" x14ac:dyDescent="0.25">
      <c r="A11102" t="s">
        <v>6637</v>
      </c>
      <c r="B11102" s="12">
        <v>216730</v>
      </c>
      <c r="C11102" t="s">
        <v>14622</v>
      </c>
      <c r="D11102" s="11">
        <v>46219.099537037</v>
      </c>
      <c r="E11102" t="s">
        <v>14623</v>
      </c>
      <c r="F11102" t="s">
        <v>6415</v>
      </c>
      <c r="G11102" t="s">
        <v>9095</v>
      </c>
      <c r="H11102" t="s">
        <v>6542</v>
      </c>
      <c r="I11102" t="s">
        <v>65</v>
      </c>
      <c r="J11102" t="s">
        <v>219</v>
      </c>
      <c r="K11102" t="s">
        <v>14284</v>
      </c>
      <c r="L11102" t="s">
        <v>14285</v>
      </c>
      <c r="M11102" t="s">
        <v>14286</v>
      </c>
      <c r="N11102" t="s">
        <v>6787</v>
      </c>
      <c r="O11102" t="s">
        <v>6810</v>
      </c>
      <c r="P11102">
        <v>14495000</v>
      </c>
      <c r="Q11102" t="s">
        <v>6636</v>
      </c>
      <c r="R11102" t="s">
        <v>6636</v>
      </c>
      <c r="S11102" s="12"/>
      <c r="T11102" s="13"/>
      <c r="U11102" t="s">
        <v>6636</v>
      </c>
    </row>
    <row r="11103" spans="1:21" x14ac:dyDescent="0.25">
      <c r="A11103" t="s">
        <v>6637</v>
      </c>
      <c r="B11103" s="12">
        <v>216730</v>
      </c>
      <c r="C11103" t="s">
        <v>14622</v>
      </c>
      <c r="D11103" s="11">
        <v>46219.099537037</v>
      </c>
      <c r="E11103" t="s">
        <v>14623</v>
      </c>
      <c r="F11103" t="s">
        <v>6415</v>
      </c>
      <c r="G11103" t="s">
        <v>9096</v>
      </c>
      <c r="H11103" t="s">
        <v>6542</v>
      </c>
      <c r="I11103" t="s">
        <v>65</v>
      </c>
      <c r="J11103" t="s">
        <v>219</v>
      </c>
      <c r="K11103" t="s">
        <v>14284</v>
      </c>
      <c r="L11103" t="s">
        <v>14285</v>
      </c>
      <c r="M11103" t="s">
        <v>14286</v>
      </c>
      <c r="N11103" t="s">
        <v>6787</v>
      </c>
      <c r="O11103" t="s">
        <v>6810</v>
      </c>
      <c r="P11103">
        <v>14495000</v>
      </c>
      <c r="Q11103" t="s">
        <v>6636</v>
      </c>
      <c r="R11103" t="s">
        <v>6636</v>
      </c>
      <c r="S11103" s="12"/>
      <c r="T11103" s="13"/>
      <c r="U11103" t="s">
        <v>6636</v>
      </c>
    </row>
    <row r="11104" spans="1:21" x14ac:dyDescent="0.25">
      <c r="A11104" t="s">
        <v>6637</v>
      </c>
      <c r="B11104" s="12">
        <v>217140</v>
      </c>
      <c r="C11104" t="s">
        <v>14624</v>
      </c>
      <c r="D11104" s="11">
        <v>46219.400810185201</v>
      </c>
      <c r="E11104" t="s">
        <v>14625</v>
      </c>
      <c r="F11104" t="s">
        <v>6415</v>
      </c>
      <c r="G11104" t="s">
        <v>9086</v>
      </c>
      <c r="H11104" t="s">
        <v>6542</v>
      </c>
      <c r="I11104" t="s">
        <v>65</v>
      </c>
      <c r="J11104" t="s">
        <v>219</v>
      </c>
      <c r="K11104" t="s">
        <v>14626</v>
      </c>
      <c r="L11104" t="s">
        <v>14285</v>
      </c>
      <c r="M11104" t="s">
        <v>14627</v>
      </c>
      <c r="N11104" t="s">
        <v>6787</v>
      </c>
      <c r="O11104" t="s">
        <v>6810</v>
      </c>
      <c r="P11104">
        <v>10245000</v>
      </c>
      <c r="Q11104" t="s">
        <v>6636</v>
      </c>
      <c r="R11104" t="s">
        <v>6636</v>
      </c>
      <c r="S11104" s="12"/>
      <c r="T11104" s="13"/>
      <c r="U11104" t="s">
        <v>9174</v>
      </c>
    </row>
    <row r="11105" spans="1:21" x14ac:dyDescent="0.25">
      <c r="A11105" t="s">
        <v>6637</v>
      </c>
      <c r="B11105" s="12">
        <v>217140</v>
      </c>
      <c r="C11105" t="s">
        <v>14624</v>
      </c>
      <c r="D11105" s="11">
        <v>46219.400810185201</v>
      </c>
      <c r="E11105" t="s">
        <v>14625</v>
      </c>
      <c r="F11105" t="s">
        <v>6415</v>
      </c>
      <c r="G11105" t="s">
        <v>9088</v>
      </c>
      <c r="H11105" t="s">
        <v>6542</v>
      </c>
      <c r="I11105" t="s">
        <v>65</v>
      </c>
      <c r="J11105" t="s">
        <v>219</v>
      </c>
      <c r="K11105" t="s">
        <v>14626</v>
      </c>
      <c r="L11105" t="s">
        <v>14285</v>
      </c>
      <c r="M11105" t="s">
        <v>14627</v>
      </c>
      <c r="N11105" t="s">
        <v>6787</v>
      </c>
      <c r="O11105" t="s">
        <v>6810</v>
      </c>
      <c r="P11105">
        <v>10245000</v>
      </c>
      <c r="Q11105" t="s">
        <v>6636</v>
      </c>
      <c r="R11105" t="s">
        <v>6636</v>
      </c>
      <c r="S11105" s="12"/>
      <c r="T11105" s="13"/>
      <c r="U11105" t="s">
        <v>9174</v>
      </c>
    </row>
    <row r="11106" spans="1:21" x14ac:dyDescent="0.25">
      <c r="A11106" t="s">
        <v>6637</v>
      </c>
      <c r="B11106" s="12">
        <v>217140</v>
      </c>
      <c r="C11106" t="s">
        <v>14624</v>
      </c>
      <c r="D11106" s="11">
        <v>46219.400810185201</v>
      </c>
      <c r="E11106" t="s">
        <v>14625</v>
      </c>
      <c r="F11106" t="s">
        <v>6415</v>
      </c>
      <c r="G11106" t="s">
        <v>9089</v>
      </c>
      <c r="H11106" t="s">
        <v>6542</v>
      </c>
      <c r="I11106" t="s">
        <v>65</v>
      </c>
      <c r="J11106" t="s">
        <v>219</v>
      </c>
      <c r="K11106" t="s">
        <v>14626</v>
      </c>
      <c r="L11106" t="s">
        <v>14285</v>
      </c>
      <c r="M11106" t="s">
        <v>14627</v>
      </c>
      <c r="N11106" t="s">
        <v>6787</v>
      </c>
      <c r="O11106" t="s">
        <v>6810</v>
      </c>
      <c r="P11106">
        <v>10245000</v>
      </c>
      <c r="Q11106" t="s">
        <v>6636</v>
      </c>
      <c r="R11106" t="s">
        <v>6636</v>
      </c>
      <c r="S11106" s="12"/>
      <c r="T11106" s="13"/>
      <c r="U11106" t="s">
        <v>9174</v>
      </c>
    </row>
    <row r="11107" spans="1:21" x14ac:dyDescent="0.25">
      <c r="A11107" t="s">
        <v>6637</v>
      </c>
      <c r="B11107" s="12">
        <v>217140</v>
      </c>
      <c r="C11107" t="s">
        <v>14624</v>
      </c>
      <c r="D11107" s="11">
        <v>46219.400810185201</v>
      </c>
      <c r="E11107" t="s">
        <v>14625</v>
      </c>
      <c r="F11107" t="s">
        <v>6415</v>
      </c>
      <c r="G11107" t="s">
        <v>6968</v>
      </c>
      <c r="H11107" t="s">
        <v>6542</v>
      </c>
      <c r="I11107" t="s">
        <v>65</v>
      </c>
      <c r="J11107" t="s">
        <v>219</v>
      </c>
      <c r="K11107" t="s">
        <v>14626</v>
      </c>
      <c r="L11107" t="s">
        <v>14285</v>
      </c>
      <c r="M11107" t="s">
        <v>14627</v>
      </c>
      <c r="N11107" t="s">
        <v>6787</v>
      </c>
      <c r="O11107" t="s">
        <v>6810</v>
      </c>
      <c r="P11107">
        <v>10245000</v>
      </c>
      <c r="Q11107" t="s">
        <v>6636</v>
      </c>
      <c r="R11107" t="s">
        <v>6636</v>
      </c>
      <c r="S11107" s="12"/>
      <c r="T11107" s="13"/>
      <c r="U11107" t="s">
        <v>9174</v>
      </c>
    </row>
    <row r="11108" spans="1:21" x14ac:dyDescent="0.25">
      <c r="A11108" t="s">
        <v>6637</v>
      </c>
      <c r="B11108" s="12">
        <v>217140</v>
      </c>
      <c r="C11108" t="s">
        <v>14624</v>
      </c>
      <c r="D11108" s="11">
        <v>46219.400810185201</v>
      </c>
      <c r="E11108" t="s">
        <v>14625</v>
      </c>
      <c r="F11108" t="s">
        <v>6415</v>
      </c>
      <c r="G11108" t="s">
        <v>9090</v>
      </c>
      <c r="H11108" t="s">
        <v>6542</v>
      </c>
      <c r="I11108" t="s">
        <v>65</v>
      </c>
      <c r="J11108" t="s">
        <v>219</v>
      </c>
      <c r="K11108" t="s">
        <v>14626</v>
      </c>
      <c r="L11108" t="s">
        <v>14285</v>
      </c>
      <c r="M11108" t="s">
        <v>14627</v>
      </c>
      <c r="N11108" t="s">
        <v>6787</v>
      </c>
      <c r="O11108" t="s">
        <v>6810</v>
      </c>
      <c r="P11108">
        <v>10245000</v>
      </c>
      <c r="Q11108" t="s">
        <v>6636</v>
      </c>
      <c r="R11108" t="s">
        <v>6636</v>
      </c>
      <c r="S11108" s="12"/>
      <c r="T11108" s="13"/>
      <c r="U11108" t="s">
        <v>9174</v>
      </c>
    </row>
    <row r="11109" spans="1:21" x14ac:dyDescent="0.25">
      <c r="A11109" t="s">
        <v>6637</v>
      </c>
      <c r="B11109" s="12">
        <v>217140</v>
      </c>
      <c r="C11109" t="s">
        <v>14624</v>
      </c>
      <c r="D11109" s="11">
        <v>46219.400810185201</v>
      </c>
      <c r="E11109" t="s">
        <v>14625</v>
      </c>
      <c r="F11109" t="s">
        <v>6415</v>
      </c>
      <c r="G11109" t="s">
        <v>9091</v>
      </c>
      <c r="H11109" t="s">
        <v>6542</v>
      </c>
      <c r="I11109" t="s">
        <v>65</v>
      </c>
      <c r="J11109" t="s">
        <v>219</v>
      </c>
      <c r="K11109" t="s">
        <v>14626</v>
      </c>
      <c r="L11109" t="s">
        <v>14285</v>
      </c>
      <c r="M11109" t="s">
        <v>14627</v>
      </c>
      <c r="N11109" t="s">
        <v>6787</v>
      </c>
      <c r="O11109" t="s">
        <v>6810</v>
      </c>
      <c r="P11109">
        <v>10245000</v>
      </c>
      <c r="Q11109" t="s">
        <v>6636</v>
      </c>
      <c r="R11109" t="s">
        <v>6636</v>
      </c>
      <c r="S11109" s="12"/>
      <c r="T11109" s="13"/>
      <c r="U11109" t="s">
        <v>9174</v>
      </c>
    </row>
    <row r="11110" spans="1:21" x14ac:dyDescent="0.25">
      <c r="A11110" t="s">
        <v>6637</v>
      </c>
      <c r="B11110" s="12">
        <v>217140</v>
      </c>
      <c r="C11110" t="s">
        <v>14624</v>
      </c>
      <c r="D11110" s="11">
        <v>46219.400810185201</v>
      </c>
      <c r="E11110" t="s">
        <v>14625</v>
      </c>
      <c r="F11110" t="s">
        <v>6415</v>
      </c>
      <c r="G11110" t="s">
        <v>9092</v>
      </c>
      <c r="H11110" t="s">
        <v>6542</v>
      </c>
      <c r="I11110" t="s">
        <v>65</v>
      </c>
      <c r="J11110" t="s">
        <v>219</v>
      </c>
      <c r="K11110" t="s">
        <v>14626</v>
      </c>
      <c r="L11110" t="s">
        <v>14285</v>
      </c>
      <c r="M11110" t="s">
        <v>14627</v>
      </c>
      <c r="N11110" t="s">
        <v>6787</v>
      </c>
      <c r="O11110" t="s">
        <v>6810</v>
      </c>
      <c r="P11110">
        <v>10245000</v>
      </c>
      <c r="Q11110" t="s">
        <v>6636</v>
      </c>
      <c r="R11110" t="s">
        <v>6636</v>
      </c>
      <c r="S11110" s="12"/>
      <c r="T11110" s="13"/>
      <c r="U11110" t="s">
        <v>9174</v>
      </c>
    </row>
    <row r="11111" spans="1:21" x14ac:dyDescent="0.25">
      <c r="A11111" t="s">
        <v>6637</v>
      </c>
      <c r="B11111" s="12">
        <v>217140</v>
      </c>
      <c r="C11111" t="s">
        <v>14624</v>
      </c>
      <c r="D11111" s="11">
        <v>46219.400810185201</v>
      </c>
      <c r="E11111" t="s">
        <v>14625</v>
      </c>
      <c r="F11111" t="s">
        <v>6415</v>
      </c>
      <c r="G11111" t="s">
        <v>9093</v>
      </c>
      <c r="H11111" t="s">
        <v>6542</v>
      </c>
      <c r="I11111" t="s">
        <v>65</v>
      </c>
      <c r="J11111" t="s">
        <v>219</v>
      </c>
      <c r="K11111" t="s">
        <v>14626</v>
      </c>
      <c r="L11111" t="s">
        <v>14285</v>
      </c>
      <c r="M11111" t="s">
        <v>14627</v>
      </c>
      <c r="N11111" t="s">
        <v>6787</v>
      </c>
      <c r="O11111" t="s">
        <v>6810</v>
      </c>
      <c r="P11111">
        <v>10245000</v>
      </c>
      <c r="Q11111" t="s">
        <v>6636</v>
      </c>
      <c r="R11111" t="s">
        <v>6636</v>
      </c>
      <c r="S11111" s="12"/>
      <c r="T11111" s="13"/>
      <c r="U11111" t="s">
        <v>9174</v>
      </c>
    </row>
    <row r="11112" spans="1:21" x14ac:dyDescent="0.25">
      <c r="A11112" t="s">
        <v>6637</v>
      </c>
      <c r="B11112" s="12">
        <v>217140</v>
      </c>
      <c r="C11112" t="s">
        <v>14624</v>
      </c>
      <c r="D11112" s="11">
        <v>46219.400810185201</v>
      </c>
      <c r="E11112" t="s">
        <v>14625</v>
      </c>
      <c r="F11112" t="s">
        <v>6415</v>
      </c>
      <c r="G11112" t="s">
        <v>9094</v>
      </c>
      <c r="H11112" t="s">
        <v>6542</v>
      </c>
      <c r="I11112" t="s">
        <v>65</v>
      </c>
      <c r="J11112" t="s">
        <v>219</v>
      </c>
      <c r="K11112" t="s">
        <v>14626</v>
      </c>
      <c r="L11112" t="s">
        <v>14285</v>
      </c>
      <c r="M11112" t="s">
        <v>14627</v>
      </c>
      <c r="N11112" t="s">
        <v>6787</v>
      </c>
      <c r="O11112" t="s">
        <v>6810</v>
      </c>
      <c r="P11112">
        <v>10245000</v>
      </c>
      <c r="Q11112" t="s">
        <v>6636</v>
      </c>
      <c r="R11112" t="s">
        <v>6636</v>
      </c>
      <c r="S11112" s="12"/>
      <c r="T11112" s="13"/>
      <c r="U11112" t="s">
        <v>9174</v>
      </c>
    </row>
    <row r="11113" spans="1:21" x14ac:dyDescent="0.25">
      <c r="A11113" t="s">
        <v>6637</v>
      </c>
      <c r="B11113" s="12">
        <v>217140</v>
      </c>
      <c r="C11113" t="s">
        <v>14624</v>
      </c>
      <c r="D11113" s="11">
        <v>46219.400810185201</v>
      </c>
      <c r="E11113" t="s">
        <v>14625</v>
      </c>
      <c r="F11113" t="s">
        <v>6415</v>
      </c>
      <c r="G11113" t="s">
        <v>9095</v>
      </c>
      <c r="H11113" t="s">
        <v>6542</v>
      </c>
      <c r="I11113" t="s">
        <v>65</v>
      </c>
      <c r="J11113" t="s">
        <v>219</v>
      </c>
      <c r="K11113" t="s">
        <v>14626</v>
      </c>
      <c r="L11113" t="s">
        <v>14285</v>
      </c>
      <c r="M11113" t="s">
        <v>14627</v>
      </c>
      <c r="N11113" t="s">
        <v>6787</v>
      </c>
      <c r="O11113" t="s">
        <v>6810</v>
      </c>
      <c r="P11113">
        <v>10245000</v>
      </c>
      <c r="Q11113" t="s">
        <v>6636</v>
      </c>
      <c r="R11113" t="s">
        <v>6636</v>
      </c>
      <c r="S11113" s="12"/>
      <c r="T11113" s="13"/>
      <c r="U11113" t="s">
        <v>9174</v>
      </c>
    </row>
    <row r="11114" spans="1:21" x14ac:dyDescent="0.25">
      <c r="A11114" t="s">
        <v>6637</v>
      </c>
      <c r="B11114" s="12">
        <v>217140</v>
      </c>
      <c r="C11114" t="s">
        <v>14624</v>
      </c>
      <c r="D11114" s="11">
        <v>46219.400810185201</v>
      </c>
      <c r="E11114" t="s">
        <v>14625</v>
      </c>
      <c r="F11114" t="s">
        <v>6415</v>
      </c>
      <c r="G11114" t="s">
        <v>9096</v>
      </c>
      <c r="H11114" t="s">
        <v>6542</v>
      </c>
      <c r="I11114" t="s">
        <v>65</v>
      </c>
      <c r="J11114" t="s">
        <v>219</v>
      </c>
      <c r="K11114" t="s">
        <v>14626</v>
      </c>
      <c r="L11114" t="s">
        <v>14285</v>
      </c>
      <c r="M11114" t="s">
        <v>14627</v>
      </c>
      <c r="N11114" t="s">
        <v>6787</v>
      </c>
      <c r="O11114" t="s">
        <v>6810</v>
      </c>
      <c r="P11114">
        <v>10245000</v>
      </c>
      <c r="Q11114" t="s">
        <v>6636</v>
      </c>
      <c r="R11114" t="s">
        <v>6636</v>
      </c>
      <c r="S11114" s="12"/>
      <c r="T11114" s="13"/>
      <c r="U11114" t="s">
        <v>9174</v>
      </c>
    </row>
    <row r="11115" spans="1:21" x14ac:dyDescent="0.25">
      <c r="A11115" t="s">
        <v>6619</v>
      </c>
      <c r="B11115" s="12">
        <v>216580</v>
      </c>
      <c r="C11115" t="s">
        <v>14620</v>
      </c>
      <c r="D11115" s="11">
        <v>46219.406666666699</v>
      </c>
      <c r="E11115" t="s">
        <v>14621</v>
      </c>
      <c r="F11115" t="s">
        <v>6415</v>
      </c>
      <c r="G11115" t="s">
        <v>9086</v>
      </c>
      <c r="H11115" t="s">
        <v>6542</v>
      </c>
      <c r="I11115" t="s">
        <v>55</v>
      </c>
      <c r="J11115" t="s">
        <v>176</v>
      </c>
      <c r="K11115" t="s">
        <v>14284</v>
      </c>
      <c r="L11115" t="s">
        <v>14285</v>
      </c>
      <c r="M11115" t="s">
        <v>14286</v>
      </c>
      <c r="N11115" t="s">
        <v>6787</v>
      </c>
      <c r="O11115" t="s">
        <v>6810</v>
      </c>
      <c r="P11115">
        <v>14495000</v>
      </c>
      <c r="Q11115" t="s">
        <v>6636</v>
      </c>
      <c r="R11115" t="s">
        <v>6636</v>
      </c>
      <c r="S11115" s="12"/>
      <c r="T11115" s="13"/>
      <c r="U11115" t="s">
        <v>6629</v>
      </c>
    </row>
    <row r="11116" spans="1:21" x14ac:dyDescent="0.25">
      <c r="A11116" t="s">
        <v>6619</v>
      </c>
      <c r="B11116" s="12">
        <v>216580</v>
      </c>
      <c r="C11116" t="s">
        <v>14620</v>
      </c>
      <c r="D11116" s="11">
        <v>46219.406666666699</v>
      </c>
      <c r="E11116" t="s">
        <v>14621</v>
      </c>
      <c r="F11116" t="s">
        <v>6415</v>
      </c>
      <c r="G11116" t="s">
        <v>9088</v>
      </c>
      <c r="H11116" t="s">
        <v>6542</v>
      </c>
      <c r="I11116" t="s">
        <v>55</v>
      </c>
      <c r="J11116" t="s">
        <v>176</v>
      </c>
      <c r="K11116" t="s">
        <v>14284</v>
      </c>
      <c r="L11116" t="s">
        <v>14285</v>
      </c>
      <c r="M11116" t="s">
        <v>14286</v>
      </c>
      <c r="N11116" t="s">
        <v>6787</v>
      </c>
      <c r="O11116" t="s">
        <v>6810</v>
      </c>
      <c r="P11116">
        <v>14495000</v>
      </c>
      <c r="Q11116" t="s">
        <v>6636</v>
      </c>
      <c r="R11116" t="s">
        <v>6636</v>
      </c>
      <c r="S11116" s="12"/>
      <c r="T11116" s="13"/>
      <c r="U11116" t="s">
        <v>6629</v>
      </c>
    </row>
    <row r="11117" spans="1:21" x14ac:dyDescent="0.25">
      <c r="A11117" t="s">
        <v>6619</v>
      </c>
      <c r="B11117" s="12">
        <v>216580</v>
      </c>
      <c r="C11117" t="s">
        <v>14620</v>
      </c>
      <c r="D11117" s="11">
        <v>46219.406666666699</v>
      </c>
      <c r="E11117" t="s">
        <v>14621</v>
      </c>
      <c r="F11117" t="s">
        <v>6415</v>
      </c>
      <c r="G11117" t="s">
        <v>9089</v>
      </c>
      <c r="H11117" t="s">
        <v>6542</v>
      </c>
      <c r="I11117" t="s">
        <v>55</v>
      </c>
      <c r="J11117" t="s">
        <v>176</v>
      </c>
      <c r="K11117" t="s">
        <v>14284</v>
      </c>
      <c r="L11117" t="s">
        <v>14285</v>
      </c>
      <c r="M11117" t="s">
        <v>14286</v>
      </c>
      <c r="N11117" t="s">
        <v>6787</v>
      </c>
      <c r="O11117" t="s">
        <v>6810</v>
      </c>
      <c r="P11117">
        <v>14495000</v>
      </c>
      <c r="Q11117" t="s">
        <v>6636</v>
      </c>
      <c r="R11117" t="s">
        <v>6636</v>
      </c>
      <c r="S11117" s="12"/>
      <c r="T11117" s="13"/>
      <c r="U11117" t="s">
        <v>6629</v>
      </c>
    </row>
    <row r="11118" spans="1:21" x14ac:dyDescent="0.25">
      <c r="A11118" t="s">
        <v>6619</v>
      </c>
      <c r="B11118" s="12">
        <v>216580</v>
      </c>
      <c r="C11118" t="s">
        <v>14620</v>
      </c>
      <c r="D11118" s="11">
        <v>46219.406666666699</v>
      </c>
      <c r="E11118" t="s">
        <v>14621</v>
      </c>
      <c r="F11118" t="s">
        <v>6415</v>
      </c>
      <c r="G11118" t="s">
        <v>6968</v>
      </c>
      <c r="H11118" t="s">
        <v>6542</v>
      </c>
      <c r="I11118" t="s">
        <v>55</v>
      </c>
      <c r="J11118" t="s">
        <v>176</v>
      </c>
      <c r="K11118" t="s">
        <v>14284</v>
      </c>
      <c r="L11118" t="s">
        <v>14285</v>
      </c>
      <c r="M11118" t="s">
        <v>14286</v>
      </c>
      <c r="N11118" t="s">
        <v>6787</v>
      </c>
      <c r="O11118" t="s">
        <v>6810</v>
      </c>
      <c r="P11118">
        <v>14495000</v>
      </c>
      <c r="Q11118" t="s">
        <v>6636</v>
      </c>
      <c r="R11118" t="s">
        <v>6636</v>
      </c>
      <c r="S11118" s="12"/>
      <c r="T11118" s="13"/>
      <c r="U11118" t="s">
        <v>6629</v>
      </c>
    </row>
    <row r="11119" spans="1:21" x14ac:dyDescent="0.25">
      <c r="A11119" t="s">
        <v>6619</v>
      </c>
      <c r="B11119" s="12">
        <v>216580</v>
      </c>
      <c r="C11119" t="s">
        <v>14620</v>
      </c>
      <c r="D11119" s="11">
        <v>46219.406666666699</v>
      </c>
      <c r="E11119" t="s">
        <v>14621</v>
      </c>
      <c r="F11119" t="s">
        <v>6415</v>
      </c>
      <c r="G11119" t="s">
        <v>9090</v>
      </c>
      <c r="H11119" t="s">
        <v>6542</v>
      </c>
      <c r="I11119" t="s">
        <v>55</v>
      </c>
      <c r="J11119" t="s">
        <v>176</v>
      </c>
      <c r="K11119" t="s">
        <v>14284</v>
      </c>
      <c r="L11119" t="s">
        <v>14285</v>
      </c>
      <c r="M11119" t="s">
        <v>14286</v>
      </c>
      <c r="N11119" t="s">
        <v>6787</v>
      </c>
      <c r="O11119" t="s">
        <v>6810</v>
      </c>
      <c r="P11119">
        <v>14495000</v>
      </c>
      <c r="Q11119" t="s">
        <v>6636</v>
      </c>
      <c r="R11119" t="s">
        <v>6636</v>
      </c>
      <c r="S11119" s="12"/>
      <c r="T11119" s="13"/>
      <c r="U11119" t="s">
        <v>6629</v>
      </c>
    </row>
    <row r="11120" spans="1:21" x14ac:dyDescent="0.25">
      <c r="A11120" t="s">
        <v>6619</v>
      </c>
      <c r="B11120" s="12">
        <v>216580</v>
      </c>
      <c r="C11120" t="s">
        <v>14620</v>
      </c>
      <c r="D11120" s="11">
        <v>46219.406666666699</v>
      </c>
      <c r="E11120" t="s">
        <v>14621</v>
      </c>
      <c r="F11120" t="s">
        <v>6415</v>
      </c>
      <c r="G11120" t="s">
        <v>9091</v>
      </c>
      <c r="H11120" t="s">
        <v>6542</v>
      </c>
      <c r="I11120" t="s">
        <v>55</v>
      </c>
      <c r="J11120" t="s">
        <v>176</v>
      </c>
      <c r="K11120" t="s">
        <v>14284</v>
      </c>
      <c r="L11120" t="s">
        <v>14285</v>
      </c>
      <c r="M11120" t="s">
        <v>14286</v>
      </c>
      <c r="N11120" t="s">
        <v>6787</v>
      </c>
      <c r="O11120" t="s">
        <v>6810</v>
      </c>
      <c r="P11120">
        <v>14495000</v>
      </c>
      <c r="Q11120" t="s">
        <v>6636</v>
      </c>
      <c r="R11120" t="s">
        <v>6636</v>
      </c>
      <c r="S11120" s="12"/>
      <c r="T11120" s="13"/>
      <c r="U11120" t="s">
        <v>6629</v>
      </c>
    </row>
    <row r="11121" spans="1:21" x14ac:dyDescent="0.25">
      <c r="A11121" t="s">
        <v>6619</v>
      </c>
      <c r="B11121" s="12">
        <v>216580</v>
      </c>
      <c r="C11121" t="s">
        <v>14620</v>
      </c>
      <c r="D11121" s="11">
        <v>46219.406666666699</v>
      </c>
      <c r="E11121" t="s">
        <v>14621</v>
      </c>
      <c r="F11121" t="s">
        <v>6415</v>
      </c>
      <c r="G11121" t="s">
        <v>9092</v>
      </c>
      <c r="H11121" t="s">
        <v>6542</v>
      </c>
      <c r="I11121" t="s">
        <v>55</v>
      </c>
      <c r="J11121" t="s">
        <v>176</v>
      </c>
      <c r="K11121" t="s">
        <v>14284</v>
      </c>
      <c r="L11121" t="s">
        <v>14285</v>
      </c>
      <c r="M11121" t="s">
        <v>14286</v>
      </c>
      <c r="N11121" t="s">
        <v>6787</v>
      </c>
      <c r="O11121" t="s">
        <v>6810</v>
      </c>
      <c r="P11121">
        <v>14495000</v>
      </c>
      <c r="Q11121" t="s">
        <v>6636</v>
      </c>
      <c r="R11121" t="s">
        <v>6636</v>
      </c>
      <c r="S11121" s="12"/>
      <c r="T11121" s="13"/>
      <c r="U11121" t="s">
        <v>6629</v>
      </c>
    </row>
    <row r="11122" spans="1:21" x14ac:dyDescent="0.25">
      <c r="A11122" t="s">
        <v>6619</v>
      </c>
      <c r="B11122" s="12">
        <v>216580</v>
      </c>
      <c r="C11122" t="s">
        <v>14620</v>
      </c>
      <c r="D11122" s="11">
        <v>46219.406666666699</v>
      </c>
      <c r="E11122" t="s">
        <v>14621</v>
      </c>
      <c r="F11122" t="s">
        <v>6415</v>
      </c>
      <c r="G11122" t="s">
        <v>9093</v>
      </c>
      <c r="H11122" t="s">
        <v>6542</v>
      </c>
      <c r="I11122" t="s">
        <v>55</v>
      </c>
      <c r="J11122" t="s">
        <v>176</v>
      </c>
      <c r="K11122" t="s">
        <v>14284</v>
      </c>
      <c r="L11122" t="s">
        <v>14285</v>
      </c>
      <c r="M11122" t="s">
        <v>14286</v>
      </c>
      <c r="N11122" t="s">
        <v>6787</v>
      </c>
      <c r="O11122" t="s">
        <v>6810</v>
      </c>
      <c r="P11122">
        <v>14495000</v>
      </c>
      <c r="Q11122" t="s">
        <v>6636</v>
      </c>
      <c r="R11122" t="s">
        <v>6636</v>
      </c>
      <c r="S11122" s="12"/>
      <c r="T11122" s="13"/>
      <c r="U11122" t="s">
        <v>6629</v>
      </c>
    </row>
    <row r="11123" spans="1:21" x14ac:dyDescent="0.25">
      <c r="A11123" t="s">
        <v>6619</v>
      </c>
      <c r="B11123" s="12">
        <v>216580</v>
      </c>
      <c r="C11123" t="s">
        <v>14620</v>
      </c>
      <c r="D11123" s="11">
        <v>46219.406666666699</v>
      </c>
      <c r="E11123" t="s">
        <v>14621</v>
      </c>
      <c r="F11123" t="s">
        <v>6415</v>
      </c>
      <c r="G11123" t="s">
        <v>9094</v>
      </c>
      <c r="H11123" t="s">
        <v>6542</v>
      </c>
      <c r="I11123" t="s">
        <v>55</v>
      </c>
      <c r="J11123" t="s">
        <v>176</v>
      </c>
      <c r="K11123" t="s">
        <v>14284</v>
      </c>
      <c r="L11123" t="s">
        <v>14285</v>
      </c>
      <c r="M11123" t="s">
        <v>14286</v>
      </c>
      <c r="N11123" t="s">
        <v>6787</v>
      </c>
      <c r="O11123" t="s">
        <v>6810</v>
      </c>
      <c r="P11123">
        <v>14495000</v>
      </c>
      <c r="Q11123" t="s">
        <v>6636</v>
      </c>
      <c r="R11123" t="s">
        <v>6636</v>
      </c>
      <c r="S11123" s="12"/>
      <c r="T11123" s="13"/>
      <c r="U11123" t="s">
        <v>6629</v>
      </c>
    </row>
    <row r="11124" spans="1:21" x14ac:dyDescent="0.25">
      <c r="A11124" t="s">
        <v>6619</v>
      </c>
      <c r="B11124" s="12">
        <v>216580</v>
      </c>
      <c r="C11124" t="s">
        <v>14620</v>
      </c>
      <c r="D11124" s="11">
        <v>46219.406666666699</v>
      </c>
      <c r="E11124" t="s">
        <v>14621</v>
      </c>
      <c r="F11124" t="s">
        <v>6415</v>
      </c>
      <c r="G11124" t="s">
        <v>9095</v>
      </c>
      <c r="H11124" t="s">
        <v>6542</v>
      </c>
      <c r="I11124" t="s">
        <v>55</v>
      </c>
      <c r="J11124" t="s">
        <v>176</v>
      </c>
      <c r="K11124" t="s">
        <v>14284</v>
      </c>
      <c r="L11124" t="s">
        <v>14285</v>
      </c>
      <c r="M11124" t="s">
        <v>14286</v>
      </c>
      <c r="N11124" t="s">
        <v>6787</v>
      </c>
      <c r="O11124" t="s">
        <v>6810</v>
      </c>
      <c r="P11124">
        <v>14495000</v>
      </c>
      <c r="Q11124" t="s">
        <v>6636</v>
      </c>
      <c r="R11124" t="s">
        <v>6636</v>
      </c>
      <c r="S11124" s="12"/>
      <c r="T11124" s="13"/>
      <c r="U11124" t="s">
        <v>6629</v>
      </c>
    </row>
    <row r="11125" spans="1:21" x14ac:dyDescent="0.25">
      <c r="A11125" t="s">
        <v>6619</v>
      </c>
      <c r="B11125" s="12">
        <v>216580</v>
      </c>
      <c r="C11125" t="s">
        <v>14620</v>
      </c>
      <c r="D11125" s="11">
        <v>46219.406666666699</v>
      </c>
      <c r="E11125" t="s">
        <v>14621</v>
      </c>
      <c r="F11125" t="s">
        <v>6415</v>
      </c>
      <c r="G11125" t="s">
        <v>9096</v>
      </c>
      <c r="H11125" t="s">
        <v>6542</v>
      </c>
      <c r="I11125" t="s">
        <v>55</v>
      </c>
      <c r="J11125" t="s">
        <v>176</v>
      </c>
      <c r="K11125" t="s">
        <v>14284</v>
      </c>
      <c r="L11125" t="s">
        <v>14285</v>
      </c>
      <c r="M11125" t="s">
        <v>14286</v>
      </c>
      <c r="N11125" t="s">
        <v>6787</v>
      </c>
      <c r="O11125" t="s">
        <v>6810</v>
      </c>
      <c r="P11125">
        <v>14495000</v>
      </c>
      <c r="Q11125" t="s">
        <v>6636</v>
      </c>
      <c r="R11125" t="s">
        <v>6636</v>
      </c>
      <c r="S11125" s="12"/>
      <c r="T11125" s="13"/>
      <c r="U11125" t="s">
        <v>6629</v>
      </c>
    </row>
    <row r="11126" spans="1:21" x14ac:dyDescent="0.25">
      <c r="A11126" t="s">
        <v>6637</v>
      </c>
      <c r="B11126" s="12">
        <v>216900</v>
      </c>
      <c r="C11126" t="s">
        <v>14628</v>
      </c>
      <c r="D11126" s="11">
        <v>46219.575011574103</v>
      </c>
      <c r="E11126" t="s">
        <v>14629</v>
      </c>
      <c r="F11126" t="s">
        <v>6415</v>
      </c>
      <c r="G11126" t="s">
        <v>6968</v>
      </c>
      <c r="H11126" t="s">
        <v>6542</v>
      </c>
      <c r="I11126" t="s">
        <v>65</v>
      </c>
      <c r="J11126" t="s">
        <v>67</v>
      </c>
      <c r="K11126" t="s">
        <v>14630</v>
      </c>
      <c r="L11126" t="s">
        <v>14285</v>
      </c>
      <c r="M11126" t="s">
        <v>14631</v>
      </c>
      <c r="N11126" t="s">
        <v>14555</v>
      </c>
      <c r="O11126" t="s">
        <v>14556</v>
      </c>
      <c r="P11126">
        <v>49950000</v>
      </c>
      <c r="Q11126" t="s">
        <v>6636</v>
      </c>
      <c r="R11126" t="s">
        <v>6636</v>
      </c>
      <c r="S11126" s="12"/>
      <c r="T11126" s="13"/>
      <c r="U11126" t="s">
        <v>6636</v>
      </c>
    </row>
    <row r="11127" spans="1:21" x14ac:dyDescent="0.25">
      <c r="A11127" t="s">
        <v>6637</v>
      </c>
      <c r="B11127" s="12">
        <v>216900</v>
      </c>
      <c r="C11127" t="s">
        <v>14628</v>
      </c>
      <c r="D11127" s="11">
        <v>46219.575011574103</v>
      </c>
      <c r="E11127" t="s">
        <v>14629</v>
      </c>
      <c r="F11127" t="s">
        <v>6415</v>
      </c>
      <c r="G11127" t="s">
        <v>9091</v>
      </c>
      <c r="H11127" t="s">
        <v>6542</v>
      </c>
      <c r="I11127" t="s">
        <v>65</v>
      </c>
      <c r="J11127" t="s">
        <v>67</v>
      </c>
      <c r="K11127" t="s">
        <v>14630</v>
      </c>
      <c r="L11127" t="s">
        <v>14285</v>
      </c>
      <c r="M11127" t="s">
        <v>14631</v>
      </c>
      <c r="N11127" t="s">
        <v>14555</v>
      </c>
      <c r="O11127" t="s">
        <v>14556</v>
      </c>
      <c r="P11127">
        <v>49950000</v>
      </c>
      <c r="Q11127" t="s">
        <v>6636</v>
      </c>
      <c r="R11127" t="s">
        <v>6636</v>
      </c>
      <c r="S11127" s="12"/>
      <c r="T11127" s="13"/>
      <c r="U11127" t="s">
        <v>6636</v>
      </c>
    </row>
    <row r="11128" spans="1:21" x14ac:dyDescent="0.25">
      <c r="A11128" t="s">
        <v>6637</v>
      </c>
      <c r="B11128" s="12">
        <v>216900</v>
      </c>
      <c r="C11128" t="s">
        <v>14628</v>
      </c>
      <c r="D11128" s="11">
        <v>46219.575011574103</v>
      </c>
      <c r="E11128" t="s">
        <v>14629</v>
      </c>
      <c r="F11128" t="s">
        <v>6415</v>
      </c>
      <c r="G11128" t="s">
        <v>9092</v>
      </c>
      <c r="H11128" t="s">
        <v>6542</v>
      </c>
      <c r="I11128" t="s">
        <v>65</v>
      </c>
      <c r="J11128" t="s">
        <v>67</v>
      </c>
      <c r="K11128" t="s">
        <v>14630</v>
      </c>
      <c r="L11128" t="s">
        <v>14285</v>
      </c>
      <c r="M11128" t="s">
        <v>14631</v>
      </c>
      <c r="N11128" t="s">
        <v>14555</v>
      </c>
      <c r="O11128" t="s">
        <v>14556</v>
      </c>
      <c r="P11128">
        <v>49950000</v>
      </c>
      <c r="Q11128" t="s">
        <v>6636</v>
      </c>
      <c r="R11128" t="s">
        <v>6636</v>
      </c>
      <c r="S11128" s="12"/>
      <c r="T11128" s="13"/>
      <c r="U11128" t="s">
        <v>6636</v>
      </c>
    </row>
    <row r="11129" spans="1:21" x14ac:dyDescent="0.25">
      <c r="A11129" t="s">
        <v>6637</v>
      </c>
      <c r="B11129" s="12">
        <v>216900</v>
      </c>
      <c r="C11129" t="s">
        <v>14628</v>
      </c>
      <c r="D11129" s="11">
        <v>46219.575011574103</v>
      </c>
      <c r="E11129" t="s">
        <v>14629</v>
      </c>
      <c r="F11129" t="s">
        <v>6415</v>
      </c>
      <c r="G11129" t="s">
        <v>9093</v>
      </c>
      <c r="H11129" t="s">
        <v>6542</v>
      </c>
      <c r="I11129" t="s">
        <v>65</v>
      </c>
      <c r="J11129" t="s">
        <v>67</v>
      </c>
      <c r="K11129" t="s">
        <v>14630</v>
      </c>
      <c r="L11129" t="s">
        <v>14285</v>
      </c>
      <c r="M11129" t="s">
        <v>14631</v>
      </c>
      <c r="N11129" t="s">
        <v>14555</v>
      </c>
      <c r="O11129" t="s">
        <v>14556</v>
      </c>
      <c r="P11129">
        <v>49950000</v>
      </c>
      <c r="Q11129" t="s">
        <v>6636</v>
      </c>
      <c r="R11129" t="s">
        <v>6636</v>
      </c>
      <c r="S11129" s="12"/>
      <c r="T11129" s="13"/>
      <c r="U11129" t="s">
        <v>6636</v>
      </c>
    </row>
    <row r="11130" spans="1:21" x14ac:dyDescent="0.25">
      <c r="A11130" t="s">
        <v>6637</v>
      </c>
      <c r="B11130" s="12">
        <v>216900</v>
      </c>
      <c r="C11130" t="s">
        <v>14628</v>
      </c>
      <c r="D11130" s="11">
        <v>46219.575011574103</v>
      </c>
      <c r="E11130" t="s">
        <v>14629</v>
      </c>
      <c r="F11130" t="s">
        <v>6415</v>
      </c>
      <c r="G11130" t="s">
        <v>9094</v>
      </c>
      <c r="H11130" t="s">
        <v>6542</v>
      </c>
      <c r="I11130" t="s">
        <v>65</v>
      </c>
      <c r="J11130" t="s">
        <v>67</v>
      </c>
      <c r="K11130" t="s">
        <v>14630</v>
      </c>
      <c r="L11130" t="s">
        <v>14285</v>
      </c>
      <c r="M11130" t="s">
        <v>14631</v>
      </c>
      <c r="N11130" t="s">
        <v>14555</v>
      </c>
      <c r="O11130" t="s">
        <v>14556</v>
      </c>
      <c r="P11130">
        <v>49950000</v>
      </c>
      <c r="Q11130" t="s">
        <v>6636</v>
      </c>
      <c r="R11130" t="s">
        <v>6636</v>
      </c>
      <c r="S11130" s="12"/>
      <c r="T11130" s="13"/>
      <c r="U11130" t="s">
        <v>6636</v>
      </c>
    </row>
    <row r="11131" spans="1:21" x14ac:dyDescent="0.25">
      <c r="A11131" t="s">
        <v>6637</v>
      </c>
      <c r="B11131" s="12">
        <v>216900</v>
      </c>
      <c r="C11131" t="s">
        <v>14628</v>
      </c>
      <c r="D11131" s="11">
        <v>46219.575011574103</v>
      </c>
      <c r="E11131" t="s">
        <v>14629</v>
      </c>
      <c r="F11131" t="s">
        <v>6415</v>
      </c>
      <c r="G11131" t="s">
        <v>9095</v>
      </c>
      <c r="H11131" t="s">
        <v>6542</v>
      </c>
      <c r="I11131" t="s">
        <v>65</v>
      </c>
      <c r="J11131" t="s">
        <v>67</v>
      </c>
      <c r="K11131" t="s">
        <v>14630</v>
      </c>
      <c r="L11131" t="s">
        <v>14285</v>
      </c>
      <c r="M11131" t="s">
        <v>14631</v>
      </c>
      <c r="N11131" t="s">
        <v>14555</v>
      </c>
      <c r="O11131" t="s">
        <v>14556</v>
      </c>
      <c r="P11131">
        <v>49950000</v>
      </c>
      <c r="Q11131" t="s">
        <v>6636</v>
      </c>
      <c r="R11131" t="s">
        <v>6636</v>
      </c>
      <c r="S11131" s="12"/>
      <c r="T11131" s="13"/>
      <c r="U11131" t="s">
        <v>6636</v>
      </c>
    </row>
    <row r="11132" spans="1:21" x14ac:dyDescent="0.25">
      <c r="A11132" t="s">
        <v>6637</v>
      </c>
      <c r="B11132" s="12">
        <v>216900</v>
      </c>
      <c r="C11132" t="s">
        <v>14628</v>
      </c>
      <c r="D11132" s="11">
        <v>46219.575011574103</v>
      </c>
      <c r="E11132" t="s">
        <v>14629</v>
      </c>
      <c r="F11132" t="s">
        <v>6415</v>
      </c>
      <c r="G11132" t="s">
        <v>9096</v>
      </c>
      <c r="H11132" t="s">
        <v>6542</v>
      </c>
      <c r="I11132" t="s">
        <v>65</v>
      </c>
      <c r="J11132" t="s">
        <v>67</v>
      </c>
      <c r="K11132" t="s">
        <v>14630</v>
      </c>
      <c r="L11132" t="s">
        <v>14285</v>
      </c>
      <c r="M11132" t="s">
        <v>14631</v>
      </c>
      <c r="N11132" t="s">
        <v>14555</v>
      </c>
      <c r="O11132" t="s">
        <v>14556</v>
      </c>
      <c r="P11132">
        <v>49950000</v>
      </c>
      <c r="Q11132" t="s">
        <v>6636</v>
      </c>
      <c r="R11132" t="s">
        <v>6636</v>
      </c>
      <c r="S11132" s="12"/>
      <c r="T11132" s="13"/>
      <c r="U11132" t="s">
        <v>6636</v>
      </c>
    </row>
    <row r="11133" spans="1:21" x14ac:dyDescent="0.25">
      <c r="A11133" t="s">
        <v>6637</v>
      </c>
      <c r="B11133" s="12">
        <v>216680</v>
      </c>
      <c r="C11133" t="s">
        <v>14632</v>
      </c>
      <c r="D11133" s="11">
        <v>46219.661192129599</v>
      </c>
      <c r="E11133" t="s">
        <v>14633</v>
      </c>
      <c r="F11133" t="s">
        <v>6415</v>
      </c>
      <c r="G11133" t="s">
        <v>9086</v>
      </c>
      <c r="H11133" t="s">
        <v>6542</v>
      </c>
      <c r="I11133" t="s">
        <v>3863</v>
      </c>
      <c r="J11133" t="s">
        <v>7294</v>
      </c>
      <c r="K11133" t="s">
        <v>14634</v>
      </c>
      <c r="L11133" t="s">
        <v>14285</v>
      </c>
      <c r="M11133" t="s">
        <v>14635</v>
      </c>
      <c r="N11133" t="s">
        <v>6787</v>
      </c>
      <c r="O11133" t="s">
        <v>6810</v>
      </c>
      <c r="P11133">
        <v>12245000</v>
      </c>
      <c r="Q11133" t="s">
        <v>6636</v>
      </c>
      <c r="R11133" t="s">
        <v>6636</v>
      </c>
      <c r="S11133" s="12"/>
      <c r="T11133" s="13"/>
      <c r="U11133" t="s">
        <v>9028</v>
      </c>
    </row>
    <row r="11134" spans="1:21" x14ac:dyDescent="0.25">
      <c r="A11134" t="s">
        <v>6637</v>
      </c>
      <c r="B11134" s="12">
        <v>216680</v>
      </c>
      <c r="C11134" t="s">
        <v>14632</v>
      </c>
      <c r="D11134" s="11">
        <v>46219.661192129599</v>
      </c>
      <c r="E11134" t="s">
        <v>14633</v>
      </c>
      <c r="F11134" t="s">
        <v>6415</v>
      </c>
      <c r="G11134" t="s">
        <v>9088</v>
      </c>
      <c r="H11134" t="s">
        <v>6542</v>
      </c>
      <c r="I11134" t="s">
        <v>3863</v>
      </c>
      <c r="J11134" t="s">
        <v>7294</v>
      </c>
      <c r="K11134" t="s">
        <v>14634</v>
      </c>
      <c r="L11134" t="s">
        <v>14285</v>
      </c>
      <c r="M11134" t="s">
        <v>14635</v>
      </c>
      <c r="N11134" t="s">
        <v>6787</v>
      </c>
      <c r="O11134" t="s">
        <v>6810</v>
      </c>
      <c r="P11134">
        <v>12245000</v>
      </c>
      <c r="Q11134" t="s">
        <v>6636</v>
      </c>
      <c r="R11134" t="s">
        <v>6636</v>
      </c>
      <c r="S11134" s="12"/>
      <c r="T11134" s="13"/>
      <c r="U11134" t="s">
        <v>9028</v>
      </c>
    </row>
    <row r="11135" spans="1:21" x14ac:dyDescent="0.25">
      <c r="A11135" t="s">
        <v>6637</v>
      </c>
      <c r="B11135" s="12">
        <v>216680</v>
      </c>
      <c r="C11135" t="s">
        <v>14632</v>
      </c>
      <c r="D11135" s="11">
        <v>46219.661192129599</v>
      </c>
      <c r="E11135" t="s">
        <v>14633</v>
      </c>
      <c r="F11135" t="s">
        <v>6415</v>
      </c>
      <c r="G11135" t="s">
        <v>9089</v>
      </c>
      <c r="H11135" t="s">
        <v>6542</v>
      </c>
      <c r="I11135" t="s">
        <v>3863</v>
      </c>
      <c r="J11135" t="s">
        <v>7294</v>
      </c>
      <c r="K11135" t="s">
        <v>14634</v>
      </c>
      <c r="L11135" t="s">
        <v>14285</v>
      </c>
      <c r="M11135" t="s">
        <v>14635</v>
      </c>
      <c r="N11135" t="s">
        <v>6787</v>
      </c>
      <c r="O11135" t="s">
        <v>6810</v>
      </c>
      <c r="P11135">
        <v>12245000</v>
      </c>
      <c r="Q11135" t="s">
        <v>6636</v>
      </c>
      <c r="R11135" t="s">
        <v>6636</v>
      </c>
      <c r="S11135" s="12"/>
      <c r="T11135" s="13"/>
      <c r="U11135" t="s">
        <v>9028</v>
      </c>
    </row>
    <row r="11136" spans="1:21" x14ac:dyDescent="0.25">
      <c r="A11136" t="s">
        <v>6637</v>
      </c>
      <c r="B11136" s="12">
        <v>216680</v>
      </c>
      <c r="C11136" t="s">
        <v>14632</v>
      </c>
      <c r="D11136" s="11">
        <v>46219.661192129599</v>
      </c>
      <c r="E11136" t="s">
        <v>14633</v>
      </c>
      <c r="F11136" t="s">
        <v>6415</v>
      </c>
      <c r="G11136" t="s">
        <v>6968</v>
      </c>
      <c r="H11136" t="s">
        <v>6542</v>
      </c>
      <c r="I11136" t="s">
        <v>3863</v>
      </c>
      <c r="J11136" t="s">
        <v>7294</v>
      </c>
      <c r="K11136" t="s">
        <v>14634</v>
      </c>
      <c r="L11136" t="s">
        <v>14285</v>
      </c>
      <c r="M11136" t="s">
        <v>14635</v>
      </c>
      <c r="N11136" t="s">
        <v>6787</v>
      </c>
      <c r="O11136" t="s">
        <v>6810</v>
      </c>
      <c r="P11136">
        <v>12245000</v>
      </c>
      <c r="Q11136" t="s">
        <v>6636</v>
      </c>
      <c r="R11136" t="s">
        <v>6636</v>
      </c>
      <c r="S11136" s="12"/>
      <c r="T11136" s="13"/>
      <c r="U11136" t="s">
        <v>9028</v>
      </c>
    </row>
    <row r="11137" spans="1:21" x14ac:dyDescent="0.25">
      <c r="A11137" t="s">
        <v>6637</v>
      </c>
      <c r="B11137" s="12">
        <v>216680</v>
      </c>
      <c r="C11137" t="s">
        <v>14632</v>
      </c>
      <c r="D11137" s="11">
        <v>46219.661192129599</v>
      </c>
      <c r="E11137" t="s">
        <v>14633</v>
      </c>
      <c r="F11137" t="s">
        <v>6415</v>
      </c>
      <c r="G11137" t="s">
        <v>9090</v>
      </c>
      <c r="H11137" t="s">
        <v>6542</v>
      </c>
      <c r="I11137" t="s">
        <v>3863</v>
      </c>
      <c r="J11137" t="s">
        <v>7294</v>
      </c>
      <c r="K11137" t="s">
        <v>14634</v>
      </c>
      <c r="L11137" t="s">
        <v>14285</v>
      </c>
      <c r="M11137" t="s">
        <v>14635</v>
      </c>
      <c r="N11137" t="s">
        <v>6787</v>
      </c>
      <c r="O11137" t="s">
        <v>6810</v>
      </c>
      <c r="P11137">
        <v>12245000</v>
      </c>
      <c r="Q11137" t="s">
        <v>6636</v>
      </c>
      <c r="R11137" t="s">
        <v>6636</v>
      </c>
      <c r="S11137" s="12"/>
      <c r="T11137" s="13"/>
      <c r="U11137" t="s">
        <v>9028</v>
      </c>
    </row>
    <row r="11138" spans="1:21" x14ac:dyDescent="0.25">
      <c r="A11138" t="s">
        <v>6637</v>
      </c>
      <c r="B11138" s="12">
        <v>216680</v>
      </c>
      <c r="C11138" t="s">
        <v>14632</v>
      </c>
      <c r="D11138" s="11">
        <v>46219.661192129599</v>
      </c>
      <c r="E11138" t="s">
        <v>14633</v>
      </c>
      <c r="F11138" t="s">
        <v>6415</v>
      </c>
      <c r="G11138" t="s">
        <v>9091</v>
      </c>
      <c r="H11138" t="s">
        <v>6542</v>
      </c>
      <c r="I11138" t="s">
        <v>3863</v>
      </c>
      <c r="J11138" t="s">
        <v>7294</v>
      </c>
      <c r="K11138" t="s">
        <v>14634</v>
      </c>
      <c r="L11138" t="s">
        <v>14285</v>
      </c>
      <c r="M11138" t="s">
        <v>14635</v>
      </c>
      <c r="N11138" t="s">
        <v>6787</v>
      </c>
      <c r="O11138" t="s">
        <v>6810</v>
      </c>
      <c r="P11138">
        <v>12245000</v>
      </c>
      <c r="Q11138" t="s">
        <v>6636</v>
      </c>
      <c r="R11138" t="s">
        <v>6636</v>
      </c>
      <c r="S11138" s="12"/>
      <c r="T11138" s="13"/>
      <c r="U11138" t="s">
        <v>9028</v>
      </c>
    </row>
    <row r="11139" spans="1:21" x14ac:dyDescent="0.25">
      <c r="A11139" t="s">
        <v>6637</v>
      </c>
      <c r="B11139" s="12">
        <v>216680</v>
      </c>
      <c r="C11139" t="s">
        <v>14632</v>
      </c>
      <c r="D11139" s="11">
        <v>46219.661192129599</v>
      </c>
      <c r="E11139" t="s">
        <v>14633</v>
      </c>
      <c r="F11139" t="s">
        <v>6415</v>
      </c>
      <c r="G11139" t="s">
        <v>9092</v>
      </c>
      <c r="H11139" t="s">
        <v>6542</v>
      </c>
      <c r="I11139" t="s">
        <v>3863</v>
      </c>
      <c r="J11139" t="s">
        <v>7294</v>
      </c>
      <c r="K11139" t="s">
        <v>14634</v>
      </c>
      <c r="L11139" t="s">
        <v>14285</v>
      </c>
      <c r="M11139" t="s">
        <v>14635</v>
      </c>
      <c r="N11139" t="s">
        <v>6787</v>
      </c>
      <c r="O11139" t="s">
        <v>6810</v>
      </c>
      <c r="P11139">
        <v>12245000</v>
      </c>
      <c r="Q11139" t="s">
        <v>6636</v>
      </c>
      <c r="R11139" t="s">
        <v>6636</v>
      </c>
      <c r="S11139" s="12"/>
      <c r="T11139" s="13"/>
      <c r="U11139" t="s">
        <v>9028</v>
      </c>
    </row>
    <row r="11140" spans="1:21" x14ac:dyDescent="0.25">
      <c r="A11140" t="s">
        <v>6637</v>
      </c>
      <c r="B11140" s="12">
        <v>216680</v>
      </c>
      <c r="C11140" t="s">
        <v>14632</v>
      </c>
      <c r="D11140" s="11">
        <v>46219.661192129599</v>
      </c>
      <c r="E11140" t="s">
        <v>14633</v>
      </c>
      <c r="F11140" t="s">
        <v>6415</v>
      </c>
      <c r="G11140" t="s">
        <v>9093</v>
      </c>
      <c r="H11140" t="s">
        <v>6542</v>
      </c>
      <c r="I11140" t="s">
        <v>3863</v>
      </c>
      <c r="J11140" t="s">
        <v>7294</v>
      </c>
      <c r="K11140" t="s">
        <v>14634</v>
      </c>
      <c r="L11140" t="s">
        <v>14285</v>
      </c>
      <c r="M11140" t="s">
        <v>14635</v>
      </c>
      <c r="N11140" t="s">
        <v>6787</v>
      </c>
      <c r="O11140" t="s">
        <v>6810</v>
      </c>
      <c r="P11140">
        <v>12245000</v>
      </c>
      <c r="Q11140" t="s">
        <v>6636</v>
      </c>
      <c r="R11140" t="s">
        <v>6636</v>
      </c>
      <c r="S11140" s="12"/>
      <c r="T11140" s="13"/>
      <c r="U11140" t="s">
        <v>9028</v>
      </c>
    </row>
    <row r="11141" spans="1:21" x14ac:dyDescent="0.25">
      <c r="A11141" t="s">
        <v>6637</v>
      </c>
      <c r="B11141" s="12">
        <v>216680</v>
      </c>
      <c r="C11141" t="s">
        <v>14632</v>
      </c>
      <c r="D11141" s="11">
        <v>46219.661192129599</v>
      </c>
      <c r="E11141" t="s">
        <v>14633</v>
      </c>
      <c r="F11141" t="s">
        <v>6415</v>
      </c>
      <c r="G11141" t="s">
        <v>9094</v>
      </c>
      <c r="H11141" t="s">
        <v>6542</v>
      </c>
      <c r="I11141" t="s">
        <v>3863</v>
      </c>
      <c r="J11141" t="s">
        <v>7294</v>
      </c>
      <c r="K11141" t="s">
        <v>14634</v>
      </c>
      <c r="L11141" t="s">
        <v>14285</v>
      </c>
      <c r="M11141" t="s">
        <v>14635</v>
      </c>
      <c r="N11141" t="s">
        <v>6787</v>
      </c>
      <c r="O11141" t="s">
        <v>6810</v>
      </c>
      <c r="P11141">
        <v>12245000</v>
      </c>
      <c r="Q11141" t="s">
        <v>6636</v>
      </c>
      <c r="R11141" t="s">
        <v>6636</v>
      </c>
      <c r="S11141" s="12"/>
      <c r="T11141" s="13"/>
      <c r="U11141" t="s">
        <v>9028</v>
      </c>
    </row>
    <row r="11142" spans="1:21" x14ac:dyDescent="0.25">
      <c r="A11142" t="s">
        <v>6637</v>
      </c>
      <c r="B11142" s="12">
        <v>216680</v>
      </c>
      <c r="C11142" t="s">
        <v>14632</v>
      </c>
      <c r="D11142" s="11">
        <v>46219.661192129599</v>
      </c>
      <c r="E11142" t="s">
        <v>14633</v>
      </c>
      <c r="F11142" t="s">
        <v>6415</v>
      </c>
      <c r="G11142" t="s">
        <v>9095</v>
      </c>
      <c r="H11142" t="s">
        <v>6542</v>
      </c>
      <c r="I11142" t="s">
        <v>3863</v>
      </c>
      <c r="J11142" t="s">
        <v>7294</v>
      </c>
      <c r="K11142" t="s">
        <v>14634</v>
      </c>
      <c r="L11142" t="s">
        <v>14285</v>
      </c>
      <c r="M11142" t="s">
        <v>14635</v>
      </c>
      <c r="N11142" t="s">
        <v>6787</v>
      </c>
      <c r="O11142" t="s">
        <v>6810</v>
      </c>
      <c r="P11142">
        <v>12245000</v>
      </c>
      <c r="Q11142" t="s">
        <v>6636</v>
      </c>
      <c r="R11142" t="s">
        <v>6636</v>
      </c>
      <c r="S11142" s="12"/>
      <c r="T11142" s="13"/>
      <c r="U11142" t="s">
        <v>9028</v>
      </c>
    </row>
    <row r="11143" spans="1:21" x14ac:dyDescent="0.25">
      <c r="A11143" t="s">
        <v>6637</v>
      </c>
      <c r="B11143" s="12">
        <v>216680</v>
      </c>
      <c r="C11143" t="s">
        <v>14632</v>
      </c>
      <c r="D11143" s="11">
        <v>46219.661192129599</v>
      </c>
      <c r="E11143" t="s">
        <v>14633</v>
      </c>
      <c r="F11143" t="s">
        <v>6415</v>
      </c>
      <c r="G11143" t="s">
        <v>9096</v>
      </c>
      <c r="H11143" t="s">
        <v>6542</v>
      </c>
      <c r="I11143" t="s">
        <v>3863</v>
      </c>
      <c r="J11143" t="s">
        <v>7294</v>
      </c>
      <c r="K11143" t="s">
        <v>14634</v>
      </c>
      <c r="L11143" t="s">
        <v>14285</v>
      </c>
      <c r="M11143" t="s">
        <v>14635</v>
      </c>
      <c r="N11143" t="s">
        <v>6787</v>
      </c>
      <c r="O11143" t="s">
        <v>6810</v>
      </c>
      <c r="P11143">
        <v>12245000</v>
      </c>
      <c r="Q11143" t="s">
        <v>6636</v>
      </c>
      <c r="R11143" t="s">
        <v>6636</v>
      </c>
      <c r="S11143" s="12"/>
      <c r="T11143" s="13"/>
      <c r="U11143" t="s">
        <v>9028</v>
      </c>
    </row>
    <row r="11144" spans="1:21" x14ac:dyDescent="0.25">
      <c r="A11144" t="s">
        <v>6619</v>
      </c>
      <c r="B11144" s="12">
        <v>216680</v>
      </c>
      <c r="C11144" t="s">
        <v>14632</v>
      </c>
      <c r="D11144" s="11">
        <v>46219.744189814803</v>
      </c>
      <c r="E11144" t="s">
        <v>14633</v>
      </c>
      <c r="F11144" t="s">
        <v>6415</v>
      </c>
      <c r="G11144" t="s">
        <v>9086</v>
      </c>
      <c r="H11144" t="s">
        <v>6542</v>
      </c>
      <c r="I11144" t="s">
        <v>3863</v>
      </c>
      <c r="J11144" t="s">
        <v>7294</v>
      </c>
      <c r="K11144" t="s">
        <v>14634</v>
      </c>
      <c r="L11144" t="s">
        <v>14285</v>
      </c>
      <c r="M11144" t="s">
        <v>14635</v>
      </c>
      <c r="N11144" t="s">
        <v>6787</v>
      </c>
      <c r="O11144" t="s">
        <v>6810</v>
      </c>
      <c r="P11144">
        <v>12245000</v>
      </c>
      <c r="Q11144" t="s">
        <v>6636</v>
      </c>
      <c r="R11144" t="s">
        <v>6636</v>
      </c>
      <c r="S11144" s="12"/>
      <c r="T11144" s="13"/>
      <c r="U11144" t="s">
        <v>9028</v>
      </c>
    </row>
    <row r="11145" spans="1:21" x14ac:dyDescent="0.25">
      <c r="A11145" t="s">
        <v>6619</v>
      </c>
      <c r="B11145" s="12">
        <v>216680</v>
      </c>
      <c r="C11145" t="s">
        <v>14632</v>
      </c>
      <c r="D11145" s="11">
        <v>46219.744189814803</v>
      </c>
      <c r="E11145" t="s">
        <v>14633</v>
      </c>
      <c r="F11145" t="s">
        <v>6415</v>
      </c>
      <c r="G11145" t="s">
        <v>9088</v>
      </c>
      <c r="H11145" t="s">
        <v>6542</v>
      </c>
      <c r="I11145" t="s">
        <v>3863</v>
      </c>
      <c r="J11145" t="s">
        <v>7294</v>
      </c>
      <c r="K11145" t="s">
        <v>14634</v>
      </c>
      <c r="L11145" t="s">
        <v>14285</v>
      </c>
      <c r="M11145" t="s">
        <v>14635</v>
      </c>
      <c r="N11145" t="s">
        <v>6787</v>
      </c>
      <c r="O11145" t="s">
        <v>6810</v>
      </c>
      <c r="P11145">
        <v>12245000</v>
      </c>
      <c r="Q11145" t="s">
        <v>6636</v>
      </c>
      <c r="R11145" t="s">
        <v>6636</v>
      </c>
      <c r="S11145" s="12"/>
      <c r="T11145" s="13"/>
      <c r="U11145" t="s">
        <v>9028</v>
      </c>
    </row>
    <row r="11146" spans="1:21" x14ac:dyDescent="0.25">
      <c r="A11146" t="s">
        <v>6619</v>
      </c>
      <c r="B11146" s="12">
        <v>216680</v>
      </c>
      <c r="C11146" t="s">
        <v>14632</v>
      </c>
      <c r="D11146" s="11">
        <v>46219.744189814803</v>
      </c>
      <c r="E11146" t="s">
        <v>14633</v>
      </c>
      <c r="F11146" t="s">
        <v>6415</v>
      </c>
      <c r="G11146" t="s">
        <v>9089</v>
      </c>
      <c r="H11146" t="s">
        <v>6542</v>
      </c>
      <c r="I11146" t="s">
        <v>3863</v>
      </c>
      <c r="J11146" t="s">
        <v>7294</v>
      </c>
      <c r="K11146" t="s">
        <v>14634</v>
      </c>
      <c r="L11146" t="s">
        <v>14285</v>
      </c>
      <c r="M11146" t="s">
        <v>14635</v>
      </c>
      <c r="N11146" t="s">
        <v>6787</v>
      </c>
      <c r="O11146" t="s">
        <v>6810</v>
      </c>
      <c r="P11146">
        <v>12245000</v>
      </c>
      <c r="Q11146" t="s">
        <v>6636</v>
      </c>
      <c r="R11146" t="s">
        <v>6636</v>
      </c>
      <c r="S11146" s="12"/>
      <c r="T11146" s="13"/>
      <c r="U11146" t="s">
        <v>9028</v>
      </c>
    </row>
    <row r="11147" spans="1:21" x14ac:dyDescent="0.25">
      <c r="A11147" t="s">
        <v>6619</v>
      </c>
      <c r="B11147" s="12">
        <v>216680</v>
      </c>
      <c r="C11147" t="s">
        <v>14632</v>
      </c>
      <c r="D11147" s="11">
        <v>46219.744189814803</v>
      </c>
      <c r="E11147" t="s">
        <v>14633</v>
      </c>
      <c r="F11147" t="s">
        <v>6415</v>
      </c>
      <c r="G11147" t="s">
        <v>6968</v>
      </c>
      <c r="H11147" t="s">
        <v>6542</v>
      </c>
      <c r="I11147" t="s">
        <v>3863</v>
      </c>
      <c r="J11147" t="s">
        <v>7294</v>
      </c>
      <c r="K11147" t="s">
        <v>14634</v>
      </c>
      <c r="L11147" t="s">
        <v>14285</v>
      </c>
      <c r="M11147" t="s">
        <v>14635</v>
      </c>
      <c r="N11147" t="s">
        <v>6787</v>
      </c>
      <c r="O11147" t="s">
        <v>6810</v>
      </c>
      <c r="P11147">
        <v>12245000</v>
      </c>
      <c r="Q11147" t="s">
        <v>6636</v>
      </c>
      <c r="R11147" t="s">
        <v>6636</v>
      </c>
      <c r="S11147" s="12"/>
      <c r="T11147" s="13"/>
      <c r="U11147" t="s">
        <v>9028</v>
      </c>
    </row>
    <row r="11148" spans="1:21" x14ac:dyDescent="0.25">
      <c r="A11148" t="s">
        <v>6619</v>
      </c>
      <c r="B11148" s="12">
        <v>216680</v>
      </c>
      <c r="C11148" t="s">
        <v>14632</v>
      </c>
      <c r="D11148" s="11">
        <v>46219.744189814803</v>
      </c>
      <c r="E11148" t="s">
        <v>14633</v>
      </c>
      <c r="F11148" t="s">
        <v>6415</v>
      </c>
      <c r="G11148" t="s">
        <v>9090</v>
      </c>
      <c r="H11148" t="s">
        <v>6542</v>
      </c>
      <c r="I11148" t="s">
        <v>3863</v>
      </c>
      <c r="J11148" t="s">
        <v>7294</v>
      </c>
      <c r="K11148" t="s">
        <v>14634</v>
      </c>
      <c r="L11148" t="s">
        <v>14285</v>
      </c>
      <c r="M11148" t="s">
        <v>14635</v>
      </c>
      <c r="N11148" t="s">
        <v>6787</v>
      </c>
      <c r="O11148" t="s">
        <v>6810</v>
      </c>
      <c r="P11148">
        <v>12245000</v>
      </c>
      <c r="Q11148" t="s">
        <v>6636</v>
      </c>
      <c r="R11148" t="s">
        <v>6636</v>
      </c>
      <c r="S11148" s="12"/>
      <c r="T11148" s="13"/>
      <c r="U11148" t="s">
        <v>9028</v>
      </c>
    </row>
    <row r="11149" spans="1:21" x14ac:dyDescent="0.25">
      <c r="A11149" t="s">
        <v>6619</v>
      </c>
      <c r="B11149" s="12">
        <v>216680</v>
      </c>
      <c r="C11149" t="s">
        <v>14632</v>
      </c>
      <c r="D11149" s="11">
        <v>46219.744189814803</v>
      </c>
      <c r="E11149" t="s">
        <v>14633</v>
      </c>
      <c r="F11149" t="s">
        <v>6415</v>
      </c>
      <c r="G11149" t="s">
        <v>9091</v>
      </c>
      <c r="H11149" t="s">
        <v>6542</v>
      </c>
      <c r="I11149" t="s">
        <v>3863</v>
      </c>
      <c r="J11149" t="s">
        <v>7294</v>
      </c>
      <c r="K11149" t="s">
        <v>14634</v>
      </c>
      <c r="L11149" t="s">
        <v>14285</v>
      </c>
      <c r="M11149" t="s">
        <v>14635</v>
      </c>
      <c r="N11149" t="s">
        <v>6787</v>
      </c>
      <c r="O11149" t="s">
        <v>6810</v>
      </c>
      <c r="P11149">
        <v>12245000</v>
      </c>
      <c r="Q11149" t="s">
        <v>6636</v>
      </c>
      <c r="R11149" t="s">
        <v>6636</v>
      </c>
      <c r="S11149" s="12"/>
      <c r="T11149" s="13"/>
      <c r="U11149" t="s">
        <v>9028</v>
      </c>
    </row>
    <row r="11150" spans="1:21" x14ac:dyDescent="0.25">
      <c r="A11150" t="s">
        <v>6619</v>
      </c>
      <c r="B11150" s="12">
        <v>216680</v>
      </c>
      <c r="C11150" t="s">
        <v>14632</v>
      </c>
      <c r="D11150" s="11">
        <v>46219.744189814803</v>
      </c>
      <c r="E11150" t="s">
        <v>14633</v>
      </c>
      <c r="F11150" t="s">
        <v>6415</v>
      </c>
      <c r="G11150" t="s">
        <v>9092</v>
      </c>
      <c r="H11150" t="s">
        <v>6542</v>
      </c>
      <c r="I11150" t="s">
        <v>3863</v>
      </c>
      <c r="J11150" t="s">
        <v>7294</v>
      </c>
      <c r="K11150" t="s">
        <v>14634</v>
      </c>
      <c r="L11150" t="s">
        <v>14285</v>
      </c>
      <c r="M11150" t="s">
        <v>14635</v>
      </c>
      <c r="N11150" t="s">
        <v>6787</v>
      </c>
      <c r="O11150" t="s">
        <v>6810</v>
      </c>
      <c r="P11150">
        <v>12245000</v>
      </c>
      <c r="Q11150" t="s">
        <v>6636</v>
      </c>
      <c r="R11150" t="s">
        <v>6636</v>
      </c>
      <c r="S11150" s="12"/>
      <c r="T11150" s="13"/>
      <c r="U11150" t="s">
        <v>9028</v>
      </c>
    </row>
    <row r="11151" spans="1:21" x14ac:dyDescent="0.25">
      <c r="A11151" t="s">
        <v>6619</v>
      </c>
      <c r="B11151" s="12">
        <v>216680</v>
      </c>
      <c r="C11151" t="s">
        <v>14632</v>
      </c>
      <c r="D11151" s="11">
        <v>46219.744189814803</v>
      </c>
      <c r="E11151" t="s">
        <v>14633</v>
      </c>
      <c r="F11151" t="s">
        <v>6415</v>
      </c>
      <c r="G11151" t="s">
        <v>9093</v>
      </c>
      <c r="H11151" t="s">
        <v>6542</v>
      </c>
      <c r="I11151" t="s">
        <v>3863</v>
      </c>
      <c r="J11151" t="s">
        <v>7294</v>
      </c>
      <c r="K11151" t="s">
        <v>14634</v>
      </c>
      <c r="L11151" t="s">
        <v>14285</v>
      </c>
      <c r="M11151" t="s">
        <v>14635</v>
      </c>
      <c r="N11151" t="s">
        <v>6787</v>
      </c>
      <c r="O11151" t="s">
        <v>6810</v>
      </c>
      <c r="P11151">
        <v>12245000</v>
      </c>
      <c r="Q11151" t="s">
        <v>6636</v>
      </c>
      <c r="R11151" t="s">
        <v>6636</v>
      </c>
      <c r="S11151" s="12"/>
      <c r="T11151" s="13"/>
      <c r="U11151" t="s">
        <v>9028</v>
      </c>
    </row>
    <row r="11152" spans="1:21" x14ac:dyDescent="0.25">
      <c r="A11152" t="s">
        <v>6619</v>
      </c>
      <c r="B11152" s="12">
        <v>216680</v>
      </c>
      <c r="C11152" t="s">
        <v>14632</v>
      </c>
      <c r="D11152" s="11">
        <v>46219.744189814803</v>
      </c>
      <c r="E11152" t="s">
        <v>14633</v>
      </c>
      <c r="F11152" t="s">
        <v>6415</v>
      </c>
      <c r="G11152" t="s">
        <v>9094</v>
      </c>
      <c r="H11152" t="s">
        <v>6542</v>
      </c>
      <c r="I11152" t="s">
        <v>3863</v>
      </c>
      <c r="J11152" t="s">
        <v>7294</v>
      </c>
      <c r="K11152" t="s">
        <v>14634</v>
      </c>
      <c r="L11152" t="s">
        <v>14285</v>
      </c>
      <c r="M11152" t="s">
        <v>14635</v>
      </c>
      <c r="N11152" t="s">
        <v>6787</v>
      </c>
      <c r="O11152" t="s">
        <v>6810</v>
      </c>
      <c r="P11152">
        <v>12245000</v>
      </c>
      <c r="Q11152" t="s">
        <v>6636</v>
      </c>
      <c r="R11152" t="s">
        <v>6636</v>
      </c>
      <c r="S11152" s="12"/>
      <c r="T11152" s="13"/>
      <c r="U11152" t="s">
        <v>9028</v>
      </c>
    </row>
    <row r="11153" spans="1:21" x14ac:dyDescent="0.25">
      <c r="A11153" t="s">
        <v>6619</v>
      </c>
      <c r="B11153" s="12">
        <v>216680</v>
      </c>
      <c r="C11153" t="s">
        <v>14632</v>
      </c>
      <c r="D11153" s="11">
        <v>46219.744189814803</v>
      </c>
      <c r="E11153" t="s">
        <v>14633</v>
      </c>
      <c r="F11153" t="s">
        <v>6415</v>
      </c>
      <c r="G11153" t="s">
        <v>9095</v>
      </c>
      <c r="H11153" t="s">
        <v>6542</v>
      </c>
      <c r="I11153" t="s">
        <v>3863</v>
      </c>
      <c r="J11153" t="s">
        <v>7294</v>
      </c>
      <c r="K11153" t="s">
        <v>14634</v>
      </c>
      <c r="L11153" t="s">
        <v>14285</v>
      </c>
      <c r="M11153" t="s">
        <v>14635</v>
      </c>
      <c r="N11153" t="s">
        <v>6787</v>
      </c>
      <c r="O11153" t="s">
        <v>6810</v>
      </c>
      <c r="P11153">
        <v>12245000</v>
      </c>
      <c r="Q11153" t="s">
        <v>6636</v>
      </c>
      <c r="R11153" t="s">
        <v>6636</v>
      </c>
      <c r="S11153" s="12"/>
      <c r="T11153" s="13"/>
      <c r="U11153" t="s">
        <v>9028</v>
      </c>
    </row>
    <row r="11154" spans="1:21" x14ac:dyDescent="0.25">
      <c r="A11154" t="s">
        <v>6619</v>
      </c>
      <c r="B11154" s="12">
        <v>216680</v>
      </c>
      <c r="C11154" t="s">
        <v>14632</v>
      </c>
      <c r="D11154" s="11">
        <v>46219.744189814803</v>
      </c>
      <c r="E11154" t="s">
        <v>14633</v>
      </c>
      <c r="F11154" t="s">
        <v>6415</v>
      </c>
      <c r="G11154" t="s">
        <v>9096</v>
      </c>
      <c r="H11154" t="s">
        <v>6542</v>
      </c>
      <c r="I11154" t="s">
        <v>3863</v>
      </c>
      <c r="J11154" t="s">
        <v>7294</v>
      </c>
      <c r="K11154" t="s">
        <v>14634</v>
      </c>
      <c r="L11154" t="s">
        <v>14285</v>
      </c>
      <c r="M11154" t="s">
        <v>14635</v>
      </c>
      <c r="N11154" t="s">
        <v>6787</v>
      </c>
      <c r="O11154" t="s">
        <v>6810</v>
      </c>
      <c r="P11154">
        <v>12245000</v>
      </c>
      <c r="Q11154" t="s">
        <v>6636</v>
      </c>
      <c r="R11154" t="s">
        <v>6636</v>
      </c>
      <c r="S11154" s="12"/>
      <c r="T11154" s="13"/>
      <c r="U11154" t="s">
        <v>9028</v>
      </c>
    </row>
    <row r="11155" spans="1:21" x14ac:dyDescent="0.25">
      <c r="A11155" t="s">
        <v>6619</v>
      </c>
      <c r="B11155" s="12">
        <v>216695</v>
      </c>
      <c r="C11155" t="s">
        <v>14441</v>
      </c>
      <c r="D11155" s="11">
        <v>46219.7677430556</v>
      </c>
      <c r="E11155" t="s">
        <v>14442</v>
      </c>
      <c r="F11155" t="s">
        <v>6415</v>
      </c>
      <c r="G11155" t="s">
        <v>9086</v>
      </c>
      <c r="H11155" t="s">
        <v>6542</v>
      </c>
      <c r="I11155" t="s">
        <v>65</v>
      </c>
      <c r="J11155" t="s">
        <v>57</v>
      </c>
      <c r="K11155" t="s">
        <v>14443</v>
      </c>
      <c r="L11155" t="s">
        <v>14285</v>
      </c>
      <c r="M11155" t="s">
        <v>14444</v>
      </c>
      <c r="N11155" t="s">
        <v>6787</v>
      </c>
      <c r="O11155" t="s">
        <v>6810</v>
      </c>
      <c r="P11155">
        <v>12245000</v>
      </c>
      <c r="Q11155" t="s">
        <v>6636</v>
      </c>
      <c r="R11155" t="s">
        <v>6636</v>
      </c>
      <c r="S11155" s="12"/>
      <c r="T11155" s="13"/>
      <c r="U11155" t="s">
        <v>7460</v>
      </c>
    </row>
    <row r="11156" spans="1:21" x14ac:dyDescent="0.25">
      <c r="A11156" t="s">
        <v>6619</v>
      </c>
      <c r="B11156" s="12">
        <v>216695</v>
      </c>
      <c r="C11156" t="s">
        <v>14441</v>
      </c>
      <c r="D11156" s="11">
        <v>46219.7677430556</v>
      </c>
      <c r="E11156" t="s">
        <v>14442</v>
      </c>
      <c r="F11156" t="s">
        <v>6415</v>
      </c>
      <c r="G11156" t="s">
        <v>9088</v>
      </c>
      <c r="H11156" t="s">
        <v>6542</v>
      </c>
      <c r="I11156" t="s">
        <v>65</v>
      </c>
      <c r="J11156" t="s">
        <v>57</v>
      </c>
      <c r="K11156" t="s">
        <v>14443</v>
      </c>
      <c r="L11156" t="s">
        <v>14285</v>
      </c>
      <c r="M11156" t="s">
        <v>14444</v>
      </c>
      <c r="N11156" t="s">
        <v>6787</v>
      </c>
      <c r="O11156" t="s">
        <v>6810</v>
      </c>
      <c r="P11156">
        <v>12245000</v>
      </c>
      <c r="Q11156" t="s">
        <v>6636</v>
      </c>
      <c r="R11156" t="s">
        <v>6636</v>
      </c>
      <c r="S11156" s="12"/>
      <c r="T11156" s="13"/>
      <c r="U11156" t="s">
        <v>7460</v>
      </c>
    </row>
    <row r="11157" spans="1:21" x14ac:dyDescent="0.25">
      <c r="A11157" t="s">
        <v>6619</v>
      </c>
      <c r="B11157" s="12">
        <v>216695</v>
      </c>
      <c r="C11157" t="s">
        <v>14441</v>
      </c>
      <c r="D11157" s="11">
        <v>46219.7677430556</v>
      </c>
      <c r="E11157" t="s">
        <v>14442</v>
      </c>
      <c r="F11157" t="s">
        <v>6415</v>
      </c>
      <c r="G11157" t="s">
        <v>9089</v>
      </c>
      <c r="H11157" t="s">
        <v>6542</v>
      </c>
      <c r="I11157" t="s">
        <v>65</v>
      </c>
      <c r="J11157" t="s">
        <v>57</v>
      </c>
      <c r="K11157" t="s">
        <v>14443</v>
      </c>
      <c r="L11157" t="s">
        <v>14285</v>
      </c>
      <c r="M11157" t="s">
        <v>14444</v>
      </c>
      <c r="N11157" t="s">
        <v>6787</v>
      </c>
      <c r="O11157" t="s">
        <v>6810</v>
      </c>
      <c r="P11157">
        <v>12245000</v>
      </c>
      <c r="Q11157" t="s">
        <v>6636</v>
      </c>
      <c r="R11157" t="s">
        <v>6636</v>
      </c>
      <c r="S11157" s="12"/>
      <c r="T11157" s="13"/>
      <c r="U11157" t="s">
        <v>7460</v>
      </c>
    </row>
    <row r="11158" spans="1:21" x14ac:dyDescent="0.25">
      <c r="A11158" t="s">
        <v>6619</v>
      </c>
      <c r="B11158" s="12">
        <v>216695</v>
      </c>
      <c r="C11158" t="s">
        <v>14441</v>
      </c>
      <c r="D11158" s="11">
        <v>46219.7677430556</v>
      </c>
      <c r="E11158" t="s">
        <v>14442</v>
      </c>
      <c r="F11158" t="s">
        <v>6415</v>
      </c>
      <c r="G11158" t="s">
        <v>6968</v>
      </c>
      <c r="H11158" t="s">
        <v>6542</v>
      </c>
      <c r="I11158" t="s">
        <v>65</v>
      </c>
      <c r="J11158" t="s">
        <v>57</v>
      </c>
      <c r="K11158" t="s">
        <v>14443</v>
      </c>
      <c r="L11158" t="s">
        <v>14285</v>
      </c>
      <c r="M11158" t="s">
        <v>14444</v>
      </c>
      <c r="N11158" t="s">
        <v>6787</v>
      </c>
      <c r="O11158" t="s">
        <v>6810</v>
      </c>
      <c r="P11158">
        <v>12245000</v>
      </c>
      <c r="Q11158" t="s">
        <v>6636</v>
      </c>
      <c r="R11158" t="s">
        <v>6636</v>
      </c>
      <c r="S11158" s="12"/>
      <c r="T11158" s="13"/>
      <c r="U11158" t="s">
        <v>7460</v>
      </c>
    </row>
    <row r="11159" spans="1:21" x14ac:dyDescent="0.25">
      <c r="A11159" t="s">
        <v>6619</v>
      </c>
      <c r="B11159" s="12">
        <v>216695</v>
      </c>
      <c r="C11159" t="s">
        <v>14441</v>
      </c>
      <c r="D11159" s="11">
        <v>46219.7677430556</v>
      </c>
      <c r="E11159" t="s">
        <v>14442</v>
      </c>
      <c r="F11159" t="s">
        <v>6415</v>
      </c>
      <c r="G11159" t="s">
        <v>9090</v>
      </c>
      <c r="H11159" t="s">
        <v>6542</v>
      </c>
      <c r="I11159" t="s">
        <v>65</v>
      </c>
      <c r="J11159" t="s">
        <v>57</v>
      </c>
      <c r="K11159" t="s">
        <v>14443</v>
      </c>
      <c r="L11159" t="s">
        <v>14285</v>
      </c>
      <c r="M11159" t="s">
        <v>14444</v>
      </c>
      <c r="N11159" t="s">
        <v>6787</v>
      </c>
      <c r="O11159" t="s">
        <v>6810</v>
      </c>
      <c r="P11159">
        <v>12245000</v>
      </c>
      <c r="Q11159" t="s">
        <v>6636</v>
      </c>
      <c r="R11159" t="s">
        <v>6636</v>
      </c>
      <c r="S11159" s="12"/>
      <c r="T11159" s="13"/>
      <c r="U11159" t="s">
        <v>7460</v>
      </c>
    </row>
    <row r="11160" spans="1:21" x14ac:dyDescent="0.25">
      <c r="A11160" t="s">
        <v>6619</v>
      </c>
      <c r="B11160" s="12">
        <v>216695</v>
      </c>
      <c r="C11160" t="s">
        <v>14441</v>
      </c>
      <c r="D11160" s="11">
        <v>46219.7677430556</v>
      </c>
      <c r="E11160" t="s">
        <v>14442</v>
      </c>
      <c r="F11160" t="s">
        <v>6415</v>
      </c>
      <c r="G11160" t="s">
        <v>9091</v>
      </c>
      <c r="H11160" t="s">
        <v>6542</v>
      </c>
      <c r="I11160" t="s">
        <v>65</v>
      </c>
      <c r="J11160" t="s">
        <v>57</v>
      </c>
      <c r="K11160" t="s">
        <v>14443</v>
      </c>
      <c r="L11160" t="s">
        <v>14285</v>
      </c>
      <c r="M11160" t="s">
        <v>14444</v>
      </c>
      <c r="N11160" t="s">
        <v>6787</v>
      </c>
      <c r="O11160" t="s">
        <v>6810</v>
      </c>
      <c r="P11160">
        <v>12245000</v>
      </c>
      <c r="Q11160" t="s">
        <v>6636</v>
      </c>
      <c r="R11160" t="s">
        <v>6636</v>
      </c>
      <c r="S11160" s="12"/>
      <c r="T11160" s="13"/>
      <c r="U11160" t="s">
        <v>7460</v>
      </c>
    </row>
    <row r="11161" spans="1:21" x14ac:dyDescent="0.25">
      <c r="A11161" t="s">
        <v>6619</v>
      </c>
      <c r="B11161" s="12">
        <v>216695</v>
      </c>
      <c r="C11161" t="s">
        <v>14441</v>
      </c>
      <c r="D11161" s="11">
        <v>46219.7677430556</v>
      </c>
      <c r="E11161" t="s">
        <v>14442</v>
      </c>
      <c r="F11161" t="s">
        <v>6415</v>
      </c>
      <c r="G11161" t="s">
        <v>9092</v>
      </c>
      <c r="H11161" t="s">
        <v>6542</v>
      </c>
      <c r="I11161" t="s">
        <v>65</v>
      </c>
      <c r="J11161" t="s">
        <v>57</v>
      </c>
      <c r="K11161" t="s">
        <v>14443</v>
      </c>
      <c r="L11161" t="s">
        <v>14285</v>
      </c>
      <c r="M11161" t="s">
        <v>14444</v>
      </c>
      <c r="N11161" t="s">
        <v>6787</v>
      </c>
      <c r="O11161" t="s">
        <v>6810</v>
      </c>
      <c r="P11161">
        <v>12245000</v>
      </c>
      <c r="Q11161" t="s">
        <v>6636</v>
      </c>
      <c r="R11161" t="s">
        <v>6636</v>
      </c>
      <c r="S11161" s="12"/>
      <c r="T11161" s="13"/>
      <c r="U11161" t="s">
        <v>7460</v>
      </c>
    </row>
    <row r="11162" spans="1:21" x14ac:dyDescent="0.25">
      <c r="A11162" t="s">
        <v>6619</v>
      </c>
      <c r="B11162" s="12">
        <v>216695</v>
      </c>
      <c r="C11162" t="s">
        <v>14441</v>
      </c>
      <c r="D11162" s="11">
        <v>46219.7677430556</v>
      </c>
      <c r="E11162" t="s">
        <v>14442</v>
      </c>
      <c r="F11162" t="s">
        <v>6415</v>
      </c>
      <c r="G11162" t="s">
        <v>9093</v>
      </c>
      <c r="H11162" t="s">
        <v>6542</v>
      </c>
      <c r="I11162" t="s">
        <v>65</v>
      </c>
      <c r="J11162" t="s">
        <v>57</v>
      </c>
      <c r="K11162" t="s">
        <v>14443</v>
      </c>
      <c r="L11162" t="s">
        <v>14285</v>
      </c>
      <c r="M11162" t="s">
        <v>14444</v>
      </c>
      <c r="N11162" t="s">
        <v>6787</v>
      </c>
      <c r="O11162" t="s">
        <v>6810</v>
      </c>
      <c r="P11162">
        <v>12245000</v>
      </c>
      <c r="Q11162" t="s">
        <v>6636</v>
      </c>
      <c r="R11162" t="s">
        <v>6636</v>
      </c>
      <c r="S11162" s="12"/>
      <c r="T11162" s="13"/>
      <c r="U11162" t="s">
        <v>7460</v>
      </c>
    </row>
    <row r="11163" spans="1:21" x14ac:dyDescent="0.25">
      <c r="A11163" t="s">
        <v>6619</v>
      </c>
      <c r="B11163" s="12">
        <v>216695</v>
      </c>
      <c r="C11163" t="s">
        <v>14441</v>
      </c>
      <c r="D11163" s="11">
        <v>46219.7677430556</v>
      </c>
      <c r="E11163" t="s">
        <v>14442</v>
      </c>
      <c r="F11163" t="s">
        <v>6415</v>
      </c>
      <c r="G11163" t="s">
        <v>9094</v>
      </c>
      <c r="H11163" t="s">
        <v>6542</v>
      </c>
      <c r="I11163" t="s">
        <v>65</v>
      </c>
      <c r="J11163" t="s">
        <v>57</v>
      </c>
      <c r="K11163" t="s">
        <v>14443</v>
      </c>
      <c r="L11163" t="s">
        <v>14285</v>
      </c>
      <c r="M11163" t="s">
        <v>14444</v>
      </c>
      <c r="N11163" t="s">
        <v>6787</v>
      </c>
      <c r="O11163" t="s">
        <v>6810</v>
      </c>
      <c r="P11163">
        <v>12245000</v>
      </c>
      <c r="Q11163" t="s">
        <v>6636</v>
      </c>
      <c r="R11163" t="s">
        <v>6636</v>
      </c>
      <c r="S11163" s="12"/>
      <c r="T11163" s="13"/>
      <c r="U11163" t="s">
        <v>7460</v>
      </c>
    </row>
    <row r="11164" spans="1:21" x14ac:dyDescent="0.25">
      <c r="A11164" t="s">
        <v>6619</v>
      </c>
      <c r="B11164" s="12">
        <v>216695</v>
      </c>
      <c r="C11164" t="s">
        <v>14441</v>
      </c>
      <c r="D11164" s="11">
        <v>46219.7677430556</v>
      </c>
      <c r="E11164" t="s">
        <v>14442</v>
      </c>
      <c r="F11164" t="s">
        <v>6415</v>
      </c>
      <c r="G11164" t="s">
        <v>9095</v>
      </c>
      <c r="H11164" t="s">
        <v>6542</v>
      </c>
      <c r="I11164" t="s">
        <v>65</v>
      </c>
      <c r="J11164" t="s">
        <v>57</v>
      </c>
      <c r="K11164" t="s">
        <v>14443</v>
      </c>
      <c r="L11164" t="s">
        <v>14285</v>
      </c>
      <c r="M11164" t="s">
        <v>14444</v>
      </c>
      <c r="N11164" t="s">
        <v>6787</v>
      </c>
      <c r="O11164" t="s">
        <v>6810</v>
      </c>
      <c r="P11164">
        <v>12245000</v>
      </c>
      <c r="Q11164" t="s">
        <v>6636</v>
      </c>
      <c r="R11164" t="s">
        <v>6636</v>
      </c>
      <c r="S11164" s="12"/>
      <c r="T11164" s="13"/>
      <c r="U11164" t="s">
        <v>7460</v>
      </c>
    </row>
    <row r="11165" spans="1:21" x14ac:dyDescent="0.25">
      <c r="A11165" t="s">
        <v>6619</v>
      </c>
      <c r="B11165" s="12">
        <v>216695</v>
      </c>
      <c r="C11165" t="s">
        <v>14441</v>
      </c>
      <c r="D11165" s="11">
        <v>46219.7677430556</v>
      </c>
      <c r="E11165" t="s">
        <v>14442</v>
      </c>
      <c r="F11165" t="s">
        <v>6415</v>
      </c>
      <c r="G11165" t="s">
        <v>9096</v>
      </c>
      <c r="H11165" t="s">
        <v>6542</v>
      </c>
      <c r="I11165" t="s">
        <v>65</v>
      </c>
      <c r="J11165" t="s">
        <v>57</v>
      </c>
      <c r="K11165" t="s">
        <v>14443</v>
      </c>
      <c r="L11165" t="s">
        <v>14285</v>
      </c>
      <c r="M11165" t="s">
        <v>14444</v>
      </c>
      <c r="N11165" t="s">
        <v>6787</v>
      </c>
      <c r="O11165" t="s">
        <v>6810</v>
      </c>
      <c r="P11165">
        <v>12245000</v>
      </c>
      <c r="Q11165" t="s">
        <v>6636</v>
      </c>
      <c r="R11165" t="s">
        <v>6636</v>
      </c>
      <c r="S11165" s="12"/>
      <c r="T11165" s="13"/>
      <c r="U11165" t="s">
        <v>7460</v>
      </c>
    </row>
    <row r="11166" spans="1:21" x14ac:dyDescent="0.25">
      <c r="A11166" t="s">
        <v>6619</v>
      </c>
      <c r="B11166" s="12">
        <v>216730</v>
      </c>
      <c r="C11166" t="s">
        <v>14622</v>
      </c>
      <c r="D11166" s="11">
        <v>46219.8582523148</v>
      </c>
      <c r="E11166" t="s">
        <v>14623</v>
      </c>
      <c r="F11166" t="s">
        <v>6415</v>
      </c>
      <c r="G11166" t="s">
        <v>9086</v>
      </c>
      <c r="H11166" t="s">
        <v>6542</v>
      </c>
      <c r="I11166" t="s">
        <v>65</v>
      </c>
      <c r="J11166" t="s">
        <v>219</v>
      </c>
      <c r="K11166" t="s">
        <v>14284</v>
      </c>
      <c r="L11166" t="s">
        <v>14285</v>
      </c>
      <c r="M11166" t="s">
        <v>14286</v>
      </c>
      <c r="N11166" t="s">
        <v>6787</v>
      </c>
      <c r="O11166" t="s">
        <v>6810</v>
      </c>
      <c r="P11166">
        <v>14495000</v>
      </c>
      <c r="Q11166" t="s">
        <v>6636</v>
      </c>
      <c r="R11166" t="s">
        <v>6636</v>
      </c>
      <c r="S11166" s="12"/>
      <c r="T11166" s="13"/>
      <c r="U11166" t="s">
        <v>6636</v>
      </c>
    </row>
    <row r="11167" spans="1:21" x14ac:dyDescent="0.25">
      <c r="A11167" t="s">
        <v>6619</v>
      </c>
      <c r="B11167" s="12">
        <v>216730</v>
      </c>
      <c r="C11167" t="s">
        <v>14622</v>
      </c>
      <c r="D11167" s="11">
        <v>46219.8582523148</v>
      </c>
      <c r="E11167" t="s">
        <v>14623</v>
      </c>
      <c r="F11167" t="s">
        <v>6415</v>
      </c>
      <c r="G11167" t="s">
        <v>9088</v>
      </c>
      <c r="H11167" t="s">
        <v>6542</v>
      </c>
      <c r="I11167" t="s">
        <v>65</v>
      </c>
      <c r="J11167" t="s">
        <v>219</v>
      </c>
      <c r="K11167" t="s">
        <v>14284</v>
      </c>
      <c r="L11167" t="s">
        <v>14285</v>
      </c>
      <c r="M11167" t="s">
        <v>14286</v>
      </c>
      <c r="N11167" t="s">
        <v>6787</v>
      </c>
      <c r="O11167" t="s">
        <v>6810</v>
      </c>
      <c r="P11167">
        <v>14495000</v>
      </c>
      <c r="Q11167" t="s">
        <v>6636</v>
      </c>
      <c r="R11167" t="s">
        <v>6636</v>
      </c>
      <c r="S11167" s="12"/>
      <c r="T11167" s="13"/>
      <c r="U11167" t="s">
        <v>6636</v>
      </c>
    </row>
    <row r="11168" spans="1:21" x14ac:dyDescent="0.25">
      <c r="A11168" t="s">
        <v>6619</v>
      </c>
      <c r="B11168" s="12">
        <v>216730</v>
      </c>
      <c r="C11168" t="s">
        <v>14622</v>
      </c>
      <c r="D11168" s="11">
        <v>46219.8582523148</v>
      </c>
      <c r="E11168" t="s">
        <v>14623</v>
      </c>
      <c r="F11168" t="s">
        <v>6415</v>
      </c>
      <c r="G11168" t="s">
        <v>9089</v>
      </c>
      <c r="H11168" t="s">
        <v>6542</v>
      </c>
      <c r="I11168" t="s">
        <v>65</v>
      </c>
      <c r="J11168" t="s">
        <v>219</v>
      </c>
      <c r="K11168" t="s">
        <v>14284</v>
      </c>
      <c r="L11168" t="s">
        <v>14285</v>
      </c>
      <c r="M11168" t="s">
        <v>14286</v>
      </c>
      <c r="N11168" t="s">
        <v>6787</v>
      </c>
      <c r="O11168" t="s">
        <v>6810</v>
      </c>
      <c r="P11168">
        <v>14495000</v>
      </c>
      <c r="Q11168" t="s">
        <v>6636</v>
      </c>
      <c r="R11168" t="s">
        <v>6636</v>
      </c>
      <c r="S11168" s="12"/>
      <c r="T11168" s="13"/>
      <c r="U11168" t="s">
        <v>6636</v>
      </c>
    </row>
    <row r="11169" spans="1:21" x14ac:dyDescent="0.25">
      <c r="A11169" t="s">
        <v>6619</v>
      </c>
      <c r="B11169" s="12">
        <v>216730</v>
      </c>
      <c r="C11169" t="s">
        <v>14622</v>
      </c>
      <c r="D11169" s="11">
        <v>46219.8582523148</v>
      </c>
      <c r="E11169" t="s">
        <v>14623</v>
      </c>
      <c r="F11169" t="s">
        <v>6415</v>
      </c>
      <c r="G11169" t="s">
        <v>6968</v>
      </c>
      <c r="H11169" t="s">
        <v>6542</v>
      </c>
      <c r="I11169" t="s">
        <v>65</v>
      </c>
      <c r="J11169" t="s">
        <v>219</v>
      </c>
      <c r="K11169" t="s">
        <v>14284</v>
      </c>
      <c r="L11169" t="s">
        <v>14285</v>
      </c>
      <c r="M11169" t="s">
        <v>14286</v>
      </c>
      <c r="N11169" t="s">
        <v>6787</v>
      </c>
      <c r="O11169" t="s">
        <v>6810</v>
      </c>
      <c r="P11169">
        <v>14495000</v>
      </c>
      <c r="Q11169" t="s">
        <v>6636</v>
      </c>
      <c r="R11169" t="s">
        <v>6636</v>
      </c>
      <c r="S11169" s="12"/>
      <c r="T11169" s="13"/>
      <c r="U11169" t="s">
        <v>6636</v>
      </c>
    </row>
    <row r="11170" spans="1:21" x14ac:dyDescent="0.25">
      <c r="A11170" t="s">
        <v>6619</v>
      </c>
      <c r="B11170" s="12">
        <v>216730</v>
      </c>
      <c r="C11170" t="s">
        <v>14622</v>
      </c>
      <c r="D11170" s="11">
        <v>46219.8582523148</v>
      </c>
      <c r="E11170" t="s">
        <v>14623</v>
      </c>
      <c r="F11170" t="s">
        <v>6415</v>
      </c>
      <c r="G11170" t="s">
        <v>9090</v>
      </c>
      <c r="H11170" t="s">
        <v>6542</v>
      </c>
      <c r="I11170" t="s">
        <v>65</v>
      </c>
      <c r="J11170" t="s">
        <v>219</v>
      </c>
      <c r="K11170" t="s">
        <v>14284</v>
      </c>
      <c r="L11170" t="s">
        <v>14285</v>
      </c>
      <c r="M11170" t="s">
        <v>14286</v>
      </c>
      <c r="N11170" t="s">
        <v>6787</v>
      </c>
      <c r="O11170" t="s">
        <v>6810</v>
      </c>
      <c r="P11170">
        <v>14495000</v>
      </c>
      <c r="Q11170" t="s">
        <v>6636</v>
      </c>
      <c r="R11170" t="s">
        <v>6636</v>
      </c>
      <c r="S11170" s="12"/>
      <c r="T11170" s="13"/>
      <c r="U11170" t="s">
        <v>6636</v>
      </c>
    </row>
    <row r="11171" spans="1:21" x14ac:dyDescent="0.25">
      <c r="A11171" t="s">
        <v>6619</v>
      </c>
      <c r="B11171" s="12">
        <v>216730</v>
      </c>
      <c r="C11171" t="s">
        <v>14622</v>
      </c>
      <c r="D11171" s="11">
        <v>46219.8582523148</v>
      </c>
      <c r="E11171" t="s">
        <v>14623</v>
      </c>
      <c r="F11171" t="s">
        <v>6415</v>
      </c>
      <c r="G11171" t="s">
        <v>9091</v>
      </c>
      <c r="H11171" t="s">
        <v>6542</v>
      </c>
      <c r="I11171" t="s">
        <v>65</v>
      </c>
      <c r="J11171" t="s">
        <v>219</v>
      </c>
      <c r="K11171" t="s">
        <v>14284</v>
      </c>
      <c r="L11171" t="s">
        <v>14285</v>
      </c>
      <c r="M11171" t="s">
        <v>14286</v>
      </c>
      <c r="N11171" t="s">
        <v>6787</v>
      </c>
      <c r="O11171" t="s">
        <v>6810</v>
      </c>
      <c r="P11171">
        <v>14495000</v>
      </c>
      <c r="Q11171" t="s">
        <v>6636</v>
      </c>
      <c r="R11171" t="s">
        <v>6636</v>
      </c>
      <c r="S11171" s="12"/>
      <c r="T11171" s="13"/>
      <c r="U11171" t="s">
        <v>6636</v>
      </c>
    </row>
    <row r="11172" spans="1:21" x14ac:dyDescent="0.25">
      <c r="A11172" t="s">
        <v>6619</v>
      </c>
      <c r="B11172" s="12">
        <v>216730</v>
      </c>
      <c r="C11172" t="s">
        <v>14622</v>
      </c>
      <c r="D11172" s="11">
        <v>46219.8582523148</v>
      </c>
      <c r="E11172" t="s">
        <v>14623</v>
      </c>
      <c r="F11172" t="s">
        <v>6415</v>
      </c>
      <c r="G11172" t="s">
        <v>9092</v>
      </c>
      <c r="H11172" t="s">
        <v>6542</v>
      </c>
      <c r="I11172" t="s">
        <v>65</v>
      </c>
      <c r="J11172" t="s">
        <v>219</v>
      </c>
      <c r="K11172" t="s">
        <v>14284</v>
      </c>
      <c r="L11172" t="s">
        <v>14285</v>
      </c>
      <c r="M11172" t="s">
        <v>14286</v>
      </c>
      <c r="N11172" t="s">
        <v>6787</v>
      </c>
      <c r="O11172" t="s">
        <v>6810</v>
      </c>
      <c r="P11172">
        <v>14495000</v>
      </c>
      <c r="Q11172" t="s">
        <v>6636</v>
      </c>
      <c r="R11172" t="s">
        <v>6636</v>
      </c>
      <c r="S11172" s="12"/>
      <c r="T11172" s="13"/>
      <c r="U11172" t="s">
        <v>6636</v>
      </c>
    </row>
    <row r="11173" spans="1:21" x14ac:dyDescent="0.25">
      <c r="A11173" t="s">
        <v>6619</v>
      </c>
      <c r="B11173" s="12">
        <v>216730</v>
      </c>
      <c r="C11173" t="s">
        <v>14622</v>
      </c>
      <c r="D11173" s="11">
        <v>46219.8582523148</v>
      </c>
      <c r="E11173" t="s">
        <v>14623</v>
      </c>
      <c r="F11173" t="s">
        <v>6415</v>
      </c>
      <c r="G11173" t="s">
        <v>9093</v>
      </c>
      <c r="H11173" t="s">
        <v>6542</v>
      </c>
      <c r="I11173" t="s">
        <v>65</v>
      </c>
      <c r="J11173" t="s">
        <v>219</v>
      </c>
      <c r="K11173" t="s">
        <v>14284</v>
      </c>
      <c r="L11173" t="s">
        <v>14285</v>
      </c>
      <c r="M11173" t="s">
        <v>14286</v>
      </c>
      <c r="N11173" t="s">
        <v>6787</v>
      </c>
      <c r="O11173" t="s">
        <v>6810</v>
      </c>
      <c r="P11173">
        <v>14495000</v>
      </c>
      <c r="Q11173" t="s">
        <v>6636</v>
      </c>
      <c r="R11173" t="s">
        <v>6636</v>
      </c>
      <c r="S11173" s="12"/>
      <c r="T11173" s="13"/>
      <c r="U11173" t="s">
        <v>6636</v>
      </c>
    </row>
    <row r="11174" spans="1:21" x14ac:dyDescent="0.25">
      <c r="A11174" t="s">
        <v>6619</v>
      </c>
      <c r="B11174" s="12">
        <v>216730</v>
      </c>
      <c r="C11174" t="s">
        <v>14622</v>
      </c>
      <c r="D11174" s="11">
        <v>46219.8582523148</v>
      </c>
      <c r="E11174" t="s">
        <v>14623</v>
      </c>
      <c r="F11174" t="s">
        <v>6415</v>
      </c>
      <c r="G11174" t="s">
        <v>9094</v>
      </c>
      <c r="H11174" t="s">
        <v>6542</v>
      </c>
      <c r="I11174" t="s">
        <v>65</v>
      </c>
      <c r="J11174" t="s">
        <v>219</v>
      </c>
      <c r="K11174" t="s">
        <v>14284</v>
      </c>
      <c r="L11174" t="s">
        <v>14285</v>
      </c>
      <c r="M11174" t="s">
        <v>14286</v>
      </c>
      <c r="N11174" t="s">
        <v>6787</v>
      </c>
      <c r="O11174" t="s">
        <v>6810</v>
      </c>
      <c r="P11174">
        <v>14495000</v>
      </c>
      <c r="Q11174" t="s">
        <v>6636</v>
      </c>
      <c r="R11174" t="s">
        <v>6636</v>
      </c>
      <c r="S11174" s="12"/>
      <c r="T11174" s="13"/>
      <c r="U11174" t="s">
        <v>6636</v>
      </c>
    </row>
    <row r="11175" spans="1:21" x14ac:dyDescent="0.25">
      <c r="A11175" t="s">
        <v>6619</v>
      </c>
      <c r="B11175" s="12">
        <v>216730</v>
      </c>
      <c r="C11175" t="s">
        <v>14622</v>
      </c>
      <c r="D11175" s="11">
        <v>46219.8582523148</v>
      </c>
      <c r="E11175" t="s">
        <v>14623</v>
      </c>
      <c r="F11175" t="s">
        <v>6415</v>
      </c>
      <c r="G11175" t="s">
        <v>9095</v>
      </c>
      <c r="H11175" t="s">
        <v>6542</v>
      </c>
      <c r="I11175" t="s">
        <v>65</v>
      </c>
      <c r="J11175" t="s">
        <v>219</v>
      </c>
      <c r="K11175" t="s">
        <v>14284</v>
      </c>
      <c r="L11175" t="s">
        <v>14285</v>
      </c>
      <c r="M11175" t="s">
        <v>14286</v>
      </c>
      <c r="N11175" t="s">
        <v>6787</v>
      </c>
      <c r="O11175" t="s">
        <v>6810</v>
      </c>
      <c r="P11175">
        <v>14495000</v>
      </c>
      <c r="Q11175" t="s">
        <v>6636</v>
      </c>
      <c r="R11175" t="s">
        <v>6636</v>
      </c>
      <c r="S11175" s="12"/>
      <c r="T11175" s="13"/>
      <c r="U11175" t="s">
        <v>6636</v>
      </c>
    </row>
    <row r="11176" spans="1:21" x14ac:dyDescent="0.25">
      <c r="A11176" t="s">
        <v>6619</v>
      </c>
      <c r="B11176" s="12">
        <v>216730</v>
      </c>
      <c r="C11176" t="s">
        <v>14622</v>
      </c>
      <c r="D11176" s="11">
        <v>46219.8582523148</v>
      </c>
      <c r="E11176" t="s">
        <v>14623</v>
      </c>
      <c r="F11176" t="s">
        <v>6415</v>
      </c>
      <c r="G11176" t="s">
        <v>9096</v>
      </c>
      <c r="H11176" t="s">
        <v>6542</v>
      </c>
      <c r="I11176" t="s">
        <v>65</v>
      </c>
      <c r="J11176" t="s">
        <v>219</v>
      </c>
      <c r="K11176" t="s">
        <v>14284</v>
      </c>
      <c r="L11176" t="s">
        <v>14285</v>
      </c>
      <c r="M11176" t="s">
        <v>14286</v>
      </c>
      <c r="N11176" t="s">
        <v>6787</v>
      </c>
      <c r="O11176" t="s">
        <v>6810</v>
      </c>
      <c r="P11176">
        <v>14495000</v>
      </c>
      <c r="Q11176" t="s">
        <v>6636</v>
      </c>
      <c r="R11176" t="s">
        <v>6636</v>
      </c>
      <c r="S11176" s="12"/>
      <c r="T11176" s="13"/>
      <c r="U11176" t="s">
        <v>6636</v>
      </c>
    </row>
    <row r="11177" spans="1:21" x14ac:dyDescent="0.25">
      <c r="A11177" t="s">
        <v>6637</v>
      </c>
      <c r="B11177" s="12">
        <v>216770</v>
      </c>
      <c r="C11177" t="s">
        <v>14636</v>
      </c>
      <c r="D11177" s="11">
        <v>46220.3444675926</v>
      </c>
      <c r="E11177" t="s">
        <v>14637</v>
      </c>
      <c r="F11177" t="s">
        <v>6415</v>
      </c>
      <c r="G11177" t="s">
        <v>6968</v>
      </c>
      <c r="H11177" t="s">
        <v>6542</v>
      </c>
      <c r="I11177" t="s">
        <v>3863</v>
      </c>
      <c r="J11177" t="s">
        <v>14638</v>
      </c>
      <c r="K11177" t="s">
        <v>14639</v>
      </c>
      <c r="L11177" t="s">
        <v>14258</v>
      </c>
      <c r="M11177" t="s">
        <v>14640</v>
      </c>
      <c r="N11177" t="s">
        <v>7023</v>
      </c>
      <c r="O11177" t="s">
        <v>14641</v>
      </c>
      <c r="P11177">
        <v>27500000</v>
      </c>
      <c r="Q11177" t="s">
        <v>6636</v>
      </c>
      <c r="R11177" t="s">
        <v>6636</v>
      </c>
      <c r="S11177" s="12"/>
      <c r="T11177" s="13"/>
      <c r="U11177" t="s">
        <v>10763</v>
      </c>
    </row>
    <row r="11178" spans="1:21" x14ac:dyDescent="0.25">
      <c r="A11178" t="s">
        <v>6637</v>
      </c>
      <c r="B11178" s="12">
        <v>216770</v>
      </c>
      <c r="C11178" t="s">
        <v>14636</v>
      </c>
      <c r="D11178" s="11">
        <v>46220.3444675926</v>
      </c>
      <c r="E11178" t="s">
        <v>14637</v>
      </c>
      <c r="F11178" t="s">
        <v>6415</v>
      </c>
      <c r="G11178" t="s">
        <v>9091</v>
      </c>
      <c r="H11178" t="s">
        <v>6542</v>
      </c>
      <c r="I11178" t="s">
        <v>3863</v>
      </c>
      <c r="J11178" t="s">
        <v>14638</v>
      </c>
      <c r="K11178" t="s">
        <v>14639</v>
      </c>
      <c r="L11178" t="s">
        <v>14258</v>
      </c>
      <c r="M11178" t="s">
        <v>14640</v>
      </c>
      <c r="N11178" t="s">
        <v>7023</v>
      </c>
      <c r="O11178" t="s">
        <v>14641</v>
      </c>
      <c r="P11178">
        <v>27500000</v>
      </c>
      <c r="Q11178" t="s">
        <v>6636</v>
      </c>
      <c r="R11178" t="s">
        <v>6636</v>
      </c>
      <c r="S11178" s="12"/>
      <c r="T11178" s="13"/>
      <c r="U11178" t="s">
        <v>10763</v>
      </c>
    </row>
    <row r="11179" spans="1:21" x14ac:dyDescent="0.25">
      <c r="A11179" t="s">
        <v>6637</v>
      </c>
      <c r="B11179" s="12">
        <v>216770</v>
      </c>
      <c r="C11179" t="s">
        <v>14636</v>
      </c>
      <c r="D11179" s="11">
        <v>46220.3444675926</v>
      </c>
      <c r="E11179" t="s">
        <v>14637</v>
      </c>
      <c r="F11179" t="s">
        <v>6415</v>
      </c>
      <c r="G11179" t="s">
        <v>14260</v>
      </c>
      <c r="H11179" t="s">
        <v>6542</v>
      </c>
      <c r="I11179" t="s">
        <v>3863</v>
      </c>
      <c r="J11179" t="s">
        <v>14638</v>
      </c>
      <c r="K11179" t="s">
        <v>14639</v>
      </c>
      <c r="L11179" t="s">
        <v>14258</v>
      </c>
      <c r="M11179" t="s">
        <v>14640</v>
      </c>
      <c r="N11179" t="s">
        <v>7023</v>
      </c>
      <c r="O11179" t="s">
        <v>14641</v>
      </c>
      <c r="P11179">
        <v>27500000</v>
      </c>
      <c r="Q11179" t="s">
        <v>6636</v>
      </c>
      <c r="R11179" t="s">
        <v>6636</v>
      </c>
      <c r="S11179" s="12"/>
      <c r="T11179" s="13"/>
      <c r="U11179" t="s">
        <v>10763</v>
      </c>
    </row>
    <row r="11180" spans="1:21" x14ac:dyDescent="0.25">
      <c r="A11180" t="s">
        <v>6637</v>
      </c>
      <c r="B11180" s="12">
        <v>216770</v>
      </c>
      <c r="C11180" t="s">
        <v>14636</v>
      </c>
      <c r="D11180" s="11">
        <v>46220.3444675926</v>
      </c>
      <c r="E11180" t="s">
        <v>14637</v>
      </c>
      <c r="F11180" t="s">
        <v>6415</v>
      </c>
      <c r="G11180" t="s">
        <v>14261</v>
      </c>
      <c r="H11180" t="s">
        <v>6542</v>
      </c>
      <c r="I11180" t="s">
        <v>3863</v>
      </c>
      <c r="J11180" t="s">
        <v>14638</v>
      </c>
      <c r="K11180" t="s">
        <v>14639</v>
      </c>
      <c r="L11180" t="s">
        <v>14258</v>
      </c>
      <c r="M11180" t="s">
        <v>14640</v>
      </c>
      <c r="N11180" t="s">
        <v>7023</v>
      </c>
      <c r="O11180" t="s">
        <v>14641</v>
      </c>
      <c r="P11180">
        <v>27500000</v>
      </c>
      <c r="Q11180" t="s">
        <v>6636</v>
      </c>
      <c r="R11180" t="s">
        <v>6636</v>
      </c>
      <c r="S11180" s="12"/>
      <c r="T11180" s="13"/>
      <c r="U11180" t="s">
        <v>10763</v>
      </c>
    </row>
    <row r="11181" spans="1:21" x14ac:dyDescent="0.25">
      <c r="A11181" t="s">
        <v>6637</v>
      </c>
      <c r="B11181" s="12">
        <v>216770</v>
      </c>
      <c r="C11181" t="s">
        <v>14636</v>
      </c>
      <c r="D11181" s="11">
        <v>46220.3444675926</v>
      </c>
      <c r="E11181" t="s">
        <v>14637</v>
      </c>
      <c r="F11181" t="s">
        <v>6415</v>
      </c>
      <c r="G11181" t="s">
        <v>14262</v>
      </c>
      <c r="H11181" t="s">
        <v>6542</v>
      </c>
      <c r="I11181" t="s">
        <v>3863</v>
      </c>
      <c r="J11181" t="s">
        <v>14638</v>
      </c>
      <c r="K11181" t="s">
        <v>14639</v>
      </c>
      <c r="L11181" t="s">
        <v>14258</v>
      </c>
      <c r="M11181" t="s">
        <v>14640</v>
      </c>
      <c r="N11181" t="s">
        <v>7023</v>
      </c>
      <c r="O11181" t="s">
        <v>14641</v>
      </c>
      <c r="P11181">
        <v>27500000</v>
      </c>
      <c r="Q11181" t="s">
        <v>6636</v>
      </c>
      <c r="R11181" t="s">
        <v>6636</v>
      </c>
      <c r="S11181" s="12"/>
      <c r="T11181" s="13"/>
      <c r="U11181" t="s">
        <v>10763</v>
      </c>
    </row>
    <row r="11182" spans="1:21" x14ac:dyDescent="0.25">
      <c r="A11182" t="s">
        <v>6637</v>
      </c>
      <c r="B11182" s="12">
        <v>216770</v>
      </c>
      <c r="C11182" t="s">
        <v>14636</v>
      </c>
      <c r="D11182" s="11">
        <v>46220.3444675926</v>
      </c>
      <c r="E11182" t="s">
        <v>14637</v>
      </c>
      <c r="F11182" t="s">
        <v>6415</v>
      </c>
      <c r="G11182" t="s">
        <v>14263</v>
      </c>
      <c r="H11182" t="s">
        <v>6542</v>
      </c>
      <c r="I11182" t="s">
        <v>3863</v>
      </c>
      <c r="J11182" t="s">
        <v>14638</v>
      </c>
      <c r="K11182" t="s">
        <v>14639</v>
      </c>
      <c r="L11182" t="s">
        <v>14258</v>
      </c>
      <c r="M11182" t="s">
        <v>14640</v>
      </c>
      <c r="N11182" t="s">
        <v>7023</v>
      </c>
      <c r="O11182" t="s">
        <v>14641</v>
      </c>
      <c r="P11182">
        <v>27500000</v>
      </c>
      <c r="Q11182" t="s">
        <v>6636</v>
      </c>
      <c r="R11182" t="s">
        <v>6636</v>
      </c>
      <c r="S11182" s="12"/>
      <c r="T11182" s="13"/>
      <c r="U11182" t="s">
        <v>10763</v>
      </c>
    </row>
    <row r="11183" spans="1:21" x14ac:dyDescent="0.25">
      <c r="A11183" t="s">
        <v>6637</v>
      </c>
      <c r="B11183" s="12">
        <v>216770</v>
      </c>
      <c r="C11183" t="s">
        <v>14636</v>
      </c>
      <c r="D11183" s="11">
        <v>46220.3444675926</v>
      </c>
      <c r="E11183" t="s">
        <v>14637</v>
      </c>
      <c r="F11183" t="s">
        <v>6415</v>
      </c>
      <c r="G11183" t="s">
        <v>9095</v>
      </c>
      <c r="H11183" t="s">
        <v>6542</v>
      </c>
      <c r="I11183" t="s">
        <v>3863</v>
      </c>
      <c r="J11183" t="s">
        <v>14638</v>
      </c>
      <c r="K11183" t="s">
        <v>14639</v>
      </c>
      <c r="L11183" t="s">
        <v>14258</v>
      </c>
      <c r="M11183" t="s">
        <v>14640</v>
      </c>
      <c r="N11183" t="s">
        <v>7023</v>
      </c>
      <c r="O11183" t="s">
        <v>14641</v>
      </c>
      <c r="P11183">
        <v>27500000</v>
      </c>
      <c r="Q11183" t="s">
        <v>6636</v>
      </c>
      <c r="R11183" t="s">
        <v>6636</v>
      </c>
      <c r="S11183" s="12"/>
      <c r="T11183" s="13"/>
      <c r="U11183" t="s">
        <v>10763</v>
      </c>
    </row>
    <row r="11184" spans="1:21" x14ac:dyDescent="0.25">
      <c r="A11184" t="s">
        <v>6637</v>
      </c>
      <c r="B11184" s="12">
        <v>216770</v>
      </c>
      <c r="C11184" t="s">
        <v>14636</v>
      </c>
      <c r="D11184" s="11">
        <v>46220.3444675926</v>
      </c>
      <c r="E11184" t="s">
        <v>14637</v>
      </c>
      <c r="F11184" t="s">
        <v>6415</v>
      </c>
      <c r="G11184" t="s">
        <v>9096</v>
      </c>
      <c r="H11184" t="s">
        <v>6542</v>
      </c>
      <c r="I11184" t="s">
        <v>3863</v>
      </c>
      <c r="J11184" t="s">
        <v>14638</v>
      </c>
      <c r="K11184" t="s">
        <v>14639</v>
      </c>
      <c r="L11184" t="s">
        <v>14258</v>
      </c>
      <c r="M11184" t="s">
        <v>14640</v>
      </c>
      <c r="N11184" t="s">
        <v>7023</v>
      </c>
      <c r="O11184" t="s">
        <v>14641</v>
      </c>
      <c r="P11184">
        <v>27500000</v>
      </c>
      <c r="Q11184" t="s">
        <v>6636</v>
      </c>
      <c r="R11184" t="s">
        <v>6636</v>
      </c>
      <c r="S11184" s="12"/>
      <c r="T11184" s="13"/>
      <c r="U11184" t="s">
        <v>10763</v>
      </c>
    </row>
    <row r="11185" spans="1:21" x14ac:dyDescent="0.25">
      <c r="A11185" t="s">
        <v>6619</v>
      </c>
      <c r="B11185" s="12">
        <v>216770</v>
      </c>
      <c r="C11185" t="s">
        <v>14636</v>
      </c>
      <c r="D11185" s="11">
        <v>46220.472812499997</v>
      </c>
      <c r="E11185" t="s">
        <v>14637</v>
      </c>
      <c r="F11185" t="s">
        <v>6415</v>
      </c>
      <c r="G11185" t="s">
        <v>6968</v>
      </c>
      <c r="H11185" t="s">
        <v>6542</v>
      </c>
      <c r="I11185" t="s">
        <v>3863</v>
      </c>
      <c r="J11185" t="s">
        <v>14638</v>
      </c>
      <c r="K11185" t="s">
        <v>14639</v>
      </c>
      <c r="L11185" t="s">
        <v>14258</v>
      </c>
      <c r="M11185" t="s">
        <v>14640</v>
      </c>
      <c r="N11185" t="s">
        <v>7023</v>
      </c>
      <c r="O11185" t="s">
        <v>14641</v>
      </c>
      <c r="P11185">
        <v>27500000</v>
      </c>
      <c r="Q11185" t="s">
        <v>6636</v>
      </c>
      <c r="R11185" t="s">
        <v>6636</v>
      </c>
      <c r="S11185" s="12"/>
      <c r="T11185" s="13"/>
      <c r="U11185" t="s">
        <v>10763</v>
      </c>
    </row>
    <row r="11186" spans="1:21" x14ac:dyDescent="0.25">
      <c r="A11186" t="s">
        <v>6619</v>
      </c>
      <c r="B11186" s="12">
        <v>216770</v>
      </c>
      <c r="C11186" t="s">
        <v>14636</v>
      </c>
      <c r="D11186" s="11">
        <v>46220.472812499997</v>
      </c>
      <c r="E11186" t="s">
        <v>14637</v>
      </c>
      <c r="F11186" t="s">
        <v>6415</v>
      </c>
      <c r="G11186" t="s">
        <v>9091</v>
      </c>
      <c r="H11186" t="s">
        <v>6542</v>
      </c>
      <c r="I11186" t="s">
        <v>3863</v>
      </c>
      <c r="J11186" t="s">
        <v>14638</v>
      </c>
      <c r="K11186" t="s">
        <v>14639</v>
      </c>
      <c r="L11186" t="s">
        <v>14258</v>
      </c>
      <c r="M11186" t="s">
        <v>14640</v>
      </c>
      <c r="N11186" t="s">
        <v>7023</v>
      </c>
      <c r="O11186" t="s">
        <v>14641</v>
      </c>
      <c r="P11186">
        <v>27500000</v>
      </c>
      <c r="Q11186" t="s">
        <v>6636</v>
      </c>
      <c r="R11186" t="s">
        <v>6636</v>
      </c>
      <c r="S11186" s="12"/>
      <c r="T11186" s="13"/>
      <c r="U11186" t="s">
        <v>10763</v>
      </c>
    </row>
    <row r="11187" spans="1:21" x14ac:dyDescent="0.25">
      <c r="A11187" t="s">
        <v>6619</v>
      </c>
      <c r="B11187" s="12">
        <v>216770</v>
      </c>
      <c r="C11187" t="s">
        <v>14636</v>
      </c>
      <c r="D11187" s="11">
        <v>46220.472812499997</v>
      </c>
      <c r="E11187" t="s">
        <v>14637</v>
      </c>
      <c r="F11187" t="s">
        <v>6415</v>
      </c>
      <c r="G11187" t="s">
        <v>14260</v>
      </c>
      <c r="H11187" t="s">
        <v>6542</v>
      </c>
      <c r="I11187" t="s">
        <v>3863</v>
      </c>
      <c r="J11187" t="s">
        <v>14638</v>
      </c>
      <c r="K11187" t="s">
        <v>14639</v>
      </c>
      <c r="L11187" t="s">
        <v>14258</v>
      </c>
      <c r="M11187" t="s">
        <v>14640</v>
      </c>
      <c r="N11187" t="s">
        <v>7023</v>
      </c>
      <c r="O11187" t="s">
        <v>14641</v>
      </c>
      <c r="P11187">
        <v>27500000</v>
      </c>
      <c r="Q11187" t="s">
        <v>6636</v>
      </c>
      <c r="R11187" t="s">
        <v>6636</v>
      </c>
      <c r="S11187" s="12"/>
      <c r="T11187" s="13"/>
      <c r="U11187" t="s">
        <v>10763</v>
      </c>
    </row>
    <row r="11188" spans="1:21" x14ac:dyDescent="0.25">
      <c r="A11188" t="s">
        <v>6619</v>
      </c>
      <c r="B11188" s="12">
        <v>216770</v>
      </c>
      <c r="C11188" t="s">
        <v>14636</v>
      </c>
      <c r="D11188" s="11">
        <v>46220.472812499997</v>
      </c>
      <c r="E11188" t="s">
        <v>14637</v>
      </c>
      <c r="F11188" t="s">
        <v>6415</v>
      </c>
      <c r="G11188" t="s">
        <v>14261</v>
      </c>
      <c r="H11188" t="s">
        <v>6542</v>
      </c>
      <c r="I11188" t="s">
        <v>3863</v>
      </c>
      <c r="J11188" t="s">
        <v>14638</v>
      </c>
      <c r="K11188" t="s">
        <v>14639</v>
      </c>
      <c r="L11188" t="s">
        <v>14258</v>
      </c>
      <c r="M11188" t="s">
        <v>14640</v>
      </c>
      <c r="N11188" t="s">
        <v>7023</v>
      </c>
      <c r="O11188" t="s">
        <v>14641</v>
      </c>
      <c r="P11188">
        <v>27500000</v>
      </c>
      <c r="Q11188" t="s">
        <v>6636</v>
      </c>
      <c r="R11188" t="s">
        <v>6636</v>
      </c>
      <c r="S11188" s="12"/>
      <c r="T11188" s="13"/>
      <c r="U11188" t="s">
        <v>10763</v>
      </c>
    </row>
    <row r="11189" spans="1:21" x14ac:dyDescent="0.25">
      <c r="A11189" t="s">
        <v>6619</v>
      </c>
      <c r="B11189" s="12">
        <v>216770</v>
      </c>
      <c r="C11189" t="s">
        <v>14636</v>
      </c>
      <c r="D11189" s="11">
        <v>46220.472812499997</v>
      </c>
      <c r="E11189" t="s">
        <v>14637</v>
      </c>
      <c r="F11189" t="s">
        <v>6415</v>
      </c>
      <c r="G11189" t="s">
        <v>14262</v>
      </c>
      <c r="H11189" t="s">
        <v>6542</v>
      </c>
      <c r="I11189" t="s">
        <v>3863</v>
      </c>
      <c r="J11189" t="s">
        <v>14638</v>
      </c>
      <c r="K11189" t="s">
        <v>14639</v>
      </c>
      <c r="L11189" t="s">
        <v>14258</v>
      </c>
      <c r="M11189" t="s">
        <v>14640</v>
      </c>
      <c r="N11189" t="s">
        <v>7023</v>
      </c>
      <c r="O11189" t="s">
        <v>14641</v>
      </c>
      <c r="P11189">
        <v>27500000</v>
      </c>
      <c r="Q11189" t="s">
        <v>6636</v>
      </c>
      <c r="R11189" t="s">
        <v>6636</v>
      </c>
      <c r="S11189" s="12"/>
      <c r="T11189" s="13"/>
      <c r="U11189" t="s">
        <v>10763</v>
      </c>
    </row>
    <row r="11190" spans="1:21" x14ac:dyDescent="0.25">
      <c r="A11190" t="s">
        <v>6619</v>
      </c>
      <c r="B11190" s="12">
        <v>216770</v>
      </c>
      <c r="C11190" t="s">
        <v>14636</v>
      </c>
      <c r="D11190" s="11">
        <v>46220.472812499997</v>
      </c>
      <c r="E11190" t="s">
        <v>14637</v>
      </c>
      <c r="F11190" t="s">
        <v>6415</v>
      </c>
      <c r="G11190" t="s">
        <v>14263</v>
      </c>
      <c r="H11190" t="s">
        <v>6542</v>
      </c>
      <c r="I11190" t="s">
        <v>3863</v>
      </c>
      <c r="J11190" t="s">
        <v>14638</v>
      </c>
      <c r="K11190" t="s">
        <v>14639</v>
      </c>
      <c r="L11190" t="s">
        <v>14258</v>
      </c>
      <c r="M11190" t="s">
        <v>14640</v>
      </c>
      <c r="N11190" t="s">
        <v>7023</v>
      </c>
      <c r="O11190" t="s">
        <v>14641</v>
      </c>
      <c r="P11190">
        <v>27500000</v>
      </c>
      <c r="Q11190" t="s">
        <v>6636</v>
      </c>
      <c r="R11190" t="s">
        <v>6636</v>
      </c>
      <c r="S11190" s="12"/>
      <c r="T11190" s="13"/>
      <c r="U11190" t="s">
        <v>10763</v>
      </c>
    </row>
    <row r="11191" spans="1:21" x14ac:dyDescent="0.25">
      <c r="A11191" t="s">
        <v>6619</v>
      </c>
      <c r="B11191" s="12">
        <v>216770</v>
      </c>
      <c r="C11191" t="s">
        <v>14636</v>
      </c>
      <c r="D11191" s="11">
        <v>46220.472812499997</v>
      </c>
      <c r="E11191" t="s">
        <v>14637</v>
      </c>
      <c r="F11191" t="s">
        <v>6415</v>
      </c>
      <c r="G11191" t="s">
        <v>9095</v>
      </c>
      <c r="H11191" t="s">
        <v>6542</v>
      </c>
      <c r="I11191" t="s">
        <v>3863</v>
      </c>
      <c r="J11191" t="s">
        <v>14638</v>
      </c>
      <c r="K11191" t="s">
        <v>14639</v>
      </c>
      <c r="L11191" t="s">
        <v>14258</v>
      </c>
      <c r="M11191" t="s">
        <v>14640</v>
      </c>
      <c r="N11191" t="s">
        <v>7023</v>
      </c>
      <c r="O11191" t="s">
        <v>14641</v>
      </c>
      <c r="P11191">
        <v>27500000</v>
      </c>
      <c r="Q11191" t="s">
        <v>6636</v>
      </c>
      <c r="R11191" t="s">
        <v>6636</v>
      </c>
      <c r="S11191" s="12"/>
      <c r="T11191" s="13"/>
      <c r="U11191" t="s">
        <v>10763</v>
      </c>
    </row>
    <row r="11192" spans="1:21" x14ac:dyDescent="0.25">
      <c r="A11192" t="s">
        <v>6619</v>
      </c>
      <c r="B11192" s="12">
        <v>216770</v>
      </c>
      <c r="C11192" t="s">
        <v>14636</v>
      </c>
      <c r="D11192" s="11">
        <v>46220.472812499997</v>
      </c>
      <c r="E11192" t="s">
        <v>14637</v>
      </c>
      <c r="F11192" t="s">
        <v>6415</v>
      </c>
      <c r="G11192" t="s">
        <v>9096</v>
      </c>
      <c r="H11192" t="s">
        <v>6542</v>
      </c>
      <c r="I11192" t="s">
        <v>3863</v>
      </c>
      <c r="J11192" t="s">
        <v>14638</v>
      </c>
      <c r="K11192" t="s">
        <v>14639</v>
      </c>
      <c r="L11192" t="s">
        <v>14258</v>
      </c>
      <c r="M11192" t="s">
        <v>14640</v>
      </c>
      <c r="N11192" t="s">
        <v>7023</v>
      </c>
      <c r="O11192" t="s">
        <v>14641</v>
      </c>
      <c r="P11192">
        <v>27500000</v>
      </c>
      <c r="Q11192" t="s">
        <v>6636</v>
      </c>
      <c r="R11192" t="s">
        <v>6636</v>
      </c>
      <c r="S11192" s="12"/>
      <c r="T11192" s="13"/>
      <c r="U11192" t="s">
        <v>10763</v>
      </c>
    </row>
    <row r="11193" spans="1:21" x14ac:dyDescent="0.25">
      <c r="A11193" t="s">
        <v>6619</v>
      </c>
      <c r="B11193" s="12">
        <v>216840</v>
      </c>
      <c r="C11193" t="s">
        <v>14300</v>
      </c>
      <c r="D11193" s="11">
        <v>46220.612372685202</v>
      </c>
      <c r="E11193" t="s">
        <v>14301</v>
      </c>
      <c r="F11193" t="s">
        <v>6415</v>
      </c>
      <c r="G11193" t="s">
        <v>6968</v>
      </c>
      <c r="H11193" t="s">
        <v>6542</v>
      </c>
      <c r="I11193" t="s">
        <v>55</v>
      </c>
      <c r="J11193" t="s">
        <v>295</v>
      </c>
      <c r="K11193" t="s">
        <v>14305</v>
      </c>
      <c r="L11193" t="s">
        <v>14306</v>
      </c>
      <c r="M11193" t="s">
        <v>14307</v>
      </c>
      <c r="N11193" t="s">
        <v>9681</v>
      </c>
      <c r="O11193" t="s">
        <v>9682</v>
      </c>
      <c r="P11193">
        <v>23200000</v>
      </c>
      <c r="Q11193" t="s">
        <v>6636</v>
      </c>
      <c r="R11193" t="s">
        <v>6636</v>
      </c>
      <c r="S11193" s="12"/>
      <c r="T11193" s="13"/>
      <c r="U11193" t="s">
        <v>8756</v>
      </c>
    </row>
    <row r="11194" spans="1:21" x14ac:dyDescent="0.25">
      <c r="A11194" t="s">
        <v>6619</v>
      </c>
      <c r="B11194" s="12">
        <v>216840</v>
      </c>
      <c r="C11194" t="s">
        <v>14300</v>
      </c>
      <c r="D11194" s="11">
        <v>46220.612372685202</v>
      </c>
      <c r="E11194" t="s">
        <v>14301</v>
      </c>
      <c r="F11194" t="s">
        <v>6415</v>
      </c>
      <c r="G11194" t="s">
        <v>9091</v>
      </c>
      <c r="H11194" t="s">
        <v>6542</v>
      </c>
      <c r="I11194" t="s">
        <v>55</v>
      </c>
      <c r="J11194" t="s">
        <v>295</v>
      </c>
      <c r="K11194" t="s">
        <v>14305</v>
      </c>
      <c r="L11194" t="s">
        <v>14306</v>
      </c>
      <c r="M11194" t="s">
        <v>14307</v>
      </c>
      <c r="N11194" t="s">
        <v>9681</v>
      </c>
      <c r="O11194" t="s">
        <v>9682</v>
      </c>
      <c r="P11194">
        <v>23200000</v>
      </c>
      <c r="Q11194" t="s">
        <v>6636</v>
      </c>
      <c r="R11194" t="s">
        <v>6636</v>
      </c>
      <c r="S11194" s="12"/>
      <c r="T11194" s="13"/>
      <c r="U11194" t="s">
        <v>8756</v>
      </c>
    </row>
    <row r="11195" spans="1:21" x14ac:dyDescent="0.25">
      <c r="A11195" t="s">
        <v>6619</v>
      </c>
      <c r="B11195" s="12">
        <v>216840</v>
      </c>
      <c r="C11195" t="s">
        <v>14300</v>
      </c>
      <c r="D11195" s="11">
        <v>46220.612372685202</v>
      </c>
      <c r="E11195" t="s">
        <v>14301</v>
      </c>
      <c r="F11195" t="s">
        <v>6415</v>
      </c>
      <c r="G11195" t="s">
        <v>14308</v>
      </c>
      <c r="H11195" t="s">
        <v>6542</v>
      </c>
      <c r="I11195" t="s">
        <v>55</v>
      </c>
      <c r="J11195" t="s">
        <v>295</v>
      </c>
      <c r="K11195" t="s">
        <v>14305</v>
      </c>
      <c r="L11195" t="s">
        <v>14306</v>
      </c>
      <c r="M11195" t="s">
        <v>14307</v>
      </c>
      <c r="N11195" t="s">
        <v>9681</v>
      </c>
      <c r="O11195" t="s">
        <v>9682</v>
      </c>
      <c r="P11195">
        <v>23200000</v>
      </c>
      <c r="Q11195" t="s">
        <v>6636</v>
      </c>
      <c r="R11195" t="s">
        <v>6636</v>
      </c>
      <c r="S11195" s="12"/>
      <c r="T11195" s="13"/>
      <c r="U11195" t="s">
        <v>8756</v>
      </c>
    </row>
    <row r="11196" spans="1:21" x14ac:dyDescent="0.25">
      <c r="A11196" t="s">
        <v>6619</v>
      </c>
      <c r="B11196" s="12">
        <v>216840</v>
      </c>
      <c r="C11196" t="s">
        <v>14300</v>
      </c>
      <c r="D11196" s="11">
        <v>46220.612372685202</v>
      </c>
      <c r="E11196" t="s">
        <v>14301</v>
      </c>
      <c r="F11196" t="s">
        <v>6415</v>
      </c>
      <c r="G11196" t="s">
        <v>14309</v>
      </c>
      <c r="H11196" t="s">
        <v>6542</v>
      </c>
      <c r="I11196" t="s">
        <v>55</v>
      </c>
      <c r="J11196" t="s">
        <v>295</v>
      </c>
      <c r="K11196" t="s">
        <v>14305</v>
      </c>
      <c r="L11196" t="s">
        <v>14306</v>
      </c>
      <c r="M11196" t="s">
        <v>14307</v>
      </c>
      <c r="N11196" t="s">
        <v>9681</v>
      </c>
      <c r="O11196" t="s">
        <v>9682</v>
      </c>
      <c r="P11196">
        <v>23200000</v>
      </c>
      <c r="Q11196" t="s">
        <v>6636</v>
      </c>
      <c r="R11196" t="s">
        <v>6636</v>
      </c>
      <c r="S11196" s="12"/>
      <c r="T11196" s="13"/>
      <c r="U11196" t="s">
        <v>8756</v>
      </c>
    </row>
    <row r="11197" spans="1:21" x14ac:dyDescent="0.25">
      <c r="A11197" t="s">
        <v>6619</v>
      </c>
      <c r="B11197" s="12">
        <v>216840</v>
      </c>
      <c r="C11197" t="s">
        <v>14300</v>
      </c>
      <c r="D11197" s="11">
        <v>46220.612372685202</v>
      </c>
      <c r="E11197" t="s">
        <v>14301</v>
      </c>
      <c r="F11197" t="s">
        <v>6415</v>
      </c>
      <c r="G11197" t="s">
        <v>14310</v>
      </c>
      <c r="H11197" t="s">
        <v>6542</v>
      </c>
      <c r="I11197" t="s">
        <v>55</v>
      </c>
      <c r="J11197" t="s">
        <v>295</v>
      </c>
      <c r="K11197" t="s">
        <v>14305</v>
      </c>
      <c r="L11197" t="s">
        <v>14306</v>
      </c>
      <c r="M11197" t="s">
        <v>14307</v>
      </c>
      <c r="N11197" t="s">
        <v>9681</v>
      </c>
      <c r="O11197" t="s">
        <v>9682</v>
      </c>
      <c r="P11197">
        <v>23200000</v>
      </c>
      <c r="Q11197" t="s">
        <v>6636</v>
      </c>
      <c r="R11197" t="s">
        <v>6636</v>
      </c>
      <c r="S11197" s="12"/>
      <c r="T11197" s="13"/>
      <c r="U11197" t="s">
        <v>8756</v>
      </c>
    </row>
    <row r="11198" spans="1:21" x14ac:dyDescent="0.25">
      <c r="A11198" t="s">
        <v>6619</v>
      </c>
      <c r="B11198" s="12">
        <v>216840</v>
      </c>
      <c r="C11198" t="s">
        <v>14300</v>
      </c>
      <c r="D11198" s="11">
        <v>46220.612372685202</v>
      </c>
      <c r="E11198" t="s">
        <v>14301</v>
      </c>
      <c r="F11198" t="s">
        <v>6415</v>
      </c>
      <c r="G11198" t="s">
        <v>9095</v>
      </c>
      <c r="H11198" t="s">
        <v>6542</v>
      </c>
      <c r="I11198" t="s">
        <v>55</v>
      </c>
      <c r="J11198" t="s">
        <v>295</v>
      </c>
      <c r="K11198" t="s">
        <v>14305</v>
      </c>
      <c r="L11198" t="s">
        <v>14306</v>
      </c>
      <c r="M11198" t="s">
        <v>14307</v>
      </c>
      <c r="N11198" t="s">
        <v>9681</v>
      </c>
      <c r="O11198" t="s">
        <v>9682</v>
      </c>
      <c r="P11198">
        <v>23200000</v>
      </c>
      <c r="Q11198" t="s">
        <v>6636</v>
      </c>
      <c r="R11198" t="s">
        <v>6636</v>
      </c>
      <c r="S11198" s="12"/>
      <c r="T11198" s="13"/>
      <c r="U11198" t="s">
        <v>8756</v>
      </c>
    </row>
    <row r="11199" spans="1:21" x14ac:dyDescent="0.25">
      <c r="A11199" t="s">
        <v>6619</v>
      </c>
      <c r="B11199" s="12">
        <v>216840</v>
      </c>
      <c r="C11199" t="s">
        <v>14300</v>
      </c>
      <c r="D11199" s="11">
        <v>46220.612372685202</v>
      </c>
      <c r="E11199" t="s">
        <v>14301</v>
      </c>
      <c r="F11199" t="s">
        <v>6415</v>
      </c>
      <c r="G11199" t="s">
        <v>9096</v>
      </c>
      <c r="H11199" t="s">
        <v>6542</v>
      </c>
      <c r="I11199" t="s">
        <v>55</v>
      </c>
      <c r="J11199" t="s">
        <v>295</v>
      </c>
      <c r="K11199" t="s">
        <v>14305</v>
      </c>
      <c r="L11199" t="s">
        <v>14306</v>
      </c>
      <c r="M11199" t="s">
        <v>14307</v>
      </c>
      <c r="N11199" t="s">
        <v>9681</v>
      </c>
      <c r="O11199" t="s">
        <v>9682</v>
      </c>
      <c r="P11199">
        <v>23200000</v>
      </c>
      <c r="Q11199" t="s">
        <v>6636</v>
      </c>
      <c r="R11199" t="s">
        <v>6636</v>
      </c>
      <c r="S11199" s="12"/>
      <c r="T11199" s="13"/>
      <c r="U11199" t="s">
        <v>8756</v>
      </c>
    </row>
    <row r="11200" spans="1:21" x14ac:dyDescent="0.25">
      <c r="A11200" t="s">
        <v>6619</v>
      </c>
      <c r="B11200" s="12">
        <v>216900</v>
      </c>
      <c r="C11200" t="s">
        <v>14628</v>
      </c>
      <c r="D11200" s="11">
        <v>46220.706956018497</v>
      </c>
      <c r="E11200" t="s">
        <v>14629</v>
      </c>
      <c r="F11200" t="s">
        <v>6415</v>
      </c>
      <c r="G11200" t="s">
        <v>6968</v>
      </c>
      <c r="H11200" t="s">
        <v>6542</v>
      </c>
      <c r="I11200" t="s">
        <v>65</v>
      </c>
      <c r="J11200" t="s">
        <v>67</v>
      </c>
      <c r="K11200" t="s">
        <v>14630</v>
      </c>
      <c r="L11200" t="s">
        <v>14285</v>
      </c>
      <c r="M11200" t="s">
        <v>14631</v>
      </c>
      <c r="N11200" t="s">
        <v>14555</v>
      </c>
      <c r="O11200" t="s">
        <v>14556</v>
      </c>
      <c r="P11200">
        <v>49950000</v>
      </c>
      <c r="Q11200" t="s">
        <v>6636</v>
      </c>
      <c r="R11200" t="s">
        <v>6636</v>
      </c>
      <c r="S11200" s="12"/>
      <c r="T11200" s="13"/>
      <c r="U11200" t="s">
        <v>6636</v>
      </c>
    </row>
    <row r="11201" spans="1:21" x14ac:dyDescent="0.25">
      <c r="A11201" t="s">
        <v>6619</v>
      </c>
      <c r="B11201" s="12">
        <v>216900</v>
      </c>
      <c r="C11201" t="s">
        <v>14628</v>
      </c>
      <c r="D11201" s="11">
        <v>46220.706956018497</v>
      </c>
      <c r="E11201" t="s">
        <v>14629</v>
      </c>
      <c r="F11201" t="s">
        <v>6415</v>
      </c>
      <c r="G11201" t="s">
        <v>9091</v>
      </c>
      <c r="H11201" t="s">
        <v>6542</v>
      </c>
      <c r="I11201" t="s">
        <v>65</v>
      </c>
      <c r="J11201" t="s">
        <v>67</v>
      </c>
      <c r="K11201" t="s">
        <v>14630</v>
      </c>
      <c r="L11201" t="s">
        <v>14285</v>
      </c>
      <c r="M11201" t="s">
        <v>14631</v>
      </c>
      <c r="N11201" t="s">
        <v>14555</v>
      </c>
      <c r="O11201" t="s">
        <v>14556</v>
      </c>
      <c r="P11201">
        <v>49950000</v>
      </c>
      <c r="Q11201" t="s">
        <v>6636</v>
      </c>
      <c r="R11201" t="s">
        <v>6636</v>
      </c>
      <c r="S11201" s="12"/>
      <c r="T11201" s="13"/>
      <c r="U11201" t="s">
        <v>6636</v>
      </c>
    </row>
    <row r="11202" spans="1:21" x14ac:dyDescent="0.25">
      <c r="A11202" t="s">
        <v>6619</v>
      </c>
      <c r="B11202" s="12">
        <v>216900</v>
      </c>
      <c r="C11202" t="s">
        <v>14628</v>
      </c>
      <c r="D11202" s="11">
        <v>46220.706956018497</v>
      </c>
      <c r="E11202" t="s">
        <v>14629</v>
      </c>
      <c r="F11202" t="s">
        <v>6415</v>
      </c>
      <c r="G11202" t="s">
        <v>9092</v>
      </c>
      <c r="H11202" t="s">
        <v>6542</v>
      </c>
      <c r="I11202" t="s">
        <v>65</v>
      </c>
      <c r="J11202" t="s">
        <v>67</v>
      </c>
      <c r="K11202" t="s">
        <v>14630</v>
      </c>
      <c r="L11202" t="s">
        <v>14285</v>
      </c>
      <c r="M11202" t="s">
        <v>14631</v>
      </c>
      <c r="N11202" t="s">
        <v>14555</v>
      </c>
      <c r="O11202" t="s">
        <v>14556</v>
      </c>
      <c r="P11202">
        <v>49950000</v>
      </c>
      <c r="Q11202" t="s">
        <v>6636</v>
      </c>
      <c r="R11202" t="s">
        <v>6636</v>
      </c>
      <c r="S11202" s="12"/>
      <c r="T11202" s="13"/>
      <c r="U11202" t="s">
        <v>6636</v>
      </c>
    </row>
    <row r="11203" spans="1:21" x14ac:dyDescent="0.25">
      <c r="A11203" t="s">
        <v>6619</v>
      </c>
      <c r="B11203" s="12">
        <v>216900</v>
      </c>
      <c r="C11203" t="s">
        <v>14628</v>
      </c>
      <c r="D11203" s="11">
        <v>46220.706956018497</v>
      </c>
      <c r="E11203" t="s">
        <v>14629</v>
      </c>
      <c r="F11203" t="s">
        <v>6415</v>
      </c>
      <c r="G11203" t="s">
        <v>9093</v>
      </c>
      <c r="H11203" t="s">
        <v>6542</v>
      </c>
      <c r="I11203" t="s">
        <v>65</v>
      </c>
      <c r="J11203" t="s">
        <v>67</v>
      </c>
      <c r="K11203" t="s">
        <v>14630</v>
      </c>
      <c r="L11203" t="s">
        <v>14285</v>
      </c>
      <c r="M11203" t="s">
        <v>14631</v>
      </c>
      <c r="N11203" t="s">
        <v>14555</v>
      </c>
      <c r="O11203" t="s">
        <v>14556</v>
      </c>
      <c r="P11203">
        <v>49950000</v>
      </c>
      <c r="Q11203" t="s">
        <v>6636</v>
      </c>
      <c r="R11203" t="s">
        <v>6636</v>
      </c>
      <c r="S11203" s="12"/>
      <c r="T11203" s="13"/>
      <c r="U11203" t="s">
        <v>6636</v>
      </c>
    </row>
    <row r="11204" spans="1:21" x14ac:dyDescent="0.25">
      <c r="A11204" t="s">
        <v>6619</v>
      </c>
      <c r="B11204" s="12">
        <v>216900</v>
      </c>
      <c r="C11204" t="s">
        <v>14628</v>
      </c>
      <c r="D11204" s="11">
        <v>46220.706956018497</v>
      </c>
      <c r="E11204" t="s">
        <v>14629</v>
      </c>
      <c r="F11204" t="s">
        <v>6415</v>
      </c>
      <c r="G11204" t="s">
        <v>9094</v>
      </c>
      <c r="H11204" t="s">
        <v>6542</v>
      </c>
      <c r="I11204" t="s">
        <v>65</v>
      </c>
      <c r="J11204" t="s">
        <v>67</v>
      </c>
      <c r="K11204" t="s">
        <v>14630</v>
      </c>
      <c r="L11204" t="s">
        <v>14285</v>
      </c>
      <c r="M11204" t="s">
        <v>14631</v>
      </c>
      <c r="N11204" t="s">
        <v>14555</v>
      </c>
      <c r="O11204" t="s">
        <v>14556</v>
      </c>
      <c r="P11204">
        <v>49950000</v>
      </c>
      <c r="Q11204" t="s">
        <v>6636</v>
      </c>
      <c r="R11204" t="s">
        <v>6636</v>
      </c>
      <c r="S11204" s="12"/>
      <c r="T11204" s="13"/>
      <c r="U11204" t="s">
        <v>6636</v>
      </c>
    </row>
    <row r="11205" spans="1:21" x14ac:dyDescent="0.25">
      <c r="A11205" t="s">
        <v>6619</v>
      </c>
      <c r="B11205" s="12">
        <v>216900</v>
      </c>
      <c r="C11205" t="s">
        <v>14628</v>
      </c>
      <c r="D11205" s="11">
        <v>46220.706956018497</v>
      </c>
      <c r="E11205" t="s">
        <v>14629</v>
      </c>
      <c r="F11205" t="s">
        <v>6415</v>
      </c>
      <c r="G11205" t="s">
        <v>9095</v>
      </c>
      <c r="H11205" t="s">
        <v>6542</v>
      </c>
      <c r="I11205" t="s">
        <v>65</v>
      </c>
      <c r="J11205" t="s">
        <v>67</v>
      </c>
      <c r="K11205" t="s">
        <v>14630</v>
      </c>
      <c r="L11205" t="s">
        <v>14285</v>
      </c>
      <c r="M11205" t="s">
        <v>14631</v>
      </c>
      <c r="N11205" t="s">
        <v>14555</v>
      </c>
      <c r="O11205" t="s">
        <v>14556</v>
      </c>
      <c r="P11205">
        <v>49950000</v>
      </c>
      <c r="Q11205" t="s">
        <v>6636</v>
      </c>
      <c r="R11205" t="s">
        <v>6636</v>
      </c>
      <c r="S11205" s="12"/>
      <c r="T11205" s="13"/>
      <c r="U11205" t="s">
        <v>6636</v>
      </c>
    </row>
    <row r="11206" spans="1:21" x14ac:dyDescent="0.25">
      <c r="A11206" t="s">
        <v>6619</v>
      </c>
      <c r="B11206" s="12">
        <v>216900</v>
      </c>
      <c r="C11206" t="s">
        <v>14628</v>
      </c>
      <c r="D11206" s="11">
        <v>46220.706956018497</v>
      </c>
      <c r="E11206" t="s">
        <v>14629</v>
      </c>
      <c r="F11206" t="s">
        <v>6415</v>
      </c>
      <c r="G11206" t="s">
        <v>9096</v>
      </c>
      <c r="H11206" t="s">
        <v>6542</v>
      </c>
      <c r="I11206" t="s">
        <v>65</v>
      </c>
      <c r="J11206" t="s">
        <v>67</v>
      </c>
      <c r="K11206" t="s">
        <v>14630</v>
      </c>
      <c r="L11206" t="s">
        <v>14285</v>
      </c>
      <c r="M11206" t="s">
        <v>14631</v>
      </c>
      <c r="N11206" t="s">
        <v>14555</v>
      </c>
      <c r="O11206" t="s">
        <v>14556</v>
      </c>
      <c r="P11206">
        <v>49950000</v>
      </c>
      <c r="Q11206" t="s">
        <v>6636</v>
      </c>
      <c r="R11206" t="s">
        <v>6636</v>
      </c>
      <c r="S11206" s="12"/>
      <c r="T11206" s="13"/>
      <c r="U11206" t="s">
        <v>6636</v>
      </c>
    </row>
    <row r="11207" spans="1:21" x14ac:dyDescent="0.25">
      <c r="A11207" t="s">
        <v>6619</v>
      </c>
      <c r="B11207" s="12">
        <v>217140</v>
      </c>
      <c r="C11207" t="s">
        <v>14624</v>
      </c>
      <c r="D11207" s="11">
        <v>46221.785000000003</v>
      </c>
      <c r="E11207" t="s">
        <v>14625</v>
      </c>
      <c r="F11207" t="s">
        <v>6415</v>
      </c>
      <c r="G11207" t="s">
        <v>9086</v>
      </c>
      <c r="H11207" t="s">
        <v>6542</v>
      </c>
      <c r="I11207" t="s">
        <v>65</v>
      </c>
      <c r="J11207" t="s">
        <v>219</v>
      </c>
      <c r="K11207" t="s">
        <v>14626</v>
      </c>
      <c r="L11207" t="s">
        <v>14285</v>
      </c>
      <c r="M11207" t="s">
        <v>14627</v>
      </c>
      <c r="N11207" t="s">
        <v>6787</v>
      </c>
      <c r="O11207" t="s">
        <v>6810</v>
      </c>
      <c r="P11207">
        <v>10245000</v>
      </c>
      <c r="Q11207" t="s">
        <v>6636</v>
      </c>
      <c r="R11207" t="s">
        <v>6636</v>
      </c>
      <c r="S11207" s="12"/>
      <c r="T11207" s="13"/>
      <c r="U11207" t="s">
        <v>9174</v>
      </c>
    </row>
    <row r="11208" spans="1:21" x14ac:dyDescent="0.25">
      <c r="A11208" t="s">
        <v>6619</v>
      </c>
      <c r="B11208" s="12">
        <v>217140</v>
      </c>
      <c r="C11208" t="s">
        <v>14624</v>
      </c>
      <c r="D11208" s="11">
        <v>46221.785000000003</v>
      </c>
      <c r="E11208" t="s">
        <v>14625</v>
      </c>
      <c r="F11208" t="s">
        <v>6415</v>
      </c>
      <c r="G11208" t="s">
        <v>9088</v>
      </c>
      <c r="H11208" t="s">
        <v>6542</v>
      </c>
      <c r="I11208" t="s">
        <v>65</v>
      </c>
      <c r="J11208" t="s">
        <v>219</v>
      </c>
      <c r="K11208" t="s">
        <v>14626</v>
      </c>
      <c r="L11208" t="s">
        <v>14285</v>
      </c>
      <c r="M11208" t="s">
        <v>14627</v>
      </c>
      <c r="N11208" t="s">
        <v>6787</v>
      </c>
      <c r="O11208" t="s">
        <v>6810</v>
      </c>
      <c r="P11208">
        <v>10245000</v>
      </c>
      <c r="Q11208" t="s">
        <v>6636</v>
      </c>
      <c r="R11208" t="s">
        <v>6636</v>
      </c>
      <c r="S11208" s="12"/>
      <c r="T11208" s="13"/>
      <c r="U11208" t="s">
        <v>9174</v>
      </c>
    </row>
    <row r="11209" spans="1:21" x14ac:dyDescent="0.25">
      <c r="A11209" t="s">
        <v>6619</v>
      </c>
      <c r="B11209" s="12">
        <v>217140</v>
      </c>
      <c r="C11209" t="s">
        <v>14624</v>
      </c>
      <c r="D11209" s="11">
        <v>46221.785000000003</v>
      </c>
      <c r="E11209" t="s">
        <v>14625</v>
      </c>
      <c r="F11209" t="s">
        <v>6415</v>
      </c>
      <c r="G11209" t="s">
        <v>9089</v>
      </c>
      <c r="H11209" t="s">
        <v>6542</v>
      </c>
      <c r="I11209" t="s">
        <v>65</v>
      </c>
      <c r="J11209" t="s">
        <v>219</v>
      </c>
      <c r="K11209" t="s">
        <v>14626</v>
      </c>
      <c r="L11209" t="s">
        <v>14285</v>
      </c>
      <c r="M11209" t="s">
        <v>14627</v>
      </c>
      <c r="N11209" t="s">
        <v>6787</v>
      </c>
      <c r="O11209" t="s">
        <v>6810</v>
      </c>
      <c r="P11209">
        <v>10245000</v>
      </c>
      <c r="Q11209" t="s">
        <v>6636</v>
      </c>
      <c r="R11209" t="s">
        <v>6636</v>
      </c>
      <c r="S11209" s="12"/>
      <c r="T11209" s="13"/>
      <c r="U11209" t="s">
        <v>9174</v>
      </c>
    </row>
    <row r="11210" spans="1:21" x14ac:dyDescent="0.25">
      <c r="A11210" t="s">
        <v>6619</v>
      </c>
      <c r="B11210" s="12">
        <v>217140</v>
      </c>
      <c r="C11210" t="s">
        <v>14624</v>
      </c>
      <c r="D11210" s="11">
        <v>46221.785000000003</v>
      </c>
      <c r="E11210" t="s">
        <v>14625</v>
      </c>
      <c r="F11210" t="s">
        <v>6415</v>
      </c>
      <c r="G11210" t="s">
        <v>6968</v>
      </c>
      <c r="H11210" t="s">
        <v>6542</v>
      </c>
      <c r="I11210" t="s">
        <v>65</v>
      </c>
      <c r="J11210" t="s">
        <v>219</v>
      </c>
      <c r="K11210" t="s">
        <v>14626</v>
      </c>
      <c r="L11210" t="s">
        <v>14285</v>
      </c>
      <c r="M11210" t="s">
        <v>14627</v>
      </c>
      <c r="N11210" t="s">
        <v>6787</v>
      </c>
      <c r="O11210" t="s">
        <v>6810</v>
      </c>
      <c r="P11210">
        <v>10245000</v>
      </c>
      <c r="Q11210" t="s">
        <v>6636</v>
      </c>
      <c r="R11210" t="s">
        <v>6636</v>
      </c>
      <c r="S11210" s="12"/>
      <c r="T11210" s="13"/>
      <c r="U11210" t="s">
        <v>9174</v>
      </c>
    </row>
    <row r="11211" spans="1:21" x14ac:dyDescent="0.25">
      <c r="A11211" t="s">
        <v>6619</v>
      </c>
      <c r="B11211" s="12">
        <v>217140</v>
      </c>
      <c r="C11211" t="s">
        <v>14624</v>
      </c>
      <c r="D11211" s="11">
        <v>46221.785000000003</v>
      </c>
      <c r="E11211" t="s">
        <v>14625</v>
      </c>
      <c r="F11211" t="s">
        <v>6415</v>
      </c>
      <c r="G11211" t="s">
        <v>9090</v>
      </c>
      <c r="H11211" t="s">
        <v>6542</v>
      </c>
      <c r="I11211" t="s">
        <v>65</v>
      </c>
      <c r="J11211" t="s">
        <v>219</v>
      </c>
      <c r="K11211" t="s">
        <v>14626</v>
      </c>
      <c r="L11211" t="s">
        <v>14285</v>
      </c>
      <c r="M11211" t="s">
        <v>14627</v>
      </c>
      <c r="N11211" t="s">
        <v>6787</v>
      </c>
      <c r="O11211" t="s">
        <v>6810</v>
      </c>
      <c r="P11211">
        <v>10245000</v>
      </c>
      <c r="Q11211" t="s">
        <v>6636</v>
      </c>
      <c r="R11211" t="s">
        <v>6636</v>
      </c>
      <c r="S11211" s="12"/>
      <c r="T11211" s="13"/>
      <c r="U11211" t="s">
        <v>9174</v>
      </c>
    </row>
    <row r="11212" spans="1:21" x14ac:dyDescent="0.25">
      <c r="A11212" t="s">
        <v>6619</v>
      </c>
      <c r="B11212" s="12">
        <v>217140</v>
      </c>
      <c r="C11212" t="s">
        <v>14624</v>
      </c>
      <c r="D11212" s="11">
        <v>46221.785000000003</v>
      </c>
      <c r="E11212" t="s">
        <v>14625</v>
      </c>
      <c r="F11212" t="s">
        <v>6415</v>
      </c>
      <c r="G11212" t="s">
        <v>9091</v>
      </c>
      <c r="H11212" t="s">
        <v>6542</v>
      </c>
      <c r="I11212" t="s">
        <v>65</v>
      </c>
      <c r="J11212" t="s">
        <v>219</v>
      </c>
      <c r="K11212" t="s">
        <v>14626</v>
      </c>
      <c r="L11212" t="s">
        <v>14285</v>
      </c>
      <c r="M11212" t="s">
        <v>14627</v>
      </c>
      <c r="N11212" t="s">
        <v>6787</v>
      </c>
      <c r="O11212" t="s">
        <v>6810</v>
      </c>
      <c r="P11212">
        <v>10245000</v>
      </c>
      <c r="Q11212" t="s">
        <v>6636</v>
      </c>
      <c r="R11212" t="s">
        <v>6636</v>
      </c>
      <c r="S11212" s="12"/>
      <c r="T11212" s="13"/>
      <c r="U11212" t="s">
        <v>9174</v>
      </c>
    </row>
    <row r="11213" spans="1:21" x14ac:dyDescent="0.25">
      <c r="A11213" t="s">
        <v>6619</v>
      </c>
      <c r="B11213" s="12">
        <v>217140</v>
      </c>
      <c r="C11213" t="s">
        <v>14624</v>
      </c>
      <c r="D11213" s="11">
        <v>46221.785000000003</v>
      </c>
      <c r="E11213" t="s">
        <v>14625</v>
      </c>
      <c r="F11213" t="s">
        <v>6415</v>
      </c>
      <c r="G11213" t="s">
        <v>9092</v>
      </c>
      <c r="H11213" t="s">
        <v>6542</v>
      </c>
      <c r="I11213" t="s">
        <v>65</v>
      </c>
      <c r="J11213" t="s">
        <v>219</v>
      </c>
      <c r="K11213" t="s">
        <v>14626</v>
      </c>
      <c r="L11213" t="s">
        <v>14285</v>
      </c>
      <c r="M11213" t="s">
        <v>14627</v>
      </c>
      <c r="N11213" t="s">
        <v>6787</v>
      </c>
      <c r="O11213" t="s">
        <v>6810</v>
      </c>
      <c r="P11213">
        <v>10245000</v>
      </c>
      <c r="Q11213" t="s">
        <v>6636</v>
      </c>
      <c r="R11213" t="s">
        <v>6636</v>
      </c>
      <c r="S11213" s="12"/>
      <c r="T11213" s="13"/>
      <c r="U11213" t="s">
        <v>9174</v>
      </c>
    </row>
    <row r="11214" spans="1:21" x14ac:dyDescent="0.25">
      <c r="A11214" t="s">
        <v>6619</v>
      </c>
      <c r="B11214" s="12">
        <v>217140</v>
      </c>
      <c r="C11214" t="s">
        <v>14624</v>
      </c>
      <c r="D11214" s="11">
        <v>46221.785000000003</v>
      </c>
      <c r="E11214" t="s">
        <v>14625</v>
      </c>
      <c r="F11214" t="s">
        <v>6415</v>
      </c>
      <c r="G11214" t="s">
        <v>9093</v>
      </c>
      <c r="H11214" t="s">
        <v>6542</v>
      </c>
      <c r="I11214" t="s">
        <v>65</v>
      </c>
      <c r="J11214" t="s">
        <v>219</v>
      </c>
      <c r="K11214" t="s">
        <v>14626</v>
      </c>
      <c r="L11214" t="s">
        <v>14285</v>
      </c>
      <c r="M11214" t="s">
        <v>14627</v>
      </c>
      <c r="N11214" t="s">
        <v>6787</v>
      </c>
      <c r="O11214" t="s">
        <v>6810</v>
      </c>
      <c r="P11214">
        <v>10245000</v>
      </c>
      <c r="Q11214" t="s">
        <v>6636</v>
      </c>
      <c r="R11214" t="s">
        <v>6636</v>
      </c>
      <c r="S11214" s="12"/>
      <c r="T11214" s="13"/>
      <c r="U11214" t="s">
        <v>9174</v>
      </c>
    </row>
    <row r="11215" spans="1:21" x14ac:dyDescent="0.25">
      <c r="A11215" t="s">
        <v>6619</v>
      </c>
      <c r="B11215" s="12">
        <v>217140</v>
      </c>
      <c r="C11215" t="s">
        <v>14624</v>
      </c>
      <c r="D11215" s="11">
        <v>46221.785000000003</v>
      </c>
      <c r="E11215" t="s">
        <v>14625</v>
      </c>
      <c r="F11215" t="s">
        <v>6415</v>
      </c>
      <c r="G11215" t="s">
        <v>9094</v>
      </c>
      <c r="H11215" t="s">
        <v>6542</v>
      </c>
      <c r="I11215" t="s">
        <v>65</v>
      </c>
      <c r="J11215" t="s">
        <v>219</v>
      </c>
      <c r="K11215" t="s">
        <v>14626</v>
      </c>
      <c r="L11215" t="s">
        <v>14285</v>
      </c>
      <c r="M11215" t="s">
        <v>14627</v>
      </c>
      <c r="N11215" t="s">
        <v>6787</v>
      </c>
      <c r="O11215" t="s">
        <v>6810</v>
      </c>
      <c r="P11215">
        <v>10245000</v>
      </c>
      <c r="Q11215" t="s">
        <v>6636</v>
      </c>
      <c r="R11215" t="s">
        <v>6636</v>
      </c>
      <c r="S11215" s="12"/>
      <c r="T11215" s="13"/>
      <c r="U11215" t="s">
        <v>9174</v>
      </c>
    </row>
    <row r="11216" spans="1:21" x14ac:dyDescent="0.25">
      <c r="A11216" t="s">
        <v>6619</v>
      </c>
      <c r="B11216" s="12">
        <v>217140</v>
      </c>
      <c r="C11216" t="s">
        <v>14624</v>
      </c>
      <c r="D11216" s="11">
        <v>46221.785000000003</v>
      </c>
      <c r="E11216" t="s">
        <v>14625</v>
      </c>
      <c r="F11216" t="s">
        <v>6415</v>
      </c>
      <c r="G11216" t="s">
        <v>9095</v>
      </c>
      <c r="H11216" t="s">
        <v>6542</v>
      </c>
      <c r="I11216" t="s">
        <v>65</v>
      </c>
      <c r="J11216" t="s">
        <v>219</v>
      </c>
      <c r="K11216" t="s">
        <v>14626</v>
      </c>
      <c r="L11216" t="s">
        <v>14285</v>
      </c>
      <c r="M11216" t="s">
        <v>14627</v>
      </c>
      <c r="N11216" t="s">
        <v>6787</v>
      </c>
      <c r="O11216" t="s">
        <v>6810</v>
      </c>
      <c r="P11216">
        <v>10245000</v>
      </c>
      <c r="Q11216" t="s">
        <v>6636</v>
      </c>
      <c r="R11216" t="s">
        <v>6636</v>
      </c>
      <c r="S11216" s="12"/>
      <c r="T11216" s="13"/>
      <c r="U11216" t="s">
        <v>9174</v>
      </c>
    </row>
    <row r="11217" spans="1:21" x14ac:dyDescent="0.25">
      <c r="A11217" t="s">
        <v>6619</v>
      </c>
      <c r="B11217" s="12">
        <v>217140</v>
      </c>
      <c r="C11217" t="s">
        <v>14624</v>
      </c>
      <c r="D11217" s="11">
        <v>46221.785000000003</v>
      </c>
      <c r="E11217" t="s">
        <v>14625</v>
      </c>
      <c r="F11217" t="s">
        <v>6415</v>
      </c>
      <c r="G11217" t="s">
        <v>9096</v>
      </c>
      <c r="H11217" t="s">
        <v>6542</v>
      </c>
      <c r="I11217" t="s">
        <v>65</v>
      </c>
      <c r="J11217" t="s">
        <v>219</v>
      </c>
      <c r="K11217" t="s">
        <v>14626</v>
      </c>
      <c r="L11217" t="s">
        <v>14285</v>
      </c>
      <c r="M11217" t="s">
        <v>14627</v>
      </c>
      <c r="N11217" t="s">
        <v>6787</v>
      </c>
      <c r="O11217" t="s">
        <v>6810</v>
      </c>
      <c r="P11217">
        <v>10245000</v>
      </c>
      <c r="Q11217" t="s">
        <v>6636</v>
      </c>
      <c r="R11217" t="s">
        <v>6636</v>
      </c>
      <c r="S11217" s="12"/>
      <c r="T11217" s="13"/>
      <c r="U11217" t="s">
        <v>9174</v>
      </c>
    </row>
    <row r="11218" spans="1:21" x14ac:dyDescent="0.25">
      <c r="A11218" t="s">
        <v>6637</v>
      </c>
      <c r="B11218" s="12">
        <v>217265</v>
      </c>
      <c r="C11218" t="s">
        <v>14642</v>
      </c>
      <c r="D11218" s="11">
        <v>46222.502546296302</v>
      </c>
      <c r="E11218" t="s">
        <v>14643</v>
      </c>
      <c r="F11218" t="s">
        <v>6415</v>
      </c>
      <c r="G11218" t="s">
        <v>9086</v>
      </c>
      <c r="H11218" t="s">
        <v>6542</v>
      </c>
      <c r="I11218" t="s">
        <v>55</v>
      </c>
      <c r="J11218" t="s">
        <v>176</v>
      </c>
      <c r="K11218" t="s">
        <v>14284</v>
      </c>
      <c r="L11218" t="s">
        <v>14285</v>
      </c>
      <c r="M11218" t="s">
        <v>14286</v>
      </c>
      <c r="N11218" t="s">
        <v>6787</v>
      </c>
      <c r="O11218" t="s">
        <v>6810</v>
      </c>
      <c r="P11218">
        <v>14495000</v>
      </c>
      <c r="Q11218" t="s">
        <v>6636</v>
      </c>
      <c r="R11218" t="s">
        <v>6636</v>
      </c>
      <c r="S11218" s="12"/>
      <c r="T11218" s="13"/>
      <c r="U11218" t="s">
        <v>6708</v>
      </c>
    </row>
    <row r="11219" spans="1:21" x14ac:dyDescent="0.25">
      <c r="A11219" t="s">
        <v>6637</v>
      </c>
      <c r="B11219" s="12">
        <v>217265</v>
      </c>
      <c r="C11219" t="s">
        <v>14642</v>
      </c>
      <c r="D11219" s="11">
        <v>46222.502546296302</v>
      </c>
      <c r="E11219" t="s">
        <v>14643</v>
      </c>
      <c r="F11219" t="s">
        <v>6415</v>
      </c>
      <c r="G11219" t="s">
        <v>9088</v>
      </c>
      <c r="H11219" t="s">
        <v>6542</v>
      </c>
      <c r="I11219" t="s">
        <v>55</v>
      </c>
      <c r="J11219" t="s">
        <v>176</v>
      </c>
      <c r="K11219" t="s">
        <v>14284</v>
      </c>
      <c r="L11219" t="s">
        <v>14285</v>
      </c>
      <c r="M11219" t="s">
        <v>14286</v>
      </c>
      <c r="N11219" t="s">
        <v>6787</v>
      </c>
      <c r="O11219" t="s">
        <v>6810</v>
      </c>
      <c r="P11219">
        <v>14495000</v>
      </c>
      <c r="Q11219" t="s">
        <v>6636</v>
      </c>
      <c r="R11219" t="s">
        <v>6636</v>
      </c>
      <c r="S11219" s="12"/>
      <c r="T11219" s="13"/>
      <c r="U11219" t="s">
        <v>6708</v>
      </c>
    </row>
    <row r="11220" spans="1:21" x14ac:dyDescent="0.25">
      <c r="A11220" t="s">
        <v>6637</v>
      </c>
      <c r="B11220" s="12">
        <v>217265</v>
      </c>
      <c r="C11220" t="s">
        <v>14642</v>
      </c>
      <c r="D11220" s="11">
        <v>46222.502546296302</v>
      </c>
      <c r="E11220" t="s">
        <v>14643</v>
      </c>
      <c r="F11220" t="s">
        <v>6415</v>
      </c>
      <c r="G11220" t="s">
        <v>9089</v>
      </c>
      <c r="H11220" t="s">
        <v>6542</v>
      </c>
      <c r="I11220" t="s">
        <v>55</v>
      </c>
      <c r="J11220" t="s">
        <v>176</v>
      </c>
      <c r="K11220" t="s">
        <v>14284</v>
      </c>
      <c r="L11220" t="s">
        <v>14285</v>
      </c>
      <c r="M11220" t="s">
        <v>14286</v>
      </c>
      <c r="N11220" t="s">
        <v>6787</v>
      </c>
      <c r="O11220" t="s">
        <v>6810</v>
      </c>
      <c r="P11220">
        <v>14495000</v>
      </c>
      <c r="Q11220" t="s">
        <v>6636</v>
      </c>
      <c r="R11220" t="s">
        <v>6636</v>
      </c>
      <c r="S11220" s="12"/>
      <c r="T11220" s="13"/>
      <c r="U11220" t="s">
        <v>6708</v>
      </c>
    </row>
    <row r="11221" spans="1:21" x14ac:dyDescent="0.25">
      <c r="A11221" t="s">
        <v>6637</v>
      </c>
      <c r="B11221" s="12">
        <v>217265</v>
      </c>
      <c r="C11221" t="s">
        <v>14642</v>
      </c>
      <c r="D11221" s="11">
        <v>46222.502546296302</v>
      </c>
      <c r="E11221" t="s">
        <v>14643</v>
      </c>
      <c r="F11221" t="s">
        <v>6415</v>
      </c>
      <c r="G11221" t="s">
        <v>6968</v>
      </c>
      <c r="H11221" t="s">
        <v>6542</v>
      </c>
      <c r="I11221" t="s">
        <v>55</v>
      </c>
      <c r="J11221" t="s">
        <v>176</v>
      </c>
      <c r="K11221" t="s">
        <v>14284</v>
      </c>
      <c r="L11221" t="s">
        <v>14285</v>
      </c>
      <c r="M11221" t="s">
        <v>14286</v>
      </c>
      <c r="N11221" t="s">
        <v>6787</v>
      </c>
      <c r="O11221" t="s">
        <v>6810</v>
      </c>
      <c r="P11221">
        <v>14495000</v>
      </c>
      <c r="Q11221" t="s">
        <v>6636</v>
      </c>
      <c r="R11221" t="s">
        <v>6636</v>
      </c>
      <c r="S11221" s="12"/>
      <c r="T11221" s="13"/>
      <c r="U11221" t="s">
        <v>6708</v>
      </c>
    </row>
    <row r="11222" spans="1:21" x14ac:dyDescent="0.25">
      <c r="A11222" t="s">
        <v>6637</v>
      </c>
      <c r="B11222" s="12">
        <v>217265</v>
      </c>
      <c r="C11222" t="s">
        <v>14642</v>
      </c>
      <c r="D11222" s="11">
        <v>46222.502546296302</v>
      </c>
      <c r="E11222" t="s">
        <v>14643</v>
      </c>
      <c r="F11222" t="s">
        <v>6415</v>
      </c>
      <c r="G11222" t="s">
        <v>9090</v>
      </c>
      <c r="H11222" t="s">
        <v>6542</v>
      </c>
      <c r="I11222" t="s">
        <v>55</v>
      </c>
      <c r="J11222" t="s">
        <v>176</v>
      </c>
      <c r="K11222" t="s">
        <v>14284</v>
      </c>
      <c r="L11222" t="s">
        <v>14285</v>
      </c>
      <c r="M11222" t="s">
        <v>14286</v>
      </c>
      <c r="N11222" t="s">
        <v>6787</v>
      </c>
      <c r="O11222" t="s">
        <v>6810</v>
      </c>
      <c r="P11222">
        <v>14495000</v>
      </c>
      <c r="Q11222" t="s">
        <v>6636</v>
      </c>
      <c r="R11222" t="s">
        <v>6636</v>
      </c>
      <c r="S11222" s="12"/>
      <c r="T11222" s="13"/>
      <c r="U11222" t="s">
        <v>6708</v>
      </c>
    </row>
    <row r="11223" spans="1:21" x14ac:dyDescent="0.25">
      <c r="A11223" t="s">
        <v>6637</v>
      </c>
      <c r="B11223" s="12">
        <v>217265</v>
      </c>
      <c r="C11223" t="s">
        <v>14642</v>
      </c>
      <c r="D11223" s="11">
        <v>46222.502546296302</v>
      </c>
      <c r="E11223" t="s">
        <v>14643</v>
      </c>
      <c r="F11223" t="s">
        <v>6415</v>
      </c>
      <c r="G11223" t="s">
        <v>9091</v>
      </c>
      <c r="H11223" t="s">
        <v>6542</v>
      </c>
      <c r="I11223" t="s">
        <v>55</v>
      </c>
      <c r="J11223" t="s">
        <v>176</v>
      </c>
      <c r="K11223" t="s">
        <v>14284</v>
      </c>
      <c r="L11223" t="s">
        <v>14285</v>
      </c>
      <c r="M11223" t="s">
        <v>14286</v>
      </c>
      <c r="N11223" t="s">
        <v>6787</v>
      </c>
      <c r="O11223" t="s">
        <v>6810</v>
      </c>
      <c r="P11223">
        <v>14495000</v>
      </c>
      <c r="Q11223" t="s">
        <v>6636</v>
      </c>
      <c r="R11223" t="s">
        <v>6636</v>
      </c>
      <c r="S11223" s="12"/>
      <c r="T11223" s="13"/>
      <c r="U11223" t="s">
        <v>6708</v>
      </c>
    </row>
    <row r="11224" spans="1:21" x14ac:dyDescent="0.25">
      <c r="A11224" t="s">
        <v>6637</v>
      </c>
      <c r="B11224" s="12">
        <v>217265</v>
      </c>
      <c r="C11224" t="s">
        <v>14642</v>
      </c>
      <c r="D11224" s="11">
        <v>46222.502546296302</v>
      </c>
      <c r="E11224" t="s">
        <v>14643</v>
      </c>
      <c r="F11224" t="s">
        <v>6415</v>
      </c>
      <c r="G11224" t="s">
        <v>9092</v>
      </c>
      <c r="H11224" t="s">
        <v>6542</v>
      </c>
      <c r="I11224" t="s">
        <v>55</v>
      </c>
      <c r="J11224" t="s">
        <v>176</v>
      </c>
      <c r="K11224" t="s">
        <v>14284</v>
      </c>
      <c r="L11224" t="s">
        <v>14285</v>
      </c>
      <c r="M11224" t="s">
        <v>14286</v>
      </c>
      <c r="N11224" t="s">
        <v>6787</v>
      </c>
      <c r="O11224" t="s">
        <v>6810</v>
      </c>
      <c r="P11224">
        <v>14495000</v>
      </c>
      <c r="Q11224" t="s">
        <v>6636</v>
      </c>
      <c r="R11224" t="s">
        <v>6636</v>
      </c>
      <c r="S11224" s="12"/>
      <c r="T11224" s="13"/>
      <c r="U11224" t="s">
        <v>6708</v>
      </c>
    </row>
    <row r="11225" spans="1:21" x14ac:dyDescent="0.25">
      <c r="A11225" t="s">
        <v>6637</v>
      </c>
      <c r="B11225" s="12">
        <v>217265</v>
      </c>
      <c r="C11225" t="s">
        <v>14642</v>
      </c>
      <c r="D11225" s="11">
        <v>46222.502546296302</v>
      </c>
      <c r="E11225" t="s">
        <v>14643</v>
      </c>
      <c r="F11225" t="s">
        <v>6415</v>
      </c>
      <c r="G11225" t="s">
        <v>9093</v>
      </c>
      <c r="H11225" t="s">
        <v>6542</v>
      </c>
      <c r="I11225" t="s">
        <v>55</v>
      </c>
      <c r="J11225" t="s">
        <v>176</v>
      </c>
      <c r="K11225" t="s">
        <v>14284</v>
      </c>
      <c r="L11225" t="s">
        <v>14285</v>
      </c>
      <c r="M11225" t="s">
        <v>14286</v>
      </c>
      <c r="N11225" t="s">
        <v>6787</v>
      </c>
      <c r="O11225" t="s">
        <v>6810</v>
      </c>
      <c r="P11225">
        <v>14495000</v>
      </c>
      <c r="Q11225" t="s">
        <v>6636</v>
      </c>
      <c r="R11225" t="s">
        <v>6636</v>
      </c>
      <c r="S11225" s="12"/>
      <c r="T11225" s="13"/>
      <c r="U11225" t="s">
        <v>6708</v>
      </c>
    </row>
    <row r="11226" spans="1:21" x14ac:dyDescent="0.25">
      <c r="A11226" t="s">
        <v>6637</v>
      </c>
      <c r="B11226" s="12">
        <v>217265</v>
      </c>
      <c r="C11226" t="s">
        <v>14642</v>
      </c>
      <c r="D11226" s="11">
        <v>46222.502546296302</v>
      </c>
      <c r="E11226" t="s">
        <v>14643</v>
      </c>
      <c r="F11226" t="s">
        <v>6415</v>
      </c>
      <c r="G11226" t="s">
        <v>9094</v>
      </c>
      <c r="H11226" t="s">
        <v>6542</v>
      </c>
      <c r="I11226" t="s">
        <v>55</v>
      </c>
      <c r="J11226" t="s">
        <v>176</v>
      </c>
      <c r="K11226" t="s">
        <v>14284</v>
      </c>
      <c r="L11226" t="s">
        <v>14285</v>
      </c>
      <c r="M11226" t="s">
        <v>14286</v>
      </c>
      <c r="N11226" t="s">
        <v>6787</v>
      </c>
      <c r="O11226" t="s">
        <v>6810</v>
      </c>
      <c r="P11226">
        <v>14495000</v>
      </c>
      <c r="Q11226" t="s">
        <v>6636</v>
      </c>
      <c r="R11226" t="s">
        <v>6636</v>
      </c>
      <c r="S11226" s="12"/>
      <c r="T11226" s="13"/>
      <c r="U11226" t="s">
        <v>6708</v>
      </c>
    </row>
    <row r="11227" spans="1:21" x14ac:dyDescent="0.25">
      <c r="A11227" t="s">
        <v>6637</v>
      </c>
      <c r="B11227" s="12">
        <v>217265</v>
      </c>
      <c r="C11227" t="s">
        <v>14642</v>
      </c>
      <c r="D11227" s="11">
        <v>46222.502546296302</v>
      </c>
      <c r="E11227" t="s">
        <v>14643</v>
      </c>
      <c r="F11227" t="s">
        <v>6415</v>
      </c>
      <c r="G11227" t="s">
        <v>9095</v>
      </c>
      <c r="H11227" t="s">
        <v>6542</v>
      </c>
      <c r="I11227" t="s">
        <v>55</v>
      </c>
      <c r="J11227" t="s">
        <v>176</v>
      </c>
      <c r="K11227" t="s">
        <v>14284</v>
      </c>
      <c r="L11227" t="s">
        <v>14285</v>
      </c>
      <c r="M11227" t="s">
        <v>14286</v>
      </c>
      <c r="N11227" t="s">
        <v>6787</v>
      </c>
      <c r="O11227" t="s">
        <v>6810</v>
      </c>
      <c r="P11227">
        <v>14495000</v>
      </c>
      <c r="Q11227" t="s">
        <v>6636</v>
      </c>
      <c r="R11227" t="s">
        <v>6636</v>
      </c>
      <c r="S11227" s="12"/>
      <c r="T11227" s="13"/>
      <c r="U11227" t="s">
        <v>6708</v>
      </c>
    </row>
    <row r="11228" spans="1:21" x14ac:dyDescent="0.25">
      <c r="A11228" t="s">
        <v>6637</v>
      </c>
      <c r="B11228" s="12">
        <v>217265</v>
      </c>
      <c r="C11228" t="s">
        <v>14642</v>
      </c>
      <c r="D11228" s="11">
        <v>46222.502546296302</v>
      </c>
      <c r="E11228" t="s">
        <v>14643</v>
      </c>
      <c r="F11228" t="s">
        <v>6415</v>
      </c>
      <c r="G11228" t="s">
        <v>9096</v>
      </c>
      <c r="H11228" t="s">
        <v>6542</v>
      </c>
      <c r="I11228" t="s">
        <v>55</v>
      </c>
      <c r="J11228" t="s">
        <v>176</v>
      </c>
      <c r="K11228" t="s">
        <v>14284</v>
      </c>
      <c r="L11228" t="s">
        <v>14285</v>
      </c>
      <c r="M11228" t="s">
        <v>14286</v>
      </c>
      <c r="N11228" t="s">
        <v>6787</v>
      </c>
      <c r="O11228" t="s">
        <v>6810</v>
      </c>
      <c r="P11228">
        <v>14495000</v>
      </c>
      <c r="Q11228" t="s">
        <v>6636</v>
      </c>
      <c r="R11228" t="s">
        <v>6636</v>
      </c>
      <c r="S11228" s="12"/>
      <c r="T11228" s="13"/>
      <c r="U11228" t="s">
        <v>6708</v>
      </c>
    </row>
    <row r="11229" spans="1:21" x14ac:dyDescent="0.25">
      <c r="A11229" t="s">
        <v>6619</v>
      </c>
      <c r="B11229" s="12">
        <v>217265</v>
      </c>
      <c r="C11229" t="s">
        <v>14642</v>
      </c>
      <c r="D11229" s="11">
        <v>46222.587488425903</v>
      </c>
      <c r="E11229" t="s">
        <v>14643</v>
      </c>
      <c r="F11229" t="s">
        <v>6415</v>
      </c>
      <c r="G11229" t="s">
        <v>9086</v>
      </c>
      <c r="H11229" t="s">
        <v>6542</v>
      </c>
      <c r="I11229" t="s">
        <v>55</v>
      </c>
      <c r="J11229" t="s">
        <v>176</v>
      </c>
      <c r="K11229" t="s">
        <v>14284</v>
      </c>
      <c r="L11229" t="s">
        <v>14285</v>
      </c>
      <c r="M11229" t="s">
        <v>14286</v>
      </c>
      <c r="N11229" t="s">
        <v>6787</v>
      </c>
      <c r="O11229" t="s">
        <v>6810</v>
      </c>
      <c r="P11229">
        <v>14495000</v>
      </c>
      <c r="Q11229" t="s">
        <v>6636</v>
      </c>
      <c r="R11229" t="s">
        <v>6636</v>
      </c>
      <c r="S11229" s="12"/>
      <c r="T11229" s="13"/>
      <c r="U11229" t="s">
        <v>6708</v>
      </c>
    </row>
    <row r="11230" spans="1:21" x14ac:dyDescent="0.25">
      <c r="A11230" t="s">
        <v>6619</v>
      </c>
      <c r="B11230" s="12">
        <v>217265</v>
      </c>
      <c r="C11230" t="s">
        <v>14642</v>
      </c>
      <c r="D11230" s="11">
        <v>46222.587488425903</v>
      </c>
      <c r="E11230" t="s">
        <v>14643</v>
      </c>
      <c r="F11230" t="s">
        <v>6415</v>
      </c>
      <c r="G11230" t="s">
        <v>9088</v>
      </c>
      <c r="H11230" t="s">
        <v>6542</v>
      </c>
      <c r="I11230" t="s">
        <v>55</v>
      </c>
      <c r="J11230" t="s">
        <v>176</v>
      </c>
      <c r="K11230" t="s">
        <v>14284</v>
      </c>
      <c r="L11230" t="s">
        <v>14285</v>
      </c>
      <c r="M11230" t="s">
        <v>14286</v>
      </c>
      <c r="N11230" t="s">
        <v>6787</v>
      </c>
      <c r="O11230" t="s">
        <v>6810</v>
      </c>
      <c r="P11230">
        <v>14495000</v>
      </c>
      <c r="Q11230" t="s">
        <v>6636</v>
      </c>
      <c r="R11230" t="s">
        <v>6636</v>
      </c>
      <c r="S11230" s="12"/>
      <c r="T11230" s="13"/>
      <c r="U11230" t="s">
        <v>6708</v>
      </c>
    </row>
    <row r="11231" spans="1:21" x14ac:dyDescent="0.25">
      <c r="A11231" t="s">
        <v>6619</v>
      </c>
      <c r="B11231" s="12">
        <v>217265</v>
      </c>
      <c r="C11231" t="s">
        <v>14642</v>
      </c>
      <c r="D11231" s="11">
        <v>46222.587488425903</v>
      </c>
      <c r="E11231" t="s">
        <v>14643</v>
      </c>
      <c r="F11231" t="s">
        <v>6415</v>
      </c>
      <c r="G11231" t="s">
        <v>9089</v>
      </c>
      <c r="H11231" t="s">
        <v>6542</v>
      </c>
      <c r="I11231" t="s">
        <v>55</v>
      </c>
      <c r="J11231" t="s">
        <v>176</v>
      </c>
      <c r="K11231" t="s">
        <v>14284</v>
      </c>
      <c r="L11231" t="s">
        <v>14285</v>
      </c>
      <c r="M11231" t="s">
        <v>14286</v>
      </c>
      <c r="N11231" t="s">
        <v>6787</v>
      </c>
      <c r="O11231" t="s">
        <v>6810</v>
      </c>
      <c r="P11231">
        <v>14495000</v>
      </c>
      <c r="Q11231" t="s">
        <v>6636</v>
      </c>
      <c r="R11231" t="s">
        <v>6636</v>
      </c>
      <c r="S11231" s="12"/>
      <c r="T11231" s="13"/>
      <c r="U11231" t="s">
        <v>6708</v>
      </c>
    </row>
    <row r="11232" spans="1:21" x14ac:dyDescent="0.25">
      <c r="A11232" t="s">
        <v>6619</v>
      </c>
      <c r="B11232" s="12">
        <v>217265</v>
      </c>
      <c r="C11232" t="s">
        <v>14642</v>
      </c>
      <c r="D11232" s="11">
        <v>46222.587488425903</v>
      </c>
      <c r="E11232" t="s">
        <v>14643</v>
      </c>
      <c r="F11232" t="s">
        <v>6415</v>
      </c>
      <c r="G11232" t="s">
        <v>6968</v>
      </c>
      <c r="H11232" t="s">
        <v>6542</v>
      </c>
      <c r="I11232" t="s">
        <v>55</v>
      </c>
      <c r="J11232" t="s">
        <v>176</v>
      </c>
      <c r="K11232" t="s">
        <v>14284</v>
      </c>
      <c r="L11232" t="s">
        <v>14285</v>
      </c>
      <c r="M11232" t="s">
        <v>14286</v>
      </c>
      <c r="N11232" t="s">
        <v>6787</v>
      </c>
      <c r="O11232" t="s">
        <v>6810</v>
      </c>
      <c r="P11232">
        <v>14495000</v>
      </c>
      <c r="Q11232" t="s">
        <v>6636</v>
      </c>
      <c r="R11232" t="s">
        <v>6636</v>
      </c>
      <c r="S11232" s="12"/>
      <c r="T11232" s="13"/>
      <c r="U11232" t="s">
        <v>6708</v>
      </c>
    </row>
    <row r="11233" spans="1:21" x14ac:dyDescent="0.25">
      <c r="A11233" t="s">
        <v>6619</v>
      </c>
      <c r="B11233" s="12">
        <v>217265</v>
      </c>
      <c r="C11233" t="s">
        <v>14642</v>
      </c>
      <c r="D11233" s="11">
        <v>46222.587488425903</v>
      </c>
      <c r="E11233" t="s">
        <v>14643</v>
      </c>
      <c r="F11233" t="s">
        <v>6415</v>
      </c>
      <c r="G11233" t="s">
        <v>9090</v>
      </c>
      <c r="H11233" t="s">
        <v>6542</v>
      </c>
      <c r="I11233" t="s">
        <v>55</v>
      </c>
      <c r="J11233" t="s">
        <v>176</v>
      </c>
      <c r="K11233" t="s">
        <v>14284</v>
      </c>
      <c r="L11233" t="s">
        <v>14285</v>
      </c>
      <c r="M11233" t="s">
        <v>14286</v>
      </c>
      <c r="N11233" t="s">
        <v>6787</v>
      </c>
      <c r="O11233" t="s">
        <v>6810</v>
      </c>
      <c r="P11233">
        <v>14495000</v>
      </c>
      <c r="Q11233" t="s">
        <v>6636</v>
      </c>
      <c r="R11233" t="s">
        <v>6636</v>
      </c>
      <c r="S11233" s="12"/>
      <c r="T11233" s="13"/>
      <c r="U11233" t="s">
        <v>6708</v>
      </c>
    </row>
    <row r="11234" spans="1:21" x14ac:dyDescent="0.25">
      <c r="A11234" t="s">
        <v>6619</v>
      </c>
      <c r="B11234" s="12">
        <v>217265</v>
      </c>
      <c r="C11234" t="s">
        <v>14642</v>
      </c>
      <c r="D11234" s="11">
        <v>46222.587488425903</v>
      </c>
      <c r="E11234" t="s">
        <v>14643</v>
      </c>
      <c r="F11234" t="s">
        <v>6415</v>
      </c>
      <c r="G11234" t="s">
        <v>9091</v>
      </c>
      <c r="H11234" t="s">
        <v>6542</v>
      </c>
      <c r="I11234" t="s">
        <v>55</v>
      </c>
      <c r="J11234" t="s">
        <v>176</v>
      </c>
      <c r="K11234" t="s">
        <v>14284</v>
      </c>
      <c r="L11234" t="s">
        <v>14285</v>
      </c>
      <c r="M11234" t="s">
        <v>14286</v>
      </c>
      <c r="N11234" t="s">
        <v>6787</v>
      </c>
      <c r="O11234" t="s">
        <v>6810</v>
      </c>
      <c r="P11234">
        <v>14495000</v>
      </c>
      <c r="Q11234" t="s">
        <v>6636</v>
      </c>
      <c r="R11234" t="s">
        <v>6636</v>
      </c>
      <c r="S11234" s="12"/>
      <c r="T11234" s="13"/>
      <c r="U11234" t="s">
        <v>6708</v>
      </c>
    </row>
    <row r="11235" spans="1:21" x14ac:dyDescent="0.25">
      <c r="A11235" t="s">
        <v>6619</v>
      </c>
      <c r="B11235" s="12">
        <v>217265</v>
      </c>
      <c r="C11235" t="s">
        <v>14642</v>
      </c>
      <c r="D11235" s="11">
        <v>46222.587488425903</v>
      </c>
      <c r="E11235" t="s">
        <v>14643</v>
      </c>
      <c r="F11235" t="s">
        <v>6415</v>
      </c>
      <c r="G11235" t="s">
        <v>9092</v>
      </c>
      <c r="H11235" t="s">
        <v>6542</v>
      </c>
      <c r="I11235" t="s">
        <v>55</v>
      </c>
      <c r="J11235" t="s">
        <v>176</v>
      </c>
      <c r="K11235" t="s">
        <v>14284</v>
      </c>
      <c r="L11235" t="s">
        <v>14285</v>
      </c>
      <c r="M11235" t="s">
        <v>14286</v>
      </c>
      <c r="N11235" t="s">
        <v>6787</v>
      </c>
      <c r="O11235" t="s">
        <v>6810</v>
      </c>
      <c r="P11235">
        <v>14495000</v>
      </c>
      <c r="Q11235" t="s">
        <v>6636</v>
      </c>
      <c r="R11235" t="s">
        <v>6636</v>
      </c>
      <c r="S11235" s="12"/>
      <c r="T11235" s="13"/>
      <c r="U11235" t="s">
        <v>6708</v>
      </c>
    </row>
    <row r="11236" spans="1:21" x14ac:dyDescent="0.25">
      <c r="A11236" t="s">
        <v>6619</v>
      </c>
      <c r="B11236" s="12">
        <v>217265</v>
      </c>
      <c r="C11236" t="s">
        <v>14642</v>
      </c>
      <c r="D11236" s="11">
        <v>46222.587488425903</v>
      </c>
      <c r="E11236" t="s">
        <v>14643</v>
      </c>
      <c r="F11236" t="s">
        <v>6415</v>
      </c>
      <c r="G11236" t="s">
        <v>9093</v>
      </c>
      <c r="H11236" t="s">
        <v>6542</v>
      </c>
      <c r="I11236" t="s">
        <v>55</v>
      </c>
      <c r="J11236" t="s">
        <v>176</v>
      </c>
      <c r="K11236" t="s">
        <v>14284</v>
      </c>
      <c r="L11236" t="s">
        <v>14285</v>
      </c>
      <c r="M11236" t="s">
        <v>14286</v>
      </c>
      <c r="N11236" t="s">
        <v>6787</v>
      </c>
      <c r="O11236" t="s">
        <v>6810</v>
      </c>
      <c r="P11236">
        <v>14495000</v>
      </c>
      <c r="Q11236" t="s">
        <v>6636</v>
      </c>
      <c r="R11236" t="s">
        <v>6636</v>
      </c>
      <c r="S11236" s="12"/>
      <c r="T11236" s="13"/>
      <c r="U11236" t="s">
        <v>6708</v>
      </c>
    </row>
    <row r="11237" spans="1:21" x14ac:dyDescent="0.25">
      <c r="A11237" t="s">
        <v>6619</v>
      </c>
      <c r="B11237" s="12">
        <v>217265</v>
      </c>
      <c r="C11237" t="s">
        <v>14642</v>
      </c>
      <c r="D11237" s="11">
        <v>46222.587488425903</v>
      </c>
      <c r="E11237" t="s">
        <v>14643</v>
      </c>
      <c r="F11237" t="s">
        <v>6415</v>
      </c>
      <c r="G11237" t="s">
        <v>9094</v>
      </c>
      <c r="H11237" t="s">
        <v>6542</v>
      </c>
      <c r="I11237" t="s">
        <v>55</v>
      </c>
      <c r="J11237" t="s">
        <v>176</v>
      </c>
      <c r="K11237" t="s">
        <v>14284</v>
      </c>
      <c r="L11237" t="s">
        <v>14285</v>
      </c>
      <c r="M11237" t="s">
        <v>14286</v>
      </c>
      <c r="N11237" t="s">
        <v>6787</v>
      </c>
      <c r="O11237" t="s">
        <v>6810</v>
      </c>
      <c r="P11237">
        <v>14495000</v>
      </c>
      <c r="Q11237" t="s">
        <v>6636</v>
      </c>
      <c r="R11237" t="s">
        <v>6636</v>
      </c>
      <c r="S11237" s="12"/>
      <c r="T11237" s="13"/>
      <c r="U11237" t="s">
        <v>6708</v>
      </c>
    </row>
    <row r="11238" spans="1:21" x14ac:dyDescent="0.25">
      <c r="A11238" t="s">
        <v>6619</v>
      </c>
      <c r="B11238" s="12">
        <v>217265</v>
      </c>
      <c r="C11238" t="s">
        <v>14642</v>
      </c>
      <c r="D11238" s="11">
        <v>46222.587488425903</v>
      </c>
      <c r="E11238" t="s">
        <v>14643</v>
      </c>
      <c r="F11238" t="s">
        <v>6415</v>
      </c>
      <c r="G11238" t="s">
        <v>9095</v>
      </c>
      <c r="H11238" t="s">
        <v>6542</v>
      </c>
      <c r="I11238" t="s">
        <v>55</v>
      </c>
      <c r="J11238" t="s">
        <v>176</v>
      </c>
      <c r="K11238" t="s">
        <v>14284</v>
      </c>
      <c r="L11238" t="s">
        <v>14285</v>
      </c>
      <c r="M11238" t="s">
        <v>14286</v>
      </c>
      <c r="N11238" t="s">
        <v>6787</v>
      </c>
      <c r="O11238" t="s">
        <v>6810</v>
      </c>
      <c r="P11238">
        <v>14495000</v>
      </c>
      <c r="Q11238" t="s">
        <v>6636</v>
      </c>
      <c r="R11238" t="s">
        <v>6636</v>
      </c>
      <c r="S11238" s="12"/>
      <c r="T11238" s="13"/>
      <c r="U11238" t="s">
        <v>6708</v>
      </c>
    </row>
    <row r="11239" spans="1:21" x14ac:dyDescent="0.25">
      <c r="A11239" t="s">
        <v>6619</v>
      </c>
      <c r="B11239" s="12">
        <v>217265</v>
      </c>
      <c r="C11239" t="s">
        <v>14642</v>
      </c>
      <c r="D11239" s="11">
        <v>46222.587488425903</v>
      </c>
      <c r="E11239" t="s">
        <v>14643</v>
      </c>
      <c r="F11239" t="s">
        <v>6415</v>
      </c>
      <c r="G11239" t="s">
        <v>9096</v>
      </c>
      <c r="H11239" t="s">
        <v>6542</v>
      </c>
      <c r="I11239" t="s">
        <v>55</v>
      </c>
      <c r="J11239" t="s">
        <v>176</v>
      </c>
      <c r="K11239" t="s">
        <v>14284</v>
      </c>
      <c r="L11239" t="s">
        <v>14285</v>
      </c>
      <c r="M11239" t="s">
        <v>14286</v>
      </c>
      <c r="N11239" t="s">
        <v>6787</v>
      </c>
      <c r="O11239" t="s">
        <v>6810</v>
      </c>
      <c r="P11239">
        <v>14495000</v>
      </c>
      <c r="Q11239" t="s">
        <v>6636</v>
      </c>
      <c r="R11239" t="s">
        <v>6636</v>
      </c>
      <c r="S11239" s="12"/>
      <c r="T11239" s="13"/>
      <c r="U11239" t="s">
        <v>6708</v>
      </c>
    </row>
    <row r="11240" spans="1:21" x14ac:dyDescent="0.25">
      <c r="A11240" t="s">
        <v>6637</v>
      </c>
      <c r="B11240" s="12">
        <v>41099</v>
      </c>
      <c r="C11240" t="s">
        <v>14644</v>
      </c>
      <c r="D11240" s="11">
        <v>46175.549768518496</v>
      </c>
      <c r="E11240" t="s">
        <v>14645</v>
      </c>
      <c r="F11240" t="s">
        <v>6617</v>
      </c>
      <c r="G11240" t="s">
        <v>10828</v>
      </c>
      <c r="H11240" t="s">
        <v>6419</v>
      </c>
      <c r="I11240" t="s">
        <v>55</v>
      </c>
      <c r="J11240" t="s">
        <v>737</v>
      </c>
      <c r="K11240" t="s">
        <v>14646</v>
      </c>
      <c r="L11240" t="s">
        <v>14647</v>
      </c>
      <c r="M11240" t="s">
        <v>14648</v>
      </c>
      <c r="N11240" t="s">
        <v>7001</v>
      </c>
      <c r="O11240" t="s">
        <v>7176</v>
      </c>
      <c r="P11240">
        <v>1794600</v>
      </c>
      <c r="Q11240" t="s">
        <v>6636</v>
      </c>
      <c r="R11240" t="s">
        <v>6636</v>
      </c>
      <c r="S11240" s="12"/>
      <c r="T11240" s="13"/>
      <c r="U11240" t="s">
        <v>6636</v>
      </c>
    </row>
    <row r="11241" spans="1:21" x14ac:dyDescent="0.25">
      <c r="A11241" t="s">
        <v>6619</v>
      </c>
      <c r="B11241" s="12">
        <v>41099</v>
      </c>
      <c r="C11241" t="s">
        <v>14644</v>
      </c>
      <c r="D11241" s="11">
        <v>46175.559178240699</v>
      </c>
      <c r="E11241" t="s">
        <v>14645</v>
      </c>
      <c r="F11241" t="s">
        <v>6617</v>
      </c>
      <c r="G11241" t="s">
        <v>10828</v>
      </c>
      <c r="H11241" t="s">
        <v>6419</v>
      </c>
      <c r="I11241" t="s">
        <v>55</v>
      </c>
      <c r="J11241" t="s">
        <v>737</v>
      </c>
      <c r="K11241" t="s">
        <v>14646</v>
      </c>
      <c r="L11241" t="s">
        <v>14647</v>
      </c>
      <c r="M11241" t="s">
        <v>14648</v>
      </c>
      <c r="N11241" t="s">
        <v>7001</v>
      </c>
      <c r="O11241" t="s">
        <v>7176</v>
      </c>
      <c r="P11241">
        <v>1794600</v>
      </c>
      <c r="Q11241" t="s">
        <v>6636</v>
      </c>
      <c r="R11241" t="s">
        <v>6636</v>
      </c>
      <c r="S11241" s="12"/>
      <c r="T11241" s="13"/>
      <c r="U11241" t="s">
        <v>6636</v>
      </c>
    </row>
    <row r="11242" spans="1:21" x14ac:dyDescent="0.25">
      <c r="A11242" t="s">
        <v>6637</v>
      </c>
      <c r="B11242" s="12">
        <v>41123</v>
      </c>
      <c r="C11242" t="s">
        <v>14649</v>
      </c>
      <c r="D11242" s="11">
        <v>46175.814780092602</v>
      </c>
      <c r="E11242" t="s">
        <v>14650</v>
      </c>
      <c r="F11242" t="s">
        <v>6617</v>
      </c>
      <c r="G11242" t="s">
        <v>10828</v>
      </c>
      <c r="H11242" t="s">
        <v>6419</v>
      </c>
      <c r="I11242" t="s">
        <v>55</v>
      </c>
      <c r="J11242" t="s">
        <v>6803</v>
      </c>
      <c r="K11242" t="s">
        <v>14651</v>
      </c>
      <c r="L11242" t="s">
        <v>14647</v>
      </c>
      <c r="M11242" t="s">
        <v>14652</v>
      </c>
      <c r="N11242" t="s">
        <v>14269</v>
      </c>
      <c r="O11242" t="s">
        <v>14304</v>
      </c>
      <c r="P11242">
        <v>4599000</v>
      </c>
      <c r="Q11242" t="s">
        <v>6636</v>
      </c>
      <c r="R11242" t="s">
        <v>6636</v>
      </c>
      <c r="S11242" s="12"/>
      <c r="T11242" s="13"/>
      <c r="U11242" t="s">
        <v>6636</v>
      </c>
    </row>
    <row r="11243" spans="1:21" x14ac:dyDescent="0.25">
      <c r="A11243" t="s">
        <v>6619</v>
      </c>
      <c r="B11243" s="12">
        <v>41123</v>
      </c>
      <c r="C11243" t="s">
        <v>14649</v>
      </c>
      <c r="D11243" s="11">
        <v>46175.830138888901</v>
      </c>
      <c r="E11243" t="s">
        <v>14650</v>
      </c>
      <c r="F11243" t="s">
        <v>6617</v>
      </c>
      <c r="G11243" t="s">
        <v>10828</v>
      </c>
      <c r="H11243" t="s">
        <v>6419</v>
      </c>
      <c r="I11243" t="s">
        <v>55</v>
      </c>
      <c r="J11243" t="s">
        <v>6803</v>
      </c>
      <c r="K11243" t="s">
        <v>14651</v>
      </c>
      <c r="L11243" t="s">
        <v>14647</v>
      </c>
      <c r="M11243" t="s">
        <v>14652</v>
      </c>
      <c r="N11243" t="s">
        <v>14269</v>
      </c>
      <c r="O11243" t="s">
        <v>14304</v>
      </c>
      <c r="P11243">
        <v>4599000</v>
      </c>
      <c r="Q11243" t="s">
        <v>6636</v>
      </c>
      <c r="R11243" t="s">
        <v>6636</v>
      </c>
      <c r="S11243" s="12"/>
      <c r="T11243" s="13"/>
      <c r="U11243" t="s">
        <v>6636</v>
      </c>
    </row>
    <row r="11244" spans="1:21" x14ac:dyDescent="0.25">
      <c r="A11244" t="s">
        <v>6637</v>
      </c>
      <c r="B11244" s="12">
        <v>41186</v>
      </c>
      <c r="C11244" t="s">
        <v>14653</v>
      </c>
      <c r="D11244" s="11">
        <v>46176.842638888898</v>
      </c>
      <c r="E11244" t="s">
        <v>14654</v>
      </c>
      <c r="F11244" t="s">
        <v>6617</v>
      </c>
      <c r="G11244" t="s">
        <v>10828</v>
      </c>
      <c r="H11244" t="s">
        <v>6419</v>
      </c>
      <c r="I11244" t="s">
        <v>6636</v>
      </c>
      <c r="J11244" t="s">
        <v>6636</v>
      </c>
      <c r="K11244" t="s">
        <v>14655</v>
      </c>
      <c r="L11244" t="s">
        <v>14647</v>
      </c>
      <c r="M11244" t="s">
        <v>14656</v>
      </c>
      <c r="N11244" t="s">
        <v>14269</v>
      </c>
      <c r="O11244" t="s">
        <v>14657</v>
      </c>
      <c r="P11244">
        <v>8511000</v>
      </c>
      <c r="Q11244" t="s">
        <v>6636</v>
      </c>
      <c r="R11244" t="s">
        <v>6636</v>
      </c>
      <c r="S11244" s="12"/>
      <c r="T11244" s="13"/>
      <c r="U11244" t="s">
        <v>6636</v>
      </c>
    </row>
    <row r="11245" spans="1:21" x14ac:dyDescent="0.25">
      <c r="A11245" t="s">
        <v>6619</v>
      </c>
      <c r="B11245" s="12">
        <v>41186</v>
      </c>
      <c r="C11245" t="s">
        <v>14653</v>
      </c>
      <c r="D11245" s="11">
        <v>46177.452094907399</v>
      </c>
      <c r="E11245" t="s">
        <v>14654</v>
      </c>
      <c r="F11245" t="s">
        <v>6617</v>
      </c>
      <c r="G11245" t="s">
        <v>10828</v>
      </c>
      <c r="H11245" t="s">
        <v>6419</v>
      </c>
      <c r="I11245" t="s">
        <v>6636</v>
      </c>
      <c r="J11245" t="s">
        <v>6636</v>
      </c>
      <c r="K11245" t="s">
        <v>14655</v>
      </c>
      <c r="L11245" t="s">
        <v>14647</v>
      </c>
      <c r="M11245" t="s">
        <v>14656</v>
      </c>
      <c r="N11245" t="s">
        <v>14269</v>
      </c>
      <c r="O11245" t="s">
        <v>14657</v>
      </c>
      <c r="P11245">
        <v>8511000</v>
      </c>
      <c r="Q11245" t="s">
        <v>6636</v>
      </c>
      <c r="R11245" t="s">
        <v>6636</v>
      </c>
      <c r="S11245" s="12"/>
      <c r="T11245" s="13"/>
      <c r="U11245" t="s">
        <v>6636</v>
      </c>
    </row>
    <row r="11246" spans="1:21" x14ac:dyDescent="0.25">
      <c r="A11246" t="s">
        <v>6637</v>
      </c>
      <c r="B11246" s="12">
        <v>41285</v>
      </c>
      <c r="C11246" t="s">
        <v>14658</v>
      </c>
      <c r="D11246" s="11">
        <v>46178.785763888904</v>
      </c>
      <c r="E11246" t="s">
        <v>14659</v>
      </c>
      <c r="F11246" t="s">
        <v>6617</v>
      </c>
      <c r="G11246" t="s">
        <v>10828</v>
      </c>
      <c r="H11246" t="s">
        <v>6419</v>
      </c>
      <c r="I11246" t="s">
        <v>55</v>
      </c>
      <c r="J11246" t="s">
        <v>732</v>
      </c>
      <c r="K11246" t="s">
        <v>14660</v>
      </c>
      <c r="L11246" t="s">
        <v>14647</v>
      </c>
      <c r="M11246" t="s">
        <v>14661</v>
      </c>
      <c r="N11246" t="s">
        <v>12960</v>
      </c>
      <c r="O11246" t="s">
        <v>12961</v>
      </c>
      <c r="P11246">
        <v>4564690</v>
      </c>
      <c r="Q11246" t="s">
        <v>6636</v>
      </c>
      <c r="R11246" t="s">
        <v>6636</v>
      </c>
      <c r="S11246" s="12"/>
      <c r="T11246" s="13"/>
      <c r="U11246" t="s">
        <v>11474</v>
      </c>
    </row>
    <row r="11247" spans="1:21" x14ac:dyDescent="0.25">
      <c r="A11247" t="s">
        <v>6619</v>
      </c>
      <c r="B11247" s="12">
        <v>41285</v>
      </c>
      <c r="C11247" t="s">
        <v>14658</v>
      </c>
      <c r="D11247" s="11">
        <v>46179.566759259302</v>
      </c>
      <c r="E11247" t="s">
        <v>14659</v>
      </c>
      <c r="F11247" t="s">
        <v>6617</v>
      </c>
      <c r="G11247" t="s">
        <v>10828</v>
      </c>
      <c r="H11247" t="s">
        <v>6419</v>
      </c>
      <c r="I11247" t="s">
        <v>55</v>
      </c>
      <c r="J11247" t="s">
        <v>732</v>
      </c>
      <c r="K11247" t="s">
        <v>14660</v>
      </c>
      <c r="L11247" t="s">
        <v>14647</v>
      </c>
      <c r="M11247" t="s">
        <v>14661</v>
      </c>
      <c r="N11247" t="s">
        <v>12960</v>
      </c>
      <c r="O11247" t="s">
        <v>12961</v>
      </c>
      <c r="P11247">
        <v>4564690</v>
      </c>
      <c r="Q11247" t="s">
        <v>6636</v>
      </c>
      <c r="R11247" t="s">
        <v>6636</v>
      </c>
      <c r="S11247" s="12"/>
      <c r="T11247" s="13"/>
      <c r="U11247" t="s">
        <v>11474</v>
      </c>
    </row>
    <row r="11248" spans="1:21" x14ac:dyDescent="0.25">
      <c r="A11248" t="s">
        <v>6637</v>
      </c>
      <c r="B11248" s="12">
        <v>41335</v>
      </c>
      <c r="C11248" t="s">
        <v>14662</v>
      </c>
      <c r="D11248" s="11">
        <v>46180.666782407403</v>
      </c>
      <c r="E11248" t="s">
        <v>14663</v>
      </c>
      <c r="F11248" t="s">
        <v>6617</v>
      </c>
      <c r="G11248" t="s">
        <v>10828</v>
      </c>
      <c r="H11248" t="s">
        <v>6419</v>
      </c>
      <c r="I11248" t="s">
        <v>55</v>
      </c>
      <c r="J11248" t="s">
        <v>176</v>
      </c>
      <c r="K11248" t="s">
        <v>14664</v>
      </c>
      <c r="L11248" t="s">
        <v>14647</v>
      </c>
      <c r="M11248" t="s">
        <v>14665</v>
      </c>
      <c r="N11248" t="s">
        <v>14666</v>
      </c>
      <c r="O11248" t="s">
        <v>14667</v>
      </c>
      <c r="P11248">
        <v>2199000</v>
      </c>
      <c r="Q11248" t="s">
        <v>6636</v>
      </c>
      <c r="R11248" t="s">
        <v>6636</v>
      </c>
      <c r="S11248" s="12"/>
      <c r="T11248" s="13"/>
      <c r="U11248" t="s">
        <v>6636</v>
      </c>
    </row>
    <row r="11249" spans="1:21" x14ac:dyDescent="0.25">
      <c r="A11249" t="s">
        <v>6619</v>
      </c>
      <c r="B11249" s="12">
        <v>41335</v>
      </c>
      <c r="C11249" t="s">
        <v>14662</v>
      </c>
      <c r="D11249" s="11">
        <v>46180.711469907401</v>
      </c>
      <c r="E11249" t="s">
        <v>14663</v>
      </c>
      <c r="F11249" t="s">
        <v>6617</v>
      </c>
      <c r="G11249" t="s">
        <v>10828</v>
      </c>
      <c r="H11249" t="s">
        <v>6419</v>
      </c>
      <c r="I11249" t="s">
        <v>55</v>
      </c>
      <c r="J11249" t="s">
        <v>176</v>
      </c>
      <c r="K11249" t="s">
        <v>14664</v>
      </c>
      <c r="L11249" t="s">
        <v>14647</v>
      </c>
      <c r="M11249" t="s">
        <v>14665</v>
      </c>
      <c r="N11249" t="s">
        <v>14666</v>
      </c>
      <c r="O11249" t="s">
        <v>14667</v>
      </c>
      <c r="P11249">
        <v>2199000</v>
      </c>
      <c r="Q11249" t="s">
        <v>6636</v>
      </c>
      <c r="R11249" t="s">
        <v>6636</v>
      </c>
      <c r="S11249" s="12"/>
      <c r="T11249" s="13"/>
      <c r="U11249" t="s">
        <v>6636</v>
      </c>
    </row>
    <row r="11250" spans="1:21" x14ac:dyDescent="0.25">
      <c r="A11250" t="s">
        <v>6637</v>
      </c>
      <c r="B11250" s="12">
        <v>41343</v>
      </c>
      <c r="C11250" t="s">
        <v>14668</v>
      </c>
      <c r="D11250" s="11">
        <v>46180.7804861111</v>
      </c>
      <c r="E11250" t="s">
        <v>14669</v>
      </c>
      <c r="F11250" t="s">
        <v>6617</v>
      </c>
      <c r="G11250" t="s">
        <v>10828</v>
      </c>
      <c r="H11250" t="s">
        <v>6419</v>
      </c>
      <c r="I11250" t="s">
        <v>55</v>
      </c>
      <c r="J11250" t="s">
        <v>737</v>
      </c>
      <c r="K11250" t="s">
        <v>14670</v>
      </c>
      <c r="L11250" t="s">
        <v>14647</v>
      </c>
      <c r="M11250" t="s">
        <v>14671</v>
      </c>
      <c r="N11250" t="s">
        <v>8601</v>
      </c>
      <c r="O11250" t="s">
        <v>9648</v>
      </c>
      <c r="P11250">
        <v>4669000</v>
      </c>
      <c r="Q11250" t="s">
        <v>6636</v>
      </c>
      <c r="R11250" t="s">
        <v>6636</v>
      </c>
      <c r="S11250" s="12"/>
      <c r="T11250" s="13"/>
      <c r="U11250" t="s">
        <v>6636</v>
      </c>
    </row>
    <row r="11251" spans="1:21" x14ac:dyDescent="0.25">
      <c r="A11251" t="s">
        <v>6637</v>
      </c>
      <c r="B11251" s="12">
        <v>41344</v>
      </c>
      <c r="C11251" t="s">
        <v>14672</v>
      </c>
      <c r="D11251" s="11">
        <v>46180.803645833301</v>
      </c>
      <c r="E11251" t="s">
        <v>14673</v>
      </c>
      <c r="F11251" t="s">
        <v>6617</v>
      </c>
      <c r="G11251" t="s">
        <v>10828</v>
      </c>
      <c r="H11251" t="s">
        <v>6419</v>
      </c>
      <c r="I11251" t="s">
        <v>55</v>
      </c>
      <c r="J11251" t="s">
        <v>6803</v>
      </c>
      <c r="K11251" t="s">
        <v>14674</v>
      </c>
      <c r="L11251" t="s">
        <v>14647</v>
      </c>
      <c r="M11251" t="s">
        <v>14675</v>
      </c>
      <c r="N11251" t="s">
        <v>6787</v>
      </c>
      <c r="O11251" t="s">
        <v>10857</v>
      </c>
      <c r="P11251">
        <v>4377400</v>
      </c>
      <c r="Q11251" t="s">
        <v>6636</v>
      </c>
      <c r="R11251" t="s">
        <v>6636</v>
      </c>
      <c r="S11251" s="12"/>
      <c r="T11251" s="13"/>
      <c r="U11251" t="s">
        <v>6636</v>
      </c>
    </row>
    <row r="11252" spans="1:21" x14ac:dyDescent="0.25">
      <c r="A11252" t="s">
        <v>6619</v>
      </c>
      <c r="B11252" s="12">
        <v>41343</v>
      </c>
      <c r="C11252" t="s">
        <v>14668</v>
      </c>
      <c r="D11252" s="11">
        <v>46180.804444444402</v>
      </c>
      <c r="E11252" t="s">
        <v>14669</v>
      </c>
      <c r="F11252" t="s">
        <v>6617</v>
      </c>
      <c r="G11252" t="s">
        <v>10828</v>
      </c>
      <c r="H11252" t="s">
        <v>6419</v>
      </c>
      <c r="I11252" t="s">
        <v>55</v>
      </c>
      <c r="J11252" t="s">
        <v>737</v>
      </c>
      <c r="K11252" t="s">
        <v>14670</v>
      </c>
      <c r="L11252" t="s">
        <v>14647</v>
      </c>
      <c r="M11252" t="s">
        <v>14671</v>
      </c>
      <c r="N11252" t="s">
        <v>8601</v>
      </c>
      <c r="O11252" t="s">
        <v>9648</v>
      </c>
      <c r="P11252">
        <v>4669000</v>
      </c>
      <c r="Q11252" t="s">
        <v>6636</v>
      </c>
      <c r="R11252" t="s">
        <v>6636</v>
      </c>
      <c r="S11252" s="12"/>
      <c r="T11252" s="13"/>
      <c r="U11252" t="s">
        <v>6636</v>
      </c>
    </row>
    <row r="11253" spans="1:21" x14ac:dyDescent="0.25">
      <c r="A11253" t="s">
        <v>6619</v>
      </c>
      <c r="B11253" s="12">
        <v>41344</v>
      </c>
      <c r="C11253" t="s">
        <v>14672</v>
      </c>
      <c r="D11253" s="11">
        <v>46180.809074074103</v>
      </c>
      <c r="E11253" t="s">
        <v>14673</v>
      </c>
      <c r="F11253" t="s">
        <v>6617</v>
      </c>
      <c r="G11253" t="s">
        <v>10828</v>
      </c>
      <c r="H11253" t="s">
        <v>6419</v>
      </c>
      <c r="I11253" t="s">
        <v>55</v>
      </c>
      <c r="J11253" t="s">
        <v>6803</v>
      </c>
      <c r="K11253" t="s">
        <v>14674</v>
      </c>
      <c r="L11253" t="s">
        <v>14647</v>
      </c>
      <c r="M11253" t="s">
        <v>14675</v>
      </c>
      <c r="N11253" t="s">
        <v>6787</v>
      </c>
      <c r="O11253" t="s">
        <v>10857</v>
      </c>
      <c r="P11253">
        <v>4377400</v>
      </c>
      <c r="Q11253" t="s">
        <v>6636</v>
      </c>
      <c r="R11253" t="s">
        <v>6636</v>
      </c>
      <c r="S11253" s="12"/>
      <c r="T11253" s="13"/>
      <c r="U11253" t="s">
        <v>6636</v>
      </c>
    </row>
    <row r="11254" spans="1:21" x14ac:dyDescent="0.25">
      <c r="A11254" t="s">
        <v>6637</v>
      </c>
      <c r="B11254" s="12">
        <v>41350</v>
      </c>
      <c r="C11254" t="s">
        <v>14676</v>
      </c>
      <c r="D11254" s="11">
        <v>46180.973495370403</v>
      </c>
      <c r="E11254" t="s">
        <v>14677</v>
      </c>
      <c r="F11254" t="s">
        <v>6617</v>
      </c>
      <c r="G11254" t="s">
        <v>10828</v>
      </c>
      <c r="H11254" t="s">
        <v>6419</v>
      </c>
      <c r="I11254" t="s">
        <v>65</v>
      </c>
      <c r="J11254" t="s">
        <v>573</v>
      </c>
      <c r="K11254" t="s">
        <v>14678</v>
      </c>
      <c r="L11254" t="s">
        <v>14647</v>
      </c>
      <c r="M11254" t="s">
        <v>14679</v>
      </c>
      <c r="N11254" t="s">
        <v>8601</v>
      </c>
      <c r="O11254" t="s">
        <v>9648</v>
      </c>
      <c r="P11254">
        <v>4988400</v>
      </c>
      <c r="Q11254" t="s">
        <v>6636</v>
      </c>
      <c r="R11254" t="s">
        <v>6636</v>
      </c>
      <c r="S11254" s="12"/>
      <c r="T11254" s="13"/>
      <c r="U11254" t="s">
        <v>6629</v>
      </c>
    </row>
    <row r="11255" spans="1:21" x14ac:dyDescent="0.25">
      <c r="A11255" t="s">
        <v>6619</v>
      </c>
      <c r="B11255" s="12">
        <v>41350</v>
      </c>
      <c r="C11255" t="s">
        <v>14676</v>
      </c>
      <c r="D11255" s="11">
        <v>46181.406504629602</v>
      </c>
      <c r="E11255" t="s">
        <v>14677</v>
      </c>
      <c r="F11255" t="s">
        <v>6617</v>
      </c>
      <c r="G11255" t="s">
        <v>10828</v>
      </c>
      <c r="H11255" t="s">
        <v>6419</v>
      </c>
      <c r="I11255" t="s">
        <v>65</v>
      </c>
      <c r="J11255" t="s">
        <v>573</v>
      </c>
      <c r="K11255" t="s">
        <v>14678</v>
      </c>
      <c r="L11255" t="s">
        <v>14647</v>
      </c>
      <c r="M11255" t="s">
        <v>14679</v>
      </c>
      <c r="N11255" t="s">
        <v>8601</v>
      </c>
      <c r="O11255" t="s">
        <v>9648</v>
      </c>
      <c r="P11255">
        <v>4988400</v>
      </c>
      <c r="Q11255" t="s">
        <v>6636</v>
      </c>
      <c r="R11255" t="s">
        <v>6636</v>
      </c>
      <c r="S11255" s="12"/>
      <c r="T11255" s="13"/>
      <c r="U11255" t="s">
        <v>6629</v>
      </c>
    </row>
    <row r="11256" spans="1:21" x14ac:dyDescent="0.25">
      <c r="A11256" t="s">
        <v>6637</v>
      </c>
      <c r="B11256" s="12">
        <v>35326</v>
      </c>
      <c r="C11256" t="s">
        <v>14680</v>
      </c>
      <c r="D11256" s="11">
        <v>46182.4206134259</v>
      </c>
      <c r="E11256" t="s">
        <v>14681</v>
      </c>
      <c r="F11256" t="s">
        <v>6617</v>
      </c>
      <c r="G11256" t="s">
        <v>10828</v>
      </c>
      <c r="H11256" t="s">
        <v>6419</v>
      </c>
      <c r="I11256" t="s">
        <v>65</v>
      </c>
      <c r="J11256" t="s">
        <v>636</v>
      </c>
      <c r="K11256" t="s">
        <v>14682</v>
      </c>
      <c r="L11256" t="s">
        <v>14683</v>
      </c>
      <c r="M11256" t="s">
        <v>14684</v>
      </c>
      <c r="N11256" t="s">
        <v>7365</v>
      </c>
      <c r="O11256" t="s">
        <v>14685</v>
      </c>
      <c r="P11256">
        <v>1622000</v>
      </c>
      <c r="Q11256" t="s">
        <v>6636</v>
      </c>
      <c r="R11256" t="s">
        <v>6636</v>
      </c>
      <c r="S11256" s="12"/>
      <c r="T11256" s="13"/>
      <c r="U11256" t="s">
        <v>6629</v>
      </c>
    </row>
    <row r="11257" spans="1:21" x14ac:dyDescent="0.25">
      <c r="A11257" t="s">
        <v>6637</v>
      </c>
      <c r="B11257" s="12">
        <v>35326</v>
      </c>
      <c r="C11257" t="s">
        <v>14680</v>
      </c>
      <c r="D11257" s="11">
        <v>46182.4206134259</v>
      </c>
      <c r="E11257" t="s">
        <v>14681</v>
      </c>
      <c r="F11257" t="s">
        <v>6617</v>
      </c>
      <c r="G11257" t="s">
        <v>14686</v>
      </c>
      <c r="H11257" t="s">
        <v>6419</v>
      </c>
      <c r="I11257" t="s">
        <v>65</v>
      </c>
      <c r="J11257" t="s">
        <v>636</v>
      </c>
      <c r="K11257" t="s">
        <v>14682</v>
      </c>
      <c r="L11257" t="s">
        <v>14683</v>
      </c>
      <c r="M11257" t="s">
        <v>14684</v>
      </c>
      <c r="N11257" t="s">
        <v>7365</v>
      </c>
      <c r="O11257" t="s">
        <v>14685</v>
      </c>
      <c r="P11257">
        <v>1622000</v>
      </c>
      <c r="Q11257" t="s">
        <v>6636</v>
      </c>
      <c r="R11257" t="s">
        <v>6636</v>
      </c>
      <c r="S11257" s="12"/>
      <c r="T11257" s="13"/>
      <c r="U11257" t="s">
        <v>6629</v>
      </c>
    </row>
    <row r="11258" spans="1:21" x14ac:dyDescent="0.25">
      <c r="A11258" t="s">
        <v>6637</v>
      </c>
      <c r="B11258" s="12">
        <v>41415</v>
      </c>
      <c r="C11258" t="s">
        <v>12153</v>
      </c>
      <c r="D11258" s="11">
        <v>46182.452037037001</v>
      </c>
      <c r="E11258" t="s">
        <v>12154</v>
      </c>
      <c r="F11258" t="s">
        <v>6617</v>
      </c>
      <c r="G11258" t="s">
        <v>10828</v>
      </c>
      <c r="H11258" t="s">
        <v>6419</v>
      </c>
      <c r="I11258" t="s">
        <v>65</v>
      </c>
      <c r="J11258" t="s">
        <v>636</v>
      </c>
      <c r="K11258" t="s">
        <v>14687</v>
      </c>
      <c r="L11258" t="s">
        <v>14647</v>
      </c>
      <c r="M11258" t="s">
        <v>14688</v>
      </c>
      <c r="N11258" t="s">
        <v>8878</v>
      </c>
      <c r="O11258" t="s">
        <v>8901</v>
      </c>
      <c r="P11258">
        <v>4899000</v>
      </c>
      <c r="Q11258" t="s">
        <v>6636</v>
      </c>
      <c r="R11258" t="s">
        <v>6636</v>
      </c>
      <c r="S11258" s="12"/>
      <c r="T11258" s="13"/>
      <c r="U11258" t="s">
        <v>6629</v>
      </c>
    </row>
    <row r="11259" spans="1:21" x14ac:dyDescent="0.25">
      <c r="A11259" t="s">
        <v>6619</v>
      </c>
      <c r="B11259" s="12">
        <v>41415</v>
      </c>
      <c r="C11259" t="s">
        <v>12153</v>
      </c>
      <c r="D11259" s="11">
        <v>46182.508252314801</v>
      </c>
      <c r="E11259" t="s">
        <v>12154</v>
      </c>
      <c r="F11259" t="s">
        <v>6617</v>
      </c>
      <c r="G11259" t="s">
        <v>10828</v>
      </c>
      <c r="H11259" t="s">
        <v>6419</v>
      </c>
      <c r="I11259" t="s">
        <v>65</v>
      </c>
      <c r="J11259" t="s">
        <v>636</v>
      </c>
      <c r="K11259" t="s">
        <v>14687</v>
      </c>
      <c r="L11259" t="s">
        <v>14647</v>
      </c>
      <c r="M11259" t="s">
        <v>14688</v>
      </c>
      <c r="N11259" t="s">
        <v>8878</v>
      </c>
      <c r="O11259" t="s">
        <v>8901</v>
      </c>
      <c r="P11259">
        <v>4899000</v>
      </c>
      <c r="Q11259" t="s">
        <v>6636</v>
      </c>
      <c r="R11259" t="s">
        <v>6636</v>
      </c>
      <c r="S11259" s="12"/>
      <c r="T11259" s="13"/>
      <c r="U11259" t="s">
        <v>6629</v>
      </c>
    </row>
    <row r="11260" spans="1:21" x14ac:dyDescent="0.25">
      <c r="A11260" t="s">
        <v>6637</v>
      </c>
      <c r="B11260" s="12">
        <v>41422</v>
      </c>
      <c r="C11260" t="s">
        <v>14689</v>
      </c>
      <c r="D11260" s="11">
        <v>46182.545520833301</v>
      </c>
      <c r="E11260" t="s">
        <v>14690</v>
      </c>
      <c r="F11260" t="s">
        <v>6617</v>
      </c>
      <c r="G11260" t="s">
        <v>10828</v>
      </c>
      <c r="H11260" t="s">
        <v>6419</v>
      </c>
      <c r="I11260" t="s">
        <v>65</v>
      </c>
      <c r="J11260" t="s">
        <v>2226</v>
      </c>
      <c r="K11260" t="s">
        <v>14691</v>
      </c>
      <c r="L11260" t="s">
        <v>14647</v>
      </c>
      <c r="M11260" t="s">
        <v>14692</v>
      </c>
      <c r="N11260" t="s">
        <v>14666</v>
      </c>
      <c r="O11260" t="s">
        <v>14667</v>
      </c>
      <c r="P11260">
        <v>2970100</v>
      </c>
      <c r="Q11260" t="s">
        <v>6636</v>
      </c>
      <c r="R11260" t="s">
        <v>6636</v>
      </c>
      <c r="S11260" s="12"/>
      <c r="T11260" s="13"/>
      <c r="U11260" t="s">
        <v>6629</v>
      </c>
    </row>
    <row r="11261" spans="1:21" x14ac:dyDescent="0.25">
      <c r="A11261" t="s">
        <v>6619</v>
      </c>
      <c r="B11261" s="12">
        <v>41422</v>
      </c>
      <c r="C11261" t="s">
        <v>14689</v>
      </c>
      <c r="D11261" s="11">
        <v>46182.563530092601</v>
      </c>
      <c r="E11261" t="s">
        <v>14690</v>
      </c>
      <c r="F11261" t="s">
        <v>6617</v>
      </c>
      <c r="G11261" t="s">
        <v>10828</v>
      </c>
      <c r="H11261" t="s">
        <v>6419</v>
      </c>
      <c r="I11261" t="s">
        <v>65</v>
      </c>
      <c r="J11261" t="s">
        <v>2226</v>
      </c>
      <c r="K11261" t="s">
        <v>14691</v>
      </c>
      <c r="L11261" t="s">
        <v>14647</v>
      </c>
      <c r="M11261" t="s">
        <v>14692</v>
      </c>
      <c r="N11261" t="s">
        <v>14666</v>
      </c>
      <c r="O11261" t="s">
        <v>14667</v>
      </c>
      <c r="P11261">
        <v>2970100</v>
      </c>
      <c r="Q11261" t="s">
        <v>6636</v>
      </c>
      <c r="R11261" t="s">
        <v>6636</v>
      </c>
      <c r="S11261" s="12"/>
      <c r="T11261" s="13"/>
      <c r="U11261" t="s">
        <v>6629</v>
      </c>
    </row>
    <row r="11262" spans="1:21" x14ac:dyDescent="0.25">
      <c r="A11262" t="s">
        <v>6637</v>
      </c>
      <c r="B11262" s="12">
        <v>41439</v>
      </c>
      <c r="C11262" t="s">
        <v>14693</v>
      </c>
      <c r="D11262" s="11">
        <v>46182.726793981499</v>
      </c>
      <c r="E11262" t="s">
        <v>14694</v>
      </c>
      <c r="F11262" t="s">
        <v>6617</v>
      </c>
      <c r="G11262" t="s">
        <v>10828</v>
      </c>
      <c r="H11262" t="s">
        <v>6419</v>
      </c>
      <c r="I11262" t="s">
        <v>65</v>
      </c>
      <c r="J11262" t="s">
        <v>57</v>
      </c>
      <c r="K11262" t="s">
        <v>14695</v>
      </c>
      <c r="L11262" t="s">
        <v>14647</v>
      </c>
      <c r="M11262" t="s">
        <v>14696</v>
      </c>
      <c r="N11262" t="s">
        <v>14269</v>
      </c>
      <c r="O11262" t="s">
        <v>14270</v>
      </c>
      <c r="P11262">
        <v>6606000</v>
      </c>
      <c r="Q11262" t="s">
        <v>6636</v>
      </c>
      <c r="R11262" t="s">
        <v>6636</v>
      </c>
      <c r="S11262" s="12"/>
      <c r="T11262" s="13"/>
      <c r="U11262" t="s">
        <v>6636</v>
      </c>
    </row>
    <row r="11263" spans="1:21" x14ac:dyDescent="0.25">
      <c r="A11263" t="s">
        <v>6619</v>
      </c>
      <c r="B11263" s="12">
        <v>41439</v>
      </c>
      <c r="C11263" t="s">
        <v>14693</v>
      </c>
      <c r="D11263" s="11">
        <v>46182.750694444403</v>
      </c>
      <c r="E11263" t="s">
        <v>14694</v>
      </c>
      <c r="F11263" t="s">
        <v>6617</v>
      </c>
      <c r="G11263" t="s">
        <v>10828</v>
      </c>
      <c r="H11263" t="s">
        <v>6419</v>
      </c>
      <c r="I11263" t="s">
        <v>65</v>
      </c>
      <c r="J11263" t="s">
        <v>57</v>
      </c>
      <c r="K11263" t="s">
        <v>14695</v>
      </c>
      <c r="L11263" t="s">
        <v>14647</v>
      </c>
      <c r="M11263" t="s">
        <v>14696</v>
      </c>
      <c r="N11263" t="s">
        <v>14269</v>
      </c>
      <c r="O11263" t="s">
        <v>14270</v>
      </c>
      <c r="P11263">
        <v>6606000</v>
      </c>
      <c r="Q11263" t="s">
        <v>6636</v>
      </c>
      <c r="R11263" t="s">
        <v>6636</v>
      </c>
      <c r="S11263" s="12"/>
      <c r="T11263" s="13"/>
      <c r="U11263" t="s">
        <v>6636</v>
      </c>
    </row>
    <row r="11264" spans="1:21" x14ac:dyDescent="0.25">
      <c r="A11264" t="s">
        <v>6637</v>
      </c>
      <c r="B11264" s="12">
        <v>41576</v>
      </c>
      <c r="C11264" t="s">
        <v>14697</v>
      </c>
      <c r="D11264" s="11">
        <v>46184.794664351903</v>
      </c>
      <c r="E11264" t="s">
        <v>14698</v>
      </c>
      <c r="F11264" t="s">
        <v>6617</v>
      </c>
      <c r="G11264" t="s">
        <v>10828</v>
      </c>
      <c r="H11264" t="s">
        <v>6419</v>
      </c>
      <c r="I11264" t="s">
        <v>55</v>
      </c>
      <c r="J11264" t="s">
        <v>732</v>
      </c>
      <c r="K11264" t="s">
        <v>14699</v>
      </c>
      <c r="L11264" t="s">
        <v>14647</v>
      </c>
      <c r="M11264" t="s">
        <v>14700</v>
      </c>
      <c r="N11264" t="s">
        <v>7366</v>
      </c>
      <c r="O11264" t="s">
        <v>7650</v>
      </c>
      <c r="P11264">
        <v>3105000</v>
      </c>
      <c r="Q11264" t="s">
        <v>6636</v>
      </c>
      <c r="R11264" t="s">
        <v>6636</v>
      </c>
      <c r="S11264" s="12"/>
      <c r="T11264" s="13"/>
      <c r="U11264" t="s">
        <v>6629</v>
      </c>
    </row>
    <row r="11265" spans="1:21" x14ac:dyDescent="0.25">
      <c r="A11265" t="s">
        <v>6619</v>
      </c>
      <c r="B11265" s="12">
        <v>41576</v>
      </c>
      <c r="C11265" t="s">
        <v>14697</v>
      </c>
      <c r="D11265" s="11">
        <v>46184.797986111102</v>
      </c>
      <c r="E11265" t="s">
        <v>14698</v>
      </c>
      <c r="F11265" t="s">
        <v>6617</v>
      </c>
      <c r="G11265" t="s">
        <v>10828</v>
      </c>
      <c r="H11265" t="s">
        <v>6419</v>
      </c>
      <c r="I11265" t="s">
        <v>55</v>
      </c>
      <c r="J11265" t="s">
        <v>732</v>
      </c>
      <c r="K11265" t="s">
        <v>14699</v>
      </c>
      <c r="L11265" t="s">
        <v>14647</v>
      </c>
      <c r="M11265" t="s">
        <v>14700</v>
      </c>
      <c r="N11265" t="s">
        <v>7366</v>
      </c>
      <c r="O11265" t="s">
        <v>7650</v>
      </c>
      <c r="P11265">
        <v>3105000</v>
      </c>
      <c r="Q11265" t="s">
        <v>6636</v>
      </c>
      <c r="R11265" t="s">
        <v>6636</v>
      </c>
      <c r="S11265" s="12"/>
      <c r="T11265" s="13"/>
      <c r="U11265" t="s">
        <v>6629</v>
      </c>
    </row>
    <row r="11266" spans="1:21" x14ac:dyDescent="0.25">
      <c r="A11266" t="s">
        <v>6637</v>
      </c>
      <c r="B11266" s="12">
        <v>41587</v>
      </c>
      <c r="C11266" t="s">
        <v>14701</v>
      </c>
      <c r="D11266" s="11">
        <v>46185.409618055601</v>
      </c>
      <c r="E11266" t="s">
        <v>14702</v>
      </c>
      <c r="F11266" t="s">
        <v>6617</v>
      </c>
      <c r="G11266" t="s">
        <v>10828</v>
      </c>
      <c r="H11266" t="s">
        <v>6419</v>
      </c>
      <c r="I11266" t="s">
        <v>65</v>
      </c>
      <c r="J11266" t="s">
        <v>573</v>
      </c>
      <c r="K11266" t="s">
        <v>14655</v>
      </c>
      <c r="L11266" t="s">
        <v>14647</v>
      </c>
      <c r="M11266" t="s">
        <v>14656</v>
      </c>
      <c r="N11266" t="s">
        <v>14269</v>
      </c>
      <c r="O11266" t="s">
        <v>14657</v>
      </c>
      <c r="P11266">
        <v>8511000</v>
      </c>
      <c r="Q11266" t="s">
        <v>6636</v>
      </c>
      <c r="R11266" t="s">
        <v>6636</v>
      </c>
      <c r="S11266" s="12"/>
      <c r="T11266" s="13"/>
      <c r="U11266" t="s">
        <v>6721</v>
      </c>
    </row>
    <row r="11267" spans="1:21" x14ac:dyDescent="0.25">
      <c r="A11267" t="s">
        <v>6619</v>
      </c>
      <c r="B11267" s="12">
        <v>41587</v>
      </c>
      <c r="C11267" t="s">
        <v>14701</v>
      </c>
      <c r="D11267" s="11">
        <v>46185.471574074101</v>
      </c>
      <c r="E11267" t="s">
        <v>14702</v>
      </c>
      <c r="F11267" t="s">
        <v>6617</v>
      </c>
      <c r="G11267" t="s">
        <v>10828</v>
      </c>
      <c r="H11267" t="s">
        <v>6419</v>
      </c>
      <c r="I11267" t="s">
        <v>65</v>
      </c>
      <c r="J11267" t="s">
        <v>573</v>
      </c>
      <c r="K11267" t="s">
        <v>14655</v>
      </c>
      <c r="L11267" t="s">
        <v>14647</v>
      </c>
      <c r="M11267" t="s">
        <v>14656</v>
      </c>
      <c r="N11267" t="s">
        <v>14269</v>
      </c>
      <c r="O11267" t="s">
        <v>14657</v>
      </c>
      <c r="P11267">
        <v>8511000</v>
      </c>
      <c r="Q11267" t="s">
        <v>6636</v>
      </c>
      <c r="R11267" t="s">
        <v>6636</v>
      </c>
      <c r="S11267" s="12"/>
      <c r="T11267" s="13"/>
      <c r="U11267" t="s">
        <v>6721</v>
      </c>
    </row>
    <row r="11268" spans="1:21" x14ac:dyDescent="0.25">
      <c r="A11268" t="s">
        <v>6637</v>
      </c>
      <c r="B11268" s="12">
        <v>41604</v>
      </c>
      <c r="C11268" t="s">
        <v>14703</v>
      </c>
      <c r="D11268" s="11">
        <v>46185.512905092597</v>
      </c>
      <c r="E11268" t="s">
        <v>14704</v>
      </c>
      <c r="F11268" t="s">
        <v>6617</v>
      </c>
      <c r="G11268" t="s">
        <v>10828</v>
      </c>
      <c r="H11268" t="s">
        <v>6419</v>
      </c>
      <c r="I11268" t="s">
        <v>65</v>
      </c>
      <c r="J11268" t="s">
        <v>132</v>
      </c>
      <c r="K11268" t="s">
        <v>14705</v>
      </c>
      <c r="L11268" t="s">
        <v>14647</v>
      </c>
      <c r="M11268" t="s">
        <v>14706</v>
      </c>
      <c r="N11268" t="s">
        <v>14666</v>
      </c>
      <c r="O11268" t="s">
        <v>14667</v>
      </c>
      <c r="P11268">
        <v>2349000</v>
      </c>
      <c r="Q11268" t="s">
        <v>6636</v>
      </c>
      <c r="R11268" t="s">
        <v>6636</v>
      </c>
      <c r="S11268" s="12"/>
      <c r="T11268" s="13"/>
      <c r="U11268" t="s">
        <v>6636</v>
      </c>
    </row>
    <row r="11269" spans="1:21" x14ac:dyDescent="0.25">
      <c r="A11269" t="s">
        <v>6619</v>
      </c>
      <c r="B11269" s="12">
        <v>41604</v>
      </c>
      <c r="C11269" t="s">
        <v>14703</v>
      </c>
      <c r="D11269" s="11">
        <v>46185.546006944402</v>
      </c>
      <c r="E11269" t="s">
        <v>14704</v>
      </c>
      <c r="F11269" t="s">
        <v>6617</v>
      </c>
      <c r="G11269" t="s">
        <v>10828</v>
      </c>
      <c r="H11269" t="s">
        <v>6419</v>
      </c>
      <c r="I11269" t="s">
        <v>65</v>
      </c>
      <c r="J11269" t="s">
        <v>132</v>
      </c>
      <c r="K11269" t="s">
        <v>14705</v>
      </c>
      <c r="L11269" t="s">
        <v>14647</v>
      </c>
      <c r="M11269" t="s">
        <v>14706</v>
      </c>
      <c r="N11269" t="s">
        <v>14666</v>
      </c>
      <c r="O11269" t="s">
        <v>14667</v>
      </c>
      <c r="P11269">
        <v>2349000</v>
      </c>
      <c r="Q11269" t="s">
        <v>6636</v>
      </c>
      <c r="R11269" t="s">
        <v>6636</v>
      </c>
      <c r="S11269" s="12"/>
      <c r="T11269" s="13"/>
      <c r="U11269" t="s">
        <v>6636</v>
      </c>
    </row>
    <row r="11270" spans="1:21" x14ac:dyDescent="0.25">
      <c r="A11270" t="s">
        <v>6637</v>
      </c>
      <c r="B11270" s="12">
        <v>41763</v>
      </c>
      <c r="C11270" t="s">
        <v>14707</v>
      </c>
      <c r="D11270" s="11">
        <v>46185.810532407399</v>
      </c>
      <c r="E11270" t="s">
        <v>14708</v>
      </c>
      <c r="F11270" t="s">
        <v>6617</v>
      </c>
      <c r="G11270" t="s">
        <v>10828</v>
      </c>
      <c r="H11270" t="s">
        <v>6419</v>
      </c>
      <c r="I11270" t="s">
        <v>65</v>
      </c>
      <c r="J11270" t="s">
        <v>132</v>
      </c>
      <c r="K11270" t="s">
        <v>14709</v>
      </c>
      <c r="L11270" t="s">
        <v>14647</v>
      </c>
      <c r="M11270" t="s">
        <v>14710</v>
      </c>
      <c r="N11270" t="s">
        <v>8601</v>
      </c>
      <c r="O11270" t="s">
        <v>9632</v>
      </c>
      <c r="P11270">
        <v>2899000</v>
      </c>
      <c r="Q11270" t="s">
        <v>6636</v>
      </c>
      <c r="R11270" t="s">
        <v>6636</v>
      </c>
      <c r="S11270" s="12"/>
      <c r="T11270" s="13"/>
      <c r="U11270" t="s">
        <v>6636</v>
      </c>
    </row>
    <row r="11271" spans="1:21" x14ac:dyDescent="0.25">
      <c r="A11271" t="s">
        <v>6637</v>
      </c>
      <c r="B11271" s="12">
        <v>41669</v>
      </c>
      <c r="C11271" t="s">
        <v>14711</v>
      </c>
      <c r="D11271" s="11">
        <v>46186.519305555601</v>
      </c>
      <c r="E11271" t="s">
        <v>14712</v>
      </c>
      <c r="F11271" t="s">
        <v>6617</v>
      </c>
      <c r="G11271" t="s">
        <v>10828</v>
      </c>
      <c r="H11271" t="s">
        <v>6419</v>
      </c>
      <c r="I11271" t="s">
        <v>65</v>
      </c>
      <c r="J11271" t="s">
        <v>132</v>
      </c>
      <c r="K11271" t="s">
        <v>14713</v>
      </c>
      <c r="L11271" t="s">
        <v>14647</v>
      </c>
      <c r="M11271" t="s">
        <v>14714</v>
      </c>
      <c r="N11271" t="s">
        <v>7506</v>
      </c>
      <c r="O11271" t="s">
        <v>7507</v>
      </c>
      <c r="P11271">
        <v>3992990</v>
      </c>
      <c r="Q11271" t="s">
        <v>6636</v>
      </c>
      <c r="R11271" t="s">
        <v>6636</v>
      </c>
      <c r="S11271" s="12"/>
      <c r="T11271" s="13"/>
      <c r="U11271" t="s">
        <v>6629</v>
      </c>
    </row>
    <row r="11272" spans="1:21" x14ac:dyDescent="0.25">
      <c r="A11272" t="s">
        <v>6619</v>
      </c>
      <c r="B11272" s="12">
        <v>41669</v>
      </c>
      <c r="C11272" t="s">
        <v>14711</v>
      </c>
      <c r="D11272" s="11">
        <v>46186.545902777798</v>
      </c>
      <c r="E11272" t="s">
        <v>14712</v>
      </c>
      <c r="F11272" t="s">
        <v>6617</v>
      </c>
      <c r="G11272" t="s">
        <v>10828</v>
      </c>
      <c r="H11272" t="s">
        <v>6419</v>
      </c>
      <c r="I11272" t="s">
        <v>65</v>
      </c>
      <c r="J11272" t="s">
        <v>132</v>
      </c>
      <c r="K11272" t="s">
        <v>14713</v>
      </c>
      <c r="L11272" t="s">
        <v>14647</v>
      </c>
      <c r="M11272" t="s">
        <v>14714</v>
      </c>
      <c r="N11272" t="s">
        <v>7506</v>
      </c>
      <c r="O11272" t="s">
        <v>7507</v>
      </c>
      <c r="P11272">
        <v>3992990</v>
      </c>
      <c r="Q11272" t="s">
        <v>6636</v>
      </c>
      <c r="R11272" t="s">
        <v>6636</v>
      </c>
      <c r="S11272" s="12"/>
      <c r="T11272" s="13"/>
      <c r="U11272" t="s">
        <v>6629</v>
      </c>
    </row>
    <row r="11273" spans="1:21" x14ac:dyDescent="0.25">
      <c r="A11273" t="s">
        <v>6619</v>
      </c>
      <c r="B11273" s="12">
        <v>41763</v>
      </c>
      <c r="C11273" t="s">
        <v>14707</v>
      </c>
      <c r="D11273" s="11">
        <v>46187.679085648102</v>
      </c>
      <c r="E11273" t="s">
        <v>14708</v>
      </c>
      <c r="F11273" t="s">
        <v>6617</v>
      </c>
      <c r="G11273" t="s">
        <v>10828</v>
      </c>
      <c r="H11273" t="s">
        <v>6419</v>
      </c>
      <c r="I11273" t="s">
        <v>65</v>
      </c>
      <c r="J11273" t="s">
        <v>132</v>
      </c>
      <c r="K11273" t="s">
        <v>14709</v>
      </c>
      <c r="L11273" t="s">
        <v>14647</v>
      </c>
      <c r="M11273" t="s">
        <v>14710</v>
      </c>
      <c r="N11273" t="s">
        <v>8601</v>
      </c>
      <c r="O11273" t="s">
        <v>9632</v>
      </c>
      <c r="P11273">
        <v>2899000</v>
      </c>
      <c r="Q11273" t="s">
        <v>6636</v>
      </c>
      <c r="R11273" t="s">
        <v>6636</v>
      </c>
      <c r="S11273" s="12"/>
      <c r="T11273" s="13"/>
      <c r="U11273" t="s">
        <v>6636</v>
      </c>
    </row>
    <row r="11274" spans="1:21" x14ac:dyDescent="0.25">
      <c r="A11274" t="s">
        <v>6619</v>
      </c>
      <c r="B11274" s="12">
        <v>41870</v>
      </c>
      <c r="C11274" t="s">
        <v>14715</v>
      </c>
      <c r="D11274" s="11">
        <v>46189.596250000002</v>
      </c>
      <c r="E11274" t="s">
        <v>14716</v>
      </c>
      <c r="F11274" t="s">
        <v>6617</v>
      </c>
      <c r="G11274" t="s">
        <v>10828</v>
      </c>
      <c r="H11274" t="s">
        <v>6419</v>
      </c>
      <c r="I11274" t="s">
        <v>55</v>
      </c>
      <c r="J11274" t="s">
        <v>643</v>
      </c>
      <c r="K11274" t="s">
        <v>14717</v>
      </c>
      <c r="L11274" t="s">
        <v>14647</v>
      </c>
      <c r="M11274" t="s">
        <v>14718</v>
      </c>
      <c r="N11274" t="s">
        <v>14666</v>
      </c>
      <c r="O11274" t="s">
        <v>14667</v>
      </c>
      <c r="P11274">
        <v>2199000</v>
      </c>
      <c r="Q11274" t="s">
        <v>6636</v>
      </c>
      <c r="R11274" t="s">
        <v>6636</v>
      </c>
      <c r="S11274" s="12"/>
      <c r="T11274" s="13"/>
      <c r="U11274" t="s">
        <v>6636</v>
      </c>
    </row>
    <row r="11275" spans="1:21" x14ac:dyDescent="0.25">
      <c r="A11275" t="s">
        <v>6637</v>
      </c>
      <c r="B11275" s="12">
        <v>41896</v>
      </c>
      <c r="C11275" t="s">
        <v>14419</v>
      </c>
      <c r="D11275" s="11">
        <v>46189.771238425899</v>
      </c>
      <c r="E11275" t="s">
        <v>14420</v>
      </c>
      <c r="F11275" t="s">
        <v>6617</v>
      </c>
      <c r="G11275" t="s">
        <v>10828</v>
      </c>
      <c r="H11275" t="s">
        <v>6419</v>
      </c>
      <c r="I11275" t="s">
        <v>55</v>
      </c>
      <c r="J11275" t="s">
        <v>737</v>
      </c>
      <c r="K11275" t="s">
        <v>14719</v>
      </c>
      <c r="L11275" t="s">
        <v>14647</v>
      </c>
      <c r="M11275" t="s">
        <v>14720</v>
      </c>
      <c r="N11275" t="s">
        <v>6787</v>
      </c>
      <c r="O11275" t="s">
        <v>13602</v>
      </c>
      <c r="P11275">
        <v>5299000</v>
      </c>
      <c r="Q11275" t="s">
        <v>6636</v>
      </c>
      <c r="R11275" t="s">
        <v>6636</v>
      </c>
      <c r="S11275" s="12"/>
      <c r="T11275" s="13"/>
      <c r="U11275" t="s">
        <v>6636</v>
      </c>
    </row>
    <row r="11276" spans="1:21" x14ac:dyDescent="0.25">
      <c r="A11276" t="s">
        <v>6619</v>
      </c>
      <c r="B11276" s="12">
        <v>41896</v>
      </c>
      <c r="C11276" t="s">
        <v>14419</v>
      </c>
      <c r="D11276" s="11">
        <v>46189.842812499999</v>
      </c>
      <c r="E11276" t="s">
        <v>14420</v>
      </c>
      <c r="F11276" t="s">
        <v>6617</v>
      </c>
      <c r="G11276" t="s">
        <v>10828</v>
      </c>
      <c r="H11276" t="s">
        <v>6419</v>
      </c>
      <c r="I11276" t="s">
        <v>55</v>
      </c>
      <c r="J11276" t="s">
        <v>737</v>
      </c>
      <c r="K11276" t="s">
        <v>14719</v>
      </c>
      <c r="L11276" t="s">
        <v>14647</v>
      </c>
      <c r="M11276" t="s">
        <v>14720</v>
      </c>
      <c r="N11276" t="s">
        <v>6787</v>
      </c>
      <c r="O11276" t="s">
        <v>13602</v>
      </c>
      <c r="P11276">
        <v>5299000</v>
      </c>
      <c r="Q11276" t="s">
        <v>6636</v>
      </c>
      <c r="R11276" t="s">
        <v>6636</v>
      </c>
      <c r="S11276" s="12"/>
      <c r="T11276" s="13"/>
      <c r="U11276" t="s">
        <v>6636</v>
      </c>
    </row>
    <row r="11277" spans="1:21" x14ac:dyDescent="0.25">
      <c r="A11277" t="s">
        <v>6637</v>
      </c>
      <c r="B11277" s="12">
        <v>41991</v>
      </c>
      <c r="C11277" t="s">
        <v>14721</v>
      </c>
      <c r="D11277" s="11">
        <v>46191.4860416667</v>
      </c>
      <c r="E11277" t="s">
        <v>14722</v>
      </c>
      <c r="F11277" t="s">
        <v>6617</v>
      </c>
      <c r="G11277" t="s">
        <v>10828</v>
      </c>
      <c r="H11277" t="s">
        <v>6419</v>
      </c>
      <c r="I11277" t="s">
        <v>65</v>
      </c>
      <c r="J11277" t="s">
        <v>636</v>
      </c>
      <c r="K11277" t="s">
        <v>14723</v>
      </c>
      <c r="L11277" t="s">
        <v>14647</v>
      </c>
      <c r="M11277" t="s">
        <v>14724</v>
      </c>
      <c r="N11277" t="s">
        <v>14269</v>
      </c>
      <c r="O11277" t="s">
        <v>14270</v>
      </c>
      <c r="P11277">
        <v>6690000</v>
      </c>
      <c r="Q11277" t="s">
        <v>6636</v>
      </c>
      <c r="R11277" t="s">
        <v>6636</v>
      </c>
      <c r="S11277" s="12"/>
      <c r="T11277" s="13"/>
      <c r="U11277" t="s">
        <v>6629</v>
      </c>
    </row>
    <row r="11278" spans="1:21" x14ac:dyDescent="0.25">
      <c r="A11278" t="s">
        <v>6619</v>
      </c>
      <c r="B11278" s="12">
        <v>41991</v>
      </c>
      <c r="C11278" t="s">
        <v>14721</v>
      </c>
      <c r="D11278" s="11">
        <v>46191.507106481498</v>
      </c>
      <c r="E11278" t="s">
        <v>14722</v>
      </c>
      <c r="F11278" t="s">
        <v>6617</v>
      </c>
      <c r="G11278" t="s">
        <v>10828</v>
      </c>
      <c r="H11278" t="s">
        <v>6419</v>
      </c>
      <c r="I11278" t="s">
        <v>65</v>
      </c>
      <c r="J11278" t="s">
        <v>636</v>
      </c>
      <c r="K11278" t="s">
        <v>14723</v>
      </c>
      <c r="L11278" t="s">
        <v>14647</v>
      </c>
      <c r="M11278" t="s">
        <v>14724</v>
      </c>
      <c r="N11278" t="s">
        <v>14269</v>
      </c>
      <c r="O11278" t="s">
        <v>14270</v>
      </c>
      <c r="P11278">
        <v>6690000</v>
      </c>
      <c r="Q11278" t="s">
        <v>6636</v>
      </c>
      <c r="R11278" t="s">
        <v>6636</v>
      </c>
      <c r="S11278" s="12"/>
      <c r="T11278" s="13"/>
      <c r="U11278" t="s">
        <v>6629</v>
      </c>
    </row>
    <row r="11279" spans="1:21" x14ac:dyDescent="0.25">
      <c r="A11279" t="s">
        <v>6637</v>
      </c>
      <c r="B11279" s="12">
        <v>42075</v>
      </c>
      <c r="C11279" t="s">
        <v>14725</v>
      </c>
      <c r="D11279" s="11">
        <v>46191.8223842593</v>
      </c>
      <c r="E11279" t="s">
        <v>14726</v>
      </c>
      <c r="F11279" t="s">
        <v>6617</v>
      </c>
      <c r="G11279" t="s">
        <v>10828</v>
      </c>
      <c r="H11279" t="s">
        <v>6419</v>
      </c>
      <c r="I11279" t="s">
        <v>65</v>
      </c>
      <c r="J11279" t="s">
        <v>132</v>
      </c>
      <c r="K11279" t="s">
        <v>14727</v>
      </c>
      <c r="L11279" t="s">
        <v>14647</v>
      </c>
      <c r="M11279" t="s">
        <v>14728</v>
      </c>
      <c r="N11279" t="s">
        <v>9681</v>
      </c>
      <c r="O11279" t="s">
        <v>9682</v>
      </c>
      <c r="P11279">
        <v>4690000</v>
      </c>
      <c r="Q11279" t="s">
        <v>6636</v>
      </c>
      <c r="R11279" t="s">
        <v>6636</v>
      </c>
      <c r="S11279" s="12"/>
      <c r="T11279" s="13"/>
      <c r="U11279" t="s">
        <v>6636</v>
      </c>
    </row>
    <row r="11280" spans="1:21" x14ac:dyDescent="0.25">
      <c r="A11280" t="s">
        <v>6637</v>
      </c>
      <c r="B11280" s="12">
        <v>42074</v>
      </c>
      <c r="C11280" t="s">
        <v>14725</v>
      </c>
      <c r="D11280" s="11">
        <v>46191.8223842593</v>
      </c>
      <c r="E11280" t="s">
        <v>14726</v>
      </c>
      <c r="F11280" t="s">
        <v>6617</v>
      </c>
      <c r="G11280" t="s">
        <v>10828</v>
      </c>
      <c r="H11280" t="s">
        <v>6419</v>
      </c>
      <c r="I11280" t="s">
        <v>65</v>
      </c>
      <c r="J11280" t="s">
        <v>132</v>
      </c>
      <c r="K11280" t="s">
        <v>14678</v>
      </c>
      <c r="L11280" t="s">
        <v>14647</v>
      </c>
      <c r="M11280" t="s">
        <v>14679</v>
      </c>
      <c r="N11280" t="s">
        <v>8601</v>
      </c>
      <c r="O11280" t="s">
        <v>9648</v>
      </c>
      <c r="P11280">
        <v>4988400</v>
      </c>
      <c r="Q11280" t="s">
        <v>6636</v>
      </c>
      <c r="R11280" t="s">
        <v>6636</v>
      </c>
      <c r="S11280" s="12"/>
      <c r="T11280" s="13"/>
      <c r="U11280" t="s">
        <v>6636</v>
      </c>
    </row>
    <row r="11281" spans="1:21" x14ac:dyDescent="0.25">
      <c r="A11281" t="s">
        <v>6637</v>
      </c>
      <c r="B11281" s="12">
        <v>42072</v>
      </c>
      <c r="C11281" t="s">
        <v>14729</v>
      </c>
      <c r="D11281" s="11">
        <v>46192.646284722199</v>
      </c>
      <c r="E11281" t="s">
        <v>14730</v>
      </c>
      <c r="F11281" t="s">
        <v>6617</v>
      </c>
      <c r="G11281" t="s">
        <v>10828</v>
      </c>
      <c r="H11281" t="s">
        <v>6419</v>
      </c>
      <c r="I11281" t="s">
        <v>6636</v>
      </c>
      <c r="J11281" t="s">
        <v>6636</v>
      </c>
      <c r="K11281" t="s">
        <v>14709</v>
      </c>
      <c r="L11281" t="s">
        <v>14647</v>
      </c>
      <c r="M11281" t="s">
        <v>14710</v>
      </c>
      <c r="N11281" t="s">
        <v>8601</v>
      </c>
      <c r="O11281" t="s">
        <v>9632</v>
      </c>
      <c r="P11281">
        <v>2899000</v>
      </c>
      <c r="Q11281" t="s">
        <v>6636</v>
      </c>
      <c r="R11281" t="s">
        <v>6636</v>
      </c>
      <c r="S11281" s="12"/>
      <c r="T11281" s="13"/>
      <c r="U11281" t="s">
        <v>6629</v>
      </c>
    </row>
    <row r="11282" spans="1:21" x14ac:dyDescent="0.25">
      <c r="A11282" t="s">
        <v>6619</v>
      </c>
      <c r="B11282" s="12">
        <v>42072</v>
      </c>
      <c r="C11282" t="s">
        <v>14729</v>
      </c>
      <c r="D11282" s="11">
        <v>46192.647152777798</v>
      </c>
      <c r="E11282" t="s">
        <v>14730</v>
      </c>
      <c r="F11282" t="s">
        <v>6617</v>
      </c>
      <c r="G11282" t="s">
        <v>10828</v>
      </c>
      <c r="H11282" t="s">
        <v>6419</v>
      </c>
      <c r="I11282" t="s">
        <v>6636</v>
      </c>
      <c r="J11282" t="s">
        <v>6636</v>
      </c>
      <c r="K11282" t="s">
        <v>14709</v>
      </c>
      <c r="L11282" t="s">
        <v>14647</v>
      </c>
      <c r="M11282" t="s">
        <v>14710</v>
      </c>
      <c r="N11282" t="s">
        <v>8601</v>
      </c>
      <c r="O11282" t="s">
        <v>9632</v>
      </c>
      <c r="P11282">
        <v>2899000</v>
      </c>
      <c r="Q11282" t="s">
        <v>6636</v>
      </c>
      <c r="R11282" t="s">
        <v>6636</v>
      </c>
      <c r="S11282" s="12"/>
      <c r="T11282" s="13"/>
      <c r="U11282" t="s">
        <v>6629</v>
      </c>
    </row>
    <row r="11283" spans="1:21" x14ac:dyDescent="0.25">
      <c r="A11283" t="s">
        <v>6619</v>
      </c>
      <c r="B11283" s="12">
        <v>42075</v>
      </c>
      <c r="C11283" t="s">
        <v>14725</v>
      </c>
      <c r="D11283" s="11">
        <v>46192.681469907402</v>
      </c>
      <c r="E11283" t="s">
        <v>14726</v>
      </c>
      <c r="F11283" t="s">
        <v>6617</v>
      </c>
      <c r="G11283" t="s">
        <v>10828</v>
      </c>
      <c r="H11283" t="s">
        <v>6419</v>
      </c>
      <c r="I11283" t="s">
        <v>65</v>
      </c>
      <c r="J11283" t="s">
        <v>132</v>
      </c>
      <c r="K11283" t="s">
        <v>14727</v>
      </c>
      <c r="L11283" t="s">
        <v>14647</v>
      </c>
      <c r="M11283" t="s">
        <v>14728</v>
      </c>
      <c r="N11283" t="s">
        <v>9681</v>
      </c>
      <c r="O11283" t="s">
        <v>9682</v>
      </c>
      <c r="P11283">
        <v>4690000</v>
      </c>
      <c r="Q11283" t="s">
        <v>6636</v>
      </c>
      <c r="R11283" t="s">
        <v>6636</v>
      </c>
      <c r="S11283" s="12"/>
      <c r="T11283" s="13"/>
      <c r="U11283" t="s">
        <v>6636</v>
      </c>
    </row>
    <row r="11284" spans="1:21" x14ac:dyDescent="0.25">
      <c r="A11284" t="s">
        <v>6637</v>
      </c>
      <c r="B11284" s="12">
        <v>42124</v>
      </c>
      <c r="C11284" t="s">
        <v>7332</v>
      </c>
      <c r="D11284" s="11">
        <v>46193.525601851798</v>
      </c>
      <c r="E11284" t="s">
        <v>7333</v>
      </c>
      <c r="F11284" t="s">
        <v>6617</v>
      </c>
      <c r="G11284" t="s">
        <v>10828</v>
      </c>
      <c r="H11284" t="s">
        <v>6419</v>
      </c>
      <c r="I11284" t="s">
        <v>55</v>
      </c>
      <c r="J11284" t="s">
        <v>164</v>
      </c>
      <c r="K11284" t="s">
        <v>14731</v>
      </c>
      <c r="L11284" t="s">
        <v>14647</v>
      </c>
      <c r="M11284" t="s">
        <v>14732</v>
      </c>
      <c r="N11284" t="s">
        <v>6787</v>
      </c>
      <c r="O11284" t="s">
        <v>6810</v>
      </c>
      <c r="P11284">
        <v>2799000</v>
      </c>
      <c r="Q11284" t="s">
        <v>6636</v>
      </c>
      <c r="R11284" t="s">
        <v>6636</v>
      </c>
      <c r="S11284" s="12"/>
      <c r="T11284" s="13"/>
      <c r="U11284" t="s">
        <v>6629</v>
      </c>
    </row>
    <row r="11285" spans="1:21" x14ac:dyDescent="0.25">
      <c r="A11285" t="s">
        <v>6619</v>
      </c>
      <c r="B11285" s="12">
        <v>42124</v>
      </c>
      <c r="C11285" t="s">
        <v>7332</v>
      </c>
      <c r="D11285" s="11">
        <v>46193.529791666697</v>
      </c>
      <c r="E11285" t="s">
        <v>7333</v>
      </c>
      <c r="F11285" t="s">
        <v>6617</v>
      </c>
      <c r="G11285" t="s">
        <v>10828</v>
      </c>
      <c r="H11285" t="s">
        <v>6419</v>
      </c>
      <c r="I11285" t="s">
        <v>55</v>
      </c>
      <c r="J11285" t="s">
        <v>164</v>
      </c>
      <c r="K11285" t="s">
        <v>14731</v>
      </c>
      <c r="L11285" t="s">
        <v>14647</v>
      </c>
      <c r="M11285" t="s">
        <v>14732</v>
      </c>
      <c r="N11285" t="s">
        <v>6787</v>
      </c>
      <c r="O11285" t="s">
        <v>6810</v>
      </c>
      <c r="P11285">
        <v>2799000</v>
      </c>
      <c r="Q11285" t="s">
        <v>6636</v>
      </c>
      <c r="R11285" t="s">
        <v>6636</v>
      </c>
      <c r="S11285" s="12"/>
      <c r="T11285" s="13"/>
      <c r="U11285" t="s">
        <v>6629</v>
      </c>
    </row>
    <row r="11286" spans="1:21" x14ac:dyDescent="0.25">
      <c r="A11286" t="s">
        <v>6637</v>
      </c>
      <c r="B11286" s="12">
        <v>42275</v>
      </c>
      <c r="C11286" t="s">
        <v>12398</v>
      </c>
      <c r="D11286" s="11">
        <v>46195.753425925897</v>
      </c>
      <c r="E11286" t="s">
        <v>12399</v>
      </c>
      <c r="F11286" t="s">
        <v>6617</v>
      </c>
      <c r="G11286" t="s">
        <v>10828</v>
      </c>
      <c r="H11286" t="s">
        <v>6419</v>
      </c>
      <c r="I11286" t="s">
        <v>65</v>
      </c>
      <c r="J11286" t="s">
        <v>2226</v>
      </c>
      <c r="K11286" t="s">
        <v>14733</v>
      </c>
      <c r="L11286" t="s">
        <v>14647</v>
      </c>
      <c r="M11286" t="s">
        <v>14734</v>
      </c>
      <c r="N11286" t="s">
        <v>8878</v>
      </c>
      <c r="O11286" t="s">
        <v>8901</v>
      </c>
      <c r="P11286">
        <v>5249000</v>
      </c>
      <c r="Q11286" t="s">
        <v>6636</v>
      </c>
      <c r="R11286" t="s">
        <v>6636</v>
      </c>
      <c r="S11286" s="12"/>
      <c r="T11286" s="13"/>
      <c r="U11286" t="s">
        <v>6629</v>
      </c>
    </row>
    <row r="11287" spans="1:21" x14ac:dyDescent="0.25">
      <c r="A11287" t="s">
        <v>6619</v>
      </c>
      <c r="B11287" s="12">
        <v>42275</v>
      </c>
      <c r="C11287" t="s">
        <v>12398</v>
      </c>
      <c r="D11287" s="11">
        <v>46195.814560185201</v>
      </c>
      <c r="E11287" t="s">
        <v>12399</v>
      </c>
      <c r="F11287" t="s">
        <v>6617</v>
      </c>
      <c r="G11287" t="s">
        <v>10828</v>
      </c>
      <c r="H11287" t="s">
        <v>6419</v>
      </c>
      <c r="I11287" t="s">
        <v>65</v>
      </c>
      <c r="J11287" t="s">
        <v>2226</v>
      </c>
      <c r="K11287" t="s">
        <v>14733</v>
      </c>
      <c r="L11287" t="s">
        <v>14647</v>
      </c>
      <c r="M11287" t="s">
        <v>14734</v>
      </c>
      <c r="N11287" t="s">
        <v>8878</v>
      </c>
      <c r="O11287" t="s">
        <v>8901</v>
      </c>
      <c r="P11287">
        <v>5249000</v>
      </c>
      <c r="Q11287" t="s">
        <v>6636</v>
      </c>
      <c r="R11287" t="s">
        <v>6636</v>
      </c>
      <c r="S11287" s="12"/>
      <c r="T11287" s="13"/>
      <c r="U11287" t="s">
        <v>6629</v>
      </c>
    </row>
    <row r="11288" spans="1:21" x14ac:dyDescent="0.25">
      <c r="A11288" t="s">
        <v>6637</v>
      </c>
      <c r="B11288" s="12">
        <v>38527</v>
      </c>
      <c r="C11288" t="s">
        <v>14494</v>
      </c>
      <c r="D11288" s="11">
        <v>46197.172002314801</v>
      </c>
      <c r="E11288" t="s">
        <v>14495</v>
      </c>
      <c r="F11288" t="s">
        <v>6617</v>
      </c>
      <c r="G11288" t="s">
        <v>10828</v>
      </c>
      <c r="H11288" t="s">
        <v>6419</v>
      </c>
      <c r="I11288" t="s">
        <v>55</v>
      </c>
      <c r="J11288" t="s">
        <v>372</v>
      </c>
      <c r="K11288" t="s">
        <v>14735</v>
      </c>
      <c r="L11288" t="s">
        <v>14647</v>
      </c>
      <c r="M11288" t="s">
        <v>14736</v>
      </c>
      <c r="N11288" t="s">
        <v>6787</v>
      </c>
      <c r="O11288" t="s">
        <v>6810</v>
      </c>
      <c r="P11288">
        <v>2539000</v>
      </c>
      <c r="Q11288" t="s">
        <v>6636</v>
      </c>
      <c r="R11288" t="s">
        <v>6636</v>
      </c>
      <c r="S11288" s="12"/>
      <c r="T11288" s="13"/>
      <c r="U11288" t="s">
        <v>14498</v>
      </c>
    </row>
    <row r="11289" spans="1:21" x14ac:dyDescent="0.25">
      <c r="A11289" t="s">
        <v>6637</v>
      </c>
      <c r="B11289" s="12">
        <v>42469</v>
      </c>
      <c r="C11289" t="s">
        <v>10853</v>
      </c>
      <c r="D11289" s="11">
        <v>46199.568634259304</v>
      </c>
      <c r="E11289" t="s">
        <v>10854</v>
      </c>
      <c r="F11289" t="s">
        <v>6617</v>
      </c>
      <c r="G11289" t="s">
        <v>10828</v>
      </c>
      <c r="H11289" t="s">
        <v>6419</v>
      </c>
      <c r="I11289" t="s">
        <v>65</v>
      </c>
      <c r="J11289" t="s">
        <v>57</v>
      </c>
      <c r="K11289" t="s">
        <v>14737</v>
      </c>
      <c r="L11289" t="s">
        <v>14647</v>
      </c>
      <c r="M11289" t="s">
        <v>14738</v>
      </c>
      <c r="N11289" t="s">
        <v>10856</v>
      </c>
      <c r="O11289" t="s">
        <v>10857</v>
      </c>
      <c r="P11289">
        <v>4380000</v>
      </c>
      <c r="Q11289" t="s">
        <v>6636</v>
      </c>
      <c r="R11289" t="s">
        <v>6636</v>
      </c>
      <c r="S11289" s="12"/>
      <c r="T11289" s="13"/>
      <c r="U11289" t="s">
        <v>6636</v>
      </c>
    </row>
    <row r="11290" spans="1:21" x14ac:dyDescent="0.25">
      <c r="A11290" t="s">
        <v>6619</v>
      </c>
      <c r="B11290" s="12">
        <v>42469</v>
      </c>
      <c r="C11290" t="s">
        <v>10853</v>
      </c>
      <c r="D11290" s="11">
        <v>46199.588379629597</v>
      </c>
      <c r="E11290" t="s">
        <v>10854</v>
      </c>
      <c r="F11290" t="s">
        <v>6617</v>
      </c>
      <c r="G11290" t="s">
        <v>10828</v>
      </c>
      <c r="H11290" t="s">
        <v>6419</v>
      </c>
      <c r="I11290" t="s">
        <v>65</v>
      </c>
      <c r="J11290" t="s">
        <v>57</v>
      </c>
      <c r="K11290" t="s">
        <v>14737</v>
      </c>
      <c r="L11290" t="s">
        <v>14647</v>
      </c>
      <c r="M11290" t="s">
        <v>14738</v>
      </c>
      <c r="N11290" t="s">
        <v>10856</v>
      </c>
      <c r="O11290" t="s">
        <v>10857</v>
      </c>
      <c r="P11290">
        <v>4380000</v>
      </c>
      <c r="Q11290" t="s">
        <v>6636</v>
      </c>
      <c r="R11290" t="s">
        <v>6636</v>
      </c>
      <c r="S11290" s="12"/>
      <c r="T11290" s="13"/>
      <c r="U11290" t="s">
        <v>6636</v>
      </c>
    </row>
    <row r="11291" spans="1:21" x14ac:dyDescent="0.25">
      <c r="A11291" t="s">
        <v>6619</v>
      </c>
      <c r="B11291" s="12">
        <v>42571</v>
      </c>
      <c r="C11291" t="s">
        <v>10825</v>
      </c>
      <c r="D11291" s="11">
        <v>46201.753148148098</v>
      </c>
      <c r="E11291" t="s">
        <v>10826</v>
      </c>
      <c r="F11291" t="s">
        <v>6617</v>
      </c>
      <c r="G11291" t="s">
        <v>10828</v>
      </c>
      <c r="H11291" t="s">
        <v>6419</v>
      </c>
      <c r="I11291" t="s">
        <v>6636</v>
      </c>
      <c r="J11291" t="s">
        <v>6636</v>
      </c>
      <c r="K11291" t="s">
        <v>14739</v>
      </c>
      <c r="L11291" t="s">
        <v>14647</v>
      </c>
      <c r="M11291" t="s">
        <v>14740</v>
      </c>
      <c r="N11291" t="s">
        <v>14666</v>
      </c>
      <c r="O11291" t="s">
        <v>14667</v>
      </c>
      <c r="P11291">
        <v>2499000</v>
      </c>
      <c r="Q11291" t="s">
        <v>6893</v>
      </c>
      <c r="R11291" t="s">
        <v>6779</v>
      </c>
      <c r="S11291" s="12"/>
      <c r="T11291" s="13"/>
      <c r="U11291" t="s">
        <v>6629</v>
      </c>
    </row>
    <row r="11292" spans="1:21" x14ac:dyDescent="0.25">
      <c r="A11292" t="s">
        <v>6637</v>
      </c>
      <c r="B11292" s="12">
        <v>42629</v>
      </c>
      <c r="C11292" t="s">
        <v>14741</v>
      </c>
      <c r="D11292" s="11">
        <v>46202.756018518499</v>
      </c>
      <c r="E11292" t="s">
        <v>14742</v>
      </c>
      <c r="F11292" t="s">
        <v>6617</v>
      </c>
      <c r="G11292" t="s">
        <v>10828</v>
      </c>
      <c r="H11292" t="s">
        <v>6419</v>
      </c>
      <c r="I11292" t="s">
        <v>55</v>
      </c>
      <c r="J11292" t="s">
        <v>176</v>
      </c>
      <c r="K11292" t="s">
        <v>14743</v>
      </c>
      <c r="L11292" t="s">
        <v>14647</v>
      </c>
      <c r="M11292" t="s">
        <v>14744</v>
      </c>
      <c r="N11292" t="s">
        <v>7469</v>
      </c>
      <c r="O11292" t="s">
        <v>7933</v>
      </c>
      <c r="P11292">
        <v>4115000</v>
      </c>
      <c r="Q11292" t="s">
        <v>6636</v>
      </c>
      <c r="R11292" t="s">
        <v>6636</v>
      </c>
      <c r="S11292" s="12"/>
      <c r="T11292" s="13"/>
      <c r="U11292" t="s">
        <v>8756</v>
      </c>
    </row>
    <row r="11293" spans="1:21" x14ac:dyDescent="0.25">
      <c r="A11293" t="s">
        <v>6619</v>
      </c>
      <c r="B11293" s="12">
        <v>42629</v>
      </c>
      <c r="C11293" t="s">
        <v>14741</v>
      </c>
      <c r="D11293" s="11">
        <v>46202.758946759299</v>
      </c>
      <c r="E11293" t="s">
        <v>14742</v>
      </c>
      <c r="F11293" t="s">
        <v>6617</v>
      </c>
      <c r="G11293" t="s">
        <v>10828</v>
      </c>
      <c r="H11293" t="s">
        <v>6419</v>
      </c>
      <c r="I11293" t="s">
        <v>55</v>
      </c>
      <c r="J11293" t="s">
        <v>176</v>
      </c>
      <c r="K11293" t="s">
        <v>14743</v>
      </c>
      <c r="L11293" t="s">
        <v>14647</v>
      </c>
      <c r="M11293" t="s">
        <v>14744</v>
      </c>
      <c r="N11293" t="s">
        <v>7469</v>
      </c>
      <c r="O11293" t="s">
        <v>7933</v>
      </c>
      <c r="P11293">
        <v>4115000</v>
      </c>
      <c r="Q11293" t="s">
        <v>6636</v>
      </c>
      <c r="R11293" t="s">
        <v>6636</v>
      </c>
      <c r="S11293" s="12"/>
      <c r="T11293" s="13"/>
      <c r="U11293" t="s">
        <v>8756</v>
      </c>
    </row>
    <row r="11294" spans="1:21" x14ac:dyDescent="0.25">
      <c r="A11294" t="s">
        <v>6637</v>
      </c>
      <c r="B11294" s="12">
        <v>42632</v>
      </c>
      <c r="C11294" t="s">
        <v>14745</v>
      </c>
      <c r="D11294" s="11">
        <v>46202.800115740698</v>
      </c>
      <c r="E11294" t="s">
        <v>14746</v>
      </c>
      <c r="F11294" t="s">
        <v>6617</v>
      </c>
      <c r="G11294" t="s">
        <v>10828</v>
      </c>
      <c r="H11294" t="s">
        <v>6419</v>
      </c>
      <c r="I11294" t="s">
        <v>55</v>
      </c>
      <c r="J11294" t="s">
        <v>372</v>
      </c>
      <c r="K11294" t="s">
        <v>14747</v>
      </c>
      <c r="L11294" t="s">
        <v>14647</v>
      </c>
      <c r="M11294" t="s">
        <v>14748</v>
      </c>
      <c r="N11294" t="s">
        <v>7506</v>
      </c>
      <c r="O11294" t="s">
        <v>7507</v>
      </c>
      <c r="P11294">
        <v>3772990</v>
      </c>
      <c r="Q11294" t="s">
        <v>6636</v>
      </c>
      <c r="R11294" t="s">
        <v>6636</v>
      </c>
      <c r="S11294" s="12"/>
      <c r="T11294" s="13"/>
      <c r="U11294" t="s">
        <v>6636</v>
      </c>
    </row>
    <row r="11295" spans="1:21" x14ac:dyDescent="0.25">
      <c r="A11295" t="s">
        <v>6619</v>
      </c>
      <c r="B11295" s="12">
        <v>42632</v>
      </c>
      <c r="C11295" t="s">
        <v>14745</v>
      </c>
      <c r="D11295" s="11">
        <v>46202.803807870398</v>
      </c>
      <c r="E11295" t="s">
        <v>14746</v>
      </c>
      <c r="F11295" t="s">
        <v>6617</v>
      </c>
      <c r="G11295" t="s">
        <v>10828</v>
      </c>
      <c r="H11295" t="s">
        <v>6419</v>
      </c>
      <c r="I11295" t="s">
        <v>55</v>
      </c>
      <c r="J11295" t="s">
        <v>372</v>
      </c>
      <c r="K11295" t="s">
        <v>14747</v>
      </c>
      <c r="L11295" t="s">
        <v>14647</v>
      </c>
      <c r="M11295" t="s">
        <v>14748</v>
      </c>
      <c r="N11295" t="s">
        <v>7506</v>
      </c>
      <c r="O11295" t="s">
        <v>7507</v>
      </c>
      <c r="P11295">
        <v>3772990</v>
      </c>
      <c r="Q11295" t="s">
        <v>6636</v>
      </c>
      <c r="R11295" t="s">
        <v>6636</v>
      </c>
      <c r="S11295" s="12"/>
      <c r="T11295" s="13"/>
      <c r="U11295" t="s">
        <v>6636</v>
      </c>
    </row>
    <row r="11296" spans="1:21" x14ac:dyDescent="0.25">
      <c r="A11296" t="s">
        <v>6637</v>
      </c>
      <c r="B11296" s="12">
        <v>42652</v>
      </c>
      <c r="C11296" t="s">
        <v>14749</v>
      </c>
      <c r="D11296" s="11">
        <v>46203.528587963003</v>
      </c>
      <c r="E11296" t="s">
        <v>14750</v>
      </c>
      <c r="F11296" t="s">
        <v>6617</v>
      </c>
      <c r="G11296" t="s">
        <v>10828</v>
      </c>
      <c r="H11296" t="s">
        <v>6419</v>
      </c>
      <c r="I11296" t="s">
        <v>55</v>
      </c>
      <c r="J11296" t="s">
        <v>643</v>
      </c>
      <c r="K11296" t="s">
        <v>14751</v>
      </c>
      <c r="L11296" t="s">
        <v>14647</v>
      </c>
      <c r="M11296" t="s">
        <v>14752</v>
      </c>
      <c r="N11296" t="s">
        <v>7001</v>
      </c>
      <c r="O11296" t="s">
        <v>7171</v>
      </c>
      <c r="P11296">
        <v>1772000</v>
      </c>
      <c r="Q11296" t="s">
        <v>6636</v>
      </c>
      <c r="R11296" t="s">
        <v>6636</v>
      </c>
      <c r="S11296" s="12"/>
      <c r="T11296" s="13"/>
      <c r="U11296" t="s">
        <v>6629</v>
      </c>
    </row>
    <row r="11297" spans="1:21" x14ac:dyDescent="0.25">
      <c r="A11297" t="s">
        <v>6619</v>
      </c>
      <c r="B11297" s="12">
        <v>42652</v>
      </c>
      <c r="C11297" t="s">
        <v>14749</v>
      </c>
      <c r="D11297" s="11">
        <v>46203.5323726852</v>
      </c>
      <c r="E11297" t="s">
        <v>14750</v>
      </c>
      <c r="F11297" t="s">
        <v>6617</v>
      </c>
      <c r="G11297" t="s">
        <v>10828</v>
      </c>
      <c r="H11297" t="s">
        <v>6419</v>
      </c>
      <c r="I11297" t="s">
        <v>55</v>
      </c>
      <c r="J11297" t="s">
        <v>643</v>
      </c>
      <c r="K11297" t="s">
        <v>14751</v>
      </c>
      <c r="L11297" t="s">
        <v>14647</v>
      </c>
      <c r="M11297" t="s">
        <v>14752</v>
      </c>
      <c r="N11297" t="s">
        <v>7001</v>
      </c>
      <c r="O11297" t="s">
        <v>7171</v>
      </c>
      <c r="P11297">
        <v>1772000</v>
      </c>
      <c r="Q11297" t="s">
        <v>6636</v>
      </c>
      <c r="R11297" t="s">
        <v>6636</v>
      </c>
      <c r="S11297" s="12"/>
      <c r="T11297" s="13"/>
      <c r="U11297" t="s">
        <v>6629</v>
      </c>
    </row>
    <row r="11298" spans="1:21" x14ac:dyDescent="0.25">
      <c r="A11298" t="s">
        <v>6637</v>
      </c>
      <c r="B11298" s="12">
        <v>42727</v>
      </c>
      <c r="C11298" t="s">
        <v>10858</v>
      </c>
      <c r="D11298" s="11">
        <v>46205.420960648102</v>
      </c>
      <c r="E11298" t="s">
        <v>10859</v>
      </c>
      <c r="F11298" t="s">
        <v>6617</v>
      </c>
      <c r="G11298" t="s">
        <v>10828</v>
      </c>
      <c r="H11298" t="s">
        <v>6419</v>
      </c>
      <c r="I11298" t="s">
        <v>65</v>
      </c>
      <c r="J11298" t="s">
        <v>636</v>
      </c>
      <c r="K11298" t="s">
        <v>14753</v>
      </c>
      <c r="L11298" t="s">
        <v>14647</v>
      </c>
      <c r="M11298" t="s">
        <v>14754</v>
      </c>
      <c r="N11298" t="s">
        <v>10856</v>
      </c>
      <c r="O11298" t="s">
        <v>10857</v>
      </c>
      <c r="P11298">
        <v>4280000</v>
      </c>
      <c r="Q11298" t="s">
        <v>6636</v>
      </c>
      <c r="R11298" t="s">
        <v>6636</v>
      </c>
      <c r="S11298" s="12"/>
      <c r="T11298" s="13"/>
      <c r="U11298" t="s">
        <v>6636</v>
      </c>
    </row>
    <row r="11299" spans="1:21" x14ac:dyDescent="0.25">
      <c r="A11299" t="s">
        <v>6619</v>
      </c>
      <c r="B11299" s="12">
        <v>42727</v>
      </c>
      <c r="C11299" t="s">
        <v>10858</v>
      </c>
      <c r="D11299" s="11">
        <v>46205.442511574103</v>
      </c>
      <c r="E11299" t="s">
        <v>10859</v>
      </c>
      <c r="F11299" t="s">
        <v>6617</v>
      </c>
      <c r="G11299" t="s">
        <v>10828</v>
      </c>
      <c r="H11299" t="s">
        <v>6419</v>
      </c>
      <c r="I11299" t="s">
        <v>65</v>
      </c>
      <c r="J11299" t="s">
        <v>636</v>
      </c>
      <c r="K11299" t="s">
        <v>14753</v>
      </c>
      <c r="L11299" t="s">
        <v>14647</v>
      </c>
      <c r="M11299" t="s">
        <v>14754</v>
      </c>
      <c r="N11299" t="s">
        <v>10856</v>
      </c>
      <c r="O11299" t="s">
        <v>10857</v>
      </c>
      <c r="P11299">
        <v>4280000</v>
      </c>
      <c r="Q11299" t="s">
        <v>6636</v>
      </c>
      <c r="R11299" t="s">
        <v>6636</v>
      </c>
      <c r="S11299" s="12"/>
      <c r="T11299" s="13"/>
      <c r="U11299" t="s">
        <v>6636</v>
      </c>
    </row>
    <row r="11300" spans="1:21" x14ac:dyDescent="0.25">
      <c r="A11300" t="s">
        <v>6637</v>
      </c>
      <c r="B11300" s="12">
        <v>42787</v>
      </c>
      <c r="C11300" t="s">
        <v>14755</v>
      </c>
      <c r="D11300" s="11">
        <v>46205.542592592603</v>
      </c>
      <c r="E11300" t="s">
        <v>14756</v>
      </c>
      <c r="F11300" t="s">
        <v>6617</v>
      </c>
      <c r="G11300" t="s">
        <v>10828</v>
      </c>
      <c r="H11300" t="s">
        <v>6419</v>
      </c>
      <c r="I11300" t="s">
        <v>6636</v>
      </c>
      <c r="J11300" t="s">
        <v>6636</v>
      </c>
      <c r="K11300" t="s">
        <v>14757</v>
      </c>
      <c r="L11300" t="s">
        <v>14647</v>
      </c>
      <c r="M11300" t="s">
        <v>14758</v>
      </c>
      <c r="N11300" t="s">
        <v>14666</v>
      </c>
      <c r="O11300" t="s">
        <v>14667</v>
      </c>
      <c r="P11300">
        <v>2499000</v>
      </c>
      <c r="Q11300" t="s">
        <v>6636</v>
      </c>
      <c r="R11300" t="s">
        <v>6636</v>
      </c>
      <c r="S11300" s="12"/>
      <c r="T11300" s="13"/>
      <c r="U11300" t="s">
        <v>6636</v>
      </c>
    </row>
    <row r="11301" spans="1:21" x14ac:dyDescent="0.25">
      <c r="A11301" t="s">
        <v>6637</v>
      </c>
      <c r="B11301" s="12">
        <v>42752</v>
      </c>
      <c r="C11301" t="s">
        <v>14759</v>
      </c>
      <c r="D11301" s="11">
        <v>46205.5558564815</v>
      </c>
      <c r="E11301" t="s">
        <v>14760</v>
      </c>
      <c r="F11301" t="s">
        <v>6617</v>
      </c>
      <c r="G11301" t="s">
        <v>10828</v>
      </c>
      <c r="H11301" t="s">
        <v>6419</v>
      </c>
      <c r="I11301" t="s">
        <v>65</v>
      </c>
      <c r="J11301" t="s">
        <v>636</v>
      </c>
      <c r="K11301" t="s">
        <v>14761</v>
      </c>
      <c r="L11301" t="s">
        <v>14647</v>
      </c>
      <c r="M11301" t="s">
        <v>14762</v>
      </c>
      <c r="N11301" t="s">
        <v>14763</v>
      </c>
      <c r="O11301" t="s">
        <v>14764</v>
      </c>
      <c r="P11301">
        <v>5690000</v>
      </c>
      <c r="Q11301" t="s">
        <v>6636</v>
      </c>
      <c r="R11301" t="s">
        <v>6636</v>
      </c>
      <c r="S11301" s="12"/>
      <c r="T11301" s="13"/>
      <c r="U11301" t="s">
        <v>6636</v>
      </c>
    </row>
    <row r="11302" spans="1:21" x14ac:dyDescent="0.25">
      <c r="A11302" t="s">
        <v>6619</v>
      </c>
      <c r="B11302" s="12">
        <v>42752</v>
      </c>
      <c r="C11302" t="s">
        <v>14759</v>
      </c>
      <c r="D11302" s="11">
        <v>46205.730937499997</v>
      </c>
      <c r="E11302" t="s">
        <v>14760</v>
      </c>
      <c r="F11302" t="s">
        <v>6617</v>
      </c>
      <c r="G11302" t="s">
        <v>10828</v>
      </c>
      <c r="H11302" t="s">
        <v>6419</v>
      </c>
      <c r="I11302" t="s">
        <v>65</v>
      </c>
      <c r="J11302" t="s">
        <v>636</v>
      </c>
      <c r="K11302" t="s">
        <v>14761</v>
      </c>
      <c r="L11302" t="s">
        <v>14647</v>
      </c>
      <c r="M11302" t="s">
        <v>14762</v>
      </c>
      <c r="N11302" t="s">
        <v>14763</v>
      </c>
      <c r="O11302" t="s">
        <v>14764</v>
      </c>
      <c r="P11302">
        <v>5690000</v>
      </c>
      <c r="Q11302" t="s">
        <v>6636</v>
      </c>
      <c r="R11302" t="s">
        <v>6636</v>
      </c>
      <c r="S11302" s="12"/>
      <c r="T11302" s="13"/>
      <c r="U11302" t="s">
        <v>6636</v>
      </c>
    </row>
    <row r="11303" spans="1:21" x14ac:dyDescent="0.25">
      <c r="A11303" t="s">
        <v>6619</v>
      </c>
      <c r="B11303" s="12">
        <v>42787</v>
      </c>
      <c r="C11303" t="s">
        <v>14755</v>
      </c>
      <c r="D11303" s="11">
        <v>46206.715960648202</v>
      </c>
      <c r="E11303" t="s">
        <v>14756</v>
      </c>
      <c r="F11303" t="s">
        <v>6617</v>
      </c>
      <c r="G11303" t="s">
        <v>10828</v>
      </c>
      <c r="H11303" t="s">
        <v>6419</v>
      </c>
      <c r="I11303" t="s">
        <v>6636</v>
      </c>
      <c r="J11303" t="s">
        <v>6636</v>
      </c>
      <c r="K11303" t="s">
        <v>14757</v>
      </c>
      <c r="L11303" t="s">
        <v>14647</v>
      </c>
      <c r="M11303" t="s">
        <v>14758</v>
      </c>
      <c r="N11303" t="s">
        <v>14666</v>
      </c>
      <c r="O11303" t="s">
        <v>14667</v>
      </c>
      <c r="P11303">
        <v>2499000</v>
      </c>
      <c r="Q11303" t="s">
        <v>6636</v>
      </c>
      <c r="R11303" t="s">
        <v>6636</v>
      </c>
      <c r="S11303" s="12"/>
      <c r="T11303" s="13"/>
      <c r="U11303" t="s">
        <v>6636</v>
      </c>
    </row>
    <row r="11304" spans="1:21" x14ac:dyDescent="0.25">
      <c r="A11304" t="s">
        <v>6637</v>
      </c>
      <c r="B11304" s="12">
        <v>43259</v>
      </c>
      <c r="C11304" t="s">
        <v>14765</v>
      </c>
      <c r="D11304" s="11">
        <v>46210.419675925899</v>
      </c>
      <c r="E11304" t="s">
        <v>14766</v>
      </c>
      <c r="F11304" t="s">
        <v>6617</v>
      </c>
      <c r="G11304" t="s">
        <v>10828</v>
      </c>
      <c r="H11304" t="s">
        <v>6419</v>
      </c>
      <c r="I11304" t="s">
        <v>65</v>
      </c>
      <c r="J11304" t="s">
        <v>132</v>
      </c>
      <c r="K11304" t="s">
        <v>14767</v>
      </c>
      <c r="L11304" t="s">
        <v>14647</v>
      </c>
      <c r="M11304" t="s">
        <v>14768</v>
      </c>
      <c r="N11304" t="s">
        <v>7001</v>
      </c>
      <c r="O11304" t="s">
        <v>7007</v>
      </c>
      <c r="P11304">
        <v>850000</v>
      </c>
      <c r="Q11304" t="s">
        <v>6893</v>
      </c>
      <c r="R11304" t="s">
        <v>7109</v>
      </c>
      <c r="S11304" s="12"/>
      <c r="T11304" s="13"/>
      <c r="U11304" t="s">
        <v>6677</v>
      </c>
    </row>
    <row r="11305" spans="1:21" x14ac:dyDescent="0.25">
      <c r="A11305" t="s">
        <v>6637</v>
      </c>
      <c r="B11305" s="12">
        <v>42947</v>
      </c>
      <c r="C11305" t="s">
        <v>14769</v>
      </c>
      <c r="D11305" s="11">
        <v>46210.847708333298</v>
      </c>
      <c r="E11305" t="s">
        <v>14770</v>
      </c>
      <c r="F11305" t="s">
        <v>6617</v>
      </c>
      <c r="G11305" t="s">
        <v>10828</v>
      </c>
      <c r="H11305" t="s">
        <v>6419</v>
      </c>
      <c r="I11305" t="s">
        <v>55</v>
      </c>
      <c r="J11305" t="s">
        <v>295</v>
      </c>
      <c r="K11305" t="s">
        <v>14771</v>
      </c>
      <c r="L11305" t="s">
        <v>14647</v>
      </c>
      <c r="M11305" t="s">
        <v>14772</v>
      </c>
      <c r="N11305" t="s">
        <v>12129</v>
      </c>
      <c r="O11305" t="s">
        <v>12130</v>
      </c>
      <c r="P11305">
        <v>2217000</v>
      </c>
      <c r="Q11305" t="s">
        <v>6636</v>
      </c>
      <c r="R11305" t="s">
        <v>6636</v>
      </c>
      <c r="S11305" s="12"/>
      <c r="T11305" s="13"/>
      <c r="U11305" t="s">
        <v>6636</v>
      </c>
    </row>
    <row r="11306" spans="1:21" x14ac:dyDescent="0.25">
      <c r="A11306" t="s">
        <v>6619</v>
      </c>
      <c r="B11306" s="12">
        <v>42947</v>
      </c>
      <c r="C11306" t="s">
        <v>14769</v>
      </c>
      <c r="D11306" s="11">
        <v>46211.527291666702</v>
      </c>
      <c r="E11306" t="s">
        <v>14770</v>
      </c>
      <c r="F11306" t="s">
        <v>6617</v>
      </c>
      <c r="G11306" t="s">
        <v>10828</v>
      </c>
      <c r="H11306" t="s">
        <v>6419</v>
      </c>
      <c r="I11306" t="s">
        <v>55</v>
      </c>
      <c r="J11306" t="s">
        <v>295</v>
      </c>
      <c r="K11306" t="s">
        <v>14771</v>
      </c>
      <c r="L11306" t="s">
        <v>14647</v>
      </c>
      <c r="M11306" t="s">
        <v>14772</v>
      </c>
      <c r="N11306" t="s">
        <v>12129</v>
      </c>
      <c r="O11306" t="s">
        <v>12130</v>
      </c>
      <c r="P11306">
        <v>2217000</v>
      </c>
      <c r="Q11306" t="s">
        <v>6636</v>
      </c>
      <c r="R11306" t="s">
        <v>6636</v>
      </c>
      <c r="S11306" s="12"/>
      <c r="T11306" s="13"/>
      <c r="U11306" t="s">
        <v>6636</v>
      </c>
    </row>
    <row r="11307" spans="1:21" x14ac:dyDescent="0.25">
      <c r="A11307" t="s">
        <v>6637</v>
      </c>
      <c r="B11307" s="12">
        <v>42984</v>
      </c>
      <c r="C11307" t="s">
        <v>14773</v>
      </c>
      <c r="D11307" s="11">
        <v>46211.751851851899</v>
      </c>
      <c r="E11307" t="s">
        <v>14774</v>
      </c>
      <c r="F11307" t="s">
        <v>6617</v>
      </c>
      <c r="G11307" t="s">
        <v>10828</v>
      </c>
      <c r="H11307" t="s">
        <v>6419</v>
      </c>
      <c r="I11307" t="s">
        <v>55</v>
      </c>
      <c r="J11307" t="s">
        <v>44</v>
      </c>
      <c r="K11307" t="s">
        <v>14775</v>
      </c>
      <c r="L11307" t="s">
        <v>14647</v>
      </c>
      <c r="M11307" t="s">
        <v>14776</v>
      </c>
      <c r="N11307" t="s">
        <v>14777</v>
      </c>
      <c r="O11307" t="s">
        <v>14778</v>
      </c>
      <c r="P11307">
        <v>3699000</v>
      </c>
      <c r="Q11307" t="s">
        <v>6636</v>
      </c>
      <c r="R11307" t="s">
        <v>6636</v>
      </c>
      <c r="S11307" s="12"/>
      <c r="T11307" s="13"/>
      <c r="U11307" t="s">
        <v>6920</v>
      </c>
    </row>
    <row r="11308" spans="1:21" x14ac:dyDescent="0.25">
      <c r="A11308" t="s">
        <v>6619</v>
      </c>
      <c r="B11308" s="12">
        <v>42984</v>
      </c>
      <c r="C11308" t="s">
        <v>14773</v>
      </c>
      <c r="D11308" s="11">
        <v>46211.793425925898</v>
      </c>
      <c r="E11308" t="s">
        <v>14774</v>
      </c>
      <c r="F11308" t="s">
        <v>6617</v>
      </c>
      <c r="G11308" t="s">
        <v>10828</v>
      </c>
      <c r="H11308" t="s">
        <v>6419</v>
      </c>
      <c r="I11308" t="s">
        <v>55</v>
      </c>
      <c r="J11308" t="s">
        <v>44</v>
      </c>
      <c r="K11308" t="s">
        <v>14775</v>
      </c>
      <c r="L11308" t="s">
        <v>14647</v>
      </c>
      <c r="M11308" t="s">
        <v>14776</v>
      </c>
      <c r="N11308" t="s">
        <v>14777</v>
      </c>
      <c r="O11308" t="s">
        <v>14778</v>
      </c>
      <c r="P11308">
        <v>3699000</v>
      </c>
      <c r="Q11308" t="s">
        <v>6636</v>
      </c>
      <c r="R11308" t="s">
        <v>6636</v>
      </c>
      <c r="S11308" s="12"/>
      <c r="T11308" s="13"/>
      <c r="U11308" t="s">
        <v>6920</v>
      </c>
    </row>
    <row r="11309" spans="1:21" x14ac:dyDescent="0.25">
      <c r="A11309" t="s">
        <v>6637</v>
      </c>
      <c r="B11309" s="12">
        <v>43059</v>
      </c>
      <c r="C11309" t="s">
        <v>14779</v>
      </c>
      <c r="D11309" s="11">
        <v>46213.477303240703</v>
      </c>
      <c r="E11309" t="s">
        <v>14780</v>
      </c>
      <c r="F11309" t="s">
        <v>6617</v>
      </c>
      <c r="G11309" t="s">
        <v>10828</v>
      </c>
      <c r="H11309" t="s">
        <v>6419</v>
      </c>
      <c r="I11309" t="s">
        <v>65</v>
      </c>
      <c r="J11309" t="s">
        <v>132</v>
      </c>
      <c r="K11309" t="s">
        <v>14781</v>
      </c>
      <c r="L11309" t="s">
        <v>14647</v>
      </c>
      <c r="M11309" t="s">
        <v>14782</v>
      </c>
      <c r="N11309" t="s">
        <v>9428</v>
      </c>
      <c r="O11309" t="s">
        <v>14783</v>
      </c>
      <c r="P11309">
        <v>6740000</v>
      </c>
      <c r="Q11309" t="s">
        <v>6636</v>
      </c>
      <c r="R11309" t="s">
        <v>6636</v>
      </c>
      <c r="S11309" s="12"/>
      <c r="T11309" s="13"/>
      <c r="U11309" t="s">
        <v>6629</v>
      </c>
    </row>
    <row r="11310" spans="1:21" x14ac:dyDescent="0.25">
      <c r="A11310" t="s">
        <v>6619</v>
      </c>
      <c r="B11310" s="12">
        <v>43059</v>
      </c>
      <c r="C11310" t="s">
        <v>14779</v>
      </c>
      <c r="D11310" s="11">
        <v>46213.805833333303</v>
      </c>
      <c r="E11310" t="s">
        <v>14780</v>
      </c>
      <c r="F11310" t="s">
        <v>6617</v>
      </c>
      <c r="G11310" t="s">
        <v>10828</v>
      </c>
      <c r="H11310" t="s">
        <v>6419</v>
      </c>
      <c r="I11310" t="s">
        <v>65</v>
      </c>
      <c r="J11310" t="s">
        <v>132</v>
      </c>
      <c r="K11310" t="s">
        <v>14781</v>
      </c>
      <c r="L11310" t="s">
        <v>14647</v>
      </c>
      <c r="M11310" t="s">
        <v>14782</v>
      </c>
      <c r="N11310" t="s">
        <v>9428</v>
      </c>
      <c r="O11310" t="s">
        <v>14783</v>
      </c>
      <c r="P11310">
        <v>6740000</v>
      </c>
      <c r="Q11310" t="s">
        <v>6636</v>
      </c>
      <c r="R11310" t="s">
        <v>6636</v>
      </c>
      <c r="S11310" s="12"/>
      <c r="T11310" s="13"/>
      <c r="U11310" t="s">
        <v>6629</v>
      </c>
    </row>
    <row r="11311" spans="1:21" x14ac:dyDescent="0.25">
      <c r="A11311" t="s">
        <v>6637</v>
      </c>
      <c r="B11311" s="12">
        <v>43113</v>
      </c>
      <c r="C11311" t="s">
        <v>14784</v>
      </c>
      <c r="D11311" s="11">
        <v>46214.869675925896</v>
      </c>
      <c r="E11311" t="s">
        <v>14785</v>
      </c>
      <c r="F11311" t="s">
        <v>6617</v>
      </c>
      <c r="G11311" t="s">
        <v>10828</v>
      </c>
      <c r="H11311" t="s">
        <v>6419</v>
      </c>
      <c r="I11311" t="s">
        <v>6636</v>
      </c>
      <c r="J11311" t="s">
        <v>6636</v>
      </c>
      <c r="K11311" t="s">
        <v>14786</v>
      </c>
      <c r="L11311" t="s">
        <v>14647</v>
      </c>
      <c r="M11311" t="s">
        <v>14787</v>
      </c>
      <c r="N11311" t="s">
        <v>8878</v>
      </c>
      <c r="O11311" t="s">
        <v>13398</v>
      </c>
      <c r="P11311">
        <v>6799999</v>
      </c>
      <c r="Q11311" t="s">
        <v>6636</v>
      </c>
      <c r="R11311" t="s">
        <v>6636</v>
      </c>
      <c r="S11311" s="12"/>
      <c r="T11311" s="13"/>
      <c r="U11311" t="s">
        <v>6636</v>
      </c>
    </row>
    <row r="11312" spans="1:21" x14ac:dyDescent="0.25">
      <c r="A11312" t="s">
        <v>6619</v>
      </c>
      <c r="B11312" s="12">
        <v>43113</v>
      </c>
      <c r="C11312" t="s">
        <v>14784</v>
      </c>
      <c r="D11312" s="11">
        <v>46215.460960648103</v>
      </c>
      <c r="E11312" t="s">
        <v>14785</v>
      </c>
      <c r="F11312" t="s">
        <v>6617</v>
      </c>
      <c r="G11312" t="s">
        <v>10828</v>
      </c>
      <c r="H11312" t="s">
        <v>6419</v>
      </c>
      <c r="I11312" t="s">
        <v>6636</v>
      </c>
      <c r="J11312" t="s">
        <v>6636</v>
      </c>
      <c r="K11312" t="s">
        <v>14786</v>
      </c>
      <c r="L11312" t="s">
        <v>14647</v>
      </c>
      <c r="M11312" t="s">
        <v>14787</v>
      </c>
      <c r="N11312" t="s">
        <v>8878</v>
      </c>
      <c r="O11312" t="s">
        <v>13398</v>
      </c>
      <c r="P11312">
        <v>6799999</v>
      </c>
      <c r="Q11312" t="s">
        <v>6636</v>
      </c>
      <c r="R11312" t="s">
        <v>6636</v>
      </c>
      <c r="S11312" s="12"/>
      <c r="T11312" s="13"/>
      <c r="U11312" t="s">
        <v>6636</v>
      </c>
    </row>
    <row r="11313" spans="1:21" x14ac:dyDescent="0.25">
      <c r="A11313" t="s">
        <v>6637</v>
      </c>
      <c r="B11313" s="12">
        <v>43127</v>
      </c>
      <c r="C11313" t="s">
        <v>14788</v>
      </c>
      <c r="D11313" s="11">
        <v>46215.517476851899</v>
      </c>
      <c r="E11313" t="s">
        <v>14789</v>
      </c>
      <c r="F11313" t="s">
        <v>6617</v>
      </c>
      <c r="G11313" t="s">
        <v>10828</v>
      </c>
      <c r="H11313" t="s">
        <v>6419</v>
      </c>
      <c r="I11313" t="s">
        <v>65</v>
      </c>
      <c r="J11313" t="s">
        <v>636</v>
      </c>
      <c r="K11313" t="s">
        <v>14790</v>
      </c>
      <c r="L11313" t="s">
        <v>14647</v>
      </c>
      <c r="M11313" t="s">
        <v>14791</v>
      </c>
      <c r="N11313" t="s">
        <v>6787</v>
      </c>
      <c r="O11313" t="s">
        <v>6810</v>
      </c>
      <c r="P11313">
        <v>2572000</v>
      </c>
      <c r="Q11313" t="s">
        <v>6636</v>
      </c>
      <c r="R11313" t="s">
        <v>6636</v>
      </c>
      <c r="S11313" s="12"/>
      <c r="T11313" s="13"/>
      <c r="U11313" t="s">
        <v>6636</v>
      </c>
    </row>
    <row r="11314" spans="1:21" x14ac:dyDescent="0.25">
      <c r="A11314" t="s">
        <v>6619</v>
      </c>
      <c r="B11314" s="12">
        <v>43127</v>
      </c>
      <c r="C11314" t="s">
        <v>14788</v>
      </c>
      <c r="D11314" s="11">
        <v>46215.561770833301</v>
      </c>
      <c r="E11314" t="s">
        <v>14789</v>
      </c>
      <c r="F11314" t="s">
        <v>6617</v>
      </c>
      <c r="G11314" t="s">
        <v>10828</v>
      </c>
      <c r="H11314" t="s">
        <v>6419</v>
      </c>
      <c r="I11314" t="s">
        <v>65</v>
      </c>
      <c r="J11314" t="s">
        <v>636</v>
      </c>
      <c r="K11314" t="s">
        <v>14790</v>
      </c>
      <c r="L11314" t="s">
        <v>14647</v>
      </c>
      <c r="M11314" t="s">
        <v>14791</v>
      </c>
      <c r="N11314" t="s">
        <v>6787</v>
      </c>
      <c r="O11314" t="s">
        <v>6810</v>
      </c>
      <c r="P11314">
        <v>2572000</v>
      </c>
      <c r="Q11314" t="s">
        <v>6636</v>
      </c>
      <c r="R11314" t="s">
        <v>6636</v>
      </c>
      <c r="S11314" s="12"/>
      <c r="T11314" s="13"/>
      <c r="U11314" t="s">
        <v>6636</v>
      </c>
    </row>
    <row r="11315" spans="1:21" x14ac:dyDescent="0.25">
      <c r="A11315" t="s">
        <v>6637</v>
      </c>
      <c r="B11315" s="12">
        <v>43172</v>
      </c>
      <c r="C11315" t="s">
        <v>14792</v>
      </c>
      <c r="D11315" s="11">
        <v>46215.799189814803</v>
      </c>
      <c r="E11315" t="s">
        <v>14793</v>
      </c>
      <c r="F11315" t="s">
        <v>6617</v>
      </c>
      <c r="G11315" t="s">
        <v>10828</v>
      </c>
      <c r="H11315" t="s">
        <v>6419</v>
      </c>
      <c r="I11315" t="s">
        <v>65</v>
      </c>
      <c r="J11315" t="s">
        <v>9067</v>
      </c>
      <c r="K11315" t="s">
        <v>14794</v>
      </c>
      <c r="L11315" t="s">
        <v>14647</v>
      </c>
      <c r="M11315" t="s">
        <v>14795</v>
      </c>
      <c r="N11315" t="s">
        <v>7469</v>
      </c>
      <c r="O11315" t="s">
        <v>9605</v>
      </c>
      <c r="P11315">
        <v>2319000</v>
      </c>
      <c r="Q11315" t="s">
        <v>6636</v>
      </c>
      <c r="R11315" t="s">
        <v>6636</v>
      </c>
      <c r="S11315" s="12"/>
      <c r="T11315" s="13"/>
      <c r="U11315" t="s">
        <v>6636</v>
      </c>
    </row>
    <row r="11316" spans="1:21" x14ac:dyDescent="0.25">
      <c r="A11316" t="s">
        <v>6619</v>
      </c>
      <c r="B11316" s="12">
        <v>43172</v>
      </c>
      <c r="C11316" t="s">
        <v>14792</v>
      </c>
      <c r="D11316" s="11">
        <v>46216.575775463003</v>
      </c>
      <c r="E11316" t="s">
        <v>14793</v>
      </c>
      <c r="F11316" t="s">
        <v>6617</v>
      </c>
      <c r="G11316" t="s">
        <v>10828</v>
      </c>
      <c r="H11316" t="s">
        <v>6419</v>
      </c>
      <c r="I11316" t="s">
        <v>65</v>
      </c>
      <c r="J11316" t="s">
        <v>9067</v>
      </c>
      <c r="K11316" t="s">
        <v>14794</v>
      </c>
      <c r="L11316" t="s">
        <v>14647</v>
      </c>
      <c r="M11316" t="s">
        <v>14795</v>
      </c>
      <c r="N11316" t="s">
        <v>7469</v>
      </c>
      <c r="O11316" t="s">
        <v>9605</v>
      </c>
      <c r="P11316">
        <v>2319000</v>
      </c>
      <c r="Q11316" t="s">
        <v>6636</v>
      </c>
      <c r="R11316" t="s">
        <v>6636</v>
      </c>
      <c r="S11316" s="12"/>
      <c r="T11316" s="13"/>
      <c r="U11316" t="s">
        <v>6636</v>
      </c>
    </row>
    <row r="11317" spans="1:21" x14ac:dyDescent="0.25">
      <c r="A11317" t="s">
        <v>6619</v>
      </c>
      <c r="B11317" s="12">
        <v>43259</v>
      </c>
      <c r="C11317" t="s">
        <v>14765</v>
      </c>
      <c r="D11317" s="11">
        <v>46217.782893518503</v>
      </c>
      <c r="E11317" t="s">
        <v>14766</v>
      </c>
      <c r="F11317" t="s">
        <v>6617</v>
      </c>
      <c r="G11317" t="s">
        <v>10828</v>
      </c>
      <c r="H11317" t="s">
        <v>6419</v>
      </c>
      <c r="I11317" t="s">
        <v>65</v>
      </c>
      <c r="J11317" t="s">
        <v>132</v>
      </c>
      <c r="K11317" t="s">
        <v>14767</v>
      </c>
      <c r="L11317" t="s">
        <v>14647</v>
      </c>
      <c r="M11317" t="s">
        <v>14768</v>
      </c>
      <c r="N11317" t="s">
        <v>7001</v>
      </c>
      <c r="O11317" t="s">
        <v>7007</v>
      </c>
      <c r="P11317">
        <v>850000</v>
      </c>
      <c r="Q11317" t="s">
        <v>6893</v>
      </c>
      <c r="R11317" t="s">
        <v>7109</v>
      </c>
      <c r="S11317" s="12"/>
      <c r="T11317" s="13"/>
      <c r="U11317" t="s">
        <v>6677</v>
      </c>
    </row>
    <row r="11318" spans="1:21" x14ac:dyDescent="0.25">
      <c r="A11318" t="s">
        <v>6637</v>
      </c>
      <c r="B11318" s="12">
        <v>43361</v>
      </c>
      <c r="C11318" t="s">
        <v>14796</v>
      </c>
      <c r="D11318" s="11">
        <v>46219.8770717593</v>
      </c>
      <c r="E11318" t="s">
        <v>14797</v>
      </c>
      <c r="F11318" t="s">
        <v>6617</v>
      </c>
      <c r="G11318" t="s">
        <v>10828</v>
      </c>
      <c r="H11318" t="s">
        <v>6419</v>
      </c>
      <c r="I11318" t="s">
        <v>55</v>
      </c>
      <c r="J11318" t="s">
        <v>176</v>
      </c>
      <c r="K11318" t="s">
        <v>14798</v>
      </c>
      <c r="L11318" t="s">
        <v>14647</v>
      </c>
      <c r="M11318" t="s">
        <v>14799</v>
      </c>
      <c r="N11318" t="s">
        <v>6761</v>
      </c>
      <c r="O11318" t="s">
        <v>6771</v>
      </c>
      <c r="P11318">
        <v>3099000</v>
      </c>
      <c r="Q11318" t="s">
        <v>6636</v>
      </c>
      <c r="R11318" t="s">
        <v>6636</v>
      </c>
      <c r="S11318" s="12"/>
      <c r="T11318" s="13"/>
      <c r="U11318" t="s">
        <v>7087</v>
      </c>
    </row>
    <row r="11319" spans="1:21" x14ac:dyDescent="0.25">
      <c r="A11319" t="s">
        <v>6619</v>
      </c>
      <c r="B11319" s="12">
        <v>43361</v>
      </c>
      <c r="C11319" t="s">
        <v>14796</v>
      </c>
      <c r="D11319" s="11">
        <v>46220.509178240703</v>
      </c>
      <c r="E11319" t="s">
        <v>14797</v>
      </c>
      <c r="F11319" t="s">
        <v>6617</v>
      </c>
      <c r="G11319" t="s">
        <v>10828</v>
      </c>
      <c r="H11319" t="s">
        <v>6419</v>
      </c>
      <c r="I11319" t="s">
        <v>55</v>
      </c>
      <c r="J11319" t="s">
        <v>176</v>
      </c>
      <c r="K11319" t="s">
        <v>14798</v>
      </c>
      <c r="L11319" t="s">
        <v>14647</v>
      </c>
      <c r="M11319" t="s">
        <v>14799</v>
      </c>
      <c r="N11319" t="s">
        <v>6761</v>
      </c>
      <c r="O11319" t="s">
        <v>6771</v>
      </c>
      <c r="P11319">
        <v>3099000</v>
      </c>
      <c r="Q11319" t="s">
        <v>6636</v>
      </c>
      <c r="R11319" t="s">
        <v>6636</v>
      </c>
      <c r="S11319" s="12"/>
      <c r="T11319" s="13"/>
      <c r="U11319" t="s">
        <v>7087</v>
      </c>
    </row>
    <row r="11320" spans="1:21" x14ac:dyDescent="0.25">
      <c r="A11320" t="s">
        <v>6637</v>
      </c>
      <c r="B11320" s="12">
        <v>35297</v>
      </c>
      <c r="C11320" t="s">
        <v>14800</v>
      </c>
      <c r="D11320" s="11">
        <v>46222.460104166697</v>
      </c>
      <c r="E11320" t="s">
        <v>14801</v>
      </c>
      <c r="F11320" t="s">
        <v>6617</v>
      </c>
      <c r="G11320" t="s">
        <v>10828</v>
      </c>
      <c r="H11320" t="s">
        <v>6419</v>
      </c>
      <c r="I11320" t="s">
        <v>55</v>
      </c>
      <c r="J11320" t="s">
        <v>372</v>
      </c>
      <c r="K11320" t="s">
        <v>14802</v>
      </c>
      <c r="L11320" t="s">
        <v>14803</v>
      </c>
      <c r="M11320" t="s">
        <v>14804</v>
      </c>
      <c r="N11320" t="s">
        <v>7218</v>
      </c>
      <c r="O11320" t="s">
        <v>7316</v>
      </c>
      <c r="P11320">
        <v>1475000</v>
      </c>
      <c r="Q11320" t="s">
        <v>6636</v>
      </c>
      <c r="R11320" t="s">
        <v>6636</v>
      </c>
      <c r="S11320" s="12"/>
      <c r="T11320" s="13"/>
      <c r="U11320" t="s">
        <v>6636</v>
      </c>
    </row>
    <row r="11321" spans="1:21" x14ac:dyDescent="0.25">
      <c r="A11321" t="s">
        <v>6637</v>
      </c>
      <c r="B11321" s="12">
        <v>35297</v>
      </c>
      <c r="C11321" t="s">
        <v>14800</v>
      </c>
      <c r="D11321" s="11">
        <v>46222.460104166697</v>
      </c>
      <c r="E11321" t="s">
        <v>14801</v>
      </c>
      <c r="F11321" t="s">
        <v>6617</v>
      </c>
      <c r="G11321" t="s">
        <v>14686</v>
      </c>
      <c r="H11321" t="s">
        <v>6419</v>
      </c>
      <c r="I11321" t="s">
        <v>55</v>
      </c>
      <c r="J11321" t="s">
        <v>372</v>
      </c>
      <c r="K11321" t="s">
        <v>14802</v>
      </c>
      <c r="L11321" t="s">
        <v>14803</v>
      </c>
      <c r="M11321" t="s">
        <v>14804</v>
      </c>
      <c r="N11321" t="s">
        <v>7218</v>
      </c>
      <c r="O11321" t="s">
        <v>7316</v>
      </c>
      <c r="P11321">
        <v>1475000</v>
      </c>
      <c r="Q11321" t="s">
        <v>6636</v>
      </c>
      <c r="R11321" t="s">
        <v>6636</v>
      </c>
      <c r="S11321" s="12"/>
      <c r="T11321" s="13"/>
      <c r="U11321" t="s">
        <v>6636</v>
      </c>
    </row>
    <row r="11322" spans="1:21" x14ac:dyDescent="0.25">
      <c r="A11322" t="s">
        <v>6637</v>
      </c>
      <c r="B11322" s="12">
        <v>41072</v>
      </c>
      <c r="C11322" t="s">
        <v>10629</v>
      </c>
      <c r="D11322" s="11">
        <v>46174.675497685203</v>
      </c>
      <c r="E11322" t="s">
        <v>10630</v>
      </c>
      <c r="F11322" t="s">
        <v>6617</v>
      </c>
      <c r="G11322" t="s">
        <v>10620</v>
      </c>
      <c r="H11322" t="s">
        <v>6418</v>
      </c>
      <c r="I11322" t="s">
        <v>55</v>
      </c>
      <c r="J11322" t="s">
        <v>372</v>
      </c>
      <c r="K11322" t="s">
        <v>14805</v>
      </c>
      <c r="L11322" t="s">
        <v>14806</v>
      </c>
      <c r="M11322" t="s">
        <v>14807</v>
      </c>
      <c r="N11322" t="s">
        <v>6787</v>
      </c>
      <c r="O11322" t="s">
        <v>10632</v>
      </c>
      <c r="P11322">
        <v>4157010</v>
      </c>
      <c r="Q11322" t="s">
        <v>6636</v>
      </c>
      <c r="R11322" t="s">
        <v>6636</v>
      </c>
      <c r="S11322" s="12"/>
      <c r="T11322" s="13"/>
      <c r="U11322" t="s">
        <v>6629</v>
      </c>
    </row>
    <row r="11323" spans="1:21" x14ac:dyDescent="0.25">
      <c r="A11323" t="s">
        <v>6619</v>
      </c>
      <c r="B11323" s="12">
        <v>41072</v>
      </c>
      <c r="C11323" t="s">
        <v>10629</v>
      </c>
      <c r="D11323" s="11">
        <v>46174.808159722197</v>
      </c>
      <c r="E11323" t="s">
        <v>10630</v>
      </c>
      <c r="F11323" t="s">
        <v>6617</v>
      </c>
      <c r="G11323" t="s">
        <v>10620</v>
      </c>
      <c r="H11323" t="s">
        <v>6418</v>
      </c>
      <c r="I11323" t="s">
        <v>55</v>
      </c>
      <c r="J11323" t="s">
        <v>372</v>
      </c>
      <c r="K11323" t="s">
        <v>14805</v>
      </c>
      <c r="L11323" t="s">
        <v>14806</v>
      </c>
      <c r="M11323" t="s">
        <v>14807</v>
      </c>
      <c r="N11323" t="s">
        <v>6787</v>
      </c>
      <c r="O11323" t="s">
        <v>10632</v>
      </c>
      <c r="P11323">
        <v>4157010</v>
      </c>
      <c r="Q11323" t="s">
        <v>6636</v>
      </c>
      <c r="R11323" t="s">
        <v>6636</v>
      </c>
      <c r="S11323" s="12"/>
      <c r="T11323" s="13"/>
      <c r="U11323" t="s">
        <v>6629</v>
      </c>
    </row>
    <row r="11324" spans="1:21" x14ac:dyDescent="0.25">
      <c r="A11324" t="s">
        <v>6637</v>
      </c>
      <c r="B11324" s="12">
        <v>41097</v>
      </c>
      <c r="C11324" t="s">
        <v>14808</v>
      </c>
      <c r="D11324" s="11">
        <v>46175.408599536997</v>
      </c>
      <c r="E11324" t="s">
        <v>14809</v>
      </c>
      <c r="F11324" t="s">
        <v>6617</v>
      </c>
      <c r="G11324" t="s">
        <v>10620</v>
      </c>
      <c r="H11324" t="s">
        <v>6418</v>
      </c>
      <c r="I11324" t="s">
        <v>55</v>
      </c>
      <c r="J11324" t="s">
        <v>372</v>
      </c>
      <c r="K11324" t="s">
        <v>14810</v>
      </c>
      <c r="L11324" t="s">
        <v>14811</v>
      </c>
      <c r="M11324" t="s">
        <v>14812</v>
      </c>
      <c r="N11324" t="s">
        <v>7001</v>
      </c>
      <c r="O11324" t="s">
        <v>7081</v>
      </c>
      <c r="P11324">
        <v>1829000</v>
      </c>
      <c r="Q11324" t="s">
        <v>6636</v>
      </c>
      <c r="R11324" t="s">
        <v>6636</v>
      </c>
      <c r="S11324" s="12"/>
      <c r="T11324" s="13"/>
      <c r="U11324" t="s">
        <v>6636</v>
      </c>
    </row>
    <row r="11325" spans="1:21" x14ac:dyDescent="0.25">
      <c r="A11325" t="s">
        <v>6619</v>
      </c>
      <c r="B11325" s="12">
        <v>41097</v>
      </c>
      <c r="C11325" t="s">
        <v>14808</v>
      </c>
      <c r="D11325" s="11">
        <v>46175.555509259299</v>
      </c>
      <c r="E11325" t="s">
        <v>14809</v>
      </c>
      <c r="F11325" t="s">
        <v>6617</v>
      </c>
      <c r="G11325" t="s">
        <v>10620</v>
      </c>
      <c r="H11325" t="s">
        <v>6418</v>
      </c>
      <c r="I11325" t="s">
        <v>55</v>
      </c>
      <c r="J11325" t="s">
        <v>372</v>
      </c>
      <c r="K11325" t="s">
        <v>14810</v>
      </c>
      <c r="L11325" t="s">
        <v>14811</v>
      </c>
      <c r="M11325" t="s">
        <v>14812</v>
      </c>
      <c r="N11325" t="s">
        <v>7001</v>
      </c>
      <c r="O11325" t="s">
        <v>7081</v>
      </c>
      <c r="P11325">
        <v>1829000</v>
      </c>
      <c r="Q11325" t="s">
        <v>6636</v>
      </c>
      <c r="R11325" t="s">
        <v>6636</v>
      </c>
      <c r="S11325" s="12"/>
      <c r="T11325" s="13"/>
      <c r="U11325" t="s">
        <v>6636</v>
      </c>
    </row>
    <row r="11326" spans="1:21" x14ac:dyDescent="0.25">
      <c r="A11326" t="s">
        <v>6637</v>
      </c>
      <c r="B11326" s="12">
        <v>41180</v>
      </c>
      <c r="C11326" t="s">
        <v>14813</v>
      </c>
      <c r="D11326" s="11">
        <v>46176.940740740698</v>
      </c>
      <c r="E11326" t="s">
        <v>14814</v>
      </c>
      <c r="F11326" t="s">
        <v>6617</v>
      </c>
      <c r="G11326" t="s">
        <v>10620</v>
      </c>
      <c r="H11326" t="s">
        <v>6418</v>
      </c>
      <c r="I11326" t="s">
        <v>65</v>
      </c>
      <c r="J11326" t="s">
        <v>57</v>
      </c>
      <c r="K11326" t="s">
        <v>14815</v>
      </c>
      <c r="L11326" t="s">
        <v>14806</v>
      </c>
      <c r="M11326" t="s">
        <v>14816</v>
      </c>
      <c r="N11326" t="s">
        <v>7044</v>
      </c>
      <c r="O11326" t="s">
        <v>7684</v>
      </c>
      <c r="P11326">
        <v>2839900</v>
      </c>
      <c r="Q11326" t="s">
        <v>6636</v>
      </c>
      <c r="R11326" t="s">
        <v>6636</v>
      </c>
      <c r="S11326" s="12"/>
      <c r="T11326" s="13"/>
      <c r="U11326" t="s">
        <v>6920</v>
      </c>
    </row>
    <row r="11327" spans="1:21" x14ac:dyDescent="0.25">
      <c r="A11327" t="s">
        <v>6619</v>
      </c>
      <c r="B11327" s="12">
        <v>41180</v>
      </c>
      <c r="C11327" t="s">
        <v>14813</v>
      </c>
      <c r="D11327" s="11">
        <v>46177.400358796302</v>
      </c>
      <c r="E11327" t="s">
        <v>14814</v>
      </c>
      <c r="F11327" t="s">
        <v>6617</v>
      </c>
      <c r="G11327" t="s">
        <v>10620</v>
      </c>
      <c r="H11327" t="s">
        <v>6418</v>
      </c>
      <c r="I11327" t="s">
        <v>65</v>
      </c>
      <c r="J11327" t="s">
        <v>57</v>
      </c>
      <c r="K11327" t="s">
        <v>14815</v>
      </c>
      <c r="L11327" t="s">
        <v>14806</v>
      </c>
      <c r="M11327" t="s">
        <v>14816</v>
      </c>
      <c r="N11327" t="s">
        <v>7044</v>
      </c>
      <c r="O11327" t="s">
        <v>7684</v>
      </c>
      <c r="P11327">
        <v>2839900</v>
      </c>
      <c r="Q11327" t="s">
        <v>6636</v>
      </c>
      <c r="R11327" t="s">
        <v>6636</v>
      </c>
      <c r="S11327" s="12"/>
      <c r="T11327" s="13"/>
      <c r="U11327" t="s">
        <v>6920</v>
      </c>
    </row>
    <row r="11328" spans="1:21" x14ac:dyDescent="0.25">
      <c r="A11328" t="s">
        <v>6637</v>
      </c>
      <c r="B11328" s="12">
        <v>41184</v>
      </c>
      <c r="C11328" t="s">
        <v>14817</v>
      </c>
      <c r="D11328" s="11">
        <v>46177.432256944398</v>
      </c>
      <c r="E11328" t="s">
        <v>14818</v>
      </c>
      <c r="F11328" t="s">
        <v>6617</v>
      </c>
      <c r="G11328" t="s">
        <v>10620</v>
      </c>
      <c r="H11328" t="s">
        <v>6418</v>
      </c>
      <c r="I11328" t="s">
        <v>65</v>
      </c>
      <c r="J11328" t="s">
        <v>2226</v>
      </c>
      <c r="K11328" t="s">
        <v>14819</v>
      </c>
      <c r="L11328" t="s">
        <v>14806</v>
      </c>
      <c r="M11328" t="s">
        <v>14820</v>
      </c>
      <c r="N11328" t="s">
        <v>6787</v>
      </c>
      <c r="O11328" t="s">
        <v>13602</v>
      </c>
      <c r="P11328">
        <v>5437500</v>
      </c>
      <c r="Q11328" t="s">
        <v>6636</v>
      </c>
      <c r="R11328" t="s">
        <v>6636</v>
      </c>
      <c r="S11328" s="12"/>
      <c r="T11328" s="13"/>
      <c r="U11328" t="s">
        <v>10151</v>
      </c>
    </row>
    <row r="11329" spans="1:21" x14ac:dyDescent="0.25">
      <c r="A11329" t="s">
        <v>6619</v>
      </c>
      <c r="B11329" s="12">
        <v>41184</v>
      </c>
      <c r="C11329" t="s">
        <v>14817</v>
      </c>
      <c r="D11329" s="11">
        <v>46177.437627314801</v>
      </c>
      <c r="E11329" t="s">
        <v>14818</v>
      </c>
      <c r="F11329" t="s">
        <v>6617</v>
      </c>
      <c r="G11329" t="s">
        <v>10620</v>
      </c>
      <c r="H11329" t="s">
        <v>6418</v>
      </c>
      <c r="I11329" t="s">
        <v>65</v>
      </c>
      <c r="J11329" t="s">
        <v>2226</v>
      </c>
      <c r="K11329" t="s">
        <v>14819</v>
      </c>
      <c r="L11329" t="s">
        <v>14806</v>
      </c>
      <c r="M11329" t="s">
        <v>14820</v>
      </c>
      <c r="N11329" t="s">
        <v>6787</v>
      </c>
      <c r="O11329" t="s">
        <v>13602</v>
      </c>
      <c r="P11329">
        <v>5437500</v>
      </c>
      <c r="Q11329" t="s">
        <v>6636</v>
      </c>
      <c r="R11329" t="s">
        <v>6636</v>
      </c>
      <c r="S11329" s="12"/>
      <c r="T11329" s="13"/>
      <c r="U11329" t="s">
        <v>10151</v>
      </c>
    </row>
    <row r="11330" spans="1:21" x14ac:dyDescent="0.25">
      <c r="A11330" t="s">
        <v>6637</v>
      </c>
      <c r="B11330" s="12">
        <v>41200</v>
      </c>
      <c r="C11330" t="s">
        <v>14821</v>
      </c>
      <c r="D11330" s="11">
        <v>46177.520462963003</v>
      </c>
      <c r="E11330" t="s">
        <v>14822</v>
      </c>
      <c r="F11330" t="s">
        <v>6617</v>
      </c>
      <c r="G11330" t="s">
        <v>10620</v>
      </c>
      <c r="H11330" t="s">
        <v>6418</v>
      </c>
      <c r="I11330" t="s">
        <v>65</v>
      </c>
      <c r="J11330" t="s">
        <v>573</v>
      </c>
      <c r="K11330" t="s">
        <v>14823</v>
      </c>
      <c r="L11330" t="s">
        <v>14811</v>
      </c>
      <c r="M11330" t="s">
        <v>14824</v>
      </c>
      <c r="N11330" t="s">
        <v>7001</v>
      </c>
      <c r="O11330" t="s">
        <v>7171</v>
      </c>
      <c r="P11330">
        <v>1083100</v>
      </c>
      <c r="Q11330" t="s">
        <v>6636</v>
      </c>
      <c r="R11330" t="s">
        <v>6636</v>
      </c>
      <c r="S11330" s="12"/>
      <c r="T11330" s="13"/>
      <c r="U11330" t="s">
        <v>6636</v>
      </c>
    </row>
    <row r="11331" spans="1:21" x14ac:dyDescent="0.25">
      <c r="A11331" t="s">
        <v>6619</v>
      </c>
      <c r="B11331" s="12">
        <v>41200</v>
      </c>
      <c r="C11331" t="s">
        <v>14821</v>
      </c>
      <c r="D11331" s="11">
        <v>46177.527569444399</v>
      </c>
      <c r="E11331" t="s">
        <v>14822</v>
      </c>
      <c r="F11331" t="s">
        <v>6617</v>
      </c>
      <c r="G11331" t="s">
        <v>10620</v>
      </c>
      <c r="H11331" t="s">
        <v>6418</v>
      </c>
      <c r="I11331" t="s">
        <v>65</v>
      </c>
      <c r="J11331" t="s">
        <v>573</v>
      </c>
      <c r="K11331" t="s">
        <v>14823</v>
      </c>
      <c r="L11331" t="s">
        <v>14811</v>
      </c>
      <c r="M11331" t="s">
        <v>14824</v>
      </c>
      <c r="N11331" t="s">
        <v>7001</v>
      </c>
      <c r="O11331" t="s">
        <v>7171</v>
      </c>
      <c r="P11331">
        <v>1083100</v>
      </c>
      <c r="Q11331" t="s">
        <v>6636</v>
      </c>
      <c r="R11331" t="s">
        <v>6636</v>
      </c>
      <c r="S11331" s="12"/>
      <c r="T11331" s="13"/>
      <c r="U11331" t="s">
        <v>6636</v>
      </c>
    </row>
    <row r="11332" spans="1:21" x14ac:dyDescent="0.25">
      <c r="A11332" t="s">
        <v>6637</v>
      </c>
      <c r="B11332" s="12">
        <v>41282</v>
      </c>
      <c r="C11332" t="s">
        <v>14825</v>
      </c>
      <c r="D11332" s="11">
        <v>46179.461851851898</v>
      </c>
      <c r="E11332" t="s">
        <v>14826</v>
      </c>
      <c r="F11332" t="s">
        <v>6617</v>
      </c>
      <c r="G11332" t="s">
        <v>10620</v>
      </c>
      <c r="H11332" t="s">
        <v>6418</v>
      </c>
      <c r="I11332" t="s">
        <v>55</v>
      </c>
      <c r="J11332" t="s">
        <v>6803</v>
      </c>
      <c r="K11332" t="s">
        <v>14827</v>
      </c>
      <c r="L11332" t="s">
        <v>14806</v>
      </c>
      <c r="M11332" t="s">
        <v>14828</v>
      </c>
      <c r="N11332" t="s">
        <v>7044</v>
      </c>
      <c r="O11332" t="s">
        <v>7045</v>
      </c>
      <c r="P11332">
        <v>3179900</v>
      </c>
      <c r="Q11332" t="s">
        <v>6636</v>
      </c>
      <c r="R11332" t="s">
        <v>6636</v>
      </c>
      <c r="S11332" s="12"/>
      <c r="T11332" s="13"/>
      <c r="U11332" t="s">
        <v>6629</v>
      </c>
    </row>
    <row r="11333" spans="1:21" x14ac:dyDescent="0.25">
      <c r="A11333" t="s">
        <v>6619</v>
      </c>
      <c r="B11333" s="12">
        <v>41282</v>
      </c>
      <c r="C11333" t="s">
        <v>14825</v>
      </c>
      <c r="D11333" s="11">
        <v>46179.509548611102</v>
      </c>
      <c r="E11333" t="s">
        <v>14826</v>
      </c>
      <c r="F11333" t="s">
        <v>6617</v>
      </c>
      <c r="G11333" t="s">
        <v>10620</v>
      </c>
      <c r="H11333" t="s">
        <v>6418</v>
      </c>
      <c r="I11333" t="s">
        <v>55</v>
      </c>
      <c r="J11333" t="s">
        <v>6803</v>
      </c>
      <c r="K11333" t="s">
        <v>14827</v>
      </c>
      <c r="L11333" t="s">
        <v>14806</v>
      </c>
      <c r="M11333" t="s">
        <v>14828</v>
      </c>
      <c r="N11333" t="s">
        <v>7044</v>
      </c>
      <c r="O11333" t="s">
        <v>7045</v>
      </c>
      <c r="P11333">
        <v>3179900</v>
      </c>
      <c r="Q11333" t="s">
        <v>6636</v>
      </c>
      <c r="R11333" t="s">
        <v>6636</v>
      </c>
      <c r="S11333" s="12"/>
      <c r="T11333" s="13"/>
      <c r="U11333" t="s">
        <v>6629</v>
      </c>
    </row>
    <row r="11334" spans="1:21" x14ac:dyDescent="0.25">
      <c r="A11334" t="s">
        <v>6637</v>
      </c>
      <c r="B11334" s="12">
        <v>41339</v>
      </c>
      <c r="C11334" t="s">
        <v>14829</v>
      </c>
      <c r="D11334" s="11">
        <v>46180.412696759297</v>
      </c>
      <c r="E11334" t="s">
        <v>14830</v>
      </c>
      <c r="F11334" t="s">
        <v>6617</v>
      </c>
      <c r="G11334" t="s">
        <v>10620</v>
      </c>
      <c r="H11334" t="s">
        <v>6418</v>
      </c>
      <c r="I11334" t="s">
        <v>55</v>
      </c>
      <c r="J11334" t="s">
        <v>643</v>
      </c>
      <c r="K11334" t="s">
        <v>14831</v>
      </c>
      <c r="L11334" t="s">
        <v>14811</v>
      </c>
      <c r="M11334" t="s">
        <v>14832</v>
      </c>
      <c r="N11334" t="s">
        <v>7001</v>
      </c>
      <c r="O11334" t="s">
        <v>7062</v>
      </c>
      <c r="P11334">
        <v>1822000</v>
      </c>
      <c r="Q11334" t="s">
        <v>6636</v>
      </c>
      <c r="R11334" t="s">
        <v>6636</v>
      </c>
      <c r="S11334" s="12"/>
      <c r="T11334" s="13"/>
      <c r="U11334" t="s">
        <v>6636</v>
      </c>
    </row>
    <row r="11335" spans="1:21" x14ac:dyDescent="0.25">
      <c r="A11335" t="s">
        <v>6619</v>
      </c>
      <c r="B11335" s="12">
        <v>41339</v>
      </c>
      <c r="C11335" t="s">
        <v>14829</v>
      </c>
      <c r="D11335" s="11">
        <v>46180.752673611103</v>
      </c>
      <c r="E11335" t="s">
        <v>14830</v>
      </c>
      <c r="F11335" t="s">
        <v>6617</v>
      </c>
      <c r="G11335" t="s">
        <v>10620</v>
      </c>
      <c r="H11335" t="s">
        <v>6418</v>
      </c>
      <c r="I11335" t="s">
        <v>55</v>
      </c>
      <c r="J11335" t="s">
        <v>643</v>
      </c>
      <c r="K11335" t="s">
        <v>14831</v>
      </c>
      <c r="L11335" t="s">
        <v>14811</v>
      </c>
      <c r="M11335" t="s">
        <v>14832</v>
      </c>
      <c r="N11335" t="s">
        <v>7001</v>
      </c>
      <c r="O11335" t="s">
        <v>7062</v>
      </c>
      <c r="P11335">
        <v>1822000</v>
      </c>
      <c r="Q11335" t="s">
        <v>6636</v>
      </c>
      <c r="R11335" t="s">
        <v>6636</v>
      </c>
      <c r="S11335" s="12"/>
      <c r="T11335" s="13"/>
      <c r="U11335" t="s">
        <v>6636</v>
      </c>
    </row>
    <row r="11336" spans="1:21" x14ac:dyDescent="0.25">
      <c r="A11336" t="s">
        <v>6637</v>
      </c>
      <c r="B11336" s="12">
        <v>41356</v>
      </c>
      <c r="C11336" t="s">
        <v>14833</v>
      </c>
      <c r="D11336" s="11">
        <v>46181.428043981497</v>
      </c>
      <c r="E11336" t="s">
        <v>14834</v>
      </c>
      <c r="F11336" t="s">
        <v>6617</v>
      </c>
      <c r="G11336" t="s">
        <v>10620</v>
      </c>
      <c r="H11336" t="s">
        <v>6418</v>
      </c>
      <c r="I11336" t="s">
        <v>6636</v>
      </c>
      <c r="J11336" t="s">
        <v>6636</v>
      </c>
      <c r="K11336" t="s">
        <v>14835</v>
      </c>
      <c r="L11336" t="s">
        <v>14811</v>
      </c>
      <c r="M11336" t="s">
        <v>14836</v>
      </c>
      <c r="N11336" t="s">
        <v>7001</v>
      </c>
      <c r="O11336" t="s">
        <v>7002</v>
      </c>
      <c r="P11336">
        <v>1560300</v>
      </c>
      <c r="Q11336" t="s">
        <v>6636</v>
      </c>
      <c r="R11336" t="s">
        <v>6636</v>
      </c>
      <c r="S11336" s="12"/>
      <c r="T11336" s="13"/>
      <c r="U11336" t="s">
        <v>6636</v>
      </c>
    </row>
    <row r="11337" spans="1:21" x14ac:dyDescent="0.25">
      <c r="A11337" t="s">
        <v>6619</v>
      </c>
      <c r="B11337" s="12">
        <v>41356</v>
      </c>
      <c r="C11337" t="s">
        <v>14833</v>
      </c>
      <c r="D11337" s="11">
        <v>46181.437523148103</v>
      </c>
      <c r="E11337" t="s">
        <v>14834</v>
      </c>
      <c r="F11337" t="s">
        <v>6617</v>
      </c>
      <c r="G11337" t="s">
        <v>10620</v>
      </c>
      <c r="H11337" t="s">
        <v>6418</v>
      </c>
      <c r="I11337" t="s">
        <v>6636</v>
      </c>
      <c r="J11337" t="s">
        <v>6636</v>
      </c>
      <c r="K11337" t="s">
        <v>14835</v>
      </c>
      <c r="L11337" t="s">
        <v>14811</v>
      </c>
      <c r="M11337" t="s">
        <v>14836</v>
      </c>
      <c r="N11337" t="s">
        <v>7001</v>
      </c>
      <c r="O11337" t="s">
        <v>7002</v>
      </c>
      <c r="P11337">
        <v>1560300</v>
      </c>
      <c r="Q11337" t="s">
        <v>6636</v>
      </c>
      <c r="R11337" t="s">
        <v>6636</v>
      </c>
      <c r="S11337" s="12"/>
      <c r="T11337" s="13"/>
      <c r="U11337" t="s">
        <v>6636</v>
      </c>
    </row>
    <row r="11338" spans="1:21" x14ac:dyDescent="0.25">
      <c r="A11338" t="s">
        <v>6637</v>
      </c>
      <c r="B11338" s="12">
        <v>41950</v>
      </c>
      <c r="C11338" t="s">
        <v>14837</v>
      </c>
      <c r="D11338" s="11">
        <v>46181.544421296298</v>
      </c>
      <c r="E11338" t="s">
        <v>14838</v>
      </c>
      <c r="F11338" t="s">
        <v>6617</v>
      </c>
      <c r="G11338" t="s">
        <v>10620</v>
      </c>
      <c r="H11338" t="s">
        <v>6418</v>
      </c>
      <c r="I11338" t="s">
        <v>65</v>
      </c>
      <c r="J11338" t="s">
        <v>67</v>
      </c>
      <c r="K11338" t="s">
        <v>14839</v>
      </c>
      <c r="L11338" t="s">
        <v>14840</v>
      </c>
      <c r="M11338" t="s">
        <v>14841</v>
      </c>
      <c r="N11338" t="s">
        <v>6761</v>
      </c>
      <c r="O11338" t="s">
        <v>6762</v>
      </c>
      <c r="P11338">
        <v>3072900</v>
      </c>
      <c r="Q11338" t="s">
        <v>6636</v>
      </c>
      <c r="R11338" t="s">
        <v>6636</v>
      </c>
      <c r="S11338" s="12"/>
      <c r="T11338" s="13"/>
      <c r="U11338" t="s">
        <v>6636</v>
      </c>
    </row>
    <row r="11339" spans="1:21" x14ac:dyDescent="0.25">
      <c r="A11339" t="s">
        <v>6637</v>
      </c>
      <c r="B11339" s="12">
        <v>41380</v>
      </c>
      <c r="C11339" t="s">
        <v>10020</v>
      </c>
      <c r="D11339" s="11">
        <v>46181.575567129599</v>
      </c>
      <c r="E11339" t="s">
        <v>10021</v>
      </c>
      <c r="F11339" t="s">
        <v>6617</v>
      </c>
      <c r="G11339" t="s">
        <v>10620</v>
      </c>
      <c r="H11339" t="s">
        <v>6418</v>
      </c>
      <c r="I11339" t="s">
        <v>65</v>
      </c>
      <c r="J11339" t="s">
        <v>57</v>
      </c>
      <c r="K11339" t="s">
        <v>14842</v>
      </c>
      <c r="L11339" t="s">
        <v>14806</v>
      </c>
      <c r="M11339" t="s">
        <v>14843</v>
      </c>
      <c r="N11339" t="s">
        <v>7044</v>
      </c>
      <c r="O11339" t="s">
        <v>7045</v>
      </c>
      <c r="P11339">
        <v>3229900</v>
      </c>
      <c r="Q11339" t="s">
        <v>6636</v>
      </c>
      <c r="R11339" t="s">
        <v>6636</v>
      </c>
      <c r="S11339" s="12"/>
      <c r="T11339" s="13"/>
      <c r="U11339" t="s">
        <v>6636</v>
      </c>
    </row>
    <row r="11340" spans="1:21" x14ac:dyDescent="0.25">
      <c r="A11340" t="s">
        <v>6619</v>
      </c>
      <c r="B11340" s="12">
        <v>41380</v>
      </c>
      <c r="C11340" t="s">
        <v>10020</v>
      </c>
      <c r="D11340" s="11">
        <v>46181.5995833333</v>
      </c>
      <c r="E11340" t="s">
        <v>10021</v>
      </c>
      <c r="F11340" t="s">
        <v>6617</v>
      </c>
      <c r="G11340" t="s">
        <v>10620</v>
      </c>
      <c r="H11340" t="s">
        <v>6418</v>
      </c>
      <c r="I11340" t="s">
        <v>65</v>
      </c>
      <c r="J11340" t="s">
        <v>57</v>
      </c>
      <c r="K11340" t="s">
        <v>14842</v>
      </c>
      <c r="L11340" t="s">
        <v>14806</v>
      </c>
      <c r="M11340" t="s">
        <v>14843</v>
      </c>
      <c r="N11340" t="s">
        <v>7044</v>
      </c>
      <c r="O11340" t="s">
        <v>7045</v>
      </c>
      <c r="P11340">
        <v>3229900</v>
      </c>
      <c r="Q11340" t="s">
        <v>6636</v>
      </c>
      <c r="R11340" t="s">
        <v>6636</v>
      </c>
      <c r="S11340" s="12"/>
      <c r="T11340" s="13"/>
      <c r="U11340" t="s">
        <v>6636</v>
      </c>
    </row>
    <row r="11341" spans="1:21" x14ac:dyDescent="0.25">
      <c r="A11341" t="s">
        <v>6637</v>
      </c>
      <c r="B11341" s="12">
        <v>41388</v>
      </c>
      <c r="C11341" t="s">
        <v>14844</v>
      </c>
      <c r="D11341" s="11">
        <v>46181.684317129599</v>
      </c>
      <c r="E11341" t="s">
        <v>14845</v>
      </c>
      <c r="F11341" t="s">
        <v>6617</v>
      </c>
      <c r="G11341" t="s">
        <v>10620</v>
      </c>
      <c r="H11341" t="s">
        <v>6418</v>
      </c>
      <c r="I11341" t="s">
        <v>65</v>
      </c>
      <c r="J11341" t="s">
        <v>132</v>
      </c>
      <c r="K11341" t="s">
        <v>14846</v>
      </c>
      <c r="L11341" t="s">
        <v>14811</v>
      </c>
      <c r="M11341" t="s">
        <v>14847</v>
      </c>
      <c r="N11341" t="s">
        <v>7001</v>
      </c>
      <c r="O11341" t="s">
        <v>7002</v>
      </c>
      <c r="P11341">
        <v>1994900</v>
      </c>
      <c r="Q11341" t="s">
        <v>6636</v>
      </c>
      <c r="R11341" t="s">
        <v>6636</v>
      </c>
      <c r="S11341" s="12"/>
      <c r="T11341" s="13"/>
      <c r="U11341" t="s">
        <v>6636</v>
      </c>
    </row>
    <row r="11342" spans="1:21" x14ac:dyDescent="0.25">
      <c r="A11342" t="s">
        <v>6619</v>
      </c>
      <c r="B11342" s="12">
        <v>41388</v>
      </c>
      <c r="C11342" t="s">
        <v>14844</v>
      </c>
      <c r="D11342" s="11">
        <v>46181.697800925896</v>
      </c>
      <c r="E11342" t="s">
        <v>14845</v>
      </c>
      <c r="F11342" t="s">
        <v>6617</v>
      </c>
      <c r="G11342" t="s">
        <v>10620</v>
      </c>
      <c r="H11342" t="s">
        <v>6418</v>
      </c>
      <c r="I11342" t="s">
        <v>65</v>
      </c>
      <c r="J11342" t="s">
        <v>132</v>
      </c>
      <c r="K11342" t="s">
        <v>14846</v>
      </c>
      <c r="L11342" t="s">
        <v>14811</v>
      </c>
      <c r="M11342" t="s">
        <v>14847</v>
      </c>
      <c r="N11342" t="s">
        <v>7001</v>
      </c>
      <c r="O11342" t="s">
        <v>7002</v>
      </c>
      <c r="P11342">
        <v>1994900</v>
      </c>
      <c r="Q11342" t="s">
        <v>6636</v>
      </c>
      <c r="R11342" t="s">
        <v>6636</v>
      </c>
      <c r="S11342" s="12"/>
      <c r="T11342" s="13"/>
      <c r="U11342" t="s">
        <v>6636</v>
      </c>
    </row>
    <row r="11343" spans="1:21" x14ac:dyDescent="0.25">
      <c r="A11343" t="s">
        <v>6637</v>
      </c>
      <c r="B11343" s="12">
        <v>41444</v>
      </c>
      <c r="C11343" t="s">
        <v>14848</v>
      </c>
      <c r="D11343" s="11">
        <v>46182.777187500003</v>
      </c>
      <c r="E11343" t="s">
        <v>14849</v>
      </c>
      <c r="F11343" t="s">
        <v>6617</v>
      </c>
      <c r="G11343" t="s">
        <v>10620</v>
      </c>
      <c r="H11343" t="s">
        <v>6418</v>
      </c>
      <c r="I11343" t="s">
        <v>65</v>
      </c>
      <c r="J11343" t="s">
        <v>573</v>
      </c>
      <c r="K11343" t="s">
        <v>14850</v>
      </c>
      <c r="L11343" t="s">
        <v>14851</v>
      </c>
      <c r="M11343" t="s">
        <v>14852</v>
      </c>
      <c r="N11343" t="s">
        <v>7001</v>
      </c>
      <c r="O11343" t="s">
        <v>7062</v>
      </c>
      <c r="P11343">
        <v>1842000</v>
      </c>
      <c r="Q11343" t="s">
        <v>6636</v>
      </c>
      <c r="R11343" t="s">
        <v>6636</v>
      </c>
      <c r="S11343" s="12"/>
      <c r="T11343" s="13"/>
      <c r="U11343" t="s">
        <v>8605</v>
      </c>
    </row>
    <row r="11344" spans="1:21" x14ac:dyDescent="0.25">
      <c r="A11344" t="s">
        <v>6619</v>
      </c>
      <c r="B11344" s="12">
        <v>41444</v>
      </c>
      <c r="C11344" t="s">
        <v>14848</v>
      </c>
      <c r="D11344" s="11">
        <v>46182.777708333299</v>
      </c>
      <c r="E11344" t="s">
        <v>14849</v>
      </c>
      <c r="F11344" t="s">
        <v>6617</v>
      </c>
      <c r="G11344" t="s">
        <v>10620</v>
      </c>
      <c r="H11344" t="s">
        <v>6418</v>
      </c>
      <c r="I11344" t="s">
        <v>65</v>
      </c>
      <c r="J11344" t="s">
        <v>573</v>
      </c>
      <c r="K11344" t="s">
        <v>14850</v>
      </c>
      <c r="L11344" t="s">
        <v>14851</v>
      </c>
      <c r="M11344" t="s">
        <v>14852</v>
      </c>
      <c r="N11344" t="s">
        <v>7001</v>
      </c>
      <c r="O11344" t="s">
        <v>7062</v>
      </c>
      <c r="P11344">
        <v>1842000</v>
      </c>
      <c r="Q11344" t="s">
        <v>6636</v>
      </c>
      <c r="R11344" t="s">
        <v>6636</v>
      </c>
      <c r="S11344" s="12"/>
      <c r="T11344" s="13"/>
      <c r="U11344" t="s">
        <v>8605</v>
      </c>
    </row>
    <row r="11345" spans="1:21" x14ac:dyDescent="0.25">
      <c r="A11345" t="s">
        <v>6637</v>
      </c>
      <c r="B11345" s="12">
        <v>41523</v>
      </c>
      <c r="C11345" t="s">
        <v>14853</v>
      </c>
      <c r="D11345" s="11">
        <v>46183.9391203704</v>
      </c>
      <c r="E11345" t="s">
        <v>14854</v>
      </c>
      <c r="F11345" t="s">
        <v>6617</v>
      </c>
      <c r="G11345" t="s">
        <v>10620</v>
      </c>
      <c r="H11345" t="s">
        <v>6418</v>
      </c>
      <c r="I11345" t="s">
        <v>65</v>
      </c>
      <c r="J11345" t="s">
        <v>636</v>
      </c>
      <c r="K11345" t="s">
        <v>14855</v>
      </c>
      <c r="L11345" t="s">
        <v>14856</v>
      </c>
      <c r="M11345" t="s">
        <v>10681</v>
      </c>
      <c r="N11345" t="s">
        <v>6761</v>
      </c>
      <c r="O11345" t="s">
        <v>7185</v>
      </c>
      <c r="P11345">
        <v>4494000</v>
      </c>
      <c r="Q11345" t="s">
        <v>6636</v>
      </c>
      <c r="R11345" t="s">
        <v>6636</v>
      </c>
      <c r="S11345" s="12"/>
      <c r="T11345" s="13"/>
      <c r="U11345" t="s">
        <v>6689</v>
      </c>
    </row>
    <row r="11346" spans="1:21" x14ac:dyDescent="0.25">
      <c r="A11346" t="s">
        <v>6619</v>
      </c>
      <c r="B11346" s="12">
        <v>41523</v>
      </c>
      <c r="C11346" t="s">
        <v>14853</v>
      </c>
      <c r="D11346" s="11">
        <v>46184.432164351798</v>
      </c>
      <c r="E11346" t="s">
        <v>14854</v>
      </c>
      <c r="F11346" t="s">
        <v>6617</v>
      </c>
      <c r="G11346" t="s">
        <v>10620</v>
      </c>
      <c r="H11346" t="s">
        <v>6418</v>
      </c>
      <c r="I11346" t="s">
        <v>65</v>
      </c>
      <c r="J11346" t="s">
        <v>636</v>
      </c>
      <c r="K11346" t="s">
        <v>14855</v>
      </c>
      <c r="L11346" t="s">
        <v>14856</v>
      </c>
      <c r="M11346" t="s">
        <v>10681</v>
      </c>
      <c r="N11346" t="s">
        <v>6761</v>
      </c>
      <c r="O11346" t="s">
        <v>7185</v>
      </c>
      <c r="P11346">
        <v>4494000</v>
      </c>
      <c r="Q11346" t="s">
        <v>6636</v>
      </c>
      <c r="R11346" t="s">
        <v>6636</v>
      </c>
      <c r="S11346" s="12"/>
      <c r="T11346" s="13"/>
      <c r="U11346" t="s">
        <v>6689</v>
      </c>
    </row>
    <row r="11347" spans="1:21" x14ac:dyDescent="0.25">
      <c r="A11347" t="s">
        <v>6637</v>
      </c>
      <c r="B11347" s="12">
        <v>41625</v>
      </c>
      <c r="C11347" t="s">
        <v>14857</v>
      </c>
      <c r="D11347" s="11">
        <v>46185.656712962998</v>
      </c>
      <c r="E11347" t="s">
        <v>14858</v>
      </c>
      <c r="F11347" t="s">
        <v>6617</v>
      </c>
      <c r="G11347" t="s">
        <v>10620</v>
      </c>
      <c r="H11347" t="s">
        <v>6418</v>
      </c>
      <c r="I11347" t="s">
        <v>55</v>
      </c>
      <c r="J11347" t="s">
        <v>44</v>
      </c>
      <c r="K11347" t="s">
        <v>14859</v>
      </c>
      <c r="L11347" t="s">
        <v>14806</v>
      </c>
      <c r="M11347" t="s">
        <v>14860</v>
      </c>
      <c r="N11347" t="s">
        <v>7044</v>
      </c>
      <c r="O11347" t="s">
        <v>9213</v>
      </c>
      <c r="P11347">
        <v>4504716</v>
      </c>
      <c r="Q11347" t="s">
        <v>6636</v>
      </c>
      <c r="R11347" t="s">
        <v>6636</v>
      </c>
      <c r="S11347" s="12"/>
      <c r="T11347" s="13"/>
      <c r="U11347" t="s">
        <v>6629</v>
      </c>
    </row>
    <row r="11348" spans="1:21" x14ac:dyDescent="0.25">
      <c r="A11348" t="s">
        <v>6619</v>
      </c>
      <c r="B11348" s="12">
        <v>41625</v>
      </c>
      <c r="C11348" t="s">
        <v>14857</v>
      </c>
      <c r="D11348" s="11">
        <v>46185.694398148102</v>
      </c>
      <c r="E11348" t="s">
        <v>14858</v>
      </c>
      <c r="F11348" t="s">
        <v>6617</v>
      </c>
      <c r="G11348" t="s">
        <v>10620</v>
      </c>
      <c r="H11348" t="s">
        <v>6418</v>
      </c>
      <c r="I11348" t="s">
        <v>55</v>
      </c>
      <c r="J11348" t="s">
        <v>44</v>
      </c>
      <c r="K11348" t="s">
        <v>14859</v>
      </c>
      <c r="L11348" t="s">
        <v>14806</v>
      </c>
      <c r="M11348" t="s">
        <v>14860</v>
      </c>
      <c r="N11348" t="s">
        <v>7044</v>
      </c>
      <c r="O11348" t="s">
        <v>9213</v>
      </c>
      <c r="P11348">
        <v>4504716</v>
      </c>
      <c r="Q11348" t="s">
        <v>6636</v>
      </c>
      <c r="R11348" t="s">
        <v>6636</v>
      </c>
      <c r="S11348" s="12"/>
      <c r="T11348" s="13"/>
      <c r="U11348" t="s">
        <v>6629</v>
      </c>
    </row>
    <row r="11349" spans="1:21" x14ac:dyDescent="0.25">
      <c r="A11349" t="s">
        <v>6637</v>
      </c>
      <c r="B11349" s="12">
        <v>41640</v>
      </c>
      <c r="C11349" t="s">
        <v>14380</v>
      </c>
      <c r="D11349" s="11">
        <v>46185.775949074101</v>
      </c>
      <c r="E11349" t="s">
        <v>14381</v>
      </c>
      <c r="F11349" t="s">
        <v>6617</v>
      </c>
      <c r="G11349" t="s">
        <v>10620</v>
      </c>
      <c r="H11349" t="s">
        <v>6418</v>
      </c>
      <c r="I11349" t="s">
        <v>6623</v>
      </c>
      <c r="J11349" t="s">
        <v>6660</v>
      </c>
      <c r="K11349" t="s">
        <v>14861</v>
      </c>
      <c r="L11349" t="s">
        <v>14806</v>
      </c>
      <c r="M11349" t="s">
        <v>14862</v>
      </c>
      <c r="N11349" t="s">
        <v>6787</v>
      </c>
      <c r="O11349" t="s">
        <v>6835</v>
      </c>
      <c r="P11349">
        <v>3499000</v>
      </c>
      <c r="Q11349" t="s">
        <v>6636</v>
      </c>
      <c r="R11349" t="s">
        <v>6636</v>
      </c>
      <c r="S11349" s="12"/>
      <c r="T11349" s="13"/>
      <c r="U11349" t="s">
        <v>6636</v>
      </c>
    </row>
    <row r="11350" spans="1:21" x14ac:dyDescent="0.25">
      <c r="A11350" t="s">
        <v>6619</v>
      </c>
      <c r="B11350" s="12">
        <v>41640</v>
      </c>
      <c r="C11350" t="s">
        <v>14380</v>
      </c>
      <c r="D11350" s="11">
        <v>46185.792604166701</v>
      </c>
      <c r="E11350" t="s">
        <v>14381</v>
      </c>
      <c r="F11350" t="s">
        <v>6617</v>
      </c>
      <c r="G11350" t="s">
        <v>10620</v>
      </c>
      <c r="H11350" t="s">
        <v>6418</v>
      </c>
      <c r="I11350" t="s">
        <v>6623</v>
      </c>
      <c r="J11350" t="s">
        <v>6660</v>
      </c>
      <c r="K11350" t="s">
        <v>14861</v>
      </c>
      <c r="L11350" t="s">
        <v>14806</v>
      </c>
      <c r="M11350" t="s">
        <v>14862</v>
      </c>
      <c r="N11350" t="s">
        <v>6787</v>
      </c>
      <c r="O11350" t="s">
        <v>6835</v>
      </c>
      <c r="P11350">
        <v>3499000</v>
      </c>
      <c r="Q11350" t="s">
        <v>6636</v>
      </c>
      <c r="R11350" t="s">
        <v>6636</v>
      </c>
      <c r="S11350" s="12"/>
      <c r="T11350" s="13"/>
      <c r="U11350" t="s">
        <v>6636</v>
      </c>
    </row>
    <row r="11351" spans="1:21" x14ac:dyDescent="0.25">
      <c r="A11351" t="s">
        <v>6637</v>
      </c>
      <c r="B11351" s="12">
        <v>41684</v>
      </c>
      <c r="C11351" t="s">
        <v>14863</v>
      </c>
      <c r="D11351" s="11">
        <v>46186.5953703704</v>
      </c>
      <c r="E11351" t="s">
        <v>14864</v>
      </c>
      <c r="F11351" t="s">
        <v>6617</v>
      </c>
      <c r="G11351" t="s">
        <v>10620</v>
      </c>
      <c r="H11351" t="s">
        <v>6418</v>
      </c>
      <c r="I11351" t="s">
        <v>65</v>
      </c>
      <c r="J11351" t="s">
        <v>2226</v>
      </c>
      <c r="K11351" t="s">
        <v>14865</v>
      </c>
      <c r="L11351" t="s">
        <v>14851</v>
      </c>
      <c r="M11351" t="s">
        <v>14866</v>
      </c>
      <c r="N11351" t="s">
        <v>7001</v>
      </c>
      <c r="O11351" t="s">
        <v>7062</v>
      </c>
      <c r="P11351">
        <v>1752000</v>
      </c>
      <c r="Q11351" t="s">
        <v>6636</v>
      </c>
      <c r="R11351" t="s">
        <v>6636</v>
      </c>
      <c r="S11351" s="12"/>
      <c r="T11351" s="13"/>
      <c r="U11351" t="s">
        <v>11263</v>
      </c>
    </row>
    <row r="11352" spans="1:21" x14ac:dyDescent="0.25">
      <c r="A11352" t="s">
        <v>6619</v>
      </c>
      <c r="B11352" s="12">
        <v>41684</v>
      </c>
      <c r="C11352" t="s">
        <v>14863</v>
      </c>
      <c r="D11352" s="11">
        <v>46186.634548611102</v>
      </c>
      <c r="E11352" t="s">
        <v>14864</v>
      </c>
      <c r="F11352" t="s">
        <v>6617</v>
      </c>
      <c r="G11352" t="s">
        <v>10620</v>
      </c>
      <c r="H11352" t="s">
        <v>6418</v>
      </c>
      <c r="I11352" t="s">
        <v>65</v>
      </c>
      <c r="J11352" t="s">
        <v>2226</v>
      </c>
      <c r="K11352" t="s">
        <v>14865</v>
      </c>
      <c r="L11352" t="s">
        <v>14851</v>
      </c>
      <c r="M11352" t="s">
        <v>14866</v>
      </c>
      <c r="N11352" t="s">
        <v>7001</v>
      </c>
      <c r="O11352" t="s">
        <v>7062</v>
      </c>
      <c r="P11352">
        <v>1752000</v>
      </c>
      <c r="Q11352" t="s">
        <v>6636</v>
      </c>
      <c r="R11352" t="s">
        <v>6636</v>
      </c>
      <c r="S11352" s="12"/>
      <c r="T11352" s="13"/>
      <c r="U11352" t="s">
        <v>11263</v>
      </c>
    </row>
    <row r="11353" spans="1:21" x14ac:dyDescent="0.25">
      <c r="A11353" t="s">
        <v>6637</v>
      </c>
      <c r="B11353" s="12">
        <v>41739</v>
      </c>
      <c r="C11353" t="s">
        <v>14867</v>
      </c>
      <c r="D11353" s="11">
        <v>46187.3530439815</v>
      </c>
      <c r="E11353" t="s">
        <v>14868</v>
      </c>
      <c r="F11353" t="s">
        <v>6617</v>
      </c>
      <c r="G11353" t="s">
        <v>10620</v>
      </c>
      <c r="H11353" t="s">
        <v>6418</v>
      </c>
      <c r="I11353" t="s">
        <v>65</v>
      </c>
      <c r="J11353" t="s">
        <v>2226</v>
      </c>
      <c r="K11353" t="s">
        <v>14869</v>
      </c>
      <c r="L11353" t="s">
        <v>14806</v>
      </c>
      <c r="M11353" t="s">
        <v>14870</v>
      </c>
      <c r="N11353" t="s">
        <v>6787</v>
      </c>
      <c r="O11353" t="s">
        <v>13334</v>
      </c>
      <c r="P11353">
        <v>2699000</v>
      </c>
      <c r="Q11353" t="s">
        <v>6636</v>
      </c>
      <c r="R11353" t="s">
        <v>6636</v>
      </c>
      <c r="S11353" s="12"/>
      <c r="T11353" s="13"/>
      <c r="U11353" t="s">
        <v>6636</v>
      </c>
    </row>
    <row r="11354" spans="1:21" x14ac:dyDescent="0.25">
      <c r="A11354" t="s">
        <v>6619</v>
      </c>
      <c r="B11354" s="12">
        <v>41739</v>
      </c>
      <c r="C11354" t="s">
        <v>14867</v>
      </c>
      <c r="D11354" s="11">
        <v>46187.543067129598</v>
      </c>
      <c r="E11354" t="s">
        <v>14868</v>
      </c>
      <c r="F11354" t="s">
        <v>6617</v>
      </c>
      <c r="G11354" t="s">
        <v>10620</v>
      </c>
      <c r="H11354" t="s">
        <v>6418</v>
      </c>
      <c r="I11354" t="s">
        <v>65</v>
      </c>
      <c r="J11354" t="s">
        <v>2226</v>
      </c>
      <c r="K11354" t="s">
        <v>14869</v>
      </c>
      <c r="L11354" t="s">
        <v>14806</v>
      </c>
      <c r="M11354" t="s">
        <v>14870</v>
      </c>
      <c r="N11354" t="s">
        <v>6787</v>
      </c>
      <c r="O11354" t="s">
        <v>13334</v>
      </c>
      <c r="P11354">
        <v>2699000</v>
      </c>
      <c r="Q11354" t="s">
        <v>6636</v>
      </c>
      <c r="R11354" t="s">
        <v>6636</v>
      </c>
      <c r="S11354" s="12"/>
      <c r="T11354" s="13"/>
      <c r="U11354" t="s">
        <v>6636</v>
      </c>
    </row>
    <row r="11355" spans="1:21" x14ac:dyDescent="0.25">
      <c r="A11355" t="s">
        <v>6637</v>
      </c>
      <c r="B11355" s="12">
        <v>41897</v>
      </c>
      <c r="C11355" t="s">
        <v>7292</v>
      </c>
      <c r="D11355" s="11">
        <v>46188.465636574103</v>
      </c>
      <c r="E11355" t="s">
        <v>7293</v>
      </c>
      <c r="F11355" t="s">
        <v>6617</v>
      </c>
      <c r="G11355" t="s">
        <v>10620</v>
      </c>
      <c r="H11355" t="s">
        <v>6418</v>
      </c>
      <c r="I11355" t="s">
        <v>3863</v>
      </c>
      <c r="J11355" t="s">
        <v>7294</v>
      </c>
      <c r="K11355" t="s">
        <v>14871</v>
      </c>
      <c r="L11355" t="s">
        <v>14806</v>
      </c>
      <c r="M11355" t="s">
        <v>14872</v>
      </c>
      <c r="N11355" t="s">
        <v>7044</v>
      </c>
      <c r="O11355" t="s">
        <v>8181</v>
      </c>
      <c r="P11355">
        <v>4926400</v>
      </c>
      <c r="Q11355" t="s">
        <v>6636</v>
      </c>
      <c r="R11355" t="s">
        <v>6636</v>
      </c>
      <c r="S11355" s="12"/>
      <c r="T11355" s="13"/>
      <c r="U11355" t="s">
        <v>6636</v>
      </c>
    </row>
    <row r="11356" spans="1:21" x14ac:dyDescent="0.25">
      <c r="A11356" t="s">
        <v>6637</v>
      </c>
      <c r="B11356" s="12">
        <v>42077</v>
      </c>
      <c r="C11356" t="s">
        <v>14873</v>
      </c>
      <c r="D11356" s="11">
        <v>46188.621412036999</v>
      </c>
      <c r="E11356" t="s">
        <v>14874</v>
      </c>
      <c r="F11356" t="s">
        <v>6617</v>
      </c>
      <c r="G11356" t="s">
        <v>10620</v>
      </c>
      <c r="H11356" t="s">
        <v>6418</v>
      </c>
      <c r="I11356" t="s">
        <v>55</v>
      </c>
      <c r="J11356" t="s">
        <v>643</v>
      </c>
      <c r="K11356" t="s">
        <v>14875</v>
      </c>
      <c r="L11356" t="s">
        <v>14806</v>
      </c>
      <c r="M11356" t="s">
        <v>14876</v>
      </c>
      <c r="N11356" t="s">
        <v>6787</v>
      </c>
      <c r="O11356" t="s">
        <v>6810</v>
      </c>
      <c r="P11356">
        <v>2424510</v>
      </c>
      <c r="Q11356" t="s">
        <v>6636</v>
      </c>
      <c r="R11356" t="s">
        <v>6636</v>
      </c>
      <c r="S11356" s="12"/>
      <c r="T11356" s="13"/>
      <c r="U11356" t="s">
        <v>6789</v>
      </c>
    </row>
    <row r="11357" spans="1:21" x14ac:dyDescent="0.25">
      <c r="A11357" t="s">
        <v>6637</v>
      </c>
      <c r="B11357" s="12">
        <v>41864</v>
      </c>
      <c r="C11357" t="s">
        <v>14877</v>
      </c>
      <c r="D11357" s="11">
        <v>46189.322685185201</v>
      </c>
      <c r="E11357" t="s">
        <v>14878</v>
      </c>
      <c r="F11357" t="s">
        <v>6617</v>
      </c>
      <c r="G11357" t="s">
        <v>10620</v>
      </c>
      <c r="H11357" t="s">
        <v>6418</v>
      </c>
      <c r="I11357" t="s">
        <v>55</v>
      </c>
      <c r="J11357" t="s">
        <v>732</v>
      </c>
      <c r="K11357" t="s">
        <v>14879</v>
      </c>
      <c r="L11357" t="s">
        <v>14856</v>
      </c>
      <c r="M11357" t="s">
        <v>14880</v>
      </c>
      <c r="N11357" t="s">
        <v>6761</v>
      </c>
      <c r="O11357" t="s">
        <v>6762</v>
      </c>
      <c r="P11357">
        <v>2811900</v>
      </c>
      <c r="Q11357" t="s">
        <v>6636</v>
      </c>
      <c r="R11357" t="s">
        <v>6636</v>
      </c>
      <c r="S11357" s="12"/>
      <c r="T11357" s="13"/>
      <c r="U11357" t="s">
        <v>6629</v>
      </c>
    </row>
    <row r="11358" spans="1:21" x14ac:dyDescent="0.25">
      <c r="A11358" t="s">
        <v>6637</v>
      </c>
      <c r="B11358" s="12">
        <v>38100</v>
      </c>
      <c r="C11358" t="s">
        <v>14877</v>
      </c>
      <c r="D11358" s="11">
        <v>46189.322685185201</v>
      </c>
      <c r="E11358" t="s">
        <v>14878</v>
      </c>
      <c r="F11358" t="s">
        <v>6617</v>
      </c>
      <c r="G11358" t="s">
        <v>10620</v>
      </c>
      <c r="H11358" t="s">
        <v>6418</v>
      </c>
      <c r="I11358" t="s">
        <v>55</v>
      </c>
      <c r="J11358" t="s">
        <v>732</v>
      </c>
      <c r="K11358" t="s">
        <v>14881</v>
      </c>
      <c r="L11358" t="s">
        <v>14806</v>
      </c>
      <c r="M11358" t="s">
        <v>14882</v>
      </c>
      <c r="N11358" t="s">
        <v>6787</v>
      </c>
      <c r="O11358" t="s">
        <v>6810</v>
      </c>
      <c r="P11358">
        <v>2399000</v>
      </c>
      <c r="Q11358" t="s">
        <v>6636</v>
      </c>
      <c r="R11358" t="s">
        <v>6636</v>
      </c>
      <c r="S11358" s="12"/>
      <c r="T11358" s="13"/>
      <c r="U11358" t="s">
        <v>6629</v>
      </c>
    </row>
    <row r="11359" spans="1:21" x14ac:dyDescent="0.25">
      <c r="A11359" t="s">
        <v>6637</v>
      </c>
      <c r="B11359" s="12">
        <v>41868</v>
      </c>
      <c r="C11359" t="s">
        <v>14883</v>
      </c>
      <c r="D11359" s="11">
        <v>46189.326388888898</v>
      </c>
      <c r="E11359" t="s">
        <v>14884</v>
      </c>
      <c r="F11359" t="s">
        <v>6617</v>
      </c>
      <c r="G11359" t="s">
        <v>10620</v>
      </c>
      <c r="H11359" t="s">
        <v>6418</v>
      </c>
      <c r="I11359" t="s">
        <v>55</v>
      </c>
      <c r="J11359" t="s">
        <v>176</v>
      </c>
      <c r="K11359" t="s">
        <v>14885</v>
      </c>
      <c r="L11359" t="s">
        <v>14806</v>
      </c>
      <c r="M11359" t="s">
        <v>14886</v>
      </c>
      <c r="N11359" t="s">
        <v>6787</v>
      </c>
      <c r="O11359" t="s">
        <v>10857</v>
      </c>
      <c r="P11359">
        <v>4502163</v>
      </c>
      <c r="Q11359" t="s">
        <v>6636</v>
      </c>
      <c r="R11359" t="s">
        <v>6636</v>
      </c>
      <c r="S11359" s="12"/>
      <c r="T11359" s="13"/>
      <c r="U11359" t="s">
        <v>10371</v>
      </c>
    </row>
    <row r="11360" spans="1:21" x14ac:dyDescent="0.25">
      <c r="A11360" t="s">
        <v>6619</v>
      </c>
      <c r="B11360" s="12">
        <v>41864</v>
      </c>
      <c r="C11360" t="s">
        <v>14877</v>
      </c>
      <c r="D11360" s="11">
        <v>46189.556076388901</v>
      </c>
      <c r="E11360" t="s">
        <v>14878</v>
      </c>
      <c r="F11360" t="s">
        <v>6617</v>
      </c>
      <c r="G11360" t="s">
        <v>10620</v>
      </c>
      <c r="H11360" t="s">
        <v>6418</v>
      </c>
      <c r="I11360" t="s">
        <v>55</v>
      </c>
      <c r="J11360" t="s">
        <v>732</v>
      </c>
      <c r="K11360" t="s">
        <v>14879</v>
      </c>
      <c r="L11360" t="s">
        <v>14856</v>
      </c>
      <c r="M11360" t="s">
        <v>14880</v>
      </c>
      <c r="N11360" t="s">
        <v>6761</v>
      </c>
      <c r="O11360" t="s">
        <v>6762</v>
      </c>
      <c r="P11360">
        <v>2811900</v>
      </c>
      <c r="Q11360" t="s">
        <v>6636</v>
      </c>
      <c r="R11360" t="s">
        <v>6636</v>
      </c>
      <c r="S11360" s="12"/>
      <c r="T11360" s="13"/>
      <c r="U11360" t="s">
        <v>6629</v>
      </c>
    </row>
    <row r="11361" spans="1:21" x14ac:dyDescent="0.25">
      <c r="A11361" t="s">
        <v>6619</v>
      </c>
      <c r="B11361" s="12">
        <v>41868</v>
      </c>
      <c r="C11361" t="s">
        <v>14883</v>
      </c>
      <c r="D11361" s="11">
        <v>46189.582523148201</v>
      </c>
      <c r="E11361" t="s">
        <v>14884</v>
      </c>
      <c r="F11361" t="s">
        <v>6617</v>
      </c>
      <c r="G11361" t="s">
        <v>10620</v>
      </c>
      <c r="H11361" t="s">
        <v>6418</v>
      </c>
      <c r="I11361" t="s">
        <v>55</v>
      </c>
      <c r="J11361" t="s">
        <v>176</v>
      </c>
      <c r="K11361" t="s">
        <v>14885</v>
      </c>
      <c r="L11361" t="s">
        <v>14806</v>
      </c>
      <c r="M11361" t="s">
        <v>14886</v>
      </c>
      <c r="N11361" t="s">
        <v>6787</v>
      </c>
      <c r="O11361" t="s">
        <v>10857</v>
      </c>
      <c r="P11361">
        <v>4502163</v>
      </c>
      <c r="Q11361" t="s">
        <v>6636</v>
      </c>
      <c r="R11361" t="s">
        <v>6636</v>
      </c>
      <c r="S11361" s="12"/>
      <c r="T11361" s="13"/>
      <c r="U11361" t="s">
        <v>10371</v>
      </c>
    </row>
    <row r="11362" spans="1:21" x14ac:dyDescent="0.25">
      <c r="A11362" t="s">
        <v>6637</v>
      </c>
      <c r="B11362" s="12">
        <v>38304</v>
      </c>
      <c r="C11362" t="s">
        <v>14887</v>
      </c>
      <c r="D11362" s="11">
        <v>46189.607060185197</v>
      </c>
      <c r="E11362" t="s">
        <v>14888</v>
      </c>
      <c r="F11362" t="s">
        <v>6617</v>
      </c>
      <c r="G11362" t="s">
        <v>10620</v>
      </c>
      <c r="H11362" t="s">
        <v>6418</v>
      </c>
      <c r="I11362" t="s">
        <v>6636</v>
      </c>
      <c r="J11362" t="s">
        <v>6636</v>
      </c>
      <c r="K11362" t="s">
        <v>14889</v>
      </c>
      <c r="L11362" t="s">
        <v>14806</v>
      </c>
      <c r="M11362" t="s">
        <v>14890</v>
      </c>
      <c r="N11362" t="s">
        <v>6787</v>
      </c>
      <c r="O11362" t="s">
        <v>13602</v>
      </c>
      <c r="P11362">
        <v>5399000</v>
      </c>
      <c r="Q11362" t="s">
        <v>6636</v>
      </c>
      <c r="R11362" t="s">
        <v>6636</v>
      </c>
      <c r="S11362" s="12"/>
      <c r="T11362" s="13"/>
      <c r="U11362" t="s">
        <v>7418</v>
      </c>
    </row>
    <row r="11363" spans="1:21" x14ac:dyDescent="0.25">
      <c r="A11363" t="s">
        <v>6637</v>
      </c>
      <c r="B11363" s="12">
        <v>41895</v>
      </c>
      <c r="C11363" t="s">
        <v>14419</v>
      </c>
      <c r="D11363" s="11">
        <v>46189.771238425899</v>
      </c>
      <c r="E11363" t="s">
        <v>14420</v>
      </c>
      <c r="F11363" t="s">
        <v>6617</v>
      </c>
      <c r="G11363" t="s">
        <v>10620</v>
      </c>
      <c r="H11363" t="s">
        <v>6418</v>
      </c>
      <c r="I11363" t="s">
        <v>55</v>
      </c>
      <c r="J11363" t="s">
        <v>737</v>
      </c>
      <c r="K11363" t="s">
        <v>14891</v>
      </c>
      <c r="L11363" t="s">
        <v>14806</v>
      </c>
      <c r="M11363" t="s">
        <v>14892</v>
      </c>
      <c r="N11363" t="s">
        <v>6787</v>
      </c>
      <c r="O11363" t="s">
        <v>13602</v>
      </c>
      <c r="P11363">
        <v>5570600</v>
      </c>
      <c r="Q11363" t="s">
        <v>6636</v>
      </c>
      <c r="R11363" t="s">
        <v>6636</v>
      </c>
      <c r="S11363" s="12"/>
      <c r="T11363" s="13"/>
      <c r="U11363" t="s">
        <v>6636</v>
      </c>
    </row>
    <row r="11364" spans="1:21" x14ac:dyDescent="0.25">
      <c r="A11364" t="s">
        <v>6619</v>
      </c>
      <c r="B11364" s="12">
        <v>41895</v>
      </c>
      <c r="C11364" t="s">
        <v>14419</v>
      </c>
      <c r="D11364" s="11">
        <v>46189.842557870397</v>
      </c>
      <c r="E11364" t="s">
        <v>14420</v>
      </c>
      <c r="F11364" t="s">
        <v>6617</v>
      </c>
      <c r="G11364" t="s">
        <v>10620</v>
      </c>
      <c r="H11364" t="s">
        <v>6418</v>
      </c>
      <c r="I11364" t="s">
        <v>55</v>
      </c>
      <c r="J11364" t="s">
        <v>737</v>
      </c>
      <c r="K11364" t="s">
        <v>14891</v>
      </c>
      <c r="L11364" t="s">
        <v>14806</v>
      </c>
      <c r="M11364" t="s">
        <v>14892</v>
      </c>
      <c r="N11364" t="s">
        <v>6787</v>
      </c>
      <c r="O11364" t="s">
        <v>13602</v>
      </c>
      <c r="P11364">
        <v>5570600</v>
      </c>
      <c r="Q11364" t="s">
        <v>6636</v>
      </c>
      <c r="R11364" t="s">
        <v>6636</v>
      </c>
      <c r="S11364" s="12"/>
      <c r="T11364" s="13"/>
      <c r="U11364" t="s">
        <v>6636</v>
      </c>
    </row>
    <row r="11365" spans="1:21" x14ac:dyDescent="0.25">
      <c r="A11365" t="s">
        <v>6619</v>
      </c>
      <c r="B11365" s="12">
        <v>41897</v>
      </c>
      <c r="C11365" t="s">
        <v>7292</v>
      </c>
      <c r="D11365" s="11">
        <v>46189.97625</v>
      </c>
      <c r="E11365" t="s">
        <v>7293</v>
      </c>
      <c r="F11365" t="s">
        <v>6617</v>
      </c>
      <c r="G11365" t="s">
        <v>10620</v>
      </c>
      <c r="H11365" t="s">
        <v>6418</v>
      </c>
      <c r="I11365" t="s">
        <v>3863</v>
      </c>
      <c r="J11365" t="s">
        <v>7294</v>
      </c>
      <c r="K11365" t="s">
        <v>14871</v>
      </c>
      <c r="L11365" t="s">
        <v>14806</v>
      </c>
      <c r="M11365" t="s">
        <v>14872</v>
      </c>
      <c r="N11365" t="s">
        <v>7044</v>
      </c>
      <c r="O11365" t="s">
        <v>8181</v>
      </c>
      <c r="P11365">
        <v>4926400</v>
      </c>
      <c r="Q11365" t="s">
        <v>6636</v>
      </c>
      <c r="R11365" t="s">
        <v>6636</v>
      </c>
      <c r="S11365" s="12"/>
      <c r="T11365" s="13"/>
      <c r="U11365" t="s">
        <v>6636</v>
      </c>
    </row>
    <row r="11366" spans="1:21" x14ac:dyDescent="0.25">
      <c r="A11366" t="s">
        <v>6637</v>
      </c>
      <c r="B11366" s="12">
        <v>41915</v>
      </c>
      <c r="C11366" t="s">
        <v>14893</v>
      </c>
      <c r="D11366" s="11">
        <v>46190.477893518502</v>
      </c>
      <c r="E11366" t="s">
        <v>14894</v>
      </c>
      <c r="F11366" t="s">
        <v>6617</v>
      </c>
      <c r="G11366" t="s">
        <v>10620</v>
      </c>
      <c r="H11366" t="s">
        <v>6418</v>
      </c>
      <c r="I11366" t="s">
        <v>55</v>
      </c>
      <c r="J11366" t="s">
        <v>44</v>
      </c>
      <c r="K11366" t="s">
        <v>14895</v>
      </c>
      <c r="L11366" t="s">
        <v>14806</v>
      </c>
      <c r="M11366" t="s">
        <v>14896</v>
      </c>
      <c r="N11366" t="s">
        <v>7044</v>
      </c>
      <c r="O11366" t="s">
        <v>7765</v>
      </c>
      <c r="P11366">
        <v>2874100</v>
      </c>
      <c r="Q11366" t="s">
        <v>6636</v>
      </c>
      <c r="R11366" t="s">
        <v>6636</v>
      </c>
      <c r="S11366" s="12"/>
      <c r="T11366" s="13"/>
      <c r="U11366" t="s">
        <v>6629</v>
      </c>
    </row>
    <row r="11367" spans="1:21" x14ac:dyDescent="0.25">
      <c r="A11367" t="s">
        <v>6619</v>
      </c>
      <c r="B11367" s="12">
        <v>41915</v>
      </c>
      <c r="C11367" t="s">
        <v>14893</v>
      </c>
      <c r="D11367" s="11">
        <v>46190.529432870397</v>
      </c>
      <c r="E11367" t="s">
        <v>14894</v>
      </c>
      <c r="F11367" t="s">
        <v>6617</v>
      </c>
      <c r="G11367" t="s">
        <v>10620</v>
      </c>
      <c r="H11367" t="s">
        <v>6418</v>
      </c>
      <c r="I11367" t="s">
        <v>55</v>
      </c>
      <c r="J11367" t="s">
        <v>44</v>
      </c>
      <c r="K11367" t="s">
        <v>14895</v>
      </c>
      <c r="L11367" t="s">
        <v>14806</v>
      </c>
      <c r="M11367" t="s">
        <v>14896</v>
      </c>
      <c r="N11367" t="s">
        <v>7044</v>
      </c>
      <c r="O11367" t="s">
        <v>7765</v>
      </c>
      <c r="P11367">
        <v>2874100</v>
      </c>
      <c r="Q11367" t="s">
        <v>6636</v>
      </c>
      <c r="R11367" t="s">
        <v>6636</v>
      </c>
      <c r="S11367" s="12"/>
      <c r="T11367" s="13"/>
      <c r="U11367" t="s">
        <v>6629</v>
      </c>
    </row>
    <row r="11368" spans="1:21" x14ac:dyDescent="0.25">
      <c r="A11368" t="s">
        <v>6619</v>
      </c>
      <c r="B11368" s="12">
        <v>41950</v>
      </c>
      <c r="C11368" t="s">
        <v>14837</v>
      </c>
      <c r="D11368" s="11">
        <v>46190.736724536997</v>
      </c>
      <c r="E11368" t="s">
        <v>14838</v>
      </c>
      <c r="F11368" t="s">
        <v>6617</v>
      </c>
      <c r="G11368" t="s">
        <v>10620</v>
      </c>
      <c r="H11368" t="s">
        <v>6418</v>
      </c>
      <c r="I11368" t="s">
        <v>65</v>
      </c>
      <c r="J11368" t="s">
        <v>67</v>
      </c>
      <c r="K11368" t="s">
        <v>14839</v>
      </c>
      <c r="L11368" t="s">
        <v>14840</v>
      </c>
      <c r="M11368" t="s">
        <v>14841</v>
      </c>
      <c r="N11368" t="s">
        <v>6761</v>
      </c>
      <c r="O11368" t="s">
        <v>6762</v>
      </c>
      <c r="P11368">
        <v>3072900</v>
      </c>
      <c r="Q11368" t="s">
        <v>6636</v>
      </c>
      <c r="R11368" t="s">
        <v>6636</v>
      </c>
      <c r="S11368" s="12"/>
      <c r="T11368" s="13"/>
      <c r="U11368" t="s">
        <v>6636</v>
      </c>
    </row>
    <row r="11369" spans="1:21" x14ac:dyDescent="0.25">
      <c r="A11369" t="s">
        <v>6637</v>
      </c>
      <c r="B11369" s="12">
        <v>41992</v>
      </c>
      <c r="C11369" t="s">
        <v>14897</v>
      </c>
      <c r="D11369" s="11">
        <v>46191.457326388903</v>
      </c>
      <c r="E11369" t="s">
        <v>14898</v>
      </c>
      <c r="F11369" t="s">
        <v>6617</v>
      </c>
      <c r="G11369" t="s">
        <v>10620</v>
      </c>
      <c r="H11369" t="s">
        <v>6418</v>
      </c>
      <c r="I11369" t="s">
        <v>65</v>
      </c>
      <c r="J11369" t="s">
        <v>132</v>
      </c>
      <c r="K11369" t="s">
        <v>14899</v>
      </c>
      <c r="L11369" t="s">
        <v>14806</v>
      </c>
      <c r="M11369" t="s">
        <v>14900</v>
      </c>
      <c r="N11369" t="s">
        <v>6787</v>
      </c>
      <c r="O11369" t="s">
        <v>6810</v>
      </c>
      <c r="P11369">
        <v>2899000</v>
      </c>
      <c r="Q11369" t="s">
        <v>6636</v>
      </c>
      <c r="R11369" t="s">
        <v>6636</v>
      </c>
      <c r="S11369" s="12"/>
      <c r="T11369" s="13"/>
      <c r="U11369" t="s">
        <v>6636</v>
      </c>
    </row>
    <row r="11370" spans="1:21" x14ac:dyDescent="0.25">
      <c r="A11370" t="s">
        <v>6637</v>
      </c>
      <c r="B11370" s="12">
        <v>42132</v>
      </c>
      <c r="C11370" t="s">
        <v>14901</v>
      </c>
      <c r="D11370" s="11">
        <v>46191.506782407399</v>
      </c>
      <c r="E11370" t="s">
        <v>14902</v>
      </c>
      <c r="F11370" t="s">
        <v>6617</v>
      </c>
      <c r="G11370" t="s">
        <v>10620</v>
      </c>
      <c r="H11370" t="s">
        <v>6418</v>
      </c>
      <c r="I11370" t="s">
        <v>55</v>
      </c>
      <c r="J11370" t="s">
        <v>44</v>
      </c>
      <c r="K11370" t="s">
        <v>14903</v>
      </c>
      <c r="L11370" t="s">
        <v>14806</v>
      </c>
      <c r="M11370" t="s">
        <v>14904</v>
      </c>
      <c r="N11370" t="s">
        <v>6787</v>
      </c>
      <c r="O11370" t="s">
        <v>13334</v>
      </c>
      <c r="P11370">
        <v>3499000</v>
      </c>
      <c r="Q11370" t="s">
        <v>6636</v>
      </c>
      <c r="R11370" t="s">
        <v>6636</v>
      </c>
      <c r="S11370" s="12"/>
      <c r="T11370" s="13"/>
      <c r="U11370" t="s">
        <v>6636</v>
      </c>
    </row>
    <row r="11371" spans="1:21" x14ac:dyDescent="0.25">
      <c r="A11371" t="s">
        <v>6619</v>
      </c>
      <c r="B11371" s="12">
        <v>41992</v>
      </c>
      <c r="C11371" t="s">
        <v>14897</v>
      </c>
      <c r="D11371" s="11">
        <v>46191.507488425901</v>
      </c>
      <c r="E11371" t="s">
        <v>14898</v>
      </c>
      <c r="F11371" t="s">
        <v>6617</v>
      </c>
      <c r="G11371" t="s">
        <v>10620</v>
      </c>
      <c r="H11371" t="s">
        <v>6418</v>
      </c>
      <c r="I11371" t="s">
        <v>65</v>
      </c>
      <c r="J11371" t="s">
        <v>132</v>
      </c>
      <c r="K11371" t="s">
        <v>14899</v>
      </c>
      <c r="L11371" t="s">
        <v>14806</v>
      </c>
      <c r="M11371" t="s">
        <v>14900</v>
      </c>
      <c r="N11371" t="s">
        <v>6787</v>
      </c>
      <c r="O11371" t="s">
        <v>6810</v>
      </c>
      <c r="P11371">
        <v>2899000</v>
      </c>
      <c r="Q11371" t="s">
        <v>6636</v>
      </c>
      <c r="R11371" t="s">
        <v>6636</v>
      </c>
      <c r="S11371" s="12"/>
      <c r="T11371" s="13"/>
      <c r="U11371" t="s">
        <v>6636</v>
      </c>
    </row>
    <row r="11372" spans="1:21" x14ac:dyDescent="0.25">
      <c r="A11372" t="s">
        <v>6637</v>
      </c>
      <c r="B11372" s="12">
        <v>42009</v>
      </c>
      <c r="C11372" t="s">
        <v>14905</v>
      </c>
      <c r="D11372" s="11">
        <v>46191.707754629599</v>
      </c>
      <c r="E11372" t="s">
        <v>14906</v>
      </c>
      <c r="F11372" t="s">
        <v>6617</v>
      </c>
      <c r="G11372" t="s">
        <v>10620</v>
      </c>
      <c r="H11372" t="s">
        <v>6418</v>
      </c>
      <c r="I11372" t="s">
        <v>65</v>
      </c>
      <c r="J11372" t="s">
        <v>636</v>
      </c>
      <c r="K11372" t="s">
        <v>14907</v>
      </c>
      <c r="L11372" t="s">
        <v>14811</v>
      </c>
      <c r="M11372" t="s">
        <v>14908</v>
      </c>
      <c r="N11372" t="s">
        <v>7001</v>
      </c>
      <c r="O11372" t="s">
        <v>7007</v>
      </c>
      <c r="P11372">
        <v>836600</v>
      </c>
      <c r="Q11372" t="s">
        <v>6636</v>
      </c>
      <c r="R11372" t="s">
        <v>6636</v>
      </c>
      <c r="S11372" s="12"/>
      <c r="T11372" s="13"/>
      <c r="U11372" t="s">
        <v>10077</v>
      </c>
    </row>
    <row r="11373" spans="1:21" x14ac:dyDescent="0.25">
      <c r="A11373" t="s">
        <v>6619</v>
      </c>
      <c r="B11373" s="12">
        <v>42009</v>
      </c>
      <c r="C11373" t="s">
        <v>14905</v>
      </c>
      <c r="D11373" s="11">
        <v>46191.738738425898</v>
      </c>
      <c r="E11373" t="s">
        <v>14906</v>
      </c>
      <c r="F11373" t="s">
        <v>6617</v>
      </c>
      <c r="G11373" t="s">
        <v>10620</v>
      </c>
      <c r="H11373" t="s">
        <v>6418</v>
      </c>
      <c r="I11373" t="s">
        <v>65</v>
      </c>
      <c r="J11373" t="s">
        <v>636</v>
      </c>
      <c r="K11373" t="s">
        <v>14907</v>
      </c>
      <c r="L11373" t="s">
        <v>14811</v>
      </c>
      <c r="M11373" t="s">
        <v>14908</v>
      </c>
      <c r="N11373" t="s">
        <v>7001</v>
      </c>
      <c r="O11373" t="s">
        <v>7007</v>
      </c>
      <c r="P11373">
        <v>836600</v>
      </c>
      <c r="Q11373" t="s">
        <v>6636</v>
      </c>
      <c r="R11373" t="s">
        <v>6636</v>
      </c>
      <c r="S11373" s="12"/>
      <c r="T11373" s="13"/>
      <c r="U11373" t="s">
        <v>10077</v>
      </c>
    </row>
    <row r="11374" spans="1:21" x14ac:dyDescent="0.25">
      <c r="A11374" t="s">
        <v>6637</v>
      </c>
      <c r="B11374" s="12">
        <v>42026</v>
      </c>
      <c r="C11374" t="s">
        <v>14909</v>
      </c>
      <c r="D11374" s="11">
        <v>46192.405902777798</v>
      </c>
      <c r="E11374" t="s">
        <v>14910</v>
      </c>
      <c r="F11374" t="s">
        <v>6617</v>
      </c>
      <c r="G11374" t="s">
        <v>10620</v>
      </c>
      <c r="H11374" t="s">
        <v>6418</v>
      </c>
      <c r="I11374" t="s">
        <v>55</v>
      </c>
      <c r="J11374" t="s">
        <v>643</v>
      </c>
      <c r="K11374" t="s">
        <v>14911</v>
      </c>
      <c r="L11374" t="s">
        <v>14840</v>
      </c>
      <c r="M11374" t="s">
        <v>14912</v>
      </c>
      <c r="N11374" t="s">
        <v>6761</v>
      </c>
      <c r="O11374" t="s">
        <v>6762</v>
      </c>
      <c r="P11374">
        <v>2909240</v>
      </c>
      <c r="Q11374" t="s">
        <v>6636</v>
      </c>
      <c r="R11374" t="s">
        <v>6636</v>
      </c>
      <c r="S11374" s="12"/>
      <c r="T11374" s="13"/>
      <c r="U11374" t="s">
        <v>6636</v>
      </c>
    </row>
    <row r="11375" spans="1:21" x14ac:dyDescent="0.25">
      <c r="A11375" t="s">
        <v>6619</v>
      </c>
      <c r="B11375" s="12">
        <v>42026</v>
      </c>
      <c r="C11375" t="s">
        <v>14909</v>
      </c>
      <c r="D11375" s="11">
        <v>46192.434143518498</v>
      </c>
      <c r="E11375" t="s">
        <v>14910</v>
      </c>
      <c r="F11375" t="s">
        <v>6617</v>
      </c>
      <c r="G11375" t="s">
        <v>10620</v>
      </c>
      <c r="H11375" t="s">
        <v>6418</v>
      </c>
      <c r="I11375" t="s">
        <v>55</v>
      </c>
      <c r="J11375" t="s">
        <v>643</v>
      </c>
      <c r="K11375" t="s">
        <v>14911</v>
      </c>
      <c r="L11375" t="s">
        <v>14840</v>
      </c>
      <c r="M11375" t="s">
        <v>14912</v>
      </c>
      <c r="N11375" t="s">
        <v>6761</v>
      </c>
      <c r="O11375" t="s">
        <v>6762</v>
      </c>
      <c r="P11375">
        <v>2909240</v>
      </c>
      <c r="Q11375" t="s">
        <v>6636</v>
      </c>
      <c r="R11375" t="s">
        <v>6636</v>
      </c>
      <c r="S11375" s="12"/>
      <c r="T11375" s="13"/>
      <c r="U11375" t="s">
        <v>6636</v>
      </c>
    </row>
    <row r="11376" spans="1:21" x14ac:dyDescent="0.25">
      <c r="A11376" t="s">
        <v>6619</v>
      </c>
      <c r="B11376" s="12">
        <v>42077</v>
      </c>
      <c r="C11376" t="s">
        <v>14873</v>
      </c>
      <c r="D11376" s="11">
        <v>46192.698333333297</v>
      </c>
      <c r="E11376" t="s">
        <v>14874</v>
      </c>
      <c r="F11376" t="s">
        <v>6617</v>
      </c>
      <c r="G11376" t="s">
        <v>10620</v>
      </c>
      <c r="H11376" t="s">
        <v>6418</v>
      </c>
      <c r="I11376" t="s">
        <v>55</v>
      </c>
      <c r="J11376" t="s">
        <v>643</v>
      </c>
      <c r="K11376" t="s">
        <v>14875</v>
      </c>
      <c r="L11376" t="s">
        <v>14806</v>
      </c>
      <c r="M11376" t="s">
        <v>14876</v>
      </c>
      <c r="N11376" t="s">
        <v>6787</v>
      </c>
      <c r="O11376" t="s">
        <v>6810</v>
      </c>
      <c r="P11376">
        <v>2424510</v>
      </c>
      <c r="Q11376" t="s">
        <v>6636</v>
      </c>
      <c r="R11376" t="s">
        <v>6636</v>
      </c>
      <c r="S11376" s="12"/>
      <c r="T11376" s="13"/>
      <c r="U11376" t="s">
        <v>6789</v>
      </c>
    </row>
    <row r="11377" spans="1:21" x14ac:dyDescent="0.25">
      <c r="A11377" t="s">
        <v>6637</v>
      </c>
      <c r="B11377" s="12">
        <v>42089</v>
      </c>
      <c r="C11377" t="s">
        <v>14913</v>
      </c>
      <c r="D11377" s="11">
        <v>46192.761226851799</v>
      </c>
      <c r="E11377" t="s">
        <v>14914</v>
      </c>
      <c r="F11377" t="s">
        <v>6617</v>
      </c>
      <c r="G11377" t="s">
        <v>10620</v>
      </c>
      <c r="H11377" t="s">
        <v>6418</v>
      </c>
      <c r="I11377" t="s">
        <v>55</v>
      </c>
      <c r="J11377" t="s">
        <v>732</v>
      </c>
      <c r="K11377" t="s">
        <v>14915</v>
      </c>
      <c r="L11377" t="s">
        <v>14856</v>
      </c>
      <c r="M11377" t="s">
        <v>10661</v>
      </c>
      <c r="N11377" t="s">
        <v>6761</v>
      </c>
      <c r="O11377" t="s">
        <v>6771</v>
      </c>
      <c r="P11377">
        <v>3422730</v>
      </c>
      <c r="Q11377" t="s">
        <v>6636</v>
      </c>
      <c r="R11377" t="s">
        <v>6636</v>
      </c>
      <c r="S11377" s="12"/>
      <c r="T11377" s="13"/>
      <c r="U11377" t="s">
        <v>6636</v>
      </c>
    </row>
    <row r="11378" spans="1:21" x14ac:dyDescent="0.25">
      <c r="A11378" t="s">
        <v>6619</v>
      </c>
      <c r="B11378" s="12">
        <v>42089</v>
      </c>
      <c r="C11378" t="s">
        <v>14913</v>
      </c>
      <c r="D11378" s="11">
        <v>46192.765185185199</v>
      </c>
      <c r="E11378" t="s">
        <v>14914</v>
      </c>
      <c r="F11378" t="s">
        <v>6617</v>
      </c>
      <c r="G11378" t="s">
        <v>10620</v>
      </c>
      <c r="H11378" t="s">
        <v>6418</v>
      </c>
      <c r="I11378" t="s">
        <v>55</v>
      </c>
      <c r="J11378" t="s">
        <v>732</v>
      </c>
      <c r="K11378" t="s">
        <v>14915</v>
      </c>
      <c r="L11378" t="s">
        <v>14856</v>
      </c>
      <c r="M11378" t="s">
        <v>10661</v>
      </c>
      <c r="N11378" t="s">
        <v>6761</v>
      </c>
      <c r="O11378" t="s">
        <v>6771</v>
      </c>
      <c r="P11378">
        <v>3422730</v>
      </c>
      <c r="Q11378" t="s">
        <v>6636</v>
      </c>
      <c r="R11378" t="s">
        <v>6636</v>
      </c>
      <c r="S11378" s="12"/>
      <c r="T11378" s="13"/>
      <c r="U11378" t="s">
        <v>6636</v>
      </c>
    </row>
    <row r="11379" spans="1:21" x14ac:dyDescent="0.25">
      <c r="A11379" t="s">
        <v>6637</v>
      </c>
      <c r="B11379" s="12">
        <v>42106</v>
      </c>
      <c r="C11379" t="s">
        <v>14916</v>
      </c>
      <c r="D11379" s="11">
        <v>46193.348611111098</v>
      </c>
      <c r="E11379" t="s">
        <v>14917</v>
      </c>
      <c r="F11379" t="s">
        <v>6617</v>
      </c>
      <c r="G11379" t="s">
        <v>10620</v>
      </c>
      <c r="H11379" t="s">
        <v>6418</v>
      </c>
      <c r="I11379" t="s">
        <v>55</v>
      </c>
      <c r="J11379" t="s">
        <v>44</v>
      </c>
      <c r="K11379" t="s">
        <v>14918</v>
      </c>
      <c r="L11379" t="s">
        <v>14856</v>
      </c>
      <c r="M11379" t="s">
        <v>14919</v>
      </c>
      <c r="N11379" t="s">
        <v>6761</v>
      </c>
      <c r="O11379" t="s">
        <v>7185</v>
      </c>
      <c r="P11379">
        <v>4449000</v>
      </c>
      <c r="Q11379" t="s">
        <v>6636</v>
      </c>
      <c r="R11379" t="s">
        <v>6636</v>
      </c>
      <c r="S11379" s="12"/>
      <c r="T11379" s="13"/>
      <c r="U11379" t="s">
        <v>6629</v>
      </c>
    </row>
    <row r="11380" spans="1:21" x14ac:dyDescent="0.25">
      <c r="A11380" t="s">
        <v>6619</v>
      </c>
      <c r="B11380" s="12">
        <v>42106</v>
      </c>
      <c r="C11380" t="s">
        <v>14916</v>
      </c>
      <c r="D11380" s="11">
        <v>46193.438865740703</v>
      </c>
      <c r="E11380" t="s">
        <v>14917</v>
      </c>
      <c r="F11380" t="s">
        <v>6617</v>
      </c>
      <c r="G11380" t="s">
        <v>10620</v>
      </c>
      <c r="H11380" t="s">
        <v>6418</v>
      </c>
      <c r="I11380" t="s">
        <v>55</v>
      </c>
      <c r="J11380" t="s">
        <v>44</v>
      </c>
      <c r="K11380" t="s">
        <v>14918</v>
      </c>
      <c r="L11380" t="s">
        <v>14856</v>
      </c>
      <c r="M11380" t="s">
        <v>14919</v>
      </c>
      <c r="N11380" t="s">
        <v>6761</v>
      </c>
      <c r="O11380" t="s">
        <v>7185</v>
      </c>
      <c r="P11380">
        <v>4449000</v>
      </c>
      <c r="Q11380" t="s">
        <v>6636</v>
      </c>
      <c r="R11380" t="s">
        <v>6636</v>
      </c>
      <c r="S11380" s="12"/>
      <c r="T11380" s="13"/>
      <c r="U11380" t="s">
        <v>6629</v>
      </c>
    </row>
    <row r="11381" spans="1:21" x14ac:dyDescent="0.25">
      <c r="A11381" t="s">
        <v>6619</v>
      </c>
      <c r="B11381" s="12">
        <v>42108</v>
      </c>
      <c r="C11381" t="s">
        <v>14920</v>
      </c>
      <c r="D11381" s="11">
        <v>46193.440300925897</v>
      </c>
      <c r="E11381" t="s">
        <v>14921</v>
      </c>
      <c r="F11381" t="s">
        <v>6617</v>
      </c>
      <c r="G11381" t="s">
        <v>10620</v>
      </c>
      <c r="H11381" t="s">
        <v>6418</v>
      </c>
      <c r="I11381" t="s">
        <v>55</v>
      </c>
      <c r="J11381" t="s">
        <v>44</v>
      </c>
      <c r="K11381" t="s">
        <v>14922</v>
      </c>
      <c r="L11381" t="s">
        <v>14856</v>
      </c>
      <c r="M11381" t="s">
        <v>14923</v>
      </c>
      <c r="N11381" t="s">
        <v>6761</v>
      </c>
      <c r="O11381" t="s">
        <v>6862</v>
      </c>
      <c r="P11381">
        <v>4199900</v>
      </c>
      <c r="Q11381" t="s">
        <v>6636</v>
      </c>
      <c r="R11381" t="s">
        <v>6636</v>
      </c>
      <c r="S11381" s="12"/>
      <c r="T11381" s="13"/>
      <c r="U11381" t="s">
        <v>6636</v>
      </c>
    </row>
    <row r="11382" spans="1:21" x14ac:dyDescent="0.25">
      <c r="A11382" t="s">
        <v>6619</v>
      </c>
      <c r="B11382" s="12">
        <v>42132</v>
      </c>
      <c r="C11382" t="s">
        <v>14901</v>
      </c>
      <c r="D11382" s="11">
        <v>46193.566412036998</v>
      </c>
      <c r="E11382" t="s">
        <v>14902</v>
      </c>
      <c r="F11382" t="s">
        <v>6617</v>
      </c>
      <c r="G11382" t="s">
        <v>10620</v>
      </c>
      <c r="H11382" t="s">
        <v>6418</v>
      </c>
      <c r="I11382" t="s">
        <v>55</v>
      </c>
      <c r="J11382" t="s">
        <v>44</v>
      </c>
      <c r="K11382" t="s">
        <v>14903</v>
      </c>
      <c r="L11382" t="s">
        <v>14806</v>
      </c>
      <c r="M11382" t="s">
        <v>14904</v>
      </c>
      <c r="N11382" t="s">
        <v>6787</v>
      </c>
      <c r="O11382" t="s">
        <v>13334</v>
      </c>
      <c r="P11382">
        <v>3499000</v>
      </c>
      <c r="Q11382" t="s">
        <v>6636</v>
      </c>
      <c r="R11382" t="s">
        <v>6636</v>
      </c>
      <c r="S11382" s="12"/>
      <c r="T11382" s="13"/>
      <c r="U11382" t="s">
        <v>6636</v>
      </c>
    </row>
    <row r="11383" spans="1:21" x14ac:dyDescent="0.25">
      <c r="A11383" t="s">
        <v>6637</v>
      </c>
      <c r="B11383" s="12">
        <v>42153</v>
      </c>
      <c r="C11383" t="s">
        <v>14924</v>
      </c>
      <c r="D11383" s="11">
        <v>46193.719756944403</v>
      </c>
      <c r="E11383" t="s">
        <v>14925</v>
      </c>
      <c r="F11383" t="s">
        <v>6617</v>
      </c>
      <c r="G11383" t="s">
        <v>10620</v>
      </c>
      <c r="H11383" t="s">
        <v>6418</v>
      </c>
      <c r="I11383" t="s">
        <v>55</v>
      </c>
      <c r="J11383" t="s">
        <v>643</v>
      </c>
      <c r="K11383" t="s">
        <v>14899</v>
      </c>
      <c r="L11383" t="s">
        <v>14806</v>
      </c>
      <c r="M11383" t="s">
        <v>14900</v>
      </c>
      <c r="N11383" t="s">
        <v>6787</v>
      </c>
      <c r="O11383" t="s">
        <v>6810</v>
      </c>
      <c r="P11383">
        <v>2899000</v>
      </c>
      <c r="Q11383" t="s">
        <v>6636</v>
      </c>
      <c r="R11383" t="s">
        <v>6636</v>
      </c>
      <c r="S11383" s="12"/>
      <c r="T11383" s="13"/>
      <c r="U11383" t="s">
        <v>6629</v>
      </c>
    </row>
    <row r="11384" spans="1:21" x14ac:dyDescent="0.25">
      <c r="A11384" t="s">
        <v>6619</v>
      </c>
      <c r="B11384" s="12">
        <v>42153</v>
      </c>
      <c r="C11384" t="s">
        <v>14924</v>
      </c>
      <c r="D11384" s="11">
        <v>46193.723032407397</v>
      </c>
      <c r="E11384" t="s">
        <v>14925</v>
      </c>
      <c r="F11384" t="s">
        <v>6617</v>
      </c>
      <c r="G11384" t="s">
        <v>10620</v>
      </c>
      <c r="H11384" t="s">
        <v>6418</v>
      </c>
      <c r="I11384" t="s">
        <v>55</v>
      </c>
      <c r="J11384" t="s">
        <v>643</v>
      </c>
      <c r="K11384" t="s">
        <v>14899</v>
      </c>
      <c r="L11384" t="s">
        <v>14806</v>
      </c>
      <c r="M11384" t="s">
        <v>14900</v>
      </c>
      <c r="N11384" t="s">
        <v>6787</v>
      </c>
      <c r="O11384" t="s">
        <v>6810</v>
      </c>
      <c r="P11384">
        <v>2899000</v>
      </c>
      <c r="Q11384" t="s">
        <v>6636</v>
      </c>
      <c r="R11384" t="s">
        <v>6636</v>
      </c>
      <c r="S11384" s="12"/>
      <c r="T11384" s="13"/>
      <c r="U11384" t="s">
        <v>6629</v>
      </c>
    </row>
    <row r="11385" spans="1:21" x14ac:dyDescent="0.25">
      <c r="A11385" t="s">
        <v>6637</v>
      </c>
      <c r="B11385" s="12">
        <v>42185</v>
      </c>
      <c r="C11385" t="s">
        <v>14461</v>
      </c>
      <c r="D11385" s="11">
        <v>46194.540648148097</v>
      </c>
      <c r="E11385" t="s">
        <v>14462</v>
      </c>
      <c r="F11385" t="s">
        <v>6617</v>
      </c>
      <c r="G11385" t="s">
        <v>10620</v>
      </c>
      <c r="H11385" t="s">
        <v>6418</v>
      </c>
      <c r="I11385" t="s">
        <v>55</v>
      </c>
      <c r="J11385" t="s">
        <v>6803</v>
      </c>
      <c r="K11385" t="s">
        <v>14926</v>
      </c>
      <c r="L11385" t="s">
        <v>14806</v>
      </c>
      <c r="M11385" t="s">
        <v>14927</v>
      </c>
      <c r="N11385" t="s">
        <v>6787</v>
      </c>
      <c r="O11385" t="s">
        <v>13334</v>
      </c>
      <c r="P11385">
        <v>3140140</v>
      </c>
      <c r="Q11385" t="s">
        <v>6636</v>
      </c>
      <c r="R11385" t="s">
        <v>6636</v>
      </c>
      <c r="S11385" s="12"/>
      <c r="T11385" s="13"/>
      <c r="U11385" t="s">
        <v>6636</v>
      </c>
    </row>
    <row r="11386" spans="1:21" x14ac:dyDescent="0.25">
      <c r="A11386" t="s">
        <v>6619</v>
      </c>
      <c r="B11386" s="12">
        <v>42185</v>
      </c>
      <c r="C11386" t="s">
        <v>14461</v>
      </c>
      <c r="D11386" s="11">
        <v>46194.606041666702</v>
      </c>
      <c r="E11386" t="s">
        <v>14462</v>
      </c>
      <c r="F11386" t="s">
        <v>6617</v>
      </c>
      <c r="G11386" t="s">
        <v>10620</v>
      </c>
      <c r="H11386" t="s">
        <v>6418</v>
      </c>
      <c r="I11386" t="s">
        <v>55</v>
      </c>
      <c r="J11386" t="s">
        <v>6803</v>
      </c>
      <c r="K11386" t="s">
        <v>14926</v>
      </c>
      <c r="L11386" t="s">
        <v>14806</v>
      </c>
      <c r="M11386" t="s">
        <v>14927</v>
      </c>
      <c r="N11386" t="s">
        <v>6787</v>
      </c>
      <c r="O11386" t="s">
        <v>13334</v>
      </c>
      <c r="P11386">
        <v>3140140</v>
      </c>
      <c r="Q11386" t="s">
        <v>6636</v>
      </c>
      <c r="R11386" t="s">
        <v>6636</v>
      </c>
      <c r="S11386" s="12"/>
      <c r="T11386" s="13"/>
      <c r="U11386" t="s">
        <v>6636</v>
      </c>
    </row>
    <row r="11387" spans="1:21" x14ac:dyDescent="0.25">
      <c r="A11387" t="s">
        <v>6637</v>
      </c>
      <c r="B11387" s="12">
        <v>42202</v>
      </c>
      <c r="C11387" t="s">
        <v>14928</v>
      </c>
      <c r="D11387" s="11">
        <v>46194.638541666704</v>
      </c>
      <c r="E11387" t="s">
        <v>14929</v>
      </c>
      <c r="F11387" t="s">
        <v>6617</v>
      </c>
      <c r="G11387" t="s">
        <v>10620</v>
      </c>
      <c r="H11387" t="s">
        <v>6418</v>
      </c>
      <c r="I11387" t="s">
        <v>65</v>
      </c>
      <c r="J11387" t="s">
        <v>636</v>
      </c>
      <c r="K11387" t="s">
        <v>14930</v>
      </c>
      <c r="L11387" t="s">
        <v>14856</v>
      </c>
      <c r="M11387" t="s">
        <v>14931</v>
      </c>
      <c r="N11387" t="s">
        <v>6761</v>
      </c>
      <c r="O11387" t="s">
        <v>7185</v>
      </c>
      <c r="P11387">
        <v>4870000</v>
      </c>
      <c r="Q11387" t="s">
        <v>6636</v>
      </c>
      <c r="R11387" t="s">
        <v>6636</v>
      </c>
      <c r="S11387" s="12"/>
      <c r="T11387" s="13"/>
      <c r="U11387" t="s">
        <v>6629</v>
      </c>
    </row>
    <row r="11388" spans="1:21" x14ac:dyDescent="0.25">
      <c r="A11388" t="s">
        <v>6619</v>
      </c>
      <c r="B11388" s="12">
        <v>42202</v>
      </c>
      <c r="C11388" t="s">
        <v>14928</v>
      </c>
      <c r="D11388" s="11">
        <v>46194.709282407399</v>
      </c>
      <c r="E11388" t="s">
        <v>14929</v>
      </c>
      <c r="F11388" t="s">
        <v>6617</v>
      </c>
      <c r="G11388" t="s">
        <v>10620</v>
      </c>
      <c r="H11388" t="s">
        <v>6418</v>
      </c>
      <c r="I11388" t="s">
        <v>65</v>
      </c>
      <c r="J11388" t="s">
        <v>636</v>
      </c>
      <c r="K11388" t="s">
        <v>14930</v>
      </c>
      <c r="L11388" t="s">
        <v>14856</v>
      </c>
      <c r="M11388" t="s">
        <v>14931</v>
      </c>
      <c r="N11388" t="s">
        <v>6761</v>
      </c>
      <c r="O11388" t="s">
        <v>7185</v>
      </c>
      <c r="P11388">
        <v>4870000</v>
      </c>
      <c r="Q11388" t="s">
        <v>6636</v>
      </c>
      <c r="R11388" t="s">
        <v>6636</v>
      </c>
      <c r="S11388" s="12"/>
      <c r="T11388" s="13"/>
      <c r="U11388" t="s">
        <v>6629</v>
      </c>
    </row>
    <row r="11389" spans="1:21" x14ac:dyDescent="0.25">
      <c r="A11389" t="s">
        <v>6637</v>
      </c>
      <c r="B11389" s="12">
        <v>42211</v>
      </c>
      <c r="C11389" t="s">
        <v>14932</v>
      </c>
      <c r="D11389" s="11">
        <v>46194.781493055598</v>
      </c>
      <c r="E11389" t="s">
        <v>14933</v>
      </c>
      <c r="F11389" t="s">
        <v>6617</v>
      </c>
      <c r="G11389" t="s">
        <v>10620</v>
      </c>
      <c r="H11389" t="s">
        <v>6418</v>
      </c>
      <c r="I11389" t="s">
        <v>55</v>
      </c>
      <c r="J11389" t="s">
        <v>737</v>
      </c>
      <c r="K11389" t="s">
        <v>14934</v>
      </c>
      <c r="L11389" t="s">
        <v>14806</v>
      </c>
      <c r="M11389" t="s">
        <v>14935</v>
      </c>
      <c r="N11389" t="s">
        <v>6787</v>
      </c>
      <c r="O11389" t="s">
        <v>13334</v>
      </c>
      <c r="P11389">
        <v>2699000</v>
      </c>
      <c r="Q11389" t="s">
        <v>6636</v>
      </c>
      <c r="R11389" t="s">
        <v>6636</v>
      </c>
      <c r="S11389" s="12"/>
      <c r="T11389" s="13"/>
      <c r="U11389" t="s">
        <v>6636</v>
      </c>
    </row>
    <row r="11390" spans="1:21" x14ac:dyDescent="0.25">
      <c r="A11390" t="s">
        <v>6619</v>
      </c>
      <c r="B11390" s="12">
        <v>42211</v>
      </c>
      <c r="C11390" t="s">
        <v>14932</v>
      </c>
      <c r="D11390" s="11">
        <v>46194.793831018498</v>
      </c>
      <c r="E11390" t="s">
        <v>14933</v>
      </c>
      <c r="F11390" t="s">
        <v>6617</v>
      </c>
      <c r="G11390" t="s">
        <v>10620</v>
      </c>
      <c r="H11390" t="s">
        <v>6418</v>
      </c>
      <c r="I11390" t="s">
        <v>55</v>
      </c>
      <c r="J11390" t="s">
        <v>737</v>
      </c>
      <c r="K11390" t="s">
        <v>14934</v>
      </c>
      <c r="L11390" t="s">
        <v>14806</v>
      </c>
      <c r="M11390" t="s">
        <v>14935</v>
      </c>
      <c r="N11390" t="s">
        <v>6787</v>
      </c>
      <c r="O11390" t="s">
        <v>13334</v>
      </c>
      <c r="P11390">
        <v>2699000</v>
      </c>
      <c r="Q11390" t="s">
        <v>6636</v>
      </c>
      <c r="R11390" t="s">
        <v>6636</v>
      </c>
      <c r="S11390" s="12"/>
      <c r="T11390" s="13"/>
      <c r="U11390" t="s">
        <v>6636</v>
      </c>
    </row>
    <row r="11391" spans="1:21" x14ac:dyDescent="0.25">
      <c r="A11391" t="s">
        <v>6637</v>
      </c>
      <c r="B11391" s="12">
        <v>42236</v>
      </c>
      <c r="C11391" t="s">
        <v>14936</v>
      </c>
      <c r="D11391" s="11">
        <v>46195.445370370398</v>
      </c>
      <c r="E11391" t="s">
        <v>14937</v>
      </c>
      <c r="F11391" t="s">
        <v>6617</v>
      </c>
      <c r="G11391" t="s">
        <v>10620</v>
      </c>
      <c r="H11391" t="s">
        <v>6418</v>
      </c>
      <c r="I11391" t="s">
        <v>65</v>
      </c>
      <c r="J11391" t="s">
        <v>2226</v>
      </c>
      <c r="K11391" t="s">
        <v>14938</v>
      </c>
      <c r="L11391" t="s">
        <v>14851</v>
      </c>
      <c r="M11391" t="s">
        <v>14939</v>
      </c>
      <c r="N11391" t="s">
        <v>7001</v>
      </c>
      <c r="O11391" t="s">
        <v>7007</v>
      </c>
      <c r="P11391">
        <v>1171200</v>
      </c>
      <c r="Q11391" t="s">
        <v>6636</v>
      </c>
      <c r="R11391" t="s">
        <v>6636</v>
      </c>
      <c r="S11391" s="12"/>
      <c r="T11391" s="13"/>
      <c r="U11391" t="s">
        <v>8605</v>
      </c>
    </row>
    <row r="11392" spans="1:21" x14ac:dyDescent="0.25">
      <c r="A11392" t="s">
        <v>6619</v>
      </c>
      <c r="B11392" s="12">
        <v>42236</v>
      </c>
      <c r="C11392" t="s">
        <v>14936</v>
      </c>
      <c r="D11392" s="11">
        <v>46195.538078703699</v>
      </c>
      <c r="E11392" t="s">
        <v>14937</v>
      </c>
      <c r="F11392" t="s">
        <v>6617</v>
      </c>
      <c r="G11392" t="s">
        <v>10620</v>
      </c>
      <c r="H11392" t="s">
        <v>6418</v>
      </c>
      <c r="I11392" t="s">
        <v>65</v>
      </c>
      <c r="J11392" t="s">
        <v>2226</v>
      </c>
      <c r="K11392" t="s">
        <v>14938</v>
      </c>
      <c r="L11392" t="s">
        <v>14851</v>
      </c>
      <c r="M11392" t="s">
        <v>14939</v>
      </c>
      <c r="N11392" t="s">
        <v>7001</v>
      </c>
      <c r="O11392" t="s">
        <v>7007</v>
      </c>
      <c r="P11392">
        <v>1171200</v>
      </c>
      <c r="Q11392" t="s">
        <v>6636</v>
      </c>
      <c r="R11392" t="s">
        <v>6636</v>
      </c>
      <c r="S11392" s="12"/>
      <c r="T11392" s="13"/>
      <c r="U11392" t="s">
        <v>8605</v>
      </c>
    </row>
    <row r="11393" spans="1:21" x14ac:dyDescent="0.25">
      <c r="A11393" t="s">
        <v>6637</v>
      </c>
      <c r="B11393" s="12">
        <v>42316</v>
      </c>
      <c r="C11393" t="s">
        <v>14940</v>
      </c>
      <c r="D11393" s="11">
        <v>46196.356249999997</v>
      </c>
      <c r="E11393" t="s">
        <v>14941</v>
      </c>
      <c r="F11393" t="s">
        <v>6617</v>
      </c>
      <c r="G11393" t="s">
        <v>10620</v>
      </c>
      <c r="H11393" t="s">
        <v>6418</v>
      </c>
      <c r="I11393" t="s">
        <v>65</v>
      </c>
      <c r="J11393" t="s">
        <v>57</v>
      </c>
      <c r="K11393" t="s">
        <v>14942</v>
      </c>
      <c r="L11393" t="s">
        <v>14840</v>
      </c>
      <c r="M11393" t="s">
        <v>10552</v>
      </c>
      <c r="N11393" t="s">
        <v>6761</v>
      </c>
      <c r="O11393" t="s">
        <v>7185</v>
      </c>
      <c r="P11393">
        <v>4449000</v>
      </c>
      <c r="Q11393" t="s">
        <v>6778</v>
      </c>
      <c r="R11393" t="s">
        <v>6779</v>
      </c>
      <c r="S11393" s="12"/>
      <c r="T11393" s="13"/>
      <c r="U11393" t="s">
        <v>6689</v>
      </c>
    </row>
    <row r="11394" spans="1:21" x14ac:dyDescent="0.25">
      <c r="A11394" t="s">
        <v>6637</v>
      </c>
      <c r="B11394" s="12">
        <v>42328</v>
      </c>
      <c r="C11394" t="s">
        <v>14943</v>
      </c>
      <c r="D11394" s="11">
        <v>46196.609305555598</v>
      </c>
      <c r="E11394" t="s">
        <v>14944</v>
      </c>
      <c r="F11394" t="s">
        <v>6617</v>
      </c>
      <c r="G11394" t="s">
        <v>10620</v>
      </c>
      <c r="H11394" t="s">
        <v>6418</v>
      </c>
      <c r="I11394" t="s">
        <v>65</v>
      </c>
      <c r="J11394" t="s">
        <v>57</v>
      </c>
      <c r="K11394" t="s">
        <v>14945</v>
      </c>
      <c r="L11394" t="s">
        <v>14946</v>
      </c>
      <c r="M11394" t="s">
        <v>14947</v>
      </c>
      <c r="N11394" t="s">
        <v>7366</v>
      </c>
      <c r="O11394" t="s">
        <v>7626</v>
      </c>
      <c r="P11394">
        <v>2960000</v>
      </c>
      <c r="Q11394" t="s">
        <v>6636</v>
      </c>
      <c r="R11394" t="s">
        <v>6636</v>
      </c>
      <c r="S11394" s="12"/>
      <c r="T11394" s="13"/>
      <c r="U11394" t="s">
        <v>6636</v>
      </c>
    </row>
    <row r="11395" spans="1:21" x14ac:dyDescent="0.25">
      <c r="A11395" t="s">
        <v>6619</v>
      </c>
      <c r="B11395" s="12">
        <v>42316</v>
      </c>
      <c r="C11395" t="s">
        <v>14940</v>
      </c>
      <c r="D11395" s="11">
        <v>46196.615023148202</v>
      </c>
      <c r="E11395" t="s">
        <v>14941</v>
      </c>
      <c r="F11395" t="s">
        <v>6617</v>
      </c>
      <c r="G11395" t="s">
        <v>10620</v>
      </c>
      <c r="H11395" t="s">
        <v>6418</v>
      </c>
      <c r="I11395" t="s">
        <v>65</v>
      </c>
      <c r="J11395" t="s">
        <v>57</v>
      </c>
      <c r="K11395" t="s">
        <v>14942</v>
      </c>
      <c r="L11395" t="s">
        <v>14840</v>
      </c>
      <c r="M11395" t="s">
        <v>10552</v>
      </c>
      <c r="N11395" t="s">
        <v>6761</v>
      </c>
      <c r="O11395" t="s">
        <v>7185</v>
      </c>
      <c r="P11395">
        <v>4449000</v>
      </c>
      <c r="Q11395" t="s">
        <v>6778</v>
      </c>
      <c r="R11395" t="s">
        <v>6779</v>
      </c>
      <c r="S11395" s="12"/>
      <c r="T11395" s="13"/>
      <c r="U11395" t="s">
        <v>6689</v>
      </c>
    </row>
    <row r="11396" spans="1:21" x14ac:dyDescent="0.25">
      <c r="A11396" t="s">
        <v>6637</v>
      </c>
      <c r="B11396" s="12">
        <v>42480</v>
      </c>
      <c r="C11396" t="s">
        <v>14948</v>
      </c>
      <c r="D11396" s="11">
        <v>46196.645601851902</v>
      </c>
      <c r="E11396" t="s">
        <v>14949</v>
      </c>
      <c r="F11396" t="s">
        <v>6617</v>
      </c>
      <c r="G11396" t="s">
        <v>10620</v>
      </c>
      <c r="H11396" t="s">
        <v>6418</v>
      </c>
      <c r="I11396" t="s">
        <v>6623</v>
      </c>
      <c r="J11396" t="s">
        <v>6624</v>
      </c>
      <c r="K11396" t="s">
        <v>14950</v>
      </c>
      <c r="L11396" t="s">
        <v>14951</v>
      </c>
      <c r="M11396" t="s">
        <v>14952</v>
      </c>
      <c r="N11396" t="s">
        <v>7044</v>
      </c>
      <c r="O11396" t="s">
        <v>7684</v>
      </c>
      <c r="P11396">
        <v>3005300</v>
      </c>
      <c r="Q11396" t="s">
        <v>6636</v>
      </c>
      <c r="R11396" t="s">
        <v>6636</v>
      </c>
      <c r="S11396" s="12"/>
      <c r="T11396" s="13"/>
      <c r="U11396" t="s">
        <v>7560</v>
      </c>
    </row>
    <row r="11397" spans="1:21" x14ac:dyDescent="0.25">
      <c r="A11397" t="s">
        <v>6619</v>
      </c>
      <c r="B11397" s="12">
        <v>42328</v>
      </c>
      <c r="C11397" t="s">
        <v>14943</v>
      </c>
      <c r="D11397" s="11">
        <v>46196.7103935185</v>
      </c>
      <c r="E11397" t="s">
        <v>14944</v>
      </c>
      <c r="F11397" t="s">
        <v>6617</v>
      </c>
      <c r="G11397" t="s">
        <v>10620</v>
      </c>
      <c r="H11397" t="s">
        <v>6418</v>
      </c>
      <c r="I11397" t="s">
        <v>65</v>
      </c>
      <c r="J11397" t="s">
        <v>57</v>
      </c>
      <c r="K11397" t="s">
        <v>14945</v>
      </c>
      <c r="L11397" t="s">
        <v>14946</v>
      </c>
      <c r="M11397" t="s">
        <v>14947</v>
      </c>
      <c r="N11397" t="s">
        <v>7366</v>
      </c>
      <c r="O11397" t="s">
        <v>7626</v>
      </c>
      <c r="P11397">
        <v>2960000</v>
      </c>
      <c r="Q11397" t="s">
        <v>6636</v>
      </c>
      <c r="R11397" t="s">
        <v>6636</v>
      </c>
      <c r="S11397" s="12"/>
      <c r="T11397" s="13"/>
      <c r="U11397" t="s">
        <v>6636</v>
      </c>
    </row>
    <row r="11398" spans="1:21" x14ac:dyDescent="0.25">
      <c r="A11398" t="s">
        <v>6637</v>
      </c>
      <c r="B11398" s="12">
        <v>42350</v>
      </c>
      <c r="C11398" t="s">
        <v>14953</v>
      </c>
      <c r="D11398" s="11">
        <v>46196.942129629599</v>
      </c>
      <c r="E11398" t="s">
        <v>14954</v>
      </c>
      <c r="F11398" t="s">
        <v>6617</v>
      </c>
      <c r="G11398" t="s">
        <v>10620</v>
      </c>
      <c r="H11398" t="s">
        <v>6418</v>
      </c>
      <c r="I11398" t="s">
        <v>6636</v>
      </c>
      <c r="J11398" t="s">
        <v>6636</v>
      </c>
      <c r="K11398" t="s">
        <v>14955</v>
      </c>
      <c r="L11398" t="s">
        <v>14856</v>
      </c>
      <c r="M11398" t="s">
        <v>14956</v>
      </c>
      <c r="N11398" t="s">
        <v>6761</v>
      </c>
      <c r="O11398" t="s">
        <v>6862</v>
      </c>
      <c r="P11398">
        <v>4199900</v>
      </c>
      <c r="Q11398" t="s">
        <v>6636</v>
      </c>
      <c r="R11398" t="s">
        <v>6636</v>
      </c>
      <c r="S11398" s="12"/>
      <c r="T11398" s="13"/>
      <c r="U11398" t="s">
        <v>6629</v>
      </c>
    </row>
    <row r="11399" spans="1:21" x14ac:dyDescent="0.25">
      <c r="A11399" t="s">
        <v>6619</v>
      </c>
      <c r="B11399" s="12">
        <v>42350</v>
      </c>
      <c r="C11399" t="s">
        <v>14953</v>
      </c>
      <c r="D11399" s="11">
        <v>46197.448460648098</v>
      </c>
      <c r="E11399" t="s">
        <v>14954</v>
      </c>
      <c r="F11399" t="s">
        <v>6617</v>
      </c>
      <c r="G11399" t="s">
        <v>10620</v>
      </c>
      <c r="H11399" t="s">
        <v>6418</v>
      </c>
      <c r="I11399" t="s">
        <v>6636</v>
      </c>
      <c r="J11399" t="s">
        <v>6636</v>
      </c>
      <c r="K11399" t="s">
        <v>14955</v>
      </c>
      <c r="L11399" t="s">
        <v>14856</v>
      </c>
      <c r="M11399" t="s">
        <v>14956</v>
      </c>
      <c r="N11399" t="s">
        <v>6761</v>
      </c>
      <c r="O11399" t="s">
        <v>6862</v>
      </c>
      <c r="P11399">
        <v>4199900</v>
      </c>
      <c r="Q11399" t="s">
        <v>6636</v>
      </c>
      <c r="R11399" t="s">
        <v>6636</v>
      </c>
      <c r="S11399" s="12"/>
      <c r="T11399" s="13"/>
      <c r="U11399" t="s">
        <v>6629</v>
      </c>
    </row>
    <row r="11400" spans="1:21" x14ac:dyDescent="0.25">
      <c r="A11400" t="s">
        <v>6619</v>
      </c>
      <c r="B11400" s="12">
        <v>42409</v>
      </c>
      <c r="C11400" t="s">
        <v>14957</v>
      </c>
      <c r="D11400" s="11">
        <v>46198.498287037</v>
      </c>
      <c r="E11400" t="s">
        <v>14958</v>
      </c>
      <c r="F11400" t="s">
        <v>6617</v>
      </c>
      <c r="G11400" t="s">
        <v>10620</v>
      </c>
      <c r="H11400" t="s">
        <v>6418</v>
      </c>
      <c r="I11400" t="s">
        <v>55</v>
      </c>
      <c r="J11400" t="s">
        <v>737</v>
      </c>
      <c r="K11400" t="s">
        <v>14959</v>
      </c>
      <c r="L11400" t="s">
        <v>14856</v>
      </c>
      <c r="M11400" t="s">
        <v>10675</v>
      </c>
      <c r="N11400" t="s">
        <v>6761</v>
      </c>
      <c r="O11400" t="s">
        <v>6771</v>
      </c>
      <c r="P11400">
        <v>3427740</v>
      </c>
      <c r="Q11400" t="s">
        <v>6636</v>
      </c>
      <c r="R11400" t="s">
        <v>6636</v>
      </c>
      <c r="S11400" s="12"/>
      <c r="T11400" s="13"/>
      <c r="U11400" t="s">
        <v>6629</v>
      </c>
    </row>
    <row r="11401" spans="1:21" x14ac:dyDescent="0.25">
      <c r="A11401" t="s">
        <v>6637</v>
      </c>
      <c r="B11401" s="12">
        <v>42427</v>
      </c>
      <c r="C11401" t="s">
        <v>14960</v>
      </c>
      <c r="D11401" s="11">
        <v>46198.650474536997</v>
      </c>
      <c r="E11401" t="s">
        <v>14961</v>
      </c>
      <c r="F11401" t="s">
        <v>6617</v>
      </c>
      <c r="G11401" t="s">
        <v>10620</v>
      </c>
      <c r="H11401" t="s">
        <v>6418</v>
      </c>
      <c r="I11401" t="s">
        <v>6623</v>
      </c>
      <c r="J11401" t="s">
        <v>14962</v>
      </c>
      <c r="K11401" t="s">
        <v>14871</v>
      </c>
      <c r="L11401" t="s">
        <v>14806</v>
      </c>
      <c r="M11401" t="s">
        <v>14872</v>
      </c>
      <c r="N11401" t="s">
        <v>7044</v>
      </c>
      <c r="O11401" t="s">
        <v>8181</v>
      </c>
      <c r="P11401">
        <v>4926400</v>
      </c>
      <c r="Q11401" t="s">
        <v>6636</v>
      </c>
      <c r="R11401" t="s">
        <v>6636</v>
      </c>
      <c r="S11401" s="12"/>
      <c r="T11401" s="13"/>
      <c r="U11401" t="s">
        <v>6636</v>
      </c>
    </row>
    <row r="11402" spans="1:21" x14ac:dyDescent="0.25">
      <c r="A11402" t="s">
        <v>6619</v>
      </c>
      <c r="B11402" s="12">
        <v>42427</v>
      </c>
      <c r="C11402" t="s">
        <v>14960</v>
      </c>
      <c r="D11402" s="11">
        <v>46198.685810185198</v>
      </c>
      <c r="E11402" t="s">
        <v>14961</v>
      </c>
      <c r="F11402" t="s">
        <v>6617</v>
      </c>
      <c r="G11402" t="s">
        <v>10620</v>
      </c>
      <c r="H11402" t="s">
        <v>6418</v>
      </c>
      <c r="I11402" t="s">
        <v>6623</v>
      </c>
      <c r="J11402" t="s">
        <v>14962</v>
      </c>
      <c r="K11402" t="s">
        <v>14871</v>
      </c>
      <c r="L11402" t="s">
        <v>14806</v>
      </c>
      <c r="M11402" t="s">
        <v>14872</v>
      </c>
      <c r="N11402" t="s">
        <v>7044</v>
      </c>
      <c r="O11402" t="s">
        <v>8181</v>
      </c>
      <c r="P11402">
        <v>4926400</v>
      </c>
      <c r="Q11402" t="s">
        <v>6636</v>
      </c>
      <c r="R11402" t="s">
        <v>6636</v>
      </c>
      <c r="S11402" s="12"/>
      <c r="T11402" s="13"/>
      <c r="U11402" t="s">
        <v>6636</v>
      </c>
    </row>
    <row r="11403" spans="1:21" x14ac:dyDescent="0.25">
      <c r="A11403" t="s">
        <v>6637</v>
      </c>
      <c r="B11403" s="12">
        <v>42475</v>
      </c>
      <c r="C11403" t="s">
        <v>14963</v>
      </c>
      <c r="D11403" s="11">
        <v>46199.5065972222</v>
      </c>
      <c r="E11403" t="s">
        <v>14964</v>
      </c>
      <c r="F11403" t="s">
        <v>6617</v>
      </c>
      <c r="G11403" t="s">
        <v>10620</v>
      </c>
      <c r="H11403" t="s">
        <v>6418</v>
      </c>
      <c r="I11403" t="s">
        <v>6636</v>
      </c>
      <c r="J11403" t="s">
        <v>6636</v>
      </c>
      <c r="K11403" t="s">
        <v>14965</v>
      </c>
      <c r="L11403" t="s">
        <v>14806</v>
      </c>
      <c r="M11403" t="s">
        <v>14966</v>
      </c>
      <c r="N11403" t="s">
        <v>6787</v>
      </c>
      <c r="O11403" t="s">
        <v>6810</v>
      </c>
      <c r="P11403">
        <v>2870010</v>
      </c>
      <c r="Q11403" t="s">
        <v>6636</v>
      </c>
      <c r="R11403" t="s">
        <v>6636</v>
      </c>
      <c r="S11403" s="12"/>
      <c r="T11403" s="13"/>
      <c r="U11403" t="s">
        <v>6629</v>
      </c>
    </row>
    <row r="11404" spans="1:21" x14ac:dyDescent="0.25">
      <c r="A11404" t="s">
        <v>6619</v>
      </c>
      <c r="B11404" s="12">
        <v>42475</v>
      </c>
      <c r="C11404" t="s">
        <v>14963</v>
      </c>
      <c r="D11404" s="11">
        <v>46199.624039351896</v>
      </c>
      <c r="E11404" t="s">
        <v>14964</v>
      </c>
      <c r="F11404" t="s">
        <v>6617</v>
      </c>
      <c r="G11404" t="s">
        <v>10620</v>
      </c>
      <c r="H11404" t="s">
        <v>6418</v>
      </c>
      <c r="I11404" t="s">
        <v>6636</v>
      </c>
      <c r="J11404" t="s">
        <v>6636</v>
      </c>
      <c r="K11404" t="s">
        <v>14965</v>
      </c>
      <c r="L11404" t="s">
        <v>14806</v>
      </c>
      <c r="M11404" t="s">
        <v>14966</v>
      </c>
      <c r="N11404" t="s">
        <v>6787</v>
      </c>
      <c r="O11404" t="s">
        <v>6810</v>
      </c>
      <c r="P11404">
        <v>2870010</v>
      </c>
      <c r="Q11404" t="s">
        <v>6636</v>
      </c>
      <c r="R11404" t="s">
        <v>6636</v>
      </c>
      <c r="S11404" s="12"/>
      <c r="T11404" s="13"/>
      <c r="U11404" t="s">
        <v>6629</v>
      </c>
    </row>
    <row r="11405" spans="1:21" x14ac:dyDescent="0.25">
      <c r="A11405" t="s">
        <v>6619</v>
      </c>
      <c r="B11405" s="12">
        <v>42480</v>
      </c>
      <c r="C11405" t="s">
        <v>14948</v>
      </c>
      <c r="D11405" s="11">
        <v>46199.645335648202</v>
      </c>
      <c r="E11405" t="s">
        <v>14949</v>
      </c>
      <c r="F11405" t="s">
        <v>6617</v>
      </c>
      <c r="G11405" t="s">
        <v>10620</v>
      </c>
      <c r="H11405" t="s">
        <v>6418</v>
      </c>
      <c r="I11405" t="s">
        <v>6623</v>
      </c>
      <c r="J11405" t="s">
        <v>6624</v>
      </c>
      <c r="K11405" t="s">
        <v>14950</v>
      </c>
      <c r="L11405" t="s">
        <v>14951</v>
      </c>
      <c r="M11405" t="s">
        <v>14952</v>
      </c>
      <c r="N11405" t="s">
        <v>7044</v>
      </c>
      <c r="O11405" t="s">
        <v>7684</v>
      </c>
      <c r="P11405">
        <v>3005300</v>
      </c>
      <c r="Q11405" t="s">
        <v>6636</v>
      </c>
      <c r="R11405" t="s">
        <v>6636</v>
      </c>
      <c r="S11405" s="12"/>
      <c r="T11405" s="13"/>
      <c r="U11405" t="s">
        <v>7560</v>
      </c>
    </row>
    <row r="11406" spans="1:21" x14ac:dyDescent="0.25">
      <c r="A11406" t="s">
        <v>6637</v>
      </c>
      <c r="B11406" s="12">
        <v>42496</v>
      </c>
      <c r="C11406" t="s">
        <v>14967</v>
      </c>
      <c r="D11406" s="11">
        <v>46199.745601851799</v>
      </c>
      <c r="E11406" t="s">
        <v>14968</v>
      </c>
      <c r="F11406" t="s">
        <v>6617</v>
      </c>
      <c r="G11406" t="s">
        <v>10620</v>
      </c>
      <c r="H11406" t="s">
        <v>6418</v>
      </c>
      <c r="I11406" t="s">
        <v>65</v>
      </c>
      <c r="J11406" t="s">
        <v>636</v>
      </c>
      <c r="K11406" t="s">
        <v>14969</v>
      </c>
      <c r="L11406" t="s">
        <v>14806</v>
      </c>
      <c r="M11406" t="s">
        <v>14970</v>
      </c>
      <c r="N11406" t="s">
        <v>7044</v>
      </c>
      <c r="O11406" t="s">
        <v>9213</v>
      </c>
      <c r="P11406">
        <v>4029900</v>
      </c>
      <c r="Q11406" t="s">
        <v>6636</v>
      </c>
      <c r="R11406" t="s">
        <v>6636</v>
      </c>
      <c r="S11406" s="12"/>
      <c r="T11406" s="13"/>
      <c r="U11406" t="s">
        <v>6636</v>
      </c>
    </row>
    <row r="11407" spans="1:21" x14ac:dyDescent="0.25">
      <c r="A11407" t="s">
        <v>6619</v>
      </c>
      <c r="B11407" s="12">
        <v>42496</v>
      </c>
      <c r="C11407" t="s">
        <v>14967</v>
      </c>
      <c r="D11407" s="11">
        <v>46199.791064814803</v>
      </c>
      <c r="E11407" t="s">
        <v>14968</v>
      </c>
      <c r="F11407" t="s">
        <v>6617</v>
      </c>
      <c r="G11407" t="s">
        <v>10620</v>
      </c>
      <c r="H11407" t="s">
        <v>6418</v>
      </c>
      <c r="I11407" t="s">
        <v>65</v>
      </c>
      <c r="J11407" t="s">
        <v>636</v>
      </c>
      <c r="K11407" t="s">
        <v>14969</v>
      </c>
      <c r="L11407" t="s">
        <v>14806</v>
      </c>
      <c r="M11407" t="s">
        <v>14970</v>
      </c>
      <c r="N11407" t="s">
        <v>7044</v>
      </c>
      <c r="O11407" t="s">
        <v>9213</v>
      </c>
      <c r="P11407">
        <v>4029900</v>
      </c>
      <c r="Q11407" t="s">
        <v>6636</v>
      </c>
      <c r="R11407" t="s">
        <v>6636</v>
      </c>
      <c r="S11407" s="12"/>
      <c r="T11407" s="13"/>
      <c r="U11407" t="s">
        <v>6636</v>
      </c>
    </row>
    <row r="11408" spans="1:21" x14ac:dyDescent="0.25">
      <c r="A11408" t="s">
        <v>6637</v>
      </c>
      <c r="B11408" s="12">
        <v>42524</v>
      </c>
      <c r="C11408" t="s">
        <v>14971</v>
      </c>
      <c r="D11408" s="11">
        <v>46200.399421296301</v>
      </c>
      <c r="E11408" t="s">
        <v>14972</v>
      </c>
      <c r="F11408" t="s">
        <v>6617</v>
      </c>
      <c r="G11408" t="s">
        <v>10620</v>
      </c>
      <c r="H11408" t="s">
        <v>6418</v>
      </c>
      <c r="I11408" t="s">
        <v>6636</v>
      </c>
      <c r="J11408" t="s">
        <v>6636</v>
      </c>
      <c r="K11408" t="s">
        <v>14973</v>
      </c>
      <c r="L11408" t="s">
        <v>14806</v>
      </c>
      <c r="M11408" t="s">
        <v>14974</v>
      </c>
      <c r="N11408" t="s">
        <v>7044</v>
      </c>
      <c r="O11408" t="s">
        <v>7765</v>
      </c>
      <c r="P11408">
        <v>2998700</v>
      </c>
      <c r="Q11408" t="s">
        <v>6636</v>
      </c>
      <c r="R11408" t="s">
        <v>6636</v>
      </c>
      <c r="S11408" s="12"/>
      <c r="T11408" s="13"/>
      <c r="U11408" t="s">
        <v>6883</v>
      </c>
    </row>
    <row r="11409" spans="1:21" x14ac:dyDescent="0.25">
      <c r="A11409" t="s">
        <v>6637</v>
      </c>
      <c r="B11409" s="12">
        <v>42522</v>
      </c>
      <c r="C11409" t="s">
        <v>14975</v>
      </c>
      <c r="D11409" s="11">
        <v>46200.580439814803</v>
      </c>
      <c r="E11409" t="s">
        <v>14976</v>
      </c>
      <c r="F11409" t="s">
        <v>6617</v>
      </c>
      <c r="G11409" t="s">
        <v>10620</v>
      </c>
      <c r="H11409" t="s">
        <v>6418</v>
      </c>
      <c r="I11409" t="s">
        <v>65</v>
      </c>
      <c r="J11409" t="s">
        <v>57</v>
      </c>
      <c r="K11409" t="s">
        <v>14977</v>
      </c>
      <c r="L11409" t="s">
        <v>14806</v>
      </c>
      <c r="M11409" t="s">
        <v>14978</v>
      </c>
      <c r="N11409" t="s">
        <v>7044</v>
      </c>
      <c r="O11409" t="s">
        <v>9213</v>
      </c>
      <c r="P11409">
        <v>4350473</v>
      </c>
      <c r="Q11409" t="s">
        <v>6636</v>
      </c>
      <c r="R11409" t="s">
        <v>6636</v>
      </c>
      <c r="S11409" s="12"/>
      <c r="T11409" s="13"/>
      <c r="U11409" t="s">
        <v>6629</v>
      </c>
    </row>
    <row r="11410" spans="1:21" x14ac:dyDescent="0.25">
      <c r="A11410" t="s">
        <v>6619</v>
      </c>
      <c r="B11410" s="12">
        <v>42522</v>
      </c>
      <c r="C11410" t="s">
        <v>14975</v>
      </c>
      <c r="D11410" s="11">
        <v>46200.585659722201</v>
      </c>
      <c r="E11410" t="s">
        <v>14976</v>
      </c>
      <c r="F11410" t="s">
        <v>6617</v>
      </c>
      <c r="G11410" t="s">
        <v>10620</v>
      </c>
      <c r="H11410" t="s">
        <v>6418</v>
      </c>
      <c r="I11410" t="s">
        <v>65</v>
      </c>
      <c r="J11410" t="s">
        <v>57</v>
      </c>
      <c r="K11410" t="s">
        <v>14977</v>
      </c>
      <c r="L11410" t="s">
        <v>14806</v>
      </c>
      <c r="M11410" t="s">
        <v>14978</v>
      </c>
      <c r="N11410" t="s">
        <v>7044</v>
      </c>
      <c r="O11410" t="s">
        <v>9213</v>
      </c>
      <c r="P11410">
        <v>4350473</v>
      </c>
      <c r="Q11410" t="s">
        <v>6636</v>
      </c>
      <c r="R11410" t="s">
        <v>6636</v>
      </c>
      <c r="S11410" s="12"/>
      <c r="T11410" s="13"/>
      <c r="U11410" t="s">
        <v>6629</v>
      </c>
    </row>
    <row r="11411" spans="1:21" x14ac:dyDescent="0.25">
      <c r="A11411" t="s">
        <v>6619</v>
      </c>
      <c r="B11411" s="12">
        <v>42524</v>
      </c>
      <c r="C11411" t="s">
        <v>14971</v>
      </c>
      <c r="D11411" s="11">
        <v>46200.598703703698</v>
      </c>
      <c r="E11411" t="s">
        <v>14972</v>
      </c>
      <c r="F11411" t="s">
        <v>6617</v>
      </c>
      <c r="G11411" t="s">
        <v>10620</v>
      </c>
      <c r="H11411" t="s">
        <v>6418</v>
      </c>
      <c r="I11411" t="s">
        <v>6636</v>
      </c>
      <c r="J11411" t="s">
        <v>6636</v>
      </c>
      <c r="K11411" t="s">
        <v>14973</v>
      </c>
      <c r="L11411" t="s">
        <v>14806</v>
      </c>
      <c r="M11411" t="s">
        <v>14974</v>
      </c>
      <c r="N11411" t="s">
        <v>7044</v>
      </c>
      <c r="O11411" t="s">
        <v>7765</v>
      </c>
      <c r="P11411">
        <v>2998700</v>
      </c>
      <c r="Q11411" t="s">
        <v>6636</v>
      </c>
      <c r="R11411" t="s">
        <v>6636</v>
      </c>
      <c r="S11411" s="12"/>
      <c r="T11411" s="13"/>
      <c r="U11411" t="s">
        <v>6883</v>
      </c>
    </row>
    <row r="11412" spans="1:21" x14ac:dyDescent="0.25">
      <c r="A11412" t="s">
        <v>6637</v>
      </c>
      <c r="B11412" s="12">
        <v>42600</v>
      </c>
      <c r="C11412" t="s">
        <v>14979</v>
      </c>
      <c r="D11412" s="11">
        <v>46200.810763888898</v>
      </c>
      <c r="E11412" t="s">
        <v>14980</v>
      </c>
      <c r="F11412" t="s">
        <v>6617</v>
      </c>
      <c r="G11412" t="s">
        <v>10620</v>
      </c>
      <c r="H11412" t="s">
        <v>6418</v>
      </c>
      <c r="I11412" t="s">
        <v>55</v>
      </c>
      <c r="J11412" t="s">
        <v>732</v>
      </c>
      <c r="K11412" t="s">
        <v>14981</v>
      </c>
      <c r="L11412" t="s">
        <v>14856</v>
      </c>
      <c r="M11412" t="s">
        <v>14982</v>
      </c>
      <c r="N11412" t="s">
        <v>6761</v>
      </c>
      <c r="O11412" t="s">
        <v>6762</v>
      </c>
      <c r="P11412">
        <v>2759900</v>
      </c>
      <c r="Q11412" t="s">
        <v>6778</v>
      </c>
      <c r="R11412" t="s">
        <v>6779</v>
      </c>
      <c r="S11412" s="12"/>
      <c r="T11412" s="13"/>
      <c r="U11412" t="s">
        <v>6636</v>
      </c>
    </row>
    <row r="11413" spans="1:21" x14ac:dyDescent="0.25">
      <c r="A11413" t="s">
        <v>6637</v>
      </c>
      <c r="B11413" s="12">
        <v>42553</v>
      </c>
      <c r="C11413" t="s">
        <v>14983</v>
      </c>
      <c r="D11413" s="11">
        <v>46201.528587963003</v>
      </c>
      <c r="E11413" t="s">
        <v>14984</v>
      </c>
      <c r="F11413" t="s">
        <v>6617</v>
      </c>
      <c r="G11413" t="s">
        <v>10620</v>
      </c>
      <c r="H11413" t="s">
        <v>6418</v>
      </c>
      <c r="I11413" t="s">
        <v>65</v>
      </c>
      <c r="J11413" t="s">
        <v>219</v>
      </c>
      <c r="K11413" t="s">
        <v>14985</v>
      </c>
      <c r="L11413" t="s">
        <v>14840</v>
      </c>
      <c r="M11413" t="s">
        <v>14986</v>
      </c>
      <c r="N11413" t="s">
        <v>6761</v>
      </c>
      <c r="O11413" t="s">
        <v>6762</v>
      </c>
      <c r="P11413">
        <v>3029900</v>
      </c>
      <c r="Q11413" t="s">
        <v>6636</v>
      </c>
      <c r="R11413" t="s">
        <v>6636</v>
      </c>
      <c r="S11413" s="12"/>
      <c r="T11413" s="13"/>
      <c r="U11413" t="s">
        <v>10151</v>
      </c>
    </row>
    <row r="11414" spans="1:21" x14ac:dyDescent="0.25">
      <c r="A11414" t="s">
        <v>6619</v>
      </c>
      <c r="B11414" s="12">
        <v>42553</v>
      </c>
      <c r="C11414" t="s">
        <v>14983</v>
      </c>
      <c r="D11414" s="11">
        <v>46201.571550925903</v>
      </c>
      <c r="E11414" t="s">
        <v>14984</v>
      </c>
      <c r="F11414" t="s">
        <v>6617</v>
      </c>
      <c r="G11414" t="s">
        <v>10620</v>
      </c>
      <c r="H11414" t="s">
        <v>6418</v>
      </c>
      <c r="I11414" t="s">
        <v>65</v>
      </c>
      <c r="J11414" t="s">
        <v>219</v>
      </c>
      <c r="K11414" t="s">
        <v>14985</v>
      </c>
      <c r="L11414" t="s">
        <v>14840</v>
      </c>
      <c r="M11414" t="s">
        <v>14986</v>
      </c>
      <c r="N11414" t="s">
        <v>6761</v>
      </c>
      <c r="O11414" t="s">
        <v>6762</v>
      </c>
      <c r="P11414">
        <v>3029900</v>
      </c>
      <c r="Q11414" t="s">
        <v>6636</v>
      </c>
      <c r="R11414" t="s">
        <v>6636</v>
      </c>
      <c r="S11414" s="12"/>
      <c r="T11414" s="13"/>
      <c r="U11414" t="s">
        <v>10151</v>
      </c>
    </row>
    <row r="11415" spans="1:21" x14ac:dyDescent="0.25">
      <c r="A11415" t="s">
        <v>6637</v>
      </c>
      <c r="B11415" s="12">
        <v>42610</v>
      </c>
      <c r="C11415" t="s">
        <v>14987</v>
      </c>
      <c r="D11415" s="11">
        <v>46202.032291666699</v>
      </c>
      <c r="E11415" t="s">
        <v>14988</v>
      </c>
      <c r="F11415" t="s">
        <v>6617</v>
      </c>
      <c r="G11415" t="s">
        <v>10620</v>
      </c>
      <c r="H11415" t="s">
        <v>6418</v>
      </c>
      <c r="I11415" t="s">
        <v>6636</v>
      </c>
      <c r="J11415" t="s">
        <v>6636</v>
      </c>
      <c r="K11415" t="s">
        <v>14989</v>
      </c>
      <c r="L11415" t="s">
        <v>14851</v>
      </c>
      <c r="M11415" t="s">
        <v>14990</v>
      </c>
      <c r="N11415" t="s">
        <v>7001</v>
      </c>
      <c r="O11415" t="s">
        <v>7171</v>
      </c>
      <c r="P11415">
        <v>1083100</v>
      </c>
      <c r="Q11415" t="s">
        <v>6636</v>
      </c>
      <c r="R11415" t="s">
        <v>6636</v>
      </c>
      <c r="S11415" s="12"/>
      <c r="T11415" s="13"/>
      <c r="U11415" t="s">
        <v>10371</v>
      </c>
    </row>
    <row r="11416" spans="1:21" x14ac:dyDescent="0.25">
      <c r="A11416" t="s">
        <v>6619</v>
      </c>
      <c r="B11416" s="12">
        <v>42600</v>
      </c>
      <c r="C11416" t="s">
        <v>14979</v>
      </c>
      <c r="D11416" s="11">
        <v>46202.581863425898</v>
      </c>
      <c r="E11416" t="s">
        <v>14980</v>
      </c>
      <c r="F11416" t="s">
        <v>6617</v>
      </c>
      <c r="G11416" t="s">
        <v>10620</v>
      </c>
      <c r="H11416" t="s">
        <v>6418</v>
      </c>
      <c r="I11416" t="s">
        <v>55</v>
      </c>
      <c r="J11416" t="s">
        <v>732</v>
      </c>
      <c r="K11416" t="s">
        <v>14981</v>
      </c>
      <c r="L11416" t="s">
        <v>14856</v>
      </c>
      <c r="M11416" t="s">
        <v>14982</v>
      </c>
      <c r="N11416" t="s">
        <v>6761</v>
      </c>
      <c r="O11416" t="s">
        <v>6762</v>
      </c>
      <c r="P11416">
        <v>2759900</v>
      </c>
      <c r="Q11416" t="s">
        <v>6778</v>
      </c>
      <c r="R11416" t="s">
        <v>6779</v>
      </c>
      <c r="S11416" s="12"/>
      <c r="T11416" s="13"/>
      <c r="U11416" t="s">
        <v>6636</v>
      </c>
    </row>
    <row r="11417" spans="1:21" x14ac:dyDescent="0.25">
      <c r="A11417" t="s">
        <v>6619</v>
      </c>
      <c r="B11417" s="12">
        <v>42610</v>
      </c>
      <c r="C11417" t="s">
        <v>14987</v>
      </c>
      <c r="D11417" s="11">
        <v>46202.642881944397</v>
      </c>
      <c r="E11417" t="s">
        <v>14988</v>
      </c>
      <c r="F11417" t="s">
        <v>6617</v>
      </c>
      <c r="G11417" t="s">
        <v>10620</v>
      </c>
      <c r="H11417" t="s">
        <v>6418</v>
      </c>
      <c r="I11417" t="s">
        <v>6636</v>
      </c>
      <c r="J11417" t="s">
        <v>6636</v>
      </c>
      <c r="K11417" t="s">
        <v>14989</v>
      </c>
      <c r="L11417" t="s">
        <v>14851</v>
      </c>
      <c r="M11417" t="s">
        <v>14990</v>
      </c>
      <c r="N11417" t="s">
        <v>7001</v>
      </c>
      <c r="O11417" t="s">
        <v>7171</v>
      </c>
      <c r="P11417">
        <v>1083100</v>
      </c>
      <c r="Q11417" t="s">
        <v>6636</v>
      </c>
      <c r="R11417" t="s">
        <v>6636</v>
      </c>
      <c r="S11417" s="12"/>
      <c r="T11417" s="13"/>
      <c r="U11417" t="s">
        <v>10371</v>
      </c>
    </row>
    <row r="11418" spans="1:21" x14ac:dyDescent="0.25">
      <c r="A11418" t="s">
        <v>6637</v>
      </c>
      <c r="B11418" s="12">
        <v>42676</v>
      </c>
      <c r="C11418" t="s">
        <v>14991</v>
      </c>
      <c r="D11418" s="11">
        <v>46203.027083333298</v>
      </c>
      <c r="E11418" t="s">
        <v>14992</v>
      </c>
      <c r="F11418" t="s">
        <v>6617</v>
      </c>
      <c r="G11418" t="s">
        <v>10620</v>
      </c>
      <c r="H11418" t="s">
        <v>6418</v>
      </c>
      <c r="I11418" t="s">
        <v>55</v>
      </c>
      <c r="J11418" t="s">
        <v>176</v>
      </c>
      <c r="K11418" t="s">
        <v>14993</v>
      </c>
      <c r="L11418" t="s">
        <v>14806</v>
      </c>
      <c r="M11418" t="s">
        <v>14994</v>
      </c>
      <c r="N11418" t="s">
        <v>7044</v>
      </c>
      <c r="O11418" t="s">
        <v>9325</v>
      </c>
      <c r="P11418">
        <v>3457400</v>
      </c>
      <c r="Q11418" t="s">
        <v>6636</v>
      </c>
      <c r="R11418" t="s">
        <v>6636</v>
      </c>
      <c r="S11418" s="12"/>
      <c r="T11418" s="13"/>
      <c r="U11418" t="s">
        <v>6636</v>
      </c>
    </row>
    <row r="11419" spans="1:21" x14ac:dyDescent="0.25">
      <c r="A11419" t="s">
        <v>6619</v>
      </c>
      <c r="B11419" s="12">
        <v>42676</v>
      </c>
      <c r="C11419" t="s">
        <v>14991</v>
      </c>
      <c r="D11419" s="11">
        <v>46203.777685185203</v>
      </c>
      <c r="E11419" t="s">
        <v>14992</v>
      </c>
      <c r="F11419" t="s">
        <v>6617</v>
      </c>
      <c r="G11419" t="s">
        <v>10620</v>
      </c>
      <c r="H11419" t="s">
        <v>6418</v>
      </c>
      <c r="I11419" t="s">
        <v>55</v>
      </c>
      <c r="J11419" t="s">
        <v>176</v>
      </c>
      <c r="K11419" t="s">
        <v>14993</v>
      </c>
      <c r="L11419" t="s">
        <v>14806</v>
      </c>
      <c r="M11419" t="s">
        <v>14994</v>
      </c>
      <c r="N11419" t="s">
        <v>7044</v>
      </c>
      <c r="O11419" t="s">
        <v>9325</v>
      </c>
      <c r="P11419">
        <v>3457400</v>
      </c>
      <c r="Q11419" t="s">
        <v>6636</v>
      </c>
      <c r="R11419" t="s">
        <v>6636</v>
      </c>
      <c r="S11419" s="12"/>
      <c r="T11419" s="13"/>
      <c r="U11419" t="s">
        <v>6636</v>
      </c>
    </row>
    <row r="11420" spans="1:21" x14ac:dyDescent="0.25">
      <c r="A11420" t="s">
        <v>6637</v>
      </c>
      <c r="B11420" s="12">
        <v>42696</v>
      </c>
      <c r="C11420" t="s">
        <v>14995</v>
      </c>
      <c r="D11420" s="11">
        <v>46204.487500000003</v>
      </c>
      <c r="E11420" t="s">
        <v>14996</v>
      </c>
      <c r="F11420" t="s">
        <v>6617</v>
      </c>
      <c r="G11420" t="s">
        <v>10620</v>
      </c>
      <c r="H11420" t="s">
        <v>6418</v>
      </c>
      <c r="I11420" t="s">
        <v>65</v>
      </c>
      <c r="J11420" t="s">
        <v>57</v>
      </c>
      <c r="K11420" t="s">
        <v>14997</v>
      </c>
      <c r="L11420" t="s">
        <v>14951</v>
      </c>
      <c r="M11420" t="s">
        <v>14998</v>
      </c>
      <c r="N11420" t="s">
        <v>7044</v>
      </c>
      <c r="O11420" t="s">
        <v>9325</v>
      </c>
      <c r="P11420">
        <v>3457400</v>
      </c>
      <c r="Q11420" t="s">
        <v>6636</v>
      </c>
      <c r="R11420" t="s">
        <v>6636</v>
      </c>
      <c r="S11420" s="12"/>
      <c r="T11420" s="13"/>
      <c r="U11420" t="s">
        <v>8605</v>
      </c>
    </row>
    <row r="11421" spans="1:21" x14ac:dyDescent="0.25">
      <c r="A11421" t="s">
        <v>6619</v>
      </c>
      <c r="B11421" s="12">
        <v>42696</v>
      </c>
      <c r="C11421" t="s">
        <v>14995</v>
      </c>
      <c r="D11421" s="11">
        <v>46204.536898148202</v>
      </c>
      <c r="E11421" t="s">
        <v>14996</v>
      </c>
      <c r="F11421" t="s">
        <v>6617</v>
      </c>
      <c r="G11421" t="s">
        <v>10620</v>
      </c>
      <c r="H11421" t="s">
        <v>6418</v>
      </c>
      <c r="I11421" t="s">
        <v>65</v>
      </c>
      <c r="J11421" t="s">
        <v>57</v>
      </c>
      <c r="K11421" t="s">
        <v>14997</v>
      </c>
      <c r="L11421" t="s">
        <v>14951</v>
      </c>
      <c r="M11421" t="s">
        <v>14998</v>
      </c>
      <c r="N11421" t="s">
        <v>7044</v>
      </c>
      <c r="O11421" t="s">
        <v>9325</v>
      </c>
      <c r="P11421">
        <v>3457400</v>
      </c>
      <c r="Q11421" t="s">
        <v>6636</v>
      </c>
      <c r="R11421" t="s">
        <v>6636</v>
      </c>
      <c r="S11421" s="12"/>
      <c r="T11421" s="13"/>
      <c r="U11421" t="s">
        <v>8605</v>
      </c>
    </row>
    <row r="11422" spans="1:21" x14ac:dyDescent="0.25">
      <c r="A11422" t="s">
        <v>6637</v>
      </c>
      <c r="B11422" s="12">
        <v>42929</v>
      </c>
      <c r="C11422" t="s">
        <v>14999</v>
      </c>
      <c r="D11422" s="11">
        <v>46204.5875578704</v>
      </c>
      <c r="E11422" t="s">
        <v>15000</v>
      </c>
      <c r="F11422" t="s">
        <v>6617</v>
      </c>
      <c r="G11422" t="s">
        <v>10620</v>
      </c>
      <c r="H11422" t="s">
        <v>6418</v>
      </c>
      <c r="I11422" t="s">
        <v>65</v>
      </c>
      <c r="J11422" t="s">
        <v>132</v>
      </c>
      <c r="K11422" t="s">
        <v>15001</v>
      </c>
      <c r="L11422" t="s">
        <v>14856</v>
      </c>
      <c r="M11422" t="s">
        <v>15002</v>
      </c>
      <c r="N11422" t="s">
        <v>6761</v>
      </c>
      <c r="O11422" t="s">
        <v>6862</v>
      </c>
      <c r="P11422">
        <v>4239600</v>
      </c>
      <c r="Q11422" t="s">
        <v>6636</v>
      </c>
      <c r="R11422" t="s">
        <v>6636</v>
      </c>
      <c r="S11422" s="12"/>
      <c r="T11422" s="13"/>
      <c r="U11422" t="s">
        <v>6629</v>
      </c>
    </row>
    <row r="11423" spans="1:21" x14ac:dyDescent="0.25">
      <c r="A11423" t="s">
        <v>6637</v>
      </c>
      <c r="B11423" s="12">
        <v>42716</v>
      </c>
      <c r="C11423" t="s">
        <v>15003</v>
      </c>
      <c r="D11423" s="11">
        <v>46204.749224537001</v>
      </c>
      <c r="E11423" t="s">
        <v>15004</v>
      </c>
      <c r="F11423" t="s">
        <v>6617</v>
      </c>
      <c r="G11423" t="s">
        <v>10620</v>
      </c>
      <c r="H11423" t="s">
        <v>6418</v>
      </c>
      <c r="I11423" t="s">
        <v>65</v>
      </c>
      <c r="J11423" t="s">
        <v>636</v>
      </c>
      <c r="K11423" t="s">
        <v>15005</v>
      </c>
      <c r="L11423" t="s">
        <v>14946</v>
      </c>
      <c r="M11423" t="s">
        <v>15006</v>
      </c>
      <c r="N11423" t="s">
        <v>7366</v>
      </c>
      <c r="O11423" t="s">
        <v>7626</v>
      </c>
      <c r="P11423">
        <v>2960000</v>
      </c>
      <c r="Q11423" t="s">
        <v>6636</v>
      </c>
      <c r="R11423" t="s">
        <v>6636</v>
      </c>
      <c r="S11423" s="12"/>
      <c r="T11423" s="13"/>
      <c r="U11423" t="s">
        <v>6636</v>
      </c>
    </row>
    <row r="11424" spans="1:21" x14ac:dyDescent="0.25">
      <c r="A11424" t="s">
        <v>6619</v>
      </c>
      <c r="B11424" s="12">
        <v>42716</v>
      </c>
      <c r="C11424" t="s">
        <v>15003</v>
      </c>
      <c r="D11424" s="11">
        <v>46204.797881944403</v>
      </c>
      <c r="E11424" t="s">
        <v>15004</v>
      </c>
      <c r="F11424" t="s">
        <v>6617</v>
      </c>
      <c r="G11424" t="s">
        <v>10620</v>
      </c>
      <c r="H11424" t="s">
        <v>6418</v>
      </c>
      <c r="I11424" t="s">
        <v>65</v>
      </c>
      <c r="J11424" t="s">
        <v>636</v>
      </c>
      <c r="K11424" t="s">
        <v>15005</v>
      </c>
      <c r="L11424" t="s">
        <v>14946</v>
      </c>
      <c r="M11424" t="s">
        <v>15006</v>
      </c>
      <c r="N11424" t="s">
        <v>7366</v>
      </c>
      <c r="O11424" t="s">
        <v>7626</v>
      </c>
      <c r="P11424">
        <v>2960000</v>
      </c>
      <c r="Q11424" t="s">
        <v>6636</v>
      </c>
      <c r="R11424" t="s">
        <v>6636</v>
      </c>
      <c r="S11424" s="12"/>
      <c r="T11424" s="13"/>
      <c r="U11424" t="s">
        <v>6636</v>
      </c>
    </row>
    <row r="11425" spans="1:21" x14ac:dyDescent="0.25">
      <c r="A11425" t="s">
        <v>6637</v>
      </c>
      <c r="B11425" s="12">
        <v>42765</v>
      </c>
      <c r="C11425" t="s">
        <v>15007</v>
      </c>
      <c r="D11425" s="11">
        <v>46205.896412037</v>
      </c>
      <c r="E11425" t="s">
        <v>15008</v>
      </c>
      <c r="F11425" t="s">
        <v>6617</v>
      </c>
      <c r="G11425" t="s">
        <v>10620</v>
      </c>
      <c r="H11425" t="s">
        <v>6418</v>
      </c>
      <c r="I11425" t="s">
        <v>55</v>
      </c>
      <c r="J11425" t="s">
        <v>176</v>
      </c>
      <c r="K11425" t="s">
        <v>15009</v>
      </c>
      <c r="L11425" t="s">
        <v>14840</v>
      </c>
      <c r="M11425" t="s">
        <v>15010</v>
      </c>
      <c r="N11425" t="s">
        <v>6761</v>
      </c>
      <c r="O11425" t="s">
        <v>6762</v>
      </c>
      <c r="P11425">
        <v>3044570</v>
      </c>
      <c r="Q11425" t="s">
        <v>6636</v>
      </c>
      <c r="R11425" t="s">
        <v>6636</v>
      </c>
      <c r="S11425" s="12"/>
      <c r="T11425" s="13"/>
      <c r="U11425" t="s">
        <v>7460</v>
      </c>
    </row>
    <row r="11426" spans="1:21" x14ac:dyDescent="0.25">
      <c r="A11426" t="s">
        <v>6619</v>
      </c>
      <c r="B11426" s="12">
        <v>42765</v>
      </c>
      <c r="C11426" t="s">
        <v>15007</v>
      </c>
      <c r="D11426" s="11">
        <v>46206.385081018503</v>
      </c>
      <c r="E11426" t="s">
        <v>15008</v>
      </c>
      <c r="F11426" t="s">
        <v>6617</v>
      </c>
      <c r="G11426" t="s">
        <v>10620</v>
      </c>
      <c r="H11426" t="s">
        <v>6418</v>
      </c>
      <c r="I11426" t="s">
        <v>55</v>
      </c>
      <c r="J11426" t="s">
        <v>176</v>
      </c>
      <c r="K11426" t="s">
        <v>15009</v>
      </c>
      <c r="L11426" t="s">
        <v>14840</v>
      </c>
      <c r="M11426" t="s">
        <v>15010</v>
      </c>
      <c r="N11426" t="s">
        <v>6761</v>
      </c>
      <c r="O11426" t="s">
        <v>6762</v>
      </c>
      <c r="P11426">
        <v>3044570</v>
      </c>
      <c r="Q11426" t="s">
        <v>6636</v>
      </c>
      <c r="R11426" t="s">
        <v>6636</v>
      </c>
      <c r="S11426" s="12"/>
      <c r="T11426" s="13"/>
      <c r="U11426" t="s">
        <v>7460</v>
      </c>
    </row>
    <row r="11427" spans="1:21" x14ac:dyDescent="0.25">
      <c r="A11427" t="s">
        <v>6637</v>
      </c>
      <c r="B11427" s="12">
        <v>42880</v>
      </c>
      <c r="C11427" t="s">
        <v>15011</v>
      </c>
      <c r="D11427" s="11">
        <v>46208.795717592599</v>
      </c>
      <c r="E11427" t="s">
        <v>15012</v>
      </c>
      <c r="F11427" t="s">
        <v>6617</v>
      </c>
      <c r="G11427" t="s">
        <v>10620</v>
      </c>
      <c r="H11427" t="s">
        <v>6418</v>
      </c>
      <c r="I11427" t="s">
        <v>55</v>
      </c>
      <c r="J11427" t="s">
        <v>44</v>
      </c>
      <c r="K11427" t="s">
        <v>15013</v>
      </c>
      <c r="L11427" t="s">
        <v>14856</v>
      </c>
      <c r="M11427" t="s">
        <v>15014</v>
      </c>
      <c r="N11427" t="s">
        <v>6761</v>
      </c>
      <c r="O11427" t="s">
        <v>7185</v>
      </c>
      <c r="P11427">
        <v>4649000</v>
      </c>
      <c r="Q11427" t="s">
        <v>6893</v>
      </c>
      <c r="R11427" t="s">
        <v>6779</v>
      </c>
      <c r="S11427" s="12"/>
      <c r="T11427" s="13"/>
      <c r="U11427" t="s">
        <v>7460</v>
      </c>
    </row>
    <row r="11428" spans="1:21" x14ac:dyDescent="0.25">
      <c r="A11428" t="s">
        <v>6637</v>
      </c>
      <c r="B11428" s="12">
        <v>42899</v>
      </c>
      <c r="C11428" t="s">
        <v>7003</v>
      </c>
      <c r="D11428" s="11">
        <v>46208.851041666698</v>
      </c>
      <c r="E11428" t="s">
        <v>7004</v>
      </c>
      <c r="F11428" t="s">
        <v>6617</v>
      </c>
      <c r="G11428" t="s">
        <v>10620</v>
      </c>
      <c r="H11428" t="s">
        <v>6418</v>
      </c>
      <c r="I11428" t="s">
        <v>65</v>
      </c>
      <c r="J11428" t="s">
        <v>67</v>
      </c>
      <c r="K11428" t="s">
        <v>15015</v>
      </c>
      <c r="L11428" t="s">
        <v>14851</v>
      </c>
      <c r="M11428" t="s">
        <v>15016</v>
      </c>
      <c r="N11428" t="s">
        <v>7001</v>
      </c>
      <c r="O11428" t="s">
        <v>7007</v>
      </c>
      <c r="P11428">
        <v>845000</v>
      </c>
      <c r="Q11428" t="s">
        <v>6636</v>
      </c>
      <c r="R11428" t="s">
        <v>6636</v>
      </c>
      <c r="S11428" s="12"/>
      <c r="T11428" s="13"/>
      <c r="U11428" t="s">
        <v>7008</v>
      </c>
    </row>
    <row r="11429" spans="1:21" x14ac:dyDescent="0.25">
      <c r="A11429" t="s">
        <v>6619</v>
      </c>
      <c r="B11429" s="12">
        <v>42880</v>
      </c>
      <c r="C11429" t="s">
        <v>15011</v>
      </c>
      <c r="D11429" s="11">
        <v>46209.620706018497</v>
      </c>
      <c r="E11429" t="s">
        <v>15012</v>
      </c>
      <c r="F11429" t="s">
        <v>6617</v>
      </c>
      <c r="G11429" t="s">
        <v>10620</v>
      </c>
      <c r="H11429" t="s">
        <v>6418</v>
      </c>
      <c r="I11429" t="s">
        <v>55</v>
      </c>
      <c r="J11429" t="s">
        <v>44</v>
      </c>
      <c r="K11429" t="s">
        <v>15013</v>
      </c>
      <c r="L11429" t="s">
        <v>14856</v>
      </c>
      <c r="M11429" t="s">
        <v>15014</v>
      </c>
      <c r="N11429" t="s">
        <v>6761</v>
      </c>
      <c r="O11429" t="s">
        <v>7185</v>
      </c>
      <c r="P11429">
        <v>4649000</v>
      </c>
      <c r="Q11429" t="s">
        <v>6893</v>
      </c>
      <c r="R11429" t="s">
        <v>6779</v>
      </c>
      <c r="S11429" s="12"/>
      <c r="T11429" s="13"/>
      <c r="U11429" t="s">
        <v>7460</v>
      </c>
    </row>
    <row r="11430" spans="1:21" x14ac:dyDescent="0.25">
      <c r="A11430" t="s">
        <v>6637</v>
      </c>
      <c r="B11430" s="12">
        <v>42892</v>
      </c>
      <c r="C11430" t="s">
        <v>15017</v>
      </c>
      <c r="D11430" s="11">
        <v>46209.722800925898</v>
      </c>
      <c r="E11430" t="s">
        <v>15018</v>
      </c>
      <c r="F11430" t="s">
        <v>6617</v>
      </c>
      <c r="G11430" t="s">
        <v>10620</v>
      </c>
      <c r="H11430" t="s">
        <v>6418</v>
      </c>
      <c r="I11430" t="s">
        <v>55</v>
      </c>
      <c r="J11430" t="s">
        <v>737</v>
      </c>
      <c r="K11430" t="s">
        <v>15019</v>
      </c>
      <c r="L11430" t="s">
        <v>14856</v>
      </c>
      <c r="M11430" t="s">
        <v>15020</v>
      </c>
      <c r="N11430" t="s">
        <v>6761</v>
      </c>
      <c r="O11430" t="s">
        <v>7185</v>
      </c>
      <c r="P11430">
        <v>4720000</v>
      </c>
      <c r="Q11430" t="s">
        <v>6636</v>
      </c>
      <c r="R11430" t="s">
        <v>6636</v>
      </c>
      <c r="S11430" s="12"/>
      <c r="T11430" s="13"/>
      <c r="U11430" t="s">
        <v>6629</v>
      </c>
    </row>
    <row r="11431" spans="1:21" x14ac:dyDescent="0.25">
      <c r="A11431" t="s">
        <v>6619</v>
      </c>
      <c r="B11431" s="12">
        <v>42892</v>
      </c>
      <c r="C11431" t="s">
        <v>15017</v>
      </c>
      <c r="D11431" s="11">
        <v>46209.753750000003</v>
      </c>
      <c r="E11431" t="s">
        <v>15018</v>
      </c>
      <c r="F11431" t="s">
        <v>6617</v>
      </c>
      <c r="G11431" t="s">
        <v>10620</v>
      </c>
      <c r="H11431" t="s">
        <v>6418</v>
      </c>
      <c r="I11431" t="s">
        <v>55</v>
      </c>
      <c r="J11431" t="s">
        <v>737</v>
      </c>
      <c r="K11431" t="s">
        <v>15019</v>
      </c>
      <c r="L11431" t="s">
        <v>14856</v>
      </c>
      <c r="M11431" t="s">
        <v>15020</v>
      </c>
      <c r="N11431" t="s">
        <v>6761</v>
      </c>
      <c r="O11431" t="s">
        <v>7185</v>
      </c>
      <c r="P11431">
        <v>4720000</v>
      </c>
      <c r="Q11431" t="s">
        <v>6636</v>
      </c>
      <c r="R11431" t="s">
        <v>6636</v>
      </c>
      <c r="S11431" s="12"/>
      <c r="T11431" s="13"/>
      <c r="U11431" t="s">
        <v>6629</v>
      </c>
    </row>
    <row r="11432" spans="1:21" x14ac:dyDescent="0.25">
      <c r="A11432" t="s">
        <v>6619</v>
      </c>
      <c r="B11432" s="12">
        <v>42899</v>
      </c>
      <c r="C11432" t="s">
        <v>7003</v>
      </c>
      <c r="D11432" s="11">
        <v>46209.835902777799</v>
      </c>
      <c r="E11432" t="s">
        <v>7004</v>
      </c>
      <c r="F11432" t="s">
        <v>6617</v>
      </c>
      <c r="G11432" t="s">
        <v>10620</v>
      </c>
      <c r="H11432" t="s">
        <v>6418</v>
      </c>
      <c r="I11432" t="s">
        <v>65</v>
      </c>
      <c r="J11432" t="s">
        <v>67</v>
      </c>
      <c r="K11432" t="s">
        <v>15015</v>
      </c>
      <c r="L11432" t="s">
        <v>14851</v>
      </c>
      <c r="M11432" t="s">
        <v>15016</v>
      </c>
      <c r="N11432" t="s">
        <v>7001</v>
      </c>
      <c r="O11432" t="s">
        <v>7007</v>
      </c>
      <c r="P11432">
        <v>845000</v>
      </c>
      <c r="Q11432" t="s">
        <v>6636</v>
      </c>
      <c r="R11432" t="s">
        <v>6636</v>
      </c>
      <c r="S11432" s="12"/>
      <c r="T11432" s="13"/>
      <c r="U11432" t="s">
        <v>7008</v>
      </c>
    </row>
    <row r="11433" spans="1:21" x14ac:dyDescent="0.25">
      <c r="A11433" t="s">
        <v>6637</v>
      </c>
      <c r="B11433" s="12">
        <v>42926</v>
      </c>
      <c r="C11433" t="s">
        <v>15021</v>
      </c>
      <c r="D11433" s="11">
        <v>46209.842476851903</v>
      </c>
      <c r="E11433" t="s">
        <v>15022</v>
      </c>
      <c r="F11433" t="s">
        <v>6617</v>
      </c>
      <c r="G11433" t="s">
        <v>10620</v>
      </c>
      <c r="H11433" t="s">
        <v>6418</v>
      </c>
      <c r="I11433" t="s">
        <v>65</v>
      </c>
      <c r="J11433" t="s">
        <v>132</v>
      </c>
      <c r="K11433" t="s">
        <v>15023</v>
      </c>
      <c r="L11433" t="s">
        <v>14946</v>
      </c>
      <c r="M11433" t="s">
        <v>15024</v>
      </c>
      <c r="N11433" t="s">
        <v>7366</v>
      </c>
      <c r="O11433" t="s">
        <v>7650</v>
      </c>
      <c r="P11433">
        <v>3575000</v>
      </c>
      <c r="Q11433" t="s">
        <v>6636</v>
      </c>
      <c r="R11433" t="s">
        <v>6636</v>
      </c>
      <c r="S11433" s="12"/>
      <c r="T11433" s="13"/>
      <c r="U11433" t="s">
        <v>7136</v>
      </c>
    </row>
    <row r="11434" spans="1:21" x14ac:dyDescent="0.25">
      <c r="A11434" t="s">
        <v>6637</v>
      </c>
      <c r="B11434" s="12">
        <v>42916</v>
      </c>
      <c r="C11434" t="s">
        <v>15025</v>
      </c>
      <c r="D11434" s="11">
        <v>46209.884953703702</v>
      </c>
      <c r="E11434" t="s">
        <v>15026</v>
      </c>
      <c r="F11434" t="s">
        <v>6617</v>
      </c>
      <c r="G11434" t="s">
        <v>10620</v>
      </c>
      <c r="H11434" t="s">
        <v>6418</v>
      </c>
      <c r="I11434" t="s">
        <v>65</v>
      </c>
      <c r="J11434" t="s">
        <v>636</v>
      </c>
      <c r="K11434" t="s">
        <v>15027</v>
      </c>
      <c r="L11434" t="s">
        <v>14806</v>
      </c>
      <c r="M11434" t="s">
        <v>15028</v>
      </c>
      <c r="N11434" t="s">
        <v>6787</v>
      </c>
      <c r="O11434" t="s">
        <v>6835</v>
      </c>
      <c r="P11434">
        <v>2870010</v>
      </c>
      <c r="Q11434" t="s">
        <v>6636</v>
      </c>
      <c r="R11434" t="s">
        <v>6636</v>
      </c>
      <c r="S11434" s="12"/>
      <c r="T11434" s="13"/>
      <c r="U11434" t="s">
        <v>6636</v>
      </c>
    </row>
    <row r="11435" spans="1:21" x14ac:dyDescent="0.25">
      <c r="A11435" t="s">
        <v>6619</v>
      </c>
      <c r="B11435" s="12">
        <v>42916</v>
      </c>
      <c r="C11435" t="s">
        <v>15025</v>
      </c>
      <c r="D11435" s="11">
        <v>46210.532986111102</v>
      </c>
      <c r="E11435" t="s">
        <v>15026</v>
      </c>
      <c r="F11435" t="s">
        <v>6617</v>
      </c>
      <c r="G11435" t="s">
        <v>10620</v>
      </c>
      <c r="H11435" t="s">
        <v>6418</v>
      </c>
      <c r="I11435" t="s">
        <v>65</v>
      </c>
      <c r="J11435" t="s">
        <v>636</v>
      </c>
      <c r="K11435" t="s">
        <v>15027</v>
      </c>
      <c r="L11435" t="s">
        <v>14806</v>
      </c>
      <c r="M11435" t="s">
        <v>15028</v>
      </c>
      <c r="N11435" t="s">
        <v>6787</v>
      </c>
      <c r="O11435" t="s">
        <v>6835</v>
      </c>
      <c r="P11435">
        <v>2870010</v>
      </c>
      <c r="Q11435" t="s">
        <v>6636</v>
      </c>
      <c r="R11435" t="s">
        <v>6636</v>
      </c>
      <c r="S11435" s="12"/>
      <c r="T11435" s="13"/>
      <c r="U11435" t="s">
        <v>6636</v>
      </c>
    </row>
    <row r="11436" spans="1:21" x14ac:dyDescent="0.25">
      <c r="A11436" t="s">
        <v>6619</v>
      </c>
      <c r="B11436" s="12">
        <v>42926</v>
      </c>
      <c r="C11436" t="s">
        <v>15021</v>
      </c>
      <c r="D11436" s="11">
        <v>46210.666678240697</v>
      </c>
      <c r="E11436" t="s">
        <v>15022</v>
      </c>
      <c r="F11436" t="s">
        <v>6617</v>
      </c>
      <c r="G11436" t="s">
        <v>10620</v>
      </c>
      <c r="H11436" t="s">
        <v>6418</v>
      </c>
      <c r="I11436" t="s">
        <v>65</v>
      </c>
      <c r="J11436" t="s">
        <v>132</v>
      </c>
      <c r="K11436" t="s">
        <v>15023</v>
      </c>
      <c r="L11436" t="s">
        <v>14946</v>
      </c>
      <c r="M11436" t="s">
        <v>15024</v>
      </c>
      <c r="N11436" t="s">
        <v>7366</v>
      </c>
      <c r="O11436" t="s">
        <v>7650</v>
      </c>
      <c r="P11436">
        <v>3575000</v>
      </c>
      <c r="Q11436" t="s">
        <v>6636</v>
      </c>
      <c r="R11436" t="s">
        <v>6636</v>
      </c>
      <c r="S11436" s="12"/>
      <c r="T11436" s="13"/>
      <c r="U11436" t="s">
        <v>7136</v>
      </c>
    </row>
    <row r="11437" spans="1:21" x14ac:dyDescent="0.25">
      <c r="A11437" t="s">
        <v>6619</v>
      </c>
      <c r="B11437" s="12">
        <v>42929</v>
      </c>
      <c r="C11437" t="s">
        <v>14999</v>
      </c>
      <c r="D11437" s="11">
        <v>46210.7668865741</v>
      </c>
      <c r="E11437" t="s">
        <v>15000</v>
      </c>
      <c r="F11437" t="s">
        <v>6617</v>
      </c>
      <c r="G11437" t="s">
        <v>10620</v>
      </c>
      <c r="H11437" t="s">
        <v>6418</v>
      </c>
      <c r="I11437" t="s">
        <v>65</v>
      </c>
      <c r="J11437" t="s">
        <v>132</v>
      </c>
      <c r="K11437" t="s">
        <v>15001</v>
      </c>
      <c r="L11437" t="s">
        <v>14856</v>
      </c>
      <c r="M11437" t="s">
        <v>15002</v>
      </c>
      <c r="N11437" t="s">
        <v>6761</v>
      </c>
      <c r="O11437" t="s">
        <v>6862</v>
      </c>
      <c r="P11437">
        <v>4239600</v>
      </c>
      <c r="Q11437" t="s">
        <v>6636</v>
      </c>
      <c r="R11437" t="s">
        <v>6636</v>
      </c>
      <c r="S11437" s="12"/>
      <c r="T11437" s="13"/>
      <c r="U11437" t="s">
        <v>6629</v>
      </c>
    </row>
    <row r="11438" spans="1:21" x14ac:dyDescent="0.25">
      <c r="A11438" t="s">
        <v>6637</v>
      </c>
      <c r="B11438" s="12">
        <v>42976</v>
      </c>
      <c r="C11438" t="s">
        <v>15029</v>
      </c>
      <c r="D11438" s="11">
        <v>46210.876041666699</v>
      </c>
      <c r="E11438" t="s">
        <v>15030</v>
      </c>
      <c r="F11438" t="s">
        <v>6617</v>
      </c>
      <c r="G11438" t="s">
        <v>10620</v>
      </c>
      <c r="H11438" t="s">
        <v>6418</v>
      </c>
      <c r="I11438" t="s">
        <v>65</v>
      </c>
      <c r="J11438" t="s">
        <v>57</v>
      </c>
      <c r="K11438" t="s">
        <v>14977</v>
      </c>
      <c r="L11438" t="s">
        <v>14806</v>
      </c>
      <c r="M11438" t="s">
        <v>14978</v>
      </c>
      <c r="N11438" t="s">
        <v>7044</v>
      </c>
      <c r="O11438" t="s">
        <v>9213</v>
      </c>
      <c r="P11438">
        <v>4350473</v>
      </c>
      <c r="Q11438" t="s">
        <v>6778</v>
      </c>
      <c r="R11438" t="s">
        <v>6779</v>
      </c>
      <c r="S11438" s="12"/>
      <c r="T11438" s="13"/>
      <c r="U11438" t="s">
        <v>6629</v>
      </c>
    </row>
    <row r="11439" spans="1:21" x14ac:dyDescent="0.25">
      <c r="A11439" t="s">
        <v>6637</v>
      </c>
      <c r="B11439" s="12">
        <v>42967</v>
      </c>
      <c r="C11439" t="s">
        <v>10095</v>
      </c>
      <c r="D11439" s="11">
        <v>46211.6084722222</v>
      </c>
      <c r="E11439" t="s">
        <v>10096</v>
      </c>
      <c r="F11439" t="s">
        <v>6617</v>
      </c>
      <c r="G11439" t="s">
        <v>10620</v>
      </c>
      <c r="H11439" t="s">
        <v>6418</v>
      </c>
      <c r="I11439" t="s">
        <v>55</v>
      </c>
      <c r="J11439" t="s">
        <v>737</v>
      </c>
      <c r="K11439" t="s">
        <v>15031</v>
      </c>
      <c r="L11439" t="s">
        <v>14806</v>
      </c>
      <c r="M11439" t="s">
        <v>15032</v>
      </c>
      <c r="N11439" t="s">
        <v>7044</v>
      </c>
      <c r="O11439" t="s">
        <v>7045</v>
      </c>
      <c r="P11439">
        <v>3441200</v>
      </c>
      <c r="Q11439" t="s">
        <v>6636</v>
      </c>
      <c r="R11439" t="s">
        <v>6636</v>
      </c>
      <c r="S11439" s="12"/>
      <c r="T11439" s="13"/>
      <c r="U11439" t="s">
        <v>6629</v>
      </c>
    </row>
    <row r="11440" spans="1:21" x14ac:dyDescent="0.25">
      <c r="A11440" t="s">
        <v>6619</v>
      </c>
      <c r="B11440" s="12">
        <v>42967</v>
      </c>
      <c r="C11440" t="s">
        <v>10095</v>
      </c>
      <c r="D11440" s="11">
        <v>46211.624745370398</v>
      </c>
      <c r="E11440" t="s">
        <v>10096</v>
      </c>
      <c r="F11440" t="s">
        <v>6617</v>
      </c>
      <c r="G11440" t="s">
        <v>10620</v>
      </c>
      <c r="H11440" t="s">
        <v>6418</v>
      </c>
      <c r="I11440" t="s">
        <v>55</v>
      </c>
      <c r="J11440" t="s">
        <v>737</v>
      </c>
      <c r="K11440" t="s">
        <v>15031</v>
      </c>
      <c r="L11440" t="s">
        <v>14806</v>
      </c>
      <c r="M11440" t="s">
        <v>15032</v>
      </c>
      <c r="N11440" t="s">
        <v>7044</v>
      </c>
      <c r="O11440" t="s">
        <v>7045</v>
      </c>
      <c r="P11440">
        <v>3441200</v>
      </c>
      <c r="Q11440" t="s">
        <v>6636</v>
      </c>
      <c r="R11440" t="s">
        <v>6636</v>
      </c>
      <c r="S11440" s="12"/>
      <c r="T11440" s="13"/>
      <c r="U11440" t="s">
        <v>6629</v>
      </c>
    </row>
    <row r="11441" spans="1:21" x14ac:dyDescent="0.25">
      <c r="A11441" t="s">
        <v>6619</v>
      </c>
      <c r="B11441" s="12">
        <v>42976</v>
      </c>
      <c r="C11441" t="s">
        <v>15029</v>
      </c>
      <c r="D11441" s="11">
        <v>46211.746134259301</v>
      </c>
      <c r="E11441" t="s">
        <v>15030</v>
      </c>
      <c r="F11441" t="s">
        <v>6617</v>
      </c>
      <c r="G11441" t="s">
        <v>10620</v>
      </c>
      <c r="H11441" t="s">
        <v>6418</v>
      </c>
      <c r="I11441" t="s">
        <v>65</v>
      </c>
      <c r="J11441" t="s">
        <v>57</v>
      </c>
      <c r="K11441" t="s">
        <v>14977</v>
      </c>
      <c r="L11441" t="s">
        <v>14806</v>
      </c>
      <c r="M11441" t="s">
        <v>14978</v>
      </c>
      <c r="N11441" t="s">
        <v>7044</v>
      </c>
      <c r="O11441" t="s">
        <v>9213</v>
      </c>
      <c r="P11441">
        <v>4350473</v>
      </c>
      <c r="Q11441" t="s">
        <v>6778</v>
      </c>
      <c r="R11441" t="s">
        <v>6779</v>
      </c>
      <c r="S11441" s="12"/>
      <c r="T11441" s="13"/>
      <c r="U11441" t="s">
        <v>6629</v>
      </c>
    </row>
    <row r="11442" spans="1:21" x14ac:dyDescent="0.25">
      <c r="A11442" t="s">
        <v>6637</v>
      </c>
      <c r="B11442" s="12">
        <v>43161</v>
      </c>
      <c r="C11442" t="s">
        <v>15033</v>
      </c>
      <c r="D11442" s="11">
        <v>46214.520486111098</v>
      </c>
      <c r="E11442" t="s">
        <v>15034</v>
      </c>
      <c r="F11442" t="s">
        <v>6617</v>
      </c>
      <c r="G11442" t="s">
        <v>10620</v>
      </c>
      <c r="H11442" t="s">
        <v>6418</v>
      </c>
      <c r="I11442" t="s">
        <v>6636</v>
      </c>
      <c r="J11442" t="s">
        <v>6636</v>
      </c>
      <c r="K11442" t="s">
        <v>15035</v>
      </c>
      <c r="L11442" t="s">
        <v>14806</v>
      </c>
      <c r="M11442" t="s">
        <v>15036</v>
      </c>
      <c r="N11442" t="s">
        <v>6787</v>
      </c>
      <c r="O11442" t="s">
        <v>6810</v>
      </c>
      <c r="P11442">
        <v>2870010</v>
      </c>
      <c r="Q11442" t="s">
        <v>6636</v>
      </c>
      <c r="R11442" t="s">
        <v>6636</v>
      </c>
      <c r="S11442" s="12"/>
      <c r="T11442" s="13"/>
      <c r="U11442" t="s">
        <v>6629</v>
      </c>
    </row>
    <row r="11443" spans="1:21" x14ac:dyDescent="0.25">
      <c r="A11443" t="s">
        <v>6637</v>
      </c>
      <c r="B11443" s="12">
        <v>43288</v>
      </c>
      <c r="C11443" t="s">
        <v>15037</v>
      </c>
      <c r="D11443" s="11">
        <v>46215.860416666699</v>
      </c>
      <c r="E11443" t="s">
        <v>15038</v>
      </c>
      <c r="F11443" t="s">
        <v>6617</v>
      </c>
      <c r="G11443" t="s">
        <v>10620</v>
      </c>
      <c r="H11443" t="s">
        <v>6418</v>
      </c>
      <c r="I11443" t="s">
        <v>55</v>
      </c>
      <c r="J11443" t="s">
        <v>295</v>
      </c>
      <c r="K11443" t="s">
        <v>15039</v>
      </c>
      <c r="L11443" t="s">
        <v>14856</v>
      </c>
      <c r="M11443" t="s">
        <v>15040</v>
      </c>
      <c r="N11443" t="s">
        <v>6761</v>
      </c>
      <c r="O11443" t="s">
        <v>6862</v>
      </c>
      <c r="P11443">
        <v>4383000</v>
      </c>
      <c r="Q11443" t="s">
        <v>6636</v>
      </c>
      <c r="R11443" t="s">
        <v>6636</v>
      </c>
      <c r="S11443" s="12"/>
      <c r="T11443" s="13"/>
      <c r="U11443" t="s">
        <v>6629</v>
      </c>
    </row>
    <row r="11444" spans="1:21" x14ac:dyDescent="0.25">
      <c r="A11444" t="s">
        <v>6619</v>
      </c>
      <c r="B11444" s="12">
        <v>43161</v>
      </c>
      <c r="C11444" t="s">
        <v>15033</v>
      </c>
      <c r="D11444" s="11">
        <v>46216.435775462996</v>
      </c>
      <c r="E11444" t="s">
        <v>15034</v>
      </c>
      <c r="F11444" t="s">
        <v>6617</v>
      </c>
      <c r="G11444" t="s">
        <v>10620</v>
      </c>
      <c r="H11444" t="s">
        <v>6418</v>
      </c>
      <c r="I11444" t="s">
        <v>6636</v>
      </c>
      <c r="J11444" t="s">
        <v>6636</v>
      </c>
      <c r="K11444" t="s">
        <v>15035</v>
      </c>
      <c r="L11444" t="s">
        <v>14806</v>
      </c>
      <c r="M11444" t="s">
        <v>15036</v>
      </c>
      <c r="N11444" t="s">
        <v>6787</v>
      </c>
      <c r="O11444" t="s">
        <v>6810</v>
      </c>
      <c r="P11444">
        <v>2870010</v>
      </c>
      <c r="Q11444" t="s">
        <v>6636</v>
      </c>
      <c r="R11444" t="s">
        <v>6636</v>
      </c>
      <c r="S11444" s="12"/>
      <c r="T11444" s="13"/>
      <c r="U11444" t="s">
        <v>6629</v>
      </c>
    </row>
    <row r="11445" spans="1:21" x14ac:dyDescent="0.25">
      <c r="A11445" t="s">
        <v>6637</v>
      </c>
      <c r="B11445" s="12">
        <v>43323</v>
      </c>
      <c r="C11445" t="s">
        <v>13629</v>
      </c>
      <c r="D11445" s="11">
        <v>46217.834490740701</v>
      </c>
      <c r="E11445" t="s">
        <v>13630</v>
      </c>
      <c r="F11445" t="s">
        <v>6617</v>
      </c>
      <c r="G11445" t="s">
        <v>10620</v>
      </c>
      <c r="H11445" t="s">
        <v>6418</v>
      </c>
      <c r="I11445" t="s">
        <v>65</v>
      </c>
      <c r="J11445" t="s">
        <v>9067</v>
      </c>
      <c r="K11445" t="s">
        <v>15041</v>
      </c>
      <c r="L11445" t="s">
        <v>14806</v>
      </c>
      <c r="M11445" t="s">
        <v>15042</v>
      </c>
      <c r="N11445" t="s">
        <v>6787</v>
      </c>
      <c r="O11445" t="s">
        <v>6798</v>
      </c>
      <c r="P11445">
        <v>2349000</v>
      </c>
      <c r="Q11445" t="s">
        <v>6636</v>
      </c>
      <c r="R11445" t="s">
        <v>6636</v>
      </c>
      <c r="S11445" s="12"/>
      <c r="T11445" s="13"/>
      <c r="U11445" t="s">
        <v>6629</v>
      </c>
    </row>
    <row r="11446" spans="1:21" x14ac:dyDescent="0.25">
      <c r="A11446" t="s">
        <v>6637</v>
      </c>
      <c r="B11446" s="12">
        <v>43270</v>
      </c>
      <c r="C11446" t="s">
        <v>15043</v>
      </c>
      <c r="D11446" s="11">
        <v>46217.9152777778</v>
      </c>
      <c r="E11446" t="s">
        <v>15044</v>
      </c>
      <c r="F11446" t="s">
        <v>6617</v>
      </c>
      <c r="G11446" t="s">
        <v>10620</v>
      </c>
      <c r="H11446" t="s">
        <v>6418</v>
      </c>
      <c r="I11446" t="s">
        <v>65</v>
      </c>
      <c r="J11446" t="s">
        <v>636</v>
      </c>
      <c r="K11446" t="s">
        <v>15045</v>
      </c>
      <c r="L11446" t="s">
        <v>14856</v>
      </c>
      <c r="M11446" t="s">
        <v>15046</v>
      </c>
      <c r="N11446" t="s">
        <v>6761</v>
      </c>
      <c r="O11446" t="s">
        <v>6771</v>
      </c>
      <c r="P11446">
        <v>3099000</v>
      </c>
      <c r="Q11446" t="s">
        <v>6636</v>
      </c>
      <c r="R11446" t="s">
        <v>6636</v>
      </c>
      <c r="S11446" s="12"/>
      <c r="T11446" s="13"/>
      <c r="U11446" t="s">
        <v>9005</v>
      </c>
    </row>
    <row r="11447" spans="1:21" x14ac:dyDescent="0.25">
      <c r="A11447" t="s">
        <v>6619</v>
      </c>
      <c r="B11447" s="12">
        <v>43270</v>
      </c>
      <c r="C11447" t="s">
        <v>15043</v>
      </c>
      <c r="D11447" s="11">
        <v>46218.444479166697</v>
      </c>
      <c r="E11447" t="s">
        <v>15044</v>
      </c>
      <c r="F11447" t="s">
        <v>6617</v>
      </c>
      <c r="G11447" t="s">
        <v>10620</v>
      </c>
      <c r="H11447" t="s">
        <v>6418</v>
      </c>
      <c r="I11447" t="s">
        <v>65</v>
      </c>
      <c r="J11447" t="s">
        <v>636</v>
      </c>
      <c r="K11447" t="s">
        <v>15045</v>
      </c>
      <c r="L11447" t="s">
        <v>14856</v>
      </c>
      <c r="M11447" t="s">
        <v>15046</v>
      </c>
      <c r="N11447" t="s">
        <v>6761</v>
      </c>
      <c r="O11447" t="s">
        <v>6771</v>
      </c>
      <c r="P11447">
        <v>3099000</v>
      </c>
      <c r="Q11447" t="s">
        <v>6636</v>
      </c>
      <c r="R11447" t="s">
        <v>6636</v>
      </c>
      <c r="S11447" s="12"/>
      <c r="T11447" s="13"/>
      <c r="U11447" t="s">
        <v>9005</v>
      </c>
    </row>
    <row r="11448" spans="1:21" x14ac:dyDescent="0.25">
      <c r="A11448" t="s">
        <v>6619</v>
      </c>
      <c r="B11448" s="12">
        <v>43288</v>
      </c>
      <c r="C11448" t="s">
        <v>15037</v>
      </c>
      <c r="D11448" s="11">
        <v>46218.640046296299</v>
      </c>
      <c r="E11448" t="s">
        <v>15038</v>
      </c>
      <c r="F11448" t="s">
        <v>6617</v>
      </c>
      <c r="G11448" t="s">
        <v>10620</v>
      </c>
      <c r="H11448" t="s">
        <v>6418</v>
      </c>
      <c r="I11448" t="s">
        <v>55</v>
      </c>
      <c r="J11448" t="s">
        <v>295</v>
      </c>
      <c r="K11448" t="s">
        <v>15039</v>
      </c>
      <c r="L11448" t="s">
        <v>14856</v>
      </c>
      <c r="M11448" t="s">
        <v>15040</v>
      </c>
      <c r="N11448" t="s">
        <v>6761</v>
      </c>
      <c r="O11448" t="s">
        <v>6862</v>
      </c>
      <c r="P11448">
        <v>4383000</v>
      </c>
      <c r="Q11448" t="s">
        <v>6636</v>
      </c>
      <c r="R11448" t="s">
        <v>6636</v>
      </c>
      <c r="S11448" s="12"/>
      <c r="T11448" s="13"/>
      <c r="U11448" t="s">
        <v>6629</v>
      </c>
    </row>
    <row r="11449" spans="1:21" x14ac:dyDescent="0.25">
      <c r="A11449" t="s">
        <v>6619</v>
      </c>
      <c r="B11449" s="12">
        <v>43323</v>
      </c>
      <c r="C11449" t="s">
        <v>13629</v>
      </c>
      <c r="D11449" s="11">
        <v>46219.509305555599</v>
      </c>
      <c r="E11449" t="s">
        <v>13630</v>
      </c>
      <c r="F11449" t="s">
        <v>6617</v>
      </c>
      <c r="G11449" t="s">
        <v>10620</v>
      </c>
      <c r="H11449" t="s">
        <v>6418</v>
      </c>
      <c r="I11449" t="s">
        <v>65</v>
      </c>
      <c r="J11449" t="s">
        <v>9067</v>
      </c>
      <c r="K11449" t="s">
        <v>15041</v>
      </c>
      <c r="L11449" t="s">
        <v>14806</v>
      </c>
      <c r="M11449" t="s">
        <v>15042</v>
      </c>
      <c r="N11449" t="s">
        <v>6787</v>
      </c>
      <c r="O11449" t="s">
        <v>6798</v>
      </c>
      <c r="P11449">
        <v>2349000</v>
      </c>
      <c r="Q11449" t="s">
        <v>6636</v>
      </c>
      <c r="R11449" t="s">
        <v>6636</v>
      </c>
      <c r="S11449" s="12"/>
      <c r="T11449" s="13"/>
      <c r="U11449" t="s">
        <v>6629</v>
      </c>
    </row>
    <row r="11450" spans="1:21" x14ac:dyDescent="0.25">
      <c r="A11450" t="s">
        <v>6637</v>
      </c>
      <c r="B11450" s="12">
        <v>43367</v>
      </c>
      <c r="C11450" t="s">
        <v>15047</v>
      </c>
      <c r="D11450" s="11">
        <v>46219.871759259302</v>
      </c>
      <c r="E11450" t="s">
        <v>15048</v>
      </c>
      <c r="F11450" t="s">
        <v>6617</v>
      </c>
      <c r="G11450" t="s">
        <v>10620</v>
      </c>
      <c r="H11450" t="s">
        <v>6418</v>
      </c>
      <c r="I11450" t="s">
        <v>55</v>
      </c>
      <c r="J11450" t="s">
        <v>295</v>
      </c>
      <c r="K11450" t="s">
        <v>15039</v>
      </c>
      <c r="L11450" t="s">
        <v>14856</v>
      </c>
      <c r="M11450" t="s">
        <v>15040</v>
      </c>
      <c r="N11450" t="s">
        <v>6761</v>
      </c>
      <c r="O11450" t="s">
        <v>6862</v>
      </c>
      <c r="P11450">
        <v>4383000</v>
      </c>
      <c r="Q11450" t="s">
        <v>6636</v>
      </c>
      <c r="R11450" t="s">
        <v>6636</v>
      </c>
      <c r="S11450" s="12"/>
      <c r="T11450" s="13"/>
      <c r="U11450" t="s">
        <v>6629</v>
      </c>
    </row>
    <row r="11451" spans="1:21" x14ac:dyDescent="0.25">
      <c r="A11451" t="s">
        <v>6637</v>
      </c>
      <c r="B11451" s="12">
        <v>43364</v>
      </c>
      <c r="C11451" t="s">
        <v>15049</v>
      </c>
      <c r="D11451" s="11">
        <v>46220.3758101852</v>
      </c>
      <c r="E11451" t="s">
        <v>15050</v>
      </c>
      <c r="F11451" t="s">
        <v>6617</v>
      </c>
      <c r="G11451" t="s">
        <v>10620</v>
      </c>
      <c r="H11451" t="s">
        <v>6418</v>
      </c>
      <c r="I11451" t="s">
        <v>6636</v>
      </c>
      <c r="J11451" t="s">
        <v>6636</v>
      </c>
      <c r="K11451" t="s">
        <v>15051</v>
      </c>
      <c r="L11451" t="s">
        <v>14840</v>
      </c>
      <c r="M11451" t="s">
        <v>15052</v>
      </c>
      <c r="N11451" t="s">
        <v>6761</v>
      </c>
      <c r="O11451" t="s">
        <v>6762</v>
      </c>
      <c r="P11451">
        <v>3131890</v>
      </c>
      <c r="Q11451" t="s">
        <v>6636</v>
      </c>
      <c r="R11451" t="s">
        <v>6636</v>
      </c>
      <c r="S11451" s="12"/>
      <c r="T11451" s="13"/>
      <c r="U11451" t="s">
        <v>6629</v>
      </c>
    </row>
    <row r="11452" spans="1:21" x14ac:dyDescent="0.25">
      <c r="A11452" t="s">
        <v>6619</v>
      </c>
      <c r="B11452" s="12">
        <v>43364</v>
      </c>
      <c r="C11452" t="s">
        <v>15049</v>
      </c>
      <c r="D11452" s="11">
        <v>46220.575451388897</v>
      </c>
      <c r="E11452" t="s">
        <v>15050</v>
      </c>
      <c r="F11452" t="s">
        <v>6617</v>
      </c>
      <c r="G11452" t="s">
        <v>10620</v>
      </c>
      <c r="H11452" t="s">
        <v>6418</v>
      </c>
      <c r="I11452" t="s">
        <v>6636</v>
      </c>
      <c r="J11452" t="s">
        <v>6636</v>
      </c>
      <c r="K11452" t="s">
        <v>15051</v>
      </c>
      <c r="L11452" t="s">
        <v>14840</v>
      </c>
      <c r="M11452" t="s">
        <v>15052</v>
      </c>
      <c r="N11452" t="s">
        <v>6761</v>
      </c>
      <c r="O11452" t="s">
        <v>6762</v>
      </c>
      <c r="P11452">
        <v>3131890</v>
      </c>
      <c r="Q11452" t="s">
        <v>6636</v>
      </c>
      <c r="R11452" t="s">
        <v>6636</v>
      </c>
      <c r="S11452" s="12"/>
      <c r="T11452" s="13"/>
      <c r="U11452" t="s">
        <v>6629</v>
      </c>
    </row>
    <row r="11453" spans="1:21" x14ac:dyDescent="0.25">
      <c r="A11453" t="s">
        <v>6619</v>
      </c>
      <c r="B11453" s="12">
        <v>43367</v>
      </c>
      <c r="C11453" t="s">
        <v>15047</v>
      </c>
      <c r="D11453" s="11">
        <v>46220.600416666697</v>
      </c>
      <c r="E11453" t="s">
        <v>15048</v>
      </c>
      <c r="F11453" t="s">
        <v>6617</v>
      </c>
      <c r="G11453" t="s">
        <v>10620</v>
      </c>
      <c r="H11453" t="s">
        <v>6418</v>
      </c>
      <c r="I11453" t="s">
        <v>55</v>
      </c>
      <c r="J11453" t="s">
        <v>295</v>
      </c>
      <c r="K11453" t="s">
        <v>15039</v>
      </c>
      <c r="L11453" t="s">
        <v>14856</v>
      </c>
      <c r="M11453" t="s">
        <v>15040</v>
      </c>
      <c r="N11453" t="s">
        <v>6761</v>
      </c>
      <c r="O11453" t="s">
        <v>6862</v>
      </c>
      <c r="P11453">
        <v>4383000</v>
      </c>
      <c r="Q11453" t="s">
        <v>6636</v>
      </c>
      <c r="R11453" t="s">
        <v>6636</v>
      </c>
      <c r="S11453" s="12"/>
      <c r="T11453" s="13"/>
      <c r="U11453" t="s">
        <v>6629</v>
      </c>
    </row>
    <row r="11454" spans="1:21" x14ac:dyDescent="0.25">
      <c r="A11454" t="s">
        <v>6614</v>
      </c>
      <c r="B11454" s="12"/>
      <c r="C11454" t="s">
        <v>10622</v>
      </c>
      <c r="D11454" s="11">
        <v>46179</v>
      </c>
      <c r="E11454" t="s">
        <v>10623</v>
      </c>
      <c r="F11454" t="s">
        <v>6617</v>
      </c>
      <c r="G11454" t="s">
        <v>6636</v>
      </c>
      <c r="H11454" t="s">
        <v>86</v>
      </c>
      <c r="I11454" t="s">
        <v>6636</v>
      </c>
      <c r="J11454" t="s">
        <v>6636</v>
      </c>
      <c r="K11454" t="s">
        <v>6636</v>
      </c>
      <c r="L11454" t="s">
        <v>6636</v>
      </c>
      <c r="M11454" t="s">
        <v>15053</v>
      </c>
      <c r="N11454" t="s">
        <v>7001</v>
      </c>
      <c r="O11454" t="s">
        <v>7007</v>
      </c>
      <c r="P11454">
        <v>1200000</v>
      </c>
      <c r="Q11454" t="s">
        <v>6636</v>
      </c>
      <c r="R11454" t="s">
        <v>6636</v>
      </c>
      <c r="S11454" s="12">
        <v>1</v>
      </c>
      <c r="T11454" s="13"/>
      <c r="U11454" t="s">
        <v>6629</v>
      </c>
    </row>
    <row r="11455" spans="1:21" x14ac:dyDescent="0.25">
      <c r="A11455" t="s">
        <v>6614</v>
      </c>
      <c r="B11455" s="12"/>
      <c r="C11455" t="s">
        <v>15054</v>
      </c>
      <c r="D11455" s="11">
        <v>46179</v>
      </c>
      <c r="E11455" t="s">
        <v>15055</v>
      </c>
      <c r="F11455" t="s">
        <v>6617</v>
      </c>
      <c r="G11455" t="s">
        <v>6636</v>
      </c>
      <c r="H11455" t="s">
        <v>86</v>
      </c>
      <c r="I11455" t="s">
        <v>6636</v>
      </c>
      <c r="J11455" t="s">
        <v>6636</v>
      </c>
      <c r="K11455" t="s">
        <v>6636</v>
      </c>
      <c r="L11455" t="s">
        <v>6636</v>
      </c>
      <c r="M11455" t="s">
        <v>15056</v>
      </c>
      <c r="N11455" t="s">
        <v>7001</v>
      </c>
      <c r="O11455" t="s">
        <v>7171</v>
      </c>
      <c r="P11455">
        <v>1020000</v>
      </c>
      <c r="Q11455" t="s">
        <v>6636</v>
      </c>
      <c r="R11455" t="s">
        <v>6636</v>
      </c>
      <c r="S11455" s="12">
        <v>1</v>
      </c>
      <c r="T11455" s="13"/>
      <c r="U11455" t="s">
        <v>6636</v>
      </c>
    </row>
    <row r="11456" spans="1:21" x14ac:dyDescent="0.25">
      <c r="A11456" t="s">
        <v>6983</v>
      </c>
      <c r="B11456" s="12"/>
      <c r="C11456" t="s">
        <v>14844</v>
      </c>
      <c r="D11456" s="11">
        <v>46182</v>
      </c>
      <c r="E11456" t="s">
        <v>14845</v>
      </c>
      <c r="F11456" t="s">
        <v>6617</v>
      </c>
      <c r="G11456" t="s">
        <v>10620</v>
      </c>
      <c r="H11456" t="s">
        <v>86</v>
      </c>
      <c r="I11456" t="s">
        <v>65</v>
      </c>
      <c r="J11456" t="s">
        <v>132</v>
      </c>
      <c r="K11456" t="s">
        <v>6636</v>
      </c>
      <c r="L11456" t="s">
        <v>6636</v>
      </c>
      <c r="M11456" t="s">
        <v>15057</v>
      </c>
      <c r="N11456" t="s">
        <v>7001</v>
      </c>
      <c r="O11456" t="s">
        <v>7002</v>
      </c>
      <c r="P11456">
        <v>1605000</v>
      </c>
      <c r="Q11456" t="s">
        <v>6636</v>
      </c>
      <c r="R11456" t="s">
        <v>6636</v>
      </c>
      <c r="S11456" s="12">
        <v>1</v>
      </c>
      <c r="T11456" s="13">
        <v>20062</v>
      </c>
      <c r="U11456" t="s">
        <v>6636</v>
      </c>
    </row>
    <row r="11457" spans="1:21" x14ac:dyDescent="0.25">
      <c r="A11457" t="s">
        <v>6983</v>
      </c>
      <c r="B11457" s="12"/>
      <c r="C11457" t="s">
        <v>15058</v>
      </c>
      <c r="D11457" s="11">
        <v>46182</v>
      </c>
      <c r="E11457" t="s">
        <v>15059</v>
      </c>
      <c r="F11457" t="s">
        <v>6617</v>
      </c>
      <c r="G11457" t="s">
        <v>10620</v>
      </c>
      <c r="H11457" t="s">
        <v>86</v>
      </c>
      <c r="I11457" t="s">
        <v>65</v>
      </c>
      <c r="J11457" t="s">
        <v>132</v>
      </c>
      <c r="K11457" t="s">
        <v>6636</v>
      </c>
      <c r="L11457" t="s">
        <v>6636</v>
      </c>
      <c r="M11457" t="s">
        <v>15060</v>
      </c>
      <c r="N11457" t="s">
        <v>7001</v>
      </c>
      <c r="O11457" t="s">
        <v>7007</v>
      </c>
      <c r="P11457">
        <v>1065000</v>
      </c>
      <c r="Q11457" t="s">
        <v>6636</v>
      </c>
      <c r="R11457" t="s">
        <v>6636</v>
      </c>
      <c r="S11457" s="12">
        <v>1</v>
      </c>
      <c r="T11457" s="13">
        <v>25000</v>
      </c>
      <c r="U11457" t="s">
        <v>6636</v>
      </c>
    </row>
    <row r="11458" spans="1:21" x14ac:dyDescent="0.25">
      <c r="A11458" t="s">
        <v>6614</v>
      </c>
      <c r="B11458" s="12"/>
      <c r="C11458" t="s">
        <v>15061</v>
      </c>
      <c r="D11458" s="11">
        <v>46182</v>
      </c>
      <c r="E11458" t="s">
        <v>15062</v>
      </c>
      <c r="F11458" t="s">
        <v>6617</v>
      </c>
      <c r="G11458" t="s">
        <v>6636</v>
      </c>
      <c r="H11458" t="s">
        <v>86</v>
      </c>
      <c r="I11458" t="s">
        <v>6636</v>
      </c>
      <c r="J11458" t="s">
        <v>6636</v>
      </c>
      <c r="K11458" t="s">
        <v>6636</v>
      </c>
      <c r="L11458" t="s">
        <v>6636</v>
      </c>
      <c r="M11458" t="s">
        <v>15063</v>
      </c>
      <c r="N11458" t="s">
        <v>7001</v>
      </c>
      <c r="O11458" t="s">
        <v>7007</v>
      </c>
      <c r="P11458">
        <v>1110000</v>
      </c>
      <c r="Q11458" t="s">
        <v>6636</v>
      </c>
      <c r="R11458" t="s">
        <v>6636</v>
      </c>
      <c r="S11458" s="12">
        <v>1</v>
      </c>
      <c r="T11458" s="13"/>
      <c r="U11458" t="s">
        <v>6636</v>
      </c>
    </row>
    <row r="11459" spans="1:21" x14ac:dyDescent="0.25">
      <c r="A11459" t="s">
        <v>6983</v>
      </c>
      <c r="B11459" s="12"/>
      <c r="C11459" t="s">
        <v>14829</v>
      </c>
      <c r="D11459" s="11">
        <v>46185</v>
      </c>
      <c r="E11459" t="s">
        <v>14830</v>
      </c>
      <c r="F11459" t="s">
        <v>6617</v>
      </c>
      <c r="G11459" t="s">
        <v>10620</v>
      </c>
      <c r="H11459" t="s">
        <v>86</v>
      </c>
      <c r="I11459" t="s">
        <v>55</v>
      </c>
      <c r="J11459" t="s">
        <v>643</v>
      </c>
      <c r="K11459" t="s">
        <v>6636</v>
      </c>
      <c r="L11459" t="s">
        <v>6636</v>
      </c>
      <c r="M11459" t="s">
        <v>14832</v>
      </c>
      <c r="N11459" t="s">
        <v>7001</v>
      </c>
      <c r="O11459" t="s">
        <v>7062</v>
      </c>
      <c r="P11459">
        <v>1822000</v>
      </c>
      <c r="Q11459" t="s">
        <v>6636</v>
      </c>
      <c r="R11459" t="s">
        <v>6636</v>
      </c>
      <c r="S11459" s="12">
        <v>1</v>
      </c>
      <c r="T11459" s="13">
        <v>23712</v>
      </c>
      <c r="U11459" t="s">
        <v>6636</v>
      </c>
    </row>
    <row r="11460" spans="1:21" x14ac:dyDescent="0.25">
      <c r="A11460" t="s">
        <v>6614</v>
      </c>
      <c r="B11460" s="12"/>
      <c r="C11460" t="s">
        <v>15064</v>
      </c>
      <c r="D11460" s="11">
        <v>46190</v>
      </c>
      <c r="E11460" t="s">
        <v>15065</v>
      </c>
      <c r="F11460" t="s">
        <v>6617</v>
      </c>
      <c r="G11460" t="s">
        <v>6636</v>
      </c>
      <c r="H11460" t="s">
        <v>86</v>
      </c>
      <c r="I11460" t="s">
        <v>6636</v>
      </c>
      <c r="J11460" t="s">
        <v>6636</v>
      </c>
      <c r="K11460" t="s">
        <v>6636</v>
      </c>
      <c r="L11460" t="s">
        <v>6636</v>
      </c>
      <c r="M11460" t="s">
        <v>6636</v>
      </c>
      <c r="N11460" t="s">
        <v>6636</v>
      </c>
      <c r="O11460" t="s">
        <v>6636</v>
      </c>
      <c r="P11460">
        <v>1281000</v>
      </c>
      <c r="Q11460" t="s">
        <v>6636</v>
      </c>
      <c r="R11460" t="s">
        <v>6636</v>
      </c>
      <c r="S11460" s="12">
        <v>1</v>
      </c>
      <c r="T11460" s="13"/>
      <c r="U11460" t="s">
        <v>6636</v>
      </c>
    </row>
    <row r="11461" spans="1:21" x14ac:dyDescent="0.25">
      <c r="A11461" t="s">
        <v>6614</v>
      </c>
      <c r="B11461" s="12"/>
      <c r="C11461" t="s">
        <v>10622</v>
      </c>
      <c r="D11461" s="11">
        <v>46191</v>
      </c>
      <c r="E11461" t="s">
        <v>10623</v>
      </c>
      <c r="F11461" t="s">
        <v>6617</v>
      </c>
      <c r="G11461" t="s">
        <v>6636</v>
      </c>
      <c r="H11461" t="s">
        <v>86</v>
      </c>
      <c r="I11461" t="s">
        <v>6636</v>
      </c>
      <c r="J11461" t="s">
        <v>6636</v>
      </c>
      <c r="K11461" t="s">
        <v>6636</v>
      </c>
      <c r="L11461" t="s">
        <v>6636</v>
      </c>
      <c r="M11461" t="s">
        <v>15066</v>
      </c>
      <c r="N11461" t="s">
        <v>7001</v>
      </c>
      <c r="O11461" t="s">
        <v>7007</v>
      </c>
      <c r="P11461">
        <v>1335000</v>
      </c>
      <c r="Q11461" t="s">
        <v>6636</v>
      </c>
      <c r="R11461" t="s">
        <v>6636</v>
      </c>
      <c r="S11461" s="12">
        <v>1</v>
      </c>
      <c r="T11461" s="13"/>
      <c r="U11461" t="s">
        <v>6629</v>
      </c>
    </row>
    <row r="11462" spans="1:21" x14ac:dyDescent="0.25">
      <c r="A11462" t="s">
        <v>6614</v>
      </c>
      <c r="B11462" s="12"/>
      <c r="C11462" t="s">
        <v>15067</v>
      </c>
      <c r="D11462" s="11">
        <v>46193</v>
      </c>
      <c r="E11462" t="s">
        <v>15068</v>
      </c>
      <c r="F11462" t="s">
        <v>6617</v>
      </c>
      <c r="G11462" t="s">
        <v>6636</v>
      </c>
      <c r="H11462" t="s">
        <v>86</v>
      </c>
      <c r="I11462" t="s">
        <v>6636</v>
      </c>
      <c r="J11462" t="s">
        <v>6636</v>
      </c>
      <c r="K11462" t="s">
        <v>6636</v>
      </c>
      <c r="L11462" t="s">
        <v>6636</v>
      </c>
      <c r="M11462" t="s">
        <v>15069</v>
      </c>
      <c r="N11462" t="s">
        <v>7001</v>
      </c>
      <c r="O11462" t="s">
        <v>7171</v>
      </c>
      <c r="P11462">
        <v>961600</v>
      </c>
      <c r="Q11462" t="s">
        <v>6636</v>
      </c>
      <c r="R11462" t="s">
        <v>6636</v>
      </c>
      <c r="S11462" s="12">
        <v>1</v>
      </c>
      <c r="T11462" s="13"/>
      <c r="U11462" t="s">
        <v>6636</v>
      </c>
    </row>
    <row r="11463" spans="1:21" x14ac:dyDescent="0.25">
      <c r="A11463" t="s">
        <v>6614</v>
      </c>
      <c r="B11463" s="12"/>
      <c r="C11463" t="s">
        <v>15070</v>
      </c>
      <c r="D11463" s="11">
        <v>46198</v>
      </c>
      <c r="E11463" t="s">
        <v>15071</v>
      </c>
      <c r="F11463" t="s">
        <v>6617</v>
      </c>
      <c r="G11463" t="s">
        <v>6636</v>
      </c>
      <c r="H11463" t="s">
        <v>86</v>
      </c>
      <c r="I11463" t="s">
        <v>6636</v>
      </c>
      <c r="J11463" t="s">
        <v>6636</v>
      </c>
      <c r="K11463" t="s">
        <v>6636</v>
      </c>
      <c r="L11463" t="s">
        <v>6636</v>
      </c>
      <c r="M11463" t="s">
        <v>15072</v>
      </c>
      <c r="N11463" t="s">
        <v>7001</v>
      </c>
      <c r="O11463" t="s">
        <v>7007</v>
      </c>
      <c r="P11463">
        <v>1300000</v>
      </c>
      <c r="Q11463" t="s">
        <v>6636</v>
      </c>
      <c r="R11463" t="s">
        <v>6636</v>
      </c>
      <c r="S11463" s="12">
        <v>1</v>
      </c>
      <c r="T11463" s="13"/>
      <c r="U11463" t="s">
        <v>6636</v>
      </c>
    </row>
    <row r="11464" spans="1:21" x14ac:dyDescent="0.25">
      <c r="A11464" t="s">
        <v>6614</v>
      </c>
      <c r="B11464" s="12"/>
      <c r="C11464" t="s">
        <v>15073</v>
      </c>
      <c r="D11464" s="11">
        <v>46207</v>
      </c>
      <c r="E11464" t="s">
        <v>15074</v>
      </c>
      <c r="F11464" t="s">
        <v>6617</v>
      </c>
      <c r="G11464" t="s">
        <v>6636</v>
      </c>
      <c r="H11464" t="s">
        <v>86</v>
      </c>
      <c r="I11464" t="s">
        <v>6636</v>
      </c>
      <c r="J11464" t="s">
        <v>6636</v>
      </c>
      <c r="K11464" t="s">
        <v>6636</v>
      </c>
      <c r="L11464" t="s">
        <v>6636</v>
      </c>
      <c r="M11464" t="s">
        <v>15075</v>
      </c>
      <c r="N11464" t="s">
        <v>7001</v>
      </c>
      <c r="O11464" t="s">
        <v>7002</v>
      </c>
      <c r="P11464">
        <v>2366000</v>
      </c>
      <c r="Q11464" t="s">
        <v>6636</v>
      </c>
      <c r="R11464" t="s">
        <v>6636</v>
      </c>
      <c r="S11464" s="12">
        <v>1</v>
      </c>
      <c r="T11464" s="13"/>
      <c r="U11464" t="s">
        <v>6636</v>
      </c>
    </row>
    <row r="11465" spans="1:21" x14ac:dyDescent="0.25">
      <c r="A11465" t="s">
        <v>6614</v>
      </c>
      <c r="B11465" s="12"/>
      <c r="C11465" t="s">
        <v>15076</v>
      </c>
      <c r="D11465" s="11">
        <v>46219</v>
      </c>
      <c r="E11465" t="s">
        <v>15077</v>
      </c>
      <c r="F11465" t="s">
        <v>6617</v>
      </c>
      <c r="G11465" t="s">
        <v>6636</v>
      </c>
      <c r="H11465" t="s">
        <v>86</v>
      </c>
      <c r="I11465" t="s">
        <v>6636</v>
      </c>
      <c r="J11465" t="s">
        <v>6636</v>
      </c>
      <c r="K11465" t="s">
        <v>6636</v>
      </c>
      <c r="L11465" t="s">
        <v>6636</v>
      </c>
      <c r="M11465" t="s">
        <v>15078</v>
      </c>
      <c r="N11465" t="s">
        <v>7001</v>
      </c>
      <c r="O11465" t="s">
        <v>7007</v>
      </c>
      <c r="P11465">
        <v>966000</v>
      </c>
      <c r="Q11465" t="s">
        <v>6636</v>
      </c>
      <c r="R11465" t="s">
        <v>6636</v>
      </c>
      <c r="S11465" s="12">
        <v>1</v>
      </c>
      <c r="T11465" s="13"/>
      <c r="U11465" t="s">
        <v>6636</v>
      </c>
    </row>
    <row r="11466" spans="1:21" x14ac:dyDescent="0.25">
      <c r="A11466" t="s">
        <v>6637</v>
      </c>
      <c r="B11466" s="12">
        <v>41540</v>
      </c>
      <c r="C11466" t="s">
        <v>15079</v>
      </c>
      <c r="D11466" s="11">
        <v>46184.425694444399</v>
      </c>
      <c r="E11466" t="s">
        <v>15080</v>
      </c>
      <c r="F11466" t="s">
        <v>6617</v>
      </c>
      <c r="G11466" t="s">
        <v>13830</v>
      </c>
      <c r="H11466" t="s">
        <v>6421</v>
      </c>
      <c r="I11466" t="s">
        <v>55</v>
      </c>
      <c r="J11466" t="s">
        <v>732</v>
      </c>
      <c r="K11466" t="s">
        <v>15081</v>
      </c>
      <c r="L11466" t="s">
        <v>15082</v>
      </c>
      <c r="M11466" t="s">
        <v>15083</v>
      </c>
      <c r="N11466" t="s">
        <v>7014</v>
      </c>
      <c r="O11466" t="s">
        <v>7015</v>
      </c>
      <c r="P11466">
        <v>2279900</v>
      </c>
      <c r="Q11466" t="s">
        <v>6636</v>
      </c>
      <c r="R11466" t="s">
        <v>6636</v>
      </c>
      <c r="S11466" s="12"/>
      <c r="T11466" s="13"/>
      <c r="U11466" t="s">
        <v>10077</v>
      </c>
    </row>
    <row r="11467" spans="1:21" x14ac:dyDescent="0.25">
      <c r="A11467" t="s">
        <v>6619</v>
      </c>
      <c r="B11467" s="12">
        <v>41540</v>
      </c>
      <c r="C11467" t="s">
        <v>15079</v>
      </c>
      <c r="D11467" s="11">
        <v>46184.554050925901</v>
      </c>
      <c r="E11467" t="s">
        <v>15080</v>
      </c>
      <c r="F11467" t="s">
        <v>6617</v>
      </c>
      <c r="G11467" t="s">
        <v>13830</v>
      </c>
      <c r="H11467" t="s">
        <v>6421</v>
      </c>
      <c r="I11467" t="s">
        <v>55</v>
      </c>
      <c r="J11467" t="s">
        <v>732</v>
      </c>
      <c r="K11467" t="s">
        <v>15081</v>
      </c>
      <c r="L11467" t="s">
        <v>15082</v>
      </c>
      <c r="M11467" t="s">
        <v>15083</v>
      </c>
      <c r="N11467" t="s">
        <v>7014</v>
      </c>
      <c r="O11467" t="s">
        <v>7015</v>
      </c>
      <c r="P11467">
        <v>2279900</v>
      </c>
      <c r="Q11467" t="s">
        <v>6636</v>
      </c>
      <c r="R11467" t="s">
        <v>6636</v>
      </c>
      <c r="S11467" s="12"/>
      <c r="T11467" s="13"/>
      <c r="U11467" t="s">
        <v>10077</v>
      </c>
    </row>
    <row r="11468" spans="1:21" x14ac:dyDescent="0.25">
      <c r="A11468" t="s">
        <v>6637</v>
      </c>
      <c r="B11468" s="12">
        <v>41646</v>
      </c>
      <c r="C11468" t="s">
        <v>12234</v>
      </c>
      <c r="D11468" s="11">
        <v>46185.475462962997</v>
      </c>
      <c r="E11468" t="s">
        <v>12235</v>
      </c>
      <c r="F11468" t="s">
        <v>6617</v>
      </c>
      <c r="G11468" t="s">
        <v>13830</v>
      </c>
      <c r="H11468" t="s">
        <v>6421</v>
      </c>
      <c r="I11468" t="s">
        <v>55</v>
      </c>
      <c r="J11468" t="s">
        <v>44</v>
      </c>
      <c r="K11468" t="s">
        <v>15084</v>
      </c>
      <c r="L11468" t="s">
        <v>15085</v>
      </c>
      <c r="M11468" t="s">
        <v>15086</v>
      </c>
      <c r="N11468" t="s">
        <v>7001</v>
      </c>
      <c r="O11468" t="s">
        <v>15087</v>
      </c>
      <c r="P11468">
        <v>1092900</v>
      </c>
      <c r="Q11468" t="s">
        <v>6636</v>
      </c>
      <c r="R11468" t="s">
        <v>6636</v>
      </c>
      <c r="S11468" s="12"/>
      <c r="T11468" s="13"/>
      <c r="U11468" t="s">
        <v>6896</v>
      </c>
    </row>
    <row r="11469" spans="1:21" x14ac:dyDescent="0.25">
      <c r="A11469" t="s">
        <v>6619</v>
      </c>
      <c r="B11469" s="12">
        <v>41646</v>
      </c>
      <c r="C11469" t="s">
        <v>12234</v>
      </c>
      <c r="D11469" s="11">
        <v>46185.866296296299</v>
      </c>
      <c r="E11469" t="s">
        <v>12235</v>
      </c>
      <c r="F11469" t="s">
        <v>6617</v>
      </c>
      <c r="G11469" t="s">
        <v>13830</v>
      </c>
      <c r="H11469" t="s">
        <v>6421</v>
      </c>
      <c r="I11469" t="s">
        <v>55</v>
      </c>
      <c r="J11469" t="s">
        <v>44</v>
      </c>
      <c r="K11469" t="s">
        <v>15084</v>
      </c>
      <c r="L11469" t="s">
        <v>15085</v>
      </c>
      <c r="M11469" t="s">
        <v>15086</v>
      </c>
      <c r="N11469" t="s">
        <v>7001</v>
      </c>
      <c r="O11469" t="s">
        <v>15087</v>
      </c>
      <c r="P11469">
        <v>1092900</v>
      </c>
      <c r="Q11469" t="s">
        <v>6636</v>
      </c>
      <c r="R11469" t="s">
        <v>6636</v>
      </c>
      <c r="S11469" s="12"/>
      <c r="T11469" s="13"/>
      <c r="U11469" t="s">
        <v>6896</v>
      </c>
    </row>
    <row r="11470" spans="1:21" x14ac:dyDescent="0.25">
      <c r="A11470" t="s">
        <v>6637</v>
      </c>
      <c r="B11470" s="12">
        <v>35112</v>
      </c>
      <c r="C11470" t="s">
        <v>15088</v>
      </c>
      <c r="D11470" s="11">
        <v>46197.765972222202</v>
      </c>
      <c r="E11470" t="s">
        <v>15089</v>
      </c>
      <c r="F11470" t="s">
        <v>6617</v>
      </c>
      <c r="G11470" t="s">
        <v>13830</v>
      </c>
      <c r="H11470" t="s">
        <v>6421</v>
      </c>
      <c r="I11470" t="s">
        <v>6636</v>
      </c>
      <c r="J11470" t="s">
        <v>6636</v>
      </c>
      <c r="K11470" t="s">
        <v>15090</v>
      </c>
      <c r="L11470" t="s">
        <v>15091</v>
      </c>
      <c r="M11470" t="s">
        <v>15092</v>
      </c>
      <c r="N11470" t="s">
        <v>9428</v>
      </c>
      <c r="O11470" t="s">
        <v>14364</v>
      </c>
      <c r="P11470">
        <v>5149000</v>
      </c>
      <c r="Q11470" t="s">
        <v>6636</v>
      </c>
      <c r="R11470" t="s">
        <v>6636</v>
      </c>
      <c r="S11470" s="12"/>
      <c r="T11470" s="13"/>
      <c r="U11470" t="s">
        <v>6636</v>
      </c>
    </row>
    <row r="11471" spans="1:21" x14ac:dyDescent="0.25">
      <c r="A11471" t="s">
        <v>6614</v>
      </c>
      <c r="B11471" s="12"/>
      <c r="C11471" t="s">
        <v>15093</v>
      </c>
      <c r="D11471" s="11">
        <v>46213</v>
      </c>
      <c r="E11471" t="s">
        <v>15094</v>
      </c>
      <c r="F11471" t="s">
        <v>6617</v>
      </c>
      <c r="G11471" t="s">
        <v>6636</v>
      </c>
      <c r="H11471" t="s">
        <v>222</v>
      </c>
      <c r="I11471" t="s">
        <v>6636</v>
      </c>
      <c r="J11471" t="s">
        <v>6636</v>
      </c>
      <c r="K11471" t="s">
        <v>6636</v>
      </c>
      <c r="L11471" t="s">
        <v>6636</v>
      </c>
      <c r="M11471" t="s">
        <v>15095</v>
      </c>
      <c r="N11471" t="s">
        <v>6761</v>
      </c>
      <c r="O11471" t="s">
        <v>6771</v>
      </c>
      <c r="P11471">
        <v>2220000</v>
      </c>
      <c r="Q11471" t="s">
        <v>6636</v>
      </c>
      <c r="R11471" t="s">
        <v>6636</v>
      </c>
      <c r="S11471" s="12">
        <v>1</v>
      </c>
      <c r="T11471" s="13"/>
      <c r="U11471" t="s">
        <v>6896</v>
      </c>
    </row>
    <row r="11472" spans="1:21" x14ac:dyDescent="0.25">
      <c r="A11472" t="s">
        <v>6614</v>
      </c>
      <c r="B11472" s="12"/>
      <c r="C11472" t="s">
        <v>15096</v>
      </c>
      <c r="D11472" s="11">
        <v>46214</v>
      </c>
      <c r="E11472" t="s">
        <v>15097</v>
      </c>
      <c r="F11472" t="s">
        <v>6617</v>
      </c>
      <c r="G11472" t="s">
        <v>6636</v>
      </c>
      <c r="H11472" t="s">
        <v>222</v>
      </c>
      <c r="I11472" t="s">
        <v>6636</v>
      </c>
      <c r="J11472" t="s">
        <v>6636</v>
      </c>
      <c r="K11472" t="s">
        <v>6636</v>
      </c>
      <c r="L11472" t="s">
        <v>6636</v>
      </c>
      <c r="M11472" t="s">
        <v>6636</v>
      </c>
      <c r="N11472" t="s">
        <v>6636</v>
      </c>
      <c r="O11472" t="s">
        <v>6636</v>
      </c>
      <c r="P11472">
        <v>2085000</v>
      </c>
      <c r="Q11472" t="s">
        <v>6636</v>
      </c>
      <c r="R11472" t="s">
        <v>6636</v>
      </c>
      <c r="S11472" s="12">
        <v>1</v>
      </c>
      <c r="T11472" s="13"/>
      <c r="U11472" t="s">
        <v>6636</v>
      </c>
    </row>
    <row r="11473" spans="1:21" x14ac:dyDescent="0.25">
      <c r="A11473" t="s">
        <v>6614</v>
      </c>
      <c r="B11473" s="12"/>
      <c r="C11473" t="s">
        <v>15098</v>
      </c>
      <c r="D11473" s="11">
        <v>46219</v>
      </c>
      <c r="E11473" t="s">
        <v>15099</v>
      </c>
      <c r="F11473" t="s">
        <v>6617</v>
      </c>
      <c r="G11473" t="s">
        <v>6636</v>
      </c>
      <c r="H11473" t="s">
        <v>222</v>
      </c>
      <c r="I11473" t="s">
        <v>6636</v>
      </c>
      <c r="J11473" t="s">
        <v>6636</v>
      </c>
      <c r="K11473" t="s">
        <v>6636</v>
      </c>
      <c r="L11473" t="s">
        <v>6636</v>
      </c>
      <c r="M11473" t="s">
        <v>6636</v>
      </c>
      <c r="N11473" t="s">
        <v>6636</v>
      </c>
      <c r="O11473" t="s">
        <v>6636</v>
      </c>
      <c r="P11473">
        <v>3670000</v>
      </c>
      <c r="Q11473" t="s">
        <v>6893</v>
      </c>
      <c r="R11473" t="s">
        <v>6779</v>
      </c>
      <c r="S11473" s="12">
        <v>1</v>
      </c>
      <c r="T11473" s="13"/>
      <c r="U11473" t="s">
        <v>6636</v>
      </c>
    </row>
    <row r="11474" spans="1:21" x14ac:dyDescent="0.25">
      <c r="A11474" t="s">
        <v>6614</v>
      </c>
      <c r="B11474" s="12"/>
      <c r="C11474" t="s">
        <v>15100</v>
      </c>
      <c r="D11474" s="11">
        <v>46176</v>
      </c>
      <c r="E11474" t="s">
        <v>15101</v>
      </c>
      <c r="F11474" t="s">
        <v>6617</v>
      </c>
      <c r="G11474" t="s">
        <v>6636</v>
      </c>
      <c r="H11474" t="s">
        <v>4265</v>
      </c>
      <c r="I11474" t="s">
        <v>6636</v>
      </c>
      <c r="J11474" t="s">
        <v>6636</v>
      </c>
      <c r="K11474" t="s">
        <v>6636</v>
      </c>
      <c r="L11474" t="s">
        <v>6636</v>
      </c>
      <c r="M11474" t="s">
        <v>6636</v>
      </c>
      <c r="N11474" t="s">
        <v>6636</v>
      </c>
      <c r="O11474" t="s">
        <v>6636</v>
      </c>
      <c r="P11474">
        <v>2080000</v>
      </c>
      <c r="Q11474" t="s">
        <v>6636</v>
      </c>
      <c r="R11474" t="s">
        <v>6636</v>
      </c>
      <c r="S11474" s="12">
        <v>1</v>
      </c>
      <c r="T11474" s="13"/>
      <c r="U11474" t="s">
        <v>6689</v>
      </c>
    </row>
    <row r="11475" spans="1:21" x14ac:dyDescent="0.25">
      <c r="A11475" t="s">
        <v>6614</v>
      </c>
      <c r="B11475" s="12"/>
      <c r="C11475" t="s">
        <v>15102</v>
      </c>
      <c r="D11475" s="11">
        <v>46191</v>
      </c>
      <c r="E11475" t="s">
        <v>15103</v>
      </c>
      <c r="F11475" t="s">
        <v>6617</v>
      </c>
      <c r="G11475" t="s">
        <v>6636</v>
      </c>
      <c r="H11475" t="s">
        <v>4265</v>
      </c>
      <c r="I11475" t="s">
        <v>6636</v>
      </c>
      <c r="J11475" t="s">
        <v>6636</v>
      </c>
      <c r="K11475" t="s">
        <v>6636</v>
      </c>
      <c r="L11475" t="s">
        <v>6636</v>
      </c>
      <c r="M11475" t="s">
        <v>15104</v>
      </c>
      <c r="N11475" t="s">
        <v>6761</v>
      </c>
      <c r="O11475" t="s">
        <v>6862</v>
      </c>
      <c r="P11475">
        <v>4050000</v>
      </c>
      <c r="Q11475" t="s">
        <v>6636</v>
      </c>
      <c r="R11475" t="s">
        <v>6636</v>
      </c>
      <c r="S11475" s="12">
        <v>1</v>
      </c>
      <c r="T11475" s="13"/>
      <c r="U11475" t="s">
        <v>6636</v>
      </c>
    </row>
    <row r="11476" spans="1:21" x14ac:dyDescent="0.25">
      <c r="A11476" t="s">
        <v>6614</v>
      </c>
      <c r="B11476" s="12"/>
      <c r="C11476" t="s">
        <v>15105</v>
      </c>
      <c r="D11476" s="11">
        <v>46194</v>
      </c>
      <c r="E11476" t="s">
        <v>15106</v>
      </c>
      <c r="F11476" t="s">
        <v>6617</v>
      </c>
      <c r="G11476" t="s">
        <v>6636</v>
      </c>
      <c r="H11476" t="s">
        <v>4265</v>
      </c>
      <c r="I11476" t="s">
        <v>6636</v>
      </c>
      <c r="J11476" t="s">
        <v>6636</v>
      </c>
      <c r="K11476" t="s">
        <v>6636</v>
      </c>
      <c r="L11476" t="s">
        <v>6636</v>
      </c>
      <c r="M11476" t="s">
        <v>6636</v>
      </c>
      <c r="N11476" t="s">
        <v>6636</v>
      </c>
      <c r="O11476" t="s">
        <v>6636</v>
      </c>
      <c r="P11476">
        <v>2170000</v>
      </c>
      <c r="Q11476" t="s">
        <v>6636</v>
      </c>
      <c r="R11476" t="s">
        <v>6636</v>
      </c>
      <c r="S11476" s="12">
        <v>1</v>
      </c>
      <c r="T11476" s="13"/>
      <c r="U11476" t="s">
        <v>15107</v>
      </c>
    </row>
    <row r="11477" spans="1:21" x14ac:dyDescent="0.25">
      <c r="A11477" t="s">
        <v>6614</v>
      </c>
      <c r="B11477" s="12"/>
      <c r="C11477" t="s">
        <v>15108</v>
      </c>
      <c r="D11477" s="11">
        <v>46194</v>
      </c>
      <c r="E11477" t="s">
        <v>15109</v>
      </c>
      <c r="F11477" t="s">
        <v>6617</v>
      </c>
      <c r="G11477" t="s">
        <v>6636</v>
      </c>
      <c r="H11477" t="s">
        <v>4265</v>
      </c>
      <c r="I11477" t="s">
        <v>6636</v>
      </c>
      <c r="J11477" t="s">
        <v>6636</v>
      </c>
      <c r="K11477" t="s">
        <v>6636</v>
      </c>
      <c r="L11477" t="s">
        <v>6636</v>
      </c>
      <c r="M11477" t="s">
        <v>6636</v>
      </c>
      <c r="N11477" t="s">
        <v>6636</v>
      </c>
      <c r="O11477" t="s">
        <v>6636</v>
      </c>
      <c r="P11477">
        <v>2200000</v>
      </c>
      <c r="Q11477" t="s">
        <v>6636</v>
      </c>
      <c r="R11477" t="s">
        <v>6636</v>
      </c>
      <c r="S11477" s="12">
        <v>1</v>
      </c>
      <c r="T11477" s="13"/>
      <c r="U11477" t="s">
        <v>6636</v>
      </c>
    </row>
    <row r="11478" spans="1:21" x14ac:dyDescent="0.25">
      <c r="A11478" t="s">
        <v>6614</v>
      </c>
      <c r="B11478" s="12"/>
      <c r="C11478" t="s">
        <v>15110</v>
      </c>
      <c r="D11478" s="11">
        <v>46203</v>
      </c>
      <c r="E11478" t="s">
        <v>15111</v>
      </c>
      <c r="F11478" t="s">
        <v>6617</v>
      </c>
      <c r="G11478" t="s">
        <v>6636</v>
      </c>
      <c r="H11478" t="s">
        <v>4265</v>
      </c>
      <c r="I11478" t="s">
        <v>6636</v>
      </c>
      <c r="J11478" t="s">
        <v>6636</v>
      </c>
      <c r="K11478" t="s">
        <v>6636</v>
      </c>
      <c r="L11478" t="s">
        <v>6636</v>
      </c>
      <c r="M11478" t="s">
        <v>6636</v>
      </c>
      <c r="N11478" t="s">
        <v>6636</v>
      </c>
      <c r="O11478" t="s">
        <v>6636</v>
      </c>
      <c r="P11478">
        <v>1900000</v>
      </c>
      <c r="Q11478" t="s">
        <v>6636</v>
      </c>
      <c r="R11478" t="s">
        <v>6636</v>
      </c>
      <c r="S11478" s="12">
        <v>1</v>
      </c>
      <c r="T11478" s="13"/>
      <c r="U11478" t="s">
        <v>8756</v>
      </c>
    </row>
    <row r="11479" spans="1:21" x14ac:dyDescent="0.25">
      <c r="A11479" t="s">
        <v>6614</v>
      </c>
      <c r="B11479" s="12"/>
      <c r="C11479" t="s">
        <v>15112</v>
      </c>
      <c r="D11479" s="11">
        <v>46207</v>
      </c>
      <c r="E11479" t="s">
        <v>15113</v>
      </c>
      <c r="F11479" t="s">
        <v>6617</v>
      </c>
      <c r="G11479" t="s">
        <v>6636</v>
      </c>
      <c r="H11479" t="s">
        <v>4265</v>
      </c>
      <c r="I11479" t="s">
        <v>6636</v>
      </c>
      <c r="J11479" t="s">
        <v>6636</v>
      </c>
      <c r="K11479" t="s">
        <v>6636</v>
      </c>
      <c r="L11479" t="s">
        <v>6636</v>
      </c>
      <c r="M11479" t="s">
        <v>6636</v>
      </c>
      <c r="N11479" t="s">
        <v>6636</v>
      </c>
      <c r="O11479" t="s">
        <v>6636</v>
      </c>
      <c r="P11479">
        <v>2160000</v>
      </c>
      <c r="Q11479" t="s">
        <v>6636</v>
      </c>
      <c r="R11479" t="s">
        <v>6636</v>
      </c>
      <c r="S11479" s="12">
        <v>1</v>
      </c>
      <c r="T11479" s="13"/>
      <c r="U11479" t="s">
        <v>6636</v>
      </c>
    </row>
    <row r="11480" spans="1:21" x14ac:dyDescent="0.25">
      <c r="A11480" t="s">
        <v>6614</v>
      </c>
      <c r="B11480" s="12"/>
      <c r="C11480" t="s">
        <v>15114</v>
      </c>
      <c r="D11480" s="11">
        <v>46217</v>
      </c>
      <c r="E11480" t="s">
        <v>15115</v>
      </c>
      <c r="F11480" t="s">
        <v>6617</v>
      </c>
      <c r="G11480" t="s">
        <v>6636</v>
      </c>
      <c r="H11480" t="s">
        <v>4265</v>
      </c>
      <c r="I11480" t="s">
        <v>6636</v>
      </c>
      <c r="J11480" t="s">
        <v>6636</v>
      </c>
      <c r="K11480" t="s">
        <v>6636</v>
      </c>
      <c r="L11480" t="s">
        <v>6636</v>
      </c>
      <c r="M11480" t="s">
        <v>6636</v>
      </c>
      <c r="N11480" t="s">
        <v>6636</v>
      </c>
      <c r="O11480" t="s">
        <v>6636</v>
      </c>
      <c r="P11480">
        <v>2150000</v>
      </c>
      <c r="Q11480" t="s">
        <v>6636</v>
      </c>
      <c r="R11480" t="s">
        <v>6636</v>
      </c>
      <c r="S11480" s="12">
        <v>1</v>
      </c>
      <c r="T11480" s="13"/>
      <c r="U11480" t="s">
        <v>6636</v>
      </c>
    </row>
    <row r="11481" spans="1:21" x14ac:dyDescent="0.25">
      <c r="A11481" t="s">
        <v>6983</v>
      </c>
      <c r="B11481" s="12"/>
      <c r="C11481" t="s">
        <v>15116</v>
      </c>
      <c r="D11481" s="11">
        <v>46191</v>
      </c>
      <c r="E11481" t="s">
        <v>15117</v>
      </c>
      <c r="F11481" t="s">
        <v>6617</v>
      </c>
      <c r="G11481" t="s">
        <v>15118</v>
      </c>
      <c r="H11481" t="s">
        <v>1972</v>
      </c>
      <c r="I11481" t="s">
        <v>65</v>
      </c>
      <c r="J11481" t="s">
        <v>67</v>
      </c>
      <c r="K11481" t="s">
        <v>6636</v>
      </c>
      <c r="L11481" t="s">
        <v>6636</v>
      </c>
      <c r="M11481" t="s">
        <v>6636</v>
      </c>
      <c r="N11481" t="s">
        <v>6636</v>
      </c>
      <c r="O11481" t="s">
        <v>6636</v>
      </c>
      <c r="P11481">
        <v>2960000</v>
      </c>
      <c r="Q11481" t="s">
        <v>6636</v>
      </c>
      <c r="R11481" t="s">
        <v>6636</v>
      </c>
      <c r="S11481" s="12"/>
      <c r="T11481" s="13"/>
      <c r="U11481" t="s">
        <v>6650</v>
      </c>
    </row>
    <row r="11482" spans="1:21" x14ac:dyDescent="0.25">
      <c r="A11482" t="s">
        <v>6983</v>
      </c>
      <c r="B11482" s="12"/>
      <c r="C11482" t="s">
        <v>15116</v>
      </c>
      <c r="D11482" s="11">
        <v>46191</v>
      </c>
      <c r="E11482" t="s">
        <v>15117</v>
      </c>
      <c r="F11482" t="s">
        <v>6617</v>
      </c>
      <c r="G11482" t="s">
        <v>15119</v>
      </c>
      <c r="H11482" t="s">
        <v>1972</v>
      </c>
      <c r="I11482" t="s">
        <v>65</v>
      </c>
      <c r="J11482" t="s">
        <v>67</v>
      </c>
      <c r="K11482" t="s">
        <v>6636</v>
      </c>
      <c r="L11482" t="s">
        <v>6636</v>
      </c>
      <c r="M11482" t="s">
        <v>6636</v>
      </c>
      <c r="N11482" t="s">
        <v>6636</v>
      </c>
      <c r="O11482" t="s">
        <v>6636</v>
      </c>
      <c r="P11482">
        <v>2960000</v>
      </c>
      <c r="Q11482" t="s">
        <v>6636</v>
      </c>
      <c r="R11482" t="s">
        <v>6636</v>
      </c>
      <c r="S11482" s="12">
        <v>1</v>
      </c>
      <c r="T11482" s="13">
        <v>37000</v>
      </c>
      <c r="U11482" t="s">
        <v>6650</v>
      </c>
    </row>
    <row r="11483" spans="1:21" x14ac:dyDescent="0.25">
      <c r="A11483" t="s">
        <v>6614</v>
      </c>
      <c r="B11483" s="12"/>
      <c r="C11483" t="s">
        <v>15120</v>
      </c>
      <c r="D11483" s="11">
        <v>46200</v>
      </c>
      <c r="E11483" t="s">
        <v>15121</v>
      </c>
      <c r="F11483" t="s">
        <v>6617</v>
      </c>
      <c r="G11483" t="s">
        <v>6636</v>
      </c>
      <c r="H11483" t="s">
        <v>1972</v>
      </c>
      <c r="I11483" t="s">
        <v>6636</v>
      </c>
      <c r="J11483" t="s">
        <v>6636</v>
      </c>
      <c r="K11483" t="s">
        <v>6636</v>
      </c>
      <c r="L11483" t="s">
        <v>6636</v>
      </c>
      <c r="M11483" t="s">
        <v>6636</v>
      </c>
      <c r="N11483" t="s">
        <v>6636</v>
      </c>
      <c r="O11483" t="s">
        <v>6636</v>
      </c>
      <c r="P11483">
        <v>1970000</v>
      </c>
      <c r="Q11483" t="s">
        <v>6636</v>
      </c>
      <c r="R11483" t="s">
        <v>6636</v>
      </c>
      <c r="S11483" s="12">
        <v>1</v>
      </c>
      <c r="T11483" s="13"/>
      <c r="U11483" t="s">
        <v>6636</v>
      </c>
    </row>
    <row r="11484" spans="1:21" x14ac:dyDescent="0.25">
      <c r="A11484" t="s">
        <v>6614</v>
      </c>
      <c r="B11484" s="12"/>
      <c r="C11484" t="s">
        <v>15122</v>
      </c>
      <c r="D11484" s="11">
        <v>46202</v>
      </c>
      <c r="E11484" t="s">
        <v>15123</v>
      </c>
      <c r="F11484" t="s">
        <v>6617</v>
      </c>
      <c r="G11484" t="s">
        <v>6636</v>
      </c>
      <c r="H11484" t="s">
        <v>1972</v>
      </c>
      <c r="I11484" t="s">
        <v>6636</v>
      </c>
      <c r="J11484" t="s">
        <v>6636</v>
      </c>
      <c r="K11484" t="s">
        <v>6636</v>
      </c>
      <c r="L11484" t="s">
        <v>6636</v>
      </c>
      <c r="M11484" t="s">
        <v>15124</v>
      </c>
      <c r="N11484" t="s">
        <v>6761</v>
      </c>
      <c r="O11484" t="s">
        <v>6771</v>
      </c>
      <c r="P11484">
        <v>2494000</v>
      </c>
      <c r="Q11484" t="s">
        <v>6636</v>
      </c>
      <c r="R11484" t="s">
        <v>6636</v>
      </c>
      <c r="S11484" s="12">
        <v>1</v>
      </c>
      <c r="T11484" s="13"/>
      <c r="U11484" t="s">
        <v>6636</v>
      </c>
    </row>
    <row r="11485" spans="1:21" x14ac:dyDescent="0.25">
      <c r="A11485" t="s">
        <v>6614</v>
      </c>
      <c r="B11485" s="12"/>
      <c r="C11485" t="s">
        <v>15125</v>
      </c>
      <c r="D11485" s="11">
        <v>46203</v>
      </c>
      <c r="E11485" t="s">
        <v>15126</v>
      </c>
      <c r="F11485" t="s">
        <v>6617</v>
      </c>
      <c r="G11485" t="s">
        <v>6636</v>
      </c>
      <c r="H11485" t="s">
        <v>1972</v>
      </c>
      <c r="I11485" t="s">
        <v>6636</v>
      </c>
      <c r="J11485" t="s">
        <v>6636</v>
      </c>
      <c r="K11485" t="s">
        <v>6636</v>
      </c>
      <c r="L11485" t="s">
        <v>6636</v>
      </c>
      <c r="M11485" t="s">
        <v>6636</v>
      </c>
      <c r="N11485" t="s">
        <v>6636</v>
      </c>
      <c r="O11485" t="s">
        <v>6636</v>
      </c>
      <c r="P11485">
        <v>2499000</v>
      </c>
      <c r="Q11485" t="s">
        <v>6867</v>
      </c>
      <c r="R11485" t="s">
        <v>6911</v>
      </c>
      <c r="S11485" s="12">
        <v>1</v>
      </c>
      <c r="T11485" s="13"/>
      <c r="U11485" t="s">
        <v>6650</v>
      </c>
    </row>
    <row r="11486" spans="1:21" x14ac:dyDescent="0.25">
      <c r="A11486" t="s">
        <v>6619</v>
      </c>
      <c r="B11486" s="12">
        <v>41169</v>
      </c>
      <c r="C11486" t="s">
        <v>15127</v>
      </c>
      <c r="D11486" s="11">
        <v>46176.776574074102</v>
      </c>
      <c r="E11486" t="s">
        <v>15128</v>
      </c>
      <c r="F11486" t="s">
        <v>6617</v>
      </c>
      <c r="G11486" t="s">
        <v>15129</v>
      </c>
      <c r="H11486" t="s">
        <v>6502</v>
      </c>
      <c r="I11486" t="s">
        <v>6636</v>
      </c>
      <c r="J11486" t="s">
        <v>6636</v>
      </c>
      <c r="K11486" t="s">
        <v>15130</v>
      </c>
      <c r="L11486" t="s">
        <v>15131</v>
      </c>
      <c r="M11486" t="s">
        <v>15132</v>
      </c>
      <c r="N11486" t="s">
        <v>7202</v>
      </c>
      <c r="O11486" t="s">
        <v>7231</v>
      </c>
      <c r="P11486">
        <v>2309990</v>
      </c>
      <c r="Q11486" t="s">
        <v>6778</v>
      </c>
      <c r="R11486" t="s">
        <v>6911</v>
      </c>
      <c r="S11486" s="12"/>
      <c r="T11486" s="13"/>
      <c r="U11486" t="s">
        <v>7460</v>
      </c>
    </row>
    <row r="11487" spans="1:21" x14ac:dyDescent="0.25">
      <c r="A11487" t="s">
        <v>6619</v>
      </c>
      <c r="B11487" s="12">
        <v>41169</v>
      </c>
      <c r="C11487" t="s">
        <v>15127</v>
      </c>
      <c r="D11487" s="11">
        <v>46176.776574074102</v>
      </c>
      <c r="E11487" t="s">
        <v>15128</v>
      </c>
      <c r="F11487" t="s">
        <v>6617</v>
      </c>
      <c r="G11487" t="s">
        <v>15133</v>
      </c>
      <c r="H11487" t="s">
        <v>6502</v>
      </c>
      <c r="I11487" t="s">
        <v>6636</v>
      </c>
      <c r="J11487" t="s">
        <v>6636</v>
      </c>
      <c r="K11487" t="s">
        <v>15130</v>
      </c>
      <c r="L11487" t="s">
        <v>15131</v>
      </c>
      <c r="M11487" t="s">
        <v>15132</v>
      </c>
      <c r="N11487" t="s">
        <v>7202</v>
      </c>
      <c r="O11487" t="s">
        <v>7231</v>
      </c>
      <c r="P11487">
        <v>2309990</v>
      </c>
      <c r="Q11487" t="s">
        <v>6778</v>
      </c>
      <c r="R11487" t="s">
        <v>6911</v>
      </c>
      <c r="S11487" s="12"/>
      <c r="T11487" s="13"/>
      <c r="U11487" t="s">
        <v>7460</v>
      </c>
    </row>
    <row r="11488" spans="1:21" x14ac:dyDescent="0.25">
      <c r="A11488" t="s">
        <v>6619</v>
      </c>
      <c r="B11488" s="12">
        <v>41169</v>
      </c>
      <c r="C11488" t="s">
        <v>15127</v>
      </c>
      <c r="D11488" s="11">
        <v>46176.776574074102</v>
      </c>
      <c r="E11488" t="s">
        <v>15128</v>
      </c>
      <c r="F11488" t="s">
        <v>6617</v>
      </c>
      <c r="G11488" t="s">
        <v>15134</v>
      </c>
      <c r="H11488" t="s">
        <v>6502</v>
      </c>
      <c r="I11488" t="s">
        <v>6636</v>
      </c>
      <c r="J11488" t="s">
        <v>6636</v>
      </c>
      <c r="K11488" t="s">
        <v>15130</v>
      </c>
      <c r="L11488" t="s">
        <v>15131</v>
      </c>
      <c r="M11488" t="s">
        <v>15132</v>
      </c>
      <c r="N11488" t="s">
        <v>7202</v>
      </c>
      <c r="O11488" t="s">
        <v>7231</v>
      </c>
      <c r="P11488">
        <v>2309990</v>
      </c>
      <c r="Q11488" t="s">
        <v>6778</v>
      </c>
      <c r="R11488" t="s">
        <v>6911</v>
      </c>
      <c r="S11488" s="12"/>
      <c r="T11488" s="13"/>
      <c r="U11488" t="s">
        <v>7460</v>
      </c>
    </row>
    <row r="11489" spans="1:21" x14ac:dyDescent="0.25">
      <c r="A11489" t="s">
        <v>6637</v>
      </c>
      <c r="B11489" s="12">
        <v>41525</v>
      </c>
      <c r="C11489" t="s">
        <v>15135</v>
      </c>
      <c r="D11489" s="11">
        <v>46184.271643518499</v>
      </c>
      <c r="E11489" t="s">
        <v>15136</v>
      </c>
      <c r="F11489" t="s">
        <v>6617</v>
      </c>
      <c r="G11489" t="s">
        <v>15129</v>
      </c>
      <c r="H11489" t="s">
        <v>6502</v>
      </c>
      <c r="I11489" t="s">
        <v>55</v>
      </c>
      <c r="J11489" t="s">
        <v>643</v>
      </c>
      <c r="K11489" t="s">
        <v>15137</v>
      </c>
      <c r="L11489" t="s">
        <v>15131</v>
      </c>
      <c r="M11489" t="s">
        <v>15138</v>
      </c>
      <c r="N11489" t="s">
        <v>7654</v>
      </c>
      <c r="O11489" t="s">
        <v>7655</v>
      </c>
      <c r="P11489">
        <v>3719000</v>
      </c>
      <c r="Q11489" t="s">
        <v>6636</v>
      </c>
      <c r="R11489" t="s">
        <v>6636</v>
      </c>
      <c r="S11489" s="12"/>
      <c r="T11489" s="13"/>
      <c r="U11489" t="s">
        <v>7455</v>
      </c>
    </row>
    <row r="11490" spans="1:21" x14ac:dyDescent="0.25">
      <c r="A11490" t="s">
        <v>6637</v>
      </c>
      <c r="B11490" s="12">
        <v>41525</v>
      </c>
      <c r="C11490" t="s">
        <v>15135</v>
      </c>
      <c r="D11490" s="11">
        <v>46184.271643518499</v>
      </c>
      <c r="E11490" t="s">
        <v>15136</v>
      </c>
      <c r="F11490" t="s">
        <v>6617</v>
      </c>
      <c r="G11490" t="s">
        <v>15133</v>
      </c>
      <c r="H11490" t="s">
        <v>6502</v>
      </c>
      <c r="I11490" t="s">
        <v>55</v>
      </c>
      <c r="J11490" t="s">
        <v>643</v>
      </c>
      <c r="K11490" t="s">
        <v>15137</v>
      </c>
      <c r="L11490" t="s">
        <v>15131</v>
      </c>
      <c r="M11490" t="s">
        <v>15138</v>
      </c>
      <c r="N11490" t="s">
        <v>7654</v>
      </c>
      <c r="O11490" t="s">
        <v>7655</v>
      </c>
      <c r="P11490">
        <v>3719000</v>
      </c>
      <c r="Q11490" t="s">
        <v>6636</v>
      </c>
      <c r="R11490" t="s">
        <v>6636</v>
      </c>
      <c r="S11490" s="12"/>
      <c r="T11490" s="13"/>
      <c r="U11490" t="s">
        <v>7455</v>
      </c>
    </row>
    <row r="11491" spans="1:21" x14ac:dyDescent="0.25">
      <c r="A11491" t="s">
        <v>6637</v>
      </c>
      <c r="B11491" s="12">
        <v>41525</v>
      </c>
      <c r="C11491" t="s">
        <v>15135</v>
      </c>
      <c r="D11491" s="11">
        <v>46184.271643518499</v>
      </c>
      <c r="E11491" t="s">
        <v>15136</v>
      </c>
      <c r="F11491" t="s">
        <v>6617</v>
      </c>
      <c r="G11491" t="s">
        <v>15134</v>
      </c>
      <c r="H11491" t="s">
        <v>6502</v>
      </c>
      <c r="I11491" t="s">
        <v>55</v>
      </c>
      <c r="J11491" t="s">
        <v>643</v>
      </c>
      <c r="K11491" t="s">
        <v>15137</v>
      </c>
      <c r="L11491" t="s">
        <v>15131</v>
      </c>
      <c r="M11491" t="s">
        <v>15138</v>
      </c>
      <c r="N11491" t="s">
        <v>7654</v>
      </c>
      <c r="O11491" t="s">
        <v>7655</v>
      </c>
      <c r="P11491">
        <v>3719000</v>
      </c>
      <c r="Q11491" t="s">
        <v>6636</v>
      </c>
      <c r="R11491" t="s">
        <v>6636</v>
      </c>
      <c r="S11491" s="12"/>
      <c r="T11491" s="13"/>
      <c r="U11491" t="s">
        <v>7455</v>
      </c>
    </row>
    <row r="11492" spans="1:21" x14ac:dyDescent="0.25">
      <c r="A11492" t="s">
        <v>6619</v>
      </c>
      <c r="B11492" s="12">
        <v>41525</v>
      </c>
      <c r="C11492" t="s">
        <v>15135</v>
      </c>
      <c r="D11492" s="11">
        <v>46184.450995370396</v>
      </c>
      <c r="E11492" t="s">
        <v>15136</v>
      </c>
      <c r="F11492" t="s">
        <v>6617</v>
      </c>
      <c r="G11492" t="s">
        <v>15129</v>
      </c>
      <c r="H11492" t="s">
        <v>6502</v>
      </c>
      <c r="I11492" t="s">
        <v>55</v>
      </c>
      <c r="J11492" t="s">
        <v>643</v>
      </c>
      <c r="K11492" t="s">
        <v>15137</v>
      </c>
      <c r="L11492" t="s">
        <v>15131</v>
      </c>
      <c r="M11492" t="s">
        <v>15138</v>
      </c>
      <c r="N11492" t="s">
        <v>7654</v>
      </c>
      <c r="O11492" t="s">
        <v>7655</v>
      </c>
      <c r="P11492">
        <v>3719000</v>
      </c>
      <c r="Q11492" t="s">
        <v>6636</v>
      </c>
      <c r="R11492" t="s">
        <v>6636</v>
      </c>
      <c r="S11492" s="12"/>
      <c r="T11492" s="13"/>
      <c r="U11492" t="s">
        <v>7455</v>
      </c>
    </row>
    <row r="11493" spans="1:21" x14ac:dyDescent="0.25">
      <c r="A11493" t="s">
        <v>6619</v>
      </c>
      <c r="B11493" s="12">
        <v>41525</v>
      </c>
      <c r="C11493" t="s">
        <v>15135</v>
      </c>
      <c r="D11493" s="11">
        <v>46184.450995370396</v>
      </c>
      <c r="E11493" t="s">
        <v>15136</v>
      </c>
      <c r="F11493" t="s">
        <v>6617</v>
      </c>
      <c r="G11493" t="s">
        <v>15133</v>
      </c>
      <c r="H11493" t="s">
        <v>6502</v>
      </c>
      <c r="I11493" t="s">
        <v>55</v>
      </c>
      <c r="J11493" t="s">
        <v>643</v>
      </c>
      <c r="K11493" t="s">
        <v>15137</v>
      </c>
      <c r="L11493" t="s">
        <v>15131</v>
      </c>
      <c r="M11493" t="s">
        <v>15138</v>
      </c>
      <c r="N11493" t="s">
        <v>7654</v>
      </c>
      <c r="O11493" t="s">
        <v>7655</v>
      </c>
      <c r="P11493">
        <v>3719000</v>
      </c>
      <c r="Q11493" t="s">
        <v>6636</v>
      </c>
      <c r="R11493" t="s">
        <v>6636</v>
      </c>
      <c r="S11493" s="12"/>
      <c r="T11493" s="13"/>
      <c r="U11493" t="s">
        <v>7455</v>
      </c>
    </row>
    <row r="11494" spans="1:21" x14ac:dyDescent="0.25">
      <c r="A11494" t="s">
        <v>6619</v>
      </c>
      <c r="B11494" s="12">
        <v>41525</v>
      </c>
      <c r="C11494" t="s">
        <v>15135</v>
      </c>
      <c r="D11494" s="11">
        <v>46184.450995370396</v>
      </c>
      <c r="E11494" t="s">
        <v>15136</v>
      </c>
      <c r="F11494" t="s">
        <v>6617</v>
      </c>
      <c r="G11494" t="s">
        <v>15134</v>
      </c>
      <c r="H11494" t="s">
        <v>6502</v>
      </c>
      <c r="I11494" t="s">
        <v>55</v>
      </c>
      <c r="J11494" t="s">
        <v>643</v>
      </c>
      <c r="K11494" t="s">
        <v>15137</v>
      </c>
      <c r="L11494" t="s">
        <v>15131</v>
      </c>
      <c r="M11494" t="s">
        <v>15138</v>
      </c>
      <c r="N11494" t="s">
        <v>7654</v>
      </c>
      <c r="O11494" t="s">
        <v>7655</v>
      </c>
      <c r="P11494">
        <v>3719000</v>
      </c>
      <c r="Q11494" t="s">
        <v>6636</v>
      </c>
      <c r="R11494" t="s">
        <v>6636</v>
      </c>
      <c r="S11494" s="12"/>
      <c r="T11494" s="13"/>
      <c r="U11494" t="s">
        <v>7455</v>
      </c>
    </row>
    <row r="11495" spans="1:21" x14ac:dyDescent="0.25">
      <c r="A11495" t="s">
        <v>6637</v>
      </c>
      <c r="B11495" s="12">
        <v>82638</v>
      </c>
      <c r="C11495" t="s">
        <v>15139</v>
      </c>
      <c r="D11495" s="11">
        <v>46180.422800925902</v>
      </c>
      <c r="E11495" t="s">
        <v>15140</v>
      </c>
      <c r="F11495" t="s">
        <v>6413</v>
      </c>
      <c r="G11495" t="s">
        <v>15141</v>
      </c>
      <c r="H11495" t="s">
        <v>6547</v>
      </c>
      <c r="I11495" t="s">
        <v>55</v>
      </c>
      <c r="J11495" t="s">
        <v>732</v>
      </c>
      <c r="K11495" t="s">
        <v>15142</v>
      </c>
      <c r="L11495" t="s">
        <v>15143</v>
      </c>
      <c r="M11495" t="s">
        <v>15144</v>
      </c>
      <c r="N11495" t="s">
        <v>6787</v>
      </c>
      <c r="O11495" t="s">
        <v>6810</v>
      </c>
      <c r="P11495">
        <v>4498000</v>
      </c>
      <c r="Q11495" t="s">
        <v>6636</v>
      </c>
      <c r="R11495" t="s">
        <v>6636</v>
      </c>
      <c r="S11495" s="12"/>
      <c r="T11495" s="13"/>
      <c r="U11495" t="s">
        <v>6671</v>
      </c>
    </row>
    <row r="11496" spans="1:21" x14ac:dyDescent="0.25">
      <c r="A11496" t="s">
        <v>6619</v>
      </c>
      <c r="B11496" s="12">
        <v>82638</v>
      </c>
      <c r="C11496" t="s">
        <v>15139</v>
      </c>
      <c r="D11496" s="11">
        <v>46180.459444444401</v>
      </c>
      <c r="E11496" t="s">
        <v>15140</v>
      </c>
      <c r="F11496" t="s">
        <v>6413</v>
      </c>
      <c r="G11496" t="s">
        <v>15141</v>
      </c>
      <c r="H11496" t="s">
        <v>6547</v>
      </c>
      <c r="I11496" t="s">
        <v>55</v>
      </c>
      <c r="J11496" t="s">
        <v>732</v>
      </c>
      <c r="K11496" t="s">
        <v>15142</v>
      </c>
      <c r="L11496" t="s">
        <v>15143</v>
      </c>
      <c r="M11496" t="s">
        <v>15144</v>
      </c>
      <c r="N11496" t="s">
        <v>6787</v>
      </c>
      <c r="O11496" t="s">
        <v>6810</v>
      </c>
      <c r="P11496">
        <v>4498000</v>
      </c>
      <c r="Q11496" t="s">
        <v>6636</v>
      </c>
      <c r="R11496" t="s">
        <v>6636</v>
      </c>
      <c r="S11496" s="12"/>
      <c r="T11496" s="13"/>
      <c r="U11496" t="s">
        <v>6671</v>
      </c>
    </row>
    <row r="11497" spans="1:21" x14ac:dyDescent="0.25">
      <c r="A11497" t="s">
        <v>6637</v>
      </c>
      <c r="B11497" s="12">
        <v>83334</v>
      </c>
      <c r="C11497" t="s">
        <v>15145</v>
      </c>
      <c r="D11497" s="11">
        <v>46186.3050925926</v>
      </c>
      <c r="E11497" t="s">
        <v>15146</v>
      </c>
      <c r="F11497" t="s">
        <v>6413</v>
      </c>
      <c r="G11497" t="s">
        <v>15141</v>
      </c>
      <c r="H11497" t="s">
        <v>6547</v>
      </c>
      <c r="I11497" t="s">
        <v>6636</v>
      </c>
      <c r="J11497" t="s">
        <v>6636</v>
      </c>
      <c r="K11497" t="s">
        <v>15147</v>
      </c>
      <c r="L11497" t="s">
        <v>15143</v>
      </c>
      <c r="M11497" t="s">
        <v>15148</v>
      </c>
      <c r="N11497" t="s">
        <v>6787</v>
      </c>
      <c r="O11497" t="s">
        <v>6810</v>
      </c>
      <c r="P11497">
        <v>4898000</v>
      </c>
      <c r="Q11497" t="s">
        <v>6636</v>
      </c>
      <c r="R11497" t="s">
        <v>6636</v>
      </c>
      <c r="S11497" s="12"/>
      <c r="T11497" s="13"/>
      <c r="U11497" t="s">
        <v>6671</v>
      </c>
    </row>
    <row r="11498" spans="1:21" x14ac:dyDescent="0.25">
      <c r="A11498" t="s">
        <v>6619</v>
      </c>
      <c r="B11498" s="12">
        <v>83334</v>
      </c>
      <c r="C11498" t="s">
        <v>15145</v>
      </c>
      <c r="D11498" s="11">
        <v>46186.545416666697</v>
      </c>
      <c r="E11498" t="s">
        <v>15146</v>
      </c>
      <c r="F11498" t="s">
        <v>6413</v>
      </c>
      <c r="G11498" t="s">
        <v>15141</v>
      </c>
      <c r="H11498" t="s">
        <v>6547</v>
      </c>
      <c r="I11498" t="s">
        <v>6636</v>
      </c>
      <c r="J11498" t="s">
        <v>6636</v>
      </c>
      <c r="K11498" t="s">
        <v>15147</v>
      </c>
      <c r="L11498" t="s">
        <v>15143</v>
      </c>
      <c r="M11498" t="s">
        <v>15148</v>
      </c>
      <c r="N11498" t="s">
        <v>6787</v>
      </c>
      <c r="O11498" t="s">
        <v>6810</v>
      </c>
      <c r="P11498">
        <v>4898000</v>
      </c>
      <c r="Q11498" t="s">
        <v>6636</v>
      </c>
      <c r="R11498" t="s">
        <v>6636</v>
      </c>
      <c r="S11498" s="12"/>
      <c r="T11498" s="13"/>
      <c r="U11498" t="s">
        <v>6671</v>
      </c>
    </row>
    <row r="11499" spans="1:21" x14ac:dyDescent="0.25">
      <c r="A11499" t="s">
        <v>6637</v>
      </c>
      <c r="B11499" s="12">
        <v>83814</v>
      </c>
      <c r="C11499" t="s">
        <v>15149</v>
      </c>
      <c r="D11499" s="11">
        <v>46189.953240740702</v>
      </c>
      <c r="E11499" t="s">
        <v>15150</v>
      </c>
      <c r="F11499" t="s">
        <v>6413</v>
      </c>
      <c r="G11499" t="s">
        <v>15141</v>
      </c>
      <c r="H11499" t="s">
        <v>6547</v>
      </c>
      <c r="I11499" t="s">
        <v>55</v>
      </c>
      <c r="J11499" t="s">
        <v>44</v>
      </c>
      <c r="K11499" t="s">
        <v>15151</v>
      </c>
      <c r="L11499" t="s">
        <v>15143</v>
      </c>
      <c r="M11499" t="s">
        <v>15152</v>
      </c>
      <c r="N11499" t="s">
        <v>6787</v>
      </c>
      <c r="O11499" t="s">
        <v>6788</v>
      </c>
      <c r="P11499">
        <v>7398000</v>
      </c>
      <c r="Q11499" t="s">
        <v>6636</v>
      </c>
      <c r="R11499" t="s">
        <v>6636</v>
      </c>
      <c r="S11499" s="12"/>
      <c r="T11499" s="13"/>
      <c r="U11499" t="s">
        <v>6671</v>
      </c>
    </row>
    <row r="11500" spans="1:21" x14ac:dyDescent="0.25">
      <c r="A11500" t="s">
        <v>6619</v>
      </c>
      <c r="B11500" s="12">
        <v>83814</v>
      </c>
      <c r="C11500" t="s">
        <v>15149</v>
      </c>
      <c r="D11500" s="11">
        <v>46190.474189814799</v>
      </c>
      <c r="E11500" t="s">
        <v>15150</v>
      </c>
      <c r="F11500" t="s">
        <v>6413</v>
      </c>
      <c r="G11500" t="s">
        <v>15141</v>
      </c>
      <c r="H11500" t="s">
        <v>6547</v>
      </c>
      <c r="I11500" t="s">
        <v>55</v>
      </c>
      <c r="J11500" t="s">
        <v>44</v>
      </c>
      <c r="K11500" t="s">
        <v>15151</v>
      </c>
      <c r="L11500" t="s">
        <v>15143</v>
      </c>
      <c r="M11500" t="s">
        <v>15152</v>
      </c>
      <c r="N11500" t="s">
        <v>6787</v>
      </c>
      <c r="O11500" t="s">
        <v>6788</v>
      </c>
      <c r="P11500">
        <v>7398000</v>
      </c>
      <c r="Q11500" t="s">
        <v>6636</v>
      </c>
      <c r="R11500" t="s">
        <v>6636</v>
      </c>
      <c r="S11500" s="12"/>
      <c r="T11500" s="13"/>
      <c r="U11500" t="s">
        <v>6671</v>
      </c>
    </row>
    <row r="11501" spans="1:21" x14ac:dyDescent="0.25">
      <c r="A11501" t="s">
        <v>6637</v>
      </c>
      <c r="B11501" s="12">
        <v>85632</v>
      </c>
      <c r="C11501" t="s">
        <v>15153</v>
      </c>
      <c r="D11501" s="11">
        <v>46202.696469907401</v>
      </c>
      <c r="E11501" t="s">
        <v>15154</v>
      </c>
      <c r="F11501" t="s">
        <v>6413</v>
      </c>
      <c r="G11501" t="s">
        <v>15141</v>
      </c>
      <c r="H11501" t="s">
        <v>6547</v>
      </c>
      <c r="I11501" t="s">
        <v>55</v>
      </c>
      <c r="J11501" t="s">
        <v>643</v>
      </c>
      <c r="K11501" t="s">
        <v>15155</v>
      </c>
      <c r="L11501" t="s">
        <v>15143</v>
      </c>
      <c r="M11501" t="s">
        <v>15156</v>
      </c>
      <c r="N11501" t="s">
        <v>6787</v>
      </c>
      <c r="O11501" t="s">
        <v>6810</v>
      </c>
      <c r="P11501">
        <v>5698000</v>
      </c>
      <c r="Q11501" t="s">
        <v>6636</v>
      </c>
      <c r="R11501" t="s">
        <v>6636</v>
      </c>
      <c r="S11501" s="12"/>
      <c r="T11501" s="13"/>
      <c r="U11501" t="s">
        <v>6671</v>
      </c>
    </row>
    <row r="11502" spans="1:21" x14ac:dyDescent="0.25">
      <c r="A11502" t="s">
        <v>6619</v>
      </c>
      <c r="B11502" s="12">
        <v>85632</v>
      </c>
      <c r="C11502" t="s">
        <v>15153</v>
      </c>
      <c r="D11502" s="11">
        <v>46207.5694560185</v>
      </c>
      <c r="E11502" t="s">
        <v>15154</v>
      </c>
      <c r="F11502" t="s">
        <v>6413</v>
      </c>
      <c r="G11502" t="s">
        <v>15141</v>
      </c>
      <c r="H11502" t="s">
        <v>6547</v>
      </c>
      <c r="I11502" t="s">
        <v>55</v>
      </c>
      <c r="J11502" t="s">
        <v>643</v>
      </c>
      <c r="K11502" t="s">
        <v>15155</v>
      </c>
      <c r="L11502" t="s">
        <v>15143</v>
      </c>
      <c r="M11502" t="s">
        <v>15156</v>
      </c>
      <c r="N11502" t="s">
        <v>6787</v>
      </c>
      <c r="O11502" t="s">
        <v>6810</v>
      </c>
      <c r="P11502">
        <v>5698000</v>
      </c>
      <c r="Q11502" t="s">
        <v>6636</v>
      </c>
      <c r="R11502" t="s">
        <v>6636</v>
      </c>
      <c r="S11502" s="12"/>
      <c r="T11502" s="13"/>
      <c r="U11502" t="s">
        <v>6671</v>
      </c>
    </row>
    <row r="11503" spans="1:21" x14ac:dyDescent="0.25">
      <c r="A11503" t="s">
        <v>6637</v>
      </c>
      <c r="B11503" s="12">
        <v>86228</v>
      </c>
      <c r="C11503" t="s">
        <v>15157</v>
      </c>
      <c r="D11503" s="11">
        <v>46209.251504629603</v>
      </c>
      <c r="E11503" t="s">
        <v>15158</v>
      </c>
      <c r="F11503" t="s">
        <v>6413</v>
      </c>
      <c r="G11503" t="s">
        <v>15141</v>
      </c>
      <c r="H11503" t="s">
        <v>6547</v>
      </c>
      <c r="I11503" t="s">
        <v>65</v>
      </c>
      <c r="J11503" t="s">
        <v>636</v>
      </c>
      <c r="K11503" t="s">
        <v>15159</v>
      </c>
      <c r="L11503" t="s">
        <v>15143</v>
      </c>
      <c r="M11503" t="s">
        <v>15160</v>
      </c>
      <c r="N11503" t="s">
        <v>6787</v>
      </c>
      <c r="O11503" t="s">
        <v>6810</v>
      </c>
      <c r="P11503">
        <v>4098000</v>
      </c>
      <c r="Q11503" t="s">
        <v>6636</v>
      </c>
      <c r="R11503" t="s">
        <v>6636</v>
      </c>
      <c r="S11503" s="12"/>
      <c r="T11503" s="13"/>
      <c r="U11503" t="s">
        <v>6671</v>
      </c>
    </row>
    <row r="11504" spans="1:21" x14ac:dyDescent="0.25">
      <c r="A11504" t="s">
        <v>6619</v>
      </c>
      <c r="B11504" s="12">
        <v>86228</v>
      </c>
      <c r="C11504" t="s">
        <v>15157</v>
      </c>
      <c r="D11504" s="11">
        <v>46215.463148148097</v>
      </c>
      <c r="E11504" t="s">
        <v>15158</v>
      </c>
      <c r="F11504" t="s">
        <v>6413</v>
      </c>
      <c r="G11504" t="s">
        <v>15141</v>
      </c>
      <c r="H11504" t="s">
        <v>6547</v>
      </c>
      <c r="I11504" t="s">
        <v>65</v>
      </c>
      <c r="J11504" t="s">
        <v>636</v>
      </c>
      <c r="K11504" t="s">
        <v>15159</v>
      </c>
      <c r="L11504" t="s">
        <v>15143</v>
      </c>
      <c r="M11504" t="s">
        <v>15160</v>
      </c>
      <c r="N11504" t="s">
        <v>6787</v>
      </c>
      <c r="O11504" t="s">
        <v>6810</v>
      </c>
      <c r="P11504">
        <v>4098000</v>
      </c>
      <c r="Q11504" t="s">
        <v>6636</v>
      </c>
      <c r="R11504" t="s">
        <v>6636</v>
      </c>
      <c r="S11504" s="12"/>
      <c r="T11504" s="13"/>
      <c r="U11504" t="s">
        <v>6671</v>
      </c>
    </row>
    <row r="11505" spans="1:21" x14ac:dyDescent="0.25">
      <c r="A11505" t="s">
        <v>6637</v>
      </c>
      <c r="B11505" s="12">
        <v>86810</v>
      </c>
      <c r="C11505" t="s">
        <v>15161</v>
      </c>
      <c r="D11505" s="11">
        <v>46221.506076388898</v>
      </c>
      <c r="E11505" t="s">
        <v>15162</v>
      </c>
      <c r="F11505" t="s">
        <v>6413</v>
      </c>
      <c r="G11505" t="s">
        <v>15141</v>
      </c>
      <c r="H11505" t="s">
        <v>6547</v>
      </c>
      <c r="I11505" t="s">
        <v>55</v>
      </c>
      <c r="J11505" t="s">
        <v>643</v>
      </c>
      <c r="K11505" t="s">
        <v>15163</v>
      </c>
      <c r="L11505" t="s">
        <v>15143</v>
      </c>
      <c r="M11505" t="s">
        <v>15164</v>
      </c>
      <c r="N11505" t="s">
        <v>6787</v>
      </c>
      <c r="O11505" t="s">
        <v>6810</v>
      </c>
      <c r="P11505">
        <v>5198000</v>
      </c>
      <c r="Q11505" t="s">
        <v>6636</v>
      </c>
      <c r="R11505" t="s">
        <v>6636</v>
      </c>
      <c r="S11505" s="12"/>
      <c r="T11505" s="13"/>
      <c r="U11505" t="s">
        <v>6671</v>
      </c>
    </row>
    <row r="11506" spans="1:21" x14ac:dyDescent="0.25">
      <c r="A11506" t="s">
        <v>6619</v>
      </c>
      <c r="B11506" s="12">
        <v>86810</v>
      </c>
      <c r="C11506" t="s">
        <v>15161</v>
      </c>
      <c r="D11506" s="11">
        <v>46221.523564814801</v>
      </c>
      <c r="E11506" t="s">
        <v>15162</v>
      </c>
      <c r="F11506" t="s">
        <v>6413</v>
      </c>
      <c r="G11506" t="s">
        <v>15141</v>
      </c>
      <c r="H11506" t="s">
        <v>6547</v>
      </c>
      <c r="I11506" t="s">
        <v>55</v>
      </c>
      <c r="J11506" t="s">
        <v>643</v>
      </c>
      <c r="K11506" t="s">
        <v>15163</v>
      </c>
      <c r="L11506" t="s">
        <v>15143</v>
      </c>
      <c r="M11506" t="s">
        <v>15164</v>
      </c>
      <c r="N11506" t="s">
        <v>6787</v>
      </c>
      <c r="O11506" t="s">
        <v>6810</v>
      </c>
      <c r="P11506">
        <v>5198000</v>
      </c>
      <c r="Q11506" t="s">
        <v>6636</v>
      </c>
      <c r="R11506" t="s">
        <v>6636</v>
      </c>
      <c r="S11506" s="12"/>
      <c r="T11506" s="13"/>
      <c r="U11506" t="s">
        <v>6671</v>
      </c>
    </row>
    <row r="11507" spans="1:21" x14ac:dyDescent="0.25">
      <c r="A11507" t="s">
        <v>6637</v>
      </c>
      <c r="B11507" s="12">
        <v>41484</v>
      </c>
      <c r="C11507" t="s">
        <v>15165</v>
      </c>
      <c r="D11507" s="11">
        <v>46179.703715277799</v>
      </c>
      <c r="E11507" t="s">
        <v>15166</v>
      </c>
      <c r="F11507" t="s">
        <v>6617</v>
      </c>
      <c r="G11507" t="s">
        <v>15167</v>
      </c>
      <c r="H11507" t="s">
        <v>6548</v>
      </c>
      <c r="I11507" t="s">
        <v>55</v>
      </c>
      <c r="J11507" t="s">
        <v>44</v>
      </c>
      <c r="K11507" t="s">
        <v>15168</v>
      </c>
      <c r="L11507" t="s">
        <v>15169</v>
      </c>
      <c r="M11507" t="s">
        <v>15170</v>
      </c>
      <c r="N11507" t="s">
        <v>7023</v>
      </c>
      <c r="O11507" t="s">
        <v>7250</v>
      </c>
      <c r="P11507">
        <v>2550000</v>
      </c>
      <c r="Q11507" t="s">
        <v>6636</v>
      </c>
      <c r="R11507" t="s">
        <v>6636</v>
      </c>
      <c r="S11507" s="12"/>
      <c r="T11507" s="13"/>
      <c r="U11507" t="s">
        <v>10077</v>
      </c>
    </row>
    <row r="11508" spans="1:21" x14ac:dyDescent="0.25">
      <c r="A11508" t="s">
        <v>6637</v>
      </c>
      <c r="B11508" s="12">
        <v>41484</v>
      </c>
      <c r="C11508" t="s">
        <v>15165</v>
      </c>
      <c r="D11508" s="11">
        <v>46179.703715277799</v>
      </c>
      <c r="E11508" t="s">
        <v>15166</v>
      </c>
      <c r="F11508" t="s">
        <v>6617</v>
      </c>
      <c r="G11508" t="s">
        <v>15171</v>
      </c>
      <c r="H11508" t="s">
        <v>6548</v>
      </c>
      <c r="I11508" t="s">
        <v>55</v>
      </c>
      <c r="J11508" t="s">
        <v>44</v>
      </c>
      <c r="K11508" t="s">
        <v>15168</v>
      </c>
      <c r="L11508" t="s">
        <v>15169</v>
      </c>
      <c r="M11508" t="s">
        <v>15170</v>
      </c>
      <c r="N11508" t="s">
        <v>7023</v>
      </c>
      <c r="O11508" t="s">
        <v>7250</v>
      </c>
      <c r="P11508">
        <v>2550000</v>
      </c>
      <c r="Q11508" t="s">
        <v>6636</v>
      </c>
      <c r="R11508" t="s">
        <v>6636</v>
      </c>
      <c r="S11508" s="12"/>
      <c r="T11508" s="13"/>
      <c r="U11508" t="s">
        <v>10077</v>
      </c>
    </row>
    <row r="11509" spans="1:21" x14ac:dyDescent="0.25">
      <c r="A11509" t="s">
        <v>6637</v>
      </c>
      <c r="B11509" s="12">
        <v>41484</v>
      </c>
      <c r="C11509" t="s">
        <v>15165</v>
      </c>
      <c r="D11509" s="11">
        <v>46179.703715277799</v>
      </c>
      <c r="E11509" t="s">
        <v>15166</v>
      </c>
      <c r="F11509" t="s">
        <v>6617</v>
      </c>
      <c r="G11509" t="s">
        <v>15172</v>
      </c>
      <c r="H11509" t="s">
        <v>6548</v>
      </c>
      <c r="I11509" t="s">
        <v>55</v>
      </c>
      <c r="J11509" t="s">
        <v>44</v>
      </c>
      <c r="K11509" t="s">
        <v>15168</v>
      </c>
      <c r="L11509" t="s">
        <v>15169</v>
      </c>
      <c r="M11509" t="s">
        <v>15170</v>
      </c>
      <c r="N11509" t="s">
        <v>7023</v>
      </c>
      <c r="O11509" t="s">
        <v>7250</v>
      </c>
      <c r="P11509">
        <v>2550000</v>
      </c>
      <c r="Q11509" t="s">
        <v>6636</v>
      </c>
      <c r="R11509" t="s">
        <v>6636</v>
      </c>
      <c r="S11509" s="12"/>
      <c r="T11509" s="13"/>
      <c r="U11509" t="s">
        <v>10077</v>
      </c>
    </row>
    <row r="11510" spans="1:21" x14ac:dyDescent="0.25">
      <c r="A11510" t="s">
        <v>6619</v>
      </c>
      <c r="B11510" s="12">
        <v>41484</v>
      </c>
      <c r="C11510" t="s">
        <v>15165</v>
      </c>
      <c r="D11510" s="11">
        <v>46183.654108796298</v>
      </c>
      <c r="E11510" t="s">
        <v>15166</v>
      </c>
      <c r="F11510" t="s">
        <v>6617</v>
      </c>
      <c r="G11510" t="s">
        <v>15167</v>
      </c>
      <c r="H11510" t="s">
        <v>6548</v>
      </c>
      <c r="I11510" t="s">
        <v>55</v>
      </c>
      <c r="J11510" t="s">
        <v>44</v>
      </c>
      <c r="K11510" t="s">
        <v>15168</v>
      </c>
      <c r="L11510" t="s">
        <v>15169</v>
      </c>
      <c r="M11510" t="s">
        <v>15170</v>
      </c>
      <c r="N11510" t="s">
        <v>7023</v>
      </c>
      <c r="O11510" t="s">
        <v>7250</v>
      </c>
      <c r="P11510">
        <v>2550000</v>
      </c>
      <c r="Q11510" t="s">
        <v>6636</v>
      </c>
      <c r="R11510" t="s">
        <v>6636</v>
      </c>
      <c r="S11510" s="12"/>
      <c r="T11510" s="13"/>
      <c r="U11510" t="s">
        <v>10077</v>
      </c>
    </row>
    <row r="11511" spans="1:21" x14ac:dyDescent="0.25">
      <c r="A11511" t="s">
        <v>6619</v>
      </c>
      <c r="B11511" s="12">
        <v>41484</v>
      </c>
      <c r="C11511" t="s">
        <v>15165</v>
      </c>
      <c r="D11511" s="11">
        <v>46183.654108796298</v>
      </c>
      <c r="E11511" t="s">
        <v>15166</v>
      </c>
      <c r="F11511" t="s">
        <v>6617</v>
      </c>
      <c r="G11511" t="s">
        <v>15171</v>
      </c>
      <c r="H11511" t="s">
        <v>6548</v>
      </c>
      <c r="I11511" t="s">
        <v>55</v>
      </c>
      <c r="J11511" t="s">
        <v>44</v>
      </c>
      <c r="K11511" t="s">
        <v>15168</v>
      </c>
      <c r="L11511" t="s">
        <v>15169</v>
      </c>
      <c r="M11511" t="s">
        <v>15170</v>
      </c>
      <c r="N11511" t="s">
        <v>7023</v>
      </c>
      <c r="O11511" t="s">
        <v>7250</v>
      </c>
      <c r="P11511">
        <v>2550000</v>
      </c>
      <c r="Q11511" t="s">
        <v>6636</v>
      </c>
      <c r="R11511" t="s">
        <v>6636</v>
      </c>
      <c r="S11511" s="12"/>
      <c r="T11511" s="13"/>
      <c r="U11511" t="s">
        <v>10077</v>
      </c>
    </row>
    <row r="11512" spans="1:21" x14ac:dyDescent="0.25">
      <c r="A11512" t="s">
        <v>6619</v>
      </c>
      <c r="B11512" s="12">
        <v>41484</v>
      </c>
      <c r="C11512" t="s">
        <v>15165</v>
      </c>
      <c r="D11512" s="11">
        <v>46183.654108796298</v>
      </c>
      <c r="E11512" t="s">
        <v>15166</v>
      </c>
      <c r="F11512" t="s">
        <v>6617</v>
      </c>
      <c r="G11512" t="s">
        <v>15172</v>
      </c>
      <c r="H11512" t="s">
        <v>6548</v>
      </c>
      <c r="I11512" t="s">
        <v>55</v>
      </c>
      <c r="J11512" t="s">
        <v>44</v>
      </c>
      <c r="K11512" t="s">
        <v>15168</v>
      </c>
      <c r="L11512" t="s">
        <v>15169</v>
      </c>
      <c r="M11512" t="s">
        <v>15170</v>
      </c>
      <c r="N11512" t="s">
        <v>7023</v>
      </c>
      <c r="O11512" t="s">
        <v>7250</v>
      </c>
      <c r="P11512">
        <v>2550000</v>
      </c>
      <c r="Q11512" t="s">
        <v>6636</v>
      </c>
      <c r="R11512" t="s">
        <v>6636</v>
      </c>
      <c r="S11512" s="12"/>
      <c r="T11512" s="13"/>
      <c r="U11512" t="s">
        <v>10077</v>
      </c>
    </row>
    <row r="11513" spans="1:21" x14ac:dyDescent="0.25">
      <c r="A11513" t="s">
        <v>6637</v>
      </c>
      <c r="B11513" s="12">
        <v>41753</v>
      </c>
      <c r="C11513" t="s">
        <v>15173</v>
      </c>
      <c r="D11513" s="11">
        <v>46187.578518518501</v>
      </c>
      <c r="E11513" t="s">
        <v>15174</v>
      </c>
      <c r="F11513" t="s">
        <v>6617</v>
      </c>
      <c r="G11513" t="s">
        <v>15167</v>
      </c>
      <c r="H11513" t="s">
        <v>6548</v>
      </c>
      <c r="I11513" t="s">
        <v>6636</v>
      </c>
      <c r="J11513" t="s">
        <v>6636</v>
      </c>
      <c r="K11513" t="s">
        <v>15175</v>
      </c>
      <c r="L11513" t="s">
        <v>15176</v>
      </c>
      <c r="M11513" t="s">
        <v>15177</v>
      </c>
      <c r="N11513" t="s">
        <v>7218</v>
      </c>
      <c r="O11513" t="s">
        <v>15178</v>
      </c>
      <c r="P11513">
        <v>1650000</v>
      </c>
      <c r="Q11513" t="s">
        <v>6636</v>
      </c>
      <c r="R11513" t="s">
        <v>6636</v>
      </c>
      <c r="S11513" s="12"/>
      <c r="T11513" s="13"/>
      <c r="U11513" t="s">
        <v>6629</v>
      </c>
    </row>
    <row r="11514" spans="1:21" x14ac:dyDescent="0.25">
      <c r="A11514" t="s">
        <v>6637</v>
      </c>
      <c r="B11514" s="12">
        <v>41753</v>
      </c>
      <c r="C11514" t="s">
        <v>15173</v>
      </c>
      <c r="D11514" s="11">
        <v>46187.578518518501</v>
      </c>
      <c r="E11514" t="s">
        <v>15174</v>
      </c>
      <c r="F11514" t="s">
        <v>6617</v>
      </c>
      <c r="G11514" t="s">
        <v>15171</v>
      </c>
      <c r="H11514" t="s">
        <v>6548</v>
      </c>
      <c r="I11514" t="s">
        <v>6636</v>
      </c>
      <c r="J11514" t="s">
        <v>6636</v>
      </c>
      <c r="K11514" t="s">
        <v>15175</v>
      </c>
      <c r="L11514" t="s">
        <v>15176</v>
      </c>
      <c r="M11514" t="s">
        <v>15177</v>
      </c>
      <c r="N11514" t="s">
        <v>7218</v>
      </c>
      <c r="O11514" t="s">
        <v>15178</v>
      </c>
      <c r="P11514">
        <v>1650000</v>
      </c>
      <c r="Q11514" t="s">
        <v>6636</v>
      </c>
      <c r="R11514" t="s">
        <v>6636</v>
      </c>
      <c r="S11514" s="12"/>
      <c r="T11514" s="13"/>
      <c r="U11514" t="s">
        <v>6629</v>
      </c>
    </row>
    <row r="11515" spans="1:21" x14ac:dyDescent="0.25">
      <c r="A11515" t="s">
        <v>6637</v>
      </c>
      <c r="B11515" s="12">
        <v>41753</v>
      </c>
      <c r="C11515" t="s">
        <v>15173</v>
      </c>
      <c r="D11515" s="11">
        <v>46187.578518518501</v>
      </c>
      <c r="E11515" t="s">
        <v>15174</v>
      </c>
      <c r="F11515" t="s">
        <v>6617</v>
      </c>
      <c r="G11515" t="s">
        <v>15172</v>
      </c>
      <c r="H11515" t="s">
        <v>6548</v>
      </c>
      <c r="I11515" t="s">
        <v>6636</v>
      </c>
      <c r="J11515" t="s">
        <v>6636</v>
      </c>
      <c r="K11515" t="s">
        <v>15175</v>
      </c>
      <c r="L11515" t="s">
        <v>15176</v>
      </c>
      <c r="M11515" t="s">
        <v>15177</v>
      </c>
      <c r="N11515" t="s">
        <v>7218</v>
      </c>
      <c r="O11515" t="s">
        <v>15178</v>
      </c>
      <c r="P11515">
        <v>1650000</v>
      </c>
      <c r="Q11515" t="s">
        <v>6636</v>
      </c>
      <c r="R11515" t="s">
        <v>6636</v>
      </c>
      <c r="S11515" s="12"/>
      <c r="T11515" s="13"/>
      <c r="U11515" t="s">
        <v>6629</v>
      </c>
    </row>
    <row r="11516" spans="1:21" x14ac:dyDescent="0.25">
      <c r="A11516" t="s">
        <v>6619</v>
      </c>
      <c r="B11516" s="12">
        <v>41753</v>
      </c>
      <c r="C11516" t="s">
        <v>15173</v>
      </c>
      <c r="D11516" s="11">
        <v>46187.593159722201</v>
      </c>
      <c r="E11516" t="s">
        <v>15174</v>
      </c>
      <c r="F11516" t="s">
        <v>6617</v>
      </c>
      <c r="G11516" t="s">
        <v>15167</v>
      </c>
      <c r="H11516" t="s">
        <v>6548</v>
      </c>
      <c r="I11516" t="s">
        <v>6636</v>
      </c>
      <c r="J11516" t="s">
        <v>6636</v>
      </c>
      <c r="K11516" t="s">
        <v>15175</v>
      </c>
      <c r="L11516" t="s">
        <v>15176</v>
      </c>
      <c r="M11516" t="s">
        <v>15177</v>
      </c>
      <c r="N11516" t="s">
        <v>7218</v>
      </c>
      <c r="O11516" t="s">
        <v>15178</v>
      </c>
      <c r="P11516">
        <v>1650000</v>
      </c>
      <c r="Q11516" t="s">
        <v>6636</v>
      </c>
      <c r="R11516" t="s">
        <v>6636</v>
      </c>
      <c r="S11516" s="12"/>
      <c r="T11516" s="13"/>
      <c r="U11516" t="s">
        <v>6629</v>
      </c>
    </row>
    <row r="11517" spans="1:21" x14ac:dyDescent="0.25">
      <c r="A11517" t="s">
        <v>6619</v>
      </c>
      <c r="B11517" s="12">
        <v>41753</v>
      </c>
      <c r="C11517" t="s">
        <v>15173</v>
      </c>
      <c r="D11517" s="11">
        <v>46187.593159722201</v>
      </c>
      <c r="E11517" t="s">
        <v>15174</v>
      </c>
      <c r="F11517" t="s">
        <v>6617</v>
      </c>
      <c r="G11517" t="s">
        <v>15171</v>
      </c>
      <c r="H11517" t="s">
        <v>6548</v>
      </c>
      <c r="I11517" t="s">
        <v>6636</v>
      </c>
      <c r="J11517" t="s">
        <v>6636</v>
      </c>
      <c r="K11517" t="s">
        <v>15175</v>
      </c>
      <c r="L11517" t="s">
        <v>15176</v>
      </c>
      <c r="M11517" t="s">
        <v>15177</v>
      </c>
      <c r="N11517" t="s">
        <v>7218</v>
      </c>
      <c r="O11517" t="s">
        <v>15178</v>
      </c>
      <c r="P11517">
        <v>1650000</v>
      </c>
      <c r="Q11517" t="s">
        <v>6636</v>
      </c>
      <c r="R11517" t="s">
        <v>6636</v>
      </c>
      <c r="S11517" s="12"/>
      <c r="T11517" s="13"/>
      <c r="U11517" t="s">
        <v>6629</v>
      </c>
    </row>
    <row r="11518" spans="1:21" x14ac:dyDescent="0.25">
      <c r="A11518" t="s">
        <v>6619</v>
      </c>
      <c r="B11518" s="12">
        <v>41753</v>
      </c>
      <c r="C11518" t="s">
        <v>15173</v>
      </c>
      <c r="D11518" s="11">
        <v>46187.593159722201</v>
      </c>
      <c r="E11518" t="s">
        <v>15174</v>
      </c>
      <c r="F11518" t="s">
        <v>6617</v>
      </c>
      <c r="G11518" t="s">
        <v>15172</v>
      </c>
      <c r="H11518" t="s">
        <v>6548</v>
      </c>
      <c r="I11518" t="s">
        <v>6636</v>
      </c>
      <c r="J11518" t="s">
        <v>6636</v>
      </c>
      <c r="K11518" t="s">
        <v>15175</v>
      </c>
      <c r="L11518" t="s">
        <v>15176</v>
      </c>
      <c r="M11518" t="s">
        <v>15177</v>
      </c>
      <c r="N11518" t="s">
        <v>7218</v>
      </c>
      <c r="O11518" t="s">
        <v>15178</v>
      </c>
      <c r="P11518">
        <v>1650000</v>
      </c>
      <c r="Q11518" t="s">
        <v>6636</v>
      </c>
      <c r="R11518" t="s">
        <v>6636</v>
      </c>
      <c r="S11518" s="12"/>
      <c r="T11518" s="13"/>
      <c r="U11518" t="s">
        <v>6629</v>
      </c>
    </row>
    <row r="11519" spans="1:21" x14ac:dyDescent="0.25">
      <c r="A11519" t="s">
        <v>6637</v>
      </c>
      <c r="B11519" s="12">
        <v>41779</v>
      </c>
      <c r="C11519" t="s">
        <v>15179</v>
      </c>
      <c r="D11519" s="11">
        <v>46187.789375</v>
      </c>
      <c r="E11519" t="s">
        <v>15180</v>
      </c>
      <c r="F11519" t="s">
        <v>6617</v>
      </c>
      <c r="G11519" t="s">
        <v>15167</v>
      </c>
      <c r="H11519" t="s">
        <v>6548</v>
      </c>
      <c r="I11519" t="s">
        <v>65</v>
      </c>
      <c r="J11519" t="s">
        <v>636</v>
      </c>
      <c r="K11519" t="s">
        <v>15181</v>
      </c>
      <c r="L11519" t="s">
        <v>15182</v>
      </c>
      <c r="M11519" t="s">
        <v>15183</v>
      </c>
      <c r="N11519" t="s">
        <v>7001</v>
      </c>
      <c r="O11519" t="s">
        <v>7002</v>
      </c>
      <c r="P11519">
        <v>940000</v>
      </c>
      <c r="Q11519" t="s">
        <v>6636</v>
      </c>
      <c r="R11519" t="s">
        <v>6636</v>
      </c>
      <c r="S11519" s="12"/>
      <c r="T11519" s="13"/>
      <c r="U11519" t="s">
        <v>6636</v>
      </c>
    </row>
    <row r="11520" spans="1:21" x14ac:dyDescent="0.25">
      <c r="A11520" t="s">
        <v>6637</v>
      </c>
      <c r="B11520" s="12">
        <v>41779</v>
      </c>
      <c r="C11520" t="s">
        <v>15179</v>
      </c>
      <c r="D11520" s="11">
        <v>46187.789375</v>
      </c>
      <c r="E11520" t="s">
        <v>15180</v>
      </c>
      <c r="F11520" t="s">
        <v>6617</v>
      </c>
      <c r="G11520" t="s">
        <v>15171</v>
      </c>
      <c r="H11520" t="s">
        <v>6548</v>
      </c>
      <c r="I11520" t="s">
        <v>65</v>
      </c>
      <c r="J11520" t="s">
        <v>636</v>
      </c>
      <c r="K11520" t="s">
        <v>15181</v>
      </c>
      <c r="L11520" t="s">
        <v>15182</v>
      </c>
      <c r="M11520" t="s">
        <v>15183</v>
      </c>
      <c r="N11520" t="s">
        <v>7001</v>
      </c>
      <c r="O11520" t="s">
        <v>7002</v>
      </c>
      <c r="P11520">
        <v>940000</v>
      </c>
      <c r="Q11520" t="s">
        <v>6636</v>
      </c>
      <c r="R11520" t="s">
        <v>6636</v>
      </c>
      <c r="S11520" s="12"/>
      <c r="T11520" s="13"/>
      <c r="U11520" t="s">
        <v>6636</v>
      </c>
    </row>
    <row r="11521" spans="1:21" x14ac:dyDescent="0.25">
      <c r="A11521" t="s">
        <v>6637</v>
      </c>
      <c r="B11521" s="12">
        <v>41779</v>
      </c>
      <c r="C11521" t="s">
        <v>15179</v>
      </c>
      <c r="D11521" s="11">
        <v>46187.789375</v>
      </c>
      <c r="E11521" t="s">
        <v>15180</v>
      </c>
      <c r="F11521" t="s">
        <v>6617</v>
      </c>
      <c r="G11521" t="s">
        <v>15172</v>
      </c>
      <c r="H11521" t="s">
        <v>6548</v>
      </c>
      <c r="I11521" t="s">
        <v>65</v>
      </c>
      <c r="J11521" t="s">
        <v>636</v>
      </c>
      <c r="K11521" t="s">
        <v>15181</v>
      </c>
      <c r="L11521" t="s">
        <v>15182</v>
      </c>
      <c r="M11521" t="s">
        <v>15183</v>
      </c>
      <c r="N11521" t="s">
        <v>7001</v>
      </c>
      <c r="O11521" t="s">
        <v>7002</v>
      </c>
      <c r="P11521">
        <v>940000</v>
      </c>
      <c r="Q11521" t="s">
        <v>6636</v>
      </c>
      <c r="R11521" t="s">
        <v>6636</v>
      </c>
      <c r="S11521" s="12"/>
      <c r="T11521" s="13"/>
      <c r="U11521" t="s">
        <v>6636</v>
      </c>
    </row>
    <row r="11522" spans="1:21" x14ac:dyDescent="0.25">
      <c r="A11522" t="s">
        <v>6619</v>
      </c>
      <c r="B11522" s="12">
        <v>41779</v>
      </c>
      <c r="C11522" t="s">
        <v>15179</v>
      </c>
      <c r="D11522" s="11">
        <v>46187.822581018503</v>
      </c>
      <c r="E11522" t="s">
        <v>15180</v>
      </c>
      <c r="F11522" t="s">
        <v>6617</v>
      </c>
      <c r="G11522" t="s">
        <v>15167</v>
      </c>
      <c r="H11522" t="s">
        <v>6548</v>
      </c>
      <c r="I11522" t="s">
        <v>65</v>
      </c>
      <c r="J11522" t="s">
        <v>636</v>
      </c>
      <c r="K11522" t="s">
        <v>15181</v>
      </c>
      <c r="L11522" t="s">
        <v>15182</v>
      </c>
      <c r="M11522" t="s">
        <v>15183</v>
      </c>
      <c r="N11522" t="s">
        <v>7001</v>
      </c>
      <c r="O11522" t="s">
        <v>7002</v>
      </c>
      <c r="P11522">
        <v>940000</v>
      </c>
      <c r="Q11522" t="s">
        <v>6636</v>
      </c>
      <c r="R11522" t="s">
        <v>6636</v>
      </c>
      <c r="S11522" s="12"/>
      <c r="T11522" s="13"/>
      <c r="U11522" t="s">
        <v>6636</v>
      </c>
    </row>
    <row r="11523" spans="1:21" x14ac:dyDescent="0.25">
      <c r="A11523" t="s">
        <v>6619</v>
      </c>
      <c r="B11523" s="12">
        <v>41779</v>
      </c>
      <c r="C11523" t="s">
        <v>15179</v>
      </c>
      <c r="D11523" s="11">
        <v>46187.822581018503</v>
      </c>
      <c r="E11523" t="s">
        <v>15180</v>
      </c>
      <c r="F11523" t="s">
        <v>6617</v>
      </c>
      <c r="G11523" t="s">
        <v>15171</v>
      </c>
      <c r="H11523" t="s">
        <v>6548</v>
      </c>
      <c r="I11523" t="s">
        <v>65</v>
      </c>
      <c r="J11523" t="s">
        <v>636</v>
      </c>
      <c r="K11523" t="s">
        <v>15181</v>
      </c>
      <c r="L11523" t="s">
        <v>15182</v>
      </c>
      <c r="M11523" t="s">
        <v>15183</v>
      </c>
      <c r="N11523" t="s">
        <v>7001</v>
      </c>
      <c r="O11523" t="s">
        <v>7002</v>
      </c>
      <c r="P11523">
        <v>940000</v>
      </c>
      <c r="Q11523" t="s">
        <v>6636</v>
      </c>
      <c r="R11523" t="s">
        <v>6636</v>
      </c>
      <c r="S11523" s="12"/>
      <c r="T11523" s="13"/>
      <c r="U11523" t="s">
        <v>6636</v>
      </c>
    </row>
    <row r="11524" spans="1:21" x14ac:dyDescent="0.25">
      <c r="A11524" t="s">
        <v>6619</v>
      </c>
      <c r="B11524" s="12">
        <v>41779</v>
      </c>
      <c r="C11524" t="s">
        <v>15179</v>
      </c>
      <c r="D11524" s="11">
        <v>46187.822581018503</v>
      </c>
      <c r="E11524" t="s">
        <v>15180</v>
      </c>
      <c r="F11524" t="s">
        <v>6617</v>
      </c>
      <c r="G11524" t="s">
        <v>15172</v>
      </c>
      <c r="H11524" t="s">
        <v>6548</v>
      </c>
      <c r="I11524" t="s">
        <v>65</v>
      </c>
      <c r="J11524" t="s">
        <v>636</v>
      </c>
      <c r="K11524" t="s">
        <v>15181</v>
      </c>
      <c r="L11524" t="s">
        <v>15182</v>
      </c>
      <c r="M11524" t="s">
        <v>15183</v>
      </c>
      <c r="N11524" t="s">
        <v>7001</v>
      </c>
      <c r="O11524" t="s">
        <v>7002</v>
      </c>
      <c r="P11524">
        <v>940000</v>
      </c>
      <c r="Q11524" t="s">
        <v>6636</v>
      </c>
      <c r="R11524" t="s">
        <v>6636</v>
      </c>
      <c r="S11524" s="12"/>
      <c r="T11524" s="13"/>
      <c r="U11524" t="s">
        <v>6636</v>
      </c>
    </row>
    <row r="11525" spans="1:21" x14ac:dyDescent="0.25">
      <c r="A11525" t="s">
        <v>6637</v>
      </c>
      <c r="B11525" s="12">
        <v>41910</v>
      </c>
      <c r="C11525" t="s">
        <v>15184</v>
      </c>
      <c r="D11525" s="11">
        <v>46190.490034722199</v>
      </c>
      <c r="E11525" t="s">
        <v>15185</v>
      </c>
      <c r="F11525" t="s">
        <v>6617</v>
      </c>
      <c r="G11525" t="s">
        <v>15167</v>
      </c>
      <c r="H11525" t="s">
        <v>6548</v>
      </c>
      <c r="I11525" t="s">
        <v>6640</v>
      </c>
      <c r="J11525" t="s">
        <v>6641</v>
      </c>
      <c r="K11525" t="s">
        <v>15186</v>
      </c>
      <c r="L11525" t="s">
        <v>15187</v>
      </c>
      <c r="M11525" t="s">
        <v>15188</v>
      </c>
      <c r="N11525" t="s">
        <v>7305</v>
      </c>
      <c r="O11525" t="s">
        <v>13422</v>
      </c>
      <c r="P11525">
        <v>810000</v>
      </c>
      <c r="Q11525" t="s">
        <v>6636</v>
      </c>
      <c r="R11525" t="s">
        <v>6636</v>
      </c>
      <c r="S11525" s="12"/>
      <c r="T11525" s="13"/>
      <c r="U11525" t="s">
        <v>15189</v>
      </c>
    </row>
    <row r="11526" spans="1:21" x14ac:dyDescent="0.25">
      <c r="A11526" t="s">
        <v>6637</v>
      </c>
      <c r="B11526" s="12">
        <v>41910</v>
      </c>
      <c r="C11526" t="s">
        <v>15184</v>
      </c>
      <c r="D11526" s="11">
        <v>46190.490034722199</v>
      </c>
      <c r="E11526" t="s">
        <v>15185</v>
      </c>
      <c r="F11526" t="s">
        <v>6617</v>
      </c>
      <c r="G11526" t="s">
        <v>15171</v>
      </c>
      <c r="H11526" t="s">
        <v>6548</v>
      </c>
      <c r="I11526" t="s">
        <v>6640</v>
      </c>
      <c r="J11526" t="s">
        <v>6641</v>
      </c>
      <c r="K11526" t="s">
        <v>15186</v>
      </c>
      <c r="L11526" t="s">
        <v>15187</v>
      </c>
      <c r="M11526" t="s">
        <v>15188</v>
      </c>
      <c r="N11526" t="s">
        <v>7305</v>
      </c>
      <c r="O11526" t="s">
        <v>13422</v>
      </c>
      <c r="P11526">
        <v>810000</v>
      </c>
      <c r="Q11526" t="s">
        <v>6636</v>
      </c>
      <c r="R11526" t="s">
        <v>6636</v>
      </c>
      <c r="S11526" s="12"/>
      <c r="T11526" s="13"/>
      <c r="U11526" t="s">
        <v>15189</v>
      </c>
    </row>
    <row r="11527" spans="1:21" x14ac:dyDescent="0.25">
      <c r="A11527" t="s">
        <v>6637</v>
      </c>
      <c r="B11527" s="12">
        <v>41910</v>
      </c>
      <c r="C11527" t="s">
        <v>15184</v>
      </c>
      <c r="D11527" s="11">
        <v>46190.490034722199</v>
      </c>
      <c r="E11527" t="s">
        <v>15185</v>
      </c>
      <c r="F11527" t="s">
        <v>6617</v>
      </c>
      <c r="G11527" t="s">
        <v>15172</v>
      </c>
      <c r="H11527" t="s">
        <v>6548</v>
      </c>
      <c r="I11527" t="s">
        <v>6640</v>
      </c>
      <c r="J11527" t="s">
        <v>6641</v>
      </c>
      <c r="K11527" t="s">
        <v>15186</v>
      </c>
      <c r="L11527" t="s">
        <v>15187</v>
      </c>
      <c r="M11527" t="s">
        <v>15188</v>
      </c>
      <c r="N11527" t="s">
        <v>7305</v>
      </c>
      <c r="O11527" t="s">
        <v>13422</v>
      </c>
      <c r="P11527">
        <v>810000</v>
      </c>
      <c r="Q11527" t="s">
        <v>6636</v>
      </c>
      <c r="R11527" t="s">
        <v>6636</v>
      </c>
      <c r="S11527" s="12"/>
      <c r="T11527" s="13"/>
      <c r="U11527" t="s">
        <v>15189</v>
      </c>
    </row>
    <row r="11528" spans="1:21" x14ac:dyDescent="0.25">
      <c r="A11528" t="s">
        <v>6619</v>
      </c>
      <c r="B11528" s="12">
        <v>41910</v>
      </c>
      <c r="C11528" t="s">
        <v>15184</v>
      </c>
      <c r="D11528" s="11">
        <v>46190.490034722199</v>
      </c>
      <c r="E11528" t="s">
        <v>15185</v>
      </c>
      <c r="F11528" t="s">
        <v>6617</v>
      </c>
      <c r="G11528" t="s">
        <v>15167</v>
      </c>
      <c r="H11528" t="s">
        <v>6548</v>
      </c>
      <c r="I11528" t="s">
        <v>6640</v>
      </c>
      <c r="J11528" t="s">
        <v>6641</v>
      </c>
      <c r="K11528" t="s">
        <v>15186</v>
      </c>
      <c r="L11528" t="s">
        <v>15187</v>
      </c>
      <c r="M11528" t="s">
        <v>15188</v>
      </c>
      <c r="N11528" t="s">
        <v>7305</v>
      </c>
      <c r="O11528" t="s">
        <v>13422</v>
      </c>
      <c r="P11528">
        <v>810000</v>
      </c>
      <c r="Q11528" t="s">
        <v>6636</v>
      </c>
      <c r="R11528" t="s">
        <v>6636</v>
      </c>
      <c r="S11528" s="12"/>
      <c r="T11528" s="13"/>
      <c r="U11528" t="s">
        <v>15189</v>
      </c>
    </row>
    <row r="11529" spans="1:21" x14ac:dyDescent="0.25">
      <c r="A11529" t="s">
        <v>6619</v>
      </c>
      <c r="B11529" s="12">
        <v>41910</v>
      </c>
      <c r="C11529" t="s">
        <v>15184</v>
      </c>
      <c r="D11529" s="11">
        <v>46190.490034722199</v>
      </c>
      <c r="E11529" t="s">
        <v>15185</v>
      </c>
      <c r="F11529" t="s">
        <v>6617</v>
      </c>
      <c r="G11529" t="s">
        <v>15171</v>
      </c>
      <c r="H11529" t="s">
        <v>6548</v>
      </c>
      <c r="I11529" t="s">
        <v>6640</v>
      </c>
      <c r="J11529" t="s">
        <v>6641</v>
      </c>
      <c r="K11529" t="s">
        <v>15186</v>
      </c>
      <c r="L11529" t="s">
        <v>15187</v>
      </c>
      <c r="M11529" t="s">
        <v>15188</v>
      </c>
      <c r="N11529" t="s">
        <v>7305</v>
      </c>
      <c r="O11529" t="s">
        <v>13422</v>
      </c>
      <c r="P11529">
        <v>810000</v>
      </c>
      <c r="Q11529" t="s">
        <v>6636</v>
      </c>
      <c r="R11529" t="s">
        <v>6636</v>
      </c>
      <c r="S11529" s="12"/>
      <c r="T11529" s="13"/>
      <c r="U11529" t="s">
        <v>15189</v>
      </c>
    </row>
    <row r="11530" spans="1:21" x14ac:dyDescent="0.25">
      <c r="A11530" t="s">
        <v>6619</v>
      </c>
      <c r="B11530" s="12">
        <v>41910</v>
      </c>
      <c r="C11530" t="s">
        <v>15184</v>
      </c>
      <c r="D11530" s="11">
        <v>46190.490034722199</v>
      </c>
      <c r="E11530" t="s">
        <v>15185</v>
      </c>
      <c r="F11530" t="s">
        <v>6617</v>
      </c>
      <c r="G11530" t="s">
        <v>15172</v>
      </c>
      <c r="H11530" t="s">
        <v>6548</v>
      </c>
      <c r="I11530" t="s">
        <v>6640</v>
      </c>
      <c r="J11530" t="s">
        <v>6641</v>
      </c>
      <c r="K11530" t="s">
        <v>15186</v>
      </c>
      <c r="L11530" t="s">
        <v>15187</v>
      </c>
      <c r="M11530" t="s">
        <v>15188</v>
      </c>
      <c r="N11530" t="s">
        <v>7305</v>
      </c>
      <c r="O11530" t="s">
        <v>13422</v>
      </c>
      <c r="P11530">
        <v>810000</v>
      </c>
      <c r="Q11530" t="s">
        <v>6636</v>
      </c>
      <c r="R11530" t="s">
        <v>6636</v>
      </c>
      <c r="S11530" s="12"/>
      <c r="T11530" s="13"/>
      <c r="U11530" t="s">
        <v>15189</v>
      </c>
    </row>
    <row r="11531" spans="1:21" x14ac:dyDescent="0.25">
      <c r="A11531" t="s">
        <v>6637</v>
      </c>
      <c r="B11531" s="12">
        <v>42107</v>
      </c>
      <c r="C11531" t="s">
        <v>15190</v>
      </c>
      <c r="D11531" s="11">
        <v>46191.838912036997</v>
      </c>
      <c r="E11531" t="s">
        <v>15191</v>
      </c>
      <c r="F11531" t="s">
        <v>6617</v>
      </c>
      <c r="G11531" t="s">
        <v>15167</v>
      </c>
      <c r="H11531" t="s">
        <v>6548</v>
      </c>
      <c r="I11531" t="s">
        <v>55</v>
      </c>
      <c r="J11531" t="s">
        <v>643</v>
      </c>
      <c r="K11531" t="s">
        <v>15192</v>
      </c>
      <c r="L11531" t="s">
        <v>15193</v>
      </c>
      <c r="M11531" t="s">
        <v>15194</v>
      </c>
      <c r="N11531" t="s">
        <v>7218</v>
      </c>
      <c r="O11531" t="s">
        <v>9973</v>
      </c>
      <c r="P11531">
        <v>1775000</v>
      </c>
      <c r="Q11531" t="s">
        <v>6636</v>
      </c>
      <c r="R11531" t="s">
        <v>6636</v>
      </c>
      <c r="S11531" s="12"/>
      <c r="T11531" s="13"/>
      <c r="U11531" t="s">
        <v>9005</v>
      </c>
    </row>
    <row r="11532" spans="1:21" x14ac:dyDescent="0.25">
      <c r="A11532" t="s">
        <v>6637</v>
      </c>
      <c r="B11532" s="12">
        <v>42107</v>
      </c>
      <c r="C11532" t="s">
        <v>15190</v>
      </c>
      <c r="D11532" s="11">
        <v>46191.838912036997</v>
      </c>
      <c r="E11532" t="s">
        <v>15191</v>
      </c>
      <c r="F11532" t="s">
        <v>6617</v>
      </c>
      <c r="G11532" t="s">
        <v>15171</v>
      </c>
      <c r="H11532" t="s">
        <v>6548</v>
      </c>
      <c r="I11532" t="s">
        <v>55</v>
      </c>
      <c r="J11532" t="s">
        <v>643</v>
      </c>
      <c r="K11532" t="s">
        <v>15192</v>
      </c>
      <c r="L11532" t="s">
        <v>15193</v>
      </c>
      <c r="M11532" t="s">
        <v>15194</v>
      </c>
      <c r="N11532" t="s">
        <v>7218</v>
      </c>
      <c r="O11532" t="s">
        <v>9973</v>
      </c>
      <c r="P11532">
        <v>1775000</v>
      </c>
      <c r="Q11532" t="s">
        <v>6636</v>
      </c>
      <c r="R11532" t="s">
        <v>6636</v>
      </c>
      <c r="S11532" s="12"/>
      <c r="T11532" s="13"/>
      <c r="U11532" t="s">
        <v>9005</v>
      </c>
    </row>
    <row r="11533" spans="1:21" x14ac:dyDescent="0.25">
      <c r="A11533" t="s">
        <v>6637</v>
      </c>
      <c r="B11533" s="12">
        <v>42107</v>
      </c>
      <c r="C11533" t="s">
        <v>15190</v>
      </c>
      <c r="D11533" s="11">
        <v>46191.838912036997</v>
      </c>
      <c r="E11533" t="s">
        <v>15191</v>
      </c>
      <c r="F11533" t="s">
        <v>6617</v>
      </c>
      <c r="G11533" t="s">
        <v>15172</v>
      </c>
      <c r="H11533" t="s">
        <v>6548</v>
      </c>
      <c r="I11533" t="s">
        <v>55</v>
      </c>
      <c r="J11533" t="s">
        <v>643</v>
      </c>
      <c r="K11533" t="s">
        <v>15192</v>
      </c>
      <c r="L11533" t="s">
        <v>15193</v>
      </c>
      <c r="M11533" t="s">
        <v>15194</v>
      </c>
      <c r="N11533" t="s">
        <v>7218</v>
      </c>
      <c r="O11533" t="s">
        <v>9973</v>
      </c>
      <c r="P11533">
        <v>1775000</v>
      </c>
      <c r="Q11533" t="s">
        <v>6636</v>
      </c>
      <c r="R11533" t="s">
        <v>6636</v>
      </c>
      <c r="S11533" s="12"/>
      <c r="T11533" s="13"/>
      <c r="U11533" t="s">
        <v>9005</v>
      </c>
    </row>
    <row r="11534" spans="1:21" x14ac:dyDescent="0.25">
      <c r="A11534" t="s">
        <v>6619</v>
      </c>
      <c r="B11534" s="12">
        <v>42107</v>
      </c>
      <c r="C11534" t="s">
        <v>15190</v>
      </c>
      <c r="D11534" s="11">
        <v>46193.439305555599</v>
      </c>
      <c r="E11534" t="s">
        <v>15191</v>
      </c>
      <c r="F11534" t="s">
        <v>6617</v>
      </c>
      <c r="G11534" t="s">
        <v>15167</v>
      </c>
      <c r="H11534" t="s">
        <v>6548</v>
      </c>
      <c r="I11534" t="s">
        <v>55</v>
      </c>
      <c r="J11534" t="s">
        <v>643</v>
      </c>
      <c r="K11534" t="s">
        <v>15192</v>
      </c>
      <c r="L11534" t="s">
        <v>15193</v>
      </c>
      <c r="M11534" t="s">
        <v>15194</v>
      </c>
      <c r="N11534" t="s">
        <v>7218</v>
      </c>
      <c r="O11534" t="s">
        <v>9973</v>
      </c>
      <c r="P11534">
        <v>1775000</v>
      </c>
      <c r="Q11534" t="s">
        <v>6636</v>
      </c>
      <c r="R11534" t="s">
        <v>6636</v>
      </c>
      <c r="S11534" s="12"/>
      <c r="T11534" s="13"/>
      <c r="U11534" t="s">
        <v>9005</v>
      </c>
    </row>
    <row r="11535" spans="1:21" x14ac:dyDescent="0.25">
      <c r="A11535" t="s">
        <v>6619</v>
      </c>
      <c r="B11535" s="12">
        <v>42107</v>
      </c>
      <c r="C11535" t="s">
        <v>15190</v>
      </c>
      <c r="D11535" s="11">
        <v>46193.439305555599</v>
      </c>
      <c r="E11535" t="s">
        <v>15191</v>
      </c>
      <c r="F11535" t="s">
        <v>6617</v>
      </c>
      <c r="G11535" t="s">
        <v>15171</v>
      </c>
      <c r="H11535" t="s">
        <v>6548</v>
      </c>
      <c r="I11535" t="s">
        <v>55</v>
      </c>
      <c r="J11535" t="s">
        <v>643</v>
      </c>
      <c r="K11535" t="s">
        <v>15192</v>
      </c>
      <c r="L11535" t="s">
        <v>15193</v>
      </c>
      <c r="M11535" t="s">
        <v>15194</v>
      </c>
      <c r="N11535" t="s">
        <v>7218</v>
      </c>
      <c r="O11535" t="s">
        <v>9973</v>
      </c>
      <c r="P11535">
        <v>1775000</v>
      </c>
      <c r="Q11535" t="s">
        <v>6636</v>
      </c>
      <c r="R11535" t="s">
        <v>6636</v>
      </c>
      <c r="S11535" s="12"/>
      <c r="T11535" s="13"/>
      <c r="U11535" t="s">
        <v>9005</v>
      </c>
    </row>
    <row r="11536" spans="1:21" x14ac:dyDescent="0.25">
      <c r="A11536" t="s">
        <v>6619</v>
      </c>
      <c r="B11536" s="12">
        <v>42107</v>
      </c>
      <c r="C11536" t="s">
        <v>15190</v>
      </c>
      <c r="D11536" s="11">
        <v>46193.439305555599</v>
      </c>
      <c r="E11536" t="s">
        <v>15191</v>
      </c>
      <c r="F11536" t="s">
        <v>6617</v>
      </c>
      <c r="G11536" t="s">
        <v>15172</v>
      </c>
      <c r="H11536" t="s">
        <v>6548</v>
      </c>
      <c r="I11536" t="s">
        <v>55</v>
      </c>
      <c r="J11536" t="s">
        <v>643</v>
      </c>
      <c r="K11536" t="s">
        <v>15192</v>
      </c>
      <c r="L11536" t="s">
        <v>15193</v>
      </c>
      <c r="M11536" t="s">
        <v>15194</v>
      </c>
      <c r="N11536" t="s">
        <v>7218</v>
      </c>
      <c r="O11536" t="s">
        <v>9973</v>
      </c>
      <c r="P11536">
        <v>1775000</v>
      </c>
      <c r="Q11536" t="s">
        <v>6636</v>
      </c>
      <c r="R11536" t="s">
        <v>6636</v>
      </c>
      <c r="S11536" s="12"/>
      <c r="T11536" s="13"/>
      <c r="U11536" t="s">
        <v>9005</v>
      </c>
    </row>
    <row r="11537" spans="1:21" x14ac:dyDescent="0.25">
      <c r="A11537" t="s">
        <v>6619</v>
      </c>
      <c r="B11537" s="12">
        <v>42966</v>
      </c>
      <c r="C11537" t="s">
        <v>15195</v>
      </c>
      <c r="D11537" s="11">
        <v>46211.615949074097</v>
      </c>
      <c r="E11537" t="s">
        <v>15196</v>
      </c>
      <c r="F11537" t="s">
        <v>6617</v>
      </c>
      <c r="G11537" t="s">
        <v>15167</v>
      </c>
      <c r="H11537" t="s">
        <v>6548</v>
      </c>
      <c r="I11537" t="s">
        <v>55</v>
      </c>
      <c r="J11537" t="s">
        <v>643</v>
      </c>
      <c r="K11537" t="s">
        <v>15197</v>
      </c>
      <c r="L11537" t="s">
        <v>15169</v>
      </c>
      <c r="M11537" t="s">
        <v>15198</v>
      </c>
      <c r="N11537" t="s">
        <v>7365</v>
      </c>
      <c r="O11537" t="s">
        <v>7366</v>
      </c>
      <c r="P11537">
        <v>680000</v>
      </c>
      <c r="Q11537" t="s">
        <v>6636</v>
      </c>
      <c r="R11537" t="s">
        <v>6636</v>
      </c>
      <c r="S11537" s="12"/>
      <c r="T11537" s="13"/>
      <c r="U11537" t="s">
        <v>6636</v>
      </c>
    </row>
    <row r="11538" spans="1:21" x14ac:dyDescent="0.25">
      <c r="A11538" t="s">
        <v>6619</v>
      </c>
      <c r="B11538" s="12">
        <v>42966</v>
      </c>
      <c r="C11538" t="s">
        <v>15195</v>
      </c>
      <c r="D11538" s="11">
        <v>46211.615949074097</v>
      </c>
      <c r="E11538" t="s">
        <v>15196</v>
      </c>
      <c r="F11538" t="s">
        <v>6617</v>
      </c>
      <c r="G11538" t="s">
        <v>15171</v>
      </c>
      <c r="H11538" t="s">
        <v>6548</v>
      </c>
      <c r="I11538" t="s">
        <v>55</v>
      </c>
      <c r="J11538" t="s">
        <v>643</v>
      </c>
      <c r="K11538" t="s">
        <v>15197</v>
      </c>
      <c r="L11538" t="s">
        <v>15169</v>
      </c>
      <c r="M11538" t="s">
        <v>15198</v>
      </c>
      <c r="N11538" t="s">
        <v>7365</v>
      </c>
      <c r="O11538" t="s">
        <v>7366</v>
      </c>
      <c r="P11538">
        <v>680000</v>
      </c>
      <c r="Q11538" t="s">
        <v>6636</v>
      </c>
      <c r="R11538" t="s">
        <v>6636</v>
      </c>
      <c r="S11538" s="12"/>
      <c r="T11538" s="13"/>
      <c r="U11538" t="s">
        <v>6636</v>
      </c>
    </row>
    <row r="11539" spans="1:21" x14ac:dyDescent="0.25">
      <c r="A11539" t="s">
        <v>6619</v>
      </c>
      <c r="B11539" s="12">
        <v>42966</v>
      </c>
      <c r="C11539" t="s">
        <v>15195</v>
      </c>
      <c r="D11539" s="11">
        <v>46211.615949074097</v>
      </c>
      <c r="E11539" t="s">
        <v>15196</v>
      </c>
      <c r="F11539" t="s">
        <v>6617</v>
      </c>
      <c r="G11539" t="s">
        <v>15172</v>
      </c>
      <c r="H11539" t="s">
        <v>6548</v>
      </c>
      <c r="I11539" t="s">
        <v>55</v>
      </c>
      <c r="J11539" t="s">
        <v>643</v>
      </c>
      <c r="K11539" t="s">
        <v>15197</v>
      </c>
      <c r="L11539" t="s">
        <v>15169</v>
      </c>
      <c r="M11539" t="s">
        <v>15198</v>
      </c>
      <c r="N11539" t="s">
        <v>7365</v>
      </c>
      <c r="O11539" t="s">
        <v>7366</v>
      </c>
      <c r="P11539">
        <v>680000</v>
      </c>
      <c r="Q11539" t="s">
        <v>6636</v>
      </c>
      <c r="R11539" t="s">
        <v>6636</v>
      </c>
      <c r="S11539" s="12"/>
      <c r="T11539" s="13"/>
      <c r="U11539" t="s">
        <v>6636</v>
      </c>
    </row>
    <row r="11540" spans="1:21" x14ac:dyDescent="0.25">
      <c r="A11540" t="s">
        <v>6637</v>
      </c>
      <c r="B11540" s="12">
        <v>42966</v>
      </c>
      <c r="C11540" t="s">
        <v>15195</v>
      </c>
      <c r="D11540" s="11">
        <v>46211.620034722197</v>
      </c>
      <c r="E11540" t="s">
        <v>15196</v>
      </c>
      <c r="F11540" t="s">
        <v>6617</v>
      </c>
      <c r="G11540" t="s">
        <v>15167</v>
      </c>
      <c r="H11540" t="s">
        <v>6548</v>
      </c>
      <c r="I11540" t="s">
        <v>55</v>
      </c>
      <c r="J11540" t="s">
        <v>643</v>
      </c>
      <c r="K11540" t="s">
        <v>15197</v>
      </c>
      <c r="L11540" t="s">
        <v>15169</v>
      </c>
      <c r="M11540" t="s">
        <v>15198</v>
      </c>
      <c r="N11540" t="s">
        <v>7365</v>
      </c>
      <c r="O11540" t="s">
        <v>7366</v>
      </c>
      <c r="P11540">
        <v>680000</v>
      </c>
      <c r="Q11540" t="s">
        <v>6636</v>
      </c>
      <c r="R11540" t="s">
        <v>6636</v>
      </c>
      <c r="S11540" s="12"/>
      <c r="T11540" s="13"/>
      <c r="U11540" t="s">
        <v>6636</v>
      </c>
    </row>
    <row r="11541" spans="1:21" x14ac:dyDescent="0.25">
      <c r="A11541" t="s">
        <v>6637</v>
      </c>
      <c r="B11541" s="12">
        <v>42966</v>
      </c>
      <c r="C11541" t="s">
        <v>15195</v>
      </c>
      <c r="D11541" s="11">
        <v>46211.620034722197</v>
      </c>
      <c r="E11541" t="s">
        <v>15196</v>
      </c>
      <c r="F11541" t="s">
        <v>6617</v>
      </c>
      <c r="G11541" t="s">
        <v>15171</v>
      </c>
      <c r="H11541" t="s">
        <v>6548</v>
      </c>
      <c r="I11541" t="s">
        <v>55</v>
      </c>
      <c r="J11541" t="s">
        <v>643</v>
      </c>
      <c r="K11541" t="s">
        <v>15197</v>
      </c>
      <c r="L11541" t="s">
        <v>15169</v>
      </c>
      <c r="M11541" t="s">
        <v>15198</v>
      </c>
      <c r="N11541" t="s">
        <v>7365</v>
      </c>
      <c r="O11541" t="s">
        <v>7366</v>
      </c>
      <c r="P11541">
        <v>680000</v>
      </c>
      <c r="Q11541" t="s">
        <v>6636</v>
      </c>
      <c r="R11541" t="s">
        <v>6636</v>
      </c>
      <c r="S11541" s="12"/>
      <c r="T11541" s="13"/>
      <c r="U11541" t="s">
        <v>6636</v>
      </c>
    </row>
    <row r="11542" spans="1:21" x14ac:dyDescent="0.25">
      <c r="A11542" t="s">
        <v>6637</v>
      </c>
      <c r="B11542" s="12">
        <v>42966</v>
      </c>
      <c r="C11542" t="s">
        <v>15195</v>
      </c>
      <c r="D11542" s="11">
        <v>46211.620034722197</v>
      </c>
      <c r="E11542" t="s">
        <v>15196</v>
      </c>
      <c r="F11542" t="s">
        <v>6617</v>
      </c>
      <c r="G11542" t="s">
        <v>15172</v>
      </c>
      <c r="H11542" t="s">
        <v>6548</v>
      </c>
      <c r="I11542" t="s">
        <v>55</v>
      </c>
      <c r="J11542" t="s">
        <v>643</v>
      </c>
      <c r="K11542" t="s">
        <v>15197</v>
      </c>
      <c r="L11542" t="s">
        <v>15169</v>
      </c>
      <c r="M11542" t="s">
        <v>15198</v>
      </c>
      <c r="N11542" t="s">
        <v>7365</v>
      </c>
      <c r="O11542" t="s">
        <v>7366</v>
      </c>
      <c r="P11542">
        <v>680000</v>
      </c>
      <c r="Q11542" t="s">
        <v>6636</v>
      </c>
      <c r="R11542" t="s">
        <v>6636</v>
      </c>
      <c r="S11542" s="12"/>
      <c r="T11542" s="13"/>
      <c r="U11542" t="s">
        <v>6636</v>
      </c>
    </row>
    <row r="11543" spans="1:21" x14ac:dyDescent="0.25">
      <c r="A11543" t="s">
        <v>6619</v>
      </c>
      <c r="B11543" s="12">
        <v>43338</v>
      </c>
      <c r="C11543" t="s">
        <v>15199</v>
      </c>
      <c r="D11543" s="11">
        <v>46219.751134259299</v>
      </c>
      <c r="E11543" t="s">
        <v>15200</v>
      </c>
      <c r="F11543" t="s">
        <v>6617</v>
      </c>
      <c r="G11543" t="s">
        <v>15167</v>
      </c>
      <c r="H11543" t="s">
        <v>6548</v>
      </c>
      <c r="I11543" t="s">
        <v>55</v>
      </c>
      <c r="J11543" t="s">
        <v>44</v>
      </c>
      <c r="K11543" t="s">
        <v>15201</v>
      </c>
      <c r="L11543" t="s">
        <v>15202</v>
      </c>
      <c r="M11543" t="s">
        <v>15203</v>
      </c>
      <c r="N11543" t="s">
        <v>7305</v>
      </c>
      <c r="O11543" t="s">
        <v>13422</v>
      </c>
      <c r="P11543">
        <v>1140000</v>
      </c>
      <c r="Q11543" t="s">
        <v>6636</v>
      </c>
      <c r="R11543" t="s">
        <v>6636</v>
      </c>
      <c r="S11543" s="12"/>
      <c r="T11543" s="13"/>
      <c r="U11543" t="s">
        <v>6636</v>
      </c>
    </row>
    <row r="11544" spans="1:21" x14ac:dyDescent="0.25">
      <c r="A11544" t="s">
        <v>6619</v>
      </c>
      <c r="B11544" s="12">
        <v>43338</v>
      </c>
      <c r="C11544" t="s">
        <v>15199</v>
      </c>
      <c r="D11544" s="11">
        <v>46219.751134259299</v>
      </c>
      <c r="E11544" t="s">
        <v>15200</v>
      </c>
      <c r="F11544" t="s">
        <v>6617</v>
      </c>
      <c r="G11544" t="s">
        <v>15171</v>
      </c>
      <c r="H11544" t="s">
        <v>6548</v>
      </c>
      <c r="I11544" t="s">
        <v>55</v>
      </c>
      <c r="J11544" t="s">
        <v>44</v>
      </c>
      <c r="K11544" t="s">
        <v>15201</v>
      </c>
      <c r="L11544" t="s">
        <v>15202</v>
      </c>
      <c r="M11544" t="s">
        <v>15203</v>
      </c>
      <c r="N11544" t="s">
        <v>7305</v>
      </c>
      <c r="O11544" t="s">
        <v>13422</v>
      </c>
      <c r="P11544">
        <v>1140000</v>
      </c>
      <c r="Q11544" t="s">
        <v>6636</v>
      </c>
      <c r="R11544" t="s">
        <v>6636</v>
      </c>
      <c r="S11544" s="12"/>
      <c r="T11544" s="13"/>
      <c r="U11544" t="s">
        <v>6636</v>
      </c>
    </row>
    <row r="11545" spans="1:21" x14ac:dyDescent="0.25">
      <c r="A11545" t="s">
        <v>6619</v>
      </c>
      <c r="B11545" s="12">
        <v>43338</v>
      </c>
      <c r="C11545" t="s">
        <v>15199</v>
      </c>
      <c r="D11545" s="11">
        <v>46219.751134259299</v>
      </c>
      <c r="E11545" t="s">
        <v>15200</v>
      </c>
      <c r="F11545" t="s">
        <v>6617</v>
      </c>
      <c r="G11545" t="s">
        <v>15172</v>
      </c>
      <c r="H11545" t="s">
        <v>6548</v>
      </c>
      <c r="I11545" t="s">
        <v>55</v>
      </c>
      <c r="J11545" t="s">
        <v>44</v>
      </c>
      <c r="K11545" t="s">
        <v>15201</v>
      </c>
      <c r="L11545" t="s">
        <v>15202</v>
      </c>
      <c r="M11545" t="s">
        <v>15203</v>
      </c>
      <c r="N11545" t="s">
        <v>7305</v>
      </c>
      <c r="O11545" t="s">
        <v>13422</v>
      </c>
      <c r="P11545">
        <v>1140000</v>
      </c>
      <c r="Q11545" t="s">
        <v>6636</v>
      </c>
      <c r="R11545" t="s">
        <v>6636</v>
      </c>
      <c r="S11545" s="12"/>
      <c r="T11545" s="13"/>
      <c r="U11545" t="s">
        <v>6636</v>
      </c>
    </row>
    <row r="11546" spans="1:21" x14ac:dyDescent="0.25">
      <c r="A11546" t="s">
        <v>6637</v>
      </c>
      <c r="B11546" s="12">
        <v>43338</v>
      </c>
      <c r="C11546" t="s">
        <v>15199</v>
      </c>
      <c r="D11546" s="11">
        <v>46219.752407407403</v>
      </c>
      <c r="E11546" t="s">
        <v>15200</v>
      </c>
      <c r="F11546" t="s">
        <v>6617</v>
      </c>
      <c r="G11546" t="s">
        <v>15167</v>
      </c>
      <c r="H11546" t="s">
        <v>6548</v>
      </c>
      <c r="I11546" t="s">
        <v>55</v>
      </c>
      <c r="J11546" t="s">
        <v>44</v>
      </c>
      <c r="K11546" t="s">
        <v>15201</v>
      </c>
      <c r="L11546" t="s">
        <v>15202</v>
      </c>
      <c r="M11546" t="s">
        <v>15203</v>
      </c>
      <c r="N11546" t="s">
        <v>7305</v>
      </c>
      <c r="O11546" t="s">
        <v>13422</v>
      </c>
      <c r="P11546">
        <v>1140000</v>
      </c>
      <c r="Q11546" t="s">
        <v>6636</v>
      </c>
      <c r="R11546" t="s">
        <v>6636</v>
      </c>
      <c r="S11546" s="12"/>
      <c r="T11546" s="13"/>
      <c r="U11546" t="s">
        <v>6636</v>
      </c>
    </row>
    <row r="11547" spans="1:21" x14ac:dyDescent="0.25">
      <c r="A11547" t="s">
        <v>6637</v>
      </c>
      <c r="B11547" s="12">
        <v>43338</v>
      </c>
      <c r="C11547" t="s">
        <v>15199</v>
      </c>
      <c r="D11547" s="11">
        <v>46219.752407407403</v>
      </c>
      <c r="E11547" t="s">
        <v>15200</v>
      </c>
      <c r="F11547" t="s">
        <v>6617</v>
      </c>
      <c r="G11547" t="s">
        <v>15171</v>
      </c>
      <c r="H11547" t="s">
        <v>6548</v>
      </c>
      <c r="I11547" t="s">
        <v>55</v>
      </c>
      <c r="J11547" t="s">
        <v>44</v>
      </c>
      <c r="K11547" t="s">
        <v>15201</v>
      </c>
      <c r="L11547" t="s">
        <v>15202</v>
      </c>
      <c r="M11547" t="s">
        <v>15203</v>
      </c>
      <c r="N11547" t="s">
        <v>7305</v>
      </c>
      <c r="O11547" t="s">
        <v>13422</v>
      </c>
      <c r="P11547">
        <v>1140000</v>
      </c>
      <c r="Q11547" t="s">
        <v>6636</v>
      </c>
      <c r="R11547" t="s">
        <v>6636</v>
      </c>
      <c r="S11547" s="12"/>
      <c r="T11547" s="13"/>
      <c r="U11547" t="s">
        <v>6636</v>
      </c>
    </row>
    <row r="11548" spans="1:21" x14ac:dyDescent="0.25">
      <c r="A11548" t="s">
        <v>6637</v>
      </c>
      <c r="B11548" s="12">
        <v>43338</v>
      </c>
      <c r="C11548" t="s">
        <v>15199</v>
      </c>
      <c r="D11548" s="11">
        <v>46219.752407407403</v>
      </c>
      <c r="E11548" t="s">
        <v>15200</v>
      </c>
      <c r="F11548" t="s">
        <v>6617</v>
      </c>
      <c r="G11548" t="s">
        <v>15172</v>
      </c>
      <c r="H11548" t="s">
        <v>6548</v>
      </c>
      <c r="I11548" t="s">
        <v>55</v>
      </c>
      <c r="J11548" t="s">
        <v>44</v>
      </c>
      <c r="K11548" t="s">
        <v>15201</v>
      </c>
      <c r="L11548" t="s">
        <v>15202</v>
      </c>
      <c r="M11548" t="s">
        <v>15203</v>
      </c>
      <c r="N11548" t="s">
        <v>7305</v>
      </c>
      <c r="O11548" t="s">
        <v>13422</v>
      </c>
      <c r="P11548">
        <v>1140000</v>
      </c>
      <c r="Q11548" t="s">
        <v>6636</v>
      </c>
      <c r="R11548" t="s">
        <v>6636</v>
      </c>
      <c r="S11548" s="12"/>
      <c r="T11548" s="13"/>
      <c r="U11548" t="s">
        <v>6636</v>
      </c>
    </row>
    <row r="11549" spans="1:21" x14ac:dyDescent="0.25">
      <c r="A11549" t="s">
        <v>6637</v>
      </c>
      <c r="B11549" s="12">
        <v>205420</v>
      </c>
      <c r="C11549" t="s">
        <v>15204</v>
      </c>
      <c r="D11549" s="11">
        <v>46174.761759259301</v>
      </c>
      <c r="E11549" t="s">
        <v>15205</v>
      </c>
      <c r="F11549" t="s">
        <v>6415</v>
      </c>
      <c r="G11549" t="s">
        <v>15206</v>
      </c>
      <c r="H11549" t="s">
        <v>6549</v>
      </c>
      <c r="I11549" t="s">
        <v>55</v>
      </c>
      <c r="J11549" t="s">
        <v>732</v>
      </c>
      <c r="K11549" t="s">
        <v>15207</v>
      </c>
      <c r="L11549" t="s">
        <v>15208</v>
      </c>
      <c r="M11549" t="s">
        <v>15209</v>
      </c>
      <c r="N11549" t="s">
        <v>6761</v>
      </c>
      <c r="O11549" t="s">
        <v>6762</v>
      </c>
      <c r="P11549">
        <v>14049500</v>
      </c>
      <c r="Q11549" t="s">
        <v>6636</v>
      </c>
      <c r="R11549" t="s">
        <v>6636</v>
      </c>
      <c r="S11549" s="12"/>
      <c r="T11549" s="13"/>
      <c r="U11549" t="s">
        <v>6650</v>
      </c>
    </row>
    <row r="11550" spans="1:21" x14ac:dyDescent="0.25">
      <c r="A11550" t="s">
        <v>6619</v>
      </c>
      <c r="B11550" s="12">
        <v>205420</v>
      </c>
      <c r="C11550" t="s">
        <v>15204</v>
      </c>
      <c r="D11550" s="11">
        <v>46175.410428240699</v>
      </c>
      <c r="E11550" t="s">
        <v>15205</v>
      </c>
      <c r="F11550" t="s">
        <v>6415</v>
      </c>
      <c r="G11550" t="s">
        <v>15206</v>
      </c>
      <c r="H11550" t="s">
        <v>6549</v>
      </c>
      <c r="I11550" t="s">
        <v>55</v>
      </c>
      <c r="J11550" t="s">
        <v>732</v>
      </c>
      <c r="K11550" t="s">
        <v>15207</v>
      </c>
      <c r="L11550" t="s">
        <v>15208</v>
      </c>
      <c r="M11550" t="s">
        <v>15209</v>
      </c>
      <c r="N11550" t="s">
        <v>6761</v>
      </c>
      <c r="O11550" t="s">
        <v>6762</v>
      </c>
      <c r="P11550">
        <v>14049500</v>
      </c>
      <c r="Q11550" t="s">
        <v>6636</v>
      </c>
      <c r="R11550" t="s">
        <v>6636</v>
      </c>
      <c r="S11550" s="12"/>
      <c r="T11550" s="13"/>
      <c r="U11550" t="s">
        <v>6650</v>
      </c>
    </row>
    <row r="11551" spans="1:21" x14ac:dyDescent="0.25">
      <c r="A11551" t="s">
        <v>6619</v>
      </c>
      <c r="B11551" s="12">
        <v>205470</v>
      </c>
      <c r="C11551" t="s">
        <v>15210</v>
      </c>
      <c r="D11551" s="11">
        <v>46175.528136574103</v>
      </c>
      <c r="E11551" t="s">
        <v>15211</v>
      </c>
      <c r="F11551" t="s">
        <v>6415</v>
      </c>
      <c r="G11551" t="s">
        <v>15206</v>
      </c>
      <c r="H11551" t="s">
        <v>6549</v>
      </c>
      <c r="I11551" t="s">
        <v>55</v>
      </c>
      <c r="J11551" t="s">
        <v>732</v>
      </c>
      <c r="K11551" t="s">
        <v>15207</v>
      </c>
      <c r="L11551" t="s">
        <v>15208</v>
      </c>
      <c r="M11551" t="s">
        <v>15209</v>
      </c>
      <c r="N11551" t="s">
        <v>6761</v>
      </c>
      <c r="O11551" t="s">
        <v>6762</v>
      </c>
      <c r="P11551">
        <v>14049500</v>
      </c>
      <c r="Q11551" t="s">
        <v>6778</v>
      </c>
      <c r="R11551" t="s">
        <v>6779</v>
      </c>
      <c r="S11551" s="12"/>
      <c r="T11551" s="13"/>
      <c r="U11551" t="s">
        <v>8756</v>
      </c>
    </row>
    <row r="11552" spans="1:21" x14ac:dyDescent="0.25">
      <c r="A11552" t="s">
        <v>6637</v>
      </c>
      <c r="B11552" s="12">
        <v>206260</v>
      </c>
      <c r="C11552" t="s">
        <v>15212</v>
      </c>
      <c r="D11552" s="11">
        <v>46176.425196759301</v>
      </c>
      <c r="E11552" t="s">
        <v>15213</v>
      </c>
      <c r="F11552" t="s">
        <v>6415</v>
      </c>
      <c r="G11552" t="s">
        <v>15206</v>
      </c>
      <c r="H11552" t="s">
        <v>6549</v>
      </c>
      <c r="I11552" t="s">
        <v>55</v>
      </c>
      <c r="J11552" t="s">
        <v>643</v>
      </c>
      <c r="K11552" t="s">
        <v>15214</v>
      </c>
      <c r="L11552" t="s">
        <v>15215</v>
      </c>
      <c r="M11552" t="s">
        <v>15216</v>
      </c>
      <c r="N11552" t="s">
        <v>7202</v>
      </c>
      <c r="O11552" t="s">
        <v>7203</v>
      </c>
      <c r="P11552">
        <v>12529950</v>
      </c>
      <c r="Q11552" t="s">
        <v>6636</v>
      </c>
      <c r="R11552" t="s">
        <v>6636</v>
      </c>
      <c r="S11552" s="12"/>
      <c r="T11552" s="13"/>
      <c r="U11552" t="s">
        <v>6650</v>
      </c>
    </row>
    <row r="11553" spans="1:21" x14ac:dyDescent="0.25">
      <c r="A11553" t="s">
        <v>6619</v>
      </c>
      <c r="B11553" s="12">
        <v>205740</v>
      </c>
      <c r="C11553" t="s">
        <v>15217</v>
      </c>
      <c r="D11553" s="11">
        <v>46176.635127314803</v>
      </c>
      <c r="E11553" t="s">
        <v>15218</v>
      </c>
      <c r="F11553" t="s">
        <v>6415</v>
      </c>
      <c r="G11553" t="s">
        <v>15206</v>
      </c>
      <c r="H11553" t="s">
        <v>6549</v>
      </c>
      <c r="I11553" t="s">
        <v>55</v>
      </c>
      <c r="J11553" t="s">
        <v>732</v>
      </c>
      <c r="K11553" t="s">
        <v>15219</v>
      </c>
      <c r="L11553" t="s">
        <v>15220</v>
      </c>
      <c r="M11553" t="s">
        <v>15221</v>
      </c>
      <c r="N11553" t="s">
        <v>10856</v>
      </c>
      <c r="O11553" t="s">
        <v>15222</v>
      </c>
      <c r="P11553">
        <v>21100000</v>
      </c>
      <c r="Q11553" t="s">
        <v>6636</v>
      </c>
      <c r="R11553" t="s">
        <v>6636</v>
      </c>
      <c r="S11553" s="12"/>
      <c r="T11553" s="13"/>
      <c r="U11553" t="s">
        <v>6671</v>
      </c>
    </row>
    <row r="11554" spans="1:21" x14ac:dyDescent="0.25">
      <c r="A11554" t="s">
        <v>6637</v>
      </c>
      <c r="B11554" s="12">
        <v>207525</v>
      </c>
      <c r="C11554" t="s">
        <v>15223</v>
      </c>
      <c r="D11554" s="11">
        <v>46177.753078703703</v>
      </c>
      <c r="E11554" t="s">
        <v>15224</v>
      </c>
      <c r="F11554" t="s">
        <v>6415</v>
      </c>
      <c r="G11554" t="s">
        <v>15225</v>
      </c>
      <c r="H11554" t="s">
        <v>6549</v>
      </c>
      <c r="I11554" t="s">
        <v>65</v>
      </c>
      <c r="J11554" t="s">
        <v>636</v>
      </c>
      <c r="K11554" t="s">
        <v>15226</v>
      </c>
      <c r="L11554" t="s">
        <v>15215</v>
      </c>
      <c r="M11554" t="s">
        <v>15227</v>
      </c>
      <c r="N11554" t="s">
        <v>6761</v>
      </c>
      <c r="O11554" t="s">
        <v>6771</v>
      </c>
      <c r="P11554">
        <v>16999500</v>
      </c>
      <c r="Q11554" t="s">
        <v>6636</v>
      </c>
      <c r="R11554" t="s">
        <v>6636</v>
      </c>
      <c r="S11554" s="12"/>
      <c r="T11554" s="13"/>
      <c r="U11554" t="s">
        <v>6636</v>
      </c>
    </row>
    <row r="11555" spans="1:21" x14ac:dyDescent="0.25">
      <c r="A11555" t="s">
        <v>6637</v>
      </c>
      <c r="B11555" s="12">
        <v>206230</v>
      </c>
      <c r="C11555" t="s">
        <v>15228</v>
      </c>
      <c r="D11555" s="11">
        <v>46178.4766550926</v>
      </c>
      <c r="E11555" t="s">
        <v>15229</v>
      </c>
      <c r="F11555" t="s">
        <v>6415</v>
      </c>
      <c r="G11555" t="s">
        <v>15230</v>
      </c>
      <c r="H11555" t="s">
        <v>6549</v>
      </c>
      <c r="I11555" t="s">
        <v>55</v>
      </c>
      <c r="J11555" t="s">
        <v>732</v>
      </c>
      <c r="K11555" t="s">
        <v>15231</v>
      </c>
      <c r="L11555" t="s">
        <v>15232</v>
      </c>
      <c r="M11555" t="s">
        <v>15233</v>
      </c>
      <c r="N11555" t="s">
        <v>7001</v>
      </c>
      <c r="O11555" t="s">
        <v>15234</v>
      </c>
      <c r="P11555">
        <v>1200000</v>
      </c>
      <c r="Q11555" t="s">
        <v>6636</v>
      </c>
      <c r="R11555" t="s">
        <v>6636</v>
      </c>
      <c r="S11555" s="12"/>
      <c r="T11555" s="13"/>
      <c r="U11555" t="s">
        <v>6636</v>
      </c>
    </row>
    <row r="11556" spans="1:21" x14ac:dyDescent="0.25">
      <c r="A11556" t="s">
        <v>6637</v>
      </c>
      <c r="B11556" s="12">
        <v>206230</v>
      </c>
      <c r="C11556" t="s">
        <v>15228</v>
      </c>
      <c r="D11556" s="11">
        <v>46178.4766550926</v>
      </c>
      <c r="E11556" t="s">
        <v>15229</v>
      </c>
      <c r="F11556" t="s">
        <v>6415</v>
      </c>
      <c r="G11556" t="s">
        <v>15235</v>
      </c>
      <c r="H11556" t="s">
        <v>6549</v>
      </c>
      <c r="I11556" t="s">
        <v>55</v>
      </c>
      <c r="J11556" t="s">
        <v>732</v>
      </c>
      <c r="K11556" t="s">
        <v>15231</v>
      </c>
      <c r="L11556" t="s">
        <v>15232</v>
      </c>
      <c r="M11556" t="s">
        <v>15233</v>
      </c>
      <c r="N11556" t="s">
        <v>7001</v>
      </c>
      <c r="O11556" t="s">
        <v>15234</v>
      </c>
      <c r="P11556">
        <v>1200000</v>
      </c>
      <c r="Q11556" t="s">
        <v>6636</v>
      </c>
      <c r="R11556" t="s">
        <v>6636</v>
      </c>
      <c r="S11556" s="12"/>
      <c r="T11556" s="13"/>
      <c r="U11556" t="s">
        <v>6636</v>
      </c>
    </row>
    <row r="11557" spans="1:21" x14ac:dyDescent="0.25">
      <c r="A11557" t="s">
        <v>6619</v>
      </c>
      <c r="B11557" s="12">
        <v>206230</v>
      </c>
      <c r="C11557" t="s">
        <v>15228</v>
      </c>
      <c r="D11557" s="11">
        <v>46178.537615740701</v>
      </c>
      <c r="E11557" t="s">
        <v>15229</v>
      </c>
      <c r="F11557" t="s">
        <v>6415</v>
      </c>
      <c r="G11557" t="s">
        <v>15230</v>
      </c>
      <c r="H11557" t="s">
        <v>6549</v>
      </c>
      <c r="I11557" t="s">
        <v>55</v>
      </c>
      <c r="J11557" t="s">
        <v>732</v>
      </c>
      <c r="K11557" t="s">
        <v>15231</v>
      </c>
      <c r="L11557" t="s">
        <v>15232</v>
      </c>
      <c r="M11557" t="s">
        <v>15233</v>
      </c>
      <c r="N11557" t="s">
        <v>7001</v>
      </c>
      <c r="O11557" t="s">
        <v>15234</v>
      </c>
      <c r="P11557">
        <v>1200000</v>
      </c>
      <c r="Q11557" t="s">
        <v>6636</v>
      </c>
      <c r="R11557" t="s">
        <v>6636</v>
      </c>
      <c r="S11557" s="12"/>
      <c r="T11557" s="13"/>
      <c r="U11557" t="s">
        <v>6636</v>
      </c>
    </row>
    <row r="11558" spans="1:21" x14ac:dyDescent="0.25">
      <c r="A11558" t="s">
        <v>6619</v>
      </c>
      <c r="B11558" s="12">
        <v>206230</v>
      </c>
      <c r="C11558" t="s">
        <v>15228</v>
      </c>
      <c r="D11558" s="11">
        <v>46178.537615740701</v>
      </c>
      <c r="E11558" t="s">
        <v>15229</v>
      </c>
      <c r="F11558" t="s">
        <v>6415</v>
      </c>
      <c r="G11558" t="s">
        <v>15235</v>
      </c>
      <c r="H11558" t="s">
        <v>6549</v>
      </c>
      <c r="I11558" t="s">
        <v>55</v>
      </c>
      <c r="J11558" t="s">
        <v>732</v>
      </c>
      <c r="K11558" t="s">
        <v>15231</v>
      </c>
      <c r="L11558" t="s">
        <v>15232</v>
      </c>
      <c r="M11558" t="s">
        <v>15233</v>
      </c>
      <c r="N11558" t="s">
        <v>7001</v>
      </c>
      <c r="O11558" t="s">
        <v>15234</v>
      </c>
      <c r="P11558">
        <v>1200000</v>
      </c>
      <c r="Q11558" t="s">
        <v>6636</v>
      </c>
      <c r="R11558" t="s">
        <v>6636</v>
      </c>
      <c r="S11558" s="12"/>
      <c r="T11558" s="13"/>
      <c r="U11558" t="s">
        <v>6636</v>
      </c>
    </row>
    <row r="11559" spans="1:21" x14ac:dyDescent="0.25">
      <c r="A11559" t="s">
        <v>6619</v>
      </c>
      <c r="B11559" s="12">
        <v>206260</v>
      </c>
      <c r="C11559" t="s">
        <v>15212</v>
      </c>
      <c r="D11559" s="11">
        <v>46178.624004629601</v>
      </c>
      <c r="E11559" t="s">
        <v>15213</v>
      </c>
      <c r="F11559" t="s">
        <v>6415</v>
      </c>
      <c r="G11559" t="s">
        <v>15206</v>
      </c>
      <c r="H11559" t="s">
        <v>6549</v>
      </c>
      <c r="I11559" t="s">
        <v>55</v>
      </c>
      <c r="J11559" t="s">
        <v>643</v>
      </c>
      <c r="K11559" t="s">
        <v>15214</v>
      </c>
      <c r="L11559" t="s">
        <v>15215</v>
      </c>
      <c r="M11559" t="s">
        <v>15216</v>
      </c>
      <c r="N11559" t="s">
        <v>7202</v>
      </c>
      <c r="O11559" t="s">
        <v>7203</v>
      </c>
      <c r="P11559">
        <v>12529950</v>
      </c>
      <c r="Q11559" t="s">
        <v>6636</v>
      </c>
      <c r="R11559" t="s">
        <v>6636</v>
      </c>
      <c r="S11559" s="12"/>
      <c r="T11559" s="13"/>
      <c r="U11559" t="s">
        <v>6650</v>
      </c>
    </row>
    <row r="11560" spans="1:21" x14ac:dyDescent="0.25">
      <c r="A11560" t="s">
        <v>6619</v>
      </c>
      <c r="B11560" s="12">
        <v>206510</v>
      </c>
      <c r="C11560" t="s">
        <v>15236</v>
      </c>
      <c r="D11560" s="11">
        <v>46180.373275462996</v>
      </c>
      <c r="E11560" t="s">
        <v>15237</v>
      </c>
      <c r="F11560" t="s">
        <v>6415</v>
      </c>
      <c r="G11560" t="s">
        <v>15225</v>
      </c>
      <c r="H11560" t="s">
        <v>6549</v>
      </c>
      <c r="I11560" t="s">
        <v>55</v>
      </c>
      <c r="J11560" t="s">
        <v>643</v>
      </c>
      <c r="K11560" t="s">
        <v>15238</v>
      </c>
      <c r="L11560" t="s">
        <v>15215</v>
      </c>
      <c r="M11560" t="s">
        <v>15239</v>
      </c>
      <c r="N11560" t="s">
        <v>7202</v>
      </c>
      <c r="O11560" t="s">
        <v>7203</v>
      </c>
      <c r="P11560">
        <v>12529950</v>
      </c>
      <c r="Q11560" t="s">
        <v>6636</v>
      </c>
      <c r="R11560" t="s">
        <v>6636</v>
      </c>
      <c r="S11560" s="12"/>
      <c r="T11560" s="13"/>
      <c r="U11560" t="s">
        <v>6671</v>
      </c>
    </row>
    <row r="11561" spans="1:21" x14ac:dyDescent="0.25">
      <c r="A11561" t="s">
        <v>6637</v>
      </c>
      <c r="B11561" s="12">
        <v>207060</v>
      </c>
      <c r="C11561" t="s">
        <v>15240</v>
      </c>
      <c r="D11561" s="11">
        <v>46182.474259259303</v>
      </c>
      <c r="E11561" t="s">
        <v>15241</v>
      </c>
      <c r="F11561" t="s">
        <v>6415</v>
      </c>
      <c r="G11561" t="s">
        <v>15225</v>
      </c>
      <c r="H11561" t="s">
        <v>6549</v>
      </c>
      <c r="I11561" t="s">
        <v>65</v>
      </c>
      <c r="J11561" t="s">
        <v>57</v>
      </c>
      <c r="K11561" t="s">
        <v>15242</v>
      </c>
      <c r="L11561" t="s">
        <v>15220</v>
      </c>
      <c r="M11561" t="s">
        <v>15243</v>
      </c>
      <c r="N11561" t="s">
        <v>7202</v>
      </c>
      <c r="O11561" t="s">
        <v>7231</v>
      </c>
      <c r="P11561">
        <v>9499950</v>
      </c>
      <c r="Q11561" t="s">
        <v>6636</v>
      </c>
      <c r="R11561" t="s">
        <v>6636</v>
      </c>
      <c r="S11561" s="12"/>
      <c r="T11561" s="13"/>
      <c r="U11561" t="s">
        <v>6671</v>
      </c>
    </row>
    <row r="11562" spans="1:21" x14ac:dyDescent="0.25">
      <c r="A11562" t="s">
        <v>6619</v>
      </c>
      <c r="B11562" s="12">
        <v>207060</v>
      </c>
      <c r="C11562" t="s">
        <v>15240</v>
      </c>
      <c r="D11562" s="11">
        <v>46182.476400462998</v>
      </c>
      <c r="E11562" t="s">
        <v>15241</v>
      </c>
      <c r="F11562" t="s">
        <v>6415</v>
      </c>
      <c r="G11562" t="s">
        <v>15225</v>
      </c>
      <c r="H11562" t="s">
        <v>6549</v>
      </c>
      <c r="I11562" t="s">
        <v>65</v>
      </c>
      <c r="J11562" t="s">
        <v>57</v>
      </c>
      <c r="K11562" t="s">
        <v>15242</v>
      </c>
      <c r="L11562" t="s">
        <v>15220</v>
      </c>
      <c r="M11562" t="s">
        <v>15243</v>
      </c>
      <c r="N11562" t="s">
        <v>7202</v>
      </c>
      <c r="O11562" t="s">
        <v>7231</v>
      </c>
      <c r="P11562">
        <v>9499950</v>
      </c>
      <c r="Q11562" t="s">
        <v>6636</v>
      </c>
      <c r="R11562" t="s">
        <v>6636</v>
      </c>
      <c r="S11562" s="12"/>
      <c r="T11562" s="13"/>
      <c r="U11562" t="s">
        <v>6671</v>
      </c>
    </row>
    <row r="11563" spans="1:21" x14ac:dyDescent="0.25">
      <c r="A11563" t="s">
        <v>6637</v>
      </c>
      <c r="B11563" s="12">
        <v>207270</v>
      </c>
      <c r="C11563" t="s">
        <v>15244</v>
      </c>
      <c r="D11563" s="11">
        <v>46182.8331944444</v>
      </c>
      <c r="E11563" t="s">
        <v>15245</v>
      </c>
      <c r="F11563" t="s">
        <v>6415</v>
      </c>
      <c r="G11563" t="s">
        <v>15225</v>
      </c>
      <c r="H11563" t="s">
        <v>6549</v>
      </c>
      <c r="I11563" t="s">
        <v>65</v>
      </c>
      <c r="J11563" t="s">
        <v>132</v>
      </c>
      <c r="K11563" t="s">
        <v>15246</v>
      </c>
      <c r="L11563" t="s">
        <v>15220</v>
      </c>
      <c r="M11563" t="s">
        <v>15247</v>
      </c>
      <c r="N11563" t="s">
        <v>8601</v>
      </c>
      <c r="O11563" t="s">
        <v>8602</v>
      </c>
      <c r="P11563">
        <v>11450000</v>
      </c>
      <c r="Q11563" t="s">
        <v>6636</v>
      </c>
      <c r="R11563" t="s">
        <v>6636</v>
      </c>
      <c r="S11563" s="12"/>
      <c r="T11563" s="13"/>
      <c r="U11563" t="s">
        <v>6650</v>
      </c>
    </row>
    <row r="11564" spans="1:21" x14ac:dyDescent="0.25">
      <c r="A11564" t="s">
        <v>6619</v>
      </c>
      <c r="B11564" s="12">
        <v>207270</v>
      </c>
      <c r="C11564" t="s">
        <v>15244</v>
      </c>
      <c r="D11564" s="11">
        <v>46182.836770833303</v>
      </c>
      <c r="E11564" t="s">
        <v>15245</v>
      </c>
      <c r="F11564" t="s">
        <v>6415</v>
      </c>
      <c r="G11564" t="s">
        <v>15225</v>
      </c>
      <c r="H11564" t="s">
        <v>6549</v>
      </c>
      <c r="I11564" t="s">
        <v>65</v>
      </c>
      <c r="J11564" t="s">
        <v>132</v>
      </c>
      <c r="K11564" t="s">
        <v>15246</v>
      </c>
      <c r="L11564" t="s">
        <v>15220</v>
      </c>
      <c r="M11564" t="s">
        <v>15247</v>
      </c>
      <c r="N11564" t="s">
        <v>8601</v>
      </c>
      <c r="O11564" t="s">
        <v>8602</v>
      </c>
      <c r="P11564">
        <v>11450000</v>
      </c>
      <c r="Q11564" t="s">
        <v>6636</v>
      </c>
      <c r="R11564" t="s">
        <v>6636</v>
      </c>
      <c r="S11564" s="12"/>
      <c r="T11564" s="13"/>
      <c r="U11564" t="s">
        <v>6650</v>
      </c>
    </row>
    <row r="11565" spans="1:21" x14ac:dyDescent="0.25">
      <c r="A11565" t="s">
        <v>6637</v>
      </c>
      <c r="B11565" s="12">
        <v>208265</v>
      </c>
      <c r="C11565" t="s">
        <v>15248</v>
      </c>
      <c r="D11565" s="11">
        <v>46182.948611111096</v>
      </c>
      <c r="E11565" t="s">
        <v>15249</v>
      </c>
      <c r="F11565" t="s">
        <v>6415</v>
      </c>
      <c r="G11565" t="s">
        <v>15225</v>
      </c>
      <c r="H11565" t="s">
        <v>6549</v>
      </c>
      <c r="I11565" t="s">
        <v>55</v>
      </c>
      <c r="J11565" t="s">
        <v>44</v>
      </c>
      <c r="K11565" t="s">
        <v>15250</v>
      </c>
      <c r="L11565" t="s">
        <v>15220</v>
      </c>
      <c r="M11565" t="s">
        <v>15251</v>
      </c>
      <c r="N11565" t="s">
        <v>8601</v>
      </c>
      <c r="O11565" t="s">
        <v>8602</v>
      </c>
      <c r="P11565">
        <v>11450000</v>
      </c>
      <c r="Q11565" t="s">
        <v>6636</v>
      </c>
      <c r="R11565" t="s">
        <v>6636</v>
      </c>
      <c r="S11565" s="12"/>
      <c r="T11565" s="13"/>
      <c r="U11565" t="s">
        <v>6671</v>
      </c>
    </row>
    <row r="11566" spans="1:21" x14ac:dyDescent="0.25">
      <c r="A11566" t="s">
        <v>6637</v>
      </c>
      <c r="B11566" s="12">
        <v>207515</v>
      </c>
      <c r="C11566" t="s">
        <v>15252</v>
      </c>
      <c r="D11566" s="11">
        <v>46183.786898148202</v>
      </c>
      <c r="E11566" t="s">
        <v>15253</v>
      </c>
      <c r="F11566" t="s">
        <v>6415</v>
      </c>
      <c r="G11566" t="s">
        <v>15254</v>
      </c>
      <c r="H11566" t="s">
        <v>6549</v>
      </c>
      <c r="I11566" t="s">
        <v>6640</v>
      </c>
      <c r="J11566" t="s">
        <v>13222</v>
      </c>
      <c r="K11566" t="s">
        <v>15255</v>
      </c>
      <c r="L11566" t="s">
        <v>15256</v>
      </c>
      <c r="M11566" t="s">
        <v>15257</v>
      </c>
      <c r="N11566" t="s">
        <v>13410</v>
      </c>
      <c r="O11566" t="s">
        <v>14225</v>
      </c>
      <c r="P11566">
        <v>5950000</v>
      </c>
      <c r="Q11566" t="s">
        <v>6636</v>
      </c>
      <c r="R11566" t="s">
        <v>6636</v>
      </c>
      <c r="S11566" s="12"/>
      <c r="T11566" s="13"/>
      <c r="U11566" t="s">
        <v>6636</v>
      </c>
    </row>
    <row r="11567" spans="1:21" x14ac:dyDescent="0.25">
      <c r="A11567" t="s">
        <v>6637</v>
      </c>
      <c r="B11567" s="12">
        <v>207515</v>
      </c>
      <c r="C11567" t="s">
        <v>15252</v>
      </c>
      <c r="D11567" s="11">
        <v>46183.786898148202</v>
      </c>
      <c r="E11567" t="s">
        <v>15253</v>
      </c>
      <c r="F11567" t="s">
        <v>6415</v>
      </c>
      <c r="G11567" t="s">
        <v>15258</v>
      </c>
      <c r="H11567" t="s">
        <v>6549</v>
      </c>
      <c r="I11567" t="s">
        <v>6640</v>
      </c>
      <c r="J11567" t="s">
        <v>13222</v>
      </c>
      <c r="K11567" t="s">
        <v>15255</v>
      </c>
      <c r="L11567" t="s">
        <v>15256</v>
      </c>
      <c r="M11567" t="s">
        <v>15257</v>
      </c>
      <c r="N11567" t="s">
        <v>13410</v>
      </c>
      <c r="O11567" t="s">
        <v>14225</v>
      </c>
      <c r="P11567">
        <v>5950000</v>
      </c>
      <c r="Q11567" t="s">
        <v>6636</v>
      </c>
      <c r="R11567" t="s">
        <v>6636</v>
      </c>
      <c r="S11567" s="12"/>
      <c r="T11567" s="13"/>
      <c r="U11567" t="s">
        <v>6636</v>
      </c>
    </row>
    <row r="11568" spans="1:21" x14ac:dyDescent="0.25">
      <c r="A11568" t="s">
        <v>6619</v>
      </c>
      <c r="B11568" s="12">
        <v>207515</v>
      </c>
      <c r="C11568" t="s">
        <v>15252</v>
      </c>
      <c r="D11568" s="11">
        <v>46183.787152777797</v>
      </c>
      <c r="E11568" t="s">
        <v>15253</v>
      </c>
      <c r="F11568" t="s">
        <v>6415</v>
      </c>
      <c r="G11568" t="s">
        <v>15254</v>
      </c>
      <c r="H11568" t="s">
        <v>6549</v>
      </c>
      <c r="I11568" t="s">
        <v>6640</v>
      </c>
      <c r="J11568" t="s">
        <v>13222</v>
      </c>
      <c r="K11568" t="s">
        <v>15255</v>
      </c>
      <c r="L11568" t="s">
        <v>15256</v>
      </c>
      <c r="M11568" t="s">
        <v>15257</v>
      </c>
      <c r="N11568" t="s">
        <v>13410</v>
      </c>
      <c r="O11568" t="s">
        <v>14225</v>
      </c>
      <c r="P11568">
        <v>5950000</v>
      </c>
      <c r="Q11568" t="s">
        <v>6636</v>
      </c>
      <c r="R11568" t="s">
        <v>6636</v>
      </c>
      <c r="S11568" s="12"/>
      <c r="T11568" s="13"/>
      <c r="U11568" t="s">
        <v>6636</v>
      </c>
    </row>
    <row r="11569" spans="1:21" x14ac:dyDescent="0.25">
      <c r="A11569" t="s">
        <v>6619</v>
      </c>
      <c r="B11569" s="12">
        <v>207515</v>
      </c>
      <c r="C11569" t="s">
        <v>15252</v>
      </c>
      <c r="D11569" s="11">
        <v>46183.787152777797</v>
      </c>
      <c r="E11569" t="s">
        <v>15253</v>
      </c>
      <c r="F11569" t="s">
        <v>6415</v>
      </c>
      <c r="G11569" t="s">
        <v>15258</v>
      </c>
      <c r="H11569" t="s">
        <v>6549</v>
      </c>
      <c r="I11569" t="s">
        <v>6640</v>
      </c>
      <c r="J11569" t="s">
        <v>13222</v>
      </c>
      <c r="K11569" t="s">
        <v>15255</v>
      </c>
      <c r="L11569" t="s">
        <v>15256</v>
      </c>
      <c r="M11569" t="s">
        <v>15257</v>
      </c>
      <c r="N11569" t="s">
        <v>13410</v>
      </c>
      <c r="O11569" t="s">
        <v>14225</v>
      </c>
      <c r="P11569">
        <v>5950000</v>
      </c>
      <c r="Q11569" t="s">
        <v>6636</v>
      </c>
      <c r="R11569" t="s">
        <v>6636</v>
      </c>
      <c r="S11569" s="12"/>
      <c r="T11569" s="13"/>
      <c r="U11569" t="s">
        <v>6636</v>
      </c>
    </row>
    <row r="11570" spans="1:21" x14ac:dyDescent="0.25">
      <c r="A11570" t="s">
        <v>6619</v>
      </c>
      <c r="B11570" s="12">
        <v>207525</v>
      </c>
      <c r="C11570" t="s">
        <v>15223</v>
      </c>
      <c r="D11570" s="11">
        <v>46183.803182870397</v>
      </c>
      <c r="E11570" t="s">
        <v>15224</v>
      </c>
      <c r="F11570" t="s">
        <v>6415</v>
      </c>
      <c r="G11570" t="s">
        <v>15225</v>
      </c>
      <c r="H11570" t="s">
        <v>6549</v>
      </c>
      <c r="I11570" t="s">
        <v>65</v>
      </c>
      <c r="J11570" t="s">
        <v>636</v>
      </c>
      <c r="K11570" t="s">
        <v>15226</v>
      </c>
      <c r="L11570" t="s">
        <v>15215</v>
      </c>
      <c r="M11570" t="s">
        <v>15227</v>
      </c>
      <c r="N11570" t="s">
        <v>6761</v>
      </c>
      <c r="O11570" t="s">
        <v>6771</v>
      </c>
      <c r="P11570">
        <v>16999500</v>
      </c>
      <c r="Q11570" t="s">
        <v>6636</v>
      </c>
      <c r="R11570" t="s">
        <v>6636</v>
      </c>
      <c r="S11570" s="12"/>
      <c r="T11570" s="13"/>
      <c r="U11570" t="s">
        <v>6636</v>
      </c>
    </row>
    <row r="11571" spans="1:21" x14ac:dyDescent="0.25">
      <c r="A11571" t="s">
        <v>6637</v>
      </c>
      <c r="B11571" s="12">
        <v>207715</v>
      </c>
      <c r="C11571" t="s">
        <v>15259</v>
      </c>
      <c r="D11571" s="11">
        <v>46184.556250000001</v>
      </c>
      <c r="E11571" t="s">
        <v>15260</v>
      </c>
      <c r="F11571" t="s">
        <v>6415</v>
      </c>
      <c r="G11571" t="s">
        <v>15225</v>
      </c>
      <c r="H11571" t="s">
        <v>6549</v>
      </c>
      <c r="I11571" t="s">
        <v>55</v>
      </c>
      <c r="J11571" t="s">
        <v>176</v>
      </c>
      <c r="K11571" t="s">
        <v>15261</v>
      </c>
      <c r="L11571" t="s">
        <v>15215</v>
      </c>
      <c r="M11571" t="s">
        <v>15262</v>
      </c>
      <c r="N11571" t="s">
        <v>7202</v>
      </c>
      <c r="O11571" t="s">
        <v>7255</v>
      </c>
      <c r="P11571">
        <v>12749950</v>
      </c>
      <c r="Q11571" t="s">
        <v>6636</v>
      </c>
      <c r="R11571" t="s">
        <v>6636</v>
      </c>
      <c r="S11571" s="12"/>
      <c r="T11571" s="13"/>
      <c r="U11571" t="s">
        <v>6689</v>
      </c>
    </row>
    <row r="11572" spans="1:21" x14ac:dyDescent="0.25">
      <c r="A11572" t="s">
        <v>6619</v>
      </c>
      <c r="B11572" s="12">
        <v>207715</v>
      </c>
      <c r="C11572" t="s">
        <v>15259</v>
      </c>
      <c r="D11572" s="11">
        <v>46184.5697685185</v>
      </c>
      <c r="E11572" t="s">
        <v>15260</v>
      </c>
      <c r="F11572" t="s">
        <v>6415</v>
      </c>
      <c r="G11572" t="s">
        <v>15225</v>
      </c>
      <c r="H11572" t="s">
        <v>6549</v>
      </c>
      <c r="I11572" t="s">
        <v>55</v>
      </c>
      <c r="J11572" t="s">
        <v>176</v>
      </c>
      <c r="K11572" t="s">
        <v>15261</v>
      </c>
      <c r="L11572" t="s">
        <v>15215</v>
      </c>
      <c r="M11572" t="s">
        <v>15262</v>
      </c>
      <c r="N11572" t="s">
        <v>7202</v>
      </c>
      <c r="O11572" t="s">
        <v>7255</v>
      </c>
      <c r="P11572">
        <v>12749950</v>
      </c>
      <c r="Q11572" t="s">
        <v>6636</v>
      </c>
      <c r="R11572" t="s">
        <v>6636</v>
      </c>
      <c r="S11572" s="12"/>
      <c r="T11572" s="13"/>
      <c r="U11572" t="s">
        <v>6689</v>
      </c>
    </row>
    <row r="11573" spans="1:21" x14ac:dyDescent="0.25">
      <c r="A11573" t="s">
        <v>6619</v>
      </c>
      <c r="B11573" s="12">
        <v>207890</v>
      </c>
      <c r="C11573" t="s">
        <v>15263</v>
      </c>
      <c r="D11573" s="11">
        <v>46184.808958333299</v>
      </c>
      <c r="E11573" t="s">
        <v>15264</v>
      </c>
      <c r="F11573" t="s">
        <v>6415</v>
      </c>
      <c r="G11573" t="s">
        <v>15225</v>
      </c>
      <c r="H11573" t="s">
        <v>6549</v>
      </c>
      <c r="I11573" t="s">
        <v>55</v>
      </c>
      <c r="J11573" t="s">
        <v>732</v>
      </c>
      <c r="K11573" t="s">
        <v>15265</v>
      </c>
      <c r="L11573" t="s">
        <v>15215</v>
      </c>
      <c r="M11573" t="s">
        <v>15266</v>
      </c>
      <c r="N11573" t="s">
        <v>6761</v>
      </c>
      <c r="O11573" t="s">
        <v>7185</v>
      </c>
      <c r="P11573">
        <v>20795000</v>
      </c>
      <c r="Q11573" t="s">
        <v>6636</v>
      </c>
      <c r="R11573" t="s">
        <v>6636</v>
      </c>
      <c r="S11573" s="12"/>
      <c r="T11573" s="13"/>
      <c r="U11573" t="s">
        <v>6650</v>
      </c>
    </row>
    <row r="11574" spans="1:21" x14ac:dyDescent="0.25">
      <c r="A11574" t="s">
        <v>6637</v>
      </c>
      <c r="B11574" s="12">
        <v>208725</v>
      </c>
      <c r="C11574" t="s">
        <v>15267</v>
      </c>
      <c r="D11574" s="11">
        <v>46186.400578703702</v>
      </c>
      <c r="E11574" t="s">
        <v>15268</v>
      </c>
      <c r="F11574" t="s">
        <v>6415</v>
      </c>
      <c r="G11574" t="s">
        <v>15225</v>
      </c>
      <c r="H11574" t="s">
        <v>6549</v>
      </c>
      <c r="I11574" t="s">
        <v>65</v>
      </c>
      <c r="J11574" t="s">
        <v>2226</v>
      </c>
      <c r="K11574" t="s">
        <v>15269</v>
      </c>
      <c r="L11574" t="s">
        <v>15208</v>
      </c>
      <c r="M11574" t="s">
        <v>15270</v>
      </c>
      <c r="N11574" t="s">
        <v>6761</v>
      </c>
      <c r="O11574" t="s">
        <v>6762</v>
      </c>
      <c r="P11574">
        <v>13799500</v>
      </c>
      <c r="Q11574" t="s">
        <v>6636</v>
      </c>
      <c r="R11574" t="s">
        <v>6636</v>
      </c>
      <c r="S11574" s="12"/>
      <c r="T11574" s="13"/>
      <c r="U11574" t="s">
        <v>6689</v>
      </c>
    </row>
    <row r="11575" spans="1:21" x14ac:dyDescent="0.25">
      <c r="A11575" t="s">
        <v>6619</v>
      </c>
      <c r="B11575" s="12">
        <v>208265</v>
      </c>
      <c r="C11575" t="s">
        <v>15248</v>
      </c>
      <c r="D11575" s="11">
        <v>46186.419097222199</v>
      </c>
      <c r="E11575" t="s">
        <v>15249</v>
      </c>
      <c r="F11575" t="s">
        <v>6415</v>
      </c>
      <c r="G11575" t="s">
        <v>15225</v>
      </c>
      <c r="H11575" t="s">
        <v>6549</v>
      </c>
      <c r="I11575" t="s">
        <v>55</v>
      </c>
      <c r="J11575" t="s">
        <v>44</v>
      </c>
      <c r="K11575" t="s">
        <v>15250</v>
      </c>
      <c r="L11575" t="s">
        <v>15220</v>
      </c>
      <c r="M11575" t="s">
        <v>15251</v>
      </c>
      <c r="N11575" t="s">
        <v>8601</v>
      </c>
      <c r="O11575" t="s">
        <v>8602</v>
      </c>
      <c r="P11575">
        <v>11450000</v>
      </c>
      <c r="Q11575" t="s">
        <v>6636</v>
      </c>
      <c r="R11575" t="s">
        <v>6636</v>
      </c>
      <c r="S11575" s="12"/>
      <c r="T11575" s="13"/>
      <c r="U11575" t="s">
        <v>6671</v>
      </c>
    </row>
    <row r="11576" spans="1:21" x14ac:dyDescent="0.25">
      <c r="A11576" t="s">
        <v>6637</v>
      </c>
      <c r="B11576" s="12">
        <v>208535</v>
      </c>
      <c r="C11576" t="s">
        <v>15271</v>
      </c>
      <c r="D11576" s="11">
        <v>46186.8328819444</v>
      </c>
      <c r="E11576" t="s">
        <v>15272</v>
      </c>
      <c r="F11576" t="s">
        <v>6415</v>
      </c>
      <c r="G11576" t="s">
        <v>15273</v>
      </c>
      <c r="H11576" t="s">
        <v>6549</v>
      </c>
      <c r="I11576" t="s">
        <v>65</v>
      </c>
      <c r="J11576" t="s">
        <v>219</v>
      </c>
      <c r="K11576" t="s">
        <v>15274</v>
      </c>
      <c r="L11576" t="s">
        <v>15220</v>
      </c>
      <c r="M11576" t="s">
        <v>15275</v>
      </c>
      <c r="N11576" t="s">
        <v>7001</v>
      </c>
      <c r="O11576" t="s">
        <v>15276</v>
      </c>
      <c r="P11576">
        <v>2250000</v>
      </c>
      <c r="Q11576" t="s">
        <v>6636</v>
      </c>
      <c r="R11576" t="s">
        <v>6636</v>
      </c>
      <c r="S11576" s="12"/>
      <c r="T11576" s="13"/>
      <c r="U11576" t="s">
        <v>7460</v>
      </c>
    </row>
    <row r="11577" spans="1:21" x14ac:dyDescent="0.25">
      <c r="A11577" t="s">
        <v>6637</v>
      </c>
      <c r="B11577" s="12">
        <v>208555</v>
      </c>
      <c r="C11577" t="s">
        <v>15271</v>
      </c>
      <c r="D11577" s="11">
        <v>46186.8328819444</v>
      </c>
      <c r="E11577" t="s">
        <v>15272</v>
      </c>
      <c r="F11577" t="s">
        <v>6415</v>
      </c>
      <c r="G11577" t="s">
        <v>15277</v>
      </c>
      <c r="H11577" t="s">
        <v>6549</v>
      </c>
      <c r="I11577" t="s">
        <v>65</v>
      </c>
      <c r="J11577" t="s">
        <v>219</v>
      </c>
      <c r="K11577" t="s">
        <v>15278</v>
      </c>
      <c r="L11577" t="s">
        <v>15279</v>
      </c>
      <c r="M11577" t="s">
        <v>15280</v>
      </c>
      <c r="N11577" t="s">
        <v>7001</v>
      </c>
      <c r="O11577" t="s">
        <v>7007</v>
      </c>
      <c r="P11577">
        <v>2475000</v>
      </c>
      <c r="Q11577" t="s">
        <v>6636</v>
      </c>
      <c r="R11577" t="s">
        <v>6636</v>
      </c>
      <c r="S11577" s="12"/>
      <c r="T11577" s="13"/>
      <c r="U11577" t="s">
        <v>7460</v>
      </c>
    </row>
    <row r="11578" spans="1:21" x14ac:dyDescent="0.25">
      <c r="A11578" t="s">
        <v>6637</v>
      </c>
      <c r="B11578" s="12">
        <v>208555</v>
      </c>
      <c r="C11578" t="s">
        <v>15271</v>
      </c>
      <c r="D11578" s="11">
        <v>46186.8328819444</v>
      </c>
      <c r="E11578" t="s">
        <v>15272</v>
      </c>
      <c r="F11578" t="s">
        <v>6415</v>
      </c>
      <c r="G11578" t="s">
        <v>15281</v>
      </c>
      <c r="H11578" t="s">
        <v>6549</v>
      </c>
      <c r="I11578" t="s">
        <v>65</v>
      </c>
      <c r="J11578" t="s">
        <v>219</v>
      </c>
      <c r="K11578" t="s">
        <v>15278</v>
      </c>
      <c r="L11578" t="s">
        <v>15279</v>
      </c>
      <c r="M11578" t="s">
        <v>15280</v>
      </c>
      <c r="N11578" t="s">
        <v>7001</v>
      </c>
      <c r="O11578" t="s">
        <v>7007</v>
      </c>
      <c r="P11578">
        <v>2475000</v>
      </c>
      <c r="Q11578" t="s">
        <v>6636</v>
      </c>
      <c r="R11578" t="s">
        <v>6636</v>
      </c>
      <c r="S11578" s="12"/>
      <c r="T11578" s="13"/>
      <c r="U11578" t="s">
        <v>7460</v>
      </c>
    </row>
    <row r="11579" spans="1:21" x14ac:dyDescent="0.25">
      <c r="A11579" t="s">
        <v>6637</v>
      </c>
      <c r="B11579" s="12">
        <v>208565</v>
      </c>
      <c r="C11579" t="s">
        <v>15271</v>
      </c>
      <c r="D11579" s="11">
        <v>46186.8328819444</v>
      </c>
      <c r="E11579" t="s">
        <v>15272</v>
      </c>
      <c r="F11579" t="s">
        <v>6415</v>
      </c>
      <c r="G11579" t="s">
        <v>15230</v>
      </c>
      <c r="H11579" t="s">
        <v>6549</v>
      </c>
      <c r="I11579" t="s">
        <v>65</v>
      </c>
      <c r="J11579" t="s">
        <v>219</v>
      </c>
      <c r="K11579" t="s">
        <v>15282</v>
      </c>
      <c r="L11579" t="s">
        <v>15232</v>
      </c>
      <c r="M11579" t="s">
        <v>15283</v>
      </c>
      <c r="N11579" t="s">
        <v>7001</v>
      </c>
      <c r="O11579" t="s">
        <v>7007</v>
      </c>
      <c r="P11579">
        <v>2250000</v>
      </c>
      <c r="Q11579" t="s">
        <v>6636</v>
      </c>
      <c r="R11579" t="s">
        <v>6636</v>
      </c>
      <c r="S11579" s="12"/>
      <c r="T11579" s="13"/>
      <c r="U11579" t="s">
        <v>7460</v>
      </c>
    </row>
    <row r="11580" spans="1:21" x14ac:dyDescent="0.25">
      <c r="A11580" t="s">
        <v>6637</v>
      </c>
      <c r="B11580" s="12">
        <v>208540</v>
      </c>
      <c r="C11580" t="s">
        <v>15271</v>
      </c>
      <c r="D11580" s="11">
        <v>46186.8328819444</v>
      </c>
      <c r="E11580" t="s">
        <v>15272</v>
      </c>
      <c r="F11580" t="s">
        <v>6415</v>
      </c>
      <c r="G11580" t="s">
        <v>15230</v>
      </c>
      <c r="H11580" t="s">
        <v>6549</v>
      </c>
      <c r="I11580" t="s">
        <v>65</v>
      </c>
      <c r="J11580" t="s">
        <v>219</v>
      </c>
      <c r="K11580" t="s">
        <v>15284</v>
      </c>
      <c r="L11580" t="s">
        <v>15232</v>
      </c>
      <c r="M11580" t="s">
        <v>15285</v>
      </c>
      <c r="N11580" t="s">
        <v>7001</v>
      </c>
      <c r="O11580" t="s">
        <v>15276</v>
      </c>
      <c r="P11580">
        <v>1750000</v>
      </c>
      <c r="Q11580" t="s">
        <v>6636</v>
      </c>
      <c r="R11580" t="s">
        <v>6636</v>
      </c>
      <c r="S11580" s="12"/>
      <c r="T11580" s="13"/>
      <c r="U11580" t="s">
        <v>7460</v>
      </c>
    </row>
    <row r="11581" spans="1:21" x14ac:dyDescent="0.25">
      <c r="A11581" t="s">
        <v>6637</v>
      </c>
      <c r="B11581" s="12">
        <v>208570</v>
      </c>
      <c r="C11581" t="s">
        <v>15271</v>
      </c>
      <c r="D11581" s="11">
        <v>46186.8328819444</v>
      </c>
      <c r="E11581" t="s">
        <v>15272</v>
      </c>
      <c r="F11581" t="s">
        <v>6415</v>
      </c>
      <c r="G11581" t="s">
        <v>15254</v>
      </c>
      <c r="H11581" t="s">
        <v>6549</v>
      </c>
      <c r="I11581" t="s">
        <v>65</v>
      </c>
      <c r="J11581" t="s">
        <v>219</v>
      </c>
      <c r="K11581" t="s">
        <v>15286</v>
      </c>
      <c r="L11581" t="s">
        <v>15256</v>
      </c>
      <c r="M11581" t="s">
        <v>15287</v>
      </c>
      <c r="N11581" t="s">
        <v>7001</v>
      </c>
      <c r="O11581" t="s">
        <v>7007</v>
      </c>
      <c r="P11581">
        <v>2200000</v>
      </c>
      <c r="Q11581" t="s">
        <v>6636</v>
      </c>
      <c r="R11581" t="s">
        <v>6636</v>
      </c>
      <c r="S11581" s="12"/>
      <c r="T11581" s="13"/>
      <c r="U11581" t="s">
        <v>7460</v>
      </c>
    </row>
    <row r="11582" spans="1:21" x14ac:dyDescent="0.25">
      <c r="A11582" t="s">
        <v>6637</v>
      </c>
      <c r="B11582" s="12">
        <v>208535</v>
      </c>
      <c r="C11582" t="s">
        <v>15271</v>
      </c>
      <c r="D11582" s="11">
        <v>46186.8328819444</v>
      </c>
      <c r="E11582" t="s">
        <v>15272</v>
      </c>
      <c r="F11582" t="s">
        <v>6415</v>
      </c>
      <c r="G11582" t="s">
        <v>15288</v>
      </c>
      <c r="H11582" t="s">
        <v>6549</v>
      </c>
      <c r="I11582" t="s">
        <v>65</v>
      </c>
      <c r="J11582" t="s">
        <v>219</v>
      </c>
      <c r="K11582" t="s">
        <v>15274</v>
      </c>
      <c r="L11582" t="s">
        <v>15220</v>
      </c>
      <c r="M11582" t="s">
        <v>15275</v>
      </c>
      <c r="N11582" t="s">
        <v>7001</v>
      </c>
      <c r="O11582" t="s">
        <v>15276</v>
      </c>
      <c r="P11582">
        <v>2250000</v>
      </c>
      <c r="Q11582" t="s">
        <v>6636</v>
      </c>
      <c r="R11582" t="s">
        <v>6636</v>
      </c>
      <c r="S11582" s="12"/>
      <c r="T11582" s="13"/>
      <c r="U11582" t="s">
        <v>7460</v>
      </c>
    </row>
    <row r="11583" spans="1:21" x14ac:dyDescent="0.25">
      <c r="A11583" t="s">
        <v>6637</v>
      </c>
      <c r="B11583" s="12">
        <v>208560</v>
      </c>
      <c r="C11583" t="s">
        <v>15271</v>
      </c>
      <c r="D11583" s="11">
        <v>46186.8328819444</v>
      </c>
      <c r="E11583" t="s">
        <v>15272</v>
      </c>
      <c r="F11583" t="s">
        <v>6415</v>
      </c>
      <c r="G11583" t="s">
        <v>15289</v>
      </c>
      <c r="H11583" t="s">
        <v>6549</v>
      </c>
      <c r="I11583" t="s">
        <v>65</v>
      </c>
      <c r="J11583" t="s">
        <v>219</v>
      </c>
      <c r="K11583" t="s">
        <v>15290</v>
      </c>
      <c r="L11583" t="s">
        <v>15291</v>
      </c>
      <c r="M11583" t="s">
        <v>15292</v>
      </c>
      <c r="N11583" t="s">
        <v>7001</v>
      </c>
      <c r="O11583" t="s">
        <v>7007</v>
      </c>
      <c r="P11583">
        <v>2250000</v>
      </c>
      <c r="Q11583" t="s">
        <v>6636</v>
      </c>
      <c r="R11583" t="s">
        <v>6636</v>
      </c>
      <c r="S11583" s="12"/>
      <c r="T11583" s="13"/>
      <c r="U11583" t="s">
        <v>7460</v>
      </c>
    </row>
    <row r="11584" spans="1:21" x14ac:dyDescent="0.25">
      <c r="A11584" t="s">
        <v>6637</v>
      </c>
      <c r="B11584" s="12">
        <v>208550</v>
      </c>
      <c r="C11584" t="s">
        <v>15271</v>
      </c>
      <c r="D11584" s="11">
        <v>46186.8328819444</v>
      </c>
      <c r="E11584" t="s">
        <v>15272</v>
      </c>
      <c r="F11584" t="s">
        <v>6415</v>
      </c>
      <c r="G11584" t="s">
        <v>15289</v>
      </c>
      <c r="H11584" t="s">
        <v>6549</v>
      </c>
      <c r="I11584" t="s">
        <v>65</v>
      </c>
      <c r="J11584" t="s">
        <v>219</v>
      </c>
      <c r="K11584" t="s">
        <v>15293</v>
      </c>
      <c r="L11584" t="s">
        <v>15291</v>
      </c>
      <c r="M11584" t="s">
        <v>15294</v>
      </c>
      <c r="N11584" t="s">
        <v>7001</v>
      </c>
      <c r="O11584" t="s">
        <v>7007</v>
      </c>
      <c r="P11584">
        <v>2475000</v>
      </c>
      <c r="Q11584" t="s">
        <v>6636</v>
      </c>
      <c r="R11584" t="s">
        <v>6636</v>
      </c>
      <c r="S11584" s="12"/>
      <c r="T11584" s="13"/>
      <c r="U11584" t="s">
        <v>7460</v>
      </c>
    </row>
    <row r="11585" spans="1:21" x14ac:dyDescent="0.25">
      <c r="A11585" t="s">
        <v>6637</v>
      </c>
      <c r="B11585" s="12">
        <v>208535</v>
      </c>
      <c r="C11585" t="s">
        <v>15271</v>
      </c>
      <c r="D11585" s="11">
        <v>46186.8328819444</v>
      </c>
      <c r="E11585" t="s">
        <v>15272</v>
      </c>
      <c r="F11585" t="s">
        <v>6415</v>
      </c>
      <c r="G11585" t="s">
        <v>15295</v>
      </c>
      <c r="H11585" t="s">
        <v>6549</v>
      </c>
      <c r="I11585" t="s">
        <v>65</v>
      </c>
      <c r="J11585" t="s">
        <v>219</v>
      </c>
      <c r="K11585" t="s">
        <v>15274</v>
      </c>
      <c r="L11585" t="s">
        <v>15220</v>
      </c>
      <c r="M11585" t="s">
        <v>15275</v>
      </c>
      <c r="N11585" t="s">
        <v>7001</v>
      </c>
      <c r="O11585" t="s">
        <v>15276</v>
      </c>
      <c r="P11585">
        <v>2250000</v>
      </c>
      <c r="Q11585" t="s">
        <v>6636</v>
      </c>
      <c r="R11585" t="s">
        <v>6636</v>
      </c>
      <c r="S11585" s="12"/>
      <c r="T11585" s="13"/>
      <c r="U11585" t="s">
        <v>7460</v>
      </c>
    </row>
    <row r="11586" spans="1:21" x14ac:dyDescent="0.25">
      <c r="A11586" t="s">
        <v>6637</v>
      </c>
      <c r="B11586" s="12">
        <v>208560</v>
      </c>
      <c r="C11586" t="s">
        <v>15271</v>
      </c>
      <c r="D11586" s="11">
        <v>46186.8328819444</v>
      </c>
      <c r="E11586" t="s">
        <v>15272</v>
      </c>
      <c r="F11586" t="s">
        <v>6415</v>
      </c>
      <c r="G11586" t="s">
        <v>15296</v>
      </c>
      <c r="H11586" t="s">
        <v>6549</v>
      </c>
      <c r="I11586" t="s">
        <v>65</v>
      </c>
      <c r="J11586" t="s">
        <v>219</v>
      </c>
      <c r="K11586" t="s">
        <v>15290</v>
      </c>
      <c r="L11586" t="s">
        <v>15291</v>
      </c>
      <c r="M11586" t="s">
        <v>15292</v>
      </c>
      <c r="N11586" t="s">
        <v>7001</v>
      </c>
      <c r="O11586" t="s">
        <v>7007</v>
      </c>
      <c r="P11586">
        <v>2250000</v>
      </c>
      <c r="Q11586" t="s">
        <v>6636</v>
      </c>
      <c r="R11586" t="s">
        <v>6636</v>
      </c>
      <c r="S11586" s="12"/>
      <c r="T11586" s="13"/>
      <c r="U11586" t="s">
        <v>7460</v>
      </c>
    </row>
    <row r="11587" spans="1:21" x14ac:dyDescent="0.25">
      <c r="A11587" t="s">
        <v>6637</v>
      </c>
      <c r="B11587" s="12">
        <v>208550</v>
      </c>
      <c r="C11587" t="s">
        <v>15271</v>
      </c>
      <c r="D11587" s="11">
        <v>46186.8328819444</v>
      </c>
      <c r="E11587" t="s">
        <v>15272</v>
      </c>
      <c r="F11587" t="s">
        <v>6415</v>
      </c>
      <c r="G11587" t="s">
        <v>15296</v>
      </c>
      <c r="H11587" t="s">
        <v>6549</v>
      </c>
      <c r="I11587" t="s">
        <v>65</v>
      </c>
      <c r="J11587" t="s">
        <v>219</v>
      </c>
      <c r="K11587" t="s">
        <v>15293</v>
      </c>
      <c r="L11587" t="s">
        <v>15291</v>
      </c>
      <c r="M11587" t="s">
        <v>15294</v>
      </c>
      <c r="N11587" t="s">
        <v>7001</v>
      </c>
      <c r="O11587" t="s">
        <v>7007</v>
      </c>
      <c r="P11587">
        <v>2475000</v>
      </c>
      <c r="Q11587" t="s">
        <v>6636</v>
      </c>
      <c r="R11587" t="s">
        <v>6636</v>
      </c>
      <c r="S11587" s="12"/>
      <c r="T11587" s="13"/>
      <c r="U11587" t="s">
        <v>7460</v>
      </c>
    </row>
    <row r="11588" spans="1:21" x14ac:dyDescent="0.25">
      <c r="A11588" t="s">
        <v>6637</v>
      </c>
      <c r="B11588" s="12">
        <v>208535</v>
      </c>
      <c r="C11588" t="s">
        <v>15271</v>
      </c>
      <c r="D11588" s="11">
        <v>46186.8328819444</v>
      </c>
      <c r="E11588" t="s">
        <v>15272</v>
      </c>
      <c r="F11588" t="s">
        <v>6415</v>
      </c>
      <c r="G11588" t="s">
        <v>15297</v>
      </c>
      <c r="H11588" t="s">
        <v>6549</v>
      </c>
      <c r="I11588" t="s">
        <v>65</v>
      </c>
      <c r="J11588" t="s">
        <v>219</v>
      </c>
      <c r="K11588" t="s">
        <v>15274</v>
      </c>
      <c r="L11588" t="s">
        <v>15220</v>
      </c>
      <c r="M11588" t="s">
        <v>15275</v>
      </c>
      <c r="N11588" t="s">
        <v>7001</v>
      </c>
      <c r="O11588" t="s">
        <v>15276</v>
      </c>
      <c r="P11588">
        <v>2250000</v>
      </c>
      <c r="Q11588" t="s">
        <v>6636</v>
      </c>
      <c r="R11588" t="s">
        <v>6636</v>
      </c>
      <c r="S11588" s="12"/>
      <c r="T11588" s="13"/>
      <c r="U11588" t="s">
        <v>7460</v>
      </c>
    </row>
    <row r="11589" spans="1:21" x14ac:dyDescent="0.25">
      <c r="A11589" t="s">
        <v>6637</v>
      </c>
      <c r="B11589" s="12">
        <v>208560</v>
      </c>
      <c r="C11589" t="s">
        <v>15271</v>
      </c>
      <c r="D11589" s="11">
        <v>46186.8328819444</v>
      </c>
      <c r="E11589" t="s">
        <v>15272</v>
      </c>
      <c r="F11589" t="s">
        <v>6415</v>
      </c>
      <c r="G11589" t="s">
        <v>15298</v>
      </c>
      <c r="H11589" t="s">
        <v>6549</v>
      </c>
      <c r="I11589" t="s">
        <v>65</v>
      </c>
      <c r="J11589" t="s">
        <v>219</v>
      </c>
      <c r="K11589" t="s">
        <v>15290</v>
      </c>
      <c r="L11589" t="s">
        <v>15291</v>
      </c>
      <c r="M11589" t="s">
        <v>15292</v>
      </c>
      <c r="N11589" t="s">
        <v>7001</v>
      </c>
      <c r="O11589" t="s">
        <v>7007</v>
      </c>
      <c r="P11589">
        <v>2250000</v>
      </c>
      <c r="Q11589" t="s">
        <v>6636</v>
      </c>
      <c r="R11589" t="s">
        <v>6636</v>
      </c>
      <c r="S11589" s="12"/>
      <c r="T11589" s="13"/>
      <c r="U11589" t="s">
        <v>7460</v>
      </c>
    </row>
    <row r="11590" spans="1:21" x14ac:dyDescent="0.25">
      <c r="A11590" t="s">
        <v>6637</v>
      </c>
      <c r="B11590" s="12">
        <v>208550</v>
      </c>
      <c r="C11590" t="s">
        <v>15271</v>
      </c>
      <c r="D11590" s="11">
        <v>46186.8328819444</v>
      </c>
      <c r="E11590" t="s">
        <v>15272</v>
      </c>
      <c r="F11590" t="s">
        <v>6415</v>
      </c>
      <c r="G11590" t="s">
        <v>15298</v>
      </c>
      <c r="H11590" t="s">
        <v>6549</v>
      </c>
      <c r="I11590" t="s">
        <v>65</v>
      </c>
      <c r="J11590" t="s">
        <v>219</v>
      </c>
      <c r="K11590" t="s">
        <v>15293</v>
      </c>
      <c r="L11590" t="s">
        <v>15291</v>
      </c>
      <c r="M11590" t="s">
        <v>15294</v>
      </c>
      <c r="N11590" t="s">
        <v>7001</v>
      </c>
      <c r="O11590" t="s">
        <v>7007</v>
      </c>
      <c r="P11590">
        <v>2475000</v>
      </c>
      <c r="Q11590" t="s">
        <v>6636</v>
      </c>
      <c r="R11590" t="s">
        <v>6636</v>
      </c>
      <c r="S11590" s="12"/>
      <c r="T11590" s="13"/>
      <c r="U11590" t="s">
        <v>7460</v>
      </c>
    </row>
    <row r="11591" spans="1:21" x14ac:dyDescent="0.25">
      <c r="A11591" t="s">
        <v>6637</v>
      </c>
      <c r="B11591" s="12">
        <v>208555</v>
      </c>
      <c r="C11591" t="s">
        <v>15271</v>
      </c>
      <c r="D11591" s="11">
        <v>46186.8328819444</v>
      </c>
      <c r="E11591" t="s">
        <v>15272</v>
      </c>
      <c r="F11591" t="s">
        <v>6415</v>
      </c>
      <c r="G11591" t="s">
        <v>15299</v>
      </c>
      <c r="H11591" t="s">
        <v>6549</v>
      </c>
      <c r="I11591" t="s">
        <v>65</v>
      </c>
      <c r="J11591" t="s">
        <v>219</v>
      </c>
      <c r="K11591" t="s">
        <v>15278</v>
      </c>
      <c r="L11591" t="s">
        <v>15279</v>
      </c>
      <c r="M11591" t="s">
        <v>15280</v>
      </c>
      <c r="N11591" t="s">
        <v>7001</v>
      </c>
      <c r="O11591" t="s">
        <v>7007</v>
      </c>
      <c r="P11591">
        <v>2475000</v>
      </c>
      <c r="Q11591" t="s">
        <v>6636</v>
      </c>
      <c r="R11591" t="s">
        <v>6636</v>
      </c>
      <c r="S11591" s="12"/>
      <c r="T11591" s="13"/>
      <c r="U11591" t="s">
        <v>7460</v>
      </c>
    </row>
    <row r="11592" spans="1:21" x14ac:dyDescent="0.25">
      <c r="A11592" t="s">
        <v>6637</v>
      </c>
      <c r="B11592" s="12">
        <v>208570</v>
      </c>
      <c r="C11592" t="s">
        <v>15271</v>
      </c>
      <c r="D11592" s="11">
        <v>46186.8328819444</v>
      </c>
      <c r="E11592" t="s">
        <v>15272</v>
      </c>
      <c r="F11592" t="s">
        <v>6415</v>
      </c>
      <c r="G11592" t="s">
        <v>15258</v>
      </c>
      <c r="H11592" t="s">
        <v>6549</v>
      </c>
      <c r="I11592" t="s">
        <v>65</v>
      </c>
      <c r="J11592" t="s">
        <v>219</v>
      </c>
      <c r="K11592" t="s">
        <v>15286</v>
      </c>
      <c r="L11592" t="s">
        <v>15256</v>
      </c>
      <c r="M11592" t="s">
        <v>15287</v>
      </c>
      <c r="N11592" t="s">
        <v>7001</v>
      </c>
      <c r="O11592" t="s">
        <v>7007</v>
      </c>
      <c r="P11592">
        <v>2200000</v>
      </c>
      <c r="Q11592" t="s">
        <v>6636</v>
      </c>
      <c r="R11592" t="s">
        <v>6636</v>
      </c>
      <c r="S11592" s="12"/>
      <c r="T11592" s="13"/>
      <c r="U11592" t="s">
        <v>7460</v>
      </c>
    </row>
    <row r="11593" spans="1:21" x14ac:dyDescent="0.25">
      <c r="A11593" t="s">
        <v>6637</v>
      </c>
      <c r="B11593" s="12">
        <v>208560</v>
      </c>
      <c r="C11593" t="s">
        <v>15271</v>
      </c>
      <c r="D11593" s="11">
        <v>46186.8328819444</v>
      </c>
      <c r="E11593" t="s">
        <v>15272</v>
      </c>
      <c r="F11593" t="s">
        <v>6415</v>
      </c>
      <c r="G11593" t="s">
        <v>15300</v>
      </c>
      <c r="H11593" t="s">
        <v>6549</v>
      </c>
      <c r="I11593" t="s">
        <v>65</v>
      </c>
      <c r="J11593" t="s">
        <v>219</v>
      </c>
      <c r="K11593" t="s">
        <v>15290</v>
      </c>
      <c r="L11593" t="s">
        <v>15291</v>
      </c>
      <c r="M11593" t="s">
        <v>15292</v>
      </c>
      <c r="N11593" t="s">
        <v>7001</v>
      </c>
      <c r="O11593" t="s">
        <v>7007</v>
      </c>
      <c r="P11593">
        <v>2250000</v>
      </c>
      <c r="Q11593" t="s">
        <v>6636</v>
      </c>
      <c r="R11593" t="s">
        <v>6636</v>
      </c>
      <c r="S11593" s="12"/>
      <c r="T11593" s="13"/>
      <c r="U11593" t="s">
        <v>7460</v>
      </c>
    </row>
    <row r="11594" spans="1:21" x14ac:dyDescent="0.25">
      <c r="A11594" t="s">
        <v>6637</v>
      </c>
      <c r="B11594" s="12">
        <v>208550</v>
      </c>
      <c r="C11594" t="s">
        <v>15271</v>
      </c>
      <c r="D11594" s="11">
        <v>46186.8328819444</v>
      </c>
      <c r="E11594" t="s">
        <v>15272</v>
      </c>
      <c r="F11594" t="s">
        <v>6415</v>
      </c>
      <c r="G11594" t="s">
        <v>15300</v>
      </c>
      <c r="H11594" t="s">
        <v>6549</v>
      </c>
      <c r="I11594" t="s">
        <v>65</v>
      </c>
      <c r="J11594" t="s">
        <v>219</v>
      </c>
      <c r="K11594" t="s">
        <v>15293</v>
      </c>
      <c r="L11594" t="s">
        <v>15291</v>
      </c>
      <c r="M11594" t="s">
        <v>15294</v>
      </c>
      <c r="N11594" t="s">
        <v>7001</v>
      </c>
      <c r="O11594" t="s">
        <v>7007</v>
      </c>
      <c r="P11594">
        <v>2475000</v>
      </c>
      <c r="Q11594" t="s">
        <v>6636</v>
      </c>
      <c r="R11594" t="s">
        <v>6636</v>
      </c>
      <c r="S11594" s="12"/>
      <c r="T11594" s="13"/>
      <c r="U11594" t="s">
        <v>7460</v>
      </c>
    </row>
    <row r="11595" spans="1:21" x14ac:dyDescent="0.25">
      <c r="A11595" t="s">
        <v>6637</v>
      </c>
      <c r="B11595" s="12">
        <v>208565</v>
      </c>
      <c r="C11595" t="s">
        <v>15271</v>
      </c>
      <c r="D11595" s="11">
        <v>46186.8328819444</v>
      </c>
      <c r="E11595" t="s">
        <v>15272</v>
      </c>
      <c r="F11595" t="s">
        <v>6415</v>
      </c>
      <c r="G11595" t="s">
        <v>15235</v>
      </c>
      <c r="H11595" t="s">
        <v>6549</v>
      </c>
      <c r="I11595" t="s">
        <v>65</v>
      </c>
      <c r="J11595" t="s">
        <v>219</v>
      </c>
      <c r="K11595" t="s">
        <v>15282</v>
      </c>
      <c r="L11595" t="s">
        <v>15232</v>
      </c>
      <c r="M11595" t="s">
        <v>15283</v>
      </c>
      <c r="N11595" t="s">
        <v>7001</v>
      </c>
      <c r="O11595" t="s">
        <v>7007</v>
      </c>
      <c r="P11595">
        <v>2250000</v>
      </c>
      <c r="Q11595" t="s">
        <v>6636</v>
      </c>
      <c r="R11595" t="s">
        <v>6636</v>
      </c>
      <c r="S11595" s="12"/>
      <c r="T11595" s="13"/>
      <c r="U11595" t="s">
        <v>7460</v>
      </c>
    </row>
    <row r="11596" spans="1:21" x14ac:dyDescent="0.25">
      <c r="A11596" t="s">
        <v>6637</v>
      </c>
      <c r="B11596" s="12">
        <v>208540</v>
      </c>
      <c r="C11596" t="s">
        <v>15271</v>
      </c>
      <c r="D11596" s="11">
        <v>46186.8328819444</v>
      </c>
      <c r="E11596" t="s">
        <v>15272</v>
      </c>
      <c r="F11596" t="s">
        <v>6415</v>
      </c>
      <c r="G11596" t="s">
        <v>15235</v>
      </c>
      <c r="H11596" t="s">
        <v>6549</v>
      </c>
      <c r="I11596" t="s">
        <v>65</v>
      </c>
      <c r="J11596" t="s">
        <v>219</v>
      </c>
      <c r="K11596" t="s">
        <v>15284</v>
      </c>
      <c r="L11596" t="s">
        <v>15232</v>
      </c>
      <c r="M11596" t="s">
        <v>15285</v>
      </c>
      <c r="N11596" t="s">
        <v>7001</v>
      </c>
      <c r="O11596" t="s">
        <v>15276</v>
      </c>
      <c r="P11596">
        <v>1750000</v>
      </c>
      <c r="Q11596" t="s">
        <v>6636</v>
      </c>
      <c r="R11596" t="s">
        <v>6636</v>
      </c>
      <c r="S11596" s="12"/>
      <c r="T11596" s="13"/>
      <c r="U11596" t="s">
        <v>7460</v>
      </c>
    </row>
    <row r="11597" spans="1:21" x14ac:dyDescent="0.25">
      <c r="A11597" t="s">
        <v>6619</v>
      </c>
      <c r="B11597" s="12">
        <v>208535</v>
      </c>
      <c r="C11597" t="s">
        <v>15271</v>
      </c>
      <c r="D11597" s="11">
        <v>46186.840185185203</v>
      </c>
      <c r="E11597" t="s">
        <v>15272</v>
      </c>
      <c r="F11597" t="s">
        <v>6415</v>
      </c>
      <c r="G11597" t="s">
        <v>15273</v>
      </c>
      <c r="H11597" t="s">
        <v>6549</v>
      </c>
      <c r="I11597" t="s">
        <v>65</v>
      </c>
      <c r="J11597" t="s">
        <v>219</v>
      </c>
      <c r="K11597" t="s">
        <v>15274</v>
      </c>
      <c r="L11597" t="s">
        <v>15220</v>
      </c>
      <c r="M11597" t="s">
        <v>15275</v>
      </c>
      <c r="N11597" t="s">
        <v>7001</v>
      </c>
      <c r="O11597" t="s">
        <v>15276</v>
      </c>
      <c r="P11597">
        <v>2250000</v>
      </c>
      <c r="Q11597" t="s">
        <v>6636</v>
      </c>
      <c r="R11597" t="s">
        <v>6636</v>
      </c>
      <c r="S11597" s="12"/>
      <c r="T11597" s="13"/>
      <c r="U11597" t="s">
        <v>7460</v>
      </c>
    </row>
    <row r="11598" spans="1:21" x14ac:dyDescent="0.25">
      <c r="A11598" t="s">
        <v>6619</v>
      </c>
      <c r="B11598" s="12">
        <v>208535</v>
      </c>
      <c r="C11598" t="s">
        <v>15271</v>
      </c>
      <c r="D11598" s="11">
        <v>46186.840185185203</v>
      </c>
      <c r="E11598" t="s">
        <v>15272</v>
      </c>
      <c r="F11598" t="s">
        <v>6415</v>
      </c>
      <c r="G11598" t="s">
        <v>15288</v>
      </c>
      <c r="H11598" t="s">
        <v>6549</v>
      </c>
      <c r="I11598" t="s">
        <v>65</v>
      </c>
      <c r="J11598" t="s">
        <v>219</v>
      </c>
      <c r="K11598" t="s">
        <v>15274</v>
      </c>
      <c r="L11598" t="s">
        <v>15220</v>
      </c>
      <c r="M11598" t="s">
        <v>15275</v>
      </c>
      <c r="N11598" t="s">
        <v>7001</v>
      </c>
      <c r="O11598" t="s">
        <v>15276</v>
      </c>
      <c r="P11598">
        <v>2250000</v>
      </c>
      <c r="Q11598" t="s">
        <v>6636</v>
      </c>
      <c r="R11598" t="s">
        <v>6636</v>
      </c>
      <c r="S11598" s="12"/>
      <c r="T11598" s="13"/>
      <c r="U11598" t="s">
        <v>7460</v>
      </c>
    </row>
    <row r="11599" spans="1:21" x14ac:dyDescent="0.25">
      <c r="A11599" t="s">
        <v>6619</v>
      </c>
      <c r="B11599" s="12">
        <v>208535</v>
      </c>
      <c r="C11599" t="s">
        <v>15271</v>
      </c>
      <c r="D11599" s="11">
        <v>46186.840185185203</v>
      </c>
      <c r="E11599" t="s">
        <v>15272</v>
      </c>
      <c r="F11599" t="s">
        <v>6415</v>
      </c>
      <c r="G11599" t="s">
        <v>15295</v>
      </c>
      <c r="H11599" t="s">
        <v>6549</v>
      </c>
      <c r="I11599" t="s">
        <v>65</v>
      </c>
      <c r="J11599" t="s">
        <v>219</v>
      </c>
      <c r="K11599" t="s">
        <v>15274</v>
      </c>
      <c r="L11599" t="s">
        <v>15220</v>
      </c>
      <c r="M11599" t="s">
        <v>15275</v>
      </c>
      <c r="N11599" t="s">
        <v>7001</v>
      </c>
      <c r="O11599" t="s">
        <v>15276</v>
      </c>
      <c r="P11599">
        <v>2250000</v>
      </c>
      <c r="Q11599" t="s">
        <v>6636</v>
      </c>
      <c r="R11599" t="s">
        <v>6636</v>
      </c>
      <c r="S11599" s="12"/>
      <c r="T11599" s="13"/>
      <c r="U11599" t="s">
        <v>7460</v>
      </c>
    </row>
    <row r="11600" spans="1:21" x14ac:dyDescent="0.25">
      <c r="A11600" t="s">
        <v>6619</v>
      </c>
      <c r="B11600" s="12">
        <v>208535</v>
      </c>
      <c r="C11600" t="s">
        <v>15271</v>
      </c>
      <c r="D11600" s="11">
        <v>46186.840185185203</v>
      </c>
      <c r="E11600" t="s">
        <v>15272</v>
      </c>
      <c r="F11600" t="s">
        <v>6415</v>
      </c>
      <c r="G11600" t="s">
        <v>15297</v>
      </c>
      <c r="H11600" t="s">
        <v>6549</v>
      </c>
      <c r="I11600" t="s">
        <v>65</v>
      </c>
      <c r="J11600" t="s">
        <v>219</v>
      </c>
      <c r="K11600" t="s">
        <v>15274</v>
      </c>
      <c r="L11600" t="s">
        <v>15220</v>
      </c>
      <c r="M11600" t="s">
        <v>15275</v>
      </c>
      <c r="N11600" t="s">
        <v>7001</v>
      </c>
      <c r="O11600" t="s">
        <v>15276</v>
      </c>
      <c r="P11600">
        <v>2250000</v>
      </c>
      <c r="Q11600" t="s">
        <v>6636</v>
      </c>
      <c r="R11600" t="s">
        <v>6636</v>
      </c>
      <c r="S11600" s="12"/>
      <c r="T11600" s="13"/>
      <c r="U11600" t="s">
        <v>7460</v>
      </c>
    </row>
    <row r="11601" spans="1:21" x14ac:dyDescent="0.25">
      <c r="A11601" t="s">
        <v>6619</v>
      </c>
      <c r="B11601" s="12">
        <v>208555</v>
      </c>
      <c r="C11601" t="s">
        <v>15271</v>
      </c>
      <c r="D11601" s="11">
        <v>46186.841180555602</v>
      </c>
      <c r="E11601" t="s">
        <v>15272</v>
      </c>
      <c r="F11601" t="s">
        <v>6415</v>
      </c>
      <c r="G11601" t="s">
        <v>15277</v>
      </c>
      <c r="H11601" t="s">
        <v>6549</v>
      </c>
      <c r="I11601" t="s">
        <v>65</v>
      </c>
      <c r="J11601" t="s">
        <v>219</v>
      </c>
      <c r="K11601" t="s">
        <v>15278</v>
      </c>
      <c r="L11601" t="s">
        <v>15279</v>
      </c>
      <c r="M11601" t="s">
        <v>15280</v>
      </c>
      <c r="N11601" t="s">
        <v>7001</v>
      </c>
      <c r="O11601" t="s">
        <v>7007</v>
      </c>
      <c r="P11601">
        <v>2475000</v>
      </c>
      <c r="Q11601" t="s">
        <v>6636</v>
      </c>
      <c r="R11601" t="s">
        <v>6636</v>
      </c>
      <c r="S11601" s="12"/>
      <c r="T11601" s="13"/>
      <c r="U11601" t="s">
        <v>7460</v>
      </c>
    </row>
    <row r="11602" spans="1:21" x14ac:dyDescent="0.25">
      <c r="A11602" t="s">
        <v>6619</v>
      </c>
      <c r="B11602" s="12">
        <v>208555</v>
      </c>
      <c r="C11602" t="s">
        <v>15271</v>
      </c>
      <c r="D11602" s="11">
        <v>46186.841180555602</v>
      </c>
      <c r="E11602" t="s">
        <v>15272</v>
      </c>
      <c r="F11602" t="s">
        <v>6415</v>
      </c>
      <c r="G11602" t="s">
        <v>15281</v>
      </c>
      <c r="H11602" t="s">
        <v>6549</v>
      </c>
      <c r="I11602" t="s">
        <v>65</v>
      </c>
      <c r="J11602" t="s">
        <v>219</v>
      </c>
      <c r="K11602" t="s">
        <v>15278</v>
      </c>
      <c r="L11602" t="s">
        <v>15279</v>
      </c>
      <c r="M11602" t="s">
        <v>15280</v>
      </c>
      <c r="N11602" t="s">
        <v>7001</v>
      </c>
      <c r="O11602" t="s">
        <v>7007</v>
      </c>
      <c r="P11602">
        <v>2475000</v>
      </c>
      <c r="Q11602" t="s">
        <v>6636</v>
      </c>
      <c r="R11602" t="s">
        <v>6636</v>
      </c>
      <c r="S11602" s="12"/>
      <c r="T11602" s="13"/>
      <c r="U11602" t="s">
        <v>7460</v>
      </c>
    </row>
    <row r="11603" spans="1:21" x14ac:dyDescent="0.25">
      <c r="A11603" t="s">
        <v>6619</v>
      </c>
      <c r="B11603" s="12">
        <v>208555</v>
      </c>
      <c r="C11603" t="s">
        <v>15271</v>
      </c>
      <c r="D11603" s="11">
        <v>46186.841180555602</v>
      </c>
      <c r="E11603" t="s">
        <v>15272</v>
      </c>
      <c r="F11603" t="s">
        <v>6415</v>
      </c>
      <c r="G11603" t="s">
        <v>15299</v>
      </c>
      <c r="H11603" t="s">
        <v>6549</v>
      </c>
      <c r="I11603" t="s">
        <v>65</v>
      </c>
      <c r="J11603" t="s">
        <v>219</v>
      </c>
      <c r="K11603" t="s">
        <v>15278</v>
      </c>
      <c r="L11603" t="s">
        <v>15279</v>
      </c>
      <c r="M11603" t="s">
        <v>15280</v>
      </c>
      <c r="N11603" t="s">
        <v>7001</v>
      </c>
      <c r="O11603" t="s">
        <v>7007</v>
      </c>
      <c r="P11603">
        <v>2475000</v>
      </c>
      <c r="Q11603" t="s">
        <v>6636</v>
      </c>
      <c r="R11603" t="s">
        <v>6636</v>
      </c>
      <c r="S11603" s="12"/>
      <c r="T11603" s="13"/>
      <c r="U11603" t="s">
        <v>7460</v>
      </c>
    </row>
    <row r="11604" spans="1:21" x14ac:dyDescent="0.25">
      <c r="A11604" t="s">
        <v>6619</v>
      </c>
      <c r="B11604" s="12">
        <v>208560</v>
      </c>
      <c r="C11604" t="s">
        <v>15271</v>
      </c>
      <c r="D11604" s="11">
        <v>46186.841331018499</v>
      </c>
      <c r="E11604" t="s">
        <v>15272</v>
      </c>
      <c r="F11604" t="s">
        <v>6415</v>
      </c>
      <c r="G11604" t="s">
        <v>15289</v>
      </c>
      <c r="H11604" t="s">
        <v>6549</v>
      </c>
      <c r="I11604" t="s">
        <v>65</v>
      </c>
      <c r="J11604" t="s">
        <v>219</v>
      </c>
      <c r="K11604" t="s">
        <v>15290</v>
      </c>
      <c r="L11604" t="s">
        <v>15291</v>
      </c>
      <c r="M11604" t="s">
        <v>15292</v>
      </c>
      <c r="N11604" t="s">
        <v>7001</v>
      </c>
      <c r="O11604" t="s">
        <v>7007</v>
      </c>
      <c r="P11604">
        <v>2250000</v>
      </c>
      <c r="Q11604" t="s">
        <v>6636</v>
      </c>
      <c r="R11604" t="s">
        <v>6636</v>
      </c>
      <c r="S11604" s="12"/>
      <c r="T11604" s="13"/>
      <c r="U11604" t="s">
        <v>7460</v>
      </c>
    </row>
    <row r="11605" spans="1:21" x14ac:dyDescent="0.25">
      <c r="A11605" t="s">
        <v>6619</v>
      </c>
      <c r="B11605" s="12">
        <v>208560</v>
      </c>
      <c r="C11605" t="s">
        <v>15271</v>
      </c>
      <c r="D11605" s="11">
        <v>46186.841331018499</v>
      </c>
      <c r="E11605" t="s">
        <v>15272</v>
      </c>
      <c r="F11605" t="s">
        <v>6415</v>
      </c>
      <c r="G11605" t="s">
        <v>15296</v>
      </c>
      <c r="H11605" t="s">
        <v>6549</v>
      </c>
      <c r="I11605" t="s">
        <v>65</v>
      </c>
      <c r="J11605" t="s">
        <v>219</v>
      </c>
      <c r="K11605" t="s">
        <v>15290</v>
      </c>
      <c r="L11605" t="s">
        <v>15291</v>
      </c>
      <c r="M11605" t="s">
        <v>15292</v>
      </c>
      <c r="N11605" t="s">
        <v>7001</v>
      </c>
      <c r="O11605" t="s">
        <v>7007</v>
      </c>
      <c r="P11605">
        <v>2250000</v>
      </c>
      <c r="Q11605" t="s">
        <v>6636</v>
      </c>
      <c r="R11605" t="s">
        <v>6636</v>
      </c>
      <c r="S11605" s="12"/>
      <c r="T11605" s="13"/>
      <c r="U11605" t="s">
        <v>7460</v>
      </c>
    </row>
    <row r="11606" spans="1:21" x14ac:dyDescent="0.25">
      <c r="A11606" t="s">
        <v>6619</v>
      </c>
      <c r="B11606" s="12">
        <v>208560</v>
      </c>
      <c r="C11606" t="s">
        <v>15271</v>
      </c>
      <c r="D11606" s="11">
        <v>46186.841331018499</v>
      </c>
      <c r="E11606" t="s">
        <v>15272</v>
      </c>
      <c r="F11606" t="s">
        <v>6415</v>
      </c>
      <c r="G11606" t="s">
        <v>15298</v>
      </c>
      <c r="H11606" t="s">
        <v>6549</v>
      </c>
      <c r="I11606" t="s">
        <v>65</v>
      </c>
      <c r="J11606" t="s">
        <v>219</v>
      </c>
      <c r="K11606" t="s">
        <v>15290</v>
      </c>
      <c r="L11606" t="s">
        <v>15291</v>
      </c>
      <c r="M11606" t="s">
        <v>15292</v>
      </c>
      <c r="N11606" t="s">
        <v>7001</v>
      </c>
      <c r="O11606" t="s">
        <v>7007</v>
      </c>
      <c r="P11606">
        <v>2250000</v>
      </c>
      <c r="Q11606" t="s">
        <v>6636</v>
      </c>
      <c r="R11606" t="s">
        <v>6636</v>
      </c>
      <c r="S11606" s="12"/>
      <c r="T11606" s="13"/>
      <c r="U11606" t="s">
        <v>7460</v>
      </c>
    </row>
    <row r="11607" spans="1:21" x14ac:dyDescent="0.25">
      <c r="A11607" t="s">
        <v>6619</v>
      </c>
      <c r="B11607" s="12">
        <v>208560</v>
      </c>
      <c r="C11607" t="s">
        <v>15271</v>
      </c>
      <c r="D11607" s="11">
        <v>46186.841331018499</v>
      </c>
      <c r="E11607" t="s">
        <v>15272</v>
      </c>
      <c r="F11607" t="s">
        <v>6415</v>
      </c>
      <c r="G11607" t="s">
        <v>15300</v>
      </c>
      <c r="H11607" t="s">
        <v>6549</v>
      </c>
      <c r="I11607" t="s">
        <v>65</v>
      </c>
      <c r="J11607" t="s">
        <v>219</v>
      </c>
      <c r="K11607" t="s">
        <v>15290</v>
      </c>
      <c r="L11607" t="s">
        <v>15291</v>
      </c>
      <c r="M11607" t="s">
        <v>15292</v>
      </c>
      <c r="N11607" t="s">
        <v>7001</v>
      </c>
      <c r="O11607" t="s">
        <v>7007</v>
      </c>
      <c r="P11607">
        <v>2250000</v>
      </c>
      <c r="Q11607" t="s">
        <v>6636</v>
      </c>
      <c r="R11607" t="s">
        <v>6636</v>
      </c>
      <c r="S11607" s="12"/>
      <c r="T11607" s="13"/>
      <c r="U11607" t="s">
        <v>7460</v>
      </c>
    </row>
    <row r="11608" spans="1:21" x14ac:dyDescent="0.25">
      <c r="A11608" t="s">
        <v>6619</v>
      </c>
      <c r="B11608" s="12">
        <v>208565</v>
      </c>
      <c r="C11608" t="s">
        <v>15271</v>
      </c>
      <c r="D11608" s="11">
        <v>46186.841469907398</v>
      </c>
      <c r="E11608" t="s">
        <v>15272</v>
      </c>
      <c r="F11608" t="s">
        <v>6415</v>
      </c>
      <c r="G11608" t="s">
        <v>15230</v>
      </c>
      <c r="H11608" t="s">
        <v>6549</v>
      </c>
      <c r="I11608" t="s">
        <v>65</v>
      </c>
      <c r="J11608" t="s">
        <v>219</v>
      </c>
      <c r="K11608" t="s">
        <v>15282</v>
      </c>
      <c r="L11608" t="s">
        <v>15232</v>
      </c>
      <c r="M11608" t="s">
        <v>15283</v>
      </c>
      <c r="N11608" t="s">
        <v>7001</v>
      </c>
      <c r="O11608" t="s">
        <v>7007</v>
      </c>
      <c r="P11608">
        <v>2250000</v>
      </c>
      <c r="Q11608" t="s">
        <v>6636</v>
      </c>
      <c r="R11608" t="s">
        <v>6636</v>
      </c>
      <c r="S11608" s="12"/>
      <c r="T11608" s="13"/>
      <c r="U11608" t="s">
        <v>7460</v>
      </c>
    </row>
    <row r="11609" spans="1:21" x14ac:dyDescent="0.25">
      <c r="A11609" t="s">
        <v>6619</v>
      </c>
      <c r="B11609" s="12">
        <v>208565</v>
      </c>
      <c r="C11609" t="s">
        <v>15271</v>
      </c>
      <c r="D11609" s="11">
        <v>46186.841469907398</v>
      </c>
      <c r="E11609" t="s">
        <v>15272</v>
      </c>
      <c r="F11609" t="s">
        <v>6415</v>
      </c>
      <c r="G11609" t="s">
        <v>15235</v>
      </c>
      <c r="H11609" t="s">
        <v>6549</v>
      </c>
      <c r="I11609" t="s">
        <v>65</v>
      </c>
      <c r="J11609" t="s">
        <v>219</v>
      </c>
      <c r="K11609" t="s">
        <v>15282</v>
      </c>
      <c r="L11609" t="s">
        <v>15232</v>
      </c>
      <c r="M11609" t="s">
        <v>15283</v>
      </c>
      <c r="N11609" t="s">
        <v>7001</v>
      </c>
      <c r="O11609" t="s">
        <v>7007</v>
      </c>
      <c r="P11609">
        <v>2250000</v>
      </c>
      <c r="Q11609" t="s">
        <v>6636</v>
      </c>
      <c r="R11609" t="s">
        <v>6636</v>
      </c>
      <c r="S11609" s="12"/>
      <c r="T11609" s="13"/>
      <c r="U11609" t="s">
        <v>7460</v>
      </c>
    </row>
    <row r="11610" spans="1:21" x14ac:dyDescent="0.25">
      <c r="A11610" t="s">
        <v>6619</v>
      </c>
      <c r="B11610" s="12">
        <v>208570</v>
      </c>
      <c r="C11610" t="s">
        <v>15271</v>
      </c>
      <c r="D11610" s="11">
        <v>46186.8416319444</v>
      </c>
      <c r="E11610" t="s">
        <v>15272</v>
      </c>
      <c r="F11610" t="s">
        <v>6415</v>
      </c>
      <c r="G11610" t="s">
        <v>15254</v>
      </c>
      <c r="H11610" t="s">
        <v>6549</v>
      </c>
      <c r="I11610" t="s">
        <v>65</v>
      </c>
      <c r="J11610" t="s">
        <v>219</v>
      </c>
      <c r="K11610" t="s">
        <v>15286</v>
      </c>
      <c r="L11610" t="s">
        <v>15256</v>
      </c>
      <c r="M11610" t="s">
        <v>15287</v>
      </c>
      <c r="N11610" t="s">
        <v>7001</v>
      </c>
      <c r="O11610" t="s">
        <v>7007</v>
      </c>
      <c r="P11610">
        <v>2200000</v>
      </c>
      <c r="Q11610" t="s">
        <v>6636</v>
      </c>
      <c r="R11610" t="s">
        <v>6636</v>
      </c>
      <c r="S11610" s="12"/>
      <c r="T11610" s="13"/>
      <c r="U11610" t="s">
        <v>7460</v>
      </c>
    </row>
    <row r="11611" spans="1:21" x14ac:dyDescent="0.25">
      <c r="A11611" t="s">
        <v>6619</v>
      </c>
      <c r="B11611" s="12">
        <v>208570</v>
      </c>
      <c r="C11611" t="s">
        <v>15271</v>
      </c>
      <c r="D11611" s="11">
        <v>46186.8416319444</v>
      </c>
      <c r="E11611" t="s">
        <v>15272</v>
      </c>
      <c r="F11611" t="s">
        <v>6415</v>
      </c>
      <c r="G11611" t="s">
        <v>15258</v>
      </c>
      <c r="H11611" t="s">
        <v>6549</v>
      </c>
      <c r="I11611" t="s">
        <v>65</v>
      </c>
      <c r="J11611" t="s">
        <v>219</v>
      </c>
      <c r="K11611" t="s">
        <v>15286</v>
      </c>
      <c r="L11611" t="s">
        <v>15256</v>
      </c>
      <c r="M11611" t="s">
        <v>15287</v>
      </c>
      <c r="N11611" t="s">
        <v>7001</v>
      </c>
      <c r="O11611" t="s">
        <v>7007</v>
      </c>
      <c r="P11611">
        <v>2200000</v>
      </c>
      <c r="Q11611" t="s">
        <v>6636</v>
      </c>
      <c r="R11611" t="s">
        <v>6636</v>
      </c>
      <c r="S11611" s="12"/>
      <c r="T11611" s="13"/>
      <c r="U11611" t="s">
        <v>7460</v>
      </c>
    </row>
    <row r="11612" spans="1:21" x14ac:dyDescent="0.25">
      <c r="A11612" t="s">
        <v>6637</v>
      </c>
      <c r="B11612" s="12">
        <v>209305</v>
      </c>
      <c r="C11612" t="s">
        <v>15301</v>
      </c>
      <c r="D11612" s="11">
        <v>46187.535462963002</v>
      </c>
      <c r="E11612" t="s">
        <v>15302</v>
      </c>
      <c r="F11612" t="s">
        <v>6415</v>
      </c>
      <c r="G11612" t="s">
        <v>15225</v>
      </c>
      <c r="H11612" t="s">
        <v>6549</v>
      </c>
      <c r="I11612" t="s">
        <v>65</v>
      </c>
      <c r="J11612" t="s">
        <v>57</v>
      </c>
      <c r="K11612" t="s">
        <v>15303</v>
      </c>
      <c r="L11612" t="s">
        <v>15220</v>
      </c>
      <c r="M11612" t="s">
        <v>15304</v>
      </c>
      <c r="N11612" t="s">
        <v>7014</v>
      </c>
      <c r="O11612" t="s">
        <v>9695</v>
      </c>
      <c r="P11612">
        <v>16299500</v>
      </c>
      <c r="Q11612" t="s">
        <v>6636</v>
      </c>
      <c r="R11612" t="s">
        <v>6636</v>
      </c>
      <c r="S11612" s="12"/>
      <c r="T11612" s="13"/>
      <c r="U11612" t="s">
        <v>6650</v>
      </c>
    </row>
    <row r="11613" spans="1:21" x14ac:dyDescent="0.25">
      <c r="A11613" t="s">
        <v>6619</v>
      </c>
      <c r="B11613" s="12">
        <v>208725</v>
      </c>
      <c r="C11613" t="s">
        <v>15267</v>
      </c>
      <c r="D11613" s="11">
        <v>46187.565289351798</v>
      </c>
      <c r="E11613" t="s">
        <v>15268</v>
      </c>
      <c r="F11613" t="s">
        <v>6415</v>
      </c>
      <c r="G11613" t="s">
        <v>15225</v>
      </c>
      <c r="H11613" t="s">
        <v>6549</v>
      </c>
      <c r="I11613" t="s">
        <v>65</v>
      </c>
      <c r="J11613" t="s">
        <v>2226</v>
      </c>
      <c r="K11613" t="s">
        <v>15269</v>
      </c>
      <c r="L11613" t="s">
        <v>15208</v>
      </c>
      <c r="M11613" t="s">
        <v>15270</v>
      </c>
      <c r="N11613" t="s">
        <v>6761</v>
      </c>
      <c r="O11613" t="s">
        <v>6762</v>
      </c>
      <c r="P11613">
        <v>13799500</v>
      </c>
      <c r="Q11613" t="s">
        <v>6636</v>
      </c>
      <c r="R11613" t="s">
        <v>6636</v>
      </c>
      <c r="S11613" s="12"/>
      <c r="T11613" s="13"/>
      <c r="U11613" t="s">
        <v>6689</v>
      </c>
    </row>
    <row r="11614" spans="1:21" x14ac:dyDescent="0.25">
      <c r="A11614" t="s">
        <v>6637</v>
      </c>
      <c r="B11614" s="12">
        <v>211515</v>
      </c>
      <c r="C11614" t="s">
        <v>15305</v>
      </c>
      <c r="D11614" s="11">
        <v>46188.518981481502</v>
      </c>
      <c r="E11614" t="s">
        <v>15306</v>
      </c>
      <c r="F11614" t="s">
        <v>6415</v>
      </c>
      <c r="G11614" t="s">
        <v>15225</v>
      </c>
      <c r="H11614" t="s">
        <v>6549</v>
      </c>
      <c r="I11614" t="s">
        <v>55</v>
      </c>
      <c r="J11614" t="s">
        <v>732</v>
      </c>
      <c r="K11614" t="s">
        <v>15269</v>
      </c>
      <c r="L11614" t="s">
        <v>15208</v>
      </c>
      <c r="M11614" t="s">
        <v>15270</v>
      </c>
      <c r="N11614" t="s">
        <v>6761</v>
      </c>
      <c r="O11614" t="s">
        <v>6762</v>
      </c>
      <c r="P11614">
        <v>13799500</v>
      </c>
      <c r="Q11614" t="s">
        <v>6893</v>
      </c>
      <c r="R11614" t="s">
        <v>6779</v>
      </c>
      <c r="S11614" s="12"/>
      <c r="T11614" s="13"/>
      <c r="U11614" t="s">
        <v>6650</v>
      </c>
    </row>
    <row r="11615" spans="1:21" x14ac:dyDescent="0.25">
      <c r="A11615" t="s">
        <v>6637</v>
      </c>
      <c r="B11615" s="12">
        <v>209205</v>
      </c>
      <c r="C11615" t="s">
        <v>8757</v>
      </c>
      <c r="D11615" s="11">
        <v>46189.409259259301</v>
      </c>
      <c r="E11615" t="s">
        <v>8758</v>
      </c>
      <c r="F11615" t="s">
        <v>6415</v>
      </c>
      <c r="G11615" t="s">
        <v>15225</v>
      </c>
      <c r="H11615" t="s">
        <v>6549</v>
      </c>
      <c r="I11615" t="s">
        <v>55</v>
      </c>
      <c r="J11615" t="s">
        <v>737</v>
      </c>
      <c r="K11615" t="s">
        <v>15307</v>
      </c>
      <c r="L11615" t="s">
        <v>15220</v>
      </c>
      <c r="M11615" t="s">
        <v>15308</v>
      </c>
      <c r="N11615" t="s">
        <v>6761</v>
      </c>
      <c r="O11615" t="s">
        <v>6762</v>
      </c>
      <c r="P11615">
        <v>14449950</v>
      </c>
      <c r="Q11615" t="s">
        <v>6636</v>
      </c>
      <c r="R11615" t="s">
        <v>6636</v>
      </c>
      <c r="S11615" s="12"/>
      <c r="T11615" s="13"/>
      <c r="U11615" t="s">
        <v>6650</v>
      </c>
    </row>
    <row r="11616" spans="1:21" x14ac:dyDescent="0.25">
      <c r="A11616" t="s">
        <v>6637</v>
      </c>
      <c r="B11616" s="12">
        <v>210310</v>
      </c>
      <c r="C11616" t="s">
        <v>15309</v>
      </c>
      <c r="D11616" s="11">
        <v>46189.441203703696</v>
      </c>
      <c r="E11616" t="s">
        <v>15310</v>
      </c>
      <c r="F11616" t="s">
        <v>6415</v>
      </c>
      <c r="G11616" t="s">
        <v>15225</v>
      </c>
      <c r="H11616" t="s">
        <v>6549</v>
      </c>
      <c r="I11616" t="s">
        <v>55</v>
      </c>
      <c r="J11616" t="s">
        <v>643</v>
      </c>
      <c r="K11616" t="s">
        <v>15311</v>
      </c>
      <c r="L11616" t="s">
        <v>15312</v>
      </c>
      <c r="M11616" t="s">
        <v>15313</v>
      </c>
      <c r="N11616" t="s">
        <v>7202</v>
      </c>
      <c r="O11616" t="s">
        <v>7255</v>
      </c>
      <c r="P11616">
        <v>15309950</v>
      </c>
      <c r="Q11616" t="s">
        <v>6636</v>
      </c>
      <c r="R11616" t="s">
        <v>6636</v>
      </c>
      <c r="S11616" s="12"/>
      <c r="T11616" s="13"/>
      <c r="U11616" t="s">
        <v>6636</v>
      </c>
    </row>
    <row r="11617" spans="1:21" x14ac:dyDescent="0.25">
      <c r="A11617" t="s">
        <v>6619</v>
      </c>
      <c r="B11617" s="12">
        <v>209205</v>
      </c>
      <c r="C11617" t="s">
        <v>8757</v>
      </c>
      <c r="D11617" s="11">
        <v>46189.444224537001</v>
      </c>
      <c r="E11617" t="s">
        <v>8758</v>
      </c>
      <c r="F11617" t="s">
        <v>6415</v>
      </c>
      <c r="G11617" t="s">
        <v>15225</v>
      </c>
      <c r="H11617" t="s">
        <v>6549</v>
      </c>
      <c r="I11617" t="s">
        <v>55</v>
      </c>
      <c r="J11617" t="s">
        <v>737</v>
      </c>
      <c r="K11617" t="s">
        <v>15307</v>
      </c>
      <c r="L11617" t="s">
        <v>15220</v>
      </c>
      <c r="M11617" t="s">
        <v>15308</v>
      </c>
      <c r="N11617" t="s">
        <v>6761</v>
      </c>
      <c r="O11617" t="s">
        <v>6762</v>
      </c>
      <c r="P11617">
        <v>14449950</v>
      </c>
      <c r="Q11617" t="s">
        <v>6636</v>
      </c>
      <c r="R11617" t="s">
        <v>6636</v>
      </c>
      <c r="S11617" s="12"/>
      <c r="T11617" s="13"/>
      <c r="U11617" t="s">
        <v>6650</v>
      </c>
    </row>
    <row r="11618" spans="1:21" x14ac:dyDescent="0.25">
      <c r="A11618" t="s">
        <v>6619</v>
      </c>
      <c r="B11618" s="12">
        <v>209305</v>
      </c>
      <c r="C11618" t="s">
        <v>15301</v>
      </c>
      <c r="D11618" s="11">
        <v>46189.542743055601</v>
      </c>
      <c r="E11618" t="s">
        <v>15302</v>
      </c>
      <c r="F11618" t="s">
        <v>6415</v>
      </c>
      <c r="G11618" t="s">
        <v>15225</v>
      </c>
      <c r="H11618" t="s">
        <v>6549</v>
      </c>
      <c r="I11618" t="s">
        <v>65</v>
      </c>
      <c r="J11618" t="s">
        <v>57</v>
      </c>
      <c r="K11618" t="s">
        <v>15303</v>
      </c>
      <c r="L11618" t="s">
        <v>15220</v>
      </c>
      <c r="M11618" t="s">
        <v>15304</v>
      </c>
      <c r="N11618" t="s">
        <v>7014</v>
      </c>
      <c r="O11618" t="s">
        <v>9695</v>
      </c>
      <c r="P11618">
        <v>16299500</v>
      </c>
      <c r="Q11618" t="s">
        <v>6636</v>
      </c>
      <c r="R11618" t="s">
        <v>6636</v>
      </c>
      <c r="S11618" s="12"/>
      <c r="T11618" s="13"/>
      <c r="U11618" t="s">
        <v>6650</v>
      </c>
    </row>
    <row r="11619" spans="1:21" x14ac:dyDescent="0.25">
      <c r="A11619" t="s">
        <v>6637</v>
      </c>
      <c r="B11619" s="12">
        <v>209545</v>
      </c>
      <c r="C11619" t="s">
        <v>15314</v>
      </c>
      <c r="D11619" s="11">
        <v>46189.725810185198</v>
      </c>
      <c r="E11619" t="s">
        <v>15315</v>
      </c>
      <c r="F11619" t="s">
        <v>6415</v>
      </c>
      <c r="G11619" t="s">
        <v>15225</v>
      </c>
      <c r="H11619" t="s">
        <v>6549</v>
      </c>
      <c r="I11619" t="s">
        <v>55</v>
      </c>
      <c r="J11619" t="s">
        <v>44</v>
      </c>
      <c r="K11619" t="s">
        <v>15316</v>
      </c>
      <c r="L11619" t="s">
        <v>15220</v>
      </c>
      <c r="M11619" t="s">
        <v>15317</v>
      </c>
      <c r="N11619" t="s">
        <v>8601</v>
      </c>
      <c r="O11619" t="s">
        <v>9648</v>
      </c>
      <c r="P11619">
        <v>23345000</v>
      </c>
      <c r="Q11619" t="s">
        <v>6778</v>
      </c>
      <c r="R11619" t="s">
        <v>7311</v>
      </c>
      <c r="S11619" s="12"/>
      <c r="T11619" s="13"/>
      <c r="U11619" t="s">
        <v>6629</v>
      </c>
    </row>
    <row r="11620" spans="1:21" x14ac:dyDescent="0.25">
      <c r="A11620" t="s">
        <v>6619</v>
      </c>
      <c r="B11620" s="12">
        <v>209545</v>
      </c>
      <c r="C11620" t="s">
        <v>15314</v>
      </c>
      <c r="D11620" s="11">
        <v>46190.488946759302</v>
      </c>
      <c r="E11620" t="s">
        <v>15315</v>
      </c>
      <c r="F11620" t="s">
        <v>6415</v>
      </c>
      <c r="G11620" t="s">
        <v>15225</v>
      </c>
      <c r="H11620" t="s">
        <v>6549</v>
      </c>
      <c r="I11620" t="s">
        <v>55</v>
      </c>
      <c r="J11620" t="s">
        <v>44</v>
      </c>
      <c r="K11620" t="s">
        <v>15316</v>
      </c>
      <c r="L11620" t="s">
        <v>15220</v>
      </c>
      <c r="M11620" t="s">
        <v>15317</v>
      </c>
      <c r="N11620" t="s">
        <v>8601</v>
      </c>
      <c r="O11620" t="s">
        <v>9648</v>
      </c>
      <c r="P11620">
        <v>23345000</v>
      </c>
      <c r="Q11620" t="s">
        <v>6778</v>
      </c>
      <c r="R11620" t="s">
        <v>7311</v>
      </c>
      <c r="S11620" s="12"/>
      <c r="T11620" s="13"/>
      <c r="U11620" t="s">
        <v>6629</v>
      </c>
    </row>
    <row r="11621" spans="1:21" x14ac:dyDescent="0.25">
      <c r="A11621" t="s">
        <v>6619</v>
      </c>
      <c r="B11621" s="12">
        <v>209950</v>
      </c>
      <c r="C11621" t="s">
        <v>15318</v>
      </c>
      <c r="D11621" s="11">
        <v>46191.504224536999</v>
      </c>
      <c r="E11621" t="s">
        <v>15319</v>
      </c>
      <c r="F11621" t="s">
        <v>6415</v>
      </c>
      <c r="G11621" t="s">
        <v>15225</v>
      </c>
      <c r="H11621" t="s">
        <v>6549</v>
      </c>
      <c r="I11621" t="s">
        <v>65</v>
      </c>
      <c r="J11621" t="s">
        <v>636</v>
      </c>
      <c r="K11621" t="s">
        <v>15320</v>
      </c>
      <c r="L11621" t="s">
        <v>15208</v>
      </c>
      <c r="M11621" t="s">
        <v>15321</v>
      </c>
      <c r="N11621" t="s">
        <v>6761</v>
      </c>
      <c r="O11621" t="s">
        <v>6762</v>
      </c>
      <c r="P11621">
        <v>15399500</v>
      </c>
      <c r="Q11621" t="s">
        <v>6636</v>
      </c>
      <c r="R11621" t="s">
        <v>6636</v>
      </c>
      <c r="S11621" s="12"/>
      <c r="T11621" s="13"/>
      <c r="U11621" t="s">
        <v>6650</v>
      </c>
    </row>
    <row r="11622" spans="1:21" x14ac:dyDescent="0.25">
      <c r="A11622" t="s">
        <v>6637</v>
      </c>
      <c r="B11622" s="12">
        <v>210060</v>
      </c>
      <c r="C11622" t="s">
        <v>15322</v>
      </c>
      <c r="D11622" s="11">
        <v>46191.757187499999</v>
      </c>
      <c r="E11622" t="s">
        <v>15323</v>
      </c>
      <c r="F11622" t="s">
        <v>6415</v>
      </c>
      <c r="G11622" t="s">
        <v>15225</v>
      </c>
      <c r="H11622" t="s">
        <v>6549</v>
      </c>
      <c r="I11622" t="s">
        <v>65</v>
      </c>
      <c r="J11622" t="s">
        <v>2226</v>
      </c>
      <c r="K11622" t="s">
        <v>15324</v>
      </c>
      <c r="L11622" t="s">
        <v>15208</v>
      </c>
      <c r="M11622" t="s">
        <v>9845</v>
      </c>
      <c r="N11622" t="s">
        <v>6761</v>
      </c>
      <c r="O11622" t="s">
        <v>6762</v>
      </c>
      <c r="P11622">
        <v>15399500</v>
      </c>
      <c r="Q11622" t="s">
        <v>6636</v>
      </c>
      <c r="R11622" t="s">
        <v>6636</v>
      </c>
      <c r="S11622" s="12"/>
      <c r="T11622" s="13"/>
      <c r="U11622" t="s">
        <v>7087</v>
      </c>
    </row>
    <row r="11623" spans="1:21" x14ac:dyDescent="0.25">
      <c r="A11623" t="s">
        <v>6619</v>
      </c>
      <c r="B11623" s="12">
        <v>210060</v>
      </c>
      <c r="C11623" t="s">
        <v>15322</v>
      </c>
      <c r="D11623" s="11">
        <v>46191.759965277801</v>
      </c>
      <c r="E11623" t="s">
        <v>15323</v>
      </c>
      <c r="F11623" t="s">
        <v>6415</v>
      </c>
      <c r="G11623" t="s">
        <v>15225</v>
      </c>
      <c r="H11623" t="s">
        <v>6549</v>
      </c>
      <c r="I11623" t="s">
        <v>65</v>
      </c>
      <c r="J11623" t="s">
        <v>2226</v>
      </c>
      <c r="K11623" t="s">
        <v>15324</v>
      </c>
      <c r="L11623" t="s">
        <v>15208</v>
      </c>
      <c r="M11623" t="s">
        <v>9845</v>
      </c>
      <c r="N11623" t="s">
        <v>6761</v>
      </c>
      <c r="O11623" t="s">
        <v>6762</v>
      </c>
      <c r="P11623">
        <v>15399500</v>
      </c>
      <c r="Q11623" t="s">
        <v>6636</v>
      </c>
      <c r="R11623" t="s">
        <v>6636</v>
      </c>
      <c r="S11623" s="12"/>
      <c r="T11623" s="13"/>
      <c r="U11623" t="s">
        <v>7087</v>
      </c>
    </row>
    <row r="11624" spans="1:21" x14ac:dyDescent="0.25">
      <c r="A11624" t="s">
        <v>6619</v>
      </c>
      <c r="B11624" s="12">
        <v>210310</v>
      </c>
      <c r="C11624" t="s">
        <v>15309</v>
      </c>
      <c r="D11624" s="11">
        <v>46192.602442129602</v>
      </c>
      <c r="E11624" t="s">
        <v>15310</v>
      </c>
      <c r="F11624" t="s">
        <v>6415</v>
      </c>
      <c r="G11624" t="s">
        <v>15225</v>
      </c>
      <c r="H11624" t="s">
        <v>6549</v>
      </c>
      <c r="I11624" t="s">
        <v>55</v>
      </c>
      <c r="J11624" t="s">
        <v>643</v>
      </c>
      <c r="K11624" t="s">
        <v>15311</v>
      </c>
      <c r="L11624" t="s">
        <v>15312</v>
      </c>
      <c r="M11624" t="s">
        <v>15313</v>
      </c>
      <c r="N11624" t="s">
        <v>7202</v>
      </c>
      <c r="O11624" t="s">
        <v>7255</v>
      </c>
      <c r="P11624">
        <v>15309950</v>
      </c>
      <c r="Q11624" t="s">
        <v>6636</v>
      </c>
      <c r="R11624" t="s">
        <v>6636</v>
      </c>
      <c r="S11624" s="12"/>
      <c r="T11624" s="13"/>
      <c r="U11624" t="s">
        <v>6636</v>
      </c>
    </row>
    <row r="11625" spans="1:21" x14ac:dyDescent="0.25">
      <c r="A11625" t="s">
        <v>6637</v>
      </c>
      <c r="B11625" s="12">
        <v>210990</v>
      </c>
      <c r="C11625" t="s">
        <v>15325</v>
      </c>
      <c r="D11625" s="11">
        <v>46194.611226851899</v>
      </c>
      <c r="E11625" t="s">
        <v>15326</v>
      </c>
      <c r="F11625" t="s">
        <v>6415</v>
      </c>
      <c r="G11625" t="s">
        <v>15225</v>
      </c>
      <c r="H11625" t="s">
        <v>6549</v>
      </c>
      <c r="I11625" t="s">
        <v>55</v>
      </c>
      <c r="J11625" t="s">
        <v>6803</v>
      </c>
      <c r="K11625" t="s">
        <v>15269</v>
      </c>
      <c r="L11625" t="s">
        <v>15208</v>
      </c>
      <c r="M11625" t="s">
        <v>15270</v>
      </c>
      <c r="N11625" t="s">
        <v>6761</v>
      </c>
      <c r="O11625" t="s">
        <v>6762</v>
      </c>
      <c r="P11625">
        <v>13799500</v>
      </c>
      <c r="Q11625" t="s">
        <v>6636</v>
      </c>
      <c r="R11625" t="s">
        <v>6636</v>
      </c>
      <c r="S11625" s="12"/>
      <c r="T11625" s="13"/>
      <c r="U11625" t="s">
        <v>15327</v>
      </c>
    </row>
    <row r="11626" spans="1:21" x14ac:dyDescent="0.25">
      <c r="A11626" t="s">
        <v>6619</v>
      </c>
      <c r="B11626" s="12">
        <v>210990</v>
      </c>
      <c r="C11626" t="s">
        <v>15325</v>
      </c>
      <c r="D11626" s="11">
        <v>46194.662106481497</v>
      </c>
      <c r="E11626" t="s">
        <v>15326</v>
      </c>
      <c r="F11626" t="s">
        <v>6415</v>
      </c>
      <c r="G11626" t="s">
        <v>15225</v>
      </c>
      <c r="H11626" t="s">
        <v>6549</v>
      </c>
      <c r="I11626" t="s">
        <v>55</v>
      </c>
      <c r="J11626" t="s">
        <v>6803</v>
      </c>
      <c r="K11626" t="s">
        <v>15269</v>
      </c>
      <c r="L11626" t="s">
        <v>15208</v>
      </c>
      <c r="M11626" t="s">
        <v>15270</v>
      </c>
      <c r="N11626" t="s">
        <v>6761</v>
      </c>
      <c r="O11626" t="s">
        <v>6762</v>
      </c>
      <c r="P11626">
        <v>13799500</v>
      </c>
      <c r="Q11626" t="s">
        <v>6636</v>
      </c>
      <c r="R11626" t="s">
        <v>6636</v>
      </c>
      <c r="S11626" s="12"/>
      <c r="T11626" s="13"/>
      <c r="U11626" t="s">
        <v>15327</v>
      </c>
    </row>
    <row r="11627" spans="1:21" x14ac:dyDescent="0.25">
      <c r="A11627" t="s">
        <v>6637</v>
      </c>
      <c r="B11627" s="12">
        <v>211035</v>
      </c>
      <c r="C11627" t="s">
        <v>15328</v>
      </c>
      <c r="D11627" s="11">
        <v>46194.757152777798</v>
      </c>
      <c r="E11627" t="s">
        <v>15329</v>
      </c>
      <c r="F11627" t="s">
        <v>6415</v>
      </c>
      <c r="G11627" t="s">
        <v>15225</v>
      </c>
      <c r="H11627" t="s">
        <v>6549</v>
      </c>
      <c r="I11627" t="s">
        <v>65</v>
      </c>
      <c r="J11627" t="s">
        <v>2226</v>
      </c>
      <c r="K11627" t="s">
        <v>15330</v>
      </c>
      <c r="L11627" t="s">
        <v>15220</v>
      </c>
      <c r="M11627" t="s">
        <v>15331</v>
      </c>
      <c r="N11627" t="s">
        <v>6761</v>
      </c>
      <c r="O11627" t="s">
        <v>6762</v>
      </c>
      <c r="P11627">
        <v>14049500</v>
      </c>
      <c r="Q11627" t="s">
        <v>6636</v>
      </c>
      <c r="R11627" t="s">
        <v>6636</v>
      </c>
      <c r="S11627" s="12"/>
      <c r="T11627" s="13"/>
      <c r="U11627" t="s">
        <v>6671</v>
      </c>
    </row>
    <row r="11628" spans="1:21" x14ac:dyDescent="0.25">
      <c r="A11628" t="s">
        <v>6619</v>
      </c>
      <c r="B11628" s="12">
        <v>211035</v>
      </c>
      <c r="C11628" t="s">
        <v>15328</v>
      </c>
      <c r="D11628" s="11">
        <v>46194.760937500003</v>
      </c>
      <c r="E11628" t="s">
        <v>15329</v>
      </c>
      <c r="F11628" t="s">
        <v>6415</v>
      </c>
      <c r="G11628" t="s">
        <v>15225</v>
      </c>
      <c r="H11628" t="s">
        <v>6549</v>
      </c>
      <c r="I11628" t="s">
        <v>65</v>
      </c>
      <c r="J11628" t="s">
        <v>2226</v>
      </c>
      <c r="K11628" t="s">
        <v>15330</v>
      </c>
      <c r="L11628" t="s">
        <v>15220</v>
      </c>
      <c r="M11628" t="s">
        <v>15331</v>
      </c>
      <c r="N11628" t="s">
        <v>6761</v>
      </c>
      <c r="O11628" t="s">
        <v>6762</v>
      </c>
      <c r="P11628">
        <v>14049500</v>
      </c>
      <c r="Q11628" t="s">
        <v>6636</v>
      </c>
      <c r="R11628" t="s">
        <v>6636</v>
      </c>
      <c r="S11628" s="12"/>
      <c r="T11628" s="13"/>
      <c r="U11628" t="s">
        <v>6671</v>
      </c>
    </row>
    <row r="11629" spans="1:21" x14ac:dyDescent="0.25">
      <c r="A11629" t="s">
        <v>6619</v>
      </c>
      <c r="B11629" s="12">
        <v>211325</v>
      </c>
      <c r="C11629" t="s">
        <v>15332</v>
      </c>
      <c r="D11629" s="11">
        <v>46195.7738425926</v>
      </c>
      <c r="E11629" t="s">
        <v>15333</v>
      </c>
      <c r="F11629" t="s">
        <v>6415</v>
      </c>
      <c r="G11629" t="s">
        <v>15225</v>
      </c>
      <c r="H11629" t="s">
        <v>6549</v>
      </c>
      <c r="I11629" t="s">
        <v>65</v>
      </c>
      <c r="J11629" t="s">
        <v>132</v>
      </c>
      <c r="K11629" t="s">
        <v>15334</v>
      </c>
      <c r="L11629" t="s">
        <v>15215</v>
      </c>
      <c r="M11629" t="s">
        <v>15335</v>
      </c>
      <c r="N11629" t="s">
        <v>7202</v>
      </c>
      <c r="O11629" t="s">
        <v>7203</v>
      </c>
      <c r="P11629">
        <v>13379950</v>
      </c>
      <c r="Q11629" t="s">
        <v>6636</v>
      </c>
      <c r="R11629" t="s">
        <v>6636</v>
      </c>
      <c r="S11629" s="12"/>
      <c r="T11629" s="13"/>
      <c r="U11629" t="s">
        <v>15336</v>
      </c>
    </row>
    <row r="11630" spans="1:21" x14ac:dyDescent="0.25">
      <c r="A11630" t="s">
        <v>6637</v>
      </c>
      <c r="B11630" s="12">
        <v>211710</v>
      </c>
      <c r="C11630" t="s">
        <v>15337</v>
      </c>
      <c r="D11630" s="11">
        <v>46196.421643518501</v>
      </c>
      <c r="E11630" t="s">
        <v>15338</v>
      </c>
      <c r="F11630" t="s">
        <v>6415</v>
      </c>
      <c r="G11630" t="s">
        <v>15225</v>
      </c>
      <c r="H11630" t="s">
        <v>6549</v>
      </c>
      <c r="I11630" t="s">
        <v>6636</v>
      </c>
      <c r="J11630" t="s">
        <v>6636</v>
      </c>
      <c r="K11630" t="s">
        <v>15339</v>
      </c>
      <c r="L11630" t="s">
        <v>15208</v>
      </c>
      <c r="M11630" t="s">
        <v>15340</v>
      </c>
      <c r="N11630" t="s">
        <v>6761</v>
      </c>
      <c r="O11630" t="s">
        <v>6762</v>
      </c>
      <c r="P11630">
        <v>13799500</v>
      </c>
      <c r="Q11630" t="s">
        <v>6636</v>
      </c>
      <c r="R11630" t="s">
        <v>6636</v>
      </c>
      <c r="S11630" s="12"/>
      <c r="T11630" s="13"/>
      <c r="U11630" t="s">
        <v>6650</v>
      </c>
    </row>
    <row r="11631" spans="1:21" x14ac:dyDescent="0.25">
      <c r="A11631" t="s">
        <v>6619</v>
      </c>
      <c r="B11631" s="12">
        <v>211515</v>
      </c>
      <c r="C11631" t="s">
        <v>15305</v>
      </c>
      <c r="D11631" s="11">
        <v>46196.521979166697</v>
      </c>
      <c r="E11631" t="s">
        <v>15306</v>
      </c>
      <c r="F11631" t="s">
        <v>6415</v>
      </c>
      <c r="G11631" t="s">
        <v>15225</v>
      </c>
      <c r="H11631" t="s">
        <v>6549</v>
      </c>
      <c r="I11631" t="s">
        <v>55</v>
      </c>
      <c r="J11631" t="s">
        <v>732</v>
      </c>
      <c r="K11631" t="s">
        <v>15269</v>
      </c>
      <c r="L11631" t="s">
        <v>15208</v>
      </c>
      <c r="M11631" t="s">
        <v>15270</v>
      </c>
      <c r="N11631" t="s">
        <v>6761</v>
      </c>
      <c r="O11631" t="s">
        <v>6762</v>
      </c>
      <c r="P11631">
        <v>13799500</v>
      </c>
      <c r="Q11631" t="s">
        <v>6893</v>
      </c>
      <c r="R11631" t="s">
        <v>6779</v>
      </c>
      <c r="S11631" s="12"/>
      <c r="T11631" s="13"/>
      <c r="U11631" t="s">
        <v>6650</v>
      </c>
    </row>
    <row r="11632" spans="1:21" x14ac:dyDescent="0.25">
      <c r="A11632" t="s">
        <v>6637</v>
      </c>
      <c r="B11632" s="12">
        <v>211705</v>
      </c>
      <c r="C11632" t="s">
        <v>15341</v>
      </c>
      <c r="D11632" s="11">
        <v>46196.829513888901</v>
      </c>
      <c r="E11632" t="s">
        <v>15342</v>
      </c>
      <c r="F11632" t="s">
        <v>6415</v>
      </c>
      <c r="G11632" t="s">
        <v>15225</v>
      </c>
      <c r="H11632" t="s">
        <v>6549</v>
      </c>
      <c r="I11632" t="s">
        <v>65</v>
      </c>
      <c r="J11632" t="s">
        <v>219</v>
      </c>
      <c r="K11632" t="s">
        <v>15343</v>
      </c>
      <c r="L11632" t="s">
        <v>15220</v>
      </c>
      <c r="M11632" t="s">
        <v>15344</v>
      </c>
      <c r="N11632" t="s">
        <v>6761</v>
      </c>
      <c r="O11632" t="s">
        <v>6762</v>
      </c>
      <c r="P11632">
        <v>14049500</v>
      </c>
      <c r="Q11632" t="s">
        <v>6636</v>
      </c>
      <c r="R11632" t="s">
        <v>6636</v>
      </c>
      <c r="S11632" s="12"/>
      <c r="T11632" s="13"/>
      <c r="U11632" t="s">
        <v>6650</v>
      </c>
    </row>
    <row r="11633" spans="1:21" x14ac:dyDescent="0.25">
      <c r="A11633" t="s">
        <v>6619</v>
      </c>
      <c r="B11633" s="12">
        <v>211705</v>
      </c>
      <c r="C11633" t="s">
        <v>15341</v>
      </c>
      <c r="D11633" s="11">
        <v>46196.836979166699</v>
      </c>
      <c r="E11633" t="s">
        <v>15342</v>
      </c>
      <c r="F11633" t="s">
        <v>6415</v>
      </c>
      <c r="G11633" t="s">
        <v>15225</v>
      </c>
      <c r="H11633" t="s">
        <v>6549</v>
      </c>
      <c r="I11633" t="s">
        <v>65</v>
      </c>
      <c r="J11633" t="s">
        <v>219</v>
      </c>
      <c r="K11633" t="s">
        <v>15343</v>
      </c>
      <c r="L11633" t="s">
        <v>15220</v>
      </c>
      <c r="M11633" t="s">
        <v>15344</v>
      </c>
      <c r="N11633" t="s">
        <v>6761</v>
      </c>
      <c r="O11633" t="s">
        <v>6762</v>
      </c>
      <c r="P11633">
        <v>14049500</v>
      </c>
      <c r="Q11633" t="s">
        <v>6636</v>
      </c>
      <c r="R11633" t="s">
        <v>6636</v>
      </c>
      <c r="S11633" s="12"/>
      <c r="T11633" s="13"/>
      <c r="U11633" t="s">
        <v>6650</v>
      </c>
    </row>
    <row r="11634" spans="1:21" x14ac:dyDescent="0.25">
      <c r="A11634" t="s">
        <v>6637</v>
      </c>
      <c r="B11634" s="12">
        <v>211760</v>
      </c>
      <c r="C11634" t="s">
        <v>15345</v>
      </c>
      <c r="D11634" s="11">
        <v>46196.847002314797</v>
      </c>
      <c r="E11634" t="s">
        <v>15346</v>
      </c>
      <c r="F11634" t="s">
        <v>6415</v>
      </c>
      <c r="G11634" t="s">
        <v>15225</v>
      </c>
      <c r="H11634" t="s">
        <v>6549</v>
      </c>
      <c r="I11634" t="s">
        <v>55</v>
      </c>
      <c r="J11634" t="s">
        <v>643</v>
      </c>
      <c r="K11634" t="s">
        <v>15347</v>
      </c>
      <c r="L11634" t="s">
        <v>15312</v>
      </c>
      <c r="M11634" t="s">
        <v>15348</v>
      </c>
      <c r="N11634" t="s">
        <v>7506</v>
      </c>
      <c r="O11634" t="s">
        <v>7514</v>
      </c>
      <c r="P11634">
        <v>25260950</v>
      </c>
      <c r="Q11634" t="s">
        <v>6636</v>
      </c>
      <c r="R11634" t="s">
        <v>6636</v>
      </c>
      <c r="S11634" s="12"/>
      <c r="T11634" s="13"/>
      <c r="U11634" t="s">
        <v>6636</v>
      </c>
    </row>
    <row r="11635" spans="1:21" x14ac:dyDescent="0.25">
      <c r="A11635" t="s">
        <v>6619</v>
      </c>
      <c r="B11635" s="12">
        <v>211710</v>
      </c>
      <c r="C11635" t="s">
        <v>15337</v>
      </c>
      <c r="D11635" s="11">
        <v>46196.854710648098</v>
      </c>
      <c r="E11635" t="s">
        <v>15338</v>
      </c>
      <c r="F11635" t="s">
        <v>6415</v>
      </c>
      <c r="G11635" t="s">
        <v>15225</v>
      </c>
      <c r="H11635" t="s">
        <v>6549</v>
      </c>
      <c r="I11635" t="s">
        <v>6636</v>
      </c>
      <c r="J11635" t="s">
        <v>6636</v>
      </c>
      <c r="K11635" t="s">
        <v>15339</v>
      </c>
      <c r="L11635" t="s">
        <v>15208</v>
      </c>
      <c r="M11635" t="s">
        <v>15340</v>
      </c>
      <c r="N11635" t="s">
        <v>6761</v>
      </c>
      <c r="O11635" t="s">
        <v>6762</v>
      </c>
      <c r="P11635">
        <v>13799500</v>
      </c>
      <c r="Q11635" t="s">
        <v>6636</v>
      </c>
      <c r="R11635" t="s">
        <v>6636</v>
      </c>
      <c r="S11635" s="12"/>
      <c r="T11635" s="13"/>
      <c r="U11635" t="s">
        <v>6650</v>
      </c>
    </row>
    <row r="11636" spans="1:21" x14ac:dyDescent="0.25">
      <c r="A11636" t="s">
        <v>6637</v>
      </c>
      <c r="B11636" s="12">
        <v>211740</v>
      </c>
      <c r="C11636" t="s">
        <v>15349</v>
      </c>
      <c r="D11636" s="11">
        <v>46196.922222222202</v>
      </c>
      <c r="E11636" t="s">
        <v>15350</v>
      </c>
      <c r="F11636" t="s">
        <v>6415</v>
      </c>
      <c r="G11636" t="s">
        <v>15225</v>
      </c>
      <c r="H11636" t="s">
        <v>6549</v>
      </c>
      <c r="I11636" t="s">
        <v>55</v>
      </c>
      <c r="J11636" t="s">
        <v>643</v>
      </c>
      <c r="K11636" t="s">
        <v>15320</v>
      </c>
      <c r="L11636" t="s">
        <v>15208</v>
      </c>
      <c r="M11636" t="s">
        <v>15321</v>
      </c>
      <c r="N11636" t="s">
        <v>6761</v>
      </c>
      <c r="O11636" t="s">
        <v>6762</v>
      </c>
      <c r="P11636">
        <v>15399500</v>
      </c>
      <c r="Q11636" t="s">
        <v>6636</v>
      </c>
      <c r="R11636" t="s">
        <v>6636</v>
      </c>
      <c r="S11636" s="12"/>
      <c r="T11636" s="13"/>
      <c r="U11636" t="s">
        <v>8756</v>
      </c>
    </row>
    <row r="11637" spans="1:21" x14ac:dyDescent="0.25">
      <c r="A11637" t="s">
        <v>6619</v>
      </c>
      <c r="B11637" s="12">
        <v>211740</v>
      </c>
      <c r="C11637" t="s">
        <v>15349</v>
      </c>
      <c r="D11637" s="11">
        <v>46197.418796296297</v>
      </c>
      <c r="E11637" t="s">
        <v>15350</v>
      </c>
      <c r="F11637" t="s">
        <v>6415</v>
      </c>
      <c r="G11637" t="s">
        <v>15225</v>
      </c>
      <c r="H11637" t="s">
        <v>6549</v>
      </c>
      <c r="I11637" t="s">
        <v>55</v>
      </c>
      <c r="J11637" t="s">
        <v>643</v>
      </c>
      <c r="K11637" t="s">
        <v>15320</v>
      </c>
      <c r="L11637" t="s">
        <v>15208</v>
      </c>
      <c r="M11637" t="s">
        <v>15321</v>
      </c>
      <c r="N11637" t="s">
        <v>6761</v>
      </c>
      <c r="O11637" t="s">
        <v>6762</v>
      </c>
      <c r="P11637">
        <v>15399500</v>
      </c>
      <c r="Q11637" t="s">
        <v>6636</v>
      </c>
      <c r="R11637" t="s">
        <v>6636</v>
      </c>
      <c r="S11637" s="12"/>
      <c r="T11637" s="13"/>
      <c r="U11637" t="s">
        <v>8756</v>
      </c>
    </row>
    <row r="11638" spans="1:21" x14ac:dyDescent="0.25">
      <c r="A11638" t="s">
        <v>6619</v>
      </c>
      <c r="B11638" s="12">
        <v>211760</v>
      </c>
      <c r="C11638" t="s">
        <v>15345</v>
      </c>
      <c r="D11638" s="11">
        <v>46197.463842592602</v>
      </c>
      <c r="E11638" t="s">
        <v>15346</v>
      </c>
      <c r="F11638" t="s">
        <v>6415</v>
      </c>
      <c r="G11638" t="s">
        <v>15225</v>
      </c>
      <c r="H11638" t="s">
        <v>6549</v>
      </c>
      <c r="I11638" t="s">
        <v>55</v>
      </c>
      <c r="J11638" t="s">
        <v>643</v>
      </c>
      <c r="K11638" t="s">
        <v>15347</v>
      </c>
      <c r="L11638" t="s">
        <v>15312</v>
      </c>
      <c r="M11638" t="s">
        <v>15348</v>
      </c>
      <c r="N11638" t="s">
        <v>7506</v>
      </c>
      <c r="O11638" t="s">
        <v>7514</v>
      </c>
      <c r="P11638">
        <v>25260950</v>
      </c>
      <c r="Q11638" t="s">
        <v>6636</v>
      </c>
      <c r="R11638" t="s">
        <v>6636</v>
      </c>
      <c r="S11638" s="12"/>
      <c r="T11638" s="13"/>
      <c r="U11638" t="s">
        <v>6636</v>
      </c>
    </row>
    <row r="11639" spans="1:21" x14ac:dyDescent="0.25">
      <c r="A11639" t="s">
        <v>6637</v>
      </c>
      <c r="B11639" s="12">
        <v>215150</v>
      </c>
      <c r="C11639" t="s">
        <v>15351</v>
      </c>
      <c r="D11639" s="11">
        <v>46197.4695601852</v>
      </c>
      <c r="E11639" t="s">
        <v>15352</v>
      </c>
      <c r="F11639" t="s">
        <v>6415</v>
      </c>
      <c r="G11639" t="s">
        <v>15225</v>
      </c>
      <c r="H11639" t="s">
        <v>6549</v>
      </c>
      <c r="I11639" t="s">
        <v>55</v>
      </c>
      <c r="J11639" t="s">
        <v>737</v>
      </c>
      <c r="K11639" t="s">
        <v>15353</v>
      </c>
      <c r="L11639" t="s">
        <v>15215</v>
      </c>
      <c r="M11639" t="s">
        <v>15354</v>
      </c>
      <c r="N11639" t="s">
        <v>6761</v>
      </c>
      <c r="O11639" t="s">
        <v>6862</v>
      </c>
      <c r="P11639">
        <v>19999500</v>
      </c>
      <c r="Q11639" t="s">
        <v>6636</v>
      </c>
      <c r="R11639" t="s">
        <v>6636</v>
      </c>
      <c r="S11639" s="12"/>
      <c r="T11639" s="13"/>
      <c r="U11639" t="s">
        <v>15355</v>
      </c>
    </row>
    <row r="11640" spans="1:21" x14ac:dyDescent="0.25">
      <c r="A11640" t="s">
        <v>6637</v>
      </c>
      <c r="B11640" s="12">
        <v>212035</v>
      </c>
      <c r="C11640" t="s">
        <v>15356</v>
      </c>
      <c r="D11640" s="11">
        <v>46198.390046296299</v>
      </c>
      <c r="E11640" t="s">
        <v>15357</v>
      </c>
      <c r="F11640" t="s">
        <v>6415</v>
      </c>
      <c r="G11640" t="s">
        <v>15225</v>
      </c>
      <c r="H11640" t="s">
        <v>6549</v>
      </c>
      <c r="I11640" t="s">
        <v>55</v>
      </c>
      <c r="J11640" t="s">
        <v>164</v>
      </c>
      <c r="K11640" t="s">
        <v>15358</v>
      </c>
      <c r="L11640" t="s">
        <v>15215</v>
      </c>
      <c r="M11640" t="s">
        <v>15359</v>
      </c>
      <c r="N11640" t="s">
        <v>6761</v>
      </c>
      <c r="O11640" t="s">
        <v>6862</v>
      </c>
      <c r="P11640">
        <v>19999500</v>
      </c>
      <c r="Q11640" t="s">
        <v>6636</v>
      </c>
      <c r="R11640" t="s">
        <v>6636</v>
      </c>
      <c r="S11640" s="12"/>
      <c r="T11640" s="13"/>
      <c r="U11640" t="s">
        <v>6636</v>
      </c>
    </row>
    <row r="11641" spans="1:21" x14ac:dyDescent="0.25">
      <c r="A11641" t="s">
        <v>6619</v>
      </c>
      <c r="B11641" s="12">
        <v>212035</v>
      </c>
      <c r="C11641" t="s">
        <v>15356</v>
      </c>
      <c r="D11641" s="11">
        <v>46198.465671296297</v>
      </c>
      <c r="E11641" t="s">
        <v>15357</v>
      </c>
      <c r="F11641" t="s">
        <v>6415</v>
      </c>
      <c r="G11641" t="s">
        <v>15225</v>
      </c>
      <c r="H11641" t="s">
        <v>6549</v>
      </c>
      <c r="I11641" t="s">
        <v>55</v>
      </c>
      <c r="J11641" t="s">
        <v>164</v>
      </c>
      <c r="K11641" t="s">
        <v>15358</v>
      </c>
      <c r="L11641" t="s">
        <v>15215</v>
      </c>
      <c r="M11641" t="s">
        <v>15359</v>
      </c>
      <c r="N11641" t="s">
        <v>6761</v>
      </c>
      <c r="O11641" t="s">
        <v>6862</v>
      </c>
      <c r="P11641">
        <v>19999500</v>
      </c>
      <c r="Q11641" t="s">
        <v>6636</v>
      </c>
      <c r="R11641" t="s">
        <v>6636</v>
      </c>
      <c r="S11641" s="12"/>
      <c r="T11641" s="13"/>
      <c r="U11641" t="s">
        <v>6636</v>
      </c>
    </row>
    <row r="11642" spans="1:21" x14ac:dyDescent="0.25">
      <c r="A11642" t="s">
        <v>6637</v>
      </c>
      <c r="B11642" s="12">
        <v>216885</v>
      </c>
      <c r="C11642" t="s">
        <v>15360</v>
      </c>
      <c r="D11642" s="11">
        <v>46199.464583333298</v>
      </c>
      <c r="E11642" t="s">
        <v>15361</v>
      </c>
      <c r="F11642" t="s">
        <v>6415</v>
      </c>
      <c r="G11642" t="s">
        <v>15225</v>
      </c>
      <c r="H11642" t="s">
        <v>6549</v>
      </c>
      <c r="I11642" t="s">
        <v>65</v>
      </c>
      <c r="J11642" t="s">
        <v>57</v>
      </c>
      <c r="K11642" t="s">
        <v>15362</v>
      </c>
      <c r="L11642" t="s">
        <v>15220</v>
      </c>
      <c r="M11642" t="s">
        <v>15363</v>
      </c>
      <c r="N11642" t="s">
        <v>7014</v>
      </c>
      <c r="O11642" t="s">
        <v>9695</v>
      </c>
      <c r="P11642">
        <v>14695000</v>
      </c>
      <c r="Q11642" t="s">
        <v>6893</v>
      </c>
      <c r="R11642" t="s">
        <v>6779</v>
      </c>
      <c r="S11642" s="12"/>
      <c r="T11642" s="13"/>
      <c r="U11642" t="s">
        <v>6671</v>
      </c>
    </row>
    <row r="11643" spans="1:21" x14ac:dyDescent="0.25">
      <c r="A11643" t="s">
        <v>6619</v>
      </c>
      <c r="B11643" s="12">
        <v>212390</v>
      </c>
      <c r="C11643" t="s">
        <v>15364</v>
      </c>
      <c r="D11643" s="11">
        <v>46199.630972222199</v>
      </c>
      <c r="E11643" t="s">
        <v>15365</v>
      </c>
      <c r="F11643" t="s">
        <v>6415</v>
      </c>
      <c r="G11643" t="s">
        <v>15225</v>
      </c>
      <c r="H11643" t="s">
        <v>6549</v>
      </c>
      <c r="I11643" t="s">
        <v>6636</v>
      </c>
      <c r="J11643" t="s">
        <v>6636</v>
      </c>
      <c r="K11643" t="s">
        <v>15324</v>
      </c>
      <c r="L11643" t="s">
        <v>15208</v>
      </c>
      <c r="M11643" t="s">
        <v>9845</v>
      </c>
      <c r="N11643" t="s">
        <v>6761</v>
      </c>
      <c r="O11643" t="s">
        <v>6762</v>
      </c>
      <c r="P11643">
        <v>15399500</v>
      </c>
      <c r="Q11643" t="s">
        <v>6636</v>
      </c>
      <c r="R11643" t="s">
        <v>6636</v>
      </c>
      <c r="S11643" s="12"/>
      <c r="T11643" s="13"/>
      <c r="U11643" t="s">
        <v>8756</v>
      </c>
    </row>
    <row r="11644" spans="1:21" x14ac:dyDescent="0.25">
      <c r="A11644" t="s">
        <v>6637</v>
      </c>
      <c r="B11644" s="12">
        <v>215495</v>
      </c>
      <c r="C11644" t="s">
        <v>15366</v>
      </c>
      <c r="D11644" s="11">
        <v>46200.674768518496</v>
      </c>
      <c r="E11644" t="s">
        <v>15367</v>
      </c>
      <c r="F11644" t="s">
        <v>6415</v>
      </c>
      <c r="G11644" t="s">
        <v>15273</v>
      </c>
      <c r="H11644" t="s">
        <v>6549</v>
      </c>
      <c r="I11644" t="s">
        <v>6636</v>
      </c>
      <c r="J11644" t="s">
        <v>6636</v>
      </c>
      <c r="K11644" t="s">
        <v>15368</v>
      </c>
      <c r="L11644" t="s">
        <v>15220</v>
      </c>
      <c r="M11644" t="s">
        <v>15369</v>
      </c>
      <c r="N11644" t="s">
        <v>7044</v>
      </c>
      <c r="O11644" t="s">
        <v>7045</v>
      </c>
      <c r="P11644">
        <v>11100000</v>
      </c>
      <c r="Q11644" t="s">
        <v>6636</v>
      </c>
      <c r="R11644" t="s">
        <v>6636</v>
      </c>
      <c r="S11644" s="12"/>
      <c r="T11644" s="13"/>
      <c r="U11644" t="s">
        <v>6650</v>
      </c>
    </row>
    <row r="11645" spans="1:21" x14ac:dyDescent="0.25">
      <c r="A11645" t="s">
        <v>6637</v>
      </c>
      <c r="B11645" s="12">
        <v>215495</v>
      </c>
      <c r="C11645" t="s">
        <v>15366</v>
      </c>
      <c r="D11645" s="11">
        <v>46200.674768518496</v>
      </c>
      <c r="E11645" t="s">
        <v>15367</v>
      </c>
      <c r="F11645" t="s">
        <v>6415</v>
      </c>
      <c r="G11645" t="s">
        <v>15288</v>
      </c>
      <c r="H11645" t="s">
        <v>6549</v>
      </c>
      <c r="I11645" t="s">
        <v>6636</v>
      </c>
      <c r="J11645" t="s">
        <v>6636</v>
      </c>
      <c r="K11645" t="s">
        <v>15368</v>
      </c>
      <c r="L11645" t="s">
        <v>15220</v>
      </c>
      <c r="M11645" t="s">
        <v>15369</v>
      </c>
      <c r="N11645" t="s">
        <v>7044</v>
      </c>
      <c r="O11645" t="s">
        <v>7045</v>
      </c>
      <c r="P11645">
        <v>11100000</v>
      </c>
      <c r="Q11645" t="s">
        <v>6636</v>
      </c>
      <c r="R11645" t="s">
        <v>6636</v>
      </c>
      <c r="S11645" s="12"/>
      <c r="T11645" s="13"/>
      <c r="U11645" t="s">
        <v>6650</v>
      </c>
    </row>
    <row r="11646" spans="1:21" x14ac:dyDescent="0.25">
      <c r="A11646" t="s">
        <v>6637</v>
      </c>
      <c r="B11646" s="12">
        <v>215495</v>
      </c>
      <c r="C11646" t="s">
        <v>15366</v>
      </c>
      <c r="D11646" s="11">
        <v>46200.674768518496</v>
      </c>
      <c r="E11646" t="s">
        <v>15367</v>
      </c>
      <c r="F11646" t="s">
        <v>6415</v>
      </c>
      <c r="G11646" t="s">
        <v>15295</v>
      </c>
      <c r="H11646" t="s">
        <v>6549</v>
      </c>
      <c r="I11646" t="s">
        <v>6636</v>
      </c>
      <c r="J11646" t="s">
        <v>6636</v>
      </c>
      <c r="K11646" t="s">
        <v>15368</v>
      </c>
      <c r="L11646" t="s">
        <v>15220</v>
      </c>
      <c r="M11646" t="s">
        <v>15369</v>
      </c>
      <c r="N11646" t="s">
        <v>7044</v>
      </c>
      <c r="O11646" t="s">
        <v>7045</v>
      </c>
      <c r="P11646">
        <v>11100000</v>
      </c>
      <c r="Q11646" t="s">
        <v>6636</v>
      </c>
      <c r="R11646" t="s">
        <v>6636</v>
      </c>
      <c r="S11646" s="12"/>
      <c r="T11646" s="13"/>
      <c r="U11646" t="s">
        <v>6650</v>
      </c>
    </row>
    <row r="11647" spans="1:21" x14ac:dyDescent="0.25">
      <c r="A11647" t="s">
        <v>6637</v>
      </c>
      <c r="B11647" s="12">
        <v>215495</v>
      </c>
      <c r="C11647" t="s">
        <v>15366</v>
      </c>
      <c r="D11647" s="11">
        <v>46200.674768518496</v>
      </c>
      <c r="E11647" t="s">
        <v>15367</v>
      </c>
      <c r="F11647" t="s">
        <v>6415</v>
      </c>
      <c r="G11647" t="s">
        <v>15297</v>
      </c>
      <c r="H11647" t="s">
        <v>6549</v>
      </c>
      <c r="I11647" t="s">
        <v>6636</v>
      </c>
      <c r="J11647" t="s">
        <v>6636</v>
      </c>
      <c r="K11647" t="s">
        <v>15368</v>
      </c>
      <c r="L11647" t="s">
        <v>15220</v>
      </c>
      <c r="M11647" t="s">
        <v>15369</v>
      </c>
      <c r="N11647" t="s">
        <v>7044</v>
      </c>
      <c r="O11647" t="s">
        <v>7045</v>
      </c>
      <c r="P11647">
        <v>11100000</v>
      </c>
      <c r="Q11647" t="s">
        <v>6636</v>
      </c>
      <c r="R11647" t="s">
        <v>6636</v>
      </c>
      <c r="S11647" s="12"/>
      <c r="T11647" s="13"/>
      <c r="U11647" t="s">
        <v>6650</v>
      </c>
    </row>
    <row r="11648" spans="1:21" x14ac:dyDescent="0.25">
      <c r="A11648" t="s">
        <v>6637</v>
      </c>
      <c r="B11648" s="12">
        <v>212825</v>
      </c>
      <c r="C11648" t="s">
        <v>15370</v>
      </c>
      <c r="D11648" s="11">
        <v>46201.663194444402</v>
      </c>
      <c r="E11648" t="s">
        <v>15371</v>
      </c>
      <c r="F11648" t="s">
        <v>6415</v>
      </c>
      <c r="G11648" t="s">
        <v>15225</v>
      </c>
      <c r="H11648" t="s">
        <v>6549</v>
      </c>
      <c r="I11648" t="s">
        <v>65</v>
      </c>
      <c r="J11648" t="s">
        <v>132</v>
      </c>
      <c r="K11648" t="s">
        <v>15372</v>
      </c>
      <c r="L11648" t="s">
        <v>15215</v>
      </c>
      <c r="M11648" t="s">
        <v>15373</v>
      </c>
      <c r="N11648" t="s">
        <v>6761</v>
      </c>
      <c r="O11648" t="s">
        <v>7185</v>
      </c>
      <c r="P11648">
        <v>20795000</v>
      </c>
      <c r="Q11648" t="s">
        <v>6636</v>
      </c>
      <c r="R11648" t="s">
        <v>6636</v>
      </c>
      <c r="S11648" s="12"/>
      <c r="T11648" s="13"/>
      <c r="U11648" t="s">
        <v>6636</v>
      </c>
    </row>
    <row r="11649" spans="1:21" x14ac:dyDescent="0.25">
      <c r="A11649" t="s">
        <v>6619</v>
      </c>
      <c r="B11649" s="12">
        <v>212825</v>
      </c>
      <c r="C11649" t="s">
        <v>15370</v>
      </c>
      <c r="D11649" s="11">
        <v>46201.686921296299</v>
      </c>
      <c r="E11649" t="s">
        <v>15371</v>
      </c>
      <c r="F11649" t="s">
        <v>6415</v>
      </c>
      <c r="G11649" t="s">
        <v>15225</v>
      </c>
      <c r="H11649" t="s">
        <v>6549</v>
      </c>
      <c r="I11649" t="s">
        <v>65</v>
      </c>
      <c r="J11649" t="s">
        <v>132</v>
      </c>
      <c r="K11649" t="s">
        <v>15372</v>
      </c>
      <c r="L11649" t="s">
        <v>15215</v>
      </c>
      <c r="M11649" t="s">
        <v>15373</v>
      </c>
      <c r="N11649" t="s">
        <v>6761</v>
      </c>
      <c r="O11649" t="s">
        <v>7185</v>
      </c>
      <c r="P11649">
        <v>20795000</v>
      </c>
      <c r="Q11649" t="s">
        <v>6636</v>
      </c>
      <c r="R11649" t="s">
        <v>6636</v>
      </c>
      <c r="S11649" s="12"/>
      <c r="T11649" s="13"/>
      <c r="U11649" t="s">
        <v>6636</v>
      </c>
    </row>
    <row r="11650" spans="1:21" x14ac:dyDescent="0.25">
      <c r="A11650" t="s">
        <v>6637</v>
      </c>
      <c r="B11650" s="12">
        <v>212935</v>
      </c>
      <c r="C11650" t="s">
        <v>15374</v>
      </c>
      <c r="D11650" s="11">
        <v>46201.940625000003</v>
      </c>
      <c r="E11650" t="s">
        <v>15375</v>
      </c>
      <c r="F11650" t="s">
        <v>6415</v>
      </c>
      <c r="G11650" t="s">
        <v>15225</v>
      </c>
      <c r="H11650" t="s">
        <v>6549</v>
      </c>
      <c r="I11650" t="s">
        <v>55</v>
      </c>
      <c r="J11650" t="s">
        <v>732</v>
      </c>
      <c r="K11650" t="s">
        <v>15265</v>
      </c>
      <c r="L11650" t="s">
        <v>15215</v>
      </c>
      <c r="M11650" t="s">
        <v>15266</v>
      </c>
      <c r="N11650" t="s">
        <v>6761</v>
      </c>
      <c r="O11650" t="s">
        <v>7185</v>
      </c>
      <c r="P11650">
        <v>20795000</v>
      </c>
      <c r="Q11650" t="s">
        <v>6636</v>
      </c>
      <c r="R11650" t="s">
        <v>6636</v>
      </c>
      <c r="S11650" s="12"/>
      <c r="T11650" s="13"/>
      <c r="U11650" t="s">
        <v>6650</v>
      </c>
    </row>
    <row r="11651" spans="1:21" x14ac:dyDescent="0.25">
      <c r="A11651" t="s">
        <v>6619</v>
      </c>
      <c r="B11651" s="12">
        <v>212935</v>
      </c>
      <c r="C11651" t="s">
        <v>15374</v>
      </c>
      <c r="D11651" s="11">
        <v>46202.457627314798</v>
      </c>
      <c r="E11651" t="s">
        <v>15375</v>
      </c>
      <c r="F11651" t="s">
        <v>6415</v>
      </c>
      <c r="G11651" t="s">
        <v>15225</v>
      </c>
      <c r="H11651" t="s">
        <v>6549</v>
      </c>
      <c r="I11651" t="s">
        <v>55</v>
      </c>
      <c r="J11651" t="s">
        <v>732</v>
      </c>
      <c r="K11651" t="s">
        <v>15265</v>
      </c>
      <c r="L11651" t="s">
        <v>15215</v>
      </c>
      <c r="M11651" t="s">
        <v>15266</v>
      </c>
      <c r="N11651" t="s">
        <v>6761</v>
      </c>
      <c r="O11651" t="s">
        <v>7185</v>
      </c>
      <c r="P11651">
        <v>20795000</v>
      </c>
      <c r="Q11651" t="s">
        <v>6636</v>
      </c>
      <c r="R11651" t="s">
        <v>6636</v>
      </c>
      <c r="S11651" s="12"/>
      <c r="T11651" s="13"/>
      <c r="U11651" t="s">
        <v>6650</v>
      </c>
    </row>
    <row r="11652" spans="1:21" x14ac:dyDescent="0.25">
      <c r="A11652" t="s">
        <v>6637</v>
      </c>
      <c r="B11652" s="12">
        <v>212985</v>
      </c>
      <c r="C11652" t="s">
        <v>15376</v>
      </c>
      <c r="D11652" s="11">
        <v>46202.5616435185</v>
      </c>
      <c r="E11652" t="s">
        <v>15377</v>
      </c>
      <c r="F11652" t="s">
        <v>6415</v>
      </c>
      <c r="G11652" t="s">
        <v>15225</v>
      </c>
      <c r="H11652" t="s">
        <v>6549</v>
      </c>
      <c r="I11652" t="s">
        <v>55</v>
      </c>
      <c r="J11652" t="s">
        <v>732</v>
      </c>
      <c r="K11652" t="s">
        <v>15378</v>
      </c>
      <c r="L11652" t="s">
        <v>15208</v>
      </c>
      <c r="M11652" t="s">
        <v>15379</v>
      </c>
      <c r="N11652" t="s">
        <v>6761</v>
      </c>
      <c r="O11652" t="s">
        <v>6771</v>
      </c>
      <c r="P11652">
        <v>14999500</v>
      </c>
      <c r="Q11652" t="s">
        <v>6636</v>
      </c>
      <c r="R11652" t="s">
        <v>6636</v>
      </c>
      <c r="S11652" s="12"/>
      <c r="T11652" s="13"/>
      <c r="U11652" t="s">
        <v>6650</v>
      </c>
    </row>
    <row r="11653" spans="1:21" x14ac:dyDescent="0.25">
      <c r="A11653" t="s">
        <v>6619</v>
      </c>
      <c r="B11653" s="12">
        <v>212985</v>
      </c>
      <c r="C11653" t="s">
        <v>15376</v>
      </c>
      <c r="D11653" s="11">
        <v>46202.569826388899</v>
      </c>
      <c r="E11653" t="s">
        <v>15377</v>
      </c>
      <c r="F11653" t="s">
        <v>6415</v>
      </c>
      <c r="G11653" t="s">
        <v>15225</v>
      </c>
      <c r="H11653" t="s">
        <v>6549</v>
      </c>
      <c r="I11653" t="s">
        <v>55</v>
      </c>
      <c r="J11653" t="s">
        <v>732</v>
      </c>
      <c r="K11653" t="s">
        <v>15378</v>
      </c>
      <c r="L11653" t="s">
        <v>15208</v>
      </c>
      <c r="M11653" t="s">
        <v>15379</v>
      </c>
      <c r="N11653" t="s">
        <v>6761</v>
      </c>
      <c r="O11653" t="s">
        <v>6771</v>
      </c>
      <c r="P11653">
        <v>14999500</v>
      </c>
      <c r="Q11653" t="s">
        <v>6636</v>
      </c>
      <c r="R11653" t="s">
        <v>6636</v>
      </c>
      <c r="S11653" s="12"/>
      <c r="T11653" s="13"/>
      <c r="U11653" t="s">
        <v>6650</v>
      </c>
    </row>
    <row r="11654" spans="1:21" x14ac:dyDescent="0.25">
      <c r="A11654" t="s">
        <v>6637</v>
      </c>
      <c r="B11654" s="12">
        <v>213245</v>
      </c>
      <c r="C11654" t="s">
        <v>15380</v>
      </c>
      <c r="D11654" s="11">
        <v>46203.503356481502</v>
      </c>
      <c r="E11654" t="s">
        <v>15381</v>
      </c>
      <c r="F11654" t="s">
        <v>6415</v>
      </c>
      <c r="G11654" t="s">
        <v>15225</v>
      </c>
      <c r="H11654" t="s">
        <v>6549</v>
      </c>
      <c r="I11654" t="s">
        <v>55</v>
      </c>
      <c r="J11654" t="s">
        <v>643</v>
      </c>
      <c r="K11654" t="s">
        <v>15382</v>
      </c>
      <c r="L11654" t="s">
        <v>15220</v>
      </c>
      <c r="M11654" t="s">
        <v>15383</v>
      </c>
      <c r="N11654" t="s">
        <v>7202</v>
      </c>
      <c r="O11654" t="s">
        <v>7231</v>
      </c>
      <c r="P11654">
        <v>10099950</v>
      </c>
      <c r="Q11654" t="s">
        <v>6636</v>
      </c>
      <c r="R11654" t="s">
        <v>6636</v>
      </c>
      <c r="S11654" s="12"/>
      <c r="T11654" s="13"/>
      <c r="U11654" t="s">
        <v>6671</v>
      </c>
    </row>
    <row r="11655" spans="1:21" x14ac:dyDescent="0.25">
      <c r="A11655" t="s">
        <v>6619</v>
      </c>
      <c r="B11655" s="12">
        <v>213245</v>
      </c>
      <c r="C11655" t="s">
        <v>15380</v>
      </c>
      <c r="D11655" s="11">
        <v>46203.521446759303</v>
      </c>
      <c r="E11655" t="s">
        <v>15381</v>
      </c>
      <c r="F11655" t="s">
        <v>6415</v>
      </c>
      <c r="G11655" t="s">
        <v>15225</v>
      </c>
      <c r="H11655" t="s">
        <v>6549</v>
      </c>
      <c r="I11655" t="s">
        <v>55</v>
      </c>
      <c r="J11655" t="s">
        <v>643</v>
      </c>
      <c r="K11655" t="s">
        <v>15382</v>
      </c>
      <c r="L11655" t="s">
        <v>15220</v>
      </c>
      <c r="M11655" t="s">
        <v>15383</v>
      </c>
      <c r="N11655" t="s">
        <v>7202</v>
      </c>
      <c r="O11655" t="s">
        <v>7231</v>
      </c>
      <c r="P11655">
        <v>10099950</v>
      </c>
      <c r="Q11655" t="s">
        <v>6636</v>
      </c>
      <c r="R11655" t="s">
        <v>6636</v>
      </c>
      <c r="S11655" s="12"/>
      <c r="T11655" s="13"/>
      <c r="U11655" t="s">
        <v>6671</v>
      </c>
    </row>
    <row r="11656" spans="1:21" x14ac:dyDescent="0.25">
      <c r="A11656" t="s">
        <v>6637</v>
      </c>
      <c r="B11656" s="12">
        <v>213395</v>
      </c>
      <c r="C11656" t="s">
        <v>15384</v>
      </c>
      <c r="D11656" s="11">
        <v>46203.745254629597</v>
      </c>
      <c r="E11656" t="s">
        <v>15385</v>
      </c>
      <c r="F11656" t="s">
        <v>6415</v>
      </c>
      <c r="G11656" t="s">
        <v>15225</v>
      </c>
      <c r="H11656" t="s">
        <v>6549</v>
      </c>
      <c r="I11656" t="s">
        <v>55</v>
      </c>
      <c r="J11656" t="s">
        <v>643</v>
      </c>
      <c r="K11656" t="s">
        <v>15386</v>
      </c>
      <c r="L11656" t="s">
        <v>15208</v>
      </c>
      <c r="M11656" t="s">
        <v>9878</v>
      </c>
      <c r="N11656" t="s">
        <v>6761</v>
      </c>
      <c r="O11656" t="s">
        <v>6762</v>
      </c>
      <c r="P11656">
        <v>13799500</v>
      </c>
      <c r="Q11656" t="s">
        <v>6636</v>
      </c>
      <c r="R11656" t="s">
        <v>6636</v>
      </c>
      <c r="S11656" s="12"/>
      <c r="T11656" s="13"/>
      <c r="U11656" t="s">
        <v>6650</v>
      </c>
    </row>
    <row r="11657" spans="1:21" x14ac:dyDescent="0.25">
      <c r="A11657" t="s">
        <v>6637</v>
      </c>
      <c r="B11657" s="12">
        <v>213400</v>
      </c>
      <c r="C11657" t="s">
        <v>13528</v>
      </c>
      <c r="D11657" s="11">
        <v>46203.748842592599</v>
      </c>
      <c r="E11657" t="s">
        <v>13529</v>
      </c>
      <c r="F11657" t="s">
        <v>6415</v>
      </c>
      <c r="G11657" t="s">
        <v>15225</v>
      </c>
      <c r="H11657" t="s">
        <v>6549</v>
      </c>
      <c r="I11657" t="s">
        <v>55</v>
      </c>
      <c r="J11657" t="s">
        <v>643</v>
      </c>
      <c r="K11657" t="s">
        <v>15387</v>
      </c>
      <c r="L11657" t="s">
        <v>15208</v>
      </c>
      <c r="M11657" t="s">
        <v>15388</v>
      </c>
      <c r="N11657" t="s">
        <v>6761</v>
      </c>
      <c r="O11657" t="s">
        <v>6762</v>
      </c>
      <c r="P11657">
        <v>13799500</v>
      </c>
      <c r="Q11657" t="s">
        <v>6636</v>
      </c>
      <c r="R11657" t="s">
        <v>6636</v>
      </c>
      <c r="S11657" s="12"/>
      <c r="T11657" s="13"/>
      <c r="U11657" t="s">
        <v>6650</v>
      </c>
    </row>
    <row r="11658" spans="1:21" x14ac:dyDescent="0.25">
      <c r="A11658" t="s">
        <v>6619</v>
      </c>
      <c r="B11658" s="12">
        <v>213395</v>
      </c>
      <c r="C11658" t="s">
        <v>15384</v>
      </c>
      <c r="D11658" s="11">
        <v>46203.847094907404</v>
      </c>
      <c r="E11658" t="s">
        <v>15385</v>
      </c>
      <c r="F11658" t="s">
        <v>6415</v>
      </c>
      <c r="G11658" t="s">
        <v>15225</v>
      </c>
      <c r="H11658" t="s">
        <v>6549</v>
      </c>
      <c r="I11658" t="s">
        <v>55</v>
      </c>
      <c r="J11658" t="s">
        <v>643</v>
      </c>
      <c r="K11658" t="s">
        <v>15386</v>
      </c>
      <c r="L11658" t="s">
        <v>15208</v>
      </c>
      <c r="M11658" t="s">
        <v>9878</v>
      </c>
      <c r="N11658" t="s">
        <v>6761</v>
      </c>
      <c r="O11658" t="s">
        <v>6762</v>
      </c>
      <c r="P11658">
        <v>13799500</v>
      </c>
      <c r="Q11658" t="s">
        <v>6636</v>
      </c>
      <c r="R11658" t="s">
        <v>6636</v>
      </c>
      <c r="S11658" s="12"/>
      <c r="T11658" s="13"/>
      <c r="U11658" t="s">
        <v>6650</v>
      </c>
    </row>
    <row r="11659" spans="1:21" x14ac:dyDescent="0.25">
      <c r="A11659" t="s">
        <v>6619</v>
      </c>
      <c r="B11659" s="12">
        <v>213400</v>
      </c>
      <c r="C11659" t="s">
        <v>13528</v>
      </c>
      <c r="D11659" s="11">
        <v>46203.851712962998</v>
      </c>
      <c r="E11659" t="s">
        <v>13529</v>
      </c>
      <c r="F11659" t="s">
        <v>6415</v>
      </c>
      <c r="G11659" t="s">
        <v>15225</v>
      </c>
      <c r="H11659" t="s">
        <v>6549</v>
      </c>
      <c r="I11659" t="s">
        <v>55</v>
      </c>
      <c r="J11659" t="s">
        <v>643</v>
      </c>
      <c r="K11659" t="s">
        <v>15387</v>
      </c>
      <c r="L11659" t="s">
        <v>15208</v>
      </c>
      <c r="M11659" t="s">
        <v>15388</v>
      </c>
      <c r="N11659" t="s">
        <v>6761</v>
      </c>
      <c r="O11659" t="s">
        <v>6762</v>
      </c>
      <c r="P11659">
        <v>13799500</v>
      </c>
      <c r="Q11659" t="s">
        <v>6636</v>
      </c>
      <c r="R11659" t="s">
        <v>6636</v>
      </c>
      <c r="S11659" s="12"/>
      <c r="T11659" s="13"/>
      <c r="U11659" t="s">
        <v>6650</v>
      </c>
    </row>
    <row r="11660" spans="1:21" x14ac:dyDescent="0.25">
      <c r="A11660" t="s">
        <v>6637</v>
      </c>
      <c r="B11660" s="12">
        <v>213465</v>
      </c>
      <c r="C11660" t="s">
        <v>15389</v>
      </c>
      <c r="D11660" s="11">
        <v>46204.488541666702</v>
      </c>
      <c r="E11660" t="s">
        <v>15390</v>
      </c>
      <c r="F11660" t="s">
        <v>6415</v>
      </c>
      <c r="G11660" t="s">
        <v>15225</v>
      </c>
      <c r="H11660" t="s">
        <v>6549</v>
      </c>
      <c r="I11660" t="s">
        <v>6636</v>
      </c>
      <c r="J11660" t="s">
        <v>6636</v>
      </c>
      <c r="K11660" t="s">
        <v>15391</v>
      </c>
      <c r="L11660" t="s">
        <v>15215</v>
      </c>
      <c r="M11660" t="s">
        <v>15392</v>
      </c>
      <c r="N11660" t="s">
        <v>7202</v>
      </c>
      <c r="O11660" t="s">
        <v>7255</v>
      </c>
      <c r="P11660">
        <v>15034950</v>
      </c>
      <c r="Q11660" t="s">
        <v>6636</v>
      </c>
      <c r="R11660" t="s">
        <v>6636</v>
      </c>
      <c r="S11660" s="12"/>
      <c r="T11660" s="13"/>
      <c r="U11660" t="s">
        <v>6636</v>
      </c>
    </row>
    <row r="11661" spans="1:21" x14ac:dyDescent="0.25">
      <c r="A11661" t="s">
        <v>6619</v>
      </c>
      <c r="B11661" s="12">
        <v>213465</v>
      </c>
      <c r="C11661" t="s">
        <v>15389</v>
      </c>
      <c r="D11661" s="11">
        <v>46204.510636574101</v>
      </c>
      <c r="E11661" t="s">
        <v>15390</v>
      </c>
      <c r="F11661" t="s">
        <v>6415</v>
      </c>
      <c r="G11661" t="s">
        <v>15225</v>
      </c>
      <c r="H11661" t="s">
        <v>6549</v>
      </c>
      <c r="I11661" t="s">
        <v>6636</v>
      </c>
      <c r="J11661" t="s">
        <v>6636</v>
      </c>
      <c r="K11661" t="s">
        <v>15391</v>
      </c>
      <c r="L11661" t="s">
        <v>15215</v>
      </c>
      <c r="M11661" t="s">
        <v>15392</v>
      </c>
      <c r="N11661" t="s">
        <v>7202</v>
      </c>
      <c r="O11661" t="s">
        <v>7255</v>
      </c>
      <c r="P11661">
        <v>15034950</v>
      </c>
      <c r="Q11661" t="s">
        <v>6636</v>
      </c>
      <c r="R11661" t="s">
        <v>6636</v>
      </c>
      <c r="S11661" s="12"/>
      <c r="T11661" s="13"/>
      <c r="U11661" t="s">
        <v>6636</v>
      </c>
    </row>
    <row r="11662" spans="1:21" x14ac:dyDescent="0.25">
      <c r="A11662" t="s">
        <v>6637</v>
      </c>
      <c r="B11662" s="12">
        <v>213470</v>
      </c>
      <c r="C11662" t="s">
        <v>15393</v>
      </c>
      <c r="D11662" s="11">
        <v>46204.524074074099</v>
      </c>
      <c r="E11662" t="s">
        <v>15394</v>
      </c>
      <c r="F11662" t="s">
        <v>6415</v>
      </c>
      <c r="G11662" t="s">
        <v>15225</v>
      </c>
      <c r="H11662" t="s">
        <v>6549</v>
      </c>
      <c r="I11662" t="s">
        <v>65</v>
      </c>
      <c r="J11662" t="s">
        <v>67</v>
      </c>
      <c r="K11662" t="s">
        <v>15395</v>
      </c>
      <c r="L11662" t="s">
        <v>15215</v>
      </c>
      <c r="M11662" t="s">
        <v>15396</v>
      </c>
      <c r="N11662" t="s">
        <v>6761</v>
      </c>
      <c r="O11662" t="s">
        <v>6762</v>
      </c>
      <c r="P11662">
        <v>14699500</v>
      </c>
      <c r="Q11662" t="s">
        <v>6636</v>
      </c>
      <c r="R11662" t="s">
        <v>6636</v>
      </c>
      <c r="S11662" s="12"/>
      <c r="T11662" s="13"/>
      <c r="U11662" t="s">
        <v>6636</v>
      </c>
    </row>
    <row r="11663" spans="1:21" x14ac:dyDescent="0.25">
      <c r="A11663" t="s">
        <v>6619</v>
      </c>
      <c r="B11663" s="12">
        <v>213470</v>
      </c>
      <c r="C11663" t="s">
        <v>15393</v>
      </c>
      <c r="D11663" s="11">
        <v>46204.530520833301</v>
      </c>
      <c r="E11663" t="s">
        <v>15394</v>
      </c>
      <c r="F11663" t="s">
        <v>6415</v>
      </c>
      <c r="G11663" t="s">
        <v>15225</v>
      </c>
      <c r="H11663" t="s">
        <v>6549</v>
      </c>
      <c r="I11663" t="s">
        <v>65</v>
      </c>
      <c r="J11663" t="s">
        <v>67</v>
      </c>
      <c r="K11663" t="s">
        <v>15395</v>
      </c>
      <c r="L11663" t="s">
        <v>15215</v>
      </c>
      <c r="M11663" t="s">
        <v>15396</v>
      </c>
      <c r="N11663" t="s">
        <v>6761</v>
      </c>
      <c r="O11663" t="s">
        <v>6762</v>
      </c>
      <c r="P11663">
        <v>14699500</v>
      </c>
      <c r="Q11663" t="s">
        <v>6636</v>
      </c>
      <c r="R11663" t="s">
        <v>6636</v>
      </c>
      <c r="S11663" s="12"/>
      <c r="T11663" s="13"/>
      <c r="U11663" t="s">
        <v>6636</v>
      </c>
    </row>
    <row r="11664" spans="1:21" x14ac:dyDescent="0.25">
      <c r="A11664" t="s">
        <v>6637</v>
      </c>
      <c r="B11664" s="12">
        <v>427910</v>
      </c>
      <c r="C11664" t="s">
        <v>15397</v>
      </c>
      <c r="D11664" s="11">
        <v>46206.514513888898</v>
      </c>
      <c r="E11664" t="s">
        <v>15398</v>
      </c>
      <c r="F11664" t="s">
        <v>6415</v>
      </c>
      <c r="G11664" t="s">
        <v>15273</v>
      </c>
      <c r="H11664" t="s">
        <v>6549</v>
      </c>
      <c r="I11664" t="s">
        <v>55</v>
      </c>
      <c r="J11664" t="s">
        <v>176</v>
      </c>
      <c r="K11664" t="s">
        <v>15399</v>
      </c>
      <c r="L11664" t="s">
        <v>15220</v>
      </c>
      <c r="M11664" t="s">
        <v>15400</v>
      </c>
      <c r="N11664" t="s">
        <v>7218</v>
      </c>
      <c r="O11664" t="s">
        <v>15401</v>
      </c>
      <c r="P11664">
        <v>12000000</v>
      </c>
      <c r="Q11664" t="s">
        <v>6636</v>
      </c>
      <c r="R11664" t="s">
        <v>6636</v>
      </c>
      <c r="S11664" s="12"/>
      <c r="T11664" s="13"/>
      <c r="U11664" t="s">
        <v>6629</v>
      </c>
    </row>
    <row r="11665" spans="1:21" x14ac:dyDescent="0.25">
      <c r="A11665" t="s">
        <v>6637</v>
      </c>
      <c r="B11665" s="12">
        <v>427910</v>
      </c>
      <c r="C11665" t="s">
        <v>15397</v>
      </c>
      <c r="D11665" s="11">
        <v>46206.514513888898</v>
      </c>
      <c r="E11665" t="s">
        <v>15398</v>
      </c>
      <c r="F11665" t="s">
        <v>6415</v>
      </c>
      <c r="G11665" t="s">
        <v>15288</v>
      </c>
      <c r="H11665" t="s">
        <v>6549</v>
      </c>
      <c r="I11665" t="s">
        <v>55</v>
      </c>
      <c r="J11665" t="s">
        <v>176</v>
      </c>
      <c r="K11665" t="s">
        <v>15399</v>
      </c>
      <c r="L11665" t="s">
        <v>15220</v>
      </c>
      <c r="M11665" t="s">
        <v>15400</v>
      </c>
      <c r="N11665" t="s">
        <v>7218</v>
      </c>
      <c r="O11665" t="s">
        <v>15401</v>
      </c>
      <c r="P11665">
        <v>12000000</v>
      </c>
      <c r="Q11665" t="s">
        <v>6636</v>
      </c>
      <c r="R11665" t="s">
        <v>6636</v>
      </c>
      <c r="S11665" s="12"/>
      <c r="T11665" s="13"/>
      <c r="U11665" t="s">
        <v>6629</v>
      </c>
    </row>
    <row r="11666" spans="1:21" x14ac:dyDescent="0.25">
      <c r="A11666" t="s">
        <v>6637</v>
      </c>
      <c r="B11666" s="12">
        <v>427910</v>
      </c>
      <c r="C11666" t="s">
        <v>15397</v>
      </c>
      <c r="D11666" s="11">
        <v>46206.514513888898</v>
      </c>
      <c r="E11666" t="s">
        <v>15398</v>
      </c>
      <c r="F11666" t="s">
        <v>6415</v>
      </c>
      <c r="G11666" t="s">
        <v>15295</v>
      </c>
      <c r="H11666" t="s">
        <v>6549</v>
      </c>
      <c r="I11666" t="s">
        <v>55</v>
      </c>
      <c r="J11666" t="s">
        <v>176</v>
      </c>
      <c r="K11666" t="s">
        <v>15399</v>
      </c>
      <c r="L11666" t="s">
        <v>15220</v>
      </c>
      <c r="M11666" t="s">
        <v>15400</v>
      </c>
      <c r="N11666" t="s">
        <v>7218</v>
      </c>
      <c r="O11666" t="s">
        <v>15401</v>
      </c>
      <c r="P11666">
        <v>12000000</v>
      </c>
      <c r="Q11666" t="s">
        <v>6636</v>
      </c>
      <c r="R11666" t="s">
        <v>6636</v>
      </c>
      <c r="S11666" s="12"/>
      <c r="T11666" s="13"/>
      <c r="U11666" t="s">
        <v>6629</v>
      </c>
    </row>
    <row r="11667" spans="1:21" x14ac:dyDescent="0.25">
      <c r="A11667" t="s">
        <v>6637</v>
      </c>
      <c r="B11667" s="12">
        <v>427910</v>
      </c>
      <c r="C11667" t="s">
        <v>15397</v>
      </c>
      <c r="D11667" s="11">
        <v>46206.514513888898</v>
      </c>
      <c r="E11667" t="s">
        <v>15398</v>
      </c>
      <c r="F11667" t="s">
        <v>6415</v>
      </c>
      <c r="G11667" t="s">
        <v>15297</v>
      </c>
      <c r="H11667" t="s">
        <v>6549</v>
      </c>
      <c r="I11667" t="s">
        <v>55</v>
      </c>
      <c r="J11667" t="s">
        <v>176</v>
      </c>
      <c r="K11667" t="s">
        <v>15399</v>
      </c>
      <c r="L11667" t="s">
        <v>15220</v>
      </c>
      <c r="M11667" t="s">
        <v>15400</v>
      </c>
      <c r="N11667" t="s">
        <v>7218</v>
      </c>
      <c r="O11667" t="s">
        <v>15401</v>
      </c>
      <c r="P11667">
        <v>12000000</v>
      </c>
      <c r="Q11667" t="s">
        <v>6636</v>
      </c>
      <c r="R11667" t="s">
        <v>6636</v>
      </c>
      <c r="S11667" s="12"/>
      <c r="T11667" s="13"/>
      <c r="U11667" t="s">
        <v>6629</v>
      </c>
    </row>
    <row r="11668" spans="1:21" x14ac:dyDescent="0.25">
      <c r="A11668" t="s">
        <v>6637</v>
      </c>
      <c r="B11668" s="12">
        <v>213970</v>
      </c>
      <c r="C11668" t="s">
        <v>15402</v>
      </c>
      <c r="D11668" s="11">
        <v>46206.750578703701</v>
      </c>
      <c r="E11668" t="s">
        <v>15403</v>
      </c>
      <c r="F11668" t="s">
        <v>6415</v>
      </c>
      <c r="G11668" t="s">
        <v>15225</v>
      </c>
      <c r="H11668" t="s">
        <v>6549</v>
      </c>
      <c r="I11668" t="s">
        <v>55</v>
      </c>
      <c r="J11668" t="s">
        <v>643</v>
      </c>
      <c r="K11668" t="s">
        <v>15404</v>
      </c>
      <c r="L11668" t="s">
        <v>15215</v>
      </c>
      <c r="M11668" t="s">
        <v>15405</v>
      </c>
      <c r="N11668" t="s">
        <v>6761</v>
      </c>
      <c r="O11668" t="s">
        <v>7185</v>
      </c>
      <c r="P11668">
        <v>23245000</v>
      </c>
      <c r="Q11668" t="s">
        <v>6636</v>
      </c>
      <c r="R11668" t="s">
        <v>6636</v>
      </c>
      <c r="S11668" s="12"/>
      <c r="T11668" s="13"/>
      <c r="U11668" t="s">
        <v>6650</v>
      </c>
    </row>
    <row r="11669" spans="1:21" x14ac:dyDescent="0.25">
      <c r="A11669" t="s">
        <v>6619</v>
      </c>
      <c r="B11669" s="12">
        <v>213970</v>
      </c>
      <c r="C11669" t="s">
        <v>15402</v>
      </c>
      <c r="D11669" s="11">
        <v>46206.793935185196</v>
      </c>
      <c r="E11669" t="s">
        <v>15403</v>
      </c>
      <c r="F11669" t="s">
        <v>6415</v>
      </c>
      <c r="G11669" t="s">
        <v>15225</v>
      </c>
      <c r="H11669" t="s">
        <v>6549</v>
      </c>
      <c r="I11669" t="s">
        <v>55</v>
      </c>
      <c r="J11669" t="s">
        <v>643</v>
      </c>
      <c r="K11669" t="s">
        <v>15404</v>
      </c>
      <c r="L11669" t="s">
        <v>15215</v>
      </c>
      <c r="M11669" t="s">
        <v>15405</v>
      </c>
      <c r="N11669" t="s">
        <v>6761</v>
      </c>
      <c r="O11669" t="s">
        <v>7185</v>
      </c>
      <c r="P11669">
        <v>23245000</v>
      </c>
      <c r="Q11669" t="s">
        <v>6636</v>
      </c>
      <c r="R11669" t="s">
        <v>6636</v>
      </c>
      <c r="S11669" s="12"/>
      <c r="T11669" s="13"/>
      <c r="U11669" t="s">
        <v>6650</v>
      </c>
    </row>
    <row r="11670" spans="1:21" x14ac:dyDescent="0.25">
      <c r="A11670" t="s">
        <v>6637</v>
      </c>
      <c r="B11670" s="12">
        <v>428345</v>
      </c>
      <c r="C11670" t="s">
        <v>15406</v>
      </c>
      <c r="D11670" s="11">
        <v>46206.888888888898</v>
      </c>
      <c r="E11670" t="s">
        <v>15407</v>
      </c>
      <c r="F11670" t="s">
        <v>6415</v>
      </c>
      <c r="G11670" t="s">
        <v>15225</v>
      </c>
      <c r="H11670" t="s">
        <v>6549</v>
      </c>
      <c r="I11670" t="s">
        <v>55</v>
      </c>
      <c r="J11670" t="s">
        <v>295</v>
      </c>
      <c r="K11670" t="s">
        <v>15343</v>
      </c>
      <c r="L11670" t="s">
        <v>15220</v>
      </c>
      <c r="M11670" t="s">
        <v>15344</v>
      </c>
      <c r="N11670" t="s">
        <v>6761</v>
      </c>
      <c r="O11670" t="s">
        <v>6762</v>
      </c>
      <c r="P11670">
        <v>28099000</v>
      </c>
      <c r="Q11670" t="s">
        <v>6636</v>
      </c>
      <c r="R11670" t="s">
        <v>6636</v>
      </c>
      <c r="S11670" s="12"/>
      <c r="T11670" s="13"/>
      <c r="U11670" t="s">
        <v>6636</v>
      </c>
    </row>
    <row r="11671" spans="1:21" x14ac:dyDescent="0.25">
      <c r="A11671" t="s">
        <v>6619</v>
      </c>
      <c r="B11671" s="12">
        <v>214050</v>
      </c>
      <c r="C11671" t="s">
        <v>15397</v>
      </c>
      <c r="D11671" s="11">
        <v>46207.526006944398</v>
      </c>
      <c r="E11671" t="s">
        <v>15398</v>
      </c>
      <c r="F11671" t="s">
        <v>6415</v>
      </c>
      <c r="G11671" t="s">
        <v>15273</v>
      </c>
      <c r="H11671" t="s">
        <v>6549</v>
      </c>
      <c r="I11671" t="s">
        <v>55</v>
      </c>
      <c r="J11671" t="s">
        <v>176</v>
      </c>
      <c r="K11671" t="s">
        <v>15399</v>
      </c>
      <c r="L11671" t="s">
        <v>15220</v>
      </c>
      <c r="M11671" t="s">
        <v>15400</v>
      </c>
      <c r="N11671" t="s">
        <v>7218</v>
      </c>
      <c r="O11671" t="s">
        <v>15401</v>
      </c>
      <c r="P11671">
        <v>6000000</v>
      </c>
      <c r="Q11671" t="s">
        <v>6636</v>
      </c>
      <c r="R11671" t="s">
        <v>6636</v>
      </c>
      <c r="S11671" s="12"/>
      <c r="T11671" s="13"/>
      <c r="U11671" t="s">
        <v>6629</v>
      </c>
    </row>
    <row r="11672" spans="1:21" x14ac:dyDescent="0.25">
      <c r="A11672" t="s">
        <v>6619</v>
      </c>
      <c r="B11672" s="12">
        <v>214050</v>
      </c>
      <c r="C11672" t="s">
        <v>15397</v>
      </c>
      <c r="D11672" s="11">
        <v>46207.526006944398</v>
      </c>
      <c r="E11672" t="s">
        <v>15398</v>
      </c>
      <c r="F11672" t="s">
        <v>6415</v>
      </c>
      <c r="G11672" t="s">
        <v>15288</v>
      </c>
      <c r="H11672" t="s">
        <v>6549</v>
      </c>
      <c r="I11672" t="s">
        <v>55</v>
      </c>
      <c r="J11672" t="s">
        <v>176</v>
      </c>
      <c r="K11672" t="s">
        <v>15399</v>
      </c>
      <c r="L11672" t="s">
        <v>15220</v>
      </c>
      <c r="M11672" t="s">
        <v>15400</v>
      </c>
      <c r="N11672" t="s">
        <v>7218</v>
      </c>
      <c r="O11672" t="s">
        <v>15401</v>
      </c>
      <c r="P11672">
        <v>6000000</v>
      </c>
      <c r="Q11672" t="s">
        <v>6636</v>
      </c>
      <c r="R11672" t="s">
        <v>6636</v>
      </c>
      <c r="S11672" s="12"/>
      <c r="T11672" s="13"/>
      <c r="U11672" t="s">
        <v>6629</v>
      </c>
    </row>
    <row r="11673" spans="1:21" x14ac:dyDescent="0.25">
      <c r="A11673" t="s">
        <v>6619</v>
      </c>
      <c r="B11673" s="12">
        <v>214050</v>
      </c>
      <c r="C11673" t="s">
        <v>15397</v>
      </c>
      <c r="D11673" s="11">
        <v>46207.526006944398</v>
      </c>
      <c r="E11673" t="s">
        <v>15398</v>
      </c>
      <c r="F11673" t="s">
        <v>6415</v>
      </c>
      <c r="G11673" t="s">
        <v>15295</v>
      </c>
      <c r="H11673" t="s">
        <v>6549</v>
      </c>
      <c r="I11673" t="s">
        <v>55</v>
      </c>
      <c r="J11673" t="s">
        <v>176</v>
      </c>
      <c r="K11673" t="s">
        <v>15399</v>
      </c>
      <c r="L11673" t="s">
        <v>15220</v>
      </c>
      <c r="M11673" t="s">
        <v>15400</v>
      </c>
      <c r="N11673" t="s">
        <v>7218</v>
      </c>
      <c r="O11673" t="s">
        <v>15401</v>
      </c>
      <c r="P11673">
        <v>6000000</v>
      </c>
      <c r="Q11673" t="s">
        <v>6636</v>
      </c>
      <c r="R11673" t="s">
        <v>6636</v>
      </c>
      <c r="S11673" s="12"/>
      <c r="T11673" s="13"/>
      <c r="U11673" t="s">
        <v>6629</v>
      </c>
    </row>
    <row r="11674" spans="1:21" x14ac:dyDescent="0.25">
      <c r="A11674" t="s">
        <v>6619</v>
      </c>
      <c r="B11674" s="12">
        <v>214050</v>
      </c>
      <c r="C11674" t="s">
        <v>15397</v>
      </c>
      <c r="D11674" s="11">
        <v>46207.526006944398</v>
      </c>
      <c r="E11674" t="s">
        <v>15398</v>
      </c>
      <c r="F11674" t="s">
        <v>6415</v>
      </c>
      <c r="G11674" t="s">
        <v>15297</v>
      </c>
      <c r="H11674" t="s">
        <v>6549</v>
      </c>
      <c r="I11674" t="s">
        <v>55</v>
      </c>
      <c r="J11674" t="s">
        <v>176</v>
      </c>
      <c r="K11674" t="s">
        <v>15399</v>
      </c>
      <c r="L11674" t="s">
        <v>15220</v>
      </c>
      <c r="M11674" t="s">
        <v>15400</v>
      </c>
      <c r="N11674" t="s">
        <v>7218</v>
      </c>
      <c r="O11674" t="s">
        <v>15401</v>
      </c>
      <c r="P11674">
        <v>6000000</v>
      </c>
      <c r="Q11674" t="s">
        <v>6636</v>
      </c>
      <c r="R11674" t="s">
        <v>6636</v>
      </c>
      <c r="S11674" s="12"/>
      <c r="T11674" s="13"/>
      <c r="U11674" t="s">
        <v>6629</v>
      </c>
    </row>
    <row r="11675" spans="1:21" x14ac:dyDescent="0.25">
      <c r="A11675" t="s">
        <v>6637</v>
      </c>
      <c r="B11675" s="12">
        <v>214075</v>
      </c>
      <c r="C11675" t="s">
        <v>15408</v>
      </c>
      <c r="D11675" s="11">
        <v>46207.556053240703</v>
      </c>
      <c r="E11675" t="s">
        <v>15409</v>
      </c>
      <c r="F11675" t="s">
        <v>6415</v>
      </c>
      <c r="G11675" t="s">
        <v>15225</v>
      </c>
      <c r="H11675" t="s">
        <v>6549</v>
      </c>
      <c r="I11675" t="s">
        <v>55</v>
      </c>
      <c r="J11675" t="s">
        <v>643</v>
      </c>
      <c r="K11675" t="s">
        <v>15410</v>
      </c>
      <c r="L11675" t="s">
        <v>15215</v>
      </c>
      <c r="M11675" t="s">
        <v>15411</v>
      </c>
      <c r="N11675" t="s">
        <v>6761</v>
      </c>
      <c r="O11675" t="s">
        <v>7185</v>
      </c>
      <c r="P11675">
        <v>23245000</v>
      </c>
      <c r="Q11675" t="s">
        <v>6636</v>
      </c>
      <c r="R11675" t="s">
        <v>6636</v>
      </c>
      <c r="S11675" s="12"/>
      <c r="T11675" s="13"/>
      <c r="U11675" t="s">
        <v>6650</v>
      </c>
    </row>
    <row r="11676" spans="1:21" x14ac:dyDescent="0.25">
      <c r="A11676" t="s">
        <v>6619</v>
      </c>
      <c r="B11676" s="12">
        <v>214075</v>
      </c>
      <c r="C11676" t="s">
        <v>15408</v>
      </c>
      <c r="D11676" s="11">
        <v>46207.560347222199</v>
      </c>
      <c r="E11676" t="s">
        <v>15409</v>
      </c>
      <c r="F11676" t="s">
        <v>6415</v>
      </c>
      <c r="G11676" t="s">
        <v>15225</v>
      </c>
      <c r="H11676" t="s">
        <v>6549</v>
      </c>
      <c r="I11676" t="s">
        <v>55</v>
      </c>
      <c r="J11676" t="s">
        <v>643</v>
      </c>
      <c r="K11676" t="s">
        <v>15410</v>
      </c>
      <c r="L11676" t="s">
        <v>15215</v>
      </c>
      <c r="M11676" t="s">
        <v>15411</v>
      </c>
      <c r="N11676" t="s">
        <v>6761</v>
      </c>
      <c r="O11676" t="s">
        <v>7185</v>
      </c>
      <c r="P11676">
        <v>23245000</v>
      </c>
      <c r="Q11676" t="s">
        <v>6636</v>
      </c>
      <c r="R11676" t="s">
        <v>6636</v>
      </c>
      <c r="S11676" s="12"/>
      <c r="T11676" s="13"/>
      <c r="U11676" t="s">
        <v>6650</v>
      </c>
    </row>
    <row r="11677" spans="1:21" x14ac:dyDescent="0.25">
      <c r="A11677" t="s">
        <v>6619</v>
      </c>
      <c r="B11677" s="12">
        <v>214175</v>
      </c>
      <c r="C11677" t="s">
        <v>15406</v>
      </c>
      <c r="D11677" s="11">
        <v>46207.752175925903</v>
      </c>
      <c r="E11677" t="s">
        <v>15407</v>
      </c>
      <c r="F11677" t="s">
        <v>6415</v>
      </c>
      <c r="G11677" t="s">
        <v>15225</v>
      </c>
      <c r="H11677" t="s">
        <v>6549</v>
      </c>
      <c r="I11677" t="s">
        <v>55</v>
      </c>
      <c r="J11677" t="s">
        <v>295</v>
      </c>
      <c r="K11677" t="s">
        <v>15343</v>
      </c>
      <c r="L11677" t="s">
        <v>15220</v>
      </c>
      <c r="M11677" t="s">
        <v>15344</v>
      </c>
      <c r="N11677" t="s">
        <v>6761</v>
      </c>
      <c r="O11677" t="s">
        <v>6762</v>
      </c>
      <c r="P11677">
        <v>14049500</v>
      </c>
      <c r="Q11677" t="s">
        <v>6636</v>
      </c>
      <c r="R11677" t="s">
        <v>6636</v>
      </c>
      <c r="S11677" s="12"/>
      <c r="T11677" s="13"/>
      <c r="U11677" t="s">
        <v>6636</v>
      </c>
    </row>
    <row r="11678" spans="1:21" x14ac:dyDescent="0.25">
      <c r="A11678" t="s">
        <v>6619</v>
      </c>
      <c r="B11678" s="12">
        <v>215150</v>
      </c>
      <c r="C11678" t="s">
        <v>15351</v>
      </c>
      <c r="D11678" s="11">
        <v>46212.847824074102</v>
      </c>
      <c r="E11678" t="s">
        <v>15352</v>
      </c>
      <c r="F11678" t="s">
        <v>6415</v>
      </c>
      <c r="G11678" t="s">
        <v>15225</v>
      </c>
      <c r="H11678" t="s">
        <v>6549</v>
      </c>
      <c r="I11678" t="s">
        <v>55</v>
      </c>
      <c r="J11678" t="s">
        <v>737</v>
      </c>
      <c r="K11678" t="s">
        <v>15353</v>
      </c>
      <c r="L11678" t="s">
        <v>15215</v>
      </c>
      <c r="M11678" t="s">
        <v>15354</v>
      </c>
      <c r="N11678" t="s">
        <v>6761</v>
      </c>
      <c r="O11678" t="s">
        <v>6862</v>
      </c>
      <c r="P11678">
        <v>19999500</v>
      </c>
      <c r="Q11678" t="s">
        <v>6636</v>
      </c>
      <c r="R11678" t="s">
        <v>6636</v>
      </c>
      <c r="S11678" s="12"/>
      <c r="T11678" s="13"/>
      <c r="U11678" t="s">
        <v>15355</v>
      </c>
    </row>
    <row r="11679" spans="1:21" x14ac:dyDescent="0.25">
      <c r="A11679" t="s">
        <v>6637</v>
      </c>
      <c r="B11679" s="12">
        <v>216025</v>
      </c>
      <c r="C11679" t="s">
        <v>15412</v>
      </c>
      <c r="D11679" s="11">
        <v>46213.488310185203</v>
      </c>
      <c r="E11679" t="s">
        <v>15413</v>
      </c>
      <c r="F11679" t="s">
        <v>6415</v>
      </c>
      <c r="G11679" t="s">
        <v>15225</v>
      </c>
      <c r="H11679" t="s">
        <v>6549</v>
      </c>
      <c r="I11679" t="s">
        <v>55</v>
      </c>
      <c r="J11679" t="s">
        <v>44</v>
      </c>
      <c r="K11679" t="s">
        <v>15414</v>
      </c>
      <c r="L11679" t="s">
        <v>15208</v>
      </c>
      <c r="M11679" t="s">
        <v>15415</v>
      </c>
      <c r="N11679" t="s">
        <v>6761</v>
      </c>
      <c r="O11679" t="s">
        <v>7185</v>
      </c>
      <c r="P11679">
        <v>22245000</v>
      </c>
      <c r="Q11679" t="s">
        <v>8784</v>
      </c>
      <c r="R11679" t="s">
        <v>6779</v>
      </c>
      <c r="S11679" s="12"/>
      <c r="T11679" s="13"/>
      <c r="U11679" t="s">
        <v>8756</v>
      </c>
    </row>
    <row r="11680" spans="1:21" x14ac:dyDescent="0.25">
      <c r="A11680" t="s">
        <v>6637</v>
      </c>
      <c r="B11680" s="12">
        <v>215280</v>
      </c>
      <c r="C11680" t="s">
        <v>15416</v>
      </c>
      <c r="D11680" s="11">
        <v>46213.705000000002</v>
      </c>
      <c r="E11680" t="s">
        <v>15417</v>
      </c>
      <c r="F11680" t="s">
        <v>6415</v>
      </c>
      <c r="G11680" t="s">
        <v>15254</v>
      </c>
      <c r="H11680" t="s">
        <v>6549</v>
      </c>
      <c r="I11680" t="s">
        <v>6636</v>
      </c>
      <c r="J11680" t="s">
        <v>6636</v>
      </c>
      <c r="K11680" t="s">
        <v>15418</v>
      </c>
      <c r="L11680" t="s">
        <v>15256</v>
      </c>
      <c r="M11680" t="s">
        <v>15419</v>
      </c>
      <c r="N11680" t="s">
        <v>15420</v>
      </c>
      <c r="O11680" t="s">
        <v>15421</v>
      </c>
      <c r="P11680">
        <v>13250000</v>
      </c>
      <c r="Q11680" t="s">
        <v>6636</v>
      </c>
      <c r="R11680" t="s">
        <v>6636</v>
      </c>
      <c r="S11680" s="12"/>
      <c r="T11680" s="13"/>
      <c r="U11680" t="s">
        <v>6650</v>
      </c>
    </row>
    <row r="11681" spans="1:21" x14ac:dyDescent="0.25">
      <c r="A11681" t="s">
        <v>6637</v>
      </c>
      <c r="B11681" s="12">
        <v>215280</v>
      </c>
      <c r="C11681" t="s">
        <v>15416</v>
      </c>
      <c r="D11681" s="11">
        <v>46213.705000000002</v>
      </c>
      <c r="E11681" t="s">
        <v>15417</v>
      </c>
      <c r="F11681" t="s">
        <v>6415</v>
      </c>
      <c r="G11681" t="s">
        <v>15258</v>
      </c>
      <c r="H11681" t="s">
        <v>6549</v>
      </c>
      <c r="I11681" t="s">
        <v>6636</v>
      </c>
      <c r="J11681" t="s">
        <v>6636</v>
      </c>
      <c r="K11681" t="s">
        <v>15418</v>
      </c>
      <c r="L11681" t="s">
        <v>15256</v>
      </c>
      <c r="M11681" t="s">
        <v>15419</v>
      </c>
      <c r="N11681" t="s">
        <v>15420</v>
      </c>
      <c r="O11681" t="s">
        <v>15421</v>
      </c>
      <c r="P11681">
        <v>13250000</v>
      </c>
      <c r="Q11681" t="s">
        <v>6636</v>
      </c>
      <c r="R11681" t="s">
        <v>6636</v>
      </c>
      <c r="S11681" s="12"/>
      <c r="T11681" s="13"/>
      <c r="U11681" t="s">
        <v>6650</v>
      </c>
    </row>
    <row r="11682" spans="1:21" x14ac:dyDescent="0.25">
      <c r="A11682" t="s">
        <v>6619</v>
      </c>
      <c r="B11682" s="12">
        <v>215280</v>
      </c>
      <c r="C11682" t="s">
        <v>15416</v>
      </c>
      <c r="D11682" s="11">
        <v>46213.705000000002</v>
      </c>
      <c r="E11682" t="s">
        <v>15417</v>
      </c>
      <c r="F11682" t="s">
        <v>6415</v>
      </c>
      <c r="G11682" t="s">
        <v>15254</v>
      </c>
      <c r="H11682" t="s">
        <v>6549</v>
      </c>
      <c r="I11682" t="s">
        <v>6636</v>
      </c>
      <c r="J11682" t="s">
        <v>6636</v>
      </c>
      <c r="K11682" t="s">
        <v>15418</v>
      </c>
      <c r="L11682" t="s">
        <v>15256</v>
      </c>
      <c r="M11682" t="s">
        <v>15419</v>
      </c>
      <c r="N11682" t="s">
        <v>15420</v>
      </c>
      <c r="O11682" t="s">
        <v>15421</v>
      </c>
      <c r="P11682">
        <v>13250000</v>
      </c>
      <c r="Q11682" t="s">
        <v>6636</v>
      </c>
      <c r="R11682" t="s">
        <v>6636</v>
      </c>
      <c r="S11682" s="12"/>
      <c r="T11682" s="13"/>
      <c r="U11682" t="s">
        <v>6650</v>
      </c>
    </row>
    <row r="11683" spans="1:21" x14ac:dyDescent="0.25">
      <c r="A11683" t="s">
        <v>6619</v>
      </c>
      <c r="B11683" s="12">
        <v>215280</v>
      </c>
      <c r="C11683" t="s">
        <v>15416</v>
      </c>
      <c r="D11683" s="11">
        <v>46213.705000000002</v>
      </c>
      <c r="E11683" t="s">
        <v>15417</v>
      </c>
      <c r="F11683" t="s">
        <v>6415</v>
      </c>
      <c r="G11683" t="s">
        <v>15258</v>
      </c>
      <c r="H11683" t="s">
        <v>6549</v>
      </c>
      <c r="I11683" t="s">
        <v>6636</v>
      </c>
      <c r="J11683" t="s">
        <v>6636</v>
      </c>
      <c r="K11683" t="s">
        <v>15418</v>
      </c>
      <c r="L11683" t="s">
        <v>15256</v>
      </c>
      <c r="M11683" t="s">
        <v>15419</v>
      </c>
      <c r="N11683" t="s">
        <v>15420</v>
      </c>
      <c r="O11683" t="s">
        <v>15421</v>
      </c>
      <c r="P11683">
        <v>13250000</v>
      </c>
      <c r="Q11683" t="s">
        <v>6636</v>
      </c>
      <c r="R11683" t="s">
        <v>6636</v>
      </c>
      <c r="S11683" s="12"/>
      <c r="T11683" s="13"/>
      <c r="U11683" t="s">
        <v>6650</v>
      </c>
    </row>
    <row r="11684" spans="1:21" x14ac:dyDescent="0.25">
      <c r="A11684" t="s">
        <v>6619</v>
      </c>
      <c r="B11684" s="12">
        <v>215495</v>
      </c>
      <c r="C11684" t="s">
        <v>15366</v>
      </c>
      <c r="D11684" s="11">
        <v>46214.702106481498</v>
      </c>
      <c r="E11684" t="s">
        <v>15367</v>
      </c>
      <c r="F11684" t="s">
        <v>6415</v>
      </c>
      <c r="G11684" t="s">
        <v>15273</v>
      </c>
      <c r="H11684" t="s">
        <v>6549</v>
      </c>
      <c r="I11684" t="s">
        <v>6636</v>
      </c>
      <c r="J11684" t="s">
        <v>6636</v>
      </c>
      <c r="K11684" t="s">
        <v>15368</v>
      </c>
      <c r="L11684" t="s">
        <v>15220</v>
      </c>
      <c r="M11684" t="s">
        <v>15369</v>
      </c>
      <c r="N11684" t="s">
        <v>7044</v>
      </c>
      <c r="O11684" t="s">
        <v>7045</v>
      </c>
      <c r="P11684">
        <v>11100000</v>
      </c>
      <c r="Q11684" t="s">
        <v>6636</v>
      </c>
      <c r="R11684" t="s">
        <v>6636</v>
      </c>
      <c r="S11684" s="12"/>
      <c r="T11684" s="13"/>
      <c r="U11684" t="s">
        <v>6650</v>
      </c>
    </row>
    <row r="11685" spans="1:21" x14ac:dyDescent="0.25">
      <c r="A11685" t="s">
        <v>6619</v>
      </c>
      <c r="B11685" s="12">
        <v>215495</v>
      </c>
      <c r="C11685" t="s">
        <v>15366</v>
      </c>
      <c r="D11685" s="11">
        <v>46214.702106481498</v>
      </c>
      <c r="E11685" t="s">
        <v>15367</v>
      </c>
      <c r="F11685" t="s">
        <v>6415</v>
      </c>
      <c r="G11685" t="s">
        <v>15288</v>
      </c>
      <c r="H11685" t="s">
        <v>6549</v>
      </c>
      <c r="I11685" t="s">
        <v>6636</v>
      </c>
      <c r="J11685" t="s">
        <v>6636</v>
      </c>
      <c r="K11685" t="s">
        <v>15368</v>
      </c>
      <c r="L11685" t="s">
        <v>15220</v>
      </c>
      <c r="M11685" t="s">
        <v>15369</v>
      </c>
      <c r="N11685" t="s">
        <v>7044</v>
      </c>
      <c r="O11685" t="s">
        <v>7045</v>
      </c>
      <c r="P11685">
        <v>11100000</v>
      </c>
      <c r="Q11685" t="s">
        <v>6636</v>
      </c>
      <c r="R11685" t="s">
        <v>6636</v>
      </c>
      <c r="S11685" s="12"/>
      <c r="T11685" s="13"/>
      <c r="U11685" t="s">
        <v>6650</v>
      </c>
    </row>
    <row r="11686" spans="1:21" x14ac:dyDescent="0.25">
      <c r="A11686" t="s">
        <v>6619</v>
      </c>
      <c r="B11686" s="12">
        <v>215495</v>
      </c>
      <c r="C11686" t="s">
        <v>15366</v>
      </c>
      <c r="D11686" s="11">
        <v>46214.702106481498</v>
      </c>
      <c r="E11686" t="s">
        <v>15367</v>
      </c>
      <c r="F11686" t="s">
        <v>6415</v>
      </c>
      <c r="G11686" t="s">
        <v>15295</v>
      </c>
      <c r="H11686" t="s">
        <v>6549</v>
      </c>
      <c r="I11686" t="s">
        <v>6636</v>
      </c>
      <c r="J11686" t="s">
        <v>6636</v>
      </c>
      <c r="K11686" t="s">
        <v>15368</v>
      </c>
      <c r="L11686" t="s">
        <v>15220</v>
      </c>
      <c r="M11686" t="s">
        <v>15369</v>
      </c>
      <c r="N11686" t="s">
        <v>7044</v>
      </c>
      <c r="O11686" t="s">
        <v>7045</v>
      </c>
      <c r="P11686">
        <v>11100000</v>
      </c>
      <c r="Q11686" t="s">
        <v>6636</v>
      </c>
      <c r="R11686" t="s">
        <v>6636</v>
      </c>
      <c r="S11686" s="12"/>
      <c r="T11686" s="13"/>
      <c r="U11686" t="s">
        <v>6650</v>
      </c>
    </row>
    <row r="11687" spans="1:21" x14ac:dyDescent="0.25">
      <c r="A11687" t="s">
        <v>6619</v>
      </c>
      <c r="B11687" s="12">
        <v>215495</v>
      </c>
      <c r="C11687" t="s">
        <v>15366</v>
      </c>
      <c r="D11687" s="11">
        <v>46214.702106481498</v>
      </c>
      <c r="E11687" t="s">
        <v>15367</v>
      </c>
      <c r="F11687" t="s">
        <v>6415</v>
      </c>
      <c r="G11687" t="s">
        <v>15297</v>
      </c>
      <c r="H11687" t="s">
        <v>6549</v>
      </c>
      <c r="I11687" t="s">
        <v>6636</v>
      </c>
      <c r="J11687" t="s">
        <v>6636</v>
      </c>
      <c r="K11687" t="s">
        <v>15368</v>
      </c>
      <c r="L11687" t="s">
        <v>15220</v>
      </c>
      <c r="M11687" t="s">
        <v>15369</v>
      </c>
      <c r="N11687" t="s">
        <v>7044</v>
      </c>
      <c r="O11687" t="s">
        <v>7045</v>
      </c>
      <c r="P11687">
        <v>11100000</v>
      </c>
      <c r="Q11687" t="s">
        <v>6636</v>
      </c>
      <c r="R11687" t="s">
        <v>6636</v>
      </c>
      <c r="S11687" s="12"/>
      <c r="T11687" s="13"/>
      <c r="U11687" t="s">
        <v>6650</v>
      </c>
    </row>
    <row r="11688" spans="1:21" x14ac:dyDescent="0.25">
      <c r="A11688" t="s">
        <v>6637</v>
      </c>
      <c r="B11688" s="12">
        <v>215520</v>
      </c>
      <c r="C11688" t="s">
        <v>15422</v>
      </c>
      <c r="D11688" s="11">
        <v>46214.702430555597</v>
      </c>
      <c r="E11688" t="s">
        <v>15423</v>
      </c>
      <c r="F11688" t="s">
        <v>6415</v>
      </c>
      <c r="G11688" t="s">
        <v>15225</v>
      </c>
      <c r="H11688" t="s">
        <v>6549</v>
      </c>
      <c r="I11688" t="s">
        <v>65</v>
      </c>
      <c r="J11688" t="s">
        <v>132</v>
      </c>
      <c r="K11688" t="s">
        <v>15424</v>
      </c>
      <c r="L11688" t="s">
        <v>15208</v>
      </c>
      <c r="M11688" t="s">
        <v>15425</v>
      </c>
      <c r="N11688" t="s">
        <v>6761</v>
      </c>
      <c r="O11688" t="s">
        <v>6771</v>
      </c>
      <c r="P11688">
        <v>16499500</v>
      </c>
      <c r="Q11688" t="s">
        <v>6636</v>
      </c>
      <c r="R11688" t="s">
        <v>6636</v>
      </c>
      <c r="S11688" s="12"/>
      <c r="T11688" s="13"/>
      <c r="U11688" t="s">
        <v>6636</v>
      </c>
    </row>
    <row r="11689" spans="1:21" x14ac:dyDescent="0.25">
      <c r="A11689" t="s">
        <v>6619</v>
      </c>
      <c r="B11689" s="12">
        <v>215520</v>
      </c>
      <c r="C11689" t="s">
        <v>15422</v>
      </c>
      <c r="D11689" s="11">
        <v>46214.744976851798</v>
      </c>
      <c r="E11689" t="s">
        <v>15423</v>
      </c>
      <c r="F11689" t="s">
        <v>6415</v>
      </c>
      <c r="G11689" t="s">
        <v>15225</v>
      </c>
      <c r="H11689" t="s">
        <v>6549</v>
      </c>
      <c r="I11689" t="s">
        <v>65</v>
      </c>
      <c r="J11689" t="s">
        <v>132</v>
      </c>
      <c r="K11689" t="s">
        <v>15424</v>
      </c>
      <c r="L11689" t="s">
        <v>15208</v>
      </c>
      <c r="M11689" t="s">
        <v>15425</v>
      </c>
      <c r="N11689" t="s">
        <v>6761</v>
      </c>
      <c r="O11689" t="s">
        <v>6771</v>
      </c>
      <c r="P11689">
        <v>16499500</v>
      </c>
      <c r="Q11689" t="s">
        <v>6636</v>
      </c>
      <c r="R11689" t="s">
        <v>6636</v>
      </c>
      <c r="S11689" s="12"/>
      <c r="T11689" s="13"/>
      <c r="U11689" t="s">
        <v>6636</v>
      </c>
    </row>
    <row r="11690" spans="1:21" x14ac:dyDescent="0.25">
      <c r="A11690" t="s">
        <v>6637</v>
      </c>
      <c r="B11690" s="12">
        <v>215835</v>
      </c>
      <c r="C11690" t="s">
        <v>15426</v>
      </c>
      <c r="D11690" s="11">
        <v>46215.947453703702</v>
      </c>
      <c r="E11690" t="s">
        <v>15427</v>
      </c>
      <c r="F11690" t="s">
        <v>6415</v>
      </c>
      <c r="G11690" t="s">
        <v>15225</v>
      </c>
      <c r="H11690" t="s">
        <v>6549</v>
      </c>
      <c r="I11690" t="s">
        <v>55</v>
      </c>
      <c r="J11690" t="s">
        <v>176</v>
      </c>
      <c r="K11690" t="s">
        <v>15428</v>
      </c>
      <c r="L11690" t="s">
        <v>15429</v>
      </c>
      <c r="M11690" t="s">
        <v>15430</v>
      </c>
      <c r="N11690" t="s">
        <v>8878</v>
      </c>
      <c r="O11690" t="s">
        <v>12481</v>
      </c>
      <c r="P11690">
        <v>18495000</v>
      </c>
      <c r="Q11690" t="s">
        <v>6636</v>
      </c>
      <c r="R11690" t="s">
        <v>6636</v>
      </c>
      <c r="S11690" s="12"/>
      <c r="T11690" s="13"/>
      <c r="U11690" t="s">
        <v>6650</v>
      </c>
    </row>
    <row r="11691" spans="1:21" x14ac:dyDescent="0.25">
      <c r="A11691" t="s">
        <v>6619</v>
      </c>
      <c r="B11691" s="12">
        <v>215835</v>
      </c>
      <c r="C11691" t="s">
        <v>15426</v>
      </c>
      <c r="D11691" s="11">
        <v>46216.510983796303</v>
      </c>
      <c r="E11691" t="s">
        <v>15427</v>
      </c>
      <c r="F11691" t="s">
        <v>6415</v>
      </c>
      <c r="G11691" t="s">
        <v>15225</v>
      </c>
      <c r="H11691" t="s">
        <v>6549</v>
      </c>
      <c r="I11691" t="s">
        <v>55</v>
      </c>
      <c r="J11691" t="s">
        <v>176</v>
      </c>
      <c r="K11691" t="s">
        <v>15428</v>
      </c>
      <c r="L11691" t="s">
        <v>15429</v>
      </c>
      <c r="M11691" t="s">
        <v>15430</v>
      </c>
      <c r="N11691" t="s">
        <v>8878</v>
      </c>
      <c r="O11691" t="s">
        <v>12481</v>
      </c>
      <c r="P11691">
        <v>18495000</v>
      </c>
      <c r="Q11691" t="s">
        <v>6636</v>
      </c>
      <c r="R11691" t="s">
        <v>6636</v>
      </c>
      <c r="S11691" s="12"/>
      <c r="T11691" s="13"/>
      <c r="U11691" t="s">
        <v>6650</v>
      </c>
    </row>
    <row r="11692" spans="1:21" x14ac:dyDescent="0.25">
      <c r="A11692" t="s">
        <v>6619</v>
      </c>
      <c r="B11692" s="12">
        <v>216025</v>
      </c>
      <c r="C11692" t="s">
        <v>15412</v>
      </c>
      <c r="D11692" s="11">
        <v>46216.866608796299</v>
      </c>
      <c r="E11692" t="s">
        <v>15413</v>
      </c>
      <c r="F11692" t="s">
        <v>6415</v>
      </c>
      <c r="G11692" t="s">
        <v>15225</v>
      </c>
      <c r="H11692" t="s">
        <v>6549</v>
      </c>
      <c r="I11692" t="s">
        <v>55</v>
      </c>
      <c r="J11692" t="s">
        <v>44</v>
      </c>
      <c r="K11692" t="s">
        <v>15414</v>
      </c>
      <c r="L11692" t="s">
        <v>15208</v>
      </c>
      <c r="M11692" t="s">
        <v>15415</v>
      </c>
      <c r="N11692" t="s">
        <v>6761</v>
      </c>
      <c r="O11692" t="s">
        <v>7185</v>
      </c>
      <c r="P11692">
        <v>22245000</v>
      </c>
      <c r="Q11692" t="s">
        <v>8784</v>
      </c>
      <c r="R11692" t="s">
        <v>6779</v>
      </c>
      <c r="S11692" s="12"/>
      <c r="T11692" s="13"/>
      <c r="U11692" t="s">
        <v>8756</v>
      </c>
    </row>
    <row r="11693" spans="1:21" x14ac:dyDescent="0.25">
      <c r="A11693" t="s">
        <v>6637</v>
      </c>
      <c r="B11693" s="12">
        <v>216080</v>
      </c>
      <c r="C11693" t="s">
        <v>15431</v>
      </c>
      <c r="D11693" s="11">
        <v>46216.998842592599</v>
      </c>
      <c r="E11693" t="s">
        <v>15432</v>
      </c>
      <c r="F11693" t="s">
        <v>6415</v>
      </c>
      <c r="G11693" t="s">
        <v>15225</v>
      </c>
      <c r="H11693" t="s">
        <v>6549</v>
      </c>
      <c r="I11693" t="s">
        <v>65</v>
      </c>
      <c r="J11693" t="s">
        <v>636</v>
      </c>
      <c r="K11693" t="s">
        <v>15428</v>
      </c>
      <c r="L11693" t="s">
        <v>15429</v>
      </c>
      <c r="M11693" t="s">
        <v>15430</v>
      </c>
      <c r="N11693" t="s">
        <v>8878</v>
      </c>
      <c r="O11693" t="s">
        <v>12481</v>
      </c>
      <c r="P11693">
        <v>18495000</v>
      </c>
      <c r="Q11693" t="s">
        <v>6636</v>
      </c>
      <c r="R11693" t="s">
        <v>6636</v>
      </c>
      <c r="S11693" s="12"/>
      <c r="T11693" s="13"/>
      <c r="U11693" t="s">
        <v>6650</v>
      </c>
    </row>
    <row r="11694" spans="1:21" x14ac:dyDescent="0.25">
      <c r="A11694" t="s">
        <v>6619</v>
      </c>
      <c r="B11694" s="12">
        <v>216080</v>
      </c>
      <c r="C11694" t="s">
        <v>15431</v>
      </c>
      <c r="D11694" s="11">
        <v>46217.463668981502</v>
      </c>
      <c r="E11694" t="s">
        <v>15432</v>
      </c>
      <c r="F11694" t="s">
        <v>6415</v>
      </c>
      <c r="G11694" t="s">
        <v>15225</v>
      </c>
      <c r="H11694" t="s">
        <v>6549</v>
      </c>
      <c r="I11694" t="s">
        <v>65</v>
      </c>
      <c r="J11694" t="s">
        <v>636</v>
      </c>
      <c r="K11694" t="s">
        <v>15428</v>
      </c>
      <c r="L11694" t="s">
        <v>15429</v>
      </c>
      <c r="M11694" t="s">
        <v>15430</v>
      </c>
      <c r="N11694" t="s">
        <v>8878</v>
      </c>
      <c r="O11694" t="s">
        <v>12481</v>
      </c>
      <c r="P11694">
        <v>18495000</v>
      </c>
      <c r="Q11694" t="s">
        <v>6636</v>
      </c>
      <c r="R11694" t="s">
        <v>6636</v>
      </c>
      <c r="S11694" s="12"/>
      <c r="T11694" s="13"/>
      <c r="U11694" t="s">
        <v>6650</v>
      </c>
    </row>
    <row r="11695" spans="1:21" x14ac:dyDescent="0.25">
      <c r="A11695" t="s">
        <v>6637</v>
      </c>
      <c r="B11695" s="12">
        <v>216520</v>
      </c>
      <c r="C11695" t="s">
        <v>8833</v>
      </c>
      <c r="D11695" s="11">
        <v>46218.447337963</v>
      </c>
      <c r="E11695" t="s">
        <v>8834</v>
      </c>
      <c r="F11695" t="s">
        <v>6415</v>
      </c>
      <c r="G11695" t="s">
        <v>15225</v>
      </c>
      <c r="H11695" t="s">
        <v>6549</v>
      </c>
      <c r="I11695" t="s">
        <v>65</v>
      </c>
      <c r="J11695" t="s">
        <v>67</v>
      </c>
      <c r="K11695" t="s">
        <v>15433</v>
      </c>
      <c r="L11695" t="s">
        <v>15220</v>
      </c>
      <c r="M11695" t="s">
        <v>15434</v>
      </c>
      <c r="N11695" t="s">
        <v>6761</v>
      </c>
      <c r="O11695" t="s">
        <v>6762</v>
      </c>
      <c r="P11695">
        <v>14949500</v>
      </c>
      <c r="Q11695" t="s">
        <v>6636</v>
      </c>
      <c r="R11695" t="s">
        <v>6636</v>
      </c>
      <c r="S11695" s="12"/>
      <c r="T11695" s="13"/>
      <c r="U11695" t="s">
        <v>6636</v>
      </c>
    </row>
    <row r="11696" spans="1:21" x14ac:dyDescent="0.25">
      <c r="A11696" t="s">
        <v>6637</v>
      </c>
      <c r="B11696" s="12">
        <v>216525</v>
      </c>
      <c r="C11696" t="s">
        <v>15435</v>
      </c>
      <c r="D11696" s="11">
        <v>46218.490856481498</v>
      </c>
      <c r="E11696" t="s">
        <v>15436</v>
      </c>
      <c r="F11696" t="s">
        <v>6415</v>
      </c>
      <c r="G11696" t="s">
        <v>15225</v>
      </c>
      <c r="H11696" t="s">
        <v>6549</v>
      </c>
      <c r="I11696" t="s">
        <v>65</v>
      </c>
      <c r="J11696" t="s">
        <v>636</v>
      </c>
      <c r="K11696" t="s">
        <v>15437</v>
      </c>
      <c r="L11696" t="s">
        <v>15215</v>
      </c>
      <c r="M11696" t="s">
        <v>15438</v>
      </c>
      <c r="N11696" t="s">
        <v>6761</v>
      </c>
      <c r="O11696" t="s">
        <v>6771</v>
      </c>
      <c r="P11696">
        <v>15495000</v>
      </c>
      <c r="Q11696" t="s">
        <v>6636</v>
      </c>
      <c r="R11696" t="s">
        <v>6636</v>
      </c>
      <c r="S11696" s="12"/>
      <c r="T11696" s="13"/>
      <c r="U11696" t="s">
        <v>6636</v>
      </c>
    </row>
    <row r="11697" spans="1:21" x14ac:dyDescent="0.25">
      <c r="A11697" t="s">
        <v>6619</v>
      </c>
      <c r="B11697" s="12">
        <v>216520</v>
      </c>
      <c r="C11697" t="s">
        <v>8833</v>
      </c>
      <c r="D11697" s="11">
        <v>46218.814050925903</v>
      </c>
      <c r="E11697" t="s">
        <v>8834</v>
      </c>
      <c r="F11697" t="s">
        <v>6415</v>
      </c>
      <c r="G11697" t="s">
        <v>15225</v>
      </c>
      <c r="H11697" t="s">
        <v>6549</v>
      </c>
      <c r="I11697" t="s">
        <v>65</v>
      </c>
      <c r="J11697" t="s">
        <v>67</v>
      </c>
      <c r="K11697" t="s">
        <v>15433</v>
      </c>
      <c r="L11697" t="s">
        <v>15220</v>
      </c>
      <c r="M11697" t="s">
        <v>15434</v>
      </c>
      <c r="N11697" t="s">
        <v>6761</v>
      </c>
      <c r="O11697" t="s">
        <v>6762</v>
      </c>
      <c r="P11697">
        <v>14949500</v>
      </c>
      <c r="Q11697" t="s">
        <v>6636</v>
      </c>
      <c r="R11697" t="s">
        <v>6636</v>
      </c>
      <c r="S11697" s="12"/>
      <c r="T11697" s="13"/>
      <c r="U11697" t="s">
        <v>6636</v>
      </c>
    </row>
    <row r="11698" spans="1:21" x14ac:dyDescent="0.25">
      <c r="A11698" t="s">
        <v>6619</v>
      </c>
      <c r="B11698" s="12">
        <v>216525</v>
      </c>
      <c r="C11698" t="s">
        <v>15435</v>
      </c>
      <c r="D11698" s="11">
        <v>46218.823541666701</v>
      </c>
      <c r="E11698" t="s">
        <v>15436</v>
      </c>
      <c r="F11698" t="s">
        <v>6415</v>
      </c>
      <c r="G11698" t="s">
        <v>15225</v>
      </c>
      <c r="H11698" t="s">
        <v>6549</v>
      </c>
      <c r="I11698" t="s">
        <v>65</v>
      </c>
      <c r="J11698" t="s">
        <v>636</v>
      </c>
      <c r="K11698" t="s">
        <v>15437</v>
      </c>
      <c r="L11698" t="s">
        <v>15215</v>
      </c>
      <c r="M11698" t="s">
        <v>15438</v>
      </c>
      <c r="N11698" t="s">
        <v>6761</v>
      </c>
      <c r="O11698" t="s">
        <v>6771</v>
      </c>
      <c r="P11698">
        <v>15495000</v>
      </c>
      <c r="Q11698" t="s">
        <v>6636</v>
      </c>
      <c r="R11698" t="s">
        <v>6636</v>
      </c>
      <c r="S11698" s="12"/>
      <c r="T11698" s="13"/>
      <c r="U11698" t="s">
        <v>6636</v>
      </c>
    </row>
    <row r="11699" spans="1:21" x14ac:dyDescent="0.25">
      <c r="A11699" t="s">
        <v>6637</v>
      </c>
      <c r="B11699" s="12">
        <v>216625</v>
      </c>
      <c r="C11699" t="s">
        <v>15439</v>
      </c>
      <c r="D11699" s="11">
        <v>46219.007986111101</v>
      </c>
      <c r="E11699" t="s">
        <v>15440</v>
      </c>
      <c r="F11699" t="s">
        <v>6415</v>
      </c>
      <c r="G11699" t="s">
        <v>15225</v>
      </c>
      <c r="H11699" t="s">
        <v>6549</v>
      </c>
      <c r="I11699" t="s">
        <v>65</v>
      </c>
      <c r="J11699" t="s">
        <v>57</v>
      </c>
      <c r="K11699" t="s">
        <v>15441</v>
      </c>
      <c r="L11699" t="s">
        <v>15215</v>
      </c>
      <c r="M11699" t="s">
        <v>15442</v>
      </c>
      <c r="N11699" t="s">
        <v>6761</v>
      </c>
      <c r="O11699" t="s">
        <v>6771</v>
      </c>
      <c r="P11699">
        <v>15495000</v>
      </c>
      <c r="Q11699" t="s">
        <v>6636</v>
      </c>
      <c r="R11699" t="s">
        <v>6636</v>
      </c>
      <c r="S11699" s="12"/>
      <c r="T11699" s="13"/>
      <c r="U11699" t="s">
        <v>6650</v>
      </c>
    </row>
    <row r="11700" spans="1:21" x14ac:dyDescent="0.25">
      <c r="A11700" t="s">
        <v>6619</v>
      </c>
      <c r="B11700" s="12">
        <v>216625</v>
      </c>
      <c r="C11700" t="s">
        <v>15439</v>
      </c>
      <c r="D11700" s="11">
        <v>46219.520451388897</v>
      </c>
      <c r="E11700" t="s">
        <v>15440</v>
      </c>
      <c r="F11700" t="s">
        <v>6415</v>
      </c>
      <c r="G11700" t="s">
        <v>15225</v>
      </c>
      <c r="H11700" t="s">
        <v>6549</v>
      </c>
      <c r="I11700" t="s">
        <v>65</v>
      </c>
      <c r="J11700" t="s">
        <v>57</v>
      </c>
      <c r="K11700" t="s">
        <v>15441</v>
      </c>
      <c r="L11700" t="s">
        <v>15215</v>
      </c>
      <c r="M11700" t="s">
        <v>15442</v>
      </c>
      <c r="N11700" t="s">
        <v>6761</v>
      </c>
      <c r="O11700" t="s">
        <v>6771</v>
      </c>
      <c r="P11700">
        <v>15495000</v>
      </c>
      <c r="Q11700" t="s">
        <v>6636</v>
      </c>
      <c r="R11700" t="s">
        <v>6636</v>
      </c>
      <c r="S11700" s="12"/>
      <c r="T11700" s="13"/>
      <c r="U11700" t="s">
        <v>6650</v>
      </c>
    </row>
    <row r="11701" spans="1:21" x14ac:dyDescent="0.25">
      <c r="A11701" t="s">
        <v>6619</v>
      </c>
      <c r="B11701" s="12">
        <v>216885</v>
      </c>
      <c r="C11701" t="s">
        <v>15360</v>
      </c>
      <c r="D11701" s="11">
        <v>46220.6856134259</v>
      </c>
      <c r="E11701" t="s">
        <v>15361</v>
      </c>
      <c r="F11701" t="s">
        <v>6415</v>
      </c>
      <c r="G11701" t="s">
        <v>15225</v>
      </c>
      <c r="H11701" t="s">
        <v>6549</v>
      </c>
      <c r="I11701" t="s">
        <v>65</v>
      </c>
      <c r="J11701" t="s">
        <v>57</v>
      </c>
      <c r="K11701" t="s">
        <v>15362</v>
      </c>
      <c r="L11701" t="s">
        <v>15220</v>
      </c>
      <c r="M11701" t="s">
        <v>15363</v>
      </c>
      <c r="N11701" t="s">
        <v>7014</v>
      </c>
      <c r="O11701" t="s">
        <v>9695</v>
      </c>
      <c r="P11701">
        <v>14695000</v>
      </c>
      <c r="Q11701" t="s">
        <v>6893</v>
      </c>
      <c r="R11701" t="s">
        <v>6779</v>
      </c>
      <c r="S11701" s="12"/>
      <c r="T11701" s="13"/>
      <c r="U11701" t="s">
        <v>6671</v>
      </c>
    </row>
    <row r="11702" spans="1:21" x14ac:dyDescent="0.25">
      <c r="A11702" t="s">
        <v>6637</v>
      </c>
      <c r="B11702" s="12">
        <v>190105</v>
      </c>
      <c r="C11702" t="s">
        <v>15443</v>
      </c>
      <c r="D11702" s="11">
        <v>46220.823402777802</v>
      </c>
      <c r="E11702" t="s">
        <v>15444</v>
      </c>
      <c r="F11702" t="s">
        <v>6415</v>
      </c>
      <c r="G11702" t="s">
        <v>15273</v>
      </c>
      <c r="H11702" t="s">
        <v>6549</v>
      </c>
      <c r="I11702" t="s">
        <v>55</v>
      </c>
      <c r="J11702" t="s">
        <v>176</v>
      </c>
      <c r="K11702" t="s">
        <v>15445</v>
      </c>
      <c r="L11702" t="s">
        <v>15220</v>
      </c>
      <c r="M11702" t="s">
        <v>15446</v>
      </c>
      <c r="N11702" t="s">
        <v>13410</v>
      </c>
      <c r="O11702" t="s">
        <v>15447</v>
      </c>
      <c r="P11702">
        <v>9450000</v>
      </c>
      <c r="Q11702" t="s">
        <v>6636</v>
      </c>
      <c r="R11702" t="s">
        <v>6636</v>
      </c>
      <c r="S11702" s="12"/>
      <c r="T11702" s="13"/>
      <c r="U11702" t="s">
        <v>6636</v>
      </c>
    </row>
    <row r="11703" spans="1:21" x14ac:dyDescent="0.25">
      <c r="A11703" t="s">
        <v>6637</v>
      </c>
      <c r="B11703" s="12">
        <v>190105</v>
      </c>
      <c r="C11703" t="s">
        <v>15443</v>
      </c>
      <c r="D11703" s="11">
        <v>46220.823402777802</v>
      </c>
      <c r="E11703" t="s">
        <v>15444</v>
      </c>
      <c r="F11703" t="s">
        <v>6415</v>
      </c>
      <c r="G11703" t="s">
        <v>15288</v>
      </c>
      <c r="H11703" t="s">
        <v>6549</v>
      </c>
      <c r="I11703" t="s">
        <v>55</v>
      </c>
      <c r="J11703" t="s">
        <v>176</v>
      </c>
      <c r="K11703" t="s">
        <v>15445</v>
      </c>
      <c r="L11703" t="s">
        <v>15220</v>
      </c>
      <c r="M11703" t="s">
        <v>15446</v>
      </c>
      <c r="N11703" t="s">
        <v>13410</v>
      </c>
      <c r="O11703" t="s">
        <v>15447</v>
      </c>
      <c r="P11703">
        <v>9450000</v>
      </c>
      <c r="Q11703" t="s">
        <v>6636</v>
      </c>
      <c r="R11703" t="s">
        <v>6636</v>
      </c>
      <c r="S11703" s="12"/>
      <c r="T11703" s="13"/>
      <c r="U11703" t="s">
        <v>6636</v>
      </c>
    </row>
    <row r="11704" spans="1:21" x14ac:dyDescent="0.25">
      <c r="A11704" t="s">
        <v>6637</v>
      </c>
      <c r="B11704" s="12">
        <v>190105</v>
      </c>
      <c r="C11704" t="s">
        <v>15443</v>
      </c>
      <c r="D11704" s="11">
        <v>46220.823402777802</v>
      </c>
      <c r="E11704" t="s">
        <v>15444</v>
      </c>
      <c r="F11704" t="s">
        <v>6415</v>
      </c>
      <c r="G11704" t="s">
        <v>15295</v>
      </c>
      <c r="H11704" t="s">
        <v>6549</v>
      </c>
      <c r="I11704" t="s">
        <v>55</v>
      </c>
      <c r="J11704" t="s">
        <v>176</v>
      </c>
      <c r="K11704" t="s">
        <v>15445</v>
      </c>
      <c r="L11704" t="s">
        <v>15220</v>
      </c>
      <c r="M11704" t="s">
        <v>15446</v>
      </c>
      <c r="N11704" t="s">
        <v>13410</v>
      </c>
      <c r="O11704" t="s">
        <v>15447</v>
      </c>
      <c r="P11704">
        <v>9450000</v>
      </c>
      <c r="Q11704" t="s">
        <v>6636</v>
      </c>
      <c r="R11704" t="s">
        <v>6636</v>
      </c>
      <c r="S11704" s="12"/>
      <c r="T11704" s="13"/>
      <c r="U11704" t="s">
        <v>6636</v>
      </c>
    </row>
    <row r="11705" spans="1:21" x14ac:dyDescent="0.25">
      <c r="A11705" t="s">
        <v>6637</v>
      </c>
      <c r="B11705" s="12">
        <v>190105</v>
      </c>
      <c r="C11705" t="s">
        <v>15443</v>
      </c>
      <c r="D11705" s="11">
        <v>46220.823402777802</v>
      </c>
      <c r="E11705" t="s">
        <v>15444</v>
      </c>
      <c r="F11705" t="s">
        <v>6415</v>
      </c>
      <c r="G11705" t="s">
        <v>15297</v>
      </c>
      <c r="H11705" t="s">
        <v>6549</v>
      </c>
      <c r="I11705" t="s">
        <v>55</v>
      </c>
      <c r="J11705" t="s">
        <v>176</v>
      </c>
      <c r="K11705" t="s">
        <v>15445</v>
      </c>
      <c r="L11705" t="s">
        <v>15220</v>
      </c>
      <c r="M11705" t="s">
        <v>15446</v>
      </c>
      <c r="N11705" t="s">
        <v>13410</v>
      </c>
      <c r="O11705" t="s">
        <v>15447</v>
      </c>
      <c r="P11705">
        <v>9450000</v>
      </c>
      <c r="Q11705" t="s">
        <v>6636</v>
      </c>
      <c r="R11705" t="s">
        <v>6636</v>
      </c>
      <c r="S11705" s="12"/>
      <c r="T11705" s="13"/>
      <c r="U11705" t="s">
        <v>6636</v>
      </c>
    </row>
    <row r="11706" spans="1:21" x14ac:dyDescent="0.25">
      <c r="A11706" t="s">
        <v>6637</v>
      </c>
      <c r="B11706" s="12">
        <v>38607</v>
      </c>
      <c r="C11706" t="s">
        <v>13035</v>
      </c>
      <c r="D11706" s="11">
        <v>46182.671886574099</v>
      </c>
      <c r="E11706" t="s">
        <v>13036</v>
      </c>
      <c r="F11706" t="s">
        <v>6353</v>
      </c>
      <c r="G11706" t="s">
        <v>15448</v>
      </c>
      <c r="H11706" t="s">
        <v>6396</v>
      </c>
      <c r="I11706" t="s">
        <v>6636</v>
      </c>
      <c r="J11706" t="s">
        <v>6636</v>
      </c>
      <c r="K11706" t="s">
        <v>15449</v>
      </c>
      <c r="L11706" t="s">
        <v>15450</v>
      </c>
      <c r="M11706" t="s">
        <v>15451</v>
      </c>
      <c r="N11706" t="s">
        <v>6787</v>
      </c>
      <c r="O11706" t="s">
        <v>13602</v>
      </c>
      <c r="P11706">
        <v>4999000</v>
      </c>
      <c r="Q11706" t="s">
        <v>6636</v>
      </c>
      <c r="R11706" t="s">
        <v>6636</v>
      </c>
      <c r="S11706" s="12"/>
      <c r="T11706" s="13"/>
      <c r="U11706" t="s">
        <v>6636</v>
      </c>
    </row>
    <row r="11707" spans="1:21" x14ac:dyDescent="0.25">
      <c r="A11707" t="s">
        <v>6637</v>
      </c>
      <c r="B11707" s="12">
        <v>42164</v>
      </c>
      <c r="C11707" t="s">
        <v>15452</v>
      </c>
      <c r="D11707" s="11">
        <v>46192.852916666699</v>
      </c>
      <c r="E11707" t="s">
        <v>15453</v>
      </c>
      <c r="F11707" t="s">
        <v>6353</v>
      </c>
      <c r="G11707" t="s">
        <v>15454</v>
      </c>
      <c r="H11707" t="s">
        <v>6396</v>
      </c>
      <c r="I11707" t="s">
        <v>55</v>
      </c>
      <c r="J11707" t="s">
        <v>643</v>
      </c>
      <c r="K11707" t="s">
        <v>15455</v>
      </c>
      <c r="L11707" t="s">
        <v>15456</v>
      </c>
      <c r="M11707" t="s">
        <v>15457</v>
      </c>
      <c r="N11707" t="s">
        <v>6761</v>
      </c>
      <c r="O11707" t="s">
        <v>6771</v>
      </c>
      <c r="P11707">
        <v>3299900</v>
      </c>
      <c r="Q11707" t="s">
        <v>6636</v>
      </c>
      <c r="R11707" t="s">
        <v>6636</v>
      </c>
      <c r="S11707" s="12"/>
      <c r="T11707" s="13"/>
      <c r="U11707" t="s">
        <v>6636</v>
      </c>
    </row>
    <row r="11708" spans="1:21" x14ac:dyDescent="0.25">
      <c r="A11708" t="s">
        <v>6637</v>
      </c>
      <c r="B11708" s="12">
        <v>42164</v>
      </c>
      <c r="C11708" t="s">
        <v>15452</v>
      </c>
      <c r="D11708" s="11">
        <v>46192.852916666699</v>
      </c>
      <c r="E11708" t="s">
        <v>15453</v>
      </c>
      <c r="F11708" t="s">
        <v>6353</v>
      </c>
      <c r="G11708" t="s">
        <v>15458</v>
      </c>
      <c r="H11708" t="s">
        <v>6396</v>
      </c>
      <c r="I11708" t="s">
        <v>55</v>
      </c>
      <c r="J11708" t="s">
        <v>643</v>
      </c>
      <c r="K11708" t="s">
        <v>15455</v>
      </c>
      <c r="L11708" t="s">
        <v>15456</v>
      </c>
      <c r="M11708" t="s">
        <v>15457</v>
      </c>
      <c r="N11708" t="s">
        <v>6761</v>
      </c>
      <c r="O11708" t="s">
        <v>6771</v>
      </c>
      <c r="P11708">
        <v>3299900</v>
      </c>
      <c r="Q11708" t="s">
        <v>6636</v>
      </c>
      <c r="R11708" t="s">
        <v>6636</v>
      </c>
      <c r="S11708" s="12"/>
      <c r="T11708" s="13"/>
      <c r="U11708" t="s">
        <v>6636</v>
      </c>
    </row>
    <row r="11709" spans="1:21" x14ac:dyDescent="0.25">
      <c r="A11709" t="s">
        <v>6637</v>
      </c>
      <c r="B11709" s="12">
        <v>42122</v>
      </c>
      <c r="C11709" t="s">
        <v>15459</v>
      </c>
      <c r="D11709" s="11">
        <v>46192.940740740698</v>
      </c>
      <c r="E11709" t="s">
        <v>15460</v>
      </c>
      <c r="F11709" t="s">
        <v>6353</v>
      </c>
      <c r="G11709" t="s">
        <v>15461</v>
      </c>
      <c r="H11709" t="s">
        <v>6396</v>
      </c>
      <c r="I11709" t="s">
        <v>55</v>
      </c>
      <c r="J11709" t="s">
        <v>737</v>
      </c>
      <c r="K11709" t="s">
        <v>15462</v>
      </c>
      <c r="L11709" t="s">
        <v>15463</v>
      </c>
      <c r="M11709" t="s">
        <v>15464</v>
      </c>
      <c r="N11709" t="s">
        <v>7469</v>
      </c>
      <c r="O11709" t="s">
        <v>7470</v>
      </c>
      <c r="P11709">
        <v>2735000</v>
      </c>
      <c r="Q11709" t="s">
        <v>6636</v>
      </c>
      <c r="R11709" t="s">
        <v>6636</v>
      </c>
      <c r="S11709" s="12"/>
      <c r="T11709" s="13"/>
      <c r="U11709" t="s">
        <v>7471</v>
      </c>
    </row>
    <row r="11710" spans="1:21" x14ac:dyDescent="0.25">
      <c r="A11710" t="s">
        <v>6619</v>
      </c>
      <c r="B11710" s="12">
        <v>42122</v>
      </c>
      <c r="C11710" t="s">
        <v>15459</v>
      </c>
      <c r="D11710" s="11">
        <v>46193.514710648102</v>
      </c>
      <c r="E11710" t="s">
        <v>15460</v>
      </c>
      <c r="F11710" t="s">
        <v>6353</v>
      </c>
      <c r="G11710" t="s">
        <v>15461</v>
      </c>
      <c r="H11710" t="s">
        <v>6396</v>
      </c>
      <c r="I11710" t="s">
        <v>55</v>
      </c>
      <c r="J11710" t="s">
        <v>737</v>
      </c>
      <c r="K11710" t="s">
        <v>15462</v>
      </c>
      <c r="L11710" t="s">
        <v>15463</v>
      </c>
      <c r="M11710" t="s">
        <v>15464</v>
      </c>
      <c r="N11710" t="s">
        <v>7469</v>
      </c>
      <c r="O11710" t="s">
        <v>7470</v>
      </c>
      <c r="P11710">
        <v>2735000</v>
      </c>
      <c r="Q11710" t="s">
        <v>6636</v>
      </c>
      <c r="R11710" t="s">
        <v>6636</v>
      </c>
      <c r="S11710" s="12"/>
      <c r="T11710" s="13"/>
      <c r="U11710" t="s">
        <v>7471</v>
      </c>
    </row>
    <row r="11711" spans="1:21" x14ac:dyDescent="0.25">
      <c r="A11711" t="s">
        <v>6619</v>
      </c>
      <c r="B11711" s="12">
        <v>42164</v>
      </c>
      <c r="C11711" t="s">
        <v>15452</v>
      </c>
      <c r="D11711" s="11">
        <v>46193.801458333299</v>
      </c>
      <c r="E11711" t="s">
        <v>15453</v>
      </c>
      <c r="F11711" t="s">
        <v>6353</v>
      </c>
      <c r="G11711" t="s">
        <v>15454</v>
      </c>
      <c r="H11711" t="s">
        <v>6396</v>
      </c>
      <c r="I11711" t="s">
        <v>55</v>
      </c>
      <c r="J11711" t="s">
        <v>643</v>
      </c>
      <c r="K11711" t="s">
        <v>15455</v>
      </c>
      <c r="L11711" t="s">
        <v>15456</v>
      </c>
      <c r="M11711" t="s">
        <v>15457</v>
      </c>
      <c r="N11711" t="s">
        <v>6761</v>
      </c>
      <c r="O11711" t="s">
        <v>6771</v>
      </c>
      <c r="P11711">
        <v>3299900</v>
      </c>
      <c r="Q11711" t="s">
        <v>6636</v>
      </c>
      <c r="R11711" t="s">
        <v>6636</v>
      </c>
      <c r="S11711" s="12"/>
      <c r="T11711" s="13"/>
      <c r="U11711" t="s">
        <v>6636</v>
      </c>
    </row>
    <row r="11712" spans="1:21" x14ac:dyDescent="0.25">
      <c r="A11712" t="s">
        <v>6619</v>
      </c>
      <c r="B11712" s="12">
        <v>42164</v>
      </c>
      <c r="C11712" t="s">
        <v>15452</v>
      </c>
      <c r="D11712" s="11">
        <v>46193.801458333299</v>
      </c>
      <c r="E11712" t="s">
        <v>15453</v>
      </c>
      <c r="F11712" t="s">
        <v>6353</v>
      </c>
      <c r="G11712" t="s">
        <v>15458</v>
      </c>
      <c r="H11712" t="s">
        <v>6396</v>
      </c>
      <c r="I11712" t="s">
        <v>55</v>
      </c>
      <c r="J11712" t="s">
        <v>643</v>
      </c>
      <c r="K11712" t="s">
        <v>15455</v>
      </c>
      <c r="L11712" t="s">
        <v>15456</v>
      </c>
      <c r="M11712" t="s">
        <v>15457</v>
      </c>
      <c r="N11712" t="s">
        <v>6761</v>
      </c>
      <c r="O11712" t="s">
        <v>6771</v>
      </c>
      <c r="P11712">
        <v>3299900</v>
      </c>
      <c r="Q11712" t="s">
        <v>6636</v>
      </c>
      <c r="R11712" t="s">
        <v>6636</v>
      </c>
      <c r="S11712" s="12"/>
      <c r="T11712" s="13"/>
      <c r="U11712" t="s">
        <v>6636</v>
      </c>
    </row>
    <row r="11713" spans="1:21" x14ac:dyDescent="0.25">
      <c r="A11713" t="s">
        <v>6637</v>
      </c>
      <c r="B11713" s="12">
        <v>35776</v>
      </c>
      <c r="C11713" t="s">
        <v>15465</v>
      </c>
      <c r="D11713" s="11">
        <v>46194.710277777798</v>
      </c>
      <c r="E11713" t="s">
        <v>15466</v>
      </c>
      <c r="F11713" t="s">
        <v>6353</v>
      </c>
      <c r="G11713" t="s">
        <v>15454</v>
      </c>
      <c r="H11713" t="s">
        <v>6396</v>
      </c>
      <c r="I11713" t="s">
        <v>55</v>
      </c>
      <c r="J11713" t="s">
        <v>176</v>
      </c>
      <c r="K11713" t="s">
        <v>15467</v>
      </c>
      <c r="L11713" t="s">
        <v>15468</v>
      </c>
      <c r="M11713" t="s">
        <v>15469</v>
      </c>
      <c r="N11713" t="s">
        <v>13578</v>
      </c>
      <c r="O11713" t="s">
        <v>14230</v>
      </c>
      <c r="P11713">
        <v>850000</v>
      </c>
      <c r="Q11713" t="s">
        <v>6636</v>
      </c>
      <c r="R11713" t="s">
        <v>6636</v>
      </c>
      <c r="S11713" s="12"/>
      <c r="T11713" s="13"/>
      <c r="U11713" t="s">
        <v>8241</v>
      </c>
    </row>
    <row r="11714" spans="1:21" x14ac:dyDescent="0.25">
      <c r="A11714" t="s">
        <v>6637</v>
      </c>
      <c r="B11714" s="12">
        <v>35776</v>
      </c>
      <c r="C11714" t="s">
        <v>15465</v>
      </c>
      <c r="D11714" s="11">
        <v>46194.710277777798</v>
      </c>
      <c r="E11714" t="s">
        <v>15466</v>
      </c>
      <c r="F11714" t="s">
        <v>6353</v>
      </c>
      <c r="G11714" t="s">
        <v>15470</v>
      </c>
      <c r="H11714" t="s">
        <v>6396</v>
      </c>
      <c r="I11714" t="s">
        <v>55</v>
      </c>
      <c r="J11714" t="s">
        <v>176</v>
      </c>
      <c r="K11714" t="s">
        <v>15467</v>
      </c>
      <c r="L11714" t="s">
        <v>15468</v>
      </c>
      <c r="M11714" t="s">
        <v>15469</v>
      </c>
      <c r="N11714" t="s">
        <v>13578</v>
      </c>
      <c r="O11714" t="s">
        <v>14230</v>
      </c>
      <c r="P11714">
        <v>850000</v>
      </c>
      <c r="Q11714" t="s">
        <v>6636</v>
      </c>
      <c r="R11714" t="s">
        <v>6636</v>
      </c>
      <c r="S11714" s="12"/>
      <c r="T11714" s="13"/>
      <c r="U11714" t="s">
        <v>8241</v>
      </c>
    </row>
    <row r="11715" spans="1:21" x14ac:dyDescent="0.25">
      <c r="A11715" t="s">
        <v>6614</v>
      </c>
      <c r="B11715" s="12"/>
      <c r="C11715" t="s">
        <v>15471</v>
      </c>
      <c r="D11715" s="11">
        <v>46209</v>
      </c>
      <c r="E11715" t="s">
        <v>15472</v>
      </c>
      <c r="F11715" t="s">
        <v>6617</v>
      </c>
      <c r="G11715" t="s">
        <v>6636</v>
      </c>
      <c r="H11715" t="s">
        <v>15473</v>
      </c>
      <c r="I11715" t="s">
        <v>6636</v>
      </c>
      <c r="J11715" t="s">
        <v>6636</v>
      </c>
      <c r="K11715" t="s">
        <v>6636</v>
      </c>
      <c r="L11715" t="s">
        <v>6636</v>
      </c>
      <c r="M11715" t="s">
        <v>15474</v>
      </c>
      <c r="N11715" t="s">
        <v>6761</v>
      </c>
      <c r="O11715" t="s">
        <v>6862</v>
      </c>
      <c r="P11715">
        <v>3700000</v>
      </c>
      <c r="Q11715" t="s">
        <v>6636</v>
      </c>
      <c r="R11715" t="s">
        <v>6636</v>
      </c>
      <c r="S11715" s="12">
        <v>1</v>
      </c>
      <c r="T11715" s="13"/>
      <c r="U11715" t="s">
        <v>6636</v>
      </c>
    </row>
    <row r="11716" spans="1:21" x14ac:dyDescent="0.25">
      <c r="A11716" t="s">
        <v>6614</v>
      </c>
      <c r="B11716" s="12"/>
      <c r="C11716" t="s">
        <v>15475</v>
      </c>
      <c r="D11716" s="11">
        <v>46217</v>
      </c>
      <c r="E11716" t="s">
        <v>15476</v>
      </c>
      <c r="F11716" t="s">
        <v>6617</v>
      </c>
      <c r="G11716" t="s">
        <v>6636</v>
      </c>
      <c r="H11716" t="s">
        <v>15473</v>
      </c>
      <c r="I11716" t="s">
        <v>6636</v>
      </c>
      <c r="J11716" t="s">
        <v>6636</v>
      </c>
      <c r="K11716" t="s">
        <v>6636</v>
      </c>
      <c r="L11716" t="s">
        <v>6636</v>
      </c>
      <c r="M11716" t="s">
        <v>6636</v>
      </c>
      <c r="N11716" t="s">
        <v>6636</v>
      </c>
      <c r="O11716" t="s">
        <v>6636</v>
      </c>
      <c r="P11716">
        <v>2130000</v>
      </c>
      <c r="Q11716" t="s">
        <v>6636</v>
      </c>
      <c r="R11716" t="s">
        <v>6636</v>
      </c>
      <c r="S11716" s="12">
        <v>1</v>
      </c>
      <c r="T11716" s="13"/>
      <c r="U11716" t="s">
        <v>6636</v>
      </c>
    </row>
    <row r="11717" spans="1:21" x14ac:dyDescent="0.25">
      <c r="A11717" t="s">
        <v>6637</v>
      </c>
      <c r="B11717" s="12">
        <v>69087</v>
      </c>
      <c r="C11717" t="s">
        <v>14680</v>
      </c>
      <c r="D11717" s="11">
        <v>46182.4206134259</v>
      </c>
      <c r="E11717" t="s">
        <v>14681</v>
      </c>
      <c r="F11717" t="s">
        <v>6617</v>
      </c>
      <c r="G11717" t="s">
        <v>15477</v>
      </c>
      <c r="H11717" t="s">
        <v>6550</v>
      </c>
      <c r="I11717" t="s">
        <v>65</v>
      </c>
      <c r="J11717" t="s">
        <v>636</v>
      </c>
      <c r="K11717" t="s">
        <v>15478</v>
      </c>
      <c r="L11717" t="s">
        <v>15479</v>
      </c>
      <c r="M11717" t="s">
        <v>15480</v>
      </c>
      <c r="N11717" t="s">
        <v>7305</v>
      </c>
      <c r="O11717" t="s">
        <v>15481</v>
      </c>
      <c r="P11717">
        <v>2820000</v>
      </c>
      <c r="Q11717" t="s">
        <v>6636</v>
      </c>
      <c r="R11717" t="s">
        <v>6636</v>
      </c>
      <c r="S11717" s="12"/>
      <c r="T11717" s="13"/>
      <c r="U11717" t="s">
        <v>6629</v>
      </c>
    </row>
    <row r="11718" spans="1:21" x14ac:dyDescent="0.25">
      <c r="A11718" t="s">
        <v>6619</v>
      </c>
      <c r="B11718" s="12">
        <v>41482</v>
      </c>
      <c r="C11718" t="s">
        <v>15482</v>
      </c>
      <c r="D11718" s="11">
        <v>46183.644756944399</v>
      </c>
      <c r="E11718" t="s">
        <v>15483</v>
      </c>
      <c r="F11718" t="s">
        <v>6617</v>
      </c>
      <c r="G11718" t="s">
        <v>15484</v>
      </c>
      <c r="H11718" t="s">
        <v>6551</v>
      </c>
      <c r="I11718" t="s">
        <v>55</v>
      </c>
      <c r="J11718" t="s">
        <v>643</v>
      </c>
      <c r="K11718" t="s">
        <v>15485</v>
      </c>
      <c r="L11718" t="s">
        <v>15486</v>
      </c>
      <c r="M11718" t="s">
        <v>15487</v>
      </c>
      <c r="N11718" t="s">
        <v>7366</v>
      </c>
      <c r="O11718" t="s">
        <v>7650</v>
      </c>
      <c r="P11718">
        <v>2758000</v>
      </c>
      <c r="Q11718" t="s">
        <v>6636</v>
      </c>
      <c r="R11718" t="s">
        <v>6636</v>
      </c>
      <c r="S11718" s="12"/>
      <c r="T11718" s="13"/>
      <c r="U11718" t="s">
        <v>10498</v>
      </c>
    </row>
    <row r="11719" spans="1:21" x14ac:dyDescent="0.25">
      <c r="A11719" t="s">
        <v>6637</v>
      </c>
      <c r="B11719" s="12">
        <v>138240</v>
      </c>
      <c r="C11719" t="s">
        <v>9969</v>
      </c>
      <c r="D11719" s="11">
        <v>46179.387268518498</v>
      </c>
      <c r="E11719" t="s">
        <v>9970</v>
      </c>
      <c r="F11719" t="s">
        <v>6413</v>
      </c>
      <c r="G11719" t="s">
        <v>9971</v>
      </c>
      <c r="H11719" t="s">
        <v>6552</v>
      </c>
      <c r="I11719" t="s">
        <v>55</v>
      </c>
      <c r="J11719" t="s">
        <v>643</v>
      </c>
      <c r="K11719" t="s">
        <v>15488</v>
      </c>
      <c r="L11719" t="s">
        <v>15489</v>
      </c>
      <c r="M11719" t="s">
        <v>15490</v>
      </c>
      <c r="N11719" t="s">
        <v>13439</v>
      </c>
      <c r="O11719" t="s">
        <v>15491</v>
      </c>
      <c r="P11719">
        <v>3880000</v>
      </c>
      <c r="Q11719" t="s">
        <v>6636</v>
      </c>
      <c r="R11719" t="s">
        <v>6636</v>
      </c>
      <c r="S11719" s="12"/>
      <c r="T11719" s="13"/>
      <c r="U11719" t="s">
        <v>9974</v>
      </c>
    </row>
    <row r="11720" spans="1:21" x14ac:dyDescent="0.25">
      <c r="A11720" t="s">
        <v>6637</v>
      </c>
      <c r="B11720" s="12">
        <v>138240</v>
      </c>
      <c r="C11720" t="s">
        <v>9969</v>
      </c>
      <c r="D11720" s="11">
        <v>46179.387268518498</v>
      </c>
      <c r="E11720" t="s">
        <v>9970</v>
      </c>
      <c r="F11720" t="s">
        <v>6413</v>
      </c>
      <c r="G11720" t="s">
        <v>9975</v>
      </c>
      <c r="H11720" t="s">
        <v>6552</v>
      </c>
      <c r="I11720" t="s">
        <v>55</v>
      </c>
      <c r="J11720" t="s">
        <v>643</v>
      </c>
      <c r="K11720" t="s">
        <v>15488</v>
      </c>
      <c r="L11720" t="s">
        <v>15489</v>
      </c>
      <c r="M11720" t="s">
        <v>15490</v>
      </c>
      <c r="N11720" t="s">
        <v>13439</v>
      </c>
      <c r="O11720" t="s">
        <v>15491</v>
      </c>
      <c r="P11720">
        <v>3880000</v>
      </c>
      <c r="Q11720" t="s">
        <v>6636</v>
      </c>
      <c r="R11720" t="s">
        <v>6636</v>
      </c>
      <c r="S11720" s="12"/>
      <c r="T11720" s="13"/>
      <c r="U11720" t="s">
        <v>9974</v>
      </c>
    </row>
    <row r="11721" spans="1:21" x14ac:dyDescent="0.25">
      <c r="A11721" t="s">
        <v>6637</v>
      </c>
      <c r="B11721" s="12">
        <v>138240</v>
      </c>
      <c r="C11721" t="s">
        <v>9969</v>
      </c>
      <c r="D11721" s="11">
        <v>46179.387268518498</v>
      </c>
      <c r="E11721" t="s">
        <v>9970</v>
      </c>
      <c r="F11721" t="s">
        <v>6413</v>
      </c>
      <c r="G11721" t="s">
        <v>9976</v>
      </c>
      <c r="H11721" t="s">
        <v>6552</v>
      </c>
      <c r="I11721" t="s">
        <v>55</v>
      </c>
      <c r="J11721" t="s">
        <v>643</v>
      </c>
      <c r="K11721" t="s">
        <v>15488</v>
      </c>
      <c r="L11721" t="s">
        <v>15489</v>
      </c>
      <c r="M11721" t="s">
        <v>15490</v>
      </c>
      <c r="N11721" t="s">
        <v>13439</v>
      </c>
      <c r="O11721" t="s">
        <v>15491</v>
      </c>
      <c r="P11721">
        <v>3880000</v>
      </c>
      <c r="Q11721" t="s">
        <v>6636</v>
      </c>
      <c r="R11721" t="s">
        <v>6636</v>
      </c>
      <c r="S11721" s="12"/>
      <c r="T11721" s="13"/>
      <c r="U11721" t="s">
        <v>9974</v>
      </c>
    </row>
    <row r="11722" spans="1:21" x14ac:dyDescent="0.25">
      <c r="A11722" t="s">
        <v>6637</v>
      </c>
      <c r="B11722" s="12">
        <v>138240</v>
      </c>
      <c r="C11722" t="s">
        <v>9969</v>
      </c>
      <c r="D11722" s="11">
        <v>46179.387268518498</v>
      </c>
      <c r="E11722" t="s">
        <v>9970</v>
      </c>
      <c r="F11722" t="s">
        <v>6413</v>
      </c>
      <c r="G11722" t="s">
        <v>9977</v>
      </c>
      <c r="H11722" t="s">
        <v>6552</v>
      </c>
      <c r="I11722" t="s">
        <v>55</v>
      </c>
      <c r="J11722" t="s">
        <v>643</v>
      </c>
      <c r="K11722" t="s">
        <v>15488</v>
      </c>
      <c r="L11722" t="s">
        <v>15489</v>
      </c>
      <c r="M11722" t="s">
        <v>15490</v>
      </c>
      <c r="N11722" t="s">
        <v>13439</v>
      </c>
      <c r="O11722" t="s">
        <v>15491</v>
      </c>
      <c r="P11722">
        <v>3880000</v>
      </c>
      <c r="Q11722" t="s">
        <v>6636</v>
      </c>
      <c r="R11722" t="s">
        <v>6636</v>
      </c>
      <c r="S11722" s="12"/>
      <c r="T11722" s="13"/>
      <c r="U11722" t="s">
        <v>9974</v>
      </c>
    </row>
    <row r="11723" spans="1:21" x14ac:dyDescent="0.25">
      <c r="A11723" t="s">
        <v>6637</v>
      </c>
      <c r="B11723" s="12">
        <v>138240</v>
      </c>
      <c r="C11723" t="s">
        <v>9969</v>
      </c>
      <c r="D11723" s="11">
        <v>46179.387268518498</v>
      </c>
      <c r="E11723" t="s">
        <v>9970</v>
      </c>
      <c r="F11723" t="s">
        <v>6413</v>
      </c>
      <c r="G11723" t="s">
        <v>9978</v>
      </c>
      <c r="H11723" t="s">
        <v>6552</v>
      </c>
      <c r="I11723" t="s">
        <v>55</v>
      </c>
      <c r="J11723" t="s">
        <v>643</v>
      </c>
      <c r="K11723" t="s">
        <v>15488</v>
      </c>
      <c r="L11723" t="s">
        <v>15489</v>
      </c>
      <c r="M11723" t="s">
        <v>15490</v>
      </c>
      <c r="N11723" t="s">
        <v>13439</v>
      </c>
      <c r="O11723" t="s">
        <v>15491</v>
      </c>
      <c r="P11723">
        <v>3880000</v>
      </c>
      <c r="Q11723" t="s">
        <v>6636</v>
      </c>
      <c r="R11723" t="s">
        <v>6636</v>
      </c>
      <c r="S11723" s="12"/>
      <c r="T11723" s="13"/>
      <c r="U11723" t="s">
        <v>9974</v>
      </c>
    </row>
    <row r="11724" spans="1:21" x14ac:dyDescent="0.25">
      <c r="A11724" t="s">
        <v>6637</v>
      </c>
      <c r="B11724" s="12">
        <v>138240</v>
      </c>
      <c r="C11724" t="s">
        <v>9969</v>
      </c>
      <c r="D11724" s="11">
        <v>46179.387268518498</v>
      </c>
      <c r="E11724" t="s">
        <v>9970</v>
      </c>
      <c r="F11724" t="s">
        <v>6413</v>
      </c>
      <c r="G11724" t="s">
        <v>9979</v>
      </c>
      <c r="H11724" t="s">
        <v>6552</v>
      </c>
      <c r="I11724" t="s">
        <v>55</v>
      </c>
      <c r="J11724" t="s">
        <v>643</v>
      </c>
      <c r="K11724" t="s">
        <v>15488</v>
      </c>
      <c r="L11724" t="s">
        <v>15489</v>
      </c>
      <c r="M11724" t="s">
        <v>15490</v>
      </c>
      <c r="N11724" t="s">
        <v>13439</v>
      </c>
      <c r="O11724" t="s">
        <v>15491</v>
      </c>
      <c r="P11724">
        <v>3880000</v>
      </c>
      <c r="Q11724" t="s">
        <v>6636</v>
      </c>
      <c r="R11724" t="s">
        <v>6636</v>
      </c>
      <c r="S11724" s="12"/>
      <c r="T11724" s="13"/>
      <c r="U11724" t="s">
        <v>9974</v>
      </c>
    </row>
    <row r="11725" spans="1:21" x14ac:dyDescent="0.25">
      <c r="A11725" t="s">
        <v>6637</v>
      </c>
      <c r="B11725" s="12">
        <v>34560</v>
      </c>
      <c r="C11725" t="s">
        <v>9969</v>
      </c>
      <c r="D11725" s="11">
        <v>46179.387268518498</v>
      </c>
      <c r="E11725" t="s">
        <v>9970</v>
      </c>
      <c r="F11725" t="s">
        <v>6356</v>
      </c>
      <c r="G11725" t="s">
        <v>9971</v>
      </c>
      <c r="H11725" t="s">
        <v>6552</v>
      </c>
      <c r="I11725" t="s">
        <v>55</v>
      </c>
      <c r="J11725" t="s">
        <v>643</v>
      </c>
      <c r="K11725" t="s">
        <v>15488</v>
      </c>
      <c r="L11725" t="s">
        <v>15489</v>
      </c>
      <c r="M11725" t="s">
        <v>15490</v>
      </c>
      <c r="N11725" t="s">
        <v>13439</v>
      </c>
      <c r="O11725" t="s">
        <v>15491</v>
      </c>
      <c r="P11725">
        <v>970000</v>
      </c>
      <c r="Q11725" t="s">
        <v>6636</v>
      </c>
      <c r="R11725" t="s">
        <v>6636</v>
      </c>
      <c r="S11725" s="12"/>
      <c r="T11725" s="13"/>
      <c r="U11725" t="s">
        <v>9974</v>
      </c>
    </row>
    <row r="11726" spans="1:21" x14ac:dyDescent="0.25">
      <c r="A11726" t="s">
        <v>6637</v>
      </c>
      <c r="B11726" s="12">
        <v>34560</v>
      </c>
      <c r="C11726" t="s">
        <v>9969</v>
      </c>
      <c r="D11726" s="11">
        <v>46179.387268518498</v>
      </c>
      <c r="E11726" t="s">
        <v>9970</v>
      </c>
      <c r="F11726" t="s">
        <v>6356</v>
      </c>
      <c r="G11726" t="s">
        <v>9975</v>
      </c>
      <c r="H11726" t="s">
        <v>6552</v>
      </c>
      <c r="I11726" t="s">
        <v>55</v>
      </c>
      <c r="J11726" t="s">
        <v>643</v>
      </c>
      <c r="K11726" t="s">
        <v>15488</v>
      </c>
      <c r="L11726" t="s">
        <v>15489</v>
      </c>
      <c r="M11726" t="s">
        <v>15490</v>
      </c>
      <c r="N11726" t="s">
        <v>13439</v>
      </c>
      <c r="O11726" t="s">
        <v>15491</v>
      </c>
      <c r="P11726">
        <v>970000</v>
      </c>
      <c r="Q11726" t="s">
        <v>6636</v>
      </c>
      <c r="R11726" t="s">
        <v>6636</v>
      </c>
      <c r="S11726" s="12"/>
      <c r="T11726" s="13"/>
      <c r="U11726" t="s">
        <v>9974</v>
      </c>
    </row>
    <row r="11727" spans="1:21" x14ac:dyDescent="0.25">
      <c r="A11727" t="s">
        <v>6637</v>
      </c>
      <c r="B11727" s="12">
        <v>34560</v>
      </c>
      <c r="C11727" t="s">
        <v>9969</v>
      </c>
      <c r="D11727" s="11">
        <v>46179.387268518498</v>
      </c>
      <c r="E11727" t="s">
        <v>9970</v>
      </c>
      <c r="F11727" t="s">
        <v>6356</v>
      </c>
      <c r="G11727" t="s">
        <v>9976</v>
      </c>
      <c r="H11727" t="s">
        <v>6552</v>
      </c>
      <c r="I11727" t="s">
        <v>55</v>
      </c>
      <c r="J11727" t="s">
        <v>643</v>
      </c>
      <c r="K11727" t="s">
        <v>15488</v>
      </c>
      <c r="L11727" t="s">
        <v>15489</v>
      </c>
      <c r="M11727" t="s">
        <v>15490</v>
      </c>
      <c r="N11727" t="s">
        <v>13439</v>
      </c>
      <c r="O11727" t="s">
        <v>15491</v>
      </c>
      <c r="P11727">
        <v>970000</v>
      </c>
      <c r="Q11727" t="s">
        <v>6636</v>
      </c>
      <c r="R11727" t="s">
        <v>6636</v>
      </c>
      <c r="S11727" s="12"/>
      <c r="T11727" s="13"/>
      <c r="U11727" t="s">
        <v>9974</v>
      </c>
    </row>
    <row r="11728" spans="1:21" x14ac:dyDescent="0.25">
      <c r="A11728" t="s">
        <v>6637</v>
      </c>
      <c r="B11728" s="12">
        <v>34560</v>
      </c>
      <c r="C11728" t="s">
        <v>9969</v>
      </c>
      <c r="D11728" s="11">
        <v>46179.387268518498</v>
      </c>
      <c r="E11728" t="s">
        <v>9970</v>
      </c>
      <c r="F11728" t="s">
        <v>6356</v>
      </c>
      <c r="G11728" t="s">
        <v>9977</v>
      </c>
      <c r="H11728" t="s">
        <v>6552</v>
      </c>
      <c r="I11728" t="s">
        <v>55</v>
      </c>
      <c r="J11728" t="s">
        <v>643</v>
      </c>
      <c r="K11728" t="s">
        <v>15488</v>
      </c>
      <c r="L11728" t="s">
        <v>15489</v>
      </c>
      <c r="M11728" t="s">
        <v>15490</v>
      </c>
      <c r="N11728" t="s">
        <v>13439</v>
      </c>
      <c r="O11728" t="s">
        <v>15491</v>
      </c>
      <c r="P11728">
        <v>970000</v>
      </c>
      <c r="Q11728" t="s">
        <v>6636</v>
      </c>
      <c r="R11728" t="s">
        <v>6636</v>
      </c>
      <c r="S11728" s="12"/>
      <c r="T11728" s="13"/>
      <c r="U11728" t="s">
        <v>9974</v>
      </c>
    </row>
    <row r="11729" spans="1:21" x14ac:dyDescent="0.25">
      <c r="A11729" t="s">
        <v>6637</v>
      </c>
      <c r="B11729" s="12">
        <v>34560</v>
      </c>
      <c r="C11729" t="s">
        <v>9969</v>
      </c>
      <c r="D11729" s="11">
        <v>46179.387268518498</v>
      </c>
      <c r="E11729" t="s">
        <v>9970</v>
      </c>
      <c r="F11729" t="s">
        <v>6356</v>
      </c>
      <c r="G11729" t="s">
        <v>9978</v>
      </c>
      <c r="H11729" t="s">
        <v>6552</v>
      </c>
      <c r="I11729" t="s">
        <v>55</v>
      </c>
      <c r="J11729" t="s">
        <v>643</v>
      </c>
      <c r="K11729" t="s">
        <v>15488</v>
      </c>
      <c r="L11729" t="s">
        <v>15489</v>
      </c>
      <c r="M11729" t="s">
        <v>15490</v>
      </c>
      <c r="N11729" t="s">
        <v>13439</v>
      </c>
      <c r="O11729" t="s">
        <v>15491</v>
      </c>
      <c r="P11729">
        <v>970000</v>
      </c>
      <c r="Q11729" t="s">
        <v>6636</v>
      </c>
      <c r="R11729" t="s">
        <v>6636</v>
      </c>
      <c r="S11729" s="12"/>
      <c r="T11729" s="13"/>
      <c r="U11729" t="s">
        <v>9974</v>
      </c>
    </row>
    <row r="11730" spans="1:21" x14ac:dyDescent="0.25">
      <c r="A11730" t="s">
        <v>6637</v>
      </c>
      <c r="B11730" s="12">
        <v>34560</v>
      </c>
      <c r="C11730" t="s">
        <v>9969</v>
      </c>
      <c r="D11730" s="11">
        <v>46179.387268518498</v>
      </c>
      <c r="E11730" t="s">
        <v>9970</v>
      </c>
      <c r="F11730" t="s">
        <v>6356</v>
      </c>
      <c r="G11730" t="s">
        <v>9979</v>
      </c>
      <c r="H11730" t="s">
        <v>6552</v>
      </c>
      <c r="I11730" t="s">
        <v>55</v>
      </c>
      <c r="J11730" t="s">
        <v>643</v>
      </c>
      <c r="K11730" t="s">
        <v>15488</v>
      </c>
      <c r="L11730" t="s">
        <v>15489</v>
      </c>
      <c r="M11730" t="s">
        <v>15490</v>
      </c>
      <c r="N11730" t="s">
        <v>13439</v>
      </c>
      <c r="O11730" t="s">
        <v>15491</v>
      </c>
      <c r="P11730">
        <v>970000</v>
      </c>
      <c r="Q11730" t="s">
        <v>6636</v>
      </c>
      <c r="R11730" t="s">
        <v>6636</v>
      </c>
      <c r="S11730" s="12"/>
      <c r="T11730" s="13"/>
      <c r="U11730" t="s">
        <v>9974</v>
      </c>
    </row>
    <row r="11731" spans="1:21" x14ac:dyDescent="0.25">
      <c r="A11731" t="s">
        <v>6637</v>
      </c>
      <c r="B11731" s="12">
        <v>165704</v>
      </c>
      <c r="C11731" t="s">
        <v>15492</v>
      </c>
      <c r="D11731" s="11">
        <v>46181.861898148098</v>
      </c>
      <c r="E11731" t="s">
        <v>15493</v>
      </c>
      <c r="F11731" t="s">
        <v>6413</v>
      </c>
      <c r="G11731" t="s">
        <v>15494</v>
      </c>
      <c r="H11731" t="s">
        <v>6552</v>
      </c>
      <c r="I11731" t="s">
        <v>55</v>
      </c>
      <c r="J11731" t="s">
        <v>44</v>
      </c>
      <c r="K11731" t="s">
        <v>15495</v>
      </c>
      <c r="L11731" t="s">
        <v>15496</v>
      </c>
      <c r="M11731" t="s">
        <v>15497</v>
      </c>
      <c r="N11731" t="s">
        <v>12129</v>
      </c>
      <c r="O11731" t="s">
        <v>12130</v>
      </c>
      <c r="P11731">
        <v>9120000</v>
      </c>
      <c r="Q11731" t="s">
        <v>6636</v>
      </c>
      <c r="R11731" t="s">
        <v>6636</v>
      </c>
      <c r="S11731" s="12"/>
      <c r="T11731" s="13"/>
      <c r="U11731" t="s">
        <v>6636</v>
      </c>
    </row>
    <row r="11732" spans="1:21" x14ac:dyDescent="0.25">
      <c r="A11732" t="s">
        <v>6637</v>
      </c>
      <c r="B11732" s="12">
        <v>165704</v>
      </c>
      <c r="C11732" t="s">
        <v>15492</v>
      </c>
      <c r="D11732" s="11">
        <v>46181.861898148098</v>
      </c>
      <c r="E11732" t="s">
        <v>15493</v>
      </c>
      <c r="F11732" t="s">
        <v>6413</v>
      </c>
      <c r="G11732" t="s">
        <v>15498</v>
      </c>
      <c r="H11732" t="s">
        <v>6552</v>
      </c>
      <c r="I11732" t="s">
        <v>55</v>
      </c>
      <c r="J11732" t="s">
        <v>44</v>
      </c>
      <c r="K11732" t="s">
        <v>15495</v>
      </c>
      <c r="L11732" t="s">
        <v>15496</v>
      </c>
      <c r="M11732" t="s">
        <v>15497</v>
      </c>
      <c r="N11732" t="s">
        <v>12129</v>
      </c>
      <c r="O11732" t="s">
        <v>12130</v>
      </c>
      <c r="P11732">
        <v>9120000</v>
      </c>
      <c r="Q11732" t="s">
        <v>6636</v>
      </c>
      <c r="R11732" t="s">
        <v>6636</v>
      </c>
      <c r="S11732" s="12"/>
      <c r="T11732" s="13"/>
      <c r="U11732" t="s">
        <v>6636</v>
      </c>
    </row>
    <row r="11733" spans="1:21" x14ac:dyDescent="0.25">
      <c r="A11733" t="s">
        <v>6637</v>
      </c>
      <c r="B11733" s="12">
        <v>41426</v>
      </c>
      <c r="C11733" t="s">
        <v>15492</v>
      </c>
      <c r="D11733" s="11">
        <v>46181.861898148098</v>
      </c>
      <c r="E11733" t="s">
        <v>15493</v>
      </c>
      <c r="F11733" t="s">
        <v>6356</v>
      </c>
      <c r="G11733" t="s">
        <v>15494</v>
      </c>
      <c r="H11733" t="s">
        <v>6552</v>
      </c>
      <c r="I11733" t="s">
        <v>55</v>
      </c>
      <c r="J11733" t="s">
        <v>44</v>
      </c>
      <c r="K11733" t="s">
        <v>15495</v>
      </c>
      <c r="L11733" t="s">
        <v>15496</v>
      </c>
      <c r="M11733" t="s">
        <v>15497</v>
      </c>
      <c r="N11733" t="s">
        <v>12129</v>
      </c>
      <c r="O11733" t="s">
        <v>12130</v>
      </c>
      <c r="P11733">
        <v>2280000</v>
      </c>
      <c r="Q11733" t="s">
        <v>6636</v>
      </c>
      <c r="R11733" t="s">
        <v>6636</v>
      </c>
      <c r="S11733" s="12"/>
      <c r="T11733" s="13"/>
      <c r="U11733" t="s">
        <v>6636</v>
      </c>
    </row>
    <row r="11734" spans="1:21" x14ac:dyDescent="0.25">
      <c r="A11734" t="s">
        <v>6637</v>
      </c>
      <c r="B11734" s="12">
        <v>41426</v>
      </c>
      <c r="C11734" t="s">
        <v>15492</v>
      </c>
      <c r="D11734" s="11">
        <v>46181.861898148098</v>
      </c>
      <c r="E11734" t="s">
        <v>15493</v>
      </c>
      <c r="F11734" t="s">
        <v>6356</v>
      </c>
      <c r="G11734" t="s">
        <v>15498</v>
      </c>
      <c r="H11734" t="s">
        <v>6552</v>
      </c>
      <c r="I11734" t="s">
        <v>55</v>
      </c>
      <c r="J11734" t="s">
        <v>44</v>
      </c>
      <c r="K11734" t="s">
        <v>15495</v>
      </c>
      <c r="L11734" t="s">
        <v>15496</v>
      </c>
      <c r="M11734" t="s">
        <v>15497</v>
      </c>
      <c r="N11734" t="s">
        <v>12129</v>
      </c>
      <c r="O11734" t="s">
        <v>12130</v>
      </c>
      <c r="P11734">
        <v>2280000</v>
      </c>
      <c r="Q11734" t="s">
        <v>6636</v>
      </c>
      <c r="R11734" t="s">
        <v>6636</v>
      </c>
      <c r="S11734" s="12"/>
      <c r="T11734" s="13"/>
      <c r="U11734" t="s">
        <v>6636</v>
      </c>
    </row>
    <row r="11735" spans="1:21" x14ac:dyDescent="0.25">
      <c r="A11735" t="s">
        <v>6619</v>
      </c>
      <c r="B11735" s="12">
        <v>165704</v>
      </c>
      <c r="C11735" t="s">
        <v>15492</v>
      </c>
      <c r="D11735" s="11">
        <v>46182.591180555602</v>
      </c>
      <c r="E11735" t="s">
        <v>15493</v>
      </c>
      <c r="F11735" t="s">
        <v>6413</v>
      </c>
      <c r="G11735" t="s">
        <v>15494</v>
      </c>
      <c r="H11735" t="s">
        <v>6552</v>
      </c>
      <c r="I11735" t="s">
        <v>55</v>
      </c>
      <c r="J11735" t="s">
        <v>44</v>
      </c>
      <c r="K11735" t="s">
        <v>15495</v>
      </c>
      <c r="L11735" t="s">
        <v>15496</v>
      </c>
      <c r="M11735" t="s">
        <v>15497</v>
      </c>
      <c r="N11735" t="s">
        <v>12129</v>
      </c>
      <c r="O11735" t="s">
        <v>12130</v>
      </c>
      <c r="P11735">
        <v>9120000</v>
      </c>
      <c r="Q11735" t="s">
        <v>6636</v>
      </c>
      <c r="R11735" t="s">
        <v>6636</v>
      </c>
      <c r="S11735" s="12"/>
      <c r="T11735" s="13"/>
      <c r="U11735" t="s">
        <v>6636</v>
      </c>
    </row>
    <row r="11736" spans="1:21" x14ac:dyDescent="0.25">
      <c r="A11736" t="s">
        <v>6619</v>
      </c>
      <c r="B11736" s="12">
        <v>165704</v>
      </c>
      <c r="C11736" t="s">
        <v>15492</v>
      </c>
      <c r="D11736" s="11">
        <v>46182.591180555602</v>
      </c>
      <c r="E11736" t="s">
        <v>15493</v>
      </c>
      <c r="F11736" t="s">
        <v>6413</v>
      </c>
      <c r="G11736" t="s">
        <v>15498</v>
      </c>
      <c r="H11736" t="s">
        <v>6552</v>
      </c>
      <c r="I11736" t="s">
        <v>55</v>
      </c>
      <c r="J11736" t="s">
        <v>44</v>
      </c>
      <c r="K11736" t="s">
        <v>15495</v>
      </c>
      <c r="L11736" t="s">
        <v>15496</v>
      </c>
      <c r="M11736" t="s">
        <v>15497</v>
      </c>
      <c r="N11736" t="s">
        <v>12129</v>
      </c>
      <c r="O11736" t="s">
        <v>12130</v>
      </c>
      <c r="P11736">
        <v>9120000</v>
      </c>
      <c r="Q11736" t="s">
        <v>6636</v>
      </c>
      <c r="R11736" t="s">
        <v>6636</v>
      </c>
      <c r="S11736" s="12"/>
      <c r="T11736" s="13"/>
      <c r="U11736" t="s">
        <v>6636</v>
      </c>
    </row>
    <row r="11737" spans="1:21" x14ac:dyDescent="0.25">
      <c r="A11737" t="s">
        <v>6619</v>
      </c>
      <c r="B11737" s="12">
        <v>41426</v>
      </c>
      <c r="C11737" t="s">
        <v>15492</v>
      </c>
      <c r="D11737" s="11">
        <v>46182.591180555602</v>
      </c>
      <c r="E11737" t="s">
        <v>15493</v>
      </c>
      <c r="F11737" t="s">
        <v>6356</v>
      </c>
      <c r="G11737" t="s">
        <v>15494</v>
      </c>
      <c r="H11737" t="s">
        <v>6552</v>
      </c>
      <c r="I11737" t="s">
        <v>55</v>
      </c>
      <c r="J11737" t="s">
        <v>44</v>
      </c>
      <c r="K11737" t="s">
        <v>15495</v>
      </c>
      <c r="L11737" t="s">
        <v>15496</v>
      </c>
      <c r="M11737" t="s">
        <v>15497</v>
      </c>
      <c r="N11737" t="s">
        <v>12129</v>
      </c>
      <c r="O11737" t="s">
        <v>12130</v>
      </c>
      <c r="P11737">
        <v>2280000</v>
      </c>
      <c r="Q11737" t="s">
        <v>6636</v>
      </c>
      <c r="R11737" t="s">
        <v>6636</v>
      </c>
      <c r="S11737" s="12"/>
      <c r="T11737" s="13"/>
      <c r="U11737" t="s">
        <v>6636</v>
      </c>
    </row>
    <row r="11738" spans="1:21" x14ac:dyDescent="0.25">
      <c r="A11738" t="s">
        <v>6619</v>
      </c>
      <c r="B11738" s="12">
        <v>41426</v>
      </c>
      <c r="C11738" t="s">
        <v>15492</v>
      </c>
      <c r="D11738" s="11">
        <v>46182.591180555602</v>
      </c>
      <c r="E11738" t="s">
        <v>15493</v>
      </c>
      <c r="F11738" t="s">
        <v>6356</v>
      </c>
      <c r="G11738" t="s">
        <v>15498</v>
      </c>
      <c r="H11738" t="s">
        <v>6552</v>
      </c>
      <c r="I11738" t="s">
        <v>55</v>
      </c>
      <c r="J11738" t="s">
        <v>44</v>
      </c>
      <c r="K11738" t="s">
        <v>15495</v>
      </c>
      <c r="L11738" t="s">
        <v>15496</v>
      </c>
      <c r="M11738" t="s">
        <v>15497</v>
      </c>
      <c r="N11738" t="s">
        <v>12129</v>
      </c>
      <c r="O11738" t="s">
        <v>12130</v>
      </c>
      <c r="P11738">
        <v>2280000</v>
      </c>
      <c r="Q11738" t="s">
        <v>6636</v>
      </c>
      <c r="R11738" t="s">
        <v>6636</v>
      </c>
      <c r="S11738" s="12"/>
      <c r="T11738" s="13"/>
      <c r="U11738" t="s">
        <v>6636</v>
      </c>
    </row>
    <row r="11739" spans="1:21" x14ac:dyDescent="0.25">
      <c r="A11739" t="s">
        <v>6637</v>
      </c>
      <c r="B11739" s="12">
        <v>166244</v>
      </c>
      <c r="C11739" t="s">
        <v>15499</v>
      </c>
      <c r="D11739" s="11">
        <v>46184.581365740698</v>
      </c>
      <c r="E11739" t="s">
        <v>15500</v>
      </c>
      <c r="F11739" t="s">
        <v>6413</v>
      </c>
      <c r="G11739" t="s">
        <v>15501</v>
      </c>
      <c r="H11739" t="s">
        <v>6552</v>
      </c>
      <c r="I11739" t="s">
        <v>55</v>
      </c>
      <c r="J11739" t="s">
        <v>737</v>
      </c>
      <c r="K11739" t="s">
        <v>15502</v>
      </c>
      <c r="L11739" t="s">
        <v>15503</v>
      </c>
      <c r="M11739" t="s">
        <v>15504</v>
      </c>
      <c r="N11739" t="s">
        <v>9681</v>
      </c>
      <c r="O11739" t="s">
        <v>9682</v>
      </c>
      <c r="P11739">
        <v>17340000</v>
      </c>
      <c r="Q11739" t="s">
        <v>6636</v>
      </c>
      <c r="R11739" t="s">
        <v>6636</v>
      </c>
      <c r="S11739" s="12"/>
      <c r="T11739" s="13"/>
      <c r="U11739" t="s">
        <v>10498</v>
      </c>
    </row>
    <row r="11740" spans="1:21" x14ac:dyDescent="0.25">
      <c r="A11740" t="s">
        <v>6637</v>
      </c>
      <c r="B11740" s="12">
        <v>41561</v>
      </c>
      <c r="C11740" t="s">
        <v>15499</v>
      </c>
      <c r="D11740" s="11">
        <v>46184.581365740698</v>
      </c>
      <c r="E11740" t="s">
        <v>15500</v>
      </c>
      <c r="F11740" t="s">
        <v>6356</v>
      </c>
      <c r="G11740" t="s">
        <v>15501</v>
      </c>
      <c r="H11740" t="s">
        <v>6552</v>
      </c>
      <c r="I11740" t="s">
        <v>55</v>
      </c>
      <c r="J11740" t="s">
        <v>737</v>
      </c>
      <c r="K11740" t="s">
        <v>15502</v>
      </c>
      <c r="L11740" t="s">
        <v>15503</v>
      </c>
      <c r="M11740" t="s">
        <v>15504</v>
      </c>
      <c r="N11740" t="s">
        <v>9681</v>
      </c>
      <c r="O11740" t="s">
        <v>9682</v>
      </c>
      <c r="P11740">
        <v>4335000</v>
      </c>
      <c r="Q11740" t="s">
        <v>6636</v>
      </c>
      <c r="R11740" t="s">
        <v>6636</v>
      </c>
      <c r="S11740" s="12"/>
      <c r="T11740" s="13"/>
      <c r="U11740" t="s">
        <v>10498</v>
      </c>
    </row>
    <row r="11741" spans="1:21" x14ac:dyDescent="0.25">
      <c r="A11741" t="s">
        <v>6619</v>
      </c>
      <c r="B11741" s="12">
        <v>166244</v>
      </c>
      <c r="C11741" t="s">
        <v>15499</v>
      </c>
      <c r="D11741" s="11">
        <v>46184.7039351852</v>
      </c>
      <c r="E11741" t="s">
        <v>15500</v>
      </c>
      <c r="F11741" t="s">
        <v>6413</v>
      </c>
      <c r="G11741" t="s">
        <v>15501</v>
      </c>
      <c r="H11741" t="s">
        <v>6552</v>
      </c>
      <c r="I11741" t="s">
        <v>55</v>
      </c>
      <c r="J11741" t="s">
        <v>737</v>
      </c>
      <c r="K11741" t="s">
        <v>15502</v>
      </c>
      <c r="L11741" t="s">
        <v>15503</v>
      </c>
      <c r="M11741" t="s">
        <v>15504</v>
      </c>
      <c r="N11741" t="s">
        <v>9681</v>
      </c>
      <c r="O11741" t="s">
        <v>9682</v>
      </c>
      <c r="P11741">
        <v>17340000</v>
      </c>
      <c r="Q11741" t="s">
        <v>6636</v>
      </c>
      <c r="R11741" t="s">
        <v>6636</v>
      </c>
      <c r="S11741" s="12"/>
      <c r="T11741" s="13"/>
      <c r="U11741" t="s">
        <v>10498</v>
      </c>
    </row>
    <row r="11742" spans="1:21" x14ac:dyDescent="0.25">
      <c r="A11742" t="s">
        <v>6619</v>
      </c>
      <c r="B11742" s="12">
        <v>41561</v>
      </c>
      <c r="C11742" t="s">
        <v>15499</v>
      </c>
      <c r="D11742" s="11">
        <v>46184.7039351852</v>
      </c>
      <c r="E11742" t="s">
        <v>15500</v>
      </c>
      <c r="F11742" t="s">
        <v>6356</v>
      </c>
      <c r="G11742" t="s">
        <v>15501</v>
      </c>
      <c r="H11742" t="s">
        <v>6552</v>
      </c>
      <c r="I11742" t="s">
        <v>55</v>
      </c>
      <c r="J11742" t="s">
        <v>737</v>
      </c>
      <c r="K11742" t="s">
        <v>15502</v>
      </c>
      <c r="L11742" t="s">
        <v>15503</v>
      </c>
      <c r="M11742" t="s">
        <v>15504</v>
      </c>
      <c r="N11742" t="s">
        <v>9681</v>
      </c>
      <c r="O11742" t="s">
        <v>9682</v>
      </c>
      <c r="P11742">
        <v>4335000</v>
      </c>
      <c r="Q11742" t="s">
        <v>6636</v>
      </c>
      <c r="R11742" t="s">
        <v>6636</v>
      </c>
      <c r="S11742" s="12"/>
      <c r="T11742" s="13"/>
      <c r="U11742" t="s">
        <v>10498</v>
      </c>
    </row>
    <row r="11743" spans="1:21" x14ac:dyDescent="0.25">
      <c r="A11743" t="s">
        <v>6637</v>
      </c>
      <c r="B11743" s="12">
        <v>166328</v>
      </c>
      <c r="C11743" t="s">
        <v>15505</v>
      </c>
      <c r="D11743" s="11">
        <v>46185.4116782407</v>
      </c>
      <c r="E11743" t="s">
        <v>15506</v>
      </c>
      <c r="F11743" t="s">
        <v>6413</v>
      </c>
      <c r="G11743" t="s">
        <v>9971</v>
      </c>
      <c r="H11743" t="s">
        <v>6552</v>
      </c>
      <c r="I11743" t="s">
        <v>6640</v>
      </c>
      <c r="J11743" t="s">
        <v>6641</v>
      </c>
      <c r="K11743" t="s">
        <v>15507</v>
      </c>
      <c r="L11743" t="s">
        <v>15489</v>
      </c>
      <c r="M11743" t="s">
        <v>15508</v>
      </c>
      <c r="N11743" t="s">
        <v>7023</v>
      </c>
      <c r="O11743" t="s">
        <v>7250</v>
      </c>
      <c r="P11743">
        <v>4960000</v>
      </c>
      <c r="Q11743" t="s">
        <v>6636</v>
      </c>
      <c r="R11743" t="s">
        <v>6636</v>
      </c>
      <c r="S11743" s="12"/>
      <c r="T11743" s="13"/>
      <c r="U11743" t="s">
        <v>6636</v>
      </c>
    </row>
    <row r="11744" spans="1:21" x14ac:dyDescent="0.25">
      <c r="A11744" t="s">
        <v>6637</v>
      </c>
      <c r="B11744" s="12">
        <v>166328</v>
      </c>
      <c r="C11744" t="s">
        <v>15505</v>
      </c>
      <c r="D11744" s="11">
        <v>46185.4116782407</v>
      </c>
      <c r="E11744" t="s">
        <v>15506</v>
      </c>
      <c r="F11744" t="s">
        <v>6413</v>
      </c>
      <c r="G11744" t="s">
        <v>9975</v>
      </c>
      <c r="H11744" t="s">
        <v>6552</v>
      </c>
      <c r="I11744" t="s">
        <v>6640</v>
      </c>
      <c r="J11744" t="s">
        <v>6641</v>
      </c>
      <c r="K11744" t="s">
        <v>15507</v>
      </c>
      <c r="L11744" t="s">
        <v>15489</v>
      </c>
      <c r="M11744" t="s">
        <v>15508</v>
      </c>
      <c r="N11744" t="s">
        <v>7023</v>
      </c>
      <c r="O11744" t="s">
        <v>7250</v>
      </c>
      <c r="P11744">
        <v>4960000</v>
      </c>
      <c r="Q11744" t="s">
        <v>6636</v>
      </c>
      <c r="R11744" t="s">
        <v>6636</v>
      </c>
      <c r="S11744" s="12"/>
      <c r="T11744" s="13"/>
      <c r="U11744" t="s">
        <v>6636</v>
      </c>
    </row>
    <row r="11745" spans="1:21" x14ac:dyDescent="0.25">
      <c r="A11745" t="s">
        <v>6637</v>
      </c>
      <c r="B11745" s="12">
        <v>166328</v>
      </c>
      <c r="C11745" t="s">
        <v>15505</v>
      </c>
      <c r="D11745" s="11">
        <v>46185.4116782407</v>
      </c>
      <c r="E11745" t="s">
        <v>15506</v>
      </c>
      <c r="F11745" t="s">
        <v>6413</v>
      </c>
      <c r="G11745" t="s">
        <v>9976</v>
      </c>
      <c r="H11745" t="s">
        <v>6552</v>
      </c>
      <c r="I11745" t="s">
        <v>6640</v>
      </c>
      <c r="J11745" t="s">
        <v>6641</v>
      </c>
      <c r="K11745" t="s">
        <v>15507</v>
      </c>
      <c r="L11745" t="s">
        <v>15489</v>
      </c>
      <c r="M11745" t="s">
        <v>15508</v>
      </c>
      <c r="N11745" t="s">
        <v>7023</v>
      </c>
      <c r="O11745" t="s">
        <v>7250</v>
      </c>
      <c r="P11745">
        <v>4960000</v>
      </c>
      <c r="Q11745" t="s">
        <v>6636</v>
      </c>
      <c r="R11745" t="s">
        <v>6636</v>
      </c>
      <c r="S11745" s="12"/>
      <c r="T11745" s="13"/>
      <c r="U11745" t="s">
        <v>6636</v>
      </c>
    </row>
    <row r="11746" spans="1:21" x14ac:dyDescent="0.25">
      <c r="A11746" t="s">
        <v>6637</v>
      </c>
      <c r="B11746" s="12">
        <v>166328</v>
      </c>
      <c r="C11746" t="s">
        <v>15505</v>
      </c>
      <c r="D11746" s="11">
        <v>46185.4116782407</v>
      </c>
      <c r="E11746" t="s">
        <v>15506</v>
      </c>
      <c r="F11746" t="s">
        <v>6413</v>
      </c>
      <c r="G11746" t="s">
        <v>9977</v>
      </c>
      <c r="H11746" t="s">
        <v>6552</v>
      </c>
      <c r="I11746" t="s">
        <v>6640</v>
      </c>
      <c r="J11746" t="s">
        <v>6641</v>
      </c>
      <c r="K11746" t="s">
        <v>15507</v>
      </c>
      <c r="L11746" t="s">
        <v>15489</v>
      </c>
      <c r="M11746" t="s">
        <v>15508</v>
      </c>
      <c r="N11746" t="s">
        <v>7023</v>
      </c>
      <c r="O11746" t="s">
        <v>7250</v>
      </c>
      <c r="P11746">
        <v>4960000</v>
      </c>
      <c r="Q11746" t="s">
        <v>6636</v>
      </c>
      <c r="R11746" t="s">
        <v>6636</v>
      </c>
      <c r="S11746" s="12"/>
      <c r="T11746" s="13"/>
      <c r="U11746" t="s">
        <v>6636</v>
      </c>
    </row>
    <row r="11747" spans="1:21" x14ac:dyDescent="0.25">
      <c r="A11747" t="s">
        <v>6637</v>
      </c>
      <c r="B11747" s="12">
        <v>166328</v>
      </c>
      <c r="C11747" t="s">
        <v>15505</v>
      </c>
      <c r="D11747" s="11">
        <v>46185.4116782407</v>
      </c>
      <c r="E11747" t="s">
        <v>15506</v>
      </c>
      <c r="F11747" t="s">
        <v>6413</v>
      </c>
      <c r="G11747" t="s">
        <v>9978</v>
      </c>
      <c r="H11747" t="s">
        <v>6552</v>
      </c>
      <c r="I11747" t="s">
        <v>6640</v>
      </c>
      <c r="J11747" t="s">
        <v>6641</v>
      </c>
      <c r="K11747" t="s">
        <v>15507</v>
      </c>
      <c r="L11747" t="s">
        <v>15489</v>
      </c>
      <c r="M11747" t="s">
        <v>15508</v>
      </c>
      <c r="N11747" t="s">
        <v>7023</v>
      </c>
      <c r="O11747" t="s">
        <v>7250</v>
      </c>
      <c r="P11747">
        <v>4960000</v>
      </c>
      <c r="Q11747" t="s">
        <v>6636</v>
      </c>
      <c r="R11747" t="s">
        <v>6636</v>
      </c>
      <c r="S11747" s="12"/>
      <c r="T11747" s="13"/>
      <c r="U11747" t="s">
        <v>6636</v>
      </c>
    </row>
    <row r="11748" spans="1:21" x14ac:dyDescent="0.25">
      <c r="A11748" t="s">
        <v>6637</v>
      </c>
      <c r="B11748" s="12">
        <v>166328</v>
      </c>
      <c r="C11748" t="s">
        <v>15505</v>
      </c>
      <c r="D11748" s="11">
        <v>46185.4116782407</v>
      </c>
      <c r="E11748" t="s">
        <v>15506</v>
      </c>
      <c r="F11748" t="s">
        <v>6413</v>
      </c>
      <c r="G11748" t="s">
        <v>9979</v>
      </c>
      <c r="H11748" t="s">
        <v>6552</v>
      </c>
      <c r="I11748" t="s">
        <v>6640</v>
      </c>
      <c r="J11748" t="s">
        <v>6641</v>
      </c>
      <c r="K11748" t="s">
        <v>15507</v>
      </c>
      <c r="L11748" t="s">
        <v>15489</v>
      </c>
      <c r="M11748" t="s">
        <v>15508</v>
      </c>
      <c r="N11748" t="s">
        <v>7023</v>
      </c>
      <c r="O11748" t="s">
        <v>7250</v>
      </c>
      <c r="P11748">
        <v>4960000</v>
      </c>
      <c r="Q11748" t="s">
        <v>6636</v>
      </c>
      <c r="R11748" t="s">
        <v>6636</v>
      </c>
      <c r="S11748" s="12"/>
      <c r="T11748" s="13"/>
      <c r="U11748" t="s">
        <v>6636</v>
      </c>
    </row>
    <row r="11749" spans="1:21" x14ac:dyDescent="0.25">
      <c r="A11749" t="s">
        <v>6619</v>
      </c>
      <c r="B11749" s="12">
        <v>166328</v>
      </c>
      <c r="C11749" t="s">
        <v>15505</v>
      </c>
      <c r="D11749" s="11">
        <v>46185.4116782407</v>
      </c>
      <c r="E11749" t="s">
        <v>15506</v>
      </c>
      <c r="F11749" t="s">
        <v>6413</v>
      </c>
      <c r="G11749" t="s">
        <v>9971</v>
      </c>
      <c r="H11749" t="s">
        <v>6552</v>
      </c>
      <c r="I11749" t="s">
        <v>6640</v>
      </c>
      <c r="J11749" t="s">
        <v>6641</v>
      </c>
      <c r="K11749" t="s">
        <v>15507</v>
      </c>
      <c r="L11749" t="s">
        <v>15489</v>
      </c>
      <c r="M11749" t="s">
        <v>15508</v>
      </c>
      <c r="N11749" t="s">
        <v>7023</v>
      </c>
      <c r="O11749" t="s">
        <v>7250</v>
      </c>
      <c r="P11749">
        <v>4960000</v>
      </c>
      <c r="Q11749" t="s">
        <v>6636</v>
      </c>
      <c r="R11749" t="s">
        <v>6636</v>
      </c>
      <c r="S11749" s="12"/>
      <c r="T11749" s="13"/>
      <c r="U11749" t="s">
        <v>6636</v>
      </c>
    </row>
    <row r="11750" spans="1:21" x14ac:dyDescent="0.25">
      <c r="A11750" t="s">
        <v>6619</v>
      </c>
      <c r="B11750" s="12">
        <v>166328</v>
      </c>
      <c r="C11750" t="s">
        <v>15505</v>
      </c>
      <c r="D11750" s="11">
        <v>46185.4116782407</v>
      </c>
      <c r="E11750" t="s">
        <v>15506</v>
      </c>
      <c r="F11750" t="s">
        <v>6413</v>
      </c>
      <c r="G11750" t="s">
        <v>9975</v>
      </c>
      <c r="H11750" t="s">
        <v>6552</v>
      </c>
      <c r="I11750" t="s">
        <v>6640</v>
      </c>
      <c r="J11750" t="s">
        <v>6641</v>
      </c>
      <c r="K11750" t="s">
        <v>15507</v>
      </c>
      <c r="L11750" t="s">
        <v>15489</v>
      </c>
      <c r="M11750" t="s">
        <v>15508</v>
      </c>
      <c r="N11750" t="s">
        <v>7023</v>
      </c>
      <c r="O11750" t="s">
        <v>7250</v>
      </c>
      <c r="P11750">
        <v>4960000</v>
      </c>
      <c r="Q11750" t="s">
        <v>6636</v>
      </c>
      <c r="R11750" t="s">
        <v>6636</v>
      </c>
      <c r="S11750" s="12"/>
      <c r="T11750" s="13"/>
      <c r="U11750" t="s">
        <v>6636</v>
      </c>
    </row>
    <row r="11751" spans="1:21" x14ac:dyDescent="0.25">
      <c r="A11751" t="s">
        <v>6619</v>
      </c>
      <c r="B11751" s="12">
        <v>166328</v>
      </c>
      <c r="C11751" t="s">
        <v>15505</v>
      </c>
      <c r="D11751" s="11">
        <v>46185.4116782407</v>
      </c>
      <c r="E11751" t="s">
        <v>15506</v>
      </c>
      <c r="F11751" t="s">
        <v>6413</v>
      </c>
      <c r="G11751" t="s">
        <v>9976</v>
      </c>
      <c r="H11751" t="s">
        <v>6552</v>
      </c>
      <c r="I11751" t="s">
        <v>6640</v>
      </c>
      <c r="J11751" t="s">
        <v>6641</v>
      </c>
      <c r="K11751" t="s">
        <v>15507</v>
      </c>
      <c r="L11751" t="s">
        <v>15489</v>
      </c>
      <c r="M11751" t="s">
        <v>15508</v>
      </c>
      <c r="N11751" t="s">
        <v>7023</v>
      </c>
      <c r="O11751" t="s">
        <v>7250</v>
      </c>
      <c r="P11751">
        <v>4960000</v>
      </c>
      <c r="Q11751" t="s">
        <v>6636</v>
      </c>
      <c r="R11751" t="s">
        <v>6636</v>
      </c>
      <c r="S11751" s="12"/>
      <c r="T11751" s="13"/>
      <c r="U11751" t="s">
        <v>6636</v>
      </c>
    </row>
    <row r="11752" spans="1:21" x14ac:dyDescent="0.25">
      <c r="A11752" t="s">
        <v>6619</v>
      </c>
      <c r="B11752" s="12">
        <v>166328</v>
      </c>
      <c r="C11752" t="s">
        <v>15505</v>
      </c>
      <c r="D11752" s="11">
        <v>46185.4116782407</v>
      </c>
      <c r="E11752" t="s">
        <v>15506</v>
      </c>
      <c r="F11752" t="s">
        <v>6413</v>
      </c>
      <c r="G11752" t="s">
        <v>9977</v>
      </c>
      <c r="H11752" t="s">
        <v>6552</v>
      </c>
      <c r="I11752" t="s">
        <v>6640</v>
      </c>
      <c r="J11752" t="s">
        <v>6641</v>
      </c>
      <c r="K11752" t="s">
        <v>15507</v>
      </c>
      <c r="L11752" t="s">
        <v>15489</v>
      </c>
      <c r="M11752" t="s">
        <v>15508</v>
      </c>
      <c r="N11752" t="s">
        <v>7023</v>
      </c>
      <c r="O11752" t="s">
        <v>7250</v>
      </c>
      <c r="P11752">
        <v>4960000</v>
      </c>
      <c r="Q11752" t="s">
        <v>6636</v>
      </c>
      <c r="R11752" t="s">
        <v>6636</v>
      </c>
      <c r="S11752" s="12"/>
      <c r="T11752" s="13"/>
      <c r="U11752" t="s">
        <v>6636</v>
      </c>
    </row>
    <row r="11753" spans="1:21" x14ac:dyDescent="0.25">
      <c r="A11753" t="s">
        <v>6619</v>
      </c>
      <c r="B11753" s="12">
        <v>166328</v>
      </c>
      <c r="C11753" t="s">
        <v>15505</v>
      </c>
      <c r="D11753" s="11">
        <v>46185.4116782407</v>
      </c>
      <c r="E11753" t="s">
        <v>15506</v>
      </c>
      <c r="F11753" t="s">
        <v>6413</v>
      </c>
      <c r="G11753" t="s">
        <v>9978</v>
      </c>
      <c r="H11753" t="s">
        <v>6552</v>
      </c>
      <c r="I11753" t="s">
        <v>6640</v>
      </c>
      <c r="J11753" t="s">
        <v>6641</v>
      </c>
      <c r="K11753" t="s">
        <v>15507</v>
      </c>
      <c r="L11753" t="s">
        <v>15489</v>
      </c>
      <c r="M11753" t="s">
        <v>15508</v>
      </c>
      <c r="N11753" t="s">
        <v>7023</v>
      </c>
      <c r="O11753" t="s">
        <v>7250</v>
      </c>
      <c r="P11753">
        <v>4960000</v>
      </c>
      <c r="Q11753" t="s">
        <v>6636</v>
      </c>
      <c r="R11753" t="s">
        <v>6636</v>
      </c>
      <c r="S11753" s="12"/>
      <c r="T11753" s="13"/>
      <c r="U11753" t="s">
        <v>6636</v>
      </c>
    </row>
    <row r="11754" spans="1:21" x14ac:dyDescent="0.25">
      <c r="A11754" t="s">
        <v>6619</v>
      </c>
      <c r="B11754" s="12">
        <v>166328</v>
      </c>
      <c r="C11754" t="s">
        <v>15505</v>
      </c>
      <c r="D11754" s="11">
        <v>46185.4116782407</v>
      </c>
      <c r="E11754" t="s">
        <v>15506</v>
      </c>
      <c r="F11754" t="s">
        <v>6413</v>
      </c>
      <c r="G11754" t="s">
        <v>9979</v>
      </c>
      <c r="H11754" t="s">
        <v>6552</v>
      </c>
      <c r="I11754" t="s">
        <v>6640</v>
      </c>
      <c r="J11754" t="s">
        <v>6641</v>
      </c>
      <c r="K11754" t="s">
        <v>15507</v>
      </c>
      <c r="L11754" t="s">
        <v>15489</v>
      </c>
      <c r="M11754" t="s">
        <v>15508</v>
      </c>
      <c r="N11754" t="s">
        <v>7023</v>
      </c>
      <c r="O11754" t="s">
        <v>7250</v>
      </c>
      <c r="P11754">
        <v>4960000</v>
      </c>
      <c r="Q11754" t="s">
        <v>6636</v>
      </c>
      <c r="R11754" t="s">
        <v>6636</v>
      </c>
      <c r="S11754" s="12"/>
      <c r="T11754" s="13"/>
      <c r="U11754" t="s">
        <v>6636</v>
      </c>
    </row>
    <row r="11755" spans="1:21" x14ac:dyDescent="0.25">
      <c r="A11755" t="s">
        <v>6637</v>
      </c>
      <c r="B11755" s="12">
        <v>41582</v>
      </c>
      <c r="C11755" t="s">
        <v>15505</v>
      </c>
      <c r="D11755" s="11">
        <v>46185.4116782407</v>
      </c>
      <c r="E11755" t="s">
        <v>15506</v>
      </c>
      <c r="F11755" t="s">
        <v>6356</v>
      </c>
      <c r="G11755" t="s">
        <v>9971</v>
      </c>
      <c r="H11755" t="s">
        <v>6552</v>
      </c>
      <c r="I11755" t="s">
        <v>6640</v>
      </c>
      <c r="J11755" t="s">
        <v>6641</v>
      </c>
      <c r="K11755" t="s">
        <v>15507</v>
      </c>
      <c r="L11755" t="s">
        <v>15489</v>
      </c>
      <c r="M11755" t="s">
        <v>15508</v>
      </c>
      <c r="N11755" t="s">
        <v>7023</v>
      </c>
      <c r="O11755" t="s">
        <v>7250</v>
      </c>
      <c r="P11755">
        <v>1240000</v>
      </c>
      <c r="Q11755" t="s">
        <v>6636</v>
      </c>
      <c r="R11755" t="s">
        <v>6636</v>
      </c>
      <c r="S11755" s="12"/>
      <c r="T11755" s="13"/>
      <c r="U11755" t="s">
        <v>6636</v>
      </c>
    </row>
    <row r="11756" spans="1:21" x14ac:dyDescent="0.25">
      <c r="A11756" t="s">
        <v>6637</v>
      </c>
      <c r="B11756" s="12">
        <v>41582</v>
      </c>
      <c r="C11756" t="s">
        <v>15505</v>
      </c>
      <c r="D11756" s="11">
        <v>46185.4116782407</v>
      </c>
      <c r="E11756" t="s">
        <v>15506</v>
      </c>
      <c r="F11756" t="s">
        <v>6356</v>
      </c>
      <c r="G11756" t="s">
        <v>9975</v>
      </c>
      <c r="H11756" t="s">
        <v>6552</v>
      </c>
      <c r="I11756" t="s">
        <v>6640</v>
      </c>
      <c r="J11756" t="s">
        <v>6641</v>
      </c>
      <c r="K11756" t="s">
        <v>15507</v>
      </c>
      <c r="L11756" t="s">
        <v>15489</v>
      </c>
      <c r="M11756" t="s">
        <v>15508</v>
      </c>
      <c r="N11756" t="s">
        <v>7023</v>
      </c>
      <c r="O11756" t="s">
        <v>7250</v>
      </c>
      <c r="P11756">
        <v>1240000</v>
      </c>
      <c r="Q11756" t="s">
        <v>6636</v>
      </c>
      <c r="R11756" t="s">
        <v>6636</v>
      </c>
      <c r="S11756" s="12"/>
      <c r="T11756" s="13"/>
      <c r="U11756" t="s">
        <v>6636</v>
      </c>
    </row>
    <row r="11757" spans="1:21" x14ac:dyDescent="0.25">
      <c r="A11757" t="s">
        <v>6637</v>
      </c>
      <c r="B11757" s="12">
        <v>41582</v>
      </c>
      <c r="C11757" t="s">
        <v>15505</v>
      </c>
      <c r="D11757" s="11">
        <v>46185.4116782407</v>
      </c>
      <c r="E11757" t="s">
        <v>15506</v>
      </c>
      <c r="F11757" t="s">
        <v>6356</v>
      </c>
      <c r="G11757" t="s">
        <v>9976</v>
      </c>
      <c r="H11757" t="s">
        <v>6552</v>
      </c>
      <c r="I11757" t="s">
        <v>6640</v>
      </c>
      <c r="J11757" t="s">
        <v>6641</v>
      </c>
      <c r="K11757" t="s">
        <v>15507</v>
      </c>
      <c r="L11757" t="s">
        <v>15489</v>
      </c>
      <c r="M11757" t="s">
        <v>15508</v>
      </c>
      <c r="N11757" t="s">
        <v>7023</v>
      </c>
      <c r="O11757" t="s">
        <v>7250</v>
      </c>
      <c r="P11757">
        <v>1240000</v>
      </c>
      <c r="Q11757" t="s">
        <v>6636</v>
      </c>
      <c r="R11757" t="s">
        <v>6636</v>
      </c>
      <c r="S11757" s="12"/>
      <c r="T11757" s="13"/>
      <c r="U11757" t="s">
        <v>6636</v>
      </c>
    </row>
    <row r="11758" spans="1:21" x14ac:dyDescent="0.25">
      <c r="A11758" t="s">
        <v>6637</v>
      </c>
      <c r="B11758" s="12">
        <v>41582</v>
      </c>
      <c r="C11758" t="s">
        <v>15505</v>
      </c>
      <c r="D11758" s="11">
        <v>46185.4116782407</v>
      </c>
      <c r="E11758" t="s">
        <v>15506</v>
      </c>
      <c r="F11758" t="s">
        <v>6356</v>
      </c>
      <c r="G11758" t="s">
        <v>9977</v>
      </c>
      <c r="H11758" t="s">
        <v>6552</v>
      </c>
      <c r="I11758" t="s">
        <v>6640</v>
      </c>
      <c r="J11758" t="s">
        <v>6641</v>
      </c>
      <c r="K11758" t="s">
        <v>15507</v>
      </c>
      <c r="L11758" t="s">
        <v>15489</v>
      </c>
      <c r="M11758" t="s">
        <v>15508</v>
      </c>
      <c r="N11758" t="s">
        <v>7023</v>
      </c>
      <c r="O11758" t="s">
        <v>7250</v>
      </c>
      <c r="P11758">
        <v>1240000</v>
      </c>
      <c r="Q11758" t="s">
        <v>6636</v>
      </c>
      <c r="R11758" t="s">
        <v>6636</v>
      </c>
      <c r="S11758" s="12"/>
      <c r="T11758" s="13"/>
      <c r="U11758" t="s">
        <v>6636</v>
      </c>
    </row>
    <row r="11759" spans="1:21" x14ac:dyDescent="0.25">
      <c r="A11759" t="s">
        <v>6637</v>
      </c>
      <c r="B11759" s="12">
        <v>41582</v>
      </c>
      <c r="C11759" t="s">
        <v>15505</v>
      </c>
      <c r="D11759" s="11">
        <v>46185.4116782407</v>
      </c>
      <c r="E11759" t="s">
        <v>15506</v>
      </c>
      <c r="F11759" t="s">
        <v>6356</v>
      </c>
      <c r="G11759" t="s">
        <v>9978</v>
      </c>
      <c r="H11759" t="s">
        <v>6552</v>
      </c>
      <c r="I11759" t="s">
        <v>6640</v>
      </c>
      <c r="J11759" t="s">
        <v>6641</v>
      </c>
      <c r="K11759" t="s">
        <v>15507</v>
      </c>
      <c r="L11759" t="s">
        <v>15489</v>
      </c>
      <c r="M11759" t="s">
        <v>15508</v>
      </c>
      <c r="N11759" t="s">
        <v>7023</v>
      </c>
      <c r="O11759" t="s">
        <v>7250</v>
      </c>
      <c r="P11759">
        <v>1240000</v>
      </c>
      <c r="Q11759" t="s">
        <v>6636</v>
      </c>
      <c r="R11759" t="s">
        <v>6636</v>
      </c>
      <c r="S11759" s="12"/>
      <c r="T11759" s="13"/>
      <c r="U11759" t="s">
        <v>6636</v>
      </c>
    </row>
    <row r="11760" spans="1:21" x14ac:dyDescent="0.25">
      <c r="A11760" t="s">
        <v>6637</v>
      </c>
      <c r="B11760" s="12">
        <v>41582</v>
      </c>
      <c r="C11760" t="s">
        <v>15505</v>
      </c>
      <c r="D11760" s="11">
        <v>46185.4116782407</v>
      </c>
      <c r="E11760" t="s">
        <v>15506</v>
      </c>
      <c r="F11760" t="s">
        <v>6356</v>
      </c>
      <c r="G11760" t="s">
        <v>9979</v>
      </c>
      <c r="H11760" t="s">
        <v>6552</v>
      </c>
      <c r="I11760" t="s">
        <v>6640</v>
      </c>
      <c r="J11760" t="s">
        <v>6641</v>
      </c>
      <c r="K11760" t="s">
        <v>15507</v>
      </c>
      <c r="L11760" t="s">
        <v>15489</v>
      </c>
      <c r="M11760" t="s">
        <v>15508</v>
      </c>
      <c r="N11760" t="s">
        <v>7023</v>
      </c>
      <c r="O11760" t="s">
        <v>7250</v>
      </c>
      <c r="P11760">
        <v>1240000</v>
      </c>
      <c r="Q11760" t="s">
        <v>6636</v>
      </c>
      <c r="R11760" t="s">
        <v>6636</v>
      </c>
      <c r="S11760" s="12"/>
      <c r="T11760" s="13"/>
      <c r="U11760" t="s">
        <v>6636</v>
      </c>
    </row>
    <row r="11761" spans="1:21" x14ac:dyDescent="0.25">
      <c r="A11761" t="s">
        <v>6619</v>
      </c>
      <c r="B11761" s="12">
        <v>41582</v>
      </c>
      <c r="C11761" t="s">
        <v>15505</v>
      </c>
      <c r="D11761" s="11">
        <v>46185.4116782407</v>
      </c>
      <c r="E11761" t="s">
        <v>15506</v>
      </c>
      <c r="F11761" t="s">
        <v>6356</v>
      </c>
      <c r="G11761" t="s">
        <v>9971</v>
      </c>
      <c r="H11761" t="s">
        <v>6552</v>
      </c>
      <c r="I11761" t="s">
        <v>6640</v>
      </c>
      <c r="J11761" t="s">
        <v>6641</v>
      </c>
      <c r="K11761" t="s">
        <v>15507</v>
      </c>
      <c r="L11761" t="s">
        <v>15489</v>
      </c>
      <c r="M11761" t="s">
        <v>15508</v>
      </c>
      <c r="N11761" t="s">
        <v>7023</v>
      </c>
      <c r="O11761" t="s">
        <v>7250</v>
      </c>
      <c r="P11761">
        <v>1240000</v>
      </c>
      <c r="Q11761" t="s">
        <v>6636</v>
      </c>
      <c r="R11761" t="s">
        <v>6636</v>
      </c>
      <c r="S11761" s="12"/>
      <c r="T11761" s="13"/>
      <c r="U11761" t="s">
        <v>6636</v>
      </c>
    </row>
    <row r="11762" spans="1:21" x14ac:dyDescent="0.25">
      <c r="A11762" t="s">
        <v>6619</v>
      </c>
      <c r="B11762" s="12">
        <v>41582</v>
      </c>
      <c r="C11762" t="s">
        <v>15505</v>
      </c>
      <c r="D11762" s="11">
        <v>46185.4116782407</v>
      </c>
      <c r="E11762" t="s">
        <v>15506</v>
      </c>
      <c r="F11762" t="s">
        <v>6356</v>
      </c>
      <c r="G11762" t="s">
        <v>9975</v>
      </c>
      <c r="H11762" t="s">
        <v>6552</v>
      </c>
      <c r="I11762" t="s">
        <v>6640</v>
      </c>
      <c r="J11762" t="s">
        <v>6641</v>
      </c>
      <c r="K11762" t="s">
        <v>15507</v>
      </c>
      <c r="L11762" t="s">
        <v>15489</v>
      </c>
      <c r="M11762" t="s">
        <v>15508</v>
      </c>
      <c r="N11762" t="s">
        <v>7023</v>
      </c>
      <c r="O11762" t="s">
        <v>7250</v>
      </c>
      <c r="P11762">
        <v>1240000</v>
      </c>
      <c r="Q11762" t="s">
        <v>6636</v>
      </c>
      <c r="R11762" t="s">
        <v>6636</v>
      </c>
      <c r="S11762" s="12"/>
      <c r="T11762" s="13"/>
      <c r="U11762" t="s">
        <v>6636</v>
      </c>
    </row>
    <row r="11763" spans="1:21" x14ac:dyDescent="0.25">
      <c r="A11763" t="s">
        <v>6619</v>
      </c>
      <c r="B11763" s="12">
        <v>41582</v>
      </c>
      <c r="C11763" t="s">
        <v>15505</v>
      </c>
      <c r="D11763" s="11">
        <v>46185.4116782407</v>
      </c>
      <c r="E11763" t="s">
        <v>15506</v>
      </c>
      <c r="F11763" t="s">
        <v>6356</v>
      </c>
      <c r="G11763" t="s">
        <v>9976</v>
      </c>
      <c r="H11763" t="s">
        <v>6552</v>
      </c>
      <c r="I11763" t="s">
        <v>6640</v>
      </c>
      <c r="J11763" t="s">
        <v>6641</v>
      </c>
      <c r="K11763" t="s">
        <v>15507</v>
      </c>
      <c r="L11763" t="s">
        <v>15489</v>
      </c>
      <c r="M11763" t="s">
        <v>15508</v>
      </c>
      <c r="N11763" t="s">
        <v>7023</v>
      </c>
      <c r="O11763" t="s">
        <v>7250</v>
      </c>
      <c r="P11763">
        <v>1240000</v>
      </c>
      <c r="Q11763" t="s">
        <v>6636</v>
      </c>
      <c r="R11763" t="s">
        <v>6636</v>
      </c>
      <c r="S11763" s="12"/>
      <c r="T11763" s="13"/>
      <c r="U11763" t="s">
        <v>6636</v>
      </c>
    </row>
    <row r="11764" spans="1:21" x14ac:dyDescent="0.25">
      <c r="A11764" t="s">
        <v>6619</v>
      </c>
      <c r="B11764" s="12">
        <v>41582</v>
      </c>
      <c r="C11764" t="s">
        <v>15505</v>
      </c>
      <c r="D11764" s="11">
        <v>46185.4116782407</v>
      </c>
      <c r="E11764" t="s">
        <v>15506</v>
      </c>
      <c r="F11764" t="s">
        <v>6356</v>
      </c>
      <c r="G11764" t="s">
        <v>9977</v>
      </c>
      <c r="H11764" t="s">
        <v>6552</v>
      </c>
      <c r="I11764" t="s">
        <v>6640</v>
      </c>
      <c r="J11764" t="s">
        <v>6641</v>
      </c>
      <c r="K11764" t="s">
        <v>15507</v>
      </c>
      <c r="L11764" t="s">
        <v>15489</v>
      </c>
      <c r="M11764" t="s">
        <v>15508</v>
      </c>
      <c r="N11764" t="s">
        <v>7023</v>
      </c>
      <c r="O11764" t="s">
        <v>7250</v>
      </c>
      <c r="P11764">
        <v>1240000</v>
      </c>
      <c r="Q11764" t="s">
        <v>6636</v>
      </c>
      <c r="R11764" t="s">
        <v>6636</v>
      </c>
      <c r="S11764" s="12"/>
      <c r="T11764" s="13"/>
      <c r="U11764" t="s">
        <v>6636</v>
      </c>
    </row>
    <row r="11765" spans="1:21" x14ac:dyDescent="0.25">
      <c r="A11765" t="s">
        <v>6619</v>
      </c>
      <c r="B11765" s="12">
        <v>41582</v>
      </c>
      <c r="C11765" t="s">
        <v>15505</v>
      </c>
      <c r="D11765" s="11">
        <v>46185.4116782407</v>
      </c>
      <c r="E11765" t="s">
        <v>15506</v>
      </c>
      <c r="F11765" t="s">
        <v>6356</v>
      </c>
      <c r="G11765" t="s">
        <v>9978</v>
      </c>
      <c r="H11765" t="s">
        <v>6552</v>
      </c>
      <c r="I11765" t="s">
        <v>6640</v>
      </c>
      <c r="J11765" t="s">
        <v>6641</v>
      </c>
      <c r="K11765" t="s">
        <v>15507</v>
      </c>
      <c r="L11765" t="s">
        <v>15489</v>
      </c>
      <c r="M11765" t="s">
        <v>15508</v>
      </c>
      <c r="N11765" t="s">
        <v>7023</v>
      </c>
      <c r="O11765" t="s">
        <v>7250</v>
      </c>
      <c r="P11765">
        <v>1240000</v>
      </c>
      <c r="Q11765" t="s">
        <v>6636</v>
      </c>
      <c r="R11765" t="s">
        <v>6636</v>
      </c>
      <c r="S11765" s="12"/>
      <c r="T11765" s="13"/>
      <c r="U11765" t="s">
        <v>6636</v>
      </c>
    </row>
    <row r="11766" spans="1:21" x14ac:dyDescent="0.25">
      <c r="A11766" t="s">
        <v>6619</v>
      </c>
      <c r="B11766" s="12">
        <v>41582</v>
      </c>
      <c r="C11766" t="s">
        <v>15505</v>
      </c>
      <c r="D11766" s="11">
        <v>46185.4116782407</v>
      </c>
      <c r="E11766" t="s">
        <v>15506</v>
      </c>
      <c r="F11766" t="s">
        <v>6356</v>
      </c>
      <c r="G11766" t="s">
        <v>9979</v>
      </c>
      <c r="H11766" t="s">
        <v>6552</v>
      </c>
      <c r="I11766" t="s">
        <v>6640</v>
      </c>
      <c r="J11766" t="s">
        <v>6641</v>
      </c>
      <c r="K11766" t="s">
        <v>15507</v>
      </c>
      <c r="L11766" t="s">
        <v>15489</v>
      </c>
      <c r="M11766" t="s">
        <v>15508</v>
      </c>
      <c r="N11766" t="s">
        <v>7023</v>
      </c>
      <c r="O11766" t="s">
        <v>7250</v>
      </c>
      <c r="P11766">
        <v>1240000</v>
      </c>
      <c r="Q11766" t="s">
        <v>6636</v>
      </c>
      <c r="R11766" t="s">
        <v>6636</v>
      </c>
      <c r="S11766" s="12"/>
      <c r="T11766" s="13"/>
      <c r="U11766" t="s">
        <v>6636</v>
      </c>
    </row>
    <row r="11767" spans="1:21" x14ac:dyDescent="0.25">
      <c r="A11767" t="s">
        <v>6637</v>
      </c>
      <c r="B11767" s="12">
        <v>166700</v>
      </c>
      <c r="C11767" t="s">
        <v>15509</v>
      </c>
      <c r="D11767" s="11">
        <v>46186.566087963001</v>
      </c>
      <c r="E11767" t="s">
        <v>15510</v>
      </c>
      <c r="F11767" t="s">
        <v>6413</v>
      </c>
      <c r="G11767" t="s">
        <v>15494</v>
      </c>
      <c r="H11767" t="s">
        <v>6552</v>
      </c>
      <c r="I11767" t="s">
        <v>65</v>
      </c>
      <c r="J11767" t="s">
        <v>2226</v>
      </c>
      <c r="K11767" t="s">
        <v>15511</v>
      </c>
      <c r="L11767" t="s">
        <v>15496</v>
      </c>
      <c r="M11767" t="s">
        <v>15512</v>
      </c>
      <c r="N11767" t="s">
        <v>12129</v>
      </c>
      <c r="O11767" t="s">
        <v>12130</v>
      </c>
      <c r="P11767">
        <v>9120000</v>
      </c>
      <c r="Q11767" t="s">
        <v>6636</v>
      </c>
      <c r="R11767" t="s">
        <v>6636</v>
      </c>
      <c r="S11767" s="12"/>
      <c r="T11767" s="13"/>
      <c r="U11767" t="s">
        <v>7087</v>
      </c>
    </row>
    <row r="11768" spans="1:21" x14ac:dyDescent="0.25">
      <c r="A11768" t="s">
        <v>6637</v>
      </c>
      <c r="B11768" s="12">
        <v>166700</v>
      </c>
      <c r="C11768" t="s">
        <v>15509</v>
      </c>
      <c r="D11768" s="11">
        <v>46186.566087963001</v>
      </c>
      <c r="E11768" t="s">
        <v>15510</v>
      </c>
      <c r="F11768" t="s">
        <v>6413</v>
      </c>
      <c r="G11768" t="s">
        <v>15498</v>
      </c>
      <c r="H11768" t="s">
        <v>6552</v>
      </c>
      <c r="I11768" t="s">
        <v>65</v>
      </c>
      <c r="J11768" t="s">
        <v>2226</v>
      </c>
      <c r="K11768" t="s">
        <v>15511</v>
      </c>
      <c r="L11768" t="s">
        <v>15496</v>
      </c>
      <c r="M11768" t="s">
        <v>15512</v>
      </c>
      <c r="N11768" t="s">
        <v>12129</v>
      </c>
      <c r="O11768" t="s">
        <v>12130</v>
      </c>
      <c r="P11768">
        <v>9120000</v>
      </c>
      <c r="Q11768" t="s">
        <v>6636</v>
      </c>
      <c r="R11768" t="s">
        <v>6636</v>
      </c>
      <c r="S11768" s="12"/>
      <c r="T11768" s="13"/>
      <c r="U11768" t="s">
        <v>7087</v>
      </c>
    </row>
    <row r="11769" spans="1:21" x14ac:dyDescent="0.25">
      <c r="A11769" t="s">
        <v>6637</v>
      </c>
      <c r="B11769" s="12">
        <v>41675</v>
      </c>
      <c r="C11769" t="s">
        <v>15509</v>
      </c>
      <c r="D11769" s="11">
        <v>46186.566087963001</v>
      </c>
      <c r="E11769" t="s">
        <v>15510</v>
      </c>
      <c r="F11769" t="s">
        <v>6356</v>
      </c>
      <c r="G11769" t="s">
        <v>15494</v>
      </c>
      <c r="H11769" t="s">
        <v>6552</v>
      </c>
      <c r="I11769" t="s">
        <v>65</v>
      </c>
      <c r="J11769" t="s">
        <v>2226</v>
      </c>
      <c r="K11769" t="s">
        <v>15511</v>
      </c>
      <c r="L11769" t="s">
        <v>15496</v>
      </c>
      <c r="M11769" t="s">
        <v>15512</v>
      </c>
      <c r="N11769" t="s">
        <v>12129</v>
      </c>
      <c r="O11769" t="s">
        <v>12130</v>
      </c>
      <c r="P11769">
        <v>2280000</v>
      </c>
      <c r="Q11769" t="s">
        <v>6636</v>
      </c>
      <c r="R11769" t="s">
        <v>6636</v>
      </c>
      <c r="S11769" s="12"/>
      <c r="T11769" s="13"/>
      <c r="U11769" t="s">
        <v>7087</v>
      </c>
    </row>
    <row r="11770" spans="1:21" x14ac:dyDescent="0.25">
      <c r="A11770" t="s">
        <v>6637</v>
      </c>
      <c r="B11770" s="12">
        <v>41675</v>
      </c>
      <c r="C11770" t="s">
        <v>15509</v>
      </c>
      <c r="D11770" s="11">
        <v>46186.566087963001</v>
      </c>
      <c r="E11770" t="s">
        <v>15510</v>
      </c>
      <c r="F11770" t="s">
        <v>6356</v>
      </c>
      <c r="G11770" t="s">
        <v>15498</v>
      </c>
      <c r="H11770" t="s">
        <v>6552</v>
      </c>
      <c r="I11770" t="s">
        <v>65</v>
      </c>
      <c r="J11770" t="s">
        <v>2226</v>
      </c>
      <c r="K11770" t="s">
        <v>15511</v>
      </c>
      <c r="L11770" t="s">
        <v>15496</v>
      </c>
      <c r="M11770" t="s">
        <v>15512</v>
      </c>
      <c r="N11770" t="s">
        <v>12129</v>
      </c>
      <c r="O11770" t="s">
        <v>12130</v>
      </c>
      <c r="P11770">
        <v>2280000</v>
      </c>
      <c r="Q11770" t="s">
        <v>6636</v>
      </c>
      <c r="R11770" t="s">
        <v>6636</v>
      </c>
      <c r="S11770" s="12"/>
      <c r="T11770" s="13"/>
      <c r="U11770" t="s">
        <v>7087</v>
      </c>
    </row>
    <row r="11771" spans="1:21" x14ac:dyDescent="0.25">
      <c r="A11771" t="s">
        <v>6619</v>
      </c>
      <c r="B11771" s="12">
        <v>166700</v>
      </c>
      <c r="C11771" t="s">
        <v>15509</v>
      </c>
      <c r="D11771" s="11">
        <v>46186.6000810185</v>
      </c>
      <c r="E11771" t="s">
        <v>15510</v>
      </c>
      <c r="F11771" t="s">
        <v>6413</v>
      </c>
      <c r="G11771" t="s">
        <v>15494</v>
      </c>
      <c r="H11771" t="s">
        <v>6552</v>
      </c>
      <c r="I11771" t="s">
        <v>65</v>
      </c>
      <c r="J11771" t="s">
        <v>2226</v>
      </c>
      <c r="K11771" t="s">
        <v>15511</v>
      </c>
      <c r="L11771" t="s">
        <v>15496</v>
      </c>
      <c r="M11771" t="s">
        <v>15512</v>
      </c>
      <c r="N11771" t="s">
        <v>12129</v>
      </c>
      <c r="O11771" t="s">
        <v>12130</v>
      </c>
      <c r="P11771">
        <v>9120000</v>
      </c>
      <c r="Q11771" t="s">
        <v>6636</v>
      </c>
      <c r="R11771" t="s">
        <v>6636</v>
      </c>
      <c r="S11771" s="12"/>
      <c r="T11771" s="13"/>
      <c r="U11771" t="s">
        <v>7087</v>
      </c>
    </row>
    <row r="11772" spans="1:21" x14ac:dyDescent="0.25">
      <c r="A11772" t="s">
        <v>6619</v>
      </c>
      <c r="B11772" s="12">
        <v>166700</v>
      </c>
      <c r="C11772" t="s">
        <v>15509</v>
      </c>
      <c r="D11772" s="11">
        <v>46186.6000810185</v>
      </c>
      <c r="E11772" t="s">
        <v>15510</v>
      </c>
      <c r="F11772" t="s">
        <v>6413</v>
      </c>
      <c r="G11772" t="s">
        <v>15498</v>
      </c>
      <c r="H11772" t="s">
        <v>6552</v>
      </c>
      <c r="I11772" t="s">
        <v>65</v>
      </c>
      <c r="J11772" t="s">
        <v>2226</v>
      </c>
      <c r="K11772" t="s">
        <v>15511</v>
      </c>
      <c r="L11772" t="s">
        <v>15496</v>
      </c>
      <c r="M11772" t="s">
        <v>15512</v>
      </c>
      <c r="N11772" t="s">
        <v>12129</v>
      </c>
      <c r="O11772" t="s">
        <v>12130</v>
      </c>
      <c r="P11772">
        <v>9120000</v>
      </c>
      <c r="Q11772" t="s">
        <v>6636</v>
      </c>
      <c r="R11772" t="s">
        <v>6636</v>
      </c>
      <c r="S11772" s="12"/>
      <c r="T11772" s="13"/>
      <c r="U11772" t="s">
        <v>7087</v>
      </c>
    </row>
    <row r="11773" spans="1:21" x14ac:dyDescent="0.25">
      <c r="A11773" t="s">
        <v>6619</v>
      </c>
      <c r="B11773" s="12">
        <v>41675</v>
      </c>
      <c r="C11773" t="s">
        <v>15509</v>
      </c>
      <c r="D11773" s="11">
        <v>46186.6000810185</v>
      </c>
      <c r="E11773" t="s">
        <v>15510</v>
      </c>
      <c r="F11773" t="s">
        <v>6356</v>
      </c>
      <c r="G11773" t="s">
        <v>15494</v>
      </c>
      <c r="H11773" t="s">
        <v>6552</v>
      </c>
      <c r="I11773" t="s">
        <v>65</v>
      </c>
      <c r="J11773" t="s">
        <v>2226</v>
      </c>
      <c r="K11773" t="s">
        <v>15511</v>
      </c>
      <c r="L11773" t="s">
        <v>15496</v>
      </c>
      <c r="M11773" t="s">
        <v>15512</v>
      </c>
      <c r="N11773" t="s">
        <v>12129</v>
      </c>
      <c r="O11773" t="s">
        <v>12130</v>
      </c>
      <c r="P11773">
        <v>2280000</v>
      </c>
      <c r="Q11773" t="s">
        <v>6636</v>
      </c>
      <c r="R11773" t="s">
        <v>6636</v>
      </c>
      <c r="S11773" s="12"/>
      <c r="T11773" s="13"/>
      <c r="U11773" t="s">
        <v>7087</v>
      </c>
    </row>
    <row r="11774" spans="1:21" x14ac:dyDescent="0.25">
      <c r="A11774" t="s">
        <v>6619</v>
      </c>
      <c r="B11774" s="12">
        <v>41675</v>
      </c>
      <c r="C11774" t="s">
        <v>15509</v>
      </c>
      <c r="D11774" s="11">
        <v>46186.6000810185</v>
      </c>
      <c r="E11774" t="s">
        <v>15510</v>
      </c>
      <c r="F11774" t="s">
        <v>6356</v>
      </c>
      <c r="G11774" t="s">
        <v>15498</v>
      </c>
      <c r="H11774" t="s">
        <v>6552</v>
      </c>
      <c r="I11774" t="s">
        <v>65</v>
      </c>
      <c r="J11774" t="s">
        <v>2226</v>
      </c>
      <c r="K11774" t="s">
        <v>15511</v>
      </c>
      <c r="L11774" t="s">
        <v>15496</v>
      </c>
      <c r="M11774" t="s">
        <v>15512</v>
      </c>
      <c r="N11774" t="s">
        <v>12129</v>
      </c>
      <c r="O11774" t="s">
        <v>12130</v>
      </c>
      <c r="P11774">
        <v>2280000</v>
      </c>
      <c r="Q11774" t="s">
        <v>6636</v>
      </c>
      <c r="R11774" t="s">
        <v>6636</v>
      </c>
      <c r="S11774" s="12"/>
      <c r="T11774" s="13"/>
      <c r="U11774" t="s">
        <v>7087</v>
      </c>
    </row>
    <row r="11775" spans="1:21" x14ac:dyDescent="0.25">
      <c r="A11775" t="s">
        <v>6637</v>
      </c>
      <c r="B11775" s="12">
        <v>168928</v>
      </c>
      <c r="C11775" t="s">
        <v>15513</v>
      </c>
      <c r="D11775" s="11">
        <v>46195.480023148099</v>
      </c>
      <c r="E11775" t="s">
        <v>15514</v>
      </c>
      <c r="F11775" t="s">
        <v>6413</v>
      </c>
      <c r="G11775" t="s">
        <v>15515</v>
      </c>
      <c r="H11775" t="s">
        <v>6552</v>
      </c>
      <c r="I11775" t="s">
        <v>65</v>
      </c>
      <c r="J11775" t="s">
        <v>132</v>
      </c>
      <c r="K11775" t="s">
        <v>15516</v>
      </c>
      <c r="L11775" t="s">
        <v>15517</v>
      </c>
      <c r="M11775" t="s">
        <v>15518</v>
      </c>
      <c r="N11775" t="s">
        <v>7001</v>
      </c>
      <c r="O11775" t="s">
        <v>7081</v>
      </c>
      <c r="P11775">
        <v>7716000</v>
      </c>
      <c r="Q11775" t="s">
        <v>6636</v>
      </c>
      <c r="R11775" t="s">
        <v>6636</v>
      </c>
      <c r="S11775" s="12"/>
      <c r="T11775" s="13"/>
      <c r="U11775" t="s">
        <v>6724</v>
      </c>
    </row>
    <row r="11776" spans="1:21" x14ac:dyDescent="0.25">
      <c r="A11776" t="s">
        <v>6637</v>
      </c>
      <c r="B11776" s="12">
        <v>168928</v>
      </c>
      <c r="C11776" t="s">
        <v>15513</v>
      </c>
      <c r="D11776" s="11">
        <v>46195.480023148099</v>
      </c>
      <c r="E11776" t="s">
        <v>15514</v>
      </c>
      <c r="F11776" t="s">
        <v>6413</v>
      </c>
      <c r="G11776" t="s">
        <v>15519</v>
      </c>
      <c r="H11776" t="s">
        <v>6552</v>
      </c>
      <c r="I11776" t="s">
        <v>65</v>
      </c>
      <c r="J11776" t="s">
        <v>132</v>
      </c>
      <c r="K11776" t="s">
        <v>15516</v>
      </c>
      <c r="L11776" t="s">
        <v>15517</v>
      </c>
      <c r="M11776" t="s">
        <v>15518</v>
      </c>
      <c r="N11776" t="s">
        <v>7001</v>
      </c>
      <c r="O11776" t="s">
        <v>7081</v>
      </c>
      <c r="P11776">
        <v>7716000</v>
      </c>
      <c r="Q11776" t="s">
        <v>6636</v>
      </c>
      <c r="R11776" t="s">
        <v>6636</v>
      </c>
      <c r="S11776" s="12"/>
      <c r="T11776" s="13"/>
      <c r="U11776" t="s">
        <v>6724</v>
      </c>
    </row>
    <row r="11777" spans="1:21" x14ac:dyDescent="0.25">
      <c r="A11777" t="s">
        <v>6637</v>
      </c>
      <c r="B11777" s="12">
        <v>42232</v>
      </c>
      <c r="C11777" t="s">
        <v>15513</v>
      </c>
      <c r="D11777" s="11">
        <v>46195.480023148099</v>
      </c>
      <c r="E11777" t="s">
        <v>15514</v>
      </c>
      <c r="F11777" t="s">
        <v>6356</v>
      </c>
      <c r="G11777" t="s">
        <v>15515</v>
      </c>
      <c r="H11777" t="s">
        <v>6552</v>
      </c>
      <c r="I11777" t="s">
        <v>65</v>
      </c>
      <c r="J11777" t="s">
        <v>132</v>
      </c>
      <c r="K11777" t="s">
        <v>15516</v>
      </c>
      <c r="L11777" t="s">
        <v>15517</v>
      </c>
      <c r="M11777" t="s">
        <v>15518</v>
      </c>
      <c r="N11777" t="s">
        <v>7001</v>
      </c>
      <c r="O11777" t="s">
        <v>7081</v>
      </c>
      <c r="P11777">
        <v>1929000</v>
      </c>
      <c r="Q11777" t="s">
        <v>6636</v>
      </c>
      <c r="R11777" t="s">
        <v>6636</v>
      </c>
      <c r="S11777" s="12"/>
      <c r="T11777" s="13"/>
      <c r="U11777" t="s">
        <v>6724</v>
      </c>
    </row>
    <row r="11778" spans="1:21" x14ac:dyDescent="0.25">
      <c r="A11778" t="s">
        <v>6637</v>
      </c>
      <c r="B11778" s="12">
        <v>42232</v>
      </c>
      <c r="C11778" t="s">
        <v>15513</v>
      </c>
      <c r="D11778" s="11">
        <v>46195.480023148099</v>
      </c>
      <c r="E11778" t="s">
        <v>15514</v>
      </c>
      <c r="F11778" t="s">
        <v>6356</v>
      </c>
      <c r="G11778" t="s">
        <v>15519</v>
      </c>
      <c r="H11778" t="s">
        <v>6552</v>
      </c>
      <c r="I11778" t="s">
        <v>65</v>
      </c>
      <c r="J11778" t="s">
        <v>132</v>
      </c>
      <c r="K11778" t="s">
        <v>15516</v>
      </c>
      <c r="L11778" t="s">
        <v>15517</v>
      </c>
      <c r="M11778" t="s">
        <v>15518</v>
      </c>
      <c r="N11778" t="s">
        <v>7001</v>
      </c>
      <c r="O11778" t="s">
        <v>7081</v>
      </c>
      <c r="P11778">
        <v>1929000</v>
      </c>
      <c r="Q11778" t="s">
        <v>6636</v>
      </c>
      <c r="R11778" t="s">
        <v>6636</v>
      </c>
      <c r="S11778" s="12"/>
      <c r="T11778" s="13"/>
      <c r="U11778" t="s">
        <v>6724</v>
      </c>
    </row>
    <row r="11779" spans="1:21" x14ac:dyDescent="0.25">
      <c r="A11779" t="s">
        <v>6619</v>
      </c>
      <c r="B11779" s="12">
        <v>168928</v>
      </c>
      <c r="C11779" t="s">
        <v>15513</v>
      </c>
      <c r="D11779" s="11">
        <v>46195.517615740697</v>
      </c>
      <c r="E11779" t="s">
        <v>15514</v>
      </c>
      <c r="F11779" t="s">
        <v>6413</v>
      </c>
      <c r="G11779" t="s">
        <v>15515</v>
      </c>
      <c r="H11779" t="s">
        <v>6552</v>
      </c>
      <c r="I11779" t="s">
        <v>65</v>
      </c>
      <c r="J11779" t="s">
        <v>132</v>
      </c>
      <c r="K11779" t="s">
        <v>15516</v>
      </c>
      <c r="L11779" t="s">
        <v>15517</v>
      </c>
      <c r="M11779" t="s">
        <v>15518</v>
      </c>
      <c r="N11779" t="s">
        <v>7001</v>
      </c>
      <c r="O11779" t="s">
        <v>7081</v>
      </c>
      <c r="P11779">
        <v>7716000</v>
      </c>
      <c r="Q11779" t="s">
        <v>6636</v>
      </c>
      <c r="R11779" t="s">
        <v>6636</v>
      </c>
      <c r="S11779" s="12"/>
      <c r="T11779" s="13"/>
      <c r="U11779" t="s">
        <v>6724</v>
      </c>
    </row>
    <row r="11780" spans="1:21" x14ac:dyDescent="0.25">
      <c r="A11780" t="s">
        <v>6619</v>
      </c>
      <c r="B11780" s="12">
        <v>168928</v>
      </c>
      <c r="C11780" t="s">
        <v>15513</v>
      </c>
      <c r="D11780" s="11">
        <v>46195.517615740697</v>
      </c>
      <c r="E11780" t="s">
        <v>15514</v>
      </c>
      <c r="F11780" t="s">
        <v>6413</v>
      </c>
      <c r="G11780" t="s">
        <v>15519</v>
      </c>
      <c r="H11780" t="s">
        <v>6552</v>
      </c>
      <c r="I11780" t="s">
        <v>65</v>
      </c>
      <c r="J11780" t="s">
        <v>132</v>
      </c>
      <c r="K11780" t="s">
        <v>15516</v>
      </c>
      <c r="L11780" t="s">
        <v>15517</v>
      </c>
      <c r="M11780" t="s">
        <v>15518</v>
      </c>
      <c r="N11780" t="s">
        <v>7001</v>
      </c>
      <c r="O11780" t="s">
        <v>7081</v>
      </c>
      <c r="P11780">
        <v>7716000</v>
      </c>
      <c r="Q11780" t="s">
        <v>6636</v>
      </c>
      <c r="R11780" t="s">
        <v>6636</v>
      </c>
      <c r="S11780" s="12"/>
      <c r="T11780" s="13"/>
      <c r="U11780" t="s">
        <v>6724</v>
      </c>
    </row>
    <row r="11781" spans="1:21" x14ac:dyDescent="0.25">
      <c r="A11781" t="s">
        <v>6619</v>
      </c>
      <c r="B11781" s="12">
        <v>42232</v>
      </c>
      <c r="C11781" t="s">
        <v>15513</v>
      </c>
      <c r="D11781" s="11">
        <v>46195.517615740697</v>
      </c>
      <c r="E11781" t="s">
        <v>15514</v>
      </c>
      <c r="F11781" t="s">
        <v>6356</v>
      </c>
      <c r="G11781" t="s">
        <v>15515</v>
      </c>
      <c r="H11781" t="s">
        <v>6552</v>
      </c>
      <c r="I11781" t="s">
        <v>65</v>
      </c>
      <c r="J11781" t="s">
        <v>132</v>
      </c>
      <c r="K11781" t="s">
        <v>15516</v>
      </c>
      <c r="L11781" t="s">
        <v>15517</v>
      </c>
      <c r="M11781" t="s">
        <v>15518</v>
      </c>
      <c r="N11781" t="s">
        <v>7001</v>
      </c>
      <c r="O11781" t="s">
        <v>7081</v>
      </c>
      <c r="P11781">
        <v>1929000</v>
      </c>
      <c r="Q11781" t="s">
        <v>6636</v>
      </c>
      <c r="R11781" t="s">
        <v>6636</v>
      </c>
      <c r="S11781" s="12"/>
      <c r="T11781" s="13"/>
      <c r="U11781" t="s">
        <v>6724</v>
      </c>
    </row>
    <row r="11782" spans="1:21" x14ac:dyDescent="0.25">
      <c r="A11782" t="s">
        <v>6619</v>
      </c>
      <c r="B11782" s="12">
        <v>42232</v>
      </c>
      <c r="C11782" t="s">
        <v>15513</v>
      </c>
      <c r="D11782" s="11">
        <v>46195.517615740697</v>
      </c>
      <c r="E11782" t="s">
        <v>15514</v>
      </c>
      <c r="F11782" t="s">
        <v>6356</v>
      </c>
      <c r="G11782" t="s">
        <v>15519</v>
      </c>
      <c r="H11782" t="s">
        <v>6552</v>
      </c>
      <c r="I11782" t="s">
        <v>65</v>
      </c>
      <c r="J11782" t="s">
        <v>132</v>
      </c>
      <c r="K11782" t="s">
        <v>15516</v>
      </c>
      <c r="L11782" t="s">
        <v>15517</v>
      </c>
      <c r="M11782" t="s">
        <v>15518</v>
      </c>
      <c r="N11782" t="s">
        <v>7001</v>
      </c>
      <c r="O11782" t="s">
        <v>7081</v>
      </c>
      <c r="P11782">
        <v>1929000</v>
      </c>
      <c r="Q11782" t="s">
        <v>6636</v>
      </c>
      <c r="R11782" t="s">
        <v>6636</v>
      </c>
      <c r="S11782" s="12"/>
      <c r="T11782" s="13"/>
      <c r="U11782" t="s">
        <v>6724</v>
      </c>
    </row>
    <row r="11783" spans="1:21" x14ac:dyDescent="0.25">
      <c r="A11783" t="s">
        <v>6637</v>
      </c>
      <c r="B11783" s="12">
        <v>170048</v>
      </c>
      <c r="C11783" t="s">
        <v>15520</v>
      </c>
      <c r="D11783" s="11">
        <v>46200.282291666699</v>
      </c>
      <c r="E11783" t="s">
        <v>15521</v>
      </c>
      <c r="F11783" t="s">
        <v>6413</v>
      </c>
      <c r="G11783" t="s">
        <v>15522</v>
      </c>
      <c r="H11783" t="s">
        <v>6552</v>
      </c>
      <c r="I11783" t="s">
        <v>65</v>
      </c>
      <c r="J11783" t="s">
        <v>2226</v>
      </c>
      <c r="K11783" t="s">
        <v>15523</v>
      </c>
      <c r="L11783" t="s">
        <v>15524</v>
      </c>
      <c r="M11783" t="s">
        <v>15525</v>
      </c>
      <c r="N11783" t="s">
        <v>7001</v>
      </c>
      <c r="O11783" t="s">
        <v>7081</v>
      </c>
      <c r="P11783">
        <v>6112000</v>
      </c>
      <c r="Q11783" t="s">
        <v>6636</v>
      </c>
      <c r="R11783" t="s">
        <v>6636</v>
      </c>
      <c r="S11783" s="12"/>
      <c r="T11783" s="13"/>
      <c r="U11783" t="s">
        <v>6636</v>
      </c>
    </row>
    <row r="11784" spans="1:21" x14ac:dyDescent="0.25">
      <c r="A11784" t="s">
        <v>6637</v>
      </c>
      <c r="B11784" s="12">
        <v>170048</v>
      </c>
      <c r="C11784" t="s">
        <v>15520</v>
      </c>
      <c r="D11784" s="11">
        <v>46200.282291666699</v>
      </c>
      <c r="E11784" t="s">
        <v>15521</v>
      </c>
      <c r="F11784" t="s">
        <v>6413</v>
      </c>
      <c r="G11784" t="s">
        <v>15526</v>
      </c>
      <c r="H11784" t="s">
        <v>6552</v>
      </c>
      <c r="I11784" t="s">
        <v>65</v>
      </c>
      <c r="J11784" t="s">
        <v>2226</v>
      </c>
      <c r="K11784" t="s">
        <v>15523</v>
      </c>
      <c r="L11784" t="s">
        <v>15524</v>
      </c>
      <c r="M11784" t="s">
        <v>15525</v>
      </c>
      <c r="N11784" t="s">
        <v>7001</v>
      </c>
      <c r="O11784" t="s">
        <v>7081</v>
      </c>
      <c r="P11784">
        <v>6112000</v>
      </c>
      <c r="Q11784" t="s">
        <v>6636</v>
      </c>
      <c r="R11784" t="s">
        <v>6636</v>
      </c>
      <c r="S11784" s="12"/>
      <c r="T11784" s="13"/>
      <c r="U11784" t="s">
        <v>6636</v>
      </c>
    </row>
    <row r="11785" spans="1:21" x14ac:dyDescent="0.25">
      <c r="A11785" t="s">
        <v>6637</v>
      </c>
      <c r="B11785" s="12">
        <v>42512</v>
      </c>
      <c r="C11785" t="s">
        <v>15520</v>
      </c>
      <c r="D11785" s="11">
        <v>46200.282291666699</v>
      </c>
      <c r="E11785" t="s">
        <v>15521</v>
      </c>
      <c r="F11785" t="s">
        <v>6356</v>
      </c>
      <c r="G11785" t="s">
        <v>15522</v>
      </c>
      <c r="H11785" t="s">
        <v>6552</v>
      </c>
      <c r="I11785" t="s">
        <v>65</v>
      </c>
      <c r="J11785" t="s">
        <v>2226</v>
      </c>
      <c r="K11785" t="s">
        <v>15523</v>
      </c>
      <c r="L11785" t="s">
        <v>15524</v>
      </c>
      <c r="M11785" t="s">
        <v>15525</v>
      </c>
      <c r="N11785" t="s">
        <v>7001</v>
      </c>
      <c r="O11785" t="s">
        <v>7081</v>
      </c>
      <c r="P11785">
        <v>1528000</v>
      </c>
      <c r="Q11785" t="s">
        <v>6636</v>
      </c>
      <c r="R11785" t="s">
        <v>6636</v>
      </c>
      <c r="S11785" s="12"/>
      <c r="T11785" s="13"/>
      <c r="U11785" t="s">
        <v>6636</v>
      </c>
    </row>
    <row r="11786" spans="1:21" x14ac:dyDescent="0.25">
      <c r="A11786" t="s">
        <v>6637</v>
      </c>
      <c r="B11786" s="12">
        <v>42512</v>
      </c>
      <c r="C11786" t="s">
        <v>15520</v>
      </c>
      <c r="D11786" s="11">
        <v>46200.282291666699</v>
      </c>
      <c r="E11786" t="s">
        <v>15521</v>
      </c>
      <c r="F11786" t="s">
        <v>6356</v>
      </c>
      <c r="G11786" t="s">
        <v>15526</v>
      </c>
      <c r="H11786" t="s">
        <v>6552</v>
      </c>
      <c r="I11786" t="s">
        <v>65</v>
      </c>
      <c r="J11786" t="s">
        <v>2226</v>
      </c>
      <c r="K11786" t="s">
        <v>15523</v>
      </c>
      <c r="L11786" t="s">
        <v>15524</v>
      </c>
      <c r="M11786" t="s">
        <v>15525</v>
      </c>
      <c r="N11786" t="s">
        <v>7001</v>
      </c>
      <c r="O11786" t="s">
        <v>7081</v>
      </c>
      <c r="P11786">
        <v>1528000</v>
      </c>
      <c r="Q11786" t="s">
        <v>6636</v>
      </c>
      <c r="R11786" t="s">
        <v>6636</v>
      </c>
      <c r="S11786" s="12"/>
      <c r="T11786" s="13"/>
      <c r="U11786" t="s">
        <v>6636</v>
      </c>
    </row>
    <row r="11787" spans="1:21" x14ac:dyDescent="0.25">
      <c r="A11787" t="s">
        <v>6619</v>
      </c>
      <c r="B11787" s="12">
        <v>170048</v>
      </c>
      <c r="C11787" t="s">
        <v>15520</v>
      </c>
      <c r="D11787" s="11">
        <v>46200.511574074102</v>
      </c>
      <c r="E11787" t="s">
        <v>15521</v>
      </c>
      <c r="F11787" t="s">
        <v>6413</v>
      </c>
      <c r="G11787" t="s">
        <v>15522</v>
      </c>
      <c r="H11787" t="s">
        <v>6552</v>
      </c>
      <c r="I11787" t="s">
        <v>65</v>
      </c>
      <c r="J11787" t="s">
        <v>2226</v>
      </c>
      <c r="K11787" t="s">
        <v>15523</v>
      </c>
      <c r="L11787" t="s">
        <v>15524</v>
      </c>
      <c r="M11787" t="s">
        <v>15525</v>
      </c>
      <c r="N11787" t="s">
        <v>7001</v>
      </c>
      <c r="O11787" t="s">
        <v>7081</v>
      </c>
      <c r="P11787">
        <v>6112000</v>
      </c>
      <c r="Q11787" t="s">
        <v>6636</v>
      </c>
      <c r="R11787" t="s">
        <v>6636</v>
      </c>
      <c r="S11787" s="12"/>
      <c r="T11787" s="13"/>
      <c r="U11787" t="s">
        <v>6636</v>
      </c>
    </row>
    <row r="11788" spans="1:21" x14ac:dyDescent="0.25">
      <c r="A11788" t="s">
        <v>6619</v>
      </c>
      <c r="B11788" s="12">
        <v>170048</v>
      </c>
      <c r="C11788" t="s">
        <v>15520</v>
      </c>
      <c r="D11788" s="11">
        <v>46200.511574074102</v>
      </c>
      <c r="E11788" t="s">
        <v>15521</v>
      </c>
      <c r="F11788" t="s">
        <v>6413</v>
      </c>
      <c r="G11788" t="s">
        <v>15526</v>
      </c>
      <c r="H11788" t="s">
        <v>6552</v>
      </c>
      <c r="I11788" t="s">
        <v>65</v>
      </c>
      <c r="J11788" t="s">
        <v>2226</v>
      </c>
      <c r="K11788" t="s">
        <v>15523</v>
      </c>
      <c r="L11788" t="s">
        <v>15524</v>
      </c>
      <c r="M11788" t="s">
        <v>15525</v>
      </c>
      <c r="N11788" t="s">
        <v>7001</v>
      </c>
      <c r="O11788" t="s">
        <v>7081</v>
      </c>
      <c r="P11788">
        <v>6112000</v>
      </c>
      <c r="Q11788" t="s">
        <v>6636</v>
      </c>
      <c r="R11788" t="s">
        <v>6636</v>
      </c>
      <c r="S11788" s="12"/>
      <c r="T11788" s="13"/>
      <c r="U11788" t="s">
        <v>6636</v>
      </c>
    </row>
    <row r="11789" spans="1:21" x14ac:dyDescent="0.25">
      <c r="A11789" t="s">
        <v>6619</v>
      </c>
      <c r="B11789" s="12">
        <v>42512</v>
      </c>
      <c r="C11789" t="s">
        <v>15520</v>
      </c>
      <c r="D11789" s="11">
        <v>46200.511574074102</v>
      </c>
      <c r="E11789" t="s">
        <v>15521</v>
      </c>
      <c r="F11789" t="s">
        <v>6356</v>
      </c>
      <c r="G11789" t="s">
        <v>15522</v>
      </c>
      <c r="H11789" t="s">
        <v>6552</v>
      </c>
      <c r="I11789" t="s">
        <v>65</v>
      </c>
      <c r="J11789" t="s">
        <v>2226</v>
      </c>
      <c r="K11789" t="s">
        <v>15523</v>
      </c>
      <c r="L11789" t="s">
        <v>15524</v>
      </c>
      <c r="M11789" t="s">
        <v>15525</v>
      </c>
      <c r="N11789" t="s">
        <v>7001</v>
      </c>
      <c r="O11789" t="s">
        <v>7081</v>
      </c>
      <c r="P11789">
        <v>1528000</v>
      </c>
      <c r="Q11789" t="s">
        <v>6636</v>
      </c>
      <c r="R11789" t="s">
        <v>6636</v>
      </c>
      <c r="S11789" s="12"/>
      <c r="T11789" s="13"/>
      <c r="U11789" t="s">
        <v>6636</v>
      </c>
    </row>
    <row r="11790" spans="1:21" x14ac:dyDescent="0.25">
      <c r="A11790" t="s">
        <v>6619</v>
      </c>
      <c r="B11790" s="12">
        <v>42512</v>
      </c>
      <c r="C11790" t="s">
        <v>15520</v>
      </c>
      <c r="D11790" s="11">
        <v>46200.511574074102</v>
      </c>
      <c r="E11790" t="s">
        <v>15521</v>
      </c>
      <c r="F11790" t="s">
        <v>6356</v>
      </c>
      <c r="G11790" t="s">
        <v>15526</v>
      </c>
      <c r="H11790" t="s">
        <v>6552</v>
      </c>
      <c r="I11790" t="s">
        <v>65</v>
      </c>
      <c r="J11790" t="s">
        <v>2226</v>
      </c>
      <c r="K11790" t="s">
        <v>15523</v>
      </c>
      <c r="L11790" t="s">
        <v>15524</v>
      </c>
      <c r="M11790" t="s">
        <v>15525</v>
      </c>
      <c r="N11790" t="s">
        <v>7001</v>
      </c>
      <c r="O11790" t="s">
        <v>7081</v>
      </c>
      <c r="P11790">
        <v>1528000</v>
      </c>
      <c r="Q11790" t="s">
        <v>6636</v>
      </c>
      <c r="R11790" t="s">
        <v>6636</v>
      </c>
      <c r="S11790" s="12"/>
      <c r="T11790" s="13"/>
      <c r="U11790" t="s">
        <v>6636</v>
      </c>
    </row>
    <row r="11791" spans="1:21" x14ac:dyDescent="0.25">
      <c r="A11791" t="s">
        <v>6637</v>
      </c>
      <c r="B11791" s="12">
        <v>170296</v>
      </c>
      <c r="C11791" t="s">
        <v>15527</v>
      </c>
      <c r="D11791" s="11">
        <v>46201.8037847222</v>
      </c>
      <c r="E11791" t="s">
        <v>15528</v>
      </c>
      <c r="F11791" t="s">
        <v>6413</v>
      </c>
      <c r="G11791" t="s">
        <v>15529</v>
      </c>
      <c r="H11791" t="s">
        <v>6552</v>
      </c>
      <c r="I11791" t="s">
        <v>6640</v>
      </c>
      <c r="J11791" t="s">
        <v>6904</v>
      </c>
      <c r="K11791" t="s">
        <v>15530</v>
      </c>
      <c r="L11791" t="s">
        <v>15531</v>
      </c>
      <c r="M11791" t="s">
        <v>15532</v>
      </c>
      <c r="N11791" t="s">
        <v>13578</v>
      </c>
      <c r="O11791" t="s">
        <v>14230</v>
      </c>
      <c r="P11791">
        <v>4520000</v>
      </c>
      <c r="Q11791" t="s">
        <v>6636</v>
      </c>
      <c r="R11791" t="s">
        <v>6636</v>
      </c>
      <c r="S11791" s="12"/>
      <c r="T11791" s="13"/>
      <c r="U11791" t="s">
        <v>6674</v>
      </c>
    </row>
    <row r="11792" spans="1:21" x14ac:dyDescent="0.25">
      <c r="A11792" t="s">
        <v>6637</v>
      </c>
      <c r="B11792" s="12">
        <v>170296</v>
      </c>
      <c r="C11792" t="s">
        <v>15527</v>
      </c>
      <c r="D11792" s="11">
        <v>46201.8037847222</v>
      </c>
      <c r="E11792" t="s">
        <v>15528</v>
      </c>
      <c r="F11792" t="s">
        <v>6413</v>
      </c>
      <c r="G11792" t="s">
        <v>15533</v>
      </c>
      <c r="H11792" t="s">
        <v>6552</v>
      </c>
      <c r="I11792" t="s">
        <v>6640</v>
      </c>
      <c r="J11792" t="s">
        <v>6904</v>
      </c>
      <c r="K11792" t="s">
        <v>15530</v>
      </c>
      <c r="L11792" t="s">
        <v>15531</v>
      </c>
      <c r="M11792" t="s">
        <v>15532</v>
      </c>
      <c r="N11792" t="s">
        <v>13578</v>
      </c>
      <c r="O11792" t="s">
        <v>14230</v>
      </c>
      <c r="P11792">
        <v>4520000</v>
      </c>
      <c r="Q11792" t="s">
        <v>6636</v>
      </c>
      <c r="R11792" t="s">
        <v>6636</v>
      </c>
      <c r="S11792" s="12"/>
      <c r="T11792" s="13"/>
      <c r="U11792" t="s">
        <v>6674</v>
      </c>
    </row>
    <row r="11793" spans="1:21" x14ac:dyDescent="0.25">
      <c r="A11793" t="s">
        <v>6637</v>
      </c>
      <c r="B11793" s="12">
        <v>170296</v>
      </c>
      <c r="C11793" t="s">
        <v>15527</v>
      </c>
      <c r="D11793" s="11">
        <v>46201.8037847222</v>
      </c>
      <c r="E11793" t="s">
        <v>15528</v>
      </c>
      <c r="F11793" t="s">
        <v>6413</v>
      </c>
      <c r="G11793" t="s">
        <v>15534</v>
      </c>
      <c r="H11793" t="s">
        <v>6552</v>
      </c>
      <c r="I11793" t="s">
        <v>6640</v>
      </c>
      <c r="J11793" t="s">
        <v>6904</v>
      </c>
      <c r="K11793" t="s">
        <v>15530</v>
      </c>
      <c r="L11793" t="s">
        <v>15531</v>
      </c>
      <c r="M11793" t="s">
        <v>15532</v>
      </c>
      <c r="N11793" t="s">
        <v>13578</v>
      </c>
      <c r="O11793" t="s">
        <v>14230</v>
      </c>
      <c r="P11793">
        <v>4520000</v>
      </c>
      <c r="Q11793" t="s">
        <v>6636</v>
      </c>
      <c r="R11793" t="s">
        <v>6636</v>
      </c>
      <c r="S11793" s="12"/>
      <c r="T11793" s="13"/>
      <c r="U11793" t="s">
        <v>6674</v>
      </c>
    </row>
    <row r="11794" spans="1:21" x14ac:dyDescent="0.25">
      <c r="A11794" t="s">
        <v>6619</v>
      </c>
      <c r="B11794" s="12">
        <v>170296</v>
      </c>
      <c r="C11794" t="s">
        <v>15527</v>
      </c>
      <c r="D11794" s="11">
        <v>46201.8037847222</v>
      </c>
      <c r="E11794" t="s">
        <v>15528</v>
      </c>
      <c r="F11794" t="s">
        <v>6413</v>
      </c>
      <c r="G11794" t="s">
        <v>15529</v>
      </c>
      <c r="H11794" t="s">
        <v>6552</v>
      </c>
      <c r="I11794" t="s">
        <v>6640</v>
      </c>
      <c r="J11794" t="s">
        <v>6904</v>
      </c>
      <c r="K11794" t="s">
        <v>15530</v>
      </c>
      <c r="L11794" t="s">
        <v>15531</v>
      </c>
      <c r="M11794" t="s">
        <v>15532</v>
      </c>
      <c r="N11794" t="s">
        <v>13578</v>
      </c>
      <c r="O11794" t="s">
        <v>14230</v>
      </c>
      <c r="P11794">
        <v>4520000</v>
      </c>
      <c r="Q11794" t="s">
        <v>6636</v>
      </c>
      <c r="R11794" t="s">
        <v>6636</v>
      </c>
      <c r="S11794" s="12"/>
      <c r="T11794" s="13"/>
      <c r="U11794" t="s">
        <v>6674</v>
      </c>
    </row>
    <row r="11795" spans="1:21" x14ac:dyDescent="0.25">
      <c r="A11795" t="s">
        <v>6619</v>
      </c>
      <c r="B11795" s="12">
        <v>170296</v>
      </c>
      <c r="C11795" t="s">
        <v>15527</v>
      </c>
      <c r="D11795" s="11">
        <v>46201.8037847222</v>
      </c>
      <c r="E11795" t="s">
        <v>15528</v>
      </c>
      <c r="F11795" t="s">
        <v>6413</v>
      </c>
      <c r="G11795" t="s">
        <v>15533</v>
      </c>
      <c r="H11795" t="s">
        <v>6552</v>
      </c>
      <c r="I11795" t="s">
        <v>6640</v>
      </c>
      <c r="J11795" t="s">
        <v>6904</v>
      </c>
      <c r="K11795" t="s">
        <v>15530</v>
      </c>
      <c r="L11795" t="s">
        <v>15531</v>
      </c>
      <c r="M11795" t="s">
        <v>15532</v>
      </c>
      <c r="N11795" t="s">
        <v>13578</v>
      </c>
      <c r="O11795" t="s">
        <v>14230</v>
      </c>
      <c r="P11795">
        <v>4520000</v>
      </c>
      <c r="Q11795" t="s">
        <v>6636</v>
      </c>
      <c r="R11795" t="s">
        <v>6636</v>
      </c>
      <c r="S11795" s="12"/>
      <c r="T11795" s="13"/>
      <c r="U11795" t="s">
        <v>6674</v>
      </c>
    </row>
    <row r="11796" spans="1:21" x14ac:dyDescent="0.25">
      <c r="A11796" t="s">
        <v>6619</v>
      </c>
      <c r="B11796" s="12">
        <v>170296</v>
      </c>
      <c r="C11796" t="s">
        <v>15527</v>
      </c>
      <c r="D11796" s="11">
        <v>46201.8037847222</v>
      </c>
      <c r="E11796" t="s">
        <v>15528</v>
      </c>
      <c r="F11796" t="s">
        <v>6413</v>
      </c>
      <c r="G11796" t="s">
        <v>15534</v>
      </c>
      <c r="H11796" t="s">
        <v>6552</v>
      </c>
      <c r="I11796" t="s">
        <v>6640</v>
      </c>
      <c r="J11796" t="s">
        <v>6904</v>
      </c>
      <c r="K11796" t="s">
        <v>15530</v>
      </c>
      <c r="L11796" t="s">
        <v>15531</v>
      </c>
      <c r="M11796" t="s">
        <v>15532</v>
      </c>
      <c r="N11796" t="s">
        <v>13578</v>
      </c>
      <c r="O11796" t="s">
        <v>14230</v>
      </c>
      <c r="P11796">
        <v>4520000</v>
      </c>
      <c r="Q11796" t="s">
        <v>6636</v>
      </c>
      <c r="R11796" t="s">
        <v>6636</v>
      </c>
      <c r="S11796" s="12"/>
      <c r="T11796" s="13"/>
      <c r="U11796" t="s">
        <v>6674</v>
      </c>
    </row>
    <row r="11797" spans="1:21" x14ac:dyDescent="0.25">
      <c r="A11797" t="s">
        <v>6637</v>
      </c>
      <c r="B11797" s="12">
        <v>42574</v>
      </c>
      <c r="C11797" t="s">
        <v>15527</v>
      </c>
      <c r="D11797" s="11">
        <v>46201.8037847222</v>
      </c>
      <c r="E11797" t="s">
        <v>15528</v>
      </c>
      <c r="F11797" t="s">
        <v>6356</v>
      </c>
      <c r="G11797" t="s">
        <v>15529</v>
      </c>
      <c r="H11797" t="s">
        <v>6552</v>
      </c>
      <c r="I11797" t="s">
        <v>6640</v>
      </c>
      <c r="J11797" t="s">
        <v>6904</v>
      </c>
      <c r="K11797" t="s">
        <v>15530</v>
      </c>
      <c r="L11797" t="s">
        <v>15531</v>
      </c>
      <c r="M11797" t="s">
        <v>15532</v>
      </c>
      <c r="N11797" t="s">
        <v>13578</v>
      </c>
      <c r="O11797" t="s">
        <v>14230</v>
      </c>
      <c r="P11797">
        <v>1130000</v>
      </c>
      <c r="Q11797" t="s">
        <v>6636</v>
      </c>
      <c r="R11797" t="s">
        <v>6636</v>
      </c>
      <c r="S11797" s="12"/>
      <c r="T11797" s="13"/>
      <c r="U11797" t="s">
        <v>6674</v>
      </c>
    </row>
    <row r="11798" spans="1:21" x14ac:dyDescent="0.25">
      <c r="A11798" t="s">
        <v>6637</v>
      </c>
      <c r="B11798" s="12">
        <v>42574</v>
      </c>
      <c r="C11798" t="s">
        <v>15527</v>
      </c>
      <c r="D11798" s="11">
        <v>46201.8037847222</v>
      </c>
      <c r="E11798" t="s">
        <v>15528</v>
      </c>
      <c r="F11798" t="s">
        <v>6356</v>
      </c>
      <c r="G11798" t="s">
        <v>15533</v>
      </c>
      <c r="H11798" t="s">
        <v>6552</v>
      </c>
      <c r="I11798" t="s">
        <v>6640</v>
      </c>
      <c r="J11798" t="s">
        <v>6904</v>
      </c>
      <c r="K11798" t="s">
        <v>15530</v>
      </c>
      <c r="L11798" t="s">
        <v>15531</v>
      </c>
      <c r="M11798" t="s">
        <v>15532</v>
      </c>
      <c r="N11798" t="s">
        <v>13578</v>
      </c>
      <c r="O11798" t="s">
        <v>14230</v>
      </c>
      <c r="P11798">
        <v>1130000</v>
      </c>
      <c r="Q11798" t="s">
        <v>6636</v>
      </c>
      <c r="R11798" t="s">
        <v>6636</v>
      </c>
      <c r="S11798" s="12"/>
      <c r="T11798" s="13"/>
      <c r="U11798" t="s">
        <v>6674</v>
      </c>
    </row>
    <row r="11799" spans="1:21" x14ac:dyDescent="0.25">
      <c r="A11799" t="s">
        <v>6637</v>
      </c>
      <c r="B11799" s="12">
        <v>42574</v>
      </c>
      <c r="C11799" t="s">
        <v>15527</v>
      </c>
      <c r="D11799" s="11">
        <v>46201.8037847222</v>
      </c>
      <c r="E11799" t="s">
        <v>15528</v>
      </c>
      <c r="F11799" t="s">
        <v>6356</v>
      </c>
      <c r="G11799" t="s">
        <v>15534</v>
      </c>
      <c r="H11799" t="s">
        <v>6552</v>
      </c>
      <c r="I11799" t="s">
        <v>6640</v>
      </c>
      <c r="J11799" t="s">
        <v>6904</v>
      </c>
      <c r="K11799" t="s">
        <v>15530</v>
      </c>
      <c r="L11799" t="s">
        <v>15531</v>
      </c>
      <c r="M11799" t="s">
        <v>15532</v>
      </c>
      <c r="N11799" t="s">
        <v>13578</v>
      </c>
      <c r="O11799" t="s">
        <v>14230</v>
      </c>
      <c r="P11799">
        <v>1130000</v>
      </c>
      <c r="Q11799" t="s">
        <v>6636</v>
      </c>
      <c r="R11799" t="s">
        <v>6636</v>
      </c>
      <c r="S11799" s="12"/>
      <c r="T11799" s="13"/>
      <c r="U11799" t="s">
        <v>6674</v>
      </c>
    </row>
    <row r="11800" spans="1:21" x14ac:dyDescent="0.25">
      <c r="A11800" t="s">
        <v>6619</v>
      </c>
      <c r="B11800" s="12">
        <v>42574</v>
      </c>
      <c r="C11800" t="s">
        <v>15527</v>
      </c>
      <c r="D11800" s="11">
        <v>46201.8037847222</v>
      </c>
      <c r="E11800" t="s">
        <v>15528</v>
      </c>
      <c r="F11800" t="s">
        <v>6356</v>
      </c>
      <c r="G11800" t="s">
        <v>15529</v>
      </c>
      <c r="H11800" t="s">
        <v>6552</v>
      </c>
      <c r="I11800" t="s">
        <v>6640</v>
      </c>
      <c r="J11800" t="s">
        <v>6904</v>
      </c>
      <c r="K11800" t="s">
        <v>15530</v>
      </c>
      <c r="L11800" t="s">
        <v>15531</v>
      </c>
      <c r="M11800" t="s">
        <v>15532</v>
      </c>
      <c r="N11800" t="s">
        <v>13578</v>
      </c>
      <c r="O11800" t="s">
        <v>14230</v>
      </c>
      <c r="P11800">
        <v>1130000</v>
      </c>
      <c r="Q11800" t="s">
        <v>6636</v>
      </c>
      <c r="R11800" t="s">
        <v>6636</v>
      </c>
      <c r="S11800" s="12"/>
      <c r="T11800" s="13"/>
      <c r="U11800" t="s">
        <v>6674</v>
      </c>
    </row>
    <row r="11801" spans="1:21" x14ac:dyDescent="0.25">
      <c r="A11801" t="s">
        <v>6619</v>
      </c>
      <c r="B11801" s="12">
        <v>42574</v>
      </c>
      <c r="C11801" t="s">
        <v>15527</v>
      </c>
      <c r="D11801" s="11">
        <v>46201.8037847222</v>
      </c>
      <c r="E11801" t="s">
        <v>15528</v>
      </c>
      <c r="F11801" t="s">
        <v>6356</v>
      </c>
      <c r="G11801" t="s">
        <v>15533</v>
      </c>
      <c r="H11801" t="s">
        <v>6552</v>
      </c>
      <c r="I11801" t="s">
        <v>6640</v>
      </c>
      <c r="J11801" t="s">
        <v>6904</v>
      </c>
      <c r="K11801" t="s">
        <v>15530</v>
      </c>
      <c r="L11801" t="s">
        <v>15531</v>
      </c>
      <c r="M11801" t="s">
        <v>15532</v>
      </c>
      <c r="N11801" t="s">
        <v>13578</v>
      </c>
      <c r="O11801" t="s">
        <v>14230</v>
      </c>
      <c r="P11801">
        <v>1130000</v>
      </c>
      <c r="Q11801" t="s">
        <v>6636</v>
      </c>
      <c r="R11801" t="s">
        <v>6636</v>
      </c>
      <c r="S11801" s="12"/>
      <c r="T11801" s="13"/>
      <c r="U11801" t="s">
        <v>6674</v>
      </c>
    </row>
    <row r="11802" spans="1:21" x14ac:dyDescent="0.25">
      <c r="A11802" t="s">
        <v>6619</v>
      </c>
      <c r="B11802" s="12">
        <v>42574</v>
      </c>
      <c r="C11802" t="s">
        <v>15527</v>
      </c>
      <c r="D11802" s="11">
        <v>46201.8037847222</v>
      </c>
      <c r="E11802" t="s">
        <v>15528</v>
      </c>
      <c r="F11802" t="s">
        <v>6356</v>
      </c>
      <c r="G11802" t="s">
        <v>15534</v>
      </c>
      <c r="H11802" t="s">
        <v>6552</v>
      </c>
      <c r="I11802" t="s">
        <v>6640</v>
      </c>
      <c r="J11802" t="s">
        <v>6904</v>
      </c>
      <c r="K11802" t="s">
        <v>15530</v>
      </c>
      <c r="L11802" t="s">
        <v>15531</v>
      </c>
      <c r="M11802" t="s">
        <v>15532</v>
      </c>
      <c r="N11802" t="s">
        <v>13578</v>
      </c>
      <c r="O11802" t="s">
        <v>14230</v>
      </c>
      <c r="P11802">
        <v>1130000</v>
      </c>
      <c r="Q11802" t="s">
        <v>6636</v>
      </c>
      <c r="R11802" t="s">
        <v>6636</v>
      </c>
      <c r="S11802" s="12"/>
      <c r="T11802" s="13"/>
      <c r="U11802" t="s">
        <v>6674</v>
      </c>
    </row>
    <row r="11803" spans="1:21" x14ac:dyDescent="0.25">
      <c r="A11803" t="s">
        <v>6637</v>
      </c>
      <c r="B11803" s="12">
        <v>171452</v>
      </c>
      <c r="C11803" t="s">
        <v>15535</v>
      </c>
      <c r="D11803" s="11">
        <v>46209.372638888897</v>
      </c>
      <c r="E11803" t="s">
        <v>15536</v>
      </c>
      <c r="F11803" t="s">
        <v>6413</v>
      </c>
      <c r="G11803" t="s">
        <v>9971</v>
      </c>
      <c r="H11803" t="s">
        <v>6552</v>
      </c>
      <c r="I11803" t="s">
        <v>55</v>
      </c>
      <c r="J11803" t="s">
        <v>643</v>
      </c>
      <c r="K11803" t="s">
        <v>15537</v>
      </c>
      <c r="L11803" t="s">
        <v>15489</v>
      </c>
      <c r="M11803" t="s">
        <v>15538</v>
      </c>
      <c r="N11803" t="s">
        <v>13410</v>
      </c>
      <c r="O11803" t="s">
        <v>15539</v>
      </c>
      <c r="P11803">
        <v>6796000</v>
      </c>
      <c r="Q11803" t="s">
        <v>6636</v>
      </c>
      <c r="R11803" t="s">
        <v>6636</v>
      </c>
      <c r="S11803" s="12"/>
      <c r="T11803" s="13"/>
      <c r="U11803" t="s">
        <v>7087</v>
      </c>
    </row>
    <row r="11804" spans="1:21" x14ac:dyDescent="0.25">
      <c r="A11804" t="s">
        <v>6637</v>
      </c>
      <c r="B11804" s="12">
        <v>171452</v>
      </c>
      <c r="C11804" t="s">
        <v>15535</v>
      </c>
      <c r="D11804" s="11">
        <v>46209.372638888897</v>
      </c>
      <c r="E11804" t="s">
        <v>15536</v>
      </c>
      <c r="F11804" t="s">
        <v>6413</v>
      </c>
      <c r="G11804" t="s">
        <v>9975</v>
      </c>
      <c r="H11804" t="s">
        <v>6552</v>
      </c>
      <c r="I11804" t="s">
        <v>55</v>
      </c>
      <c r="J11804" t="s">
        <v>643</v>
      </c>
      <c r="K11804" t="s">
        <v>15537</v>
      </c>
      <c r="L11804" t="s">
        <v>15489</v>
      </c>
      <c r="M11804" t="s">
        <v>15538</v>
      </c>
      <c r="N11804" t="s">
        <v>13410</v>
      </c>
      <c r="O11804" t="s">
        <v>15539</v>
      </c>
      <c r="P11804">
        <v>6796000</v>
      </c>
      <c r="Q11804" t="s">
        <v>6636</v>
      </c>
      <c r="R11804" t="s">
        <v>6636</v>
      </c>
      <c r="S11804" s="12"/>
      <c r="T11804" s="13"/>
      <c r="U11804" t="s">
        <v>7087</v>
      </c>
    </row>
    <row r="11805" spans="1:21" x14ac:dyDescent="0.25">
      <c r="A11805" t="s">
        <v>6637</v>
      </c>
      <c r="B11805" s="12">
        <v>171452</v>
      </c>
      <c r="C11805" t="s">
        <v>15535</v>
      </c>
      <c r="D11805" s="11">
        <v>46209.372638888897</v>
      </c>
      <c r="E11805" t="s">
        <v>15536</v>
      </c>
      <c r="F11805" t="s">
        <v>6413</v>
      </c>
      <c r="G11805" t="s">
        <v>9976</v>
      </c>
      <c r="H11805" t="s">
        <v>6552</v>
      </c>
      <c r="I11805" t="s">
        <v>55</v>
      </c>
      <c r="J11805" t="s">
        <v>643</v>
      </c>
      <c r="K11805" t="s">
        <v>15537</v>
      </c>
      <c r="L11805" t="s">
        <v>15489</v>
      </c>
      <c r="M11805" t="s">
        <v>15538</v>
      </c>
      <c r="N11805" t="s">
        <v>13410</v>
      </c>
      <c r="O11805" t="s">
        <v>15539</v>
      </c>
      <c r="P11805">
        <v>6796000</v>
      </c>
      <c r="Q11805" t="s">
        <v>6636</v>
      </c>
      <c r="R11805" t="s">
        <v>6636</v>
      </c>
      <c r="S11805" s="12"/>
      <c r="T11805" s="13"/>
      <c r="U11805" t="s">
        <v>7087</v>
      </c>
    </row>
    <row r="11806" spans="1:21" x14ac:dyDescent="0.25">
      <c r="A11806" t="s">
        <v>6637</v>
      </c>
      <c r="B11806" s="12">
        <v>171452</v>
      </c>
      <c r="C11806" t="s">
        <v>15535</v>
      </c>
      <c r="D11806" s="11">
        <v>46209.372638888897</v>
      </c>
      <c r="E11806" t="s">
        <v>15536</v>
      </c>
      <c r="F11806" t="s">
        <v>6413</v>
      </c>
      <c r="G11806" t="s">
        <v>9977</v>
      </c>
      <c r="H11806" t="s">
        <v>6552</v>
      </c>
      <c r="I11806" t="s">
        <v>55</v>
      </c>
      <c r="J11806" t="s">
        <v>643</v>
      </c>
      <c r="K11806" t="s">
        <v>15537</v>
      </c>
      <c r="L11806" t="s">
        <v>15489</v>
      </c>
      <c r="M11806" t="s">
        <v>15538</v>
      </c>
      <c r="N11806" t="s">
        <v>13410</v>
      </c>
      <c r="O11806" t="s">
        <v>15539</v>
      </c>
      <c r="P11806">
        <v>6796000</v>
      </c>
      <c r="Q11806" t="s">
        <v>6636</v>
      </c>
      <c r="R11806" t="s">
        <v>6636</v>
      </c>
      <c r="S11806" s="12"/>
      <c r="T11806" s="13"/>
      <c r="U11806" t="s">
        <v>7087</v>
      </c>
    </row>
    <row r="11807" spans="1:21" x14ac:dyDescent="0.25">
      <c r="A11807" t="s">
        <v>6637</v>
      </c>
      <c r="B11807" s="12">
        <v>171452</v>
      </c>
      <c r="C11807" t="s">
        <v>15535</v>
      </c>
      <c r="D11807" s="11">
        <v>46209.372638888897</v>
      </c>
      <c r="E11807" t="s">
        <v>15536</v>
      </c>
      <c r="F11807" t="s">
        <v>6413</v>
      </c>
      <c r="G11807" t="s">
        <v>9978</v>
      </c>
      <c r="H11807" t="s">
        <v>6552</v>
      </c>
      <c r="I11807" t="s">
        <v>55</v>
      </c>
      <c r="J11807" t="s">
        <v>643</v>
      </c>
      <c r="K11807" t="s">
        <v>15537</v>
      </c>
      <c r="L11807" t="s">
        <v>15489</v>
      </c>
      <c r="M11807" t="s">
        <v>15538</v>
      </c>
      <c r="N11807" t="s">
        <v>13410</v>
      </c>
      <c r="O11807" t="s">
        <v>15539</v>
      </c>
      <c r="P11807">
        <v>6796000</v>
      </c>
      <c r="Q11807" t="s">
        <v>6636</v>
      </c>
      <c r="R11807" t="s">
        <v>6636</v>
      </c>
      <c r="S11807" s="12"/>
      <c r="T11807" s="13"/>
      <c r="U11807" t="s">
        <v>7087</v>
      </c>
    </row>
    <row r="11808" spans="1:21" x14ac:dyDescent="0.25">
      <c r="A11808" t="s">
        <v>6637</v>
      </c>
      <c r="B11808" s="12">
        <v>171452</v>
      </c>
      <c r="C11808" t="s">
        <v>15535</v>
      </c>
      <c r="D11808" s="11">
        <v>46209.372638888897</v>
      </c>
      <c r="E11808" t="s">
        <v>15536</v>
      </c>
      <c r="F11808" t="s">
        <v>6413</v>
      </c>
      <c r="G11808" t="s">
        <v>9979</v>
      </c>
      <c r="H11808" t="s">
        <v>6552</v>
      </c>
      <c r="I11808" t="s">
        <v>55</v>
      </c>
      <c r="J11808" t="s">
        <v>643</v>
      </c>
      <c r="K11808" t="s">
        <v>15537</v>
      </c>
      <c r="L11808" t="s">
        <v>15489</v>
      </c>
      <c r="M11808" t="s">
        <v>15538</v>
      </c>
      <c r="N11808" t="s">
        <v>13410</v>
      </c>
      <c r="O11808" t="s">
        <v>15539</v>
      </c>
      <c r="P11808">
        <v>6796000</v>
      </c>
      <c r="Q11808" t="s">
        <v>6636</v>
      </c>
      <c r="R11808" t="s">
        <v>6636</v>
      </c>
      <c r="S11808" s="12"/>
      <c r="T11808" s="13"/>
      <c r="U11808" t="s">
        <v>7087</v>
      </c>
    </row>
    <row r="11809" spans="1:21" x14ac:dyDescent="0.25">
      <c r="A11809" t="s">
        <v>6619</v>
      </c>
      <c r="B11809" s="12">
        <v>171452</v>
      </c>
      <c r="C11809" t="s">
        <v>15535</v>
      </c>
      <c r="D11809" s="11">
        <v>46209.372638888897</v>
      </c>
      <c r="E11809" t="s">
        <v>15536</v>
      </c>
      <c r="F11809" t="s">
        <v>6413</v>
      </c>
      <c r="G11809" t="s">
        <v>9971</v>
      </c>
      <c r="H11809" t="s">
        <v>6552</v>
      </c>
      <c r="I11809" t="s">
        <v>55</v>
      </c>
      <c r="J11809" t="s">
        <v>643</v>
      </c>
      <c r="K11809" t="s">
        <v>15537</v>
      </c>
      <c r="L11809" t="s">
        <v>15489</v>
      </c>
      <c r="M11809" t="s">
        <v>15538</v>
      </c>
      <c r="N11809" t="s">
        <v>13410</v>
      </c>
      <c r="O11809" t="s">
        <v>15539</v>
      </c>
      <c r="P11809">
        <v>6796000</v>
      </c>
      <c r="Q11809" t="s">
        <v>6636</v>
      </c>
      <c r="R11809" t="s">
        <v>6636</v>
      </c>
      <c r="S11809" s="12"/>
      <c r="T11809" s="13"/>
      <c r="U11809" t="s">
        <v>7087</v>
      </c>
    </row>
    <row r="11810" spans="1:21" x14ac:dyDescent="0.25">
      <c r="A11810" t="s">
        <v>6619</v>
      </c>
      <c r="B11810" s="12">
        <v>171452</v>
      </c>
      <c r="C11810" t="s">
        <v>15535</v>
      </c>
      <c r="D11810" s="11">
        <v>46209.372638888897</v>
      </c>
      <c r="E11810" t="s">
        <v>15536</v>
      </c>
      <c r="F11810" t="s">
        <v>6413</v>
      </c>
      <c r="G11810" t="s">
        <v>9975</v>
      </c>
      <c r="H11810" t="s">
        <v>6552</v>
      </c>
      <c r="I11810" t="s">
        <v>55</v>
      </c>
      <c r="J11810" t="s">
        <v>643</v>
      </c>
      <c r="K11810" t="s">
        <v>15537</v>
      </c>
      <c r="L11810" t="s">
        <v>15489</v>
      </c>
      <c r="M11810" t="s">
        <v>15538</v>
      </c>
      <c r="N11810" t="s">
        <v>13410</v>
      </c>
      <c r="O11810" t="s">
        <v>15539</v>
      </c>
      <c r="P11810">
        <v>6796000</v>
      </c>
      <c r="Q11810" t="s">
        <v>6636</v>
      </c>
      <c r="R11810" t="s">
        <v>6636</v>
      </c>
      <c r="S11810" s="12"/>
      <c r="T11810" s="13"/>
      <c r="U11810" t="s">
        <v>7087</v>
      </c>
    </row>
    <row r="11811" spans="1:21" x14ac:dyDescent="0.25">
      <c r="A11811" t="s">
        <v>6619</v>
      </c>
      <c r="B11811" s="12">
        <v>171452</v>
      </c>
      <c r="C11811" t="s">
        <v>15535</v>
      </c>
      <c r="D11811" s="11">
        <v>46209.372638888897</v>
      </c>
      <c r="E11811" t="s">
        <v>15536</v>
      </c>
      <c r="F11811" t="s">
        <v>6413</v>
      </c>
      <c r="G11811" t="s">
        <v>9976</v>
      </c>
      <c r="H11811" t="s">
        <v>6552</v>
      </c>
      <c r="I11811" t="s">
        <v>55</v>
      </c>
      <c r="J11811" t="s">
        <v>643</v>
      </c>
      <c r="K11811" t="s">
        <v>15537</v>
      </c>
      <c r="L11811" t="s">
        <v>15489</v>
      </c>
      <c r="M11811" t="s">
        <v>15538</v>
      </c>
      <c r="N11811" t="s">
        <v>13410</v>
      </c>
      <c r="O11811" t="s">
        <v>15539</v>
      </c>
      <c r="P11811">
        <v>6796000</v>
      </c>
      <c r="Q11811" t="s">
        <v>6636</v>
      </c>
      <c r="R11811" t="s">
        <v>6636</v>
      </c>
      <c r="S11811" s="12"/>
      <c r="T11811" s="13"/>
      <c r="U11811" t="s">
        <v>7087</v>
      </c>
    </row>
    <row r="11812" spans="1:21" x14ac:dyDescent="0.25">
      <c r="A11812" t="s">
        <v>6619</v>
      </c>
      <c r="B11812" s="12">
        <v>171452</v>
      </c>
      <c r="C11812" t="s">
        <v>15535</v>
      </c>
      <c r="D11812" s="11">
        <v>46209.372638888897</v>
      </c>
      <c r="E11812" t="s">
        <v>15536</v>
      </c>
      <c r="F11812" t="s">
        <v>6413</v>
      </c>
      <c r="G11812" t="s">
        <v>9977</v>
      </c>
      <c r="H11812" t="s">
        <v>6552</v>
      </c>
      <c r="I11812" t="s">
        <v>55</v>
      </c>
      <c r="J11812" t="s">
        <v>643</v>
      </c>
      <c r="K11812" t="s">
        <v>15537</v>
      </c>
      <c r="L11812" t="s">
        <v>15489</v>
      </c>
      <c r="M11812" t="s">
        <v>15538</v>
      </c>
      <c r="N11812" t="s">
        <v>13410</v>
      </c>
      <c r="O11812" t="s">
        <v>15539</v>
      </c>
      <c r="P11812">
        <v>6796000</v>
      </c>
      <c r="Q11812" t="s">
        <v>6636</v>
      </c>
      <c r="R11812" t="s">
        <v>6636</v>
      </c>
      <c r="S11812" s="12"/>
      <c r="T11812" s="13"/>
      <c r="U11812" t="s">
        <v>7087</v>
      </c>
    </row>
    <row r="11813" spans="1:21" x14ac:dyDescent="0.25">
      <c r="A11813" t="s">
        <v>6619</v>
      </c>
      <c r="B11813" s="12">
        <v>171452</v>
      </c>
      <c r="C11813" t="s">
        <v>15535</v>
      </c>
      <c r="D11813" s="11">
        <v>46209.372638888897</v>
      </c>
      <c r="E11813" t="s">
        <v>15536</v>
      </c>
      <c r="F11813" t="s">
        <v>6413</v>
      </c>
      <c r="G11813" t="s">
        <v>9978</v>
      </c>
      <c r="H11813" t="s">
        <v>6552</v>
      </c>
      <c r="I11813" t="s">
        <v>55</v>
      </c>
      <c r="J11813" t="s">
        <v>643</v>
      </c>
      <c r="K11813" t="s">
        <v>15537</v>
      </c>
      <c r="L11813" t="s">
        <v>15489</v>
      </c>
      <c r="M11813" t="s">
        <v>15538</v>
      </c>
      <c r="N11813" t="s">
        <v>13410</v>
      </c>
      <c r="O11813" t="s">
        <v>15539</v>
      </c>
      <c r="P11813">
        <v>6796000</v>
      </c>
      <c r="Q11813" t="s">
        <v>6636</v>
      </c>
      <c r="R11813" t="s">
        <v>6636</v>
      </c>
      <c r="S11813" s="12"/>
      <c r="T11813" s="13"/>
      <c r="U11813" t="s">
        <v>7087</v>
      </c>
    </row>
    <row r="11814" spans="1:21" x14ac:dyDescent="0.25">
      <c r="A11814" t="s">
        <v>6619</v>
      </c>
      <c r="B11814" s="12">
        <v>171452</v>
      </c>
      <c r="C11814" t="s">
        <v>15535</v>
      </c>
      <c r="D11814" s="11">
        <v>46209.372638888897</v>
      </c>
      <c r="E11814" t="s">
        <v>15536</v>
      </c>
      <c r="F11814" t="s">
        <v>6413</v>
      </c>
      <c r="G11814" t="s">
        <v>9979</v>
      </c>
      <c r="H11814" t="s">
        <v>6552</v>
      </c>
      <c r="I11814" t="s">
        <v>55</v>
      </c>
      <c r="J11814" t="s">
        <v>643</v>
      </c>
      <c r="K11814" t="s">
        <v>15537</v>
      </c>
      <c r="L11814" t="s">
        <v>15489</v>
      </c>
      <c r="M11814" t="s">
        <v>15538</v>
      </c>
      <c r="N11814" t="s">
        <v>13410</v>
      </c>
      <c r="O11814" t="s">
        <v>15539</v>
      </c>
      <c r="P11814">
        <v>6796000</v>
      </c>
      <c r="Q11814" t="s">
        <v>6636</v>
      </c>
      <c r="R11814" t="s">
        <v>6636</v>
      </c>
      <c r="S11814" s="12"/>
      <c r="T11814" s="13"/>
      <c r="U11814" t="s">
        <v>7087</v>
      </c>
    </row>
    <row r="11815" spans="1:21" x14ac:dyDescent="0.25">
      <c r="A11815" t="s">
        <v>6637</v>
      </c>
      <c r="B11815" s="12">
        <v>42863</v>
      </c>
      <c r="C11815" t="s">
        <v>15535</v>
      </c>
      <c r="D11815" s="11">
        <v>46209.372638888897</v>
      </c>
      <c r="E11815" t="s">
        <v>15536</v>
      </c>
      <c r="F11815" t="s">
        <v>6356</v>
      </c>
      <c r="G11815" t="s">
        <v>9971</v>
      </c>
      <c r="H11815" t="s">
        <v>6552</v>
      </c>
      <c r="I11815" t="s">
        <v>55</v>
      </c>
      <c r="J11815" t="s">
        <v>643</v>
      </c>
      <c r="K11815" t="s">
        <v>15537</v>
      </c>
      <c r="L11815" t="s">
        <v>15489</v>
      </c>
      <c r="M11815" t="s">
        <v>15538</v>
      </c>
      <c r="N11815" t="s">
        <v>13410</v>
      </c>
      <c r="O11815" t="s">
        <v>15539</v>
      </c>
      <c r="P11815">
        <v>1699000</v>
      </c>
      <c r="Q11815" t="s">
        <v>6636</v>
      </c>
      <c r="R11815" t="s">
        <v>6636</v>
      </c>
      <c r="S11815" s="12"/>
      <c r="T11815" s="13"/>
      <c r="U11815" t="s">
        <v>7087</v>
      </c>
    </row>
    <row r="11816" spans="1:21" x14ac:dyDescent="0.25">
      <c r="A11816" t="s">
        <v>6637</v>
      </c>
      <c r="B11816" s="12">
        <v>42863</v>
      </c>
      <c r="C11816" t="s">
        <v>15535</v>
      </c>
      <c r="D11816" s="11">
        <v>46209.372638888897</v>
      </c>
      <c r="E11816" t="s">
        <v>15536</v>
      </c>
      <c r="F11816" t="s">
        <v>6356</v>
      </c>
      <c r="G11816" t="s">
        <v>9975</v>
      </c>
      <c r="H11816" t="s">
        <v>6552</v>
      </c>
      <c r="I11816" t="s">
        <v>55</v>
      </c>
      <c r="J11816" t="s">
        <v>643</v>
      </c>
      <c r="K11816" t="s">
        <v>15537</v>
      </c>
      <c r="L11816" t="s">
        <v>15489</v>
      </c>
      <c r="M11816" t="s">
        <v>15538</v>
      </c>
      <c r="N11816" t="s">
        <v>13410</v>
      </c>
      <c r="O11816" t="s">
        <v>15539</v>
      </c>
      <c r="P11816">
        <v>1699000</v>
      </c>
      <c r="Q11816" t="s">
        <v>6636</v>
      </c>
      <c r="R11816" t="s">
        <v>6636</v>
      </c>
      <c r="S11816" s="12"/>
      <c r="T11816" s="13"/>
      <c r="U11816" t="s">
        <v>7087</v>
      </c>
    </row>
    <row r="11817" spans="1:21" x14ac:dyDescent="0.25">
      <c r="A11817" t="s">
        <v>6637</v>
      </c>
      <c r="B11817" s="12">
        <v>42863</v>
      </c>
      <c r="C11817" t="s">
        <v>15535</v>
      </c>
      <c r="D11817" s="11">
        <v>46209.372638888897</v>
      </c>
      <c r="E11817" t="s">
        <v>15536</v>
      </c>
      <c r="F11817" t="s">
        <v>6356</v>
      </c>
      <c r="G11817" t="s">
        <v>9976</v>
      </c>
      <c r="H11817" t="s">
        <v>6552</v>
      </c>
      <c r="I11817" t="s">
        <v>55</v>
      </c>
      <c r="J11817" t="s">
        <v>643</v>
      </c>
      <c r="K11817" t="s">
        <v>15537</v>
      </c>
      <c r="L11817" t="s">
        <v>15489</v>
      </c>
      <c r="M11817" t="s">
        <v>15538</v>
      </c>
      <c r="N11817" t="s">
        <v>13410</v>
      </c>
      <c r="O11817" t="s">
        <v>15539</v>
      </c>
      <c r="P11817">
        <v>1699000</v>
      </c>
      <c r="Q11817" t="s">
        <v>6636</v>
      </c>
      <c r="R11817" t="s">
        <v>6636</v>
      </c>
      <c r="S11817" s="12"/>
      <c r="T11817" s="13"/>
      <c r="U11817" t="s">
        <v>7087</v>
      </c>
    </row>
    <row r="11818" spans="1:21" x14ac:dyDescent="0.25">
      <c r="A11818" t="s">
        <v>6637</v>
      </c>
      <c r="B11818" s="12">
        <v>42863</v>
      </c>
      <c r="C11818" t="s">
        <v>15535</v>
      </c>
      <c r="D11818" s="11">
        <v>46209.372638888897</v>
      </c>
      <c r="E11818" t="s">
        <v>15536</v>
      </c>
      <c r="F11818" t="s">
        <v>6356</v>
      </c>
      <c r="G11818" t="s">
        <v>9977</v>
      </c>
      <c r="H11818" t="s">
        <v>6552</v>
      </c>
      <c r="I11818" t="s">
        <v>55</v>
      </c>
      <c r="J11818" t="s">
        <v>643</v>
      </c>
      <c r="K11818" t="s">
        <v>15537</v>
      </c>
      <c r="L11818" t="s">
        <v>15489</v>
      </c>
      <c r="M11818" t="s">
        <v>15538</v>
      </c>
      <c r="N11818" t="s">
        <v>13410</v>
      </c>
      <c r="O11818" t="s">
        <v>15539</v>
      </c>
      <c r="P11818">
        <v>1699000</v>
      </c>
      <c r="Q11818" t="s">
        <v>6636</v>
      </c>
      <c r="R11818" t="s">
        <v>6636</v>
      </c>
      <c r="S11818" s="12"/>
      <c r="T11818" s="13"/>
      <c r="U11818" t="s">
        <v>7087</v>
      </c>
    </row>
    <row r="11819" spans="1:21" x14ac:dyDescent="0.25">
      <c r="A11819" t="s">
        <v>6637</v>
      </c>
      <c r="B11819" s="12">
        <v>42863</v>
      </c>
      <c r="C11819" t="s">
        <v>15535</v>
      </c>
      <c r="D11819" s="11">
        <v>46209.372638888897</v>
      </c>
      <c r="E11819" t="s">
        <v>15536</v>
      </c>
      <c r="F11819" t="s">
        <v>6356</v>
      </c>
      <c r="G11819" t="s">
        <v>9978</v>
      </c>
      <c r="H11819" t="s">
        <v>6552</v>
      </c>
      <c r="I11819" t="s">
        <v>55</v>
      </c>
      <c r="J11819" t="s">
        <v>643</v>
      </c>
      <c r="K11819" t="s">
        <v>15537</v>
      </c>
      <c r="L11819" t="s">
        <v>15489</v>
      </c>
      <c r="M11819" t="s">
        <v>15538</v>
      </c>
      <c r="N11819" t="s">
        <v>13410</v>
      </c>
      <c r="O11819" t="s">
        <v>15539</v>
      </c>
      <c r="P11819">
        <v>1699000</v>
      </c>
      <c r="Q11819" t="s">
        <v>6636</v>
      </c>
      <c r="R11819" t="s">
        <v>6636</v>
      </c>
      <c r="S11819" s="12"/>
      <c r="T11819" s="13"/>
      <c r="U11819" t="s">
        <v>7087</v>
      </c>
    </row>
    <row r="11820" spans="1:21" x14ac:dyDescent="0.25">
      <c r="A11820" t="s">
        <v>6637</v>
      </c>
      <c r="B11820" s="12">
        <v>42863</v>
      </c>
      <c r="C11820" t="s">
        <v>15535</v>
      </c>
      <c r="D11820" s="11">
        <v>46209.372638888897</v>
      </c>
      <c r="E11820" t="s">
        <v>15536</v>
      </c>
      <c r="F11820" t="s">
        <v>6356</v>
      </c>
      <c r="G11820" t="s">
        <v>9979</v>
      </c>
      <c r="H11820" t="s">
        <v>6552</v>
      </c>
      <c r="I11820" t="s">
        <v>55</v>
      </c>
      <c r="J11820" t="s">
        <v>643</v>
      </c>
      <c r="K11820" t="s">
        <v>15537</v>
      </c>
      <c r="L11820" t="s">
        <v>15489</v>
      </c>
      <c r="M11820" t="s">
        <v>15538</v>
      </c>
      <c r="N11820" t="s">
        <v>13410</v>
      </c>
      <c r="O11820" t="s">
        <v>15539</v>
      </c>
      <c r="P11820">
        <v>1699000</v>
      </c>
      <c r="Q11820" t="s">
        <v>6636</v>
      </c>
      <c r="R11820" t="s">
        <v>6636</v>
      </c>
      <c r="S11820" s="12"/>
      <c r="T11820" s="13"/>
      <c r="U11820" t="s">
        <v>7087</v>
      </c>
    </row>
    <row r="11821" spans="1:21" x14ac:dyDescent="0.25">
      <c r="A11821" t="s">
        <v>6619</v>
      </c>
      <c r="B11821" s="12">
        <v>42863</v>
      </c>
      <c r="C11821" t="s">
        <v>15535</v>
      </c>
      <c r="D11821" s="11">
        <v>46209.372638888897</v>
      </c>
      <c r="E11821" t="s">
        <v>15536</v>
      </c>
      <c r="F11821" t="s">
        <v>6356</v>
      </c>
      <c r="G11821" t="s">
        <v>9971</v>
      </c>
      <c r="H11821" t="s">
        <v>6552</v>
      </c>
      <c r="I11821" t="s">
        <v>55</v>
      </c>
      <c r="J11821" t="s">
        <v>643</v>
      </c>
      <c r="K11821" t="s">
        <v>15537</v>
      </c>
      <c r="L11821" t="s">
        <v>15489</v>
      </c>
      <c r="M11821" t="s">
        <v>15538</v>
      </c>
      <c r="N11821" t="s">
        <v>13410</v>
      </c>
      <c r="O11821" t="s">
        <v>15539</v>
      </c>
      <c r="P11821">
        <v>1699000</v>
      </c>
      <c r="Q11821" t="s">
        <v>6636</v>
      </c>
      <c r="R11821" t="s">
        <v>6636</v>
      </c>
      <c r="S11821" s="12"/>
      <c r="T11821" s="13"/>
      <c r="U11821" t="s">
        <v>7087</v>
      </c>
    </row>
    <row r="11822" spans="1:21" x14ac:dyDescent="0.25">
      <c r="A11822" t="s">
        <v>6619</v>
      </c>
      <c r="B11822" s="12">
        <v>42863</v>
      </c>
      <c r="C11822" t="s">
        <v>15535</v>
      </c>
      <c r="D11822" s="11">
        <v>46209.372638888897</v>
      </c>
      <c r="E11822" t="s">
        <v>15536</v>
      </c>
      <c r="F11822" t="s">
        <v>6356</v>
      </c>
      <c r="G11822" t="s">
        <v>9975</v>
      </c>
      <c r="H11822" t="s">
        <v>6552</v>
      </c>
      <c r="I11822" t="s">
        <v>55</v>
      </c>
      <c r="J11822" t="s">
        <v>643</v>
      </c>
      <c r="K11822" t="s">
        <v>15537</v>
      </c>
      <c r="L11822" t="s">
        <v>15489</v>
      </c>
      <c r="M11822" t="s">
        <v>15538</v>
      </c>
      <c r="N11822" t="s">
        <v>13410</v>
      </c>
      <c r="O11822" t="s">
        <v>15539</v>
      </c>
      <c r="P11822">
        <v>1699000</v>
      </c>
      <c r="Q11822" t="s">
        <v>6636</v>
      </c>
      <c r="R11822" t="s">
        <v>6636</v>
      </c>
      <c r="S11822" s="12"/>
      <c r="T11822" s="13"/>
      <c r="U11822" t="s">
        <v>7087</v>
      </c>
    </row>
    <row r="11823" spans="1:21" x14ac:dyDescent="0.25">
      <c r="A11823" t="s">
        <v>6619</v>
      </c>
      <c r="B11823" s="12">
        <v>42863</v>
      </c>
      <c r="C11823" t="s">
        <v>15535</v>
      </c>
      <c r="D11823" s="11">
        <v>46209.372638888897</v>
      </c>
      <c r="E11823" t="s">
        <v>15536</v>
      </c>
      <c r="F11823" t="s">
        <v>6356</v>
      </c>
      <c r="G11823" t="s">
        <v>9976</v>
      </c>
      <c r="H11823" t="s">
        <v>6552</v>
      </c>
      <c r="I11823" t="s">
        <v>55</v>
      </c>
      <c r="J11823" t="s">
        <v>643</v>
      </c>
      <c r="K11823" t="s">
        <v>15537</v>
      </c>
      <c r="L11823" t="s">
        <v>15489</v>
      </c>
      <c r="M11823" t="s">
        <v>15538</v>
      </c>
      <c r="N11823" t="s">
        <v>13410</v>
      </c>
      <c r="O11823" t="s">
        <v>15539</v>
      </c>
      <c r="P11823">
        <v>1699000</v>
      </c>
      <c r="Q11823" t="s">
        <v>6636</v>
      </c>
      <c r="R11823" t="s">
        <v>6636</v>
      </c>
      <c r="S11823" s="12"/>
      <c r="T11823" s="13"/>
      <c r="U11823" t="s">
        <v>7087</v>
      </c>
    </row>
    <row r="11824" spans="1:21" x14ac:dyDescent="0.25">
      <c r="A11824" t="s">
        <v>6619</v>
      </c>
      <c r="B11824" s="12">
        <v>42863</v>
      </c>
      <c r="C11824" t="s">
        <v>15535</v>
      </c>
      <c r="D11824" s="11">
        <v>46209.372638888897</v>
      </c>
      <c r="E11824" t="s">
        <v>15536</v>
      </c>
      <c r="F11824" t="s">
        <v>6356</v>
      </c>
      <c r="G11824" t="s">
        <v>9977</v>
      </c>
      <c r="H11824" t="s">
        <v>6552</v>
      </c>
      <c r="I11824" t="s">
        <v>55</v>
      </c>
      <c r="J11824" t="s">
        <v>643</v>
      </c>
      <c r="K11824" t="s">
        <v>15537</v>
      </c>
      <c r="L11824" t="s">
        <v>15489</v>
      </c>
      <c r="M11824" t="s">
        <v>15538</v>
      </c>
      <c r="N11824" t="s">
        <v>13410</v>
      </c>
      <c r="O11824" t="s">
        <v>15539</v>
      </c>
      <c r="P11824">
        <v>1699000</v>
      </c>
      <c r="Q11824" t="s">
        <v>6636</v>
      </c>
      <c r="R11824" t="s">
        <v>6636</v>
      </c>
      <c r="S11824" s="12"/>
      <c r="T11824" s="13"/>
      <c r="U11824" t="s">
        <v>7087</v>
      </c>
    </row>
    <row r="11825" spans="1:21" x14ac:dyDescent="0.25">
      <c r="A11825" t="s">
        <v>6619</v>
      </c>
      <c r="B11825" s="12">
        <v>42863</v>
      </c>
      <c r="C11825" t="s">
        <v>15535</v>
      </c>
      <c r="D11825" s="11">
        <v>46209.372638888897</v>
      </c>
      <c r="E11825" t="s">
        <v>15536</v>
      </c>
      <c r="F11825" t="s">
        <v>6356</v>
      </c>
      <c r="G11825" t="s">
        <v>9978</v>
      </c>
      <c r="H11825" t="s">
        <v>6552</v>
      </c>
      <c r="I11825" t="s">
        <v>55</v>
      </c>
      <c r="J11825" t="s">
        <v>643</v>
      </c>
      <c r="K11825" t="s">
        <v>15537</v>
      </c>
      <c r="L11825" t="s">
        <v>15489</v>
      </c>
      <c r="M11825" t="s">
        <v>15538</v>
      </c>
      <c r="N11825" t="s">
        <v>13410</v>
      </c>
      <c r="O11825" t="s">
        <v>15539</v>
      </c>
      <c r="P11825">
        <v>1699000</v>
      </c>
      <c r="Q11825" t="s">
        <v>6636</v>
      </c>
      <c r="R11825" t="s">
        <v>6636</v>
      </c>
      <c r="S11825" s="12"/>
      <c r="T11825" s="13"/>
      <c r="U11825" t="s">
        <v>7087</v>
      </c>
    </row>
    <row r="11826" spans="1:21" x14ac:dyDescent="0.25">
      <c r="A11826" t="s">
        <v>6619</v>
      </c>
      <c r="B11826" s="12">
        <v>42863</v>
      </c>
      <c r="C11826" t="s">
        <v>15535</v>
      </c>
      <c r="D11826" s="11">
        <v>46209.372638888897</v>
      </c>
      <c r="E11826" t="s">
        <v>15536</v>
      </c>
      <c r="F11826" t="s">
        <v>6356</v>
      </c>
      <c r="G11826" t="s">
        <v>9979</v>
      </c>
      <c r="H11826" t="s">
        <v>6552</v>
      </c>
      <c r="I11826" t="s">
        <v>55</v>
      </c>
      <c r="J11826" t="s">
        <v>643</v>
      </c>
      <c r="K11826" t="s">
        <v>15537</v>
      </c>
      <c r="L11826" t="s">
        <v>15489</v>
      </c>
      <c r="M11826" t="s">
        <v>15538</v>
      </c>
      <c r="N11826" t="s">
        <v>13410</v>
      </c>
      <c r="O11826" t="s">
        <v>15539</v>
      </c>
      <c r="P11826">
        <v>1699000</v>
      </c>
      <c r="Q11826" t="s">
        <v>6636</v>
      </c>
      <c r="R11826" t="s">
        <v>6636</v>
      </c>
      <c r="S11826" s="12"/>
      <c r="T11826" s="13"/>
      <c r="U11826" t="s">
        <v>7087</v>
      </c>
    </row>
    <row r="11827" spans="1:21" x14ac:dyDescent="0.25">
      <c r="A11827" t="s">
        <v>6619</v>
      </c>
      <c r="B11827" s="12">
        <v>171920</v>
      </c>
      <c r="C11827" t="s">
        <v>15540</v>
      </c>
      <c r="D11827" s="11">
        <v>46211.775636574101</v>
      </c>
      <c r="E11827" t="s">
        <v>15541</v>
      </c>
      <c r="F11827" t="s">
        <v>6413</v>
      </c>
      <c r="G11827" t="s">
        <v>15529</v>
      </c>
      <c r="H11827" t="s">
        <v>6552</v>
      </c>
      <c r="I11827" t="s">
        <v>55</v>
      </c>
      <c r="J11827" t="s">
        <v>164</v>
      </c>
      <c r="K11827" t="s">
        <v>15542</v>
      </c>
      <c r="L11827" t="s">
        <v>15531</v>
      </c>
      <c r="M11827" t="s">
        <v>15543</v>
      </c>
      <c r="N11827" t="s">
        <v>13439</v>
      </c>
      <c r="O11827" t="s">
        <v>15544</v>
      </c>
      <c r="P11827">
        <v>3920000</v>
      </c>
      <c r="Q11827" t="s">
        <v>6636</v>
      </c>
      <c r="R11827" t="s">
        <v>6636</v>
      </c>
      <c r="S11827" s="12"/>
      <c r="T11827" s="13"/>
      <c r="U11827" t="s">
        <v>6636</v>
      </c>
    </row>
    <row r="11828" spans="1:21" x14ac:dyDescent="0.25">
      <c r="A11828" t="s">
        <v>6619</v>
      </c>
      <c r="B11828" s="12">
        <v>171920</v>
      </c>
      <c r="C11828" t="s">
        <v>15540</v>
      </c>
      <c r="D11828" s="11">
        <v>46211.775636574101</v>
      </c>
      <c r="E11828" t="s">
        <v>15541</v>
      </c>
      <c r="F11828" t="s">
        <v>6413</v>
      </c>
      <c r="G11828" t="s">
        <v>15533</v>
      </c>
      <c r="H11828" t="s">
        <v>6552</v>
      </c>
      <c r="I11828" t="s">
        <v>55</v>
      </c>
      <c r="J11828" t="s">
        <v>164</v>
      </c>
      <c r="K11828" t="s">
        <v>15542</v>
      </c>
      <c r="L11828" t="s">
        <v>15531</v>
      </c>
      <c r="M11828" t="s">
        <v>15543</v>
      </c>
      <c r="N11828" t="s">
        <v>13439</v>
      </c>
      <c r="O11828" t="s">
        <v>15544</v>
      </c>
      <c r="P11828">
        <v>3920000</v>
      </c>
      <c r="Q11828" t="s">
        <v>6636</v>
      </c>
      <c r="R11828" t="s">
        <v>6636</v>
      </c>
      <c r="S11828" s="12"/>
      <c r="T11828" s="13"/>
      <c r="U11828" t="s">
        <v>6636</v>
      </c>
    </row>
    <row r="11829" spans="1:21" x14ac:dyDescent="0.25">
      <c r="A11829" t="s">
        <v>6619</v>
      </c>
      <c r="B11829" s="12">
        <v>171920</v>
      </c>
      <c r="C11829" t="s">
        <v>15540</v>
      </c>
      <c r="D11829" s="11">
        <v>46211.775636574101</v>
      </c>
      <c r="E11829" t="s">
        <v>15541</v>
      </c>
      <c r="F11829" t="s">
        <v>6413</v>
      </c>
      <c r="G11829" t="s">
        <v>15534</v>
      </c>
      <c r="H11829" t="s">
        <v>6552</v>
      </c>
      <c r="I11829" t="s">
        <v>55</v>
      </c>
      <c r="J11829" t="s">
        <v>164</v>
      </c>
      <c r="K11829" t="s">
        <v>15542</v>
      </c>
      <c r="L11829" t="s">
        <v>15531</v>
      </c>
      <c r="M11829" t="s">
        <v>15543</v>
      </c>
      <c r="N11829" t="s">
        <v>13439</v>
      </c>
      <c r="O11829" t="s">
        <v>15544</v>
      </c>
      <c r="P11829">
        <v>3920000</v>
      </c>
      <c r="Q11829" t="s">
        <v>6636</v>
      </c>
      <c r="R11829" t="s">
        <v>6636</v>
      </c>
      <c r="S11829" s="12"/>
      <c r="T11829" s="13"/>
      <c r="U11829" t="s">
        <v>6636</v>
      </c>
    </row>
    <row r="11830" spans="1:21" x14ac:dyDescent="0.25">
      <c r="A11830" t="s">
        <v>6619</v>
      </c>
      <c r="B11830" s="12">
        <v>42980</v>
      </c>
      <c r="C11830" t="s">
        <v>15540</v>
      </c>
      <c r="D11830" s="11">
        <v>46211.775636574101</v>
      </c>
      <c r="E11830" t="s">
        <v>15541</v>
      </c>
      <c r="F11830" t="s">
        <v>6356</v>
      </c>
      <c r="G11830" t="s">
        <v>15529</v>
      </c>
      <c r="H11830" t="s">
        <v>6552</v>
      </c>
      <c r="I11830" t="s">
        <v>55</v>
      </c>
      <c r="J11830" t="s">
        <v>164</v>
      </c>
      <c r="K11830" t="s">
        <v>15542</v>
      </c>
      <c r="L11830" t="s">
        <v>15531</v>
      </c>
      <c r="M11830" t="s">
        <v>15543</v>
      </c>
      <c r="N11830" t="s">
        <v>13439</v>
      </c>
      <c r="O11830" t="s">
        <v>15544</v>
      </c>
      <c r="P11830">
        <v>980000</v>
      </c>
      <c r="Q11830" t="s">
        <v>6636</v>
      </c>
      <c r="R11830" t="s">
        <v>6636</v>
      </c>
      <c r="S11830" s="12"/>
      <c r="T11830" s="13"/>
      <c r="U11830" t="s">
        <v>6636</v>
      </c>
    </row>
    <row r="11831" spans="1:21" x14ac:dyDescent="0.25">
      <c r="A11831" t="s">
        <v>6619</v>
      </c>
      <c r="B11831" s="12">
        <v>42980</v>
      </c>
      <c r="C11831" t="s">
        <v>15540</v>
      </c>
      <c r="D11831" s="11">
        <v>46211.775636574101</v>
      </c>
      <c r="E11831" t="s">
        <v>15541</v>
      </c>
      <c r="F11831" t="s">
        <v>6356</v>
      </c>
      <c r="G11831" t="s">
        <v>15533</v>
      </c>
      <c r="H11831" t="s">
        <v>6552</v>
      </c>
      <c r="I11831" t="s">
        <v>55</v>
      </c>
      <c r="J11831" t="s">
        <v>164</v>
      </c>
      <c r="K11831" t="s">
        <v>15542</v>
      </c>
      <c r="L11831" t="s">
        <v>15531</v>
      </c>
      <c r="M11831" t="s">
        <v>15543</v>
      </c>
      <c r="N11831" t="s">
        <v>13439</v>
      </c>
      <c r="O11831" t="s">
        <v>15544</v>
      </c>
      <c r="P11831">
        <v>980000</v>
      </c>
      <c r="Q11831" t="s">
        <v>6636</v>
      </c>
      <c r="R11831" t="s">
        <v>6636</v>
      </c>
      <c r="S11831" s="12"/>
      <c r="T11831" s="13"/>
      <c r="U11831" t="s">
        <v>6636</v>
      </c>
    </row>
    <row r="11832" spans="1:21" x14ac:dyDescent="0.25">
      <c r="A11832" t="s">
        <v>6619</v>
      </c>
      <c r="B11832" s="12">
        <v>42980</v>
      </c>
      <c r="C11832" t="s">
        <v>15540</v>
      </c>
      <c r="D11832" s="11">
        <v>46211.775636574101</v>
      </c>
      <c r="E11832" t="s">
        <v>15541</v>
      </c>
      <c r="F11832" t="s">
        <v>6356</v>
      </c>
      <c r="G11832" t="s">
        <v>15534</v>
      </c>
      <c r="H11832" t="s">
        <v>6552</v>
      </c>
      <c r="I11832" t="s">
        <v>55</v>
      </c>
      <c r="J11832" t="s">
        <v>164</v>
      </c>
      <c r="K11832" t="s">
        <v>15542</v>
      </c>
      <c r="L11832" t="s">
        <v>15531</v>
      </c>
      <c r="M11832" t="s">
        <v>15543</v>
      </c>
      <c r="N11832" t="s">
        <v>13439</v>
      </c>
      <c r="O11832" t="s">
        <v>15544</v>
      </c>
      <c r="P11832">
        <v>980000</v>
      </c>
      <c r="Q11832" t="s">
        <v>6636</v>
      </c>
      <c r="R11832" t="s">
        <v>6636</v>
      </c>
      <c r="S11832" s="12"/>
      <c r="T11832" s="13"/>
      <c r="U11832" t="s">
        <v>6636</v>
      </c>
    </row>
    <row r="11833" spans="1:21" x14ac:dyDescent="0.25">
      <c r="A11833" t="s">
        <v>6637</v>
      </c>
      <c r="B11833" s="12">
        <v>172492</v>
      </c>
      <c r="C11833" t="s">
        <v>15545</v>
      </c>
      <c r="D11833" s="11">
        <v>46215.538043981498</v>
      </c>
      <c r="E11833" t="s">
        <v>15546</v>
      </c>
      <c r="F11833" t="s">
        <v>6413</v>
      </c>
      <c r="G11833" t="s">
        <v>9971</v>
      </c>
      <c r="H11833" t="s">
        <v>6552</v>
      </c>
      <c r="I11833" t="s">
        <v>6636</v>
      </c>
      <c r="J11833" t="s">
        <v>6636</v>
      </c>
      <c r="K11833" t="s">
        <v>15547</v>
      </c>
      <c r="L11833" t="s">
        <v>15489</v>
      </c>
      <c r="M11833" t="s">
        <v>15548</v>
      </c>
      <c r="N11833" t="s">
        <v>13439</v>
      </c>
      <c r="O11833" t="s">
        <v>15491</v>
      </c>
      <c r="P11833">
        <v>2040000</v>
      </c>
      <c r="Q11833" t="s">
        <v>6636</v>
      </c>
      <c r="R11833" t="s">
        <v>6636</v>
      </c>
      <c r="S11833" s="12"/>
      <c r="T11833" s="13"/>
      <c r="U11833" t="s">
        <v>6636</v>
      </c>
    </row>
    <row r="11834" spans="1:21" x14ac:dyDescent="0.25">
      <c r="A11834" t="s">
        <v>6637</v>
      </c>
      <c r="B11834" s="12">
        <v>172492</v>
      </c>
      <c r="C11834" t="s">
        <v>15545</v>
      </c>
      <c r="D11834" s="11">
        <v>46215.538043981498</v>
      </c>
      <c r="E11834" t="s">
        <v>15546</v>
      </c>
      <c r="F11834" t="s">
        <v>6413</v>
      </c>
      <c r="G11834" t="s">
        <v>9975</v>
      </c>
      <c r="H11834" t="s">
        <v>6552</v>
      </c>
      <c r="I11834" t="s">
        <v>6636</v>
      </c>
      <c r="J11834" t="s">
        <v>6636</v>
      </c>
      <c r="K11834" t="s">
        <v>15547</v>
      </c>
      <c r="L11834" t="s">
        <v>15489</v>
      </c>
      <c r="M11834" t="s">
        <v>15548</v>
      </c>
      <c r="N11834" t="s">
        <v>13439</v>
      </c>
      <c r="O11834" t="s">
        <v>15491</v>
      </c>
      <c r="P11834">
        <v>2040000</v>
      </c>
      <c r="Q11834" t="s">
        <v>6636</v>
      </c>
      <c r="R11834" t="s">
        <v>6636</v>
      </c>
      <c r="S11834" s="12"/>
      <c r="T11834" s="13"/>
      <c r="U11834" t="s">
        <v>6636</v>
      </c>
    </row>
    <row r="11835" spans="1:21" x14ac:dyDescent="0.25">
      <c r="A11835" t="s">
        <v>6637</v>
      </c>
      <c r="B11835" s="12">
        <v>172492</v>
      </c>
      <c r="C11835" t="s">
        <v>15545</v>
      </c>
      <c r="D11835" s="11">
        <v>46215.538043981498</v>
      </c>
      <c r="E11835" t="s">
        <v>15546</v>
      </c>
      <c r="F11835" t="s">
        <v>6413</v>
      </c>
      <c r="G11835" t="s">
        <v>9976</v>
      </c>
      <c r="H11835" t="s">
        <v>6552</v>
      </c>
      <c r="I11835" t="s">
        <v>6636</v>
      </c>
      <c r="J11835" t="s">
        <v>6636</v>
      </c>
      <c r="K11835" t="s">
        <v>15547</v>
      </c>
      <c r="L11835" t="s">
        <v>15489</v>
      </c>
      <c r="M11835" t="s">
        <v>15548</v>
      </c>
      <c r="N11835" t="s">
        <v>13439</v>
      </c>
      <c r="O11835" t="s">
        <v>15491</v>
      </c>
      <c r="P11835">
        <v>2040000</v>
      </c>
      <c r="Q11835" t="s">
        <v>6636</v>
      </c>
      <c r="R11835" t="s">
        <v>6636</v>
      </c>
      <c r="S11835" s="12"/>
      <c r="T11835" s="13"/>
      <c r="U11835" t="s">
        <v>6636</v>
      </c>
    </row>
    <row r="11836" spans="1:21" x14ac:dyDescent="0.25">
      <c r="A11836" t="s">
        <v>6637</v>
      </c>
      <c r="B11836" s="12">
        <v>172492</v>
      </c>
      <c r="C11836" t="s">
        <v>15545</v>
      </c>
      <c r="D11836" s="11">
        <v>46215.538043981498</v>
      </c>
      <c r="E11836" t="s">
        <v>15546</v>
      </c>
      <c r="F11836" t="s">
        <v>6413</v>
      </c>
      <c r="G11836" t="s">
        <v>9977</v>
      </c>
      <c r="H11836" t="s">
        <v>6552</v>
      </c>
      <c r="I11836" t="s">
        <v>6636</v>
      </c>
      <c r="J11836" t="s">
        <v>6636</v>
      </c>
      <c r="K11836" t="s">
        <v>15547</v>
      </c>
      <c r="L11836" t="s">
        <v>15489</v>
      </c>
      <c r="M11836" t="s">
        <v>15548</v>
      </c>
      <c r="N11836" t="s">
        <v>13439</v>
      </c>
      <c r="O11836" t="s">
        <v>15491</v>
      </c>
      <c r="P11836">
        <v>2040000</v>
      </c>
      <c r="Q11836" t="s">
        <v>6636</v>
      </c>
      <c r="R11836" t="s">
        <v>6636</v>
      </c>
      <c r="S11836" s="12"/>
      <c r="T11836" s="13"/>
      <c r="U11836" t="s">
        <v>6636</v>
      </c>
    </row>
    <row r="11837" spans="1:21" x14ac:dyDescent="0.25">
      <c r="A11837" t="s">
        <v>6637</v>
      </c>
      <c r="B11837" s="12">
        <v>172492</v>
      </c>
      <c r="C11837" t="s">
        <v>15545</v>
      </c>
      <c r="D11837" s="11">
        <v>46215.538043981498</v>
      </c>
      <c r="E11837" t="s">
        <v>15546</v>
      </c>
      <c r="F11837" t="s">
        <v>6413</v>
      </c>
      <c r="G11837" t="s">
        <v>9978</v>
      </c>
      <c r="H11837" t="s">
        <v>6552</v>
      </c>
      <c r="I11837" t="s">
        <v>6636</v>
      </c>
      <c r="J11837" t="s">
        <v>6636</v>
      </c>
      <c r="K11837" t="s">
        <v>15547</v>
      </c>
      <c r="L11837" t="s">
        <v>15489</v>
      </c>
      <c r="M11837" t="s">
        <v>15548</v>
      </c>
      <c r="N11837" t="s">
        <v>13439</v>
      </c>
      <c r="O11837" t="s">
        <v>15491</v>
      </c>
      <c r="P11837">
        <v>2040000</v>
      </c>
      <c r="Q11837" t="s">
        <v>6636</v>
      </c>
      <c r="R11837" t="s">
        <v>6636</v>
      </c>
      <c r="S11837" s="12"/>
      <c r="T11837" s="13"/>
      <c r="U11837" t="s">
        <v>6636</v>
      </c>
    </row>
    <row r="11838" spans="1:21" x14ac:dyDescent="0.25">
      <c r="A11838" t="s">
        <v>6637</v>
      </c>
      <c r="B11838" s="12">
        <v>172492</v>
      </c>
      <c r="C11838" t="s">
        <v>15545</v>
      </c>
      <c r="D11838" s="11">
        <v>46215.538043981498</v>
      </c>
      <c r="E11838" t="s">
        <v>15546</v>
      </c>
      <c r="F11838" t="s">
        <v>6413</v>
      </c>
      <c r="G11838" t="s">
        <v>9979</v>
      </c>
      <c r="H11838" t="s">
        <v>6552</v>
      </c>
      <c r="I11838" t="s">
        <v>6636</v>
      </c>
      <c r="J11838" t="s">
        <v>6636</v>
      </c>
      <c r="K11838" t="s">
        <v>15547</v>
      </c>
      <c r="L11838" t="s">
        <v>15489</v>
      </c>
      <c r="M11838" t="s">
        <v>15548</v>
      </c>
      <c r="N11838" t="s">
        <v>13439</v>
      </c>
      <c r="O11838" t="s">
        <v>15491</v>
      </c>
      <c r="P11838">
        <v>2040000</v>
      </c>
      <c r="Q11838" t="s">
        <v>6636</v>
      </c>
      <c r="R11838" t="s">
        <v>6636</v>
      </c>
      <c r="S11838" s="12"/>
      <c r="T11838" s="13"/>
      <c r="U11838" t="s">
        <v>6636</v>
      </c>
    </row>
    <row r="11839" spans="1:21" x14ac:dyDescent="0.25">
      <c r="A11839" t="s">
        <v>6619</v>
      </c>
      <c r="B11839" s="12">
        <v>172492</v>
      </c>
      <c r="C11839" t="s">
        <v>15545</v>
      </c>
      <c r="D11839" s="11">
        <v>46215.538043981498</v>
      </c>
      <c r="E11839" t="s">
        <v>15546</v>
      </c>
      <c r="F11839" t="s">
        <v>6413</v>
      </c>
      <c r="G11839" t="s">
        <v>9971</v>
      </c>
      <c r="H11839" t="s">
        <v>6552</v>
      </c>
      <c r="I11839" t="s">
        <v>6636</v>
      </c>
      <c r="J11839" t="s">
        <v>6636</v>
      </c>
      <c r="K11839" t="s">
        <v>15547</v>
      </c>
      <c r="L11839" t="s">
        <v>15489</v>
      </c>
      <c r="M11839" t="s">
        <v>15548</v>
      </c>
      <c r="N11839" t="s">
        <v>13439</v>
      </c>
      <c r="O11839" t="s">
        <v>15491</v>
      </c>
      <c r="P11839">
        <v>2040000</v>
      </c>
      <c r="Q11839" t="s">
        <v>6636</v>
      </c>
      <c r="R11839" t="s">
        <v>6636</v>
      </c>
      <c r="S11839" s="12"/>
      <c r="T11839" s="13"/>
      <c r="U11839" t="s">
        <v>6636</v>
      </c>
    </row>
    <row r="11840" spans="1:21" x14ac:dyDescent="0.25">
      <c r="A11840" t="s">
        <v>6619</v>
      </c>
      <c r="B11840" s="12">
        <v>172492</v>
      </c>
      <c r="C11840" t="s">
        <v>15545</v>
      </c>
      <c r="D11840" s="11">
        <v>46215.538043981498</v>
      </c>
      <c r="E11840" t="s">
        <v>15546</v>
      </c>
      <c r="F11840" t="s">
        <v>6413</v>
      </c>
      <c r="G11840" t="s">
        <v>9975</v>
      </c>
      <c r="H11840" t="s">
        <v>6552</v>
      </c>
      <c r="I11840" t="s">
        <v>6636</v>
      </c>
      <c r="J11840" t="s">
        <v>6636</v>
      </c>
      <c r="K11840" t="s">
        <v>15547</v>
      </c>
      <c r="L11840" t="s">
        <v>15489</v>
      </c>
      <c r="M11840" t="s">
        <v>15548</v>
      </c>
      <c r="N11840" t="s">
        <v>13439</v>
      </c>
      <c r="O11840" t="s">
        <v>15491</v>
      </c>
      <c r="P11840">
        <v>2040000</v>
      </c>
      <c r="Q11840" t="s">
        <v>6636</v>
      </c>
      <c r="R11840" t="s">
        <v>6636</v>
      </c>
      <c r="S11840" s="12"/>
      <c r="T11840" s="13"/>
      <c r="U11840" t="s">
        <v>6636</v>
      </c>
    </row>
    <row r="11841" spans="1:21" x14ac:dyDescent="0.25">
      <c r="A11841" t="s">
        <v>6619</v>
      </c>
      <c r="B11841" s="12">
        <v>172492</v>
      </c>
      <c r="C11841" t="s">
        <v>15545</v>
      </c>
      <c r="D11841" s="11">
        <v>46215.538043981498</v>
      </c>
      <c r="E11841" t="s">
        <v>15546</v>
      </c>
      <c r="F11841" t="s">
        <v>6413</v>
      </c>
      <c r="G11841" t="s">
        <v>9976</v>
      </c>
      <c r="H11841" t="s">
        <v>6552</v>
      </c>
      <c r="I11841" t="s">
        <v>6636</v>
      </c>
      <c r="J11841" t="s">
        <v>6636</v>
      </c>
      <c r="K11841" t="s">
        <v>15547</v>
      </c>
      <c r="L11841" t="s">
        <v>15489</v>
      </c>
      <c r="M11841" t="s">
        <v>15548</v>
      </c>
      <c r="N11841" t="s">
        <v>13439</v>
      </c>
      <c r="O11841" t="s">
        <v>15491</v>
      </c>
      <c r="P11841">
        <v>2040000</v>
      </c>
      <c r="Q11841" t="s">
        <v>6636</v>
      </c>
      <c r="R11841" t="s">
        <v>6636</v>
      </c>
      <c r="S11841" s="12"/>
      <c r="T11841" s="13"/>
      <c r="U11841" t="s">
        <v>6636</v>
      </c>
    </row>
    <row r="11842" spans="1:21" x14ac:dyDescent="0.25">
      <c r="A11842" t="s">
        <v>6619</v>
      </c>
      <c r="B11842" s="12">
        <v>172492</v>
      </c>
      <c r="C11842" t="s">
        <v>15545</v>
      </c>
      <c r="D11842" s="11">
        <v>46215.538043981498</v>
      </c>
      <c r="E11842" t="s">
        <v>15546</v>
      </c>
      <c r="F11842" t="s">
        <v>6413</v>
      </c>
      <c r="G11842" t="s">
        <v>9977</v>
      </c>
      <c r="H11842" t="s">
        <v>6552</v>
      </c>
      <c r="I11842" t="s">
        <v>6636</v>
      </c>
      <c r="J11842" t="s">
        <v>6636</v>
      </c>
      <c r="K11842" t="s">
        <v>15547</v>
      </c>
      <c r="L11842" t="s">
        <v>15489</v>
      </c>
      <c r="M11842" t="s">
        <v>15548</v>
      </c>
      <c r="N11842" t="s">
        <v>13439</v>
      </c>
      <c r="O11842" t="s">
        <v>15491</v>
      </c>
      <c r="P11842">
        <v>2040000</v>
      </c>
      <c r="Q11842" t="s">
        <v>6636</v>
      </c>
      <c r="R11842" t="s">
        <v>6636</v>
      </c>
      <c r="S11842" s="12"/>
      <c r="T11842" s="13"/>
      <c r="U11842" t="s">
        <v>6636</v>
      </c>
    </row>
    <row r="11843" spans="1:21" x14ac:dyDescent="0.25">
      <c r="A11843" t="s">
        <v>6619</v>
      </c>
      <c r="B11843" s="12">
        <v>172492</v>
      </c>
      <c r="C11843" t="s">
        <v>15545</v>
      </c>
      <c r="D11843" s="11">
        <v>46215.538043981498</v>
      </c>
      <c r="E11843" t="s">
        <v>15546</v>
      </c>
      <c r="F11843" t="s">
        <v>6413</v>
      </c>
      <c r="G11843" t="s">
        <v>9978</v>
      </c>
      <c r="H11843" t="s">
        <v>6552</v>
      </c>
      <c r="I11843" t="s">
        <v>6636</v>
      </c>
      <c r="J11843" t="s">
        <v>6636</v>
      </c>
      <c r="K11843" t="s">
        <v>15547</v>
      </c>
      <c r="L11843" t="s">
        <v>15489</v>
      </c>
      <c r="M11843" t="s">
        <v>15548</v>
      </c>
      <c r="N11843" t="s">
        <v>13439</v>
      </c>
      <c r="O11843" t="s">
        <v>15491</v>
      </c>
      <c r="P11843">
        <v>2040000</v>
      </c>
      <c r="Q11843" t="s">
        <v>6636</v>
      </c>
      <c r="R11843" t="s">
        <v>6636</v>
      </c>
      <c r="S11843" s="12"/>
      <c r="T11843" s="13"/>
      <c r="U11843" t="s">
        <v>6636</v>
      </c>
    </row>
    <row r="11844" spans="1:21" x14ac:dyDescent="0.25">
      <c r="A11844" t="s">
        <v>6619</v>
      </c>
      <c r="B11844" s="12">
        <v>172492</v>
      </c>
      <c r="C11844" t="s">
        <v>15545</v>
      </c>
      <c r="D11844" s="11">
        <v>46215.538043981498</v>
      </c>
      <c r="E11844" t="s">
        <v>15546</v>
      </c>
      <c r="F11844" t="s">
        <v>6413</v>
      </c>
      <c r="G11844" t="s">
        <v>9979</v>
      </c>
      <c r="H11844" t="s">
        <v>6552</v>
      </c>
      <c r="I11844" t="s">
        <v>6636</v>
      </c>
      <c r="J11844" t="s">
        <v>6636</v>
      </c>
      <c r="K11844" t="s">
        <v>15547</v>
      </c>
      <c r="L11844" t="s">
        <v>15489</v>
      </c>
      <c r="M11844" t="s">
        <v>15548</v>
      </c>
      <c r="N11844" t="s">
        <v>13439</v>
      </c>
      <c r="O11844" t="s">
        <v>15491</v>
      </c>
      <c r="P11844">
        <v>2040000</v>
      </c>
      <c r="Q11844" t="s">
        <v>6636</v>
      </c>
      <c r="R11844" t="s">
        <v>6636</v>
      </c>
      <c r="S11844" s="12"/>
      <c r="T11844" s="13"/>
      <c r="U11844" t="s">
        <v>6636</v>
      </c>
    </row>
    <row r="11845" spans="1:21" x14ac:dyDescent="0.25">
      <c r="A11845" t="s">
        <v>6637</v>
      </c>
      <c r="B11845" s="12">
        <v>43123</v>
      </c>
      <c r="C11845" t="s">
        <v>15545</v>
      </c>
      <c r="D11845" s="11">
        <v>46215.538043981498</v>
      </c>
      <c r="E11845" t="s">
        <v>15546</v>
      </c>
      <c r="F11845" t="s">
        <v>6356</v>
      </c>
      <c r="G11845" t="s">
        <v>9971</v>
      </c>
      <c r="H11845" t="s">
        <v>6552</v>
      </c>
      <c r="I11845" t="s">
        <v>6636</v>
      </c>
      <c r="J11845" t="s">
        <v>6636</v>
      </c>
      <c r="K11845" t="s">
        <v>15547</v>
      </c>
      <c r="L11845" t="s">
        <v>15489</v>
      </c>
      <c r="M11845" t="s">
        <v>15548</v>
      </c>
      <c r="N11845" t="s">
        <v>13439</v>
      </c>
      <c r="O11845" t="s">
        <v>15491</v>
      </c>
      <c r="P11845">
        <v>510000</v>
      </c>
      <c r="Q11845" t="s">
        <v>6636</v>
      </c>
      <c r="R11845" t="s">
        <v>6636</v>
      </c>
      <c r="S11845" s="12"/>
      <c r="T11845" s="13"/>
      <c r="U11845" t="s">
        <v>6636</v>
      </c>
    </row>
    <row r="11846" spans="1:21" x14ac:dyDescent="0.25">
      <c r="A11846" t="s">
        <v>6637</v>
      </c>
      <c r="B11846" s="12">
        <v>43123</v>
      </c>
      <c r="C11846" t="s">
        <v>15545</v>
      </c>
      <c r="D11846" s="11">
        <v>46215.538043981498</v>
      </c>
      <c r="E11846" t="s">
        <v>15546</v>
      </c>
      <c r="F11846" t="s">
        <v>6356</v>
      </c>
      <c r="G11846" t="s">
        <v>9975</v>
      </c>
      <c r="H11846" t="s">
        <v>6552</v>
      </c>
      <c r="I11846" t="s">
        <v>6636</v>
      </c>
      <c r="J11846" t="s">
        <v>6636</v>
      </c>
      <c r="K11846" t="s">
        <v>15547</v>
      </c>
      <c r="L11846" t="s">
        <v>15489</v>
      </c>
      <c r="M11846" t="s">
        <v>15548</v>
      </c>
      <c r="N11846" t="s">
        <v>13439</v>
      </c>
      <c r="O11846" t="s">
        <v>15491</v>
      </c>
      <c r="P11846">
        <v>510000</v>
      </c>
      <c r="Q11846" t="s">
        <v>6636</v>
      </c>
      <c r="R11846" t="s">
        <v>6636</v>
      </c>
      <c r="S11846" s="12"/>
      <c r="T11846" s="13"/>
      <c r="U11846" t="s">
        <v>6636</v>
      </c>
    </row>
    <row r="11847" spans="1:21" x14ac:dyDescent="0.25">
      <c r="A11847" t="s">
        <v>6637</v>
      </c>
      <c r="B11847" s="12">
        <v>43123</v>
      </c>
      <c r="C11847" t="s">
        <v>15545</v>
      </c>
      <c r="D11847" s="11">
        <v>46215.538043981498</v>
      </c>
      <c r="E11847" t="s">
        <v>15546</v>
      </c>
      <c r="F11847" t="s">
        <v>6356</v>
      </c>
      <c r="G11847" t="s">
        <v>9976</v>
      </c>
      <c r="H11847" t="s">
        <v>6552</v>
      </c>
      <c r="I11847" t="s">
        <v>6636</v>
      </c>
      <c r="J11847" t="s">
        <v>6636</v>
      </c>
      <c r="K11847" t="s">
        <v>15547</v>
      </c>
      <c r="L11847" t="s">
        <v>15489</v>
      </c>
      <c r="M11847" t="s">
        <v>15548</v>
      </c>
      <c r="N11847" t="s">
        <v>13439</v>
      </c>
      <c r="O11847" t="s">
        <v>15491</v>
      </c>
      <c r="P11847">
        <v>510000</v>
      </c>
      <c r="Q11847" t="s">
        <v>6636</v>
      </c>
      <c r="R11847" t="s">
        <v>6636</v>
      </c>
      <c r="S11847" s="12"/>
      <c r="T11847" s="13"/>
      <c r="U11847" t="s">
        <v>6636</v>
      </c>
    </row>
    <row r="11848" spans="1:21" x14ac:dyDescent="0.25">
      <c r="A11848" t="s">
        <v>6637</v>
      </c>
      <c r="B11848" s="12">
        <v>43123</v>
      </c>
      <c r="C11848" t="s">
        <v>15545</v>
      </c>
      <c r="D11848" s="11">
        <v>46215.538043981498</v>
      </c>
      <c r="E11848" t="s">
        <v>15546</v>
      </c>
      <c r="F11848" t="s">
        <v>6356</v>
      </c>
      <c r="G11848" t="s">
        <v>9977</v>
      </c>
      <c r="H11848" t="s">
        <v>6552</v>
      </c>
      <c r="I11848" t="s">
        <v>6636</v>
      </c>
      <c r="J11848" t="s">
        <v>6636</v>
      </c>
      <c r="K11848" t="s">
        <v>15547</v>
      </c>
      <c r="L11848" t="s">
        <v>15489</v>
      </c>
      <c r="M11848" t="s">
        <v>15548</v>
      </c>
      <c r="N11848" t="s">
        <v>13439</v>
      </c>
      <c r="O11848" t="s">
        <v>15491</v>
      </c>
      <c r="P11848">
        <v>510000</v>
      </c>
      <c r="Q11848" t="s">
        <v>6636</v>
      </c>
      <c r="R11848" t="s">
        <v>6636</v>
      </c>
      <c r="S11848" s="12"/>
      <c r="T11848" s="13"/>
      <c r="U11848" t="s">
        <v>6636</v>
      </c>
    </row>
    <row r="11849" spans="1:21" x14ac:dyDescent="0.25">
      <c r="A11849" t="s">
        <v>6637</v>
      </c>
      <c r="B11849" s="12">
        <v>43123</v>
      </c>
      <c r="C11849" t="s">
        <v>15545</v>
      </c>
      <c r="D11849" s="11">
        <v>46215.538043981498</v>
      </c>
      <c r="E11849" t="s">
        <v>15546</v>
      </c>
      <c r="F11849" t="s">
        <v>6356</v>
      </c>
      <c r="G11849" t="s">
        <v>9978</v>
      </c>
      <c r="H11849" t="s">
        <v>6552</v>
      </c>
      <c r="I11849" t="s">
        <v>6636</v>
      </c>
      <c r="J11849" t="s">
        <v>6636</v>
      </c>
      <c r="K11849" t="s">
        <v>15547</v>
      </c>
      <c r="L11849" t="s">
        <v>15489</v>
      </c>
      <c r="M11849" t="s">
        <v>15548</v>
      </c>
      <c r="N11849" t="s">
        <v>13439</v>
      </c>
      <c r="O11849" t="s">
        <v>15491</v>
      </c>
      <c r="P11849">
        <v>510000</v>
      </c>
      <c r="Q11849" t="s">
        <v>6636</v>
      </c>
      <c r="R11849" t="s">
        <v>6636</v>
      </c>
      <c r="S11849" s="12"/>
      <c r="T11849" s="13"/>
      <c r="U11849" t="s">
        <v>6636</v>
      </c>
    </row>
    <row r="11850" spans="1:21" x14ac:dyDescent="0.25">
      <c r="A11850" t="s">
        <v>6637</v>
      </c>
      <c r="B11850" s="12">
        <v>43123</v>
      </c>
      <c r="C11850" t="s">
        <v>15545</v>
      </c>
      <c r="D11850" s="11">
        <v>46215.538043981498</v>
      </c>
      <c r="E11850" t="s">
        <v>15546</v>
      </c>
      <c r="F11850" t="s">
        <v>6356</v>
      </c>
      <c r="G11850" t="s">
        <v>9979</v>
      </c>
      <c r="H11850" t="s">
        <v>6552</v>
      </c>
      <c r="I11850" t="s">
        <v>6636</v>
      </c>
      <c r="J11850" t="s">
        <v>6636</v>
      </c>
      <c r="K11850" t="s">
        <v>15547</v>
      </c>
      <c r="L11850" t="s">
        <v>15489</v>
      </c>
      <c r="M11850" t="s">
        <v>15548</v>
      </c>
      <c r="N11850" t="s">
        <v>13439</v>
      </c>
      <c r="O11850" t="s">
        <v>15491</v>
      </c>
      <c r="P11850">
        <v>510000</v>
      </c>
      <c r="Q11850" t="s">
        <v>6636</v>
      </c>
      <c r="R11850" t="s">
        <v>6636</v>
      </c>
      <c r="S11850" s="12"/>
      <c r="T11850" s="13"/>
      <c r="U11850" t="s">
        <v>6636</v>
      </c>
    </row>
    <row r="11851" spans="1:21" x14ac:dyDescent="0.25">
      <c r="A11851" t="s">
        <v>6619</v>
      </c>
      <c r="B11851" s="12">
        <v>43123</v>
      </c>
      <c r="C11851" t="s">
        <v>15545</v>
      </c>
      <c r="D11851" s="11">
        <v>46215.538043981498</v>
      </c>
      <c r="E11851" t="s">
        <v>15546</v>
      </c>
      <c r="F11851" t="s">
        <v>6356</v>
      </c>
      <c r="G11851" t="s">
        <v>9971</v>
      </c>
      <c r="H11851" t="s">
        <v>6552</v>
      </c>
      <c r="I11851" t="s">
        <v>6636</v>
      </c>
      <c r="J11851" t="s">
        <v>6636</v>
      </c>
      <c r="K11851" t="s">
        <v>15547</v>
      </c>
      <c r="L11851" t="s">
        <v>15489</v>
      </c>
      <c r="M11851" t="s">
        <v>15548</v>
      </c>
      <c r="N11851" t="s">
        <v>13439</v>
      </c>
      <c r="O11851" t="s">
        <v>15491</v>
      </c>
      <c r="P11851">
        <v>510000</v>
      </c>
      <c r="Q11851" t="s">
        <v>6636</v>
      </c>
      <c r="R11851" t="s">
        <v>6636</v>
      </c>
      <c r="S11851" s="12"/>
      <c r="T11851" s="13"/>
      <c r="U11851" t="s">
        <v>6636</v>
      </c>
    </row>
    <row r="11852" spans="1:21" x14ac:dyDescent="0.25">
      <c r="A11852" t="s">
        <v>6619</v>
      </c>
      <c r="B11852" s="12">
        <v>43123</v>
      </c>
      <c r="C11852" t="s">
        <v>15545</v>
      </c>
      <c r="D11852" s="11">
        <v>46215.538043981498</v>
      </c>
      <c r="E11852" t="s">
        <v>15546</v>
      </c>
      <c r="F11852" t="s">
        <v>6356</v>
      </c>
      <c r="G11852" t="s">
        <v>9975</v>
      </c>
      <c r="H11852" t="s">
        <v>6552</v>
      </c>
      <c r="I11852" t="s">
        <v>6636</v>
      </c>
      <c r="J11852" t="s">
        <v>6636</v>
      </c>
      <c r="K11852" t="s">
        <v>15547</v>
      </c>
      <c r="L11852" t="s">
        <v>15489</v>
      </c>
      <c r="M11852" t="s">
        <v>15548</v>
      </c>
      <c r="N11852" t="s">
        <v>13439</v>
      </c>
      <c r="O11852" t="s">
        <v>15491</v>
      </c>
      <c r="P11852">
        <v>510000</v>
      </c>
      <c r="Q11852" t="s">
        <v>6636</v>
      </c>
      <c r="R11852" t="s">
        <v>6636</v>
      </c>
      <c r="S11852" s="12"/>
      <c r="T11852" s="13"/>
      <c r="U11852" t="s">
        <v>6636</v>
      </c>
    </row>
    <row r="11853" spans="1:21" x14ac:dyDescent="0.25">
      <c r="A11853" t="s">
        <v>6619</v>
      </c>
      <c r="B11853" s="12">
        <v>43123</v>
      </c>
      <c r="C11853" t="s">
        <v>15545</v>
      </c>
      <c r="D11853" s="11">
        <v>46215.538043981498</v>
      </c>
      <c r="E11853" t="s">
        <v>15546</v>
      </c>
      <c r="F11853" t="s">
        <v>6356</v>
      </c>
      <c r="G11853" t="s">
        <v>9976</v>
      </c>
      <c r="H11853" t="s">
        <v>6552</v>
      </c>
      <c r="I11853" t="s">
        <v>6636</v>
      </c>
      <c r="J11853" t="s">
        <v>6636</v>
      </c>
      <c r="K11853" t="s">
        <v>15547</v>
      </c>
      <c r="L11853" t="s">
        <v>15489</v>
      </c>
      <c r="M11853" t="s">
        <v>15548</v>
      </c>
      <c r="N11853" t="s">
        <v>13439</v>
      </c>
      <c r="O11853" t="s">
        <v>15491</v>
      </c>
      <c r="P11853">
        <v>510000</v>
      </c>
      <c r="Q11853" t="s">
        <v>6636</v>
      </c>
      <c r="R11853" t="s">
        <v>6636</v>
      </c>
      <c r="S11853" s="12"/>
      <c r="T11853" s="13"/>
      <c r="U11853" t="s">
        <v>6636</v>
      </c>
    </row>
    <row r="11854" spans="1:21" x14ac:dyDescent="0.25">
      <c r="A11854" t="s">
        <v>6619</v>
      </c>
      <c r="B11854" s="12">
        <v>43123</v>
      </c>
      <c r="C11854" t="s">
        <v>15545</v>
      </c>
      <c r="D11854" s="11">
        <v>46215.538043981498</v>
      </c>
      <c r="E11854" t="s">
        <v>15546</v>
      </c>
      <c r="F11854" t="s">
        <v>6356</v>
      </c>
      <c r="G11854" t="s">
        <v>9977</v>
      </c>
      <c r="H11854" t="s">
        <v>6552</v>
      </c>
      <c r="I11854" t="s">
        <v>6636</v>
      </c>
      <c r="J11854" t="s">
        <v>6636</v>
      </c>
      <c r="K11854" t="s">
        <v>15547</v>
      </c>
      <c r="L11854" t="s">
        <v>15489</v>
      </c>
      <c r="M11854" t="s">
        <v>15548</v>
      </c>
      <c r="N11854" t="s">
        <v>13439</v>
      </c>
      <c r="O11854" t="s">
        <v>15491</v>
      </c>
      <c r="P11854">
        <v>510000</v>
      </c>
      <c r="Q11854" t="s">
        <v>6636</v>
      </c>
      <c r="R11854" t="s">
        <v>6636</v>
      </c>
      <c r="S11854" s="12"/>
      <c r="T11854" s="13"/>
      <c r="U11854" t="s">
        <v>6636</v>
      </c>
    </row>
    <row r="11855" spans="1:21" x14ac:dyDescent="0.25">
      <c r="A11855" t="s">
        <v>6619</v>
      </c>
      <c r="B11855" s="12">
        <v>43123</v>
      </c>
      <c r="C11855" t="s">
        <v>15545</v>
      </c>
      <c r="D11855" s="11">
        <v>46215.538043981498</v>
      </c>
      <c r="E11855" t="s">
        <v>15546</v>
      </c>
      <c r="F11855" t="s">
        <v>6356</v>
      </c>
      <c r="G11855" t="s">
        <v>9978</v>
      </c>
      <c r="H11855" t="s">
        <v>6552</v>
      </c>
      <c r="I11855" t="s">
        <v>6636</v>
      </c>
      <c r="J11855" t="s">
        <v>6636</v>
      </c>
      <c r="K11855" t="s">
        <v>15547</v>
      </c>
      <c r="L11855" t="s">
        <v>15489</v>
      </c>
      <c r="M11855" t="s">
        <v>15548</v>
      </c>
      <c r="N11855" t="s">
        <v>13439</v>
      </c>
      <c r="O11855" t="s">
        <v>15491</v>
      </c>
      <c r="P11855">
        <v>510000</v>
      </c>
      <c r="Q11855" t="s">
        <v>6636</v>
      </c>
      <c r="R11855" t="s">
        <v>6636</v>
      </c>
      <c r="S11855" s="12"/>
      <c r="T11855" s="13"/>
      <c r="U11855" t="s">
        <v>6636</v>
      </c>
    </row>
    <row r="11856" spans="1:21" x14ac:dyDescent="0.25">
      <c r="A11856" t="s">
        <v>6619</v>
      </c>
      <c r="B11856" s="12">
        <v>43123</v>
      </c>
      <c r="C11856" t="s">
        <v>15545</v>
      </c>
      <c r="D11856" s="11">
        <v>46215.538043981498</v>
      </c>
      <c r="E11856" t="s">
        <v>15546</v>
      </c>
      <c r="F11856" t="s">
        <v>6356</v>
      </c>
      <c r="G11856" t="s">
        <v>9979</v>
      </c>
      <c r="H11856" t="s">
        <v>6552</v>
      </c>
      <c r="I11856" t="s">
        <v>6636</v>
      </c>
      <c r="J11856" t="s">
        <v>6636</v>
      </c>
      <c r="K11856" t="s">
        <v>15547</v>
      </c>
      <c r="L11856" t="s">
        <v>15489</v>
      </c>
      <c r="M11856" t="s">
        <v>15548</v>
      </c>
      <c r="N11856" t="s">
        <v>13439</v>
      </c>
      <c r="O11856" t="s">
        <v>15491</v>
      </c>
      <c r="P11856">
        <v>510000</v>
      </c>
      <c r="Q11856" t="s">
        <v>6636</v>
      </c>
      <c r="R11856" t="s">
        <v>6636</v>
      </c>
      <c r="S11856" s="12"/>
      <c r="T11856" s="13"/>
      <c r="U11856" t="s">
        <v>6636</v>
      </c>
    </row>
    <row r="11857" spans="1:21" x14ac:dyDescent="0.25">
      <c r="A11857" t="s">
        <v>6619</v>
      </c>
      <c r="B11857" s="12">
        <v>172704</v>
      </c>
      <c r="C11857" t="s">
        <v>15549</v>
      </c>
      <c r="D11857" s="11">
        <v>46216.584745370397</v>
      </c>
      <c r="E11857" t="s">
        <v>15550</v>
      </c>
      <c r="F11857" t="s">
        <v>6413</v>
      </c>
      <c r="G11857" t="s">
        <v>15529</v>
      </c>
      <c r="H11857" t="s">
        <v>6552</v>
      </c>
      <c r="I11857" t="s">
        <v>6623</v>
      </c>
      <c r="J11857" t="s">
        <v>15551</v>
      </c>
      <c r="K11857" t="s">
        <v>15552</v>
      </c>
      <c r="L11857" t="s">
        <v>15531</v>
      </c>
      <c r="M11857" t="s">
        <v>15553</v>
      </c>
      <c r="N11857" t="s">
        <v>7202</v>
      </c>
      <c r="O11857" t="s">
        <v>7231</v>
      </c>
      <c r="P11857">
        <v>7400000</v>
      </c>
      <c r="Q11857" t="s">
        <v>6636</v>
      </c>
      <c r="R11857" t="s">
        <v>6636</v>
      </c>
      <c r="S11857" s="12"/>
      <c r="T11857" s="13"/>
      <c r="U11857" t="s">
        <v>6674</v>
      </c>
    </row>
    <row r="11858" spans="1:21" x14ac:dyDescent="0.25">
      <c r="A11858" t="s">
        <v>6619</v>
      </c>
      <c r="B11858" s="12">
        <v>172704</v>
      </c>
      <c r="C11858" t="s">
        <v>15549</v>
      </c>
      <c r="D11858" s="11">
        <v>46216.584745370397</v>
      </c>
      <c r="E11858" t="s">
        <v>15550</v>
      </c>
      <c r="F11858" t="s">
        <v>6413</v>
      </c>
      <c r="G11858" t="s">
        <v>15533</v>
      </c>
      <c r="H11858" t="s">
        <v>6552</v>
      </c>
      <c r="I11858" t="s">
        <v>6623</v>
      </c>
      <c r="J11858" t="s">
        <v>15551</v>
      </c>
      <c r="K11858" t="s">
        <v>15552</v>
      </c>
      <c r="L11858" t="s">
        <v>15531</v>
      </c>
      <c r="M11858" t="s">
        <v>15553</v>
      </c>
      <c r="N11858" t="s">
        <v>7202</v>
      </c>
      <c r="O11858" t="s">
        <v>7231</v>
      </c>
      <c r="P11858">
        <v>7400000</v>
      </c>
      <c r="Q11858" t="s">
        <v>6636</v>
      </c>
      <c r="R11858" t="s">
        <v>6636</v>
      </c>
      <c r="S11858" s="12"/>
      <c r="T11858" s="13"/>
      <c r="U11858" t="s">
        <v>6674</v>
      </c>
    </row>
    <row r="11859" spans="1:21" x14ac:dyDescent="0.25">
      <c r="A11859" t="s">
        <v>6619</v>
      </c>
      <c r="B11859" s="12">
        <v>172704</v>
      </c>
      <c r="C11859" t="s">
        <v>15549</v>
      </c>
      <c r="D11859" s="11">
        <v>46216.584745370397</v>
      </c>
      <c r="E11859" t="s">
        <v>15550</v>
      </c>
      <c r="F11859" t="s">
        <v>6413</v>
      </c>
      <c r="G11859" t="s">
        <v>15534</v>
      </c>
      <c r="H11859" t="s">
        <v>6552</v>
      </c>
      <c r="I11859" t="s">
        <v>6623</v>
      </c>
      <c r="J11859" t="s">
        <v>15551</v>
      </c>
      <c r="K11859" t="s">
        <v>15552</v>
      </c>
      <c r="L11859" t="s">
        <v>15531</v>
      </c>
      <c r="M11859" t="s">
        <v>15553</v>
      </c>
      <c r="N11859" t="s">
        <v>7202</v>
      </c>
      <c r="O11859" t="s">
        <v>7231</v>
      </c>
      <c r="P11859">
        <v>7400000</v>
      </c>
      <c r="Q11859" t="s">
        <v>6636</v>
      </c>
      <c r="R11859" t="s">
        <v>6636</v>
      </c>
      <c r="S11859" s="12"/>
      <c r="T11859" s="13"/>
      <c r="U11859" t="s">
        <v>6674</v>
      </c>
    </row>
    <row r="11860" spans="1:21" x14ac:dyDescent="0.25">
      <c r="A11860" t="s">
        <v>6619</v>
      </c>
      <c r="B11860" s="12">
        <v>43176</v>
      </c>
      <c r="C11860" t="s">
        <v>15549</v>
      </c>
      <c r="D11860" s="11">
        <v>46216.584745370397</v>
      </c>
      <c r="E11860" t="s">
        <v>15550</v>
      </c>
      <c r="F11860" t="s">
        <v>6356</v>
      </c>
      <c r="G11860" t="s">
        <v>15529</v>
      </c>
      <c r="H11860" t="s">
        <v>6552</v>
      </c>
      <c r="I11860" t="s">
        <v>6623</v>
      </c>
      <c r="J11860" t="s">
        <v>15551</v>
      </c>
      <c r="K11860" t="s">
        <v>15552</v>
      </c>
      <c r="L11860" t="s">
        <v>15531</v>
      </c>
      <c r="M11860" t="s">
        <v>15553</v>
      </c>
      <c r="N11860" t="s">
        <v>7202</v>
      </c>
      <c r="O11860" t="s">
        <v>7231</v>
      </c>
      <c r="P11860">
        <v>1850000</v>
      </c>
      <c r="Q11860" t="s">
        <v>6636</v>
      </c>
      <c r="R11860" t="s">
        <v>6636</v>
      </c>
      <c r="S11860" s="12"/>
      <c r="T11860" s="13"/>
      <c r="U11860" t="s">
        <v>6674</v>
      </c>
    </row>
    <row r="11861" spans="1:21" x14ac:dyDescent="0.25">
      <c r="A11861" t="s">
        <v>6619</v>
      </c>
      <c r="B11861" s="12">
        <v>43176</v>
      </c>
      <c r="C11861" t="s">
        <v>15549</v>
      </c>
      <c r="D11861" s="11">
        <v>46216.584745370397</v>
      </c>
      <c r="E11861" t="s">
        <v>15550</v>
      </c>
      <c r="F11861" t="s">
        <v>6356</v>
      </c>
      <c r="G11861" t="s">
        <v>15533</v>
      </c>
      <c r="H11861" t="s">
        <v>6552</v>
      </c>
      <c r="I11861" t="s">
        <v>6623</v>
      </c>
      <c r="J11861" t="s">
        <v>15551</v>
      </c>
      <c r="K11861" t="s">
        <v>15552</v>
      </c>
      <c r="L11861" t="s">
        <v>15531</v>
      </c>
      <c r="M11861" t="s">
        <v>15553</v>
      </c>
      <c r="N11861" t="s">
        <v>7202</v>
      </c>
      <c r="O11861" t="s">
        <v>7231</v>
      </c>
      <c r="P11861">
        <v>1850000</v>
      </c>
      <c r="Q11861" t="s">
        <v>6636</v>
      </c>
      <c r="R11861" t="s">
        <v>6636</v>
      </c>
      <c r="S11861" s="12"/>
      <c r="T11861" s="13"/>
      <c r="U11861" t="s">
        <v>6674</v>
      </c>
    </row>
    <row r="11862" spans="1:21" x14ac:dyDescent="0.25">
      <c r="A11862" t="s">
        <v>6619</v>
      </c>
      <c r="B11862" s="12">
        <v>43176</v>
      </c>
      <c r="C11862" t="s">
        <v>15549</v>
      </c>
      <c r="D11862" s="11">
        <v>46216.584745370397</v>
      </c>
      <c r="E11862" t="s">
        <v>15550</v>
      </c>
      <c r="F11862" t="s">
        <v>6356</v>
      </c>
      <c r="G11862" t="s">
        <v>15534</v>
      </c>
      <c r="H11862" t="s">
        <v>6552</v>
      </c>
      <c r="I11862" t="s">
        <v>6623</v>
      </c>
      <c r="J11862" t="s">
        <v>15551</v>
      </c>
      <c r="K11862" t="s">
        <v>15552</v>
      </c>
      <c r="L11862" t="s">
        <v>15531</v>
      </c>
      <c r="M11862" t="s">
        <v>15553</v>
      </c>
      <c r="N11862" t="s">
        <v>7202</v>
      </c>
      <c r="O11862" t="s">
        <v>7231</v>
      </c>
      <c r="P11862">
        <v>1850000</v>
      </c>
      <c r="Q11862" t="s">
        <v>6636</v>
      </c>
      <c r="R11862" t="s">
        <v>6636</v>
      </c>
      <c r="S11862" s="12"/>
      <c r="T11862" s="13"/>
      <c r="U11862" t="s">
        <v>6674</v>
      </c>
    </row>
    <row r="11863" spans="1:21" x14ac:dyDescent="0.25">
      <c r="A11863" t="s">
        <v>6637</v>
      </c>
      <c r="B11863" s="12">
        <v>173480</v>
      </c>
      <c r="C11863" t="s">
        <v>15554</v>
      </c>
      <c r="D11863" s="11">
        <v>46217.917824074102</v>
      </c>
      <c r="E11863" t="s">
        <v>15555</v>
      </c>
      <c r="F11863" t="s">
        <v>6413</v>
      </c>
      <c r="G11863" t="s">
        <v>15556</v>
      </c>
      <c r="H11863" t="s">
        <v>6552</v>
      </c>
      <c r="I11863" t="s">
        <v>65</v>
      </c>
      <c r="J11863" t="s">
        <v>57</v>
      </c>
      <c r="K11863" t="s">
        <v>15557</v>
      </c>
      <c r="L11863" t="s">
        <v>15558</v>
      </c>
      <c r="M11863" t="s">
        <v>15559</v>
      </c>
      <c r="N11863" t="s">
        <v>7001</v>
      </c>
      <c r="O11863" t="s">
        <v>7176</v>
      </c>
      <c r="P11863">
        <v>6428000</v>
      </c>
      <c r="Q11863" t="s">
        <v>6636</v>
      </c>
      <c r="R11863" t="s">
        <v>6636</v>
      </c>
      <c r="S11863" s="12"/>
      <c r="T11863" s="13"/>
      <c r="U11863" t="s">
        <v>6724</v>
      </c>
    </row>
    <row r="11864" spans="1:21" x14ac:dyDescent="0.25">
      <c r="A11864" t="s">
        <v>6637</v>
      </c>
      <c r="B11864" s="12">
        <v>173480</v>
      </c>
      <c r="C11864" t="s">
        <v>15554</v>
      </c>
      <c r="D11864" s="11">
        <v>46217.917824074102</v>
      </c>
      <c r="E11864" t="s">
        <v>15555</v>
      </c>
      <c r="F11864" t="s">
        <v>6413</v>
      </c>
      <c r="G11864" t="s">
        <v>15560</v>
      </c>
      <c r="H11864" t="s">
        <v>6552</v>
      </c>
      <c r="I11864" t="s">
        <v>65</v>
      </c>
      <c r="J11864" t="s">
        <v>57</v>
      </c>
      <c r="K11864" t="s">
        <v>15557</v>
      </c>
      <c r="L11864" t="s">
        <v>15558</v>
      </c>
      <c r="M11864" t="s">
        <v>15559</v>
      </c>
      <c r="N11864" t="s">
        <v>7001</v>
      </c>
      <c r="O11864" t="s">
        <v>7176</v>
      </c>
      <c r="P11864">
        <v>6428000</v>
      </c>
      <c r="Q11864" t="s">
        <v>6636</v>
      </c>
      <c r="R11864" t="s">
        <v>6636</v>
      </c>
      <c r="S11864" s="12"/>
      <c r="T11864" s="13"/>
      <c r="U11864" t="s">
        <v>6724</v>
      </c>
    </row>
    <row r="11865" spans="1:21" x14ac:dyDescent="0.25">
      <c r="A11865" t="s">
        <v>6637</v>
      </c>
      <c r="B11865" s="12">
        <v>43370</v>
      </c>
      <c r="C11865" t="s">
        <v>15554</v>
      </c>
      <c r="D11865" s="11">
        <v>46217.917824074102</v>
      </c>
      <c r="E11865" t="s">
        <v>15555</v>
      </c>
      <c r="F11865" t="s">
        <v>6356</v>
      </c>
      <c r="G11865" t="s">
        <v>15556</v>
      </c>
      <c r="H11865" t="s">
        <v>6552</v>
      </c>
      <c r="I11865" t="s">
        <v>65</v>
      </c>
      <c r="J11865" t="s">
        <v>57</v>
      </c>
      <c r="K11865" t="s">
        <v>15557</v>
      </c>
      <c r="L11865" t="s">
        <v>15558</v>
      </c>
      <c r="M11865" t="s">
        <v>15559</v>
      </c>
      <c r="N11865" t="s">
        <v>7001</v>
      </c>
      <c r="O11865" t="s">
        <v>7176</v>
      </c>
      <c r="P11865">
        <v>1607000</v>
      </c>
      <c r="Q11865" t="s">
        <v>6636</v>
      </c>
      <c r="R11865" t="s">
        <v>6636</v>
      </c>
      <c r="S11865" s="12"/>
      <c r="T11865" s="13"/>
      <c r="U11865" t="s">
        <v>6724</v>
      </c>
    </row>
    <row r="11866" spans="1:21" x14ac:dyDescent="0.25">
      <c r="A11866" t="s">
        <v>6637</v>
      </c>
      <c r="B11866" s="12">
        <v>43370</v>
      </c>
      <c r="C11866" t="s">
        <v>15554</v>
      </c>
      <c r="D11866" s="11">
        <v>46217.917824074102</v>
      </c>
      <c r="E11866" t="s">
        <v>15555</v>
      </c>
      <c r="F11866" t="s">
        <v>6356</v>
      </c>
      <c r="G11866" t="s">
        <v>15560</v>
      </c>
      <c r="H11866" t="s">
        <v>6552</v>
      </c>
      <c r="I11866" t="s">
        <v>65</v>
      </c>
      <c r="J11866" t="s">
        <v>57</v>
      </c>
      <c r="K11866" t="s">
        <v>15557</v>
      </c>
      <c r="L11866" t="s">
        <v>15558</v>
      </c>
      <c r="M11866" t="s">
        <v>15559</v>
      </c>
      <c r="N11866" t="s">
        <v>7001</v>
      </c>
      <c r="O11866" t="s">
        <v>7176</v>
      </c>
      <c r="P11866">
        <v>1607000</v>
      </c>
      <c r="Q11866" t="s">
        <v>6636</v>
      </c>
      <c r="R11866" t="s">
        <v>6636</v>
      </c>
      <c r="S11866" s="12"/>
      <c r="T11866" s="13"/>
      <c r="U11866" t="s">
        <v>6724</v>
      </c>
    </row>
    <row r="11867" spans="1:21" x14ac:dyDescent="0.25">
      <c r="A11867" t="s">
        <v>6637</v>
      </c>
      <c r="B11867" s="12">
        <v>171920</v>
      </c>
      <c r="C11867" t="s">
        <v>15540</v>
      </c>
      <c r="D11867" s="11">
        <v>46218.536064814798</v>
      </c>
      <c r="E11867" t="s">
        <v>15541</v>
      </c>
      <c r="F11867" t="s">
        <v>6413</v>
      </c>
      <c r="G11867" t="s">
        <v>15529</v>
      </c>
      <c r="H11867" t="s">
        <v>6552</v>
      </c>
      <c r="I11867" t="s">
        <v>55</v>
      </c>
      <c r="J11867" t="s">
        <v>164</v>
      </c>
      <c r="K11867" t="s">
        <v>15542</v>
      </c>
      <c r="L11867" t="s">
        <v>15531</v>
      </c>
      <c r="M11867" t="s">
        <v>15543</v>
      </c>
      <c r="N11867" t="s">
        <v>13439</v>
      </c>
      <c r="O11867" t="s">
        <v>15544</v>
      </c>
      <c r="P11867">
        <v>3920000</v>
      </c>
      <c r="Q11867" t="s">
        <v>6636</v>
      </c>
      <c r="R11867" t="s">
        <v>6636</v>
      </c>
      <c r="S11867" s="12"/>
      <c r="T11867" s="13"/>
      <c r="U11867" t="s">
        <v>6636</v>
      </c>
    </row>
    <row r="11868" spans="1:21" x14ac:dyDescent="0.25">
      <c r="A11868" t="s">
        <v>6637</v>
      </c>
      <c r="B11868" s="12">
        <v>171920</v>
      </c>
      <c r="C11868" t="s">
        <v>15540</v>
      </c>
      <c r="D11868" s="11">
        <v>46218.536064814798</v>
      </c>
      <c r="E11868" t="s">
        <v>15541</v>
      </c>
      <c r="F11868" t="s">
        <v>6413</v>
      </c>
      <c r="G11868" t="s">
        <v>15533</v>
      </c>
      <c r="H11868" t="s">
        <v>6552</v>
      </c>
      <c r="I11868" t="s">
        <v>55</v>
      </c>
      <c r="J11868" t="s">
        <v>164</v>
      </c>
      <c r="K11868" t="s">
        <v>15542</v>
      </c>
      <c r="L11868" t="s">
        <v>15531</v>
      </c>
      <c r="M11868" t="s">
        <v>15543</v>
      </c>
      <c r="N11868" t="s">
        <v>13439</v>
      </c>
      <c r="O11868" t="s">
        <v>15544</v>
      </c>
      <c r="P11868">
        <v>3920000</v>
      </c>
      <c r="Q11868" t="s">
        <v>6636</v>
      </c>
      <c r="R11868" t="s">
        <v>6636</v>
      </c>
      <c r="S11868" s="12"/>
      <c r="T11868" s="13"/>
      <c r="U11868" t="s">
        <v>6636</v>
      </c>
    </row>
    <row r="11869" spans="1:21" x14ac:dyDescent="0.25">
      <c r="A11869" t="s">
        <v>6637</v>
      </c>
      <c r="B11869" s="12">
        <v>171920</v>
      </c>
      <c r="C11869" t="s">
        <v>15540</v>
      </c>
      <c r="D11869" s="11">
        <v>46218.536064814798</v>
      </c>
      <c r="E11869" t="s">
        <v>15541</v>
      </c>
      <c r="F11869" t="s">
        <v>6413</v>
      </c>
      <c r="G11869" t="s">
        <v>15534</v>
      </c>
      <c r="H11869" t="s">
        <v>6552</v>
      </c>
      <c r="I11869" t="s">
        <v>55</v>
      </c>
      <c r="J11869" t="s">
        <v>164</v>
      </c>
      <c r="K11869" t="s">
        <v>15542</v>
      </c>
      <c r="L11869" t="s">
        <v>15531</v>
      </c>
      <c r="M11869" t="s">
        <v>15543</v>
      </c>
      <c r="N11869" t="s">
        <v>13439</v>
      </c>
      <c r="O11869" t="s">
        <v>15544</v>
      </c>
      <c r="P11869">
        <v>3920000</v>
      </c>
      <c r="Q11869" t="s">
        <v>6636</v>
      </c>
      <c r="R11869" t="s">
        <v>6636</v>
      </c>
      <c r="S11869" s="12"/>
      <c r="T11869" s="13"/>
      <c r="U11869" t="s">
        <v>6636</v>
      </c>
    </row>
    <row r="11870" spans="1:21" x14ac:dyDescent="0.25">
      <c r="A11870" t="s">
        <v>6637</v>
      </c>
      <c r="B11870" s="12">
        <v>42980</v>
      </c>
      <c r="C11870" t="s">
        <v>15540</v>
      </c>
      <c r="D11870" s="11">
        <v>46218.536064814798</v>
      </c>
      <c r="E11870" t="s">
        <v>15541</v>
      </c>
      <c r="F11870" t="s">
        <v>6356</v>
      </c>
      <c r="G11870" t="s">
        <v>15529</v>
      </c>
      <c r="H11870" t="s">
        <v>6552</v>
      </c>
      <c r="I11870" t="s">
        <v>55</v>
      </c>
      <c r="J11870" t="s">
        <v>164</v>
      </c>
      <c r="K11870" t="s">
        <v>15542</v>
      </c>
      <c r="L11870" t="s">
        <v>15531</v>
      </c>
      <c r="M11870" t="s">
        <v>15543</v>
      </c>
      <c r="N11870" t="s">
        <v>13439</v>
      </c>
      <c r="O11870" t="s">
        <v>15544</v>
      </c>
      <c r="P11870">
        <v>980000</v>
      </c>
      <c r="Q11870" t="s">
        <v>6636</v>
      </c>
      <c r="R11870" t="s">
        <v>6636</v>
      </c>
      <c r="S11870" s="12"/>
      <c r="T11870" s="13"/>
      <c r="U11870" t="s">
        <v>6636</v>
      </c>
    </row>
    <row r="11871" spans="1:21" x14ac:dyDescent="0.25">
      <c r="A11871" t="s">
        <v>6637</v>
      </c>
      <c r="B11871" s="12">
        <v>42980</v>
      </c>
      <c r="C11871" t="s">
        <v>15540</v>
      </c>
      <c r="D11871" s="11">
        <v>46218.536064814798</v>
      </c>
      <c r="E11871" t="s">
        <v>15541</v>
      </c>
      <c r="F11871" t="s">
        <v>6356</v>
      </c>
      <c r="G11871" t="s">
        <v>15533</v>
      </c>
      <c r="H11871" t="s">
        <v>6552</v>
      </c>
      <c r="I11871" t="s">
        <v>55</v>
      </c>
      <c r="J11871" t="s">
        <v>164</v>
      </c>
      <c r="K11871" t="s">
        <v>15542</v>
      </c>
      <c r="L11871" t="s">
        <v>15531</v>
      </c>
      <c r="M11871" t="s">
        <v>15543</v>
      </c>
      <c r="N11871" t="s">
        <v>13439</v>
      </c>
      <c r="O11871" t="s">
        <v>15544</v>
      </c>
      <c r="P11871">
        <v>980000</v>
      </c>
      <c r="Q11871" t="s">
        <v>6636</v>
      </c>
      <c r="R11871" t="s">
        <v>6636</v>
      </c>
      <c r="S11871" s="12"/>
      <c r="T11871" s="13"/>
      <c r="U11871" t="s">
        <v>6636</v>
      </c>
    </row>
    <row r="11872" spans="1:21" x14ac:dyDescent="0.25">
      <c r="A11872" t="s">
        <v>6637</v>
      </c>
      <c r="B11872" s="12">
        <v>42980</v>
      </c>
      <c r="C11872" t="s">
        <v>15540</v>
      </c>
      <c r="D11872" s="11">
        <v>46218.536064814798</v>
      </c>
      <c r="E11872" t="s">
        <v>15541</v>
      </c>
      <c r="F11872" t="s">
        <v>6356</v>
      </c>
      <c r="G11872" t="s">
        <v>15534</v>
      </c>
      <c r="H11872" t="s">
        <v>6552</v>
      </c>
      <c r="I11872" t="s">
        <v>55</v>
      </c>
      <c r="J11872" t="s">
        <v>164</v>
      </c>
      <c r="K11872" t="s">
        <v>15542</v>
      </c>
      <c r="L11872" t="s">
        <v>15531</v>
      </c>
      <c r="M11872" t="s">
        <v>15543</v>
      </c>
      <c r="N11872" t="s">
        <v>13439</v>
      </c>
      <c r="O11872" t="s">
        <v>15544</v>
      </c>
      <c r="P11872">
        <v>980000</v>
      </c>
      <c r="Q11872" t="s">
        <v>6636</v>
      </c>
      <c r="R11872" t="s">
        <v>6636</v>
      </c>
      <c r="S11872" s="12"/>
      <c r="T11872" s="13"/>
      <c r="U11872" t="s">
        <v>6636</v>
      </c>
    </row>
    <row r="11873" spans="1:21" x14ac:dyDescent="0.25">
      <c r="A11873" t="s">
        <v>6619</v>
      </c>
      <c r="B11873" s="12">
        <v>173480</v>
      </c>
      <c r="C11873" t="s">
        <v>15554</v>
      </c>
      <c r="D11873" s="11">
        <v>46220.627673611103</v>
      </c>
      <c r="E11873" t="s">
        <v>15555</v>
      </c>
      <c r="F11873" t="s">
        <v>6413</v>
      </c>
      <c r="G11873" t="s">
        <v>15556</v>
      </c>
      <c r="H11873" t="s">
        <v>6552</v>
      </c>
      <c r="I11873" t="s">
        <v>65</v>
      </c>
      <c r="J11873" t="s">
        <v>57</v>
      </c>
      <c r="K11873" t="s">
        <v>15557</v>
      </c>
      <c r="L11873" t="s">
        <v>15558</v>
      </c>
      <c r="M11873" t="s">
        <v>15559</v>
      </c>
      <c r="N11873" t="s">
        <v>7001</v>
      </c>
      <c r="O11873" t="s">
        <v>7176</v>
      </c>
      <c r="P11873">
        <v>6428000</v>
      </c>
      <c r="Q11873" t="s">
        <v>6636</v>
      </c>
      <c r="R11873" t="s">
        <v>6636</v>
      </c>
      <c r="S11873" s="12"/>
      <c r="T11873" s="13"/>
      <c r="U11873" t="s">
        <v>6724</v>
      </c>
    </row>
    <row r="11874" spans="1:21" x14ac:dyDescent="0.25">
      <c r="A11874" t="s">
        <v>6619</v>
      </c>
      <c r="B11874" s="12">
        <v>173480</v>
      </c>
      <c r="C11874" t="s">
        <v>15554</v>
      </c>
      <c r="D11874" s="11">
        <v>46220.627673611103</v>
      </c>
      <c r="E11874" t="s">
        <v>15555</v>
      </c>
      <c r="F11874" t="s">
        <v>6413</v>
      </c>
      <c r="G11874" t="s">
        <v>15560</v>
      </c>
      <c r="H11874" t="s">
        <v>6552</v>
      </c>
      <c r="I11874" t="s">
        <v>65</v>
      </c>
      <c r="J11874" t="s">
        <v>57</v>
      </c>
      <c r="K11874" t="s">
        <v>15557</v>
      </c>
      <c r="L11874" t="s">
        <v>15558</v>
      </c>
      <c r="M11874" t="s">
        <v>15559</v>
      </c>
      <c r="N11874" t="s">
        <v>7001</v>
      </c>
      <c r="O11874" t="s">
        <v>7176</v>
      </c>
      <c r="P11874">
        <v>6428000</v>
      </c>
      <c r="Q11874" t="s">
        <v>6636</v>
      </c>
      <c r="R11874" t="s">
        <v>6636</v>
      </c>
      <c r="S11874" s="12"/>
      <c r="T11874" s="13"/>
      <c r="U11874" t="s">
        <v>6724</v>
      </c>
    </row>
    <row r="11875" spans="1:21" x14ac:dyDescent="0.25">
      <c r="A11875" t="s">
        <v>6619</v>
      </c>
      <c r="B11875" s="12">
        <v>43370</v>
      </c>
      <c r="C11875" t="s">
        <v>15554</v>
      </c>
      <c r="D11875" s="11">
        <v>46220.627673611103</v>
      </c>
      <c r="E11875" t="s">
        <v>15555</v>
      </c>
      <c r="F11875" t="s">
        <v>6356</v>
      </c>
      <c r="G11875" t="s">
        <v>15556</v>
      </c>
      <c r="H11875" t="s">
        <v>6552</v>
      </c>
      <c r="I11875" t="s">
        <v>65</v>
      </c>
      <c r="J11875" t="s">
        <v>57</v>
      </c>
      <c r="K11875" t="s">
        <v>15557</v>
      </c>
      <c r="L11875" t="s">
        <v>15558</v>
      </c>
      <c r="M11875" t="s">
        <v>15559</v>
      </c>
      <c r="N11875" t="s">
        <v>7001</v>
      </c>
      <c r="O11875" t="s">
        <v>7176</v>
      </c>
      <c r="P11875">
        <v>1607000</v>
      </c>
      <c r="Q11875" t="s">
        <v>6636</v>
      </c>
      <c r="R11875" t="s">
        <v>6636</v>
      </c>
      <c r="S11875" s="12"/>
      <c r="T11875" s="13"/>
      <c r="U11875" t="s">
        <v>6724</v>
      </c>
    </row>
    <row r="11876" spans="1:21" x14ac:dyDescent="0.25">
      <c r="A11876" t="s">
        <v>6619</v>
      </c>
      <c r="B11876" s="12">
        <v>43370</v>
      </c>
      <c r="C11876" t="s">
        <v>15554</v>
      </c>
      <c r="D11876" s="11">
        <v>46220.627673611103</v>
      </c>
      <c r="E11876" t="s">
        <v>15555</v>
      </c>
      <c r="F11876" t="s">
        <v>6356</v>
      </c>
      <c r="G11876" t="s">
        <v>15560</v>
      </c>
      <c r="H11876" t="s">
        <v>6552</v>
      </c>
      <c r="I11876" t="s">
        <v>65</v>
      </c>
      <c r="J11876" t="s">
        <v>57</v>
      </c>
      <c r="K11876" t="s">
        <v>15557</v>
      </c>
      <c r="L11876" t="s">
        <v>15558</v>
      </c>
      <c r="M11876" t="s">
        <v>15559</v>
      </c>
      <c r="N11876" t="s">
        <v>7001</v>
      </c>
      <c r="O11876" t="s">
        <v>7176</v>
      </c>
      <c r="P11876">
        <v>1607000</v>
      </c>
      <c r="Q11876" t="s">
        <v>6636</v>
      </c>
      <c r="R11876" t="s">
        <v>6636</v>
      </c>
      <c r="S11876" s="12"/>
      <c r="T11876" s="13"/>
      <c r="U11876" t="s">
        <v>6724</v>
      </c>
    </row>
    <row r="11877" spans="1:21" x14ac:dyDescent="0.25">
      <c r="A11877" t="s">
        <v>6637</v>
      </c>
      <c r="B11877" s="12">
        <v>166988</v>
      </c>
      <c r="C11877" t="s">
        <v>15267</v>
      </c>
      <c r="D11877" s="11">
        <v>46186.400578703702</v>
      </c>
      <c r="E11877" t="s">
        <v>15268</v>
      </c>
      <c r="F11877" t="s">
        <v>6617</v>
      </c>
      <c r="G11877" t="s">
        <v>15561</v>
      </c>
      <c r="H11877" t="s">
        <v>15562</v>
      </c>
      <c r="I11877" t="s">
        <v>65</v>
      </c>
      <c r="J11877" t="s">
        <v>2226</v>
      </c>
      <c r="K11877" t="s">
        <v>15563</v>
      </c>
      <c r="L11877" t="s">
        <v>15564</v>
      </c>
      <c r="M11877" t="s">
        <v>15565</v>
      </c>
      <c r="N11877" t="s">
        <v>6761</v>
      </c>
      <c r="O11877" t="s">
        <v>6762</v>
      </c>
      <c r="P11877">
        <v>11039600</v>
      </c>
      <c r="Q11877" t="s">
        <v>6636</v>
      </c>
      <c r="R11877" t="s">
        <v>6636</v>
      </c>
      <c r="S11877" s="12"/>
      <c r="T11877" s="13"/>
      <c r="U11877" t="s">
        <v>6689</v>
      </c>
    </row>
    <row r="11878" spans="1:21" x14ac:dyDescent="0.25">
      <c r="A11878" t="s">
        <v>6619</v>
      </c>
      <c r="B11878" s="12">
        <v>166988</v>
      </c>
      <c r="C11878" t="s">
        <v>15267</v>
      </c>
      <c r="D11878" s="11">
        <v>46187.569432870398</v>
      </c>
      <c r="E11878" t="s">
        <v>15268</v>
      </c>
      <c r="F11878" t="s">
        <v>6617</v>
      </c>
      <c r="G11878" t="s">
        <v>15561</v>
      </c>
      <c r="H11878" t="s">
        <v>15562</v>
      </c>
      <c r="I11878" t="s">
        <v>65</v>
      </c>
      <c r="J11878" t="s">
        <v>2226</v>
      </c>
      <c r="K11878" t="s">
        <v>15563</v>
      </c>
      <c r="L11878" t="s">
        <v>15564</v>
      </c>
      <c r="M11878" t="s">
        <v>15565</v>
      </c>
      <c r="N11878" t="s">
        <v>6761</v>
      </c>
      <c r="O11878" t="s">
        <v>6762</v>
      </c>
      <c r="P11878">
        <v>11039600</v>
      </c>
      <c r="Q11878" t="s">
        <v>6636</v>
      </c>
      <c r="R11878" t="s">
        <v>6636</v>
      </c>
      <c r="S11878" s="12"/>
      <c r="T11878" s="13"/>
      <c r="U11878" t="s">
        <v>6689</v>
      </c>
    </row>
    <row r="11879" spans="1:21" x14ac:dyDescent="0.25">
      <c r="A11879" t="s">
        <v>6637</v>
      </c>
      <c r="B11879" s="12">
        <v>171560</v>
      </c>
      <c r="C11879" t="s">
        <v>15566</v>
      </c>
      <c r="D11879" s="11">
        <v>46209.505902777797</v>
      </c>
      <c r="E11879" t="s">
        <v>15567</v>
      </c>
      <c r="F11879" t="s">
        <v>6617</v>
      </c>
      <c r="G11879" t="s">
        <v>15561</v>
      </c>
      <c r="H11879" t="s">
        <v>15562</v>
      </c>
      <c r="I11879" t="s">
        <v>65</v>
      </c>
      <c r="J11879" t="s">
        <v>219</v>
      </c>
      <c r="K11879" t="s">
        <v>15568</v>
      </c>
      <c r="L11879" t="s">
        <v>15564</v>
      </c>
      <c r="M11879" t="s">
        <v>15569</v>
      </c>
      <c r="N11879" t="s">
        <v>6761</v>
      </c>
      <c r="O11879" t="s">
        <v>6762</v>
      </c>
      <c r="P11879">
        <v>11039600</v>
      </c>
      <c r="Q11879" t="s">
        <v>6893</v>
      </c>
      <c r="R11879" t="s">
        <v>6779</v>
      </c>
      <c r="S11879" s="12"/>
      <c r="T11879" s="13"/>
      <c r="U11879" t="s">
        <v>6689</v>
      </c>
    </row>
    <row r="11880" spans="1:21" x14ac:dyDescent="0.25">
      <c r="A11880" t="s">
        <v>6619</v>
      </c>
      <c r="B11880" s="12">
        <v>171560</v>
      </c>
      <c r="C11880" t="s">
        <v>15566</v>
      </c>
      <c r="D11880" s="11">
        <v>46209.725949074098</v>
      </c>
      <c r="E11880" t="s">
        <v>15567</v>
      </c>
      <c r="F11880" t="s">
        <v>6617</v>
      </c>
      <c r="G11880" t="s">
        <v>15561</v>
      </c>
      <c r="H11880" t="s">
        <v>15562</v>
      </c>
      <c r="I11880" t="s">
        <v>65</v>
      </c>
      <c r="J11880" t="s">
        <v>219</v>
      </c>
      <c r="K11880" t="s">
        <v>15568</v>
      </c>
      <c r="L11880" t="s">
        <v>15564</v>
      </c>
      <c r="M11880" t="s">
        <v>15569</v>
      </c>
      <c r="N11880" t="s">
        <v>6761</v>
      </c>
      <c r="O11880" t="s">
        <v>6762</v>
      </c>
      <c r="P11880">
        <v>11039600</v>
      </c>
      <c r="Q11880" t="s">
        <v>6893</v>
      </c>
      <c r="R11880" t="s">
        <v>6779</v>
      </c>
      <c r="S11880" s="12"/>
      <c r="T11880" s="13"/>
      <c r="U11880" t="s">
        <v>6689</v>
      </c>
    </row>
    <row r="11881" spans="1:21" x14ac:dyDescent="0.25">
      <c r="A11881" t="s">
        <v>6637</v>
      </c>
      <c r="B11881" s="12">
        <v>173776</v>
      </c>
      <c r="C11881" t="s">
        <v>15570</v>
      </c>
      <c r="D11881" s="11">
        <v>46222.426041666702</v>
      </c>
      <c r="E11881" t="s">
        <v>15571</v>
      </c>
      <c r="F11881" t="s">
        <v>6617</v>
      </c>
      <c r="G11881" t="s">
        <v>15561</v>
      </c>
      <c r="H11881" t="s">
        <v>15562</v>
      </c>
      <c r="I11881" t="s">
        <v>55</v>
      </c>
      <c r="J11881" t="s">
        <v>176</v>
      </c>
      <c r="K11881" t="s">
        <v>15568</v>
      </c>
      <c r="L11881" t="s">
        <v>15564</v>
      </c>
      <c r="M11881" t="s">
        <v>15569</v>
      </c>
      <c r="N11881" t="s">
        <v>6761</v>
      </c>
      <c r="O11881" t="s">
        <v>6762</v>
      </c>
      <c r="P11881">
        <v>11039600</v>
      </c>
      <c r="Q11881" t="s">
        <v>6893</v>
      </c>
      <c r="R11881" t="s">
        <v>6911</v>
      </c>
      <c r="S11881" s="12"/>
      <c r="T11881" s="13"/>
      <c r="U11881" t="s">
        <v>10151</v>
      </c>
    </row>
    <row r="11882" spans="1:21" x14ac:dyDescent="0.25">
      <c r="A11882" t="s">
        <v>6619</v>
      </c>
      <c r="B11882" s="12">
        <v>173776</v>
      </c>
      <c r="C11882" t="s">
        <v>15570</v>
      </c>
      <c r="D11882" s="11">
        <v>46222.497175925899</v>
      </c>
      <c r="E11882" t="s">
        <v>15571</v>
      </c>
      <c r="F11882" t="s">
        <v>6617</v>
      </c>
      <c r="G11882" t="s">
        <v>15561</v>
      </c>
      <c r="H11882" t="s">
        <v>15562</v>
      </c>
      <c r="I11882" t="s">
        <v>55</v>
      </c>
      <c r="J11882" t="s">
        <v>176</v>
      </c>
      <c r="K11882" t="s">
        <v>15568</v>
      </c>
      <c r="L11882" t="s">
        <v>15564</v>
      </c>
      <c r="M11882" t="s">
        <v>15569</v>
      </c>
      <c r="N11882" t="s">
        <v>6761</v>
      </c>
      <c r="O11882" t="s">
        <v>6762</v>
      </c>
      <c r="P11882">
        <v>11039600</v>
      </c>
      <c r="Q11882" t="s">
        <v>6893</v>
      </c>
      <c r="R11882" t="s">
        <v>6911</v>
      </c>
      <c r="S11882" s="12"/>
      <c r="T11882" s="13"/>
      <c r="U11882" t="s">
        <v>10151</v>
      </c>
    </row>
    <row r="11883" spans="1:21" x14ac:dyDescent="0.25">
      <c r="A11883" t="s">
        <v>6637</v>
      </c>
      <c r="B11883" s="12">
        <v>41398</v>
      </c>
      <c r="C11883" t="s">
        <v>10375</v>
      </c>
      <c r="D11883" s="11">
        <v>46181.763148148202</v>
      </c>
      <c r="E11883" t="s">
        <v>10376</v>
      </c>
      <c r="F11883" t="s">
        <v>6617</v>
      </c>
      <c r="G11883" t="s">
        <v>10377</v>
      </c>
      <c r="H11883" t="s">
        <v>6368</v>
      </c>
      <c r="I11883" t="s">
        <v>65</v>
      </c>
      <c r="J11883" t="s">
        <v>573</v>
      </c>
      <c r="K11883" t="s">
        <v>15572</v>
      </c>
      <c r="L11883" t="s">
        <v>15573</v>
      </c>
      <c r="M11883" t="s">
        <v>15574</v>
      </c>
      <c r="N11883" t="s">
        <v>6761</v>
      </c>
      <c r="O11883" t="s">
        <v>6762</v>
      </c>
      <c r="P11883">
        <v>2270000</v>
      </c>
      <c r="Q11883" t="s">
        <v>6636</v>
      </c>
      <c r="R11883" t="s">
        <v>6636</v>
      </c>
      <c r="S11883" s="12"/>
      <c r="T11883" s="13"/>
      <c r="U11883" t="s">
        <v>6636</v>
      </c>
    </row>
    <row r="11884" spans="1:21" x14ac:dyDescent="0.25">
      <c r="A11884" t="s">
        <v>6637</v>
      </c>
      <c r="B11884" s="12">
        <v>41398</v>
      </c>
      <c r="C11884" t="s">
        <v>10375</v>
      </c>
      <c r="D11884" s="11">
        <v>46181.763148148202</v>
      </c>
      <c r="E11884" t="s">
        <v>10376</v>
      </c>
      <c r="F11884" t="s">
        <v>6617</v>
      </c>
      <c r="G11884" t="s">
        <v>10378</v>
      </c>
      <c r="H11884" t="s">
        <v>6368</v>
      </c>
      <c r="I11884" t="s">
        <v>65</v>
      </c>
      <c r="J11884" t="s">
        <v>573</v>
      </c>
      <c r="K11884" t="s">
        <v>15572</v>
      </c>
      <c r="L11884" t="s">
        <v>15573</v>
      </c>
      <c r="M11884" t="s">
        <v>15574</v>
      </c>
      <c r="N11884" t="s">
        <v>6761</v>
      </c>
      <c r="O11884" t="s">
        <v>6762</v>
      </c>
      <c r="P11884">
        <v>2270000</v>
      </c>
      <c r="Q11884" t="s">
        <v>6636</v>
      </c>
      <c r="R11884" t="s">
        <v>6636</v>
      </c>
      <c r="S11884" s="12"/>
      <c r="T11884" s="13"/>
      <c r="U11884" t="s">
        <v>6636</v>
      </c>
    </row>
    <row r="11885" spans="1:21" x14ac:dyDescent="0.25">
      <c r="A11885" t="s">
        <v>6619</v>
      </c>
      <c r="B11885" s="12">
        <v>41398</v>
      </c>
      <c r="C11885" t="s">
        <v>10375</v>
      </c>
      <c r="D11885" s="11">
        <v>46181.790497685201</v>
      </c>
      <c r="E11885" t="s">
        <v>10376</v>
      </c>
      <c r="F11885" t="s">
        <v>6617</v>
      </c>
      <c r="G11885" t="s">
        <v>10377</v>
      </c>
      <c r="H11885" t="s">
        <v>6368</v>
      </c>
      <c r="I11885" t="s">
        <v>65</v>
      </c>
      <c r="J11885" t="s">
        <v>573</v>
      </c>
      <c r="K11885" t="s">
        <v>15572</v>
      </c>
      <c r="L11885" t="s">
        <v>15573</v>
      </c>
      <c r="M11885" t="s">
        <v>15574</v>
      </c>
      <c r="N11885" t="s">
        <v>6761</v>
      </c>
      <c r="O11885" t="s">
        <v>6762</v>
      </c>
      <c r="P11885">
        <v>2270000</v>
      </c>
      <c r="Q11885" t="s">
        <v>6636</v>
      </c>
      <c r="R11885" t="s">
        <v>6636</v>
      </c>
      <c r="S11885" s="12"/>
      <c r="T11885" s="13"/>
      <c r="U11885" t="s">
        <v>6636</v>
      </c>
    </row>
    <row r="11886" spans="1:21" x14ac:dyDescent="0.25">
      <c r="A11886" t="s">
        <v>6619</v>
      </c>
      <c r="B11886" s="12">
        <v>41398</v>
      </c>
      <c r="C11886" t="s">
        <v>10375</v>
      </c>
      <c r="D11886" s="11">
        <v>46181.790497685201</v>
      </c>
      <c r="E11886" t="s">
        <v>10376</v>
      </c>
      <c r="F11886" t="s">
        <v>6617</v>
      </c>
      <c r="G11886" t="s">
        <v>10378</v>
      </c>
      <c r="H11886" t="s">
        <v>6368</v>
      </c>
      <c r="I11886" t="s">
        <v>65</v>
      </c>
      <c r="J11886" t="s">
        <v>573</v>
      </c>
      <c r="K11886" t="s">
        <v>15572</v>
      </c>
      <c r="L11886" t="s">
        <v>15573</v>
      </c>
      <c r="M11886" t="s">
        <v>15574</v>
      </c>
      <c r="N11886" t="s">
        <v>6761</v>
      </c>
      <c r="O11886" t="s">
        <v>6762</v>
      </c>
      <c r="P11886">
        <v>2270000</v>
      </c>
      <c r="Q11886" t="s">
        <v>6636</v>
      </c>
      <c r="R11886" t="s">
        <v>6636</v>
      </c>
      <c r="S11886" s="12"/>
      <c r="T11886" s="13"/>
      <c r="U11886" t="s">
        <v>6636</v>
      </c>
    </row>
    <row r="11887" spans="1:21" x14ac:dyDescent="0.25">
      <c r="A11887" t="s">
        <v>6637</v>
      </c>
      <c r="B11887" s="12">
        <v>42201</v>
      </c>
      <c r="C11887" t="s">
        <v>15575</v>
      </c>
      <c r="D11887" s="11">
        <v>46194.589699074102</v>
      </c>
      <c r="E11887" t="s">
        <v>15576</v>
      </c>
      <c r="F11887" t="s">
        <v>6617</v>
      </c>
      <c r="G11887" t="s">
        <v>10377</v>
      </c>
      <c r="H11887" t="s">
        <v>6368</v>
      </c>
      <c r="I11887" t="s">
        <v>55</v>
      </c>
      <c r="J11887" t="s">
        <v>6803</v>
      </c>
      <c r="K11887" t="s">
        <v>15577</v>
      </c>
      <c r="L11887" t="s">
        <v>15573</v>
      </c>
      <c r="M11887" t="s">
        <v>15578</v>
      </c>
      <c r="N11887" t="s">
        <v>6761</v>
      </c>
      <c r="O11887" t="s">
        <v>7185</v>
      </c>
      <c r="P11887">
        <v>4549000</v>
      </c>
      <c r="Q11887" t="s">
        <v>6636</v>
      </c>
      <c r="R11887" t="s">
        <v>6636</v>
      </c>
      <c r="S11887" s="12"/>
      <c r="T11887" s="13"/>
      <c r="U11887" t="s">
        <v>6636</v>
      </c>
    </row>
    <row r="11888" spans="1:21" x14ac:dyDescent="0.25">
      <c r="A11888" t="s">
        <v>6637</v>
      </c>
      <c r="B11888" s="12">
        <v>42201</v>
      </c>
      <c r="C11888" t="s">
        <v>15575</v>
      </c>
      <c r="D11888" s="11">
        <v>46194.589699074102</v>
      </c>
      <c r="E11888" t="s">
        <v>15576</v>
      </c>
      <c r="F11888" t="s">
        <v>6617</v>
      </c>
      <c r="G11888" t="s">
        <v>10378</v>
      </c>
      <c r="H11888" t="s">
        <v>6368</v>
      </c>
      <c r="I11888" t="s">
        <v>55</v>
      </c>
      <c r="J11888" t="s">
        <v>6803</v>
      </c>
      <c r="K11888" t="s">
        <v>15577</v>
      </c>
      <c r="L11888" t="s">
        <v>15573</v>
      </c>
      <c r="M11888" t="s">
        <v>15578</v>
      </c>
      <c r="N11888" t="s">
        <v>6761</v>
      </c>
      <c r="O11888" t="s">
        <v>7185</v>
      </c>
      <c r="P11888">
        <v>4549000</v>
      </c>
      <c r="Q11888" t="s">
        <v>6636</v>
      </c>
      <c r="R11888" t="s">
        <v>6636</v>
      </c>
      <c r="S11888" s="12"/>
      <c r="T11888" s="13"/>
      <c r="U11888" t="s">
        <v>6636</v>
      </c>
    </row>
    <row r="11889" spans="1:21" x14ac:dyDescent="0.25">
      <c r="A11889" t="s">
        <v>6619</v>
      </c>
      <c r="B11889" s="12">
        <v>42201</v>
      </c>
      <c r="C11889" t="s">
        <v>15575</v>
      </c>
      <c r="D11889" s="11">
        <v>46194.704849537004</v>
      </c>
      <c r="E11889" t="s">
        <v>15576</v>
      </c>
      <c r="F11889" t="s">
        <v>6617</v>
      </c>
      <c r="G11889" t="s">
        <v>10377</v>
      </c>
      <c r="H11889" t="s">
        <v>6368</v>
      </c>
      <c r="I11889" t="s">
        <v>55</v>
      </c>
      <c r="J11889" t="s">
        <v>6803</v>
      </c>
      <c r="K11889" t="s">
        <v>15577</v>
      </c>
      <c r="L11889" t="s">
        <v>15573</v>
      </c>
      <c r="M11889" t="s">
        <v>15578</v>
      </c>
      <c r="N11889" t="s">
        <v>6761</v>
      </c>
      <c r="O11889" t="s">
        <v>7185</v>
      </c>
      <c r="P11889">
        <v>4549000</v>
      </c>
      <c r="Q11889" t="s">
        <v>6636</v>
      </c>
      <c r="R11889" t="s">
        <v>6636</v>
      </c>
      <c r="S11889" s="12"/>
      <c r="T11889" s="13"/>
      <c r="U11889" t="s">
        <v>6636</v>
      </c>
    </row>
    <row r="11890" spans="1:21" x14ac:dyDescent="0.25">
      <c r="A11890" t="s">
        <v>6619</v>
      </c>
      <c r="B11890" s="12">
        <v>42201</v>
      </c>
      <c r="C11890" t="s">
        <v>15575</v>
      </c>
      <c r="D11890" s="11">
        <v>46194.704849537004</v>
      </c>
      <c r="E11890" t="s">
        <v>15576</v>
      </c>
      <c r="F11890" t="s">
        <v>6617</v>
      </c>
      <c r="G11890" t="s">
        <v>10378</v>
      </c>
      <c r="H11890" t="s">
        <v>6368</v>
      </c>
      <c r="I11890" t="s">
        <v>55</v>
      </c>
      <c r="J11890" t="s">
        <v>6803</v>
      </c>
      <c r="K11890" t="s">
        <v>15577</v>
      </c>
      <c r="L11890" t="s">
        <v>15573</v>
      </c>
      <c r="M11890" t="s">
        <v>15578</v>
      </c>
      <c r="N11890" t="s">
        <v>6761</v>
      </c>
      <c r="O11890" t="s">
        <v>7185</v>
      </c>
      <c r="P11890">
        <v>4549000</v>
      </c>
      <c r="Q11890" t="s">
        <v>6636</v>
      </c>
      <c r="R11890" t="s">
        <v>6636</v>
      </c>
      <c r="S11890" s="12"/>
      <c r="T11890" s="13"/>
      <c r="U11890" t="s">
        <v>6636</v>
      </c>
    </row>
    <row r="11891" spans="1:21" x14ac:dyDescent="0.25">
      <c r="A11891" t="s">
        <v>6637</v>
      </c>
      <c r="B11891" s="12">
        <v>42695</v>
      </c>
      <c r="C11891" t="s">
        <v>15579</v>
      </c>
      <c r="D11891" s="11">
        <v>46204.453356481499</v>
      </c>
      <c r="E11891" t="s">
        <v>15580</v>
      </c>
      <c r="F11891" t="s">
        <v>6617</v>
      </c>
      <c r="G11891" t="s">
        <v>10377</v>
      </c>
      <c r="H11891" t="s">
        <v>6368</v>
      </c>
      <c r="I11891" t="s">
        <v>65</v>
      </c>
      <c r="J11891" t="s">
        <v>67</v>
      </c>
      <c r="K11891" t="s">
        <v>15581</v>
      </c>
      <c r="L11891" t="s">
        <v>15573</v>
      </c>
      <c r="M11891" t="s">
        <v>15582</v>
      </c>
      <c r="N11891" t="s">
        <v>6761</v>
      </c>
      <c r="O11891" t="s">
        <v>6762</v>
      </c>
      <c r="P11891">
        <v>2120000</v>
      </c>
      <c r="Q11891" t="s">
        <v>6636</v>
      </c>
      <c r="R11891" t="s">
        <v>6636</v>
      </c>
      <c r="S11891" s="12"/>
      <c r="T11891" s="13"/>
      <c r="U11891" t="s">
        <v>6901</v>
      </c>
    </row>
    <row r="11892" spans="1:21" x14ac:dyDescent="0.25">
      <c r="A11892" t="s">
        <v>6637</v>
      </c>
      <c r="B11892" s="12">
        <v>42695</v>
      </c>
      <c r="C11892" t="s">
        <v>15579</v>
      </c>
      <c r="D11892" s="11">
        <v>46204.453356481499</v>
      </c>
      <c r="E11892" t="s">
        <v>15580</v>
      </c>
      <c r="F11892" t="s">
        <v>6617</v>
      </c>
      <c r="G11892" t="s">
        <v>10378</v>
      </c>
      <c r="H11892" t="s">
        <v>6368</v>
      </c>
      <c r="I11892" t="s">
        <v>65</v>
      </c>
      <c r="J11892" t="s">
        <v>67</v>
      </c>
      <c r="K11892" t="s">
        <v>15581</v>
      </c>
      <c r="L11892" t="s">
        <v>15573</v>
      </c>
      <c r="M11892" t="s">
        <v>15582</v>
      </c>
      <c r="N11892" t="s">
        <v>6761</v>
      </c>
      <c r="O11892" t="s">
        <v>6762</v>
      </c>
      <c r="P11892">
        <v>2120000</v>
      </c>
      <c r="Q11892" t="s">
        <v>6636</v>
      </c>
      <c r="R11892" t="s">
        <v>6636</v>
      </c>
      <c r="S11892" s="12"/>
      <c r="T11892" s="13"/>
      <c r="U11892" t="s">
        <v>6901</v>
      </c>
    </row>
    <row r="11893" spans="1:21" x14ac:dyDescent="0.25">
      <c r="A11893" t="s">
        <v>6619</v>
      </c>
      <c r="B11893" s="12">
        <v>42695</v>
      </c>
      <c r="C11893" t="s">
        <v>15579</v>
      </c>
      <c r="D11893" s="11">
        <v>46204.533379629604</v>
      </c>
      <c r="E11893" t="s">
        <v>15580</v>
      </c>
      <c r="F11893" t="s">
        <v>6617</v>
      </c>
      <c r="G11893" t="s">
        <v>10377</v>
      </c>
      <c r="H11893" t="s">
        <v>6368</v>
      </c>
      <c r="I11893" t="s">
        <v>65</v>
      </c>
      <c r="J11893" t="s">
        <v>67</v>
      </c>
      <c r="K11893" t="s">
        <v>15581</v>
      </c>
      <c r="L11893" t="s">
        <v>15573</v>
      </c>
      <c r="M11893" t="s">
        <v>15582</v>
      </c>
      <c r="N11893" t="s">
        <v>6761</v>
      </c>
      <c r="O11893" t="s">
        <v>6762</v>
      </c>
      <c r="P11893">
        <v>2120000</v>
      </c>
      <c r="Q11893" t="s">
        <v>6636</v>
      </c>
      <c r="R11893" t="s">
        <v>6636</v>
      </c>
      <c r="S11893" s="12"/>
      <c r="T11893" s="13"/>
      <c r="U11893" t="s">
        <v>6901</v>
      </c>
    </row>
    <row r="11894" spans="1:21" x14ac:dyDescent="0.25">
      <c r="A11894" t="s">
        <v>6619</v>
      </c>
      <c r="B11894" s="12">
        <v>42695</v>
      </c>
      <c r="C11894" t="s">
        <v>15579</v>
      </c>
      <c r="D11894" s="11">
        <v>46204.533379629604</v>
      </c>
      <c r="E11894" t="s">
        <v>15580</v>
      </c>
      <c r="F11894" t="s">
        <v>6617</v>
      </c>
      <c r="G11894" t="s">
        <v>10378</v>
      </c>
      <c r="H11894" t="s">
        <v>6368</v>
      </c>
      <c r="I11894" t="s">
        <v>65</v>
      </c>
      <c r="J11894" t="s">
        <v>67</v>
      </c>
      <c r="K11894" t="s">
        <v>15581</v>
      </c>
      <c r="L11894" t="s">
        <v>15573</v>
      </c>
      <c r="M11894" t="s">
        <v>15582</v>
      </c>
      <c r="N11894" t="s">
        <v>6761</v>
      </c>
      <c r="O11894" t="s">
        <v>6762</v>
      </c>
      <c r="P11894">
        <v>2120000</v>
      </c>
      <c r="Q11894" t="s">
        <v>6636</v>
      </c>
      <c r="R11894" t="s">
        <v>6636</v>
      </c>
      <c r="S11894" s="12"/>
      <c r="T11894" s="13"/>
      <c r="U11894" t="s">
        <v>6901</v>
      </c>
    </row>
    <row r="11895" spans="1:21" x14ac:dyDescent="0.25">
      <c r="A11895" t="s">
        <v>6637</v>
      </c>
      <c r="B11895" s="12">
        <v>42725</v>
      </c>
      <c r="C11895" t="s">
        <v>15583</v>
      </c>
      <c r="D11895" s="11">
        <v>46204.844212962998</v>
      </c>
      <c r="E11895" t="s">
        <v>15584</v>
      </c>
      <c r="F11895" t="s">
        <v>6617</v>
      </c>
      <c r="G11895" t="s">
        <v>10377</v>
      </c>
      <c r="H11895" t="s">
        <v>6368</v>
      </c>
      <c r="I11895" t="s">
        <v>65</v>
      </c>
      <c r="J11895" t="s">
        <v>636</v>
      </c>
      <c r="K11895" t="s">
        <v>15585</v>
      </c>
      <c r="L11895" t="s">
        <v>15573</v>
      </c>
      <c r="M11895" t="s">
        <v>15586</v>
      </c>
      <c r="N11895" t="s">
        <v>6761</v>
      </c>
      <c r="O11895" t="s">
        <v>6862</v>
      </c>
      <c r="P11895">
        <v>3820000</v>
      </c>
      <c r="Q11895" t="s">
        <v>6636</v>
      </c>
      <c r="R11895" t="s">
        <v>6636</v>
      </c>
      <c r="S11895" s="12"/>
      <c r="T11895" s="13"/>
      <c r="U11895" t="s">
        <v>6636</v>
      </c>
    </row>
    <row r="11896" spans="1:21" x14ac:dyDescent="0.25">
      <c r="A11896" t="s">
        <v>6637</v>
      </c>
      <c r="B11896" s="12">
        <v>42725</v>
      </c>
      <c r="C11896" t="s">
        <v>15583</v>
      </c>
      <c r="D11896" s="11">
        <v>46204.844212962998</v>
      </c>
      <c r="E11896" t="s">
        <v>15584</v>
      </c>
      <c r="F11896" t="s">
        <v>6617</v>
      </c>
      <c r="G11896" t="s">
        <v>10378</v>
      </c>
      <c r="H11896" t="s">
        <v>6368</v>
      </c>
      <c r="I11896" t="s">
        <v>65</v>
      </c>
      <c r="J11896" t="s">
        <v>636</v>
      </c>
      <c r="K11896" t="s">
        <v>15585</v>
      </c>
      <c r="L11896" t="s">
        <v>15573</v>
      </c>
      <c r="M11896" t="s">
        <v>15586</v>
      </c>
      <c r="N11896" t="s">
        <v>6761</v>
      </c>
      <c r="O11896" t="s">
        <v>6862</v>
      </c>
      <c r="P11896">
        <v>3820000</v>
      </c>
      <c r="Q11896" t="s">
        <v>6636</v>
      </c>
      <c r="R11896" t="s">
        <v>6636</v>
      </c>
      <c r="S11896" s="12"/>
      <c r="T11896" s="13"/>
      <c r="U11896" t="s">
        <v>6636</v>
      </c>
    </row>
    <row r="11897" spans="1:21" x14ac:dyDescent="0.25">
      <c r="A11897" t="s">
        <v>6619</v>
      </c>
      <c r="B11897" s="12">
        <v>42725</v>
      </c>
      <c r="C11897" t="s">
        <v>15583</v>
      </c>
      <c r="D11897" s="11">
        <v>46205.4159490741</v>
      </c>
      <c r="E11897" t="s">
        <v>15584</v>
      </c>
      <c r="F11897" t="s">
        <v>6617</v>
      </c>
      <c r="G11897" t="s">
        <v>10377</v>
      </c>
      <c r="H11897" t="s">
        <v>6368</v>
      </c>
      <c r="I11897" t="s">
        <v>65</v>
      </c>
      <c r="J11897" t="s">
        <v>636</v>
      </c>
      <c r="K11897" t="s">
        <v>15585</v>
      </c>
      <c r="L11897" t="s">
        <v>15573</v>
      </c>
      <c r="M11897" t="s">
        <v>15586</v>
      </c>
      <c r="N11897" t="s">
        <v>6761</v>
      </c>
      <c r="O11897" t="s">
        <v>6862</v>
      </c>
      <c r="P11897">
        <v>3820000</v>
      </c>
      <c r="Q11897" t="s">
        <v>6636</v>
      </c>
      <c r="R11897" t="s">
        <v>6636</v>
      </c>
      <c r="S11897" s="12"/>
      <c r="T11897" s="13"/>
      <c r="U11897" t="s">
        <v>6636</v>
      </c>
    </row>
    <row r="11898" spans="1:21" x14ac:dyDescent="0.25">
      <c r="A11898" t="s">
        <v>6619</v>
      </c>
      <c r="B11898" s="12">
        <v>42725</v>
      </c>
      <c r="C11898" t="s">
        <v>15583</v>
      </c>
      <c r="D11898" s="11">
        <v>46205.4159490741</v>
      </c>
      <c r="E11898" t="s">
        <v>15584</v>
      </c>
      <c r="F11898" t="s">
        <v>6617</v>
      </c>
      <c r="G11898" t="s">
        <v>10378</v>
      </c>
      <c r="H11898" t="s">
        <v>6368</v>
      </c>
      <c r="I11898" t="s">
        <v>65</v>
      </c>
      <c r="J11898" t="s">
        <v>636</v>
      </c>
      <c r="K11898" t="s">
        <v>15585</v>
      </c>
      <c r="L11898" t="s">
        <v>15573</v>
      </c>
      <c r="M11898" t="s">
        <v>15586</v>
      </c>
      <c r="N11898" t="s">
        <v>6761</v>
      </c>
      <c r="O11898" t="s">
        <v>6862</v>
      </c>
      <c r="P11898">
        <v>3820000</v>
      </c>
      <c r="Q11898" t="s">
        <v>6636</v>
      </c>
      <c r="R11898" t="s">
        <v>6636</v>
      </c>
      <c r="S11898" s="12"/>
      <c r="T11898" s="13"/>
      <c r="U11898" t="s">
        <v>6636</v>
      </c>
    </row>
    <row r="11899" spans="1:21" x14ac:dyDescent="0.25">
      <c r="A11899" t="s">
        <v>6637</v>
      </c>
      <c r="B11899" s="12">
        <v>43313</v>
      </c>
      <c r="C11899" t="s">
        <v>15587</v>
      </c>
      <c r="D11899" s="11">
        <v>46218.468287037002</v>
      </c>
      <c r="E11899" t="s">
        <v>15588</v>
      </c>
      <c r="F11899" t="s">
        <v>6617</v>
      </c>
      <c r="G11899" t="s">
        <v>10377</v>
      </c>
      <c r="H11899" t="s">
        <v>6368</v>
      </c>
      <c r="I11899" t="s">
        <v>65</v>
      </c>
      <c r="J11899" t="s">
        <v>219</v>
      </c>
      <c r="K11899" t="s">
        <v>15589</v>
      </c>
      <c r="L11899" t="s">
        <v>15573</v>
      </c>
      <c r="M11899" t="s">
        <v>15590</v>
      </c>
      <c r="N11899" t="s">
        <v>6761</v>
      </c>
      <c r="O11899" t="s">
        <v>6762</v>
      </c>
      <c r="P11899">
        <v>2430000</v>
      </c>
      <c r="Q11899" t="s">
        <v>6636</v>
      </c>
      <c r="R11899" t="s">
        <v>6636</v>
      </c>
      <c r="S11899" s="12"/>
      <c r="T11899" s="13"/>
      <c r="U11899" t="s">
        <v>7460</v>
      </c>
    </row>
    <row r="11900" spans="1:21" x14ac:dyDescent="0.25">
      <c r="A11900" t="s">
        <v>6637</v>
      </c>
      <c r="B11900" s="12">
        <v>43313</v>
      </c>
      <c r="C11900" t="s">
        <v>15587</v>
      </c>
      <c r="D11900" s="11">
        <v>46218.468287037002</v>
      </c>
      <c r="E11900" t="s">
        <v>15588</v>
      </c>
      <c r="F11900" t="s">
        <v>6617</v>
      </c>
      <c r="G11900" t="s">
        <v>10378</v>
      </c>
      <c r="H11900" t="s">
        <v>6368</v>
      </c>
      <c r="I11900" t="s">
        <v>65</v>
      </c>
      <c r="J11900" t="s">
        <v>219</v>
      </c>
      <c r="K11900" t="s">
        <v>15589</v>
      </c>
      <c r="L11900" t="s">
        <v>15573</v>
      </c>
      <c r="M11900" t="s">
        <v>15590</v>
      </c>
      <c r="N11900" t="s">
        <v>6761</v>
      </c>
      <c r="O11900" t="s">
        <v>6762</v>
      </c>
      <c r="P11900">
        <v>2430000</v>
      </c>
      <c r="Q11900" t="s">
        <v>6636</v>
      </c>
      <c r="R11900" t="s">
        <v>6636</v>
      </c>
      <c r="S11900" s="12"/>
      <c r="T11900" s="13"/>
      <c r="U11900" t="s">
        <v>7460</v>
      </c>
    </row>
    <row r="11901" spans="1:21" x14ac:dyDescent="0.25">
      <c r="A11901" t="s">
        <v>6619</v>
      </c>
      <c r="B11901" s="12">
        <v>43313</v>
      </c>
      <c r="C11901" t="s">
        <v>15587</v>
      </c>
      <c r="D11901" s="11">
        <v>46219.384965277801</v>
      </c>
      <c r="E11901" t="s">
        <v>15588</v>
      </c>
      <c r="F11901" t="s">
        <v>6617</v>
      </c>
      <c r="G11901" t="s">
        <v>10377</v>
      </c>
      <c r="H11901" t="s">
        <v>6368</v>
      </c>
      <c r="I11901" t="s">
        <v>65</v>
      </c>
      <c r="J11901" t="s">
        <v>219</v>
      </c>
      <c r="K11901" t="s">
        <v>15589</v>
      </c>
      <c r="L11901" t="s">
        <v>15573</v>
      </c>
      <c r="M11901" t="s">
        <v>15590</v>
      </c>
      <c r="N11901" t="s">
        <v>6761</v>
      </c>
      <c r="O11901" t="s">
        <v>6762</v>
      </c>
      <c r="P11901">
        <v>2430000</v>
      </c>
      <c r="Q11901" t="s">
        <v>6636</v>
      </c>
      <c r="R11901" t="s">
        <v>6636</v>
      </c>
      <c r="S11901" s="12"/>
      <c r="T11901" s="13"/>
      <c r="U11901" t="s">
        <v>7460</v>
      </c>
    </row>
    <row r="11902" spans="1:21" x14ac:dyDescent="0.25">
      <c r="A11902" t="s">
        <v>6619</v>
      </c>
      <c r="B11902" s="12">
        <v>43313</v>
      </c>
      <c r="C11902" t="s">
        <v>15587</v>
      </c>
      <c r="D11902" s="11">
        <v>46219.384965277801</v>
      </c>
      <c r="E11902" t="s">
        <v>15588</v>
      </c>
      <c r="F11902" t="s">
        <v>6617</v>
      </c>
      <c r="G11902" t="s">
        <v>10378</v>
      </c>
      <c r="H11902" t="s">
        <v>6368</v>
      </c>
      <c r="I11902" t="s">
        <v>65</v>
      </c>
      <c r="J11902" t="s">
        <v>219</v>
      </c>
      <c r="K11902" t="s">
        <v>15589</v>
      </c>
      <c r="L11902" t="s">
        <v>15573</v>
      </c>
      <c r="M11902" t="s">
        <v>15590</v>
      </c>
      <c r="N11902" t="s">
        <v>6761</v>
      </c>
      <c r="O11902" t="s">
        <v>6762</v>
      </c>
      <c r="P11902">
        <v>2430000</v>
      </c>
      <c r="Q11902" t="s">
        <v>6636</v>
      </c>
      <c r="R11902" t="s">
        <v>6636</v>
      </c>
      <c r="S11902" s="12"/>
      <c r="T11902" s="13"/>
      <c r="U11902" t="s">
        <v>7460</v>
      </c>
    </row>
    <row r="11903" spans="1:21" x14ac:dyDescent="0.25">
      <c r="A11903" t="s">
        <v>6637</v>
      </c>
      <c r="B11903" s="12">
        <v>41410</v>
      </c>
      <c r="C11903" t="s">
        <v>13869</v>
      </c>
      <c r="D11903" s="11">
        <v>46181.676261574103</v>
      </c>
      <c r="E11903" t="s">
        <v>13870</v>
      </c>
      <c r="F11903" t="s">
        <v>6617</v>
      </c>
      <c r="G11903" t="s">
        <v>8631</v>
      </c>
      <c r="H11903" t="s">
        <v>6385</v>
      </c>
      <c r="I11903" t="s">
        <v>65</v>
      </c>
      <c r="J11903" t="s">
        <v>67</v>
      </c>
      <c r="K11903" t="s">
        <v>15591</v>
      </c>
      <c r="L11903" t="s">
        <v>15592</v>
      </c>
      <c r="M11903" t="s">
        <v>15593</v>
      </c>
      <c r="N11903" t="s">
        <v>7001</v>
      </c>
      <c r="O11903" t="s">
        <v>7002</v>
      </c>
      <c r="P11903">
        <v>1705000</v>
      </c>
      <c r="Q11903" t="s">
        <v>6778</v>
      </c>
      <c r="R11903" t="s">
        <v>6779</v>
      </c>
      <c r="S11903" s="12"/>
      <c r="T11903" s="13"/>
      <c r="U11903" t="s">
        <v>7560</v>
      </c>
    </row>
    <row r="11904" spans="1:21" x14ac:dyDescent="0.25">
      <c r="A11904" t="s">
        <v>6637</v>
      </c>
      <c r="B11904" s="12">
        <v>41410</v>
      </c>
      <c r="C11904" t="s">
        <v>13869</v>
      </c>
      <c r="D11904" s="11">
        <v>46181.676261574103</v>
      </c>
      <c r="E11904" t="s">
        <v>13870</v>
      </c>
      <c r="F11904" t="s">
        <v>6617</v>
      </c>
      <c r="G11904" t="s">
        <v>8632</v>
      </c>
      <c r="H11904" t="s">
        <v>6385</v>
      </c>
      <c r="I11904" t="s">
        <v>65</v>
      </c>
      <c r="J11904" t="s">
        <v>67</v>
      </c>
      <c r="K11904" t="s">
        <v>15591</v>
      </c>
      <c r="L11904" t="s">
        <v>15592</v>
      </c>
      <c r="M11904" t="s">
        <v>15593</v>
      </c>
      <c r="N11904" t="s">
        <v>7001</v>
      </c>
      <c r="O11904" t="s">
        <v>7002</v>
      </c>
      <c r="P11904">
        <v>1705000</v>
      </c>
      <c r="Q11904" t="s">
        <v>6778</v>
      </c>
      <c r="R11904" t="s">
        <v>6779</v>
      </c>
      <c r="S11904" s="12"/>
      <c r="T11904" s="13"/>
      <c r="U11904" t="s">
        <v>7560</v>
      </c>
    </row>
    <row r="11905" spans="1:21" x14ac:dyDescent="0.25">
      <c r="A11905" t="s">
        <v>6637</v>
      </c>
      <c r="B11905" s="12">
        <v>41410</v>
      </c>
      <c r="C11905" t="s">
        <v>13869</v>
      </c>
      <c r="D11905" s="11">
        <v>46181.676261574103</v>
      </c>
      <c r="E11905" t="s">
        <v>13870</v>
      </c>
      <c r="F11905" t="s">
        <v>6617</v>
      </c>
      <c r="G11905" t="s">
        <v>8634</v>
      </c>
      <c r="H11905" t="s">
        <v>6385</v>
      </c>
      <c r="I11905" t="s">
        <v>65</v>
      </c>
      <c r="J11905" t="s">
        <v>67</v>
      </c>
      <c r="K11905" t="s">
        <v>15591</v>
      </c>
      <c r="L11905" t="s">
        <v>15592</v>
      </c>
      <c r="M11905" t="s">
        <v>15593</v>
      </c>
      <c r="N11905" t="s">
        <v>7001</v>
      </c>
      <c r="O11905" t="s">
        <v>7002</v>
      </c>
      <c r="P11905">
        <v>1705000</v>
      </c>
      <c r="Q11905" t="s">
        <v>6778</v>
      </c>
      <c r="R11905" t="s">
        <v>6779</v>
      </c>
      <c r="S11905" s="12"/>
      <c r="T11905" s="13"/>
      <c r="U11905" t="s">
        <v>7560</v>
      </c>
    </row>
    <row r="11906" spans="1:21" x14ac:dyDescent="0.25">
      <c r="A11906" t="s">
        <v>6637</v>
      </c>
      <c r="B11906" s="12">
        <v>41410</v>
      </c>
      <c r="C11906" t="s">
        <v>13869</v>
      </c>
      <c r="D11906" s="11">
        <v>46181.676261574103</v>
      </c>
      <c r="E11906" t="s">
        <v>13870</v>
      </c>
      <c r="F11906" t="s">
        <v>6617</v>
      </c>
      <c r="G11906" t="s">
        <v>8635</v>
      </c>
      <c r="H11906" t="s">
        <v>6385</v>
      </c>
      <c r="I11906" t="s">
        <v>65</v>
      </c>
      <c r="J11906" t="s">
        <v>67</v>
      </c>
      <c r="K11906" t="s">
        <v>15591</v>
      </c>
      <c r="L11906" t="s">
        <v>15592</v>
      </c>
      <c r="M11906" t="s">
        <v>15593</v>
      </c>
      <c r="N11906" t="s">
        <v>7001</v>
      </c>
      <c r="O11906" t="s">
        <v>7002</v>
      </c>
      <c r="P11906">
        <v>1705000</v>
      </c>
      <c r="Q11906" t="s">
        <v>6778</v>
      </c>
      <c r="R11906" t="s">
        <v>6779</v>
      </c>
      <c r="S11906" s="12"/>
      <c r="T11906" s="13"/>
      <c r="U11906" t="s">
        <v>7560</v>
      </c>
    </row>
    <row r="11907" spans="1:21" x14ac:dyDescent="0.25">
      <c r="A11907" t="s">
        <v>6637</v>
      </c>
      <c r="B11907" s="12">
        <v>41410</v>
      </c>
      <c r="C11907" t="s">
        <v>13869</v>
      </c>
      <c r="D11907" s="11">
        <v>46181.676261574103</v>
      </c>
      <c r="E11907" t="s">
        <v>13870</v>
      </c>
      <c r="F11907" t="s">
        <v>6617</v>
      </c>
      <c r="G11907" t="s">
        <v>8636</v>
      </c>
      <c r="H11907" t="s">
        <v>6385</v>
      </c>
      <c r="I11907" t="s">
        <v>65</v>
      </c>
      <c r="J11907" t="s">
        <v>67</v>
      </c>
      <c r="K11907" t="s">
        <v>15591</v>
      </c>
      <c r="L11907" t="s">
        <v>15592</v>
      </c>
      <c r="M11907" t="s">
        <v>15593</v>
      </c>
      <c r="N11907" t="s">
        <v>7001</v>
      </c>
      <c r="O11907" t="s">
        <v>7002</v>
      </c>
      <c r="P11907">
        <v>1705000</v>
      </c>
      <c r="Q11907" t="s">
        <v>6778</v>
      </c>
      <c r="R11907" t="s">
        <v>6779</v>
      </c>
      <c r="S11907" s="12"/>
      <c r="T11907" s="13"/>
      <c r="U11907" t="s">
        <v>7560</v>
      </c>
    </row>
    <row r="11908" spans="1:21" x14ac:dyDescent="0.25">
      <c r="A11908" t="s">
        <v>6619</v>
      </c>
      <c r="B11908" s="12">
        <v>41410</v>
      </c>
      <c r="C11908" t="s">
        <v>13869</v>
      </c>
      <c r="D11908" s="11">
        <v>46182.471770833297</v>
      </c>
      <c r="E11908" t="s">
        <v>13870</v>
      </c>
      <c r="F11908" t="s">
        <v>6617</v>
      </c>
      <c r="G11908" t="s">
        <v>8631</v>
      </c>
      <c r="H11908" t="s">
        <v>6385</v>
      </c>
      <c r="I11908" t="s">
        <v>65</v>
      </c>
      <c r="J11908" t="s">
        <v>67</v>
      </c>
      <c r="K11908" t="s">
        <v>15591</v>
      </c>
      <c r="L11908" t="s">
        <v>15592</v>
      </c>
      <c r="M11908" t="s">
        <v>15593</v>
      </c>
      <c r="N11908" t="s">
        <v>7001</v>
      </c>
      <c r="O11908" t="s">
        <v>7002</v>
      </c>
      <c r="P11908">
        <v>1705000</v>
      </c>
      <c r="Q11908" t="s">
        <v>6778</v>
      </c>
      <c r="R11908" t="s">
        <v>6779</v>
      </c>
      <c r="S11908" s="12"/>
      <c r="T11908" s="13"/>
      <c r="U11908" t="s">
        <v>7560</v>
      </c>
    </row>
    <row r="11909" spans="1:21" x14ac:dyDescent="0.25">
      <c r="A11909" t="s">
        <v>6619</v>
      </c>
      <c r="B11909" s="12">
        <v>41410</v>
      </c>
      <c r="C11909" t="s">
        <v>13869</v>
      </c>
      <c r="D11909" s="11">
        <v>46182.471770833297</v>
      </c>
      <c r="E11909" t="s">
        <v>13870</v>
      </c>
      <c r="F11909" t="s">
        <v>6617</v>
      </c>
      <c r="G11909" t="s">
        <v>8632</v>
      </c>
      <c r="H11909" t="s">
        <v>6385</v>
      </c>
      <c r="I11909" t="s">
        <v>65</v>
      </c>
      <c r="J11909" t="s">
        <v>67</v>
      </c>
      <c r="K11909" t="s">
        <v>15591</v>
      </c>
      <c r="L11909" t="s">
        <v>15592</v>
      </c>
      <c r="M11909" t="s">
        <v>15593</v>
      </c>
      <c r="N11909" t="s">
        <v>7001</v>
      </c>
      <c r="O11909" t="s">
        <v>7002</v>
      </c>
      <c r="P11909">
        <v>1705000</v>
      </c>
      <c r="Q11909" t="s">
        <v>6778</v>
      </c>
      <c r="R11909" t="s">
        <v>6779</v>
      </c>
      <c r="S11909" s="12"/>
      <c r="T11909" s="13"/>
      <c r="U11909" t="s">
        <v>7560</v>
      </c>
    </row>
    <row r="11910" spans="1:21" x14ac:dyDescent="0.25">
      <c r="A11910" t="s">
        <v>6619</v>
      </c>
      <c r="B11910" s="12">
        <v>41410</v>
      </c>
      <c r="C11910" t="s">
        <v>13869</v>
      </c>
      <c r="D11910" s="11">
        <v>46182.471770833297</v>
      </c>
      <c r="E11910" t="s">
        <v>13870</v>
      </c>
      <c r="F11910" t="s">
        <v>6617</v>
      </c>
      <c r="G11910" t="s">
        <v>8634</v>
      </c>
      <c r="H11910" t="s">
        <v>6385</v>
      </c>
      <c r="I11910" t="s">
        <v>65</v>
      </c>
      <c r="J11910" t="s">
        <v>67</v>
      </c>
      <c r="K11910" t="s">
        <v>15591</v>
      </c>
      <c r="L11910" t="s">
        <v>15592</v>
      </c>
      <c r="M11910" t="s">
        <v>15593</v>
      </c>
      <c r="N11910" t="s">
        <v>7001</v>
      </c>
      <c r="O11910" t="s">
        <v>7002</v>
      </c>
      <c r="P11910">
        <v>1705000</v>
      </c>
      <c r="Q11910" t="s">
        <v>6778</v>
      </c>
      <c r="R11910" t="s">
        <v>6779</v>
      </c>
      <c r="S11910" s="12"/>
      <c r="T11910" s="13"/>
      <c r="U11910" t="s">
        <v>7560</v>
      </c>
    </row>
    <row r="11911" spans="1:21" x14ac:dyDescent="0.25">
      <c r="A11911" t="s">
        <v>6619</v>
      </c>
      <c r="B11911" s="12">
        <v>41410</v>
      </c>
      <c r="C11911" t="s">
        <v>13869</v>
      </c>
      <c r="D11911" s="11">
        <v>46182.471770833297</v>
      </c>
      <c r="E11911" t="s">
        <v>13870</v>
      </c>
      <c r="F11911" t="s">
        <v>6617</v>
      </c>
      <c r="G11911" t="s">
        <v>8635</v>
      </c>
      <c r="H11911" t="s">
        <v>6385</v>
      </c>
      <c r="I11911" t="s">
        <v>65</v>
      </c>
      <c r="J11911" t="s">
        <v>67</v>
      </c>
      <c r="K11911" t="s">
        <v>15591</v>
      </c>
      <c r="L11911" t="s">
        <v>15592</v>
      </c>
      <c r="M11911" t="s">
        <v>15593</v>
      </c>
      <c r="N11911" t="s">
        <v>7001</v>
      </c>
      <c r="O11911" t="s">
        <v>7002</v>
      </c>
      <c r="P11911">
        <v>1705000</v>
      </c>
      <c r="Q11911" t="s">
        <v>6778</v>
      </c>
      <c r="R11911" t="s">
        <v>6779</v>
      </c>
      <c r="S11911" s="12"/>
      <c r="T11911" s="13"/>
      <c r="U11911" t="s">
        <v>7560</v>
      </c>
    </row>
    <row r="11912" spans="1:21" x14ac:dyDescent="0.25">
      <c r="A11912" t="s">
        <v>6619</v>
      </c>
      <c r="B11912" s="12">
        <v>41410</v>
      </c>
      <c r="C11912" t="s">
        <v>13869</v>
      </c>
      <c r="D11912" s="11">
        <v>46182.471770833297</v>
      </c>
      <c r="E11912" t="s">
        <v>13870</v>
      </c>
      <c r="F11912" t="s">
        <v>6617</v>
      </c>
      <c r="G11912" t="s">
        <v>8636</v>
      </c>
      <c r="H11912" t="s">
        <v>6385</v>
      </c>
      <c r="I11912" t="s">
        <v>65</v>
      </c>
      <c r="J11912" t="s">
        <v>67</v>
      </c>
      <c r="K11912" t="s">
        <v>15591</v>
      </c>
      <c r="L11912" t="s">
        <v>15592</v>
      </c>
      <c r="M11912" t="s">
        <v>15593</v>
      </c>
      <c r="N11912" t="s">
        <v>7001</v>
      </c>
      <c r="O11912" t="s">
        <v>7002</v>
      </c>
      <c r="P11912">
        <v>1705000</v>
      </c>
      <c r="Q11912" t="s">
        <v>6778</v>
      </c>
      <c r="R11912" t="s">
        <v>6779</v>
      </c>
      <c r="S11912" s="12"/>
      <c r="T11912" s="13"/>
      <c r="U11912" t="s">
        <v>7560</v>
      </c>
    </row>
    <row r="11913" spans="1:21" x14ac:dyDescent="0.25">
      <c r="A11913" t="s">
        <v>6637</v>
      </c>
      <c r="B11913" s="12">
        <v>41645</v>
      </c>
      <c r="C11913" t="s">
        <v>8625</v>
      </c>
      <c r="D11913" s="11">
        <v>46185.782291666699</v>
      </c>
      <c r="E11913" t="s">
        <v>8626</v>
      </c>
      <c r="F11913" t="s">
        <v>6617</v>
      </c>
      <c r="G11913" t="s">
        <v>8629</v>
      </c>
      <c r="H11913" t="s">
        <v>6385</v>
      </c>
      <c r="I11913" t="s">
        <v>65</v>
      </c>
      <c r="J11913" t="s">
        <v>2226</v>
      </c>
      <c r="K11913" t="s">
        <v>15594</v>
      </c>
      <c r="L11913" t="s">
        <v>15592</v>
      </c>
      <c r="M11913" t="s">
        <v>15595</v>
      </c>
      <c r="N11913" t="s">
        <v>7001</v>
      </c>
      <c r="O11913" t="s">
        <v>7081</v>
      </c>
      <c r="P11913">
        <v>1809000</v>
      </c>
      <c r="Q11913" t="s">
        <v>6778</v>
      </c>
      <c r="R11913" t="s">
        <v>7109</v>
      </c>
      <c r="S11913" s="12"/>
      <c r="T11913" s="13"/>
      <c r="U11913" t="s">
        <v>7560</v>
      </c>
    </row>
    <row r="11914" spans="1:21" x14ac:dyDescent="0.25">
      <c r="A11914" t="s">
        <v>6637</v>
      </c>
      <c r="B11914" s="12">
        <v>41645</v>
      </c>
      <c r="C11914" t="s">
        <v>8625</v>
      </c>
      <c r="D11914" s="11">
        <v>46185.782291666699</v>
      </c>
      <c r="E11914" t="s">
        <v>8626</v>
      </c>
      <c r="F11914" t="s">
        <v>6617</v>
      </c>
      <c r="G11914" t="s">
        <v>8631</v>
      </c>
      <c r="H11914" t="s">
        <v>6385</v>
      </c>
      <c r="I11914" t="s">
        <v>65</v>
      </c>
      <c r="J11914" t="s">
        <v>2226</v>
      </c>
      <c r="K11914" t="s">
        <v>15594</v>
      </c>
      <c r="L11914" t="s">
        <v>15592</v>
      </c>
      <c r="M11914" t="s">
        <v>15595</v>
      </c>
      <c r="N11914" t="s">
        <v>7001</v>
      </c>
      <c r="O11914" t="s">
        <v>7081</v>
      </c>
      <c r="P11914">
        <v>1809000</v>
      </c>
      <c r="Q11914" t="s">
        <v>6778</v>
      </c>
      <c r="R11914" t="s">
        <v>7109</v>
      </c>
      <c r="S11914" s="12"/>
      <c r="T11914" s="13"/>
      <c r="U11914" t="s">
        <v>7560</v>
      </c>
    </row>
    <row r="11915" spans="1:21" x14ac:dyDescent="0.25">
      <c r="A11915" t="s">
        <v>6637</v>
      </c>
      <c r="B11915" s="12">
        <v>41645</v>
      </c>
      <c r="C11915" t="s">
        <v>8625</v>
      </c>
      <c r="D11915" s="11">
        <v>46185.782291666699</v>
      </c>
      <c r="E11915" t="s">
        <v>8626</v>
      </c>
      <c r="F11915" t="s">
        <v>6617</v>
      </c>
      <c r="G11915" t="s">
        <v>8632</v>
      </c>
      <c r="H11915" t="s">
        <v>6385</v>
      </c>
      <c r="I11915" t="s">
        <v>65</v>
      </c>
      <c r="J11915" t="s">
        <v>2226</v>
      </c>
      <c r="K11915" t="s">
        <v>15594</v>
      </c>
      <c r="L11915" t="s">
        <v>15592</v>
      </c>
      <c r="M11915" t="s">
        <v>15595</v>
      </c>
      <c r="N11915" t="s">
        <v>7001</v>
      </c>
      <c r="O11915" t="s">
        <v>7081</v>
      </c>
      <c r="P11915">
        <v>1809000</v>
      </c>
      <c r="Q11915" t="s">
        <v>6778</v>
      </c>
      <c r="R11915" t="s">
        <v>7109</v>
      </c>
      <c r="S11915" s="12"/>
      <c r="T11915" s="13"/>
      <c r="U11915" t="s">
        <v>7560</v>
      </c>
    </row>
    <row r="11916" spans="1:21" x14ac:dyDescent="0.25">
      <c r="A11916" t="s">
        <v>6637</v>
      </c>
      <c r="B11916" s="12">
        <v>41645</v>
      </c>
      <c r="C11916" t="s">
        <v>8625</v>
      </c>
      <c r="D11916" s="11">
        <v>46185.782291666699</v>
      </c>
      <c r="E11916" t="s">
        <v>8626</v>
      </c>
      <c r="F11916" t="s">
        <v>6617</v>
      </c>
      <c r="G11916" t="s">
        <v>8634</v>
      </c>
      <c r="H11916" t="s">
        <v>6385</v>
      </c>
      <c r="I11916" t="s">
        <v>65</v>
      </c>
      <c r="J11916" t="s">
        <v>2226</v>
      </c>
      <c r="K11916" t="s">
        <v>15594</v>
      </c>
      <c r="L11916" t="s">
        <v>15592</v>
      </c>
      <c r="M11916" t="s">
        <v>15595</v>
      </c>
      <c r="N11916" t="s">
        <v>7001</v>
      </c>
      <c r="O11916" t="s">
        <v>7081</v>
      </c>
      <c r="P11916">
        <v>1809000</v>
      </c>
      <c r="Q11916" t="s">
        <v>6778</v>
      </c>
      <c r="R11916" t="s">
        <v>7109</v>
      </c>
      <c r="S11916" s="12"/>
      <c r="T11916" s="13"/>
      <c r="U11916" t="s">
        <v>7560</v>
      </c>
    </row>
    <row r="11917" spans="1:21" x14ac:dyDescent="0.25">
      <c r="A11917" t="s">
        <v>6637</v>
      </c>
      <c r="B11917" s="12">
        <v>41645</v>
      </c>
      <c r="C11917" t="s">
        <v>8625</v>
      </c>
      <c r="D11917" s="11">
        <v>46185.782291666699</v>
      </c>
      <c r="E11917" t="s">
        <v>8626</v>
      </c>
      <c r="F11917" t="s">
        <v>6617</v>
      </c>
      <c r="G11917" t="s">
        <v>8635</v>
      </c>
      <c r="H11917" t="s">
        <v>6385</v>
      </c>
      <c r="I11917" t="s">
        <v>65</v>
      </c>
      <c r="J11917" t="s">
        <v>2226</v>
      </c>
      <c r="K11917" t="s">
        <v>15594</v>
      </c>
      <c r="L11917" t="s">
        <v>15592</v>
      </c>
      <c r="M11917" t="s">
        <v>15595</v>
      </c>
      <c r="N11917" t="s">
        <v>7001</v>
      </c>
      <c r="O11917" t="s">
        <v>7081</v>
      </c>
      <c r="P11917">
        <v>1809000</v>
      </c>
      <c r="Q11917" t="s">
        <v>6778</v>
      </c>
      <c r="R11917" t="s">
        <v>7109</v>
      </c>
      <c r="S11917" s="12"/>
      <c r="T11917" s="13"/>
      <c r="U11917" t="s">
        <v>7560</v>
      </c>
    </row>
    <row r="11918" spans="1:21" x14ac:dyDescent="0.25">
      <c r="A11918" t="s">
        <v>6637</v>
      </c>
      <c r="B11918" s="12">
        <v>41645</v>
      </c>
      <c r="C11918" t="s">
        <v>8625</v>
      </c>
      <c r="D11918" s="11">
        <v>46185.782291666699</v>
      </c>
      <c r="E11918" t="s">
        <v>8626</v>
      </c>
      <c r="F11918" t="s">
        <v>6617</v>
      </c>
      <c r="G11918" t="s">
        <v>8636</v>
      </c>
      <c r="H11918" t="s">
        <v>6385</v>
      </c>
      <c r="I11918" t="s">
        <v>65</v>
      </c>
      <c r="J11918" t="s">
        <v>2226</v>
      </c>
      <c r="K11918" t="s">
        <v>15594</v>
      </c>
      <c r="L11918" t="s">
        <v>15592</v>
      </c>
      <c r="M11918" t="s">
        <v>15595</v>
      </c>
      <c r="N11918" t="s">
        <v>7001</v>
      </c>
      <c r="O11918" t="s">
        <v>7081</v>
      </c>
      <c r="P11918">
        <v>1809000</v>
      </c>
      <c r="Q11918" t="s">
        <v>6778</v>
      </c>
      <c r="R11918" t="s">
        <v>7109</v>
      </c>
      <c r="S11918" s="12"/>
      <c r="T11918" s="13"/>
      <c r="U11918" t="s">
        <v>7560</v>
      </c>
    </row>
    <row r="11919" spans="1:21" x14ac:dyDescent="0.25">
      <c r="A11919" t="s">
        <v>6619</v>
      </c>
      <c r="B11919" s="12">
        <v>41645</v>
      </c>
      <c r="C11919" t="s">
        <v>8625</v>
      </c>
      <c r="D11919" s="11">
        <v>46185.818842592598</v>
      </c>
      <c r="E11919" t="s">
        <v>8626</v>
      </c>
      <c r="F11919" t="s">
        <v>6617</v>
      </c>
      <c r="G11919" t="s">
        <v>8629</v>
      </c>
      <c r="H11919" t="s">
        <v>6385</v>
      </c>
      <c r="I11919" t="s">
        <v>65</v>
      </c>
      <c r="J11919" t="s">
        <v>2226</v>
      </c>
      <c r="K11919" t="s">
        <v>15594</v>
      </c>
      <c r="L11919" t="s">
        <v>15592</v>
      </c>
      <c r="M11919" t="s">
        <v>15595</v>
      </c>
      <c r="N11919" t="s">
        <v>7001</v>
      </c>
      <c r="O11919" t="s">
        <v>7081</v>
      </c>
      <c r="P11919">
        <v>1809000</v>
      </c>
      <c r="Q11919" t="s">
        <v>6778</v>
      </c>
      <c r="R11919" t="s">
        <v>7109</v>
      </c>
      <c r="S11919" s="12"/>
      <c r="T11919" s="13"/>
      <c r="U11919" t="s">
        <v>7560</v>
      </c>
    </row>
    <row r="11920" spans="1:21" x14ac:dyDescent="0.25">
      <c r="A11920" t="s">
        <v>6619</v>
      </c>
      <c r="B11920" s="12">
        <v>41645</v>
      </c>
      <c r="C11920" t="s">
        <v>8625</v>
      </c>
      <c r="D11920" s="11">
        <v>46185.818842592598</v>
      </c>
      <c r="E11920" t="s">
        <v>8626</v>
      </c>
      <c r="F11920" t="s">
        <v>6617</v>
      </c>
      <c r="G11920" t="s">
        <v>8631</v>
      </c>
      <c r="H11920" t="s">
        <v>6385</v>
      </c>
      <c r="I11920" t="s">
        <v>65</v>
      </c>
      <c r="J11920" t="s">
        <v>2226</v>
      </c>
      <c r="K11920" t="s">
        <v>15594</v>
      </c>
      <c r="L11920" t="s">
        <v>15592</v>
      </c>
      <c r="M11920" t="s">
        <v>15595</v>
      </c>
      <c r="N11920" t="s">
        <v>7001</v>
      </c>
      <c r="O11920" t="s">
        <v>7081</v>
      </c>
      <c r="P11920">
        <v>1809000</v>
      </c>
      <c r="Q11920" t="s">
        <v>6778</v>
      </c>
      <c r="R11920" t="s">
        <v>7109</v>
      </c>
      <c r="S11920" s="12"/>
      <c r="T11920" s="13"/>
      <c r="U11920" t="s">
        <v>7560</v>
      </c>
    </row>
    <row r="11921" spans="1:21" x14ac:dyDescent="0.25">
      <c r="A11921" t="s">
        <v>6619</v>
      </c>
      <c r="B11921" s="12">
        <v>41645</v>
      </c>
      <c r="C11921" t="s">
        <v>8625</v>
      </c>
      <c r="D11921" s="11">
        <v>46185.818842592598</v>
      </c>
      <c r="E11921" t="s">
        <v>8626</v>
      </c>
      <c r="F11921" t="s">
        <v>6617</v>
      </c>
      <c r="G11921" t="s">
        <v>8632</v>
      </c>
      <c r="H11921" t="s">
        <v>6385</v>
      </c>
      <c r="I11921" t="s">
        <v>65</v>
      </c>
      <c r="J11921" t="s">
        <v>2226</v>
      </c>
      <c r="K11921" t="s">
        <v>15594</v>
      </c>
      <c r="L11921" t="s">
        <v>15592</v>
      </c>
      <c r="M11921" t="s">
        <v>15595</v>
      </c>
      <c r="N11921" t="s">
        <v>7001</v>
      </c>
      <c r="O11921" t="s">
        <v>7081</v>
      </c>
      <c r="P11921">
        <v>1809000</v>
      </c>
      <c r="Q11921" t="s">
        <v>6778</v>
      </c>
      <c r="R11921" t="s">
        <v>7109</v>
      </c>
      <c r="S11921" s="12"/>
      <c r="T11921" s="13"/>
      <c r="U11921" t="s">
        <v>7560</v>
      </c>
    </row>
    <row r="11922" spans="1:21" x14ac:dyDescent="0.25">
      <c r="A11922" t="s">
        <v>6619</v>
      </c>
      <c r="B11922" s="12">
        <v>41645</v>
      </c>
      <c r="C11922" t="s">
        <v>8625</v>
      </c>
      <c r="D11922" s="11">
        <v>46185.818842592598</v>
      </c>
      <c r="E11922" t="s">
        <v>8626</v>
      </c>
      <c r="F11922" t="s">
        <v>6617</v>
      </c>
      <c r="G11922" t="s">
        <v>8634</v>
      </c>
      <c r="H11922" t="s">
        <v>6385</v>
      </c>
      <c r="I11922" t="s">
        <v>65</v>
      </c>
      <c r="J11922" t="s">
        <v>2226</v>
      </c>
      <c r="K11922" t="s">
        <v>15594</v>
      </c>
      <c r="L11922" t="s">
        <v>15592</v>
      </c>
      <c r="M11922" t="s">
        <v>15595</v>
      </c>
      <c r="N11922" t="s">
        <v>7001</v>
      </c>
      <c r="O11922" t="s">
        <v>7081</v>
      </c>
      <c r="P11922">
        <v>1809000</v>
      </c>
      <c r="Q11922" t="s">
        <v>6778</v>
      </c>
      <c r="R11922" t="s">
        <v>7109</v>
      </c>
      <c r="S11922" s="12"/>
      <c r="T11922" s="13"/>
      <c r="U11922" t="s">
        <v>7560</v>
      </c>
    </row>
    <row r="11923" spans="1:21" x14ac:dyDescent="0.25">
      <c r="A11923" t="s">
        <v>6619</v>
      </c>
      <c r="B11923" s="12">
        <v>41645</v>
      </c>
      <c r="C11923" t="s">
        <v>8625</v>
      </c>
      <c r="D11923" s="11">
        <v>46185.818842592598</v>
      </c>
      <c r="E11923" t="s">
        <v>8626</v>
      </c>
      <c r="F11923" t="s">
        <v>6617</v>
      </c>
      <c r="G11923" t="s">
        <v>8635</v>
      </c>
      <c r="H11923" t="s">
        <v>6385</v>
      </c>
      <c r="I11923" t="s">
        <v>65</v>
      </c>
      <c r="J11923" t="s">
        <v>2226</v>
      </c>
      <c r="K11923" t="s">
        <v>15594</v>
      </c>
      <c r="L11923" t="s">
        <v>15592</v>
      </c>
      <c r="M11923" t="s">
        <v>15595</v>
      </c>
      <c r="N11923" t="s">
        <v>7001</v>
      </c>
      <c r="O11923" t="s">
        <v>7081</v>
      </c>
      <c r="P11923">
        <v>1809000</v>
      </c>
      <c r="Q11923" t="s">
        <v>6778</v>
      </c>
      <c r="R11923" t="s">
        <v>7109</v>
      </c>
      <c r="S11923" s="12"/>
      <c r="T11923" s="13"/>
      <c r="U11923" t="s">
        <v>7560</v>
      </c>
    </row>
    <row r="11924" spans="1:21" x14ac:dyDescent="0.25">
      <c r="A11924" t="s">
        <v>6619</v>
      </c>
      <c r="B11924" s="12">
        <v>41645</v>
      </c>
      <c r="C11924" t="s">
        <v>8625</v>
      </c>
      <c r="D11924" s="11">
        <v>46185.818842592598</v>
      </c>
      <c r="E11924" t="s">
        <v>8626</v>
      </c>
      <c r="F11924" t="s">
        <v>6617</v>
      </c>
      <c r="G11924" t="s">
        <v>8636</v>
      </c>
      <c r="H11924" t="s">
        <v>6385</v>
      </c>
      <c r="I11924" t="s">
        <v>65</v>
      </c>
      <c r="J11924" t="s">
        <v>2226</v>
      </c>
      <c r="K11924" t="s">
        <v>15594</v>
      </c>
      <c r="L11924" t="s">
        <v>15592</v>
      </c>
      <c r="M11924" t="s">
        <v>15595</v>
      </c>
      <c r="N11924" t="s">
        <v>7001</v>
      </c>
      <c r="O11924" t="s">
        <v>7081</v>
      </c>
      <c r="P11924">
        <v>1809000</v>
      </c>
      <c r="Q11924" t="s">
        <v>6778</v>
      </c>
      <c r="R11924" t="s">
        <v>7109</v>
      </c>
      <c r="S11924" s="12"/>
      <c r="T11924" s="13"/>
      <c r="U11924" t="s">
        <v>7560</v>
      </c>
    </row>
    <row r="11925" spans="1:21" x14ac:dyDescent="0.25">
      <c r="A11925" t="s">
        <v>6637</v>
      </c>
      <c r="B11925" s="12">
        <v>43073</v>
      </c>
      <c r="C11925" t="s">
        <v>15596</v>
      </c>
      <c r="D11925" s="11">
        <v>46214.462719907402</v>
      </c>
      <c r="E11925" t="s">
        <v>15597</v>
      </c>
      <c r="F11925" t="s">
        <v>6617</v>
      </c>
      <c r="G11925" t="s">
        <v>15598</v>
      </c>
      <c r="H11925" t="s">
        <v>6554</v>
      </c>
      <c r="I11925" t="s">
        <v>3863</v>
      </c>
      <c r="J11925" t="s">
        <v>3858</v>
      </c>
      <c r="K11925" t="s">
        <v>15599</v>
      </c>
      <c r="L11925" t="s">
        <v>15600</v>
      </c>
      <c r="M11925" t="s">
        <v>15601</v>
      </c>
      <c r="N11925" t="s">
        <v>7218</v>
      </c>
      <c r="O11925" t="s">
        <v>7316</v>
      </c>
      <c r="P11925">
        <v>620000</v>
      </c>
      <c r="Q11925" t="s">
        <v>6636</v>
      </c>
      <c r="R11925" t="s">
        <v>6636</v>
      </c>
      <c r="S11925" s="12"/>
      <c r="T11925" s="13"/>
      <c r="U11925" t="s">
        <v>6636</v>
      </c>
    </row>
    <row r="11926" spans="1:21" x14ac:dyDescent="0.25">
      <c r="A11926" t="s">
        <v>6619</v>
      </c>
      <c r="B11926" s="12">
        <v>43073</v>
      </c>
      <c r="C11926" t="s">
        <v>15596</v>
      </c>
      <c r="D11926" s="11">
        <v>46214.462719907402</v>
      </c>
      <c r="E11926" t="s">
        <v>15597</v>
      </c>
      <c r="F11926" t="s">
        <v>6617</v>
      </c>
      <c r="G11926" t="s">
        <v>15598</v>
      </c>
      <c r="H11926" t="s">
        <v>6554</v>
      </c>
      <c r="I11926" t="s">
        <v>3863</v>
      </c>
      <c r="J11926" t="s">
        <v>3858</v>
      </c>
      <c r="K11926" t="s">
        <v>15599</v>
      </c>
      <c r="L11926" t="s">
        <v>15600</v>
      </c>
      <c r="M11926" t="s">
        <v>15601</v>
      </c>
      <c r="N11926" t="s">
        <v>7218</v>
      </c>
      <c r="O11926" t="s">
        <v>7316</v>
      </c>
      <c r="P11926">
        <v>620000</v>
      </c>
      <c r="Q11926" t="s">
        <v>6636</v>
      </c>
      <c r="R11926" t="s">
        <v>6636</v>
      </c>
      <c r="S11926" s="12"/>
      <c r="T11926" s="13"/>
      <c r="U11926" t="s">
        <v>6636</v>
      </c>
    </row>
    <row r="11927" spans="1:21" x14ac:dyDescent="0.25">
      <c r="A11927" t="s">
        <v>6637</v>
      </c>
      <c r="B11927" s="12">
        <v>84686</v>
      </c>
      <c r="C11927" t="s">
        <v>15602</v>
      </c>
      <c r="D11927" s="11">
        <v>46192.602893518502</v>
      </c>
      <c r="E11927" t="s">
        <v>15603</v>
      </c>
      <c r="F11927" t="s">
        <v>6413</v>
      </c>
      <c r="G11927" t="s">
        <v>15604</v>
      </c>
      <c r="H11927" t="s">
        <v>6555</v>
      </c>
      <c r="I11927" t="s">
        <v>55</v>
      </c>
      <c r="J11927" t="s">
        <v>164</v>
      </c>
      <c r="K11927" t="s">
        <v>15605</v>
      </c>
      <c r="L11927" t="s">
        <v>15606</v>
      </c>
      <c r="M11927" t="s">
        <v>15607</v>
      </c>
      <c r="N11927" t="s">
        <v>7001</v>
      </c>
      <c r="O11927" t="s">
        <v>7081</v>
      </c>
      <c r="P11927">
        <v>3246000</v>
      </c>
      <c r="Q11927" t="s">
        <v>6636</v>
      </c>
      <c r="R11927" t="s">
        <v>6636</v>
      </c>
      <c r="S11927" s="12"/>
      <c r="T11927" s="13"/>
      <c r="U11927" t="s">
        <v>7560</v>
      </c>
    </row>
    <row r="11928" spans="1:21" x14ac:dyDescent="0.25">
      <c r="A11928" t="s">
        <v>6637</v>
      </c>
      <c r="B11928" s="12">
        <v>84686</v>
      </c>
      <c r="C11928" t="s">
        <v>15602</v>
      </c>
      <c r="D11928" s="11">
        <v>46192.602893518502</v>
      </c>
      <c r="E11928" t="s">
        <v>15603</v>
      </c>
      <c r="F11928" t="s">
        <v>6413</v>
      </c>
      <c r="G11928" t="s">
        <v>15608</v>
      </c>
      <c r="H11928" t="s">
        <v>6555</v>
      </c>
      <c r="I11928" t="s">
        <v>55</v>
      </c>
      <c r="J11928" t="s">
        <v>164</v>
      </c>
      <c r="K11928" t="s">
        <v>15605</v>
      </c>
      <c r="L11928" t="s">
        <v>15606</v>
      </c>
      <c r="M11928" t="s">
        <v>15607</v>
      </c>
      <c r="N11928" t="s">
        <v>7001</v>
      </c>
      <c r="O11928" t="s">
        <v>7081</v>
      </c>
      <c r="P11928">
        <v>3246000</v>
      </c>
      <c r="Q11928" t="s">
        <v>6636</v>
      </c>
      <c r="R11928" t="s">
        <v>6636</v>
      </c>
      <c r="S11928" s="12"/>
      <c r="T11928" s="13"/>
      <c r="U11928" t="s">
        <v>7560</v>
      </c>
    </row>
    <row r="11929" spans="1:21" x14ac:dyDescent="0.25">
      <c r="A11929" t="s">
        <v>6637</v>
      </c>
      <c r="B11929" s="12">
        <v>84686</v>
      </c>
      <c r="C11929" t="s">
        <v>15602</v>
      </c>
      <c r="D11929" s="11">
        <v>46192.602893518502</v>
      </c>
      <c r="E11929" t="s">
        <v>15603</v>
      </c>
      <c r="F11929" t="s">
        <v>6413</v>
      </c>
      <c r="G11929" t="s">
        <v>15609</v>
      </c>
      <c r="H11929" t="s">
        <v>6555</v>
      </c>
      <c r="I11929" t="s">
        <v>55</v>
      </c>
      <c r="J11929" t="s">
        <v>164</v>
      </c>
      <c r="K11929" t="s">
        <v>15605</v>
      </c>
      <c r="L11929" t="s">
        <v>15606</v>
      </c>
      <c r="M11929" t="s">
        <v>15607</v>
      </c>
      <c r="N11929" t="s">
        <v>7001</v>
      </c>
      <c r="O11929" t="s">
        <v>7081</v>
      </c>
      <c r="P11929">
        <v>3246000</v>
      </c>
      <c r="Q11929" t="s">
        <v>6636</v>
      </c>
      <c r="R11929" t="s">
        <v>6636</v>
      </c>
      <c r="S11929" s="12"/>
      <c r="T11929" s="13"/>
      <c r="U11929" t="s">
        <v>7560</v>
      </c>
    </row>
    <row r="11930" spans="1:21" x14ac:dyDescent="0.25">
      <c r="A11930" t="s">
        <v>6619</v>
      </c>
      <c r="B11930" s="12">
        <v>84686</v>
      </c>
      <c r="C11930" t="s">
        <v>15602</v>
      </c>
      <c r="D11930" s="11">
        <v>46197.387222222198</v>
      </c>
      <c r="E11930" t="s">
        <v>15603</v>
      </c>
      <c r="F11930" t="s">
        <v>6413</v>
      </c>
      <c r="G11930" t="s">
        <v>15604</v>
      </c>
      <c r="H11930" t="s">
        <v>6555</v>
      </c>
      <c r="I11930" t="s">
        <v>55</v>
      </c>
      <c r="J11930" t="s">
        <v>164</v>
      </c>
      <c r="K11930" t="s">
        <v>15605</v>
      </c>
      <c r="L11930" t="s">
        <v>15606</v>
      </c>
      <c r="M11930" t="s">
        <v>15607</v>
      </c>
      <c r="N11930" t="s">
        <v>7001</v>
      </c>
      <c r="O11930" t="s">
        <v>7081</v>
      </c>
      <c r="P11930">
        <v>3246000</v>
      </c>
      <c r="Q11930" t="s">
        <v>6636</v>
      </c>
      <c r="R11930" t="s">
        <v>6636</v>
      </c>
      <c r="S11930" s="12"/>
      <c r="T11930" s="13"/>
      <c r="U11930" t="s">
        <v>7560</v>
      </c>
    </row>
    <row r="11931" spans="1:21" x14ac:dyDescent="0.25">
      <c r="A11931" t="s">
        <v>6619</v>
      </c>
      <c r="B11931" s="12">
        <v>84686</v>
      </c>
      <c r="C11931" t="s">
        <v>15602</v>
      </c>
      <c r="D11931" s="11">
        <v>46197.387222222198</v>
      </c>
      <c r="E11931" t="s">
        <v>15603</v>
      </c>
      <c r="F11931" t="s">
        <v>6413</v>
      </c>
      <c r="G11931" t="s">
        <v>15608</v>
      </c>
      <c r="H11931" t="s">
        <v>6555</v>
      </c>
      <c r="I11931" t="s">
        <v>55</v>
      </c>
      <c r="J11931" t="s">
        <v>164</v>
      </c>
      <c r="K11931" t="s">
        <v>15605</v>
      </c>
      <c r="L11931" t="s">
        <v>15606</v>
      </c>
      <c r="M11931" t="s">
        <v>15607</v>
      </c>
      <c r="N11931" t="s">
        <v>7001</v>
      </c>
      <c r="O11931" t="s">
        <v>7081</v>
      </c>
      <c r="P11931">
        <v>3246000</v>
      </c>
      <c r="Q11931" t="s">
        <v>6636</v>
      </c>
      <c r="R11931" t="s">
        <v>6636</v>
      </c>
      <c r="S11931" s="12"/>
      <c r="T11931" s="13"/>
      <c r="U11931" t="s">
        <v>7560</v>
      </c>
    </row>
    <row r="11932" spans="1:21" x14ac:dyDescent="0.25">
      <c r="A11932" t="s">
        <v>6619</v>
      </c>
      <c r="B11932" s="12">
        <v>84686</v>
      </c>
      <c r="C11932" t="s">
        <v>15602</v>
      </c>
      <c r="D11932" s="11">
        <v>46197.387222222198</v>
      </c>
      <c r="E11932" t="s">
        <v>15603</v>
      </c>
      <c r="F11932" t="s">
        <v>6413</v>
      </c>
      <c r="G11932" t="s">
        <v>15609</v>
      </c>
      <c r="H11932" t="s">
        <v>6555</v>
      </c>
      <c r="I11932" t="s">
        <v>55</v>
      </c>
      <c r="J11932" t="s">
        <v>164</v>
      </c>
      <c r="K11932" t="s">
        <v>15605</v>
      </c>
      <c r="L11932" t="s">
        <v>15606</v>
      </c>
      <c r="M11932" t="s">
        <v>15607</v>
      </c>
      <c r="N11932" t="s">
        <v>7001</v>
      </c>
      <c r="O11932" t="s">
        <v>7081</v>
      </c>
      <c r="P11932">
        <v>3246000</v>
      </c>
      <c r="Q11932" t="s">
        <v>6636</v>
      </c>
      <c r="R11932" t="s">
        <v>6636</v>
      </c>
      <c r="S11932" s="12"/>
      <c r="T11932" s="13"/>
      <c r="U11932" t="s">
        <v>7560</v>
      </c>
    </row>
    <row r="11933" spans="1:21" x14ac:dyDescent="0.25">
      <c r="A11933" t="s">
        <v>6637</v>
      </c>
      <c r="B11933" s="12">
        <v>171308</v>
      </c>
      <c r="C11933" t="s">
        <v>15610</v>
      </c>
      <c r="D11933" s="11">
        <v>46207.634305555599</v>
      </c>
      <c r="E11933" t="s">
        <v>15611</v>
      </c>
      <c r="F11933" t="s">
        <v>6413</v>
      </c>
      <c r="G11933" t="s">
        <v>15612</v>
      </c>
      <c r="H11933" t="s">
        <v>6555</v>
      </c>
      <c r="I11933" t="s">
        <v>6623</v>
      </c>
      <c r="J11933" t="s">
        <v>6752</v>
      </c>
      <c r="K11933" t="s">
        <v>15613</v>
      </c>
      <c r="L11933" t="s">
        <v>15614</v>
      </c>
      <c r="M11933" t="s">
        <v>15615</v>
      </c>
      <c r="N11933" t="s">
        <v>15616</v>
      </c>
      <c r="O11933" t="s">
        <v>15617</v>
      </c>
      <c r="P11933">
        <v>668000</v>
      </c>
      <c r="Q11933" t="s">
        <v>6636</v>
      </c>
      <c r="R11933" t="s">
        <v>6636</v>
      </c>
      <c r="S11933" s="12"/>
      <c r="T11933" s="13"/>
      <c r="U11933" t="s">
        <v>6636</v>
      </c>
    </row>
    <row r="11934" spans="1:21" x14ac:dyDescent="0.25">
      <c r="A11934" t="s">
        <v>6619</v>
      </c>
      <c r="B11934" s="12">
        <v>85664</v>
      </c>
      <c r="C11934" t="s">
        <v>15610</v>
      </c>
      <c r="D11934" s="11">
        <v>46207.730775463002</v>
      </c>
      <c r="E11934" t="s">
        <v>15611</v>
      </c>
      <c r="F11934" t="s">
        <v>6413</v>
      </c>
      <c r="G11934" t="s">
        <v>15612</v>
      </c>
      <c r="H11934" t="s">
        <v>6555</v>
      </c>
      <c r="I11934" t="s">
        <v>6623</v>
      </c>
      <c r="J11934" t="s">
        <v>6752</v>
      </c>
      <c r="K11934" t="s">
        <v>15613</v>
      </c>
      <c r="L11934" t="s">
        <v>15614</v>
      </c>
      <c r="M11934" t="s">
        <v>15615</v>
      </c>
      <c r="N11934" t="s">
        <v>15616</v>
      </c>
      <c r="O11934" t="s">
        <v>15617</v>
      </c>
      <c r="P11934">
        <v>334000</v>
      </c>
      <c r="Q11934" t="s">
        <v>6636</v>
      </c>
      <c r="R11934" t="s">
        <v>6636</v>
      </c>
      <c r="S11934" s="12"/>
      <c r="T11934" s="13"/>
      <c r="U11934" t="s">
        <v>6636</v>
      </c>
    </row>
    <row r="11935" spans="1:21" x14ac:dyDescent="0.25">
      <c r="A11935" t="s">
        <v>6614</v>
      </c>
      <c r="B11935" s="12"/>
      <c r="C11935" t="s">
        <v>15618</v>
      </c>
      <c r="D11935" s="11">
        <v>46183</v>
      </c>
      <c r="E11935" t="s">
        <v>15619</v>
      </c>
      <c r="F11935" t="s">
        <v>6413</v>
      </c>
      <c r="G11935" t="s">
        <v>6636</v>
      </c>
      <c r="H11935" t="s">
        <v>348</v>
      </c>
      <c r="I11935" t="s">
        <v>6636</v>
      </c>
      <c r="J11935" t="s">
        <v>6636</v>
      </c>
      <c r="K11935" t="s">
        <v>6636</v>
      </c>
      <c r="L11935" t="s">
        <v>6636</v>
      </c>
      <c r="M11935" t="s">
        <v>6636</v>
      </c>
      <c r="N11935" t="s">
        <v>6636</v>
      </c>
      <c r="O11935" t="s">
        <v>6636</v>
      </c>
      <c r="P11935">
        <v>1150000</v>
      </c>
      <c r="Q11935" t="s">
        <v>6867</v>
      </c>
      <c r="R11935" t="s">
        <v>6779</v>
      </c>
      <c r="S11935" s="12">
        <v>1</v>
      </c>
      <c r="T11935" s="13"/>
      <c r="U11935" t="s">
        <v>7486</v>
      </c>
    </row>
    <row r="11936" spans="1:21" x14ac:dyDescent="0.25">
      <c r="A11936" t="s">
        <v>6614</v>
      </c>
      <c r="B11936" s="12"/>
      <c r="C11936" t="s">
        <v>15620</v>
      </c>
      <c r="D11936" s="11">
        <v>46199</v>
      </c>
      <c r="E11936" t="s">
        <v>15621</v>
      </c>
      <c r="F11936" t="s">
        <v>6413</v>
      </c>
      <c r="G11936" t="s">
        <v>6636</v>
      </c>
      <c r="H11936" t="s">
        <v>348</v>
      </c>
      <c r="I11936" t="s">
        <v>6636</v>
      </c>
      <c r="J11936" t="s">
        <v>6636</v>
      </c>
      <c r="K11936" t="s">
        <v>6636</v>
      </c>
      <c r="L11936" t="s">
        <v>6636</v>
      </c>
      <c r="M11936" t="s">
        <v>6636</v>
      </c>
      <c r="N11936" t="s">
        <v>6636</v>
      </c>
      <c r="O11936" t="s">
        <v>6636</v>
      </c>
      <c r="P11936">
        <v>1938000</v>
      </c>
      <c r="Q11936" t="s">
        <v>6778</v>
      </c>
      <c r="R11936" t="s">
        <v>7109</v>
      </c>
      <c r="S11936" s="12">
        <v>1</v>
      </c>
      <c r="T11936" s="13"/>
      <c r="U11936" t="s">
        <v>6636</v>
      </c>
    </row>
    <row r="11937" spans="1:21" x14ac:dyDescent="0.25">
      <c r="A11937" t="s">
        <v>6614</v>
      </c>
      <c r="B11937" s="12"/>
      <c r="C11937" t="s">
        <v>15622</v>
      </c>
      <c r="D11937" s="11">
        <v>46200</v>
      </c>
      <c r="E11937" t="s">
        <v>15623</v>
      </c>
      <c r="F11937" t="s">
        <v>6413</v>
      </c>
      <c r="G11937" t="s">
        <v>6636</v>
      </c>
      <c r="H11937" t="s">
        <v>348</v>
      </c>
      <c r="I11937" t="s">
        <v>6636</v>
      </c>
      <c r="J11937" t="s">
        <v>6636</v>
      </c>
      <c r="K11937" t="s">
        <v>6636</v>
      </c>
      <c r="L11937" t="s">
        <v>6636</v>
      </c>
      <c r="M11937" t="s">
        <v>6636</v>
      </c>
      <c r="N11937" t="s">
        <v>6636</v>
      </c>
      <c r="O11937" t="s">
        <v>6636</v>
      </c>
      <c r="P11937">
        <v>1161000</v>
      </c>
      <c r="Q11937" t="s">
        <v>6636</v>
      </c>
      <c r="R11937" t="s">
        <v>6636</v>
      </c>
      <c r="S11937" s="12">
        <v>1</v>
      </c>
      <c r="T11937" s="13"/>
      <c r="U11937" t="s">
        <v>7486</v>
      </c>
    </row>
    <row r="11938" spans="1:21" x14ac:dyDescent="0.25">
      <c r="A11938" t="s">
        <v>6614</v>
      </c>
      <c r="B11938" s="12"/>
      <c r="C11938" t="s">
        <v>15624</v>
      </c>
      <c r="D11938" s="11">
        <v>46200</v>
      </c>
      <c r="E11938" t="s">
        <v>15625</v>
      </c>
      <c r="F11938" t="s">
        <v>6413</v>
      </c>
      <c r="G11938" t="s">
        <v>6636</v>
      </c>
      <c r="H11938" t="s">
        <v>348</v>
      </c>
      <c r="I11938" t="s">
        <v>6636</v>
      </c>
      <c r="J11938" t="s">
        <v>6636</v>
      </c>
      <c r="K11938" t="s">
        <v>6636</v>
      </c>
      <c r="L11938" t="s">
        <v>6636</v>
      </c>
      <c r="M11938" t="s">
        <v>15626</v>
      </c>
      <c r="N11938" t="s">
        <v>7001</v>
      </c>
      <c r="O11938" t="s">
        <v>7171</v>
      </c>
      <c r="P11938">
        <v>1165000</v>
      </c>
      <c r="Q11938" t="s">
        <v>6636</v>
      </c>
      <c r="R11938" t="s">
        <v>6636</v>
      </c>
      <c r="S11938" s="12">
        <v>1</v>
      </c>
      <c r="T11938" s="13"/>
      <c r="U11938" t="s">
        <v>6636</v>
      </c>
    </row>
    <row r="11939" spans="1:21" x14ac:dyDescent="0.25">
      <c r="A11939" t="s">
        <v>6614</v>
      </c>
      <c r="B11939" s="12"/>
      <c r="C11939" t="s">
        <v>15627</v>
      </c>
      <c r="D11939" s="11">
        <v>46210</v>
      </c>
      <c r="E11939" t="s">
        <v>15628</v>
      </c>
      <c r="F11939" t="s">
        <v>6413</v>
      </c>
      <c r="G11939" t="s">
        <v>6636</v>
      </c>
      <c r="H11939" t="s">
        <v>348</v>
      </c>
      <c r="I11939" t="s">
        <v>6636</v>
      </c>
      <c r="J11939" t="s">
        <v>6636</v>
      </c>
      <c r="K11939" t="s">
        <v>6636</v>
      </c>
      <c r="L11939" t="s">
        <v>6636</v>
      </c>
      <c r="M11939" t="s">
        <v>15629</v>
      </c>
      <c r="N11939" t="s">
        <v>7001</v>
      </c>
      <c r="O11939" t="s">
        <v>7007</v>
      </c>
      <c r="P11939">
        <v>1096000</v>
      </c>
      <c r="Q11939" t="s">
        <v>6636</v>
      </c>
      <c r="R11939" t="s">
        <v>6636</v>
      </c>
      <c r="S11939" s="12">
        <v>1</v>
      </c>
      <c r="T11939" s="13"/>
      <c r="U11939" t="s">
        <v>7486</v>
      </c>
    </row>
    <row r="11940" spans="1:21" x14ac:dyDescent="0.25">
      <c r="A11940" t="s">
        <v>6614</v>
      </c>
      <c r="B11940" s="12"/>
      <c r="C11940" t="s">
        <v>15630</v>
      </c>
      <c r="D11940" s="11">
        <v>46218</v>
      </c>
      <c r="E11940" t="s">
        <v>15631</v>
      </c>
      <c r="F11940" t="s">
        <v>6413</v>
      </c>
      <c r="G11940" t="s">
        <v>6636</v>
      </c>
      <c r="H11940" t="s">
        <v>348</v>
      </c>
      <c r="I11940" t="s">
        <v>6636</v>
      </c>
      <c r="J11940" t="s">
        <v>6636</v>
      </c>
      <c r="K11940" t="s">
        <v>6636</v>
      </c>
      <c r="L11940" t="s">
        <v>6636</v>
      </c>
      <c r="M11940" t="s">
        <v>6636</v>
      </c>
      <c r="N11940" t="s">
        <v>6636</v>
      </c>
      <c r="O11940" t="s">
        <v>6636</v>
      </c>
      <c r="P11940">
        <v>1827000</v>
      </c>
      <c r="Q11940" t="s">
        <v>6867</v>
      </c>
      <c r="R11940" t="s">
        <v>6911</v>
      </c>
      <c r="S11940" s="12">
        <v>1</v>
      </c>
      <c r="T11940" s="13"/>
      <c r="U11940" t="s">
        <v>6636</v>
      </c>
    </row>
    <row r="11941" spans="1:21" x14ac:dyDescent="0.25">
      <c r="A11941" t="s">
        <v>6614</v>
      </c>
      <c r="B11941" s="12"/>
      <c r="C11941" t="s">
        <v>15632</v>
      </c>
      <c r="D11941" s="11">
        <v>46218</v>
      </c>
      <c r="E11941" t="s">
        <v>15633</v>
      </c>
      <c r="F11941" t="s">
        <v>6413</v>
      </c>
      <c r="G11941" t="s">
        <v>6636</v>
      </c>
      <c r="H11941" t="s">
        <v>348</v>
      </c>
      <c r="I11941" t="s">
        <v>6636</v>
      </c>
      <c r="J11941" t="s">
        <v>6636</v>
      </c>
      <c r="K11941" t="s">
        <v>6636</v>
      </c>
      <c r="L11941" t="s">
        <v>6636</v>
      </c>
      <c r="M11941" t="s">
        <v>15634</v>
      </c>
      <c r="N11941" t="s">
        <v>7001</v>
      </c>
      <c r="O11941" t="s">
        <v>7007</v>
      </c>
      <c r="P11941">
        <v>1076000</v>
      </c>
      <c r="Q11941" t="s">
        <v>6636</v>
      </c>
      <c r="R11941" t="s">
        <v>6636</v>
      </c>
      <c r="S11941" s="12">
        <v>1</v>
      </c>
      <c r="T11941" s="13"/>
      <c r="U11941" t="s">
        <v>6636</v>
      </c>
    </row>
    <row r="11942" spans="1:21" x14ac:dyDescent="0.25">
      <c r="A11942" t="s">
        <v>6619</v>
      </c>
      <c r="B11942" s="12">
        <v>41226</v>
      </c>
      <c r="C11942" t="s">
        <v>15635</v>
      </c>
      <c r="D11942" s="11">
        <v>46177.821192129602</v>
      </c>
      <c r="E11942" t="s">
        <v>15636</v>
      </c>
      <c r="F11942" t="s">
        <v>6617</v>
      </c>
      <c r="G11942" t="s">
        <v>6968</v>
      </c>
      <c r="H11942" t="s">
        <v>6556</v>
      </c>
      <c r="I11942" t="s">
        <v>65</v>
      </c>
      <c r="J11942" t="s">
        <v>636</v>
      </c>
      <c r="K11942" t="s">
        <v>15637</v>
      </c>
      <c r="L11942" t="s">
        <v>15638</v>
      </c>
      <c r="M11942" t="s">
        <v>15639</v>
      </c>
      <c r="N11942" t="s">
        <v>7202</v>
      </c>
      <c r="O11942" t="s">
        <v>7231</v>
      </c>
      <c r="P11942">
        <v>2309990</v>
      </c>
      <c r="Q11942" t="s">
        <v>6636</v>
      </c>
      <c r="R11942" t="s">
        <v>6636</v>
      </c>
      <c r="S11942" s="12"/>
      <c r="T11942" s="13"/>
      <c r="U11942" t="s">
        <v>9005</v>
      </c>
    </row>
    <row r="11943" spans="1:21" x14ac:dyDescent="0.25">
      <c r="A11943" t="s">
        <v>6637</v>
      </c>
      <c r="B11943" s="12">
        <v>41623</v>
      </c>
      <c r="C11943" t="s">
        <v>15640</v>
      </c>
      <c r="D11943" s="11">
        <v>46185.638773148101</v>
      </c>
      <c r="E11943" t="s">
        <v>15641</v>
      </c>
      <c r="F11943" t="s">
        <v>6617</v>
      </c>
      <c r="G11943" t="s">
        <v>6968</v>
      </c>
      <c r="H11943" t="s">
        <v>6556</v>
      </c>
      <c r="I11943" t="s">
        <v>65</v>
      </c>
      <c r="J11943" t="s">
        <v>67</v>
      </c>
      <c r="K11943" t="s">
        <v>15642</v>
      </c>
      <c r="L11943" t="s">
        <v>15638</v>
      </c>
      <c r="M11943" t="s">
        <v>15643</v>
      </c>
      <c r="N11943" t="s">
        <v>7202</v>
      </c>
      <c r="O11943" t="s">
        <v>7255</v>
      </c>
      <c r="P11943">
        <v>2579990</v>
      </c>
      <c r="Q11943" t="s">
        <v>6636</v>
      </c>
      <c r="R11943" t="s">
        <v>6636</v>
      </c>
      <c r="S11943" s="12"/>
      <c r="T11943" s="13"/>
      <c r="U11943" t="s">
        <v>9005</v>
      </c>
    </row>
    <row r="11944" spans="1:21" x14ac:dyDescent="0.25">
      <c r="A11944" t="s">
        <v>6619</v>
      </c>
      <c r="B11944" s="12">
        <v>41623</v>
      </c>
      <c r="C11944" t="s">
        <v>15640</v>
      </c>
      <c r="D11944" s="11">
        <v>46185.683379629598</v>
      </c>
      <c r="E11944" t="s">
        <v>15641</v>
      </c>
      <c r="F11944" t="s">
        <v>6617</v>
      </c>
      <c r="G11944" t="s">
        <v>6968</v>
      </c>
      <c r="H11944" t="s">
        <v>6556</v>
      </c>
      <c r="I11944" t="s">
        <v>65</v>
      </c>
      <c r="J11944" t="s">
        <v>67</v>
      </c>
      <c r="K11944" t="s">
        <v>15642</v>
      </c>
      <c r="L11944" t="s">
        <v>15638</v>
      </c>
      <c r="M11944" t="s">
        <v>15643</v>
      </c>
      <c r="N11944" t="s">
        <v>7202</v>
      </c>
      <c r="O11944" t="s">
        <v>7255</v>
      </c>
      <c r="P11944">
        <v>2579990</v>
      </c>
      <c r="Q11944" t="s">
        <v>6636</v>
      </c>
      <c r="R11944" t="s">
        <v>6636</v>
      </c>
      <c r="S11944" s="12"/>
      <c r="T11944" s="13"/>
      <c r="U11944" t="s">
        <v>9005</v>
      </c>
    </row>
    <row r="11945" spans="1:21" x14ac:dyDescent="0.25">
      <c r="A11945" t="s">
        <v>6637</v>
      </c>
      <c r="B11945" s="12">
        <v>41290</v>
      </c>
      <c r="C11945" t="s">
        <v>15644</v>
      </c>
      <c r="D11945" s="11">
        <v>46179.640810185199</v>
      </c>
      <c r="E11945" t="s">
        <v>15645</v>
      </c>
      <c r="F11945" t="s">
        <v>6617</v>
      </c>
      <c r="G11945" t="s">
        <v>15646</v>
      </c>
      <c r="H11945" t="s">
        <v>6373</v>
      </c>
      <c r="I11945" t="s">
        <v>55</v>
      </c>
      <c r="J11945" t="s">
        <v>44</v>
      </c>
      <c r="K11945" t="s">
        <v>15647</v>
      </c>
      <c r="L11945" t="s">
        <v>15648</v>
      </c>
      <c r="M11945" t="s">
        <v>15649</v>
      </c>
      <c r="N11945" t="s">
        <v>6787</v>
      </c>
      <c r="O11945" t="s">
        <v>6829</v>
      </c>
      <c r="P11945">
        <v>3999000</v>
      </c>
      <c r="Q11945" t="s">
        <v>6636</v>
      </c>
      <c r="R11945" t="s">
        <v>6636</v>
      </c>
      <c r="S11945" s="12"/>
      <c r="T11945" s="13"/>
      <c r="U11945" t="s">
        <v>6780</v>
      </c>
    </row>
    <row r="11946" spans="1:21" x14ac:dyDescent="0.25">
      <c r="A11946" t="s">
        <v>6619</v>
      </c>
      <c r="B11946" s="12">
        <v>41290</v>
      </c>
      <c r="C11946" t="s">
        <v>15644</v>
      </c>
      <c r="D11946" s="11">
        <v>46179.660833333299</v>
      </c>
      <c r="E11946" t="s">
        <v>15645</v>
      </c>
      <c r="F11946" t="s">
        <v>6617</v>
      </c>
      <c r="G11946" t="s">
        <v>15646</v>
      </c>
      <c r="H11946" t="s">
        <v>6373</v>
      </c>
      <c r="I11946" t="s">
        <v>55</v>
      </c>
      <c r="J11946" t="s">
        <v>44</v>
      </c>
      <c r="K11946" t="s">
        <v>15647</v>
      </c>
      <c r="L11946" t="s">
        <v>15648</v>
      </c>
      <c r="M11946" t="s">
        <v>15649</v>
      </c>
      <c r="N11946" t="s">
        <v>6787</v>
      </c>
      <c r="O11946" t="s">
        <v>6829</v>
      </c>
      <c r="P11946">
        <v>3999000</v>
      </c>
      <c r="Q11946" t="s">
        <v>6636</v>
      </c>
      <c r="R11946" t="s">
        <v>6636</v>
      </c>
      <c r="S11946" s="12"/>
      <c r="T11946" s="13"/>
      <c r="U11946" t="s">
        <v>6780</v>
      </c>
    </row>
    <row r="11947" spans="1:21" x14ac:dyDescent="0.25">
      <c r="A11947" t="s">
        <v>6637</v>
      </c>
      <c r="B11947" s="12">
        <v>41782</v>
      </c>
      <c r="C11947" t="s">
        <v>9637</v>
      </c>
      <c r="D11947" s="11">
        <v>46187.825995370396</v>
      </c>
      <c r="E11947" t="s">
        <v>9638</v>
      </c>
      <c r="F11947" t="s">
        <v>6617</v>
      </c>
      <c r="G11947" t="s">
        <v>15646</v>
      </c>
      <c r="H11947" t="s">
        <v>6373</v>
      </c>
      <c r="I11947" t="s">
        <v>65</v>
      </c>
      <c r="J11947" t="s">
        <v>2226</v>
      </c>
      <c r="K11947" t="s">
        <v>15650</v>
      </c>
      <c r="L11947" t="s">
        <v>15648</v>
      </c>
      <c r="M11947" t="s">
        <v>15651</v>
      </c>
      <c r="N11947" t="s">
        <v>6787</v>
      </c>
      <c r="O11947" t="s">
        <v>6788</v>
      </c>
      <c r="P11947">
        <v>3899000</v>
      </c>
      <c r="Q11947" t="s">
        <v>6636</v>
      </c>
      <c r="R11947" t="s">
        <v>6636</v>
      </c>
      <c r="S11947" s="12"/>
      <c r="T11947" s="13"/>
      <c r="U11947" t="s">
        <v>6636</v>
      </c>
    </row>
    <row r="11948" spans="1:21" x14ac:dyDescent="0.25">
      <c r="A11948" t="s">
        <v>6619</v>
      </c>
      <c r="B11948" s="12">
        <v>41782</v>
      </c>
      <c r="C11948" t="s">
        <v>9637</v>
      </c>
      <c r="D11948" s="11">
        <v>46187.839780092603</v>
      </c>
      <c r="E11948" t="s">
        <v>9638</v>
      </c>
      <c r="F11948" t="s">
        <v>6617</v>
      </c>
      <c r="G11948" t="s">
        <v>15646</v>
      </c>
      <c r="H11948" t="s">
        <v>6373</v>
      </c>
      <c r="I11948" t="s">
        <v>65</v>
      </c>
      <c r="J11948" t="s">
        <v>2226</v>
      </c>
      <c r="K11948" t="s">
        <v>15650</v>
      </c>
      <c r="L11948" t="s">
        <v>15648</v>
      </c>
      <c r="M11948" t="s">
        <v>15651</v>
      </c>
      <c r="N11948" t="s">
        <v>6787</v>
      </c>
      <c r="O11948" t="s">
        <v>6788</v>
      </c>
      <c r="P11948">
        <v>3899000</v>
      </c>
      <c r="Q11948" t="s">
        <v>6636</v>
      </c>
      <c r="R11948" t="s">
        <v>6636</v>
      </c>
      <c r="S11948" s="12"/>
      <c r="T11948" s="13"/>
      <c r="U11948" t="s">
        <v>6636</v>
      </c>
    </row>
    <row r="11949" spans="1:21" x14ac:dyDescent="0.25">
      <c r="A11949" t="s">
        <v>6637</v>
      </c>
      <c r="B11949" s="12">
        <v>41886</v>
      </c>
      <c r="C11949" t="s">
        <v>15652</v>
      </c>
      <c r="D11949" s="11">
        <v>46189.619537036997</v>
      </c>
      <c r="E11949" t="s">
        <v>15653</v>
      </c>
      <c r="F11949" t="s">
        <v>6617</v>
      </c>
      <c r="G11949" t="s">
        <v>15646</v>
      </c>
      <c r="H11949" t="s">
        <v>6373</v>
      </c>
      <c r="I11949" t="s">
        <v>55</v>
      </c>
      <c r="J11949" t="s">
        <v>44</v>
      </c>
      <c r="K11949" t="s">
        <v>15654</v>
      </c>
      <c r="L11949" t="s">
        <v>15648</v>
      </c>
      <c r="M11949" t="s">
        <v>15655</v>
      </c>
      <c r="N11949" t="s">
        <v>6787</v>
      </c>
      <c r="O11949" t="s">
        <v>6798</v>
      </c>
      <c r="P11949">
        <v>2349000</v>
      </c>
      <c r="Q11949" t="s">
        <v>6636</v>
      </c>
      <c r="R11949" t="s">
        <v>6636</v>
      </c>
      <c r="S11949" s="12"/>
      <c r="T11949" s="13"/>
      <c r="U11949" t="s">
        <v>6636</v>
      </c>
    </row>
    <row r="11950" spans="1:21" x14ac:dyDescent="0.25">
      <c r="A11950" t="s">
        <v>6619</v>
      </c>
      <c r="B11950" s="12">
        <v>41886</v>
      </c>
      <c r="C11950" t="s">
        <v>15652</v>
      </c>
      <c r="D11950" s="11">
        <v>46189.797083333302</v>
      </c>
      <c r="E11950" t="s">
        <v>15653</v>
      </c>
      <c r="F11950" t="s">
        <v>6617</v>
      </c>
      <c r="G11950" t="s">
        <v>15646</v>
      </c>
      <c r="H11950" t="s">
        <v>6373</v>
      </c>
      <c r="I11950" t="s">
        <v>55</v>
      </c>
      <c r="J11950" t="s">
        <v>44</v>
      </c>
      <c r="K11950" t="s">
        <v>15654</v>
      </c>
      <c r="L11950" t="s">
        <v>15648</v>
      </c>
      <c r="M11950" t="s">
        <v>15655</v>
      </c>
      <c r="N11950" t="s">
        <v>6787</v>
      </c>
      <c r="O11950" t="s">
        <v>6798</v>
      </c>
      <c r="P11950">
        <v>2349000</v>
      </c>
      <c r="Q11950" t="s">
        <v>6636</v>
      </c>
      <c r="R11950" t="s">
        <v>6636</v>
      </c>
      <c r="S11950" s="12"/>
      <c r="T11950" s="13"/>
      <c r="U11950" t="s">
        <v>6636</v>
      </c>
    </row>
    <row r="11951" spans="1:21" x14ac:dyDescent="0.25">
      <c r="A11951" t="s">
        <v>6637</v>
      </c>
      <c r="B11951" s="12">
        <v>42270</v>
      </c>
      <c r="C11951" t="s">
        <v>15656</v>
      </c>
      <c r="D11951" s="11">
        <v>46195.752314814803</v>
      </c>
      <c r="E11951" t="s">
        <v>15657</v>
      </c>
      <c r="F11951" t="s">
        <v>6617</v>
      </c>
      <c r="G11951" t="s">
        <v>15646</v>
      </c>
      <c r="H11951" t="s">
        <v>6373</v>
      </c>
      <c r="I11951" t="s">
        <v>65</v>
      </c>
      <c r="J11951" t="s">
        <v>132</v>
      </c>
      <c r="K11951" t="s">
        <v>15658</v>
      </c>
      <c r="L11951" t="s">
        <v>15648</v>
      </c>
      <c r="M11951" t="s">
        <v>15659</v>
      </c>
      <c r="N11951" t="s">
        <v>6787</v>
      </c>
      <c r="O11951" t="s">
        <v>6810</v>
      </c>
      <c r="P11951">
        <v>2449000</v>
      </c>
      <c r="Q11951" t="s">
        <v>6636</v>
      </c>
      <c r="R11951" t="s">
        <v>6636</v>
      </c>
      <c r="S11951" s="12"/>
      <c r="T11951" s="13"/>
      <c r="U11951" t="s">
        <v>6721</v>
      </c>
    </row>
    <row r="11952" spans="1:21" x14ac:dyDescent="0.25">
      <c r="A11952" t="s">
        <v>6619</v>
      </c>
      <c r="B11952" s="12">
        <v>42270</v>
      </c>
      <c r="C11952" t="s">
        <v>15656</v>
      </c>
      <c r="D11952" s="11">
        <v>46195.801724536999</v>
      </c>
      <c r="E11952" t="s">
        <v>15657</v>
      </c>
      <c r="F11952" t="s">
        <v>6617</v>
      </c>
      <c r="G11952" t="s">
        <v>15646</v>
      </c>
      <c r="H11952" t="s">
        <v>6373</v>
      </c>
      <c r="I11952" t="s">
        <v>65</v>
      </c>
      <c r="J11952" t="s">
        <v>132</v>
      </c>
      <c r="K11952" t="s">
        <v>15658</v>
      </c>
      <c r="L11952" t="s">
        <v>15648</v>
      </c>
      <c r="M11952" t="s">
        <v>15659</v>
      </c>
      <c r="N11952" t="s">
        <v>6787</v>
      </c>
      <c r="O11952" t="s">
        <v>6810</v>
      </c>
      <c r="P11952">
        <v>2449000</v>
      </c>
      <c r="Q11952" t="s">
        <v>6636</v>
      </c>
      <c r="R11952" t="s">
        <v>6636</v>
      </c>
      <c r="S11952" s="12"/>
      <c r="T11952" s="13"/>
      <c r="U11952" t="s">
        <v>6721</v>
      </c>
    </row>
    <row r="11953" spans="1:21" x14ac:dyDescent="0.25">
      <c r="A11953" t="s">
        <v>6637</v>
      </c>
      <c r="B11953" s="12">
        <v>42442</v>
      </c>
      <c r="C11953" t="s">
        <v>15660</v>
      </c>
      <c r="D11953" s="11">
        <v>46197.886574074102</v>
      </c>
      <c r="E11953" t="s">
        <v>15661</v>
      </c>
      <c r="F11953" t="s">
        <v>6617</v>
      </c>
      <c r="G11953" t="s">
        <v>15646</v>
      </c>
      <c r="H11953" t="s">
        <v>6373</v>
      </c>
      <c r="I11953" t="s">
        <v>55</v>
      </c>
      <c r="J11953" t="s">
        <v>732</v>
      </c>
      <c r="K11953" t="s">
        <v>15662</v>
      </c>
      <c r="L11953" t="s">
        <v>15648</v>
      </c>
      <c r="M11953" t="s">
        <v>15663</v>
      </c>
      <c r="N11953" t="s">
        <v>6787</v>
      </c>
      <c r="O11953" t="s">
        <v>6810</v>
      </c>
      <c r="P11953">
        <v>2049000</v>
      </c>
      <c r="Q11953" t="s">
        <v>6636</v>
      </c>
      <c r="R11953" t="s">
        <v>6636</v>
      </c>
      <c r="S11953" s="12"/>
      <c r="T11953" s="13"/>
      <c r="U11953" t="s">
        <v>6721</v>
      </c>
    </row>
    <row r="11954" spans="1:21" x14ac:dyDescent="0.25">
      <c r="A11954" t="s">
        <v>6619</v>
      </c>
      <c r="B11954" s="12">
        <v>42442</v>
      </c>
      <c r="C11954" t="s">
        <v>15660</v>
      </c>
      <c r="D11954" s="11">
        <v>46198.843217592599</v>
      </c>
      <c r="E11954" t="s">
        <v>15661</v>
      </c>
      <c r="F11954" t="s">
        <v>6617</v>
      </c>
      <c r="G11954" t="s">
        <v>15646</v>
      </c>
      <c r="H11954" t="s">
        <v>6373</v>
      </c>
      <c r="I11954" t="s">
        <v>55</v>
      </c>
      <c r="J11954" t="s">
        <v>732</v>
      </c>
      <c r="K11954" t="s">
        <v>15662</v>
      </c>
      <c r="L11954" t="s">
        <v>15648</v>
      </c>
      <c r="M11954" t="s">
        <v>15663</v>
      </c>
      <c r="N11954" t="s">
        <v>6787</v>
      </c>
      <c r="O11954" t="s">
        <v>6810</v>
      </c>
      <c r="P11954">
        <v>2049000</v>
      </c>
      <c r="Q11954" t="s">
        <v>6636</v>
      </c>
      <c r="R11954" t="s">
        <v>6636</v>
      </c>
      <c r="S11954" s="12"/>
      <c r="T11954" s="13"/>
      <c r="U11954" t="s">
        <v>6721</v>
      </c>
    </row>
    <row r="11955" spans="1:21" x14ac:dyDescent="0.25">
      <c r="A11955" t="s">
        <v>6637</v>
      </c>
      <c r="B11955" s="12">
        <v>42992</v>
      </c>
      <c r="C11955" t="s">
        <v>15664</v>
      </c>
      <c r="D11955" s="11">
        <v>46212.3741898148</v>
      </c>
      <c r="E11955" t="s">
        <v>15665</v>
      </c>
      <c r="F11955" t="s">
        <v>6617</v>
      </c>
      <c r="G11955" t="s">
        <v>15646</v>
      </c>
      <c r="H11955" t="s">
        <v>6373</v>
      </c>
      <c r="I11955" t="s">
        <v>55</v>
      </c>
      <c r="J11955" t="s">
        <v>643</v>
      </c>
      <c r="K11955" t="s">
        <v>15662</v>
      </c>
      <c r="L11955" t="s">
        <v>15648</v>
      </c>
      <c r="M11955" t="s">
        <v>15663</v>
      </c>
      <c r="N11955" t="s">
        <v>6787</v>
      </c>
      <c r="O11955" t="s">
        <v>6810</v>
      </c>
      <c r="P11955">
        <v>2049000</v>
      </c>
      <c r="Q11955" t="s">
        <v>6636</v>
      </c>
      <c r="R11955" t="s">
        <v>6636</v>
      </c>
      <c r="S11955" s="12"/>
      <c r="T11955" s="13"/>
      <c r="U11955" t="s">
        <v>6721</v>
      </c>
    </row>
    <row r="11956" spans="1:21" x14ac:dyDescent="0.25">
      <c r="A11956" t="s">
        <v>6637</v>
      </c>
      <c r="B11956" s="12">
        <v>42997</v>
      </c>
      <c r="C11956" t="s">
        <v>15666</v>
      </c>
      <c r="D11956" s="11">
        <v>46212.424074074101</v>
      </c>
      <c r="E11956" t="s">
        <v>15667</v>
      </c>
      <c r="F11956" t="s">
        <v>6617</v>
      </c>
      <c r="G11956" t="s">
        <v>15646</v>
      </c>
      <c r="H11956" t="s">
        <v>6373</v>
      </c>
      <c r="I11956" t="s">
        <v>55</v>
      </c>
      <c r="J11956" t="s">
        <v>737</v>
      </c>
      <c r="K11956" t="s">
        <v>15668</v>
      </c>
      <c r="L11956" t="s">
        <v>15648</v>
      </c>
      <c r="M11956" t="s">
        <v>15669</v>
      </c>
      <c r="N11956" t="s">
        <v>6787</v>
      </c>
      <c r="O11956" t="s">
        <v>6810</v>
      </c>
      <c r="P11956">
        <v>2799000</v>
      </c>
      <c r="Q11956" t="s">
        <v>6636</v>
      </c>
      <c r="R11956" t="s">
        <v>6636</v>
      </c>
      <c r="S11956" s="12"/>
      <c r="T11956" s="13"/>
      <c r="U11956" t="s">
        <v>6721</v>
      </c>
    </row>
    <row r="11957" spans="1:21" x14ac:dyDescent="0.25">
      <c r="A11957" t="s">
        <v>6619</v>
      </c>
      <c r="B11957" s="12">
        <v>42992</v>
      </c>
      <c r="C11957" t="s">
        <v>15664</v>
      </c>
      <c r="D11957" s="11">
        <v>46212.473564814798</v>
      </c>
      <c r="E11957" t="s">
        <v>15665</v>
      </c>
      <c r="F11957" t="s">
        <v>6617</v>
      </c>
      <c r="G11957" t="s">
        <v>15646</v>
      </c>
      <c r="H11957" t="s">
        <v>6373</v>
      </c>
      <c r="I11957" t="s">
        <v>55</v>
      </c>
      <c r="J11957" t="s">
        <v>643</v>
      </c>
      <c r="K11957" t="s">
        <v>15662</v>
      </c>
      <c r="L11957" t="s">
        <v>15648</v>
      </c>
      <c r="M11957" t="s">
        <v>15663</v>
      </c>
      <c r="N11957" t="s">
        <v>6787</v>
      </c>
      <c r="O11957" t="s">
        <v>6810</v>
      </c>
      <c r="P11957">
        <v>2049000</v>
      </c>
      <c r="Q11957" t="s">
        <v>6636</v>
      </c>
      <c r="R11957" t="s">
        <v>6636</v>
      </c>
      <c r="S11957" s="12"/>
      <c r="T11957" s="13"/>
      <c r="U11957" t="s">
        <v>6721</v>
      </c>
    </row>
    <row r="11958" spans="1:21" x14ac:dyDescent="0.25">
      <c r="A11958" t="s">
        <v>6619</v>
      </c>
      <c r="B11958" s="12">
        <v>42997</v>
      </c>
      <c r="C11958" t="s">
        <v>15666</v>
      </c>
      <c r="D11958" s="11">
        <v>46212.535231481503</v>
      </c>
      <c r="E11958" t="s">
        <v>15667</v>
      </c>
      <c r="F11958" t="s">
        <v>6617</v>
      </c>
      <c r="G11958" t="s">
        <v>15646</v>
      </c>
      <c r="H11958" t="s">
        <v>6373</v>
      </c>
      <c r="I11958" t="s">
        <v>55</v>
      </c>
      <c r="J11958" t="s">
        <v>737</v>
      </c>
      <c r="K11958" t="s">
        <v>15668</v>
      </c>
      <c r="L11958" t="s">
        <v>15648</v>
      </c>
      <c r="M11958" t="s">
        <v>15669</v>
      </c>
      <c r="N11958" t="s">
        <v>6787</v>
      </c>
      <c r="O11958" t="s">
        <v>6810</v>
      </c>
      <c r="P11958">
        <v>2799000</v>
      </c>
      <c r="Q11958" t="s">
        <v>6636</v>
      </c>
      <c r="R11958" t="s">
        <v>6636</v>
      </c>
      <c r="S11958" s="12"/>
      <c r="T11958" s="13"/>
      <c r="U11958" t="s">
        <v>6721</v>
      </c>
    </row>
    <row r="11959" spans="1:21" x14ac:dyDescent="0.25">
      <c r="A11959" t="s">
        <v>6637</v>
      </c>
      <c r="B11959" s="12">
        <v>43306</v>
      </c>
      <c r="C11959" t="s">
        <v>15670</v>
      </c>
      <c r="D11959" s="11">
        <v>46218.691666666702</v>
      </c>
      <c r="E11959" t="s">
        <v>15671</v>
      </c>
      <c r="F11959" t="s">
        <v>6617</v>
      </c>
      <c r="G11959" t="s">
        <v>15646</v>
      </c>
      <c r="H11959" t="s">
        <v>6373</v>
      </c>
      <c r="I11959" t="s">
        <v>65</v>
      </c>
      <c r="J11959" t="s">
        <v>57</v>
      </c>
      <c r="K11959" t="s">
        <v>15672</v>
      </c>
      <c r="L11959" t="s">
        <v>15648</v>
      </c>
      <c r="M11959" t="s">
        <v>15673</v>
      </c>
      <c r="N11959" t="s">
        <v>6787</v>
      </c>
      <c r="O11959" t="s">
        <v>6810</v>
      </c>
      <c r="P11959">
        <v>2899000</v>
      </c>
      <c r="Q11959" t="s">
        <v>6636</v>
      </c>
      <c r="R11959" t="s">
        <v>6636</v>
      </c>
      <c r="S11959" s="12"/>
      <c r="T11959" s="13"/>
      <c r="U11959" t="s">
        <v>7571</v>
      </c>
    </row>
    <row r="11960" spans="1:21" x14ac:dyDescent="0.25">
      <c r="A11960" t="s">
        <v>6619</v>
      </c>
      <c r="B11960" s="12">
        <v>43306</v>
      </c>
      <c r="C11960" t="s">
        <v>15670</v>
      </c>
      <c r="D11960" s="11">
        <v>46218.831319444398</v>
      </c>
      <c r="E11960" t="s">
        <v>15671</v>
      </c>
      <c r="F11960" t="s">
        <v>6617</v>
      </c>
      <c r="G11960" t="s">
        <v>15646</v>
      </c>
      <c r="H11960" t="s">
        <v>6373</v>
      </c>
      <c r="I11960" t="s">
        <v>65</v>
      </c>
      <c r="J11960" t="s">
        <v>57</v>
      </c>
      <c r="K11960" t="s">
        <v>15672</v>
      </c>
      <c r="L11960" t="s">
        <v>15648</v>
      </c>
      <c r="M11960" t="s">
        <v>15673</v>
      </c>
      <c r="N11960" t="s">
        <v>6787</v>
      </c>
      <c r="O11960" t="s">
        <v>6810</v>
      </c>
      <c r="P11960">
        <v>2899000</v>
      </c>
      <c r="Q11960" t="s">
        <v>6636</v>
      </c>
      <c r="R11960" t="s">
        <v>6636</v>
      </c>
      <c r="S11960" s="12"/>
      <c r="T11960" s="13"/>
      <c r="U11960" t="s">
        <v>7571</v>
      </c>
    </row>
    <row r="11961" spans="1:21" x14ac:dyDescent="0.25">
      <c r="A11961" t="s">
        <v>6637</v>
      </c>
      <c r="B11961" s="12">
        <v>42213</v>
      </c>
      <c r="C11961" t="s">
        <v>15674</v>
      </c>
      <c r="D11961" s="11">
        <v>46194.438900462999</v>
      </c>
      <c r="E11961" t="s">
        <v>15675</v>
      </c>
      <c r="F11961" t="s">
        <v>6617</v>
      </c>
      <c r="G11961" t="s">
        <v>15676</v>
      </c>
      <c r="H11961" t="s">
        <v>6559</v>
      </c>
      <c r="I11961" t="s">
        <v>55</v>
      </c>
      <c r="J11961" t="s">
        <v>732</v>
      </c>
      <c r="K11961" t="s">
        <v>15677</v>
      </c>
      <c r="L11961" t="s">
        <v>15678</v>
      </c>
      <c r="M11961" t="s">
        <v>15679</v>
      </c>
      <c r="N11961" t="s">
        <v>14235</v>
      </c>
      <c r="O11961" t="s">
        <v>15680</v>
      </c>
      <c r="P11961">
        <v>1870000</v>
      </c>
      <c r="Q11961" t="s">
        <v>6636</v>
      </c>
      <c r="R11961" t="s">
        <v>6636</v>
      </c>
      <c r="S11961" s="12"/>
      <c r="T11961" s="13"/>
      <c r="U11961" t="s">
        <v>6636</v>
      </c>
    </row>
    <row r="11962" spans="1:21" x14ac:dyDescent="0.25">
      <c r="A11962" t="s">
        <v>6619</v>
      </c>
      <c r="B11962" s="12">
        <v>42213</v>
      </c>
      <c r="C11962" t="s">
        <v>15674</v>
      </c>
      <c r="D11962" s="11">
        <v>46194.854537036997</v>
      </c>
      <c r="E11962" t="s">
        <v>15675</v>
      </c>
      <c r="F11962" t="s">
        <v>6617</v>
      </c>
      <c r="G11962" t="s">
        <v>15676</v>
      </c>
      <c r="H11962" t="s">
        <v>6559</v>
      </c>
      <c r="I11962" t="s">
        <v>55</v>
      </c>
      <c r="J11962" t="s">
        <v>732</v>
      </c>
      <c r="K11962" t="s">
        <v>15677</v>
      </c>
      <c r="L11962" t="s">
        <v>15678</v>
      </c>
      <c r="M11962" t="s">
        <v>15679</v>
      </c>
      <c r="N11962" t="s">
        <v>14235</v>
      </c>
      <c r="O11962" t="s">
        <v>15680</v>
      </c>
      <c r="P11962">
        <v>1870000</v>
      </c>
      <c r="Q11962" t="s">
        <v>6636</v>
      </c>
      <c r="R11962" t="s">
        <v>6636</v>
      </c>
      <c r="S11962" s="12"/>
      <c r="T11962" s="13"/>
      <c r="U11962" t="s">
        <v>6636</v>
      </c>
    </row>
    <row r="11963" spans="1:21" x14ac:dyDescent="0.25">
      <c r="A11963" t="s">
        <v>6637</v>
      </c>
      <c r="B11963" s="12">
        <v>84138</v>
      </c>
      <c r="C11963" t="s">
        <v>15681</v>
      </c>
      <c r="D11963" s="11">
        <v>46192.300462963001</v>
      </c>
      <c r="E11963" t="s">
        <v>15682</v>
      </c>
      <c r="F11963" t="s">
        <v>6617</v>
      </c>
      <c r="G11963" t="s">
        <v>6968</v>
      </c>
      <c r="H11963" t="s">
        <v>15683</v>
      </c>
      <c r="I11963" t="s">
        <v>65</v>
      </c>
      <c r="J11963" t="s">
        <v>636</v>
      </c>
      <c r="K11963" t="s">
        <v>15684</v>
      </c>
      <c r="L11963" t="s">
        <v>15685</v>
      </c>
      <c r="M11963" t="s">
        <v>15686</v>
      </c>
      <c r="N11963" t="s">
        <v>6761</v>
      </c>
      <c r="O11963" t="s">
        <v>6762</v>
      </c>
      <c r="P11963">
        <v>5519800</v>
      </c>
      <c r="Q11963" t="s">
        <v>6636</v>
      </c>
      <c r="R11963" t="s">
        <v>6636</v>
      </c>
      <c r="S11963" s="12"/>
      <c r="T11963" s="13"/>
      <c r="U11963" t="s">
        <v>6629</v>
      </c>
    </row>
    <row r="11964" spans="1:21" x14ac:dyDescent="0.25">
      <c r="A11964" t="s">
        <v>6637</v>
      </c>
      <c r="B11964" s="12">
        <v>84128</v>
      </c>
      <c r="C11964" t="s">
        <v>14427</v>
      </c>
      <c r="D11964" s="11">
        <v>46192.545833333301</v>
      </c>
      <c r="E11964" t="s">
        <v>14428</v>
      </c>
      <c r="F11964" t="s">
        <v>6617</v>
      </c>
      <c r="G11964" t="s">
        <v>6968</v>
      </c>
      <c r="H11964" t="s">
        <v>15683</v>
      </c>
      <c r="I11964" t="s">
        <v>55</v>
      </c>
      <c r="J11964" t="s">
        <v>643</v>
      </c>
      <c r="K11964" t="s">
        <v>15687</v>
      </c>
      <c r="L11964" t="s">
        <v>15685</v>
      </c>
      <c r="M11964" t="s">
        <v>15688</v>
      </c>
      <c r="N11964" t="s">
        <v>6761</v>
      </c>
      <c r="O11964" t="s">
        <v>6771</v>
      </c>
      <c r="P11964">
        <v>6198000</v>
      </c>
      <c r="Q11964" t="s">
        <v>6636</v>
      </c>
      <c r="R11964" t="s">
        <v>6636</v>
      </c>
      <c r="S11964" s="12"/>
      <c r="T11964" s="13"/>
      <c r="U11964" t="s">
        <v>6629</v>
      </c>
    </row>
    <row r="11965" spans="1:21" x14ac:dyDescent="0.25">
      <c r="A11965" t="s">
        <v>6619</v>
      </c>
      <c r="B11965" s="12">
        <v>84128</v>
      </c>
      <c r="C11965" t="s">
        <v>14427</v>
      </c>
      <c r="D11965" s="11">
        <v>46192.610381944403</v>
      </c>
      <c r="E11965" t="s">
        <v>14428</v>
      </c>
      <c r="F11965" t="s">
        <v>6617</v>
      </c>
      <c r="G11965" t="s">
        <v>6968</v>
      </c>
      <c r="H11965" t="s">
        <v>15683</v>
      </c>
      <c r="I11965" t="s">
        <v>55</v>
      </c>
      <c r="J11965" t="s">
        <v>643</v>
      </c>
      <c r="K11965" t="s">
        <v>15687</v>
      </c>
      <c r="L11965" t="s">
        <v>15685</v>
      </c>
      <c r="M11965" t="s">
        <v>15688</v>
      </c>
      <c r="N11965" t="s">
        <v>6761</v>
      </c>
      <c r="O11965" t="s">
        <v>6771</v>
      </c>
      <c r="P11965">
        <v>6198000</v>
      </c>
      <c r="Q11965" t="s">
        <v>6636</v>
      </c>
      <c r="R11965" t="s">
        <v>6636</v>
      </c>
      <c r="S11965" s="12"/>
      <c r="T11965" s="13"/>
      <c r="U11965" t="s">
        <v>6629</v>
      </c>
    </row>
    <row r="11966" spans="1:21" x14ac:dyDescent="0.25">
      <c r="A11966" t="s">
        <v>6619</v>
      </c>
      <c r="B11966" s="12">
        <v>84138</v>
      </c>
      <c r="C11966" t="s">
        <v>15681</v>
      </c>
      <c r="D11966" s="11">
        <v>46192.6339814815</v>
      </c>
      <c r="E11966" t="s">
        <v>15682</v>
      </c>
      <c r="F11966" t="s">
        <v>6617</v>
      </c>
      <c r="G11966" t="s">
        <v>6968</v>
      </c>
      <c r="H11966" t="s">
        <v>15683</v>
      </c>
      <c r="I11966" t="s">
        <v>65</v>
      </c>
      <c r="J11966" t="s">
        <v>636</v>
      </c>
      <c r="K11966" t="s">
        <v>15684</v>
      </c>
      <c r="L11966" t="s">
        <v>15685</v>
      </c>
      <c r="M11966" t="s">
        <v>15686</v>
      </c>
      <c r="N11966" t="s">
        <v>6761</v>
      </c>
      <c r="O11966" t="s">
        <v>6762</v>
      </c>
      <c r="P11966">
        <v>5519800</v>
      </c>
      <c r="Q11966" t="s">
        <v>6636</v>
      </c>
      <c r="R11966" t="s">
        <v>6636</v>
      </c>
      <c r="S11966" s="12"/>
      <c r="T11966" s="13"/>
      <c r="U11966" t="s">
        <v>6629</v>
      </c>
    </row>
    <row r="11967" spans="1:21" x14ac:dyDescent="0.25">
      <c r="A11967" t="s">
        <v>6637</v>
      </c>
      <c r="B11967" s="12">
        <v>84800</v>
      </c>
      <c r="C11967" t="s">
        <v>15689</v>
      </c>
      <c r="D11967" s="11">
        <v>46197.783750000002</v>
      </c>
      <c r="E11967" t="s">
        <v>15690</v>
      </c>
      <c r="F11967" t="s">
        <v>6617</v>
      </c>
      <c r="G11967" t="s">
        <v>6968</v>
      </c>
      <c r="H11967" t="s">
        <v>15683</v>
      </c>
      <c r="I11967" t="s">
        <v>65</v>
      </c>
      <c r="J11967" t="s">
        <v>219</v>
      </c>
      <c r="K11967" t="s">
        <v>15691</v>
      </c>
      <c r="L11967" t="s">
        <v>15685</v>
      </c>
      <c r="M11967" t="s">
        <v>15692</v>
      </c>
      <c r="N11967" t="s">
        <v>6761</v>
      </c>
      <c r="O11967" t="s">
        <v>6762</v>
      </c>
      <c r="P11967">
        <v>5519800</v>
      </c>
      <c r="Q11967" t="s">
        <v>6636</v>
      </c>
      <c r="R11967" t="s">
        <v>6636</v>
      </c>
      <c r="S11967" s="12"/>
      <c r="T11967" s="13"/>
      <c r="U11967" t="s">
        <v>6636</v>
      </c>
    </row>
    <row r="11968" spans="1:21" x14ac:dyDescent="0.25">
      <c r="A11968" t="s">
        <v>6619</v>
      </c>
      <c r="B11968" s="12">
        <v>84800</v>
      </c>
      <c r="C11968" t="s">
        <v>15689</v>
      </c>
      <c r="D11968" s="11">
        <v>46197.821354166699</v>
      </c>
      <c r="E11968" t="s">
        <v>15690</v>
      </c>
      <c r="F11968" t="s">
        <v>6617</v>
      </c>
      <c r="G11968" t="s">
        <v>6968</v>
      </c>
      <c r="H11968" t="s">
        <v>15683</v>
      </c>
      <c r="I11968" t="s">
        <v>65</v>
      </c>
      <c r="J11968" t="s">
        <v>219</v>
      </c>
      <c r="K11968" t="s">
        <v>15691</v>
      </c>
      <c r="L11968" t="s">
        <v>15685</v>
      </c>
      <c r="M11968" t="s">
        <v>15692</v>
      </c>
      <c r="N11968" t="s">
        <v>6761</v>
      </c>
      <c r="O11968" t="s">
        <v>6762</v>
      </c>
      <c r="P11968">
        <v>5519800</v>
      </c>
      <c r="Q11968" t="s">
        <v>6636</v>
      </c>
      <c r="R11968" t="s">
        <v>6636</v>
      </c>
      <c r="S11968" s="12"/>
      <c r="T11968" s="13"/>
      <c r="U11968" t="s">
        <v>6636</v>
      </c>
    </row>
    <row r="11969" spans="1:21" x14ac:dyDescent="0.25">
      <c r="A11969" t="s">
        <v>6637</v>
      </c>
      <c r="B11969" s="12">
        <v>86308</v>
      </c>
      <c r="C11969" t="s">
        <v>15693</v>
      </c>
      <c r="D11969" s="11">
        <v>46215.577662037002</v>
      </c>
      <c r="E11969" t="s">
        <v>15694</v>
      </c>
      <c r="F11969" t="s">
        <v>6617</v>
      </c>
      <c r="G11969" t="s">
        <v>6968</v>
      </c>
      <c r="H11969" t="s">
        <v>15683</v>
      </c>
      <c r="I11969" t="s">
        <v>65</v>
      </c>
      <c r="J11969" t="s">
        <v>219</v>
      </c>
      <c r="K11969" t="s">
        <v>15695</v>
      </c>
      <c r="L11969" t="s">
        <v>15685</v>
      </c>
      <c r="M11969" t="s">
        <v>15696</v>
      </c>
      <c r="N11969" t="s">
        <v>6761</v>
      </c>
      <c r="O11969" t="s">
        <v>6762</v>
      </c>
      <c r="P11969">
        <v>5519800</v>
      </c>
      <c r="Q11969" t="s">
        <v>6636</v>
      </c>
      <c r="R11969" t="s">
        <v>6636</v>
      </c>
      <c r="S11969" s="12"/>
      <c r="T11969" s="13"/>
      <c r="U11969" t="s">
        <v>6629</v>
      </c>
    </row>
    <row r="11970" spans="1:21" x14ac:dyDescent="0.25">
      <c r="A11970" t="s">
        <v>6619</v>
      </c>
      <c r="B11970" s="12">
        <v>86308</v>
      </c>
      <c r="C11970" t="s">
        <v>15693</v>
      </c>
      <c r="D11970" s="11">
        <v>46215.821539351899</v>
      </c>
      <c r="E11970" t="s">
        <v>15694</v>
      </c>
      <c r="F11970" t="s">
        <v>6617</v>
      </c>
      <c r="G11970" t="s">
        <v>6968</v>
      </c>
      <c r="H11970" t="s">
        <v>15683</v>
      </c>
      <c r="I11970" t="s">
        <v>65</v>
      </c>
      <c r="J11970" t="s">
        <v>219</v>
      </c>
      <c r="K11970" t="s">
        <v>15695</v>
      </c>
      <c r="L11970" t="s">
        <v>15685</v>
      </c>
      <c r="M11970" t="s">
        <v>15696</v>
      </c>
      <c r="N11970" t="s">
        <v>6761</v>
      </c>
      <c r="O11970" t="s">
        <v>6762</v>
      </c>
      <c r="P11970">
        <v>5519800</v>
      </c>
      <c r="Q11970" t="s">
        <v>6636</v>
      </c>
      <c r="R11970" t="s">
        <v>6636</v>
      </c>
      <c r="S11970" s="12"/>
      <c r="T11970" s="13"/>
      <c r="U11970" t="s">
        <v>6629</v>
      </c>
    </row>
    <row r="11971" spans="1:21" x14ac:dyDescent="0.25">
      <c r="A11971" t="s">
        <v>6614</v>
      </c>
      <c r="B11971" s="12"/>
      <c r="C11971" t="s">
        <v>15697</v>
      </c>
      <c r="D11971" s="11">
        <v>46203</v>
      </c>
      <c r="E11971" t="s">
        <v>15698</v>
      </c>
      <c r="F11971" t="s">
        <v>6617</v>
      </c>
      <c r="G11971" t="s">
        <v>6636</v>
      </c>
      <c r="H11971" t="s">
        <v>15699</v>
      </c>
      <c r="I11971" t="s">
        <v>6636</v>
      </c>
      <c r="J11971" t="s">
        <v>6636</v>
      </c>
      <c r="K11971" t="s">
        <v>6636</v>
      </c>
      <c r="L11971" t="s">
        <v>6636</v>
      </c>
      <c r="M11971" t="s">
        <v>15700</v>
      </c>
      <c r="N11971" t="s">
        <v>6761</v>
      </c>
      <c r="O11971" t="s">
        <v>7185</v>
      </c>
      <c r="P11971">
        <v>3690000</v>
      </c>
      <c r="Q11971" t="s">
        <v>6636</v>
      </c>
      <c r="R11971" t="s">
        <v>6636</v>
      </c>
      <c r="S11971" s="12">
        <v>1</v>
      </c>
      <c r="T11971" s="13"/>
      <c r="U11971" t="s">
        <v>6636</v>
      </c>
    </row>
    <row r="11972" spans="1:21" x14ac:dyDescent="0.25">
      <c r="A11972" t="s">
        <v>6637</v>
      </c>
      <c r="B11972" s="12">
        <v>43170</v>
      </c>
      <c r="C11972" t="s">
        <v>11536</v>
      </c>
      <c r="D11972" s="11">
        <v>46203.642592592601</v>
      </c>
      <c r="E11972" t="s">
        <v>11537</v>
      </c>
      <c r="F11972" t="s">
        <v>6617</v>
      </c>
      <c r="G11972" t="s">
        <v>15701</v>
      </c>
      <c r="H11972" t="s">
        <v>6560</v>
      </c>
      <c r="I11972" t="s">
        <v>65</v>
      </c>
      <c r="J11972" t="s">
        <v>636</v>
      </c>
      <c r="K11972" t="s">
        <v>15702</v>
      </c>
      <c r="L11972" t="s">
        <v>15703</v>
      </c>
      <c r="M11972" t="s">
        <v>15704</v>
      </c>
      <c r="N11972" t="s">
        <v>7001</v>
      </c>
      <c r="O11972" t="s">
        <v>7007</v>
      </c>
      <c r="P11972">
        <v>1017000</v>
      </c>
      <c r="Q11972" t="s">
        <v>6636</v>
      </c>
      <c r="R11972" t="s">
        <v>6636</v>
      </c>
      <c r="S11972" s="12"/>
      <c r="T11972" s="13"/>
      <c r="U11972" t="s">
        <v>9612</v>
      </c>
    </row>
    <row r="11973" spans="1:21" x14ac:dyDescent="0.25">
      <c r="A11973" t="s">
        <v>6637</v>
      </c>
      <c r="B11973" s="12">
        <v>43132</v>
      </c>
      <c r="C11973" t="s">
        <v>15705</v>
      </c>
      <c r="D11973" s="11">
        <v>46215.343634259298</v>
      </c>
      <c r="E11973" t="s">
        <v>15706</v>
      </c>
      <c r="F11973" t="s">
        <v>6617</v>
      </c>
      <c r="G11973" t="s">
        <v>15701</v>
      </c>
      <c r="H11973" t="s">
        <v>6560</v>
      </c>
      <c r="I11973" t="s">
        <v>65</v>
      </c>
      <c r="J11973" t="s">
        <v>132</v>
      </c>
      <c r="K11973" t="s">
        <v>15707</v>
      </c>
      <c r="L11973" t="s">
        <v>15703</v>
      </c>
      <c r="M11973" t="s">
        <v>15708</v>
      </c>
      <c r="N11973" t="s">
        <v>7001</v>
      </c>
      <c r="O11973" t="s">
        <v>7062</v>
      </c>
      <c r="P11973">
        <v>1767000</v>
      </c>
      <c r="Q11973" t="s">
        <v>6636</v>
      </c>
      <c r="R11973" t="s">
        <v>6636</v>
      </c>
      <c r="S11973" s="12"/>
      <c r="T11973" s="13"/>
      <c r="U11973" t="s">
        <v>11816</v>
      </c>
    </row>
    <row r="11974" spans="1:21" x14ac:dyDescent="0.25">
      <c r="A11974" t="s">
        <v>6619</v>
      </c>
      <c r="B11974" s="12">
        <v>43132</v>
      </c>
      <c r="C11974" t="s">
        <v>15705</v>
      </c>
      <c r="D11974" s="11">
        <v>46215.6174537037</v>
      </c>
      <c r="E11974" t="s">
        <v>15706</v>
      </c>
      <c r="F11974" t="s">
        <v>6617</v>
      </c>
      <c r="G11974" t="s">
        <v>15701</v>
      </c>
      <c r="H11974" t="s">
        <v>6560</v>
      </c>
      <c r="I11974" t="s">
        <v>65</v>
      </c>
      <c r="J11974" t="s">
        <v>132</v>
      </c>
      <c r="K11974" t="s">
        <v>15707</v>
      </c>
      <c r="L11974" t="s">
        <v>15703</v>
      </c>
      <c r="M11974" t="s">
        <v>15708</v>
      </c>
      <c r="N11974" t="s">
        <v>7001</v>
      </c>
      <c r="O11974" t="s">
        <v>7062</v>
      </c>
      <c r="P11974">
        <v>1767000</v>
      </c>
      <c r="Q11974" t="s">
        <v>6636</v>
      </c>
      <c r="R11974" t="s">
        <v>6636</v>
      </c>
      <c r="S11974" s="12"/>
      <c r="T11974" s="13"/>
      <c r="U11974" t="s">
        <v>11816</v>
      </c>
    </row>
    <row r="11975" spans="1:21" x14ac:dyDescent="0.25">
      <c r="A11975" t="s">
        <v>6619</v>
      </c>
      <c r="B11975" s="12">
        <v>43170</v>
      </c>
      <c r="C11975" t="s">
        <v>11536</v>
      </c>
      <c r="D11975" s="11">
        <v>46216.5602546296</v>
      </c>
      <c r="E11975" t="s">
        <v>11537</v>
      </c>
      <c r="F11975" t="s">
        <v>6617</v>
      </c>
      <c r="G11975" t="s">
        <v>15701</v>
      </c>
      <c r="H11975" t="s">
        <v>6560</v>
      </c>
      <c r="I11975" t="s">
        <v>65</v>
      </c>
      <c r="J11975" t="s">
        <v>636</v>
      </c>
      <c r="K11975" t="s">
        <v>15702</v>
      </c>
      <c r="L11975" t="s">
        <v>15703</v>
      </c>
      <c r="M11975" t="s">
        <v>15704</v>
      </c>
      <c r="N11975" t="s">
        <v>7001</v>
      </c>
      <c r="O11975" t="s">
        <v>7007</v>
      </c>
      <c r="P11975">
        <v>1017000</v>
      </c>
      <c r="Q11975" t="s">
        <v>6636</v>
      </c>
      <c r="R11975" t="s">
        <v>6636</v>
      </c>
      <c r="S11975" s="12"/>
      <c r="T11975" s="13"/>
      <c r="U11975" t="s">
        <v>9612</v>
      </c>
    </row>
    <row r="11976" spans="1:21" x14ac:dyDescent="0.25">
      <c r="A11976" t="s">
        <v>6637</v>
      </c>
      <c r="B11976" s="12">
        <v>42497</v>
      </c>
      <c r="C11976" t="s">
        <v>15709</v>
      </c>
      <c r="D11976" s="11">
        <v>46199.734375</v>
      </c>
      <c r="E11976" t="s">
        <v>15710</v>
      </c>
      <c r="F11976" t="s">
        <v>6617</v>
      </c>
      <c r="G11976" t="s">
        <v>15711</v>
      </c>
      <c r="H11976" t="s">
        <v>6562</v>
      </c>
      <c r="I11976" t="s">
        <v>65</v>
      </c>
      <c r="J11976" t="s">
        <v>57</v>
      </c>
      <c r="K11976" t="s">
        <v>15712</v>
      </c>
      <c r="L11976" t="s">
        <v>15713</v>
      </c>
      <c r="M11976" t="s">
        <v>15714</v>
      </c>
      <c r="N11976" t="s">
        <v>7365</v>
      </c>
      <c r="O11976" t="s">
        <v>15715</v>
      </c>
      <c r="P11976">
        <v>2445000</v>
      </c>
      <c r="Q11976" t="s">
        <v>6636</v>
      </c>
      <c r="R11976" t="s">
        <v>6636</v>
      </c>
      <c r="S11976" s="12"/>
      <c r="T11976" s="13"/>
      <c r="U11976" t="s">
        <v>6629</v>
      </c>
    </row>
    <row r="11977" spans="1:21" x14ac:dyDescent="0.25">
      <c r="A11977" t="s">
        <v>6619</v>
      </c>
      <c r="B11977" s="12">
        <v>42497</v>
      </c>
      <c r="C11977" t="s">
        <v>15709</v>
      </c>
      <c r="D11977" s="11">
        <v>46199.800462963001</v>
      </c>
      <c r="E11977" t="s">
        <v>15710</v>
      </c>
      <c r="F11977" t="s">
        <v>6617</v>
      </c>
      <c r="G11977" t="s">
        <v>15711</v>
      </c>
      <c r="H11977" t="s">
        <v>6562</v>
      </c>
      <c r="I11977" t="s">
        <v>65</v>
      </c>
      <c r="J11977" t="s">
        <v>57</v>
      </c>
      <c r="K11977" t="s">
        <v>15712</v>
      </c>
      <c r="L11977" t="s">
        <v>15713</v>
      </c>
      <c r="M11977" t="s">
        <v>15714</v>
      </c>
      <c r="N11977" t="s">
        <v>7365</v>
      </c>
      <c r="O11977" t="s">
        <v>15715</v>
      </c>
      <c r="P11977">
        <v>2445000</v>
      </c>
      <c r="Q11977" t="s">
        <v>6636</v>
      </c>
      <c r="R11977" t="s">
        <v>6636</v>
      </c>
      <c r="S11977" s="12"/>
      <c r="T11977" s="13"/>
      <c r="U11977" t="s">
        <v>6629</v>
      </c>
    </row>
    <row r="11978" spans="1:21" x14ac:dyDescent="0.25">
      <c r="A11978" t="s">
        <v>6637</v>
      </c>
      <c r="B11978" s="12">
        <v>41086</v>
      </c>
      <c r="C11978" t="s">
        <v>15716</v>
      </c>
      <c r="D11978" s="11">
        <v>46175.393425925897</v>
      </c>
      <c r="E11978" t="s">
        <v>15717</v>
      </c>
      <c r="F11978" t="s">
        <v>6617</v>
      </c>
      <c r="G11978" t="s">
        <v>15718</v>
      </c>
      <c r="H11978" t="s">
        <v>6420</v>
      </c>
      <c r="I11978" t="s">
        <v>55</v>
      </c>
      <c r="J11978" t="s">
        <v>732</v>
      </c>
      <c r="K11978" t="s">
        <v>15719</v>
      </c>
      <c r="L11978" t="s">
        <v>15720</v>
      </c>
      <c r="M11978" t="s">
        <v>15721</v>
      </c>
      <c r="N11978" t="s">
        <v>6761</v>
      </c>
      <c r="O11978" t="s">
        <v>6762</v>
      </c>
      <c r="P11978">
        <v>2759900</v>
      </c>
      <c r="Q11978" t="s">
        <v>6636</v>
      </c>
      <c r="R11978" t="s">
        <v>6636</v>
      </c>
      <c r="S11978" s="12"/>
      <c r="T11978" s="13"/>
      <c r="U11978" t="s">
        <v>8605</v>
      </c>
    </row>
    <row r="11979" spans="1:21" x14ac:dyDescent="0.25">
      <c r="A11979" t="s">
        <v>6619</v>
      </c>
      <c r="B11979" s="12">
        <v>41086</v>
      </c>
      <c r="C11979" t="s">
        <v>15716</v>
      </c>
      <c r="D11979" s="11">
        <v>46175.439212963</v>
      </c>
      <c r="E11979" t="s">
        <v>15717</v>
      </c>
      <c r="F11979" t="s">
        <v>6617</v>
      </c>
      <c r="G11979" t="s">
        <v>15718</v>
      </c>
      <c r="H11979" t="s">
        <v>6420</v>
      </c>
      <c r="I11979" t="s">
        <v>55</v>
      </c>
      <c r="J11979" t="s">
        <v>732</v>
      </c>
      <c r="K11979" t="s">
        <v>15719</v>
      </c>
      <c r="L11979" t="s">
        <v>15720</v>
      </c>
      <c r="M11979" t="s">
        <v>15721</v>
      </c>
      <c r="N11979" t="s">
        <v>6761</v>
      </c>
      <c r="O11979" t="s">
        <v>6762</v>
      </c>
      <c r="P11979">
        <v>2759900</v>
      </c>
      <c r="Q11979" t="s">
        <v>6636</v>
      </c>
      <c r="R11979" t="s">
        <v>6636</v>
      </c>
      <c r="S11979" s="12"/>
      <c r="T11979" s="13"/>
      <c r="U11979" t="s">
        <v>8605</v>
      </c>
    </row>
    <row r="11980" spans="1:21" x14ac:dyDescent="0.25">
      <c r="A11980" t="s">
        <v>6637</v>
      </c>
      <c r="B11980" s="12">
        <v>42261</v>
      </c>
      <c r="C11980" t="s">
        <v>15722</v>
      </c>
      <c r="D11980" s="11">
        <v>46195.5608796296</v>
      </c>
      <c r="E11980" t="s">
        <v>15723</v>
      </c>
      <c r="F11980" t="s">
        <v>6617</v>
      </c>
      <c r="G11980" t="s">
        <v>15718</v>
      </c>
      <c r="H11980" t="s">
        <v>6420</v>
      </c>
      <c r="I11980" t="s">
        <v>65</v>
      </c>
      <c r="J11980" t="s">
        <v>2226</v>
      </c>
      <c r="K11980" t="s">
        <v>15724</v>
      </c>
      <c r="L11980" t="s">
        <v>15720</v>
      </c>
      <c r="M11980" t="s">
        <v>15725</v>
      </c>
      <c r="N11980" t="s">
        <v>6761</v>
      </c>
      <c r="O11980" t="s">
        <v>6762</v>
      </c>
      <c r="P11980">
        <v>2809900</v>
      </c>
      <c r="Q11980" t="s">
        <v>6636</v>
      </c>
      <c r="R11980" t="s">
        <v>6636</v>
      </c>
      <c r="S11980" s="12"/>
      <c r="T11980" s="13"/>
      <c r="U11980" t="s">
        <v>11263</v>
      </c>
    </row>
    <row r="11981" spans="1:21" x14ac:dyDescent="0.25">
      <c r="A11981" t="s">
        <v>6619</v>
      </c>
      <c r="B11981" s="12">
        <v>42261</v>
      </c>
      <c r="C11981" t="s">
        <v>15722</v>
      </c>
      <c r="D11981" s="11">
        <v>46195.753090277802</v>
      </c>
      <c r="E11981" t="s">
        <v>15723</v>
      </c>
      <c r="F11981" t="s">
        <v>6617</v>
      </c>
      <c r="G11981" t="s">
        <v>15718</v>
      </c>
      <c r="H11981" t="s">
        <v>6420</v>
      </c>
      <c r="I11981" t="s">
        <v>65</v>
      </c>
      <c r="J11981" t="s">
        <v>2226</v>
      </c>
      <c r="K11981" t="s">
        <v>15724</v>
      </c>
      <c r="L11981" t="s">
        <v>15720</v>
      </c>
      <c r="M11981" t="s">
        <v>15725</v>
      </c>
      <c r="N11981" t="s">
        <v>6761</v>
      </c>
      <c r="O11981" t="s">
        <v>6762</v>
      </c>
      <c r="P11981">
        <v>2809900</v>
      </c>
      <c r="Q11981" t="s">
        <v>6636</v>
      </c>
      <c r="R11981" t="s">
        <v>6636</v>
      </c>
      <c r="S11981" s="12"/>
      <c r="T11981" s="13"/>
      <c r="U11981" t="s">
        <v>11263</v>
      </c>
    </row>
    <row r="11982" spans="1:21" x14ac:dyDescent="0.25">
      <c r="A11982" t="s">
        <v>6637</v>
      </c>
      <c r="B11982" s="12">
        <v>42319</v>
      </c>
      <c r="C11982" t="s">
        <v>15726</v>
      </c>
      <c r="D11982" s="11">
        <v>46196.525694444397</v>
      </c>
      <c r="E11982" t="s">
        <v>15727</v>
      </c>
      <c r="F11982" t="s">
        <v>6617</v>
      </c>
      <c r="G11982" t="s">
        <v>15718</v>
      </c>
      <c r="H11982" t="s">
        <v>6420</v>
      </c>
      <c r="I11982" t="s">
        <v>65</v>
      </c>
      <c r="J11982" t="s">
        <v>219</v>
      </c>
      <c r="K11982" t="s">
        <v>15728</v>
      </c>
      <c r="L11982" t="s">
        <v>15720</v>
      </c>
      <c r="M11982" t="s">
        <v>15729</v>
      </c>
      <c r="N11982" t="s">
        <v>6761</v>
      </c>
      <c r="O11982" t="s">
        <v>7185</v>
      </c>
      <c r="P11982">
        <v>4649000</v>
      </c>
      <c r="Q11982" t="s">
        <v>6636</v>
      </c>
      <c r="R11982" t="s">
        <v>6636</v>
      </c>
      <c r="S11982" s="12"/>
      <c r="T11982" s="13"/>
      <c r="U11982" t="s">
        <v>7008</v>
      </c>
    </row>
    <row r="11983" spans="1:21" x14ac:dyDescent="0.25">
      <c r="A11983" t="s">
        <v>6619</v>
      </c>
      <c r="B11983" s="12">
        <v>42319</v>
      </c>
      <c r="C11983" t="s">
        <v>15726</v>
      </c>
      <c r="D11983" s="11">
        <v>46196.624374999999</v>
      </c>
      <c r="E11983" t="s">
        <v>15727</v>
      </c>
      <c r="F11983" t="s">
        <v>6617</v>
      </c>
      <c r="G11983" t="s">
        <v>15718</v>
      </c>
      <c r="H11983" t="s">
        <v>6420</v>
      </c>
      <c r="I11983" t="s">
        <v>65</v>
      </c>
      <c r="J11983" t="s">
        <v>219</v>
      </c>
      <c r="K11983" t="s">
        <v>15728</v>
      </c>
      <c r="L11983" t="s">
        <v>15720</v>
      </c>
      <c r="M11983" t="s">
        <v>15729</v>
      </c>
      <c r="N11983" t="s">
        <v>6761</v>
      </c>
      <c r="O11983" t="s">
        <v>7185</v>
      </c>
      <c r="P11983">
        <v>4649000</v>
      </c>
      <c r="Q11983" t="s">
        <v>6636</v>
      </c>
      <c r="R11983" t="s">
        <v>6636</v>
      </c>
      <c r="S11983" s="12"/>
      <c r="T11983" s="13"/>
      <c r="U11983" t="s">
        <v>7008</v>
      </c>
    </row>
    <row r="11984" spans="1:21" x14ac:dyDescent="0.25">
      <c r="A11984" t="s">
        <v>6619</v>
      </c>
      <c r="B11984" s="12">
        <v>42334</v>
      </c>
      <c r="C11984" t="s">
        <v>15730</v>
      </c>
      <c r="D11984" s="11">
        <v>46196.748032407399</v>
      </c>
      <c r="E11984" t="s">
        <v>15731</v>
      </c>
      <c r="F11984" t="s">
        <v>6617</v>
      </c>
      <c r="G11984" t="s">
        <v>15718</v>
      </c>
      <c r="H11984" t="s">
        <v>6420</v>
      </c>
      <c r="I11984" t="s">
        <v>65</v>
      </c>
      <c r="J11984" t="s">
        <v>219</v>
      </c>
      <c r="K11984" t="s">
        <v>15732</v>
      </c>
      <c r="L11984" t="s">
        <v>15720</v>
      </c>
      <c r="M11984" t="s">
        <v>15733</v>
      </c>
      <c r="N11984" t="s">
        <v>6761</v>
      </c>
      <c r="O11984" t="s">
        <v>6762</v>
      </c>
      <c r="P11984">
        <v>3079900</v>
      </c>
      <c r="Q11984" t="s">
        <v>6636</v>
      </c>
      <c r="R11984" t="s">
        <v>6636</v>
      </c>
      <c r="S11984" s="12"/>
      <c r="T11984" s="13"/>
      <c r="U11984" t="s">
        <v>9791</v>
      </c>
    </row>
    <row r="11985" spans="1:21" x14ac:dyDescent="0.25">
      <c r="A11985" t="s">
        <v>6637</v>
      </c>
      <c r="B11985" s="12">
        <v>41719</v>
      </c>
      <c r="C11985" t="s">
        <v>15734</v>
      </c>
      <c r="D11985" s="11">
        <v>46186.735069444403</v>
      </c>
      <c r="E11985" t="s">
        <v>15735</v>
      </c>
      <c r="F11985" t="s">
        <v>6353</v>
      </c>
      <c r="G11985" t="s">
        <v>15736</v>
      </c>
      <c r="H11985" t="s">
        <v>6563</v>
      </c>
      <c r="I11985" t="s">
        <v>65</v>
      </c>
      <c r="J11985" t="s">
        <v>57</v>
      </c>
      <c r="K11985" t="s">
        <v>15737</v>
      </c>
      <c r="L11985" t="s">
        <v>15738</v>
      </c>
      <c r="M11985" t="s">
        <v>15739</v>
      </c>
      <c r="N11985" t="s">
        <v>7398</v>
      </c>
      <c r="O11985" t="s">
        <v>7399</v>
      </c>
      <c r="P11985">
        <v>3689000</v>
      </c>
      <c r="Q11985" t="s">
        <v>6636</v>
      </c>
      <c r="R11985" t="s">
        <v>6636</v>
      </c>
      <c r="S11985" s="12"/>
      <c r="T11985" s="13"/>
      <c r="U11985" t="s">
        <v>7560</v>
      </c>
    </row>
    <row r="11986" spans="1:21" x14ac:dyDescent="0.25">
      <c r="A11986" t="s">
        <v>6637</v>
      </c>
      <c r="B11986" s="12">
        <v>41719</v>
      </c>
      <c r="C11986" t="s">
        <v>15734</v>
      </c>
      <c r="D11986" s="11">
        <v>46186.735069444403</v>
      </c>
      <c r="E11986" t="s">
        <v>15735</v>
      </c>
      <c r="F11986" t="s">
        <v>6353</v>
      </c>
      <c r="G11986" t="s">
        <v>15740</v>
      </c>
      <c r="H11986" t="s">
        <v>6563</v>
      </c>
      <c r="I11986" t="s">
        <v>65</v>
      </c>
      <c r="J11986" t="s">
        <v>57</v>
      </c>
      <c r="K11986" t="s">
        <v>15737</v>
      </c>
      <c r="L11986" t="s">
        <v>15738</v>
      </c>
      <c r="M11986" t="s">
        <v>15739</v>
      </c>
      <c r="N11986" t="s">
        <v>7398</v>
      </c>
      <c r="O11986" t="s">
        <v>7399</v>
      </c>
      <c r="P11986">
        <v>3689000</v>
      </c>
      <c r="Q11986" t="s">
        <v>6636</v>
      </c>
      <c r="R11986" t="s">
        <v>6636</v>
      </c>
      <c r="S11986" s="12"/>
      <c r="T11986" s="13"/>
      <c r="U11986" t="s">
        <v>7560</v>
      </c>
    </row>
    <row r="11987" spans="1:21" x14ac:dyDescent="0.25">
      <c r="A11987" t="s">
        <v>6637</v>
      </c>
      <c r="B11987" s="12">
        <v>41719</v>
      </c>
      <c r="C11987" t="s">
        <v>15734</v>
      </c>
      <c r="D11987" s="11">
        <v>46186.735069444403</v>
      </c>
      <c r="E11987" t="s">
        <v>15735</v>
      </c>
      <c r="F11987" t="s">
        <v>6353</v>
      </c>
      <c r="G11987" t="s">
        <v>15741</v>
      </c>
      <c r="H11987" t="s">
        <v>6563</v>
      </c>
      <c r="I11987" t="s">
        <v>65</v>
      </c>
      <c r="J11987" t="s">
        <v>57</v>
      </c>
      <c r="K11987" t="s">
        <v>15737</v>
      </c>
      <c r="L11987" t="s">
        <v>15738</v>
      </c>
      <c r="M11987" t="s">
        <v>15739</v>
      </c>
      <c r="N11987" t="s">
        <v>7398</v>
      </c>
      <c r="O11987" t="s">
        <v>7399</v>
      </c>
      <c r="P11987">
        <v>3689000</v>
      </c>
      <c r="Q11987" t="s">
        <v>6636</v>
      </c>
      <c r="R11987" t="s">
        <v>6636</v>
      </c>
      <c r="S11987" s="12"/>
      <c r="T11987" s="13"/>
      <c r="U11987" t="s">
        <v>7560</v>
      </c>
    </row>
    <row r="11988" spans="1:21" x14ac:dyDescent="0.25">
      <c r="A11988" t="s">
        <v>6619</v>
      </c>
      <c r="B11988" s="12">
        <v>41719</v>
      </c>
      <c r="C11988" t="s">
        <v>15734</v>
      </c>
      <c r="D11988" s="11">
        <v>46186.874652777798</v>
      </c>
      <c r="E11988" t="s">
        <v>15735</v>
      </c>
      <c r="F11988" t="s">
        <v>6353</v>
      </c>
      <c r="G11988" t="s">
        <v>15736</v>
      </c>
      <c r="H11988" t="s">
        <v>6563</v>
      </c>
      <c r="I11988" t="s">
        <v>65</v>
      </c>
      <c r="J11988" t="s">
        <v>57</v>
      </c>
      <c r="K11988" t="s">
        <v>15737</v>
      </c>
      <c r="L11988" t="s">
        <v>15738</v>
      </c>
      <c r="M11988" t="s">
        <v>15739</v>
      </c>
      <c r="N11988" t="s">
        <v>7398</v>
      </c>
      <c r="O11988" t="s">
        <v>7399</v>
      </c>
      <c r="P11988">
        <v>3689000</v>
      </c>
      <c r="Q11988" t="s">
        <v>6636</v>
      </c>
      <c r="R11988" t="s">
        <v>6636</v>
      </c>
      <c r="S11988" s="12"/>
      <c r="T11988" s="13"/>
      <c r="U11988" t="s">
        <v>7560</v>
      </c>
    </row>
    <row r="11989" spans="1:21" x14ac:dyDescent="0.25">
      <c r="A11989" t="s">
        <v>6619</v>
      </c>
      <c r="B11989" s="12">
        <v>41719</v>
      </c>
      <c r="C11989" t="s">
        <v>15734</v>
      </c>
      <c r="D11989" s="11">
        <v>46186.874652777798</v>
      </c>
      <c r="E11989" t="s">
        <v>15735</v>
      </c>
      <c r="F11989" t="s">
        <v>6353</v>
      </c>
      <c r="G11989" t="s">
        <v>15740</v>
      </c>
      <c r="H11989" t="s">
        <v>6563</v>
      </c>
      <c r="I11989" t="s">
        <v>65</v>
      </c>
      <c r="J11989" t="s">
        <v>57</v>
      </c>
      <c r="K11989" t="s">
        <v>15737</v>
      </c>
      <c r="L11989" t="s">
        <v>15738</v>
      </c>
      <c r="M11989" t="s">
        <v>15739</v>
      </c>
      <c r="N11989" t="s">
        <v>7398</v>
      </c>
      <c r="O11989" t="s">
        <v>7399</v>
      </c>
      <c r="P11989">
        <v>3689000</v>
      </c>
      <c r="Q11989" t="s">
        <v>6636</v>
      </c>
      <c r="R11989" t="s">
        <v>6636</v>
      </c>
      <c r="S11989" s="12"/>
      <c r="T11989" s="13"/>
      <c r="U11989" t="s">
        <v>7560</v>
      </c>
    </row>
    <row r="11990" spans="1:21" x14ac:dyDescent="0.25">
      <c r="A11990" t="s">
        <v>6619</v>
      </c>
      <c r="B11990" s="12">
        <v>41719</v>
      </c>
      <c r="C11990" t="s">
        <v>15734</v>
      </c>
      <c r="D11990" s="11">
        <v>46186.874652777798</v>
      </c>
      <c r="E11990" t="s">
        <v>15735</v>
      </c>
      <c r="F11990" t="s">
        <v>6353</v>
      </c>
      <c r="G11990" t="s">
        <v>15741</v>
      </c>
      <c r="H11990" t="s">
        <v>6563</v>
      </c>
      <c r="I11990" t="s">
        <v>65</v>
      </c>
      <c r="J11990" t="s">
        <v>57</v>
      </c>
      <c r="K11990" t="s">
        <v>15737</v>
      </c>
      <c r="L11990" t="s">
        <v>15738</v>
      </c>
      <c r="M11990" t="s">
        <v>15739</v>
      </c>
      <c r="N11990" t="s">
        <v>7398</v>
      </c>
      <c r="O11990" t="s">
        <v>7399</v>
      </c>
      <c r="P11990">
        <v>3689000</v>
      </c>
      <c r="Q11990" t="s">
        <v>6636</v>
      </c>
      <c r="R11990" t="s">
        <v>6636</v>
      </c>
      <c r="S11990" s="12"/>
      <c r="T11990" s="13"/>
      <c r="U11990" t="s">
        <v>7560</v>
      </c>
    </row>
    <row r="11991" spans="1:21" x14ac:dyDescent="0.25">
      <c r="A11991" t="s">
        <v>6614</v>
      </c>
      <c r="B11991" s="12"/>
      <c r="C11991" t="s">
        <v>15742</v>
      </c>
      <c r="D11991" s="11">
        <v>46191</v>
      </c>
      <c r="E11991" t="s">
        <v>15743</v>
      </c>
      <c r="F11991" t="s">
        <v>6617</v>
      </c>
      <c r="G11991" t="s">
        <v>6636</v>
      </c>
      <c r="H11991" t="s">
        <v>15744</v>
      </c>
      <c r="I11991" t="s">
        <v>6636</v>
      </c>
      <c r="J11991" t="s">
        <v>6636</v>
      </c>
      <c r="K11991" t="s">
        <v>6636</v>
      </c>
      <c r="L11991" t="s">
        <v>6636</v>
      </c>
      <c r="M11991" t="s">
        <v>6636</v>
      </c>
      <c r="N11991" t="s">
        <v>6636</v>
      </c>
      <c r="O11991" t="s">
        <v>6636</v>
      </c>
      <c r="P11991">
        <v>2020000</v>
      </c>
      <c r="Q11991" t="s">
        <v>6893</v>
      </c>
      <c r="R11991" t="s">
        <v>6779</v>
      </c>
      <c r="S11991" s="12">
        <v>1</v>
      </c>
      <c r="T11991" s="13"/>
      <c r="U11991" t="s">
        <v>6636</v>
      </c>
    </row>
    <row r="11992" spans="1:21" x14ac:dyDescent="0.25">
      <c r="A11992" t="s">
        <v>6614</v>
      </c>
      <c r="B11992" s="12"/>
      <c r="C11992" t="s">
        <v>15745</v>
      </c>
      <c r="D11992" s="11">
        <v>46192</v>
      </c>
      <c r="E11992" t="s">
        <v>15746</v>
      </c>
      <c r="F11992" t="s">
        <v>6617</v>
      </c>
      <c r="G11992" t="s">
        <v>6636</v>
      </c>
      <c r="H11992" t="s">
        <v>15744</v>
      </c>
      <c r="I11992" t="s">
        <v>6636</v>
      </c>
      <c r="J11992" t="s">
        <v>6636</v>
      </c>
      <c r="K11992" t="s">
        <v>6636</v>
      </c>
      <c r="L11992" t="s">
        <v>6636</v>
      </c>
      <c r="M11992" t="s">
        <v>6636</v>
      </c>
      <c r="N11992" t="s">
        <v>6636</v>
      </c>
      <c r="O11992" t="s">
        <v>6636</v>
      </c>
      <c r="P11992">
        <v>2370000</v>
      </c>
      <c r="Q11992" t="s">
        <v>6636</v>
      </c>
      <c r="R11992" t="s">
        <v>6636</v>
      </c>
      <c r="S11992" s="12">
        <v>1</v>
      </c>
      <c r="T11992" s="13"/>
      <c r="U11992" t="s">
        <v>6636</v>
      </c>
    </row>
    <row r="11993" spans="1:21" x14ac:dyDescent="0.25">
      <c r="A11993" t="s">
        <v>6614</v>
      </c>
      <c r="B11993" s="12"/>
      <c r="C11993" t="s">
        <v>15747</v>
      </c>
      <c r="D11993" s="11">
        <v>46192</v>
      </c>
      <c r="E11993" t="s">
        <v>15748</v>
      </c>
      <c r="F11993" t="s">
        <v>6617</v>
      </c>
      <c r="G11993" t="s">
        <v>6636</v>
      </c>
      <c r="H11993" t="s">
        <v>15744</v>
      </c>
      <c r="I11993" t="s">
        <v>6636</v>
      </c>
      <c r="J11993" t="s">
        <v>6636</v>
      </c>
      <c r="K11993" t="s">
        <v>6636</v>
      </c>
      <c r="L11993" t="s">
        <v>6636</v>
      </c>
      <c r="M11993" t="s">
        <v>6636</v>
      </c>
      <c r="N11993" t="s">
        <v>6636</v>
      </c>
      <c r="O11993" t="s">
        <v>6636</v>
      </c>
      <c r="P11993">
        <v>2645000</v>
      </c>
      <c r="Q11993" t="s">
        <v>6636</v>
      </c>
      <c r="R11993" t="s">
        <v>6636</v>
      </c>
      <c r="S11993" s="12">
        <v>1</v>
      </c>
      <c r="T11993" s="13"/>
      <c r="U11993" t="s">
        <v>6636</v>
      </c>
    </row>
    <row r="11994" spans="1:21" x14ac:dyDescent="0.25">
      <c r="A11994" t="s">
        <v>6614</v>
      </c>
      <c r="B11994" s="12"/>
      <c r="C11994" t="s">
        <v>15749</v>
      </c>
      <c r="D11994" s="11">
        <v>46192</v>
      </c>
      <c r="E11994" t="s">
        <v>15750</v>
      </c>
      <c r="F11994" t="s">
        <v>6617</v>
      </c>
      <c r="G11994" t="s">
        <v>6636</v>
      </c>
      <c r="H11994" t="s">
        <v>15744</v>
      </c>
      <c r="I11994" t="s">
        <v>6636</v>
      </c>
      <c r="J11994" t="s">
        <v>6636</v>
      </c>
      <c r="K11994" t="s">
        <v>6636</v>
      </c>
      <c r="L11994" t="s">
        <v>6636</v>
      </c>
      <c r="M11994" t="s">
        <v>6636</v>
      </c>
      <c r="N11994" t="s">
        <v>6636</v>
      </c>
      <c r="O11994" t="s">
        <v>6636</v>
      </c>
      <c r="P11994">
        <v>2700000</v>
      </c>
      <c r="Q11994" t="s">
        <v>6636</v>
      </c>
      <c r="R11994" t="s">
        <v>6636</v>
      </c>
      <c r="S11994" s="12">
        <v>1</v>
      </c>
      <c r="T11994" s="13"/>
      <c r="U11994" t="s">
        <v>6636</v>
      </c>
    </row>
    <row r="11995" spans="1:21" x14ac:dyDescent="0.25">
      <c r="A11995" t="s">
        <v>6614</v>
      </c>
      <c r="B11995" s="12"/>
      <c r="C11995" t="s">
        <v>15751</v>
      </c>
      <c r="D11995" s="11">
        <v>46198</v>
      </c>
      <c r="E11995" t="s">
        <v>15752</v>
      </c>
      <c r="F11995" t="s">
        <v>6617</v>
      </c>
      <c r="G11995" t="s">
        <v>6636</v>
      </c>
      <c r="H11995" t="s">
        <v>15744</v>
      </c>
      <c r="I11995" t="s">
        <v>6636</v>
      </c>
      <c r="J11995" t="s">
        <v>6636</v>
      </c>
      <c r="K11995" t="s">
        <v>6636</v>
      </c>
      <c r="L11995" t="s">
        <v>6636</v>
      </c>
      <c r="M11995" t="s">
        <v>6636</v>
      </c>
      <c r="N11995" t="s">
        <v>6636</v>
      </c>
      <c r="O11995" t="s">
        <v>6636</v>
      </c>
      <c r="P11995">
        <v>2821500</v>
      </c>
      <c r="Q11995" t="s">
        <v>6636</v>
      </c>
      <c r="R11995" t="s">
        <v>6636</v>
      </c>
      <c r="S11995" s="12">
        <v>1</v>
      </c>
      <c r="T11995" s="13"/>
      <c r="U11995" t="s">
        <v>6636</v>
      </c>
    </row>
    <row r="11996" spans="1:21" x14ac:dyDescent="0.25">
      <c r="A11996" t="s">
        <v>6614</v>
      </c>
      <c r="B11996" s="12"/>
      <c r="C11996" t="s">
        <v>15753</v>
      </c>
      <c r="D11996" s="11">
        <v>46198</v>
      </c>
      <c r="E11996" t="s">
        <v>15754</v>
      </c>
      <c r="F11996" t="s">
        <v>6617</v>
      </c>
      <c r="G11996" t="s">
        <v>6636</v>
      </c>
      <c r="H11996" t="s">
        <v>15744</v>
      </c>
      <c r="I11996" t="s">
        <v>6636</v>
      </c>
      <c r="J11996" t="s">
        <v>6636</v>
      </c>
      <c r="K11996" t="s">
        <v>6636</v>
      </c>
      <c r="L11996" t="s">
        <v>6636</v>
      </c>
      <c r="M11996" t="s">
        <v>6636</v>
      </c>
      <c r="N11996" t="s">
        <v>6636</v>
      </c>
      <c r="O11996" t="s">
        <v>6636</v>
      </c>
      <c r="P11996">
        <v>1947000</v>
      </c>
      <c r="Q11996" t="s">
        <v>6636</v>
      </c>
      <c r="R11996" t="s">
        <v>6636</v>
      </c>
      <c r="S11996" s="12">
        <v>1</v>
      </c>
      <c r="T11996" s="13"/>
      <c r="U11996" t="s">
        <v>6636</v>
      </c>
    </row>
    <row r="11997" spans="1:21" x14ac:dyDescent="0.25">
      <c r="A11997" t="s">
        <v>6637</v>
      </c>
      <c r="B11997" s="12">
        <v>41778</v>
      </c>
      <c r="C11997" t="s">
        <v>15755</v>
      </c>
      <c r="D11997" s="11">
        <v>46176.444212962997</v>
      </c>
      <c r="E11997" t="s">
        <v>15756</v>
      </c>
      <c r="F11997" t="s">
        <v>6413</v>
      </c>
      <c r="G11997" t="s">
        <v>15757</v>
      </c>
      <c r="H11997" t="s">
        <v>6506</v>
      </c>
      <c r="I11997" t="s">
        <v>6636</v>
      </c>
      <c r="J11997" t="s">
        <v>6636</v>
      </c>
      <c r="K11997" t="s">
        <v>15758</v>
      </c>
      <c r="L11997" t="s">
        <v>15759</v>
      </c>
      <c r="M11997" t="s">
        <v>15760</v>
      </c>
      <c r="N11997" t="s">
        <v>7469</v>
      </c>
      <c r="O11997" t="s">
        <v>9605</v>
      </c>
      <c r="P11997">
        <v>2259000</v>
      </c>
      <c r="Q11997" t="s">
        <v>6778</v>
      </c>
      <c r="R11997" t="s">
        <v>6911</v>
      </c>
      <c r="S11997" s="12"/>
      <c r="T11997" s="13"/>
      <c r="U11997" t="s">
        <v>8747</v>
      </c>
    </row>
    <row r="11998" spans="1:21" x14ac:dyDescent="0.25">
      <c r="A11998" t="s">
        <v>6637</v>
      </c>
      <c r="B11998" s="12">
        <v>41778</v>
      </c>
      <c r="C11998" t="s">
        <v>15755</v>
      </c>
      <c r="D11998" s="11">
        <v>46176.444212962997</v>
      </c>
      <c r="E11998" t="s">
        <v>15756</v>
      </c>
      <c r="F11998" t="s">
        <v>6413</v>
      </c>
      <c r="G11998" t="s">
        <v>15761</v>
      </c>
      <c r="H11998" t="s">
        <v>6506</v>
      </c>
      <c r="I11998" t="s">
        <v>6636</v>
      </c>
      <c r="J11998" t="s">
        <v>6636</v>
      </c>
      <c r="K11998" t="s">
        <v>15758</v>
      </c>
      <c r="L11998" t="s">
        <v>15759</v>
      </c>
      <c r="M11998" t="s">
        <v>15760</v>
      </c>
      <c r="N11998" t="s">
        <v>7469</v>
      </c>
      <c r="O11998" t="s">
        <v>9605</v>
      </c>
      <c r="P11998">
        <v>2259000</v>
      </c>
      <c r="Q11998" t="s">
        <v>6778</v>
      </c>
      <c r="R11998" t="s">
        <v>6911</v>
      </c>
      <c r="S11998" s="12"/>
      <c r="T11998" s="13"/>
      <c r="U11998" t="s">
        <v>8747</v>
      </c>
    </row>
    <row r="11999" spans="1:21" x14ac:dyDescent="0.25">
      <c r="A11999" t="s">
        <v>6619</v>
      </c>
      <c r="B11999" s="12">
        <v>41778</v>
      </c>
      <c r="C11999" t="s">
        <v>15755</v>
      </c>
      <c r="D11999" s="11">
        <v>46187.8181944444</v>
      </c>
      <c r="E11999" t="s">
        <v>15756</v>
      </c>
      <c r="F11999" t="s">
        <v>6413</v>
      </c>
      <c r="G11999" t="s">
        <v>15757</v>
      </c>
      <c r="H11999" t="s">
        <v>6506</v>
      </c>
      <c r="I11999" t="s">
        <v>6636</v>
      </c>
      <c r="J11999" t="s">
        <v>6636</v>
      </c>
      <c r="K11999" t="s">
        <v>15758</v>
      </c>
      <c r="L11999" t="s">
        <v>15759</v>
      </c>
      <c r="M11999" t="s">
        <v>15760</v>
      </c>
      <c r="N11999" t="s">
        <v>7469</v>
      </c>
      <c r="O11999" t="s">
        <v>9605</v>
      </c>
      <c r="P11999">
        <v>2259000</v>
      </c>
      <c r="Q11999" t="s">
        <v>6778</v>
      </c>
      <c r="R11999" t="s">
        <v>6911</v>
      </c>
      <c r="S11999" s="12"/>
      <c r="T11999" s="13"/>
      <c r="U11999" t="s">
        <v>8747</v>
      </c>
    </row>
    <row r="12000" spans="1:21" x14ac:dyDescent="0.25">
      <c r="A12000" t="s">
        <v>6619</v>
      </c>
      <c r="B12000" s="12">
        <v>41778</v>
      </c>
      <c r="C12000" t="s">
        <v>15755</v>
      </c>
      <c r="D12000" s="11">
        <v>46187.8181944444</v>
      </c>
      <c r="E12000" t="s">
        <v>15756</v>
      </c>
      <c r="F12000" t="s">
        <v>6413</v>
      </c>
      <c r="G12000" t="s">
        <v>15761</v>
      </c>
      <c r="H12000" t="s">
        <v>6506</v>
      </c>
      <c r="I12000" t="s">
        <v>6636</v>
      </c>
      <c r="J12000" t="s">
        <v>6636</v>
      </c>
      <c r="K12000" t="s">
        <v>15758</v>
      </c>
      <c r="L12000" t="s">
        <v>15759</v>
      </c>
      <c r="M12000" t="s">
        <v>15760</v>
      </c>
      <c r="N12000" t="s">
        <v>7469</v>
      </c>
      <c r="O12000" t="s">
        <v>9605</v>
      </c>
      <c r="P12000">
        <v>2259000</v>
      </c>
      <c r="Q12000" t="s">
        <v>6778</v>
      </c>
      <c r="R12000" t="s">
        <v>6911</v>
      </c>
      <c r="S12000" s="12"/>
      <c r="T12000" s="13"/>
      <c r="U12000" t="s">
        <v>8747</v>
      </c>
    </row>
    <row r="12001" spans="1:21" x14ac:dyDescent="0.25">
      <c r="A12001" t="s">
        <v>6637</v>
      </c>
      <c r="B12001" s="12">
        <v>43414</v>
      </c>
      <c r="C12001" t="s">
        <v>13638</v>
      </c>
      <c r="D12001" s="11">
        <v>46221.551273148201</v>
      </c>
      <c r="E12001" t="s">
        <v>13639</v>
      </c>
      <c r="F12001" t="s">
        <v>6413</v>
      </c>
      <c r="G12001" t="s">
        <v>15757</v>
      </c>
      <c r="H12001" t="s">
        <v>6506</v>
      </c>
      <c r="I12001" t="s">
        <v>55</v>
      </c>
      <c r="J12001" t="s">
        <v>295</v>
      </c>
      <c r="K12001" t="s">
        <v>15762</v>
      </c>
      <c r="L12001" t="s">
        <v>15763</v>
      </c>
      <c r="M12001" t="s">
        <v>15764</v>
      </c>
      <c r="N12001" t="s">
        <v>7469</v>
      </c>
      <c r="O12001" t="s">
        <v>7470</v>
      </c>
      <c r="P12001">
        <v>3140000</v>
      </c>
      <c r="Q12001" t="s">
        <v>6636</v>
      </c>
      <c r="R12001" t="s">
        <v>6636</v>
      </c>
      <c r="S12001" s="12"/>
      <c r="T12001" s="13"/>
      <c r="U12001" t="s">
        <v>9791</v>
      </c>
    </row>
    <row r="12002" spans="1:21" x14ac:dyDescent="0.25">
      <c r="A12002" t="s">
        <v>6637</v>
      </c>
      <c r="B12002" s="12">
        <v>43414</v>
      </c>
      <c r="C12002" t="s">
        <v>13638</v>
      </c>
      <c r="D12002" s="11">
        <v>46221.551273148201</v>
      </c>
      <c r="E12002" t="s">
        <v>13639</v>
      </c>
      <c r="F12002" t="s">
        <v>6413</v>
      </c>
      <c r="G12002" t="s">
        <v>15761</v>
      </c>
      <c r="H12002" t="s">
        <v>6506</v>
      </c>
      <c r="I12002" t="s">
        <v>55</v>
      </c>
      <c r="J12002" t="s">
        <v>295</v>
      </c>
      <c r="K12002" t="s">
        <v>15762</v>
      </c>
      <c r="L12002" t="s">
        <v>15763</v>
      </c>
      <c r="M12002" t="s">
        <v>15764</v>
      </c>
      <c r="N12002" t="s">
        <v>7469</v>
      </c>
      <c r="O12002" t="s">
        <v>7470</v>
      </c>
      <c r="P12002">
        <v>3140000</v>
      </c>
      <c r="Q12002" t="s">
        <v>6636</v>
      </c>
      <c r="R12002" t="s">
        <v>6636</v>
      </c>
      <c r="S12002" s="12"/>
      <c r="T12002" s="13"/>
      <c r="U12002" t="s">
        <v>9791</v>
      </c>
    </row>
    <row r="12003" spans="1:21" x14ac:dyDescent="0.25">
      <c r="A12003" t="s">
        <v>6619</v>
      </c>
      <c r="B12003" s="12">
        <v>43414</v>
      </c>
      <c r="C12003" t="s">
        <v>13638</v>
      </c>
      <c r="D12003" s="11">
        <v>46221.606701388897</v>
      </c>
      <c r="E12003" t="s">
        <v>13639</v>
      </c>
      <c r="F12003" t="s">
        <v>6413</v>
      </c>
      <c r="G12003" t="s">
        <v>15757</v>
      </c>
      <c r="H12003" t="s">
        <v>6506</v>
      </c>
      <c r="I12003" t="s">
        <v>55</v>
      </c>
      <c r="J12003" t="s">
        <v>295</v>
      </c>
      <c r="K12003" t="s">
        <v>15762</v>
      </c>
      <c r="L12003" t="s">
        <v>15763</v>
      </c>
      <c r="M12003" t="s">
        <v>15764</v>
      </c>
      <c r="N12003" t="s">
        <v>7469</v>
      </c>
      <c r="O12003" t="s">
        <v>7470</v>
      </c>
      <c r="P12003">
        <v>3140000</v>
      </c>
      <c r="Q12003" t="s">
        <v>6636</v>
      </c>
      <c r="R12003" t="s">
        <v>6636</v>
      </c>
      <c r="S12003" s="12"/>
      <c r="T12003" s="13"/>
      <c r="U12003" t="s">
        <v>9791</v>
      </c>
    </row>
    <row r="12004" spans="1:21" x14ac:dyDescent="0.25">
      <c r="A12004" t="s">
        <v>6619</v>
      </c>
      <c r="B12004" s="12">
        <v>43414</v>
      </c>
      <c r="C12004" t="s">
        <v>13638</v>
      </c>
      <c r="D12004" s="11">
        <v>46221.606701388897</v>
      </c>
      <c r="E12004" t="s">
        <v>13639</v>
      </c>
      <c r="F12004" t="s">
        <v>6413</v>
      </c>
      <c r="G12004" t="s">
        <v>15761</v>
      </c>
      <c r="H12004" t="s">
        <v>6506</v>
      </c>
      <c r="I12004" t="s">
        <v>55</v>
      </c>
      <c r="J12004" t="s">
        <v>295</v>
      </c>
      <c r="K12004" t="s">
        <v>15762</v>
      </c>
      <c r="L12004" t="s">
        <v>15763</v>
      </c>
      <c r="M12004" t="s">
        <v>15764</v>
      </c>
      <c r="N12004" t="s">
        <v>7469</v>
      </c>
      <c r="O12004" t="s">
        <v>7470</v>
      </c>
      <c r="P12004">
        <v>3140000</v>
      </c>
      <c r="Q12004" t="s">
        <v>6636</v>
      </c>
      <c r="R12004" t="s">
        <v>6636</v>
      </c>
      <c r="S12004" s="12"/>
      <c r="T12004" s="13"/>
      <c r="U12004" t="s">
        <v>9791</v>
      </c>
    </row>
    <row r="12005" spans="1:21" x14ac:dyDescent="0.25">
      <c r="A12005" t="s">
        <v>6619</v>
      </c>
      <c r="B12005" s="12">
        <v>41042</v>
      </c>
      <c r="C12005" t="s">
        <v>15765</v>
      </c>
      <c r="D12005" s="11">
        <v>46174.421122685198</v>
      </c>
      <c r="E12005" t="s">
        <v>15766</v>
      </c>
      <c r="F12005" t="s">
        <v>6415</v>
      </c>
      <c r="G12005" t="s">
        <v>10784</v>
      </c>
      <c r="H12005" t="s">
        <v>6425</v>
      </c>
      <c r="I12005" t="s">
        <v>55</v>
      </c>
      <c r="J12005" t="s">
        <v>732</v>
      </c>
      <c r="K12005" t="s">
        <v>15767</v>
      </c>
      <c r="L12005" t="s">
        <v>15768</v>
      </c>
      <c r="M12005" t="s">
        <v>10806</v>
      </c>
      <c r="N12005" t="s">
        <v>6761</v>
      </c>
      <c r="O12005" t="s">
        <v>6762</v>
      </c>
      <c r="P12005">
        <v>2759900</v>
      </c>
      <c r="Q12005" t="s">
        <v>6636</v>
      </c>
      <c r="R12005" t="s">
        <v>6636</v>
      </c>
      <c r="S12005" s="12"/>
      <c r="T12005" s="13"/>
      <c r="U12005" t="s">
        <v>7460</v>
      </c>
    </row>
    <row r="12006" spans="1:21" x14ac:dyDescent="0.25">
      <c r="A12006" t="s">
        <v>6619</v>
      </c>
      <c r="B12006" s="12">
        <v>41042</v>
      </c>
      <c r="C12006" t="s">
        <v>15765</v>
      </c>
      <c r="D12006" s="11">
        <v>46174.421122685198</v>
      </c>
      <c r="E12006" t="s">
        <v>15766</v>
      </c>
      <c r="F12006" t="s">
        <v>6415</v>
      </c>
      <c r="G12006" t="s">
        <v>10786</v>
      </c>
      <c r="H12006" t="s">
        <v>6425</v>
      </c>
      <c r="I12006" t="s">
        <v>55</v>
      </c>
      <c r="J12006" t="s">
        <v>732</v>
      </c>
      <c r="K12006" t="s">
        <v>15767</v>
      </c>
      <c r="L12006" t="s">
        <v>15768</v>
      </c>
      <c r="M12006" t="s">
        <v>10806</v>
      </c>
      <c r="N12006" t="s">
        <v>6761</v>
      </c>
      <c r="O12006" t="s">
        <v>6762</v>
      </c>
      <c r="P12006">
        <v>2759900</v>
      </c>
      <c r="Q12006" t="s">
        <v>6636</v>
      </c>
      <c r="R12006" t="s">
        <v>6636</v>
      </c>
      <c r="S12006" s="12"/>
      <c r="T12006" s="13"/>
      <c r="U12006" t="s">
        <v>7460</v>
      </c>
    </row>
    <row r="12007" spans="1:21" x14ac:dyDescent="0.25">
      <c r="A12007" t="s">
        <v>6619</v>
      </c>
      <c r="B12007" s="12">
        <v>41042</v>
      </c>
      <c r="C12007" t="s">
        <v>15765</v>
      </c>
      <c r="D12007" s="11">
        <v>46174.421122685198</v>
      </c>
      <c r="E12007" t="s">
        <v>15766</v>
      </c>
      <c r="F12007" t="s">
        <v>6415</v>
      </c>
      <c r="G12007" t="s">
        <v>10787</v>
      </c>
      <c r="H12007" t="s">
        <v>6425</v>
      </c>
      <c r="I12007" t="s">
        <v>55</v>
      </c>
      <c r="J12007" t="s">
        <v>732</v>
      </c>
      <c r="K12007" t="s">
        <v>15767</v>
      </c>
      <c r="L12007" t="s">
        <v>15768</v>
      </c>
      <c r="M12007" t="s">
        <v>10806</v>
      </c>
      <c r="N12007" t="s">
        <v>6761</v>
      </c>
      <c r="O12007" t="s">
        <v>6762</v>
      </c>
      <c r="P12007">
        <v>2759900</v>
      </c>
      <c r="Q12007" t="s">
        <v>6636</v>
      </c>
      <c r="R12007" t="s">
        <v>6636</v>
      </c>
      <c r="S12007" s="12"/>
      <c r="T12007" s="13"/>
      <c r="U12007" t="s">
        <v>7460</v>
      </c>
    </row>
    <row r="12008" spans="1:21" x14ac:dyDescent="0.25">
      <c r="A12008" t="s">
        <v>6619</v>
      </c>
      <c r="B12008" s="12">
        <v>41042</v>
      </c>
      <c r="C12008" t="s">
        <v>15765</v>
      </c>
      <c r="D12008" s="11">
        <v>46174.421122685198</v>
      </c>
      <c r="E12008" t="s">
        <v>15766</v>
      </c>
      <c r="F12008" t="s">
        <v>6415</v>
      </c>
      <c r="G12008" t="s">
        <v>10788</v>
      </c>
      <c r="H12008" t="s">
        <v>6425</v>
      </c>
      <c r="I12008" t="s">
        <v>55</v>
      </c>
      <c r="J12008" t="s">
        <v>732</v>
      </c>
      <c r="K12008" t="s">
        <v>15767</v>
      </c>
      <c r="L12008" t="s">
        <v>15768</v>
      </c>
      <c r="M12008" t="s">
        <v>10806</v>
      </c>
      <c r="N12008" t="s">
        <v>6761</v>
      </c>
      <c r="O12008" t="s">
        <v>6762</v>
      </c>
      <c r="P12008">
        <v>2759900</v>
      </c>
      <c r="Q12008" t="s">
        <v>6636</v>
      </c>
      <c r="R12008" t="s">
        <v>6636</v>
      </c>
      <c r="S12008" s="12"/>
      <c r="T12008" s="13"/>
      <c r="U12008" t="s">
        <v>7460</v>
      </c>
    </row>
    <row r="12009" spans="1:21" x14ac:dyDescent="0.25">
      <c r="A12009" t="s">
        <v>6619</v>
      </c>
      <c r="B12009" s="12">
        <v>41045</v>
      </c>
      <c r="C12009" t="s">
        <v>15769</v>
      </c>
      <c r="D12009" s="11">
        <v>46174.4769212963</v>
      </c>
      <c r="E12009" t="s">
        <v>15770</v>
      </c>
      <c r="F12009" t="s">
        <v>6415</v>
      </c>
      <c r="G12009" t="s">
        <v>10788</v>
      </c>
      <c r="H12009" t="s">
        <v>6425</v>
      </c>
      <c r="I12009" t="s">
        <v>55</v>
      </c>
      <c r="J12009" t="s">
        <v>164</v>
      </c>
      <c r="K12009" t="s">
        <v>15771</v>
      </c>
      <c r="L12009" t="s">
        <v>15768</v>
      </c>
      <c r="M12009" t="s">
        <v>15772</v>
      </c>
      <c r="N12009" t="s">
        <v>6761</v>
      </c>
      <c r="O12009" t="s">
        <v>6762</v>
      </c>
      <c r="P12009">
        <v>2759900</v>
      </c>
      <c r="Q12009" t="s">
        <v>6636</v>
      </c>
      <c r="R12009" t="s">
        <v>6636</v>
      </c>
      <c r="S12009" s="12"/>
      <c r="T12009" s="13"/>
      <c r="U12009" t="s">
        <v>6636</v>
      </c>
    </row>
    <row r="12010" spans="1:21" x14ac:dyDescent="0.25">
      <c r="A12010" t="s">
        <v>6619</v>
      </c>
      <c r="B12010" s="12">
        <v>41061</v>
      </c>
      <c r="C12010" t="s">
        <v>15773</v>
      </c>
      <c r="D12010" s="11">
        <v>46174.662465277797</v>
      </c>
      <c r="E12010" t="s">
        <v>15774</v>
      </c>
      <c r="F12010" t="s">
        <v>6415</v>
      </c>
      <c r="G12010" t="s">
        <v>10784</v>
      </c>
      <c r="H12010" t="s">
        <v>6425</v>
      </c>
      <c r="I12010" t="s">
        <v>65</v>
      </c>
      <c r="J12010" t="s">
        <v>67</v>
      </c>
      <c r="K12010" t="s">
        <v>15771</v>
      </c>
      <c r="L12010" t="s">
        <v>15768</v>
      </c>
      <c r="M12010" t="s">
        <v>15772</v>
      </c>
      <c r="N12010" t="s">
        <v>6761</v>
      </c>
      <c r="O12010" t="s">
        <v>6762</v>
      </c>
      <c r="P12010">
        <v>2759900</v>
      </c>
      <c r="Q12010" t="s">
        <v>6636</v>
      </c>
      <c r="R12010" t="s">
        <v>6636</v>
      </c>
      <c r="S12010" s="12"/>
      <c r="T12010" s="13"/>
      <c r="U12010" t="s">
        <v>8205</v>
      </c>
    </row>
    <row r="12011" spans="1:21" x14ac:dyDescent="0.25">
      <c r="A12011" t="s">
        <v>6619</v>
      </c>
      <c r="B12011" s="12">
        <v>41061</v>
      </c>
      <c r="C12011" t="s">
        <v>15773</v>
      </c>
      <c r="D12011" s="11">
        <v>46174.662465277797</v>
      </c>
      <c r="E12011" t="s">
        <v>15774</v>
      </c>
      <c r="F12011" t="s">
        <v>6415</v>
      </c>
      <c r="G12011" t="s">
        <v>10786</v>
      </c>
      <c r="H12011" t="s">
        <v>6425</v>
      </c>
      <c r="I12011" t="s">
        <v>65</v>
      </c>
      <c r="J12011" t="s">
        <v>67</v>
      </c>
      <c r="K12011" t="s">
        <v>15771</v>
      </c>
      <c r="L12011" t="s">
        <v>15768</v>
      </c>
      <c r="M12011" t="s">
        <v>15772</v>
      </c>
      <c r="N12011" t="s">
        <v>6761</v>
      </c>
      <c r="O12011" t="s">
        <v>6762</v>
      </c>
      <c r="P12011">
        <v>2759900</v>
      </c>
      <c r="Q12011" t="s">
        <v>6636</v>
      </c>
      <c r="R12011" t="s">
        <v>6636</v>
      </c>
      <c r="S12011" s="12"/>
      <c r="T12011" s="13"/>
      <c r="U12011" t="s">
        <v>8205</v>
      </c>
    </row>
    <row r="12012" spans="1:21" x14ac:dyDescent="0.25">
      <c r="A12012" t="s">
        <v>6619</v>
      </c>
      <c r="B12012" s="12">
        <v>41061</v>
      </c>
      <c r="C12012" t="s">
        <v>15773</v>
      </c>
      <c r="D12012" s="11">
        <v>46174.662465277797</v>
      </c>
      <c r="E12012" t="s">
        <v>15774</v>
      </c>
      <c r="F12012" t="s">
        <v>6415</v>
      </c>
      <c r="G12012" t="s">
        <v>10787</v>
      </c>
      <c r="H12012" t="s">
        <v>6425</v>
      </c>
      <c r="I12012" t="s">
        <v>65</v>
      </c>
      <c r="J12012" t="s">
        <v>67</v>
      </c>
      <c r="K12012" t="s">
        <v>15771</v>
      </c>
      <c r="L12012" t="s">
        <v>15768</v>
      </c>
      <c r="M12012" t="s">
        <v>15772</v>
      </c>
      <c r="N12012" t="s">
        <v>6761</v>
      </c>
      <c r="O12012" t="s">
        <v>6762</v>
      </c>
      <c r="P12012">
        <v>2759900</v>
      </c>
      <c r="Q12012" t="s">
        <v>6636</v>
      </c>
      <c r="R12012" t="s">
        <v>6636</v>
      </c>
      <c r="S12012" s="12"/>
      <c r="T12012" s="13"/>
      <c r="U12012" t="s">
        <v>8205</v>
      </c>
    </row>
    <row r="12013" spans="1:21" x14ac:dyDescent="0.25">
      <c r="A12013" t="s">
        <v>6619</v>
      </c>
      <c r="B12013" s="12">
        <v>41061</v>
      </c>
      <c r="C12013" t="s">
        <v>15773</v>
      </c>
      <c r="D12013" s="11">
        <v>46174.662465277797</v>
      </c>
      <c r="E12013" t="s">
        <v>15774</v>
      </c>
      <c r="F12013" t="s">
        <v>6415</v>
      </c>
      <c r="G12013" t="s">
        <v>10788</v>
      </c>
      <c r="H12013" t="s">
        <v>6425</v>
      </c>
      <c r="I12013" t="s">
        <v>65</v>
      </c>
      <c r="J12013" t="s">
        <v>67</v>
      </c>
      <c r="K12013" t="s">
        <v>15771</v>
      </c>
      <c r="L12013" t="s">
        <v>15768</v>
      </c>
      <c r="M12013" t="s">
        <v>15772</v>
      </c>
      <c r="N12013" t="s">
        <v>6761</v>
      </c>
      <c r="O12013" t="s">
        <v>6762</v>
      </c>
      <c r="P12013">
        <v>2759900</v>
      </c>
      <c r="Q12013" t="s">
        <v>6636</v>
      </c>
      <c r="R12013" t="s">
        <v>6636</v>
      </c>
      <c r="S12013" s="12"/>
      <c r="T12013" s="13"/>
      <c r="U12013" t="s">
        <v>8205</v>
      </c>
    </row>
    <row r="12014" spans="1:21" x14ac:dyDescent="0.25">
      <c r="A12014" t="s">
        <v>6637</v>
      </c>
      <c r="B12014" s="12">
        <v>41106</v>
      </c>
      <c r="C12014" t="s">
        <v>15775</v>
      </c>
      <c r="D12014" s="11">
        <v>46174.715578703697</v>
      </c>
      <c r="E12014" t="s">
        <v>15776</v>
      </c>
      <c r="F12014" t="s">
        <v>6415</v>
      </c>
      <c r="G12014" t="s">
        <v>15777</v>
      </c>
      <c r="H12014" t="s">
        <v>6425</v>
      </c>
      <c r="I12014" t="s">
        <v>55</v>
      </c>
      <c r="J12014" t="s">
        <v>164</v>
      </c>
      <c r="K12014" t="s">
        <v>15778</v>
      </c>
      <c r="L12014" t="s">
        <v>15779</v>
      </c>
      <c r="M12014" t="s">
        <v>15780</v>
      </c>
      <c r="N12014" t="s">
        <v>8601</v>
      </c>
      <c r="O12014" t="s">
        <v>8602</v>
      </c>
      <c r="P12014">
        <v>2070000</v>
      </c>
      <c r="Q12014" t="s">
        <v>6636</v>
      </c>
      <c r="R12014" t="s">
        <v>6636</v>
      </c>
      <c r="S12014" s="12"/>
      <c r="T12014" s="13"/>
      <c r="U12014" t="s">
        <v>6671</v>
      </c>
    </row>
    <row r="12015" spans="1:21" x14ac:dyDescent="0.25">
      <c r="A12015" t="s">
        <v>6637</v>
      </c>
      <c r="B12015" s="12">
        <v>41089</v>
      </c>
      <c r="C12015" t="s">
        <v>15781</v>
      </c>
      <c r="D12015" s="11">
        <v>46175.095972222203</v>
      </c>
      <c r="E12015" t="s">
        <v>15782</v>
      </c>
      <c r="F12015" t="s">
        <v>6415</v>
      </c>
      <c r="G12015" t="s">
        <v>10784</v>
      </c>
      <c r="H12015" t="s">
        <v>6425</v>
      </c>
      <c r="I12015" t="s">
        <v>55</v>
      </c>
      <c r="J12015" t="s">
        <v>732</v>
      </c>
      <c r="K12015" t="s">
        <v>15783</v>
      </c>
      <c r="L12015" t="s">
        <v>15768</v>
      </c>
      <c r="M12015" t="s">
        <v>15784</v>
      </c>
      <c r="N12015" t="s">
        <v>7044</v>
      </c>
      <c r="O12015" t="s">
        <v>7045</v>
      </c>
      <c r="P12015">
        <v>2959900</v>
      </c>
      <c r="Q12015" t="s">
        <v>6636</v>
      </c>
      <c r="R12015" t="s">
        <v>6636</v>
      </c>
      <c r="S12015" s="12"/>
      <c r="T12015" s="13"/>
      <c r="U12015" t="s">
        <v>6689</v>
      </c>
    </row>
    <row r="12016" spans="1:21" x14ac:dyDescent="0.25">
      <c r="A12016" t="s">
        <v>6637</v>
      </c>
      <c r="B12016" s="12">
        <v>41089</v>
      </c>
      <c r="C12016" t="s">
        <v>15781</v>
      </c>
      <c r="D12016" s="11">
        <v>46175.095972222203</v>
      </c>
      <c r="E12016" t="s">
        <v>15782</v>
      </c>
      <c r="F12016" t="s">
        <v>6415</v>
      </c>
      <c r="G12016" t="s">
        <v>10786</v>
      </c>
      <c r="H12016" t="s">
        <v>6425</v>
      </c>
      <c r="I12016" t="s">
        <v>55</v>
      </c>
      <c r="J12016" t="s">
        <v>732</v>
      </c>
      <c r="K12016" t="s">
        <v>15783</v>
      </c>
      <c r="L12016" t="s">
        <v>15768</v>
      </c>
      <c r="M12016" t="s">
        <v>15784</v>
      </c>
      <c r="N12016" t="s">
        <v>7044</v>
      </c>
      <c r="O12016" t="s">
        <v>7045</v>
      </c>
      <c r="P12016">
        <v>2959900</v>
      </c>
      <c r="Q12016" t="s">
        <v>6636</v>
      </c>
      <c r="R12016" t="s">
        <v>6636</v>
      </c>
      <c r="S12016" s="12"/>
      <c r="T12016" s="13"/>
      <c r="U12016" t="s">
        <v>6689</v>
      </c>
    </row>
    <row r="12017" spans="1:21" x14ac:dyDescent="0.25">
      <c r="A12017" t="s">
        <v>6637</v>
      </c>
      <c r="B12017" s="12">
        <v>41089</v>
      </c>
      <c r="C12017" t="s">
        <v>15781</v>
      </c>
      <c r="D12017" s="11">
        <v>46175.095972222203</v>
      </c>
      <c r="E12017" t="s">
        <v>15782</v>
      </c>
      <c r="F12017" t="s">
        <v>6415</v>
      </c>
      <c r="G12017" t="s">
        <v>10787</v>
      </c>
      <c r="H12017" t="s">
        <v>6425</v>
      </c>
      <c r="I12017" t="s">
        <v>55</v>
      </c>
      <c r="J12017" t="s">
        <v>732</v>
      </c>
      <c r="K12017" t="s">
        <v>15783</v>
      </c>
      <c r="L12017" t="s">
        <v>15768</v>
      </c>
      <c r="M12017" t="s">
        <v>15784</v>
      </c>
      <c r="N12017" t="s">
        <v>7044</v>
      </c>
      <c r="O12017" t="s">
        <v>7045</v>
      </c>
      <c r="P12017">
        <v>2959900</v>
      </c>
      <c r="Q12017" t="s">
        <v>6636</v>
      </c>
      <c r="R12017" t="s">
        <v>6636</v>
      </c>
      <c r="S12017" s="12"/>
      <c r="T12017" s="13"/>
      <c r="U12017" t="s">
        <v>6689</v>
      </c>
    </row>
    <row r="12018" spans="1:21" x14ac:dyDescent="0.25">
      <c r="A12018" t="s">
        <v>6637</v>
      </c>
      <c r="B12018" s="12">
        <v>41089</v>
      </c>
      <c r="C12018" t="s">
        <v>15781</v>
      </c>
      <c r="D12018" s="11">
        <v>46175.095972222203</v>
      </c>
      <c r="E12018" t="s">
        <v>15782</v>
      </c>
      <c r="F12018" t="s">
        <v>6415</v>
      </c>
      <c r="G12018" t="s">
        <v>10788</v>
      </c>
      <c r="H12018" t="s">
        <v>6425</v>
      </c>
      <c r="I12018" t="s">
        <v>55</v>
      </c>
      <c r="J12018" t="s">
        <v>732</v>
      </c>
      <c r="K12018" t="s">
        <v>15783</v>
      </c>
      <c r="L12018" t="s">
        <v>15768</v>
      </c>
      <c r="M12018" t="s">
        <v>15784</v>
      </c>
      <c r="N12018" t="s">
        <v>7044</v>
      </c>
      <c r="O12018" t="s">
        <v>7045</v>
      </c>
      <c r="P12018">
        <v>2959900</v>
      </c>
      <c r="Q12018" t="s">
        <v>6636</v>
      </c>
      <c r="R12018" t="s">
        <v>6636</v>
      </c>
      <c r="S12018" s="12"/>
      <c r="T12018" s="13"/>
      <c r="U12018" t="s">
        <v>6689</v>
      </c>
    </row>
    <row r="12019" spans="1:21" x14ac:dyDescent="0.25">
      <c r="A12019" t="s">
        <v>6637</v>
      </c>
      <c r="B12019" s="12">
        <v>41124</v>
      </c>
      <c r="C12019" t="s">
        <v>10789</v>
      </c>
      <c r="D12019" s="11">
        <v>46175.4118171296</v>
      </c>
      <c r="E12019" t="s">
        <v>10790</v>
      </c>
      <c r="F12019" t="s">
        <v>6415</v>
      </c>
      <c r="G12019" t="s">
        <v>10784</v>
      </c>
      <c r="H12019" t="s">
        <v>6425</v>
      </c>
      <c r="I12019" t="s">
        <v>55</v>
      </c>
      <c r="J12019" t="s">
        <v>732</v>
      </c>
      <c r="K12019" t="s">
        <v>15767</v>
      </c>
      <c r="L12019" t="s">
        <v>15768</v>
      </c>
      <c r="M12019" t="s">
        <v>10806</v>
      </c>
      <c r="N12019" t="s">
        <v>6761</v>
      </c>
      <c r="O12019" t="s">
        <v>6762</v>
      </c>
      <c r="P12019">
        <v>2759900</v>
      </c>
      <c r="Q12019" t="s">
        <v>6867</v>
      </c>
      <c r="R12019" t="s">
        <v>6779</v>
      </c>
      <c r="S12019" s="12"/>
      <c r="T12019" s="13"/>
      <c r="U12019" t="s">
        <v>6629</v>
      </c>
    </row>
    <row r="12020" spans="1:21" x14ac:dyDescent="0.25">
      <c r="A12020" t="s">
        <v>6637</v>
      </c>
      <c r="B12020" s="12">
        <v>41124</v>
      </c>
      <c r="C12020" t="s">
        <v>10789</v>
      </c>
      <c r="D12020" s="11">
        <v>46175.4118171296</v>
      </c>
      <c r="E12020" t="s">
        <v>10790</v>
      </c>
      <c r="F12020" t="s">
        <v>6415</v>
      </c>
      <c r="G12020" t="s">
        <v>10786</v>
      </c>
      <c r="H12020" t="s">
        <v>6425</v>
      </c>
      <c r="I12020" t="s">
        <v>55</v>
      </c>
      <c r="J12020" t="s">
        <v>732</v>
      </c>
      <c r="K12020" t="s">
        <v>15767</v>
      </c>
      <c r="L12020" t="s">
        <v>15768</v>
      </c>
      <c r="M12020" t="s">
        <v>10806</v>
      </c>
      <c r="N12020" t="s">
        <v>6761</v>
      </c>
      <c r="O12020" t="s">
        <v>6762</v>
      </c>
      <c r="P12020">
        <v>2759900</v>
      </c>
      <c r="Q12020" t="s">
        <v>6867</v>
      </c>
      <c r="R12020" t="s">
        <v>6779</v>
      </c>
      <c r="S12020" s="12"/>
      <c r="T12020" s="13"/>
      <c r="U12020" t="s">
        <v>6629</v>
      </c>
    </row>
    <row r="12021" spans="1:21" x14ac:dyDescent="0.25">
      <c r="A12021" t="s">
        <v>6637</v>
      </c>
      <c r="B12021" s="12">
        <v>41124</v>
      </c>
      <c r="C12021" t="s">
        <v>10789</v>
      </c>
      <c r="D12021" s="11">
        <v>46175.4118171296</v>
      </c>
      <c r="E12021" t="s">
        <v>10790</v>
      </c>
      <c r="F12021" t="s">
        <v>6415</v>
      </c>
      <c r="G12021" t="s">
        <v>10787</v>
      </c>
      <c r="H12021" t="s">
        <v>6425</v>
      </c>
      <c r="I12021" t="s">
        <v>55</v>
      </c>
      <c r="J12021" t="s">
        <v>732</v>
      </c>
      <c r="K12021" t="s">
        <v>15767</v>
      </c>
      <c r="L12021" t="s">
        <v>15768</v>
      </c>
      <c r="M12021" t="s">
        <v>10806</v>
      </c>
      <c r="N12021" t="s">
        <v>6761</v>
      </c>
      <c r="O12021" t="s">
        <v>6762</v>
      </c>
      <c r="P12021">
        <v>2759900</v>
      </c>
      <c r="Q12021" t="s">
        <v>6867</v>
      </c>
      <c r="R12021" t="s">
        <v>6779</v>
      </c>
      <c r="S12021" s="12"/>
      <c r="T12021" s="13"/>
      <c r="U12021" t="s">
        <v>6629</v>
      </c>
    </row>
    <row r="12022" spans="1:21" x14ac:dyDescent="0.25">
      <c r="A12022" t="s">
        <v>6637</v>
      </c>
      <c r="B12022" s="12">
        <v>41124</v>
      </c>
      <c r="C12022" t="s">
        <v>10789</v>
      </c>
      <c r="D12022" s="11">
        <v>46175.4118171296</v>
      </c>
      <c r="E12022" t="s">
        <v>10790</v>
      </c>
      <c r="F12022" t="s">
        <v>6415</v>
      </c>
      <c r="G12022" t="s">
        <v>10788</v>
      </c>
      <c r="H12022" t="s">
        <v>6425</v>
      </c>
      <c r="I12022" t="s">
        <v>55</v>
      </c>
      <c r="J12022" t="s">
        <v>732</v>
      </c>
      <c r="K12022" t="s">
        <v>15767</v>
      </c>
      <c r="L12022" t="s">
        <v>15768</v>
      </c>
      <c r="M12022" t="s">
        <v>10806</v>
      </c>
      <c r="N12022" t="s">
        <v>6761</v>
      </c>
      <c r="O12022" t="s">
        <v>6762</v>
      </c>
      <c r="P12022">
        <v>2759900</v>
      </c>
      <c r="Q12022" t="s">
        <v>6867</v>
      </c>
      <c r="R12022" t="s">
        <v>6779</v>
      </c>
      <c r="S12022" s="12"/>
      <c r="T12022" s="13"/>
      <c r="U12022" t="s">
        <v>6629</v>
      </c>
    </row>
    <row r="12023" spans="1:21" x14ac:dyDescent="0.25">
      <c r="A12023" t="s">
        <v>6619</v>
      </c>
      <c r="B12023" s="12">
        <v>41089</v>
      </c>
      <c r="C12023" t="s">
        <v>15781</v>
      </c>
      <c r="D12023" s="11">
        <v>46175.465729166703</v>
      </c>
      <c r="E12023" t="s">
        <v>15782</v>
      </c>
      <c r="F12023" t="s">
        <v>6415</v>
      </c>
      <c r="G12023" t="s">
        <v>10784</v>
      </c>
      <c r="H12023" t="s">
        <v>6425</v>
      </c>
      <c r="I12023" t="s">
        <v>55</v>
      </c>
      <c r="J12023" t="s">
        <v>732</v>
      </c>
      <c r="K12023" t="s">
        <v>15783</v>
      </c>
      <c r="L12023" t="s">
        <v>15768</v>
      </c>
      <c r="M12023" t="s">
        <v>15784</v>
      </c>
      <c r="N12023" t="s">
        <v>7044</v>
      </c>
      <c r="O12023" t="s">
        <v>7045</v>
      </c>
      <c r="P12023">
        <v>2959900</v>
      </c>
      <c r="Q12023" t="s">
        <v>6636</v>
      </c>
      <c r="R12023" t="s">
        <v>6636</v>
      </c>
      <c r="S12023" s="12"/>
      <c r="T12023" s="13"/>
      <c r="U12023" t="s">
        <v>6689</v>
      </c>
    </row>
    <row r="12024" spans="1:21" x14ac:dyDescent="0.25">
      <c r="A12024" t="s">
        <v>6619</v>
      </c>
      <c r="B12024" s="12">
        <v>41089</v>
      </c>
      <c r="C12024" t="s">
        <v>15781</v>
      </c>
      <c r="D12024" s="11">
        <v>46175.465729166703</v>
      </c>
      <c r="E12024" t="s">
        <v>15782</v>
      </c>
      <c r="F12024" t="s">
        <v>6415</v>
      </c>
      <c r="G12024" t="s">
        <v>10786</v>
      </c>
      <c r="H12024" t="s">
        <v>6425</v>
      </c>
      <c r="I12024" t="s">
        <v>55</v>
      </c>
      <c r="J12024" t="s">
        <v>732</v>
      </c>
      <c r="K12024" t="s">
        <v>15783</v>
      </c>
      <c r="L12024" t="s">
        <v>15768</v>
      </c>
      <c r="M12024" t="s">
        <v>15784</v>
      </c>
      <c r="N12024" t="s">
        <v>7044</v>
      </c>
      <c r="O12024" t="s">
        <v>7045</v>
      </c>
      <c r="P12024">
        <v>2959900</v>
      </c>
      <c r="Q12024" t="s">
        <v>6636</v>
      </c>
      <c r="R12024" t="s">
        <v>6636</v>
      </c>
      <c r="S12024" s="12"/>
      <c r="T12024" s="13"/>
      <c r="U12024" t="s">
        <v>6689</v>
      </c>
    </row>
    <row r="12025" spans="1:21" x14ac:dyDescent="0.25">
      <c r="A12025" t="s">
        <v>6619</v>
      </c>
      <c r="B12025" s="12">
        <v>41089</v>
      </c>
      <c r="C12025" t="s">
        <v>15781</v>
      </c>
      <c r="D12025" s="11">
        <v>46175.465729166703</v>
      </c>
      <c r="E12025" t="s">
        <v>15782</v>
      </c>
      <c r="F12025" t="s">
        <v>6415</v>
      </c>
      <c r="G12025" t="s">
        <v>10787</v>
      </c>
      <c r="H12025" t="s">
        <v>6425</v>
      </c>
      <c r="I12025" t="s">
        <v>55</v>
      </c>
      <c r="J12025" t="s">
        <v>732</v>
      </c>
      <c r="K12025" t="s">
        <v>15783</v>
      </c>
      <c r="L12025" t="s">
        <v>15768</v>
      </c>
      <c r="M12025" t="s">
        <v>15784</v>
      </c>
      <c r="N12025" t="s">
        <v>7044</v>
      </c>
      <c r="O12025" t="s">
        <v>7045</v>
      </c>
      <c r="P12025">
        <v>2959900</v>
      </c>
      <c r="Q12025" t="s">
        <v>6636</v>
      </c>
      <c r="R12025" t="s">
        <v>6636</v>
      </c>
      <c r="S12025" s="12"/>
      <c r="T12025" s="13"/>
      <c r="U12025" t="s">
        <v>6689</v>
      </c>
    </row>
    <row r="12026" spans="1:21" x14ac:dyDescent="0.25">
      <c r="A12026" t="s">
        <v>6619</v>
      </c>
      <c r="B12026" s="12">
        <v>41089</v>
      </c>
      <c r="C12026" t="s">
        <v>15781</v>
      </c>
      <c r="D12026" s="11">
        <v>46175.465729166703</v>
      </c>
      <c r="E12026" t="s">
        <v>15782</v>
      </c>
      <c r="F12026" t="s">
        <v>6415</v>
      </c>
      <c r="G12026" t="s">
        <v>10788</v>
      </c>
      <c r="H12026" t="s">
        <v>6425</v>
      </c>
      <c r="I12026" t="s">
        <v>55</v>
      </c>
      <c r="J12026" t="s">
        <v>732</v>
      </c>
      <c r="K12026" t="s">
        <v>15783</v>
      </c>
      <c r="L12026" t="s">
        <v>15768</v>
      </c>
      <c r="M12026" t="s">
        <v>15784</v>
      </c>
      <c r="N12026" t="s">
        <v>7044</v>
      </c>
      <c r="O12026" t="s">
        <v>7045</v>
      </c>
      <c r="P12026">
        <v>2959900</v>
      </c>
      <c r="Q12026" t="s">
        <v>6636</v>
      </c>
      <c r="R12026" t="s">
        <v>6636</v>
      </c>
      <c r="S12026" s="12"/>
      <c r="T12026" s="13"/>
      <c r="U12026" t="s">
        <v>6689</v>
      </c>
    </row>
    <row r="12027" spans="1:21" x14ac:dyDescent="0.25">
      <c r="A12027" t="s">
        <v>6637</v>
      </c>
      <c r="B12027" s="12">
        <v>41114</v>
      </c>
      <c r="C12027" t="s">
        <v>15785</v>
      </c>
      <c r="D12027" s="11">
        <v>46175.502835648098</v>
      </c>
      <c r="E12027" t="s">
        <v>15786</v>
      </c>
      <c r="F12027" t="s">
        <v>6415</v>
      </c>
      <c r="G12027" t="s">
        <v>10788</v>
      </c>
      <c r="H12027" t="s">
        <v>6425</v>
      </c>
      <c r="I12027" t="s">
        <v>55</v>
      </c>
      <c r="J12027" t="s">
        <v>6803</v>
      </c>
      <c r="K12027" t="s">
        <v>15787</v>
      </c>
      <c r="L12027" t="s">
        <v>15768</v>
      </c>
      <c r="M12027" t="s">
        <v>15788</v>
      </c>
      <c r="N12027" t="s">
        <v>6761</v>
      </c>
      <c r="O12027" t="s">
        <v>6862</v>
      </c>
      <c r="P12027">
        <v>4199900</v>
      </c>
      <c r="Q12027" t="s">
        <v>6636</v>
      </c>
      <c r="R12027" t="s">
        <v>6636</v>
      </c>
      <c r="S12027" s="12"/>
      <c r="T12027" s="13"/>
      <c r="U12027" t="s">
        <v>6636</v>
      </c>
    </row>
    <row r="12028" spans="1:21" x14ac:dyDescent="0.25">
      <c r="A12028" t="s">
        <v>6619</v>
      </c>
      <c r="B12028" s="12">
        <v>41106</v>
      </c>
      <c r="C12028" t="s">
        <v>15775</v>
      </c>
      <c r="D12028" s="11">
        <v>46175.614340277803</v>
      </c>
      <c r="E12028" t="s">
        <v>15776</v>
      </c>
      <c r="F12028" t="s">
        <v>6415</v>
      </c>
      <c r="G12028" t="s">
        <v>15777</v>
      </c>
      <c r="H12028" t="s">
        <v>6425</v>
      </c>
      <c r="I12028" t="s">
        <v>55</v>
      </c>
      <c r="J12028" t="s">
        <v>164</v>
      </c>
      <c r="K12028" t="s">
        <v>15778</v>
      </c>
      <c r="L12028" t="s">
        <v>15779</v>
      </c>
      <c r="M12028" t="s">
        <v>15780</v>
      </c>
      <c r="N12028" t="s">
        <v>8601</v>
      </c>
      <c r="O12028" t="s">
        <v>8602</v>
      </c>
      <c r="P12028">
        <v>2070000</v>
      </c>
      <c r="Q12028" t="s">
        <v>6636</v>
      </c>
      <c r="R12028" t="s">
        <v>6636</v>
      </c>
      <c r="S12028" s="12"/>
      <c r="T12028" s="13"/>
      <c r="U12028" t="s">
        <v>6671</v>
      </c>
    </row>
    <row r="12029" spans="1:21" x14ac:dyDescent="0.25">
      <c r="A12029" t="s">
        <v>6619</v>
      </c>
      <c r="B12029" s="12">
        <v>41114</v>
      </c>
      <c r="C12029" t="s">
        <v>15785</v>
      </c>
      <c r="D12029" s="11">
        <v>46175.681631944397</v>
      </c>
      <c r="E12029" t="s">
        <v>15786</v>
      </c>
      <c r="F12029" t="s">
        <v>6415</v>
      </c>
      <c r="G12029" t="s">
        <v>10788</v>
      </c>
      <c r="H12029" t="s">
        <v>6425</v>
      </c>
      <c r="I12029" t="s">
        <v>55</v>
      </c>
      <c r="J12029" t="s">
        <v>6803</v>
      </c>
      <c r="K12029" t="s">
        <v>15787</v>
      </c>
      <c r="L12029" t="s">
        <v>15768</v>
      </c>
      <c r="M12029" t="s">
        <v>15788</v>
      </c>
      <c r="N12029" t="s">
        <v>6761</v>
      </c>
      <c r="O12029" t="s">
        <v>6862</v>
      </c>
      <c r="P12029">
        <v>4199900</v>
      </c>
      <c r="Q12029" t="s">
        <v>6636</v>
      </c>
      <c r="R12029" t="s">
        <v>6636</v>
      </c>
      <c r="S12029" s="12"/>
      <c r="T12029" s="13"/>
      <c r="U12029" t="s">
        <v>6636</v>
      </c>
    </row>
    <row r="12030" spans="1:21" x14ac:dyDescent="0.25">
      <c r="A12030" t="s">
        <v>6619</v>
      </c>
      <c r="B12030" s="12">
        <v>41124</v>
      </c>
      <c r="C12030" t="s">
        <v>10789</v>
      </c>
      <c r="D12030" s="11">
        <v>46175.877372685201</v>
      </c>
      <c r="E12030" t="s">
        <v>10790</v>
      </c>
      <c r="F12030" t="s">
        <v>6415</v>
      </c>
      <c r="G12030" t="s">
        <v>10784</v>
      </c>
      <c r="H12030" t="s">
        <v>6425</v>
      </c>
      <c r="I12030" t="s">
        <v>55</v>
      </c>
      <c r="J12030" t="s">
        <v>732</v>
      </c>
      <c r="K12030" t="s">
        <v>15767</v>
      </c>
      <c r="L12030" t="s">
        <v>15768</v>
      </c>
      <c r="M12030" t="s">
        <v>10806</v>
      </c>
      <c r="N12030" t="s">
        <v>6761</v>
      </c>
      <c r="O12030" t="s">
        <v>6762</v>
      </c>
      <c r="P12030">
        <v>2759900</v>
      </c>
      <c r="Q12030" t="s">
        <v>6867</v>
      </c>
      <c r="R12030" t="s">
        <v>6779</v>
      </c>
      <c r="S12030" s="12"/>
      <c r="T12030" s="13"/>
      <c r="U12030" t="s">
        <v>6629</v>
      </c>
    </row>
    <row r="12031" spans="1:21" x14ac:dyDescent="0.25">
      <c r="A12031" t="s">
        <v>6619</v>
      </c>
      <c r="B12031" s="12">
        <v>41124</v>
      </c>
      <c r="C12031" t="s">
        <v>10789</v>
      </c>
      <c r="D12031" s="11">
        <v>46175.877372685201</v>
      </c>
      <c r="E12031" t="s">
        <v>10790</v>
      </c>
      <c r="F12031" t="s">
        <v>6415</v>
      </c>
      <c r="G12031" t="s">
        <v>10786</v>
      </c>
      <c r="H12031" t="s">
        <v>6425</v>
      </c>
      <c r="I12031" t="s">
        <v>55</v>
      </c>
      <c r="J12031" t="s">
        <v>732</v>
      </c>
      <c r="K12031" t="s">
        <v>15767</v>
      </c>
      <c r="L12031" t="s">
        <v>15768</v>
      </c>
      <c r="M12031" t="s">
        <v>10806</v>
      </c>
      <c r="N12031" t="s">
        <v>6761</v>
      </c>
      <c r="O12031" t="s">
        <v>6762</v>
      </c>
      <c r="P12031">
        <v>2759900</v>
      </c>
      <c r="Q12031" t="s">
        <v>6867</v>
      </c>
      <c r="R12031" t="s">
        <v>6779</v>
      </c>
      <c r="S12031" s="12"/>
      <c r="T12031" s="13"/>
      <c r="U12031" t="s">
        <v>6629</v>
      </c>
    </row>
    <row r="12032" spans="1:21" x14ac:dyDescent="0.25">
      <c r="A12032" t="s">
        <v>6619</v>
      </c>
      <c r="B12032" s="12">
        <v>41124</v>
      </c>
      <c r="C12032" t="s">
        <v>10789</v>
      </c>
      <c r="D12032" s="11">
        <v>46175.877372685201</v>
      </c>
      <c r="E12032" t="s">
        <v>10790</v>
      </c>
      <c r="F12032" t="s">
        <v>6415</v>
      </c>
      <c r="G12032" t="s">
        <v>10787</v>
      </c>
      <c r="H12032" t="s">
        <v>6425</v>
      </c>
      <c r="I12032" t="s">
        <v>55</v>
      </c>
      <c r="J12032" t="s">
        <v>732</v>
      </c>
      <c r="K12032" t="s">
        <v>15767</v>
      </c>
      <c r="L12032" t="s">
        <v>15768</v>
      </c>
      <c r="M12032" t="s">
        <v>10806</v>
      </c>
      <c r="N12032" t="s">
        <v>6761</v>
      </c>
      <c r="O12032" t="s">
        <v>6762</v>
      </c>
      <c r="P12032">
        <v>2759900</v>
      </c>
      <c r="Q12032" t="s">
        <v>6867</v>
      </c>
      <c r="R12032" t="s">
        <v>6779</v>
      </c>
      <c r="S12032" s="12"/>
      <c r="T12032" s="13"/>
      <c r="U12032" t="s">
        <v>6629</v>
      </c>
    </row>
    <row r="12033" spans="1:21" x14ac:dyDescent="0.25">
      <c r="A12033" t="s">
        <v>6619</v>
      </c>
      <c r="B12033" s="12">
        <v>41124</v>
      </c>
      <c r="C12033" t="s">
        <v>10789</v>
      </c>
      <c r="D12033" s="11">
        <v>46175.877372685201</v>
      </c>
      <c r="E12033" t="s">
        <v>10790</v>
      </c>
      <c r="F12033" t="s">
        <v>6415</v>
      </c>
      <c r="G12033" t="s">
        <v>10788</v>
      </c>
      <c r="H12033" t="s">
        <v>6425</v>
      </c>
      <c r="I12033" t="s">
        <v>55</v>
      </c>
      <c r="J12033" t="s">
        <v>732</v>
      </c>
      <c r="K12033" t="s">
        <v>15767</v>
      </c>
      <c r="L12033" t="s">
        <v>15768</v>
      </c>
      <c r="M12033" t="s">
        <v>10806</v>
      </c>
      <c r="N12033" t="s">
        <v>6761</v>
      </c>
      <c r="O12033" t="s">
        <v>6762</v>
      </c>
      <c r="P12033">
        <v>2759900</v>
      </c>
      <c r="Q12033" t="s">
        <v>6867</v>
      </c>
      <c r="R12033" t="s">
        <v>6779</v>
      </c>
      <c r="S12033" s="12"/>
      <c r="T12033" s="13"/>
      <c r="U12033" t="s">
        <v>6629</v>
      </c>
    </row>
    <row r="12034" spans="1:21" x14ac:dyDescent="0.25">
      <c r="A12034" t="s">
        <v>6619</v>
      </c>
      <c r="B12034" s="12">
        <v>41127</v>
      </c>
      <c r="C12034" t="s">
        <v>15789</v>
      </c>
      <c r="D12034" s="11">
        <v>46176.448530092603</v>
      </c>
      <c r="E12034" t="s">
        <v>15790</v>
      </c>
      <c r="F12034" t="s">
        <v>6415</v>
      </c>
      <c r="G12034" t="s">
        <v>10788</v>
      </c>
      <c r="H12034" t="s">
        <v>6425</v>
      </c>
      <c r="I12034" t="s">
        <v>55</v>
      </c>
      <c r="J12034" t="s">
        <v>164</v>
      </c>
      <c r="K12034" t="s">
        <v>15791</v>
      </c>
      <c r="L12034" t="s">
        <v>15768</v>
      </c>
      <c r="M12034" t="s">
        <v>15792</v>
      </c>
      <c r="N12034" t="s">
        <v>6761</v>
      </c>
      <c r="O12034" t="s">
        <v>6771</v>
      </c>
      <c r="P12034">
        <v>3399000</v>
      </c>
      <c r="Q12034" t="s">
        <v>6636</v>
      </c>
      <c r="R12034" t="s">
        <v>6636</v>
      </c>
      <c r="S12034" s="12"/>
      <c r="T12034" s="13"/>
      <c r="U12034" t="s">
        <v>6636</v>
      </c>
    </row>
    <row r="12035" spans="1:21" x14ac:dyDescent="0.25">
      <c r="A12035" t="s">
        <v>6637</v>
      </c>
      <c r="B12035" s="12">
        <v>41183</v>
      </c>
      <c r="C12035" t="s">
        <v>14817</v>
      </c>
      <c r="D12035" s="11">
        <v>46177.432256944398</v>
      </c>
      <c r="E12035" t="s">
        <v>14818</v>
      </c>
      <c r="F12035" t="s">
        <v>6415</v>
      </c>
      <c r="G12035" t="s">
        <v>10784</v>
      </c>
      <c r="H12035" t="s">
        <v>6425</v>
      </c>
      <c r="I12035" t="s">
        <v>65</v>
      </c>
      <c r="J12035" t="s">
        <v>2226</v>
      </c>
      <c r="K12035" t="s">
        <v>15793</v>
      </c>
      <c r="L12035" t="s">
        <v>15768</v>
      </c>
      <c r="M12035" t="s">
        <v>15794</v>
      </c>
      <c r="N12035" t="s">
        <v>6761</v>
      </c>
      <c r="O12035" t="s">
        <v>7185</v>
      </c>
      <c r="P12035">
        <v>4649000</v>
      </c>
      <c r="Q12035" t="s">
        <v>6636</v>
      </c>
      <c r="R12035" t="s">
        <v>6636</v>
      </c>
      <c r="S12035" s="12"/>
      <c r="T12035" s="13"/>
      <c r="U12035" t="s">
        <v>10151</v>
      </c>
    </row>
    <row r="12036" spans="1:21" x14ac:dyDescent="0.25">
      <c r="A12036" t="s">
        <v>6637</v>
      </c>
      <c r="B12036" s="12">
        <v>41183</v>
      </c>
      <c r="C12036" t="s">
        <v>14817</v>
      </c>
      <c r="D12036" s="11">
        <v>46177.432256944398</v>
      </c>
      <c r="E12036" t="s">
        <v>14818</v>
      </c>
      <c r="F12036" t="s">
        <v>6415</v>
      </c>
      <c r="G12036" t="s">
        <v>10786</v>
      </c>
      <c r="H12036" t="s">
        <v>6425</v>
      </c>
      <c r="I12036" t="s">
        <v>65</v>
      </c>
      <c r="J12036" t="s">
        <v>2226</v>
      </c>
      <c r="K12036" t="s">
        <v>15793</v>
      </c>
      <c r="L12036" t="s">
        <v>15768</v>
      </c>
      <c r="M12036" t="s">
        <v>15794</v>
      </c>
      <c r="N12036" t="s">
        <v>6761</v>
      </c>
      <c r="O12036" t="s">
        <v>7185</v>
      </c>
      <c r="P12036">
        <v>4649000</v>
      </c>
      <c r="Q12036" t="s">
        <v>6636</v>
      </c>
      <c r="R12036" t="s">
        <v>6636</v>
      </c>
      <c r="S12036" s="12"/>
      <c r="T12036" s="13"/>
      <c r="U12036" t="s">
        <v>10151</v>
      </c>
    </row>
    <row r="12037" spans="1:21" x14ac:dyDescent="0.25">
      <c r="A12037" t="s">
        <v>6637</v>
      </c>
      <c r="B12037" s="12">
        <v>41183</v>
      </c>
      <c r="C12037" t="s">
        <v>14817</v>
      </c>
      <c r="D12037" s="11">
        <v>46177.432256944398</v>
      </c>
      <c r="E12037" t="s">
        <v>14818</v>
      </c>
      <c r="F12037" t="s">
        <v>6415</v>
      </c>
      <c r="G12037" t="s">
        <v>10787</v>
      </c>
      <c r="H12037" t="s">
        <v>6425</v>
      </c>
      <c r="I12037" t="s">
        <v>65</v>
      </c>
      <c r="J12037" t="s">
        <v>2226</v>
      </c>
      <c r="K12037" t="s">
        <v>15793</v>
      </c>
      <c r="L12037" t="s">
        <v>15768</v>
      </c>
      <c r="M12037" t="s">
        <v>15794</v>
      </c>
      <c r="N12037" t="s">
        <v>6761</v>
      </c>
      <c r="O12037" t="s">
        <v>7185</v>
      </c>
      <c r="P12037">
        <v>4649000</v>
      </c>
      <c r="Q12037" t="s">
        <v>6636</v>
      </c>
      <c r="R12037" t="s">
        <v>6636</v>
      </c>
      <c r="S12037" s="12"/>
      <c r="T12037" s="13"/>
      <c r="U12037" t="s">
        <v>10151</v>
      </c>
    </row>
    <row r="12038" spans="1:21" x14ac:dyDescent="0.25">
      <c r="A12038" t="s">
        <v>6637</v>
      </c>
      <c r="B12038" s="12">
        <v>41183</v>
      </c>
      <c r="C12038" t="s">
        <v>14817</v>
      </c>
      <c r="D12038" s="11">
        <v>46177.432256944398</v>
      </c>
      <c r="E12038" t="s">
        <v>14818</v>
      </c>
      <c r="F12038" t="s">
        <v>6415</v>
      </c>
      <c r="G12038" t="s">
        <v>10788</v>
      </c>
      <c r="H12038" t="s">
        <v>6425</v>
      </c>
      <c r="I12038" t="s">
        <v>65</v>
      </c>
      <c r="J12038" t="s">
        <v>2226</v>
      </c>
      <c r="K12038" t="s">
        <v>15793</v>
      </c>
      <c r="L12038" t="s">
        <v>15768</v>
      </c>
      <c r="M12038" t="s">
        <v>15794</v>
      </c>
      <c r="N12038" t="s">
        <v>6761</v>
      </c>
      <c r="O12038" t="s">
        <v>7185</v>
      </c>
      <c r="P12038">
        <v>4649000</v>
      </c>
      <c r="Q12038" t="s">
        <v>6636</v>
      </c>
      <c r="R12038" t="s">
        <v>6636</v>
      </c>
      <c r="S12038" s="12"/>
      <c r="T12038" s="13"/>
      <c r="U12038" t="s">
        <v>10151</v>
      </c>
    </row>
    <row r="12039" spans="1:21" x14ac:dyDescent="0.25">
      <c r="A12039" t="s">
        <v>6619</v>
      </c>
      <c r="B12039" s="12">
        <v>41183</v>
      </c>
      <c r="C12039" t="s">
        <v>14817</v>
      </c>
      <c r="D12039" s="11">
        <v>46177.436319444401</v>
      </c>
      <c r="E12039" t="s">
        <v>14818</v>
      </c>
      <c r="F12039" t="s">
        <v>6415</v>
      </c>
      <c r="G12039" t="s">
        <v>10784</v>
      </c>
      <c r="H12039" t="s">
        <v>6425</v>
      </c>
      <c r="I12039" t="s">
        <v>65</v>
      </c>
      <c r="J12039" t="s">
        <v>2226</v>
      </c>
      <c r="K12039" t="s">
        <v>15793</v>
      </c>
      <c r="L12039" t="s">
        <v>15768</v>
      </c>
      <c r="M12039" t="s">
        <v>15794</v>
      </c>
      <c r="N12039" t="s">
        <v>6761</v>
      </c>
      <c r="O12039" t="s">
        <v>7185</v>
      </c>
      <c r="P12039">
        <v>4649000</v>
      </c>
      <c r="Q12039" t="s">
        <v>6636</v>
      </c>
      <c r="R12039" t="s">
        <v>6636</v>
      </c>
      <c r="S12039" s="12"/>
      <c r="T12039" s="13"/>
      <c r="U12039" t="s">
        <v>10151</v>
      </c>
    </row>
    <row r="12040" spans="1:21" x14ac:dyDescent="0.25">
      <c r="A12040" t="s">
        <v>6619</v>
      </c>
      <c r="B12040" s="12">
        <v>41183</v>
      </c>
      <c r="C12040" t="s">
        <v>14817</v>
      </c>
      <c r="D12040" s="11">
        <v>46177.436319444401</v>
      </c>
      <c r="E12040" t="s">
        <v>14818</v>
      </c>
      <c r="F12040" t="s">
        <v>6415</v>
      </c>
      <c r="G12040" t="s">
        <v>10786</v>
      </c>
      <c r="H12040" t="s">
        <v>6425</v>
      </c>
      <c r="I12040" t="s">
        <v>65</v>
      </c>
      <c r="J12040" t="s">
        <v>2226</v>
      </c>
      <c r="K12040" t="s">
        <v>15793</v>
      </c>
      <c r="L12040" t="s">
        <v>15768</v>
      </c>
      <c r="M12040" t="s">
        <v>15794</v>
      </c>
      <c r="N12040" t="s">
        <v>6761</v>
      </c>
      <c r="O12040" t="s">
        <v>7185</v>
      </c>
      <c r="P12040">
        <v>4649000</v>
      </c>
      <c r="Q12040" t="s">
        <v>6636</v>
      </c>
      <c r="R12040" t="s">
        <v>6636</v>
      </c>
      <c r="S12040" s="12"/>
      <c r="T12040" s="13"/>
      <c r="U12040" t="s">
        <v>10151</v>
      </c>
    </row>
    <row r="12041" spans="1:21" x14ac:dyDescent="0.25">
      <c r="A12041" t="s">
        <v>6619</v>
      </c>
      <c r="B12041" s="12">
        <v>41183</v>
      </c>
      <c r="C12041" t="s">
        <v>14817</v>
      </c>
      <c r="D12041" s="11">
        <v>46177.436319444401</v>
      </c>
      <c r="E12041" t="s">
        <v>14818</v>
      </c>
      <c r="F12041" t="s">
        <v>6415</v>
      </c>
      <c r="G12041" t="s">
        <v>10787</v>
      </c>
      <c r="H12041" t="s">
        <v>6425</v>
      </c>
      <c r="I12041" t="s">
        <v>65</v>
      </c>
      <c r="J12041" t="s">
        <v>2226</v>
      </c>
      <c r="K12041" t="s">
        <v>15793</v>
      </c>
      <c r="L12041" t="s">
        <v>15768</v>
      </c>
      <c r="M12041" t="s">
        <v>15794</v>
      </c>
      <c r="N12041" t="s">
        <v>6761</v>
      </c>
      <c r="O12041" t="s">
        <v>7185</v>
      </c>
      <c r="P12041">
        <v>4649000</v>
      </c>
      <c r="Q12041" t="s">
        <v>6636</v>
      </c>
      <c r="R12041" t="s">
        <v>6636</v>
      </c>
      <c r="S12041" s="12"/>
      <c r="T12041" s="13"/>
      <c r="U12041" t="s">
        <v>10151</v>
      </c>
    </row>
    <row r="12042" spans="1:21" x14ac:dyDescent="0.25">
      <c r="A12042" t="s">
        <v>6619</v>
      </c>
      <c r="B12042" s="12">
        <v>41183</v>
      </c>
      <c r="C12042" t="s">
        <v>14817</v>
      </c>
      <c r="D12042" s="11">
        <v>46177.436319444401</v>
      </c>
      <c r="E12042" t="s">
        <v>14818</v>
      </c>
      <c r="F12042" t="s">
        <v>6415</v>
      </c>
      <c r="G12042" t="s">
        <v>10788</v>
      </c>
      <c r="H12042" t="s">
        <v>6425</v>
      </c>
      <c r="I12042" t="s">
        <v>65</v>
      </c>
      <c r="J12042" t="s">
        <v>2226</v>
      </c>
      <c r="K12042" t="s">
        <v>15793</v>
      </c>
      <c r="L12042" t="s">
        <v>15768</v>
      </c>
      <c r="M12042" t="s">
        <v>15794</v>
      </c>
      <c r="N12042" t="s">
        <v>6761</v>
      </c>
      <c r="O12042" t="s">
        <v>7185</v>
      </c>
      <c r="P12042">
        <v>4649000</v>
      </c>
      <c r="Q12042" t="s">
        <v>6636</v>
      </c>
      <c r="R12042" t="s">
        <v>6636</v>
      </c>
      <c r="S12042" s="12"/>
      <c r="T12042" s="13"/>
      <c r="U12042" t="s">
        <v>10151</v>
      </c>
    </row>
    <row r="12043" spans="1:21" x14ac:dyDescent="0.25">
      <c r="A12043" t="s">
        <v>6637</v>
      </c>
      <c r="B12043" s="12">
        <v>41533</v>
      </c>
      <c r="C12043" t="s">
        <v>10782</v>
      </c>
      <c r="D12043" s="11">
        <v>46177.833009259302</v>
      </c>
      <c r="E12043" t="s">
        <v>10783</v>
      </c>
      <c r="F12043" t="s">
        <v>6415</v>
      </c>
      <c r="G12043" t="s">
        <v>10784</v>
      </c>
      <c r="H12043" t="s">
        <v>6425</v>
      </c>
      <c r="I12043" t="s">
        <v>65</v>
      </c>
      <c r="J12043" t="s">
        <v>67</v>
      </c>
      <c r="K12043" t="s">
        <v>15795</v>
      </c>
      <c r="L12043" t="s">
        <v>15768</v>
      </c>
      <c r="M12043" t="s">
        <v>15796</v>
      </c>
      <c r="N12043" t="s">
        <v>6761</v>
      </c>
      <c r="O12043" t="s">
        <v>7185</v>
      </c>
      <c r="P12043">
        <v>4449000</v>
      </c>
      <c r="Q12043" t="s">
        <v>6636</v>
      </c>
      <c r="R12043" t="s">
        <v>6636</v>
      </c>
      <c r="S12043" s="12"/>
      <c r="T12043" s="13"/>
      <c r="U12043" t="s">
        <v>6629</v>
      </c>
    </row>
    <row r="12044" spans="1:21" x14ac:dyDescent="0.25">
      <c r="A12044" t="s">
        <v>6637</v>
      </c>
      <c r="B12044" s="12">
        <v>41533</v>
      </c>
      <c r="C12044" t="s">
        <v>10782</v>
      </c>
      <c r="D12044" s="11">
        <v>46177.833009259302</v>
      </c>
      <c r="E12044" t="s">
        <v>10783</v>
      </c>
      <c r="F12044" t="s">
        <v>6415</v>
      </c>
      <c r="G12044" t="s">
        <v>10786</v>
      </c>
      <c r="H12044" t="s">
        <v>6425</v>
      </c>
      <c r="I12044" t="s">
        <v>65</v>
      </c>
      <c r="J12044" t="s">
        <v>67</v>
      </c>
      <c r="K12044" t="s">
        <v>15795</v>
      </c>
      <c r="L12044" t="s">
        <v>15768</v>
      </c>
      <c r="M12044" t="s">
        <v>15796</v>
      </c>
      <c r="N12044" t="s">
        <v>6761</v>
      </c>
      <c r="O12044" t="s">
        <v>7185</v>
      </c>
      <c r="P12044">
        <v>4449000</v>
      </c>
      <c r="Q12044" t="s">
        <v>6636</v>
      </c>
      <c r="R12044" t="s">
        <v>6636</v>
      </c>
      <c r="S12044" s="12"/>
      <c r="T12044" s="13"/>
      <c r="U12044" t="s">
        <v>6629</v>
      </c>
    </row>
    <row r="12045" spans="1:21" x14ac:dyDescent="0.25">
      <c r="A12045" t="s">
        <v>6637</v>
      </c>
      <c r="B12045" s="12">
        <v>41533</v>
      </c>
      <c r="C12045" t="s">
        <v>10782</v>
      </c>
      <c r="D12045" s="11">
        <v>46177.833009259302</v>
      </c>
      <c r="E12045" t="s">
        <v>10783</v>
      </c>
      <c r="F12045" t="s">
        <v>6415</v>
      </c>
      <c r="G12045" t="s">
        <v>10787</v>
      </c>
      <c r="H12045" t="s">
        <v>6425</v>
      </c>
      <c r="I12045" t="s">
        <v>65</v>
      </c>
      <c r="J12045" t="s">
        <v>67</v>
      </c>
      <c r="K12045" t="s">
        <v>15795</v>
      </c>
      <c r="L12045" t="s">
        <v>15768</v>
      </c>
      <c r="M12045" t="s">
        <v>15796</v>
      </c>
      <c r="N12045" t="s">
        <v>6761</v>
      </c>
      <c r="O12045" t="s">
        <v>7185</v>
      </c>
      <c r="P12045">
        <v>4449000</v>
      </c>
      <c r="Q12045" t="s">
        <v>6636</v>
      </c>
      <c r="R12045" t="s">
        <v>6636</v>
      </c>
      <c r="S12045" s="12"/>
      <c r="T12045" s="13"/>
      <c r="U12045" t="s">
        <v>6629</v>
      </c>
    </row>
    <row r="12046" spans="1:21" x14ac:dyDescent="0.25">
      <c r="A12046" t="s">
        <v>6637</v>
      </c>
      <c r="B12046" s="12">
        <v>41533</v>
      </c>
      <c r="C12046" t="s">
        <v>10782</v>
      </c>
      <c r="D12046" s="11">
        <v>46177.833009259302</v>
      </c>
      <c r="E12046" t="s">
        <v>10783</v>
      </c>
      <c r="F12046" t="s">
        <v>6415</v>
      </c>
      <c r="G12046" t="s">
        <v>10788</v>
      </c>
      <c r="H12046" t="s">
        <v>6425</v>
      </c>
      <c r="I12046" t="s">
        <v>65</v>
      </c>
      <c r="J12046" t="s">
        <v>67</v>
      </c>
      <c r="K12046" t="s">
        <v>15795</v>
      </c>
      <c r="L12046" t="s">
        <v>15768</v>
      </c>
      <c r="M12046" t="s">
        <v>15796</v>
      </c>
      <c r="N12046" t="s">
        <v>6761</v>
      </c>
      <c r="O12046" t="s">
        <v>7185</v>
      </c>
      <c r="P12046">
        <v>4449000</v>
      </c>
      <c r="Q12046" t="s">
        <v>6636</v>
      </c>
      <c r="R12046" t="s">
        <v>6636</v>
      </c>
      <c r="S12046" s="12"/>
      <c r="T12046" s="13"/>
      <c r="U12046" t="s">
        <v>6629</v>
      </c>
    </row>
    <row r="12047" spans="1:21" x14ac:dyDescent="0.25">
      <c r="A12047" t="s">
        <v>6637</v>
      </c>
      <c r="B12047" s="12">
        <v>43358</v>
      </c>
      <c r="C12047" t="s">
        <v>15797</v>
      </c>
      <c r="D12047" s="11">
        <v>46177.872997685197</v>
      </c>
      <c r="E12047" t="s">
        <v>15798</v>
      </c>
      <c r="F12047" t="s">
        <v>6415</v>
      </c>
      <c r="G12047" t="s">
        <v>10788</v>
      </c>
      <c r="H12047" t="s">
        <v>6425</v>
      </c>
      <c r="I12047" t="s">
        <v>65</v>
      </c>
      <c r="J12047" t="s">
        <v>9067</v>
      </c>
      <c r="K12047" t="s">
        <v>15799</v>
      </c>
      <c r="L12047" t="s">
        <v>15768</v>
      </c>
      <c r="M12047" t="s">
        <v>15800</v>
      </c>
      <c r="N12047" t="s">
        <v>6761</v>
      </c>
      <c r="O12047" t="s">
        <v>6762</v>
      </c>
      <c r="P12047">
        <v>3029900</v>
      </c>
      <c r="Q12047" t="s">
        <v>6636</v>
      </c>
      <c r="R12047" t="s">
        <v>6636</v>
      </c>
      <c r="S12047" s="12"/>
      <c r="T12047" s="13"/>
      <c r="U12047" t="s">
        <v>6636</v>
      </c>
    </row>
    <row r="12048" spans="1:21" x14ac:dyDescent="0.25">
      <c r="A12048" t="s">
        <v>6637</v>
      </c>
      <c r="B12048" s="12">
        <v>41315</v>
      </c>
      <c r="C12048" t="s">
        <v>10795</v>
      </c>
      <c r="D12048" s="11">
        <v>46180.351481481499</v>
      </c>
      <c r="E12048" t="s">
        <v>10796</v>
      </c>
      <c r="F12048" t="s">
        <v>6415</v>
      </c>
      <c r="G12048" t="s">
        <v>10784</v>
      </c>
      <c r="H12048" t="s">
        <v>6425</v>
      </c>
      <c r="I12048" t="s">
        <v>55</v>
      </c>
      <c r="J12048" t="s">
        <v>732</v>
      </c>
      <c r="K12048" t="s">
        <v>15801</v>
      </c>
      <c r="L12048" t="s">
        <v>15768</v>
      </c>
      <c r="M12048" t="s">
        <v>10791</v>
      </c>
      <c r="N12048" t="s">
        <v>6761</v>
      </c>
      <c r="O12048" t="s">
        <v>6762</v>
      </c>
      <c r="P12048">
        <v>2759900</v>
      </c>
      <c r="Q12048" t="s">
        <v>6867</v>
      </c>
      <c r="R12048" t="s">
        <v>6911</v>
      </c>
      <c r="S12048" s="12"/>
      <c r="T12048" s="13"/>
      <c r="U12048" t="s">
        <v>6636</v>
      </c>
    </row>
    <row r="12049" spans="1:21" x14ac:dyDescent="0.25">
      <c r="A12049" t="s">
        <v>6637</v>
      </c>
      <c r="B12049" s="12">
        <v>41315</v>
      </c>
      <c r="C12049" t="s">
        <v>10795</v>
      </c>
      <c r="D12049" s="11">
        <v>46180.351481481499</v>
      </c>
      <c r="E12049" t="s">
        <v>10796</v>
      </c>
      <c r="F12049" t="s">
        <v>6415</v>
      </c>
      <c r="G12049" t="s">
        <v>10786</v>
      </c>
      <c r="H12049" t="s">
        <v>6425</v>
      </c>
      <c r="I12049" t="s">
        <v>55</v>
      </c>
      <c r="J12049" t="s">
        <v>732</v>
      </c>
      <c r="K12049" t="s">
        <v>15801</v>
      </c>
      <c r="L12049" t="s">
        <v>15768</v>
      </c>
      <c r="M12049" t="s">
        <v>10791</v>
      </c>
      <c r="N12049" t="s">
        <v>6761</v>
      </c>
      <c r="O12049" t="s">
        <v>6762</v>
      </c>
      <c r="P12049">
        <v>2759900</v>
      </c>
      <c r="Q12049" t="s">
        <v>6867</v>
      </c>
      <c r="R12049" t="s">
        <v>6911</v>
      </c>
      <c r="S12049" s="12"/>
      <c r="T12049" s="13"/>
      <c r="U12049" t="s">
        <v>6636</v>
      </c>
    </row>
    <row r="12050" spans="1:21" x14ac:dyDescent="0.25">
      <c r="A12050" t="s">
        <v>6637</v>
      </c>
      <c r="B12050" s="12">
        <v>41315</v>
      </c>
      <c r="C12050" t="s">
        <v>10795</v>
      </c>
      <c r="D12050" s="11">
        <v>46180.351481481499</v>
      </c>
      <c r="E12050" t="s">
        <v>10796</v>
      </c>
      <c r="F12050" t="s">
        <v>6415</v>
      </c>
      <c r="G12050" t="s">
        <v>10787</v>
      </c>
      <c r="H12050" t="s">
        <v>6425</v>
      </c>
      <c r="I12050" t="s">
        <v>55</v>
      </c>
      <c r="J12050" t="s">
        <v>732</v>
      </c>
      <c r="K12050" t="s">
        <v>15801</v>
      </c>
      <c r="L12050" t="s">
        <v>15768</v>
      </c>
      <c r="M12050" t="s">
        <v>10791</v>
      </c>
      <c r="N12050" t="s">
        <v>6761</v>
      </c>
      <c r="O12050" t="s">
        <v>6762</v>
      </c>
      <c r="P12050">
        <v>2759900</v>
      </c>
      <c r="Q12050" t="s">
        <v>6867</v>
      </c>
      <c r="R12050" t="s">
        <v>6911</v>
      </c>
      <c r="S12050" s="12"/>
      <c r="T12050" s="13"/>
      <c r="U12050" t="s">
        <v>6636</v>
      </c>
    </row>
    <row r="12051" spans="1:21" x14ac:dyDescent="0.25">
      <c r="A12051" t="s">
        <v>6637</v>
      </c>
      <c r="B12051" s="12">
        <v>41315</v>
      </c>
      <c r="C12051" t="s">
        <v>10795</v>
      </c>
      <c r="D12051" s="11">
        <v>46180.351481481499</v>
      </c>
      <c r="E12051" t="s">
        <v>10796</v>
      </c>
      <c r="F12051" t="s">
        <v>6415</v>
      </c>
      <c r="G12051" t="s">
        <v>10788</v>
      </c>
      <c r="H12051" t="s">
        <v>6425</v>
      </c>
      <c r="I12051" t="s">
        <v>55</v>
      </c>
      <c r="J12051" t="s">
        <v>732</v>
      </c>
      <c r="K12051" t="s">
        <v>15801</v>
      </c>
      <c r="L12051" t="s">
        <v>15768</v>
      </c>
      <c r="M12051" t="s">
        <v>10791</v>
      </c>
      <c r="N12051" t="s">
        <v>6761</v>
      </c>
      <c r="O12051" t="s">
        <v>6762</v>
      </c>
      <c r="P12051">
        <v>2759900</v>
      </c>
      <c r="Q12051" t="s">
        <v>6867</v>
      </c>
      <c r="R12051" t="s">
        <v>6911</v>
      </c>
      <c r="S12051" s="12"/>
      <c r="T12051" s="13"/>
      <c r="U12051" t="s">
        <v>6636</v>
      </c>
    </row>
    <row r="12052" spans="1:21" x14ac:dyDescent="0.25">
      <c r="A12052" t="s">
        <v>6619</v>
      </c>
      <c r="B12052" s="12">
        <v>41303</v>
      </c>
      <c r="C12052" t="s">
        <v>15236</v>
      </c>
      <c r="D12052" s="11">
        <v>46180.373611111099</v>
      </c>
      <c r="E12052" t="s">
        <v>15237</v>
      </c>
      <c r="F12052" t="s">
        <v>6415</v>
      </c>
      <c r="G12052" t="s">
        <v>15777</v>
      </c>
      <c r="H12052" t="s">
        <v>6425</v>
      </c>
      <c r="I12052" t="s">
        <v>55</v>
      </c>
      <c r="J12052" t="s">
        <v>643</v>
      </c>
      <c r="K12052" t="s">
        <v>15802</v>
      </c>
      <c r="L12052" t="s">
        <v>15779</v>
      </c>
      <c r="M12052" t="s">
        <v>15803</v>
      </c>
      <c r="N12052" t="s">
        <v>8601</v>
      </c>
      <c r="O12052" t="s">
        <v>8602</v>
      </c>
      <c r="P12052">
        <v>2070000</v>
      </c>
      <c r="Q12052" t="s">
        <v>6636</v>
      </c>
      <c r="R12052" t="s">
        <v>6636</v>
      </c>
      <c r="S12052" s="12"/>
      <c r="T12052" s="13"/>
      <c r="U12052" t="s">
        <v>6671</v>
      </c>
    </row>
    <row r="12053" spans="1:21" x14ac:dyDescent="0.25">
      <c r="A12053" t="s">
        <v>6619</v>
      </c>
      <c r="B12053" s="12">
        <v>41315</v>
      </c>
      <c r="C12053" t="s">
        <v>10795</v>
      </c>
      <c r="D12053" s="11">
        <v>46180.4391203704</v>
      </c>
      <c r="E12053" t="s">
        <v>10796</v>
      </c>
      <c r="F12053" t="s">
        <v>6415</v>
      </c>
      <c r="G12053" t="s">
        <v>10784</v>
      </c>
      <c r="H12053" t="s">
        <v>6425</v>
      </c>
      <c r="I12053" t="s">
        <v>55</v>
      </c>
      <c r="J12053" t="s">
        <v>732</v>
      </c>
      <c r="K12053" t="s">
        <v>15801</v>
      </c>
      <c r="L12053" t="s">
        <v>15768</v>
      </c>
      <c r="M12053" t="s">
        <v>10791</v>
      </c>
      <c r="N12053" t="s">
        <v>6761</v>
      </c>
      <c r="O12053" t="s">
        <v>6762</v>
      </c>
      <c r="P12053">
        <v>2759900</v>
      </c>
      <c r="Q12053" t="s">
        <v>6867</v>
      </c>
      <c r="R12053" t="s">
        <v>6911</v>
      </c>
      <c r="S12053" s="12"/>
      <c r="T12053" s="13"/>
      <c r="U12053" t="s">
        <v>6636</v>
      </c>
    </row>
    <row r="12054" spans="1:21" x14ac:dyDescent="0.25">
      <c r="A12054" t="s">
        <v>6619</v>
      </c>
      <c r="B12054" s="12">
        <v>41315</v>
      </c>
      <c r="C12054" t="s">
        <v>10795</v>
      </c>
      <c r="D12054" s="11">
        <v>46180.4391203704</v>
      </c>
      <c r="E12054" t="s">
        <v>10796</v>
      </c>
      <c r="F12054" t="s">
        <v>6415</v>
      </c>
      <c r="G12054" t="s">
        <v>10786</v>
      </c>
      <c r="H12054" t="s">
        <v>6425</v>
      </c>
      <c r="I12054" t="s">
        <v>55</v>
      </c>
      <c r="J12054" t="s">
        <v>732</v>
      </c>
      <c r="K12054" t="s">
        <v>15801</v>
      </c>
      <c r="L12054" t="s">
        <v>15768</v>
      </c>
      <c r="M12054" t="s">
        <v>10791</v>
      </c>
      <c r="N12054" t="s">
        <v>6761</v>
      </c>
      <c r="O12054" t="s">
        <v>6762</v>
      </c>
      <c r="P12054">
        <v>2759900</v>
      </c>
      <c r="Q12054" t="s">
        <v>6867</v>
      </c>
      <c r="R12054" t="s">
        <v>6911</v>
      </c>
      <c r="S12054" s="12"/>
      <c r="T12054" s="13"/>
      <c r="U12054" t="s">
        <v>6636</v>
      </c>
    </row>
    <row r="12055" spans="1:21" x14ac:dyDescent="0.25">
      <c r="A12055" t="s">
        <v>6619</v>
      </c>
      <c r="B12055" s="12">
        <v>41315</v>
      </c>
      <c r="C12055" t="s">
        <v>10795</v>
      </c>
      <c r="D12055" s="11">
        <v>46180.4391203704</v>
      </c>
      <c r="E12055" t="s">
        <v>10796</v>
      </c>
      <c r="F12055" t="s">
        <v>6415</v>
      </c>
      <c r="G12055" t="s">
        <v>10787</v>
      </c>
      <c r="H12055" t="s">
        <v>6425</v>
      </c>
      <c r="I12055" t="s">
        <v>55</v>
      </c>
      <c r="J12055" t="s">
        <v>732</v>
      </c>
      <c r="K12055" t="s">
        <v>15801</v>
      </c>
      <c r="L12055" t="s">
        <v>15768</v>
      </c>
      <c r="M12055" t="s">
        <v>10791</v>
      </c>
      <c r="N12055" t="s">
        <v>6761</v>
      </c>
      <c r="O12055" t="s">
        <v>6762</v>
      </c>
      <c r="P12055">
        <v>2759900</v>
      </c>
      <c r="Q12055" t="s">
        <v>6867</v>
      </c>
      <c r="R12055" t="s">
        <v>6911</v>
      </c>
      <c r="S12055" s="12"/>
      <c r="T12055" s="13"/>
      <c r="U12055" t="s">
        <v>6636</v>
      </c>
    </row>
    <row r="12056" spans="1:21" x14ac:dyDescent="0.25">
      <c r="A12056" t="s">
        <v>6619</v>
      </c>
      <c r="B12056" s="12">
        <v>41315</v>
      </c>
      <c r="C12056" t="s">
        <v>10795</v>
      </c>
      <c r="D12056" s="11">
        <v>46180.4391203704</v>
      </c>
      <c r="E12056" t="s">
        <v>10796</v>
      </c>
      <c r="F12056" t="s">
        <v>6415</v>
      </c>
      <c r="G12056" t="s">
        <v>10788</v>
      </c>
      <c r="H12056" t="s">
        <v>6425</v>
      </c>
      <c r="I12056" t="s">
        <v>55</v>
      </c>
      <c r="J12056" t="s">
        <v>732</v>
      </c>
      <c r="K12056" t="s">
        <v>15801</v>
      </c>
      <c r="L12056" t="s">
        <v>15768</v>
      </c>
      <c r="M12056" t="s">
        <v>10791</v>
      </c>
      <c r="N12056" t="s">
        <v>6761</v>
      </c>
      <c r="O12056" t="s">
        <v>6762</v>
      </c>
      <c r="P12056">
        <v>2759900</v>
      </c>
      <c r="Q12056" t="s">
        <v>6867</v>
      </c>
      <c r="R12056" t="s">
        <v>6911</v>
      </c>
      <c r="S12056" s="12"/>
      <c r="T12056" s="13"/>
      <c r="U12056" t="s">
        <v>6636</v>
      </c>
    </row>
    <row r="12057" spans="1:21" x14ac:dyDescent="0.25">
      <c r="A12057" t="s">
        <v>6619</v>
      </c>
      <c r="B12057" s="12">
        <v>41533</v>
      </c>
      <c r="C12057" t="s">
        <v>10782</v>
      </c>
      <c r="D12057" s="11">
        <v>46184.525914351798</v>
      </c>
      <c r="E12057" t="s">
        <v>10783</v>
      </c>
      <c r="F12057" t="s">
        <v>6415</v>
      </c>
      <c r="G12057" t="s">
        <v>10784</v>
      </c>
      <c r="H12057" t="s">
        <v>6425</v>
      </c>
      <c r="I12057" t="s">
        <v>65</v>
      </c>
      <c r="J12057" t="s">
        <v>67</v>
      </c>
      <c r="K12057" t="s">
        <v>15795</v>
      </c>
      <c r="L12057" t="s">
        <v>15768</v>
      </c>
      <c r="M12057" t="s">
        <v>15796</v>
      </c>
      <c r="N12057" t="s">
        <v>6761</v>
      </c>
      <c r="O12057" t="s">
        <v>7185</v>
      </c>
      <c r="P12057">
        <v>4449000</v>
      </c>
      <c r="Q12057" t="s">
        <v>6636</v>
      </c>
      <c r="R12057" t="s">
        <v>6636</v>
      </c>
      <c r="S12057" s="12"/>
      <c r="T12057" s="13"/>
      <c r="U12057" t="s">
        <v>6629</v>
      </c>
    </row>
    <row r="12058" spans="1:21" x14ac:dyDescent="0.25">
      <c r="A12058" t="s">
        <v>6619</v>
      </c>
      <c r="B12058" s="12">
        <v>41533</v>
      </c>
      <c r="C12058" t="s">
        <v>10782</v>
      </c>
      <c r="D12058" s="11">
        <v>46184.525914351798</v>
      </c>
      <c r="E12058" t="s">
        <v>10783</v>
      </c>
      <c r="F12058" t="s">
        <v>6415</v>
      </c>
      <c r="G12058" t="s">
        <v>10786</v>
      </c>
      <c r="H12058" t="s">
        <v>6425</v>
      </c>
      <c r="I12058" t="s">
        <v>65</v>
      </c>
      <c r="J12058" t="s">
        <v>67</v>
      </c>
      <c r="K12058" t="s">
        <v>15795</v>
      </c>
      <c r="L12058" t="s">
        <v>15768</v>
      </c>
      <c r="M12058" t="s">
        <v>15796</v>
      </c>
      <c r="N12058" t="s">
        <v>6761</v>
      </c>
      <c r="O12058" t="s">
        <v>7185</v>
      </c>
      <c r="P12058">
        <v>4449000</v>
      </c>
      <c r="Q12058" t="s">
        <v>6636</v>
      </c>
      <c r="R12058" t="s">
        <v>6636</v>
      </c>
      <c r="S12058" s="12"/>
      <c r="T12058" s="13"/>
      <c r="U12058" t="s">
        <v>6629</v>
      </c>
    </row>
    <row r="12059" spans="1:21" x14ac:dyDescent="0.25">
      <c r="A12059" t="s">
        <v>6619</v>
      </c>
      <c r="B12059" s="12">
        <v>41533</v>
      </c>
      <c r="C12059" t="s">
        <v>10782</v>
      </c>
      <c r="D12059" s="11">
        <v>46184.525914351798</v>
      </c>
      <c r="E12059" t="s">
        <v>10783</v>
      </c>
      <c r="F12059" t="s">
        <v>6415</v>
      </c>
      <c r="G12059" t="s">
        <v>10787</v>
      </c>
      <c r="H12059" t="s">
        <v>6425</v>
      </c>
      <c r="I12059" t="s">
        <v>65</v>
      </c>
      <c r="J12059" t="s">
        <v>67</v>
      </c>
      <c r="K12059" t="s">
        <v>15795</v>
      </c>
      <c r="L12059" t="s">
        <v>15768</v>
      </c>
      <c r="M12059" t="s">
        <v>15796</v>
      </c>
      <c r="N12059" t="s">
        <v>6761</v>
      </c>
      <c r="O12059" t="s">
        <v>7185</v>
      </c>
      <c r="P12059">
        <v>4449000</v>
      </c>
      <c r="Q12059" t="s">
        <v>6636</v>
      </c>
      <c r="R12059" t="s">
        <v>6636</v>
      </c>
      <c r="S12059" s="12"/>
      <c r="T12059" s="13"/>
      <c r="U12059" t="s">
        <v>6629</v>
      </c>
    </row>
    <row r="12060" spans="1:21" x14ac:dyDescent="0.25">
      <c r="A12060" t="s">
        <v>6619</v>
      </c>
      <c r="B12060" s="12">
        <v>41533</v>
      </c>
      <c r="C12060" t="s">
        <v>10782</v>
      </c>
      <c r="D12060" s="11">
        <v>46184.525914351798</v>
      </c>
      <c r="E12060" t="s">
        <v>10783</v>
      </c>
      <c r="F12060" t="s">
        <v>6415</v>
      </c>
      <c r="G12060" t="s">
        <v>10788</v>
      </c>
      <c r="H12060" t="s">
        <v>6425</v>
      </c>
      <c r="I12060" t="s">
        <v>65</v>
      </c>
      <c r="J12060" t="s">
        <v>67</v>
      </c>
      <c r="K12060" t="s">
        <v>15795</v>
      </c>
      <c r="L12060" t="s">
        <v>15768</v>
      </c>
      <c r="M12060" t="s">
        <v>15796</v>
      </c>
      <c r="N12060" t="s">
        <v>6761</v>
      </c>
      <c r="O12060" t="s">
        <v>7185</v>
      </c>
      <c r="P12060">
        <v>4449000</v>
      </c>
      <c r="Q12060" t="s">
        <v>6636</v>
      </c>
      <c r="R12060" t="s">
        <v>6636</v>
      </c>
      <c r="S12060" s="12"/>
      <c r="T12060" s="13"/>
      <c r="U12060" t="s">
        <v>6629</v>
      </c>
    </row>
    <row r="12061" spans="1:21" x14ac:dyDescent="0.25">
      <c r="A12061" t="s">
        <v>6637</v>
      </c>
      <c r="B12061" s="12">
        <v>42518</v>
      </c>
      <c r="C12061" t="s">
        <v>15804</v>
      </c>
      <c r="D12061" s="11">
        <v>46184.534444444398</v>
      </c>
      <c r="E12061" t="s">
        <v>15805</v>
      </c>
      <c r="F12061" t="s">
        <v>6415</v>
      </c>
      <c r="G12061" t="s">
        <v>10784</v>
      </c>
      <c r="H12061" t="s">
        <v>6425</v>
      </c>
      <c r="I12061" t="s">
        <v>55</v>
      </c>
      <c r="J12061" t="s">
        <v>737</v>
      </c>
      <c r="K12061" t="s">
        <v>15806</v>
      </c>
      <c r="L12061" t="s">
        <v>15768</v>
      </c>
      <c r="M12061" t="s">
        <v>15807</v>
      </c>
      <c r="N12061" t="s">
        <v>6761</v>
      </c>
      <c r="O12061" t="s">
        <v>6762</v>
      </c>
      <c r="P12061">
        <v>2759900</v>
      </c>
      <c r="Q12061" t="s">
        <v>6636</v>
      </c>
      <c r="R12061" t="s">
        <v>6636</v>
      </c>
      <c r="S12061" s="12"/>
      <c r="T12061" s="13"/>
      <c r="U12061" t="s">
        <v>6629</v>
      </c>
    </row>
    <row r="12062" spans="1:21" x14ac:dyDescent="0.25">
      <c r="A12062" t="s">
        <v>6637</v>
      </c>
      <c r="B12062" s="12">
        <v>41537</v>
      </c>
      <c r="C12062" t="s">
        <v>15804</v>
      </c>
      <c r="D12062" s="11">
        <v>46184.534444444398</v>
      </c>
      <c r="E12062" t="s">
        <v>15805</v>
      </c>
      <c r="F12062" t="s">
        <v>6415</v>
      </c>
      <c r="G12062" t="s">
        <v>10784</v>
      </c>
      <c r="H12062" t="s">
        <v>6425</v>
      </c>
      <c r="I12062" t="s">
        <v>55</v>
      </c>
      <c r="J12062" t="s">
        <v>737</v>
      </c>
      <c r="K12062" t="s">
        <v>15808</v>
      </c>
      <c r="L12062" t="s">
        <v>15768</v>
      </c>
      <c r="M12062" t="s">
        <v>10800</v>
      </c>
      <c r="N12062" t="s">
        <v>6761</v>
      </c>
      <c r="O12062" t="s">
        <v>6762</v>
      </c>
      <c r="P12062">
        <v>2839900</v>
      </c>
      <c r="Q12062" t="s">
        <v>6636</v>
      </c>
      <c r="R12062" t="s">
        <v>6636</v>
      </c>
      <c r="S12062" s="12"/>
      <c r="T12062" s="13"/>
      <c r="U12062" t="s">
        <v>6629</v>
      </c>
    </row>
    <row r="12063" spans="1:21" x14ac:dyDescent="0.25">
      <c r="A12063" t="s">
        <v>6637</v>
      </c>
      <c r="B12063" s="12">
        <v>42518</v>
      </c>
      <c r="C12063" t="s">
        <v>15804</v>
      </c>
      <c r="D12063" s="11">
        <v>46184.534444444398</v>
      </c>
      <c r="E12063" t="s">
        <v>15805</v>
      </c>
      <c r="F12063" t="s">
        <v>6415</v>
      </c>
      <c r="G12063" t="s">
        <v>10786</v>
      </c>
      <c r="H12063" t="s">
        <v>6425</v>
      </c>
      <c r="I12063" t="s">
        <v>55</v>
      </c>
      <c r="J12063" t="s">
        <v>737</v>
      </c>
      <c r="K12063" t="s">
        <v>15806</v>
      </c>
      <c r="L12063" t="s">
        <v>15768</v>
      </c>
      <c r="M12063" t="s">
        <v>15807</v>
      </c>
      <c r="N12063" t="s">
        <v>6761</v>
      </c>
      <c r="O12063" t="s">
        <v>6762</v>
      </c>
      <c r="P12063">
        <v>2759900</v>
      </c>
      <c r="Q12063" t="s">
        <v>6636</v>
      </c>
      <c r="R12063" t="s">
        <v>6636</v>
      </c>
      <c r="S12063" s="12"/>
      <c r="T12063" s="13"/>
      <c r="U12063" t="s">
        <v>6629</v>
      </c>
    </row>
    <row r="12064" spans="1:21" x14ac:dyDescent="0.25">
      <c r="A12064" t="s">
        <v>6637</v>
      </c>
      <c r="B12064" s="12">
        <v>41537</v>
      </c>
      <c r="C12064" t="s">
        <v>15804</v>
      </c>
      <c r="D12064" s="11">
        <v>46184.534444444398</v>
      </c>
      <c r="E12064" t="s">
        <v>15805</v>
      </c>
      <c r="F12064" t="s">
        <v>6415</v>
      </c>
      <c r="G12064" t="s">
        <v>10786</v>
      </c>
      <c r="H12064" t="s">
        <v>6425</v>
      </c>
      <c r="I12064" t="s">
        <v>55</v>
      </c>
      <c r="J12064" t="s">
        <v>737</v>
      </c>
      <c r="K12064" t="s">
        <v>15808</v>
      </c>
      <c r="L12064" t="s">
        <v>15768</v>
      </c>
      <c r="M12064" t="s">
        <v>10800</v>
      </c>
      <c r="N12064" t="s">
        <v>6761</v>
      </c>
      <c r="O12064" t="s">
        <v>6762</v>
      </c>
      <c r="P12064">
        <v>2839900</v>
      </c>
      <c r="Q12064" t="s">
        <v>6636</v>
      </c>
      <c r="R12064" t="s">
        <v>6636</v>
      </c>
      <c r="S12064" s="12"/>
      <c r="T12064" s="13"/>
      <c r="U12064" t="s">
        <v>6629</v>
      </c>
    </row>
    <row r="12065" spans="1:21" x14ac:dyDescent="0.25">
      <c r="A12065" t="s">
        <v>6637</v>
      </c>
      <c r="B12065" s="12">
        <v>42518</v>
      </c>
      <c r="C12065" t="s">
        <v>15804</v>
      </c>
      <c r="D12065" s="11">
        <v>46184.534444444398</v>
      </c>
      <c r="E12065" t="s">
        <v>15805</v>
      </c>
      <c r="F12065" t="s">
        <v>6415</v>
      </c>
      <c r="G12065" t="s">
        <v>10787</v>
      </c>
      <c r="H12065" t="s">
        <v>6425</v>
      </c>
      <c r="I12065" t="s">
        <v>55</v>
      </c>
      <c r="J12065" t="s">
        <v>737</v>
      </c>
      <c r="K12065" t="s">
        <v>15806</v>
      </c>
      <c r="L12065" t="s">
        <v>15768</v>
      </c>
      <c r="M12065" t="s">
        <v>15807</v>
      </c>
      <c r="N12065" t="s">
        <v>6761</v>
      </c>
      <c r="O12065" t="s">
        <v>6762</v>
      </c>
      <c r="P12065">
        <v>2759900</v>
      </c>
      <c r="Q12065" t="s">
        <v>6636</v>
      </c>
      <c r="R12065" t="s">
        <v>6636</v>
      </c>
      <c r="S12065" s="12"/>
      <c r="T12065" s="13"/>
      <c r="U12065" t="s">
        <v>6629</v>
      </c>
    </row>
    <row r="12066" spans="1:21" x14ac:dyDescent="0.25">
      <c r="A12066" t="s">
        <v>6637</v>
      </c>
      <c r="B12066" s="12">
        <v>41537</v>
      </c>
      <c r="C12066" t="s">
        <v>15804</v>
      </c>
      <c r="D12066" s="11">
        <v>46184.534444444398</v>
      </c>
      <c r="E12066" t="s">
        <v>15805</v>
      </c>
      <c r="F12066" t="s">
        <v>6415</v>
      </c>
      <c r="G12066" t="s">
        <v>10787</v>
      </c>
      <c r="H12066" t="s">
        <v>6425</v>
      </c>
      <c r="I12066" t="s">
        <v>55</v>
      </c>
      <c r="J12066" t="s">
        <v>737</v>
      </c>
      <c r="K12066" t="s">
        <v>15808</v>
      </c>
      <c r="L12066" t="s">
        <v>15768</v>
      </c>
      <c r="M12066" t="s">
        <v>10800</v>
      </c>
      <c r="N12066" t="s">
        <v>6761</v>
      </c>
      <c r="O12066" t="s">
        <v>6762</v>
      </c>
      <c r="P12066">
        <v>2839900</v>
      </c>
      <c r="Q12066" t="s">
        <v>6636</v>
      </c>
      <c r="R12066" t="s">
        <v>6636</v>
      </c>
      <c r="S12066" s="12"/>
      <c r="T12066" s="13"/>
      <c r="U12066" t="s">
        <v>6629</v>
      </c>
    </row>
    <row r="12067" spans="1:21" x14ac:dyDescent="0.25">
      <c r="A12067" t="s">
        <v>6637</v>
      </c>
      <c r="B12067" s="12">
        <v>42518</v>
      </c>
      <c r="C12067" t="s">
        <v>15804</v>
      </c>
      <c r="D12067" s="11">
        <v>46184.534444444398</v>
      </c>
      <c r="E12067" t="s">
        <v>15805</v>
      </c>
      <c r="F12067" t="s">
        <v>6415</v>
      </c>
      <c r="G12067" t="s">
        <v>10788</v>
      </c>
      <c r="H12067" t="s">
        <v>6425</v>
      </c>
      <c r="I12067" t="s">
        <v>55</v>
      </c>
      <c r="J12067" t="s">
        <v>737</v>
      </c>
      <c r="K12067" t="s">
        <v>15806</v>
      </c>
      <c r="L12067" t="s">
        <v>15768</v>
      </c>
      <c r="M12067" t="s">
        <v>15807</v>
      </c>
      <c r="N12067" t="s">
        <v>6761</v>
      </c>
      <c r="O12067" t="s">
        <v>6762</v>
      </c>
      <c r="P12067">
        <v>2759900</v>
      </c>
      <c r="Q12067" t="s">
        <v>6636</v>
      </c>
      <c r="R12067" t="s">
        <v>6636</v>
      </c>
      <c r="S12067" s="12"/>
      <c r="T12067" s="13"/>
      <c r="U12067" t="s">
        <v>6629</v>
      </c>
    </row>
    <row r="12068" spans="1:21" x14ac:dyDescent="0.25">
      <c r="A12068" t="s">
        <v>6637</v>
      </c>
      <c r="B12068" s="12">
        <v>41537</v>
      </c>
      <c r="C12068" t="s">
        <v>15804</v>
      </c>
      <c r="D12068" s="11">
        <v>46184.534444444398</v>
      </c>
      <c r="E12068" t="s">
        <v>15805</v>
      </c>
      <c r="F12068" t="s">
        <v>6415</v>
      </c>
      <c r="G12068" t="s">
        <v>10788</v>
      </c>
      <c r="H12068" t="s">
        <v>6425</v>
      </c>
      <c r="I12068" t="s">
        <v>55</v>
      </c>
      <c r="J12068" t="s">
        <v>737</v>
      </c>
      <c r="K12068" t="s">
        <v>15808</v>
      </c>
      <c r="L12068" t="s">
        <v>15768</v>
      </c>
      <c r="M12068" t="s">
        <v>10800</v>
      </c>
      <c r="N12068" t="s">
        <v>6761</v>
      </c>
      <c r="O12068" t="s">
        <v>6762</v>
      </c>
      <c r="P12068">
        <v>2839900</v>
      </c>
      <c r="Q12068" t="s">
        <v>6636</v>
      </c>
      <c r="R12068" t="s">
        <v>6636</v>
      </c>
      <c r="S12068" s="12"/>
      <c r="T12068" s="13"/>
      <c r="U12068" t="s">
        <v>6629</v>
      </c>
    </row>
    <row r="12069" spans="1:21" x14ac:dyDescent="0.25">
      <c r="A12069" t="s">
        <v>6619</v>
      </c>
      <c r="B12069" s="12">
        <v>41633</v>
      </c>
      <c r="C12069" t="s">
        <v>10801</v>
      </c>
      <c r="D12069" s="11">
        <v>46185.745891203696</v>
      </c>
      <c r="E12069" t="s">
        <v>10802</v>
      </c>
      <c r="F12069" t="s">
        <v>6415</v>
      </c>
      <c r="G12069" t="s">
        <v>10784</v>
      </c>
      <c r="H12069" t="s">
        <v>6425</v>
      </c>
      <c r="I12069" t="s">
        <v>65</v>
      </c>
      <c r="J12069" t="s">
        <v>573</v>
      </c>
      <c r="K12069" t="s">
        <v>15809</v>
      </c>
      <c r="L12069" t="s">
        <v>15768</v>
      </c>
      <c r="M12069" t="s">
        <v>10803</v>
      </c>
      <c r="N12069" t="s">
        <v>6761</v>
      </c>
      <c r="O12069" t="s">
        <v>6762</v>
      </c>
      <c r="P12069">
        <v>3029900</v>
      </c>
      <c r="Q12069" t="s">
        <v>6778</v>
      </c>
      <c r="R12069" t="s">
        <v>6779</v>
      </c>
      <c r="S12069" s="12"/>
      <c r="T12069" s="13"/>
      <c r="U12069" t="s">
        <v>6629</v>
      </c>
    </row>
    <row r="12070" spans="1:21" x14ac:dyDescent="0.25">
      <c r="A12070" t="s">
        <v>6619</v>
      </c>
      <c r="B12070" s="12">
        <v>41633</v>
      </c>
      <c r="C12070" t="s">
        <v>10801</v>
      </c>
      <c r="D12070" s="11">
        <v>46185.745891203696</v>
      </c>
      <c r="E12070" t="s">
        <v>10802</v>
      </c>
      <c r="F12070" t="s">
        <v>6415</v>
      </c>
      <c r="G12070" t="s">
        <v>10786</v>
      </c>
      <c r="H12070" t="s">
        <v>6425</v>
      </c>
      <c r="I12070" t="s">
        <v>65</v>
      </c>
      <c r="J12070" t="s">
        <v>573</v>
      </c>
      <c r="K12070" t="s">
        <v>15809</v>
      </c>
      <c r="L12070" t="s">
        <v>15768</v>
      </c>
      <c r="M12070" t="s">
        <v>10803</v>
      </c>
      <c r="N12070" t="s">
        <v>6761</v>
      </c>
      <c r="O12070" t="s">
        <v>6762</v>
      </c>
      <c r="P12070">
        <v>3029900</v>
      </c>
      <c r="Q12070" t="s">
        <v>6778</v>
      </c>
      <c r="R12070" t="s">
        <v>6779</v>
      </c>
      <c r="S12070" s="12"/>
      <c r="T12070" s="13"/>
      <c r="U12070" t="s">
        <v>6629</v>
      </c>
    </row>
    <row r="12071" spans="1:21" x14ac:dyDescent="0.25">
      <c r="A12071" t="s">
        <v>6619</v>
      </c>
      <c r="B12071" s="12">
        <v>41633</v>
      </c>
      <c r="C12071" t="s">
        <v>10801</v>
      </c>
      <c r="D12071" s="11">
        <v>46185.745891203696</v>
      </c>
      <c r="E12071" t="s">
        <v>10802</v>
      </c>
      <c r="F12071" t="s">
        <v>6415</v>
      </c>
      <c r="G12071" t="s">
        <v>10787</v>
      </c>
      <c r="H12071" t="s">
        <v>6425</v>
      </c>
      <c r="I12071" t="s">
        <v>65</v>
      </c>
      <c r="J12071" t="s">
        <v>573</v>
      </c>
      <c r="K12071" t="s">
        <v>15809</v>
      </c>
      <c r="L12071" t="s">
        <v>15768</v>
      </c>
      <c r="M12071" t="s">
        <v>10803</v>
      </c>
      <c r="N12071" t="s">
        <v>6761</v>
      </c>
      <c r="O12071" t="s">
        <v>6762</v>
      </c>
      <c r="P12071">
        <v>3029900</v>
      </c>
      <c r="Q12071" t="s">
        <v>6778</v>
      </c>
      <c r="R12071" t="s">
        <v>6779</v>
      </c>
      <c r="S12071" s="12"/>
      <c r="T12071" s="13"/>
      <c r="U12071" t="s">
        <v>6629</v>
      </c>
    </row>
    <row r="12072" spans="1:21" x14ac:dyDescent="0.25">
      <c r="A12072" t="s">
        <v>6619</v>
      </c>
      <c r="B12072" s="12">
        <v>41633</v>
      </c>
      <c r="C12072" t="s">
        <v>10801</v>
      </c>
      <c r="D12072" s="11">
        <v>46185.745891203696</v>
      </c>
      <c r="E12072" t="s">
        <v>10802</v>
      </c>
      <c r="F12072" t="s">
        <v>6415</v>
      </c>
      <c r="G12072" t="s">
        <v>10788</v>
      </c>
      <c r="H12072" t="s">
        <v>6425</v>
      </c>
      <c r="I12072" t="s">
        <v>65</v>
      </c>
      <c r="J12072" t="s">
        <v>573</v>
      </c>
      <c r="K12072" t="s">
        <v>15809</v>
      </c>
      <c r="L12072" t="s">
        <v>15768</v>
      </c>
      <c r="M12072" t="s">
        <v>10803</v>
      </c>
      <c r="N12072" t="s">
        <v>6761</v>
      </c>
      <c r="O12072" t="s">
        <v>6762</v>
      </c>
      <c r="P12072">
        <v>3029900</v>
      </c>
      <c r="Q12072" t="s">
        <v>6778</v>
      </c>
      <c r="R12072" t="s">
        <v>6779</v>
      </c>
      <c r="S12072" s="12"/>
      <c r="T12072" s="13"/>
      <c r="U12072" t="s">
        <v>6629</v>
      </c>
    </row>
    <row r="12073" spans="1:21" x14ac:dyDescent="0.25">
      <c r="A12073" t="s">
        <v>6637</v>
      </c>
      <c r="B12073" s="12">
        <v>41685</v>
      </c>
      <c r="C12073" t="s">
        <v>15810</v>
      </c>
      <c r="D12073" s="11">
        <v>46186.551828703698</v>
      </c>
      <c r="E12073" t="s">
        <v>15811</v>
      </c>
      <c r="F12073" t="s">
        <v>6415</v>
      </c>
      <c r="G12073" t="s">
        <v>10784</v>
      </c>
      <c r="H12073" t="s">
        <v>6425</v>
      </c>
      <c r="I12073" t="s">
        <v>65</v>
      </c>
      <c r="J12073" t="s">
        <v>67</v>
      </c>
      <c r="K12073" t="s">
        <v>15812</v>
      </c>
      <c r="L12073" t="s">
        <v>15768</v>
      </c>
      <c r="M12073" t="s">
        <v>10821</v>
      </c>
      <c r="N12073" t="s">
        <v>6761</v>
      </c>
      <c r="O12073" t="s">
        <v>6762</v>
      </c>
      <c r="P12073">
        <v>2939900</v>
      </c>
      <c r="Q12073" t="s">
        <v>6636</v>
      </c>
      <c r="R12073" t="s">
        <v>6636</v>
      </c>
      <c r="S12073" s="12"/>
      <c r="T12073" s="13"/>
      <c r="U12073" t="s">
        <v>6636</v>
      </c>
    </row>
    <row r="12074" spans="1:21" x14ac:dyDescent="0.25">
      <c r="A12074" t="s">
        <v>6637</v>
      </c>
      <c r="B12074" s="12">
        <v>41685</v>
      </c>
      <c r="C12074" t="s">
        <v>15810</v>
      </c>
      <c r="D12074" s="11">
        <v>46186.551828703698</v>
      </c>
      <c r="E12074" t="s">
        <v>15811</v>
      </c>
      <c r="F12074" t="s">
        <v>6415</v>
      </c>
      <c r="G12074" t="s">
        <v>10786</v>
      </c>
      <c r="H12074" t="s">
        <v>6425</v>
      </c>
      <c r="I12074" t="s">
        <v>65</v>
      </c>
      <c r="J12074" t="s">
        <v>67</v>
      </c>
      <c r="K12074" t="s">
        <v>15812</v>
      </c>
      <c r="L12074" t="s">
        <v>15768</v>
      </c>
      <c r="M12074" t="s">
        <v>10821</v>
      </c>
      <c r="N12074" t="s">
        <v>6761</v>
      </c>
      <c r="O12074" t="s">
        <v>6762</v>
      </c>
      <c r="P12074">
        <v>2939900</v>
      </c>
      <c r="Q12074" t="s">
        <v>6636</v>
      </c>
      <c r="R12074" t="s">
        <v>6636</v>
      </c>
      <c r="S12074" s="12"/>
      <c r="T12074" s="13"/>
      <c r="U12074" t="s">
        <v>6636</v>
      </c>
    </row>
    <row r="12075" spans="1:21" x14ac:dyDescent="0.25">
      <c r="A12075" t="s">
        <v>6637</v>
      </c>
      <c r="B12075" s="12">
        <v>41685</v>
      </c>
      <c r="C12075" t="s">
        <v>15810</v>
      </c>
      <c r="D12075" s="11">
        <v>46186.551828703698</v>
      </c>
      <c r="E12075" t="s">
        <v>15811</v>
      </c>
      <c r="F12075" t="s">
        <v>6415</v>
      </c>
      <c r="G12075" t="s">
        <v>10787</v>
      </c>
      <c r="H12075" t="s">
        <v>6425</v>
      </c>
      <c r="I12075" t="s">
        <v>65</v>
      </c>
      <c r="J12075" t="s">
        <v>67</v>
      </c>
      <c r="K12075" t="s">
        <v>15812</v>
      </c>
      <c r="L12075" t="s">
        <v>15768</v>
      </c>
      <c r="M12075" t="s">
        <v>10821</v>
      </c>
      <c r="N12075" t="s">
        <v>6761</v>
      </c>
      <c r="O12075" t="s">
        <v>6762</v>
      </c>
      <c r="P12075">
        <v>2939900</v>
      </c>
      <c r="Q12075" t="s">
        <v>6636</v>
      </c>
      <c r="R12075" t="s">
        <v>6636</v>
      </c>
      <c r="S12075" s="12"/>
      <c r="T12075" s="13"/>
      <c r="U12075" t="s">
        <v>6636</v>
      </c>
    </row>
    <row r="12076" spans="1:21" x14ac:dyDescent="0.25">
      <c r="A12076" t="s">
        <v>6637</v>
      </c>
      <c r="B12076" s="12">
        <v>41685</v>
      </c>
      <c r="C12076" t="s">
        <v>15810</v>
      </c>
      <c r="D12076" s="11">
        <v>46186.551828703698</v>
      </c>
      <c r="E12076" t="s">
        <v>15811</v>
      </c>
      <c r="F12076" t="s">
        <v>6415</v>
      </c>
      <c r="G12076" t="s">
        <v>10788</v>
      </c>
      <c r="H12076" t="s">
        <v>6425</v>
      </c>
      <c r="I12076" t="s">
        <v>65</v>
      </c>
      <c r="J12076" t="s">
        <v>67</v>
      </c>
      <c r="K12076" t="s">
        <v>15812</v>
      </c>
      <c r="L12076" t="s">
        <v>15768</v>
      </c>
      <c r="M12076" t="s">
        <v>10821</v>
      </c>
      <c r="N12076" t="s">
        <v>6761</v>
      </c>
      <c r="O12076" t="s">
        <v>6762</v>
      </c>
      <c r="P12076">
        <v>2939900</v>
      </c>
      <c r="Q12076" t="s">
        <v>6636</v>
      </c>
      <c r="R12076" t="s">
        <v>6636</v>
      </c>
      <c r="S12076" s="12"/>
      <c r="T12076" s="13"/>
      <c r="U12076" t="s">
        <v>6636</v>
      </c>
    </row>
    <row r="12077" spans="1:21" x14ac:dyDescent="0.25">
      <c r="A12077" t="s">
        <v>6619</v>
      </c>
      <c r="B12077" s="12">
        <v>41685</v>
      </c>
      <c r="C12077" t="s">
        <v>15810</v>
      </c>
      <c r="D12077" s="11">
        <v>46186.643854166701</v>
      </c>
      <c r="E12077" t="s">
        <v>15811</v>
      </c>
      <c r="F12077" t="s">
        <v>6415</v>
      </c>
      <c r="G12077" t="s">
        <v>10784</v>
      </c>
      <c r="H12077" t="s">
        <v>6425</v>
      </c>
      <c r="I12077" t="s">
        <v>65</v>
      </c>
      <c r="J12077" t="s">
        <v>67</v>
      </c>
      <c r="K12077" t="s">
        <v>15812</v>
      </c>
      <c r="L12077" t="s">
        <v>15768</v>
      </c>
      <c r="M12077" t="s">
        <v>10821</v>
      </c>
      <c r="N12077" t="s">
        <v>6761</v>
      </c>
      <c r="O12077" t="s">
        <v>6762</v>
      </c>
      <c r="P12077">
        <v>2939900</v>
      </c>
      <c r="Q12077" t="s">
        <v>6636</v>
      </c>
      <c r="R12077" t="s">
        <v>6636</v>
      </c>
      <c r="S12077" s="12"/>
      <c r="T12077" s="13"/>
      <c r="U12077" t="s">
        <v>6636</v>
      </c>
    </row>
    <row r="12078" spans="1:21" x14ac:dyDescent="0.25">
      <c r="A12078" t="s">
        <v>6619</v>
      </c>
      <c r="B12078" s="12">
        <v>41685</v>
      </c>
      <c r="C12078" t="s">
        <v>15810</v>
      </c>
      <c r="D12078" s="11">
        <v>46186.643854166701</v>
      </c>
      <c r="E12078" t="s">
        <v>15811</v>
      </c>
      <c r="F12078" t="s">
        <v>6415</v>
      </c>
      <c r="G12078" t="s">
        <v>10786</v>
      </c>
      <c r="H12078" t="s">
        <v>6425</v>
      </c>
      <c r="I12078" t="s">
        <v>65</v>
      </c>
      <c r="J12078" t="s">
        <v>67</v>
      </c>
      <c r="K12078" t="s">
        <v>15812</v>
      </c>
      <c r="L12078" t="s">
        <v>15768</v>
      </c>
      <c r="M12078" t="s">
        <v>10821</v>
      </c>
      <c r="N12078" t="s">
        <v>6761</v>
      </c>
      <c r="O12078" t="s">
        <v>6762</v>
      </c>
      <c r="P12078">
        <v>2939900</v>
      </c>
      <c r="Q12078" t="s">
        <v>6636</v>
      </c>
      <c r="R12078" t="s">
        <v>6636</v>
      </c>
      <c r="S12078" s="12"/>
      <c r="T12078" s="13"/>
      <c r="U12078" t="s">
        <v>6636</v>
      </c>
    </row>
    <row r="12079" spans="1:21" x14ac:dyDescent="0.25">
      <c r="A12079" t="s">
        <v>6619</v>
      </c>
      <c r="B12079" s="12">
        <v>41685</v>
      </c>
      <c r="C12079" t="s">
        <v>15810</v>
      </c>
      <c r="D12079" s="11">
        <v>46186.643854166701</v>
      </c>
      <c r="E12079" t="s">
        <v>15811</v>
      </c>
      <c r="F12079" t="s">
        <v>6415</v>
      </c>
      <c r="G12079" t="s">
        <v>10787</v>
      </c>
      <c r="H12079" t="s">
        <v>6425</v>
      </c>
      <c r="I12079" t="s">
        <v>65</v>
      </c>
      <c r="J12079" t="s">
        <v>67</v>
      </c>
      <c r="K12079" t="s">
        <v>15812</v>
      </c>
      <c r="L12079" t="s">
        <v>15768</v>
      </c>
      <c r="M12079" t="s">
        <v>10821</v>
      </c>
      <c r="N12079" t="s">
        <v>6761</v>
      </c>
      <c r="O12079" t="s">
        <v>6762</v>
      </c>
      <c r="P12079">
        <v>2939900</v>
      </c>
      <c r="Q12079" t="s">
        <v>6636</v>
      </c>
      <c r="R12079" t="s">
        <v>6636</v>
      </c>
      <c r="S12079" s="12"/>
      <c r="T12079" s="13"/>
      <c r="U12079" t="s">
        <v>6636</v>
      </c>
    </row>
    <row r="12080" spans="1:21" x14ac:dyDescent="0.25">
      <c r="A12080" t="s">
        <v>6619</v>
      </c>
      <c r="B12080" s="12">
        <v>41685</v>
      </c>
      <c r="C12080" t="s">
        <v>15810</v>
      </c>
      <c r="D12080" s="11">
        <v>46186.643854166701</v>
      </c>
      <c r="E12080" t="s">
        <v>15811</v>
      </c>
      <c r="F12080" t="s">
        <v>6415</v>
      </c>
      <c r="G12080" t="s">
        <v>10788</v>
      </c>
      <c r="H12080" t="s">
        <v>6425</v>
      </c>
      <c r="I12080" t="s">
        <v>65</v>
      </c>
      <c r="J12080" t="s">
        <v>67</v>
      </c>
      <c r="K12080" t="s">
        <v>15812</v>
      </c>
      <c r="L12080" t="s">
        <v>15768</v>
      </c>
      <c r="M12080" t="s">
        <v>10821</v>
      </c>
      <c r="N12080" t="s">
        <v>6761</v>
      </c>
      <c r="O12080" t="s">
        <v>6762</v>
      </c>
      <c r="P12080">
        <v>2939900</v>
      </c>
      <c r="Q12080" t="s">
        <v>6636</v>
      </c>
      <c r="R12080" t="s">
        <v>6636</v>
      </c>
      <c r="S12080" s="12"/>
      <c r="T12080" s="13"/>
      <c r="U12080" t="s">
        <v>6636</v>
      </c>
    </row>
    <row r="12081" spans="1:21" x14ac:dyDescent="0.25">
      <c r="A12081" t="s">
        <v>6637</v>
      </c>
      <c r="B12081" s="12">
        <v>41728</v>
      </c>
      <c r="C12081" t="s">
        <v>15813</v>
      </c>
      <c r="D12081" s="11">
        <v>46187.428587962997</v>
      </c>
      <c r="E12081" t="s">
        <v>15814</v>
      </c>
      <c r="F12081" t="s">
        <v>6415</v>
      </c>
      <c r="G12081" t="s">
        <v>10784</v>
      </c>
      <c r="H12081" t="s">
        <v>6425</v>
      </c>
      <c r="I12081" t="s">
        <v>65</v>
      </c>
      <c r="J12081" t="s">
        <v>636</v>
      </c>
      <c r="K12081" t="s">
        <v>15771</v>
      </c>
      <c r="L12081" t="s">
        <v>15768</v>
      </c>
      <c r="M12081" t="s">
        <v>15772</v>
      </c>
      <c r="N12081" t="s">
        <v>6761</v>
      </c>
      <c r="O12081" t="s">
        <v>6762</v>
      </c>
      <c r="P12081">
        <v>2759900</v>
      </c>
      <c r="Q12081" t="s">
        <v>6636</v>
      </c>
      <c r="R12081" t="s">
        <v>6636</v>
      </c>
      <c r="S12081" s="12"/>
      <c r="T12081" s="13"/>
      <c r="U12081" t="s">
        <v>6636</v>
      </c>
    </row>
    <row r="12082" spans="1:21" x14ac:dyDescent="0.25">
      <c r="A12082" t="s">
        <v>6637</v>
      </c>
      <c r="B12082" s="12">
        <v>41728</v>
      </c>
      <c r="C12082" t="s">
        <v>15813</v>
      </c>
      <c r="D12082" s="11">
        <v>46187.428587962997</v>
      </c>
      <c r="E12082" t="s">
        <v>15814</v>
      </c>
      <c r="F12082" t="s">
        <v>6415</v>
      </c>
      <c r="G12082" t="s">
        <v>10786</v>
      </c>
      <c r="H12082" t="s">
        <v>6425</v>
      </c>
      <c r="I12082" t="s">
        <v>65</v>
      </c>
      <c r="J12082" t="s">
        <v>636</v>
      </c>
      <c r="K12082" t="s">
        <v>15771</v>
      </c>
      <c r="L12082" t="s">
        <v>15768</v>
      </c>
      <c r="M12082" t="s">
        <v>15772</v>
      </c>
      <c r="N12082" t="s">
        <v>6761</v>
      </c>
      <c r="O12082" t="s">
        <v>6762</v>
      </c>
      <c r="P12082">
        <v>2759900</v>
      </c>
      <c r="Q12082" t="s">
        <v>6636</v>
      </c>
      <c r="R12082" t="s">
        <v>6636</v>
      </c>
      <c r="S12082" s="12"/>
      <c r="T12082" s="13"/>
      <c r="U12082" t="s">
        <v>6636</v>
      </c>
    </row>
    <row r="12083" spans="1:21" x14ac:dyDescent="0.25">
      <c r="A12083" t="s">
        <v>6637</v>
      </c>
      <c r="B12083" s="12">
        <v>41728</v>
      </c>
      <c r="C12083" t="s">
        <v>15813</v>
      </c>
      <c r="D12083" s="11">
        <v>46187.428587962997</v>
      </c>
      <c r="E12083" t="s">
        <v>15814</v>
      </c>
      <c r="F12083" t="s">
        <v>6415</v>
      </c>
      <c r="G12083" t="s">
        <v>10787</v>
      </c>
      <c r="H12083" t="s">
        <v>6425</v>
      </c>
      <c r="I12083" t="s">
        <v>65</v>
      </c>
      <c r="J12083" t="s">
        <v>636</v>
      </c>
      <c r="K12083" t="s">
        <v>15771</v>
      </c>
      <c r="L12083" t="s">
        <v>15768</v>
      </c>
      <c r="M12083" t="s">
        <v>15772</v>
      </c>
      <c r="N12083" t="s">
        <v>6761</v>
      </c>
      <c r="O12083" t="s">
        <v>6762</v>
      </c>
      <c r="P12083">
        <v>2759900</v>
      </c>
      <c r="Q12083" t="s">
        <v>6636</v>
      </c>
      <c r="R12083" t="s">
        <v>6636</v>
      </c>
      <c r="S12083" s="12"/>
      <c r="T12083" s="13"/>
      <c r="U12083" t="s">
        <v>6636</v>
      </c>
    </row>
    <row r="12084" spans="1:21" x14ac:dyDescent="0.25">
      <c r="A12084" t="s">
        <v>6637</v>
      </c>
      <c r="B12084" s="12">
        <v>41728</v>
      </c>
      <c r="C12084" t="s">
        <v>15813</v>
      </c>
      <c r="D12084" s="11">
        <v>46187.428587962997</v>
      </c>
      <c r="E12084" t="s">
        <v>15814</v>
      </c>
      <c r="F12084" t="s">
        <v>6415</v>
      </c>
      <c r="G12084" t="s">
        <v>10788</v>
      </c>
      <c r="H12084" t="s">
        <v>6425</v>
      </c>
      <c r="I12084" t="s">
        <v>65</v>
      </c>
      <c r="J12084" t="s">
        <v>636</v>
      </c>
      <c r="K12084" t="s">
        <v>15771</v>
      </c>
      <c r="L12084" t="s">
        <v>15768</v>
      </c>
      <c r="M12084" t="s">
        <v>15772</v>
      </c>
      <c r="N12084" t="s">
        <v>6761</v>
      </c>
      <c r="O12084" t="s">
        <v>6762</v>
      </c>
      <c r="P12084">
        <v>2759900</v>
      </c>
      <c r="Q12084" t="s">
        <v>6636</v>
      </c>
      <c r="R12084" t="s">
        <v>6636</v>
      </c>
      <c r="S12084" s="12"/>
      <c r="T12084" s="13"/>
      <c r="U12084" t="s">
        <v>6636</v>
      </c>
    </row>
    <row r="12085" spans="1:21" x14ac:dyDescent="0.25">
      <c r="A12085" t="s">
        <v>6619</v>
      </c>
      <c r="B12085" s="12">
        <v>41728</v>
      </c>
      <c r="C12085" t="s">
        <v>15813</v>
      </c>
      <c r="D12085" s="11">
        <v>46187.466724537</v>
      </c>
      <c r="E12085" t="s">
        <v>15814</v>
      </c>
      <c r="F12085" t="s">
        <v>6415</v>
      </c>
      <c r="G12085" t="s">
        <v>10784</v>
      </c>
      <c r="H12085" t="s">
        <v>6425</v>
      </c>
      <c r="I12085" t="s">
        <v>65</v>
      </c>
      <c r="J12085" t="s">
        <v>636</v>
      </c>
      <c r="K12085" t="s">
        <v>15771</v>
      </c>
      <c r="L12085" t="s">
        <v>15768</v>
      </c>
      <c r="M12085" t="s">
        <v>15772</v>
      </c>
      <c r="N12085" t="s">
        <v>6761</v>
      </c>
      <c r="O12085" t="s">
        <v>6762</v>
      </c>
      <c r="P12085">
        <v>2759900</v>
      </c>
      <c r="Q12085" t="s">
        <v>6636</v>
      </c>
      <c r="R12085" t="s">
        <v>6636</v>
      </c>
      <c r="S12085" s="12"/>
      <c r="T12085" s="13"/>
      <c r="U12085" t="s">
        <v>6636</v>
      </c>
    </row>
    <row r="12086" spans="1:21" x14ac:dyDescent="0.25">
      <c r="A12086" t="s">
        <v>6619</v>
      </c>
      <c r="B12086" s="12">
        <v>41728</v>
      </c>
      <c r="C12086" t="s">
        <v>15813</v>
      </c>
      <c r="D12086" s="11">
        <v>46187.466724537</v>
      </c>
      <c r="E12086" t="s">
        <v>15814</v>
      </c>
      <c r="F12086" t="s">
        <v>6415</v>
      </c>
      <c r="G12086" t="s">
        <v>10786</v>
      </c>
      <c r="H12086" t="s">
        <v>6425</v>
      </c>
      <c r="I12086" t="s">
        <v>65</v>
      </c>
      <c r="J12086" t="s">
        <v>636</v>
      </c>
      <c r="K12086" t="s">
        <v>15771</v>
      </c>
      <c r="L12086" t="s">
        <v>15768</v>
      </c>
      <c r="M12086" t="s">
        <v>15772</v>
      </c>
      <c r="N12086" t="s">
        <v>6761</v>
      </c>
      <c r="O12086" t="s">
        <v>6762</v>
      </c>
      <c r="P12086">
        <v>2759900</v>
      </c>
      <c r="Q12086" t="s">
        <v>6636</v>
      </c>
      <c r="R12086" t="s">
        <v>6636</v>
      </c>
      <c r="S12086" s="12"/>
      <c r="T12086" s="13"/>
      <c r="U12086" t="s">
        <v>6636</v>
      </c>
    </row>
    <row r="12087" spans="1:21" x14ac:dyDescent="0.25">
      <c r="A12087" t="s">
        <v>6619</v>
      </c>
      <c r="B12087" s="12">
        <v>41728</v>
      </c>
      <c r="C12087" t="s">
        <v>15813</v>
      </c>
      <c r="D12087" s="11">
        <v>46187.466724537</v>
      </c>
      <c r="E12087" t="s">
        <v>15814</v>
      </c>
      <c r="F12087" t="s">
        <v>6415</v>
      </c>
      <c r="G12087" t="s">
        <v>10787</v>
      </c>
      <c r="H12087" t="s">
        <v>6425</v>
      </c>
      <c r="I12087" t="s">
        <v>65</v>
      </c>
      <c r="J12087" t="s">
        <v>636</v>
      </c>
      <c r="K12087" t="s">
        <v>15771</v>
      </c>
      <c r="L12087" t="s">
        <v>15768</v>
      </c>
      <c r="M12087" t="s">
        <v>15772</v>
      </c>
      <c r="N12087" t="s">
        <v>6761</v>
      </c>
      <c r="O12087" t="s">
        <v>6762</v>
      </c>
      <c r="P12087">
        <v>2759900</v>
      </c>
      <c r="Q12087" t="s">
        <v>6636</v>
      </c>
      <c r="R12087" t="s">
        <v>6636</v>
      </c>
      <c r="S12087" s="12"/>
      <c r="T12087" s="13"/>
      <c r="U12087" t="s">
        <v>6636</v>
      </c>
    </row>
    <row r="12088" spans="1:21" x14ac:dyDescent="0.25">
      <c r="A12088" t="s">
        <v>6619</v>
      </c>
      <c r="B12088" s="12">
        <v>41728</v>
      </c>
      <c r="C12088" t="s">
        <v>15813</v>
      </c>
      <c r="D12088" s="11">
        <v>46187.466724537</v>
      </c>
      <c r="E12088" t="s">
        <v>15814</v>
      </c>
      <c r="F12088" t="s">
        <v>6415</v>
      </c>
      <c r="G12088" t="s">
        <v>10788</v>
      </c>
      <c r="H12088" t="s">
        <v>6425</v>
      </c>
      <c r="I12088" t="s">
        <v>65</v>
      </c>
      <c r="J12088" t="s">
        <v>636</v>
      </c>
      <c r="K12088" t="s">
        <v>15771</v>
      </c>
      <c r="L12088" t="s">
        <v>15768</v>
      </c>
      <c r="M12088" t="s">
        <v>15772</v>
      </c>
      <c r="N12088" t="s">
        <v>6761</v>
      </c>
      <c r="O12088" t="s">
        <v>6762</v>
      </c>
      <c r="P12088">
        <v>2759900</v>
      </c>
      <c r="Q12088" t="s">
        <v>6636</v>
      </c>
      <c r="R12088" t="s">
        <v>6636</v>
      </c>
      <c r="S12088" s="12"/>
      <c r="T12088" s="13"/>
      <c r="U12088" t="s">
        <v>6636</v>
      </c>
    </row>
    <row r="12089" spans="1:21" x14ac:dyDescent="0.25">
      <c r="A12089" t="s">
        <v>6619</v>
      </c>
      <c r="B12089" s="12">
        <v>41736</v>
      </c>
      <c r="C12089" t="s">
        <v>15815</v>
      </c>
      <c r="D12089" s="11">
        <v>46187.531527777799</v>
      </c>
      <c r="E12089" t="s">
        <v>15816</v>
      </c>
      <c r="F12089" t="s">
        <v>6415</v>
      </c>
      <c r="G12089" t="s">
        <v>10784</v>
      </c>
      <c r="H12089" t="s">
        <v>6425</v>
      </c>
      <c r="I12089" t="s">
        <v>65</v>
      </c>
      <c r="J12089" t="s">
        <v>636</v>
      </c>
      <c r="K12089" t="s">
        <v>15817</v>
      </c>
      <c r="L12089" t="s">
        <v>15768</v>
      </c>
      <c r="M12089" t="s">
        <v>15818</v>
      </c>
      <c r="N12089" t="s">
        <v>6761</v>
      </c>
      <c r="O12089" t="s">
        <v>6762</v>
      </c>
      <c r="P12089">
        <v>3029900</v>
      </c>
      <c r="Q12089" t="s">
        <v>6636</v>
      </c>
      <c r="R12089" t="s">
        <v>6636</v>
      </c>
      <c r="S12089" s="12"/>
      <c r="T12089" s="13"/>
      <c r="U12089" t="s">
        <v>6629</v>
      </c>
    </row>
    <row r="12090" spans="1:21" x14ac:dyDescent="0.25">
      <c r="A12090" t="s">
        <v>6619</v>
      </c>
      <c r="B12090" s="12">
        <v>41736</v>
      </c>
      <c r="C12090" t="s">
        <v>15815</v>
      </c>
      <c r="D12090" s="11">
        <v>46187.531527777799</v>
      </c>
      <c r="E12090" t="s">
        <v>15816</v>
      </c>
      <c r="F12090" t="s">
        <v>6415</v>
      </c>
      <c r="G12090" t="s">
        <v>10786</v>
      </c>
      <c r="H12090" t="s">
        <v>6425</v>
      </c>
      <c r="I12090" t="s">
        <v>65</v>
      </c>
      <c r="J12090" t="s">
        <v>636</v>
      </c>
      <c r="K12090" t="s">
        <v>15817</v>
      </c>
      <c r="L12090" t="s">
        <v>15768</v>
      </c>
      <c r="M12090" t="s">
        <v>15818</v>
      </c>
      <c r="N12090" t="s">
        <v>6761</v>
      </c>
      <c r="O12090" t="s">
        <v>6762</v>
      </c>
      <c r="P12090">
        <v>3029900</v>
      </c>
      <c r="Q12090" t="s">
        <v>6636</v>
      </c>
      <c r="R12090" t="s">
        <v>6636</v>
      </c>
      <c r="S12090" s="12"/>
      <c r="T12090" s="13"/>
      <c r="U12090" t="s">
        <v>6629</v>
      </c>
    </row>
    <row r="12091" spans="1:21" x14ac:dyDescent="0.25">
      <c r="A12091" t="s">
        <v>6619</v>
      </c>
      <c r="B12091" s="12">
        <v>41736</v>
      </c>
      <c r="C12091" t="s">
        <v>15815</v>
      </c>
      <c r="D12091" s="11">
        <v>46187.531527777799</v>
      </c>
      <c r="E12091" t="s">
        <v>15816</v>
      </c>
      <c r="F12091" t="s">
        <v>6415</v>
      </c>
      <c r="G12091" t="s">
        <v>10787</v>
      </c>
      <c r="H12091" t="s">
        <v>6425</v>
      </c>
      <c r="I12091" t="s">
        <v>65</v>
      </c>
      <c r="J12091" t="s">
        <v>636</v>
      </c>
      <c r="K12091" t="s">
        <v>15817</v>
      </c>
      <c r="L12091" t="s">
        <v>15768</v>
      </c>
      <c r="M12091" t="s">
        <v>15818</v>
      </c>
      <c r="N12091" t="s">
        <v>6761</v>
      </c>
      <c r="O12091" t="s">
        <v>6762</v>
      </c>
      <c r="P12091">
        <v>3029900</v>
      </c>
      <c r="Q12091" t="s">
        <v>6636</v>
      </c>
      <c r="R12091" t="s">
        <v>6636</v>
      </c>
      <c r="S12091" s="12"/>
      <c r="T12091" s="13"/>
      <c r="U12091" t="s">
        <v>6629</v>
      </c>
    </row>
    <row r="12092" spans="1:21" x14ac:dyDescent="0.25">
      <c r="A12092" t="s">
        <v>6619</v>
      </c>
      <c r="B12092" s="12">
        <v>41736</v>
      </c>
      <c r="C12092" t="s">
        <v>15815</v>
      </c>
      <c r="D12092" s="11">
        <v>46187.531527777799</v>
      </c>
      <c r="E12092" t="s">
        <v>15816</v>
      </c>
      <c r="F12092" t="s">
        <v>6415</v>
      </c>
      <c r="G12092" t="s">
        <v>10788</v>
      </c>
      <c r="H12092" t="s">
        <v>6425</v>
      </c>
      <c r="I12092" t="s">
        <v>65</v>
      </c>
      <c r="J12092" t="s">
        <v>636</v>
      </c>
      <c r="K12092" t="s">
        <v>15817</v>
      </c>
      <c r="L12092" t="s">
        <v>15768</v>
      </c>
      <c r="M12092" t="s">
        <v>15818</v>
      </c>
      <c r="N12092" t="s">
        <v>6761</v>
      </c>
      <c r="O12092" t="s">
        <v>6762</v>
      </c>
      <c r="P12092">
        <v>3029900</v>
      </c>
      <c r="Q12092" t="s">
        <v>6636</v>
      </c>
      <c r="R12092" t="s">
        <v>6636</v>
      </c>
      <c r="S12092" s="12"/>
      <c r="T12092" s="13"/>
      <c r="U12092" t="s">
        <v>6629</v>
      </c>
    </row>
    <row r="12093" spans="1:21" x14ac:dyDescent="0.25">
      <c r="A12093" t="s">
        <v>6637</v>
      </c>
      <c r="B12093" s="12">
        <v>41997</v>
      </c>
      <c r="C12093" t="s">
        <v>15301</v>
      </c>
      <c r="D12093" s="11">
        <v>46187.535462963002</v>
      </c>
      <c r="E12093" t="s">
        <v>15302</v>
      </c>
      <c r="F12093" t="s">
        <v>6415</v>
      </c>
      <c r="G12093" t="s">
        <v>15777</v>
      </c>
      <c r="H12093" t="s">
        <v>6425</v>
      </c>
      <c r="I12093" t="s">
        <v>65</v>
      </c>
      <c r="J12093" t="s">
        <v>57</v>
      </c>
      <c r="K12093" t="s">
        <v>15819</v>
      </c>
      <c r="L12093" t="s">
        <v>15820</v>
      </c>
      <c r="M12093" t="s">
        <v>15821</v>
      </c>
      <c r="N12093" t="s">
        <v>7014</v>
      </c>
      <c r="O12093" t="s">
        <v>9695</v>
      </c>
      <c r="P12093">
        <v>3099000</v>
      </c>
      <c r="Q12093" t="s">
        <v>6636</v>
      </c>
      <c r="R12093" t="s">
        <v>6636</v>
      </c>
      <c r="S12093" s="12"/>
      <c r="T12093" s="13"/>
      <c r="U12093" t="s">
        <v>6650</v>
      </c>
    </row>
    <row r="12094" spans="1:21" x14ac:dyDescent="0.25">
      <c r="A12094" t="s">
        <v>6637</v>
      </c>
      <c r="B12094" s="12">
        <v>41859</v>
      </c>
      <c r="C12094" t="s">
        <v>15301</v>
      </c>
      <c r="D12094" s="11">
        <v>46187.535462963002</v>
      </c>
      <c r="E12094" t="s">
        <v>15302</v>
      </c>
      <c r="F12094" t="s">
        <v>6415</v>
      </c>
      <c r="G12094" t="s">
        <v>15777</v>
      </c>
      <c r="H12094" t="s">
        <v>6425</v>
      </c>
      <c r="I12094" t="s">
        <v>65</v>
      </c>
      <c r="J12094" t="s">
        <v>57</v>
      </c>
      <c r="K12094" t="s">
        <v>15822</v>
      </c>
      <c r="L12094" t="s">
        <v>15820</v>
      </c>
      <c r="M12094" t="s">
        <v>15823</v>
      </c>
      <c r="N12094" t="s">
        <v>7014</v>
      </c>
      <c r="O12094" t="s">
        <v>9695</v>
      </c>
      <c r="P12094">
        <v>3099000</v>
      </c>
      <c r="Q12094" t="s">
        <v>6636</v>
      </c>
      <c r="R12094" t="s">
        <v>6636</v>
      </c>
      <c r="S12094" s="12"/>
      <c r="T12094" s="13"/>
      <c r="U12094" t="s">
        <v>6650</v>
      </c>
    </row>
    <row r="12095" spans="1:21" x14ac:dyDescent="0.25">
      <c r="A12095" t="s">
        <v>6637</v>
      </c>
      <c r="B12095" s="12">
        <v>41750</v>
      </c>
      <c r="C12095" t="s">
        <v>15301</v>
      </c>
      <c r="D12095" s="11">
        <v>46187.535462963002</v>
      </c>
      <c r="E12095" t="s">
        <v>15302</v>
      </c>
      <c r="F12095" t="s">
        <v>6415</v>
      </c>
      <c r="G12095" t="s">
        <v>15777</v>
      </c>
      <c r="H12095" t="s">
        <v>6425</v>
      </c>
      <c r="I12095" t="s">
        <v>65</v>
      </c>
      <c r="J12095" t="s">
        <v>57</v>
      </c>
      <c r="K12095" t="s">
        <v>15824</v>
      </c>
      <c r="L12095" t="s">
        <v>15820</v>
      </c>
      <c r="M12095" t="s">
        <v>15825</v>
      </c>
      <c r="N12095" t="s">
        <v>7014</v>
      </c>
      <c r="O12095" t="s">
        <v>9695</v>
      </c>
      <c r="P12095">
        <v>3099000</v>
      </c>
      <c r="Q12095" t="s">
        <v>6636</v>
      </c>
      <c r="R12095" t="s">
        <v>6636</v>
      </c>
      <c r="S12095" s="12"/>
      <c r="T12095" s="13"/>
      <c r="U12095" t="s">
        <v>6650</v>
      </c>
    </row>
    <row r="12096" spans="1:21" x14ac:dyDescent="0.25">
      <c r="A12096" t="s">
        <v>6637</v>
      </c>
      <c r="B12096" s="12">
        <v>41849</v>
      </c>
      <c r="C12096" t="s">
        <v>15826</v>
      </c>
      <c r="D12096" s="11">
        <v>46188.3996527778</v>
      </c>
      <c r="E12096" t="s">
        <v>15827</v>
      </c>
      <c r="F12096" t="s">
        <v>6415</v>
      </c>
      <c r="G12096" t="s">
        <v>10784</v>
      </c>
      <c r="H12096" t="s">
        <v>6425</v>
      </c>
      <c r="I12096" t="s">
        <v>55</v>
      </c>
      <c r="J12096" t="s">
        <v>643</v>
      </c>
      <c r="K12096" t="s">
        <v>15771</v>
      </c>
      <c r="L12096" t="s">
        <v>15768</v>
      </c>
      <c r="M12096" t="s">
        <v>15772</v>
      </c>
      <c r="N12096" t="s">
        <v>6761</v>
      </c>
      <c r="O12096" t="s">
        <v>6762</v>
      </c>
      <c r="P12096">
        <v>2759900</v>
      </c>
      <c r="Q12096" t="s">
        <v>6636</v>
      </c>
      <c r="R12096" t="s">
        <v>6636</v>
      </c>
      <c r="S12096" s="12"/>
      <c r="T12096" s="13"/>
      <c r="U12096" t="s">
        <v>6629</v>
      </c>
    </row>
    <row r="12097" spans="1:21" x14ac:dyDescent="0.25">
      <c r="A12097" t="s">
        <v>6637</v>
      </c>
      <c r="B12097" s="12">
        <v>41849</v>
      </c>
      <c r="C12097" t="s">
        <v>15826</v>
      </c>
      <c r="D12097" s="11">
        <v>46188.3996527778</v>
      </c>
      <c r="E12097" t="s">
        <v>15827</v>
      </c>
      <c r="F12097" t="s">
        <v>6415</v>
      </c>
      <c r="G12097" t="s">
        <v>10786</v>
      </c>
      <c r="H12097" t="s">
        <v>6425</v>
      </c>
      <c r="I12097" t="s">
        <v>55</v>
      </c>
      <c r="J12097" t="s">
        <v>643</v>
      </c>
      <c r="K12097" t="s">
        <v>15771</v>
      </c>
      <c r="L12097" t="s">
        <v>15768</v>
      </c>
      <c r="M12097" t="s">
        <v>15772</v>
      </c>
      <c r="N12097" t="s">
        <v>6761</v>
      </c>
      <c r="O12097" t="s">
        <v>6762</v>
      </c>
      <c r="P12097">
        <v>2759900</v>
      </c>
      <c r="Q12097" t="s">
        <v>6636</v>
      </c>
      <c r="R12097" t="s">
        <v>6636</v>
      </c>
      <c r="S12097" s="12"/>
      <c r="T12097" s="13"/>
      <c r="U12097" t="s">
        <v>6629</v>
      </c>
    </row>
    <row r="12098" spans="1:21" x14ac:dyDescent="0.25">
      <c r="A12098" t="s">
        <v>6637</v>
      </c>
      <c r="B12098" s="12">
        <v>41849</v>
      </c>
      <c r="C12098" t="s">
        <v>15826</v>
      </c>
      <c r="D12098" s="11">
        <v>46188.3996527778</v>
      </c>
      <c r="E12098" t="s">
        <v>15827</v>
      </c>
      <c r="F12098" t="s">
        <v>6415</v>
      </c>
      <c r="G12098" t="s">
        <v>10787</v>
      </c>
      <c r="H12098" t="s">
        <v>6425</v>
      </c>
      <c r="I12098" t="s">
        <v>55</v>
      </c>
      <c r="J12098" t="s">
        <v>643</v>
      </c>
      <c r="K12098" t="s">
        <v>15771</v>
      </c>
      <c r="L12098" t="s">
        <v>15768</v>
      </c>
      <c r="M12098" t="s">
        <v>15772</v>
      </c>
      <c r="N12098" t="s">
        <v>6761</v>
      </c>
      <c r="O12098" t="s">
        <v>6762</v>
      </c>
      <c r="P12098">
        <v>2759900</v>
      </c>
      <c r="Q12098" t="s">
        <v>6636</v>
      </c>
      <c r="R12098" t="s">
        <v>6636</v>
      </c>
      <c r="S12098" s="12"/>
      <c r="T12098" s="13"/>
      <c r="U12098" t="s">
        <v>6629</v>
      </c>
    </row>
    <row r="12099" spans="1:21" x14ac:dyDescent="0.25">
      <c r="A12099" t="s">
        <v>6637</v>
      </c>
      <c r="B12099" s="12">
        <v>41849</v>
      </c>
      <c r="C12099" t="s">
        <v>15826</v>
      </c>
      <c r="D12099" s="11">
        <v>46188.3996527778</v>
      </c>
      <c r="E12099" t="s">
        <v>15827</v>
      </c>
      <c r="F12099" t="s">
        <v>6415</v>
      </c>
      <c r="G12099" t="s">
        <v>10788</v>
      </c>
      <c r="H12099" t="s">
        <v>6425</v>
      </c>
      <c r="I12099" t="s">
        <v>55</v>
      </c>
      <c r="J12099" t="s">
        <v>643</v>
      </c>
      <c r="K12099" t="s">
        <v>15771</v>
      </c>
      <c r="L12099" t="s">
        <v>15768</v>
      </c>
      <c r="M12099" t="s">
        <v>15772</v>
      </c>
      <c r="N12099" t="s">
        <v>6761</v>
      </c>
      <c r="O12099" t="s">
        <v>6762</v>
      </c>
      <c r="P12099">
        <v>2759900</v>
      </c>
      <c r="Q12099" t="s">
        <v>6636</v>
      </c>
      <c r="R12099" t="s">
        <v>6636</v>
      </c>
      <c r="S12099" s="12"/>
      <c r="T12099" s="13"/>
      <c r="U12099" t="s">
        <v>6629</v>
      </c>
    </row>
    <row r="12100" spans="1:21" x14ac:dyDescent="0.25">
      <c r="A12100" t="s">
        <v>6619</v>
      </c>
      <c r="B12100" s="12">
        <v>41849</v>
      </c>
      <c r="C12100" t="s">
        <v>15826</v>
      </c>
      <c r="D12100" s="11">
        <v>46189.487164351798</v>
      </c>
      <c r="E12100" t="s">
        <v>15827</v>
      </c>
      <c r="F12100" t="s">
        <v>6415</v>
      </c>
      <c r="G12100" t="s">
        <v>10784</v>
      </c>
      <c r="H12100" t="s">
        <v>6425</v>
      </c>
      <c r="I12100" t="s">
        <v>55</v>
      </c>
      <c r="J12100" t="s">
        <v>643</v>
      </c>
      <c r="K12100" t="s">
        <v>15771</v>
      </c>
      <c r="L12100" t="s">
        <v>15768</v>
      </c>
      <c r="M12100" t="s">
        <v>15772</v>
      </c>
      <c r="N12100" t="s">
        <v>6761</v>
      </c>
      <c r="O12100" t="s">
        <v>6762</v>
      </c>
      <c r="P12100">
        <v>2759900</v>
      </c>
      <c r="Q12100" t="s">
        <v>6636</v>
      </c>
      <c r="R12100" t="s">
        <v>6636</v>
      </c>
      <c r="S12100" s="12"/>
      <c r="T12100" s="13"/>
      <c r="U12100" t="s">
        <v>6629</v>
      </c>
    </row>
    <row r="12101" spans="1:21" x14ac:dyDescent="0.25">
      <c r="A12101" t="s">
        <v>6619</v>
      </c>
      <c r="B12101" s="12">
        <v>41849</v>
      </c>
      <c r="C12101" t="s">
        <v>15826</v>
      </c>
      <c r="D12101" s="11">
        <v>46189.487164351798</v>
      </c>
      <c r="E12101" t="s">
        <v>15827</v>
      </c>
      <c r="F12101" t="s">
        <v>6415</v>
      </c>
      <c r="G12101" t="s">
        <v>10786</v>
      </c>
      <c r="H12101" t="s">
        <v>6425</v>
      </c>
      <c r="I12101" t="s">
        <v>55</v>
      </c>
      <c r="J12101" t="s">
        <v>643</v>
      </c>
      <c r="K12101" t="s">
        <v>15771</v>
      </c>
      <c r="L12101" t="s">
        <v>15768</v>
      </c>
      <c r="M12101" t="s">
        <v>15772</v>
      </c>
      <c r="N12101" t="s">
        <v>6761</v>
      </c>
      <c r="O12101" t="s">
        <v>6762</v>
      </c>
      <c r="P12101">
        <v>2759900</v>
      </c>
      <c r="Q12101" t="s">
        <v>6636</v>
      </c>
      <c r="R12101" t="s">
        <v>6636</v>
      </c>
      <c r="S12101" s="12"/>
      <c r="T12101" s="13"/>
      <c r="U12101" t="s">
        <v>6629</v>
      </c>
    </row>
    <row r="12102" spans="1:21" x14ac:dyDescent="0.25">
      <c r="A12102" t="s">
        <v>6619</v>
      </c>
      <c r="B12102" s="12">
        <v>41849</v>
      </c>
      <c r="C12102" t="s">
        <v>15826</v>
      </c>
      <c r="D12102" s="11">
        <v>46189.487164351798</v>
      </c>
      <c r="E12102" t="s">
        <v>15827</v>
      </c>
      <c r="F12102" t="s">
        <v>6415</v>
      </c>
      <c r="G12102" t="s">
        <v>10787</v>
      </c>
      <c r="H12102" t="s">
        <v>6425</v>
      </c>
      <c r="I12102" t="s">
        <v>55</v>
      </c>
      <c r="J12102" t="s">
        <v>643</v>
      </c>
      <c r="K12102" t="s">
        <v>15771</v>
      </c>
      <c r="L12102" t="s">
        <v>15768</v>
      </c>
      <c r="M12102" t="s">
        <v>15772</v>
      </c>
      <c r="N12102" t="s">
        <v>6761</v>
      </c>
      <c r="O12102" t="s">
        <v>6762</v>
      </c>
      <c r="P12102">
        <v>2759900</v>
      </c>
      <c r="Q12102" t="s">
        <v>6636</v>
      </c>
      <c r="R12102" t="s">
        <v>6636</v>
      </c>
      <c r="S12102" s="12"/>
      <c r="T12102" s="13"/>
      <c r="U12102" t="s">
        <v>6629</v>
      </c>
    </row>
    <row r="12103" spans="1:21" x14ac:dyDescent="0.25">
      <c r="A12103" t="s">
        <v>6619</v>
      </c>
      <c r="B12103" s="12">
        <v>41849</v>
      </c>
      <c r="C12103" t="s">
        <v>15826</v>
      </c>
      <c r="D12103" s="11">
        <v>46189.487164351798</v>
      </c>
      <c r="E12103" t="s">
        <v>15827</v>
      </c>
      <c r="F12103" t="s">
        <v>6415</v>
      </c>
      <c r="G12103" t="s">
        <v>10788</v>
      </c>
      <c r="H12103" t="s">
        <v>6425</v>
      </c>
      <c r="I12103" t="s">
        <v>55</v>
      </c>
      <c r="J12103" t="s">
        <v>643</v>
      </c>
      <c r="K12103" t="s">
        <v>15771</v>
      </c>
      <c r="L12103" t="s">
        <v>15768</v>
      </c>
      <c r="M12103" t="s">
        <v>15772</v>
      </c>
      <c r="N12103" t="s">
        <v>6761</v>
      </c>
      <c r="O12103" t="s">
        <v>6762</v>
      </c>
      <c r="P12103">
        <v>2759900</v>
      </c>
      <c r="Q12103" t="s">
        <v>6636</v>
      </c>
      <c r="R12103" t="s">
        <v>6636</v>
      </c>
      <c r="S12103" s="12"/>
      <c r="T12103" s="13"/>
      <c r="U12103" t="s">
        <v>6629</v>
      </c>
    </row>
    <row r="12104" spans="1:21" x14ac:dyDescent="0.25">
      <c r="A12104" t="s">
        <v>6619</v>
      </c>
      <c r="B12104" s="12">
        <v>41997</v>
      </c>
      <c r="C12104" t="s">
        <v>15301</v>
      </c>
      <c r="D12104" s="11">
        <v>46191.591666666704</v>
      </c>
      <c r="E12104" t="s">
        <v>15302</v>
      </c>
      <c r="F12104" t="s">
        <v>6415</v>
      </c>
      <c r="G12104" t="s">
        <v>15777</v>
      </c>
      <c r="H12104" t="s">
        <v>6425</v>
      </c>
      <c r="I12104" t="s">
        <v>65</v>
      </c>
      <c r="J12104" t="s">
        <v>57</v>
      </c>
      <c r="K12104" t="s">
        <v>15819</v>
      </c>
      <c r="L12104" t="s">
        <v>15820</v>
      </c>
      <c r="M12104" t="s">
        <v>15821</v>
      </c>
      <c r="N12104" t="s">
        <v>7014</v>
      </c>
      <c r="O12104" t="s">
        <v>9695</v>
      </c>
      <c r="P12104">
        <v>3099000</v>
      </c>
      <c r="Q12104" t="s">
        <v>6636</v>
      </c>
      <c r="R12104" t="s">
        <v>6636</v>
      </c>
      <c r="S12104" s="12"/>
      <c r="T12104" s="13"/>
      <c r="U12104" t="s">
        <v>6650</v>
      </c>
    </row>
    <row r="12105" spans="1:21" x14ac:dyDescent="0.25">
      <c r="A12105" t="s">
        <v>6637</v>
      </c>
      <c r="B12105" s="12">
        <v>42020</v>
      </c>
      <c r="C12105" t="s">
        <v>15828</v>
      </c>
      <c r="D12105" s="11">
        <v>46191.861932870401</v>
      </c>
      <c r="E12105" t="s">
        <v>15829</v>
      </c>
      <c r="F12105" t="s">
        <v>6415</v>
      </c>
      <c r="G12105" t="s">
        <v>10784</v>
      </c>
      <c r="H12105" t="s">
        <v>6425</v>
      </c>
      <c r="I12105" t="s">
        <v>55</v>
      </c>
      <c r="J12105" t="s">
        <v>44</v>
      </c>
      <c r="K12105" t="s">
        <v>15830</v>
      </c>
      <c r="L12105" t="s">
        <v>15768</v>
      </c>
      <c r="M12105" t="s">
        <v>15831</v>
      </c>
      <c r="N12105" t="s">
        <v>7044</v>
      </c>
      <c r="O12105" t="s">
        <v>9325</v>
      </c>
      <c r="P12105">
        <v>3329900</v>
      </c>
      <c r="Q12105" t="s">
        <v>6636</v>
      </c>
      <c r="R12105" t="s">
        <v>6636</v>
      </c>
      <c r="S12105" s="12"/>
      <c r="T12105" s="13"/>
      <c r="U12105" t="s">
        <v>6629</v>
      </c>
    </row>
    <row r="12106" spans="1:21" x14ac:dyDescent="0.25">
      <c r="A12106" t="s">
        <v>6637</v>
      </c>
      <c r="B12106" s="12">
        <v>42020</v>
      </c>
      <c r="C12106" t="s">
        <v>15828</v>
      </c>
      <c r="D12106" s="11">
        <v>46191.861932870401</v>
      </c>
      <c r="E12106" t="s">
        <v>15829</v>
      </c>
      <c r="F12106" t="s">
        <v>6415</v>
      </c>
      <c r="G12106" t="s">
        <v>10786</v>
      </c>
      <c r="H12106" t="s">
        <v>6425</v>
      </c>
      <c r="I12106" t="s">
        <v>55</v>
      </c>
      <c r="J12106" t="s">
        <v>44</v>
      </c>
      <c r="K12106" t="s">
        <v>15830</v>
      </c>
      <c r="L12106" t="s">
        <v>15768</v>
      </c>
      <c r="M12106" t="s">
        <v>15831</v>
      </c>
      <c r="N12106" t="s">
        <v>7044</v>
      </c>
      <c r="O12106" t="s">
        <v>9325</v>
      </c>
      <c r="P12106">
        <v>3329900</v>
      </c>
      <c r="Q12106" t="s">
        <v>6636</v>
      </c>
      <c r="R12106" t="s">
        <v>6636</v>
      </c>
      <c r="S12106" s="12"/>
      <c r="T12106" s="13"/>
      <c r="U12106" t="s">
        <v>6629</v>
      </c>
    </row>
    <row r="12107" spans="1:21" x14ac:dyDescent="0.25">
      <c r="A12107" t="s">
        <v>6637</v>
      </c>
      <c r="B12107" s="12">
        <v>42020</v>
      </c>
      <c r="C12107" t="s">
        <v>15828</v>
      </c>
      <c r="D12107" s="11">
        <v>46191.861932870401</v>
      </c>
      <c r="E12107" t="s">
        <v>15829</v>
      </c>
      <c r="F12107" t="s">
        <v>6415</v>
      </c>
      <c r="G12107" t="s">
        <v>10787</v>
      </c>
      <c r="H12107" t="s">
        <v>6425</v>
      </c>
      <c r="I12107" t="s">
        <v>55</v>
      </c>
      <c r="J12107" t="s">
        <v>44</v>
      </c>
      <c r="K12107" t="s">
        <v>15830</v>
      </c>
      <c r="L12107" t="s">
        <v>15768</v>
      </c>
      <c r="M12107" t="s">
        <v>15831</v>
      </c>
      <c r="N12107" t="s">
        <v>7044</v>
      </c>
      <c r="O12107" t="s">
        <v>9325</v>
      </c>
      <c r="P12107">
        <v>3329900</v>
      </c>
      <c r="Q12107" t="s">
        <v>6636</v>
      </c>
      <c r="R12107" t="s">
        <v>6636</v>
      </c>
      <c r="S12107" s="12"/>
      <c r="T12107" s="13"/>
      <c r="U12107" t="s">
        <v>6629</v>
      </c>
    </row>
    <row r="12108" spans="1:21" x14ac:dyDescent="0.25">
      <c r="A12108" t="s">
        <v>6637</v>
      </c>
      <c r="B12108" s="12">
        <v>42020</v>
      </c>
      <c r="C12108" t="s">
        <v>15828</v>
      </c>
      <c r="D12108" s="11">
        <v>46191.861932870401</v>
      </c>
      <c r="E12108" t="s">
        <v>15829</v>
      </c>
      <c r="F12108" t="s">
        <v>6415</v>
      </c>
      <c r="G12108" t="s">
        <v>10788</v>
      </c>
      <c r="H12108" t="s">
        <v>6425</v>
      </c>
      <c r="I12108" t="s">
        <v>55</v>
      </c>
      <c r="J12108" t="s">
        <v>44</v>
      </c>
      <c r="K12108" t="s">
        <v>15830</v>
      </c>
      <c r="L12108" t="s">
        <v>15768</v>
      </c>
      <c r="M12108" t="s">
        <v>15831</v>
      </c>
      <c r="N12108" t="s">
        <v>7044</v>
      </c>
      <c r="O12108" t="s">
        <v>9325</v>
      </c>
      <c r="P12108">
        <v>3329900</v>
      </c>
      <c r="Q12108" t="s">
        <v>6636</v>
      </c>
      <c r="R12108" t="s">
        <v>6636</v>
      </c>
      <c r="S12108" s="12"/>
      <c r="T12108" s="13"/>
      <c r="U12108" t="s">
        <v>6629</v>
      </c>
    </row>
    <row r="12109" spans="1:21" x14ac:dyDescent="0.25">
      <c r="A12109" t="s">
        <v>6619</v>
      </c>
      <c r="B12109" s="12">
        <v>42020</v>
      </c>
      <c r="C12109" t="s">
        <v>15828</v>
      </c>
      <c r="D12109" s="11">
        <v>46192.397233796299</v>
      </c>
      <c r="E12109" t="s">
        <v>15829</v>
      </c>
      <c r="F12109" t="s">
        <v>6415</v>
      </c>
      <c r="G12109" t="s">
        <v>10784</v>
      </c>
      <c r="H12109" t="s">
        <v>6425</v>
      </c>
      <c r="I12109" t="s">
        <v>55</v>
      </c>
      <c r="J12109" t="s">
        <v>44</v>
      </c>
      <c r="K12109" t="s">
        <v>15830</v>
      </c>
      <c r="L12109" t="s">
        <v>15768</v>
      </c>
      <c r="M12109" t="s">
        <v>15831</v>
      </c>
      <c r="N12109" t="s">
        <v>7044</v>
      </c>
      <c r="O12109" t="s">
        <v>9325</v>
      </c>
      <c r="P12109">
        <v>3329900</v>
      </c>
      <c r="Q12109" t="s">
        <v>6636</v>
      </c>
      <c r="R12109" t="s">
        <v>6636</v>
      </c>
      <c r="S12109" s="12"/>
      <c r="T12109" s="13"/>
      <c r="U12109" t="s">
        <v>6629</v>
      </c>
    </row>
    <row r="12110" spans="1:21" x14ac:dyDescent="0.25">
      <c r="A12110" t="s">
        <v>6619</v>
      </c>
      <c r="B12110" s="12">
        <v>42020</v>
      </c>
      <c r="C12110" t="s">
        <v>15828</v>
      </c>
      <c r="D12110" s="11">
        <v>46192.397233796299</v>
      </c>
      <c r="E12110" t="s">
        <v>15829</v>
      </c>
      <c r="F12110" t="s">
        <v>6415</v>
      </c>
      <c r="G12110" t="s">
        <v>10786</v>
      </c>
      <c r="H12110" t="s">
        <v>6425</v>
      </c>
      <c r="I12110" t="s">
        <v>55</v>
      </c>
      <c r="J12110" t="s">
        <v>44</v>
      </c>
      <c r="K12110" t="s">
        <v>15830</v>
      </c>
      <c r="L12110" t="s">
        <v>15768</v>
      </c>
      <c r="M12110" t="s">
        <v>15831</v>
      </c>
      <c r="N12110" t="s">
        <v>7044</v>
      </c>
      <c r="O12110" t="s">
        <v>9325</v>
      </c>
      <c r="P12110">
        <v>3329900</v>
      </c>
      <c r="Q12110" t="s">
        <v>6636</v>
      </c>
      <c r="R12110" t="s">
        <v>6636</v>
      </c>
      <c r="S12110" s="12"/>
      <c r="T12110" s="13"/>
      <c r="U12110" t="s">
        <v>6629</v>
      </c>
    </row>
    <row r="12111" spans="1:21" x14ac:dyDescent="0.25">
      <c r="A12111" t="s">
        <v>6619</v>
      </c>
      <c r="B12111" s="12">
        <v>42020</v>
      </c>
      <c r="C12111" t="s">
        <v>15828</v>
      </c>
      <c r="D12111" s="11">
        <v>46192.397233796299</v>
      </c>
      <c r="E12111" t="s">
        <v>15829</v>
      </c>
      <c r="F12111" t="s">
        <v>6415</v>
      </c>
      <c r="G12111" t="s">
        <v>10787</v>
      </c>
      <c r="H12111" t="s">
        <v>6425</v>
      </c>
      <c r="I12111" t="s">
        <v>55</v>
      </c>
      <c r="J12111" t="s">
        <v>44</v>
      </c>
      <c r="K12111" t="s">
        <v>15830</v>
      </c>
      <c r="L12111" t="s">
        <v>15768</v>
      </c>
      <c r="M12111" t="s">
        <v>15831</v>
      </c>
      <c r="N12111" t="s">
        <v>7044</v>
      </c>
      <c r="O12111" t="s">
        <v>9325</v>
      </c>
      <c r="P12111">
        <v>3329900</v>
      </c>
      <c r="Q12111" t="s">
        <v>6636</v>
      </c>
      <c r="R12111" t="s">
        <v>6636</v>
      </c>
      <c r="S12111" s="12"/>
      <c r="T12111" s="13"/>
      <c r="U12111" t="s">
        <v>6629</v>
      </c>
    </row>
    <row r="12112" spans="1:21" x14ac:dyDescent="0.25">
      <c r="A12112" t="s">
        <v>6619</v>
      </c>
      <c r="B12112" s="12">
        <v>42020</v>
      </c>
      <c r="C12112" t="s">
        <v>15828</v>
      </c>
      <c r="D12112" s="11">
        <v>46192.397233796299</v>
      </c>
      <c r="E12112" t="s">
        <v>15829</v>
      </c>
      <c r="F12112" t="s">
        <v>6415</v>
      </c>
      <c r="G12112" t="s">
        <v>10788</v>
      </c>
      <c r="H12112" t="s">
        <v>6425</v>
      </c>
      <c r="I12112" t="s">
        <v>55</v>
      </c>
      <c r="J12112" t="s">
        <v>44</v>
      </c>
      <c r="K12112" t="s">
        <v>15830</v>
      </c>
      <c r="L12112" t="s">
        <v>15768</v>
      </c>
      <c r="M12112" t="s">
        <v>15831</v>
      </c>
      <c r="N12112" t="s">
        <v>7044</v>
      </c>
      <c r="O12112" t="s">
        <v>9325</v>
      </c>
      <c r="P12112">
        <v>3329900</v>
      </c>
      <c r="Q12112" t="s">
        <v>6636</v>
      </c>
      <c r="R12112" t="s">
        <v>6636</v>
      </c>
      <c r="S12112" s="12"/>
      <c r="T12112" s="13"/>
      <c r="U12112" t="s">
        <v>6629</v>
      </c>
    </row>
    <row r="12113" spans="1:21" x14ac:dyDescent="0.25">
      <c r="A12113" t="s">
        <v>6637</v>
      </c>
      <c r="B12113" s="12">
        <v>42067</v>
      </c>
      <c r="C12113" t="s">
        <v>15832</v>
      </c>
      <c r="D12113" s="11">
        <v>46192.567233796297</v>
      </c>
      <c r="E12113" t="s">
        <v>15833</v>
      </c>
      <c r="F12113" t="s">
        <v>6415</v>
      </c>
      <c r="G12113" t="s">
        <v>15777</v>
      </c>
      <c r="H12113" t="s">
        <v>6425</v>
      </c>
      <c r="I12113" t="s">
        <v>55</v>
      </c>
      <c r="J12113" t="s">
        <v>643</v>
      </c>
      <c r="K12113" t="s">
        <v>15834</v>
      </c>
      <c r="L12113" t="s">
        <v>15779</v>
      </c>
      <c r="M12113" t="s">
        <v>15835</v>
      </c>
      <c r="N12113" t="s">
        <v>8601</v>
      </c>
      <c r="O12113" t="s">
        <v>8602</v>
      </c>
      <c r="P12113">
        <v>2070000</v>
      </c>
      <c r="Q12113" t="s">
        <v>6636</v>
      </c>
      <c r="R12113" t="s">
        <v>6636</v>
      </c>
      <c r="S12113" s="12"/>
      <c r="T12113" s="13"/>
      <c r="U12113" t="s">
        <v>6636</v>
      </c>
    </row>
    <row r="12114" spans="1:21" x14ac:dyDescent="0.25">
      <c r="A12114" t="s">
        <v>6619</v>
      </c>
      <c r="B12114" s="12">
        <v>42067</v>
      </c>
      <c r="C12114" t="s">
        <v>15832</v>
      </c>
      <c r="D12114" s="11">
        <v>46192.629884259302</v>
      </c>
      <c r="E12114" t="s">
        <v>15833</v>
      </c>
      <c r="F12114" t="s">
        <v>6415</v>
      </c>
      <c r="G12114" t="s">
        <v>15777</v>
      </c>
      <c r="H12114" t="s">
        <v>6425</v>
      </c>
      <c r="I12114" t="s">
        <v>55</v>
      </c>
      <c r="J12114" t="s">
        <v>643</v>
      </c>
      <c r="K12114" t="s">
        <v>15834</v>
      </c>
      <c r="L12114" t="s">
        <v>15779</v>
      </c>
      <c r="M12114" t="s">
        <v>15835</v>
      </c>
      <c r="N12114" t="s">
        <v>8601</v>
      </c>
      <c r="O12114" t="s">
        <v>8602</v>
      </c>
      <c r="P12114">
        <v>2070000</v>
      </c>
      <c r="Q12114" t="s">
        <v>6636</v>
      </c>
      <c r="R12114" t="s">
        <v>6636</v>
      </c>
      <c r="S12114" s="12"/>
      <c r="T12114" s="13"/>
      <c r="U12114" t="s">
        <v>6636</v>
      </c>
    </row>
    <row r="12115" spans="1:21" x14ac:dyDescent="0.25">
      <c r="A12115" t="s">
        <v>6637</v>
      </c>
      <c r="B12115" s="12">
        <v>42197</v>
      </c>
      <c r="C12115" t="s">
        <v>15836</v>
      </c>
      <c r="D12115" s="11">
        <v>46194.580902777801</v>
      </c>
      <c r="E12115" t="s">
        <v>15837</v>
      </c>
      <c r="F12115" t="s">
        <v>6415</v>
      </c>
      <c r="G12115" t="s">
        <v>15777</v>
      </c>
      <c r="H12115" t="s">
        <v>6425</v>
      </c>
      <c r="I12115" t="s">
        <v>55</v>
      </c>
      <c r="J12115" t="s">
        <v>6803</v>
      </c>
      <c r="K12115" t="s">
        <v>15834</v>
      </c>
      <c r="L12115" t="s">
        <v>15779</v>
      </c>
      <c r="M12115" t="s">
        <v>15835</v>
      </c>
      <c r="N12115" t="s">
        <v>8601</v>
      </c>
      <c r="O12115" t="s">
        <v>8602</v>
      </c>
      <c r="P12115">
        <v>2070000</v>
      </c>
      <c r="Q12115" t="s">
        <v>6636</v>
      </c>
      <c r="R12115" t="s">
        <v>6636</v>
      </c>
      <c r="S12115" s="12"/>
      <c r="T12115" s="13"/>
      <c r="U12115" t="s">
        <v>8747</v>
      </c>
    </row>
    <row r="12116" spans="1:21" x14ac:dyDescent="0.25">
      <c r="A12116" t="s">
        <v>6619</v>
      </c>
      <c r="B12116" s="12">
        <v>42197</v>
      </c>
      <c r="C12116" t="s">
        <v>15836</v>
      </c>
      <c r="D12116" s="11">
        <v>46194.657442129603</v>
      </c>
      <c r="E12116" t="s">
        <v>15837</v>
      </c>
      <c r="F12116" t="s">
        <v>6415</v>
      </c>
      <c r="G12116" t="s">
        <v>15777</v>
      </c>
      <c r="H12116" t="s">
        <v>6425</v>
      </c>
      <c r="I12116" t="s">
        <v>55</v>
      </c>
      <c r="J12116" t="s">
        <v>6803</v>
      </c>
      <c r="K12116" t="s">
        <v>15834</v>
      </c>
      <c r="L12116" t="s">
        <v>15779</v>
      </c>
      <c r="M12116" t="s">
        <v>15835</v>
      </c>
      <c r="N12116" t="s">
        <v>8601</v>
      </c>
      <c r="O12116" t="s">
        <v>8602</v>
      </c>
      <c r="P12116">
        <v>2070000</v>
      </c>
      <c r="Q12116" t="s">
        <v>6636</v>
      </c>
      <c r="R12116" t="s">
        <v>6636</v>
      </c>
      <c r="S12116" s="12"/>
      <c r="T12116" s="13"/>
      <c r="U12116" t="s">
        <v>8747</v>
      </c>
    </row>
    <row r="12117" spans="1:21" x14ac:dyDescent="0.25">
      <c r="A12117" t="s">
        <v>6637</v>
      </c>
      <c r="B12117" s="12">
        <v>42548</v>
      </c>
      <c r="C12117" t="s">
        <v>10831</v>
      </c>
      <c r="D12117" s="11">
        <v>46196.649537037003</v>
      </c>
      <c r="E12117" t="s">
        <v>10832</v>
      </c>
      <c r="F12117" t="s">
        <v>6415</v>
      </c>
      <c r="G12117" t="s">
        <v>10784</v>
      </c>
      <c r="H12117" t="s">
        <v>6425</v>
      </c>
      <c r="I12117" t="s">
        <v>65</v>
      </c>
      <c r="J12117" t="s">
        <v>573</v>
      </c>
      <c r="K12117" t="s">
        <v>15808</v>
      </c>
      <c r="L12117" t="s">
        <v>15768</v>
      </c>
      <c r="M12117" t="s">
        <v>10800</v>
      </c>
      <c r="N12117" t="s">
        <v>6761</v>
      </c>
      <c r="O12117" t="s">
        <v>6762</v>
      </c>
      <c r="P12117">
        <v>2839900</v>
      </c>
      <c r="Q12117" t="s">
        <v>6636</v>
      </c>
      <c r="R12117" t="s">
        <v>6636</v>
      </c>
      <c r="S12117" s="12"/>
      <c r="T12117" s="13"/>
      <c r="U12117" t="s">
        <v>6636</v>
      </c>
    </row>
    <row r="12118" spans="1:21" x14ac:dyDescent="0.25">
      <c r="A12118" t="s">
        <v>6637</v>
      </c>
      <c r="B12118" s="12">
        <v>42548</v>
      </c>
      <c r="C12118" t="s">
        <v>10831</v>
      </c>
      <c r="D12118" s="11">
        <v>46196.649537037003</v>
      </c>
      <c r="E12118" t="s">
        <v>10832</v>
      </c>
      <c r="F12118" t="s">
        <v>6415</v>
      </c>
      <c r="G12118" t="s">
        <v>10786</v>
      </c>
      <c r="H12118" t="s">
        <v>6425</v>
      </c>
      <c r="I12118" t="s">
        <v>65</v>
      </c>
      <c r="J12118" t="s">
        <v>573</v>
      </c>
      <c r="K12118" t="s">
        <v>15808</v>
      </c>
      <c r="L12118" t="s">
        <v>15768</v>
      </c>
      <c r="M12118" t="s">
        <v>10800</v>
      </c>
      <c r="N12118" t="s">
        <v>6761</v>
      </c>
      <c r="O12118" t="s">
        <v>6762</v>
      </c>
      <c r="P12118">
        <v>2839900</v>
      </c>
      <c r="Q12118" t="s">
        <v>6636</v>
      </c>
      <c r="R12118" t="s">
        <v>6636</v>
      </c>
      <c r="S12118" s="12"/>
      <c r="T12118" s="13"/>
      <c r="U12118" t="s">
        <v>6636</v>
      </c>
    </row>
    <row r="12119" spans="1:21" x14ac:dyDescent="0.25">
      <c r="A12119" t="s">
        <v>6637</v>
      </c>
      <c r="B12119" s="12">
        <v>42548</v>
      </c>
      <c r="C12119" t="s">
        <v>10831</v>
      </c>
      <c r="D12119" s="11">
        <v>46196.649537037003</v>
      </c>
      <c r="E12119" t="s">
        <v>10832</v>
      </c>
      <c r="F12119" t="s">
        <v>6415</v>
      </c>
      <c r="G12119" t="s">
        <v>10787</v>
      </c>
      <c r="H12119" t="s">
        <v>6425</v>
      </c>
      <c r="I12119" t="s">
        <v>65</v>
      </c>
      <c r="J12119" t="s">
        <v>573</v>
      </c>
      <c r="K12119" t="s">
        <v>15808</v>
      </c>
      <c r="L12119" t="s">
        <v>15768</v>
      </c>
      <c r="M12119" t="s">
        <v>10800</v>
      </c>
      <c r="N12119" t="s">
        <v>6761</v>
      </c>
      <c r="O12119" t="s">
        <v>6762</v>
      </c>
      <c r="P12119">
        <v>2839900</v>
      </c>
      <c r="Q12119" t="s">
        <v>6636</v>
      </c>
      <c r="R12119" t="s">
        <v>6636</v>
      </c>
      <c r="S12119" s="12"/>
      <c r="T12119" s="13"/>
      <c r="U12119" t="s">
        <v>6636</v>
      </c>
    </row>
    <row r="12120" spans="1:21" x14ac:dyDescent="0.25">
      <c r="A12120" t="s">
        <v>6637</v>
      </c>
      <c r="B12120" s="12">
        <v>42548</v>
      </c>
      <c r="C12120" t="s">
        <v>10831</v>
      </c>
      <c r="D12120" s="11">
        <v>46196.649537037003</v>
      </c>
      <c r="E12120" t="s">
        <v>10832</v>
      </c>
      <c r="F12120" t="s">
        <v>6415</v>
      </c>
      <c r="G12120" t="s">
        <v>10788</v>
      </c>
      <c r="H12120" t="s">
        <v>6425</v>
      </c>
      <c r="I12120" t="s">
        <v>65</v>
      </c>
      <c r="J12120" t="s">
        <v>573</v>
      </c>
      <c r="K12120" t="s">
        <v>15808</v>
      </c>
      <c r="L12120" t="s">
        <v>15768</v>
      </c>
      <c r="M12120" t="s">
        <v>10800</v>
      </c>
      <c r="N12120" t="s">
        <v>6761</v>
      </c>
      <c r="O12120" t="s">
        <v>6762</v>
      </c>
      <c r="P12120">
        <v>2839900</v>
      </c>
      <c r="Q12120" t="s">
        <v>6636</v>
      </c>
      <c r="R12120" t="s">
        <v>6636</v>
      </c>
      <c r="S12120" s="12"/>
      <c r="T12120" s="13"/>
      <c r="U12120" t="s">
        <v>6636</v>
      </c>
    </row>
    <row r="12121" spans="1:21" x14ac:dyDescent="0.25">
      <c r="A12121" t="s">
        <v>6637</v>
      </c>
      <c r="B12121" s="12">
        <v>39358</v>
      </c>
      <c r="C12121" t="s">
        <v>15838</v>
      </c>
      <c r="D12121" s="11">
        <v>46197.632986111101</v>
      </c>
      <c r="E12121" t="s">
        <v>15839</v>
      </c>
      <c r="F12121" t="s">
        <v>6415</v>
      </c>
      <c r="G12121" t="s">
        <v>10784</v>
      </c>
      <c r="H12121" t="s">
        <v>6425</v>
      </c>
      <c r="I12121" t="s">
        <v>6636</v>
      </c>
      <c r="J12121" t="s">
        <v>6636</v>
      </c>
      <c r="K12121" t="s">
        <v>15795</v>
      </c>
      <c r="L12121" t="s">
        <v>15768</v>
      </c>
      <c r="M12121" t="s">
        <v>15796</v>
      </c>
      <c r="N12121" t="s">
        <v>6761</v>
      </c>
      <c r="O12121" t="s">
        <v>7185</v>
      </c>
      <c r="P12121">
        <v>4449000</v>
      </c>
      <c r="Q12121" t="s">
        <v>6636</v>
      </c>
      <c r="R12121" t="s">
        <v>6636</v>
      </c>
      <c r="S12121" s="12"/>
      <c r="T12121" s="13"/>
      <c r="U12121" t="s">
        <v>6629</v>
      </c>
    </row>
    <row r="12122" spans="1:21" x14ac:dyDescent="0.25">
      <c r="A12122" t="s">
        <v>6637</v>
      </c>
      <c r="B12122" s="12">
        <v>39358</v>
      </c>
      <c r="C12122" t="s">
        <v>15838</v>
      </c>
      <c r="D12122" s="11">
        <v>46197.632986111101</v>
      </c>
      <c r="E12122" t="s">
        <v>15839</v>
      </c>
      <c r="F12122" t="s">
        <v>6415</v>
      </c>
      <c r="G12122" t="s">
        <v>10786</v>
      </c>
      <c r="H12122" t="s">
        <v>6425</v>
      </c>
      <c r="I12122" t="s">
        <v>6636</v>
      </c>
      <c r="J12122" t="s">
        <v>6636</v>
      </c>
      <c r="K12122" t="s">
        <v>15795</v>
      </c>
      <c r="L12122" t="s">
        <v>15768</v>
      </c>
      <c r="M12122" t="s">
        <v>15796</v>
      </c>
      <c r="N12122" t="s">
        <v>6761</v>
      </c>
      <c r="O12122" t="s">
        <v>7185</v>
      </c>
      <c r="P12122">
        <v>4449000</v>
      </c>
      <c r="Q12122" t="s">
        <v>6636</v>
      </c>
      <c r="R12122" t="s">
        <v>6636</v>
      </c>
      <c r="S12122" s="12"/>
      <c r="T12122" s="13"/>
      <c r="U12122" t="s">
        <v>6629</v>
      </c>
    </row>
    <row r="12123" spans="1:21" x14ac:dyDescent="0.25">
      <c r="A12123" t="s">
        <v>6637</v>
      </c>
      <c r="B12123" s="12">
        <v>39358</v>
      </c>
      <c r="C12123" t="s">
        <v>15838</v>
      </c>
      <c r="D12123" s="11">
        <v>46197.632986111101</v>
      </c>
      <c r="E12123" t="s">
        <v>15839</v>
      </c>
      <c r="F12123" t="s">
        <v>6415</v>
      </c>
      <c r="G12123" t="s">
        <v>10787</v>
      </c>
      <c r="H12123" t="s">
        <v>6425</v>
      </c>
      <c r="I12123" t="s">
        <v>6636</v>
      </c>
      <c r="J12123" t="s">
        <v>6636</v>
      </c>
      <c r="K12123" t="s">
        <v>15795</v>
      </c>
      <c r="L12123" t="s">
        <v>15768</v>
      </c>
      <c r="M12123" t="s">
        <v>15796</v>
      </c>
      <c r="N12123" t="s">
        <v>6761</v>
      </c>
      <c r="O12123" t="s">
        <v>7185</v>
      </c>
      <c r="P12123">
        <v>4449000</v>
      </c>
      <c r="Q12123" t="s">
        <v>6636</v>
      </c>
      <c r="R12123" t="s">
        <v>6636</v>
      </c>
      <c r="S12123" s="12"/>
      <c r="T12123" s="13"/>
      <c r="U12123" t="s">
        <v>6629</v>
      </c>
    </row>
    <row r="12124" spans="1:21" x14ac:dyDescent="0.25">
      <c r="A12124" t="s">
        <v>6637</v>
      </c>
      <c r="B12124" s="12">
        <v>39358</v>
      </c>
      <c r="C12124" t="s">
        <v>15838</v>
      </c>
      <c r="D12124" s="11">
        <v>46197.632986111101</v>
      </c>
      <c r="E12124" t="s">
        <v>15839</v>
      </c>
      <c r="F12124" t="s">
        <v>6415</v>
      </c>
      <c r="G12124" t="s">
        <v>10788</v>
      </c>
      <c r="H12124" t="s">
        <v>6425</v>
      </c>
      <c r="I12124" t="s">
        <v>6636</v>
      </c>
      <c r="J12124" t="s">
        <v>6636</v>
      </c>
      <c r="K12124" t="s">
        <v>15795</v>
      </c>
      <c r="L12124" t="s">
        <v>15768</v>
      </c>
      <c r="M12124" t="s">
        <v>15796</v>
      </c>
      <c r="N12124" t="s">
        <v>6761</v>
      </c>
      <c r="O12124" t="s">
        <v>7185</v>
      </c>
      <c r="P12124">
        <v>4449000</v>
      </c>
      <c r="Q12124" t="s">
        <v>6636</v>
      </c>
      <c r="R12124" t="s">
        <v>6636</v>
      </c>
      <c r="S12124" s="12"/>
      <c r="T12124" s="13"/>
      <c r="U12124" t="s">
        <v>6629</v>
      </c>
    </row>
    <row r="12125" spans="1:21" x14ac:dyDescent="0.25">
      <c r="A12125" t="s">
        <v>6637</v>
      </c>
      <c r="B12125" s="12">
        <v>42429</v>
      </c>
      <c r="C12125" t="s">
        <v>10804</v>
      </c>
      <c r="D12125" s="11">
        <v>46198.697673611103</v>
      </c>
      <c r="E12125" t="s">
        <v>10805</v>
      </c>
      <c r="F12125" t="s">
        <v>6415</v>
      </c>
      <c r="G12125" t="s">
        <v>10784</v>
      </c>
      <c r="H12125" t="s">
        <v>6425</v>
      </c>
      <c r="I12125" t="s">
        <v>65</v>
      </c>
      <c r="J12125" t="s">
        <v>219</v>
      </c>
      <c r="K12125" t="s">
        <v>15840</v>
      </c>
      <c r="L12125" t="s">
        <v>15768</v>
      </c>
      <c r="M12125" t="s">
        <v>10797</v>
      </c>
      <c r="N12125" t="s">
        <v>6761</v>
      </c>
      <c r="O12125" t="s">
        <v>6762</v>
      </c>
      <c r="P12125">
        <v>2759900</v>
      </c>
      <c r="Q12125" t="s">
        <v>6867</v>
      </c>
      <c r="R12125" t="s">
        <v>6779</v>
      </c>
      <c r="S12125" s="12"/>
      <c r="T12125" s="13"/>
      <c r="U12125" t="s">
        <v>6636</v>
      </c>
    </row>
    <row r="12126" spans="1:21" x14ac:dyDescent="0.25">
      <c r="A12126" t="s">
        <v>6637</v>
      </c>
      <c r="B12126" s="12">
        <v>42429</v>
      </c>
      <c r="C12126" t="s">
        <v>10804</v>
      </c>
      <c r="D12126" s="11">
        <v>46198.697673611103</v>
      </c>
      <c r="E12126" t="s">
        <v>10805</v>
      </c>
      <c r="F12126" t="s">
        <v>6415</v>
      </c>
      <c r="G12126" t="s">
        <v>10786</v>
      </c>
      <c r="H12126" t="s">
        <v>6425</v>
      </c>
      <c r="I12126" t="s">
        <v>65</v>
      </c>
      <c r="J12126" t="s">
        <v>219</v>
      </c>
      <c r="K12126" t="s">
        <v>15840</v>
      </c>
      <c r="L12126" t="s">
        <v>15768</v>
      </c>
      <c r="M12126" t="s">
        <v>10797</v>
      </c>
      <c r="N12126" t="s">
        <v>6761</v>
      </c>
      <c r="O12126" t="s">
        <v>6762</v>
      </c>
      <c r="P12126">
        <v>2759900</v>
      </c>
      <c r="Q12126" t="s">
        <v>6867</v>
      </c>
      <c r="R12126" t="s">
        <v>6779</v>
      </c>
      <c r="S12126" s="12"/>
      <c r="T12126" s="13"/>
      <c r="U12126" t="s">
        <v>6636</v>
      </c>
    </row>
    <row r="12127" spans="1:21" x14ac:dyDescent="0.25">
      <c r="A12127" t="s">
        <v>6637</v>
      </c>
      <c r="B12127" s="12">
        <v>42429</v>
      </c>
      <c r="C12127" t="s">
        <v>10804</v>
      </c>
      <c r="D12127" s="11">
        <v>46198.697673611103</v>
      </c>
      <c r="E12127" t="s">
        <v>10805</v>
      </c>
      <c r="F12127" t="s">
        <v>6415</v>
      </c>
      <c r="G12127" t="s">
        <v>10787</v>
      </c>
      <c r="H12127" t="s">
        <v>6425</v>
      </c>
      <c r="I12127" t="s">
        <v>65</v>
      </c>
      <c r="J12127" t="s">
        <v>219</v>
      </c>
      <c r="K12127" t="s">
        <v>15840</v>
      </c>
      <c r="L12127" t="s">
        <v>15768</v>
      </c>
      <c r="M12127" t="s">
        <v>10797</v>
      </c>
      <c r="N12127" t="s">
        <v>6761</v>
      </c>
      <c r="O12127" t="s">
        <v>6762</v>
      </c>
      <c r="P12127">
        <v>2759900</v>
      </c>
      <c r="Q12127" t="s">
        <v>6867</v>
      </c>
      <c r="R12127" t="s">
        <v>6779</v>
      </c>
      <c r="S12127" s="12"/>
      <c r="T12127" s="13"/>
      <c r="U12127" t="s">
        <v>6636</v>
      </c>
    </row>
    <row r="12128" spans="1:21" x14ac:dyDescent="0.25">
      <c r="A12128" t="s">
        <v>6637</v>
      </c>
      <c r="B12128" s="12">
        <v>42429</v>
      </c>
      <c r="C12128" t="s">
        <v>10804</v>
      </c>
      <c r="D12128" s="11">
        <v>46198.697673611103</v>
      </c>
      <c r="E12128" t="s">
        <v>10805</v>
      </c>
      <c r="F12128" t="s">
        <v>6415</v>
      </c>
      <c r="G12128" t="s">
        <v>10788</v>
      </c>
      <c r="H12128" t="s">
        <v>6425</v>
      </c>
      <c r="I12128" t="s">
        <v>65</v>
      </c>
      <c r="J12128" t="s">
        <v>219</v>
      </c>
      <c r="K12128" t="s">
        <v>15840</v>
      </c>
      <c r="L12128" t="s">
        <v>15768</v>
      </c>
      <c r="M12128" t="s">
        <v>10797</v>
      </c>
      <c r="N12128" t="s">
        <v>6761</v>
      </c>
      <c r="O12128" t="s">
        <v>6762</v>
      </c>
      <c r="P12128">
        <v>2759900</v>
      </c>
      <c r="Q12128" t="s">
        <v>6867</v>
      </c>
      <c r="R12128" t="s">
        <v>6779</v>
      </c>
      <c r="S12128" s="12"/>
      <c r="T12128" s="13"/>
      <c r="U12128" t="s">
        <v>6636</v>
      </c>
    </row>
    <row r="12129" spans="1:21" x14ac:dyDescent="0.25">
      <c r="A12129" t="s">
        <v>6619</v>
      </c>
      <c r="B12129" s="12">
        <v>42429</v>
      </c>
      <c r="C12129" t="s">
        <v>10804</v>
      </c>
      <c r="D12129" s="11">
        <v>46198.697974536997</v>
      </c>
      <c r="E12129" t="s">
        <v>10805</v>
      </c>
      <c r="F12129" t="s">
        <v>6415</v>
      </c>
      <c r="G12129" t="s">
        <v>10784</v>
      </c>
      <c r="H12129" t="s">
        <v>6425</v>
      </c>
      <c r="I12129" t="s">
        <v>65</v>
      </c>
      <c r="J12129" t="s">
        <v>219</v>
      </c>
      <c r="K12129" t="s">
        <v>15840</v>
      </c>
      <c r="L12129" t="s">
        <v>15768</v>
      </c>
      <c r="M12129" t="s">
        <v>10797</v>
      </c>
      <c r="N12129" t="s">
        <v>6761</v>
      </c>
      <c r="O12129" t="s">
        <v>6762</v>
      </c>
      <c r="P12129">
        <v>2759900</v>
      </c>
      <c r="Q12129" t="s">
        <v>6867</v>
      </c>
      <c r="R12129" t="s">
        <v>6779</v>
      </c>
      <c r="S12129" s="12"/>
      <c r="T12129" s="13"/>
      <c r="U12129" t="s">
        <v>6636</v>
      </c>
    </row>
    <row r="12130" spans="1:21" x14ac:dyDescent="0.25">
      <c r="A12130" t="s">
        <v>6619</v>
      </c>
      <c r="B12130" s="12">
        <v>42429</v>
      </c>
      <c r="C12130" t="s">
        <v>10804</v>
      </c>
      <c r="D12130" s="11">
        <v>46198.697974536997</v>
      </c>
      <c r="E12130" t="s">
        <v>10805</v>
      </c>
      <c r="F12130" t="s">
        <v>6415</v>
      </c>
      <c r="G12130" t="s">
        <v>10786</v>
      </c>
      <c r="H12130" t="s">
        <v>6425</v>
      </c>
      <c r="I12130" t="s">
        <v>65</v>
      </c>
      <c r="J12130" t="s">
        <v>219</v>
      </c>
      <c r="K12130" t="s">
        <v>15840</v>
      </c>
      <c r="L12130" t="s">
        <v>15768</v>
      </c>
      <c r="M12130" t="s">
        <v>10797</v>
      </c>
      <c r="N12130" t="s">
        <v>6761</v>
      </c>
      <c r="O12130" t="s">
        <v>6762</v>
      </c>
      <c r="P12130">
        <v>2759900</v>
      </c>
      <c r="Q12130" t="s">
        <v>6867</v>
      </c>
      <c r="R12130" t="s">
        <v>6779</v>
      </c>
      <c r="S12130" s="12"/>
      <c r="T12130" s="13"/>
      <c r="U12130" t="s">
        <v>6636</v>
      </c>
    </row>
    <row r="12131" spans="1:21" x14ac:dyDescent="0.25">
      <c r="A12131" t="s">
        <v>6619</v>
      </c>
      <c r="B12131" s="12">
        <v>42429</v>
      </c>
      <c r="C12131" t="s">
        <v>10804</v>
      </c>
      <c r="D12131" s="11">
        <v>46198.697974536997</v>
      </c>
      <c r="E12131" t="s">
        <v>10805</v>
      </c>
      <c r="F12131" t="s">
        <v>6415</v>
      </c>
      <c r="G12131" t="s">
        <v>10787</v>
      </c>
      <c r="H12131" t="s">
        <v>6425</v>
      </c>
      <c r="I12131" t="s">
        <v>65</v>
      </c>
      <c r="J12131" t="s">
        <v>219</v>
      </c>
      <c r="K12131" t="s">
        <v>15840</v>
      </c>
      <c r="L12131" t="s">
        <v>15768</v>
      </c>
      <c r="M12131" t="s">
        <v>10797</v>
      </c>
      <c r="N12131" t="s">
        <v>6761</v>
      </c>
      <c r="O12131" t="s">
        <v>6762</v>
      </c>
      <c r="P12131">
        <v>2759900</v>
      </c>
      <c r="Q12131" t="s">
        <v>6867</v>
      </c>
      <c r="R12131" t="s">
        <v>6779</v>
      </c>
      <c r="S12131" s="12"/>
      <c r="T12131" s="13"/>
      <c r="U12131" t="s">
        <v>6636</v>
      </c>
    </row>
    <row r="12132" spans="1:21" x14ac:dyDescent="0.25">
      <c r="A12132" t="s">
        <v>6619</v>
      </c>
      <c r="B12132" s="12">
        <v>42429</v>
      </c>
      <c r="C12132" t="s">
        <v>10804</v>
      </c>
      <c r="D12132" s="11">
        <v>46198.697974536997</v>
      </c>
      <c r="E12132" t="s">
        <v>10805</v>
      </c>
      <c r="F12132" t="s">
        <v>6415</v>
      </c>
      <c r="G12132" t="s">
        <v>10788</v>
      </c>
      <c r="H12132" t="s">
        <v>6425</v>
      </c>
      <c r="I12132" t="s">
        <v>65</v>
      </c>
      <c r="J12132" t="s">
        <v>219</v>
      </c>
      <c r="K12132" t="s">
        <v>15840</v>
      </c>
      <c r="L12132" t="s">
        <v>15768</v>
      </c>
      <c r="M12132" t="s">
        <v>10797</v>
      </c>
      <c r="N12132" t="s">
        <v>6761</v>
      </c>
      <c r="O12132" t="s">
        <v>6762</v>
      </c>
      <c r="P12132">
        <v>2759900</v>
      </c>
      <c r="Q12132" t="s">
        <v>6867</v>
      </c>
      <c r="R12132" t="s">
        <v>6779</v>
      </c>
      <c r="S12132" s="12"/>
      <c r="T12132" s="13"/>
      <c r="U12132" t="s">
        <v>6636</v>
      </c>
    </row>
    <row r="12133" spans="1:21" x14ac:dyDescent="0.25">
      <c r="A12133" t="s">
        <v>6619</v>
      </c>
      <c r="B12133" s="12">
        <v>42453</v>
      </c>
      <c r="C12133" t="s">
        <v>14957</v>
      </c>
      <c r="D12133" s="11">
        <v>46199.431238425903</v>
      </c>
      <c r="E12133" t="s">
        <v>14958</v>
      </c>
      <c r="F12133" t="s">
        <v>6415</v>
      </c>
      <c r="G12133" t="s">
        <v>10784</v>
      </c>
      <c r="H12133" t="s">
        <v>6425</v>
      </c>
      <c r="I12133" t="s">
        <v>55</v>
      </c>
      <c r="J12133" t="s">
        <v>737</v>
      </c>
      <c r="K12133" t="s">
        <v>15841</v>
      </c>
      <c r="L12133" t="s">
        <v>15768</v>
      </c>
      <c r="M12133" t="s">
        <v>15842</v>
      </c>
      <c r="N12133" t="s">
        <v>6761</v>
      </c>
      <c r="O12133" t="s">
        <v>6771</v>
      </c>
      <c r="P12133">
        <v>3099000</v>
      </c>
      <c r="Q12133" t="s">
        <v>6636</v>
      </c>
      <c r="R12133" t="s">
        <v>6636</v>
      </c>
      <c r="S12133" s="12"/>
      <c r="T12133" s="13"/>
      <c r="U12133" t="s">
        <v>6629</v>
      </c>
    </row>
    <row r="12134" spans="1:21" x14ac:dyDescent="0.25">
      <c r="A12134" t="s">
        <v>6619</v>
      </c>
      <c r="B12134" s="12">
        <v>42453</v>
      </c>
      <c r="C12134" t="s">
        <v>14957</v>
      </c>
      <c r="D12134" s="11">
        <v>46199.431238425903</v>
      </c>
      <c r="E12134" t="s">
        <v>14958</v>
      </c>
      <c r="F12134" t="s">
        <v>6415</v>
      </c>
      <c r="G12134" t="s">
        <v>10786</v>
      </c>
      <c r="H12134" t="s">
        <v>6425</v>
      </c>
      <c r="I12134" t="s">
        <v>55</v>
      </c>
      <c r="J12134" t="s">
        <v>737</v>
      </c>
      <c r="K12134" t="s">
        <v>15841</v>
      </c>
      <c r="L12134" t="s">
        <v>15768</v>
      </c>
      <c r="M12134" t="s">
        <v>15842</v>
      </c>
      <c r="N12134" t="s">
        <v>6761</v>
      </c>
      <c r="O12134" t="s">
        <v>6771</v>
      </c>
      <c r="P12134">
        <v>3099000</v>
      </c>
      <c r="Q12134" t="s">
        <v>6636</v>
      </c>
      <c r="R12134" t="s">
        <v>6636</v>
      </c>
      <c r="S12134" s="12"/>
      <c r="T12134" s="13"/>
      <c r="U12134" t="s">
        <v>6629</v>
      </c>
    </row>
    <row r="12135" spans="1:21" x14ac:dyDescent="0.25">
      <c r="A12135" t="s">
        <v>6619</v>
      </c>
      <c r="B12135" s="12">
        <v>42453</v>
      </c>
      <c r="C12135" t="s">
        <v>14957</v>
      </c>
      <c r="D12135" s="11">
        <v>46199.431238425903</v>
      </c>
      <c r="E12135" t="s">
        <v>14958</v>
      </c>
      <c r="F12135" t="s">
        <v>6415</v>
      </c>
      <c r="G12135" t="s">
        <v>10787</v>
      </c>
      <c r="H12135" t="s">
        <v>6425</v>
      </c>
      <c r="I12135" t="s">
        <v>55</v>
      </c>
      <c r="J12135" t="s">
        <v>737</v>
      </c>
      <c r="K12135" t="s">
        <v>15841</v>
      </c>
      <c r="L12135" t="s">
        <v>15768</v>
      </c>
      <c r="M12135" t="s">
        <v>15842</v>
      </c>
      <c r="N12135" t="s">
        <v>6761</v>
      </c>
      <c r="O12135" t="s">
        <v>6771</v>
      </c>
      <c r="P12135">
        <v>3099000</v>
      </c>
      <c r="Q12135" t="s">
        <v>6636</v>
      </c>
      <c r="R12135" t="s">
        <v>6636</v>
      </c>
      <c r="S12135" s="12"/>
      <c r="T12135" s="13"/>
      <c r="U12135" t="s">
        <v>6629</v>
      </c>
    </row>
    <row r="12136" spans="1:21" x14ac:dyDescent="0.25">
      <c r="A12136" t="s">
        <v>6619</v>
      </c>
      <c r="B12136" s="12">
        <v>42453</v>
      </c>
      <c r="C12136" t="s">
        <v>14957</v>
      </c>
      <c r="D12136" s="11">
        <v>46199.431238425903</v>
      </c>
      <c r="E12136" t="s">
        <v>14958</v>
      </c>
      <c r="F12136" t="s">
        <v>6415</v>
      </c>
      <c r="G12136" t="s">
        <v>10788</v>
      </c>
      <c r="H12136" t="s">
        <v>6425</v>
      </c>
      <c r="I12136" t="s">
        <v>55</v>
      </c>
      <c r="J12136" t="s">
        <v>737</v>
      </c>
      <c r="K12136" t="s">
        <v>15841</v>
      </c>
      <c r="L12136" t="s">
        <v>15768</v>
      </c>
      <c r="M12136" t="s">
        <v>15842</v>
      </c>
      <c r="N12136" t="s">
        <v>6761</v>
      </c>
      <c r="O12136" t="s">
        <v>6771</v>
      </c>
      <c r="P12136">
        <v>3099000</v>
      </c>
      <c r="Q12136" t="s">
        <v>6636</v>
      </c>
      <c r="R12136" t="s">
        <v>6636</v>
      </c>
      <c r="S12136" s="12"/>
      <c r="T12136" s="13"/>
      <c r="U12136" t="s">
        <v>6629</v>
      </c>
    </row>
    <row r="12137" spans="1:21" x14ac:dyDescent="0.25">
      <c r="A12137" t="s">
        <v>6637</v>
      </c>
      <c r="B12137" s="12">
        <v>42509</v>
      </c>
      <c r="C12137" t="s">
        <v>15843</v>
      </c>
      <c r="D12137" s="11">
        <v>46199.856018518498</v>
      </c>
      <c r="E12137" t="s">
        <v>15844</v>
      </c>
      <c r="F12137" t="s">
        <v>6415</v>
      </c>
      <c r="G12137" t="s">
        <v>10784</v>
      </c>
      <c r="H12137" t="s">
        <v>6425</v>
      </c>
      <c r="I12137" t="s">
        <v>65</v>
      </c>
      <c r="J12137" t="s">
        <v>67</v>
      </c>
      <c r="K12137" t="s">
        <v>15845</v>
      </c>
      <c r="L12137" t="s">
        <v>15768</v>
      </c>
      <c r="M12137" t="s">
        <v>15846</v>
      </c>
      <c r="N12137" t="s">
        <v>6761</v>
      </c>
      <c r="O12137" t="s">
        <v>6762</v>
      </c>
      <c r="P12137">
        <v>2759900</v>
      </c>
      <c r="Q12137" t="s">
        <v>6893</v>
      </c>
      <c r="R12137" t="s">
        <v>6779</v>
      </c>
      <c r="S12137" s="12"/>
      <c r="T12137" s="13"/>
      <c r="U12137" t="s">
        <v>6901</v>
      </c>
    </row>
    <row r="12138" spans="1:21" x14ac:dyDescent="0.25">
      <c r="A12138" t="s">
        <v>6637</v>
      </c>
      <c r="B12138" s="12">
        <v>42509</v>
      </c>
      <c r="C12138" t="s">
        <v>15843</v>
      </c>
      <c r="D12138" s="11">
        <v>46199.856018518498</v>
      </c>
      <c r="E12138" t="s">
        <v>15844</v>
      </c>
      <c r="F12138" t="s">
        <v>6415</v>
      </c>
      <c r="G12138" t="s">
        <v>10786</v>
      </c>
      <c r="H12138" t="s">
        <v>6425</v>
      </c>
      <c r="I12138" t="s">
        <v>65</v>
      </c>
      <c r="J12138" t="s">
        <v>67</v>
      </c>
      <c r="K12138" t="s">
        <v>15845</v>
      </c>
      <c r="L12138" t="s">
        <v>15768</v>
      </c>
      <c r="M12138" t="s">
        <v>15846</v>
      </c>
      <c r="N12138" t="s">
        <v>6761</v>
      </c>
      <c r="O12138" t="s">
        <v>6762</v>
      </c>
      <c r="P12138">
        <v>2759900</v>
      </c>
      <c r="Q12138" t="s">
        <v>6893</v>
      </c>
      <c r="R12138" t="s">
        <v>6779</v>
      </c>
      <c r="S12138" s="12"/>
      <c r="T12138" s="13"/>
      <c r="U12138" t="s">
        <v>6901</v>
      </c>
    </row>
    <row r="12139" spans="1:21" x14ac:dyDescent="0.25">
      <c r="A12139" t="s">
        <v>6637</v>
      </c>
      <c r="B12139" s="12">
        <v>42509</v>
      </c>
      <c r="C12139" t="s">
        <v>15843</v>
      </c>
      <c r="D12139" s="11">
        <v>46199.856018518498</v>
      </c>
      <c r="E12139" t="s">
        <v>15844</v>
      </c>
      <c r="F12139" t="s">
        <v>6415</v>
      </c>
      <c r="G12139" t="s">
        <v>10787</v>
      </c>
      <c r="H12139" t="s">
        <v>6425</v>
      </c>
      <c r="I12139" t="s">
        <v>65</v>
      </c>
      <c r="J12139" t="s">
        <v>67</v>
      </c>
      <c r="K12139" t="s">
        <v>15845</v>
      </c>
      <c r="L12139" t="s">
        <v>15768</v>
      </c>
      <c r="M12139" t="s">
        <v>15846</v>
      </c>
      <c r="N12139" t="s">
        <v>6761</v>
      </c>
      <c r="O12139" t="s">
        <v>6762</v>
      </c>
      <c r="P12139">
        <v>2759900</v>
      </c>
      <c r="Q12139" t="s">
        <v>6893</v>
      </c>
      <c r="R12139" t="s">
        <v>6779</v>
      </c>
      <c r="S12139" s="12"/>
      <c r="T12139" s="13"/>
      <c r="U12139" t="s">
        <v>6901</v>
      </c>
    </row>
    <row r="12140" spans="1:21" x14ac:dyDescent="0.25">
      <c r="A12140" t="s">
        <v>6637</v>
      </c>
      <c r="B12140" s="12">
        <v>42509</v>
      </c>
      <c r="C12140" t="s">
        <v>15843</v>
      </c>
      <c r="D12140" s="11">
        <v>46199.856018518498</v>
      </c>
      <c r="E12140" t="s">
        <v>15844</v>
      </c>
      <c r="F12140" t="s">
        <v>6415</v>
      </c>
      <c r="G12140" t="s">
        <v>10788</v>
      </c>
      <c r="H12140" t="s">
        <v>6425</v>
      </c>
      <c r="I12140" t="s">
        <v>65</v>
      </c>
      <c r="J12140" t="s">
        <v>67</v>
      </c>
      <c r="K12140" t="s">
        <v>15845</v>
      </c>
      <c r="L12140" t="s">
        <v>15768</v>
      </c>
      <c r="M12140" t="s">
        <v>15846</v>
      </c>
      <c r="N12140" t="s">
        <v>6761</v>
      </c>
      <c r="O12140" t="s">
        <v>6762</v>
      </c>
      <c r="P12140">
        <v>2759900</v>
      </c>
      <c r="Q12140" t="s">
        <v>6893</v>
      </c>
      <c r="R12140" t="s">
        <v>6779</v>
      </c>
      <c r="S12140" s="12"/>
      <c r="T12140" s="13"/>
      <c r="U12140" t="s">
        <v>6901</v>
      </c>
    </row>
    <row r="12141" spans="1:21" x14ac:dyDescent="0.25">
      <c r="A12141" t="s">
        <v>6619</v>
      </c>
      <c r="B12141" s="12">
        <v>42509</v>
      </c>
      <c r="C12141" t="s">
        <v>15843</v>
      </c>
      <c r="D12141" s="11">
        <v>46200.494467592602</v>
      </c>
      <c r="E12141" t="s">
        <v>15844</v>
      </c>
      <c r="F12141" t="s">
        <v>6415</v>
      </c>
      <c r="G12141" t="s">
        <v>10784</v>
      </c>
      <c r="H12141" t="s">
        <v>6425</v>
      </c>
      <c r="I12141" t="s">
        <v>65</v>
      </c>
      <c r="J12141" t="s">
        <v>67</v>
      </c>
      <c r="K12141" t="s">
        <v>15845</v>
      </c>
      <c r="L12141" t="s">
        <v>15768</v>
      </c>
      <c r="M12141" t="s">
        <v>15846</v>
      </c>
      <c r="N12141" t="s">
        <v>6761</v>
      </c>
      <c r="O12141" t="s">
        <v>6762</v>
      </c>
      <c r="P12141">
        <v>2759900</v>
      </c>
      <c r="Q12141" t="s">
        <v>6893</v>
      </c>
      <c r="R12141" t="s">
        <v>6779</v>
      </c>
      <c r="S12141" s="12"/>
      <c r="T12141" s="13"/>
      <c r="U12141" t="s">
        <v>6901</v>
      </c>
    </row>
    <row r="12142" spans="1:21" x14ac:dyDescent="0.25">
      <c r="A12142" t="s">
        <v>6619</v>
      </c>
      <c r="B12142" s="12">
        <v>42509</v>
      </c>
      <c r="C12142" t="s">
        <v>15843</v>
      </c>
      <c r="D12142" s="11">
        <v>46200.494467592602</v>
      </c>
      <c r="E12142" t="s">
        <v>15844</v>
      </c>
      <c r="F12142" t="s">
        <v>6415</v>
      </c>
      <c r="G12142" t="s">
        <v>10786</v>
      </c>
      <c r="H12142" t="s">
        <v>6425</v>
      </c>
      <c r="I12142" t="s">
        <v>65</v>
      </c>
      <c r="J12142" t="s">
        <v>67</v>
      </c>
      <c r="K12142" t="s">
        <v>15845</v>
      </c>
      <c r="L12142" t="s">
        <v>15768</v>
      </c>
      <c r="M12142" t="s">
        <v>15846</v>
      </c>
      <c r="N12142" t="s">
        <v>6761</v>
      </c>
      <c r="O12142" t="s">
        <v>6762</v>
      </c>
      <c r="P12142">
        <v>2759900</v>
      </c>
      <c r="Q12142" t="s">
        <v>6893</v>
      </c>
      <c r="R12142" t="s">
        <v>6779</v>
      </c>
      <c r="S12142" s="12"/>
      <c r="T12142" s="13"/>
      <c r="U12142" t="s">
        <v>6901</v>
      </c>
    </row>
    <row r="12143" spans="1:21" x14ac:dyDescent="0.25">
      <c r="A12143" t="s">
        <v>6619</v>
      </c>
      <c r="B12143" s="12">
        <v>42509</v>
      </c>
      <c r="C12143" t="s">
        <v>15843</v>
      </c>
      <c r="D12143" s="11">
        <v>46200.494467592602</v>
      </c>
      <c r="E12143" t="s">
        <v>15844</v>
      </c>
      <c r="F12143" t="s">
        <v>6415</v>
      </c>
      <c r="G12143" t="s">
        <v>10787</v>
      </c>
      <c r="H12143" t="s">
        <v>6425</v>
      </c>
      <c r="I12143" t="s">
        <v>65</v>
      </c>
      <c r="J12143" t="s">
        <v>67</v>
      </c>
      <c r="K12143" t="s">
        <v>15845</v>
      </c>
      <c r="L12143" t="s">
        <v>15768</v>
      </c>
      <c r="M12143" t="s">
        <v>15846</v>
      </c>
      <c r="N12143" t="s">
        <v>6761</v>
      </c>
      <c r="O12143" t="s">
        <v>6762</v>
      </c>
      <c r="P12143">
        <v>2759900</v>
      </c>
      <c r="Q12143" t="s">
        <v>6893</v>
      </c>
      <c r="R12143" t="s">
        <v>6779</v>
      </c>
      <c r="S12143" s="12"/>
      <c r="T12143" s="13"/>
      <c r="U12143" t="s">
        <v>6901</v>
      </c>
    </row>
    <row r="12144" spans="1:21" x14ac:dyDescent="0.25">
      <c r="A12144" t="s">
        <v>6619</v>
      </c>
      <c r="B12144" s="12">
        <v>42509</v>
      </c>
      <c r="C12144" t="s">
        <v>15843</v>
      </c>
      <c r="D12144" s="11">
        <v>46200.494467592602</v>
      </c>
      <c r="E12144" t="s">
        <v>15844</v>
      </c>
      <c r="F12144" t="s">
        <v>6415</v>
      </c>
      <c r="G12144" t="s">
        <v>10788</v>
      </c>
      <c r="H12144" t="s">
        <v>6425</v>
      </c>
      <c r="I12144" t="s">
        <v>65</v>
      </c>
      <c r="J12144" t="s">
        <v>67</v>
      </c>
      <c r="K12144" t="s">
        <v>15845</v>
      </c>
      <c r="L12144" t="s">
        <v>15768</v>
      </c>
      <c r="M12144" t="s">
        <v>15846</v>
      </c>
      <c r="N12144" t="s">
        <v>6761</v>
      </c>
      <c r="O12144" t="s">
        <v>6762</v>
      </c>
      <c r="P12144">
        <v>2759900</v>
      </c>
      <c r="Q12144" t="s">
        <v>6893</v>
      </c>
      <c r="R12144" t="s">
        <v>6779</v>
      </c>
      <c r="S12144" s="12"/>
      <c r="T12144" s="13"/>
      <c r="U12144" t="s">
        <v>6901</v>
      </c>
    </row>
    <row r="12145" spans="1:21" x14ac:dyDescent="0.25">
      <c r="A12145" t="s">
        <v>6619</v>
      </c>
      <c r="B12145" s="12">
        <v>42518</v>
      </c>
      <c r="C12145" t="s">
        <v>15804</v>
      </c>
      <c r="D12145" s="11">
        <v>46200.577916666698</v>
      </c>
      <c r="E12145" t="s">
        <v>15805</v>
      </c>
      <c r="F12145" t="s">
        <v>6415</v>
      </c>
      <c r="G12145" t="s">
        <v>10784</v>
      </c>
      <c r="H12145" t="s">
        <v>6425</v>
      </c>
      <c r="I12145" t="s">
        <v>55</v>
      </c>
      <c r="J12145" t="s">
        <v>737</v>
      </c>
      <c r="K12145" t="s">
        <v>15806</v>
      </c>
      <c r="L12145" t="s">
        <v>15768</v>
      </c>
      <c r="M12145" t="s">
        <v>15807</v>
      </c>
      <c r="N12145" t="s">
        <v>6761</v>
      </c>
      <c r="O12145" t="s">
        <v>6762</v>
      </c>
      <c r="P12145">
        <v>2759900</v>
      </c>
      <c r="Q12145" t="s">
        <v>6636</v>
      </c>
      <c r="R12145" t="s">
        <v>6636</v>
      </c>
      <c r="S12145" s="12"/>
      <c r="T12145" s="13"/>
      <c r="U12145" t="s">
        <v>6629</v>
      </c>
    </row>
    <row r="12146" spans="1:21" x14ac:dyDescent="0.25">
      <c r="A12146" t="s">
        <v>6619</v>
      </c>
      <c r="B12146" s="12">
        <v>42518</v>
      </c>
      <c r="C12146" t="s">
        <v>15804</v>
      </c>
      <c r="D12146" s="11">
        <v>46200.577916666698</v>
      </c>
      <c r="E12146" t="s">
        <v>15805</v>
      </c>
      <c r="F12146" t="s">
        <v>6415</v>
      </c>
      <c r="G12146" t="s">
        <v>10786</v>
      </c>
      <c r="H12146" t="s">
        <v>6425</v>
      </c>
      <c r="I12146" t="s">
        <v>55</v>
      </c>
      <c r="J12146" t="s">
        <v>737</v>
      </c>
      <c r="K12146" t="s">
        <v>15806</v>
      </c>
      <c r="L12146" t="s">
        <v>15768</v>
      </c>
      <c r="M12146" t="s">
        <v>15807</v>
      </c>
      <c r="N12146" t="s">
        <v>6761</v>
      </c>
      <c r="O12146" t="s">
        <v>6762</v>
      </c>
      <c r="P12146">
        <v>2759900</v>
      </c>
      <c r="Q12146" t="s">
        <v>6636</v>
      </c>
      <c r="R12146" t="s">
        <v>6636</v>
      </c>
      <c r="S12146" s="12"/>
      <c r="T12146" s="13"/>
      <c r="U12146" t="s">
        <v>6629</v>
      </c>
    </row>
    <row r="12147" spans="1:21" x14ac:dyDescent="0.25">
      <c r="A12147" t="s">
        <v>6619</v>
      </c>
      <c r="B12147" s="12">
        <v>42518</v>
      </c>
      <c r="C12147" t="s">
        <v>15804</v>
      </c>
      <c r="D12147" s="11">
        <v>46200.577916666698</v>
      </c>
      <c r="E12147" t="s">
        <v>15805</v>
      </c>
      <c r="F12147" t="s">
        <v>6415</v>
      </c>
      <c r="G12147" t="s">
        <v>10787</v>
      </c>
      <c r="H12147" t="s">
        <v>6425</v>
      </c>
      <c r="I12147" t="s">
        <v>55</v>
      </c>
      <c r="J12147" t="s">
        <v>737</v>
      </c>
      <c r="K12147" t="s">
        <v>15806</v>
      </c>
      <c r="L12147" t="s">
        <v>15768</v>
      </c>
      <c r="M12147" t="s">
        <v>15807</v>
      </c>
      <c r="N12147" t="s">
        <v>6761</v>
      </c>
      <c r="O12147" t="s">
        <v>6762</v>
      </c>
      <c r="P12147">
        <v>2759900</v>
      </c>
      <c r="Q12147" t="s">
        <v>6636</v>
      </c>
      <c r="R12147" t="s">
        <v>6636</v>
      </c>
      <c r="S12147" s="12"/>
      <c r="T12147" s="13"/>
      <c r="U12147" t="s">
        <v>6629</v>
      </c>
    </row>
    <row r="12148" spans="1:21" x14ac:dyDescent="0.25">
      <c r="A12148" t="s">
        <v>6619</v>
      </c>
      <c r="B12148" s="12">
        <v>42518</v>
      </c>
      <c r="C12148" t="s">
        <v>15804</v>
      </c>
      <c r="D12148" s="11">
        <v>46200.577916666698</v>
      </c>
      <c r="E12148" t="s">
        <v>15805</v>
      </c>
      <c r="F12148" t="s">
        <v>6415</v>
      </c>
      <c r="G12148" t="s">
        <v>10788</v>
      </c>
      <c r="H12148" t="s">
        <v>6425</v>
      </c>
      <c r="I12148" t="s">
        <v>55</v>
      </c>
      <c r="J12148" t="s">
        <v>737</v>
      </c>
      <c r="K12148" t="s">
        <v>15806</v>
      </c>
      <c r="L12148" t="s">
        <v>15768</v>
      </c>
      <c r="M12148" t="s">
        <v>15807</v>
      </c>
      <c r="N12148" t="s">
        <v>6761</v>
      </c>
      <c r="O12148" t="s">
        <v>6762</v>
      </c>
      <c r="P12148">
        <v>2759900</v>
      </c>
      <c r="Q12148" t="s">
        <v>6636</v>
      </c>
      <c r="R12148" t="s">
        <v>6636</v>
      </c>
      <c r="S12148" s="12"/>
      <c r="T12148" s="13"/>
      <c r="U12148" t="s">
        <v>6629</v>
      </c>
    </row>
    <row r="12149" spans="1:21" x14ac:dyDescent="0.25">
      <c r="A12149" t="s">
        <v>6619</v>
      </c>
      <c r="B12149" s="12">
        <v>42548</v>
      </c>
      <c r="C12149" t="s">
        <v>10831</v>
      </c>
      <c r="D12149" s="11">
        <v>46201.534837963001</v>
      </c>
      <c r="E12149" t="s">
        <v>10832</v>
      </c>
      <c r="F12149" t="s">
        <v>6415</v>
      </c>
      <c r="G12149" t="s">
        <v>10784</v>
      </c>
      <c r="H12149" t="s">
        <v>6425</v>
      </c>
      <c r="I12149" t="s">
        <v>65</v>
      </c>
      <c r="J12149" t="s">
        <v>573</v>
      </c>
      <c r="K12149" t="s">
        <v>15808</v>
      </c>
      <c r="L12149" t="s">
        <v>15768</v>
      </c>
      <c r="M12149" t="s">
        <v>10800</v>
      </c>
      <c r="N12149" t="s">
        <v>6761</v>
      </c>
      <c r="O12149" t="s">
        <v>6762</v>
      </c>
      <c r="P12149">
        <v>2839900</v>
      </c>
      <c r="Q12149" t="s">
        <v>6636</v>
      </c>
      <c r="R12149" t="s">
        <v>6636</v>
      </c>
      <c r="S12149" s="12"/>
      <c r="T12149" s="13"/>
      <c r="U12149" t="s">
        <v>6636</v>
      </c>
    </row>
    <row r="12150" spans="1:21" x14ac:dyDescent="0.25">
      <c r="A12150" t="s">
        <v>6619</v>
      </c>
      <c r="B12150" s="12">
        <v>42548</v>
      </c>
      <c r="C12150" t="s">
        <v>10831</v>
      </c>
      <c r="D12150" s="11">
        <v>46201.534837963001</v>
      </c>
      <c r="E12150" t="s">
        <v>10832</v>
      </c>
      <c r="F12150" t="s">
        <v>6415</v>
      </c>
      <c r="G12150" t="s">
        <v>10786</v>
      </c>
      <c r="H12150" t="s">
        <v>6425</v>
      </c>
      <c r="I12150" t="s">
        <v>65</v>
      </c>
      <c r="J12150" t="s">
        <v>573</v>
      </c>
      <c r="K12150" t="s">
        <v>15808</v>
      </c>
      <c r="L12150" t="s">
        <v>15768</v>
      </c>
      <c r="M12150" t="s">
        <v>10800</v>
      </c>
      <c r="N12150" t="s">
        <v>6761</v>
      </c>
      <c r="O12150" t="s">
        <v>6762</v>
      </c>
      <c r="P12150">
        <v>2839900</v>
      </c>
      <c r="Q12150" t="s">
        <v>6636</v>
      </c>
      <c r="R12150" t="s">
        <v>6636</v>
      </c>
      <c r="S12150" s="12"/>
      <c r="T12150" s="13"/>
      <c r="U12150" t="s">
        <v>6636</v>
      </c>
    </row>
    <row r="12151" spans="1:21" x14ac:dyDescent="0.25">
      <c r="A12151" t="s">
        <v>6619</v>
      </c>
      <c r="B12151" s="12">
        <v>42548</v>
      </c>
      <c r="C12151" t="s">
        <v>10831</v>
      </c>
      <c r="D12151" s="11">
        <v>46201.534837963001</v>
      </c>
      <c r="E12151" t="s">
        <v>10832</v>
      </c>
      <c r="F12151" t="s">
        <v>6415</v>
      </c>
      <c r="G12151" t="s">
        <v>10787</v>
      </c>
      <c r="H12151" t="s">
        <v>6425</v>
      </c>
      <c r="I12151" t="s">
        <v>65</v>
      </c>
      <c r="J12151" t="s">
        <v>573</v>
      </c>
      <c r="K12151" t="s">
        <v>15808</v>
      </c>
      <c r="L12151" t="s">
        <v>15768</v>
      </c>
      <c r="M12151" t="s">
        <v>10800</v>
      </c>
      <c r="N12151" t="s">
        <v>6761</v>
      </c>
      <c r="O12151" t="s">
        <v>6762</v>
      </c>
      <c r="P12151">
        <v>2839900</v>
      </c>
      <c r="Q12151" t="s">
        <v>6636</v>
      </c>
      <c r="R12151" t="s">
        <v>6636</v>
      </c>
      <c r="S12151" s="12"/>
      <c r="T12151" s="13"/>
      <c r="U12151" t="s">
        <v>6636</v>
      </c>
    </row>
    <row r="12152" spans="1:21" x14ac:dyDescent="0.25">
      <c r="A12152" t="s">
        <v>6619</v>
      </c>
      <c r="B12152" s="12">
        <v>42548</v>
      </c>
      <c r="C12152" t="s">
        <v>10831</v>
      </c>
      <c r="D12152" s="11">
        <v>46201.534837963001</v>
      </c>
      <c r="E12152" t="s">
        <v>10832</v>
      </c>
      <c r="F12152" t="s">
        <v>6415</v>
      </c>
      <c r="G12152" t="s">
        <v>10788</v>
      </c>
      <c r="H12152" t="s">
        <v>6425</v>
      </c>
      <c r="I12152" t="s">
        <v>65</v>
      </c>
      <c r="J12152" t="s">
        <v>573</v>
      </c>
      <c r="K12152" t="s">
        <v>15808</v>
      </c>
      <c r="L12152" t="s">
        <v>15768</v>
      </c>
      <c r="M12152" t="s">
        <v>10800</v>
      </c>
      <c r="N12152" t="s">
        <v>6761</v>
      </c>
      <c r="O12152" t="s">
        <v>6762</v>
      </c>
      <c r="P12152">
        <v>2839900</v>
      </c>
      <c r="Q12152" t="s">
        <v>6636</v>
      </c>
      <c r="R12152" t="s">
        <v>6636</v>
      </c>
      <c r="S12152" s="12"/>
      <c r="T12152" s="13"/>
      <c r="U12152" t="s">
        <v>6636</v>
      </c>
    </row>
    <row r="12153" spans="1:21" x14ac:dyDescent="0.25">
      <c r="A12153" t="s">
        <v>6637</v>
      </c>
      <c r="B12153" s="12">
        <v>42603</v>
      </c>
      <c r="C12153" t="s">
        <v>15847</v>
      </c>
      <c r="D12153" s="11">
        <v>46202.545023148101</v>
      </c>
      <c r="E12153" t="s">
        <v>15848</v>
      </c>
      <c r="F12153" t="s">
        <v>6415</v>
      </c>
      <c r="G12153" t="s">
        <v>10784</v>
      </c>
      <c r="H12153" t="s">
        <v>6425</v>
      </c>
      <c r="I12153" t="s">
        <v>55</v>
      </c>
      <c r="J12153" t="s">
        <v>737</v>
      </c>
      <c r="K12153" t="s">
        <v>15849</v>
      </c>
      <c r="L12153" t="s">
        <v>15768</v>
      </c>
      <c r="M12153" t="s">
        <v>15850</v>
      </c>
      <c r="N12153" t="s">
        <v>6761</v>
      </c>
      <c r="O12153" t="s">
        <v>6862</v>
      </c>
      <c r="P12153">
        <v>4199900</v>
      </c>
      <c r="Q12153" t="s">
        <v>6893</v>
      </c>
      <c r="R12153" t="s">
        <v>6779</v>
      </c>
      <c r="S12153" s="12"/>
      <c r="T12153" s="13"/>
      <c r="U12153" t="s">
        <v>6629</v>
      </c>
    </row>
    <row r="12154" spans="1:21" x14ac:dyDescent="0.25">
      <c r="A12154" t="s">
        <v>6637</v>
      </c>
      <c r="B12154" s="12">
        <v>42603</v>
      </c>
      <c r="C12154" t="s">
        <v>15847</v>
      </c>
      <c r="D12154" s="11">
        <v>46202.545023148101</v>
      </c>
      <c r="E12154" t="s">
        <v>15848</v>
      </c>
      <c r="F12154" t="s">
        <v>6415</v>
      </c>
      <c r="G12154" t="s">
        <v>10786</v>
      </c>
      <c r="H12154" t="s">
        <v>6425</v>
      </c>
      <c r="I12154" t="s">
        <v>55</v>
      </c>
      <c r="J12154" t="s">
        <v>737</v>
      </c>
      <c r="K12154" t="s">
        <v>15849</v>
      </c>
      <c r="L12154" t="s">
        <v>15768</v>
      </c>
      <c r="M12154" t="s">
        <v>15850</v>
      </c>
      <c r="N12154" t="s">
        <v>6761</v>
      </c>
      <c r="O12154" t="s">
        <v>6862</v>
      </c>
      <c r="P12154">
        <v>4199900</v>
      </c>
      <c r="Q12154" t="s">
        <v>6893</v>
      </c>
      <c r="R12154" t="s">
        <v>6779</v>
      </c>
      <c r="S12154" s="12"/>
      <c r="T12154" s="13"/>
      <c r="U12154" t="s">
        <v>6629</v>
      </c>
    </row>
    <row r="12155" spans="1:21" x14ac:dyDescent="0.25">
      <c r="A12155" t="s">
        <v>6637</v>
      </c>
      <c r="B12155" s="12">
        <v>42603</v>
      </c>
      <c r="C12155" t="s">
        <v>15847</v>
      </c>
      <c r="D12155" s="11">
        <v>46202.545023148101</v>
      </c>
      <c r="E12155" t="s">
        <v>15848</v>
      </c>
      <c r="F12155" t="s">
        <v>6415</v>
      </c>
      <c r="G12155" t="s">
        <v>10787</v>
      </c>
      <c r="H12155" t="s">
        <v>6425</v>
      </c>
      <c r="I12155" t="s">
        <v>55</v>
      </c>
      <c r="J12155" t="s">
        <v>737</v>
      </c>
      <c r="K12155" t="s">
        <v>15849</v>
      </c>
      <c r="L12155" t="s">
        <v>15768</v>
      </c>
      <c r="M12155" t="s">
        <v>15850</v>
      </c>
      <c r="N12155" t="s">
        <v>6761</v>
      </c>
      <c r="O12155" t="s">
        <v>6862</v>
      </c>
      <c r="P12155">
        <v>4199900</v>
      </c>
      <c r="Q12155" t="s">
        <v>6893</v>
      </c>
      <c r="R12155" t="s">
        <v>6779</v>
      </c>
      <c r="S12155" s="12"/>
      <c r="T12155" s="13"/>
      <c r="U12155" t="s">
        <v>6629</v>
      </c>
    </row>
    <row r="12156" spans="1:21" x14ac:dyDescent="0.25">
      <c r="A12156" t="s">
        <v>6637</v>
      </c>
      <c r="B12156" s="12">
        <v>42603</v>
      </c>
      <c r="C12156" t="s">
        <v>15847</v>
      </c>
      <c r="D12156" s="11">
        <v>46202.545023148101</v>
      </c>
      <c r="E12156" t="s">
        <v>15848</v>
      </c>
      <c r="F12156" t="s">
        <v>6415</v>
      </c>
      <c r="G12156" t="s">
        <v>10788</v>
      </c>
      <c r="H12156" t="s">
        <v>6425</v>
      </c>
      <c r="I12156" t="s">
        <v>55</v>
      </c>
      <c r="J12156" t="s">
        <v>737</v>
      </c>
      <c r="K12156" t="s">
        <v>15849</v>
      </c>
      <c r="L12156" t="s">
        <v>15768</v>
      </c>
      <c r="M12156" t="s">
        <v>15850</v>
      </c>
      <c r="N12156" t="s">
        <v>6761</v>
      </c>
      <c r="O12156" t="s">
        <v>6862</v>
      </c>
      <c r="P12156">
        <v>4199900</v>
      </c>
      <c r="Q12156" t="s">
        <v>6893</v>
      </c>
      <c r="R12156" t="s">
        <v>6779</v>
      </c>
      <c r="S12156" s="12"/>
      <c r="T12156" s="13"/>
      <c r="U12156" t="s">
        <v>6629</v>
      </c>
    </row>
    <row r="12157" spans="1:21" x14ac:dyDescent="0.25">
      <c r="A12157" t="s">
        <v>6619</v>
      </c>
      <c r="B12157" s="12">
        <v>42603</v>
      </c>
      <c r="C12157" t="s">
        <v>15847</v>
      </c>
      <c r="D12157" s="11">
        <v>46202.603831018503</v>
      </c>
      <c r="E12157" t="s">
        <v>15848</v>
      </c>
      <c r="F12157" t="s">
        <v>6415</v>
      </c>
      <c r="G12157" t="s">
        <v>10784</v>
      </c>
      <c r="H12157" t="s">
        <v>6425</v>
      </c>
      <c r="I12157" t="s">
        <v>55</v>
      </c>
      <c r="J12157" t="s">
        <v>737</v>
      </c>
      <c r="K12157" t="s">
        <v>15849</v>
      </c>
      <c r="L12157" t="s">
        <v>15768</v>
      </c>
      <c r="M12157" t="s">
        <v>15850</v>
      </c>
      <c r="N12157" t="s">
        <v>6761</v>
      </c>
      <c r="O12157" t="s">
        <v>6862</v>
      </c>
      <c r="P12157">
        <v>4199900</v>
      </c>
      <c r="Q12157" t="s">
        <v>6893</v>
      </c>
      <c r="R12157" t="s">
        <v>6779</v>
      </c>
      <c r="S12157" s="12"/>
      <c r="T12157" s="13"/>
      <c r="U12157" t="s">
        <v>6629</v>
      </c>
    </row>
    <row r="12158" spans="1:21" x14ac:dyDescent="0.25">
      <c r="A12158" t="s">
        <v>6619</v>
      </c>
      <c r="B12158" s="12">
        <v>42603</v>
      </c>
      <c r="C12158" t="s">
        <v>15847</v>
      </c>
      <c r="D12158" s="11">
        <v>46202.603831018503</v>
      </c>
      <c r="E12158" t="s">
        <v>15848</v>
      </c>
      <c r="F12158" t="s">
        <v>6415</v>
      </c>
      <c r="G12158" t="s">
        <v>10786</v>
      </c>
      <c r="H12158" t="s">
        <v>6425</v>
      </c>
      <c r="I12158" t="s">
        <v>55</v>
      </c>
      <c r="J12158" t="s">
        <v>737</v>
      </c>
      <c r="K12158" t="s">
        <v>15849</v>
      </c>
      <c r="L12158" t="s">
        <v>15768</v>
      </c>
      <c r="M12158" t="s">
        <v>15850</v>
      </c>
      <c r="N12158" t="s">
        <v>6761</v>
      </c>
      <c r="O12158" t="s">
        <v>6862</v>
      </c>
      <c r="P12158">
        <v>4199900</v>
      </c>
      <c r="Q12158" t="s">
        <v>6893</v>
      </c>
      <c r="R12158" t="s">
        <v>6779</v>
      </c>
      <c r="S12158" s="12"/>
      <c r="T12158" s="13"/>
      <c r="U12158" t="s">
        <v>6629</v>
      </c>
    </row>
    <row r="12159" spans="1:21" x14ac:dyDescent="0.25">
      <c r="A12159" t="s">
        <v>6619</v>
      </c>
      <c r="B12159" s="12">
        <v>42603</v>
      </c>
      <c r="C12159" t="s">
        <v>15847</v>
      </c>
      <c r="D12159" s="11">
        <v>46202.603831018503</v>
      </c>
      <c r="E12159" t="s">
        <v>15848</v>
      </c>
      <c r="F12159" t="s">
        <v>6415</v>
      </c>
      <c r="G12159" t="s">
        <v>10787</v>
      </c>
      <c r="H12159" t="s">
        <v>6425</v>
      </c>
      <c r="I12159" t="s">
        <v>55</v>
      </c>
      <c r="J12159" t="s">
        <v>737</v>
      </c>
      <c r="K12159" t="s">
        <v>15849</v>
      </c>
      <c r="L12159" t="s">
        <v>15768</v>
      </c>
      <c r="M12159" t="s">
        <v>15850</v>
      </c>
      <c r="N12159" t="s">
        <v>6761</v>
      </c>
      <c r="O12159" t="s">
        <v>6862</v>
      </c>
      <c r="P12159">
        <v>4199900</v>
      </c>
      <c r="Q12159" t="s">
        <v>6893</v>
      </c>
      <c r="R12159" t="s">
        <v>6779</v>
      </c>
      <c r="S12159" s="12"/>
      <c r="T12159" s="13"/>
      <c r="U12159" t="s">
        <v>6629</v>
      </c>
    </row>
    <row r="12160" spans="1:21" x14ac:dyDescent="0.25">
      <c r="A12160" t="s">
        <v>6619</v>
      </c>
      <c r="B12160" s="12">
        <v>42603</v>
      </c>
      <c r="C12160" t="s">
        <v>15847</v>
      </c>
      <c r="D12160" s="11">
        <v>46202.603831018503</v>
      </c>
      <c r="E12160" t="s">
        <v>15848</v>
      </c>
      <c r="F12160" t="s">
        <v>6415</v>
      </c>
      <c r="G12160" t="s">
        <v>10788</v>
      </c>
      <c r="H12160" t="s">
        <v>6425</v>
      </c>
      <c r="I12160" t="s">
        <v>55</v>
      </c>
      <c r="J12160" t="s">
        <v>737</v>
      </c>
      <c r="K12160" t="s">
        <v>15849</v>
      </c>
      <c r="L12160" t="s">
        <v>15768</v>
      </c>
      <c r="M12160" t="s">
        <v>15850</v>
      </c>
      <c r="N12160" t="s">
        <v>6761</v>
      </c>
      <c r="O12160" t="s">
        <v>6862</v>
      </c>
      <c r="P12160">
        <v>4199900</v>
      </c>
      <c r="Q12160" t="s">
        <v>6893</v>
      </c>
      <c r="R12160" t="s">
        <v>6779</v>
      </c>
      <c r="S12160" s="12"/>
      <c r="T12160" s="13"/>
      <c r="U12160" t="s">
        <v>6629</v>
      </c>
    </row>
    <row r="12161" spans="1:21" x14ac:dyDescent="0.25">
      <c r="A12161" t="s">
        <v>6619</v>
      </c>
      <c r="B12161" s="12">
        <v>42667</v>
      </c>
      <c r="C12161" t="s">
        <v>10825</v>
      </c>
      <c r="D12161" s="11">
        <v>46203.668020833298</v>
      </c>
      <c r="E12161" t="s">
        <v>10826</v>
      </c>
      <c r="F12161" t="s">
        <v>6415</v>
      </c>
      <c r="G12161" t="s">
        <v>10784</v>
      </c>
      <c r="H12161" t="s">
        <v>6425</v>
      </c>
      <c r="I12161" t="s">
        <v>6636</v>
      </c>
      <c r="J12161" t="s">
        <v>6636</v>
      </c>
      <c r="K12161" t="s">
        <v>15767</v>
      </c>
      <c r="L12161" t="s">
        <v>15768</v>
      </c>
      <c r="M12161" t="s">
        <v>10806</v>
      </c>
      <c r="N12161" t="s">
        <v>6761</v>
      </c>
      <c r="O12161" t="s">
        <v>6762</v>
      </c>
      <c r="P12161">
        <v>2759900</v>
      </c>
      <c r="Q12161" t="s">
        <v>6893</v>
      </c>
      <c r="R12161" t="s">
        <v>6779</v>
      </c>
      <c r="S12161" s="12"/>
      <c r="T12161" s="13"/>
      <c r="U12161" t="s">
        <v>6629</v>
      </c>
    </row>
    <row r="12162" spans="1:21" x14ac:dyDescent="0.25">
      <c r="A12162" t="s">
        <v>6619</v>
      </c>
      <c r="B12162" s="12">
        <v>42667</v>
      </c>
      <c r="C12162" t="s">
        <v>10825</v>
      </c>
      <c r="D12162" s="11">
        <v>46203.668020833298</v>
      </c>
      <c r="E12162" t="s">
        <v>10826</v>
      </c>
      <c r="F12162" t="s">
        <v>6415</v>
      </c>
      <c r="G12162" t="s">
        <v>10786</v>
      </c>
      <c r="H12162" t="s">
        <v>6425</v>
      </c>
      <c r="I12162" t="s">
        <v>6636</v>
      </c>
      <c r="J12162" t="s">
        <v>6636</v>
      </c>
      <c r="K12162" t="s">
        <v>15767</v>
      </c>
      <c r="L12162" t="s">
        <v>15768</v>
      </c>
      <c r="M12162" t="s">
        <v>10806</v>
      </c>
      <c r="N12162" t="s">
        <v>6761</v>
      </c>
      <c r="O12162" t="s">
        <v>6762</v>
      </c>
      <c r="P12162">
        <v>2759900</v>
      </c>
      <c r="Q12162" t="s">
        <v>6893</v>
      </c>
      <c r="R12162" t="s">
        <v>6779</v>
      </c>
      <c r="S12162" s="12"/>
      <c r="T12162" s="13"/>
      <c r="U12162" t="s">
        <v>6629</v>
      </c>
    </row>
    <row r="12163" spans="1:21" x14ac:dyDescent="0.25">
      <c r="A12163" t="s">
        <v>6619</v>
      </c>
      <c r="B12163" s="12">
        <v>42667</v>
      </c>
      <c r="C12163" t="s">
        <v>10825</v>
      </c>
      <c r="D12163" s="11">
        <v>46203.668020833298</v>
      </c>
      <c r="E12163" t="s">
        <v>10826</v>
      </c>
      <c r="F12163" t="s">
        <v>6415</v>
      </c>
      <c r="G12163" t="s">
        <v>10787</v>
      </c>
      <c r="H12163" t="s">
        <v>6425</v>
      </c>
      <c r="I12163" t="s">
        <v>6636</v>
      </c>
      <c r="J12163" t="s">
        <v>6636</v>
      </c>
      <c r="K12163" t="s">
        <v>15767</v>
      </c>
      <c r="L12163" t="s">
        <v>15768</v>
      </c>
      <c r="M12163" t="s">
        <v>10806</v>
      </c>
      <c r="N12163" t="s">
        <v>6761</v>
      </c>
      <c r="O12163" t="s">
        <v>6762</v>
      </c>
      <c r="P12163">
        <v>2759900</v>
      </c>
      <c r="Q12163" t="s">
        <v>6893</v>
      </c>
      <c r="R12163" t="s">
        <v>6779</v>
      </c>
      <c r="S12163" s="12"/>
      <c r="T12163" s="13"/>
      <c r="U12163" t="s">
        <v>6629</v>
      </c>
    </row>
    <row r="12164" spans="1:21" x14ac:dyDescent="0.25">
      <c r="A12164" t="s">
        <v>6619</v>
      </c>
      <c r="B12164" s="12">
        <v>42667</v>
      </c>
      <c r="C12164" t="s">
        <v>10825</v>
      </c>
      <c r="D12164" s="11">
        <v>46203.668020833298</v>
      </c>
      <c r="E12164" t="s">
        <v>10826</v>
      </c>
      <c r="F12164" t="s">
        <v>6415</v>
      </c>
      <c r="G12164" t="s">
        <v>10788</v>
      </c>
      <c r="H12164" t="s">
        <v>6425</v>
      </c>
      <c r="I12164" t="s">
        <v>6636</v>
      </c>
      <c r="J12164" t="s">
        <v>6636</v>
      </c>
      <c r="K12164" t="s">
        <v>15767</v>
      </c>
      <c r="L12164" t="s">
        <v>15768</v>
      </c>
      <c r="M12164" t="s">
        <v>10806</v>
      </c>
      <c r="N12164" t="s">
        <v>6761</v>
      </c>
      <c r="O12164" t="s">
        <v>6762</v>
      </c>
      <c r="P12164">
        <v>2759900</v>
      </c>
      <c r="Q12164" t="s">
        <v>6893</v>
      </c>
      <c r="R12164" t="s">
        <v>6779</v>
      </c>
      <c r="S12164" s="12"/>
      <c r="T12164" s="13"/>
      <c r="U12164" t="s">
        <v>6629</v>
      </c>
    </row>
    <row r="12165" spans="1:21" x14ac:dyDescent="0.25">
      <c r="A12165" t="s">
        <v>6637</v>
      </c>
      <c r="B12165" s="12">
        <v>43122</v>
      </c>
      <c r="C12165" t="s">
        <v>15851</v>
      </c>
      <c r="D12165" s="11">
        <v>46207.700925925899</v>
      </c>
      <c r="E12165" t="s">
        <v>15852</v>
      </c>
      <c r="F12165" t="s">
        <v>6415</v>
      </c>
      <c r="G12165" t="s">
        <v>10784</v>
      </c>
      <c r="H12165" t="s">
        <v>6425</v>
      </c>
      <c r="I12165" t="s">
        <v>65</v>
      </c>
      <c r="J12165" t="s">
        <v>9067</v>
      </c>
      <c r="K12165" t="s">
        <v>15853</v>
      </c>
      <c r="L12165" t="s">
        <v>15768</v>
      </c>
      <c r="M12165" t="s">
        <v>15854</v>
      </c>
      <c r="N12165" t="s">
        <v>6761</v>
      </c>
      <c r="O12165" t="s">
        <v>6762</v>
      </c>
      <c r="P12165">
        <v>2759900</v>
      </c>
      <c r="Q12165" t="s">
        <v>6636</v>
      </c>
      <c r="R12165" t="s">
        <v>6636</v>
      </c>
      <c r="S12165" s="12"/>
      <c r="T12165" s="13"/>
      <c r="U12165" t="s">
        <v>6629</v>
      </c>
    </row>
    <row r="12166" spans="1:21" x14ac:dyDescent="0.25">
      <c r="A12166" t="s">
        <v>6637</v>
      </c>
      <c r="B12166" s="12">
        <v>43122</v>
      </c>
      <c r="C12166" t="s">
        <v>15851</v>
      </c>
      <c r="D12166" s="11">
        <v>46207.700925925899</v>
      </c>
      <c r="E12166" t="s">
        <v>15852</v>
      </c>
      <c r="F12166" t="s">
        <v>6415</v>
      </c>
      <c r="G12166" t="s">
        <v>10786</v>
      </c>
      <c r="H12166" t="s">
        <v>6425</v>
      </c>
      <c r="I12166" t="s">
        <v>65</v>
      </c>
      <c r="J12166" t="s">
        <v>9067</v>
      </c>
      <c r="K12166" t="s">
        <v>15853</v>
      </c>
      <c r="L12166" t="s">
        <v>15768</v>
      </c>
      <c r="M12166" t="s">
        <v>15854</v>
      </c>
      <c r="N12166" t="s">
        <v>6761</v>
      </c>
      <c r="O12166" t="s">
        <v>6762</v>
      </c>
      <c r="P12166">
        <v>2759900</v>
      </c>
      <c r="Q12166" t="s">
        <v>6636</v>
      </c>
      <c r="R12166" t="s">
        <v>6636</v>
      </c>
      <c r="S12166" s="12"/>
      <c r="T12166" s="13"/>
      <c r="U12166" t="s">
        <v>6629</v>
      </c>
    </row>
    <row r="12167" spans="1:21" x14ac:dyDescent="0.25">
      <c r="A12167" t="s">
        <v>6637</v>
      </c>
      <c r="B12167" s="12">
        <v>43122</v>
      </c>
      <c r="C12167" t="s">
        <v>15851</v>
      </c>
      <c r="D12167" s="11">
        <v>46207.700925925899</v>
      </c>
      <c r="E12167" t="s">
        <v>15852</v>
      </c>
      <c r="F12167" t="s">
        <v>6415</v>
      </c>
      <c r="G12167" t="s">
        <v>10787</v>
      </c>
      <c r="H12167" t="s">
        <v>6425</v>
      </c>
      <c r="I12167" t="s">
        <v>65</v>
      </c>
      <c r="J12167" t="s">
        <v>9067</v>
      </c>
      <c r="K12167" t="s">
        <v>15853</v>
      </c>
      <c r="L12167" t="s">
        <v>15768</v>
      </c>
      <c r="M12167" t="s">
        <v>15854</v>
      </c>
      <c r="N12167" t="s">
        <v>6761</v>
      </c>
      <c r="O12167" t="s">
        <v>6762</v>
      </c>
      <c r="P12167">
        <v>2759900</v>
      </c>
      <c r="Q12167" t="s">
        <v>6636</v>
      </c>
      <c r="R12167" t="s">
        <v>6636</v>
      </c>
      <c r="S12167" s="12"/>
      <c r="T12167" s="13"/>
      <c r="U12167" t="s">
        <v>6629</v>
      </c>
    </row>
    <row r="12168" spans="1:21" x14ac:dyDescent="0.25">
      <c r="A12168" t="s">
        <v>6637</v>
      </c>
      <c r="B12168" s="12">
        <v>43122</v>
      </c>
      <c r="C12168" t="s">
        <v>15851</v>
      </c>
      <c r="D12168" s="11">
        <v>46207.700925925899</v>
      </c>
      <c r="E12168" t="s">
        <v>15852</v>
      </c>
      <c r="F12168" t="s">
        <v>6415</v>
      </c>
      <c r="G12168" t="s">
        <v>10788</v>
      </c>
      <c r="H12168" t="s">
        <v>6425</v>
      </c>
      <c r="I12168" t="s">
        <v>65</v>
      </c>
      <c r="J12168" t="s">
        <v>9067</v>
      </c>
      <c r="K12168" t="s">
        <v>15853</v>
      </c>
      <c r="L12168" t="s">
        <v>15768</v>
      </c>
      <c r="M12168" t="s">
        <v>15854</v>
      </c>
      <c r="N12168" t="s">
        <v>6761</v>
      </c>
      <c r="O12168" t="s">
        <v>6762</v>
      </c>
      <c r="P12168">
        <v>2759900</v>
      </c>
      <c r="Q12168" t="s">
        <v>6636</v>
      </c>
      <c r="R12168" t="s">
        <v>6636</v>
      </c>
      <c r="S12168" s="12"/>
      <c r="T12168" s="13"/>
      <c r="U12168" t="s">
        <v>6629</v>
      </c>
    </row>
    <row r="12169" spans="1:21" x14ac:dyDescent="0.25">
      <c r="A12169" t="s">
        <v>6637</v>
      </c>
      <c r="B12169" s="12">
        <v>42837</v>
      </c>
      <c r="C12169" t="s">
        <v>15855</v>
      </c>
      <c r="D12169" s="11">
        <v>46207.729861111096</v>
      </c>
      <c r="E12169" t="s">
        <v>15856</v>
      </c>
      <c r="F12169" t="s">
        <v>6415</v>
      </c>
      <c r="G12169" t="s">
        <v>10784</v>
      </c>
      <c r="H12169" t="s">
        <v>6425</v>
      </c>
      <c r="I12169" t="s">
        <v>55</v>
      </c>
      <c r="J12169" t="s">
        <v>643</v>
      </c>
      <c r="K12169" t="s">
        <v>15841</v>
      </c>
      <c r="L12169" t="s">
        <v>15768</v>
      </c>
      <c r="M12169" t="s">
        <v>15842</v>
      </c>
      <c r="N12169" t="s">
        <v>6761</v>
      </c>
      <c r="O12169" t="s">
        <v>6771</v>
      </c>
      <c r="P12169">
        <v>3099000</v>
      </c>
      <c r="Q12169" t="s">
        <v>31</v>
      </c>
      <c r="R12169" t="s">
        <v>6911</v>
      </c>
      <c r="S12169" s="12"/>
      <c r="T12169" s="13"/>
      <c r="U12169" t="s">
        <v>6636</v>
      </c>
    </row>
    <row r="12170" spans="1:21" x14ac:dyDescent="0.25">
      <c r="A12170" t="s">
        <v>6637</v>
      </c>
      <c r="B12170" s="12">
        <v>42837</v>
      </c>
      <c r="C12170" t="s">
        <v>15855</v>
      </c>
      <c r="D12170" s="11">
        <v>46207.729861111096</v>
      </c>
      <c r="E12170" t="s">
        <v>15856</v>
      </c>
      <c r="F12170" t="s">
        <v>6415</v>
      </c>
      <c r="G12170" t="s">
        <v>10786</v>
      </c>
      <c r="H12170" t="s">
        <v>6425</v>
      </c>
      <c r="I12170" t="s">
        <v>55</v>
      </c>
      <c r="J12170" t="s">
        <v>643</v>
      </c>
      <c r="K12170" t="s">
        <v>15841</v>
      </c>
      <c r="L12170" t="s">
        <v>15768</v>
      </c>
      <c r="M12170" t="s">
        <v>15842</v>
      </c>
      <c r="N12170" t="s">
        <v>6761</v>
      </c>
      <c r="O12170" t="s">
        <v>6771</v>
      </c>
      <c r="P12170">
        <v>3099000</v>
      </c>
      <c r="Q12170" t="s">
        <v>31</v>
      </c>
      <c r="R12170" t="s">
        <v>6911</v>
      </c>
      <c r="S12170" s="12"/>
      <c r="T12170" s="13"/>
      <c r="U12170" t="s">
        <v>6636</v>
      </c>
    </row>
    <row r="12171" spans="1:21" x14ac:dyDescent="0.25">
      <c r="A12171" t="s">
        <v>6637</v>
      </c>
      <c r="B12171" s="12">
        <v>42837</v>
      </c>
      <c r="C12171" t="s">
        <v>15855</v>
      </c>
      <c r="D12171" s="11">
        <v>46207.729861111096</v>
      </c>
      <c r="E12171" t="s">
        <v>15856</v>
      </c>
      <c r="F12171" t="s">
        <v>6415</v>
      </c>
      <c r="G12171" t="s">
        <v>10787</v>
      </c>
      <c r="H12171" t="s">
        <v>6425</v>
      </c>
      <c r="I12171" t="s">
        <v>55</v>
      </c>
      <c r="J12171" t="s">
        <v>643</v>
      </c>
      <c r="K12171" t="s">
        <v>15841</v>
      </c>
      <c r="L12171" t="s">
        <v>15768</v>
      </c>
      <c r="M12171" t="s">
        <v>15842</v>
      </c>
      <c r="N12171" t="s">
        <v>6761</v>
      </c>
      <c r="O12171" t="s">
        <v>6771</v>
      </c>
      <c r="P12171">
        <v>3099000</v>
      </c>
      <c r="Q12171" t="s">
        <v>31</v>
      </c>
      <c r="R12171" t="s">
        <v>6911</v>
      </c>
      <c r="S12171" s="12"/>
      <c r="T12171" s="13"/>
      <c r="U12171" t="s">
        <v>6636</v>
      </c>
    </row>
    <row r="12172" spans="1:21" x14ac:dyDescent="0.25">
      <c r="A12172" t="s">
        <v>6637</v>
      </c>
      <c r="B12172" s="12">
        <v>42837</v>
      </c>
      <c r="C12172" t="s">
        <v>15855</v>
      </c>
      <c r="D12172" s="11">
        <v>46207.729861111096</v>
      </c>
      <c r="E12172" t="s">
        <v>15856</v>
      </c>
      <c r="F12172" t="s">
        <v>6415</v>
      </c>
      <c r="G12172" t="s">
        <v>10788</v>
      </c>
      <c r="H12172" t="s">
        <v>6425</v>
      </c>
      <c r="I12172" t="s">
        <v>55</v>
      </c>
      <c r="J12172" t="s">
        <v>643</v>
      </c>
      <c r="K12172" t="s">
        <v>15841</v>
      </c>
      <c r="L12172" t="s">
        <v>15768</v>
      </c>
      <c r="M12172" t="s">
        <v>15842</v>
      </c>
      <c r="N12172" t="s">
        <v>6761</v>
      </c>
      <c r="O12172" t="s">
        <v>6771</v>
      </c>
      <c r="P12172">
        <v>3099000</v>
      </c>
      <c r="Q12172" t="s">
        <v>31</v>
      </c>
      <c r="R12172" t="s">
        <v>6911</v>
      </c>
      <c r="S12172" s="12"/>
      <c r="T12172" s="13"/>
      <c r="U12172" t="s">
        <v>6636</v>
      </c>
    </row>
    <row r="12173" spans="1:21" x14ac:dyDescent="0.25">
      <c r="A12173" t="s">
        <v>6619</v>
      </c>
      <c r="B12173" s="12">
        <v>42837</v>
      </c>
      <c r="C12173" t="s">
        <v>15855</v>
      </c>
      <c r="D12173" s="11">
        <v>46207.772442129601</v>
      </c>
      <c r="E12173" t="s">
        <v>15856</v>
      </c>
      <c r="F12173" t="s">
        <v>6415</v>
      </c>
      <c r="G12173" t="s">
        <v>10784</v>
      </c>
      <c r="H12173" t="s">
        <v>6425</v>
      </c>
      <c r="I12173" t="s">
        <v>55</v>
      </c>
      <c r="J12173" t="s">
        <v>643</v>
      </c>
      <c r="K12173" t="s">
        <v>15841</v>
      </c>
      <c r="L12173" t="s">
        <v>15768</v>
      </c>
      <c r="M12173" t="s">
        <v>15842</v>
      </c>
      <c r="N12173" t="s">
        <v>6761</v>
      </c>
      <c r="O12173" t="s">
        <v>6771</v>
      </c>
      <c r="P12173">
        <v>3099000</v>
      </c>
      <c r="Q12173" t="s">
        <v>31</v>
      </c>
      <c r="R12173" t="s">
        <v>6911</v>
      </c>
      <c r="S12173" s="12"/>
      <c r="T12173" s="13"/>
      <c r="U12173" t="s">
        <v>6636</v>
      </c>
    </row>
    <row r="12174" spans="1:21" x14ac:dyDescent="0.25">
      <c r="A12174" t="s">
        <v>6619</v>
      </c>
      <c r="B12174" s="12">
        <v>42837</v>
      </c>
      <c r="C12174" t="s">
        <v>15855</v>
      </c>
      <c r="D12174" s="11">
        <v>46207.772442129601</v>
      </c>
      <c r="E12174" t="s">
        <v>15856</v>
      </c>
      <c r="F12174" t="s">
        <v>6415</v>
      </c>
      <c r="G12174" t="s">
        <v>10786</v>
      </c>
      <c r="H12174" t="s">
        <v>6425</v>
      </c>
      <c r="I12174" t="s">
        <v>55</v>
      </c>
      <c r="J12174" t="s">
        <v>643</v>
      </c>
      <c r="K12174" t="s">
        <v>15841</v>
      </c>
      <c r="L12174" t="s">
        <v>15768</v>
      </c>
      <c r="M12174" t="s">
        <v>15842</v>
      </c>
      <c r="N12174" t="s">
        <v>6761</v>
      </c>
      <c r="O12174" t="s">
        <v>6771</v>
      </c>
      <c r="P12174">
        <v>3099000</v>
      </c>
      <c r="Q12174" t="s">
        <v>31</v>
      </c>
      <c r="R12174" t="s">
        <v>6911</v>
      </c>
      <c r="S12174" s="12"/>
      <c r="T12174" s="13"/>
      <c r="U12174" t="s">
        <v>6636</v>
      </c>
    </row>
    <row r="12175" spans="1:21" x14ac:dyDescent="0.25">
      <c r="A12175" t="s">
        <v>6619</v>
      </c>
      <c r="B12175" s="12">
        <v>42837</v>
      </c>
      <c r="C12175" t="s">
        <v>15855</v>
      </c>
      <c r="D12175" s="11">
        <v>46207.772442129601</v>
      </c>
      <c r="E12175" t="s">
        <v>15856</v>
      </c>
      <c r="F12175" t="s">
        <v>6415</v>
      </c>
      <c r="G12175" t="s">
        <v>10787</v>
      </c>
      <c r="H12175" t="s">
        <v>6425</v>
      </c>
      <c r="I12175" t="s">
        <v>55</v>
      </c>
      <c r="J12175" t="s">
        <v>643</v>
      </c>
      <c r="K12175" t="s">
        <v>15841</v>
      </c>
      <c r="L12175" t="s">
        <v>15768</v>
      </c>
      <c r="M12175" t="s">
        <v>15842</v>
      </c>
      <c r="N12175" t="s">
        <v>6761</v>
      </c>
      <c r="O12175" t="s">
        <v>6771</v>
      </c>
      <c r="P12175">
        <v>3099000</v>
      </c>
      <c r="Q12175" t="s">
        <v>31</v>
      </c>
      <c r="R12175" t="s">
        <v>6911</v>
      </c>
      <c r="S12175" s="12"/>
      <c r="T12175" s="13"/>
      <c r="U12175" t="s">
        <v>6636</v>
      </c>
    </row>
    <row r="12176" spans="1:21" x14ac:dyDescent="0.25">
      <c r="A12176" t="s">
        <v>6619</v>
      </c>
      <c r="B12176" s="12">
        <v>42837</v>
      </c>
      <c r="C12176" t="s">
        <v>15855</v>
      </c>
      <c r="D12176" s="11">
        <v>46207.772442129601</v>
      </c>
      <c r="E12176" t="s">
        <v>15856</v>
      </c>
      <c r="F12176" t="s">
        <v>6415</v>
      </c>
      <c r="G12176" t="s">
        <v>10788</v>
      </c>
      <c r="H12176" t="s">
        <v>6425</v>
      </c>
      <c r="I12176" t="s">
        <v>55</v>
      </c>
      <c r="J12176" t="s">
        <v>643</v>
      </c>
      <c r="K12176" t="s">
        <v>15841</v>
      </c>
      <c r="L12176" t="s">
        <v>15768</v>
      </c>
      <c r="M12176" t="s">
        <v>15842</v>
      </c>
      <c r="N12176" t="s">
        <v>6761</v>
      </c>
      <c r="O12176" t="s">
        <v>6771</v>
      </c>
      <c r="P12176">
        <v>3099000</v>
      </c>
      <c r="Q12176" t="s">
        <v>31</v>
      </c>
      <c r="R12176" t="s">
        <v>6911</v>
      </c>
      <c r="S12176" s="12"/>
      <c r="T12176" s="13"/>
      <c r="U12176" t="s">
        <v>6636</v>
      </c>
    </row>
    <row r="12177" spans="1:21" x14ac:dyDescent="0.25">
      <c r="A12177" t="s">
        <v>6637</v>
      </c>
      <c r="B12177" s="12">
        <v>39537</v>
      </c>
      <c r="C12177" t="s">
        <v>15857</v>
      </c>
      <c r="D12177" s="11">
        <v>46208.524884259299</v>
      </c>
      <c r="E12177" t="s">
        <v>15858</v>
      </c>
      <c r="F12177" t="s">
        <v>6415</v>
      </c>
      <c r="G12177" t="s">
        <v>10784</v>
      </c>
      <c r="H12177" t="s">
        <v>6425</v>
      </c>
      <c r="I12177" t="s">
        <v>55</v>
      </c>
      <c r="J12177" t="s">
        <v>176</v>
      </c>
      <c r="K12177" t="s">
        <v>15859</v>
      </c>
      <c r="L12177" t="s">
        <v>15768</v>
      </c>
      <c r="M12177" t="s">
        <v>10974</v>
      </c>
      <c r="N12177" t="s">
        <v>6761</v>
      </c>
      <c r="O12177" t="s">
        <v>6771</v>
      </c>
      <c r="P12177">
        <v>3099000</v>
      </c>
      <c r="Q12177" t="s">
        <v>6636</v>
      </c>
      <c r="R12177" t="s">
        <v>6636</v>
      </c>
      <c r="S12177" s="12"/>
      <c r="T12177" s="13"/>
      <c r="U12177" t="s">
        <v>9005</v>
      </c>
    </row>
    <row r="12178" spans="1:21" x14ac:dyDescent="0.25">
      <c r="A12178" t="s">
        <v>6637</v>
      </c>
      <c r="B12178" s="12">
        <v>39537</v>
      </c>
      <c r="C12178" t="s">
        <v>15857</v>
      </c>
      <c r="D12178" s="11">
        <v>46208.524884259299</v>
      </c>
      <c r="E12178" t="s">
        <v>15858</v>
      </c>
      <c r="F12178" t="s">
        <v>6415</v>
      </c>
      <c r="G12178" t="s">
        <v>10786</v>
      </c>
      <c r="H12178" t="s">
        <v>6425</v>
      </c>
      <c r="I12178" t="s">
        <v>55</v>
      </c>
      <c r="J12178" t="s">
        <v>176</v>
      </c>
      <c r="K12178" t="s">
        <v>15859</v>
      </c>
      <c r="L12178" t="s">
        <v>15768</v>
      </c>
      <c r="M12178" t="s">
        <v>10974</v>
      </c>
      <c r="N12178" t="s">
        <v>6761</v>
      </c>
      <c r="O12178" t="s">
        <v>6771</v>
      </c>
      <c r="P12178">
        <v>3099000</v>
      </c>
      <c r="Q12178" t="s">
        <v>6636</v>
      </c>
      <c r="R12178" t="s">
        <v>6636</v>
      </c>
      <c r="S12178" s="12"/>
      <c r="T12178" s="13"/>
      <c r="U12178" t="s">
        <v>9005</v>
      </c>
    </row>
    <row r="12179" spans="1:21" x14ac:dyDescent="0.25">
      <c r="A12179" t="s">
        <v>6637</v>
      </c>
      <c r="B12179" s="12">
        <v>39537</v>
      </c>
      <c r="C12179" t="s">
        <v>15857</v>
      </c>
      <c r="D12179" s="11">
        <v>46208.524884259299</v>
      </c>
      <c r="E12179" t="s">
        <v>15858</v>
      </c>
      <c r="F12179" t="s">
        <v>6415</v>
      </c>
      <c r="G12179" t="s">
        <v>10787</v>
      </c>
      <c r="H12179" t="s">
        <v>6425</v>
      </c>
      <c r="I12179" t="s">
        <v>55</v>
      </c>
      <c r="J12179" t="s">
        <v>176</v>
      </c>
      <c r="K12179" t="s">
        <v>15859</v>
      </c>
      <c r="L12179" t="s">
        <v>15768</v>
      </c>
      <c r="M12179" t="s">
        <v>10974</v>
      </c>
      <c r="N12179" t="s">
        <v>6761</v>
      </c>
      <c r="O12179" t="s">
        <v>6771</v>
      </c>
      <c r="P12179">
        <v>3099000</v>
      </c>
      <c r="Q12179" t="s">
        <v>6636</v>
      </c>
      <c r="R12179" t="s">
        <v>6636</v>
      </c>
      <c r="S12179" s="12"/>
      <c r="T12179" s="13"/>
      <c r="U12179" t="s">
        <v>9005</v>
      </c>
    </row>
    <row r="12180" spans="1:21" x14ac:dyDescent="0.25">
      <c r="A12180" t="s">
        <v>6637</v>
      </c>
      <c r="B12180" s="12">
        <v>39537</v>
      </c>
      <c r="C12180" t="s">
        <v>15857</v>
      </c>
      <c r="D12180" s="11">
        <v>46208.524884259299</v>
      </c>
      <c r="E12180" t="s">
        <v>15858</v>
      </c>
      <c r="F12180" t="s">
        <v>6415</v>
      </c>
      <c r="G12180" t="s">
        <v>10788</v>
      </c>
      <c r="H12180" t="s">
        <v>6425</v>
      </c>
      <c r="I12180" t="s">
        <v>55</v>
      </c>
      <c r="J12180" t="s">
        <v>176</v>
      </c>
      <c r="K12180" t="s">
        <v>15859</v>
      </c>
      <c r="L12180" t="s">
        <v>15768</v>
      </c>
      <c r="M12180" t="s">
        <v>10974</v>
      </c>
      <c r="N12180" t="s">
        <v>6761</v>
      </c>
      <c r="O12180" t="s">
        <v>6771</v>
      </c>
      <c r="P12180">
        <v>3099000</v>
      </c>
      <c r="Q12180" t="s">
        <v>6636</v>
      </c>
      <c r="R12180" t="s">
        <v>6636</v>
      </c>
      <c r="S12180" s="12"/>
      <c r="T12180" s="13"/>
      <c r="U12180" t="s">
        <v>9005</v>
      </c>
    </row>
    <row r="12181" spans="1:21" x14ac:dyDescent="0.25">
      <c r="A12181" t="s">
        <v>6637</v>
      </c>
      <c r="B12181" s="12">
        <v>43067</v>
      </c>
      <c r="C12181" t="s">
        <v>15860</v>
      </c>
      <c r="D12181" s="11">
        <v>46210.356597222199</v>
      </c>
      <c r="E12181" t="s">
        <v>15861</v>
      </c>
      <c r="F12181" t="s">
        <v>6415</v>
      </c>
      <c r="G12181" t="s">
        <v>10784</v>
      </c>
      <c r="H12181" t="s">
        <v>6425</v>
      </c>
      <c r="I12181" t="s">
        <v>65</v>
      </c>
      <c r="J12181" t="s">
        <v>57</v>
      </c>
      <c r="K12181" t="s">
        <v>15862</v>
      </c>
      <c r="L12181" t="s">
        <v>15768</v>
      </c>
      <c r="M12181" t="s">
        <v>15863</v>
      </c>
      <c r="N12181" t="s">
        <v>6761</v>
      </c>
      <c r="O12181" t="s">
        <v>7185</v>
      </c>
      <c r="P12181">
        <v>4449000</v>
      </c>
      <c r="Q12181" t="s">
        <v>6636</v>
      </c>
      <c r="R12181" t="s">
        <v>6636</v>
      </c>
      <c r="S12181" s="12"/>
      <c r="T12181" s="13"/>
      <c r="U12181" t="s">
        <v>11489</v>
      </c>
    </row>
    <row r="12182" spans="1:21" x14ac:dyDescent="0.25">
      <c r="A12182" t="s">
        <v>6637</v>
      </c>
      <c r="B12182" s="12">
        <v>43067</v>
      </c>
      <c r="C12182" t="s">
        <v>15860</v>
      </c>
      <c r="D12182" s="11">
        <v>46210.356597222199</v>
      </c>
      <c r="E12182" t="s">
        <v>15861</v>
      </c>
      <c r="F12182" t="s">
        <v>6415</v>
      </c>
      <c r="G12182" t="s">
        <v>10786</v>
      </c>
      <c r="H12182" t="s">
        <v>6425</v>
      </c>
      <c r="I12182" t="s">
        <v>65</v>
      </c>
      <c r="J12182" t="s">
        <v>57</v>
      </c>
      <c r="K12182" t="s">
        <v>15862</v>
      </c>
      <c r="L12182" t="s">
        <v>15768</v>
      </c>
      <c r="M12182" t="s">
        <v>15863</v>
      </c>
      <c r="N12182" t="s">
        <v>6761</v>
      </c>
      <c r="O12182" t="s">
        <v>7185</v>
      </c>
      <c r="P12182">
        <v>4449000</v>
      </c>
      <c r="Q12182" t="s">
        <v>6636</v>
      </c>
      <c r="R12182" t="s">
        <v>6636</v>
      </c>
      <c r="S12182" s="12"/>
      <c r="T12182" s="13"/>
      <c r="U12182" t="s">
        <v>11489</v>
      </c>
    </row>
    <row r="12183" spans="1:21" x14ac:dyDescent="0.25">
      <c r="A12183" t="s">
        <v>6637</v>
      </c>
      <c r="B12183" s="12">
        <v>43067</v>
      </c>
      <c r="C12183" t="s">
        <v>15860</v>
      </c>
      <c r="D12183" s="11">
        <v>46210.356597222199</v>
      </c>
      <c r="E12183" t="s">
        <v>15861</v>
      </c>
      <c r="F12183" t="s">
        <v>6415</v>
      </c>
      <c r="G12183" t="s">
        <v>10787</v>
      </c>
      <c r="H12183" t="s">
        <v>6425</v>
      </c>
      <c r="I12183" t="s">
        <v>65</v>
      </c>
      <c r="J12183" t="s">
        <v>57</v>
      </c>
      <c r="K12183" t="s">
        <v>15862</v>
      </c>
      <c r="L12183" t="s">
        <v>15768</v>
      </c>
      <c r="M12183" t="s">
        <v>15863</v>
      </c>
      <c r="N12183" t="s">
        <v>6761</v>
      </c>
      <c r="O12183" t="s">
        <v>7185</v>
      </c>
      <c r="P12183">
        <v>4449000</v>
      </c>
      <c r="Q12183" t="s">
        <v>6636</v>
      </c>
      <c r="R12183" t="s">
        <v>6636</v>
      </c>
      <c r="S12183" s="12"/>
      <c r="T12183" s="13"/>
      <c r="U12183" t="s">
        <v>11489</v>
      </c>
    </row>
    <row r="12184" spans="1:21" x14ac:dyDescent="0.25">
      <c r="A12184" t="s">
        <v>6637</v>
      </c>
      <c r="B12184" s="12">
        <v>43067</v>
      </c>
      <c r="C12184" t="s">
        <v>15860</v>
      </c>
      <c r="D12184" s="11">
        <v>46210.356597222199</v>
      </c>
      <c r="E12184" t="s">
        <v>15861</v>
      </c>
      <c r="F12184" t="s">
        <v>6415</v>
      </c>
      <c r="G12184" t="s">
        <v>10788</v>
      </c>
      <c r="H12184" t="s">
        <v>6425</v>
      </c>
      <c r="I12184" t="s">
        <v>65</v>
      </c>
      <c r="J12184" t="s">
        <v>57</v>
      </c>
      <c r="K12184" t="s">
        <v>15862</v>
      </c>
      <c r="L12184" t="s">
        <v>15768</v>
      </c>
      <c r="M12184" t="s">
        <v>15863</v>
      </c>
      <c r="N12184" t="s">
        <v>6761</v>
      </c>
      <c r="O12184" t="s">
        <v>7185</v>
      </c>
      <c r="P12184">
        <v>4449000</v>
      </c>
      <c r="Q12184" t="s">
        <v>6636</v>
      </c>
      <c r="R12184" t="s">
        <v>6636</v>
      </c>
      <c r="S12184" s="12"/>
      <c r="T12184" s="13"/>
      <c r="U12184" t="s">
        <v>11489</v>
      </c>
    </row>
    <row r="12185" spans="1:21" x14ac:dyDescent="0.25">
      <c r="A12185" t="s">
        <v>6619</v>
      </c>
      <c r="B12185" s="12">
        <v>43067</v>
      </c>
      <c r="C12185" t="s">
        <v>15860</v>
      </c>
      <c r="D12185" s="11">
        <v>46214.402129629598</v>
      </c>
      <c r="E12185" t="s">
        <v>15861</v>
      </c>
      <c r="F12185" t="s">
        <v>6415</v>
      </c>
      <c r="G12185" t="s">
        <v>10784</v>
      </c>
      <c r="H12185" t="s">
        <v>6425</v>
      </c>
      <c r="I12185" t="s">
        <v>65</v>
      </c>
      <c r="J12185" t="s">
        <v>57</v>
      </c>
      <c r="K12185" t="s">
        <v>15862</v>
      </c>
      <c r="L12185" t="s">
        <v>15768</v>
      </c>
      <c r="M12185" t="s">
        <v>15863</v>
      </c>
      <c r="N12185" t="s">
        <v>6761</v>
      </c>
      <c r="O12185" t="s">
        <v>7185</v>
      </c>
      <c r="P12185">
        <v>4449000</v>
      </c>
      <c r="Q12185" t="s">
        <v>6636</v>
      </c>
      <c r="R12185" t="s">
        <v>6636</v>
      </c>
      <c r="S12185" s="12"/>
      <c r="T12185" s="13"/>
      <c r="U12185" t="s">
        <v>11489</v>
      </c>
    </row>
    <row r="12186" spans="1:21" x14ac:dyDescent="0.25">
      <c r="A12186" t="s">
        <v>6619</v>
      </c>
      <c r="B12186" s="12">
        <v>43067</v>
      </c>
      <c r="C12186" t="s">
        <v>15860</v>
      </c>
      <c r="D12186" s="11">
        <v>46214.402129629598</v>
      </c>
      <c r="E12186" t="s">
        <v>15861</v>
      </c>
      <c r="F12186" t="s">
        <v>6415</v>
      </c>
      <c r="G12186" t="s">
        <v>10786</v>
      </c>
      <c r="H12186" t="s">
        <v>6425</v>
      </c>
      <c r="I12186" t="s">
        <v>65</v>
      </c>
      <c r="J12186" t="s">
        <v>57</v>
      </c>
      <c r="K12186" t="s">
        <v>15862</v>
      </c>
      <c r="L12186" t="s">
        <v>15768</v>
      </c>
      <c r="M12186" t="s">
        <v>15863</v>
      </c>
      <c r="N12186" t="s">
        <v>6761</v>
      </c>
      <c r="O12186" t="s">
        <v>7185</v>
      </c>
      <c r="P12186">
        <v>4449000</v>
      </c>
      <c r="Q12186" t="s">
        <v>6636</v>
      </c>
      <c r="R12186" t="s">
        <v>6636</v>
      </c>
      <c r="S12186" s="12"/>
      <c r="T12186" s="13"/>
      <c r="U12186" t="s">
        <v>11489</v>
      </c>
    </row>
    <row r="12187" spans="1:21" x14ac:dyDescent="0.25">
      <c r="A12187" t="s">
        <v>6619</v>
      </c>
      <c r="B12187" s="12">
        <v>43067</v>
      </c>
      <c r="C12187" t="s">
        <v>15860</v>
      </c>
      <c r="D12187" s="11">
        <v>46214.402129629598</v>
      </c>
      <c r="E12187" t="s">
        <v>15861</v>
      </c>
      <c r="F12187" t="s">
        <v>6415</v>
      </c>
      <c r="G12187" t="s">
        <v>10787</v>
      </c>
      <c r="H12187" t="s">
        <v>6425</v>
      </c>
      <c r="I12187" t="s">
        <v>65</v>
      </c>
      <c r="J12187" t="s">
        <v>57</v>
      </c>
      <c r="K12187" t="s">
        <v>15862</v>
      </c>
      <c r="L12187" t="s">
        <v>15768</v>
      </c>
      <c r="M12187" t="s">
        <v>15863</v>
      </c>
      <c r="N12187" t="s">
        <v>6761</v>
      </c>
      <c r="O12187" t="s">
        <v>7185</v>
      </c>
      <c r="P12187">
        <v>4449000</v>
      </c>
      <c r="Q12187" t="s">
        <v>6636</v>
      </c>
      <c r="R12187" t="s">
        <v>6636</v>
      </c>
      <c r="S12187" s="12"/>
      <c r="T12187" s="13"/>
      <c r="U12187" t="s">
        <v>11489</v>
      </c>
    </row>
    <row r="12188" spans="1:21" x14ac:dyDescent="0.25">
      <c r="A12188" t="s">
        <v>6619</v>
      </c>
      <c r="B12188" s="12">
        <v>43067</v>
      </c>
      <c r="C12188" t="s">
        <v>15860</v>
      </c>
      <c r="D12188" s="11">
        <v>46214.402129629598</v>
      </c>
      <c r="E12188" t="s">
        <v>15861</v>
      </c>
      <c r="F12188" t="s">
        <v>6415</v>
      </c>
      <c r="G12188" t="s">
        <v>10788</v>
      </c>
      <c r="H12188" t="s">
        <v>6425</v>
      </c>
      <c r="I12188" t="s">
        <v>65</v>
      </c>
      <c r="J12188" t="s">
        <v>57</v>
      </c>
      <c r="K12188" t="s">
        <v>15862</v>
      </c>
      <c r="L12188" t="s">
        <v>15768</v>
      </c>
      <c r="M12188" t="s">
        <v>15863</v>
      </c>
      <c r="N12188" t="s">
        <v>6761</v>
      </c>
      <c r="O12188" t="s">
        <v>7185</v>
      </c>
      <c r="P12188">
        <v>4449000</v>
      </c>
      <c r="Q12188" t="s">
        <v>6636</v>
      </c>
      <c r="R12188" t="s">
        <v>6636</v>
      </c>
      <c r="S12188" s="12"/>
      <c r="T12188" s="13"/>
      <c r="U12188" t="s">
        <v>11489</v>
      </c>
    </row>
    <row r="12189" spans="1:21" x14ac:dyDescent="0.25">
      <c r="A12189" t="s">
        <v>6619</v>
      </c>
      <c r="B12189" s="12">
        <v>43122</v>
      </c>
      <c r="C12189" t="s">
        <v>15851</v>
      </c>
      <c r="D12189" s="11">
        <v>46215.510081018503</v>
      </c>
      <c r="E12189" t="s">
        <v>15852</v>
      </c>
      <c r="F12189" t="s">
        <v>6415</v>
      </c>
      <c r="G12189" t="s">
        <v>10784</v>
      </c>
      <c r="H12189" t="s">
        <v>6425</v>
      </c>
      <c r="I12189" t="s">
        <v>65</v>
      </c>
      <c r="J12189" t="s">
        <v>9067</v>
      </c>
      <c r="K12189" t="s">
        <v>15853</v>
      </c>
      <c r="L12189" t="s">
        <v>15768</v>
      </c>
      <c r="M12189" t="s">
        <v>15854</v>
      </c>
      <c r="N12189" t="s">
        <v>6761</v>
      </c>
      <c r="O12189" t="s">
        <v>6762</v>
      </c>
      <c r="P12189">
        <v>2759900</v>
      </c>
      <c r="Q12189" t="s">
        <v>6636</v>
      </c>
      <c r="R12189" t="s">
        <v>6636</v>
      </c>
      <c r="S12189" s="12"/>
      <c r="T12189" s="13"/>
      <c r="U12189" t="s">
        <v>6629</v>
      </c>
    </row>
    <row r="12190" spans="1:21" x14ac:dyDescent="0.25">
      <c r="A12190" t="s">
        <v>6619</v>
      </c>
      <c r="B12190" s="12">
        <v>43122</v>
      </c>
      <c r="C12190" t="s">
        <v>15851</v>
      </c>
      <c r="D12190" s="11">
        <v>46215.510081018503</v>
      </c>
      <c r="E12190" t="s">
        <v>15852</v>
      </c>
      <c r="F12190" t="s">
        <v>6415</v>
      </c>
      <c r="G12190" t="s">
        <v>10786</v>
      </c>
      <c r="H12190" t="s">
        <v>6425</v>
      </c>
      <c r="I12190" t="s">
        <v>65</v>
      </c>
      <c r="J12190" t="s">
        <v>9067</v>
      </c>
      <c r="K12190" t="s">
        <v>15853</v>
      </c>
      <c r="L12190" t="s">
        <v>15768</v>
      </c>
      <c r="M12190" t="s">
        <v>15854</v>
      </c>
      <c r="N12190" t="s">
        <v>6761</v>
      </c>
      <c r="O12190" t="s">
        <v>6762</v>
      </c>
      <c r="P12190">
        <v>2759900</v>
      </c>
      <c r="Q12190" t="s">
        <v>6636</v>
      </c>
      <c r="R12190" t="s">
        <v>6636</v>
      </c>
      <c r="S12190" s="12"/>
      <c r="T12190" s="13"/>
      <c r="U12190" t="s">
        <v>6629</v>
      </c>
    </row>
    <row r="12191" spans="1:21" x14ac:dyDescent="0.25">
      <c r="A12191" t="s">
        <v>6619</v>
      </c>
      <c r="B12191" s="12">
        <v>43122</v>
      </c>
      <c r="C12191" t="s">
        <v>15851</v>
      </c>
      <c r="D12191" s="11">
        <v>46215.510081018503</v>
      </c>
      <c r="E12191" t="s">
        <v>15852</v>
      </c>
      <c r="F12191" t="s">
        <v>6415</v>
      </c>
      <c r="G12191" t="s">
        <v>10787</v>
      </c>
      <c r="H12191" t="s">
        <v>6425</v>
      </c>
      <c r="I12191" t="s">
        <v>65</v>
      </c>
      <c r="J12191" t="s">
        <v>9067</v>
      </c>
      <c r="K12191" t="s">
        <v>15853</v>
      </c>
      <c r="L12191" t="s">
        <v>15768</v>
      </c>
      <c r="M12191" t="s">
        <v>15854</v>
      </c>
      <c r="N12191" t="s">
        <v>6761</v>
      </c>
      <c r="O12191" t="s">
        <v>6762</v>
      </c>
      <c r="P12191">
        <v>2759900</v>
      </c>
      <c r="Q12191" t="s">
        <v>6636</v>
      </c>
      <c r="R12191" t="s">
        <v>6636</v>
      </c>
      <c r="S12191" s="12"/>
      <c r="T12191" s="13"/>
      <c r="U12191" t="s">
        <v>6629</v>
      </c>
    </row>
    <row r="12192" spans="1:21" x14ac:dyDescent="0.25">
      <c r="A12192" t="s">
        <v>6619</v>
      </c>
      <c r="B12192" s="12">
        <v>43122</v>
      </c>
      <c r="C12192" t="s">
        <v>15851</v>
      </c>
      <c r="D12192" s="11">
        <v>46215.510081018503</v>
      </c>
      <c r="E12192" t="s">
        <v>15852</v>
      </c>
      <c r="F12192" t="s">
        <v>6415</v>
      </c>
      <c r="G12192" t="s">
        <v>10788</v>
      </c>
      <c r="H12192" t="s">
        <v>6425</v>
      </c>
      <c r="I12192" t="s">
        <v>65</v>
      </c>
      <c r="J12192" t="s">
        <v>9067</v>
      </c>
      <c r="K12192" t="s">
        <v>15853</v>
      </c>
      <c r="L12192" t="s">
        <v>15768</v>
      </c>
      <c r="M12192" t="s">
        <v>15854</v>
      </c>
      <c r="N12192" t="s">
        <v>6761</v>
      </c>
      <c r="O12192" t="s">
        <v>6762</v>
      </c>
      <c r="P12192">
        <v>2759900</v>
      </c>
      <c r="Q12192" t="s">
        <v>6636</v>
      </c>
      <c r="R12192" t="s">
        <v>6636</v>
      </c>
      <c r="S12192" s="12"/>
      <c r="T12192" s="13"/>
      <c r="U12192" t="s">
        <v>6629</v>
      </c>
    </row>
    <row r="12193" spans="1:21" x14ac:dyDescent="0.25">
      <c r="A12193" t="s">
        <v>6637</v>
      </c>
      <c r="B12193" s="12">
        <v>43140</v>
      </c>
      <c r="C12193" t="s">
        <v>15864</v>
      </c>
      <c r="D12193" s="11">
        <v>46215.672037037002</v>
      </c>
      <c r="E12193" t="s">
        <v>15865</v>
      </c>
      <c r="F12193" t="s">
        <v>6415</v>
      </c>
      <c r="G12193" t="s">
        <v>10784</v>
      </c>
      <c r="H12193" t="s">
        <v>6425</v>
      </c>
      <c r="I12193" t="s">
        <v>65</v>
      </c>
      <c r="J12193" t="s">
        <v>67</v>
      </c>
      <c r="K12193" t="s">
        <v>15866</v>
      </c>
      <c r="L12193" t="s">
        <v>15768</v>
      </c>
      <c r="M12193" t="s">
        <v>15867</v>
      </c>
      <c r="N12193" t="s">
        <v>6761</v>
      </c>
      <c r="O12193" t="s">
        <v>7185</v>
      </c>
      <c r="P12193">
        <v>4649000</v>
      </c>
      <c r="Q12193" t="s">
        <v>6636</v>
      </c>
      <c r="R12193" t="s">
        <v>6636</v>
      </c>
      <c r="S12193" s="12"/>
      <c r="T12193" s="13"/>
      <c r="U12193" t="s">
        <v>6636</v>
      </c>
    </row>
    <row r="12194" spans="1:21" x14ac:dyDescent="0.25">
      <c r="A12194" t="s">
        <v>6637</v>
      </c>
      <c r="B12194" s="12">
        <v>43140</v>
      </c>
      <c r="C12194" t="s">
        <v>15864</v>
      </c>
      <c r="D12194" s="11">
        <v>46215.672037037002</v>
      </c>
      <c r="E12194" t="s">
        <v>15865</v>
      </c>
      <c r="F12194" t="s">
        <v>6415</v>
      </c>
      <c r="G12194" t="s">
        <v>10786</v>
      </c>
      <c r="H12194" t="s">
        <v>6425</v>
      </c>
      <c r="I12194" t="s">
        <v>65</v>
      </c>
      <c r="J12194" t="s">
        <v>67</v>
      </c>
      <c r="K12194" t="s">
        <v>15866</v>
      </c>
      <c r="L12194" t="s">
        <v>15768</v>
      </c>
      <c r="M12194" t="s">
        <v>15867</v>
      </c>
      <c r="N12194" t="s">
        <v>6761</v>
      </c>
      <c r="O12194" t="s">
        <v>7185</v>
      </c>
      <c r="P12194">
        <v>4649000</v>
      </c>
      <c r="Q12194" t="s">
        <v>6636</v>
      </c>
      <c r="R12194" t="s">
        <v>6636</v>
      </c>
      <c r="S12194" s="12"/>
      <c r="T12194" s="13"/>
      <c r="U12194" t="s">
        <v>6636</v>
      </c>
    </row>
    <row r="12195" spans="1:21" x14ac:dyDescent="0.25">
      <c r="A12195" t="s">
        <v>6637</v>
      </c>
      <c r="B12195" s="12">
        <v>43140</v>
      </c>
      <c r="C12195" t="s">
        <v>15864</v>
      </c>
      <c r="D12195" s="11">
        <v>46215.672037037002</v>
      </c>
      <c r="E12195" t="s">
        <v>15865</v>
      </c>
      <c r="F12195" t="s">
        <v>6415</v>
      </c>
      <c r="G12195" t="s">
        <v>10787</v>
      </c>
      <c r="H12195" t="s">
        <v>6425</v>
      </c>
      <c r="I12195" t="s">
        <v>65</v>
      </c>
      <c r="J12195" t="s">
        <v>67</v>
      </c>
      <c r="K12195" t="s">
        <v>15866</v>
      </c>
      <c r="L12195" t="s">
        <v>15768</v>
      </c>
      <c r="M12195" t="s">
        <v>15867</v>
      </c>
      <c r="N12195" t="s">
        <v>6761</v>
      </c>
      <c r="O12195" t="s">
        <v>7185</v>
      </c>
      <c r="P12195">
        <v>4649000</v>
      </c>
      <c r="Q12195" t="s">
        <v>6636</v>
      </c>
      <c r="R12195" t="s">
        <v>6636</v>
      </c>
      <c r="S12195" s="12"/>
      <c r="T12195" s="13"/>
      <c r="U12195" t="s">
        <v>6636</v>
      </c>
    </row>
    <row r="12196" spans="1:21" x14ac:dyDescent="0.25">
      <c r="A12196" t="s">
        <v>6637</v>
      </c>
      <c r="B12196" s="12">
        <v>43140</v>
      </c>
      <c r="C12196" t="s">
        <v>15864</v>
      </c>
      <c r="D12196" s="11">
        <v>46215.672037037002</v>
      </c>
      <c r="E12196" t="s">
        <v>15865</v>
      </c>
      <c r="F12196" t="s">
        <v>6415</v>
      </c>
      <c r="G12196" t="s">
        <v>10788</v>
      </c>
      <c r="H12196" t="s">
        <v>6425</v>
      </c>
      <c r="I12196" t="s">
        <v>65</v>
      </c>
      <c r="J12196" t="s">
        <v>67</v>
      </c>
      <c r="K12196" t="s">
        <v>15866</v>
      </c>
      <c r="L12196" t="s">
        <v>15768</v>
      </c>
      <c r="M12196" t="s">
        <v>15867</v>
      </c>
      <c r="N12196" t="s">
        <v>6761</v>
      </c>
      <c r="O12196" t="s">
        <v>7185</v>
      </c>
      <c r="P12196">
        <v>4649000</v>
      </c>
      <c r="Q12196" t="s">
        <v>6636</v>
      </c>
      <c r="R12196" t="s">
        <v>6636</v>
      </c>
      <c r="S12196" s="12"/>
      <c r="T12196" s="13"/>
      <c r="U12196" t="s">
        <v>6636</v>
      </c>
    </row>
    <row r="12197" spans="1:21" x14ac:dyDescent="0.25">
      <c r="A12197" t="s">
        <v>6619</v>
      </c>
      <c r="B12197" s="12">
        <v>43140</v>
      </c>
      <c r="C12197" t="s">
        <v>15864</v>
      </c>
      <c r="D12197" s="11">
        <v>46215.706377314797</v>
      </c>
      <c r="E12197" t="s">
        <v>15865</v>
      </c>
      <c r="F12197" t="s">
        <v>6415</v>
      </c>
      <c r="G12197" t="s">
        <v>10784</v>
      </c>
      <c r="H12197" t="s">
        <v>6425</v>
      </c>
      <c r="I12197" t="s">
        <v>65</v>
      </c>
      <c r="J12197" t="s">
        <v>67</v>
      </c>
      <c r="K12197" t="s">
        <v>15866</v>
      </c>
      <c r="L12197" t="s">
        <v>15768</v>
      </c>
      <c r="M12197" t="s">
        <v>15867</v>
      </c>
      <c r="N12197" t="s">
        <v>6761</v>
      </c>
      <c r="O12197" t="s">
        <v>7185</v>
      </c>
      <c r="P12197">
        <v>4649000</v>
      </c>
      <c r="Q12197" t="s">
        <v>6636</v>
      </c>
      <c r="R12197" t="s">
        <v>6636</v>
      </c>
      <c r="S12197" s="12"/>
      <c r="T12197" s="13"/>
      <c r="U12197" t="s">
        <v>6636</v>
      </c>
    </row>
    <row r="12198" spans="1:21" x14ac:dyDescent="0.25">
      <c r="A12198" t="s">
        <v>6619</v>
      </c>
      <c r="B12198" s="12">
        <v>43140</v>
      </c>
      <c r="C12198" t="s">
        <v>15864</v>
      </c>
      <c r="D12198" s="11">
        <v>46215.706377314797</v>
      </c>
      <c r="E12198" t="s">
        <v>15865</v>
      </c>
      <c r="F12198" t="s">
        <v>6415</v>
      </c>
      <c r="G12198" t="s">
        <v>10786</v>
      </c>
      <c r="H12198" t="s">
        <v>6425</v>
      </c>
      <c r="I12198" t="s">
        <v>65</v>
      </c>
      <c r="J12198" t="s">
        <v>67</v>
      </c>
      <c r="K12198" t="s">
        <v>15866</v>
      </c>
      <c r="L12198" t="s">
        <v>15768</v>
      </c>
      <c r="M12198" t="s">
        <v>15867</v>
      </c>
      <c r="N12198" t="s">
        <v>6761</v>
      </c>
      <c r="O12198" t="s">
        <v>7185</v>
      </c>
      <c r="P12198">
        <v>4649000</v>
      </c>
      <c r="Q12198" t="s">
        <v>6636</v>
      </c>
      <c r="R12198" t="s">
        <v>6636</v>
      </c>
      <c r="S12198" s="12"/>
      <c r="T12198" s="13"/>
      <c r="U12198" t="s">
        <v>6636</v>
      </c>
    </row>
    <row r="12199" spans="1:21" x14ac:dyDescent="0.25">
      <c r="A12199" t="s">
        <v>6619</v>
      </c>
      <c r="B12199" s="12">
        <v>43140</v>
      </c>
      <c r="C12199" t="s">
        <v>15864</v>
      </c>
      <c r="D12199" s="11">
        <v>46215.706377314797</v>
      </c>
      <c r="E12199" t="s">
        <v>15865</v>
      </c>
      <c r="F12199" t="s">
        <v>6415</v>
      </c>
      <c r="G12199" t="s">
        <v>10787</v>
      </c>
      <c r="H12199" t="s">
        <v>6425</v>
      </c>
      <c r="I12199" t="s">
        <v>65</v>
      </c>
      <c r="J12199" t="s">
        <v>67</v>
      </c>
      <c r="K12199" t="s">
        <v>15866</v>
      </c>
      <c r="L12199" t="s">
        <v>15768</v>
      </c>
      <c r="M12199" t="s">
        <v>15867</v>
      </c>
      <c r="N12199" t="s">
        <v>6761</v>
      </c>
      <c r="O12199" t="s">
        <v>7185</v>
      </c>
      <c r="P12199">
        <v>4649000</v>
      </c>
      <c r="Q12199" t="s">
        <v>6636</v>
      </c>
      <c r="R12199" t="s">
        <v>6636</v>
      </c>
      <c r="S12199" s="12"/>
      <c r="T12199" s="13"/>
      <c r="U12199" t="s">
        <v>6636</v>
      </c>
    </row>
    <row r="12200" spans="1:21" x14ac:dyDescent="0.25">
      <c r="A12200" t="s">
        <v>6619</v>
      </c>
      <c r="B12200" s="12">
        <v>43140</v>
      </c>
      <c r="C12200" t="s">
        <v>15864</v>
      </c>
      <c r="D12200" s="11">
        <v>46215.706377314797</v>
      </c>
      <c r="E12200" t="s">
        <v>15865</v>
      </c>
      <c r="F12200" t="s">
        <v>6415</v>
      </c>
      <c r="G12200" t="s">
        <v>10788</v>
      </c>
      <c r="H12200" t="s">
        <v>6425</v>
      </c>
      <c r="I12200" t="s">
        <v>65</v>
      </c>
      <c r="J12200" t="s">
        <v>67</v>
      </c>
      <c r="K12200" t="s">
        <v>15866</v>
      </c>
      <c r="L12200" t="s">
        <v>15768</v>
      </c>
      <c r="M12200" t="s">
        <v>15867</v>
      </c>
      <c r="N12200" t="s">
        <v>6761</v>
      </c>
      <c r="O12200" t="s">
        <v>7185</v>
      </c>
      <c r="P12200">
        <v>4649000</v>
      </c>
      <c r="Q12200" t="s">
        <v>6636</v>
      </c>
      <c r="R12200" t="s">
        <v>6636</v>
      </c>
      <c r="S12200" s="12"/>
      <c r="T12200" s="13"/>
      <c r="U12200" t="s">
        <v>6636</v>
      </c>
    </row>
    <row r="12201" spans="1:21" x14ac:dyDescent="0.25">
      <c r="A12201" t="s">
        <v>6637</v>
      </c>
      <c r="B12201" s="12">
        <v>43150</v>
      </c>
      <c r="C12201" t="s">
        <v>15868</v>
      </c>
      <c r="D12201" s="11">
        <v>46215.7672453704</v>
      </c>
      <c r="E12201" t="s">
        <v>15869</v>
      </c>
      <c r="F12201" t="s">
        <v>6415</v>
      </c>
      <c r="G12201" t="s">
        <v>10784</v>
      </c>
      <c r="H12201" t="s">
        <v>6425</v>
      </c>
      <c r="I12201" t="s">
        <v>65</v>
      </c>
      <c r="J12201" t="s">
        <v>9067</v>
      </c>
      <c r="K12201" t="s">
        <v>15853</v>
      </c>
      <c r="L12201" t="s">
        <v>15768</v>
      </c>
      <c r="M12201" t="s">
        <v>15854</v>
      </c>
      <c r="N12201" t="s">
        <v>6761</v>
      </c>
      <c r="O12201" t="s">
        <v>6762</v>
      </c>
      <c r="P12201">
        <v>2759900</v>
      </c>
      <c r="Q12201" t="s">
        <v>6636</v>
      </c>
      <c r="R12201" t="s">
        <v>6636</v>
      </c>
      <c r="S12201" s="12"/>
      <c r="T12201" s="13"/>
      <c r="U12201" t="s">
        <v>6636</v>
      </c>
    </row>
    <row r="12202" spans="1:21" x14ac:dyDescent="0.25">
      <c r="A12202" t="s">
        <v>6637</v>
      </c>
      <c r="B12202" s="12">
        <v>43150</v>
      </c>
      <c r="C12202" t="s">
        <v>15868</v>
      </c>
      <c r="D12202" s="11">
        <v>46215.7672453704</v>
      </c>
      <c r="E12202" t="s">
        <v>15869</v>
      </c>
      <c r="F12202" t="s">
        <v>6415</v>
      </c>
      <c r="G12202" t="s">
        <v>10786</v>
      </c>
      <c r="H12202" t="s">
        <v>6425</v>
      </c>
      <c r="I12202" t="s">
        <v>65</v>
      </c>
      <c r="J12202" t="s">
        <v>9067</v>
      </c>
      <c r="K12202" t="s">
        <v>15853</v>
      </c>
      <c r="L12202" t="s">
        <v>15768</v>
      </c>
      <c r="M12202" t="s">
        <v>15854</v>
      </c>
      <c r="N12202" t="s">
        <v>6761</v>
      </c>
      <c r="O12202" t="s">
        <v>6762</v>
      </c>
      <c r="P12202">
        <v>2759900</v>
      </c>
      <c r="Q12202" t="s">
        <v>6636</v>
      </c>
      <c r="R12202" t="s">
        <v>6636</v>
      </c>
      <c r="S12202" s="12"/>
      <c r="T12202" s="13"/>
      <c r="U12202" t="s">
        <v>6636</v>
      </c>
    </row>
    <row r="12203" spans="1:21" x14ac:dyDescent="0.25">
      <c r="A12203" t="s">
        <v>6637</v>
      </c>
      <c r="B12203" s="12">
        <v>43150</v>
      </c>
      <c r="C12203" t="s">
        <v>15868</v>
      </c>
      <c r="D12203" s="11">
        <v>46215.7672453704</v>
      </c>
      <c r="E12203" t="s">
        <v>15869</v>
      </c>
      <c r="F12203" t="s">
        <v>6415</v>
      </c>
      <c r="G12203" t="s">
        <v>10787</v>
      </c>
      <c r="H12203" t="s">
        <v>6425</v>
      </c>
      <c r="I12203" t="s">
        <v>65</v>
      </c>
      <c r="J12203" t="s">
        <v>9067</v>
      </c>
      <c r="K12203" t="s">
        <v>15853</v>
      </c>
      <c r="L12203" t="s">
        <v>15768</v>
      </c>
      <c r="M12203" t="s">
        <v>15854</v>
      </c>
      <c r="N12203" t="s">
        <v>6761</v>
      </c>
      <c r="O12203" t="s">
        <v>6762</v>
      </c>
      <c r="P12203">
        <v>2759900</v>
      </c>
      <c r="Q12203" t="s">
        <v>6636</v>
      </c>
      <c r="R12203" t="s">
        <v>6636</v>
      </c>
      <c r="S12203" s="12"/>
      <c r="T12203" s="13"/>
      <c r="U12203" t="s">
        <v>6636</v>
      </c>
    </row>
    <row r="12204" spans="1:21" x14ac:dyDescent="0.25">
      <c r="A12204" t="s">
        <v>6637</v>
      </c>
      <c r="B12204" s="12">
        <v>43150</v>
      </c>
      <c r="C12204" t="s">
        <v>15868</v>
      </c>
      <c r="D12204" s="11">
        <v>46215.7672453704</v>
      </c>
      <c r="E12204" t="s">
        <v>15869</v>
      </c>
      <c r="F12204" t="s">
        <v>6415</v>
      </c>
      <c r="G12204" t="s">
        <v>10788</v>
      </c>
      <c r="H12204" t="s">
        <v>6425</v>
      </c>
      <c r="I12204" t="s">
        <v>65</v>
      </c>
      <c r="J12204" t="s">
        <v>9067</v>
      </c>
      <c r="K12204" t="s">
        <v>15853</v>
      </c>
      <c r="L12204" t="s">
        <v>15768</v>
      </c>
      <c r="M12204" t="s">
        <v>15854</v>
      </c>
      <c r="N12204" t="s">
        <v>6761</v>
      </c>
      <c r="O12204" t="s">
        <v>6762</v>
      </c>
      <c r="P12204">
        <v>2759900</v>
      </c>
      <c r="Q12204" t="s">
        <v>6636</v>
      </c>
      <c r="R12204" t="s">
        <v>6636</v>
      </c>
      <c r="S12204" s="12"/>
      <c r="T12204" s="13"/>
      <c r="U12204" t="s">
        <v>6636</v>
      </c>
    </row>
    <row r="12205" spans="1:21" x14ac:dyDescent="0.25">
      <c r="A12205" t="s">
        <v>6619</v>
      </c>
      <c r="B12205" s="12">
        <v>43150</v>
      </c>
      <c r="C12205" t="s">
        <v>15868</v>
      </c>
      <c r="D12205" s="11">
        <v>46215.790740740696</v>
      </c>
      <c r="E12205" t="s">
        <v>15869</v>
      </c>
      <c r="F12205" t="s">
        <v>6415</v>
      </c>
      <c r="G12205" t="s">
        <v>10784</v>
      </c>
      <c r="H12205" t="s">
        <v>6425</v>
      </c>
      <c r="I12205" t="s">
        <v>65</v>
      </c>
      <c r="J12205" t="s">
        <v>9067</v>
      </c>
      <c r="K12205" t="s">
        <v>15853</v>
      </c>
      <c r="L12205" t="s">
        <v>15768</v>
      </c>
      <c r="M12205" t="s">
        <v>15854</v>
      </c>
      <c r="N12205" t="s">
        <v>6761</v>
      </c>
      <c r="O12205" t="s">
        <v>6762</v>
      </c>
      <c r="P12205">
        <v>2759900</v>
      </c>
      <c r="Q12205" t="s">
        <v>6636</v>
      </c>
      <c r="R12205" t="s">
        <v>6636</v>
      </c>
      <c r="S12205" s="12"/>
      <c r="T12205" s="13"/>
      <c r="U12205" t="s">
        <v>6636</v>
      </c>
    </row>
    <row r="12206" spans="1:21" x14ac:dyDescent="0.25">
      <c r="A12206" t="s">
        <v>6619</v>
      </c>
      <c r="B12206" s="12">
        <v>43150</v>
      </c>
      <c r="C12206" t="s">
        <v>15868</v>
      </c>
      <c r="D12206" s="11">
        <v>46215.790740740696</v>
      </c>
      <c r="E12206" t="s">
        <v>15869</v>
      </c>
      <c r="F12206" t="s">
        <v>6415</v>
      </c>
      <c r="G12206" t="s">
        <v>10786</v>
      </c>
      <c r="H12206" t="s">
        <v>6425</v>
      </c>
      <c r="I12206" t="s">
        <v>65</v>
      </c>
      <c r="J12206" t="s">
        <v>9067</v>
      </c>
      <c r="K12206" t="s">
        <v>15853</v>
      </c>
      <c r="L12206" t="s">
        <v>15768</v>
      </c>
      <c r="M12206" t="s">
        <v>15854</v>
      </c>
      <c r="N12206" t="s">
        <v>6761</v>
      </c>
      <c r="O12206" t="s">
        <v>6762</v>
      </c>
      <c r="P12206">
        <v>2759900</v>
      </c>
      <c r="Q12206" t="s">
        <v>6636</v>
      </c>
      <c r="R12206" t="s">
        <v>6636</v>
      </c>
      <c r="S12206" s="12"/>
      <c r="T12206" s="13"/>
      <c r="U12206" t="s">
        <v>6636</v>
      </c>
    </row>
    <row r="12207" spans="1:21" x14ac:dyDescent="0.25">
      <c r="A12207" t="s">
        <v>6619</v>
      </c>
      <c r="B12207" s="12">
        <v>43150</v>
      </c>
      <c r="C12207" t="s">
        <v>15868</v>
      </c>
      <c r="D12207" s="11">
        <v>46215.790740740696</v>
      </c>
      <c r="E12207" t="s">
        <v>15869</v>
      </c>
      <c r="F12207" t="s">
        <v>6415</v>
      </c>
      <c r="G12207" t="s">
        <v>10787</v>
      </c>
      <c r="H12207" t="s">
        <v>6425</v>
      </c>
      <c r="I12207" t="s">
        <v>65</v>
      </c>
      <c r="J12207" t="s">
        <v>9067</v>
      </c>
      <c r="K12207" t="s">
        <v>15853</v>
      </c>
      <c r="L12207" t="s">
        <v>15768</v>
      </c>
      <c r="M12207" t="s">
        <v>15854</v>
      </c>
      <c r="N12207" t="s">
        <v>6761</v>
      </c>
      <c r="O12207" t="s">
        <v>6762</v>
      </c>
      <c r="P12207">
        <v>2759900</v>
      </c>
      <c r="Q12207" t="s">
        <v>6636</v>
      </c>
      <c r="R12207" t="s">
        <v>6636</v>
      </c>
      <c r="S12207" s="12"/>
      <c r="T12207" s="13"/>
      <c r="U12207" t="s">
        <v>6636</v>
      </c>
    </row>
    <row r="12208" spans="1:21" x14ac:dyDescent="0.25">
      <c r="A12208" t="s">
        <v>6619</v>
      </c>
      <c r="B12208" s="12">
        <v>43150</v>
      </c>
      <c r="C12208" t="s">
        <v>15868</v>
      </c>
      <c r="D12208" s="11">
        <v>46215.790740740696</v>
      </c>
      <c r="E12208" t="s">
        <v>15869</v>
      </c>
      <c r="F12208" t="s">
        <v>6415</v>
      </c>
      <c r="G12208" t="s">
        <v>10788</v>
      </c>
      <c r="H12208" t="s">
        <v>6425</v>
      </c>
      <c r="I12208" t="s">
        <v>65</v>
      </c>
      <c r="J12208" t="s">
        <v>9067</v>
      </c>
      <c r="K12208" t="s">
        <v>15853</v>
      </c>
      <c r="L12208" t="s">
        <v>15768</v>
      </c>
      <c r="M12208" t="s">
        <v>15854</v>
      </c>
      <c r="N12208" t="s">
        <v>6761</v>
      </c>
      <c r="O12208" t="s">
        <v>6762</v>
      </c>
      <c r="P12208">
        <v>2759900</v>
      </c>
      <c r="Q12208" t="s">
        <v>6636</v>
      </c>
      <c r="R12208" t="s">
        <v>6636</v>
      </c>
      <c r="S12208" s="12"/>
      <c r="T12208" s="13"/>
      <c r="U12208" t="s">
        <v>6636</v>
      </c>
    </row>
    <row r="12209" spans="1:21" x14ac:dyDescent="0.25">
      <c r="A12209" t="s">
        <v>6637</v>
      </c>
      <c r="B12209" s="12">
        <v>43267</v>
      </c>
      <c r="C12209" t="s">
        <v>15870</v>
      </c>
      <c r="D12209" s="11">
        <v>46217.848495370403</v>
      </c>
      <c r="E12209" t="s">
        <v>15871</v>
      </c>
      <c r="F12209" t="s">
        <v>6415</v>
      </c>
      <c r="G12209" t="s">
        <v>10784</v>
      </c>
      <c r="H12209" t="s">
        <v>6425</v>
      </c>
      <c r="I12209" t="s">
        <v>65</v>
      </c>
      <c r="J12209" t="s">
        <v>9067</v>
      </c>
      <c r="K12209" t="s">
        <v>15872</v>
      </c>
      <c r="L12209" t="s">
        <v>15768</v>
      </c>
      <c r="M12209" t="s">
        <v>15873</v>
      </c>
      <c r="N12209" t="s">
        <v>6761</v>
      </c>
      <c r="O12209" t="s">
        <v>6771</v>
      </c>
      <c r="P12209">
        <v>3399000</v>
      </c>
      <c r="Q12209" t="s">
        <v>6636</v>
      </c>
      <c r="R12209" t="s">
        <v>6636</v>
      </c>
      <c r="S12209" s="12"/>
      <c r="T12209" s="13"/>
      <c r="U12209" t="s">
        <v>7460</v>
      </c>
    </row>
    <row r="12210" spans="1:21" x14ac:dyDescent="0.25">
      <c r="A12210" t="s">
        <v>6637</v>
      </c>
      <c r="B12210" s="12">
        <v>43267</v>
      </c>
      <c r="C12210" t="s">
        <v>15870</v>
      </c>
      <c r="D12210" s="11">
        <v>46217.848495370403</v>
      </c>
      <c r="E12210" t="s">
        <v>15871</v>
      </c>
      <c r="F12210" t="s">
        <v>6415</v>
      </c>
      <c r="G12210" t="s">
        <v>10786</v>
      </c>
      <c r="H12210" t="s">
        <v>6425</v>
      </c>
      <c r="I12210" t="s">
        <v>65</v>
      </c>
      <c r="J12210" t="s">
        <v>9067</v>
      </c>
      <c r="K12210" t="s">
        <v>15872</v>
      </c>
      <c r="L12210" t="s">
        <v>15768</v>
      </c>
      <c r="M12210" t="s">
        <v>15873</v>
      </c>
      <c r="N12210" t="s">
        <v>6761</v>
      </c>
      <c r="O12210" t="s">
        <v>6771</v>
      </c>
      <c r="P12210">
        <v>3399000</v>
      </c>
      <c r="Q12210" t="s">
        <v>6636</v>
      </c>
      <c r="R12210" t="s">
        <v>6636</v>
      </c>
      <c r="S12210" s="12"/>
      <c r="T12210" s="13"/>
      <c r="U12210" t="s">
        <v>7460</v>
      </c>
    </row>
    <row r="12211" spans="1:21" x14ac:dyDescent="0.25">
      <c r="A12211" t="s">
        <v>6637</v>
      </c>
      <c r="B12211" s="12">
        <v>43267</v>
      </c>
      <c r="C12211" t="s">
        <v>15870</v>
      </c>
      <c r="D12211" s="11">
        <v>46217.848495370403</v>
      </c>
      <c r="E12211" t="s">
        <v>15871</v>
      </c>
      <c r="F12211" t="s">
        <v>6415</v>
      </c>
      <c r="G12211" t="s">
        <v>10787</v>
      </c>
      <c r="H12211" t="s">
        <v>6425</v>
      </c>
      <c r="I12211" t="s">
        <v>65</v>
      </c>
      <c r="J12211" t="s">
        <v>9067</v>
      </c>
      <c r="K12211" t="s">
        <v>15872</v>
      </c>
      <c r="L12211" t="s">
        <v>15768</v>
      </c>
      <c r="M12211" t="s">
        <v>15873</v>
      </c>
      <c r="N12211" t="s">
        <v>6761</v>
      </c>
      <c r="O12211" t="s">
        <v>6771</v>
      </c>
      <c r="P12211">
        <v>3399000</v>
      </c>
      <c r="Q12211" t="s">
        <v>6636</v>
      </c>
      <c r="R12211" t="s">
        <v>6636</v>
      </c>
      <c r="S12211" s="12"/>
      <c r="T12211" s="13"/>
      <c r="U12211" t="s">
        <v>7460</v>
      </c>
    </row>
    <row r="12212" spans="1:21" x14ac:dyDescent="0.25">
      <c r="A12212" t="s">
        <v>6637</v>
      </c>
      <c r="B12212" s="12">
        <v>43267</v>
      </c>
      <c r="C12212" t="s">
        <v>15870</v>
      </c>
      <c r="D12212" s="11">
        <v>46217.848495370403</v>
      </c>
      <c r="E12212" t="s">
        <v>15871</v>
      </c>
      <c r="F12212" t="s">
        <v>6415</v>
      </c>
      <c r="G12212" t="s">
        <v>10788</v>
      </c>
      <c r="H12212" t="s">
        <v>6425</v>
      </c>
      <c r="I12212" t="s">
        <v>65</v>
      </c>
      <c r="J12212" t="s">
        <v>9067</v>
      </c>
      <c r="K12212" t="s">
        <v>15872</v>
      </c>
      <c r="L12212" t="s">
        <v>15768</v>
      </c>
      <c r="M12212" t="s">
        <v>15873</v>
      </c>
      <c r="N12212" t="s">
        <v>6761</v>
      </c>
      <c r="O12212" t="s">
        <v>6771</v>
      </c>
      <c r="P12212">
        <v>3399000</v>
      </c>
      <c r="Q12212" t="s">
        <v>6636</v>
      </c>
      <c r="R12212" t="s">
        <v>6636</v>
      </c>
      <c r="S12212" s="12"/>
      <c r="T12212" s="13"/>
      <c r="U12212" t="s">
        <v>7460</v>
      </c>
    </row>
    <row r="12213" spans="1:21" x14ac:dyDescent="0.25">
      <c r="A12213" t="s">
        <v>6637</v>
      </c>
      <c r="B12213" s="12">
        <v>43353</v>
      </c>
      <c r="C12213" t="s">
        <v>15874</v>
      </c>
      <c r="D12213" s="11">
        <v>46217.906828703701</v>
      </c>
      <c r="E12213" t="s">
        <v>15875</v>
      </c>
      <c r="F12213" t="s">
        <v>6415</v>
      </c>
      <c r="G12213" t="s">
        <v>10784</v>
      </c>
      <c r="H12213" t="s">
        <v>6425</v>
      </c>
      <c r="I12213" t="s">
        <v>55</v>
      </c>
      <c r="J12213" t="s">
        <v>643</v>
      </c>
      <c r="K12213" t="s">
        <v>15876</v>
      </c>
      <c r="L12213" t="s">
        <v>15768</v>
      </c>
      <c r="M12213" t="s">
        <v>15877</v>
      </c>
      <c r="N12213" t="s">
        <v>6761</v>
      </c>
      <c r="O12213" t="s">
        <v>6771</v>
      </c>
      <c r="P12213">
        <v>3099000</v>
      </c>
      <c r="Q12213" t="s">
        <v>6636</v>
      </c>
      <c r="R12213" t="s">
        <v>6636</v>
      </c>
      <c r="S12213" s="12"/>
      <c r="T12213" s="13"/>
      <c r="U12213" t="s">
        <v>6677</v>
      </c>
    </row>
    <row r="12214" spans="1:21" x14ac:dyDescent="0.25">
      <c r="A12214" t="s">
        <v>6637</v>
      </c>
      <c r="B12214" s="12">
        <v>43353</v>
      </c>
      <c r="C12214" t="s">
        <v>15874</v>
      </c>
      <c r="D12214" s="11">
        <v>46217.906828703701</v>
      </c>
      <c r="E12214" t="s">
        <v>15875</v>
      </c>
      <c r="F12214" t="s">
        <v>6415</v>
      </c>
      <c r="G12214" t="s">
        <v>10786</v>
      </c>
      <c r="H12214" t="s">
        <v>6425</v>
      </c>
      <c r="I12214" t="s">
        <v>55</v>
      </c>
      <c r="J12214" t="s">
        <v>643</v>
      </c>
      <c r="K12214" t="s">
        <v>15876</v>
      </c>
      <c r="L12214" t="s">
        <v>15768</v>
      </c>
      <c r="M12214" t="s">
        <v>15877</v>
      </c>
      <c r="N12214" t="s">
        <v>6761</v>
      </c>
      <c r="O12214" t="s">
        <v>6771</v>
      </c>
      <c r="P12214">
        <v>3099000</v>
      </c>
      <c r="Q12214" t="s">
        <v>6636</v>
      </c>
      <c r="R12214" t="s">
        <v>6636</v>
      </c>
      <c r="S12214" s="12"/>
      <c r="T12214" s="13"/>
      <c r="U12214" t="s">
        <v>6677</v>
      </c>
    </row>
    <row r="12215" spans="1:21" x14ac:dyDescent="0.25">
      <c r="A12215" t="s">
        <v>6637</v>
      </c>
      <c r="B12215" s="12">
        <v>43353</v>
      </c>
      <c r="C12215" t="s">
        <v>15874</v>
      </c>
      <c r="D12215" s="11">
        <v>46217.906828703701</v>
      </c>
      <c r="E12215" t="s">
        <v>15875</v>
      </c>
      <c r="F12215" t="s">
        <v>6415</v>
      </c>
      <c r="G12215" t="s">
        <v>10787</v>
      </c>
      <c r="H12215" t="s">
        <v>6425</v>
      </c>
      <c r="I12215" t="s">
        <v>55</v>
      </c>
      <c r="J12215" t="s">
        <v>643</v>
      </c>
      <c r="K12215" t="s">
        <v>15876</v>
      </c>
      <c r="L12215" t="s">
        <v>15768</v>
      </c>
      <c r="M12215" t="s">
        <v>15877</v>
      </c>
      <c r="N12215" t="s">
        <v>6761</v>
      </c>
      <c r="O12215" t="s">
        <v>6771</v>
      </c>
      <c r="P12215">
        <v>3099000</v>
      </c>
      <c r="Q12215" t="s">
        <v>6636</v>
      </c>
      <c r="R12215" t="s">
        <v>6636</v>
      </c>
      <c r="S12215" s="12"/>
      <c r="T12215" s="13"/>
      <c r="U12215" t="s">
        <v>6677</v>
      </c>
    </row>
    <row r="12216" spans="1:21" x14ac:dyDescent="0.25">
      <c r="A12216" t="s">
        <v>6637</v>
      </c>
      <c r="B12216" s="12">
        <v>43353</v>
      </c>
      <c r="C12216" t="s">
        <v>15874</v>
      </c>
      <c r="D12216" s="11">
        <v>46217.906828703701</v>
      </c>
      <c r="E12216" t="s">
        <v>15875</v>
      </c>
      <c r="F12216" t="s">
        <v>6415</v>
      </c>
      <c r="G12216" t="s">
        <v>10788</v>
      </c>
      <c r="H12216" t="s">
        <v>6425</v>
      </c>
      <c r="I12216" t="s">
        <v>55</v>
      </c>
      <c r="J12216" t="s">
        <v>643</v>
      </c>
      <c r="K12216" t="s">
        <v>15876</v>
      </c>
      <c r="L12216" t="s">
        <v>15768</v>
      </c>
      <c r="M12216" t="s">
        <v>15877</v>
      </c>
      <c r="N12216" t="s">
        <v>6761</v>
      </c>
      <c r="O12216" t="s">
        <v>6771</v>
      </c>
      <c r="P12216">
        <v>3099000</v>
      </c>
      <c r="Q12216" t="s">
        <v>6636</v>
      </c>
      <c r="R12216" t="s">
        <v>6636</v>
      </c>
      <c r="S12216" s="12"/>
      <c r="T12216" s="13"/>
      <c r="U12216" t="s">
        <v>6677</v>
      </c>
    </row>
    <row r="12217" spans="1:21" x14ac:dyDescent="0.25">
      <c r="A12217" t="s">
        <v>6619</v>
      </c>
      <c r="B12217" s="12">
        <v>43267</v>
      </c>
      <c r="C12217" t="s">
        <v>15870</v>
      </c>
      <c r="D12217" s="11">
        <v>46218.430844907401</v>
      </c>
      <c r="E12217" t="s">
        <v>15871</v>
      </c>
      <c r="F12217" t="s">
        <v>6415</v>
      </c>
      <c r="G12217" t="s">
        <v>10784</v>
      </c>
      <c r="H12217" t="s">
        <v>6425</v>
      </c>
      <c r="I12217" t="s">
        <v>65</v>
      </c>
      <c r="J12217" t="s">
        <v>9067</v>
      </c>
      <c r="K12217" t="s">
        <v>15872</v>
      </c>
      <c r="L12217" t="s">
        <v>15768</v>
      </c>
      <c r="M12217" t="s">
        <v>15873</v>
      </c>
      <c r="N12217" t="s">
        <v>6761</v>
      </c>
      <c r="O12217" t="s">
        <v>6771</v>
      </c>
      <c r="P12217">
        <v>3399000</v>
      </c>
      <c r="Q12217" t="s">
        <v>6636</v>
      </c>
      <c r="R12217" t="s">
        <v>6636</v>
      </c>
      <c r="S12217" s="12"/>
      <c r="T12217" s="13"/>
      <c r="U12217" t="s">
        <v>7460</v>
      </c>
    </row>
    <row r="12218" spans="1:21" x14ac:dyDescent="0.25">
      <c r="A12218" t="s">
        <v>6619</v>
      </c>
      <c r="B12218" s="12">
        <v>43267</v>
      </c>
      <c r="C12218" t="s">
        <v>15870</v>
      </c>
      <c r="D12218" s="11">
        <v>46218.430844907401</v>
      </c>
      <c r="E12218" t="s">
        <v>15871</v>
      </c>
      <c r="F12218" t="s">
        <v>6415</v>
      </c>
      <c r="G12218" t="s">
        <v>10786</v>
      </c>
      <c r="H12218" t="s">
        <v>6425</v>
      </c>
      <c r="I12218" t="s">
        <v>65</v>
      </c>
      <c r="J12218" t="s">
        <v>9067</v>
      </c>
      <c r="K12218" t="s">
        <v>15872</v>
      </c>
      <c r="L12218" t="s">
        <v>15768</v>
      </c>
      <c r="M12218" t="s">
        <v>15873</v>
      </c>
      <c r="N12218" t="s">
        <v>6761</v>
      </c>
      <c r="O12218" t="s">
        <v>6771</v>
      </c>
      <c r="P12218">
        <v>3399000</v>
      </c>
      <c r="Q12218" t="s">
        <v>6636</v>
      </c>
      <c r="R12218" t="s">
        <v>6636</v>
      </c>
      <c r="S12218" s="12"/>
      <c r="T12218" s="13"/>
      <c r="U12218" t="s">
        <v>7460</v>
      </c>
    </row>
    <row r="12219" spans="1:21" x14ac:dyDescent="0.25">
      <c r="A12219" t="s">
        <v>6619</v>
      </c>
      <c r="B12219" s="12">
        <v>43267</v>
      </c>
      <c r="C12219" t="s">
        <v>15870</v>
      </c>
      <c r="D12219" s="11">
        <v>46218.430844907401</v>
      </c>
      <c r="E12219" t="s">
        <v>15871</v>
      </c>
      <c r="F12219" t="s">
        <v>6415</v>
      </c>
      <c r="G12219" t="s">
        <v>10787</v>
      </c>
      <c r="H12219" t="s">
        <v>6425</v>
      </c>
      <c r="I12219" t="s">
        <v>65</v>
      </c>
      <c r="J12219" t="s">
        <v>9067</v>
      </c>
      <c r="K12219" t="s">
        <v>15872</v>
      </c>
      <c r="L12219" t="s">
        <v>15768</v>
      </c>
      <c r="M12219" t="s">
        <v>15873</v>
      </c>
      <c r="N12219" t="s">
        <v>6761</v>
      </c>
      <c r="O12219" t="s">
        <v>6771</v>
      </c>
      <c r="P12219">
        <v>3399000</v>
      </c>
      <c r="Q12219" t="s">
        <v>6636</v>
      </c>
      <c r="R12219" t="s">
        <v>6636</v>
      </c>
      <c r="S12219" s="12"/>
      <c r="T12219" s="13"/>
      <c r="U12219" t="s">
        <v>7460</v>
      </c>
    </row>
    <row r="12220" spans="1:21" x14ac:dyDescent="0.25">
      <c r="A12220" t="s">
        <v>6619</v>
      </c>
      <c r="B12220" s="12">
        <v>43267</v>
      </c>
      <c r="C12220" t="s">
        <v>15870</v>
      </c>
      <c r="D12220" s="11">
        <v>46218.430844907401</v>
      </c>
      <c r="E12220" t="s">
        <v>15871</v>
      </c>
      <c r="F12220" t="s">
        <v>6415</v>
      </c>
      <c r="G12220" t="s">
        <v>10788</v>
      </c>
      <c r="H12220" t="s">
        <v>6425</v>
      </c>
      <c r="I12220" t="s">
        <v>65</v>
      </c>
      <c r="J12220" t="s">
        <v>9067</v>
      </c>
      <c r="K12220" t="s">
        <v>15872</v>
      </c>
      <c r="L12220" t="s">
        <v>15768</v>
      </c>
      <c r="M12220" t="s">
        <v>15873</v>
      </c>
      <c r="N12220" t="s">
        <v>6761</v>
      </c>
      <c r="O12220" t="s">
        <v>6771</v>
      </c>
      <c r="P12220">
        <v>3399000</v>
      </c>
      <c r="Q12220" t="s">
        <v>6636</v>
      </c>
      <c r="R12220" t="s">
        <v>6636</v>
      </c>
      <c r="S12220" s="12"/>
      <c r="T12220" s="13"/>
      <c r="U12220" t="s">
        <v>7460</v>
      </c>
    </row>
    <row r="12221" spans="1:21" x14ac:dyDescent="0.25">
      <c r="A12221" t="s">
        <v>6637</v>
      </c>
      <c r="B12221" s="12">
        <v>38474</v>
      </c>
      <c r="C12221" t="s">
        <v>15878</v>
      </c>
      <c r="D12221" s="11">
        <v>46219.573958333298</v>
      </c>
      <c r="E12221" t="s">
        <v>15879</v>
      </c>
      <c r="F12221" t="s">
        <v>6415</v>
      </c>
      <c r="G12221" t="s">
        <v>10784</v>
      </c>
      <c r="H12221" t="s">
        <v>6425</v>
      </c>
      <c r="I12221" t="s">
        <v>55</v>
      </c>
      <c r="J12221" t="s">
        <v>176</v>
      </c>
      <c r="K12221" t="s">
        <v>15880</v>
      </c>
      <c r="L12221" t="s">
        <v>15768</v>
      </c>
      <c r="M12221" t="s">
        <v>15881</v>
      </c>
      <c r="N12221" t="s">
        <v>6761</v>
      </c>
      <c r="O12221" t="s">
        <v>6762</v>
      </c>
      <c r="P12221">
        <v>2709900</v>
      </c>
      <c r="Q12221" t="s">
        <v>6636</v>
      </c>
      <c r="R12221" t="s">
        <v>6636</v>
      </c>
      <c r="S12221" s="12"/>
      <c r="T12221" s="13"/>
      <c r="U12221" t="s">
        <v>6636</v>
      </c>
    </row>
    <row r="12222" spans="1:21" x14ac:dyDescent="0.25">
      <c r="A12222" t="s">
        <v>6637</v>
      </c>
      <c r="B12222" s="12">
        <v>38474</v>
      </c>
      <c r="C12222" t="s">
        <v>15878</v>
      </c>
      <c r="D12222" s="11">
        <v>46219.573958333298</v>
      </c>
      <c r="E12222" t="s">
        <v>15879</v>
      </c>
      <c r="F12222" t="s">
        <v>6415</v>
      </c>
      <c r="G12222" t="s">
        <v>10786</v>
      </c>
      <c r="H12222" t="s">
        <v>6425</v>
      </c>
      <c r="I12222" t="s">
        <v>55</v>
      </c>
      <c r="J12222" t="s">
        <v>176</v>
      </c>
      <c r="K12222" t="s">
        <v>15880</v>
      </c>
      <c r="L12222" t="s">
        <v>15768</v>
      </c>
      <c r="M12222" t="s">
        <v>15881</v>
      </c>
      <c r="N12222" t="s">
        <v>6761</v>
      </c>
      <c r="O12222" t="s">
        <v>6762</v>
      </c>
      <c r="P12222">
        <v>2709900</v>
      </c>
      <c r="Q12222" t="s">
        <v>6636</v>
      </c>
      <c r="R12222" t="s">
        <v>6636</v>
      </c>
      <c r="S12222" s="12"/>
      <c r="T12222" s="13"/>
      <c r="U12222" t="s">
        <v>6636</v>
      </c>
    </row>
    <row r="12223" spans="1:21" x14ac:dyDescent="0.25">
      <c r="A12223" t="s">
        <v>6637</v>
      </c>
      <c r="B12223" s="12">
        <v>38474</v>
      </c>
      <c r="C12223" t="s">
        <v>15878</v>
      </c>
      <c r="D12223" s="11">
        <v>46219.573958333298</v>
      </c>
      <c r="E12223" t="s">
        <v>15879</v>
      </c>
      <c r="F12223" t="s">
        <v>6415</v>
      </c>
      <c r="G12223" t="s">
        <v>10787</v>
      </c>
      <c r="H12223" t="s">
        <v>6425</v>
      </c>
      <c r="I12223" t="s">
        <v>55</v>
      </c>
      <c r="J12223" t="s">
        <v>176</v>
      </c>
      <c r="K12223" t="s">
        <v>15880</v>
      </c>
      <c r="L12223" t="s">
        <v>15768</v>
      </c>
      <c r="M12223" t="s">
        <v>15881</v>
      </c>
      <c r="N12223" t="s">
        <v>6761</v>
      </c>
      <c r="O12223" t="s">
        <v>6762</v>
      </c>
      <c r="P12223">
        <v>2709900</v>
      </c>
      <c r="Q12223" t="s">
        <v>6636</v>
      </c>
      <c r="R12223" t="s">
        <v>6636</v>
      </c>
      <c r="S12223" s="12"/>
      <c r="T12223" s="13"/>
      <c r="U12223" t="s">
        <v>6636</v>
      </c>
    </row>
    <row r="12224" spans="1:21" x14ac:dyDescent="0.25">
      <c r="A12224" t="s">
        <v>6637</v>
      </c>
      <c r="B12224" s="12">
        <v>38474</v>
      </c>
      <c r="C12224" t="s">
        <v>15878</v>
      </c>
      <c r="D12224" s="11">
        <v>46219.573958333298</v>
      </c>
      <c r="E12224" t="s">
        <v>15879</v>
      </c>
      <c r="F12224" t="s">
        <v>6415</v>
      </c>
      <c r="G12224" t="s">
        <v>10788</v>
      </c>
      <c r="H12224" t="s">
        <v>6425</v>
      </c>
      <c r="I12224" t="s">
        <v>55</v>
      </c>
      <c r="J12224" t="s">
        <v>176</v>
      </c>
      <c r="K12224" t="s">
        <v>15880</v>
      </c>
      <c r="L12224" t="s">
        <v>15768</v>
      </c>
      <c r="M12224" t="s">
        <v>15881</v>
      </c>
      <c r="N12224" t="s">
        <v>6761</v>
      </c>
      <c r="O12224" t="s">
        <v>6762</v>
      </c>
      <c r="P12224">
        <v>2709900</v>
      </c>
      <c r="Q12224" t="s">
        <v>6636</v>
      </c>
      <c r="R12224" t="s">
        <v>6636</v>
      </c>
      <c r="S12224" s="12"/>
      <c r="T12224" s="13"/>
      <c r="U12224" t="s">
        <v>6636</v>
      </c>
    </row>
    <row r="12225" spans="1:21" x14ac:dyDescent="0.25">
      <c r="A12225" t="s">
        <v>6637</v>
      </c>
      <c r="B12225" s="12">
        <v>43332</v>
      </c>
      <c r="C12225" t="s">
        <v>15882</v>
      </c>
      <c r="D12225" s="11">
        <v>46219.588194444397</v>
      </c>
      <c r="E12225" t="s">
        <v>15883</v>
      </c>
      <c r="F12225" t="s">
        <v>6415</v>
      </c>
      <c r="G12225" t="s">
        <v>10784</v>
      </c>
      <c r="H12225" t="s">
        <v>6425</v>
      </c>
      <c r="I12225" t="s">
        <v>65</v>
      </c>
      <c r="J12225" t="s">
        <v>67</v>
      </c>
      <c r="K12225" t="s">
        <v>15872</v>
      </c>
      <c r="L12225" t="s">
        <v>15768</v>
      </c>
      <c r="M12225" t="s">
        <v>15873</v>
      </c>
      <c r="N12225" t="s">
        <v>6761</v>
      </c>
      <c r="O12225" t="s">
        <v>6771</v>
      </c>
      <c r="P12225">
        <v>3399000</v>
      </c>
      <c r="Q12225" t="s">
        <v>6636</v>
      </c>
      <c r="R12225" t="s">
        <v>6636</v>
      </c>
      <c r="S12225" s="12"/>
      <c r="T12225" s="13"/>
      <c r="U12225" t="s">
        <v>6629</v>
      </c>
    </row>
    <row r="12226" spans="1:21" x14ac:dyDescent="0.25">
      <c r="A12226" t="s">
        <v>6637</v>
      </c>
      <c r="B12226" s="12">
        <v>43332</v>
      </c>
      <c r="C12226" t="s">
        <v>15882</v>
      </c>
      <c r="D12226" s="11">
        <v>46219.588194444397</v>
      </c>
      <c r="E12226" t="s">
        <v>15883</v>
      </c>
      <c r="F12226" t="s">
        <v>6415</v>
      </c>
      <c r="G12226" t="s">
        <v>10786</v>
      </c>
      <c r="H12226" t="s">
        <v>6425</v>
      </c>
      <c r="I12226" t="s">
        <v>65</v>
      </c>
      <c r="J12226" t="s">
        <v>67</v>
      </c>
      <c r="K12226" t="s">
        <v>15872</v>
      </c>
      <c r="L12226" t="s">
        <v>15768</v>
      </c>
      <c r="M12226" t="s">
        <v>15873</v>
      </c>
      <c r="N12226" t="s">
        <v>6761</v>
      </c>
      <c r="O12226" t="s">
        <v>6771</v>
      </c>
      <c r="P12226">
        <v>3399000</v>
      </c>
      <c r="Q12226" t="s">
        <v>6636</v>
      </c>
      <c r="R12226" t="s">
        <v>6636</v>
      </c>
      <c r="S12226" s="12"/>
      <c r="T12226" s="13"/>
      <c r="U12226" t="s">
        <v>6629</v>
      </c>
    </row>
    <row r="12227" spans="1:21" x14ac:dyDescent="0.25">
      <c r="A12227" t="s">
        <v>6637</v>
      </c>
      <c r="B12227" s="12">
        <v>43332</v>
      </c>
      <c r="C12227" t="s">
        <v>15882</v>
      </c>
      <c r="D12227" s="11">
        <v>46219.588194444397</v>
      </c>
      <c r="E12227" t="s">
        <v>15883</v>
      </c>
      <c r="F12227" t="s">
        <v>6415</v>
      </c>
      <c r="G12227" t="s">
        <v>10787</v>
      </c>
      <c r="H12227" t="s">
        <v>6425</v>
      </c>
      <c r="I12227" t="s">
        <v>65</v>
      </c>
      <c r="J12227" t="s">
        <v>67</v>
      </c>
      <c r="K12227" t="s">
        <v>15872</v>
      </c>
      <c r="L12227" t="s">
        <v>15768</v>
      </c>
      <c r="M12227" t="s">
        <v>15873</v>
      </c>
      <c r="N12227" t="s">
        <v>6761</v>
      </c>
      <c r="O12227" t="s">
        <v>6771</v>
      </c>
      <c r="P12227">
        <v>3399000</v>
      </c>
      <c r="Q12227" t="s">
        <v>6636</v>
      </c>
      <c r="R12227" t="s">
        <v>6636</v>
      </c>
      <c r="S12227" s="12"/>
      <c r="T12227" s="13"/>
      <c r="U12227" t="s">
        <v>6629</v>
      </c>
    </row>
    <row r="12228" spans="1:21" x14ac:dyDescent="0.25">
      <c r="A12228" t="s">
        <v>6637</v>
      </c>
      <c r="B12228" s="12">
        <v>43332</v>
      </c>
      <c r="C12228" t="s">
        <v>15882</v>
      </c>
      <c r="D12228" s="11">
        <v>46219.588194444397</v>
      </c>
      <c r="E12228" t="s">
        <v>15883</v>
      </c>
      <c r="F12228" t="s">
        <v>6415</v>
      </c>
      <c r="G12228" t="s">
        <v>10788</v>
      </c>
      <c r="H12228" t="s">
        <v>6425</v>
      </c>
      <c r="I12228" t="s">
        <v>65</v>
      </c>
      <c r="J12228" t="s">
        <v>67</v>
      </c>
      <c r="K12228" t="s">
        <v>15872</v>
      </c>
      <c r="L12228" t="s">
        <v>15768</v>
      </c>
      <c r="M12228" t="s">
        <v>15873</v>
      </c>
      <c r="N12228" t="s">
        <v>6761</v>
      </c>
      <c r="O12228" t="s">
        <v>6771</v>
      </c>
      <c r="P12228">
        <v>3399000</v>
      </c>
      <c r="Q12228" t="s">
        <v>6636</v>
      </c>
      <c r="R12228" t="s">
        <v>6636</v>
      </c>
      <c r="S12228" s="12"/>
      <c r="T12228" s="13"/>
      <c r="U12228" t="s">
        <v>6629</v>
      </c>
    </row>
    <row r="12229" spans="1:21" x14ac:dyDescent="0.25">
      <c r="A12229" t="s">
        <v>6619</v>
      </c>
      <c r="B12229" s="12">
        <v>43332</v>
      </c>
      <c r="C12229" t="s">
        <v>15882</v>
      </c>
      <c r="D12229" s="11">
        <v>46219.651643518497</v>
      </c>
      <c r="E12229" t="s">
        <v>15883</v>
      </c>
      <c r="F12229" t="s">
        <v>6415</v>
      </c>
      <c r="G12229" t="s">
        <v>10784</v>
      </c>
      <c r="H12229" t="s">
        <v>6425</v>
      </c>
      <c r="I12229" t="s">
        <v>65</v>
      </c>
      <c r="J12229" t="s">
        <v>67</v>
      </c>
      <c r="K12229" t="s">
        <v>15872</v>
      </c>
      <c r="L12229" t="s">
        <v>15768</v>
      </c>
      <c r="M12229" t="s">
        <v>15873</v>
      </c>
      <c r="N12229" t="s">
        <v>6761</v>
      </c>
      <c r="O12229" t="s">
        <v>6771</v>
      </c>
      <c r="P12229">
        <v>3399000</v>
      </c>
      <c r="Q12229" t="s">
        <v>6636</v>
      </c>
      <c r="R12229" t="s">
        <v>6636</v>
      </c>
      <c r="S12229" s="12"/>
      <c r="T12229" s="13"/>
      <c r="U12229" t="s">
        <v>6629</v>
      </c>
    </row>
    <row r="12230" spans="1:21" x14ac:dyDescent="0.25">
      <c r="A12230" t="s">
        <v>6619</v>
      </c>
      <c r="B12230" s="12">
        <v>43332</v>
      </c>
      <c r="C12230" t="s">
        <v>15882</v>
      </c>
      <c r="D12230" s="11">
        <v>46219.651643518497</v>
      </c>
      <c r="E12230" t="s">
        <v>15883</v>
      </c>
      <c r="F12230" t="s">
        <v>6415</v>
      </c>
      <c r="G12230" t="s">
        <v>10786</v>
      </c>
      <c r="H12230" t="s">
        <v>6425</v>
      </c>
      <c r="I12230" t="s">
        <v>65</v>
      </c>
      <c r="J12230" t="s">
        <v>67</v>
      </c>
      <c r="K12230" t="s">
        <v>15872</v>
      </c>
      <c r="L12230" t="s">
        <v>15768</v>
      </c>
      <c r="M12230" t="s">
        <v>15873</v>
      </c>
      <c r="N12230" t="s">
        <v>6761</v>
      </c>
      <c r="O12230" t="s">
        <v>6771</v>
      </c>
      <c r="P12230">
        <v>3399000</v>
      </c>
      <c r="Q12230" t="s">
        <v>6636</v>
      </c>
      <c r="R12230" t="s">
        <v>6636</v>
      </c>
      <c r="S12230" s="12"/>
      <c r="T12230" s="13"/>
      <c r="U12230" t="s">
        <v>6629</v>
      </c>
    </row>
    <row r="12231" spans="1:21" x14ac:dyDescent="0.25">
      <c r="A12231" t="s">
        <v>6619</v>
      </c>
      <c r="B12231" s="12">
        <v>43332</v>
      </c>
      <c r="C12231" t="s">
        <v>15882</v>
      </c>
      <c r="D12231" s="11">
        <v>46219.651643518497</v>
      </c>
      <c r="E12231" t="s">
        <v>15883</v>
      </c>
      <c r="F12231" t="s">
        <v>6415</v>
      </c>
      <c r="G12231" t="s">
        <v>10787</v>
      </c>
      <c r="H12231" t="s">
        <v>6425</v>
      </c>
      <c r="I12231" t="s">
        <v>65</v>
      </c>
      <c r="J12231" t="s">
        <v>67</v>
      </c>
      <c r="K12231" t="s">
        <v>15872</v>
      </c>
      <c r="L12231" t="s">
        <v>15768</v>
      </c>
      <c r="M12231" t="s">
        <v>15873</v>
      </c>
      <c r="N12231" t="s">
        <v>6761</v>
      </c>
      <c r="O12231" t="s">
        <v>6771</v>
      </c>
      <c r="P12231">
        <v>3399000</v>
      </c>
      <c r="Q12231" t="s">
        <v>6636</v>
      </c>
      <c r="R12231" t="s">
        <v>6636</v>
      </c>
      <c r="S12231" s="12"/>
      <c r="T12231" s="13"/>
      <c r="U12231" t="s">
        <v>6629</v>
      </c>
    </row>
    <row r="12232" spans="1:21" x14ac:dyDescent="0.25">
      <c r="A12232" t="s">
        <v>6619</v>
      </c>
      <c r="B12232" s="12">
        <v>43332</v>
      </c>
      <c r="C12232" t="s">
        <v>15882</v>
      </c>
      <c r="D12232" s="11">
        <v>46219.651643518497</v>
      </c>
      <c r="E12232" t="s">
        <v>15883</v>
      </c>
      <c r="F12232" t="s">
        <v>6415</v>
      </c>
      <c r="G12232" t="s">
        <v>10788</v>
      </c>
      <c r="H12232" t="s">
        <v>6425</v>
      </c>
      <c r="I12232" t="s">
        <v>65</v>
      </c>
      <c r="J12232" t="s">
        <v>67</v>
      </c>
      <c r="K12232" t="s">
        <v>15872</v>
      </c>
      <c r="L12232" t="s">
        <v>15768</v>
      </c>
      <c r="M12232" t="s">
        <v>15873</v>
      </c>
      <c r="N12232" t="s">
        <v>6761</v>
      </c>
      <c r="O12232" t="s">
        <v>6771</v>
      </c>
      <c r="P12232">
        <v>3399000</v>
      </c>
      <c r="Q12232" t="s">
        <v>6636</v>
      </c>
      <c r="R12232" t="s">
        <v>6636</v>
      </c>
      <c r="S12232" s="12"/>
      <c r="T12232" s="13"/>
      <c r="U12232" t="s">
        <v>6629</v>
      </c>
    </row>
    <row r="12233" spans="1:21" x14ac:dyDescent="0.25">
      <c r="A12233" t="s">
        <v>6619</v>
      </c>
      <c r="B12233" s="12">
        <v>43353</v>
      </c>
      <c r="C12233" t="s">
        <v>15874</v>
      </c>
      <c r="D12233" s="11">
        <v>46220.466597222199</v>
      </c>
      <c r="E12233" t="s">
        <v>15875</v>
      </c>
      <c r="F12233" t="s">
        <v>6415</v>
      </c>
      <c r="G12233" t="s">
        <v>10784</v>
      </c>
      <c r="H12233" t="s">
        <v>6425</v>
      </c>
      <c r="I12233" t="s">
        <v>55</v>
      </c>
      <c r="J12233" t="s">
        <v>643</v>
      </c>
      <c r="K12233" t="s">
        <v>15876</v>
      </c>
      <c r="L12233" t="s">
        <v>15768</v>
      </c>
      <c r="M12233" t="s">
        <v>15877</v>
      </c>
      <c r="N12233" t="s">
        <v>6761</v>
      </c>
      <c r="O12233" t="s">
        <v>6771</v>
      </c>
      <c r="P12233">
        <v>3099000</v>
      </c>
      <c r="Q12233" t="s">
        <v>6636</v>
      </c>
      <c r="R12233" t="s">
        <v>6636</v>
      </c>
      <c r="S12233" s="12"/>
      <c r="T12233" s="13"/>
      <c r="U12233" t="s">
        <v>6677</v>
      </c>
    </row>
    <row r="12234" spans="1:21" x14ac:dyDescent="0.25">
      <c r="A12234" t="s">
        <v>6619</v>
      </c>
      <c r="B12234" s="12">
        <v>43353</v>
      </c>
      <c r="C12234" t="s">
        <v>15874</v>
      </c>
      <c r="D12234" s="11">
        <v>46220.466597222199</v>
      </c>
      <c r="E12234" t="s">
        <v>15875</v>
      </c>
      <c r="F12234" t="s">
        <v>6415</v>
      </c>
      <c r="G12234" t="s">
        <v>10786</v>
      </c>
      <c r="H12234" t="s">
        <v>6425</v>
      </c>
      <c r="I12234" t="s">
        <v>55</v>
      </c>
      <c r="J12234" t="s">
        <v>643</v>
      </c>
      <c r="K12234" t="s">
        <v>15876</v>
      </c>
      <c r="L12234" t="s">
        <v>15768</v>
      </c>
      <c r="M12234" t="s">
        <v>15877</v>
      </c>
      <c r="N12234" t="s">
        <v>6761</v>
      </c>
      <c r="O12234" t="s">
        <v>6771</v>
      </c>
      <c r="P12234">
        <v>3099000</v>
      </c>
      <c r="Q12234" t="s">
        <v>6636</v>
      </c>
      <c r="R12234" t="s">
        <v>6636</v>
      </c>
      <c r="S12234" s="12"/>
      <c r="T12234" s="13"/>
      <c r="U12234" t="s">
        <v>6677</v>
      </c>
    </row>
    <row r="12235" spans="1:21" x14ac:dyDescent="0.25">
      <c r="A12235" t="s">
        <v>6619</v>
      </c>
      <c r="B12235" s="12">
        <v>43353</v>
      </c>
      <c r="C12235" t="s">
        <v>15874</v>
      </c>
      <c r="D12235" s="11">
        <v>46220.466597222199</v>
      </c>
      <c r="E12235" t="s">
        <v>15875</v>
      </c>
      <c r="F12235" t="s">
        <v>6415</v>
      </c>
      <c r="G12235" t="s">
        <v>10787</v>
      </c>
      <c r="H12235" t="s">
        <v>6425</v>
      </c>
      <c r="I12235" t="s">
        <v>55</v>
      </c>
      <c r="J12235" t="s">
        <v>643</v>
      </c>
      <c r="K12235" t="s">
        <v>15876</v>
      </c>
      <c r="L12235" t="s">
        <v>15768</v>
      </c>
      <c r="M12235" t="s">
        <v>15877</v>
      </c>
      <c r="N12235" t="s">
        <v>6761</v>
      </c>
      <c r="O12235" t="s">
        <v>6771</v>
      </c>
      <c r="P12235">
        <v>3099000</v>
      </c>
      <c r="Q12235" t="s">
        <v>6636</v>
      </c>
      <c r="R12235" t="s">
        <v>6636</v>
      </c>
      <c r="S12235" s="12"/>
      <c r="T12235" s="13"/>
      <c r="U12235" t="s">
        <v>6677</v>
      </c>
    </row>
    <row r="12236" spans="1:21" x14ac:dyDescent="0.25">
      <c r="A12236" t="s">
        <v>6619</v>
      </c>
      <c r="B12236" s="12">
        <v>43353</v>
      </c>
      <c r="C12236" t="s">
        <v>15874</v>
      </c>
      <c r="D12236" s="11">
        <v>46220.466597222199</v>
      </c>
      <c r="E12236" t="s">
        <v>15875</v>
      </c>
      <c r="F12236" t="s">
        <v>6415</v>
      </c>
      <c r="G12236" t="s">
        <v>10788</v>
      </c>
      <c r="H12236" t="s">
        <v>6425</v>
      </c>
      <c r="I12236" t="s">
        <v>55</v>
      </c>
      <c r="J12236" t="s">
        <v>643</v>
      </c>
      <c r="K12236" t="s">
        <v>15876</v>
      </c>
      <c r="L12236" t="s">
        <v>15768</v>
      </c>
      <c r="M12236" t="s">
        <v>15877</v>
      </c>
      <c r="N12236" t="s">
        <v>6761</v>
      </c>
      <c r="O12236" t="s">
        <v>6771</v>
      </c>
      <c r="P12236">
        <v>3099000</v>
      </c>
      <c r="Q12236" t="s">
        <v>6636</v>
      </c>
      <c r="R12236" t="s">
        <v>6636</v>
      </c>
      <c r="S12236" s="12"/>
      <c r="T12236" s="13"/>
      <c r="U12236" t="s">
        <v>6677</v>
      </c>
    </row>
    <row r="12237" spans="1:21" x14ac:dyDescent="0.25">
      <c r="A12237" t="s">
        <v>6619</v>
      </c>
      <c r="B12237" s="12">
        <v>43358</v>
      </c>
      <c r="C12237" t="s">
        <v>15797</v>
      </c>
      <c r="D12237" s="11">
        <v>46220.498090277797</v>
      </c>
      <c r="E12237" t="s">
        <v>15798</v>
      </c>
      <c r="F12237" t="s">
        <v>6415</v>
      </c>
      <c r="G12237" t="s">
        <v>10788</v>
      </c>
      <c r="H12237" t="s">
        <v>6425</v>
      </c>
      <c r="I12237" t="s">
        <v>65</v>
      </c>
      <c r="J12237" t="s">
        <v>9067</v>
      </c>
      <c r="K12237" t="s">
        <v>15799</v>
      </c>
      <c r="L12237" t="s">
        <v>15768</v>
      </c>
      <c r="M12237" t="s">
        <v>15800</v>
      </c>
      <c r="N12237" t="s">
        <v>6761</v>
      </c>
      <c r="O12237" t="s">
        <v>6762</v>
      </c>
      <c r="P12237">
        <v>3029900</v>
      </c>
      <c r="Q12237" t="s">
        <v>6636</v>
      </c>
      <c r="R12237" t="s">
        <v>6636</v>
      </c>
      <c r="S12237" s="12"/>
      <c r="T12237" s="13"/>
      <c r="U12237" t="s">
        <v>6636</v>
      </c>
    </row>
    <row r="12238" spans="1:21" x14ac:dyDescent="0.25">
      <c r="A12238" t="s">
        <v>6637</v>
      </c>
      <c r="B12238" s="12">
        <v>42760</v>
      </c>
      <c r="C12238" t="s">
        <v>14551</v>
      </c>
      <c r="D12238" s="11">
        <v>46205.739594907398</v>
      </c>
      <c r="E12238" t="s">
        <v>14552</v>
      </c>
      <c r="F12238" t="s">
        <v>6617</v>
      </c>
      <c r="G12238" t="s">
        <v>15884</v>
      </c>
      <c r="H12238" t="s">
        <v>6474</v>
      </c>
      <c r="I12238" t="s">
        <v>65</v>
      </c>
      <c r="J12238" t="s">
        <v>636</v>
      </c>
      <c r="K12238" t="s">
        <v>15885</v>
      </c>
      <c r="L12238" t="s">
        <v>15886</v>
      </c>
      <c r="M12238" t="s">
        <v>15887</v>
      </c>
      <c r="N12238" t="s">
        <v>8884</v>
      </c>
      <c r="O12238" t="s">
        <v>13683</v>
      </c>
      <c r="P12238">
        <v>8690000</v>
      </c>
      <c r="Q12238" t="s">
        <v>6636</v>
      </c>
      <c r="R12238" t="s">
        <v>6636</v>
      </c>
      <c r="S12238" s="12"/>
      <c r="T12238" s="13"/>
      <c r="U12238" t="s">
        <v>14557</v>
      </c>
    </row>
    <row r="12239" spans="1:21" x14ac:dyDescent="0.25">
      <c r="A12239" t="s">
        <v>6637</v>
      </c>
      <c r="B12239" s="12">
        <v>42760</v>
      </c>
      <c r="C12239" t="s">
        <v>14551</v>
      </c>
      <c r="D12239" s="11">
        <v>46205.739594907398</v>
      </c>
      <c r="E12239" t="s">
        <v>14552</v>
      </c>
      <c r="F12239" t="s">
        <v>6617</v>
      </c>
      <c r="G12239" t="s">
        <v>15888</v>
      </c>
      <c r="H12239" t="s">
        <v>6474</v>
      </c>
      <c r="I12239" t="s">
        <v>65</v>
      </c>
      <c r="J12239" t="s">
        <v>636</v>
      </c>
      <c r="K12239" t="s">
        <v>15885</v>
      </c>
      <c r="L12239" t="s">
        <v>15886</v>
      </c>
      <c r="M12239" t="s">
        <v>15887</v>
      </c>
      <c r="N12239" t="s">
        <v>8884</v>
      </c>
      <c r="O12239" t="s">
        <v>13683</v>
      </c>
      <c r="P12239">
        <v>8690000</v>
      </c>
      <c r="Q12239" t="s">
        <v>6636</v>
      </c>
      <c r="R12239" t="s">
        <v>6636</v>
      </c>
      <c r="S12239" s="12"/>
      <c r="T12239" s="13"/>
      <c r="U12239" t="s">
        <v>14557</v>
      </c>
    </row>
    <row r="12240" spans="1:21" x14ac:dyDescent="0.25">
      <c r="A12240" t="s">
        <v>6619</v>
      </c>
      <c r="B12240" s="12">
        <v>42760</v>
      </c>
      <c r="C12240" t="s">
        <v>14551</v>
      </c>
      <c r="D12240" s="11">
        <v>46205.813078703701</v>
      </c>
      <c r="E12240" t="s">
        <v>14552</v>
      </c>
      <c r="F12240" t="s">
        <v>6617</v>
      </c>
      <c r="G12240" t="s">
        <v>15884</v>
      </c>
      <c r="H12240" t="s">
        <v>6474</v>
      </c>
      <c r="I12240" t="s">
        <v>65</v>
      </c>
      <c r="J12240" t="s">
        <v>636</v>
      </c>
      <c r="K12240" t="s">
        <v>15885</v>
      </c>
      <c r="L12240" t="s">
        <v>15886</v>
      </c>
      <c r="M12240" t="s">
        <v>15887</v>
      </c>
      <c r="N12240" t="s">
        <v>8884</v>
      </c>
      <c r="O12240" t="s">
        <v>13683</v>
      </c>
      <c r="P12240">
        <v>8690000</v>
      </c>
      <c r="Q12240" t="s">
        <v>6636</v>
      </c>
      <c r="R12240" t="s">
        <v>6636</v>
      </c>
      <c r="S12240" s="12"/>
      <c r="T12240" s="13"/>
      <c r="U12240" t="s">
        <v>14557</v>
      </c>
    </row>
    <row r="12241" spans="1:21" x14ac:dyDescent="0.25">
      <c r="A12241" t="s">
        <v>6619</v>
      </c>
      <c r="B12241" s="12">
        <v>42760</v>
      </c>
      <c r="C12241" t="s">
        <v>14551</v>
      </c>
      <c r="D12241" s="11">
        <v>46205.813078703701</v>
      </c>
      <c r="E12241" t="s">
        <v>14552</v>
      </c>
      <c r="F12241" t="s">
        <v>6617</v>
      </c>
      <c r="G12241" t="s">
        <v>15888</v>
      </c>
      <c r="H12241" t="s">
        <v>6474</v>
      </c>
      <c r="I12241" t="s">
        <v>65</v>
      </c>
      <c r="J12241" t="s">
        <v>636</v>
      </c>
      <c r="K12241" t="s">
        <v>15885</v>
      </c>
      <c r="L12241" t="s">
        <v>15886</v>
      </c>
      <c r="M12241" t="s">
        <v>15887</v>
      </c>
      <c r="N12241" t="s">
        <v>8884</v>
      </c>
      <c r="O12241" t="s">
        <v>13683</v>
      </c>
      <c r="P12241">
        <v>8690000</v>
      </c>
      <c r="Q12241" t="s">
        <v>6636</v>
      </c>
      <c r="R12241" t="s">
        <v>6636</v>
      </c>
      <c r="S12241" s="12"/>
      <c r="T12241" s="13"/>
      <c r="U12241" t="s">
        <v>14557</v>
      </c>
    </row>
    <row r="12242" spans="1:21" x14ac:dyDescent="0.25">
      <c r="A12242" t="s">
        <v>6637</v>
      </c>
      <c r="B12242" s="12">
        <v>86070</v>
      </c>
      <c r="C12242" t="s">
        <v>15889</v>
      </c>
      <c r="D12242" s="11">
        <v>46210.589201388902</v>
      </c>
      <c r="E12242" t="s">
        <v>15890</v>
      </c>
      <c r="F12242" t="s">
        <v>6617</v>
      </c>
      <c r="G12242" t="s">
        <v>15884</v>
      </c>
      <c r="H12242" t="s">
        <v>6474</v>
      </c>
      <c r="I12242" t="s">
        <v>65</v>
      </c>
      <c r="J12242" t="s">
        <v>132</v>
      </c>
      <c r="K12242" t="s">
        <v>15891</v>
      </c>
      <c r="L12242" t="s">
        <v>15886</v>
      </c>
      <c r="M12242" t="s">
        <v>15892</v>
      </c>
      <c r="N12242" t="s">
        <v>8884</v>
      </c>
      <c r="O12242" t="s">
        <v>15893</v>
      </c>
      <c r="P12242">
        <v>24180000</v>
      </c>
      <c r="Q12242" t="s">
        <v>6636</v>
      </c>
      <c r="R12242" t="s">
        <v>6636</v>
      </c>
      <c r="S12242" s="12"/>
      <c r="T12242" s="13"/>
      <c r="U12242" t="s">
        <v>6636</v>
      </c>
    </row>
    <row r="12243" spans="1:21" x14ac:dyDescent="0.25">
      <c r="A12243" t="s">
        <v>6637</v>
      </c>
      <c r="B12243" s="12">
        <v>86070</v>
      </c>
      <c r="C12243" t="s">
        <v>15889</v>
      </c>
      <c r="D12243" s="11">
        <v>46210.589201388902</v>
      </c>
      <c r="E12243" t="s">
        <v>15890</v>
      </c>
      <c r="F12243" t="s">
        <v>6617</v>
      </c>
      <c r="G12243" t="s">
        <v>15888</v>
      </c>
      <c r="H12243" t="s">
        <v>6474</v>
      </c>
      <c r="I12243" t="s">
        <v>65</v>
      </c>
      <c r="J12243" t="s">
        <v>132</v>
      </c>
      <c r="K12243" t="s">
        <v>15891</v>
      </c>
      <c r="L12243" t="s">
        <v>15886</v>
      </c>
      <c r="M12243" t="s">
        <v>15892</v>
      </c>
      <c r="N12243" t="s">
        <v>8884</v>
      </c>
      <c r="O12243" t="s">
        <v>15893</v>
      </c>
      <c r="P12243">
        <v>24180000</v>
      </c>
      <c r="Q12243" t="s">
        <v>6636</v>
      </c>
      <c r="R12243" t="s">
        <v>6636</v>
      </c>
      <c r="S12243" s="12"/>
      <c r="T12243" s="13"/>
      <c r="U12243" t="s">
        <v>6636</v>
      </c>
    </row>
    <row r="12244" spans="1:21" x14ac:dyDescent="0.25">
      <c r="A12244" t="s">
        <v>6619</v>
      </c>
      <c r="B12244" s="12">
        <v>43143</v>
      </c>
      <c r="C12244" t="s">
        <v>15889</v>
      </c>
      <c r="D12244" s="11">
        <v>46215.734849537002</v>
      </c>
      <c r="E12244" t="s">
        <v>15890</v>
      </c>
      <c r="F12244" t="s">
        <v>6617</v>
      </c>
      <c r="G12244" t="s">
        <v>15884</v>
      </c>
      <c r="H12244" t="s">
        <v>6474</v>
      </c>
      <c r="I12244" t="s">
        <v>65</v>
      </c>
      <c r="J12244" t="s">
        <v>132</v>
      </c>
      <c r="K12244" t="s">
        <v>15891</v>
      </c>
      <c r="L12244" t="s">
        <v>15886</v>
      </c>
      <c r="M12244" t="s">
        <v>15892</v>
      </c>
      <c r="N12244" t="s">
        <v>8884</v>
      </c>
      <c r="O12244" t="s">
        <v>15893</v>
      </c>
      <c r="P12244">
        <v>12090000</v>
      </c>
      <c r="Q12244" t="s">
        <v>6636</v>
      </c>
      <c r="R12244" t="s">
        <v>6636</v>
      </c>
      <c r="S12244" s="12"/>
      <c r="T12244" s="13"/>
      <c r="U12244" t="s">
        <v>6636</v>
      </c>
    </row>
    <row r="12245" spans="1:21" x14ac:dyDescent="0.25">
      <c r="A12245" t="s">
        <v>6619</v>
      </c>
      <c r="B12245" s="12">
        <v>43143</v>
      </c>
      <c r="C12245" t="s">
        <v>15889</v>
      </c>
      <c r="D12245" s="11">
        <v>46215.734849537002</v>
      </c>
      <c r="E12245" t="s">
        <v>15890</v>
      </c>
      <c r="F12245" t="s">
        <v>6617</v>
      </c>
      <c r="G12245" t="s">
        <v>15888</v>
      </c>
      <c r="H12245" t="s">
        <v>6474</v>
      </c>
      <c r="I12245" t="s">
        <v>65</v>
      </c>
      <c r="J12245" t="s">
        <v>132</v>
      </c>
      <c r="K12245" t="s">
        <v>15891</v>
      </c>
      <c r="L12245" t="s">
        <v>15886</v>
      </c>
      <c r="M12245" t="s">
        <v>15892</v>
      </c>
      <c r="N12245" t="s">
        <v>8884</v>
      </c>
      <c r="O12245" t="s">
        <v>15893</v>
      </c>
      <c r="P12245">
        <v>12090000</v>
      </c>
      <c r="Q12245" t="s">
        <v>6636</v>
      </c>
      <c r="R12245" t="s">
        <v>6636</v>
      </c>
      <c r="S12245" s="12"/>
      <c r="T12245" s="13"/>
      <c r="U12245" t="s">
        <v>6636</v>
      </c>
    </row>
    <row r="12246" spans="1:21" x14ac:dyDescent="0.25">
      <c r="A12246" t="s">
        <v>6637</v>
      </c>
      <c r="B12246" s="12">
        <v>43381</v>
      </c>
      <c r="C12246" t="s">
        <v>14628</v>
      </c>
      <c r="D12246" s="11">
        <v>46219.575011574103</v>
      </c>
      <c r="E12246" t="s">
        <v>14629</v>
      </c>
      <c r="F12246" t="s">
        <v>6617</v>
      </c>
      <c r="G12246" t="s">
        <v>15884</v>
      </c>
      <c r="H12246" t="s">
        <v>6474</v>
      </c>
      <c r="I12246" t="s">
        <v>65</v>
      </c>
      <c r="J12246" t="s">
        <v>67</v>
      </c>
      <c r="K12246" t="s">
        <v>15894</v>
      </c>
      <c r="L12246" t="s">
        <v>15886</v>
      </c>
      <c r="M12246" t="s">
        <v>15895</v>
      </c>
      <c r="N12246" t="s">
        <v>8884</v>
      </c>
      <c r="O12246" t="s">
        <v>8885</v>
      </c>
      <c r="P12246">
        <v>10590000</v>
      </c>
      <c r="Q12246" t="s">
        <v>6636</v>
      </c>
      <c r="R12246" t="s">
        <v>6636</v>
      </c>
      <c r="S12246" s="12"/>
      <c r="T12246" s="13"/>
      <c r="U12246" t="s">
        <v>6636</v>
      </c>
    </row>
    <row r="12247" spans="1:21" x14ac:dyDescent="0.25">
      <c r="A12247" t="s">
        <v>6637</v>
      </c>
      <c r="B12247" s="12">
        <v>43381</v>
      </c>
      <c r="C12247" t="s">
        <v>14628</v>
      </c>
      <c r="D12247" s="11">
        <v>46219.575011574103</v>
      </c>
      <c r="E12247" t="s">
        <v>14629</v>
      </c>
      <c r="F12247" t="s">
        <v>6617</v>
      </c>
      <c r="G12247" t="s">
        <v>15888</v>
      </c>
      <c r="H12247" t="s">
        <v>6474</v>
      </c>
      <c r="I12247" t="s">
        <v>65</v>
      </c>
      <c r="J12247" t="s">
        <v>67</v>
      </c>
      <c r="K12247" t="s">
        <v>15894</v>
      </c>
      <c r="L12247" t="s">
        <v>15886</v>
      </c>
      <c r="M12247" t="s">
        <v>15895</v>
      </c>
      <c r="N12247" t="s">
        <v>8884</v>
      </c>
      <c r="O12247" t="s">
        <v>8885</v>
      </c>
      <c r="P12247">
        <v>10590000</v>
      </c>
      <c r="Q12247" t="s">
        <v>6636</v>
      </c>
      <c r="R12247" t="s">
        <v>6636</v>
      </c>
      <c r="S12247" s="12"/>
      <c r="T12247" s="13"/>
      <c r="U12247" t="s">
        <v>6636</v>
      </c>
    </row>
    <row r="12248" spans="1:21" x14ac:dyDescent="0.25">
      <c r="A12248" t="s">
        <v>6619</v>
      </c>
      <c r="B12248" s="12">
        <v>43381</v>
      </c>
      <c r="C12248" t="s">
        <v>14628</v>
      </c>
      <c r="D12248" s="11">
        <v>46220.707928240699</v>
      </c>
      <c r="E12248" t="s">
        <v>14629</v>
      </c>
      <c r="F12248" t="s">
        <v>6617</v>
      </c>
      <c r="G12248" t="s">
        <v>15884</v>
      </c>
      <c r="H12248" t="s">
        <v>6474</v>
      </c>
      <c r="I12248" t="s">
        <v>65</v>
      </c>
      <c r="J12248" t="s">
        <v>67</v>
      </c>
      <c r="K12248" t="s">
        <v>15894</v>
      </c>
      <c r="L12248" t="s">
        <v>15886</v>
      </c>
      <c r="M12248" t="s">
        <v>15895</v>
      </c>
      <c r="N12248" t="s">
        <v>8884</v>
      </c>
      <c r="O12248" t="s">
        <v>8885</v>
      </c>
      <c r="P12248">
        <v>10590000</v>
      </c>
      <c r="Q12248" t="s">
        <v>6636</v>
      </c>
      <c r="R12248" t="s">
        <v>6636</v>
      </c>
      <c r="S12248" s="12"/>
      <c r="T12248" s="13"/>
      <c r="U12248" t="s">
        <v>6636</v>
      </c>
    </row>
    <row r="12249" spans="1:21" x14ac:dyDescent="0.25">
      <c r="A12249" t="s">
        <v>6619</v>
      </c>
      <c r="B12249" s="12">
        <v>43381</v>
      </c>
      <c r="C12249" t="s">
        <v>14628</v>
      </c>
      <c r="D12249" s="11">
        <v>46220.707928240699</v>
      </c>
      <c r="E12249" t="s">
        <v>14629</v>
      </c>
      <c r="F12249" t="s">
        <v>6617</v>
      </c>
      <c r="G12249" t="s">
        <v>15888</v>
      </c>
      <c r="H12249" t="s">
        <v>6474</v>
      </c>
      <c r="I12249" t="s">
        <v>65</v>
      </c>
      <c r="J12249" t="s">
        <v>67</v>
      </c>
      <c r="K12249" t="s">
        <v>15894</v>
      </c>
      <c r="L12249" t="s">
        <v>15886</v>
      </c>
      <c r="M12249" t="s">
        <v>15895</v>
      </c>
      <c r="N12249" t="s">
        <v>8884</v>
      </c>
      <c r="O12249" t="s">
        <v>8885</v>
      </c>
      <c r="P12249">
        <v>10590000</v>
      </c>
      <c r="Q12249" t="s">
        <v>6636</v>
      </c>
      <c r="R12249" t="s">
        <v>6636</v>
      </c>
      <c r="S12249" s="12"/>
      <c r="T12249" s="13"/>
      <c r="U12249" t="s">
        <v>6636</v>
      </c>
    </row>
    <row r="12250" spans="1:21" x14ac:dyDescent="0.25">
      <c r="A12250" t="s">
        <v>6637</v>
      </c>
      <c r="B12250" s="12">
        <v>42093</v>
      </c>
      <c r="C12250" t="s">
        <v>15896</v>
      </c>
      <c r="D12250" s="11">
        <v>46184.758101851898</v>
      </c>
      <c r="E12250" t="s">
        <v>15897</v>
      </c>
      <c r="F12250" t="s">
        <v>6617</v>
      </c>
      <c r="G12250" t="s">
        <v>15898</v>
      </c>
      <c r="H12250" t="s">
        <v>6467</v>
      </c>
      <c r="I12250" t="s">
        <v>55</v>
      </c>
      <c r="J12250" t="s">
        <v>6803</v>
      </c>
      <c r="K12250" t="s">
        <v>15899</v>
      </c>
      <c r="L12250" t="s">
        <v>15900</v>
      </c>
      <c r="M12250" t="s">
        <v>15901</v>
      </c>
      <c r="N12250" t="s">
        <v>6761</v>
      </c>
      <c r="O12250" t="s">
        <v>6771</v>
      </c>
      <c r="P12250">
        <v>2580000</v>
      </c>
      <c r="Q12250" t="s">
        <v>6636</v>
      </c>
      <c r="R12250" t="s">
        <v>6636</v>
      </c>
      <c r="S12250" s="12"/>
      <c r="T12250" s="13"/>
      <c r="U12250" t="s">
        <v>6636</v>
      </c>
    </row>
    <row r="12251" spans="1:21" x14ac:dyDescent="0.25">
      <c r="A12251" t="s">
        <v>6637</v>
      </c>
      <c r="B12251" s="12">
        <v>41872</v>
      </c>
      <c r="C12251" t="s">
        <v>15902</v>
      </c>
      <c r="D12251" s="11">
        <v>46185.689236111102</v>
      </c>
      <c r="E12251" t="s">
        <v>15903</v>
      </c>
      <c r="F12251" t="s">
        <v>6617</v>
      </c>
      <c r="G12251" t="s">
        <v>15898</v>
      </c>
      <c r="H12251" t="s">
        <v>6467</v>
      </c>
      <c r="I12251" t="s">
        <v>65</v>
      </c>
      <c r="J12251" t="s">
        <v>67</v>
      </c>
      <c r="K12251" t="s">
        <v>15904</v>
      </c>
      <c r="L12251" t="s">
        <v>15900</v>
      </c>
      <c r="M12251" t="s">
        <v>15905</v>
      </c>
      <c r="N12251" t="s">
        <v>6761</v>
      </c>
      <c r="O12251" t="s">
        <v>6771</v>
      </c>
      <c r="P12251">
        <v>2580000</v>
      </c>
      <c r="Q12251" t="s">
        <v>6636</v>
      </c>
      <c r="R12251" t="s">
        <v>6636</v>
      </c>
      <c r="S12251" s="12"/>
      <c r="T12251" s="13"/>
      <c r="U12251" t="s">
        <v>6629</v>
      </c>
    </row>
    <row r="12252" spans="1:21" x14ac:dyDescent="0.25">
      <c r="A12252" t="s">
        <v>6637</v>
      </c>
      <c r="B12252" s="12">
        <v>41655</v>
      </c>
      <c r="C12252" t="s">
        <v>15906</v>
      </c>
      <c r="D12252" s="11">
        <v>46185.866666666698</v>
      </c>
      <c r="E12252" t="s">
        <v>15907</v>
      </c>
      <c r="F12252" t="s">
        <v>6617</v>
      </c>
      <c r="G12252" t="s">
        <v>15898</v>
      </c>
      <c r="H12252" t="s">
        <v>6467</v>
      </c>
      <c r="I12252" t="s">
        <v>65</v>
      </c>
      <c r="J12252" t="s">
        <v>573</v>
      </c>
      <c r="K12252" t="s">
        <v>15908</v>
      </c>
      <c r="L12252" t="s">
        <v>15900</v>
      </c>
      <c r="M12252" t="s">
        <v>15909</v>
      </c>
      <c r="N12252" t="s">
        <v>6761</v>
      </c>
      <c r="O12252" t="s">
        <v>6762</v>
      </c>
      <c r="P12252">
        <v>2030000</v>
      </c>
      <c r="Q12252" t="s">
        <v>6636</v>
      </c>
      <c r="R12252" t="s">
        <v>6636</v>
      </c>
      <c r="S12252" s="12"/>
      <c r="T12252" s="13"/>
      <c r="U12252" t="s">
        <v>6629</v>
      </c>
    </row>
    <row r="12253" spans="1:21" x14ac:dyDescent="0.25">
      <c r="A12253" t="s">
        <v>6619</v>
      </c>
      <c r="B12253" s="12">
        <v>41655</v>
      </c>
      <c r="C12253" t="s">
        <v>15906</v>
      </c>
      <c r="D12253" s="11">
        <v>46186.4225925926</v>
      </c>
      <c r="E12253" t="s">
        <v>15907</v>
      </c>
      <c r="F12253" t="s">
        <v>6617</v>
      </c>
      <c r="G12253" t="s">
        <v>15898</v>
      </c>
      <c r="H12253" t="s">
        <v>6467</v>
      </c>
      <c r="I12253" t="s">
        <v>65</v>
      </c>
      <c r="J12253" t="s">
        <v>573</v>
      </c>
      <c r="K12253" t="s">
        <v>15908</v>
      </c>
      <c r="L12253" t="s">
        <v>15900</v>
      </c>
      <c r="M12253" t="s">
        <v>15909</v>
      </c>
      <c r="N12253" t="s">
        <v>6761</v>
      </c>
      <c r="O12253" t="s">
        <v>6762</v>
      </c>
      <c r="P12253">
        <v>2030000</v>
      </c>
      <c r="Q12253" t="s">
        <v>6636</v>
      </c>
      <c r="R12253" t="s">
        <v>6636</v>
      </c>
      <c r="S12253" s="12"/>
      <c r="T12253" s="13"/>
      <c r="U12253" t="s">
        <v>6629</v>
      </c>
    </row>
    <row r="12254" spans="1:21" x14ac:dyDescent="0.25">
      <c r="A12254" t="s">
        <v>6637</v>
      </c>
      <c r="B12254" s="12">
        <v>41857</v>
      </c>
      <c r="C12254" t="s">
        <v>15910</v>
      </c>
      <c r="D12254" s="11">
        <v>46189.504513888904</v>
      </c>
      <c r="E12254" t="s">
        <v>15911</v>
      </c>
      <c r="F12254" t="s">
        <v>6617</v>
      </c>
      <c r="G12254" t="s">
        <v>15898</v>
      </c>
      <c r="H12254" t="s">
        <v>6467</v>
      </c>
      <c r="I12254" t="s">
        <v>55</v>
      </c>
      <c r="J12254" t="s">
        <v>737</v>
      </c>
      <c r="K12254" t="s">
        <v>15912</v>
      </c>
      <c r="L12254" t="s">
        <v>15900</v>
      </c>
      <c r="M12254" t="s">
        <v>15913</v>
      </c>
      <c r="N12254" t="s">
        <v>6761</v>
      </c>
      <c r="O12254" t="s">
        <v>6771</v>
      </c>
      <c r="P12254">
        <v>2364000</v>
      </c>
      <c r="Q12254" t="s">
        <v>6636</v>
      </c>
      <c r="R12254" t="s">
        <v>6636</v>
      </c>
      <c r="S12254" s="12"/>
      <c r="T12254" s="13"/>
      <c r="U12254" t="s">
        <v>6629</v>
      </c>
    </row>
    <row r="12255" spans="1:21" x14ac:dyDescent="0.25">
      <c r="A12255" t="s">
        <v>6619</v>
      </c>
      <c r="B12255" s="12">
        <v>41857</v>
      </c>
      <c r="C12255" t="s">
        <v>15910</v>
      </c>
      <c r="D12255" s="11">
        <v>46189.531307870398</v>
      </c>
      <c r="E12255" t="s">
        <v>15911</v>
      </c>
      <c r="F12255" t="s">
        <v>6617</v>
      </c>
      <c r="G12255" t="s">
        <v>15898</v>
      </c>
      <c r="H12255" t="s">
        <v>6467</v>
      </c>
      <c r="I12255" t="s">
        <v>55</v>
      </c>
      <c r="J12255" t="s">
        <v>737</v>
      </c>
      <c r="K12255" t="s">
        <v>15912</v>
      </c>
      <c r="L12255" t="s">
        <v>15900</v>
      </c>
      <c r="M12255" t="s">
        <v>15913</v>
      </c>
      <c r="N12255" t="s">
        <v>6761</v>
      </c>
      <c r="O12255" t="s">
        <v>6771</v>
      </c>
      <c r="P12255">
        <v>2364000</v>
      </c>
      <c r="Q12255" t="s">
        <v>6636</v>
      </c>
      <c r="R12255" t="s">
        <v>6636</v>
      </c>
      <c r="S12255" s="12"/>
      <c r="T12255" s="13"/>
      <c r="U12255" t="s">
        <v>6629</v>
      </c>
    </row>
    <row r="12256" spans="1:21" x14ac:dyDescent="0.25">
      <c r="A12256" t="s">
        <v>6619</v>
      </c>
      <c r="B12256" s="12">
        <v>41872</v>
      </c>
      <c r="C12256" t="s">
        <v>15902</v>
      </c>
      <c r="D12256" s="11">
        <v>46189.630659722199</v>
      </c>
      <c r="E12256" t="s">
        <v>15903</v>
      </c>
      <c r="F12256" t="s">
        <v>6617</v>
      </c>
      <c r="G12256" t="s">
        <v>15898</v>
      </c>
      <c r="H12256" t="s">
        <v>6467</v>
      </c>
      <c r="I12256" t="s">
        <v>65</v>
      </c>
      <c r="J12256" t="s">
        <v>67</v>
      </c>
      <c r="K12256" t="s">
        <v>15904</v>
      </c>
      <c r="L12256" t="s">
        <v>15900</v>
      </c>
      <c r="M12256" t="s">
        <v>15905</v>
      </c>
      <c r="N12256" t="s">
        <v>6761</v>
      </c>
      <c r="O12256" t="s">
        <v>6771</v>
      </c>
      <c r="P12256">
        <v>2580000</v>
      </c>
      <c r="Q12256" t="s">
        <v>6636</v>
      </c>
      <c r="R12256" t="s">
        <v>6636</v>
      </c>
      <c r="S12256" s="12"/>
      <c r="T12256" s="13"/>
      <c r="U12256" t="s">
        <v>6629</v>
      </c>
    </row>
    <row r="12257" spans="1:21" x14ac:dyDescent="0.25">
      <c r="A12257" t="s">
        <v>6637</v>
      </c>
      <c r="B12257" s="12">
        <v>41962</v>
      </c>
      <c r="C12257" t="s">
        <v>15914</v>
      </c>
      <c r="D12257" s="11">
        <v>46190.803668981498</v>
      </c>
      <c r="E12257" t="s">
        <v>15915</v>
      </c>
      <c r="F12257" t="s">
        <v>6617</v>
      </c>
      <c r="G12257" t="s">
        <v>15916</v>
      </c>
      <c r="H12257" t="s">
        <v>6467</v>
      </c>
      <c r="I12257" t="s">
        <v>65</v>
      </c>
      <c r="J12257" t="s">
        <v>573</v>
      </c>
      <c r="K12257" t="s">
        <v>15917</v>
      </c>
      <c r="L12257" t="s">
        <v>15900</v>
      </c>
      <c r="M12257" t="s">
        <v>15918</v>
      </c>
      <c r="N12257" t="s">
        <v>6787</v>
      </c>
      <c r="O12257" t="s">
        <v>6810</v>
      </c>
      <c r="P12257">
        <v>2449000</v>
      </c>
      <c r="Q12257" t="s">
        <v>6636</v>
      </c>
      <c r="R12257" t="s">
        <v>6636</v>
      </c>
      <c r="S12257" s="12"/>
      <c r="T12257" s="13"/>
      <c r="U12257" t="s">
        <v>6629</v>
      </c>
    </row>
    <row r="12258" spans="1:21" x14ac:dyDescent="0.25">
      <c r="A12258" t="s">
        <v>6637</v>
      </c>
      <c r="B12258" s="12">
        <v>41962</v>
      </c>
      <c r="C12258" t="s">
        <v>15914</v>
      </c>
      <c r="D12258" s="11">
        <v>46190.803668981498</v>
      </c>
      <c r="E12258" t="s">
        <v>15915</v>
      </c>
      <c r="F12258" t="s">
        <v>6617</v>
      </c>
      <c r="G12258" t="s">
        <v>15919</v>
      </c>
      <c r="H12258" t="s">
        <v>6467</v>
      </c>
      <c r="I12258" t="s">
        <v>65</v>
      </c>
      <c r="J12258" t="s">
        <v>573</v>
      </c>
      <c r="K12258" t="s">
        <v>15917</v>
      </c>
      <c r="L12258" t="s">
        <v>15900</v>
      </c>
      <c r="M12258" t="s">
        <v>15918</v>
      </c>
      <c r="N12258" t="s">
        <v>6787</v>
      </c>
      <c r="O12258" t="s">
        <v>6810</v>
      </c>
      <c r="P12258">
        <v>2449000</v>
      </c>
      <c r="Q12258" t="s">
        <v>6636</v>
      </c>
      <c r="R12258" t="s">
        <v>6636</v>
      </c>
      <c r="S12258" s="12"/>
      <c r="T12258" s="13"/>
      <c r="U12258" t="s">
        <v>6629</v>
      </c>
    </row>
    <row r="12259" spans="1:21" x14ac:dyDescent="0.25">
      <c r="A12259" t="s">
        <v>6637</v>
      </c>
      <c r="B12259" s="12">
        <v>41962</v>
      </c>
      <c r="C12259" t="s">
        <v>15914</v>
      </c>
      <c r="D12259" s="11">
        <v>46190.803668981498</v>
      </c>
      <c r="E12259" t="s">
        <v>15915</v>
      </c>
      <c r="F12259" t="s">
        <v>6617</v>
      </c>
      <c r="G12259" t="s">
        <v>15920</v>
      </c>
      <c r="H12259" t="s">
        <v>6467</v>
      </c>
      <c r="I12259" t="s">
        <v>65</v>
      </c>
      <c r="J12259" t="s">
        <v>573</v>
      </c>
      <c r="K12259" t="s">
        <v>15917</v>
      </c>
      <c r="L12259" t="s">
        <v>15900</v>
      </c>
      <c r="M12259" t="s">
        <v>15918</v>
      </c>
      <c r="N12259" t="s">
        <v>6787</v>
      </c>
      <c r="O12259" t="s">
        <v>6810</v>
      </c>
      <c r="P12259">
        <v>2449000</v>
      </c>
      <c r="Q12259" t="s">
        <v>6636</v>
      </c>
      <c r="R12259" t="s">
        <v>6636</v>
      </c>
      <c r="S12259" s="12"/>
      <c r="T12259" s="13"/>
      <c r="U12259" t="s">
        <v>6629</v>
      </c>
    </row>
    <row r="12260" spans="1:21" x14ac:dyDescent="0.25">
      <c r="A12260" t="s">
        <v>6619</v>
      </c>
      <c r="B12260" s="12">
        <v>41962</v>
      </c>
      <c r="C12260" t="s">
        <v>15914</v>
      </c>
      <c r="D12260" s="11">
        <v>46190.816863425898</v>
      </c>
      <c r="E12260" t="s">
        <v>15915</v>
      </c>
      <c r="F12260" t="s">
        <v>6617</v>
      </c>
      <c r="G12260" t="s">
        <v>15916</v>
      </c>
      <c r="H12260" t="s">
        <v>6467</v>
      </c>
      <c r="I12260" t="s">
        <v>65</v>
      </c>
      <c r="J12260" t="s">
        <v>573</v>
      </c>
      <c r="K12260" t="s">
        <v>15917</v>
      </c>
      <c r="L12260" t="s">
        <v>15900</v>
      </c>
      <c r="M12260" t="s">
        <v>15918</v>
      </c>
      <c r="N12260" t="s">
        <v>6787</v>
      </c>
      <c r="O12260" t="s">
        <v>6810</v>
      </c>
      <c r="P12260">
        <v>2449000</v>
      </c>
      <c r="Q12260" t="s">
        <v>6636</v>
      </c>
      <c r="R12260" t="s">
        <v>6636</v>
      </c>
      <c r="S12260" s="12"/>
      <c r="T12260" s="13"/>
      <c r="U12260" t="s">
        <v>6629</v>
      </c>
    </row>
    <row r="12261" spans="1:21" x14ac:dyDescent="0.25">
      <c r="A12261" t="s">
        <v>6619</v>
      </c>
      <c r="B12261" s="12">
        <v>41962</v>
      </c>
      <c r="C12261" t="s">
        <v>15914</v>
      </c>
      <c r="D12261" s="11">
        <v>46190.816863425898</v>
      </c>
      <c r="E12261" t="s">
        <v>15915</v>
      </c>
      <c r="F12261" t="s">
        <v>6617</v>
      </c>
      <c r="G12261" t="s">
        <v>15919</v>
      </c>
      <c r="H12261" t="s">
        <v>6467</v>
      </c>
      <c r="I12261" t="s">
        <v>65</v>
      </c>
      <c r="J12261" t="s">
        <v>573</v>
      </c>
      <c r="K12261" t="s">
        <v>15917</v>
      </c>
      <c r="L12261" t="s">
        <v>15900</v>
      </c>
      <c r="M12261" t="s">
        <v>15918</v>
      </c>
      <c r="N12261" t="s">
        <v>6787</v>
      </c>
      <c r="O12261" t="s">
        <v>6810</v>
      </c>
      <c r="P12261">
        <v>2449000</v>
      </c>
      <c r="Q12261" t="s">
        <v>6636</v>
      </c>
      <c r="R12261" t="s">
        <v>6636</v>
      </c>
      <c r="S12261" s="12"/>
      <c r="T12261" s="13"/>
      <c r="U12261" t="s">
        <v>6629</v>
      </c>
    </row>
    <row r="12262" spans="1:21" x14ac:dyDescent="0.25">
      <c r="A12262" t="s">
        <v>6619</v>
      </c>
      <c r="B12262" s="12">
        <v>41962</v>
      </c>
      <c r="C12262" t="s">
        <v>15914</v>
      </c>
      <c r="D12262" s="11">
        <v>46190.816863425898</v>
      </c>
      <c r="E12262" t="s">
        <v>15915</v>
      </c>
      <c r="F12262" t="s">
        <v>6617</v>
      </c>
      <c r="G12262" t="s">
        <v>15920</v>
      </c>
      <c r="H12262" t="s">
        <v>6467</v>
      </c>
      <c r="I12262" t="s">
        <v>65</v>
      </c>
      <c r="J12262" t="s">
        <v>573</v>
      </c>
      <c r="K12262" t="s">
        <v>15917</v>
      </c>
      <c r="L12262" t="s">
        <v>15900</v>
      </c>
      <c r="M12262" t="s">
        <v>15918</v>
      </c>
      <c r="N12262" t="s">
        <v>6787</v>
      </c>
      <c r="O12262" t="s">
        <v>6810</v>
      </c>
      <c r="P12262">
        <v>2449000</v>
      </c>
      <c r="Q12262" t="s">
        <v>6636</v>
      </c>
      <c r="R12262" t="s">
        <v>6636</v>
      </c>
      <c r="S12262" s="12"/>
      <c r="T12262" s="13"/>
      <c r="U12262" t="s">
        <v>6629</v>
      </c>
    </row>
    <row r="12263" spans="1:21" x14ac:dyDescent="0.25">
      <c r="A12263" t="s">
        <v>6637</v>
      </c>
      <c r="B12263" s="12">
        <v>42023</v>
      </c>
      <c r="C12263" t="s">
        <v>15921</v>
      </c>
      <c r="D12263" s="11">
        <v>46191.9399305556</v>
      </c>
      <c r="E12263" t="s">
        <v>15922</v>
      </c>
      <c r="F12263" t="s">
        <v>6617</v>
      </c>
      <c r="G12263" t="s">
        <v>15898</v>
      </c>
      <c r="H12263" t="s">
        <v>6467</v>
      </c>
      <c r="I12263" t="s">
        <v>55</v>
      </c>
      <c r="J12263" t="s">
        <v>44</v>
      </c>
      <c r="K12263" t="s">
        <v>15908</v>
      </c>
      <c r="L12263" t="s">
        <v>15900</v>
      </c>
      <c r="M12263" t="s">
        <v>15909</v>
      </c>
      <c r="N12263" t="s">
        <v>6761</v>
      </c>
      <c r="O12263" t="s">
        <v>6762</v>
      </c>
      <c r="P12263">
        <v>2030000</v>
      </c>
      <c r="Q12263" t="s">
        <v>6636</v>
      </c>
      <c r="R12263" t="s">
        <v>6636</v>
      </c>
      <c r="S12263" s="12"/>
      <c r="T12263" s="13"/>
      <c r="U12263" t="s">
        <v>6629</v>
      </c>
    </row>
    <row r="12264" spans="1:21" x14ac:dyDescent="0.25">
      <c r="A12264" t="s">
        <v>6619</v>
      </c>
      <c r="B12264" s="12">
        <v>42023</v>
      </c>
      <c r="C12264" t="s">
        <v>15921</v>
      </c>
      <c r="D12264" s="11">
        <v>46192.4272569444</v>
      </c>
      <c r="E12264" t="s">
        <v>15922</v>
      </c>
      <c r="F12264" t="s">
        <v>6617</v>
      </c>
      <c r="G12264" t="s">
        <v>15898</v>
      </c>
      <c r="H12264" t="s">
        <v>6467</v>
      </c>
      <c r="I12264" t="s">
        <v>55</v>
      </c>
      <c r="J12264" t="s">
        <v>44</v>
      </c>
      <c r="K12264" t="s">
        <v>15908</v>
      </c>
      <c r="L12264" t="s">
        <v>15900</v>
      </c>
      <c r="M12264" t="s">
        <v>15909</v>
      </c>
      <c r="N12264" t="s">
        <v>6761</v>
      </c>
      <c r="O12264" t="s">
        <v>6762</v>
      </c>
      <c r="P12264">
        <v>2030000</v>
      </c>
      <c r="Q12264" t="s">
        <v>6636</v>
      </c>
      <c r="R12264" t="s">
        <v>6636</v>
      </c>
      <c r="S12264" s="12"/>
      <c r="T12264" s="13"/>
      <c r="U12264" t="s">
        <v>6629</v>
      </c>
    </row>
    <row r="12265" spans="1:21" x14ac:dyDescent="0.25">
      <c r="A12265" t="s">
        <v>6637</v>
      </c>
      <c r="B12265" s="12">
        <v>42088</v>
      </c>
      <c r="C12265" t="s">
        <v>15923</v>
      </c>
      <c r="D12265" s="11">
        <v>46192.690648148098</v>
      </c>
      <c r="E12265" t="s">
        <v>15924</v>
      </c>
      <c r="F12265" t="s">
        <v>6617</v>
      </c>
      <c r="G12265" t="s">
        <v>15898</v>
      </c>
      <c r="H12265" t="s">
        <v>6467</v>
      </c>
      <c r="I12265" t="s">
        <v>55</v>
      </c>
      <c r="J12265" t="s">
        <v>6803</v>
      </c>
      <c r="K12265" t="s">
        <v>15925</v>
      </c>
      <c r="L12265" t="s">
        <v>15900</v>
      </c>
      <c r="M12265" t="s">
        <v>15926</v>
      </c>
      <c r="N12265" t="s">
        <v>6761</v>
      </c>
      <c r="O12265" t="s">
        <v>6762</v>
      </c>
      <c r="P12265">
        <v>2030000</v>
      </c>
      <c r="Q12265" t="s">
        <v>6778</v>
      </c>
      <c r="R12265" t="s">
        <v>6779</v>
      </c>
      <c r="S12265" s="12"/>
      <c r="T12265" s="13"/>
      <c r="U12265" t="s">
        <v>7358</v>
      </c>
    </row>
    <row r="12266" spans="1:21" x14ac:dyDescent="0.25">
      <c r="A12266" t="s">
        <v>6619</v>
      </c>
      <c r="B12266" s="12">
        <v>42088</v>
      </c>
      <c r="C12266" t="s">
        <v>15923</v>
      </c>
      <c r="D12266" s="11">
        <v>46192.756585648101</v>
      </c>
      <c r="E12266" t="s">
        <v>15924</v>
      </c>
      <c r="F12266" t="s">
        <v>6617</v>
      </c>
      <c r="G12266" t="s">
        <v>15898</v>
      </c>
      <c r="H12266" t="s">
        <v>6467</v>
      </c>
      <c r="I12266" t="s">
        <v>55</v>
      </c>
      <c r="J12266" t="s">
        <v>6803</v>
      </c>
      <c r="K12266" t="s">
        <v>15925</v>
      </c>
      <c r="L12266" t="s">
        <v>15900</v>
      </c>
      <c r="M12266" t="s">
        <v>15926</v>
      </c>
      <c r="N12266" t="s">
        <v>6761</v>
      </c>
      <c r="O12266" t="s">
        <v>6762</v>
      </c>
      <c r="P12266">
        <v>2030000</v>
      </c>
      <c r="Q12266" t="s">
        <v>6778</v>
      </c>
      <c r="R12266" t="s">
        <v>6779</v>
      </c>
      <c r="S12266" s="12"/>
      <c r="T12266" s="13"/>
      <c r="U12266" t="s">
        <v>7358</v>
      </c>
    </row>
    <row r="12267" spans="1:21" x14ac:dyDescent="0.25">
      <c r="A12267" t="s">
        <v>6619</v>
      </c>
      <c r="B12267" s="12">
        <v>42093</v>
      </c>
      <c r="C12267" t="s">
        <v>15896</v>
      </c>
      <c r="D12267" s="11">
        <v>46192.8136226852</v>
      </c>
      <c r="E12267" t="s">
        <v>15897</v>
      </c>
      <c r="F12267" t="s">
        <v>6617</v>
      </c>
      <c r="G12267" t="s">
        <v>15898</v>
      </c>
      <c r="H12267" t="s">
        <v>6467</v>
      </c>
      <c r="I12267" t="s">
        <v>55</v>
      </c>
      <c r="J12267" t="s">
        <v>6803</v>
      </c>
      <c r="K12267" t="s">
        <v>15899</v>
      </c>
      <c r="L12267" t="s">
        <v>15900</v>
      </c>
      <c r="M12267" t="s">
        <v>15901</v>
      </c>
      <c r="N12267" t="s">
        <v>6761</v>
      </c>
      <c r="O12267" t="s">
        <v>6771</v>
      </c>
      <c r="P12267">
        <v>2580000</v>
      </c>
      <c r="Q12267" t="s">
        <v>6636</v>
      </c>
      <c r="R12267" t="s">
        <v>6636</v>
      </c>
      <c r="S12267" s="12"/>
      <c r="T12267" s="13"/>
      <c r="U12267" t="s">
        <v>6636</v>
      </c>
    </row>
    <row r="12268" spans="1:21" x14ac:dyDescent="0.25">
      <c r="A12268" t="s">
        <v>6637</v>
      </c>
      <c r="B12268" s="12">
        <v>42118</v>
      </c>
      <c r="C12268" t="s">
        <v>7328</v>
      </c>
      <c r="D12268" s="11">
        <v>46193.424375000002</v>
      </c>
      <c r="E12268" t="s">
        <v>7329</v>
      </c>
      <c r="F12268" t="s">
        <v>6617</v>
      </c>
      <c r="G12268" t="s">
        <v>15898</v>
      </c>
      <c r="H12268" t="s">
        <v>6467</v>
      </c>
      <c r="I12268" t="s">
        <v>55</v>
      </c>
      <c r="J12268" t="s">
        <v>44</v>
      </c>
      <c r="K12268" t="s">
        <v>15925</v>
      </c>
      <c r="L12268" t="s">
        <v>15900</v>
      </c>
      <c r="M12268" t="s">
        <v>15926</v>
      </c>
      <c r="N12268" t="s">
        <v>6761</v>
      </c>
      <c r="O12268" t="s">
        <v>6762</v>
      </c>
      <c r="P12268">
        <v>2030000</v>
      </c>
      <c r="Q12268" t="s">
        <v>6636</v>
      </c>
      <c r="R12268" t="s">
        <v>6636</v>
      </c>
      <c r="S12268" s="12"/>
      <c r="T12268" s="13"/>
      <c r="U12268" t="s">
        <v>6636</v>
      </c>
    </row>
    <row r="12269" spans="1:21" x14ac:dyDescent="0.25">
      <c r="A12269" t="s">
        <v>6619</v>
      </c>
      <c r="B12269" s="12">
        <v>42118</v>
      </c>
      <c r="C12269" t="s">
        <v>7328</v>
      </c>
      <c r="D12269" s="11">
        <v>46193.5003125</v>
      </c>
      <c r="E12269" t="s">
        <v>7329</v>
      </c>
      <c r="F12269" t="s">
        <v>6617</v>
      </c>
      <c r="G12269" t="s">
        <v>15898</v>
      </c>
      <c r="H12269" t="s">
        <v>6467</v>
      </c>
      <c r="I12269" t="s">
        <v>55</v>
      </c>
      <c r="J12269" t="s">
        <v>44</v>
      </c>
      <c r="K12269" t="s">
        <v>15925</v>
      </c>
      <c r="L12269" t="s">
        <v>15900</v>
      </c>
      <c r="M12269" t="s">
        <v>15926</v>
      </c>
      <c r="N12269" t="s">
        <v>6761</v>
      </c>
      <c r="O12269" t="s">
        <v>6762</v>
      </c>
      <c r="P12269">
        <v>2030000</v>
      </c>
      <c r="Q12269" t="s">
        <v>6636</v>
      </c>
      <c r="R12269" t="s">
        <v>6636</v>
      </c>
      <c r="S12269" s="12"/>
      <c r="T12269" s="13"/>
      <c r="U12269" t="s">
        <v>6636</v>
      </c>
    </row>
    <row r="12270" spans="1:21" x14ac:dyDescent="0.25">
      <c r="A12270" t="s">
        <v>6637</v>
      </c>
      <c r="B12270" s="12">
        <v>42127</v>
      </c>
      <c r="C12270" t="s">
        <v>15927</v>
      </c>
      <c r="D12270" s="11">
        <v>46193.532430555599</v>
      </c>
      <c r="E12270" t="s">
        <v>15928</v>
      </c>
      <c r="F12270" t="s">
        <v>6617</v>
      </c>
      <c r="G12270" t="s">
        <v>15898</v>
      </c>
      <c r="H12270" t="s">
        <v>6467</v>
      </c>
      <c r="I12270" t="s">
        <v>55</v>
      </c>
      <c r="J12270" t="s">
        <v>44</v>
      </c>
      <c r="K12270" t="s">
        <v>15908</v>
      </c>
      <c r="L12270" t="s">
        <v>15900</v>
      </c>
      <c r="M12270" t="s">
        <v>15909</v>
      </c>
      <c r="N12270" t="s">
        <v>6761</v>
      </c>
      <c r="O12270" t="s">
        <v>6762</v>
      </c>
      <c r="P12270">
        <v>2030000</v>
      </c>
      <c r="Q12270" t="s">
        <v>6778</v>
      </c>
      <c r="R12270" t="s">
        <v>6779</v>
      </c>
      <c r="S12270" s="12"/>
      <c r="T12270" s="13"/>
      <c r="U12270" t="s">
        <v>6629</v>
      </c>
    </row>
    <row r="12271" spans="1:21" x14ac:dyDescent="0.25">
      <c r="A12271" t="s">
        <v>6619</v>
      </c>
      <c r="B12271" s="12">
        <v>42127</v>
      </c>
      <c r="C12271" t="s">
        <v>15927</v>
      </c>
      <c r="D12271" s="11">
        <v>46193.535694444399</v>
      </c>
      <c r="E12271" t="s">
        <v>15928</v>
      </c>
      <c r="F12271" t="s">
        <v>6617</v>
      </c>
      <c r="G12271" t="s">
        <v>15898</v>
      </c>
      <c r="H12271" t="s">
        <v>6467</v>
      </c>
      <c r="I12271" t="s">
        <v>55</v>
      </c>
      <c r="J12271" t="s">
        <v>44</v>
      </c>
      <c r="K12271" t="s">
        <v>15908</v>
      </c>
      <c r="L12271" t="s">
        <v>15900</v>
      </c>
      <c r="M12271" t="s">
        <v>15909</v>
      </c>
      <c r="N12271" t="s">
        <v>6761</v>
      </c>
      <c r="O12271" t="s">
        <v>6762</v>
      </c>
      <c r="P12271">
        <v>2030000</v>
      </c>
      <c r="Q12271" t="s">
        <v>6778</v>
      </c>
      <c r="R12271" t="s">
        <v>6779</v>
      </c>
      <c r="S12271" s="12"/>
      <c r="T12271" s="13"/>
      <c r="U12271" t="s">
        <v>6629</v>
      </c>
    </row>
    <row r="12272" spans="1:21" x14ac:dyDescent="0.25">
      <c r="A12272" t="s">
        <v>6637</v>
      </c>
      <c r="B12272" s="12">
        <v>42142</v>
      </c>
      <c r="C12272" t="s">
        <v>15929</v>
      </c>
      <c r="D12272" s="11">
        <v>46193.627627314803</v>
      </c>
      <c r="E12272" t="s">
        <v>15930</v>
      </c>
      <c r="F12272" t="s">
        <v>6617</v>
      </c>
      <c r="G12272" t="s">
        <v>15916</v>
      </c>
      <c r="H12272" t="s">
        <v>6467</v>
      </c>
      <c r="I12272" t="s">
        <v>55</v>
      </c>
      <c r="J12272" t="s">
        <v>643</v>
      </c>
      <c r="K12272" t="s">
        <v>15931</v>
      </c>
      <c r="L12272" t="s">
        <v>15900</v>
      </c>
      <c r="M12272" t="s">
        <v>15932</v>
      </c>
      <c r="N12272" t="s">
        <v>6787</v>
      </c>
      <c r="O12272" t="s">
        <v>6810</v>
      </c>
      <c r="P12272">
        <v>2599000</v>
      </c>
      <c r="Q12272" t="s">
        <v>6636</v>
      </c>
      <c r="R12272" t="s">
        <v>6636</v>
      </c>
      <c r="S12272" s="12"/>
      <c r="T12272" s="13"/>
      <c r="U12272" t="s">
        <v>6708</v>
      </c>
    </row>
    <row r="12273" spans="1:21" x14ac:dyDescent="0.25">
      <c r="A12273" t="s">
        <v>6637</v>
      </c>
      <c r="B12273" s="12">
        <v>42142</v>
      </c>
      <c r="C12273" t="s">
        <v>15929</v>
      </c>
      <c r="D12273" s="11">
        <v>46193.627627314803</v>
      </c>
      <c r="E12273" t="s">
        <v>15930</v>
      </c>
      <c r="F12273" t="s">
        <v>6617</v>
      </c>
      <c r="G12273" t="s">
        <v>15919</v>
      </c>
      <c r="H12273" t="s">
        <v>6467</v>
      </c>
      <c r="I12273" t="s">
        <v>55</v>
      </c>
      <c r="J12273" t="s">
        <v>643</v>
      </c>
      <c r="K12273" t="s">
        <v>15931</v>
      </c>
      <c r="L12273" t="s">
        <v>15900</v>
      </c>
      <c r="M12273" t="s">
        <v>15932</v>
      </c>
      <c r="N12273" t="s">
        <v>6787</v>
      </c>
      <c r="O12273" t="s">
        <v>6810</v>
      </c>
      <c r="P12273">
        <v>2599000</v>
      </c>
      <c r="Q12273" t="s">
        <v>6636</v>
      </c>
      <c r="R12273" t="s">
        <v>6636</v>
      </c>
      <c r="S12273" s="12"/>
      <c r="T12273" s="13"/>
      <c r="U12273" t="s">
        <v>6708</v>
      </c>
    </row>
    <row r="12274" spans="1:21" x14ac:dyDescent="0.25">
      <c r="A12274" t="s">
        <v>6637</v>
      </c>
      <c r="B12274" s="12">
        <v>42142</v>
      </c>
      <c r="C12274" t="s">
        <v>15929</v>
      </c>
      <c r="D12274" s="11">
        <v>46193.627627314803</v>
      </c>
      <c r="E12274" t="s">
        <v>15930</v>
      </c>
      <c r="F12274" t="s">
        <v>6617</v>
      </c>
      <c r="G12274" t="s">
        <v>15920</v>
      </c>
      <c r="H12274" t="s">
        <v>6467</v>
      </c>
      <c r="I12274" t="s">
        <v>55</v>
      </c>
      <c r="J12274" t="s">
        <v>643</v>
      </c>
      <c r="K12274" t="s">
        <v>15931</v>
      </c>
      <c r="L12274" t="s">
        <v>15900</v>
      </c>
      <c r="M12274" t="s">
        <v>15932</v>
      </c>
      <c r="N12274" t="s">
        <v>6787</v>
      </c>
      <c r="O12274" t="s">
        <v>6810</v>
      </c>
      <c r="P12274">
        <v>2599000</v>
      </c>
      <c r="Q12274" t="s">
        <v>6636</v>
      </c>
      <c r="R12274" t="s">
        <v>6636</v>
      </c>
      <c r="S12274" s="12"/>
      <c r="T12274" s="13"/>
      <c r="U12274" t="s">
        <v>6708</v>
      </c>
    </row>
    <row r="12275" spans="1:21" x14ac:dyDescent="0.25">
      <c r="A12275" t="s">
        <v>6619</v>
      </c>
      <c r="B12275" s="12">
        <v>42142</v>
      </c>
      <c r="C12275" t="s">
        <v>15929</v>
      </c>
      <c r="D12275" s="11">
        <v>46193.633506944403</v>
      </c>
      <c r="E12275" t="s">
        <v>15930</v>
      </c>
      <c r="F12275" t="s">
        <v>6617</v>
      </c>
      <c r="G12275" t="s">
        <v>15916</v>
      </c>
      <c r="H12275" t="s">
        <v>6467</v>
      </c>
      <c r="I12275" t="s">
        <v>55</v>
      </c>
      <c r="J12275" t="s">
        <v>643</v>
      </c>
      <c r="K12275" t="s">
        <v>15931</v>
      </c>
      <c r="L12275" t="s">
        <v>15900</v>
      </c>
      <c r="M12275" t="s">
        <v>15932</v>
      </c>
      <c r="N12275" t="s">
        <v>6787</v>
      </c>
      <c r="O12275" t="s">
        <v>6810</v>
      </c>
      <c r="P12275">
        <v>2599000</v>
      </c>
      <c r="Q12275" t="s">
        <v>6636</v>
      </c>
      <c r="R12275" t="s">
        <v>6636</v>
      </c>
      <c r="S12275" s="12"/>
      <c r="T12275" s="13"/>
      <c r="U12275" t="s">
        <v>6708</v>
      </c>
    </row>
    <row r="12276" spans="1:21" x14ac:dyDescent="0.25">
      <c r="A12276" t="s">
        <v>6619</v>
      </c>
      <c r="B12276" s="12">
        <v>42142</v>
      </c>
      <c r="C12276" t="s">
        <v>15929</v>
      </c>
      <c r="D12276" s="11">
        <v>46193.633506944403</v>
      </c>
      <c r="E12276" t="s">
        <v>15930</v>
      </c>
      <c r="F12276" t="s">
        <v>6617</v>
      </c>
      <c r="G12276" t="s">
        <v>15919</v>
      </c>
      <c r="H12276" t="s">
        <v>6467</v>
      </c>
      <c r="I12276" t="s">
        <v>55</v>
      </c>
      <c r="J12276" t="s">
        <v>643</v>
      </c>
      <c r="K12276" t="s">
        <v>15931</v>
      </c>
      <c r="L12276" t="s">
        <v>15900</v>
      </c>
      <c r="M12276" t="s">
        <v>15932</v>
      </c>
      <c r="N12276" t="s">
        <v>6787</v>
      </c>
      <c r="O12276" t="s">
        <v>6810</v>
      </c>
      <c r="P12276">
        <v>2599000</v>
      </c>
      <c r="Q12276" t="s">
        <v>6636</v>
      </c>
      <c r="R12276" t="s">
        <v>6636</v>
      </c>
      <c r="S12276" s="12"/>
      <c r="T12276" s="13"/>
      <c r="U12276" t="s">
        <v>6708</v>
      </c>
    </row>
    <row r="12277" spans="1:21" x14ac:dyDescent="0.25">
      <c r="A12277" t="s">
        <v>6619</v>
      </c>
      <c r="B12277" s="12">
        <v>42142</v>
      </c>
      <c r="C12277" t="s">
        <v>15929</v>
      </c>
      <c r="D12277" s="11">
        <v>46193.633506944403</v>
      </c>
      <c r="E12277" t="s">
        <v>15930</v>
      </c>
      <c r="F12277" t="s">
        <v>6617</v>
      </c>
      <c r="G12277" t="s">
        <v>15920</v>
      </c>
      <c r="H12277" t="s">
        <v>6467</v>
      </c>
      <c r="I12277" t="s">
        <v>55</v>
      </c>
      <c r="J12277" t="s">
        <v>643</v>
      </c>
      <c r="K12277" t="s">
        <v>15931</v>
      </c>
      <c r="L12277" t="s">
        <v>15900</v>
      </c>
      <c r="M12277" t="s">
        <v>15932</v>
      </c>
      <c r="N12277" t="s">
        <v>6787</v>
      </c>
      <c r="O12277" t="s">
        <v>6810</v>
      </c>
      <c r="P12277">
        <v>2599000</v>
      </c>
      <c r="Q12277" t="s">
        <v>6636</v>
      </c>
      <c r="R12277" t="s">
        <v>6636</v>
      </c>
      <c r="S12277" s="12"/>
      <c r="T12277" s="13"/>
      <c r="U12277" t="s">
        <v>6708</v>
      </c>
    </row>
    <row r="12278" spans="1:21" x14ac:dyDescent="0.25">
      <c r="A12278" t="s">
        <v>6637</v>
      </c>
      <c r="B12278" s="12">
        <v>42179</v>
      </c>
      <c r="C12278" t="s">
        <v>15933</v>
      </c>
      <c r="D12278" s="11">
        <v>46194.441319444399</v>
      </c>
      <c r="E12278" t="s">
        <v>15934</v>
      </c>
      <c r="F12278" t="s">
        <v>6617</v>
      </c>
      <c r="G12278" t="s">
        <v>15916</v>
      </c>
      <c r="H12278" t="s">
        <v>6467</v>
      </c>
      <c r="I12278" t="s">
        <v>55</v>
      </c>
      <c r="J12278" t="s">
        <v>732</v>
      </c>
      <c r="K12278" t="s">
        <v>15935</v>
      </c>
      <c r="L12278" t="s">
        <v>15900</v>
      </c>
      <c r="M12278" t="s">
        <v>15936</v>
      </c>
      <c r="N12278" t="s">
        <v>6787</v>
      </c>
      <c r="O12278" t="s">
        <v>6810</v>
      </c>
      <c r="P12278">
        <v>2649000</v>
      </c>
      <c r="Q12278" t="s">
        <v>6636</v>
      </c>
      <c r="R12278" t="s">
        <v>6636</v>
      </c>
      <c r="S12278" s="12"/>
      <c r="T12278" s="13"/>
      <c r="U12278" t="s">
        <v>6629</v>
      </c>
    </row>
    <row r="12279" spans="1:21" x14ac:dyDescent="0.25">
      <c r="A12279" t="s">
        <v>6637</v>
      </c>
      <c r="B12279" s="12">
        <v>42179</v>
      </c>
      <c r="C12279" t="s">
        <v>15933</v>
      </c>
      <c r="D12279" s="11">
        <v>46194.441319444399</v>
      </c>
      <c r="E12279" t="s">
        <v>15934</v>
      </c>
      <c r="F12279" t="s">
        <v>6617</v>
      </c>
      <c r="G12279" t="s">
        <v>15919</v>
      </c>
      <c r="H12279" t="s">
        <v>6467</v>
      </c>
      <c r="I12279" t="s">
        <v>55</v>
      </c>
      <c r="J12279" t="s">
        <v>732</v>
      </c>
      <c r="K12279" t="s">
        <v>15935</v>
      </c>
      <c r="L12279" t="s">
        <v>15900</v>
      </c>
      <c r="M12279" t="s">
        <v>15936</v>
      </c>
      <c r="N12279" t="s">
        <v>6787</v>
      </c>
      <c r="O12279" t="s">
        <v>6810</v>
      </c>
      <c r="P12279">
        <v>2649000</v>
      </c>
      <c r="Q12279" t="s">
        <v>6636</v>
      </c>
      <c r="R12279" t="s">
        <v>6636</v>
      </c>
      <c r="S12279" s="12"/>
      <c r="T12279" s="13"/>
      <c r="U12279" t="s">
        <v>6629</v>
      </c>
    </row>
    <row r="12280" spans="1:21" x14ac:dyDescent="0.25">
      <c r="A12280" t="s">
        <v>6637</v>
      </c>
      <c r="B12280" s="12">
        <v>42179</v>
      </c>
      <c r="C12280" t="s">
        <v>15933</v>
      </c>
      <c r="D12280" s="11">
        <v>46194.441319444399</v>
      </c>
      <c r="E12280" t="s">
        <v>15934</v>
      </c>
      <c r="F12280" t="s">
        <v>6617</v>
      </c>
      <c r="G12280" t="s">
        <v>15920</v>
      </c>
      <c r="H12280" t="s">
        <v>6467</v>
      </c>
      <c r="I12280" t="s">
        <v>55</v>
      </c>
      <c r="J12280" t="s">
        <v>732</v>
      </c>
      <c r="K12280" t="s">
        <v>15935</v>
      </c>
      <c r="L12280" t="s">
        <v>15900</v>
      </c>
      <c r="M12280" t="s">
        <v>15936</v>
      </c>
      <c r="N12280" t="s">
        <v>6787</v>
      </c>
      <c r="O12280" t="s">
        <v>6810</v>
      </c>
      <c r="P12280">
        <v>2649000</v>
      </c>
      <c r="Q12280" t="s">
        <v>6636</v>
      </c>
      <c r="R12280" t="s">
        <v>6636</v>
      </c>
      <c r="S12280" s="12"/>
      <c r="T12280" s="13"/>
      <c r="U12280" t="s">
        <v>6629</v>
      </c>
    </row>
    <row r="12281" spans="1:21" x14ac:dyDescent="0.25">
      <c r="A12281" t="s">
        <v>6619</v>
      </c>
      <c r="B12281" s="12">
        <v>42179</v>
      </c>
      <c r="C12281" t="s">
        <v>15933</v>
      </c>
      <c r="D12281" s="11">
        <v>46194.560104166703</v>
      </c>
      <c r="E12281" t="s">
        <v>15934</v>
      </c>
      <c r="F12281" t="s">
        <v>6617</v>
      </c>
      <c r="G12281" t="s">
        <v>15916</v>
      </c>
      <c r="H12281" t="s">
        <v>6467</v>
      </c>
      <c r="I12281" t="s">
        <v>55</v>
      </c>
      <c r="J12281" t="s">
        <v>732</v>
      </c>
      <c r="K12281" t="s">
        <v>15935</v>
      </c>
      <c r="L12281" t="s">
        <v>15900</v>
      </c>
      <c r="M12281" t="s">
        <v>15936</v>
      </c>
      <c r="N12281" t="s">
        <v>6787</v>
      </c>
      <c r="O12281" t="s">
        <v>6810</v>
      </c>
      <c r="P12281">
        <v>2649000</v>
      </c>
      <c r="Q12281" t="s">
        <v>6636</v>
      </c>
      <c r="R12281" t="s">
        <v>6636</v>
      </c>
      <c r="S12281" s="12"/>
      <c r="T12281" s="13"/>
      <c r="U12281" t="s">
        <v>6629</v>
      </c>
    </row>
    <row r="12282" spans="1:21" x14ac:dyDescent="0.25">
      <c r="A12282" t="s">
        <v>6619</v>
      </c>
      <c r="B12282" s="12">
        <v>42179</v>
      </c>
      <c r="C12282" t="s">
        <v>15933</v>
      </c>
      <c r="D12282" s="11">
        <v>46194.560104166703</v>
      </c>
      <c r="E12282" t="s">
        <v>15934</v>
      </c>
      <c r="F12282" t="s">
        <v>6617</v>
      </c>
      <c r="G12282" t="s">
        <v>15919</v>
      </c>
      <c r="H12282" t="s">
        <v>6467</v>
      </c>
      <c r="I12282" t="s">
        <v>55</v>
      </c>
      <c r="J12282" t="s">
        <v>732</v>
      </c>
      <c r="K12282" t="s">
        <v>15935</v>
      </c>
      <c r="L12282" t="s">
        <v>15900</v>
      </c>
      <c r="M12282" t="s">
        <v>15936</v>
      </c>
      <c r="N12282" t="s">
        <v>6787</v>
      </c>
      <c r="O12282" t="s">
        <v>6810</v>
      </c>
      <c r="P12282">
        <v>2649000</v>
      </c>
      <c r="Q12282" t="s">
        <v>6636</v>
      </c>
      <c r="R12282" t="s">
        <v>6636</v>
      </c>
      <c r="S12282" s="12"/>
      <c r="T12282" s="13"/>
      <c r="U12282" t="s">
        <v>6629</v>
      </c>
    </row>
    <row r="12283" spans="1:21" x14ac:dyDescent="0.25">
      <c r="A12283" t="s">
        <v>6619</v>
      </c>
      <c r="B12283" s="12">
        <v>42179</v>
      </c>
      <c r="C12283" t="s">
        <v>15933</v>
      </c>
      <c r="D12283" s="11">
        <v>46194.560104166703</v>
      </c>
      <c r="E12283" t="s">
        <v>15934</v>
      </c>
      <c r="F12283" t="s">
        <v>6617</v>
      </c>
      <c r="G12283" t="s">
        <v>15920</v>
      </c>
      <c r="H12283" t="s">
        <v>6467</v>
      </c>
      <c r="I12283" t="s">
        <v>55</v>
      </c>
      <c r="J12283" t="s">
        <v>732</v>
      </c>
      <c r="K12283" t="s">
        <v>15935</v>
      </c>
      <c r="L12283" t="s">
        <v>15900</v>
      </c>
      <c r="M12283" t="s">
        <v>15936</v>
      </c>
      <c r="N12283" t="s">
        <v>6787</v>
      </c>
      <c r="O12283" t="s">
        <v>6810</v>
      </c>
      <c r="P12283">
        <v>2649000</v>
      </c>
      <c r="Q12283" t="s">
        <v>6636</v>
      </c>
      <c r="R12283" t="s">
        <v>6636</v>
      </c>
      <c r="S12283" s="12"/>
      <c r="T12283" s="13"/>
      <c r="U12283" t="s">
        <v>6629</v>
      </c>
    </row>
    <row r="12284" spans="1:21" x14ac:dyDescent="0.25">
      <c r="A12284" t="s">
        <v>6637</v>
      </c>
      <c r="B12284" s="12">
        <v>42238</v>
      </c>
      <c r="C12284" t="s">
        <v>15937</v>
      </c>
      <c r="D12284" s="11">
        <v>46195.320833333302</v>
      </c>
      <c r="E12284" t="s">
        <v>15938</v>
      </c>
      <c r="F12284" t="s">
        <v>6617</v>
      </c>
      <c r="G12284" t="s">
        <v>15898</v>
      </c>
      <c r="H12284" t="s">
        <v>6467</v>
      </c>
      <c r="I12284" t="s">
        <v>65</v>
      </c>
      <c r="J12284" t="s">
        <v>2226</v>
      </c>
      <c r="K12284" t="s">
        <v>15939</v>
      </c>
      <c r="L12284" t="s">
        <v>15900</v>
      </c>
      <c r="M12284" t="s">
        <v>15940</v>
      </c>
      <c r="N12284" t="s">
        <v>6761</v>
      </c>
      <c r="O12284" t="s">
        <v>6762</v>
      </c>
      <c r="P12284">
        <v>2340000</v>
      </c>
      <c r="Q12284" t="s">
        <v>6636</v>
      </c>
      <c r="R12284" t="s">
        <v>6636</v>
      </c>
      <c r="S12284" s="12"/>
      <c r="T12284" s="13"/>
      <c r="U12284" t="s">
        <v>6629</v>
      </c>
    </row>
    <row r="12285" spans="1:21" x14ac:dyDescent="0.25">
      <c r="A12285" t="s">
        <v>6637</v>
      </c>
      <c r="B12285" s="12">
        <v>42317</v>
      </c>
      <c r="C12285" t="s">
        <v>14463</v>
      </c>
      <c r="D12285" s="11">
        <v>46195.333946759303</v>
      </c>
      <c r="E12285" t="s">
        <v>14464</v>
      </c>
      <c r="F12285" t="s">
        <v>6617</v>
      </c>
      <c r="G12285" t="s">
        <v>15916</v>
      </c>
      <c r="H12285" t="s">
        <v>6467</v>
      </c>
      <c r="I12285" t="s">
        <v>65</v>
      </c>
      <c r="J12285" t="s">
        <v>57</v>
      </c>
      <c r="K12285" t="s">
        <v>15941</v>
      </c>
      <c r="L12285" t="s">
        <v>15900</v>
      </c>
      <c r="M12285" t="s">
        <v>15942</v>
      </c>
      <c r="N12285" t="s">
        <v>6787</v>
      </c>
      <c r="O12285" t="s">
        <v>13334</v>
      </c>
      <c r="P12285">
        <v>3049000</v>
      </c>
      <c r="Q12285" t="s">
        <v>6636</v>
      </c>
      <c r="R12285" t="s">
        <v>6636</v>
      </c>
      <c r="S12285" s="12"/>
      <c r="T12285" s="13"/>
      <c r="U12285" t="s">
        <v>6636</v>
      </c>
    </row>
    <row r="12286" spans="1:21" x14ac:dyDescent="0.25">
      <c r="A12286" t="s">
        <v>6637</v>
      </c>
      <c r="B12286" s="12">
        <v>42317</v>
      </c>
      <c r="C12286" t="s">
        <v>14463</v>
      </c>
      <c r="D12286" s="11">
        <v>46195.333946759303</v>
      </c>
      <c r="E12286" t="s">
        <v>14464</v>
      </c>
      <c r="F12286" t="s">
        <v>6617</v>
      </c>
      <c r="G12286" t="s">
        <v>15919</v>
      </c>
      <c r="H12286" t="s">
        <v>6467</v>
      </c>
      <c r="I12286" t="s">
        <v>65</v>
      </c>
      <c r="J12286" t="s">
        <v>57</v>
      </c>
      <c r="K12286" t="s">
        <v>15941</v>
      </c>
      <c r="L12286" t="s">
        <v>15900</v>
      </c>
      <c r="M12286" t="s">
        <v>15942</v>
      </c>
      <c r="N12286" t="s">
        <v>6787</v>
      </c>
      <c r="O12286" t="s">
        <v>13334</v>
      </c>
      <c r="P12286">
        <v>3049000</v>
      </c>
      <c r="Q12286" t="s">
        <v>6636</v>
      </c>
      <c r="R12286" t="s">
        <v>6636</v>
      </c>
      <c r="S12286" s="12"/>
      <c r="T12286" s="13"/>
      <c r="U12286" t="s">
        <v>6636</v>
      </c>
    </row>
    <row r="12287" spans="1:21" x14ac:dyDescent="0.25">
      <c r="A12287" t="s">
        <v>6637</v>
      </c>
      <c r="B12287" s="12">
        <v>42317</v>
      </c>
      <c r="C12287" t="s">
        <v>14463</v>
      </c>
      <c r="D12287" s="11">
        <v>46195.333946759303</v>
      </c>
      <c r="E12287" t="s">
        <v>14464</v>
      </c>
      <c r="F12287" t="s">
        <v>6617</v>
      </c>
      <c r="G12287" t="s">
        <v>15920</v>
      </c>
      <c r="H12287" t="s">
        <v>6467</v>
      </c>
      <c r="I12287" t="s">
        <v>65</v>
      </c>
      <c r="J12287" t="s">
        <v>57</v>
      </c>
      <c r="K12287" t="s">
        <v>15941</v>
      </c>
      <c r="L12287" t="s">
        <v>15900</v>
      </c>
      <c r="M12287" t="s">
        <v>15942</v>
      </c>
      <c r="N12287" t="s">
        <v>6787</v>
      </c>
      <c r="O12287" t="s">
        <v>13334</v>
      </c>
      <c r="P12287">
        <v>3049000</v>
      </c>
      <c r="Q12287" t="s">
        <v>6636</v>
      </c>
      <c r="R12287" t="s">
        <v>6636</v>
      </c>
      <c r="S12287" s="12"/>
      <c r="T12287" s="13"/>
      <c r="U12287" t="s">
        <v>6636</v>
      </c>
    </row>
    <row r="12288" spans="1:21" x14ac:dyDescent="0.25">
      <c r="A12288" t="s">
        <v>6619</v>
      </c>
      <c r="B12288" s="12">
        <v>42238</v>
      </c>
      <c r="C12288" t="s">
        <v>15937</v>
      </c>
      <c r="D12288" s="11">
        <v>46195.547662037003</v>
      </c>
      <c r="E12288" t="s">
        <v>15938</v>
      </c>
      <c r="F12288" t="s">
        <v>6617</v>
      </c>
      <c r="G12288" t="s">
        <v>15898</v>
      </c>
      <c r="H12288" t="s">
        <v>6467</v>
      </c>
      <c r="I12288" t="s">
        <v>65</v>
      </c>
      <c r="J12288" t="s">
        <v>2226</v>
      </c>
      <c r="K12288" t="s">
        <v>15939</v>
      </c>
      <c r="L12288" t="s">
        <v>15900</v>
      </c>
      <c r="M12288" t="s">
        <v>15940</v>
      </c>
      <c r="N12288" t="s">
        <v>6761</v>
      </c>
      <c r="O12288" t="s">
        <v>6762</v>
      </c>
      <c r="P12288">
        <v>2340000</v>
      </c>
      <c r="Q12288" t="s">
        <v>6636</v>
      </c>
      <c r="R12288" t="s">
        <v>6636</v>
      </c>
      <c r="S12288" s="12"/>
      <c r="T12288" s="13"/>
      <c r="U12288" t="s">
        <v>6629</v>
      </c>
    </row>
    <row r="12289" spans="1:21" x14ac:dyDescent="0.25">
      <c r="A12289" t="s">
        <v>6637</v>
      </c>
      <c r="B12289" s="12">
        <v>42414</v>
      </c>
      <c r="C12289" t="s">
        <v>15943</v>
      </c>
      <c r="D12289" s="11">
        <v>46195.852164351898</v>
      </c>
      <c r="E12289" t="s">
        <v>15944</v>
      </c>
      <c r="F12289" t="s">
        <v>6617</v>
      </c>
      <c r="G12289" t="s">
        <v>15916</v>
      </c>
      <c r="H12289" t="s">
        <v>6467</v>
      </c>
      <c r="I12289" t="s">
        <v>65</v>
      </c>
      <c r="J12289" t="s">
        <v>67</v>
      </c>
      <c r="K12289" t="s">
        <v>15945</v>
      </c>
      <c r="L12289" t="s">
        <v>15900</v>
      </c>
      <c r="M12289" t="s">
        <v>15946</v>
      </c>
      <c r="N12289" t="s">
        <v>6787</v>
      </c>
      <c r="O12289" t="s">
        <v>13334</v>
      </c>
      <c r="P12289">
        <v>3049000</v>
      </c>
      <c r="Q12289" t="s">
        <v>6636</v>
      </c>
      <c r="R12289" t="s">
        <v>6636</v>
      </c>
      <c r="S12289" s="12"/>
      <c r="T12289" s="13"/>
      <c r="U12289" t="s">
        <v>6629</v>
      </c>
    </row>
    <row r="12290" spans="1:21" x14ac:dyDescent="0.25">
      <c r="A12290" t="s">
        <v>6637</v>
      </c>
      <c r="B12290" s="12">
        <v>42414</v>
      </c>
      <c r="C12290" t="s">
        <v>15943</v>
      </c>
      <c r="D12290" s="11">
        <v>46195.852164351898</v>
      </c>
      <c r="E12290" t="s">
        <v>15944</v>
      </c>
      <c r="F12290" t="s">
        <v>6617</v>
      </c>
      <c r="G12290" t="s">
        <v>15919</v>
      </c>
      <c r="H12290" t="s">
        <v>6467</v>
      </c>
      <c r="I12290" t="s">
        <v>65</v>
      </c>
      <c r="J12290" t="s">
        <v>67</v>
      </c>
      <c r="K12290" t="s">
        <v>15945</v>
      </c>
      <c r="L12290" t="s">
        <v>15900</v>
      </c>
      <c r="M12290" t="s">
        <v>15946</v>
      </c>
      <c r="N12290" t="s">
        <v>6787</v>
      </c>
      <c r="O12290" t="s">
        <v>13334</v>
      </c>
      <c r="P12290">
        <v>3049000</v>
      </c>
      <c r="Q12290" t="s">
        <v>6636</v>
      </c>
      <c r="R12290" t="s">
        <v>6636</v>
      </c>
      <c r="S12290" s="12"/>
      <c r="T12290" s="13"/>
      <c r="U12290" t="s">
        <v>6629</v>
      </c>
    </row>
    <row r="12291" spans="1:21" x14ac:dyDescent="0.25">
      <c r="A12291" t="s">
        <v>6637</v>
      </c>
      <c r="B12291" s="12">
        <v>42414</v>
      </c>
      <c r="C12291" t="s">
        <v>15943</v>
      </c>
      <c r="D12291" s="11">
        <v>46195.852164351898</v>
      </c>
      <c r="E12291" t="s">
        <v>15944</v>
      </c>
      <c r="F12291" t="s">
        <v>6617</v>
      </c>
      <c r="G12291" t="s">
        <v>15920</v>
      </c>
      <c r="H12291" t="s">
        <v>6467</v>
      </c>
      <c r="I12291" t="s">
        <v>65</v>
      </c>
      <c r="J12291" t="s">
        <v>67</v>
      </c>
      <c r="K12291" t="s">
        <v>15945</v>
      </c>
      <c r="L12291" t="s">
        <v>15900</v>
      </c>
      <c r="M12291" t="s">
        <v>15946</v>
      </c>
      <c r="N12291" t="s">
        <v>6787</v>
      </c>
      <c r="O12291" t="s">
        <v>13334</v>
      </c>
      <c r="P12291">
        <v>3049000</v>
      </c>
      <c r="Q12291" t="s">
        <v>6636</v>
      </c>
      <c r="R12291" t="s">
        <v>6636</v>
      </c>
      <c r="S12291" s="12"/>
      <c r="T12291" s="13"/>
      <c r="U12291" t="s">
        <v>6629</v>
      </c>
    </row>
    <row r="12292" spans="1:21" x14ac:dyDescent="0.25">
      <c r="A12292" t="s">
        <v>6619</v>
      </c>
      <c r="B12292" s="12">
        <v>42317</v>
      </c>
      <c r="C12292" t="s">
        <v>14463</v>
      </c>
      <c r="D12292" s="11">
        <v>46196.622685185197</v>
      </c>
      <c r="E12292" t="s">
        <v>14464</v>
      </c>
      <c r="F12292" t="s">
        <v>6617</v>
      </c>
      <c r="G12292" t="s">
        <v>15916</v>
      </c>
      <c r="H12292" t="s">
        <v>6467</v>
      </c>
      <c r="I12292" t="s">
        <v>65</v>
      </c>
      <c r="J12292" t="s">
        <v>57</v>
      </c>
      <c r="K12292" t="s">
        <v>15941</v>
      </c>
      <c r="L12292" t="s">
        <v>15900</v>
      </c>
      <c r="M12292" t="s">
        <v>15942</v>
      </c>
      <c r="N12292" t="s">
        <v>6787</v>
      </c>
      <c r="O12292" t="s">
        <v>13334</v>
      </c>
      <c r="P12292">
        <v>3049000</v>
      </c>
      <c r="Q12292" t="s">
        <v>6636</v>
      </c>
      <c r="R12292" t="s">
        <v>6636</v>
      </c>
      <c r="S12292" s="12"/>
      <c r="T12292" s="13"/>
      <c r="U12292" t="s">
        <v>6636</v>
      </c>
    </row>
    <row r="12293" spans="1:21" x14ac:dyDescent="0.25">
      <c r="A12293" t="s">
        <v>6619</v>
      </c>
      <c r="B12293" s="12">
        <v>42317</v>
      </c>
      <c r="C12293" t="s">
        <v>14463</v>
      </c>
      <c r="D12293" s="11">
        <v>46196.622685185197</v>
      </c>
      <c r="E12293" t="s">
        <v>14464</v>
      </c>
      <c r="F12293" t="s">
        <v>6617</v>
      </c>
      <c r="G12293" t="s">
        <v>15919</v>
      </c>
      <c r="H12293" t="s">
        <v>6467</v>
      </c>
      <c r="I12293" t="s">
        <v>65</v>
      </c>
      <c r="J12293" t="s">
        <v>57</v>
      </c>
      <c r="K12293" t="s">
        <v>15941</v>
      </c>
      <c r="L12293" t="s">
        <v>15900</v>
      </c>
      <c r="M12293" t="s">
        <v>15942</v>
      </c>
      <c r="N12293" t="s">
        <v>6787</v>
      </c>
      <c r="O12293" t="s">
        <v>13334</v>
      </c>
      <c r="P12293">
        <v>3049000</v>
      </c>
      <c r="Q12293" t="s">
        <v>6636</v>
      </c>
      <c r="R12293" t="s">
        <v>6636</v>
      </c>
      <c r="S12293" s="12"/>
      <c r="T12293" s="13"/>
      <c r="U12293" t="s">
        <v>6636</v>
      </c>
    </row>
    <row r="12294" spans="1:21" x14ac:dyDescent="0.25">
      <c r="A12294" t="s">
        <v>6619</v>
      </c>
      <c r="B12294" s="12">
        <v>42317</v>
      </c>
      <c r="C12294" t="s">
        <v>14463</v>
      </c>
      <c r="D12294" s="11">
        <v>46196.622685185197</v>
      </c>
      <c r="E12294" t="s">
        <v>14464</v>
      </c>
      <c r="F12294" t="s">
        <v>6617</v>
      </c>
      <c r="G12294" t="s">
        <v>15920</v>
      </c>
      <c r="H12294" t="s">
        <v>6467</v>
      </c>
      <c r="I12294" t="s">
        <v>65</v>
      </c>
      <c r="J12294" t="s">
        <v>57</v>
      </c>
      <c r="K12294" t="s">
        <v>15941</v>
      </c>
      <c r="L12294" t="s">
        <v>15900</v>
      </c>
      <c r="M12294" t="s">
        <v>15942</v>
      </c>
      <c r="N12294" t="s">
        <v>6787</v>
      </c>
      <c r="O12294" t="s">
        <v>13334</v>
      </c>
      <c r="P12294">
        <v>3049000</v>
      </c>
      <c r="Q12294" t="s">
        <v>6636</v>
      </c>
      <c r="R12294" t="s">
        <v>6636</v>
      </c>
      <c r="S12294" s="12"/>
      <c r="T12294" s="13"/>
      <c r="U12294" t="s">
        <v>6636</v>
      </c>
    </row>
    <row r="12295" spans="1:21" x14ac:dyDescent="0.25">
      <c r="A12295" t="s">
        <v>6637</v>
      </c>
      <c r="B12295" s="12">
        <v>42428</v>
      </c>
      <c r="C12295" t="s">
        <v>15947</v>
      </c>
      <c r="D12295" s="11">
        <v>46196.767939814803</v>
      </c>
      <c r="E12295" t="s">
        <v>15948</v>
      </c>
      <c r="F12295" t="s">
        <v>6617</v>
      </c>
      <c r="G12295" t="s">
        <v>15916</v>
      </c>
      <c r="H12295" t="s">
        <v>6467</v>
      </c>
      <c r="I12295" t="s">
        <v>55</v>
      </c>
      <c r="J12295" t="s">
        <v>643</v>
      </c>
      <c r="K12295" t="s">
        <v>15949</v>
      </c>
      <c r="L12295" t="s">
        <v>15900</v>
      </c>
      <c r="M12295" t="s">
        <v>15950</v>
      </c>
      <c r="N12295" t="s">
        <v>6787</v>
      </c>
      <c r="O12295" t="s">
        <v>6810</v>
      </c>
      <c r="P12295">
        <v>2449000</v>
      </c>
      <c r="Q12295" t="s">
        <v>6636</v>
      </c>
      <c r="R12295" t="s">
        <v>6636</v>
      </c>
      <c r="S12295" s="12"/>
      <c r="T12295" s="13"/>
      <c r="U12295" t="s">
        <v>6629</v>
      </c>
    </row>
    <row r="12296" spans="1:21" x14ac:dyDescent="0.25">
      <c r="A12296" t="s">
        <v>6637</v>
      </c>
      <c r="B12296" s="12">
        <v>42428</v>
      </c>
      <c r="C12296" t="s">
        <v>15947</v>
      </c>
      <c r="D12296" s="11">
        <v>46196.767939814803</v>
      </c>
      <c r="E12296" t="s">
        <v>15948</v>
      </c>
      <c r="F12296" t="s">
        <v>6617</v>
      </c>
      <c r="G12296" t="s">
        <v>15919</v>
      </c>
      <c r="H12296" t="s">
        <v>6467</v>
      </c>
      <c r="I12296" t="s">
        <v>55</v>
      </c>
      <c r="J12296" t="s">
        <v>643</v>
      </c>
      <c r="K12296" t="s">
        <v>15949</v>
      </c>
      <c r="L12296" t="s">
        <v>15900</v>
      </c>
      <c r="M12296" t="s">
        <v>15950</v>
      </c>
      <c r="N12296" t="s">
        <v>6787</v>
      </c>
      <c r="O12296" t="s">
        <v>6810</v>
      </c>
      <c r="P12296">
        <v>2449000</v>
      </c>
      <c r="Q12296" t="s">
        <v>6636</v>
      </c>
      <c r="R12296" t="s">
        <v>6636</v>
      </c>
      <c r="S12296" s="12"/>
      <c r="T12296" s="13"/>
      <c r="U12296" t="s">
        <v>6629</v>
      </c>
    </row>
    <row r="12297" spans="1:21" x14ac:dyDescent="0.25">
      <c r="A12297" t="s">
        <v>6637</v>
      </c>
      <c r="B12297" s="12">
        <v>42428</v>
      </c>
      <c r="C12297" t="s">
        <v>15947</v>
      </c>
      <c r="D12297" s="11">
        <v>46196.767939814803</v>
      </c>
      <c r="E12297" t="s">
        <v>15948</v>
      </c>
      <c r="F12297" t="s">
        <v>6617</v>
      </c>
      <c r="G12297" t="s">
        <v>15920</v>
      </c>
      <c r="H12297" t="s">
        <v>6467</v>
      </c>
      <c r="I12297" t="s">
        <v>55</v>
      </c>
      <c r="J12297" t="s">
        <v>643</v>
      </c>
      <c r="K12297" t="s">
        <v>15949</v>
      </c>
      <c r="L12297" t="s">
        <v>15900</v>
      </c>
      <c r="M12297" t="s">
        <v>15950</v>
      </c>
      <c r="N12297" t="s">
        <v>6787</v>
      </c>
      <c r="O12297" t="s">
        <v>6810</v>
      </c>
      <c r="P12297">
        <v>2449000</v>
      </c>
      <c r="Q12297" t="s">
        <v>6636</v>
      </c>
      <c r="R12297" t="s">
        <v>6636</v>
      </c>
      <c r="S12297" s="12"/>
      <c r="T12297" s="13"/>
      <c r="U12297" t="s">
        <v>6629</v>
      </c>
    </row>
    <row r="12298" spans="1:21" x14ac:dyDescent="0.25">
      <c r="A12298" t="s">
        <v>6637</v>
      </c>
      <c r="B12298" s="12">
        <v>127179</v>
      </c>
      <c r="C12298" t="s">
        <v>14486</v>
      </c>
      <c r="D12298" s="11">
        <v>46197.148726851898</v>
      </c>
      <c r="E12298" t="s">
        <v>14487</v>
      </c>
      <c r="F12298" t="s">
        <v>6617</v>
      </c>
      <c r="G12298" t="s">
        <v>7027</v>
      </c>
      <c r="H12298" t="s">
        <v>6467</v>
      </c>
      <c r="I12298" t="s">
        <v>55</v>
      </c>
      <c r="J12298" t="s">
        <v>164</v>
      </c>
      <c r="K12298" t="s">
        <v>15951</v>
      </c>
      <c r="L12298" t="s">
        <v>15900</v>
      </c>
      <c r="M12298" t="s">
        <v>15952</v>
      </c>
      <c r="N12298" t="s">
        <v>6761</v>
      </c>
      <c r="O12298" t="s">
        <v>7185</v>
      </c>
      <c r="P12298">
        <v>12900000</v>
      </c>
      <c r="Q12298" t="s">
        <v>6636</v>
      </c>
      <c r="R12298" t="s">
        <v>6636</v>
      </c>
      <c r="S12298" s="12"/>
      <c r="T12298" s="13"/>
      <c r="U12298" t="s">
        <v>6629</v>
      </c>
    </row>
    <row r="12299" spans="1:21" x14ac:dyDescent="0.25">
      <c r="A12299" t="s">
        <v>6637</v>
      </c>
      <c r="B12299" s="12">
        <v>42393</v>
      </c>
      <c r="C12299" t="s">
        <v>14486</v>
      </c>
      <c r="D12299" s="11">
        <v>46197.148726851898</v>
      </c>
      <c r="E12299" t="s">
        <v>14487</v>
      </c>
      <c r="F12299" t="s">
        <v>6617</v>
      </c>
      <c r="G12299" t="s">
        <v>15953</v>
      </c>
      <c r="H12299" t="s">
        <v>6467</v>
      </c>
      <c r="I12299" t="s">
        <v>55</v>
      </c>
      <c r="J12299" t="s">
        <v>164</v>
      </c>
      <c r="K12299" t="s">
        <v>15951</v>
      </c>
      <c r="L12299" t="s">
        <v>15900</v>
      </c>
      <c r="M12299" t="s">
        <v>15952</v>
      </c>
      <c r="N12299" t="s">
        <v>6761</v>
      </c>
      <c r="O12299" t="s">
        <v>7185</v>
      </c>
      <c r="P12299">
        <v>4300000</v>
      </c>
      <c r="Q12299" t="s">
        <v>6636</v>
      </c>
      <c r="R12299" t="s">
        <v>6636</v>
      </c>
      <c r="S12299" s="12"/>
      <c r="T12299" s="13"/>
      <c r="U12299" t="s">
        <v>6629</v>
      </c>
    </row>
    <row r="12300" spans="1:21" x14ac:dyDescent="0.25">
      <c r="A12300" t="s">
        <v>6637</v>
      </c>
      <c r="B12300" s="12">
        <v>42393</v>
      </c>
      <c r="C12300" t="s">
        <v>14486</v>
      </c>
      <c r="D12300" s="11">
        <v>46197.148726851898</v>
      </c>
      <c r="E12300" t="s">
        <v>14487</v>
      </c>
      <c r="F12300" t="s">
        <v>6617</v>
      </c>
      <c r="G12300" t="s">
        <v>15898</v>
      </c>
      <c r="H12300" t="s">
        <v>6467</v>
      </c>
      <c r="I12300" t="s">
        <v>55</v>
      </c>
      <c r="J12300" t="s">
        <v>164</v>
      </c>
      <c r="K12300" t="s">
        <v>15951</v>
      </c>
      <c r="L12300" t="s">
        <v>15900</v>
      </c>
      <c r="M12300" t="s">
        <v>15952</v>
      </c>
      <c r="N12300" t="s">
        <v>6761</v>
      </c>
      <c r="O12300" t="s">
        <v>7185</v>
      </c>
      <c r="P12300">
        <v>4300000</v>
      </c>
      <c r="Q12300" t="s">
        <v>6636</v>
      </c>
      <c r="R12300" t="s">
        <v>6636</v>
      </c>
      <c r="S12300" s="12"/>
      <c r="T12300" s="13"/>
      <c r="U12300" t="s">
        <v>6629</v>
      </c>
    </row>
    <row r="12301" spans="1:21" x14ac:dyDescent="0.25">
      <c r="A12301" t="s">
        <v>6619</v>
      </c>
      <c r="B12301" s="12">
        <v>127125</v>
      </c>
      <c r="C12301" t="s">
        <v>15954</v>
      </c>
      <c r="D12301" s="11">
        <v>46197.661967592598</v>
      </c>
      <c r="E12301" t="s">
        <v>15955</v>
      </c>
      <c r="F12301" t="s">
        <v>6617</v>
      </c>
      <c r="G12301" t="s">
        <v>7027</v>
      </c>
      <c r="H12301" t="s">
        <v>6467</v>
      </c>
      <c r="I12301" t="s">
        <v>55</v>
      </c>
      <c r="J12301" t="s">
        <v>737</v>
      </c>
      <c r="K12301" t="s">
        <v>15908</v>
      </c>
      <c r="L12301" t="s">
        <v>15900</v>
      </c>
      <c r="M12301" t="s">
        <v>15909</v>
      </c>
      <c r="N12301" t="s">
        <v>6761</v>
      </c>
      <c r="O12301" t="s">
        <v>6762</v>
      </c>
      <c r="P12301">
        <v>6090000</v>
      </c>
      <c r="Q12301" t="s">
        <v>6778</v>
      </c>
      <c r="R12301" t="s">
        <v>6779</v>
      </c>
      <c r="S12301" s="12"/>
      <c r="T12301" s="13"/>
      <c r="U12301" t="s">
        <v>6629</v>
      </c>
    </row>
    <row r="12302" spans="1:21" x14ac:dyDescent="0.25">
      <c r="A12302" t="s">
        <v>6619</v>
      </c>
      <c r="B12302" s="12">
        <v>42375</v>
      </c>
      <c r="C12302" t="s">
        <v>15954</v>
      </c>
      <c r="D12302" s="11">
        <v>46197.661967592598</v>
      </c>
      <c r="E12302" t="s">
        <v>15955</v>
      </c>
      <c r="F12302" t="s">
        <v>6617</v>
      </c>
      <c r="G12302" t="s">
        <v>15953</v>
      </c>
      <c r="H12302" t="s">
        <v>6467</v>
      </c>
      <c r="I12302" t="s">
        <v>55</v>
      </c>
      <c r="J12302" t="s">
        <v>737</v>
      </c>
      <c r="K12302" t="s">
        <v>15908</v>
      </c>
      <c r="L12302" t="s">
        <v>15900</v>
      </c>
      <c r="M12302" t="s">
        <v>15909</v>
      </c>
      <c r="N12302" t="s">
        <v>6761</v>
      </c>
      <c r="O12302" t="s">
        <v>6762</v>
      </c>
      <c r="P12302">
        <v>2030000</v>
      </c>
      <c r="Q12302" t="s">
        <v>6778</v>
      </c>
      <c r="R12302" t="s">
        <v>6779</v>
      </c>
      <c r="S12302" s="12"/>
      <c r="T12302" s="13"/>
      <c r="U12302" t="s">
        <v>6629</v>
      </c>
    </row>
    <row r="12303" spans="1:21" x14ac:dyDescent="0.25">
      <c r="A12303" t="s">
        <v>6619</v>
      </c>
      <c r="B12303" s="12">
        <v>42375</v>
      </c>
      <c r="C12303" t="s">
        <v>15954</v>
      </c>
      <c r="D12303" s="11">
        <v>46197.661967592598</v>
      </c>
      <c r="E12303" t="s">
        <v>15955</v>
      </c>
      <c r="F12303" t="s">
        <v>6617</v>
      </c>
      <c r="G12303" t="s">
        <v>15898</v>
      </c>
      <c r="H12303" t="s">
        <v>6467</v>
      </c>
      <c r="I12303" t="s">
        <v>55</v>
      </c>
      <c r="J12303" t="s">
        <v>737</v>
      </c>
      <c r="K12303" t="s">
        <v>15908</v>
      </c>
      <c r="L12303" t="s">
        <v>15900</v>
      </c>
      <c r="M12303" t="s">
        <v>15909</v>
      </c>
      <c r="N12303" t="s">
        <v>6761</v>
      </c>
      <c r="O12303" t="s">
        <v>6762</v>
      </c>
      <c r="P12303">
        <v>2030000</v>
      </c>
      <c r="Q12303" t="s">
        <v>6778</v>
      </c>
      <c r="R12303" t="s">
        <v>6779</v>
      </c>
      <c r="S12303" s="12"/>
      <c r="T12303" s="13"/>
      <c r="U12303" t="s">
        <v>6629</v>
      </c>
    </row>
    <row r="12304" spans="1:21" x14ac:dyDescent="0.25">
      <c r="A12304" t="s">
        <v>6619</v>
      </c>
      <c r="B12304" s="12">
        <v>127179</v>
      </c>
      <c r="C12304" t="s">
        <v>14486</v>
      </c>
      <c r="D12304" s="11">
        <v>46197.764432870397</v>
      </c>
      <c r="E12304" t="s">
        <v>14487</v>
      </c>
      <c r="F12304" t="s">
        <v>6617</v>
      </c>
      <c r="G12304" t="s">
        <v>7027</v>
      </c>
      <c r="H12304" t="s">
        <v>6467</v>
      </c>
      <c r="I12304" t="s">
        <v>55</v>
      </c>
      <c r="J12304" t="s">
        <v>164</v>
      </c>
      <c r="K12304" t="s">
        <v>15951</v>
      </c>
      <c r="L12304" t="s">
        <v>15900</v>
      </c>
      <c r="M12304" t="s">
        <v>15952</v>
      </c>
      <c r="N12304" t="s">
        <v>6761</v>
      </c>
      <c r="O12304" t="s">
        <v>7185</v>
      </c>
      <c r="P12304">
        <v>12900000</v>
      </c>
      <c r="Q12304" t="s">
        <v>6636</v>
      </c>
      <c r="R12304" t="s">
        <v>6636</v>
      </c>
      <c r="S12304" s="12"/>
      <c r="T12304" s="13"/>
      <c r="U12304" t="s">
        <v>6629</v>
      </c>
    </row>
    <row r="12305" spans="1:21" x14ac:dyDescent="0.25">
      <c r="A12305" t="s">
        <v>6619</v>
      </c>
      <c r="B12305" s="12">
        <v>42393</v>
      </c>
      <c r="C12305" t="s">
        <v>14486</v>
      </c>
      <c r="D12305" s="11">
        <v>46197.764432870397</v>
      </c>
      <c r="E12305" t="s">
        <v>14487</v>
      </c>
      <c r="F12305" t="s">
        <v>6617</v>
      </c>
      <c r="G12305" t="s">
        <v>15953</v>
      </c>
      <c r="H12305" t="s">
        <v>6467</v>
      </c>
      <c r="I12305" t="s">
        <v>55</v>
      </c>
      <c r="J12305" t="s">
        <v>164</v>
      </c>
      <c r="K12305" t="s">
        <v>15951</v>
      </c>
      <c r="L12305" t="s">
        <v>15900</v>
      </c>
      <c r="M12305" t="s">
        <v>15952</v>
      </c>
      <c r="N12305" t="s">
        <v>6761</v>
      </c>
      <c r="O12305" t="s">
        <v>7185</v>
      </c>
      <c r="P12305">
        <v>4300000</v>
      </c>
      <c r="Q12305" t="s">
        <v>6636</v>
      </c>
      <c r="R12305" t="s">
        <v>6636</v>
      </c>
      <c r="S12305" s="12"/>
      <c r="T12305" s="13"/>
      <c r="U12305" t="s">
        <v>6629</v>
      </c>
    </row>
    <row r="12306" spans="1:21" x14ac:dyDescent="0.25">
      <c r="A12306" t="s">
        <v>6619</v>
      </c>
      <c r="B12306" s="12">
        <v>42393</v>
      </c>
      <c r="C12306" t="s">
        <v>14486</v>
      </c>
      <c r="D12306" s="11">
        <v>46197.764432870397</v>
      </c>
      <c r="E12306" t="s">
        <v>14487</v>
      </c>
      <c r="F12306" t="s">
        <v>6617</v>
      </c>
      <c r="G12306" t="s">
        <v>15898</v>
      </c>
      <c r="H12306" t="s">
        <v>6467</v>
      </c>
      <c r="I12306" t="s">
        <v>55</v>
      </c>
      <c r="J12306" t="s">
        <v>164</v>
      </c>
      <c r="K12306" t="s">
        <v>15951</v>
      </c>
      <c r="L12306" t="s">
        <v>15900</v>
      </c>
      <c r="M12306" t="s">
        <v>15952</v>
      </c>
      <c r="N12306" t="s">
        <v>6761</v>
      </c>
      <c r="O12306" t="s">
        <v>7185</v>
      </c>
      <c r="P12306">
        <v>4300000</v>
      </c>
      <c r="Q12306" t="s">
        <v>6636</v>
      </c>
      <c r="R12306" t="s">
        <v>6636</v>
      </c>
      <c r="S12306" s="12"/>
      <c r="T12306" s="13"/>
      <c r="U12306" t="s">
        <v>6629</v>
      </c>
    </row>
    <row r="12307" spans="1:21" x14ac:dyDescent="0.25">
      <c r="A12307" t="s">
        <v>6637</v>
      </c>
      <c r="B12307" s="12">
        <v>128097</v>
      </c>
      <c r="C12307" t="s">
        <v>15956</v>
      </c>
      <c r="D12307" s="11">
        <v>46197.819212962997</v>
      </c>
      <c r="E12307" t="s">
        <v>15957</v>
      </c>
      <c r="F12307" t="s">
        <v>6617</v>
      </c>
      <c r="G12307" t="s">
        <v>7027</v>
      </c>
      <c r="H12307" t="s">
        <v>6467</v>
      </c>
      <c r="I12307" t="s">
        <v>65</v>
      </c>
      <c r="J12307" t="s">
        <v>636</v>
      </c>
      <c r="K12307" t="s">
        <v>15958</v>
      </c>
      <c r="L12307" t="s">
        <v>15900</v>
      </c>
      <c r="M12307" t="s">
        <v>15959</v>
      </c>
      <c r="N12307" t="s">
        <v>6761</v>
      </c>
      <c r="O12307" t="s">
        <v>6762</v>
      </c>
      <c r="P12307">
        <v>6090000</v>
      </c>
      <c r="Q12307" t="s">
        <v>6636</v>
      </c>
      <c r="R12307" t="s">
        <v>6636</v>
      </c>
      <c r="S12307" s="12"/>
      <c r="T12307" s="13"/>
      <c r="U12307" t="s">
        <v>6629</v>
      </c>
    </row>
    <row r="12308" spans="1:21" x14ac:dyDescent="0.25">
      <c r="A12308" t="s">
        <v>6637</v>
      </c>
      <c r="B12308" s="12">
        <v>42699</v>
      </c>
      <c r="C12308" t="s">
        <v>15956</v>
      </c>
      <c r="D12308" s="11">
        <v>46197.819212962997</v>
      </c>
      <c r="E12308" t="s">
        <v>15957</v>
      </c>
      <c r="F12308" t="s">
        <v>6617</v>
      </c>
      <c r="G12308" t="s">
        <v>15953</v>
      </c>
      <c r="H12308" t="s">
        <v>6467</v>
      </c>
      <c r="I12308" t="s">
        <v>65</v>
      </c>
      <c r="J12308" t="s">
        <v>636</v>
      </c>
      <c r="K12308" t="s">
        <v>15958</v>
      </c>
      <c r="L12308" t="s">
        <v>15900</v>
      </c>
      <c r="M12308" t="s">
        <v>15959</v>
      </c>
      <c r="N12308" t="s">
        <v>6761</v>
      </c>
      <c r="O12308" t="s">
        <v>6762</v>
      </c>
      <c r="P12308">
        <v>2030000</v>
      </c>
      <c r="Q12308" t="s">
        <v>6636</v>
      </c>
      <c r="R12308" t="s">
        <v>6636</v>
      </c>
      <c r="S12308" s="12"/>
      <c r="T12308" s="13"/>
      <c r="U12308" t="s">
        <v>6629</v>
      </c>
    </row>
    <row r="12309" spans="1:21" x14ac:dyDescent="0.25">
      <c r="A12309" t="s">
        <v>6637</v>
      </c>
      <c r="B12309" s="12">
        <v>42699</v>
      </c>
      <c r="C12309" t="s">
        <v>15956</v>
      </c>
      <c r="D12309" s="11">
        <v>46197.819212962997</v>
      </c>
      <c r="E12309" t="s">
        <v>15957</v>
      </c>
      <c r="F12309" t="s">
        <v>6617</v>
      </c>
      <c r="G12309" t="s">
        <v>15898</v>
      </c>
      <c r="H12309" t="s">
        <v>6467</v>
      </c>
      <c r="I12309" t="s">
        <v>65</v>
      </c>
      <c r="J12309" t="s">
        <v>636</v>
      </c>
      <c r="K12309" t="s">
        <v>15958</v>
      </c>
      <c r="L12309" t="s">
        <v>15900</v>
      </c>
      <c r="M12309" t="s">
        <v>15959</v>
      </c>
      <c r="N12309" t="s">
        <v>6761</v>
      </c>
      <c r="O12309" t="s">
        <v>6762</v>
      </c>
      <c r="P12309">
        <v>2030000</v>
      </c>
      <c r="Q12309" t="s">
        <v>6636</v>
      </c>
      <c r="R12309" t="s">
        <v>6636</v>
      </c>
      <c r="S12309" s="12"/>
      <c r="T12309" s="13"/>
      <c r="U12309" t="s">
        <v>6629</v>
      </c>
    </row>
    <row r="12310" spans="1:21" x14ac:dyDescent="0.25">
      <c r="A12310" t="s">
        <v>6619</v>
      </c>
      <c r="B12310" s="12">
        <v>42414</v>
      </c>
      <c r="C12310" t="s">
        <v>15943</v>
      </c>
      <c r="D12310" s="11">
        <v>46198.559988425899</v>
      </c>
      <c r="E12310" t="s">
        <v>15944</v>
      </c>
      <c r="F12310" t="s">
        <v>6617</v>
      </c>
      <c r="G12310" t="s">
        <v>15916</v>
      </c>
      <c r="H12310" t="s">
        <v>6467</v>
      </c>
      <c r="I12310" t="s">
        <v>65</v>
      </c>
      <c r="J12310" t="s">
        <v>67</v>
      </c>
      <c r="K12310" t="s">
        <v>15945</v>
      </c>
      <c r="L12310" t="s">
        <v>15900</v>
      </c>
      <c r="M12310" t="s">
        <v>15946</v>
      </c>
      <c r="N12310" t="s">
        <v>6787</v>
      </c>
      <c r="O12310" t="s">
        <v>13334</v>
      </c>
      <c r="P12310">
        <v>3049000</v>
      </c>
      <c r="Q12310" t="s">
        <v>6636</v>
      </c>
      <c r="R12310" t="s">
        <v>6636</v>
      </c>
      <c r="S12310" s="12"/>
      <c r="T12310" s="13"/>
      <c r="U12310" t="s">
        <v>6629</v>
      </c>
    </row>
    <row r="12311" spans="1:21" x14ac:dyDescent="0.25">
      <c r="A12311" t="s">
        <v>6619</v>
      </c>
      <c r="B12311" s="12">
        <v>42414</v>
      </c>
      <c r="C12311" t="s">
        <v>15943</v>
      </c>
      <c r="D12311" s="11">
        <v>46198.559988425899</v>
      </c>
      <c r="E12311" t="s">
        <v>15944</v>
      </c>
      <c r="F12311" t="s">
        <v>6617</v>
      </c>
      <c r="G12311" t="s">
        <v>15919</v>
      </c>
      <c r="H12311" t="s">
        <v>6467</v>
      </c>
      <c r="I12311" t="s">
        <v>65</v>
      </c>
      <c r="J12311" t="s">
        <v>67</v>
      </c>
      <c r="K12311" t="s">
        <v>15945</v>
      </c>
      <c r="L12311" t="s">
        <v>15900</v>
      </c>
      <c r="M12311" t="s">
        <v>15946</v>
      </c>
      <c r="N12311" t="s">
        <v>6787</v>
      </c>
      <c r="O12311" t="s">
        <v>13334</v>
      </c>
      <c r="P12311">
        <v>3049000</v>
      </c>
      <c r="Q12311" t="s">
        <v>6636</v>
      </c>
      <c r="R12311" t="s">
        <v>6636</v>
      </c>
      <c r="S12311" s="12"/>
      <c r="T12311" s="13"/>
      <c r="U12311" t="s">
        <v>6629</v>
      </c>
    </row>
    <row r="12312" spans="1:21" x14ac:dyDescent="0.25">
      <c r="A12312" t="s">
        <v>6619</v>
      </c>
      <c r="B12312" s="12">
        <v>42414</v>
      </c>
      <c r="C12312" t="s">
        <v>15943</v>
      </c>
      <c r="D12312" s="11">
        <v>46198.559988425899</v>
      </c>
      <c r="E12312" t="s">
        <v>15944</v>
      </c>
      <c r="F12312" t="s">
        <v>6617</v>
      </c>
      <c r="G12312" t="s">
        <v>15920</v>
      </c>
      <c r="H12312" t="s">
        <v>6467</v>
      </c>
      <c r="I12312" t="s">
        <v>65</v>
      </c>
      <c r="J12312" t="s">
        <v>67</v>
      </c>
      <c r="K12312" t="s">
        <v>15945</v>
      </c>
      <c r="L12312" t="s">
        <v>15900</v>
      </c>
      <c r="M12312" t="s">
        <v>15946</v>
      </c>
      <c r="N12312" t="s">
        <v>6787</v>
      </c>
      <c r="O12312" t="s">
        <v>13334</v>
      </c>
      <c r="P12312">
        <v>3049000</v>
      </c>
      <c r="Q12312" t="s">
        <v>6636</v>
      </c>
      <c r="R12312" t="s">
        <v>6636</v>
      </c>
      <c r="S12312" s="12"/>
      <c r="T12312" s="13"/>
      <c r="U12312" t="s">
        <v>6629</v>
      </c>
    </row>
    <row r="12313" spans="1:21" x14ac:dyDescent="0.25">
      <c r="A12313" t="s">
        <v>6619</v>
      </c>
      <c r="B12313" s="12">
        <v>42428</v>
      </c>
      <c r="C12313" t="s">
        <v>15947</v>
      </c>
      <c r="D12313" s="11">
        <v>46198.690208333297</v>
      </c>
      <c r="E12313" t="s">
        <v>15948</v>
      </c>
      <c r="F12313" t="s">
        <v>6617</v>
      </c>
      <c r="G12313" t="s">
        <v>15916</v>
      </c>
      <c r="H12313" t="s">
        <v>6467</v>
      </c>
      <c r="I12313" t="s">
        <v>55</v>
      </c>
      <c r="J12313" t="s">
        <v>643</v>
      </c>
      <c r="K12313" t="s">
        <v>15949</v>
      </c>
      <c r="L12313" t="s">
        <v>15900</v>
      </c>
      <c r="M12313" t="s">
        <v>15950</v>
      </c>
      <c r="N12313" t="s">
        <v>6787</v>
      </c>
      <c r="O12313" t="s">
        <v>6810</v>
      </c>
      <c r="P12313">
        <v>2449000</v>
      </c>
      <c r="Q12313" t="s">
        <v>6636</v>
      </c>
      <c r="R12313" t="s">
        <v>6636</v>
      </c>
      <c r="S12313" s="12"/>
      <c r="T12313" s="13"/>
      <c r="U12313" t="s">
        <v>6629</v>
      </c>
    </row>
    <row r="12314" spans="1:21" x14ac:dyDescent="0.25">
      <c r="A12314" t="s">
        <v>6619</v>
      </c>
      <c r="B12314" s="12">
        <v>42428</v>
      </c>
      <c r="C12314" t="s">
        <v>15947</v>
      </c>
      <c r="D12314" s="11">
        <v>46198.690208333297</v>
      </c>
      <c r="E12314" t="s">
        <v>15948</v>
      </c>
      <c r="F12314" t="s">
        <v>6617</v>
      </c>
      <c r="G12314" t="s">
        <v>15919</v>
      </c>
      <c r="H12314" t="s">
        <v>6467</v>
      </c>
      <c r="I12314" t="s">
        <v>55</v>
      </c>
      <c r="J12314" t="s">
        <v>643</v>
      </c>
      <c r="K12314" t="s">
        <v>15949</v>
      </c>
      <c r="L12314" t="s">
        <v>15900</v>
      </c>
      <c r="M12314" t="s">
        <v>15950</v>
      </c>
      <c r="N12314" t="s">
        <v>6787</v>
      </c>
      <c r="O12314" t="s">
        <v>6810</v>
      </c>
      <c r="P12314">
        <v>2449000</v>
      </c>
      <c r="Q12314" t="s">
        <v>6636</v>
      </c>
      <c r="R12314" t="s">
        <v>6636</v>
      </c>
      <c r="S12314" s="12"/>
      <c r="T12314" s="13"/>
      <c r="U12314" t="s">
        <v>6629</v>
      </c>
    </row>
    <row r="12315" spans="1:21" x14ac:dyDescent="0.25">
      <c r="A12315" t="s">
        <v>6619</v>
      </c>
      <c r="B12315" s="12">
        <v>42428</v>
      </c>
      <c r="C12315" t="s">
        <v>15947</v>
      </c>
      <c r="D12315" s="11">
        <v>46198.690208333297</v>
      </c>
      <c r="E12315" t="s">
        <v>15948</v>
      </c>
      <c r="F12315" t="s">
        <v>6617</v>
      </c>
      <c r="G12315" t="s">
        <v>15920</v>
      </c>
      <c r="H12315" t="s">
        <v>6467</v>
      </c>
      <c r="I12315" t="s">
        <v>55</v>
      </c>
      <c r="J12315" t="s">
        <v>643</v>
      </c>
      <c r="K12315" t="s">
        <v>15949</v>
      </c>
      <c r="L12315" t="s">
        <v>15900</v>
      </c>
      <c r="M12315" t="s">
        <v>15950</v>
      </c>
      <c r="N12315" t="s">
        <v>6787</v>
      </c>
      <c r="O12315" t="s">
        <v>6810</v>
      </c>
      <c r="P12315">
        <v>2449000</v>
      </c>
      <c r="Q12315" t="s">
        <v>6636</v>
      </c>
      <c r="R12315" t="s">
        <v>6636</v>
      </c>
      <c r="S12315" s="12"/>
      <c r="T12315" s="13"/>
      <c r="U12315" t="s">
        <v>6629</v>
      </c>
    </row>
    <row r="12316" spans="1:21" x14ac:dyDescent="0.25">
      <c r="A12316" t="s">
        <v>6637</v>
      </c>
      <c r="B12316" s="12">
        <v>42476</v>
      </c>
      <c r="C12316" t="s">
        <v>14963</v>
      </c>
      <c r="D12316" s="11">
        <v>46199.5065972222</v>
      </c>
      <c r="E12316" t="s">
        <v>14964</v>
      </c>
      <c r="F12316" t="s">
        <v>6617</v>
      </c>
      <c r="G12316" t="s">
        <v>15916</v>
      </c>
      <c r="H12316" t="s">
        <v>6467</v>
      </c>
      <c r="I12316" t="s">
        <v>6636</v>
      </c>
      <c r="J12316" t="s">
        <v>6636</v>
      </c>
      <c r="K12316" t="s">
        <v>15960</v>
      </c>
      <c r="L12316" t="s">
        <v>15900</v>
      </c>
      <c r="M12316" t="s">
        <v>15961</v>
      </c>
      <c r="N12316" t="s">
        <v>6787</v>
      </c>
      <c r="O12316" t="s">
        <v>6810</v>
      </c>
      <c r="P12316">
        <v>2649000</v>
      </c>
      <c r="Q12316" t="s">
        <v>6636</v>
      </c>
      <c r="R12316" t="s">
        <v>6636</v>
      </c>
      <c r="S12316" s="12"/>
      <c r="T12316" s="13"/>
      <c r="U12316" t="s">
        <v>6629</v>
      </c>
    </row>
    <row r="12317" spans="1:21" x14ac:dyDescent="0.25">
      <c r="A12317" t="s">
        <v>6637</v>
      </c>
      <c r="B12317" s="12">
        <v>42476</v>
      </c>
      <c r="C12317" t="s">
        <v>14963</v>
      </c>
      <c r="D12317" s="11">
        <v>46199.5065972222</v>
      </c>
      <c r="E12317" t="s">
        <v>14964</v>
      </c>
      <c r="F12317" t="s">
        <v>6617</v>
      </c>
      <c r="G12317" t="s">
        <v>15919</v>
      </c>
      <c r="H12317" t="s">
        <v>6467</v>
      </c>
      <c r="I12317" t="s">
        <v>6636</v>
      </c>
      <c r="J12317" t="s">
        <v>6636</v>
      </c>
      <c r="K12317" t="s">
        <v>15960</v>
      </c>
      <c r="L12317" t="s">
        <v>15900</v>
      </c>
      <c r="M12317" t="s">
        <v>15961</v>
      </c>
      <c r="N12317" t="s">
        <v>6787</v>
      </c>
      <c r="O12317" t="s">
        <v>6810</v>
      </c>
      <c r="P12317">
        <v>2649000</v>
      </c>
      <c r="Q12317" t="s">
        <v>6636</v>
      </c>
      <c r="R12317" t="s">
        <v>6636</v>
      </c>
      <c r="S12317" s="12"/>
      <c r="T12317" s="13"/>
      <c r="U12317" t="s">
        <v>6629</v>
      </c>
    </row>
    <row r="12318" spans="1:21" x14ac:dyDescent="0.25">
      <c r="A12318" t="s">
        <v>6637</v>
      </c>
      <c r="B12318" s="12">
        <v>42476</v>
      </c>
      <c r="C12318" t="s">
        <v>14963</v>
      </c>
      <c r="D12318" s="11">
        <v>46199.5065972222</v>
      </c>
      <c r="E12318" t="s">
        <v>14964</v>
      </c>
      <c r="F12318" t="s">
        <v>6617</v>
      </c>
      <c r="G12318" t="s">
        <v>15920</v>
      </c>
      <c r="H12318" t="s">
        <v>6467</v>
      </c>
      <c r="I12318" t="s">
        <v>6636</v>
      </c>
      <c r="J12318" t="s">
        <v>6636</v>
      </c>
      <c r="K12318" t="s">
        <v>15960</v>
      </c>
      <c r="L12318" t="s">
        <v>15900</v>
      </c>
      <c r="M12318" t="s">
        <v>15961</v>
      </c>
      <c r="N12318" t="s">
        <v>6787</v>
      </c>
      <c r="O12318" t="s">
        <v>6810</v>
      </c>
      <c r="P12318">
        <v>2649000</v>
      </c>
      <c r="Q12318" t="s">
        <v>6636</v>
      </c>
      <c r="R12318" t="s">
        <v>6636</v>
      </c>
      <c r="S12318" s="12"/>
      <c r="T12318" s="13"/>
      <c r="U12318" t="s">
        <v>6629</v>
      </c>
    </row>
    <row r="12319" spans="1:21" x14ac:dyDescent="0.25">
      <c r="A12319" t="s">
        <v>6619</v>
      </c>
      <c r="B12319" s="12">
        <v>42476</v>
      </c>
      <c r="C12319" t="s">
        <v>14963</v>
      </c>
      <c r="D12319" s="11">
        <v>46199.6242361111</v>
      </c>
      <c r="E12319" t="s">
        <v>14964</v>
      </c>
      <c r="F12319" t="s">
        <v>6617</v>
      </c>
      <c r="G12319" t="s">
        <v>15916</v>
      </c>
      <c r="H12319" t="s">
        <v>6467</v>
      </c>
      <c r="I12319" t="s">
        <v>6636</v>
      </c>
      <c r="J12319" t="s">
        <v>6636</v>
      </c>
      <c r="K12319" t="s">
        <v>15960</v>
      </c>
      <c r="L12319" t="s">
        <v>15900</v>
      </c>
      <c r="M12319" t="s">
        <v>15961</v>
      </c>
      <c r="N12319" t="s">
        <v>6787</v>
      </c>
      <c r="O12319" t="s">
        <v>6810</v>
      </c>
      <c r="P12319">
        <v>2649000</v>
      </c>
      <c r="Q12319" t="s">
        <v>6636</v>
      </c>
      <c r="R12319" t="s">
        <v>6636</v>
      </c>
      <c r="S12319" s="12"/>
      <c r="T12319" s="13"/>
      <c r="U12319" t="s">
        <v>6629</v>
      </c>
    </row>
    <row r="12320" spans="1:21" x14ac:dyDescent="0.25">
      <c r="A12320" t="s">
        <v>6619</v>
      </c>
      <c r="B12320" s="12">
        <v>42476</v>
      </c>
      <c r="C12320" t="s">
        <v>14963</v>
      </c>
      <c r="D12320" s="11">
        <v>46199.6242361111</v>
      </c>
      <c r="E12320" t="s">
        <v>14964</v>
      </c>
      <c r="F12320" t="s">
        <v>6617</v>
      </c>
      <c r="G12320" t="s">
        <v>15919</v>
      </c>
      <c r="H12320" t="s">
        <v>6467</v>
      </c>
      <c r="I12320" t="s">
        <v>6636</v>
      </c>
      <c r="J12320" t="s">
        <v>6636</v>
      </c>
      <c r="K12320" t="s">
        <v>15960</v>
      </c>
      <c r="L12320" t="s">
        <v>15900</v>
      </c>
      <c r="M12320" t="s">
        <v>15961</v>
      </c>
      <c r="N12320" t="s">
        <v>6787</v>
      </c>
      <c r="O12320" t="s">
        <v>6810</v>
      </c>
      <c r="P12320">
        <v>2649000</v>
      </c>
      <c r="Q12320" t="s">
        <v>6636</v>
      </c>
      <c r="R12320" t="s">
        <v>6636</v>
      </c>
      <c r="S12320" s="12"/>
      <c r="T12320" s="13"/>
      <c r="U12320" t="s">
        <v>6629</v>
      </c>
    </row>
    <row r="12321" spans="1:21" x14ac:dyDescent="0.25">
      <c r="A12321" t="s">
        <v>6619</v>
      </c>
      <c r="B12321" s="12">
        <v>42476</v>
      </c>
      <c r="C12321" t="s">
        <v>14963</v>
      </c>
      <c r="D12321" s="11">
        <v>46199.6242361111</v>
      </c>
      <c r="E12321" t="s">
        <v>14964</v>
      </c>
      <c r="F12321" t="s">
        <v>6617</v>
      </c>
      <c r="G12321" t="s">
        <v>15920</v>
      </c>
      <c r="H12321" t="s">
        <v>6467</v>
      </c>
      <c r="I12321" t="s">
        <v>6636</v>
      </c>
      <c r="J12321" t="s">
        <v>6636</v>
      </c>
      <c r="K12321" t="s">
        <v>15960</v>
      </c>
      <c r="L12321" t="s">
        <v>15900</v>
      </c>
      <c r="M12321" t="s">
        <v>15961</v>
      </c>
      <c r="N12321" t="s">
        <v>6787</v>
      </c>
      <c r="O12321" t="s">
        <v>6810</v>
      </c>
      <c r="P12321">
        <v>2649000</v>
      </c>
      <c r="Q12321" t="s">
        <v>6636</v>
      </c>
      <c r="R12321" t="s">
        <v>6636</v>
      </c>
      <c r="S12321" s="12"/>
      <c r="T12321" s="13"/>
      <c r="U12321" t="s">
        <v>6629</v>
      </c>
    </row>
    <row r="12322" spans="1:21" x14ac:dyDescent="0.25">
      <c r="A12322" t="s">
        <v>6619</v>
      </c>
      <c r="B12322" s="12">
        <v>127611</v>
      </c>
      <c r="C12322" t="s">
        <v>15962</v>
      </c>
      <c r="D12322" s="11">
        <v>46200.850405092599</v>
      </c>
      <c r="E12322" t="s">
        <v>15963</v>
      </c>
      <c r="F12322" t="s">
        <v>6617</v>
      </c>
      <c r="G12322" t="s">
        <v>7027</v>
      </c>
      <c r="H12322" t="s">
        <v>6467</v>
      </c>
      <c r="I12322" t="s">
        <v>6636</v>
      </c>
      <c r="J12322" t="s">
        <v>6636</v>
      </c>
      <c r="K12322" t="s">
        <v>15964</v>
      </c>
      <c r="L12322" t="s">
        <v>15900</v>
      </c>
      <c r="M12322" t="s">
        <v>15965</v>
      </c>
      <c r="N12322" t="s">
        <v>6761</v>
      </c>
      <c r="O12322" t="s">
        <v>6762</v>
      </c>
      <c r="P12322">
        <v>6090000</v>
      </c>
      <c r="Q12322" t="s">
        <v>6778</v>
      </c>
      <c r="R12322" t="s">
        <v>6779</v>
      </c>
      <c r="S12322" s="12"/>
      <c r="T12322" s="13"/>
      <c r="U12322" t="s">
        <v>6629</v>
      </c>
    </row>
    <row r="12323" spans="1:21" x14ac:dyDescent="0.25">
      <c r="A12323" t="s">
        <v>6619</v>
      </c>
      <c r="B12323" s="12">
        <v>42537</v>
      </c>
      <c r="C12323" t="s">
        <v>15962</v>
      </c>
      <c r="D12323" s="11">
        <v>46200.850405092599</v>
      </c>
      <c r="E12323" t="s">
        <v>15963</v>
      </c>
      <c r="F12323" t="s">
        <v>6617</v>
      </c>
      <c r="G12323" t="s">
        <v>15953</v>
      </c>
      <c r="H12323" t="s">
        <v>6467</v>
      </c>
      <c r="I12323" t="s">
        <v>6636</v>
      </c>
      <c r="J12323" t="s">
        <v>6636</v>
      </c>
      <c r="K12323" t="s">
        <v>15964</v>
      </c>
      <c r="L12323" t="s">
        <v>15900</v>
      </c>
      <c r="M12323" t="s">
        <v>15965</v>
      </c>
      <c r="N12323" t="s">
        <v>6761</v>
      </c>
      <c r="O12323" t="s">
        <v>6762</v>
      </c>
      <c r="P12323">
        <v>2030000</v>
      </c>
      <c r="Q12323" t="s">
        <v>6778</v>
      </c>
      <c r="R12323" t="s">
        <v>6779</v>
      </c>
      <c r="S12323" s="12"/>
      <c r="T12323" s="13"/>
      <c r="U12323" t="s">
        <v>6629</v>
      </c>
    </row>
    <row r="12324" spans="1:21" x14ac:dyDescent="0.25">
      <c r="A12324" t="s">
        <v>6619</v>
      </c>
      <c r="B12324" s="12">
        <v>42537</v>
      </c>
      <c r="C12324" t="s">
        <v>15962</v>
      </c>
      <c r="D12324" s="11">
        <v>46200.850405092599</v>
      </c>
      <c r="E12324" t="s">
        <v>15963</v>
      </c>
      <c r="F12324" t="s">
        <v>6617</v>
      </c>
      <c r="G12324" t="s">
        <v>15898</v>
      </c>
      <c r="H12324" t="s">
        <v>6467</v>
      </c>
      <c r="I12324" t="s">
        <v>6636</v>
      </c>
      <c r="J12324" t="s">
        <v>6636</v>
      </c>
      <c r="K12324" t="s">
        <v>15964</v>
      </c>
      <c r="L12324" t="s">
        <v>15900</v>
      </c>
      <c r="M12324" t="s">
        <v>15965</v>
      </c>
      <c r="N12324" t="s">
        <v>6761</v>
      </c>
      <c r="O12324" t="s">
        <v>6762</v>
      </c>
      <c r="P12324">
        <v>2030000</v>
      </c>
      <c r="Q12324" t="s">
        <v>6778</v>
      </c>
      <c r="R12324" t="s">
        <v>6779</v>
      </c>
      <c r="S12324" s="12"/>
      <c r="T12324" s="13"/>
      <c r="U12324" t="s">
        <v>6629</v>
      </c>
    </row>
    <row r="12325" spans="1:21" x14ac:dyDescent="0.25">
      <c r="A12325" t="s">
        <v>6637</v>
      </c>
      <c r="B12325" s="12">
        <v>42747</v>
      </c>
      <c r="C12325" t="s">
        <v>15966</v>
      </c>
      <c r="D12325" s="11">
        <v>46200.974652777797</v>
      </c>
      <c r="E12325" t="s">
        <v>15967</v>
      </c>
      <c r="F12325" t="s">
        <v>6617</v>
      </c>
      <c r="G12325" t="s">
        <v>15916</v>
      </c>
      <c r="H12325" t="s">
        <v>6467</v>
      </c>
      <c r="I12325" t="s">
        <v>6636</v>
      </c>
      <c r="J12325" t="s">
        <v>6636</v>
      </c>
      <c r="K12325" t="s">
        <v>15968</v>
      </c>
      <c r="L12325" t="s">
        <v>15900</v>
      </c>
      <c r="M12325" t="s">
        <v>15969</v>
      </c>
      <c r="N12325" t="s">
        <v>6787</v>
      </c>
      <c r="O12325" t="s">
        <v>6810</v>
      </c>
      <c r="P12325">
        <v>2649000</v>
      </c>
      <c r="Q12325" t="s">
        <v>6636</v>
      </c>
      <c r="R12325" t="s">
        <v>6636</v>
      </c>
      <c r="S12325" s="12"/>
      <c r="T12325" s="13"/>
      <c r="U12325" t="s">
        <v>6629</v>
      </c>
    </row>
    <row r="12326" spans="1:21" x14ac:dyDescent="0.25">
      <c r="A12326" t="s">
        <v>6637</v>
      </c>
      <c r="B12326" s="12">
        <v>42747</v>
      </c>
      <c r="C12326" t="s">
        <v>15966</v>
      </c>
      <c r="D12326" s="11">
        <v>46200.974652777797</v>
      </c>
      <c r="E12326" t="s">
        <v>15967</v>
      </c>
      <c r="F12326" t="s">
        <v>6617</v>
      </c>
      <c r="G12326" t="s">
        <v>15919</v>
      </c>
      <c r="H12326" t="s">
        <v>6467</v>
      </c>
      <c r="I12326" t="s">
        <v>6636</v>
      </c>
      <c r="J12326" t="s">
        <v>6636</v>
      </c>
      <c r="K12326" t="s">
        <v>15968</v>
      </c>
      <c r="L12326" t="s">
        <v>15900</v>
      </c>
      <c r="M12326" t="s">
        <v>15969</v>
      </c>
      <c r="N12326" t="s">
        <v>6787</v>
      </c>
      <c r="O12326" t="s">
        <v>6810</v>
      </c>
      <c r="P12326">
        <v>2649000</v>
      </c>
      <c r="Q12326" t="s">
        <v>6636</v>
      </c>
      <c r="R12326" t="s">
        <v>6636</v>
      </c>
      <c r="S12326" s="12"/>
      <c r="T12326" s="13"/>
      <c r="U12326" t="s">
        <v>6629</v>
      </c>
    </row>
    <row r="12327" spans="1:21" x14ac:dyDescent="0.25">
      <c r="A12327" t="s">
        <v>6637</v>
      </c>
      <c r="B12327" s="12">
        <v>42747</v>
      </c>
      <c r="C12327" t="s">
        <v>15966</v>
      </c>
      <c r="D12327" s="11">
        <v>46200.974652777797</v>
      </c>
      <c r="E12327" t="s">
        <v>15967</v>
      </c>
      <c r="F12327" t="s">
        <v>6617</v>
      </c>
      <c r="G12327" t="s">
        <v>15920</v>
      </c>
      <c r="H12327" t="s">
        <v>6467</v>
      </c>
      <c r="I12327" t="s">
        <v>6636</v>
      </c>
      <c r="J12327" t="s">
        <v>6636</v>
      </c>
      <c r="K12327" t="s">
        <v>15968</v>
      </c>
      <c r="L12327" t="s">
        <v>15900</v>
      </c>
      <c r="M12327" t="s">
        <v>15969</v>
      </c>
      <c r="N12327" t="s">
        <v>6787</v>
      </c>
      <c r="O12327" t="s">
        <v>6810</v>
      </c>
      <c r="P12327">
        <v>2649000</v>
      </c>
      <c r="Q12327" t="s">
        <v>6636</v>
      </c>
      <c r="R12327" t="s">
        <v>6636</v>
      </c>
      <c r="S12327" s="12"/>
      <c r="T12327" s="13"/>
      <c r="U12327" t="s">
        <v>6629</v>
      </c>
    </row>
    <row r="12328" spans="1:21" x14ac:dyDescent="0.25">
      <c r="A12328" t="s">
        <v>6637</v>
      </c>
      <c r="B12328" s="12">
        <v>127953</v>
      </c>
      <c r="C12328" t="s">
        <v>15970</v>
      </c>
      <c r="D12328" s="11">
        <v>46201.785069444399</v>
      </c>
      <c r="E12328" t="s">
        <v>15971</v>
      </c>
      <c r="F12328" t="s">
        <v>6617</v>
      </c>
      <c r="G12328" t="s">
        <v>7027</v>
      </c>
      <c r="H12328" t="s">
        <v>6467</v>
      </c>
      <c r="I12328" t="s">
        <v>65</v>
      </c>
      <c r="J12328" t="s">
        <v>636</v>
      </c>
      <c r="K12328" t="s">
        <v>15912</v>
      </c>
      <c r="L12328" t="s">
        <v>15900</v>
      </c>
      <c r="M12328" t="s">
        <v>15913</v>
      </c>
      <c r="N12328" t="s">
        <v>6761</v>
      </c>
      <c r="O12328" t="s">
        <v>6771</v>
      </c>
      <c r="P12328">
        <v>7092000</v>
      </c>
      <c r="Q12328" t="s">
        <v>6867</v>
      </c>
      <c r="R12328" t="s">
        <v>6779</v>
      </c>
      <c r="S12328" s="12"/>
      <c r="T12328" s="13"/>
      <c r="U12328" t="s">
        <v>6636</v>
      </c>
    </row>
    <row r="12329" spans="1:21" x14ac:dyDescent="0.25">
      <c r="A12329" t="s">
        <v>6637</v>
      </c>
      <c r="B12329" s="12">
        <v>42651</v>
      </c>
      <c r="C12329" t="s">
        <v>15970</v>
      </c>
      <c r="D12329" s="11">
        <v>46201.785069444399</v>
      </c>
      <c r="E12329" t="s">
        <v>15971</v>
      </c>
      <c r="F12329" t="s">
        <v>6617</v>
      </c>
      <c r="G12329" t="s">
        <v>15953</v>
      </c>
      <c r="H12329" t="s">
        <v>6467</v>
      </c>
      <c r="I12329" t="s">
        <v>65</v>
      </c>
      <c r="J12329" t="s">
        <v>636</v>
      </c>
      <c r="K12329" t="s">
        <v>15912</v>
      </c>
      <c r="L12329" t="s">
        <v>15900</v>
      </c>
      <c r="M12329" t="s">
        <v>15913</v>
      </c>
      <c r="N12329" t="s">
        <v>6761</v>
      </c>
      <c r="O12329" t="s">
        <v>6771</v>
      </c>
      <c r="P12329">
        <v>2364000</v>
      </c>
      <c r="Q12329" t="s">
        <v>6867</v>
      </c>
      <c r="R12329" t="s">
        <v>6779</v>
      </c>
      <c r="S12329" s="12"/>
      <c r="T12329" s="13"/>
      <c r="U12329" t="s">
        <v>6636</v>
      </c>
    </row>
    <row r="12330" spans="1:21" x14ac:dyDescent="0.25">
      <c r="A12330" t="s">
        <v>6637</v>
      </c>
      <c r="B12330" s="12">
        <v>42651</v>
      </c>
      <c r="C12330" t="s">
        <v>15970</v>
      </c>
      <c r="D12330" s="11">
        <v>46201.785069444399</v>
      </c>
      <c r="E12330" t="s">
        <v>15971</v>
      </c>
      <c r="F12330" t="s">
        <v>6617</v>
      </c>
      <c r="G12330" t="s">
        <v>15898</v>
      </c>
      <c r="H12330" t="s">
        <v>6467</v>
      </c>
      <c r="I12330" t="s">
        <v>65</v>
      </c>
      <c r="J12330" t="s">
        <v>636</v>
      </c>
      <c r="K12330" t="s">
        <v>15912</v>
      </c>
      <c r="L12330" t="s">
        <v>15900</v>
      </c>
      <c r="M12330" t="s">
        <v>15913</v>
      </c>
      <c r="N12330" t="s">
        <v>6761</v>
      </c>
      <c r="O12330" t="s">
        <v>6771</v>
      </c>
      <c r="P12330">
        <v>2364000</v>
      </c>
      <c r="Q12330" t="s">
        <v>6867</v>
      </c>
      <c r="R12330" t="s">
        <v>6779</v>
      </c>
      <c r="S12330" s="12"/>
      <c r="T12330" s="13"/>
      <c r="U12330" t="s">
        <v>6636</v>
      </c>
    </row>
    <row r="12331" spans="1:21" x14ac:dyDescent="0.25">
      <c r="A12331" t="s">
        <v>6637</v>
      </c>
      <c r="B12331" s="12">
        <v>127731</v>
      </c>
      <c r="C12331" t="s">
        <v>15972</v>
      </c>
      <c r="D12331" s="11">
        <v>46201.818842592598</v>
      </c>
      <c r="E12331" t="s">
        <v>15973</v>
      </c>
      <c r="F12331" t="s">
        <v>6617</v>
      </c>
      <c r="G12331" t="s">
        <v>7027</v>
      </c>
      <c r="H12331" t="s">
        <v>6467</v>
      </c>
      <c r="I12331" t="s">
        <v>65</v>
      </c>
      <c r="J12331" t="s">
        <v>2226</v>
      </c>
      <c r="K12331" t="s">
        <v>15912</v>
      </c>
      <c r="L12331" t="s">
        <v>15900</v>
      </c>
      <c r="M12331" t="s">
        <v>15913</v>
      </c>
      <c r="N12331" t="s">
        <v>6761</v>
      </c>
      <c r="O12331" t="s">
        <v>6771</v>
      </c>
      <c r="P12331">
        <v>7092000</v>
      </c>
      <c r="Q12331" t="s">
        <v>6636</v>
      </c>
      <c r="R12331" t="s">
        <v>6636</v>
      </c>
      <c r="S12331" s="12"/>
      <c r="T12331" s="13"/>
      <c r="U12331" t="s">
        <v>6636</v>
      </c>
    </row>
    <row r="12332" spans="1:21" x14ac:dyDescent="0.25">
      <c r="A12332" t="s">
        <v>6637</v>
      </c>
      <c r="B12332" s="12">
        <v>42577</v>
      </c>
      <c r="C12332" t="s">
        <v>15972</v>
      </c>
      <c r="D12332" s="11">
        <v>46201.818842592598</v>
      </c>
      <c r="E12332" t="s">
        <v>15973</v>
      </c>
      <c r="F12332" t="s">
        <v>6617</v>
      </c>
      <c r="G12332" t="s">
        <v>15953</v>
      </c>
      <c r="H12332" t="s">
        <v>6467</v>
      </c>
      <c r="I12332" t="s">
        <v>65</v>
      </c>
      <c r="J12332" t="s">
        <v>2226</v>
      </c>
      <c r="K12332" t="s">
        <v>15912</v>
      </c>
      <c r="L12332" t="s">
        <v>15900</v>
      </c>
      <c r="M12332" t="s">
        <v>15913</v>
      </c>
      <c r="N12332" t="s">
        <v>6761</v>
      </c>
      <c r="O12332" t="s">
        <v>6771</v>
      </c>
      <c r="P12332">
        <v>2364000</v>
      </c>
      <c r="Q12332" t="s">
        <v>6636</v>
      </c>
      <c r="R12332" t="s">
        <v>6636</v>
      </c>
      <c r="S12332" s="12"/>
      <c r="T12332" s="13"/>
      <c r="U12332" t="s">
        <v>6636</v>
      </c>
    </row>
    <row r="12333" spans="1:21" x14ac:dyDescent="0.25">
      <c r="A12333" t="s">
        <v>6637</v>
      </c>
      <c r="B12333" s="12">
        <v>42577</v>
      </c>
      <c r="C12333" t="s">
        <v>15972</v>
      </c>
      <c r="D12333" s="11">
        <v>46201.818842592598</v>
      </c>
      <c r="E12333" t="s">
        <v>15973</v>
      </c>
      <c r="F12333" t="s">
        <v>6617</v>
      </c>
      <c r="G12333" t="s">
        <v>15898</v>
      </c>
      <c r="H12333" t="s">
        <v>6467</v>
      </c>
      <c r="I12333" t="s">
        <v>65</v>
      </c>
      <c r="J12333" t="s">
        <v>2226</v>
      </c>
      <c r="K12333" t="s">
        <v>15912</v>
      </c>
      <c r="L12333" t="s">
        <v>15900</v>
      </c>
      <c r="M12333" t="s">
        <v>15913</v>
      </c>
      <c r="N12333" t="s">
        <v>6761</v>
      </c>
      <c r="O12333" t="s">
        <v>6771</v>
      </c>
      <c r="P12333">
        <v>2364000</v>
      </c>
      <c r="Q12333" t="s">
        <v>6636</v>
      </c>
      <c r="R12333" t="s">
        <v>6636</v>
      </c>
      <c r="S12333" s="12"/>
      <c r="T12333" s="13"/>
      <c r="U12333" t="s">
        <v>6636</v>
      </c>
    </row>
    <row r="12334" spans="1:21" x14ac:dyDescent="0.25">
      <c r="A12334" t="s">
        <v>6619</v>
      </c>
      <c r="B12334" s="12">
        <v>127731</v>
      </c>
      <c r="C12334" t="s">
        <v>15972</v>
      </c>
      <c r="D12334" s="11">
        <v>46201.823067129597</v>
      </c>
      <c r="E12334" t="s">
        <v>15973</v>
      </c>
      <c r="F12334" t="s">
        <v>6617</v>
      </c>
      <c r="G12334" t="s">
        <v>7027</v>
      </c>
      <c r="H12334" t="s">
        <v>6467</v>
      </c>
      <c r="I12334" t="s">
        <v>65</v>
      </c>
      <c r="J12334" t="s">
        <v>2226</v>
      </c>
      <c r="K12334" t="s">
        <v>15912</v>
      </c>
      <c r="L12334" t="s">
        <v>15900</v>
      </c>
      <c r="M12334" t="s">
        <v>15913</v>
      </c>
      <c r="N12334" t="s">
        <v>6761</v>
      </c>
      <c r="O12334" t="s">
        <v>6771</v>
      </c>
      <c r="P12334">
        <v>7092000</v>
      </c>
      <c r="Q12334" t="s">
        <v>6636</v>
      </c>
      <c r="R12334" t="s">
        <v>6636</v>
      </c>
      <c r="S12334" s="12"/>
      <c r="T12334" s="13"/>
      <c r="U12334" t="s">
        <v>6636</v>
      </c>
    </row>
    <row r="12335" spans="1:21" x14ac:dyDescent="0.25">
      <c r="A12335" t="s">
        <v>6619</v>
      </c>
      <c r="B12335" s="12">
        <v>42577</v>
      </c>
      <c r="C12335" t="s">
        <v>15972</v>
      </c>
      <c r="D12335" s="11">
        <v>46201.823067129597</v>
      </c>
      <c r="E12335" t="s">
        <v>15973</v>
      </c>
      <c r="F12335" t="s">
        <v>6617</v>
      </c>
      <c r="G12335" t="s">
        <v>15953</v>
      </c>
      <c r="H12335" t="s">
        <v>6467</v>
      </c>
      <c r="I12335" t="s">
        <v>65</v>
      </c>
      <c r="J12335" t="s">
        <v>2226</v>
      </c>
      <c r="K12335" t="s">
        <v>15912</v>
      </c>
      <c r="L12335" t="s">
        <v>15900</v>
      </c>
      <c r="M12335" t="s">
        <v>15913</v>
      </c>
      <c r="N12335" t="s">
        <v>6761</v>
      </c>
      <c r="O12335" t="s">
        <v>6771</v>
      </c>
      <c r="P12335">
        <v>2364000</v>
      </c>
      <c r="Q12335" t="s">
        <v>6636</v>
      </c>
      <c r="R12335" t="s">
        <v>6636</v>
      </c>
      <c r="S12335" s="12"/>
      <c r="T12335" s="13"/>
      <c r="U12335" t="s">
        <v>6636</v>
      </c>
    </row>
    <row r="12336" spans="1:21" x14ac:dyDescent="0.25">
      <c r="A12336" t="s">
        <v>6619</v>
      </c>
      <c r="B12336" s="12">
        <v>42577</v>
      </c>
      <c r="C12336" t="s">
        <v>15972</v>
      </c>
      <c r="D12336" s="11">
        <v>46201.823067129597</v>
      </c>
      <c r="E12336" t="s">
        <v>15973</v>
      </c>
      <c r="F12336" t="s">
        <v>6617</v>
      </c>
      <c r="G12336" t="s">
        <v>15898</v>
      </c>
      <c r="H12336" t="s">
        <v>6467</v>
      </c>
      <c r="I12336" t="s">
        <v>65</v>
      </c>
      <c r="J12336" t="s">
        <v>2226</v>
      </c>
      <c r="K12336" t="s">
        <v>15912</v>
      </c>
      <c r="L12336" t="s">
        <v>15900</v>
      </c>
      <c r="M12336" t="s">
        <v>15913</v>
      </c>
      <c r="N12336" t="s">
        <v>6761</v>
      </c>
      <c r="O12336" t="s">
        <v>6771</v>
      </c>
      <c r="P12336">
        <v>2364000</v>
      </c>
      <c r="Q12336" t="s">
        <v>6636</v>
      </c>
      <c r="R12336" t="s">
        <v>6636</v>
      </c>
      <c r="S12336" s="12"/>
      <c r="T12336" s="13"/>
      <c r="U12336" t="s">
        <v>6636</v>
      </c>
    </row>
    <row r="12337" spans="1:21" x14ac:dyDescent="0.25">
      <c r="A12337" t="s">
        <v>6637</v>
      </c>
      <c r="B12337" s="12">
        <v>128103</v>
      </c>
      <c r="C12337" t="s">
        <v>15974</v>
      </c>
      <c r="D12337" s="11">
        <v>46202.693287037</v>
      </c>
      <c r="E12337" t="s">
        <v>15975</v>
      </c>
      <c r="F12337" t="s">
        <v>6617</v>
      </c>
      <c r="G12337" t="s">
        <v>7027</v>
      </c>
      <c r="H12337" t="s">
        <v>6467</v>
      </c>
      <c r="I12337" t="s">
        <v>65</v>
      </c>
      <c r="J12337" t="s">
        <v>636</v>
      </c>
      <c r="K12337" t="s">
        <v>15976</v>
      </c>
      <c r="L12337" t="s">
        <v>15900</v>
      </c>
      <c r="M12337" t="s">
        <v>15977</v>
      </c>
      <c r="N12337" t="s">
        <v>6761</v>
      </c>
      <c r="O12337" t="s">
        <v>7185</v>
      </c>
      <c r="P12337">
        <v>12900000</v>
      </c>
      <c r="Q12337" t="s">
        <v>6636</v>
      </c>
      <c r="R12337" t="s">
        <v>6636</v>
      </c>
      <c r="S12337" s="12"/>
      <c r="T12337" s="13"/>
      <c r="U12337" t="s">
        <v>6629</v>
      </c>
    </row>
    <row r="12338" spans="1:21" x14ac:dyDescent="0.25">
      <c r="A12338" t="s">
        <v>6637</v>
      </c>
      <c r="B12338" s="12">
        <v>42701</v>
      </c>
      <c r="C12338" t="s">
        <v>15974</v>
      </c>
      <c r="D12338" s="11">
        <v>46202.693287037</v>
      </c>
      <c r="E12338" t="s">
        <v>15975</v>
      </c>
      <c r="F12338" t="s">
        <v>6617</v>
      </c>
      <c r="G12338" t="s">
        <v>15953</v>
      </c>
      <c r="H12338" t="s">
        <v>6467</v>
      </c>
      <c r="I12338" t="s">
        <v>65</v>
      </c>
      <c r="J12338" t="s">
        <v>636</v>
      </c>
      <c r="K12338" t="s">
        <v>15976</v>
      </c>
      <c r="L12338" t="s">
        <v>15900</v>
      </c>
      <c r="M12338" t="s">
        <v>15977</v>
      </c>
      <c r="N12338" t="s">
        <v>6761</v>
      </c>
      <c r="O12338" t="s">
        <v>7185</v>
      </c>
      <c r="P12338">
        <v>4300000</v>
      </c>
      <c r="Q12338" t="s">
        <v>6636</v>
      </c>
      <c r="R12338" t="s">
        <v>6636</v>
      </c>
      <c r="S12338" s="12"/>
      <c r="T12338" s="13"/>
      <c r="U12338" t="s">
        <v>6629</v>
      </c>
    </row>
    <row r="12339" spans="1:21" x14ac:dyDescent="0.25">
      <c r="A12339" t="s">
        <v>6637</v>
      </c>
      <c r="B12339" s="12">
        <v>42701</v>
      </c>
      <c r="C12339" t="s">
        <v>15974</v>
      </c>
      <c r="D12339" s="11">
        <v>46202.693287037</v>
      </c>
      <c r="E12339" t="s">
        <v>15975</v>
      </c>
      <c r="F12339" t="s">
        <v>6617</v>
      </c>
      <c r="G12339" t="s">
        <v>15898</v>
      </c>
      <c r="H12339" t="s">
        <v>6467</v>
      </c>
      <c r="I12339" t="s">
        <v>65</v>
      </c>
      <c r="J12339" t="s">
        <v>636</v>
      </c>
      <c r="K12339" t="s">
        <v>15976</v>
      </c>
      <c r="L12339" t="s">
        <v>15900</v>
      </c>
      <c r="M12339" t="s">
        <v>15977</v>
      </c>
      <c r="N12339" t="s">
        <v>6761</v>
      </c>
      <c r="O12339" t="s">
        <v>7185</v>
      </c>
      <c r="P12339">
        <v>4300000</v>
      </c>
      <c r="Q12339" t="s">
        <v>6636</v>
      </c>
      <c r="R12339" t="s">
        <v>6636</v>
      </c>
      <c r="S12339" s="12"/>
      <c r="T12339" s="13"/>
      <c r="U12339" t="s">
        <v>6629</v>
      </c>
    </row>
    <row r="12340" spans="1:21" x14ac:dyDescent="0.25">
      <c r="A12340" t="s">
        <v>6637</v>
      </c>
      <c r="B12340" s="12">
        <v>127965</v>
      </c>
      <c r="C12340" t="s">
        <v>15978</v>
      </c>
      <c r="D12340" s="11">
        <v>46203.417592592603</v>
      </c>
      <c r="E12340" t="s">
        <v>15979</v>
      </c>
      <c r="F12340" t="s">
        <v>6617</v>
      </c>
      <c r="G12340" t="s">
        <v>7027</v>
      </c>
      <c r="H12340" t="s">
        <v>6467</v>
      </c>
      <c r="I12340" t="s">
        <v>6636</v>
      </c>
      <c r="J12340" t="s">
        <v>6636</v>
      </c>
      <c r="K12340" t="s">
        <v>15980</v>
      </c>
      <c r="L12340" t="s">
        <v>15900</v>
      </c>
      <c r="M12340" t="s">
        <v>15981</v>
      </c>
      <c r="N12340" t="s">
        <v>6761</v>
      </c>
      <c r="O12340" t="s">
        <v>6862</v>
      </c>
      <c r="P12340">
        <v>11520000</v>
      </c>
      <c r="Q12340" t="s">
        <v>6636</v>
      </c>
      <c r="R12340" t="s">
        <v>6636</v>
      </c>
      <c r="S12340" s="12"/>
      <c r="T12340" s="13"/>
      <c r="U12340" t="s">
        <v>6629</v>
      </c>
    </row>
    <row r="12341" spans="1:21" x14ac:dyDescent="0.25">
      <c r="A12341" t="s">
        <v>6637</v>
      </c>
      <c r="B12341" s="12">
        <v>42655</v>
      </c>
      <c r="C12341" t="s">
        <v>15978</v>
      </c>
      <c r="D12341" s="11">
        <v>46203.417592592603</v>
      </c>
      <c r="E12341" t="s">
        <v>15979</v>
      </c>
      <c r="F12341" t="s">
        <v>6617</v>
      </c>
      <c r="G12341" t="s">
        <v>15953</v>
      </c>
      <c r="H12341" t="s">
        <v>6467</v>
      </c>
      <c r="I12341" t="s">
        <v>6636</v>
      </c>
      <c r="J12341" t="s">
        <v>6636</v>
      </c>
      <c r="K12341" t="s">
        <v>15980</v>
      </c>
      <c r="L12341" t="s">
        <v>15900</v>
      </c>
      <c r="M12341" t="s">
        <v>15981</v>
      </c>
      <c r="N12341" t="s">
        <v>6761</v>
      </c>
      <c r="O12341" t="s">
        <v>6862</v>
      </c>
      <c r="P12341">
        <v>3840000</v>
      </c>
      <c r="Q12341" t="s">
        <v>6636</v>
      </c>
      <c r="R12341" t="s">
        <v>6636</v>
      </c>
      <c r="S12341" s="12"/>
      <c r="T12341" s="13"/>
      <c r="U12341" t="s">
        <v>6629</v>
      </c>
    </row>
    <row r="12342" spans="1:21" x14ac:dyDescent="0.25">
      <c r="A12342" t="s">
        <v>6637</v>
      </c>
      <c r="B12342" s="12">
        <v>42655</v>
      </c>
      <c r="C12342" t="s">
        <v>15978</v>
      </c>
      <c r="D12342" s="11">
        <v>46203.417592592603</v>
      </c>
      <c r="E12342" t="s">
        <v>15979</v>
      </c>
      <c r="F12342" t="s">
        <v>6617</v>
      </c>
      <c r="G12342" t="s">
        <v>15898</v>
      </c>
      <c r="H12342" t="s">
        <v>6467</v>
      </c>
      <c r="I12342" t="s">
        <v>6636</v>
      </c>
      <c r="J12342" t="s">
        <v>6636</v>
      </c>
      <c r="K12342" t="s">
        <v>15980</v>
      </c>
      <c r="L12342" t="s">
        <v>15900</v>
      </c>
      <c r="M12342" t="s">
        <v>15981</v>
      </c>
      <c r="N12342" t="s">
        <v>6761</v>
      </c>
      <c r="O12342" t="s">
        <v>6862</v>
      </c>
      <c r="P12342">
        <v>3840000</v>
      </c>
      <c r="Q12342" t="s">
        <v>6636</v>
      </c>
      <c r="R12342" t="s">
        <v>6636</v>
      </c>
      <c r="S12342" s="12"/>
      <c r="T12342" s="13"/>
      <c r="U12342" t="s">
        <v>6629</v>
      </c>
    </row>
    <row r="12343" spans="1:21" x14ac:dyDescent="0.25">
      <c r="A12343" t="s">
        <v>6619</v>
      </c>
      <c r="B12343" s="12">
        <v>127953</v>
      </c>
      <c r="C12343" t="s">
        <v>15970</v>
      </c>
      <c r="D12343" s="11">
        <v>46203.528645833299</v>
      </c>
      <c r="E12343" t="s">
        <v>15971</v>
      </c>
      <c r="F12343" t="s">
        <v>6617</v>
      </c>
      <c r="G12343" t="s">
        <v>7027</v>
      </c>
      <c r="H12343" t="s">
        <v>6467</v>
      </c>
      <c r="I12343" t="s">
        <v>65</v>
      </c>
      <c r="J12343" t="s">
        <v>636</v>
      </c>
      <c r="K12343" t="s">
        <v>15912</v>
      </c>
      <c r="L12343" t="s">
        <v>15900</v>
      </c>
      <c r="M12343" t="s">
        <v>15913</v>
      </c>
      <c r="N12343" t="s">
        <v>6761</v>
      </c>
      <c r="O12343" t="s">
        <v>6771</v>
      </c>
      <c r="P12343">
        <v>7092000</v>
      </c>
      <c r="Q12343" t="s">
        <v>6867</v>
      </c>
      <c r="R12343" t="s">
        <v>6779</v>
      </c>
      <c r="S12343" s="12"/>
      <c r="T12343" s="13"/>
      <c r="U12343" t="s">
        <v>6636</v>
      </c>
    </row>
    <row r="12344" spans="1:21" x14ac:dyDescent="0.25">
      <c r="A12344" t="s">
        <v>6619</v>
      </c>
      <c r="B12344" s="12">
        <v>42651</v>
      </c>
      <c r="C12344" t="s">
        <v>15970</v>
      </c>
      <c r="D12344" s="11">
        <v>46203.528645833299</v>
      </c>
      <c r="E12344" t="s">
        <v>15971</v>
      </c>
      <c r="F12344" t="s">
        <v>6617</v>
      </c>
      <c r="G12344" t="s">
        <v>15953</v>
      </c>
      <c r="H12344" t="s">
        <v>6467</v>
      </c>
      <c r="I12344" t="s">
        <v>65</v>
      </c>
      <c r="J12344" t="s">
        <v>636</v>
      </c>
      <c r="K12344" t="s">
        <v>15912</v>
      </c>
      <c r="L12344" t="s">
        <v>15900</v>
      </c>
      <c r="M12344" t="s">
        <v>15913</v>
      </c>
      <c r="N12344" t="s">
        <v>6761</v>
      </c>
      <c r="O12344" t="s">
        <v>6771</v>
      </c>
      <c r="P12344">
        <v>2364000</v>
      </c>
      <c r="Q12344" t="s">
        <v>6867</v>
      </c>
      <c r="R12344" t="s">
        <v>6779</v>
      </c>
      <c r="S12344" s="12"/>
      <c r="T12344" s="13"/>
      <c r="U12344" t="s">
        <v>6636</v>
      </c>
    </row>
    <row r="12345" spans="1:21" x14ac:dyDescent="0.25">
      <c r="A12345" t="s">
        <v>6619</v>
      </c>
      <c r="B12345" s="12">
        <v>42651</v>
      </c>
      <c r="C12345" t="s">
        <v>15970</v>
      </c>
      <c r="D12345" s="11">
        <v>46203.528645833299</v>
      </c>
      <c r="E12345" t="s">
        <v>15971</v>
      </c>
      <c r="F12345" t="s">
        <v>6617</v>
      </c>
      <c r="G12345" t="s">
        <v>15898</v>
      </c>
      <c r="H12345" t="s">
        <v>6467</v>
      </c>
      <c r="I12345" t="s">
        <v>65</v>
      </c>
      <c r="J12345" t="s">
        <v>636</v>
      </c>
      <c r="K12345" t="s">
        <v>15912</v>
      </c>
      <c r="L12345" t="s">
        <v>15900</v>
      </c>
      <c r="M12345" t="s">
        <v>15913</v>
      </c>
      <c r="N12345" t="s">
        <v>6761</v>
      </c>
      <c r="O12345" t="s">
        <v>6771</v>
      </c>
      <c r="P12345">
        <v>2364000</v>
      </c>
      <c r="Q12345" t="s">
        <v>6867</v>
      </c>
      <c r="R12345" t="s">
        <v>6779</v>
      </c>
      <c r="S12345" s="12"/>
      <c r="T12345" s="13"/>
      <c r="U12345" t="s">
        <v>6636</v>
      </c>
    </row>
    <row r="12346" spans="1:21" x14ac:dyDescent="0.25">
      <c r="A12346" t="s">
        <v>6619</v>
      </c>
      <c r="B12346" s="12">
        <v>127965</v>
      </c>
      <c r="C12346" t="s">
        <v>15978</v>
      </c>
      <c r="D12346" s="11">
        <v>46203.561122685198</v>
      </c>
      <c r="E12346" t="s">
        <v>15979</v>
      </c>
      <c r="F12346" t="s">
        <v>6617</v>
      </c>
      <c r="G12346" t="s">
        <v>7027</v>
      </c>
      <c r="H12346" t="s">
        <v>6467</v>
      </c>
      <c r="I12346" t="s">
        <v>6636</v>
      </c>
      <c r="J12346" t="s">
        <v>6636</v>
      </c>
      <c r="K12346" t="s">
        <v>15980</v>
      </c>
      <c r="L12346" t="s">
        <v>15900</v>
      </c>
      <c r="M12346" t="s">
        <v>15981</v>
      </c>
      <c r="N12346" t="s">
        <v>6761</v>
      </c>
      <c r="O12346" t="s">
        <v>6862</v>
      </c>
      <c r="P12346">
        <v>11520000</v>
      </c>
      <c r="Q12346" t="s">
        <v>6636</v>
      </c>
      <c r="R12346" t="s">
        <v>6636</v>
      </c>
      <c r="S12346" s="12"/>
      <c r="T12346" s="13"/>
      <c r="U12346" t="s">
        <v>6629</v>
      </c>
    </row>
    <row r="12347" spans="1:21" x14ac:dyDescent="0.25">
      <c r="A12347" t="s">
        <v>6619</v>
      </c>
      <c r="B12347" s="12">
        <v>42655</v>
      </c>
      <c r="C12347" t="s">
        <v>15978</v>
      </c>
      <c r="D12347" s="11">
        <v>46203.561122685198</v>
      </c>
      <c r="E12347" t="s">
        <v>15979</v>
      </c>
      <c r="F12347" t="s">
        <v>6617</v>
      </c>
      <c r="G12347" t="s">
        <v>15953</v>
      </c>
      <c r="H12347" t="s">
        <v>6467</v>
      </c>
      <c r="I12347" t="s">
        <v>6636</v>
      </c>
      <c r="J12347" t="s">
        <v>6636</v>
      </c>
      <c r="K12347" t="s">
        <v>15980</v>
      </c>
      <c r="L12347" t="s">
        <v>15900</v>
      </c>
      <c r="M12347" t="s">
        <v>15981</v>
      </c>
      <c r="N12347" t="s">
        <v>6761</v>
      </c>
      <c r="O12347" t="s">
        <v>6862</v>
      </c>
      <c r="P12347">
        <v>3840000</v>
      </c>
      <c r="Q12347" t="s">
        <v>6636</v>
      </c>
      <c r="R12347" t="s">
        <v>6636</v>
      </c>
      <c r="S12347" s="12"/>
      <c r="T12347" s="13"/>
      <c r="U12347" t="s">
        <v>6629</v>
      </c>
    </row>
    <row r="12348" spans="1:21" x14ac:dyDescent="0.25">
      <c r="A12348" t="s">
        <v>6619</v>
      </c>
      <c r="B12348" s="12">
        <v>42655</v>
      </c>
      <c r="C12348" t="s">
        <v>15978</v>
      </c>
      <c r="D12348" s="11">
        <v>46203.561122685198</v>
      </c>
      <c r="E12348" t="s">
        <v>15979</v>
      </c>
      <c r="F12348" t="s">
        <v>6617</v>
      </c>
      <c r="G12348" t="s">
        <v>15898</v>
      </c>
      <c r="H12348" t="s">
        <v>6467</v>
      </c>
      <c r="I12348" t="s">
        <v>6636</v>
      </c>
      <c r="J12348" t="s">
        <v>6636</v>
      </c>
      <c r="K12348" t="s">
        <v>15980</v>
      </c>
      <c r="L12348" t="s">
        <v>15900</v>
      </c>
      <c r="M12348" t="s">
        <v>15981</v>
      </c>
      <c r="N12348" t="s">
        <v>6761</v>
      </c>
      <c r="O12348" t="s">
        <v>6862</v>
      </c>
      <c r="P12348">
        <v>3840000</v>
      </c>
      <c r="Q12348" t="s">
        <v>6636</v>
      </c>
      <c r="R12348" t="s">
        <v>6636</v>
      </c>
      <c r="S12348" s="12"/>
      <c r="T12348" s="13"/>
      <c r="U12348" t="s">
        <v>6629</v>
      </c>
    </row>
    <row r="12349" spans="1:21" x14ac:dyDescent="0.25">
      <c r="A12349" t="s">
        <v>6619</v>
      </c>
      <c r="B12349" s="12">
        <v>128097</v>
      </c>
      <c r="C12349" t="s">
        <v>15956</v>
      </c>
      <c r="D12349" s="11">
        <v>46204.577071759297</v>
      </c>
      <c r="E12349" t="s">
        <v>15957</v>
      </c>
      <c r="F12349" t="s">
        <v>6617</v>
      </c>
      <c r="G12349" t="s">
        <v>7027</v>
      </c>
      <c r="H12349" t="s">
        <v>6467</v>
      </c>
      <c r="I12349" t="s">
        <v>65</v>
      </c>
      <c r="J12349" t="s">
        <v>636</v>
      </c>
      <c r="K12349" t="s">
        <v>15958</v>
      </c>
      <c r="L12349" t="s">
        <v>15900</v>
      </c>
      <c r="M12349" t="s">
        <v>15959</v>
      </c>
      <c r="N12349" t="s">
        <v>6761</v>
      </c>
      <c r="O12349" t="s">
        <v>6762</v>
      </c>
      <c r="P12349">
        <v>6090000</v>
      </c>
      <c r="Q12349" t="s">
        <v>6636</v>
      </c>
      <c r="R12349" t="s">
        <v>6636</v>
      </c>
      <c r="S12349" s="12"/>
      <c r="T12349" s="13"/>
      <c r="U12349" t="s">
        <v>6629</v>
      </c>
    </row>
    <row r="12350" spans="1:21" x14ac:dyDescent="0.25">
      <c r="A12350" t="s">
        <v>6619</v>
      </c>
      <c r="B12350" s="12">
        <v>42699</v>
      </c>
      <c r="C12350" t="s">
        <v>15956</v>
      </c>
      <c r="D12350" s="11">
        <v>46204.577071759297</v>
      </c>
      <c r="E12350" t="s">
        <v>15957</v>
      </c>
      <c r="F12350" t="s">
        <v>6617</v>
      </c>
      <c r="G12350" t="s">
        <v>15953</v>
      </c>
      <c r="H12350" t="s">
        <v>6467</v>
      </c>
      <c r="I12350" t="s">
        <v>65</v>
      </c>
      <c r="J12350" t="s">
        <v>636</v>
      </c>
      <c r="K12350" t="s">
        <v>15958</v>
      </c>
      <c r="L12350" t="s">
        <v>15900</v>
      </c>
      <c r="M12350" t="s">
        <v>15959</v>
      </c>
      <c r="N12350" t="s">
        <v>6761</v>
      </c>
      <c r="O12350" t="s">
        <v>6762</v>
      </c>
      <c r="P12350">
        <v>2030000</v>
      </c>
      <c r="Q12350" t="s">
        <v>6636</v>
      </c>
      <c r="R12350" t="s">
        <v>6636</v>
      </c>
      <c r="S12350" s="12"/>
      <c r="T12350" s="13"/>
      <c r="U12350" t="s">
        <v>6629</v>
      </c>
    </row>
    <row r="12351" spans="1:21" x14ac:dyDescent="0.25">
      <c r="A12351" t="s">
        <v>6619</v>
      </c>
      <c r="B12351" s="12">
        <v>42699</v>
      </c>
      <c r="C12351" t="s">
        <v>15956</v>
      </c>
      <c r="D12351" s="11">
        <v>46204.577071759297</v>
      </c>
      <c r="E12351" t="s">
        <v>15957</v>
      </c>
      <c r="F12351" t="s">
        <v>6617</v>
      </c>
      <c r="G12351" t="s">
        <v>15898</v>
      </c>
      <c r="H12351" t="s">
        <v>6467</v>
      </c>
      <c r="I12351" t="s">
        <v>65</v>
      </c>
      <c r="J12351" t="s">
        <v>636</v>
      </c>
      <c r="K12351" t="s">
        <v>15958</v>
      </c>
      <c r="L12351" t="s">
        <v>15900</v>
      </c>
      <c r="M12351" t="s">
        <v>15959</v>
      </c>
      <c r="N12351" t="s">
        <v>6761</v>
      </c>
      <c r="O12351" t="s">
        <v>6762</v>
      </c>
      <c r="P12351">
        <v>2030000</v>
      </c>
      <c r="Q12351" t="s">
        <v>6636</v>
      </c>
      <c r="R12351" t="s">
        <v>6636</v>
      </c>
      <c r="S12351" s="12"/>
      <c r="T12351" s="13"/>
      <c r="U12351" t="s">
        <v>6629</v>
      </c>
    </row>
    <row r="12352" spans="1:21" x14ac:dyDescent="0.25">
      <c r="A12352" t="s">
        <v>6619</v>
      </c>
      <c r="B12352" s="12">
        <v>128103</v>
      </c>
      <c r="C12352" t="s">
        <v>15974</v>
      </c>
      <c r="D12352" s="11">
        <v>46204.630960648101</v>
      </c>
      <c r="E12352" t="s">
        <v>15975</v>
      </c>
      <c r="F12352" t="s">
        <v>6617</v>
      </c>
      <c r="G12352" t="s">
        <v>7027</v>
      </c>
      <c r="H12352" t="s">
        <v>6467</v>
      </c>
      <c r="I12352" t="s">
        <v>65</v>
      </c>
      <c r="J12352" t="s">
        <v>636</v>
      </c>
      <c r="K12352" t="s">
        <v>15976</v>
      </c>
      <c r="L12352" t="s">
        <v>15900</v>
      </c>
      <c r="M12352" t="s">
        <v>15977</v>
      </c>
      <c r="N12352" t="s">
        <v>6761</v>
      </c>
      <c r="O12352" t="s">
        <v>7185</v>
      </c>
      <c r="P12352">
        <v>12900000</v>
      </c>
      <c r="Q12352" t="s">
        <v>6636</v>
      </c>
      <c r="R12352" t="s">
        <v>6636</v>
      </c>
      <c r="S12352" s="12"/>
      <c r="T12352" s="13"/>
      <c r="U12352" t="s">
        <v>6629</v>
      </c>
    </row>
    <row r="12353" spans="1:21" x14ac:dyDescent="0.25">
      <c r="A12353" t="s">
        <v>6619</v>
      </c>
      <c r="B12353" s="12">
        <v>42701</v>
      </c>
      <c r="C12353" t="s">
        <v>15974</v>
      </c>
      <c r="D12353" s="11">
        <v>46204.630960648101</v>
      </c>
      <c r="E12353" t="s">
        <v>15975</v>
      </c>
      <c r="F12353" t="s">
        <v>6617</v>
      </c>
      <c r="G12353" t="s">
        <v>15953</v>
      </c>
      <c r="H12353" t="s">
        <v>6467</v>
      </c>
      <c r="I12353" t="s">
        <v>65</v>
      </c>
      <c r="J12353" t="s">
        <v>636</v>
      </c>
      <c r="K12353" t="s">
        <v>15976</v>
      </c>
      <c r="L12353" t="s">
        <v>15900</v>
      </c>
      <c r="M12353" t="s">
        <v>15977</v>
      </c>
      <c r="N12353" t="s">
        <v>6761</v>
      </c>
      <c r="O12353" t="s">
        <v>7185</v>
      </c>
      <c r="P12353">
        <v>4300000</v>
      </c>
      <c r="Q12353" t="s">
        <v>6636</v>
      </c>
      <c r="R12353" t="s">
        <v>6636</v>
      </c>
      <c r="S12353" s="12"/>
      <c r="T12353" s="13"/>
      <c r="U12353" t="s">
        <v>6629</v>
      </c>
    </row>
    <row r="12354" spans="1:21" x14ac:dyDescent="0.25">
      <c r="A12354" t="s">
        <v>6619</v>
      </c>
      <c r="B12354" s="12">
        <v>42701</v>
      </c>
      <c r="C12354" t="s">
        <v>15974</v>
      </c>
      <c r="D12354" s="11">
        <v>46204.630960648101</v>
      </c>
      <c r="E12354" t="s">
        <v>15975</v>
      </c>
      <c r="F12354" t="s">
        <v>6617</v>
      </c>
      <c r="G12354" t="s">
        <v>15898</v>
      </c>
      <c r="H12354" t="s">
        <v>6467</v>
      </c>
      <c r="I12354" t="s">
        <v>65</v>
      </c>
      <c r="J12354" t="s">
        <v>636</v>
      </c>
      <c r="K12354" t="s">
        <v>15976</v>
      </c>
      <c r="L12354" t="s">
        <v>15900</v>
      </c>
      <c r="M12354" t="s">
        <v>15977</v>
      </c>
      <c r="N12354" t="s">
        <v>6761</v>
      </c>
      <c r="O12354" t="s">
        <v>7185</v>
      </c>
      <c r="P12354">
        <v>4300000</v>
      </c>
      <c r="Q12354" t="s">
        <v>6636</v>
      </c>
      <c r="R12354" t="s">
        <v>6636</v>
      </c>
      <c r="S12354" s="12"/>
      <c r="T12354" s="13"/>
      <c r="U12354" t="s">
        <v>6629</v>
      </c>
    </row>
    <row r="12355" spans="1:21" x14ac:dyDescent="0.25">
      <c r="A12355" t="s">
        <v>6637</v>
      </c>
      <c r="B12355" s="12">
        <v>42711</v>
      </c>
      <c r="C12355" t="s">
        <v>15982</v>
      </c>
      <c r="D12355" s="11">
        <v>46204.661458333299</v>
      </c>
      <c r="E12355" t="s">
        <v>15983</v>
      </c>
      <c r="F12355" t="s">
        <v>6617</v>
      </c>
      <c r="G12355" t="s">
        <v>15916</v>
      </c>
      <c r="H12355" t="s">
        <v>6467</v>
      </c>
      <c r="I12355" t="s">
        <v>65</v>
      </c>
      <c r="J12355" t="s">
        <v>57</v>
      </c>
      <c r="K12355" t="s">
        <v>15984</v>
      </c>
      <c r="L12355" t="s">
        <v>15900</v>
      </c>
      <c r="M12355" t="s">
        <v>15985</v>
      </c>
      <c r="N12355" t="s">
        <v>6787</v>
      </c>
      <c r="O12355" t="s">
        <v>6810</v>
      </c>
      <c r="P12355">
        <v>2649000</v>
      </c>
      <c r="Q12355" t="s">
        <v>6636</v>
      </c>
      <c r="R12355" t="s">
        <v>6636</v>
      </c>
      <c r="S12355" s="12"/>
      <c r="T12355" s="13"/>
      <c r="U12355" t="s">
        <v>7418</v>
      </c>
    </row>
    <row r="12356" spans="1:21" x14ac:dyDescent="0.25">
      <c r="A12356" t="s">
        <v>6637</v>
      </c>
      <c r="B12356" s="12">
        <v>42711</v>
      </c>
      <c r="C12356" t="s">
        <v>15982</v>
      </c>
      <c r="D12356" s="11">
        <v>46204.661458333299</v>
      </c>
      <c r="E12356" t="s">
        <v>15983</v>
      </c>
      <c r="F12356" t="s">
        <v>6617</v>
      </c>
      <c r="G12356" t="s">
        <v>15919</v>
      </c>
      <c r="H12356" t="s">
        <v>6467</v>
      </c>
      <c r="I12356" t="s">
        <v>65</v>
      </c>
      <c r="J12356" t="s">
        <v>57</v>
      </c>
      <c r="K12356" t="s">
        <v>15984</v>
      </c>
      <c r="L12356" t="s">
        <v>15900</v>
      </c>
      <c r="M12356" t="s">
        <v>15985</v>
      </c>
      <c r="N12356" t="s">
        <v>6787</v>
      </c>
      <c r="O12356" t="s">
        <v>6810</v>
      </c>
      <c r="P12356">
        <v>2649000</v>
      </c>
      <c r="Q12356" t="s">
        <v>6636</v>
      </c>
      <c r="R12356" t="s">
        <v>6636</v>
      </c>
      <c r="S12356" s="12"/>
      <c r="T12356" s="13"/>
      <c r="U12356" t="s">
        <v>7418</v>
      </c>
    </row>
    <row r="12357" spans="1:21" x14ac:dyDescent="0.25">
      <c r="A12357" t="s">
        <v>6637</v>
      </c>
      <c r="B12357" s="12">
        <v>42711</v>
      </c>
      <c r="C12357" t="s">
        <v>15982</v>
      </c>
      <c r="D12357" s="11">
        <v>46204.661458333299</v>
      </c>
      <c r="E12357" t="s">
        <v>15983</v>
      </c>
      <c r="F12357" t="s">
        <v>6617</v>
      </c>
      <c r="G12357" t="s">
        <v>15920</v>
      </c>
      <c r="H12357" t="s">
        <v>6467</v>
      </c>
      <c r="I12357" t="s">
        <v>65</v>
      </c>
      <c r="J12357" t="s">
        <v>57</v>
      </c>
      <c r="K12357" t="s">
        <v>15984</v>
      </c>
      <c r="L12357" t="s">
        <v>15900</v>
      </c>
      <c r="M12357" t="s">
        <v>15985</v>
      </c>
      <c r="N12357" t="s">
        <v>6787</v>
      </c>
      <c r="O12357" t="s">
        <v>6810</v>
      </c>
      <c r="P12357">
        <v>2649000</v>
      </c>
      <c r="Q12357" t="s">
        <v>6636</v>
      </c>
      <c r="R12357" t="s">
        <v>6636</v>
      </c>
      <c r="S12357" s="12"/>
      <c r="T12357" s="13"/>
      <c r="U12357" t="s">
        <v>7418</v>
      </c>
    </row>
    <row r="12358" spans="1:21" x14ac:dyDescent="0.25">
      <c r="A12358" t="s">
        <v>6619</v>
      </c>
      <c r="B12358" s="12">
        <v>42711</v>
      </c>
      <c r="C12358" t="s">
        <v>15982</v>
      </c>
      <c r="D12358" s="11">
        <v>46204.724606481497</v>
      </c>
      <c r="E12358" t="s">
        <v>15983</v>
      </c>
      <c r="F12358" t="s">
        <v>6617</v>
      </c>
      <c r="G12358" t="s">
        <v>15916</v>
      </c>
      <c r="H12358" t="s">
        <v>6467</v>
      </c>
      <c r="I12358" t="s">
        <v>65</v>
      </c>
      <c r="J12358" t="s">
        <v>57</v>
      </c>
      <c r="K12358" t="s">
        <v>15984</v>
      </c>
      <c r="L12358" t="s">
        <v>15900</v>
      </c>
      <c r="M12358" t="s">
        <v>15985</v>
      </c>
      <c r="N12358" t="s">
        <v>6787</v>
      </c>
      <c r="O12358" t="s">
        <v>6810</v>
      </c>
      <c r="P12358">
        <v>2649000</v>
      </c>
      <c r="Q12358" t="s">
        <v>6636</v>
      </c>
      <c r="R12358" t="s">
        <v>6636</v>
      </c>
      <c r="S12358" s="12"/>
      <c r="T12358" s="13"/>
      <c r="U12358" t="s">
        <v>7418</v>
      </c>
    </row>
    <row r="12359" spans="1:21" x14ac:dyDescent="0.25">
      <c r="A12359" t="s">
        <v>6619</v>
      </c>
      <c r="B12359" s="12">
        <v>42711</v>
      </c>
      <c r="C12359" t="s">
        <v>15982</v>
      </c>
      <c r="D12359" s="11">
        <v>46204.724606481497</v>
      </c>
      <c r="E12359" t="s">
        <v>15983</v>
      </c>
      <c r="F12359" t="s">
        <v>6617</v>
      </c>
      <c r="G12359" t="s">
        <v>15919</v>
      </c>
      <c r="H12359" t="s">
        <v>6467</v>
      </c>
      <c r="I12359" t="s">
        <v>65</v>
      </c>
      <c r="J12359" t="s">
        <v>57</v>
      </c>
      <c r="K12359" t="s">
        <v>15984</v>
      </c>
      <c r="L12359" t="s">
        <v>15900</v>
      </c>
      <c r="M12359" t="s">
        <v>15985</v>
      </c>
      <c r="N12359" t="s">
        <v>6787</v>
      </c>
      <c r="O12359" t="s">
        <v>6810</v>
      </c>
      <c r="P12359">
        <v>2649000</v>
      </c>
      <c r="Q12359" t="s">
        <v>6636</v>
      </c>
      <c r="R12359" t="s">
        <v>6636</v>
      </c>
      <c r="S12359" s="12"/>
      <c r="T12359" s="13"/>
      <c r="U12359" t="s">
        <v>7418</v>
      </c>
    </row>
    <row r="12360" spans="1:21" x14ac:dyDescent="0.25">
      <c r="A12360" t="s">
        <v>6619</v>
      </c>
      <c r="B12360" s="12">
        <v>42711</v>
      </c>
      <c r="C12360" t="s">
        <v>15982</v>
      </c>
      <c r="D12360" s="11">
        <v>46204.724606481497</v>
      </c>
      <c r="E12360" t="s">
        <v>15983</v>
      </c>
      <c r="F12360" t="s">
        <v>6617</v>
      </c>
      <c r="G12360" t="s">
        <v>15920</v>
      </c>
      <c r="H12360" t="s">
        <v>6467</v>
      </c>
      <c r="I12360" t="s">
        <v>65</v>
      </c>
      <c r="J12360" t="s">
        <v>57</v>
      </c>
      <c r="K12360" t="s">
        <v>15984</v>
      </c>
      <c r="L12360" t="s">
        <v>15900</v>
      </c>
      <c r="M12360" t="s">
        <v>15985</v>
      </c>
      <c r="N12360" t="s">
        <v>6787</v>
      </c>
      <c r="O12360" t="s">
        <v>6810</v>
      </c>
      <c r="P12360">
        <v>2649000</v>
      </c>
      <c r="Q12360" t="s">
        <v>6636</v>
      </c>
      <c r="R12360" t="s">
        <v>6636</v>
      </c>
      <c r="S12360" s="12"/>
      <c r="T12360" s="13"/>
      <c r="U12360" t="s">
        <v>7418</v>
      </c>
    </row>
    <row r="12361" spans="1:21" x14ac:dyDescent="0.25">
      <c r="A12361" t="s">
        <v>6637</v>
      </c>
      <c r="B12361" s="12">
        <v>128700</v>
      </c>
      <c r="C12361" t="s">
        <v>15986</v>
      </c>
      <c r="D12361" s="11">
        <v>46205.525347222203</v>
      </c>
      <c r="E12361" t="s">
        <v>15987</v>
      </c>
      <c r="F12361" t="s">
        <v>6617</v>
      </c>
      <c r="G12361" t="s">
        <v>7027</v>
      </c>
      <c r="H12361" t="s">
        <v>6467</v>
      </c>
      <c r="I12361" t="s">
        <v>65</v>
      </c>
      <c r="J12361" t="s">
        <v>636</v>
      </c>
      <c r="K12361" t="s">
        <v>15904</v>
      </c>
      <c r="L12361" t="s">
        <v>15900</v>
      </c>
      <c r="M12361" t="s">
        <v>15905</v>
      </c>
      <c r="N12361" t="s">
        <v>6761</v>
      </c>
      <c r="O12361" t="s">
        <v>6771</v>
      </c>
      <c r="P12361">
        <v>7740000</v>
      </c>
      <c r="Q12361" t="s">
        <v>31</v>
      </c>
      <c r="R12361" t="s">
        <v>6911</v>
      </c>
      <c r="S12361" s="12"/>
      <c r="T12361" s="13"/>
      <c r="U12361" t="s">
        <v>6629</v>
      </c>
    </row>
    <row r="12362" spans="1:21" x14ac:dyDescent="0.25">
      <c r="A12362" t="s">
        <v>6637</v>
      </c>
      <c r="B12362" s="12">
        <v>42900</v>
      </c>
      <c r="C12362" t="s">
        <v>15986</v>
      </c>
      <c r="D12362" s="11">
        <v>46205.525347222203</v>
      </c>
      <c r="E12362" t="s">
        <v>15987</v>
      </c>
      <c r="F12362" t="s">
        <v>6617</v>
      </c>
      <c r="G12362" t="s">
        <v>15953</v>
      </c>
      <c r="H12362" t="s">
        <v>6467</v>
      </c>
      <c r="I12362" t="s">
        <v>65</v>
      </c>
      <c r="J12362" t="s">
        <v>636</v>
      </c>
      <c r="K12362" t="s">
        <v>15904</v>
      </c>
      <c r="L12362" t="s">
        <v>15900</v>
      </c>
      <c r="M12362" t="s">
        <v>15905</v>
      </c>
      <c r="N12362" t="s">
        <v>6761</v>
      </c>
      <c r="O12362" t="s">
        <v>6771</v>
      </c>
      <c r="P12362">
        <v>2580000</v>
      </c>
      <c r="Q12362" t="s">
        <v>31</v>
      </c>
      <c r="R12362" t="s">
        <v>6911</v>
      </c>
      <c r="S12362" s="12"/>
      <c r="T12362" s="13"/>
      <c r="U12362" t="s">
        <v>6629</v>
      </c>
    </row>
    <row r="12363" spans="1:21" x14ac:dyDescent="0.25">
      <c r="A12363" t="s">
        <v>6637</v>
      </c>
      <c r="B12363" s="12">
        <v>42900</v>
      </c>
      <c r="C12363" t="s">
        <v>15986</v>
      </c>
      <c r="D12363" s="11">
        <v>46205.525347222203</v>
      </c>
      <c r="E12363" t="s">
        <v>15987</v>
      </c>
      <c r="F12363" t="s">
        <v>6617</v>
      </c>
      <c r="G12363" t="s">
        <v>15898</v>
      </c>
      <c r="H12363" t="s">
        <v>6467</v>
      </c>
      <c r="I12363" t="s">
        <v>65</v>
      </c>
      <c r="J12363" t="s">
        <v>636</v>
      </c>
      <c r="K12363" t="s">
        <v>15904</v>
      </c>
      <c r="L12363" t="s">
        <v>15900</v>
      </c>
      <c r="M12363" t="s">
        <v>15905</v>
      </c>
      <c r="N12363" t="s">
        <v>6761</v>
      </c>
      <c r="O12363" t="s">
        <v>6771</v>
      </c>
      <c r="P12363">
        <v>2580000</v>
      </c>
      <c r="Q12363" t="s">
        <v>31</v>
      </c>
      <c r="R12363" t="s">
        <v>6911</v>
      </c>
      <c r="S12363" s="12"/>
      <c r="T12363" s="13"/>
      <c r="U12363" t="s">
        <v>6629</v>
      </c>
    </row>
    <row r="12364" spans="1:21" x14ac:dyDescent="0.25">
      <c r="A12364" t="s">
        <v>6619</v>
      </c>
      <c r="B12364" s="12">
        <v>42747</v>
      </c>
      <c r="C12364" t="s">
        <v>15966</v>
      </c>
      <c r="D12364" s="11">
        <v>46205.6616319444</v>
      </c>
      <c r="E12364" t="s">
        <v>15967</v>
      </c>
      <c r="F12364" t="s">
        <v>6617</v>
      </c>
      <c r="G12364" t="s">
        <v>15916</v>
      </c>
      <c r="H12364" t="s">
        <v>6467</v>
      </c>
      <c r="I12364" t="s">
        <v>6636</v>
      </c>
      <c r="J12364" t="s">
        <v>6636</v>
      </c>
      <c r="K12364" t="s">
        <v>15968</v>
      </c>
      <c r="L12364" t="s">
        <v>15900</v>
      </c>
      <c r="M12364" t="s">
        <v>15969</v>
      </c>
      <c r="N12364" t="s">
        <v>6787</v>
      </c>
      <c r="O12364" t="s">
        <v>6810</v>
      </c>
      <c r="P12364">
        <v>2649000</v>
      </c>
      <c r="Q12364" t="s">
        <v>6636</v>
      </c>
      <c r="R12364" t="s">
        <v>6636</v>
      </c>
      <c r="S12364" s="12"/>
      <c r="T12364" s="13"/>
      <c r="U12364" t="s">
        <v>6629</v>
      </c>
    </row>
    <row r="12365" spans="1:21" x14ac:dyDescent="0.25">
      <c r="A12365" t="s">
        <v>6619</v>
      </c>
      <c r="B12365" s="12">
        <v>42747</v>
      </c>
      <c r="C12365" t="s">
        <v>15966</v>
      </c>
      <c r="D12365" s="11">
        <v>46205.6616319444</v>
      </c>
      <c r="E12365" t="s">
        <v>15967</v>
      </c>
      <c r="F12365" t="s">
        <v>6617</v>
      </c>
      <c r="G12365" t="s">
        <v>15919</v>
      </c>
      <c r="H12365" t="s">
        <v>6467</v>
      </c>
      <c r="I12365" t="s">
        <v>6636</v>
      </c>
      <c r="J12365" t="s">
        <v>6636</v>
      </c>
      <c r="K12365" t="s">
        <v>15968</v>
      </c>
      <c r="L12365" t="s">
        <v>15900</v>
      </c>
      <c r="M12365" t="s">
        <v>15969</v>
      </c>
      <c r="N12365" t="s">
        <v>6787</v>
      </c>
      <c r="O12365" t="s">
        <v>6810</v>
      </c>
      <c r="P12365">
        <v>2649000</v>
      </c>
      <c r="Q12365" t="s">
        <v>6636</v>
      </c>
      <c r="R12365" t="s">
        <v>6636</v>
      </c>
      <c r="S12365" s="12"/>
      <c r="T12365" s="13"/>
      <c r="U12365" t="s">
        <v>6629</v>
      </c>
    </row>
    <row r="12366" spans="1:21" x14ac:dyDescent="0.25">
      <c r="A12366" t="s">
        <v>6619</v>
      </c>
      <c r="B12366" s="12">
        <v>42747</v>
      </c>
      <c r="C12366" t="s">
        <v>15966</v>
      </c>
      <c r="D12366" s="11">
        <v>46205.6616319444</v>
      </c>
      <c r="E12366" t="s">
        <v>15967</v>
      </c>
      <c r="F12366" t="s">
        <v>6617</v>
      </c>
      <c r="G12366" t="s">
        <v>15920</v>
      </c>
      <c r="H12366" t="s">
        <v>6467</v>
      </c>
      <c r="I12366" t="s">
        <v>6636</v>
      </c>
      <c r="J12366" t="s">
        <v>6636</v>
      </c>
      <c r="K12366" t="s">
        <v>15968</v>
      </c>
      <c r="L12366" t="s">
        <v>15900</v>
      </c>
      <c r="M12366" t="s">
        <v>15969</v>
      </c>
      <c r="N12366" t="s">
        <v>6787</v>
      </c>
      <c r="O12366" t="s">
        <v>6810</v>
      </c>
      <c r="P12366">
        <v>2649000</v>
      </c>
      <c r="Q12366" t="s">
        <v>6636</v>
      </c>
      <c r="R12366" t="s">
        <v>6636</v>
      </c>
      <c r="S12366" s="12"/>
      <c r="T12366" s="13"/>
      <c r="U12366" t="s">
        <v>6629</v>
      </c>
    </row>
    <row r="12367" spans="1:21" x14ac:dyDescent="0.25">
      <c r="A12367" t="s">
        <v>6637</v>
      </c>
      <c r="B12367" s="12">
        <v>42884</v>
      </c>
      <c r="C12367" t="s">
        <v>15988</v>
      </c>
      <c r="D12367" s="11">
        <v>46209.637615740699</v>
      </c>
      <c r="E12367" t="s">
        <v>15989</v>
      </c>
      <c r="F12367" t="s">
        <v>6617</v>
      </c>
      <c r="G12367" t="s">
        <v>15990</v>
      </c>
      <c r="H12367" t="s">
        <v>6467</v>
      </c>
      <c r="I12367" t="s">
        <v>65</v>
      </c>
      <c r="J12367" t="s">
        <v>219</v>
      </c>
      <c r="K12367" t="s">
        <v>15991</v>
      </c>
      <c r="L12367" t="s">
        <v>15900</v>
      </c>
      <c r="M12367" t="s">
        <v>15992</v>
      </c>
      <c r="N12367" t="s">
        <v>8878</v>
      </c>
      <c r="O12367" t="s">
        <v>15993</v>
      </c>
      <c r="P12367">
        <v>4437000</v>
      </c>
      <c r="Q12367" t="s">
        <v>6636</v>
      </c>
      <c r="R12367" t="s">
        <v>6636</v>
      </c>
      <c r="S12367" s="12"/>
      <c r="T12367" s="13"/>
      <c r="U12367" t="s">
        <v>7136</v>
      </c>
    </row>
    <row r="12368" spans="1:21" x14ac:dyDescent="0.25">
      <c r="A12368" t="s">
        <v>6637</v>
      </c>
      <c r="B12368" s="12">
        <v>42884</v>
      </c>
      <c r="C12368" t="s">
        <v>15988</v>
      </c>
      <c r="D12368" s="11">
        <v>46209.637615740699</v>
      </c>
      <c r="E12368" t="s">
        <v>15989</v>
      </c>
      <c r="F12368" t="s">
        <v>6617</v>
      </c>
      <c r="G12368" t="s">
        <v>15898</v>
      </c>
      <c r="H12368" t="s">
        <v>6467</v>
      </c>
      <c r="I12368" t="s">
        <v>65</v>
      </c>
      <c r="J12368" t="s">
        <v>219</v>
      </c>
      <c r="K12368" t="s">
        <v>15991</v>
      </c>
      <c r="L12368" t="s">
        <v>15900</v>
      </c>
      <c r="M12368" t="s">
        <v>15992</v>
      </c>
      <c r="N12368" t="s">
        <v>8878</v>
      </c>
      <c r="O12368" t="s">
        <v>15993</v>
      </c>
      <c r="P12368">
        <v>4437000</v>
      </c>
      <c r="Q12368" t="s">
        <v>6636</v>
      </c>
      <c r="R12368" t="s">
        <v>6636</v>
      </c>
      <c r="S12368" s="12"/>
      <c r="T12368" s="13"/>
      <c r="U12368" t="s">
        <v>7136</v>
      </c>
    </row>
    <row r="12369" spans="1:21" x14ac:dyDescent="0.25">
      <c r="A12369" t="s">
        <v>6619</v>
      </c>
      <c r="B12369" s="12">
        <v>42884</v>
      </c>
      <c r="C12369" t="s">
        <v>15988</v>
      </c>
      <c r="D12369" s="11">
        <v>46209.651458333297</v>
      </c>
      <c r="E12369" t="s">
        <v>15989</v>
      </c>
      <c r="F12369" t="s">
        <v>6617</v>
      </c>
      <c r="G12369" t="s">
        <v>15990</v>
      </c>
      <c r="H12369" t="s">
        <v>6467</v>
      </c>
      <c r="I12369" t="s">
        <v>65</v>
      </c>
      <c r="J12369" t="s">
        <v>219</v>
      </c>
      <c r="K12369" t="s">
        <v>15991</v>
      </c>
      <c r="L12369" t="s">
        <v>15900</v>
      </c>
      <c r="M12369" t="s">
        <v>15992</v>
      </c>
      <c r="N12369" t="s">
        <v>8878</v>
      </c>
      <c r="O12369" t="s">
        <v>15993</v>
      </c>
      <c r="P12369">
        <v>4437000</v>
      </c>
      <c r="Q12369" t="s">
        <v>6636</v>
      </c>
      <c r="R12369" t="s">
        <v>6636</v>
      </c>
      <c r="S12369" s="12"/>
      <c r="T12369" s="13"/>
      <c r="U12369" t="s">
        <v>7136</v>
      </c>
    </row>
    <row r="12370" spans="1:21" x14ac:dyDescent="0.25">
      <c r="A12370" t="s">
        <v>6619</v>
      </c>
      <c r="B12370" s="12">
        <v>42884</v>
      </c>
      <c r="C12370" t="s">
        <v>15988</v>
      </c>
      <c r="D12370" s="11">
        <v>46209.651458333297</v>
      </c>
      <c r="E12370" t="s">
        <v>15989</v>
      </c>
      <c r="F12370" t="s">
        <v>6617</v>
      </c>
      <c r="G12370" t="s">
        <v>15898</v>
      </c>
      <c r="H12370" t="s">
        <v>6467</v>
      </c>
      <c r="I12370" t="s">
        <v>65</v>
      </c>
      <c r="J12370" t="s">
        <v>219</v>
      </c>
      <c r="K12370" t="s">
        <v>15991</v>
      </c>
      <c r="L12370" t="s">
        <v>15900</v>
      </c>
      <c r="M12370" t="s">
        <v>15992</v>
      </c>
      <c r="N12370" t="s">
        <v>8878</v>
      </c>
      <c r="O12370" t="s">
        <v>15993</v>
      </c>
      <c r="P12370">
        <v>4437000</v>
      </c>
      <c r="Q12370" t="s">
        <v>6636</v>
      </c>
      <c r="R12370" t="s">
        <v>6636</v>
      </c>
      <c r="S12370" s="12"/>
      <c r="T12370" s="13"/>
      <c r="U12370" t="s">
        <v>7136</v>
      </c>
    </row>
    <row r="12371" spans="1:21" x14ac:dyDescent="0.25">
      <c r="A12371" t="s">
        <v>6637</v>
      </c>
      <c r="B12371" s="12">
        <v>42959</v>
      </c>
      <c r="C12371" t="s">
        <v>15994</v>
      </c>
      <c r="D12371" s="11">
        <v>46209.700925925899</v>
      </c>
      <c r="E12371" t="s">
        <v>15995</v>
      </c>
      <c r="F12371" t="s">
        <v>6617</v>
      </c>
      <c r="G12371" t="s">
        <v>15990</v>
      </c>
      <c r="H12371" t="s">
        <v>6467</v>
      </c>
      <c r="I12371" t="s">
        <v>65</v>
      </c>
      <c r="J12371" t="s">
        <v>219</v>
      </c>
      <c r="K12371" t="s">
        <v>15996</v>
      </c>
      <c r="L12371" t="s">
        <v>15900</v>
      </c>
      <c r="M12371" t="s">
        <v>15997</v>
      </c>
      <c r="N12371" t="s">
        <v>8878</v>
      </c>
      <c r="O12371" t="s">
        <v>8901</v>
      </c>
      <c r="P12371">
        <v>4692000</v>
      </c>
      <c r="Q12371" t="s">
        <v>6636</v>
      </c>
      <c r="R12371" t="s">
        <v>6636</v>
      </c>
      <c r="S12371" s="12"/>
      <c r="T12371" s="13"/>
      <c r="U12371" t="s">
        <v>6629</v>
      </c>
    </row>
    <row r="12372" spans="1:21" x14ac:dyDescent="0.25">
      <c r="A12372" t="s">
        <v>6637</v>
      </c>
      <c r="B12372" s="12">
        <v>42959</v>
      </c>
      <c r="C12372" t="s">
        <v>15994</v>
      </c>
      <c r="D12372" s="11">
        <v>46209.700925925899</v>
      </c>
      <c r="E12372" t="s">
        <v>15995</v>
      </c>
      <c r="F12372" t="s">
        <v>6617</v>
      </c>
      <c r="G12372" t="s">
        <v>15898</v>
      </c>
      <c r="H12372" t="s">
        <v>6467</v>
      </c>
      <c r="I12372" t="s">
        <v>65</v>
      </c>
      <c r="J12372" t="s">
        <v>219</v>
      </c>
      <c r="K12372" t="s">
        <v>15996</v>
      </c>
      <c r="L12372" t="s">
        <v>15900</v>
      </c>
      <c r="M12372" t="s">
        <v>15997</v>
      </c>
      <c r="N12372" t="s">
        <v>8878</v>
      </c>
      <c r="O12372" t="s">
        <v>8901</v>
      </c>
      <c r="P12372">
        <v>4692000</v>
      </c>
      <c r="Q12372" t="s">
        <v>6636</v>
      </c>
      <c r="R12372" t="s">
        <v>6636</v>
      </c>
      <c r="S12372" s="12"/>
      <c r="T12372" s="13"/>
      <c r="U12372" t="s">
        <v>6629</v>
      </c>
    </row>
    <row r="12373" spans="1:21" x14ac:dyDescent="0.25">
      <c r="A12373" t="s">
        <v>6637</v>
      </c>
      <c r="B12373" s="12">
        <v>128763</v>
      </c>
      <c r="C12373" t="s">
        <v>15998</v>
      </c>
      <c r="D12373" s="11">
        <v>46209.730787036999</v>
      </c>
      <c r="E12373" t="s">
        <v>15999</v>
      </c>
      <c r="F12373" t="s">
        <v>6617</v>
      </c>
      <c r="G12373" t="s">
        <v>7027</v>
      </c>
      <c r="H12373" t="s">
        <v>6467</v>
      </c>
      <c r="I12373" t="s">
        <v>65</v>
      </c>
      <c r="J12373" t="s">
        <v>636</v>
      </c>
      <c r="K12373" t="s">
        <v>15958</v>
      </c>
      <c r="L12373" t="s">
        <v>15900</v>
      </c>
      <c r="M12373" t="s">
        <v>15959</v>
      </c>
      <c r="N12373" t="s">
        <v>6761</v>
      </c>
      <c r="O12373" t="s">
        <v>6762</v>
      </c>
      <c r="P12373">
        <v>6090000</v>
      </c>
      <c r="Q12373" t="s">
        <v>6636</v>
      </c>
      <c r="R12373" t="s">
        <v>6636</v>
      </c>
      <c r="S12373" s="12"/>
      <c r="T12373" s="13"/>
      <c r="U12373" t="s">
        <v>6629</v>
      </c>
    </row>
    <row r="12374" spans="1:21" x14ac:dyDescent="0.25">
      <c r="A12374" t="s">
        <v>6637</v>
      </c>
      <c r="B12374" s="12">
        <v>42921</v>
      </c>
      <c r="C12374" t="s">
        <v>15998</v>
      </c>
      <c r="D12374" s="11">
        <v>46209.730787036999</v>
      </c>
      <c r="E12374" t="s">
        <v>15999</v>
      </c>
      <c r="F12374" t="s">
        <v>6617</v>
      </c>
      <c r="G12374" t="s">
        <v>15953</v>
      </c>
      <c r="H12374" t="s">
        <v>6467</v>
      </c>
      <c r="I12374" t="s">
        <v>65</v>
      </c>
      <c r="J12374" t="s">
        <v>636</v>
      </c>
      <c r="K12374" t="s">
        <v>15958</v>
      </c>
      <c r="L12374" t="s">
        <v>15900</v>
      </c>
      <c r="M12374" t="s">
        <v>15959</v>
      </c>
      <c r="N12374" t="s">
        <v>6761</v>
      </c>
      <c r="O12374" t="s">
        <v>6762</v>
      </c>
      <c r="P12374">
        <v>2030000</v>
      </c>
      <c r="Q12374" t="s">
        <v>6636</v>
      </c>
      <c r="R12374" t="s">
        <v>6636</v>
      </c>
      <c r="S12374" s="12"/>
      <c r="T12374" s="13"/>
      <c r="U12374" t="s">
        <v>6629</v>
      </c>
    </row>
    <row r="12375" spans="1:21" x14ac:dyDescent="0.25">
      <c r="A12375" t="s">
        <v>6637</v>
      </c>
      <c r="B12375" s="12">
        <v>42921</v>
      </c>
      <c r="C12375" t="s">
        <v>15998</v>
      </c>
      <c r="D12375" s="11">
        <v>46209.730787036999</v>
      </c>
      <c r="E12375" t="s">
        <v>15999</v>
      </c>
      <c r="F12375" t="s">
        <v>6617</v>
      </c>
      <c r="G12375" t="s">
        <v>15898</v>
      </c>
      <c r="H12375" t="s">
        <v>6467</v>
      </c>
      <c r="I12375" t="s">
        <v>65</v>
      </c>
      <c r="J12375" t="s">
        <v>636</v>
      </c>
      <c r="K12375" t="s">
        <v>15958</v>
      </c>
      <c r="L12375" t="s">
        <v>15900</v>
      </c>
      <c r="M12375" t="s">
        <v>15959</v>
      </c>
      <c r="N12375" t="s">
        <v>6761</v>
      </c>
      <c r="O12375" t="s">
        <v>6762</v>
      </c>
      <c r="P12375">
        <v>2030000</v>
      </c>
      <c r="Q12375" t="s">
        <v>6636</v>
      </c>
      <c r="R12375" t="s">
        <v>6636</v>
      </c>
      <c r="S12375" s="12"/>
      <c r="T12375" s="13"/>
      <c r="U12375" t="s">
        <v>6629</v>
      </c>
    </row>
    <row r="12376" spans="1:21" x14ac:dyDescent="0.25">
      <c r="A12376" t="s">
        <v>6637</v>
      </c>
      <c r="B12376" s="12">
        <v>128706</v>
      </c>
      <c r="C12376" t="s">
        <v>16000</v>
      </c>
      <c r="D12376" s="11">
        <v>46209.833564814799</v>
      </c>
      <c r="E12376" t="s">
        <v>16001</v>
      </c>
      <c r="F12376" t="s">
        <v>6617</v>
      </c>
      <c r="G12376" t="s">
        <v>7027</v>
      </c>
      <c r="H12376" t="s">
        <v>6467</v>
      </c>
      <c r="I12376" t="s">
        <v>65</v>
      </c>
      <c r="J12376" t="s">
        <v>636</v>
      </c>
      <c r="K12376" t="s">
        <v>15976</v>
      </c>
      <c r="L12376" t="s">
        <v>15900</v>
      </c>
      <c r="M12376" t="s">
        <v>15977</v>
      </c>
      <c r="N12376" t="s">
        <v>6761</v>
      </c>
      <c r="O12376" t="s">
        <v>7185</v>
      </c>
      <c r="P12376">
        <v>12900000</v>
      </c>
      <c r="Q12376" t="s">
        <v>6636</v>
      </c>
      <c r="R12376" t="s">
        <v>6636</v>
      </c>
      <c r="S12376" s="12"/>
      <c r="T12376" s="13"/>
      <c r="U12376" t="s">
        <v>6629</v>
      </c>
    </row>
    <row r="12377" spans="1:21" x14ac:dyDescent="0.25">
      <c r="A12377" t="s">
        <v>6637</v>
      </c>
      <c r="B12377" s="12">
        <v>42902</v>
      </c>
      <c r="C12377" t="s">
        <v>16000</v>
      </c>
      <c r="D12377" s="11">
        <v>46209.833564814799</v>
      </c>
      <c r="E12377" t="s">
        <v>16001</v>
      </c>
      <c r="F12377" t="s">
        <v>6617</v>
      </c>
      <c r="G12377" t="s">
        <v>15953</v>
      </c>
      <c r="H12377" t="s">
        <v>6467</v>
      </c>
      <c r="I12377" t="s">
        <v>65</v>
      </c>
      <c r="J12377" t="s">
        <v>636</v>
      </c>
      <c r="K12377" t="s">
        <v>15976</v>
      </c>
      <c r="L12377" t="s">
        <v>15900</v>
      </c>
      <c r="M12377" t="s">
        <v>15977</v>
      </c>
      <c r="N12377" t="s">
        <v>6761</v>
      </c>
      <c r="O12377" t="s">
        <v>7185</v>
      </c>
      <c r="P12377">
        <v>4300000</v>
      </c>
      <c r="Q12377" t="s">
        <v>6636</v>
      </c>
      <c r="R12377" t="s">
        <v>6636</v>
      </c>
      <c r="S12377" s="12"/>
      <c r="T12377" s="13"/>
      <c r="U12377" t="s">
        <v>6629</v>
      </c>
    </row>
    <row r="12378" spans="1:21" x14ac:dyDescent="0.25">
      <c r="A12378" t="s">
        <v>6637</v>
      </c>
      <c r="B12378" s="12">
        <v>42902</v>
      </c>
      <c r="C12378" t="s">
        <v>16000</v>
      </c>
      <c r="D12378" s="11">
        <v>46209.833564814799</v>
      </c>
      <c r="E12378" t="s">
        <v>16001</v>
      </c>
      <c r="F12378" t="s">
        <v>6617</v>
      </c>
      <c r="G12378" t="s">
        <v>15898</v>
      </c>
      <c r="H12378" t="s">
        <v>6467</v>
      </c>
      <c r="I12378" t="s">
        <v>65</v>
      </c>
      <c r="J12378" t="s">
        <v>636</v>
      </c>
      <c r="K12378" t="s">
        <v>15976</v>
      </c>
      <c r="L12378" t="s">
        <v>15900</v>
      </c>
      <c r="M12378" t="s">
        <v>15977</v>
      </c>
      <c r="N12378" t="s">
        <v>6761</v>
      </c>
      <c r="O12378" t="s">
        <v>7185</v>
      </c>
      <c r="P12378">
        <v>4300000</v>
      </c>
      <c r="Q12378" t="s">
        <v>6636</v>
      </c>
      <c r="R12378" t="s">
        <v>6636</v>
      </c>
      <c r="S12378" s="12"/>
      <c r="T12378" s="13"/>
      <c r="U12378" t="s">
        <v>6629</v>
      </c>
    </row>
    <row r="12379" spans="1:21" x14ac:dyDescent="0.25">
      <c r="A12379" t="s">
        <v>6619</v>
      </c>
      <c r="B12379" s="12">
        <v>128700</v>
      </c>
      <c r="C12379" t="s">
        <v>15986</v>
      </c>
      <c r="D12379" s="11">
        <v>46209.853263888901</v>
      </c>
      <c r="E12379" t="s">
        <v>15987</v>
      </c>
      <c r="F12379" t="s">
        <v>6617</v>
      </c>
      <c r="G12379" t="s">
        <v>7027</v>
      </c>
      <c r="H12379" t="s">
        <v>6467</v>
      </c>
      <c r="I12379" t="s">
        <v>65</v>
      </c>
      <c r="J12379" t="s">
        <v>636</v>
      </c>
      <c r="K12379" t="s">
        <v>15904</v>
      </c>
      <c r="L12379" t="s">
        <v>15900</v>
      </c>
      <c r="M12379" t="s">
        <v>15905</v>
      </c>
      <c r="N12379" t="s">
        <v>6761</v>
      </c>
      <c r="O12379" t="s">
        <v>6771</v>
      </c>
      <c r="P12379">
        <v>7740000</v>
      </c>
      <c r="Q12379" t="s">
        <v>31</v>
      </c>
      <c r="R12379" t="s">
        <v>6911</v>
      </c>
      <c r="S12379" s="12"/>
      <c r="T12379" s="13"/>
      <c r="U12379" t="s">
        <v>6629</v>
      </c>
    </row>
    <row r="12380" spans="1:21" x14ac:dyDescent="0.25">
      <c r="A12380" t="s">
        <v>6619</v>
      </c>
      <c r="B12380" s="12">
        <v>42900</v>
      </c>
      <c r="C12380" t="s">
        <v>15986</v>
      </c>
      <c r="D12380" s="11">
        <v>46209.853263888901</v>
      </c>
      <c r="E12380" t="s">
        <v>15987</v>
      </c>
      <c r="F12380" t="s">
        <v>6617</v>
      </c>
      <c r="G12380" t="s">
        <v>15953</v>
      </c>
      <c r="H12380" t="s">
        <v>6467</v>
      </c>
      <c r="I12380" t="s">
        <v>65</v>
      </c>
      <c r="J12380" t="s">
        <v>636</v>
      </c>
      <c r="K12380" t="s">
        <v>15904</v>
      </c>
      <c r="L12380" t="s">
        <v>15900</v>
      </c>
      <c r="M12380" t="s">
        <v>15905</v>
      </c>
      <c r="N12380" t="s">
        <v>6761</v>
      </c>
      <c r="O12380" t="s">
        <v>6771</v>
      </c>
      <c r="P12380">
        <v>2580000</v>
      </c>
      <c r="Q12380" t="s">
        <v>31</v>
      </c>
      <c r="R12380" t="s">
        <v>6911</v>
      </c>
      <c r="S12380" s="12"/>
      <c r="T12380" s="13"/>
      <c r="U12380" t="s">
        <v>6629</v>
      </c>
    </row>
    <row r="12381" spans="1:21" x14ac:dyDescent="0.25">
      <c r="A12381" t="s">
        <v>6619</v>
      </c>
      <c r="B12381" s="12">
        <v>42900</v>
      </c>
      <c r="C12381" t="s">
        <v>15986</v>
      </c>
      <c r="D12381" s="11">
        <v>46209.853263888901</v>
      </c>
      <c r="E12381" t="s">
        <v>15987</v>
      </c>
      <c r="F12381" t="s">
        <v>6617</v>
      </c>
      <c r="G12381" t="s">
        <v>15898</v>
      </c>
      <c r="H12381" t="s">
        <v>6467</v>
      </c>
      <c r="I12381" t="s">
        <v>65</v>
      </c>
      <c r="J12381" t="s">
        <v>636</v>
      </c>
      <c r="K12381" t="s">
        <v>15904</v>
      </c>
      <c r="L12381" t="s">
        <v>15900</v>
      </c>
      <c r="M12381" t="s">
        <v>15905</v>
      </c>
      <c r="N12381" t="s">
        <v>6761</v>
      </c>
      <c r="O12381" t="s">
        <v>6771</v>
      </c>
      <c r="P12381">
        <v>2580000</v>
      </c>
      <c r="Q12381" t="s">
        <v>31</v>
      </c>
      <c r="R12381" t="s">
        <v>6911</v>
      </c>
      <c r="S12381" s="12"/>
      <c r="T12381" s="13"/>
      <c r="U12381" t="s">
        <v>6629</v>
      </c>
    </row>
    <row r="12382" spans="1:21" x14ac:dyDescent="0.25">
      <c r="A12382" t="s">
        <v>6637</v>
      </c>
      <c r="B12382" s="12">
        <v>128799</v>
      </c>
      <c r="C12382" t="s">
        <v>10091</v>
      </c>
      <c r="D12382" s="11">
        <v>46209.8675925926</v>
      </c>
      <c r="E12382" t="s">
        <v>10092</v>
      </c>
      <c r="F12382" t="s">
        <v>6617</v>
      </c>
      <c r="G12382" t="s">
        <v>7027</v>
      </c>
      <c r="H12382" t="s">
        <v>6467</v>
      </c>
      <c r="I12382" t="s">
        <v>65</v>
      </c>
      <c r="J12382" t="s">
        <v>67</v>
      </c>
      <c r="K12382" t="s">
        <v>15904</v>
      </c>
      <c r="L12382" t="s">
        <v>15900</v>
      </c>
      <c r="M12382" t="s">
        <v>15905</v>
      </c>
      <c r="N12382" t="s">
        <v>6761</v>
      </c>
      <c r="O12382" t="s">
        <v>6771</v>
      </c>
      <c r="P12382">
        <v>7740000</v>
      </c>
      <c r="Q12382" t="s">
        <v>6778</v>
      </c>
      <c r="R12382" t="s">
        <v>6779</v>
      </c>
      <c r="S12382" s="12"/>
      <c r="T12382" s="13"/>
      <c r="U12382" t="s">
        <v>6629</v>
      </c>
    </row>
    <row r="12383" spans="1:21" x14ac:dyDescent="0.25">
      <c r="A12383" t="s">
        <v>6637</v>
      </c>
      <c r="B12383" s="12">
        <v>42933</v>
      </c>
      <c r="C12383" t="s">
        <v>10091</v>
      </c>
      <c r="D12383" s="11">
        <v>46209.8675925926</v>
      </c>
      <c r="E12383" t="s">
        <v>10092</v>
      </c>
      <c r="F12383" t="s">
        <v>6617</v>
      </c>
      <c r="G12383" t="s">
        <v>15953</v>
      </c>
      <c r="H12383" t="s">
        <v>6467</v>
      </c>
      <c r="I12383" t="s">
        <v>65</v>
      </c>
      <c r="J12383" t="s">
        <v>67</v>
      </c>
      <c r="K12383" t="s">
        <v>15904</v>
      </c>
      <c r="L12383" t="s">
        <v>15900</v>
      </c>
      <c r="M12383" t="s">
        <v>15905</v>
      </c>
      <c r="N12383" t="s">
        <v>6761</v>
      </c>
      <c r="O12383" t="s">
        <v>6771</v>
      </c>
      <c r="P12383">
        <v>2580000</v>
      </c>
      <c r="Q12383" t="s">
        <v>6778</v>
      </c>
      <c r="R12383" t="s">
        <v>6779</v>
      </c>
      <c r="S12383" s="12"/>
      <c r="T12383" s="13"/>
      <c r="U12383" t="s">
        <v>6629</v>
      </c>
    </row>
    <row r="12384" spans="1:21" x14ac:dyDescent="0.25">
      <c r="A12384" t="s">
        <v>6637</v>
      </c>
      <c r="B12384" s="12">
        <v>42933</v>
      </c>
      <c r="C12384" t="s">
        <v>10091</v>
      </c>
      <c r="D12384" s="11">
        <v>46209.8675925926</v>
      </c>
      <c r="E12384" t="s">
        <v>10092</v>
      </c>
      <c r="F12384" t="s">
        <v>6617</v>
      </c>
      <c r="G12384" t="s">
        <v>15898</v>
      </c>
      <c r="H12384" t="s">
        <v>6467</v>
      </c>
      <c r="I12384" t="s">
        <v>65</v>
      </c>
      <c r="J12384" t="s">
        <v>67</v>
      </c>
      <c r="K12384" t="s">
        <v>15904</v>
      </c>
      <c r="L12384" t="s">
        <v>15900</v>
      </c>
      <c r="M12384" t="s">
        <v>15905</v>
      </c>
      <c r="N12384" t="s">
        <v>6761</v>
      </c>
      <c r="O12384" t="s">
        <v>6771</v>
      </c>
      <c r="P12384">
        <v>2580000</v>
      </c>
      <c r="Q12384" t="s">
        <v>6778</v>
      </c>
      <c r="R12384" t="s">
        <v>6779</v>
      </c>
      <c r="S12384" s="12"/>
      <c r="T12384" s="13"/>
      <c r="U12384" t="s">
        <v>6629</v>
      </c>
    </row>
    <row r="12385" spans="1:21" x14ac:dyDescent="0.25">
      <c r="A12385" t="s">
        <v>6637</v>
      </c>
      <c r="B12385" s="12">
        <v>128727</v>
      </c>
      <c r="C12385" t="s">
        <v>16002</v>
      </c>
      <c r="D12385" s="11">
        <v>46210.0024305556</v>
      </c>
      <c r="E12385" t="s">
        <v>16003</v>
      </c>
      <c r="F12385" t="s">
        <v>6617</v>
      </c>
      <c r="G12385" t="s">
        <v>7027</v>
      </c>
      <c r="H12385" t="s">
        <v>6467</v>
      </c>
      <c r="I12385" t="s">
        <v>65</v>
      </c>
      <c r="J12385" t="s">
        <v>636</v>
      </c>
      <c r="K12385" t="s">
        <v>15899</v>
      </c>
      <c r="L12385" t="s">
        <v>15900</v>
      </c>
      <c r="M12385" t="s">
        <v>15901</v>
      </c>
      <c r="N12385" t="s">
        <v>6761</v>
      </c>
      <c r="O12385" t="s">
        <v>6771</v>
      </c>
      <c r="P12385">
        <v>7740000</v>
      </c>
      <c r="Q12385" t="s">
        <v>6636</v>
      </c>
      <c r="R12385" t="s">
        <v>6636</v>
      </c>
      <c r="S12385" s="12"/>
      <c r="T12385" s="13"/>
      <c r="U12385" t="s">
        <v>6636</v>
      </c>
    </row>
    <row r="12386" spans="1:21" x14ac:dyDescent="0.25">
      <c r="A12386" t="s">
        <v>6637</v>
      </c>
      <c r="B12386" s="12">
        <v>42909</v>
      </c>
      <c r="C12386" t="s">
        <v>16002</v>
      </c>
      <c r="D12386" s="11">
        <v>46210.0024305556</v>
      </c>
      <c r="E12386" t="s">
        <v>16003</v>
      </c>
      <c r="F12386" t="s">
        <v>6617</v>
      </c>
      <c r="G12386" t="s">
        <v>15953</v>
      </c>
      <c r="H12386" t="s">
        <v>6467</v>
      </c>
      <c r="I12386" t="s">
        <v>65</v>
      </c>
      <c r="J12386" t="s">
        <v>636</v>
      </c>
      <c r="K12386" t="s">
        <v>15899</v>
      </c>
      <c r="L12386" t="s">
        <v>15900</v>
      </c>
      <c r="M12386" t="s">
        <v>15901</v>
      </c>
      <c r="N12386" t="s">
        <v>6761</v>
      </c>
      <c r="O12386" t="s">
        <v>6771</v>
      </c>
      <c r="P12386">
        <v>2580000</v>
      </c>
      <c r="Q12386" t="s">
        <v>6636</v>
      </c>
      <c r="R12386" t="s">
        <v>6636</v>
      </c>
      <c r="S12386" s="12"/>
      <c r="T12386" s="13"/>
      <c r="U12386" t="s">
        <v>6636</v>
      </c>
    </row>
    <row r="12387" spans="1:21" x14ac:dyDescent="0.25">
      <c r="A12387" t="s">
        <v>6637</v>
      </c>
      <c r="B12387" s="12">
        <v>42909</v>
      </c>
      <c r="C12387" t="s">
        <v>16002</v>
      </c>
      <c r="D12387" s="11">
        <v>46210.0024305556</v>
      </c>
      <c r="E12387" t="s">
        <v>16003</v>
      </c>
      <c r="F12387" t="s">
        <v>6617</v>
      </c>
      <c r="G12387" t="s">
        <v>15898</v>
      </c>
      <c r="H12387" t="s">
        <v>6467</v>
      </c>
      <c r="I12387" t="s">
        <v>65</v>
      </c>
      <c r="J12387" t="s">
        <v>636</v>
      </c>
      <c r="K12387" t="s">
        <v>15899</v>
      </c>
      <c r="L12387" t="s">
        <v>15900</v>
      </c>
      <c r="M12387" t="s">
        <v>15901</v>
      </c>
      <c r="N12387" t="s">
        <v>6761</v>
      </c>
      <c r="O12387" t="s">
        <v>6771</v>
      </c>
      <c r="P12387">
        <v>2580000</v>
      </c>
      <c r="Q12387" t="s">
        <v>6636</v>
      </c>
      <c r="R12387" t="s">
        <v>6636</v>
      </c>
      <c r="S12387" s="12"/>
      <c r="T12387" s="13"/>
      <c r="U12387" t="s">
        <v>6636</v>
      </c>
    </row>
    <row r="12388" spans="1:21" x14ac:dyDescent="0.25">
      <c r="A12388" t="s">
        <v>6637</v>
      </c>
      <c r="B12388" s="12">
        <v>128730</v>
      </c>
      <c r="C12388" t="s">
        <v>16004</v>
      </c>
      <c r="D12388" s="11">
        <v>46210.346875000003</v>
      </c>
      <c r="E12388" t="s">
        <v>16005</v>
      </c>
      <c r="F12388" t="s">
        <v>6617</v>
      </c>
      <c r="G12388" t="s">
        <v>7027</v>
      </c>
      <c r="H12388" t="s">
        <v>6467</v>
      </c>
      <c r="I12388" t="s">
        <v>65</v>
      </c>
      <c r="J12388" t="s">
        <v>636</v>
      </c>
      <c r="K12388" t="s">
        <v>15908</v>
      </c>
      <c r="L12388" t="s">
        <v>15900</v>
      </c>
      <c r="M12388" t="s">
        <v>15909</v>
      </c>
      <c r="N12388" t="s">
        <v>6761</v>
      </c>
      <c r="O12388" t="s">
        <v>6762</v>
      </c>
      <c r="P12388">
        <v>6090000</v>
      </c>
      <c r="Q12388" t="s">
        <v>6636</v>
      </c>
      <c r="R12388" t="s">
        <v>6636</v>
      </c>
      <c r="S12388" s="12"/>
      <c r="T12388" s="13"/>
      <c r="U12388" t="s">
        <v>6629</v>
      </c>
    </row>
    <row r="12389" spans="1:21" x14ac:dyDescent="0.25">
      <c r="A12389" t="s">
        <v>6637</v>
      </c>
      <c r="B12389" s="12">
        <v>42910</v>
      </c>
      <c r="C12389" t="s">
        <v>16004</v>
      </c>
      <c r="D12389" s="11">
        <v>46210.346875000003</v>
      </c>
      <c r="E12389" t="s">
        <v>16005</v>
      </c>
      <c r="F12389" t="s">
        <v>6617</v>
      </c>
      <c r="G12389" t="s">
        <v>15953</v>
      </c>
      <c r="H12389" t="s">
        <v>6467</v>
      </c>
      <c r="I12389" t="s">
        <v>65</v>
      </c>
      <c r="J12389" t="s">
        <v>636</v>
      </c>
      <c r="K12389" t="s">
        <v>15908</v>
      </c>
      <c r="L12389" t="s">
        <v>15900</v>
      </c>
      <c r="M12389" t="s">
        <v>15909</v>
      </c>
      <c r="N12389" t="s">
        <v>6761</v>
      </c>
      <c r="O12389" t="s">
        <v>6762</v>
      </c>
      <c r="P12389">
        <v>2030000</v>
      </c>
      <c r="Q12389" t="s">
        <v>6636</v>
      </c>
      <c r="R12389" t="s">
        <v>6636</v>
      </c>
      <c r="S12389" s="12"/>
      <c r="T12389" s="13"/>
      <c r="U12389" t="s">
        <v>6629</v>
      </c>
    </row>
    <row r="12390" spans="1:21" x14ac:dyDescent="0.25">
      <c r="A12390" t="s">
        <v>6637</v>
      </c>
      <c r="B12390" s="12">
        <v>42910</v>
      </c>
      <c r="C12390" t="s">
        <v>16004</v>
      </c>
      <c r="D12390" s="11">
        <v>46210.346875000003</v>
      </c>
      <c r="E12390" t="s">
        <v>16005</v>
      </c>
      <c r="F12390" t="s">
        <v>6617</v>
      </c>
      <c r="G12390" t="s">
        <v>15898</v>
      </c>
      <c r="H12390" t="s">
        <v>6467</v>
      </c>
      <c r="I12390" t="s">
        <v>65</v>
      </c>
      <c r="J12390" t="s">
        <v>636</v>
      </c>
      <c r="K12390" t="s">
        <v>15908</v>
      </c>
      <c r="L12390" t="s">
        <v>15900</v>
      </c>
      <c r="M12390" t="s">
        <v>15909</v>
      </c>
      <c r="N12390" t="s">
        <v>6761</v>
      </c>
      <c r="O12390" t="s">
        <v>6762</v>
      </c>
      <c r="P12390">
        <v>2030000</v>
      </c>
      <c r="Q12390" t="s">
        <v>6636</v>
      </c>
      <c r="R12390" t="s">
        <v>6636</v>
      </c>
      <c r="S12390" s="12"/>
      <c r="T12390" s="13"/>
      <c r="U12390" t="s">
        <v>6629</v>
      </c>
    </row>
    <row r="12391" spans="1:21" x14ac:dyDescent="0.25">
      <c r="A12391" t="s">
        <v>6637</v>
      </c>
      <c r="B12391" s="12">
        <v>43072</v>
      </c>
      <c r="C12391" t="s">
        <v>15860</v>
      </c>
      <c r="D12391" s="11">
        <v>46210.356597222199</v>
      </c>
      <c r="E12391" t="s">
        <v>15861</v>
      </c>
      <c r="F12391" t="s">
        <v>6617</v>
      </c>
      <c r="G12391" t="s">
        <v>15916</v>
      </c>
      <c r="H12391" t="s">
        <v>6467</v>
      </c>
      <c r="I12391" t="s">
        <v>65</v>
      </c>
      <c r="J12391" t="s">
        <v>57</v>
      </c>
      <c r="K12391" t="s">
        <v>16006</v>
      </c>
      <c r="L12391" t="s">
        <v>15900</v>
      </c>
      <c r="M12391" t="s">
        <v>16007</v>
      </c>
      <c r="N12391" t="s">
        <v>6787</v>
      </c>
      <c r="O12391" t="s">
        <v>6798</v>
      </c>
      <c r="P12391">
        <v>2349000</v>
      </c>
      <c r="Q12391" t="s">
        <v>6636</v>
      </c>
      <c r="R12391" t="s">
        <v>6636</v>
      </c>
      <c r="S12391" s="12"/>
      <c r="T12391" s="13"/>
      <c r="U12391" t="s">
        <v>11489</v>
      </c>
    </row>
    <row r="12392" spans="1:21" x14ac:dyDescent="0.25">
      <c r="A12392" t="s">
        <v>6637</v>
      </c>
      <c r="B12392" s="12">
        <v>43072</v>
      </c>
      <c r="C12392" t="s">
        <v>15860</v>
      </c>
      <c r="D12392" s="11">
        <v>46210.356597222199</v>
      </c>
      <c r="E12392" t="s">
        <v>15861</v>
      </c>
      <c r="F12392" t="s">
        <v>6617</v>
      </c>
      <c r="G12392" t="s">
        <v>15919</v>
      </c>
      <c r="H12392" t="s">
        <v>6467</v>
      </c>
      <c r="I12392" t="s">
        <v>65</v>
      </c>
      <c r="J12392" t="s">
        <v>57</v>
      </c>
      <c r="K12392" t="s">
        <v>16006</v>
      </c>
      <c r="L12392" t="s">
        <v>15900</v>
      </c>
      <c r="M12392" t="s">
        <v>16007</v>
      </c>
      <c r="N12392" t="s">
        <v>6787</v>
      </c>
      <c r="O12392" t="s">
        <v>6798</v>
      </c>
      <c r="P12392">
        <v>2349000</v>
      </c>
      <c r="Q12392" t="s">
        <v>6636</v>
      </c>
      <c r="R12392" t="s">
        <v>6636</v>
      </c>
      <c r="S12392" s="12"/>
      <c r="T12392" s="13"/>
      <c r="U12392" t="s">
        <v>11489</v>
      </c>
    </row>
    <row r="12393" spans="1:21" x14ac:dyDescent="0.25">
      <c r="A12393" t="s">
        <v>6637</v>
      </c>
      <c r="B12393" s="12">
        <v>43072</v>
      </c>
      <c r="C12393" t="s">
        <v>15860</v>
      </c>
      <c r="D12393" s="11">
        <v>46210.356597222199</v>
      </c>
      <c r="E12393" t="s">
        <v>15861</v>
      </c>
      <c r="F12393" t="s">
        <v>6617</v>
      </c>
      <c r="G12393" t="s">
        <v>15920</v>
      </c>
      <c r="H12393" t="s">
        <v>6467</v>
      </c>
      <c r="I12393" t="s">
        <v>65</v>
      </c>
      <c r="J12393" t="s">
        <v>57</v>
      </c>
      <c r="K12393" t="s">
        <v>16006</v>
      </c>
      <c r="L12393" t="s">
        <v>15900</v>
      </c>
      <c r="M12393" t="s">
        <v>16007</v>
      </c>
      <c r="N12393" t="s">
        <v>6787</v>
      </c>
      <c r="O12393" t="s">
        <v>6798</v>
      </c>
      <c r="P12393">
        <v>2349000</v>
      </c>
      <c r="Q12393" t="s">
        <v>6636</v>
      </c>
      <c r="R12393" t="s">
        <v>6636</v>
      </c>
      <c r="S12393" s="12"/>
      <c r="T12393" s="13"/>
      <c r="U12393" t="s">
        <v>11489</v>
      </c>
    </row>
    <row r="12394" spans="1:21" x14ac:dyDescent="0.25">
      <c r="A12394" t="s">
        <v>6619</v>
      </c>
      <c r="B12394" s="12">
        <v>128706</v>
      </c>
      <c r="C12394" t="s">
        <v>16000</v>
      </c>
      <c r="D12394" s="11">
        <v>46210.410844907397</v>
      </c>
      <c r="E12394" t="s">
        <v>16001</v>
      </c>
      <c r="F12394" t="s">
        <v>6617</v>
      </c>
      <c r="G12394" t="s">
        <v>7027</v>
      </c>
      <c r="H12394" t="s">
        <v>6467</v>
      </c>
      <c r="I12394" t="s">
        <v>65</v>
      </c>
      <c r="J12394" t="s">
        <v>636</v>
      </c>
      <c r="K12394" t="s">
        <v>15976</v>
      </c>
      <c r="L12394" t="s">
        <v>15900</v>
      </c>
      <c r="M12394" t="s">
        <v>15977</v>
      </c>
      <c r="N12394" t="s">
        <v>6761</v>
      </c>
      <c r="O12394" t="s">
        <v>7185</v>
      </c>
      <c r="P12394">
        <v>12900000</v>
      </c>
      <c r="Q12394" t="s">
        <v>6636</v>
      </c>
      <c r="R12394" t="s">
        <v>6636</v>
      </c>
      <c r="S12394" s="12"/>
      <c r="T12394" s="13"/>
      <c r="U12394" t="s">
        <v>6629</v>
      </c>
    </row>
    <row r="12395" spans="1:21" x14ac:dyDescent="0.25">
      <c r="A12395" t="s">
        <v>6619</v>
      </c>
      <c r="B12395" s="12">
        <v>42902</v>
      </c>
      <c r="C12395" t="s">
        <v>16000</v>
      </c>
      <c r="D12395" s="11">
        <v>46210.410844907397</v>
      </c>
      <c r="E12395" t="s">
        <v>16001</v>
      </c>
      <c r="F12395" t="s">
        <v>6617</v>
      </c>
      <c r="G12395" t="s">
        <v>15953</v>
      </c>
      <c r="H12395" t="s">
        <v>6467</v>
      </c>
      <c r="I12395" t="s">
        <v>65</v>
      </c>
      <c r="J12395" t="s">
        <v>636</v>
      </c>
      <c r="K12395" t="s">
        <v>15976</v>
      </c>
      <c r="L12395" t="s">
        <v>15900</v>
      </c>
      <c r="M12395" t="s">
        <v>15977</v>
      </c>
      <c r="N12395" t="s">
        <v>6761</v>
      </c>
      <c r="O12395" t="s">
        <v>7185</v>
      </c>
      <c r="P12395">
        <v>4300000</v>
      </c>
      <c r="Q12395" t="s">
        <v>6636</v>
      </c>
      <c r="R12395" t="s">
        <v>6636</v>
      </c>
      <c r="S12395" s="12"/>
      <c r="T12395" s="13"/>
      <c r="U12395" t="s">
        <v>6629</v>
      </c>
    </row>
    <row r="12396" spans="1:21" x14ac:dyDescent="0.25">
      <c r="A12396" t="s">
        <v>6619</v>
      </c>
      <c r="B12396" s="12">
        <v>42902</v>
      </c>
      <c r="C12396" t="s">
        <v>16000</v>
      </c>
      <c r="D12396" s="11">
        <v>46210.410844907397</v>
      </c>
      <c r="E12396" t="s">
        <v>16001</v>
      </c>
      <c r="F12396" t="s">
        <v>6617</v>
      </c>
      <c r="G12396" t="s">
        <v>15898</v>
      </c>
      <c r="H12396" t="s">
        <v>6467</v>
      </c>
      <c r="I12396" t="s">
        <v>65</v>
      </c>
      <c r="J12396" t="s">
        <v>636</v>
      </c>
      <c r="K12396" t="s">
        <v>15976</v>
      </c>
      <c r="L12396" t="s">
        <v>15900</v>
      </c>
      <c r="M12396" t="s">
        <v>15977</v>
      </c>
      <c r="N12396" t="s">
        <v>6761</v>
      </c>
      <c r="O12396" t="s">
        <v>7185</v>
      </c>
      <c r="P12396">
        <v>4300000</v>
      </c>
      <c r="Q12396" t="s">
        <v>6636</v>
      </c>
      <c r="R12396" t="s">
        <v>6636</v>
      </c>
      <c r="S12396" s="12"/>
      <c r="T12396" s="13"/>
      <c r="U12396" t="s">
        <v>6629</v>
      </c>
    </row>
    <row r="12397" spans="1:21" x14ac:dyDescent="0.25">
      <c r="A12397" t="s">
        <v>6619</v>
      </c>
      <c r="B12397" s="12">
        <v>128727</v>
      </c>
      <c r="C12397" t="s">
        <v>16002</v>
      </c>
      <c r="D12397" s="11">
        <v>46210.477500000001</v>
      </c>
      <c r="E12397" t="s">
        <v>16003</v>
      </c>
      <c r="F12397" t="s">
        <v>6617</v>
      </c>
      <c r="G12397" t="s">
        <v>7027</v>
      </c>
      <c r="H12397" t="s">
        <v>6467</v>
      </c>
      <c r="I12397" t="s">
        <v>65</v>
      </c>
      <c r="J12397" t="s">
        <v>636</v>
      </c>
      <c r="K12397" t="s">
        <v>15899</v>
      </c>
      <c r="L12397" t="s">
        <v>15900</v>
      </c>
      <c r="M12397" t="s">
        <v>15901</v>
      </c>
      <c r="N12397" t="s">
        <v>6761</v>
      </c>
      <c r="O12397" t="s">
        <v>6771</v>
      </c>
      <c r="P12397">
        <v>7740000</v>
      </c>
      <c r="Q12397" t="s">
        <v>6636</v>
      </c>
      <c r="R12397" t="s">
        <v>6636</v>
      </c>
      <c r="S12397" s="12"/>
      <c r="T12397" s="13"/>
      <c r="U12397" t="s">
        <v>6636</v>
      </c>
    </row>
    <row r="12398" spans="1:21" x14ac:dyDescent="0.25">
      <c r="A12398" t="s">
        <v>6619</v>
      </c>
      <c r="B12398" s="12">
        <v>42909</v>
      </c>
      <c r="C12398" t="s">
        <v>16002</v>
      </c>
      <c r="D12398" s="11">
        <v>46210.477500000001</v>
      </c>
      <c r="E12398" t="s">
        <v>16003</v>
      </c>
      <c r="F12398" t="s">
        <v>6617</v>
      </c>
      <c r="G12398" t="s">
        <v>15953</v>
      </c>
      <c r="H12398" t="s">
        <v>6467</v>
      </c>
      <c r="I12398" t="s">
        <v>65</v>
      </c>
      <c r="J12398" t="s">
        <v>636</v>
      </c>
      <c r="K12398" t="s">
        <v>15899</v>
      </c>
      <c r="L12398" t="s">
        <v>15900</v>
      </c>
      <c r="M12398" t="s">
        <v>15901</v>
      </c>
      <c r="N12398" t="s">
        <v>6761</v>
      </c>
      <c r="O12398" t="s">
        <v>6771</v>
      </c>
      <c r="P12398">
        <v>2580000</v>
      </c>
      <c r="Q12398" t="s">
        <v>6636</v>
      </c>
      <c r="R12398" t="s">
        <v>6636</v>
      </c>
      <c r="S12398" s="12"/>
      <c r="T12398" s="13"/>
      <c r="U12398" t="s">
        <v>6636</v>
      </c>
    </row>
    <row r="12399" spans="1:21" x14ac:dyDescent="0.25">
      <c r="A12399" t="s">
        <v>6619</v>
      </c>
      <c r="B12399" s="12">
        <v>42909</v>
      </c>
      <c r="C12399" t="s">
        <v>16002</v>
      </c>
      <c r="D12399" s="11">
        <v>46210.477500000001</v>
      </c>
      <c r="E12399" t="s">
        <v>16003</v>
      </c>
      <c r="F12399" t="s">
        <v>6617</v>
      </c>
      <c r="G12399" t="s">
        <v>15898</v>
      </c>
      <c r="H12399" t="s">
        <v>6467</v>
      </c>
      <c r="I12399" t="s">
        <v>65</v>
      </c>
      <c r="J12399" t="s">
        <v>636</v>
      </c>
      <c r="K12399" t="s">
        <v>15899</v>
      </c>
      <c r="L12399" t="s">
        <v>15900</v>
      </c>
      <c r="M12399" t="s">
        <v>15901</v>
      </c>
      <c r="N12399" t="s">
        <v>6761</v>
      </c>
      <c r="O12399" t="s">
        <v>6771</v>
      </c>
      <c r="P12399">
        <v>2580000</v>
      </c>
      <c r="Q12399" t="s">
        <v>6636</v>
      </c>
      <c r="R12399" t="s">
        <v>6636</v>
      </c>
      <c r="S12399" s="12"/>
      <c r="T12399" s="13"/>
      <c r="U12399" t="s">
        <v>6636</v>
      </c>
    </row>
    <row r="12400" spans="1:21" x14ac:dyDescent="0.25">
      <c r="A12400" t="s">
        <v>6619</v>
      </c>
      <c r="B12400" s="12">
        <v>128730</v>
      </c>
      <c r="C12400" t="s">
        <v>16004</v>
      </c>
      <c r="D12400" s="11">
        <v>46210.480694444399</v>
      </c>
      <c r="E12400" t="s">
        <v>16005</v>
      </c>
      <c r="F12400" t="s">
        <v>6617</v>
      </c>
      <c r="G12400" t="s">
        <v>7027</v>
      </c>
      <c r="H12400" t="s">
        <v>6467</v>
      </c>
      <c r="I12400" t="s">
        <v>65</v>
      </c>
      <c r="J12400" t="s">
        <v>636</v>
      </c>
      <c r="K12400" t="s">
        <v>15908</v>
      </c>
      <c r="L12400" t="s">
        <v>15900</v>
      </c>
      <c r="M12400" t="s">
        <v>15909</v>
      </c>
      <c r="N12400" t="s">
        <v>6761</v>
      </c>
      <c r="O12400" t="s">
        <v>6762</v>
      </c>
      <c r="P12400">
        <v>6090000</v>
      </c>
      <c r="Q12400" t="s">
        <v>6636</v>
      </c>
      <c r="R12400" t="s">
        <v>6636</v>
      </c>
      <c r="S12400" s="12"/>
      <c r="T12400" s="13"/>
      <c r="U12400" t="s">
        <v>6629</v>
      </c>
    </row>
    <row r="12401" spans="1:21" x14ac:dyDescent="0.25">
      <c r="A12401" t="s">
        <v>6619</v>
      </c>
      <c r="B12401" s="12">
        <v>42910</v>
      </c>
      <c r="C12401" t="s">
        <v>16004</v>
      </c>
      <c r="D12401" s="11">
        <v>46210.480694444399</v>
      </c>
      <c r="E12401" t="s">
        <v>16005</v>
      </c>
      <c r="F12401" t="s">
        <v>6617</v>
      </c>
      <c r="G12401" t="s">
        <v>15953</v>
      </c>
      <c r="H12401" t="s">
        <v>6467</v>
      </c>
      <c r="I12401" t="s">
        <v>65</v>
      </c>
      <c r="J12401" t="s">
        <v>636</v>
      </c>
      <c r="K12401" t="s">
        <v>15908</v>
      </c>
      <c r="L12401" t="s">
        <v>15900</v>
      </c>
      <c r="M12401" t="s">
        <v>15909</v>
      </c>
      <c r="N12401" t="s">
        <v>6761</v>
      </c>
      <c r="O12401" t="s">
        <v>6762</v>
      </c>
      <c r="P12401">
        <v>2030000</v>
      </c>
      <c r="Q12401" t="s">
        <v>6636</v>
      </c>
      <c r="R12401" t="s">
        <v>6636</v>
      </c>
      <c r="S12401" s="12"/>
      <c r="T12401" s="13"/>
      <c r="U12401" t="s">
        <v>6629</v>
      </c>
    </row>
    <row r="12402" spans="1:21" x14ac:dyDescent="0.25">
      <c r="A12402" t="s">
        <v>6619</v>
      </c>
      <c r="B12402" s="12">
        <v>42910</v>
      </c>
      <c r="C12402" t="s">
        <v>16004</v>
      </c>
      <c r="D12402" s="11">
        <v>46210.480694444399</v>
      </c>
      <c r="E12402" t="s">
        <v>16005</v>
      </c>
      <c r="F12402" t="s">
        <v>6617</v>
      </c>
      <c r="G12402" t="s">
        <v>15898</v>
      </c>
      <c r="H12402" t="s">
        <v>6467</v>
      </c>
      <c r="I12402" t="s">
        <v>65</v>
      </c>
      <c r="J12402" t="s">
        <v>636</v>
      </c>
      <c r="K12402" t="s">
        <v>15908</v>
      </c>
      <c r="L12402" t="s">
        <v>15900</v>
      </c>
      <c r="M12402" t="s">
        <v>15909</v>
      </c>
      <c r="N12402" t="s">
        <v>6761</v>
      </c>
      <c r="O12402" t="s">
        <v>6762</v>
      </c>
      <c r="P12402">
        <v>2030000</v>
      </c>
      <c r="Q12402" t="s">
        <v>6636</v>
      </c>
      <c r="R12402" t="s">
        <v>6636</v>
      </c>
      <c r="S12402" s="12"/>
      <c r="T12402" s="13"/>
      <c r="U12402" t="s">
        <v>6629</v>
      </c>
    </row>
    <row r="12403" spans="1:21" x14ac:dyDescent="0.25">
      <c r="A12403" t="s">
        <v>6619</v>
      </c>
      <c r="B12403" s="12">
        <v>128763</v>
      </c>
      <c r="C12403" t="s">
        <v>15998</v>
      </c>
      <c r="D12403" s="11">
        <v>46210.6244560185</v>
      </c>
      <c r="E12403" t="s">
        <v>15999</v>
      </c>
      <c r="F12403" t="s">
        <v>6617</v>
      </c>
      <c r="G12403" t="s">
        <v>7027</v>
      </c>
      <c r="H12403" t="s">
        <v>6467</v>
      </c>
      <c r="I12403" t="s">
        <v>65</v>
      </c>
      <c r="J12403" t="s">
        <v>636</v>
      </c>
      <c r="K12403" t="s">
        <v>15958</v>
      </c>
      <c r="L12403" t="s">
        <v>15900</v>
      </c>
      <c r="M12403" t="s">
        <v>15959</v>
      </c>
      <c r="N12403" t="s">
        <v>6761</v>
      </c>
      <c r="O12403" t="s">
        <v>6762</v>
      </c>
      <c r="P12403">
        <v>6090000</v>
      </c>
      <c r="Q12403" t="s">
        <v>6636</v>
      </c>
      <c r="R12403" t="s">
        <v>6636</v>
      </c>
      <c r="S12403" s="12"/>
      <c r="T12403" s="13"/>
      <c r="U12403" t="s">
        <v>6629</v>
      </c>
    </row>
    <row r="12404" spans="1:21" x14ac:dyDescent="0.25">
      <c r="A12404" t="s">
        <v>6619</v>
      </c>
      <c r="B12404" s="12">
        <v>42921</v>
      </c>
      <c r="C12404" t="s">
        <v>15998</v>
      </c>
      <c r="D12404" s="11">
        <v>46210.6244560185</v>
      </c>
      <c r="E12404" t="s">
        <v>15999</v>
      </c>
      <c r="F12404" t="s">
        <v>6617</v>
      </c>
      <c r="G12404" t="s">
        <v>15953</v>
      </c>
      <c r="H12404" t="s">
        <v>6467</v>
      </c>
      <c r="I12404" t="s">
        <v>65</v>
      </c>
      <c r="J12404" t="s">
        <v>636</v>
      </c>
      <c r="K12404" t="s">
        <v>15958</v>
      </c>
      <c r="L12404" t="s">
        <v>15900</v>
      </c>
      <c r="M12404" t="s">
        <v>15959</v>
      </c>
      <c r="N12404" t="s">
        <v>6761</v>
      </c>
      <c r="O12404" t="s">
        <v>6762</v>
      </c>
      <c r="P12404">
        <v>2030000</v>
      </c>
      <c r="Q12404" t="s">
        <v>6636</v>
      </c>
      <c r="R12404" t="s">
        <v>6636</v>
      </c>
      <c r="S12404" s="12"/>
      <c r="T12404" s="13"/>
      <c r="U12404" t="s">
        <v>6629</v>
      </c>
    </row>
    <row r="12405" spans="1:21" x14ac:dyDescent="0.25">
      <c r="A12405" t="s">
        <v>6619</v>
      </c>
      <c r="B12405" s="12">
        <v>42921</v>
      </c>
      <c r="C12405" t="s">
        <v>15998</v>
      </c>
      <c r="D12405" s="11">
        <v>46210.6244560185</v>
      </c>
      <c r="E12405" t="s">
        <v>15999</v>
      </c>
      <c r="F12405" t="s">
        <v>6617</v>
      </c>
      <c r="G12405" t="s">
        <v>15898</v>
      </c>
      <c r="H12405" t="s">
        <v>6467</v>
      </c>
      <c r="I12405" t="s">
        <v>65</v>
      </c>
      <c r="J12405" t="s">
        <v>636</v>
      </c>
      <c r="K12405" t="s">
        <v>15958</v>
      </c>
      <c r="L12405" t="s">
        <v>15900</v>
      </c>
      <c r="M12405" t="s">
        <v>15959</v>
      </c>
      <c r="N12405" t="s">
        <v>6761</v>
      </c>
      <c r="O12405" t="s">
        <v>6762</v>
      </c>
      <c r="P12405">
        <v>2030000</v>
      </c>
      <c r="Q12405" t="s">
        <v>6636</v>
      </c>
      <c r="R12405" t="s">
        <v>6636</v>
      </c>
      <c r="S12405" s="12"/>
      <c r="T12405" s="13"/>
      <c r="U12405" t="s">
        <v>6629</v>
      </c>
    </row>
    <row r="12406" spans="1:21" x14ac:dyDescent="0.25">
      <c r="A12406" t="s">
        <v>6619</v>
      </c>
      <c r="B12406" s="12">
        <v>128799</v>
      </c>
      <c r="C12406" t="s">
        <v>10091</v>
      </c>
      <c r="D12406" s="11">
        <v>46210.789050925901</v>
      </c>
      <c r="E12406" t="s">
        <v>10092</v>
      </c>
      <c r="F12406" t="s">
        <v>6617</v>
      </c>
      <c r="G12406" t="s">
        <v>7027</v>
      </c>
      <c r="H12406" t="s">
        <v>6467</v>
      </c>
      <c r="I12406" t="s">
        <v>65</v>
      </c>
      <c r="J12406" t="s">
        <v>67</v>
      </c>
      <c r="K12406" t="s">
        <v>15904</v>
      </c>
      <c r="L12406" t="s">
        <v>15900</v>
      </c>
      <c r="M12406" t="s">
        <v>15905</v>
      </c>
      <c r="N12406" t="s">
        <v>6761</v>
      </c>
      <c r="O12406" t="s">
        <v>6771</v>
      </c>
      <c r="P12406">
        <v>7740000</v>
      </c>
      <c r="Q12406" t="s">
        <v>6778</v>
      </c>
      <c r="R12406" t="s">
        <v>6779</v>
      </c>
      <c r="S12406" s="12"/>
      <c r="T12406" s="13"/>
      <c r="U12406" t="s">
        <v>6629</v>
      </c>
    </row>
    <row r="12407" spans="1:21" x14ac:dyDescent="0.25">
      <c r="A12407" t="s">
        <v>6619</v>
      </c>
      <c r="B12407" s="12">
        <v>42933</v>
      </c>
      <c r="C12407" t="s">
        <v>10091</v>
      </c>
      <c r="D12407" s="11">
        <v>46210.789050925901</v>
      </c>
      <c r="E12407" t="s">
        <v>10092</v>
      </c>
      <c r="F12407" t="s">
        <v>6617</v>
      </c>
      <c r="G12407" t="s">
        <v>15953</v>
      </c>
      <c r="H12407" t="s">
        <v>6467</v>
      </c>
      <c r="I12407" t="s">
        <v>65</v>
      </c>
      <c r="J12407" t="s">
        <v>67</v>
      </c>
      <c r="K12407" t="s">
        <v>15904</v>
      </c>
      <c r="L12407" t="s">
        <v>15900</v>
      </c>
      <c r="M12407" t="s">
        <v>15905</v>
      </c>
      <c r="N12407" t="s">
        <v>6761</v>
      </c>
      <c r="O12407" t="s">
        <v>6771</v>
      </c>
      <c r="P12407">
        <v>2580000</v>
      </c>
      <c r="Q12407" t="s">
        <v>6778</v>
      </c>
      <c r="R12407" t="s">
        <v>6779</v>
      </c>
      <c r="S12407" s="12"/>
      <c r="T12407" s="13"/>
      <c r="U12407" t="s">
        <v>6629</v>
      </c>
    </row>
    <row r="12408" spans="1:21" x14ac:dyDescent="0.25">
      <c r="A12408" t="s">
        <v>6619</v>
      </c>
      <c r="B12408" s="12">
        <v>42933</v>
      </c>
      <c r="C12408" t="s">
        <v>10091</v>
      </c>
      <c r="D12408" s="11">
        <v>46210.789050925901</v>
      </c>
      <c r="E12408" t="s">
        <v>10092</v>
      </c>
      <c r="F12408" t="s">
        <v>6617</v>
      </c>
      <c r="G12408" t="s">
        <v>15898</v>
      </c>
      <c r="H12408" t="s">
        <v>6467</v>
      </c>
      <c r="I12408" t="s">
        <v>65</v>
      </c>
      <c r="J12408" t="s">
        <v>67</v>
      </c>
      <c r="K12408" t="s">
        <v>15904</v>
      </c>
      <c r="L12408" t="s">
        <v>15900</v>
      </c>
      <c r="M12408" t="s">
        <v>15905</v>
      </c>
      <c r="N12408" t="s">
        <v>6761</v>
      </c>
      <c r="O12408" t="s">
        <v>6771</v>
      </c>
      <c r="P12408">
        <v>2580000</v>
      </c>
      <c r="Q12408" t="s">
        <v>6778</v>
      </c>
      <c r="R12408" t="s">
        <v>6779</v>
      </c>
      <c r="S12408" s="12"/>
      <c r="T12408" s="13"/>
      <c r="U12408" t="s">
        <v>6629</v>
      </c>
    </row>
    <row r="12409" spans="1:21" x14ac:dyDescent="0.25">
      <c r="A12409" t="s">
        <v>6619</v>
      </c>
      <c r="B12409" s="12">
        <v>42959</v>
      </c>
      <c r="C12409" t="s">
        <v>15994</v>
      </c>
      <c r="D12409" s="11">
        <v>46211.584791666697</v>
      </c>
      <c r="E12409" t="s">
        <v>15995</v>
      </c>
      <c r="F12409" t="s">
        <v>6617</v>
      </c>
      <c r="G12409" t="s">
        <v>15990</v>
      </c>
      <c r="H12409" t="s">
        <v>6467</v>
      </c>
      <c r="I12409" t="s">
        <v>65</v>
      </c>
      <c r="J12409" t="s">
        <v>219</v>
      </c>
      <c r="K12409" t="s">
        <v>15996</v>
      </c>
      <c r="L12409" t="s">
        <v>15900</v>
      </c>
      <c r="M12409" t="s">
        <v>15997</v>
      </c>
      <c r="N12409" t="s">
        <v>8878</v>
      </c>
      <c r="O12409" t="s">
        <v>8901</v>
      </c>
      <c r="P12409">
        <v>4692000</v>
      </c>
      <c r="Q12409" t="s">
        <v>6636</v>
      </c>
      <c r="R12409" t="s">
        <v>6636</v>
      </c>
      <c r="S12409" s="12"/>
      <c r="T12409" s="13"/>
      <c r="U12409" t="s">
        <v>6629</v>
      </c>
    </row>
    <row r="12410" spans="1:21" x14ac:dyDescent="0.25">
      <c r="A12410" t="s">
        <v>6619</v>
      </c>
      <c r="B12410" s="12">
        <v>42959</v>
      </c>
      <c r="C12410" t="s">
        <v>15994</v>
      </c>
      <c r="D12410" s="11">
        <v>46211.584791666697</v>
      </c>
      <c r="E12410" t="s">
        <v>15995</v>
      </c>
      <c r="F12410" t="s">
        <v>6617</v>
      </c>
      <c r="G12410" t="s">
        <v>15898</v>
      </c>
      <c r="H12410" t="s">
        <v>6467</v>
      </c>
      <c r="I12410" t="s">
        <v>65</v>
      </c>
      <c r="J12410" t="s">
        <v>219</v>
      </c>
      <c r="K12410" t="s">
        <v>15996</v>
      </c>
      <c r="L12410" t="s">
        <v>15900</v>
      </c>
      <c r="M12410" t="s">
        <v>15997</v>
      </c>
      <c r="N12410" t="s">
        <v>8878</v>
      </c>
      <c r="O12410" t="s">
        <v>8901</v>
      </c>
      <c r="P12410">
        <v>4692000</v>
      </c>
      <c r="Q12410" t="s">
        <v>6636</v>
      </c>
      <c r="R12410" t="s">
        <v>6636</v>
      </c>
      <c r="S12410" s="12"/>
      <c r="T12410" s="13"/>
      <c r="U12410" t="s">
        <v>6629</v>
      </c>
    </row>
    <row r="12411" spans="1:21" x14ac:dyDescent="0.25">
      <c r="A12411" t="s">
        <v>6637</v>
      </c>
      <c r="B12411" s="12">
        <v>43048</v>
      </c>
      <c r="C12411" t="s">
        <v>16008</v>
      </c>
      <c r="D12411" s="11">
        <v>46213.481203703697</v>
      </c>
      <c r="E12411" t="s">
        <v>16009</v>
      </c>
      <c r="F12411" t="s">
        <v>6617</v>
      </c>
      <c r="G12411" t="s">
        <v>15916</v>
      </c>
      <c r="H12411" t="s">
        <v>6467</v>
      </c>
      <c r="I12411" t="s">
        <v>65</v>
      </c>
      <c r="J12411" t="s">
        <v>67</v>
      </c>
      <c r="K12411" t="s">
        <v>15935</v>
      </c>
      <c r="L12411" t="s">
        <v>15900</v>
      </c>
      <c r="M12411" t="s">
        <v>15936</v>
      </c>
      <c r="N12411" t="s">
        <v>6787</v>
      </c>
      <c r="O12411" t="s">
        <v>6810</v>
      </c>
      <c r="P12411">
        <v>2649000</v>
      </c>
      <c r="Q12411" t="s">
        <v>6636</v>
      </c>
      <c r="R12411" t="s">
        <v>6636</v>
      </c>
      <c r="S12411" s="12"/>
      <c r="T12411" s="13"/>
      <c r="U12411" t="s">
        <v>6629</v>
      </c>
    </row>
    <row r="12412" spans="1:21" x14ac:dyDescent="0.25">
      <c r="A12412" t="s">
        <v>6637</v>
      </c>
      <c r="B12412" s="12">
        <v>43048</v>
      </c>
      <c r="C12412" t="s">
        <v>16008</v>
      </c>
      <c r="D12412" s="11">
        <v>46213.481203703697</v>
      </c>
      <c r="E12412" t="s">
        <v>16009</v>
      </c>
      <c r="F12412" t="s">
        <v>6617</v>
      </c>
      <c r="G12412" t="s">
        <v>15919</v>
      </c>
      <c r="H12412" t="s">
        <v>6467</v>
      </c>
      <c r="I12412" t="s">
        <v>65</v>
      </c>
      <c r="J12412" t="s">
        <v>67</v>
      </c>
      <c r="K12412" t="s">
        <v>15935</v>
      </c>
      <c r="L12412" t="s">
        <v>15900</v>
      </c>
      <c r="M12412" t="s">
        <v>15936</v>
      </c>
      <c r="N12412" t="s">
        <v>6787</v>
      </c>
      <c r="O12412" t="s">
        <v>6810</v>
      </c>
      <c r="P12412">
        <v>2649000</v>
      </c>
      <c r="Q12412" t="s">
        <v>6636</v>
      </c>
      <c r="R12412" t="s">
        <v>6636</v>
      </c>
      <c r="S12412" s="12"/>
      <c r="T12412" s="13"/>
      <c r="U12412" t="s">
        <v>6629</v>
      </c>
    </row>
    <row r="12413" spans="1:21" x14ac:dyDescent="0.25">
      <c r="A12413" t="s">
        <v>6637</v>
      </c>
      <c r="B12413" s="12">
        <v>43048</v>
      </c>
      <c r="C12413" t="s">
        <v>16008</v>
      </c>
      <c r="D12413" s="11">
        <v>46213.481203703697</v>
      </c>
      <c r="E12413" t="s">
        <v>16009</v>
      </c>
      <c r="F12413" t="s">
        <v>6617</v>
      </c>
      <c r="G12413" t="s">
        <v>15920</v>
      </c>
      <c r="H12413" t="s">
        <v>6467</v>
      </c>
      <c r="I12413" t="s">
        <v>65</v>
      </c>
      <c r="J12413" t="s">
        <v>67</v>
      </c>
      <c r="K12413" t="s">
        <v>15935</v>
      </c>
      <c r="L12413" t="s">
        <v>15900</v>
      </c>
      <c r="M12413" t="s">
        <v>15936</v>
      </c>
      <c r="N12413" t="s">
        <v>6787</v>
      </c>
      <c r="O12413" t="s">
        <v>6810</v>
      </c>
      <c r="P12413">
        <v>2649000</v>
      </c>
      <c r="Q12413" t="s">
        <v>6636</v>
      </c>
      <c r="R12413" t="s">
        <v>6636</v>
      </c>
      <c r="S12413" s="12"/>
      <c r="T12413" s="13"/>
      <c r="U12413" t="s">
        <v>6629</v>
      </c>
    </row>
    <row r="12414" spans="1:21" x14ac:dyDescent="0.25">
      <c r="A12414" t="s">
        <v>6619</v>
      </c>
      <c r="B12414" s="12">
        <v>43048</v>
      </c>
      <c r="C12414" t="s">
        <v>16008</v>
      </c>
      <c r="D12414" s="11">
        <v>46213.573958333298</v>
      </c>
      <c r="E12414" t="s">
        <v>16009</v>
      </c>
      <c r="F12414" t="s">
        <v>6617</v>
      </c>
      <c r="G12414" t="s">
        <v>15916</v>
      </c>
      <c r="H12414" t="s">
        <v>6467</v>
      </c>
      <c r="I12414" t="s">
        <v>65</v>
      </c>
      <c r="J12414" t="s">
        <v>67</v>
      </c>
      <c r="K12414" t="s">
        <v>15935</v>
      </c>
      <c r="L12414" t="s">
        <v>15900</v>
      </c>
      <c r="M12414" t="s">
        <v>15936</v>
      </c>
      <c r="N12414" t="s">
        <v>6787</v>
      </c>
      <c r="O12414" t="s">
        <v>6810</v>
      </c>
      <c r="P12414">
        <v>2649000</v>
      </c>
      <c r="Q12414" t="s">
        <v>6636</v>
      </c>
      <c r="R12414" t="s">
        <v>6636</v>
      </c>
      <c r="S12414" s="12"/>
      <c r="T12414" s="13"/>
      <c r="U12414" t="s">
        <v>6629</v>
      </c>
    </row>
    <row r="12415" spans="1:21" x14ac:dyDescent="0.25">
      <c r="A12415" t="s">
        <v>6619</v>
      </c>
      <c r="B12415" s="12">
        <v>43048</v>
      </c>
      <c r="C12415" t="s">
        <v>16008</v>
      </c>
      <c r="D12415" s="11">
        <v>46213.573958333298</v>
      </c>
      <c r="E12415" t="s">
        <v>16009</v>
      </c>
      <c r="F12415" t="s">
        <v>6617</v>
      </c>
      <c r="G12415" t="s">
        <v>15919</v>
      </c>
      <c r="H12415" t="s">
        <v>6467</v>
      </c>
      <c r="I12415" t="s">
        <v>65</v>
      </c>
      <c r="J12415" t="s">
        <v>67</v>
      </c>
      <c r="K12415" t="s">
        <v>15935</v>
      </c>
      <c r="L12415" t="s">
        <v>15900</v>
      </c>
      <c r="M12415" t="s">
        <v>15936</v>
      </c>
      <c r="N12415" t="s">
        <v>6787</v>
      </c>
      <c r="O12415" t="s">
        <v>6810</v>
      </c>
      <c r="P12415">
        <v>2649000</v>
      </c>
      <c r="Q12415" t="s">
        <v>6636</v>
      </c>
      <c r="R12415" t="s">
        <v>6636</v>
      </c>
      <c r="S12415" s="12"/>
      <c r="T12415" s="13"/>
      <c r="U12415" t="s">
        <v>6629</v>
      </c>
    </row>
    <row r="12416" spans="1:21" x14ac:dyDescent="0.25">
      <c r="A12416" t="s">
        <v>6619</v>
      </c>
      <c r="B12416" s="12">
        <v>43048</v>
      </c>
      <c r="C12416" t="s">
        <v>16008</v>
      </c>
      <c r="D12416" s="11">
        <v>46213.573958333298</v>
      </c>
      <c r="E12416" t="s">
        <v>16009</v>
      </c>
      <c r="F12416" t="s">
        <v>6617</v>
      </c>
      <c r="G12416" t="s">
        <v>15920</v>
      </c>
      <c r="H12416" t="s">
        <v>6467</v>
      </c>
      <c r="I12416" t="s">
        <v>65</v>
      </c>
      <c r="J12416" t="s">
        <v>67</v>
      </c>
      <c r="K12416" t="s">
        <v>15935</v>
      </c>
      <c r="L12416" t="s">
        <v>15900</v>
      </c>
      <c r="M12416" t="s">
        <v>15936</v>
      </c>
      <c r="N12416" t="s">
        <v>6787</v>
      </c>
      <c r="O12416" t="s">
        <v>6810</v>
      </c>
      <c r="P12416">
        <v>2649000</v>
      </c>
      <c r="Q12416" t="s">
        <v>6636</v>
      </c>
      <c r="R12416" t="s">
        <v>6636</v>
      </c>
      <c r="S12416" s="12"/>
      <c r="T12416" s="13"/>
      <c r="U12416" t="s">
        <v>6629</v>
      </c>
    </row>
    <row r="12417" spans="1:21" x14ac:dyDescent="0.25">
      <c r="A12417" t="s">
        <v>6637</v>
      </c>
      <c r="B12417" s="12">
        <v>43065</v>
      </c>
      <c r="C12417" t="s">
        <v>16010</v>
      </c>
      <c r="D12417" s="11">
        <v>46213.681944444397</v>
      </c>
      <c r="E12417" t="s">
        <v>16011</v>
      </c>
      <c r="F12417" t="s">
        <v>6617</v>
      </c>
      <c r="G12417" t="s">
        <v>15990</v>
      </c>
      <c r="H12417" t="s">
        <v>6467</v>
      </c>
      <c r="I12417" t="s">
        <v>6636</v>
      </c>
      <c r="J12417" t="s">
        <v>6636</v>
      </c>
      <c r="K12417" t="s">
        <v>16012</v>
      </c>
      <c r="L12417" t="s">
        <v>15900</v>
      </c>
      <c r="M12417" t="s">
        <v>16013</v>
      </c>
      <c r="N12417" t="s">
        <v>8878</v>
      </c>
      <c r="O12417" t="s">
        <v>12481</v>
      </c>
      <c r="P12417">
        <v>3129000</v>
      </c>
      <c r="Q12417" t="s">
        <v>6636</v>
      </c>
      <c r="R12417" t="s">
        <v>6636</v>
      </c>
      <c r="S12417" s="12"/>
      <c r="T12417" s="13"/>
      <c r="U12417" t="s">
        <v>8241</v>
      </c>
    </row>
    <row r="12418" spans="1:21" x14ac:dyDescent="0.25">
      <c r="A12418" t="s">
        <v>6637</v>
      </c>
      <c r="B12418" s="12">
        <v>43065</v>
      </c>
      <c r="C12418" t="s">
        <v>16010</v>
      </c>
      <c r="D12418" s="11">
        <v>46213.681944444397</v>
      </c>
      <c r="E12418" t="s">
        <v>16011</v>
      </c>
      <c r="F12418" t="s">
        <v>6617</v>
      </c>
      <c r="G12418" t="s">
        <v>15898</v>
      </c>
      <c r="H12418" t="s">
        <v>6467</v>
      </c>
      <c r="I12418" t="s">
        <v>6636</v>
      </c>
      <c r="J12418" t="s">
        <v>6636</v>
      </c>
      <c r="K12418" t="s">
        <v>16012</v>
      </c>
      <c r="L12418" t="s">
        <v>15900</v>
      </c>
      <c r="M12418" t="s">
        <v>16013</v>
      </c>
      <c r="N12418" t="s">
        <v>8878</v>
      </c>
      <c r="O12418" t="s">
        <v>12481</v>
      </c>
      <c r="P12418">
        <v>3129000</v>
      </c>
      <c r="Q12418" t="s">
        <v>6636</v>
      </c>
      <c r="R12418" t="s">
        <v>6636</v>
      </c>
      <c r="S12418" s="12"/>
      <c r="T12418" s="13"/>
      <c r="U12418" t="s">
        <v>8241</v>
      </c>
    </row>
    <row r="12419" spans="1:21" x14ac:dyDescent="0.25">
      <c r="A12419" t="s">
        <v>6619</v>
      </c>
      <c r="B12419" s="12">
        <v>43065</v>
      </c>
      <c r="C12419" t="s">
        <v>16010</v>
      </c>
      <c r="D12419" s="11">
        <v>46213.8571296296</v>
      </c>
      <c r="E12419" t="s">
        <v>16011</v>
      </c>
      <c r="F12419" t="s">
        <v>6617</v>
      </c>
      <c r="G12419" t="s">
        <v>15990</v>
      </c>
      <c r="H12419" t="s">
        <v>6467</v>
      </c>
      <c r="I12419" t="s">
        <v>6636</v>
      </c>
      <c r="J12419" t="s">
        <v>6636</v>
      </c>
      <c r="K12419" t="s">
        <v>16012</v>
      </c>
      <c r="L12419" t="s">
        <v>15900</v>
      </c>
      <c r="M12419" t="s">
        <v>16013</v>
      </c>
      <c r="N12419" t="s">
        <v>8878</v>
      </c>
      <c r="O12419" t="s">
        <v>12481</v>
      </c>
      <c r="P12419">
        <v>3129000</v>
      </c>
      <c r="Q12419" t="s">
        <v>6636</v>
      </c>
      <c r="R12419" t="s">
        <v>6636</v>
      </c>
      <c r="S12419" s="12"/>
      <c r="T12419" s="13"/>
      <c r="U12419" t="s">
        <v>8241</v>
      </c>
    </row>
    <row r="12420" spans="1:21" x14ac:dyDescent="0.25">
      <c r="A12420" t="s">
        <v>6619</v>
      </c>
      <c r="B12420" s="12">
        <v>43065</v>
      </c>
      <c r="C12420" t="s">
        <v>16010</v>
      </c>
      <c r="D12420" s="11">
        <v>46213.8571296296</v>
      </c>
      <c r="E12420" t="s">
        <v>16011</v>
      </c>
      <c r="F12420" t="s">
        <v>6617</v>
      </c>
      <c r="G12420" t="s">
        <v>15898</v>
      </c>
      <c r="H12420" t="s">
        <v>6467</v>
      </c>
      <c r="I12420" t="s">
        <v>6636</v>
      </c>
      <c r="J12420" t="s">
        <v>6636</v>
      </c>
      <c r="K12420" t="s">
        <v>16012</v>
      </c>
      <c r="L12420" t="s">
        <v>15900</v>
      </c>
      <c r="M12420" t="s">
        <v>16013</v>
      </c>
      <c r="N12420" t="s">
        <v>8878</v>
      </c>
      <c r="O12420" t="s">
        <v>12481</v>
      </c>
      <c r="P12420">
        <v>3129000</v>
      </c>
      <c r="Q12420" t="s">
        <v>6636</v>
      </c>
      <c r="R12420" t="s">
        <v>6636</v>
      </c>
      <c r="S12420" s="12"/>
      <c r="T12420" s="13"/>
      <c r="U12420" t="s">
        <v>8241</v>
      </c>
    </row>
    <row r="12421" spans="1:21" x14ac:dyDescent="0.25">
      <c r="A12421" t="s">
        <v>6619</v>
      </c>
      <c r="B12421" s="12">
        <v>43072</v>
      </c>
      <c r="C12421" t="s">
        <v>15860</v>
      </c>
      <c r="D12421" s="11">
        <v>46214.447534722203</v>
      </c>
      <c r="E12421" t="s">
        <v>15861</v>
      </c>
      <c r="F12421" t="s">
        <v>6617</v>
      </c>
      <c r="G12421" t="s">
        <v>15916</v>
      </c>
      <c r="H12421" t="s">
        <v>6467</v>
      </c>
      <c r="I12421" t="s">
        <v>65</v>
      </c>
      <c r="J12421" t="s">
        <v>57</v>
      </c>
      <c r="K12421" t="s">
        <v>16006</v>
      </c>
      <c r="L12421" t="s">
        <v>15900</v>
      </c>
      <c r="M12421" t="s">
        <v>16007</v>
      </c>
      <c r="N12421" t="s">
        <v>6787</v>
      </c>
      <c r="O12421" t="s">
        <v>6798</v>
      </c>
      <c r="P12421">
        <v>2349000</v>
      </c>
      <c r="Q12421" t="s">
        <v>6636</v>
      </c>
      <c r="R12421" t="s">
        <v>6636</v>
      </c>
      <c r="S12421" s="12"/>
      <c r="T12421" s="13"/>
      <c r="U12421" t="s">
        <v>11489</v>
      </c>
    </row>
    <row r="12422" spans="1:21" x14ac:dyDescent="0.25">
      <c r="A12422" t="s">
        <v>6619</v>
      </c>
      <c r="B12422" s="12">
        <v>43072</v>
      </c>
      <c r="C12422" t="s">
        <v>15860</v>
      </c>
      <c r="D12422" s="11">
        <v>46214.447534722203</v>
      </c>
      <c r="E12422" t="s">
        <v>15861</v>
      </c>
      <c r="F12422" t="s">
        <v>6617</v>
      </c>
      <c r="G12422" t="s">
        <v>15919</v>
      </c>
      <c r="H12422" t="s">
        <v>6467</v>
      </c>
      <c r="I12422" t="s">
        <v>65</v>
      </c>
      <c r="J12422" t="s">
        <v>57</v>
      </c>
      <c r="K12422" t="s">
        <v>16006</v>
      </c>
      <c r="L12422" t="s">
        <v>15900</v>
      </c>
      <c r="M12422" t="s">
        <v>16007</v>
      </c>
      <c r="N12422" t="s">
        <v>6787</v>
      </c>
      <c r="O12422" t="s">
        <v>6798</v>
      </c>
      <c r="P12422">
        <v>2349000</v>
      </c>
      <c r="Q12422" t="s">
        <v>6636</v>
      </c>
      <c r="R12422" t="s">
        <v>6636</v>
      </c>
      <c r="S12422" s="12"/>
      <c r="T12422" s="13"/>
      <c r="U12422" t="s">
        <v>11489</v>
      </c>
    </row>
    <row r="12423" spans="1:21" x14ac:dyDescent="0.25">
      <c r="A12423" t="s">
        <v>6619</v>
      </c>
      <c r="B12423" s="12">
        <v>43072</v>
      </c>
      <c r="C12423" t="s">
        <v>15860</v>
      </c>
      <c r="D12423" s="11">
        <v>46214.447534722203</v>
      </c>
      <c r="E12423" t="s">
        <v>15861</v>
      </c>
      <c r="F12423" t="s">
        <v>6617</v>
      </c>
      <c r="G12423" t="s">
        <v>15920</v>
      </c>
      <c r="H12423" t="s">
        <v>6467</v>
      </c>
      <c r="I12423" t="s">
        <v>65</v>
      </c>
      <c r="J12423" t="s">
        <v>57</v>
      </c>
      <c r="K12423" t="s">
        <v>16006</v>
      </c>
      <c r="L12423" t="s">
        <v>15900</v>
      </c>
      <c r="M12423" t="s">
        <v>16007</v>
      </c>
      <c r="N12423" t="s">
        <v>6787</v>
      </c>
      <c r="O12423" t="s">
        <v>6798</v>
      </c>
      <c r="P12423">
        <v>2349000</v>
      </c>
      <c r="Q12423" t="s">
        <v>6636</v>
      </c>
      <c r="R12423" t="s">
        <v>6636</v>
      </c>
      <c r="S12423" s="12"/>
      <c r="T12423" s="13"/>
      <c r="U12423" t="s">
        <v>11489</v>
      </c>
    </row>
    <row r="12424" spans="1:21" x14ac:dyDescent="0.25">
      <c r="A12424" t="s">
        <v>6637</v>
      </c>
      <c r="B12424" s="12">
        <v>43105</v>
      </c>
      <c r="C12424" t="s">
        <v>15033</v>
      </c>
      <c r="D12424" s="11">
        <v>46214.520486111098</v>
      </c>
      <c r="E12424" t="s">
        <v>15034</v>
      </c>
      <c r="F12424" t="s">
        <v>6617</v>
      </c>
      <c r="G12424" t="s">
        <v>15916</v>
      </c>
      <c r="H12424" t="s">
        <v>6467</v>
      </c>
      <c r="I12424" t="s">
        <v>6636</v>
      </c>
      <c r="J12424" t="s">
        <v>6636</v>
      </c>
      <c r="K12424" t="s">
        <v>16014</v>
      </c>
      <c r="L12424" t="s">
        <v>15900</v>
      </c>
      <c r="M12424" t="s">
        <v>16015</v>
      </c>
      <c r="N12424" t="s">
        <v>6787</v>
      </c>
      <c r="O12424" t="s">
        <v>6810</v>
      </c>
      <c r="P12424">
        <v>2649000</v>
      </c>
      <c r="Q12424" t="s">
        <v>6636</v>
      </c>
      <c r="R12424" t="s">
        <v>6636</v>
      </c>
      <c r="S12424" s="12"/>
      <c r="T12424" s="13"/>
      <c r="U12424" t="s">
        <v>6629</v>
      </c>
    </row>
    <row r="12425" spans="1:21" x14ac:dyDescent="0.25">
      <c r="A12425" t="s">
        <v>6637</v>
      </c>
      <c r="B12425" s="12">
        <v>43105</v>
      </c>
      <c r="C12425" t="s">
        <v>15033</v>
      </c>
      <c r="D12425" s="11">
        <v>46214.520486111098</v>
      </c>
      <c r="E12425" t="s">
        <v>15034</v>
      </c>
      <c r="F12425" t="s">
        <v>6617</v>
      </c>
      <c r="G12425" t="s">
        <v>15919</v>
      </c>
      <c r="H12425" t="s">
        <v>6467</v>
      </c>
      <c r="I12425" t="s">
        <v>6636</v>
      </c>
      <c r="J12425" t="s">
        <v>6636</v>
      </c>
      <c r="K12425" t="s">
        <v>16014</v>
      </c>
      <c r="L12425" t="s">
        <v>15900</v>
      </c>
      <c r="M12425" t="s">
        <v>16015</v>
      </c>
      <c r="N12425" t="s">
        <v>6787</v>
      </c>
      <c r="O12425" t="s">
        <v>6810</v>
      </c>
      <c r="P12425">
        <v>2649000</v>
      </c>
      <c r="Q12425" t="s">
        <v>6636</v>
      </c>
      <c r="R12425" t="s">
        <v>6636</v>
      </c>
      <c r="S12425" s="12"/>
      <c r="T12425" s="13"/>
      <c r="U12425" t="s">
        <v>6629</v>
      </c>
    </row>
    <row r="12426" spans="1:21" x14ac:dyDescent="0.25">
      <c r="A12426" t="s">
        <v>6637</v>
      </c>
      <c r="B12426" s="12">
        <v>43105</v>
      </c>
      <c r="C12426" t="s">
        <v>15033</v>
      </c>
      <c r="D12426" s="11">
        <v>46214.520486111098</v>
      </c>
      <c r="E12426" t="s">
        <v>15034</v>
      </c>
      <c r="F12426" t="s">
        <v>6617</v>
      </c>
      <c r="G12426" t="s">
        <v>15920</v>
      </c>
      <c r="H12426" t="s">
        <v>6467</v>
      </c>
      <c r="I12426" t="s">
        <v>6636</v>
      </c>
      <c r="J12426" t="s">
        <v>6636</v>
      </c>
      <c r="K12426" t="s">
        <v>16014</v>
      </c>
      <c r="L12426" t="s">
        <v>15900</v>
      </c>
      <c r="M12426" t="s">
        <v>16015</v>
      </c>
      <c r="N12426" t="s">
        <v>6787</v>
      </c>
      <c r="O12426" t="s">
        <v>6810</v>
      </c>
      <c r="P12426">
        <v>2649000</v>
      </c>
      <c r="Q12426" t="s">
        <v>6636</v>
      </c>
      <c r="R12426" t="s">
        <v>6636</v>
      </c>
      <c r="S12426" s="12"/>
      <c r="T12426" s="13"/>
      <c r="U12426" t="s">
        <v>6629</v>
      </c>
    </row>
    <row r="12427" spans="1:21" x14ac:dyDescent="0.25">
      <c r="A12427" t="s">
        <v>6637</v>
      </c>
      <c r="B12427" s="12">
        <v>43082</v>
      </c>
      <c r="C12427" t="s">
        <v>16016</v>
      </c>
      <c r="D12427" s="11">
        <v>46214.527893518498</v>
      </c>
      <c r="E12427" t="s">
        <v>16017</v>
      </c>
      <c r="F12427" t="s">
        <v>6617</v>
      </c>
      <c r="G12427" t="s">
        <v>15990</v>
      </c>
      <c r="H12427" t="s">
        <v>6467</v>
      </c>
      <c r="I12427" t="s">
        <v>65</v>
      </c>
      <c r="J12427" t="s">
        <v>9067</v>
      </c>
      <c r="K12427" t="s">
        <v>16018</v>
      </c>
      <c r="L12427" t="s">
        <v>15900</v>
      </c>
      <c r="M12427" t="s">
        <v>16019</v>
      </c>
      <c r="N12427" t="s">
        <v>8878</v>
      </c>
      <c r="O12427" t="s">
        <v>12481</v>
      </c>
      <c r="P12427">
        <v>3340000</v>
      </c>
      <c r="Q12427" t="s">
        <v>6636</v>
      </c>
      <c r="R12427" t="s">
        <v>6636</v>
      </c>
      <c r="S12427" s="12"/>
      <c r="T12427" s="13"/>
      <c r="U12427" t="s">
        <v>6629</v>
      </c>
    </row>
    <row r="12428" spans="1:21" x14ac:dyDescent="0.25">
      <c r="A12428" t="s">
        <v>6637</v>
      </c>
      <c r="B12428" s="12">
        <v>43082</v>
      </c>
      <c r="C12428" t="s">
        <v>16016</v>
      </c>
      <c r="D12428" s="11">
        <v>46214.527893518498</v>
      </c>
      <c r="E12428" t="s">
        <v>16017</v>
      </c>
      <c r="F12428" t="s">
        <v>6617</v>
      </c>
      <c r="G12428" t="s">
        <v>15898</v>
      </c>
      <c r="H12428" t="s">
        <v>6467</v>
      </c>
      <c r="I12428" t="s">
        <v>65</v>
      </c>
      <c r="J12428" t="s">
        <v>9067</v>
      </c>
      <c r="K12428" t="s">
        <v>16018</v>
      </c>
      <c r="L12428" t="s">
        <v>15900</v>
      </c>
      <c r="M12428" t="s">
        <v>16019</v>
      </c>
      <c r="N12428" t="s">
        <v>8878</v>
      </c>
      <c r="O12428" t="s">
        <v>12481</v>
      </c>
      <c r="P12428">
        <v>3340000</v>
      </c>
      <c r="Q12428" t="s">
        <v>6636</v>
      </c>
      <c r="R12428" t="s">
        <v>6636</v>
      </c>
      <c r="S12428" s="12"/>
      <c r="T12428" s="13"/>
      <c r="U12428" t="s">
        <v>6629</v>
      </c>
    </row>
    <row r="12429" spans="1:21" x14ac:dyDescent="0.25">
      <c r="A12429" t="s">
        <v>6619</v>
      </c>
      <c r="B12429" s="12">
        <v>43082</v>
      </c>
      <c r="C12429" t="s">
        <v>16016</v>
      </c>
      <c r="D12429" s="11">
        <v>46214.549027777801</v>
      </c>
      <c r="E12429" t="s">
        <v>16017</v>
      </c>
      <c r="F12429" t="s">
        <v>6617</v>
      </c>
      <c r="G12429" t="s">
        <v>15990</v>
      </c>
      <c r="H12429" t="s">
        <v>6467</v>
      </c>
      <c r="I12429" t="s">
        <v>65</v>
      </c>
      <c r="J12429" t="s">
        <v>9067</v>
      </c>
      <c r="K12429" t="s">
        <v>16018</v>
      </c>
      <c r="L12429" t="s">
        <v>15900</v>
      </c>
      <c r="M12429" t="s">
        <v>16019</v>
      </c>
      <c r="N12429" t="s">
        <v>8878</v>
      </c>
      <c r="O12429" t="s">
        <v>12481</v>
      </c>
      <c r="P12429">
        <v>3340000</v>
      </c>
      <c r="Q12429" t="s">
        <v>6636</v>
      </c>
      <c r="R12429" t="s">
        <v>6636</v>
      </c>
      <c r="S12429" s="12"/>
      <c r="T12429" s="13"/>
      <c r="U12429" t="s">
        <v>6629</v>
      </c>
    </row>
    <row r="12430" spans="1:21" x14ac:dyDescent="0.25">
      <c r="A12430" t="s">
        <v>6619</v>
      </c>
      <c r="B12430" s="12">
        <v>43082</v>
      </c>
      <c r="C12430" t="s">
        <v>16016</v>
      </c>
      <c r="D12430" s="11">
        <v>46214.549027777801</v>
      </c>
      <c r="E12430" t="s">
        <v>16017</v>
      </c>
      <c r="F12430" t="s">
        <v>6617</v>
      </c>
      <c r="G12430" t="s">
        <v>15898</v>
      </c>
      <c r="H12430" t="s">
        <v>6467</v>
      </c>
      <c r="I12430" t="s">
        <v>65</v>
      </c>
      <c r="J12430" t="s">
        <v>9067</v>
      </c>
      <c r="K12430" t="s">
        <v>16018</v>
      </c>
      <c r="L12430" t="s">
        <v>15900</v>
      </c>
      <c r="M12430" t="s">
        <v>16019</v>
      </c>
      <c r="N12430" t="s">
        <v>8878</v>
      </c>
      <c r="O12430" t="s">
        <v>12481</v>
      </c>
      <c r="P12430">
        <v>3340000</v>
      </c>
      <c r="Q12430" t="s">
        <v>6636</v>
      </c>
      <c r="R12430" t="s">
        <v>6636</v>
      </c>
      <c r="S12430" s="12"/>
      <c r="T12430" s="13"/>
      <c r="U12430" t="s">
        <v>6629</v>
      </c>
    </row>
    <row r="12431" spans="1:21" x14ac:dyDescent="0.25">
      <c r="A12431" t="s">
        <v>6619</v>
      </c>
      <c r="B12431" s="12">
        <v>43105</v>
      </c>
      <c r="C12431" t="s">
        <v>15033</v>
      </c>
      <c r="D12431" s="11">
        <v>46214.7601041667</v>
      </c>
      <c r="E12431" t="s">
        <v>15034</v>
      </c>
      <c r="F12431" t="s">
        <v>6617</v>
      </c>
      <c r="G12431" t="s">
        <v>15916</v>
      </c>
      <c r="H12431" t="s">
        <v>6467</v>
      </c>
      <c r="I12431" t="s">
        <v>6636</v>
      </c>
      <c r="J12431" t="s">
        <v>6636</v>
      </c>
      <c r="K12431" t="s">
        <v>16014</v>
      </c>
      <c r="L12431" t="s">
        <v>15900</v>
      </c>
      <c r="M12431" t="s">
        <v>16015</v>
      </c>
      <c r="N12431" t="s">
        <v>6787</v>
      </c>
      <c r="O12431" t="s">
        <v>6810</v>
      </c>
      <c r="P12431">
        <v>2649000</v>
      </c>
      <c r="Q12431" t="s">
        <v>6636</v>
      </c>
      <c r="R12431" t="s">
        <v>6636</v>
      </c>
      <c r="S12431" s="12"/>
      <c r="T12431" s="13"/>
      <c r="U12431" t="s">
        <v>6629</v>
      </c>
    </row>
    <row r="12432" spans="1:21" x14ac:dyDescent="0.25">
      <c r="A12432" t="s">
        <v>6619</v>
      </c>
      <c r="B12432" s="12">
        <v>43105</v>
      </c>
      <c r="C12432" t="s">
        <v>15033</v>
      </c>
      <c r="D12432" s="11">
        <v>46214.7601041667</v>
      </c>
      <c r="E12432" t="s">
        <v>15034</v>
      </c>
      <c r="F12432" t="s">
        <v>6617</v>
      </c>
      <c r="G12432" t="s">
        <v>15919</v>
      </c>
      <c r="H12432" t="s">
        <v>6467</v>
      </c>
      <c r="I12432" t="s">
        <v>6636</v>
      </c>
      <c r="J12432" t="s">
        <v>6636</v>
      </c>
      <c r="K12432" t="s">
        <v>16014</v>
      </c>
      <c r="L12432" t="s">
        <v>15900</v>
      </c>
      <c r="M12432" t="s">
        <v>16015</v>
      </c>
      <c r="N12432" t="s">
        <v>6787</v>
      </c>
      <c r="O12432" t="s">
        <v>6810</v>
      </c>
      <c r="P12432">
        <v>2649000</v>
      </c>
      <c r="Q12432" t="s">
        <v>6636</v>
      </c>
      <c r="R12432" t="s">
        <v>6636</v>
      </c>
      <c r="S12432" s="12"/>
      <c r="T12432" s="13"/>
      <c r="U12432" t="s">
        <v>6629</v>
      </c>
    </row>
    <row r="12433" spans="1:21" x14ac:dyDescent="0.25">
      <c r="A12433" t="s">
        <v>6619</v>
      </c>
      <c r="B12433" s="12">
        <v>43105</v>
      </c>
      <c r="C12433" t="s">
        <v>15033</v>
      </c>
      <c r="D12433" s="11">
        <v>46214.7601041667</v>
      </c>
      <c r="E12433" t="s">
        <v>15034</v>
      </c>
      <c r="F12433" t="s">
        <v>6617</v>
      </c>
      <c r="G12433" t="s">
        <v>15920</v>
      </c>
      <c r="H12433" t="s">
        <v>6467</v>
      </c>
      <c r="I12433" t="s">
        <v>6636</v>
      </c>
      <c r="J12433" t="s">
        <v>6636</v>
      </c>
      <c r="K12433" t="s">
        <v>16014</v>
      </c>
      <c r="L12433" t="s">
        <v>15900</v>
      </c>
      <c r="M12433" t="s">
        <v>16015</v>
      </c>
      <c r="N12433" t="s">
        <v>6787</v>
      </c>
      <c r="O12433" t="s">
        <v>6810</v>
      </c>
      <c r="P12433">
        <v>2649000</v>
      </c>
      <c r="Q12433" t="s">
        <v>6636</v>
      </c>
      <c r="R12433" t="s">
        <v>6636</v>
      </c>
      <c r="S12433" s="12"/>
      <c r="T12433" s="13"/>
      <c r="U12433" t="s">
        <v>6629</v>
      </c>
    </row>
    <row r="12434" spans="1:21" x14ac:dyDescent="0.25">
      <c r="A12434" t="s">
        <v>6637</v>
      </c>
      <c r="B12434" s="12">
        <v>129372</v>
      </c>
      <c r="C12434" t="s">
        <v>16020</v>
      </c>
      <c r="D12434" s="11">
        <v>46214.889699074098</v>
      </c>
      <c r="E12434" t="s">
        <v>16021</v>
      </c>
      <c r="F12434" t="s">
        <v>6617</v>
      </c>
      <c r="G12434" t="s">
        <v>7027</v>
      </c>
      <c r="H12434" t="s">
        <v>6467</v>
      </c>
      <c r="I12434" t="s">
        <v>65</v>
      </c>
      <c r="J12434" t="s">
        <v>636</v>
      </c>
      <c r="K12434" t="s">
        <v>15912</v>
      </c>
      <c r="L12434" t="s">
        <v>15900</v>
      </c>
      <c r="M12434" t="s">
        <v>15913</v>
      </c>
      <c r="N12434" t="s">
        <v>6761</v>
      </c>
      <c r="O12434" t="s">
        <v>6771</v>
      </c>
      <c r="P12434">
        <v>7092000</v>
      </c>
      <c r="Q12434" t="s">
        <v>6636</v>
      </c>
      <c r="R12434" t="s">
        <v>6636</v>
      </c>
      <c r="S12434" s="12"/>
      <c r="T12434" s="13"/>
      <c r="U12434" t="s">
        <v>6629</v>
      </c>
    </row>
    <row r="12435" spans="1:21" x14ac:dyDescent="0.25">
      <c r="A12435" t="s">
        <v>6637</v>
      </c>
      <c r="B12435" s="12">
        <v>43124</v>
      </c>
      <c r="C12435" t="s">
        <v>16020</v>
      </c>
      <c r="D12435" s="11">
        <v>46214.889699074098</v>
      </c>
      <c r="E12435" t="s">
        <v>16021</v>
      </c>
      <c r="F12435" t="s">
        <v>6617</v>
      </c>
      <c r="G12435" t="s">
        <v>15953</v>
      </c>
      <c r="H12435" t="s">
        <v>6467</v>
      </c>
      <c r="I12435" t="s">
        <v>65</v>
      </c>
      <c r="J12435" t="s">
        <v>636</v>
      </c>
      <c r="K12435" t="s">
        <v>15912</v>
      </c>
      <c r="L12435" t="s">
        <v>15900</v>
      </c>
      <c r="M12435" t="s">
        <v>15913</v>
      </c>
      <c r="N12435" t="s">
        <v>6761</v>
      </c>
      <c r="O12435" t="s">
        <v>6771</v>
      </c>
      <c r="P12435">
        <v>2364000</v>
      </c>
      <c r="Q12435" t="s">
        <v>6636</v>
      </c>
      <c r="R12435" t="s">
        <v>6636</v>
      </c>
      <c r="S12435" s="12"/>
      <c r="T12435" s="13"/>
      <c r="U12435" t="s">
        <v>6629</v>
      </c>
    </row>
    <row r="12436" spans="1:21" x14ac:dyDescent="0.25">
      <c r="A12436" t="s">
        <v>6637</v>
      </c>
      <c r="B12436" s="12">
        <v>43124</v>
      </c>
      <c r="C12436" t="s">
        <v>16020</v>
      </c>
      <c r="D12436" s="11">
        <v>46214.889699074098</v>
      </c>
      <c r="E12436" t="s">
        <v>16021</v>
      </c>
      <c r="F12436" t="s">
        <v>6617</v>
      </c>
      <c r="G12436" t="s">
        <v>15898</v>
      </c>
      <c r="H12436" t="s">
        <v>6467</v>
      </c>
      <c r="I12436" t="s">
        <v>65</v>
      </c>
      <c r="J12436" t="s">
        <v>636</v>
      </c>
      <c r="K12436" t="s">
        <v>15912</v>
      </c>
      <c r="L12436" t="s">
        <v>15900</v>
      </c>
      <c r="M12436" t="s">
        <v>15913</v>
      </c>
      <c r="N12436" t="s">
        <v>6761</v>
      </c>
      <c r="O12436" t="s">
        <v>6771</v>
      </c>
      <c r="P12436">
        <v>2364000</v>
      </c>
      <c r="Q12436" t="s">
        <v>6636</v>
      </c>
      <c r="R12436" t="s">
        <v>6636</v>
      </c>
      <c r="S12436" s="12"/>
      <c r="T12436" s="13"/>
      <c r="U12436" t="s">
        <v>6629</v>
      </c>
    </row>
    <row r="12437" spans="1:21" x14ac:dyDescent="0.25">
      <c r="A12437" t="s">
        <v>6619</v>
      </c>
      <c r="B12437" s="12">
        <v>129372</v>
      </c>
      <c r="C12437" t="s">
        <v>16020</v>
      </c>
      <c r="D12437" s="11">
        <v>46215.5476388889</v>
      </c>
      <c r="E12437" t="s">
        <v>16021</v>
      </c>
      <c r="F12437" t="s">
        <v>6617</v>
      </c>
      <c r="G12437" t="s">
        <v>7027</v>
      </c>
      <c r="H12437" t="s">
        <v>6467</v>
      </c>
      <c r="I12437" t="s">
        <v>65</v>
      </c>
      <c r="J12437" t="s">
        <v>636</v>
      </c>
      <c r="K12437" t="s">
        <v>15912</v>
      </c>
      <c r="L12437" t="s">
        <v>15900</v>
      </c>
      <c r="M12437" t="s">
        <v>15913</v>
      </c>
      <c r="N12437" t="s">
        <v>6761</v>
      </c>
      <c r="O12437" t="s">
        <v>6771</v>
      </c>
      <c r="P12437">
        <v>7092000</v>
      </c>
      <c r="Q12437" t="s">
        <v>6636</v>
      </c>
      <c r="R12437" t="s">
        <v>6636</v>
      </c>
      <c r="S12437" s="12"/>
      <c r="T12437" s="13"/>
      <c r="U12437" t="s">
        <v>6629</v>
      </c>
    </row>
    <row r="12438" spans="1:21" x14ac:dyDescent="0.25">
      <c r="A12438" t="s">
        <v>6619</v>
      </c>
      <c r="B12438" s="12">
        <v>43124</v>
      </c>
      <c r="C12438" t="s">
        <v>16020</v>
      </c>
      <c r="D12438" s="11">
        <v>46215.5476388889</v>
      </c>
      <c r="E12438" t="s">
        <v>16021</v>
      </c>
      <c r="F12438" t="s">
        <v>6617</v>
      </c>
      <c r="G12438" t="s">
        <v>15953</v>
      </c>
      <c r="H12438" t="s">
        <v>6467</v>
      </c>
      <c r="I12438" t="s">
        <v>65</v>
      </c>
      <c r="J12438" t="s">
        <v>636</v>
      </c>
      <c r="K12438" t="s">
        <v>15912</v>
      </c>
      <c r="L12438" t="s">
        <v>15900</v>
      </c>
      <c r="M12438" t="s">
        <v>15913</v>
      </c>
      <c r="N12438" t="s">
        <v>6761</v>
      </c>
      <c r="O12438" t="s">
        <v>6771</v>
      </c>
      <c r="P12438">
        <v>2364000</v>
      </c>
      <c r="Q12438" t="s">
        <v>6636</v>
      </c>
      <c r="R12438" t="s">
        <v>6636</v>
      </c>
      <c r="S12438" s="12"/>
      <c r="T12438" s="13"/>
      <c r="U12438" t="s">
        <v>6629</v>
      </c>
    </row>
    <row r="12439" spans="1:21" x14ac:dyDescent="0.25">
      <c r="A12439" t="s">
        <v>6619</v>
      </c>
      <c r="B12439" s="12">
        <v>43124</v>
      </c>
      <c r="C12439" t="s">
        <v>16020</v>
      </c>
      <c r="D12439" s="11">
        <v>46215.5476388889</v>
      </c>
      <c r="E12439" t="s">
        <v>16021</v>
      </c>
      <c r="F12439" t="s">
        <v>6617</v>
      </c>
      <c r="G12439" t="s">
        <v>15898</v>
      </c>
      <c r="H12439" t="s">
        <v>6467</v>
      </c>
      <c r="I12439" t="s">
        <v>65</v>
      </c>
      <c r="J12439" t="s">
        <v>636</v>
      </c>
      <c r="K12439" t="s">
        <v>15912</v>
      </c>
      <c r="L12439" t="s">
        <v>15900</v>
      </c>
      <c r="M12439" t="s">
        <v>15913</v>
      </c>
      <c r="N12439" t="s">
        <v>6761</v>
      </c>
      <c r="O12439" t="s">
        <v>6771</v>
      </c>
      <c r="P12439">
        <v>2364000</v>
      </c>
      <c r="Q12439" t="s">
        <v>6636</v>
      </c>
      <c r="R12439" t="s">
        <v>6636</v>
      </c>
      <c r="S12439" s="12"/>
      <c r="T12439" s="13"/>
      <c r="U12439" t="s">
        <v>6629</v>
      </c>
    </row>
    <row r="12440" spans="1:21" x14ac:dyDescent="0.25">
      <c r="A12440" t="s">
        <v>6637</v>
      </c>
      <c r="B12440" s="12">
        <v>43141</v>
      </c>
      <c r="C12440" t="s">
        <v>16022</v>
      </c>
      <c r="D12440" s="11">
        <v>46215.667824074102</v>
      </c>
      <c r="E12440" t="s">
        <v>16023</v>
      </c>
      <c r="F12440" t="s">
        <v>6617</v>
      </c>
      <c r="G12440" t="s">
        <v>15916</v>
      </c>
      <c r="H12440" t="s">
        <v>6467</v>
      </c>
      <c r="I12440" t="s">
        <v>65</v>
      </c>
      <c r="J12440" t="s">
        <v>636</v>
      </c>
      <c r="K12440" t="s">
        <v>15935</v>
      </c>
      <c r="L12440" t="s">
        <v>15900</v>
      </c>
      <c r="M12440" t="s">
        <v>15936</v>
      </c>
      <c r="N12440" t="s">
        <v>6787</v>
      </c>
      <c r="O12440" t="s">
        <v>6810</v>
      </c>
      <c r="P12440">
        <v>2649000</v>
      </c>
      <c r="Q12440" t="s">
        <v>6636</v>
      </c>
      <c r="R12440" t="s">
        <v>6636</v>
      </c>
      <c r="S12440" s="12"/>
      <c r="T12440" s="13"/>
      <c r="U12440" t="s">
        <v>8205</v>
      </c>
    </row>
    <row r="12441" spans="1:21" x14ac:dyDescent="0.25">
      <c r="A12441" t="s">
        <v>6637</v>
      </c>
      <c r="B12441" s="12">
        <v>43141</v>
      </c>
      <c r="C12441" t="s">
        <v>16022</v>
      </c>
      <c r="D12441" s="11">
        <v>46215.667824074102</v>
      </c>
      <c r="E12441" t="s">
        <v>16023</v>
      </c>
      <c r="F12441" t="s">
        <v>6617</v>
      </c>
      <c r="G12441" t="s">
        <v>15919</v>
      </c>
      <c r="H12441" t="s">
        <v>6467</v>
      </c>
      <c r="I12441" t="s">
        <v>65</v>
      </c>
      <c r="J12441" t="s">
        <v>636</v>
      </c>
      <c r="K12441" t="s">
        <v>15935</v>
      </c>
      <c r="L12441" t="s">
        <v>15900</v>
      </c>
      <c r="M12441" t="s">
        <v>15936</v>
      </c>
      <c r="N12441" t="s">
        <v>6787</v>
      </c>
      <c r="O12441" t="s">
        <v>6810</v>
      </c>
      <c r="P12441">
        <v>2649000</v>
      </c>
      <c r="Q12441" t="s">
        <v>6636</v>
      </c>
      <c r="R12441" t="s">
        <v>6636</v>
      </c>
      <c r="S12441" s="12"/>
      <c r="T12441" s="13"/>
      <c r="U12441" t="s">
        <v>8205</v>
      </c>
    </row>
    <row r="12442" spans="1:21" x14ac:dyDescent="0.25">
      <c r="A12442" t="s">
        <v>6637</v>
      </c>
      <c r="B12442" s="12">
        <v>43141</v>
      </c>
      <c r="C12442" t="s">
        <v>16022</v>
      </c>
      <c r="D12442" s="11">
        <v>46215.667824074102</v>
      </c>
      <c r="E12442" t="s">
        <v>16023</v>
      </c>
      <c r="F12442" t="s">
        <v>6617</v>
      </c>
      <c r="G12442" t="s">
        <v>15920</v>
      </c>
      <c r="H12442" t="s">
        <v>6467</v>
      </c>
      <c r="I12442" t="s">
        <v>65</v>
      </c>
      <c r="J12442" t="s">
        <v>636</v>
      </c>
      <c r="K12442" t="s">
        <v>15935</v>
      </c>
      <c r="L12442" t="s">
        <v>15900</v>
      </c>
      <c r="M12442" t="s">
        <v>15936</v>
      </c>
      <c r="N12442" t="s">
        <v>6787</v>
      </c>
      <c r="O12442" t="s">
        <v>6810</v>
      </c>
      <c r="P12442">
        <v>2649000</v>
      </c>
      <c r="Q12442" t="s">
        <v>6636</v>
      </c>
      <c r="R12442" t="s">
        <v>6636</v>
      </c>
      <c r="S12442" s="12"/>
      <c r="T12442" s="13"/>
      <c r="U12442" t="s">
        <v>8205</v>
      </c>
    </row>
    <row r="12443" spans="1:21" x14ac:dyDescent="0.25">
      <c r="A12443" t="s">
        <v>6619</v>
      </c>
      <c r="B12443" s="12">
        <v>43141</v>
      </c>
      <c r="C12443" t="s">
        <v>16022</v>
      </c>
      <c r="D12443" s="11">
        <v>46215.706608796303</v>
      </c>
      <c r="E12443" t="s">
        <v>16023</v>
      </c>
      <c r="F12443" t="s">
        <v>6617</v>
      </c>
      <c r="G12443" t="s">
        <v>15916</v>
      </c>
      <c r="H12443" t="s">
        <v>6467</v>
      </c>
      <c r="I12443" t="s">
        <v>65</v>
      </c>
      <c r="J12443" t="s">
        <v>636</v>
      </c>
      <c r="K12443" t="s">
        <v>15935</v>
      </c>
      <c r="L12443" t="s">
        <v>15900</v>
      </c>
      <c r="M12443" t="s">
        <v>15936</v>
      </c>
      <c r="N12443" t="s">
        <v>6787</v>
      </c>
      <c r="O12443" t="s">
        <v>6810</v>
      </c>
      <c r="P12443">
        <v>2649000</v>
      </c>
      <c r="Q12443" t="s">
        <v>6636</v>
      </c>
      <c r="R12443" t="s">
        <v>6636</v>
      </c>
      <c r="S12443" s="12"/>
      <c r="T12443" s="13"/>
      <c r="U12443" t="s">
        <v>8205</v>
      </c>
    </row>
    <row r="12444" spans="1:21" x14ac:dyDescent="0.25">
      <c r="A12444" t="s">
        <v>6619</v>
      </c>
      <c r="B12444" s="12">
        <v>43141</v>
      </c>
      <c r="C12444" t="s">
        <v>16022</v>
      </c>
      <c r="D12444" s="11">
        <v>46215.706608796303</v>
      </c>
      <c r="E12444" t="s">
        <v>16023</v>
      </c>
      <c r="F12444" t="s">
        <v>6617</v>
      </c>
      <c r="G12444" t="s">
        <v>15919</v>
      </c>
      <c r="H12444" t="s">
        <v>6467</v>
      </c>
      <c r="I12444" t="s">
        <v>65</v>
      </c>
      <c r="J12444" t="s">
        <v>636</v>
      </c>
      <c r="K12444" t="s">
        <v>15935</v>
      </c>
      <c r="L12444" t="s">
        <v>15900</v>
      </c>
      <c r="M12444" t="s">
        <v>15936</v>
      </c>
      <c r="N12444" t="s">
        <v>6787</v>
      </c>
      <c r="O12444" t="s">
        <v>6810</v>
      </c>
      <c r="P12444">
        <v>2649000</v>
      </c>
      <c r="Q12444" t="s">
        <v>6636</v>
      </c>
      <c r="R12444" t="s">
        <v>6636</v>
      </c>
      <c r="S12444" s="12"/>
      <c r="T12444" s="13"/>
      <c r="U12444" t="s">
        <v>8205</v>
      </c>
    </row>
    <row r="12445" spans="1:21" x14ac:dyDescent="0.25">
      <c r="A12445" t="s">
        <v>6619</v>
      </c>
      <c r="B12445" s="12">
        <v>43141</v>
      </c>
      <c r="C12445" t="s">
        <v>16022</v>
      </c>
      <c r="D12445" s="11">
        <v>46215.706608796303</v>
      </c>
      <c r="E12445" t="s">
        <v>16023</v>
      </c>
      <c r="F12445" t="s">
        <v>6617</v>
      </c>
      <c r="G12445" t="s">
        <v>15920</v>
      </c>
      <c r="H12445" t="s">
        <v>6467</v>
      </c>
      <c r="I12445" t="s">
        <v>65</v>
      </c>
      <c r="J12445" t="s">
        <v>636</v>
      </c>
      <c r="K12445" t="s">
        <v>15935</v>
      </c>
      <c r="L12445" t="s">
        <v>15900</v>
      </c>
      <c r="M12445" t="s">
        <v>15936</v>
      </c>
      <c r="N12445" t="s">
        <v>6787</v>
      </c>
      <c r="O12445" t="s">
        <v>6810</v>
      </c>
      <c r="P12445">
        <v>2649000</v>
      </c>
      <c r="Q12445" t="s">
        <v>6636</v>
      </c>
      <c r="R12445" t="s">
        <v>6636</v>
      </c>
      <c r="S12445" s="12"/>
      <c r="T12445" s="13"/>
      <c r="U12445" t="s">
        <v>8205</v>
      </c>
    </row>
    <row r="12446" spans="1:21" x14ac:dyDescent="0.25">
      <c r="A12446" t="s">
        <v>6637</v>
      </c>
      <c r="B12446" s="12">
        <v>129795</v>
      </c>
      <c r="C12446" t="s">
        <v>16024</v>
      </c>
      <c r="D12446" s="11">
        <v>46215.724768518499</v>
      </c>
      <c r="E12446" t="s">
        <v>16025</v>
      </c>
      <c r="F12446" t="s">
        <v>6617</v>
      </c>
      <c r="G12446" t="s">
        <v>7027</v>
      </c>
      <c r="H12446" t="s">
        <v>6467</v>
      </c>
      <c r="I12446" t="s">
        <v>65</v>
      </c>
      <c r="J12446" t="s">
        <v>636</v>
      </c>
      <c r="K12446" t="s">
        <v>15976</v>
      </c>
      <c r="L12446" t="s">
        <v>15900</v>
      </c>
      <c r="M12446" t="s">
        <v>15977</v>
      </c>
      <c r="N12446" t="s">
        <v>6761</v>
      </c>
      <c r="O12446" t="s">
        <v>7185</v>
      </c>
      <c r="P12446">
        <v>12900000</v>
      </c>
      <c r="Q12446" t="s">
        <v>6636</v>
      </c>
      <c r="R12446" t="s">
        <v>6636</v>
      </c>
      <c r="S12446" s="12"/>
      <c r="T12446" s="13"/>
      <c r="U12446" t="s">
        <v>6629</v>
      </c>
    </row>
    <row r="12447" spans="1:21" x14ac:dyDescent="0.25">
      <c r="A12447" t="s">
        <v>6637</v>
      </c>
      <c r="B12447" s="12">
        <v>43265</v>
      </c>
      <c r="C12447" t="s">
        <v>16024</v>
      </c>
      <c r="D12447" s="11">
        <v>46215.724768518499</v>
      </c>
      <c r="E12447" t="s">
        <v>16025</v>
      </c>
      <c r="F12447" t="s">
        <v>6617</v>
      </c>
      <c r="G12447" t="s">
        <v>15953</v>
      </c>
      <c r="H12447" t="s">
        <v>6467</v>
      </c>
      <c r="I12447" t="s">
        <v>65</v>
      </c>
      <c r="J12447" t="s">
        <v>636</v>
      </c>
      <c r="K12447" t="s">
        <v>15976</v>
      </c>
      <c r="L12447" t="s">
        <v>15900</v>
      </c>
      <c r="M12447" t="s">
        <v>15977</v>
      </c>
      <c r="N12447" t="s">
        <v>6761</v>
      </c>
      <c r="O12447" t="s">
        <v>7185</v>
      </c>
      <c r="P12447">
        <v>4300000</v>
      </c>
      <c r="Q12447" t="s">
        <v>6636</v>
      </c>
      <c r="R12447" t="s">
        <v>6636</v>
      </c>
      <c r="S12447" s="12"/>
      <c r="T12447" s="13"/>
      <c r="U12447" t="s">
        <v>6629</v>
      </c>
    </row>
    <row r="12448" spans="1:21" x14ac:dyDescent="0.25">
      <c r="A12448" t="s">
        <v>6637</v>
      </c>
      <c r="B12448" s="12">
        <v>43265</v>
      </c>
      <c r="C12448" t="s">
        <v>16024</v>
      </c>
      <c r="D12448" s="11">
        <v>46215.724768518499</v>
      </c>
      <c r="E12448" t="s">
        <v>16025</v>
      </c>
      <c r="F12448" t="s">
        <v>6617</v>
      </c>
      <c r="G12448" t="s">
        <v>15898</v>
      </c>
      <c r="H12448" t="s">
        <v>6467</v>
      </c>
      <c r="I12448" t="s">
        <v>65</v>
      </c>
      <c r="J12448" t="s">
        <v>636</v>
      </c>
      <c r="K12448" t="s">
        <v>15976</v>
      </c>
      <c r="L12448" t="s">
        <v>15900</v>
      </c>
      <c r="M12448" t="s">
        <v>15977</v>
      </c>
      <c r="N12448" t="s">
        <v>6761</v>
      </c>
      <c r="O12448" t="s">
        <v>7185</v>
      </c>
      <c r="P12448">
        <v>4300000</v>
      </c>
      <c r="Q12448" t="s">
        <v>6636</v>
      </c>
      <c r="R12448" t="s">
        <v>6636</v>
      </c>
      <c r="S12448" s="12"/>
      <c r="T12448" s="13"/>
      <c r="U12448" t="s">
        <v>6629</v>
      </c>
    </row>
    <row r="12449" spans="1:21" x14ac:dyDescent="0.25">
      <c r="A12449" t="s">
        <v>6637</v>
      </c>
      <c r="B12449" s="12">
        <v>129612</v>
      </c>
      <c r="C12449" t="s">
        <v>16026</v>
      </c>
      <c r="D12449" s="11">
        <v>46216.535416666702</v>
      </c>
      <c r="E12449" t="s">
        <v>16027</v>
      </c>
      <c r="F12449" t="s">
        <v>6617</v>
      </c>
      <c r="G12449" t="s">
        <v>7027</v>
      </c>
      <c r="H12449" t="s">
        <v>6467</v>
      </c>
      <c r="I12449" t="s">
        <v>6636</v>
      </c>
      <c r="J12449" t="s">
        <v>6636</v>
      </c>
      <c r="K12449" t="s">
        <v>15958</v>
      </c>
      <c r="L12449" t="s">
        <v>15900</v>
      </c>
      <c r="M12449" t="s">
        <v>15959</v>
      </c>
      <c r="N12449" t="s">
        <v>6761</v>
      </c>
      <c r="O12449" t="s">
        <v>6762</v>
      </c>
      <c r="P12449">
        <v>6090000</v>
      </c>
      <c r="Q12449" t="s">
        <v>6636</v>
      </c>
      <c r="R12449" t="s">
        <v>6636</v>
      </c>
      <c r="S12449" s="12"/>
      <c r="T12449" s="13"/>
      <c r="U12449" t="s">
        <v>6629</v>
      </c>
    </row>
    <row r="12450" spans="1:21" x14ac:dyDescent="0.25">
      <c r="A12450" t="s">
        <v>6637</v>
      </c>
      <c r="B12450" s="12">
        <v>43204</v>
      </c>
      <c r="C12450" t="s">
        <v>16026</v>
      </c>
      <c r="D12450" s="11">
        <v>46216.535416666702</v>
      </c>
      <c r="E12450" t="s">
        <v>16027</v>
      </c>
      <c r="F12450" t="s">
        <v>6617</v>
      </c>
      <c r="G12450" t="s">
        <v>15953</v>
      </c>
      <c r="H12450" t="s">
        <v>6467</v>
      </c>
      <c r="I12450" t="s">
        <v>6636</v>
      </c>
      <c r="J12450" t="s">
        <v>6636</v>
      </c>
      <c r="K12450" t="s">
        <v>15958</v>
      </c>
      <c r="L12450" t="s">
        <v>15900</v>
      </c>
      <c r="M12450" t="s">
        <v>15959</v>
      </c>
      <c r="N12450" t="s">
        <v>6761</v>
      </c>
      <c r="O12450" t="s">
        <v>6762</v>
      </c>
      <c r="P12450">
        <v>2030000</v>
      </c>
      <c r="Q12450" t="s">
        <v>6636</v>
      </c>
      <c r="R12450" t="s">
        <v>6636</v>
      </c>
      <c r="S12450" s="12"/>
      <c r="T12450" s="13"/>
      <c r="U12450" t="s">
        <v>6629</v>
      </c>
    </row>
    <row r="12451" spans="1:21" x14ac:dyDescent="0.25">
      <c r="A12451" t="s">
        <v>6637</v>
      </c>
      <c r="B12451" s="12">
        <v>43204</v>
      </c>
      <c r="C12451" t="s">
        <v>16026</v>
      </c>
      <c r="D12451" s="11">
        <v>46216.535416666702</v>
      </c>
      <c r="E12451" t="s">
        <v>16027</v>
      </c>
      <c r="F12451" t="s">
        <v>6617</v>
      </c>
      <c r="G12451" t="s">
        <v>15898</v>
      </c>
      <c r="H12451" t="s">
        <v>6467</v>
      </c>
      <c r="I12451" t="s">
        <v>6636</v>
      </c>
      <c r="J12451" t="s">
        <v>6636</v>
      </c>
      <c r="K12451" t="s">
        <v>15958</v>
      </c>
      <c r="L12451" t="s">
        <v>15900</v>
      </c>
      <c r="M12451" t="s">
        <v>15959</v>
      </c>
      <c r="N12451" t="s">
        <v>6761</v>
      </c>
      <c r="O12451" t="s">
        <v>6762</v>
      </c>
      <c r="P12451">
        <v>2030000</v>
      </c>
      <c r="Q12451" t="s">
        <v>6636</v>
      </c>
      <c r="R12451" t="s">
        <v>6636</v>
      </c>
      <c r="S12451" s="12"/>
      <c r="T12451" s="13"/>
      <c r="U12451" t="s">
        <v>6629</v>
      </c>
    </row>
    <row r="12452" spans="1:21" x14ac:dyDescent="0.25">
      <c r="A12452" t="s">
        <v>6637</v>
      </c>
      <c r="B12452" s="12">
        <v>129729</v>
      </c>
      <c r="C12452" t="s">
        <v>16028</v>
      </c>
      <c r="D12452" s="11">
        <v>46216.811111111099</v>
      </c>
      <c r="E12452" t="s">
        <v>16029</v>
      </c>
      <c r="F12452" t="s">
        <v>6617</v>
      </c>
      <c r="G12452" t="s">
        <v>7027</v>
      </c>
      <c r="H12452" t="s">
        <v>6467</v>
      </c>
      <c r="I12452" t="s">
        <v>65</v>
      </c>
      <c r="J12452" t="s">
        <v>636</v>
      </c>
      <c r="K12452" t="s">
        <v>15912</v>
      </c>
      <c r="L12452" t="s">
        <v>15900</v>
      </c>
      <c r="M12452" t="s">
        <v>15913</v>
      </c>
      <c r="N12452" t="s">
        <v>6761</v>
      </c>
      <c r="O12452" t="s">
        <v>6771</v>
      </c>
      <c r="P12452">
        <v>7092000</v>
      </c>
      <c r="Q12452" t="s">
        <v>6636</v>
      </c>
      <c r="R12452" t="s">
        <v>6636</v>
      </c>
      <c r="S12452" s="12"/>
      <c r="T12452" s="13"/>
      <c r="U12452" t="s">
        <v>6629</v>
      </c>
    </row>
    <row r="12453" spans="1:21" x14ac:dyDescent="0.25">
      <c r="A12453" t="s">
        <v>6637</v>
      </c>
      <c r="B12453" s="12">
        <v>43243</v>
      </c>
      <c r="C12453" t="s">
        <v>16028</v>
      </c>
      <c r="D12453" s="11">
        <v>46216.811111111099</v>
      </c>
      <c r="E12453" t="s">
        <v>16029</v>
      </c>
      <c r="F12453" t="s">
        <v>6617</v>
      </c>
      <c r="G12453" t="s">
        <v>15953</v>
      </c>
      <c r="H12453" t="s">
        <v>6467</v>
      </c>
      <c r="I12453" t="s">
        <v>65</v>
      </c>
      <c r="J12453" t="s">
        <v>636</v>
      </c>
      <c r="K12453" t="s">
        <v>15912</v>
      </c>
      <c r="L12453" t="s">
        <v>15900</v>
      </c>
      <c r="M12453" t="s">
        <v>15913</v>
      </c>
      <c r="N12453" t="s">
        <v>6761</v>
      </c>
      <c r="O12453" t="s">
        <v>6771</v>
      </c>
      <c r="P12453">
        <v>2364000</v>
      </c>
      <c r="Q12453" t="s">
        <v>6636</v>
      </c>
      <c r="R12453" t="s">
        <v>6636</v>
      </c>
      <c r="S12453" s="12"/>
      <c r="T12453" s="13"/>
      <c r="U12453" t="s">
        <v>6629</v>
      </c>
    </row>
    <row r="12454" spans="1:21" x14ac:dyDescent="0.25">
      <c r="A12454" t="s">
        <v>6637</v>
      </c>
      <c r="B12454" s="12">
        <v>43243</v>
      </c>
      <c r="C12454" t="s">
        <v>16028</v>
      </c>
      <c r="D12454" s="11">
        <v>46216.811111111099</v>
      </c>
      <c r="E12454" t="s">
        <v>16029</v>
      </c>
      <c r="F12454" t="s">
        <v>6617</v>
      </c>
      <c r="G12454" t="s">
        <v>15898</v>
      </c>
      <c r="H12454" t="s">
        <v>6467</v>
      </c>
      <c r="I12454" t="s">
        <v>65</v>
      </c>
      <c r="J12454" t="s">
        <v>636</v>
      </c>
      <c r="K12454" t="s">
        <v>15912</v>
      </c>
      <c r="L12454" t="s">
        <v>15900</v>
      </c>
      <c r="M12454" t="s">
        <v>15913</v>
      </c>
      <c r="N12454" t="s">
        <v>6761</v>
      </c>
      <c r="O12454" t="s">
        <v>6771</v>
      </c>
      <c r="P12454">
        <v>2364000</v>
      </c>
      <c r="Q12454" t="s">
        <v>6636</v>
      </c>
      <c r="R12454" t="s">
        <v>6636</v>
      </c>
      <c r="S12454" s="12"/>
      <c r="T12454" s="13"/>
      <c r="U12454" t="s">
        <v>6629</v>
      </c>
    </row>
    <row r="12455" spans="1:21" x14ac:dyDescent="0.25">
      <c r="A12455" t="s">
        <v>6619</v>
      </c>
      <c r="B12455" s="12">
        <v>129612</v>
      </c>
      <c r="C12455" t="s">
        <v>16026</v>
      </c>
      <c r="D12455" s="11">
        <v>46216.842002314799</v>
      </c>
      <c r="E12455" t="s">
        <v>16027</v>
      </c>
      <c r="F12455" t="s">
        <v>6617</v>
      </c>
      <c r="G12455" t="s">
        <v>7027</v>
      </c>
      <c r="H12455" t="s">
        <v>6467</v>
      </c>
      <c r="I12455" t="s">
        <v>6636</v>
      </c>
      <c r="J12455" t="s">
        <v>6636</v>
      </c>
      <c r="K12455" t="s">
        <v>15958</v>
      </c>
      <c r="L12455" t="s">
        <v>15900</v>
      </c>
      <c r="M12455" t="s">
        <v>15959</v>
      </c>
      <c r="N12455" t="s">
        <v>6761</v>
      </c>
      <c r="O12455" t="s">
        <v>6762</v>
      </c>
      <c r="P12455">
        <v>6090000</v>
      </c>
      <c r="Q12455" t="s">
        <v>6636</v>
      </c>
      <c r="R12455" t="s">
        <v>6636</v>
      </c>
      <c r="S12455" s="12"/>
      <c r="T12455" s="13"/>
      <c r="U12455" t="s">
        <v>6629</v>
      </c>
    </row>
    <row r="12456" spans="1:21" x14ac:dyDescent="0.25">
      <c r="A12456" t="s">
        <v>6619</v>
      </c>
      <c r="B12456" s="12">
        <v>43204</v>
      </c>
      <c r="C12456" t="s">
        <v>16026</v>
      </c>
      <c r="D12456" s="11">
        <v>46216.842002314799</v>
      </c>
      <c r="E12456" t="s">
        <v>16027</v>
      </c>
      <c r="F12456" t="s">
        <v>6617</v>
      </c>
      <c r="G12456" t="s">
        <v>15953</v>
      </c>
      <c r="H12456" t="s">
        <v>6467</v>
      </c>
      <c r="I12456" t="s">
        <v>6636</v>
      </c>
      <c r="J12456" t="s">
        <v>6636</v>
      </c>
      <c r="K12456" t="s">
        <v>15958</v>
      </c>
      <c r="L12456" t="s">
        <v>15900</v>
      </c>
      <c r="M12456" t="s">
        <v>15959</v>
      </c>
      <c r="N12456" t="s">
        <v>6761</v>
      </c>
      <c r="O12456" t="s">
        <v>6762</v>
      </c>
      <c r="P12456">
        <v>2030000</v>
      </c>
      <c r="Q12456" t="s">
        <v>6636</v>
      </c>
      <c r="R12456" t="s">
        <v>6636</v>
      </c>
      <c r="S12456" s="12"/>
      <c r="T12456" s="13"/>
      <c r="U12456" t="s">
        <v>6629</v>
      </c>
    </row>
    <row r="12457" spans="1:21" x14ac:dyDescent="0.25">
      <c r="A12457" t="s">
        <v>6619</v>
      </c>
      <c r="B12457" s="12">
        <v>43204</v>
      </c>
      <c r="C12457" t="s">
        <v>16026</v>
      </c>
      <c r="D12457" s="11">
        <v>46216.842002314799</v>
      </c>
      <c r="E12457" t="s">
        <v>16027</v>
      </c>
      <c r="F12457" t="s">
        <v>6617</v>
      </c>
      <c r="G12457" t="s">
        <v>15898</v>
      </c>
      <c r="H12457" t="s">
        <v>6467</v>
      </c>
      <c r="I12457" t="s">
        <v>6636</v>
      </c>
      <c r="J12457" t="s">
        <v>6636</v>
      </c>
      <c r="K12457" t="s">
        <v>15958</v>
      </c>
      <c r="L12457" t="s">
        <v>15900</v>
      </c>
      <c r="M12457" t="s">
        <v>15959</v>
      </c>
      <c r="N12457" t="s">
        <v>6761</v>
      </c>
      <c r="O12457" t="s">
        <v>6762</v>
      </c>
      <c r="P12457">
        <v>2030000</v>
      </c>
      <c r="Q12457" t="s">
        <v>6636</v>
      </c>
      <c r="R12457" t="s">
        <v>6636</v>
      </c>
      <c r="S12457" s="12"/>
      <c r="T12457" s="13"/>
      <c r="U12457" t="s">
        <v>6629</v>
      </c>
    </row>
    <row r="12458" spans="1:21" x14ac:dyDescent="0.25">
      <c r="A12458" t="s">
        <v>6619</v>
      </c>
      <c r="B12458" s="12">
        <v>129729</v>
      </c>
      <c r="C12458" t="s">
        <v>16028</v>
      </c>
      <c r="D12458" s="11">
        <v>46217.669594907398</v>
      </c>
      <c r="E12458" t="s">
        <v>16029</v>
      </c>
      <c r="F12458" t="s">
        <v>6617</v>
      </c>
      <c r="G12458" t="s">
        <v>7027</v>
      </c>
      <c r="H12458" t="s">
        <v>6467</v>
      </c>
      <c r="I12458" t="s">
        <v>65</v>
      </c>
      <c r="J12458" t="s">
        <v>636</v>
      </c>
      <c r="K12458" t="s">
        <v>15912</v>
      </c>
      <c r="L12458" t="s">
        <v>15900</v>
      </c>
      <c r="M12458" t="s">
        <v>15913</v>
      </c>
      <c r="N12458" t="s">
        <v>6761</v>
      </c>
      <c r="O12458" t="s">
        <v>6771</v>
      </c>
      <c r="P12458">
        <v>7092000</v>
      </c>
      <c r="Q12458" t="s">
        <v>6636</v>
      </c>
      <c r="R12458" t="s">
        <v>6636</v>
      </c>
      <c r="S12458" s="12"/>
      <c r="T12458" s="13"/>
      <c r="U12458" t="s">
        <v>6629</v>
      </c>
    </row>
    <row r="12459" spans="1:21" x14ac:dyDescent="0.25">
      <c r="A12459" t="s">
        <v>6619</v>
      </c>
      <c r="B12459" s="12">
        <v>43243</v>
      </c>
      <c r="C12459" t="s">
        <v>16028</v>
      </c>
      <c r="D12459" s="11">
        <v>46217.669594907398</v>
      </c>
      <c r="E12459" t="s">
        <v>16029</v>
      </c>
      <c r="F12459" t="s">
        <v>6617</v>
      </c>
      <c r="G12459" t="s">
        <v>15953</v>
      </c>
      <c r="H12459" t="s">
        <v>6467</v>
      </c>
      <c r="I12459" t="s">
        <v>65</v>
      </c>
      <c r="J12459" t="s">
        <v>636</v>
      </c>
      <c r="K12459" t="s">
        <v>15912</v>
      </c>
      <c r="L12459" t="s">
        <v>15900</v>
      </c>
      <c r="M12459" t="s">
        <v>15913</v>
      </c>
      <c r="N12459" t="s">
        <v>6761</v>
      </c>
      <c r="O12459" t="s">
        <v>6771</v>
      </c>
      <c r="P12459">
        <v>2364000</v>
      </c>
      <c r="Q12459" t="s">
        <v>6636</v>
      </c>
      <c r="R12459" t="s">
        <v>6636</v>
      </c>
      <c r="S12459" s="12"/>
      <c r="T12459" s="13"/>
      <c r="U12459" t="s">
        <v>6629</v>
      </c>
    </row>
    <row r="12460" spans="1:21" x14ac:dyDescent="0.25">
      <c r="A12460" t="s">
        <v>6619</v>
      </c>
      <c r="B12460" s="12">
        <v>43243</v>
      </c>
      <c r="C12460" t="s">
        <v>16028</v>
      </c>
      <c r="D12460" s="11">
        <v>46217.669594907398</v>
      </c>
      <c r="E12460" t="s">
        <v>16029</v>
      </c>
      <c r="F12460" t="s">
        <v>6617</v>
      </c>
      <c r="G12460" t="s">
        <v>15898</v>
      </c>
      <c r="H12460" t="s">
        <v>6467</v>
      </c>
      <c r="I12460" t="s">
        <v>65</v>
      </c>
      <c r="J12460" t="s">
        <v>636</v>
      </c>
      <c r="K12460" t="s">
        <v>15912</v>
      </c>
      <c r="L12460" t="s">
        <v>15900</v>
      </c>
      <c r="M12460" t="s">
        <v>15913</v>
      </c>
      <c r="N12460" t="s">
        <v>6761</v>
      </c>
      <c r="O12460" t="s">
        <v>6771</v>
      </c>
      <c r="P12460">
        <v>2364000</v>
      </c>
      <c r="Q12460" t="s">
        <v>6636</v>
      </c>
      <c r="R12460" t="s">
        <v>6636</v>
      </c>
      <c r="S12460" s="12"/>
      <c r="T12460" s="13"/>
      <c r="U12460" t="s">
        <v>6629</v>
      </c>
    </row>
    <row r="12461" spans="1:21" x14ac:dyDescent="0.25">
      <c r="A12461" t="s">
        <v>6619</v>
      </c>
      <c r="B12461" s="12">
        <v>129795</v>
      </c>
      <c r="C12461" t="s">
        <v>16024</v>
      </c>
      <c r="D12461" s="11">
        <v>46218.411377314798</v>
      </c>
      <c r="E12461" t="s">
        <v>16025</v>
      </c>
      <c r="F12461" t="s">
        <v>6617</v>
      </c>
      <c r="G12461" t="s">
        <v>7027</v>
      </c>
      <c r="H12461" t="s">
        <v>6467</v>
      </c>
      <c r="I12461" t="s">
        <v>65</v>
      </c>
      <c r="J12461" t="s">
        <v>636</v>
      </c>
      <c r="K12461" t="s">
        <v>15976</v>
      </c>
      <c r="L12461" t="s">
        <v>15900</v>
      </c>
      <c r="M12461" t="s">
        <v>15977</v>
      </c>
      <c r="N12461" t="s">
        <v>6761</v>
      </c>
      <c r="O12461" t="s">
        <v>7185</v>
      </c>
      <c r="P12461">
        <v>12900000</v>
      </c>
      <c r="Q12461" t="s">
        <v>6636</v>
      </c>
      <c r="R12461" t="s">
        <v>6636</v>
      </c>
      <c r="S12461" s="12"/>
      <c r="T12461" s="13"/>
      <c r="U12461" t="s">
        <v>6629</v>
      </c>
    </row>
    <row r="12462" spans="1:21" x14ac:dyDescent="0.25">
      <c r="A12462" t="s">
        <v>6619</v>
      </c>
      <c r="B12462" s="12">
        <v>43265</v>
      </c>
      <c r="C12462" t="s">
        <v>16024</v>
      </c>
      <c r="D12462" s="11">
        <v>46218.411377314798</v>
      </c>
      <c r="E12462" t="s">
        <v>16025</v>
      </c>
      <c r="F12462" t="s">
        <v>6617</v>
      </c>
      <c r="G12462" t="s">
        <v>15953</v>
      </c>
      <c r="H12462" t="s">
        <v>6467</v>
      </c>
      <c r="I12462" t="s">
        <v>65</v>
      </c>
      <c r="J12462" t="s">
        <v>636</v>
      </c>
      <c r="K12462" t="s">
        <v>15976</v>
      </c>
      <c r="L12462" t="s">
        <v>15900</v>
      </c>
      <c r="M12462" t="s">
        <v>15977</v>
      </c>
      <c r="N12462" t="s">
        <v>6761</v>
      </c>
      <c r="O12462" t="s">
        <v>7185</v>
      </c>
      <c r="P12462">
        <v>4300000</v>
      </c>
      <c r="Q12462" t="s">
        <v>6636</v>
      </c>
      <c r="R12462" t="s">
        <v>6636</v>
      </c>
      <c r="S12462" s="12"/>
      <c r="T12462" s="13"/>
      <c r="U12462" t="s">
        <v>6629</v>
      </c>
    </row>
    <row r="12463" spans="1:21" x14ac:dyDescent="0.25">
      <c r="A12463" t="s">
        <v>6619</v>
      </c>
      <c r="B12463" s="12">
        <v>43265</v>
      </c>
      <c r="C12463" t="s">
        <v>16024</v>
      </c>
      <c r="D12463" s="11">
        <v>46218.411377314798</v>
      </c>
      <c r="E12463" t="s">
        <v>16025</v>
      </c>
      <c r="F12463" t="s">
        <v>6617</v>
      </c>
      <c r="G12463" t="s">
        <v>15898</v>
      </c>
      <c r="H12463" t="s">
        <v>6467</v>
      </c>
      <c r="I12463" t="s">
        <v>65</v>
      </c>
      <c r="J12463" t="s">
        <v>636</v>
      </c>
      <c r="K12463" t="s">
        <v>15976</v>
      </c>
      <c r="L12463" t="s">
        <v>15900</v>
      </c>
      <c r="M12463" t="s">
        <v>15977</v>
      </c>
      <c r="N12463" t="s">
        <v>6761</v>
      </c>
      <c r="O12463" t="s">
        <v>7185</v>
      </c>
      <c r="P12463">
        <v>4300000</v>
      </c>
      <c r="Q12463" t="s">
        <v>6636</v>
      </c>
      <c r="R12463" t="s">
        <v>6636</v>
      </c>
      <c r="S12463" s="12"/>
      <c r="T12463" s="13"/>
      <c r="U12463" t="s">
        <v>6629</v>
      </c>
    </row>
    <row r="12464" spans="1:21" x14ac:dyDescent="0.25">
      <c r="A12464" t="s">
        <v>6637</v>
      </c>
      <c r="B12464" s="12">
        <v>129849</v>
      </c>
      <c r="C12464" t="s">
        <v>16030</v>
      </c>
      <c r="D12464" s="11">
        <v>46218.509606481501</v>
      </c>
      <c r="E12464" t="s">
        <v>16031</v>
      </c>
      <c r="F12464" t="s">
        <v>6617</v>
      </c>
      <c r="G12464" t="s">
        <v>7027</v>
      </c>
      <c r="H12464" t="s">
        <v>6467</v>
      </c>
      <c r="I12464" t="s">
        <v>65</v>
      </c>
      <c r="J12464" t="s">
        <v>636</v>
      </c>
      <c r="K12464" t="s">
        <v>15912</v>
      </c>
      <c r="L12464" t="s">
        <v>15900</v>
      </c>
      <c r="M12464" t="s">
        <v>15913</v>
      </c>
      <c r="N12464" t="s">
        <v>6761</v>
      </c>
      <c r="O12464" t="s">
        <v>6771</v>
      </c>
      <c r="P12464">
        <v>7092000</v>
      </c>
      <c r="Q12464" t="s">
        <v>6636</v>
      </c>
      <c r="R12464" t="s">
        <v>6636</v>
      </c>
      <c r="S12464" s="12"/>
      <c r="T12464" s="13"/>
      <c r="U12464" t="s">
        <v>6780</v>
      </c>
    </row>
    <row r="12465" spans="1:21" x14ac:dyDescent="0.25">
      <c r="A12465" t="s">
        <v>6637</v>
      </c>
      <c r="B12465" s="12">
        <v>43283</v>
      </c>
      <c r="C12465" t="s">
        <v>16030</v>
      </c>
      <c r="D12465" s="11">
        <v>46218.509606481501</v>
      </c>
      <c r="E12465" t="s">
        <v>16031</v>
      </c>
      <c r="F12465" t="s">
        <v>6617</v>
      </c>
      <c r="G12465" t="s">
        <v>15953</v>
      </c>
      <c r="H12465" t="s">
        <v>6467</v>
      </c>
      <c r="I12465" t="s">
        <v>65</v>
      </c>
      <c r="J12465" t="s">
        <v>636</v>
      </c>
      <c r="K12465" t="s">
        <v>15912</v>
      </c>
      <c r="L12465" t="s">
        <v>15900</v>
      </c>
      <c r="M12465" t="s">
        <v>15913</v>
      </c>
      <c r="N12465" t="s">
        <v>6761</v>
      </c>
      <c r="O12465" t="s">
        <v>6771</v>
      </c>
      <c r="P12465">
        <v>2364000</v>
      </c>
      <c r="Q12465" t="s">
        <v>6636</v>
      </c>
      <c r="R12465" t="s">
        <v>6636</v>
      </c>
      <c r="S12465" s="12"/>
      <c r="T12465" s="13"/>
      <c r="U12465" t="s">
        <v>6780</v>
      </c>
    </row>
    <row r="12466" spans="1:21" x14ac:dyDescent="0.25">
      <c r="A12466" t="s">
        <v>6637</v>
      </c>
      <c r="B12466" s="12">
        <v>43283</v>
      </c>
      <c r="C12466" t="s">
        <v>16030</v>
      </c>
      <c r="D12466" s="11">
        <v>46218.509606481501</v>
      </c>
      <c r="E12466" t="s">
        <v>16031</v>
      </c>
      <c r="F12466" t="s">
        <v>6617</v>
      </c>
      <c r="G12466" t="s">
        <v>15898</v>
      </c>
      <c r="H12466" t="s">
        <v>6467</v>
      </c>
      <c r="I12466" t="s">
        <v>65</v>
      </c>
      <c r="J12466" t="s">
        <v>636</v>
      </c>
      <c r="K12466" t="s">
        <v>15912</v>
      </c>
      <c r="L12466" t="s">
        <v>15900</v>
      </c>
      <c r="M12466" t="s">
        <v>15913</v>
      </c>
      <c r="N12466" t="s">
        <v>6761</v>
      </c>
      <c r="O12466" t="s">
        <v>6771</v>
      </c>
      <c r="P12466">
        <v>2364000</v>
      </c>
      <c r="Q12466" t="s">
        <v>6636</v>
      </c>
      <c r="R12466" t="s">
        <v>6636</v>
      </c>
      <c r="S12466" s="12"/>
      <c r="T12466" s="13"/>
      <c r="U12466" t="s">
        <v>6780</v>
      </c>
    </row>
    <row r="12467" spans="1:21" x14ac:dyDescent="0.25">
      <c r="A12467" t="s">
        <v>6619</v>
      </c>
      <c r="B12467" s="12">
        <v>129849</v>
      </c>
      <c r="C12467" t="s">
        <v>16030</v>
      </c>
      <c r="D12467" s="11">
        <v>46218.574421296304</v>
      </c>
      <c r="E12467" t="s">
        <v>16031</v>
      </c>
      <c r="F12467" t="s">
        <v>6617</v>
      </c>
      <c r="G12467" t="s">
        <v>7027</v>
      </c>
      <c r="H12467" t="s">
        <v>6467</v>
      </c>
      <c r="I12467" t="s">
        <v>65</v>
      </c>
      <c r="J12467" t="s">
        <v>636</v>
      </c>
      <c r="K12467" t="s">
        <v>15912</v>
      </c>
      <c r="L12467" t="s">
        <v>15900</v>
      </c>
      <c r="M12467" t="s">
        <v>15913</v>
      </c>
      <c r="N12467" t="s">
        <v>6761</v>
      </c>
      <c r="O12467" t="s">
        <v>6771</v>
      </c>
      <c r="P12467">
        <v>7092000</v>
      </c>
      <c r="Q12467" t="s">
        <v>6636</v>
      </c>
      <c r="R12467" t="s">
        <v>6636</v>
      </c>
      <c r="S12467" s="12"/>
      <c r="T12467" s="13"/>
      <c r="U12467" t="s">
        <v>6780</v>
      </c>
    </row>
    <row r="12468" spans="1:21" x14ac:dyDescent="0.25">
      <c r="A12468" t="s">
        <v>6619</v>
      </c>
      <c r="B12468" s="12">
        <v>43283</v>
      </c>
      <c r="C12468" t="s">
        <v>16030</v>
      </c>
      <c r="D12468" s="11">
        <v>46218.574421296304</v>
      </c>
      <c r="E12468" t="s">
        <v>16031</v>
      </c>
      <c r="F12468" t="s">
        <v>6617</v>
      </c>
      <c r="G12468" t="s">
        <v>15953</v>
      </c>
      <c r="H12468" t="s">
        <v>6467</v>
      </c>
      <c r="I12468" t="s">
        <v>65</v>
      </c>
      <c r="J12468" t="s">
        <v>636</v>
      </c>
      <c r="K12468" t="s">
        <v>15912</v>
      </c>
      <c r="L12468" t="s">
        <v>15900</v>
      </c>
      <c r="M12468" t="s">
        <v>15913</v>
      </c>
      <c r="N12468" t="s">
        <v>6761</v>
      </c>
      <c r="O12468" t="s">
        <v>6771</v>
      </c>
      <c r="P12468">
        <v>2364000</v>
      </c>
      <c r="Q12468" t="s">
        <v>6636</v>
      </c>
      <c r="R12468" t="s">
        <v>6636</v>
      </c>
      <c r="S12468" s="12"/>
      <c r="T12468" s="13"/>
      <c r="U12468" t="s">
        <v>6780</v>
      </c>
    </row>
    <row r="12469" spans="1:21" x14ac:dyDescent="0.25">
      <c r="A12469" t="s">
        <v>6619</v>
      </c>
      <c r="B12469" s="12">
        <v>43283</v>
      </c>
      <c r="C12469" t="s">
        <v>16030</v>
      </c>
      <c r="D12469" s="11">
        <v>46218.574421296304</v>
      </c>
      <c r="E12469" t="s">
        <v>16031</v>
      </c>
      <c r="F12469" t="s">
        <v>6617</v>
      </c>
      <c r="G12469" t="s">
        <v>15898</v>
      </c>
      <c r="H12469" t="s">
        <v>6467</v>
      </c>
      <c r="I12469" t="s">
        <v>65</v>
      </c>
      <c r="J12469" t="s">
        <v>636</v>
      </c>
      <c r="K12469" t="s">
        <v>15912</v>
      </c>
      <c r="L12469" t="s">
        <v>15900</v>
      </c>
      <c r="M12469" t="s">
        <v>15913</v>
      </c>
      <c r="N12469" t="s">
        <v>6761</v>
      </c>
      <c r="O12469" t="s">
        <v>6771</v>
      </c>
      <c r="P12469">
        <v>2364000</v>
      </c>
      <c r="Q12469" t="s">
        <v>6636</v>
      </c>
      <c r="R12469" t="s">
        <v>6636</v>
      </c>
      <c r="S12469" s="12"/>
      <c r="T12469" s="13"/>
      <c r="U12469" t="s">
        <v>6780</v>
      </c>
    </row>
    <row r="12470" spans="1:21" x14ac:dyDescent="0.25">
      <c r="A12470" t="s">
        <v>6637</v>
      </c>
      <c r="B12470" s="12">
        <v>130170</v>
      </c>
      <c r="C12470" t="s">
        <v>16032</v>
      </c>
      <c r="D12470" s="11">
        <v>46220.493287037003</v>
      </c>
      <c r="E12470" t="s">
        <v>16033</v>
      </c>
      <c r="F12470" t="s">
        <v>6617</v>
      </c>
      <c r="G12470" t="s">
        <v>7027</v>
      </c>
      <c r="H12470" t="s">
        <v>6467</v>
      </c>
      <c r="I12470" t="s">
        <v>55</v>
      </c>
      <c r="J12470" t="s">
        <v>643</v>
      </c>
      <c r="K12470" t="s">
        <v>16034</v>
      </c>
      <c r="L12470" t="s">
        <v>15900</v>
      </c>
      <c r="M12470" t="s">
        <v>16035</v>
      </c>
      <c r="N12470" t="s">
        <v>6761</v>
      </c>
      <c r="O12470" t="s">
        <v>6771</v>
      </c>
      <c r="P12470">
        <v>7740000</v>
      </c>
      <c r="Q12470" t="s">
        <v>6636</v>
      </c>
      <c r="R12470" t="s">
        <v>6636</v>
      </c>
      <c r="S12470" s="12"/>
      <c r="T12470" s="13"/>
      <c r="U12470" t="s">
        <v>6636</v>
      </c>
    </row>
    <row r="12471" spans="1:21" x14ac:dyDescent="0.25">
      <c r="A12471" t="s">
        <v>6637</v>
      </c>
      <c r="B12471" s="12">
        <v>43390</v>
      </c>
      <c r="C12471" t="s">
        <v>16032</v>
      </c>
      <c r="D12471" s="11">
        <v>46220.493287037003</v>
      </c>
      <c r="E12471" t="s">
        <v>16033</v>
      </c>
      <c r="F12471" t="s">
        <v>6617</v>
      </c>
      <c r="G12471" t="s">
        <v>15953</v>
      </c>
      <c r="H12471" t="s">
        <v>6467</v>
      </c>
      <c r="I12471" t="s">
        <v>55</v>
      </c>
      <c r="J12471" t="s">
        <v>643</v>
      </c>
      <c r="K12471" t="s">
        <v>16034</v>
      </c>
      <c r="L12471" t="s">
        <v>15900</v>
      </c>
      <c r="M12471" t="s">
        <v>16035</v>
      </c>
      <c r="N12471" t="s">
        <v>6761</v>
      </c>
      <c r="O12471" t="s">
        <v>6771</v>
      </c>
      <c r="P12471">
        <v>2580000</v>
      </c>
      <c r="Q12471" t="s">
        <v>6636</v>
      </c>
      <c r="R12471" t="s">
        <v>6636</v>
      </c>
      <c r="S12471" s="12"/>
      <c r="T12471" s="13"/>
      <c r="U12471" t="s">
        <v>6636</v>
      </c>
    </row>
    <row r="12472" spans="1:21" x14ac:dyDescent="0.25">
      <c r="A12472" t="s">
        <v>6637</v>
      </c>
      <c r="B12472" s="12">
        <v>43390</v>
      </c>
      <c r="C12472" t="s">
        <v>16032</v>
      </c>
      <c r="D12472" s="11">
        <v>46220.493287037003</v>
      </c>
      <c r="E12472" t="s">
        <v>16033</v>
      </c>
      <c r="F12472" t="s">
        <v>6617</v>
      </c>
      <c r="G12472" t="s">
        <v>15898</v>
      </c>
      <c r="H12472" t="s">
        <v>6467</v>
      </c>
      <c r="I12472" t="s">
        <v>55</v>
      </c>
      <c r="J12472" t="s">
        <v>643</v>
      </c>
      <c r="K12472" t="s">
        <v>16034</v>
      </c>
      <c r="L12472" t="s">
        <v>15900</v>
      </c>
      <c r="M12472" t="s">
        <v>16035</v>
      </c>
      <c r="N12472" t="s">
        <v>6761</v>
      </c>
      <c r="O12472" t="s">
        <v>6771</v>
      </c>
      <c r="P12472">
        <v>2580000</v>
      </c>
      <c r="Q12472" t="s">
        <v>6636</v>
      </c>
      <c r="R12472" t="s">
        <v>6636</v>
      </c>
      <c r="S12472" s="12"/>
      <c r="T12472" s="13"/>
      <c r="U12472" t="s">
        <v>6636</v>
      </c>
    </row>
    <row r="12473" spans="1:21" x14ac:dyDescent="0.25">
      <c r="A12473" t="s">
        <v>6637</v>
      </c>
      <c r="B12473" s="12">
        <v>130164</v>
      </c>
      <c r="C12473" t="s">
        <v>14025</v>
      </c>
      <c r="D12473" s="11">
        <v>46220.614120370403</v>
      </c>
      <c r="E12473" t="s">
        <v>14026</v>
      </c>
      <c r="F12473" t="s">
        <v>6617</v>
      </c>
      <c r="G12473" t="s">
        <v>7027</v>
      </c>
      <c r="H12473" t="s">
        <v>6467</v>
      </c>
      <c r="I12473" t="s">
        <v>55</v>
      </c>
      <c r="J12473" t="s">
        <v>643</v>
      </c>
      <c r="K12473" t="s">
        <v>16034</v>
      </c>
      <c r="L12473" t="s">
        <v>15900</v>
      </c>
      <c r="M12473" t="s">
        <v>16035</v>
      </c>
      <c r="N12473" t="s">
        <v>6761</v>
      </c>
      <c r="O12473" t="s">
        <v>6771</v>
      </c>
      <c r="P12473">
        <v>7740000</v>
      </c>
      <c r="Q12473" t="s">
        <v>6636</v>
      </c>
      <c r="R12473" t="s">
        <v>6636</v>
      </c>
      <c r="S12473" s="12"/>
      <c r="T12473" s="13"/>
      <c r="U12473" t="s">
        <v>6636</v>
      </c>
    </row>
    <row r="12474" spans="1:21" x14ac:dyDescent="0.25">
      <c r="A12474" t="s">
        <v>6637</v>
      </c>
      <c r="B12474" s="12">
        <v>43388</v>
      </c>
      <c r="C12474" t="s">
        <v>14025</v>
      </c>
      <c r="D12474" s="11">
        <v>46220.614120370403</v>
      </c>
      <c r="E12474" t="s">
        <v>14026</v>
      </c>
      <c r="F12474" t="s">
        <v>6617</v>
      </c>
      <c r="G12474" t="s">
        <v>15953</v>
      </c>
      <c r="H12474" t="s">
        <v>6467</v>
      </c>
      <c r="I12474" t="s">
        <v>55</v>
      </c>
      <c r="J12474" t="s">
        <v>643</v>
      </c>
      <c r="K12474" t="s">
        <v>16034</v>
      </c>
      <c r="L12474" t="s">
        <v>15900</v>
      </c>
      <c r="M12474" t="s">
        <v>16035</v>
      </c>
      <c r="N12474" t="s">
        <v>6761</v>
      </c>
      <c r="O12474" t="s">
        <v>6771</v>
      </c>
      <c r="P12474">
        <v>2580000</v>
      </c>
      <c r="Q12474" t="s">
        <v>6636</v>
      </c>
      <c r="R12474" t="s">
        <v>6636</v>
      </c>
      <c r="S12474" s="12"/>
      <c r="T12474" s="13"/>
      <c r="U12474" t="s">
        <v>6636</v>
      </c>
    </row>
    <row r="12475" spans="1:21" x14ac:dyDescent="0.25">
      <c r="A12475" t="s">
        <v>6637</v>
      </c>
      <c r="B12475" s="12">
        <v>43388</v>
      </c>
      <c r="C12475" t="s">
        <v>14025</v>
      </c>
      <c r="D12475" s="11">
        <v>46220.614120370403</v>
      </c>
      <c r="E12475" t="s">
        <v>14026</v>
      </c>
      <c r="F12475" t="s">
        <v>6617</v>
      </c>
      <c r="G12475" t="s">
        <v>15898</v>
      </c>
      <c r="H12475" t="s">
        <v>6467</v>
      </c>
      <c r="I12475" t="s">
        <v>55</v>
      </c>
      <c r="J12475" t="s">
        <v>643</v>
      </c>
      <c r="K12475" t="s">
        <v>16034</v>
      </c>
      <c r="L12475" t="s">
        <v>15900</v>
      </c>
      <c r="M12475" t="s">
        <v>16035</v>
      </c>
      <c r="N12475" t="s">
        <v>6761</v>
      </c>
      <c r="O12475" t="s">
        <v>6771</v>
      </c>
      <c r="P12475">
        <v>2580000</v>
      </c>
      <c r="Q12475" t="s">
        <v>6636</v>
      </c>
      <c r="R12475" t="s">
        <v>6636</v>
      </c>
      <c r="S12475" s="12"/>
      <c r="T12475" s="13"/>
      <c r="U12475" t="s">
        <v>6636</v>
      </c>
    </row>
    <row r="12476" spans="1:21" x14ac:dyDescent="0.25">
      <c r="A12476" t="s">
        <v>6619</v>
      </c>
      <c r="B12476" s="12">
        <v>130164</v>
      </c>
      <c r="C12476" t="s">
        <v>14025</v>
      </c>
      <c r="D12476" s="11">
        <v>46220.805416666699</v>
      </c>
      <c r="E12476" t="s">
        <v>14026</v>
      </c>
      <c r="F12476" t="s">
        <v>6617</v>
      </c>
      <c r="G12476" t="s">
        <v>7027</v>
      </c>
      <c r="H12476" t="s">
        <v>6467</v>
      </c>
      <c r="I12476" t="s">
        <v>55</v>
      </c>
      <c r="J12476" t="s">
        <v>643</v>
      </c>
      <c r="K12476" t="s">
        <v>16034</v>
      </c>
      <c r="L12476" t="s">
        <v>15900</v>
      </c>
      <c r="M12476" t="s">
        <v>16035</v>
      </c>
      <c r="N12476" t="s">
        <v>6761</v>
      </c>
      <c r="O12476" t="s">
        <v>6771</v>
      </c>
      <c r="P12476">
        <v>7740000</v>
      </c>
      <c r="Q12476" t="s">
        <v>6636</v>
      </c>
      <c r="R12476" t="s">
        <v>6636</v>
      </c>
      <c r="S12476" s="12"/>
      <c r="T12476" s="13"/>
      <c r="U12476" t="s">
        <v>6636</v>
      </c>
    </row>
    <row r="12477" spans="1:21" x14ac:dyDescent="0.25">
      <c r="A12477" t="s">
        <v>6619</v>
      </c>
      <c r="B12477" s="12">
        <v>43388</v>
      </c>
      <c r="C12477" t="s">
        <v>14025</v>
      </c>
      <c r="D12477" s="11">
        <v>46220.805416666699</v>
      </c>
      <c r="E12477" t="s">
        <v>14026</v>
      </c>
      <c r="F12477" t="s">
        <v>6617</v>
      </c>
      <c r="G12477" t="s">
        <v>15953</v>
      </c>
      <c r="H12477" t="s">
        <v>6467</v>
      </c>
      <c r="I12477" t="s">
        <v>55</v>
      </c>
      <c r="J12477" t="s">
        <v>643</v>
      </c>
      <c r="K12477" t="s">
        <v>16034</v>
      </c>
      <c r="L12477" t="s">
        <v>15900</v>
      </c>
      <c r="M12477" t="s">
        <v>16035</v>
      </c>
      <c r="N12477" t="s">
        <v>6761</v>
      </c>
      <c r="O12477" t="s">
        <v>6771</v>
      </c>
      <c r="P12477">
        <v>2580000</v>
      </c>
      <c r="Q12477" t="s">
        <v>6636</v>
      </c>
      <c r="R12477" t="s">
        <v>6636</v>
      </c>
      <c r="S12477" s="12"/>
      <c r="T12477" s="13"/>
      <c r="U12477" t="s">
        <v>6636</v>
      </c>
    </row>
    <row r="12478" spans="1:21" x14ac:dyDescent="0.25">
      <c r="A12478" t="s">
        <v>6619</v>
      </c>
      <c r="B12478" s="12">
        <v>43388</v>
      </c>
      <c r="C12478" t="s">
        <v>14025</v>
      </c>
      <c r="D12478" s="11">
        <v>46220.805416666699</v>
      </c>
      <c r="E12478" t="s">
        <v>14026</v>
      </c>
      <c r="F12478" t="s">
        <v>6617</v>
      </c>
      <c r="G12478" t="s">
        <v>15898</v>
      </c>
      <c r="H12478" t="s">
        <v>6467</v>
      </c>
      <c r="I12478" t="s">
        <v>55</v>
      </c>
      <c r="J12478" t="s">
        <v>643</v>
      </c>
      <c r="K12478" t="s">
        <v>16034</v>
      </c>
      <c r="L12478" t="s">
        <v>15900</v>
      </c>
      <c r="M12478" t="s">
        <v>16035</v>
      </c>
      <c r="N12478" t="s">
        <v>6761</v>
      </c>
      <c r="O12478" t="s">
        <v>6771</v>
      </c>
      <c r="P12478">
        <v>2580000</v>
      </c>
      <c r="Q12478" t="s">
        <v>6636</v>
      </c>
      <c r="R12478" t="s">
        <v>6636</v>
      </c>
      <c r="S12478" s="12"/>
      <c r="T12478" s="13"/>
      <c r="U12478" t="s">
        <v>6636</v>
      </c>
    </row>
    <row r="12479" spans="1:21" x14ac:dyDescent="0.25">
      <c r="A12479" t="s">
        <v>6619</v>
      </c>
      <c r="B12479" s="12">
        <v>130170</v>
      </c>
      <c r="C12479" t="s">
        <v>16032</v>
      </c>
      <c r="D12479" s="11">
        <v>46220.823935185203</v>
      </c>
      <c r="E12479" t="s">
        <v>16033</v>
      </c>
      <c r="F12479" t="s">
        <v>6617</v>
      </c>
      <c r="G12479" t="s">
        <v>7027</v>
      </c>
      <c r="H12479" t="s">
        <v>6467</v>
      </c>
      <c r="I12479" t="s">
        <v>55</v>
      </c>
      <c r="J12479" t="s">
        <v>643</v>
      </c>
      <c r="K12479" t="s">
        <v>16034</v>
      </c>
      <c r="L12479" t="s">
        <v>15900</v>
      </c>
      <c r="M12479" t="s">
        <v>16035</v>
      </c>
      <c r="N12479" t="s">
        <v>6761</v>
      </c>
      <c r="O12479" t="s">
        <v>6771</v>
      </c>
      <c r="P12479">
        <v>7740000</v>
      </c>
      <c r="Q12479" t="s">
        <v>6636</v>
      </c>
      <c r="R12479" t="s">
        <v>6636</v>
      </c>
      <c r="S12479" s="12"/>
      <c r="T12479" s="13"/>
      <c r="U12479" t="s">
        <v>6636</v>
      </c>
    </row>
    <row r="12480" spans="1:21" x14ac:dyDescent="0.25">
      <c r="A12480" t="s">
        <v>6619</v>
      </c>
      <c r="B12480" s="12">
        <v>43390</v>
      </c>
      <c r="C12480" t="s">
        <v>16032</v>
      </c>
      <c r="D12480" s="11">
        <v>46220.823935185203</v>
      </c>
      <c r="E12480" t="s">
        <v>16033</v>
      </c>
      <c r="F12480" t="s">
        <v>6617</v>
      </c>
      <c r="G12480" t="s">
        <v>15953</v>
      </c>
      <c r="H12480" t="s">
        <v>6467</v>
      </c>
      <c r="I12480" t="s">
        <v>55</v>
      </c>
      <c r="J12480" t="s">
        <v>643</v>
      </c>
      <c r="K12480" t="s">
        <v>16034</v>
      </c>
      <c r="L12480" t="s">
        <v>15900</v>
      </c>
      <c r="M12480" t="s">
        <v>16035</v>
      </c>
      <c r="N12480" t="s">
        <v>6761</v>
      </c>
      <c r="O12480" t="s">
        <v>6771</v>
      </c>
      <c r="P12480">
        <v>2580000</v>
      </c>
      <c r="Q12480" t="s">
        <v>6636</v>
      </c>
      <c r="R12480" t="s">
        <v>6636</v>
      </c>
      <c r="S12480" s="12"/>
      <c r="T12480" s="13"/>
      <c r="U12480" t="s">
        <v>6636</v>
      </c>
    </row>
    <row r="12481" spans="1:21" x14ac:dyDescent="0.25">
      <c r="A12481" t="s">
        <v>6619</v>
      </c>
      <c r="B12481" s="12">
        <v>43390</v>
      </c>
      <c r="C12481" t="s">
        <v>16032</v>
      </c>
      <c r="D12481" s="11">
        <v>46220.823935185203</v>
      </c>
      <c r="E12481" t="s">
        <v>16033</v>
      </c>
      <c r="F12481" t="s">
        <v>6617</v>
      </c>
      <c r="G12481" t="s">
        <v>15898</v>
      </c>
      <c r="H12481" t="s">
        <v>6467</v>
      </c>
      <c r="I12481" t="s">
        <v>55</v>
      </c>
      <c r="J12481" t="s">
        <v>643</v>
      </c>
      <c r="K12481" t="s">
        <v>16034</v>
      </c>
      <c r="L12481" t="s">
        <v>15900</v>
      </c>
      <c r="M12481" t="s">
        <v>16035</v>
      </c>
      <c r="N12481" t="s">
        <v>6761</v>
      </c>
      <c r="O12481" t="s">
        <v>6771</v>
      </c>
      <c r="P12481">
        <v>2580000</v>
      </c>
      <c r="Q12481" t="s">
        <v>6636</v>
      </c>
      <c r="R12481" t="s">
        <v>6636</v>
      </c>
      <c r="S12481" s="12"/>
      <c r="T12481" s="13"/>
      <c r="U12481" t="s">
        <v>6636</v>
      </c>
    </row>
    <row r="12482" spans="1:21" x14ac:dyDescent="0.25">
      <c r="A12482" t="s">
        <v>6637</v>
      </c>
      <c r="B12482" s="12">
        <v>130290</v>
      </c>
      <c r="C12482" t="s">
        <v>16036</v>
      </c>
      <c r="D12482" s="11">
        <v>46221.597685185203</v>
      </c>
      <c r="E12482" t="s">
        <v>16037</v>
      </c>
      <c r="F12482" t="s">
        <v>6617</v>
      </c>
      <c r="G12482" t="s">
        <v>7027</v>
      </c>
      <c r="H12482" t="s">
        <v>6467</v>
      </c>
      <c r="I12482" t="s">
        <v>55</v>
      </c>
      <c r="J12482" t="s">
        <v>44</v>
      </c>
      <c r="K12482" t="s">
        <v>16038</v>
      </c>
      <c r="L12482" t="s">
        <v>15900</v>
      </c>
      <c r="M12482" t="s">
        <v>16039</v>
      </c>
      <c r="N12482" t="s">
        <v>6761</v>
      </c>
      <c r="O12482" t="s">
        <v>6762</v>
      </c>
      <c r="P12482">
        <v>6090000</v>
      </c>
      <c r="Q12482" t="s">
        <v>6778</v>
      </c>
      <c r="R12482" t="s">
        <v>6911</v>
      </c>
      <c r="S12482" s="12"/>
      <c r="T12482" s="13"/>
      <c r="U12482" t="s">
        <v>6629</v>
      </c>
    </row>
    <row r="12483" spans="1:21" x14ac:dyDescent="0.25">
      <c r="A12483" t="s">
        <v>6637</v>
      </c>
      <c r="B12483" s="12">
        <v>43430</v>
      </c>
      <c r="C12483" t="s">
        <v>16036</v>
      </c>
      <c r="D12483" s="11">
        <v>46221.597685185203</v>
      </c>
      <c r="E12483" t="s">
        <v>16037</v>
      </c>
      <c r="F12483" t="s">
        <v>6617</v>
      </c>
      <c r="G12483" t="s">
        <v>15953</v>
      </c>
      <c r="H12483" t="s">
        <v>6467</v>
      </c>
      <c r="I12483" t="s">
        <v>55</v>
      </c>
      <c r="J12483" t="s">
        <v>44</v>
      </c>
      <c r="K12483" t="s">
        <v>16038</v>
      </c>
      <c r="L12483" t="s">
        <v>15900</v>
      </c>
      <c r="M12483" t="s">
        <v>16039</v>
      </c>
      <c r="N12483" t="s">
        <v>6761</v>
      </c>
      <c r="O12483" t="s">
        <v>6762</v>
      </c>
      <c r="P12483">
        <v>2030000</v>
      </c>
      <c r="Q12483" t="s">
        <v>6778</v>
      </c>
      <c r="R12483" t="s">
        <v>6911</v>
      </c>
      <c r="S12483" s="12"/>
      <c r="T12483" s="13"/>
      <c r="U12483" t="s">
        <v>6629</v>
      </c>
    </row>
    <row r="12484" spans="1:21" x14ac:dyDescent="0.25">
      <c r="A12484" t="s">
        <v>6637</v>
      </c>
      <c r="B12484" s="12">
        <v>43430</v>
      </c>
      <c r="C12484" t="s">
        <v>16036</v>
      </c>
      <c r="D12484" s="11">
        <v>46221.597685185203</v>
      </c>
      <c r="E12484" t="s">
        <v>16037</v>
      </c>
      <c r="F12484" t="s">
        <v>6617</v>
      </c>
      <c r="G12484" t="s">
        <v>15898</v>
      </c>
      <c r="H12484" t="s">
        <v>6467</v>
      </c>
      <c r="I12484" t="s">
        <v>55</v>
      </c>
      <c r="J12484" t="s">
        <v>44</v>
      </c>
      <c r="K12484" t="s">
        <v>16038</v>
      </c>
      <c r="L12484" t="s">
        <v>15900</v>
      </c>
      <c r="M12484" t="s">
        <v>16039</v>
      </c>
      <c r="N12484" t="s">
        <v>6761</v>
      </c>
      <c r="O12484" t="s">
        <v>6762</v>
      </c>
      <c r="P12484">
        <v>2030000</v>
      </c>
      <c r="Q12484" t="s">
        <v>6778</v>
      </c>
      <c r="R12484" t="s">
        <v>6911</v>
      </c>
      <c r="S12484" s="12"/>
      <c r="T12484" s="13"/>
      <c r="U12484" t="s">
        <v>6629</v>
      </c>
    </row>
    <row r="12485" spans="1:21" x14ac:dyDescent="0.25">
      <c r="A12485" t="s">
        <v>6619</v>
      </c>
      <c r="B12485" s="12">
        <v>130290</v>
      </c>
      <c r="C12485" t="s">
        <v>16036</v>
      </c>
      <c r="D12485" s="11">
        <v>46221.795219907399</v>
      </c>
      <c r="E12485" t="s">
        <v>16037</v>
      </c>
      <c r="F12485" t="s">
        <v>6617</v>
      </c>
      <c r="G12485" t="s">
        <v>7027</v>
      </c>
      <c r="H12485" t="s">
        <v>6467</v>
      </c>
      <c r="I12485" t="s">
        <v>55</v>
      </c>
      <c r="J12485" t="s">
        <v>44</v>
      </c>
      <c r="K12485" t="s">
        <v>16038</v>
      </c>
      <c r="L12485" t="s">
        <v>15900</v>
      </c>
      <c r="M12485" t="s">
        <v>16039</v>
      </c>
      <c r="N12485" t="s">
        <v>6761</v>
      </c>
      <c r="O12485" t="s">
        <v>6762</v>
      </c>
      <c r="P12485">
        <v>6090000</v>
      </c>
      <c r="Q12485" t="s">
        <v>6778</v>
      </c>
      <c r="R12485" t="s">
        <v>6911</v>
      </c>
      <c r="S12485" s="12"/>
      <c r="T12485" s="13"/>
      <c r="U12485" t="s">
        <v>6629</v>
      </c>
    </row>
    <row r="12486" spans="1:21" x14ac:dyDescent="0.25">
      <c r="A12486" t="s">
        <v>6619</v>
      </c>
      <c r="B12486" s="12">
        <v>43430</v>
      </c>
      <c r="C12486" t="s">
        <v>16036</v>
      </c>
      <c r="D12486" s="11">
        <v>46221.795219907399</v>
      </c>
      <c r="E12486" t="s">
        <v>16037</v>
      </c>
      <c r="F12486" t="s">
        <v>6617</v>
      </c>
      <c r="G12486" t="s">
        <v>15953</v>
      </c>
      <c r="H12486" t="s">
        <v>6467</v>
      </c>
      <c r="I12486" t="s">
        <v>55</v>
      </c>
      <c r="J12486" t="s">
        <v>44</v>
      </c>
      <c r="K12486" t="s">
        <v>16038</v>
      </c>
      <c r="L12486" t="s">
        <v>15900</v>
      </c>
      <c r="M12486" t="s">
        <v>16039</v>
      </c>
      <c r="N12486" t="s">
        <v>6761</v>
      </c>
      <c r="O12486" t="s">
        <v>6762</v>
      </c>
      <c r="P12486">
        <v>2030000</v>
      </c>
      <c r="Q12486" t="s">
        <v>6778</v>
      </c>
      <c r="R12486" t="s">
        <v>6911</v>
      </c>
      <c r="S12486" s="12"/>
      <c r="T12486" s="13"/>
      <c r="U12486" t="s">
        <v>6629</v>
      </c>
    </row>
    <row r="12487" spans="1:21" x14ac:dyDescent="0.25">
      <c r="A12487" t="s">
        <v>6619</v>
      </c>
      <c r="B12487" s="12">
        <v>43430</v>
      </c>
      <c r="C12487" t="s">
        <v>16036</v>
      </c>
      <c r="D12487" s="11">
        <v>46221.795219907399</v>
      </c>
      <c r="E12487" t="s">
        <v>16037</v>
      </c>
      <c r="F12487" t="s">
        <v>6617</v>
      </c>
      <c r="G12487" t="s">
        <v>15898</v>
      </c>
      <c r="H12487" t="s">
        <v>6467</v>
      </c>
      <c r="I12487" t="s">
        <v>55</v>
      </c>
      <c r="J12487" t="s">
        <v>44</v>
      </c>
      <c r="K12487" t="s">
        <v>16038</v>
      </c>
      <c r="L12487" t="s">
        <v>15900</v>
      </c>
      <c r="M12487" t="s">
        <v>16039</v>
      </c>
      <c r="N12487" t="s">
        <v>6761</v>
      </c>
      <c r="O12487" t="s">
        <v>6762</v>
      </c>
      <c r="P12487">
        <v>2030000</v>
      </c>
      <c r="Q12487" t="s">
        <v>6778</v>
      </c>
      <c r="R12487" t="s">
        <v>6911</v>
      </c>
      <c r="S12487" s="12"/>
      <c r="T12487" s="13"/>
      <c r="U12487" t="s">
        <v>6629</v>
      </c>
    </row>
    <row r="12488" spans="1:21" x14ac:dyDescent="0.25">
      <c r="A12488" t="s">
        <v>6619</v>
      </c>
      <c r="B12488" s="12">
        <v>43051</v>
      </c>
      <c r="C12488" t="s">
        <v>16040</v>
      </c>
      <c r="D12488" s="11">
        <v>46213.6538194444</v>
      </c>
      <c r="E12488" t="s">
        <v>16041</v>
      </c>
      <c r="F12488" t="s">
        <v>6617</v>
      </c>
      <c r="G12488" t="s">
        <v>16042</v>
      </c>
      <c r="H12488" t="s">
        <v>16043</v>
      </c>
      <c r="I12488" t="s">
        <v>65</v>
      </c>
      <c r="J12488" t="s">
        <v>9067</v>
      </c>
      <c r="K12488" t="s">
        <v>16044</v>
      </c>
      <c r="L12488" t="s">
        <v>16045</v>
      </c>
      <c r="M12488" t="s">
        <v>16046</v>
      </c>
      <c r="N12488" t="s">
        <v>7001</v>
      </c>
      <c r="O12488" t="s">
        <v>7062</v>
      </c>
      <c r="P12488">
        <v>1847000</v>
      </c>
      <c r="Q12488" t="s">
        <v>6636</v>
      </c>
      <c r="R12488" t="s">
        <v>6636</v>
      </c>
      <c r="S12488" s="12"/>
      <c r="T12488" s="13"/>
      <c r="U12488" t="s">
        <v>7560</v>
      </c>
    </row>
    <row r="12489" spans="1:21" x14ac:dyDescent="0.25">
      <c r="A12489" t="s">
        <v>6619</v>
      </c>
      <c r="B12489" s="12">
        <v>43051</v>
      </c>
      <c r="C12489" t="s">
        <v>16040</v>
      </c>
      <c r="D12489" s="11">
        <v>46213.6538194444</v>
      </c>
      <c r="E12489" t="s">
        <v>16041</v>
      </c>
      <c r="F12489" t="s">
        <v>6617</v>
      </c>
      <c r="G12489" t="s">
        <v>7567</v>
      </c>
      <c r="H12489" t="s">
        <v>16043</v>
      </c>
      <c r="I12489" t="s">
        <v>65</v>
      </c>
      <c r="J12489" t="s">
        <v>9067</v>
      </c>
      <c r="K12489" t="s">
        <v>16044</v>
      </c>
      <c r="L12489" t="s">
        <v>16045</v>
      </c>
      <c r="M12489" t="s">
        <v>16046</v>
      </c>
      <c r="N12489" t="s">
        <v>7001</v>
      </c>
      <c r="O12489" t="s">
        <v>7062</v>
      </c>
      <c r="P12489">
        <v>1847000</v>
      </c>
      <c r="Q12489" t="s">
        <v>6636</v>
      </c>
      <c r="R12489" t="s">
        <v>6636</v>
      </c>
      <c r="S12489" s="12"/>
      <c r="T12489" s="13"/>
      <c r="U12489" t="s">
        <v>7560</v>
      </c>
    </row>
    <row r="12490" spans="1:21" x14ac:dyDescent="0.25">
      <c r="A12490" t="s">
        <v>6619</v>
      </c>
      <c r="B12490" s="12">
        <v>43051</v>
      </c>
      <c r="C12490" t="s">
        <v>16040</v>
      </c>
      <c r="D12490" s="11">
        <v>46213.6538194444</v>
      </c>
      <c r="E12490" t="s">
        <v>16041</v>
      </c>
      <c r="F12490" t="s">
        <v>6617</v>
      </c>
      <c r="G12490" t="s">
        <v>16047</v>
      </c>
      <c r="H12490" t="s">
        <v>16043</v>
      </c>
      <c r="I12490" t="s">
        <v>65</v>
      </c>
      <c r="J12490" t="s">
        <v>9067</v>
      </c>
      <c r="K12490" t="s">
        <v>16044</v>
      </c>
      <c r="L12490" t="s">
        <v>16045</v>
      </c>
      <c r="M12490" t="s">
        <v>16046</v>
      </c>
      <c r="N12490" t="s">
        <v>7001</v>
      </c>
      <c r="O12490" t="s">
        <v>7062</v>
      </c>
      <c r="P12490">
        <v>1847000</v>
      </c>
      <c r="Q12490" t="s">
        <v>6636</v>
      </c>
      <c r="R12490" t="s">
        <v>6636</v>
      </c>
      <c r="S12490" s="12"/>
      <c r="T12490" s="13"/>
      <c r="U12490" t="s">
        <v>7560</v>
      </c>
    </row>
    <row r="12491" spans="1:21" x14ac:dyDescent="0.25">
      <c r="A12491" t="s">
        <v>6619</v>
      </c>
      <c r="B12491" s="12">
        <v>43051</v>
      </c>
      <c r="C12491" t="s">
        <v>16040</v>
      </c>
      <c r="D12491" s="11">
        <v>46213.6538194444</v>
      </c>
      <c r="E12491" t="s">
        <v>16041</v>
      </c>
      <c r="F12491" t="s">
        <v>6617</v>
      </c>
      <c r="G12491" t="s">
        <v>16048</v>
      </c>
      <c r="H12491" t="s">
        <v>16043</v>
      </c>
      <c r="I12491" t="s">
        <v>65</v>
      </c>
      <c r="J12491" t="s">
        <v>9067</v>
      </c>
      <c r="K12491" t="s">
        <v>16044</v>
      </c>
      <c r="L12491" t="s">
        <v>16045</v>
      </c>
      <c r="M12491" t="s">
        <v>16046</v>
      </c>
      <c r="N12491" t="s">
        <v>7001</v>
      </c>
      <c r="O12491" t="s">
        <v>7062</v>
      </c>
      <c r="P12491">
        <v>1847000</v>
      </c>
      <c r="Q12491" t="s">
        <v>6636</v>
      </c>
      <c r="R12491" t="s">
        <v>6636</v>
      </c>
      <c r="S12491" s="12"/>
      <c r="T12491" s="13"/>
      <c r="U12491" t="s">
        <v>7560</v>
      </c>
    </row>
    <row r="12492" spans="1:21" x14ac:dyDescent="0.25">
      <c r="A12492" t="s">
        <v>6637</v>
      </c>
      <c r="B12492" s="12">
        <v>41174</v>
      </c>
      <c r="C12492" t="s">
        <v>16049</v>
      </c>
      <c r="D12492" s="11">
        <v>46176.703923611101</v>
      </c>
      <c r="E12492" t="s">
        <v>16050</v>
      </c>
      <c r="F12492" t="s">
        <v>6356</v>
      </c>
      <c r="G12492" t="s">
        <v>16051</v>
      </c>
      <c r="H12492" t="s">
        <v>6380</v>
      </c>
      <c r="I12492" t="s">
        <v>65</v>
      </c>
      <c r="J12492" t="s">
        <v>57</v>
      </c>
      <c r="K12492" t="s">
        <v>16052</v>
      </c>
      <c r="L12492" t="s">
        <v>16053</v>
      </c>
      <c r="M12492" t="s">
        <v>16054</v>
      </c>
      <c r="N12492" t="s">
        <v>7366</v>
      </c>
      <c r="O12492" t="s">
        <v>8020</v>
      </c>
      <c r="P12492">
        <v>2445000</v>
      </c>
      <c r="Q12492" t="s">
        <v>6636</v>
      </c>
      <c r="R12492" t="s">
        <v>6636</v>
      </c>
      <c r="S12492" s="12"/>
      <c r="T12492" s="13"/>
      <c r="U12492" t="s">
        <v>6682</v>
      </c>
    </row>
    <row r="12493" spans="1:21" x14ac:dyDescent="0.25">
      <c r="A12493" t="s">
        <v>6619</v>
      </c>
      <c r="B12493" s="12">
        <v>41174</v>
      </c>
      <c r="C12493" t="s">
        <v>16049</v>
      </c>
      <c r="D12493" s="11">
        <v>46176.808287036998</v>
      </c>
      <c r="E12493" t="s">
        <v>16050</v>
      </c>
      <c r="F12493" t="s">
        <v>6356</v>
      </c>
      <c r="G12493" t="s">
        <v>16051</v>
      </c>
      <c r="H12493" t="s">
        <v>6380</v>
      </c>
      <c r="I12493" t="s">
        <v>65</v>
      </c>
      <c r="J12493" t="s">
        <v>57</v>
      </c>
      <c r="K12493" t="s">
        <v>16052</v>
      </c>
      <c r="L12493" t="s">
        <v>16053</v>
      </c>
      <c r="M12493" t="s">
        <v>16054</v>
      </c>
      <c r="N12493" t="s">
        <v>7366</v>
      </c>
      <c r="O12493" t="s">
        <v>8020</v>
      </c>
      <c r="P12493">
        <v>2445000</v>
      </c>
      <c r="Q12493" t="s">
        <v>6636</v>
      </c>
      <c r="R12493" t="s">
        <v>6636</v>
      </c>
      <c r="S12493" s="12"/>
      <c r="T12493" s="13"/>
      <c r="U12493" t="s">
        <v>6682</v>
      </c>
    </row>
    <row r="12494" spans="1:21" x14ac:dyDescent="0.25">
      <c r="A12494" t="s">
        <v>6637</v>
      </c>
      <c r="B12494" s="12">
        <v>41231</v>
      </c>
      <c r="C12494" t="s">
        <v>16055</v>
      </c>
      <c r="D12494" s="11">
        <v>46178.109375</v>
      </c>
      <c r="E12494" t="s">
        <v>16056</v>
      </c>
      <c r="F12494" t="s">
        <v>6356</v>
      </c>
      <c r="G12494" t="s">
        <v>16051</v>
      </c>
      <c r="H12494" t="s">
        <v>6380</v>
      </c>
      <c r="I12494" t="s">
        <v>55</v>
      </c>
      <c r="J12494" t="s">
        <v>643</v>
      </c>
      <c r="K12494" t="s">
        <v>16057</v>
      </c>
      <c r="L12494" t="s">
        <v>16053</v>
      </c>
      <c r="M12494" t="s">
        <v>16058</v>
      </c>
      <c r="N12494" t="s">
        <v>7366</v>
      </c>
      <c r="O12494" t="s">
        <v>8020</v>
      </c>
      <c r="P12494">
        <v>2445000</v>
      </c>
      <c r="Q12494" t="s">
        <v>6636</v>
      </c>
      <c r="R12494" t="s">
        <v>6636</v>
      </c>
      <c r="S12494" s="12"/>
      <c r="T12494" s="13"/>
      <c r="U12494" t="s">
        <v>9167</v>
      </c>
    </row>
    <row r="12495" spans="1:21" x14ac:dyDescent="0.25">
      <c r="A12495" t="s">
        <v>6619</v>
      </c>
      <c r="B12495" s="12">
        <v>41231</v>
      </c>
      <c r="C12495" t="s">
        <v>16055</v>
      </c>
      <c r="D12495" s="11">
        <v>46178.3913888889</v>
      </c>
      <c r="E12495" t="s">
        <v>16056</v>
      </c>
      <c r="F12495" t="s">
        <v>6356</v>
      </c>
      <c r="G12495" t="s">
        <v>16051</v>
      </c>
      <c r="H12495" t="s">
        <v>6380</v>
      </c>
      <c r="I12495" t="s">
        <v>55</v>
      </c>
      <c r="J12495" t="s">
        <v>643</v>
      </c>
      <c r="K12495" t="s">
        <v>16057</v>
      </c>
      <c r="L12495" t="s">
        <v>16053</v>
      </c>
      <c r="M12495" t="s">
        <v>16058</v>
      </c>
      <c r="N12495" t="s">
        <v>7366</v>
      </c>
      <c r="O12495" t="s">
        <v>8020</v>
      </c>
      <c r="P12495">
        <v>2445000</v>
      </c>
      <c r="Q12495" t="s">
        <v>6636</v>
      </c>
      <c r="R12495" t="s">
        <v>6636</v>
      </c>
      <c r="S12495" s="12"/>
      <c r="T12495" s="13"/>
      <c r="U12495" t="s">
        <v>9167</v>
      </c>
    </row>
    <row r="12496" spans="1:21" x14ac:dyDescent="0.25">
      <c r="A12496" t="s">
        <v>6637</v>
      </c>
      <c r="B12496" s="12">
        <v>82864</v>
      </c>
      <c r="C12496" t="s">
        <v>8893</v>
      </c>
      <c r="D12496" s="11">
        <v>46182.608333333301</v>
      </c>
      <c r="E12496" t="s">
        <v>8894</v>
      </c>
      <c r="F12496" t="s">
        <v>6356</v>
      </c>
      <c r="G12496" t="s">
        <v>16051</v>
      </c>
      <c r="H12496" t="s">
        <v>6380</v>
      </c>
      <c r="I12496" t="s">
        <v>65</v>
      </c>
      <c r="J12496" t="s">
        <v>2226</v>
      </c>
      <c r="K12496" t="s">
        <v>16059</v>
      </c>
      <c r="L12496" t="s">
        <v>16053</v>
      </c>
      <c r="M12496" t="s">
        <v>16060</v>
      </c>
      <c r="N12496" t="s">
        <v>7366</v>
      </c>
      <c r="O12496" t="s">
        <v>7650</v>
      </c>
      <c r="P12496">
        <v>5450000</v>
      </c>
      <c r="Q12496" t="s">
        <v>6636</v>
      </c>
      <c r="R12496" t="s">
        <v>6636</v>
      </c>
      <c r="S12496" s="12"/>
      <c r="T12496" s="13"/>
      <c r="U12496" t="s">
        <v>6636</v>
      </c>
    </row>
    <row r="12497" spans="1:21" x14ac:dyDescent="0.25">
      <c r="A12497" t="s">
        <v>6619</v>
      </c>
      <c r="B12497" s="12">
        <v>41436</v>
      </c>
      <c r="C12497" t="s">
        <v>8893</v>
      </c>
      <c r="D12497" s="11">
        <v>46182.731284722198</v>
      </c>
      <c r="E12497" t="s">
        <v>8894</v>
      </c>
      <c r="F12497" t="s">
        <v>6356</v>
      </c>
      <c r="G12497" t="s">
        <v>16051</v>
      </c>
      <c r="H12497" t="s">
        <v>6380</v>
      </c>
      <c r="I12497" t="s">
        <v>65</v>
      </c>
      <c r="J12497" t="s">
        <v>2226</v>
      </c>
      <c r="K12497" t="s">
        <v>16059</v>
      </c>
      <c r="L12497" t="s">
        <v>16053</v>
      </c>
      <c r="M12497" t="s">
        <v>16060</v>
      </c>
      <c r="N12497" t="s">
        <v>7366</v>
      </c>
      <c r="O12497" t="s">
        <v>7650</v>
      </c>
      <c r="P12497">
        <v>2725000</v>
      </c>
      <c r="Q12497" t="s">
        <v>6636</v>
      </c>
      <c r="R12497" t="s">
        <v>6636</v>
      </c>
      <c r="S12497" s="12"/>
      <c r="T12497" s="13"/>
      <c r="U12497" t="s">
        <v>6636</v>
      </c>
    </row>
    <row r="12498" spans="1:21" x14ac:dyDescent="0.25">
      <c r="A12498" t="s">
        <v>6637</v>
      </c>
      <c r="B12498" s="12">
        <v>41911</v>
      </c>
      <c r="C12498" t="s">
        <v>10127</v>
      </c>
      <c r="D12498" s="11">
        <v>46190.074884259302</v>
      </c>
      <c r="E12498" t="s">
        <v>10128</v>
      </c>
      <c r="F12498" t="s">
        <v>6356</v>
      </c>
      <c r="G12498" t="s">
        <v>10129</v>
      </c>
      <c r="H12498" t="s">
        <v>6380</v>
      </c>
      <c r="I12498" t="s">
        <v>65</v>
      </c>
      <c r="J12498" t="s">
        <v>2226</v>
      </c>
      <c r="K12498" t="s">
        <v>16061</v>
      </c>
      <c r="L12498" t="s">
        <v>16062</v>
      </c>
      <c r="M12498" t="s">
        <v>16063</v>
      </c>
      <c r="N12498" t="s">
        <v>7469</v>
      </c>
      <c r="O12498" t="s">
        <v>9605</v>
      </c>
      <c r="P12498">
        <v>2259000</v>
      </c>
      <c r="Q12498" t="s">
        <v>6867</v>
      </c>
      <c r="R12498" t="s">
        <v>6779</v>
      </c>
      <c r="S12498" s="12"/>
      <c r="T12498" s="13"/>
      <c r="U12498" t="s">
        <v>6636</v>
      </c>
    </row>
    <row r="12499" spans="1:21" x14ac:dyDescent="0.25">
      <c r="A12499" t="s">
        <v>6637</v>
      </c>
      <c r="B12499" s="12">
        <v>41911</v>
      </c>
      <c r="C12499" t="s">
        <v>10127</v>
      </c>
      <c r="D12499" s="11">
        <v>46190.074884259302</v>
      </c>
      <c r="E12499" t="s">
        <v>10128</v>
      </c>
      <c r="F12499" t="s">
        <v>6356</v>
      </c>
      <c r="G12499" t="s">
        <v>10131</v>
      </c>
      <c r="H12499" t="s">
        <v>6380</v>
      </c>
      <c r="I12499" t="s">
        <v>65</v>
      </c>
      <c r="J12499" t="s">
        <v>2226</v>
      </c>
      <c r="K12499" t="s">
        <v>16061</v>
      </c>
      <c r="L12499" t="s">
        <v>16062</v>
      </c>
      <c r="M12499" t="s">
        <v>16063</v>
      </c>
      <c r="N12499" t="s">
        <v>7469</v>
      </c>
      <c r="O12499" t="s">
        <v>9605</v>
      </c>
      <c r="P12499">
        <v>2259000</v>
      </c>
      <c r="Q12499" t="s">
        <v>6867</v>
      </c>
      <c r="R12499" t="s">
        <v>6779</v>
      </c>
      <c r="S12499" s="12"/>
      <c r="T12499" s="13"/>
      <c r="U12499" t="s">
        <v>6636</v>
      </c>
    </row>
    <row r="12500" spans="1:21" x14ac:dyDescent="0.25">
      <c r="A12500" t="s">
        <v>6637</v>
      </c>
      <c r="B12500" s="12">
        <v>41911</v>
      </c>
      <c r="C12500" t="s">
        <v>10127</v>
      </c>
      <c r="D12500" s="11">
        <v>46190.074884259302</v>
      </c>
      <c r="E12500" t="s">
        <v>10128</v>
      </c>
      <c r="F12500" t="s">
        <v>6356</v>
      </c>
      <c r="G12500" t="s">
        <v>10132</v>
      </c>
      <c r="H12500" t="s">
        <v>6380</v>
      </c>
      <c r="I12500" t="s">
        <v>65</v>
      </c>
      <c r="J12500" t="s">
        <v>2226</v>
      </c>
      <c r="K12500" t="s">
        <v>16061</v>
      </c>
      <c r="L12500" t="s">
        <v>16062</v>
      </c>
      <c r="M12500" t="s">
        <v>16063</v>
      </c>
      <c r="N12500" t="s">
        <v>7469</v>
      </c>
      <c r="O12500" t="s">
        <v>9605</v>
      </c>
      <c r="P12500">
        <v>2259000</v>
      </c>
      <c r="Q12500" t="s">
        <v>6867</v>
      </c>
      <c r="R12500" t="s">
        <v>6779</v>
      </c>
      <c r="S12500" s="12"/>
      <c r="T12500" s="13"/>
      <c r="U12500" t="s">
        <v>6636</v>
      </c>
    </row>
    <row r="12501" spans="1:21" x14ac:dyDescent="0.25">
      <c r="A12501" t="s">
        <v>6619</v>
      </c>
      <c r="B12501" s="12">
        <v>41911</v>
      </c>
      <c r="C12501" t="s">
        <v>10127</v>
      </c>
      <c r="D12501" s="11">
        <v>46190.491319444402</v>
      </c>
      <c r="E12501" t="s">
        <v>10128</v>
      </c>
      <c r="F12501" t="s">
        <v>6356</v>
      </c>
      <c r="G12501" t="s">
        <v>10129</v>
      </c>
      <c r="H12501" t="s">
        <v>6380</v>
      </c>
      <c r="I12501" t="s">
        <v>65</v>
      </c>
      <c r="J12501" t="s">
        <v>2226</v>
      </c>
      <c r="K12501" t="s">
        <v>16061</v>
      </c>
      <c r="L12501" t="s">
        <v>16062</v>
      </c>
      <c r="M12501" t="s">
        <v>16063</v>
      </c>
      <c r="N12501" t="s">
        <v>7469</v>
      </c>
      <c r="O12501" t="s">
        <v>9605</v>
      </c>
      <c r="P12501">
        <v>2259000</v>
      </c>
      <c r="Q12501" t="s">
        <v>6867</v>
      </c>
      <c r="R12501" t="s">
        <v>6779</v>
      </c>
      <c r="S12501" s="12"/>
      <c r="T12501" s="13"/>
      <c r="U12501" t="s">
        <v>6636</v>
      </c>
    </row>
    <row r="12502" spans="1:21" x14ac:dyDescent="0.25">
      <c r="A12502" t="s">
        <v>6619</v>
      </c>
      <c r="B12502" s="12">
        <v>41911</v>
      </c>
      <c r="C12502" t="s">
        <v>10127</v>
      </c>
      <c r="D12502" s="11">
        <v>46190.491319444402</v>
      </c>
      <c r="E12502" t="s">
        <v>10128</v>
      </c>
      <c r="F12502" t="s">
        <v>6356</v>
      </c>
      <c r="G12502" t="s">
        <v>10131</v>
      </c>
      <c r="H12502" t="s">
        <v>6380</v>
      </c>
      <c r="I12502" t="s">
        <v>65</v>
      </c>
      <c r="J12502" t="s">
        <v>2226</v>
      </c>
      <c r="K12502" t="s">
        <v>16061</v>
      </c>
      <c r="L12502" t="s">
        <v>16062</v>
      </c>
      <c r="M12502" t="s">
        <v>16063</v>
      </c>
      <c r="N12502" t="s">
        <v>7469</v>
      </c>
      <c r="O12502" t="s">
        <v>9605</v>
      </c>
      <c r="P12502">
        <v>2259000</v>
      </c>
      <c r="Q12502" t="s">
        <v>6867</v>
      </c>
      <c r="R12502" t="s">
        <v>6779</v>
      </c>
      <c r="S12502" s="12"/>
      <c r="T12502" s="13"/>
      <c r="U12502" t="s">
        <v>6636</v>
      </c>
    </row>
    <row r="12503" spans="1:21" x14ac:dyDescent="0.25">
      <c r="A12503" t="s">
        <v>6619</v>
      </c>
      <c r="B12503" s="12">
        <v>41911</v>
      </c>
      <c r="C12503" t="s">
        <v>10127</v>
      </c>
      <c r="D12503" s="11">
        <v>46190.491319444402</v>
      </c>
      <c r="E12503" t="s">
        <v>10128</v>
      </c>
      <c r="F12503" t="s">
        <v>6356</v>
      </c>
      <c r="G12503" t="s">
        <v>10132</v>
      </c>
      <c r="H12503" t="s">
        <v>6380</v>
      </c>
      <c r="I12503" t="s">
        <v>65</v>
      </c>
      <c r="J12503" t="s">
        <v>2226</v>
      </c>
      <c r="K12503" t="s">
        <v>16061</v>
      </c>
      <c r="L12503" t="s">
        <v>16062</v>
      </c>
      <c r="M12503" t="s">
        <v>16063</v>
      </c>
      <c r="N12503" t="s">
        <v>7469</v>
      </c>
      <c r="O12503" t="s">
        <v>9605</v>
      </c>
      <c r="P12503">
        <v>2259000</v>
      </c>
      <c r="Q12503" t="s">
        <v>6867</v>
      </c>
      <c r="R12503" t="s">
        <v>6779</v>
      </c>
      <c r="S12503" s="12"/>
      <c r="T12503" s="13"/>
      <c r="U12503" t="s">
        <v>6636</v>
      </c>
    </row>
    <row r="12504" spans="1:21" x14ac:dyDescent="0.25">
      <c r="A12504" t="s">
        <v>6637</v>
      </c>
      <c r="B12504" s="12">
        <v>41973</v>
      </c>
      <c r="C12504" t="s">
        <v>16064</v>
      </c>
      <c r="D12504" s="11">
        <v>46190.8496296296</v>
      </c>
      <c r="E12504" t="s">
        <v>16065</v>
      </c>
      <c r="F12504" t="s">
        <v>6356</v>
      </c>
      <c r="G12504" t="s">
        <v>10129</v>
      </c>
      <c r="H12504" t="s">
        <v>6380</v>
      </c>
      <c r="I12504" t="s">
        <v>65</v>
      </c>
      <c r="J12504" t="s">
        <v>132</v>
      </c>
      <c r="K12504" t="s">
        <v>16066</v>
      </c>
      <c r="L12504" t="s">
        <v>16062</v>
      </c>
      <c r="M12504" t="s">
        <v>16067</v>
      </c>
      <c r="N12504" t="s">
        <v>7469</v>
      </c>
      <c r="O12504" t="s">
        <v>7933</v>
      </c>
      <c r="P12504">
        <v>3885000</v>
      </c>
      <c r="Q12504" t="s">
        <v>6636</v>
      </c>
      <c r="R12504" t="s">
        <v>6636</v>
      </c>
      <c r="S12504" s="12"/>
      <c r="T12504" s="13"/>
      <c r="U12504" t="s">
        <v>6721</v>
      </c>
    </row>
    <row r="12505" spans="1:21" x14ac:dyDescent="0.25">
      <c r="A12505" t="s">
        <v>6637</v>
      </c>
      <c r="B12505" s="12">
        <v>41973</v>
      </c>
      <c r="C12505" t="s">
        <v>16064</v>
      </c>
      <c r="D12505" s="11">
        <v>46190.8496296296</v>
      </c>
      <c r="E12505" t="s">
        <v>16065</v>
      </c>
      <c r="F12505" t="s">
        <v>6356</v>
      </c>
      <c r="G12505" t="s">
        <v>10131</v>
      </c>
      <c r="H12505" t="s">
        <v>6380</v>
      </c>
      <c r="I12505" t="s">
        <v>65</v>
      </c>
      <c r="J12505" t="s">
        <v>132</v>
      </c>
      <c r="K12505" t="s">
        <v>16066</v>
      </c>
      <c r="L12505" t="s">
        <v>16062</v>
      </c>
      <c r="M12505" t="s">
        <v>16067</v>
      </c>
      <c r="N12505" t="s">
        <v>7469</v>
      </c>
      <c r="O12505" t="s">
        <v>7933</v>
      </c>
      <c r="P12505">
        <v>3885000</v>
      </c>
      <c r="Q12505" t="s">
        <v>6636</v>
      </c>
      <c r="R12505" t="s">
        <v>6636</v>
      </c>
      <c r="S12505" s="12"/>
      <c r="T12505" s="13"/>
      <c r="U12505" t="s">
        <v>6721</v>
      </c>
    </row>
    <row r="12506" spans="1:21" x14ac:dyDescent="0.25">
      <c r="A12506" t="s">
        <v>6637</v>
      </c>
      <c r="B12506" s="12">
        <v>41973</v>
      </c>
      <c r="C12506" t="s">
        <v>16064</v>
      </c>
      <c r="D12506" s="11">
        <v>46190.8496296296</v>
      </c>
      <c r="E12506" t="s">
        <v>16065</v>
      </c>
      <c r="F12506" t="s">
        <v>6356</v>
      </c>
      <c r="G12506" t="s">
        <v>10132</v>
      </c>
      <c r="H12506" t="s">
        <v>6380</v>
      </c>
      <c r="I12506" t="s">
        <v>65</v>
      </c>
      <c r="J12506" t="s">
        <v>132</v>
      </c>
      <c r="K12506" t="s">
        <v>16066</v>
      </c>
      <c r="L12506" t="s">
        <v>16062</v>
      </c>
      <c r="M12506" t="s">
        <v>16067</v>
      </c>
      <c r="N12506" t="s">
        <v>7469</v>
      </c>
      <c r="O12506" t="s">
        <v>7933</v>
      </c>
      <c r="P12506">
        <v>3885000</v>
      </c>
      <c r="Q12506" t="s">
        <v>6636</v>
      </c>
      <c r="R12506" t="s">
        <v>6636</v>
      </c>
      <c r="S12506" s="12"/>
      <c r="T12506" s="13"/>
      <c r="U12506" t="s">
        <v>6721</v>
      </c>
    </row>
    <row r="12507" spans="1:21" x14ac:dyDescent="0.25">
      <c r="A12507" t="s">
        <v>6619</v>
      </c>
      <c r="B12507" s="12">
        <v>41973</v>
      </c>
      <c r="C12507" t="s">
        <v>16064</v>
      </c>
      <c r="D12507" s="11">
        <v>46191.402835648201</v>
      </c>
      <c r="E12507" t="s">
        <v>16065</v>
      </c>
      <c r="F12507" t="s">
        <v>6356</v>
      </c>
      <c r="G12507" t="s">
        <v>10129</v>
      </c>
      <c r="H12507" t="s">
        <v>6380</v>
      </c>
      <c r="I12507" t="s">
        <v>65</v>
      </c>
      <c r="J12507" t="s">
        <v>132</v>
      </c>
      <c r="K12507" t="s">
        <v>16066</v>
      </c>
      <c r="L12507" t="s">
        <v>16062</v>
      </c>
      <c r="M12507" t="s">
        <v>16067</v>
      </c>
      <c r="N12507" t="s">
        <v>7469</v>
      </c>
      <c r="O12507" t="s">
        <v>7933</v>
      </c>
      <c r="P12507">
        <v>3885000</v>
      </c>
      <c r="Q12507" t="s">
        <v>6636</v>
      </c>
      <c r="R12507" t="s">
        <v>6636</v>
      </c>
      <c r="S12507" s="12"/>
      <c r="T12507" s="13"/>
      <c r="U12507" t="s">
        <v>6721</v>
      </c>
    </row>
    <row r="12508" spans="1:21" x14ac:dyDescent="0.25">
      <c r="A12508" t="s">
        <v>6619</v>
      </c>
      <c r="B12508" s="12">
        <v>41973</v>
      </c>
      <c r="C12508" t="s">
        <v>16064</v>
      </c>
      <c r="D12508" s="11">
        <v>46191.402835648201</v>
      </c>
      <c r="E12508" t="s">
        <v>16065</v>
      </c>
      <c r="F12508" t="s">
        <v>6356</v>
      </c>
      <c r="G12508" t="s">
        <v>10131</v>
      </c>
      <c r="H12508" t="s">
        <v>6380</v>
      </c>
      <c r="I12508" t="s">
        <v>65</v>
      </c>
      <c r="J12508" t="s">
        <v>132</v>
      </c>
      <c r="K12508" t="s">
        <v>16066</v>
      </c>
      <c r="L12508" t="s">
        <v>16062</v>
      </c>
      <c r="M12508" t="s">
        <v>16067</v>
      </c>
      <c r="N12508" t="s">
        <v>7469</v>
      </c>
      <c r="O12508" t="s">
        <v>7933</v>
      </c>
      <c r="P12508">
        <v>3885000</v>
      </c>
      <c r="Q12508" t="s">
        <v>6636</v>
      </c>
      <c r="R12508" t="s">
        <v>6636</v>
      </c>
      <c r="S12508" s="12"/>
      <c r="T12508" s="13"/>
      <c r="U12508" t="s">
        <v>6721</v>
      </c>
    </row>
    <row r="12509" spans="1:21" x14ac:dyDescent="0.25">
      <c r="A12509" t="s">
        <v>6619</v>
      </c>
      <c r="B12509" s="12">
        <v>41973</v>
      </c>
      <c r="C12509" t="s">
        <v>16064</v>
      </c>
      <c r="D12509" s="11">
        <v>46191.402835648201</v>
      </c>
      <c r="E12509" t="s">
        <v>16065</v>
      </c>
      <c r="F12509" t="s">
        <v>6356</v>
      </c>
      <c r="G12509" t="s">
        <v>10132</v>
      </c>
      <c r="H12509" t="s">
        <v>6380</v>
      </c>
      <c r="I12509" t="s">
        <v>65</v>
      </c>
      <c r="J12509" t="s">
        <v>132</v>
      </c>
      <c r="K12509" t="s">
        <v>16066</v>
      </c>
      <c r="L12509" t="s">
        <v>16062</v>
      </c>
      <c r="M12509" t="s">
        <v>16067</v>
      </c>
      <c r="N12509" t="s">
        <v>7469</v>
      </c>
      <c r="O12509" t="s">
        <v>7933</v>
      </c>
      <c r="P12509">
        <v>3885000</v>
      </c>
      <c r="Q12509" t="s">
        <v>6636</v>
      </c>
      <c r="R12509" t="s">
        <v>6636</v>
      </c>
      <c r="S12509" s="12"/>
      <c r="T12509" s="13"/>
      <c r="U12509" t="s">
        <v>6721</v>
      </c>
    </row>
    <row r="12510" spans="1:21" x14ac:dyDescent="0.25">
      <c r="A12510" t="s">
        <v>6637</v>
      </c>
      <c r="B12510" s="12">
        <v>42084</v>
      </c>
      <c r="C12510" t="s">
        <v>16068</v>
      </c>
      <c r="D12510" s="11">
        <v>46191.964583333298</v>
      </c>
      <c r="E12510" t="s">
        <v>16069</v>
      </c>
      <c r="F12510" t="s">
        <v>6356</v>
      </c>
      <c r="G12510" t="s">
        <v>10129</v>
      </c>
      <c r="H12510" t="s">
        <v>6380</v>
      </c>
      <c r="I12510" t="s">
        <v>55</v>
      </c>
      <c r="J12510" t="s">
        <v>737</v>
      </c>
      <c r="K12510" t="s">
        <v>16070</v>
      </c>
      <c r="L12510" t="s">
        <v>16062</v>
      </c>
      <c r="M12510" t="s">
        <v>16071</v>
      </c>
      <c r="N12510" t="s">
        <v>7469</v>
      </c>
      <c r="O12510" t="s">
        <v>9605</v>
      </c>
      <c r="P12510">
        <v>2429000</v>
      </c>
      <c r="Q12510" t="s">
        <v>6636</v>
      </c>
      <c r="R12510" t="s">
        <v>6636</v>
      </c>
      <c r="S12510" s="12"/>
      <c r="T12510" s="13"/>
      <c r="U12510" t="s">
        <v>6721</v>
      </c>
    </row>
    <row r="12511" spans="1:21" x14ac:dyDescent="0.25">
      <c r="A12511" t="s">
        <v>6637</v>
      </c>
      <c r="B12511" s="12">
        <v>42084</v>
      </c>
      <c r="C12511" t="s">
        <v>16068</v>
      </c>
      <c r="D12511" s="11">
        <v>46191.964583333298</v>
      </c>
      <c r="E12511" t="s">
        <v>16069</v>
      </c>
      <c r="F12511" t="s">
        <v>6356</v>
      </c>
      <c r="G12511" t="s">
        <v>10131</v>
      </c>
      <c r="H12511" t="s">
        <v>6380</v>
      </c>
      <c r="I12511" t="s">
        <v>55</v>
      </c>
      <c r="J12511" t="s">
        <v>737</v>
      </c>
      <c r="K12511" t="s">
        <v>16070</v>
      </c>
      <c r="L12511" t="s">
        <v>16062</v>
      </c>
      <c r="M12511" t="s">
        <v>16071</v>
      </c>
      <c r="N12511" t="s">
        <v>7469</v>
      </c>
      <c r="O12511" t="s">
        <v>9605</v>
      </c>
      <c r="P12511">
        <v>2429000</v>
      </c>
      <c r="Q12511" t="s">
        <v>6636</v>
      </c>
      <c r="R12511" t="s">
        <v>6636</v>
      </c>
      <c r="S12511" s="12"/>
      <c r="T12511" s="13"/>
      <c r="U12511" t="s">
        <v>6721</v>
      </c>
    </row>
    <row r="12512" spans="1:21" x14ac:dyDescent="0.25">
      <c r="A12512" t="s">
        <v>6637</v>
      </c>
      <c r="B12512" s="12">
        <v>42084</v>
      </c>
      <c r="C12512" t="s">
        <v>16068</v>
      </c>
      <c r="D12512" s="11">
        <v>46191.964583333298</v>
      </c>
      <c r="E12512" t="s">
        <v>16069</v>
      </c>
      <c r="F12512" t="s">
        <v>6356</v>
      </c>
      <c r="G12512" t="s">
        <v>10132</v>
      </c>
      <c r="H12512" t="s">
        <v>6380</v>
      </c>
      <c r="I12512" t="s">
        <v>55</v>
      </c>
      <c r="J12512" t="s">
        <v>737</v>
      </c>
      <c r="K12512" t="s">
        <v>16070</v>
      </c>
      <c r="L12512" t="s">
        <v>16062</v>
      </c>
      <c r="M12512" t="s">
        <v>16071</v>
      </c>
      <c r="N12512" t="s">
        <v>7469</v>
      </c>
      <c r="O12512" t="s">
        <v>9605</v>
      </c>
      <c r="P12512">
        <v>2429000</v>
      </c>
      <c r="Q12512" t="s">
        <v>6636</v>
      </c>
      <c r="R12512" t="s">
        <v>6636</v>
      </c>
      <c r="S12512" s="12"/>
      <c r="T12512" s="13"/>
      <c r="U12512" t="s">
        <v>6721</v>
      </c>
    </row>
    <row r="12513" spans="1:21" x14ac:dyDescent="0.25">
      <c r="A12513" t="s">
        <v>6619</v>
      </c>
      <c r="B12513" s="12">
        <v>42084</v>
      </c>
      <c r="C12513" t="s">
        <v>16068</v>
      </c>
      <c r="D12513" s="11">
        <v>46192.731689814798</v>
      </c>
      <c r="E12513" t="s">
        <v>16069</v>
      </c>
      <c r="F12513" t="s">
        <v>6356</v>
      </c>
      <c r="G12513" t="s">
        <v>10129</v>
      </c>
      <c r="H12513" t="s">
        <v>6380</v>
      </c>
      <c r="I12513" t="s">
        <v>55</v>
      </c>
      <c r="J12513" t="s">
        <v>737</v>
      </c>
      <c r="K12513" t="s">
        <v>16070</v>
      </c>
      <c r="L12513" t="s">
        <v>16062</v>
      </c>
      <c r="M12513" t="s">
        <v>16071</v>
      </c>
      <c r="N12513" t="s">
        <v>7469</v>
      </c>
      <c r="O12513" t="s">
        <v>9605</v>
      </c>
      <c r="P12513">
        <v>2429000</v>
      </c>
      <c r="Q12513" t="s">
        <v>6636</v>
      </c>
      <c r="R12513" t="s">
        <v>6636</v>
      </c>
      <c r="S12513" s="12"/>
      <c r="T12513" s="13"/>
      <c r="U12513" t="s">
        <v>6721</v>
      </c>
    </row>
    <row r="12514" spans="1:21" x14ac:dyDescent="0.25">
      <c r="A12514" t="s">
        <v>6619</v>
      </c>
      <c r="B12514" s="12">
        <v>42084</v>
      </c>
      <c r="C12514" t="s">
        <v>16068</v>
      </c>
      <c r="D12514" s="11">
        <v>46192.731689814798</v>
      </c>
      <c r="E12514" t="s">
        <v>16069</v>
      </c>
      <c r="F12514" t="s">
        <v>6356</v>
      </c>
      <c r="G12514" t="s">
        <v>10131</v>
      </c>
      <c r="H12514" t="s">
        <v>6380</v>
      </c>
      <c r="I12514" t="s">
        <v>55</v>
      </c>
      <c r="J12514" t="s">
        <v>737</v>
      </c>
      <c r="K12514" t="s">
        <v>16070</v>
      </c>
      <c r="L12514" t="s">
        <v>16062</v>
      </c>
      <c r="M12514" t="s">
        <v>16071</v>
      </c>
      <c r="N12514" t="s">
        <v>7469</v>
      </c>
      <c r="O12514" t="s">
        <v>9605</v>
      </c>
      <c r="P12514">
        <v>2429000</v>
      </c>
      <c r="Q12514" t="s">
        <v>6636</v>
      </c>
      <c r="R12514" t="s">
        <v>6636</v>
      </c>
      <c r="S12514" s="12"/>
      <c r="T12514" s="13"/>
      <c r="U12514" t="s">
        <v>6721</v>
      </c>
    </row>
    <row r="12515" spans="1:21" x14ac:dyDescent="0.25">
      <c r="A12515" t="s">
        <v>6619</v>
      </c>
      <c r="B12515" s="12">
        <v>42084</v>
      </c>
      <c r="C12515" t="s">
        <v>16068</v>
      </c>
      <c r="D12515" s="11">
        <v>46192.731689814798</v>
      </c>
      <c r="E12515" t="s">
        <v>16069</v>
      </c>
      <c r="F12515" t="s">
        <v>6356</v>
      </c>
      <c r="G12515" t="s">
        <v>10132</v>
      </c>
      <c r="H12515" t="s">
        <v>6380</v>
      </c>
      <c r="I12515" t="s">
        <v>55</v>
      </c>
      <c r="J12515" t="s">
        <v>737</v>
      </c>
      <c r="K12515" t="s">
        <v>16070</v>
      </c>
      <c r="L12515" t="s">
        <v>16062</v>
      </c>
      <c r="M12515" t="s">
        <v>16071</v>
      </c>
      <c r="N12515" t="s">
        <v>7469</v>
      </c>
      <c r="O12515" t="s">
        <v>9605</v>
      </c>
      <c r="P12515">
        <v>2429000</v>
      </c>
      <c r="Q12515" t="s">
        <v>6636</v>
      </c>
      <c r="R12515" t="s">
        <v>6636</v>
      </c>
      <c r="S12515" s="12"/>
      <c r="T12515" s="13"/>
      <c r="U12515" t="s">
        <v>6721</v>
      </c>
    </row>
    <row r="12516" spans="1:21" x14ac:dyDescent="0.25">
      <c r="A12516" t="s">
        <v>6637</v>
      </c>
      <c r="B12516" s="12">
        <v>42109</v>
      </c>
      <c r="C12516" t="s">
        <v>9677</v>
      </c>
      <c r="D12516" s="11">
        <v>46193.417638888903</v>
      </c>
      <c r="E12516" t="s">
        <v>9678</v>
      </c>
      <c r="F12516" t="s">
        <v>6356</v>
      </c>
      <c r="G12516" t="s">
        <v>10129</v>
      </c>
      <c r="H12516" t="s">
        <v>6380</v>
      </c>
      <c r="I12516" t="s">
        <v>55</v>
      </c>
      <c r="J12516" t="s">
        <v>732</v>
      </c>
      <c r="K12516" t="s">
        <v>16072</v>
      </c>
      <c r="L12516" t="s">
        <v>16062</v>
      </c>
      <c r="M12516" t="s">
        <v>16073</v>
      </c>
      <c r="N12516" t="s">
        <v>9681</v>
      </c>
      <c r="O12516" t="s">
        <v>9682</v>
      </c>
      <c r="P12516">
        <v>4710000</v>
      </c>
      <c r="Q12516" t="s">
        <v>6636</v>
      </c>
      <c r="R12516" t="s">
        <v>6636</v>
      </c>
      <c r="S12516" s="12"/>
      <c r="T12516" s="13"/>
      <c r="U12516" t="s">
        <v>6636</v>
      </c>
    </row>
    <row r="12517" spans="1:21" x14ac:dyDescent="0.25">
      <c r="A12517" t="s">
        <v>6637</v>
      </c>
      <c r="B12517" s="12">
        <v>42109</v>
      </c>
      <c r="C12517" t="s">
        <v>9677</v>
      </c>
      <c r="D12517" s="11">
        <v>46193.417638888903</v>
      </c>
      <c r="E12517" t="s">
        <v>9678</v>
      </c>
      <c r="F12517" t="s">
        <v>6356</v>
      </c>
      <c r="G12517" t="s">
        <v>10131</v>
      </c>
      <c r="H12517" t="s">
        <v>6380</v>
      </c>
      <c r="I12517" t="s">
        <v>55</v>
      </c>
      <c r="J12517" t="s">
        <v>732</v>
      </c>
      <c r="K12517" t="s">
        <v>16072</v>
      </c>
      <c r="L12517" t="s">
        <v>16062</v>
      </c>
      <c r="M12517" t="s">
        <v>16073</v>
      </c>
      <c r="N12517" t="s">
        <v>9681</v>
      </c>
      <c r="O12517" t="s">
        <v>9682</v>
      </c>
      <c r="P12517">
        <v>4710000</v>
      </c>
      <c r="Q12517" t="s">
        <v>6636</v>
      </c>
      <c r="R12517" t="s">
        <v>6636</v>
      </c>
      <c r="S12517" s="12"/>
      <c r="T12517" s="13"/>
      <c r="U12517" t="s">
        <v>6636</v>
      </c>
    </row>
    <row r="12518" spans="1:21" x14ac:dyDescent="0.25">
      <c r="A12518" t="s">
        <v>6637</v>
      </c>
      <c r="B12518" s="12">
        <v>42109</v>
      </c>
      <c r="C12518" t="s">
        <v>9677</v>
      </c>
      <c r="D12518" s="11">
        <v>46193.417638888903</v>
      </c>
      <c r="E12518" t="s">
        <v>9678</v>
      </c>
      <c r="F12518" t="s">
        <v>6356</v>
      </c>
      <c r="G12518" t="s">
        <v>10132</v>
      </c>
      <c r="H12518" t="s">
        <v>6380</v>
      </c>
      <c r="I12518" t="s">
        <v>55</v>
      </c>
      <c r="J12518" t="s">
        <v>732</v>
      </c>
      <c r="K12518" t="s">
        <v>16072</v>
      </c>
      <c r="L12518" t="s">
        <v>16062</v>
      </c>
      <c r="M12518" t="s">
        <v>16073</v>
      </c>
      <c r="N12518" t="s">
        <v>9681</v>
      </c>
      <c r="O12518" t="s">
        <v>9682</v>
      </c>
      <c r="P12518">
        <v>4710000</v>
      </c>
      <c r="Q12518" t="s">
        <v>6636</v>
      </c>
      <c r="R12518" t="s">
        <v>6636</v>
      </c>
      <c r="S12518" s="12"/>
      <c r="T12518" s="13"/>
      <c r="U12518" t="s">
        <v>6636</v>
      </c>
    </row>
    <row r="12519" spans="1:21" x14ac:dyDescent="0.25">
      <c r="A12519" t="s">
        <v>6619</v>
      </c>
      <c r="B12519" s="12">
        <v>42109</v>
      </c>
      <c r="C12519" t="s">
        <v>9677</v>
      </c>
      <c r="D12519" s="11">
        <v>46193.466423611098</v>
      </c>
      <c r="E12519" t="s">
        <v>9678</v>
      </c>
      <c r="F12519" t="s">
        <v>6356</v>
      </c>
      <c r="G12519" t="s">
        <v>10129</v>
      </c>
      <c r="H12519" t="s">
        <v>6380</v>
      </c>
      <c r="I12519" t="s">
        <v>55</v>
      </c>
      <c r="J12519" t="s">
        <v>732</v>
      </c>
      <c r="K12519" t="s">
        <v>16072</v>
      </c>
      <c r="L12519" t="s">
        <v>16062</v>
      </c>
      <c r="M12519" t="s">
        <v>16073</v>
      </c>
      <c r="N12519" t="s">
        <v>9681</v>
      </c>
      <c r="O12519" t="s">
        <v>9682</v>
      </c>
      <c r="P12519">
        <v>4710000</v>
      </c>
      <c r="Q12519" t="s">
        <v>6636</v>
      </c>
      <c r="R12519" t="s">
        <v>6636</v>
      </c>
      <c r="S12519" s="12"/>
      <c r="T12519" s="13"/>
      <c r="U12519" t="s">
        <v>6636</v>
      </c>
    </row>
    <row r="12520" spans="1:21" x14ac:dyDescent="0.25">
      <c r="A12520" t="s">
        <v>6619</v>
      </c>
      <c r="B12520" s="12">
        <v>42109</v>
      </c>
      <c r="C12520" t="s">
        <v>9677</v>
      </c>
      <c r="D12520" s="11">
        <v>46193.466423611098</v>
      </c>
      <c r="E12520" t="s">
        <v>9678</v>
      </c>
      <c r="F12520" t="s">
        <v>6356</v>
      </c>
      <c r="G12520" t="s">
        <v>10131</v>
      </c>
      <c r="H12520" t="s">
        <v>6380</v>
      </c>
      <c r="I12520" t="s">
        <v>55</v>
      </c>
      <c r="J12520" t="s">
        <v>732</v>
      </c>
      <c r="K12520" t="s">
        <v>16072</v>
      </c>
      <c r="L12520" t="s">
        <v>16062</v>
      </c>
      <c r="M12520" t="s">
        <v>16073</v>
      </c>
      <c r="N12520" t="s">
        <v>9681</v>
      </c>
      <c r="O12520" t="s">
        <v>9682</v>
      </c>
      <c r="P12520">
        <v>4710000</v>
      </c>
      <c r="Q12520" t="s">
        <v>6636</v>
      </c>
      <c r="R12520" t="s">
        <v>6636</v>
      </c>
      <c r="S12520" s="12"/>
      <c r="T12520" s="13"/>
      <c r="U12520" t="s">
        <v>6636</v>
      </c>
    </row>
    <row r="12521" spans="1:21" x14ac:dyDescent="0.25">
      <c r="A12521" t="s">
        <v>6619</v>
      </c>
      <c r="B12521" s="12">
        <v>42109</v>
      </c>
      <c r="C12521" t="s">
        <v>9677</v>
      </c>
      <c r="D12521" s="11">
        <v>46193.466423611098</v>
      </c>
      <c r="E12521" t="s">
        <v>9678</v>
      </c>
      <c r="F12521" t="s">
        <v>6356</v>
      </c>
      <c r="G12521" t="s">
        <v>10132</v>
      </c>
      <c r="H12521" t="s">
        <v>6380</v>
      </c>
      <c r="I12521" t="s">
        <v>55</v>
      </c>
      <c r="J12521" t="s">
        <v>732</v>
      </c>
      <c r="K12521" t="s">
        <v>16072</v>
      </c>
      <c r="L12521" t="s">
        <v>16062</v>
      </c>
      <c r="M12521" t="s">
        <v>16073</v>
      </c>
      <c r="N12521" t="s">
        <v>9681</v>
      </c>
      <c r="O12521" t="s">
        <v>9682</v>
      </c>
      <c r="P12521">
        <v>4710000</v>
      </c>
      <c r="Q12521" t="s">
        <v>6636</v>
      </c>
      <c r="R12521" t="s">
        <v>6636</v>
      </c>
      <c r="S12521" s="12"/>
      <c r="T12521" s="13"/>
      <c r="U12521" t="s">
        <v>6636</v>
      </c>
    </row>
    <row r="12522" spans="1:21" x14ac:dyDescent="0.25">
      <c r="A12522" t="s">
        <v>6637</v>
      </c>
      <c r="B12522" s="12">
        <v>42653</v>
      </c>
      <c r="C12522" t="s">
        <v>16074</v>
      </c>
      <c r="D12522" s="11">
        <v>46203.312847222202</v>
      </c>
      <c r="E12522" t="s">
        <v>16075</v>
      </c>
      <c r="F12522" t="s">
        <v>6356</v>
      </c>
      <c r="G12522" t="s">
        <v>10129</v>
      </c>
      <c r="H12522" t="s">
        <v>6380</v>
      </c>
      <c r="I12522" t="s">
        <v>6636</v>
      </c>
      <c r="J12522" t="s">
        <v>6636</v>
      </c>
      <c r="K12522" t="s">
        <v>16076</v>
      </c>
      <c r="L12522" t="s">
        <v>16062</v>
      </c>
      <c r="M12522" t="s">
        <v>16077</v>
      </c>
      <c r="N12522" t="s">
        <v>7469</v>
      </c>
      <c r="O12522" t="s">
        <v>9605</v>
      </c>
      <c r="P12522">
        <v>2429000</v>
      </c>
      <c r="Q12522" t="s">
        <v>6636</v>
      </c>
      <c r="R12522" t="s">
        <v>6636</v>
      </c>
      <c r="S12522" s="12"/>
      <c r="T12522" s="13"/>
      <c r="U12522" t="s">
        <v>6721</v>
      </c>
    </row>
    <row r="12523" spans="1:21" x14ac:dyDescent="0.25">
      <c r="A12523" t="s">
        <v>6637</v>
      </c>
      <c r="B12523" s="12">
        <v>42653</v>
      </c>
      <c r="C12523" t="s">
        <v>16074</v>
      </c>
      <c r="D12523" s="11">
        <v>46203.312847222202</v>
      </c>
      <c r="E12523" t="s">
        <v>16075</v>
      </c>
      <c r="F12523" t="s">
        <v>6356</v>
      </c>
      <c r="G12523" t="s">
        <v>10131</v>
      </c>
      <c r="H12523" t="s">
        <v>6380</v>
      </c>
      <c r="I12523" t="s">
        <v>6636</v>
      </c>
      <c r="J12523" t="s">
        <v>6636</v>
      </c>
      <c r="K12523" t="s">
        <v>16076</v>
      </c>
      <c r="L12523" t="s">
        <v>16062</v>
      </c>
      <c r="M12523" t="s">
        <v>16077</v>
      </c>
      <c r="N12523" t="s">
        <v>7469</v>
      </c>
      <c r="O12523" t="s">
        <v>9605</v>
      </c>
      <c r="P12523">
        <v>2429000</v>
      </c>
      <c r="Q12523" t="s">
        <v>6636</v>
      </c>
      <c r="R12523" t="s">
        <v>6636</v>
      </c>
      <c r="S12523" s="12"/>
      <c r="T12523" s="13"/>
      <c r="U12523" t="s">
        <v>6721</v>
      </c>
    </row>
    <row r="12524" spans="1:21" x14ac:dyDescent="0.25">
      <c r="A12524" t="s">
        <v>6637</v>
      </c>
      <c r="B12524" s="12">
        <v>42653</v>
      </c>
      <c r="C12524" t="s">
        <v>16074</v>
      </c>
      <c r="D12524" s="11">
        <v>46203.312847222202</v>
      </c>
      <c r="E12524" t="s">
        <v>16075</v>
      </c>
      <c r="F12524" t="s">
        <v>6356</v>
      </c>
      <c r="G12524" t="s">
        <v>10132</v>
      </c>
      <c r="H12524" t="s">
        <v>6380</v>
      </c>
      <c r="I12524" t="s">
        <v>6636</v>
      </c>
      <c r="J12524" t="s">
        <v>6636</v>
      </c>
      <c r="K12524" t="s">
        <v>16076</v>
      </c>
      <c r="L12524" t="s">
        <v>16062</v>
      </c>
      <c r="M12524" t="s">
        <v>16077</v>
      </c>
      <c r="N12524" t="s">
        <v>7469</v>
      </c>
      <c r="O12524" t="s">
        <v>9605</v>
      </c>
      <c r="P12524">
        <v>2429000</v>
      </c>
      <c r="Q12524" t="s">
        <v>6636</v>
      </c>
      <c r="R12524" t="s">
        <v>6636</v>
      </c>
      <c r="S12524" s="12"/>
      <c r="T12524" s="13"/>
      <c r="U12524" t="s">
        <v>6721</v>
      </c>
    </row>
    <row r="12525" spans="1:21" x14ac:dyDescent="0.25">
      <c r="A12525" t="s">
        <v>6619</v>
      </c>
      <c r="B12525" s="12">
        <v>42653</v>
      </c>
      <c r="C12525" t="s">
        <v>16074</v>
      </c>
      <c r="D12525" s="11">
        <v>46203.541365740697</v>
      </c>
      <c r="E12525" t="s">
        <v>16075</v>
      </c>
      <c r="F12525" t="s">
        <v>6356</v>
      </c>
      <c r="G12525" t="s">
        <v>10129</v>
      </c>
      <c r="H12525" t="s">
        <v>6380</v>
      </c>
      <c r="I12525" t="s">
        <v>6636</v>
      </c>
      <c r="J12525" t="s">
        <v>6636</v>
      </c>
      <c r="K12525" t="s">
        <v>16076</v>
      </c>
      <c r="L12525" t="s">
        <v>16062</v>
      </c>
      <c r="M12525" t="s">
        <v>16077</v>
      </c>
      <c r="N12525" t="s">
        <v>7469</v>
      </c>
      <c r="O12525" t="s">
        <v>9605</v>
      </c>
      <c r="P12525">
        <v>2429000</v>
      </c>
      <c r="Q12525" t="s">
        <v>6636</v>
      </c>
      <c r="R12525" t="s">
        <v>6636</v>
      </c>
      <c r="S12525" s="12"/>
      <c r="T12525" s="13"/>
      <c r="U12525" t="s">
        <v>6721</v>
      </c>
    </row>
    <row r="12526" spans="1:21" x14ac:dyDescent="0.25">
      <c r="A12526" t="s">
        <v>6619</v>
      </c>
      <c r="B12526" s="12">
        <v>42653</v>
      </c>
      <c r="C12526" t="s">
        <v>16074</v>
      </c>
      <c r="D12526" s="11">
        <v>46203.541365740697</v>
      </c>
      <c r="E12526" t="s">
        <v>16075</v>
      </c>
      <c r="F12526" t="s">
        <v>6356</v>
      </c>
      <c r="G12526" t="s">
        <v>10131</v>
      </c>
      <c r="H12526" t="s">
        <v>6380</v>
      </c>
      <c r="I12526" t="s">
        <v>6636</v>
      </c>
      <c r="J12526" t="s">
        <v>6636</v>
      </c>
      <c r="K12526" t="s">
        <v>16076</v>
      </c>
      <c r="L12526" t="s">
        <v>16062</v>
      </c>
      <c r="M12526" t="s">
        <v>16077</v>
      </c>
      <c r="N12526" t="s">
        <v>7469</v>
      </c>
      <c r="O12526" t="s">
        <v>9605</v>
      </c>
      <c r="P12526">
        <v>2429000</v>
      </c>
      <c r="Q12526" t="s">
        <v>6636</v>
      </c>
      <c r="R12526" t="s">
        <v>6636</v>
      </c>
      <c r="S12526" s="12"/>
      <c r="T12526" s="13"/>
      <c r="U12526" t="s">
        <v>6721</v>
      </c>
    </row>
    <row r="12527" spans="1:21" x14ac:dyDescent="0.25">
      <c r="A12527" t="s">
        <v>6619</v>
      </c>
      <c r="B12527" s="12">
        <v>42653</v>
      </c>
      <c r="C12527" t="s">
        <v>16074</v>
      </c>
      <c r="D12527" s="11">
        <v>46203.541365740697</v>
      </c>
      <c r="E12527" t="s">
        <v>16075</v>
      </c>
      <c r="F12527" t="s">
        <v>6356</v>
      </c>
      <c r="G12527" t="s">
        <v>10132</v>
      </c>
      <c r="H12527" t="s">
        <v>6380</v>
      </c>
      <c r="I12527" t="s">
        <v>6636</v>
      </c>
      <c r="J12527" t="s">
        <v>6636</v>
      </c>
      <c r="K12527" t="s">
        <v>16076</v>
      </c>
      <c r="L12527" t="s">
        <v>16062</v>
      </c>
      <c r="M12527" t="s">
        <v>16077</v>
      </c>
      <c r="N12527" t="s">
        <v>7469</v>
      </c>
      <c r="O12527" t="s">
        <v>9605</v>
      </c>
      <c r="P12527">
        <v>2429000</v>
      </c>
      <c r="Q12527" t="s">
        <v>6636</v>
      </c>
      <c r="R12527" t="s">
        <v>6636</v>
      </c>
      <c r="S12527" s="12"/>
      <c r="T12527" s="13"/>
      <c r="U12527" t="s">
        <v>6721</v>
      </c>
    </row>
    <row r="12528" spans="1:21" x14ac:dyDescent="0.25">
      <c r="A12528" t="s">
        <v>6637</v>
      </c>
      <c r="B12528" s="12">
        <v>43395</v>
      </c>
      <c r="C12528" t="s">
        <v>16078</v>
      </c>
      <c r="D12528" s="11">
        <v>46220.612824074102</v>
      </c>
      <c r="E12528" t="s">
        <v>16079</v>
      </c>
      <c r="F12528" t="s">
        <v>6617</v>
      </c>
      <c r="G12528" t="s">
        <v>16080</v>
      </c>
      <c r="H12528" t="s">
        <v>16081</v>
      </c>
      <c r="I12528" t="s">
        <v>55</v>
      </c>
      <c r="J12528" t="s">
        <v>643</v>
      </c>
      <c r="K12528" t="s">
        <v>16082</v>
      </c>
      <c r="L12528" t="s">
        <v>16083</v>
      </c>
      <c r="M12528" t="s">
        <v>16084</v>
      </c>
      <c r="N12528" t="s">
        <v>7506</v>
      </c>
      <c r="O12528" t="s">
        <v>7539</v>
      </c>
      <c r="P12528">
        <v>3150000</v>
      </c>
      <c r="Q12528" t="s">
        <v>6636</v>
      </c>
      <c r="R12528" t="s">
        <v>6636</v>
      </c>
      <c r="S12528" s="12"/>
      <c r="T12528" s="13"/>
      <c r="U12528" t="s">
        <v>6636</v>
      </c>
    </row>
    <row r="12529" spans="1:21" x14ac:dyDescent="0.25">
      <c r="A12529" t="s">
        <v>6637</v>
      </c>
      <c r="B12529" s="12">
        <v>43395</v>
      </c>
      <c r="C12529" t="s">
        <v>16078</v>
      </c>
      <c r="D12529" s="11">
        <v>46220.612824074102</v>
      </c>
      <c r="E12529" t="s">
        <v>16079</v>
      </c>
      <c r="F12529" t="s">
        <v>6617</v>
      </c>
      <c r="G12529" t="s">
        <v>16085</v>
      </c>
      <c r="H12529" t="s">
        <v>16081</v>
      </c>
      <c r="I12529" t="s">
        <v>55</v>
      </c>
      <c r="J12529" t="s">
        <v>643</v>
      </c>
      <c r="K12529" t="s">
        <v>16082</v>
      </c>
      <c r="L12529" t="s">
        <v>16083</v>
      </c>
      <c r="M12529" t="s">
        <v>16084</v>
      </c>
      <c r="N12529" t="s">
        <v>7506</v>
      </c>
      <c r="O12529" t="s">
        <v>7539</v>
      </c>
      <c r="P12529">
        <v>3150000</v>
      </c>
      <c r="Q12529" t="s">
        <v>6636</v>
      </c>
      <c r="R12529" t="s">
        <v>6636</v>
      </c>
      <c r="S12529" s="12"/>
      <c r="T12529" s="13"/>
      <c r="U12529" t="s">
        <v>6636</v>
      </c>
    </row>
    <row r="12530" spans="1:21" x14ac:dyDescent="0.25">
      <c r="A12530" t="s">
        <v>6619</v>
      </c>
      <c r="B12530" s="12">
        <v>43395</v>
      </c>
      <c r="C12530" t="s">
        <v>16078</v>
      </c>
      <c r="D12530" s="11">
        <v>46220.8566319444</v>
      </c>
      <c r="E12530" t="s">
        <v>16079</v>
      </c>
      <c r="F12530" t="s">
        <v>6617</v>
      </c>
      <c r="G12530" t="s">
        <v>16080</v>
      </c>
      <c r="H12530" t="s">
        <v>16081</v>
      </c>
      <c r="I12530" t="s">
        <v>55</v>
      </c>
      <c r="J12530" t="s">
        <v>643</v>
      </c>
      <c r="K12530" t="s">
        <v>16082</v>
      </c>
      <c r="L12530" t="s">
        <v>16083</v>
      </c>
      <c r="M12530" t="s">
        <v>16084</v>
      </c>
      <c r="N12530" t="s">
        <v>7506</v>
      </c>
      <c r="O12530" t="s">
        <v>7539</v>
      </c>
      <c r="P12530">
        <v>3150000</v>
      </c>
      <c r="Q12530" t="s">
        <v>6636</v>
      </c>
      <c r="R12530" t="s">
        <v>6636</v>
      </c>
      <c r="S12530" s="12"/>
      <c r="T12530" s="13"/>
      <c r="U12530" t="s">
        <v>6636</v>
      </c>
    </row>
    <row r="12531" spans="1:21" x14ac:dyDescent="0.25">
      <c r="A12531" t="s">
        <v>6619</v>
      </c>
      <c r="B12531" s="12">
        <v>43395</v>
      </c>
      <c r="C12531" t="s">
        <v>16078</v>
      </c>
      <c r="D12531" s="11">
        <v>46220.8566319444</v>
      </c>
      <c r="E12531" t="s">
        <v>16079</v>
      </c>
      <c r="F12531" t="s">
        <v>6617</v>
      </c>
      <c r="G12531" t="s">
        <v>16085</v>
      </c>
      <c r="H12531" t="s">
        <v>16081</v>
      </c>
      <c r="I12531" t="s">
        <v>55</v>
      </c>
      <c r="J12531" t="s">
        <v>643</v>
      </c>
      <c r="K12531" t="s">
        <v>16082</v>
      </c>
      <c r="L12531" t="s">
        <v>16083</v>
      </c>
      <c r="M12531" t="s">
        <v>16084</v>
      </c>
      <c r="N12531" t="s">
        <v>7506</v>
      </c>
      <c r="O12531" t="s">
        <v>7539</v>
      </c>
      <c r="P12531">
        <v>3150000</v>
      </c>
      <c r="Q12531" t="s">
        <v>6636</v>
      </c>
      <c r="R12531" t="s">
        <v>6636</v>
      </c>
      <c r="S12531" s="12"/>
      <c r="T12531" s="13"/>
      <c r="U12531" t="s">
        <v>6636</v>
      </c>
    </row>
    <row r="12532" spans="1:21" x14ac:dyDescent="0.25">
      <c r="A12532" t="s">
        <v>6637</v>
      </c>
      <c r="B12532" s="12">
        <v>43145</v>
      </c>
      <c r="C12532" t="s">
        <v>16086</v>
      </c>
      <c r="D12532" s="11">
        <v>46215.550115740698</v>
      </c>
      <c r="E12532" t="s">
        <v>16087</v>
      </c>
      <c r="F12532" t="s">
        <v>6617</v>
      </c>
      <c r="G12532" t="s">
        <v>6968</v>
      </c>
      <c r="H12532" t="s">
        <v>16088</v>
      </c>
      <c r="I12532" t="s">
        <v>6636</v>
      </c>
      <c r="J12532" t="s">
        <v>6636</v>
      </c>
      <c r="K12532" t="s">
        <v>16089</v>
      </c>
      <c r="L12532" t="s">
        <v>16090</v>
      </c>
      <c r="M12532" t="s">
        <v>16091</v>
      </c>
      <c r="N12532" t="s">
        <v>6761</v>
      </c>
      <c r="O12532" t="s">
        <v>6762</v>
      </c>
      <c r="P12532">
        <v>2200000</v>
      </c>
      <c r="Q12532" t="s">
        <v>6636</v>
      </c>
      <c r="R12532" t="s">
        <v>6636</v>
      </c>
      <c r="S12532" s="12"/>
      <c r="T12532" s="13"/>
      <c r="U12532" t="s">
        <v>6721</v>
      </c>
    </row>
    <row r="12533" spans="1:21" x14ac:dyDescent="0.25">
      <c r="A12533" t="s">
        <v>6637</v>
      </c>
      <c r="B12533" s="12">
        <v>43145</v>
      </c>
      <c r="C12533" t="s">
        <v>16086</v>
      </c>
      <c r="D12533" s="11">
        <v>46215.550115740698</v>
      </c>
      <c r="E12533" t="s">
        <v>16087</v>
      </c>
      <c r="F12533" t="s">
        <v>6617</v>
      </c>
      <c r="G12533" t="s">
        <v>16092</v>
      </c>
      <c r="H12533" t="s">
        <v>16088</v>
      </c>
      <c r="I12533" t="s">
        <v>6636</v>
      </c>
      <c r="J12533" t="s">
        <v>6636</v>
      </c>
      <c r="K12533" t="s">
        <v>16089</v>
      </c>
      <c r="L12533" t="s">
        <v>16090</v>
      </c>
      <c r="M12533" t="s">
        <v>16091</v>
      </c>
      <c r="N12533" t="s">
        <v>6761</v>
      </c>
      <c r="O12533" t="s">
        <v>6762</v>
      </c>
      <c r="P12533">
        <v>2200000</v>
      </c>
      <c r="Q12533" t="s">
        <v>6636</v>
      </c>
      <c r="R12533" t="s">
        <v>6636</v>
      </c>
      <c r="S12533" s="12"/>
      <c r="T12533" s="13"/>
      <c r="U12533" t="s">
        <v>6721</v>
      </c>
    </row>
    <row r="12534" spans="1:21" x14ac:dyDescent="0.25">
      <c r="A12534" t="s">
        <v>6619</v>
      </c>
      <c r="B12534" s="12">
        <v>43145</v>
      </c>
      <c r="C12534" t="s">
        <v>16086</v>
      </c>
      <c r="D12534" s="11">
        <v>46215.759872685201</v>
      </c>
      <c r="E12534" t="s">
        <v>16087</v>
      </c>
      <c r="F12534" t="s">
        <v>6617</v>
      </c>
      <c r="G12534" t="s">
        <v>6968</v>
      </c>
      <c r="H12534" t="s">
        <v>16088</v>
      </c>
      <c r="I12534" t="s">
        <v>6636</v>
      </c>
      <c r="J12534" t="s">
        <v>6636</v>
      </c>
      <c r="K12534" t="s">
        <v>16089</v>
      </c>
      <c r="L12534" t="s">
        <v>16090</v>
      </c>
      <c r="M12534" t="s">
        <v>16091</v>
      </c>
      <c r="N12534" t="s">
        <v>6761</v>
      </c>
      <c r="O12534" t="s">
        <v>6762</v>
      </c>
      <c r="P12534">
        <v>2200000</v>
      </c>
      <c r="Q12534" t="s">
        <v>6636</v>
      </c>
      <c r="R12534" t="s">
        <v>6636</v>
      </c>
      <c r="S12534" s="12"/>
      <c r="T12534" s="13"/>
      <c r="U12534" t="s">
        <v>6721</v>
      </c>
    </row>
    <row r="12535" spans="1:21" x14ac:dyDescent="0.25">
      <c r="A12535" t="s">
        <v>6619</v>
      </c>
      <c r="B12535" s="12">
        <v>43145</v>
      </c>
      <c r="C12535" t="s">
        <v>16086</v>
      </c>
      <c r="D12535" s="11">
        <v>46215.759872685201</v>
      </c>
      <c r="E12535" t="s">
        <v>16087</v>
      </c>
      <c r="F12535" t="s">
        <v>6617</v>
      </c>
      <c r="G12535" t="s">
        <v>16092</v>
      </c>
      <c r="H12535" t="s">
        <v>16088</v>
      </c>
      <c r="I12535" t="s">
        <v>6636</v>
      </c>
      <c r="J12535" t="s">
        <v>6636</v>
      </c>
      <c r="K12535" t="s">
        <v>16089</v>
      </c>
      <c r="L12535" t="s">
        <v>16090</v>
      </c>
      <c r="M12535" t="s">
        <v>16091</v>
      </c>
      <c r="N12535" t="s">
        <v>6761</v>
      </c>
      <c r="O12535" t="s">
        <v>6762</v>
      </c>
      <c r="P12535">
        <v>2200000</v>
      </c>
      <c r="Q12535" t="s">
        <v>6636</v>
      </c>
      <c r="R12535" t="s">
        <v>6636</v>
      </c>
      <c r="S12535" s="12"/>
      <c r="T12535" s="13"/>
      <c r="U12535" t="s">
        <v>6721</v>
      </c>
    </row>
    <row r="12536" spans="1:21" x14ac:dyDescent="0.25">
      <c r="A12536" t="s">
        <v>6637</v>
      </c>
      <c r="B12536" s="12">
        <v>41941</v>
      </c>
      <c r="C12536" t="s">
        <v>16093</v>
      </c>
      <c r="D12536" s="11">
        <v>46190.698182870401</v>
      </c>
      <c r="E12536" t="s">
        <v>16094</v>
      </c>
      <c r="F12536" t="s">
        <v>6617</v>
      </c>
      <c r="G12536" t="s">
        <v>16095</v>
      </c>
      <c r="H12536" t="s">
        <v>16096</v>
      </c>
      <c r="I12536" t="s">
        <v>65</v>
      </c>
      <c r="J12536" t="s">
        <v>2226</v>
      </c>
      <c r="K12536" t="s">
        <v>16097</v>
      </c>
      <c r="L12536" t="s">
        <v>16098</v>
      </c>
      <c r="M12536" t="s">
        <v>16099</v>
      </c>
      <c r="N12536" t="s">
        <v>7366</v>
      </c>
      <c r="O12536" t="s">
        <v>8020</v>
      </c>
      <c r="P12536">
        <v>2635000</v>
      </c>
      <c r="Q12536" t="s">
        <v>6636</v>
      </c>
      <c r="R12536" t="s">
        <v>6636</v>
      </c>
      <c r="S12536" s="12"/>
      <c r="T12536" s="13"/>
      <c r="U12536" t="s">
        <v>10077</v>
      </c>
    </row>
    <row r="12537" spans="1:21" x14ac:dyDescent="0.25">
      <c r="A12537" t="s">
        <v>6637</v>
      </c>
      <c r="B12537" s="12">
        <v>41941</v>
      </c>
      <c r="C12537" t="s">
        <v>16093</v>
      </c>
      <c r="D12537" s="11">
        <v>46190.698182870401</v>
      </c>
      <c r="E12537" t="s">
        <v>16094</v>
      </c>
      <c r="F12537" t="s">
        <v>6617</v>
      </c>
      <c r="G12537" t="s">
        <v>16100</v>
      </c>
      <c r="H12537" t="s">
        <v>16096</v>
      </c>
      <c r="I12537" t="s">
        <v>65</v>
      </c>
      <c r="J12537" t="s">
        <v>2226</v>
      </c>
      <c r="K12537" t="s">
        <v>16097</v>
      </c>
      <c r="L12537" t="s">
        <v>16098</v>
      </c>
      <c r="M12537" t="s">
        <v>16099</v>
      </c>
      <c r="N12537" t="s">
        <v>7366</v>
      </c>
      <c r="O12537" t="s">
        <v>8020</v>
      </c>
      <c r="P12537">
        <v>2635000</v>
      </c>
      <c r="Q12537" t="s">
        <v>6636</v>
      </c>
      <c r="R12537" t="s">
        <v>6636</v>
      </c>
      <c r="S12537" s="12"/>
      <c r="T12537" s="13"/>
      <c r="U12537" t="s">
        <v>10077</v>
      </c>
    </row>
    <row r="12538" spans="1:21" x14ac:dyDescent="0.25">
      <c r="A12538" t="s">
        <v>6619</v>
      </c>
      <c r="B12538" s="12">
        <v>41941</v>
      </c>
      <c r="C12538" t="s">
        <v>16093</v>
      </c>
      <c r="D12538" s="11">
        <v>46190.701111111099</v>
      </c>
      <c r="E12538" t="s">
        <v>16094</v>
      </c>
      <c r="F12538" t="s">
        <v>6617</v>
      </c>
      <c r="G12538" t="s">
        <v>16095</v>
      </c>
      <c r="H12538" t="s">
        <v>16096</v>
      </c>
      <c r="I12538" t="s">
        <v>65</v>
      </c>
      <c r="J12538" t="s">
        <v>2226</v>
      </c>
      <c r="K12538" t="s">
        <v>16097</v>
      </c>
      <c r="L12538" t="s">
        <v>16098</v>
      </c>
      <c r="M12538" t="s">
        <v>16099</v>
      </c>
      <c r="N12538" t="s">
        <v>7366</v>
      </c>
      <c r="O12538" t="s">
        <v>8020</v>
      </c>
      <c r="P12538">
        <v>2635000</v>
      </c>
      <c r="Q12538" t="s">
        <v>6636</v>
      </c>
      <c r="R12538" t="s">
        <v>6636</v>
      </c>
      <c r="S12538" s="12"/>
      <c r="T12538" s="13"/>
      <c r="U12538" t="s">
        <v>10077</v>
      </c>
    </row>
    <row r="12539" spans="1:21" x14ac:dyDescent="0.25">
      <c r="A12539" t="s">
        <v>6619</v>
      </c>
      <c r="B12539" s="12">
        <v>41941</v>
      </c>
      <c r="C12539" t="s">
        <v>16093</v>
      </c>
      <c r="D12539" s="11">
        <v>46190.701111111099</v>
      </c>
      <c r="E12539" t="s">
        <v>16094</v>
      </c>
      <c r="F12539" t="s">
        <v>6617</v>
      </c>
      <c r="G12539" t="s">
        <v>16100</v>
      </c>
      <c r="H12539" t="s">
        <v>16096</v>
      </c>
      <c r="I12539" t="s">
        <v>65</v>
      </c>
      <c r="J12539" t="s">
        <v>2226</v>
      </c>
      <c r="K12539" t="s">
        <v>16097</v>
      </c>
      <c r="L12539" t="s">
        <v>16098</v>
      </c>
      <c r="M12539" t="s">
        <v>16099</v>
      </c>
      <c r="N12539" t="s">
        <v>7366</v>
      </c>
      <c r="O12539" t="s">
        <v>8020</v>
      </c>
      <c r="P12539">
        <v>2635000</v>
      </c>
      <c r="Q12539" t="s">
        <v>6636</v>
      </c>
      <c r="R12539" t="s">
        <v>6636</v>
      </c>
      <c r="S12539" s="12"/>
      <c r="T12539" s="13"/>
      <c r="U12539" t="s">
        <v>10077</v>
      </c>
    </row>
    <row r="12540" spans="1:21" x14ac:dyDescent="0.25">
      <c r="A12540" t="s">
        <v>6637</v>
      </c>
      <c r="B12540" s="12">
        <v>260457</v>
      </c>
      <c r="C12540" t="s">
        <v>16101</v>
      </c>
      <c r="D12540" s="11">
        <v>46221.546504629601</v>
      </c>
      <c r="E12540" t="s">
        <v>16102</v>
      </c>
      <c r="F12540" t="s">
        <v>6617</v>
      </c>
      <c r="G12540" t="s">
        <v>16103</v>
      </c>
      <c r="H12540" t="s">
        <v>16104</v>
      </c>
      <c r="I12540" t="s">
        <v>55</v>
      </c>
      <c r="J12540" t="s">
        <v>643</v>
      </c>
      <c r="K12540" t="s">
        <v>16105</v>
      </c>
      <c r="L12540" t="s">
        <v>16106</v>
      </c>
      <c r="M12540" t="s">
        <v>16107</v>
      </c>
      <c r="N12540" t="s">
        <v>7366</v>
      </c>
      <c r="O12540" t="s">
        <v>7650</v>
      </c>
      <c r="P12540">
        <v>18630000</v>
      </c>
      <c r="Q12540" t="s">
        <v>6636</v>
      </c>
      <c r="R12540" t="s">
        <v>6636</v>
      </c>
      <c r="S12540" s="12"/>
      <c r="T12540" s="13"/>
      <c r="U12540" t="s">
        <v>7486</v>
      </c>
    </row>
    <row r="12541" spans="1:21" x14ac:dyDescent="0.25">
      <c r="A12541" t="s">
        <v>6619</v>
      </c>
      <c r="B12541" s="12">
        <v>130236</v>
      </c>
      <c r="C12541" t="s">
        <v>16101</v>
      </c>
      <c r="D12541" s="11">
        <v>46221.5765509259</v>
      </c>
      <c r="E12541" t="s">
        <v>16102</v>
      </c>
      <c r="F12541" t="s">
        <v>6617</v>
      </c>
      <c r="G12541" t="s">
        <v>16103</v>
      </c>
      <c r="H12541" t="s">
        <v>16104</v>
      </c>
      <c r="I12541" t="s">
        <v>55</v>
      </c>
      <c r="J12541" t="s">
        <v>643</v>
      </c>
      <c r="K12541" t="s">
        <v>16105</v>
      </c>
      <c r="L12541" t="s">
        <v>16106</v>
      </c>
      <c r="M12541" t="s">
        <v>16107</v>
      </c>
      <c r="N12541" t="s">
        <v>7366</v>
      </c>
      <c r="O12541" t="s">
        <v>7650</v>
      </c>
      <c r="P12541">
        <v>9315000</v>
      </c>
      <c r="Q12541" t="s">
        <v>6636</v>
      </c>
      <c r="R12541" t="s">
        <v>6636</v>
      </c>
      <c r="S12541" s="12"/>
      <c r="T12541" s="13"/>
      <c r="U12541" t="s">
        <v>7486</v>
      </c>
    </row>
    <row r="12542" spans="1:21" x14ac:dyDescent="0.25">
      <c r="A12542" t="s">
        <v>6637</v>
      </c>
      <c r="B12542" s="12">
        <v>85090</v>
      </c>
      <c r="C12542" t="s">
        <v>13546</v>
      </c>
      <c r="D12542" s="11">
        <v>46182.212731481501</v>
      </c>
      <c r="E12542" t="s">
        <v>13547</v>
      </c>
      <c r="F12542" t="s">
        <v>6617</v>
      </c>
      <c r="G12542" t="s">
        <v>16108</v>
      </c>
      <c r="H12542" t="s">
        <v>16109</v>
      </c>
      <c r="I12542" t="s">
        <v>65</v>
      </c>
      <c r="J12542" t="s">
        <v>57</v>
      </c>
      <c r="K12542" t="s">
        <v>16110</v>
      </c>
      <c r="L12542" t="s">
        <v>16111</v>
      </c>
      <c r="M12542" t="s">
        <v>16112</v>
      </c>
      <c r="N12542" t="s">
        <v>6761</v>
      </c>
      <c r="O12542" t="s">
        <v>6762</v>
      </c>
      <c r="P12542">
        <v>5779800</v>
      </c>
      <c r="Q12542" t="s">
        <v>6636</v>
      </c>
      <c r="R12542" t="s">
        <v>6636</v>
      </c>
      <c r="S12542" s="12"/>
      <c r="T12542" s="13"/>
      <c r="U12542" t="s">
        <v>13552</v>
      </c>
    </row>
    <row r="12543" spans="1:21" x14ac:dyDescent="0.25">
      <c r="A12543" t="s">
        <v>6637</v>
      </c>
      <c r="B12543" s="12">
        <v>42545</v>
      </c>
      <c r="C12543" t="s">
        <v>13546</v>
      </c>
      <c r="D12543" s="11">
        <v>46182.212731481501</v>
      </c>
      <c r="E12543" t="s">
        <v>13547</v>
      </c>
      <c r="F12543" t="s">
        <v>6617</v>
      </c>
      <c r="G12543" t="s">
        <v>16113</v>
      </c>
      <c r="H12543" t="s">
        <v>16109</v>
      </c>
      <c r="I12543" t="s">
        <v>65</v>
      </c>
      <c r="J12543" t="s">
        <v>57</v>
      </c>
      <c r="K12543" t="s">
        <v>16110</v>
      </c>
      <c r="L12543" t="s">
        <v>16111</v>
      </c>
      <c r="M12543" t="s">
        <v>16112</v>
      </c>
      <c r="N12543" t="s">
        <v>6761</v>
      </c>
      <c r="O12543" t="s">
        <v>6762</v>
      </c>
      <c r="P12543">
        <v>2889900</v>
      </c>
      <c r="Q12543" t="s">
        <v>6636</v>
      </c>
      <c r="R12543" t="s">
        <v>6636</v>
      </c>
      <c r="S12543" s="12"/>
      <c r="T12543" s="13"/>
      <c r="U12543" t="s">
        <v>13552</v>
      </c>
    </row>
    <row r="12544" spans="1:21" x14ac:dyDescent="0.25">
      <c r="A12544" t="s">
        <v>6637</v>
      </c>
      <c r="B12544" s="12">
        <v>86034</v>
      </c>
      <c r="C12544" t="s">
        <v>16114</v>
      </c>
      <c r="D12544" s="11">
        <v>46186.644675925898</v>
      </c>
      <c r="E12544" t="s">
        <v>16115</v>
      </c>
      <c r="F12544" t="s">
        <v>6617</v>
      </c>
      <c r="G12544" t="s">
        <v>16108</v>
      </c>
      <c r="H12544" t="s">
        <v>16109</v>
      </c>
      <c r="I12544" t="s">
        <v>55</v>
      </c>
      <c r="J12544" t="s">
        <v>737</v>
      </c>
      <c r="K12544" t="s">
        <v>16116</v>
      </c>
      <c r="L12544" t="s">
        <v>16117</v>
      </c>
      <c r="M12544" t="s">
        <v>16118</v>
      </c>
      <c r="N12544" t="s">
        <v>7202</v>
      </c>
      <c r="O12544" t="s">
        <v>7255</v>
      </c>
      <c r="P12544">
        <v>5421980</v>
      </c>
      <c r="Q12544" t="s">
        <v>6636</v>
      </c>
      <c r="R12544" t="s">
        <v>6636</v>
      </c>
      <c r="S12544" s="12"/>
      <c r="T12544" s="13"/>
      <c r="U12544" t="s">
        <v>7455</v>
      </c>
    </row>
    <row r="12545" spans="1:21" x14ac:dyDescent="0.25">
      <c r="A12545" t="s">
        <v>6637</v>
      </c>
      <c r="B12545" s="12">
        <v>43017</v>
      </c>
      <c r="C12545" t="s">
        <v>16114</v>
      </c>
      <c r="D12545" s="11">
        <v>46186.644675925898</v>
      </c>
      <c r="E12545" t="s">
        <v>16115</v>
      </c>
      <c r="F12545" t="s">
        <v>6617</v>
      </c>
      <c r="G12545" t="s">
        <v>16113</v>
      </c>
      <c r="H12545" t="s">
        <v>16109</v>
      </c>
      <c r="I12545" t="s">
        <v>55</v>
      </c>
      <c r="J12545" t="s">
        <v>737</v>
      </c>
      <c r="K12545" t="s">
        <v>16116</v>
      </c>
      <c r="L12545" t="s">
        <v>16117</v>
      </c>
      <c r="M12545" t="s">
        <v>16118</v>
      </c>
      <c r="N12545" t="s">
        <v>7202</v>
      </c>
      <c r="O12545" t="s">
        <v>7255</v>
      </c>
      <c r="P12545">
        <v>2710990</v>
      </c>
      <c r="Q12545" t="s">
        <v>6636</v>
      </c>
      <c r="R12545" t="s">
        <v>6636</v>
      </c>
      <c r="S12545" s="12"/>
      <c r="T12545" s="13"/>
      <c r="U12545" t="s">
        <v>7455</v>
      </c>
    </row>
    <row r="12546" spans="1:21" x14ac:dyDescent="0.25">
      <c r="A12546" t="s">
        <v>6619</v>
      </c>
      <c r="B12546" s="12">
        <v>85090</v>
      </c>
      <c r="C12546" t="s">
        <v>13546</v>
      </c>
      <c r="D12546" s="11">
        <v>46201.520960648202</v>
      </c>
      <c r="E12546" t="s">
        <v>13547</v>
      </c>
      <c r="F12546" t="s">
        <v>6617</v>
      </c>
      <c r="G12546" t="s">
        <v>16108</v>
      </c>
      <c r="H12546" t="s">
        <v>16109</v>
      </c>
      <c r="I12546" t="s">
        <v>65</v>
      </c>
      <c r="J12546" t="s">
        <v>57</v>
      </c>
      <c r="K12546" t="s">
        <v>16110</v>
      </c>
      <c r="L12546" t="s">
        <v>16111</v>
      </c>
      <c r="M12546" t="s">
        <v>16112</v>
      </c>
      <c r="N12546" t="s">
        <v>6761</v>
      </c>
      <c r="O12546" t="s">
        <v>6762</v>
      </c>
      <c r="P12546">
        <v>5779800</v>
      </c>
      <c r="Q12546" t="s">
        <v>6636</v>
      </c>
      <c r="R12546" t="s">
        <v>6636</v>
      </c>
      <c r="S12546" s="12"/>
      <c r="T12546" s="13"/>
      <c r="U12546" t="s">
        <v>13552</v>
      </c>
    </row>
    <row r="12547" spans="1:21" x14ac:dyDescent="0.25">
      <c r="A12547" t="s">
        <v>6619</v>
      </c>
      <c r="B12547" s="12">
        <v>42545</v>
      </c>
      <c r="C12547" t="s">
        <v>13546</v>
      </c>
      <c r="D12547" s="11">
        <v>46201.520960648202</v>
      </c>
      <c r="E12547" t="s">
        <v>13547</v>
      </c>
      <c r="F12547" t="s">
        <v>6617</v>
      </c>
      <c r="G12547" t="s">
        <v>16113</v>
      </c>
      <c r="H12547" t="s">
        <v>16109</v>
      </c>
      <c r="I12547" t="s">
        <v>65</v>
      </c>
      <c r="J12547" t="s">
        <v>57</v>
      </c>
      <c r="K12547" t="s">
        <v>16110</v>
      </c>
      <c r="L12547" t="s">
        <v>16111</v>
      </c>
      <c r="M12547" t="s">
        <v>16112</v>
      </c>
      <c r="N12547" t="s">
        <v>6761</v>
      </c>
      <c r="O12547" t="s">
        <v>6762</v>
      </c>
      <c r="P12547">
        <v>2889900</v>
      </c>
      <c r="Q12547" t="s">
        <v>6636</v>
      </c>
      <c r="R12547" t="s">
        <v>6636</v>
      </c>
      <c r="S12547" s="12"/>
      <c r="T12547" s="13"/>
      <c r="U12547" t="s">
        <v>13552</v>
      </c>
    </row>
    <row r="12548" spans="1:21" x14ac:dyDescent="0.25">
      <c r="A12548" t="s">
        <v>6637</v>
      </c>
      <c r="B12548" s="12">
        <v>85268</v>
      </c>
      <c r="C12548" t="s">
        <v>16119</v>
      </c>
      <c r="D12548" s="11">
        <v>46202.728460648097</v>
      </c>
      <c r="E12548" t="s">
        <v>16120</v>
      </c>
      <c r="F12548" t="s">
        <v>6617</v>
      </c>
      <c r="G12548" t="s">
        <v>16108</v>
      </c>
      <c r="H12548" t="s">
        <v>16109</v>
      </c>
      <c r="I12548" t="s">
        <v>55</v>
      </c>
      <c r="J12548" t="s">
        <v>732</v>
      </c>
      <c r="K12548" t="s">
        <v>16121</v>
      </c>
      <c r="L12548" t="s">
        <v>16122</v>
      </c>
      <c r="M12548" t="s">
        <v>16123</v>
      </c>
      <c r="N12548" t="s">
        <v>7469</v>
      </c>
      <c r="O12548" t="s">
        <v>9605</v>
      </c>
      <c r="P12548">
        <v>4518000</v>
      </c>
      <c r="Q12548" t="s">
        <v>31</v>
      </c>
      <c r="R12548" t="s">
        <v>6779</v>
      </c>
      <c r="S12548" s="12"/>
      <c r="T12548" s="13"/>
      <c r="U12548" t="s">
        <v>6682</v>
      </c>
    </row>
    <row r="12549" spans="1:21" x14ac:dyDescent="0.25">
      <c r="A12549" t="s">
        <v>6637</v>
      </c>
      <c r="B12549" s="12">
        <v>42634</v>
      </c>
      <c r="C12549" t="s">
        <v>16119</v>
      </c>
      <c r="D12549" s="11">
        <v>46202.728460648097</v>
      </c>
      <c r="E12549" t="s">
        <v>16120</v>
      </c>
      <c r="F12549" t="s">
        <v>6617</v>
      </c>
      <c r="G12549" t="s">
        <v>16113</v>
      </c>
      <c r="H12549" t="s">
        <v>16109</v>
      </c>
      <c r="I12549" t="s">
        <v>55</v>
      </c>
      <c r="J12549" t="s">
        <v>732</v>
      </c>
      <c r="K12549" t="s">
        <v>16121</v>
      </c>
      <c r="L12549" t="s">
        <v>16122</v>
      </c>
      <c r="M12549" t="s">
        <v>16123</v>
      </c>
      <c r="N12549" t="s">
        <v>7469</v>
      </c>
      <c r="O12549" t="s">
        <v>9605</v>
      </c>
      <c r="P12549">
        <v>2259000</v>
      </c>
      <c r="Q12549" t="s">
        <v>31</v>
      </c>
      <c r="R12549" t="s">
        <v>6779</v>
      </c>
      <c r="S12549" s="12"/>
      <c r="T12549" s="13"/>
      <c r="U12549" t="s">
        <v>6682</v>
      </c>
    </row>
    <row r="12550" spans="1:21" x14ac:dyDescent="0.25">
      <c r="A12550" t="s">
        <v>6619</v>
      </c>
      <c r="B12550" s="12">
        <v>85268</v>
      </c>
      <c r="C12550" t="s">
        <v>16119</v>
      </c>
      <c r="D12550" s="11">
        <v>46202.808773148201</v>
      </c>
      <c r="E12550" t="s">
        <v>16120</v>
      </c>
      <c r="F12550" t="s">
        <v>6617</v>
      </c>
      <c r="G12550" t="s">
        <v>16108</v>
      </c>
      <c r="H12550" t="s">
        <v>16109</v>
      </c>
      <c r="I12550" t="s">
        <v>55</v>
      </c>
      <c r="J12550" t="s">
        <v>732</v>
      </c>
      <c r="K12550" t="s">
        <v>16121</v>
      </c>
      <c r="L12550" t="s">
        <v>16122</v>
      </c>
      <c r="M12550" t="s">
        <v>16123</v>
      </c>
      <c r="N12550" t="s">
        <v>7469</v>
      </c>
      <c r="O12550" t="s">
        <v>9605</v>
      </c>
      <c r="P12550">
        <v>4518000</v>
      </c>
      <c r="Q12550" t="s">
        <v>31</v>
      </c>
      <c r="R12550" t="s">
        <v>6779</v>
      </c>
      <c r="S12550" s="12"/>
      <c r="T12550" s="13"/>
      <c r="U12550" t="s">
        <v>6682</v>
      </c>
    </row>
    <row r="12551" spans="1:21" x14ac:dyDescent="0.25">
      <c r="A12551" t="s">
        <v>6619</v>
      </c>
      <c r="B12551" s="12">
        <v>42634</v>
      </c>
      <c r="C12551" t="s">
        <v>16119</v>
      </c>
      <c r="D12551" s="11">
        <v>46202.808773148201</v>
      </c>
      <c r="E12551" t="s">
        <v>16120</v>
      </c>
      <c r="F12551" t="s">
        <v>6617</v>
      </c>
      <c r="G12551" t="s">
        <v>16113</v>
      </c>
      <c r="H12551" t="s">
        <v>16109</v>
      </c>
      <c r="I12551" t="s">
        <v>55</v>
      </c>
      <c r="J12551" t="s">
        <v>732</v>
      </c>
      <c r="K12551" t="s">
        <v>16121</v>
      </c>
      <c r="L12551" t="s">
        <v>16122</v>
      </c>
      <c r="M12551" t="s">
        <v>16123</v>
      </c>
      <c r="N12551" t="s">
        <v>7469</v>
      </c>
      <c r="O12551" t="s">
        <v>9605</v>
      </c>
      <c r="P12551">
        <v>2259000</v>
      </c>
      <c r="Q12551" t="s">
        <v>31</v>
      </c>
      <c r="R12551" t="s">
        <v>6779</v>
      </c>
      <c r="S12551" s="12"/>
      <c r="T12551" s="13"/>
      <c r="U12551" t="s">
        <v>6682</v>
      </c>
    </row>
    <row r="12552" spans="1:21" x14ac:dyDescent="0.25">
      <c r="A12552" t="s">
        <v>6637</v>
      </c>
      <c r="B12552" s="12">
        <v>85950</v>
      </c>
      <c r="C12552" t="s">
        <v>16124</v>
      </c>
      <c r="D12552" s="11">
        <v>46205.521527777797</v>
      </c>
      <c r="E12552" t="s">
        <v>16125</v>
      </c>
      <c r="F12552" t="s">
        <v>6617</v>
      </c>
      <c r="G12552" t="s">
        <v>16108</v>
      </c>
      <c r="H12552" t="s">
        <v>16109</v>
      </c>
      <c r="I12552" t="s">
        <v>65</v>
      </c>
      <c r="J12552" t="s">
        <v>57</v>
      </c>
      <c r="K12552" t="s">
        <v>16126</v>
      </c>
      <c r="L12552" t="s">
        <v>16117</v>
      </c>
      <c r="M12552" t="s">
        <v>16127</v>
      </c>
      <c r="N12552" t="s">
        <v>7506</v>
      </c>
      <c r="O12552" t="s">
        <v>7514</v>
      </c>
      <c r="P12552">
        <v>9799980</v>
      </c>
      <c r="Q12552" t="s">
        <v>6636</v>
      </c>
      <c r="R12552" t="s">
        <v>6636</v>
      </c>
      <c r="S12552" s="12"/>
      <c r="T12552" s="13"/>
      <c r="U12552" t="s">
        <v>7455</v>
      </c>
    </row>
    <row r="12553" spans="1:21" x14ac:dyDescent="0.25">
      <c r="A12553" t="s">
        <v>6637</v>
      </c>
      <c r="B12553" s="12">
        <v>42975</v>
      </c>
      <c r="C12553" t="s">
        <v>16124</v>
      </c>
      <c r="D12553" s="11">
        <v>46205.521527777797</v>
      </c>
      <c r="E12553" t="s">
        <v>16125</v>
      </c>
      <c r="F12553" t="s">
        <v>6617</v>
      </c>
      <c r="G12553" t="s">
        <v>16113</v>
      </c>
      <c r="H12553" t="s">
        <v>16109</v>
      </c>
      <c r="I12553" t="s">
        <v>65</v>
      </c>
      <c r="J12553" t="s">
        <v>57</v>
      </c>
      <c r="K12553" t="s">
        <v>16126</v>
      </c>
      <c r="L12553" t="s">
        <v>16117</v>
      </c>
      <c r="M12553" t="s">
        <v>16127</v>
      </c>
      <c r="N12553" t="s">
        <v>7506</v>
      </c>
      <c r="O12553" t="s">
        <v>7514</v>
      </c>
      <c r="P12553">
        <v>4899990</v>
      </c>
      <c r="Q12553" t="s">
        <v>6636</v>
      </c>
      <c r="R12553" t="s">
        <v>6636</v>
      </c>
      <c r="S12553" s="12"/>
      <c r="T12553" s="13"/>
      <c r="U12553" t="s">
        <v>7455</v>
      </c>
    </row>
    <row r="12554" spans="1:21" x14ac:dyDescent="0.25">
      <c r="A12554" t="s">
        <v>6619</v>
      </c>
      <c r="B12554" s="12">
        <v>85950</v>
      </c>
      <c r="C12554" t="s">
        <v>16124</v>
      </c>
      <c r="D12554" s="11">
        <v>46211.729282407403</v>
      </c>
      <c r="E12554" t="s">
        <v>16125</v>
      </c>
      <c r="F12554" t="s">
        <v>6617</v>
      </c>
      <c r="G12554" t="s">
        <v>16108</v>
      </c>
      <c r="H12554" t="s">
        <v>16109</v>
      </c>
      <c r="I12554" t="s">
        <v>65</v>
      </c>
      <c r="J12554" t="s">
        <v>57</v>
      </c>
      <c r="K12554" t="s">
        <v>16126</v>
      </c>
      <c r="L12554" t="s">
        <v>16117</v>
      </c>
      <c r="M12554" t="s">
        <v>16127</v>
      </c>
      <c r="N12554" t="s">
        <v>7506</v>
      </c>
      <c r="O12554" t="s">
        <v>7514</v>
      </c>
      <c r="P12554">
        <v>9799980</v>
      </c>
      <c r="Q12554" t="s">
        <v>6636</v>
      </c>
      <c r="R12554" t="s">
        <v>6636</v>
      </c>
      <c r="S12554" s="12"/>
      <c r="T12554" s="13"/>
      <c r="U12554" t="s">
        <v>7455</v>
      </c>
    </row>
    <row r="12555" spans="1:21" x14ac:dyDescent="0.25">
      <c r="A12555" t="s">
        <v>6619</v>
      </c>
      <c r="B12555" s="12">
        <v>42975</v>
      </c>
      <c r="C12555" t="s">
        <v>16124</v>
      </c>
      <c r="D12555" s="11">
        <v>46211.729282407403</v>
      </c>
      <c r="E12555" t="s">
        <v>16125</v>
      </c>
      <c r="F12555" t="s">
        <v>6617</v>
      </c>
      <c r="G12555" t="s">
        <v>16113</v>
      </c>
      <c r="H12555" t="s">
        <v>16109</v>
      </c>
      <c r="I12555" t="s">
        <v>65</v>
      </c>
      <c r="J12555" t="s">
        <v>57</v>
      </c>
      <c r="K12555" t="s">
        <v>16126</v>
      </c>
      <c r="L12555" t="s">
        <v>16117</v>
      </c>
      <c r="M12555" t="s">
        <v>16127</v>
      </c>
      <c r="N12555" t="s">
        <v>7506</v>
      </c>
      <c r="O12555" t="s">
        <v>7514</v>
      </c>
      <c r="P12555">
        <v>4899990</v>
      </c>
      <c r="Q12555" t="s">
        <v>6636</v>
      </c>
      <c r="R12555" t="s">
        <v>6636</v>
      </c>
      <c r="S12555" s="12"/>
      <c r="T12555" s="13"/>
      <c r="U12555" t="s">
        <v>7455</v>
      </c>
    </row>
    <row r="12556" spans="1:21" x14ac:dyDescent="0.25">
      <c r="A12556" t="s">
        <v>6619</v>
      </c>
      <c r="B12556" s="12">
        <v>86034</v>
      </c>
      <c r="C12556" t="s">
        <v>16114</v>
      </c>
      <c r="D12556" s="11">
        <v>46212.769513888903</v>
      </c>
      <c r="E12556" t="s">
        <v>16115</v>
      </c>
      <c r="F12556" t="s">
        <v>6617</v>
      </c>
      <c r="G12556" t="s">
        <v>16108</v>
      </c>
      <c r="H12556" t="s">
        <v>16109</v>
      </c>
      <c r="I12556" t="s">
        <v>55</v>
      </c>
      <c r="J12556" t="s">
        <v>737</v>
      </c>
      <c r="K12556" t="s">
        <v>16116</v>
      </c>
      <c r="L12556" t="s">
        <v>16117</v>
      </c>
      <c r="M12556" t="s">
        <v>16118</v>
      </c>
      <c r="N12556" t="s">
        <v>7202</v>
      </c>
      <c r="O12556" t="s">
        <v>7255</v>
      </c>
      <c r="P12556">
        <v>5421980</v>
      </c>
      <c r="Q12556" t="s">
        <v>6636</v>
      </c>
      <c r="R12556" t="s">
        <v>6636</v>
      </c>
      <c r="S12556" s="12"/>
      <c r="T12556" s="13"/>
      <c r="U12556" t="s">
        <v>7455</v>
      </c>
    </row>
    <row r="12557" spans="1:21" x14ac:dyDescent="0.25">
      <c r="A12557" t="s">
        <v>6619</v>
      </c>
      <c r="B12557" s="12">
        <v>43017</v>
      </c>
      <c r="C12557" t="s">
        <v>16114</v>
      </c>
      <c r="D12557" s="11">
        <v>46212.769513888903</v>
      </c>
      <c r="E12557" t="s">
        <v>16115</v>
      </c>
      <c r="F12557" t="s">
        <v>6617</v>
      </c>
      <c r="G12557" t="s">
        <v>16113</v>
      </c>
      <c r="H12557" t="s">
        <v>16109</v>
      </c>
      <c r="I12557" t="s">
        <v>55</v>
      </c>
      <c r="J12557" t="s">
        <v>737</v>
      </c>
      <c r="K12557" t="s">
        <v>16116</v>
      </c>
      <c r="L12557" t="s">
        <v>16117</v>
      </c>
      <c r="M12557" t="s">
        <v>16118</v>
      </c>
      <c r="N12557" t="s">
        <v>7202</v>
      </c>
      <c r="O12557" t="s">
        <v>7255</v>
      </c>
      <c r="P12557">
        <v>2710990</v>
      </c>
      <c r="Q12557" t="s">
        <v>6636</v>
      </c>
      <c r="R12557" t="s">
        <v>6636</v>
      </c>
      <c r="S12557" s="12"/>
      <c r="T12557" s="13"/>
      <c r="U12557" t="s">
        <v>7455</v>
      </c>
    </row>
    <row r="12558" spans="1:21" x14ac:dyDescent="0.25">
      <c r="A12558" t="s">
        <v>6614</v>
      </c>
      <c r="B12558" s="12"/>
      <c r="C12558" t="s">
        <v>16128</v>
      </c>
      <c r="D12558" s="11">
        <v>46194</v>
      </c>
      <c r="E12558" t="s">
        <v>16129</v>
      </c>
      <c r="F12558" t="s">
        <v>6617</v>
      </c>
      <c r="G12558" t="s">
        <v>6636</v>
      </c>
      <c r="H12558" t="s">
        <v>826</v>
      </c>
      <c r="I12558" t="s">
        <v>6636</v>
      </c>
      <c r="J12558" t="s">
        <v>6636</v>
      </c>
      <c r="K12558" t="s">
        <v>6636</v>
      </c>
      <c r="L12558" t="s">
        <v>6636</v>
      </c>
      <c r="M12558" t="s">
        <v>6636</v>
      </c>
      <c r="N12558" t="s">
        <v>6636</v>
      </c>
      <c r="O12558" t="s">
        <v>6636</v>
      </c>
      <c r="P12558">
        <v>1970000</v>
      </c>
      <c r="Q12558" t="s">
        <v>6636</v>
      </c>
      <c r="R12558" t="s">
        <v>6636</v>
      </c>
      <c r="S12558" s="12">
        <v>1</v>
      </c>
      <c r="T12558" s="13"/>
      <c r="U12558" t="s">
        <v>7087</v>
      </c>
    </row>
    <row r="12559" spans="1:21" x14ac:dyDescent="0.25">
      <c r="A12559" t="s">
        <v>6614</v>
      </c>
      <c r="B12559" s="12"/>
      <c r="C12559" t="s">
        <v>16130</v>
      </c>
      <c r="D12559" s="11">
        <v>46199</v>
      </c>
      <c r="E12559" t="s">
        <v>16131</v>
      </c>
      <c r="F12559" t="s">
        <v>6617</v>
      </c>
      <c r="G12559" t="s">
        <v>6636</v>
      </c>
      <c r="H12559" t="s">
        <v>826</v>
      </c>
      <c r="I12559" t="s">
        <v>6636</v>
      </c>
      <c r="J12559" t="s">
        <v>6636</v>
      </c>
      <c r="K12559" t="s">
        <v>6636</v>
      </c>
      <c r="L12559" t="s">
        <v>6636</v>
      </c>
      <c r="M12559" t="s">
        <v>6636</v>
      </c>
      <c r="N12559" t="s">
        <v>6636</v>
      </c>
      <c r="O12559" t="s">
        <v>6636</v>
      </c>
      <c r="P12559">
        <v>1970000</v>
      </c>
      <c r="Q12559" t="s">
        <v>6636</v>
      </c>
      <c r="R12559" t="s">
        <v>6636</v>
      </c>
      <c r="S12559" s="12">
        <v>1</v>
      </c>
      <c r="T12559" s="13"/>
      <c r="U12559" t="s">
        <v>6636</v>
      </c>
    </row>
    <row r="12560" spans="1:21" x14ac:dyDescent="0.25">
      <c r="A12560" t="s">
        <v>6614</v>
      </c>
      <c r="B12560" s="12"/>
      <c r="C12560" t="s">
        <v>16132</v>
      </c>
      <c r="D12560" s="11">
        <v>46212</v>
      </c>
      <c r="E12560" t="s">
        <v>16133</v>
      </c>
      <c r="F12560" t="s">
        <v>6617</v>
      </c>
      <c r="G12560" t="s">
        <v>6636</v>
      </c>
      <c r="H12560" t="s">
        <v>826</v>
      </c>
      <c r="I12560" t="s">
        <v>6636</v>
      </c>
      <c r="J12560" t="s">
        <v>6636</v>
      </c>
      <c r="K12560" t="s">
        <v>6636</v>
      </c>
      <c r="L12560" t="s">
        <v>6636</v>
      </c>
      <c r="M12560" t="s">
        <v>6636</v>
      </c>
      <c r="N12560" t="s">
        <v>6636</v>
      </c>
      <c r="O12560" t="s">
        <v>6636</v>
      </c>
      <c r="P12560">
        <v>2270000</v>
      </c>
      <c r="Q12560" t="s">
        <v>6636</v>
      </c>
      <c r="R12560" t="s">
        <v>6636</v>
      </c>
      <c r="S12560" s="12">
        <v>1</v>
      </c>
      <c r="T12560" s="13"/>
      <c r="U12560" t="s">
        <v>6636</v>
      </c>
    </row>
    <row r="12561" spans="1:21" x14ac:dyDescent="0.25">
      <c r="A12561" t="s">
        <v>6983</v>
      </c>
      <c r="B12561" s="12"/>
      <c r="C12561" t="s">
        <v>14445</v>
      </c>
      <c r="D12561" s="11">
        <v>46198</v>
      </c>
      <c r="E12561" t="s">
        <v>14446</v>
      </c>
      <c r="F12561" t="s">
        <v>6617</v>
      </c>
      <c r="G12561" t="s">
        <v>9086</v>
      </c>
      <c r="H12561" t="s">
        <v>2619</v>
      </c>
      <c r="I12561" t="s">
        <v>55</v>
      </c>
      <c r="J12561" t="s">
        <v>643</v>
      </c>
      <c r="K12561" t="s">
        <v>6636</v>
      </c>
      <c r="L12561" t="s">
        <v>6636</v>
      </c>
      <c r="M12561" t="s">
        <v>16134</v>
      </c>
      <c r="N12561" t="s">
        <v>7023</v>
      </c>
      <c r="O12561" t="s">
        <v>7024</v>
      </c>
      <c r="P12561">
        <v>3315000</v>
      </c>
      <c r="Q12561" t="s">
        <v>6636</v>
      </c>
      <c r="R12561" t="s">
        <v>6636</v>
      </c>
      <c r="S12561" s="12"/>
      <c r="T12561" s="13"/>
      <c r="U12561" t="s">
        <v>6636</v>
      </c>
    </row>
    <row r="12562" spans="1:21" x14ac:dyDescent="0.25">
      <c r="A12562" t="s">
        <v>6983</v>
      </c>
      <c r="B12562" s="12"/>
      <c r="C12562" t="s">
        <v>14445</v>
      </c>
      <c r="D12562" s="11">
        <v>46198</v>
      </c>
      <c r="E12562" t="s">
        <v>14446</v>
      </c>
      <c r="F12562" t="s">
        <v>6617</v>
      </c>
      <c r="G12562" t="s">
        <v>9088</v>
      </c>
      <c r="H12562" t="s">
        <v>2619</v>
      </c>
      <c r="I12562" t="s">
        <v>55</v>
      </c>
      <c r="J12562" t="s">
        <v>643</v>
      </c>
      <c r="K12562" t="s">
        <v>6636</v>
      </c>
      <c r="L12562" t="s">
        <v>6636</v>
      </c>
      <c r="M12562" t="s">
        <v>16134</v>
      </c>
      <c r="N12562" t="s">
        <v>7023</v>
      </c>
      <c r="O12562" t="s">
        <v>7024</v>
      </c>
      <c r="P12562">
        <v>3315000</v>
      </c>
      <c r="Q12562" t="s">
        <v>6636</v>
      </c>
      <c r="R12562" t="s">
        <v>6636</v>
      </c>
      <c r="S12562" s="12"/>
      <c r="T12562" s="13"/>
      <c r="U12562" t="s">
        <v>6636</v>
      </c>
    </row>
    <row r="12563" spans="1:21" x14ac:dyDescent="0.25">
      <c r="A12563" t="s">
        <v>6983</v>
      </c>
      <c r="B12563" s="12"/>
      <c r="C12563" t="s">
        <v>14445</v>
      </c>
      <c r="D12563" s="11">
        <v>46198</v>
      </c>
      <c r="E12563" t="s">
        <v>14446</v>
      </c>
      <c r="F12563" t="s">
        <v>6617</v>
      </c>
      <c r="G12563" t="s">
        <v>9089</v>
      </c>
      <c r="H12563" t="s">
        <v>2619</v>
      </c>
      <c r="I12563" t="s">
        <v>55</v>
      </c>
      <c r="J12563" t="s">
        <v>643</v>
      </c>
      <c r="K12563" t="s">
        <v>6636</v>
      </c>
      <c r="L12563" t="s">
        <v>6636</v>
      </c>
      <c r="M12563" t="s">
        <v>16134</v>
      </c>
      <c r="N12563" t="s">
        <v>7023</v>
      </c>
      <c r="O12563" t="s">
        <v>7024</v>
      </c>
      <c r="P12563">
        <v>3315000</v>
      </c>
      <c r="Q12563" t="s">
        <v>6636</v>
      </c>
      <c r="R12563" t="s">
        <v>6636</v>
      </c>
      <c r="S12563" s="12"/>
      <c r="T12563" s="13"/>
      <c r="U12563" t="s">
        <v>6636</v>
      </c>
    </row>
    <row r="12564" spans="1:21" x14ac:dyDescent="0.25">
      <c r="A12564" t="s">
        <v>6983</v>
      </c>
      <c r="B12564" s="12"/>
      <c r="C12564" t="s">
        <v>14445</v>
      </c>
      <c r="D12564" s="11">
        <v>46198</v>
      </c>
      <c r="E12564" t="s">
        <v>14446</v>
      </c>
      <c r="F12564" t="s">
        <v>6617</v>
      </c>
      <c r="G12564" t="s">
        <v>6968</v>
      </c>
      <c r="H12564" t="s">
        <v>2619</v>
      </c>
      <c r="I12564" t="s">
        <v>55</v>
      </c>
      <c r="J12564" t="s">
        <v>643</v>
      </c>
      <c r="K12564" t="s">
        <v>6636</v>
      </c>
      <c r="L12564" t="s">
        <v>6636</v>
      </c>
      <c r="M12564" t="s">
        <v>16134</v>
      </c>
      <c r="N12564" t="s">
        <v>7023</v>
      </c>
      <c r="O12564" t="s">
        <v>7024</v>
      </c>
      <c r="P12564">
        <v>3315000</v>
      </c>
      <c r="Q12564" t="s">
        <v>6636</v>
      </c>
      <c r="R12564" t="s">
        <v>6636</v>
      </c>
      <c r="S12564" s="12"/>
      <c r="T12564" s="13"/>
      <c r="U12564" t="s">
        <v>6636</v>
      </c>
    </row>
    <row r="12565" spans="1:21" x14ac:dyDescent="0.25">
      <c r="A12565" t="s">
        <v>6983</v>
      </c>
      <c r="B12565" s="12"/>
      <c r="C12565" t="s">
        <v>14445</v>
      </c>
      <c r="D12565" s="11">
        <v>46198</v>
      </c>
      <c r="E12565" t="s">
        <v>14446</v>
      </c>
      <c r="F12565" t="s">
        <v>6617</v>
      </c>
      <c r="G12565" t="s">
        <v>9090</v>
      </c>
      <c r="H12565" t="s">
        <v>2619</v>
      </c>
      <c r="I12565" t="s">
        <v>55</v>
      </c>
      <c r="J12565" t="s">
        <v>643</v>
      </c>
      <c r="K12565" t="s">
        <v>6636</v>
      </c>
      <c r="L12565" t="s">
        <v>6636</v>
      </c>
      <c r="M12565" t="s">
        <v>16134</v>
      </c>
      <c r="N12565" t="s">
        <v>7023</v>
      </c>
      <c r="O12565" t="s">
        <v>7024</v>
      </c>
      <c r="P12565">
        <v>3315000</v>
      </c>
      <c r="Q12565" t="s">
        <v>6636</v>
      </c>
      <c r="R12565" t="s">
        <v>6636</v>
      </c>
      <c r="S12565" s="12"/>
      <c r="T12565" s="13"/>
      <c r="U12565" t="s">
        <v>6636</v>
      </c>
    </row>
    <row r="12566" spans="1:21" x14ac:dyDescent="0.25">
      <c r="A12566" t="s">
        <v>6983</v>
      </c>
      <c r="B12566" s="12"/>
      <c r="C12566" t="s">
        <v>14445</v>
      </c>
      <c r="D12566" s="11">
        <v>46198</v>
      </c>
      <c r="E12566" t="s">
        <v>14446</v>
      </c>
      <c r="F12566" t="s">
        <v>6617</v>
      </c>
      <c r="G12566" t="s">
        <v>7011</v>
      </c>
      <c r="H12566" t="s">
        <v>2619</v>
      </c>
      <c r="I12566" t="s">
        <v>55</v>
      </c>
      <c r="J12566" t="s">
        <v>643</v>
      </c>
      <c r="K12566" t="s">
        <v>6636</v>
      </c>
      <c r="L12566" t="s">
        <v>6636</v>
      </c>
      <c r="M12566" t="s">
        <v>16134</v>
      </c>
      <c r="N12566" t="s">
        <v>7023</v>
      </c>
      <c r="O12566" t="s">
        <v>7024</v>
      </c>
      <c r="P12566">
        <v>3315000</v>
      </c>
      <c r="Q12566" t="s">
        <v>6636</v>
      </c>
      <c r="R12566" t="s">
        <v>6636</v>
      </c>
      <c r="S12566" s="12"/>
      <c r="T12566" s="13"/>
      <c r="U12566" t="s">
        <v>6636</v>
      </c>
    </row>
    <row r="12567" spans="1:21" x14ac:dyDescent="0.25">
      <c r="A12567" t="s">
        <v>6983</v>
      </c>
      <c r="B12567" s="12"/>
      <c r="C12567" t="s">
        <v>14445</v>
      </c>
      <c r="D12567" s="11">
        <v>46198</v>
      </c>
      <c r="E12567" t="s">
        <v>14446</v>
      </c>
      <c r="F12567" t="s">
        <v>6617</v>
      </c>
      <c r="G12567" t="s">
        <v>9091</v>
      </c>
      <c r="H12567" t="s">
        <v>2619</v>
      </c>
      <c r="I12567" t="s">
        <v>55</v>
      </c>
      <c r="J12567" t="s">
        <v>643</v>
      </c>
      <c r="K12567" t="s">
        <v>6636</v>
      </c>
      <c r="L12567" t="s">
        <v>6636</v>
      </c>
      <c r="M12567" t="s">
        <v>16134</v>
      </c>
      <c r="N12567" t="s">
        <v>7023</v>
      </c>
      <c r="O12567" t="s">
        <v>7024</v>
      </c>
      <c r="P12567">
        <v>3315000</v>
      </c>
      <c r="Q12567" t="s">
        <v>6636</v>
      </c>
      <c r="R12567" t="s">
        <v>6636</v>
      </c>
      <c r="S12567" s="12"/>
      <c r="T12567" s="13"/>
      <c r="U12567" t="s">
        <v>6636</v>
      </c>
    </row>
    <row r="12568" spans="1:21" x14ac:dyDescent="0.25">
      <c r="A12568" t="s">
        <v>6983</v>
      </c>
      <c r="B12568" s="12"/>
      <c r="C12568" t="s">
        <v>14445</v>
      </c>
      <c r="D12568" s="11">
        <v>46198</v>
      </c>
      <c r="E12568" t="s">
        <v>14446</v>
      </c>
      <c r="F12568" t="s">
        <v>6617</v>
      </c>
      <c r="G12568" t="s">
        <v>9092</v>
      </c>
      <c r="H12568" t="s">
        <v>2619</v>
      </c>
      <c r="I12568" t="s">
        <v>55</v>
      </c>
      <c r="J12568" t="s">
        <v>643</v>
      </c>
      <c r="K12568" t="s">
        <v>6636</v>
      </c>
      <c r="L12568" t="s">
        <v>6636</v>
      </c>
      <c r="M12568" t="s">
        <v>16134</v>
      </c>
      <c r="N12568" t="s">
        <v>7023</v>
      </c>
      <c r="O12568" t="s">
        <v>7024</v>
      </c>
      <c r="P12568">
        <v>3315000</v>
      </c>
      <c r="Q12568" t="s">
        <v>6636</v>
      </c>
      <c r="R12568" t="s">
        <v>6636</v>
      </c>
      <c r="S12568" s="12"/>
      <c r="T12568" s="13"/>
      <c r="U12568" t="s">
        <v>6636</v>
      </c>
    </row>
    <row r="12569" spans="1:21" x14ac:dyDescent="0.25">
      <c r="A12569" t="s">
        <v>6983</v>
      </c>
      <c r="B12569" s="12"/>
      <c r="C12569" t="s">
        <v>14445</v>
      </c>
      <c r="D12569" s="11">
        <v>46198</v>
      </c>
      <c r="E12569" t="s">
        <v>14446</v>
      </c>
      <c r="F12569" t="s">
        <v>6617</v>
      </c>
      <c r="G12569" t="s">
        <v>9093</v>
      </c>
      <c r="H12569" t="s">
        <v>2619</v>
      </c>
      <c r="I12569" t="s">
        <v>55</v>
      </c>
      <c r="J12569" t="s">
        <v>643</v>
      </c>
      <c r="K12569" t="s">
        <v>6636</v>
      </c>
      <c r="L12569" t="s">
        <v>6636</v>
      </c>
      <c r="M12569" t="s">
        <v>16134</v>
      </c>
      <c r="N12569" t="s">
        <v>7023</v>
      </c>
      <c r="O12569" t="s">
        <v>7024</v>
      </c>
      <c r="P12569">
        <v>3315000</v>
      </c>
      <c r="Q12569" t="s">
        <v>6636</v>
      </c>
      <c r="R12569" t="s">
        <v>6636</v>
      </c>
      <c r="S12569" s="12"/>
      <c r="T12569" s="13"/>
      <c r="U12569" t="s">
        <v>6636</v>
      </c>
    </row>
    <row r="12570" spans="1:21" x14ac:dyDescent="0.25">
      <c r="A12570" t="s">
        <v>6983</v>
      </c>
      <c r="B12570" s="12"/>
      <c r="C12570" t="s">
        <v>14445</v>
      </c>
      <c r="D12570" s="11">
        <v>46198</v>
      </c>
      <c r="E12570" t="s">
        <v>14446</v>
      </c>
      <c r="F12570" t="s">
        <v>6617</v>
      </c>
      <c r="G12570" t="s">
        <v>9094</v>
      </c>
      <c r="H12570" t="s">
        <v>2619</v>
      </c>
      <c r="I12570" t="s">
        <v>55</v>
      </c>
      <c r="J12570" t="s">
        <v>643</v>
      </c>
      <c r="K12570" t="s">
        <v>6636</v>
      </c>
      <c r="L12570" t="s">
        <v>6636</v>
      </c>
      <c r="M12570" t="s">
        <v>16134</v>
      </c>
      <c r="N12570" t="s">
        <v>7023</v>
      </c>
      <c r="O12570" t="s">
        <v>7024</v>
      </c>
      <c r="P12570">
        <v>3315000</v>
      </c>
      <c r="Q12570" t="s">
        <v>6636</v>
      </c>
      <c r="R12570" t="s">
        <v>6636</v>
      </c>
      <c r="S12570" s="12"/>
      <c r="T12570" s="13"/>
      <c r="U12570" t="s">
        <v>6636</v>
      </c>
    </row>
    <row r="12571" spans="1:21" x14ac:dyDescent="0.25">
      <c r="A12571" t="s">
        <v>6983</v>
      </c>
      <c r="B12571" s="12"/>
      <c r="C12571" t="s">
        <v>14445</v>
      </c>
      <c r="D12571" s="11">
        <v>46198</v>
      </c>
      <c r="E12571" t="s">
        <v>14446</v>
      </c>
      <c r="F12571" t="s">
        <v>6617</v>
      </c>
      <c r="G12571" t="s">
        <v>9095</v>
      </c>
      <c r="H12571" t="s">
        <v>2619</v>
      </c>
      <c r="I12571" t="s">
        <v>55</v>
      </c>
      <c r="J12571" t="s">
        <v>643</v>
      </c>
      <c r="K12571" t="s">
        <v>6636</v>
      </c>
      <c r="L12571" t="s">
        <v>6636</v>
      </c>
      <c r="M12571" t="s">
        <v>16134</v>
      </c>
      <c r="N12571" t="s">
        <v>7023</v>
      </c>
      <c r="O12571" t="s">
        <v>7024</v>
      </c>
      <c r="P12571">
        <v>3315000</v>
      </c>
      <c r="Q12571" t="s">
        <v>6636</v>
      </c>
      <c r="R12571" t="s">
        <v>6636</v>
      </c>
      <c r="S12571" s="12">
        <v>1</v>
      </c>
      <c r="T12571" s="13">
        <v>41438</v>
      </c>
      <c r="U12571" t="s">
        <v>6636</v>
      </c>
    </row>
    <row r="12572" spans="1:21" x14ac:dyDescent="0.25">
      <c r="A12572" t="s">
        <v>6983</v>
      </c>
      <c r="B12572" s="12"/>
      <c r="C12572" t="s">
        <v>14445</v>
      </c>
      <c r="D12572" s="11">
        <v>46198</v>
      </c>
      <c r="E12572" t="s">
        <v>14446</v>
      </c>
      <c r="F12572" t="s">
        <v>6617</v>
      </c>
      <c r="G12572" t="s">
        <v>9096</v>
      </c>
      <c r="H12572" t="s">
        <v>2619</v>
      </c>
      <c r="I12572" t="s">
        <v>55</v>
      </c>
      <c r="J12572" t="s">
        <v>643</v>
      </c>
      <c r="K12572" t="s">
        <v>6636</v>
      </c>
      <c r="L12572" t="s">
        <v>6636</v>
      </c>
      <c r="M12572" t="s">
        <v>16134</v>
      </c>
      <c r="N12572" t="s">
        <v>7023</v>
      </c>
      <c r="O12572" t="s">
        <v>7024</v>
      </c>
      <c r="P12572">
        <v>3315000</v>
      </c>
      <c r="Q12572" t="s">
        <v>6636</v>
      </c>
      <c r="R12572" t="s">
        <v>6636</v>
      </c>
      <c r="S12572" s="12"/>
      <c r="T12572" s="13"/>
      <c r="U12572" t="s">
        <v>6636</v>
      </c>
    </row>
    <row r="12573" spans="1:21" x14ac:dyDescent="0.25">
      <c r="A12573" t="s">
        <v>6983</v>
      </c>
      <c r="B12573" s="12"/>
      <c r="C12573" t="s">
        <v>16135</v>
      </c>
      <c r="D12573" s="11">
        <v>46203</v>
      </c>
      <c r="E12573" t="s">
        <v>16136</v>
      </c>
      <c r="F12573" t="s">
        <v>6617</v>
      </c>
      <c r="G12573" t="s">
        <v>7011</v>
      </c>
      <c r="H12573" t="s">
        <v>2619</v>
      </c>
      <c r="I12573" t="s">
        <v>3863</v>
      </c>
      <c r="J12573" t="s">
        <v>7294</v>
      </c>
      <c r="K12573" t="s">
        <v>6636</v>
      </c>
      <c r="L12573" t="s">
        <v>6636</v>
      </c>
      <c r="M12573" t="s">
        <v>16137</v>
      </c>
      <c r="N12573" t="s">
        <v>7218</v>
      </c>
      <c r="O12573" t="s">
        <v>7316</v>
      </c>
      <c r="P12573">
        <v>1780000</v>
      </c>
      <c r="Q12573" t="s">
        <v>6636</v>
      </c>
      <c r="R12573" t="s">
        <v>6636</v>
      </c>
      <c r="S12573" s="12">
        <v>1</v>
      </c>
      <c r="T12573" s="13">
        <v>22250</v>
      </c>
      <c r="U12573" t="s">
        <v>6636</v>
      </c>
    </row>
    <row r="12574" spans="1:21" x14ac:dyDescent="0.25">
      <c r="A12574" t="s">
        <v>6983</v>
      </c>
      <c r="B12574" s="12"/>
      <c r="C12574" t="s">
        <v>13479</v>
      </c>
      <c r="D12574" s="11">
        <v>46188</v>
      </c>
      <c r="E12574" t="s">
        <v>13480</v>
      </c>
      <c r="F12574" t="s">
        <v>6617</v>
      </c>
      <c r="G12574" t="s">
        <v>13455</v>
      </c>
      <c r="H12574" t="s">
        <v>5347</v>
      </c>
      <c r="I12574" t="s">
        <v>55</v>
      </c>
      <c r="J12574" t="s">
        <v>643</v>
      </c>
      <c r="K12574" t="s">
        <v>6636</v>
      </c>
      <c r="L12574" t="s">
        <v>6636</v>
      </c>
      <c r="M12574" t="s">
        <v>6636</v>
      </c>
      <c r="N12574" t="s">
        <v>6636</v>
      </c>
      <c r="O12574" t="s">
        <v>6636</v>
      </c>
      <c r="P12574">
        <v>2017000</v>
      </c>
      <c r="Q12574" t="s">
        <v>6636</v>
      </c>
      <c r="R12574" t="s">
        <v>6636</v>
      </c>
      <c r="S12574" s="12">
        <v>1</v>
      </c>
      <c r="T12574" s="13">
        <v>16808</v>
      </c>
      <c r="U12574" t="s">
        <v>6636</v>
      </c>
    </row>
    <row r="12575" spans="1:21" x14ac:dyDescent="0.25">
      <c r="A12575" t="s">
        <v>6614</v>
      </c>
      <c r="B12575" s="12"/>
      <c r="C12575" t="s">
        <v>16138</v>
      </c>
      <c r="D12575" s="11">
        <v>46174</v>
      </c>
      <c r="E12575" t="s">
        <v>16139</v>
      </c>
      <c r="F12575" t="s">
        <v>6617</v>
      </c>
      <c r="G12575" t="s">
        <v>6636</v>
      </c>
      <c r="H12575" t="s">
        <v>126</v>
      </c>
      <c r="I12575" t="s">
        <v>6636</v>
      </c>
      <c r="J12575" t="s">
        <v>6636</v>
      </c>
      <c r="K12575" t="s">
        <v>6636</v>
      </c>
      <c r="L12575" t="s">
        <v>6636</v>
      </c>
      <c r="M12575" t="s">
        <v>16140</v>
      </c>
      <c r="N12575" t="s">
        <v>7366</v>
      </c>
      <c r="O12575" t="s">
        <v>7650</v>
      </c>
      <c r="P12575">
        <v>2380000</v>
      </c>
      <c r="Q12575" t="s">
        <v>6636</v>
      </c>
      <c r="R12575" t="s">
        <v>6636</v>
      </c>
      <c r="S12575" s="12">
        <v>1</v>
      </c>
      <c r="T12575" s="13"/>
      <c r="U12575" t="s">
        <v>6636</v>
      </c>
    </row>
    <row r="12576" spans="1:21" x14ac:dyDescent="0.25">
      <c r="A12576" t="s">
        <v>6614</v>
      </c>
      <c r="B12576" s="12"/>
      <c r="C12576" t="s">
        <v>16141</v>
      </c>
      <c r="D12576" s="11">
        <v>46175</v>
      </c>
      <c r="E12576" t="s">
        <v>16142</v>
      </c>
      <c r="F12576" t="s">
        <v>6617</v>
      </c>
      <c r="G12576" t="s">
        <v>6636</v>
      </c>
      <c r="H12576" t="s">
        <v>126</v>
      </c>
      <c r="I12576" t="s">
        <v>6636</v>
      </c>
      <c r="J12576" t="s">
        <v>6636</v>
      </c>
      <c r="K12576" t="s">
        <v>6636</v>
      </c>
      <c r="L12576" t="s">
        <v>6636</v>
      </c>
      <c r="M12576" t="s">
        <v>16143</v>
      </c>
      <c r="N12576" t="s">
        <v>7366</v>
      </c>
      <c r="O12576" t="s">
        <v>7650</v>
      </c>
      <c r="P12576">
        <v>2632400</v>
      </c>
      <c r="Q12576" t="s">
        <v>6636</v>
      </c>
      <c r="R12576" t="s">
        <v>6636</v>
      </c>
      <c r="S12576" s="12">
        <v>1</v>
      </c>
      <c r="T12576" s="13"/>
      <c r="U12576" t="s">
        <v>6636</v>
      </c>
    </row>
    <row r="12577" spans="1:21" x14ac:dyDescent="0.25">
      <c r="A12577" t="s">
        <v>6614</v>
      </c>
      <c r="B12577" s="12"/>
      <c r="C12577" t="s">
        <v>16144</v>
      </c>
      <c r="D12577" s="11">
        <v>46180</v>
      </c>
      <c r="E12577" t="s">
        <v>16145</v>
      </c>
      <c r="F12577" t="s">
        <v>6617</v>
      </c>
      <c r="G12577" t="s">
        <v>6636</v>
      </c>
      <c r="H12577" t="s">
        <v>126</v>
      </c>
      <c r="I12577" t="s">
        <v>6636</v>
      </c>
      <c r="J12577" t="s">
        <v>6636</v>
      </c>
      <c r="K12577" t="s">
        <v>6636</v>
      </c>
      <c r="L12577" t="s">
        <v>6636</v>
      </c>
      <c r="M12577" t="s">
        <v>16146</v>
      </c>
      <c r="N12577" t="s">
        <v>7366</v>
      </c>
      <c r="O12577" t="s">
        <v>7650</v>
      </c>
      <c r="P12577">
        <v>2949750</v>
      </c>
      <c r="Q12577" t="s">
        <v>6636</v>
      </c>
      <c r="R12577" t="s">
        <v>6636</v>
      </c>
      <c r="S12577" s="12">
        <v>1</v>
      </c>
      <c r="T12577" s="13"/>
      <c r="U12577" t="s">
        <v>6636</v>
      </c>
    </row>
    <row r="12578" spans="1:21" x14ac:dyDescent="0.25">
      <c r="A12578" t="s">
        <v>6614</v>
      </c>
      <c r="B12578" s="12"/>
      <c r="C12578" t="s">
        <v>16147</v>
      </c>
      <c r="D12578" s="11">
        <v>46180</v>
      </c>
      <c r="E12578" t="s">
        <v>16148</v>
      </c>
      <c r="F12578" t="s">
        <v>6617</v>
      </c>
      <c r="G12578" t="s">
        <v>6636</v>
      </c>
      <c r="H12578" t="s">
        <v>126</v>
      </c>
      <c r="I12578" t="s">
        <v>6636</v>
      </c>
      <c r="J12578" t="s">
        <v>6636</v>
      </c>
      <c r="K12578" t="s">
        <v>6636</v>
      </c>
      <c r="L12578" t="s">
        <v>6636</v>
      </c>
      <c r="M12578" t="s">
        <v>6636</v>
      </c>
      <c r="N12578" t="s">
        <v>6636</v>
      </c>
      <c r="O12578" t="s">
        <v>6636</v>
      </c>
      <c r="P12578">
        <v>3050000</v>
      </c>
      <c r="Q12578" t="s">
        <v>6636</v>
      </c>
      <c r="R12578" t="s">
        <v>6636</v>
      </c>
      <c r="S12578" s="12">
        <v>1</v>
      </c>
      <c r="T12578" s="13"/>
      <c r="U12578" t="s">
        <v>6636</v>
      </c>
    </row>
    <row r="12579" spans="1:21" x14ac:dyDescent="0.25">
      <c r="A12579" t="s">
        <v>6614</v>
      </c>
      <c r="B12579" s="12"/>
      <c r="C12579" t="s">
        <v>16149</v>
      </c>
      <c r="D12579" s="11">
        <v>46181</v>
      </c>
      <c r="E12579" t="s">
        <v>16150</v>
      </c>
      <c r="F12579" t="s">
        <v>6617</v>
      </c>
      <c r="G12579" t="s">
        <v>6636</v>
      </c>
      <c r="H12579" t="s">
        <v>126</v>
      </c>
      <c r="I12579" t="s">
        <v>6636</v>
      </c>
      <c r="J12579" t="s">
        <v>6636</v>
      </c>
      <c r="K12579" t="s">
        <v>6636</v>
      </c>
      <c r="L12579" t="s">
        <v>6636</v>
      </c>
      <c r="M12579" t="s">
        <v>6636</v>
      </c>
      <c r="N12579" t="s">
        <v>6636</v>
      </c>
      <c r="O12579" t="s">
        <v>6636</v>
      </c>
      <c r="P12579">
        <v>2885000</v>
      </c>
      <c r="Q12579" t="s">
        <v>6636</v>
      </c>
      <c r="R12579" t="s">
        <v>6636</v>
      </c>
      <c r="S12579" s="12">
        <v>1</v>
      </c>
      <c r="T12579" s="13"/>
      <c r="U12579" t="s">
        <v>6636</v>
      </c>
    </row>
    <row r="12580" spans="1:21" x14ac:dyDescent="0.25">
      <c r="A12580" t="s">
        <v>6614</v>
      </c>
      <c r="B12580" s="12"/>
      <c r="C12580" t="s">
        <v>16151</v>
      </c>
      <c r="D12580" s="11">
        <v>46182</v>
      </c>
      <c r="E12580" t="s">
        <v>16152</v>
      </c>
      <c r="F12580" t="s">
        <v>6617</v>
      </c>
      <c r="G12580" t="s">
        <v>6636</v>
      </c>
      <c r="H12580" t="s">
        <v>126</v>
      </c>
      <c r="I12580" t="s">
        <v>6636</v>
      </c>
      <c r="J12580" t="s">
        <v>6636</v>
      </c>
      <c r="K12580" t="s">
        <v>6636</v>
      </c>
      <c r="L12580" t="s">
        <v>6636</v>
      </c>
      <c r="M12580" t="s">
        <v>6636</v>
      </c>
      <c r="N12580" t="s">
        <v>6636</v>
      </c>
      <c r="O12580" t="s">
        <v>6636</v>
      </c>
      <c r="P12580">
        <v>3258000</v>
      </c>
      <c r="Q12580" t="s">
        <v>6636</v>
      </c>
      <c r="R12580" t="s">
        <v>6636</v>
      </c>
      <c r="S12580" s="12">
        <v>1</v>
      </c>
      <c r="T12580" s="13"/>
      <c r="U12580" t="s">
        <v>6636</v>
      </c>
    </row>
    <row r="12581" spans="1:21" x14ac:dyDescent="0.25">
      <c r="A12581" t="s">
        <v>6614</v>
      </c>
      <c r="B12581" s="12"/>
      <c r="C12581" t="s">
        <v>16153</v>
      </c>
      <c r="D12581" s="11">
        <v>46182</v>
      </c>
      <c r="E12581" t="s">
        <v>16154</v>
      </c>
      <c r="F12581" t="s">
        <v>6617</v>
      </c>
      <c r="G12581" t="s">
        <v>6636</v>
      </c>
      <c r="H12581" t="s">
        <v>126</v>
      </c>
      <c r="I12581" t="s">
        <v>6636</v>
      </c>
      <c r="J12581" t="s">
        <v>6636</v>
      </c>
      <c r="K12581" t="s">
        <v>6636</v>
      </c>
      <c r="L12581" t="s">
        <v>6636</v>
      </c>
      <c r="M12581" t="s">
        <v>6636</v>
      </c>
      <c r="N12581" t="s">
        <v>6636</v>
      </c>
      <c r="O12581" t="s">
        <v>6636</v>
      </c>
      <c r="P12581">
        <v>2590000</v>
      </c>
      <c r="Q12581" t="s">
        <v>6636</v>
      </c>
      <c r="R12581" t="s">
        <v>6636</v>
      </c>
      <c r="S12581" s="12">
        <v>1</v>
      </c>
      <c r="T12581" s="13"/>
      <c r="U12581" t="s">
        <v>6636</v>
      </c>
    </row>
    <row r="12582" spans="1:21" x14ac:dyDescent="0.25">
      <c r="A12582" t="s">
        <v>6614</v>
      </c>
      <c r="B12582" s="12"/>
      <c r="C12582" t="s">
        <v>16155</v>
      </c>
      <c r="D12582" s="11">
        <v>46183</v>
      </c>
      <c r="E12582" t="s">
        <v>16156</v>
      </c>
      <c r="F12582" t="s">
        <v>6617</v>
      </c>
      <c r="G12582" t="s">
        <v>6636</v>
      </c>
      <c r="H12582" t="s">
        <v>126</v>
      </c>
      <c r="I12582" t="s">
        <v>6636</v>
      </c>
      <c r="J12582" t="s">
        <v>6636</v>
      </c>
      <c r="K12582" t="s">
        <v>6636</v>
      </c>
      <c r="L12582" t="s">
        <v>6636</v>
      </c>
      <c r="M12582" t="s">
        <v>16157</v>
      </c>
      <c r="N12582" t="s">
        <v>7366</v>
      </c>
      <c r="O12582" t="s">
        <v>7626</v>
      </c>
      <c r="P12582">
        <v>2670000</v>
      </c>
      <c r="Q12582" t="s">
        <v>6636</v>
      </c>
      <c r="R12582" t="s">
        <v>6636</v>
      </c>
      <c r="S12582" s="12">
        <v>1</v>
      </c>
      <c r="T12582" s="13"/>
      <c r="U12582" t="s">
        <v>6636</v>
      </c>
    </row>
    <row r="12583" spans="1:21" x14ac:dyDescent="0.25">
      <c r="A12583" t="s">
        <v>6614</v>
      </c>
      <c r="B12583" s="12"/>
      <c r="C12583" t="s">
        <v>16158</v>
      </c>
      <c r="D12583" s="11">
        <v>46187</v>
      </c>
      <c r="E12583" t="s">
        <v>16159</v>
      </c>
      <c r="F12583" t="s">
        <v>6617</v>
      </c>
      <c r="G12583" t="s">
        <v>6636</v>
      </c>
      <c r="H12583" t="s">
        <v>126</v>
      </c>
      <c r="I12583" t="s">
        <v>6636</v>
      </c>
      <c r="J12583" t="s">
        <v>6636</v>
      </c>
      <c r="K12583" t="s">
        <v>6636</v>
      </c>
      <c r="L12583" t="s">
        <v>6636</v>
      </c>
      <c r="M12583" t="s">
        <v>16160</v>
      </c>
      <c r="N12583" t="s">
        <v>7366</v>
      </c>
      <c r="O12583" t="s">
        <v>7650</v>
      </c>
      <c r="P12583">
        <v>3385000</v>
      </c>
      <c r="Q12583" t="s">
        <v>6636</v>
      </c>
      <c r="R12583" t="s">
        <v>6636</v>
      </c>
      <c r="S12583" s="12">
        <v>1</v>
      </c>
      <c r="T12583" s="13"/>
      <c r="U12583" t="s">
        <v>6636</v>
      </c>
    </row>
    <row r="12584" spans="1:21" x14ac:dyDescent="0.25">
      <c r="A12584" t="s">
        <v>6614</v>
      </c>
      <c r="B12584" s="12"/>
      <c r="C12584" t="s">
        <v>16161</v>
      </c>
      <c r="D12584" s="11">
        <v>46189</v>
      </c>
      <c r="E12584" t="s">
        <v>16162</v>
      </c>
      <c r="F12584" t="s">
        <v>6617</v>
      </c>
      <c r="G12584" t="s">
        <v>6636</v>
      </c>
      <c r="H12584" t="s">
        <v>126</v>
      </c>
      <c r="I12584" t="s">
        <v>6636</v>
      </c>
      <c r="J12584" t="s">
        <v>6636</v>
      </c>
      <c r="K12584" t="s">
        <v>6636</v>
      </c>
      <c r="L12584" t="s">
        <v>6636</v>
      </c>
      <c r="M12584" t="s">
        <v>6636</v>
      </c>
      <c r="N12584" t="s">
        <v>6636</v>
      </c>
      <c r="O12584" t="s">
        <v>6636</v>
      </c>
      <c r="P12584">
        <v>2946500</v>
      </c>
      <c r="Q12584" t="s">
        <v>6636</v>
      </c>
      <c r="R12584" t="s">
        <v>6636</v>
      </c>
      <c r="S12584" s="12">
        <v>1</v>
      </c>
      <c r="T12584" s="13"/>
      <c r="U12584" t="s">
        <v>6629</v>
      </c>
    </row>
    <row r="12585" spans="1:21" x14ac:dyDescent="0.25">
      <c r="A12585" t="s">
        <v>6614</v>
      </c>
      <c r="B12585" s="12"/>
      <c r="C12585" t="s">
        <v>16163</v>
      </c>
      <c r="D12585" s="11">
        <v>46190</v>
      </c>
      <c r="E12585" t="s">
        <v>16164</v>
      </c>
      <c r="F12585" t="s">
        <v>6617</v>
      </c>
      <c r="G12585" t="s">
        <v>6636</v>
      </c>
      <c r="H12585" t="s">
        <v>126</v>
      </c>
      <c r="I12585" t="s">
        <v>6636</v>
      </c>
      <c r="J12585" t="s">
        <v>6636</v>
      </c>
      <c r="K12585" t="s">
        <v>6636</v>
      </c>
      <c r="L12585" t="s">
        <v>6636</v>
      </c>
      <c r="M12585" t="s">
        <v>16165</v>
      </c>
      <c r="N12585" t="s">
        <v>7366</v>
      </c>
      <c r="O12585" t="s">
        <v>7650</v>
      </c>
      <c r="P12585">
        <v>3320250</v>
      </c>
      <c r="Q12585" t="s">
        <v>6636</v>
      </c>
      <c r="R12585" t="s">
        <v>6636</v>
      </c>
      <c r="S12585" s="12">
        <v>1</v>
      </c>
      <c r="T12585" s="13"/>
      <c r="U12585" t="s">
        <v>6636</v>
      </c>
    </row>
    <row r="12586" spans="1:21" x14ac:dyDescent="0.25">
      <c r="A12586" t="s">
        <v>6614</v>
      </c>
      <c r="B12586" s="12"/>
      <c r="C12586" t="s">
        <v>16166</v>
      </c>
      <c r="D12586" s="11">
        <v>46191</v>
      </c>
      <c r="E12586" t="s">
        <v>16167</v>
      </c>
      <c r="F12586" t="s">
        <v>6617</v>
      </c>
      <c r="G12586" t="s">
        <v>6636</v>
      </c>
      <c r="H12586" t="s">
        <v>126</v>
      </c>
      <c r="I12586" t="s">
        <v>6636</v>
      </c>
      <c r="J12586" t="s">
        <v>6636</v>
      </c>
      <c r="K12586" t="s">
        <v>6636</v>
      </c>
      <c r="L12586" t="s">
        <v>6636</v>
      </c>
      <c r="M12586" t="s">
        <v>16168</v>
      </c>
      <c r="N12586" t="s">
        <v>7366</v>
      </c>
      <c r="O12586" t="s">
        <v>7650</v>
      </c>
      <c r="P12586">
        <v>2585000</v>
      </c>
      <c r="Q12586" t="s">
        <v>6636</v>
      </c>
      <c r="R12586" t="s">
        <v>6636</v>
      </c>
      <c r="S12586" s="12">
        <v>1</v>
      </c>
      <c r="T12586" s="13"/>
      <c r="U12586" t="s">
        <v>6636</v>
      </c>
    </row>
    <row r="12587" spans="1:21" x14ac:dyDescent="0.25">
      <c r="A12587" t="s">
        <v>6614</v>
      </c>
      <c r="B12587" s="12"/>
      <c r="C12587" t="s">
        <v>16169</v>
      </c>
      <c r="D12587" s="11">
        <v>46191</v>
      </c>
      <c r="E12587" t="s">
        <v>16170</v>
      </c>
      <c r="F12587" t="s">
        <v>6617</v>
      </c>
      <c r="G12587" t="s">
        <v>6636</v>
      </c>
      <c r="H12587" t="s">
        <v>126</v>
      </c>
      <c r="I12587" t="s">
        <v>6636</v>
      </c>
      <c r="J12587" t="s">
        <v>6636</v>
      </c>
      <c r="K12587" t="s">
        <v>6636</v>
      </c>
      <c r="L12587" t="s">
        <v>6636</v>
      </c>
      <c r="M12587" t="s">
        <v>16171</v>
      </c>
      <c r="N12587" t="s">
        <v>7366</v>
      </c>
      <c r="O12587" t="s">
        <v>7650</v>
      </c>
      <c r="P12587">
        <v>2950000</v>
      </c>
      <c r="Q12587" t="s">
        <v>6636</v>
      </c>
      <c r="R12587" t="s">
        <v>6636</v>
      </c>
      <c r="S12587" s="12">
        <v>1</v>
      </c>
      <c r="T12587" s="13"/>
      <c r="U12587" t="s">
        <v>6636</v>
      </c>
    </row>
    <row r="12588" spans="1:21" x14ac:dyDescent="0.25">
      <c r="A12588" t="s">
        <v>6614</v>
      </c>
      <c r="B12588" s="12"/>
      <c r="C12588" t="s">
        <v>16172</v>
      </c>
      <c r="D12588" s="11">
        <v>46192</v>
      </c>
      <c r="E12588" t="s">
        <v>16173</v>
      </c>
      <c r="F12588" t="s">
        <v>6617</v>
      </c>
      <c r="G12588" t="s">
        <v>6636</v>
      </c>
      <c r="H12588" t="s">
        <v>126</v>
      </c>
      <c r="I12588" t="s">
        <v>6636</v>
      </c>
      <c r="J12588" t="s">
        <v>6636</v>
      </c>
      <c r="K12588" t="s">
        <v>6636</v>
      </c>
      <c r="L12588" t="s">
        <v>6636</v>
      </c>
      <c r="M12588" t="s">
        <v>6636</v>
      </c>
      <c r="N12588" t="s">
        <v>6636</v>
      </c>
      <c r="O12588" t="s">
        <v>6636</v>
      </c>
      <c r="P12588">
        <v>2802750</v>
      </c>
      <c r="Q12588" t="s">
        <v>6636</v>
      </c>
      <c r="R12588" t="s">
        <v>6636</v>
      </c>
      <c r="S12588" s="12">
        <v>1</v>
      </c>
      <c r="T12588" s="13"/>
      <c r="U12588" t="s">
        <v>6636</v>
      </c>
    </row>
    <row r="12589" spans="1:21" x14ac:dyDescent="0.25">
      <c r="A12589" t="s">
        <v>6614</v>
      </c>
      <c r="B12589" s="12"/>
      <c r="C12589" t="s">
        <v>16174</v>
      </c>
      <c r="D12589" s="11">
        <v>46193</v>
      </c>
      <c r="E12589" t="s">
        <v>16175</v>
      </c>
      <c r="F12589" t="s">
        <v>6617</v>
      </c>
      <c r="G12589" t="s">
        <v>6636</v>
      </c>
      <c r="H12589" t="s">
        <v>126</v>
      </c>
      <c r="I12589" t="s">
        <v>6636</v>
      </c>
      <c r="J12589" t="s">
        <v>6636</v>
      </c>
      <c r="K12589" t="s">
        <v>6636</v>
      </c>
      <c r="L12589" t="s">
        <v>6636</v>
      </c>
      <c r="M12589" t="s">
        <v>6636</v>
      </c>
      <c r="N12589" t="s">
        <v>6636</v>
      </c>
      <c r="O12589" t="s">
        <v>6636</v>
      </c>
      <c r="P12589">
        <v>2749500</v>
      </c>
      <c r="Q12589" t="s">
        <v>6636</v>
      </c>
      <c r="R12589" t="s">
        <v>6636</v>
      </c>
      <c r="S12589" s="12">
        <v>1</v>
      </c>
      <c r="T12589" s="13"/>
      <c r="U12589" t="s">
        <v>6629</v>
      </c>
    </row>
    <row r="12590" spans="1:21" x14ac:dyDescent="0.25">
      <c r="A12590" t="s">
        <v>6614</v>
      </c>
      <c r="B12590" s="12"/>
      <c r="C12590" t="s">
        <v>16176</v>
      </c>
      <c r="D12590" s="11">
        <v>46193</v>
      </c>
      <c r="E12590" t="s">
        <v>16177</v>
      </c>
      <c r="F12590" t="s">
        <v>6617</v>
      </c>
      <c r="G12590" t="s">
        <v>6636</v>
      </c>
      <c r="H12590" t="s">
        <v>126</v>
      </c>
      <c r="I12590" t="s">
        <v>6636</v>
      </c>
      <c r="J12590" t="s">
        <v>6636</v>
      </c>
      <c r="K12590" t="s">
        <v>6636</v>
      </c>
      <c r="L12590" t="s">
        <v>6636</v>
      </c>
      <c r="M12590" t="s">
        <v>16178</v>
      </c>
      <c r="N12590" t="s">
        <v>7366</v>
      </c>
      <c r="O12590" t="s">
        <v>7650</v>
      </c>
      <c r="P12590">
        <v>3350000</v>
      </c>
      <c r="Q12590" t="s">
        <v>6636</v>
      </c>
      <c r="R12590" t="s">
        <v>6636</v>
      </c>
      <c r="S12590" s="12">
        <v>1</v>
      </c>
      <c r="T12590" s="13"/>
      <c r="U12590" t="s">
        <v>6636</v>
      </c>
    </row>
    <row r="12591" spans="1:21" x14ac:dyDescent="0.25">
      <c r="A12591" t="s">
        <v>6614</v>
      </c>
      <c r="B12591" s="12"/>
      <c r="C12591" t="s">
        <v>16179</v>
      </c>
      <c r="D12591" s="11">
        <v>46194</v>
      </c>
      <c r="E12591" t="s">
        <v>16180</v>
      </c>
      <c r="F12591" t="s">
        <v>6617</v>
      </c>
      <c r="G12591" t="s">
        <v>6636</v>
      </c>
      <c r="H12591" t="s">
        <v>126</v>
      </c>
      <c r="I12591" t="s">
        <v>6636</v>
      </c>
      <c r="J12591" t="s">
        <v>6636</v>
      </c>
      <c r="K12591" t="s">
        <v>6636</v>
      </c>
      <c r="L12591" t="s">
        <v>6636</v>
      </c>
      <c r="M12591" t="s">
        <v>6636</v>
      </c>
      <c r="N12591" t="s">
        <v>6636</v>
      </c>
      <c r="O12591" t="s">
        <v>6636</v>
      </c>
      <c r="P12591">
        <v>2997250</v>
      </c>
      <c r="Q12591" t="s">
        <v>6636</v>
      </c>
      <c r="R12591" t="s">
        <v>6636</v>
      </c>
      <c r="S12591" s="12">
        <v>1</v>
      </c>
      <c r="T12591" s="13"/>
      <c r="U12591" t="s">
        <v>6636</v>
      </c>
    </row>
    <row r="12592" spans="1:21" x14ac:dyDescent="0.25">
      <c r="A12592" t="s">
        <v>6614</v>
      </c>
      <c r="B12592" s="12"/>
      <c r="C12592" t="s">
        <v>16181</v>
      </c>
      <c r="D12592" s="11">
        <v>46194</v>
      </c>
      <c r="E12592" t="s">
        <v>16182</v>
      </c>
      <c r="F12592" t="s">
        <v>6617</v>
      </c>
      <c r="G12592" t="s">
        <v>6636</v>
      </c>
      <c r="H12592" t="s">
        <v>126</v>
      </c>
      <c r="I12592" t="s">
        <v>6636</v>
      </c>
      <c r="J12592" t="s">
        <v>6636</v>
      </c>
      <c r="K12592" t="s">
        <v>6636</v>
      </c>
      <c r="L12592" t="s">
        <v>6636</v>
      </c>
      <c r="M12592" t="s">
        <v>6636</v>
      </c>
      <c r="N12592" t="s">
        <v>6636</v>
      </c>
      <c r="O12592" t="s">
        <v>6636</v>
      </c>
      <c r="P12592">
        <v>2990000</v>
      </c>
      <c r="Q12592" t="s">
        <v>6636</v>
      </c>
      <c r="R12592" t="s">
        <v>6636</v>
      </c>
      <c r="S12592" s="12">
        <v>1</v>
      </c>
      <c r="T12592" s="13"/>
      <c r="U12592" t="s">
        <v>6636</v>
      </c>
    </row>
    <row r="12593" spans="1:21" x14ac:dyDescent="0.25">
      <c r="A12593" t="s">
        <v>6614</v>
      </c>
      <c r="B12593" s="12"/>
      <c r="C12593" t="s">
        <v>16183</v>
      </c>
      <c r="D12593" s="11">
        <v>46194</v>
      </c>
      <c r="E12593" t="s">
        <v>16184</v>
      </c>
      <c r="F12593" t="s">
        <v>6617</v>
      </c>
      <c r="G12593" t="s">
        <v>6636</v>
      </c>
      <c r="H12593" t="s">
        <v>126</v>
      </c>
      <c r="I12593" t="s">
        <v>6636</v>
      </c>
      <c r="J12593" t="s">
        <v>6636</v>
      </c>
      <c r="K12593" t="s">
        <v>6636</v>
      </c>
      <c r="L12593" t="s">
        <v>6636</v>
      </c>
      <c r="M12593" t="s">
        <v>16185</v>
      </c>
      <c r="N12593" t="s">
        <v>7366</v>
      </c>
      <c r="O12593" t="s">
        <v>7650</v>
      </c>
      <c r="P12593">
        <v>3096000</v>
      </c>
      <c r="Q12593" t="s">
        <v>6636</v>
      </c>
      <c r="R12593" t="s">
        <v>6636</v>
      </c>
      <c r="S12593" s="12">
        <v>1</v>
      </c>
      <c r="T12593" s="13"/>
      <c r="U12593" t="s">
        <v>6636</v>
      </c>
    </row>
    <row r="12594" spans="1:21" x14ac:dyDescent="0.25">
      <c r="A12594" t="s">
        <v>6614</v>
      </c>
      <c r="B12594" s="12"/>
      <c r="C12594" t="s">
        <v>16186</v>
      </c>
      <c r="D12594" s="11">
        <v>46195</v>
      </c>
      <c r="E12594" t="s">
        <v>16187</v>
      </c>
      <c r="F12594" t="s">
        <v>6617</v>
      </c>
      <c r="G12594" t="s">
        <v>6636</v>
      </c>
      <c r="H12594" t="s">
        <v>126</v>
      </c>
      <c r="I12594" t="s">
        <v>6636</v>
      </c>
      <c r="J12594" t="s">
        <v>6636</v>
      </c>
      <c r="K12594" t="s">
        <v>6636</v>
      </c>
      <c r="L12594" t="s">
        <v>6636</v>
      </c>
      <c r="M12594" t="s">
        <v>6636</v>
      </c>
      <c r="N12594" t="s">
        <v>6636</v>
      </c>
      <c r="O12594" t="s">
        <v>6636</v>
      </c>
      <c r="P12594">
        <v>2670000</v>
      </c>
      <c r="Q12594" t="s">
        <v>6636</v>
      </c>
      <c r="R12594" t="s">
        <v>6636</v>
      </c>
      <c r="S12594" s="12">
        <v>1</v>
      </c>
      <c r="T12594" s="13"/>
      <c r="U12594" t="s">
        <v>6636</v>
      </c>
    </row>
    <row r="12595" spans="1:21" x14ac:dyDescent="0.25">
      <c r="A12595" t="s">
        <v>6614</v>
      </c>
      <c r="B12595" s="12"/>
      <c r="C12595" t="s">
        <v>16188</v>
      </c>
      <c r="D12595" s="11">
        <v>46195</v>
      </c>
      <c r="E12595" t="s">
        <v>16189</v>
      </c>
      <c r="F12595" t="s">
        <v>6617</v>
      </c>
      <c r="G12595" t="s">
        <v>6636</v>
      </c>
      <c r="H12595" t="s">
        <v>126</v>
      </c>
      <c r="I12595" t="s">
        <v>6636</v>
      </c>
      <c r="J12595" t="s">
        <v>6636</v>
      </c>
      <c r="K12595" t="s">
        <v>6636</v>
      </c>
      <c r="L12595" t="s">
        <v>6636</v>
      </c>
      <c r="M12595" t="s">
        <v>6636</v>
      </c>
      <c r="N12595" t="s">
        <v>6636</v>
      </c>
      <c r="O12595" t="s">
        <v>6636</v>
      </c>
      <c r="P12595">
        <v>2479500</v>
      </c>
      <c r="Q12595" t="s">
        <v>6636</v>
      </c>
      <c r="R12595" t="s">
        <v>6636</v>
      </c>
      <c r="S12595" s="12">
        <v>1</v>
      </c>
      <c r="T12595" s="13"/>
      <c r="U12595" t="s">
        <v>6636</v>
      </c>
    </row>
    <row r="12596" spans="1:21" x14ac:dyDescent="0.25">
      <c r="A12596" t="s">
        <v>6614</v>
      </c>
      <c r="B12596" s="12"/>
      <c r="C12596" t="s">
        <v>16190</v>
      </c>
      <c r="D12596" s="11">
        <v>46195</v>
      </c>
      <c r="E12596" t="s">
        <v>16191</v>
      </c>
      <c r="F12596" t="s">
        <v>6617</v>
      </c>
      <c r="G12596" t="s">
        <v>6636</v>
      </c>
      <c r="H12596" t="s">
        <v>126</v>
      </c>
      <c r="I12596" t="s">
        <v>6636</v>
      </c>
      <c r="J12596" t="s">
        <v>6636</v>
      </c>
      <c r="K12596" t="s">
        <v>6636</v>
      </c>
      <c r="L12596" t="s">
        <v>6636</v>
      </c>
      <c r="M12596" t="s">
        <v>16192</v>
      </c>
      <c r="N12596" t="s">
        <v>7001</v>
      </c>
      <c r="O12596" t="s">
        <v>7007</v>
      </c>
      <c r="P12596">
        <v>1234000</v>
      </c>
      <c r="Q12596" t="s">
        <v>6636</v>
      </c>
      <c r="R12596" t="s">
        <v>6636</v>
      </c>
      <c r="S12596" s="12">
        <v>1</v>
      </c>
      <c r="T12596" s="13"/>
      <c r="U12596" t="s">
        <v>6636</v>
      </c>
    </row>
    <row r="12597" spans="1:21" x14ac:dyDescent="0.25">
      <c r="A12597" t="s">
        <v>6614</v>
      </c>
      <c r="B12597" s="12"/>
      <c r="C12597" t="s">
        <v>16193</v>
      </c>
      <c r="D12597" s="11">
        <v>46196</v>
      </c>
      <c r="E12597" t="s">
        <v>16194</v>
      </c>
      <c r="F12597" t="s">
        <v>6617</v>
      </c>
      <c r="G12597" t="s">
        <v>6636</v>
      </c>
      <c r="H12597" t="s">
        <v>126</v>
      </c>
      <c r="I12597" t="s">
        <v>6636</v>
      </c>
      <c r="J12597" t="s">
        <v>6636</v>
      </c>
      <c r="K12597" t="s">
        <v>6636</v>
      </c>
      <c r="L12597" t="s">
        <v>6636</v>
      </c>
      <c r="M12597" t="s">
        <v>6636</v>
      </c>
      <c r="N12597" t="s">
        <v>6636</v>
      </c>
      <c r="O12597" t="s">
        <v>6636</v>
      </c>
      <c r="P12597">
        <v>2821500</v>
      </c>
      <c r="Q12597" t="s">
        <v>6636</v>
      </c>
      <c r="R12597" t="s">
        <v>6636</v>
      </c>
      <c r="S12597" s="12">
        <v>1</v>
      </c>
      <c r="T12597" s="13"/>
      <c r="U12597" t="s">
        <v>6636</v>
      </c>
    </row>
    <row r="12598" spans="1:21" x14ac:dyDescent="0.25">
      <c r="A12598" t="s">
        <v>6614</v>
      </c>
      <c r="B12598" s="12"/>
      <c r="C12598" t="s">
        <v>16195</v>
      </c>
      <c r="D12598" s="11">
        <v>46196</v>
      </c>
      <c r="E12598" t="s">
        <v>16196</v>
      </c>
      <c r="F12598" t="s">
        <v>6617</v>
      </c>
      <c r="G12598" t="s">
        <v>6636</v>
      </c>
      <c r="H12598" t="s">
        <v>126</v>
      </c>
      <c r="I12598" t="s">
        <v>6636</v>
      </c>
      <c r="J12598" t="s">
        <v>6636</v>
      </c>
      <c r="K12598" t="s">
        <v>6636</v>
      </c>
      <c r="L12598" t="s">
        <v>6636</v>
      </c>
      <c r="M12598" t="s">
        <v>6636</v>
      </c>
      <c r="N12598" t="s">
        <v>6636</v>
      </c>
      <c r="O12598" t="s">
        <v>6636</v>
      </c>
      <c r="P12598">
        <v>2720000</v>
      </c>
      <c r="Q12598" t="s">
        <v>6636</v>
      </c>
      <c r="R12598" t="s">
        <v>6636</v>
      </c>
      <c r="S12598" s="12">
        <v>1</v>
      </c>
      <c r="T12598" s="13"/>
      <c r="U12598" t="s">
        <v>6629</v>
      </c>
    </row>
    <row r="12599" spans="1:21" x14ac:dyDescent="0.25">
      <c r="A12599" t="s">
        <v>6614</v>
      </c>
      <c r="B12599" s="12"/>
      <c r="C12599" t="s">
        <v>16197</v>
      </c>
      <c r="D12599" s="11">
        <v>46198</v>
      </c>
      <c r="E12599" t="s">
        <v>16198</v>
      </c>
      <c r="F12599" t="s">
        <v>6617</v>
      </c>
      <c r="G12599" t="s">
        <v>6636</v>
      </c>
      <c r="H12599" t="s">
        <v>126</v>
      </c>
      <c r="I12599" t="s">
        <v>6636</v>
      </c>
      <c r="J12599" t="s">
        <v>6636</v>
      </c>
      <c r="K12599" t="s">
        <v>6636</v>
      </c>
      <c r="L12599" t="s">
        <v>6636</v>
      </c>
      <c r="M12599" t="s">
        <v>6636</v>
      </c>
      <c r="N12599" t="s">
        <v>6636</v>
      </c>
      <c r="O12599" t="s">
        <v>6636</v>
      </c>
      <c r="P12599">
        <v>2721750</v>
      </c>
      <c r="Q12599" t="s">
        <v>6636</v>
      </c>
      <c r="R12599" t="s">
        <v>6636</v>
      </c>
      <c r="S12599" s="12">
        <v>1</v>
      </c>
      <c r="T12599" s="13"/>
      <c r="U12599" t="s">
        <v>6636</v>
      </c>
    </row>
    <row r="12600" spans="1:21" x14ac:dyDescent="0.25">
      <c r="A12600" t="s">
        <v>6614</v>
      </c>
      <c r="B12600" s="12"/>
      <c r="C12600" t="s">
        <v>16199</v>
      </c>
      <c r="D12600" s="11">
        <v>46198</v>
      </c>
      <c r="E12600" t="s">
        <v>16200</v>
      </c>
      <c r="F12600" t="s">
        <v>6617</v>
      </c>
      <c r="G12600" t="s">
        <v>6636</v>
      </c>
      <c r="H12600" t="s">
        <v>126</v>
      </c>
      <c r="I12600" t="s">
        <v>6636</v>
      </c>
      <c r="J12600" t="s">
        <v>6636</v>
      </c>
      <c r="K12600" t="s">
        <v>6636</v>
      </c>
      <c r="L12600" t="s">
        <v>6636</v>
      </c>
      <c r="M12600" t="s">
        <v>16201</v>
      </c>
      <c r="N12600" t="s">
        <v>6761</v>
      </c>
      <c r="O12600" t="s">
        <v>7185</v>
      </c>
      <c r="P12600">
        <v>4500000</v>
      </c>
      <c r="Q12600" t="s">
        <v>6636</v>
      </c>
      <c r="R12600" t="s">
        <v>6636</v>
      </c>
      <c r="S12600" s="12">
        <v>1</v>
      </c>
      <c r="T12600" s="13"/>
      <c r="U12600" t="s">
        <v>6636</v>
      </c>
    </row>
    <row r="12601" spans="1:21" x14ac:dyDescent="0.25">
      <c r="A12601" t="s">
        <v>6614</v>
      </c>
      <c r="B12601" s="12"/>
      <c r="C12601" t="s">
        <v>16202</v>
      </c>
      <c r="D12601" s="11">
        <v>46199</v>
      </c>
      <c r="E12601" t="s">
        <v>16203</v>
      </c>
      <c r="F12601" t="s">
        <v>6617</v>
      </c>
      <c r="G12601" t="s">
        <v>6636</v>
      </c>
      <c r="H12601" t="s">
        <v>126</v>
      </c>
      <c r="I12601" t="s">
        <v>6636</v>
      </c>
      <c r="J12601" t="s">
        <v>6636</v>
      </c>
      <c r="K12601" t="s">
        <v>6636</v>
      </c>
      <c r="L12601" t="s">
        <v>6636</v>
      </c>
      <c r="M12601" t="s">
        <v>16204</v>
      </c>
      <c r="N12601" t="s">
        <v>7366</v>
      </c>
      <c r="O12601" t="s">
        <v>7650</v>
      </c>
      <c r="P12601">
        <v>3050000</v>
      </c>
      <c r="Q12601" t="s">
        <v>6636</v>
      </c>
      <c r="R12601" t="s">
        <v>6636</v>
      </c>
      <c r="S12601" s="12">
        <v>1</v>
      </c>
      <c r="T12601" s="13"/>
      <c r="U12601" t="s">
        <v>6636</v>
      </c>
    </row>
    <row r="12602" spans="1:21" x14ac:dyDescent="0.25">
      <c r="A12602" t="s">
        <v>6614</v>
      </c>
      <c r="B12602" s="12"/>
      <c r="C12602" t="s">
        <v>16205</v>
      </c>
      <c r="D12602" s="11">
        <v>46199</v>
      </c>
      <c r="E12602" t="s">
        <v>16206</v>
      </c>
      <c r="F12602" t="s">
        <v>6617</v>
      </c>
      <c r="G12602" t="s">
        <v>6636</v>
      </c>
      <c r="H12602" t="s">
        <v>126</v>
      </c>
      <c r="I12602" t="s">
        <v>6636</v>
      </c>
      <c r="J12602" t="s">
        <v>6636</v>
      </c>
      <c r="K12602" t="s">
        <v>6636</v>
      </c>
      <c r="L12602" t="s">
        <v>6636</v>
      </c>
      <c r="M12602" t="s">
        <v>16207</v>
      </c>
      <c r="N12602" t="s">
        <v>7366</v>
      </c>
      <c r="O12602" t="s">
        <v>7650</v>
      </c>
      <c r="P12602">
        <v>2949000</v>
      </c>
      <c r="Q12602" t="s">
        <v>6636</v>
      </c>
      <c r="R12602" t="s">
        <v>6636</v>
      </c>
      <c r="S12602" s="12">
        <v>1</v>
      </c>
      <c r="T12602" s="13"/>
      <c r="U12602" t="s">
        <v>6636</v>
      </c>
    </row>
    <row r="12603" spans="1:21" x14ac:dyDescent="0.25">
      <c r="A12603" t="s">
        <v>6614</v>
      </c>
      <c r="B12603" s="12"/>
      <c r="C12603" t="s">
        <v>16208</v>
      </c>
      <c r="D12603" s="11">
        <v>46200</v>
      </c>
      <c r="E12603" t="s">
        <v>16209</v>
      </c>
      <c r="F12603" t="s">
        <v>6617</v>
      </c>
      <c r="G12603" t="s">
        <v>6636</v>
      </c>
      <c r="H12603" t="s">
        <v>126</v>
      </c>
      <c r="I12603" t="s">
        <v>6636</v>
      </c>
      <c r="J12603" t="s">
        <v>6636</v>
      </c>
      <c r="K12603" t="s">
        <v>6636</v>
      </c>
      <c r="L12603" t="s">
        <v>6636</v>
      </c>
      <c r="M12603" t="s">
        <v>6636</v>
      </c>
      <c r="N12603" t="s">
        <v>6636</v>
      </c>
      <c r="O12603" t="s">
        <v>6636</v>
      </c>
      <c r="P12603">
        <v>3120000</v>
      </c>
      <c r="Q12603" t="s">
        <v>6636</v>
      </c>
      <c r="R12603" t="s">
        <v>6636</v>
      </c>
      <c r="S12603" s="12">
        <v>1</v>
      </c>
      <c r="T12603" s="13"/>
      <c r="U12603" t="s">
        <v>6636</v>
      </c>
    </row>
    <row r="12604" spans="1:21" x14ac:dyDescent="0.25">
      <c r="A12604" t="s">
        <v>6614</v>
      </c>
      <c r="B12604" s="12"/>
      <c r="C12604" t="s">
        <v>16210</v>
      </c>
      <c r="D12604" s="11">
        <v>46200</v>
      </c>
      <c r="E12604" t="s">
        <v>16211</v>
      </c>
      <c r="F12604" t="s">
        <v>6617</v>
      </c>
      <c r="G12604" t="s">
        <v>6636</v>
      </c>
      <c r="H12604" t="s">
        <v>126</v>
      </c>
      <c r="I12604" t="s">
        <v>6636</v>
      </c>
      <c r="J12604" t="s">
        <v>6636</v>
      </c>
      <c r="K12604" t="s">
        <v>6636</v>
      </c>
      <c r="L12604" t="s">
        <v>6636</v>
      </c>
      <c r="M12604" t="s">
        <v>6636</v>
      </c>
      <c r="N12604" t="s">
        <v>6636</v>
      </c>
      <c r="O12604" t="s">
        <v>6636</v>
      </c>
      <c r="P12604">
        <v>2750000</v>
      </c>
      <c r="Q12604" t="s">
        <v>6636</v>
      </c>
      <c r="R12604" t="s">
        <v>6636</v>
      </c>
      <c r="S12604" s="12">
        <v>1</v>
      </c>
      <c r="T12604" s="13"/>
      <c r="U12604" t="s">
        <v>6636</v>
      </c>
    </row>
    <row r="12605" spans="1:21" x14ac:dyDescent="0.25">
      <c r="A12605" t="s">
        <v>6614</v>
      </c>
      <c r="B12605" s="12"/>
      <c r="C12605" t="s">
        <v>16212</v>
      </c>
      <c r="D12605" s="11">
        <v>46200</v>
      </c>
      <c r="E12605" t="s">
        <v>16213</v>
      </c>
      <c r="F12605" t="s">
        <v>6617</v>
      </c>
      <c r="G12605" t="s">
        <v>6636</v>
      </c>
      <c r="H12605" t="s">
        <v>126</v>
      </c>
      <c r="I12605" t="s">
        <v>6636</v>
      </c>
      <c r="J12605" t="s">
        <v>6636</v>
      </c>
      <c r="K12605" t="s">
        <v>6636</v>
      </c>
      <c r="L12605" t="s">
        <v>6636</v>
      </c>
      <c r="M12605" t="s">
        <v>16214</v>
      </c>
      <c r="N12605" t="s">
        <v>7366</v>
      </c>
      <c r="O12605" t="s">
        <v>7650</v>
      </c>
      <c r="P12605">
        <v>3089500</v>
      </c>
      <c r="Q12605" t="s">
        <v>6636</v>
      </c>
      <c r="R12605" t="s">
        <v>6636</v>
      </c>
      <c r="S12605" s="12">
        <v>1</v>
      </c>
      <c r="T12605" s="13"/>
      <c r="U12605" t="s">
        <v>6636</v>
      </c>
    </row>
    <row r="12606" spans="1:21" x14ac:dyDescent="0.25">
      <c r="A12606" t="s">
        <v>6614</v>
      </c>
      <c r="B12606" s="12"/>
      <c r="C12606" t="s">
        <v>16215</v>
      </c>
      <c r="D12606" s="11">
        <v>46200</v>
      </c>
      <c r="E12606" t="s">
        <v>16216</v>
      </c>
      <c r="F12606" t="s">
        <v>6617</v>
      </c>
      <c r="G12606" t="s">
        <v>6636</v>
      </c>
      <c r="H12606" t="s">
        <v>126</v>
      </c>
      <c r="I12606" t="s">
        <v>6636</v>
      </c>
      <c r="J12606" t="s">
        <v>6636</v>
      </c>
      <c r="K12606" t="s">
        <v>6636</v>
      </c>
      <c r="L12606" t="s">
        <v>6636</v>
      </c>
      <c r="M12606" t="s">
        <v>16217</v>
      </c>
      <c r="N12606" t="s">
        <v>7366</v>
      </c>
      <c r="O12606" t="s">
        <v>7626</v>
      </c>
      <c r="P12606">
        <v>2500000</v>
      </c>
      <c r="Q12606" t="s">
        <v>6636</v>
      </c>
      <c r="R12606" t="s">
        <v>6636</v>
      </c>
      <c r="S12606" s="12">
        <v>1</v>
      </c>
      <c r="T12606" s="13"/>
      <c r="U12606" t="s">
        <v>6636</v>
      </c>
    </row>
    <row r="12607" spans="1:21" x14ac:dyDescent="0.25">
      <c r="A12607" t="s">
        <v>6614</v>
      </c>
      <c r="B12607" s="12"/>
      <c r="C12607" t="s">
        <v>16218</v>
      </c>
      <c r="D12607" s="11">
        <v>46201</v>
      </c>
      <c r="E12607" t="s">
        <v>16219</v>
      </c>
      <c r="F12607" t="s">
        <v>6617</v>
      </c>
      <c r="G12607" t="s">
        <v>6636</v>
      </c>
      <c r="H12607" t="s">
        <v>126</v>
      </c>
      <c r="I12607" t="s">
        <v>6636</v>
      </c>
      <c r="J12607" t="s">
        <v>6636</v>
      </c>
      <c r="K12607" t="s">
        <v>6636</v>
      </c>
      <c r="L12607" t="s">
        <v>6636</v>
      </c>
      <c r="M12607" t="s">
        <v>16220</v>
      </c>
      <c r="N12607" t="s">
        <v>7366</v>
      </c>
      <c r="O12607" t="s">
        <v>7650</v>
      </c>
      <c r="P12607">
        <v>3075000</v>
      </c>
      <c r="Q12607" t="s">
        <v>6636</v>
      </c>
      <c r="R12607" t="s">
        <v>6636</v>
      </c>
      <c r="S12607" s="12">
        <v>1</v>
      </c>
      <c r="T12607" s="13"/>
      <c r="U12607" t="s">
        <v>6636</v>
      </c>
    </row>
    <row r="12608" spans="1:21" x14ac:dyDescent="0.25">
      <c r="A12608" t="s">
        <v>6614</v>
      </c>
      <c r="B12608" s="12"/>
      <c r="C12608" t="s">
        <v>16221</v>
      </c>
      <c r="D12608" s="11">
        <v>46202</v>
      </c>
      <c r="E12608" t="s">
        <v>16222</v>
      </c>
      <c r="F12608" t="s">
        <v>6617</v>
      </c>
      <c r="G12608" t="s">
        <v>6636</v>
      </c>
      <c r="H12608" t="s">
        <v>126</v>
      </c>
      <c r="I12608" t="s">
        <v>6636</v>
      </c>
      <c r="J12608" t="s">
        <v>6636</v>
      </c>
      <c r="K12608" t="s">
        <v>6636</v>
      </c>
      <c r="L12608" t="s">
        <v>6636</v>
      </c>
      <c r="M12608" t="s">
        <v>16223</v>
      </c>
      <c r="N12608" t="s">
        <v>6761</v>
      </c>
      <c r="O12608" t="s">
        <v>6762</v>
      </c>
      <c r="P12608">
        <v>2000000</v>
      </c>
      <c r="Q12608" t="s">
        <v>6636</v>
      </c>
      <c r="R12608" t="s">
        <v>6636</v>
      </c>
      <c r="S12608" s="12">
        <v>1</v>
      </c>
      <c r="T12608" s="13"/>
      <c r="U12608" t="s">
        <v>6636</v>
      </c>
    </row>
    <row r="12609" spans="1:21" x14ac:dyDescent="0.25">
      <c r="A12609" t="s">
        <v>6614</v>
      </c>
      <c r="B12609" s="12"/>
      <c r="C12609" t="s">
        <v>16224</v>
      </c>
      <c r="D12609" s="11">
        <v>46203</v>
      </c>
      <c r="E12609" t="s">
        <v>16225</v>
      </c>
      <c r="F12609" t="s">
        <v>6617</v>
      </c>
      <c r="G12609" t="s">
        <v>6636</v>
      </c>
      <c r="H12609" t="s">
        <v>126</v>
      </c>
      <c r="I12609" t="s">
        <v>6636</v>
      </c>
      <c r="J12609" t="s">
        <v>6636</v>
      </c>
      <c r="K12609" t="s">
        <v>6636</v>
      </c>
      <c r="L12609" t="s">
        <v>6636</v>
      </c>
      <c r="M12609" t="s">
        <v>16226</v>
      </c>
      <c r="N12609" t="s">
        <v>6761</v>
      </c>
      <c r="O12609" t="s">
        <v>6771</v>
      </c>
      <c r="P12609">
        <v>2580000</v>
      </c>
      <c r="Q12609" t="s">
        <v>6636</v>
      </c>
      <c r="R12609" t="s">
        <v>6636</v>
      </c>
      <c r="S12609" s="12">
        <v>1</v>
      </c>
      <c r="T12609" s="13"/>
      <c r="U12609" t="s">
        <v>6636</v>
      </c>
    </row>
    <row r="12610" spans="1:21" x14ac:dyDescent="0.25">
      <c r="A12610" t="s">
        <v>6614</v>
      </c>
      <c r="B12610" s="12"/>
      <c r="C12610" t="s">
        <v>16227</v>
      </c>
      <c r="D12610" s="11">
        <v>46203</v>
      </c>
      <c r="E12610" t="s">
        <v>16228</v>
      </c>
      <c r="F12610" t="s">
        <v>6617</v>
      </c>
      <c r="G12610" t="s">
        <v>6636</v>
      </c>
      <c r="H12610" t="s">
        <v>126</v>
      </c>
      <c r="I12610" t="s">
        <v>6636</v>
      </c>
      <c r="J12610" t="s">
        <v>6636</v>
      </c>
      <c r="K12610" t="s">
        <v>6636</v>
      </c>
      <c r="L12610" t="s">
        <v>6636</v>
      </c>
      <c r="M12610" t="s">
        <v>16229</v>
      </c>
      <c r="N12610" t="s">
        <v>7366</v>
      </c>
      <c r="O12610" t="s">
        <v>7650</v>
      </c>
      <c r="P12610">
        <v>2790000</v>
      </c>
      <c r="Q12610" t="s">
        <v>6636</v>
      </c>
      <c r="R12610" t="s">
        <v>6636</v>
      </c>
      <c r="S12610" s="12">
        <v>1</v>
      </c>
      <c r="T12610" s="13"/>
      <c r="U12610" t="s">
        <v>6636</v>
      </c>
    </row>
    <row r="12611" spans="1:21" x14ac:dyDescent="0.25">
      <c r="A12611" t="s">
        <v>6614</v>
      </c>
      <c r="B12611" s="12"/>
      <c r="C12611" t="s">
        <v>16230</v>
      </c>
      <c r="D12611" s="11">
        <v>46203</v>
      </c>
      <c r="E12611" t="s">
        <v>16231</v>
      </c>
      <c r="F12611" t="s">
        <v>6617</v>
      </c>
      <c r="G12611" t="s">
        <v>6636</v>
      </c>
      <c r="H12611" t="s">
        <v>126</v>
      </c>
      <c r="I12611" t="s">
        <v>6636</v>
      </c>
      <c r="J12611" t="s">
        <v>6636</v>
      </c>
      <c r="K12611" t="s">
        <v>6636</v>
      </c>
      <c r="L12611" t="s">
        <v>6636</v>
      </c>
      <c r="M12611" t="s">
        <v>16232</v>
      </c>
      <c r="N12611" t="s">
        <v>6761</v>
      </c>
      <c r="O12611" t="s">
        <v>6862</v>
      </c>
      <c r="P12611">
        <v>3620000</v>
      </c>
      <c r="Q12611" t="s">
        <v>6636</v>
      </c>
      <c r="R12611" t="s">
        <v>6636</v>
      </c>
      <c r="S12611" s="12">
        <v>1</v>
      </c>
      <c r="T12611" s="13"/>
      <c r="U12611" t="s">
        <v>6636</v>
      </c>
    </row>
    <row r="12612" spans="1:21" x14ac:dyDescent="0.25">
      <c r="A12612" t="s">
        <v>6614</v>
      </c>
      <c r="B12612" s="12"/>
      <c r="C12612" t="s">
        <v>16233</v>
      </c>
      <c r="D12612" s="11">
        <v>46203</v>
      </c>
      <c r="E12612" t="s">
        <v>16234</v>
      </c>
      <c r="F12612" t="s">
        <v>6617</v>
      </c>
      <c r="G12612" t="s">
        <v>6636</v>
      </c>
      <c r="H12612" t="s">
        <v>126</v>
      </c>
      <c r="I12612" t="s">
        <v>6636</v>
      </c>
      <c r="J12612" t="s">
        <v>6636</v>
      </c>
      <c r="K12612" t="s">
        <v>6636</v>
      </c>
      <c r="L12612" t="s">
        <v>6636</v>
      </c>
      <c r="M12612" t="s">
        <v>16235</v>
      </c>
      <c r="N12612" t="s">
        <v>7366</v>
      </c>
      <c r="O12612" t="s">
        <v>7650</v>
      </c>
      <c r="P12612">
        <v>3395000</v>
      </c>
      <c r="Q12612" t="s">
        <v>6636</v>
      </c>
      <c r="R12612" t="s">
        <v>6636</v>
      </c>
      <c r="S12612" s="12">
        <v>1</v>
      </c>
      <c r="T12612" s="13"/>
      <c r="U12612" t="s">
        <v>6629</v>
      </c>
    </row>
    <row r="12613" spans="1:21" x14ac:dyDescent="0.25">
      <c r="A12613" t="s">
        <v>6614</v>
      </c>
      <c r="B12613" s="12"/>
      <c r="C12613" t="s">
        <v>16236</v>
      </c>
      <c r="D12613" s="11">
        <v>46207</v>
      </c>
      <c r="E12613" t="s">
        <v>16237</v>
      </c>
      <c r="F12613" t="s">
        <v>6617</v>
      </c>
      <c r="G12613" t="s">
        <v>6636</v>
      </c>
      <c r="H12613" t="s">
        <v>126</v>
      </c>
      <c r="I12613" t="s">
        <v>6636</v>
      </c>
      <c r="J12613" t="s">
        <v>6636</v>
      </c>
      <c r="K12613" t="s">
        <v>6636</v>
      </c>
      <c r="L12613" t="s">
        <v>6636</v>
      </c>
      <c r="M12613" t="s">
        <v>6636</v>
      </c>
      <c r="N12613" t="s">
        <v>6636</v>
      </c>
      <c r="O12613" t="s">
        <v>6636</v>
      </c>
      <c r="P12613">
        <v>2821500</v>
      </c>
      <c r="Q12613" t="s">
        <v>6636</v>
      </c>
      <c r="R12613" t="s">
        <v>6636</v>
      </c>
      <c r="S12613" s="12">
        <v>1</v>
      </c>
      <c r="T12613" s="13"/>
      <c r="U12613" t="s">
        <v>6636</v>
      </c>
    </row>
    <row r="12614" spans="1:21" x14ac:dyDescent="0.25">
      <c r="A12614" t="s">
        <v>6614</v>
      </c>
      <c r="B12614" s="12"/>
      <c r="C12614" t="s">
        <v>16238</v>
      </c>
      <c r="D12614" s="11">
        <v>46207</v>
      </c>
      <c r="E12614" t="s">
        <v>16239</v>
      </c>
      <c r="F12614" t="s">
        <v>6617</v>
      </c>
      <c r="G12614" t="s">
        <v>6636</v>
      </c>
      <c r="H12614" t="s">
        <v>126</v>
      </c>
      <c r="I12614" t="s">
        <v>6636</v>
      </c>
      <c r="J12614" t="s">
        <v>6636</v>
      </c>
      <c r="K12614" t="s">
        <v>6636</v>
      </c>
      <c r="L12614" t="s">
        <v>6636</v>
      </c>
      <c r="M12614" t="s">
        <v>6636</v>
      </c>
      <c r="N12614" t="s">
        <v>6636</v>
      </c>
      <c r="O12614" t="s">
        <v>6636</v>
      </c>
      <c r="P12614">
        <v>2430000</v>
      </c>
      <c r="Q12614" t="s">
        <v>6636</v>
      </c>
      <c r="R12614" t="s">
        <v>6636</v>
      </c>
      <c r="S12614" s="12">
        <v>1</v>
      </c>
      <c r="T12614" s="13"/>
      <c r="U12614" t="s">
        <v>6636</v>
      </c>
    </row>
    <row r="12615" spans="1:21" x14ac:dyDescent="0.25">
      <c r="A12615" t="s">
        <v>6614</v>
      </c>
      <c r="B12615" s="12"/>
      <c r="C12615" t="s">
        <v>16240</v>
      </c>
      <c r="D12615" s="11">
        <v>46207</v>
      </c>
      <c r="E12615" t="s">
        <v>16241</v>
      </c>
      <c r="F12615" t="s">
        <v>6617</v>
      </c>
      <c r="G12615" t="s">
        <v>6636</v>
      </c>
      <c r="H12615" t="s">
        <v>126</v>
      </c>
      <c r="I12615" t="s">
        <v>6636</v>
      </c>
      <c r="J12615" t="s">
        <v>6636</v>
      </c>
      <c r="K12615" t="s">
        <v>6636</v>
      </c>
      <c r="L12615" t="s">
        <v>6636</v>
      </c>
      <c r="M12615" t="s">
        <v>16242</v>
      </c>
      <c r="N12615" t="s">
        <v>6761</v>
      </c>
      <c r="O12615" t="s">
        <v>6862</v>
      </c>
      <c r="P12615">
        <v>3600000</v>
      </c>
      <c r="Q12615" t="s">
        <v>6636</v>
      </c>
      <c r="R12615" t="s">
        <v>6636</v>
      </c>
      <c r="S12615" s="12">
        <v>1</v>
      </c>
      <c r="T12615" s="13"/>
      <c r="U12615" t="s">
        <v>6636</v>
      </c>
    </row>
    <row r="12616" spans="1:21" x14ac:dyDescent="0.25">
      <c r="A12616" t="s">
        <v>6614</v>
      </c>
      <c r="B12616" s="12"/>
      <c r="C12616" t="s">
        <v>16243</v>
      </c>
      <c r="D12616" s="11">
        <v>46209</v>
      </c>
      <c r="E12616" t="s">
        <v>16244</v>
      </c>
      <c r="F12616" t="s">
        <v>6617</v>
      </c>
      <c r="G12616" t="s">
        <v>6636</v>
      </c>
      <c r="H12616" t="s">
        <v>126</v>
      </c>
      <c r="I12616" t="s">
        <v>6636</v>
      </c>
      <c r="J12616" t="s">
        <v>6636</v>
      </c>
      <c r="K12616" t="s">
        <v>6636</v>
      </c>
      <c r="L12616" t="s">
        <v>6636</v>
      </c>
      <c r="M12616" t="s">
        <v>16245</v>
      </c>
      <c r="N12616" t="s">
        <v>7366</v>
      </c>
      <c r="O12616" t="s">
        <v>7650</v>
      </c>
      <c r="P12616">
        <v>3290000</v>
      </c>
      <c r="Q12616" t="s">
        <v>6636</v>
      </c>
      <c r="R12616" t="s">
        <v>6636</v>
      </c>
      <c r="S12616" s="12">
        <v>1</v>
      </c>
      <c r="T12616" s="13"/>
      <c r="U12616" t="s">
        <v>6636</v>
      </c>
    </row>
    <row r="12617" spans="1:21" x14ac:dyDescent="0.25">
      <c r="A12617" t="s">
        <v>6614</v>
      </c>
      <c r="B12617" s="12"/>
      <c r="C12617" t="s">
        <v>16246</v>
      </c>
      <c r="D12617" s="11">
        <v>46209</v>
      </c>
      <c r="E12617" t="s">
        <v>16247</v>
      </c>
      <c r="F12617" t="s">
        <v>6617</v>
      </c>
      <c r="G12617" t="s">
        <v>6636</v>
      </c>
      <c r="H12617" t="s">
        <v>126</v>
      </c>
      <c r="I12617" t="s">
        <v>6636</v>
      </c>
      <c r="J12617" t="s">
        <v>6636</v>
      </c>
      <c r="K12617" t="s">
        <v>6636</v>
      </c>
      <c r="L12617" t="s">
        <v>6636</v>
      </c>
      <c r="M12617" t="s">
        <v>16248</v>
      </c>
      <c r="N12617" t="s">
        <v>7366</v>
      </c>
      <c r="O12617" t="s">
        <v>7650</v>
      </c>
      <c r="P12617">
        <v>2975000</v>
      </c>
      <c r="Q12617" t="s">
        <v>6636</v>
      </c>
      <c r="R12617" t="s">
        <v>6636</v>
      </c>
      <c r="S12617" s="12">
        <v>1</v>
      </c>
      <c r="T12617" s="13"/>
      <c r="U12617" t="s">
        <v>6636</v>
      </c>
    </row>
    <row r="12618" spans="1:21" x14ac:dyDescent="0.25">
      <c r="A12618" t="s">
        <v>6614</v>
      </c>
      <c r="B12618" s="12"/>
      <c r="C12618" t="s">
        <v>16249</v>
      </c>
      <c r="D12618" s="11">
        <v>46214</v>
      </c>
      <c r="E12618" t="s">
        <v>16250</v>
      </c>
      <c r="F12618" t="s">
        <v>6617</v>
      </c>
      <c r="G12618" t="s">
        <v>6636</v>
      </c>
      <c r="H12618" t="s">
        <v>126</v>
      </c>
      <c r="I12618" t="s">
        <v>6636</v>
      </c>
      <c r="J12618" t="s">
        <v>6636</v>
      </c>
      <c r="K12618" t="s">
        <v>6636</v>
      </c>
      <c r="L12618" t="s">
        <v>6636</v>
      </c>
      <c r="M12618" t="s">
        <v>16251</v>
      </c>
      <c r="N12618" t="s">
        <v>6761</v>
      </c>
      <c r="O12618" t="s">
        <v>6762</v>
      </c>
      <c r="P12618">
        <v>2275000</v>
      </c>
      <c r="Q12618" t="s">
        <v>6636</v>
      </c>
      <c r="R12618" t="s">
        <v>6636</v>
      </c>
      <c r="S12618" s="12">
        <v>1</v>
      </c>
      <c r="T12618" s="13"/>
      <c r="U12618" t="s">
        <v>6636</v>
      </c>
    </row>
    <row r="12619" spans="1:21" x14ac:dyDescent="0.25">
      <c r="A12619" t="s">
        <v>6614</v>
      </c>
      <c r="B12619" s="12"/>
      <c r="C12619" t="s">
        <v>16252</v>
      </c>
      <c r="D12619" s="11">
        <v>46217</v>
      </c>
      <c r="E12619" t="s">
        <v>16253</v>
      </c>
      <c r="F12619" t="s">
        <v>6617</v>
      </c>
      <c r="G12619" t="s">
        <v>6636</v>
      </c>
      <c r="H12619" t="s">
        <v>126</v>
      </c>
      <c r="I12619" t="s">
        <v>6636</v>
      </c>
      <c r="J12619" t="s">
        <v>6636</v>
      </c>
      <c r="K12619" t="s">
        <v>6636</v>
      </c>
      <c r="L12619" t="s">
        <v>6636</v>
      </c>
      <c r="M12619" t="s">
        <v>16254</v>
      </c>
      <c r="N12619" t="s">
        <v>7366</v>
      </c>
      <c r="O12619" t="s">
        <v>7626</v>
      </c>
      <c r="P12619">
        <v>2300000</v>
      </c>
      <c r="Q12619" t="s">
        <v>6636</v>
      </c>
      <c r="R12619" t="s">
        <v>6636</v>
      </c>
      <c r="S12619" s="12">
        <v>1</v>
      </c>
      <c r="T12619" s="13"/>
      <c r="U12619" t="s">
        <v>6636</v>
      </c>
    </row>
    <row r="12620" spans="1:21" x14ac:dyDescent="0.25">
      <c r="A12620" t="s">
        <v>6614</v>
      </c>
      <c r="B12620" s="12"/>
      <c r="C12620" t="s">
        <v>16255</v>
      </c>
      <c r="D12620" s="11">
        <v>46219</v>
      </c>
      <c r="E12620" t="s">
        <v>16256</v>
      </c>
      <c r="F12620" t="s">
        <v>6617</v>
      </c>
      <c r="G12620" t="s">
        <v>6636</v>
      </c>
      <c r="H12620" t="s">
        <v>126</v>
      </c>
      <c r="I12620" t="s">
        <v>6636</v>
      </c>
      <c r="J12620" t="s">
        <v>6636</v>
      </c>
      <c r="K12620" t="s">
        <v>6636</v>
      </c>
      <c r="L12620" t="s">
        <v>6636</v>
      </c>
      <c r="M12620" t="s">
        <v>16257</v>
      </c>
      <c r="N12620" t="s">
        <v>7366</v>
      </c>
      <c r="O12620" t="s">
        <v>7626</v>
      </c>
      <c r="P12620">
        <v>2750000</v>
      </c>
      <c r="Q12620" t="s">
        <v>6636</v>
      </c>
      <c r="R12620" t="s">
        <v>6636</v>
      </c>
      <c r="S12620" s="12">
        <v>1</v>
      </c>
      <c r="T12620" s="13"/>
      <c r="U12620" t="s">
        <v>6636</v>
      </c>
    </row>
    <row r="12621" spans="1:21" x14ac:dyDescent="0.25">
      <c r="A12621" t="s">
        <v>6614</v>
      </c>
      <c r="B12621" s="12"/>
      <c r="C12621" t="s">
        <v>16258</v>
      </c>
      <c r="D12621" s="11">
        <v>46185</v>
      </c>
      <c r="E12621" t="s">
        <v>16259</v>
      </c>
      <c r="F12621" t="s">
        <v>6617</v>
      </c>
      <c r="G12621" t="s">
        <v>6636</v>
      </c>
      <c r="H12621" t="s">
        <v>297</v>
      </c>
      <c r="I12621" t="s">
        <v>6636</v>
      </c>
      <c r="J12621" t="s">
        <v>6636</v>
      </c>
      <c r="K12621" t="s">
        <v>6636</v>
      </c>
      <c r="L12621" t="s">
        <v>6636</v>
      </c>
      <c r="M12621" t="s">
        <v>16260</v>
      </c>
      <c r="N12621" t="s">
        <v>6761</v>
      </c>
      <c r="O12621" t="s">
        <v>6762</v>
      </c>
      <c r="P12621">
        <v>2000000</v>
      </c>
      <c r="Q12621" t="s">
        <v>6636</v>
      </c>
      <c r="R12621" t="s">
        <v>6636</v>
      </c>
      <c r="S12621" s="12">
        <v>1</v>
      </c>
      <c r="T12621" s="13"/>
      <c r="U12621" t="s">
        <v>6636</v>
      </c>
    </row>
    <row r="12622" spans="1:21" x14ac:dyDescent="0.25">
      <c r="A12622" t="s">
        <v>6614</v>
      </c>
      <c r="B12622" s="12"/>
      <c r="C12622" t="s">
        <v>16261</v>
      </c>
      <c r="D12622" s="11">
        <v>46186</v>
      </c>
      <c r="E12622" t="s">
        <v>16262</v>
      </c>
      <c r="F12622" t="s">
        <v>6617</v>
      </c>
      <c r="G12622" t="s">
        <v>6636</v>
      </c>
      <c r="H12622" t="s">
        <v>297</v>
      </c>
      <c r="I12622" t="s">
        <v>6636</v>
      </c>
      <c r="J12622" t="s">
        <v>6636</v>
      </c>
      <c r="K12622" t="s">
        <v>6636</v>
      </c>
      <c r="L12622" t="s">
        <v>6636</v>
      </c>
      <c r="M12622" t="s">
        <v>6636</v>
      </c>
      <c r="N12622" t="s">
        <v>6636</v>
      </c>
      <c r="O12622" t="s">
        <v>6636</v>
      </c>
      <c r="P12622">
        <v>2650000</v>
      </c>
      <c r="Q12622" t="s">
        <v>6636</v>
      </c>
      <c r="R12622" t="s">
        <v>6636</v>
      </c>
      <c r="S12622" s="12">
        <v>1</v>
      </c>
      <c r="T12622" s="13"/>
      <c r="U12622" t="s">
        <v>6636</v>
      </c>
    </row>
    <row r="12623" spans="1:21" x14ac:dyDescent="0.25">
      <c r="A12623" t="s">
        <v>6614</v>
      </c>
      <c r="B12623" s="12"/>
      <c r="C12623" t="s">
        <v>16263</v>
      </c>
      <c r="D12623" s="11">
        <v>46188</v>
      </c>
      <c r="E12623" t="s">
        <v>16264</v>
      </c>
      <c r="F12623" t="s">
        <v>6617</v>
      </c>
      <c r="G12623" t="s">
        <v>6636</v>
      </c>
      <c r="H12623" t="s">
        <v>297</v>
      </c>
      <c r="I12623" t="s">
        <v>6636</v>
      </c>
      <c r="J12623" t="s">
        <v>6636</v>
      </c>
      <c r="K12623" t="s">
        <v>6636</v>
      </c>
      <c r="L12623" t="s">
        <v>6636</v>
      </c>
      <c r="M12623" t="s">
        <v>6636</v>
      </c>
      <c r="N12623" t="s">
        <v>6636</v>
      </c>
      <c r="O12623" t="s">
        <v>6636</v>
      </c>
      <c r="P12623">
        <v>2520000</v>
      </c>
      <c r="Q12623" t="s">
        <v>6636</v>
      </c>
      <c r="R12623" t="s">
        <v>6636</v>
      </c>
      <c r="S12623" s="12">
        <v>1</v>
      </c>
      <c r="T12623" s="13"/>
      <c r="U12623" t="s">
        <v>6636</v>
      </c>
    </row>
    <row r="12624" spans="1:21" x14ac:dyDescent="0.25">
      <c r="A12624" t="s">
        <v>6614</v>
      </c>
      <c r="B12624" s="12"/>
      <c r="C12624" t="s">
        <v>16265</v>
      </c>
      <c r="D12624" s="11">
        <v>46196</v>
      </c>
      <c r="E12624" t="s">
        <v>16266</v>
      </c>
      <c r="F12624" t="s">
        <v>6617</v>
      </c>
      <c r="G12624" t="s">
        <v>6636</v>
      </c>
      <c r="H12624" t="s">
        <v>297</v>
      </c>
      <c r="I12624" t="s">
        <v>6636</v>
      </c>
      <c r="J12624" t="s">
        <v>6636</v>
      </c>
      <c r="K12624" t="s">
        <v>6636</v>
      </c>
      <c r="L12624" t="s">
        <v>6636</v>
      </c>
      <c r="M12624" t="s">
        <v>16267</v>
      </c>
      <c r="N12624" t="s">
        <v>6761</v>
      </c>
      <c r="O12624" t="s">
        <v>6771</v>
      </c>
      <c r="P12624">
        <v>2520000</v>
      </c>
      <c r="Q12624" t="s">
        <v>6636</v>
      </c>
      <c r="R12624" t="s">
        <v>6636</v>
      </c>
      <c r="S12624" s="12">
        <v>1</v>
      </c>
      <c r="T12624" s="13"/>
      <c r="U12624" t="s">
        <v>6636</v>
      </c>
    </row>
    <row r="12625" spans="1:21" x14ac:dyDescent="0.25">
      <c r="A12625" t="s">
        <v>6614</v>
      </c>
      <c r="B12625" s="12"/>
      <c r="C12625" t="s">
        <v>16268</v>
      </c>
      <c r="D12625" s="11">
        <v>46199</v>
      </c>
      <c r="E12625" t="s">
        <v>16269</v>
      </c>
      <c r="F12625" t="s">
        <v>6617</v>
      </c>
      <c r="G12625" t="s">
        <v>6636</v>
      </c>
      <c r="H12625" t="s">
        <v>297</v>
      </c>
      <c r="I12625" t="s">
        <v>6636</v>
      </c>
      <c r="J12625" t="s">
        <v>6636</v>
      </c>
      <c r="K12625" t="s">
        <v>6636</v>
      </c>
      <c r="L12625" t="s">
        <v>6636</v>
      </c>
      <c r="M12625" t="s">
        <v>16270</v>
      </c>
      <c r="N12625" t="s">
        <v>6761</v>
      </c>
      <c r="O12625" t="s">
        <v>6762</v>
      </c>
      <c r="P12625">
        <v>2030000</v>
      </c>
      <c r="Q12625" t="s">
        <v>6636</v>
      </c>
      <c r="R12625" t="s">
        <v>6636</v>
      </c>
      <c r="S12625" s="12">
        <v>1</v>
      </c>
      <c r="T12625" s="13"/>
      <c r="U12625" t="s">
        <v>6636</v>
      </c>
    </row>
    <row r="12626" spans="1:21" x14ac:dyDescent="0.25">
      <c r="A12626" t="s">
        <v>6614</v>
      </c>
      <c r="B12626" s="12"/>
      <c r="C12626" t="s">
        <v>16271</v>
      </c>
      <c r="D12626" s="11">
        <v>46202</v>
      </c>
      <c r="E12626" t="s">
        <v>16272</v>
      </c>
      <c r="F12626" t="s">
        <v>6617</v>
      </c>
      <c r="G12626" t="s">
        <v>6636</v>
      </c>
      <c r="H12626" t="s">
        <v>297</v>
      </c>
      <c r="I12626" t="s">
        <v>6636</v>
      </c>
      <c r="J12626" t="s">
        <v>6636</v>
      </c>
      <c r="K12626" t="s">
        <v>6636</v>
      </c>
      <c r="L12626" t="s">
        <v>6636</v>
      </c>
      <c r="M12626" t="s">
        <v>16273</v>
      </c>
      <c r="N12626" t="s">
        <v>6761</v>
      </c>
      <c r="O12626" t="s">
        <v>6771</v>
      </c>
      <c r="P12626">
        <v>2520000</v>
      </c>
      <c r="Q12626" t="s">
        <v>6867</v>
      </c>
      <c r="R12626" t="s">
        <v>6779</v>
      </c>
      <c r="S12626" s="12">
        <v>1</v>
      </c>
      <c r="T12626" s="13"/>
      <c r="U12626" t="s">
        <v>7560</v>
      </c>
    </row>
    <row r="12627" spans="1:21" x14ac:dyDescent="0.25">
      <c r="A12627" t="s">
        <v>6614</v>
      </c>
      <c r="B12627" s="12"/>
      <c r="C12627" t="s">
        <v>16274</v>
      </c>
      <c r="D12627" s="11">
        <v>46202</v>
      </c>
      <c r="E12627" t="s">
        <v>16275</v>
      </c>
      <c r="F12627" t="s">
        <v>6617</v>
      </c>
      <c r="G12627" t="s">
        <v>6636</v>
      </c>
      <c r="H12627" t="s">
        <v>297</v>
      </c>
      <c r="I12627" t="s">
        <v>6636</v>
      </c>
      <c r="J12627" t="s">
        <v>6636</v>
      </c>
      <c r="K12627" t="s">
        <v>6636</v>
      </c>
      <c r="L12627" t="s">
        <v>6636</v>
      </c>
      <c r="M12627" t="s">
        <v>16276</v>
      </c>
      <c r="N12627" t="s">
        <v>6761</v>
      </c>
      <c r="O12627" t="s">
        <v>6862</v>
      </c>
      <c r="P12627">
        <v>3790000</v>
      </c>
      <c r="Q12627" t="s">
        <v>6636</v>
      </c>
      <c r="R12627" t="s">
        <v>6636</v>
      </c>
      <c r="S12627" s="12">
        <v>1</v>
      </c>
      <c r="T12627" s="13"/>
      <c r="U12627" t="s">
        <v>6636</v>
      </c>
    </row>
    <row r="12628" spans="1:21" x14ac:dyDescent="0.25">
      <c r="A12628" t="s">
        <v>6614</v>
      </c>
      <c r="B12628" s="12"/>
      <c r="C12628" t="s">
        <v>16277</v>
      </c>
      <c r="D12628" s="11">
        <v>46203</v>
      </c>
      <c r="E12628" t="s">
        <v>16278</v>
      </c>
      <c r="F12628" t="s">
        <v>6617</v>
      </c>
      <c r="G12628" t="s">
        <v>6636</v>
      </c>
      <c r="H12628" t="s">
        <v>297</v>
      </c>
      <c r="I12628" t="s">
        <v>6636</v>
      </c>
      <c r="J12628" t="s">
        <v>6636</v>
      </c>
      <c r="K12628" t="s">
        <v>6636</v>
      </c>
      <c r="L12628" t="s">
        <v>6636</v>
      </c>
      <c r="M12628" t="s">
        <v>16279</v>
      </c>
      <c r="N12628" t="s">
        <v>6761</v>
      </c>
      <c r="O12628" t="s">
        <v>6762</v>
      </c>
      <c r="P12628">
        <v>1970000</v>
      </c>
      <c r="Q12628" t="s">
        <v>6636</v>
      </c>
      <c r="R12628" t="s">
        <v>6636</v>
      </c>
      <c r="S12628" s="12">
        <v>1</v>
      </c>
      <c r="T12628" s="13"/>
      <c r="U12628" t="s">
        <v>6636</v>
      </c>
    </row>
    <row r="12629" spans="1:21" x14ac:dyDescent="0.25">
      <c r="A12629" t="s">
        <v>6614</v>
      </c>
      <c r="B12629" s="12"/>
      <c r="C12629" t="s">
        <v>16280</v>
      </c>
      <c r="D12629" s="11">
        <v>46203</v>
      </c>
      <c r="E12629" t="s">
        <v>16281</v>
      </c>
      <c r="F12629" t="s">
        <v>6617</v>
      </c>
      <c r="G12629" t="s">
        <v>6636</v>
      </c>
      <c r="H12629" t="s">
        <v>297</v>
      </c>
      <c r="I12629" t="s">
        <v>6636</v>
      </c>
      <c r="J12629" t="s">
        <v>6636</v>
      </c>
      <c r="K12629" t="s">
        <v>6636</v>
      </c>
      <c r="L12629" t="s">
        <v>6636</v>
      </c>
      <c r="M12629" t="s">
        <v>16282</v>
      </c>
      <c r="N12629" t="s">
        <v>6761</v>
      </c>
      <c r="O12629" t="s">
        <v>6762</v>
      </c>
      <c r="P12629">
        <v>2000000</v>
      </c>
      <c r="Q12629" t="s">
        <v>6867</v>
      </c>
      <c r="R12629" t="s">
        <v>6911</v>
      </c>
      <c r="S12629" s="12">
        <v>1</v>
      </c>
      <c r="T12629" s="13"/>
      <c r="U12629" t="s">
        <v>6636</v>
      </c>
    </row>
    <row r="12630" spans="1:21" x14ac:dyDescent="0.25">
      <c r="A12630" t="s">
        <v>6614</v>
      </c>
      <c r="B12630" s="12"/>
      <c r="C12630" t="s">
        <v>16283</v>
      </c>
      <c r="D12630" s="11">
        <v>46207</v>
      </c>
      <c r="E12630" t="s">
        <v>16284</v>
      </c>
      <c r="F12630" t="s">
        <v>6617</v>
      </c>
      <c r="G12630" t="s">
        <v>6636</v>
      </c>
      <c r="H12630" t="s">
        <v>297</v>
      </c>
      <c r="I12630" t="s">
        <v>6636</v>
      </c>
      <c r="J12630" t="s">
        <v>6636</v>
      </c>
      <c r="K12630" t="s">
        <v>6636</v>
      </c>
      <c r="L12630" t="s">
        <v>6636</v>
      </c>
      <c r="M12630" t="s">
        <v>16285</v>
      </c>
      <c r="N12630" t="s">
        <v>6761</v>
      </c>
      <c r="O12630" t="s">
        <v>6771</v>
      </c>
      <c r="P12630">
        <v>2350000</v>
      </c>
      <c r="Q12630" t="s">
        <v>6636</v>
      </c>
      <c r="R12630" t="s">
        <v>6636</v>
      </c>
      <c r="S12630" s="12">
        <v>1</v>
      </c>
      <c r="T12630" s="13"/>
      <c r="U12630" t="s">
        <v>6636</v>
      </c>
    </row>
    <row r="12631" spans="1:21" x14ac:dyDescent="0.25">
      <c r="A12631" t="s">
        <v>6614</v>
      </c>
      <c r="B12631" s="12"/>
      <c r="C12631" t="s">
        <v>16286</v>
      </c>
      <c r="D12631" s="11">
        <v>46210</v>
      </c>
      <c r="E12631" t="s">
        <v>16287</v>
      </c>
      <c r="F12631" t="s">
        <v>6617</v>
      </c>
      <c r="G12631" t="s">
        <v>6636</v>
      </c>
      <c r="H12631" t="s">
        <v>297</v>
      </c>
      <c r="I12631" t="s">
        <v>6636</v>
      </c>
      <c r="J12631" t="s">
        <v>6636</v>
      </c>
      <c r="K12631" t="s">
        <v>6636</v>
      </c>
      <c r="L12631" t="s">
        <v>6636</v>
      </c>
      <c r="M12631" t="s">
        <v>16288</v>
      </c>
      <c r="N12631" t="s">
        <v>6761</v>
      </c>
      <c r="O12631" t="s">
        <v>6762</v>
      </c>
      <c r="P12631">
        <v>2050000</v>
      </c>
      <c r="Q12631" t="s">
        <v>6867</v>
      </c>
      <c r="R12631" t="s">
        <v>6779</v>
      </c>
      <c r="S12631" s="12">
        <v>1</v>
      </c>
      <c r="T12631" s="13"/>
      <c r="U12631" t="s">
        <v>6636</v>
      </c>
    </row>
    <row r="12632" spans="1:21" x14ac:dyDescent="0.25">
      <c r="A12632" t="s">
        <v>6614</v>
      </c>
      <c r="B12632" s="12"/>
      <c r="C12632" t="s">
        <v>16289</v>
      </c>
      <c r="D12632" s="11">
        <v>46212</v>
      </c>
      <c r="E12632" t="s">
        <v>16290</v>
      </c>
      <c r="F12632" t="s">
        <v>6617</v>
      </c>
      <c r="G12632" t="s">
        <v>6636</v>
      </c>
      <c r="H12632" t="s">
        <v>297</v>
      </c>
      <c r="I12632" t="s">
        <v>6636</v>
      </c>
      <c r="J12632" t="s">
        <v>6636</v>
      </c>
      <c r="K12632" t="s">
        <v>6636</v>
      </c>
      <c r="L12632" t="s">
        <v>6636</v>
      </c>
      <c r="M12632" t="s">
        <v>16291</v>
      </c>
      <c r="N12632" t="s">
        <v>6761</v>
      </c>
      <c r="O12632" t="s">
        <v>6771</v>
      </c>
      <c r="P12632">
        <v>2350000</v>
      </c>
      <c r="Q12632" t="s">
        <v>6636</v>
      </c>
      <c r="R12632" t="s">
        <v>6636</v>
      </c>
      <c r="S12632" s="12">
        <v>1</v>
      </c>
      <c r="T12632" s="13"/>
      <c r="U12632" t="s">
        <v>16292</v>
      </c>
    </row>
    <row r="12633" spans="1:21" x14ac:dyDescent="0.25">
      <c r="A12633" t="s">
        <v>6983</v>
      </c>
      <c r="B12633" s="12"/>
      <c r="C12633" t="s">
        <v>13686</v>
      </c>
      <c r="D12633" s="11">
        <v>46218</v>
      </c>
      <c r="E12633" t="s">
        <v>13687</v>
      </c>
      <c r="F12633" t="s">
        <v>6617</v>
      </c>
      <c r="G12633" t="s">
        <v>13722</v>
      </c>
      <c r="H12633" t="s">
        <v>297</v>
      </c>
      <c r="I12633" t="s">
        <v>55</v>
      </c>
      <c r="J12633" t="s">
        <v>295</v>
      </c>
      <c r="K12633" t="s">
        <v>6636</v>
      </c>
      <c r="L12633" t="s">
        <v>6636</v>
      </c>
      <c r="M12633" t="s">
        <v>16293</v>
      </c>
      <c r="N12633" t="s">
        <v>6761</v>
      </c>
      <c r="O12633" t="s">
        <v>6762</v>
      </c>
      <c r="P12633">
        <v>1970000</v>
      </c>
      <c r="Q12633" t="s">
        <v>6867</v>
      </c>
      <c r="R12633" t="s">
        <v>6911</v>
      </c>
      <c r="S12633" s="12"/>
      <c r="T12633" s="13"/>
      <c r="U12633" t="s">
        <v>6636</v>
      </c>
    </row>
    <row r="12634" spans="1:21" x14ac:dyDescent="0.25">
      <c r="A12634" t="s">
        <v>6983</v>
      </c>
      <c r="B12634" s="12"/>
      <c r="C12634" t="s">
        <v>13686</v>
      </c>
      <c r="D12634" s="11">
        <v>46218</v>
      </c>
      <c r="E12634" t="s">
        <v>13687</v>
      </c>
      <c r="F12634" t="s">
        <v>6617</v>
      </c>
      <c r="G12634" t="s">
        <v>13726</v>
      </c>
      <c r="H12634" t="s">
        <v>297</v>
      </c>
      <c r="I12634" t="s">
        <v>55</v>
      </c>
      <c r="J12634" t="s">
        <v>295</v>
      </c>
      <c r="K12634" t="s">
        <v>6636</v>
      </c>
      <c r="L12634" t="s">
        <v>6636</v>
      </c>
      <c r="M12634" t="s">
        <v>16293</v>
      </c>
      <c r="N12634" t="s">
        <v>6761</v>
      </c>
      <c r="O12634" t="s">
        <v>6762</v>
      </c>
      <c r="P12634">
        <v>1970000</v>
      </c>
      <c r="Q12634" t="s">
        <v>6867</v>
      </c>
      <c r="R12634" t="s">
        <v>6911</v>
      </c>
      <c r="S12634" s="12"/>
      <c r="T12634" s="13"/>
      <c r="U12634" t="s">
        <v>6636</v>
      </c>
    </row>
    <row r="12635" spans="1:21" x14ac:dyDescent="0.25">
      <c r="A12635" t="s">
        <v>6983</v>
      </c>
      <c r="B12635" s="12"/>
      <c r="C12635" t="s">
        <v>13686</v>
      </c>
      <c r="D12635" s="11">
        <v>46218</v>
      </c>
      <c r="E12635" t="s">
        <v>13687</v>
      </c>
      <c r="F12635" t="s">
        <v>6617</v>
      </c>
      <c r="G12635" t="s">
        <v>7567</v>
      </c>
      <c r="H12635" t="s">
        <v>297</v>
      </c>
      <c r="I12635" t="s">
        <v>55</v>
      </c>
      <c r="J12635" t="s">
        <v>295</v>
      </c>
      <c r="K12635" t="s">
        <v>6636</v>
      </c>
      <c r="L12635" t="s">
        <v>6636</v>
      </c>
      <c r="M12635" t="s">
        <v>16293</v>
      </c>
      <c r="N12635" t="s">
        <v>6761</v>
      </c>
      <c r="O12635" t="s">
        <v>6762</v>
      </c>
      <c r="P12635">
        <v>1970000</v>
      </c>
      <c r="Q12635" t="s">
        <v>6867</v>
      </c>
      <c r="R12635" t="s">
        <v>6911</v>
      </c>
      <c r="S12635" s="12"/>
      <c r="T12635" s="13"/>
      <c r="U12635" t="s">
        <v>6636</v>
      </c>
    </row>
    <row r="12636" spans="1:21" x14ac:dyDescent="0.25">
      <c r="A12636" t="s">
        <v>6983</v>
      </c>
      <c r="B12636" s="12"/>
      <c r="C12636" t="s">
        <v>13686</v>
      </c>
      <c r="D12636" s="11">
        <v>46218</v>
      </c>
      <c r="E12636" t="s">
        <v>13687</v>
      </c>
      <c r="F12636" t="s">
        <v>6617</v>
      </c>
      <c r="G12636" t="s">
        <v>13727</v>
      </c>
      <c r="H12636" t="s">
        <v>297</v>
      </c>
      <c r="I12636" t="s">
        <v>55</v>
      </c>
      <c r="J12636" t="s">
        <v>295</v>
      </c>
      <c r="K12636" t="s">
        <v>6636</v>
      </c>
      <c r="L12636" t="s">
        <v>6636</v>
      </c>
      <c r="M12636" t="s">
        <v>16293</v>
      </c>
      <c r="N12636" t="s">
        <v>6761</v>
      </c>
      <c r="O12636" t="s">
        <v>6762</v>
      </c>
      <c r="P12636">
        <v>1970000</v>
      </c>
      <c r="Q12636" t="s">
        <v>6867</v>
      </c>
      <c r="R12636" t="s">
        <v>6911</v>
      </c>
      <c r="S12636" s="12"/>
      <c r="T12636" s="13"/>
      <c r="U12636" t="s">
        <v>6636</v>
      </c>
    </row>
    <row r="12637" spans="1:21" x14ac:dyDescent="0.25">
      <c r="A12637" t="s">
        <v>6983</v>
      </c>
      <c r="B12637" s="12"/>
      <c r="C12637" t="s">
        <v>13686</v>
      </c>
      <c r="D12637" s="11">
        <v>46218</v>
      </c>
      <c r="E12637" t="s">
        <v>13687</v>
      </c>
      <c r="F12637" t="s">
        <v>6617</v>
      </c>
      <c r="G12637" t="s">
        <v>13728</v>
      </c>
      <c r="H12637" t="s">
        <v>297</v>
      </c>
      <c r="I12637" t="s">
        <v>55</v>
      </c>
      <c r="J12637" t="s">
        <v>295</v>
      </c>
      <c r="K12637" t="s">
        <v>6636</v>
      </c>
      <c r="L12637" t="s">
        <v>6636</v>
      </c>
      <c r="M12637" t="s">
        <v>16293</v>
      </c>
      <c r="N12637" t="s">
        <v>6761</v>
      </c>
      <c r="O12637" t="s">
        <v>6762</v>
      </c>
      <c r="P12637">
        <v>1970000</v>
      </c>
      <c r="Q12637" t="s">
        <v>6867</v>
      </c>
      <c r="R12637" t="s">
        <v>6911</v>
      </c>
      <c r="S12637" s="12"/>
      <c r="T12637" s="13"/>
      <c r="U12637" t="s">
        <v>6636</v>
      </c>
    </row>
    <row r="12638" spans="1:21" x14ac:dyDescent="0.25">
      <c r="A12638" t="s">
        <v>6983</v>
      </c>
      <c r="B12638" s="12"/>
      <c r="C12638" t="s">
        <v>13686</v>
      </c>
      <c r="D12638" s="11">
        <v>46218</v>
      </c>
      <c r="E12638" t="s">
        <v>13687</v>
      </c>
      <c r="F12638" t="s">
        <v>6617</v>
      </c>
      <c r="G12638" t="s">
        <v>11371</v>
      </c>
      <c r="H12638" t="s">
        <v>297</v>
      </c>
      <c r="I12638" t="s">
        <v>55</v>
      </c>
      <c r="J12638" t="s">
        <v>295</v>
      </c>
      <c r="K12638" t="s">
        <v>6636</v>
      </c>
      <c r="L12638" t="s">
        <v>6636</v>
      </c>
      <c r="M12638" t="s">
        <v>16293</v>
      </c>
      <c r="N12638" t="s">
        <v>6761</v>
      </c>
      <c r="O12638" t="s">
        <v>6762</v>
      </c>
      <c r="P12638">
        <v>1970000</v>
      </c>
      <c r="Q12638" t="s">
        <v>6867</v>
      </c>
      <c r="R12638" t="s">
        <v>6911</v>
      </c>
      <c r="S12638" s="12">
        <v>1</v>
      </c>
      <c r="T12638" s="13">
        <v>32833</v>
      </c>
      <c r="U12638" t="s">
        <v>6636</v>
      </c>
    </row>
    <row r="12639" spans="1:21" x14ac:dyDescent="0.25">
      <c r="A12639" t="s">
        <v>6614</v>
      </c>
      <c r="B12639" s="12"/>
      <c r="C12639" t="s">
        <v>16294</v>
      </c>
      <c r="D12639" s="11">
        <v>46219</v>
      </c>
      <c r="E12639" t="s">
        <v>16295</v>
      </c>
      <c r="F12639" t="s">
        <v>6617</v>
      </c>
      <c r="G12639" t="s">
        <v>6636</v>
      </c>
      <c r="H12639" t="s">
        <v>297</v>
      </c>
      <c r="I12639" t="s">
        <v>6636</v>
      </c>
      <c r="J12639" t="s">
        <v>6636</v>
      </c>
      <c r="K12639" t="s">
        <v>6636</v>
      </c>
      <c r="L12639" t="s">
        <v>6636</v>
      </c>
      <c r="M12639" t="s">
        <v>16296</v>
      </c>
      <c r="N12639" t="s">
        <v>8878</v>
      </c>
      <c r="O12639" t="s">
        <v>12481</v>
      </c>
      <c r="P12639">
        <v>3368000</v>
      </c>
      <c r="Q12639" t="s">
        <v>6636</v>
      </c>
      <c r="R12639" t="s">
        <v>6636</v>
      </c>
      <c r="S12639" s="12">
        <v>1</v>
      </c>
      <c r="T12639" s="13"/>
      <c r="U12639" t="s">
        <v>6636</v>
      </c>
    </row>
    <row r="12640" spans="1:21" x14ac:dyDescent="0.25">
      <c r="A12640" t="s">
        <v>6983</v>
      </c>
      <c r="B12640" s="12"/>
      <c r="C12640" t="s">
        <v>8893</v>
      </c>
      <c r="D12640" s="11">
        <v>46198</v>
      </c>
      <c r="E12640" t="s">
        <v>8894</v>
      </c>
      <c r="F12640" t="s">
        <v>6617</v>
      </c>
      <c r="G12640" t="s">
        <v>8851</v>
      </c>
      <c r="H12640" t="s">
        <v>4589</v>
      </c>
      <c r="I12640" t="s">
        <v>65</v>
      </c>
      <c r="J12640" t="s">
        <v>2226</v>
      </c>
      <c r="K12640" t="s">
        <v>6636</v>
      </c>
      <c r="L12640" t="s">
        <v>6636</v>
      </c>
      <c r="M12640" t="s">
        <v>16297</v>
      </c>
      <c r="N12640" t="s">
        <v>7366</v>
      </c>
      <c r="O12640" t="s">
        <v>7650</v>
      </c>
      <c r="P12640">
        <v>2685250</v>
      </c>
      <c r="Q12640" t="s">
        <v>6636</v>
      </c>
      <c r="R12640" t="s">
        <v>6636</v>
      </c>
      <c r="S12640" s="12"/>
      <c r="T12640" s="13"/>
      <c r="U12640" t="s">
        <v>6636</v>
      </c>
    </row>
    <row r="12641" spans="1:21" x14ac:dyDescent="0.25">
      <c r="A12641" t="s">
        <v>6983</v>
      </c>
      <c r="B12641" s="12"/>
      <c r="C12641" t="s">
        <v>8893</v>
      </c>
      <c r="D12641" s="11">
        <v>46198</v>
      </c>
      <c r="E12641" t="s">
        <v>8894</v>
      </c>
      <c r="F12641" t="s">
        <v>6617</v>
      </c>
      <c r="G12641" t="s">
        <v>8856</v>
      </c>
      <c r="H12641" t="s">
        <v>4589</v>
      </c>
      <c r="I12641" t="s">
        <v>65</v>
      </c>
      <c r="J12641" t="s">
        <v>2226</v>
      </c>
      <c r="K12641" t="s">
        <v>6636</v>
      </c>
      <c r="L12641" t="s">
        <v>6636</v>
      </c>
      <c r="M12641" t="s">
        <v>16297</v>
      </c>
      <c r="N12641" t="s">
        <v>7366</v>
      </c>
      <c r="O12641" t="s">
        <v>7650</v>
      </c>
      <c r="P12641">
        <v>2685250</v>
      </c>
      <c r="Q12641" t="s">
        <v>6636</v>
      </c>
      <c r="R12641" t="s">
        <v>6636</v>
      </c>
      <c r="S12641" s="12"/>
      <c r="T12641" s="13"/>
      <c r="U12641" t="s">
        <v>6636</v>
      </c>
    </row>
    <row r="12642" spans="1:21" x14ac:dyDescent="0.25">
      <c r="A12642" t="s">
        <v>6983</v>
      </c>
      <c r="B12642" s="12"/>
      <c r="C12642" t="s">
        <v>8893</v>
      </c>
      <c r="D12642" s="11">
        <v>46198</v>
      </c>
      <c r="E12642" t="s">
        <v>8894</v>
      </c>
      <c r="F12642" t="s">
        <v>6617</v>
      </c>
      <c r="G12642" t="s">
        <v>8857</v>
      </c>
      <c r="H12642" t="s">
        <v>4589</v>
      </c>
      <c r="I12642" t="s">
        <v>65</v>
      </c>
      <c r="J12642" t="s">
        <v>2226</v>
      </c>
      <c r="K12642" t="s">
        <v>6636</v>
      </c>
      <c r="L12642" t="s">
        <v>6636</v>
      </c>
      <c r="M12642" t="s">
        <v>16297</v>
      </c>
      <c r="N12642" t="s">
        <v>7366</v>
      </c>
      <c r="O12642" t="s">
        <v>7650</v>
      </c>
      <c r="P12642">
        <v>2685250</v>
      </c>
      <c r="Q12642" t="s">
        <v>6636</v>
      </c>
      <c r="R12642" t="s">
        <v>6636</v>
      </c>
      <c r="S12642" s="12"/>
      <c r="T12642" s="13"/>
      <c r="U12642" t="s">
        <v>6636</v>
      </c>
    </row>
    <row r="12643" spans="1:21" x14ac:dyDescent="0.25">
      <c r="A12643" t="s">
        <v>6983</v>
      </c>
      <c r="B12643" s="12"/>
      <c r="C12643" t="s">
        <v>8893</v>
      </c>
      <c r="D12643" s="11">
        <v>46198</v>
      </c>
      <c r="E12643" t="s">
        <v>8894</v>
      </c>
      <c r="F12643" t="s">
        <v>6617</v>
      </c>
      <c r="G12643" t="s">
        <v>8858</v>
      </c>
      <c r="H12643" t="s">
        <v>4589</v>
      </c>
      <c r="I12643" t="s">
        <v>65</v>
      </c>
      <c r="J12643" t="s">
        <v>2226</v>
      </c>
      <c r="K12643" t="s">
        <v>6636</v>
      </c>
      <c r="L12643" t="s">
        <v>6636</v>
      </c>
      <c r="M12643" t="s">
        <v>16297</v>
      </c>
      <c r="N12643" t="s">
        <v>7366</v>
      </c>
      <c r="O12643" t="s">
        <v>7650</v>
      </c>
      <c r="P12643">
        <v>2685250</v>
      </c>
      <c r="Q12643" t="s">
        <v>6636</v>
      </c>
      <c r="R12643" t="s">
        <v>6636</v>
      </c>
      <c r="S12643" s="12"/>
      <c r="T12643" s="13"/>
      <c r="U12643" t="s">
        <v>6636</v>
      </c>
    </row>
    <row r="12644" spans="1:21" x14ac:dyDescent="0.25">
      <c r="A12644" t="s">
        <v>6983</v>
      </c>
      <c r="B12644" s="12"/>
      <c r="C12644" t="s">
        <v>8893</v>
      </c>
      <c r="D12644" s="11">
        <v>46198</v>
      </c>
      <c r="E12644" t="s">
        <v>8894</v>
      </c>
      <c r="F12644" t="s">
        <v>6617</v>
      </c>
      <c r="G12644" t="s">
        <v>8859</v>
      </c>
      <c r="H12644" t="s">
        <v>4589</v>
      </c>
      <c r="I12644" t="s">
        <v>65</v>
      </c>
      <c r="J12644" t="s">
        <v>2226</v>
      </c>
      <c r="K12644" t="s">
        <v>6636</v>
      </c>
      <c r="L12644" t="s">
        <v>6636</v>
      </c>
      <c r="M12644" t="s">
        <v>16297</v>
      </c>
      <c r="N12644" t="s">
        <v>7366</v>
      </c>
      <c r="O12644" t="s">
        <v>7650</v>
      </c>
      <c r="P12644">
        <v>2685250</v>
      </c>
      <c r="Q12644" t="s">
        <v>6636</v>
      </c>
      <c r="R12644" t="s">
        <v>6636</v>
      </c>
      <c r="S12644" s="12"/>
      <c r="T12644" s="13"/>
      <c r="U12644" t="s">
        <v>6636</v>
      </c>
    </row>
    <row r="12645" spans="1:21" x14ac:dyDescent="0.25">
      <c r="A12645" t="s">
        <v>6983</v>
      </c>
      <c r="B12645" s="12"/>
      <c r="C12645" t="s">
        <v>8893</v>
      </c>
      <c r="D12645" s="11">
        <v>46198</v>
      </c>
      <c r="E12645" t="s">
        <v>8894</v>
      </c>
      <c r="F12645" t="s">
        <v>6617</v>
      </c>
      <c r="G12645" t="s">
        <v>8860</v>
      </c>
      <c r="H12645" t="s">
        <v>4589</v>
      </c>
      <c r="I12645" t="s">
        <v>65</v>
      </c>
      <c r="J12645" t="s">
        <v>2226</v>
      </c>
      <c r="K12645" t="s">
        <v>6636</v>
      </c>
      <c r="L12645" t="s">
        <v>6636</v>
      </c>
      <c r="M12645" t="s">
        <v>16297</v>
      </c>
      <c r="N12645" t="s">
        <v>7366</v>
      </c>
      <c r="O12645" t="s">
        <v>7650</v>
      </c>
      <c r="P12645">
        <v>2685250</v>
      </c>
      <c r="Q12645" t="s">
        <v>6636</v>
      </c>
      <c r="R12645" t="s">
        <v>6636</v>
      </c>
      <c r="S12645" s="12"/>
      <c r="T12645" s="13"/>
      <c r="U12645" t="s">
        <v>6636</v>
      </c>
    </row>
    <row r="12646" spans="1:21" x14ac:dyDescent="0.25">
      <c r="A12646" t="s">
        <v>6983</v>
      </c>
      <c r="B12646" s="12"/>
      <c r="C12646" t="s">
        <v>8893</v>
      </c>
      <c r="D12646" s="11">
        <v>46198</v>
      </c>
      <c r="E12646" t="s">
        <v>8894</v>
      </c>
      <c r="F12646" t="s">
        <v>6617</v>
      </c>
      <c r="G12646" t="s">
        <v>8861</v>
      </c>
      <c r="H12646" t="s">
        <v>4589</v>
      </c>
      <c r="I12646" t="s">
        <v>65</v>
      </c>
      <c r="J12646" t="s">
        <v>2226</v>
      </c>
      <c r="K12646" t="s">
        <v>6636</v>
      </c>
      <c r="L12646" t="s">
        <v>6636</v>
      </c>
      <c r="M12646" t="s">
        <v>16297</v>
      </c>
      <c r="N12646" t="s">
        <v>7366</v>
      </c>
      <c r="O12646" t="s">
        <v>7650</v>
      </c>
      <c r="P12646">
        <v>2685250</v>
      </c>
      <c r="Q12646" t="s">
        <v>6636</v>
      </c>
      <c r="R12646" t="s">
        <v>6636</v>
      </c>
      <c r="S12646" s="12"/>
      <c r="T12646" s="13"/>
      <c r="U12646" t="s">
        <v>6636</v>
      </c>
    </row>
    <row r="12647" spans="1:21" x14ac:dyDescent="0.25">
      <c r="A12647" t="s">
        <v>6983</v>
      </c>
      <c r="B12647" s="12"/>
      <c r="C12647" t="s">
        <v>8893</v>
      </c>
      <c r="D12647" s="11">
        <v>46198</v>
      </c>
      <c r="E12647" t="s">
        <v>8894</v>
      </c>
      <c r="F12647" t="s">
        <v>6617</v>
      </c>
      <c r="G12647" t="s">
        <v>8862</v>
      </c>
      <c r="H12647" t="s">
        <v>4589</v>
      </c>
      <c r="I12647" t="s">
        <v>65</v>
      </c>
      <c r="J12647" t="s">
        <v>2226</v>
      </c>
      <c r="K12647" t="s">
        <v>6636</v>
      </c>
      <c r="L12647" t="s">
        <v>6636</v>
      </c>
      <c r="M12647" t="s">
        <v>16297</v>
      </c>
      <c r="N12647" t="s">
        <v>7366</v>
      </c>
      <c r="O12647" t="s">
        <v>7650</v>
      </c>
      <c r="P12647">
        <v>2685250</v>
      </c>
      <c r="Q12647" t="s">
        <v>6636</v>
      </c>
      <c r="R12647" t="s">
        <v>6636</v>
      </c>
      <c r="S12647" s="12"/>
      <c r="T12647" s="13"/>
      <c r="U12647" t="s">
        <v>6636</v>
      </c>
    </row>
    <row r="12648" spans="1:21" x14ac:dyDescent="0.25">
      <c r="A12648" t="s">
        <v>6983</v>
      </c>
      <c r="B12648" s="12"/>
      <c r="C12648" t="s">
        <v>8893</v>
      </c>
      <c r="D12648" s="11">
        <v>46198</v>
      </c>
      <c r="E12648" t="s">
        <v>8894</v>
      </c>
      <c r="F12648" t="s">
        <v>6617</v>
      </c>
      <c r="G12648" t="s">
        <v>8863</v>
      </c>
      <c r="H12648" t="s">
        <v>4589</v>
      </c>
      <c r="I12648" t="s">
        <v>65</v>
      </c>
      <c r="J12648" t="s">
        <v>2226</v>
      </c>
      <c r="K12648" t="s">
        <v>6636</v>
      </c>
      <c r="L12648" t="s">
        <v>6636</v>
      </c>
      <c r="M12648" t="s">
        <v>16297</v>
      </c>
      <c r="N12648" t="s">
        <v>7366</v>
      </c>
      <c r="O12648" t="s">
        <v>7650</v>
      </c>
      <c r="P12648">
        <v>2685250</v>
      </c>
      <c r="Q12648" t="s">
        <v>6636</v>
      </c>
      <c r="R12648" t="s">
        <v>6636</v>
      </c>
      <c r="S12648" s="12"/>
      <c r="T12648" s="13"/>
      <c r="U12648" t="s">
        <v>6636</v>
      </c>
    </row>
    <row r="12649" spans="1:21" x14ac:dyDescent="0.25">
      <c r="A12649" t="s">
        <v>6983</v>
      </c>
      <c r="B12649" s="12"/>
      <c r="C12649" t="s">
        <v>8893</v>
      </c>
      <c r="D12649" s="11">
        <v>46198</v>
      </c>
      <c r="E12649" t="s">
        <v>8894</v>
      </c>
      <c r="F12649" t="s">
        <v>6617</v>
      </c>
      <c r="G12649" t="s">
        <v>16051</v>
      </c>
      <c r="H12649" t="s">
        <v>4589</v>
      </c>
      <c r="I12649" t="s">
        <v>65</v>
      </c>
      <c r="J12649" t="s">
        <v>2226</v>
      </c>
      <c r="K12649" t="s">
        <v>6636</v>
      </c>
      <c r="L12649" t="s">
        <v>6636</v>
      </c>
      <c r="M12649" t="s">
        <v>16297</v>
      </c>
      <c r="N12649" t="s">
        <v>7366</v>
      </c>
      <c r="O12649" t="s">
        <v>7650</v>
      </c>
      <c r="P12649">
        <v>5370500</v>
      </c>
      <c r="Q12649" t="s">
        <v>6636</v>
      </c>
      <c r="R12649" t="s">
        <v>6636</v>
      </c>
      <c r="S12649" s="12"/>
      <c r="T12649" s="13"/>
      <c r="U12649" t="s">
        <v>6636</v>
      </c>
    </row>
    <row r="12650" spans="1:21" x14ac:dyDescent="0.25">
      <c r="A12650" t="s">
        <v>6983</v>
      </c>
      <c r="B12650" s="12"/>
      <c r="C12650" t="s">
        <v>8893</v>
      </c>
      <c r="D12650" s="11">
        <v>46198</v>
      </c>
      <c r="E12650" t="s">
        <v>8894</v>
      </c>
      <c r="F12650" t="s">
        <v>6617</v>
      </c>
      <c r="G12650" t="s">
        <v>8864</v>
      </c>
      <c r="H12650" t="s">
        <v>4589</v>
      </c>
      <c r="I12650" t="s">
        <v>65</v>
      </c>
      <c r="J12650" t="s">
        <v>2226</v>
      </c>
      <c r="K12650" t="s">
        <v>6636</v>
      </c>
      <c r="L12650" t="s">
        <v>6636</v>
      </c>
      <c r="M12650" t="s">
        <v>16297</v>
      </c>
      <c r="N12650" t="s">
        <v>7366</v>
      </c>
      <c r="O12650" t="s">
        <v>7650</v>
      </c>
      <c r="P12650">
        <v>2685250</v>
      </c>
      <c r="Q12650" t="s">
        <v>6636</v>
      </c>
      <c r="R12650" t="s">
        <v>6636</v>
      </c>
      <c r="S12650" s="12"/>
      <c r="T12650" s="13"/>
      <c r="U12650" t="s">
        <v>6636</v>
      </c>
    </row>
    <row r="12651" spans="1:21" x14ac:dyDescent="0.25">
      <c r="A12651" t="s">
        <v>6983</v>
      </c>
      <c r="B12651" s="12"/>
      <c r="C12651" t="s">
        <v>8893</v>
      </c>
      <c r="D12651" s="11">
        <v>46198</v>
      </c>
      <c r="E12651" t="s">
        <v>8894</v>
      </c>
      <c r="F12651" t="s">
        <v>6617</v>
      </c>
      <c r="G12651" t="s">
        <v>8865</v>
      </c>
      <c r="H12651" t="s">
        <v>4589</v>
      </c>
      <c r="I12651" t="s">
        <v>65</v>
      </c>
      <c r="J12651" t="s">
        <v>2226</v>
      </c>
      <c r="K12651" t="s">
        <v>6636</v>
      </c>
      <c r="L12651" t="s">
        <v>6636</v>
      </c>
      <c r="M12651" t="s">
        <v>16297</v>
      </c>
      <c r="N12651" t="s">
        <v>7366</v>
      </c>
      <c r="O12651" t="s">
        <v>7650</v>
      </c>
      <c r="P12651">
        <v>2685250</v>
      </c>
      <c r="Q12651" t="s">
        <v>6636</v>
      </c>
      <c r="R12651" t="s">
        <v>6636</v>
      </c>
      <c r="S12651" s="12">
        <v>1</v>
      </c>
      <c r="T12651" s="13">
        <v>44754</v>
      </c>
      <c r="U12651" t="s">
        <v>6636</v>
      </c>
    </row>
    <row r="12652" spans="1:21" x14ac:dyDescent="0.25">
      <c r="A12652" t="s">
        <v>6983</v>
      </c>
      <c r="B12652" s="12"/>
      <c r="C12652" t="s">
        <v>9781</v>
      </c>
      <c r="D12652" s="11">
        <v>46191</v>
      </c>
      <c r="E12652" t="s">
        <v>9782</v>
      </c>
      <c r="F12652" t="s">
        <v>6617</v>
      </c>
      <c r="G12652" t="s">
        <v>6968</v>
      </c>
      <c r="H12652" t="s">
        <v>1104</v>
      </c>
      <c r="I12652" t="s">
        <v>65</v>
      </c>
      <c r="J12652" t="s">
        <v>2226</v>
      </c>
      <c r="K12652" t="s">
        <v>6636</v>
      </c>
      <c r="L12652" t="s">
        <v>6636</v>
      </c>
      <c r="M12652" t="s">
        <v>16298</v>
      </c>
      <c r="N12652" t="s">
        <v>7202</v>
      </c>
      <c r="O12652" t="s">
        <v>7255</v>
      </c>
      <c r="P12652">
        <v>2550000</v>
      </c>
      <c r="Q12652" t="s">
        <v>6636</v>
      </c>
      <c r="R12652" t="s">
        <v>6636</v>
      </c>
      <c r="S12652" s="12"/>
      <c r="T12652" s="13"/>
      <c r="U12652" t="s">
        <v>7486</v>
      </c>
    </row>
    <row r="12653" spans="1:21" x14ac:dyDescent="0.25">
      <c r="A12653" t="s">
        <v>6983</v>
      </c>
      <c r="B12653" s="12"/>
      <c r="C12653" t="s">
        <v>9781</v>
      </c>
      <c r="D12653" s="11">
        <v>46191</v>
      </c>
      <c r="E12653" t="s">
        <v>9782</v>
      </c>
      <c r="F12653" t="s">
        <v>6617</v>
      </c>
      <c r="G12653" t="s">
        <v>8520</v>
      </c>
      <c r="H12653" t="s">
        <v>1104</v>
      </c>
      <c r="I12653" t="s">
        <v>65</v>
      </c>
      <c r="J12653" t="s">
        <v>2226</v>
      </c>
      <c r="K12653" t="s">
        <v>6636</v>
      </c>
      <c r="L12653" t="s">
        <v>6636</v>
      </c>
      <c r="M12653" t="s">
        <v>16298</v>
      </c>
      <c r="N12653" t="s">
        <v>7202</v>
      </c>
      <c r="O12653" t="s">
        <v>7255</v>
      </c>
      <c r="P12653">
        <v>2550000</v>
      </c>
      <c r="Q12653" t="s">
        <v>6636</v>
      </c>
      <c r="R12653" t="s">
        <v>6636</v>
      </c>
      <c r="S12653" s="12"/>
      <c r="T12653" s="13"/>
      <c r="U12653" t="s">
        <v>7486</v>
      </c>
    </row>
    <row r="12654" spans="1:21" x14ac:dyDescent="0.25">
      <c r="A12654" t="s">
        <v>6983</v>
      </c>
      <c r="B12654" s="12"/>
      <c r="C12654" t="s">
        <v>9781</v>
      </c>
      <c r="D12654" s="11">
        <v>46191</v>
      </c>
      <c r="E12654" t="s">
        <v>9782</v>
      </c>
      <c r="F12654" t="s">
        <v>6617</v>
      </c>
      <c r="G12654" t="s">
        <v>12030</v>
      </c>
      <c r="H12654" t="s">
        <v>1104</v>
      </c>
      <c r="I12654" t="s">
        <v>65</v>
      </c>
      <c r="J12654" t="s">
        <v>2226</v>
      </c>
      <c r="K12654" t="s">
        <v>6636</v>
      </c>
      <c r="L12654" t="s">
        <v>6636</v>
      </c>
      <c r="M12654" t="s">
        <v>16298</v>
      </c>
      <c r="N12654" t="s">
        <v>7202</v>
      </c>
      <c r="O12654" t="s">
        <v>7255</v>
      </c>
      <c r="P12654">
        <v>2550000</v>
      </c>
      <c r="Q12654" t="s">
        <v>6636</v>
      </c>
      <c r="R12654" t="s">
        <v>6636</v>
      </c>
      <c r="S12654" s="12"/>
      <c r="T12654" s="13"/>
      <c r="U12654" t="s">
        <v>7486</v>
      </c>
    </row>
    <row r="12655" spans="1:21" x14ac:dyDescent="0.25">
      <c r="A12655" t="s">
        <v>6983</v>
      </c>
      <c r="B12655" s="12"/>
      <c r="C12655" t="s">
        <v>9781</v>
      </c>
      <c r="D12655" s="11">
        <v>46191</v>
      </c>
      <c r="E12655" t="s">
        <v>9782</v>
      </c>
      <c r="F12655" t="s">
        <v>6617</v>
      </c>
      <c r="G12655" t="s">
        <v>8521</v>
      </c>
      <c r="H12655" t="s">
        <v>1104</v>
      </c>
      <c r="I12655" t="s">
        <v>65</v>
      </c>
      <c r="J12655" t="s">
        <v>2226</v>
      </c>
      <c r="K12655" t="s">
        <v>6636</v>
      </c>
      <c r="L12655" t="s">
        <v>6636</v>
      </c>
      <c r="M12655" t="s">
        <v>16298</v>
      </c>
      <c r="N12655" t="s">
        <v>7202</v>
      </c>
      <c r="O12655" t="s">
        <v>7255</v>
      </c>
      <c r="P12655">
        <v>2550000</v>
      </c>
      <c r="Q12655" t="s">
        <v>6636</v>
      </c>
      <c r="R12655" t="s">
        <v>6636</v>
      </c>
      <c r="S12655" s="12"/>
      <c r="T12655" s="13"/>
      <c r="U12655" t="s">
        <v>7486</v>
      </c>
    </row>
    <row r="12656" spans="1:21" x14ac:dyDescent="0.25">
      <c r="A12656" t="s">
        <v>6983</v>
      </c>
      <c r="B12656" s="12"/>
      <c r="C12656" t="s">
        <v>9781</v>
      </c>
      <c r="D12656" s="11">
        <v>46191</v>
      </c>
      <c r="E12656" t="s">
        <v>9782</v>
      </c>
      <c r="F12656" t="s">
        <v>6617</v>
      </c>
      <c r="G12656" t="s">
        <v>9783</v>
      </c>
      <c r="H12656" t="s">
        <v>1104</v>
      </c>
      <c r="I12656" t="s">
        <v>65</v>
      </c>
      <c r="J12656" t="s">
        <v>2226</v>
      </c>
      <c r="K12656" t="s">
        <v>6636</v>
      </c>
      <c r="L12656" t="s">
        <v>6636</v>
      </c>
      <c r="M12656" t="s">
        <v>16298</v>
      </c>
      <c r="N12656" t="s">
        <v>7202</v>
      </c>
      <c r="O12656" t="s">
        <v>7255</v>
      </c>
      <c r="P12656">
        <v>2550000</v>
      </c>
      <c r="Q12656" t="s">
        <v>6636</v>
      </c>
      <c r="R12656" t="s">
        <v>6636</v>
      </c>
      <c r="S12656" s="12"/>
      <c r="T12656" s="13"/>
      <c r="U12656" t="s">
        <v>7486</v>
      </c>
    </row>
    <row r="12657" spans="1:21" x14ac:dyDescent="0.25">
      <c r="A12657" t="s">
        <v>6983</v>
      </c>
      <c r="B12657" s="12"/>
      <c r="C12657" t="s">
        <v>9781</v>
      </c>
      <c r="D12657" s="11">
        <v>46191</v>
      </c>
      <c r="E12657" t="s">
        <v>9782</v>
      </c>
      <c r="F12657" t="s">
        <v>6617</v>
      </c>
      <c r="G12657" t="s">
        <v>12142</v>
      </c>
      <c r="H12657" t="s">
        <v>1104</v>
      </c>
      <c r="I12657" t="s">
        <v>65</v>
      </c>
      <c r="J12657" t="s">
        <v>2226</v>
      </c>
      <c r="K12657" t="s">
        <v>6636</v>
      </c>
      <c r="L12657" t="s">
        <v>6636</v>
      </c>
      <c r="M12657" t="s">
        <v>16298</v>
      </c>
      <c r="N12657" t="s">
        <v>7202</v>
      </c>
      <c r="O12657" t="s">
        <v>7255</v>
      </c>
      <c r="P12657">
        <v>2550000</v>
      </c>
      <c r="Q12657" t="s">
        <v>6636</v>
      </c>
      <c r="R12657" t="s">
        <v>6636</v>
      </c>
      <c r="S12657" s="12">
        <v>1</v>
      </c>
      <c r="T12657" s="13">
        <v>42500</v>
      </c>
      <c r="U12657" t="s">
        <v>7486</v>
      </c>
    </row>
    <row r="12658" spans="1:21" x14ac:dyDescent="0.25">
      <c r="A12658" t="s">
        <v>6983</v>
      </c>
      <c r="B12658" s="12"/>
      <c r="C12658" t="s">
        <v>9781</v>
      </c>
      <c r="D12658" s="11">
        <v>46191</v>
      </c>
      <c r="E12658" t="s">
        <v>9782</v>
      </c>
      <c r="F12658" t="s">
        <v>6617</v>
      </c>
      <c r="G12658" t="s">
        <v>12143</v>
      </c>
      <c r="H12658" t="s">
        <v>1104</v>
      </c>
      <c r="I12658" t="s">
        <v>65</v>
      </c>
      <c r="J12658" t="s">
        <v>2226</v>
      </c>
      <c r="K12658" t="s">
        <v>6636</v>
      </c>
      <c r="L12658" t="s">
        <v>6636</v>
      </c>
      <c r="M12658" t="s">
        <v>16298</v>
      </c>
      <c r="N12658" t="s">
        <v>7202</v>
      </c>
      <c r="O12658" t="s">
        <v>7255</v>
      </c>
      <c r="P12658">
        <v>2550000</v>
      </c>
      <c r="Q12658" t="s">
        <v>6636</v>
      </c>
      <c r="R12658" t="s">
        <v>6636</v>
      </c>
      <c r="S12658" s="12"/>
      <c r="T12658" s="13"/>
      <c r="U12658" t="s">
        <v>7486</v>
      </c>
    </row>
    <row r="12659" spans="1:21" x14ac:dyDescent="0.25">
      <c r="A12659" t="s">
        <v>6983</v>
      </c>
      <c r="B12659" s="12"/>
      <c r="C12659" t="s">
        <v>9781</v>
      </c>
      <c r="D12659" s="11">
        <v>46191</v>
      </c>
      <c r="E12659" t="s">
        <v>9782</v>
      </c>
      <c r="F12659" t="s">
        <v>6617</v>
      </c>
      <c r="G12659" t="s">
        <v>12144</v>
      </c>
      <c r="H12659" t="s">
        <v>1104</v>
      </c>
      <c r="I12659" t="s">
        <v>65</v>
      </c>
      <c r="J12659" t="s">
        <v>2226</v>
      </c>
      <c r="K12659" t="s">
        <v>6636</v>
      </c>
      <c r="L12659" t="s">
        <v>6636</v>
      </c>
      <c r="M12659" t="s">
        <v>16298</v>
      </c>
      <c r="N12659" t="s">
        <v>7202</v>
      </c>
      <c r="O12659" t="s">
        <v>7255</v>
      </c>
      <c r="P12659">
        <v>2550000</v>
      </c>
      <c r="Q12659" t="s">
        <v>6636</v>
      </c>
      <c r="R12659" t="s">
        <v>6636</v>
      </c>
      <c r="S12659" s="12"/>
      <c r="T12659" s="13"/>
      <c r="U12659" t="s">
        <v>7486</v>
      </c>
    </row>
    <row r="12660" spans="1:21" x14ac:dyDescent="0.25">
      <c r="A12660" t="s">
        <v>6983</v>
      </c>
      <c r="B12660" s="12"/>
      <c r="C12660" t="s">
        <v>9781</v>
      </c>
      <c r="D12660" s="11">
        <v>46191</v>
      </c>
      <c r="E12660" t="s">
        <v>9782</v>
      </c>
      <c r="F12660" t="s">
        <v>6617</v>
      </c>
      <c r="G12660" t="s">
        <v>12145</v>
      </c>
      <c r="H12660" t="s">
        <v>1104</v>
      </c>
      <c r="I12660" t="s">
        <v>65</v>
      </c>
      <c r="J12660" t="s">
        <v>2226</v>
      </c>
      <c r="K12660" t="s">
        <v>6636</v>
      </c>
      <c r="L12660" t="s">
        <v>6636</v>
      </c>
      <c r="M12660" t="s">
        <v>16298</v>
      </c>
      <c r="N12660" t="s">
        <v>7202</v>
      </c>
      <c r="O12660" t="s">
        <v>7255</v>
      </c>
      <c r="P12660">
        <v>2550000</v>
      </c>
      <c r="Q12660" t="s">
        <v>6636</v>
      </c>
      <c r="R12660" t="s">
        <v>6636</v>
      </c>
      <c r="S12660" s="12"/>
      <c r="T12660" s="13"/>
      <c r="U12660" t="s">
        <v>7486</v>
      </c>
    </row>
    <row r="12661" spans="1:21" x14ac:dyDescent="0.25">
      <c r="A12661" t="s">
        <v>6983</v>
      </c>
      <c r="B12661" s="12"/>
      <c r="C12661" t="s">
        <v>9781</v>
      </c>
      <c r="D12661" s="11">
        <v>46191</v>
      </c>
      <c r="E12661" t="s">
        <v>9782</v>
      </c>
      <c r="F12661" t="s">
        <v>6617</v>
      </c>
      <c r="G12661" t="s">
        <v>12146</v>
      </c>
      <c r="H12661" t="s">
        <v>1104</v>
      </c>
      <c r="I12661" t="s">
        <v>65</v>
      </c>
      <c r="J12661" t="s">
        <v>2226</v>
      </c>
      <c r="K12661" t="s">
        <v>6636</v>
      </c>
      <c r="L12661" t="s">
        <v>6636</v>
      </c>
      <c r="M12661" t="s">
        <v>16298</v>
      </c>
      <c r="N12661" t="s">
        <v>7202</v>
      </c>
      <c r="O12661" t="s">
        <v>7255</v>
      </c>
      <c r="P12661">
        <v>2550000</v>
      </c>
      <c r="Q12661" t="s">
        <v>6636</v>
      </c>
      <c r="R12661" t="s">
        <v>6636</v>
      </c>
      <c r="S12661" s="12"/>
      <c r="T12661" s="13"/>
      <c r="U12661" t="s">
        <v>7486</v>
      </c>
    </row>
    <row r="12662" spans="1:21" x14ac:dyDescent="0.25">
      <c r="A12662" t="s">
        <v>6614</v>
      </c>
      <c r="B12662" s="12"/>
      <c r="C12662" t="s">
        <v>16299</v>
      </c>
      <c r="D12662" s="11">
        <v>46218</v>
      </c>
      <c r="E12662" t="s">
        <v>16300</v>
      </c>
      <c r="F12662" t="s">
        <v>6617</v>
      </c>
      <c r="G12662" t="s">
        <v>6636</v>
      </c>
      <c r="H12662" t="s">
        <v>1104</v>
      </c>
      <c r="I12662" t="s">
        <v>6636</v>
      </c>
      <c r="J12662" t="s">
        <v>6636</v>
      </c>
      <c r="K12662" t="s">
        <v>6636</v>
      </c>
      <c r="L12662" t="s">
        <v>6636</v>
      </c>
      <c r="M12662" t="s">
        <v>16301</v>
      </c>
      <c r="N12662" t="s">
        <v>7506</v>
      </c>
      <c r="O12662" t="s">
        <v>8352</v>
      </c>
      <c r="P12662">
        <v>4036490</v>
      </c>
      <c r="Q12662" t="s">
        <v>6636</v>
      </c>
      <c r="R12662" t="s">
        <v>6636</v>
      </c>
      <c r="S12662" s="12">
        <v>1</v>
      </c>
      <c r="T12662" s="13"/>
      <c r="U12662" t="s">
        <v>6636</v>
      </c>
    </row>
    <row r="12663" spans="1:21" x14ac:dyDescent="0.25">
      <c r="A12663" t="s">
        <v>6614</v>
      </c>
      <c r="B12663" s="12"/>
      <c r="C12663" t="s">
        <v>16302</v>
      </c>
      <c r="D12663" s="11">
        <v>46187</v>
      </c>
      <c r="E12663" t="s">
        <v>16303</v>
      </c>
      <c r="F12663" t="s">
        <v>6617</v>
      </c>
      <c r="G12663" t="s">
        <v>6636</v>
      </c>
      <c r="H12663" t="s">
        <v>249</v>
      </c>
      <c r="I12663" t="s">
        <v>6636</v>
      </c>
      <c r="J12663" t="s">
        <v>6636</v>
      </c>
      <c r="K12663" t="s">
        <v>6636</v>
      </c>
      <c r="L12663" t="s">
        <v>6636</v>
      </c>
      <c r="M12663" t="s">
        <v>6636</v>
      </c>
      <c r="N12663" t="s">
        <v>6636</v>
      </c>
      <c r="O12663" t="s">
        <v>6636</v>
      </c>
      <c r="P12663">
        <v>2510000</v>
      </c>
      <c r="Q12663" t="s">
        <v>6636</v>
      </c>
      <c r="R12663" t="s">
        <v>6636</v>
      </c>
      <c r="S12663" s="12">
        <v>1</v>
      </c>
      <c r="T12663" s="13"/>
      <c r="U12663" t="s">
        <v>6636</v>
      </c>
    </row>
    <row r="12664" spans="1:21" x14ac:dyDescent="0.25">
      <c r="A12664" t="s">
        <v>6614</v>
      </c>
      <c r="B12664" s="12"/>
      <c r="C12664" t="s">
        <v>16304</v>
      </c>
      <c r="D12664" s="11">
        <v>46187</v>
      </c>
      <c r="E12664" t="s">
        <v>16305</v>
      </c>
      <c r="F12664" t="s">
        <v>6617</v>
      </c>
      <c r="G12664" t="s">
        <v>6636</v>
      </c>
      <c r="H12664" t="s">
        <v>249</v>
      </c>
      <c r="I12664" t="s">
        <v>6636</v>
      </c>
      <c r="J12664" t="s">
        <v>6636</v>
      </c>
      <c r="K12664" t="s">
        <v>6636</v>
      </c>
      <c r="L12664" t="s">
        <v>6636</v>
      </c>
      <c r="M12664" t="s">
        <v>16306</v>
      </c>
      <c r="N12664" t="s">
        <v>6761</v>
      </c>
      <c r="O12664" t="s">
        <v>6862</v>
      </c>
      <c r="P12664">
        <v>4000000</v>
      </c>
      <c r="Q12664" t="s">
        <v>6636</v>
      </c>
      <c r="R12664" t="s">
        <v>6636</v>
      </c>
      <c r="S12664" s="12">
        <v>1</v>
      </c>
      <c r="T12664" s="13"/>
      <c r="U12664" t="s">
        <v>6636</v>
      </c>
    </row>
    <row r="12665" spans="1:21" x14ac:dyDescent="0.25">
      <c r="A12665" t="s">
        <v>6614</v>
      </c>
      <c r="B12665" s="12"/>
      <c r="C12665" t="s">
        <v>16307</v>
      </c>
      <c r="D12665" s="11">
        <v>46188</v>
      </c>
      <c r="E12665" t="s">
        <v>16308</v>
      </c>
      <c r="F12665" t="s">
        <v>6617</v>
      </c>
      <c r="G12665" t="s">
        <v>6636</v>
      </c>
      <c r="H12665" t="s">
        <v>249</v>
      </c>
      <c r="I12665" t="s">
        <v>6636</v>
      </c>
      <c r="J12665" t="s">
        <v>6636</v>
      </c>
      <c r="K12665" t="s">
        <v>6636</v>
      </c>
      <c r="L12665" t="s">
        <v>6636</v>
      </c>
      <c r="M12665" t="s">
        <v>6636</v>
      </c>
      <c r="N12665" t="s">
        <v>6636</v>
      </c>
      <c r="O12665" t="s">
        <v>6636</v>
      </c>
      <c r="P12665">
        <v>2180000</v>
      </c>
      <c r="Q12665" t="s">
        <v>6636</v>
      </c>
      <c r="R12665" t="s">
        <v>6636</v>
      </c>
      <c r="S12665" s="12">
        <v>1</v>
      </c>
      <c r="T12665" s="13"/>
      <c r="U12665" t="s">
        <v>6636</v>
      </c>
    </row>
    <row r="12666" spans="1:21" x14ac:dyDescent="0.25">
      <c r="A12666" t="s">
        <v>6614</v>
      </c>
      <c r="B12666" s="12"/>
      <c r="C12666" t="s">
        <v>16309</v>
      </c>
      <c r="D12666" s="11">
        <v>46190</v>
      </c>
      <c r="E12666" t="s">
        <v>16310</v>
      </c>
      <c r="F12666" t="s">
        <v>6617</v>
      </c>
      <c r="G12666" t="s">
        <v>6636</v>
      </c>
      <c r="H12666" t="s">
        <v>249</v>
      </c>
      <c r="I12666" t="s">
        <v>6636</v>
      </c>
      <c r="J12666" t="s">
        <v>6636</v>
      </c>
      <c r="K12666" t="s">
        <v>6636</v>
      </c>
      <c r="L12666" t="s">
        <v>6636</v>
      </c>
      <c r="M12666" t="s">
        <v>6636</v>
      </c>
      <c r="N12666" t="s">
        <v>6636</v>
      </c>
      <c r="O12666" t="s">
        <v>6636</v>
      </c>
      <c r="P12666">
        <v>2090000</v>
      </c>
      <c r="Q12666" t="s">
        <v>6636</v>
      </c>
      <c r="R12666" t="s">
        <v>6636</v>
      </c>
      <c r="S12666" s="12">
        <v>1</v>
      </c>
      <c r="T12666" s="13"/>
      <c r="U12666" t="s">
        <v>6636</v>
      </c>
    </row>
    <row r="12667" spans="1:21" x14ac:dyDescent="0.25">
      <c r="A12667" t="s">
        <v>6614</v>
      </c>
      <c r="B12667" s="12"/>
      <c r="C12667" t="s">
        <v>16311</v>
      </c>
      <c r="D12667" s="11">
        <v>46191</v>
      </c>
      <c r="E12667" t="s">
        <v>16312</v>
      </c>
      <c r="F12667" t="s">
        <v>6617</v>
      </c>
      <c r="G12667" t="s">
        <v>6636</v>
      </c>
      <c r="H12667" t="s">
        <v>249</v>
      </c>
      <c r="I12667" t="s">
        <v>6636</v>
      </c>
      <c r="J12667" t="s">
        <v>6636</v>
      </c>
      <c r="K12667" t="s">
        <v>6636</v>
      </c>
      <c r="L12667" t="s">
        <v>6636</v>
      </c>
      <c r="M12667" t="s">
        <v>6636</v>
      </c>
      <c r="N12667" t="s">
        <v>6636</v>
      </c>
      <c r="O12667" t="s">
        <v>6636</v>
      </c>
      <c r="P12667">
        <v>2200000</v>
      </c>
      <c r="Q12667" t="s">
        <v>6636</v>
      </c>
      <c r="R12667" t="s">
        <v>6636</v>
      </c>
      <c r="S12667" s="12">
        <v>1</v>
      </c>
      <c r="T12667" s="13"/>
      <c r="U12667" t="s">
        <v>6689</v>
      </c>
    </row>
    <row r="12668" spans="1:21" x14ac:dyDescent="0.25">
      <c r="A12668" t="s">
        <v>6614</v>
      </c>
      <c r="B12668" s="12"/>
      <c r="C12668" t="s">
        <v>16313</v>
      </c>
      <c r="D12668" s="11">
        <v>46191</v>
      </c>
      <c r="E12668" t="s">
        <v>16314</v>
      </c>
      <c r="F12668" t="s">
        <v>6617</v>
      </c>
      <c r="G12668" t="s">
        <v>6636</v>
      </c>
      <c r="H12668" t="s">
        <v>249</v>
      </c>
      <c r="I12668" t="s">
        <v>6636</v>
      </c>
      <c r="J12668" t="s">
        <v>6636</v>
      </c>
      <c r="K12668" t="s">
        <v>6636</v>
      </c>
      <c r="L12668" t="s">
        <v>6636</v>
      </c>
      <c r="M12668" t="s">
        <v>6636</v>
      </c>
      <c r="N12668" t="s">
        <v>6636</v>
      </c>
      <c r="O12668" t="s">
        <v>6636</v>
      </c>
      <c r="P12668">
        <v>2025000</v>
      </c>
      <c r="Q12668" t="s">
        <v>6636</v>
      </c>
      <c r="R12668" t="s">
        <v>6636</v>
      </c>
      <c r="S12668" s="12">
        <v>1</v>
      </c>
      <c r="T12668" s="13"/>
      <c r="U12668" t="s">
        <v>6636</v>
      </c>
    </row>
    <row r="12669" spans="1:21" x14ac:dyDescent="0.25">
      <c r="A12669" t="s">
        <v>6614</v>
      </c>
      <c r="B12669" s="12"/>
      <c r="C12669" t="s">
        <v>16315</v>
      </c>
      <c r="D12669" s="11">
        <v>46191</v>
      </c>
      <c r="E12669" t="s">
        <v>16316</v>
      </c>
      <c r="F12669" t="s">
        <v>6617</v>
      </c>
      <c r="G12669" t="s">
        <v>6636</v>
      </c>
      <c r="H12669" t="s">
        <v>249</v>
      </c>
      <c r="I12669" t="s">
        <v>6636</v>
      </c>
      <c r="J12669" t="s">
        <v>6636</v>
      </c>
      <c r="K12669" t="s">
        <v>6636</v>
      </c>
      <c r="L12669" t="s">
        <v>6636</v>
      </c>
      <c r="M12669" t="s">
        <v>16317</v>
      </c>
      <c r="N12669" t="s">
        <v>7001</v>
      </c>
      <c r="O12669" t="s">
        <v>7176</v>
      </c>
      <c r="P12669">
        <v>1615000</v>
      </c>
      <c r="Q12669" t="s">
        <v>6636</v>
      </c>
      <c r="R12669" t="s">
        <v>6636</v>
      </c>
      <c r="S12669" s="12">
        <v>1</v>
      </c>
      <c r="T12669" s="13"/>
      <c r="U12669" t="s">
        <v>6636</v>
      </c>
    </row>
    <row r="12670" spans="1:21" x14ac:dyDescent="0.25">
      <c r="A12670" t="s">
        <v>6614</v>
      </c>
      <c r="B12670" s="12"/>
      <c r="C12670" t="s">
        <v>16318</v>
      </c>
      <c r="D12670" s="11">
        <v>46191</v>
      </c>
      <c r="E12670" t="s">
        <v>16319</v>
      </c>
      <c r="F12670" t="s">
        <v>6617</v>
      </c>
      <c r="G12670" t="s">
        <v>6636</v>
      </c>
      <c r="H12670" t="s">
        <v>249</v>
      </c>
      <c r="I12670" t="s">
        <v>6636</v>
      </c>
      <c r="J12670" t="s">
        <v>6636</v>
      </c>
      <c r="K12670" t="s">
        <v>6636</v>
      </c>
      <c r="L12670" t="s">
        <v>6636</v>
      </c>
      <c r="M12670" t="s">
        <v>6636</v>
      </c>
      <c r="N12670" t="s">
        <v>6636</v>
      </c>
      <c r="O12670" t="s">
        <v>6636</v>
      </c>
      <c r="P12670">
        <v>2400000</v>
      </c>
      <c r="Q12670" t="s">
        <v>6636</v>
      </c>
      <c r="R12670" t="s">
        <v>6636</v>
      </c>
      <c r="S12670" s="12">
        <v>1</v>
      </c>
      <c r="T12670" s="13"/>
      <c r="U12670" t="s">
        <v>6636</v>
      </c>
    </row>
    <row r="12671" spans="1:21" x14ac:dyDescent="0.25">
      <c r="A12671" t="s">
        <v>6614</v>
      </c>
      <c r="B12671" s="12"/>
      <c r="C12671" t="s">
        <v>16320</v>
      </c>
      <c r="D12671" s="11">
        <v>46193</v>
      </c>
      <c r="E12671" t="s">
        <v>16321</v>
      </c>
      <c r="F12671" t="s">
        <v>6617</v>
      </c>
      <c r="G12671" t="s">
        <v>6636</v>
      </c>
      <c r="H12671" t="s">
        <v>249</v>
      </c>
      <c r="I12671" t="s">
        <v>6636</v>
      </c>
      <c r="J12671" t="s">
        <v>6636</v>
      </c>
      <c r="K12671" t="s">
        <v>6636</v>
      </c>
      <c r="L12671" t="s">
        <v>6636</v>
      </c>
      <c r="M12671" t="s">
        <v>6636</v>
      </c>
      <c r="N12671" t="s">
        <v>6636</v>
      </c>
      <c r="O12671" t="s">
        <v>6636</v>
      </c>
      <c r="P12671">
        <v>2380000</v>
      </c>
      <c r="Q12671" t="s">
        <v>6636</v>
      </c>
      <c r="R12671" t="s">
        <v>6636</v>
      </c>
      <c r="S12671" s="12">
        <v>1</v>
      </c>
      <c r="T12671" s="13"/>
      <c r="U12671" t="s">
        <v>6636</v>
      </c>
    </row>
    <row r="12672" spans="1:21" x14ac:dyDescent="0.25">
      <c r="A12672" t="s">
        <v>6614</v>
      </c>
      <c r="B12672" s="12"/>
      <c r="C12672" t="s">
        <v>16322</v>
      </c>
      <c r="D12672" s="11">
        <v>46199</v>
      </c>
      <c r="E12672" t="s">
        <v>16323</v>
      </c>
      <c r="F12672" t="s">
        <v>6617</v>
      </c>
      <c r="G12672" t="s">
        <v>6636</v>
      </c>
      <c r="H12672" t="s">
        <v>249</v>
      </c>
      <c r="I12672" t="s">
        <v>6636</v>
      </c>
      <c r="J12672" t="s">
        <v>6636</v>
      </c>
      <c r="K12672" t="s">
        <v>6636</v>
      </c>
      <c r="L12672" t="s">
        <v>6636</v>
      </c>
      <c r="M12672" t="s">
        <v>6636</v>
      </c>
      <c r="N12672" t="s">
        <v>6636</v>
      </c>
      <c r="O12672" t="s">
        <v>6636</v>
      </c>
      <c r="P12672">
        <v>2300000</v>
      </c>
      <c r="Q12672" t="s">
        <v>6778</v>
      </c>
      <c r="R12672" t="s">
        <v>6779</v>
      </c>
      <c r="S12672" s="12">
        <v>1</v>
      </c>
      <c r="T12672" s="13"/>
      <c r="U12672" t="s">
        <v>6636</v>
      </c>
    </row>
    <row r="12673" spans="1:21" x14ac:dyDescent="0.25">
      <c r="A12673" t="s">
        <v>6614</v>
      </c>
      <c r="B12673" s="12"/>
      <c r="C12673" t="s">
        <v>16324</v>
      </c>
      <c r="D12673" s="11">
        <v>46200</v>
      </c>
      <c r="E12673" t="s">
        <v>16325</v>
      </c>
      <c r="F12673" t="s">
        <v>6617</v>
      </c>
      <c r="G12673" t="s">
        <v>6636</v>
      </c>
      <c r="H12673" t="s">
        <v>249</v>
      </c>
      <c r="I12673" t="s">
        <v>6636</v>
      </c>
      <c r="J12673" t="s">
        <v>6636</v>
      </c>
      <c r="K12673" t="s">
        <v>6636</v>
      </c>
      <c r="L12673" t="s">
        <v>6636</v>
      </c>
      <c r="M12673" t="s">
        <v>6636</v>
      </c>
      <c r="N12673" t="s">
        <v>6636</v>
      </c>
      <c r="O12673" t="s">
        <v>6636</v>
      </c>
      <c r="P12673">
        <v>2050000</v>
      </c>
      <c r="Q12673" t="s">
        <v>6636</v>
      </c>
      <c r="R12673" t="s">
        <v>6636</v>
      </c>
      <c r="S12673" s="12">
        <v>1</v>
      </c>
      <c r="T12673" s="13"/>
      <c r="U12673" t="s">
        <v>6636</v>
      </c>
    </row>
    <row r="12674" spans="1:21" x14ac:dyDescent="0.25">
      <c r="A12674" t="s">
        <v>6614</v>
      </c>
      <c r="B12674" s="12"/>
      <c r="C12674" t="s">
        <v>16326</v>
      </c>
      <c r="D12674" s="11">
        <v>46200</v>
      </c>
      <c r="E12674" t="s">
        <v>16327</v>
      </c>
      <c r="F12674" t="s">
        <v>6617</v>
      </c>
      <c r="G12674" t="s">
        <v>6636</v>
      </c>
      <c r="H12674" t="s">
        <v>249</v>
      </c>
      <c r="I12674" t="s">
        <v>6636</v>
      </c>
      <c r="J12674" t="s">
        <v>6636</v>
      </c>
      <c r="K12674" t="s">
        <v>6636</v>
      </c>
      <c r="L12674" t="s">
        <v>6636</v>
      </c>
      <c r="M12674" t="s">
        <v>6636</v>
      </c>
      <c r="N12674" t="s">
        <v>6636</v>
      </c>
      <c r="O12674" t="s">
        <v>6636</v>
      </c>
      <c r="P12674">
        <v>2130000</v>
      </c>
      <c r="Q12674" t="s">
        <v>6636</v>
      </c>
      <c r="R12674" t="s">
        <v>6636</v>
      </c>
      <c r="S12674" s="12">
        <v>1</v>
      </c>
      <c r="T12674" s="13"/>
      <c r="U12674" t="s">
        <v>6636</v>
      </c>
    </row>
    <row r="12675" spans="1:21" x14ac:dyDescent="0.25">
      <c r="A12675" t="s">
        <v>6614</v>
      </c>
      <c r="B12675" s="12"/>
      <c r="C12675" t="s">
        <v>16328</v>
      </c>
      <c r="D12675" s="11">
        <v>46203</v>
      </c>
      <c r="E12675" t="s">
        <v>16329</v>
      </c>
      <c r="F12675" t="s">
        <v>6617</v>
      </c>
      <c r="G12675" t="s">
        <v>6636</v>
      </c>
      <c r="H12675" t="s">
        <v>249</v>
      </c>
      <c r="I12675" t="s">
        <v>6636</v>
      </c>
      <c r="J12675" t="s">
        <v>6636</v>
      </c>
      <c r="K12675" t="s">
        <v>6636</v>
      </c>
      <c r="L12675" t="s">
        <v>6636</v>
      </c>
      <c r="M12675" t="s">
        <v>16330</v>
      </c>
      <c r="N12675" t="s">
        <v>6761</v>
      </c>
      <c r="O12675" t="s">
        <v>6862</v>
      </c>
      <c r="P12675">
        <v>3600000</v>
      </c>
      <c r="Q12675" t="s">
        <v>6636</v>
      </c>
      <c r="R12675" t="s">
        <v>6636</v>
      </c>
      <c r="S12675" s="12">
        <v>1</v>
      </c>
      <c r="T12675" s="13"/>
      <c r="U12675" t="s">
        <v>6636</v>
      </c>
    </row>
    <row r="12676" spans="1:21" x14ac:dyDescent="0.25">
      <c r="A12676" t="s">
        <v>6614</v>
      </c>
      <c r="B12676" s="12"/>
      <c r="C12676" t="s">
        <v>16331</v>
      </c>
      <c r="D12676" s="11">
        <v>46203</v>
      </c>
      <c r="E12676" t="s">
        <v>16332</v>
      </c>
      <c r="F12676" t="s">
        <v>6617</v>
      </c>
      <c r="G12676" t="s">
        <v>6636</v>
      </c>
      <c r="H12676" t="s">
        <v>249</v>
      </c>
      <c r="I12676" t="s">
        <v>6636</v>
      </c>
      <c r="J12676" t="s">
        <v>6636</v>
      </c>
      <c r="K12676" t="s">
        <v>6636</v>
      </c>
      <c r="L12676" t="s">
        <v>6636</v>
      </c>
      <c r="M12676" t="s">
        <v>6636</v>
      </c>
      <c r="N12676" t="s">
        <v>6636</v>
      </c>
      <c r="O12676" t="s">
        <v>6636</v>
      </c>
      <c r="P12676">
        <v>3600000</v>
      </c>
      <c r="Q12676" t="s">
        <v>6636</v>
      </c>
      <c r="R12676" t="s">
        <v>6636</v>
      </c>
      <c r="S12676" s="12">
        <v>1</v>
      </c>
      <c r="T12676" s="13"/>
      <c r="U12676" t="s">
        <v>6636</v>
      </c>
    </row>
    <row r="12677" spans="1:21" x14ac:dyDescent="0.25">
      <c r="A12677" t="s">
        <v>6614</v>
      </c>
      <c r="B12677" s="12"/>
      <c r="C12677" t="s">
        <v>16333</v>
      </c>
      <c r="D12677" s="11">
        <v>46203</v>
      </c>
      <c r="E12677" t="s">
        <v>16334</v>
      </c>
      <c r="F12677" t="s">
        <v>6617</v>
      </c>
      <c r="G12677" t="s">
        <v>6636</v>
      </c>
      <c r="H12677" t="s">
        <v>249</v>
      </c>
      <c r="I12677" t="s">
        <v>6636</v>
      </c>
      <c r="J12677" t="s">
        <v>6636</v>
      </c>
      <c r="K12677" t="s">
        <v>6636</v>
      </c>
      <c r="L12677" t="s">
        <v>6636</v>
      </c>
      <c r="M12677" t="s">
        <v>6636</v>
      </c>
      <c r="N12677" t="s">
        <v>6636</v>
      </c>
      <c r="O12677" t="s">
        <v>6636</v>
      </c>
      <c r="P12677">
        <v>2520000</v>
      </c>
      <c r="Q12677" t="s">
        <v>6636</v>
      </c>
      <c r="R12677" t="s">
        <v>6636</v>
      </c>
      <c r="S12677" s="12">
        <v>1</v>
      </c>
      <c r="T12677" s="13"/>
      <c r="U12677" t="s">
        <v>6689</v>
      </c>
    </row>
    <row r="12678" spans="1:21" x14ac:dyDescent="0.25">
      <c r="A12678" t="s">
        <v>6614</v>
      </c>
      <c r="B12678" s="12"/>
      <c r="C12678" t="s">
        <v>16335</v>
      </c>
      <c r="D12678" s="11">
        <v>46207</v>
      </c>
      <c r="E12678" t="s">
        <v>16336</v>
      </c>
      <c r="F12678" t="s">
        <v>6617</v>
      </c>
      <c r="G12678" t="s">
        <v>6636</v>
      </c>
      <c r="H12678" t="s">
        <v>249</v>
      </c>
      <c r="I12678" t="s">
        <v>6636</v>
      </c>
      <c r="J12678" t="s">
        <v>6636</v>
      </c>
      <c r="K12678" t="s">
        <v>6636</v>
      </c>
      <c r="L12678" t="s">
        <v>6636</v>
      </c>
      <c r="M12678" t="s">
        <v>6636</v>
      </c>
      <c r="N12678" t="s">
        <v>6636</v>
      </c>
      <c r="O12678" t="s">
        <v>6636</v>
      </c>
      <c r="P12678">
        <v>1087000</v>
      </c>
      <c r="Q12678" t="s">
        <v>6636</v>
      </c>
      <c r="R12678" t="s">
        <v>6636</v>
      </c>
      <c r="S12678" s="12">
        <v>1</v>
      </c>
      <c r="T12678" s="13"/>
      <c r="U12678" t="s">
        <v>6636</v>
      </c>
    </row>
    <row r="12679" spans="1:21" x14ac:dyDescent="0.25">
      <c r="A12679" t="s">
        <v>6614</v>
      </c>
      <c r="B12679" s="12"/>
      <c r="C12679" t="s">
        <v>16337</v>
      </c>
      <c r="D12679" s="11">
        <v>46208</v>
      </c>
      <c r="E12679" t="s">
        <v>16338</v>
      </c>
      <c r="F12679" t="s">
        <v>6617</v>
      </c>
      <c r="G12679" t="s">
        <v>6636</v>
      </c>
      <c r="H12679" t="s">
        <v>249</v>
      </c>
      <c r="I12679" t="s">
        <v>6636</v>
      </c>
      <c r="J12679" t="s">
        <v>6636</v>
      </c>
      <c r="K12679" t="s">
        <v>6636</v>
      </c>
      <c r="L12679" t="s">
        <v>6636</v>
      </c>
      <c r="M12679" t="s">
        <v>6636</v>
      </c>
      <c r="N12679" t="s">
        <v>6636</v>
      </c>
      <c r="O12679" t="s">
        <v>6636</v>
      </c>
      <c r="P12679">
        <v>1967000</v>
      </c>
      <c r="Q12679" t="s">
        <v>6867</v>
      </c>
      <c r="R12679" t="s">
        <v>6779</v>
      </c>
      <c r="S12679" s="12">
        <v>1</v>
      </c>
      <c r="T12679" s="13"/>
      <c r="U12679" t="s">
        <v>6689</v>
      </c>
    </row>
    <row r="12680" spans="1:21" x14ac:dyDescent="0.25">
      <c r="A12680" t="s">
        <v>6614</v>
      </c>
      <c r="B12680" s="12"/>
      <c r="C12680" t="s">
        <v>16339</v>
      </c>
      <c r="D12680" s="11">
        <v>46208</v>
      </c>
      <c r="E12680" t="s">
        <v>16340</v>
      </c>
      <c r="F12680" t="s">
        <v>6617</v>
      </c>
      <c r="G12680" t="s">
        <v>6636</v>
      </c>
      <c r="H12680" t="s">
        <v>249</v>
      </c>
      <c r="I12680" t="s">
        <v>6636</v>
      </c>
      <c r="J12680" t="s">
        <v>6636</v>
      </c>
      <c r="K12680" t="s">
        <v>6636</v>
      </c>
      <c r="L12680" t="s">
        <v>6636</v>
      </c>
      <c r="M12680" t="s">
        <v>6636</v>
      </c>
      <c r="N12680" t="s">
        <v>6636</v>
      </c>
      <c r="O12680" t="s">
        <v>6636</v>
      </c>
      <c r="P12680">
        <v>2170000</v>
      </c>
      <c r="Q12680" t="s">
        <v>6867</v>
      </c>
      <c r="R12680" t="s">
        <v>6779</v>
      </c>
      <c r="S12680" s="12">
        <v>1</v>
      </c>
      <c r="T12680" s="13"/>
      <c r="U12680" t="s">
        <v>6636</v>
      </c>
    </row>
    <row r="12681" spans="1:21" x14ac:dyDescent="0.25">
      <c r="A12681" t="s">
        <v>6614</v>
      </c>
      <c r="B12681" s="12"/>
      <c r="C12681" t="s">
        <v>16341</v>
      </c>
      <c r="D12681" s="11">
        <v>46209</v>
      </c>
      <c r="E12681" t="s">
        <v>16342</v>
      </c>
      <c r="F12681" t="s">
        <v>6617</v>
      </c>
      <c r="G12681" t="s">
        <v>6636</v>
      </c>
      <c r="H12681" t="s">
        <v>249</v>
      </c>
      <c r="I12681" t="s">
        <v>6636</v>
      </c>
      <c r="J12681" t="s">
        <v>6636</v>
      </c>
      <c r="K12681" t="s">
        <v>6636</v>
      </c>
      <c r="L12681" t="s">
        <v>6636</v>
      </c>
      <c r="M12681" t="s">
        <v>6636</v>
      </c>
      <c r="N12681" t="s">
        <v>6636</v>
      </c>
      <c r="O12681" t="s">
        <v>6636</v>
      </c>
      <c r="P12681">
        <v>2120000</v>
      </c>
      <c r="Q12681" t="s">
        <v>6778</v>
      </c>
      <c r="R12681" t="s">
        <v>6779</v>
      </c>
      <c r="S12681" s="12">
        <v>1</v>
      </c>
      <c r="T12681" s="13"/>
      <c r="U12681" t="s">
        <v>6689</v>
      </c>
    </row>
    <row r="12682" spans="1:21" x14ac:dyDescent="0.25">
      <c r="A12682" t="s">
        <v>6614</v>
      </c>
      <c r="B12682" s="12"/>
      <c r="C12682" t="s">
        <v>16343</v>
      </c>
      <c r="D12682" s="11">
        <v>46209</v>
      </c>
      <c r="E12682" t="s">
        <v>16344</v>
      </c>
      <c r="F12682" t="s">
        <v>6617</v>
      </c>
      <c r="G12682" t="s">
        <v>6636</v>
      </c>
      <c r="H12682" t="s">
        <v>249</v>
      </c>
      <c r="I12682" t="s">
        <v>6636</v>
      </c>
      <c r="J12682" t="s">
        <v>6636</v>
      </c>
      <c r="K12682" t="s">
        <v>6636</v>
      </c>
      <c r="L12682" t="s">
        <v>6636</v>
      </c>
      <c r="M12682" t="s">
        <v>6636</v>
      </c>
      <c r="N12682" t="s">
        <v>6636</v>
      </c>
      <c r="O12682" t="s">
        <v>6636</v>
      </c>
      <c r="P12682">
        <v>1075000</v>
      </c>
      <c r="Q12682" t="s">
        <v>6636</v>
      </c>
      <c r="R12682" t="s">
        <v>6636</v>
      </c>
      <c r="S12682" s="12">
        <v>1</v>
      </c>
      <c r="T12682" s="13"/>
      <c r="U12682" t="s">
        <v>6636</v>
      </c>
    </row>
    <row r="12683" spans="1:21" x14ac:dyDescent="0.25">
      <c r="A12683" t="s">
        <v>6614</v>
      </c>
      <c r="B12683" s="12"/>
      <c r="C12683" t="s">
        <v>16345</v>
      </c>
      <c r="D12683" s="11">
        <v>46209</v>
      </c>
      <c r="E12683" t="s">
        <v>16346</v>
      </c>
      <c r="F12683" t="s">
        <v>6617</v>
      </c>
      <c r="G12683" t="s">
        <v>6636</v>
      </c>
      <c r="H12683" t="s">
        <v>249</v>
      </c>
      <c r="I12683" t="s">
        <v>6636</v>
      </c>
      <c r="J12683" t="s">
        <v>6636</v>
      </c>
      <c r="K12683" t="s">
        <v>6636</v>
      </c>
      <c r="L12683" t="s">
        <v>6636</v>
      </c>
      <c r="M12683" t="s">
        <v>6636</v>
      </c>
      <c r="N12683" t="s">
        <v>6636</v>
      </c>
      <c r="O12683" t="s">
        <v>6636</v>
      </c>
      <c r="P12683">
        <v>1960000</v>
      </c>
      <c r="Q12683" t="s">
        <v>6636</v>
      </c>
      <c r="R12683" t="s">
        <v>6636</v>
      </c>
      <c r="S12683" s="12">
        <v>1</v>
      </c>
      <c r="T12683" s="13"/>
      <c r="U12683" t="s">
        <v>6636</v>
      </c>
    </row>
    <row r="12684" spans="1:21" x14ac:dyDescent="0.25">
      <c r="A12684" t="s">
        <v>6614</v>
      </c>
      <c r="B12684" s="12"/>
      <c r="C12684" t="s">
        <v>16347</v>
      </c>
      <c r="D12684" s="11">
        <v>46209</v>
      </c>
      <c r="E12684" t="s">
        <v>16348</v>
      </c>
      <c r="F12684" t="s">
        <v>6617</v>
      </c>
      <c r="G12684" t="s">
        <v>6636</v>
      </c>
      <c r="H12684" t="s">
        <v>249</v>
      </c>
      <c r="I12684" t="s">
        <v>6636</v>
      </c>
      <c r="J12684" t="s">
        <v>6636</v>
      </c>
      <c r="K12684" t="s">
        <v>6636</v>
      </c>
      <c r="L12684" t="s">
        <v>6636</v>
      </c>
      <c r="M12684" t="s">
        <v>6636</v>
      </c>
      <c r="N12684" t="s">
        <v>6636</v>
      </c>
      <c r="O12684" t="s">
        <v>6636</v>
      </c>
      <c r="P12684">
        <v>3670000</v>
      </c>
      <c r="Q12684" t="s">
        <v>6636</v>
      </c>
      <c r="R12684" t="s">
        <v>6636</v>
      </c>
      <c r="S12684" s="12">
        <v>1</v>
      </c>
      <c r="T12684" s="13"/>
      <c r="U12684" t="s">
        <v>6636</v>
      </c>
    </row>
    <row r="12685" spans="1:21" x14ac:dyDescent="0.25">
      <c r="A12685" t="s">
        <v>6614</v>
      </c>
      <c r="B12685" s="12"/>
      <c r="C12685" t="s">
        <v>6636</v>
      </c>
      <c r="D12685" s="11">
        <v>46213</v>
      </c>
      <c r="E12685" t="s">
        <v>9479</v>
      </c>
      <c r="F12685" t="s">
        <v>6617</v>
      </c>
      <c r="G12685" t="s">
        <v>6636</v>
      </c>
      <c r="H12685" t="s">
        <v>249</v>
      </c>
      <c r="I12685" t="s">
        <v>6636</v>
      </c>
      <c r="J12685" t="s">
        <v>6636</v>
      </c>
      <c r="K12685" t="s">
        <v>6636</v>
      </c>
      <c r="L12685" t="s">
        <v>6636</v>
      </c>
      <c r="M12685" t="s">
        <v>6636</v>
      </c>
      <c r="N12685" t="s">
        <v>6636</v>
      </c>
      <c r="O12685" t="s">
        <v>6636</v>
      </c>
      <c r="P12685">
        <v>2650000</v>
      </c>
      <c r="Q12685" t="s">
        <v>6636</v>
      </c>
      <c r="R12685" t="s">
        <v>6636</v>
      </c>
      <c r="S12685" s="12">
        <v>1</v>
      </c>
      <c r="T12685" s="13"/>
      <c r="U12685" t="s">
        <v>6636</v>
      </c>
    </row>
    <row r="12686" spans="1:21" x14ac:dyDescent="0.25">
      <c r="A12686" t="s">
        <v>6614</v>
      </c>
      <c r="B12686" s="12"/>
      <c r="C12686" t="s">
        <v>16349</v>
      </c>
      <c r="D12686" s="11">
        <v>46213</v>
      </c>
      <c r="E12686" t="s">
        <v>16350</v>
      </c>
      <c r="F12686" t="s">
        <v>6617</v>
      </c>
      <c r="G12686" t="s">
        <v>6636</v>
      </c>
      <c r="H12686" t="s">
        <v>249</v>
      </c>
      <c r="I12686" t="s">
        <v>6636</v>
      </c>
      <c r="J12686" t="s">
        <v>6636</v>
      </c>
      <c r="K12686" t="s">
        <v>6636</v>
      </c>
      <c r="L12686" t="s">
        <v>6636</v>
      </c>
      <c r="M12686" t="s">
        <v>6636</v>
      </c>
      <c r="N12686" t="s">
        <v>6636</v>
      </c>
      <c r="O12686" t="s">
        <v>6636</v>
      </c>
      <c r="P12686">
        <v>2350000</v>
      </c>
      <c r="Q12686" t="s">
        <v>6636</v>
      </c>
      <c r="R12686" t="s">
        <v>6636</v>
      </c>
      <c r="S12686" s="12">
        <v>1</v>
      </c>
      <c r="T12686" s="13"/>
      <c r="U12686" t="s">
        <v>6636</v>
      </c>
    </row>
    <row r="12687" spans="1:21" x14ac:dyDescent="0.25">
      <c r="A12687" t="s">
        <v>6614</v>
      </c>
      <c r="B12687" s="12"/>
      <c r="C12687" t="s">
        <v>16351</v>
      </c>
      <c r="D12687" s="11">
        <v>46218</v>
      </c>
      <c r="E12687" t="s">
        <v>16352</v>
      </c>
      <c r="F12687" t="s">
        <v>6617</v>
      </c>
      <c r="G12687" t="s">
        <v>6636</v>
      </c>
      <c r="H12687" t="s">
        <v>249</v>
      </c>
      <c r="I12687" t="s">
        <v>6636</v>
      </c>
      <c r="J12687" t="s">
        <v>6636</v>
      </c>
      <c r="K12687" t="s">
        <v>6636</v>
      </c>
      <c r="L12687" t="s">
        <v>6636</v>
      </c>
      <c r="M12687" t="s">
        <v>6636</v>
      </c>
      <c r="N12687" t="s">
        <v>6636</v>
      </c>
      <c r="O12687" t="s">
        <v>6636</v>
      </c>
      <c r="P12687">
        <v>1955000</v>
      </c>
      <c r="Q12687" t="s">
        <v>6867</v>
      </c>
      <c r="R12687" t="s">
        <v>6911</v>
      </c>
      <c r="S12687" s="12">
        <v>1</v>
      </c>
      <c r="T12687" s="13"/>
      <c r="U12687" t="s">
        <v>6689</v>
      </c>
    </row>
    <row r="12688" spans="1:21" x14ac:dyDescent="0.25">
      <c r="A12688" t="s">
        <v>6614</v>
      </c>
      <c r="B12688" s="12"/>
      <c r="C12688" t="s">
        <v>16353</v>
      </c>
      <c r="D12688" s="11">
        <v>46218</v>
      </c>
      <c r="E12688" t="s">
        <v>16354</v>
      </c>
      <c r="F12688" t="s">
        <v>6617</v>
      </c>
      <c r="G12688" t="s">
        <v>6636</v>
      </c>
      <c r="H12688" t="s">
        <v>249</v>
      </c>
      <c r="I12688" t="s">
        <v>6636</v>
      </c>
      <c r="J12688" t="s">
        <v>6636</v>
      </c>
      <c r="K12688" t="s">
        <v>6636</v>
      </c>
      <c r="L12688" t="s">
        <v>6636</v>
      </c>
      <c r="M12688" t="s">
        <v>6636</v>
      </c>
      <c r="N12688" t="s">
        <v>6636</v>
      </c>
      <c r="O12688" t="s">
        <v>6636</v>
      </c>
      <c r="P12688">
        <v>2170000</v>
      </c>
      <c r="Q12688" t="s">
        <v>6636</v>
      </c>
      <c r="R12688" t="s">
        <v>6636</v>
      </c>
      <c r="S12688" s="12">
        <v>1</v>
      </c>
      <c r="T12688" s="13"/>
      <c r="U12688" t="s">
        <v>6636</v>
      </c>
    </row>
    <row r="12689" spans="1:21" x14ac:dyDescent="0.25">
      <c r="A12689" t="s">
        <v>6614</v>
      </c>
      <c r="B12689" s="12"/>
      <c r="C12689" t="s">
        <v>16355</v>
      </c>
      <c r="D12689" s="11">
        <v>46175</v>
      </c>
      <c r="E12689" t="s">
        <v>16356</v>
      </c>
      <c r="F12689" t="s">
        <v>6617</v>
      </c>
      <c r="G12689" t="s">
        <v>6636</v>
      </c>
      <c r="H12689" t="s">
        <v>461</v>
      </c>
      <c r="I12689" t="s">
        <v>6636</v>
      </c>
      <c r="J12689" t="s">
        <v>6636</v>
      </c>
      <c r="K12689" t="s">
        <v>6636</v>
      </c>
      <c r="L12689" t="s">
        <v>6636</v>
      </c>
      <c r="M12689" t="s">
        <v>6636</v>
      </c>
      <c r="N12689" t="s">
        <v>6636</v>
      </c>
      <c r="O12689" t="s">
        <v>6636</v>
      </c>
      <c r="P12689">
        <v>2640000</v>
      </c>
      <c r="Q12689" t="s">
        <v>6636</v>
      </c>
      <c r="R12689" t="s">
        <v>6636</v>
      </c>
      <c r="S12689" s="12">
        <v>1</v>
      </c>
      <c r="T12689" s="13"/>
      <c r="U12689" t="s">
        <v>6636</v>
      </c>
    </row>
    <row r="12690" spans="1:21" x14ac:dyDescent="0.25">
      <c r="A12690" t="s">
        <v>6614</v>
      </c>
      <c r="B12690" s="12"/>
      <c r="C12690" t="s">
        <v>16357</v>
      </c>
      <c r="D12690" s="11">
        <v>46175</v>
      </c>
      <c r="E12690" t="s">
        <v>16358</v>
      </c>
      <c r="F12690" t="s">
        <v>6617</v>
      </c>
      <c r="G12690" t="s">
        <v>6636</v>
      </c>
      <c r="H12690" t="s">
        <v>461</v>
      </c>
      <c r="I12690" t="s">
        <v>6636</v>
      </c>
      <c r="J12690" t="s">
        <v>6636</v>
      </c>
      <c r="K12690" t="s">
        <v>6636</v>
      </c>
      <c r="L12690" t="s">
        <v>6636</v>
      </c>
      <c r="M12690" t="s">
        <v>16359</v>
      </c>
      <c r="N12690" t="s">
        <v>6761</v>
      </c>
      <c r="O12690" t="s">
        <v>6762</v>
      </c>
      <c r="P12690">
        <v>2050000</v>
      </c>
      <c r="Q12690" t="s">
        <v>6636</v>
      </c>
      <c r="R12690" t="s">
        <v>6636</v>
      </c>
      <c r="S12690" s="12">
        <v>1</v>
      </c>
      <c r="T12690" s="13"/>
      <c r="U12690" t="s">
        <v>6636</v>
      </c>
    </row>
    <row r="12691" spans="1:21" x14ac:dyDescent="0.25">
      <c r="A12691" t="s">
        <v>6614</v>
      </c>
      <c r="B12691" s="12"/>
      <c r="C12691" t="s">
        <v>16360</v>
      </c>
      <c r="D12691" s="11">
        <v>46185</v>
      </c>
      <c r="E12691" t="s">
        <v>16361</v>
      </c>
      <c r="F12691" t="s">
        <v>6617</v>
      </c>
      <c r="G12691" t="s">
        <v>6636</v>
      </c>
      <c r="H12691" t="s">
        <v>461</v>
      </c>
      <c r="I12691" t="s">
        <v>6636</v>
      </c>
      <c r="J12691" t="s">
        <v>6636</v>
      </c>
      <c r="K12691" t="s">
        <v>6636</v>
      </c>
      <c r="L12691" t="s">
        <v>6636</v>
      </c>
      <c r="M12691" t="s">
        <v>6636</v>
      </c>
      <c r="N12691" t="s">
        <v>6636</v>
      </c>
      <c r="O12691" t="s">
        <v>6636</v>
      </c>
      <c r="P12691">
        <v>2199900</v>
      </c>
      <c r="Q12691" t="s">
        <v>6867</v>
      </c>
      <c r="R12691" t="s">
        <v>6779</v>
      </c>
      <c r="S12691" s="12">
        <v>1</v>
      </c>
      <c r="T12691" s="13"/>
      <c r="U12691" t="s">
        <v>6636</v>
      </c>
    </row>
    <row r="12692" spans="1:21" x14ac:dyDescent="0.25">
      <c r="A12692" t="s">
        <v>6614</v>
      </c>
      <c r="B12692" s="12"/>
      <c r="C12692" t="s">
        <v>16362</v>
      </c>
      <c r="D12692" s="11">
        <v>46186</v>
      </c>
      <c r="E12692" t="s">
        <v>16363</v>
      </c>
      <c r="F12692" t="s">
        <v>6617</v>
      </c>
      <c r="G12692" t="s">
        <v>6636</v>
      </c>
      <c r="H12692" t="s">
        <v>461</v>
      </c>
      <c r="I12692" t="s">
        <v>6636</v>
      </c>
      <c r="J12692" t="s">
        <v>6636</v>
      </c>
      <c r="K12692" t="s">
        <v>6636</v>
      </c>
      <c r="L12692" t="s">
        <v>6636</v>
      </c>
      <c r="M12692" t="s">
        <v>6636</v>
      </c>
      <c r="N12692" t="s">
        <v>6636</v>
      </c>
      <c r="O12692" t="s">
        <v>6636</v>
      </c>
      <c r="P12692">
        <v>2105000</v>
      </c>
      <c r="Q12692" t="s">
        <v>6636</v>
      </c>
      <c r="R12692" t="s">
        <v>6636</v>
      </c>
      <c r="S12692" s="12">
        <v>1</v>
      </c>
      <c r="T12692" s="13"/>
      <c r="U12692" t="s">
        <v>6636</v>
      </c>
    </row>
    <row r="12693" spans="1:21" x14ac:dyDescent="0.25">
      <c r="A12693" t="s">
        <v>6614</v>
      </c>
      <c r="B12693" s="12"/>
      <c r="C12693" t="s">
        <v>16364</v>
      </c>
      <c r="D12693" s="11">
        <v>46189</v>
      </c>
      <c r="E12693" t="s">
        <v>16365</v>
      </c>
      <c r="F12693" t="s">
        <v>6617</v>
      </c>
      <c r="G12693" t="s">
        <v>6636</v>
      </c>
      <c r="H12693" t="s">
        <v>461</v>
      </c>
      <c r="I12693" t="s">
        <v>6636</v>
      </c>
      <c r="J12693" t="s">
        <v>6636</v>
      </c>
      <c r="K12693" t="s">
        <v>6636</v>
      </c>
      <c r="L12693" t="s">
        <v>6636</v>
      </c>
      <c r="M12693" t="s">
        <v>16366</v>
      </c>
      <c r="N12693" t="s">
        <v>6761</v>
      </c>
      <c r="O12693" t="s">
        <v>6762</v>
      </c>
      <c r="P12693">
        <v>2050000</v>
      </c>
      <c r="Q12693" t="s">
        <v>6867</v>
      </c>
      <c r="R12693" t="s">
        <v>6779</v>
      </c>
      <c r="S12693" s="12">
        <v>1</v>
      </c>
      <c r="T12693" s="13"/>
      <c r="U12693" t="s">
        <v>6636</v>
      </c>
    </row>
    <row r="12694" spans="1:21" x14ac:dyDescent="0.25">
      <c r="A12694" t="s">
        <v>6614</v>
      </c>
      <c r="B12694" s="12"/>
      <c r="C12694" t="s">
        <v>16367</v>
      </c>
      <c r="D12694" s="11">
        <v>46195</v>
      </c>
      <c r="E12694" t="s">
        <v>16368</v>
      </c>
      <c r="F12694" t="s">
        <v>6617</v>
      </c>
      <c r="G12694" t="s">
        <v>6636</v>
      </c>
      <c r="H12694" t="s">
        <v>461</v>
      </c>
      <c r="I12694" t="s">
        <v>6636</v>
      </c>
      <c r="J12694" t="s">
        <v>6636</v>
      </c>
      <c r="K12694" t="s">
        <v>6636</v>
      </c>
      <c r="L12694" t="s">
        <v>6636</v>
      </c>
      <c r="M12694" t="s">
        <v>6636</v>
      </c>
      <c r="N12694" t="s">
        <v>6636</v>
      </c>
      <c r="O12694" t="s">
        <v>6636</v>
      </c>
      <c r="P12694">
        <v>3840000</v>
      </c>
      <c r="Q12694" t="s">
        <v>6636</v>
      </c>
      <c r="R12694" t="s">
        <v>6636</v>
      </c>
      <c r="S12694" s="12">
        <v>1</v>
      </c>
      <c r="T12694" s="13"/>
      <c r="U12694" t="s">
        <v>6636</v>
      </c>
    </row>
    <row r="12695" spans="1:21" x14ac:dyDescent="0.25">
      <c r="A12695" t="s">
        <v>6614</v>
      </c>
      <c r="B12695" s="12"/>
      <c r="C12695" t="s">
        <v>16369</v>
      </c>
      <c r="D12695" s="11">
        <v>46199</v>
      </c>
      <c r="E12695" t="s">
        <v>16370</v>
      </c>
      <c r="F12695" t="s">
        <v>6617</v>
      </c>
      <c r="G12695" t="s">
        <v>6636</v>
      </c>
      <c r="H12695" t="s">
        <v>461</v>
      </c>
      <c r="I12695" t="s">
        <v>6636</v>
      </c>
      <c r="J12695" t="s">
        <v>6636</v>
      </c>
      <c r="K12695" t="s">
        <v>6636</v>
      </c>
      <c r="L12695" t="s">
        <v>6636</v>
      </c>
      <c r="M12695" t="s">
        <v>6636</v>
      </c>
      <c r="N12695" t="s">
        <v>6636</v>
      </c>
      <c r="O12695" t="s">
        <v>6636</v>
      </c>
      <c r="P12695">
        <v>4441000</v>
      </c>
      <c r="Q12695" t="s">
        <v>6636</v>
      </c>
      <c r="R12695" t="s">
        <v>6636</v>
      </c>
      <c r="S12695" s="12">
        <v>1</v>
      </c>
      <c r="T12695" s="13"/>
      <c r="U12695" t="s">
        <v>6636</v>
      </c>
    </row>
    <row r="12696" spans="1:21" x14ac:dyDescent="0.25">
      <c r="A12696" t="s">
        <v>6614</v>
      </c>
      <c r="B12696" s="12"/>
      <c r="C12696" t="s">
        <v>16371</v>
      </c>
      <c r="D12696" s="11">
        <v>46200</v>
      </c>
      <c r="E12696" t="s">
        <v>16372</v>
      </c>
      <c r="F12696" t="s">
        <v>6617</v>
      </c>
      <c r="G12696" t="s">
        <v>6636</v>
      </c>
      <c r="H12696" t="s">
        <v>461</v>
      </c>
      <c r="I12696" t="s">
        <v>6636</v>
      </c>
      <c r="J12696" t="s">
        <v>6636</v>
      </c>
      <c r="K12696" t="s">
        <v>6636</v>
      </c>
      <c r="L12696" t="s">
        <v>6636</v>
      </c>
      <c r="M12696" t="s">
        <v>6636</v>
      </c>
      <c r="N12696" t="s">
        <v>6636</v>
      </c>
      <c r="O12696" t="s">
        <v>6636</v>
      </c>
      <c r="P12696">
        <v>1999000</v>
      </c>
      <c r="Q12696" t="s">
        <v>6867</v>
      </c>
      <c r="R12696" t="s">
        <v>6779</v>
      </c>
      <c r="S12696" s="12">
        <v>1</v>
      </c>
      <c r="T12696" s="13"/>
      <c r="U12696" t="s">
        <v>6636</v>
      </c>
    </row>
    <row r="12697" spans="1:21" x14ac:dyDescent="0.25">
      <c r="A12697" t="s">
        <v>6614</v>
      </c>
      <c r="B12697" s="12"/>
      <c r="C12697" t="s">
        <v>16373</v>
      </c>
      <c r="D12697" s="11">
        <v>46200</v>
      </c>
      <c r="E12697" t="s">
        <v>16374</v>
      </c>
      <c r="F12697" t="s">
        <v>6617</v>
      </c>
      <c r="G12697" t="s">
        <v>6636</v>
      </c>
      <c r="H12697" t="s">
        <v>461</v>
      </c>
      <c r="I12697" t="s">
        <v>6636</v>
      </c>
      <c r="J12697" t="s">
        <v>6636</v>
      </c>
      <c r="K12697" t="s">
        <v>6636</v>
      </c>
      <c r="L12697" t="s">
        <v>6636</v>
      </c>
      <c r="M12697" t="s">
        <v>16375</v>
      </c>
      <c r="N12697" t="s">
        <v>6761</v>
      </c>
      <c r="O12697" t="s">
        <v>6762</v>
      </c>
      <c r="P12697">
        <v>2050000</v>
      </c>
      <c r="Q12697" t="s">
        <v>31</v>
      </c>
      <c r="R12697" t="s">
        <v>6779</v>
      </c>
      <c r="S12697" s="12">
        <v>1</v>
      </c>
      <c r="T12697" s="13"/>
      <c r="U12697" t="s">
        <v>8605</v>
      </c>
    </row>
    <row r="12698" spans="1:21" x14ac:dyDescent="0.25">
      <c r="A12698" t="s">
        <v>6614</v>
      </c>
      <c r="B12698" s="12"/>
      <c r="C12698" t="s">
        <v>16376</v>
      </c>
      <c r="D12698" s="11">
        <v>46200</v>
      </c>
      <c r="E12698" t="s">
        <v>16377</v>
      </c>
      <c r="F12698" t="s">
        <v>6617</v>
      </c>
      <c r="G12698" t="s">
        <v>6636</v>
      </c>
      <c r="H12698" t="s">
        <v>461</v>
      </c>
      <c r="I12698" t="s">
        <v>6636</v>
      </c>
      <c r="J12698" t="s">
        <v>6636</v>
      </c>
      <c r="K12698" t="s">
        <v>6636</v>
      </c>
      <c r="L12698" t="s">
        <v>6636</v>
      </c>
      <c r="M12698" t="s">
        <v>16378</v>
      </c>
      <c r="N12698" t="s">
        <v>6761</v>
      </c>
      <c r="O12698" t="s">
        <v>6862</v>
      </c>
      <c r="P12698">
        <v>3730000</v>
      </c>
      <c r="Q12698" t="s">
        <v>6636</v>
      </c>
      <c r="R12698" t="s">
        <v>6636</v>
      </c>
      <c r="S12698" s="12">
        <v>1</v>
      </c>
      <c r="T12698" s="13"/>
      <c r="U12698" t="s">
        <v>6636</v>
      </c>
    </row>
    <row r="12699" spans="1:21" x14ac:dyDescent="0.25">
      <c r="A12699" t="s">
        <v>6614</v>
      </c>
      <c r="B12699" s="12"/>
      <c r="C12699" t="s">
        <v>16379</v>
      </c>
      <c r="D12699" s="11">
        <v>46202</v>
      </c>
      <c r="E12699" t="s">
        <v>16380</v>
      </c>
      <c r="F12699" t="s">
        <v>6617</v>
      </c>
      <c r="G12699" t="s">
        <v>6636</v>
      </c>
      <c r="H12699" t="s">
        <v>461</v>
      </c>
      <c r="I12699" t="s">
        <v>6636</v>
      </c>
      <c r="J12699" t="s">
        <v>6636</v>
      </c>
      <c r="K12699" t="s">
        <v>6636</v>
      </c>
      <c r="L12699" t="s">
        <v>6636</v>
      </c>
      <c r="M12699" t="s">
        <v>16381</v>
      </c>
      <c r="N12699" t="s">
        <v>6761</v>
      </c>
      <c r="O12699" t="s">
        <v>6862</v>
      </c>
      <c r="P12699">
        <v>3799900</v>
      </c>
      <c r="Q12699" t="s">
        <v>6867</v>
      </c>
      <c r="R12699" t="s">
        <v>6779</v>
      </c>
      <c r="S12699" s="12">
        <v>1</v>
      </c>
      <c r="T12699" s="13"/>
      <c r="U12699" t="s">
        <v>6636</v>
      </c>
    </row>
    <row r="12700" spans="1:21" x14ac:dyDescent="0.25">
      <c r="A12700" t="s">
        <v>6614</v>
      </c>
      <c r="B12700" s="12"/>
      <c r="C12700" t="s">
        <v>16382</v>
      </c>
      <c r="D12700" s="11">
        <v>46204</v>
      </c>
      <c r="E12700" t="s">
        <v>16383</v>
      </c>
      <c r="F12700" t="s">
        <v>6617</v>
      </c>
      <c r="G12700" t="s">
        <v>6636</v>
      </c>
      <c r="H12700" t="s">
        <v>461</v>
      </c>
      <c r="I12700" t="s">
        <v>6636</v>
      </c>
      <c r="J12700" t="s">
        <v>6636</v>
      </c>
      <c r="K12700" t="s">
        <v>6636</v>
      </c>
      <c r="L12700" t="s">
        <v>6636</v>
      </c>
      <c r="M12700" t="s">
        <v>16384</v>
      </c>
      <c r="N12700" t="s">
        <v>6761</v>
      </c>
      <c r="O12700" t="s">
        <v>6771</v>
      </c>
      <c r="P12700">
        <v>2070000</v>
      </c>
      <c r="Q12700" t="s">
        <v>6636</v>
      </c>
      <c r="R12700" t="s">
        <v>6636</v>
      </c>
      <c r="S12700" s="12">
        <v>1</v>
      </c>
      <c r="T12700" s="13"/>
      <c r="U12700" t="s">
        <v>6636</v>
      </c>
    </row>
    <row r="12701" spans="1:21" x14ac:dyDescent="0.25">
      <c r="A12701" t="s">
        <v>6614</v>
      </c>
      <c r="B12701" s="12"/>
      <c r="C12701" t="s">
        <v>16385</v>
      </c>
      <c r="D12701" s="11">
        <v>46209</v>
      </c>
      <c r="E12701" t="s">
        <v>16386</v>
      </c>
      <c r="F12701" t="s">
        <v>6617</v>
      </c>
      <c r="G12701" t="s">
        <v>6636</v>
      </c>
      <c r="H12701" t="s">
        <v>461</v>
      </c>
      <c r="I12701" t="s">
        <v>6636</v>
      </c>
      <c r="J12701" t="s">
        <v>6636</v>
      </c>
      <c r="K12701" t="s">
        <v>6636</v>
      </c>
      <c r="L12701" t="s">
        <v>6636</v>
      </c>
      <c r="M12701" t="s">
        <v>6636</v>
      </c>
      <c r="N12701" t="s">
        <v>6636</v>
      </c>
      <c r="O12701" t="s">
        <v>6636</v>
      </c>
      <c r="P12701">
        <v>2300000</v>
      </c>
      <c r="Q12701" t="s">
        <v>6893</v>
      </c>
      <c r="R12701" t="s">
        <v>6779</v>
      </c>
      <c r="S12701" s="12">
        <v>1</v>
      </c>
      <c r="T12701" s="13"/>
      <c r="U12701" t="s">
        <v>6636</v>
      </c>
    </row>
    <row r="12702" spans="1:21" x14ac:dyDescent="0.25">
      <c r="A12702" t="s">
        <v>6614</v>
      </c>
      <c r="B12702" s="12"/>
      <c r="C12702" t="s">
        <v>16387</v>
      </c>
      <c r="D12702" s="11">
        <v>46213</v>
      </c>
      <c r="E12702" t="s">
        <v>16388</v>
      </c>
      <c r="F12702" t="s">
        <v>6617</v>
      </c>
      <c r="G12702" t="s">
        <v>6636</v>
      </c>
      <c r="H12702" t="s">
        <v>461</v>
      </c>
      <c r="I12702" t="s">
        <v>6636</v>
      </c>
      <c r="J12702" t="s">
        <v>6636</v>
      </c>
      <c r="K12702" t="s">
        <v>6636</v>
      </c>
      <c r="L12702" t="s">
        <v>6636</v>
      </c>
      <c r="M12702" t="s">
        <v>16389</v>
      </c>
      <c r="N12702" t="s">
        <v>6761</v>
      </c>
      <c r="O12702" t="s">
        <v>6762</v>
      </c>
      <c r="P12702">
        <v>2380000</v>
      </c>
      <c r="Q12702" t="s">
        <v>6636</v>
      </c>
      <c r="R12702" t="s">
        <v>6636</v>
      </c>
      <c r="S12702" s="12">
        <v>1</v>
      </c>
      <c r="T12702" s="13"/>
      <c r="U12702" t="s">
        <v>6636</v>
      </c>
    </row>
    <row r="12703" spans="1:21" x14ac:dyDescent="0.25">
      <c r="A12703" t="s">
        <v>6614</v>
      </c>
      <c r="B12703" s="12"/>
      <c r="C12703" t="s">
        <v>16390</v>
      </c>
      <c r="D12703" s="11">
        <v>46213</v>
      </c>
      <c r="E12703" t="s">
        <v>16391</v>
      </c>
      <c r="F12703" t="s">
        <v>6617</v>
      </c>
      <c r="G12703" t="s">
        <v>6636</v>
      </c>
      <c r="H12703" t="s">
        <v>461</v>
      </c>
      <c r="I12703" t="s">
        <v>6636</v>
      </c>
      <c r="J12703" t="s">
        <v>6636</v>
      </c>
      <c r="K12703" t="s">
        <v>6636</v>
      </c>
      <c r="L12703" t="s">
        <v>6636</v>
      </c>
      <c r="M12703" t="s">
        <v>16392</v>
      </c>
      <c r="N12703" t="s">
        <v>6761</v>
      </c>
      <c r="O12703" t="s">
        <v>6862</v>
      </c>
      <c r="P12703">
        <v>3990000</v>
      </c>
      <c r="Q12703" t="s">
        <v>6636</v>
      </c>
      <c r="R12703" t="s">
        <v>6636</v>
      </c>
      <c r="S12703" s="12">
        <v>1</v>
      </c>
      <c r="T12703" s="13"/>
      <c r="U12703" t="s">
        <v>6636</v>
      </c>
    </row>
    <row r="12704" spans="1:21" x14ac:dyDescent="0.25">
      <c r="A12704" t="s">
        <v>6614</v>
      </c>
      <c r="B12704" s="12"/>
      <c r="C12704" t="s">
        <v>16393</v>
      </c>
      <c r="D12704" s="11">
        <v>46214</v>
      </c>
      <c r="E12704" t="s">
        <v>16394</v>
      </c>
      <c r="F12704" t="s">
        <v>6617</v>
      </c>
      <c r="G12704" t="s">
        <v>6636</v>
      </c>
      <c r="H12704" t="s">
        <v>461</v>
      </c>
      <c r="I12704" t="s">
        <v>6636</v>
      </c>
      <c r="J12704" t="s">
        <v>6636</v>
      </c>
      <c r="K12704" t="s">
        <v>6636</v>
      </c>
      <c r="L12704" t="s">
        <v>6636</v>
      </c>
      <c r="M12704" t="s">
        <v>6636</v>
      </c>
      <c r="N12704" t="s">
        <v>6636</v>
      </c>
      <c r="O12704" t="s">
        <v>6636</v>
      </c>
      <c r="P12704">
        <v>2320000</v>
      </c>
      <c r="Q12704" t="s">
        <v>6867</v>
      </c>
      <c r="R12704" t="s">
        <v>6779</v>
      </c>
      <c r="S12704" s="12">
        <v>1</v>
      </c>
      <c r="T12704" s="13"/>
      <c r="U12704" t="s">
        <v>7560</v>
      </c>
    </row>
    <row r="12705" spans="1:21" x14ac:dyDescent="0.25">
      <c r="A12705" t="s">
        <v>6614</v>
      </c>
      <c r="B12705" s="12"/>
      <c r="C12705" t="s">
        <v>16395</v>
      </c>
      <c r="D12705" s="11">
        <v>46214</v>
      </c>
      <c r="E12705" t="s">
        <v>16396</v>
      </c>
      <c r="F12705" t="s">
        <v>6617</v>
      </c>
      <c r="G12705" t="s">
        <v>6636</v>
      </c>
      <c r="H12705" t="s">
        <v>461</v>
      </c>
      <c r="I12705" t="s">
        <v>6636</v>
      </c>
      <c r="J12705" t="s">
        <v>6636</v>
      </c>
      <c r="K12705" t="s">
        <v>6636</v>
      </c>
      <c r="L12705" t="s">
        <v>6636</v>
      </c>
      <c r="M12705" t="s">
        <v>16397</v>
      </c>
      <c r="N12705" t="s">
        <v>6761</v>
      </c>
      <c r="O12705" t="s">
        <v>6762</v>
      </c>
      <c r="P12705">
        <v>2020000</v>
      </c>
      <c r="Q12705" t="s">
        <v>6636</v>
      </c>
      <c r="R12705" t="s">
        <v>6636</v>
      </c>
      <c r="S12705" s="12">
        <v>1</v>
      </c>
      <c r="T12705" s="13"/>
      <c r="U12705" t="s">
        <v>7560</v>
      </c>
    </row>
    <row r="12706" spans="1:21" x14ac:dyDescent="0.25">
      <c r="A12706" t="s">
        <v>6614</v>
      </c>
      <c r="B12706" s="12"/>
      <c r="C12706" t="s">
        <v>16398</v>
      </c>
      <c r="D12706" s="11">
        <v>46199</v>
      </c>
      <c r="E12706" t="s">
        <v>16399</v>
      </c>
      <c r="F12706" t="s">
        <v>6617</v>
      </c>
      <c r="G12706" t="s">
        <v>6636</v>
      </c>
      <c r="H12706" t="s">
        <v>2883</v>
      </c>
      <c r="I12706" t="s">
        <v>6636</v>
      </c>
      <c r="J12706" t="s">
        <v>6636</v>
      </c>
      <c r="K12706" t="s">
        <v>6636</v>
      </c>
      <c r="L12706" t="s">
        <v>6636</v>
      </c>
      <c r="M12706" t="s">
        <v>6636</v>
      </c>
      <c r="N12706" t="s">
        <v>6636</v>
      </c>
      <c r="O12706" t="s">
        <v>6636</v>
      </c>
      <c r="P12706">
        <v>2120000</v>
      </c>
      <c r="Q12706" t="s">
        <v>6636</v>
      </c>
      <c r="R12706" t="s">
        <v>6636</v>
      </c>
      <c r="S12706" s="12">
        <v>1</v>
      </c>
      <c r="T12706" s="13"/>
      <c r="U12706" t="s">
        <v>6636</v>
      </c>
    </row>
    <row r="12707" spans="1:21" x14ac:dyDescent="0.25">
      <c r="A12707" t="s">
        <v>6614</v>
      </c>
      <c r="B12707" s="12"/>
      <c r="C12707" t="s">
        <v>16400</v>
      </c>
      <c r="D12707" s="11">
        <v>46200</v>
      </c>
      <c r="E12707" t="s">
        <v>16401</v>
      </c>
      <c r="F12707" t="s">
        <v>6617</v>
      </c>
      <c r="G12707" t="s">
        <v>6636</v>
      </c>
      <c r="H12707" t="s">
        <v>2883</v>
      </c>
      <c r="I12707" t="s">
        <v>6636</v>
      </c>
      <c r="J12707" t="s">
        <v>6636</v>
      </c>
      <c r="K12707" t="s">
        <v>6636</v>
      </c>
      <c r="L12707" t="s">
        <v>6636</v>
      </c>
      <c r="M12707" t="s">
        <v>6636</v>
      </c>
      <c r="N12707" t="s">
        <v>6636</v>
      </c>
      <c r="O12707" t="s">
        <v>6636</v>
      </c>
      <c r="P12707">
        <v>2400000</v>
      </c>
      <c r="Q12707" t="s">
        <v>6636</v>
      </c>
      <c r="R12707" t="s">
        <v>6636</v>
      </c>
      <c r="S12707" s="12">
        <v>1</v>
      </c>
      <c r="T12707" s="13"/>
      <c r="U12707" t="s">
        <v>6636</v>
      </c>
    </row>
    <row r="12708" spans="1:21" x14ac:dyDescent="0.25">
      <c r="A12708" t="s">
        <v>6614</v>
      </c>
      <c r="B12708" s="12"/>
      <c r="C12708" t="s">
        <v>16402</v>
      </c>
      <c r="D12708" s="11">
        <v>46202</v>
      </c>
      <c r="E12708" t="s">
        <v>16403</v>
      </c>
      <c r="F12708" t="s">
        <v>6617</v>
      </c>
      <c r="G12708" t="s">
        <v>6636</v>
      </c>
      <c r="H12708" t="s">
        <v>2883</v>
      </c>
      <c r="I12708" t="s">
        <v>6636</v>
      </c>
      <c r="J12708" t="s">
        <v>6636</v>
      </c>
      <c r="K12708" t="s">
        <v>6636</v>
      </c>
      <c r="L12708" t="s">
        <v>6636</v>
      </c>
      <c r="M12708" t="s">
        <v>6636</v>
      </c>
      <c r="N12708" t="s">
        <v>6636</v>
      </c>
      <c r="O12708" t="s">
        <v>6636</v>
      </c>
      <c r="P12708">
        <v>2150000</v>
      </c>
      <c r="Q12708" t="s">
        <v>6636</v>
      </c>
      <c r="R12708" t="s">
        <v>6636</v>
      </c>
      <c r="S12708" s="12">
        <v>1</v>
      </c>
      <c r="T12708" s="13"/>
      <c r="U12708" t="s">
        <v>6636</v>
      </c>
    </row>
    <row r="12709" spans="1:21" x14ac:dyDescent="0.25">
      <c r="A12709" t="s">
        <v>6614</v>
      </c>
      <c r="B12709" s="12"/>
      <c r="C12709" t="s">
        <v>16404</v>
      </c>
      <c r="D12709" s="11">
        <v>46207</v>
      </c>
      <c r="E12709" t="s">
        <v>16405</v>
      </c>
      <c r="F12709" t="s">
        <v>6617</v>
      </c>
      <c r="G12709" t="s">
        <v>6636</v>
      </c>
      <c r="H12709" t="s">
        <v>2883</v>
      </c>
      <c r="I12709" t="s">
        <v>6636</v>
      </c>
      <c r="J12709" t="s">
        <v>6636</v>
      </c>
      <c r="K12709" t="s">
        <v>6636</v>
      </c>
      <c r="L12709" t="s">
        <v>6636</v>
      </c>
      <c r="M12709" t="s">
        <v>6636</v>
      </c>
      <c r="N12709" t="s">
        <v>6636</v>
      </c>
      <c r="O12709" t="s">
        <v>6636</v>
      </c>
      <c r="P12709">
        <v>2020000</v>
      </c>
      <c r="Q12709" t="s">
        <v>6636</v>
      </c>
      <c r="R12709" t="s">
        <v>6636</v>
      </c>
      <c r="S12709" s="12">
        <v>1</v>
      </c>
      <c r="T12709" s="13"/>
      <c r="U12709" t="s">
        <v>6636</v>
      </c>
    </row>
    <row r="12710" spans="1:21" x14ac:dyDescent="0.25">
      <c r="A12710" t="s">
        <v>6614</v>
      </c>
      <c r="B12710" s="12"/>
      <c r="C12710" t="s">
        <v>16404</v>
      </c>
      <c r="D12710" s="11">
        <v>46218</v>
      </c>
      <c r="E12710" t="s">
        <v>16405</v>
      </c>
      <c r="F12710" t="s">
        <v>6617</v>
      </c>
      <c r="G12710" t="s">
        <v>6636</v>
      </c>
      <c r="H12710" t="s">
        <v>2883</v>
      </c>
      <c r="I12710" t="s">
        <v>6636</v>
      </c>
      <c r="J12710" t="s">
        <v>6636</v>
      </c>
      <c r="K12710" t="s">
        <v>6636</v>
      </c>
      <c r="L12710" t="s">
        <v>6636</v>
      </c>
      <c r="M12710" t="s">
        <v>6636</v>
      </c>
      <c r="N12710" t="s">
        <v>6636</v>
      </c>
      <c r="O12710" t="s">
        <v>6636</v>
      </c>
      <c r="P12710">
        <v>2040000</v>
      </c>
      <c r="Q12710" t="s">
        <v>6636</v>
      </c>
      <c r="R12710" t="s">
        <v>6636</v>
      </c>
      <c r="S12710" s="12">
        <v>1</v>
      </c>
      <c r="T12710" s="13"/>
      <c r="U12710" t="s">
        <v>6636</v>
      </c>
    </row>
    <row r="12711" spans="1:21" x14ac:dyDescent="0.25">
      <c r="A12711" t="s">
        <v>6614</v>
      </c>
      <c r="B12711" s="12"/>
      <c r="C12711" t="s">
        <v>16406</v>
      </c>
      <c r="D12711" s="11">
        <v>46219</v>
      </c>
      <c r="E12711" t="s">
        <v>16407</v>
      </c>
      <c r="F12711" t="s">
        <v>6617</v>
      </c>
      <c r="G12711" t="s">
        <v>6636</v>
      </c>
      <c r="H12711" t="s">
        <v>487</v>
      </c>
      <c r="I12711" t="s">
        <v>6636</v>
      </c>
      <c r="J12711" t="s">
        <v>6636</v>
      </c>
      <c r="K12711" t="s">
        <v>6636</v>
      </c>
      <c r="L12711" t="s">
        <v>6636</v>
      </c>
      <c r="M12711" t="s">
        <v>6636</v>
      </c>
      <c r="N12711" t="s">
        <v>6636</v>
      </c>
      <c r="O12711" t="s">
        <v>6636</v>
      </c>
      <c r="P12711">
        <v>1970000</v>
      </c>
      <c r="Q12711" t="s">
        <v>6636</v>
      </c>
      <c r="R12711" t="s">
        <v>6636</v>
      </c>
      <c r="S12711" s="12">
        <v>1</v>
      </c>
      <c r="T12711" s="13"/>
      <c r="U12711" t="s">
        <v>6636</v>
      </c>
    </row>
    <row r="12712" spans="1:21" x14ac:dyDescent="0.25">
      <c r="A12712" t="s">
        <v>6614</v>
      </c>
      <c r="B12712" s="12"/>
      <c r="C12712" t="s">
        <v>16408</v>
      </c>
      <c r="D12712" s="11">
        <v>46181</v>
      </c>
      <c r="E12712" t="s">
        <v>16409</v>
      </c>
      <c r="F12712" t="s">
        <v>6617</v>
      </c>
      <c r="G12712" t="s">
        <v>6636</v>
      </c>
      <c r="H12712" t="s">
        <v>557</v>
      </c>
      <c r="I12712" t="s">
        <v>6636</v>
      </c>
      <c r="J12712" t="s">
        <v>6636</v>
      </c>
      <c r="K12712" t="s">
        <v>6636</v>
      </c>
      <c r="L12712" t="s">
        <v>6636</v>
      </c>
      <c r="M12712" t="s">
        <v>6636</v>
      </c>
      <c r="N12712" t="s">
        <v>6636</v>
      </c>
      <c r="O12712" t="s">
        <v>6636</v>
      </c>
      <c r="P12712">
        <v>2865000</v>
      </c>
      <c r="Q12712" t="s">
        <v>6636</v>
      </c>
      <c r="R12712" t="s">
        <v>6636</v>
      </c>
      <c r="S12712" s="12">
        <v>1</v>
      </c>
      <c r="T12712" s="13"/>
      <c r="U12712" t="s">
        <v>6636</v>
      </c>
    </row>
    <row r="12713" spans="1:21" x14ac:dyDescent="0.25">
      <c r="A12713" t="s">
        <v>6614</v>
      </c>
      <c r="B12713" s="12"/>
      <c r="C12713" t="s">
        <v>16410</v>
      </c>
      <c r="D12713" s="11">
        <v>46183</v>
      </c>
      <c r="E12713" t="s">
        <v>16411</v>
      </c>
      <c r="F12713" t="s">
        <v>6617</v>
      </c>
      <c r="G12713" t="s">
        <v>6636</v>
      </c>
      <c r="H12713" t="s">
        <v>557</v>
      </c>
      <c r="I12713" t="s">
        <v>6636</v>
      </c>
      <c r="J12713" t="s">
        <v>6636</v>
      </c>
      <c r="K12713" t="s">
        <v>6636</v>
      </c>
      <c r="L12713" t="s">
        <v>6636</v>
      </c>
      <c r="M12713" t="s">
        <v>6636</v>
      </c>
      <c r="N12713" t="s">
        <v>6636</v>
      </c>
      <c r="O12713" t="s">
        <v>6636</v>
      </c>
      <c r="P12713">
        <v>2461000</v>
      </c>
      <c r="Q12713" t="s">
        <v>6867</v>
      </c>
      <c r="R12713" t="s">
        <v>7477</v>
      </c>
      <c r="S12713" s="12">
        <v>1</v>
      </c>
      <c r="T12713" s="13"/>
      <c r="U12713" t="s">
        <v>7560</v>
      </c>
    </row>
    <row r="12714" spans="1:21" x14ac:dyDescent="0.25">
      <c r="A12714" t="s">
        <v>6614</v>
      </c>
      <c r="B12714" s="12"/>
      <c r="C12714" t="s">
        <v>16412</v>
      </c>
      <c r="D12714" s="11">
        <v>46186</v>
      </c>
      <c r="E12714" t="s">
        <v>16413</v>
      </c>
      <c r="F12714" t="s">
        <v>6617</v>
      </c>
      <c r="G12714" t="s">
        <v>6636</v>
      </c>
      <c r="H12714" t="s">
        <v>557</v>
      </c>
      <c r="I12714" t="s">
        <v>6636</v>
      </c>
      <c r="J12714" t="s">
        <v>6636</v>
      </c>
      <c r="K12714" t="s">
        <v>6636</v>
      </c>
      <c r="L12714" t="s">
        <v>6636</v>
      </c>
      <c r="M12714" t="s">
        <v>16414</v>
      </c>
      <c r="N12714" t="s">
        <v>7366</v>
      </c>
      <c r="O12714" t="s">
        <v>7650</v>
      </c>
      <c r="P12714">
        <v>2575000</v>
      </c>
      <c r="Q12714" t="s">
        <v>6636</v>
      </c>
      <c r="R12714" t="s">
        <v>6636</v>
      </c>
      <c r="S12714" s="12">
        <v>1</v>
      </c>
      <c r="T12714" s="13"/>
      <c r="U12714" t="s">
        <v>6636</v>
      </c>
    </row>
    <row r="12715" spans="1:21" x14ac:dyDescent="0.25">
      <c r="A12715" t="s">
        <v>6614</v>
      </c>
      <c r="B12715" s="12"/>
      <c r="C12715" t="s">
        <v>16415</v>
      </c>
      <c r="D12715" s="11">
        <v>46196</v>
      </c>
      <c r="E12715" t="s">
        <v>16416</v>
      </c>
      <c r="F12715" t="s">
        <v>6617</v>
      </c>
      <c r="G12715" t="s">
        <v>6636</v>
      </c>
      <c r="H12715" t="s">
        <v>557</v>
      </c>
      <c r="I12715" t="s">
        <v>6636</v>
      </c>
      <c r="J12715" t="s">
        <v>6636</v>
      </c>
      <c r="K12715" t="s">
        <v>6636</v>
      </c>
      <c r="L12715" t="s">
        <v>6636</v>
      </c>
      <c r="M12715" t="s">
        <v>6636</v>
      </c>
      <c r="N12715" t="s">
        <v>6636</v>
      </c>
      <c r="O12715" t="s">
        <v>6636</v>
      </c>
      <c r="P12715">
        <v>2382900</v>
      </c>
      <c r="Q12715" t="s">
        <v>6867</v>
      </c>
      <c r="R12715" t="s">
        <v>7477</v>
      </c>
      <c r="S12715" s="12">
        <v>1</v>
      </c>
      <c r="T12715" s="13"/>
      <c r="U12715" t="s">
        <v>7471</v>
      </c>
    </row>
    <row r="12716" spans="1:21" x14ac:dyDescent="0.25">
      <c r="A12716" t="s">
        <v>6614</v>
      </c>
      <c r="B12716" s="12"/>
      <c r="C12716" t="s">
        <v>16417</v>
      </c>
      <c r="D12716" s="11">
        <v>46201</v>
      </c>
      <c r="E12716" t="s">
        <v>16418</v>
      </c>
      <c r="F12716" t="s">
        <v>6617</v>
      </c>
      <c r="G12716" t="s">
        <v>6636</v>
      </c>
      <c r="H12716" t="s">
        <v>557</v>
      </c>
      <c r="I12716" t="s">
        <v>6636</v>
      </c>
      <c r="J12716" t="s">
        <v>6636</v>
      </c>
      <c r="K12716" t="s">
        <v>6636</v>
      </c>
      <c r="L12716" t="s">
        <v>6636</v>
      </c>
      <c r="M12716" t="s">
        <v>6636</v>
      </c>
      <c r="N12716" t="s">
        <v>6636</v>
      </c>
      <c r="O12716" t="s">
        <v>6636</v>
      </c>
      <c r="P12716">
        <v>3020000</v>
      </c>
      <c r="Q12716" t="s">
        <v>6636</v>
      </c>
      <c r="R12716" t="s">
        <v>6636</v>
      </c>
      <c r="S12716" s="12">
        <v>1</v>
      </c>
      <c r="T12716" s="13"/>
      <c r="U12716" t="s">
        <v>6636</v>
      </c>
    </row>
    <row r="12717" spans="1:21" x14ac:dyDescent="0.25">
      <c r="A12717" t="s">
        <v>6614</v>
      </c>
      <c r="B12717" s="12"/>
      <c r="C12717" t="s">
        <v>16419</v>
      </c>
      <c r="D12717" s="11">
        <v>46201</v>
      </c>
      <c r="E12717" t="s">
        <v>16420</v>
      </c>
      <c r="F12717" t="s">
        <v>6617</v>
      </c>
      <c r="G12717" t="s">
        <v>6636</v>
      </c>
      <c r="H12717" t="s">
        <v>557</v>
      </c>
      <c r="I12717" t="s">
        <v>6636</v>
      </c>
      <c r="J12717" t="s">
        <v>6636</v>
      </c>
      <c r="K12717" t="s">
        <v>6636</v>
      </c>
      <c r="L12717" t="s">
        <v>6636</v>
      </c>
      <c r="M12717" t="s">
        <v>6636</v>
      </c>
      <c r="N12717" t="s">
        <v>6636</v>
      </c>
      <c r="O12717" t="s">
        <v>6636</v>
      </c>
      <c r="P12717">
        <v>2550000</v>
      </c>
      <c r="Q12717" t="s">
        <v>6636</v>
      </c>
      <c r="R12717" t="s">
        <v>6636</v>
      </c>
      <c r="S12717" s="12">
        <v>1</v>
      </c>
      <c r="T12717" s="13"/>
      <c r="U12717" t="s">
        <v>6636</v>
      </c>
    </row>
    <row r="12718" spans="1:21" x14ac:dyDescent="0.25">
      <c r="A12718" t="s">
        <v>6614</v>
      </c>
      <c r="B12718" s="12"/>
      <c r="C12718" t="s">
        <v>16421</v>
      </c>
      <c r="D12718" s="11">
        <v>46206</v>
      </c>
      <c r="E12718" t="s">
        <v>16422</v>
      </c>
      <c r="F12718" t="s">
        <v>6617</v>
      </c>
      <c r="G12718" t="s">
        <v>6636</v>
      </c>
      <c r="H12718" t="s">
        <v>557</v>
      </c>
      <c r="I12718" t="s">
        <v>6636</v>
      </c>
      <c r="J12718" t="s">
        <v>6636</v>
      </c>
      <c r="K12718" t="s">
        <v>6636</v>
      </c>
      <c r="L12718" t="s">
        <v>6636</v>
      </c>
      <c r="M12718" t="s">
        <v>6636</v>
      </c>
      <c r="N12718" t="s">
        <v>6636</v>
      </c>
      <c r="O12718" t="s">
        <v>6636</v>
      </c>
      <c r="P12718">
        <v>3550000</v>
      </c>
      <c r="Q12718" t="s">
        <v>6636</v>
      </c>
      <c r="R12718" t="s">
        <v>6636</v>
      </c>
      <c r="S12718" s="12">
        <v>1</v>
      </c>
      <c r="T12718" s="13"/>
      <c r="U12718" t="s">
        <v>6636</v>
      </c>
    </row>
    <row r="12719" spans="1:21" x14ac:dyDescent="0.25">
      <c r="A12719" t="s">
        <v>6614</v>
      </c>
      <c r="B12719" s="12"/>
      <c r="C12719" t="s">
        <v>16423</v>
      </c>
      <c r="D12719" s="11">
        <v>46219</v>
      </c>
      <c r="E12719" t="s">
        <v>16424</v>
      </c>
      <c r="F12719" t="s">
        <v>6617</v>
      </c>
      <c r="G12719" t="s">
        <v>6636</v>
      </c>
      <c r="H12719" t="s">
        <v>557</v>
      </c>
      <c r="I12719" t="s">
        <v>6636</v>
      </c>
      <c r="J12719" t="s">
        <v>6636</v>
      </c>
      <c r="K12719" t="s">
        <v>6636</v>
      </c>
      <c r="L12719" t="s">
        <v>6636</v>
      </c>
      <c r="M12719" t="s">
        <v>6636</v>
      </c>
      <c r="N12719" t="s">
        <v>6636</v>
      </c>
      <c r="O12719" t="s">
        <v>6636</v>
      </c>
      <c r="P12719">
        <v>2436000</v>
      </c>
      <c r="Q12719" t="s">
        <v>6867</v>
      </c>
      <c r="R12719" t="s">
        <v>7477</v>
      </c>
      <c r="S12719" s="12">
        <v>1</v>
      </c>
      <c r="T12719" s="13"/>
      <c r="U12719" t="s">
        <v>6636</v>
      </c>
    </row>
    <row r="12720" spans="1:21" x14ac:dyDescent="0.25">
      <c r="A12720" t="s">
        <v>6614</v>
      </c>
      <c r="B12720" s="12"/>
      <c r="C12720" t="s">
        <v>16425</v>
      </c>
      <c r="D12720" s="11">
        <v>46176</v>
      </c>
      <c r="E12720" t="s">
        <v>16426</v>
      </c>
      <c r="F12720" t="s">
        <v>6617</v>
      </c>
      <c r="G12720" t="s">
        <v>6636</v>
      </c>
      <c r="H12720" t="s">
        <v>47</v>
      </c>
      <c r="I12720" t="s">
        <v>6636</v>
      </c>
      <c r="J12720" t="s">
        <v>6636</v>
      </c>
      <c r="K12720" t="s">
        <v>6636</v>
      </c>
      <c r="L12720" t="s">
        <v>6636</v>
      </c>
      <c r="M12720" t="s">
        <v>6636</v>
      </c>
      <c r="N12720" t="s">
        <v>6636</v>
      </c>
      <c r="O12720" t="s">
        <v>6636</v>
      </c>
      <c r="P12720">
        <v>3320250</v>
      </c>
      <c r="Q12720" t="s">
        <v>6636</v>
      </c>
      <c r="R12720" t="s">
        <v>6636</v>
      </c>
      <c r="S12720" s="12">
        <v>1</v>
      </c>
      <c r="T12720" s="13"/>
      <c r="U12720" t="s">
        <v>6636</v>
      </c>
    </row>
    <row r="12721" spans="1:21" x14ac:dyDescent="0.25">
      <c r="A12721" t="s">
        <v>6614</v>
      </c>
      <c r="B12721" s="12"/>
      <c r="C12721" t="s">
        <v>16427</v>
      </c>
      <c r="D12721" s="11">
        <v>46182</v>
      </c>
      <c r="E12721" t="s">
        <v>16428</v>
      </c>
      <c r="F12721" t="s">
        <v>6617</v>
      </c>
      <c r="G12721" t="s">
        <v>6636</v>
      </c>
      <c r="H12721" t="s">
        <v>47</v>
      </c>
      <c r="I12721" t="s">
        <v>6636</v>
      </c>
      <c r="J12721" t="s">
        <v>6636</v>
      </c>
      <c r="K12721" t="s">
        <v>6636</v>
      </c>
      <c r="L12721" t="s">
        <v>6636</v>
      </c>
      <c r="M12721" t="s">
        <v>6636</v>
      </c>
      <c r="N12721" t="s">
        <v>6636</v>
      </c>
      <c r="O12721" t="s">
        <v>6636</v>
      </c>
      <c r="P12721">
        <v>3390250</v>
      </c>
      <c r="Q12721" t="s">
        <v>6636</v>
      </c>
      <c r="R12721" t="s">
        <v>6636</v>
      </c>
      <c r="S12721" s="12">
        <v>1</v>
      </c>
      <c r="T12721" s="13"/>
      <c r="U12721" t="s">
        <v>6636</v>
      </c>
    </row>
    <row r="12722" spans="1:21" x14ac:dyDescent="0.25">
      <c r="A12722" t="s">
        <v>6614</v>
      </c>
      <c r="B12722" s="12"/>
      <c r="C12722" t="s">
        <v>16429</v>
      </c>
      <c r="D12722" s="11">
        <v>46187</v>
      </c>
      <c r="E12722" t="s">
        <v>16430</v>
      </c>
      <c r="F12722" t="s">
        <v>6617</v>
      </c>
      <c r="G12722" t="s">
        <v>6636</v>
      </c>
      <c r="H12722" t="s">
        <v>47</v>
      </c>
      <c r="I12722" t="s">
        <v>6636</v>
      </c>
      <c r="J12722" t="s">
        <v>6636</v>
      </c>
      <c r="K12722" t="s">
        <v>6636</v>
      </c>
      <c r="L12722" t="s">
        <v>6636</v>
      </c>
      <c r="M12722" t="s">
        <v>6636</v>
      </c>
      <c r="N12722" t="s">
        <v>6636</v>
      </c>
      <c r="O12722" t="s">
        <v>6636</v>
      </c>
      <c r="P12722">
        <v>1930000</v>
      </c>
      <c r="Q12722" t="s">
        <v>6636</v>
      </c>
      <c r="R12722" t="s">
        <v>6636</v>
      </c>
      <c r="S12722" s="12">
        <v>1</v>
      </c>
      <c r="T12722" s="13"/>
      <c r="U12722" t="s">
        <v>6636</v>
      </c>
    </row>
    <row r="12723" spans="1:21" x14ac:dyDescent="0.25">
      <c r="A12723" t="s">
        <v>6614</v>
      </c>
      <c r="B12723" s="12"/>
      <c r="C12723" t="s">
        <v>16431</v>
      </c>
      <c r="D12723" s="11">
        <v>46188</v>
      </c>
      <c r="E12723" t="s">
        <v>16432</v>
      </c>
      <c r="F12723" t="s">
        <v>6617</v>
      </c>
      <c r="G12723" t="s">
        <v>6636</v>
      </c>
      <c r="H12723" t="s">
        <v>47</v>
      </c>
      <c r="I12723" t="s">
        <v>6636</v>
      </c>
      <c r="J12723" t="s">
        <v>6636</v>
      </c>
      <c r="K12723" t="s">
        <v>6636</v>
      </c>
      <c r="L12723" t="s">
        <v>6636</v>
      </c>
      <c r="M12723" t="s">
        <v>13899</v>
      </c>
      <c r="N12723" t="s">
        <v>6761</v>
      </c>
      <c r="O12723" t="s">
        <v>7185</v>
      </c>
      <c r="P12723">
        <v>3900000</v>
      </c>
      <c r="Q12723" t="s">
        <v>6636</v>
      </c>
      <c r="R12723" t="s">
        <v>6636</v>
      </c>
      <c r="S12723" s="12">
        <v>1</v>
      </c>
      <c r="T12723" s="13"/>
      <c r="U12723" t="s">
        <v>6636</v>
      </c>
    </row>
    <row r="12724" spans="1:21" x14ac:dyDescent="0.25">
      <c r="A12724" t="s">
        <v>6614</v>
      </c>
      <c r="B12724" s="12"/>
      <c r="C12724" t="s">
        <v>16433</v>
      </c>
      <c r="D12724" s="11">
        <v>46190</v>
      </c>
      <c r="E12724" t="s">
        <v>16434</v>
      </c>
      <c r="F12724" t="s">
        <v>6617</v>
      </c>
      <c r="G12724" t="s">
        <v>6636</v>
      </c>
      <c r="H12724" t="s">
        <v>47</v>
      </c>
      <c r="I12724" t="s">
        <v>6636</v>
      </c>
      <c r="J12724" t="s">
        <v>6636</v>
      </c>
      <c r="K12724" t="s">
        <v>6636</v>
      </c>
      <c r="L12724" t="s">
        <v>6636</v>
      </c>
      <c r="M12724" t="s">
        <v>6636</v>
      </c>
      <c r="N12724" t="s">
        <v>6636</v>
      </c>
      <c r="O12724" t="s">
        <v>6636</v>
      </c>
      <c r="P12724">
        <v>4560000</v>
      </c>
      <c r="Q12724" t="s">
        <v>6636</v>
      </c>
      <c r="R12724" t="s">
        <v>6636</v>
      </c>
      <c r="S12724" s="12">
        <v>1</v>
      </c>
      <c r="T12724" s="13"/>
      <c r="U12724" t="s">
        <v>6636</v>
      </c>
    </row>
    <row r="12725" spans="1:21" x14ac:dyDescent="0.25">
      <c r="A12725" t="s">
        <v>6614</v>
      </c>
      <c r="B12725" s="12"/>
      <c r="C12725" t="s">
        <v>16435</v>
      </c>
      <c r="D12725" s="11">
        <v>46190</v>
      </c>
      <c r="E12725" t="s">
        <v>16436</v>
      </c>
      <c r="F12725" t="s">
        <v>6617</v>
      </c>
      <c r="G12725" t="s">
        <v>6636</v>
      </c>
      <c r="H12725" t="s">
        <v>47</v>
      </c>
      <c r="I12725" t="s">
        <v>6636</v>
      </c>
      <c r="J12725" t="s">
        <v>6636</v>
      </c>
      <c r="K12725" t="s">
        <v>6636</v>
      </c>
      <c r="L12725" t="s">
        <v>6636</v>
      </c>
      <c r="M12725" t="s">
        <v>6636</v>
      </c>
      <c r="N12725" t="s">
        <v>6636</v>
      </c>
      <c r="O12725" t="s">
        <v>6636</v>
      </c>
      <c r="P12725">
        <v>2140000</v>
      </c>
      <c r="Q12725" t="s">
        <v>6636</v>
      </c>
      <c r="R12725" t="s">
        <v>6636</v>
      </c>
      <c r="S12725" s="12">
        <v>1</v>
      </c>
      <c r="T12725" s="13"/>
      <c r="U12725" t="s">
        <v>6636</v>
      </c>
    </row>
    <row r="12726" spans="1:21" x14ac:dyDescent="0.25">
      <c r="A12726" t="s">
        <v>6614</v>
      </c>
      <c r="B12726" s="12"/>
      <c r="C12726" t="s">
        <v>16437</v>
      </c>
      <c r="D12726" s="11">
        <v>46191</v>
      </c>
      <c r="E12726" t="s">
        <v>16438</v>
      </c>
      <c r="F12726" t="s">
        <v>6617</v>
      </c>
      <c r="G12726" t="s">
        <v>6636</v>
      </c>
      <c r="H12726" t="s">
        <v>47</v>
      </c>
      <c r="I12726" t="s">
        <v>6636</v>
      </c>
      <c r="J12726" t="s">
        <v>6636</v>
      </c>
      <c r="K12726" t="s">
        <v>6636</v>
      </c>
      <c r="L12726" t="s">
        <v>6636</v>
      </c>
      <c r="M12726" t="s">
        <v>6636</v>
      </c>
      <c r="N12726" t="s">
        <v>6636</v>
      </c>
      <c r="O12726" t="s">
        <v>6636</v>
      </c>
      <c r="P12726">
        <v>1970000</v>
      </c>
      <c r="Q12726" t="s">
        <v>6636</v>
      </c>
      <c r="R12726" t="s">
        <v>6636</v>
      </c>
      <c r="S12726" s="12">
        <v>1</v>
      </c>
      <c r="T12726" s="13"/>
      <c r="U12726" t="s">
        <v>6636</v>
      </c>
    </row>
    <row r="12727" spans="1:21" x14ac:dyDescent="0.25">
      <c r="A12727" t="s">
        <v>6983</v>
      </c>
      <c r="B12727" s="12"/>
      <c r="C12727" t="s">
        <v>13881</v>
      </c>
      <c r="D12727" s="11">
        <v>46193</v>
      </c>
      <c r="E12727" t="s">
        <v>13882</v>
      </c>
      <c r="F12727" t="s">
        <v>6617</v>
      </c>
      <c r="G12727" t="s">
        <v>8627</v>
      </c>
      <c r="H12727" t="s">
        <v>47</v>
      </c>
      <c r="I12727" t="s">
        <v>55</v>
      </c>
      <c r="J12727" t="s">
        <v>176</v>
      </c>
      <c r="K12727" t="s">
        <v>6636</v>
      </c>
      <c r="L12727" t="s">
        <v>6636</v>
      </c>
      <c r="M12727" t="s">
        <v>13884</v>
      </c>
      <c r="N12727" t="s">
        <v>7001</v>
      </c>
      <c r="O12727" t="s">
        <v>7007</v>
      </c>
      <c r="P12727">
        <v>775000</v>
      </c>
      <c r="Q12727" t="s">
        <v>6867</v>
      </c>
      <c r="R12727" t="s">
        <v>6779</v>
      </c>
      <c r="S12727" s="12">
        <v>1</v>
      </c>
      <c r="T12727" s="13">
        <v>9688</v>
      </c>
      <c r="U12727" t="s">
        <v>6636</v>
      </c>
    </row>
    <row r="12728" spans="1:21" x14ac:dyDescent="0.25">
      <c r="A12728" t="s">
        <v>6983</v>
      </c>
      <c r="B12728" s="12"/>
      <c r="C12728" t="s">
        <v>13881</v>
      </c>
      <c r="D12728" s="11">
        <v>46193</v>
      </c>
      <c r="E12728" t="s">
        <v>13882</v>
      </c>
      <c r="F12728" t="s">
        <v>6617</v>
      </c>
      <c r="G12728" t="s">
        <v>7567</v>
      </c>
      <c r="H12728" t="s">
        <v>47</v>
      </c>
      <c r="I12728" t="s">
        <v>55</v>
      </c>
      <c r="J12728" t="s">
        <v>176</v>
      </c>
      <c r="K12728" t="s">
        <v>6636</v>
      </c>
      <c r="L12728" t="s">
        <v>6636</v>
      </c>
      <c r="M12728" t="s">
        <v>13884</v>
      </c>
      <c r="N12728" t="s">
        <v>7001</v>
      </c>
      <c r="O12728" t="s">
        <v>7007</v>
      </c>
      <c r="P12728">
        <v>1550000</v>
      </c>
      <c r="Q12728" t="s">
        <v>6867</v>
      </c>
      <c r="R12728" t="s">
        <v>6779</v>
      </c>
      <c r="S12728" s="12"/>
      <c r="T12728" s="13"/>
      <c r="U12728" t="s">
        <v>6636</v>
      </c>
    </row>
    <row r="12729" spans="1:21" x14ac:dyDescent="0.25">
      <c r="A12729" t="s">
        <v>6983</v>
      </c>
      <c r="B12729" s="12"/>
      <c r="C12729" t="s">
        <v>13881</v>
      </c>
      <c r="D12729" s="11">
        <v>46193</v>
      </c>
      <c r="E12729" t="s">
        <v>13882</v>
      </c>
      <c r="F12729" t="s">
        <v>6617</v>
      </c>
      <c r="G12729" t="s">
        <v>8630</v>
      </c>
      <c r="H12729" t="s">
        <v>47</v>
      </c>
      <c r="I12729" t="s">
        <v>55</v>
      </c>
      <c r="J12729" t="s">
        <v>176</v>
      </c>
      <c r="K12729" t="s">
        <v>6636</v>
      </c>
      <c r="L12729" t="s">
        <v>6636</v>
      </c>
      <c r="M12729" t="s">
        <v>13884</v>
      </c>
      <c r="N12729" t="s">
        <v>7001</v>
      </c>
      <c r="O12729" t="s">
        <v>7007</v>
      </c>
      <c r="P12729">
        <v>775000</v>
      </c>
      <c r="Q12729" t="s">
        <v>6867</v>
      </c>
      <c r="R12729" t="s">
        <v>6779</v>
      </c>
      <c r="S12729" s="12"/>
      <c r="T12729" s="13"/>
      <c r="U12729" t="s">
        <v>6636</v>
      </c>
    </row>
    <row r="12730" spans="1:21" x14ac:dyDescent="0.25">
      <c r="A12730" t="s">
        <v>6983</v>
      </c>
      <c r="B12730" s="12"/>
      <c r="C12730" t="s">
        <v>13881</v>
      </c>
      <c r="D12730" s="11">
        <v>46193</v>
      </c>
      <c r="E12730" t="s">
        <v>13882</v>
      </c>
      <c r="F12730" t="s">
        <v>6617</v>
      </c>
      <c r="G12730" t="s">
        <v>8633</v>
      </c>
      <c r="H12730" t="s">
        <v>47</v>
      </c>
      <c r="I12730" t="s">
        <v>55</v>
      </c>
      <c r="J12730" t="s">
        <v>176</v>
      </c>
      <c r="K12730" t="s">
        <v>6636</v>
      </c>
      <c r="L12730" t="s">
        <v>6636</v>
      </c>
      <c r="M12730" t="s">
        <v>13884</v>
      </c>
      <c r="N12730" t="s">
        <v>7001</v>
      </c>
      <c r="O12730" t="s">
        <v>7007</v>
      </c>
      <c r="P12730">
        <v>775000</v>
      </c>
      <c r="Q12730" t="s">
        <v>6867</v>
      </c>
      <c r="R12730" t="s">
        <v>6779</v>
      </c>
      <c r="S12730" s="12"/>
      <c r="T12730" s="13"/>
      <c r="U12730" t="s">
        <v>6636</v>
      </c>
    </row>
    <row r="12731" spans="1:21" x14ac:dyDescent="0.25">
      <c r="A12731" t="s">
        <v>6614</v>
      </c>
      <c r="B12731" s="12"/>
      <c r="C12731" t="s">
        <v>16439</v>
      </c>
      <c r="D12731" s="11">
        <v>46201</v>
      </c>
      <c r="E12731" t="s">
        <v>16440</v>
      </c>
      <c r="F12731" t="s">
        <v>6617</v>
      </c>
      <c r="G12731" t="s">
        <v>6636</v>
      </c>
      <c r="H12731" t="s">
        <v>47</v>
      </c>
      <c r="I12731" t="s">
        <v>6636</v>
      </c>
      <c r="J12731" t="s">
        <v>6636</v>
      </c>
      <c r="K12731" t="s">
        <v>6636</v>
      </c>
      <c r="L12731" t="s">
        <v>6636</v>
      </c>
      <c r="M12731" t="s">
        <v>16441</v>
      </c>
      <c r="N12731" t="s">
        <v>6761</v>
      </c>
      <c r="O12731" t="s">
        <v>7185</v>
      </c>
      <c r="P12731">
        <v>4000000</v>
      </c>
      <c r="Q12731" t="s">
        <v>6636</v>
      </c>
      <c r="R12731" t="s">
        <v>6636</v>
      </c>
      <c r="S12731" s="12">
        <v>1</v>
      </c>
      <c r="T12731" s="13"/>
      <c r="U12731" t="s">
        <v>6636</v>
      </c>
    </row>
    <row r="12732" spans="1:21" x14ac:dyDescent="0.25">
      <c r="A12732" t="s">
        <v>6614</v>
      </c>
      <c r="B12732" s="12"/>
      <c r="C12732" t="s">
        <v>16442</v>
      </c>
      <c r="D12732" s="11">
        <v>46203</v>
      </c>
      <c r="E12732" t="s">
        <v>16443</v>
      </c>
      <c r="F12732" t="s">
        <v>6617</v>
      </c>
      <c r="G12732" t="s">
        <v>6636</v>
      </c>
      <c r="H12732" t="s">
        <v>47</v>
      </c>
      <c r="I12732" t="s">
        <v>6636</v>
      </c>
      <c r="J12732" t="s">
        <v>6636</v>
      </c>
      <c r="K12732" t="s">
        <v>6636</v>
      </c>
      <c r="L12732" t="s">
        <v>6636</v>
      </c>
      <c r="M12732" t="s">
        <v>6636</v>
      </c>
      <c r="N12732" t="s">
        <v>6636</v>
      </c>
      <c r="O12732" t="s">
        <v>6636</v>
      </c>
      <c r="P12732">
        <v>1840000</v>
      </c>
      <c r="Q12732" t="s">
        <v>6867</v>
      </c>
      <c r="R12732" t="s">
        <v>6911</v>
      </c>
      <c r="S12732" s="12">
        <v>1</v>
      </c>
      <c r="T12732" s="13"/>
      <c r="U12732" t="s">
        <v>6636</v>
      </c>
    </row>
    <row r="12733" spans="1:21" x14ac:dyDescent="0.25">
      <c r="A12733" t="s">
        <v>6614</v>
      </c>
      <c r="B12733" s="12"/>
      <c r="C12733" t="s">
        <v>16444</v>
      </c>
      <c r="D12733" s="11">
        <v>46203</v>
      </c>
      <c r="E12733" t="s">
        <v>16445</v>
      </c>
      <c r="F12733" t="s">
        <v>6617</v>
      </c>
      <c r="G12733" t="s">
        <v>6636</v>
      </c>
      <c r="H12733" t="s">
        <v>47</v>
      </c>
      <c r="I12733" t="s">
        <v>6636</v>
      </c>
      <c r="J12733" t="s">
        <v>6636</v>
      </c>
      <c r="K12733" t="s">
        <v>6636</v>
      </c>
      <c r="L12733" t="s">
        <v>6636</v>
      </c>
      <c r="M12733" t="s">
        <v>16446</v>
      </c>
      <c r="N12733" t="s">
        <v>6761</v>
      </c>
      <c r="O12733" t="s">
        <v>7185</v>
      </c>
      <c r="P12733">
        <v>4300000</v>
      </c>
      <c r="Q12733" t="s">
        <v>6636</v>
      </c>
      <c r="R12733" t="s">
        <v>6636</v>
      </c>
      <c r="S12733" s="12">
        <v>1</v>
      </c>
      <c r="T12733" s="13"/>
      <c r="U12733" t="s">
        <v>6636</v>
      </c>
    </row>
    <row r="12734" spans="1:21" x14ac:dyDescent="0.25">
      <c r="A12734" t="s">
        <v>6614</v>
      </c>
      <c r="B12734" s="12"/>
      <c r="C12734" t="s">
        <v>16447</v>
      </c>
      <c r="D12734" s="11">
        <v>46207</v>
      </c>
      <c r="E12734" t="s">
        <v>16448</v>
      </c>
      <c r="F12734" t="s">
        <v>6617</v>
      </c>
      <c r="G12734" t="s">
        <v>6636</v>
      </c>
      <c r="H12734" t="s">
        <v>47</v>
      </c>
      <c r="I12734" t="s">
        <v>6636</v>
      </c>
      <c r="J12734" t="s">
        <v>6636</v>
      </c>
      <c r="K12734" t="s">
        <v>6636</v>
      </c>
      <c r="L12734" t="s">
        <v>6636</v>
      </c>
      <c r="M12734" t="s">
        <v>6636</v>
      </c>
      <c r="N12734" t="s">
        <v>6636</v>
      </c>
      <c r="O12734" t="s">
        <v>6636</v>
      </c>
      <c r="P12734">
        <v>4310000</v>
      </c>
      <c r="Q12734" t="s">
        <v>6636</v>
      </c>
      <c r="R12734" t="s">
        <v>6636</v>
      </c>
      <c r="S12734" s="12">
        <v>1</v>
      </c>
      <c r="T12734" s="13"/>
      <c r="U12734" t="s">
        <v>6636</v>
      </c>
    </row>
    <row r="12735" spans="1:21" x14ac:dyDescent="0.25">
      <c r="A12735" t="s">
        <v>6614</v>
      </c>
      <c r="B12735" s="12"/>
      <c r="C12735" t="s">
        <v>16449</v>
      </c>
      <c r="D12735" s="11">
        <v>46207</v>
      </c>
      <c r="E12735" t="s">
        <v>16450</v>
      </c>
      <c r="F12735" t="s">
        <v>6617</v>
      </c>
      <c r="G12735" t="s">
        <v>6636</v>
      </c>
      <c r="H12735" t="s">
        <v>47</v>
      </c>
      <c r="I12735" t="s">
        <v>6636</v>
      </c>
      <c r="J12735" t="s">
        <v>6636</v>
      </c>
      <c r="K12735" t="s">
        <v>6636</v>
      </c>
      <c r="L12735" t="s">
        <v>6636</v>
      </c>
      <c r="M12735" t="s">
        <v>6636</v>
      </c>
      <c r="N12735" t="s">
        <v>6636</v>
      </c>
      <c r="O12735" t="s">
        <v>6636</v>
      </c>
      <c r="P12735">
        <v>2020000</v>
      </c>
      <c r="Q12735" t="s">
        <v>6636</v>
      </c>
      <c r="R12735" t="s">
        <v>6636</v>
      </c>
      <c r="S12735" s="12">
        <v>1</v>
      </c>
      <c r="T12735" s="13"/>
      <c r="U12735" t="s">
        <v>6636</v>
      </c>
    </row>
    <row r="12736" spans="1:21" x14ac:dyDescent="0.25">
      <c r="A12736" t="s">
        <v>6983</v>
      </c>
      <c r="B12736" s="12"/>
      <c r="C12736" t="s">
        <v>13935</v>
      </c>
      <c r="D12736" s="11">
        <v>46208</v>
      </c>
      <c r="E12736" t="s">
        <v>13936</v>
      </c>
      <c r="F12736" t="s">
        <v>6617</v>
      </c>
      <c r="G12736" t="s">
        <v>8627</v>
      </c>
      <c r="H12736" t="s">
        <v>47</v>
      </c>
      <c r="I12736" t="s">
        <v>55</v>
      </c>
      <c r="J12736" t="s">
        <v>176</v>
      </c>
      <c r="K12736" t="s">
        <v>6636</v>
      </c>
      <c r="L12736" t="s">
        <v>6636</v>
      </c>
      <c r="M12736" t="s">
        <v>6636</v>
      </c>
      <c r="N12736" t="s">
        <v>6636</v>
      </c>
      <c r="O12736" t="s">
        <v>6636</v>
      </c>
      <c r="P12736">
        <v>3730000</v>
      </c>
      <c r="Q12736" t="s">
        <v>6636</v>
      </c>
      <c r="R12736" t="s">
        <v>6636</v>
      </c>
      <c r="S12736" s="12"/>
      <c r="T12736" s="13"/>
      <c r="U12736" t="s">
        <v>7560</v>
      </c>
    </row>
    <row r="12737" spans="1:21" x14ac:dyDescent="0.25">
      <c r="A12737" t="s">
        <v>6983</v>
      </c>
      <c r="B12737" s="12"/>
      <c r="C12737" t="s">
        <v>13935</v>
      </c>
      <c r="D12737" s="11">
        <v>46208</v>
      </c>
      <c r="E12737" t="s">
        <v>13936</v>
      </c>
      <c r="F12737" t="s">
        <v>6617</v>
      </c>
      <c r="G12737" t="s">
        <v>7567</v>
      </c>
      <c r="H12737" t="s">
        <v>47</v>
      </c>
      <c r="I12737" t="s">
        <v>55</v>
      </c>
      <c r="J12737" t="s">
        <v>176</v>
      </c>
      <c r="K12737" t="s">
        <v>6636</v>
      </c>
      <c r="L12737" t="s">
        <v>6636</v>
      </c>
      <c r="M12737" t="s">
        <v>6636</v>
      </c>
      <c r="N12737" t="s">
        <v>6636</v>
      </c>
      <c r="O12737" t="s">
        <v>6636</v>
      </c>
      <c r="P12737">
        <v>3730000</v>
      </c>
      <c r="Q12737" t="s">
        <v>6636</v>
      </c>
      <c r="R12737" t="s">
        <v>6636</v>
      </c>
      <c r="S12737" s="12"/>
      <c r="T12737" s="13"/>
      <c r="U12737" t="s">
        <v>7560</v>
      </c>
    </row>
    <row r="12738" spans="1:21" x14ac:dyDescent="0.25">
      <c r="A12738" t="s">
        <v>6983</v>
      </c>
      <c r="B12738" s="12"/>
      <c r="C12738" t="s">
        <v>13935</v>
      </c>
      <c r="D12738" s="11">
        <v>46208</v>
      </c>
      <c r="E12738" t="s">
        <v>13936</v>
      </c>
      <c r="F12738" t="s">
        <v>6617</v>
      </c>
      <c r="G12738" t="s">
        <v>13900</v>
      </c>
      <c r="H12738" t="s">
        <v>47</v>
      </c>
      <c r="I12738" t="s">
        <v>55</v>
      </c>
      <c r="J12738" t="s">
        <v>176</v>
      </c>
      <c r="K12738" t="s">
        <v>6636</v>
      </c>
      <c r="L12738" t="s">
        <v>6636</v>
      </c>
      <c r="M12738" t="s">
        <v>6636</v>
      </c>
      <c r="N12738" t="s">
        <v>6636</v>
      </c>
      <c r="O12738" t="s">
        <v>6636</v>
      </c>
      <c r="P12738">
        <v>3730000</v>
      </c>
      <c r="Q12738" t="s">
        <v>6636</v>
      </c>
      <c r="R12738" t="s">
        <v>6636</v>
      </c>
      <c r="S12738" s="12">
        <v>1</v>
      </c>
      <c r="T12738" s="13">
        <v>62167</v>
      </c>
      <c r="U12738" t="s">
        <v>7560</v>
      </c>
    </row>
    <row r="12739" spans="1:21" x14ac:dyDescent="0.25">
      <c r="A12739" t="s">
        <v>6983</v>
      </c>
      <c r="B12739" s="12"/>
      <c r="C12739" t="s">
        <v>13935</v>
      </c>
      <c r="D12739" s="11">
        <v>46208</v>
      </c>
      <c r="E12739" t="s">
        <v>13936</v>
      </c>
      <c r="F12739" t="s">
        <v>6617</v>
      </c>
      <c r="G12739" t="s">
        <v>8633</v>
      </c>
      <c r="H12739" t="s">
        <v>47</v>
      </c>
      <c r="I12739" t="s">
        <v>55</v>
      </c>
      <c r="J12739" t="s">
        <v>176</v>
      </c>
      <c r="K12739" t="s">
        <v>6636</v>
      </c>
      <c r="L12739" t="s">
        <v>6636</v>
      </c>
      <c r="M12739" t="s">
        <v>6636</v>
      </c>
      <c r="N12739" t="s">
        <v>6636</v>
      </c>
      <c r="O12739" t="s">
        <v>6636</v>
      </c>
      <c r="P12739">
        <v>3730000</v>
      </c>
      <c r="Q12739" t="s">
        <v>6636</v>
      </c>
      <c r="R12739" t="s">
        <v>6636</v>
      </c>
      <c r="S12739" s="12"/>
      <c r="T12739" s="13"/>
      <c r="U12739" t="s">
        <v>7560</v>
      </c>
    </row>
    <row r="12740" spans="1:21" x14ac:dyDescent="0.25">
      <c r="A12740" t="s">
        <v>6983</v>
      </c>
      <c r="B12740" s="12"/>
      <c r="C12740" t="s">
        <v>13935</v>
      </c>
      <c r="D12740" s="11">
        <v>46208</v>
      </c>
      <c r="E12740" t="s">
        <v>13936</v>
      </c>
      <c r="F12740" t="s">
        <v>6617</v>
      </c>
      <c r="G12740" t="s">
        <v>13901</v>
      </c>
      <c r="H12740" t="s">
        <v>47</v>
      </c>
      <c r="I12740" t="s">
        <v>55</v>
      </c>
      <c r="J12740" t="s">
        <v>176</v>
      </c>
      <c r="K12740" t="s">
        <v>6636</v>
      </c>
      <c r="L12740" t="s">
        <v>6636</v>
      </c>
      <c r="M12740" t="s">
        <v>6636</v>
      </c>
      <c r="N12740" t="s">
        <v>6636</v>
      </c>
      <c r="O12740" t="s">
        <v>6636</v>
      </c>
      <c r="P12740">
        <v>3730000</v>
      </c>
      <c r="Q12740" t="s">
        <v>6636</v>
      </c>
      <c r="R12740" t="s">
        <v>6636</v>
      </c>
      <c r="S12740" s="12"/>
      <c r="T12740" s="13"/>
      <c r="U12740" t="s">
        <v>7560</v>
      </c>
    </row>
    <row r="12741" spans="1:21" x14ac:dyDescent="0.25">
      <c r="A12741" t="s">
        <v>6983</v>
      </c>
      <c r="B12741" s="12"/>
      <c r="C12741" t="s">
        <v>13935</v>
      </c>
      <c r="D12741" s="11">
        <v>46208</v>
      </c>
      <c r="E12741" t="s">
        <v>13936</v>
      </c>
      <c r="F12741" t="s">
        <v>6617</v>
      </c>
      <c r="G12741" t="s">
        <v>11371</v>
      </c>
      <c r="H12741" t="s">
        <v>47</v>
      </c>
      <c r="I12741" t="s">
        <v>55</v>
      </c>
      <c r="J12741" t="s">
        <v>176</v>
      </c>
      <c r="K12741" t="s">
        <v>6636</v>
      </c>
      <c r="L12741" t="s">
        <v>6636</v>
      </c>
      <c r="M12741" t="s">
        <v>6636</v>
      </c>
      <c r="N12741" t="s">
        <v>6636</v>
      </c>
      <c r="O12741" t="s">
        <v>6636</v>
      </c>
      <c r="P12741">
        <v>3730000</v>
      </c>
      <c r="Q12741" t="s">
        <v>6636</v>
      </c>
      <c r="R12741" t="s">
        <v>6636</v>
      </c>
      <c r="S12741" s="12"/>
      <c r="T12741" s="13"/>
      <c r="U12741" t="s">
        <v>7560</v>
      </c>
    </row>
    <row r="12742" spans="1:21" x14ac:dyDescent="0.25">
      <c r="A12742" t="s">
        <v>6614</v>
      </c>
      <c r="B12742" s="12"/>
      <c r="C12742" t="s">
        <v>16421</v>
      </c>
      <c r="D12742" s="11">
        <v>46212</v>
      </c>
      <c r="E12742" t="s">
        <v>16422</v>
      </c>
      <c r="F12742" t="s">
        <v>6617</v>
      </c>
      <c r="G12742" t="s">
        <v>6636</v>
      </c>
      <c r="H12742" t="s">
        <v>47</v>
      </c>
      <c r="I12742" t="s">
        <v>6636</v>
      </c>
      <c r="J12742" t="s">
        <v>6636</v>
      </c>
      <c r="K12742" t="s">
        <v>6636</v>
      </c>
      <c r="L12742" t="s">
        <v>6636</v>
      </c>
      <c r="M12742" t="s">
        <v>16451</v>
      </c>
      <c r="N12742" t="s">
        <v>7366</v>
      </c>
      <c r="O12742" t="s">
        <v>7650</v>
      </c>
      <c r="P12742">
        <v>2520000</v>
      </c>
      <c r="Q12742" t="s">
        <v>6636</v>
      </c>
      <c r="R12742" t="s">
        <v>6636</v>
      </c>
      <c r="S12742" s="12">
        <v>1</v>
      </c>
      <c r="T12742" s="13"/>
      <c r="U12742" t="s">
        <v>6636</v>
      </c>
    </row>
    <row r="12743" spans="1:21" x14ac:dyDescent="0.25">
      <c r="A12743" t="s">
        <v>6614</v>
      </c>
      <c r="B12743" s="12"/>
      <c r="C12743" t="s">
        <v>16452</v>
      </c>
      <c r="D12743" s="11">
        <v>46217</v>
      </c>
      <c r="E12743" t="s">
        <v>16453</v>
      </c>
      <c r="F12743" t="s">
        <v>6617</v>
      </c>
      <c r="G12743" t="s">
        <v>6636</v>
      </c>
      <c r="H12743" t="s">
        <v>47</v>
      </c>
      <c r="I12743" t="s">
        <v>6636</v>
      </c>
      <c r="J12743" t="s">
        <v>6636</v>
      </c>
      <c r="K12743" t="s">
        <v>6636</v>
      </c>
      <c r="L12743" t="s">
        <v>6636</v>
      </c>
      <c r="M12743" t="s">
        <v>16454</v>
      </c>
      <c r="N12743" t="s">
        <v>7366</v>
      </c>
      <c r="O12743" t="s">
        <v>7650</v>
      </c>
      <c r="P12743">
        <v>2599750</v>
      </c>
      <c r="Q12743" t="s">
        <v>6636</v>
      </c>
      <c r="R12743" t="s">
        <v>6636</v>
      </c>
      <c r="S12743" s="12">
        <v>1</v>
      </c>
      <c r="T12743" s="13"/>
      <c r="U12743" t="s">
        <v>6636</v>
      </c>
    </row>
    <row r="12744" spans="1:21" x14ac:dyDescent="0.25">
      <c r="A12744" t="s">
        <v>6614</v>
      </c>
      <c r="B12744" s="12"/>
      <c r="C12744" t="s">
        <v>16455</v>
      </c>
      <c r="D12744" s="11">
        <v>46219</v>
      </c>
      <c r="E12744" t="s">
        <v>16456</v>
      </c>
      <c r="F12744" t="s">
        <v>6617</v>
      </c>
      <c r="G12744" t="s">
        <v>6636</v>
      </c>
      <c r="H12744" t="s">
        <v>47</v>
      </c>
      <c r="I12744" t="s">
        <v>6636</v>
      </c>
      <c r="J12744" t="s">
        <v>6636</v>
      </c>
      <c r="K12744" t="s">
        <v>6636</v>
      </c>
      <c r="L12744" t="s">
        <v>6636</v>
      </c>
      <c r="M12744" t="s">
        <v>6636</v>
      </c>
      <c r="N12744" t="s">
        <v>6636</v>
      </c>
      <c r="O12744" t="s">
        <v>6636</v>
      </c>
      <c r="P12744">
        <v>2090000</v>
      </c>
      <c r="Q12744" t="s">
        <v>6867</v>
      </c>
      <c r="R12744" t="s">
        <v>6779</v>
      </c>
      <c r="S12744" s="12">
        <v>1</v>
      </c>
      <c r="T12744" s="13"/>
      <c r="U12744" t="s">
        <v>7448</v>
      </c>
    </row>
    <row r="12745" spans="1:21" x14ac:dyDescent="0.25">
      <c r="A12745" t="s">
        <v>6614</v>
      </c>
      <c r="B12745" s="12"/>
      <c r="C12745" t="s">
        <v>16457</v>
      </c>
      <c r="D12745" s="11">
        <v>46220</v>
      </c>
      <c r="E12745" t="s">
        <v>16458</v>
      </c>
      <c r="F12745" t="s">
        <v>6617</v>
      </c>
      <c r="G12745" t="s">
        <v>6636</v>
      </c>
      <c r="H12745" t="s">
        <v>47</v>
      </c>
      <c r="I12745" t="s">
        <v>6636</v>
      </c>
      <c r="J12745" t="s">
        <v>6636</v>
      </c>
      <c r="K12745" t="s">
        <v>6636</v>
      </c>
      <c r="L12745" t="s">
        <v>6636</v>
      </c>
      <c r="M12745" t="s">
        <v>6636</v>
      </c>
      <c r="N12745" t="s">
        <v>6636</v>
      </c>
      <c r="O12745" t="s">
        <v>6636</v>
      </c>
      <c r="P12745">
        <v>2240000</v>
      </c>
      <c r="Q12745" t="s">
        <v>6867</v>
      </c>
      <c r="R12745" t="s">
        <v>6779</v>
      </c>
      <c r="S12745" s="12">
        <v>1</v>
      </c>
      <c r="T12745" s="13"/>
      <c r="U12745" t="s">
        <v>7560</v>
      </c>
    </row>
    <row r="12746" spans="1:21" x14ac:dyDescent="0.25">
      <c r="A12746" t="s">
        <v>6983</v>
      </c>
      <c r="B12746" s="12"/>
      <c r="C12746" t="s">
        <v>13962</v>
      </c>
      <c r="D12746" s="11">
        <v>46219</v>
      </c>
      <c r="E12746" t="s">
        <v>13963</v>
      </c>
      <c r="F12746" t="s">
        <v>6617</v>
      </c>
      <c r="G12746" t="s">
        <v>13853</v>
      </c>
      <c r="H12746" t="s">
        <v>179</v>
      </c>
      <c r="I12746" t="s">
        <v>55</v>
      </c>
      <c r="J12746" t="s">
        <v>176</v>
      </c>
      <c r="K12746" t="s">
        <v>6636</v>
      </c>
      <c r="L12746" t="s">
        <v>6636</v>
      </c>
      <c r="M12746" t="s">
        <v>6636</v>
      </c>
      <c r="N12746" t="s">
        <v>6636</v>
      </c>
      <c r="O12746" t="s">
        <v>6636</v>
      </c>
      <c r="P12746">
        <v>1869000</v>
      </c>
      <c r="Q12746" t="s">
        <v>6636</v>
      </c>
      <c r="R12746" t="s">
        <v>6636</v>
      </c>
      <c r="S12746" s="12"/>
      <c r="T12746" s="13"/>
      <c r="U12746" t="s">
        <v>7560</v>
      </c>
    </row>
    <row r="12747" spans="1:21" x14ac:dyDescent="0.25">
      <c r="A12747" t="s">
        <v>6983</v>
      </c>
      <c r="B12747" s="12"/>
      <c r="C12747" t="s">
        <v>13962</v>
      </c>
      <c r="D12747" s="11">
        <v>46219</v>
      </c>
      <c r="E12747" t="s">
        <v>13963</v>
      </c>
      <c r="F12747" t="s">
        <v>6617</v>
      </c>
      <c r="G12747" t="s">
        <v>13857</v>
      </c>
      <c r="H12747" t="s">
        <v>179</v>
      </c>
      <c r="I12747" t="s">
        <v>55</v>
      </c>
      <c r="J12747" t="s">
        <v>176</v>
      </c>
      <c r="K12747" t="s">
        <v>6636</v>
      </c>
      <c r="L12747" t="s">
        <v>6636</v>
      </c>
      <c r="M12747" t="s">
        <v>6636</v>
      </c>
      <c r="N12747" t="s">
        <v>6636</v>
      </c>
      <c r="O12747" t="s">
        <v>6636</v>
      </c>
      <c r="P12747">
        <v>1869000</v>
      </c>
      <c r="Q12747" t="s">
        <v>6636</v>
      </c>
      <c r="R12747" t="s">
        <v>6636</v>
      </c>
      <c r="S12747" s="12">
        <v>1</v>
      </c>
      <c r="T12747" s="13">
        <v>31150</v>
      </c>
      <c r="U12747" t="s">
        <v>7560</v>
      </c>
    </row>
    <row r="12748" spans="1:21" x14ac:dyDescent="0.25">
      <c r="A12748" t="s">
        <v>6983</v>
      </c>
      <c r="B12748" s="12"/>
      <c r="C12748" t="s">
        <v>13962</v>
      </c>
      <c r="D12748" s="11">
        <v>46219</v>
      </c>
      <c r="E12748" t="s">
        <v>13963</v>
      </c>
      <c r="F12748" t="s">
        <v>6617</v>
      </c>
      <c r="G12748" t="s">
        <v>8627</v>
      </c>
      <c r="H12748" t="s">
        <v>179</v>
      </c>
      <c r="I12748" t="s">
        <v>55</v>
      </c>
      <c r="J12748" t="s">
        <v>176</v>
      </c>
      <c r="K12748" t="s">
        <v>6636</v>
      </c>
      <c r="L12748" t="s">
        <v>6636</v>
      </c>
      <c r="M12748" t="s">
        <v>6636</v>
      </c>
      <c r="N12748" t="s">
        <v>6636</v>
      </c>
      <c r="O12748" t="s">
        <v>6636</v>
      </c>
      <c r="P12748">
        <v>1869000</v>
      </c>
      <c r="Q12748" t="s">
        <v>6636</v>
      </c>
      <c r="R12748" t="s">
        <v>6636</v>
      </c>
      <c r="S12748" s="12"/>
      <c r="T12748" s="13"/>
      <c r="U12748" t="s">
        <v>7560</v>
      </c>
    </row>
    <row r="12749" spans="1:21" x14ac:dyDescent="0.25">
      <c r="A12749" t="s">
        <v>6983</v>
      </c>
      <c r="B12749" s="12"/>
      <c r="C12749" t="s">
        <v>13962</v>
      </c>
      <c r="D12749" s="11">
        <v>46219</v>
      </c>
      <c r="E12749" t="s">
        <v>13963</v>
      </c>
      <c r="F12749" t="s">
        <v>6617</v>
      </c>
      <c r="G12749" t="s">
        <v>7567</v>
      </c>
      <c r="H12749" t="s">
        <v>179</v>
      </c>
      <c r="I12749" t="s">
        <v>55</v>
      </c>
      <c r="J12749" t="s">
        <v>176</v>
      </c>
      <c r="K12749" t="s">
        <v>6636</v>
      </c>
      <c r="L12749" t="s">
        <v>6636</v>
      </c>
      <c r="M12749" t="s">
        <v>6636</v>
      </c>
      <c r="N12749" t="s">
        <v>6636</v>
      </c>
      <c r="O12749" t="s">
        <v>6636</v>
      </c>
      <c r="P12749">
        <v>1869000</v>
      </c>
      <c r="Q12749" t="s">
        <v>6636</v>
      </c>
      <c r="R12749" t="s">
        <v>6636</v>
      </c>
      <c r="S12749" s="12"/>
      <c r="T12749" s="13"/>
      <c r="U12749" t="s">
        <v>7560</v>
      </c>
    </row>
    <row r="12750" spans="1:21" x14ac:dyDescent="0.25">
      <c r="A12750" t="s">
        <v>6983</v>
      </c>
      <c r="B12750" s="12"/>
      <c r="C12750" t="s">
        <v>13962</v>
      </c>
      <c r="D12750" s="11">
        <v>46219</v>
      </c>
      <c r="E12750" t="s">
        <v>13963</v>
      </c>
      <c r="F12750" t="s">
        <v>6617</v>
      </c>
      <c r="G12750" t="s">
        <v>13858</v>
      </c>
      <c r="H12750" t="s">
        <v>179</v>
      </c>
      <c r="I12750" t="s">
        <v>55</v>
      </c>
      <c r="J12750" t="s">
        <v>176</v>
      </c>
      <c r="K12750" t="s">
        <v>6636</v>
      </c>
      <c r="L12750" t="s">
        <v>6636</v>
      </c>
      <c r="M12750" t="s">
        <v>6636</v>
      </c>
      <c r="N12750" t="s">
        <v>6636</v>
      </c>
      <c r="O12750" t="s">
        <v>6636</v>
      </c>
      <c r="P12750">
        <v>1869000</v>
      </c>
      <c r="Q12750" t="s">
        <v>6636</v>
      </c>
      <c r="R12750" t="s">
        <v>6636</v>
      </c>
      <c r="S12750" s="12"/>
      <c r="T12750" s="13"/>
      <c r="U12750" t="s">
        <v>7560</v>
      </c>
    </row>
    <row r="12751" spans="1:21" x14ac:dyDescent="0.25">
      <c r="A12751" t="s">
        <v>6983</v>
      </c>
      <c r="B12751" s="12"/>
      <c r="C12751" t="s">
        <v>13962</v>
      </c>
      <c r="D12751" s="11">
        <v>46219</v>
      </c>
      <c r="E12751" t="s">
        <v>13963</v>
      </c>
      <c r="F12751" t="s">
        <v>6617</v>
      </c>
      <c r="G12751" t="s">
        <v>13859</v>
      </c>
      <c r="H12751" t="s">
        <v>179</v>
      </c>
      <c r="I12751" t="s">
        <v>55</v>
      </c>
      <c r="J12751" t="s">
        <v>176</v>
      </c>
      <c r="K12751" t="s">
        <v>6636</v>
      </c>
      <c r="L12751" t="s">
        <v>6636</v>
      </c>
      <c r="M12751" t="s">
        <v>6636</v>
      </c>
      <c r="N12751" t="s">
        <v>6636</v>
      </c>
      <c r="O12751" t="s">
        <v>6636</v>
      </c>
      <c r="P12751">
        <v>1869000</v>
      </c>
      <c r="Q12751" t="s">
        <v>6636</v>
      </c>
      <c r="R12751" t="s">
        <v>6636</v>
      </c>
      <c r="S12751" s="12"/>
      <c r="T12751" s="13"/>
      <c r="U12751" t="s">
        <v>7560</v>
      </c>
    </row>
    <row r="12752" spans="1:21" x14ac:dyDescent="0.25">
      <c r="A12752" t="s">
        <v>6983</v>
      </c>
      <c r="B12752" s="12"/>
      <c r="C12752" t="s">
        <v>13962</v>
      </c>
      <c r="D12752" s="11">
        <v>46219</v>
      </c>
      <c r="E12752" t="s">
        <v>13963</v>
      </c>
      <c r="F12752" t="s">
        <v>6617</v>
      </c>
      <c r="G12752" t="s">
        <v>8633</v>
      </c>
      <c r="H12752" t="s">
        <v>179</v>
      </c>
      <c r="I12752" t="s">
        <v>55</v>
      </c>
      <c r="J12752" t="s">
        <v>176</v>
      </c>
      <c r="K12752" t="s">
        <v>6636</v>
      </c>
      <c r="L12752" t="s">
        <v>6636</v>
      </c>
      <c r="M12752" t="s">
        <v>6636</v>
      </c>
      <c r="N12752" t="s">
        <v>6636</v>
      </c>
      <c r="O12752" t="s">
        <v>6636</v>
      </c>
      <c r="P12752">
        <v>1869000</v>
      </c>
      <c r="Q12752" t="s">
        <v>6636</v>
      </c>
      <c r="R12752" t="s">
        <v>6636</v>
      </c>
      <c r="S12752" s="12"/>
      <c r="T12752" s="13"/>
      <c r="U12752" t="s">
        <v>7560</v>
      </c>
    </row>
    <row r="12753" spans="1:21" x14ac:dyDescent="0.25">
      <c r="A12753" t="s">
        <v>6614</v>
      </c>
      <c r="B12753" s="12"/>
      <c r="C12753" t="s">
        <v>16459</v>
      </c>
      <c r="D12753" s="11">
        <v>46194</v>
      </c>
      <c r="E12753" t="s">
        <v>16460</v>
      </c>
      <c r="F12753" t="s">
        <v>6617</v>
      </c>
      <c r="G12753" t="s">
        <v>6636</v>
      </c>
      <c r="H12753" t="s">
        <v>771</v>
      </c>
      <c r="I12753" t="s">
        <v>6636</v>
      </c>
      <c r="J12753" t="s">
        <v>6636</v>
      </c>
      <c r="K12753" t="s">
        <v>6636</v>
      </c>
      <c r="L12753" t="s">
        <v>6636</v>
      </c>
      <c r="M12753" t="s">
        <v>6636</v>
      </c>
      <c r="N12753" t="s">
        <v>6636</v>
      </c>
      <c r="O12753" t="s">
        <v>6636</v>
      </c>
      <c r="P12753">
        <v>2030000</v>
      </c>
      <c r="Q12753" t="s">
        <v>6636</v>
      </c>
      <c r="R12753" t="s">
        <v>6636</v>
      </c>
      <c r="S12753" s="12">
        <v>1</v>
      </c>
      <c r="T12753" s="13"/>
      <c r="U12753" t="s">
        <v>6636</v>
      </c>
    </row>
    <row r="12754" spans="1:21" x14ac:dyDescent="0.25">
      <c r="A12754" t="s">
        <v>6614</v>
      </c>
      <c r="B12754" s="12"/>
      <c r="C12754" t="s">
        <v>16461</v>
      </c>
      <c r="D12754" s="11">
        <v>46202</v>
      </c>
      <c r="E12754" t="s">
        <v>16462</v>
      </c>
      <c r="F12754" t="s">
        <v>6617</v>
      </c>
      <c r="G12754" t="s">
        <v>6636</v>
      </c>
      <c r="H12754" t="s">
        <v>771</v>
      </c>
      <c r="I12754" t="s">
        <v>6636</v>
      </c>
      <c r="J12754" t="s">
        <v>6636</v>
      </c>
      <c r="K12754" t="s">
        <v>6636</v>
      </c>
      <c r="L12754" t="s">
        <v>6636</v>
      </c>
      <c r="M12754" t="s">
        <v>6636</v>
      </c>
      <c r="N12754" t="s">
        <v>6636</v>
      </c>
      <c r="O12754" t="s">
        <v>6636</v>
      </c>
      <c r="P12754">
        <v>2400000</v>
      </c>
      <c r="Q12754" t="s">
        <v>6636</v>
      </c>
      <c r="R12754" t="s">
        <v>6636</v>
      </c>
      <c r="S12754" s="12">
        <v>1</v>
      </c>
      <c r="T12754" s="13"/>
      <c r="U12754" t="s">
        <v>6636</v>
      </c>
    </row>
    <row r="12755" spans="1:21" x14ac:dyDescent="0.25">
      <c r="A12755" t="s">
        <v>6614</v>
      </c>
      <c r="B12755" s="12"/>
      <c r="C12755" t="s">
        <v>16463</v>
      </c>
      <c r="D12755" s="11">
        <v>46210</v>
      </c>
      <c r="E12755" t="s">
        <v>16464</v>
      </c>
      <c r="F12755" t="s">
        <v>6617</v>
      </c>
      <c r="G12755" t="s">
        <v>6636</v>
      </c>
      <c r="H12755" t="s">
        <v>771</v>
      </c>
      <c r="I12755" t="s">
        <v>6636</v>
      </c>
      <c r="J12755" t="s">
        <v>6636</v>
      </c>
      <c r="K12755" t="s">
        <v>6636</v>
      </c>
      <c r="L12755" t="s">
        <v>6636</v>
      </c>
      <c r="M12755" t="s">
        <v>6636</v>
      </c>
      <c r="N12755" t="s">
        <v>6636</v>
      </c>
      <c r="O12755" t="s">
        <v>6636</v>
      </c>
      <c r="P12755">
        <v>2420000</v>
      </c>
      <c r="Q12755" t="s">
        <v>6636</v>
      </c>
      <c r="R12755" t="s">
        <v>6636</v>
      </c>
      <c r="S12755" s="12">
        <v>1</v>
      </c>
      <c r="T12755" s="13"/>
      <c r="U12755" t="s">
        <v>6636</v>
      </c>
    </row>
    <row r="12756" spans="1:21" x14ac:dyDescent="0.25">
      <c r="A12756" t="s">
        <v>6614</v>
      </c>
      <c r="B12756" s="12"/>
      <c r="C12756" t="s">
        <v>16465</v>
      </c>
      <c r="D12756" s="11">
        <v>46212</v>
      </c>
      <c r="E12756" t="s">
        <v>16466</v>
      </c>
      <c r="F12756" t="s">
        <v>6617</v>
      </c>
      <c r="G12756" t="s">
        <v>6636</v>
      </c>
      <c r="H12756" t="s">
        <v>771</v>
      </c>
      <c r="I12756" t="s">
        <v>6636</v>
      </c>
      <c r="J12756" t="s">
        <v>6636</v>
      </c>
      <c r="K12756" t="s">
        <v>6636</v>
      </c>
      <c r="L12756" t="s">
        <v>6636</v>
      </c>
      <c r="M12756" t="s">
        <v>6636</v>
      </c>
      <c r="N12756" t="s">
        <v>6636</v>
      </c>
      <c r="O12756" t="s">
        <v>6636</v>
      </c>
      <c r="P12756">
        <v>2050000</v>
      </c>
      <c r="Q12756" t="s">
        <v>6636</v>
      </c>
      <c r="R12756" t="s">
        <v>6636</v>
      </c>
      <c r="S12756" s="12">
        <v>1</v>
      </c>
      <c r="T12756" s="13"/>
      <c r="U12756" t="s">
        <v>10382</v>
      </c>
    </row>
    <row r="12757" spans="1:21" x14ac:dyDescent="0.25">
      <c r="A12757" t="s">
        <v>6614</v>
      </c>
      <c r="B12757" s="12"/>
      <c r="C12757" t="s">
        <v>16467</v>
      </c>
      <c r="D12757" s="11">
        <v>46217</v>
      </c>
      <c r="E12757" t="s">
        <v>16468</v>
      </c>
      <c r="F12757" t="s">
        <v>6617</v>
      </c>
      <c r="G12757" t="s">
        <v>6636</v>
      </c>
      <c r="H12757" t="s">
        <v>771</v>
      </c>
      <c r="I12757" t="s">
        <v>6636</v>
      </c>
      <c r="J12757" t="s">
        <v>6636</v>
      </c>
      <c r="K12757" t="s">
        <v>6636</v>
      </c>
      <c r="L12757" t="s">
        <v>6636</v>
      </c>
      <c r="M12757" t="s">
        <v>6636</v>
      </c>
      <c r="N12757" t="s">
        <v>6636</v>
      </c>
      <c r="O12757" t="s">
        <v>6636</v>
      </c>
      <c r="P12757">
        <v>2835000</v>
      </c>
      <c r="Q12757" t="s">
        <v>6636</v>
      </c>
      <c r="R12757" t="s">
        <v>6636</v>
      </c>
      <c r="S12757" s="12">
        <v>1</v>
      </c>
      <c r="T12757" s="13"/>
      <c r="U12757" t="s">
        <v>6636</v>
      </c>
    </row>
    <row r="12758" spans="1:21" x14ac:dyDescent="0.25">
      <c r="A12758" t="s">
        <v>6614</v>
      </c>
      <c r="B12758" s="12"/>
      <c r="C12758" t="s">
        <v>16469</v>
      </c>
      <c r="D12758" s="11">
        <v>46175</v>
      </c>
      <c r="E12758" t="s">
        <v>16470</v>
      </c>
      <c r="F12758" t="s">
        <v>6617</v>
      </c>
      <c r="G12758" t="s">
        <v>6636</v>
      </c>
      <c r="H12758" t="s">
        <v>357</v>
      </c>
      <c r="I12758" t="s">
        <v>6636</v>
      </c>
      <c r="J12758" t="s">
        <v>6636</v>
      </c>
      <c r="K12758" t="s">
        <v>6636</v>
      </c>
      <c r="L12758" t="s">
        <v>6636</v>
      </c>
      <c r="M12758" t="s">
        <v>6636</v>
      </c>
      <c r="N12758" t="s">
        <v>6636</v>
      </c>
      <c r="O12758" t="s">
        <v>6636</v>
      </c>
      <c r="P12758">
        <v>4720000</v>
      </c>
      <c r="Q12758" t="s">
        <v>6636</v>
      </c>
      <c r="R12758" t="s">
        <v>6636</v>
      </c>
      <c r="S12758" s="12">
        <v>1</v>
      </c>
      <c r="T12758" s="13"/>
      <c r="U12758" t="s">
        <v>6636</v>
      </c>
    </row>
    <row r="12759" spans="1:21" x14ac:dyDescent="0.25">
      <c r="A12759" t="s">
        <v>6614</v>
      </c>
      <c r="B12759" s="12"/>
      <c r="C12759" t="s">
        <v>16471</v>
      </c>
      <c r="D12759" s="11">
        <v>46187</v>
      </c>
      <c r="E12759" t="s">
        <v>16472</v>
      </c>
      <c r="F12759" t="s">
        <v>6617</v>
      </c>
      <c r="G12759" t="s">
        <v>6636</v>
      </c>
      <c r="H12759" t="s">
        <v>357</v>
      </c>
      <c r="I12759" t="s">
        <v>6636</v>
      </c>
      <c r="J12759" t="s">
        <v>6636</v>
      </c>
      <c r="K12759" t="s">
        <v>6636</v>
      </c>
      <c r="L12759" t="s">
        <v>6636</v>
      </c>
      <c r="M12759" t="s">
        <v>6636</v>
      </c>
      <c r="N12759" t="s">
        <v>6636</v>
      </c>
      <c r="O12759" t="s">
        <v>6636</v>
      </c>
      <c r="P12759">
        <v>2100000</v>
      </c>
      <c r="Q12759" t="s">
        <v>6636</v>
      </c>
      <c r="R12759" t="s">
        <v>6636</v>
      </c>
      <c r="S12759" s="12">
        <v>1</v>
      </c>
      <c r="T12759" s="13"/>
      <c r="U12759" t="s">
        <v>6636</v>
      </c>
    </row>
    <row r="12760" spans="1:21" x14ac:dyDescent="0.25">
      <c r="A12760" t="s">
        <v>6614</v>
      </c>
      <c r="B12760" s="12"/>
      <c r="C12760" t="s">
        <v>16473</v>
      </c>
      <c r="D12760" s="11">
        <v>46192</v>
      </c>
      <c r="E12760" t="s">
        <v>16474</v>
      </c>
      <c r="F12760" t="s">
        <v>6617</v>
      </c>
      <c r="G12760" t="s">
        <v>6636</v>
      </c>
      <c r="H12760" t="s">
        <v>357</v>
      </c>
      <c r="I12760" t="s">
        <v>6636</v>
      </c>
      <c r="J12760" t="s">
        <v>6636</v>
      </c>
      <c r="K12760" t="s">
        <v>6636</v>
      </c>
      <c r="L12760" t="s">
        <v>6636</v>
      </c>
      <c r="M12760" t="s">
        <v>6636</v>
      </c>
      <c r="N12760" t="s">
        <v>6636</v>
      </c>
      <c r="O12760" t="s">
        <v>6636</v>
      </c>
      <c r="P12760">
        <v>2410000</v>
      </c>
      <c r="Q12760" t="s">
        <v>6636</v>
      </c>
      <c r="R12760" t="s">
        <v>6636</v>
      </c>
      <c r="S12760" s="12">
        <v>1</v>
      </c>
      <c r="T12760" s="13"/>
      <c r="U12760" t="s">
        <v>6636</v>
      </c>
    </row>
    <row r="12761" spans="1:21" x14ac:dyDescent="0.25">
      <c r="A12761" t="s">
        <v>6614</v>
      </c>
      <c r="B12761" s="12"/>
      <c r="C12761" t="s">
        <v>16475</v>
      </c>
      <c r="D12761" s="11">
        <v>46192</v>
      </c>
      <c r="E12761" t="s">
        <v>16476</v>
      </c>
      <c r="F12761" t="s">
        <v>6617</v>
      </c>
      <c r="G12761" t="s">
        <v>6636</v>
      </c>
      <c r="H12761" t="s">
        <v>357</v>
      </c>
      <c r="I12761" t="s">
        <v>6636</v>
      </c>
      <c r="J12761" t="s">
        <v>6636</v>
      </c>
      <c r="K12761" t="s">
        <v>6636</v>
      </c>
      <c r="L12761" t="s">
        <v>6636</v>
      </c>
      <c r="M12761" t="s">
        <v>6636</v>
      </c>
      <c r="N12761" t="s">
        <v>6636</v>
      </c>
      <c r="O12761" t="s">
        <v>6636</v>
      </c>
      <c r="P12761">
        <v>2030000</v>
      </c>
      <c r="Q12761" t="s">
        <v>6636</v>
      </c>
      <c r="R12761" t="s">
        <v>6636</v>
      </c>
      <c r="S12761" s="12">
        <v>1</v>
      </c>
      <c r="T12761" s="13"/>
      <c r="U12761" t="s">
        <v>6636</v>
      </c>
    </row>
    <row r="12762" spans="1:21" x14ac:dyDescent="0.25">
      <c r="A12762" t="s">
        <v>6614</v>
      </c>
      <c r="B12762" s="12"/>
      <c r="C12762" t="s">
        <v>16477</v>
      </c>
      <c r="D12762" s="11">
        <v>46193</v>
      </c>
      <c r="E12762" t="s">
        <v>16478</v>
      </c>
      <c r="F12762" t="s">
        <v>6617</v>
      </c>
      <c r="G12762" t="s">
        <v>6636</v>
      </c>
      <c r="H12762" t="s">
        <v>357</v>
      </c>
      <c r="I12762" t="s">
        <v>6636</v>
      </c>
      <c r="J12762" t="s">
        <v>6636</v>
      </c>
      <c r="K12762" t="s">
        <v>6636</v>
      </c>
      <c r="L12762" t="s">
        <v>6636</v>
      </c>
      <c r="M12762" t="s">
        <v>6636</v>
      </c>
      <c r="N12762" t="s">
        <v>6636</v>
      </c>
      <c r="O12762" t="s">
        <v>6636</v>
      </c>
      <c r="P12762">
        <v>2100000</v>
      </c>
      <c r="Q12762" t="s">
        <v>6636</v>
      </c>
      <c r="R12762" t="s">
        <v>6636</v>
      </c>
      <c r="S12762" s="12">
        <v>1</v>
      </c>
      <c r="T12762" s="13"/>
      <c r="U12762" t="s">
        <v>6636</v>
      </c>
    </row>
    <row r="12763" spans="1:21" x14ac:dyDescent="0.25">
      <c r="A12763" t="s">
        <v>6614</v>
      </c>
      <c r="B12763" s="12"/>
      <c r="C12763" t="s">
        <v>16479</v>
      </c>
      <c r="D12763" s="11">
        <v>46194</v>
      </c>
      <c r="E12763" t="s">
        <v>16480</v>
      </c>
      <c r="F12763" t="s">
        <v>6617</v>
      </c>
      <c r="G12763" t="s">
        <v>6636</v>
      </c>
      <c r="H12763" t="s">
        <v>357</v>
      </c>
      <c r="I12763" t="s">
        <v>6636</v>
      </c>
      <c r="J12763" t="s">
        <v>6636</v>
      </c>
      <c r="K12763" t="s">
        <v>6636</v>
      </c>
      <c r="L12763" t="s">
        <v>6636</v>
      </c>
      <c r="M12763" t="s">
        <v>6636</v>
      </c>
      <c r="N12763" t="s">
        <v>6636</v>
      </c>
      <c r="O12763" t="s">
        <v>6636</v>
      </c>
      <c r="P12763">
        <v>2550000</v>
      </c>
      <c r="Q12763" t="s">
        <v>6636</v>
      </c>
      <c r="R12763" t="s">
        <v>6636</v>
      </c>
      <c r="S12763" s="12">
        <v>1</v>
      </c>
      <c r="T12763" s="13"/>
      <c r="U12763" t="s">
        <v>6636</v>
      </c>
    </row>
    <row r="12764" spans="1:21" x14ac:dyDescent="0.25">
      <c r="A12764" t="s">
        <v>6614</v>
      </c>
      <c r="B12764" s="12"/>
      <c r="C12764" t="s">
        <v>16481</v>
      </c>
      <c r="D12764" s="11">
        <v>46194</v>
      </c>
      <c r="E12764" t="s">
        <v>16482</v>
      </c>
      <c r="F12764" t="s">
        <v>6617</v>
      </c>
      <c r="G12764" t="s">
        <v>6636</v>
      </c>
      <c r="H12764" t="s">
        <v>357</v>
      </c>
      <c r="I12764" t="s">
        <v>6636</v>
      </c>
      <c r="J12764" t="s">
        <v>6636</v>
      </c>
      <c r="K12764" t="s">
        <v>6636</v>
      </c>
      <c r="L12764" t="s">
        <v>6636</v>
      </c>
      <c r="M12764" t="s">
        <v>6636</v>
      </c>
      <c r="N12764" t="s">
        <v>6636</v>
      </c>
      <c r="O12764" t="s">
        <v>6636</v>
      </c>
      <c r="P12764">
        <v>1970000</v>
      </c>
      <c r="Q12764" t="s">
        <v>6636</v>
      </c>
      <c r="R12764" t="s">
        <v>6636</v>
      </c>
      <c r="S12764" s="12">
        <v>1</v>
      </c>
      <c r="T12764" s="13"/>
      <c r="U12764" t="s">
        <v>6636</v>
      </c>
    </row>
    <row r="12765" spans="1:21" x14ac:dyDescent="0.25">
      <c r="A12765" t="s">
        <v>6614</v>
      </c>
      <c r="B12765" s="12"/>
      <c r="C12765" t="s">
        <v>16483</v>
      </c>
      <c r="D12765" s="11">
        <v>46199</v>
      </c>
      <c r="E12765" t="s">
        <v>16484</v>
      </c>
      <c r="F12765" t="s">
        <v>6617</v>
      </c>
      <c r="G12765" t="s">
        <v>6636</v>
      </c>
      <c r="H12765" t="s">
        <v>357</v>
      </c>
      <c r="I12765" t="s">
        <v>6636</v>
      </c>
      <c r="J12765" t="s">
        <v>6636</v>
      </c>
      <c r="K12765" t="s">
        <v>6636</v>
      </c>
      <c r="L12765" t="s">
        <v>6636</v>
      </c>
      <c r="M12765" t="s">
        <v>6636</v>
      </c>
      <c r="N12765" t="s">
        <v>6636</v>
      </c>
      <c r="O12765" t="s">
        <v>6636</v>
      </c>
      <c r="P12765">
        <v>2451000</v>
      </c>
      <c r="Q12765" t="s">
        <v>6636</v>
      </c>
      <c r="R12765" t="s">
        <v>6636</v>
      </c>
      <c r="S12765" s="12">
        <v>1</v>
      </c>
      <c r="T12765" s="13"/>
      <c r="U12765" t="s">
        <v>6636</v>
      </c>
    </row>
    <row r="12766" spans="1:21" x14ac:dyDescent="0.25">
      <c r="A12766" t="s">
        <v>6614</v>
      </c>
      <c r="B12766" s="12"/>
      <c r="C12766" t="s">
        <v>16485</v>
      </c>
      <c r="D12766" s="11">
        <v>46199</v>
      </c>
      <c r="E12766" t="s">
        <v>16486</v>
      </c>
      <c r="F12766" t="s">
        <v>6617</v>
      </c>
      <c r="G12766" t="s">
        <v>6636</v>
      </c>
      <c r="H12766" t="s">
        <v>357</v>
      </c>
      <c r="I12766" t="s">
        <v>6636</v>
      </c>
      <c r="J12766" t="s">
        <v>6636</v>
      </c>
      <c r="K12766" t="s">
        <v>6636</v>
      </c>
      <c r="L12766" t="s">
        <v>6636</v>
      </c>
      <c r="M12766" t="s">
        <v>6636</v>
      </c>
      <c r="N12766" t="s">
        <v>6636</v>
      </c>
      <c r="O12766" t="s">
        <v>6636</v>
      </c>
      <c r="P12766">
        <v>2450000</v>
      </c>
      <c r="Q12766" t="s">
        <v>6636</v>
      </c>
      <c r="R12766" t="s">
        <v>6636</v>
      </c>
      <c r="S12766" s="12">
        <v>1</v>
      </c>
      <c r="T12766" s="13"/>
      <c r="U12766" t="s">
        <v>6636</v>
      </c>
    </row>
    <row r="12767" spans="1:21" x14ac:dyDescent="0.25">
      <c r="A12767" t="s">
        <v>6614</v>
      </c>
      <c r="B12767" s="12"/>
      <c r="C12767" t="s">
        <v>16487</v>
      </c>
      <c r="D12767" s="11">
        <v>46200</v>
      </c>
      <c r="E12767" t="s">
        <v>16488</v>
      </c>
      <c r="F12767" t="s">
        <v>6617</v>
      </c>
      <c r="G12767" t="s">
        <v>6636</v>
      </c>
      <c r="H12767" t="s">
        <v>357</v>
      </c>
      <c r="I12767" t="s">
        <v>6636</v>
      </c>
      <c r="J12767" t="s">
        <v>6636</v>
      </c>
      <c r="K12767" t="s">
        <v>6636</v>
      </c>
      <c r="L12767" t="s">
        <v>6636</v>
      </c>
      <c r="M12767" t="s">
        <v>6636</v>
      </c>
      <c r="N12767" t="s">
        <v>6636</v>
      </c>
      <c r="O12767" t="s">
        <v>6636</v>
      </c>
      <c r="P12767">
        <v>2100000</v>
      </c>
      <c r="Q12767" t="s">
        <v>6636</v>
      </c>
      <c r="R12767" t="s">
        <v>6636</v>
      </c>
      <c r="S12767" s="12">
        <v>1</v>
      </c>
      <c r="T12767" s="13"/>
      <c r="U12767" t="s">
        <v>6636</v>
      </c>
    </row>
    <row r="12768" spans="1:21" x14ac:dyDescent="0.25">
      <c r="A12768" t="s">
        <v>6614</v>
      </c>
      <c r="B12768" s="12"/>
      <c r="C12768" t="s">
        <v>16489</v>
      </c>
      <c r="D12768" s="11">
        <v>46201</v>
      </c>
      <c r="E12768" t="s">
        <v>16490</v>
      </c>
      <c r="F12768" t="s">
        <v>6617</v>
      </c>
      <c r="G12768" t="s">
        <v>6636</v>
      </c>
      <c r="H12768" t="s">
        <v>357</v>
      </c>
      <c r="I12768" t="s">
        <v>6636</v>
      </c>
      <c r="J12768" t="s">
        <v>6636</v>
      </c>
      <c r="K12768" t="s">
        <v>6636</v>
      </c>
      <c r="L12768" t="s">
        <v>6636</v>
      </c>
      <c r="M12768" t="s">
        <v>6636</v>
      </c>
      <c r="N12768" t="s">
        <v>6636</v>
      </c>
      <c r="O12768" t="s">
        <v>6636</v>
      </c>
      <c r="P12768">
        <v>2380000</v>
      </c>
      <c r="Q12768" t="s">
        <v>6636</v>
      </c>
      <c r="R12768" t="s">
        <v>6636</v>
      </c>
      <c r="S12768" s="12">
        <v>1</v>
      </c>
      <c r="T12768" s="13"/>
      <c r="U12768" t="s">
        <v>7008</v>
      </c>
    </row>
    <row r="12769" spans="1:21" x14ac:dyDescent="0.25">
      <c r="A12769" t="s">
        <v>6614</v>
      </c>
      <c r="B12769" s="12"/>
      <c r="C12769" t="s">
        <v>16491</v>
      </c>
      <c r="D12769" s="11">
        <v>46202</v>
      </c>
      <c r="E12769" t="s">
        <v>16492</v>
      </c>
      <c r="F12769" t="s">
        <v>6617</v>
      </c>
      <c r="G12769" t="s">
        <v>6636</v>
      </c>
      <c r="H12769" t="s">
        <v>357</v>
      </c>
      <c r="I12769" t="s">
        <v>6636</v>
      </c>
      <c r="J12769" t="s">
        <v>6636</v>
      </c>
      <c r="K12769" t="s">
        <v>6636</v>
      </c>
      <c r="L12769" t="s">
        <v>6636</v>
      </c>
      <c r="M12769" t="s">
        <v>6636</v>
      </c>
      <c r="N12769" t="s">
        <v>6636</v>
      </c>
      <c r="O12769" t="s">
        <v>6636</v>
      </c>
      <c r="P12769">
        <v>3399000</v>
      </c>
      <c r="Q12769" t="s">
        <v>6636</v>
      </c>
      <c r="R12769" t="s">
        <v>6636</v>
      </c>
      <c r="S12769" s="12">
        <v>1</v>
      </c>
      <c r="T12769" s="13"/>
      <c r="U12769" t="s">
        <v>7008</v>
      </c>
    </row>
    <row r="12770" spans="1:21" x14ac:dyDescent="0.25">
      <c r="A12770" t="s">
        <v>6614</v>
      </c>
      <c r="B12770" s="12"/>
      <c r="C12770" t="s">
        <v>16493</v>
      </c>
      <c r="D12770" s="11">
        <v>46203</v>
      </c>
      <c r="E12770" t="s">
        <v>16494</v>
      </c>
      <c r="F12770" t="s">
        <v>6617</v>
      </c>
      <c r="G12770" t="s">
        <v>6636</v>
      </c>
      <c r="H12770" t="s">
        <v>357</v>
      </c>
      <c r="I12770" t="s">
        <v>6636</v>
      </c>
      <c r="J12770" t="s">
        <v>6636</v>
      </c>
      <c r="K12770" t="s">
        <v>6636</v>
      </c>
      <c r="L12770" t="s">
        <v>6636</v>
      </c>
      <c r="M12770" t="s">
        <v>6636</v>
      </c>
      <c r="N12770" t="s">
        <v>6636</v>
      </c>
      <c r="O12770" t="s">
        <v>6636</v>
      </c>
      <c r="P12770">
        <v>2000000</v>
      </c>
      <c r="Q12770" t="s">
        <v>6636</v>
      </c>
      <c r="R12770" t="s">
        <v>6636</v>
      </c>
      <c r="S12770" s="12">
        <v>1</v>
      </c>
      <c r="T12770" s="13"/>
      <c r="U12770" t="s">
        <v>7008</v>
      </c>
    </row>
    <row r="12771" spans="1:21" x14ac:dyDescent="0.25">
      <c r="A12771" t="s">
        <v>6614</v>
      </c>
      <c r="B12771" s="12"/>
      <c r="C12771" t="s">
        <v>16495</v>
      </c>
      <c r="D12771" s="11">
        <v>46203</v>
      </c>
      <c r="E12771" t="s">
        <v>16496</v>
      </c>
      <c r="F12771" t="s">
        <v>6617</v>
      </c>
      <c r="G12771" t="s">
        <v>6636</v>
      </c>
      <c r="H12771" t="s">
        <v>357</v>
      </c>
      <c r="I12771" t="s">
        <v>6636</v>
      </c>
      <c r="J12771" t="s">
        <v>6636</v>
      </c>
      <c r="K12771" t="s">
        <v>6636</v>
      </c>
      <c r="L12771" t="s">
        <v>6636</v>
      </c>
      <c r="M12771" t="s">
        <v>6636</v>
      </c>
      <c r="N12771" t="s">
        <v>6636</v>
      </c>
      <c r="O12771" t="s">
        <v>6636</v>
      </c>
      <c r="P12771">
        <v>2050000</v>
      </c>
      <c r="Q12771" t="s">
        <v>6636</v>
      </c>
      <c r="R12771" t="s">
        <v>6636</v>
      </c>
      <c r="S12771" s="12">
        <v>1</v>
      </c>
      <c r="T12771" s="13"/>
      <c r="U12771" t="s">
        <v>6636</v>
      </c>
    </row>
    <row r="12772" spans="1:21" x14ac:dyDescent="0.25">
      <c r="A12772" t="s">
        <v>6614</v>
      </c>
      <c r="B12772" s="12"/>
      <c r="C12772" t="s">
        <v>16497</v>
      </c>
      <c r="D12772" s="11">
        <v>46205</v>
      </c>
      <c r="E12772" t="s">
        <v>16498</v>
      </c>
      <c r="F12772" t="s">
        <v>6617</v>
      </c>
      <c r="G12772" t="s">
        <v>6636</v>
      </c>
      <c r="H12772" t="s">
        <v>357</v>
      </c>
      <c r="I12772" t="s">
        <v>6636</v>
      </c>
      <c r="J12772" t="s">
        <v>6636</v>
      </c>
      <c r="K12772" t="s">
        <v>6636</v>
      </c>
      <c r="L12772" t="s">
        <v>6636</v>
      </c>
      <c r="M12772" t="s">
        <v>6636</v>
      </c>
      <c r="N12772" t="s">
        <v>6636</v>
      </c>
      <c r="O12772" t="s">
        <v>6636</v>
      </c>
      <c r="P12772">
        <v>2200000</v>
      </c>
      <c r="Q12772" t="s">
        <v>6636</v>
      </c>
      <c r="R12772" t="s">
        <v>6636</v>
      </c>
      <c r="S12772" s="12">
        <v>1</v>
      </c>
      <c r="T12772" s="13"/>
      <c r="U12772" t="s">
        <v>6636</v>
      </c>
    </row>
    <row r="12773" spans="1:21" x14ac:dyDescent="0.25">
      <c r="A12773" t="s">
        <v>6614</v>
      </c>
      <c r="B12773" s="12"/>
      <c r="C12773" t="s">
        <v>16499</v>
      </c>
      <c r="D12773" s="11">
        <v>46213</v>
      </c>
      <c r="E12773" t="s">
        <v>16500</v>
      </c>
      <c r="F12773" t="s">
        <v>6617</v>
      </c>
      <c r="G12773" t="s">
        <v>6636</v>
      </c>
      <c r="H12773" t="s">
        <v>357</v>
      </c>
      <c r="I12773" t="s">
        <v>6636</v>
      </c>
      <c r="J12773" t="s">
        <v>6636</v>
      </c>
      <c r="K12773" t="s">
        <v>6636</v>
      </c>
      <c r="L12773" t="s">
        <v>6636</v>
      </c>
      <c r="M12773" t="s">
        <v>6636</v>
      </c>
      <c r="N12773" t="s">
        <v>6636</v>
      </c>
      <c r="O12773" t="s">
        <v>6636</v>
      </c>
      <c r="P12773">
        <v>2150000</v>
      </c>
      <c r="Q12773" t="s">
        <v>6636</v>
      </c>
      <c r="R12773" t="s">
        <v>6636</v>
      </c>
      <c r="S12773" s="12">
        <v>1</v>
      </c>
      <c r="T12773" s="13"/>
      <c r="U12773" t="s">
        <v>6636</v>
      </c>
    </row>
    <row r="12774" spans="1:21" x14ac:dyDescent="0.25">
      <c r="A12774" t="s">
        <v>6614</v>
      </c>
      <c r="B12774" s="12"/>
      <c r="C12774" t="s">
        <v>16501</v>
      </c>
      <c r="D12774" s="11">
        <v>46214</v>
      </c>
      <c r="E12774" t="s">
        <v>16502</v>
      </c>
      <c r="F12774" t="s">
        <v>6617</v>
      </c>
      <c r="G12774" t="s">
        <v>6636</v>
      </c>
      <c r="H12774" t="s">
        <v>357</v>
      </c>
      <c r="I12774" t="s">
        <v>6636</v>
      </c>
      <c r="J12774" t="s">
        <v>6636</v>
      </c>
      <c r="K12774" t="s">
        <v>6636</v>
      </c>
      <c r="L12774" t="s">
        <v>6636</v>
      </c>
      <c r="M12774" t="s">
        <v>6636</v>
      </c>
      <c r="N12774" t="s">
        <v>6636</v>
      </c>
      <c r="O12774" t="s">
        <v>6636</v>
      </c>
      <c r="P12774">
        <v>2008000</v>
      </c>
      <c r="Q12774" t="s">
        <v>6636</v>
      </c>
      <c r="R12774" t="s">
        <v>6636</v>
      </c>
      <c r="S12774" s="12">
        <v>1</v>
      </c>
      <c r="T12774" s="13"/>
      <c r="U12774" t="s">
        <v>6636</v>
      </c>
    </row>
    <row r="12775" spans="1:21" x14ac:dyDescent="0.25">
      <c r="A12775" t="s">
        <v>6614</v>
      </c>
      <c r="B12775" s="12"/>
      <c r="C12775" t="s">
        <v>16503</v>
      </c>
      <c r="D12775" s="11">
        <v>46215</v>
      </c>
      <c r="E12775" t="s">
        <v>16504</v>
      </c>
      <c r="F12775" t="s">
        <v>6617</v>
      </c>
      <c r="G12775" t="s">
        <v>6636</v>
      </c>
      <c r="H12775" t="s">
        <v>357</v>
      </c>
      <c r="I12775" t="s">
        <v>6636</v>
      </c>
      <c r="J12775" t="s">
        <v>6636</v>
      </c>
      <c r="K12775" t="s">
        <v>6636</v>
      </c>
      <c r="L12775" t="s">
        <v>6636</v>
      </c>
      <c r="M12775" t="s">
        <v>6636</v>
      </c>
      <c r="N12775" t="s">
        <v>6636</v>
      </c>
      <c r="O12775" t="s">
        <v>6636</v>
      </c>
      <c r="P12775">
        <v>2015000</v>
      </c>
      <c r="Q12775" t="s">
        <v>6636</v>
      </c>
      <c r="R12775" t="s">
        <v>6636</v>
      </c>
      <c r="S12775" s="12">
        <v>1</v>
      </c>
      <c r="T12775" s="13"/>
      <c r="U12775" t="s">
        <v>6636</v>
      </c>
    </row>
    <row r="12776" spans="1:21" x14ac:dyDescent="0.25">
      <c r="A12776" t="s">
        <v>6614</v>
      </c>
      <c r="B12776" s="12"/>
      <c r="C12776" t="s">
        <v>16505</v>
      </c>
      <c r="D12776" s="11">
        <v>46218</v>
      </c>
      <c r="E12776" t="s">
        <v>16506</v>
      </c>
      <c r="F12776" t="s">
        <v>6617</v>
      </c>
      <c r="G12776" t="s">
        <v>6636</v>
      </c>
      <c r="H12776" t="s">
        <v>357</v>
      </c>
      <c r="I12776" t="s">
        <v>6636</v>
      </c>
      <c r="J12776" t="s">
        <v>6636</v>
      </c>
      <c r="K12776" t="s">
        <v>6636</v>
      </c>
      <c r="L12776" t="s">
        <v>6636</v>
      </c>
      <c r="M12776" t="s">
        <v>6636</v>
      </c>
      <c r="N12776" t="s">
        <v>6636</v>
      </c>
      <c r="O12776" t="s">
        <v>6636</v>
      </c>
      <c r="P12776">
        <v>3970000</v>
      </c>
      <c r="Q12776" t="s">
        <v>6636</v>
      </c>
      <c r="R12776" t="s">
        <v>6636</v>
      </c>
      <c r="S12776" s="12">
        <v>1</v>
      </c>
      <c r="T12776" s="13"/>
      <c r="U12776" t="s">
        <v>6636</v>
      </c>
    </row>
    <row r="12777" spans="1:21" x14ac:dyDescent="0.25">
      <c r="A12777" t="s">
        <v>6614</v>
      </c>
      <c r="B12777" s="12"/>
      <c r="C12777" t="s">
        <v>16507</v>
      </c>
      <c r="D12777" s="11">
        <v>46192</v>
      </c>
      <c r="E12777" t="s">
        <v>16508</v>
      </c>
      <c r="F12777" t="s">
        <v>6617</v>
      </c>
      <c r="G12777" t="s">
        <v>6636</v>
      </c>
      <c r="H12777" t="s">
        <v>266</v>
      </c>
      <c r="I12777" t="s">
        <v>6636</v>
      </c>
      <c r="J12777" t="s">
        <v>6636</v>
      </c>
      <c r="K12777" t="s">
        <v>6636</v>
      </c>
      <c r="L12777" t="s">
        <v>6636</v>
      </c>
      <c r="M12777" t="s">
        <v>16509</v>
      </c>
      <c r="N12777" t="s">
        <v>6761</v>
      </c>
      <c r="O12777" t="s">
        <v>6762</v>
      </c>
      <c r="P12777">
        <v>2020000</v>
      </c>
      <c r="Q12777" t="s">
        <v>6636</v>
      </c>
      <c r="R12777" t="s">
        <v>6636</v>
      </c>
      <c r="S12777" s="12">
        <v>1</v>
      </c>
      <c r="T12777" s="13"/>
      <c r="U12777" t="s">
        <v>8910</v>
      </c>
    </row>
    <row r="12778" spans="1:21" x14ac:dyDescent="0.25">
      <c r="A12778" t="s">
        <v>6614</v>
      </c>
      <c r="B12778" s="12"/>
      <c r="C12778" t="s">
        <v>16510</v>
      </c>
      <c r="D12778" s="11">
        <v>46196</v>
      </c>
      <c r="E12778" t="s">
        <v>16511</v>
      </c>
      <c r="F12778" t="s">
        <v>6617</v>
      </c>
      <c r="G12778" t="s">
        <v>6636</v>
      </c>
      <c r="H12778" t="s">
        <v>266</v>
      </c>
      <c r="I12778" t="s">
        <v>6636</v>
      </c>
      <c r="J12778" t="s">
        <v>6636</v>
      </c>
      <c r="K12778" t="s">
        <v>6636</v>
      </c>
      <c r="L12778" t="s">
        <v>6636</v>
      </c>
      <c r="M12778" t="s">
        <v>16512</v>
      </c>
      <c r="N12778" t="s">
        <v>6761</v>
      </c>
      <c r="O12778" t="s">
        <v>6762</v>
      </c>
      <c r="P12778">
        <v>2150000</v>
      </c>
      <c r="Q12778" t="s">
        <v>6867</v>
      </c>
      <c r="R12778" t="s">
        <v>6779</v>
      </c>
      <c r="S12778" s="12">
        <v>1</v>
      </c>
      <c r="T12778" s="13"/>
      <c r="U12778" t="s">
        <v>6636</v>
      </c>
    </row>
    <row r="12779" spans="1:21" x14ac:dyDescent="0.25">
      <c r="A12779" t="s">
        <v>6614</v>
      </c>
      <c r="B12779" s="12"/>
      <c r="C12779" t="s">
        <v>16513</v>
      </c>
      <c r="D12779" s="11">
        <v>46200</v>
      </c>
      <c r="E12779" t="s">
        <v>16514</v>
      </c>
      <c r="F12779" t="s">
        <v>6617</v>
      </c>
      <c r="G12779" t="s">
        <v>6636</v>
      </c>
      <c r="H12779" t="s">
        <v>266</v>
      </c>
      <c r="I12779" t="s">
        <v>6636</v>
      </c>
      <c r="J12779" t="s">
        <v>6636</v>
      </c>
      <c r="K12779" t="s">
        <v>6636</v>
      </c>
      <c r="L12779" t="s">
        <v>6636</v>
      </c>
      <c r="M12779" t="s">
        <v>16515</v>
      </c>
      <c r="N12779" t="s">
        <v>6761</v>
      </c>
      <c r="O12779" t="s">
        <v>6762</v>
      </c>
      <c r="P12779">
        <v>2100000</v>
      </c>
      <c r="Q12779" t="s">
        <v>6636</v>
      </c>
      <c r="R12779" t="s">
        <v>6636</v>
      </c>
      <c r="S12779" s="12">
        <v>1</v>
      </c>
      <c r="T12779" s="13"/>
      <c r="U12779" t="s">
        <v>6636</v>
      </c>
    </row>
    <row r="12780" spans="1:21" x14ac:dyDescent="0.25">
      <c r="A12780" t="s">
        <v>6614</v>
      </c>
      <c r="B12780" s="12"/>
      <c r="C12780" t="s">
        <v>16516</v>
      </c>
      <c r="D12780" s="11">
        <v>46202</v>
      </c>
      <c r="E12780" t="s">
        <v>16517</v>
      </c>
      <c r="F12780" t="s">
        <v>6617</v>
      </c>
      <c r="G12780" t="s">
        <v>6636</v>
      </c>
      <c r="H12780" t="s">
        <v>266</v>
      </c>
      <c r="I12780" t="s">
        <v>6636</v>
      </c>
      <c r="J12780" t="s">
        <v>6636</v>
      </c>
      <c r="K12780" t="s">
        <v>6636</v>
      </c>
      <c r="L12780" t="s">
        <v>6636</v>
      </c>
      <c r="M12780" t="s">
        <v>16518</v>
      </c>
      <c r="N12780" t="s">
        <v>6761</v>
      </c>
      <c r="O12780" t="s">
        <v>6762</v>
      </c>
      <c r="P12780">
        <v>2380000</v>
      </c>
      <c r="Q12780" t="s">
        <v>6636</v>
      </c>
      <c r="R12780" t="s">
        <v>6636</v>
      </c>
      <c r="S12780" s="12">
        <v>1</v>
      </c>
      <c r="T12780" s="13"/>
      <c r="U12780" t="s">
        <v>6636</v>
      </c>
    </row>
    <row r="12781" spans="1:21" x14ac:dyDescent="0.25">
      <c r="A12781" t="s">
        <v>6983</v>
      </c>
      <c r="B12781" s="12"/>
      <c r="C12781" t="s">
        <v>8915</v>
      </c>
      <c r="D12781" s="11">
        <v>46203</v>
      </c>
      <c r="E12781" t="s">
        <v>8916</v>
      </c>
      <c r="F12781" t="s">
        <v>6617</v>
      </c>
      <c r="G12781" t="s">
        <v>8851</v>
      </c>
      <c r="H12781" t="s">
        <v>266</v>
      </c>
      <c r="I12781" t="s">
        <v>65</v>
      </c>
      <c r="J12781" t="s">
        <v>219</v>
      </c>
      <c r="K12781" t="s">
        <v>6636</v>
      </c>
      <c r="L12781" t="s">
        <v>6636</v>
      </c>
      <c r="M12781" t="s">
        <v>8918</v>
      </c>
      <c r="N12781" t="s">
        <v>6761</v>
      </c>
      <c r="O12781" t="s">
        <v>6762</v>
      </c>
      <c r="P12781">
        <v>2150000</v>
      </c>
      <c r="Q12781" t="s">
        <v>6867</v>
      </c>
      <c r="R12781" t="s">
        <v>6911</v>
      </c>
      <c r="S12781" s="12"/>
      <c r="T12781" s="13"/>
      <c r="U12781" t="s">
        <v>6780</v>
      </c>
    </row>
    <row r="12782" spans="1:21" x14ac:dyDescent="0.25">
      <c r="A12782" t="s">
        <v>6983</v>
      </c>
      <c r="B12782" s="12"/>
      <c r="C12782" t="s">
        <v>8915</v>
      </c>
      <c r="D12782" s="11">
        <v>46203</v>
      </c>
      <c r="E12782" t="s">
        <v>8916</v>
      </c>
      <c r="F12782" t="s">
        <v>6617</v>
      </c>
      <c r="G12782" t="s">
        <v>8856</v>
      </c>
      <c r="H12782" t="s">
        <v>266</v>
      </c>
      <c r="I12782" t="s">
        <v>65</v>
      </c>
      <c r="J12782" t="s">
        <v>219</v>
      </c>
      <c r="K12782" t="s">
        <v>6636</v>
      </c>
      <c r="L12782" t="s">
        <v>6636</v>
      </c>
      <c r="M12782" t="s">
        <v>8918</v>
      </c>
      <c r="N12782" t="s">
        <v>6761</v>
      </c>
      <c r="O12782" t="s">
        <v>6762</v>
      </c>
      <c r="P12782">
        <v>2150000</v>
      </c>
      <c r="Q12782" t="s">
        <v>6867</v>
      </c>
      <c r="R12782" t="s">
        <v>6911</v>
      </c>
      <c r="S12782" s="12"/>
      <c r="T12782" s="13"/>
      <c r="U12782" t="s">
        <v>6780</v>
      </c>
    </row>
    <row r="12783" spans="1:21" x14ac:dyDescent="0.25">
      <c r="A12783" t="s">
        <v>6983</v>
      </c>
      <c r="B12783" s="12"/>
      <c r="C12783" t="s">
        <v>8915</v>
      </c>
      <c r="D12783" s="11">
        <v>46203</v>
      </c>
      <c r="E12783" t="s">
        <v>8916</v>
      </c>
      <c r="F12783" t="s">
        <v>6617</v>
      </c>
      <c r="G12783" t="s">
        <v>8857</v>
      </c>
      <c r="H12783" t="s">
        <v>266</v>
      </c>
      <c r="I12783" t="s">
        <v>65</v>
      </c>
      <c r="J12783" t="s">
        <v>219</v>
      </c>
      <c r="K12783" t="s">
        <v>6636</v>
      </c>
      <c r="L12783" t="s">
        <v>6636</v>
      </c>
      <c r="M12783" t="s">
        <v>8918</v>
      </c>
      <c r="N12783" t="s">
        <v>6761</v>
      </c>
      <c r="O12783" t="s">
        <v>6762</v>
      </c>
      <c r="P12783">
        <v>2150000</v>
      </c>
      <c r="Q12783" t="s">
        <v>6867</v>
      </c>
      <c r="R12783" t="s">
        <v>6911</v>
      </c>
      <c r="S12783" s="12"/>
      <c r="T12783" s="13"/>
      <c r="U12783" t="s">
        <v>6780</v>
      </c>
    </row>
    <row r="12784" spans="1:21" x14ac:dyDescent="0.25">
      <c r="A12784" t="s">
        <v>6983</v>
      </c>
      <c r="B12784" s="12"/>
      <c r="C12784" t="s">
        <v>8915</v>
      </c>
      <c r="D12784" s="11">
        <v>46203</v>
      </c>
      <c r="E12784" t="s">
        <v>8916</v>
      </c>
      <c r="F12784" t="s">
        <v>6617</v>
      </c>
      <c r="G12784" t="s">
        <v>8858</v>
      </c>
      <c r="H12784" t="s">
        <v>266</v>
      </c>
      <c r="I12784" t="s">
        <v>65</v>
      </c>
      <c r="J12784" t="s">
        <v>219</v>
      </c>
      <c r="K12784" t="s">
        <v>6636</v>
      </c>
      <c r="L12784" t="s">
        <v>6636</v>
      </c>
      <c r="M12784" t="s">
        <v>8918</v>
      </c>
      <c r="N12784" t="s">
        <v>6761</v>
      </c>
      <c r="O12784" t="s">
        <v>6762</v>
      </c>
      <c r="P12784">
        <v>2150000</v>
      </c>
      <c r="Q12784" t="s">
        <v>6867</v>
      </c>
      <c r="R12784" t="s">
        <v>6911</v>
      </c>
      <c r="S12784" s="12"/>
      <c r="T12784" s="13"/>
      <c r="U12784" t="s">
        <v>6780</v>
      </c>
    </row>
    <row r="12785" spans="1:21" x14ac:dyDescent="0.25">
      <c r="A12785" t="s">
        <v>6983</v>
      </c>
      <c r="B12785" s="12"/>
      <c r="C12785" t="s">
        <v>8915</v>
      </c>
      <c r="D12785" s="11">
        <v>46203</v>
      </c>
      <c r="E12785" t="s">
        <v>8916</v>
      </c>
      <c r="F12785" t="s">
        <v>6617</v>
      </c>
      <c r="G12785" t="s">
        <v>8859</v>
      </c>
      <c r="H12785" t="s">
        <v>266</v>
      </c>
      <c r="I12785" t="s">
        <v>65</v>
      </c>
      <c r="J12785" t="s">
        <v>219</v>
      </c>
      <c r="K12785" t="s">
        <v>6636</v>
      </c>
      <c r="L12785" t="s">
        <v>6636</v>
      </c>
      <c r="M12785" t="s">
        <v>8918</v>
      </c>
      <c r="N12785" t="s">
        <v>6761</v>
      </c>
      <c r="O12785" t="s">
        <v>6762</v>
      </c>
      <c r="P12785">
        <v>2150000</v>
      </c>
      <c r="Q12785" t="s">
        <v>6867</v>
      </c>
      <c r="R12785" t="s">
        <v>6911</v>
      </c>
      <c r="S12785" s="12"/>
      <c r="T12785" s="13"/>
      <c r="U12785" t="s">
        <v>6780</v>
      </c>
    </row>
    <row r="12786" spans="1:21" x14ac:dyDescent="0.25">
      <c r="A12786" t="s">
        <v>6983</v>
      </c>
      <c r="B12786" s="12"/>
      <c r="C12786" t="s">
        <v>8915</v>
      </c>
      <c r="D12786" s="11">
        <v>46203</v>
      </c>
      <c r="E12786" t="s">
        <v>8916</v>
      </c>
      <c r="F12786" t="s">
        <v>6617</v>
      </c>
      <c r="G12786" t="s">
        <v>8860</v>
      </c>
      <c r="H12786" t="s">
        <v>266</v>
      </c>
      <c r="I12786" t="s">
        <v>65</v>
      </c>
      <c r="J12786" t="s">
        <v>219</v>
      </c>
      <c r="K12786" t="s">
        <v>6636</v>
      </c>
      <c r="L12786" t="s">
        <v>6636</v>
      </c>
      <c r="M12786" t="s">
        <v>8918</v>
      </c>
      <c r="N12786" t="s">
        <v>6761</v>
      </c>
      <c r="O12786" t="s">
        <v>6762</v>
      </c>
      <c r="P12786">
        <v>2150000</v>
      </c>
      <c r="Q12786" t="s">
        <v>6867</v>
      </c>
      <c r="R12786" t="s">
        <v>6911</v>
      </c>
      <c r="S12786" s="12"/>
      <c r="T12786" s="13"/>
      <c r="U12786" t="s">
        <v>6780</v>
      </c>
    </row>
    <row r="12787" spans="1:21" x14ac:dyDescent="0.25">
      <c r="A12787" t="s">
        <v>6983</v>
      </c>
      <c r="B12787" s="12"/>
      <c r="C12787" t="s">
        <v>8915</v>
      </c>
      <c r="D12787" s="11">
        <v>46203</v>
      </c>
      <c r="E12787" t="s">
        <v>8916</v>
      </c>
      <c r="F12787" t="s">
        <v>6617</v>
      </c>
      <c r="G12787" t="s">
        <v>8861</v>
      </c>
      <c r="H12787" t="s">
        <v>266</v>
      </c>
      <c r="I12787" t="s">
        <v>65</v>
      </c>
      <c r="J12787" t="s">
        <v>219</v>
      </c>
      <c r="K12787" t="s">
        <v>6636</v>
      </c>
      <c r="L12787" t="s">
        <v>6636</v>
      </c>
      <c r="M12787" t="s">
        <v>8918</v>
      </c>
      <c r="N12787" t="s">
        <v>6761</v>
      </c>
      <c r="O12787" t="s">
        <v>6762</v>
      </c>
      <c r="P12787">
        <v>2150000</v>
      </c>
      <c r="Q12787" t="s">
        <v>6867</v>
      </c>
      <c r="R12787" t="s">
        <v>6911</v>
      </c>
      <c r="S12787" s="12"/>
      <c r="T12787" s="13"/>
      <c r="U12787" t="s">
        <v>6780</v>
      </c>
    </row>
    <row r="12788" spans="1:21" x14ac:dyDescent="0.25">
      <c r="A12788" t="s">
        <v>6983</v>
      </c>
      <c r="B12788" s="12"/>
      <c r="C12788" t="s">
        <v>8915</v>
      </c>
      <c r="D12788" s="11">
        <v>46203</v>
      </c>
      <c r="E12788" t="s">
        <v>8916</v>
      </c>
      <c r="F12788" t="s">
        <v>6617</v>
      </c>
      <c r="G12788" t="s">
        <v>8862</v>
      </c>
      <c r="H12788" t="s">
        <v>266</v>
      </c>
      <c r="I12788" t="s">
        <v>65</v>
      </c>
      <c r="J12788" t="s">
        <v>219</v>
      </c>
      <c r="K12788" t="s">
        <v>6636</v>
      </c>
      <c r="L12788" t="s">
        <v>6636</v>
      </c>
      <c r="M12788" t="s">
        <v>8918</v>
      </c>
      <c r="N12788" t="s">
        <v>6761</v>
      </c>
      <c r="O12788" t="s">
        <v>6762</v>
      </c>
      <c r="P12788">
        <v>2150000</v>
      </c>
      <c r="Q12788" t="s">
        <v>6867</v>
      </c>
      <c r="R12788" t="s">
        <v>6911</v>
      </c>
      <c r="S12788" s="12"/>
      <c r="T12788" s="13"/>
      <c r="U12788" t="s">
        <v>6780</v>
      </c>
    </row>
    <row r="12789" spans="1:21" x14ac:dyDescent="0.25">
      <c r="A12789" t="s">
        <v>6983</v>
      </c>
      <c r="B12789" s="12"/>
      <c r="C12789" t="s">
        <v>8915</v>
      </c>
      <c r="D12789" s="11">
        <v>46203</v>
      </c>
      <c r="E12789" t="s">
        <v>8916</v>
      </c>
      <c r="F12789" t="s">
        <v>6617</v>
      </c>
      <c r="G12789" t="s">
        <v>8863</v>
      </c>
      <c r="H12789" t="s">
        <v>266</v>
      </c>
      <c r="I12789" t="s">
        <v>65</v>
      </c>
      <c r="J12789" t="s">
        <v>219</v>
      </c>
      <c r="K12789" t="s">
        <v>6636</v>
      </c>
      <c r="L12789" t="s">
        <v>6636</v>
      </c>
      <c r="M12789" t="s">
        <v>8918</v>
      </c>
      <c r="N12789" t="s">
        <v>6761</v>
      </c>
      <c r="O12789" t="s">
        <v>6762</v>
      </c>
      <c r="P12789">
        <v>2150000</v>
      </c>
      <c r="Q12789" t="s">
        <v>6867</v>
      </c>
      <c r="R12789" t="s">
        <v>6911</v>
      </c>
      <c r="S12789" s="12">
        <v>1</v>
      </c>
      <c r="T12789" s="13">
        <v>35833</v>
      </c>
      <c r="U12789" t="s">
        <v>6780</v>
      </c>
    </row>
    <row r="12790" spans="1:21" x14ac:dyDescent="0.25">
      <c r="A12790" t="s">
        <v>6983</v>
      </c>
      <c r="B12790" s="12"/>
      <c r="C12790" t="s">
        <v>8915</v>
      </c>
      <c r="D12790" s="11">
        <v>46203</v>
      </c>
      <c r="E12790" t="s">
        <v>8916</v>
      </c>
      <c r="F12790" t="s">
        <v>6617</v>
      </c>
      <c r="G12790" t="s">
        <v>8864</v>
      </c>
      <c r="H12790" t="s">
        <v>266</v>
      </c>
      <c r="I12790" t="s">
        <v>65</v>
      </c>
      <c r="J12790" t="s">
        <v>219</v>
      </c>
      <c r="K12790" t="s">
        <v>6636</v>
      </c>
      <c r="L12790" t="s">
        <v>6636</v>
      </c>
      <c r="M12790" t="s">
        <v>8918</v>
      </c>
      <c r="N12790" t="s">
        <v>6761</v>
      </c>
      <c r="O12790" t="s">
        <v>6762</v>
      </c>
      <c r="P12790">
        <v>2150000</v>
      </c>
      <c r="Q12790" t="s">
        <v>6867</v>
      </c>
      <c r="R12790" t="s">
        <v>6911</v>
      </c>
      <c r="S12790" s="12"/>
      <c r="T12790" s="13"/>
      <c r="U12790" t="s">
        <v>6780</v>
      </c>
    </row>
    <row r="12791" spans="1:21" x14ac:dyDescent="0.25">
      <c r="A12791" t="s">
        <v>6983</v>
      </c>
      <c r="B12791" s="12"/>
      <c r="C12791" t="s">
        <v>8915</v>
      </c>
      <c r="D12791" s="11">
        <v>46203</v>
      </c>
      <c r="E12791" t="s">
        <v>8916</v>
      </c>
      <c r="F12791" t="s">
        <v>6617</v>
      </c>
      <c r="G12791" t="s">
        <v>8865</v>
      </c>
      <c r="H12791" t="s">
        <v>266</v>
      </c>
      <c r="I12791" t="s">
        <v>65</v>
      </c>
      <c r="J12791" t="s">
        <v>219</v>
      </c>
      <c r="K12791" t="s">
        <v>6636</v>
      </c>
      <c r="L12791" t="s">
        <v>6636</v>
      </c>
      <c r="M12791" t="s">
        <v>8918</v>
      </c>
      <c r="N12791" t="s">
        <v>6761</v>
      </c>
      <c r="O12791" t="s">
        <v>6762</v>
      </c>
      <c r="P12791">
        <v>2150000</v>
      </c>
      <c r="Q12791" t="s">
        <v>6867</v>
      </c>
      <c r="R12791" t="s">
        <v>6911</v>
      </c>
      <c r="S12791" s="12"/>
      <c r="T12791" s="13"/>
      <c r="U12791" t="s">
        <v>6780</v>
      </c>
    </row>
    <row r="12792" spans="1:21" x14ac:dyDescent="0.25">
      <c r="A12792" t="s">
        <v>6614</v>
      </c>
      <c r="B12792" s="12"/>
      <c r="C12792" t="s">
        <v>16519</v>
      </c>
      <c r="D12792" s="11">
        <v>46205</v>
      </c>
      <c r="E12792" t="s">
        <v>16520</v>
      </c>
      <c r="F12792" t="s">
        <v>6617</v>
      </c>
      <c r="G12792" t="s">
        <v>6636</v>
      </c>
      <c r="H12792" t="s">
        <v>266</v>
      </c>
      <c r="I12792" t="s">
        <v>6636</v>
      </c>
      <c r="J12792" t="s">
        <v>6636</v>
      </c>
      <c r="K12792" t="s">
        <v>6636</v>
      </c>
      <c r="L12792" t="s">
        <v>6636</v>
      </c>
      <c r="M12792" t="s">
        <v>8926</v>
      </c>
      <c r="N12792" t="s">
        <v>6761</v>
      </c>
      <c r="O12792" t="s">
        <v>6762</v>
      </c>
      <c r="P12792">
        <v>2200000</v>
      </c>
      <c r="Q12792" t="s">
        <v>6636</v>
      </c>
      <c r="R12792" t="s">
        <v>6636</v>
      </c>
      <c r="S12792" s="12">
        <v>1</v>
      </c>
      <c r="T12792" s="13"/>
      <c r="U12792" t="s">
        <v>6636</v>
      </c>
    </row>
    <row r="12793" spans="1:21" x14ac:dyDescent="0.25">
      <c r="A12793" t="s">
        <v>6983</v>
      </c>
      <c r="B12793" s="12"/>
      <c r="C12793" t="s">
        <v>8919</v>
      </c>
      <c r="D12793" s="11">
        <v>46206</v>
      </c>
      <c r="E12793" t="s">
        <v>8920</v>
      </c>
      <c r="F12793" t="s">
        <v>6617</v>
      </c>
      <c r="G12793" t="s">
        <v>8851</v>
      </c>
      <c r="H12793" t="s">
        <v>266</v>
      </c>
      <c r="I12793" t="s">
        <v>55</v>
      </c>
      <c r="J12793" t="s">
        <v>44</v>
      </c>
      <c r="K12793" t="s">
        <v>6636</v>
      </c>
      <c r="L12793" t="s">
        <v>6636</v>
      </c>
      <c r="M12793" t="s">
        <v>16521</v>
      </c>
      <c r="N12793" t="s">
        <v>6761</v>
      </c>
      <c r="O12793" t="s">
        <v>6771</v>
      </c>
      <c r="P12793">
        <v>2200000</v>
      </c>
      <c r="Q12793" t="s">
        <v>6636</v>
      </c>
      <c r="R12793" t="s">
        <v>6636</v>
      </c>
      <c r="S12793" s="12"/>
      <c r="T12793" s="13"/>
      <c r="U12793" t="s">
        <v>6721</v>
      </c>
    </row>
    <row r="12794" spans="1:21" x14ac:dyDescent="0.25">
      <c r="A12794" t="s">
        <v>6983</v>
      </c>
      <c r="B12794" s="12"/>
      <c r="C12794" t="s">
        <v>8919</v>
      </c>
      <c r="D12794" s="11">
        <v>46206</v>
      </c>
      <c r="E12794" t="s">
        <v>8920</v>
      </c>
      <c r="F12794" t="s">
        <v>6617</v>
      </c>
      <c r="G12794" t="s">
        <v>8856</v>
      </c>
      <c r="H12794" t="s">
        <v>266</v>
      </c>
      <c r="I12794" t="s">
        <v>55</v>
      </c>
      <c r="J12794" t="s">
        <v>44</v>
      </c>
      <c r="K12794" t="s">
        <v>6636</v>
      </c>
      <c r="L12794" t="s">
        <v>6636</v>
      </c>
      <c r="M12794" t="s">
        <v>16521</v>
      </c>
      <c r="N12794" t="s">
        <v>6761</v>
      </c>
      <c r="O12794" t="s">
        <v>6771</v>
      </c>
      <c r="P12794">
        <v>2200000</v>
      </c>
      <c r="Q12794" t="s">
        <v>6636</v>
      </c>
      <c r="R12794" t="s">
        <v>6636</v>
      </c>
      <c r="S12794" s="12"/>
      <c r="T12794" s="13"/>
      <c r="U12794" t="s">
        <v>6721</v>
      </c>
    </row>
    <row r="12795" spans="1:21" x14ac:dyDescent="0.25">
      <c r="A12795" t="s">
        <v>6983</v>
      </c>
      <c r="B12795" s="12"/>
      <c r="C12795" t="s">
        <v>8919</v>
      </c>
      <c r="D12795" s="11">
        <v>46206</v>
      </c>
      <c r="E12795" t="s">
        <v>8920</v>
      </c>
      <c r="F12795" t="s">
        <v>6617</v>
      </c>
      <c r="G12795" t="s">
        <v>8857</v>
      </c>
      <c r="H12795" t="s">
        <v>266</v>
      </c>
      <c r="I12795" t="s">
        <v>55</v>
      </c>
      <c r="J12795" t="s">
        <v>44</v>
      </c>
      <c r="K12795" t="s">
        <v>6636</v>
      </c>
      <c r="L12795" t="s">
        <v>6636</v>
      </c>
      <c r="M12795" t="s">
        <v>16521</v>
      </c>
      <c r="N12795" t="s">
        <v>6761</v>
      </c>
      <c r="O12795" t="s">
        <v>6771</v>
      </c>
      <c r="P12795">
        <v>2200000</v>
      </c>
      <c r="Q12795" t="s">
        <v>6636</v>
      </c>
      <c r="R12795" t="s">
        <v>6636</v>
      </c>
      <c r="S12795" s="12"/>
      <c r="T12795" s="13"/>
      <c r="U12795" t="s">
        <v>6721</v>
      </c>
    </row>
    <row r="12796" spans="1:21" x14ac:dyDescent="0.25">
      <c r="A12796" t="s">
        <v>6983</v>
      </c>
      <c r="B12796" s="12"/>
      <c r="C12796" t="s">
        <v>8919</v>
      </c>
      <c r="D12796" s="11">
        <v>46206</v>
      </c>
      <c r="E12796" t="s">
        <v>8920</v>
      </c>
      <c r="F12796" t="s">
        <v>6617</v>
      </c>
      <c r="G12796" t="s">
        <v>8858</v>
      </c>
      <c r="H12796" t="s">
        <v>266</v>
      </c>
      <c r="I12796" t="s">
        <v>55</v>
      </c>
      <c r="J12796" t="s">
        <v>44</v>
      </c>
      <c r="K12796" t="s">
        <v>6636</v>
      </c>
      <c r="L12796" t="s">
        <v>6636</v>
      </c>
      <c r="M12796" t="s">
        <v>16521</v>
      </c>
      <c r="N12796" t="s">
        <v>6761</v>
      </c>
      <c r="O12796" t="s">
        <v>6771</v>
      </c>
      <c r="P12796">
        <v>2200000</v>
      </c>
      <c r="Q12796" t="s">
        <v>6636</v>
      </c>
      <c r="R12796" t="s">
        <v>6636</v>
      </c>
      <c r="S12796" s="12"/>
      <c r="T12796" s="13"/>
      <c r="U12796" t="s">
        <v>6721</v>
      </c>
    </row>
    <row r="12797" spans="1:21" x14ac:dyDescent="0.25">
      <c r="A12797" t="s">
        <v>6983</v>
      </c>
      <c r="B12797" s="12"/>
      <c r="C12797" t="s">
        <v>8919</v>
      </c>
      <c r="D12797" s="11">
        <v>46206</v>
      </c>
      <c r="E12797" t="s">
        <v>8920</v>
      </c>
      <c r="F12797" t="s">
        <v>6617</v>
      </c>
      <c r="G12797" t="s">
        <v>8859</v>
      </c>
      <c r="H12797" t="s">
        <v>266</v>
      </c>
      <c r="I12797" t="s">
        <v>55</v>
      </c>
      <c r="J12797" t="s">
        <v>44</v>
      </c>
      <c r="K12797" t="s">
        <v>6636</v>
      </c>
      <c r="L12797" t="s">
        <v>6636</v>
      </c>
      <c r="M12797" t="s">
        <v>16521</v>
      </c>
      <c r="N12797" t="s">
        <v>6761</v>
      </c>
      <c r="O12797" t="s">
        <v>6771</v>
      </c>
      <c r="P12797">
        <v>2200000</v>
      </c>
      <c r="Q12797" t="s">
        <v>6636</v>
      </c>
      <c r="R12797" t="s">
        <v>6636</v>
      </c>
      <c r="S12797" s="12"/>
      <c r="T12797" s="13"/>
      <c r="U12797" t="s">
        <v>6721</v>
      </c>
    </row>
    <row r="12798" spans="1:21" x14ac:dyDescent="0.25">
      <c r="A12798" t="s">
        <v>6983</v>
      </c>
      <c r="B12798" s="12"/>
      <c r="C12798" t="s">
        <v>8919</v>
      </c>
      <c r="D12798" s="11">
        <v>46206</v>
      </c>
      <c r="E12798" t="s">
        <v>8920</v>
      </c>
      <c r="F12798" t="s">
        <v>6617</v>
      </c>
      <c r="G12798" t="s">
        <v>8860</v>
      </c>
      <c r="H12798" t="s">
        <v>266</v>
      </c>
      <c r="I12798" t="s">
        <v>55</v>
      </c>
      <c r="J12798" t="s">
        <v>44</v>
      </c>
      <c r="K12798" t="s">
        <v>6636</v>
      </c>
      <c r="L12798" t="s">
        <v>6636</v>
      </c>
      <c r="M12798" t="s">
        <v>16521</v>
      </c>
      <c r="N12798" t="s">
        <v>6761</v>
      </c>
      <c r="O12798" t="s">
        <v>6771</v>
      </c>
      <c r="P12798">
        <v>2200000</v>
      </c>
      <c r="Q12798" t="s">
        <v>6636</v>
      </c>
      <c r="R12798" t="s">
        <v>6636</v>
      </c>
      <c r="S12798" s="12"/>
      <c r="T12798" s="13"/>
      <c r="U12798" t="s">
        <v>6721</v>
      </c>
    </row>
    <row r="12799" spans="1:21" x14ac:dyDescent="0.25">
      <c r="A12799" t="s">
        <v>6983</v>
      </c>
      <c r="B12799" s="12"/>
      <c r="C12799" t="s">
        <v>8919</v>
      </c>
      <c r="D12799" s="11">
        <v>46206</v>
      </c>
      <c r="E12799" t="s">
        <v>8920</v>
      </c>
      <c r="F12799" t="s">
        <v>6617</v>
      </c>
      <c r="G12799" t="s">
        <v>8861</v>
      </c>
      <c r="H12799" t="s">
        <v>266</v>
      </c>
      <c r="I12799" t="s">
        <v>55</v>
      </c>
      <c r="J12799" t="s">
        <v>44</v>
      </c>
      <c r="K12799" t="s">
        <v>6636</v>
      </c>
      <c r="L12799" t="s">
        <v>6636</v>
      </c>
      <c r="M12799" t="s">
        <v>16521</v>
      </c>
      <c r="N12799" t="s">
        <v>6761</v>
      </c>
      <c r="O12799" t="s">
        <v>6771</v>
      </c>
      <c r="P12799">
        <v>2200000</v>
      </c>
      <c r="Q12799" t="s">
        <v>6636</v>
      </c>
      <c r="R12799" t="s">
        <v>6636</v>
      </c>
      <c r="S12799" s="12"/>
      <c r="T12799" s="13"/>
      <c r="U12799" t="s">
        <v>6721</v>
      </c>
    </row>
    <row r="12800" spans="1:21" x14ac:dyDescent="0.25">
      <c r="A12800" t="s">
        <v>6983</v>
      </c>
      <c r="B12800" s="12"/>
      <c r="C12800" t="s">
        <v>8919</v>
      </c>
      <c r="D12800" s="11">
        <v>46206</v>
      </c>
      <c r="E12800" t="s">
        <v>8920</v>
      </c>
      <c r="F12800" t="s">
        <v>6617</v>
      </c>
      <c r="G12800" t="s">
        <v>8862</v>
      </c>
      <c r="H12800" t="s">
        <v>266</v>
      </c>
      <c r="I12800" t="s">
        <v>55</v>
      </c>
      <c r="J12800" t="s">
        <v>44</v>
      </c>
      <c r="K12800" t="s">
        <v>6636</v>
      </c>
      <c r="L12800" t="s">
        <v>6636</v>
      </c>
      <c r="M12800" t="s">
        <v>16521</v>
      </c>
      <c r="N12800" t="s">
        <v>6761</v>
      </c>
      <c r="O12800" t="s">
        <v>6771</v>
      </c>
      <c r="P12800">
        <v>2200000</v>
      </c>
      <c r="Q12800" t="s">
        <v>6636</v>
      </c>
      <c r="R12800" t="s">
        <v>6636</v>
      </c>
      <c r="S12800" s="12">
        <v>1</v>
      </c>
      <c r="T12800" s="13">
        <v>36667</v>
      </c>
      <c r="U12800" t="s">
        <v>6721</v>
      </c>
    </row>
    <row r="12801" spans="1:21" x14ac:dyDescent="0.25">
      <c r="A12801" t="s">
        <v>6983</v>
      </c>
      <c r="B12801" s="12"/>
      <c r="C12801" t="s">
        <v>8919</v>
      </c>
      <c r="D12801" s="11">
        <v>46206</v>
      </c>
      <c r="E12801" t="s">
        <v>8920</v>
      </c>
      <c r="F12801" t="s">
        <v>6617</v>
      </c>
      <c r="G12801" t="s">
        <v>8863</v>
      </c>
      <c r="H12801" t="s">
        <v>266</v>
      </c>
      <c r="I12801" t="s">
        <v>55</v>
      </c>
      <c r="J12801" t="s">
        <v>44</v>
      </c>
      <c r="K12801" t="s">
        <v>6636</v>
      </c>
      <c r="L12801" t="s">
        <v>6636</v>
      </c>
      <c r="M12801" t="s">
        <v>16521</v>
      </c>
      <c r="N12801" t="s">
        <v>6761</v>
      </c>
      <c r="O12801" t="s">
        <v>6771</v>
      </c>
      <c r="P12801">
        <v>2200000</v>
      </c>
      <c r="Q12801" t="s">
        <v>6636</v>
      </c>
      <c r="R12801" t="s">
        <v>6636</v>
      </c>
      <c r="S12801" s="12"/>
      <c r="T12801" s="13"/>
      <c r="U12801" t="s">
        <v>6721</v>
      </c>
    </row>
    <row r="12802" spans="1:21" x14ac:dyDescent="0.25">
      <c r="A12802" t="s">
        <v>6983</v>
      </c>
      <c r="B12802" s="12"/>
      <c r="C12802" t="s">
        <v>8919</v>
      </c>
      <c r="D12802" s="11">
        <v>46206</v>
      </c>
      <c r="E12802" t="s">
        <v>8920</v>
      </c>
      <c r="F12802" t="s">
        <v>6617</v>
      </c>
      <c r="G12802" t="s">
        <v>8864</v>
      </c>
      <c r="H12802" t="s">
        <v>266</v>
      </c>
      <c r="I12802" t="s">
        <v>55</v>
      </c>
      <c r="J12802" t="s">
        <v>44</v>
      </c>
      <c r="K12802" t="s">
        <v>6636</v>
      </c>
      <c r="L12802" t="s">
        <v>6636</v>
      </c>
      <c r="M12802" t="s">
        <v>16521</v>
      </c>
      <c r="N12802" t="s">
        <v>6761</v>
      </c>
      <c r="O12802" t="s">
        <v>6771</v>
      </c>
      <c r="P12802">
        <v>2200000</v>
      </c>
      <c r="Q12802" t="s">
        <v>6636</v>
      </c>
      <c r="R12802" t="s">
        <v>6636</v>
      </c>
      <c r="S12802" s="12"/>
      <c r="T12802" s="13"/>
      <c r="U12802" t="s">
        <v>6721</v>
      </c>
    </row>
    <row r="12803" spans="1:21" x14ac:dyDescent="0.25">
      <c r="A12803" t="s">
        <v>6983</v>
      </c>
      <c r="B12803" s="12"/>
      <c r="C12803" t="s">
        <v>8919</v>
      </c>
      <c r="D12803" s="11">
        <v>46206</v>
      </c>
      <c r="E12803" t="s">
        <v>8920</v>
      </c>
      <c r="F12803" t="s">
        <v>6617</v>
      </c>
      <c r="G12803" t="s">
        <v>8865</v>
      </c>
      <c r="H12803" t="s">
        <v>266</v>
      </c>
      <c r="I12803" t="s">
        <v>55</v>
      </c>
      <c r="J12803" t="s">
        <v>44</v>
      </c>
      <c r="K12803" t="s">
        <v>6636</v>
      </c>
      <c r="L12803" t="s">
        <v>6636</v>
      </c>
      <c r="M12803" t="s">
        <v>16521</v>
      </c>
      <c r="N12803" t="s">
        <v>6761</v>
      </c>
      <c r="O12803" t="s">
        <v>6771</v>
      </c>
      <c r="P12803">
        <v>2200000</v>
      </c>
      <c r="Q12803" t="s">
        <v>6636</v>
      </c>
      <c r="R12803" t="s">
        <v>6636</v>
      </c>
      <c r="S12803" s="12"/>
      <c r="T12803" s="13"/>
      <c r="U12803" t="s">
        <v>6721</v>
      </c>
    </row>
    <row r="12804" spans="1:21" x14ac:dyDescent="0.25">
      <c r="A12804" t="s">
        <v>6983</v>
      </c>
      <c r="B12804" s="12"/>
      <c r="C12804" t="s">
        <v>16522</v>
      </c>
      <c r="D12804" s="11">
        <v>46212</v>
      </c>
      <c r="E12804" t="s">
        <v>16523</v>
      </c>
      <c r="F12804" t="s">
        <v>6617</v>
      </c>
      <c r="G12804" t="s">
        <v>8851</v>
      </c>
      <c r="H12804" t="s">
        <v>266</v>
      </c>
      <c r="I12804" t="s">
        <v>55</v>
      </c>
      <c r="J12804" t="s">
        <v>44</v>
      </c>
      <c r="K12804" t="s">
        <v>6636</v>
      </c>
      <c r="L12804" t="s">
        <v>6636</v>
      </c>
      <c r="M12804" t="s">
        <v>16524</v>
      </c>
      <c r="N12804" t="s">
        <v>6761</v>
      </c>
      <c r="O12804" t="s">
        <v>6762</v>
      </c>
      <c r="P12804">
        <v>2350000</v>
      </c>
      <c r="Q12804" t="s">
        <v>6636</v>
      </c>
      <c r="R12804" t="s">
        <v>6636</v>
      </c>
      <c r="S12804" s="12"/>
      <c r="T12804" s="13"/>
      <c r="U12804" t="s">
        <v>6636</v>
      </c>
    </row>
    <row r="12805" spans="1:21" x14ac:dyDescent="0.25">
      <c r="A12805" t="s">
        <v>6983</v>
      </c>
      <c r="B12805" s="12"/>
      <c r="C12805" t="s">
        <v>16522</v>
      </c>
      <c r="D12805" s="11">
        <v>46212</v>
      </c>
      <c r="E12805" t="s">
        <v>16523</v>
      </c>
      <c r="F12805" t="s">
        <v>6617</v>
      </c>
      <c r="G12805" t="s">
        <v>8856</v>
      </c>
      <c r="H12805" t="s">
        <v>266</v>
      </c>
      <c r="I12805" t="s">
        <v>55</v>
      </c>
      <c r="J12805" t="s">
        <v>44</v>
      </c>
      <c r="K12805" t="s">
        <v>6636</v>
      </c>
      <c r="L12805" t="s">
        <v>6636</v>
      </c>
      <c r="M12805" t="s">
        <v>16524</v>
      </c>
      <c r="N12805" t="s">
        <v>6761</v>
      </c>
      <c r="O12805" t="s">
        <v>6762</v>
      </c>
      <c r="P12805">
        <v>2350000</v>
      </c>
      <c r="Q12805" t="s">
        <v>6636</v>
      </c>
      <c r="R12805" t="s">
        <v>6636</v>
      </c>
      <c r="S12805" s="12"/>
      <c r="T12805" s="13"/>
      <c r="U12805" t="s">
        <v>6636</v>
      </c>
    </row>
    <row r="12806" spans="1:21" x14ac:dyDescent="0.25">
      <c r="A12806" t="s">
        <v>6983</v>
      </c>
      <c r="B12806" s="12"/>
      <c r="C12806" t="s">
        <v>16522</v>
      </c>
      <c r="D12806" s="11">
        <v>46212</v>
      </c>
      <c r="E12806" t="s">
        <v>16523</v>
      </c>
      <c r="F12806" t="s">
        <v>6617</v>
      </c>
      <c r="G12806" t="s">
        <v>8857</v>
      </c>
      <c r="H12806" t="s">
        <v>266</v>
      </c>
      <c r="I12806" t="s">
        <v>55</v>
      </c>
      <c r="J12806" t="s">
        <v>44</v>
      </c>
      <c r="K12806" t="s">
        <v>6636</v>
      </c>
      <c r="L12806" t="s">
        <v>6636</v>
      </c>
      <c r="M12806" t="s">
        <v>16524</v>
      </c>
      <c r="N12806" t="s">
        <v>6761</v>
      </c>
      <c r="O12806" t="s">
        <v>6762</v>
      </c>
      <c r="P12806">
        <v>2350000</v>
      </c>
      <c r="Q12806" t="s">
        <v>6636</v>
      </c>
      <c r="R12806" t="s">
        <v>6636</v>
      </c>
      <c r="S12806" s="12">
        <v>1</v>
      </c>
      <c r="T12806" s="13">
        <v>39167</v>
      </c>
      <c r="U12806" t="s">
        <v>6636</v>
      </c>
    </row>
    <row r="12807" spans="1:21" x14ac:dyDescent="0.25">
      <c r="A12807" t="s">
        <v>6983</v>
      </c>
      <c r="B12807" s="12"/>
      <c r="C12807" t="s">
        <v>16522</v>
      </c>
      <c r="D12807" s="11">
        <v>46212</v>
      </c>
      <c r="E12807" t="s">
        <v>16523</v>
      </c>
      <c r="F12807" t="s">
        <v>6617</v>
      </c>
      <c r="G12807" t="s">
        <v>8858</v>
      </c>
      <c r="H12807" t="s">
        <v>266</v>
      </c>
      <c r="I12807" t="s">
        <v>55</v>
      </c>
      <c r="J12807" t="s">
        <v>44</v>
      </c>
      <c r="K12807" t="s">
        <v>6636</v>
      </c>
      <c r="L12807" t="s">
        <v>6636</v>
      </c>
      <c r="M12807" t="s">
        <v>16524</v>
      </c>
      <c r="N12807" t="s">
        <v>6761</v>
      </c>
      <c r="O12807" t="s">
        <v>6762</v>
      </c>
      <c r="P12807">
        <v>2350000</v>
      </c>
      <c r="Q12807" t="s">
        <v>6636</v>
      </c>
      <c r="R12807" t="s">
        <v>6636</v>
      </c>
      <c r="S12807" s="12"/>
      <c r="T12807" s="13"/>
      <c r="U12807" t="s">
        <v>6636</v>
      </c>
    </row>
    <row r="12808" spans="1:21" x14ac:dyDescent="0.25">
      <c r="A12808" t="s">
        <v>6983</v>
      </c>
      <c r="B12808" s="12"/>
      <c r="C12808" t="s">
        <v>16522</v>
      </c>
      <c r="D12808" s="11">
        <v>46212</v>
      </c>
      <c r="E12808" t="s">
        <v>16523</v>
      </c>
      <c r="F12808" t="s">
        <v>6617</v>
      </c>
      <c r="G12808" t="s">
        <v>8859</v>
      </c>
      <c r="H12808" t="s">
        <v>266</v>
      </c>
      <c r="I12808" t="s">
        <v>55</v>
      </c>
      <c r="J12808" t="s">
        <v>44</v>
      </c>
      <c r="K12808" t="s">
        <v>6636</v>
      </c>
      <c r="L12808" t="s">
        <v>6636</v>
      </c>
      <c r="M12808" t="s">
        <v>16524</v>
      </c>
      <c r="N12808" t="s">
        <v>6761</v>
      </c>
      <c r="O12808" t="s">
        <v>6762</v>
      </c>
      <c r="P12808">
        <v>2350000</v>
      </c>
      <c r="Q12808" t="s">
        <v>6636</v>
      </c>
      <c r="R12808" t="s">
        <v>6636</v>
      </c>
      <c r="S12808" s="12"/>
      <c r="T12808" s="13"/>
      <c r="U12808" t="s">
        <v>6636</v>
      </c>
    </row>
    <row r="12809" spans="1:21" x14ac:dyDescent="0.25">
      <c r="A12809" t="s">
        <v>6983</v>
      </c>
      <c r="B12809" s="12"/>
      <c r="C12809" t="s">
        <v>16522</v>
      </c>
      <c r="D12809" s="11">
        <v>46212</v>
      </c>
      <c r="E12809" t="s">
        <v>16523</v>
      </c>
      <c r="F12809" t="s">
        <v>6617</v>
      </c>
      <c r="G12809" t="s">
        <v>8860</v>
      </c>
      <c r="H12809" t="s">
        <v>266</v>
      </c>
      <c r="I12809" t="s">
        <v>55</v>
      </c>
      <c r="J12809" t="s">
        <v>44</v>
      </c>
      <c r="K12809" t="s">
        <v>6636</v>
      </c>
      <c r="L12809" t="s">
        <v>6636</v>
      </c>
      <c r="M12809" t="s">
        <v>16524</v>
      </c>
      <c r="N12809" t="s">
        <v>6761</v>
      </c>
      <c r="O12809" t="s">
        <v>6762</v>
      </c>
      <c r="P12809">
        <v>2350000</v>
      </c>
      <c r="Q12809" t="s">
        <v>6636</v>
      </c>
      <c r="R12809" t="s">
        <v>6636</v>
      </c>
      <c r="S12809" s="12"/>
      <c r="T12809" s="13"/>
      <c r="U12809" t="s">
        <v>6636</v>
      </c>
    </row>
    <row r="12810" spans="1:21" x14ac:dyDescent="0.25">
      <c r="A12810" t="s">
        <v>6983</v>
      </c>
      <c r="B12810" s="12"/>
      <c r="C12810" t="s">
        <v>16522</v>
      </c>
      <c r="D12810" s="11">
        <v>46212</v>
      </c>
      <c r="E12810" t="s">
        <v>16523</v>
      </c>
      <c r="F12810" t="s">
        <v>6617</v>
      </c>
      <c r="G12810" t="s">
        <v>8861</v>
      </c>
      <c r="H12810" t="s">
        <v>266</v>
      </c>
      <c r="I12810" t="s">
        <v>55</v>
      </c>
      <c r="J12810" t="s">
        <v>44</v>
      </c>
      <c r="K12810" t="s">
        <v>6636</v>
      </c>
      <c r="L12810" t="s">
        <v>6636</v>
      </c>
      <c r="M12810" t="s">
        <v>16524</v>
      </c>
      <c r="N12810" t="s">
        <v>6761</v>
      </c>
      <c r="O12810" t="s">
        <v>6762</v>
      </c>
      <c r="P12810">
        <v>2350000</v>
      </c>
      <c r="Q12810" t="s">
        <v>6636</v>
      </c>
      <c r="R12810" t="s">
        <v>6636</v>
      </c>
      <c r="S12810" s="12"/>
      <c r="T12810" s="13"/>
      <c r="U12810" t="s">
        <v>6636</v>
      </c>
    </row>
    <row r="12811" spans="1:21" x14ac:dyDescent="0.25">
      <c r="A12811" t="s">
        <v>6983</v>
      </c>
      <c r="B12811" s="12"/>
      <c r="C12811" t="s">
        <v>16522</v>
      </c>
      <c r="D12811" s="11">
        <v>46212</v>
      </c>
      <c r="E12811" t="s">
        <v>16523</v>
      </c>
      <c r="F12811" t="s">
        <v>6617</v>
      </c>
      <c r="G12811" t="s">
        <v>8862</v>
      </c>
      <c r="H12811" t="s">
        <v>266</v>
      </c>
      <c r="I12811" t="s">
        <v>55</v>
      </c>
      <c r="J12811" t="s">
        <v>44</v>
      </c>
      <c r="K12811" t="s">
        <v>6636</v>
      </c>
      <c r="L12811" t="s">
        <v>6636</v>
      </c>
      <c r="M12811" t="s">
        <v>16524</v>
      </c>
      <c r="N12811" t="s">
        <v>6761</v>
      </c>
      <c r="O12811" t="s">
        <v>6762</v>
      </c>
      <c r="P12811">
        <v>2350000</v>
      </c>
      <c r="Q12811" t="s">
        <v>6636</v>
      </c>
      <c r="R12811" t="s">
        <v>6636</v>
      </c>
      <c r="S12811" s="12"/>
      <c r="T12811" s="13"/>
      <c r="U12811" t="s">
        <v>6636</v>
      </c>
    </row>
    <row r="12812" spans="1:21" x14ac:dyDescent="0.25">
      <c r="A12812" t="s">
        <v>6983</v>
      </c>
      <c r="B12812" s="12"/>
      <c r="C12812" t="s">
        <v>16522</v>
      </c>
      <c r="D12812" s="11">
        <v>46212</v>
      </c>
      <c r="E12812" t="s">
        <v>16523</v>
      </c>
      <c r="F12812" t="s">
        <v>6617</v>
      </c>
      <c r="G12812" t="s">
        <v>8863</v>
      </c>
      <c r="H12812" t="s">
        <v>266</v>
      </c>
      <c r="I12812" t="s">
        <v>55</v>
      </c>
      <c r="J12812" t="s">
        <v>44</v>
      </c>
      <c r="K12812" t="s">
        <v>6636</v>
      </c>
      <c r="L12812" t="s">
        <v>6636</v>
      </c>
      <c r="M12812" t="s">
        <v>16524</v>
      </c>
      <c r="N12812" t="s">
        <v>6761</v>
      </c>
      <c r="O12812" t="s">
        <v>6762</v>
      </c>
      <c r="P12812">
        <v>2350000</v>
      </c>
      <c r="Q12812" t="s">
        <v>6636</v>
      </c>
      <c r="R12812" t="s">
        <v>6636</v>
      </c>
      <c r="S12812" s="12"/>
      <c r="T12812" s="13"/>
      <c r="U12812" t="s">
        <v>6636</v>
      </c>
    </row>
    <row r="12813" spans="1:21" x14ac:dyDescent="0.25">
      <c r="A12813" t="s">
        <v>6983</v>
      </c>
      <c r="B12813" s="12"/>
      <c r="C12813" t="s">
        <v>16522</v>
      </c>
      <c r="D12813" s="11">
        <v>46212</v>
      </c>
      <c r="E12813" t="s">
        <v>16523</v>
      </c>
      <c r="F12813" t="s">
        <v>6617</v>
      </c>
      <c r="G12813" t="s">
        <v>8864</v>
      </c>
      <c r="H12813" t="s">
        <v>266</v>
      </c>
      <c r="I12813" t="s">
        <v>55</v>
      </c>
      <c r="J12813" t="s">
        <v>44</v>
      </c>
      <c r="K12813" t="s">
        <v>6636</v>
      </c>
      <c r="L12813" t="s">
        <v>6636</v>
      </c>
      <c r="M12813" t="s">
        <v>16524</v>
      </c>
      <c r="N12813" t="s">
        <v>6761</v>
      </c>
      <c r="O12813" t="s">
        <v>6762</v>
      </c>
      <c r="P12813">
        <v>2350000</v>
      </c>
      <c r="Q12813" t="s">
        <v>6636</v>
      </c>
      <c r="R12813" t="s">
        <v>6636</v>
      </c>
      <c r="S12813" s="12"/>
      <c r="T12813" s="13"/>
      <c r="U12813" t="s">
        <v>6636</v>
      </c>
    </row>
    <row r="12814" spans="1:21" x14ac:dyDescent="0.25">
      <c r="A12814" t="s">
        <v>6983</v>
      </c>
      <c r="B12814" s="12"/>
      <c r="C12814" t="s">
        <v>16522</v>
      </c>
      <c r="D12814" s="11">
        <v>46212</v>
      </c>
      <c r="E12814" t="s">
        <v>16523</v>
      </c>
      <c r="F12814" t="s">
        <v>6617</v>
      </c>
      <c r="G12814" t="s">
        <v>8865</v>
      </c>
      <c r="H12814" t="s">
        <v>266</v>
      </c>
      <c r="I12814" t="s">
        <v>55</v>
      </c>
      <c r="J12814" t="s">
        <v>44</v>
      </c>
      <c r="K12814" t="s">
        <v>6636</v>
      </c>
      <c r="L12814" t="s">
        <v>6636</v>
      </c>
      <c r="M12814" t="s">
        <v>16524</v>
      </c>
      <c r="N12814" t="s">
        <v>6761</v>
      </c>
      <c r="O12814" t="s">
        <v>6762</v>
      </c>
      <c r="P12814">
        <v>2350000</v>
      </c>
      <c r="Q12814" t="s">
        <v>6636</v>
      </c>
      <c r="R12814" t="s">
        <v>6636</v>
      </c>
      <c r="S12814" s="12"/>
      <c r="T12814" s="13"/>
      <c r="U12814" t="s">
        <v>6636</v>
      </c>
    </row>
    <row r="12815" spans="1:21" x14ac:dyDescent="0.25">
      <c r="A12815" t="s">
        <v>6614</v>
      </c>
      <c r="B12815" s="12"/>
      <c r="C12815" t="s">
        <v>16525</v>
      </c>
      <c r="D12815" s="11">
        <v>46212</v>
      </c>
      <c r="E12815" t="s">
        <v>16526</v>
      </c>
      <c r="F12815" t="s">
        <v>6617</v>
      </c>
      <c r="G12815" t="s">
        <v>6636</v>
      </c>
      <c r="H12815" t="s">
        <v>266</v>
      </c>
      <c r="I12815" t="s">
        <v>6636</v>
      </c>
      <c r="J12815" t="s">
        <v>6636</v>
      </c>
      <c r="K12815" t="s">
        <v>6636</v>
      </c>
      <c r="L12815" t="s">
        <v>6636</v>
      </c>
      <c r="M12815" t="s">
        <v>16527</v>
      </c>
      <c r="N12815" t="s">
        <v>6761</v>
      </c>
      <c r="O12815" t="s">
        <v>6771</v>
      </c>
      <c r="P12815">
        <v>2200000</v>
      </c>
      <c r="Q12815" t="s">
        <v>6636</v>
      </c>
      <c r="R12815" t="s">
        <v>6636</v>
      </c>
      <c r="S12815" s="12">
        <v>1</v>
      </c>
      <c r="T12815" s="13"/>
      <c r="U12815" t="s">
        <v>6636</v>
      </c>
    </row>
    <row r="12816" spans="1:21" x14ac:dyDescent="0.25">
      <c r="A12816" t="s">
        <v>6614</v>
      </c>
      <c r="B12816" s="12"/>
      <c r="C12816" t="s">
        <v>16528</v>
      </c>
      <c r="D12816" s="11">
        <v>46213</v>
      </c>
      <c r="E12816" t="s">
        <v>16529</v>
      </c>
      <c r="F12816" t="s">
        <v>6617</v>
      </c>
      <c r="G12816" t="s">
        <v>6636</v>
      </c>
      <c r="H12816" t="s">
        <v>266</v>
      </c>
      <c r="I12816" t="s">
        <v>6636</v>
      </c>
      <c r="J12816" t="s">
        <v>6636</v>
      </c>
      <c r="K12816" t="s">
        <v>6636</v>
      </c>
      <c r="L12816" t="s">
        <v>6636</v>
      </c>
      <c r="M12816" t="s">
        <v>16530</v>
      </c>
      <c r="N12816" t="s">
        <v>6761</v>
      </c>
      <c r="O12816" t="s">
        <v>7185</v>
      </c>
      <c r="P12816">
        <v>4500000</v>
      </c>
      <c r="Q12816" t="s">
        <v>6636</v>
      </c>
      <c r="R12816" t="s">
        <v>6636</v>
      </c>
      <c r="S12816" s="12">
        <v>1</v>
      </c>
      <c r="T12816" s="13"/>
      <c r="U12816" t="s">
        <v>6636</v>
      </c>
    </row>
    <row r="12817" spans="1:21" x14ac:dyDescent="0.25">
      <c r="A12817" t="s">
        <v>6614</v>
      </c>
      <c r="B12817" s="12"/>
      <c r="C12817" t="s">
        <v>16531</v>
      </c>
      <c r="D12817" s="11">
        <v>46218</v>
      </c>
      <c r="E12817" t="s">
        <v>16532</v>
      </c>
      <c r="F12817" t="s">
        <v>6617</v>
      </c>
      <c r="G12817" t="s">
        <v>6636</v>
      </c>
      <c r="H12817" t="s">
        <v>266</v>
      </c>
      <c r="I12817" t="s">
        <v>6636</v>
      </c>
      <c r="J12817" t="s">
        <v>6636</v>
      </c>
      <c r="K12817" t="s">
        <v>6636</v>
      </c>
      <c r="L12817" t="s">
        <v>6636</v>
      </c>
      <c r="M12817" t="s">
        <v>16533</v>
      </c>
      <c r="N12817" t="s">
        <v>6761</v>
      </c>
      <c r="O12817" t="s">
        <v>6771</v>
      </c>
      <c r="P12817">
        <v>2320000</v>
      </c>
      <c r="Q12817" t="s">
        <v>6636</v>
      </c>
      <c r="R12817" t="s">
        <v>6636</v>
      </c>
      <c r="S12817" s="12">
        <v>1</v>
      </c>
      <c r="T12817" s="13"/>
      <c r="U12817" t="s">
        <v>6636</v>
      </c>
    </row>
    <row r="12818" spans="1:21" x14ac:dyDescent="0.25">
      <c r="A12818" t="s">
        <v>6614</v>
      </c>
      <c r="B12818" s="12"/>
      <c r="C12818" t="s">
        <v>16534</v>
      </c>
      <c r="D12818" s="11">
        <v>46213</v>
      </c>
      <c r="E12818" t="s">
        <v>16535</v>
      </c>
      <c r="F12818" t="s">
        <v>6617</v>
      </c>
      <c r="G12818" t="s">
        <v>6636</v>
      </c>
      <c r="H12818" t="s">
        <v>1504</v>
      </c>
      <c r="I12818" t="s">
        <v>6636</v>
      </c>
      <c r="J12818" t="s">
        <v>6636</v>
      </c>
      <c r="K12818" t="s">
        <v>6636</v>
      </c>
      <c r="L12818" t="s">
        <v>6636</v>
      </c>
      <c r="M12818" t="s">
        <v>16536</v>
      </c>
      <c r="N12818" t="s">
        <v>6761</v>
      </c>
      <c r="O12818" t="s">
        <v>6762</v>
      </c>
      <c r="P12818">
        <v>1970000</v>
      </c>
      <c r="Q12818" t="s">
        <v>6636</v>
      </c>
      <c r="R12818" t="s">
        <v>6636</v>
      </c>
      <c r="S12818" s="12">
        <v>1</v>
      </c>
      <c r="T12818" s="13"/>
      <c r="U12818" t="s">
        <v>6636</v>
      </c>
    </row>
    <row r="12819" spans="1:21" x14ac:dyDescent="0.25">
      <c r="A12819" t="s">
        <v>6614</v>
      </c>
      <c r="B12819" s="12"/>
      <c r="C12819" t="s">
        <v>16537</v>
      </c>
      <c r="D12819" s="11">
        <v>46199</v>
      </c>
      <c r="E12819" t="s">
        <v>16538</v>
      </c>
      <c r="F12819" t="s">
        <v>6617</v>
      </c>
      <c r="G12819" t="s">
        <v>6636</v>
      </c>
      <c r="H12819" t="s">
        <v>1735</v>
      </c>
      <c r="I12819" t="s">
        <v>6636</v>
      </c>
      <c r="J12819" t="s">
        <v>6636</v>
      </c>
      <c r="K12819" t="s">
        <v>6636</v>
      </c>
      <c r="L12819" t="s">
        <v>6636</v>
      </c>
      <c r="M12819" t="s">
        <v>6636</v>
      </c>
      <c r="N12819" t="s">
        <v>6636</v>
      </c>
      <c r="O12819" t="s">
        <v>6636</v>
      </c>
      <c r="P12819">
        <v>2097616</v>
      </c>
      <c r="Q12819" t="s">
        <v>6636</v>
      </c>
      <c r="R12819" t="s">
        <v>6636</v>
      </c>
      <c r="S12819" s="12">
        <v>1</v>
      </c>
      <c r="T12819" s="13"/>
      <c r="U12819" t="s">
        <v>7056</v>
      </c>
    </row>
    <row r="12820" spans="1:21" x14ac:dyDescent="0.25">
      <c r="A12820" t="s">
        <v>6614</v>
      </c>
      <c r="B12820" s="12"/>
      <c r="C12820" t="s">
        <v>16539</v>
      </c>
      <c r="D12820" s="11">
        <v>46202</v>
      </c>
      <c r="E12820" t="s">
        <v>16540</v>
      </c>
      <c r="F12820" t="s">
        <v>6617</v>
      </c>
      <c r="G12820" t="s">
        <v>6636</v>
      </c>
      <c r="H12820" t="s">
        <v>1735</v>
      </c>
      <c r="I12820" t="s">
        <v>6636</v>
      </c>
      <c r="J12820" t="s">
        <v>6636</v>
      </c>
      <c r="K12820" t="s">
        <v>6636</v>
      </c>
      <c r="L12820" t="s">
        <v>6636</v>
      </c>
      <c r="M12820" t="s">
        <v>6636</v>
      </c>
      <c r="N12820" t="s">
        <v>6636</v>
      </c>
      <c r="O12820" t="s">
        <v>6636</v>
      </c>
      <c r="P12820">
        <v>2272000</v>
      </c>
      <c r="Q12820" t="s">
        <v>6636</v>
      </c>
      <c r="R12820" t="s">
        <v>6636</v>
      </c>
      <c r="S12820" s="12">
        <v>1</v>
      </c>
      <c r="T12820" s="13"/>
      <c r="U12820" t="s">
        <v>6636</v>
      </c>
    </row>
    <row r="12821" spans="1:21" x14ac:dyDescent="0.25">
      <c r="A12821" t="s">
        <v>6614</v>
      </c>
      <c r="B12821" s="12"/>
      <c r="C12821" t="s">
        <v>16541</v>
      </c>
      <c r="D12821" s="11">
        <v>46209</v>
      </c>
      <c r="E12821" t="s">
        <v>16542</v>
      </c>
      <c r="F12821" t="s">
        <v>6617</v>
      </c>
      <c r="G12821" t="s">
        <v>6636</v>
      </c>
      <c r="H12821" t="s">
        <v>1735</v>
      </c>
      <c r="I12821" t="s">
        <v>6636</v>
      </c>
      <c r="J12821" t="s">
        <v>6636</v>
      </c>
      <c r="K12821" t="s">
        <v>6636</v>
      </c>
      <c r="L12821" t="s">
        <v>6636</v>
      </c>
      <c r="M12821" t="s">
        <v>6636</v>
      </c>
      <c r="N12821" t="s">
        <v>6636</v>
      </c>
      <c r="O12821" t="s">
        <v>6636</v>
      </c>
      <c r="P12821">
        <v>2303000</v>
      </c>
      <c r="Q12821" t="s">
        <v>6867</v>
      </c>
      <c r="R12821" t="s">
        <v>6779</v>
      </c>
      <c r="S12821" s="12">
        <v>1</v>
      </c>
      <c r="T12821" s="13"/>
      <c r="U12821" t="s">
        <v>7056</v>
      </c>
    </row>
    <row r="12822" spans="1:21" x14ac:dyDescent="0.25">
      <c r="A12822" t="s">
        <v>6614</v>
      </c>
      <c r="B12822" s="12"/>
      <c r="C12822" t="s">
        <v>16543</v>
      </c>
      <c r="D12822" s="11">
        <v>46177</v>
      </c>
      <c r="E12822" t="s">
        <v>16544</v>
      </c>
      <c r="F12822" t="s">
        <v>6617</v>
      </c>
      <c r="G12822" t="s">
        <v>6636</v>
      </c>
      <c r="H12822" t="s">
        <v>243</v>
      </c>
      <c r="I12822" t="s">
        <v>6636</v>
      </c>
      <c r="J12822" t="s">
        <v>6636</v>
      </c>
      <c r="K12822" t="s">
        <v>6636</v>
      </c>
      <c r="L12822" t="s">
        <v>6636</v>
      </c>
      <c r="M12822" t="s">
        <v>6636</v>
      </c>
      <c r="N12822" t="s">
        <v>6636</v>
      </c>
      <c r="O12822" t="s">
        <v>6636</v>
      </c>
      <c r="P12822">
        <v>1525000</v>
      </c>
      <c r="Q12822" t="s">
        <v>6867</v>
      </c>
      <c r="R12822" t="s">
        <v>6779</v>
      </c>
      <c r="S12822" s="12">
        <v>1</v>
      </c>
      <c r="T12822" s="13"/>
      <c r="U12822" t="s">
        <v>10077</v>
      </c>
    </row>
    <row r="12823" spans="1:21" x14ac:dyDescent="0.25">
      <c r="A12823" t="s">
        <v>6614</v>
      </c>
      <c r="B12823" s="12"/>
      <c r="C12823" t="s">
        <v>16545</v>
      </c>
      <c r="D12823" s="11">
        <v>46183</v>
      </c>
      <c r="E12823" t="s">
        <v>16546</v>
      </c>
      <c r="F12823" t="s">
        <v>6617</v>
      </c>
      <c r="G12823" t="s">
        <v>6636</v>
      </c>
      <c r="H12823" t="s">
        <v>243</v>
      </c>
      <c r="I12823" t="s">
        <v>6636</v>
      </c>
      <c r="J12823" t="s">
        <v>6636</v>
      </c>
      <c r="K12823" t="s">
        <v>6636</v>
      </c>
      <c r="L12823" t="s">
        <v>6636</v>
      </c>
      <c r="M12823" t="s">
        <v>6636</v>
      </c>
      <c r="N12823" t="s">
        <v>6636</v>
      </c>
      <c r="O12823" t="s">
        <v>6636</v>
      </c>
      <c r="P12823">
        <v>1233000</v>
      </c>
      <c r="Q12823" t="s">
        <v>6778</v>
      </c>
      <c r="R12823" t="s">
        <v>6779</v>
      </c>
      <c r="S12823" s="12">
        <v>1</v>
      </c>
      <c r="T12823" s="13"/>
      <c r="U12823" t="s">
        <v>6636</v>
      </c>
    </row>
    <row r="12824" spans="1:21" x14ac:dyDescent="0.25">
      <c r="A12824" t="s">
        <v>6614</v>
      </c>
      <c r="B12824" s="12"/>
      <c r="C12824" t="s">
        <v>16547</v>
      </c>
      <c r="D12824" s="11">
        <v>46189</v>
      </c>
      <c r="E12824" t="s">
        <v>16548</v>
      </c>
      <c r="F12824" t="s">
        <v>6617</v>
      </c>
      <c r="G12824" t="s">
        <v>6636</v>
      </c>
      <c r="H12824" t="s">
        <v>243</v>
      </c>
      <c r="I12824" t="s">
        <v>6636</v>
      </c>
      <c r="J12824" t="s">
        <v>6636</v>
      </c>
      <c r="K12824" t="s">
        <v>6636</v>
      </c>
      <c r="L12824" t="s">
        <v>6636</v>
      </c>
      <c r="M12824" t="s">
        <v>6636</v>
      </c>
      <c r="N12824" t="s">
        <v>6636</v>
      </c>
      <c r="O12824" t="s">
        <v>6636</v>
      </c>
      <c r="P12824">
        <v>1605000</v>
      </c>
      <c r="Q12824" t="s">
        <v>6867</v>
      </c>
      <c r="R12824" t="s">
        <v>6779</v>
      </c>
      <c r="S12824" s="12">
        <v>1</v>
      </c>
      <c r="T12824" s="13"/>
      <c r="U12824" t="s">
        <v>6920</v>
      </c>
    </row>
    <row r="12825" spans="1:21" x14ac:dyDescent="0.25">
      <c r="A12825" t="s">
        <v>6614</v>
      </c>
      <c r="B12825" s="12"/>
      <c r="C12825" t="s">
        <v>16549</v>
      </c>
      <c r="D12825" s="11">
        <v>46189</v>
      </c>
      <c r="E12825" t="s">
        <v>16550</v>
      </c>
      <c r="F12825" t="s">
        <v>6617</v>
      </c>
      <c r="G12825" t="s">
        <v>6636</v>
      </c>
      <c r="H12825" t="s">
        <v>243</v>
      </c>
      <c r="I12825" t="s">
        <v>6636</v>
      </c>
      <c r="J12825" t="s">
        <v>6636</v>
      </c>
      <c r="K12825" t="s">
        <v>6636</v>
      </c>
      <c r="L12825" t="s">
        <v>6636</v>
      </c>
      <c r="M12825" t="s">
        <v>6636</v>
      </c>
      <c r="N12825" t="s">
        <v>6636</v>
      </c>
      <c r="O12825" t="s">
        <v>6636</v>
      </c>
      <c r="P12825">
        <v>1233000</v>
      </c>
      <c r="Q12825" t="s">
        <v>6867</v>
      </c>
      <c r="R12825" t="s">
        <v>6779</v>
      </c>
      <c r="S12825" s="12">
        <v>1</v>
      </c>
      <c r="T12825" s="13"/>
      <c r="U12825" t="s">
        <v>6920</v>
      </c>
    </row>
    <row r="12826" spans="1:21" x14ac:dyDescent="0.25">
      <c r="A12826" t="s">
        <v>6614</v>
      </c>
      <c r="B12826" s="12"/>
      <c r="C12826" t="s">
        <v>16551</v>
      </c>
      <c r="D12826" s="11">
        <v>46191</v>
      </c>
      <c r="E12826" t="s">
        <v>16552</v>
      </c>
      <c r="F12826" t="s">
        <v>6617</v>
      </c>
      <c r="G12826" t="s">
        <v>6636</v>
      </c>
      <c r="H12826" t="s">
        <v>243</v>
      </c>
      <c r="I12826" t="s">
        <v>6636</v>
      </c>
      <c r="J12826" t="s">
        <v>6636</v>
      </c>
      <c r="K12826" t="s">
        <v>6636</v>
      </c>
      <c r="L12826" t="s">
        <v>6636</v>
      </c>
      <c r="M12826" t="s">
        <v>6636</v>
      </c>
      <c r="N12826" t="s">
        <v>6636</v>
      </c>
      <c r="O12826" t="s">
        <v>6636</v>
      </c>
      <c r="P12826">
        <v>1603000</v>
      </c>
      <c r="Q12826" t="s">
        <v>6867</v>
      </c>
      <c r="R12826" t="s">
        <v>8501</v>
      </c>
      <c r="S12826" s="12">
        <v>1</v>
      </c>
      <c r="T12826" s="13"/>
      <c r="U12826" t="s">
        <v>6920</v>
      </c>
    </row>
    <row r="12827" spans="1:21" x14ac:dyDescent="0.25">
      <c r="A12827" t="s">
        <v>6614</v>
      </c>
      <c r="B12827" s="12"/>
      <c r="C12827" t="s">
        <v>16553</v>
      </c>
      <c r="D12827" s="11">
        <v>46194</v>
      </c>
      <c r="E12827" t="s">
        <v>16554</v>
      </c>
      <c r="F12827" t="s">
        <v>6617</v>
      </c>
      <c r="G12827" t="s">
        <v>6636</v>
      </c>
      <c r="H12827" t="s">
        <v>243</v>
      </c>
      <c r="I12827" t="s">
        <v>6636</v>
      </c>
      <c r="J12827" t="s">
        <v>6636</v>
      </c>
      <c r="K12827" t="s">
        <v>6636</v>
      </c>
      <c r="L12827" t="s">
        <v>6636</v>
      </c>
      <c r="M12827" t="s">
        <v>6636</v>
      </c>
      <c r="N12827" t="s">
        <v>6636</v>
      </c>
      <c r="O12827" t="s">
        <v>6636</v>
      </c>
      <c r="P12827">
        <v>1809000</v>
      </c>
      <c r="Q12827" t="s">
        <v>6867</v>
      </c>
      <c r="R12827" t="s">
        <v>7109</v>
      </c>
      <c r="S12827" s="12">
        <v>1</v>
      </c>
      <c r="T12827" s="13"/>
      <c r="U12827" t="s">
        <v>6901</v>
      </c>
    </row>
    <row r="12828" spans="1:21" x14ac:dyDescent="0.25">
      <c r="A12828" t="s">
        <v>6614</v>
      </c>
      <c r="B12828" s="12"/>
      <c r="C12828" t="s">
        <v>16555</v>
      </c>
      <c r="D12828" s="11">
        <v>46194</v>
      </c>
      <c r="E12828" t="s">
        <v>16556</v>
      </c>
      <c r="F12828" t="s">
        <v>6617</v>
      </c>
      <c r="G12828" t="s">
        <v>6636</v>
      </c>
      <c r="H12828" t="s">
        <v>243</v>
      </c>
      <c r="I12828" t="s">
        <v>6636</v>
      </c>
      <c r="J12828" t="s">
        <v>6636</v>
      </c>
      <c r="K12828" t="s">
        <v>6636</v>
      </c>
      <c r="L12828" t="s">
        <v>6636</v>
      </c>
      <c r="M12828" t="s">
        <v>6636</v>
      </c>
      <c r="N12828" t="s">
        <v>6636</v>
      </c>
      <c r="O12828" t="s">
        <v>6636</v>
      </c>
      <c r="P12828">
        <v>1311000</v>
      </c>
      <c r="Q12828" t="s">
        <v>6778</v>
      </c>
      <c r="R12828" t="s">
        <v>7109</v>
      </c>
      <c r="S12828" s="12">
        <v>1</v>
      </c>
      <c r="T12828" s="13"/>
      <c r="U12828" t="s">
        <v>6883</v>
      </c>
    </row>
    <row r="12829" spans="1:21" x14ac:dyDescent="0.25">
      <c r="A12829" t="s">
        <v>6614</v>
      </c>
      <c r="B12829" s="12"/>
      <c r="C12829" t="s">
        <v>16557</v>
      </c>
      <c r="D12829" s="11">
        <v>46200</v>
      </c>
      <c r="E12829" t="s">
        <v>16558</v>
      </c>
      <c r="F12829" t="s">
        <v>6617</v>
      </c>
      <c r="G12829" t="s">
        <v>6636</v>
      </c>
      <c r="H12829" t="s">
        <v>243</v>
      </c>
      <c r="I12829" t="s">
        <v>6636</v>
      </c>
      <c r="J12829" t="s">
        <v>6636</v>
      </c>
      <c r="K12829" t="s">
        <v>6636</v>
      </c>
      <c r="L12829" t="s">
        <v>6636</v>
      </c>
      <c r="M12829" t="s">
        <v>6636</v>
      </c>
      <c r="N12829" t="s">
        <v>6636</v>
      </c>
      <c r="O12829" t="s">
        <v>6636</v>
      </c>
      <c r="P12829">
        <v>1874000</v>
      </c>
      <c r="Q12829" t="s">
        <v>6867</v>
      </c>
      <c r="R12829" t="s">
        <v>6779</v>
      </c>
      <c r="S12829" s="12">
        <v>1</v>
      </c>
      <c r="T12829" s="13"/>
      <c r="U12829" t="s">
        <v>6636</v>
      </c>
    </row>
    <row r="12830" spans="1:21" x14ac:dyDescent="0.25">
      <c r="A12830" t="s">
        <v>6614</v>
      </c>
      <c r="B12830" s="12"/>
      <c r="C12830" t="s">
        <v>16559</v>
      </c>
      <c r="D12830" s="11">
        <v>46203</v>
      </c>
      <c r="E12830" t="s">
        <v>16560</v>
      </c>
      <c r="F12830" t="s">
        <v>6617</v>
      </c>
      <c r="G12830" t="s">
        <v>6636</v>
      </c>
      <c r="H12830" t="s">
        <v>243</v>
      </c>
      <c r="I12830" t="s">
        <v>6636</v>
      </c>
      <c r="J12830" t="s">
        <v>6636</v>
      </c>
      <c r="K12830" t="s">
        <v>6636</v>
      </c>
      <c r="L12830" t="s">
        <v>6636</v>
      </c>
      <c r="M12830" t="s">
        <v>6636</v>
      </c>
      <c r="N12830" t="s">
        <v>6636</v>
      </c>
      <c r="O12830" t="s">
        <v>6636</v>
      </c>
      <c r="P12830">
        <v>1258000</v>
      </c>
      <c r="Q12830" t="s">
        <v>6867</v>
      </c>
      <c r="R12830" t="s">
        <v>8501</v>
      </c>
      <c r="S12830" s="12">
        <v>1</v>
      </c>
      <c r="T12830" s="13"/>
      <c r="U12830" t="s">
        <v>6636</v>
      </c>
    </row>
    <row r="12831" spans="1:21" x14ac:dyDescent="0.25">
      <c r="A12831" t="s">
        <v>6614</v>
      </c>
      <c r="B12831" s="12"/>
      <c r="C12831" t="s">
        <v>16561</v>
      </c>
      <c r="D12831" s="11">
        <v>46218</v>
      </c>
      <c r="E12831" t="s">
        <v>16562</v>
      </c>
      <c r="F12831" t="s">
        <v>6617</v>
      </c>
      <c r="G12831" t="s">
        <v>6636</v>
      </c>
      <c r="H12831" t="s">
        <v>243</v>
      </c>
      <c r="I12831" t="s">
        <v>6636</v>
      </c>
      <c r="J12831" t="s">
        <v>6636</v>
      </c>
      <c r="K12831" t="s">
        <v>6636</v>
      </c>
      <c r="L12831" t="s">
        <v>6636</v>
      </c>
      <c r="M12831" t="s">
        <v>6636</v>
      </c>
      <c r="N12831" t="s">
        <v>6636</v>
      </c>
      <c r="O12831" t="s">
        <v>6636</v>
      </c>
      <c r="P12831">
        <v>1528000</v>
      </c>
      <c r="Q12831" t="s">
        <v>6867</v>
      </c>
      <c r="R12831" t="s">
        <v>6911</v>
      </c>
      <c r="S12831" s="12">
        <v>1</v>
      </c>
      <c r="T12831" s="13"/>
      <c r="U12831" t="s">
        <v>6920</v>
      </c>
    </row>
    <row r="12832" spans="1:21" x14ac:dyDescent="0.25">
      <c r="A12832" t="s">
        <v>6614</v>
      </c>
      <c r="B12832" s="12"/>
      <c r="C12832" t="s">
        <v>16563</v>
      </c>
      <c r="D12832" s="11">
        <v>46207</v>
      </c>
      <c r="E12832" t="s">
        <v>16564</v>
      </c>
      <c r="F12832" t="s">
        <v>6617</v>
      </c>
      <c r="G12832" t="s">
        <v>6636</v>
      </c>
      <c r="H12832" t="s">
        <v>1318</v>
      </c>
      <c r="I12832" t="s">
        <v>6636</v>
      </c>
      <c r="J12832" t="s">
        <v>6636</v>
      </c>
      <c r="K12832" t="s">
        <v>6636</v>
      </c>
      <c r="L12832" t="s">
        <v>6636</v>
      </c>
      <c r="M12832" t="s">
        <v>6636</v>
      </c>
      <c r="N12832" t="s">
        <v>6636</v>
      </c>
      <c r="O12832" t="s">
        <v>6636</v>
      </c>
      <c r="P12832">
        <v>1970000</v>
      </c>
      <c r="Q12832" t="s">
        <v>6636</v>
      </c>
      <c r="R12832" t="s">
        <v>6636</v>
      </c>
      <c r="S12832" s="12">
        <v>1</v>
      </c>
      <c r="T12832" s="13"/>
      <c r="U12832" t="s">
        <v>6636</v>
      </c>
    </row>
    <row r="12833" spans="1:21" x14ac:dyDescent="0.25">
      <c r="A12833" t="s">
        <v>6614</v>
      </c>
      <c r="B12833" s="12"/>
      <c r="C12833" t="s">
        <v>16565</v>
      </c>
      <c r="D12833" s="11">
        <v>46217</v>
      </c>
      <c r="E12833" t="s">
        <v>16566</v>
      </c>
      <c r="F12833" t="s">
        <v>6617</v>
      </c>
      <c r="G12833" t="s">
        <v>6636</v>
      </c>
      <c r="H12833" t="s">
        <v>1318</v>
      </c>
      <c r="I12833" t="s">
        <v>6636</v>
      </c>
      <c r="J12833" t="s">
        <v>6636</v>
      </c>
      <c r="K12833" t="s">
        <v>6636</v>
      </c>
      <c r="L12833" t="s">
        <v>6636</v>
      </c>
      <c r="M12833" t="s">
        <v>6636</v>
      </c>
      <c r="N12833" t="s">
        <v>6636</v>
      </c>
      <c r="O12833" t="s">
        <v>6636</v>
      </c>
      <c r="P12833">
        <v>1970000</v>
      </c>
      <c r="Q12833" t="s">
        <v>6636</v>
      </c>
      <c r="R12833" t="s">
        <v>6636</v>
      </c>
      <c r="S12833" s="12">
        <v>1</v>
      </c>
      <c r="T12833" s="13"/>
      <c r="U12833" t="s">
        <v>6636</v>
      </c>
    </row>
    <row r="12834" spans="1:21" x14ac:dyDescent="0.25">
      <c r="A12834" t="s">
        <v>6614</v>
      </c>
      <c r="B12834" s="12"/>
      <c r="C12834" t="s">
        <v>16567</v>
      </c>
      <c r="D12834" s="11">
        <v>46200</v>
      </c>
      <c r="E12834" t="s">
        <v>16568</v>
      </c>
      <c r="F12834" t="s">
        <v>6617</v>
      </c>
      <c r="G12834" t="s">
        <v>6636</v>
      </c>
      <c r="H12834" t="s">
        <v>3407</v>
      </c>
      <c r="I12834" t="s">
        <v>6636</v>
      </c>
      <c r="J12834" t="s">
        <v>6636</v>
      </c>
      <c r="K12834" t="s">
        <v>6636</v>
      </c>
      <c r="L12834" t="s">
        <v>6636</v>
      </c>
      <c r="M12834" t="s">
        <v>6636</v>
      </c>
      <c r="N12834" t="s">
        <v>6636</v>
      </c>
      <c r="O12834" t="s">
        <v>6636</v>
      </c>
      <c r="P12834">
        <v>1170000</v>
      </c>
      <c r="Q12834" t="s">
        <v>6636</v>
      </c>
      <c r="R12834" t="s">
        <v>6636</v>
      </c>
      <c r="S12834" s="12">
        <v>1</v>
      </c>
      <c r="T12834" s="13"/>
      <c r="U12834" t="s">
        <v>6636</v>
      </c>
    </row>
    <row r="12835" spans="1:21" x14ac:dyDescent="0.25">
      <c r="A12835" t="s">
        <v>6614</v>
      </c>
      <c r="B12835" s="12"/>
      <c r="C12835" t="s">
        <v>16569</v>
      </c>
      <c r="D12835" s="11">
        <v>46190</v>
      </c>
      <c r="E12835" t="s">
        <v>16570</v>
      </c>
      <c r="F12835" t="s">
        <v>6617</v>
      </c>
      <c r="G12835" t="s">
        <v>6636</v>
      </c>
      <c r="H12835" t="s">
        <v>4976</v>
      </c>
      <c r="I12835" t="s">
        <v>6636</v>
      </c>
      <c r="J12835" t="s">
        <v>6636</v>
      </c>
      <c r="K12835" t="s">
        <v>6636</v>
      </c>
      <c r="L12835" t="s">
        <v>6636</v>
      </c>
      <c r="M12835" t="s">
        <v>16571</v>
      </c>
      <c r="N12835" t="s">
        <v>6787</v>
      </c>
      <c r="O12835" t="s">
        <v>6810</v>
      </c>
      <c r="P12835">
        <v>2000000</v>
      </c>
      <c r="Q12835" t="s">
        <v>6636</v>
      </c>
      <c r="R12835" t="s">
        <v>6636</v>
      </c>
      <c r="S12835" s="12">
        <v>1</v>
      </c>
      <c r="T12835" s="13"/>
      <c r="U12835" t="s">
        <v>6721</v>
      </c>
    </row>
    <row r="12836" spans="1:21" x14ac:dyDescent="0.25">
      <c r="A12836" t="s">
        <v>6614</v>
      </c>
      <c r="B12836" s="12"/>
      <c r="C12836" t="s">
        <v>16572</v>
      </c>
      <c r="D12836" s="11">
        <v>46212</v>
      </c>
      <c r="E12836" t="s">
        <v>16573</v>
      </c>
      <c r="F12836" t="s">
        <v>6617</v>
      </c>
      <c r="G12836" t="s">
        <v>6636</v>
      </c>
      <c r="H12836" t="s">
        <v>1342</v>
      </c>
      <c r="I12836" t="s">
        <v>6636</v>
      </c>
      <c r="J12836" t="s">
        <v>6636</v>
      </c>
      <c r="K12836" t="s">
        <v>6636</v>
      </c>
      <c r="L12836" t="s">
        <v>6636</v>
      </c>
      <c r="M12836" t="s">
        <v>6636</v>
      </c>
      <c r="N12836" t="s">
        <v>6636</v>
      </c>
      <c r="O12836" t="s">
        <v>6636</v>
      </c>
      <c r="P12836">
        <v>2200000</v>
      </c>
      <c r="Q12836" t="s">
        <v>6636</v>
      </c>
      <c r="R12836" t="s">
        <v>6636</v>
      </c>
      <c r="S12836" s="12">
        <v>1</v>
      </c>
      <c r="T12836" s="13"/>
      <c r="U12836" t="s">
        <v>6636</v>
      </c>
    </row>
    <row r="12837" spans="1:21" x14ac:dyDescent="0.25">
      <c r="A12837" t="s">
        <v>6614</v>
      </c>
      <c r="B12837" s="12"/>
      <c r="C12837" t="s">
        <v>16574</v>
      </c>
      <c r="D12837" s="11">
        <v>46209</v>
      </c>
      <c r="E12837" t="s">
        <v>16575</v>
      </c>
      <c r="F12837" t="s">
        <v>6617</v>
      </c>
      <c r="G12837" t="s">
        <v>6636</v>
      </c>
      <c r="H12837" t="s">
        <v>469</v>
      </c>
      <c r="I12837" t="s">
        <v>6636</v>
      </c>
      <c r="J12837" t="s">
        <v>6636</v>
      </c>
      <c r="K12837" t="s">
        <v>6636</v>
      </c>
      <c r="L12837" t="s">
        <v>6636</v>
      </c>
      <c r="M12837" t="s">
        <v>6636</v>
      </c>
      <c r="N12837" t="s">
        <v>6636</v>
      </c>
      <c r="O12837" t="s">
        <v>6636</v>
      </c>
      <c r="P12837">
        <v>2000000</v>
      </c>
      <c r="Q12837" t="s">
        <v>6636</v>
      </c>
      <c r="R12837" t="s">
        <v>6636</v>
      </c>
      <c r="S12837" s="12">
        <v>1</v>
      </c>
      <c r="T12837" s="13"/>
      <c r="U12837" t="s">
        <v>6636</v>
      </c>
    </row>
    <row r="12838" spans="1:21" x14ac:dyDescent="0.25">
      <c r="A12838" t="s">
        <v>6614</v>
      </c>
      <c r="B12838" s="12"/>
      <c r="C12838" t="s">
        <v>16576</v>
      </c>
      <c r="D12838" s="11">
        <v>46209</v>
      </c>
      <c r="E12838" t="s">
        <v>16577</v>
      </c>
      <c r="F12838" t="s">
        <v>6617</v>
      </c>
      <c r="G12838" t="s">
        <v>6636</v>
      </c>
      <c r="H12838" t="s">
        <v>469</v>
      </c>
      <c r="I12838" t="s">
        <v>6636</v>
      </c>
      <c r="J12838" t="s">
        <v>6636</v>
      </c>
      <c r="K12838" t="s">
        <v>6636</v>
      </c>
      <c r="L12838" t="s">
        <v>6636</v>
      </c>
      <c r="M12838" t="s">
        <v>6636</v>
      </c>
      <c r="N12838" t="s">
        <v>6636</v>
      </c>
      <c r="O12838" t="s">
        <v>6636</v>
      </c>
      <c r="P12838">
        <v>2100000</v>
      </c>
      <c r="Q12838" t="s">
        <v>6636</v>
      </c>
      <c r="R12838" t="s">
        <v>6636</v>
      </c>
      <c r="S12838" s="12">
        <v>1</v>
      </c>
      <c r="T12838" s="13"/>
      <c r="U12838" t="s">
        <v>6636</v>
      </c>
    </row>
    <row r="12839" spans="1:21" x14ac:dyDescent="0.25">
      <c r="A12839" t="s">
        <v>6614</v>
      </c>
      <c r="B12839" s="12"/>
      <c r="C12839" t="s">
        <v>16578</v>
      </c>
      <c r="D12839" s="11">
        <v>46210</v>
      </c>
      <c r="E12839" t="s">
        <v>16579</v>
      </c>
      <c r="F12839" t="s">
        <v>6617</v>
      </c>
      <c r="G12839" t="s">
        <v>6636</v>
      </c>
      <c r="H12839" t="s">
        <v>469</v>
      </c>
      <c r="I12839" t="s">
        <v>6636</v>
      </c>
      <c r="J12839" t="s">
        <v>6636</v>
      </c>
      <c r="K12839" t="s">
        <v>6636</v>
      </c>
      <c r="L12839" t="s">
        <v>6636</v>
      </c>
      <c r="M12839" t="s">
        <v>6636</v>
      </c>
      <c r="N12839" t="s">
        <v>6636</v>
      </c>
      <c r="O12839" t="s">
        <v>6636</v>
      </c>
      <c r="P12839">
        <v>2180000</v>
      </c>
      <c r="Q12839" t="s">
        <v>6636</v>
      </c>
      <c r="R12839" t="s">
        <v>6636</v>
      </c>
      <c r="S12839" s="12">
        <v>1</v>
      </c>
      <c r="T12839" s="13"/>
      <c r="U12839" t="s">
        <v>6636</v>
      </c>
    </row>
    <row r="12840" spans="1:21" x14ac:dyDescent="0.25">
      <c r="A12840" t="s">
        <v>6614</v>
      </c>
      <c r="B12840" s="12"/>
      <c r="C12840" t="s">
        <v>16580</v>
      </c>
      <c r="D12840" s="11">
        <v>46212</v>
      </c>
      <c r="E12840" t="s">
        <v>16581</v>
      </c>
      <c r="F12840" t="s">
        <v>6617</v>
      </c>
      <c r="G12840" t="s">
        <v>6636</v>
      </c>
      <c r="H12840" t="s">
        <v>469</v>
      </c>
      <c r="I12840" t="s">
        <v>6636</v>
      </c>
      <c r="J12840" t="s">
        <v>6636</v>
      </c>
      <c r="K12840" t="s">
        <v>6636</v>
      </c>
      <c r="L12840" t="s">
        <v>6636</v>
      </c>
      <c r="M12840" t="s">
        <v>6636</v>
      </c>
      <c r="N12840" t="s">
        <v>6636</v>
      </c>
      <c r="O12840" t="s">
        <v>6636</v>
      </c>
      <c r="P12840">
        <v>2100000</v>
      </c>
      <c r="Q12840" t="s">
        <v>6636</v>
      </c>
      <c r="R12840" t="s">
        <v>6636</v>
      </c>
      <c r="S12840" s="12">
        <v>1</v>
      </c>
      <c r="T12840" s="13"/>
      <c r="U12840" t="s">
        <v>6636</v>
      </c>
    </row>
    <row r="12841" spans="1:21" x14ac:dyDescent="0.25">
      <c r="A12841" t="s">
        <v>6614</v>
      </c>
      <c r="B12841" s="12"/>
      <c r="C12841" t="s">
        <v>16582</v>
      </c>
      <c r="D12841" s="11">
        <v>46212</v>
      </c>
      <c r="E12841" t="s">
        <v>16583</v>
      </c>
      <c r="F12841" t="s">
        <v>6617</v>
      </c>
      <c r="G12841" t="s">
        <v>6636</v>
      </c>
      <c r="H12841" t="s">
        <v>469</v>
      </c>
      <c r="I12841" t="s">
        <v>6636</v>
      </c>
      <c r="J12841" t="s">
        <v>6636</v>
      </c>
      <c r="K12841" t="s">
        <v>6636</v>
      </c>
      <c r="L12841" t="s">
        <v>6636</v>
      </c>
      <c r="M12841" t="s">
        <v>6636</v>
      </c>
      <c r="N12841" t="s">
        <v>6636</v>
      </c>
      <c r="O12841" t="s">
        <v>6636</v>
      </c>
      <c r="P12841">
        <v>2320000</v>
      </c>
      <c r="Q12841" t="s">
        <v>6636</v>
      </c>
      <c r="R12841" t="s">
        <v>6636</v>
      </c>
      <c r="S12841" s="12">
        <v>1</v>
      </c>
      <c r="T12841" s="13"/>
      <c r="U12841" t="s">
        <v>6636</v>
      </c>
    </row>
    <row r="12842" spans="1:21" x14ac:dyDescent="0.25">
      <c r="A12842" t="s">
        <v>6614</v>
      </c>
      <c r="B12842" s="12"/>
      <c r="C12842" t="s">
        <v>16584</v>
      </c>
      <c r="D12842" s="11">
        <v>46176</v>
      </c>
      <c r="E12842" t="s">
        <v>16585</v>
      </c>
      <c r="F12842" t="s">
        <v>6617</v>
      </c>
      <c r="G12842" t="s">
        <v>6636</v>
      </c>
      <c r="H12842" t="s">
        <v>886</v>
      </c>
      <c r="I12842" t="s">
        <v>6636</v>
      </c>
      <c r="J12842" t="s">
        <v>6636</v>
      </c>
      <c r="K12842" t="s">
        <v>6636</v>
      </c>
      <c r="L12842" t="s">
        <v>6636</v>
      </c>
      <c r="M12842" t="s">
        <v>16586</v>
      </c>
      <c r="N12842" t="s">
        <v>6761</v>
      </c>
      <c r="O12842" t="s">
        <v>6762</v>
      </c>
      <c r="P12842">
        <v>2050000</v>
      </c>
      <c r="Q12842" t="s">
        <v>6636</v>
      </c>
      <c r="R12842" t="s">
        <v>6636</v>
      </c>
      <c r="S12842" s="12">
        <v>1</v>
      </c>
      <c r="T12842" s="13"/>
      <c r="U12842" t="s">
        <v>11263</v>
      </c>
    </row>
    <row r="12843" spans="1:21" x14ac:dyDescent="0.25">
      <c r="A12843" t="s">
        <v>6614</v>
      </c>
      <c r="B12843" s="12"/>
      <c r="C12843" t="s">
        <v>16587</v>
      </c>
      <c r="D12843" s="11">
        <v>46176</v>
      </c>
      <c r="E12843" t="s">
        <v>16588</v>
      </c>
      <c r="F12843" t="s">
        <v>6617</v>
      </c>
      <c r="G12843" t="s">
        <v>6636</v>
      </c>
      <c r="H12843" t="s">
        <v>886</v>
      </c>
      <c r="I12843" t="s">
        <v>6636</v>
      </c>
      <c r="J12843" t="s">
        <v>6636</v>
      </c>
      <c r="K12843" t="s">
        <v>6636</v>
      </c>
      <c r="L12843" t="s">
        <v>6636</v>
      </c>
      <c r="M12843" t="s">
        <v>16589</v>
      </c>
      <c r="N12843" t="s">
        <v>6761</v>
      </c>
      <c r="O12843" t="s">
        <v>6762</v>
      </c>
      <c r="P12843">
        <v>2150000</v>
      </c>
      <c r="Q12843" t="s">
        <v>6636</v>
      </c>
      <c r="R12843" t="s">
        <v>6636</v>
      </c>
      <c r="S12843" s="12">
        <v>1</v>
      </c>
      <c r="T12843" s="13"/>
      <c r="U12843" t="s">
        <v>6636</v>
      </c>
    </row>
    <row r="12844" spans="1:21" x14ac:dyDescent="0.25">
      <c r="A12844" t="s">
        <v>6983</v>
      </c>
      <c r="B12844" s="12"/>
      <c r="C12844" t="s">
        <v>16590</v>
      </c>
      <c r="D12844" s="11">
        <v>46189</v>
      </c>
      <c r="E12844" t="s">
        <v>16591</v>
      </c>
      <c r="F12844" t="s">
        <v>6617</v>
      </c>
      <c r="G12844" t="s">
        <v>15718</v>
      </c>
      <c r="H12844" t="s">
        <v>886</v>
      </c>
      <c r="I12844" t="s">
        <v>65</v>
      </c>
      <c r="J12844" t="s">
        <v>219</v>
      </c>
      <c r="K12844" t="s">
        <v>6636</v>
      </c>
      <c r="L12844" t="s">
        <v>6636</v>
      </c>
      <c r="M12844" t="s">
        <v>6636</v>
      </c>
      <c r="N12844" t="s">
        <v>6636</v>
      </c>
      <c r="O12844" t="s">
        <v>6636</v>
      </c>
      <c r="P12844">
        <v>2470000</v>
      </c>
      <c r="Q12844" t="s">
        <v>6778</v>
      </c>
      <c r="R12844" t="s">
        <v>6779</v>
      </c>
      <c r="S12844" s="12">
        <v>1</v>
      </c>
      <c r="T12844" s="13">
        <v>41167</v>
      </c>
      <c r="U12844" t="s">
        <v>11263</v>
      </c>
    </row>
    <row r="12845" spans="1:21" x14ac:dyDescent="0.25">
      <c r="A12845" t="s">
        <v>6614</v>
      </c>
      <c r="B12845" s="12"/>
      <c r="C12845" t="s">
        <v>16592</v>
      </c>
      <c r="D12845" s="11">
        <v>46191</v>
      </c>
      <c r="E12845" t="s">
        <v>16593</v>
      </c>
      <c r="F12845" t="s">
        <v>6617</v>
      </c>
      <c r="G12845" t="s">
        <v>6636</v>
      </c>
      <c r="H12845" t="s">
        <v>886</v>
      </c>
      <c r="I12845" t="s">
        <v>6636</v>
      </c>
      <c r="J12845" t="s">
        <v>6636</v>
      </c>
      <c r="K12845" t="s">
        <v>6636</v>
      </c>
      <c r="L12845" t="s">
        <v>6636</v>
      </c>
      <c r="M12845" t="s">
        <v>16594</v>
      </c>
      <c r="N12845" t="s">
        <v>6761</v>
      </c>
      <c r="O12845" t="s">
        <v>6762</v>
      </c>
      <c r="P12845">
        <v>2100000</v>
      </c>
      <c r="Q12845" t="s">
        <v>6636</v>
      </c>
      <c r="R12845" t="s">
        <v>6636</v>
      </c>
      <c r="S12845" s="12">
        <v>1</v>
      </c>
      <c r="T12845" s="13"/>
      <c r="U12845" t="s">
        <v>6636</v>
      </c>
    </row>
    <row r="12846" spans="1:21" x14ac:dyDescent="0.25">
      <c r="A12846" t="s">
        <v>6614</v>
      </c>
      <c r="B12846" s="12"/>
      <c r="C12846" t="s">
        <v>16595</v>
      </c>
      <c r="D12846" s="11">
        <v>46199</v>
      </c>
      <c r="E12846" t="s">
        <v>16596</v>
      </c>
      <c r="F12846" t="s">
        <v>6617</v>
      </c>
      <c r="G12846" t="s">
        <v>6636</v>
      </c>
      <c r="H12846" t="s">
        <v>886</v>
      </c>
      <c r="I12846" t="s">
        <v>6636</v>
      </c>
      <c r="J12846" t="s">
        <v>6636</v>
      </c>
      <c r="K12846" t="s">
        <v>6636</v>
      </c>
      <c r="L12846" t="s">
        <v>6636</v>
      </c>
      <c r="M12846" t="s">
        <v>16597</v>
      </c>
      <c r="N12846" t="s">
        <v>6761</v>
      </c>
      <c r="O12846" t="s">
        <v>7185</v>
      </c>
      <c r="P12846">
        <v>3850000</v>
      </c>
      <c r="Q12846" t="s">
        <v>6636</v>
      </c>
      <c r="R12846" t="s">
        <v>6636</v>
      </c>
      <c r="S12846" s="12">
        <v>1</v>
      </c>
      <c r="T12846" s="13"/>
      <c r="U12846" t="s">
        <v>6636</v>
      </c>
    </row>
    <row r="12847" spans="1:21" x14ac:dyDescent="0.25">
      <c r="A12847" t="s">
        <v>6614</v>
      </c>
      <c r="B12847" s="12"/>
      <c r="C12847" t="s">
        <v>16598</v>
      </c>
      <c r="D12847" s="11">
        <v>46207</v>
      </c>
      <c r="E12847" t="s">
        <v>16599</v>
      </c>
      <c r="F12847" t="s">
        <v>6617</v>
      </c>
      <c r="G12847" t="s">
        <v>6636</v>
      </c>
      <c r="H12847" t="s">
        <v>886</v>
      </c>
      <c r="I12847" t="s">
        <v>6636</v>
      </c>
      <c r="J12847" t="s">
        <v>6636</v>
      </c>
      <c r="K12847" t="s">
        <v>6636</v>
      </c>
      <c r="L12847" t="s">
        <v>6636</v>
      </c>
      <c r="M12847" t="s">
        <v>16600</v>
      </c>
      <c r="N12847" t="s">
        <v>6761</v>
      </c>
      <c r="O12847" t="s">
        <v>6862</v>
      </c>
      <c r="P12847">
        <v>3700000</v>
      </c>
      <c r="Q12847" t="s">
        <v>6636</v>
      </c>
      <c r="R12847" t="s">
        <v>6636</v>
      </c>
      <c r="S12847" s="12">
        <v>1</v>
      </c>
      <c r="T12847" s="13"/>
      <c r="U12847" t="s">
        <v>6636</v>
      </c>
    </row>
    <row r="12848" spans="1:21" x14ac:dyDescent="0.25">
      <c r="A12848" t="s">
        <v>6614</v>
      </c>
      <c r="B12848" s="12"/>
      <c r="C12848" t="s">
        <v>16601</v>
      </c>
      <c r="D12848" s="11">
        <v>46209</v>
      </c>
      <c r="E12848" t="s">
        <v>16602</v>
      </c>
      <c r="F12848" t="s">
        <v>6617</v>
      </c>
      <c r="G12848" t="s">
        <v>6636</v>
      </c>
      <c r="H12848" t="s">
        <v>886</v>
      </c>
      <c r="I12848" t="s">
        <v>6636</v>
      </c>
      <c r="J12848" t="s">
        <v>6636</v>
      </c>
      <c r="K12848" t="s">
        <v>6636</v>
      </c>
      <c r="L12848" t="s">
        <v>6636</v>
      </c>
      <c r="M12848" t="s">
        <v>6636</v>
      </c>
      <c r="N12848" t="s">
        <v>6636</v>
      </c>
      <c r="O12848" t="s">
        <v>6636</v>
      </c>
      <c r="P12848">
        <v>2500000</v>
      </c>
      <c r="Q12848" t="s">
        <v>6636</v>
      </c>
      <c r="R12848" t="s">
        <v>6636</v>
      </c>
      <c r="S12848" s="12">
        <v>1</v>
      </c>
      <c r="T12848" s="13"/>
      <c r="U12848" t="s">
        <v>6636</v>
      </c>
    </row>
    <row r="12849" spans="1:21" x14ac:dyDescent="0.25">
      <c r="A12849" t="s">
        <v>6614</v>
      </c>
      <c r="B12849" s="12"/>
      <c r="C12849" t="s">
        <v>16603</v>
      </c>
      <c r="D12849" s="11">
        <v>46216</v>
      </c>
      <c r="E12849" t="s">
        <v>16604</v>
      </c>
      <c r="F12849" t="s">
        <v>6617</v>
      </c>
      <c r="G12849" t="s">
        <v>6636</v>
      </c>
      <c r="H12849" t="s">
        <v>886</v>
      </c>
      <c r="I12849" t="s">
        <v>6636</v>
      </c>
      <c r="J12849" t="s">
        <v>6636</v>
      </c>
      <c r="K12849" t="s">
        <v>6636</v>
      </c>
      <c r="L12849" t="s">
        <v>6636</v>
      </c>
      <c r="M12849" t="s">
        <v>16605</v>
      </c>
      <c r="N12849" t="s">
        <v>6761</v>
      </c>
      <c r="O12849" t="s">
        <v>6862</v>
      </c>
      <c r="P12849">
        <v>3670000</v>
      </c>
      <c r="Q12849" t="s">
        <v>6636</v>
      </c>
      <c r="R12849" t="s">
        <v>6636</v>
      </c>
      <c r="S12849" s="12">
        <v>1</v>
      </c>
      <c r="T12849" s="13"/>
      <c r="U12849" t="s">
        <v>6636</v>
      </c>
    </row>
    <row r="12850" spans="1:21" x14ac:dyDescent="0.25">
      <c r="A12850" t="s">
        <v>6614</v>
      </c>
      <c r="B12850" s="12"/>
      <c r="C12850" t="s">
        <v>16606</v>
      </c>
      <c r="D12850" s="11">
        <v>46218</v>
      </c>
      <c r="E12850" t="s">
        <v>16607</v>
      </c>
      <c r="F12850" t="s">
        <v>6617</v>
      </c>
      <c r="G12850" t="s">
        <v>6636</v>
      </c>
      <c r="H12850" t="s">
        <v>368</v>
      </c>
      <c r="I12850" t="s">
        <v>6636</v>
      </c>
      <c r="J12850" t="s">
        <v>6636</v>
      </c>
      <c r="K12850" t="s">
        <v>6636</v>
      </c>
      <c r="L12850" t="s">
        <v>6636</v>
      </c>
      <c r="M12850" t="s">
        <v>16608</v>
      </c>
      <c r="N12850" t="s">
        <v>7001</v>
      </c>
      <c r="O12850" t="s">
        <v>16609</v>
      </c>
      <c r="P12850">
        <v>974000</v>
      </c>
      <c r="Q12850" t="s">
        <v>6867</v>
      </c>
      <c r="R12850" t="s">
        <v>8501</v>
      </c>
      <c r="S12850" s="12">
        <v>1</v>
      </c>
      <c r="T12850" s="13"/>
      <c r="U12850" t="s">
        <v>6650</v>
      </c>
    </row>
    <row r="12851" spans="1:21" x14ac:dyDescent="0.25">
      <c r="A12851" t="s">
        <v>6983</v>
      </c>
      <c r="B12851" s="12"/>
      <c r="C12851" t="s">
        <v>16610</v>
      </c>
      <c r="D12851" s="11">
        <v>46183</v>
      </c>
      <c r="E12851" t="s">
        <v>16611</v>
      </c>
      <c r="F12851" t="s">
        <v>6617</v>
      </c>
      <c r="G12851" t="s">
        <v>8718</v>
      </c>
      <c r="H12851" t="s">
        <v>309</v>
      </c>
      <c r="I12851" t="s">
        <v>65</v>
      </c>
      <c r="J12851" t="s">
        <v>636</v>
      </c>
      <c r="K12851" t="s">
        <v>6636</v>
      </c>
      <c r="L12851" t="s">
        <v>6636</v>
      </c>
      <c r="M12851" t="s">
        <v>6636</v>
      </c>
      <c r="N12851" t="s">
        <v>6636</v>
      </c>
      <c r="O12851" t="s">
        <v>6636</v>
      </c>
      <c r="P12851">
        <v>2536500</v>
      </c>
      <c r="Q12851" t="s">
        <v>6636</v>
      </c>
      <c r="R12851" t="s">
        <v>6636</v>
      </c>
      <c r="S12851" s="12"/>
      <c r="T12851" s="13"/>
      <c r="U12851" t="s">
        <v>8756</v>
      </c>
    </row>
    <row r="12852" spans="1:21" x14ac:dyDescent="0.25">
      <c r="A12852" t="s">
        <v>6983</v>
      </c>
      <c r="B12852" s="12"/>
      <c r="C12852" t="s">
        <v>16610</v>
      </c>
      <c r="D12852" s="11">
        <v>46183</v>
      </c>
      <c r="E12852" t="s">
        <v>16611</v>
      </c>
      <c r="F12852" t="s">
        <v>6617</v>
      </c>
      <c r="G12852" t="s">
        <v>8702</v>
      </c>
      <c r="H12852" t="s">
        <v>309</v>
      </c>
      <c r="I12852" t="s">
        <v>65</v>
      </c>
      <c r="J12852" t="s">
        <v>636</v>
      </c>
      <c r="K12852" t="s">
        <v>6636</v>
      </c>
      <c r="L12852" t="s">
        <v>6636</v>
      </c>
      <c r="M12852" t="s">
        <v>6636</v>
      </c>
      <c r="N12852" t="s">
        <v>6636</v>
      </c>
      <c r="O12852" t="s">
        <v>6636</v>
      </c>
      <c r="P12852">
        <v>2536500</v>
      </c>
      <c r="Q12852" t="s">
        <v>6636</v>
      </c>
      <c r="R12852" t="s">
        <v>6636</v>
      </c>
      <c r="S12852" s="12"/>
      <c r="T12852" s="13"/>
      <c r="U12852" t="s">
        <v>8756</v>
      </c>
    </row>
    <row r="12853" spans="1:21" x14ac:dyDescent="0.25">
      <c r="A12853" t="s">
        <v>6983</v>
      </c>
      <c r="B12853" s="12"/>
      <c r="C12853" t="s">
        <v>16610</v>
      </c>
      <c r="D12853" s="11">
        <v>46183</v>
      </c>
      <c r="E12853" t="s">
        <v>16611</v>
      </c>
      <c r="F12853" t="s">
        <v>6617</v>
      </c>
      <c r="G12853" t="s">
        <v>8726</v>
      </c>
      <c r="H12853" t="s">
        <v>309</v>
      </c>
      <c r="I12853" t="s">
        <v>65</v>
      </c>
      <c r="J12853" t="s">
        <v>636</v>
      </c>
      <c r="K12853" t="s">
        <v>6636</v>
      </c>
      <c r="L12853" t="s">
        <v>6636</v>
      </c>
      <c r="M12853" t="s">
        <v>6636</v>
      </c>
      <c r="N12853" t="s">
        <v>6636</v>
      </c>
      <c r="O12853" t="s">
        <v>6636</v>
      </c>
      <c r="P12853">
        <v>2536500</v>
      </c>
      <c r="Q12853" t="s">
        <v>6636</v>
      </c>
      <c r="R12853" t="s">
        <v>6636</v>
      </c>
      <c r="S12853" s="12"/>
      <c r="T12853" s="13"/>
      <c r="U12853" t="s">
        <v>8756</v>
      </c>
    </row>
    <row r="12854" spans="1:21" x14ac:dyDescent="0.25">
      <c r="A12854" t="s">
        <v>6983</v>
      </c>
      <c r="B12854" s="12"/>
      <c r="C12854" t="s">
        <v>16610</v>
      </c>
      <c r="D12854" s="11">
        <v>46183</v>
      </c>
      <c r="E12854" t="s">
        <v>16611</v>
      </c>
      <c r="F12854" t="s">
        <v>6617</v>
      </c>
      <c r="G12854" t="s">
        <v>8703</v>
      </c>
      <c r="H12854" t="s">
        <v>309</v>
      </c>
      <c r="I12854" t="s">
        <v>65</v>
      </c>
      <c r="J12854" t="s">
        <v>636</v>
      </c>
      <c r="K12854" t="s">
        <v>6636</v>
      </c>
      <c r="L12854" t="s">
        <v>6636</v>
      </c>
      <c r="M12854" t="s">
        <v>6636</v>
      </c>
      <c r="N12854" t="s">
        <v>6636</v>
      </c>
      <c r="O12854" t="s">
        <v>6636</v>
      </c>
      <c r="P12854">
        <v>2536500</v>
      </c>
      <c r="Q12854" t="s">
        <v>6636</v>
      </c>
      <c r="R12854" t="s">
        <v>6636</v>
      </c>
      <c r="S12854" s="12">
        <v>1</v>
      </c>
      <c r="T12854" s="13">
        <v>42275</v>
      </c>
      <c r="U12854" t="s">
        <v>8756</v>
      </c>
    </row>
    <row r="12855" spans="1:21" x14ac:dyDescent="0.25">
      <c r="A12855" t="s">
        <v>6614</v>
      </c>
      <c r="B12855" s="12"/>
      <c r="C12855" t="s">
        <v>16612</v>
      </c>
      <c r="D12855" s="11">
        <v>46198</v>
      </c>
      <c r="E12855" t="s">
        <v>16613</v>
      </c>
      <c r="F12855" t="s">
        <v>6617</v>
      </c>
      <c r="G12855" t="s">
        <v>6636</v>
      </c>
      <c r="H12855" t="s">
        <v>309</v>
      </c>
      <c r="I12855" t="s">
        <v>6636</v>
      </c>
      <c r="J12855" t="s">
        <v>6636</v>
      </c>
      <c r="K12855" t="s">
        <v>6636</v>
      </c>
      <c r="L12855" t="s">
        <v>6636</v>
      </c>
      <c r="M12855" t="s">
        <v>6636</v>
      </c>
      <c r="N12855" t="s">
        <v>6636</v>
      </c>
      <c r="O12855" t="s">
        <v>6636</v>
      </c>
      <c r="P12855">
        <v>2533500</v>
      </c>
      <c r="Q12855" t="s">
        <v>6636</v>
      </c>
      <c r="R12855" t="s">
        <v>6636</v>
      </c>
      <c r="S12855" s="12">
        <v>1</v>
      </c>
      <c r="T12855" s="13"/>
      <c r="U12855" t="s">
        <v>6636</v>
      </c>
    </row>
    <row r="12856" spans="1:21" x14ac:dyDescent="0.25">
      <c r="A12856" t="s">
        <v>6614</v>
      </c>
      <c r="B12856" s="12"/>
      <c r="C12856" t="s">
        <v>16614</v>
      </c>
      <c r="D12856" s="11">
        <v>46203</v>
      </c>
      <c r="E12856" t="s">
        <v>16615</v>
      </c>
      <c r="F12856" t="s">
        <v>6617</v>
      </c>
      <c r="G12856" t="s">
        <v>6636</v>
      </c>
      <c r="H12856" t="s">
        <v>309</v>
      </c>
      <c r="I12856" t="s">
        <v>6636</v>
      </c>
      <c r="J12856" t="s">
        <v>6636</v>
      </c>
      <c r="K12856" t="s">
        <v>6636</v>
      </c>
      <c r="L12856" t="s">
        <v>6636</v>
      </c>
      <c r="M12856" t="s">
        <v>6636</v>
      </c>
      <c r="N12856" t="s">
        <v>6636</v>
      </c>
      <c r="O12856" t="s">
        <v>6636</v>
      </c>
      <c r="P12856">
        <v>2550000</v>
      </c>
      <c r="Q12856" t="s">
        <v>6636</v>
      </c>
      <c r="R12856" t="s">
        <v>6636</v>
      </c>
      <c r="S12856" s="12">
        <v>1</v>
      </c>
      <c r="T12856" s="13"/>
      <c r="U12856" t="s">
        <v>6677</v>
      </c>
    </row>
    <row r="12857" spans="1:21" x14ac:dyDescent="0.25">
      <c r="A12857" t="s">
        <v>6614</v>
      </c>
      <c r="B12857" s="12"/>
      <c r="C12857" t="s">
        <v>16616</v>
      </c>
      <c r="D12857" s="11">
        <v>46212</v>
      </c>
      <c r="E12857" t="s">
        <v>16617</v>
      </c>
      <c r="F12857" t="s">
        <v>6617</v>
      </c>
      <c r="G12857" t="s">
        <v>6636</v>
      </c>
      <c r="H12857" t="s">
        <v>309</v>
      </c>
      <c r="I12857" t="s">
        <v>6636</v>
      </c>
      <c r="J12857" t="s">
        <v>6636</v>
      </c>
      <c r="K12857" t="s">
        <v>6636</v>
      </c>
      <c r="L12857" t="s">
        <v>6636</v>
      </c>
      <c r="M12857" t="s">
        <v>6636</v>
      </c>
      <c r="N12857" t="s">
        <v>6636</v>
      </c>
      <c r="O12857" t="s">
        <v>6636</v>
      </c>
      <c r="P12857">
        <v>3235000</v>
      </c>
      <c r="Q12857" t="s">
        <v>6636</v>
      </c>
      <c r="R12857" t="s">
        <v>6636</v>
      </c>
      <c r="S12857" s="12">
        <v>1</v>
      </c>
      <c r="T12857" s="13"/>
      <c r="U12857" t="s">
        <v>6636</v>
      </c>
    </row>
    <row r="12858" spans="1:21" x14ac:dyDescent="0.25">
      <c r="A12858" t="s">
        <v>6614</v>
      </c>
      <c r="B12858" s="12"/>
      <c r="C12858" t="s">
        <v>16618</v>
      </c>
      <c r="D12858" s="11">
        <v>46218</v>
      </c>
      <c r="E12858" t="s">
        <v>16619</v>
      </c>
      <c r="F12858" t="s">
        <v>6617</v>
      </c>
      <c r="G12858" t="s">
        <v>6636</v>
      </c>
      <c r="H12858" t="s">
        <v>309</v>
      </c>
      <c r="I12858" t="s">
        <v>6636</v>
      </c>
      <c r="J12858" t="s">
        <v>6636</v>
      </c>
      <c r="K12858" t="s">
        <v>6636</v>
      </c>
      <c r="L12858" t="s">
        <v>6636</v>
      </c>
      <c r="M12858" t="s">
        <v>6636</v>
      </c>
      <c r="N12858" t="s">
        <v>6636</v>
      </c>
      <c r="O12858" t="s">
        <v>6636</v>
      </c>
      <c r="P12858">
        <v>2350000</v>
      </c>
      <c r="Q12858" t="s">
        <v>6636</v>
      </c>
      <c r="R12858" t="s">
        <v>6636</v>
      </c>
      <c r="S12858" s="12">
        <v>1</v>
      </c>
      <c r="T12858" s="13"/>
      <c r="U12858" t="s">
        <v>6636</v>
      </c>
    </row>
    <row r="12859" spans="1:21" x14ac:dyDescent="0.25">
      <c r="A12859" t="s">
        <v>6614</v>
      </c>
      <c r="B12859" s="12"/>
      <c r="C12859" t="s">
        <v>16620</v>
      </c>
      <c r="D12859" s="11">
        <v>46200</v>
      </c>
      <c r="E12859" t="s">
        <v>16621</v>
      </c>
      <c r="F12859" t="s">
        <v>6617</v>
      </c>
      <c r="G12859" t="s">
        <v>6636</v>
      </c>
      <c r="H12859" t="s">
        <v>1729</v>
      </c>
      <c r="I12859" t="s">
        <v>6636</v>
      </c>
      <c r="J12859" t="s">
        <v>6636</v>
      </c>
      <c r="K12859" t="s">
        <v>6636</v>
      </c>
      <c r="L12859" t="s">
        <v>6636</v>
      </c>
      <c r="M12859" t="s">
        <v>6636</v>
      </c>
      <c r="N12859" t="s">
        <v>6636</v>
      </c>
      <c r="O12859" t="s">
        <v>6636</v>
      </c>
      <c r="P12859">
        <v>1970000</v>
      </c>
      <c r="Q12859" t="s">
        <v>6636</v>
      </c>
      <c r="R12859" t="s">
        <v>6636</v>
      </c>
      <c r="S12859" s="12">
        <v>1</v>
      </c>
      <c r="T12859" s="13"/>
      <c r="U12859" t="s">
        <v>6636</v>
      </c>
    </row>
    <row r="12860" spans="1:21" x14ac:dyDescent="0.25">
      <c r="A12860" t="s">
        <v>6614</v>
      </c>
      <c r="B12860" s="12"/>
      <c r="C12860" t="s">
        <v>16622</v>
      </c>
      <c r="D12860" s="11">
        <v>46210</v>
      </c>
      <c r="E12860" t="s">
        <v>16623</v>
      </c>
      <c r="F12860" t="s">
        <v>6617</v>
      </c>
      <c r="G12860" t="s">
        <v>6636</v>
      </c>
      <c r="H12860" t="s">
        <v>1729</v>
      </c>
      <c r="I12860" t="s">
        <v>6636</v>
      </c>
      <c r="J12860" t="s">
        <v>6636</v>
      </c>
      <c r="K12860" t="s">
        <v>6636</v>
      </c>
      <c r="L12860" t="s">
        <v>6636</v>
      </c>
      <c r="M12860" t="s">
        <v>6636</v>
      </c>
      <c r="N12860" t="s">
        <v>6636</v>
      </c>
      <c r="O12860" t="s">
        <v>6636</v>
      </c>
      <c r="P12860">
        <v>2244000</v>
      </c>
      <c r="Q12860" t="s">
        <v>6636</v>
      </c>
      <c r="R12860" t="s">
        <v>6636</v>
      </c>
      <c r="S12860" s="12">
        <v>1</v>
      </c>
      <c r="T12860" s="13"/>
      <c r="U12860" t="s">
        <v>6636</v>
      </c>
    </row>
    <row r="12861" spans="1:21" x14ac:dyDescent="0.25">
      <c r="A12861" t="s">
        <v>6983</v>
      </c>
      <c r="B12861" s="12"/>
      <c r="C12861" t="s">
        <v>16624</v>
      </c>
      <c r="D12861" s="11">
        <v>46181</v>
      </c>
      <c r="E12861" t="s">
        <v>16625</v>
      </c>
      <c r="F12861" t="s">
        <v>6617</v>
      </c>
      <c r="G12861" t="s">
        <v>6499</v>
      </c>
      <c r="H12861" t="s">
        <v>2739</v>
      </c>
      <c r="I12861" t="s">
        <v>65</v>
      </c>
      <c r="J12861" t="s">
        <v>57</v>
      </c>
      <c r="K12861" t="s">
        <v>6636</v>
      </c>
      <c r="L12861" t="s">
        <v>6636</v>
      </c>
      <c r="M12861" t="s">
        <v>6636</v>
      </c>
      <c r="N12861" t="s">
        <v>6636</v>
      </c>
      <c r="O12861" t="s">
        <v>6636</v>
      </c>
      <c r="P12861">
        <v>2514000</v>
      </c>
      <c r="Q12861" t="s">
        <v>6636</v>
      </c>
      <c r="R12861" t="s">
        <v>6636</v>
      </c>
      <c r="S12861" s="12">
        <v>1</v>
      </c>
      <c r="T12861" s="13">
        <v>41900</v>
      </c>
      <c r="U12861" t="s">
        <v>6629</v>
      </c>
    </row>
    <row r="12862" spans="1:21" x14ac:dyDescent="0.25">
      <c r="A12862" t="s">
        <v>6983</v>
      </c>
      <c r="B12862" s="12"/>
      <c r="C12862" t="s">
        <v>10020</v>
      </c>
      <c r="D12862" s="11">
        <v>46189</v>
      </c>
      <c r="E12862" t="s">
        <v>10021</v>
      </c>
      <c r="F12862" t="s">
        <v>6617</v>
      </c>
      <c r="G12862" t="s">
        <v>10620</v>
      </c>
      <c r="H12862" t="s">
        <v>2739</v>
      </c>
      <c r="I12862" t="s">
        <v>65</v>
      </c>
      <c r="J12862" t="s">
        <v>57</v>
      </c>
      <c r="K12862" t="s">
        <v>6636</v>
      </c>
      <c r="L12862" t="s">
        <v>6636</v>
      </c>
      <c r="M12862" t="s">
        <v>16626</v>
      </c>
      <c r="N12862" t="s">
        <v>7044</v>
      </c>
      <c r="O12862" t="s">
        <v>7045</v>
      </c>
      <c r="P12862">
        <v>2800000</v>
      </c>
      <c r="Q12862" t="s">
        <v>6636</v>
      </c>
      <c r="R12862" t="s">
        <v>6636</v>
      </c>
      <c r="S12862" s="12"/>
      <c r="T12862" s="13"/>
      <c r="U12862" t="s">
        <v>6636</v>
      </c>
    </row>
    <row r="12863" spans="1:21" x14ac:dyDescent="0.25">
      <c r="A12863" t="s">
        <v>6983</v>
      </c>
      <c r="B12863" s="12"/>
      <c r="C12863" t="s">
        <v>10020</v>
      </c>
      <c r="D12863" s="11">
        <v>46189</v>
      </c>
      <c r="E12863" t="s">
        <v>10021</v>
      </c>
      <c r="F12863" t="s">
        <v>6617</v>
      </c>
      <c r="G12863" t="s">
        <v>10022</v>
      </c>
      <c r="H12863" t="s">
        <v>2739</v>
      </c>
      <c r="I12863" t="s">
        <v>65</v>
      </c>
      <c r="J12863" t="s">
        <v>57</v>
      </c>
      <c r="K12863" t="s">
        <v>6636</v>
      </c>
      <c r="L12863" t="s">
        <v>6636</v>
      </c>
      <c r="M12863" t="s">
        <v>16626</v>
      </c>
      <c r="N12863" t="s">
        <v>7044</v>
      </c>
      <c r="O12863" t="s">
        <v>7045</v>
      </c>
      <c r="P12863">
        <v>2800000</v>
      </c>
      <c r="Q12863" t="s">
        <v>6636</v>
      </c>
      <c r="R12863" t="s">
        <v>6636</v>
      </c>
      <c r="S12863" s="12">
        <v>1</v>
      </c>
      <c r="T12863" s="13">
        <v>46667</v>
      </c>
      <c r="U12863" t="s">
        <v>6636</v>
      </c>
    </row>
    <row r="12864" spans="1:21" x14ac:dyDescent="0.25">
      <c r="A12864" t="s">
        <v>6614</v>
      </c>
      <c r="B12864" s="12"/>
      <c r="C12864" t="s">
        <v>16627</v>
      </c>
      <c r="D12864" s="11">
        <v>46191</v>
      </c>
      <c r="E12864" t="s">
        <v>16628</v>
      </c>
      <c r="F12864" t="s">
        <v>6617</v>
      </c>
      <c r="G12864" t="s">
        <v>6636</v>
      </c>
      <c r="H12864" t="s">
        <v>2739</v>
      </c>
      <c r="I12864" t="s">
        <v>6636</v>
      </c>
      <c r="J12864" t="s">
        <v>6636</v>
      </c>
      <c r="K12864" t="s">
        <v>6636</v>
      </c>
      <c r="L12864" t="s">
        <v>6636</v>
      </c>
      <c r="M12864" t="s">
        <v>10106</v>
      </c>
      <c r="N12864" t="s">
        <v>7469</v>
      </c>
      <c r="O12864" t="s">
        <v>7470</v>
      </c>
      <c r="P12864">
        <v>2671000</v>
      </c>
      <c r="Q12864" t="s">
        <v>6636</v>
      </c>
      <c r="R12864" t="s">
        <v>6636</v>
      </c>
      <c r="S12864" s="12">
        <v>1</v>
      </c>
      <c r="T12864" s="13"/>
      <c r="U12864" t="s">
        <v>6636</v>
      </c>
    </row>
    <row r="12865" spans="1:21" x14ac:dyDescent="0.25">
      <c r="A12865" t="s">
        <v>6614</v>
      </c>
      <c r="B12865" s="12"/>
      <c r="C12865" t="s">
        <v>16629</v>
      </c>
      <c r="D12865" s="11">
        <v>46194</v>
      </c>
      <c r="E12865" t="s">
        <v>16630</v>
      </c>
      <c r="F12865" t="s">
        <v>6617</v>
      </c>
      <c r="G12865" t="s">
        <v>6636</v>
      </c>
      <c r="H12865" t="s">
        <v>2739</v>
      </c>
      <c r="I12865" t="s">
        <v>6636</v>
      </c>
      <c r="J12865" t="s">
        <v>6636</v>
      </c>
      <c r="K12865" t="s">
        <v>6636</v>
      </c>
      <c r="L12865" t="s">
        <v>6636</v>
      </c>
      <c r="M12865" t="s">
        <v>10037</v>
      </c>
      <c r="N12865" t="s">
        <v>7469</v>
      </c>
      <c r="O12865" t="s">
        <v>9605</v>
      </c>
      <c r="P12865">
        <v>2214000</v>
      </c>
      <c r="Q12865" t="s">
        <v>6867</v>
      </c>
      <c r="R12865" t="s">
        <v>6779</v>
      </c>
      <c r="S12865" s="12">
        <v>1</v>
      </c>
      <c r="T12865" s="13"/>
      <c r="U12865" t="s">
        <v>6636</v>
      </c>
    </row>
    <row r="12866" spans="1:21" x14ac:dyDescent="0.25">
      <c r="A12866" t="s">
        <v>6614</v>
      </c>
      <c r="B12866" s="12"/>
      <c r="C12866" t="s">
        <v>16631</v>
      </c>
      <c r="D12866" s="11">
        <v>46195</v>
      </c>
      <c r="E12866" t="s">
        <v>16632</v>
      </c>
      <c r="F12866" t="s">
        <v>6617</v>
      </c>
      <c r="G12866" t="s">
        <v>6636</v>
      </c>
      <c r="H12866" t="s">
        <v>2739</v>
      </c>
      <c r="I12866" t="s">
        <v>6636</v>
      </c>
      <c r="J12866" t="s">
        <v>6636</v>
      </c>
      <c r="K12866" t="s">
        <v>6636</v>
      </c>
      <c r="L12866" t="s">
        <v>6636</v>
      </c>
      <c r="M12866" t="s">
        <v>6636</v>
      </c>
      <c r="N12866" t="s">
        <v>6636</v>
      </c>
      <c r="O12866" t="s">
        <v>6636</v>
      </c>
      <c r="P12866">
        <v>2394000</v>
      </c>
      <c r="Q12866" t="s">
        <v>6867</v>
      </c>
      <c r="R12866" t="s">
        <v>6911</v>
      </c>
      <c r="S12866" s="12">
        <v>1</v>
      </c>
      <c r="T12866" s="13"/>
      <c r="U12866" t="s">
        <v>9102</v>
      </c>
    </row>
    <row r="12867" spans="1:21" x14ac:dyDescent="0.25">
      <c r="A12867" t="s">
        <v>6614</v>
      </c>
      <c r="B12867" s="12"/>
      <c r="C12867" t="s">
        <v>16633</v>
      </c>
      <c r="D12867" s="11">
        <v>46200</v>
      </c>
      <c r="E12867" t="s">
        <v>16634</v>
      </c>
      <c r="F12867" t="s">
        <v>6617</v>
      </c>
      <c r="G12867" t="s">
        <v>6636</v>
      </c>
      <c r="H12867" t="s">
        <v>2739</v>
      </c>
      <c r="I12867" t="s">
        <v>6636</v>
      </c>
      <c r="J12867" t="s">
        <v>6636</v>
      </c>
      <c r="K12867" t="s">
        <v>6636</v>
      </c>
      <c r="L12867" t="s">
        <v>6636</v>
      </c>
      <c r="M12867" t="s">
        <v>16635</v>
      </c>
      <c r="N12867" t="s">
        <v>7044</v>
      </c>
      <c r="O12867" t="s">
        <v>7045</v>
      </c>
      <c r="P12867">
        <v>2714000</v>
      </c>
      <c r="Q12867" t="s">
        <v>6636</v>
      </c>
      <c r="R12867" t="s">
        <v>6636</v>
      </c>
      <c r="S12867" s="12">
        <v>1</v>
      </c>
      <c r="T12867" s="13"/>
      <c r="U12867" t="s">
        <v>6636</v>
      </c>
    </row>
    <row r="12868" spans="1:21" x14ac:dyDescent="0.25">
      <c r="A12868" t="s">
        <v>6614</v>
      </c>
      <c r="B12868" s="12"/>
      <c r="C12868" t="s">
        <v>16636</v>
      </c>
      <c r="D12868" s="11">
        <v>46200</v>
      </c>
      <c r="E12868" t="s">
        <v>16637</v>
      </c>
      <c r="F12868" t="s">
        <v>6617</v>
      </c>
      <c r="G12868" t="s">
        <v>6636</v>
      </c>
      <c r="H12868" t="s">
        <v>2739</v>
      </c>
      <c r="I12868" t="s">
        <v>6636</v>
      </c>
      <c r="J12868" t="s">
        <v>6636</v>
      </c>
      <c r="K12868" t="s">
        <v>6636</v>
      </c>
      <c r="L12868" t="s">
        <v>6636</v>
      </c>
      <c r="M12868" t="s">
        <v>16638</v>
      </c>
      <c r="N12868" t="s">
        <v>7044</v>
      </c>
      <c r="O12868" t="s">
        <v>7045</v>
      </c>
      <c r="P12868">
        <v>2480000</v>
      </c>
      <c r="Q12868" t="s">
        <v>6636</v>
      </c>
      <c r="R12868" t="s">
        <v>6636</v>
      </c>
      <c r="S12868" s="12">
        <v>1</v>
      </c>
      <c r="T12868" s="13"/>
      <c r="U12868" t="s">
        <v>6636</v>
      </c>
    </row>
    <row r="12869" spans="1:21" x14ac:dyDescent="0.25">
      <c r="A12869" t="s">
        <v>6614</v>
      </c>
      <c r="B12869" s="12"/>
      <c r="C12869" t="s">
        <v>16639</v>
      </c>
      <c r="D12869" s="11">
        <v>46203</v>
      </c>
      <c r="E12869" t="s">
        <v>16640</v>
      </c>
      <c r="F12869" t="s">
        <v>6617</v>
      </c>
      <c r="G12869" t="s">
        <v>6636</v>
      </c>
      <c r="H12869" t="s">
        <v>2739</v>
      </c>
      <c r="I12869" t="s">
        <v>6636</v>
      </c>
      <c r="J12869" t="s">
        <v>6636</v>
      </c>
      <c r="K12869" t="s">
        <v>6636</v>
      </c>
      <c r="L12869" t="s">
        <v>6636</v>
      </c>
      <c r="M12869" t="s">
        <v>16641</v>
      </c>
      <c r="N12869" t="s">
        <v>7044</v>
      </c>
      <c r="O12869" t="s">
        <v>7045</v>
      </c>
      <c r="P12869">
        <v>2800000</v>
      </c>
      <c r="Q12869" t="s">
        <v>6636</v>
      </c>
      <c r="R12869" t="s">
        <v>6636</v>
      </c>
      <c r="S12869" s="12">
        <v>1</v>
      </c>
      <c r="T12869" s="13"/>
      <c r="U12869" t="s">
        <v>6636</v>
      </c>
    </row>
    <row r="12870" spans="1:21" x14ac:dyDescent="0.25">
      <c r="A12870" t="s">
        <v>6614</v>
      </c>
      <c r="B12870" s="12"/>
      <c r="C12870" t="s">
        <v>16642</v>
      </c>
      <c r="D12870" s="11">
        <v>46218</v>
      </c>
      <c r="E12870" t="s">
        <v>16643</v>
      </c>
      <c r="F12870" t="s">
        <v>6617</v>
      </c>
      <c r="G12870" t="s">
        <v>6636</v>
      </c>
      <c r="H12870" t="s">
        <v>2739</v>
      </c>
      <c r="I12870" t="s">
        <v>6636</v>
      </c>
      <c r="J12870" t="s">
        <v>6636</v>
      </c>
      <c r="K12870" t="s">
        <v>6636</v>
      </c>
      <c r="L12870" t="s">
        <v>6636</v>
      </c>
      <c r="M12870" t="s">
        <v>6636</v>
      </c>
      <c r="N12870" t="s">
        <v>6636</v>
      </c>
      <c r="O12870" t="s">
        <v>6636</v>
      </c>
      <c r="P12870">
        <v>2280000</v>
      </c>
      <c r="Q12870" t="s">
        <v>6636</v>
      </c>
      <c r="R12870" t="s">
        <v>6636</v>
      </c>
      <c r="S12870" s="12">
        <v>1</v>
      </c>
      <c r="T12870" s="13"/>
      <c r="U12870" t="s">
        <v>6636</v>
      </c>
    </row>
    <row r="12871" spans="1:21" x14ac:dyDescent="0.25">
      <c r="A12871" t="s">
        <v>6983</v>
      </c>
      <c r="B12871" s="12"/>
      <c r="C12871" t="s">
        <v>16644</v>
      </c>
      <c r="D12871" s="11">
        <v>46181</v>
      </c>
      <c r="E12871" t="s">
        <v>16645</v>
      </c>
      <c r="F12871" t="s">
        <v>6617</v>
      </c>
      <c r="G12871" t="s">
        <v>6968</v>
      </c>
      <c r="H12871" t="s">
        <v>2138</v>
      </c>
      <c r="I12871" t="s">
        <v>55</v>
      </c>
      <c r="J12871" t="s">
        <v>643</v>
      </c>
      <c r="K12871" t="s">
        <v>6636</v>
      </c>
      <c r="L12871" t="s">
        <v>6636</v>
      </c>
      <c r="M12871" t="s">
        <v>6636</v>
      </c>
      <c r="N12871" t="s">
        <v>6636</v>
      </c>
      <c r="O12871" t="s">
        <v>6636</v>
      </c>
      <c r="P12871">
        <v>1264000</v>
      </c>
      <c r="Q12871" t="s">
        <v>6636</v>
      </c>
      <c r="R12871" t="s">
        <v>6636</v>
      </c>
      <c r="S12871" s="12">
        <v>1</v>
      </c>
      <c r="T12871" s="13">
        <v>15800</v>
      </c>
      <c r="U12871" t="s">
        <v>7136</v>
      </c>
    </row>
    <row r="12872" spans="1:21" x14ac:dyDescent="0.25">
      <c r="A12872" t="s">
        <v>6614</v>
      </c>
      <c r="B12872" s="12"/>
      <c r="C12872" t="s">
        <v>16646</v>
      </c>
      <c r="D12872" s="11">
        <v>46183</v>
      </c>
      <c r="E12872" t="s">
        <v>16647</v>
      </c>
      <c r="F12872" t="s">
        <v>6617</v>
      </c>
      <c r="G12872" t="s">
        <v>6636</v>
      </c>
      <c r="H12872" t="s">
        <v>2138</v>
      </c>
      <c r="I12872" t="s">
        <v>6636</v>
      </c>
      <c r="J12872" t="s">
        <v>6636</v>
      </c>
      <c r="K12872" t="s">
        <v>6636</v>
      </c>
      <c r="L12872" t="s">
        <v>6636</v>
      </c>
      <c r="M12872" t="s">
        <v>6636</v>
      </c>
      <c r="N12872" t="s">
        <v>6636</v>
      </c>
      <c r="O12872" t="s">
        <v>6636</v>
      </c>
      <c r="P12872">
        <v>1757000</v>
      </c>
      <c r="Q12872" t="s">
        <v>6867</v>
      </c>
      <c r="R12872" t="s">
        <v>7109</v>
      </c>
      <c r="S12872" s="12">
        <v>1</v>
      </c>
      <c r="T12872" s="13"/>
      <c r="U12872" t="s">
        <v>6636</v>
      </c>
    </row>
    <row r="12873" spans="1:21" x14ac:dyDescent="0.25">
      <c r="A12873" t="s">
        <v>6614</v>
      </c>
      <c r="B12873" s="12"/>
      <c r="C12873" t="s">
        <v>16648</v>
      </c>
      <c r="D12873" s="11">
        <v>46198</v>
      </c>
      <c r="E12873" t="s">
        <v>16649</v>
      </c>
      <c r="F12873" t="s">
        <v>6617</v>
      </c>
      <c r="G12873" t="s">
        <v>6636</v>
      </c>
      <c r="H12873" t="s">
        <v>2138</v>
      </c>
      <c r="I12873" t="s">
        <v>6636</v>
      </c>
      <c r="J12873" t="s">
        <v>6636</v>
      </c>
      <c r="K12873" t="s">
        <v>6636</v>
      </c>
      <c r="L12873" t="s">
        <v>6636</v>
      </c>
      <c r="M12873" t="s">
        <v>6636</v>
      </c>
      <c r="N12873" t="s">
        <v>6636</v>
      </c>
      <c r="O12873" t="s">
        <v>6636</v>
      </c>
      <c r="P12873">
        <v>850000</v>
      </c>
      <c r="Q12873" t="s">
        <v>6867</v>
      </c>
      <c r="R12873" t="s">
        <v>7109</v>
      </c>
      <c r="S12873" s="12">
        <v>1</v>
      </c>
      <c r="T12873" s="13"/>
      <c r="U12873" t="s">
        <v>6636</v>
      </c>
    </row>
    <row r="12874" spans="1:21" x14ac:dyDescent="0.25">
      <c r="A12874" t="s">
        <v>6614</v>
      </c>
      <c r="B12874" s="12"/>
      <c r="C12874" t="s">
        <v>16650</v>
      </c>
      <c r="D12874" s="11">
        <v>46211</v>
      </c>
      <c r="E12874" t="s">
        <v>16651</v>
      </c>
      <c r="F12874" t="s">
        <v>6617</v>
      </c>
      <c r="G12874" t="s">
        <v>6636</v>
      </c>
      <c r="H12874" t="s">
        <v>2138</v>
      </c>
      <c r="I12874" t="s">
        <v>6636</v>
      </c>
      <c r="J12874" t="s">
        <v>6636</v>
      </c>
      <c r="K12874" t="s">
        <v>6636</v>
      </c>
      <c r="L12874" t="s">
        <v>6636</v>
      </c>
      <c r="M12874" t="s">
        <v>16652</v>
      </c>
      <c r="N12874" t="s">
        <v>7001</v>
      </c>
      <c r="O12874" t="s">
        <v>7062</v>
      </c>
      <c r="P12874">
        <v>1627000</v>
      </c>
      <c r="Q12874" t="s">
        <v>6867</v>
      </c>
      <c r="R12874" t="s">
        <v>7109</v>
      </c>
      <c r="S12874" s="12">
        <v>1</v>
      </c>
      <c r="T12874" s="13"/>
      <c r="U12874" t="s">
        <v>6636</v>
      </c>
    </row>
    <row r="12875" spans="1:21" x14ac:dyDescent="0.25">
      <c r="A12875" t="s">
        <v>6614</v>
      </c>
      <c r="B12875" s="12"/>
      <c r="C12875" t="s">
        <v>16653</v>
      </c>
      <c r="D12875" s="11">
        <v>46185</v>
      </c>
      <c r="E12875" t="s">
        <v>16654</v>
      </c>
      <c r="F12875" t="s">
        <v>6617</v>
      </c>
      <c r="G12875" t="s">
        <v>6636</v>
      </c>
      <c r="H12875" t="s">
        <v>665</v>
      </c>
      <c r="I12875" t="s">
        <v>6636</v>
      </c>
      <c r="J12875" t="s">
        <v>6636</v>
      </c>
      <c r="K12875" t="s">
        <v>6636</v>
      </c>
      <c r="L12875" t="s">
        <v>6636</v>
      </c>
      <c r="M12875" t="s">
        <v>6636</v>
      </c>
      <c r="N12875" t="s">
        <v>6636</v>
      </c>
      <c r="O12875" t="s">
        <v>6636</v>
      </c>
      <c r="P12875">
        <v>2490000</v>
      </c>
      <c r="Q12875" t="s">
        <v>6636</v>
      </c>
      <c r="R12875" t="s">
        <v>6636</v>
      </c>
      <c r="S12875" s="12">
        <v>1</v>
      </c>
      <c r="T12875" s="13"/>
      <c r="U12875" t="s">
        <v>7455</v>
      </c>
    </row>
    <row r="12876" spans="1:21" x14ac:dyDescent="0.25">
      <c r="A12876" t="s">
        <v>6614</v>
      </c>
      <c r="B12876" s="12"/>
      <c r="C12876" t="s">
        <v>16655</v>
      </c>
      <c r="D12876" s="11">
        <v>46187</v>
      </c>
      <c r="E12876" t="s">
        <v>16656</v>
      </c>
      <c r="F12876" t="s">
        <v>6617</v>
      </c>
      <c r="G12876" t="s">
        <v>6636</v>
      </c>
      <c r="H12876" t="s">
        <v>665</v>
      </c>
      <c r="I12876" t="s">
        <v>6636</v>
      </c>
      <c r="J12876" t="s">
        <v>6636</v>
      </c>
      <c r="K12876" t="s">
        <v>6636</v>
      </c>
      <c r="L12876" t="s">
        <v>6636</v>
      </c>
      <c r="M12876" t="s">
        <v>6636</v>
      </c>
      <c r="N12876" t="s">
        <v>6636</v>
      </c>
      <c r="O12876" t="s">
        <v>6636</v>
      </c>
      <c r="P12876">
        <v>2090000</v>
      </c>
      <c r="Q12876" t="s">
        <v>6636</v>
      </c>
      <c r="R12876" t="s">
        <v>6636</v>
      </c>
      <c r="S12876" s="12">
        <v>1</v>
      </c>
      <c r="T12876" s="13"/>
      <c r="U12876" t="s">
        <v>7455</v>
      </c>
    </row>
    <row r="12877" spans="1:21" x14ac:dyDescent="0.25">
      <c r="A12877" t="s">
        <v>6614</v>
      </c>
      <c r="B12877" s="12"/>
      <c r="C12877" t="s">
        <v>16657</v>
      </c>
      <c r="D12877" s="11">
        <v>46187</v>
      </c>
      <c r="E12877" t="s">
        <v>16658</v>
      </c>
      <c r="F12877" t="s">
        <v>6617</v>
      </c>
      <c r="G12877" t="s">
        <v>6636</v>
      </c>
      <c r="H12877" t="s">
        <v>665</v>
      </c>
      <c r="I12877" t="s">
        <v>6636</v>
      </c>
      <c r="J12877" t="s">
        <v>6636</v>
      </c>
      <c r="K12877" t="s">
        <v>6636</v>
      </c>
      <c r="L12877" t="s">
        <v>6636</v>
      </c>
      <c r="M12877" t="s">
        <v>6636</v>
      </c>
      <c r="N12877" t="s">
        <v>6636</v>
      </c>
      <c r="O12877" t="s">
        <v>6636</v>
      </c>
      <c r="P12877">
        <v>3970000</v>
      </c>
      <c r="Q12877" t="s">
        <v>6636</v>
      </c>
      <c r="R12877" t="s">
        <v>6636</v>
      </c>
      <c r="S12877" s="12">
        <v>1</v>
      </c>
      <c r="T12877" s="13"/>
      <c r="U12877" t="s">
        <v>6636</v>
      </c>
    </row>
    <row r="12878" spans="1:21" x14ac:dyDescent="0.25">
      <c r="A12878" t="s">
        <v>6614</v>
      </c>
      <c r="B12878" s="12"/>
      <c r="C12878" t="s">
        <v>16659</v>
      </c>
      <c r="D12878" s="11">
        <v>46194</v>
      </c>
      <c r="E12878" t="s">
        <v>16660</v>
      </c>
      <c r="F12878" t="s">
        <v>6617</v>
      </c>
      <c r="G12878" t="s">
        <v>6636</v>
      </c>
      <c r="H12878" t="s">
        <v>665</v>
      </c>
      <c r="I12878" t="s">
        <v>6636</v>
      </c>
      <c r="J12878" t="s">
        <v>6636</v>
      </c>
      <c r="K12878" t="s">
        <v>6636</v>
      </c>
      <c r="L12878" t="s">
        <v>6636</v>
      </c>
      <c r="M12878" t="s">
        <v>6636</v>
      </c>
      <c r="N12878" t="s">
        <v>6636</v>
      </c>
      <c r="O12878" t="s">
        <v>6636</v>
      </c>
      <c r="P12878">
        <v>2720000</v>
      </c>
      <c r="Q12878" t="s">
        <v>6636</v>
      </c>
      <c r="R12878" t="s">
        <v>6636</v>
      </c>
      <c r="S12878" s="12">
        <v>1</v>
      </c>
      <c r="T12878" s="13"/>
      <c r="U12878" t="s">
        <v>6636</v>
      </c>
    </row>
    <row r="12879" spans="1:21" x14ac:dyDescent="0.25">
      <c r="A12879" t="s">
        <v>6614</v>
      </c>
      <c r="B12879" s="12"/>
      <c r="C12879" t="s">
        <v>16661</v>
      </c>
      <c r="D12879" s="11">
        <v>46201</v>
      </c>
      <c r="E12879" t="s">
        <v>16662</v>
      </c>
      <c r="F12879" t="s">
        <v>6617</v>
      </c>
      <c r="G12879" t="s">
        <v>6636</v>
      </c>
      <c r="H12879" t="s">
        <v>665</v>
      </c>
      <c r="I12879" t="s">
        <v>6636</v>
      </c>
      <c r="J12879" t="s">
        <v>6636</v>
      </c>
      <c r="K12879" t="s">
        <v>6636</v>
      </c>
      <c r="L12879" t="s">
        <v>6636</v>
      </c>
      <c r="M12879" t="s">
        <v>6636</v>
      </c>
      <c r="N12879" t="s">
        <v>6636</v>
      </c>
      <c r="O12879" t="s">
        <v>6636</v>
      </c>
      <c r="P12879">
        <v>2300000</v>
      </c>
      <c r="Q12879" t="s">
        <v>6636</v>
      </c>
      <c r="R12879" t="s">
        <v>6636</v>
      </c>
      <c r="S12879" s="12">
        <v>1</v>
      </c>
      <c r="T12879" s="13"/>
      <c r="U12879" t="s">
        <v>7455</v>
      </c>
    </row>
    <row r="12880" spans="1:21" x14ac:dyDescent="0.25">
      <c r="A12880" t="s">
        <v>6614</v>
      </c>
      <c r="B12880" s="12"/>
      <c r="C12880" t="s">
        <v>16663</v>
      </c>
      <c r="D12880" s="11">
        <v>46219</v>
      </c>
      <c r="E12880" t="s">
        <v>16664</v>
      </c>
      <c r="F12880" t="s">
        <v>6617</v>
      </c>
      <c r="G12880" t="s">
        <v>6636</v>
      </c>
      <c r="H12880" t="s">
        <v>665</v>
      </c>
      <c r="I12880" t="s">
        <v>6636</v>
      </c>
      <c r="J12880" t="s">
        <v>6636</v>
      </c>
      <c r="K12880" t="s">
        <v>6636</v>
      </c>
      <c r="L12880" t="s">
        <v>6636</v>
      </c>
      <c r="M12880" t="s">
        <v>6636</v>
      </c>
      <c r="N12880" t="s">
        <v>6636</v>
      </c>
      <c r="O12880" t="s">
        <v>6636</v>
      </c>
      <c r="P12880">
        <v>3950000</v>
      </c>
      <c r="Q12880" t="s">
        <v>6636</v>
      </c>
      <c r="R12880" t="s">
        <v>6636</v>
      </c>
      <c r="S12880" s="12">
        <v>1</v>
      </c>
      <c r="T12880" s="13"/>
      <c r="U12880" t="s">
        <v>6636</v>
      </c>
    </row>
    <row r="12881" spans="1:21" x14ac:dyDescent="0.25">
      <c r="A12881" t="s">
        <v>6614</v>
      </c>
      <c r="B12881" s="12"/>
      <c r="C12881" t="s">
        <v>16665</v>
      </c>
      <c r="D12881" s="11">
        <v>46191</v>
      </c>
      <c r="E12881" t="s">
        <v>16666</v>
      </c>
      <c r="F12881" t="s">
        <v>6617</v>
      </c>
      <c r="G12881" t="s">
        <v>6636</v>
      </c>
      <c r="H12881" t="s">
        <v>103</v>
      </c>
      <c r="I12881" t="s">
        <v>6636</v>
      </c>
      <c r="J12881" t="s">
        <v>6636</v>
      </c>
      <c r="K12881" t="s">
        <v>6636</v>
      </c>
      <c r="L12881" t="s">
        <v>6636</v>
      </c>
      <c r="M12881" t="s">
        <v>6636</v>
      </c>
      <c r="N12881" t="s">
        <v>6636</v>
      </c>
      <c r="O12881" t="s">
        <v>6636</v>
      </c>
      <c r="P12881">
        <v>2010000</v>
      </c>
      <c r="Q12881" t="s">
        <v>6636</v>
      </c>
      <c r="R12881" t="s">
        <v>6636</v>
      </c>
      <c r="S12881" s="12">
        <v>1</v>
      </c>
      <c r="T12881" s="13"/>
      <c r="U12881" t="s">
        <v>6636</v>
      </c>
    </row>
    <row r="12882" spans="1:21" x14ac:dyDescent="0.25">
      <c r="A12882" t="s">
        <v>6614</v>
      </c>
      <c r="B12882" s="12"/>
      <c r="C12882" t="s">
        <v>16667</v>
      </c>
      <c r="D12882" s="11">
        <v>46195</v>
      </c>
      <c r="E12882" t="s">
        <v>16668</v>
      </c>
      <c r="F12882" t="s">
        <v>6617</v>
      </c>
      <c r="G12882" t="s">
        <v>6636</v>
      </c>
      <c r="H12882" t="s">
        <v>103</v>
      </c>
      <c r="I12882" t="s">
        <v>6636</v>
      </c>
      <c r="J12882" t="s">
        <v>6636</v>
      </c>
      <c r="K12882" t="s">
        <v>6636</v>
      </c>
      <c r="L12882" t="s">
        <v>6636</v>
      </c>
      <c r="M12882" t="s">
        <v>6636</v>
      </c>
      <c r="N12882" t="s">
        <v>6636</v>
      </c>
      <c r="O12882" t="s">
        <v>6636</v>
      </c>
      <c r="P12882">
        <v>1970000</v>
      </c>
      <c r="Q12882" t="s">
        <v>6636</v>
      </c>
      <c r="R12882" t="s">
        <v>6636</v>
      </c>
      <c r="S12882" s="12">
        <v>1</v>
      </c>
      <c r="T12882" s="13"/>
      <c r="U12882" t="s">
        <v>6636</v>
      </c>
    </row>
    <row r="12883" spans="1:21" x14ac:dyDescent="0.25">
      <c r="A12883" t="s">
        <v>6614</v>
      </c>
      <c r="B12883" s="12"/>
      <c r="C12883" t="s">
        <v>16669</v>
      </c>
      <c r="D12883" s="11">
        <v>46199</v>
      </c>
      <c r="E12883" t="s">
        <v>16670</v>
      </c>
      <c r="F12883" t="s">
        <v>6617</v>
      </c>
      <c r="G12883" t="s">
        <v>6636</v>
      </c>
      <c r="H12883" t="s">
        <v>103</v>
      </c>
      <c r="I12883" t="s">
        <v>6636</v>
      </c>
      <c r="J12883" t="s">
        <v>6636</v>
      </c>
      <c r="K12883" t="s">
        <v>6636</v>
      </c>
      <c r="L12883" t="s">
        <v>6636</v>
      </c>
      <c r="M12883" t="s">
        <v>6636</v>
      </c>
      <c r="N12883" t="s">
        <v>6636</v>
      </c>
      <c r="O12883" t="s">
        <v>6636</v>
      </c>
      <c r="P12883">
        <v>3690000</v>
      </c>
      <c r="Q12883" t="s">
        <v>6636</v>
      </c>
      <c r="R12883" t="s">
        <v>6636</v>
      </c>
      <c r="S12883" s="12">
        <v>1</v>
      </c>
      <c r="T12883" s="13"/>
      <c r="U12883" t="s">
        <v>13889</v>
      </c>
    </row>
    <row r="12884" spans="1:21" x14ac:dyDescent="0.25">
      <c r="A12884" t="s">
        <v>6614</v>
      </c>
      <c r="B12884" s="12"/>
      <c r="C12884" t="s">
        <v>16671</v>
      </c>
      <c r="D12884" s="11">
        <v>46199</v>
      </c>
      <c r="E12884" t="s">
        <v>16672</v>
      </c>
      <c r="F12884" t="s">
        <v>6617</v>
      </c>
      <c r="G12884" t="s">
        <v>6636</v>
      </c>
      <c r="H12884" t="s">
        <v>103</v>
      </c>
      <c r="I12884" t="s">
        <v>6636</v>
      </c>
      <c r="J12884" t="s">
        <v>6636</v>
      </c>
      <c r="K12884" t="s">
        <v>6636</v>
      </c>
      <c r="L12884" t="s">
        <v>6636</v>
      </c>
      <c r="M12884" t="s">
        <v>6636</v>
      </c>
      <c r="N12884" t="s">
        <v>6636</v>
      </c>
      <c r="O12884" t="s">
        <v>6636</v>
      </c>
      <c r="P12884">
        <v>2520000</v>
      </c>
      <c r="Q12884" t="s">
        <v>6636</v>
      </c>
      <c r="R12884" t="s">
        <v>6636</v>
      </c>
      <c r="S12884" s="12">
        <v>1</v>
      </c>
      <c r="T12884" s="13"/>
      <c r="U12884" t="s">
        <v>6636</v>
      </c>
    </row>
    <row r="12885" spans="1:21" x14ac:dyDescent="0.25">
      <c r="A12885" t="s">
        <v>6614</v>
      </c>
      <c r="B12885" s="12"/>
      <c r="C12885" t="s">
        <v>16673</v>
      </c>
      <c r="D12885" s="11">
        <v>46199</v>
      </c>
      <c r="E12885" t="s">
        <v>16674</v>
      </c>
      <c r="F12885" t="s">
        <v>6617</v>
      </c>
      <c r="G12885" t="s">
        <v>6636</v>
      </c>
      <c r="H12885" t="s">
        <v>103</v>
      </c>
      <c r="I12885" t="s">
        <v>6636</v>
      </c>
      <c r="J12885" t="s">
        <v>6636</v>
      </c>
      <c r="K12885" t="s">
        <v>6636</v>
      </c>
      <c r="L12885" t="s">
        <v>6636</v>
      </c>
      <c r="M12885" t="s">
        <v>6636</v>
      </c>
      <c r="N12885" t="s">
        <v>6636</v>
      </c>
      <c r="O12885" t="s">
        <v>6636</v>
      </c>
      <c r="P12885">
        <v>2120000</v>
      </c>
      <c r="Q12885" t="s">
        <v>6636</v>
      </c>
      <c r="R12885" t="s">
        <v>6636</v>
      </c>
      <c r="S12885" s="12">
        <v>1</v>
      </c>
      <c r="T12885" s="13"/>
      <c r="U12885" t="s">
        <v>6629</v>
      </c>
    </row>
    <row r="12886" spans="1:21" x14ac:dyDescent="0.25">
      <c r="A12886" t="s">
        <v>6614</v>
      </c>
      <c r="B12886" s="12"/>
      <c r="C12886" t="s">
        <v>16675</v>
      </c>
      <c r="D12886" s="11">
        <v>46202</v>
      </c>
      <c r="E12886" t="s">
        <v>16676</v>
      </c>
      <c r="F12886" t="s">
        <v>6617</v>
      </c>
      <c r="G12886" t="s">
        <v>6636</v>
      </c>
      <c r="H12886" t="s">
        <v>103</v>
      </c>
      <c r="I12886" t="s">
        <v>6636</v>
      </c>
      <c r="J12886" t="s">
        <v>6636</v>
      </c>
      <c r="K12886" t="s">
        <v>6636</v>
      </c>
      <c r="L12886" t="s">
        <v>6636</v>
      </c>
      <c r="M12886" t="s">
        <v>6636</v>
      </c>
      <c r="N12886" t="s">
        <v>6636</v>
      </c>
      <c r="O12886" t="s">
        <v>6636</v>
      </c>
      <c r="P12886">
        <v>2520000</v>
      </c>
      <c r="Q12886" t="s">
        <v>6636</v>
      </c>
      <c r="R12886" t="s">
        <v>6636</v>
      </c>
      <c r="S12886" s="12">
        <v>1</v>
      </c>
      <c r="T12886" s="13"/>
      <c r="U12886" t="s">
        <v>6636</v>
      </c>
    </row>
    <row r="12887" spans="1:21" x14ac:dyDescent="0.25">
      <c r="A12887" t="s">
        <v>6614</v>
      </c>
      <c r="B12887" s="12"/>
      <c r="C12887" t="s">
        <v>16677</v>
      </c>
      <c r="D12887" s="11">
        <v>46202</v>
      </c>
      <c r="E12887" t="s">
        <v>16678</v>
      </c>
      <c r="F12887" t="s">
        <v>6617</v>
      </c>
      <c r="G12887" t="s">
        <v>6636</v>
      </c>
      <c r="H12887" t="s">
        <v>103</v>
      </c>
      <c r="I12887" t="s">
        <v>6636</v>
      </c>
      <c r="J12887" t="s">
        <v>6636</v>
      </c>
      <c r="K12887" t="s">
        <v>6636</v>
      </c>
      <c r="L12887" t="s">
        <v>6636</v>
      </c>
      <c r="M12887" t="s">
        <v>6636</v>
      </c>
      <c r="N12887" t="s">
        <v>6636</v>
      </c>
      <c r="O12887" t="s">
        <v>6636</v>
      </c>
      <c r="P12887">
        <v>2520000</v>
      </c>
      <c r="Q12887" t="s">
        <v>6636</v>
      </c>
      <c r="R12887" t="s">
        <v>6636</v>
      </c>
      <c r="S12887" s="12">
        <v>1</v>
      </c>
      <c r="T12887" s="13"/>
      <c r="U12887" t="s">
        <v>6636</v>
      </c>
    </row>
    <row r="12888" spans="1:21" x14ac:dyDescent="0.25">
      <c r="A12888" t="s">
        <v>6614</v>
      </c>
      <c r="B12888" s="12"/>
      <c r="C12888" t="s">
        <v>16679</v>
      </c>
      <c r="D12888" s="11">
        <v>46203</v>
      </c>
      <c r="E12888" t="s">
        <v>16680</v>
      </c>
      <c r="F12888" t="s">
        <v>6617</v>
      </c>
      <c r="G12888" t="s">
        <v>6636</v>
      </c>
      <c r="H12888" t="s">
        <v>103</v>
      </c>
      <c r="I12888" t="s">
        <v>6636</v>
      </c>
      <c r="J12888" t="s">
        <v>6636</v>
      </c>
      <c r="K12888" t="s">
        <v>6636</v>
      </c>
      <c r="L12888" t="s">
        <v>6636</v>
      </c>
      <c r="M12888" t="s">
        <v>6636</v>
      </c>
      <c r="N12888" t="s">
        <v>6636</v>
      </c>
      <c r="O12888" t="s">
        <v>6636</v>
      </c>
      <c r="P12888">
        <v>2520000</v>
      </c>
      <c r="Q12888" t="s">
        <v>6636</v>
      </c>
      <c r="R12888" t="s">
        <v>6636</v>
      </c>
      <c r="S12888" s="12">
        <v>1</v>
      </c>
      <c r="T12888" s="13"/>
      <c r="U12888" t="s">
        <v>6636</v>
      </c>
    </row>
    <row r="12889" spans="1:21" x14ac:dyDescent="0.25">
      <c r="A12889" t="s">
        <v>6614</v>
      </c>
      <c r="B12889" s="12"/>
      <c r="C12889" t="s">
        <v>16681</v>
      </c>
      <c r="D12889" s="11">
        <v>46206</v>
      </c>
      <c r="E12889" t="s">
        <v>16682</v>
      </c>
      <c r="F12889" t="s">
        <v>6617</v>
      </c>
      <c r="G12889" t="s">
        <v>6636</v>
      </c>
      <c r="H12889" t="s">
        <v>103</v>
      </c>
      <c r="I12889" t="s">
        <v>6636</v>
      </c>
      <c r="J12889" t="s">
        <v>6636</v>
      </c>
      <c r="K12889" t="s">
        <v>6636</v>
      </c>
      <c r="L12889" t="s">
        <v>6636</v>
      </c>
      <c r="M12889" t="s">
        <v>6636</v>
      </c>
      <c r="N12889" t="s">
        <v>6636</v>
      </c>
      <c r="O12889" t="s">
        <v>6636</v>
      </c>
      <c r="P12889">
        <v>2270000</v>
      </c>
      <c r="Q12889" t="s">
        <v>6636</v>
      </c>
      <c r="R12889" t="s">
        <v>6636</v>
      </c>
      <c r="S12889" s="12">
        <v>1</v>
      </c>
      <c r="T12889" s="13"/>
      <c r="U12889" t="s">
        <v>6636</v>
      </c>
    </row>
    <row r="12890" spans="1:21" x14ac:dyDescent="0.25">
      <c r="A12890" t="s">
        <v>6614</v>
      </c>
      <c r="B12890" s="12"/>
      <c r="C12890" t="s">
        <v>16683</v>
      </c>
      <c r="D12890" s="11">
        <v>46209</v>
      </c>
      <c r="E12890" t="s">
        <v>16684</v>
      </c>
      <c r="F12890" t="s">
        <v>6617</v>
      </c>
      <c r="G12890" t="s">
        <v>6636</v>
      </c>
      <c r="H12890" t="s">
        <v>103</v>
      </c>
      <c r="I12890" t="s">
        <v>6636</v>
      </c>
      <c r="J12890" t="s">
        <v>6636</v>
      </c>
      <c r="K12890" t="s">
        <v>6636</v>
      </c>
      <c r="L12890" t="s">
        <v>6636</v>
      </c>
      <c r="M12890" t="s">
        <v>6636</v>
      </c>
      <c r="N12890" t="s">
        <v>6636</v>
      </c>
      <c r="O12890" t="s">
        <v>6636</v>
      </c>
      <c r="P12890">
        <v>2270000</v>
      </c>
      <c r="Q12890" t="s">
        <v>6636</v>
      </c>
      <c r="R12890" t="s">
        <v>6636</v>
      </c>
      <c r="S12890" s="12">
        <v>1</v>
      </c>
      <c r="T12890" s="13"/>
      <c r="U12890" t="s">
        <v>6636</v>
      </c>
    </row>
    <row r="12891" spans="1:21" x14ac:dyDescent="0.25">
      <c r="A12891" t="s">
        <v>6614</v>
      </c>
      <c r="B12891" s="12"/>
      <c r="C12891" t="s">
        <v>16685</v>
      </c>
      <c r="D12891" s="11">
        <v>46210</v>
      </c>
      <c r="E12891" t="s">
        <v>16686</v>
      </c>
      <c r="F12891" t="s">
        <v>6617</v>
      </c>
      <c r="G12891" t="s">
        <v>6636</v>
      </c>
      <c r="H12891" t="s">
        <v>103</v>
      </c>
      <c r="I12891" t="s">
        <v>6636</v>
      </c>
      <c r="J12891" t="s">
        <v>6636</v>
      </c>
      <c r="K12891" t="s">
        <v>6636</v>
      </c>
      <c r="L12891" t="s">
        <v>6636</v>
      </c>
      <c r="M12891" t="s">
        <v>6636</v>
      </c>
      <c r="N12891" t="s">
        <v>6636</v>
      </c>
      <c r="O12891" t="s">
        <v>6636</v>
      </c>
      <c r="P12891">
        <v>2270000</v>
      </c>
      <c r="Q12891" t="s">
        <v>6636</v>
      </c>
      <c r="R12891" t="s">
        <v>6636</v>
      </c>
      <c r="S12891" s="12">
        <v>1</v>
      </c>
      <c r="T12891" s="13"/>
      <c r="U12891" t="s">
        <v>6636</v>
      </c>
    </row>
    <row r="12892" spans="1:21" x14ac:dyDescent="0.25">
      <c r="A12892" t="s">
        <v>6614</v>
      </c>
      <c r="B12892" s="12"/>
      <c r="C12892" t="s">
        <v>16687</v>
      </c>
      <c r="D12892" s="11">
        <v>46210</v>
      </c>
      <c r="E12892" t="s">
        <v>16688</v>
      </c>
      <c r="F12892" t="s">
        <v>6617</v>
      </c>
      <c r="G12892" t="s">
        <v>6636</v>
      </c>
      <c r="H12892" t="s">
        <v>103</v>
      </c>
      <c r="I12892" t="s">
        <v>6636</v>
      </c>
      <c r="J12892" t="s">
        <v>6636</v>
      </c>
      <c r="K12892" t="s">
        <v>6636</v>
      </c>
      <c r="L12892" t="s">
        <v>6636</v>
      </c>
      <c r="M12892" t="s">
        <v>6636</v>
      </c>
      <c r="N12892" t="s">
        <v>6636</v>
      </c>
      <c r="O12892" t="s">
        <v>6636</v>
      </c>
      <c r="P12892">
        <v>1970000</v>
      </c>
      <c r="Q12892" t="s">
        <v>6636</v>
      </c>
      <c r="R12892" t="s">
        <v>6636</v>
      </c>
      <c r="S12892" s="12">
        <v>1</v>
      </c>
      <c r="T12892" s="13"/>
      <c r="U12892" t="s">
        <v>6636</v>
      </c>
    </row>
    <row r="12893" spans="1:21" x14ac:dyDescent="0.25">
      <c r="A12893" t="s">
        <v>6614</v>
      </c>
      <c r="B12893" s="12"/>
      <c r="C12893" t="s">
        <v>16689</v>
      </c>
      <c r="D12893" s="11">
        <v>46211</v>
      </c>
      <c r="E12893" t="s">
        <v>16690</v>
      </c>
      <c r="F12893" t="s">
        <v>6617</v>
      </c>
      <c r="G12893" t="s">
        <v>6636</v>
      </c>
      <c r="H12893" t="s">
        <v>103</v>
      </c>
      <c r="I12893" t="s">
        <v>6636</v>
      </c>
      <c r="J12893" t="s">
        <v>6636</v>
      </c>
      <c r="K12893" t="s">
        <v>6636</v>
      </c>
      <c r="L12893" t="s">
        <v>6636</v>
      </c>
      <c r="M12893" t="s">
        <v>6636</v>
      </c>
      <c r="N12893" t="s">
        <v>6636</v>
      </c>
      <c r="O12893" t="s">
        <v>6636</v>
      </c>
      <c r="P12893">
        <v>2270000</v>
      </c>
      <c r="Q12893" t="s">
        <v>6636</v>
      </c>
      <c r="R12893" t="s">
        <v>6636</v>
      </c>
      <c r="S12893" s="12">
        <v>1</v>
      </c>
      <c r="T12893" s="13"/>
      <c r="U12893" t="s">
        <v>6636</v>
      </c>
    </row>
    <row r="12894" spans="1:21" x14ac:dyDescent="0.25">
      <c r="A12894" t="s">
        <v>6614</v>
      </c>
      <c r="B12894" s="12"/>
      <c r="C12894" t="s">
        <v>16691</v>
      </c>
      <c r="D12894" s="11">
        <v>46212</v>
      </c>
      <c r="E12894" t="s">
        <v>16692</v>
      </c>
      <c r="F12894" t="s">
        <v>6617</v>
      </c>
      <c r="G12894" t="s">
        <v>6636</v>
      </c>
      <c r="H12894" t="s">
        <v>103</v>
      </c>
      <c r="I12894" t="s">
        <v>6636</v>
      </c>
      <c r="J12894" t="s">
        <v>6636</v>
      </c>
      <c r="K12894" t="s">
        <v>6636</v>
      </c>
      <c r="L12894" t="s">
        <v>6636</v>
      </c>
      <c r="M12894" t="s">
        <v>6636</v>
      </c>
      <c r="N12894" t="s">
        <v>6636</v>
      </c>
      <c r="O12894" t="s">
        <v>6636</v>
      </c>
      <c r="P12894">
        <v>1970000</v>
      </c>
      <c r="Q12894" t="s">
        <v>6636</v>
      </c>
      <c r="R12894" t="s">
        <v>6636</v>
      </c>
      <c r="S12894" s="12">
        <v>1</v>
      </c>
      <c r="T12894" s="13"/>
      <c r="U12894" t="s">
        <v>6636</v>
      </c>
    </row>
    <row r="12895" spans="1:21" x14ac:dyDescent="0.25">
      <c r="A12895" t="s">
        <v>6614</v>
      </c>
      <c r="B12895" s="12"/>
      <c r="C12895" t="s">
        <v>16693</v>
      </c>
      <c r="D12895" s="11">
        <v>46212</v>
      </c>
      <c r="E12895" t="s">
        <v>16694</v>
      </c>
      <c r="F12895" t="s">
        <v>6617</v>
      </c>
      <c r="G12895" t="s">
        <v>6636</v>
      </c>
      <c r="H12895" t="s">
        <v>103</v>
      </c>
      <c r="I12895" t="s">
        <v>6636</v>
      </c>
      <c r="J12895" t="s">
        <v>6636</v>
      </c>
      <c r="K12895" t="s">
        <v>6636</v>
      </c>
      <c r="L12895" t="s">
        <v>6636</v>
      </c>
      <c r="M12895" t="s">
        <v>6636</v>
      </c>
      <c r="N12895" t="s">
        <v>6636</v>
      </c>
      <c r="O12895" t="s">
        <v>6636</v>
      </c>
      <c r="P12895">
        <v>1970000</v>
      </c>
      <c r="Q12895" t="s">
        <v>6636</v>
      </c>
      <c r="R12895" t="s">
        <v>6636</v>
      </c>
      <c r="S12895" s="12">
        <v>1</v>
      </c>
      <c r="T12895" s="13"/>
      <c r="U12895" t="s">
        <v>6636</v>
      </c>
    </row>
    <row r="12896" spans="1:21" x14ac:dyDescent="0.25">
      <c r="A12896" t="s">
        <v>6614</v>
      </c>
      <c r="B12896" s="12"/>
      <c r="C12896" t="s">
        <v>16695</v>
      </c>
      <c r="D12896" s="11">
        <v>46212</v>
      </c>
      <c r="E12896" t="s">
        <v>16696</v>
      </c>
      <c r="F12896" t="s">
        <v>6617</v>
      </c>
      <c r="G12896" t="s">
        <v>6636</v>
      </c>
      <c r="H12896" t="s">
        <v>103</v>
      </c>
      <c r="I12896" t="s">
        <v>6636</v>
      </c>
      <c r="J12896" t="s">
        <v>6636</v>
      </c>
      <c r="K12896" t="s">
        <v>6636</v>
      </c>
      <c r="L12896" t="s">
        <v>6636</v>
      </c>
      <c r="M12896" t="s">
        <v>6636</v>
      </c>
      <c r="N12896" t="s">
        <v>6636</v>
      </c>
      <c r="O12896" t="s">
        <v>6636</v>
      </c>
      <c r="P12896">
        <v>1970000</v>
      </c>
      <c r="Q12896" t="s">
        <v>6636</v>
      </c>
      <c r="R12896" t="s">
        <v>6636</v>
      </c>
      <c r="S12896" s="12">
        <v>1</v>
      </c>
      <c r="T12896" s="13"/>
      <c r="U12896" t="s">
        <v>6636</v>
      </c>
    </row>
    <row r="12897" spans="1:21" x14ac:dyDescent="0.25">
      <c r="A12897" t="s">
        <v>6614</v>
      </c>
      <c r="B12897" s="12"/>
      <c r="C12897" t="s">
        <v>16697</v>
      </c>
      <c r="D12897" s="11">
        <v>46212</v>
      </c>
      <c r="E12897" t="s">
        <v>16698</v>
      </c>
      <c r="F12897" t="s">
        <v>6617</v>
      </c>
      <c r="G12897" t="s">
        <v>6636</v>
      </c>
      <c r="H12897" t="s">
        <v>103</v>
      </c>
      <c r="I12897" t="s">
        <v>6636</v>
      </c>
      <c r="J12897" t="s">
        <v>6636</v>
      </c>
      <c r="K12897" t="s">
        <v>6636</v>
      </c>
      <c r="L12897" t="s">
        <v>6636</v>
      </c>
      <c r="M12897" t="s">
        <v>6636</v>
      </c>
      <c r="N12897" t="s">
        <v>6636</v>
      </c>
      <c r="O12897" t="s">
        <v>6636</v>
      </c>
      <c r="P12897">
        <v>1970000</v>
      </c>
      <c r="Q12897" t="s">
        <v>6636</v>
      </c>
      <c r="R12897" t="s">
        <v>6636</v>
      </c>
      <c r="S12897" s="12">
        <v>1</v>
      </c>
      <c r="T12897" s="13"/>
      <c r="U12897" t="s">
        <v>6636</v>
      </c>
    </row>
    <row r="12898" spans="1:21" x14ac:dyDescent="0.25">
      <c r="A12898" t="s">
        <v>6614</v>
      </c>
      <c r="B12898" s="12"/>
      <c r="C12898" t="s">
        <v>16699</v>
      </c>
      <c r="D12898" s="11">
        <v>46212</v>
      </c>
      <c r="E12898" t="s">
        <v>16700</v>
      </c>
      <c r="F12898" t="s">
        <v>6617</v>
      </c>
      <c r="G12898" t="s">
        <v>6636</v>
      </c>
      <c r="H12898" t="s">
        <v>103</v>
      </c>
      <c r="I12898" t="s">
        <v>6636</v>
      </c>
      <c r="J12898" t="s">
        <v>6636</v>
      </c>
      <c r="K12898" t="s">
        <v>6636</v>
      </c>
      <c r="L12898" t="s">
        <v>6636</v>
      </c>
      <c r="M12898" t="s">
        <v>6636</v>
      </c>
      <c r="N12898" t="s">
        <v>6636</v>
      </c>
      <c r="O12898" t="s">
        <v>6636</v>
      </c>
      <c r="P12898">
        <v>1970000</v>
      </c>
      <c r="Q12898" t="s">
        <v>6636</v>
      </c>
      <c r="R12898" t="s">
        <v>6636</v>
      </c>
      <c r="S12898" s="12">
        <v>1</v>
      </c>
      <c r="T12898" s="13"/>
      <c r="U12898" t="s">
        <v>6636</v>
      </c>
    </row>
    <row r="12899" spans="1:21" x14ac:dyDescent="0.25">
      <c r="A12899" t="s">
        <v>6614</v>
      </c>
      <c r="B12899" s="12"/>
      <c r="C12899" t="s">
        <v>16701</v>
      </c>
      <c r="D12899" s="11">
        <v>46212</v>
      </c>
      <c r="E12899" t="s">
        <v>16702</v>
      </c>
      <c r="F12899" t="s">
        <v>6617</v>
      </c>
      <c r="G12899" t="s">
        <v>6636</v>
      </c>
      <c r="H12899" t="s">
        <v>103</v>
      </c>
      <c r="I12899" t="s">
        <v>6636</v>
      </c>
      <c r="J12899" t="s">
        <v>6636</v>
      </c>
      <c r="K12899" t="s">
        <v>6636</v>
      </c>
      <c r="L12899" t="s">
        <v>6636</v>
      </c>
      <c r="M12899" t="s">
        <v>6636</v>
      </c>
      <c r="N12899" t="s">
        <v>6636</v>
      </c>
      <c r="O12899" t="s">
        <v>6636</v>
      </c>
      <c r="P12899">
        <v>2270000</v>
      </c>
      <c r="Q12899" t="s">
        <v>6636</v>
      </c>
      <c r="R12899" t="s">
        <v>6636</v>
      </c>
      <c r="S12899" s="12">
        <v>1</v>
      </c>
      <c r="T12899" s="13"/>
      <c r="U12899" t="s">
        <v>6636</v>
      </c>
    </row>
    <row r="12900" spans="1:21" x14ac:dyDescent="0.25">
      <c r="A12900" t="s">
        <v>6614</v>
      </c>
      <c r="B12900" s="12"/>
      <c r="C12900" t="s">
        <v>16703</v>
      </c>
      <c r="D12900" s="11">
        <v>46213</v>
      </c>
      <c r="E12900" t="s">
        <v>16704</v>
      </c>
      <c r="F12900" t="s">
        <v>6617</v>
      </c>
      <c r="G12900" t="s">
        <v>6636</v>
      </c>
      <c r="H12900" t="s">
        <v>103</v>
      </c>
      <c r="I12900" t="s">
        <v>6636</v>
      </c>
      <c r="J12900" t="s">
        <v>6636</v>
      </c>
      <c r="K12900" t="s">
        <v>6636</v>
      </c>
      <c r="L12900" t="s">
        <v>6636</v>
      </c>
      <c r="M12900" t="s">
        <v>6636</v>
      </c>
      <c r="N12900" t="s">
        <v>6636</v>
      </c>
      <c r="O12900" t="s">
        <v>6636</v>
      </c>
      <c r="P12900">
        <v>1970000</v>
      </c>
      <c r="Q12900" t="s">
        <v>6636</v>
      </c>
      <c r="R12900" t="s">
        <v>6636</v>
      </c>
      <c r="S12900" s="12">
        <v>1</v>
      </c>
      <c r="T12900" s="13"/>
      <c r="U12900" t="s">
        <v>6629</v>
      </c>
    </row>
    <row r="12901" spans="1:21" x14ac:dyDescent="0.25">
      <c r="A12901" t="s">
        <v>6614</v>
      </c>
      <c r="B12901" s="12"/>
      <c r="C12901" t="s">
        <v>16705</v>
      </c>
      <c r="D12901" s="11">
        <v>46213</v>
      </c>
      <c r="E12901" t="s">
        <v>16706</v>
      </c>
      <c r="F12901" t="s">
        <v>6617</v>
      </c>
      <c r="G12901" t="s">
        <v>6636</v>
      </c>
      <c r="H12901" t="s">
        <v>103</v>
      </c>
      <c r="I12901" t="s">
        <v>6636</v>
      </c>
      <c r="J12901" t="s">
        <v>6636</v>
      </c>
      <c r="K12901" t="s">
        <v>6636</v>
      </c>
      <c r="L12901" t="s">
        <v>6636</v>
      </c>
      <c r="M12901" t="s">
        <v>6636</v>
      </c>
      <c r="N12901" t="s">
        <v>6636</v>
      </c>
      <c r="O12901" t="s">
        <v>6636</v>
      </c>
      <c r="P12901">
        <v>2270000</v>
      </c>
      <c r="Q12901" t="s">
        <v>6636</v>
      </c>
      <c r="R12901" t="s">
        <v>6636</v>
      </c>
      <c r="S12901" s="12">
        <v>1</v>
      </c>
      <c r="T12901" s="13"/>
      <c r="U12901" t="s">
        <v>6636</v>
      </c>
    </row>
    <row r="12902" spans="1:21" x14ac:dyDescent="0.25">
      <c r="A12902" t="s">
        <v>6614</v>
      </c>
      <c r="B12902" s="12"/>
      <c r="C12902" t="s">
        <v>16707</v>
      </c>
      <c r="D12902" s="11">
        <v>46213</v>
      </c>
      <c r="E12902" t="s">
        <v>16708</v>
      </c>
      <c r="F12902" t="s">
        <v>6617</v>
      </c>
      <c r="G12902" t="s">
        <v>6636</v>
      </c>
      <c r="H12902" t="s">
        <v>103</v>
      </c>
      <c r="I12902" t="s">
        <v>6636</v>
      </c>
      <c r="J12902" t="s">
        <v>6636</v>
      </c>
      <c r="K12902" t="s">
        <v>6636</v>
      </c>
      <c r="L12902" t="s">
        <v>6636</v>
      </c>
      <c r="M12902" t="s">
        <v>6636</v>
      </c>
      <c r="N12902" t="s">
        <v>6636</v>
      </c>
      <c r="O12902" t="s">
        <v>6636</v>
      </c>
      <c r="P12902">
        <v>1970000</v>
      </c>
      <c r="Q12902" t="s">
        <v>6636</v>
      </c>
      <c r="R12902" t="s">
        <v>6636</v>
      </c>
      <c r="S12902" s="12">
        <v>1</v>
      </c>
      <c r="T12902" s="13"/>
      <c r="U12902" t="s">
        <v>6636</v>
      </c>
    </row>
    <row r="12903" spans="1:21" x14ac:dyDescent="0.25">
      <c r="A12903" t="s">
        <v>6614</v>
      </c>
      <c r="B12903" s="12"/>
      <c r="C12903" t="s">
        <v>16709</v>
      </c>
      <c r="D12903" s="11">
        <v>46213</v>
      </c>
      <c r="E12903" t="s">
        <v>16710</v>
      </c>
      <c r="F12903" t="s">
        <v>6617</v>
      </c>
      <c r="G12903" t="s">
        <v>6636</v>
      </c>
      <c r="H12903" t="s">
        <v>103</v>
      </c>
      <c r="I12903" t="s">
        <v>6636</v>
      </c>
      <c r="J12903" t="s">
        <v>6636</v>
      </c>
      <c r="K12903" t="s">
        <v>6636</v>
      </c>
      <c r="L12903" t="s">
        <v>6636</v>
      </c>
      <c r="M12903" t="s">
        <v>6636</v>
      </c>
      <c r="N12903" t="s">
        <v>6636</v>
      </c>
      <c r="O12903" t="s">
        <v>6636</v>
      </c>
      <c r="P12903">
        <v>3720000</v>
      </c>
      <c r="Q12903" t="s">
        <v>6636</v>
      </c>
      <c r="R12903" t="s">
        <v>6636</v>
      </c>
      <c r="S12903" s="12">
        <v>1</v>
      </c>
      <c r="T12903" s="13"/>
      <c r="U12903" t="s">
        <v>6636</v>
      </c>
    </row>
    <row r="12904" spans="1:21" x14ac:dyDescent="0.25">
      <c r="A12904" t="s">
        <v>6614</v>
      </c>
      <c r="B12904" s="12"/>
      <c r="C12904" t="s">
        <v>16711</v>
      </c>
      <c r="D12904" s="11">
        <v>46213</v>
      </c>
      <c r="E12904" t="s">
        <v>16712</v>
      </c>
      <c r="F12904" t="s">
        <v>6617</v>
      </c>
      <c r="G12904" t="s">
        <v>6636</v>
      </c>
      <c r="H12904" t="s">
        <v>103</v>
      </c>
      <c r="I12904" t="s">
        <v>6636</v>
      </c>
      <c r="J12904" t="s">
        <v>6636</v>
      </c>
      <c r="K12904" t="s">
        <v>6636</v>
      </c>
      <c r="L12904" t="s">
        <v>6636</v>
      </c>
      <c r="M12904" t="s">
        <v>6636</v>
      </c>
      <c r="N12904" t="s">
        <v>6636</v>
      </c>
      <c r="O12904" t="s">
        <v>6636</v>
      </c>
      <c r="P12904">
        <v>2270000</v>
      </c>
      <c r="Q12904" t="s">
        <v>6636</v>
      </c>
      <c r="R12904" t="s">
        <v>6636</v>
      </c>
      <c r="S12904" s="12">
        <v>1</v>
      </c>
      <c r="T12904" s="13"/>
      <c r="U12904" t="s">
        <v>6636</v>
      </c>
    </row>
    <row r="12905" spans="1:21" x14ac:dyDescent="0.25">
      <c r="A12905" t="s">
        <v>6614</v>
      </c>
      <c r="B12905" s="12"/>
      <c r="C12905" t="s">
        <v>16713</v>
      </c>
      <c r="D12905" s="11">
        <v>46213</v>
      </c>
      <c r="E12905" t="s">
        <v>16714</v>
      </c>
      <c r="F12905" t="s">
        <v>6617</v>
      </c>
      <c r="G12905" t="s">
        <v>6636</v>
      </c>
      <c r="H12905" t="s">
        <v>103</v>
      </c>
      <c r="I12905" t="s">
        <v>6636</v>
      </c>
      <c r="J12905" t="s">
        <v>6636</v>
      </c>
      <c r="K12905" t="s">
        <v>6636</v>
      </c>
      <c r="L12905" t="s">
        <v>6636</v>
      </c>
      <c r="M12905" t="s">
        <v>6636</v>
      </c>
      <c r="N12905" t="s">
        <v>6636</v>
      </c>
      <c r="O12905" t="s">
        <v>6636</v>
      </c>
      <c r="P12905">
        <v>1970000</v>
      </c>
      <c r="Q12905" t="s">
        <v>6636</v>
      </c>
      <c r="R12905" t="s">
        <v>6636</v>
      </c>
      <c r="S12905" s="12">
        <v>1</v>
      </c>
      <c r="T12905" s="13"/>
      <c r="U12905" t="s">
        <v>6636</v>
      </c>
    </row>
    <row r="12906" spans="1:21" x14ac:dyDescent="0.25">
      <c r="A12906" t="s">
        <v>6614</v>
      </c>
      <c r="B12906" s="12"/>
      <c r="C12906" t="s">
        <v>16715</v>
      </c>
      <c r="D12906" s="11">
        <v>46213</v>
      </c>
      <c r="E12906" t="s">
        <v>16716</v>
      </c>
      <c r="F12906" t="s">
        <v>6617</v>
      </c>
      <c r="G12906" t="s">
        <v>6636</v>
      </c>
      <c r="H12906" t="s">
        <v>103</v>
      </c>
      <c r="I12906" t="s">
        <v>6636</v>
      </c>
      <c r="J12906" t="s">
        <v>6636</v>
      </c>
      <c r="K12906" t="s">
        <v>6636</v>
      </c>
      <c r="L12906" t="s">
        <v>6636</v>
      </c>
      <c r="M12906" t="s">
        <v>6636</v>
      </c>
      <c r="N12906" t="s">
        <v>6636</v>
      </c>
      <c r="O12906" t="s">
        <v>6636</v>
      </c>
      <c r="P12906">
        <v>1970000</v>
      </c>
      <c r="Q12906" t="s">
        <v>6636</v>
      </c>
      <c r="R12906" t="s">
        <v>6636</v>
      </c>
      <c r="S12906" s="12">
        <v>1</v>
      </c>
      <c r="T12906" s="13"/>
      <c r="U12906" t="s">
        <v>6636</v>
      </c>
    </row>
    <row r="12907" spans="1:21" x14ac:dyDescent="0.25">
      <c r="A12907" t="s">
        <v>6614</v>
      </c>
      <c r="B12907" s="12"/>
      <c r="C12907" t="s">
        <v>16717</v>
      </c>
      <c r="D12907" s="11">
        <v>46217</v>
      </c>
      <c r="E12907" t="s">
        <v>16718</v>
      </c>
      <c r="F12907" t="s">
        <v>6617</v>
      </c>
      <c r="G12907" t="s">
        <v>6636</v>
      </c>
      <c r="H12907" t="s">
        <v>103</v>
      </c>
      <c r="I12907" t="s">
        <v>6636</v>
      </c>
      <c r="J12907" t="s">
        <v>6636</v>
      </c>
      <c r="K12907" t="s">
        <v>6636</v>
      </c>
      <c r="L12907" t="s">
        <v>6636</v>
      </c>
      <c r="M12907" t="s">
        <v>6636</v>
      </c>
      <c r="N12907" t="s">
        <v>6636</v>
      </c>
      <c r="O12907" t="s">
        <v>6636</v>
      </c>
      <c r="P12907">
        <v>1970000</v>
      </c>
      <c r="Q12907" t="s">
        <v>6636</v>
      </c>
      <c r="R12907" t="s">
        <v>6636</v>
      </c>
      <c r="S12907" s="12">
        <v>1</v>
      </c>
      <c r="T12907" s="13"/>
      <c r="U12907" t="s">
        <v>6636</v>
      </c>
    </row>
    <row r="12908" spans="1:21" x14ac:dyDescent="0.25">
      <c r="A12908" t="s">
        <v>6614</v>
      </c>
      <c r="B12908" s="12"/>
      <c r="C12908" t="s">
        <v>16719</v>
      </c>
      <c r="D12908" s="11">
        <v>46217</v>
      </c>
      <c r="E12908" t="s">
        <v>16720</v>
      </c>
      <c r="F12908" t="s">
        <v>6617</v>
      </c>
      <c r="G12908" t="s">
        <v>6636</v>
      </c>
      <c r="H12908" t="s">
        <v>103</v>
      </c>
      <c r="I12908" t="s">
        <v>6636</v>
      </c>
      <c r="J12908" t="s">
        <v>6636</v>
      </c>
      <c r="K12908" t="s">
        <v>6636</v>
      </c>
      <c r="L12908" t="s">
        <v>6636</v>
      </c>
      <c r="M12908" t="s">
        <v>6636</v>
      </c>
      <c r="N12908" t="s">
        <v>6636</v>
      </c>
      <c r="O12908" t="s">
        <v>6636</v>
      </c>
      <c r="P12908">
        <v>1970000</v>
      </c>
      <c r="Q12908" t="s">
        <v>6636</v>
      </c>
      <c r="R12908" t="s">
        <v>6636</v>
      </c>
      <c r="S12908" s="12">
        <v>1</v>
      </c>
      <c r="T12908" s="13"/>
      <c r="U12908" t="s">
        <v>6636</v>
      </c>
    </row>
    <row r="12909" spans="1:21" x14ac:dyDescent="0.25">
      <c r="A12909" t="s">
        <v>6614</v>
      </c>
      <c r="B12909" s="12"/>
      <c r="C12909" t="s">
        <v>16721</v>
      </c>
      <c r="D12909" s="11">
        <v>46217</v>
      </c>
      <c r="E12909" t="s">
        <v>16722</v>
      </c>
      <c r="F12909" t="s">
        <v>6617</v>
      </c>
      <c r="G12909" t="s">
        <v>6636</v>
      </c>
      <c r="H12909" t="s">
        <v>103</v>
      </c>
      <c r="I12909" t="s">
        <v>6636</v>
      </c>
      <c r="J12909" t="s">
        <v>6636</v>
      </c>
      <c r="K12909" t="s">
        <v>6636</v>
      </c>
      <c r="L12909" t="s">
        <v>6636</v>
      </c>
      <c r="M12909" t="s">
        <v>6636</v>
      </c>
      <c r="N12909" t="s">
        <v>6636</v>
      </c>
      <c r="O12909" t="s">
        <v>6636</v>
      </c>
      <c r="P12909">
        <v>2270000</v>
      </c>
      <c r="Q12909" t="s">
        <v>6636</v>
      </c>
      <c r="R12909" t="s">
        <v>6636</v>
      </c>
      <c r="S12909" s="12">
        <v>1</v>
      </c>
      <c r="T12909" s="13"/>
      <c r="U12909" t="s">
        <v>6636</v>
      </c>
    </row>
    <row r="12910" spans="1:21" x14ac:dyDescent="0.25">
      <c r="A12910" t="s">
        <v>6614</v>
      </c>
      <c r="B12910" s="12"/>
      <c r="C12910" t="s">
        <v>16723</v>
      </c>
      <c r="D12910" s="11">
        <v>46217</v>
      </c>
      <c r="E12910" t="s">
        <v>16724</v>
      </c>
      <c r="F12910" t="s">
        <v>6617</v>
      </c>
      <c r="G12910" t="s">
        <v>6636</v>
      </c>
      <c r="H12910" t="s">
        <v>103</v>
      </c>
      <c r="I12910" t="s">
        <v>6636</v>
      </c>
      <c r="J12910" t="s">
        <v>6636</v>
      </c>
      <c r="K12910" t="s">
        <v>6636</v>
      </c>
      <c r="L12910" t="s">
        <v>6636</v>
      </c>
      <c r="M12910" t="s">
        <v>6636</v>
      </c>
      <c r="N12910" t="s">
        <v>6636</v>
      </c>
      <c r="O12910" t="s">
        <v>6636</v>
      </c>
      <c r="P12910">
        <v>1970000</v>
      </c>
      <c r="Q12910" t="s">
        <v>6636</v>
      </c>
      <c r="R12910" t="s">
        <v>6636</v>
      </c>
      <c r="S12910" s="12">
        <v>1</v>
      </c>
      <c r="T12910" s="13"/>
      <c r="U12910" t="s">
        <v>6636</v>
      </c>
    </row>
    <row r="12911" spans="1:21" x14ac:dyDescent="0.25">
      <c r="A12911" t="s">
        <v>6614</v>
      </c>
      <c r="B12911" s="12"/>
      <c r="C12911" t="s">
        <v>16725</v>
      </c>
      <c r="D12911" s="11">
        <v>46217</v>
      </c>
      <c r="E12911" t="s">
        <v>16726</v>
      </c>
      <c r="F12911" t="s">
        <v>6617</v>
      </c>
      <c r="G12911" t="s">
        <v>6636</v>
      </c>
      <c r="H12911" t="s">
        <v>103</v>
      </c>
      <c r="I12911" t="s">
        <v>6636</v>
      </c>
      <c r="J12911" t="s">
        <v>6636</v>
      </c>
      <c r="K12911" t="s">
        <v>6636</v>
      </c>
      <c r="L12911" t="s">
        <v>6636</v>
      </c>
      <c r="M12911" t="s">
        <v>6636</v>
      </c>
      <c r="N12911" t="s">
        <v>6636</v>
      </c>
      <c r="O12911" t="s">
        <v>6636</v>
      </c>
      <c r="P12911">
        <v>2270000</v>
      </c>
      <c r="Q12911" t="s">
        <v>6636</v>
      </c>
      <c r="R12911" t="s">
        <v>6636</v>
      </c>
      <c r="S12911" s="12">
        <v>1</v>
      </c>
      <c r="T12911" s="13"/>
      <c r="U12911" t="s">
        <v>6636</v>
      </c>
    </row>
    <row r="12912" spans="1:21" x14ac:dyDescent="0.25">
      <c r="A12912" t="s">
        <v>6614</v>
      </c>
      <c r="B12912" s="12"/>
      <c r="C12912" t="s">
        <v>16727</v>
      </c>
      <c r="D12912" s="11">
        <v>46217</v>
      </c>
      <c r="E12912" t="s">
        <v>16728</v>
      </c>
      <c r="F12912" t="s">
        <v>6617</v>
      </c>
      <c r="G12912" t="s">
        <v>6636</v>
      </c>
      <c r="H12912" t="s">
        <v>103</v>
      </c>
      <c r="I12912" t="s">
        <v>6636</v>
      </c>
      <c r="J12912" t="s">
        <v>6636</v>
      </c>
      <c r="K12912" t="s">
        <v>6636</v>
      </c>
      <c r="L12912" t="s">
        <v>6636</v>
      </c>
      <c r="M12912" t="s">
        <v>6636</v>
      </c>
      <c r="N12912" t="s">
        <v>6636</v>
      </c>
      <c r="O12912" t="s">
        <v>6636</v>
      </c>
      <c r="P12912">
        <v>2620000</v>
      </c>
      <c r="Q12912" t="s">
        <v>6636</v>
      </c>
      <c r="R12912" t="s">
        <v>6636</v>
      </c>
      <c r="S12912" s="12">
        <v>1</v>
      </c>
      <c r="T12912" s="13"/>
      <c r="U12912" t="s">
        <v>6636</v>
      </c>
    </row>
    <row r="12913" spans="1:21" x14ac:dyDescent="0.25">
      <c r="A12913" t="s">
        <v>6614</v>
      </c>
      <c r="B12913" s="12"/>
      <c r="C12913" t="s">
        <v>16729</v>
      </c>
      <c r="D12913" s="11">
        <v>46217</v>
      </c>
      <c r="E12913" t="s">
        <v>16730</v>
      </c>
      <c r="F12913" t="s">
        <v>6617</v>
      </c>
      <c r="G12913" t="s">
        <v>6636</v>
      </c>
      <c r="H12913" t="s">
        <v>103</v>
      </c>
      <c r="I12913" t="s">
        <v>6636</v>
      </c>
      <c r="J12913" t="s">
        <v>6636</v>
      </c>
      <c r="K12913" t="s">
        <v>6636</v>
      </c>
      <c r="L12913" t="s">
        <v>6636</v>
      </c>
      <c r="M12913" t="s">
        <v>6636</v>
      </c>
      <c r="N12913" t="s">
        <v>6636</v>
      </c>
      <c r="O12913" t="s">
        <v>6636</v>
      </c>
      <c r="P12913">
        <v>2620000</v>
      </c>
      <c r="Q12913" t="s">
        <v>6636</v>
      </c>
      <c r="R12913" t="s">
        <v>6636</v>
      </c>
      <c r="S12913" s="12">
        <v>1</v>
      </c>
      <c r="T12913" s="13"/>
      <c r="U12913" t="s">
        <v>6636</v>
      </c>
    </row>
    <row r="12914" spans="1:21" x14ac:dyDescent="0.25">
      <c r="A12914" t="s">
        <v>6614</v>
      </c>
      <c r="B12914" s="12"/>
      <c r="C12914" t="s">
        <v>16731</v>
      </c>
      <c r="D12914" s="11">
        <v>46218</v>
      </c>
      <c r="E12914" t="s">
        <v>16732</v>
      </c>
      <c r="F12914" t="s">
        <v>6617</v>
      </c>
      <c r="G12914" t="s">
        <v>6636</v>
      </c>
      <c r="H12914" t="s">
        <v>103</v>
      </c>
      <c r="I12914" t="s">
        <v>6636</v>
      </c>
      <c r="J12914" t="s">
        <v>6636</v>
      </c>
      <c r="K12914" t="s">
        <v>6636</v>
      </c>
      <c r="L12914" t="s">
        <v>6636</v>
      </c>
      <c r="M12914" t="s">
        <v>6636</v>
      </c>
      <c r="N12914" t="s">
        <v>6636</v>
      </c>
      <c r="O12914" t="s">
        <v>6636</v>
      </c>
      <c r="P12914">
        <v>1970000</v>
      </c>
      <c r="Q12914" t="s">
        <v>6636</v>
      </c>
      <c r="R12914" t="s">
        <v>6636</v>
      </c>
      <c r="S12914" s="12">
        <v>1</v>
      </c>
      <c r="T12914" s="13"/>
      <c r="U12914" t="s">
        <v>6636</v>
      </c>
    </row>
    <row r="12915" spans="1:21" x14ac:dyDescent="0.25">
      <c r="A12915" t="s">
        <v>6614</v>
      </c>
      <c r="B12915" s="12"/>
      <c r="C12915" t="s">
        <v>16733</v>
      </c>
      <c r="D12915" s="11">
        <v>46219</v>
      </c>
      <c r="E12915" t="s">
        <v>16734</v>
      </c>
      <c r="F12915" t="s">
        <v>6617</v>
      </c>
      <c r="G12915" t="s">
        <v>6636</v>
      </c>
      <c r="H12915" t="s">
        <v>103</v>
      </c>
      <c r="I12915" t="s">
        <v>6636</v>
      </c>
      <c r="J12915" t="s">
        <v>6636</v>
      </c>
      <c r="K12915" t="s">
        <v>6636</v>
      </c>
      <c r="L12915" t="s">
        <v>6636</v>
      </c>
      <c r="M12915" t="s">
        <v>6636</v>
      </c>
      <c r="N12915" t="s">
        <v>6636</v>
      </c>
      <c r="O12915" t="s">
        <v>6636</v>
      </c>
      <c r="P12915">
        <v>2620000</v>
      </c>
      <c r="Q12915" t="s">
        <v>6636</v>
      </c>
      <c r="R12915" t="s">
        <v>6636</v>
      </c>
      <c r="S12915" s="12">
        <v>1</v>
      </c>
      <c r="T12915" s="13"/>
      <c r="U12915" t="s">
        <v>6636</v>
      </c>
    </row>
    <row r="12916" spans="1:21" x14ac:dyDescent="0.25">
      <c r="A12916" t="s">
        <v>6614</v>
      </c>
      <c r="B12916" s="12"/>
      <c r="C12916" t="s">
        <v>16735</v>
      </c>
      <c r="D12916" s="11">
        <v>46194</v>
      </c>
      <c r="E12916" t="s">
        <v>16736</v>
      </c>
      <c r="F12916" t="s">
        <v>6617</v>
      </c>
      <c r="G12916" t="s">
        <v>6636</v>
      </c>
      <c r="H12916" t="s">
        <v>94</v>
      </c>
      <c r="I12916" t="s">
        <v>6636</v>
      </c>
      <c r="J12916" t="s">
        <v>6636</v>
      </c>
      <c r="K12916" t="s">
        <v>6636</v>
      </c>
      <c r="L12916" t="s">
        <v>6636</v>
      </c>
      <c r="M12916" t="s">
        <v>16737</v>
      </c>
      <c r="N12916" t="s">
        <v>6761</v>
      </c>
      <c r="O12916" t="s">
        <v>6762</v>
      </c>
      <c r="P12916">
        <v>1870000</v>
      </c>
      <c r="Q12916" t="s">
        <v>6636</v>
      </c>
      <c r="R12916" t="s">
        <v>6636</v>
      </c>
      <c r="S12916" s="12">
        <v>1</v>
      </c>
      <c r="T12916" s="13"/>
      <c r="U12916" t="s">
        <v>6636</v>
      </c>
    </row>
    <row r="12917" spans="1:21" x14ac:dyDescent="0.25">
      <c r="A12917" t="s">
        <v>6614</v>
      </c>
      <c r="B12917" s="12"/>
      <c r="C12917" t="s">
        <v>16738</v>
      </c>
      <c r="D12917" s="11">
        <v>46200</v>
      </c>
      <c r="E12917" t="s">
        <v>16739</v>
      </c>
      <c r="F12917" t="s">
        <v>6617</v>
      </c>
      <c r="G12917" t="s">
        <v>6636</v>
      </c>
      <c r="H12917" t="s">
        <v>94</v>
      </c>
      <c r="I12917" t="s">
        <v>6636</v>
      </c>
      <c r="J12917" t="s">
        <v>6636</v>
      </c>
      <c r="K12917" t="s">
        <v>6636</v>
      </c>
      <c r="L12917" t="s">
        <v>6636</v>
      </c>
      <c r="M12917" t="s">
        <v>16740</v>
      </c>
      <c r="N12917" t="s">
        <v>6761</v>
      </c>
      <c r="O12917" t="s">
        <v>6762</v>
      </c>
      <c r="P12917">
        <v>1990000</v>
      </c>
      <c r="Q12917" t="s">
        <v>6636</v>
      </c>
      <c r="R12917" t="s">
        <v>6636</v>
      </c>
      <c r="S12917" s="12">
        <v>1</v>
      </c>
      <c r="T12917" s="13"/>
      <c r="U12917" t="s">
        <v>6636</v>
      </c>
    </row>
    <row r="12918" spans="1:21" x14ac:dyDescent="0.25">
      <c r="A12918" t="s">
        <v>6614</v>
      </c>
      <c r="B12918" s="12"/>
      <c r="C12918" t="s">
        <v>16741</v>
      </c>
      <c r="D12918" s="11">
        <v>46200</v>
      </c>
      <c r="E12918" t="s">
        <v>16742</v>
      </c>
      <c r="F12918" t="s">
        <v>6617</v>
      </c>
      <c r="G12918" t="s">
        <v>6636</v>
      </c>
      <c r="H12918" t="s">
        <v>94</v>
      </c>
      <c r="I12918" t="s">
        <v>6636</v>
      </c>
      <c r="J12918" t="s">
        <v>6636</v>
      </c>
      <c r="K12918" t="s">
        <v>6636</v>
      </c>
      <c r="L12918" t="s">
        <v>6636</v>
      </c>
      <c r="M12918" t="s">
        <v>16743</v>
      </c>
      <c r="N12918" t="s">
        <v>6761</v>
      </c>
      <c r="O12918" t="s">
        <v>6762</v>
      </c>
      <c r="P12918">
        <v>1990000</v>
      </c>
      <c r="Q12918" t="s">
        <v>6636</v>
      </c>
      <c r="R12918" t="s">
        <v>6636</v>
      </c>
      <c r="S12918" s="12">
        <v>1</v>
      </c>
      <c r="T12918" s="13"/>
      <c r="U12918" t="s">
        <v>6636</v>
      </c>
    </row>
    <row r="12919" spans="1:21" x14ac:dyDescent="0.25">
      <c r="A12919" t="s">
        <v>6983</v>
      </c>
      <c r="B12919" s="12"/>
      <c r="C12919" t="s">
        <v>14953</v>
      </c>
      <c r="D12919" s="11">
        <v>46201</v>
      </c>
      <c r="E12919" t="s">
        <v>14954</v>
      </c>
      <c r="F12919" t="s">
        <v>6617</v>
      </c>
      <c r="G12919" t="s">
        <v>10620</v>
      </c>
      <c r="H12919" t="s">
        <v>94</v>
      </c>
      <c r="I12919" t="s">
        <v>6636</v>
      </c>
      <c r="J12919" t="s">
        <v>6636</v>
      </c>
      <c r="K12919" t="s">
        <v>6636</v>
      </c>
      <c r="L12919" t="s">
        <v>6636</v>
      </c>
      <c r="M12919" t="s">
        <v>6636</v>
      </c>
      <c r="N12919" t="s">
        <v>6636</v>
      </c>
      <c r="O12919" t="s">
        <v>6636</v>
      </c>
      <c r="P12919">
        <v>3600000</v>
      </c>
      <c r="Q12919" t="s">
        <v>6636</v>
      </c>
      <c r="R12919" t="s">
        <v>6636</v>
      </c>
      <c r="S12919" s="12">
        <v>1</v>
      </c>
      <c r="T12919" s="13">
        <v>30000</v>
      </c>
      <c r="U12919" t="s">
        <v>6629</v>
      </c>
    </row>
    <row r="12920" spans="1:21" x14ac:dyDescent="0.25">
      <c r="A12920" t="s">
        <v>6614</v>
      </c>
      <c r="B12920" s="12"/>
      <c r="C12920" t="s">
        <v>16744</v>
      </c>
      <c r="D12920" s="11">
        <v>46202</v>
      </c>
      <c r="E12920" t="s">
        <v>16745</v>
      </c>
      <c r="F12920" t="s">
        <v>6617</v>
      </c>
      <c r="G12920" t="s">
        <v>6636</v>
      </c>
      <c r="H12920" t="s">
        <v>94</v>
      </c>
      <c r="I12920" t="s">
        <v>6636</v>
      </c>
      <c r="J12920" t="s">
        <v>6636</v>
      </c>
      <c r="K12920" t="s">
        <v>6636</v>
      </c>
      <c r="L12920" t="s">
        <v>6636</v>
      </c>
      <c r="M12920" t="s">
        <v>6636</v>
      </c>
      <c r="N12920" t="s">
        <v>6636</v>
      </c>
      <c r="O12920" t="s">
        <v>6636</v>
      </c>
      <c r="P12920">
        <v>3350000</v>
      </c>
      <c r="Q12920" t="s">
        <v>6636</v>
      </c>
      <c r="R12920" t="s">
        <v>6636</v>
      </c>
      <c r="S12920" s="12">
        <v>1</v>
      </c>
      <c r="T12920" s="13"/>
      <c r="U12920" t="s">
        <v>6636</v>
      </c>
    </row>
    <row r="12921" spans="1:21" x14ac:dyDescent="0.25">
      <c r="A12921" t="s">
        <v>6614</v>
      </c>
      <c r="B12921" s="12"/>
      <c r="C12921" t="s">
        <v>16746</v>
      </c>
      <c r="D12921" s="11">
        <v>46203</v>
      </c>
      <c r="E12921" t="s">
        <v>16747</v>
      </c>
      <c r="F12921" t="s">
        <v>6617</v>
      </c>
      <c r="G12921" t="s">
        <v>6636</v>
      </c>
      <c r="H12921" t="s">
        <v>94</v>
      </c>
      <c r="I12921" t="s">
        <v>6636</v>
      </c>
      <c r="J12921" t="s">
        <v>6636</v>
      </c>
      <c r="K12921" t="s">
        <v>6636</v>
      </c>
      <c r="L12921" t="s">
        <v>6636</v>
      </c>
      <c r="M12921" t="s">
        <v>16748</v>
      </c>
      <c r="N12921" t="s">
        <v>6761</v>
      </c>
      <c r="O12921" t="s">
        <v>6762</v>
      </c>
      <c r="P12921">
        <v>1770000</v>
      </c>
      <c r="Q12921" t="s">
        <v>6636</v>
      </c>
      <c r="R12921" t="s">
        <v>6636</v>
      </c>
      <c r="S12921" s="12">
        <v>1</v>
      </c>
      <c r="T12921" s="13"/>
      <c r="U12921" t="s">
        <v>6636</v>
      </c>
    </row>
    <row r="12922" spans="1:21" x14ac:dyDescent="0.25">
      <c r="A12922" t="s">
        <v>6614</v>
      </c>
      <c r="B12922" s="12"/>
      <c r="C12922" t="s">
        <v>16749</v>
      </c>
      <c r="D12922" s="11">
        <v>46203</v>
      </c>
      <c r="E12922" t="s">
        <v>16750</v>
      </c>
      <c r="F12922" t="s">
        <v>6617</v>
      </c>
      <c r="G12922" t="s">
        <v>6636</v>
      </c>
      <c r="H12922" t="s">
        <v>94</v>
      </c>
      <c r="I12922" t="s">
        <v>6636</v>
      </c>
      <c r="J12922" t="s">
        <v>6636</v>
      </c>
      <c r="K12922" t="s">
        <v>6636</v>
      </c>
      <c r="L12922" t="s">
        <v>6636</v>
      </c>
      <c r="M12922" t="s">
        <v>16751</v>
      </c>
      <c r="N12922" t="s">
        <v>6761</v>
      </c>
      <c r="O12922" t="s">
        <v>6771</v>
      </c>
      <c r="P12922">
        <v>2299000</v>
      </c>
      <c r="Q12922" t="s">
        <v>6636</v>
      </c>
      <c r="R12922" t="s">
        <v>6636</v>
      </c>
      <c r="S12922" s="12">
        <v>1</v>
      </c>
      <c r="T12922" s="13"/>
      <c r="U12922" t="s">
        <v>6636</v>
      </c>
    </row>
    <row r="12923" spans="1:21" x14ac:dyDescent="0.25">
      <c r="A12923" t="s">
        <v>6614</v>
      </c>
      <c r="B12923" s="12"/>
      <c r="C12923" t="s">
        <v>16752</v>
      </c>
      <c r="D12923" s="11">
        <v>46206</v>
      </c>
      <c r="E12923" t="s">
        <v>16753</v>
      </c>
      <c r="F12923" t="s">
        <v>6617</v>
      </c>
      <c r="G12923" t="s">
        <v>6636</v>
      </c>
      <c r="H12923" t="s">
        <v>94</v>
      </c>
      <c r="I12923" t="s">
        <v>6636</v>
      </c>
      <c r="J12923" t="s">
        <v>6636</v>
      </c>
      <c r="K12923" t="s">
        <v>6636</v>
      </c>
      <c r="L12923" t="s">
        <v>6636</v>
      </c>
      <c r="M12923" t="s">
        <v>16754</v>
      </c>
      <c r="N12923" t="s">
        <v>6761</v>
      </c>
      <c r="O12923" t="s">
        <v>6762</v>
      </c>
      <c r="P12923">
        <v>2069000</v>
      </c>
      <c r="Q12923" t="s">
        <v>6636</v>
      </c>
      <c r="R12923" t="s">
        <v>6636</v>
      </c>
      <c r="S12923" s="12">
        <v>1</v>
      </c>
      <c r="T12923" s="13"/>
      <c r="U12923" t="s">
        <v>6636</v>
      </c>
    </row>
    <row r="12924" spans="1:21" x14ac:dyDescent="0.25">
      <c r="A12924" t="s">
        <v>6614</v>
      </c>
      <c r="B12924" s="12"/>
      <c r="C12924" t="s">
        <v>16755</v>
      </c>
      <c r="D12924" s="11">
        <v>46208</v>
      </c>
      <c r="E12924" t="s">
        <v>16756</v>
      </c>
      <c r="F12924" t="s">
        <v>6617</v>
      </c>
      <c r="G12924" t="s">
        <v>6636</v>
      </c>
      <c r="H12924" t="s">
        <v>94</v>
      </c>
      <c r="I12924" t="s">
        <v>6636</v>
      </c>
      <c r="J12924" t="s">
        <v>6636</v>
      </c>
      <c r="K12924" t="s">
        <v>6636</v>
      </c>
      <c r="L12924" t="s">
        <v>6636</v>
      </c>
      <c r="M12924" t="s">
        <v>6636</v>
      </c>
      <c r="N12924" t="s">
        <v>6636</v>
      </c>
      <c r="O12924" t="s">
        <v>6636</v>
      </c>
      <c r="P12924">
        <v>1870000</v>
      </c>
      <c r="Q12924" t="s">
        <v>6636</v>
      </c>
      <c r="R12924" t="s">
        <v>6636</v>
      </c>
      <c r="S12924" s="12">
        <v>1</v>
      </c>
      <c r="T12924" s="13"/>
      <c r="U12924" t="s">
        <v>6636</v>
      </c>
    </row>
    <row r="12925" spans="1:21" x14ac:dyDescent="0.25">
      <c r="A12925" t="s">
        <v>6614</v>
      </c>
      <c r="B12925" s="12"/>
      <c r="C12925" t="s">
        <v>16757</v>
      </c>
      <c r="D12925" s="11">
        <v>46210</v>
      </c>
      <c r="E12925" t="s">
        <v>16758</v>
      </c>
      <c r="F12925" t="s">
        <v>6617</v>
      </c>
      <c r="G12925" t="s">
        <v>6636</v>
      </c>
      <c r="H12925" t="s">
        <v>94</v>
      </c>
      <c r="I12925" t="s">
        <v>6636</v>
      </c>
      <c r="J12925" t="s">
        <v>6636</v>
      </c>
      <c r="K12925" t="s">
        <v>6636</v>
      </c>
      <c r="L12925" t="s">
        <v>6636</v>
      </c>
      <c r="M12925" t="s">
        <v>6636</v>
      </c>
      <c r="N12925" t="s">
        <v>6636</v>
      </c>
      <c r="O12925" t="s">
        <v>6636</v>
      </c>
      <c r="P12925">
        <v>2620000</v>
      </c>
      <c r="Q12925" t="s">
        <v>6636</v>
      </c>
      <c r="R12925" t="s">
        <v>6636</v>
      </c>
      <c r="S12925" s="12">
        <v>1</v>
      </c>
      <c r="T12925" s="13"/>
      <c r="U12925" t="s">
        <v>6636</v>
      </c>
    </row>
    <row r="12926" spans="1:21" x14ac:dyDescent="0.25">
      <c r="A12926" t="s">
        <v>6614</v>
      </c>
      <c r="B12926" s="12"/>
      <c r="C12926" t="s">
        <v>16759</v>
      </c>
      <c r="D12926" s="11">
        <v>46211</v>
      </c>
      <c r="E12926" t="s">
        <v>16760</v>
      </c>
      <c r="F12926" t="s">
        <v>6617</v>
      </c>
      <c r="G12926" t="s">
        <v>6636</v>
      </c>
      <c r="H12926" t="s">
        <v>94</v>
      </c>
      <c r="I12926" t="s">
        <v>6636</v>
      </c>
      <c r="J12926" t="s">
        <v>6636</v>
      </c>
      <c r="K12926" t="s">
        <v>6636</v>
      </c>
      <c r="L12926" t="s">
        <v>6636</v>
      </c>
      <c r="M12926" t="s">
        <v>16761</v>
      </c>
      <c r="N12926" t="s">
        <v>6761</v>
      </c>
      <c r="O12926" t="s">
        <v>6762</v>
      </c>
      <c r="P12926">
        <v>1990000</v>
      </c>
      <c r="Q12926" t="s">
        <v>6636</v>
      </c>
      <c r="R12926" t="s">
        <v>6636</v>
      </c>
      <c r="S12926" s="12">
        <v>1</v>
      </c>
      <c r="T12926" s="13"/>
      <c r="U12926" t="s">
        <v>6636</v>
      </c>
    </row>
    <row r="12927" spans="1:21" x14ac:dyDescent="0.25">
      <c r="A12927" t="s">
        <v>6614</v>
      </c>
      <c r="B12927" s="12"/>
      <c r="C12927" t="s">
        <v>16762</v>
      </c>
      <c r="D12927" s="11">
        <v>46212</v>
      </c>
      <c r="E12927" t="s">
        <v>16763</v>
      </c>
      <c r="F12927" t="s">
        <v>6617</v>
      </c>
      <c r="G12927" t="s">
        <v>6636</v>
      </c>
      <c r="H12927" t="s">
        <v>94</v>
      </c>
      <c r="I12927" t="s">
        <v>6636</v>
      </c>
      <c r="J12927" t="s">
        <v>6636</v>
      </c>
      <c r="K12927" t="s">
        <v>6636</v>
      </c>
      <c r="L12927" t="s">
        <v>6636</v>
      </c>
      <c r="M12927" t="s">
        <v>6636</v>
      </c>
      <c r="N12927" t="s">
        <v>6636</v>
      </c>
      <c r="O12927" t="s">
        <v>6636</v>
      </c>
      <c r="P12927">
        <v>3435000</v>
      </c>
      <c r="Q12927" t="s">
        <v>6636</v>
      </c>
      <c r="R12927" t="s">
        <v>6636</v>
      </c>
      <c r="S12927" s="12">
        <v>1</v>
      </c>
      <c r="T12927" s="13"/>
      <c r="U12927" t="s">
        <v>6636</v>
      </c>
    </row>
    <row r="12928" spans="1:21" x14ac:dyDescent="0.25">
      <c r="A12928" t="s">
        <v>6614</v>
      </c>
      <c r="B12928" s="12"/>
      <c r="C12928" t="s">
        <v>16764</v>
      </c>
      <c r="D12928" s="11">
        <v>46217</v>
      </c>
      <c r="E12928" t="s">
        <v>16765</v>
      </c>
      <c r="F12928" t="s">
        <v>6617</v>
      </c>
      <c r="G12928" t="s">
        <v>6636</v>
      </c>
      <c r="H12928" t="s">
        <v>94</v>
      </c>
      <c r="I12928" t="s">
        <v>6636</v>
      </c>
      <c r="J12928" t="s">
        <v>6636</v>
      </c>
      <c r="K12928" t="s">
        <v>6636</v>
      </c>
      <c r="L12928" t="s">
        <v>6636</v>
      </c>
      <c r="M12928" t="s">
        <v>6636</v>
      </c>
      <c r="N12928" t="s">
        <v>6636</v>
      </c>
      <c r="O12928" t="s">
        <v>6636</v>
      </c>
      <c r="P12928">
        <v>2130000</v>
      </c>
      <c r="Q12928" t="s">
        <v>6636</v>
      </c>
      <c r="R12928" t="s">
        <v>6636</v>
      </c>
      <c r="S12928" s="12">
        <v>1</v>
      </c>
      <c r="T12928" s="13"/>
      <c r="U12928" t="s">
        <v>6636</v>
      </c>
    </row>
    <row r="12929" spans="1:21" x14ac:dyDescent="0.25">
      <c r="A12929" t="s">
        <v>6614</v>
      </c>
      <c r="B12929" s="12"/>
      <c r="C12929" t="s">
        <v>16766</v>
      </c>
      <c r="D12929" s="11">
        <v>46217</v>
      </c>
      <c r="E12929" t="s">
        <v>16767</v>
      </c>
      <c r="F12929" t="s">
        <v>6617</v>
      </c>
      <c r="G12929" t="s">
        <v>6636</v>
      </c>
      <c r="H12929" t="s">
        <v>94</v>
      </c>
      <c r="I12929" t="s">
        <v>6636</v>
      </c>
      <c r="J12929" t="s">
        <v>6636</v>
      </c>
      <c r="K12929" t="s">
        <v>6636</v>
      </c>
      <c r="L12929" t="s">
        <v>6636</v>
      </c>
      <c r="M12929" t="s">
        <v>6636</v>
      </c>
      <c r="N12929" t="s">
        <v>6636</v>
      </c>
      <c r="O12929" t="s">
        <v>6636</v>
      </c>
      <c r="P12929">
        <v>2250000</v>
      </c>
      <c r="Q12929" t="s">
        <v>6636</v>
      </c>
      <c r="R12929" t="s">
        <v>6636</v>
      </c>
      <c r="S12929" s="12">
        <v>1</v>
      </c>
      <c r="T12929" s="13"/>
      <c r="U12929" t="s">
        <v>6636</v>
      </c>
    </row>
    <row r="12930" spans="1:21" x14ac:dyDescent="0.25">
      <c r="A12930" t="s">
        <v>6614</v>
      </c>
      <c r="B12930" s="12"/>
      <c r="C12930" t="s">
        <v>16768</v>
      </c>
      <c r="D12930" s="11">
        <v>46218</v>
      </c>
      <c r="E12930" t="s">
        <v>16769</v>
      </c>
      <c r="F12930" t="s">
        <v>6617</v>
      </c>
      <c r="G12930" t="s">
        <v>6636</v>
      </c>
      <c r="H12930" t="s">
        <v>94</v>
      </c>
      <c r="I12930" t="s">
        <v>6636</v>
      </c>
      <c r="J12930" t="s">
        <v>6636</v>
      </c>
      <c r="K12930" t="s">
        <v>6636</v>
      </c>
      <c r="L12930" t="s">
        <v>6636</v>
      </c>
      <c r="M12930" t="s">
        <v>16770</v>
      </c>
      <c r="N12930" t="s">
        <v>6761</v>
      </c>
      <c r="O12930" t="s">
        <v>6862</v>
      </c>
      <c r="P12930">
        <v>3670000</v>
      </c>
      <c r="Q12930" t="s">
        <v>6636</v>
      </c>
      <c r="R12930" t="s">
        <v>6636</v>
      </c>
      <c r="S12930" s="12">
        <v>1</v>
      </c>
      <c r="T12930" s="13"/>
      <c r="U12930" t="s">
        <v>6636</v>
      </c>
    </row>
    <row r="12931" spans="1:21" x14ac:dyDescent="0.25">
      <c r="A12931" t="s">
        <v>6614</v>
      </c>
      <c r="B12931" s="12"/>
      <c r="C12931" t="s">
        <v>16771</v>
      </c>
      <c r="D12931" s="11">
        <v>46218</v>
      </c>
      <c r="E12931" t="s">
        <v>16772</v>
      </c>
      <c r="F12931" t="s">
        <v>6617</v>
      </c>
      <c r="G12931" t="s">
        <v>6636</v>
      </c>
      <c r="H12931" t="s">
        <v>94</v>
      </c>
      <c r="I12931" t="s">
        <v>6636</v>
      </c>
      <c r="J12931" t="s">
        <v>6636</v>
      </c>
      <c r="K12931" t="s">
        <v>6636</v>
      </c>
      <c r="L12931" t="s">
        <v>6636</v>
      </c>
      <c r="M12931" t="s">
        <v>6636</v>
      </c>
      <c r="N12931" t="s">
        <v>6636</v>
      </c>
      <c r="O12931" t="s">
        <v>6636</v>
      </c>
      <c r="P12931">
        <v>2170000</v>
      </c>
      <c r="Q12931" t="s">
        <v>6636</v>
      </c>
      <c r="R12931" t="s">
        <v>6636</v>
      </c>
      <c r="S12931" s="12">
        <v>1</v>
      </c>
      <c r="T12931" s="13"/>
      <c r="U12931" t="s">
        <v>6636</v>
      </c>
    </row>
    <row r="12932" spans="1:21" x14ac:dyDescent="0.25">
      <c r="A12932" t="s">
        <v>6614</v>
      </c>
      <c r="B12932" s="12"/>
      <c r="C12932" t="s">
        <v>16773</v>
      </c>
      <c r="D12932" s="11">
        <v>46219</v>
      </c>
      <c r="E12932" t="s">
        <v>16774</v>
      </c>
      <c r="F12932" t="s">
        <v>6617</v>
      </c>
      <c r="G12932" t="s">
        <v>6636</v>
      </c>
      <c r="H12932" t="s">
        <v>94</v>
      </c>
      <c r="I12932" t="s">
        <v>6636</v>
      </c>
      <c r="J12932" t="s">
        <v>6636</v>
      </c>
      <c r="K12932" t="s">
        <v>6636</v>
      </c>
      <c r="L12932" t="s">
        <v>6636</v>
      </c>
      <c r="M12932" t="s">
        <v>6636</v>
      </c>
      <c r="N12932" t="s">
        <v>6636</v>
      </c>
      <c r="O12932" t="s">
        <v>6636</v>
      </c>
      <c r="P12932">
        <v>2240000</v>
      </c>
      <c r="Q12932" t="s">
        <v>6636</v>
      </c>
      <c r="R12932" t="s">
        <v>6636</v>
      </c>
      <c r="S12932" s="12">
        <v>1</v>
      </c>
      <c r="T12932" s="13"/>
      <c r="U12932" t="s">
        <v>6636</v>
      </c>
    </row>
    <row r="12933" spans="1:21" x14ac:dyDescent="0.25">
      <c r="A12933" t="s">
        <v>6614</v>
      </c>
      <c r="B12933" s="12"/>
      <c r="C12933" t="s">
        <v>16775</v>
      </c>
      <c r="D12933" s="11">
        <v>46175</v>
      </c>
      <c r="E12933" t="s">
        <v>16776</v>
      </c>
      <c r="F12933" t="s">
        <v>6617</v>
      </c>
      <c r="G12933" t="s">
        <v>6636</v>
      </c>
      <c r="H12933" t="s">
        <v>187</v>
      </c>
      <c r="I12933" t="s">
        <v>6636</v>
      </c>
      <c r="J12933" t="s">
        <v>6636</v>
      </c>
      <c r="K12933" t="s">
        <v>6636</v>
      </c>
      <c r="L12933" t="s">
        <v>6636</v>
      </c>
      <c r="M12933" t="s">
        <v>6636</v>
      </c>
      <c r="N12933" t="s">
        <v>6636</v>
      </c>
      <c r="O12933" t="s">
        <v>6636</v>
      </c>
      <c r="P12933">
        <v>1970000</v>
      </c>
      <c r="Q12933" t="s">
        <v>6778</v>
      </c>
      <c r="R12933" t="s">
        <v>6911</v>
      </c>
      <c r="S12933" s="12">
        <v>1</v>
      </c>
      <c r="T12933" s="13"/>
      <c r="U12933" t="s">
        <v>6636</v>
      </c>
    </row>
    <row r="12934" spans="1:21" x14ac:dyDescent="0.25">
      <c r="A12934" t="s">
        <v>6614</v>
      </c>
      <c r="B12934" s="12"/>
      <c r="C12934" t="s">
        <v>16777</v>
      </c>
      <c r="D12934" s="11">
        <v>46175</v>
      </c>
      <c r="E12934" t="s">
        <v>16778</v>
      </c>
      <c r="F12934" t="s">
        <v>6617</v>
      </c>
      <c r="G12934" t="s">
        <v>6636</v>
      </c>
      <c r="H12934" t="s">
        <v>187</v>
      </c>
      <c r="I12934" t="s">
        <v>6636</v>
      </c>
      <c r="J12934" t="s">
        <v>6636</v>
      </c>
      <c r="K12934" t="s">
        <v>6636</v>
      </c>
      <c r="L12934" t="s">
        <v>6636</v>
      </c>
      <c r="M12934" t="s">
        <v>16779</v>
      </c>
      <c r="N12934" t="s">
        <v>6761</v>
      </c>
      <c r="O12934" t="s">
        <v>6762</v>
      </c>
      <c r="P12934">
        <v>2130000</v>
      </c>
      <c r="Q12934" t="s">
        <v>6636</v>
      </c>
      <c r="R12934" t="s">
        <v>6636</v>
      </c>
      <c r="S12934" s="12">
        <v>1</v>
      </c>
      <c r="T12934" s="13"/>
      <c r="U12934" t="s">
        <v>6636</v>
      </c>
    </row>
    <row r="12935" spans="1:21" x14ac:dyDescent="0.25">
      <c r="A12935" t="s">
        <v>6614</v>
      </c>
      <c r="B12935" s="12"/>
      <c r="C12935" t="s">
        <v>16780</v>
      </c>
      <c r="D12935" s="11">
        <v>46186</v>
      </c>
      <c r="E12935" t="s">
        <v>16781</v>
      </c>
      <c r="F12935" t="s">
        <v>6617</v>
      </c>
      <c r="G12935" t="s">
        <v>6636</v>
      </c>
      <c r="H12935" t="s">
        <v>187</v>
      </c>
      <c r="I12935" t="s">
        <v>6636</v>
      </c>
      <c r="J12935" t="s">
        <v>6636</v>
      </c>
      <c r="K12935" t="s">
        <v>6636</v>
      </c>
      <c r="L12935" t="s">
        <v>6636</v>
      </c>
      <c r="M12935" t="s">
        <v>16782</v>
      </c>
      <c r="N12935" t="s">
        <v>6761</v>
      </c>
      <c r="O12935" t="s">
        <v>6762</v>
      </c>
      <c r="P12935">
        <v>2380000</v>
      </c>
      <c r="Q12935" t="s">
        <v>6867</v>
      </c>
      <c r="R12935" t="s">
        <v>6779</v>
      </c>
      <c r="S12935" s="12">
        <v>1</v>
      </c>
      <c r="T12935" s="13"/>
      <c r="U12935" t="s">
        <v>7560</v>
      </c>
    </row>
    <row r="12936" spans="1:21" x14ac:dyDescent="0.25">
      <c r="A12936" t="s">
        <v>6614</v>
      </c>
      <c r="B12936" s="12"/>
      <c r="C12936" t="s">
        <v>16783</v>
      </c>
      <c r="D12936" s="11">
        <v>46188</v>
      </c>
      <c r="E12936" t="s">
        <v>16784</v>
      </c>
      <c r="F12936" t="s">
        <v>6617</v>
      </c>
      <c r="G12936" t="s">
        <v>6636</v>
      </c>
      <c r="H12936" t="s">
        <v>187</v>
      </c>
      <c r="I12936" t="s">
        <v>6636</v>
      </c>
      <c r="J12936" t="s">
        <v>6636</v>
      </c>
      <c r="K12936" t="s">
        <v>6636</v>
      </c>
      <c r="L12936" t="s">
        <v>6636</v>
      </c>
      <c r="M12936" t="s">
        <v>6636</v>
      </c>
      <c r="N12936" t="s">
        <v>6636</v>
      </c>
      <c r="O12936" t="s">
        <v>6636</v>
      </c>
      <c r="P12936">
        <v>4570000</v>
      </c>
      <c r="Q12936" t="s">
        <v>6636</v>
      </c>
      <c r="R12936" t="s">
        <v>6636</v>
      </c>
      <c r="S12936" s="12">
        <v>1</v>
      </c>
      <c r="T12936" s="13"/>
      <c r="U12936" t="s">
        <v>6636</v>
      </c>
    </row>
    <row r="12937" spans="1:21" x14ac:dyDescent="0.25">
      <c r="A12937" t="s">
        <v>6614</v>
      </c>
      <c r="B12937" s="12"/>
      <c r="C12937" t="s">
        <v>16785</v>
      </c>
      <c r="D12937" s="11">
        <v>46190</v>
      </c>
      <c r="E12937" t="s">
        <v>16786</v>
      </c>
      <c r="F12937" t="s">
        <v>6617</v>
      </c>
      <c r="G12937" t="s">
        <v>6636</v>
      </c>
      <c r="H12937" t="s">
        <v>187</v>
      </c>
      <c r="I12937" t="s">
        <v>6636</v>
      </c>
      <c r="J12937" t="s">
        <v>6636</v>
      </c>
      <c r="K12937" t="s">
        <v>6636</v>
      </c>
      <c r="L12937" t="s">
        <v>6636</v>
      </c>
      <c r="M12937" t="s">
        <v>6636</v>
      </c>
      <c r="N12937" t="s">
        <v>6636</v>
      </c>
      <c r="O12937" t="s">
        <v>6636</v>
      </c>
      <c r="P12937">
        <v>3840000</v>
      </c>
      <c r="Q12937" t="s">
        <v>6636</v>
      </c>
      <c r="R12937" t="s">
        <v>6636</v>
      </c>
      <c r="S12937" s="12">
        <v>1</v>
      </c>
      <c r="T12937" s="13"/>
      <c r="U12937" t="s">
        <v>6636</v>
      </c>
    </row>
    <row r="12938" spans="1:21" x14ac:dyDescent="0.25">
      <c r="A12938" t="s">
        <v>6614</v>
      </c>
      <c r="B12938" s="12"/>
      <c r="C12938" t="s">
        <v>16787</v>
      </c>
      <c r="D12938" s="11">
        <v>46193</v>
      </c>
      <c r="E12938" t="s">
        <v>16788</v>
      </c>
      <c r="F12938" t="s">
        <v>6617</v>
      </c>
      <c r="G12938" t="s">
        <v>6636</v>
      </c>
      <c r="H12938" t="s">
        <v>187</v>
      </c>
      <c r="I12938" t="s">
        <v>6636</v>
      </c>
      <c r="J12938" t="s">
        <v>6636</v>
      </c>
      <c r="K12938" t="s">
        <v>6636</v>
      </c>
      <c r="L12938" t="s">
        <v>6636</v>
      </c>
      <c r="M12938" t="s">
        <v>16789</v>
      </c>
      <c r="N12938" t="s">
        <v>6761</v>
      </c>
      <c r="O12938" t="s">
        <v>6771</v>
      </c>
      <c r="P12938">
        <v>2450000</v>
      </c>
      <c r="Q12938" t="s">
        <v>6636</v>
      </c>
      <c r="R12938" t="s">
        <v>6636</v>
      </c>
      <c r="S12938" s="12">
        <v>1</v>
      </c>
      <c r="T12938" s="13"/>
      <c r="U12938" t="s">
        <v>6636</v>
      </c>
    </row>
    <row r="12939" spans="1:21" x14ac:dyDescent="0.25">
      <c r="A12939" t="s">
        <v>6614</v>
      </c>
      <c r="B12939" s="12"/>
      <c r="C12939" t="s">
        <v>16790</v>
      </c>
      <c r="D12939" s="11">
        <v>46193</v>
      </c>
      <c r="E12939" t="s">
        <v>16791</v>
      </c>
      <c r="F12939" t="s">
        <v>6617</v>
      </c>
      <c r="G12939" t="s">
        <v>6636</v>
      </c>
      <c r="H12939" t="s">
        <v>187</v>
      </c>
      <c r="I12939" t="s">
        <v>6636</v>
      </c>
      <c r="J12939" t="s">
        <v>6636</v>
      </c>
      <c r="K12939" t="s">
        <v>6636</v>
      </c>
      <c r="L12939" t="s">
        <v>6636</v>
      </c>
      <c r="M12939" t="s">
        <v>16792</v>
      </c>
      <c r="N12939" t="s">
        <v>6761</v>
      </c>
      <c r="O12939" t="s">
        <v>6771</v>
      </c>
      <c r="P12939">
        <v>2545000</v>
      </c>
      <c r="Q12939" t="s">
        <v>6636</v>
      </c>
      <c r="R12939" t="s">
        <v>6636</v>
      </c>
      <c r="S12939" s="12">
        <v>1</v>
      </c>
      <c r="T12939" s="13"/>
      <c r="U12939" t="s">
        <v>6636</v>
      </c>
    </row>
    <row r="12940" spans="1:21" x14ac:dyDescent="0.25">
      <c r="A12940" t="s">
        <v>6614</v>
      </c>
      <c r="B12940" s="12"/>
      <c r="C12940" t="s">
        <v>16793</v>
      </c>
      <c r="D12940" s="11">
        <v>46195</v>
      </c>
      <c r="E12940" t="s">
        <v>16794</v>
      </c>
      <c r="F12940" t="s">
        <v>6617</v>
      </c>
      <c r="G12940" t="s">
        <v>6636</v>
      </c>
      <c r="H12940" t="s">
        <v>187</v>
      </c>
      <c r="I12940" t="s">
        <v>6636</v>
      </c>
      <c r="J12940" t="s">
        <v>6636</v>
      </c>
      <c r="K12940" t="s">
        <v>6636</v>
      </c>
      <c r="L12940" t="s">
        <v>6636</v>
      </c>
      <c r="M12940" t="s">
        <v>16795</v>
      </c>
      <c r="N12940" t="s">
        <v>6761</v>
      </c>
      <c r="O12940" t="s">
        <v>6771</v>
      </c>
      <c r="P12940">
        <v>2520000</v>
      </c>
      <c r="Q12940" t="s">
        <v>6867</v>
      </c>
      <c r="R12940" t="s">
        <v>6911</v>
      </c>
      <c r="S12940" s="12">
        <v>1</v>
      </c>
      <c r="T12940" s="13"/>
      <c r="U12940" t="s">
        <v>6636</v>
      </c>
    </row>
    <row r="12941" spans="1:21" x14ac:dyDescent="0.25">
      <c r="A12941" t="s">
        <v>6614</v>
      </c>
      <c r="B12941" s="12"/>
      <c r="C12941" t="s">
        <v>16796</v>
      </c>
      <c r="D12941" s="11">
        <v>46199</v>
      </c>
      <c r="E12941" t="s">
        <v>16797</v>
      </c>
      <c r="F12941" t="s">
        <v>6617</v>
      </c>
      <c r="G12941" t="s">
        <v>6636</v>
      </c>
      <c r="H12941" t="s">
        <v>187</v>
      </c>
      <c r="I12941" t="s">
        <v>6636</v>
      </c>
      <c r="J12941" t="s">
        <v>6636</v>
      </c>
      <c r="K12941" t="s">
        <v>6636</v>
      </c>
      <c r="L12941" t="s">
        <v>6636</v>
      </c>
      <c r="M12941" t="s">
        <v>16798</v>
      </c>
      <c r="N12941" t="s">
        <v>6761</v>
      </c>
      <c r="O12941" t="s">
        <v>6771</v>
      </c>
      <c r="P12941">
        <v>2550000</v>
      </c>
      <c r="Q12941" t="s">
        <v>6636</v>
      </c>
      <c r="R12941" t="s">
        <v>6636</v>
      </c>
      <c r="S12941" s="12">
        <v>1</v>
      </c>
      <c r="T12941" s="13"/>
      <c r="U12941" t="s">
        <v>7560</v>
      </c>
    </row>
    <row r="12942" spans="1:21" x14ac:dyDescent="0.25">
      <c r="A12942" t="s">
        <v>6983</v>
      </c>
      <c r="B12942" s="12"/>
      <c r="C12942" t="s">
        <v>13716</v>
      </c>
      <c r="D12942" s="11">
        <v>46201</v>
      </c>
      <c r="E12942" t="s">
        <v>13717</v>
      </c>
      <c r="F12942" t="s">
        <v>6617</v>
      </c>
      <c r="G12942" t="s">
        <v>7567</v>
      </c>
      <c r="H12942" t="s">
        <v>187</v>
      </c>
      <c r="I12942" t="s">
        <v>65</v>
      </c>
      <c r="J12942" t="s">
        <v>219</v>
      </c>
      <c r="K12942" t="s">
        <v>6636</v>
      </c>
      <c r="L12942" t="s">
        <v>6636</v>
      </c>
      <c r="M12942" t="s">
        <v>6636</v>
      </c>
      <c r="N12942" t="s">
        <v>6636</v>
      </c>
      <c r="O12942" t="s">
        <v>6636</v>
      </c>
      <c r="P12942">
        <v>2280000</v>
      </c>
      <c r="Q12942" t="s">
        <v>6867</v>
      </c>
      <c r="R12942" t="s">
        <v>6911</v>
      </c>
      <c r="S12942" s="12">
        <v>1</v>
      </c>
      <c r="T12942" s="13">
        <v>38000</v>
      </c>
      <c r="U12942" t="s">
        <v>7560</v>
      </c>
    </row>
    <row r="12943" spans="1:21" x14ac:dyDescent="0.25">
      <c r="A12943" t="s">
        <v>6983</v>
      </c>
      <c r="B12943" s="12"/>
      <c r="C12943" t="s">
        <v>13716</v>
      </c>
      <c r="D12943" s="11">
        <v>46201</v>
      </c>
      <c r="E12943" t="s">
        <v>13717</v>
      </c>
      <c r="F12943" t="s">
        <v>6617</v>
      </c>
      <c r="G12943" t="s">
        <v>11364</v>
      </c>
      <c r="H12943" t="s">
        <v>187</v>
      </c>
      <c r="I12943" t="s">
        <v>65</v>
      </c>
      <c r="J12943" t="s">
        <v>219</v>
      </c>
      <c r="K12943" t="s">
        <v>6636</v>
      </c>
      <c r="L12943" t="s">
        <v>6636</v>
      </c>
      <c r="M12943" t="s">
        <v>6636</v>
      </c>
      <c r="N12943" t="s">
        <v>6636</v>
      </c>
      <c r="O12943" t="s">
        <v>6636</v>
      </c>
      <c r="P12943">
        <v>2280000</v>
      </c>
      <c r="Q12943" t="s">
        <v>6867</v>
      </c>
      <c r="R12943" t="s">
        <v>6911</v>
      </c>
      <c r="S12943" s="12"/>
      <c r="T12943" s="13"/>
      <c r="U12943" t="s">
        <v>7560</v>
      </c>
    </row>
    <row r="12944" spans="1:21" x14ac:dyDescent="0.25">
      <c r="A12944" t="s">
        <v>6614</v>
      </c>
      <c r="B12944" s="12"/>
      <c r="C12944" t="s">
        <v>16799</v>
      </c>
      <c r="D12944" s="11">
        <v>46202</v>
      </c>
      <c r="E12944" t="s">
        <v>16800</v>
      </c>
      <c r="F12944" t="s">
        <v>6617</v>
      </c>
      <c r="G12944" t="s">
        <v>6636</v>
      </c>
      <c r="H12944" t="s">
        <v>187</v>
      </c>
      <c r="I12944" t="s">
        <v>6636</v>
      </c>
      <c r="J12944" t="s">
        <v>6636</v>
      </c>
      <c r="K12944" t="s">
        <v>6636</v>
      </c>
      <c r="L12944" t="s">
        <v>6636</v>
      </c>
      <c r="M12944" t="s">
        <v>16801</v>
      </c>
      <c r="N12944" t="s">
        <v>6761</v>
      </c>
      <c r="O12944" t="s">
        <v>6762</v>
      </c>
      <c r="P12944">
        <v>1990000</v>
      </c>
      <c r="Q12944" t="s">
        <v>6636</v>
      </c>
      <c r="R12944" t="s">
        <v>6636</v>
      </c>
      <c r="S12944" s="12">
        <v>1</v>
      </c>
      <c r="T12944" s="13"/>
      <c r="U12944" t="s">
        <v>7560</v>
      </c>
    </row>
    <row r="12945" spans="1:21" x14ac:dyDescent="0.25">
      <c r="A12945" t="s">
        <v>6614</v>
      </c>
      <c r="B12945" s="12"/>
      <c r="C12945" t="s">
        <v>16802</v>
      </c>
      <c r="D12945" s="11">
        <v>46203</v>
      </c>
      <c r="E12945" t="s">
        <v>16803</v>
      </c>
      <c r="F12945" t="s">
        <v>6617</v>
      </c>
      <c r="G12945" t="s">
        <v>6636</v>
      </c>
      <c r="H12945" t="s">
        <v>187</v>
      </c>
      <c r="I12945" t="s">
        <v>6636</v>
      </c>
      <c r="J12945" t="s">
        <v>6636</v>
      </c>
      <c r="K12945" t="s">
        <v>6636</v>
      </c>
      <c r="L12945" t="s">
        <v>6636</v>
      </c>
      <c r="M12945" t="s">
        <v>6636</v>
      </c>
      <c r="N12945" t="s">
        <v>6636</v>
      </c>
      <c r="O12945" t="s">
        <v>6636</v>
      </c>
      <c r="P12945">
        <v>3660000</v>
      </c>
      <c r="Q12945" t="s">
        <v>6636</v>
      </c>
      <c r="R12945" t="s">
        <v>6636</v>
      </c>
      <c r="S12945" s="12">
        <v>1</v>
      </c>
      <c r="T12945" s="13"/>
      <c r="U12945" t="s">
        <v>6636</v>
      </c>
    </row>
    <row r="12946" spans="1:21" x14ac:dyDescent="0.25">
      <c r="A12946" t="s">
        <v>6614</v>
      </c>
      <c r="B12946" s="12"/>
      <c r="C12946" t="s">
        <v>16804</v>
      </c>
      <c r="D12946" s="11">
        <v>46209</v>
      </c>
      <c r="E12946" t="s">
        <v>16805</v>
      </c>
      <c r="F12946" t="s">
        <v>6617</v>
      </c>
      <c r="G12946" t="s">
        <v>6636</v>
      </c>
      <c r="H12946" t="s">
        <v>187</v>
      </c>
      <c r="I12946" t="s">
        <v>6636</v>
      </c>
      <c r="J12946" t="s">
        <v>6636</v>
      </c>
      <c r="K12946" t="s">
        <v>6636</v>
      </c>
      <c r="L12946" t="s">
        <v>6636</v>
      </c>
      <c r="M12946" t="s">
        <v>16806</v>
      </c>
      <c r="N12946" t="s">
        <v>6761</v>
      </c>
      <c r="O12946" t="s">
        <v>6762</v>
      </c>
      <c r="P12946">
        <v>2300000</v>
      </c>
      <c r="Q12946" t="s">
        <v>6636</v>
      </c>
      <c r="R12946" t="s">
        <v>6636</v>
      </c>
      <c r="S12946" s="12">
        <v>1</v>
      </c>
      <c r="T12946" s="13"/>
      <c r="U12946" t="s">
        <v>6636</v>
      </c>
    </row>
    <row r="12947" spans="1:21" x14ac:dyDescent="0.25">
      <c r="A12947" t="s">
        <v>6614</v>
      </c>
      <c r="B12947" s="12"/>
      <c r="C12947" t="s">
        <v>16807</v>
      </c>
      <c r="D12947" s="11">
        <v>46210</v>
      </c>
      <c r="E12947" t="s">
        <v>16808</v>
      </c>
      <c r="F12947" t="s">
        <v>6617</v>
      </c>
      <c r="G12947" t="s">
        <v>6636</v>
      </c>
      <c r="H12947" t="s">
        <v>187</v>
      </c>
      <c r="I12947" t="s">
        <v>6636</v>
      </c>
      <c r="J12947" t="s">
        <v>6636</v>
      </c>
      <c r="K12947" t="s">
        <v>6636</v>
      </c>
      <c r="L12947" t="s">
        <v>6636</v>
      </c>
      <c r="M12947" t="s">
        <v>16809</v>
      </c>
      <c r="N12947" t="s">
        <v>6761</v>
      </c>
      <c r="O12947" t="s">
        <v>6762</v>
      </c>
      <c r="P12947">
        <v>2280000</v>
      </c>
      <c r="Q12947" t="s">
        <v>6867</v>
      </c>
      <c r="R12947" t="s">
        <v>6779</v>
      </c>
      <c r="S12947" s="12">
        <v>1</v>
      </c>
      <c r="T12947" s="13"/>
      <c r="U12947" t="s">
        <v>6636</v>
      </c>
    </row>
    <row r="12948" spans="1:21" x14ac:dyDescent="0.25">
      <c r="A12948" t="s">
        <v>6614</v>
      </c>
      <c r="B12948" s="12"/>
      <c r="C12948" t="s">
        <v>16810</v>
      </c>
      <c r="D12948" s="11">
        <v>46210</v>
      </c>
      <c r="E12948" t="s">
        <v>16811</v>
      </c>
      <c r="F12948" t="s">
        <v>6617</v>
      </c>
      <c r="G12948" t="s">
        <v>6636</v>
      </c>
      <c r="H12948" t="s">
        <v>187</v>
      </c>
      <c r="I12948" t="s">
        <v>6636</v>
      </c>
      <c r="J12948" t="s">
        <v>6636</v>
      </c>
      <c r="K12948" t="s">
        <v>6636</v>
      </c>
      <c r="L12948" t="s">
        <v>6636</v>
      </c>
      <c r="M12948" t="s">
        <v>6636</v>
      </c>
      <c r="N12948" t="s">
        <v>6636</v>
      </c>
      <c r="O12948" t="s">
        <v>6636</v>
      </c>
      <c r="P12948">
        <v>3730000</v>
      </c>
      <c r="Q12948" t="s">
        <v>6636</v>
      </c>
      <c r="R12948" t="s">
        <v>6636</v>
      </c>
      <c r="S12948" s="12">
        <v>1</v>
      </c>
      <c r="T12948" s="13"/>
      <c r="U12948" t="s">
        <v>6636</v>
      </c>
    </row>
    <row r="12949" spans="1:21" x14ac:dyDescent="0.25">
      <c r="A12949" t="s">
        <v>6614</v>
      </c>
      <c r="B12949" s="12"/>
      <c r="C12949" t="s">
        <v>16812</v>
      </c>
      <c r="D12949" s="11">
        <v>46212</v>
      </c>
      <c r="E12949" t="s">
        <v>16813</v>
      </c>
      <c r="F12949" t="s">
        <v>6617</v>
      </c>
      <c r="G12949" t="s">
        <v>6636</v>
      </c>
      <c r="H12949" t="s">
        <v>187</v>
      </c>
      <c r="I12949" t="s">
        <v>6636</v>
      </c>
      <c r="J12949" t="s">
        <v>6636</v>
      </c>
      <c r="K12949" t="s">
        <v>6636</v>
      </c>
      <c r="L12949" t="s">
        <v>6636</v>
      </c>
      <c r="M12949" t="s">
        <v>16814</v>
      </c>
      <c r="N12949" t="s">
        <v>6761</v>
      </c>
      <c r="O12949" t="s">
        <v>6762</v>
      </c>
      <c r="P12949">
        <v>1990000</v>
      </c>
      <c r="Q12949" t="s">
        <v>6636</v>
      </c>
      <c r="R12949" t="s">
        <v>6636</v>
      </c>
      <c r="S12949" s="12">
        <v>1</v>
      </c>
      <c r="T12949" s="13"/>
      <c r="U12949" t="s">
        <v>6636</v>
      </c>
    </row>
    <row r="12950" spans="1:21" x14ac:dyDescent="0.25">
      <c r="A12950" t="s">
        <v>6614</v>
      </c>
      <c r="B12950" s="12"/>
      <c r="C12950" t="s">
        <v>16815</v>
      </c>
      <c r="D12950" s="11">
        <v>46219</v>
      </c>
      <c r="E12950" t="s">
        <v>16816</v>
      </c>
      <c r="F12950" t="s">
        <v>6617</v>
      </c>
      <c r="G12950" t="s">
        <v>6636</v>
      </c>
      <c r="H12950" t="s">
        <v>187</v>
      </c>
      <c r="I12950" t="s">
        <v>6636</v>
      </c>
      <c r="J12950" t="s">
        <v>6636</v>
      </c>
      <c r="K12950" t="s">
        <v>6636</v>
      </c>
      <c r="L12950" t="s">
        <v>6636</v>
      </c>
      <c r="M12950" t="s">
        <v>16817</v>
      </c>
      <c r="N12950" t="s">
        <v>6761</v>
      </c>
      <c r="O12950" t="s">
        <v>6771</v>
      </c>
      <c r="P12950">
        <v>2270000</v>
      </c>
      <c r="Q12950" t="s">
        <v>6636</v>
      </c>
      <c r="R12950" t="s">
        <v>6636</v>
      </c>
      <c r="S12950" s="12">
        <v>1</v>
      </c>
      <c r="T12950" s="13"/>
      <c r="U12950" t="s">
        <v>7560</v>
      </c>
    </row>
    <row r="12951" spans="1:21" x14ac:dyDescent="0.25">
      <c r="A12951" t="s">
        <v>6614</v>
      </c>
      <c r="B12951" s="12"/>
      <c r="C12951" t="s">
        <v>16818</v>
      </c>
      <c r="D12951" s="11">
        <v>46196</v>
      </c>
      <c r="E12951" t="s">
        <v>16819</v>
      </c>
      <c r="F12951" t="s">
        <v>6617</v>
      </c>
      <c r="G12951" t="s">
        <v>6636</v>
      </c>
      <c r="H12951" t="s">
        <v>3609</v>
      </c>
      <c r="I12951" t="s">
        <v>6636</v>
      </c>
      <c r="J12951" t="s">
        <v>6636</v>
      </c>
      <c r="K12951" t="s">
        <v>6636</v>
      </c>
      <c r="L12951" t="s">
        <v>6636</v>
      </c>
      <c r="M12951" t="s">
        <v>6636</v>
      </c>
      <c r="N12951" t="s">
        <v>6636</v>
      </c>
      <c r="O12951" t="s">
        <v>6636</v>
      </c>
      <c r="P12951">
        <v>2140000</v>
      </c>
      <c r="Q12951" t="s">
        <v>6636</v>
      </c>
      <c r="R12951" t="s">
        <v>6636</v>
      </c>
      <c r="S12951" s="12">
        <v>1</v>
      </c>
      <c r="T12951" s="13"/>
      <c r="U12951" t="s">
        <v>6636</v>
      </c>
    </row>
    <row r="12952" spans="1:21" x14ac:dyDescent="0.25">
      <c r="A12952" t="s">
        <v>6614</v>
      </c>
      <c r="B12952" s="12"/>
      <c r="C12952" t="s">
        <v>16820</v>
      </c>
      <c r="D12952" s="11">
        <v>46199</v>
      </c>
      <c r="E12952" t="s">
        <v>16821</v>
      </c>
      <c r="F12952" t="s">
        <v>6617</v>
      </c>
      <c r="G12952" t="s">
        <v>6636</v>
      </c>
      <c r="H12952" t="s">
        <v>3609</v>
      </c>
      <c r="I12952" t="s">
        <v>6636</v>
      </c>
      <c r="J12952" t="s">
        <v>6636</v>
      </c>
      <c r="K12952" t="s">
        <v>6636</v>
      </c>
      <c r="L12952" t="s">
        <v>6636</v>
      </c>
      <c r="M12952" t="s">
        <v>6636</v>
      </c>
      <c r="N12952" t="s">
        <v>6636</v>
      </c>
      <c r="O12952" t="s">
        <v>6636</v>
      </c>
      <c r="P12952">
        <v>4242500</v>
      </c>
      <c r="Q12952" t="s">
        <v>6636</v>
      </c>
      <c r="R12952" t="s">
        <v>6636</v>
      </c>
      <c r="S12952" s="12">
        <v>1</v>
      </c>
      <c r="T12952" s="13"/>
      <c r="U12952" t="s">
        <v>6636</v>
      </c>
    </row>
    <row r="12953" spans="1:21" x14ac:dyDescent="0.25">
      <c r="A12953" t="s">
        <v>6614</v>
      </c>
      <c r="B12953" s="12"/>
      <c r="C12953" t="s">
        <v>16822</v>
      </c>
      <c r="D12953" s="11">
        <v>46184</v>
      </c>
      <c r="E12953" t="s">
        <v>16823</v>
      </c>
      <c r="F12953" t="s">
        <v>6617</v>
      </c>
      <c r="G12953" t="s">
        <v>6636</v>
      </c>
      <c r="H12953" t="s">
        <v>5534</v>
      </c>
      <c r="I12953" t="s">
        <v>6636</v>
      </c>
      <c r="J12953" t="s">
        <v>6636</v>
      </c>
      <c r="K12953" t="s">
        <v>6636</v>
      </c>
      <c r="L12953" t="s">
        <v>6636</v>
      </c>
      <c r="M12953" t="s">
        <v>6636</v>
      </c>
      <c r="N12953" t="s">
        <v>6636</v>
      </c>
      <c r="O12953" t="s">
        <v>6636</v>
      </c>
      <c r="P12953">
        <v>1171000</v>
      </c>
      <c r="Q12953" t="s">
        <v>6636</v>
      </c>
      <c r="R12953" t="s">
        <v>6636</v>
      </c>
      <c r="S12953" s="12">
        <v>1</v>
      </c>
      <c r="T12953" s="13"/>
      <c r="U12953" t="s">
        <v>6636</v>
      </c>
    </row>
    <row r="12954" spans="1:21" x14ac:dyDescent="0.25">
      <c r="A12954" t="s">
        <v>6983</v>
      </c>
      <c r="B12954" s="12"/>
      <c r="C12954" t="s">
        <v>16824</v>
      </c>
      <c r="D12954" s="11">
        <v>46217</v>
      </c>
      <c r="E12954" t="s">
        <v>16825</v>
      </c>
      <c r="F12954" t="s">
        <v>6617</v>
      </c>
      <c r="G12954" t="s">
        <v>16826</v>
      </c>
      <c r="H12954" t="s">
        <v>451</v>
      </c>
      <c r="I12954" t="s">
        <v>55</v>
      </c>
      <c r="J12954" t="s">
        <v>164</v>
      </c>
      <c r="K12954" t="s">
        <v>6636</v>
      </c>
      <c r="L12954" t="s">
        <v>6636</v>
      </c>
      <c r="M12954" t="s">
        <v>16827</v>
      </c>
      <c r="N12954" t="s">
        <v>12129</v>
      </c>
      <c r="O12954" t="s">
        <v>16828</v>
      </c>
      <c r="P12954">
        <v>2600000</v>
      </c>
      <c r="Q12954" t="s">
        <v>6636</v>
      </c>
      <c r="R12954" t="s">
        <v>6636</v>
      </c>
      <c r="S12954" s="12">
        <v>1</v>
      </c>
      <c r="T12954" s="13">
        <v>10833</v>
      </c>
      <c r="U12954" t="s">
        <v>6636</v>
      </c>
    </row>
    <row r="12955" spans="1:21" x14ac:dyDescent="0.25">
      <c r="A12955" t="s">
        <v>6614</v>
      </c>
      <c r="B12955" s="12"/>
      <c r="C12955" t="s">
        <v>16829</v>
      </c>
      <c r="D12955" s="11">
        <v>46200</v>
      </c>
      <c r="E12955" t="s">
        <v>16830</v>
      </c>
      <c r="F12955" t="s">
        <v>6617</v>
      </c>
      <c r="G12955" t="s">
        <v>6636</v>
      </c>
      <c r="H12955" t="s">
        <v>1285</v>
      </c>
      <c r="I12955" t="s">
        <v>6636</v>
      </c>
      <c r="J12955" t="s">
        <v>6636</v>
      </c>
      <c r="K12955" t="s">
        <v>6636</v>
      </c>
      <c r="L12955" t="s">
        <v>6636</v>
      </c>
      <c r="M12955" t="s">
        <v>6636</v>
      </c>
      <c r="N12955" t="s">
        <v>6636</v>
      </c>
      <c r="O12955" t="s">
        <v>6636</v>
      </c>
      <c r="P12955">
        <v>1970000</v>
      </c>
      <c r="Q12955" t="s">
        <v>6636</v>
      </c>
      <c r="R12955" t="s">
        <v>6636</v>
      </c>
      <c r="S12955" s="12">
        <v>1</v>
      </c>
      <c r="T12955" s="13"/>
      <c r="U12955" t="s">
        <v>6636</v>
      </c>
    </row>
    <row r="12956" spans="1:21" x14ac:dyDescent="0.25">
      <c r="A12956" t="s">
        <v>6614</v>
      </c>
      <c r="B12956" s="12"/>
      <c r="C12956" t="s">
        <v>16831</v>
      </c>
      <c r="D12956" s="11">
        <v>46217</v>
      </c>
      <c r="E12956" t="s">
        <v>16832</v>
      </c>
      <c r="F12956" t="s">
        <v>6617</v>
      </c>
      <c r="G12956" t="s">
        <v>6636</v>
      </c>
      <c r="H12956" t="s">
        <v>1285</v>
      </c>
      <c r="I12956" t="s">
        <v>6636</v>
      </c>
      <c r="J12956" t="s">
        <v>6636</v>
      </c>
      <c r="K12956" t="s">
        <v>6636</v>
      </c>
      <c r="L12956" t="s">
        <v>6636</v>
      </c>
      <c r="M12956" t="s">
        <v>6636</v>
      </c>
      <c r="N12956" t="s">
        <v>6636</v>
      </c>
      <c r="O12956" t="s">
        <v>6636</v>
      </c>
      <c r="P12956">
        <v>2257450</v>
      </c>
      <c r="Q12956" t="s">
        <v>6636</v>
      </c>
      <c r="R12956" t="s">
        <v>6636</v>
      </c>
      <c r="S12956" s="12">
        <v>1</v>
      </c>
      <c r="T12956" s="13"/>
      <c r="U12956" t="s">
        <v>6636</v>
      </c>
    </row>
    <row r="12957" spans="1:21" x14ac:dyDescent="0.25">
      <c r="A12957" t="s">
        <v>6614</v>
      </c>
      <c r="B12957" s="12"/>
      <c r="C12957" t="s">
        <v>16833</v>
      </c>
      <c r="D12957" s="11">
        <v>46219</v>
      </c>
      <c r="E12957" t="s">
        <v>16834</v>
      </c>
      <c r="F12957" t="s">
        <v>6617</v>
      </c>
      <c r="G12957" t="s">
        <v>6636</v>
      </c>
      <c r="H12957" t="s">
        <v>215</v>
      </c>
      <c r="I12957" t="s">
        <v>6636</v>
      </c>
      <c r="J12957" t="s">
        <v>6636</v>
      </c>
      <c r="K12957" t="s">
        <v>6636</v>
      </c>
      <c r="L12957" t="s">
        <v>6636</v>
      </c>
      <c r="M12957" t="s">
        <v>16835</v>
      </c>
      <c r="N12957" t="s">
        <v>6761</v>
      </c>
      <c r="O12957" t="s">
        <v>6862</v>
      </c>
      <c r="P12957">
        <v>3790000</v>
      </c>
      <c r="Q12957" t="s">
        <v>6636</v>
      </c>
      <c r="R12957" t="s">
        <v>6636</v>
      </c>
      <c r="S12957" s="12">
        <v>1</v>
      </c>
      <c r="T12957" s="13"/>
      <c r="U12957" t="s">
        <v>6636</v>
      </c>
    </row>
    <row r="12958" spans="1:21" x14ac:dyDescent="0.25">
      <c r="A12958" t="s">
        <v>6614</v>
      </c>
      <c r="B12958" s="12"/>
      <c r="C12958" t="s">
        <v>16836</v>
      </c>
      <c r="D12958" s="11">
        <v>46198</v>
      </c>
      <c r="E12958" t="s">
        <v>16837</v>
      </c>
      <c r="F12958" t="s">
        <v>6617</v>
      </c>
      <c r="G12958" t="s">
        <v>6636</v>
      </c>
      <c r="H12958" t="s">
        <v>847</v>
      </c>
      <c r="I12958" t="s">
        <v>6636</v>
      </c>
      <c r="J12958" t="s">
        <v>6636</v>
      </c>
      <c r="K12958" t="s">
        <v>6636</v>
      </c>
      <c r="L12958" t="s">
        <v>6636</v>
      </c>
      <c r="M12958" t="s">
        <v>16838</v>
      </c>
      <c r="N12958" t="s">
        <v>6761</v>
      </c>
      <c r="O12958" t="s">
        <v>6762</v>
      </c>
      <c r="P12958">
        <v>2070000</v>
      </c>
      <c r="Q12958" t="s">
        <v>6636</v>
      </c>
      <c r="R12958" t="s">
        <v>6636</v>
      </c>
      <c r="S12958" s="12">
        <v>1</v>
      </c>
      <c r="T12958" s="13"/>
      <c r="U12958" t="s">
        <v>9612</v>
      </c>
    </row>
    <row r="12959" spans="1:21" x14ac:dyDescent="0.25">
      <c r="A12959" t="s">
        <v>6614</v>
      </c>
      <c r="B12959" s="12"/>
      <c r="C12959" t="s">
        <v>16839</v>
      </c>
      <c r="D12959" s="11">
        <v>46199</v>
      </c>
      <c r="E12959" t="s">
        <v>16840</v>
      </c>
      <c r="F12959" t="s">
        <v>6617</v>
      </c>
      <c r="G12959" t="s">
        <v>6636</v>
      </c>
      <c r="H12959" t="s">
        <v>847</v>
      </c>
      <c r="I12959" t="s">
        <v>6636</v>
      </c>
      <c r="J12959" t="s">
        <v>6636</v>
      </c>
      <c r="K12959" t="s">
        <v>6636</v>
      </c>
      <c r="L12959" t="s">
        <v>6636</v>
      </c>
      <c r="M12959" t="s">
        <v>16841</v>
      </c>
      <c r="N12959" t="s">
        <v>6761</v>
      </c>
      <c r="O12959" t="s">
        <v>6762</v>
      </c>
      <c r="P12959">
        <v>1970000</v>
      </c>
      <c r="Q12959" t="s">
        <v>6636</v>
      </c>
      <c r="R12959" t="s">
        <v>6636</v>
      </c>
      <c r="S12959" s="12">
        <v>1</v>
      </c>
      <c r="T12959" s="13"/>
      <c r="U12959" t="s">
        <v>6636</v>
      </c>
    </row>
    <row r="12960" spans="1:21" x14ac:dyDescent="0.25">
      <c r="A12960" t="s">
        <v>6983</v>
      </c>
      <c r="B12960" s="12"/>
      <c r="C12960" t="s">
        <v>16842</v>
      </c>
      <c r="D12960" s="11">
        <v>46213</v>
      </c>
      <c r="E12960" t="s">
        <v>16843</v>
      </c>
      <c r="F12960" t="s">
        <v>6617</v>
      </c>
      <c r="G12960" t="s">
        <v>16844</v>
      </c>
      <c r="H12960" t="s">
        <v>847</v>
      </c>
      <c r="I12960" t="s">
        <v>65</v>
      </c>
      <c r="J12960" t="s">
        <v>219</v>
      </c>
      <c r="K12960" t="s">
        <v>6636</v>
      </c>
      <c r="L12960" t="s">
        <v>6636</v>
      </c>
      <c r="M12960" t="s">
        <v>6636</v>
      </c>
      <c r="N12960" t="s">
        <v>6636</v>
      </c>
      <c r="O12960" t="s">
        <v>6636</v>
      </c>
      <c r="P12960">
        <v>4300000</v>
      </c>
      <c r="Q12960" t="s">
        <v>6636</v>
      </c>
      <c r="R12960" t="s">
        <v>6636</v>
      </c>
      <c r="S12960" s="12"/>
      <c r="T12960" s="13"/>
      <c r="U12960" t="s">
        <v>6636</v>
      </c>
    </row>
    <row r="12961" spans="1:21" x14ac:dyDescent="0.25">
      <c r="A12961" t="s">
        <v>6983</v>
      </c>
      <c r="B12961" s="12"/>
      <c r="C12961" t="s">
        <v>16842</v>
      </c>
      <c r="D12961" s="11">
        <v>46213</v>
      </c>
      <c r="E12961" t="s">
        <v>16843</v>
      </c>
      <c r="F12961" t="s">
        <v>6617</v>
      </c>
      <c r="G12961" t="s">
        <v>16845</v>
      </c>
      <c r="H12961" t="s">
        <v>847</v>
      </c>
      <c r="I12961" t="s">
        <v>65</v>
      </c>
      <c r="J12961" t="s">
        <v>219</v>
      </c>
      <c r="K12961" t="s">
        <v>6636</v>
      </c>
      <c r="L12961" t="s">
        <v>6636</v>
      </c>
      <c r="M12961" t="s">
        <v>6636</v>
      </c>
      <c r="N12961" t="s">
        <v>6636</v>
      </c>
      <c r="O12961" t="s">
        <v>6636</v>
      </c>
      <c r="P12961">
        <v>4300000</v>
      </c>
      <c r="Q12961" t="s">
        <v>6636</v>
      </c>
      <c r="R12961" t="s">
        <v>6636</v>
      </c>
      <c r="S12961" s="12"/>
      <c r="T12961" s="13"/>
      <c r="U12961" t="s">
        <v>6636</v>
      </c>
    </row>
    <row r="12962" spans="1:21" x14ac:dyDescent="0.25">
      <c r="A12962" t="s">
        <v>6983</v>
      </c>
      <c r="B12962" s="12"/>
      <c r="C12962" t="s">
        <v>16842</v>
      </c>
      <c r="D12962" s="11">
        <v>46213</v>
      </c>
      <c r="E12962" t="s">
        <v>16843</v>
      </c>
      <c r="F12962" t="s">
        <v>6617</v>
      </c>
      <c r="G12962" t="s">
        <v>16846</v>
      </c>
      <c r="H12962" t="s">
        <v>847</v>
      </c>
      <c r="I12962" t="s">
        <v>65</v>
      </c>
      <c r="J12962" t="s">
        <v>219</v>
      </c>
      <c r="K12962" t="s">
        <v>6636</v>
      </c>
      <c r="L12962" t="s">
        <v>6636</v>
      </c>
      <c r="M12962" t="s">
        <v>6636</v>
      </c>
      <c r="N12962" t="s">
        <v>6636</v>
      </c>
      <c r="O12962" t="s">
        <v>6636</v>
      </c>
      <c r="P12962">
        <v>4300000</v>
      </c>
      <c r="Q12962" t="s">
        <v>6636</v>
      </c>
      <c r="R12962" t="s">
        <v>6636</v>
      </c>
      <c r="S12962" s="12"/>
      <c r="T12962" s="13"/>
      <c r="U12962" t="s">
        <v>6636</v>
      </c>
    </row>
    <row r="12963" spans="1:21" x14ac:dyDescent="0.25">
      <c r="A12963" t="s">
        <v>6983</v>
      </c>
      <c r="B12963" s="12"/>
      <c r="C12963" t="s">
        <v>16842</v>
      </c>
      <c r="D12963" s="11">
        <v>46213</v>
      </c>
      <c r="E12963" t="s">
        <v>16843</v>
      </c>
      <c r="F12963" t="s">
        <v>6617</v>
      </c>
      <c r="G12963" t="s">
        <v>16847</v>
      </c>
      <c r="H12963" t="s">
        <v>847</v>
      </c>
      <c r="I12963" t="s">
        <v>65</v>
      </c>
      <c r="J12963" t="s">
        <v>219</v>
      </c>
      <c r="K12963" t="s">
        <v>6636</v>
      </c>
      <c r="L12963" t="s">
        <v>6636</v>
      </c>
      <c r="M12963" t="s">
        <v>6636</v>
      </c>
      <c r="N12963" t="s">
        <v>6636</v>
      </c>
      <c r="O12963" t="s">
        <v>6636</v>
      </c>
      <c r="P12963">
        <v>4300000</v>
      </c>
      <c r="Q12963" t="s">
        <v>6636</v>
      </c>
      <c r="R12963" t="s">
        <v>6636</v>
      </c>
      <c r="S12963" s="12"/>
      <c r="T12963" s="13"/>
      <c r="U12963" t="s">
        <v>6636</v>
      </c>
    </row>
    <row r="12964" spans="1:21" x14ac:dyDescent="0.25">
      <c r="A12964" t="s">
        <v>6983</v>
      </c>
      <c r="B12964" s="12"/>
      <c r="C12964" t="s">
        <v>16842</v>
      </c>
      <c r="D12964" s="11">
        <v>46213</v>
      </c>
      <c r="E12964" t="s">
        <v>16843</v>
      </c>
      <c r="F12964" t="s">
        <v>6617</v>
      </c>
      <c r="G12964" t="s">
        <v>11371</v>
      </c>
      <c r="H12964" t="s">
        <v>847</v>
      </c>
      <c r="I12964" t="s">
        <v>65</v>
      </c>
      <c r="J12964" t="s">
        <v>219</v>
      </c>
      <c r="K12964" t="s">
        <v>6636</v>
      </c>
      <c r="L12964" t="s">
        <v>6636</v>
      </c>
      <c r="M12964" t="s">
        <v>6636</v>
      </c>
      <c r="N12964" t="s">
        <v>6636</v>
      </c>
      <c r="O12964" t="s">
        <v>6636</v>
      </c>
      <c r="P12964">
        <v>4300000</v>
      </c>
      <c r="Q12964" t="s">
        <v>6636</v>
      </c>
      <c r="R12964" t="s">
        <v>6636</v>
      </c>
      <c r="S12964" s="12"/>
      <c r="T12964" s="13"/>
      <c r="U12964" t="s">
        <v>6636</v>
      </c>
    </row>
    <row r="12965" spans="1:21" x14ac:dyDescent="0.25">
      <c r="A12965" t="s">
        <v>6983</v>
      </c>
      <c r="B12965" s="12"/>
      <c r="C12965" t="s">
        <v>16842</v>
      </c>
      <c r="D12965" s="11">
        <v>46213</v>
      </c>
      <c r="E12965" t="s">
        <v>16843</v>
      </c>
      <c r="F12965" t="s">
        <v>6617</v>
      </c>
      <c r="G12965" t="s">
        <v>16848</v>
      </c>
      <c r="H12965" t="s">
        <v>847</v>
      </c>
      <c r="I12965" t="s">
        <v>65</v>
      </c>
      <c r="J12965" t="s">
        <v>219</v>
      </c>
      <c r="K12965" t="s">
        <v>6636</v>
      </c>
      <c r="L12965" t="s">
        <v>6636</v>
      </c>
      <c r="M12965" t="s">
        <v>6636</v>
      </c>
      <c r="N12965" t="s">
        <v>6636</v>
      </c>
      <c r="O12965" t="s">
        <v>6636</v>
      </c>
      <c r="P12965">
        <v>4300000</v>
      </c>
      <c r="Q12965" t="s">
        <v>6636</v>
      </c>
      <c r="R12965" t="s">
        <v>6636</v>
      </c>
      <c r="S12965" s="12"/>
      <c r="T12965" s="13"/>
      <c r="U12965" t="s">
        <v>6636</v>
      </c>
    </row>
    <row r="12966" spans="1:21" x14ac:dyDescent="0.25">
      <c r="A12966" t="s">
        <v>6983</v>
      </c>
      <c r="B12966" s="12"/>
      <c r="C12966" t="s">
        <v>16842</v>
      </c>
      <c r="D12966" s="11">
        <v>46213</v>
      </c>
      <c r="E12966" t="s">
        <v>16843</v>
      </c>
      <c r="F12966" t="s">
        <v>6617</v>
      </c>
      <c r="G12966" t="s">
        <v>11364</v>
      </c>
      <c r="H12966" t="s">
        <v>847</v>
      </c>
      <c r="I12966" t="s">
        <v>65</v>
      </c>
      <c r="J12966" t="s">
        <v>219</v>
      </c>
      <c r="K12966" t="s">
        <v>6636</v>
      </c>
      <c r="L12966" t="s">
        <v>6636</v>
      </c>
      <c r="M12966" t="s">
        <v>6636</v>
      </c>
      <c r="N12966" t="s">
        <v>6636</v>
      </c>
      <c r="O12966" t="s">
        <v>6636</v>
      </c>
      <c r="P12966">
        <v>4300000</v>
      </c>
      <c r="Q12966" t="s">
        <v>6636</v>
      </c>
      <c r="R12966" t="s">
        <v>6636</v>
      </c>
      <c r="S12966" s="12">
        <v>1</v>
      </c>
      <c r="T12966" s="13">
        <v>71667</v>
      </c>
      <c r="U12966" t="s">
        <v>6636</v>
      </c>
    </row>
    <row r="12967" spans="1:21" x14ac:dyDescent="0.25">
      <c r="A12967" t="s">
        <v>6983</v>
      </c>
      <c r="B12967" s="12"/>
      <c r="C12967" t="s">
        <v>16849</v>
      </c>
      <c r="D12967" s="11">
        <v>46185</v>
      </c>
      <c r="E12967" t="s">
        <v>16850</v>
      </c>
      <c r="F12967" t="s">
        <v>6353</v>
      </c>
      <c r="G12967" t="s">
        <v>16851</v>
      </c>
      <c r="H12967" t="s">
        <v>1475</v>
      </c>
      <c r="I12967" t="s">
        <v>65</v>
      </c>
      <c r="J12967" t="s">
        <v>2226</v>
      </c>
      <c r="K12967" t="s">
        <v>6636</v>
      </c>
      <c r="L12967" t="s">
        <v>6636</v>
      </c>
      <c r="M12967" t="s">
        <v>16852</v>
      </c>
      <c r="N12967" t="s">
        <v>7001</v>
      </c>
      <c r="O12967" t="s">
        <v>7007</v>
      </c>
      <c r="P12967">
        <v>580000</v>
      </c>
      <c r="Q12967" t="s">
        <v>6636</v>
      </c>
      <c r="R12967" t="s">
        <v>6636</v>
      </c>
      <c r="S12967" s="12"/>
      <c r="T12967" s="13"/>
      <c r="U12967" t="s">
        <v>6636</v>
      </c>
    </row>
    <row r="12968" spans="1:21" x14ac:dyDescent="0.25">
      <c r="A12968" t="s">
        <v>6983</v>
      </c>
      <c r="B12968" s="12"/>
      <c r="C12968" t="s">
        <v>16849</v>
      </c>
      <c r="D12968" s="11">
        <v>46185</v>
      </c>
      <c r="E12968" t="s">
        <v>16850</v>
      </c>
      <c r="F12968" t="s">
        <v>6353</v>
      </c>
      <c r="G12968" t="s">
        <v>16853</v>
      </c>
      <c r="H12968" t="s">
        <v>1475</v>
      </c>
      <c r="I12968" t="s">
        <v>65</v>
      </c>
      <c r="J12968" t="s">
        <v>2226</v>
      </c>
      <c r="K12968" t="s">
        <v>6636</v>
      </c>
      <c r="L12968" t="s">
        <v>6636</v>
      </c>
      <c r="M12968" t="s">
        <v>16852</v>
      </c>
      <c r="N12968" t="s">
        <v>7001</v>
      </c>
      <c r="O12968" t="s">
        <v>7007</v>
      </c>
      <c r="P12968">
        <v>580000</v>
      </c>
      <c r="Q12968" t="s">
        <v>6636</v>
      </c>
      <c r="R12968" t="s">
        <v>6636</v>
      </c>
      <c r="S12968" s="12"/>
      <c r="T12968" s="13"/>
      <c r="U12968" t="s">
        <v>6636</v>
      </c>
    </row>
    <row r="12969" spans="1:21" x14ac:dyDescent="0.25">
      <c r="A12969" t="s">
        <v>6983</v>
      </c>
      <c r="B12969" s="12"/>
      <c r="C12969" t="s">
        <v>16849</v>
      </c>
      <c r="D12969" s="11">
        <v>46185</v>
      </c>
      <c r="E12969" t="s">
        <v>16850</v>
      </c>
      <c r="F12969" t="s">
        <v>6353</v>
      </c>
      <c r="G12969" t="s">
        <v>16854</v>
      </c>
      <c r="H12969" t="s">
        <v>1475</v>
      </c>
      <c r="I12969" t="s">
        <v>65</v>
      </c>
      <c r="J12969" t="s">
        <v>2226</v>
      </c>
      <c r="K12969" t="s">
        <v>6636</v>
      </c>
      <c r="L12969" t="s">
        <v>6636</v>
      </c>
      <c r="M12969" t="s">
        <v>16852</v>
      </c>
      <c r="N12969" t="s">
        <v>7001</v>
      </c>
      <c r="O12969" t="s">
        <v>7007</v>
      </c>
      <c r="P12969">
        <v>580000</v>
      </c>
      <c r="Q12969" t="s">
        <v>6636</v>
      </c>
      <c r="R12969" t="s">
        <v>6636</v>
      </c>
      <c r="S12969" s="12"/>
      <c r="T12969" s="13"/>
      <c r="U12969" t="s">
        <v>6636</v>
      </c>
    </row>
    <row r="12970" spans="1:21" x14ac:dyDescent="0.25">
      <c r="A12970" t="s">
        <v>6983</v>
      </c>
      <c r="B12970" s="12"/>
      <c r="C12970" t="s">
        <v>16849</v>
      </c>
      <c r="D12970" s="11">
        <v>46185</v>
      </c>
      <c r="E12970" t="s">
        <v>16850</v>
      </c>
      <c r="F12970" t="s">
        <v>6353</v>
      </c>
      <c r="G12970" t="s">
        <v>16855</v>
      </c>
      <c r="H12970" t="s">
        <v>1475</v>
      </c>
      <c r="I12970" t="s">
        <v>65</v>
      </c>
      <c r="J12970" t="s">
        <v>2226</v>
      </c>
      <c r="K12970" t="s">
        <v>6636</v>
      </c>
      <c r="L12970" t="s">
        <v>6636</v>
      </c>
      <c r="M12970" t="s">
        <v>16852</v>
      </c>
      <c r="N12970" t="s">
        <v>7001</v>
      </c>
      <c r="O12970" t="s">
        <v>7007</v>
      </c>
      <c r="P12970">
        <v>580000</v>
      </c>
      <c r="Q12970" t="s">
        <v>6636</v>
      </c>
      <c r="R12970" t="s">
        <v>6636</v>
      </c>
      <c r="S12970" s="12"/>
      <c r="T12970" s="13"/>
      <c r="U12970" t="s">
        <v>6636</v>
      </c>
    </row>
    <row r="12971" spans="1:21" x14ac:dyDescent="0.25">
      <c r="A12971" t="s">
        <v>6983</v>
      </c>
      <c r="B12971" s="12"/>
      <c r="C12971" t="s">
        <v>16849</v>
      </c>
      <c r="D12971" s="11">
        <v>46185</v>
      </c>
      <c r="E12971" t="s">
        <v>16850</v>
      </c>
      <c r="F12971" t="s">
        <v>6353</v>
      </c>
      <c r="G12971" t="s">
        <v>16856</v>
      </c>
      <c r="H12971" t="s">
        <v>1475</v>
      </c>
      <c r="I12971" t="s">
        <v>65</v>
      </c>
      <c r="J12971" t="s">
        <v>2226</v>
      </c>
      <c r="K12971" t="s">
        <v>6636</v>
      </c>
      <c r="L12971" t="s">
        <v>6636</v>
      </c>
      <c r="M12971" t="s">
        <v>16852</v>
      </c>
      <c r="N12971" t="s">
        <v>7001</v>
      </c>
      <c r="O12971" t="s">
        <v>7007</v>
      </c>
      <c r="P12971">
        <v>580000</v>
      </c>
      <c r="Q12971" t="s">
        <v>6636</v>
      </c>
      <c r="R12971" t="s">
        <v>6636</v>
      </c>
      <c r="S12971" s="12">
        <v>1</v>
      </c>
      <c r="T12971" s="13">
        <v>9666</v>
      </c>
      <c r="U12971" t="s">
        <v>6636</v>
      </c>
    </row>
    <row r="12972" spans="1:21" x14ac:dyDescent="0.25">
      <c r="A12972" t="s">
        <v>6983</v>
      </c>
      <c r="B12972" s="12"/>
      <c r="C12972" t="s">
        <v>16849</v>
      </c>
      <c r="D12972" s="11">
        <v>46185</v>
      </c>
      <c r="E12972" t="s">
        <v>16850</v>
      </c>
      <c r="F12972" t="s">
        <v>6353</v>
      </c>
      <c r="G12972" t="s">
        <v>16857</v>
      </c>
      <c r="H12972" t="s">
        <v>1475</v>
      </c>
      <c r="I12972" t="s">
        <v>65</v>
      </c>
      <c r="J12972" t="s">
        <v>2226</v>
      </c>
      <c r="K12972" t="s">
        <v>6636</v>
      </c>
      <c r="L12972" t="s">
        <v>6636</v>
      </c>
      <c r="M12972" t="s">
        <v>16852</v>
      </c>
      <c r="N12972" t="s">
        <v>7001</v>
      </c>
      <c r="O12972" t="s">
        <v>7007</v>
      </c>
      <c r="P12972">
        <v>580000</v>
      </c>
      <c r="Q12972" t="s">
        <v>6636</v>
      </c>
      <c r="R12972" t="s">
        <v>6636</v>
      </c>
      <c r="S12972" s="12"/>
      <c r="T12972" s="13"/>
      <c r="U12972" t="s">
        <v>6636</v>
      </c>
    </row>
    <row r="12973" spans="1:21" x14ac:dyDescent="0.25">
      <c r="A12973" t="s">
        <v>6983</v>
      </c>
      <c r="B12973" s="12"/>
      <c r="C12973" t="s">
        <v>16849</v>
      </c>
      <c r="D12973" s="11">
        <v>46185</v>
      </c>
      <c r="E12973" t="s">
        <v>16850</v>
      </c>
      <c r="F12973" t="s">
        <v>6353</v>
      </c>
      <c r="G12973" t="s">
        <v>16858</v>
      </c>
      <c r="H12973" t="s">
        <v>1475</v>
      </c>
      <c r="I12973" t="s">
        <v>65</v>
      </c>
      <c r="J12973" t="s">
        <v>2226</v>
      </c>
      <c r="K12973" t="s">
        <v>6636</v>
      </c>
      <c r="L12973" t="s">
        <v>6636</v>
      </c>
      <c r="M12973" t="s">
        <v>16852</v>
      </c>
      <c r="N12973" t="s">
        <v>7001</v>
      </c>
      <c r="O12973" t="s">
        <v>7007</v>
      </c>
      <c r="P12973">
        <v>580000</v>
      </c>
      <c r="Q12973" t="s">
        <v>6636</v>
      </c>
      <c r="R12973" t="s">
        <v>6636</v>
      </c>
      <c r="S12973" s="12"/>
      <c r="T12973" s="13"/>
      <c r="U12973" t="s">
        <v>6636</v>
      </c>
    </row>
    <row r="12974" spans="1:21" x14ac:dyDescent="0.25">
      <c r="A12974" t="s">
        <v>6983</v>
      </c>
      <c r="B12974" s="12"/>
      <c r="C12974" t="s">
        <v>16849</v>
      </c>
      <c r="D12974" s="11">
        <v>46185</v>
      </c>
      <c r="E12974" t="s">
        <v>16850</v>
      </c>
      <c r="F12974" t="s">
        <v>6353</v>
      </c>
      <c r="G12974" t="s">
        <v>16859</v>
      </c>
      <c r="H12974" t="s">
        <v>1475</v>
      </c>
      <c r="I12974" t="s">
        <v>65</v>
      </c>
      <c r="J12974" t="s">
        <v>2226</v>
      </c>
      <c r="K12974" t="s">
        <v>6636</v>
      </c>
      <c r="L12974" t="s">
        <v>6636</v>
      </c>
      <c r="M12974" t="s">
        <v>16852</v>
      </c>
      <c r="N12974" t="s">
        <v>7001</v>
      </c>
      <c r="O12974" t="s">
        <v>7007</v>
      </c>
      <c r="P12974">
        <v>580000</v>
      </c>
      <c r="Q12974" t="s">
        <v>6636</v>
      </c>
      <c r="R12974" t="s">
        <v>6636</v>
      </c>
      <c r="S12974" s="12"/>
      <c r="T12974" s="13"/>
      <c r="U12974" t="s">
        <v>6636</v>
      </c>
    </row>
    <row r="12975" spans="1:21" x14ac:dyDescent="0.25">
      <c r="A12975" t="s">
        <v>6983</v>
      </c>
      <c r="B12975" s="12"/>
      <c r="C12975" t="s">
        <v>16849</v>
      </c>
      <c r="D12975" s="11">
        <v>46185</v>
      </c>
      <c r="E12975" t="s">
        <v>16850</v>
      </c>
      <c r="F12975" t="s">
        <v>6353</v>
      </c>
      <c r="G12975" t="s">
        <v>16860</v>
      </c>
      <c r="H12975" t="s">
        <v>1475</v>
      </c>
      <c r="I12975" t="s">
        <v>65</v>
      </c>
      <c r="J12975" t="s">
        <v>2226</v>
      </c>
      <c r="K12975" t="s">
        <v>6636</v>
      </c>
      <c r="L12975" t="s">
        <v>6636</v>
      </c>
      <c r="M12975" t="s">
        <v>16852</v>
      </c>
      <c r="N12975" t="s">
        <v>7001</v>
      </c>
      <c r="O12975" t="s">
        <v>7007</v>
      </c>
      <c r="P12975">
        <v>580000</v>
      </c>
      <c r="Q12975" t="s">
        <v>6636</v>
      </c>
      <c r="R12975" t="s">
        <v>6636</v>
      </c>
      <c r="S12975" s="12"/>
      <c r="T12975" s="13"/>
      <c r="U12975" t="s">
        <v>6636</v>
      </c>
    </row>
    <row r="12976" spans="1:21" x14ac:dyDescent="0.25">
      <c r="A12976" t="s">
        <v>6983</v>
      </c>
      <c r="B12976" s="12"/>
      <c r="C12976" t="s">
        <v>16849</v>
      </c>
      <c r="D12976" s="11">
        <v>46185</v>
      </c>
      <c r="E12976" t="s">
        <v>16850</v>
      </c>
      <c r="F12976" t="s">
        <v>6353</v>
      </c>
      <c r="G12976" t="s">
        <v>16861</v>
      </c>
      <c r="H12976" t="s">
        <v>1475</v>
      </c>
      <c r="I12976" t="s">
        <v>65</v>
      </c>
      <c r="J12976" t="s">
        <v>2226</v>
      </c>
      <c r="K12976" t="s">
        <v>6636</v>
      </c>
      <c r="L12976" t="s">
        <v>6636</v>
      </c>
      <c r="M12976" t="s">
        <v>16852</v>
      </c>
      <c r="N12976" t="s">
        <v>7001</v>
      </c>
      <c r="O12976" t="s">
        <v>7007</v>
      </c>
      <c r="P12976">
        <v>580000</v>
      </c>
      <c r="Q12976" t="s">
        <v>6636</v>
      </c>
      <c r="R12976" t="s">
        <v>6636</v>
      </c>
      <c r="S12976" s="12"/>
      <c r="T12976" s="13"/>
      <c r="U12976" t="s">
        <v>6636</v>
      </c>
    </row>
    <row r="12977" spans="1:21" x14ac:dyDescent="0.25">
      <c r="A12977" t="s">
        <v>6614</v>
      </c>
      <c r="B12977" s="12"/>
      <c r="C12977" t="s">
        <v>16862</v>
      </c>
      <c r="D12977" s="11">
        <v>46191</v>
      </c>
      <c r="E12977" t="s">
        <v>16863</v>
      </c>
      <c r="F12977" t="s">
        <v>6617</v>
      </c>
      <c r="G12977" t="s">
        <v>6636</v>
      </c>
      <c r="H12977" t="s">
        <v>2362</v>
      </c>
      <c r="I12977" t="s">
        <v>6636</v>
      </c>
      <c r="J12977" t="s">
        <v>6636</v>
      </c>
      <c r="K12977" t="s">
        <v>6636</v>
      </c>
      <c r="L12977" t="s">
        <v>6636</v>
      </c>
      <c r="M12977" t="s">
        <v>16864</v>
      </c>
      <c r="N12977" t="s">
        <v>7001</v>
      </c>
      <c r="O12977" t="s">
        <v>7081</v>
      </c>
      <c r="P12977">
        <v>1370000</v>
      </c>
      <c r="Q12977" t="s">
        <v>6636</v>
      </c>
      <c r="R12977" t="s">
        <v>6636</v>
      </c>
      <c r="S12977" s="12">
        <v>1</v>
      </c>
      <c r="T12977" s="13"/>
      <c r="U12977" t="s">
        <v>6636</v>
      </c>
    </row>
    <row r="12978" spans="1:21" x14ac:dyDescent="0.25">
      <c r="A12978" t="s">
        <v>6614</v>
      </c>
      <c r="B12978" s="12"/>
      <c r="C12978" t="s">
        <v>16865</v>
      </c>
      <c r="D12978" s="11">
        <v>46195</v>
      </c>
      <c r="E12978" t="s">
        <v>16866</v>
      </c>
      <c r="F12978" t="s">
        <v>6617</v>
      </c>
      <c r="G12978" t="s">
        <v>6636</v>
      </c>
      <c r="H12978" t="s">
        <v>2362</v>
      </c>
      <c r="I12978" t="s">
        <v>6636</v>
      </c>
      <c r="J12978" t="s">
        <v>6636</v>
      </c>
      <c r="K12978" t="s">
        <v>6636</v>
      </c>
      <c r="L12978" t="s">
        <v>6636</v>
      </c>
      <c r="M12978" t="s">
        <v>16867</v>
      </c>
      <c r="N12978" t="s">
        <v>7001</v>
      </c>
      <c r="O12978" t="s">
        <v>7171</v>
      </c>
      <c r="P12978">
        <v>1205000</v>
      </c>
      <c r="Q12978" t="s">
        <v>6636</v>
      </c>
      <c r="R12978" t="s">
        <v>6636</v>
      </c>
      <c r="S12978" s="12">
        <v>1</v>
      </c>
      <c r="T12978" s="13"/>
      <c r="U12978" t="s">
        <v>6636</v>
      </c>
    </row>
    <row r="12979" spans="1:21" x14ac:dyDescent="0.25">
      <c r="A12979" t="s">
        <v>6614</v>
      </c>
      <c r="B12979" s="12"/>
      <c r="C12979" t="s">
        <v>10479</v>
      </c>
      <c r="D12979" s="11">
        <v>46203</v>
      </c>
      <c r="E12979" t="s">
        <v>10480</v>
      </c>
      <c r="F12979" t="s">
        <v>6617</v>
      </c>
      <c r="G12979" t="s">
        <v>6636</v>
      </c>
      <c r="H12979" t="s">
        <v>2362</v>
      </c>
      <c r="I12979" t="s">
        <v>6636</v>
      </c>
      <c r="J12979" t="s">
        <v>6636</v>
      </c>
      <c r="K12979" t="s">
        <v>6636</v>
      </c>
      <c r="L12979" t="s">
        <v>6636</v>
      </c>
      <c r="M12979" t="s">
        <v>16868</v>
      </c>
      <c r="N12979" t="s">
        <v>7001</v>
      </c>
      <c r="O12979" t="s">
        <v>7007</v>
      </c>
      <c r="P12979">
        <v>1196000</v>
      </c>
      <c r="Q12979" t="s">
        <v>6636</v>
      </c>
      <c r="R12979" t="s">
        <v>6636</v>
      </c>
      <c r="S12979" s="12">
        <v>1</v>
      </c>
      <c r="T12979" s="13"/>
      <c r="U12979" t="s">
        <v>6629</v>
      </c>
    </row>
    <row r="12980" spans="1:21" x14ac:dyDescent="0.25">
      <c r="A12980" t="s">
        <v>6614</v>
      </c>
      <c r="B12980" s="12"/>
      <c r="C12980" t="s">
        <v>16869</v>
      </c>
      <c r="D12980" s="11">
        <v>46209</v>
      </c>
      <c r="E12980" t="s">
        <v>16870</v>
      </c>
      <c r="F12980" t="s">
        <v>6617</v>
      </c>
      <c r="G12980" t="s">
        <v>6636</v>
      </c>
      <c r="H12980" t="s">
        <v>2362</v>
      </c>
      <c r="I12980" t="s">
        <v>6636</v>
      </c>
      <c r="J12980" t="s">
        <v>6636</v>
      </c>
      <c r="K12980" t="s">
        <v>6636</v>
      </c>
      <c r="L12980" t="s">
        <v>6636</v>
      </c>
      <c r="M12980" t="s">
        <v>16871</v>
      </c>
      <c r="N12980" t="s">
        <v>7001</v>
      </c>
      <c r="O12980" t="s">
        <v>7171</v>
      </c>
      <c r="P12980">
        <v>1035000</v>
      </c>
      <c r="Q12980" t="s">
        <v>6636</v>
      </c>
      <c r="R12980" t="s">
        <v>6636</v>
      </c>
      <c r="S12980" s="12">
        <v>1</v>
      </c>
      <c r="T12980" s="13"/>
      <c r="U12980" t="s">
        <v>6636</v>
      </c>
    </row>
    <row r="12981" spans="1:21" x14ac:dyDescent="0.25">
      <c r="A12981" t="s">
        <v>6614</v>
      </c>
      <c r="B12981" s="12"/>
      <c r="C12981" t="s">
        <v>16872</v>
      </c>
      <c r="D12981" s="11">
        <v>46202</v>
      </c>
      <c r="E12981" t="s">
        <v>16873</v>
      </c>
      <c r="F12981" t="s">
        <v>6617</v>
      </c>
      <c r="G12981" t="s">
        <v>6636</v>
      </c>
      <c r="H12981" t="s">
        <v>2797</v>
      </c>
      <c r="I12981" t="s">
        <v>6636</v>
      </c>
      <c r="J12981" t="s">
        <v>6636</v>
      </c>
      <c r="K12981" t="s">
        <v>6636</v>
      </c>
      <c r="L12981" t="s">
        <v>6636</v>
      </c>
      <c r="M12981" t="s">
        <v>16874</v>
      </c>
      <c r="N12981" t="s">
        <v>6761</v>
      </c>
      <c r="O12981" t="s">
        <v>6771</v>
      </c>
      <c r="P12981">
        <v>2600000</v>
      </c>
      <c r="Q12981" t="s">
        <v>6636</v>
      </c>
      <c r="R12981" t="s">
        <v>6636</v>
      </c>
      <c r="S12981" s="12">
        <v>1</v>
      </c>
      <c r="T12981" s="13"/>
      <c r="U12981" t="s">
        <v>6636</v>
      </c>
    </row>
    <row r="12982" spans="1:21" x14ac:dyDescent="0.25">
      <c r="A12982" t="s">
        <v>6614</v>
      </c>
      <c r="B12982" s="12"/>
      <c r="C12982" t="s">
        <v>16875</v>
      </c>
      <c r="D12982" s="11">
        <v>46181</v>
      </c>
      <c r="E12982" t="s">
        <v>16876</v>
      </c>
      <c r="F12982" t="s">
        <v>6617</v>
      </c>
      <c r="G12982" t="s">
        <v>6636</v>
      </c>
      <c r="H12982" t="s">
        <v>16877</v>
      </c>
      <c r="I12982" t="s">
        <v>6636</v>
      </c>
      <c r="J12982" t="s">
        <v>6636</v>
      </c>
      <c r="K12982" t="s">
        <v>6636</v>
      </c>
      <c r="L12982" t="s">
        <v>6636</v>
      </c>
      <c r="M12982" t="s">
        <v>16878</v>
      </c>
      <c r="N12982" t="s">
        <v>7218</v>
      </c>
      <c r="O12982" t="s">
        <v>7316</v>
      </c>
      <c r="P12982">
        <v>1300000</v>
      </c>
      <c r="Q12982" t="s">
        <v>6636</v>
      </c>
      <c r="R12982" t="s">
        <v>6636</v>
      </c>
      <c r="S12982" s="12">
        <v>1</v>
      </c>
      <c r="T12982" s="13"/>
      <c r="U12982" t="s">
        <v>11998</v>
      </c>
    </row>
    <row r="12983" spans="1:21" x14ac:dyDescent="0.25">
      <c r="A12983" t="s">
        <v>6614</v>
      </c>
      <c r="B12983" s="12"/>
      <c r="C12983" t="s">
        <v>16879</v>
      </c>
      <c r="D12983" s="11">
        <v>46181</v>
      </c>
      <c r="E12983" t="s">
        <v>16880</v>
      </c>
      <c r="F12983" t="s">
        <v>6356</v>
      </c>
      <c r="G12983" t="s">
        <v>6636</v>
      </c>
      <c r="H12983" t="s">
        <v>585</v>
      </c>
      <c r="I12983" t="s">
        <v>6636</v>
      </c>
      <c r="J12983" t="s">
        <v>6636</v>
      </c>
      <c r="K12983" t="s">
        <v>6636</v>
      </c>
      <c r="L12983" t="s">
        <v>6636</v>
      </c>
      <c r="M12983" t="s">
        <v>16881</v>
      </c>
      <c r="N12983" t="s">
        <v>7001</v>
      </c>
      <c r="O12983" t="s">
        <v>7081</v>
      </c>
      <c r="P12983">
        <v>1772000</v>
      </c>
      <c r="Q12983" t="s">
        <v>6867</v>
      </c>
      <c r="R12983" t="s">
        <v>6779</v>
      </c>
      <c r="S12983" s="12">
        <v>1</v>
      </c>
      <c r="T12983" s="13"/>
      <c r="U12983" t="s">
        <v>6636</v>
      </c>
    </row>
    <row r="12984" spans="1:21" x14ac:dyDescent="0.25">
      <c r="A12984" t="s">
        <v>6983</v>
      </c>
      <c r="B12984" s="12"/>
      <c r="C12984" t="s">
        <v>12765</v>
      </c>
      <c r="D12984" s="11">
        <v>46217</v>
      </c>
      <c r="E12984" t="s">
        <v>12766</v>
      </c>
      <c r="F12984" t="s">
        <v>6356</v>
      </c>
      <c r="G12984" t="s">
        <v>11776</v>
      </c>
      <c r="H12984" t="s">
        <v>585</v>
      </c>
      <c r="I12984" t="s">
        <v>55</v>
      </c>
      <c r="J12984" t="s">
        <v>44</v>
      </c>
      <c r="K12984" t="s">
        <v>6636</v>
      </c>
      <c r="L12984" t="s">
        <v>6636</v>
      </c>
      <c r="M12984" t="s">
        <v>16882</v>
      </c>
      <c r="N12984" t="s">
        <v>7001</v>
      </c>
      <c r="O12984" t="s">
        <v>7171</v>
      </c>
      <c r="P12984">
        <v>1205000</v>
      </c>
      <c r="Q12984" t="s">
        <v>6778</v>
      </c>
      <c r="R12984" t="s">
        <v>7109</v>
      </c>
      <c r="S12984" s="12">
        <v>1</v>
      </c>
      <c r="T12984" s="13">
        <v>15062</v>
      </c>
      <c r="U12984" t="s">
        <v>6721</v>
      </c>
    </row>
    <row r="12985" spans="1:21" x14ac:dyDescent="0.25">
      <c r="A12985" t="s">
        <v>6614</v>
      </c>
      <c r="B12985" s="12"/>
      <c r="C12985" t="s">
        <v>16883</v>
      </c>
      <c r="D12985" s="11">
        <v>46189</v>
      </c>
      <c r="E12985" t="s">
        <v>16884</v>
      </c>
      <c r="F12985" t="s">
        <v>6617</v>
      </c>
      <c r="G12985" t="s">
        <v>6636</v>
      </c>
      <c r="H12985" t="s">
        <v>192</v>
      </c>
      <c r="I12985" t="s">
        <v>6636</v>
      </c>
      <c r="J12985" t="s">
        <v>6636</v>
      </c>
      <c r="K12985" t="s">
        <v>6636</v>
      </c>
      <c r="L12985" t="s">
        <v>6636</v>
      </c>
      <c r="M12985" t="s">
        <v>6636</v>
      </c>
      <c r="N12985" t="s">
        <v>6636</v>
      </c>
      <c r="O12985" t="s">
        <v>6636</v>
      </c>
      <c r="P12985">
        <v>2020000</v>
      </c>
      <c r="Q12985" t="s">
        <v>6636</v>
      </c>
      <c r="R12985" t="s">
        <v>6636</v>
      </c>
      <c r="S12985" s="12">
        <v>1</v>
      </c>
      <c r="T12985" s="13"/>
      <c r="U12985" t="s">
        <v>6636</v>
      </c>
    </row>
    <row r="12986" spans="1:21" x14ac:dyDescent="0.25">
      <c r="A12986" t="s">
        <v>6614</v>
      </c>
      <c r="B12986" s="12"/>
      <c r="C12986" t="s">
        <v>16885</v>
      </c>
      <c r="D12986" s="11">
        <v>46194</v>
      </c>
      <c r="E12986" t="s">
        <v>16886</v>
      </c>
      <c r="F12986" t="s">
        <v>6617</v>
      </c>
      <c r="G12986" t="s">
        <v>6636</v>
      </c>
      <c r="H12986" t="s">
        <v>192</v>
      </c>
      <c r="I12986" t="s">
        <v>6636</v>
      </c>
      <c r="J12986" t="s">
        <v>6636</v>
      </c>
      <c r="K12986" t="s">
        <v>6636</v>
      </c>
      <c r="L12986" t="s">
        <v>6636</v>
      </c>
      <c r="M12986" t="s">
        <v>6636</v>
      </c>
      <c r="N12986" t="s">
        <v>6636</v>
      </c>
      <c r="O12986" t="s">
        <v>6636</v>
      </c>
      <c r="P12986">
        <v>2468000</v>
      </c>
      <c r="Q12986" t="s">
        <v>6636</v>
      </c>
      <c r="R12986" t="s">
        <v>6636</v>
      </c>
      <c r="S12986" s="12">
        <v>1</v>
      </c>
      <c r="T12986" s="13"/>
      <c r="U12986" t="s">
        <v>6629</v>
      </c>
    </row>
    <row r="12987" spans="1:21" x14ac:dyDescent="0.25">
      <c r="A12987" t="s">
        <v>6983</v>
      </c>
      <c r="B12987" s="12"/>
      <c r="C12987" t="s">
        <v>15937</v>
      </c>
      <c r="D12987" s="11">
        <v>46198</v>
      </c>
      <c r="E12987" t="s">
        <v>15938</v>
      </c>
      <c r="F12987" t="s">
        <v>6617</v>
      </c>
      <c r="G12987" t="s">
        <v>15898</v>
      </c>
      <c r="H12987" t="s">
        <v>192</v>
      </c>
      <c r="I12987" t="s">
        <v>65</v>
      </c>
      <c r="J12987" t="s">
        <v>2226</v>
      </c>
      <c r="K12987" t="s">
        <v>6636</v>
      </c>
      <c r="L12987" t="s">
        <v>6636</v>
      </c>
      <c r="M12987" t="s">
        <v>15909</v>
      </c>
      <c r="N12987" t="s">
        <v>6761</v>
      </c>
      <c r="O12987" t="s">
        <v>6762</v>
      </c>
      <c r="P12987">
        <v>2012000</v>
      </c>
      <c r="Q12987" t="s">
        <v>6636</v>
      </c>
      <c r="R12987" t="s">
        <v>6636</v>
      </c>
      <c r="S12987" s="12">
        <v>1</v>
      </c>
      <c r="T12987" s="13">
        <v>33533</v>
      </c>
      <c r="U12987" t="s">
        <v>6629</v>
      </c>
    </row>
    <row r="12988" spans="1:21" x14ac:dyDescent="0.25">
      <c r="A12988" t="s">
        <v>6614</v>
      </c>
      <c r="B12988" s="12"/>
      <c r="C12988" t="s">
        <v>16887</v>
      </c>
      <c r="D12988" s="11">
        <v>46198</v>
      </c>
      <c r="E12988" t="s">
        <v>16888</v>
      </c>
      <c r="F12988" t="s">
        <v>6617</v>
      </c>
      <c r="G12988" t="s">
        <v>6636</v>
      </c>
      <c r="H12988" t="s">
        <v>192</v>
      </c>
      <c r="I12988" t="s">
        <v>6636</v>
      </c>
      <c r="J12988" t="s">
        <v>6636</v>
      </c>
      <c r="K12988" t="s">
        <v>6636</v>
      </c>
      <c r="L12988" t="s">
        <v>6636</v>
      </c>
      <c r="M12988" t="s">
        <v>6636</v>
      </c>
      <c r="N12988" t="s">
        <v>6636</v>
      </c>
      <c r="O12988" t="s">
        <v>6636</v>
      </c>
      <c r="P12988">
        <v>2580000</v>
      </c>
      <c r="Q12988" t="s">
        <v>6636</v>
      </c>
      <c r="R12988" t="s">
        <v>6636</v>
      </c>
      <c r="S12988" s="12">
        <v>1</v>
      </c>
      <c r="T12988" s="13"/>
      <c r="U12988" t="s">
        <v>6636</v>
      </c>
    </row>
    <row r="12989" spans="1:21" x14ac:dyDescent="0.25">
      <c r="A12989" t="s">
        <v>6614</v>
      </c>
      <c r="B12989" s="12"/>
      <c r="C12989" t="s">
        <v>16889</v>
      </c>
      <c r="D12989" s="11">
        <v>46198</v>
      </c>
      <c r="E12989" t="s">
        <v>16890</v>
      </c>
      <c r="F12989" t="s">
        <v>6617</v>
      </c>
      <c r="G12989" t="s">
        <v>6636</v>
      </c>
      <c r="H12989" t="s">
        <v>192</v>
      </c>
      <c r="I12989" t="s">
        <v>6636</v>
      </c>
      <c r="J12989" t="s">
        <v>6636</v>
      </c>
      <c r="K12989" t="s">
        <v>6636</v>
      </c>
      <c r="L12989" t="s">
        <v>6636</v>
      </c>
      <c r="M12989" t="s">
        <v>15940</v>
      </c>
      <c r="N12989" t="s">
        <v>6761</v>
      </c>
      <c r="O12989" t="s">
        <v>6762</v>
      </c>
      <c r="P12989">
        <v>2280000</v>
      </c>
      <c r="Q12989" t="s">
        <v>6867</v>
      </c>
      <c r="R12989" t="s">
        <v>6779</v>
      </c>
      <c r="S12989" s="12">
        <v>1</v>
      </c>
      <c r="T12989" s="13"/>
      <c r="U12989" t="s">
        <v>6636</v>
      </c>
    </row>
    <row r="12990" spans="1:21" x14ac:dyDescent="0.25">
      <c r="A12990" t="s">
        <v>6614</v>
      </c>
      <c r="B12990" s="12"/>
      <c r="C12990" t="s">
        <v>16891</v>
      </c>
      <c r="D12990" s="11">
        <v>46200</v>
      </c>
      <c r="E12990" t="s">
        <v>16892</v>
      </c>
      <c r="F12990" t="s">
        <v>6617</v>
      </c>
      <c r="G12990" t="s">
        <v>6636</v>
      </c>
      <c r="H12990" t="s">
        <v>192</v>
      </c>
      <c r="I12990" t="s">
        <v>6636</v>
      </c>
      <c r="J12990" t="s">
        <v>6636</v>
      </c>
      <c r="K12990" t="s">
        <v>6636</v>
      </c>
      <c r="L12990" t="s">
        <v>6636</v>
      </c>
      <c r="M12990" t="s">
        <v>6636</v>
      </c>
      <c r="N12990" t="s">
        <v>6636</v>
      </c>
      <c r="O12990" t="s">
        <v>6636</v>
      </c>
      <c r="P12990">
        <v>1970000</v>
      </c>
      <c r="Q12990" t="s">
        <v>6636</v>
      </c>
      <c r="R12990" t="s">
        <v>6636</v>
      </c>
      <c r="S12990" s="12">
        <v>1</v>
      </c>
      <c r="T12990" s="13"/>
      <c r="U12990" t="s">
        <v>6636</v>
      </c>
    </row>
    <row r="12991" spans="1:21" x14ac:dyDescent="0.25">
      <c r="A12991" t="s">
        <v>6614</v>
      </c>
      <c r="B12991" s="12"/>
      <c r="C12991" t="s">
        <v>16893</v>
      </c>
      <c r="D12991" s="11">
        <v>46200</v>
      </c>
      <c r="E12991" t="s">
        <v>16894</v>
      </c>
      <c r="F12991" t="s">
        <v>6617</v>
      </c>
      <c r="G12991" t="s">
        <v>6636</v>
      </c>
      <c r="H12991" t="s">
        <v>192</v>
      </c>
      <c r="I12991" t="s">
        <v>6636</v>
      </c>
      <c r="J12991" t="s">
        <v>6636</v>
      </c>
      <c r="K12991" t="s">
        <v>6636</v>
      </c>
      <c r="L12991" t="s">
        <v>6636</v>
      </c>
      <c r="M12991" t="s">
        <v>16895</v>
      </c>
      <c r="N12991" t="s">
        <v>6761</v>
      </c>
      <c r="O12991" t="s">
        <v>6771</v>
      </c>
      <c r="P12991">
        <v>2565000</v>
      </c>
      <c r="Q12991" t="s">
        <v>6636</v>
      </c>
      <c r="R12991" t="s">
        <v>6636</v>
      </c>
      <c r="S12991" s="12">
        <v>1</v>
      </c>
      <c r="T12991" s="13"/>
      <c r="U12991" t="s">
        <v>6636</v>
      </c>
    </row>
    <row r="12992" spans="1:21" x14ac:dyDescent="0.25">
      <c r="A12992" t="s">
        <v>6983</v>
      </c>
      <c r="B12992" s="12"/>
      <c r="C12992" t="s">
        <v>16896</v>
      </c>
      <c r="D12992" s="11">
        <v>46201</v>
      </c>
      <c r="E12992" t="s">
        <v>16897</v>
      </c>
      <c r="F12992" t="s">
        <v>6617</v>
      </c>
      <c r="G12992" t="s">
        <v>6481</v>
      </c>
      <c r="H12992" t="s">
        <v>192</v>
      </c>
      <c r="I12992" t="s">
        <v>65</v>
      </c>
      <c r="J12992" t="s">
        <v>57</v>
      </c>
      <c r="K12992" t="s">
        <v>6636</v>
      </c>
      <c r="L12992" t="s">
        <v>6636</v>
      </c>
      <c r="M12992" t="s">
        <v>16898</v>
      </c>
      <c r="N12992" t="s">
        <v>6761</v>
      </c>
      <c r="O12992" t="s">
        <v>6862</v>
      </c>
      <c r="P12992">
        <v>7440000</v>
      </c>
      <c r="Q12992" t="s">
        <v>6867</v>
      </c>
      <c r="R12992" t="s">
        <v>6911</v>
      </c>
      <c r="S12992" s="12"/>
      <c r="T12992" s="13"/>
      <c r="U12992" t="s">
        <v>7008</v>
      </c>
    </row>
    <row r="12993" spans="1:21" x14ac:dyDescent="0.25">
      <c r="A12993" t="s">
        <v>6983</v>
      </c>
      <c r="B12993" s="12"/>
      <c r="C12993" t="s">
        <v>16896</v>
      </c>
      <c r="D12993" s="11">
        <v>46201</v>
      </c>
      <c r="E12993" t="s">
        <v>16897</v>
      </c>
      <c r="F12993" t="s">
        <v>6617</v>
      </c>
      <c r="G12993" t="s">
        <v>6482</v>
      </c>
      <c r="H12993" t="s">
        <v>192</v>
      </c>
      <c r="I12993" t="s">
        <v>65</v>
      </c>
      <c r="J12993" t="s">
        <v>57</v>
      </c>
      <c r="K12993" t="s">
        <v>6636</v>
      </c>
      <c r="L12993" t="s">
        <v>6636</v>
      </c>
      <c r="M12993" t="s">
        <v>16898</v>
      </c>
      <c r="N12993" t="s">
        <v>6761</v>
      </c>
      <c r="O12993" t="s">
        <v>6862</v>
      </c>
      <c r="P12993">
        <v>7440000</v>
      </c>
      <c r="Q12993" t="s">
        <v>6867</v>
      </c>
      <c r="R12993" t="s">
        <v>6911</v>
      </c>
      <c r="S12993" s="12"/>
      <c r="T12993" s="13"/>
      <c r="U12993" t="s">
        <v>7008</v>
      </c>
    </row>
    <row r="12994" spans="1:21" x14ac:dyDescent="0.25">
      <c r="A12994" t="s">
        <v>6983</v>
      </c>
      <c r="B12994" s="12"/>
      <c r="C12994" t="s">
        <v>16896</v>
      </c>
      <c r="D12994" s="11">
        <v>46201</v>
      </c>
      <c r="E12994" t="s">
        <v>16897</v>
      </c>
      <c r="F12994" t="s">
        <v>6617</v>
      </c>
      <c r="G12994" t="s">
        <v>6367</v>
      </c>
      <c r="H12994" t="s">
        <v>192</v>
      </c>
      <c r="I12994" t="s">
        <v>65</v>
      </c>
      <c r="J12994" t="s">
        <v>57</v>
      </c>
      <c r="K12994" t="s">
        <v>6636</v>
      </c>
      <c r="L12994" t="s">
        <v>6636</v>
      </c>
      <c r="M12994" t="s">
        <v>16898</v>
      </c>
      <c r="N12994" t="s">
        <v>6761</v>
      </c>
      <c r="O12994" t="s">
        <v>6862</v>
      </c>
      <c r="P12994">
        <v>3720000</v>
      </c>
      <c r="Q12994" t="s">
        <v>6867</v>
      </c>
      <c r="R12994" t="s">
        <v>6911</v>
      </c>
      <c r="S12994" s="12"/>
      <c r="T12994" s="13"/>
      <c r="U12994" t="s">
        <v>7008</v>
      </c>
    </row>
    <row r="12995" spans="1:21" x14ac:dyDescent="0.25">
      <c r="A12995" t="s">
        <v>6983</v>
      </c>
      <c r="B12995" s="12"/>
      <c r="C12995" t="s">
        <v>16896</v>
      </c>
      <c r="D12995" s="11">
        <v>46201</v>
      </c>
      <c r="E12995" t="s">
        <v>16897</v>
      </c>
      <c r="F12995" t="s">
        <v>6617</v>
      </c>
      <c r="G12995" t="s">
        <v>6365</v>
      </c>
      <c r="H12995" t="s">
        <v>192</v>
      </c>
      <c r="I12995" t="s">
        <v>65</v>
      </c>
      <c r="J12995" t="s">
        <v>57</v>
      </c>
      <c r="K12995" t="s">
        <v>6636</v>
      </c>
      <c r="L12995" t="s">
        <v>6636</v>
      </c>
      <c r="M12995" t="s">
        <v>16898</v>
      </c>
      <c r="N12995" t="s">
        <v>6761</v>
      </c>
      <c r="O12995" t="s">
        <v>6862</v>
      </c>
      <c r="P12995">
        <v>3720000</v>
      </c>
      <c r="Q12995" t="s">
        <v>6867</v>
      </c>
      <c r="R12995" t="s">
        <v>6911</v>
      </c>
      <c r="S12995" s="12">
        <v>1</v>
      </c>
      <c r="T12995" s="13">
        <v>15500</v>
      </c>
      <c r="U12995" t="s">
        <v>7008</v>
      </c>
    </row>
    <row r="12996" spans="1:21" x14ac:dyDescent="0.25">
      <c r="A12996" t="s">
        <v>6614</v>
      </c>
      <c r="B12996" s="12"/>
      <c r="C12996" t="s">
        <v>16899</v>
      </c>
      <c r="D12996" s="11">
        <v>46201</v>
      </c>
      <c r="E12996" t="s">
        <v>16900</v>
      </c>
      <c r="F12996" t="s">
        <v>6617</v>
      </c>
      <c r="G12996" t="s">
        <v>6636</v>
      </c>
      <c r="H12996" t="s">
        <v>192</v>
      </c>
      <c r="I12996" t="s">
        <v>6636</v>
      </c>
      <c r="J12996" t="s">
        <v>6636</v>
      </c>
      <c r="K12996" t="s">
        <v>6636</v>
      </c>
      <c r="L12996" t="s">
        <v>6636</v>
      </c>
      <c r="M12996" t="s">
        <v>16039</v>
      </c>
      <c r="N12996" t="s">
        <v>6761</v>
      </c>
      <c r="O12996" t="s">
        <v>6762</v>
      </c>
      <c r="P12996">
        <v>1970000</v>
      </c>
      <c r="Q12996" t="s">
        <v>6867</v>
      </c>
      <c r="R12996" t="s">
        <v>6911</v>
      </c>
      <c r="S12996" s="12">
        <v>1</v>
      </c>
      <c r="T12996" s="13"/>
      <c r="U12996" t="s">
        <v>6629</v>
      </c>
    </row>
    <row r="12997" spans="1:21" x14ac:dyDescent="0.25">
      <c r="A12997" t="s">
        <v>6614</v>
      </c>
      <c r="B12997" s="12"/>
      <c r="C12997" t="s">
        <v>16901</v>
      </c>
      <c r="D12997" s="11">
        <v>46201</v>
      </c>
      <c r="E12997" t="s">
        <v>16902</v>
      </c>
      <c r="F12997" t="s">
        <v>6617</v>
      </c>
      <c r="G12997" t="s">
        <v>6636</v>
      </c>
      <c r="H12997" t="s">
        <v>192</v>
      </c>
      <c r="I12997" t="s">
        <v>6636</v>
      </c>
      <c r="J12997" t="s">
        <v>6636</v>
      </c>
      <c r="K12997" t="s">
        <v>6636</v>
      </c>
      <c r="L12997" t="s">
        <v>6636</v>
      </c>
      <c r="M12997" t="s">
        <v>6636</v>
      </c>
      <c r="N12997" t="s">
        <v>6636</v>
      </c>
      <c r="O12997" t="s">
        <v>6636</v>
      </c>
      <c r="P12997">
        <v>2340000</v>
      </c>
      <c r="Q12997" t="s">
        <v>6636</v>
      </c>
      <c r="R12997" t="s">
        <v>6636</v>
      </c>
      <c r="S12997" s="12">
        <v>1</v>
      </c>
      <c r="T12997" s="13"/>
      <c r="U12997" t="s">
        <v>6636</v>
      </c>
    </row>
    <row r="12998" spans="1:21" x14ac:dyDescent="0.25">
      <c r="A12998" t="s">
        <v>6614</v>
      </c>
      <c r="B12998" s="12"/>
      <c r="C12998" t="s">
        <v>16903</v>
      </c>
      <c r="D12998" s="11">
        <v>46202</v>
      </c>
      <c r="E12998" t="s">
        <v>16904</v>
      </c>
      <c r="F12998" t="s">
        <v>6617</v>
      </c>
      <c r="G12998" t="s">
        <v>6636</v>
      </c>
      <c r="H12998" t="s">
        <v>192</v>
      </c>
      <c r="I12998" t="s">
        <v>6636</v>
      </c>
      <c r="J12998" t="s">
        <v>6636</v>
      </c>
      <c r="K12998" t="s">
        <v>6636</v>
      </c>
      <c r="L12998" t="s">
        <v>6636</v>
      </c>
      <c r="M12998" t="s">
        <v>6636</v>
      </c>
      <c r="N12998" t="s">
        <v>6636</v>
      </c>
      <c r="O12998" t="s">
        <v>6636</v>
      </c>
      <c r="P12998">
        <v>2587500</v>
      </c>
      <c r="Q12998" t="s">
        <v>6636</v>
      </c>
      <c r="R12998" t="s">
        <v>6636</v>
      </c>
      <c r="S12998" s="12">
        <v>1</v>
      </c>
      <c r="T12998" s="13"/>
      <c r="U12998" t="s">
        <v>6636</v>
      </c>
    </row>
    <row r="12999" spans="1:21" x14ac:dyDescent="0.25">
      <c r="A12999" t="s">
        <v>6614</v>
      </c>
      <c r="B12999" s="12"/>
      <c r="C12999" t="s">
        <v>16905</v>
      </c>
      <c r="D12999" s="11">
        <v>46202</v>
      </c>
      <c r="E12999" t="s">
        <v>16906</v>
      </c>
      <c r="F12999" t="s">
        <v>6617</v>
      </c>
      <c r="G12999" t="s">
        <v>6636</v>
      </c>
      <c r="H12999" t="s">
        <v>192</v>
      </c>
      <c r="I12999" t="s">
        <v>6636</v>
      </c>
      <c r="J12999" t="s">
        <v>6636</v>
      </c>
      <c r="K12999" t="s">
        <v>6636</v>
      </c>
      <c r="L12999" t="s">
        <v>6636</v>
      </c>
      <c r="M12999" t="s">
        <v>6636</v>
      </c>
      <c r="N12999" t="s">
        <v>6636</v>
      </c>
      <c r="O12999" t="s">
        <v>6636</v>
      </c>
      <c r="P12999">
        <v>3800000</v>
      </c>
      <c r="Q12999" t="s">
        <v>6636</v>
      </c>
      <c r="R12999" t="s">
        <v>6636</v>
      </c>
      <c r="S12999" s="12">
        <v>1</v>
      </c>
      <c r="T12999" s="13"/>
      <c r="U12999" t="s">
        <v>6636</v>
      </c>
    </row>
    <row r="13000" spans="1:21" x14ac:dyDescent="0.25">
      <c r="A13000" t="s">
        <v>6614</v>
      </c>
      <c r="B13000" s="12"/>
      <c r="C13000" t="s">
        <v>16907</v>
      </c>
      <c r="D13000" s="11">
        <v>46203</v>
      </c>
      <c r="E13000" t="s">
        <v>16908</v>
      </c>
      <c r="F13000" t="s">
        <v>6617</v>
      </c>
      <c r="G13000" t="s">
        <v>6636</v>
      </c>
      <c r="H13000" t="s">
        <v>192</v>
      </c>
      <c r="I13000" t="s">
        <v>6636</v>
      </c>
      <c r="J13000" t="s">
        <v>6636</v>
      </c>
      <c r="K13000" t="s">
        <v>6636</v>
      </c>
      <c r="L13000" t="s">
        <v>6636</v>
      </c>
      <c r="M13000" t="s">
        <v>6636</v>
      </c>
      <c r="N13000" t="s">
        <v>6636</v>
      </c>
      <c r="O13000" t="s">
        <v>6636</v>
      </c>
      <c r="P13000">
        <v>2360000</v>
      </c>
      <c r="Q13000" t="s">
        <v>6636</v>
      </c>
      <c r="R13000" t="s">
        <v>6636</v>
      </c>
      <c r="S13000" s="12">
        <v>1</v>
      </c>
      <c r="T13000" s="13"/>
      <c r="U13000" t="s">
        <v>6629</v>
      </c>
    </row>
    <row r="13001" spans="1:21" x14ac:dyDescent="0.25">
      <c r="A13001" t="s">
        <v>6614</v>
      </c>
      <c r="B13001" s="12"/>
      <c r="C13001" t="s">
        <v>16909</v>
      </c>
      <c r="D13001" s="11">
        <v>46203</v>
      </c>
      <c r="E13001" t="s">
        <v>16910</v>
      </c>
      <c r="F13001" t="s">
        <v>6617</v>
      </c>
      <c r="G13001" t="s">
        <v>6636</v>
      </c>
      <c r="H13001" t="s">
        <v>192</v>
      </c>
      <c r="I13001" t="s">
        <v>6636</v>
      </c>
      <c r="J13001" t="s">
        <v>6636</v>
      </c>
      <c r="K13001" t="s">
        <v>6636</v>
      </c>
      <c r="L13001" t="s">
        <v>6636</v>
      </c>
      <c r="M13001" t="s">
        <v>6636</v>
      </c>
      <c r="N13001" t="s">
        <v>6636</v>
      </c>
      <c r="O13001" t="s">
        <v>6636</v>
      </c>
      <c r="P13001">
        <v>3740000</v>
      </c>
      <c r="Q13001" t="s">
        <v>6867</v>
      </c>
      <c r="R13001" t="s">
        <v>6911</v>
      </c>
      <c r="S13001" s="12">
        <v>1</v>
      </c>
      <c r="T13001" s="13"/>
      <c r="U13001" t="s">
        <v>6629</v>
      </c>
    </row>
    <row r="13002" spans="1:21" x14ac:dyDescent="0.25">
      <c r="A13002" t="s">
        <v>6614</v>
      </c>
      <c r="B13002" s="12"/>
      <c r="C13002" t="s">
        <v>16911</v>
      </c>
      <c r="D13002" s="11">
        <v>46203</v>
      </c>
      <c r="E13002" t="s">
        <v>16912</v>
      </c>
      <c r="F13002" t="s">
        <v>6617</v>
      </c>
      <c r="G13002" t="s">
        <v>6636</v>
      </c>
      <c r="H13002" t="s">
        <v>192</v>
      </c>
      <c r="I13002" t="s">
        <v>6636</v>
      </c>
      <c r="J13002" t="s">
        <v>6636</v>
      </c>
      <c r="K13002" t="s">
        <v>6636</v>
      </c>
      <c r="L13002" t="s">
        <v>6636</v>
      </c>
      <c r="M13002" t="s">
        <v>6636</v>
      </c>
      <c r="N13002" t="s">
        <v>6636</v>
      </c>
      <c r="O13002" t="s">
        <v>6636</v>
      </c>
      <c r="P13002">
        <v>1970000</v>
      </c>
      <c r="Q13002" t="s">
        <v>6636</v>
      </c>
      <c r="R13002" t="s">
        <v>6636</v>
      </c>
      <c r="S13002" s="12">
        <v>1</v>
      </c>
      <c r="T13002" s="13"/>
      <c r="U13002" t="s">
        <v>6629</v>
      </c>
    </row>
    <row r="13003" spans="1:21" x14ac:dyDescent="0.25">
      <c r="A13003" t="s">
        <v>6614</v>
      </c>
      <c r="B13003" s="12"/>
      <c r="C13003" t="s">
        <v>16913</v>
      </c>
      <c r="D13003" s="11">
        <v>46208</v>
      </c>
      <c r="E13003" t="s">
        <v>16914</v>
      </c>
      <c r="F13003" t="s">
        <v>6617</v>
      </c>
      <c r="G13003" t="s">
        <v>6636</v>
      </c>
      <c r="H13003" t="s">
        <v>192</v>
      </c>
      <c r="I13003" t="s">
        <v>6636</v>
      </c>
      <c r="J13003" t="s">
        <v>6636</v>
      </c>
      <c r="K13003" t="s">
        <v>6636</v>
      </c>
      <c r="L13003" t="s">
        <v>6636</v>
      </c>
      <c r="M13003" t="s">
        <v>6636</v>
      </c>
      <c r="N13003" t="s">
        <v>6636</v>
      </c>
      <c r="O13003" t="s">
        <v>6636</v>
      </c>
      <c r="P13003">
        <v>2360000</v>
      </c>
      <c r="Q13003" t="s">
        <v>6636</v>
      </c>
      <c r="R13003" t="s">
        <v>6636</v>
      </c>
      <c r="S13003" s="12">
        <v>1</v>
      </c>
      <c r="T13003" s="13"/>
      <c r="U13003" t="s">
        <v>6636</v>
      </c>
    </row>
    <row r="13004" spans="1:21" x14ac:dyDescent="0.25">
      <c r="A13004" t="s">
        <v>6614</v>
      </c>
      <c r="B13004" s="12"/>
      <c r="C13004" t="s">
        <v>16915</v>
      </c>
      <c r="D13004" s="11">
        <v>46209</v>
      </c>
      <c r="E13004" t="s">
        <v>16916</v>
      </c>
      <c r="F13004" t="s">
        <v>6617</v>
      </c>
      <c r="G13004" t="s">
        <v>6636</v>
      </c>
      <c r="H13004" t="s">
        <v>192</v>
      </c>
      <c r="I13004" t="s">
        <v>6636</v>
      </c>
      <c r="J13004" t="s">
        <v>6636</v>
      </c>
      <c r="K13004" t="s">
        <v>6636</v>
      </c>
      <c r="L13004" t="s">
        <v>6636</v>
      </c>
      <c r="M13004" t="s">
        <v>6636</v>
      </c>
      <c r="N13004" t="s">
        <v>6636</v>
      </c>
      <c r="O13004" t="s">
        <v>6636</v>
      </c>
      <c r="P13004">
        <v>2326000</v>
      </c>
      <c r="Q13004" t="s">
        <v>6867</v>
      </c>
      <c r="R13004" t="s">
        <v>6779</v>
      </c>
      <c r="S13004" s="12">
        <v>1</v>
      </c>
      <c r="T13004" s="13"/>
      <c r="U13004" t="s">
        <v>7358</v>
      </c>
    </row>
    <row r="13005" spans="1:21" x14ac:dyDescent="0.25">
      <c r="A13005" t="s">
        <v>6614</v>
      </c>
      <c r="B13005" s="12"/>
      <c r="C13005" t="s">
        <v>16917</v>
      </c>
      <c r="D13005" s="11">
        <v>46209</v>
      </c>
      <c r="E13005" t="s">
        <v>16918</v>
      </c>
      <c r="F13005" t="s">
        <v>6617</v>
      </c>
      <c r="G13005" t="s">
        <v>6636</v>
      </c>
      <c r="H13005" t="s">
        <v>192</v>
      </c>
      <c r="I13005" t="s">
        <v>6636</v>
      </c>
      <c r="J13005" t="s">
        <v>6636</v>
      </c>
      <c r="K13005" t="s">
        <v>6636</v>
      </c>
      <c r="L13005" t="s">
        <v>6636</v>
      </c>
      <c r="M13005" t="s">
        <v>6636</v>
      </c>
      <c r="N13005" t="s">
        <v>6636</v>
      </c>
      <c r="O13005" t="s">
        <v>6636</v>
      </c>
      <c r="P13005">
        <v>1970000</v>
      </c>
      <c r="Q13005" t="s">
        <v>6636</v>
      </c>
      <c r="R13005" t="s">
        <v>6636</v>
      </c>
      <c r="S13005" s="12">
        <v>1</v>
      </c>
      <c r="T13005" s="13"/>
      <c r="U13005" t="s">
        <v>6629</v>
      </c>
    </row>
    <row r="13006" spans="1:21" x14ac:dyDescent="0.25">
      <c r="A13006" t="s">
        <v>6614</v>
      </c>
      <c r="B13006" s="12"/>
      <c r="C13006" t="s">
        <v>16919</v>
      </c>
      <c r="D13006" s="11">
        <v>46209</v>
      </c>
      <c r="E13006" t="s">
        <v>16920</v>
      </c>
      <c r="F13006" t="s">
        <v>6617</v>
      </c>
      <c r="G13006" t="s">
        <v>6636</v>
      </c>
      <c r="H13006" t="s">
        <v>192</v>
      </c>
      <c r="I13006" t="s">
        <v>6636</v>
      </c>
      <c r="J13006" t="s">
        <v>6636</v>
      </c>
      <c r="K13006" t="s">
        <v>6636</v>
      </c>
      <c r="L13006" t="s">
        <v>6636</v>
      </c>
      <c r="M13006" t="s">
        <v>6636</v>
      </c>
      <c r="N13006" t="s">
        <v>6636</v>
      </c>
      <c r="O13006" t="s">
        <v>6636</v>
      </c>
      <c r="P13006">
        <v>2270000</v>
      </c>
      <c r="Q13006" t="s">
        <v>6636</v>
      </c>
      <c r="R13006" t="s">
        <v>6636</v>
      </c>
      <c r="S13006" s="12">
        <v>1</v>
      </c>
      <c r="T13006" s="13"/>
      <c r="U13006" t="s">
        <v>6636</v>
      </c>
    </row>
    <row r="13007" spans="1:21" x14ac:dyDescent="0.25">
      <c r="A13007" t="s">
        <v>6614</v>
      </c>
      <c r="B13007" s="12"/>
      <c r="C13007" t="s">
        <v>16921</v>
      </c>
      <c r="D13007" s="11">
        <v>46209</v>
      </c>
      <c r="E13007" t="s">
        <v>16922</v>
      </c>
      <c r="F13007" t="s">
        <v>6617</v>
      </c>
      <c r="G13007" t="s">
        <v>6636</v>
      </c>
      <c r="H13007" t="s">
        <v>192</v>
      </c>
      <c r="I13007" t="s">
        <v>6636</v>
      </c>
      <c r="J13007" t="s">
        <v>6636</v>
      </c>
      <c r="K13007" t="s">
        <v>6636</v>
      </c>
      <c r="L13007" t="s">
        <v>6636</v>
      </c>
      <c r="M13007" t="s">
        <v>15959</v>
      </c>
      <c r="N13007" t="s">
        <v>6761</v>
      </c>
      <c r="O13007" t="s">
        <v>6762</v>
      </c>
      <c r="P13007">
        <v>2080000</v>
      </c>
      <c r="Q13007" t="s">
        <v>6636</v>
      </c>
      <c r="R13007" t="s">
        <v>6636</v>
      </c>
      <c r="S13007" s="12">
        <v>1</v>
      </c>
      <c r="T13007" s="13"/>
      <c r="U13007" t="s">
        <v>6636</v>
      </c>
    </row>
    <row r="13008" spans="1:21" x14ac:dyDescent="0.25">
      <c r="A13008" t="s">
        <v>6614</v>
      </c>
      <c r="B13008" s="12"/>
      <c r="C13008" t="s">
        <v>16923</v>
      </c>
      <c r="D13008" s="11">
        <v>46211</v>
      </c>
      <c r="E13008" t="s">
        <v>16924</v>
      </c>
      <c r="F13008" t="s">
        <v>6617</v>
      </c>
      <c r="G13008" t="s">
        <v>6636</v>
      </c>
      <c r="H13008" t="s">
        <v>192</v>
      </c>
      <c r="I13008" t="s">
        <v>6636</v>
      </c>
      <c r="J13008" t="s">
        <v>6636</v>
      </c>
      <c r="K13008" t="s">
        <v>6636</v>
      </c>
      <c r="L13008" t="s">
        <v>6636</v>
      </c>
      <c r="M13008" t="s">
        <v>6636</v>
      </c>
      <c r="N13008" t="s">
        <v>6636</v>
      </c>
      <c r="O13008" t="s">
        <v>6636</v>
      </c>
      <c r="P13008">
        <v>2270000</v>
      </c>
      <c r="Q13008" t="s">
        <v>6867</v>
      </c>
      <c r="R13008" t="s">
        <v>6779</v>
      </c>
      <c r="S13008" s="12">
        <v>1</v>
      </c>
      <c r="T13008" s="13"/>
      <c r="U13008" t="s">
        <v>6629</v>
      </c>
    </row>
    <row r="13009" spans="1:21" x14ac:dyDescent="0.25">
      <c r="A13009" t="s">
        <v>6614</v>
      </c>
      <c r="B13009" s="12"/>
      <c r="C13009" t="s">
        <v>16925</v>
      </c>
      <c r="D13009" s="11">
        <v>46211</v>
      </c>
      <c r="E13009" t="s">
        <v>16926</v>
      </c>
      <c r="F13009" t="s">
        <v>6617</v>
      </c>
      <c r="G13009" t="s">
        <v>6636</v>
      </c>
      <c r="H13009" t="s">
        <v>192</v>
      </c>
      <c r="I13009" t="s">
        <v>6636</v>
      </c>
      <c r="J13009" t="s">
        <v>6636</v>
      </c>
      <c r="K13009" t="s">
        <v>6636</v>
      </c>
      <c r="L13009" t="s">
        <v>6636</v>
      </c>
      <c r="M13009" t="s">
        <v>6636</v>
      </c>
      <c r="N13009" t="s">
        <v>6636</v>
      </c>
      <c r="O13009" t="s">
        <v>6636</v>
      </c>
      <c r="P13009">
        <v>2350000</v>
      </c>
      <c r="Q13009" t="s">
        <v>6636</v>
      </c>
      <c r="R13009" t="s">
        <v>6636</v>
      </c>
      <c r="S13009" s="12">
        <v>1</v>
      </c>
      <c r="T13009" s="13"/>
      <c r="U13009" t="s">
        <v>6636</v>
      </c>
    </row>
    <row r="13010" spans="1:21" x14ac:dyDescent="0.25">
      <c r="A13010" t="s">
        <v>6614</v>
      </c>
      <c r="B13010" s="12"/>
      <c r="C13010" t="s">
        <v>16927</v>
      </c>
      <c r="D13010" s="11">
        <v>46211</v>
      </c>
      <c r="E13010" t="s">
        <v>16928</v>
      </c>
      <c r="F13010" t="s">
        <v>6617</v>
      </c>
      <c r="G13010" t="s">
        <v>6636</v>
      </c>
      <c r="H13010" t="s">
        <v>192</v>
      </c>
      <c r="I13010" t="s">
        <v>6636</v>
      </c>
      <c r="J13010" t="s">
        <v>6636</v>
      </c>
      <c r="K13010" t="s">
        <v>6636</v>
      </c>
      <c r="L13010" t="s">
        <v>6636</v>
      </c>
      <c r="M13010" t="s">
        <v>16929</v>
      </c>
      <c r="N13010" t="s">
        <v>6761</v>
      </c>
      <c r="O13010" t="s">
        <v>6762</v>
      </c>
      <c r="P13010">
        <v>1970000</v>
      </c>
      <c r="Q13010" t="s">
        <v>6867</v>
      </c>
      <c r="R13010" t="s">
        <v>6779</v>
      </c>
      <c r="S13010" s="12">
        <v>1</v>
      </c>
      <c r="T13010" s="13"/>
      <c r="U13010" t="s">
        <v>6636</v>
      </c>
    </row>
    <row r="13011" spans="1:21" x14ac:dyDescent="0.25">
      <c r="A13011" t="s">
        <v>6614</v>
      </c>
      <c r="B13011" s="12"/>
      <c r="C13011" t="s">
        <v>16930</v>
      </c>
      <c r="D13011" s="11">
        <v>46212</v>
      </c>
      <c r="E13011" t="s">
        <v>16931</v>
      </c>
      <c r="F13011" t="s">
        <v>6617</v>
      </c>
      <c r="G13011" t="s">
        <v>6636</v>
      </c>
      <c r="H13011" t="s">
        <v>192</v>
      </c>
      <c r="I13011" t="s">
        <v>6636</v>
      </c>
      <c r="J13011" t="s">
        <v>6636</v>
      </c>
      <c r="K13011" t="s">
        <v>6636</v>
      </c>
      <c r="L13011" t="s">
        <v>6636</v>
      </c>
      <c r="M13011" t="s">
        <v>16932</v>
      </c>
      <c r="N13011" t="s">
        <v>6761</v>
      </c>
      <c r="O13011" t="s">
        <v>6862</v>
      </c>
      <c r="P13011">
        <v>3716000</v>
      </c>
      <c r="Q13011" t="s">
        <v>6636</v>
      </c>
      <c r="R13011" t="s">
        <v>6636</v>
      </c>
      <c r="S13011" s="12">
        <v>1</v>
      </c>
      <c r="T13011" s="13"/>
      <c r="U13011" t="s">
        <v>6636</v>
      </c>
    </row>
    <row r="13012" spans="1:21" x14ac:dyDescent="0.25">
      <c r="A13012" t="s">
        <v>6614</v>
      </c>
      <c r="B13012" s="12"/>
      <c r="C13012" t="s">
        <v>16933</v>
      </c>
      <c r="D13012" s="11">
        <v>46213</v>
      </c>
      <c r="E13012" t="s">
        <v>16934</v>
      </c>
      <c r="F13012" t="s">
        <v>6617</v>
      </c>
      <c r="G13012" t="s">
        <v>6636</v>
      </c>
      <c r="H13012" t="s">
        <v>192</v>
      </c>
      <c r="I13012" t="s">
        <v>6636</v>
      </c>
      <c r="J13012" t="s">
        <v>6636</v>
      </c>
      <c r="K13012" t="s">
        <v>6636</v>
      </c>
      <c r="L13012" t="s">
        <v>6636</v>
      </c>
      <c r="M13012" t="s">
        <v>6636</v>
      </c>
      <c r="N13012" t="s">
        <v>6636</v>
      </c>
      <c r="O13012" t="s">
        <v>6636</v>
      </c>
      <c r="P13012">
        <v>2320400</v>
      </c>
      <c r="Q13012" t="s">
        <v>6867</v>
      </c>
      <c r="R13012" t="s">
        <v>6779</v>
      </c>
      <c r="S13012" s="12">
        <v>1</v>
      </c>
      <c r="T13012" s="13"/>
      <c r="U13012" t="s">
        <v>6629</v>
      </c>
    </row>
    <row r="13013" spans="1:21" x14ac:dyDescent="0.25">
      <c r="A13013" t="s">
        <v>6614</v>
      </c>
      <c r="B13013" s="12"/>
      <c r="C13013" t="s">
        <v>16935</v>
      </c>
      <c r="D13013" s="11">
        <v>46213</v>
      </c>
      <c r="E13013" t="s">
        <v>16936</v>
      </c>
      <c r="F13013" t="s">
        <v>6617</v>
      </c>
      <c r="G13013" t="s">
        <v>6636</v>
      </c>
      <c r="H13013" t="s">
        <v>192</v>
      </c>
      <c r="I13013" t="s">
        <v>6636</v>
      </c>
      <c r="J13013" t="s">
        <v>6636</v>
      </c>
      <c r="K13013" t="s">
        <v>6636</v>
      </c>
      <c r="L13013" t="s">
        <v>6636</v>
      </c>
      <c r="M13013" t="s">
        <v>6636</v>
      </c>
      <c r="N13013" t="s">
        <v>6636</v>
      </c>
      <c r="O13013" t="s">
        <v>6636</v>
      </c>
      <c r="P13013">
        <v>2270000</v>
      </c>
      <c r="Q13013" t="s">
        <v>6636</v>
      </c>
      <c r="R13013" t="s">
        <v>6636</v>
      </c>
      <c r="S13013" s="12">
        <v>1</v>
      </c>
      <c r="T13013" s="13"/>
      <c r="U13013" t="s">
        <v>6629</v>
      </c>
    </row>
    <row r="13014" spans="1:21" x14ac:dyDescent="0.25">
      <c r="A13014" t="s">
        <v>6983</v>
      </c>
      <c r="B13014" s="12"/>
      <c r="C13014" t="s">
        <v>15970</v>
      </c>
      <c r="D13014" s="11">
        <v>46213</v>
      </c>
      <c r="E13014" t="s">
        <v>15971</v>
      </c>
      <c r="F13014" t="s">
        <v>6617</v>
      </c>
      <c r="G13014" t="s">
        <v>7027</v>
      </c>
      <c r="H13014" t="s">
        <v>192</v>
      </c>
      <c r="I13014" t="s">
        <v>65</v>
      </c>
      <c r="J13014" t="s">
        <v>636</v>
      </c>
      <c r="K13014" t="s">
        <v>6636</v>
      </c>
      <c r="L13014" t="s">
        <v>6636</v>
      </c>
      <c r="M13014" t="s">
        <v>6636</v>
      </c>
      <c r="N13014" t="s">
        <v>6636</v>
      </c>
      <c r="O13014" t="s">
        <v>6636</v>
      </c>
      <c r="P13014">
        <v>6810000</v>
      </c>
      <c r="Q13014" t="s">
        <v>6867</v>
      </c>
      <c r="R13014" t="s">
        <v>6779</v>
      </c>
      <c r="S13014" s="12">
        <v>1</v>
      </c>
      <c r="T13014" s="13">
        <v>37833</v>
      </c>
      <c r="U13014" t="s">
        <v>6636</v>
      </c>
    </row>
    <row r="13015" spans="1:21" x14ac:dyDescent="0.25">
      <c r="A13015" t="s">
        <v>6983</v>
      </c>
      <c r="B13015" s="12"/>
      <c r="C13015" t="s">
        <v>15970</v>
      </c>
      <c r="D13015" s="11">
        <v>46213</v>
      </c>
      <c r="E13015" t="s">
        <v>15971</v>
      </c>
      <c r="F13015" t="s">
        <v>6617</v>
      </c>
      <c r="G13015" t="s">
        <v>15953</v>
      </c>
      <c r="H13015" t="s">
        <v>192</v>
      </c>
      <c r="I13015" t="s">
        <v>65</v>
      </c>
      <c r="J13015" t="s">
        <v>636</v>
      </c>
      <c r="K13015" t="s">
        <v>6636</v>
      </c>
      <c r="L13015" t="s">
        <v>6636</v>
      </c>
      <c r="M13015" t="s">
        <v>6636</v>
      </c>
      <c r="N13015" t="s">
        <v>6636</v>
      </c>
      <c r="O13015" t="s">
        <v>6636</v>
      </c>
      <c r="P13015">
        <v>2270000</v>
      </c>
      <c r="Q13015" t="s">
        <v>6867</v>
      </c>
      <c r="R13015" t="s">
        <v>6779</v>
      </c>
      <c r="S13015" s="12"/>
      <c r="T13015" s="13"/>
      <c r="U13015" t="s">
        <v>6636</v>
      </c>
    </row>
    <row r="13016" spans="1:21" x14ac:dyDescent="0.25">
      <c r="A13016" t="s">
        <v>6983</v>
      </c>
      <c r="B13016" s="12"/>
      <c r="C13016" t="s">
        <v>15970</v>
      </c>
      <c r="D13016" s="11">
        <v>46213</v>
      </c>
      <c r="E13016" t="s">
        <v>15971</v>
      </c>
      <c r="F13016" t="s">
        <v>6617</v>
      </c>
      <c r="G13016" t="s">
        <v>15898</v>
      </c>
      <c r="H13016" t="s">
        <v>192</v>
      </c>
      <c r="I13016" t="s">
        <v>65</v>
      </c>
      <c r="J13016" t="s">
        <v>636</v>
      </c>
      <c r="K13016" t="s">
        <v>6636</v>
      </c>
      <c r="L13016" t="s">
        <v>6636</v>
      </c>
      <c r="M13016" t="s">
        <v>6636</v>
      </c>
      <c r="N13016" t="s">
        <v>6636</v>
      </c>
      <c r="O13016" t="s">
        <v>6636</v>
      </c>
      <c r="P13016">
        <v>2270000</v>
      </c>
      <c r="Q13016" t="s">
        <v>6867</v>
      </c>
      <c r="R13016" t="s">
        <v>6779</v>
      </c>
      <c r="S13016" s="12"/>
      <c r="T13016" s="13"/>
      <c r="U13016" t="s">
        <v>6636</v>
      </c>
    </row>
    <row r="13017" spans="1:21" x14ac:dyDescent="0.25">
      <c r="A13017" t="s">
        <v>6614</v>
      </c>
      <c r="B13017" s="12"/>
      <c r="C13017" t="s">
        <v>16937</v>
      </c>
      <c r="D13017" s="11">
        <v>46215</v>
      </c>
      <c r="E13017" t="s">
        <v>16938</v>
      </c>
      <c r="F13017" t="s">
        <v>6617</v>
      </c>
      <c r="G13017" t="s">
        <v>6636</v>
      </c>
      <c r="H13017" t="s">
        <v>192</v>
      </c>
      <c r="I13017" t="s">
        <v>6636</v>
      </c>
      <c r="J13017" t="s">
        <v>6636</v>
      </c>
      <c r="K13017" t="s">
        <v>6636</v>
      </c>
      <c r="L13017" t="s">
        <v>6636</v>
      </c>
      <c r="M13017" t="s">
        <v>6636</v>
      </c>
      <c r="N13017" t="s">
        <v>6636</v>
      </c>
      <c r="O13017" t="s">
        <v>6636</v>
      </c>
      <c r="P13017">
        <v>2300500</v>
      </c>
      <c r="Q13017" t="s">
        <v>6636</v>
      </c>
      <c r="R13017" t="s">
        <v>6636</v>
      </c>
      <c r="S13017" s="12">
        <v>1</v>
      </c>
      <c r="T13017" s="13"/>
      <c r="U13017" t="s">
        <v>6629</v>
      </c>
    </row>
    <row r="13018" spans="1:21" x14ac:dyDescent="0.25">
      <c r="A13018" t="s">
        <v>6614</v>
      </c>
      <c r="B13018" s="12"/>
      <c r="C13018" t="s">
        <v>16939</v>
      </c>
      <c r="D13018" s="11">
        <v>46215</v>
      </c>
      <c r="E13018" t="s">
        <v>16940</v>
      </c>
      <c r="F13018" t="s">
        <v>6617</v>
      </c>
      <c r="G13018" t="s">
        <v>6636</v>
      </c>
      <c r="H13018" t="s">
        <v>192</v>
      </c>
      <c r="I13018" t="s">
        <v>6636</v>
      </c>
      <c r="J13018" t="s">
        <v>6636</v>
      </c>
      <c r="K13018" t="s">
        <v>6636</v>
      </c>
      <c r="L13018" t="s">
        <v>6636</v>
      </c>
      <c r="M13018" t="s">
        <v>6636</v>
      </c>
      <c r="N13018" t="s">
        <v>6636</v>
      </c>
      <c r="O13018" t="s">
        <v>6636</v>
      </c>
      <c r="P13018">
        <v>2270000</v>
      </c>
      <c r="Q13018" t="s">
        <v>6636</v>
      </c>
      <c r="R13018" t="s">
        <v>6636</v>
      </c>
      <c r="S13018" s="12">
        <v>1</v>
      </c>
      <c r="T13018" s="13"/>
      <c r="U13018" t="s">
        <v>6636</v>
      </c>
    </row>
    <row r="13019" spans="1:21" x14ac:dyDescent="0.25">
      <c r="A13019" t="s">
        <v>6983</v>
      </c>
      <c r="B13019" s="12"/>
      <c r="C13019" t="s">
        <v>15896</v>
      </c>
      <c r="D13019" s="11">
        <v>46217</v>
      </c>
      <c r="E13019" t="s">
        <v>15897</v>
      </c>
      <c r="F13019" t="s">
        <v>6617</v>
      </c>
      <c r="G13019" t="s">
        <v>15898</v>
      </c>
      <c r="H13019" t="s">
        <v>192</v>
      </c>
      <c r="I13019" t="s">
        <v>55</v>
      </c>
      <c r="J13019" t="s">
        <v>6803</v>
      </c>
      <c r="K13019" t="s">
        <v>6636</v>
      </c>
      <c r="L13019" t="s">
        <v>6636</v>
      </c>
      <c r="M13019" t="s">
        <v>15901</v>
      </c>
      <c r="N13019" t="s">
        <v>6761</v>
      </c>
      <c r="O13019" t="s">
        <v>6771</v>
      </c>
      <c r="P13019">
        <v>2520000</v>
      </c>
      <c r="Q13019" t="s">
        <v>6636</v>
      </c>
      <c r="R13019" t="s">
        <v>6636</v>
      </c>
      <c r="S13019" s="12">
        <v>1</v>
      </c>
      <c r="T13019" s="13">
        <v>42000</v>
      </c>
      <c r="U13019" t="s">
        <v>6636</v>
      </c>
    </row>
    <row r="13020" spans="1:21" x14ac:dyDescent="0.25">
      <c r="A13020" t="s">
        <v>6614</v>
      </c>
      <c r="B13020" s="12"/>
      <c r="C13020" t="s">
        <v>16941</v>
      </c>
      <c r="D13020" s="11">
        <v>46217</v>
      </c>
      <c r="E13020" t="s">
        <v>16942</v>
      </c>
      <c r="F13020" t="s">
        <v>6617</v>
      </c>
      <c r="G13020" t="s">
        <v>6636</v>
      </c>
      <c r="H13020" t="s">
        <v>192</v>
      </c>
      <c r="I13020" t="s">
        <v>6636</v>
      </c>
      <c r="J13020" t="s">
        <v>6636</v>
      </c>
      <c r="K13020" t="s">
        <v>6636</v>
      </c>
      <c r="L13020" t="s">
        <v>6636</v>
      </c>
      <c r="M13020" t="s">
        <v>6636</v>
      </c>
      <c r="N13020" t="s">
        <v>6636</v>
      </c>
      <c r="O13020" t="s">
        <v>6636</v>
      </c>
      <c r="P13020">
        <v>6254000</v>
      </c>
      <c r="Q13020" t="s">
        <v>6636</v>
      </c>
      <c r="R13020" t="s">
        <v>6636</v>
      </c>
      <c r="S13020" s="12">
        <v>1</v>
      </c>
      <c r="T13020" s="13"/>
      <c r="U13020" t="s">
        <v>6636</v>
      </c>
    </row>
    <row r="13021" spans="1:21" x14ac:dyDescent="0.25">
      <c r="A13021" t="s">
        <v>6614</v>
      </c>
      <c r="B13021" s="12"/>
      <c r="C13021" t="s">
        <v>16943</v>
      </c>
      <c r="D13021" s="11">
        <v>46217</v>
      </c>
      <c r="E13021" t="s">
        <v>16944</v>
      </c>
      <c r="F13021" t="s">
        <v>6617</v>
      </c>
      <c r="G13021" t="s">
        <v>6636</v>
      </c>
      <c r="H13021" t="s">
        <v>192</v>
      </c>
      <c r="I13021" t="s">
        <v>6636</v>
      </c>
      <c r="J13021" t="s">
        <v>6636</v>
      </c>
      <c r="K13021" t="s">
        <v>6636</v>
      </c>
      <c r="L13021" t="s">
        <v>6636</v>
      </c>
      <c r="M13021" t="s">
        <v>16945</v>
      </c>
      <c r="N13021" t="s">
        <v>6761</v>
      </c>
      <c r="O13021" t="s">
        <v>6762</v>
      </c>
      <c r="P13021">
        <v>1970000</v>
      </c>
      <c r="Q13021" t="s">
        <v>6867</v>
      </c>
      <c r="R13021" t="s">
        <v>6779</v>
      </c>
      <c r="S13021" s="12">
        <v>1</v>
      </c>
      <c r="T13021" s="13"/>
      <c r="U13021" t="s">
        <v>6636</v>
      </c>
    </row>
    <row r="13022" spans="1:21" x14ac:dyDescent="0.25">
      <c r="A13022" t="s">
        <v>6614</v>
      </c>
      <c r="B13022" s="12"/>
      <c r="C13022" t="s">
        <v>16946</v>
      </c>
      <c r="D13022" s="11">
        <v>46218</v>
      </c>
      <c r="E13022" t="s">
        <v>16947</v>
      </c>
      <c r="F13022" t="s">
        <v>6617</v>
      </c>
      <c r="G13022" t="s">
        <v>6636</v>
      </c>
      <c r="H13022" t="s">
        <v>192</v>
      </c>
      <c r="I13022" t="s">
        <v>6636</v>
      </c>
      <c r="J13022" t="s">
        <v>6636</v>
      </c>
      <c r="K13022" t="s">
        <v>6636</v>
      </c>
      <c r="L13022" t="s">
        <v>6636</v>
      </c>
      <c r="M13022" t="s">
        <v>6636</v>
      </c>
      <c r="N13022" t="s">
        <v>6636</v>
      </c>
      <c r="O13022" t="s">
        <v>6636</v>
      </c>
      <c r="P13022">
        <v>2465000</v>
      </c>
      <c r="Q13022" t="s">
        <v>6867</v>
      </c>
      <c r="R13022" t="s">
        <v>6911</v>
      </c>
      <c r="S13022" s="12">
        <v>1</v>
      </c>
      <c r="T13022" s="13"/>
      <c r="U13022" t="s">
        <v>6629</v>
      </c>
    </row>
    <row r="13023" spans="1:21" x14ac:dyDescent="0.25">
      <c r="A13023" t="s">
        <v>6614</v>
      </c>
      <c r="B13023" s="12"/>
      <c r="C13023" t="s">
        <v>16948</v>
      </c>
      <c r="D13023" s="11">
        <v>46218</v>
      </c>
      <c r="E13023" t="s">
        <v>16949</v>
      </c>
      <c r="F13023" t="s">
        <v>6617</v>
      </c>
      <c r="G13023" t="s">
        <v>6636</v>
      </c>
      <c r="H13023" t="s">
        <v>192</v>
      </c>
      <c r="I13023" t="s">
        <v>6636</v>
      </c>
      <c r="J13023" t="s">
        <v>6636</v>
      </c>
      <c r="K13023" t="s">
        <v>6636</v>
      </c>
      <c r="L13023" t="s">
        <v>6636</v>
      </c>
      <c r="M13023" t="s">
        <v>6636</v>
      </c>
      <c r="N13023" t="s">
        <v>6636</v>
      </c>
      <c r="O13023" t="s">
        <v>6636</v>
      </c>
      <c r="P13023">
        <v>2270000</v>
      </c>
      <c r="Q13023" t="s">
        <v>6636</v>
      </c>
      <c r="R13023" t="s">
        <v>6636</v>
      </c>
      <c r="S13023" s="12">
        <v>1</v>
      </c>
      <c r="T13023" s="13"/>
      <c r="U13023" t="s">
        <v>6636</v>
      </c>
    </row>
    <row r="13024" spans="1:21" x14ac:dyDescent="0.25">
      <c r="A13024" t="s">
        <v>6614</v>
      </c>
      <c r="B13024" s="12"/>
      <c r="C13024" t="s">
        <v>16950</v>
      </c>
      <c r="D13024" s="11">
        <v>46218</v>
      </c>
      <c r="E13024" t="s">
        <v>16951</v>
      </c>
      <c r="F13024" t="s">
        <v>6617</v>
      </c>
      <c r="G13024" t="s">
        <v>6636</v>
      </c>
      <c r="H13024" t="s">
        <v>192</v>
      </c>
      <c r="I13024" t="s">
        <v>6636</v>
      </c>
      <c r="J13024" t="s">
        <v>6636</v>
      </c>
      <c r="K13024" t="s">
        <v>6636</v>
      </c>
      <c r="L13024" t="s">
        <v>6636</v>
      </c>
      <c r="M13024" t="s">
        <v>6636</v>
      </c>
      <c r="N13024" t="s">
        <v>6636</v>
      </c>
      <c r="O13024" t="s">
        <v>6636</v>
      </c>
      <c r="P13024">
        <v>3700000</v>
      </c>
      <c r="Q13024" t="s">
        <v>6636</v>
      </c>
      <c r="R13024" t="s">
        <v>6636</v>
      </c>
      <c r="S13024" s="12">
        <v>1</v>
      </c>
      <c r="T13024" s="13"/>
      <c r="U13024" t="s">
        <v>6636</v>
      </c>
    </row>
    <row r="13025" spans="1:21" x14ac:dyDescent="0.25">
      <c r="A13025" t="s">
        <v>6614</v>
      </c>
      <c r="B13025" s="12"/>
      <c r="C13025" t="s">
        <v>16952</v>
      </c>
      <c r="D13025" s="11">
        <v>46218</v>
      </c>
      <c r="E13025" t="s">
        <v>16953</v>
      </c>
      <c r="F13025" t="s">
        <v>6617</v>
      </c>
      <c r="G13025" t="s">
        <v>6636</v>
      </c>
      <c r="H13025" t="s">
        <v>192</v>
      </c>
      <c r="I13025" t="s">
        <v>6636</v>
      </c>
      <c r="J13025" t="s">
        <v>6636</v>
      </c>
      <c r="K13025" t="s">
        <v>6636</v>
      </c>
      <c r="L13025" t="s">
        <v>6636</v>
      </c>
      <c r="M13025" t="s">
        <v>6636</v>
      </c>
      <c r="N13025" t="s">
        <v>6636</v>
      </c>
      <c r="O13025" t="s">
        <v>6636</v>
      </c>
      <c r="P13025">
        <v>3830000</v>
      </c>
      <c r="Q13025" t="s">
        <v>6636</v>
      </c>
      <c r="R13025" t="s">
        <v>6636</v>
      </c>
      <c r="S13025" s="12">
        <v>1</v>
      </c>
      <c r="T13025" s="13"/>
      <c r="U13025" t="s">
        <v>6636</v>
      </c>
    </row>
    <row r="13026" spans="1:21" x14ac:dyDescent="0.25">
      <c r="A13026" t="s">
        <v>6614</v>
      </c>
      <c r="B13026" s="12"/>
      <c r="C13026" t="s">
        <v>16954</v>
      </c>
      <c r="D13026" s="11">
        <v>46219</v>
      </c>
      <c r="E13026" t="s">
        <v>16955</v>
      </c>
      <c r="F13026" t="s">
        <v>6617</v>
      </c>
      <c r="G13026" t="s">
        <v>6636</v>
      </c>
      <c r="H13026" t="s">
        <v>192</v>
      </c>
      <c r="I13026" t="s">
        <v>6636</v>
      </c>
      <c r="J13026" t="s">
        <v>6636</v>
      </c>
      <c r="K13026" t="s">
        <v>6636</v>
      </c>
      <c r="L13026" t="s">
        <v>6636</v>
      </c>
      <c r="M13026" t="s">
        <v>16956</v>
      </c>
      <c r="N13026" t="s">
        <v>6761</v>
      </c>
      <c r="O13026" t="s">
        <v>6862</v>
      </c>
      <c r="P13026">
        <v>3722000</v>
      </c>
      <c r="Q13026" t="s">
        <v>6636</v>
      </c>
      <c r="R13026" t="s">
        <v>6636</v>
      </c>
      <c r="S13026" s="12">
        <v>1</v>
      </c>
      <c r="T13026" s="13"/>
      <c r="U13026" t="s">
        <v>6629</v>
      </c>
    </row>
    <row r="13027" spans="1:21" x14ac:dyDescent="0.25">
      <c r="A13027" t="s">
        <v>6983</v>
      </c>
      <c r="B13027" s="12"/>
      <c r="C13027" t="s">
        <v>11243</v>
      </c>
      <c r="D13027" s="11">
        <v>46177</v>
      </c>
      <c r="E13027" t="s">
        <v>11244</v>
      </c>
      <c r="F13027" t="s">
        <v>6415</v>
      </c>
      <c r="G13027" t="s">
        <v>11245</v>
      </c>
      <c r="H13027" t="s">
        <v>5977</v>
      </c>
      <c r="I13027" t="s">
        <v>65</v>
      </c>
      <c r="J13027" t="s">
        <v>573</v>
      </c>
      <c r="K13027" t="s">
        <v>6636</v>
      </c>
      <c r="L13027" t="s">
        <v>6636</v>
      </c>
      <c r="M13027" t="s">
        <v>16957</v>
      </c>
      <c r="N13027" t="s">
        <v>7001</v>
      </c>
      <c r="O13027" t="s">
        <v>7007</v>
      </c>
      <c r="P13027">
        <v>1411000</v>
      </c>
      <c r="Q13027" t="s">
        <v>6867</v>
      </c>
      <c r="R13027" t="s">
        <v>6779</v>
      </c>
      <c r="S13027" s="12"/>
      <c r="T13027" s="13"/>
      <c r="U13027" t="s">
        <v>6636</v>
      </c>
    </row>
    <row r="13028" spans="1:21" x14ac:dyDescent="0.25">
      <c r="A13028" t="s">
        <v>6983</v>
      </c>
      <c r="B13028" s="12"/>
      <c r="C13028" t="s">
        <v>11243</v>
      </c>
      <c r="D13028" s="11">
        <v>46177</v>
      </c>
      <c r="E13028" t="s">
        <v>11244</v>
      </c>
      <c r="F13028" t="s">
        <v>6415</v>
      </c>
      <c r="G13028" t="s">
        <v>11249</v>
      </c>
      <c r="H13028" t="s">
        <v>5977</v>
      </c>
      <c r="I13028" t="s">
        <v>65</v>
      </c>
      <c r="J13028" t="s">
        <v>573</v>
      </c>
      <c r="K13028" t="s">
        <v>6636</v>
      </c>
      <c r="L13028" t="s">
        <v>6636</v>
      </c>
      <c r="M13028" t="s">
        <v>16957</v>
      </c>
      <c r="N13028" t="s">
        <v>7001</v>
      </c>
      <c r="O13028" t="s">
        <v>7007</v>
      </c>
      <c r="P13028">
        <v>1411000</v>
      </c>
      <c r="Q13028" t="s">
        <v>6867</v>
      </c>
      <c r="R13028" t="s">
        <v>6779</v>
      </c>
      <c r="S13028" s="12">
        <v>1</v>
      </c>
      <c r="T13028" s="13">
        <v>17638</v>
      </c>
      <c r="U13028" t="s">
        <v>6636</v>
      </c>
    </row>
    <row r="13029" spans="1:21" x14ac:dyDescent="0.25">
      <c r="A13029" t="s">
        <v>6983</v>
      </c>
      <c r="B13029" s="12"/>
      <c r="C13029" t="s">
        <v>11243</v>
      </c>
      <c r="D13029" s="11">
        <v>46177</v>
      </c>
      <c r="E13029" t="s">
        <v>11244</v>
      </c>
      <c r="F13029" t="s">
        <v>6415</v>
      </c>
      <c r="G13029" t="s">
        <v>11250</v>
      </c>
      <c r="H13029" t="s">
        <v>5977</v>
      </c>
      <c r="I13029" t="s">
        <v>65</v>
      </c>
      <c r="J13029" t="s">
        <v>573</v>
      </c>
      <c r="K13029" t="s">
        <v>6636</v>
      </c>
      <c r="L13029" t="s">
        <v>6636</v>
      </c>
      <c r="M13029" t="s">
        <v>16957</v>
      </c>
      <c r="N13029" t="s">
        <v>7001</v>
      </c>
      <c r="O13029" t="s">
        <v>7007</v>
      </c>
      <c r="P13029">
        <v>1411000</v>
      </c>
      <c r="Q13029" t="s">
        <v>6867</v>
      </c>
      <c r="R13029" t="s">
        <v>6779</v>
      </c>
      <c r="S13029" s="12"/>
      <c r="T13029" s="13"/>
      <c r="U13029" t="s">
        <v>6636</v>
      </c>
    </row>
    <row r="13030" spans="1:21" x14ac:dyDescent="0.25">
      <c r="A13030" t="s">
        <v>6983</v>
      </c>
      <c r="B13030" s="12"/>
      <c r="C13030" t="s">
        <v>16958</v>
      </c>
      <c r="D13030" s="11">
        <v>46212</v>
      </c>
      <c r="E13030" t="s">
        <v>16959</v>
      </c>
      <c r="F13030" t="s">
        <v>6415</v>
      </c>
      <c r="G13030" t="s">
        <v>11245</v>
      </c>
      <c r="H13030" t="s">
        <v>5977</v>
      </c>
      <c r="I13030" t="s">
        <v>65</v>
      </c>
      <c r="J13030" t="s">
        <v>219</v>
      </c>
      <c r="K13030" t="s">
        <v>6636</v>
      </c>
      <c r="L13030" t="s">
        <v>6636</v>
      </c>
      <c r="M13030" t="s">
        <v>6636</v>
      </c>
      <c r="N13030" t="s">
        <v>6636</v>
      </c>
      <c r="O13030" t="s">
        <v>6636</v>
      </c>
      <c r="P13030">
        <v>1742000</v>
      </c>
      <c r="Q13030" t="s">
        <v>6636</v>
      </c>
      <c r="R13030" t="s">
        <v>6636</v>
      </c>
      <c r="S13030" s="12"/>
      <c r="T13030" s="13"/>
      <c r="U13030" t="s">
        <v>11263</v>
      </c>
    </row>
    <row r="13031" spans="1:21" x14ac:dyDescent="0.25">
      <c r="A13031" t="s">
        <v>6983</v>
      </c>
      <c r="B13031" s="12"/>
      <c r="C13031" t="s">
        <v>16958</v>
      </c>
      <c r="D13031" s="11">
        <v>46212</v>
      </c>
      <c r="E13031" t="s">
        <v>16959</v>
      </c>
      <c r="F13031" t="s">
        <v>6415</v>
      </c>
      <c r="G13031" t="s">
        <v>11249</v>
      </c>
      <c r="H13031" t="s">
        <v>5977</v>
      </c>
      <c r="I13031" t="s">
        <v>65</v>
      </c>
      <c r="J13031" t="s">
        <v>219</v>
      </c>
      <c r="K13031" t="s">
        <v>6636</v>
      </c>
      <c r="L13031" t="s">
        <v>6636</v>
      </c>
      <c r="M13031" t="s">
        <v>6636</v>
      </c>
      <c r="N13031" t="s">
        <v>6636</v>
      </c>
      <c r="O13031" t="s">
        <v>6636</v>
      </c>
      <c r="P13031">
        <v>1742000</v>
      </c>
      <c r="Q13031" t="s">
        <v>6636</v>
      </c>
      <c r="R13031" t="s">
        <v>6636</v>
      </c>
      <c r="S13031" s="12">
        <v>1</v>
      </c>
      <c r="T13031" s="13">
        <v>21775</v>
      </c>
      <c r="U13031" t="s">
        <v>11263</v>
      </c>
    </row>
    <row r="13032" spans="1:21" x14ac:dyDescent="0.25">
      <c r="A13032" t="s">
        <v>6983</v>
      </c>
      <c r="B13032" s="12"/>
      <c r="C13032" t="s">
        <v>16958</v>
      </c>
      <c r="D13032" s="11">
        <v>46212</v>
      </c>
      <c r="E13032" t="s">
        <v>16959</v>
      </c>
      <c r="F13032" t="s">
        <v>6415</v>
      </c>
      <c r="G13032" t="s">
        <v>11250</v>
      </c>
      <c r="H13032" t="s">
        <v>5977</v>
      </c>
      <c r="I13032" t="s">
        <v>65</v>
      </c>
      <c r="J13032" t="s">
        <v>219</v>
      </c>
      <c r="K13032" t="s">
        <v>6636</v>
      </c>
      <c r="L13032" t="s">
        <v>6636</v>
      </c>
      <c r="M13032" t="s">
        <v>6636</v>
      </c>
      <c r="N13032" t="s">
        <v>6636</v>
      </c>
      <c r="O13032" t="s">
        <v>6636</v>
      </c>
      <c r="P13032">
        <v>1742000</v>
      </c>
      <c r="Q13032" t="s">
        <v>6636</v>
      </c>
      <c r="R13032" t="s">
        <v>6636</v>
      </c>
      <c r="S13032" s="12"/>
      <c r="T13032" s="13"/>
      <c r="U13032" t="s">
        <v>11263</v>
      </c>
    </row>
    <row r="13033" spans="1:21" x14ac:dyDescent="0.25">
      <c r="A13033" t="s">
        <v>6983</v>
      </c>
      <c r="B13033" s="12"/>
      <c r="C13033" t="s">
        <v>12098</v>
      </c>
      <c r="D13033" s="11">
        <v>46186</v>
      </c>
      <c r="E13033" t="s">
        <v>12099</v>
      </c>
      <c r="F13033" t="s">
        <v>6617</v>
      </c>
      <c r="G13033" t="s">
        <v>6968</v>
      </c>
      <c r="H13033" t="s">
        <v>1453</v>
      </c>
      <c r="I13033" t="s">
        <v>55</v>
      </c>
      <c r="J13033" t="s">
        <v>643</v>
      </c>
      <c r="K13033" t="s">
        <v>6636</v>
      </c>
      <c r="L13033" t="s">
        <v>6636</v>
      </c>
      <c r="M13033" t="s">
        <v>6636</v>
      </c>
      <c r="N13033" t="s">
        <v>6636</v>
      </c>
      <c r="O13033" t="s">
        <v>6636</v>
      </c>
      <c r="P13033">
        <v>1146000</v>
      </c>
      <c r="Q13033" t="s">
        <v>6636</v>
      </c>
      <c r="R13033" t="s">
        <v>6636</v>
      </c>
      <c r="S13033" s="12">
        <v>1</v>
      </c>
      <c r="T13033" s="13">
        <v>14325</v>
      </c>
      <c r="U13033" t="s">
        <v>7474</v>
      </c>
    </row>
    <row r="13034" spans="1:21" x14ac:dyDescent="0.25">
      <c r="A13034" t="s">
        <v>6983</v>
      </c>
      <c r="B13034" s="12"/>
      <c r="C13034" t="s">
        <v>12098</v>
      </c>
      <c r="D13034" s="11">
        <v>46186</v>
      </c>
      <c r="E13034" t="s">
        <v>12099</v>
      </c>
      <c r="F13034" t="s">
        <v>6617</v>
      </c>
      <c r="G13034" t="s">
        <v>8520</v>
      </c>
      <c r="H13034" t="s">
        <v>1453</v>
      </c>
      <c r="I13034" t="s">
        <v>55</v>
      </c>
      <c r="J13034" t="s">
        <v>643</v>
      </c>
      <c r="K13034" t="s">
        <v>6636</v>
      </c>
      <c r="L13034" t="s">
        <v>6636</v>
      </c>
      <c r="M13034" t="s">
        <v>6636</v>
      </c>
      <c r="N13034" t="s">
        <v>6636</v>
      </c>
      <c r="O13034" t="s">
        <v>6636</v>
      </c>
      <c r="P13034">
        <v>1146000</v>
      </c>
      <c r="Q13034" t="s">
        <v>6636</v>
      </c>
      <c r="R13034" t="s">
        <v>6636</v>
      </c>
      <c r="S13034" s="12"/>
      <c r="T13034" s="13"/>
      <c r="U13034" t="s">
        <v>7474</v>
      </c>
    </row>
    <row r="13035" spans="1:21" x14ac:dyDescent="0.25">
      <c r="A13035" t="s">
        <v>6983</v>
      </c>
      <c r="B13035" s="12"/>
      <c r="C13035" t="s">
        <v>12098</v>
      </c>
      <c r="D13035" s="11">
        <v>46186</v>
      </c>
      <c r="E13035" t="s">
        <v>12099</v>
      </c>
      <c r="F13035" t="s">
        <v>6617</v>
      </c>
      <c r="G13035" t="s">
        <v>12030</v>
      </c>
      <c r="H13035" t="s">
        <v>1453</v>
      </c>
      <c r="I13035" t="s">
        <v>55</v>
      </c>
      <c r="J13035" t="s">
        <v>643</v>
      </c>
      <c r="K13035" t="s">
        <v>6636</v>
      </c>
      <c r="L13035" t="s">
        <v>6636</v>
      </c>
      <c r="M13035" t="s">
        <v>6636</v>
      </c>
      <c r="N13035" t="s">
        <v>6636</v>
      </c>
      <c r="O13035" t="s">
        <v>6636</v>
      </c>
      <c r="P13035">
        <v>1146000</v>
      </c>
      <c r="Q13035" t="s">
        <v>6636</v>
      </c>
      <c r="R13035" t="s">
        <v>6636</v>
      </c>
      <c r="S13035" s="12"/>
      <c r="T13035" s="13"/>
      <c r="U13035" t="s">
        <v>7474</v>
      </c>
    </row>
    <row r="13036" spans="1:21" x14ac:dyDescent="0.25">
      <c r="A13036" t="s">
        <v>6983</v>
      </c>
      <c r="B13036" s="12"/>
      <c r="C13036" t="s">
        <v>12098</v>
      </c>
      <c r="D13036" s="11">
        <v>46186</v>
      </c>
      <c r="E13036" t="s">
        <v>12099</v>
      </c>
      <c r="F13036" t="s">
        <v>6617</v>
      </c>
      <c r="G13036" t="s">
        <v>8521</v>
      </c>
      <c r="H13036" t="s">
        <v>1453</v>
      </c>
      <c r="I13036" t="s">
        <v>55</v>
      </c>
      <c r="J13036" t="s">
        <v>643</v>
      </c>
      <c r="K13036" t="s">
        <v>6636</v>
      </c>
      <c r="L13036" t="s">
        <v>6636</v>
      </c>
      <c r="M13036" t="s">
        <v>6636</v>
      </c>
      <c r="N13036" t="s">
        <v>6636</v>
      </c>
      <c r="O13036" t="s">
        <v>6636</v>
      </c>
      <c r="P13036">
        <v>1146000</v>
      </c>
      <c r="Q13036" t="s">
        <v>6636</v>
      </c>
      <c r="R13036" t="s">
        <v>6636</v>
      </c>
      <c r="S13036" s="12"/>
      <c r="T13036" s="13"/>
      <c r="U13036" t="s">
        <v>7474</v>
      </c>
    </row>
    <row r="13037" spans="1:21" x14ac:dyDescent="0.25">
      <c r="A13037" t="s">
        <v>6983</v>
      </c>
      <c r="B13037" s="12"/>
      <c r="C13037" t="s">
        <v>12098</v>
      </c>
      <c r="D13037" s="11">
        <v>46186</v>
      </c>
      <c r="E13037" t="s">
        <v>12099</v>
      </c>
      <c r="F13037" t="s">
        <v>6617</v>
      </c>
      <c r="G13037" t="s">
        <v>12103</v>
      </c>
      <c r="H13037" t="s">
        <v>1453</v>
      </c>
      <c r="I13037" t="s">
        <v>55</v>
      </c>
      <c r="J13037" t="s">
        <v>643</v>
      </c>
      <c r="K13037" t="s">
        <v>6636</v>
      </c>
      <c r="L13037" t="s">
        <v>6636</v>
      </c>
      <c r="M13037" t="s">
        <v>6636</v>
      </c>
      <c r="N13037" t="s">
        <v>6636</v>
      </c>
      <c r="O13037" t="s">
        <v>6636</v>
      </c>
      <c r="P13037">
        <v>1146000</v>
      </c>
      <c r="Q13037" t="s">
        <v>6636</v>
      </c>
      <c r="R13037" t="s">
        <v>6636</v>
      </c>
      <c r="S13037" s="12"/>
      <c r="T13037" s="13"/>
      <c r="U13037" t="s">
        <v>7474</v>
      </c>
    </row>
    <row r="13038" spans="1:21" x14ac:dyDescent="0.25">
      <c r="A13038" t="s">
        <v>6983</v>
      </c>
      <c r="B13038" s="12"/>
      <c r="C13038" t="s">
        <v>12098</v>
      </c>
      <c r="D13038" s="11">
        <v>46186</v>
      </c>
      <c r="E13038" t="s">
        <v>12099</v>
      </c>
      <c r="F13038" t="s">
        <v>6617</v>
      </c>
      <c r="G13038" t="s">
        <v>12104</v>
      </c>
      <c r="H13038" t="s">
        <v>1453</v>
      </c>
      <c r="I13038" t="s">
        <v>55</v>
      </c>
      <c r="J13038" t="s">
        <v>643</v>
      </c>
      <c r="K13038" t="s">
        <v>6636</v>
      </c>
      <c r="L13038" t="s">
        <v>6636</v>
      </c>
      <c r="M13038" t="s">
        <v>6636</v>
      </c>
      <c r="N13038" t="s">
        <v>6636</v>
      </c>
      <c r="O13038" t="s">
        <v>6636</v>
      </c>
      <c r="P13038">
        <v>1146000</v>
      </c>
      <c r="Q13038" t="s">
        <v>6636</v>
      </c>
      <c r="R13038" t="s">
        <v>6636</v>
      </c>
      <c r="S13038" s="12"/>
      <c r="T13038" s="13"/>
      <c r="U13038" t="s">
        <v>7474</v>
      </c>
    </row>
    <row r="13039" spans="1:21" x14ac:dyDescent="0.25">
      <c r="A13039" t="s">
        <v>6983</v>
      </c>
      <c r="B13039" s="12"/>
      <c r="C13039" t="s">
        <v>12098</v>
      </c>
      <c r="D13039" s="11">
        <v>46186</v>
      </c>
      <c r="E13039" t="s">
        <v>12099</v>
      </c>
      <c r="F13039" t="s">
        <v>6617</v>
      </c>
      <c r="G13039" t="s">
        <v>12105</v>
      </c>
      <c r="H13039" t="s">
        <v>1453</v>
      </c>
      <c r="I13039" t="s">
        <v>55</v>
      </c>
      <c r="J13039" t="s">
        <v>643</v>
      </c>
      <c r="K13039" t="s">
        <v>6636</v>
      </c>
      <c r="L13039" t="s">
        <v>6636</v>
      </c>
      <c r="M13039" t="s">
        <v>6636</v>
      </c>
      <c r="N13039" t="s">
        <v>6636</v>
      </c>
      <c r="O13039" t="s">
        <v>6636</v>
      </c>
      <c r="P13039">
        <v>1146000</v>
      </c>
      <c r="Q13039" t="s">
        <v>6636</v>
      </c>
      <c r="R13039" t="s">
        <v>6636</v>
      </c>
      <c r="S13039" s="12"/>
      <c r="T13039" s="13"/>
      <c r="U13039" t="s">
        <v>7474</v>
      </c>
    </row>
    <row r="13040" spans="1:21" x14ac:dyDescent="0.25">
      <c r="A13040" t="s">
        <v>6614</v>
      </c>
      <c r="B13040" s="12"/>
      <c r="C13040" t="s">
        <v>16960</v>
      </c>
      <c r="D13040" s="11">
        <v>46192</v>
      </c>
      <c r="E13040" t="s">
        <v>16961</v>
      </c>
      <c r="F13040" t="s">
        <v>6617</v>
      </c>
      <c r="G13040" t="s">
        <v>6636</v>
      </c>
      <c r="H13040" t="s">
        <v>1453</v>
      </c>
      <c r="I13040" t="s">
        <v>6636</v>
      </c>
      <c r="J13040" t="s">
        <v>6636</v>
      </c>
      <c r="K13040" t="s">
        <v>6636</v>
      </c>
      <c r="L13040" t="s">
        <v>6636</v>
      </c>
      <c r="M13040" t="s">
        <v>6636</v>
      </c>
      <c r="N13040" t="s">
        <v>6636</v>
      </c>
      <c r="O13040" t="s">
        <v>6636</v>
      </c>
      <c r="P13040">
        <v>1280000</v>
      </c>
      <c r="Q13040" t="s">
        <v>6867</v>
      </c>
      <c r="R13040" t="s">
        <v>6779</v>
      </c>
      <c r="S13040" s="12">
        <v>1</v>
      </c>
      <c r="T13040" s="13"/>
      <c r="U13040" t="s">
        <v>6636</v>
      </c>
    </row>
    <row r="13041" spans="1:21" x14ac:dyDescent="0.25">
      <c r="A13041" t="s">
        <v>6614</v>
      </c>
      <c r="B13041" s="12"/>
      <c r="C13041" t="s">
        <v>16962</v>
      </c>
      <c r="D13041" s="11">
        <v>46211</v>
      </c>
      <c r="E13041" t="s">
        <v>16963</v>
      </c>
      <c r="F13041" t="s">
        <v>6617</v>
      </c>
      <c r="G13041" t="s">
        <v>6636</v>
      </c>
      <c r="H13041" t="s">
        <v>1453</v>
      </c>
      <c r="I13041" t="s">
        <v>6636</v>
      </c>
      <c r="J13041" t="s">
        <v>6636</v>
      </c>
      <c r="K13041" t="s">
        <v>6636</v>
      </c>
      <c r="L13041" t="s">
        <v>6636</v>
      </c>
      <c r="M13041" t="s">
        <v>16964</v>
      </c>
      <c r="N13041" t="s">
        <v>7001</v>
      </c>
      <c r="O13041" t="s">
        <v>7176</v>
      </c>
      <c r="P13041">
        <v>1437000</v>
      </c>
      <c r="Q13041" t="s">
        <v>6867</v>
      </c>
      <c r="R13041" t="s">
        <v>6779</v>
      </c>
      <c r="S13041" s="12">
        <v>1</v>
      </c>
      <c r="T13041" s="13"/>
      <c r="U13041" t="s">
        <v>6671</v>
      </c>
    </row>
    <row r="13042" spans="1:21" x14ac:dyDescent="0.25">
      <c r="A13042" t="s">
        <v>6983</v>
      </c>
      <c r="B13042" s="12"/>
      <c r="C13042" t="s">
        <v>13189</v>
      </c>
      <c r="D13042" s="11">
        <v>46192</v>
      </c>
      <c r="E13042" t="s">
        <v>13190</v>
      </c>
      <c r="F13042" t="s">
        <v>6617</v>
      </c>
      <c r="G13042" t="s">
        <v>13133</v>
      </c>
      <c r="H13042" t="s">
        <v>4573</v>
      </c>
      <c r="I13042" t="s">
        <v>55</v>
      </c>
      <c r="J13042" t="s">
        <v>176</v>
      </c>
      <c r="K13042" t="s">
        <v>6636</v>
      </c>
      <c r="L13042" t="s">
        <v>6636</v>
      </c>
      <c r="M13042" t="s">
        <v>6636</v>
      </c>
      <c r="N13042" t="s">
        <v>6636</v>
      </c>
      <c r="O13042" t="s">
        <v>6636</v>
      </c>
      <c r="P13042">
        <v>2100000</v>
      </c>
      <c r="Q13042" t="s">
        <v>6636</v>
      </c>
      <c r="R13042" t="s">
        <v>6636</v>
      </c>
      <c r="S13042" s="12">
        <v>1</v>
      </c>
      <c r="T13042" s="13">
        <v>52500</v>
      </c>
      <c r="U13042" t="s">
        <v>6636</v>
      </c>
    </row>
    <row r="13043" spans="1:21" x14ac:dyDescent="0.25">
      <c r="A13043" t="s">
        <v>6983</v>
      </c>
      <c r="B13043" s="12"/>
      <c r="C13043" t="s">
        <v>11451</v>
      </c>
      <c r="D13043" s="11">
        <v>46182</v>
      </c>
      <c r="E13043" t="s">
        <v>11452</v>
      </c>
      <c r="F13043" t="s">
        <v>6353</v>
      </c>
      <c r="G13043" t="s">
        <v>11453</v>
      </c>
      <c r="H13043" t="s">
        <v>5922</v>
      </c>
      <c r="I13043" t="s">
        <v>65</v>
      </c>
      <c r="J13043" t="s">
        <v>219</v>
      </c>
      <c r="K13043" t="s">
        <v>6636</v>
      </c>
      <c r="L13043" t="s">
        <v>6636</v>
      </c>
      <c r="M13043" t="s">
        <v>11456</v>
      </c>
      <c r="N13043" t="s">
        <v>7001</v>
      </c>
      <c r="O13043" t="s">
        <v>7062</v>
      </c>
      <c r="P13043">
        <v>1699000</v>
      </c>
      <c r="Q13043" t="s">
        <v>6636</v>
      </c>
      <c r="R13043" t="s">
        <v>6636</v>
      </c>
      <c r="S13043" s="12">
        <v>1</v>
      </c>
      <c r="T13043" s="13">
        <v>21238</v>
      </c>
      <c r="U13043" t="s">
        <v>8855</v>
      </c>
    </row>
    <row r="13044" spans="1:21" x14ac:dyDescent="0.25">
      <c r="A13044" t="s">
        <v>6983</v>
      </c>
      <c r="B13044" s="12"/>
      <c r="C13044" t="s">
        <v>11451</v>
      </c>
      <c r="D13044" s="11">
        <v>46182</v>
      </c>
      <c r="E13044" t="s">
        <v>11452</v>
      </c>
      <c r="F13044" t="s">
        <v>6353</v>
      </c>
      <c r="G13044" t="s">
        <v>11457</v>
      </c>
      <c r="H13044" t="s">
        <v>5922</v>
      </c>
      <c r="I13044" t="s">
        <v>65</v>
      </c>
      <c r="J13044" t="s">
        <v>219</v>
      </c>
      <c r="K13044" t="s">
        <v>6636</v>
      </c>
      <c r="L13044" t="s">
        <v>6636</v>
      </c>
      <c r="M13044" t="s">
        <v>11456</v>
      </c>
      <c r="N13044" t="s">
        <v>7001</v>
      </c>
      <c r="O13044" t="s">
        <v>7062</v>
      </c>
      <c r="P13044">
        <v>1699000</v>
      </c>
      <c r="Q13044" t="s">
        <v>6636</v>
      </c>
      <c r="R13044" t="s">
        <v>6636</v>
      </c>
      <c r="S13044" s="12"/>
      <c r="T13044" s="13"/>
      <c r="U13044" t="s">
        <v>8855</v>
      </c>
    </row>
    <row r="13045" spans="1:21" x14ac:dyDescent="0.25">
      <c r="A13045" t="s">
        <v>6983</v>
      </c>
      <c r="B13045" s="12"/>
      <c r="C13045" t="s">
        <v>11451</v>
      </c>
      <c r="D13045" s="11">
        <v>46182</v>
      </c>
      <c r="E13045" t="s">
        <v>11452</v>
      </c>
      <c r="F13045" t="s">
        <v>6353</v>
      </c>
      <c r="G13045" t="s">
        <v>11458</v>
      </c>
      <c r="H13045" t="s">
        <v>5922</v>
      </c>
      <c r="I13045" t="s">
        <v>65</v>
      </c>
      <c r="J13045" t="s">
        <v>219</v>
      </c>
      <c r="K13045" t="s">
        <v>6636</v>
      </c>
      <c r="L13045" t="s">
        <v>6636</v>
      </c>
      <c r="M13045" t="s">
        <v>11456</v>
      </c>
      <c r="N13045" t="s">
        <v>7001</v>
      </c>
      <c r="O13045" t="s">
        <v>7062</v>
      </c>
      <c r="P13045">
        <v>1699000</v>
      </c>
      <c r="Q13045" t="s">
        <v>6636</v>
      </c>
      <c r="R13045" t="s">
        <v>6636</v>
      </c>
      <c r="S13045" s="12"/>
      <c r="T13045" s="13"/>
      <c r="U13045" t="s">
        <v>8855</v>
      </c>
    </row>
    <row r="13046" spans="1:21" x14ac:dyDescent="0.25">
      <c r="A13046" t="s">
        <v>6637</v>
      </c>
      <c r="B13046" s="12">
        <v>42134</v>
      </c>
      <c r="C13046" t="s">
        <v>8778</v>
      </c>
      <c r="D13046" s="11">
        <v>46193.540856481501</v>
      </c>
      <c r="E13046" t="s">
        <v>8779</v>
      </c>
      <c r="F13046" t="s">
        <v>6617</v>
      </c>
      <c r="G13046" t="s">
        <v>6968</v>
      </c>
      <c r="H13046" t="s">
        <v>16965</v>
      </c>
      <c r="I13046" t="s">
        <v>55</v>
      </c>
      <c r="J13046" t="s">
        <v>643</v>
      </c>
      <c r="K13046" t="s">
        <v>16966</v>
      </c>
      <c r="L13046" t="s">
        <v>16967</v>
      </c>
      <c r="M13046" t="s">
        <v>16968</v>
      </c>
      <c r="N13046" t="s">
        <v>7001</v>
      </c>
      <c r="O13046" t="s">
        <v>7062</v>
      </c>
      <c r="P13046">
        <v>1297000</v>
      </c>
      <c r="Q13046" t="s">
        <v>6636</v>
      </c>
      <c r="R13046" t="s">
        <v>6636</v>
      </c>
      <c r="S13046" s="12"/>
      <c r="T13046" s="13"/>
      <c r="U13046" t="s">
        <v>6650</v>
      </c>
    </row>
    <row r="13047" spans="1:21" x14ac:dyDescent="0.25">
      <c r="A13047" t="s">
        <v>6619</v>
      </c>
      <c r="B13047" s="12">
        <v>42134</v>
      </c>
      <c r="C13047" t="s">
        <v>8778</v>
      </c>
      <c r="D13047" s="11">
        <v>46193.571458333303</v>
      </c>
      <c r="E13047" t="s">
        <v>8779</v>
      </c>
      <c r="F13047" t="s">
        <v>6617</v>
      </c>
      <c r="G13047" t="s">
        <v>6968</v>
      </c>
      <c r="H13047" t="s">
        <v>16965</v>
      </c>
      <c r="I13047" t="s">
        <v>55</v>
      </c>
      <c r="J13047" t="s">
        <v>643</v>
      </c>
      <c r="K13047" t="s">
        <v>16966</v>
      </c>
      <c r="L13047" t="s">
        <v>16967</v>
      </c>
      <c r="M13047" t="s">
        <v>16968</v>
      </c>
      <c r="N13047" t="s">
        <v>7001</v>
      </c>
      <c r="O13047" t="s">
        <v>7062</v>
      </c>
      <c r="P13047">
        <v>1297000</v>
      </c>
      <c r="Q13047" t="s">
        <v>6636</v>
      </c>
      <c r="R13047" t="s">
        <v>6636</v>
      </c>
      <c r="S13047" s="12"/>
      <c r="T13047" s="13"/>
      <c r="U13047" t="s">
        <v>6650</v>
      </c>
    </row>
    <row r="13048" spans="1:21" x14ac:dyDescent="0.25">
      <c r="A13048" t="s">
        <v>6637</v>
      </c>
      <c r="B13048" s="12">
        <v>43004</v>
      </c>
      <c r="C13048" t="s">
        <v>16969</v>
      </c>
      <c r="D13048" s="11">
        <v>46199.316956018498</v>
      </c>
      <c r="E13048" t="s">
        <v>16970</v>
      </c>
      <c r="F13048" t="s">
        <v>6617</v>
      </c>
      <c r="G13048" t="s">
        <v>6968</v>
      </c>
      <c r="H13048" t="s">
        <v>16965</v>
      </c>
      <c r="I13048" t="s">
        <v>55</v>
      </c>
      <c r="J13048" t="s">
        <v>44</v>
      </c>
      <c r="K13048" t="s">
        <v>16971</v>
      </c>
      <c r="L13048" t="s">
        <v>16967</v>
      </c>
      <c r="M13048" t="s">
        <v>16972</v>
      </c>
      <c r="N13048" t="s">
        <v>7001</v>
      </c>
      <c r="O13048" t="s">
        <v>7007</v>
      </c>
      <c r="P13048">
        <v>1310000</v>
      </c>
      <c r="Q13048" t="s">
        <v>6893</v>
      </c>
      <c r="R13048" t="s">
        <v>6779</v>
      </c>
      <c r="S13048" s="12"/>
      <c r="T13048" s="13"/>
      <c r="U13048" t="s">
        <v>6650</v>
      </c>
    </row>
    <row r="13049" spans="1:21" x14ac:dyDescent="0.25">
      <c r="A13049" t="s">
        <v>6637</v>
      </c>
      <c r="B13049" s="12">
        <v>42805</v>
      </c>
      <c r="C13049" t="s">
        <v>16973</v>
      </c>
      <c r="D13049" s="11">
        <v>46207.329282407401</v>
      </c>
      <c r="E13049" t="s">
        <v>16974</v>
      </c>
      <c r="F13049" t="s">
        <v>6617</v>
      </c>
      <c r="G13049" t="s">
        <v>6968</v>
      </c>
      <c r="H13049" t="s">
        <v>16965</v>
      </c>
      <c r="I13049" t="s">
        <v>55</v>
      </c>
      <c r="J13049" t="s">
        <v>732</v>
      </c>
      <c r="K13049" t="s">
        <v>16975</v>
      </c>
      <c r="L13049" t="s">
        <v>16967</v>
      </c>
      <c r="M13049" t="s">
        <v>16976</v>
      </c>
      <c r="N13049" t="s">
        <v>7001</v>
      </c>
      <c r="O13049" t="s">
        <v>7007</v>
      </c>
      <c r="P13049">
        <v>1411000</v>
      </c>
      <c r="Q13049" t="s">
        <v>6636</v>
      </c>
      <c r="R13049" t="s">
        <v>6636</v>
      </c>
      <c r="S13049" s="12"/>
      <c r="T13049" s="13"/>
      <c r="U13049" t="s">
        <v>6650</v>
      </c>
    </row>
    <row r="13050" spans="1:21" x14ac:dyDescent="0.25">
      <c r="A13050" t="s">
        <v>6637</v>
      </c>
      <c r="B13050" s="12">
        <v>42965</v>
      </c>
      <c r="C13050" t="s">
        <v>16977</v>
      </c>
      <c r="D13050" s="11">
        <v>46207.335995370398</v>
      </c>
      <c r="E13050" t="s">
        <v>16978</v>
      </c>
      <c r="F13050" t="s">
        <v>6617</v>
      </c>
      <c r="G13050" t="s">
        <v>6968</v>
      </c>
      <c r="H13050" t="s">
        <v>16965</v>
      </c>
      <c r="I13050" t="s">
        <v>55</v>
      </c>
      <c r="J13050" t="s">
        <v>44</v>
      </c>
      <c r="K13050" t="s">
        <v>16979</v>
      </c>
      <c r="L13050" t="s">
        <v>16967</v>
      </c>
      <c r="M13050" t="s">
        <v>16980</v>
      </c>
      <c r="N13050" t="s">
        <v>7001</v>
      </c>
      <c r="O13050" t="s">
        <v>7171</v>
      </c>
      <c r="P13050">
        <v>1213000</v>
      </c>
      <c r="Q13050" t="s">
        <v>6778</v>
      </c>
      <c r="R13050" t="s">
        <v>7109</v>
      </c>
      <c r="S13050" s="12"/>
      <c r="T13050" s="13"/>
      <c r="U13050" t="s">
        <v>6650</v>
      </c>
    </row>
    <row r="13051" spans="1:21" x14ac:dyDescent="0.25">
      <c r="A13051" t="s">
        <v>6619</v>
      </c>
      <c r="B13051" s="12">
        <v>42805</v>
      </c>
      <c r="C13051" t="s">
        <v>16973</v>
      </c>
      <c r="D13051" s="11">
        <v>46207.475324074097</v>
      </c>
      <c r="E13051" t="s">
        <v>16974</v>
      </c>
      <c r="F13051" t="s">
        <v>6617</v>
      </c>
      <c r="G13051" t="s">
        <v>6968</v>
      </c>
      <c r="H13051" t="s">
        <v>16965</v>
      </c>
      <c r="I13051" t="s">
        <v>55</v>
      </c>
      <c r="J13051" t="s">
        <v>732</v>
      </c>
      <c r="K13051" t="s">
        <v>16975</v>
      </c>
      <c r="L13051" t="s">
        <v>16967</v>
      </c>
      <c r="M13051" t="s">
        <v>16976</v>
      </c>
      <c r="N13051" t="s">
        <v>7001</v>
      </c>
      <c r="O13051" t="s">
        <v>7007</v>
      </c>
      <c r="P13051">
        <v>1411000</v>
      </c>
      <c r="Q13051" t="s">
        <v>6636</v>
      </c>
      <c r="R13051" t="s">
        <v>6636</v>
      </c>
      <c r="S13051" s="12"/>
      <c r="T13051" s="13"/>
      <c r="U13051" t="s">
        <v>6650</v>
      </c>
    </row>
    <row r="13052" spans="1:21" x14ac:dyDescent="0.25">
      <c r="A13052" t="s">
        <v>6637</v>
      </c>
      <c r="B13052" s="12">
        <v>42924</v>
      </c>
      <c r="C13052" t="s">
        <v>16981</v>
      </c>
      <c r="D13052" s="11">
        <v>46210.545335648101</v>
      </c>
      <c r="E13052" t="s">
        <v>16982</v>
      </c>
      <c r="F13052" t="s">
        <v>6617</v>
      </c>
      <c r="G13052" t="s">
        <v>6968</v>
      </c>
      <c r="H13052" t="s">
        <v>16965</v>
      </c>
      <c r="I13052" t="s">
        <v>65</v>
      </c>
      <c r="J13052" t="s">
        <v>67</v>
      </c>
      <c r="K13052" t="s">
        <v>16983</v>
      </c>
      <c r="L13052" t="s">
        <v>16967</v>
      </c>
      <c r="M13052" t="s">
        <v>16984</v>
      </c>
      <c r="N13052" t="s">
        <v>7001</v>
      </c>
      <c r="O13052" t="s">
        <v>7081</v>
      </c>
      <c r="P13052">
        <v>1789000</v>
      </c>
      <c r="Q13052" t="s">
        <v>6778</v>
      </c>
      <c r="R13052" t="s">
        <v>7109</v>
      </c>
      <c r="S13052" s="12"/>
      <c r="T13052" s="13"/>
      <c r="U13052" t="s">
        <v>6650</v>
      </c>
    </row>
    <row r="13053" spans="1:21" x14ac:dyDescent="0.25">
      <c r="A13053" t="s">
        <v>6619</v>
      </c>
      <c r="B13053" s="12">
        <v>42924</v>
      </c>
      <c r="C13053" t="s">
        <v>16981</v>
      </c>
      <c r="D13053" s="11">
        <v>46210.653067129599</v>
      </c>
      <c r="E13053" t="s">
        <v>16982</v>
      </c>
      <c r="F13053" t="s">
        <v>6617</v>
      </c>
      <c r="G13053" t="s">
        <v>6968</v>
      </c>
      <c r="H13053" t="s">
        <v>16965</v>
      </c>
      <c r="I13053" t="s">
        <v>65</v>
      </c>
      <c r="J13053" t="s">
        <v>67</v>
      </c>
      <c r="K13053" t="s">
        <v>16983</v>
      </c>
      <c r="L13053" t="s">
        <v>16967</v>
      </c>
      <c r="M13053" t="s">
        <v>16984</v>
      </c>
      <c r="N13053" t="s">
        <v>7001</v>
      </c>
      <c r="O13053" t="s">
        <v>7081</v>
      </c>
      <c r="P13053">
        <v>1789000</v>
      </c>
      <c r="Q13053" t="s">
        <v>6778</v>
      </c>
      <c r="R13053" t="s">
        <v>7109</v>
      </c>
      <c r="S13053" s="12"/>
      <c r="T13053" s="13"/>
      <c r="U13053" t="s">
        <v>6650</v>
      </c>
    </row>
    <row r="13054" spans="1:21" x14ac:dyDescent="0.25">
      <c r="A13054" t="s">
        <v>6619</v>
      </c>
      <c r="B13054" s="12">
        <v>42965</v>
      </c>
      <c r="C13054" t="s">
        <v>16977</v>
      </c>
      <c r="D13054" s="11">
        <v>46211.607789351903</v>
      </c>
      <c r="E13054" t="s">
        <v>16978</v>
      </c>
      <c r="F13054" t="s">
        <v>6617</v>
      </c>
      <c r="G13054" t="s">
        <v>6968</v>
      </c>
      <c r="H13054" t="s">
        <v>16965</v>
      </c>
      <c r="I13054" t="s">
        <v>55</v>
      </c>
      <c r="J13054" t="s">
        <v>44</v>
      </c>
      <c r="K13054" t="s">
        <v>16979</v>
      </c>
      <c r="L13054" t="s">
        <v>16967</v>
      </c>
      <c r="M13054" t="s">
        <v>16980</v>
      </c>
      <c r="N13054" t="s">
        <v>7001</v>
      </c>
      <c r="O13054" t="s">
        <v>7171</v>
      </c>
      <c r="P13054">
        <v>1213000</v>
      </c>
      <c r="Q13054" t="s">
        <v>6778</v>
      </c>
      <c r="R13054" t="s">
        <v>7109</v>
      </c>
      <c r="S13054" s="12"/>
      <c r="T13054" s="13"/>
      <c r="U13054" t="s">
        <v>6650</v>
      </c>
    </row>
    <row r="13055" spans="1:21" x14ac:dyDescent="0.25">
      <c r="A13055" t="s">
        <v>6637</v>
      </c>
      <c r="B13055" s="12">
        <v>43003</v>
      </c>
      <c r="C13055" t="s">
        <v>16985</v>
      </c>
      <c r="D13055" s="11">
        <v>46212.574108796303</v>
      </c>
      <c r="E13055" t="s">
        <v>16986</v>
      </c>
      <c r="F13055" t="s">
        <v>6617</v>
      </c>
      <c r="G13055" t="s">
        <v>6968</v>
      </c>
      <c r="H13055" t="s">
        <v>16965</v>
      </c>
      <c r="I13055" t="s">
        <v>65</v>
      </c>
      <c r="J13055" t="s">
        <v>57</v>
      </c>
      <c r="K13055" t="s">
        <v>16987</v>
      </c>
      <c r="L13055" t="s">
        <v>16967</v>
      </c>
      <c r="M13055" t="s">
        <v>16988</v>
      </c>
      <c r="N13055" t="s">
        <v>7001</v>
      </c>
      <c r="O13055" t="s">
        <v>7002</v>
      </c>
      <c r="P13055">
        <v>2170000</v>
      </c>
      <c r="Q13055" t="s">
        <v>6636</v>
      </c>
      <c r="R13055" t="s">
        <v>6636</v>
      </c>
      <c r="S13055" s="12"/>
      <c r="T13055" s="13"/>
      <c r="U13055" t="s">
        <v>6636</v>
      </c>
    </row>
    <row r="13056" spans="1:21" x14ac:dyDescent="0.25">
      <c r="A13056" t="s">
        <v>6619</v>
      </c>
      <c r="B13056" s="12">
        <v>43003</v>
      </c>
      <c r="C13056" t="s">
        <v>16985</v>
      </c>
      <c r="D13056" s="11">
        <v>46212.596597222197</v>
      </c>
      <c r="E13056" t="s">
        <v>16986</v>
      </c>
      <c r="F13056" t="s">
        <v>6617</v>
      </c>
      <c r="G13056" t="s">
        <v>6968</v>
      </c>
      <c r="H13056" t="s">
        <v>16965</v>
      </c>
      <c r="I13056" t="s">
        <v>65</v>
      </c>
      <c r="J13056" t="s">
        <v>57</v>
      </c>
      <c r="K13056" t="s">
        <v>16987</v>
      </c>
      <c r="L13056" t="s">
        <v>16967</v>
      </c>
      <c r="M13056" t="s">
        <v>16988</v>
      </c>
      <c r="N13056" t="s">
        <v>7001</v>
      </c>
      <c r="O13056" t="s">
        <v>7002</v>
      </c>
      <c r="P13056">
        <v>2170000</v>
      </c>
      <c r="Q13056" t="s">
        <v>6636</v>
      </c>
      <c r="R13056" t="s">
        <v>6636</v>
      </c>
      <c r="S13056" s="12"/>
      <c r="T13056" s="13"/>
      <c r="U13056" t="s">
        <v>6636</v>
      </c>
    </row>
    <row r="13057" spans="1:21" x14ac:dyDescent="0.25">
      <c r="A13057" t="s">
        <v>6619</v>
      </c>
      <c r="B13057" s="12">
        <v>43004</v>
      </c>
      <c r="C13057" t="s">
        <v>16969</v>
      </c>
      <c r="D13057" s="11">
        <v>46212.596655092602</v>
      </c>
      <c r="E13057" t="s">
        <v>16970</v>
      </c>
      <c r="F13057" t="s">
        <v>6617</v>
      </c>
      <c r="G13057" t="s">
        <v>6968</v>
      </c>
      <c r="H13057" t="s">
        <v>16965</v>
      </c>
      <c r="I13057" t="s">
        <v>55</v>
      </c>
      <c r="J13057" t="s">
        <v>44</v>
      </c>
      <c r="K13057" t="s">
        <v>16971</v>
      </c>
      <c r="L13057" t="s">
        <v>16967</v>
      </c>
      <c r="M13057" t="s">
        <v>16972</v>
      </c>
      <c r="N13057" t="s">
        <v>7001</v>
      </c>
      <c r="O13057" t="s">
        <v>7007</v>
      </c>
      <c r="P13057">
        <v>1310000</v>
      </c>
      <c r="Q13057" t="s">
        <v>6893</v>
      </c>
      <c r="R13057" t="s">
        <v>6779</v>
      </c>
      <c r="S13057" s="12"/>
      <c r="T13057" s="13"/>
      <c r="U13057" t="s">
        <v>6650</v>
      </c>
    </row>
    <row r="13058" spans="1:21" x14ac:dyDescent="0.25">
      <c r="A13058" t="s">
        <v>6637</v>
      </c>
      <c r="B13058" s="12">
        <v>43080</v>
      </c>
      <c r="C13058" t="s">
        <v>16989</v>
      </c>
      <c r="D13058" s="11">
        <v>46214.502314814803</v>
      </c>
      <c r="E13058" t="s">
        <v>16990</v>
      </c>
      <c r="F13058" t="s">
        <v>6617</v>
      </c>
      <c r="G13058" t="s">
        <v>6968</v>
      </c>
      <c r="H13058" t="s">
        <v>16965</v>
      </c>
      <c r="I13058" t="s">
        <v>65</v>
      </c>
      <c r="J13058" t="s">
        <v>9067</v>
      </c>
      <c r="K13058" t="s">
        <v>16991</v>
      </c>
      <c r="L13058" t="s">
        <v>16967</v>
      </c>
      <c r="M13058" t="s">
        <v>16992</v>
      </c>
      <c r="N13058" t="s">
        <v>7001</v>
      </c>
      <c r="O13058" t="s">
        <v>7081</v>
      </c>
      <c r="P13058">
        <v>1419000</v>
      </c>
      <c r="Q13058" t="s">
        <v>6636</v>
      </c>
      <c r="R13058" t="s">
        <v>6636</v>
      </c>
      <c r="S13058" s="12"/>
      <c r="T13058" s="13"/>
      <c r="U13058" t="s">
        <v>6650</v>
      </c>
    </row>
    <row r="13059" spans="1:21" x14ac:dyDescent="0.25">
      <c r="A13059" t="s">
        <v>6619</v>
      </c>
      <c r="B13059" s="12">
        <v>43080</v>
      </c>
      <c r="C13059" t="s">
        <v>16989</v>
      </c>
      <c r="D13059" s="11">
        <v>46214.537210648101</v>
      </c>
      <c r="E13059" t="s">
        <v>16990</v>
      </c>
      <c r="F13059" t="s">
        <v>6617</v>
      </c>
      <c r="G13059" t="s">
        <v>6968</v>
      </c>
      <c r="H13059" t="s">
        <v>16965</v>
      </c>
      <c r="I13059" t="s">
        <v>65</v>
      </c>
      <c r="J13059" t="s">
        <v>9067</v>
      </c>
      <c r="K13059" t="s">
        <v>16991</v>
      </c>
      <c r="L13059" t="s">
        <v>16967</v>
      </c>
      <c r="M13059" t="s">
        <v>16992</v>
      </c>
      <c r="N13059" t="s">
        <v>7001</v>
      </c>
      <c r="O13059" t="s">
        <v>7081</v>
      </c>
      <c r="P13059">
        <v>1419000</v>
      </c>
      <c r="Q13059" t="s">
        <v>6636</v>
      </c>
      <c r="R13059" t="s">
        <v>6636</v>
      </c>
      <c r="S13059" s="12"/>
      <c r="T13059" s="13"/>
      <c r="U13059" t="s">
        <v>6650</v>
      </c>
    </row>
    <row r="13060" spans="1:21" x14ac:dyDescent="0.25">
      <c r="A13060" t="s">
        <v>6637</v>
      </c>
      <c r="B13060" s="12">
        <v>43363</v>
      </c>
      <c r="C13060" t="s">
        <v>16993</v>
      </c>
      <c r="D13060" s="11">
        <v>46220.423796296302</v>
      </c>
      <c r="E13060" t="s">
        <v>16994</v>
      </c>
      <c r="F13060" t="s">
        <v>6617</v>
      </c>
      <c r="G13060" t="s">
        <v>6968</v>
      </c>
      <c r="H13060" t="s">
        <v>16965</v>
      </c>
      <c r="I13060" t="s">
        <v>55</v>
      </c>
      <c r="J13060" t="s">
        <v>643</v>
      </c>
      <c r="K13060" t="s">
        <v>16995</v>
      </c>
      <c r="L13060" t="s">
        <v>16967</v>
      </c>
      <c r="M13060" t="s">
        <v>16996</v>
      </c>
      <c r="N13060" t="s">
        <v>7001</v>
      </c>
      <c r="O13060" t="s">
        <v>7007</v>
      </c>
      <c r="P13060">
        <v>1344000</v>
      </c>
      <c r="Q13060" t="s">
        <v>6636</v>
      </c>
      <c r="R13060" t="s">
        <v>6636</v>
      </c>
      <c r="S13060" s="12"/>
      <c r="T13060" s="13"/>
      <c r="U13060" t="s">
        <v>6636</v>
      </c>
    </row>
    <row r="13061" spans="1:21" x14ac:dyDescent="0.25">
      <c r="A13061" t="s">
        <v>6619</v>
      </c>
      <c r="B13061" s="12">
        <v>43363</v>
      </c>
      <c r="C13061" t="s">
        <v>16993</v>
      </c>
      <c r="D13061" s="11">
        <v>46220.559814814798</v>
      </c>
      <c r="E13061" t="s">
        <v>16994</v>
      </c>
      <c r="F13061" t="s">
        <v>6617</v>
      </c>
      <c r="G13061" t="s">
        <v>6968</v>
      </c>
      <c r="H13061" t="s">
        <v>16965</v>
      </c>
      <c r="I13061" t="s">
        <v>55</v>
      </c>
      <c r="J13061" t="s">
        <v>643</v>
      </c>
      <c r="K13061" t="s">
        <v>16995</v>
      </c>
      <c r="L13061" t="s">
        <v>16967</v>
      </c>
      <c r="M13061" t="s">
        <v>16996</v>
      </c>
      <c r="N13061" t="s">
        <v>7001</v>
      </c>
      <c r="O13061" t="s">
        <v>7007</v>
      </c>
      <c r="P13061">
        <v>1344000</v>
      </c>
      <c r="Q13061" t="s">
        <v>6636</v>
      </c>
      <c r="R13061" t="s">
        <v>6636</v>
      </c>
      <c r="S13061" s="12"/>
      <c r="T13061" s="13"/>
      <c r="U13061" t="s">
        <v>6636</v>
      </c>
    </row>
    <row r="13062" spans="1:21" x14ac:dyDescent="0.25">
      <c r="A13062" t="s">
        <v>6637</v>
      </c>
      <c r="B13062" s="12">
        <v>43435</v>
      </c>
      <c r="C13062" t="s">
        <v>16997</v>
      </c>
      <c r="D13062" s="11">
        <v>46221.8588773148</v>
      </c>
      <c r="E13062" t="s">
        <v>16998</v>
      </c>
      <c r="F13062" t="s">
        <v>6617</v>
      </c>
      <c r="G13062" t="s">
        <v>6968</v>
      </c>
      <c r="H13062" t="s">
        <v>16965</v>
      </c>
      <c r="I13062" t="s">
        <v>55</v>
      </c>
      <c r="J13062" t="s">
        <v>44</v>
      </c>
      <c r="K13062" t="s">
        <v>16999</v>
      </c>
      <c r="L13062" t="s">
        <v>16967</v>
      </c>
      <c r="M13062" t="s">
        <v>17000</v>
      </c>
      <c r="N13062" t="s">
        <v>7001</v>
      </c>
      <c r="O13062" t="s">
        <v>7002</v>
      </c>
      <c r="P13062">
        <v>2019000</v>
      </c>
      <c r="Q13062" t="s">
        <v>6636</v>
      </c>
      <c r="R13062" t="s">
        <v>6636</v>
      </c>
      <c r="S13062" s="12"/>
      <c r="T13062" s="13"/>
      <c r="U13062" t="s">
        <v>6650</v>
      </c>
    </row>
    <row r="13063" spans="1:21" x14ac:dyDescent="0.25">
      <c r="A13063" t="s">
        <v>6619</v>
      </c>
      <c r="B13063" s="12">
        <v>43435</v>
      </c>
      <c r="C13063" t="s">
        <v>16997</v>
      </c>
      <c r="D13063" s="11">
        <v>46222.435034722199</v>
      </c>
      <c r="E13063" t="s">
        <v>16998</v>
      </c>
      <c r="F13063" t="s">
        <v>6617</v>
      </c>
      <c r="G13063" t="s">
        <v>6968</v>
      </c>
      <c r="H13063" t="s">
        <v>16965</v>
      </c>
      <c r="I13063" t="s">
        <v>55</v>
      </c>
      <c r="J13063" t="s">
        <v>44</v>
      </c>
      <c r="K13063" t="s">
        <v>16999</v>
      </c>
      <c r="L13063" t="s">
        <v>16967</v>
      </c>
      <c r="M13063" t="s">
        <v>17000</v>
      </c>
      <c r="N13063" t="s">
        <v>7001</v>
      </c>
      <c r="O13063" t="s">
        <v>7002</v>
      </c>
      <c r="P13063">
        <v>2019000</v>
      </c>
      <c r="Q13063" t="s">
        <v>6636</v>
      </c>
      <c r="R13063" t="s">
        <v>6636</v>
      </c>
      <c r="S13063" s="12"/>
      <c r="T13063" s="13"/>
      <c r="U13063" t="s">
        <v>6650</v>
      </c>
    </row>
    <row r="13064" spans="1:21" x14ac:dyDescent="0.25">
      <c r="A13064" t="s">
        <v>6637</v>
      </c>
      <c r="B13064" s="12">
        <v>33888</v>
      </c>
      <c r="C13064" t="s">
        <v>17001</v>
      </c>
      <c r="D13064" s="11">
        <v>46186.629282407397</v>
      </c>
      <c r="E13064" t="s">
        <v>17002</v>
      </c>
      <c r="F13064" t="s">
        <v>6617</v>
      </c>
      <c r="G13064" t="s">
        <v>17003</v>
      </c>
      <c r="H13064" t="s">
        <v>6387</v>
      </c>
      <c r="I13064" t="s">
        <v>65</v>
      </c>
      <c r="J13064" t="s">
        <v>573</v>
      </c>
      <c r="K13064" t="s">
        <v>17004</v>
      </c>
      <c r="L13064" t="s">
        <v>38</v>
      </c>
      <c r="M13064" t="s">
        <v>17005</v>
      </c>
      <c r="N13064" t="s">
        <v>8878</v>
      </c>
      <c r="O13064" t="s">
        <v>8901</v>
      </c>
      <c r="P13064">
        <v>4399000</v>
      </c>
      <c r="Q13064" t="s">
        <v>6636</v>
      </c>
      <c r="R13064" t="s">
        <v>6636</v>
      </c>
      <c r="S13064" s="12"/>
      <c r="T13064" s="13"/>
      <c r="U13064" t="s">
        <v>6636</v>
      </c>
    </row>
    <row r="13065" spans="1:21" x14ac:dyDescent="0.25">
      <c r="A13065" t="s">
        <v>6637</v>
      </c>
      <c r="B13065" s="12">
        <v>33888</v>
      </c>
      <c r="C13065" t="s">
        <v>17001</v>
      </c>
      <c r="D13065" s="11">
        <v>46186.629282407397</v>
      </c>
      <c r="E13065" t="s">
        <v>17002</v>
      </c>
      <c r="F13065" t="s">
        <v>6617</v>
      </c>
      <c r="G13065" t="s">
        <v>16826</v>
      </c>
      <c r="H13065" t="s">
        <v>6387</v>
      </c>
      <c r="I13065" t="s">
        <v>65</v>
      </c>
      <c r="J13065" t="s">
        <v>573</v>
      </c>
      <c r="K13065" t="s">
        <v>17004</v>
      </c>
      <c r="L13065" t="s">
        <v>38</v>
      </c>
      <c r="M13065" t="s">
        <v>17005</v>
      </c>
      <c r="N13065" t="s">
        <v>8878</v>
      </c>
      <c r="O13065" t="s">
        <v>8901</v>
      </c>
      <c r="P13065">
        <v>4399000</v>
      </c>
      <c r="Q13065" t="s">
        <v>6636</v>
      </c>
      <c r="R13065" t="s">
        <v>6636</v>
      </c>
      <c r="S13065" s="12"/>
      <c r="T13065" s="13"/>
      <c r="U13065" t="s">
        <v>6636</v>
      </c>
    </row>
    <row r="13066" spans="1:21" x14ac:dyDescent="0.25">
      <c r="A13066" t="s">
        <v>6637</v>
      </c>
      <c r="B13066" s="12">
        <v>42406</v>
      </c>
      <c r="C13066" t="s">
        <v>17006</v>
      </c>
      <c r="D13066" s="11">
        <v>46198.3762152778</v>
      </c>
      <c r="E13066" t="s">
        <v>17007</v>
      </c>
      <c r="F13066" t="s">
        <v>6617</v>
      </c>
      <c r="G13066" t="s">
        <v>17003</v>
      </c>
      <c r="H13066" t="s">
        <v>6387</v>
      </c>
      <c r="I13066" t="s">
        <v>55</v>
      </c>
      <c r="J13066" t="s">
        <v>643</v>
      </c>
      <c r="K13066" t="s">
        <v>17008</v>
      </c>
      <c r="L13066" t="s">
        <v>51</v>
      </c>
      <c r="M13066" t="s">
        <v>17009</v>
      </c>
      <c r="N13066" t="s">
        <v>12129</v>
      </c>
      <c r="O13066" t="s">
        <v>12130</v>
      </c>
      <c r="P13066">
        <v>2280000</v>
      </c>
      <c r="Q13066" t="s">
        <v>6636</v>
      </c>
      <c r="R13066" t="s">
        <v>6636</v>
      </c>
      <c r="S13066" s="12"/>
      <c r="T13066" s="13"/>
      <c r="U13066" t="s">
        <v>7560</v>
      </c>
    </row>
    <row r="13067" spans="1:21" x14ac:dyDescent="0.25">
      <c r="A13067" t="s">
        <v>6637</v>
      </c>
      <c r="B13067" s="12">
        <v>42406</v>
      </c>
      <c r="C13067" t="s">
        <v>17006</v>
      </c>
      <c r="D13067" s="11">
        <v>46198.3762152778</v>
      </c>
      <c r="E13067" t="s">
        <v>17007</v>
      </c>
      <c r="F13067" t="s">
        <v>6617</v>
      </c>
      <c r="G13067" t="s">
        <v>16826</v>
      </c>
      <c r="H13067" t="s">
        <v>6387</v>
      </c>
      <c r="I13067" t="s">
        <v>55</v>
      </c>
      <c r="J13067" t="s">
        <v>643</v>
      </c>
      <c r="K13067" t="s">
        <v>17008</v>
      </c>
      <c r="L13067" t="s">
        <v>51</v>
      </c>
      <c r="M13067" t="s">
        <v>17009</v>
      </c>
      <c r="N13067" t="s">
        <v>12129</v>
      </c>
      <c r="O13067" t="s">
        <v>12130</v>
      </c>
      <c r="P13067">
        <v>2280000</v>
      </c>
      <c r="Q13067" t="s">
        <v>6636</v>
      </c>
      <c r="R13067" t="s">
        <v>6636</v>
      </c>
      <c r="S13067" s="12"/>
      <c r="T13067" s="13"/>
      <c r="U13067" t="s">
        <v>7560</v>
      </c>
    </row>
    <row r="13068" spans="1:21" x14ac:dyDescent="0.25">
      <c r="A13068" t="s">
        <v>6619</v>
      </c>
      <c r="B13068" s="12">
        <v>42406</v>
      </c>
      <c r="C13068" t="s">
        <v>17006</v>
      </c>
      <c r="D13068" s="11">
        <v>46198.456574074102</v>
      </c>
      <c r="E13068" t="s">
        <v>17007</v>
      </c>
      <c r="F13068" t="s">
        <v>6617</v>
      </c>
      <c r="G13068" t="s">
        <v>17003</v>
      </c>
      <c r="H13068" t="s">
        <v>6387</v>
      </c>
      <c r="I13068" t="s">
        <v>55</v>
      </c>
      <c r="J13068" t="s">
        <v>643</v>
      </c>
      <c r="K13068" t="s">
        <v>17008</v>
      </c>
      <c r="L13068" t="s">
        <v>51</v>
      </c>
      <c r="M13068" t="s">
        <v>17009</v>
      </c>
      <c r="N13068" t="s">
        <v>12129</v>
      </c>
      <c r="O13068" t="s">
        <v>12130</v>
      </c>
      <c r="P13068">
        <v>2280000</v>
      </c>
      <c r="Q13068" t="s">
        <v>6636</v>
      </c>
      <c r="R13068" t="s">
        <v>6636</v>
      </c>
      <c r="S13068" s="12"/>
      <c r="T13068" s="13"/>
      <c r="U13068" t="s">
        <v>7560</v>
      </c>
    </row>
    <row r="13069" spans="1:21" x14ac:dyDescent="0.25">
      <c r="A13069" t="s">
        <v>6619</v>
      </c>
      <c r="B13069" s="12">
        <v>42406</v>
      </c>
      <c r="C13069" t="s">
        <v>17006</v>
      </c>
      <c r="D13069" s="11">
        <v>46198.456574074102</v>
      </c>
      <c r="E13069" t="s">
        <v>17007</v>
      </c>
      <c r="F13069" t="s">
        <v>6617</v>
      </c>
      <c r="G13069" t="s">
        <v>16826</v>
      </c>
      <c r="H13069" t="s">
        <v>6387</v>
      </c>
      <c r="I13069" t="s">
        <v>55</v>
      </c>
      <c r="J13069" t="s">
        <v>643</v>
      </c>
      <c r="K13069" t="s">
        <v>17008</v>
      </c>
      <c r="L13069" t="s">
        <v>51</v>
      </c>
      <c r="M13069" t="s">
        <v>17009</v>
      </c>
      <c r="N13069" t="s">
        <v>12129</v>
      </c>
      <c r="O13069" t="s">
        <v>12130</v>
      </c>
      <c r="P13069">
        <v>2280000</v>
      </c>
      <c r="Q13069" t="s">
        <v>6636</v>
      </c>
      <c r="R13069" t="s">
        <v>6636</v>
      </c>
      <c r="S13069" s="12"/>
      <c r="T13069" s="13"/>
      <c r="U13069" t="s">
        <v>7560</v>
      </c>
    </row>
    <row r="13070" spans="1:21" x14ac:dyDescent="0.25">
      <c r="A13070" t="s">
        <v>6637</v>
      </c>
      <c r="B13070" s="12">
        <v>43010</v>
      </c>
      <c r="C13070" t="s">
        <v>16824</v>
      </c>
      <c r="D13070" s="11">
        <v>46212.612268518496</v>
      </c>
      <c r="E13070" t="s">
        <v>16825</v>
      </c>
      <c r="F13070" t="s">
        <v>6617</v>
      </c>
      <c r="G13070" t="s">
        <v>16826</v>
      </c>
      <c r="H13070" t="s">
        <v>6387</v>
      </c>
      <c r="I13070" t="s">
        <v>55</v>
      </c>
      <c r="J13070" t="s">
        <v>164</v>
      </c>
      <c r="K13070" t="s">
        <v>17010</v>
      </c>
      <c r="L13070" t="s">
        <v>51</v>
      </c>
      <c r="M13070" t="s">
        <v>17011</v>
      </c>
      <c r="N13070" t="s">
        <v>12129</v>
      </c>
      <c r="O13070" t="s">
        <v>16828</v>
      </c>
      <c r="P13070">
        <v>3099000</v>
      </c>
      <c r="Q13070" t="s">
        <v>6636</v>
      </c>
      <c r="R13070" t="s">
        <v>6636</v>
      </c>
      <c r="S13070" s="12"/>
      <c r="T13070" s="13"/>
      <c r="U13070" t="s">
        <v>6636</v>
      </c>
    </row>
    <row r="13071" spans="1:21" x14ac:dyDescent="0.25">
      <c r="A13071" t="s">
        <v>6619</v>
      </c>
      <c r="B13071" s="12">
        <v>43010</v>
      </c>
      <c r="C13071" t="s">
        <v>16824</v>
      </c>
      <c r="D13071" s="11">
        <v>46212.624155092599</v>
      </c>
      <c r="E13071" t="s">
        <v>16825</v>
      </c>
      <c r="F13071" t="s">
        <v>6617</v>
      </c>
      <c r="G13071" t="s">
        <v>16826</v>
      </c>
      <c r="H13071" t="s">
        <v>6387</v>
      </c>
      <c r="I13071" t="s">
        <v>55</v>
      </c>
      <c r="J13071" t="s">
        <v>164</v>
      </c>
      <c r="K13071" t="s">
        <v>17010</v>
      </c>
      <c r="L13071" t="s">
        <v>51</v>
      </c>
      <c r="M13071" t="s">
        <v>17011</v>
      </c>
      <c r="N13071" t="s">
        <v>12129</v>
      </c>
      <c r="O13071" t="s">
        <v>16828</v>
      </c>
      <c r="P13071">
        <v>3099000</v>
      </c>
      <c r="Q13071" t="s">
        <v>6636</v>
      </c>
      <c r="R13071" t="s">
        <v>6636</v>
      </c>
      <c r="S13071" s="12"/>
      <c r="T13071" s="13"/>
      <c r="U13071" t="s">
        <v>6636</v>
      </c>
    </row>
    <row r="13072" spans="1:21" x14ac:dyDescent="0.25">
      <c r="A13072" t="s">
        <v>6637</v>
      </c>
      <c r="B13072" s="12">
        <v>43286</v>
      </c>
      <c r="C13072" t="s">
        <v>17012</v>
      </c>
      <c r="D13072" s="11">
        <v>46218.605787036999</v>
      </c>
      <c r="E13072" t="s">
        <v>17013</v>
      </c>
      <c r="F13072" t="s">
        <v>6617</v>
      </c>
      <c r="G13072" t="s">
        <v>16826</v>
      </c>
      <c r="H13072" t="s">
        <v>6387</v>
      </c>
      <c r="I13072" t="s">
        <v>6636</v>
      </c>
      <c r="J13072" t="s">
        <v>6636</v>
      </c>
      <c r="K13072" t="s">
        <v>17014</v>
      </c>
      <c r="L13072" t="s">
        <v>51</v>
      </c>
      <c r="M13072" t="s">
        <v>17015</v>
      </c>
      <c r="N13072" t="s">
        <v>12129</v>
      </c>
      <c r="O13072" t="s">
        <v>12130</v>
      </c>
      <c r="P13072">
        <v>2150000</v>
      </c>
      <c r="Q13072" t="s">
        <v>6636</v>
      </c>
      <c r="R13072" t="s">
        <v>6636</v>
      </c>
      <c r="S13072" s="12"/>
      <c r="T13072" s="13"/>
      <c r="U13072" t="s">
        <v>6636</v>
      </c>
    </row>
    <row r="13073" spans="1:21" x14ac:dyDescent="0.25">
      <c r="A13073" t="s">
        <v>6619</v>
      </c>
      <c r="B13073" s="12">
        <v>43286</v>
      </c>
      <c r="C13073" t="s">
        <v>17012</v>
      </c>
      <c r="D13073" s="11">
        <v>46218.605787036999</v>
      </c>
      <c r="E13073" t="s">
        <v>17013</v>
      </c>
      <c r="F13073" t="s">
        <v>6617</v>
      </c>
      <c r="G13073" t="s">
        <v>16826</v>
      </c>
      <c r="H13073" t="s">
        <v>6387</v>
      </c>
      <c r="I13073" t="s">
        <v>6636</v>
      </c>
      <c r="J13073" t="s">
        <v>6636</v>
      </c>
      <c r="K13073" t="s">
        <v>17014</v>
      </c>
      <c r="L13073" t="s">
        <v>51</v>
      </c>
      <c r="M13073" t="s">
        <v>17015</v>
      </c>
      <c r="N13073" t="s">
        <v>12129</v>
      </c>
      <c r="O13073" t="s">
        <v>12130</v>
      </c>
      <c r="P13073">
        <v>2150000</v>
      </c>
      <c r="Q13073" t="s">
        <v>6636</v>
      </c>
      <c r="R13073" t="s">
        <v>6636</v>
      </c>
      <c r="S13073" s="12"/>
      <c r="T13073" s="13"/>
      <c r="U13073" t="s">
        <v>6636</v>
      </c>
    </row>
    <row r="13074" spans="1:21" x14ac:dyDescent="0.25">
      <c r="A13074" t="s">
        <v>6637</v>
      </c>
      <c r="B13074" s="12">
        <v>43294</v>
      </c>
      <c r="C13074" t="s">
        <v>17016</v>
      </c>
      <c r="D13074" s="11">
        <v>46218.700925925899</v>
      </c>
      <c r="E13074" t="s">
        <v>17017</v>
      </c>
      <c r="F13074" t="s">
        <v>6617</v>
      </c>
      <c r="G13074" t="s">
        <v>16826</v>
      </c>
      <c r="H13074" t="s">
        <v>6387</v>
      </c>
      <c r="I13074" t="s">
        <v>6640</v>
      </c>
      <c r="J13074" t="s">
        <v>13222</v>
      </c>
      <c r="K13074" t="s">
        <v>17018</v>
      </c>
      <c r="L13074" t="s">
        <v>38</v>
      </c>
      <c r="M13074" t="s">
        <v>17019</v>
      </c>
      <c r="N13074" t="s">
        <v>8878</v>
      </c>
      <c r="O13074" t="s">
        <v>12481</v>
      </c>
      <c r="P13074">
        <v>3949000</v>
      </c>
      <c r="Q13074" t="s">
        <v>6636</v>
      </c>
      <c r="R13074" t="s">
        <v>6636</v>
      </c>
      <c r="S13074" s="12"/>
      <c r="T13074" s="13"/>
      <c r="U13074" t="s">
        <v>6636</v>
      </c>
    </row>
    <row r="13075" spans="1:21" x14ac:dyDescent="0.25">
      <c r="A13075" t="s">
        <v>6619</v>
      </c>
      <c r="B13075" s="12">
        <v>43294</v>
      </c>
      <c r="C13075" t="s">
        <v>17016</v>
      </c>
      <c r="D13075" s="11">
        <v>46218.707905092597</v>
      </c>
      <c r="E13075" t="s">
        <v>17017</v>
      </c>
      <c r="F13075" t="s">
        <v>6617</v>
      </c>
      <c r="G13075" t="s">
        <v>16826</v>
      </c>
      <c r="H13075" t="s">
        <v>6387</v>
      </c>
      <c r="I13075" t="s">
        <v>6640</v>
      </c>
      <c r="J13075" t="s">
        <v>13222</v>
      </c>
      <c r="K13075" t="s">
        <v>17018</v>
      </c>
      <c r="L13075" t="s">
        <v>38</v>
      </c>
      <c r="M13075" t="s">
        <v>17019</v>
      </c>
      <c r="N13075" t="s">
        <v>8878</v>
      </c>
      <c r="O13075" t="s">
        <v>12481</v>
      </c>
      <c r="P13075">
        <v>3949000</v>
      </c>
      <c r="Q13075" t="s">
        <v>6636</v>
      </c>
      <c r="R13075" t="s">
        <v>6636</v>
      </c>
      <c r="S13075" s="12"/>
      <c r="T13075" s="13"/>
      <c r="U13075" t="s">
        <v>6636</v>
      </c>
    </row>
    <row r="13076" spans="1:21" x14ac:dyDescent="0.25">
      <c r="A13076" t="s">
        <v>6983</v>
      </c>
      <c r="B13076" s="12"/>
      <c r="C13076" t="s">
        <v>17020</v>
      </c>
      <c r="D13076" s="11">
        <v>46190</v>
      </c>
      <c r="E13076" t="s">
        <v>17021</v>
      </c>
      <c r="F13076" t="s">
        <v>6617</v>
      </c>
      <c r="G13076" t="s">
        <v>16851</v>
      </c>
      <c r="H13076" t="s">
        <v>17022</v>
      </c>
      <c r="I13076" t="s">
        <v>55</v>
      </c>
      <c r="J13076" t="s">
        <v>372</v>
      </c>
      <c r="K13076" t="s">
        <v>6636</v>
      </c>
      <c r="L13076" t="s">
        <v>6636</v>
      </c>
      <c r="M13076" t="s">
        <v>17023</v>
      </c>
      <c r="N13076" t="s">
        <v>7365</v>
      </c>
      <c r="O13076" t="s">
        <v>17024</v>
      </c>
      <c r="P13076">
        <v>1738000</v>
      </c>
      <c r="Q13076" t="s">
        <v>6636</v>
      </c>
      <c r="R13076" t="s">
        <v>6636</v>
      </c>
      <c r="S13076" s="12"/>
      <c r="T13076" s="13"/>
      <c r="U13076" t="s">
        <v>6636</v>
      </c>
    </row>
    <row r="13077" spans="1:21" x14ac:dyDescent="0.25">
      <c r="A13077" t="s">
        <v>6983</v>
      </c>
      <c r="B13077" s="12"/>
      <c r="C13077" t="s">
        <v>17020</v>
      </c>
      <c r="D13077" s="11">
        <v>46190</v>
      </c>
      <c r="E13077" t="s">
        <v>17021</v>
      </c>
      <c r="F13077" t="s">
        <v>6617</v>
      </c>
      <c r="G13077" t="s">
        <v>16853</v>
      </c>
      <c r="H13077" t="s">
        <v>17022</v>
      </c>
      <c r="I13077" t="s">
        <v>55</v>
      </c>
      <c r="J13077" t="s">
        <v>372</v>
      </c>
      <c r="K13077" t="s">
        <v>6636</v>
      </c>
      <c r="L13077" t="s">
        <v>6636</v>
      </c>
      <c r="M13077" t="s">
        <v>17023</v>
      </c>
      <c r="N13077" t="s">
        <v>7365</v>
      </c>
      <c r="O13077" t="s">
        <v>17024</v>
      </c>
      <c r="P13077">
        <v>1738000</v>
      </c>
      <c r="Q13077" t="s">
        <v>6636</v>
      </c>
      <c r="R13077" t="s">
        <v>6636</v>
      </c>
      <c r="S13077" s="12"/>
      <c r="T13077" s="13">
        <v>28967</v>
      </c>
      <c r="U13077" t="s">
        <v>6636</v>
      </c>
    </row>
    <row r="13078" spans="1:21" x14ac:dyDescent="0.25">
      <c r="A13078" t="s">
        <v>6983</v>
      </c>
      <c r="B13078" s="12"/>
      <c r="C13078" t="s">
        <v>17020</v>
      </c>
      <c r="D13078" s="11">
        <v>46190</v>
      </c>
      <c r="E13078" t="s">
        <v>17021</v>
      </c>
      <c r="F13078" t="s">
        <v>6617</v>
      </c>
      <c r="G13078" t="s">
        <v>16854</v>
      </c>
      <c r="H13078" t="s">
        <v>17022</v>
      </c>
      <c r="I13078" t="s">
        <v>55</v>
      </c>
      <c r="J13078" t="s">
        <v>372</v>
      </c>
      <c r="K13078" t="s">
        <v>6636</v>
      </c>
      <c r="L13078" t="s">
        <v>6636</v>
      </c>
      <c r="M13078" t="s">
        <v>17023</v>
      </c>
      <c r="N13078" t="s">
        <v>7365</v>
      </c>
      <c r="O13078" t="s">
        <v>17024</v>
      </c>
      <c r="P13078">
        <v>1738000</v>
      </c>
      <c r="Q13078" t="s">
        <v>6636</v>
      </c>
      <c r="R13078" t="s">
        <v>6636</v>
      </c>
      <c r="S13078" s="12"/>
      <c r="T13078" s="13"/>
      <c r="U13078" t="s">
        <v>6636</v>
      </c>
    </row>
    <row r="13079" spans="1:21" x14ac:dyDescent="0.25">
      <c r="A13079" t="s">
        <v>6983</v>
      </c>
      <c r="B13079" s="12"/>
      <c r="C13079" t="s">
        <v>17020</v>
      </c>
      <c r="D13079" s="11">
        <v>46190</v>
      </c>
      <c r="E13079" t="s">
        <v>17021</v>
      </c>
      <c r="F13079" t="s">
        <v>6617</v>
      </c>
      <c r="G13079" t="s">
        <v>16855</v>
      </c>
      <c r="H13079" t="s">
        <v>17022</v>
      </c>
      <c r="I13079" t="s">
        <v>55</v>
      </c>
      <c r="J13079" t="s">
        <v>372</v>
      </c>
      <c r="K13079" t="s">
        <v>6636</v>
      </c>
      <c r="L13079" t="s">
        <v>6636</v>
      </c>
      <c r="M13079" t="s">
        <v>17023</v>
      </c>
      <c r="N13079" t="s">
        <v>7365</v>
      </c>
      <c r="O13079" t="s">
        <v>17024</v>
      </c>
      <c r="P13079">
        <v>1738000</v>
      </c>
      <c r="Q13079" t="s">
        <v>6636</v>
      </c>
      <c r="R13079" t="s">
        <v>6636</v>
      </c>
      <c r="S13079" s="12"/>
      <c r="T13079" s="13"/>
      <c r="U13079" t="s">
        <v>6636</v>
      </c>
    </row>
    <row r="13080" spans="1:21" x14ac:dyDescent="0.25">
      <c r="A13080" t="s">
        <v>6983</v>
      </c>
      <c r="B13080" s="12"/>
      <c r="C13080" t="s">
        <v>17020</v>
      </c>
      <c r="D13080" s="11">
        <v>46190</v>
      </c>
      <c r="E13080" t="s">
        <v>17021</v>
      </c>
      <c r="F13080" t="s">
        <v>6617</v>
      </c>
      <c r="G13080" t="s">
        <v>16856</v>
      </c>
      <c r="H13080" t="s">
        <v>17022</v>
      </c>
      <c r="I13080" t="s">
        <v>55</v>
      </c>
      <c r="J13080" t="s">
        <v>372</v>
      </c>
      <c r="K13080" t="s">
        <v>6636</v>
      </c>
      <c r="L13080" t="s">
        <v>6636</v>
      </c>
      <c r="M13080" t="s">
        <v>17023</v>
      </c>
      <c r="N13080" t="s">
        <v>7365</v>
      </c>
      <c r="O13080" t="s">
        <v>17024</v>
      </c>
      <c r="P13080">
        <v>1738000</v>
      </c>
      <c r="Q13080" t="s">
        <v>6636</v>
      </c>
      <c r="R13080" t="s">
        <v>6636</v>
      </c>
      <c r="S13080" s="12"/>
      <c r="T13080" s="13"/>
      <c r="U13080" t="s">
        <v>6636</v>
      </c>
    </row>
    <row r="13081" spans="1:21" x14ac:dyDescent="0.25">
      <c r="A13081" t="s">
        <v>6983</v>
      </c>
      <c r="B13081" s="12"/>
      <c r="C13081" t="s">
        <v>17020</v>
      </c>
      <c r="D13081" s="11">
        <v>46190</v>
      </c>
      <c r="E13081" t="s">
        <v>17021</v>
      </c>
      <c r="F13081" t="s">
        <v>6617</v>
      </c>
      <c r="G13081" t="s">
        <v>16857</v>
      </c>
      <c r="H13081" t="s">
        <v>17022</v>
      </c>
      <c r="I13081" t="s">
        <v>55</v>
      </c>
      <c r="J13081" t="s">
        <v>372</v>
      </c>
      <c r="K13081" t="s">
        <v>6636</v>
      </c>
      <c r="L13081" t="s">
        <v>6636</v>
      </c>
      <c r="M13081" t="s">
        <v>17023</v>
      </c>
      <c r="N13081" t="s">
        <v>7365</v>
      </c>
      <c r="O13081" t="s">
        <v>17024</v>
      </c>
      <c r="P13081">
        <v>1738000</v>
      </c>
      <c r="Q13081" t="s">
        <v>6636</v>
      </c>
      <c r="R13081" t="s">
        <v>6636</v>
      </c>
      <c r="S13081" s="12"/>
      <c r="T13081" s="13"/>
      <c r="U13081" t="s">
        <v>6636</v>
      </c>
    </row>
    <row r="13082" spans="1:21" x14ac:dyDescent="0.25">
      <c r="A13082" t="s">
        <v>6983</v>
      </c>
      <c r="B13082" s="12"/>
      <c r="C13082" t="s">
        <v>17020</v>
      </c>
      <c r="D13082" s="11">
        <v>46190</v>
      </c>
      <c r="E13082" t="s">
        <v>17021</v>
      </c>
      <c r="F13082" t="s">
        <v>6617</v>
      </c>
      <c r="G13082" t="s">
        <v>17025</v>
      </c>
      <c r="H13082" t="s">
        <v>17022</v>
      </c>
      <c r="I13082" t="s">
        <v>55</v>
      </c>
      <c r="J13082" t="s">
        <v>372</v>
      </c>
      <c r="K13082" t="s">
        <v>6636</v>
      </c>
      <c r="L13082" t="s">
        <v>6636</v>
      </c>
      <c r="M13082" t="s">
        <v>17023</v>
      </c>
      <c r="N13082" t="s">
        <v>7365</v>
      </c>
      <c r="O13082" t="s">
        <v>17024</v>
      </c>
      <c r="P13082">
        <v>1738000</v>
      </c>
      <c r="Q13082" t="s">
        <v>6636</v>
      </c>
      <c r="R13082" t="s">
        <v>6636</v>
      </c>
      <c r="S13082" s="12"/>
      <c r="T13082" s="13"/>
      <c r="U13082" t="s">
        <v>6636</v>
      </c>
    </row>
    <row r="13083" spans="1:21" x14ac:dyDescent="0.25">
      <c r="A13083" t="s">
        <v>6983</v>
      </c>
      <c r="B13083" s="12"/>
      <c r="C13083" t="s">
        <v>17020</v>
      </c>
      <c r="D13083" s="11">
        <v>46190</v>
      </c>
      <c r="E13083" t="s">
        <v>17021</v>
      </c>
      <c r="F13083" t="s">
        <v>6617</v>
      </c>
      <c r="G13083" t="s">
        <v>17026</v>
      </c>
      <c r="H13083" t="s">
        <v>17022</v>
      </c>
      <c r="I13083" t="s">
        <v>55</v>
      </c>
      <c r="J13083" t="s">
        <v>372</v>
      </c>
      <c r="K13083" t="s">
        <v>6636</v>
      </c>
      <c r="L13083" t="s">
        <v>6636</v>
      </c>
      <c r="M13083" t="s">
        <v>17023</v>
      </c>
      <c r="N13083" t="s">
        <v>7365</v>
      </c>
      <c r="O13083" t="s">
        <v>17024</v>
      </c>
      <c r="P13083">
        <v>1738000</v>
      </c>
      <c r="Q13083" t="s">
        <v>6636</v>
      </c>
      <c r="R13083" t="s">
        <v>6636</v>
      </c>
      <c r="S13083" s="12"/>
      <c r="T13083" s="13"/>
      <c r="U13083" t="s">
        <v>6636</v>
      </c>
    </row>
    <row r="13084" spans="1:21" x14ac:dyDescent="0.25">
      <c r="A13084" t="s">
        <v>6983</v>
      </c>
      <c r="B13084" s="12"/>
      <c r="C13084" t="s">
        <v>17020</v>
      </c>
      <c r="D13084" s="11">
        <v>46190</v>
      </c>
      <c r="E13084" t="s">
        <v>17021</v>
      </c>
      <c r="F13084" t="s">
        <v>6617</v>
      </c>
      <c r="G13084" t="s">
        <v>16858</v>
      </c>
      <c r="H13084" t="s">
        <v>17022</v>
      </c>
      <c r="I13084" t="s">
        <v>55</v>
      </c>
      <c r="J13084" t="s">
        <v>372</v>
      </c>
      <c r="K13084" t="s">
        <v>6636</v>
      </c>
      <c r="L13084" t="s">
        <v>6636</v>
      </c>
      <c r="M13084" t="s">
        <v>17023</v>
      </c>
      <c r="N13084" t="s">
        <v>7365</v>
      </c>
      <c r="O13084" t="s">
        <v>17024</v>
      </c>
      <c r="P13084">
        <v>1738000</v>
      </c>
      <c r="Q13084" t="s">
        <v>6636</v>
      </c>
      <c r="R13084" t="s">
        <v>6636</v>
      </c>
      <c r="S13084" s="12"/>
      <c r="T13084" s="13"/>
      <c r="U13084" t="s">
        <v>6636</v>
      </c>
    </row>
    <row r="13085" spans="1:21" x14ac:dyDescent="0.25">
      <c r="A13085" t="s">
        <v>6983</v>
      </c>
      <c r="B13085" s="12"/>
      <c r="C13085" t="s">
        <v>17020</v>
      </c>
      <c r="D13085" s="11">
        <v>46190</v>
      </c>
      <c r="E13085" t="s">
        <v>17021</v>
      </c>
      <c r="F13085" t="s">
        <v>6617</v>
      </c>
      <c r="G13085" t="s">
        <v>16859</v>
      </c>
      <c r="H13085" t="s">
        <v>17022</v>
      </c>
      <c r="I13085" t="s">
        <v>55</v>
      </c>
      <c r="J13085" t="s">
        <v>372</v>
      </c>
      <c r="K13085" t="s">
        <v>6636</v>
      </c>
      <c r="L13085" t="s">
        <v>6636</v>
      </c>
      <c r="M13085" t="s">
        <v>17023</v>
      </c>
      <c r="N13085" t="s">
        <v>7365</v>
      </c>
      <c r="O13085" t="s">
        <v>17024</v>
      </c>
      <c r="P13085">
        <v>1738000</v>
      </c>
      <c r="Q13085" t="s">
        <v>6636</v>
      </c>
      <c r="R13085" t="s">
        <v>6636</v>
      </c>
      <c r="S13085" s="12"/>
      <c r="T13085" s="13"/>
      <c r="U13085" t="s">
        <v>6636</v>
      </c>
    </row>
    <row r="13086" spans="1:21" x14ac:dyDescent="0.25">
      <c r="A13086" t="s">
        <v>6983</v>
      </c>
      <c r="B13086" s="12"/>
      <c r="C13086" t="s">
        <v>17020</v>
      </c>
      <c r="D13086" s="11">
        <v>46190</v>
      </c>
      <c r="E13086" t="s">
        <v>17021</v>
      </c>
      <c r="F13086" t="s">
        <v>6617</v>
      </c>
      <c r="G13086" t="s">
        <v>16860</v>
      </c>
      <c r="H13086" t="s">
        <v>17022</v>
      </c>
      <c r="I13086" t="s">
        <v>55</v>
      </c>
      <c r="J13086" t="s">
        <v>372</v>
      </c>
      <c r="K13086" t="s">
        <v>6636</v>
      </c>
      <c r="L13086" t="s">
        <v>6636</v>
      </c>
      <c r="M13086" t="s">
        <v>17023</v>
      </c>
      <c r="N13086" t="s">
        <v>7365</v>
      </c>
      <c r="O13086" t="s">
        <v>17024</v>
      </c>
      <c r="P13086">
        <v>1738000</v>
      </c>
      <c r="Q13086" t="s">
        <v>6636</v>
      </c>
      <c r="R13086" t="s">
        <v>6636</v>
      </c>
      <c r="S13086" s="12"/>
      <c r="T13086" s="13"/>
      <c r="U13086" t="s">
        <v>6636</v>
      </c>
    </row>
    <row r="13087" spans="1:21" x14ac:dyDescent="0.25">
      <c r="A13087" t="s">
        <v>6983</v>
      </c>
      <c r="B13087" s="12"/>
      <c r="C13087" t="s">
        <v>17020</v>
      </c>
      <c r="D13087" s="11">
        <v>46190</v>
      </c>
      <c r="E13087" t="s">
        <v>17021</v>
      </c>
      <c r="F13087" t="s">
        <v>6617</v>
      </c>
      <c r="G13087" t="s">
        <v>16861</v>
      </c>
      <c r="H13087" t="s">
        <v>17022</v>
      </c>
      <c r="I13087" t="s">
        <v>55</v>
      </c>
      <c r="J13087" t="s">
        <v>372</v>
      </c>
      <c r="K13087" t="s">
        <v>6636</v>
      </c>
      <c r="L13087" t="s">
        <v>6636</v>
      </c>
      <c r="M13087" t="s">
        <v>17023</v>
      </c>
      <c r="N13087" t="s">
        <v>7365</v>
      </c>
      <c r="O13087" t="s">
        <v>17024</v>
      </c>
      <c r="P13087">
        <v>1738000</v>
      </c>
      <c r="Q13087" t="s">
        <v>6636</v>
      </c>
      <c r="R13087" t="s">
        <v>6636</v>
      </c>
      <c r="S13087" s="12"/>
      <c r="T13087" s="13"/>
      <c r="U13087" t="s">
        <v>6636</v>
      </c>
    </row>
    <row r="13088" spans="1:21" x14ac:dyDescent="0.25">
      <c r="A13088" t="s">
        <v>6614</v>
      </c>
      <c r="B13088" s="12"/>
      <c r="C13088" t="s">
        <v>17027</v>
      </c>
      <c r="D13088" s="11">
        <v>46199</v>
      </c>
      <c r="E13088" t="s">
        <v>17028</v>
      </c>
      <c r="F13088" t="s">
        <v>6353</v>
      </c>
      <c r="G13088" t="s">
        <v>6636</v>
      </c>
      <c r="H13088" t="s">
        <v>4067</v>
      </c>
      <c r="I13088" t="s">
        <v>6636</v>
      </c>
      <c r="J13088" t="s">
        <v>6636</v>
      </c>
      <c r="K13088" t="s">
        <v>6636</v>
      </c>
      <c r="L13088" t="s">
        <v>6636</v>
      </c>
      <c r="M13088" t="s">
        <v>17029</v>
      </c>
      <c r="N13088" t="s">
        <v>7001</v>
      </c>
      <c r="O13088" t="s">
        <v>7002</v>
      </c>
      <c r="P13088">
        <v>1890000</v>
      </c>
      <c r="Q13088" t="s">
        <v>6867</v>
      </c>
      <c r="R13088" t="s">
        <v>6779</v>
      </c>
      <c r="S13088" s="12">
        <v>1</v>
      </c>
      <c r="T13088" s="13"/>
      <c r="U13088" t="s">
        <v>6636</v>
      </c>
    </row>
    <row r="13089" spans="1:21" x14ac:dyDescent="0.25">
      <c r="A13089" t="s">
        <v>6614</v>
      </c>
      <c r="B13089" s="12"/>
      <c r="C13089" t="s">
        <v>17030</v>
      </c>
      <c r="D13089" s="11">
        <v>46201</v>
      </c>
      <c r="E13089" t="s">
        <v>17031</v>
      </c>
      <c r="F13089" t="s">
        <v>6353</v>
      </c>
      <c r="G13089" t="s">
        <v>6636</v>
      </c>
      <c r="H13089" t="s">
        <v>256</v>
      </c>
      <c r="I13089" t="s">
        <v>6636</v>
      </c>
      <c r="J13089" t="s">
        <v>6636</v>
      </c>
      <c r="K13089" t="s">
        <v>6636</v>
      </c>
      <c r="L13089" t="s">
        <v>6636</v>
      </c>
      <c r="M13089" t="s">
        <v>17032</v>
      </c>
      <c r="N13089" t="s">
        <v>7001</v>
      </c>
      <c r="O13089" t="s">
        <v>7081</v>
      </c>
      <c r="P13089">
        <v>1623000</v>
      </c>
      <c r="Q13089" t="s">
        <v>6867</v>
      </c>
      <c r="R13089" t="s">
        <v>6911</v>
      </c>
      <c r="S13089" s="12">
        <v>1</v>
      </c>
      <c r="T13089" s="13"/>
      <c r="U13089" t="s">
        <v>7560</v>
      </c>
    </row>
    <row r="13090" spans="1:21" x14ac:dyDescent="0.25">
      <c r="A13090" t="s">
        <v>6614</v>
      </c>
      <c r="B13090" s="12"/>
      <c r="C13090" t="s">
        <v>17033</v>
      </c>
      <c r="D13090" s="11">
        <v>46218</v>
      </c>
      <c r="E13090" t="s">
        <v>17034</v>
      </c>
      <c r="F13090" t="s">
        <v>6353</v>
      </c>
      <c r="G13090" t="s">
        <v>6636</v>
      </c>
      <c r="H13090" t="s">
        <v>256</v>
      </c>
      <c r="I13090" t="s">
        <v>6636</v>
      </c>
      <c r="J13090" t="s">
        <v>6636</v>
      </c>
      <c r="K13090" t="s">
        <v>6636</v>
      </c>
      <c r="L13090" t="s">
        <v>6636</v>
      </c>
      <c r="M13090" t="s">
        <v>17035</v>
      </c>
      <c r="N13090" t="s">
        <v>7001</v>
      </c>
      <c r="O13090" t="s">
        <v>7007</v>
      </c>
      <c r="P13090">
        <v>1341000</v>
      </c>
      <c r="Q13090" t="s">
        <v>6867</v>
      </c>
      <c r="R13090" t="s">
        <v>6911</v>
      </c>
      <c r="S13090" s="12">
        <v>1</v>
      </c>
      <c r="T13090" s="13"/>
      <c r="U13090" t="s">
        <v>6636</v>
      </c>
    </row>
    <row r="13091" spans="1:21" x14ac:dyDescent="0.25">
      <c r="A13091" t="s">
        <v>6637</v>
      </c>
      <c r="B13091" s="12">
        <v>1237350</v>
      </c>
      <c r="C13091" t="s">
        <v>17036</v>
      </c>
      <c r="D13091" s="11">
        <v>46176.587210648097</v>
      </c>
      <c r="E13091" t="s">
        <v>17037</v>
      </c>
      <c r="F13091" t="s">
        <v>6413</v>
      </c>
      <c r="G13091" t="s">
        <v>6986</v>
      </c>
      <c r="H13091" t="s">
        <v>6567</v>
      </c>
      <c r="I13091" t="s">
        <v>65</v>
      </c>
      <c r="J13091" t="s">
        <v>219</v>
      </c>
      <c r="K13091" t="s">
        <v>17038</v>
      </c>
      <c r="L13091" t="s">
        <v>17039</v>
      </c>
      <c r="M13091" t="s">
        <v>17040</v>
      </c>
      <c r="N13091" t="s">
        <v>7218</v>
      </c>
      <c r="O13091" t="s">
        <v>17041</v>
      </c>
      <c r="P13091">
        <v>97440000</v>
      </c>
      <c r="Q13091" t="s">
        <v>6636</v>
      </c>
      <c r="R13091" t="s">
        <v>6636</v>
      </c>
      <c r="S13091" s="12"/>
      <c r="T13091" s="13"/>
      <c r="U13091" t="s">
        <v>6896</v>
      </c>
    </row>
    <row r="13092" spans="1:21" x14ac:dyDescent="0.25">
      <c r="A13092" t="s">
        <v>6637</v>
      </c>
      <c r="B13092" s="12">
        <v>1237350</v>
      </c>
      <c r="C13092" t="s">
        <v>17036</v>
      </c>
      <c r="D13092" s="11">
        <v>46176.587210648097</v>
      </c>
      <c r="E13092" t="s">
        <v>17037</v>
      </c>
      <c r="F13092" t="s">
        <v>6413</v>
      </c>
      <c r="G13092" t="s">
        <v>17042</v>
      </c>
      <c r="H13092" t="s">
        <v>6567</v>
      </c>
      <c r="I13092" t="s">
        <v>65</v>
      </c>
      <c r="J13092" t="s">
        <v>219</v>
      </c>
      <c r="K13092" t="s">
        <v>17038</v>
      </c>
      <c r="L13092" t="s">
        <v>17039</v>
      </c>
      <c r="M13092" t="s">
        <v>17040</v>
      </c>
      <c r="N13092" t="s">
        <v>7218</v>
      </c>
      <c r="O13092" t="s">
        <v>17041</v>
      </c>
      <c r="P13092">
        <v>97440000</v>
      </c>
      <c r="Q13092" t="s">
        <v>6636</v>
      </c>
      <c r="R13092" t="s">
        <v>6636</v>
      </c>
      <c r="S13092" s="12"/>
      <c r="T13092" s="13"/>
      <c r="U13092" t="s">
        <v>6896</v>
      </c>
    </row>
    <row r="13093" spans="1:21" x14ac:dyDescent="0.25">
      <c r="A13093" t="s">
        <v>6619</v>
      </c>
      <c r="B13093" s="12">
        <v>411760</v>
      </c>
      <c r="C13093" t="s">
        <v>17043</v>
      </c>
      <c r="D13093" s="11">
        <v>46176.829305555599</v>
      </c>
      <c r="E13093" t="s">
        <v>17044</v>
      </c>
      <c r="F13093" t="s">
        <v>6413</v>
      </c>
      <c r="G13093" t="s">
        <v>17045</v>
      </c>
      <c r="H13093" t="s">
        <v>6567</v>
      </c>
      <c r="I13093" t="s">
        <v>65</v>
      </c>
      <c r="J13093" t="s">
        <v>636</v>
      </c>
      <c r="K13093" t="s">
        <v>17046</v>
      </c>
      <c r="L13093" t="s">
        <v>17047</v>
      </c>
      <c r="M13093" t="s">
        <v>17048</v>
      </c>
      <c r="N13093" t="s">
        <v>7023</v>
      </c>
      <c r="O13093" t="s">
        <v>7024</v>
      </c>
      <c r="P13093">
        <v>37484440</v>
      </c>
      <c r="Q13093" t="s">
        <v>6636</v>
      </c>
      <c r="R13093" t="s">
        <v>6636</v>
      </c>
      <c r="S13093" s="12"/>
      <c r="T13093" s="13"/>
      <c r="U13093" t="s">
        <v>6629</v>
      </c>
    </row>
    <row r="13094" spans="1:21" x14ac:dyDescent="0.25">
      <c r="A13094" t="s">
        <v>6619</v>
      </c>
      <c r="B13094" s="12">
        <v>411760</v>
      </c>
      <c r="C13094" t="s">
        <v>17043</v>
      </c>
      <c r="D13094" s="11">
        <v>46176.829305555599</v>
      </c>
      <c r="E13094" t="s">
        <v>17044</v>
      </c>
      <c r="F13094" t="s">
        <v>6413</v>
      </c>
      <c r="G13094" t="s">
        <v>17049</v>
      </c>
      <c r="H13094" t="s">
        <v>6567</v>
      </c>
      <c r="I13094" t="s">
        <v>65</v>
      </c>
      <c r="J13094" t="s">
        <v>636</v>
      </c>
      <c r="K13094" t="s">
        <v>17046</v>
      </c>
      <c r="L13094" t="s">
        <v>17047</v>
      </c>
      <c r="M13094" t="s">
        <v>17048</v>
      </c>
      <c r="N13094" t="s">
        <v>7023</v>
      </c>
      <c r="O13094" t="s">
        <v>7024</v>
      </c>
      <c r="P13094">
        <v>37484440</v>
      </c>
      <c r="Q13094" t="s">
        <v>6636</v>
      </c>
      <c r="R13094" t="s">
        <v>6636</v>
      </c>
      <c r="S13094" s="12"/>
      <c r="T13094" s="13"/>
      <c r="U13094" t="s">
        <v>6629</v>
      </c>
    </row>
    <row r="13095" spans="1:21" x14ac:dyDescent="0.25">
      <c r="A13095" t="s">
        <v>6619</v>
      </c>
      <c r="B13095" s="12">
        <v>411760</v>
      </c>
      <c r="C13095" t="s">
        <v>17043</v>
      </c>
      <c r="D13095" s="11">
        <v>46176.829305555599</v>
      </c>
      <c r="E13095" t="s">
        <v>17044</v>
      </c>
      <c r="F13095" t="s">
        <v>6413</v>
      </c>
      <c r="G13095" t="s">
        <v>17050</v>
      </c>
      <c r="H13095" t="s">
        <v>6567</v>
      </c>
      <c r="I13095" t="s">
        <v>65</v>
      </c>
      <c r="J13095" t="s">
        <v>636</v>
      </c>
      <c r="K13095" t="s">
        <v>17046</v>
      </c>
      <c r="L13095" t="s">
        <v>17047</v>
      </c>
      <c r="M13095" t="s">
        <v>17048</v>
      </c>
      <c r="N13095" t="s">
        <v>7023</v>
      </c>
      <c r="O13095" t="s">
        <v>7024</v>
      </c>
      <c r="P13095">
        <v>37484440</v>
      </c>
      <c r="Q13095" t="s">
        <v>6636</v>
      </c>
      <c r="R13095" t="s">
        <v>6636</v>
      </c>
      <c r="S13095" s="12"/>
      <c r="T13095" s="13"/>
      <c r="U13095" t="s">
        <v>6629</v>
      </c>
    </row>
    <row r="13096" spans="1:21" x14ac:dyDescent="0.25">
      <c r="A13096" t="s">
        <v>6619</v>
      </c>
      <c r="B13096" s="12">
        <v>411760</v>
      </c>
      <c r="C13096" t="s">
        <v>17043</v>
      </c>
      <c r="D13096" s="11">
        <v>46176.829305555599</v>
      </c>
      <c r="E13096" t="s">
        <v>17044</v>
      </c>
      <c r="F13096" t="s">
        <v>6413</v>
      </c>
      <c r="G13096" t="s">
        <v>17051</v>
      </c>
      <c r="H13096" t="s">
        <v>6567</v>
      </c>
      <c r="I13096" t="s">
        <v>65</v>
      </c>
      <c r="J13096" t="s">
        <v>636</v>
      </c>
      <c r="K13096" t="s">
        <v>17046</v>
      </c>
      <c r="L13096" t="s">
        <v>17047</v>
      </c>
      <c r="M13096" t="s">
        <v>17048</v>
      </c>
      <c r="N13096" t="s">
        <v>7023</v>
      </c>
      <c r="O13096" t="s">
        <v>7024</v>
      </c>
      <c r="P13096">
        <v>37484440</v>
      </c>
      <c r="Q13096" t="s">
        <v>6636</v>
      </c>
      <c r="R13096" t="s">
        <v>6636</v>
      </c>
      <c r="S13096" s="12"/>
      <c r="T13096" s="13"/>
      <c r="U13096" t="s">
        <v>6629</v>
      </c>
    </row>
    <row r="13097" spans="1:21" x14ac:dyDescent="0.25">
      <c r="A13097" t="s">
        <v>6637</v>
      </c>
      <c r="B13097" s="12">
        <v>413680</v>
      </c>
      <c r="C13097" t="s">
        <v>17052</v>
      </c>
      <c r="D13097" s="11">
        <v>46177.505601851903</v>
      </c>
      <c r="E13097" t="s">
        <v>17053</v>
      </c>
      <c r="F13097" t="s">
        <v>6413</v>
      </c>
      <c r="G13097" t="s">
        <v>6986</v>
      </c>
      <c r="H13097" t="s">
        <v>6567</v>
      </c>
      <c r="I13097" t="s">
        <v>65</v>
      </c>
      <c r="J13097" t="s">
        <v>57</v>
      </c>
      <c r="K13097" t="s">
        <v>17054</v>
      </c>
      <c r="L13097" t="s">
        <v>17055</v>
      </c>
      <c r="M13097" t="s">
        <v>17056</v>
      </c>
      <c r="N13097" t="s">
        <v>7023</v>
      </c>
      <c r="O13097" t="s">
        <v>17057</v>
      </c>
      <c r="P13097">
        <v>29500000</v>
      </c>
      <c r="Q13097" t="s">
        <v>6636</v>
      </c>
      <c r="R13097" t="s">
        <v>6636</v>
      </c>
      <c r="S13097" s="12"/>
      <c r="T13097" s="13"/>
      <c r="U13097" t="s">
        <v>6636</v>
      </c>
    </row>
    <row r="13098" spans="1:21" x14ac:dyDescent="0.25">
      <c r="A13098" t="s">
        <v>6637</v>
      </c>
      <c r="B13098" s="12">
        <v>413680</v>
      </c>
      <c r="C13098" t="s">
        <v>17052</v>
      </c>
      <c r="D13098" s="11">
        <v>46177.505601851903</v>
      </c>
      <c r="E13098" t="s">
        <v>17053</v>
      </c>
      <c r="F13098" t="s">
        <v>6413</v>
      </c>
      <c r="G13098" t="s">
        <v>17058</v>
      </c>
      <c r="H13098" t="s">
        <v>6567</v>
      </c>
      <c r="I13098" t="s">
        <v>65</v>
      </c>
      <c r="J13098" t="s">
        <v>57</v>
      </c>
      <c r="K13098" t="s">
        <v>17054</v>
      </c>
      <c r="L13098" t="s">
        <v>17055</v>
      </c>
      <c r="M13098" t="s">
        <v>17056</v>
      </c>
      <c r="N13098" t="s">
        <v>7023</v>
      </c>
      <c r="O13098" t="s">
        <v>17057</v>
      </c>
      <c r="P13098">
        <v>29500000</v>
      </c>
      <c r="Q13098" t="s">
        <v>6636</v>
      </c>
      <c r="R13098" t="s">
        <v>6636</v>
      </c>
      <c r="S13098" s="12"/>
      <c r="T13098" s="13"/>
      <c r="U13098" t="s">
        <v>6636</v>
      </c>
    </row>
    <row r="13099" spans="1:21" x14ac:dyDescent="0.25">
      <c r="A13099" t="s">
        <v>6637</v>
      </c>
      <c r="B13099" s="12">
        <v>413680</v>
      </c>
      <c r="C13099" t="s">
        <v>17052</v>
      </c>
      <c r="D13099" s="11">
        <v>46177.505601851903</v>
      </c>
      <c r="E13099" t="s">
        <v>17053</v>
      </c>
      <c r="F13099" t="s">
        <v>6413</v>
      </c>
      <c r="G13099" t="s">
        <v>17059</v>
      </c>
      <c r="H13099" t="s">
        <v>6567</v>
      </c>
      <c r="I13099" t="s">
        <v>65</v>
      </c>
      <c r="J13099" t="s">
        <v>57</v>
      </c>
      <c r="K13099" t="s">
        <v>17054</v>
      </c>
      <c r="L13099" t="s">
        <v>17055</v>
      </c>
      <c r="M13099" t="s">
        <v>17056</v>
      </c>
      <c r="N13099" t="s">
        <v>7023</v>
      </c>
      <c r="O13099" t="s">
        <v>17057</v>
      </c>
      <c r="P13099">
        <v>29500000</v>
      </c>
      <c r="Q13099" t="s">
        <v>6636</v>
      </c>
      <c r="R13099" t="s">
        <v>6636</v>
      </c>
      <c r="S13099" s="12"/>
      <c r="T13099" s="13"/>
      <c r="U13099" t="s">
        <v>6636</v>
      </c>
    </row>
    <row r="13100" spans="1:21" x14ac:dyDescent="0.25">
      <c r="A13100" t="s">
        <v>6637</v>
      </c>
      <c r="B13100" s="12">
        <v>413680</v>
      </c>
      <c r="C13100" t="s">
        <v>17052</v>
      </c>
      <c r="D13100" s="11">
        <v>46177.505601851903</v>
      </c>
      <c r="E13100" t="s">
        <v>17053</v>
      </c>
      <c r="F13100" t="s">
        <v>6413</v>
      </c>
      <c r="G13100" t="s">
        <v>17060</v>
      </c>
      <c r="H13100" t="s">
        <v>6567</v>
      </c>
      <c r="I13100" t="s">
        <v>65</v>
      </c>
      <c r="J13100" t="s">
        <v>57</v>
      </c>
      <c r="K13100" t="s">
        <v>17054</v>
      </c>
      <c r="L13100" t="s">
        <v>17055</v>
      </c>
      <c r="M13100" t="s">
        <v>17056</v>
      </c>
      <c r="N13100" t="s">
        <v>7023</v>
      </c>
      <c r="O13100" t="s">
        <v>17057</v>
      </c>
      <c r="P13100">
        <v>29500000</v>
      </c>
      <c r="Q13100" t="s">
        <v>6636</v>
      </c>
      <c r="R13100" t="s">
        <v>6636</v>
      </c>
      <c r="S13100" s="12"/>
      <c r="T13100" s="13"/>
      <c r="U13100" t="s">
        <v>6636</v>
      </c>
    </row>
    <row r="13101" spans="1:21" x14ac:dyDescent="0.25">
      <c r="A13101" t="s">
        <v>6637</v>
      </c>
      <c r="B13101" s="12">
        <v>413680</v>
      </c>
      <c r="C13101" t="s">
        <v>17052</v>
      </c>
      <c r="D13101" s="11">
        <v>46177.505601851903</v>
      </c>
      <c r="E13101" t="s">
        <v>17053</v>
      </c>
      <c r="F13101" t="s">
        <v>6413</v>
      </c>
      <c r="G13101" t="s">
        <v>17061</v>
      </c>
      <c r="H13101" t="s">
        <v>6567</v>
      </c>
      <c r="I13101" t="s">
        <v>65</v>
      </c>
      <c r="J13101" t="s">
        <v>57</v>
      </c>
      <c r="K13101" t="s">
        <v>17054</v>
      </c>
      <c r="L13101" t="s">
        <v>17055</v>
      </c>
      <c r="M13101" t="s">
        <v>17056</v>
      </c>
      <c r="N13101" t="s">
        <v>7023</v>
      </c>
      <c r="O13101" t="s">
        <v>17057</v>
      </c>
      <c r="P13101">
        <v>29500000</v>
      </c>
      <c r="Q13101" t="s">
        <v>6636</v>
      </c>
      <c r="R13101" t="s">
        <v>6636</v>
      </c>
      <c r="S13101" s="12"/>
      <c r="T13101" s="13"/>
      <c r="U13101" t="s">
        <v>6636</v>
      </c>
    </row>
    <row r="13102" spans="1:21" x14ac:dyDescent="0.25">
      <c r="A13102" t="s">
        <v>6619</v>
      </c>
      <c r="B13102" s="12">
        <v>412200</v>
      </c>
      <c r="C13102" t="s">
        <v>17062</v>
      </c>
      <c r="D13102" s="11">
        <v>46177.766423611101</v>
      </c>
      <c r="E13102" t="s">
        <v>17063</v>
      </c>
      <c r="F13102" t="s">
        <v>6413</v>
      </c>
      <c r="G13102" t="s">
        <v>6986</v>
      </c>
      <c r="H13102" t="s">
        <v>6567</v>
      </c>
      <c r="I13102" t="s">
        <v>65</v>
      </c>
      <c r="J13102" t="s">
        <v>573</v>
      </c>
      <c r="K13102" t="s">
        <v>17064</v>
      </c>
      <c r="L13102" t="s">
        <v>17065</v>
      </c>
      <c r="M13102" t="s">
        <v>17066</v>
      </c>
      <c r="N13102" t="s">
        <v>6627</v>
      </c>
      <c r="O13102" t="s">
        <v>17067</v>
      </c>
      <c r="P13102">
        <v>20970000</v>
      </c>
      <c r="Q13102" t="s">
        <v>6636</v>
      </c>
      <c r="R13102" t="s">
        <v>6636</v>
      </c>
      <c r="S13102" s="12"/>
      <c r="T13102" s="13"/>
      <c r="U13102" t="s">
        <v>6789</v>
      </c>
    </row>
    <row r="13103" spans="1:21" x14ac:dyDescent="0.25">
      <c r="A13103" t="s">
        <v>6619</v>
      </c>
      <c r="B13103" s="12">
        <v>412200</v>
      </c>
      <c r="C13103" t="s">
        <v>17062</v>
      </c>
      <c r="D13103" s="11">
        <v>46177.766423611101</v>
      </c>
      <c r="E13103" t="s">
        <v>17063</v>
      </c>
      <c r="F13103" t="s">
        <v>6413</v>
      </c>
      <c r="G13103" t="s">
        <v>6989</v>
      </c>
      <c r="H13103" t="s">
        <v>6567</v>
      </c>
      <c r="I13103" t="s">
        <v>65</v>
      </c>
      <c r="J13103" t="s">
        <v>573</v>
      </c>
      <c r="K13103" t="s">
        <v>17064</v>
      </c>
      <c r="L13103" t="s">
        <v>17065</v>
      </c>
      <c r="M13103" t="s">
        <v>17066</v>
      </c>
      <c r="N13103" t="s">
        <v>6627</v>
      </c>
      <c r="O13103" t="s">
        <v>17067</v>
      </c>
      <c r="P13103">
        <v>20970000</v>
      </c>
      <c r="Q13103" t="s">
        <v>6636</v>
      </c>
      <c r="R13103" t="s">
        <v>6636</v>
      </c>
      <c r="S13103" s="12"/>
      <c r="T13103" s="13"/>
      <c r="U13103" t="s">
        <v>6789</v>
      </c>
    </row>
    <row r="13104" spans="1:21" x14ac:dyDescent="0.25">
      <c r="A13104" t="s">
        <v>6619</v>
      </c>
      <c r="B13104" s="12">
        <v>412200</v>
      </c>
      <c r="C13104" t="s">
        <v>17062</v>
      </c>
      <c r="D13104" s="11">
        <v>46177.766423611101</v>
      </c>
      <c r="E13104" t="s">
        <v>17063</v>
      </c>
      <c r="F13104" t="s">
        <v>6413</v>
      </c>
      <c r="G13104" t="s">
        <v>6990</v>
      </c>
      <c r="H13104" t="s">
        <v>6567</v>
      </c>
      <c r="I13104" t="s">
        <v>65</v>
      </c>
      <c r="J13104" t="s">
        <v>573</v>
      </c>
      <c r="K13104" t="s">
        <v>17064</v>
      </c>
      <c r="L13104" t="s">
        <v>17065</v>
      </c>
      <c r="M13104" t="s">
        <v>17066</v>
      </c>
      <c r="N13104" t="s">
        <v>6627</v>
      </c>
      <c r="O13104" t="s">
        <v>17067</v>
      </c>
      <c r="P13104">
        <v>20970000</v>
      </c>
      <c r="Q13104" t="s">
        <v>6636</v>
      </c>
      <c r="R13104" t="s">
        <v>6636</v>
      </c>
      <c r="S13104" s="12"/>
      <c r="T13104" s="13"/>
      <c r="U13104" t="s">
        <v>6789</v>
      </c>
    </row>
    <row r="13105" spans="1:21" x14ac:dyDescent="0.25">
      <c r="A13105" t="s">
        <v>6619</v>
      </c>
      <c r="B13105" s="12">
        <v>412200</v>
      </c>
      <c r="C13105" t="s">
        <v>17062</v>
      </c>
      <c r="D13105" s="11">
        <v>46177.766423611101</v>
      </c>
      <c r="E13105" t="s">
        <v>17063</v>
      </c>
      <c r="F13105" t="s">
        <v>6413</v>
      </c>
      <c r="G13105" t="s">
        <v>6991</v>
      </c>
      <c r="H13105" t="s">
        <v>6567</v>
      </c>
      <c r="I13105" t="s">
        <v>65</v>
      </c>
      <c r="J13105" t="s">
        <v>573</v>
      </c>
      <c r="K13105" t="s">
        <v>17064</v>
      </c>
      <c r="L13105" t="s">
        <v>17065</v>
      </c>
      <c r="M13105" t="s">
        <v>17066</v>
      </c>
      <c r="N13105" t="s">
        <v>6627</v>
      </c>
      <c r="O13105" t="s">
        <v>17067</v>
      </c>
      <c r="P13105">
        <v>20970000</v>
      </c>
      <c r="Q13105" t="s">
        <v>6636</v>
      </c>
      <c r="R13105" t="s">
        <v>6636</v>
      </c>
      <c r="S13105" s="12"/>
      <c r="T13105" s="13"/>
      <c r="U13105" t="s">
        <v>6789</v>
      </c>
    </row>
    <row r="13106" spans="1:21" x14ac:dyDescent="0.25">
      <c r="A13106" t="s">
        <v>6637</v>
      </c>
      <c r="B13106" s="12">
        <v>412750</v>
      </c>
      <c r="C13106" t="s">
        <v>17068</v>
      </c>
      <c r="D13106" s="11">
        <v>46179.376516203702</v>
      </c>
      <c r="E13106" t="s">
        <v>17069</v>
      </c>
      <c r="F13106" t="s">
        <v>6413</v>
      </c>
      <c r="G13106" t="s">
        <v>17045</v>
      </c>
      <c r="H13106" t="s">
        <v>6567</v>
      </c>
      <c r="I13106" t="s">
        <v>6623</v>
      </c>
      <c r="J13106" t="s">
        <v>14519</v>
      </c>
      <c r="K13106" t="s">
        <v>17070</v>
      </c>
      <c r="L13106" t="s">
        <v>17047</v>
      </c>
      <c r="M13106" t="s">
        <v>17071</v>
      </c>
      <c r="N13106" t="s">
        <v>7398</v>
      </c>
      <c r="O13106" t="s">
        <v>7447</v>
      </c>
      <c r="P13106">
        <v>25554440</v>
      </c>
      <c r="Q13106" t="s">
        <v>6636</v>
      </c>
      <c r="R13106" t="s">
        <v>6636</v>
      </c>
      <c r="S13106" s="12"/>
      <c r="T13106" s="13"/>
      <c r="U13106" t="s">
        <v>6629</v>
      </c>
    </row>
    <row r="13107" spans="1:21" x14ac:dyDescent="0.25">
      <c r="A13107" t="s">
        <v>6637</v>
      </c>
      <c r="B13107" s="12">
        <v>412750</v>
      </c>
      <c r="C13107" t="s">
        <v>17068</v>
      </c>
      <c r="D13107" s="11">
        <v>46179.376516203702</v>
      </c>
      <c r="E13107" t="s">
        <v>17069</v>
      </c>
      <c r="F13107" t="s">
        <v>6413</v>
      </c>
      <c r="G13107" t="s">
        <v>17049</v>
      </c>
      <c r="H13107" t="s">
        <v>6567</v>
      </c>
      <c r="I13107" t="s">
        <v>6623</v>
      </c>
      <c r="J13107" t="s">
        <v>14519</v>
      </c>
      <c r="K13107" t="s">
        <v>17070</v>
      </c>
      <c r="L13107" t="s">
        <v>17047</v>
      </c>
      <c r="M13107" t="s">
        <v>17071</v>
      </c>
      <c r="N13107" t="s">
        <v>7398</v>
      </c>
      <c r="O13107" t="s">
        <v>7447</v>
      </c>
      <c r="P13107">
        <v>25554440</v>
      </c>
      <c r="Q13107" t="s">
        <v>6636</v>
      </c>
      <c r="R13107" t="s">
        <v>6636</v>
      </c>
      <c r="S13107" s="12"/>
      <c r="T13107" s="13"/>
      <c r="U13107" t="s">
        <v>6629</v>
      </c>
    </row>
    <row r="13108" spans="1:21" x14ac:dyDescent="0.25">
      <c r="A13108" t="s">
        <v>6637</v>
      </c>
      <c r="B13108" s="12">
        <v>412750</v>
      </c>
      <c r="C13108" t="s">
        <v>17068</v>
      </c>
      <c r="D13108" s="11">
        <v>46179.376516203702</v>
      </c>
      <c r="E13108" t="s">
        <v>17069</v>
      </c>
      <c r="F13108" t="s">
        <v>6413</v>
      </c>
      <c r="G13108" t="s">
        <v>17050</v>
      </c>
      <c r="H13108" t="s">
        <v>6567</v>
      </c>
      <c r="I13108" t="s">
        <v>6623</v>
      </c>
      <c r="J13108" t="s">
        <v>14519</v>
      </c>
      <c r="K13108" t="s">
        <v>17070</v>
      </c>
      <c r="L13108" t="s">
        <v>17047</v>
      </c>
      <c r="M13108" t="s">
        <v>17071</v>
      </c>
      <c r="N13108" t="s">
        <v>7398</v>
      </c>
      <c r="O13108" t="s">
        <v>7447</v>
      </c>
      <c r="P13108">
        <v>25554440</v>
      </c>
      <c r="Q13108" t="s">
        <v>6636</v>
      </c>
      <c r="R13108" t="s">
        <v>6636</v>
      </c>
      <c r="S13108" s="12"/>
      <c r="T13108" s="13"/>
      <c r="U13108" t="s">
        <v>6629</v>
      </c>
    </row>
    <row r="13109" spans="1:21" x14ac:dyDescent="0.25">
      <c r="A13109" t="s">
        <v>6637</v>
      </c>
      <c r="B13109" s="12">
        <v>412750</v>
      </c>
      <c r="C13109" t="s">
        <v>17068</v>
      </c>
      <c r="D13109" s="11">
        <v>46179.376516203702</v>
      </c>
      <c r="E13109" t="s">
        <v>17069</v>
      </c>
      <c r="F13109" t="s">
        <v>6413</v>
      </c>
      <c r="G13109" t="s">
        <v>17051</v>
      </c>
      <c r="H13109" t="s">
        <v>6567</v>
      </c>
      <c r="I13109" t="s">
        <v>6623</v>
      </c>
      <c r="J13109" t="s">
        <v>14519</v>
      </c>
      <c r="K13109" t="s">
        <v>17070</v>
      </c>
      <c r="L13109" t="s">
        <v>17047</v>
      </c>
      <c r="M13109" t="s">
        <v>17071</v>
      </c>
      <c r="N13109" t="s">
        <v>7398</v>
      </c>
      <c r="O13109" t="s">
        <v>7447</v>
      </c>
      <c r="P13109">
        <v>25554440</v>
      </c>
      <c r="Q13109" t="s">
        <v>6636</v>
      </c>
      <c r="R13109" t="s">
        <v>6636</v>
      </c>
      <c r="S13109" s="12"/>
      <c r="T13109" s="13"/>
      <c r="U13109" t="s">
        <v>6629</v>
      </c>
    </row>
    <row r="13110" spans="1:21" x14ac:dyDescent="0.25">
      <c r="A13110" t="s">
        <v>6619</v>
      </c>
      <c r="B13110" s="12">
        <v>412750</v>
      </c>
      <c r="C13110" t="s">
        <v>17068</v>
      </c>
      <c r="D13110" s="11">
        <v>46179.419143518498</v>
      </c>
      <c r="E13110" t="s">
        <v>17069</v>
      </c>
      <c r="F13110" t="s">
        <v>6413</v>
      </c>
      <c r="G13110" t="s">
        <v>17045</v>
      </c>
      <c r="H13110" t="s">
        <v>6567</v>
      </c>
      <c r="I13110" t="s">
        <v>6623</v>
      </c>
      <c r="J13110" t="s">
        <v>14519</v>
      </c>
      <c r="K13110" t="s">
        <v>17070</v>
      </c>
      <c r="L13110" t="s">
        <v>17047</v>
      </c>
      <c r="M13110" t="s">
        <v>17071</v>
      </c>
      <c r="N13110" t="s">
        <v>7398</v>
      </c>
      <c r="O13110" t="s">
        <v>7447</v>
      </c>
      <c r="P13110">
        <v>25554440</v>
      </c>
      <c r="Q13110" t="s">
        <v>6636</v>
      </c>
      <c r="R13110" t="s">
        <v>6636</v>
      </c>
      <c r="S13110" s="12"/>
      <c r="T13110" s="13"/>
      <c r="U13110" t="s">
        <v>6629</v>
      </c>
    </row>
    <row r="13111" spans="1:21" x14ac:dyDescent="0.25">
      <c r="A13111" t="s">
        <v>6619</v>
      </c>
      <c r="B13111" s="12">
        <v>412750</v>
      </c>
      <c r="C13111" t="s">
        <v>17068</v>
      </c>
      <c r="D13111" s="11">
        <v>46179.419143518498</v>
      </c>
      <c r="E13111" t="s">
        <v>17069</v>
      </c>
      <c r="F13111" t="s">
        <v>6413</v>
      </c>
      <c r="G13111" t="s">
        <v>17049</v>
      </c>
      <c r="H13111" t="s">
        <v>6567</v>
      </c>
      <c r="I13111" t="s">
        <v>6623</v>
      </c>
      <c r="J13111" t="s">
        <v>14519</v>
      </c>
      <c r="K13111" t="s">
        <v>17070</v>
      </c>
      <c r="L13111" t="s">
        <v>17047</v>
      </c>
      <c r="M13111" t="s">
        <v>17071</v>
      </c>
      <c r="N13111" t="s">
        <v>7398</v>
      </c>
      <c r="O13111" t="s">
        <v>7447</v>
      </c>
      <c r="P13111">
        <v>25554440</v>
      </c>
      <c r="Q13111" t="s">
        <v>6636</v>
      </c>
      <c r="R13111" t="s">
        <v>6636</v>
      </c>
      <c r="S13111" s="12"/>
      <c r="T13111" s="13"/>
      <c r="U13111" t="s">
        <v>6629</v>
      </c>
    </row>
    <row r="13112" spans="1:21" x14ac:dyDescent="0.25">
      <c r="A13112" t="s">
        <v>6619</v>
      </c>
      <c r="B13112" s="12">
        <v>412750</v>
      </c>
      <c r="C13112" t="s">
        <v>17068</v>
      </c>
      <c r="D13112" s="11">
        <v>46179.419143518498</v>
      </c>
      <c r="E13112" t="s">
        <v>17069</v>
      </c>
      <c r="F13112" t="s">
        <v>6413</v>
      </c>
      <c r="G13112" t="s">
        <v>17050</v>
      </c>
      <c r="H13112" t="s">
        <v>6567</v>
      </c>
      <c r="I13112" t="s">
        <v>6623</v>
      </c>
      <c r="J13112" t="s">
        <v>14519</v>
      </c>
      <c r="K13112" t="s">
        <v>17070</v>
      </c>
      <c r="L13112" t="s">
        <v>17047</v>
      </c>
      <c r="M13112" t="s">
        <v>17071</v>
      </c>
      <c r="N13112" t="s">
        <v>7398</v>
      </c>
      <c r="O13112" t="s">
        <v>7447</v>
      </c>
      <c r="P13112">
        <v>25554440</v>
      </c>
      <c r="Q13112" t="s">
        <v>6636</v>
      </c>
      <c r="R13112" t="s">
        <v>6636</v>
      </c>
      <c r="S13112" s="12"/>
      <c r="T13112" s="13"/>
      <c r="U13112" t="s">
        <v>6629</v>
      </c>
    </row>
    <row r="13113" spans="1:21" x14ac:dyDescent="0.25">
      <c r="A13113" t="s">
        <v>6619</v>
      </c>
      <c r="B13113" s="12">
        <v>412750</v>
      </c>
      <c r="C13113" t="s">
        <v>17068</v>
      </c>
      <c r="D13113" s="11">
        <v>46179.419143518498</v>
      </c>
      <c r="E13113" t="s">
        <v>17069</v>
      </c>
      <c r="F13113" t="s">
        <v>6413</v>
      </c>
      <c r="G13113" t="s">
        <v>17051</v>
      </c>
      <c r="H13113" t="s">
        <v>6567</v>
      </c>
      <c r="I13113" t="s">
        <v>6623</v>
      </c>
      <c r="J13113" t="s">
        <v>14519</v>
      </c>
      <c r="K13113" t="s">
        <v>17070</v>
      </c>
      <c r="L13113" t="s">
        <v>17047</v>
      </c>
      <c r="M13113" t="s">
        <v>17071</v>
      </c>
      <c r="N13113" t="s">
        <v>7398</v>
      </c>
      <c r="O13113" t="s">
        <v>7447</v>
      </c>
      <c r="P13113">
        <v>25554440</v>
      </c>
      <c r="Q13113" t="s">
        <v>6636</v>
      </c>
      <c r="R13113" t="s">
        <v>6636</v>
      </c>
      <c r="S13113" s="12"/>
      <c r="T13113" s="13"/>
      <c r="U13113" t="s">
        <v>6629</v>
      </c>
    </row>
    <row r="13114" spans="1:21" x14ac:dyDescent="0.25">
      <c r="A13114" t="s">
        <v>6619</v>
      </c>
      <c r="B13114" s="12">
        <v>413680</v>
      </c>
      <c r="C13114" t="s">
        <v>17052</v>
      </c>
      <c r="D13114" s="11">
        <v>46181.5324189815</v>
      </c>
      <c r="E13114" t="s">
        <v>17053</v>
      </c>
      <c r="F13114" t="s">
        <v>6413</v>
      </c>
      <c r="G13114" t="s">
        <v>6986</v>
      </c>
      <c r="H13114" t="s">
        <v>6567</v>
      </c>
      <c r="I13114" t="s">
        <v>65</v>
      </c>
      <c r="J13114" t="s">
        <v>57</v>
      </c>
      <c r="K13114" t="s">
        <v>17054</v>
      </c>
      <c r="L13114" t="s">
        <v>17055</v>
      </c>
      <c r="M13114" t="s">
        <v>17056</v>
      </c>
      <c r="N13114" t="s">
        <v>7023</v>
      </c>
      <c r="O13114" t="s">
        <v>17057</v>
      </c>
      <c r="P13114">
        <v>29500000</v>
      </c>
      <c r="Q13114" t="s">
        <v>6636</v>
      </c>
      <c r="R13114" t="s">
        <v>6636</v>
      </c>
      <c r="S13114" s="12"/>
      <c r="T13114" s="13"/>
      <c r="U13114" t="s">
        <v>6636</v>
      </c>
    </row>
    <row r="13115" spans="1:21" x14ac:dyDescent="0.25">
      <c r="A13115" t="s">
        <v>6619</v>
      </c>
      <c r="B13115" s="12">
        <v>413680</v>
      </c>
      <c r="C13115" t="s">
        <v>17052</v>
      </c>
      <c r="D13115" s="11">
        <v>46181.5324189815</v>
      </c>
      <c r="E13115" t="s">
        <v>17053</v>
      </c>
      <c r="F13115" t="s">
        <v>6413</v>
      </c>
      <c r="G13115" t="s">
        <v>17058</v>
      </c>
      <c r="H13115" t="s">
        <v>6567</v>
      </c>
      <c r="I13115" t="s">
        <v>65</v>
      </c>
      <c r="J13115" t="s">
        <v>57</v>
      </c>
      <c r="K13115" t="s">
        <v>17054</v>
      </c>
      <c r="L13115" t="s">
        <v>17055</v>
      </c>
      <c r="M13115" t="s">
        <v>17056</v>
      </c>
      <c r="N13115" t="s">
        <v>7023</v>
      </c>
      <c r="O13115" t="s">
        <v>17057</v>
      </c>
      <c r="P13115">
        <v>29500000</v>
      </c>
      <c r="Q13115" t="s">
        <v>6636</v>
      </c>
      <c r="R13115" t="s">
        <v>6636</v>
      </c>
      <c r="S13115" s="12"/>
      <c r="T13115" s="13"/>
      <c r="U13115" t="s">
        <v>6636</v>
      </c>
    </row>
    <row r="13116" spans="1:21" x14ac:dyDescent="0.25">
      <c r="A13116" t="s">
        <v>6619</v>
      </c>
      <c r="B13116" s="12">
        <v>413680</v>
      </c>
      <c r="C13116" t="s">
        <v>17052</v>
      </c>
      <c r="D13116" s="11">
        <v>46181.5324189815</v>
      </c>
      <c r="E13116" t="s">
        <v>17053</v>
      </c>
      <c r="F13116" t="s">
        <v>6413</v>
      </c>
      <c r="G13116" t="s">
        <v>17059</v>
      </c>
      <c r="H13116" t="s">
        <v>6567</v>
      </c>
      <c r="I13116" t="s">
        <v>65</v>
      </c>
      <c r="J13116" t="s">
        <v>57</v>
      </c>
      <c r="K13116" t="s">
        <v>17054</v>
      </c>
      <c r="L13116" t="s">
        <v>17055</v>
      </c>
      <c r="M13116" t="s">
        <v>17056</v>
      </c>
      <c r="N13116" t="s">
        <v>7023</v>
      </c>
      <c r="O13116" t="s">
        <v>17057</v>
      </c>
      <c r="P13116">
        <v>29500000</v>
      </c>
      <c r="Q13116" t="s">
        <v>6636</v>
      </c>
      <c r="R13116" t="s">
        <v>6636</v>
      </c>
      <c r="S13116" s="12"/>
      <c r="T13116" s="13"/>
      <c r="U13116" t="s">
        <v>6636</v>
      </c>
    </row>
    <row r="13117" spans="1:21" x14ac:dyDescent="0.25">
      <c r="A13117" t="s">
        <v>6619</v>
      </c>
      <c r="B13117" s="12">
        <v>413680</v>
      </c>
      <c r="C13117" t="s">
        <v>17052</v>
      </c>
      <c r="D13117" s="11">
        <v>46181.5324189815</v>
      </c>
      <c r="E13117" t="s">
        <v>17053</v>
      </c>
      <c r="F13117" t="s">
        <v>6413</v>
      </c>
      <c r="G13117" t="s">
        <v>17060</v>
      </c>
      <c r="H13117" t="s">
        <v>6567</v>
      </c>
      <c r="I13117" t="s">
        <v>65</v>
      </c>
      <c r="J13117" t="s">
        <v>57</v>
      </c>
      <c r="K13117" t="s">
        <v>17054</v>
      </c>
      <c r="L13117" t="s">
        <v>17055</v>
      </c>
      <c r="M13117" t="s">
        <v>17056</v>
      </c>
      <c r="N13117" t="s">
        <v>7023</v>
      </c>
      <c r="O13117" t="s">
        <v>17057</v>
      </c>
      <c r="P13117">
        <v>29500000</v>
      </c>
      <c r="Q13117" t="s">
        <v>6636</v>
      </c>
      <c r="R13117" t="s">
        <v>6636</v>
      </c>
      <c r="S13117" s="12"/>
      <c r="T13117" s="13"/>
      <c r="U13117" t="s">
        <v>6636</v>
      </c>
    </row>
    <row r="13118" spans="1:21" x14ac:dyDescent="0.25">
      <c r="A13118" t="s">
        <v>6619</v>
      </c>
      <c r="B13118" s="12">
        <v>413680</v>
      </c>
      <c r="C13118" t="s">
        <v>17052</v>
      </c>
      <c r="D13118" s="11">
        <v>46181.5324189815</v>
      </c>
      <c r="E13118" t="s">
        <v>17053</v>
      </c>
      <c r="F13118" t="s">
        <v>6413</v>
      </c>
      <c r="G13118" t="s">
        <v>17061</v>
      </c>
      <c r="H13118" t="s">
        <v>6567</v>
      </c>
      <c r="I13118" t="s">
        <v>65</v>
      </c>
      <c r="J13118" t="s">
        <v>57</v>
      </c>
      <c r="K13118" t="s">
        <v>17054</v>
      </c>
      <c r="L13118" t="s">
        <v>17055</v>
      </c>
      <c r="M13118" t="s">
        <v>17056</v>
      </c>
      <c r="N13118" t="s">
        <v>7023</v>
      </c>
      <c r="O13118" t="s">
        <v>17057</v>
      </c>
      <c r="P13118">
        <v>29500000</v>
      </c>
      <c r="Q13118" t="s">
        <v>6636</v>
      </c>
      <c r="R13118" t="s">
        <v>6636</v>
      </c>
      <c r="S13118" s="12"/>
      <c r="T13118" s="13"/>
      <c r="U13118" t="s">
        <v>6636</v>
      </c>
    </row>
    <row r="13119" spans="1:21" x14ac:dyDescent="0.25">
      <c r="A13119" t="s">
        <v>6619</v>
      </c>
      <c r="B13119" s="12">
        <v>413820</v>
      </c>
      <c r="C13119" t="s">
        <v>17036</v>
      </c>
      <c r="D13119" s="11">
        <v>46181.619236111103</v>
      </c>
      <c r="E13119" t="s">
        <v>17037</v>
      </c>
      <c r="F13119" t="s">
        <v>6413</v>
      </c>
      <c r="G13119" t="s">
        <v>6986</v>
      </c>
      <c r="H13119" t="s">
        <v>6567</v>
      </c>
      <c r="I13119" t="s">
        <v>65</v>
      </c>
      <c r="J13119" t="s">
        <v>219</v>
      </c>
      <c r="K13119" t="s">
        <v>17038</v>
      </c>
      <c r="L13119" t="s">
        <v>17039</v>
      </c>
      <c r="M13119" t="s">
        <v>17040</v>
      </c>
      <c r="N13119" t="s">
        <v>7218</v>
      </c>
      <c r="O13119" t="s">
        <v>17041</v>
      </c>
      <c r="P13119">
        <v>32480000</v>
      </c>
      <c r="Q13119" t="s">
        <v>6636</v>
      </c>
      <c r="R13119" t="s">
        <v>6636</v>
      </c>
      <c r="S13119" s="12"/>
      <c r="T13119" s="13"/>
      <c r="U13119" t="s">
        <v>6896</v>
      </c>
    </row>
    <row r="13120" spans="1:21" x14ac:dyDescent="0.25">
      <c r="A13120" t="s">
        <v>6619</v>
      </c>
      <c r="B13120" s="12">
        <v>413820</v>
      </c>
      <c r="C13120" t="s">
        <v>17036</v>
      </c>
      <c r="D13120" s="11">
        <v>46181.619236111103</v>
      </c>
      <c r="E13120" t="s">
        <v>17037</v>
      </c>
      <c r="F13120" t="s">
        <v>6413</v>
      </c>
      <c r="G13120" t="s">
        <v>17042</v>
      </c>
      <c r="H13120" t="s">
        <v>6567</v>
      </c>
      <c r="I13120" t="s">
        <v>65</v>
      </c>
      <c r="J13120" t="s">
        <v>219</v>
      </c>
      <c r="K13120" t="s">
        <v>17038</v>
      </c>
      <c r="L13120" t="s">
        <v>17039</v>
      </c>
      <c r="M13120" t="s">
        <v>17040</v>
      </c>
      <c r="N13120" t="s">
        <v>7218</v>
      </c>
      <c r="O13120" t="s">
        <v>17041</v>
      </c>
      <c r="P13120">
        <v>32480000</v>
      </c>
      <c r="Q13120" t="s">
        <v>6636</v>
      </c>
      <c r="R13120" t="s">
        <v>6636</v>
      </c>
      <c r="S13120" s="12"/>
      <c r="T13120" s="13"/>
      <c r="U13120" t="s">
        <v>6896</v>
      </c>
    </row>
    <row r="13121" spans="1:21" x14ac:dyDescent="0.25">
      <c r="A13121" t="s">
        <v>6637</v>
      </c>
      <c r="B13121" s="12">
        <v>425730</v>
      </c>
      <c r="C13121" t="s">
        <v>17072</v>
      </c>
      <c r="D13121" s="11">
        <v>46181.823576388902</v>
      </c>
      <c r="E13121" t="s">
        <v>17073</v>
      </c>
      <c r="F13121" t="s">
        <v>6413</v>
      </c>
      <c r="G13121" t="s">
        <v>6986</v>
      </c>
      <c r="H13121" t="s">
        <v>6567</v>
      </c>
      <c r="I13121" t="s">
        <v>65</v>
      </c>
      <c r="J13121" t="s">
        <v>636</v>
      </c>
      <c r="K13121" t="s">
        <v>17074</v>
      </c>
      <c r="L13121" t="s">
        <v>17065</v>
      </c>
      <c r="M13121" t="s">
        <v>17075</v>
      </c>
      <c r="N13121" t="s">
        <v>7001</v>
      </c>
      <c r="O13121" t="s">
        <v>7002</v>
      </c>
      <c r="P13121">
        <v>12640000</v>
      </c>
      <c r="Q13121" t="s">
        <v>6636</v>
      </c>
      <c r="R13121" t="s">
        <v>6636</v>
      </c>
      <c r="S13121" s="12"/>
      <c r="T13121" s="13"/>
      <c r="U13121" t="s">
        <v>6721</v>
      </c>
    </row>
    <row r="13122" spans="1:21" x14ac:dyDescent="0.25">
      <c r="A13122" t="s">
        <v>6637</v>
      </c>
      <c r="B13122" s="12">
        <v>425730</v>
      </c>
      <c r="C13122" t="s">
        <v>17072</v>
      </c>
      <c r="D13122" s="11">
        <v>46181.823576388902</v>
      </c>
      <c r="E13122" t="s">
        <v>17073</v>
      </c>
      <c r="F13122" t="s">
        <v>6413</v>
      </c>
      <c r="G13122" t="s">
        <v>6989</v>
      </c>
      <c r="H13122" t="s">
        <v>6567</v>
      </c>
      <c r="I13122" t="s">
        <v>65</v>
      </c>
      <c r="J13122" t="s">
        <v>636</v>
      </c>
      <c r="K13122" t="s">
        <v>17074</v>
      </c>
      <c r="L13122" t="s">
        <v>17065</v>
      </c>
      <c r="M13122" t="s">
        <v>17075</v>
      </c>
      <c r="N13122" t="s">
        <v>7001</v>
      </c>
      <c r="O13122" t="s">
        <v>7002</v>
      </c>
      <c r="P13122">
        <v>12640000</v>
      </c>
      <c r="Q13122" t="s">
        <v>6636</v>
      </c>
      <c r="R13122" t="s">
        <v>6636</v>
      </c>
      <c r="S13122" s="12"/>
      <c r="T13122" s="13"/>
      <c r="U13122" t="s">
        <v>6721</v>
      </c>
    </row>
    <row r="13123" spans="1:21" x14ac:dyDescent="0.25">
      <c r="A13123" t="s">
        <v>6637</v>
      </c>
      <c r="B13123" s="12">
        <v>425730</v>
      </c>
      <c r="C13123" t="s">
        <v>17072</v>
      </c>
      <c r="D13123" s="11">
        <v>46181.823576388902</v>
      </c>
      <c r="E13123" t="s">
        <v>17073</v>
      </c>
      <c r="F13123" t="s">
        <v>6413</v>
      </c>
      <c r="G13123" t="s">
        <v>6990</v>
      </c>
      <c r="H13123" t="s">
        <v>6567</v>
      </c>
      <c r="I13123" t="s">
        <v>65</v>
      </c>
      <c r="J13123" t="s">
        <v>636</v>
      </c>
      <c r="K13123" t="s">
        <v>17074</v>
      </c>
      <c r="L13123" t="s">
        <v>17065</v>
      </c>
      <c r="M13123" t="s">
        <v>17075</v>
      </c>
      <c r="N13123" t="s">
        <v>7001</v>
      </c>
      <c r="O13123" t="s">
        <v>7002</v>
      </c>
      <c r="P13123">
        <v>12640000</v>
      </c>
      <c r="Q13123" t="s">
        <v>6636</v>
      </c>
      <c r="R13123" t="s">
        <v>6636</v>
      </c>
      <c r="S13123" s="12"/>
      <c r="T13123" s="13"/>
      <c r="U13123" t="s">
        <v>6721</v>
      </c>
    </row>
    <row r="13124" spans="1:21" x14ac:dyDescent="0.25">
      <c r="A13124" t="s">
        <v>6637</v>
      </c>
      <c r="B13124" s="12">
        <v>425730</v>
      </c>
      <c r="C13124" t="s">
        <v>17072</v>
      </c>
      <c r="D13124" s="11">
        <v>46181.823576388902</v>
      </c>
      <c r="E13124" t="s">
        <v>17073</v>
      </c>
      <c r="F13124" t="s">
        <v>6413</v>
      </c>
      <c r="G13124" t="s">
        <v>6991</v>
      </c>
      <c r="H13124" t="s">
        <v>6567</v>
      </c>
      <c r="I13124" t="s">
        <v>65</v>
      </c>
      <c r="J13124" t="s">
        <v>636</v>
      </c>
      <c r="K13124" t="s">
        <v>17074</v>
      </c>
      <c r="L13124" t="s">
        <v>17065</v>
      </c>
      <c r="M13124" t="s">
        <v>17075</v>
      </c>
      <c r="N13124" t="s">
        <v>7001</v>
      </c>
      <c r="O13124" t="s">
        <v>7002</v>
      </c>
      <c r="P13124">
        <v>12640000</v>
      </c>
      <c r="Q13124" t="s">
        <v>6636</v>
      </c>
      <c r="R13124" t="s">
        <v>6636</v>
      </c>
      <c r="S13124" s="12"/>
      <c r="T13124" s="13"/>
      <c r="U13124" t="s">
        <v>6721</v>
      </c>
    </row>
    <row r="13125" spans="1:21" x14ac:dyDescent="0.25">
      <c r="A13125" t="s">
        <v>6637</v>
      </c>
      <c r="B13125" s="12">
        <v>414020</v>
      </c>
      <c r="C13125" t="s">
        <v>17076</v>
      </c>
      <c r="D13125" s="11">
        <v>46182.423738425903</v>
      </c>
      <c r="E13125" t="s">
        <v>17077</v>
      </c>
      <c r="F13125" t="s">
        <v>6413</v>
      </c>
      <c r="G13125" t="s">
        <v>17045</v>
      </c>
      <c r="H13125" t="s">
        <v>6567</v>
      </c>
      <c r="I13125" t="s">
        <v>6640</v>
      </c>
      <c r="J13125" t="s">
        <v>6653</v>
      </c>
      <c r="K13125" t="s">
        <v>17078</v>
      </c>
      <c r="L13125" t="s">
        <v>17047</v>
      </c>
      <c r="M13125" t="s">
        <v>17079</v>
      </c>
      <c r="N13125" t="s">
        <v>7506</v>
      </c>
      <c r="O13125" t="s">
        <v>7811</v>
      </c>
      <c r="P13125">
        <v>21684440</v>
      </c>
      <c r="Q13125" t="s">
        <v>6636</v>
      </c>
      <c r="R13125" t="s">
        <v>6636</v>
      </c>
      <c r="S13125" s="12"/>
      <c r="T13125" s="13"/>
      <c r="U13125" t="s">
        <v>6636</v>
      </c>
    </row>
    <row r="13126" spans="1:21" x14ac:dyDescent="0.25">
      <c r="A13126" t="s">
        <v>6637</v>
      </c>
      <c r="B13126" s="12">
        <v>414020</v>
      </c>
      <c r="C13126" t="s">
        <v>17076</v>
      </c>
      <c r="D13126" s="11">
        <v>46182.423738425903</v>
      </c>
      <c r="E13126" t="s">
        <v>17077</v>
      </c>
      <c r="F13126" t="s">
        <v>6413</v>
      </c>
      <c r="G13126" t="s">
        <v>17049</v>
      </c>
      <c r="H13126" t="s">
        <v>6567</v>
      </c>
      <c r="I13126" t="s">
        <v>6640</v>
      </c>
      <c r="J13126" t="s">
        <v>6653</v>
      </c>
      <c r="K13126" t="s">
        <v>17078</v>
      </c>
      <c r="L13126" t="s">
        <v>17047</v>
      </c>
      <c r="M13126" t="s">
        <v>17079</v>
      </c>
      <c r="N13126" t="s">
        <v>7506</v>
      </c>
      <c r="O13126" t="s">
        <v>7811</v>
      </c>
      <c r="P13126">
        <v>21684440</v>
      </c>
      <c r="Q13126" t="s">
        <v>6636</v>
      </c>
      <c r="R13126" t="s">
        <v>6636</v>
      </c>
      <c r="S13126" s="12"/>
      <c r="T13126" s="13"/>
      <c r="U13126" t="s">
        <v>6636</v>
      </c>
    </row>
    <row r="13127" spans="1:21" x14ac:dyDescent="0.25">
      <c r="A13127" t="s">
        <v>6637</v>
      </c>
      <c r="B13127" s="12">
        <v>414020</v>
      </c>
      <c r="C13127" t="s">
        <v>17076</v>
      </c>
      <c r="D13127" s="11">
        <v>46182.423738425903</v>
      </c>
      <c r="E13127" t="s">
        <v>17077</v>
      </c>
      <c r="F13127" t="s">
        <v>6413</v>
      </c>
      <c r="G13127" t="s">
        <v>17050</v>
      </c>
      <c r="H13127" t="s">
        <v>6567</v>
      </c>
      <c r="I13127" t="s">
        <v>6640</v>
      </c>
      <c r="J13127" t="s">
        <v>6653</v>
      </c>
      <c r="K13127" t="s">
        <v>17078</v>
      </c>
      <c r="L13127" t="s">
        <v>17047</v>
      </c>
      <c r="M13127" t="s">
        <v>17079</v>
      </c>
      <c r="N13127" t="s">
        <v>7506</v>
      </c>
      <c r="O13127" t="s">
        <v>7811</v>
      </c>
      <c r="P13127">
        <v>21684440</v>
      </c>
      <c r="Q13127" t="s">
        <v>6636</v>
      </c>
      <c r="R13127" t="s">
        <v>6636</v>
      </c>
      <c r="S13127" s="12"/>
      <c r="T13127" s="13"/>
      <c r="U13127" t="s">
        <v>6636</v>
      </c>
    </row>
    <row r="13128" spans="1:21" x14ac:dyDescent="0.25">
      <c r="A13128" t="s">
        <v>6637</v>
      </c>
      <c r="B13128" s="12">
        <v>414020</v>
      </c>
      <c r="C13128" t="s">
        <v>17076</v>
      </c>
      <c r="D13128" s="11">
        <v>46182.423738425903</v>
      </c>
      <c r="E13128" t="s">
        <v>17077</v>
      </c>
      <c r="F13128" t="s">
        <v>6413</v>
      </c>
      <c r="G13128" t="s">
        <v>17051</v>
      </c>
      <c r="H13128" t="s">
        <v>6567</v>
      </c>
      <c r="I13128" t="s">
        <v>6640</v>
      </c>
      <c r="J13128" t="s">
        <v>6653</v>
      </c>
      <c r="K13128" t="s">
        <v>17078</v>
      </c>
      <c r="L13128" t="s">
        <v>17047</v>
      </c>
      <c r="M13128" t="s">
        <v>17079</v>
      </c>
      <c r="N13128" t="s">
        <v>7506</v>
      </c>
      <c r="O13128" t="s">
        <v>7811</v>
      </c>
      <c r="P13128">
        <v>21684440</v>
      </c>
      <c r="Q13128" t="s">
        <v>6636</v>
      </c>
      <c r="R13128" t="s">
        <v>6636</v>
      </c>
      <c r="S13128" s="12"/>
      <c r="T13128" s="13"/>
      <c r="U13128" t="s">
        <v>6636</v>
      </c>
    </row>
    <row r="13129" spans="1:21" x14ac:dyDescent="0.25">
      <c r="A13129" t="s">
        <v>6619</v>
      </c>
      <c r="B13129" s="12">
        <v>414020</v>
      </c>
      <c r="C13129" t="s">
        <v>17076</v>
      </c>
      <c r="D13129" s="11">
        <v>46182.423738425903</v>
      </c>
      <c r="E13129" t="s">
        <v>17077</v>
      </c>
      <c r="F13129" t="s">
        <v>6413</v>
      </c>
      <c r="G13129" t="s">
        <v>17045</v>
      </c>
      <c r="H13129" t="s">
        <v>6567</v>
      </c>
      <c r="I13129" t="s">
        <v>6640</v>
      </c>
      <c r="J13129" t="s">
        <v>6653</v>
      </c>
      <c r="K13129" t="s">
        <v>17078</v>
      </c>
      <c r="L13129" t="s">
        <v>17047</v>
      </c>
      <c r="M13129" t="s">
        <v>17079</v>
      </c>
      <c r="N13129" t="s">
        <v>7506</v>
      </c>
      <c r="O13129" t="s">
        <v>7811</v>
      </c>
      <c r="P13129">
        <v>21684440</v>
      </c>
      <c r="Q13129" t="s">
        <v>6636</v>
      </c>
      <c r="R13129" t="s">
        <v>6636</v>
      </c>
      <c r="S13129" s="12"/>
      <c r="T13129" s="13"/>
      <c r="U13129" t="s">
        <v>6636</v>
      </c>
    </row>
    <row r="13130" spans="1:21" x14ac:dyDescent="0.25">
      <c r="A13130" t="s">
        <v>6619</v>
      </c>
      <c r="B13130" s="12">
        <v>414020</v>
      </c>
      <c r="C13130" t="s">
        <v>17076</v>
      </c>
      <c r="D13130" s="11">
        <v>46182.423738425903</v>
      </c>
      <c r="E13130" t="s">
        <v>17077</v>
      </c>
      <c r="F13130" t="s">
        <v>6413</v>
      </c>
      <c r="G13130" t="s">
        <v>17049</v>
      </c>
      <c r="H13130" t="s">
        <v>6567</v>
      </c>
      <c r="I13130" t="s">
        <v>6640</v>
      </c>
      <c r="J13130" t="s">
        <v>6653</v>
      </c>
      <c r="K13130" t="s">
        <v>17078</v>
      </c>
      <c r="L13130" t="s">
        <v>17047</v>
      </c>
      <c r="M13130" t="s">
        <v>17079</v>
      </c>
      <c r="N13130" t="s">
        <v>7506</v>
      </c>
      <c r="O13130" t="s">
        <v>7811</v>
      </c>
      <c r="P13130">
        <v>21684440</v>
      </c>
      <c r="Q13130" t="s">
        <v>6636</v>
      </c>
      <c r="R13130" t="s">
        <v>6636</v>
      </c>
      <c r="S13130" s="12"/>
      <c r="T13130" s="13"/>
      <c r="U13130" t="s">
        <v>6636</v>
      </c>
    </row>
    <row r="13131" spans="1:21" x14ac:dyDescent="0.25">
      <c r="A13131" t="s">
        <v>6619</v>
      </c>
      <c r="B13131" s="12">
        <v>414020</v>
      </c>
      <c r="C13131" t="s">
        <v>17076</v>
      </c>
      <c r="D13131" s="11">
        <v>46182.423738425903</v>
      </c>
      <c r="E13131" t="s">
        <v>17077</v>
      </c>
      <c r="F13131" t="s">
        <v>6413</v>
      </c>
      <c r="G13131" t="s">
        <v>17050</v>
      </c>
      <c r="H13131" t="s">
        <v>6567</v>
      </c>
      <c r="I13131" t="s">
        <v>6640</v>
      </c>
      <c r="J13131" t="s">
        <v>6653</v>
      </c>
      <c r="K13131" t="s">
        <v>17078</v>
      </c>
      <c r="L13131" t="s">
        <v>17047</v>
      </c>
      <c r="M13131" t="s">
        <v>17079</v>
      </c>
      <c r="N13131" t="s">
        <v>7506</v>
      </c>
      <c r="O13131" t="s">
        <v>7811</v>
      </c>
      <c r="P13131">
        <v>21684440</v>
      </c>
      <c r="Q13131" t="s">
        <v>6636</v>
      </c>
      <c r="R13131" t="s">
        <v>6636</v>
      </c>
      <c r="S13131" s="12"/>
      <c r="T13131" s="13"/>
      <c r="U13131" t="s">
        <v>6636</v>
      </c>
    </row>
    <row r="13132" spans="1:21" x14ac:dyDescent="0.25">
      <c r="A13132" t="s">
        <v>6619</v>
      </c>
      <c r="B13132" s="12">
        <v>414020</v>
      </c>
      <c r="C13132" t="s">
        <v>17076</v>
      </c>
      <c r="D13132" s="11">
        <v>46182.423738425903</v>
      </c>
      <c r="E13132" t="s">
        <v>17077</v>
      </c>
      <c r="F13132" t="s">
        <v>6413</v>
      </c>
      <c r="G13132" t="s">
        <v>17051</v>
      </c>
      <c r="H13132" t="s">
        <v>6567</v>
      </c>
      <c r="I13132" t="s">
        <v>6640</v>
      </c>
      <c r="J13132" t="s">
        <v>6653</v>
      </c>
      <c r="K13132" t="s">
        <v>17078</v>
      </c>
      <c r="L13132" t="s">
        <v>17047</v>
      </c>
      <c r="M13132" t="s">
        <v>17079</v>
      </c>
      <c r="N13132" t="s">
        <v>7506</v>
      </c>
      <c r="O13132" t="s">
        <v>7811</v>
      </c>
      <c r="P13132">
        <v>21684440</v>
      </c>
      <c r="Q13132" t="s">
        <v>6636</v>
      </c>
      <c r="R13132" t="s">
        <v>6636</v>
      </c>
      <c r="S13132" s="12"/>
      <c r="T13132" s="13"/>
      <c r="U13132" t="s">
        <v>6636</v>
      </c>
    </row>
    <row r="13133" spans="1:21" x14ac:dyDescent="0.25">
      <c r="A13133" t="s">
        <v>6637</v>
      </c>
      <c r="B13133" s="12">
        <v>418710</v>
      </c>
      <c r="C13133" t="s">
        <v>17080</v>
      </c>
      <c r="D13133" s="11">
        <v>46186.619965277801</v>
      </c>
      <c r="E13133" t="s">
        <v>17081</v>
      </c>
      <c r="F13133" t="s">
        <v>6413</v>
      </c>
      <c r="G13133" t="s">
        <v>6986</v>
      </c>
      <c r="H13133" t="s">
        <v>6567</v>
      </c>
      <c r="I13133" t="s">
        <v>65</v>
      </c>
      <c r="J13133" t="s">
        <v>67</v>
      </c>
      <c r="K13133" t="s">
        <v>17082</v>
      </c>
      <c r="L13133" t="s">
        <v>17065</v>
      </c>
      <c r="M13133" t="s">
        <v>17083</v>
      </c>
      <c r="N13133" t="s">
        <v>7023</v>
      </c>
      <c r="O13133" t="s">
        <v>7250</v>
      </c>
      <c r="P13133">
        <v>23850000</v>
      </c>
      <c r="Q13133" t="s">
        <v>6636</v>
      </c>
      <c r="R13133" t="s">
        <v>6636</v>
      </c>
      <c r="S13133" s="12"/>
      <c r="T13133" s="13"/>
      <c r="U13133" t="s">
        <v>7455</v>
      </c>
    </row>
    <row r="13134" spans="1:21" x14ac:dyDescent="0.25">
      <c r="A13134" t="s">
        <v>6637</v>
      </c>
      <c r="B13134" s="12">
        <v>418710</v>
      </c>
      <c r="C13134" t="s">
        <v>17080</v>
      </c>
      <c r="D13134" s="11">
        <v>46186.619965277801</v>
      </c>
      <c r="E13134" t="s">
        <v>17081</v>
      </c>
      <c r="F13134" t="s">
        <v>6413</v>
      </c>
      <c r="G13134" t="s">
        <v>6989</v>
      </c>
      <c r="H13134" t="s">
        <v>6567</v>
      </c>
      <c r="I13134" t="s">
        <v>65</v>
      </c>
      <c r="J13134" t="s">
        <v>67</v>
      </c>
      <c r="K13134" t="s">
        <v>17082</v>
      </c>
      <c r="L13134" t="s">
        <v>17065</v>
      </c>
      <c r="M13134" t="s">
        <v>17083</v>
      </c>
      <c r="N13134" t="s">
        <v>7023</v>
      </c>
      <c r="O13134" t="s">
        <v>7250</v>
      </c>
      <c r="P13134">
        <v>23850000</v>
      </c>
      <c r="Q13134" t="s">
        <v>6636</v>
      </c>
      <c r="R13134" t="s">
        <v>6636</v>
      </c>
      <c r="S13134" s="12"/>
      <c r="T13134" s="13"/>
      <c r="U13134" t="s">
        <v>7455</v>
      </c>
    </row>
    <row r="13135" spans="1:21" x14ac:dyDescent="0.25">
      <c r="A13135" t="s">
        <v>6637</v>
      </c>
      <c r="B13135" s="12">
        <v>418710</v>
      </c>
      <c r="C13135" t="s">
        <v>17080</v>
      </c>
      <c r="D13135" s="11">
        <v>46186.619965277801</v>
      </c>
      <c r="E13135" t="s">
        <v>17081</v>
      </c>
      <c r="F13135" t="s">
        <v>6413</v>
      </c>
      <c r="G13135" t="s">
        <v>6990</v>
      </c>
      <c r="H13135" t="s">
        <v>6567</v>
      </c>
      <c r="I13135" t="s">
        <v>65</v>
      </c>
      <c r="J13135" t="s">
        <v>67</v>
      </c>
      <c r="K13135" t="s">
        <v>17082</v>
      </c>
      <c r="L13135" t="s">
        <v>17065</v>
      </c>
      <c r="M13135" t="s">
        <v>17083</v>
      </c>
      <c r="N13135" t="s">
        <v>7023</v>
      </c>
      <c r="O13135" t="s">
        <v>7250</v>
      </c>
      <c r="P13135">
        <v>23850000</v>
      </c>
      <c r="Q13135" t="s">
        <v>6636</v>
      </c>
      <c r="R13135" t="s">
        <v>6636</v>
      </c>
      <c r="S13135" s="12"/>
      <c r="T13135" s="13"/>
      <c r="U13135" t="s">
        <v>7455</v>
      </c>
    </row>
    <row r="13136" spans="1:21" x14ac:dyDescent="0.25">
      <c r="A13136" t="s">
        <v>6637</v>
      </c>
      <c r="B13136" s="12">
        <v>418710</v>
      </c>
      <c r="C13136" t="s">
        <v>17080</v>
      </c>
      <c r="D13136" s="11">
        <v>46186.619965277801</v>
      </c>
      <c r="E13136" t="s">
        <v>17081</v>
      </c>
      <c r="F13136" t="s">
        <v>6413</v>
      </c>
      <c r="G13136" t="s">
        <v>6991</v>
      </c>
      <c r="H13136" t="s">
        <v>6567</v>
      </c>
      <c r="I13136" t="s">
        <v>65</v>
      </c>
      <c r="J13136" t="s">
        <v>67</v>
      </c>
      <c r="K13136" t="s">
        <v>17082</v>
      </c>
      <c r="L13136" t="s">
        <v>17065</v>
      </c>
      <c r="M13136" t="s">
        <v>17083</v>
      </c>
      <c r="N13136" t="s">
        <v>7023</v>
      </c>
      <c r="O13136" t="s">
        <v>7250</v>
      </c>
      <c r="P13136">
        <v>23850000</v>
      </c>
      <c r="Q13136" t="s">
        <v>6636</v>
      </c>
      <c r="R13136" t="s">
        <v>6636</v>
      </c>
      <c r="S13136" s="12"/>
      <c r="T13136" s="13"/>
      <c r="U13136" t="s">
        <v>7455</v>
      </c>
    </row>
    <row r="13137" spans="1:21" x14ac:dyDescent="0.25">
      <c r="A13137" t="s">
        <v>6637</v>
      </c>
      <c r="B13137" s="12">
        <v>417060</v>
      </c>
      <c r="C13137" t="s">
        <v>15271</v>
      </c>
      <c r="D13137" s="11">
        <v>46186.8328819444</v>
      </c>
      <c r="E13137" t="s">
        <v>15272</v>
      </c>
      <c r="F13137" t="s">
        <v>6413</v>
      </c>
      <c r="G13137" t="s">
        <v>6986</v>
      </c>
      <c r="H13137" t="s">
        <v>6567</v>
      </c>
      <c r="I13137" t="s">
        <v>65</v>
      </c>
      <c r="J13137" t="s">
        <v>219</v>
      </c>
      <c r="K13137" t="s">
        <v>17084</v>
      </c>
      <c r="L13137" t="s">
        <v>17085</v>
      </c>
      <c r="M13137" t="s">
        <v>17086</v>
      </c>
      <c r="N13137" t="s">
        <v>7001</v>
      </c>
      <c r="O13137" t="s">
        <v>15276</v>
      </c>
      <c r="P13137">
        <v>4500000</v>
      </c>
      <c r="Q13137" t="s">
        <v>6636</v>
      </c>
      <c r="R13137" t="s">
        <v>6636</v>
      </c>
      <c r="S13137" s="12"/>
      <c r="T13137" s="13"/>
      <c r="U13137" t="s">
        <v>7460</v>
      </c>
    </row>
    <row r="13138" spans="1:21" x14ac:dyDescent="0.25">
      <c r="A13138" t="s">
        <v>6637</v>
      </c>
      <c r="B13138" s="12">
        <v>417060</v>
      </c>
      <c r="C13138" t="s">
        <v>15271</v>
      </c>
      <c r="D13138" s="11">
        <v>46186.8328819444</v>
      </c>
      <c r="E13138" t="s">
        <v>15272</v>
      </c>
      <c r="F13138" t="s">
        <v>6413</v>
      </c>
      <c r="G13138" t="s">
        <v>17087</v>
      </c>
      <c r="H13138" t="s">
        <v>6567</v>
      </c>
      <c r="I13138" t="s">
        <v>65</v>
      </c>
      <c r="J13138" t="s">
        <v>219</v>
      </c>
      <c r="K13138" t="s">
        <v>17084</v>
      </c>
      <c r="L13138" t="s">
        <v>17085</v>
      </c>
      <c r="M13138" t="s">
        <v>17086</v>
      </c>
      <c r="N13138" t="s">
        <v>7001</v>
      </c>
      <c r="O13138" t="s">
        <v>15276</v>
      </c>
      <c r="P13138">
        <v>4500000</v>
      </c>
      <c r="Q13138" t="s">
        <v>6636</v>
      </c>
      <c r="R13138" t="s">
        <v>6636</v>
      </c>
      <c r="S13138" s="12"/>
      <c r="T13138" s="13"/>
      <c r="U13138" t="s">
        <v>7460</v>
      </c>
    </row>
    <row r="13139" spans="1:21" x14ac:dyDescent="0.25">
      <c r="A13139" t="s">
        <v>6619</v>
      </c>
      <c r="B13139" s="12">
        <v>417060</v>
      </c>
      <c r="C13139" t="s">
        <v>15271</v>
      </c>
      <c r="D13139" s="11">
        <v>46186.839953703697</v>
      </c>
      <c r="E13139" t="s">
        <v>15272</v>
      </c>
      <c r="F13139" t="s">
        <v>6413</v>
      </c>
      <c r="G13139" t="s">
        <v>6986</v>
      </c>
      <c r="H13139" t="s">
        <v>6567</v>
      </c>
      <c r="I13139" t="s">
        <v>65</v>
      </c>
      <c r="J13139" t="s">
        <v>219</v>
      </c>
      <c r="K13139" t="s">
        <v>17084</v>
      </c>
      <c r="L13139" t="s">
        <v>17085</v>
      </c>
      <c r="M13139" t="s">
        <v>17086</v>
      </c>
      <c r="N13139" t="s">
        <v>7001</v>
      </c>
      <c r="O13139" t="s">
        <v>15276</v>
      </c>
      <c r="P13139">
        <v>4500000</v>
      </c>
      <c r="Q13139" t="s">
        <v>6636</v>
      </c>
      <c r="R13139" t="s">
        <v>6636</v>
      </c>
      <c r="S13139" s="12"/>
      <c r="T13139" s="13"/>
      <c r="U13139" t="s">
        <v>7460</v>
      </c>
    </row>
    <row r="13140" spans="1:21" x14ac:dyDescent="0.25">
      <c r="A13140" t="s">
        <v>6619</v>
      </c>
      <c r="B13140" s="12">
        <v>417060</v>
      </c>
      <c r="C13140" t="s">
        <v>15271</v>
      </c>
      <c r="D13140" s="11">
        <v>46186.839953703697</v>
      </c>
      <c r="E13140" t="s">
        <v>15272</v>
      </c>
      <c r="F13140" t="s">
        <v>6413</v>
      </c>
      <c r="G13140" t="s">
        <v>17087</v>
      </c>
      <c r="H13140" t="s">
        <v>6567</v>
      </c>
      <c r="I13140" t="s">
        <v>65</v>
      </c>
      <c r="J13140" t="s">
        <v>219</v>
      </c>
      <c r="K13140" t="s">
        <v>17084</v>
      </c>
      <c r="L13140" t="s">
        <v>17085</v>
      </c>
      <c r="M13140" t="s">
        <v>17086</v>
      </c>
      <c r="N13140" t="s">
        <v>7001</v>
      </c>
      <c r="O13140" t="s">
        <v>15276</v>
      </c>
      <c r="P13140">
        <v>4500000</v>
      </c>
      <c r="Q13140" t="s">
        <v>6636</v>
      </c>
      <c r="R13140" t="s">
        <v>6636</v>
      </c>
      <c r="S13140" s="12"/>
      <c r="T13140" s="13"/>
      <c r="U13140" t="s">
        <v>7460</v>
      </c>
    </row>
    <row r="13141" spans="1:21" x14ac:dyDescent="0.25">
      <c r="A13141" t="s">
        <v>6637</v>
      </c>
      <c r="B13141" s="12">
        <v>417380</v>
      </c>
      <c r="C13141" t="s">
        <v>17088</v>
      </c>
      <c r="D13141" s="11">
        <v>46187.507291666698</v>
      </c>
      <c r="E13141" t="s">
        <v>17089</v>
      </c>
      <c r="F13141" t="s">
        <v>6413</v>
      </c>
      <c r="G13141" t="s">
        <v>6986</v>
      </c>
      <c r="H13141" t="s">
        <v>6567</v>
      </c>
      <c r="I13141" t="s">
        <v>55</v>
      </c>
      <c r="J13141" t="s">
        <v>643</v>
      </c>
      <c r="K13141" t="s">
        <v>17090</v>
      </c>
      <c r="L13141" t="s">
        <v>17085</v>
      </c>
      <c r="M13141" t="s">
        <v>17091</v>
      </c>
      <c r="N13141" t="s">
        <v>7001</v>
      </c>
      <c r="O13141" t="s">
        <v>7002</v>
      </c>
      <c r="P13141">
        <v>10950700</v>
      </c>
      <c r="Q13141" t="s">
        <v>6636</v>
      </c>
      <c r="R13141" t="s">
        <v>6636</v>
      </c>
      <c r="S13141" s="12"/>
      <c r="T13141" s="13"/>
      <c r="U13141" t="s">
        <v>6636</v>
      </c>
    </row>
    <row r="13142" spans="1:21" x14ac:dyDescent="0.25">
      <c r="A13142" t="s">
        <v>6637</v>
      </c>
      <c r="B13142" s="12">
        <v>417380</v>
      </c>
      <c r="C13142" t="s">
        <v>17088</v>
      </c>
      <c r="D13142" s="11">
        <v>46187.507291666698</v>
      </c>
      <c r="E13142" t="s">
        <v>17089</v>
      </c>
      <c r="F13142" t="s">
        <v>6413</v>
      </c>
      <c r="G13142" t="s">
        <v>17087</v>
      </c>
      <c r="H13142" t="s">
        <v>6567</v>
      </c>
      <c r="I13142" t="s">
        <v>55</v>
      </c>
      <c r="J13142" t="s">
        <v>643</v>
      </c>
      <c r="K13142" t="s">
        <v>17090</v>
      </c>
      <c r="L13142" t="s">
        <v>17085</v>
      </c>
      <c r="M13142" t="s">
        <v>17091</v>
      </c>
      <c r="N13142" t="s">
        <v>7001</v>
      </c>
      <c r="O13142" t="s">
        <v>7002</v>
      </c>
      <c r="P13142">
        <v>10950700</v>
      </c>
      <c r="Q13142" t="s">
        <v>6636</v>
      </c>
      <c r="R13142" t="s">
        <v>6636</v>
      </c>
      <c r="S13142" s="12"/>
      <c r="T13142" s="13"/>
      <c r="U13142" t="s">
        <v>6636</v>
      </c>
    </row>
    <row r="13143" spans="1:21" x14ac:dyDescent="0.25">
      <c r="A13143" t="s">
        <v>6619</v>
      </c>
      <c r="B13143" s="12">
        <v>417380</v>
      </c>
      <c r="C13143" t="s">
        <v>17088</v>
      </c>
      <c r="D13143" s="11">
        <v>46187.542083333297</v>
      </c>
      <c r="E13143" t="s">
        <v>17089</v>
      </c>
      <c r="F13143" t="s">
        <v>6413</v>
      </c>
      <c r="G13143" t="s">
        <v>6986</v>
      </c>
      <c r="H13143" t="s">
        <v>6567</v>
      </c>
      <c r="I13143" t="s">
        <v>55</v>
      </c>
      <c r="J13143" t="s">
        <v>643</v>
      </c>
      <c r="K13143" t="s">
        <v>17090</v>
      </c>
      <c r="L13143" t="s">
        <v>17085</v>
      </c>
      <c r="M13143" t="s">
        <v>17091</v>
      </c>
      <c r="N13143" t="s">
        <v>7001</v>
      </c>
      <c r="O13143" t="s">
        <v>7002</v>
      </c>
      <c r="P13143">
        <v>10950700</v>
      </c>
      <c r="Q13143" t="s">
        <v>6636</v>
      </c>
      <c r="R13143" t="s">
        <v>6636</v>
      </c>
      <c r="S13143" s="12"/>
      <c r="T13143" s="13"/>
      <c r="U13143" t="s">
        <v>6636</v>
      </c>
    </row>
    <row r="13144" spans="1:21" x14ac:dyDescent="0.25">
      <c r="A13144" t="s">
        <v>6619</v>
      </c>
      <c r="B13144" s="12">
        <v>417380</v>
      </c>
      <c r="C13144" t="s">
        <v>17088</v>
      </c>
      <c r="D13144" s="11">
        <v>46187.542083333297</v>
      </c>
      <c r="E13144" t="s">
        <v>17089</v>
      </c>
      <c r="F13144" t="s">
        <v>6413</v>
      </c>
      <c r="G13144" t="s">
        <v>17087</v>
      </c>
      <c r="H13144" t="s">
        <v>6567</v>
      </c>
      <c r="I13144" t="s">
        <v>55</v>
      </c>
      <c r="J13144" t="s">
        <v>643</v>
      </c>
      <c r="K13144" t="s">
        <v>17090</v>
      </c>
      <c r="L13144" t="s">
        <v>17085</v>
      </c>
      <c r="M13144" t="s">
        <v>17091</v>
      </c>
      <c r="N13144" t="s">
        <v>7001</v>
      </c>
      <c r="O13144" t="s">
        <v>7002</v>
      </c>
      <c r="P13144">
        <v>10950700</v>
      </c>
      <c r="Q13144" t="s">
        <v>6636</v>
      </c>
      <c r="R13144" t="s">
        <v>6636</v>
      </c>
      <c r="S13144" s="12"/>
      <c r="T13144" s="13"/>
      <c r="U13144" t="s">
        <v>6636</v>
      </c>
    </row>
    <row r="13145" spans="1:21" x14ac:dyDescent="0.25">
      <c r="A13145" t="s">
        <v>6619</v>
      </c>
      <c r="B13145" s="12">
        <v>418710</v>
      </c>
      <c r="C13145" t="s">
        <v>17080</v>
      </c>
      <c r="D13145" s="11">
        <v>46189.624745370398</v>
      </c>
      <c r="E13145" t="s">
        <v>17081</v>
      </c>
      <c r="F13145" t="s">
        <v>6413</v>
      </c>
      <c r="G13145" t="s">
        <v>6986</v>
      </c>
      <c r="H13145" t="s">
        <v>6567</v>
      </c>
      <c r="I13145" t="s">
        <v>65</v>
      </c>
      <c r="J13145" t="s">
        <v>67</v>
      </c>
      <c r="K13145" t="s">
        <v>17082</v>
      </c>
      <c r="L13145" t="s">
        <v>17065</v>
      </c>
      <c r="M13145" t="s">
        <v>17083</v>
      </c>
      <c r="N13145" t="s">
        <v>7023</v>
      </c>
      <c r="O13145" t="s">
        <v>7250</v>
      </c>
      <c r="P13145">
        <v>23850000</v>
      </c>
      <c r="Q13145" t="s">
        <v>6636</v>
      </c>
      <c r="R13145" t="s">
        <v>6636</v>
      </c>
      <c r="S13145" s="12"/>
      <c r="T13145" s="13"/>
      <c r="U13145" t="s">
        <v>7455</v>
      </c>
    </row>
    <row r="13146" spans="1:21" x14ac:dyDescent="0.25">
      <c r="A13146" t="s">
        <v>6619</v>
      </c>
      <c r="B13146" s="12">
        <v>418710</v>
      </c>
      <c r="C13146" t="s">
        <v>17080</v>
      </c>
      <c r="D13146" s="11">
        <v>46189.624745370398</v>
      </c>
      <c r="E13146" t="s">
        <v>17081</v>
      </c>
      <c r="F13146" t="s">
        <v>6413</v>
      </c>
      <c r="G13146" t="s">
        <v>6989</v>
      </c>
      <c r="H13146" t="s">
        <v>6567</v>
      </c>
      <c r="I13146" t="s">
        <v>65</v>
      </c>
      <c r="J13146" t="s">
        <v>67</v>
      </c>
      <c r="K13146" t="s">
        <v>17082</v>
      </c>
      <c r="L13146" t="s">
        <v>17065</v>
      </c>
      <c r="M13146" t="s">
        <v>17083</v>
      </c>
      <c r="N13146" t="s">
        <v>7023</v>
      </c>
      <c r="O13146" t="s">
        <v>7250</v>
      </c>
      <c r="P13146">
        <v>23850000</v>
      </c>
      <c r="Q13146" t="s">
        <v>6636</v>
      </c>
      <c r="R13146" t="s">
        <v>6636</v>
      </c>
      <c r="S13146" s="12"/>
      <c r="T13146" s="13"/>
      <c r="U13146" t="s">
        <v>7455</v>
      </c>
    </row>
    <row r="13147" spans="1:21" x14ac:dyDescent="0.25">
      <c r="A13147" t="s">
        <v>6619</v>
      </c>
      <c r="B13147" s="12">
        <v>418710</v>
      </c>
      <c r="C13147" t="s">
        <v>17080</v>
      </c>
      <c r="D13147" s="11">
        <v>46189.624745370398</v>
      </c>
      <c r="E13147" t="s">
        <v>17081</v>
      </c>
      <c r="F13147" t="s">
        <v>6413</v>
      </c>
      <c r="G13147" t="s">
        <v>6990</v>
      </c>
      <c r="H13147" t="s">
        <v>6567</v>
      </c>
      <c r="I13147" t="s">
        <v>65</v>
      </c>
      <c r="J13147" t="s">
        <v>67</v>
      </c>
      <c r="K13147" t="s">
        <v>17082</v>
      </c>
      <c r="L13147" t="s">
        <v>17065</v>
      </c>
      <c r="M13147" t="s">
        <v>17083</v>
      </c>
      <c r="N13147" t="s">
        <v>7023</v>
      </c>
      <c r="O13147" t="s">
        <v>7250</v>
      </c>
      <c r="P13147">
        <v>23850000</v>
      </c>
      <c r="Q13147" t="s">
        <v>6636</v>
      </c>
      <c r="R13147" t="s">
        <v>6636</v>
      </c>
      <c r="S13147" s="12"/>
      <c r="T13147" s="13"/>
      <c r="U13147" t="s">
        <v>7455</v>
      </c>
    </row>
    <row r="13148" spans="1:21" x14ac:dyDescent="0.25">
      <c r="A13148" t="s">
        <v>6619</v>
      </c>
      <c r="B13148" s="12">
        <v>418710</v>
      </c>
      <c r="C13148" t="s">
        <v>17080</v>
      </c>
      <c r="D13148" s="11">
        <v>46189.624745370398</v>
      </c>
      <c r="E13148" t="s">
        <v>17081</v>
      </c>
      <c r="F13148" t="s">
        <v>6413</v>
      </c>
      <c r="G13148" t="s">
        <v>6991</v>
      </c>
      <c r="H13148" t="s">
        <v>6567</v>
      </c>
      <c r="I13148" t="s">
        <v>65</v>
      </c>
      <c r="J13148" t="s">
        <v>67</v>
      </c>
      <c r="K13148" t="s">
        <v>17082</v>
      </c>
      <c r="L13148" t="s">
        <v>17065</v>
      </c>
      <c r="M13148" t="s">
        <v>17083</v>
      </c>
      <c r="N13148" t="s">
        <v>7023</v>
      </c>
      <c r="O13148" t="s">
        <v>7250</v>
      </c>
      <c r="P13148">
        <v>23850000</v>
      </c>
      <c r="Q13148" t="s">
        <v>6636</v>
      </c>
      <c r="R13148" t="s">
        <v>6636</v>
      </c>
      <c r="S13148" s="12"/>
      <c r="T13148" s="13"/>
      <c r="U13148" t="s">
        <v>7455</v>
      </c>
    </row>
    <row r="13149" spans="1:21" x14ac:dyDescent="0.25">
      <c r="A13149" t="s">
        <v>6619</v>
      </c>
      <c r="B13149" s="12">
        <v>419850</v>
      </c>
      <c r="C13149" t="s">
        <v>17092</v>
      </c>
      <c r="D13149" s="11">
        <v>46191.4702314815</v>
      </c>
      <c r="E13149" t="s">
        <v>17093</v>
      </c>
      <c r="F13149" t="s">
        <v>6413</v>
      </c>
      <c r="G13149" t="s">
        <v>6986</v>
      </c>
      <c r="H13149" t="s">
        <v>6567</v>
      </c>
      <c r="I13149" t="s">
        <v>65</v>
      </c>
      <c r="J13149" t="s">
        <v>636</v>
      </c>
      <c r="K13149" t="s">
        <v>17094</v>
      </c>
      <c r="L13149" t="s">
        <v>17065</v>
      </c>
      <c r="M13149" t="s">
        <v>17095</v>
      </c>
      <c r="N13149" t="s">
        <v>7290</v>
      </c>
      <c r="O13149" t="s">
        <v>17096</v>
      </c>
      <c r="P13149">
        <v>6990000</v>
      </c>
      <c r="Q13149" t="s">
        <v>6636</v>
      </c>
      <c r="R13149" t="s">
        <v>6636</v>
      </c>
      <c r="S13149" s="12"/>
      <c r="T13149" s="13"/>
      <c r="U13149" t="s">
        <v>6721</v>
      </c>
    </row>
    <row r="13150" spans="1:21" x14ac:dyDescent="0.25">
      <c r="A13150" t="s">
        <v>6619</v>
      </c>
      <c r="B13150" s="12">
        <v>419850</v>
      </c>
      <c r="C13150" t="s">
        <v>17092</v>
      </c>
      <c r="D13150" s="11">
        <v>46191.4702314815</v>
      </c>
      <c r="E13150" t="s">
        <v>17093</v>
      </c>
      <c r="F13150" t="s">
        <v>6413</v>
      </c>
      <c r="G13150" t="s">
        <v>6989</v>
      </c>
      <c r="H13150" t="s">
        <v>6567</v>
      </c>
      <c r="I13150" t="s">
        <v>65</v>
      </c>
      <c r="J13150" t="s">
        <v>636</v>
      </c>
      <c r="K13150" t="s">
        <v>17094</v>
      </c>
      <c r="L13150" t="s">
        <v>17065</v>
      </c>
      <c r="M13150" t="s">
        <v>17095</v>
      </c>
      <c r="N13150" t="s">
        <v>7290</v>
      </c>
      <c r="O13150" t="s">
        <v>17096</v>
      </c>
      <c r="P13150">
        <v>6990000</v>
      </c>
      <c r="Q13150" t="s">
        <v>6636</v>
      </c>
      <c r="R13150" t="s">
        <v>6636</v>
      </c>
      <c r="S13150" s="12"/>
      <c r="T13150" s="13"/>
      <c r="U13150" t="s">
        <v>6721</v>
      </c>
    </row>
    <row r="13151" spans="1:21" x14ac:dyDescent="0.25">
      <c r="A13151" t="s">
        <v>6619</v>
      </c>
      <c r="B13151" s="12">
        <v>419850</v>
      </c>
      <c r="C13151" t="s">
        <v>17092</v>
      </c>
      <c r="D13151" s="11">
        <v>46191.4702314815</v>
      </c>
      <c r="E13151" t="s">
        <v>17093</v>
      </c>
      <c r="F13151" t="s">
        <v>6413</v>
      </c>
      <c r="G13151" t="s">
        <v>6990</v>
      </c>
      <c r="H13151" t="s">
        <v>6567</v>
      </c>
      <c r="I13151" t="s">
        <v>65</v>
      </c>
      <c r="J13151" t="s">
        <v>636</v>
      </c>
      <c r="K13151" t="s">
        <v>17094</v>
      </c>
      <c r="L13151" t="s">
        <v>17065</v>
      </c>
      <c r="M13151" t="s">
        <v>17095</v>
      </c>
      <c r="N13151" t="s">
        <v>7290</v>
      </c>
      <c r="O13151" t="s">
        <v>17096</v>
      </c>
      <c r="P13151">
        <v>6990000</v>
      </c>
      <c r="Q13151" t="s">
        <v>6636</v>
      </c>
      <c r="R13151" t="s">
        <v>6636</v>
      </c>
      <c r="S13151" s="12"/>
      <c r="T13151" s="13"/>
      <c r="U13151" t="s">
        <v>6721</v>
      </c>
    </row>
    <row r="13152" spans="1:21" x14ac:dyDescent="0.25">
      <c r="A13152" t="s">
        <v>6619</v>
      </c>
      <c r="B13152" s="12">
        <v>419850</v>
      </c>
      <c r="C13152" t="s">
        <v>17092</v>
      </c>
      <c r="D13152" s="11">
        <v>46191.4702314815</v>
      </c>
      <c r="E13152" t="s">
        <v>17093</v>
      </c>
      <c r="F13152" t="s">
        <v>6413</v>
      </c>
      <c r="G13152" t="s">
        <v>6991</v>
      </c>
      <c r="H13152" t="s">
        <v>6567</v>
      </c>
      <c r="I13152" t="s">
        <v>65</v>
      </c>
      <c r="J13152" t="s">
        <v>636</v>
      </c>
      <c r="K13152" t="s">
        <v>17094</v>
      </c>
      <c r="L13152" t="s">
        <v>17065</v>
      </c>
      <c r="M13152" t="s">
        <v>17095</v>
      </c>
      <c r="N13152" t="s">
        <v>7290</v>
      </c>
      <c r="O13152" t="s">
        <v>17096</v>
      </c>
      <c r="P13152">
        <v>6990000</v>
      </c>
      <c r="Q13152" t="s">
        <v>6636</v>
      </c>
      <c r="R13152" t="s">
        <v>6636</v>
      </c>
      <c r="S13152" s="12"/>
      <c r="T13152" s="13"/>
      <c r="U13152" t="s">
        <v>6721</v>
      </c>
    </row>
    <row r="13153" spans="1:21" x14ac:dyDescent="0.25">
      <c r="A13153" t="s">
        <v>6637</v>
      </c>
      <c r="B13153" s="12">
        <v>420470</v>
      </c>
      <c r="C13153" t="s">
        <v>17097</v>
      </c>
      <c r="D13153" s="11">
        <v>46192.493553240703</v>
      </c>
      <c r="E13153" t="s">
        <v>17098</v>
      </c>
      <c r="F13153" t="s">
        <v>6413</v>
      </c>
      <c r="G13153" t="s">
        <v>17045</v>
      </c>
      <c r="H13153" t="s">
        <v>6567</v>
      </c>
      <c r="I13153" t="s">
        <v>65</v>
      </c>
      <c r="J13153" t="s">
        <v>636</v>
      </c>
      <c r="K13153" t="s">
        <v>17099</v>
      </c>
      <c r="L13153" t="s">
        <v>17047</v>
      </c>
      <c r="M13153" t="s">
        <v>17100</v>
      </c>
      <c r="N13153" t="s">
        <v>14235</v>
      </c>
      <c r="O13153" t="s">
        <v>17101</v>
      </c>
      <c r="P13153">
        <v>19980550</v>
      </c>
      <c r="Q13153" t="s">
        <v>6636</v>
      </c>
      <c r="R13153" t="s">
        <v>6636</v>
      </c>
      <c r="S13153" s="12"/>
      <c r="T13153" s="13"/>
      <c r="U13153" t="s">
        <v>6636</v>
      </c>
    </row>
    <row r="13154" spans="1:21" x14ac:dyDescent="0.25">
      <c r="A13154" t="s">
        <v>6637</v>
      </c>
      <c r="B13154" s="12">
        <v>420470</v>
      </c>
      <c r="C13154" t="s">
        <v>17097</v>
      </c>
      <c r="D13154" s="11">
        <v>46192.493553240703</v>
      </c>
      <c r="E13154" t="s">
        <v>17098</v>
      </c>
      <c r="F13154" t="s">
        <v>6413</v>
      </c>
      <c r="G13154" t="s">
        <v>17049</v>
      </c>
      <c r="H13154" t="s">
        <v>6567</v>
      </c>
      <c r="I13154" t="s">
        <v>65</v>
      </c>
      <c r="J13154" t="s">
        <v>636</v>
      </c>
      <c r="K13154" t="s">
        <v>17099</v>
      </c>
      <c r="L13154" t="s">
        <v>17047</v>
      </c>
      <c r="M13154" t="s">
        <v>17100</v>
      </c>
      <c r="N13154" t="s">
        <v>14235</v>
      </c>
      <c r="O13154" t="s">
        <v>17101</v>
      </c>
      <c r="P13154">
        <v>19980550</v>
      </c>
      <c r="Q13154" t="s">
        <v>6636</v>
      </c>
      <c r="R13154" t="s">
        <v>6636</v>
      </c>
      <c r="S13154" s="12"/>
      <c r="T13154" s="13"/>
      <c r="U13154" t="s">
        <v>6636</v>
      </c>
    </row>
    <row r="13155" spans="1:21" x14ac:dyDescent="0.25">
      <c r="A13155" t="s">
        <v>6637</v>
      </c>
      <c r="B13155" s="12">
        <v>420470</v>
      </c>
      <c r="C13155" t="s">
        <v>17097</v>
      </c>
      <c r="D13155" s="11">
        <v>46192.493553240703</v>
      </c>
      <c r="E13155" t="s">
        <v>17098</v>
      </c>
      <c r="F13155" t="s">
        <v>6413</v>
      </c>
      <c r="G13155" t="s">
        <v>17050</v>
      </c>
      <c r="H13155" t="s">
        <v>6567</v>
      </c>
      <c r="I13155" t="s">
        <v>65</v>
      </c>
      <c r="J13155" t="s">
        <v>636</v>
      </c>
      <c r="K13155" t="s">
        <v>17099</v>
      </c>
      <c r="L13155" t="s">
        <v>17047</v>
      </c>
      <c r="M13155" t="s">
        <v>17100</v>
      </c>
      <c r="N13155" t="s">
        <v>14235</v>
      </c>
      <c r="O13155" t="s">
        <v>17101</v>
      </c>
      <c r="P13155">
        <v>19980550</v>
      </c>
      <c r="Q13155" t="s">
        <v>6636</v>
      </c>
      <c r="R13155" t="s">
        <v>6636</v>
      </c>
      <c r="S13155" s="12"/>
      <c r="T13155" s="13"/>
      <c r="U13155" t="s">
        <v>6636</v>
      </c>
    </row>
    <row r="13156" spans="1:21" x14ac:dyDescent="0.25">
      <c r="A13156" t="s">
        <v>6637</v>
      </c>
      <c r="B13156" s="12">
        <v>420470</v>
      </c>
      <c r="C13156" t="s">
        <v>17097</v>
      </c>
      <c r="D13156" s="11">
        <v>46192.493553240703</v>
      </c>
      <c r="E13156" t="s">
        <v>17098</v>
      </c>
      <c r="F13156" t="s">
        <v>6413</v>
      </c>
      <c r="G13156" t="s">
        <v>17051</v>
      </c>
      <c r="H13156" t="s">
        <v>6567</v>
      </c>
      <c r="I13156" t="s">
        <v>65</v>
      </c>
      <c r="J13156" t="s">
        <v>636</v>
      </c>
      <c r="K13156" t="s">
        <v>17099</v>
      </c>
      <c r="L13156" t="s">
        <v>17047</v>
      </c>
      <c r="M13156" t="s">
        <v>17100</v>
      </c>
      <c r="N13156" t="s">
        <v>14235</v>
      </c>
      <c r="O13156" t="s">
        <v>17101</v>
      </c>
      <c r="P13156">
        <v>19980550</v>
      </c>
      <c r="Q13156" t="s">
        <v>6636</v>
      </c>
      <c r="R13156" t="s">
        <v>6636</v>
      </c>
      <c r="S13156" s="12"/>
      <c r="T13156" s="13"/>
      <c r="U13156" t="s">
        <v>6636</v>
      </c>
    </row>
    <row r="13157" spans="1:21" x14ac:dyDescent="0.25">
      <c r="A13157" t="s">
        <v>6619</v>
      </c>
      <c r="B13157" s="12">
        <v>420470</v>
      </c>
      <c r="C13157" t="s">
        <v>17097</v>
      </c>
      <c r="D13157" s="11">
        <v>46192.505555555603</v>
      </c>
      <c r="E13157" t="s">
        <v>17098</v>
      </c>
      <c r="F13157" t="s">
        <v>6413</v>
      </c>
      <c r="G13157" t="s">
        <v>17045</v>
      </c>
      <c r="H13157" t="s">
        <v>6567</v>
      </c>
      <c r="I13157" t="s">
        <v>65</v>
      </c>
      <c r="J13157" t="s">
        <v>636</v>
      </c>
      <c r="K13157" t="s">
        <v>17099</v>
      </c>
      <c r="L13157" t="s">
        <v>17047</v>
      </c>
      <c r="M13157" t="s">
        <v>17100</v>
      </c>
      <c r="N13157" t="s">
        <v>14235</v>
      </c>
      <c r="O13157" t="s">
        <v>17101</v>
      </c>
      <c r="P13157">
        <v>19980550</v>
      </c>
      <c r="Q13157" t="s">
        <v>6636</v>
      </c>
      <c r="R13157" t="s">
        <v>6636</v>
      </c>
      <c r="S13157" s="12"/>
      <c r="T13157" s="13"/>
      <c r="U13157" t="s">
        <v>6636</v>
      </c>
    </row>
    <row r="13158" spans="1:21" x14ac:dyDescent="0.25">
      <c r="A13158" t="s">
        <v>6619</v>
      </c>
      <c r="B13158" s="12">
        <v>420470</v>
      </c>
      <c r="C13158" t="s">
        <v>17097</v>
      </c>
      <c r="D13158" s="11">
        <v>46192.505555555603</v>
      </c>
      <c r="E13158" t="s">
        <v>17098</v>
      </c>
      <c r="F13158" t="s">
        <v>6413</v>
      </c>
      <c r="G13158" t="s">
        <v>17049</v>
      </c>
      <c r="H13158" t="s">
        <v>6567</v>
      </c>
      <c r="I13158" t="s">
        <v>65</v>
      </c>
      <c r="J13158" t="s">
        <v>636</v>
      </c>
      <c r="K13158" t="s">
        <v>17099</v>
      </c>
      <c r="L13158" t="s">
        <v>17047</v>
      </c>
      <c r="M13158" t="s">
        <v>17100</v>
      </c>
      <c r="N13158" t="s">
        <v>14235</v>
      </c>
      <c r="O13158" t="s">
        <v>17101</v>
      </c>
      <c r="P13158">
        <v>19980550</v>
      </c>
      <c r="Q13158" t="s">
        <v>6636</v>
      </c>
      <c r="R13158" t="s">
        <v>6636</v>
      </c>
      <c r="S13158" s="12"/>
      <c r="T13158" s="13"/>
      <c r="U13158" t="s">
        <v>6636</v>
      </c>
    </row>
    <row r="13159" spans="1:21" x14ac:dyDescent="0.25">
      <c r="A13159" t="s">
        <v>6619</v>
      </c>
      <c r="B13159" s="12">
        <v>420470</v>
      </c>
      <c r="C13159" t="s">
        <v>17097</v>
      </c>
      <c r="D13159" s="11">
        <v>46192.505555555603</v>
      </c>
      <c r="E13159" t="s">
        <v>17098</v>
      </c>
      <c r="F13159" t="s">
        <v>6413</v>
      </c>
      <c r="G13159" t="s">
        <v>17050</v>
      </c>
      <c r="H13159" t="s">
        <v>6567</v>
      </c>
      <c r="I13159" t="s">
        <v>65</v>
      </c>
      <c r="J13159" t="s">
        <v>636</v>
      </c>
      <c r="K13159" t="s">
        <v>17099</v>
      </c>
      <c r="L13159" t="s">
        <v>17047</v>
      </c>
      <c r="M13159" t="s">
        <v>17100</v>
      </c>
      <c r="N13159" t="s">
        <v>14235</v>
      </c>
      <c r="O13159" t="s">
        <v>17101</v>
      </c>
      <c r="P13159">
        <v>19980550</v>
      </c>
      <c r="Q13159" t="s">
        <v>6636</v>
      </c>
      <c r="R13159" t="s">
        <v>6636</v>
      </c>
      <c r="S13159" s="12"/>
      <c r="T13159" s="13"/>
      <c r="U13159" t="s">
        <v>6636</v>
      </c>
    </row>
    <row r="13160" spans="1:21" x14ac:dyDescent="0.25">
      <c r="A13160" t="s">
        <v>6619</v>
      </c>
      <c r="B13160" s="12">
        <v>420470</v>
      </c>
      <c r="C13160" t="s">
        <v>17097</v>
      </c>
      <c r="D13160" s="11">
        <v>46192.505555555603</v>
      </c>
      <c r="E13160" t="s">
        <v>17098</v>
      </c>
      <c r="F13160" t="s">
        <v>6413</v>
      </c>
      <c r="G13160" t="s">
        <v>17051</v>
      </c>
      <c r="H13160" t="s">
        <v>6567</v>
      </c>
      <c r="I13160" t="s">
        <v>65</v>
      </c>
      <c r="J13160" t="s">
        <v>636</v>
      </c>
      <c r="K13160" t="s">
        <v>17099</v>
      </c>
      <c r="L13160" t="s">
        <v>17047</v>
      </c>
      <c r="M13160" t="s">
        <v>17100</v>
      </c>
      <c r="N13160" t="s">
        <v>14235</v>
      </c>
      <c r="O13160" t="s">
        <v>17101</v>
      </c>
      <c r="P13160">
        <v>19980550</v>
      </c>
      <c r="Q13160" t="s">
        <v>6636</v>
      </c>
      <c r="R13160" t="s">
        <v>6636</v>
      </c>
      <c r="S13160" s="12"/>
      <c r="T13160" s="13"/>
      <c r="U13160" t="s">
        <v>6636</v>
      </c>
    </row>
    <row r="13161" spans="1:21" x14ac:dyDescent="0.25">
      <c r="A13161" t="s">
        <v>6637</v>
      </c>
      <c r="B13161" s="12">
        <v>421470</v>
      </c>
      <c r="C13161" t="s">
        <v>17102</v>
      </c>
      <c r="D13161" s="11">
        <v>46193.665648148097</v>
      </c>
      <c r="E13161" t="s">
        <v>17103</v>
      </c>
      <c r="F13161" t="s">
        <v>6413</v>
      </c>
      <c r="G13161" t="s">
        <v>17045</v>
      </c>
      <c r="H13161" t="s">
        <v>6567</v>
      </c>
      <c r="I13161" t="s">
        <v>55</v>
      </c>
      <c r="J13161" t="s">
        <v>176</v>
      </c>
      <c r="K13161" t="s">
        <v>17104</v>
      </c>
      <c r="L13161" t="s">
        <v>17047</v>
      </c>
      <c r="M13161" t="s">
        <v>17105</v>
      </c>
      <c r="N13161" t="s">
        <v>7365</v>
      </c>
      <c r="O13161" t="s">
        <v>7366</v>
      </c>
      <c r="P13161">
        <v>7880770</v>
      </c>
      <c r="Q13161" t="s">
        <v>6636</v>
      </c>
      <c r="R13161" t="s">
        <v>6636</v>
      </c>
      <c r="S13161" s="12"/>
      <c r="T13161" s="13"/>
      <c r="U13161" t="s">
        <v>6636</v>
      </c>
    </row>
    <row r="13162" spans="1:21" x14ac:dyDescent="0.25">
      <c r="A13162" t="s">
        <v>6637</v>
      </c>
      <c r="B13162" s="12">
        <v>421470</v>
      </c>
      <c r="C13162" t="s">
        <v>17102</v>
      </c>
      <c r="D13162" s="11">
        <v>46193.665648148097</v>
      </c>
      <c r="E13162" t="s">
        <v>17103</v>
      </c>
      <c r="F13162" t="s">
        <v>6413</v>
      </c>
      <c r="G13162" t="s">
        <v>17049</v>
      </c>
      <c r="H13162" t="s">
        <v>6567</v>
      </c>
      <c r="I13162" t="s">
        <v>55</v>
      </c>
      <c r="J13162" t="s">
        <v>176</v>
      </c>
      <c r="K13162" t="s">
        <v>17104</v>
      </c>
      <c r="L13162" t="s">
        <v>17047</v>
      </c>
      <c r="M13162" t="s">
        <v>17105</v>
      </c>
      <c r="N13162" t="s">
        <v>7365</v>
      </c>
      <c r="O13162" t="s">
        <v>7366</v>
      </c>
      <c r="P13162">
        <v>7880770</v>
      </c>
      <c r="Q13162" t="s">
        <v>6636</v>
      </c>
      <c r="R13162" t="s">
        <v>6636</v>
      </c>
      <c r="S13162" s="12"/>
      <c r="T13162" s="13"/>
      <c r="U13162" t="s">
        <v>6636</v>
      </c>
    </row>
    <row r="13163" spans="1:21" x14ac:dyDescent="0.25">
      <c r="A13163" t="s">
        <v>6637</v>
      </c>
      <c r="B13163" s="12">
        <v>421470</v>
      </c>
      <c r="C13163" t="s">
        <v>17102</v>
      </c>
      <c r="D13163" s="11">
        <v>46193.665648148097</v>
      </c>
      <c r="E13163" t="s">
        <v>17103</v>
      </c>
      <c r="F13163" t="s">
        <v>6413</v>
      </c>
      <c r="G13163" t="s">
        <v>17050</v>
      </c>
      <c r="H13163" t="s">
        <v>6567</v>
      </c>
      <c r="I13163" t="s">
        <v>55</v>
      </c>
      <c r="J13163" t="s">
        <v>176</v>
      </c>
      <c r="K13163" t="s">
        <v>17104</v>
      </c>
      <c r="L13163" t="s">
        <v>17047</v>
      </c>
      <c r="M13163" t="s">
        <v>17105</v>
      </c>
      <c r="N13163" t="s">
        <v>7365</v>
      </c>
      <c r="O13163" t="s">
        <v>7366</v>
      </c>
      <c r="P13163">
        <v>7880770</v>
      </c>
      <c r="Q13163" t="s">
        <v>6636</v>
      </c>
      <c r="R13163" t="s">
        <v>6636</v>
      </c>
      <c r="S13163" s="12"/>
      <c r="T13163" s="13"/>
      <c r="U13163" t="s">
        <v>6636</v>
      </c>
    </row>
    <row r="13164" spans="1:21" x14ac:dyDescent="0.25">
      <c r="A13164" t="s">
        <v>6637</v>
      </c>
      <c r="B13164" s="12">
        <v>421470</v>
      </c>
      <c r="C13164" t="s">
        <v>17102</v>
      </c>
      <c r="D13164" s="11">
        <v>46193.665648148097</v>
      </c>
      <c r="E13164" t="s">
        <v>17103</v>
      </c>
      <c r="F13164" t="s">
        <v>6413</v>
      </c>
      <c r="G13164" t="s">
        <v>17051</v>
      </c>
      <c r="H13164" t="s">
        <v>6567</v>
      </c>
      <c r="I13164" t="s">
        <v>55</v>
      </c>
      <c r="J13164" t="s">
        <v>176</v>
      </c>
      <c r="K13164" t="s">
        <v>17104</v>
      </c>
      <c r="L13164" t="s">
        <v>17047</v>
      </c>
      <c r="M13164" t="s">
        <v>17105</v>
      </c>
      <c r="N13164" t="s">
        <v>7365</v>
      </c>
      <c r="O13164" t="s">
        <v>7366</v>
      </c>
      <c r="P13164">
        <v>7880770</v>
      </c>
      <c r="Q13164" t="s">
        <v>6636</v>
      </c>
      <c r="R13164" t="s">
        <v>6636</v>
      </c>
      <c r="S13164" s="12"/>
      <c r="T13164" s="13"/>
      <c r="U13164" t="s">
        <v>6636</v>
      </c>
    </row>
    <row r="13165" spans="1:21" x14ac:dyDescent="0.25">
      <c r="A13165" t="s">
        <v>6619</v>
      </c>
      <c r="B13165" s="12">
        <v>421470</v>
      </c>
      <c r="C13165" t="s">
        <v>17102</v>
      </c>
      <c r="D13165" s="11">
        <v>46193.678680555597</v>
      </c>
      <c r="E13165" t="s">
        <v>17103</v>
      </c>
      <c r="F13165" t="s">
        <v>6413</v>
      </c>
      <c r="G13165" t="s">
        <v>17045</v>
      </c>
      <c r="H13165" t="s">
        <v>6567</v>
      </c>
      <c r="I13165" t="s">
        <v>55</v>
      </c>
      <c r="J13165" t="s">
        <v>176</v>
      </c>
      <c r="K13165" t="s">
        <v>17104</v>
      </c>
      <c r="L13165" t="s">
        <v>17047</v>
      </c>
      <c r="M13165" t="s">
        <v>17105</v>
      </c>
      <c r="N13165" t="s">
        <v>7365</v>
      </c>
      <c r="O13165" t="s">
        <v>7366</v>
      </c>
      <c r="P13165">
        <v>7880770</v>
      </c>
      <c r="Q13165" t="s">
        <v>6636</v>
      </c>
      <c r="R13165" t="s">
        <v>6636</v>
      </c>
      <c r="S13165" s="12"/>
      <c r="T13165" s="13"/>
      <c r="U13165" t="s">
        <v>6636</v>
      </c>
    </row>
    <row r="13166" spans="1:21" x14ac:dyDescent="0.25">
      <c r="A13166" t="s">
        <v>6619</v>
      </c>
      <c r="B13166" s="12">
        <v>421470</v>
      </c>
      <c r="C13166" t="s">
        <v>17102</v>
      </c>
      <c r="D13166" s="11">
        <v>46193.678680555597</v>
      </c>
      <c r="E13166" t="s">
        <v>17103</v>
      </c>
      <c r="F13166" t="s">
        <v>6413</v>
      </c>
      <c r="G13166" t="s">
        <v>17049</v>
      </c>
      <c r="H13166" t="s">
        <v>6567</v>
      </c>
      <c r="I13166" t="s">
        <v>55</v>
      </c>
      <c r="J13166" t="s">
        <v>176</v>
      </c>
      <c r="K13166" t="s">
        <v>17104</v>
      </c>
      <c r="L13166" t="s">
        <v>17047</v>
      </c>
      <c r="M13166" t="s">
        <v>17105</v>
      </c>
      <c r="N13166" t="s">
        <v>7365</v>
      </c>
      <c r="O13166" t="s">
        <v>7366</v>
      </c>
      <c r="P13166">
        <v>7880770</v>
      </c>
      <c r="Q13166" t="s">
        <v>6636</v>
      </c>
      <c r="R13166" t="s">
        <v>6636</v>
      </c>
      <c r="S13166" s="12"/>
      <c r="T13166" s="13"/>
      <c r="U13166" t="s">
        <v>6636</v>
      </c>
    </row>
    <row r="13167" spans="1:21" x14ac:dyDescent="0.25">
      <c r="A13167" t="s">
        <v>6619</v>
      </c>
      <c r="B13167" s="12">
        <v>421470</v>
      </c>
      <c r="C13167" t="s">
        <v>17102</v>
      </c>
      <c r="D13167" s="11">
        <v>46193.678680555597</v>
      </c>
      <c r="E13167" t="s">
        <v>17103</v>
      </c>
      <c r="F13167" t="s">
        <v>6413</v>
      </c>
      <c r="G13167" t="s">
        <v>17050</v>
      </c>
      <c r="H13167" t="s">
        <v>6567</v>
      </c>
      <c r="I13167" t="s">
        <v>55</v>
      </c>
      <c r="J13167" t="s">
        <v>176</v>
      </c>
      <c r="K13167" t="s">
        <v>17104</v>
      </c>
      <c r="L13167" t="s">
        <v>17047</v>
      </c>
      <c r="M13167" t="s">
        <v>17105</v>
      </c>
      <c r="N13167" t="s">
        <v>7365</v>
      </c>
      <c r="O13167" t="s">
        <v>7366</v>
      </c>
      <c r="P13167">
        <v>7880770</v>
      </c>
      <c r="Q13167" t="s">
        <v>6636</v>
      </c>
      <c r="R13167" t="s">
        <v>6636</v>
      </c>
      <c r="S13167" s="12"/>
      <c r="T13167" s="13"/>
      <c r="U13167" t="s">
        <v>6636</v>
      </c>
    </row>
    <row r="13168" spans="1:21" x14ac:dyDescent="0.25">
      <c r="A13168" t="s">
        <v>6619</v>
      </c>
      <c r="B13168" s="12">
        <v>421470</v>
      </c>
      <c r="C13168" t="s">
        <v>17102</v>
      </c>
      <c r="D13168" s="11">
        <v>46193.678680555597</v>
      </c>
      <c r="E13168" t="s">
        <v>17103</v>
      </c>
      <c r="F13168" t="s">
        <v>6413</v>
      </c>
      <c r="G13168" t="s">
        <v>17051</v>
      </c>
      <c r="H13168" t="s">
        <v>6567</v>
      </c>
      <c r="I13168" t="s">
        <v>55</v>
      </c>
      <c r="J13168" t="s">
        <v>176</v>
      </c>
      <c r="K13168" t="s">
        <v>17104</v>
      </c>
      <c r="L13168" t="s">
        <v>17047</v>
      </c>
      <c r="M13168" t="s">
        <v>17105</v>
      </c>
      <c r="N13168" t="s">
        <v>7365</v>
      </c>
      <c r="O13168" t="s">
        <v>7366</v>
      </c>
      <c r="P13168">
        <v>7880770</v>
      </c>
      <c r="Q13168" t="s">
        <v>6636</v>
      </c>
      <c r="R13168" t="s">
        <v>6636</v>
      </c>
      <c r="S13168" s="12"/>
      <c r="T13168" s="13"/>
      <c r="U13168" t="s">
        <v>6636</v>
      </c>
    </row>
    <row r="13169" spans="1:21" x14ac:dyDescent="0.25">
      <c r="A13169" t="s">
        <v>6637</v>
      </c>
      <c r="B13169" s="12">
        <v>422260</v>
      </c>
      <c r="C13169" t="s">
        <v>17106</v>
      </c>
      <c r="D13169" s="11">
        <v>46195.465821759302</v>
      </c>
      <c r="E13169" t="s">
        <v>17107</v>
      </c>
      <c r="F13169" t="s">
        <v>6413</v>
      </c>
      <c r="G13169" t="s">
        <v>6986</v>
      </c>
      <c r="H13169" t="s">
        <v>6567</v>
      </c>
      <c r="I13169" t="s">
        <v>6623</v>
      </c>
      <c r="J13169" t="s">
        <v>6702</v>
      </c>
      <c r="K13169" t="s">
        <v>17108</v>
      </c>
      <c r="L13169" t="s">
        <v>17109</v>
      </c>
      <c r="M13169" t="s">
        <v>17110</v>
      </c>
      <c r="N13169" t="s">
        <v>6634</v>
      </c>
      <c r="O13169" t="s">
        <v>17111</v>
      </c>
      <c r="P13169">
        <v>11790000</v>
      </c>
      <c r="Q13169" t="s">
        <v>6636</v>
      </c>
      <c r="R13169" t="s">
        <v>6636</v>
      </c>
      <c r="S13169" s="12"/>
      <c r="T13169" s="13"/>
      <c r="U13169" t="s">
        <v>6636</v>
      </c>
    </row>
    <row r="13170" spans="1:21" x14ac:dyDescent="0.25">
      <c r="A13170" t="s">
        <v>6637</v>
      </c>
      <c r="B13170" s="12">
        <v>422260</v>
      </c>
      <c r="C13170" t="s">
        <v>17106</v>
      </c>
      <c r="D13170" s="11">
        <v>46195.465821759302</v>
      </c>
      <c r="E13170" t="s">
        <v>17107</v>
      </c>
      <c r="F13170" t="s">
        <v>6413</v>
      </c>
      <c r="G13170" t="s">
        <v>17112</v>
      </c>
      <c r="H13170" t="s">
        <v>6567</v>
      </c>
      <c r="I13170" t="s">
        <v>6623</v>
      </c>
      <c r="J13170" t="s">
        <v>6702</v>
      </c>
      <c r="K13170" t="s">
        <v>17108</v>
      </c>
      <c r="L13170" t="s">
        <v>17109</v>
      </c>
      <c r="M13170" t="s">
        <v>17110</v>
      </c>
      <c r="N13170" t="s">
        <v>6634</v>
      </c>
      <c r="O13170" t="s">
        <v>17111</v>
      </c>
      <c r="P13170">
        <v>11790000</v>
      </c>
      <c r="Q13170" t="s">
        <v>6636</v>
      </c>
      <c r="R13170" t="s">
        <v>6636</v>
      </c>
      <c r="S13170" s="12"/>
      <c r="T13170" s="13"/>
      <c r="U13170" t="s">
        <v>6636</v>
      </c>
    </row>
    <row r="13171" spans="1:21" x14ac:dyDescent="0.25">
      <c r="A13171" t="s">
        <v>6637</v>
      </c>
      <c r="B13171" s="12">
        <v>422260</v>
      </c>
      <c r="C13171" t="s">
        <v>17106</v>
      </c>
      <c r="D13171" s="11">
        <v>46195.465821759302</v>
      </c>
      <c r="E13171" t="s">
        <v>17107</v>
      </c>
      <c r="F13171" t="s">
        <v>6413</v>
      </c>
      <c r="G13171" t="s">
        <v>17113</v>
      </c>
      <c r="H13171" t="s">
        <v>6567</v>
      </c>
      <c r="I13171" t="s">
        <v>6623</v>
      </c>
      <c r="J13171" t="s">
        <v>6702</v>
      </c>
      <c r="K13171" t="s">
        <v>17108</v>
      </c>
      <c r="L13171" t="s">
        <v>17109</v>
      </c>
      <c r="M13171" t="s">
        <v>17110</v>
      </c>
      <c r="N13171" t="s">
        <v>6634</v>
      </c>
      <c r="O13171" t="s">
        <v>17111</v>
      </c>
      <c r="P13171">
        <v>11790000</v>
      </c>
      <c r="Q13171" t="s">
        <v>6636</v>
      </c>
      <c r="R13171" t="s">
        <v>6636</v>
      </c>
      <c r="S13171" s="12"/>
      <c r="T13171" s="13"/>
      <c r="U13171" t="s">
        <v>6636</v>
      </c>
    </row>
    <row r="13172" spans="1:21" x14ac:dyDescent="0.25">
      <c r="A13172" t="s">
        <v>6637</v>
      </c>
      <c r="B13172" s="12">
        <v>422260</v>
      </c>
      <c r="C13172" t="s">
        <v>17106</v>
      </c>
      <c r="D13172" s="11">
        <v>46195.465821759302</v>
      </c>
      <c r="E13172" t="s">
        <v>17107</v>
      </c>
      <c r="F13172" t="s">
        <v>6413</v>
      </c>
      <c r="G13172" t="s">
        <v>17114</v>
      </c>
      <c r="H13172" t="s">
        <v>6567</v>
      </c>
      <c r="I13172" t="s">
        <v>6623</v>
      </c>
      <c r="J13172" t="s">
        <v>6702</v>
      </c>
      <c r="K13172" t="s">
        <v>17108</v>
      </c>
      <c r="L13172" t="s">
        <v>17109</v>
      </c>
      <c r="M13172" t="s">
        <v>17110</v>
      </c>
      <c r="N13172" t="s">
        <v>6634</v>
      </c>
      <c r="O13172" t="s">
        <v>17111</v>
      </c>
      <c r="P13172">
        <v>11790000</v>
      </c>
      <c r="Q13172" t="s">
        <v>6636</v>
      </c>
      <c r="R13172" t="s">
        <v>6636</v>
      </c>
      <c r="S13172" s="12"/>
      <c r="T13172" s="13"/>
      <c r="U13172" t="s">
        <v>6636</v>
      </c>
    </row>
    <row r="13173" spans="1:21" x14ac:dyDescent="0.25">
      <c r="A13173" t="s">
        <v>6619</v>
      </c>
      <c r="B13173" s="12">
        <v>422260</v>
      </c>
      <c r="C13173" t="s">
        <v>17106</v>
      </c>
      <c r="D13173" s="11">
        <v>46195.465821759302</v>
      </c>
      <c r="E13173" t="s">
        <v>17107</v>
      </c>
      <c r="F13173" t="s">
        <v>6413</v>
      </c>
      <c r="G13173" t="s">
        <v>6986</v>
      </c>
      <c r="H13173" t="s">
        <v>6567</v>
      </c>
      <c r="I13173" t="s">
        <v>6623</v>
      </c>
      <c r="J13173" t="s">
        <v>6702</v>
      </c>
      <c r="K13173" t="s">
        <v>17108</v>
      </c>
      <c r="L13173" t="s">
        <v>17109</v>
      </c>
      <c r="M13173" t="s">
        <v>17110</v>
      </c>
      <c r="N13173" t="s">
        <v>6634</v>
      </c>
      <c r="O13173" t="s">
        <v>17111</v>
      </c>
      <c r="P13173">
        <v>11790000</v>
      </c>
      <c r="Q13173" t="s">
        <v>6636</v>
      </c>
      <c r="R13173" t="s">
        <v>6636</v>
      </c>
      <c r="S13173" s="12"/>
      <c r="T13173" s="13"/>
      <c r="U13173" t="s">
        <v>6636</v>
      </c>
    </row>
    <row r="13174" spans="1:21" x14ac:dyDescent="0.25">
      <c r="A13174" t="s">
        <v>6619</v>
      </c>
      <c r="B13174" s="12">
        <v>422260</v>
      </c>
      <c r="C13174" t="s">
        <v>17106</v>
      </c>
      <c r="D13174" s="11">
        <v>46195.465821759302</v>
      </c>
      <c r="E13174" t="s">
        <v>17107</v>
      </c>
      <c r="F13174" t="s">
        <v>6413</v>
      </c>
      <c r="G13174" t="s">
        <v>17112</v>
      </c>
      <c r="H13174" t="s">
        <v>6567</v>
      </c>
      <c r="I13174" t="s">
        <v>6623</v>
      </c>
      <c r="J13174" t="s">
        <v>6702</v>
      </c>
      <c r="K13174" t="s">
        <v>17108</v>
      </c>
      <c r="L13174" t="s">
        <v>17109</v>
      </c>
      <c r="M13174" t="s">
        <v>17110</v>
      </c>
      <c r="N13174" t="s">
        <v>6634</v>
      </c>
      <c r="O13174" t="s">
        <v>17111</v>
      </c>
      <c r="P13174">
        <v>11790000</v>
      </c>
      <c r="Q13174" t="s">
        <v>6636</v>
      </c>
      <c r="R13174" t="s">
        <v>6636</v>
      </c>
      <c r="S13174" s="12"/>
      <c r="T13174" s="13"/>
      <c r="U13174" t="s">
        <v>6636</v>
      </c>
    </row>
    <row r="13175" spans="1:21" x14ac:dyDescent="0.25">
      <c r="A13175" t="s">
        <v>6619</v>
      </c>
      <c r="B13175" s="12">
        <v>422260</v>
      </c>
      <c r="C13175" t="s">
        <v>17106</v>
      </c>
      <c r="D13175" s="11">
        <v>46195.465821759302</v>
      </c>
      <c r="E13175" t="s">
        <v>17107</v>
      </c>
      <c r="F13175" t="s">
        <v>6413</v>
      </c>
      <c r="G13175" t="s">
        <v>17113</v>
      </c>
      <c r="H13175" t="s">
        <v>6567</v>
      </c>
      <c r="I13175" t="s">
        <v>6623</v>
      </c>
      <c r="J13175" t="s">
        <v>6702</v>
      </c>
      <c r="K13175" t="s">
        <v>17108</v>
      </c>
      <c r="L13175" t="s">
        <v>17109</v>
      </c>
      <c r="M13175" t="s">
        <v>17110</v>
      </c>
      <c r="N13175" t="s">
        <v>6634</v>
      </c>
      <c r="O13175" t="s">
        <v>17111</v>
      </c>
      <c r="P13175">
        <v>11790000</v>
      </c>
      <c r="Q13175" t="s">
        <v>6636</v>
      </c>
      <c r="R13175" t="s">
        <v>6636</v>
      </c>
      <c r="S13175" s="12"/>
      <c r="T13175" s="13"/>
      <c r="U13175" t="s">
        <v>6636</v>
      </c>
    </row>
    <row r="13176" spans="1:21" x14ac:dyDescent="0.25">
      <c r="A13176" t="s">
        <v>6619</v>
      </c>
      <c r="B13176" s="12">
        <v>422260</v>
      </c>
      <c r="C13176" t="s">
        <v>17106</v>
      </c>
      <c r="D13176" s="11">
        <v>46195.465821759302</v>
      </c>
      <c r="E13176" t="s">
        <v>17107</v>
      </c>
      <c r="F13176" t="s">
        <v>6413</v>
      </c>
      <c r="G13176" t="s">
        <v>17114</v>
      </c>
      <c r="H13176" t="s">
        <v>6567</v>
      </c>
      <c r="I13176" t="s">
        <v>6623</v>
      </c>
      <c r="J13176" t="s">
        <v>6702</v>
      </c>
      <c r="K13176" t="s">
        <v>17108</v>
      </c>
      <c r="L13176" t="s">
        <v>17109</v>
      </c>
      <c r="M13176" t="s">
        <v>17110</v>
      </c>
      <c r="N13176" t="s">
        <v>6634</v>
      </c>
      <c r="O13176" t="s">
        <v>17111</v>
      </c>
      <c r="P13176">
        <v>11790000</v>
      </c>
      <c r="Q13176" t="s">
        <v>6636</v>
      </c>
      <c r="R13176" t="s">
        <v>6636</v>
      </c>
      <c r="S13176" s="12"/>
      <c r="T13176" s="13"/>
      <c r="U13176" t="s">
        <v>6636</v>
      </c>
    </row>
    <row r="13177" spans="1:21" x14ac:dyDescent="0.25">
      <c r="A13177" t="s">
        <v>6637</v>
      </c>
      <c r="B13177" s="12">
        <v>387210</v>
      </c>
      <c r="C13177" t="s">
        <v>13011</v>
      </c>
      <c r="D13177" s="11">
        <v>46197.7890162037</v>
      </c>
      <c r="E13177" t="s">
        <v>13012</v>
      </c>
      <c r="F13177" t="s">
        <v>6413</v>
      </c>
      <c r="G13177" t="s">
        <v>6986</v>
      </c>
      <c r="H13177" t="s">
        <v>6567</v>
      </c>
      <c r="I13177" t="s">
        <v>55</v>
      </c>
      <c r="J13177" t="s">
        <v>372</v>
      </c>
      <c r="K13177" t="s">
        <v>17115</v>
      </c>
      <c r="L13177" t="s">
        <v>17109</v>
      </c>
      <c r="M13177" t="s">
        <v>17116</v>
      </c>
      <c r="N13177" t="s">
        <v>14235</v>
      </c>
      <c r="O13177" t="s">
        <v>17117</v>
      </c>
      <c r="P13177">
        <v>42490000</v>
      </c>
      <c r="Q13177" t="s">
        <v>6636</v>
      </c>
      <c r="R13177" t="s">
        <v>6636</v>
      </c>
      <c r="S13177" s="12"/>
      <c r="T13177" s="13"/>
      <c r="U13177" t="s">
        <v>7519</v>
      </c>
    </row>
    <row r="13178" spans="1:21" x14ac:dyDescent="0.25">
      <c r="A13178" t="s">
        <v>6637</v>
      </c>
      <c r="B13178" s="12">
        <v>387200</v>
      </c>
      <c r="C13178" t="s">
        <v>13011</v>
      </c>
      <c r="D13178" s="11">
        <v>46197.7890162037</v>
      </c>
      <c r="E13178" t="s">
        <v>13012</v>
      </c>
      <c r="F13178" t="s">
        <v>6413</v>
      </c>
      <c r="G13178" t="s">
        <v>6986</v>
      </c>
      <c r="H13178" t="s">
        <v>6567</v>
      </c>
      <c r="I13178" t="s">
        <v>55</v>
      </c>
      <c r="J13178" t="s">
        <v>372</v>
      </c>
      <c r="K13178" t="s">
        <v>17118</v>
      </c>
      <c r="L13178" t="s">
        <v>17039</v>
      </c>
      <c r="M13178" t="s">
        <v>17119</v>
      </c>
      <c r="N13178" t="s">
        <v>14235</v>
      </c>
      <c r="O13178" t="s">
        <v>17117</v>
      </c>
      <c r="P13178">
        <v>36570000</v>
      </c>
      <c r="Q13178" t="s">
        <v>6636</v>
      </c>
      <c r="R13178" t="s">
        <v>6636</v>
      </c>
      <c r="S13178" s="12"/>
      <c r="T13178" s="13"/>
      <c r="U13178" t="s">
        <v>7519</v>
      </c>
    </row>
    <row r="13179" spans="1:21" x14ac:dyDescent="0.25">
      <c r="A13179" t="s">
        <v>6637</v>
      </c>
      <c r="B13179" s="12">
        <v>387200</v>
      </c>
      <c r="C13179" t="s">
        <v>13011</v>
      </c>
      <c r="D13179" s="11">
        <v>46197.7890162037</v>
      </c>
      <c r="E13179" t="s">
        <v>13012</v>
      </c>
      <c r="F13179" t="s">
        <v>6413</v>
      </c>
      <c r="G13179" t="s">
        <v>17042</v>
      </c>
      <c r="H13179" t="s">
        <v>6567</v>
      </c>
      <c r="I13179" t="s">
        <v>55</v>
      </c>
      <c r="J13179" t="s">
        <v>372</v>
      </c>
      <c r="K13179" t="s">
        <v>17118</v>
      </c>
      <c r="L13179" t="s">
        <v>17039</v>
      </c>
      <c r="M13179" t="s">
        <v>17119</v>
      </c>
      <c r="N13179" t="s">
        <v>14235</v>
      </c>
      <c r="O13179" t="s">
        <v>17117</v>
      </c>
      <c r="P13179">
        <v>36570000</v>
      </c>
      <c r="Q13179" t="s">
        <v>6636</v>
      </c>
      <c r="R13179" t="s">
        <v>6636</v>
      </c>
      <c r="S13179" s="12"/>
      <c r="T13179" s="13"/>
      <c r="U13179" t="s">
        <v>7519</v>
      </c>
    </row>
    <row r="13180" spans="1:21" x14ac:dyDescent="0.25">
      <c r="A13180" t="s">
        <v>6637</v>
      </c>
      <c r="B13180" s="12">
        <v>387210</v>
      </c>
      <c r="C13180" t="s">
        <v>13011</v>
      </c>
      <c r="D13180" s="11">
        <v>46197.7890162037</v>
      </c>
      <c r="E13180" t="s">
        <v>13012</v>
      </c>
      <c r="F13180" t="s">
        <v>6413</v>
      </c>
      <c r="G13180" t="s">
        <v>17112</v>
      </c>
      <c r="H13180" t="s">
        <v>6567</v>
      </c>
      <c r="I13180" t="s">
        <v>55</v>
      </c>
      <c r="J13180" t="s">
        <v>372</v>
      </c>
      <c r="K13180" t="s">
        <v>17115</v>
      </c>
      <c r="L13180" t="s">
        <v>17109</v>
      </c>
      <c r="M13180" t="s">
        <v>17116</v>
      </c>
      <c r="N13180" t="s">
        <v>14235</v>
      </c>
      <c r="O13180" t="s">
        <v>17117</v>
      </c>
      <c r="P13180">
        <v>42490000</v>
      </c>
      <c r="Q13180" t="s">
        <v>6636</v>
      </c>
      <c r="R13180" t="s">
        <v>6636</v>
      </c>
      <c r="S13180" s="12"/>
      <c r="T13180" s="13"/>
      <c r="U13180" t="s">
        <v>7519</v>
      </c>
    </row>
    <row r="13181" spans="1:21" x14ac:dyDescent="0.25">
      <c r="A13181" t="s">
        <v>6637</v>
      </c>
      <c r="B13181" s="12">
        <v>387210</v>
      </c>
      <c r="C13181" t="s">
        <v>13011</v>
      </c>
      <c r="D13181" s="11">
        <v>46197.7890162037</v>
      </c>
      <c r="E13181" t="s">
        <v>13012</v>
      </c>
      <c r="F13181" t="s">
        <v>6413</v>
      </c>
      <c r="G13181" t="s">
        <v>17113</v>
      </c>
      <c r="H13181" t="s">
        <v>6567</v>
      </c>
      <c r="I13181" t="s">
        <v>55</v>
      </c>
      <c r="J13181" t="s">
        <v>372</v>
      </c>
      <c r="K13181" t="s">
        <v>17115</v>
      </c>
      <c r="L13181" t="s">
        <v>17109</v>
      </c>
      <c r="M13181" t="s">
        <v>17116</v>
      </c>
      <c r="N13181" t="s">
        <v>14235</v>
      </c>
      <c r="O13181" t="s">
        <v>17117</v>
      </c>
      <c r="P13181">
        <v>42490000</v>
      </c>
      <c r="Q13181" t="s">
        <v>6636</v>
      </c>
      <c r="R13181" t="s">
        <v>6636</v>
      </c>
      <c r="S13181" s="12"/>
      <c r="T13181" s="13"/>
      <c r="U13181" t="s">
        <v>7519</v>
      </c>
    </row>
    <row r="13182" spans="1:21" x14ac:dyDescent="0.25">
      <c r="A13182" t="s">
        <v>6637</v>
      </c>
      <c r="B13182" s="12">
        <v>387210</v>
      </c>
      <c r="C13182" t="s">
        <v>13011</v>
      </c>
      <c r="D13182" s="11">
        <v>46197.7890162037</v>
      </c>
      <c r="E13182" t="s">
        <v>13012</v>
      </c>
      <c r="F13182" t="s">
        <v>6413</v>
      </c>
      <c r="G13182" t="s">
        <v>17114</v>
      </c>
      <c r="H13182" t="s">
        <v>6567</v>
      </c>
      <c r="I13182" t="s">
        <v>55</v>
      </c>
      <c r="J13182" t="s">
        <v>372</v>
      </c>
      <c r="K13182" t="s">
        <v>17115</v>
      </c>
      <c r="L13182" t="s">
        <v>17109</v>
      </c>
      <c r="M13182" t="s">
        <v>17116</v>
      </c>
      <c r="N13182" t="s">
        <v>14235</v>
      </c>
      <c r="O13182" t="s">
        <v>17117</v>
      </c>
      <c r="P13182">
        <v>42490000</v>
      </c>
      <c r="Q13182" t="s">
        <v>6636</v>
      </c>
      <c r="R13182" t="s">
        <v>6636</v>
      </c>
      <c r="S13182" s="12"/>
      <c r="T13182" s="13"/>
      <c r="U13182" t="s">
        <v>7519</v>
      </c>
    </row>
    <row r="13183" spans="1:21" x14ac:dyDescent="0.25">
      <c r="A13183" t="s">
        <v>6619</v>
      </c>
      <c r="B13183" s="12">
        <v>425730</v>
      </c>
      <c r="C13183" t="s">
        <v>17072</v>
      </c>
      <c r="D13183" s="11">
        <v>46201.803333333301</v>
      </c>
      <c r="E13183" t="s">
        <v>17073</v>
      </c>
      <c r="F13183" t="s">
        <v>6413</v>
      </c>
      <c r="G13183" t="s">
        <v>6986</v>
      </c>
      <c r="H13183" t="s">
        <v>6567</v>
      </c>
      <c r="I13183" t="s">
        <v>65</v>
      </c>
      <c r="J13183" t="s">
        <v>636</v>
      </c>
      <c r="K13183" t="s">
        <v>17074</v>
      </c>
      <c r="L13183" t="s">
        <v>17065</v>
      </c>
      <c r="M13183" t="s">
        <v>17075</v>
      </c>
      <c r="N13183" t="s">
        <v>7001</v>
      </c>
      <c r="O13183" t="s">
        <v>7002</v>
      </c>
      <c r="P13183">
        <v>12640000</v>
      </c>
      <c r="Q13183" t="s">
        <v>6636</v>
      </c>
      <c r="R13183" t="s">
        <v>6636</v>
      </c>
      <c r="S13183" s="12"/>
      <c r="T13183" s="13"/>
      <c r="U13183" t="s">
        <v>6721</v>
      </c>
    </row>
    <row r="13184" spans="1:21" x14ac:dyDescent="0.25">
      <c r="A13184" t="s">
        <v>6619</v>
      </c>
      <c r="B13184" s="12">
        <v>425730</v>
      </c>
      <c r="C13184" t="s">
        <v>17072</v>
      </c>
      <c r="D13184" s="11">
        <v>46201.803333333301</v>
      </c>
      <c r="E13184" t="s">
        <v>17073</v>
      </c>
      <c r="F13184" t="s">
        <v>6413</v>
      </c>
      <c r="G13184" t="s">
        <v>6989</v>
      </c>
      <c r="H13184" t="s">
        <v>6567</v>
      </c>
      <c r="I13184" t="s">
        <v>65</v>
      </c>
      <c r="J13184" t="s">
        <v>636</v>
      </c>
      <c r="K13184" t="s">
        <v>17074</v>
      </c>
      <c r="L13184" t="s">
        <v>17065</v>
      </c>
      <c r="M13184" t="s">
        <v>17075</v>
      </c>
      <c r="N13184" t="s">
        <v>7001</v>
      </c>
      <c r="O13184" t="s">
        <v>7002</v>
      </c>
      <c r="P13184">
        <v>12640000</v>
      </c>
      <c r="Q13184" t="s">
        <v>6636</v>
      </c>
      <c r="R13184" t="s">
        <v>6636</v>
      </c>
      <c r="S13184" s="12"/>
      <c r="T13184" s="13"/>
      <c r="U13184" t="s">
        <v>6721</v>
      </c>
    </row>
    <row r="13185" spans="1:21" x14ac:dyDescent="0.25">
      <c r="A13185" t="s">
        <v>6619</v>
      </c>
      <c r="B13185" s="12">
        <v>425730</v>
      </c>
      <c r="C13185" t="s">
        <v>17072</v>
      </c>
      <c r="D13185" s="11">
        <v>46201.803333333301</v>
      </c>
      <c r="E13185" t="s">
        <v>17073</v>
      </c>
      <c r="F13185" t="s">
        <v>6413</v>
      </c>
      <c r="G13185" t="s">
        <v>6990</v>
      </c>
      <c r="H13185" t="s">
        <v>6567</v>
      </c>
      <c r="I13185" t="s">
        <v>65</v>
      </c>
      <c r="J13185" t="s">
        <v>636</v>
      </c>
      <c r="K13185" t="s">
        <v>17074</v>
      </c>
      <c r="L13185" t="s">
        <v>17065</v>
      </c>
      <c r="M13185" t="s">
        <v>17075</v>
      </c>
      <c r="N13185" t="s">
        <v>7001</v>
      </c>
      <c r="O13185" t="s">
        <v>7002</v>
      </c>
      <c r="P13185">
        <v>12640000</v>
      </c>
      <c r="Q13185" t="s">
        <v>6636</v>
      </c>
      <c r="R13185" t="s">
        <v>6636</v>
      </c>
      <c r="S13185" s="12"/>
      <c r="T13185" s="13"/>
      <c r="U13185" t="s">
        <v>6721</v>
      </c>
    </row>
    <row r="13186" spans="1:21" x14ac:dyDescent="0.25">
      <c r="A13186" t="s">
        <v>6619</v>
      </c>
      <c r="B13186" s="12">
        <v>425730</v>
      </c>
      <c r="C13186" t="s">
        <v>17072</v>
      </c>
      <c r="D13186" s="11">
        <v>46201.803333333301</v>
      </c>
      <c r="E13186" t="s">
        <v>17073</v>
      </c>
      <c r="F13186" t="s">
        <v>6413</v>
      </c>
      <c r="G13186" t="s">
        <v>6991</v>
      </c>
      <c r="H13186" t="s">
        <v>6567</v>
      </c>
      <c r="I13186" t="s">
        <v>65</v>
      </c>
      <c r="J13186" t="s">
        <v>636</v>
      </c>
      <c r="K13186" t="s">
        <v>17074</v>
      </c>
      <c r="L13186" t="s">
        <v>17065</v>
      </c>
      <c r="M13186" t="s">
        <v>17075</v>
      </c>
      <c r="N13186" t="s">
        <v>7001</v>
      </c>
      <c r="O13186" t="s">
        <v>7002</v>
      </c>
      <c r="P13186">
        <v>12640000</v>
      </c>
      <c r="Q13186" t="s">
        <v>6636</v>
      </c>
      <c r="R13186" t="s">
        <v>6636</v>
      </c>
      <c r="S13186" s="12"/>
      <c r="T13186" s="13"/>
      <c r="U13186" t="s">
        <v>6721</v>
      </c>
    </row>
    <row r="13187" spans="1:21" x14ac:dyDescent="0.25">
      <c r="A13187" t="s">
        <v>6637</v>
      </c>
      <c r="B13187" s="12">
        <v>425790</v>
      </c>
      <c r="C13187" t="s">
        <v>17120</v>
      </c>
      <c r="D13187" s="11">
        <v>46202.376238425903</v>
      </c>
      <c r="E13187" t="s">
        <v>17121</v>
      </c>
      <c r="F13187" t="s">
        <v>6413</v>
      </c>
      <c r="G13187" t="s">
        <v>6986</v>
      </c>
      <c r="H13187" t="s">
        <v>6567</v>
      </c>
      <c r="I13187" t="s">
        <v>55</v>
      </c>
      <c r="J13187" t="s">
        <v>643</v>
      </c>
      <c r="K13187" t="s">
        <v>17122</v>
      </c>
      <c r="L13187" t="s">
        <v>17055</v>
      </c>
      <c r="M13187" t="s">
        <v>17123</v>
      </c>
      <c r="N13187" t="s">
        <v>13500</v>
      </c>
      <c r="O13187" t="s">
        <v>17124</v>
      </c>
      <c r="P13187">
        <v>21490400</v>
      </c>
      <c r="Q13187" t="s">
        <v>6636</v>
      </c>
      <c r="R13187" t="s">
        <v>6636</v>
      </c>
      <c r="S13187" s="12"/>
      <c r="T13187" s="13"/>
      <c r="U13187" t="s">
        <v>7087</v>
      </c>
    </row>
    <row r="13188" spans="1:21" x14ac:dyDescent="0.25">
      <c r="A13188" t="s">
        <v>6637</v>
      </c>
      <c r="B13188" s="12">
        <v>425790</v>
      </c>
      <c r="C13188" t="s">
        <v>17120</v>
      </c>
      <c r="D13188" s="11">
        <v>46202.376238425903</v>
      </c>
      <c r="E13188" t="s">
        <v>17121</v>
      </c>
      <c r="F13188" t="s">
        <v>6413</v>
      </c>
      <c r="G13188" t="s">
        <v>17058</v>
      </c>
      <c r="H13188" t="s">
        <v>6567</v>
      </c>
      <c r="I13188" t="s">
        <v>55</v>
      </c>
      <c r="J13188" t="s">
        <v>643</v>
      </c>
      <c r="K13188" t="s">
        <v>17122</v>
      </c>
      <c r="L13188" t="s">
        <v>17055</v>
      </c>
      <c r="M13188" t="s">
        <v>17123</v>
      </c>
      <c r="N13188" t="s">
        <v>13500</v>
      </c>
      <c r="O13188" t="s">
        <v>17124</v>
      </c>
      <c r="P13188">
        <v>21490400</v>
      </c>
      <c r="Q13188" t="s">
        <v>6636</v>
      </c>
      <c r="R13188" t="s">
        <v>6636</v>
      </c>
      <c r="S13188" s="12"/>
      <c r="T13188" s="13"/>
      <c r="U13188" t="s">
        <v>7087</v>
      </c>
    </row>
    <row r="13189" spans="1:21" x14ac:dyDescent="0.25">
      <c r="A13189" t="s">
        <v>6637</v>
      </c>
      <c r="B13189" s="12">
        <v>425790</v>
      </c>
      <c r="C13189" t="s">
        <v>17120</v>
      </c>
      <c r="D13189" s="11">
        <v>46202.376238425903</v>
      </c>
      <c r="E13189" t="s">
        <v>17121</v>
      </c>
      <c r="F13189" t="s">
        <v>6413</v>
      </c>
      <c r="G13189" t="s">
        <v>17059</v>
      </c>
      <c r="H13189" t="s">
        <v>6567</v>
      </c>
      <c r="I13189" t="s">
        <v>55</v>
      </c>
      <c r="J13189" t="s">
        <v>643</v>
      </c>
      <c r="K13189" t="s">
        <v>17122</v>
      </c>
      <c r="L13189" t="s">
        <v>17055</v>
      </c>
      <c r="M13189" t="s">
        <v>17123</v>
      </c>
      <c r="N13189" t="s">
        <v>13500</v>
      </c>
      <c r="O13189" t="s">
        <v>17124</v>
      </c>
      <c r="P13189">
        <v>21490400</v>
      </c>
      <c r="Q13189" t="s">
        <v>6636</v>
      </c>
      <c r="R13189" t="s">
        <v>6636</v>
      </c>
      <c r="S13189" s="12"/>
      <c r="T13189" s="13"/>
      <c r="U13189" t="s">
        <v>7087</v>
      </c>
    </row>
    <row r="13190" spans="1:21" x14ac:dyDescent="0.25">
      <c r="A13190" t="s">
        <v>6637</v>
      </c>
      <c r="B13190" s="12">
        <v>425790</v>
      </c>
      <c r="C13190" t="s">
        <v>17120</v>
      </c>
      <c r="D13190" s="11">
        <v>46202.376238425903</v>
      </c>
      <c r="E13190" t="s">
        <v>17121</v>
      </c>
      <c r="F13190" t="s">
        <v>6413</v>
      </c>
      <c r="G13190" t="s">
        <v>17060</v>
      </c>
      <c r="H13190" t="s">
        <v>6567</v>
      </c>
      <c r="I13190" t="s">
        <v>55</v>
      </c>
      <c r="J13190" t="s">
        <v>643</v>
      </c>
      <c r="K13190" t="s">
        <v>17122</v>
      </c>
      <c r="L13190" t="s">
        <v>17055</v>
      </c>
      <c r="M13190" t="s">
        <v>17123</v>
      </c>
      <c r="N13190" t="s">
        <v>13500</v>
      </c>
      <c r="O13190" t="s">
        <v>17124</v>
      </c>
      <c r="P13190">
        <v>21490400</v>
      </c>
      <c r="Q13190" t="s">
        <v>6636</v>
      </c>
      <c r="R13190" t="s">
        <v>6636</v>
      </c>
      <c r="S13190" s="12"/>
      <c r="T13190" s="13"/>
      <c r="U13190" t="s">
        <v>7087</v>
      </c>
    </row>
    <row r="13191" spans="1:21" x14ac:dyDescent="0.25">
      <c r="A13191" t="s">
        <v>6637</v>
      </c>
      <c r="B13191" s="12">
        <v>425790</v>
      </c>
      <c r="C13191" t="s">
        <v>17120</v>
      </c>
      <c r="D13191" s="11">
        <v>46202.376238425903</v>
      </c>
      <c r="E13191" t="s">
        <v>17121</v>
      </c>
      <c r="F13191" t="s">
        <v>6413</v>
      </c>
      <c r="G13191" t="s">
        <v>17061</v>
      </c>
      <c r="H13191" t="s">
        <v>6567</v>
      </c>
      <c r="I13191" t="s">
        <v>55</v>
      </c>
      <c r="J13191" t="s">
        <v>643</v>
      </c>
      <c r="K13191" t="s">
        <v>17122</v>
      </c>
      <c r="L13191" t="s">
        <v>17055</v>
      </c>
      <c r="M13191" t="s">
        <v>17123</v>
      </c>
      <c r="N13191" t="s">
        <v>13500</v>
      </c>
      <c r="O13191" t="s">
        <v>17124</v>
      </c>
      <c r="P13191">
        <v>21490400</v>
      </c>
      <c r="Q13191" t="s">
        <v>6636</v>
      </c>
      <c r="R13191" t="s">
        <v>6636</v>
      </c>
      <c r="S13191" s="12"/>
      <c r="T13191" s="13"/>
      <c r="U13191" t="s">
        <v>7087</v>
      </c>
    </row>
    <row r="13192" spans="1:21" x14ac:dyDescent="0.25">
      <c r="A13192" t="s">
        <v>6619</v>
      </c>
      <c r="B13192" s="12">
        <v>425790</v>
      </c>
      <c r="C13192" t="s">
        <v>17120</v>
      </c>
      <c r="D13192" s="11">
        <v>46202.385497685202</v>
      </c>
      <c r="E13192" t="s">
        <v>17121</v>
      </c>
      <c r="F13192" t="s">
        <v>6413</v>
      </c>
      <c r="G13192" t="s">
        <v>6986</v>
      </c>
      <c r="H13192" t="s">
        <v>6567</v>
      </c>
      <c r="I13192" t="s">
        <v>55</v>
      </c>
      <c r="J13192" t="s">
        <v>643</v>
      </c>
      <c r="K13192" t="s">
        <v>17122</v>
      </c>
      <c r="L13192" t="s">
        <v>17055</v>
      </c>
      <c r="M13192" t="s">
        <v>17123</v>
      </c>
      <c r="N13192" t="s">
        <v>13500</v>
      </c>
      <c r="O13192" t="s">
        <v>17124</v>
      </c>
      <c r="P13192">
        <v>21490400</v>
      </c>
      <c r="Q13192" t="s">
        <v>6636</v>
      </c>
      <c r="R13192" t="s">
        <v>6636</v>
      </c>
      <c r="S13192" s="12"/>
      <c r="T13192" s="13"/>
      <c r="U13192" t="s">
        <v>7087</v>
      </c>
    </row>
    <row r="13193" spans="1:21" x14ac:dyDescent="0.25">
      <c r="A13193" t="s">
        <v>6619</v>
      </c>
      <c r="B13193" s="12">
        <v>425790</v>
      </c>
      <c r="C13193" t="s">
        <v>17120</v>
      </c>
      <c r="D13193" s="11">
        <v>46202.385497685202</v>
      </c>
      <c r="E13193" t="s">
        <v>17121</v>
      </c>
      <c r="F13193" t="s">
        <v>6413</v>
      </c>
      <c r="G13193" t="s">
        <v>17058</v>
      </c>
      <c r="H13193" t="s">
        <v>6567</v>
      </c>
      <c r="I13193" t="s">
        <v>55</v>
      </c>
      <c r="J13193" t="s">
        <v>643</v>
      </c>
      <c r="K13193" t="s">
        <v>17122</v>
      </c>
      <c r="L13193" t="s">
        <v>17055</v>
      </c>
      <c r="M13193" t="s">
        <v>17123</v>
      </c>
      <c r="N13193" t="s">
        <v>13500</v>
      </c>
      <c r="O13193" t="s">
        <v>17124</v>
      </c>
      <c r="P13193">
        <v>21490400</v>
      </c>
      <c r="Q13193" t="s">
        <v>6636</v>
      </c>
      <c r="R13193" t="s">
        <v>6636</v>
      </c>
      <c r="S13193" s="12"/>
      <c r="T13193" s="13"/>
      <c r="U13193" t="s">
        <v>7087</v>
      </c>
    </row>
    <row r="13194" spans="1:21" x14ac:dyDescent="0.25">
      <c r="A13194" t="s">
        <v>6619</v>
      </c>
      <c r="B13194" s="12">
        <v>425790</v>
      </c>
      <c r="C13194" t="s">
        <v>17120</v>
      </c>
      <c r="D13194" s="11">
        <v>46202.385497685202</v>
      </c>
      <c r="E13194" t="s">
        <v>17121</v>
      </c>
      <c r="F13194" t="s">
        <v>6413</v>
      </c>
      <c r="G13194" t="s">
        <v>17059</v>
      </c>
      <c r="H13194" t="s">
        <v>6567</v>
      </c>
      <c r="I13194" t="s">
        <v>55</v>
      </c>
      <c r="J13194" t="s">
        <v>643</v>
      </c>
      <c r="K13194" t="s">
        <v>17122</v>
      </c>
      <c r="L13194" t="s">
        <v>17055</v>
      </c>
      <c r="M13194" t="s">
        <v>17123</v>
      </c>
      <c r="N13194" t="s">
        <v>13500</v>
      </c>
      <c r="O13194" t="s">
        <v>17124</v>
      </c>
      <c r="P13194">
        <v>21490400</v>
      </c>
      <c r="Q13194" t="s">
        <v>6636</v>
      </c>
      <c r="R13194" t="s">
        <v>6636</v>
      </c>
      <c r="S13194" s="12"/>
      <c r="T13194" s="13"/>
      <c r="U13194" t="s">
        <v>7087</v>
      </c>
    </row>
    <row r="13195" spans="1:21" x14ac:dyDescent="0.25">
      <c r="A13195" t="s">
        <v>6619</v>
      </c>
      <c r="B13195" s="12">
        <v>425790</v>
      </c>
      <c r="C13195" t="s">
        <v>17120</v>
      </c>
      <c r="D13195" s="11">
        <v>46202.385497685202</v>
      </c>
      <c r="E13195" t="s">
        <v>17121</v>
      </c>
      <c r="F13195" t="s">
        <v>6413</v>
      </c>
      <c r="G13195" t="s">
        <v>17060</v>
      </c>
      <c r="H13195" t="s">
        <v>6567</v>
      </c>
      <c r="I13195" t="s">
        <v>55</v>
      </c>
      <c r="J13195" t="s">
        <v>643</v>
      </c>
      <c r="K13195" t="s">
        <v>17122</v>
      </c>
      <c r="L13195" t="s">
        <v>17055</v>
      </c>
      <c r="M13195" t="s">
        <v>17123</v>
      </c>
      <c r="N13195" t="s">
        <v>13500</v>
      </c>
      <c r="O13195" t="s">
        <v>17124</v>
      </c>
      <c r="P13195">
        <v>21490400</v>
      </c>
      <c r="Q13195" t="s">
        <v>6636</v>
      </c>
      <c r="R13195" t="s">
        <v>6636</v>
      </c>
      <c r="S13195" s="12"/>
      <c r="T13195" s="13"/>
      <c r="U13195" t="s">
        <v>7087</v>
      </c>
    </row>
    <row r="13196" spans="1:21" x14ac:dyDescent="0.25">
      <c r="A13196" t="s">
        <v>6619</v>
      </c>
      <c r="B13196" s="12">
        <v>425790</v>
      </c>
      <c r="C13196" t="s">
        <v>17120</v>
      </c>
      <c r="D13196" s="11">
        <v>46202.385497685202</v>
      </c>
      <c r="E13196" t="s">
        <v>17121</v>
      </c>
      <c r="F13196" t="s">
        <v>6413</v>
      </c>
      <c r="G13196" t="s">
        <v>17061</v>
      </c>
      <c r="H13196" t="s">
        <v>6567</v>
      </c>
      <c r="I13196" t="s">
        <v>55</v>
      </c>
      <c r="J13196" t="s">
        <v>643</v>
      </c>
      <c r="K13196" t="s">
        <v>17122</v>
      </c>
      <c r="L13196" t="s">
        <v>17055</v>
      </c>
      <c r="M13196" t="s">
        <v>17123</v>
      </c>
      <c r="N13196" t="s">
        <v>13500</v>
      </c>
      <c r="O13196" t="s">
        <v>17124</v>
      </c>
      <c r="P13196">
        <v>21490400</v>
      </c>
      <c r="Q13196" t="s">
        <v>6636</v>
      </c>
      <c r="R13196" t="s">
        <v>6636</v>
      </c>
      <c r="S13196" s="12"/>
      <c r="T13196" s="13"/>
      <c r="U13196" t="s">
        <v>7087</v>
      </c>
    </row>
    <row r="13197" spans="1:21" x14ac:dyDescent="0.25">
      <c r="A13197" t="s">
        <v>6637</v>
      </c>
      <c r="B13197" s="12">
        <v>426090</v>
      </c>
      <c r="C13197" t="s">
        <v>17125</v>
      </c>
      <c r="D13197" s="11">
        <v>46202.446701388901</v>
      </c>
      <c r="E13197" t="s">
        <v>17126</v>
      </c>
      <c r="F13197" t="s">
        <v>6413</v>
      </c>
      <c r="G13197" t="s">
        <v>17045</v>
      </c>
      <c r="H13197" t="s">
        <v>6567</v>
      </c>
      <c r="I13197" t="s">
        <v>55</v>
      </c>
      <c r="J13197" t="s">
        <v>44</v>
      </c>
      <c r="K13197" t="s">
        <v>17127</v>
      </c>
      <c r="L13197" t="s">
        <v>17047</v>
      </c>
      <c r="M13197" t="s">
        <v>17128</v>
      </c>
      <c r="N13197" t="s">
        <v>13578</v>
      </c>
      <c r="O13197" t="s">
        <v>17129</v>
      </c>
      <c r="P13197">
        <v>54509990</v>
      </c>
      <c r="Q13197" t="s">
        <v>6636</v>
      </c>
      <c r="R13197" t="s">
        <v>6636</v>
      </c>
      <c r="S13197" s="12"/>
      <c r="T13197" s="13"/>
      <c r="U13197" t="s">
        <v>6636</v>
      </c>
    </row>
    <row r="13198" spans="1:21" x14ac:dyDescent="0.25">
      <c r="A13198" t="s">
        <v>6637</v>
      </c>
      <c r="B13198" s="12">
        <v>426090</v>
      </c>
      <c r="C13198" t="s">
        <v>17125</v>
      </c>
      <c r="D13198" s="11">
        <v>46202.446701388901</v>
      </c>
      <c r="E13198" t="s">
        <v>17126</v>
      </c>
      <c r="F13198" t="s">
        <v>6413</v>
      </c>
      <c r="G13198" t="s">
        <v>17049</v>
      </c>
      <c r="H13198" t="s">
        <v>6567</v>
      </c>
      <c r="I13198" t="s">
        <v>55</v>
      </c>
      <c r="J13198" t="s">
        <v>44</v>
      </c>
      <c r="K13198" t="s">
        <v>17127</v>
      </c>
      <c r="L13198" t="s">
        <v>17047</v>
      </c>
      <c r="M13198" t="s">
        <v>17128</v>
      </c>
      <c r="N13198" t="s">
        <v>13578</v>
      </c>
      <c r="O13198" t="s">
        <v>17129</v>
      </c>
      <c r="P13198">
        <v>54509990</v>
      </c>
      <c r="Q13198" t="s">
        <v>6636</v>
      </c>
      <c r="R13198" t="s">
        <v>6636</v>
      </c>
      <c r="S13198" s="12"/>
      <c r="T13198" s="13"/>
      <c r="U13198" t="s">
        <v>6636</v>
      </c>
    </row>
    <row r="13199" spans="1:21" x14ac:dyDescent="0.25">
      <c r="A13199" t="s">
        <v>6637</v>
      </c>
      <c r="B13199" s="12">
        <v>426090</v>
      </c>
      <c r="C13199" t="s">
        <v>17125</v>
      </c>
      <c r="D13199" s="11">
        <v>46202.446701388901</v>
      </c>
      <c r="E13199" t="s">
        <v>17126</v>
      </c>
      <c r="F13199" t="s">
        <v>6413</v>
      </c>
      <c r="G13199" t="s">
        <v>17050</v>
      </c>
      <c r="H13199" t="s">
        <v>6567</v>
      </c>
      <c r="I13199" t="s">
        <v>55</v>
      </c>
      <c r="J13199" t="s">
        <v>44</v>
      </c>
      <c r="K13199" t="s">
        <v>17127</v>
      </c>
      <c r="L13199" t="s">
        <v>17047</v>
      </c>
      <c r="M13199" t="s">
        <v>17128</v>
      </c>
      <c r="N13199" t="s">
        <v>13578</v>
      </c>
      <c r="O13199" t="s">
        <v>17129</v>
      </c>
      <c r="P13199">
        <v>54509990</v>
      </c>
      <c r="Q13199" t="s">
        <v>6636</v>
      </c>
      <c r="R13199" t="s">
        <v>6636</v>
      </c>
      <c r="S13199" s="12"/>
      <c r="T13199" s="13"/>
      <c r="U13199" t="s">
        <v>6636</v>
      </c>
    </row>
    <row r="13200" spans="1:21" x14ac:dyDescent="0.25">
      <c r="A13200" t="s">
        <v>6637</v>
      </c>
      <c r="B13200" s="12">
        <v>426090</v>
      </c>
      <c r="C13200" t="s">
        <v>17125</v>
      </c>
      <c r="D13200" s="11">
        <v>46202.446701388901</v>
      </c>
      <c r="E13200" t="s">
        <v>17126</v>
      </c>
      <c r="F13200" t="s">
        <v>6413</v>
      </c>
      <c r="G13200" t="s">
        <v>17051</v>
      </c>
      <c r="H13200" t="s">
        <v>6567</v>
      </c>
      <c r="I13200" t="s">
        <v>55</v>
      </c>
      <c r="J13200" t="s">
        <v>44</v>
      </c>
      <c r="K13200" t="s">
        <v>17127</v>
      </c>
      <c r="L13200" t="s">
        <v>17047</v>
      </c>
      <c r="M13200" t="s">
        <v>17128</v>
      </c>
      <c r="N13200" t="s">
        <v>13578</v>
      </c>
      <c r="O13200" t="s">
        <v>17129</v>
      </c>
      <c r="P13200">
        <v>54509990</v>
      </c>
      <c r="Q13200" t="s">
        <v>6636</v>
      </c>
      <c r="R13200" t="s">
        <v>6636</v>
      </c>
      <c r="S13200" s="12"/>
      <c r="T13200" s="13"/>
      <c r="U13200" t="s">
        <v>6636</v>
      </c>
    </row>
    <row r="13201" spans="1:21" x14ac:dyDescent="0.25">
      <c r="A13201" t="s">
        <v>6619</v>
      </c>
      <c r="B13201" s="12">
        <v>426090</v>
      </c>
      <c r="C13201" t="s">
        <v>17125</v>
      </c>
      <c r="D13201" s="11">
        <v>46202.642280092601</v>
      </c>
      <c r="E13201" t="s">
        <v>17126</v>
      </c>
      <c r="F13201" t="s">
        <v>6413</v>
      </c>
      <c r="G13201" t="s">
        <v>17045</v>
      </c>
      <c r="H13201" t="s">
        <v>6567</v>
      </c>
      <c r="I13201" t="s">
        <v>55</v>
      </c>
      <c r="J13201" t="s">
        <v>44</v>
      </c>
      <c r="K13201" t="s">
        <v>17127</v>
      </c>
      <c r="L13201" t="s">
        <v>17047</v>
      </c>
      <c r="M13201" t="s">
        <v>17128</v>
      </c>
      <c r="N13201" t="s">
        <v>13578</v>
      </c>
      <c r="O13201" t="s">
        <v>17129</v>
      </c>
      <c r="P13201">
        <v>54509990</v>
      </c>
      <c r="Q13201" t="s">
        <v>6636</v>
      </c>
      <c r="R13201" t="s">
        <v>6636</v>
      </c>
      <c r="S13201" s="12"/>
      <c r="T13201" s="13"/>
      <c r="U13201" t="s">
        <v>6636</v>
      </c>
    </row>
    <row r="13202" spans="1:21" x14ac:dyDescent="0.25">
      <c r="A13202" t="s">
        <v>6619</v>
      </c>
      <c r="B13202" s="12">
        <v>426090</v>
      </c>
      <c r="C13202" t="s">
        <v>17125</v>
      </c>
      <c r="D13202" s="11">
        <v>46202.642280092601</v>
      </c>
      <c r="E13202" t="s">
        <v>17126</v>
      </c>
      <c r="F13202" t="s">
        <v>6413</v>
      </c>
      <c r="G13202" t="s">
        <v>17049</v>
      </c>
      <c r="H13202" t="s">
        <v>6567</v>
      </c>
      <c r="I13202" t="s">
        <v>55</v>
      </c>
      <c r="J13202" t="s">
        <v>44</v>
      </c>
      <c r="K13202" t="s">
        <v>17127</v>
      </c>
      <c r="L13202" t="s">
        <v>17047</v>
      </c>
      <c r="M13202" t="s">
        <v>17128</v>
      </c>
      <c r="N13202" t="s">
        <v>13578</v>
      </c>
      <c r="O13202" t="s">
        <v>17129</v>
      </c>
      <c r="P13202">
        <v>54509990</v>
      </c>
      <c r="Q13202" t="s">
        <v>6636</v>
      </c>
      <c r="R13202" t="s">
        <v>6636</v>
      </c>
      <c r="S13202" s="12"/>
      <c r="T13202" s="13"/>
      <c r="U13202" t="s">
        <v>6636</v>
      </c>
    </row>
    <row r="13203" spans="1:21" x14ac:dyDescent="0.25">
      <c r="A13203" t="s">
        <v>6619</v>
      </c>
      <c r="B13203" s="12">
        <v>426090</v>
      </c>
      <c r="C13203" t="s">
        <v>17125</v>
      </c>
      <c r="D13203" s="11">
        <v>46202.642280092601</v>
      </c>
      <c r="E13203" t="s">
        <v>17126</v>
      </c>
      <c r="F13203" t="s">
        <v>6413</v>
      </c>
      <c r="G13203" t="s">
        <v>17050</v>
      </c>
      <c r="H13203" t="s">
        <v>6567</v>
      </c>
      <c r="I13203" t="s">
        <v>55</v>
      </c>
      <c r="J13203" t="s">
        <v>44</v>
      </c>
      <c r="K13203" t="s">
        <v>17127</v>
      </c>
      <c r="L13203" t="s">
        <v>17047</v>
      </c>
      <c r="M13203" t="s">
        <v>17128</v>
      </c>
      <c r="N13203" t="s">
        <v>13578</v>
      </c>
      <c r="O13203" t="s">
        <v>17129</v>
      </c>
      <c r="P13203">
        <v>54509990</v>
      </c>
      <c r="Q13203" t="s">
        <v>6636</v>
      </c>
      <c r="R13203" t="s">
        <v>6636</v>
      </c>
      <c r="S13203" s="12"/>
      <c r="T13203" s="13"/>
      <c r="U13203" t="s">
        <v>6636</v>
      </c>
    </row>
    <row r="13204" spans="1:21" x14ac:dyDescent="0.25">
      <c r="A13204" t="s">
        <v>6619</v>
      </c>
      <c r="B13204" s="12">
        <v>426090</v>
      </c>
      <c r="C13204" t="s">
        <v>17125</v>
      </c>
      <c r="D13204" s="11">
        <v>46202.642280092601</v>
      </c>
      <c r="E13204" t="s">
        <v>17126</v>
      </c>
      <c r="F13204" t="s">
        <v>6413</v>
      </c>
      <c r="G13204" t="s">
        <v>17051</v>
      </c>
      <c r="H13204" t="s">
        <v>6567</v>
      </c>
      <c r="I13204" t="s">
        <v>55</v>
      </c>
      <c r="J13204" t="s">
        <v>44</v>
      </c>
      <c r="K13204" t="s">
        <v>17127</v>
      </c>
      <c r="L13204" t="s">
        <v>17047</v>
      </c>
      <c r="M13204" t="s">
        <v>17128</v>
      </c>
      <c r="N13204" t="s">
        <v>13578</v>
      </c>
      <c r="O13204" t="s">
        <v>17129</v>
      </c>
      <c r="P13204">
        <v>54509990</v>
      </c>
      <c r="Q13204" t="s">
        <v>6636</v>
      </c>
      <c r="R13204" t="s">
        <v>6636</v>
      </c>
      <c r="S13204" s="12"/>
      <c r="T13204" s="13"/>
      <c r="U13204" t="s">
        <v>6636</v>
      </c>
    </row>
    <row r="13205" spans="1:21" x14ac:dyDescent="0.25">
      <c r="A13205" t="s">
        <v>6637</v>
      </c>
      <c r="B13205" s="12">
        <v>427680</v>
      </c>
      <c r="C13205" t="s">
        <v>17130</v>
      </c>
      <c r="D13205" s="11">
        <v>46206.4352546296</v>
      </c>
      <c r="E13205" t="s">
        <v>17131</v>
      </c>
      <c r="F13205" t="s">
        <v>6413</v>
      </c>
      <c r="G13205" t="s">
        <v>6986</v>
      </c>
      <c r="H13205" t="s">
        <v>6567</v>
      </c>
      <c r="I13205" t="s">
        <v>6623</v>
      </c>
      <c r="J13205" t="s">
        <v>13088</v>
      </c>
      <c r="K13205" t="s">
        <v>17132</v>
      </c>
      <c r="L13205" t="s">
        <v>17055</v>
      </c>
      <c r="M13205" t="s">
        <v>6636</v>
      </c>
      <c r="N13205" t="s">
        <v>7305</v>
      </c>
      <c r="O13205" t="s">
        <v>17133</v>
      </c>
      <c r="P13205">
        <v>9000000</v>
      </c>
      <c r="Q13205" t="s">
        <v>6636</v>
      </c>
      <c r="R13205" t="s">
        <v>6636</v>
      </c>
      <c r="S13205" s="12"/>
      <c r="T13205" s="13"/>
      <c r="U13205" t="s">
        <v>6636</v>
      </c>
    </row>
    <row r="13206" spans="1:21" x14ac:dyDescent="0.25">
      <c r="A13206" t="s">
        <v>6637</v>
      </c>
      <c r="B13206" s="12">
        <v>427680</v>
      </c>
      <c r="C13206" t="s">
        <v>17130</v>
      </c>
      <c r="D13206" s="11">
        <v>46206.4352546296</v>
      </c>
      <c r="E13206" t="s">
        <v>17131</v>
      </c>
      <c r="F13206" t="s">
        <v>6413</v>
      </c>
      <c r="G13206" t="s">
        <v>17058</v>
      </c>
      <c r="H13206" t="s">
        <v>6567</v>
      </c>
      <c r="I13206" t="s">
        <v>6623</v>
      </c>
      <c r="J13206" t="s">
        <v>13088</v>
      </c>
      <c r="K13206" t="s">
        <v>17132</v>
      </c>
      <c r="L13206" t="s">
        <v>17055</v>
      </c>
      <c r="M13206" t="s">
        <v>6636</v>
      </c>
      <c r="N13206" t="s">
        <v>7305</v>
      </c>
      <c r="O13206" t="s">
        <v>17133</v>
      </c>
      <c r="P13206">
        <v>9000000</v>
      </c>
      <c r="Q13206" t="s">
        <v>6636</v>
      </c>
      <c r="R13206" t="s">
        <v>6636</v>
      </c>
      <c r="S13206" s="12"/>
      <c r="T13206" s="13"/>
      <c r="U13206" t="s">
        <v>6636</v>
      </c>
    </row>
    <row r="13207" spans="1:21" x14ac:dyDescent="0.25">
      <c r="A13207" t="s">
        <v>6637</v>
      </c>
      <c r="B13207" s="12">
        <v>427680</v>
      </c>
      <c r="C13207" t="s">
        <v>17130</v>
      </c>
      <c r="D13207" s="11">
        <v>46206.4352546296</v>
      </c>
      <c r="E13207" t="s">
        <v>17131</v>
      </c>
      <c r="F13207" t="s">
        <v>6413</v>
      </c>
      <c r="G13207" t="s">
        <v>17059</v>
      </c>
      <c r="H13207" t="s">
        <v>6567</v>
      </c>
      <c r="I13207" t="s">
        <v>6623</v>
      </c>
      <c r="J13207" t="s">
        <v>13088</v>
      </c>
      <c r="K13207" t="s">
        <v>17132</v>
      </c>
      <c r="L13207" t="s">
        <v>17055</v>
      </c>
      <c r="M13207" t="s">
        <v>6636</v>
      </c>
      <c r="N13207" t="s">
        <v>7305</v>
      </c>
      <c r="O13207" t="s">
        <v>17133</v>
      </c>
      <c r="P13207">
        <v>9000000</v>
      </c>
      <c r="Q13207" t="s">
        <v>6636</v>
      </c>
      <c r="R13207" t="s">
        <v>6636</v>
      </c>
      <c r="S13207" s="12"/>
      <c r="T13207" s="13"/>
      <c r="U13207" t="s">
        <v>6636</v>
      </c>
    </row>
    <row r="13208" spans="1:21" x14ac:dyDescent="0.25">
      <c r="A13208" t="s">
        <v>6637</v>
      </c>
      <c r="B13208" s="12">
        <v>427680</v>
      </c>
      <c r="C13208" t="s">
        <v>17130</v>
      </c>
      <c r="D13208" s="11">
        <v>46206.4352546296</v>
      </c>
      <c r="E13208" t="s">
        <v>17131</v>
      </c>
      <c r="F13208" t="s">
        <v>6413</v>
      </c>
      <c r="G13208" t="s">
        <v>17060</v>
      </c>
      <c r="H13208" t="s">
        <v>6567</v>
      </c>
      <c r="I13208" t="s">
        <v>6623</v>
      </c>
      <c r="J13208" t="s">
        <v>13088</v>
      </c>
      <c r="K13208" t="s">
        <v>17132</v>
      </c>
      <c r="L13208" t="s">
        <v>17055</v>
      </c>
      <c r="M13208" t="s">
        <v>6636</v>
      </c>
      <c r="N13208" t="s">
        <v>7305</v>
      </c>
      <c r="O13208" t="s">
        <v>17133</v>
      </c>
      <c r="P13208">
        <v>9000000</v>
      </c>
      <c r="Q13208" t="s">
        <v>6636</v>
      </c>
      <c r="R13208" t="s">
        <v>6636</v>
      </c>
      <c r="S13208" s="12"/>
      <c r="T13208" s="13"/>
      <c r="U13208" t="s">
        <v>6636</v>
      </c>
    </row>
    <row r="13209" spans="1:21" x14ac:dyDescent="0.25">
      <c r="A13209" t="s">
        <v>6637</v>
      </c>
      <c r="B13209" s="12">
        <v>427680</v>
      </c>
      <c r="C13209" t="s">
        <v>17130</v>
      </c>
      <c r="D13209" s="11">
        <v>46206.4352546296</v>
      </c>
      <c r="E13209" t="s">
        <v>17131</v>
      </c>
      <c r="F13209" t="s">
        <v>6413</v>
      </c>
      <c r="G13209" t="s">
        <v>17061</v>
      </c>
      <c r="H13209" t="s">
        <v>6567</v>
      </c>
      <c r="I13209" t="s">
        <v>6623</v>
      </c>
      <c r="J13209" t="s">
        <v>13088</v>
      </c>
      <c r="K13209" t="s">
        <v>17132</v>
      </c>
      <c r="L13209" t="s">
        <v>17055</v>
      </c>
      <c r="M13209" t="s">
        <v>6636</v>
      </c>
      <c r="N13209" t="s">
        <v>7305</v>
      </c>
      <c r="O13209" t="s">
        <v>17133</v>
      </c>
      <c r="P13209">
        <v>9000000</v>
      </c>
      <c r="Q13209" t="s">
        <v>6636</v>
      </c>
      <c r="R13209" t="s">
        <v>6636</v>
      </c>
      <c r="S13209" s="12"/>
      <c r="T13209" s="13"/>
      <c r="U13209" t="s">
        <v>6636</v>
      </c>
    </row>
    <row r="13210" spans="1:21" x14ac:dyDescent="0.25">
      <c r="A13210" t="s">
        <v>6619</v>
      </c>
      <c r="B13210" s="12">
        <v>427680</v>
      </c>
      <c r="C13210" t="s">
        <v>17130</v>
      </c>
      <c r="D13210" s="11">
        <v>46206.4352546296</v>
      </c>
      <c r="E13210" t="s">
        <v>17131</v>
      </c>
      <c r="F13210" t="s">
        <v>6413</v>
      </c>
      <c r="G13210" t="s">
        <v>6986</v>
      </c>
      <c r="H13210" t="s">
        <v>6567</v>
      </c>
      <c r="I13210" t="s">
        <v>6623</v>
      </c>
      <c r="J13210" t="s">
        <v>13088</v>
      </c>
      <c r="K13210" t="s">
        <v>17132</v>
      </c>
      <c r="L13210" t="s">
        <v>17055</v>
      </c>
      <c r="M13210" t="s">
        <v>6636</v>
      </c>
      <c r="N13210" t="s">
        <v>7305</v>
      </c>
      <c r="O13210" t="s">
        <v>17133</v>
      </c>
      <c r="P13210">
        <v>9000000</v>
      </c>
      <c r="Q13210" t="s">
        <v>6636</v>
      </c>
      <c r="R13210" t="s">
        <v>6636</v>
      </c>
      <c r="S13210" s="12"/>
      <c r="T13210" s="13"/>
      <c r="U13210" t="s">
        <v>6636</v>
      </c>
    </row>
    <row r="13211" spans="1:21" x14ac:dyDescent="0.25">
      <c r="A13211" t="s">
        <v>6619</v>
      </c>
      <c r="B13211" s="12">
        <v>427680</v>
      </c>
      <c r="C13211" t="s">
        <v>17130</v>
      </c>
      <c r="D13211" s="11">
        <v>46206.4352546296</v>
      </c>
      <c r="E13211" t="s">
        <v>17131</v>
      </c>
      <c r="F13211" t="s">
        <v>6413</v>
      </c>
      <c r="G13211" t="s">
        <v>17058</v>
      </c>
      <c r="H13211" t="s">
        <v>6567</v>
      </c>
      <c r="I13211" t="s">
        <v>6623</v>
      </c>
      <c r="J13211" t="s">
        <v>13088</v>
      </c>
      <c r="K13211" t="s">
        <v>17132</v>
      </c>
      <c r="L13211" t="s">
        <v>17055</v>
      </c>
      <c r="M13211" t="s">
        <v>6636</v>
      </c>
      <c r="N13211" t="s">
        <v>7305</v>
      </c>
      <c r="O13211" t="s">
        <v>17133</v>
      </c>
      <c r="P13211">
        <v>9000000</v>
      </c>
      <c r="Q13211" t="s">
        <v>6636</v>
      </c>
      <c r="R13211" t="s">
        <v>6636</v>
      </c>
      <c r="S13211" s="12"/>
      <c r="T13211" s="13"/>
      <c r="U13211" t="s">
        <v>6636</v>
      </c>
    </row>
    <row r="13212" spans="1:21" x14ac:dyDescent="0.25">
      <c r="A13212" t="s">
        <v>6619</v>
      </c>
      <c r="B13212" s="12">
        <v>427680</v>
      </c>
      <c r="C13212" t="s">
        <v>17130</v>
      </c>
      <c r="D13212" s="11">
        <v>46206.4352546296</v>
      </c>
      <c r="E13212" t="s">
        <v>17131</v>
      </c>
      <c r="F13212" t="s">
        <v>6413</v>
      </c>
      <c r="G13212" t="s">
        <v>17059</v>
      </c>
      <c r="H13212" t="s">
        <v>6567</v>
      </c>
      <c r="I13212" t="s">
        <v>6623</v>
      </c>
      <c r="J13212" t="s">
        <v>13088</v>
      </c>
      <c r="K13212" t="s">
        <v>17132</v>
      </c>
      <c r="L13212" t="s">
        <v>17055</v>
      </c>
      <c r="M13212" t="s">
        <v>6636</v>
      </c>
      <c r="N13212" t="s">
        <v>7305</v>
      </c>
      <c r="O13212" t="s">
        <v>17133</v>
      </c>
      <c r="P13212">
        <v>9000000</v>
      </c>
      <c r="Q13212" t="s">
        <v>6636</v>
      </c>
      <c r="R13212" t="s">
        <v>6636</v>
      </c>
      <c r="S13212" s="12"/>
      <c r="T13212" s="13"/>
      <c r="U13212" t="s">
        <v>6636</v>
      </c>
    </row>
    <row r="13213" spans="1:21" x14ac:dyDescent="0.25">
      <c r="A13213" t="s">
        <v>6619</v>
      </c>
      <c r="B13213" s="12">
        <v>427680</v>
      </c>
      <c r="C13213" t="s">
        <v>17130</v>
      </c>
      <c r="D13213" s="11">
        <v>46206.4352546296</v>
      </c>
      <c r="E13213" t="s">
        <v>17131</v>
      </c>
      <c r="F13213" t="s">
        <v>6413</v>
      </c>
      <c r="G13213" t="s">
        <v>17060</v>
      </c>
      <c r="H13213" t="s">
        <v>6567</v>
      </c>
      <c r="I13213" t="s">
        <v>6623</v>
      </c>
      <c r="J13213" t="s">
        <v>13088</v>
      </c>
      <c r="K13213" t="s">
        <v>17132</v>
      </c>
      <c r="L13213" t="s">
        <v>17055</v>
      </c>
      <c r="M13213" t="s">
        <v>6636</v>
      </c>
      <c r="N13213" t="s">
        <v>7305</v>
      </c>
      <c r="O13213" t="s">
        <v>17133</v>
      </c>
      <c r="P13213">
        <v>9000000</v>
      </c>
      <c r="Q13213" t="s">
        <v>6636</v>
      </c>
      <c r="R13213" t="s">
        <v>6636</v>
      </c>
      <c r="S13213" s="12"/>
      <c r="T13213" s="13"/>
      <c r="U13213" t="s">
        <v>6636</v>
      </c>
    </row>
    <row r="13214" spans="1:21" x14ac:dyDescent="0.25">
      <c r="A13214" t="s">
        <v>6619</v>
      </c>
      <c r="B13214" s="12">
        <v>427680</v>
      </c>
      <c r="C13214" t="s">
        <v>17130</v>
      </c>
      <c r="D13214" s="11">
        <v>46206.4352546296</v>
      </c>
      <c r="E13214" t="s">
        <v>17131</v>
      </c>
      <c r="F13214" t="s">
        <v>6413</v>
      </c>
      <c r="G13214" t="s">
        <v>17061</v>
      </c>
      <c r="H13214" t="s">
        <v>6567</v>
      </c>
      <c r="I13214" t="s">
        <v>6623</v>
      </c>
      <c r="J13214" t="s">
        <v>13088</v>
      </c>
      <c r="K13214" t="s">
        <v>17132</v>
      </c>
      <c r="L13214" t="s">
        <v>17055</v>
      </c>
      <c r="M13214" t="s">
        <v>6636</v>
      </c>
      <c r="N13214" t="s">
        <v>7305</v>
      </c>
      <c r="O13214" t="s">
        <v>17133</v>
      </c>
      <c r="P13214">
        <v>9000000</v>
      </c>
      <c r="Q13214" t="s">
        <v>6636</v>
      </c>
      <c r="R13214" t="s">
        <v>6636</v>
      </c>
      <c r="S13214" s="12"/>
      <c r="T13214" s="13"/>
      <c r="U13214" t="s">
        <v>6636</v>
      </c>
    </row>
    <row r="13215" spans="1:21" x14ac:dyDescent="0.25">
      <c r="A13215" t="s">
        <v>6637</v>
      </c>
      <c r="B13215" s="12">
        <v>428390</v>
      </c>
      <c r="C13215" t="s">
        <v>17134</v>
      </c>
      <c r="D13215" s="11">
        <v>46206.7015509259</v>
      </c>
      <c r="E13215" t="s">
        <v>17135</v>
      </c>
      <c r="F13215" t="s">
        <v>6413</v>
      </c>
      <c r="G13215" t="s">
        <v>6986</v>
      </c>
      <c r="H13215" t="s">
        <v>6567</v>
      </c>
      <c r="I13215" t="s">
        <v>55</v>
      </c>
      <c r="J13215" t="s">
        <v>643</v>
      </c>
      <c r="K13215" t="s">
        <v>17136</v>
      </c>
      <c r="L13215" t="s">
        <v>17039</v>
      </c>
      <c r="M13215" t="s">
        <v>17137</v>
      </c>
      <c r="N13215" t="s">
        <v>7218</v>
      </c>
      <c r="O13215" t="s">
        <v>7316</v>
      </c>
      <c r="P13215">
        <v>9890000</v>
      </c>
      <c r="Q13215" t="s">
        <v>6636</v>
      </c>
      <c r="R13215" t="s">
        <v>6636</v>
      </c>
      <c r="S13215" s="12"/>
      <c r="T13215" s="13"/>
      <c r="U13215" t="s">
        <v>6636</v>
      </c>
    </row>
    <row r="13216" spans="1:21" x14ac:dyDescent="0.25">
      <c r="A13216" t="s">
        <v>6637</v>
      </c>
      <c r="B13216" s="12">
        <v>428390</v>
      </c>
      <c r="C13216" t="s">
        <v>17134</v>
      </c>
      <c r="D13216" s="11">
        <v>46206.7015509259</v>
      </c>
      <c r="E13216" t="s">
        <v>17135</v>
      </c>
      <c r="F13216" t="s">
        <v>6413</v>
      </c>
      <c r="G13216" t="s">
        <v>17042</v>
      </c>
      <c r="H13216" t="s">
        <v>6567</v>
      </c>
      <c r="I13216" t="s">
        <v>55</v>
      </c>
      <c r="J13216" t="s">
        <v>643</v>
      </c>
      <c r="K13216" t="s">
        <v>17136</v>
      </c>
      <c r="L13216" t="s">
        <v>17039</v>
      </c>
      <c r="M13216" t="s">
        <v>17137</v>
      </c>
      <c r="N13216" t="s">
        <v>7218</v>
      </c>
      <c r="O13216" t="s">
        <v>7316</v>
      </c>
      <c r="P13216">
        <v>9890000</v>
      </c>
      <c r="Q13216" t="s">
        <v>6636</v>
      </c>
      <c r="R13216" t="s">
        <v>6636</v>
      </c>
      <c r="S13216" s="12"/>
      <c r="T13216" s="13"/>
      <c r="U13216" t="s">
        <v>6636</v>
      </c>
    </row>
    <row r="13217" spans="1:21" x14ac:dyDescent="0.25">
      <c r="A13217" t="s">
        <v>6619</v>
      </c>
      <c r="B13217" s="12">
        <v>428390</v>
      </c>
      <c r="C13217" t="s">
        <v>17134</v>
      </c>
      <c r="D13217" s="11">
        <v>46207.802812499998</v>
      </c>
      <c r="E13217" t="s">
        <v>17135</v>
      </c>
      <c r="F13217" t="s">
        <v>6413</v>
      </c>
      <c r="G13217" t="s">
        <v>6986</v>
      </c>
      <c r="H13217" t="s">
        <v>6567</v>
      </c>
      <c r="I13217" t="s">
        <v>55</v>
      </c>
      <c r="J13217" t="s">
        <v>643</v>
      </c>
      <c r="K13217" t="s">
        <v>17136</v>
      </c>
      <c r="L13217" t="s">
        <v>17039</v>
      </c>
      <c r="M13217" t="s">
        <v>17137</v>
      </c>
      <c r="N13217" t="s">
        <v>7218</v>
      </c>
      <c r="O13217" t="s">
        <v>7316</v>
      </c>
      <c r="P13217">
        <v>9890000</v>
      </c>
      <c r="Q13217" t="s">
        <v>6636</v>
      </c>
      <c r="R13217" t="s">
        <v>6636</v>
      </c>
      <c r="S13217" s="12"/>
      <c r="T13217" s="13"/>
      <c r="U13217" t="s">
        <v>6636</v>
      </c>
    </row>
    <row r="13218" spans="1:21" x14ac:dyDescent="0.25">
      <c r="A13218" t="s">
        <v>6619</v>
      </c>
      <c r="B13218" s="12">
        <v>428390</v>
      </c>
      <c r="C13218" t="s">
        <v>17134</v>
      </c>
      <c r="D13218" s="11">
        <v>46207.802812499998</v>
      </c>
      <c r="E13218" t="s">
        <v>17135</v>
      </c>
      <c r="F13218" t="s">
        <v>6413</v>
      </c>
      <c r="G13218" t="s">
        <v>17042</v>
      </c>
      <c r="H13218" t="s">
        <v>6567</v>
      </c>
      <c r="I13218" t="s">
        <v>55</v>
      </c>
      <c r="J13218" t="s">
        <v>643</v>
      </c>
      <c r="K13218" t="s">
        <v>17136</v>
      </c>
      <c r="L13218" t="s">
        <v>17039</v>
      </c>
      <c r="M13218" t="s">
        <v>17137</v>
      </c>
      <c r="N13218" t="s">
        <v>7218</v>
      </c>
      <c r="O13218" t="s">
        <v>7316</v>
      </c>
      <c r="P13218">
        <v>9890000</v>
      </c>
      <c r="Q13218" t="s">
        <v>6636</v>
      </c>
      <c r="R13218" t="s">
        <v>6636</v>
      </c>
      <c r="S13218" s="12"/>
      <c r="T13218" s="13"/>
      <c r="U13218" t="s">
        <v>6636</v>
      </c>
    </row>
    <row r="13219" spans="1:21" x14ac:dyDescent="0.25">
      <c r="A13219" t="s">
        <v>6637</v>
      </c>
      <c r="B13219" s="12">
        <v>428740</v>
      </c>
      <c r="C13219" t="s">
        <v>6984</v>
      </c>
      <c r="D13219" s="11">
        <v>46209.525150463</v>
      </c>
      <c r="E13219" t="s">
        <v>6985</v>
      </c>
      <c r="F13219" t="s">
        <v>6413</v>
      </c>
      <c r="G13219" t="s">
        <v>6986</v>
      </c>
      <c r="H13219" t="s">
        <v>6567</v>
      </c>
      <c r="I13219" t="s">
        <v>6640</v>
      </c>
      <c r="J13219" t="s">
        <v>6904</v>
      </c>
      <c r="K13219" t="s">
        <v>17138</v>
      </c>
      <c r="L13219" t="s">
        <v>17065</v>
      </c>
      <c r="M13219" t="s">
        <v>17139</v>
      </c>
      <c r="N13219" t="s">
        <v>14235</v>
      </c>
      <c r="O13219" t="s">
        <v>17117</v>
      </c>
      <c r="P13219">
        <v>21000000</v>
      </c>
      <c r="Q13219" t="s">
        <v>6636</v>
      </c>
      <c r="R13219" t="s">
        <v>6636</v>
      </c>
      <c r="S13219" s="12"/>
      <c r="T13219" s="13"/>
      <c r="U13219" t="s">
        <v>6988</v>
      </c>
    </row>
    <row r="13220" spans="1:21" x14ac:dyDescent="0.25">
      <c r="A13220" t="s">
        <v>6637</v>
      </c>
      <c r="B13220" s="12">
        <v>428740</v>
      </c>
      <c r="C13220" t="s">
        <v>6984</v>
      </c>
      <c r="D13220" s="11">
        <v>46209.525150463</v>
      </c>
      <c r="E13220" t="s">
        <v>6985</v>
      </c>
      <c r="F13220" t="s">
        <v>6413</v>
      </c>
      <c r="G13220" t="s">
        <v>6989</v>
      </c>
      <c r="H13220" t="s">
        <v>6567</v>
      </c>
      <c r="I13220" t="s">
        <v>6640</v>
      </c>
      <c r="J13220" t="s">
        <v>6904</v>
      </c>
      <c r="K13220" t="s">
        <v>17138</v>
      </c>
      <c r="L13220" t="s">
        <v>17065</v>
      </c>
      <c r="M13220" t="s">
        <v>17139</v>
      </c>
      <c r="N13220" t="s">
        <v>14235</v>
      </c>
      <c r="O13220" t="s">
        <v>17117</v>
      </c>
      <c r="P13220">
        <v>21000000</v>
      </c>
      <c r="Q13220" t="s">
        <v>6636</v>
      </c>
      <c r="R13220" t="s">
        <v>6636</v>
      </c>
      <c r="S13220" s="12"/>
      <c r="T13220" s="13"/>
      <c r="U13220" t="s">
        <v>6988</v>
      </c>
    </row>
    <row r="13221" spans="1:21" x14ac:dyDescent="0.25">
      <c r="A13221" t="s">
        <v>6637</v>
      </c>
      <c r="B13221" s="12">
        <v>428740</v>
      </c>
      <c r="C13221" t="s">
        <v>6984</v>
      </c>
      <c r="D13221" s="11">
        <v>46209.525150463</v>
      </c>
      <c r="E13221" t="s">
        <v>6985</v>
      </c>
      <c r="F13221" t="s">
        <v>6413</v>
      </c>
      <c r="G13221" t="s">
        <v>6990</v>
      </c>
      <c r="H13221" t="s">
        <v>6567</v>
      </c>
      <c r="I13221" t="s">
        <v>6640</v>
      </c>
      <c r="J13221" t="s">
        <v>6904</v>
      </c>
      <c r="K13221" t="s">
        <v>17138</v>
      </c>
      <c r="L13221" t="s">
        <v>17065</v>
      </c>
      <c r="M13221" t="s">
        <v>17139</v>
      </c>
      <c r="N13221" t="s">
        <v>14235</v>
      </c>
      <c r="O13221" t="s">
        <v>17117</v>
      </c>
      <c r="P13221">
        <v>21000000</v>
      </c>
      <c r="Q13221" t="s">
        <v>6636</v>
      </c>
      <c r="R13221" t="s">
        <v>6636</v>
      </c>
      <c r="S13221" s="12"/>
      <c r="T13221" s="13"/>
      <c r="U13221" t="s">
        <v>6988</v>
      </c>
    </row>
    <row r="13222" spans="1:21" x14ac:dyDescent="0.25">
      <c r="A13222" t="s">
        <v>6637</v>
      </c>
      <c r="B13222" s="12">
        <v>428740</v>
      </c>
      <c r="C13222" t="s">
        <v>6984</v>
      </c>
      <c r="D13222" s="11">
        <v>46209.525150463</v>
      </c>
      <c r="E13222" t="s">
        <v>6985</v>
      </c>
      <c r="F13222" t="s">
        <v>6413</v>
      </c>
      <c r="G13222" t="s">
        <v>6991</v>
      </c>
      <c r="H13222" t="s">
        <v>6567</v>
      </c>
      <c r="I13222" t="s">
        <v>6640</v>
      </c>
      <c r="J13222" t="s">
        <v>6904</v>
      </c>
      <c r="K13222" t="s">
        <v>17138</v>
      </c>
      <c r="L13222" t="s">
        <v>17065</v>
      </c>
      <c r="M13222" t="s">
        <v>17139</v>
      </c>
      <c r="N13222" t="s">
        <v>14235</v>
      </c>
      <c r="O13222" t="s">
        <v>17117</v>
      </c>
      <c r="P13222">
        <v>21000000</v>
      </c>
      <c r="Q13222" t="s">
        <v>6636</v>
      </c>
      <c r="R13222" t="s">
        <v>6636</v>
      </c>
      <c r="S13222" s="12"/>
      <c r="T13222" s="13"/>
      <c r="U13222" t="s">
        <v>6988</v>
      </c>
    </row>
    <row r="13223" spans="1:21" x14ac:dyDescent="0.25">
      <c r="A13223" t="s">
        <v>6619</v>
      </c>
      <c r="B13223" s="12">
        <v>428740</v>
      </c>
      <c r="C13223" t="s">
        <v>6984</v>
      </c>
      <c r="D13223" s="11">
        <v>46209.525150463</v>
      </c>
      <c r="E13223" t="s">
        <v>6985</v>
      </c>
      <c r="F13223" t="s">
        <v>6413</v>
      </c>
      <c r="G13223" t="s">
        <v>6986</v>
      </c>
      <c r="H13223" t="s">
        <v>6567</v>
      </c>
      <c r="I13223" t="s">
        <v>6640</v>
      </c>
      <c r="J13223" t="s">
        <v>6904</v>
      </c>
      <c r="K13223" t="s">
        <v>17138</v>
      </c>
      <c r="L13223" t="s">
        <v>17065</v>
      </c>
      <c r="M13223" t="s">
        <v>17139</v>
      </c>
      <c r="N13223" t="s">
        <v>14235</v>
      </c>
      <c r="O13223" t="s">
        <v>17117</v>
      </c>
      <c r="P13223">
        <v>21000000</v>
      </c>
      <c r="Q13223" t="s">
        <v>6636</v>
      </c>
      <c r="R13223" t="s">
        <v>6636</v>
      </c>
      <c r="S13223" s="12"/>
      <c r="T13223" s="13"/>
      <c r="U13223" t="s">
        <v>6988</v>
      </c>
    </row>
    <row r="13224" spans="1:21" x14ac:dyDescent="0.25">
      <c r="A13224" t="s">
        <v>6619</v>
      </c>
      <c r="B13224" s="12">
        <v>428740</v>
      </c>
      <c r="C13224" t="s">
        <v>6984</v>
      </c>
      <c r="D13224" s="11">
        <v>46209.525150463</v>
      </c>
      <c r="E13224" t="s">
        <v>6985</v>
      </c>
      <c r="F13224" t="s">
        <v>6413</v>
      </c>
      <c r="G13224" t="s">
        <v>6989</v>
      </c>
      <c r="H13224" t="s">
        <v>6567</v>
      </c>
      <c r="I13224" t="s">
        <v>6640</v>
      </c>
      <c r="J13224" t="s">
        <v>6904</v>
      </c>
      <c r="K13224" t="s">
        <v>17138</v>
      </c>
      <c r="L13224" t="s">
        <v>17065</v>
      </c>
      <c r="M13224" t="s">
        <v>17139</v>
      </c>
      <c r="N13224" t="s">
        <v>14235</v>
      </c>
      <c r="O13224" t="s">
        <v>17117</v>
      </c>
      <c r="P13224">
        <v>21000000</v>
      </c>
      <c r="Q13224" t="s">
        <v>6636</v>
      </c>
      <c r="R13224" t="s">
        <v>6636</v>
      </c>
      <c r="S13224" s="12"/>
      <c r="T13224" s="13"/>
      <c r="U13224" t="s">
        <v>6988</v>
      </c>
    </row>
    <row r="13225" spans="1:21" x14ac:dyDescent="0.25">
      <c r="A13225" t="s">
        <v>6619</v>
      </c>
      <c r="B13225" s="12">
        <v>428740</v>
      </c>
      <c r="C13225" t="s">
        <v>6984</v>
      </c>
      <c r="D13225" s="11">
        <v>46209.525150463</v>
      </c>
      <c r="E13225" t="s">
        <v>6985</v>
      </c>
      <c r="F13225" t="s">
        <v>6413</v>
      </c>
      <c r="G13225" t="s">
        <v>6990</v>
      </c>
      <c r="H13225" t="s">
        <v>6567</v>
      </c>
      <c r="I13225" t="s">
        <v>6640</v>
      </c>
      <c r="J13225" t="s">
        <v>6904</v>
      </c>
      <c r="K13225" t="s">
        <v>17138</v>
      </c>
      <c r="L13225" t="s">
        <v>17065</v>
      </c>
      <c r="M13225" t="s">
        <v>17139</v>
      </c>
      <c r="N13225" t="s">
        <v>14235</v>
      </c>
      <c r="O13225" t="s">
        <v>17117</v>
      </c>
      <c r="P13225">
        <v>21000000</v>
      </c>
      <c r="Q13225" t="s">
        <v>6636</v>
      </c>
      <c r="R13225" t="s">
        <v>6636</v>
      </c>
      <c r="S13225" s="12"/>
      <c r="T13225" s="13"/>
      <c r="U13225" t="s">
        <v>6988</v>
      </c>
    </row>
    <row r="13226" spans="1:21" x14ac:dyDescent="0.25">
      <c r="A13226" t="s">
        <v>6619</v>
      </c>
      <c r="B13226" s="12">
        <v>428740</v>
      </c>
      <c r="C13226" t="s">
        <v>6984</v>
      </c>
      <c r="D13226" s="11">
        <v>46209.525150463</v>
      </c>
      <c r="E13226" t="s">
        <v>6985</v>
      </c>
      <c r="F13226" t="s">
        <v>6413</v>
      </c>
      <c r="G13226" t="s">
        <v>6991</v>
      </c>
      <c r="H13226" t="s">
        <v>6567</v>
      </c>
      <c r="I13226" t="s">
        <v>6640</v>
      </c>
      <c r="J13226" t="s">
        <v>6904</v>
      </c>
      <c r="K13226" t="s">
        <v>17138</v>
      </c>
      <c r="L13226" t="s">
        <v>17065</v>
      </c>
      <c r="M13226" t="s">
        <v>17139</v>
      </c>
      <c r="N13226" t="s">
        <v>14235</v>
      </c>
      <c r="O13226" t="s">
        <v>17117</v>
      </c>
      <c r="P13226">
        <v>21000000</v>
      </c>
      <c r="Q13226" t="s">
        <v>6636</v>
      </c>
      <c r="R13226" t="s">
        <v>6636</v>
      </c>
      <c r="S13226" s="12"/>
      <c r="T13226" s="13"/>
      <c r="U13226" t="s">
        <v>6988</v>
      </c>
    </row>
    <row r="13227" spans="1:21" x14ac:dyDescent="0.25">
      <c r="A13227" t="s">
        <v>6637</v>
      </c>
      <c r="B13227" s="12">
        <v>859150</v>
      </c>
      <c r="C13227" t="s">
        <v>17140</v>
      </c>
      <c r="D13227" s="11">
        <v>46211.562013888899</v>
      </c>
      <c r="E13227" t="s">
        <v>17141</v>
      </c>
      <c r="F13227" t="s">
        <v>6413</v>
      </c>
      <c r="G13227" t="s">
        <v>6986</v>
      </c>
      <c r="H13227" t="s">
        <v>6567</v>
      </c>
      <c r="I13227" t="s">
        <v>55</v>
      </c>
      <c r="J13227" t="s">
        <v>643</v>
      </c>
      <c r="K13227" t="s">
        <v>17142</v>
      </c>
      <c r="L13227" t="s">
        <v>17039</v>
      </c>
      <c r="M13227" t="s">
        <v>17143</v>
      </c>
      <c r="N13227" t="s">
        <v>13464</v>
      </c>
      <c r="O13227" t="s">
        <v>17144</v>
      </c>
      <c r="P13227">
        <v>38557000</v>
      </c>
      <c r="Q13227" t="s">
        <v>6636</v>
      </c>
      <c r="R13227" t="s">
        <v>6636</v>
      </c>
      <c r="S13227" s="12"/>
      <c r="T13227" s="13"/>
      <c r="U13227" t="s">
        <v>6636</v>
      </c>
    </row>
    <row r="13228" spans="1:21" x14ac:dyDescent="0.25">
      <c r="A13228" t="s">
        <v>6637</v>
      </c>
      <c r="B13228" s="12">
        <v>859150</v>
      </c>
      <c r="C13228" t="s">
        <v>17140</v>
      </c>
      <c r="D13228" s="11">
        <v>46211.562013888899</v>
      </c>
      <c r="E13228" t="s">
        <v>17141</v>
      </c>
      <c r="F13228" t="s">
        <v>6413</v>
      </c>
      <c r="G13228" t="s">
        <v>17042</v>
      </c>
      <c r="H13228" t="s">
        <v>6567</v>
      </c>
      <c r="I13228" t="s">
        <v>55</v>
      </c>
      <c r="J13228" t="s">
        <v>643</v>
      </c>
      <c r="K13228" t="s">
        <v>17142</v>
      </c>
      <c r="L13228" t="s">
        <v>17039</v>
      </c>
      <c r="M13228" t="s">
        <v>17143</v>
      </c>
      <c r="N13228" t="s">
        <v>13464</v>
      </c>
      <c r="O13228" t="s">
        <v>17144</v>
      </c>
      <c r="P13228">
        <v>38557000</v>
      </c>
      <c r="Q13228" t="s">
        <v>6636</v>
      </c>
      <c r="R13228" t="s">
        <v>6636</v>
      </c>
      <c r="S13228" s="12"/>
      <c r="T13228" s="13"/>
      <c r="U13228" t="s">
        <v>6636</v>
      </c>
    </row>
    <row r="13229" spans="1:21" x14ac:dyDescent="0.25">
      <c r="A13229" t="s">
        <v>6619</v>
      </c>
      <c r="B13229" s="12">
        <v>429600</v>
      </c>
      <c r="C13229" t="s">
        <v>17140</v>
      </c>
      <c r="D13229" s="11">
        <v>46211.591087963003</v>
      </c>
      <c r="E13229" t="s">
        <v>17141</v>
      </c>
      <c r="F13229" t="s">
        <v>6413</v>
      </c>
      <c r="G13229" t="s">
        <v>6986</v>
      </c>
      <c r="H13229" t="s">
        <v>6567</v>
      </c>
      <c r="I13229" t="s">
        <v>55</v>
      </c>
      <c r="J13229" t="s">
        <v>643</v>
      </c>
      <c r="K13229" t="s">
        <v>17142</v>
      </c>
      <c r="L13229" t="s">
        <v>17039</v>
      </c>
      <c r="M13229" t="s">
        <v>17143</v>
      </c>
      <c r="N13229" t="s">
        <v>13464</v>
      </c>
      <c r="O13229" t="s">
        <v>17144</v>
      </c>
      <c r="P13229">
        <v>19278500</v>
      </c>
      <c r="Q13229" t="s">
        <v>6636</v>
      </c>
      <c r="R13229" t="s">
        <v>6636</v>
      </c>
      <c r="S13229" s="12"/>
      <c r="T13229" s="13"/>
      <c r="U13229" t="s">
        <v>6636</v>
      </c>
    </row>
    <row r="13230" spans="1:21" x14ac:dyDescent="0.25">
      <c r="A13230" t="s">
        <v>6619</v>
      </c>
      <c r="B13230" s="12">
        <v>429600</v>
      </c>
      <c r="C13230" t="s">
        <v>17140</v>
      </c>
      <c r="D13230" s="11">
        <v>46211.591087963003</v>
      </c>
      <c r="E13230" t="s">
        <v>17141</v>
      </c>
      <c r="F13230" t="s">
        <v>6413</v>
      </c>
      <c r="G13230" t="s">
        <v>17042</v>
      </c>
      <c r="H13230" t="s">
        <v>6567</v>
      </c>
      <c r="I13230" t="s">
        <v>55</v>
      </c>
      <c r="J13230" t="s">
        <v>643</v>
      </c>
      <c r="K13230" t="s">
        <v>17142</v>
      </c>
      <c r="L13230" t="s">
        <v>17039</v>
      </c>
      <c r="M13230" t="s">
        <v>17143</v>
      </c>
      <c r="N13230" t="s">
        <v>13464</v>
      </c>
      <c r="O13230" t="s">
        <v>17144</v>
      </c>
      <c r="P13230">
        <v>19278500</v>
      </c>
      <c r="Q13230" t="s">
        <v>6636</v>
      </c>
      <c r="R13230" t="s">
        <v>6636</v>
      </c>
      <c r="S13230" s="12"/>
      <c r="T13230" s="13"/>
      <c r="U13230" t="s">
        <v>6636</v>
      </c>
    </row>
    <row r="13231" spans="1:21" x14ac:dyDescent="0.25">
      <c r="A13231" t="s">
        <v>6637</v>
      </c>
      <c r="B13231" s="12">
        <v>429940</v>
      </c>
      <c r="C13231" t="s">
        <v>17145</v>
      </c>
      <c r="D13231" s="11">
        <v>46212.467789351896</v>
      </c>
      <c r="E13231" t="s">
        <v>17146</v>
      </c>
      <c r="F13231" t="s">
        <v>6413</v>
      </c>
      <c r="G13231" t="s">
        <v>6986</v>
      </c>
      <c r="H13231" t="s">
        <v>6567</v>
      </c>
      <c r="I13231" t="s">
        <v>55</v>
      </c>
      <c r="J13231" t="s">
        <v>643</v>
      </c>
      <c r="K13231" t="s">
        <v>17147</v>
      </c>
      <c r="L13231" t="s">
        <v>17065</v>
      </c>
      <c r="M13231" t="s">
        <v>17148</v>
      </c>
      <c r="N13231" t="s">
        <v>14235</v>
      </c>
      <c r="O13231" t="s">
        <v>17149</v>
      </c>
      <c r="P13231">
        <v>26700000</v>
      </c>
      <c r="Q13231" t="s">
        <v>6636</v>
      </c>
      <c r="R13231" t="s">
        <v>6636</v>
      </c>
      <c r="S13231" s="12"/>
      <c r="T13231" s="13"/>
      <c r="U13231" t="s">
        <v>6636</v>
      </c>
    </row>
    <row r="13232" spans="1:21" x14ac:dyDescent="0.25">
      <c r="A13232" t="s">
        <v>6637</v>
      </c>
      <c r="B13232" s="12">
        <v>429940</v>
      </c>
      <c r="C13232" t="s">
        <v>17145</v>
      </c>
      <c r="D13232" s="11">
        <v>46212.467789351896</v>
      </c>
      <c r="E13232" t="s">
        <v>17146</v>
      </c>
      <c r="F13232" t="s">
        <v>6413</v>
      </c>
      <c r="G13232" t="s">
        <v>6989</v>
      </c>
      <c r="H13232" t="s">
        <v>6567</v>
      </c>
      <c r="I13232" t="s">
        <v>55</v>
      </c>
      <c r="J13232" t="s">
        <v>643</v>
      </c>
      <c r="K13232" t="s">
        <v>17147</v>
      </c>
      <c r="L13232" t="s">
        <v>17065</v>
      </c>
      <c r="M13232" t="s">
        <v>17148</v>
      </c>
      <c r="N13232" t="s">
        <v>14235</v>
      </c>
      <c r="O13232" t="s">
        <v>17149</v>
      </c>
      <c r="P13232">
        <v>26700000</v>
      </c>
      <c r="Q13232" t="s">
        <v>6636</v>
      </c>
      <c r="R13232" t="s">
        <v>6636</v>
      </c>
      <c r="S13232" s="12"/>
      <c r="T13232" s="13"/>
      <c r="U13232" t="s">
        <v>6636</v>
      </c>
    </row>
    <row r="13233" spans="1:21" x14ac:dyDescent="0.25">
      <c r="A13233" t="s">
        <v>6637</v>
      </c>
      <c r="B13233" s="12">
        <v>429940</v>
      </c>
      <c r="C13233" t="s">
        <v>17145</v>
      </c>
      <c r="D13233" s="11">
        <v>46212.467789351896</v>
      </c>
      <c r="E13233" t="s">
        <v>17146</v>
      </c>
      <c r="F13233" t="s">
        <v>6413</v>
      </c>
      <c r="G13233" t="s">
        <v>6990</v>
      </c>
      <c r="H13233" t="s">
        <v>6567</v>
      </c>
      <c r="I13233" t="s">
        <v>55</v>
      </c>
      <c r="J13233" t="s">
        <v>643</v>
      </c>
      <c r="K13233" t="s">
        <v>17147</v>
      </c>
      <c r="L13233" t="s">
        <v>17065</v>
      </c>
      <c r="M13233" t="s">
        <v>17148</v>
      </c>
      <c r="N13233" t="s">
        <v>14235</v>
      </c>
      <c r="O13233" t="s">
        <v>17149</v>
      </c>
      <c r="P13233">
        <v>26700000</v>
      </c>
      <c r="Q13233" t="s">
        <v>6636</v>
      </c>
      <c r="R13233" t="s">
        <v>6636</v>
      </c>
      <c r="S13233" s="12"/>
      <c r="T13233" s="13"/>
      <c r="U13233" t="s">
        <v>6636</v>
      </c>
    </row>
    <row r="13234" spans="1:21" x14ac:dyDescent="0.25">
      <c r="A13234" t="s">
        <v>6637</v>
      </c>
      <c r="B13234" s="12">
        <v>429940</v>
      </c>
      <c r="C13234" t="s">
        <v>17145</v>
      </c>
      <c r="D13234" s="11">
        <v>46212.467789351896</v>
      </c>
      <c r="E13234" t="s">
        <v>17146</v>
      </c>
      <c r="F13234" t="s">
        <v>6413</v>
      </c>
      <c r="G13234" t="s">
        <v>6991</v>
      </c>
      <c r="H13234" t="s">
        <v>6567</v>
      </c>
      <c r="I13234" t="s">
        <v>55</v>
      </c>
      <c r="J13234" t="s">
        <v>643</v>
      </c>
      <c r="K13234" t="s">
        <v>17147</v>
      </c>
      <c r="L13234" t="s">
        <v>17065</v>
      </c>
      <c r="M13234" t="s">
        <v>17148</v>
      </c>
      <c r="N13234" t="s">
        <v>14235</v>
      </c>
      <c r="O13234" t="s">
        <v>17149</v>
      </c>
      <c r="P13234">
        <v>26700000</v>
      </c>
      <c r="Q13234" t="s">
        <v>6636</v>
      </c>
      <c r="R13234" t="s">
        <v>6636</v>
      </c>
      <c r="S13234" s="12"/>
      <c r="T13234" s="13"/>
      <c r="U13234" t="s">
        <v>6636</v>
      </c>
    </row>
    <row r="13235" spans="1:21" x14ac:dyDescent="0.25">
      <c r="A13235" t="s">
        <v>6619</v>
      </c>
      <c r="B13235" s="12">
        <v>429940</v>
      </c>
      <c r="C13235" t="s">
        <v>17145</v>
      </c>
      <c r="D13235" s="11">
        <v>46212.523009259297</v>
      </c>
      <c r="E13235" t="s">
        <v>17146</v>
      </c>
      <c r="F13235" t="s">
        <v>6413</v>
      </c>
      <c r="G13235" t="s">
        <v>6986</v>
      </c>
      <c r="H13235" t="s">
        <v>6567</v>
      </c>
      <c r="I13235" t="s">
        <v>55</v>
      </c>
      <c r="J13235" t="s">
        <v>643</v>
      </c>
      <c r="K13235" t="s">
        <v>17147</v>
      </c>
      <c r="L13235" t="s">
        <v>17065</v>
      </c>
      <c r="M13235" t="s">
        <v>17148</v>
      </c>
      <c r="N13235" t="s">
        <v>14235</v>
      </c>
      <c r="O13235" t="s">
        <v>17149</v>
      </c>
      <c r="P13235">
        <v>26700000</v>
      </c>
      <c r="Q13235" t="s">
        <v>6636</v>
      </c>
      <c r="R13235" t="s">
        <v>6636</v>
      </c>
      <c r="S13235" s="12"/>
      <c r="T13235" s="13"/>
      <c r="U13235" t="s">
        <v>6636</v>
      </c>
    </row>
    <row r="13236" spans="1:21" x14ac:dyDescent="0.25">
      <c r="A13236" t="s">
        <v>6619</v>
      </c>
      <c r="B13236" s="12">
        <v>429940</v>
      </c>
      <c r="C13236" t="s">
        <v>17145</v>
      </c>
      <c r="D13236" s="11">
        <v>46212.523009259297</v>
      </c>
      <c r="E13236" t="s">
        <v>17146</v>
      </c>
      <c r="F13236" t="s">
        <v>6413</v>
      </c>
      <c r="G13236" t="s">
        <v>6989</v>
      </c>
      <c r="H13236" t="s">
        <v>6567</v>
      </c>
      <c r="I13236" t="s">
        <v>55</v>
      </c>
      <c r="J13236" t="s">
        <v>643</v>
      </c>
      <c r="K13236" t="s">
        <v>17147</v>
      </c>
      <c r="L13236" t="s">
        <v>17065</v>
      </c>
      <c r="M13236" t="s">
        <v>17148</v>
      </c>
      <c r="N13236" t="s">
        <v>14235</v>
      </c>
      <c r="O13236" t="s">
        <v>17149</v>
      </c>
      <c r="P13236">
        <v>26700000</v>
      </c>
      <c r="Q13236" t="s">
        <v>6636</v>
      </c>
      <c r="R13236" t="s">
        <v>6636</v>
      </c>
      <c r="S13236" s="12"/>
      <c r="T13236" s="13"/>
      <c r="U13236" t="s">
        <v>6636</v>
      </c>
    </row>
    <row r="13237" spans="1:21" x14ac:dyDescent="0.25">
      <c r="A13237" t="s">
        <v>6619</v>
      </c>
      <c r="B13237" s="12">
        <v>429940</v>
      </c>
      <c r="C13237" t="s">
        <v>17145</v>
      </c>
      <c r="D13237" s="11">
        <v>46212.523009259297</v>
      </c>
      <c r="E13237" t="s">
        <v>17146</v>
      </c>
      <c r="F13237" t="s">
        <v>6413</v>
      </c>
      <c r="G13237" t="s">
        <v>6990</v>
      </c>
      <c r="H13237" t="s">
        <v>6567</v>
      </c>
      <c r="I13237" t="s">
        <v>55</v>
      </c>
      <c r="J13237" t="s">
        <v>643</v>
      </c>
      <c r="K13237" t="s">
        <v>17147</v>
      </c>
      <c r="L13237" t="s">
        <v>17065</v>
      </c>
      <c r="M13237" t="s">
        <v>17148</v>
      </c>
      <c r="N13237" t="s">
        <v>14235</v>
      </c>
      <c r="O13237" t="s">
        <v>17149</v>
      </c>
      <c r="P13237">
        <v>26700000</v>
      </c>
      <c r="Q13237" t="s">
        <v>6636</v>
      </c>
      <c r="R13237" t="s">
        <v>6636</v>
      </c>
      <c r="S13237" s="12"/>
      <c r="T13237" s="13"/>
      <c r="U13237" t="s">
        <v>6636</v>
      </c>
    </row>
    <row r="13238" spans="1:21" x14ac:dyDescent="0.25">
      <c r="A13238" t="s">
        <v>6619</v>
      </c>
      <c r="B13238" s="12">
        <v>429940</v>
      </c>
      <c r="C13238" t="s">
        <v>17145</v>
      </c>
      <c r="D13238" s="11">
        <v>46212.523009259297</v>
      </c>
      <c r="E13238" t="s">
        <v>17146</v>
      </c>
      <c r="F13238" t="s">
        <v>6413</v>
      </c>
      <c r="G13238" t="s">
        <v>6991</v>
      </c>
      <c r="H13238" t="s">
        <v>6567</v>
      </c>
      <c r="I13238" t="s">
        <v>55</v>
      </c>
      <c r="J13238" t="s">
        <v>643</v>
      </c>
      <c r="K13238" t="s">
        <v>17147</v>
      </c>
      <c r="L13238" t="s">
        <v>17065</v>
      </c>
      <c r="M13238" t="s">
        <v>17148</v>
      </c>
      <c r="N13238" t="s">
        <v>14235</v>
      </c>
      <c r="O13238" t="s">
        <v>17149</v>
      </c>
      <c r="P13238">
        <v>26700000</v>
      </c>
      <c r="Q13238" t="s">
        <v>6636</v>
      </c>
      <c r="R13238" t="s">
        <v>6636</v>
      </c>
      <c r="S13238" s="12"/>
      <c r="T13238" s="13"/>
      <c r="U13238" t="s">
        <v>6636</v>
      </c>
    </row>
    <row r="13239" spans="1:21" x14ac:dyDescent="0.25">
      <c r="A13239" t="s">
        <v>6637</v>
      </c>
      <c r="B13239" s="12">
        <v>430780</v>
      </c>
      <c r="C13239" t="s">
        <v>17150</v>
      </c>
      <c r="D13239" s="11">
        <v>46214.455138888901</v>
      </c>
      <c r="E13239" t="s">
        <v>17151</v>
      </c>
      <c r="F13239" t="s">
        <v>6413</v>
      </c>
      <c r="G13239" t="s">
        <v>17045</v>
      </c>
      <c r="H13239" t="s">
        <v>6567</v>
      </c>
      <c r="I13239" t="s">
        <v>65</v>
      </c>
      <c r="J13239" t="s">
        <v>57</v>
      </c>
      <c r="K13239" t="s">
        <v>17152</v>
      </c>
      <c r="L13239" t="s">
        <v>17047</v>
      </c>
      <c r="M13239" t="s">
        <v>17153</v>
      </c>
      <c r="N13239" t="s">
        <v>8878</v>
      </c>
      <c r="O13239" t="s">
        <v>8901</v>
      </c>
      <c r="P13239">
        <v>31490000</v>
      </c>
      <c r="Q13239" t="s">
        <v>6636</v>
      </c>
      <c r="R13239" t="s">
        <v>6636</v>
      </c>
      <c r="S13239" s="12"/>
      <c r="T13239" s="13"/>
      <c r="U13239" t="s">
        <v>6629</v>
      </c>
    </row>
    <row r="13240" spans="1:21" x14ac:dyDescent="0.25">
      <c r="A13240" t="s">
        <v>6637</v>
      </c>
      <c r="B13240" s="12">
        <v>430780</v>
      </c>
      <c r="C13240" t="s">
        <v>17150</v>
      </c>
      <c r="D13240" s="11">
        <v>46214.455138888901</v>
      </c>
      <c r="E13240" t="s">
        <v>17151</v>
      </c>
      <c r="F13240" t="s">
        <v>6413</v>
      </c>
      <c r="G13240" t="s">
        <v>17049</v>
      </c>
      <c r="H13240" t="s">
        <v>6567</v>
      </c>
      <c r="I13240" t="s">
        <v>65</v>
      </c>
      <c r="J13240" t="s">
        <v>57</v>
      </c>
      <c r="K13240" t="s">
        <v>17152</v>
      </c>
      <c r="L13240" t="s">
        <v>17047</v>
      </c>
      <c r="M13240" t="s">
        <v>17153</v>
      </c>
      <c r="N13240" t="s">
        <v>8878</v>
      </c>
      <c r="O13240" t="s">
        <v>8901</v>
      </c>
      <c r="P13240">
        <v>31490000</v>
      </c>
      <c r="Q13240" t="s">
        <v>6636</v>
      </c>
      <c r="R13240" t="s">
        <v>6636</v>
      </c>
      <c r="S13240" s="12"/>
      <c r="T13240" s="13"/>
      <c r="U13240" t="s">
        <v>6629</v>
      </c>
    </row>
    <row r="13241" spans="1:21" x14ac:dyDescent="0.25">
      <c r="A13241" t="s">
        <v>6637</v>
      </c>
      <c r="B13241" s="12">
        <v>430780</v>
      </c>
      <c r="C13241" t="s">
        <v>17150</v>
      </c>
      <c r="D13241" s="11">
        <v>46214.455138888901</v>
      </c>
      <c r="E13241" t="s">
        <v>17151</v>
      </c>
      <c r="F13241" t="s">
        <v>6413</v>
      </c>
      <c r="G13241" t="s">
        <v>17050</v>
      </c>
      <c r="H13241" t="s">
        <v>6567</v>
      </c>
      <c r="I13241" t="s">
        <v>65</v>
      </c>
      <c r="J13241" t="s">
        <v>57</v>
      </c>
      <c r="K13241" t="s">
        <v>17152</v>
      </c>
      <c r="L13241" t="s">
        <v>17047</v>
      </c>
      <c r="M13241" t="s">
        <v>17153</v>
      </c>
      <c r="N13241" t="s">
        <v>8878</v>
      </c>
      <c r="O13241" t="s">
        <v>8901</v>
      </c>
      <c r="P13241">
        <v>31490000</v>
      </c>
      <c r="Q13241" t="s">
        <v>6636</v>
      </c>
      <c r="R13241" t="s">
        <v>6636</v>
      </c>
      <c r="S13241" s="12"/>
      <c r="T13241" s="13"/>
      <c r="U13241" t="s">
        <v>6629</v>
      </c>
    </row>
    <row r="13242" spans="1:21" x14ac:dyDescent="0.25">
      <c r="A13242" t="s">
        <v>6637</v>
      </c>
      <c r="B13242" s="12">
        <v>430780</v>
      </c>
      <c r="C13242" t="s">
        <v>17150</v>
      </c>
      <c r="D13242" s="11">
        <v>46214.455138888901</v>
      </c>
      <c r="E13242" t="s">
        <v>17151</v>
      </c>
      <c r="F13242" t="s">
        <v>6413</v>
      </c>
      <c r="G13242" t="s">
        <v>17051</v>
      </c>
      <c r="H13242" t="s">
        <v>6567</v>
      </c>
      <c r="I13242" t="s">
        <v>65</v>
      </c>
      <c r="J13242" t="s">
        <v>57</v>
      </c>
      <c r="K13242" t="s">
        <v>17152</v>
      </c>
      <c r="L13242" t="s">
        <v>17047</v>
      </c>
      <c r="M13242" t="s">
        <v>17153</v>
      </c>
      <c r="N13242" t="s">
        <v>8878</v>
      </c>
      <c r="O13242" t="s">
        <v>8901</v>
      </c>
      <c r="P13242">
        <v>31490000</v>
      </c>
      <c r="Q13242" t="s">
        <v>6636</v>
      </c>
      <c r="R13242" t="s">
        <v>6636</v>
      </c>
      <c r="S13242" s="12"/>
      <c r="T13242" s="13"/>
      <c r="U13242" t="s">
        <v>6629</v>
      </c>
    </row>
    <row r="13243" spans="1:21" x14ac:dyDescent="0.25">
      <c r="A13243" t="s">
        <v>6619</v>
      </c>
      <c r="B13243" s="12">
        <v>430780</v>
      </c>
      <c r="C13243" t="s">
        <v>17150</v>
      </c>
      <c r="D13243" s="11">
        <v>46214.518796296303</v>
      </c>
      <c r="E13243" t="s">
        <v>17151</v>
      </c>
      <c r="F13243" t="s">
        <v>6413</v>
      </c>
      <c r="G13243" t="s">
        <v>17045</v>
      </c>
      <c r="H13243" t="s">
        <v>6567</v>
      </c>
      <c r="I13243" t="s">
        <v>65</v>
      </c>
      <c r="J13243" t="s">
        <v>57</v>
      </c>
      <c r="K13243" t="s">
        <v>17152</v>
      </c>
      <c r="L13243" t="s">
        <v>17047</v>
      </c>
      <c r="M13243" t="s">
        <v>17153</v>
      </c>
      <c r="N13243" t="s">
        <v>8878</v>
      </c>
      <c r="O13243" t="s">
        <v>8901</v>
      </c>
      <c r="P13243">
        <v>31490000</v>
      </c>
      <c r="Q13243" t="s">
        <v>6636</v>
      </c>
      <c r="R13243" t="s">
        <v>6636</v>
      </c>
      <c r="S13243" s="12"/>
      <c r="T13243" s="13"/>
      <c r="U13243" t="s">
        <v>6629</v>
      </c>
    </row>
    <row r="13244" spans="1:21" x14ac:dyDescent="0.25">
      <c r="A13244" t="s">
        <v>6619</v>
      </c>
      <c r="B13244" s="12">
        <v>430780</v>
      </c>
      <c r="C13244" t="s">
        <v>17150</v>
      </c>
      <c r="D13244" s="11">
        <v>46214.518796296303</v>
      </c>
      <c r="E13244" t="s">
        <v>17151</v>
      </c>
      <c r="F13244" t="s">
        <v>6413</v>
      </c>
      <c r="G13244" t="s">
        <v>17049</v>
      </c>
      <c r="H13244" t="s">
        <v>6567</v>
      </c>
      <c r="I13244" t="s">
        <v>65</v>
      </c>
      <c r="J13244" t="s">
        <v>57</v>
      </c>
      <c r="K13244" t="s">
        <v>17152</v>
      </c>
      <c r="L13244" t="s">
        <v>17047</v>
      </c>
      <c r="M13244" t="s">
        <v>17153</v>
      </c>
      <c r="N13244" t="s">
        <v>8878</v>
      </c>
      <c r="O13244" t="s">
        <v>8901</v>
      </c>
      <c r="P13244">
        <v>31490000</v>
      </c>
      <c r="Q13244" t="s">
        <v>6636</v>
      </c>
      <c r="R13244" t="s">
        <v>6636</v>
      </c>
      <c r="S13244" s="12"/>
      <c r="T13244" s="13"/>
      <c r="U13244" t="s">
        <v>6629</v>
      </c>
    </row>
    <row r="13245" spans="1:21" x14ac:dyDescent="0.25">
      <c r="A13245" t="s">
        <v>6619</v>
      </c>
      <c r="B13245" s="12">
        <v>430780</v>
      </c>
      <c r="C13245" t="s">
        <v>17150</v>
      </c>
      <c r="D13245" s="11">
        <v>46214.518796296303</v>
      </c>
      <c r="E13245" t="s">
        <v>17151</v>
      </c>
      <c r="F13245" t="s">
        <v>6413</v>
      </c>
      <c r="G13245" t="s">
        <v>17050</v>
      </c>
      <c r="H13245" t="s">
        <v>6567</v>
      </c>
      <c r="I13245" t="s">
        <v>65</v>
      </c>
      <c r="J13245" t="s">
        <v>57</v>
      </c>
      <c r="K13245" t="s">
        <v>17152</v>
      </c>
      <c r="L13245" t="s">
        <v>17047</v>
      </c>
      <c r="M13245" t="s">
        <v>17153</v>
      </c>
      <c r="N13245" t="s">
        <v>8878</v>
      </c>
      <c r="O13245" t="s">
        <v>8901</v>
      </c>
      <c r="P13245">
        <v>31490000</v>
      </c>
      <c r="Q13245" t="s">
        <v>6636</v>
      </c>
      <c r="R13245" t="s">
        <v>6636</v>
      </c>
      <c r="S13245" s="12"/>
      <c r="T13245" s="13"/>
      <c r="U13245" t="s">
        <v>6629</v>
      </c>
    </row>
    <row r="13246" spans="1:21" x14ac:dyDescent="0.25">
      <c r="A13246" t="s">
        <v>6619</v>
      </c>
      <c r="B13246" s="12">
        <v>430780</v>
      </c>
      <c r="C13246" t="s">
        <v>17150</v>
      </c>
      <c r="D13246" s="11">
        <v>46214.518796296303</v>
      </c>
      <c r="E13246" t="s">
        <v>17151</v>
      </c>
      <c r="F13246" t="s">
        <v>6413</v>
      </c>
      <c r="G13246" t="s">
        <v>17051</v>
      </c>
      <c r="H13246" t="s">
        <v>6567</v>
      </c>
      <c r="I13246" t="s">
        <v>65</v>
      </c>
      <c r="J13246" t="s">
        <v>57</v>
      </c>
      <c r="K13246" t="s">
        <v>17152</v>
      </c>
      <c r="L13246" t="s">
        <v>17047</v>
      </c>
      <c r="M13246" t="s">
        <v>17153</v>
      </c>
      <c r="N13246" t="s">
        <v>8878</v>
      </c>
      <c r="O13246" t="s">
        <v>8901</v>
      </c>
      <c r="P13246">
        <v>31490000</v>
      </c>
      <c r="Q13246" t="s">
        <v>6636</v>
      </c>
      <c r="R13246" t="s">
        <v>6636</v>
      </c>
      <c r="S13246" s="12"/>
      <c r="T13246" s="13"/>
      <c r="U13246" t="s">
        <v>6629</v>
      </c>
    </row>
    <row r="13247" spans="1:21" x14ac:dyDescent="0.25">
      <c r="A13247" t="s">
        <v>6637</v>
      </c>
      <c r="B13247" s="12">
        <v>430890</v>
      </c>
      <c r="C13247" t="s">
        <v>17154</v>
      </c>
      <c r="D13247" s="11">
        <v>46214.627685185202</v>
      </c>
      <c r="E13247" t="s">
        <v>17155</v>
      </c>
      <c r="F13247" t="s">
        <v>6413</v>
      </c>
      <c r="G13247" t="s">
        <v>6986</v>
      </c>
      <c r="H13247" t="s">
        <v>6567</v>
      </c>
      <c r="I13247" t="s">
        <v>3863</v>
      </c>
      <c r="J13247" t="s">
        <v>3858</v>
      </c>
      <c r="K13247" t="s">
        <v>17156</v>
      </c>
      <c r="L13247" t="s">
        <v>17065</v>
      </c>
      <c r="M13247" t="s">
        <v>17157</v>
      </c>
      <c r="N13247" t="s">
        <v>10119</v>
      </c>
      <c r="O13247" t="s">
        <v>17158</v>
      </c>
      <c r="P13247">
        <v>7270300</v>
      </c>
      <c r="Q13247" t="s">
        <v>6636</v>
      </c>
      <c r="R13247" t="s">
        <v>6636</v>
      </c>
      <c r="S13247" s="12"/>
      <c r="T13247" s="13"/>
      <c r="U13247" t="s">
        <v>6636</v>
      </c>
    </row>
    <row r="13248" spans="1:21" x14ac:dyDescent="0.25">
      <c r="A13248" t="s">
        <v>6637</v>
      </c>
      <c r="B13248" s="12">
        <v>430890</v>
      </c>
      <c r="C13248" t="s">
        <v>17154</v>
      </c>
      <c r="D13248" s="11">
        <v>46214.627685185202</v>
      </c>
      <c r="E13248" t="s">
        <v>17155</v>
      </c>
      <c r="F13248" t="s">
        <v>6413</v>
      </c>
      <c r="G13248" t="s">
        <v>6989</v>
      </c>
      <c r="H13248" t="s">
        <v>6567</v>
      </c>
      <c r="I13248" t="s">
        <v>3863</v>
      </c>
      <c r="J13248" t="s">
        <v>3858</v>
      </c>
      <c r="K13248" t="s">
        <v>17156</v>
      </c>
      <c r="L13248" t="s">
        <v>17065</v>
      </c>
      <c r="M13248" t="s">
        <v>17157</v>
      </c>
      <c r="N13248" t="s">
        <v>10119</v>
      </c>
      <c r="O13248" t="s">
        <v>17158</v>
      </c>
      <c r="P13248">
        <v>7270300</v>
      </c>
      <c r="Q13248" t="s">
        <v>6636</v>
      </c>
      <c r="R13248" t="s">
        <v>6636</v>
      </c>
      <c r="S13248" s="12"/>
      <c r="T13248" s="13"/>
      <c r="U13248" t="s">
        <v>6636</v>
      </c>
    </row>
    <row r="13249" spans="1:21" x14ac:dyDescent="0.25">
      <c r="A13249" t="s">
        <v>6637</v>
      </c>
      <c r="B13249" s="12">
        <v>430890</v>
      </c>
      <c r="C13249" t="s">
        <v>17154</v>
      </c>
      <c r="D13249" s="11">
        <v>46214.627685185202</v>
      </c>
      <c r="E13249" t="s">
        <v>17155</v>
      </c>
      <c r="F13249" t="s">
        <v>6413</v>
      </c>
      <c r="G13249" t="s">
        <v>6990</v>
      </c>
      <c r="H13249" t="s">
        <v>6567</v>
      </c>
      <c r="I13249" t="s">
        <v>3863</v>
      </c>
      <c r="J13249" t="s">
        <v>3858</v>
      </c>
      <c r="K13249" t="s">
        <v>17156</v>
      </c>
      <c r="L13249" t="s">
        <v>17065</v>
      </c>
      <c r="M13249" t="s">
        <v>17157</v>
      </c>
      <c r="N13249" t="s">
        <v>10119</v>
      </c>
      <c r="O13249" t="s">
        <v>17158</v>
      </c>
      <c r="P13249">
        <v>7270300</v>
      </c>
      <c r="Q13249" t="s">
        <v>6636</v>
      </c>
      <c r="R13249" t="s">
        <v>6636</v>
      </c>
      <c r="S13249" s="12"/>
      <c r="T13249" s="13"/>
      <c r="U13249" t="s">
        <v>6636</v>
      </c>
    </row>
    <row r="13250" spans="1:21" x14ac:dyDescent="0.25">
      <c r="A13250" t="s">
        <v>6637</v>
      </c>
      <c r="B13250" s="12">
        <v>430890</v>
      </c>
      <c r="C13250" t="s">
        <v>17154</v>
      </c>
      <c r="D13250" s="11">
        <v>46214.627685185202</v>
      </c>
      <c r="E13250" t="s">
        <v>17155</v>
      </c>
      <c r="F13250" t="s">
        <v>6413</v>
      </c>
      <c r="G13250" t="s">
        <v>6991</v>
      </c>
      <c r="H13250" t="s">
        <v>6567</v>
      </c>
      <c r="I13250" t="s">
        <v>3863</v>
      </c>
      <c r="J13250" t="s">
        <v>3858</v>
      </c>
      <c r="K13250" t="s">
        <v>17156</v>
      </c>
      <c r="L13250" t="s">
        <v>17065</v>
      </c>
      <c r="M13250" t="s">
        <v>17157</v>
      </c>
      <c r="N13250" t="s">
        <v>10119</v>
      </c>
      <c r="O13250" t="s">
        <v>17158</v>
      </c>
      <c r="P13250">
        <v>7270300</v>
      </c>
      <c r="Q13250" t="s">
        <v>6636</v>
      </c>
      <c r="R13250" t="s">
        <v>6636</v>
      </c>
      <c r="S13250" s="12"/>
      <c r="T13250" s="13"/>
      <c r="U13250" t="s">
        <v>6636</v>
      </c>
    </row>
    <row r="13251" spans="1:21" x14ac:dyDescent="0.25">
      <c r="A13251" t="s">
        <v>6619</v>
      </c>
      <c r="B13251" s="12">
        <v>430890</v>
      </c>
      <c r="C13251" t="s">
        <v>17154</v>
      </c>
      <c r="D13251" s="11">
        <v>46214.627685185202</v>
      </c>
      <c r="E13251" t="s">
        <v>17155</v>
      </c>
      <c r="F13251" t="s">
        <v>6413</v>
      </c>
      <c r="G13251" t="s">
        <v>6986</v>
      </c>
      <c r="H13251" t="s">
        <v>6567</v>
      </c>
      <c r="I13251" t="s">
        <v>3863</v>
      </c>
      <c r="J13251" t="s">
        <v>3858</v>
      </c>
      <c r="K13251" t="s">
        <v>17156</v>
      </c>
      <c r="L13251" t="s">
        <v>17065</v>
      </c>
      <c r="M13251" t="s">
        <v>17157</v>
      </c>
      <c r="N13251" t="s">
        <v>10119</v>
      </c>
      <c r="O13251" t="s">
        <v>17158</v>
      </c>
      <c r="P13251">
        <v>7270300</v>
      </c>
      <c r="Q13251" t="s">
        <v>6636</v>
      </c>
      <c r="R13251" t="s">
        <v>6636</v>
      </c>
      <c r="S13251" s="12"/>
      <c r="T13251" s="13"/>
      <c r="U13251" t="s">
        <v>6636</v>
      </c>
    </row>
    <row r="13252" spans="1:21" x14ac:dyDescent="0.25">
      <c r="A13252" t="s">
        <v>6619</v>
      </c>
      <c r="B13252" s="12">
        <v>430890</v>
      </c>
      <c r="C13252" t="s">
        <v>17154</v>
      </c>
      <c r="D13252" s="11">
        <v>46214.627685185202</v>
      </c>
      <c r="E13252" t="s">
        <v>17155</v>
      </c>
      <c r="F13252" t="s">
        <v>6413</v>
      </c>
      <c r="G13252" t="s">
        <v>6989</v>
      </c>
      <c r="H13252" t="s">
        <v>6567</v>
      </c>
      <c r="I13252" t="s">
        <v>3863</v>
      </c>
      <c r="J13252" t="s">
        <v>3858</v>
      </c>
      <c r="K13252" t="s">
        <v>17156</v>
      </c>
      <c r="L13252" t="s">
        <v>17065</v>
      </c>
      <c r="M13252" t="s">
        <v>17157</v>
      </c>
      <c r="N13252" t="s">
        <v>10119</v>
      </c>
      <c r="O13252" t="s">
        <v>17158</v>
      </c>
      <c r="P13252">
        <v>7270300</v>
      </c>
      <c r="Q13252" t="s">
        <v>6636</v>
      </c>
      <c r="R13252" t="s">
        <v>6636</v>
      </c>
      <c r="S13252" s="12"/>
      <c r="T13252" s="13"/>
      <c r="U13252" t="s">
        <v>6636</v>
      </c>
    </row>
    <row r="13253" spans="1:21" x14ac:dyDescent="0.25">
      <c r="A13253" t="s">
        <v>6619</v>
      </c>
      <c r="B13253" s="12">
        <v>430890</v>
      </c>
      <c r="C13253" t="s">
        <v>17154</v>
      </c>
      <c r="D13253" s="11">
        <v>46214.627685185202</v>
      </c>
      <c r="E13253" t="s">
        <v>17155</v>
      </c>
      <c r="F13253" t="s">
        <v>6413</v>
      </c>
      <c r="G13253" t="s">
        <v>6990</v>
      </c>
      <c r="H13253" t="s">
        <v>6567</v>
      </c>
      <c r="I13253" t="s">
        <v>3863</v>
      </c>
      <c r="J13253" t="s">
        <v>3858</v>
      </c>
      <c r="K13253" t="s">
        <v>17156</v>
      </c>
      <c r="L13253" t="s">
        <v>17065</v>
      </c>
      <c r="M13253" t="s">
        <v>17157</v>
      </c>
      <c r="N13253" t="s">
        <v>10119</v>
      </c>
      <c r="O13253" t="s">
        <v>17158</v>
      </c>
      <c r="P13253">
        <v>7270300</v>
      </c>
      <c r="Q13253" t="s">
        <v>6636</v>
      </c>
      <c r="R13253" t="s">
        <v>6636</v>
      </c>
      <c r="S13253" s="12"/>
      <c r="T13253" s="13"/>
      <c r="U13253" t="s">
        <v>6636</v>
      </c>
    </row>
    <row r="13254" spans="1:21" x14ac:dyDescent="0.25">
      <c r="A13254" t="s">
        <v>6619</v>
      </c>
      <c r="B13254" s="12">
        <v>430890</v>
      </c>
      <c r="C13254" t="s">
        <v>17154</v>
      </c>
      <c r="D13254" s="11">
        <v>46214.627685185202</v>
      </c>
      <c r="E13254" t="s">
        <v>17155</v>
      </c>
      <c r="F13254" t="s">
        <v>6413</v>
      </c>
      <c r="G13254" t="s">
        <v>6991</v>
      </c>
      <c r="H13254" t="s">
        <v>6567</v>
      </c>
      <c r="I13254" t="s">
        <v>3863</v>
      </c>
      <c r="J13254" t="s">
        <v>3858</v>
      </c>
      <c r="K13254" t="s">
        <v>17156</v>
      </c>
      <c r="L13254" t="s">
        <v>17065</v>
      </c>
      <c r="M13254" t="s">
        <v>17157</v>
      </c>
      <c r="N13254" t="s">
        <v>10119</v>
      </c>
      <c r="O13254" t="s">
        <v>17158</v>
      </c>
      <c r="P13254">
        <v>7270300</v>
      </c>
      <c r="Q13254" t="s">
        <v>6636</v>
      </c>
      <c r="R13254" t="s">
        <v>6636</v>
      </c>
      <c r="S13254" s="12"/>
      <c r="T13254" s="13"/>
      <c r="U13254" t="s">
        <v>6636</v>
      </c>
    </row>
    <row r="13255" spans="1:21" x14ac:dyDescent="0.25">
      <c r="A13255" t="s">
        <v>6637</v>
      </c>
      <c r="B13255" s="12">
        <v>432180</v>
      </c>
      <c r="C13255" t="s">
        <v>17159</v>
      </c>
      <c r="D13255" s="11">
        <v>46216.742071759298</v>
      </c>
      <c r="E13255" t="s">
        <v>17160</v>
      </c>
      <c r="F13255" t="s">
        <v>6413</v>
      </c>
      <c r="G13255" t="s">
        <v>6986</v>
      </c>
      <c r="H13255" t="s">
        <v>6567</v>
      </c>
      <c r="I13255" t="s">
        <v>6623</v>
      </c>
      <c r="J13255" t="s">
        <v>6752</v>
      </c>
      <c r="K13255" t="s">
        <v>17161</v>
      </c>
      <c r="L13255" t="s">
        <v>17065</v>
      </c>
      <c r="M13255" t="s">
        <v>17162</v>
      </c>
      <c r="N13255" t="s">
        <v>17163</v>
      </c>
      <c r="O13255" t="s">
        <v>17164</v>
      </c>
      <c r="P13255">
        <v>14250000</v>
      </c>
      <c r="Q13255" t="s">
        <v>6636</v>
      </c>
      <c r="R13255" t="s">
        <v>6636</v>
      </c>
      <c r="S13255" s="12"/>
      <c r="T13255" s="13"/>
      <c r="U13255" t="s">
        <v>7560</v>
      </c>
    </row>
    <row r="13256" spans="1:21" x14ac:dyDescent="0.25">
      <c r="A13256" t="s">
        <v>6637</v>
      </c>
      <c r="B13256" s="12">
        <v>431930</v>
      </c>
      <c r="C13256" t="s">
        <v>17159</v>
      </c>
      <c r="D13256" s="11">
        <v>46216.742071759298</v>
      </c>
      <c r="E13256" t="s">
        <v>17160</v>
      </c>
      <c r="F13256" t="s">
        <v>6413</v>
      </c>
      <c r="G13256" t="s">
        <v>6986</v>
      </c>
      <c r="H13256" t="s">
        <v>6567</v>
      </c>
      <c r="I13256" t="s">
        <v>6623</v>
      </c>
      <c r="J13256" t="s">
        <v>6752</v>
      </c>
      <c r="K13256" t="s">
        <v>17165</v>
      </c>
      <c r="L13256" t="s">
        <v>17065</v>
      </c>
      <c r="M13256" t="s">
        <v>17166</v>
      </c>
      <c r="N13256" t="s">
        <v>7305</v>
      </c>
      <c r="O13256" t="s">
        <v>7306</v>
      </c>
      <c r="P13256">
        <v>13900000</v>
      </c>
      <c r="Q13256" t="s">
        <v>6636</v>
      </c>
      <c r="R13256" t="s">
        <v>6636</v>
      </c>
      <c r="S13256" s="12"/>
      <c r="T13256" s="13"/>
      <c r="U13256" t="s">
        <v>7560</v>
      </c>
    </row>
    <row r="13257" spans="1:21" x14ac:dyDescent="0.25">
      <c r="A13257" t="s">
        <v>6637</v>
      </c>
      <c r="B13257" s="12">
        <v>432180</v>
      </c>
      <c r="C13257" t="s">
        <v>17159</v>
      </c>
      <c r="D13257" s="11">
        <v>46216.742071759298</v>
      </c>
      <c r="E13257" t="s">
        <v>17160</v>
      </c>
      <c r="F13257" t="s">
        <v>6413</v>
      </c>
      <c r="G13257" t="s">
        <v>6989</v>
      </c>
      <c r="H13257" t="s">
        <v>6567</v>
      </c>
      <c r="I13257" t="s">
        <v>6623</v>
      </c>
      <c r="J13257" t="s">
        <v>6752</v>
      </c>
      <c r="K13257" t="s">
        <v>17161</v>
      </c>
      <c r="L13257" t="s">
        <v>17065</v>
      </c>
      <c r="M13257" t="s">
        <v>17162</v>
      </c>
      <c r="N13257" t="s">
        <v>17163</v>
      </c>
      <c r="O13257" t="s">
        <v>17164</v>
      </c>
      <c r="P13257">
        <v>14250000</v>
      </c>
      <c r="Q13257" t="s">
        <v>6636</v>
      </c>
      <c r="R13257" t="s">
        <v>6636</v>
      </c>
      <c r="S13257" s="12"/>
      <c r="T13257" s="13"/>
      <c r="U13257" t="s">
        <v>7560</v>
      </c>
    </row>
    <row r="13258" spans="1:21" x14ac:dyDescent="0.25">
      <c r="A13258" t="s">
        <v>6637</v>
      </c>
      <c r="B13258" s="12">
        <v>431930</v>
      </c>
      <c r="C13258" t="s">
        <v>17159</v>
      </c>
      <c r="D13258" s="11">
        <v>46216.742071759298</v>
      </c>
      <c r="E13258" t="s">
        <v>17160</v>
      </c>
      <c r="F13258" t="s">
        <v>6413</v>
      </c>
      <c r="G13258" t="s">
        <v>6989</v>
      </c>
      <c r="H13258" t="s">
        <v>6567</v>
      </c>
      <c r="I13258" t="s">
        <v>6623</v>
      </c>
      <c r="J13258" t="s">
        <v>6752</v>
      </c>
      <c r="K13258" t="s">
        <v>17165</v>
      </c>
      <c r="L13258" t="s">
        <v>17065</v>
      </c>
      <c r="M13258" t="s">
        <v>17166</v>
      </c>
      <c r="N13258" t="s">
        <v>7305</v>
      </c>
      <c r="O13258" t="s">
        <v>7306</v>
      </c>
      <c r="P13258">
        <v>13900000</v>
      </c>
      <c r="Q13258" t="s">
        <v>6636</v>
      </c>
      <c r="R13258" t="s">
        <v>6636</v>
      </c>
      <c r="S13258" s="12"/>
      <c r="T13258" s="13"/>
      <c r="U13258" t="s">
        <v>7560</v>
      </c>
    </row>
    <row r="13259" spans="1:21" x14ac:dyDescent="0.25">
      <c r="A13259" t="s">
        <v>6637</v>
      </c>
      <c r="B13259" s="12">
        <v>432180</v>
      </c>
      <c r="C13259" t="s">
        <v>17159</v>
      </c>
      <c r="D13259" s="11">
        <v>46216.742071759298</v>
      </c>
      <c r="E13259" t="s">
        <v>17160</v>
      </c>
      <c r="F13259" t="s">
        <v>6413</v>
      </c>
      <c r="G13259" t="s">
        <v>6990</v>
      </c>
      <c r="H13259" t="s">
        <v>6567</v>
      </c>
      <c r="I13259" t="s">
        <v>6623</v>
      </c>
      <c r="J13259" t="s">
        <v>6752</v>
      </c>
      <c r="K13259" t="s">
        <v>17161</v>
      </c>
      <c r="L13259" t="s">
        <v>17065</v>
      </c>
      <c r="M13259" t="s">
        <v>17162</v>
      </c>
      <c r="N13259" t="s">
        <v>17163</v>
      </c>
      <c r="O13259" t="s">
        <v>17164</v>
      </c>
      <c r="P13259">
        <v>14250000</v>
      </c>
      <c r="Q13259" t="s">
        <v>6636</v>
      </c>
      <c r="R13259" t="s">
        <v>6636</v>
      </c>
      <c r="S13259" s="12"/>
      <c r="T13259" s="13"/>
      <c r="U13259" t="s">
        <v>7560</v>
      </c>
    </row>
    <row r="13260" spans="1:21" x14ac:dyDescent="0.25">
      <c r="A13260" t="s">
        <v>6637</v>
      </c>
      <c r="B13260" s="12">
        <v>431930</v>
      </c>
      <c r="C13260" t="s">
        <v>17159</v>
      </c>
      <c r="D13260" s="11">
        <v>46216.742071759298</v>
      </c>
      <c r="E13260" t="s">
        <v>17160</v>
      </c>
      <c r="F13260" t="s">
        <v>6413</v>
      </c>
      <c r="G13260" t="s">
        <v>6990</v>
      </c>
      <c r="H13260" t="s">
        <v>6567</v>
      </c>
      <c r="I13260" t="s">
        <v>6623</v>
      </c>
      <c r="J13260" t="s">
        <v>6752</v>
      </c>
      <c r="K13260" t="s">
        <v>17165</v>
      </c>
      <c r="L13260" t="s">
        <v>17065</v>
      </c>
      <c r="M13260" t="s">
        <v>17166</v>
      </c>
      <c r="N13260" t="s">
        <v>7305</v>
      </c>
      <c r="O13260" t="s">
        <v>7306</v>
      </c>
      <c r="P13260">
        <v>13900000</v>
      </c>
      <c r="Q13260" t="s">
        <v>6636</v>
      </c>
      <c r="R13260" t="s">
        <v>6636</v>
      </c>
      <c r="S13260" s="12"/>
      <c r="T13260" s="13"/>
      <c r="U13260" t="s">
        <v>7560</v>
      </c>
    </row>
    <row r="13261" spans="1:21" x14ac:dyDescent="0.25">
      <c r="A13261" t="s">
        <v>6637</v>
      </c>
      <c r="B13261" s="12">
        <v>432180</v>
      </c>
      <c r="C13261" t="s">
        <v>17159</v>
      </c>
      <c r="D13261" s="11">
        <v>46216.742071759298</v>
      </c>
      <c r="E13261" t="s">
        <v>17160</v>
      </c>
      <c r="F13261" t="s">
        <v>6413</v>
      </c>
      <c r="G13261" t="s">
        <v>6991</v>
      </c>
      <c r="H13261" t="s">
        <v>6567</v>
      </c>
      <c r="I13261" t="s">
        <v>6623</v>
      </c>
      <c r="J13261" t="s">
        <v>6752</v>
      </c>
      <c r="K13261" t="s">
        <v>17161</v>
      </c>
      <c r="L13261" t="s">
        <v>17065</v>
      </c>
      <c r="M13261" t="s">
        <v>17162</v>
      </c>
      <c r="N13261" t="s">
        <v>17163</v>
      </c>
      <c r="O13261" t="s">
        <v>17164</v>
      </c>
      <c r="P13261">
        <v>14250000</v>
      </c>
      <c r="Q13261" t="s">
        <v>6636</v>
      </c>
      <c r="R13261" t="s">
        <v>6636</v>
      </c>
      <c r="S13261" s="12"/>
      <c r="T13261" s="13"/>
      <c r="U13261" t="s">
        <v>7560</v>
      </c>
    </row>
    <row r="13262" spans="1:21" x14ac:dyDescent="0.25">
      <c r="A13262" t="s">
        <v>6637</v>
      </c>
      <c r="B13262" s="12">
        <v>431930</v>
      </c>
      <c r="C13262" t="s">
        <v>17159</v>
      </c>
      <c r="D13262" s="11">
        <v>46216.742071759298</v>
      </c>
      <c r="E13262" t="s">
        <v>17160</v>
      </c>
      <c r="F13262" t="s">
        <v>6413</v>
      </c>
      <c r="G13262" t="s">
        <v>6991</v>
      </c>
      <c r="H13262" t="s">
        <v>6567</v>
      </c>
      <c r="I13262" t="s">
        <v>6623</v>
      </c>
      <c r="J13262" t="s">
        <v>6752</v>
      </c>
      <c r="K13262" t="s">
        <v>17165</v>
      </c>
      <c r="L13262" t="s">
        <v>17065</v>
      </c>
      <c r="M13262" t="s">
        <v>17166</v>
      </c>
      <c r="N13262" t="s">
        <v>7305</v>
      </c>
      <c r="O13262" t="s">
        <v>7306</v>
      </c>
      <c r="P13262">
        <v>13900000</v>
      </c>
      <c r="Q13262" t="s">
        <v>6636</v>
      </c>
      <c r="R13262" t="s">
        <v>6636</v>
      </c>
      <c r="S13262" s="12"/>
      <c r="T13262" s="13"/>
      <c r="U13262" t="s">
        <v>7560</v>
      </c>
    </row>
    <row r="13263" spans="1:21" x14ac:dyDescent="0.25">
      <c r="A13263" t="s">
        <v>6637</v>
      </c>
      <c r="B13263" s="12">
        <v>431970</v>
      </c>
      <c r="C13263" t="s">
        <v>17167</v>
      </c>
      <c r="D13263" s="11">
        <v>46216.794745370396</v>
      </c>
      <c r="E13263" t="s">
        <v>17168</v>
      </c>
      <c r="F13263" t="s">
        <v>6413</v>
      </c>
      <c r="G13263" t="s">
        <v>17045</v>
      </c>
      <c r="H13263" t="s">
        <v>6567</v>
      </c>
      <c r="I13263" t="s">
        <v>55</v>
      </c>
      <c r="J13263" t="s">
        <v>176</v>
      </c>
      <c r="K13263" t="s">
        <v>17169</v>
      </c>
      <c r="L13263" t="s">
        <v>17047</v>
      </c>
      <c r="M13263" t="s">
        <v>17170</v>
      </c>
      <c r="N13263" t="s">
        <v>7023</v>
      </c>
      <c r="O13263" t="s">
        <v>17171</v>
      </c>
      <c r="P13263">
        <v>9990770</v>
      </c>
      <c r="Q13263" t="s">
        <v>6636</v>
      </c>
      <c r="R13263" t="s">
        <v>6636</v>
      </c>
      <c r="S13263" s="12"/>
      <c r="T13263" s="13"/>
      <c r="U13263" t="s">
        <v>6629</v>
      </c>
    </row>
    <row r="13264" spans="1:21" x14ac:dyDescent="0.25">
      <c r="A13264" t="s">
        <v>6637</v>
      </c>
      <c r="B13264" s="12">
        <v>431970</v>
      </c>
      <c r="C13264" t="s">
        <v>17167</v>
      </c>
      <c r="D13264" s="11">
        <v>46216.794745370396</v>
      </c>
      <c r="E13264" t="s">
        <v>17168</v>
      </c>
      <c r="F13264" t="s">
        <v>6413</v>
      </c>
      <c r="G13264" t="s">
        <v>17049</v>
      </c>
      <c r="H13264" t="s">
        <v>6567</v>
      </c>
      <c r="I13264" t="s">
        <v>55</v>
      </c>
      <c r="J13264" t="s">
        <v>176</v>
      </c>
      <c r="K13264" t="s">
        <v>17169</v>
      </c>
      <c r="L13264" t="s">
        <v>17047</v>
      </c>
      <c r="M13264" t="s">
        <v>17170</v>
      </c>
      <c r="N13264" t="s">
        <v>7023</v>
      </c>
      <c r="O13264" t="s">
        <v>17171</v>
      </c>
      <c r="P13264">
        <v>9990770</v>
      </c>
      <c r="Q13264" t="s">
        <v>6636</v>
      </c>
      <c r="R13264" t="s">
        <v>6636</v>
      </c>
      <c r="S13264" s="12"/>
      <c r="T13264" s="13"/>
      <c r="U13264" t="s">
        <v>6629</v>
      </c>
    </row>
    <row r="13265" spans="1:21" x14ac:dyDescent="0.25">
      <c r="A13265" t="s">
        <v>6637</v>
      </c>
      <c r="B13265" s="12">
        <v>431970</v>
      </c>
      <c r="C13265" t="s">
        <v>17167</v>
      </c>
      <c r="D13265" s="11">
        <v>46216.794745370396</v>
      </c>
      <c r="E13265" t="s">
        <v>17168</v>
      </c>
      <c r="F13265" t="s">
        <v>6413</v>
      </c>
      <c r="G13265" t="s">
        <v>17050</v>
      </c>
      <c r="H13265" t="s">
        <v>6567</v>
      </c>
      <c r="I13265" t="s">
        <v>55</v>
      </c>
      <c r="J13265" t="s">
        <v>176</v>
      </c>
      <c r="K13265" t="s">
        <v>17169</v>
      </c>
      <c r="L13265" t="s">
        <v>17047</v>
      </c>
      <c r="M13265" t="s">
        <v>17170</v>
      </c>
      <c r="N13265" t="s">
        <v>7023</v>
      </c>
      <c r="O13265" t="s">
        <v>17171</v>
      </c>
      <c r="P13265">
        <v>9990770</v>
      </c>
      <c r="Q13265" t="s">
        <v>6636</v>
      </c>
      <c r="R13265" t="s">
        <v>6636</v>
      </c>
      <c r="S13265" s="12"/>
      <c r="T13265" s="13"/>
      <c r="U13265" t="s">
        <v>6629</v>
      </c>
    </row>
    <row r="13266" spans="1:21" x14ac:dyDescent="0.25">
      <c r="A13266" t="s">
        <v>6637</v>
      </c>
      <c r="B13266" s="12">
        <v>431970</v>
      </c>
      <c r="C13266" t="s">
        <v>17167</v>
      </c>
      <c r="D13266" s="11">
        <v>46216.794745370396</v>
      </c>
      <c r="E13266" t="s">
        <v>17168</v>
      </c>
      <c r="F13266" t="s">
        <v>6413</v>
      </c>
      <c r="G13266" t="s">
        <v>17051</v>
      </c>
      <c r="H13266" t="s">
        <v>6567</v>
      </c>
      <c r="I13266" t="s">
        <v>55</v>
      </c>
      <c r="J13266" t="s">
        <v>176</v>
      </c>
      <c r="K13266" t="s">
        <v>17169</v>
      </c>
      <c r="L13266" t="s">
        <v>17047</v>
      </c>
      <c r="M13266" t="s">
        <v>17170</v>
      </c>
      <c r="N13266" t="s">
        <v>7023</v>
      </c>
      <c r="O13266" t="s">
        <v>17171</v>
      </c>
      <c r="P13266">
        <v>9990770</v>
      </c>
      <c r="Q13266" t="s">
        <v>6636</v>
      </c>
      <c r="R13266" t="s">
        <v>6636</v>
      </c>
      <c r="S13266" s="12"/>
      <c r="T13266" s="13"/>
      <c r="U13266" t="s">
        <v>6629</v>
      </c>
    </row>
    <row r="13267" spans="1:21" x14ac:dyDescent="0.25">
      <c r="A13267" t="s">
        <v>6619</v>
      </c>
      <c r="B13267" s="12">
        <v>431970</v>
      </c>
      <c r="C13267" t="s">
        <v>17167</v>
      </c>
      <c r="D13267" s="11">
        <v>46216.804120370398</v>
      </c>
      <c r="E13267" t="s">
        <v>17168</v>
      </c>
      <c r="F13267" t="s">
        <v>6413</v>
      </c>
      <c r="G13267" t="s">
        <v>17045</v>
      </c>
      <c r="H13267" t="s">
        <v>6567</v>
      </c>
      <c r="I13267" t="s">
        <v>55</v>
      </c>
      <c r="J13267" t="s">
        <v>176</v>
      </c>
      <c r="K13267" t="s">
        <v>17169</v>
      </c>
      <c r="L13267" t="s">
        <v>17047</v>
      </c>
      <c r="M13267" t="s">
        <v>17170</v>
      </c>
      <c r="N13267" t="s">
        <v>7023</v>
      </c>
      <c r="O13267" t="s">
        <v>17171</v>
      </c>
      <c r="P13267">
        <v>9990770</v>
      </c>
      <c r="Q13267" t="s">
        <v>6636</v>
      </c>
      <c r="R13267" t="s">
        <v>6636</v>
      </c>
      <c r="S13267" s="12"/>
      <c r="T13267" s="13"/>
      <c r="U13267" t="s">
        <v>6629</v>
      </c>
    </row>
    <row r="13268" spans="1:21" x14ac:dyDescent="0.25">
      <c r="A13268" t="s">
        <v>6619</v>
      </c>
      <c r="B13268" s="12">
        <v>431970</v>
      </c>
      <c r="C13268" t="s">
        <v>17167</v>
      </c>
      <c r="D13268" s="11">
        <v>46216.804120370398</v>
      </c>
      <c r="E13268" t="s">
        <v>17168</v>
      </c>
      <c r="F13268" t="s">
        <v>6413</v>
      </c>
      <c r="G13268" t="s">
        <v>17049</v>
      </c>
      <c r="H13268" t="s">
        <v>6567</v>
      </c>
      <c r="I13268" t="s">
        <v>55</v>
      </c>
      <c r="J13268" t="s">
        <v>176</v>
      </c>
      <c r="K13268" t="s">
        <v>17169</v>
      </c>
      <c r="L13268" t="s">
        <v>17047</v>
      </c>
      <c r="M13268" t="s">
        <v>17170</v>
      </c>
      <c r="N13268" t="s">
        <v>7023</v>
      </c>
      <c r="O13268" t="s">
        <v>17171</v>
      </c>
      <c r="P13268">
        <v>9990770</v>
      </c>
      <c r="Q13268" t="s">
        <v>6636</v>
      </c>
      <c r="R13268" t="s">
        <v>6636</v>
      </c>
      <c r="S13268" s="12"/>
      <c r="T13268" s="13"/>
      <c r="U13268" t="s">
        <v>6629</v>
      </c>
    </row>
    <row r="13269" spans="1:21" x14ac:dyDescent="0.25">
      <c r="A13269" t="s">
        <v>6619</v>
      </c>
      <c r="B13269" s="12">
        <v>431970</v>
      </c>
      <c r="C13269" t="s">
        <v>17167</v>
      </c>
      <c r="D13269" s="11">
        <v>46216.804120370398</v>
      </c>
      <c r="E13269" t="s">
        <v>17168</v>
      </c>
      <c r="F13269" t="s">
        <v>6413</v>
      </c>
      <c r="G13269" t="s">
        <v>17050</v>
      </c>
      <c r="H13269" t="s">
        <v>6567</v>
      </c>
      <c r="I13269" t="s">
        <v>55</v>
      </c>
      <c r="J13269" t="s">
        <v>176</v>
      </c>
      <c r="K13269" t="s">
        <v>17169</v>
      </c>
      <c r="L13269" t="s">
        <v>17047</v>
      </c>
      <c r="M13269" t="s">
        <v>17170</v>
      </c>
      <c r="N13269" t="s">
        <v>7023</v>
      </c>
      <c r="O13269" t="s">
        <v>17171</v>
      </c>
      <c r="P13269">
        <v>9990770</v>
      </c>
      <c r="Q13269" t="s">
        <v>6636</v>
      </c>
      <c r="R13269" t="s">
        <v>6636</v>
      </c>
      <c r="S13269" s="12"/>
      <c r="T13269" s="13"/>
      <c r="U13269" t="s">
        <v>6629</v>
      </c>
    </row>
    <row r="13270" spans="1:21" x14ac:dyDescent="0.25">
      <c r="A13270" t="s">
        <v>6619</v>
      </c>
      <c r="B13270" s="12">
        <v>431970</v>
      </c>
      <c r="C13270" t="s">
        <v>17167</v>
      </c>
      <c r="D13270" s="11">
        <v>46216.804120370398</v>
      </c>
      <c r="E13270" t="s">
        <v>17168</v>
      </c>
      <c r="F13270" t="s">
        <v>6413</v>
      </c>
      <c r="G13270" t="s">
        <v>17051</v>
      </c>
      <c r="H13270" t="s">
        <v>6567</v>
      </c>
      <c r="I13270" t="s">
        <v>55</v>
      </c>
      <c r="J13270" t="s">
        <v>176</v>
      </c>
      <c r="K13270" t="s">
        <v>17169</v>
      </c>
      <c r="L13270" t="s">
        <v>17047</v>
      </c>
      <c r="M13270" t="s">
        <v>17170</v>
      </c>
      <c r="N13270" t="s">
        <v>7023</v>
      </c>
      <c r="O13270" t="s">
        <v>17171</v>
      </c>
      <c r="P13270">
        <v>9990770</v>
      </c>
      <c r="Q13270" t="s">
        <v>6636</v>
      </c>
      <c r="R13270" t="s">
        <v>6636</v>
      </c>
      <c r="S13270" s="12"/>
      <c r="T13270" s="13"/>
      <c r="U13270" t="s">
        <v>6629</v>
      </c>
    </row>
    <row r="13271" spans="1:21" x14ac:dyDescent="0.25">
      <c r="A13271" t="s">
        <v>6619</v>
      </c>
      <c r="B13271" s="12">
        <v>432180</v>
      </c>
      <c r="C13271" t="s">
        <v>17159</v>
      </c>
      <c r="D13271" s="11">
        <v>46217.4816782407</v>
      </c>
      <c r="E13271" t="s">
        <v>17160</v>
      </c>
      <c r="F13271" t="s">
        <v>6413</v>
      </c>
      <c r="G13271" t="s">
        <v>6986</v>
      </c>
      <c r="H13271" t="s">
        <v>6567</v>
      </c>
      <c r="I13271" t="s">
        <v>6623</v>
      </c>
      <c r="J13271" t="s">
        <v>6752</v>
      </c>
      <c r="K13271" t="s">
        <v>17161</v>
      </c>
      <c r="L13271" t="s">
        <v>17065</v>
      </c>
      <c r="M13271" t="s">
        <v>17162</v>
      </c>
      <c r="N13271" t="s">
        <v>17163</v>
      </c>
      <c r="O13271" t="s">
        <v>17164</v>
      </c>
      <c r="P13271">
        <v>14250000</v>
      </c>
      <c r="Q13271" t="s">
        <v>6636</v>
      </c>
      <c r="R13271" t="s">
        <v>6636</v>
      </c>
      <c r="S13271" s="12"/>
      <c r="T13271" s="13"/>
      <c r="U13271" t="s">
        <v>7560</v>
      </c>
    </row>
    <row r="13272" spans="1:21" x14ac:dyDescent="0.25">
      <c r="A13272" t="s">
        <v>6619</v>
      </c>
      <c r="B13272" s="12">
        <v>432180</v>
      </c>
      <c r="C13272" t="s">
        <v>17159</v>
      </c>
      <c r="D13272" s="11">
        <v>46217.4816782407</v>
      </c>
      <c r="E13272" t="s">
        <v>17160</v>
      </c>
      <c r="F13272" t="s">
        <v>6413</v>
      </c>
      <c r="G13272" t="s">
        <v>6989</v>
      </c>
      <c r="H13272" t="s">
        <v>6567</v>
      </c>
      <c r="I13272" t="s">
        <v>6623</v>
      </c>
      <c r="J13272" t="s">
        <v>6752</v>
      </c>
      <c r="K13272" t="s">
        <v>17161</v>
      </c>
      <c r="L13272" t="s">
        <v>17065</v>
      </c>
      <c r="M13272" t="s">
        <v>17162</v>
      </c>
      <c r="N13272" t="s">
        <v>17163</v>
      </c>
      <c r="O13272" t="s">
        <v>17164</v>
      </c>
      <c r="P13272">
        <v>14250000</v>
      </c>
      <c r="Q13272" t="s">
        <v>6636</v>
      </c>
      <c r="R13272" t="s">
        <v>6636</v>
      </c>
      <c r="S13272" s="12"/>
      <c r="T13272" s="13"/>
      <c r="U13272" t="s">
        <v>7560</v>
      </c>
    </row>
    <row r="13273" spans="1:21" x14ac:dyDescent="0.25">
      <c r="A13273" t="s">
        <v>6619</v>
      </c>
      <c r="B13273" s="12">
        <v>432180</v>
      </c>
      <c r="C13273" t="s">
        <v>17159</v>
      </c>
      <c r="D13273" s="11">
        <v>46217.4816782407</v>
      </c>
      <c r="E13273" t="s">
        <v>17160</v>
      </c>
      <c r="F13273" t="s">
        <v>6413</v>
      </c>
      <c r="G13273" t="s">
        <v>6990</v>
      </c>
      <c r="H13273" t="s">
        <v>6567</v>
      </c>
      <c r="I13273" t="s">
        <v>6623</v>
      </c>
      <c r="J13273" t="s">
        <v>6752</v>
      </c>
      <c r="K13273" t="s">
        <v>17161</v>
      </c>
      <c r="L13273" t="s">
        <v>17065</v>
      </c>
      <c r="M13273" t="s">
        <v>17162</v>
      </c>
      <c r="N13273" t="s">
        <v>17163</v>
      </c>
      <c r="O13273" t="s">
        <v>17164</v>
      </c>
      <c r="P13273">
        <v>14250000</v>
      </c>
      <c r="Q13273" t="s">
        <v>6636</v>
      </c>
      <c r="R13273" t="s">
        <v>6636</v>
      </c>
      <c r="S13273" s="12"/>
      <c r="T13273" s="13"/>
      <c r="U13273" t="s">
        <v>7560</v>
      </c>
    </row>
    <row r="13274" spans="1:21" x14ac:dyDescent="0.25">
      <c r="A13274" t="s">
        <v>6619</v>
      </c>
      <c r="B13274" s="12">
        <v>432180</v>
      </c>
      <c r="C13274" t="s">
        <v>17159</v>
      </c>
      <c r="D13274" s="11">
        <v>46217.4816782407</v>
      </c>
      <c r="E13274" t="s">
        <v>17160</v>
      </c>
      <c r="F13274" t="s">
        <v>6413</v>
      </c>
      <c r="G13274" t="s">
        <v>6991</v>
      </c>
      <c r="H13274" t="s">
        <v>6567</v>
      </c>
      <c r="I13274" t="s">
        <v>6623</v>
      </c>
      <c r="J13274" t="s">
        <v>6752</v>
      </c>
      <c r="K13274" t="s">
        <v>17161</v>
      </c>
      <c r="L13274" t="s">
        <v>17065</v>
      </c>
      <c r="M13274" t="s">
        <v>17162</v>
      </c>
      <c r="N13274" t="s">
        <v>17163</v>
      </c>
      <c r="O13274" t="s">
        <v>17164</v>
      </c>
      <c r="P13274">
        <v>14250000</v>
      </c>
      <c r="Q13274" t="s">
        <v>6636</v>
      </c>
      <c r="R13274" t="s">
        <v>6636</v>
      </c>
      <c r="S13274" s="12"/>
      <c r="T13274" s="13"/>
      <c r="U13274" t="s">
        <v>7560</v>
      </c>
    </row>
    <row r="13275" spans="1:21" x14ac:dyDescent="0.25">
      <c r="A13275" t="s">
        <v>6619</v>
      </c>
      <c r="B13275" s="12">
        <v>434500</v>
      </c>
      <c r="C13275" t="s">
        <v>17172</v>
      </c>
      <c r="D13275" s="11">
        <v>46222.541250000002</v>
      </c>
      <c r="E13275" t="s">
        <v>17173</v>
      </c>
      <c r="F13275" t="s">
        <v>6413</v>
      </c>
      <c r="G13275" t="s">
        <v>6986</v>
      </c>
      <c r="H13275" t="s">
        <v>6567</v>
      </c>
      <c r="I13275" t="s">
        <v>6623</v>
      </c>
      <c r="J13275" t="s">
        <v>6714</v>
      </c>
      <c r="K13275" t="s">
        <v>17174</v>
      </c>
      <c r="L13275" t="s">
        <v>17065</v>
      </c>
      <c r="M13275" t="s">
        <v>17175</v>
      </c>
      <c r="N13275" t="s">
        <v>7218</v>
      </c>
      <c r="O13275" t="s">
        <v>9973</v>
      </c>
      <c r="P13275">
        <v>19890000</v>
      </c>
      <c r="Q13275" t="s">
        <v>6636</v>
      </c>
      <c r="R13275" t="s">
        <v>6636</v>
      </c>
      <c r="S13275" s="12"/>
      <c r="T13275" s="13"/>
      <c r="U13275" t="s">
        <v>6636</v>
      </c>
    </row>
    <row r="13276" spans="1:21" x14ac:dyDescent="0.25">
      <c r="A13276" t="s">
        <v>6619</v>
      </c>
      <c r="B13276" s="12">
        <v>434500</v>
      </c>
      <c r="C13276" t="s">
        <v>17172</v>
      </c>
      <c r="D13276" s="11">
        <v>46222.541250000002</v>
      </c>
      <c r="E13276" t="s">
        <v>17173</v>
      </c>
      <c r="F13276" t="s">
        <v>6413</v>
      </c>
      <c r="G13276" t="s">
        <v>6989</v>
      </c>
      <c r="H13276" t="s">
        <v>6567</v>
      </c>
      <c r="I13276" t="s">
        <v>6623</v>
      </c>
      <c r="J13276" t="s">
        <v>6714</v>
      </c>
      <c r="K13276" t="s">
        <v>17174</v>
      </c>
      <c r="L13276" t="s">
        <v>17065</v>
      </c>
      <c r="M13276" t="s">
        <v>17175</v>
      </c>
      <c r="N13276" t="s">
        <v>7218</v>
      </c>
      <c r="O13276" t="s">
        <v>9973</v>
      </c>
      <c r="P13276">
        <v>19890000</v>
      </c>
      <c r="Q13276" t="s">
        <v>6636</v>
      </c>
      <c r="R13276" t="s">
        <v>6636</v>
      </c>
      <c r="S13276" s="12"/>
      <c r="T13276" s="13"/>
      <c r="U13276" t="s">
        <v>6636</v>
      </c>
    </row>
    <row r="13277" spans="1:21" x14ac:dyDescent="0.25">
      <c r="A13277" t="s">
        <v>6619</v>
      </c>
      <c r="B13277" s="12">
        <v>434500</v>
      </c>
      <c r="C13277" t="s">
        <v>17172</v>
      </c>
      <c r="D13277" s="11">
        <v>46222.541250000002</v>
      </c>
      <c r="E13277" t="s">
        <v>17173</v>
      </c>
      <c r="F13277" t="s">
        <v>6413</v>
      </c>
      <c r="G13277" t="s">
        <v>6990</v>
      </c>
      <c r="H13277" t="s">
        <v>6567</v>
      </c>
      <c r="I13277" t="s">
        <v>6623</v>
      </c>
      <c r="J13277" t="s">
        <v>6714</v>
      </c>
      <c r="K13277" t="s">
        <v>17174</v>
      </c>
      <c r="L13277" t="s">
        <v>17065</v>
      </c>
      <c r="M13277" t="s">
        <v>17175</v>
      </c>
      <c r="N13277" t="s">
        <v>7218</v>
      </c>
      <c r="O13277" t="s">
        <v>9973</v>
      </c>
      <c r="P13277">
        <v>19890000</v>
      </c>
      <c r="Q13277" t="s">
        <v>6636</v>
      </c>
      <c r="R13277" t="s">
        <v>6636</v>
      </c>
      <c r="S13277" s="12"/>
      <c r="T13277" s="13"/>
      <c r="U13277" t="s">
        <v>6636</v>
      </c>
    </row>
    <row r="13278" spans="1:21" x14ac:dyDescent="0.25">
      <c r="A13278" t="s">
        <v>6619</v>
      </c>
      <c r="B13278" s="12">
        <v>434500</v>
      </c>
      <c r="C13278" t="s">
        <v>17172</v>
      </c>
      <c r="D13278" s="11">
        <v>46222.541250000002</v>
      </c>
      <c r="E13278" t="s">
        <v>17173</v>
      </c>
      <c r="F13278" t="s">
        <v>6413</v>
      </c>
      <c r="G13278" t="s">
        <v>6991</v>
      </c>
      <c r="H13278" t="s">
        <v>6567</v>
      </c>
      <c r="I13278" t="s">
        <v>6623</v>
      </c>
      <c r="J13278" t="s">
        <v>6714</v>
      </c>
      <c r="K13278" t="s">
        <v>17174</v>
      </c>
      <c r="L13278" t="s">
        <v>17065</v>
      </c>
      <c r="M13278" t="s">
        <v>17175</v>
      </c>
      <c r="N13278" t="s">
        <v>7218</v>
      </c>
      <c r="O13278" t="s">
        <v>9973</v>
      </c>
      <c r="P13278">
        <v>19890000</v>
      </c>
      <c r="Q13278" t="s">
        <v>6636</v>
      </c>
      <c r="R13278" t="s">
        <v>6636</v>
      </c>
      <c r="S13278" s="12"/>
      <c r="T13278" s="13"/>
      <c r="U13278" t="s">
        <v>6636</v>
      </c>
    </row>
    <row r="13279" spans="1:21" x14ac:dyDescent="0.25">
      <c r="A13279" t="s">
        <v>6637</v>
      </c>
      <c r="B13279" s="12">
        <v>434500</v>
      </c>
      <c r="C13279" t="s">
        <v>17172</v>
      </c>
      <c r="D13279" s="11">
        <v>46222.542708333298</v>
      </c>
      <c r="E13279" t="s">
        <v>17173</v>
      </c>
      <c r="F13279" t="s">
        <v>6413</v>
      </c>
      <c r="G13279" t="s">
        <v>6986</v>
      </c>
      <c r="H13279" t="s">
        <v>6567</v>
      </c>
      <c r="I13279" t="s">
        <v>6623</v>
      </c>
      <c r="J13279" t="s">
        <v>6714</v>
      </c>
      <c r="K13279" t="s">
        <v>17174</v>
      </c>
      <c r="L13279" t="s">
        <v>17065</v>
      </c>
      <c r="M13279" t="s">
        <v>17175</v>
      </c>
      <c r="N13279" t="s">
        <v>7218</v>
      </c>
      <c r="O13279" t="s">
        <v>9973</v>
      </c>
      <c r="P13279">
        <v>19890000</v>
      </c>
      <c r="Q13279" t="s">
        <v>6636</v>
      </c>
      <c r="R13279" t="s">
        <v>6636</v>
      </c>
      <c r="S13279" s="12"/>
      <c r="T13279" s="13"/>
      <c r="U13279" t="s">
        <v>6636</v>
      </c>
    </row>
    <row r="13280" spans="1:21" x14ac:dyDescent="0.25">
      <c r="A13280" t="s">
        <v>6637</v>
      </c>
      <c r="B13280" s="12">
        <v>434500</v>
      </c>
      <c r="C13280" t="s">
        <v>17172</v>
      </c>
      <c r="D13280" s="11">
        <v>46222.542708333298</v>
      </c>
      <c r="E13280" t="s">
        <v>17173</v>
      </c>
      <c r="F13280" t="s">
        <v>6413</v>
      </c>
      <c r="G13280" t="s">
        <v>6989</v>
      </c>
      <c r="H13280" t="s">
        <v>6567</v>
      </c>
      <c r="I13280" t="s">
        <v>6623</v>
      </c>
      <c r="J13280" t="s">
        <v>6714</v>
      </c>
      <c r="K13280" t="s">
        <v>17174</v>
      </c>
      <c r="L13280" t="s">
        <v>17065</v>
      </c>
      <c r="M13280" t="s">
        <v>17175</v>
      </c>
      <c r="N13280" t="s">
        <v>7218</v>
      </c>
      <c r="O13280" t="s">
        <v>9973</v>
      </c>
      <c r="P13280">
        <v>19890000</v>
      </c>
      <c r="Q13280" t="s">
        <v>6636</v>
      </c>
      <c r="R13280" t="s">
        <v>6636</v>
      </c>
      <c r="S13280" s="12"/>
      <c r="T13280" s="13"/>
      <c r="U13280" t="s">
        <v>6636</v>
      </c>
    </row>
    <row r="13281" spans="1:21" x14ac:dyDescent="0.25">
      <c r="A13281" t="s">
        <v>6637</v>
      </c>
      <c r="B13281" s="12">
        <v>434500</v>
      </c>
      <c r="C13281" t="s">
        <v>17172</v>
      </c>
      <c r="D13281" s="11">
        <v>46222.542708333298</v>
      </c>
      <c r="E13281" t="s">
        <v>17173</v>
      </c>
      <c r="F13281" t="s">
        <v>6413</v>
      </c>
      <c r="G13281" t="s">
        <v>6990</v>
      </c>
      <c r="H13281" t="s">
        <v>6567</v>
      </c>
      <c r="I13281" t="s">
        <v>6623</v>
      </c>
      <c r="J13281" t="s">
        <v>6714</v>
      </c>
      <c r="K13281" t="s">
        <v>17174</v>
      </c>
      <c r="L13281" t="s">
        <v>17065</v>
      </c>
      <c r="M13281" t="s">
        <v>17175</v>
      </c>
      <c r="N13281" t="s">
        <v>7218</v>
      </c>
      <c r="O13281" t="s">
        <v>9973</v>
      </c>
      <c r="P13281">
        <v>19890000</v>
      </c>
      <c r="Q13281" t="s">
        <v>6636</v>
      </c>
      <c r="R13281" t="s">
        <v>6636</v>
      </c>
      <c r="S13281" s="12"/>
      <c r="T13281" s="13"/>
      <c r="U13281" t="s">
        <v>6636</v>
      </c>
    </row>
    <row r="13282" spans="1:21" x14ac:dyDescent="0.25">
      <c r="A13282" t="s">
        <v>6637</v>
      </c>
      <c r="B13282" s="12">
        <v>434500</v>
      </c>
      <c r="C13282" t="s">
        <v>17172</v>
      </c>
      <c r="D13282" s="11">
        <v>46222.542708333298</v>
      </c>
      <c r="E13282" t="s">
        <v>17173</v>
      </c>
      <c r="F13282" t="s">
        <v>6413</v>
      </c>
      <c r="G13282" t="s">
        <v>6991</v>
      </c>
      <c r="H13282" t="s">
        <v>6567</v>
      </c>
      <c r="I13282" t="s">
        <v>6623</v>
      </c>
      <c r="J13282" t="s">
        <v>6714</v>
      </c>
      <c r="K13282" t="s">
        <v>17174</v>
      </c>
      <c r="L13282" t="s">
        <v>17065</v>
      </c>
      <c r="M13282" t="s">
        <v>17175</v>
      </c>
      <c r="N13282" t="s">
        <v>7218</v>
      </c>
      <c r="O13282" t="s">
        <v>9973</v>
      </c>
      <c r="P13282">
        <v>19890000</v>
      </c>
      <c r="Q13282" t="s">
        <v>6636</v>
      </c>
      <c r="R13282" t="s">
        <v>6636</v>
      </c>
      <c r="S13282" s="12"/>
      <c r="T13282" s="13"/>
      <c r="U13282" t="s">
        <v>6636</v>
      </c>
    </row>
    <row r="13283" spans="1:21" x14ac:dyDescent="0.25">
      <c r="A13283" t="s">
        <v>6637</v>
      </c>
      <c r="B13283" s="12">
        <v>434540</v>
      </c>
      <c r="C13283" t="s">
        <v>17176</v>
      </c>
      <c r="D13283" s="11">
        <v>46222.608344907399</v>
      </c>
      <c r="E13283" t="s">
        <v>17177</v>
      </c>
      <c r="F13283" t="s">
        <v>6413</v>
      </c>
      <c r="G13283" t="s">
        <v>6986</v>
      </c>
      <c r="H13283" t="s">
        <v>6567</v>
      </c>
      <c r="I13283" t="s">
        <v>6623</v>
      </c>
      <c r="J13283" t="s">
        <v>17178</v>
      </c>
      <c r="K13283" t="s">
        <v>17179</v>
      </c>
      <c r="L13283" t="s">
        <v>17109</v>
      </c>
      <c r="M13283" t="s">
        <v>17180</v>
      </c>
      <c r="N13283" t="s">
        <v>9681</v>
      </c>
      <c r="O13283" t="s">
        <v>13048</v>
      </c>
      <c r="P13283">
        <v>17490000</v>
      </c>
      <c r="Q13283" t="s">
        <v>6636</v>
      </c>
      <c r="R13283" t="s">
        <v>6636</v>
      </c>
      <c r="S13283" s="12"/>
      <c r="T13283" s="13"/>
      <c r="U13283" t="s">
        <v>11489</v>
      </c>
    </row>
    <row r="13284" spans="1:21" x14ac:dyDescent="0.25">
      <c r="A13284" t="s">
        <v>6637</v>
      </c>
      <c r="B13284" s="12">
        <v>434540</v>
      </c>
      <c r="C13284" t="s">
        <v>17176</v>
      </c>
      <c r="D13284" s="11">
        <v>46222.608344907399</v>
      </c>
      <c r="E13284" t="s">
        <v>17177</v>
      </c>
      <c r="F13284" t="s">
        <v>6413</v>
      </c>
      <c r="G13284" t="s">
        <v>17112</v>
      </c>
      <c r="H13284" t="s">
        <v>6567</v>
      </c>
      <c r="I13284" t="s">
        <v>6623</v>
      </c>
      <c r="J13284" t="s">
        <v>17178</v>
      </c>
      <c r="K13284" t="s">
        <v>17179</v>
      </c>
      <c r="L13284" t="s">
        <v>17109</v>
      </c>
      <c r="M13284" t="s">
        <v>17180</v>
      </c>
      <c r="N13284" t="s">
        <v>9681</v>
      </c>
      <c r="O13284" t="s">
        <v>13048</v>
      </c>
      <c r="P13284">
        <v>17490000</v>
      </c>
      <c r="Q13284" t="s">
        <v>6636</v>
      </c>
      <c r="R13284" t="s">
        <v>6636</v>
      </c>
      <c r="S13284" s="12"/>
      <c r="T13284" s="13"/>
      <c r="U13284" t="s">
        <v>11489</v>
      </c>
    </row>
    <row r="13285" spans="1:21" x14ac:dyDescent="0.25">
      <c r="A13285" t="s">
        <v>6637</v>
      </c>
      <c r="B13285" s="12">
        <v>434540</v>
      </c>
      <c r="C13285" t="s">
        <v>17176</v>
      </c>
      <c r="D13285" s="11">
        <v>46222.608344907399</v>
      </c>
      <c r="E13285" t="s">
        <v>17177</v>
      </c>
      <c r="F13285" t="s">
        <v>6413</v>
      </c>
      <c r="G13285" t="s">
        <v>17113</v>
      </c>
      <c r="H13285" t="s">
        <v>6567</v>
      </c>
      <c r="I13285" t="s">
        <v>6623</v>
      </c>
      <c r="J13285" t="s">
        <v>17178</v>
      </c>
      <c r="K13285" t="s">
        <v>17179</v>
      </c>
      <c r="L13285" t="s">
        <v>17109</v>
      </c>
      <c r="M13285" t="s">
        <v>17180</v>
      </c>
      <c r="N13285" t="s">
        <v>9681</v>
      </c>
      <c r="O13285" t="s">
        <v>13048</v>
      </c>
      <c r="P13285">
        <v>17490000</v>
      </c>
      <c r="Q13285" t="s">
        <v>6636</v>
      </c>
      <c r="R13285" t="s">
        <v>6636</v>
      </c>
      <c r="S13285" s="12"/>
      <c r="T13285" s="13"/>
      <c r="U13285" t="s">
        <v>11489</v>
      </c>
    </row>
    <row r="13286" spans="1:21" x14ac:dyDescent="0.25">
      <c r="A13286" t="s">
        <v>6637</v>
      </c>
      <c r="B13286" s="12">
        <v>434540</v>
      </c>
      <c r="C13286" t="s">
        <v>17176</v>
      </c>
      <c r="D13286" s="11">
        <v>46222.608344907399</v>
      </c>
      <c r="E13286" t="s">
        <v>17177</v>
      </c>
      <c r="F13286" t="s">
        <v>6413</v>
      </c>
      <c r="G13286" t="s">
        <v>17114</v>
      </c>
      <c r="H13286" t="s">
        <v>6567</v>
      </c>
      <c r="I13286" t="s">
        <v>6623</v>
      </c>
      <c r="J13286" t="s">
        <v>17178</v>
      </c>
      <c r="K13286" t="s">
        <v>17179</v>
      </c>
      <c r="L13286" t="s">
        <v>17109</v>
      </c>
      <c r="M13286" t="s">
        <v>17180</v>
      </c>
      <c r="N13286" t="s">
        <v>9681</v>
      </c>
      <c r="O13286" t="s">
        <v>13048</v>
      </c>
      <c r="P13286">
        <v>17490000</v>
      </c>
      <c r="Q13286" t="s">
        <v>6636</v>
      </c>
      <c r="R13286" t="s">
        <v>6636</v>
      </c>
      <c r="S13286" s="12"/>
      <c r="T13286" s="13"/>
      <c r="U13286" t="s">
        <v>11489</v>
      </c>
    </row>
    <row r="13287" spans="1:21" x14ac:dyDescent="0.25">
      <c r="A13287" t="s">
        <v>6619</v>
      </c>
      <c r="B13287" s="12">
        <v>434540</v>
      </c>
      <c r="C13287" t="s">
        <v>17176</v>
      </c>
      <c r="D13287" s="11">
        <v>46222.608344907399</v>
      </c>
      <c r="E13287" t="s">
        <v>17177</v>
      </c>
      <c r="F13287" t="s">
        <v>6413</v>
      </c>
      <c r="G13287" t="s">
        <v>6986</v>
      </c>
      <c r="H13287" t="s">
        <v>6567</v>
      </c>
      <c r="I13287" t="s">
        <v>6623</v>
      </c>
      <c r="J13287" t="s">
        <v>17178</v>
      </c>
      <c r="K13287" t="s">
        <v>17179</v>
      </c>
      <c r="L13287" t="s">
        <v>17109</v>
      </c>
      <c r="M13287" t="s">
        <v>17180</v>
      </c>
      <c r="N13287" t="s">
        <v>9681</v>
      </c>
      <c r="O13287" t="s">
        <v>13048</v>
      </c>
      <c r="P13287">
        <v>17490000</v>
      </c>
      <c r="Q13287" t="s">
        <v>6636</v>
      </c>
      <c r="R13287" t="s">
        <v>6636</v>
      </c>
      <c r="S13287" s="12"/>
      <c r="T13287" s="13"/>
      <c r="U13287" t="s">
        <v>11489</v>
      </c>
    </row>
    <row r="13288" spans="1:21" x14ac:dyDescent="0.25">
      <c r="A13288" t="s">
        <v>6619</v>
      </c>
      <c r="B13288" s="12">
        <v>434540</v>
      </c>
      <c r="C13288" t="s">
        <v>17176</v>
      </c>
      <c r="D13288" s="11">
        <v>46222.608344907399</v>
      </c>
      <c r="E13288" t="s">
        <v>17177</v>
      </c>
      <c r="F13288" t="s">
        <v>6413</v>
      </c>
      <c r="G13288" t="s">
        <v>17112</v>
      </c>
      <c r="H13288" t="s">
        <v>6567</v>
      </c>
      <c r="I13288" t="s">
        <v>6623</v>
      </c>
      <c r="J13288" t="s">
        <v>17178</v>
      </c>
      <c r="K13288" t="s">
        <v>17179</v>
      </c>
      <c r="L13288" t="s">
        <v>17109</v>
      </c>
      <c r="M13288" t="s">
        <v>17180</v>
      </c>
      <c r="N13288" t="s">
        <v>9681</v>
      </c>
      <c r="O13288" t="s">
        <v>13048</v>
      </c>
      <c r="P13288">
        <v>17490000</v>
      </c>
      <c r="Q13288" t="s">
        <v>6636</v>
      </c>
      <c r="R13288" t="s">
        <v>6636</v>
      </c>
      <c r="S13288" s="12"/>
      <c r="T13288" s="13"/>
      <c r="U13288" t="s">
        <v>11489</v>
      </c>
    </row>
    <row r="13289" spans="1:21" x14ac:dyDescent="0.25">
      <c r="A13289" t="s">
        <v>6619</v>
      </c>
      <c r="B13289" s="12">
        <v>434540</v>
      </c>
      <c r="C13289" t="s">
        <v>17176</v>
      </c>
      <c r="D13289" s="11">
        <v>46222.608344907399</v>
      </c>
      <c r="E13289" t="s">
        <v>17177</v>
      </c>
      <c r="F13289" t="s">
        <v>6413</v>
      </c>
      <c r="G13289" t="s">
        <v>17113</v>
      </c>
      <c r="H13289" t="s">
        <v>6567</v>
      </c>
      <c r="I13289" t="s">
        <v>6623</v>
      </c>
      <c r="J13289" t="s">
        <v>17178</v>
      </c>
      <c r="K13289" t="s">
        <v>17179</v>
      </c>
      <c r="L13289" t="s">
        <v>17109</v>
      </c>
      <c r="M13289" t="s">
        <v>17180</v>
      </c>
      <c r="N13289" t="s">
        <v>9681</v>
      </c>
      <c r="O13289" t="s">
        <v>13048</v>
      </c>
      <c r="P13289">
        <v>17490000</v>
      </c>
      <c r="Q13289" t="s">
        <v>6636</v>
      </c>
      <c r="R13289" t="s">
        <v>6636</v>
      </c>
      <c r="S13289" s="12"/>
      <c r="T13289" s="13"/>
      <c r="U13289" t="s">
        <v>11489</v>
      </c>
    </row>
    <row r="13290" spans="1:21" x14ac:dyDescent="0.25">
      <c r="A13290" t="s">
        <v>6619</v>
      </c>
      <c r="B13290" s="12">
        <v>434540</v>
      </c>
      <c r="C13290" t="s">
        <v>17176</v>
      </c>
      <c r="D13290" s="11">
        <v>46222.608344907399</v>
      </c>
      <c r="E13290" t="s">
        <v>17177</v>
      </c>
      <c r="F13290" t="s">
        <v>6413</v>
      </c>
      <c r="G13290" t="s">
        <v>17114</v>
      </c>
      <c r="H13290" t="s">
        <v>6567</v>
      </c>
      <c r="I13290" t="s">
        <v>6623</v>
      </c>
      <c r="J13290" t="s">
        <v>17178</v>
      </c>
      <c r="K13290" t="s">
        <v>17179</v>
      </c>
      <c r="L13290" t="s">
        <v>17109</v>
      </c>
      <c r="M13290" t="s">
        <v>17180</v>
      </c>
      <c r="N13290" t="s">
        <v>9681</v>
      </c>
      <c r="O13290" t="s">
        <v>13048</v>
      </c>
      <c r="P13290">
        <v>17490000</v>
      </c>
      <c r="Q13290" t="s">
        <v>6636</v>
      </c>
      <c r="R13290" t="s">
        <v>6636</v>
      </c>
      <c r="S13290" s="12"/>
      <c r="T13290" s="13"/>
      <c r="U13290" t="s">
        <v>11489</v>
      </c>
    </row>
    <row r="13291" spans="1:21" x14ac:dyDescent="0.25">
      <c r="A13291" t="s">
        <v>6637</v>
      </c>
      <c r="B13291" s="12">
        <v>370152</v>
      </c>
      <c r="C13291" t="s">
        <v>17181</v>
      </c>
      <c r="D13291" s="11">
        <v>46176.439780092602</v>
      </c>
      <c r="E13291" t="s">
        <v>17182</v>
      </c>
      <c r="F13291" t="s">
        <v>6413</v>
      </c>
      <c r="G13291" t="s">
        <v>17183</v>
      </c>
      <c r="H13291" t="s">
        <v>6568</v>
      </c>
      <c r="I13291" t="s">
        <v>65</v>
      </c>
      <c r="J13291" t="s">
        <v>636</v>
      </c>
      <c r="K13291" t="s">
        <v>17184</v>
      </c>
      <c r="L13291" t="s">
        <v>17185</v>
      </c>
      <c r="M13291" t="s">
        <v>17186</v>
      </c>
      <c r="N13291" t="s">
        <v>13578</v>
      </c>
      <c r="O13291" t="s">
        <v>13768</v>
      </c>
      <c r="P13291">
        <v>10476000</v>
      </c>
      <c r="Q13291" t="s">
        <v>6636</v>
      </c>
      <c r="R13291" t="s">
        <v>6636</v>
      </c>
      <c r="S13291" s="12"/>
      <c r="T13291" s="13"/>
      <c r="U13291" t="s">
        <v>6636</v>
      </c>
    </row>
    <row r="13292" spans="1:21" x14ac:dyDescent="0.25">
      <c r="A13292" t="s">
        <v>6637</v>
      </c>
      <c r="B13292" s="12">
        <v>370152</v>
      </c>
      <c r="C13292" t="s">
        <v>17181</v>
      </c>
      <c r="D13292" s="11">
        <v>46176.439780092602</v>
      </c>
      <c r="E13292" t="s">
        <v>17182</v>
      </c>
      <c r="F13292" t="s">
        <v>6413</v>
      </c>
      <c r="G13292" t="s">
        <v>17187</v>
      </c>
      <c r="H13292" t="s">
        <v>6568</v>
      </c>
      <c r="I13292" t="s">
        <v>65</v>
      </c>
      <c r="J13292" t="s">
        <v>636</v>
      </c>
      <c r="K13292" t="s">
        <v>17184</v>
      </c>
      <c r="L13292" t="s">
        <v>17185</v>
      </c>
      <c r="M13292" t="s">
        <v>17186</v>
      </c>
      <c r="N13292" t="s">
        <v>13578</v>
      </c>
      <c r="O13292" t="s">
        <v>13768</v>
      </c>
      <c r="P13292">
        <v>10476000</v>
      </c>
      <c r="Q13292" t="s">
        <v>6636</v>
      </c>
      <c r="R13292" t="s">
        <v>6636</v>
      </c>
      <c r="S13292" s="12"/>
      <c r="T13292" s="13"/>
      <c r="U13292" t="s">
        <v>6636</v>
      </c>
    </row>
    <row r="13293" spans="1:21" x14ac:dyDescent="0.25">
      <c r="A13293" t="s">
        <v>6637</v>
      </c>
      <c r="B13293" s="12">
        <v>370152</v>
      </c>
      <c r="C13293" t="s">
        <v>17181</v>
      </c>
      <c r="D13293" s="11">
        <v>46176.439780092602</v>
      </c>
      <c r="E13293" t="s">
        <v>17182</v>
      </c>
      <c r="F13293" t="s">
        <v>6413</v>
      </c>
      <c r="G13293" t="s">
        <v>17188</v>
      </c>
      <c r="H13293" t="s">
        <v>6568</v>
      </c>
      <c r="I13293" t="s">
        <v>65</v>
      </c>
      <c r="J13293" t="s">
        <v>636</v>
      </c>
      <c r="K13293" t="s">
        <v>17184</v>
      </c>
      <c r="L13293" t="s">
        <v>17185</v>
      </c>
      <c r="M13293" t="s">
        <v>17186</v>
      </c>
      <c r="N13293" t="s">
        <v>13578</v>
      </c>
      <c r="O13293" t="s">
        <v>13768</v>
      </c>
      <c r="P13293">
        <v>10476000</v>
      </c>
      <c r="Q13293" t="s">
        <v>6636</v>
      </c>
      <c r="R13293" t="s">
        <v>6636</v>
      </c>
      <c r="S13293" s="12"/>
      <c r="T13293" s="13"/>
      <c r="U13293" t="s">
        <v>6636</v>
      </c>
    </row>
    <row r="13294" spans="1:21" x14ac:dyDescent="0.25">
      <c r="A13294" t="s">
        <v>6637</v>
      </c>
      <c r="B13294" s="12">
        <v>370152</v>
      </c>
      <c r="C13294" t="s">
        <v>17181</v>
      </c>
      <c r="D13294" s="11">
        <v>46176.439780092602</v>
      </c>
      <c r="E13294" t="s">
        <v>17182</v>
      </c>
      <c r="F13294" t="s">
        <v>6413</v>
      </c>
      <c r="G13294" t="s">
        <v>17189</v>
      </c>
      <c r="H13294" t="s">
        <v>6568</v>
      </c>
      <c r="I13294" t="s">
        <v>65</v>
      </c>
      <c r="J13294" t="s">
        <v>636</v>
      </c>
      <c r="K13294" t="s">
        <v>17184</v>
      </c>
      <c r="L13294" t="s">
        <v>17185</v>
      </c>
      <c r="M13294" t="s">
        <v>17186</v>
      </c>
      <c r="N13294" t="s">
        <v>13578</v>
      </c>
      <c r="O13294" t="s">
        <v>13768</v>
      </c>
      <c r="P13294">
        <v>10476000</v>
      </c>
      <c r="Q13294" t="s">
        <v>6636</v>
      </c>
      <c r="R13294" t="s">
        <v>6636</v>
      </c>
      <c r="S13294" s="12"/>
      <c r="T13294" s="13"/>
      <c r="U13294" t="s">
        <v>6636</v>
      </c>
    </row>
    <row r="13295" spans="1:21" x14ac:dyDescent="0.25">
      <c r="A13295" t="s">
        <v>6619</v>
      </c>
      <c r="B13295" s="12">
        <v>370152</v>
      </c>
      <c r="C13295" t="s">
        <v>17181</v>
      </c>
      <c r="D13295" s="11">
        <v>46176.450266203698</v>
      </c>
      <c r="E13295" t="s">
        <v>17182</v>
      </c>
      <c r="F13295" t="s">
        <v>6413</v>
      </c>
      <c r="G13295" t="s">
        <v>17183</v>
      </c>
      <c r="H13295" t="s">
        <v>6568</v>
      </c>
      <c r="I13295" t="s">
        <v>65</v>
      </c>
      <c r="J13295" t="s">
        <v>636</v>
      </c>
      <c r="K13295" t="s">
        <v>17184</v>
      </c>
      <c r="L13295" t="s">
        <v>17185</v>
      </c>
      <c r="M13295" t="s">
        <v>17186</v>
      </c>
      <c r="N13295" t="s">
        <v>13578</v>
      </c>
      <c r="O13295" t="s">
        <v>13768</v>
      </c>
      <c r="P13295">
        <v>10476000</v>
      </c>
      <c r="Q13295" t="s">
        <v>6636</v>
      </c>
      <c r="R13295" t="s">
        <v>6636</v>
      </c>
      <c r="S13295" s="12"/>
      <c r="T13295" s="13"/>
      <c r="U13295" t="s">
        <v>6636</v>
      </c>
    </row>
    <row r="13296" spans="1:21" x14ac:dyDescent="0.25">
      <c r="A13296" t="s">
        <v>6619</v>
      </c>
      <c r="B13296" s="12">
        <v>370152</v>
      </c>
      <c r="C13296" t="s">
        <v>17181</v>
      </c>
      <c r="D13296" s="11">
        <v>46176.450266203698</v>
      </c>
      <c r="E13296" t="s">
        <v>17182</v>
      </c>
      <c r="F13296" t="s">
        <v>6413</v>
      </c>
      <c r="G13296" t="s">
        <v>17187</v>
      </c>
      <c r="H13296" t="s">
        <v>6568</v>
      </c>
      <c r="I13296" t="s">
        <v>65</v>
      </c>
      <c r="J13296" t="s">
        <v>636</v>
      </c>
      <c r="K13296" t="s">
        <v>17184</v>
      </c>
      <c r="L13296" t="s">
        <v>17185</v>
      </c>
      <c r="M13296" t="s">
        <v>17186</v>
      </c>
      <c r="N13296" t="s">
        <v>13578</v>
      </c>
      <c r="O13296" t="s">
        <v>13768</v>
      </c>
      <c r="P13296">
        <v>10476000</v>
      </c>
      <c r="Q13296" t="s">
        <v>6636</v>
      </c>
      <c r="R13296" t="s">
        <v>6636</v>
      </c>
      <c r="S13296" s="12"/>
      <c r="T13296" s="13"/>
      <c r="U13296" t="s">
        <v>6636</v>
      </c>
    </row>
    <row r="13297" spans="1:21" x14ac:dyDescent="0.25">
      <c r="A13297" t="s">
        <v>6619</v>
      </c>
      <c r="B13297" s="12">
        <v>370152</v>
      </c>
      <c r="C13297" t="s">
        <v>17181</v>
      </c>
      <c r="D13297" s="11">
        <v>46176.450266203698</v>
      </c>
      <c r="E13297" t="s">
        <v>17182</v>
      </c>
      <c r="F13297" t="s">
        <v>6413</v>
      </c>
      <c r="G13297" t="s">
        <v>17188</v>
      </c>
      <c r="H13297" t="s">
        <v>6568</v>
      </c>
      <c r="I13297" t="s">
        <v>65</v>
      </c>
      <c r="J13297" t="s">
        <v>636</v>
      </c>
      <c r="K13297" t="s">
        <v>17184</v>
      </c>
      <c r="L13297" t="s">
        <v>17185</v>
      </c>
      <c r="M13297" t="s">
        <v>17186</v>
      </c>
      <c r="N13297" t="s">
        <v>13578</v>
      </c>
      <c r="O13297" t="s">
        <v>13768</v>
      </c>
      <c r="P13297">
        <v>10476000</v>
      </c>
      <c r="Q13297" t="s">
        <v>6636</v>
      </c>
      <c r="R13297" t="s">
        <v>6636</v>
      </c>
      <c r="S13297" s="12"/>
      <c r="T13297" s="13"/>
      <c r="U13297" t="s">
        <v>6636</v>
      </c>
    </row>
    <row r="13298" spans="1:21" x14ac:dyDescent="0.25">
      <c r="A13298" t="s">
        <v>6619</v>
      </c>
      <c r="B13298" s="12">
        <v>370152</v>
      </c>
      <c r="C13298" t="s">
        <v>17181</v>
      </c>
      <c r="D13298" s="11">
        <v>46176.450266203698</v>
      </c>
      <c r="E13298" t="s">
        <v>17182</v>
      </c>
      <c r="F13298" t="s">
        <v>6413</v>
      </c>
      <c r="G13298" t="s">
        <v>17189</v>
      </c>
      <c r="H13298" t="s">
        <v>6568</v>
      </c>
      <c r="I13298" t="s">
        <v>65</v>
      </c>
      <c r="J13298" t="s">
        <v>636</v>
      </c>
      <c r="K13298" t="s">
        <v>17184</v>
      </c>
      <c r="L13298" t="s">
        <v>17185</v>
      </c>
      <c r="M13298" t="s">
        <v>17186</v>
      </c>
      <c r="N13298" t="s">
        <v>13578</v>
      </c>
      <c r="O13298" t="s">
        <v>13768</v>
      </c>
      <c r="P13298">
        <v>10476000</v>
      </c>
      <c r="Q13298" t="s">
        <v>6636</v>
      </c>
      <c r="R13298" t="s">
        <v>6636</v>
      </c>
      <c r="S13298" s="12"/>
      <c r="T13298" s="13"/>
      <c r="U13298" t="s">
        <v>6636</v>
      </c>
    </row>
    <row r="13299" spans="1:21" x14ac:dyDescent="0.25">
      <c r="A13299" t="s">
        <v>6637</v>
      </c>
      <c r="B13299" s="12">
        <v>370890</v>
      </c>
      <c r="C13299" t="s">
        <v>17052</v>
      </c>
      <c r="D13299" s="11">
        <v>46177.505601851903</v>
      </c>
      <c r="E13299" t="s">
        <v>17053</v>
      </c>
      <c r="F13299" t="s">
        <v>6413</v>
      </c>
      <c r="G13299" t="s">
        <v>17183</v>
      </c>
      <c r="H13299" t="s">
        <v>6568</v>
      </c>
      <c r="I13299" t="s">
        <v>65</v>
      </c>
      <c r="J13299" t="s">
        <v>57</v>
      </c>
      <c r="K13299" t="s">
        <v>17190</v>
      </c>
      <c r="L13299" t="s">
        <v>17191</v>
      </c>
      <c r="M13299" t="s">
        <v>17192</v>
      </c>
      <c r="N13299" t="s">
        <v>7023</v>
      </c>
      <c r="O13299" t="s">
        <v>17193</v>
      </c>
      <c r="P13299">
        <v>25812000</v>
      </c>
      <c r="Q13299" t="s">
        <v>6636</v>
      </c>
      <c r="R13299" t="s">
        <v>6636</v>
      </c>
      <c r="S13299" s="12"/>
      <c r="T13299" s="13"/>
      <c r="U13299" t="s">
        <v>6636</v>
      </c>
    </row>
    <row r="13300" spans="1:21" x14ac:dyDescent="0.25">
      <c r="A13300" t="s">
        <v>6637</v>
      </c>
      <c r="B13300" s="12">
        <v>370890</v>
      </c>
      <c r="C13300" t="s">
        <v>17052</v>
      </c>
      <c r="D13300" s="11">
        <v>46177.505601851903</v>
      </c>
      <c r="E13300" t="s">
        <v>17053</v>
      </c>
      <c r="F13300" t="s">
        <v>6413</v>
      </c>
      <c r="G13300" t="s">
        <v>17188</v>
      </c>
      <c r="H13300" t="s">
        <v>6568</v>
      </c>
      <c r="I13300" t="s">
        <v>65</v>
      </c>
      <c r="J13300" t="s">
        <v>57</v>
      </c>
      <c r="K13300" t="s">
        <v>17190</v>
      </c>
      <c r="L13300" t="s">
        <v>17191</v>
      </c>
      <c r="M13300" t="s">
        <v>17192</v>
      </c>
      <c r="N13300" t="s">
        <v>7023</v>
      </c>
      <c r="O13300" t="s">
        <v>17193</v>
      </c>
      <c r="P13300">
        <v>25812000</v>
      </c>
      <c r="Q13300" t="s">
        <v>6636</v>
      </c>
      <c r="R13300" t="s">
        <v>6636</v>
      </c>
      <c r="S13300" s="12"/>
      <c r="T13300" s="13"/>
      <c r="U13300" t="s">
        <v>6636</v>
      </c>
    </row>
    <row r="13301" spans="1:21" x14ac:dyDescent="0.25">
      <c r="A13301" t="s">
        <v>6637</v>
      </c>
      <c r="B13301" s="12">
        <v>370890</v>
      </c>
      <c r="C13301" t="s">
        <v>17052</v>
      </c>
      <c r="D13301" s="11">
        <v>46177.505601851903</v>
      </c>
      <c r="E13301" t="s">
        <v>17053</v>
      </c>
      <c r="F13301" t="s">
        <v>6413</v>
      </c>
      <c r="G13301" t="s">
        <v>17194</v>
      </c>
      <c r="H13301" t="s">
        <v>6568</v>
      </c>
      <c r="I13301" t="s">
        <v>65</v>
      </c>
      <c r="J13301" t="s">
        <v>57</v>
      </c>
      <c r="K13301" t="s">
        <v>17190</v>
      </c>
      <c r="L13301" t="s">
        <v>17191</v>
      </c>
      <c r="M13301" t="s">
        <v>17192</v>
      </c>
      <c r="N13301" t="s">
        <v>7023</v>
      </c>
      <c r="O13301" t="s">
        <v>17193</v>
      </c>
      <c r="P13301">
        <v>25812000</v>
      </c>
      <c r="Q13301" t="s">
        <v>6636</v>
      </c>
      <c r="R13301" t="s">
        <v>6636</v>
      </c>
      <c r="S13301" s="12"/>
      <c r="T13301" s="13"/>
      <c r="U13301" t="s">
        <v>6636</v>
      </c>
    </row>
    <row r="13302" spans="1:21" x14ac:dyDescent="0.25">
      <c r="A13302" t="s">
        <v>6637</v>
      </c>
      <c r="B13302" s="12">
        <v>370890</v>
      </c>
      <c r="C13302" t="s">
        <v>17052</v>
      </c>
      <c r="D13302" s="11">
        <v>46177.505601851903</v>
      </c>
      <c r="E13302" t="s">
        <v>17053</v>
      </c>
      <c r="F13302" t="s">
        <v>6413</v>
      </c>
      <c r="G13302" t="s">
        <v>17195</v>
      </c>
      <c r="H13302" t="s">
        <v>6568</v>
      </c>
      <c r="I13302" t="s">
        <v>65</v>
      </c>
      <c r="J13302" t="s">
        <v>57</v>
      </c>
      <c r="K13302" t="s">
        <v>17190</v>
      </c>
      <c r="L13302" t="s">
        <v>17191</v>
      </c>
      <c r="M13302" t="s">
        <v>17192</v>
      </c>
      <c r="N13302" t="s">
        <v>7023</v>
      </c>
      <c r="O13302" t="s">
        <v>17193</v>
      </c>
      <c r="P13302">
        <v>25812000</v>
      </c>
      <c r="Q13302" t="s">
        <v>6636</v>
      </c>
      <c r="R13302" t="s">
        <v>6636</v>
      </c>
      <c r="S13302" s="12"/>
      <c r="T13302" s="13"/>
      <c r="U13302" t="s">
        <v>6636</v>
      </c>
    </row>
    <row r="13303" spans="1:21" x14ac:dyDescent="0.25">
      <c r="A13303" t="s">
        <v>6619</v>
      </c>
      <c r="B13303" s="12">
        <v>370890</v>
      </c>
      <c r="C13303" t="s">
        <v>17052</v>
      </c>
      <c r="D13303" s="11">
        <v>46177.623287037</v>
      </c>
      <c r="E13303" t="s">
        <v>17053</v>
      </c>
      <c r="F13303" t="s">
        <v>6413</v>
      </c>
      <c r="G13303" t="s">
        <v>17183</v>
      </c>
      <c r="H13303" t="s">
        <v>6568</v>
      </c>
      <c r="I13303" t="s">
        <v>65</v>
      </c>
      <c r="J13303" t="s">
        <v>57</v>
      </c>
      <c r="K13303" t="s">
        <v>17190</v>
      </c>
      <c r="L13303" t="s">
        <v>17191</v>
      </c>
      <c r="M13303" t="s">
        <v>17192</v>
      </c>
      <c r="N13303" t="s">
        <v>7023</v>
      </c>
      <c r="O13303" t="s">
        <v>17193</v>
      </c>
      <c r="P13303">
        <v>25812000</v>
      </c>
      <c r="Q13303" t="s">
        <v>6636</v>
      </c>
      <c r="R13303" t="s">
        <v>6636</v>
      </c>
      <c r="S13303" s="12"/>
      <c r="T13303" s="13"/>
      <c r="U13303" t="s">
        <v>6636</v>
      </c>
    </row>
    <row r="13304" spans="1:21" x14ac:dyDescent="0.25">
      <c r="A13304" t="s">
        <v>6619</v>
      </c>
      <c r="B13304" s="12">
        <v>370890</v>
      </c>
      <c r="C13304" t="s">
        <v>17052</v>
      </c>
      <c r="D13304" s="11">
        <v>46177.623287037</v>
      </c>
      <c r="E13304" t="s">
        <v>17053</v>
      </c>
      <c r="F13304" t="s">
        <v>6413</v>
      </c>
      <c r="G13304" t="s">
        <v>17188</v>
      </c>
      <c r="H13304" t="s">
        <v>6568</v>
      </c>
      <c r="I13304" t="s">
        <v>65</v>
      </c>
      <c r="J13304" t="s">
        <v>57</v>
      </c>
      <c r="K13304" t="s">
        <v>17190</v>
      </c>
      <c r="L13304" t="s">
        <v>17191</v>
      </c>
      <c r="M13304" t="s">
        <v>17192</v>
      </c>
      <c r="N13304" t="s">
        <v>7023</v>
      </c>
      <c r="O13304" t="s">
        <v>17193</v>
      </c>
      <c r="P13304">
        <v>25812000</v>
      </c>
      <c r="Q13304" t="s">
        <v>6636</v>
      </c>
      <c r="R13304" t="s">
        <v>6636</v>
      </c>
      <c r="S13304" s="12"/>
      <c r="T13304" s="13"/>
      <c r="U13304" t="s">
        <v>6636</v>
      </c>
    </row>
    <row r="13305" spans="1:21" x14ac:dyDescent="0.25">
      <c r="A13305" t="s">
        <v>6619</v>
      </c>
      <c r="B13305" s="12">
        <v>370890</v>
      </c>
      <c r="C13305" t="s">
        <v>17052</v>
      </c>
      <c r="D13305" s="11">
        <v>46177.623287037</v>
      </c>
      <c r="E13305" t="s">
        <v>17053</v>
      </c>
      <c r="F13305" t="s">
        <v>6413</v>
      </c>
      <c r="G13305" t="s">
        <v>17194</v>
      </c>
      <c r="H13305" t="s">
        <v>6568</v>
      </c>
      <c r="I13305" t="s">
        <v>65</v>
      </c>
      <c r="J13305" t="s">
        <v>57</v>
      </c>
      <c r="K13305" t="s">
        <v>17190</v>
      </c>
      <c r="L13305" t="s">
        <v>17191</v>
      </c>
      <c r="M13305" t="s">
        <v>17192</v>
      </c>
      <c r="N13305" t="s">
        <v>7023</v>
      </c>
      <c r="O13305" t="s">
        <v>17193</v>
      </c>
      <c r="P13305">
        <v>25812000</v>
      </c>
      <c r="Q13305" t="s">
        <v>6636</v>
      </c>
      <c r="R13305" t="s">
        <v>6636</v>
      </c>
      <c r="S13305" s="12"/>
      <c r="T13305" s="13"/>
      <c r="U13305" t="s">
        <v>6636</v>
      </c>
    </row>
    <row r="13306" spans="1:21" x14ac:dyDescent="0.25">
      <c r="A13306" t="s">
        <v>6619</v>
      </c>
      <c r="B13306" s="12">
        <v>370890</v>
      </c>
      <c r="C13306" t="s">
        <v>17052</v>
      </c>
      <c r="D13306" s="11">
        <v>46177.623287037</v>
      </c>
      <c r="E13306" t="s">
        <v>17053</v>
      </c>
      <c r="F13306" t="s">
        <v>6413</v>
      </c>
      <c r="G13306" t="s">
        <v>17195</v>
      </c>
      <c r="H13306" t="s">
        <v>6568</v>
      </c>
      <c r="I13306" t="s">
        <v>65</v>
      </c>
      <c r="J13306" t="s">
        <v>57</v>
      </c>
      <c r="K13306" t="s">
        <v>17190</v>
      </c>
      <c r="L13306" t="s">
        <v>17191</v>
      </c>
      <c r="M13306" t="s">
        <v>17192</v>
      </c>
      <c r="N13306" t="s">
        <v>7023</v>
      </c>
      <c r="O13306" t="s">
        <v>17193</v>
      </c>
      <c r="P13306">
        <v>25812000</v>
      </c>
      <c r="Q13306" t="s">
        <v>6636</v>
      </c>
      <c r="R13306" t="s">
        <v>6636</v>
      </c>
      <c r="S13306" s="12"/>
      <c r="T13306" s="13"/>
      <c r="U13306" t="s">
        <v>6636</v>
      </c>
    </row>
    <row r="13307" spans="1:21" x14ac:dyDescent="0.25">
      <c r="A13307" t="s">
        <v>6619</v>
      </c>
      <c r="B13307" s="12">
        <v>381024</v>
      </c>
      <c r="C13307" t="s">
        <v>17196</v>
      </c>
      <c r="D13307" s="11">
        <v>46196.756828703699</v>
      </c>
      <c r="E13307" t="s">
        <v>17197</v>
      </c>
      <c r="F13307" t="s">
        <v>6413</v>
      </c>
      <c r="G13307" t="s">
        <v>17183</v>
      </c>
      <c r="H13307" t="s">
        <v>6568</v>
      </c>
      <c r="I13307" t="s">
        <v>55</v>
      </c>
      <c r="J13307" t="s">
        <v>643</v>
      </c>
      <c r="K13307" t="s">
        <v>17198</v>
      </c>
      <c r="L13307" t="s">
        <v>17191</v>
      </c>
      <c r="M13307" t="s">
        <v>17199</v>
      </c>
      <c r="N13307" t="s">
        <v>7001</v>
      </c>
      <c r="O13307" t="s">
        <v>15234</v>
      </c>
      <c r="P13307">
        <v>2340000</v>
      </c>
      <c r="Q13307" t="s">
        <v>6636</v>
      </c>
      <c r="R13307" t="s">
        <v>6636</v>
      </c>
      <c r="S13307" s="12"/>
      <c r="T13307" s="13"/>
      <c r="U13307" t="s">
        <v>11263</v>
      </c>
    </row>
    <row r="13308" spans="1:21" x14ac:dyDescent="0.25">
      <c r="A13308" t="s">
        <v>6619</v>
      </c>
      <c r="B13308" s="12">
        <v>381024</v>
      </c>
      <c r="C13308" t="s">
        <v>17196</v>
      </c>
      <c r="D13308" s="11">
        <v>46196.756828703699</v>
      </c>
      <c r="E13308" t="s">
        <v>17197</v>
      </c>
      <c r="F13308" t="s">
        <v>6413</v>
      </c>
      <c r="G13308" t="s">
        <v>17188</v>
      </c>
      <c r="H13308" t="s">
        <v>6568</v>
      </c>
      <c r="I13308" t="s">
        <v>55</v>
      </c>
      <c r="J13308" t="s">
        <v>643</v>
      </c>
      <c r="K13308" t="s">
        <v>17198</v>
      </c>
      <c r="L13308" t="s">
        <v>17191</v>
      </c>
      <c r="M13308" t="s">
        <v>17199</v>
      </c>
      <c r="N13308" t="s">
        <v>7001</v>
      </c>
      <c r="O13308" t="s">
        <v>15234</v>
      </c>
      <c r="P13308">
        <v>2340000</v>
      </c>
      <c r="Q13308" t="s">
        <v>6636</v>
      </c>
      <c r="R13308" t="s">
        <v>6636</v>
      </c>
      <c r="S13308" s="12"/>
      <c r="T13308" s="13"/>
      <c r="U13308" t="s">
        <v>11263</v>
      </c>
    </row>
    <row r="13309" spans="1:21" x14ac:dyDescent="0.25">
      <c r="A13309" t="s">
        <v>6619</v>
      </c>
      <c r="B13309" s="12">
        <v>381024</v>
      </c>
      <c r="C13309" t="s">
        <v>17196</v>
      </c>
      <c r="D13309" s="11">
        <v>46196.756828703699</v>
      </c>
      <c r="E13309" t="s">
        <v>17197</v>
      </c>
      <c r="F13309" t="s">
        <v>6413</v>
      </c>
      <c r="G13309" t="s">
        <v>17194</v>
      </c>
      <c r="H13309" t="s">
        <v>6568</v>
      </c>
      <c r="I13309" t="s">
        <v>55</v>
      </c>
      <c r="J13309" t="s">
        <v>643</v>
      </c>
      <c r="K13309" t="s">
        <v>17198</v>
      </c>
      <c r="L13309" t="s">
        <v>17191</v>
      </c>
      <c r="M13309" t="s">
        <v>17199</v>
      </c>
      <c r="N13309" t="s">
        <v>7001</v>
      </c>
      <c r="O13309" t="s">
        <v>15234</v>
      </c>
      <c r="P13309">
        <v>2340000</v>
      </c>
      <c r="Q13309" t="s">
        <v>6636</v>
      </c>
      <c r="R13309" t="s">
        <v>6636</v>
      </c>
      <c r="S13309" s="12"/>
      <c r="T13309" s="13"/>
      <c r="U13309" t="s">
        <v>11263</v>
      </c>
    </row>
    <row r="13310" spans="1:21" x14ac:dyDescent="0.25">
      <c r="A13310" t="s">
        <v>6619</v>
      </c>
      <c r="B13310" s="12">
        <v>381024</v>
      </c>
      <c r="C13310" t="s">
        <v>17196</v>
      </c>
      <c r="D13310" s="11">
        <v>46196.756828703699</v>
      </c>
      <c r="E13310" t="s">
        <v>17197</v>
      </c>
      <c r="F13310" t="s">
        <v>6413</v>
      </c>
      <c r="G13310" t="s">
        <v>17195</v>
      </c>
      <c r="H13310" t="s">
        <v>6568</v>
      </c>
      <c r="I13310" t="s">
        <v>55</v>
      </c>
      <c r="J13310" t="s">
        <v>643</v>
      </c>
      <c r="K13310" t="s">
        <v>17198</v>
      </c>
      <c r="L13310" t="s">
        <v>17191</v>
      </c>
      <c r="M13310" t="s">
        <v>17199</v>
      </c>
      <c r="N13310" t="s">
        <v>7001</v>
      </c>
      <c r="O13310" t="s">
        <v>15234</v>
      </c>
      <c r="P13310">
        <v>2340000</v>
      </c>
      <c r="Q13310" t="s">
        <v>6636</v>
      </c>
      <c r="R13310" t="s">
        <v>6636</v>
      </c>
      <c r="S13310" s="12"/>
      <c r="T13310" s="13"/>
      <c r="U13310" t="s">
        <v>11263</v>
      </c>
    </row>
    <row r="13311" spans="1:21" x14ac:dyDescent="0.25">
      <c r="A13311" t="s">
        <v>6637</v>
      </c>
      <c r="B13311" s="12">
        <v>381024</v>
      </c>
      <c r="C13311" t="s">
        <v>17196</v>
      </c>
      <c r="D13311" s="11">
        <v>46196.757037037001</v>
      </c>
      <c r="E13311" t="s">
        <v>17197</v>
      </c>
      <c r="F13311" t="s">
        <v>6413</v>
      </c>
      <c r="G13311" t="s">
        <v>17183</v>
      </c>
      <c r="H13311" t="s">
        <v>6568</v>
      </c>
      <c r="I13311" t="s">
        <v>55</v>
      </c>
      <c r="J13311" t="s">
        <v>643</v>
      </c>
      <c r="K13311" t="s">
        <v>17198</v>
      </c>
      <c r="L13311" t="s">
        <v>17191</v>
      </c>
      <c r="M13311" t="s">
        <v>17199</v>
      </c>
      <c r="N13311" t="s">
        <v>7001</v>
      </c>
      <c r="O13311" t="s">
        <v>15234</v>
      </c>
      <c r="P13311">
        <v>2340000</v>
      </c>
      <c r="Q13311" t="s">
        <v>6636</v>
      </c>
      <c r="R13311" t="s">
        <v>6636</v>
      </c>
      <c r="S13311" s="12"/>
      <c r="T13311" s="13"/>
      <c r="U13311" t="s">
        <v>11263</v>
      </c>
    </row>
    <row r="13312" spans="1:21" x14ac:dyDescent="0.25">
      <c r="A13312" t="s">
        <v>6637</v>
      </c>
      <c r="B13312" s="12">
        <v>381024</v>
      </c>
      <c r="C13312" t="s">
        <v>17196</v>
      </c>
      <c r="D13312" s="11">
        <v>46196.757037037001</v>
      </c>
      <c r="E13312" t="s">
        <v>17197</v>
      </c>
      <c r="F13312" t="s">
        <v>6413</v>
      </c>
      <c r="G13312" t="s">
        <v>17188</v>
      </c>
      <c r="H13312" t="s">
        <v>6568</v>
      </c>
      <c r="I13312" t="s">
        <v>55</v>
      </c>
      <c r="J13312" t="s">
        <v>643</v>
      </c>
      <c r="K13312" t="s">
        <v>17198</v>
      </c>
      <c r="L13312" t="s">
        <v>17191</v>
      </c>
      <c r="M13312" t="s">
        <v>17199</v>
      </c>
      <c r="N13312" t="s">
        <v>7001</v>
      </c>
      <c r="O13312" t="s">
        <v>15234</v>
      </c>
      <c r="P13312">
        <v>2340000</v>
      </c>
      <c r="Q13312" t="s">
        <v>6636</v>
      </c>
      <c r="R13312" t="s">
        <v>6636</v>
      </c>
      <c r="S13312" s="12"/>
      <c r="T13312" s="13"/>
      <c r="U13312" t="s">
        <v>11263</v>
      </c>
    </row>
    <row r="13313" spans="1:21" x14ac:dyDescent="0.25">
      <c r="A13313" t="s">
        <v>6637</v>
      </c>
      <c r="B13313" s="12">
        <v>381024</v>
      </c>
      <c r="C13313" t="s">
        <v>17196</v>
      </c>
      <c r="D13313" s="11">
        <v>46196.757037037001</v>
      </c>
      <c r="E13313" t="s">
        <v>17197</v>
      </c>
      <c r="F13313" t="s">
        <v>6413</v>
      </c>
      <c r="G13313" t="s">
        <v>17194</v>
      </c>
      <c r="H13313" t="s">
        <v>6568</v>
      </c>
      <c r="I13313" t="s">
        <v>55</v>
      </c>
      <c r="J13313" t="s">
        <v>643</v>
      </c>
      <c r="K13313" t="s">
        <v>17198</v>
      </c>
      <c r="L13313" t="s">
        <v>17191</v>
      </c>
      <c r="M13313" t="s">
        <v>17199</v>
      </c>
      <c r="N13313" t="s">
        <v>7001</v>
      </c>
      <c r="O13313" t="s">
        <v>15234</v>
      </c>
      <c r="P13313">
        <v>2340000</v>
      </c>
      <c r="Q13313" t="s">
        <v>6636</v>
      </c>
      <c r="R13313" t="s">
        <v>6636</v>
      </c>
      <c r="S13313" s="12"/>
      <c r="T13313" s="13"/>
      <c r="U13313" t="s">
        <v>11263</v>
      </c>
    </row>
    <row r="13314" spans="1:21" x14ac:dyDescent="0.25">
      <c r="A13314" t="s">
        <v>6637</v>
      </c>
      <c r="B13314" s="12">
        <v>381024</v>
      </c>
      <c r="C13314" t="s">
        <v>17196</v>
      </c>
      <c r="D13314" s="11">
        <v>46196.757037037001</v>
      </c>
      <c r="E13314" t="s">
        <v>17197</v>
      </c>
      <c r="F13314" t="s">
        <v>6413</v>
      </c>
      <c r="G13314" t="s">
        <v>17195</v>
      </c>
      <c r="H13314" t="s">
        <v>6568</v>
      </c>
      <c r="I13314" t="s">
        <v>55</v>
      </c>
      <c r="J13314" t="s">
        <v>643</v>
      </c>
      <c r="K13314" t="s">
        <v>17198</v>
      </c>
      <c r="L13314" t="s">
        <v>17191</v>
      </c>
      <c r="M13314" t="s">
        <v>17199</v>
      </c>
      <c r="N13314" t="s">
        <v>7001</v>
      </c>
      <c r="O13314" t="s">
        <v>15234</v>
      </c>
      <c r="P13314">
        <v>2340000</v>
      </c>
      <c r="Q13314" t="s">
        <v>6636</v>
      </c>
      <c r="R13314" t="s">
        <v>6636</v>
      </c>
      <c r="S13314" s="12"/>
      <c r="T13314" s="13"/>
      <c r="U13314" t="s">
        <v>11263</v>
      </c>
    </row>
    <row r="13315" spans="1:21" x14ac:dyDescent="0.25">
      <c r="A13315" t="s">
        <v>6637</v>
      </c>
      <c r="B13315" s="12">
        <v>386577</v>
      </c>
      <c r="C13315" t="s">
        <v>17200</v>
      </c>
      <c r="D13315" s="11">
        <v>46211.555532407401</v>
      </c>
      <c r="E13315" t="s">
        <v>17201</v>
      </c>
      <c r="F13315" t="s">
        <v>6413</v>
      </c>
      <c r="G13315" t="s">
        <v>17183</v>
      </c>
      <c r="H13315" t="s">
        <v>6568</v>
      </c>
      <c r="I13315" t="s">
        <v>6623</v>
      </c>
      <c r="J13315" t="s">
        <v>6660</v>
      </c>
      <c r="K13315" t="s">
        <v>17202</v>
      </c>
      <c r="L13315" t="s">
        <v>17191</v>
      </c>
      <c r="M13315" t="s">
        <v>17203</v>
      </c>
      <c r="N13315" t="s">
        <v>13578</v>
      </c>
      <c r="O13315" t="s">
        <v>14230</v>
      </c>
      <c r="P13315">
        <v>6120000</v>
      </c>
      <c r="Q13315" t="s">
        <v>6636</v>
      </c>
      <c r="R13315" t="s">
        <v>6636</v>
      </c>
      <c r="S13315" s="12"/>
      <c r="T13315" s="13"/>
      <c r="U13315" t="s">
        <v>6636</v>
      </c>
    </row>
    <row r="13316" spans="1:21" x14ac:dyDescent="0.25">
      <c r="A13316" t="s">
        <v>6637</v>
      </c>
      <c r="B13316" s="12">
        <v>386577</v>
      </c>
      <c r="C13316" t="s">
        <v>17200</v>
      </c>
      <c r="D13316" s="11">
        <v>46211.555532407401</v>
      </c>
      <c r="E13316" t="s">
        <v>17201</v>
      </c>
      <c r="F13316" t="s">
        <v>6413</v>
      </c>
      <c r="G13316" t="s">
        <v>17188</v>
      </c>
      <c r="H13316" t="s">
        <v>6568</v>
      </c>
      <c r="I13316" t="s">
        <v>6623</v>
      </c>
      <c r="J13316" t="s">
        <v>6660</v>
      </c>
      <c r="K13316" t="s">
        <v>17202</v>
      </c>
      <c r="L13316" t="s">
        <v>17191</v>
      </c>
      <c r="M13316" t="s">
        <v>17203</v>
      </c>
      <c r="N13316" t="s">
        <v>13578</v>
      </c>
      <c r="O13316" t="s">
        <v>14230</v>
      </c>
      <c r="P13316">
        <v>6120000</v>
      </c>
      <c r="Q13316" t="s">
        <v>6636</v>
      </c>
      <c r="R13316" t="s">
        <v>6636</v>
      </c>
      <c r="S13316" s="12"/>
      <c r="T13316" s="13"/>
      <c r="U13316" t="s">
        <v>6636</v>
      </c>
    </row>
    <row r="13317" spans="1:21" x14ac:dyDescent="0.25">
      <c r="A13317" t="s">
        <v>6637</v>
      </c>
      <c r="B13317" s="12">
        <v>386577</v>
      </c>
      <c r="C13317" t="s">
        <v>17200</v>
      </c>
      <c r="D13317" s="11">
        <v>46211.555532407401</v>
      </c>
      <c r="E13317" t="s">
        <v>17201</v>
      </c>
      <c r="F13317" t="s">
        <v>6413</v>
      </c>
      <c r="G13317" t="s">
        <v>17194</v>
      </c>
      <c r="H13317" t="s">
        <v>6568</v>
      </c>
      <c r="I13317" t="s">
        <v>6623</v>
      </c>
      <c r="J13317" t="s">
        <v>6660</v>
      </c>
      <c r="K13317" t="s">
        <v>17202</v>
      </c>
      <c r="L13317" t="s">
        <v>17191</v>
      </c>
      <c r="M13317" t="s">
        <v>17203</v>
      </c>
      <c r="N13317" t="s">
        <v>13578</v>
      </c>
      <c r="O13317" t="s">
        <v>14230</v>
      </c>
      <c r="P13317">
        <v>6120000</v>
      </c>
      <c r="Q13317" t="s">
        <v>6636</v>
      </c>
      <c r="R13317" t="s">
        <v>6636</v>
      </c>
      <c r="S13317" s="12"/>
      <c r="T13317" s="13"/>
      <c r="U13317" t="s">
        <v>6636</v>
      </c>
    </row>
    <row r="13318" spans="1:21" x14ac:dyDescent="0.25">
      <c r="A13318" t="s">
        <v>6637</v>
      </c>
      <c r="B13318" s="12">
        <v>386577</v>
      </c>
      <c r="C13318" t="s">
        <v>17200</v>
      </c>
      <c r="D13318" s="11">
        <v>46211.555532407401</v>
      </c>
      <c r="E13318" t="s">
        <v>17201</v>
      </c>
      <c r="F13318" t="s">
        <v>6413</v>
      </c>
      <c r="G13318" t="s">
        <v>17195</v>
      </c>
      <c r="H13318" t="s">
        <v>6568</v>
      </c>
      <c r="I13318" t="s">
        <v>6623</v>
      </c>
      <c r="J13318" t="s">
        <v>6660</v>
      </c>
      <c r="K13318" t="s">
        <v>17202</v>
      </c>
      <c r="L13318" t="s">
        <v>17191</v>
      </c>
      <c r="M13318" t="s">
        <v>17203</v>
      </c>
      <c r="N13318" t="s">
        <v>13578</v>
      </c>
      <c r="O13318" t="s">
        <v>14230</v>
      </c>
      <c r="P13318">
        <v>6120000</v>
      </c>
      <c r="Q13318" t="s">
        <v>6636</v>
      </c>
      <c r="R13318" t="s">
        <v>6636</v>
      </c>
      <c r="S13318" s="12"/>
      <c r="T13318" s="13"/>
      <c r="U13318" t="s">
        <v>6636</v>
      </c>
    </row>
    <row r="13319" spans="1:21" x14ac:dyDescent="0.25">
      <c r="A13319" t="s">
        <v>6619</v>
      </c>
      <c r="B13319" s="12">
        <v>386577</v>
      </c>
      <c r="C13319" t="s">
        <v>17200</v>
      </c>
      <c r="D13319" s="11">
        <v>46211.555532407401</v>
      </c>
      <c r="E13319" t="s">
        <v>17201</v>
      </c>
      <c r="F13319" t="s">
        <v>6413</v>
      </c>
      <c r="G13319" t="s">
        <v>17183</v>
      </c>
      <c r="H13319" t="s">
        <v>6568</v>
      </c>
      <c r="I13319" t="s">
        <v>6623</v>
      </c>
      <c r="J13319" t="s">
        <v>6660</v>
      </c>
      <c r="K13319" t="s">
        <v>17202</v>
      </c>
      <c r="L13319" t="s">
        <v>17191</v>
      </c>
      <c r="M13319" t="s">
        <v>17203</v>
      </c>
      <c r="N13319" t="s">
        <v>13578</v>
      </c>
      <c r="O13319" t="s">
        <v>14230</v>
      </c>
      <c r="P13319">
        <v>6120000</v>
      </c>
      <c r="Q13319" t="s">
        <v>6636</v>
      </c>
      <c r="R13319" t="s">
        <v>6636</v>
      </c>
      <c r="S13319" s="12"/>
      <c r="T13319" s="13"/>
      <c r="U13319" t="s">
        <v>6636</v>
      </c>
    </row>
    <row r="13320" spans="1:21" x14ac:dyDescent="0.25">
      <c r="A13320" t="s">
        <v>6619</v>
      </c>
      <c r="B13320" s="12">
        <v>386577</v>
      </c>
      <c r="C13320" t="s">
        <v>17200</v>
      </c>
      <c r="D13320" s="11">
        <v>46211.555532407401</v>
      </c>
      <c r="E13320" t="s">
        <v>17201</v>
      </c>
      <c r="F13320" t="s">
        <v>6413</v>
      </c>
      <c r="G13320" t="s">
        <v>17188</v>
      </c>
      <c r="H13320" t="s">
        <v>6568</v>
      </c>
      <c r="I13320" t="s">
        <v>6623</v>
      </c>
      <c r="J13320" t="s">
        <v>6660</v>
      </c>
      <c r="K13320" t="s">
        <v>17202</v>
      </c>
      <c r="L13320" t="s">
        <v>17191</v>
      </c>
      <c r="M13320" t="s">
        <v>17203</v>
      </c>
      <c r="N13320" t="s">
        <v>13578</v>
      </c>
      <c r="O13320" t="s">
        <v>14230</v>
      </c>
      <c r="P13320">
        <v>6120000</v>
      </c>
      <c r="Q13320" t="s">
        <v>6636</v>
      </c>
      <c r="R13320" t="s">
        <v>6636</v>
      </c>
      <c r="S13320" s="12"/>
      <c r="T13320" s="13"/>
      <c r="U13320" t="s">
        <v>6636</v>
      </c>
    </row>
    <row r="13321" spans="1:21" x14ac:dyDescent="0.25">
      <c r="A13321" t="s">
        <v>6619</v>
      </c>
      <c r="B13321" s="12">
        <v>386577</v>
      </c>
      <c r="C13321" t="s">
        <v>17200</v>
      </c>
      <c r="D13321" s="11">
        <v>46211.555532407401</v>
      </c>
      <c r="E13321" t="s">
        <v>17201</v>
      </c>
      <c r="F13321" t="s">
        <v>6413</v>
      </c>
      <c r="G13321" t="s">
        <v>17194</v>
      </c>
      <c r="H13321" t="s">
        <v>6568</v>
      </c>
      <c r="I13321" t="s">
        <v>6623</v>
      </c>
      <c r="J13321" t="s">
        <v>6660</v>
      </c>
      <c r="K13321" t="s">
        <v>17202</v>
      </c>
      <c r="L13321" t="s">
        <v>17191</v>
      </c>
      <c r="M13321" t="s">
        <v>17203</v>
      </c>
      <c r="N13321" t="s">
        <v>13578</v>
      </c>
      <c r="O13321" t="s">
        <v>14230</v>
      </c>
      <c r="P13321">
        <v>6120000</v>
      </c>
      <c r="Q13321" t="s">
        <v>6636</v>
      </c>
      <c r="R13321" t="s">
        <v>6636</v>
      </c>
      <c r="S13321" s="12"/>
      <c r="T13321" s="13"/>
      <c r="U13321" t="s">
        <v>6636</v>
      </c>
    </row>
    <row r="13322" spans="1:21" x14ac:dyDescent="0.25">
      <c r="A13322" t="s">
        <v>6619</v>
      </c>
      <c r="B13322" s="12">
        <v>386577</v>
      </c>
      <c r="C13322" t="s">
        <v>17200</v>
      </c>
      <c r="D13322" s="11">
        <v>46211.555532407401</v>
      </c>
      <c r="E13322" t="s">
        <v>17201</v>
      </c>
      <c r="F13322" t="s">
        <v>6413</v>
      </c>
      <c r="G13322" t="s">
        <v>17195</v>
      </c>
      <c r="H13322" t="s">
        <v>6568</v>
      </c>
      <c r="I13322" t="s">
        <v>6623</v>
      </c>
      <c r="J13322" t="s">
        <v>6660</v>
      </c>
      <c r="K13322" t="s">
        <v>17202</v>
      </c>
      <c r="L13322" t="s">
        <v>17191</v>
      </c>
      <c r="M13322" t="s">
        <v>17203</v>
      </c>
      <c r="N13322" t="s">
        <v>13578</v>
      </c>
      <c r="O13322" t="s">
        <v>14230</v>
      </c>
      <c r="P13322">
        <v>6120000</v>
      </c>
      <c r="Q13322" t="s">
        <v>6636</v>
      </c>
      <c r="R13322" t="s">
        <v>6636</v>
      </c>
      <c r="S13322" s="12"/>
      <c r="T13322" s="13"/>
      <c r="U13322" t="s">
        <v>6636</v>
      </c>
    </row>
    <row r="13323" spans="1:21" x14ac:dyDescent="0.25">
      <c r="A13323" t="s">
        <v>6637</v>
      </c>
      <c r="B13323" s="12">
        <v>389952</v>
      </c>
      <c r="C13323" t="s">
        <v>17204</v>
      </c>
      <c r="D13323" s="11">
        <v>46219.443993055596</v>
      </c>
      <c r="E13323" t="s">
        <v>17205</v>
      </c>
      <c r="F13323" t="s">
        <v>6413</v>
      </c>
      <c r="G13323" t="s">
        <v>17183</v>
      </c>
      <c r="H13323" t="s">
        <v>6568</v>
      </c>
      <c r="I13323" t="s">
        <v>65</v>
      </c>
      <c r="J13323" t="s">
        <v>57</v>
      </c>
      <c r="K13323" t="s">
        <v>17206</v>
      </c>
      <c r="L13323" t="s">
        <v>17185</v>
      </c>
      <c r="M13323" t="s">
        <v>17207</v>
      </c>
      <c r="N13323" t="s">
        <v>7001</v>
      </c>
      <c r="O13323" t="s">
        <v>7002</v>
      </c>
      <c r="P13323">
        <v>8991000</v>
      </c>
      <c r="Q13323" t="s">
        <v>6636</v>
      </c>
      <c r="R13323" t="s">
        <v>6636</v>
      </c>
      <c r="S13323" s="12"/>
      <c r="T13323" s="13"/>
      <c r="U13323" t="s">
        <v>7087</v>
      </c>
    </row>
    <row r="13324" spans="1:21" x14ac:dyDescent="0.25">
      <c r="A13324" t="s">
        <v>6637</v>
      </c>
      <c r="B13324" s="12">
        <v>389952</v>
      </c>
      <c r="C13324" t="s">
        <v>17204</v>
      </c>
      <c r="D13324" s="11">
        <v>46219.443993055596</v>
      </c>
      <c r="E13324" t="s">
        <v>17205</v>
      </c>
      <c r="F13324" t="s">
        <v>6413</v>
      </c>
      <c r="G13324" t="s">
        <v>17187</v>
      </c>
      <c r="H13324" t="s">
        <v>6568</v>
      </c>
      <c r="I13324" t="s">
        <v>65</v>
      </c>
      <c r="J13324" t="s">
        <v>57</v>
      </c>
      <c r="K13324" t="s">
        <v>17206</v>
      </c>
      <c r="L13324" t="s">
        <v>17185</v>
      </c>
      <c r="M13324" t="s">
        <v>17207</v>
      </c>
      <c r="N13324" t="s">
        <v>7001</v>
      </c>
      <c r="O13324" t="s">
        <v>7002</v>
      </c>
      <c r="P13324">
        <v>8991000</v>
      </c>
      <c r="Q13324" t="s">
        <v>6636</v>
      </c>
      <c r="R13324" t="s">
        <v>6636</v>
      </c>
      <c r="S13324" s="12"/>
      <c r="T13324" s="13"/>
      <c r="U13324" t="s">
        <v>7087</v>
      </c>
    </row>
    <row r="13325" spans="1:21" x14ac:dyDescent="0.25">
      <c r="A13325" t="s">
        <v>6637</v>
      </c>
      <c r="B13325" s="12">
        <v>389952</v>
      </c>
      <c r="C13325" t="s">
        <v>17204</v>
      </c>
      <c r="D13325" s="11">
        <v>46219.443993055596</v>
      </c>
      <c r="E13325" t="s">
        <v>17205</v>
      </c>
      <c r="F13325" t="s">
        <v>6413</v>
      </c>
      <c r="G13325" t="s">
        <v>17188</v>
      </c>
      <c r="H13325" t="s">
        <v>6568</v>
      </c>
      <c r="I13325" t="s">
        <v>65</v>
      </c>
      <c r="J13325" t="s">
        <v>57</v>
      </c>
      <c r="K13325" t="s">
        <v>17206</v>
      </c>
      <c r="L13325" t="s">
        <v>17185</v>
      </c>
      <c r="M13325" t="s">
        <v>17207</v>
      </c>
      <c r="N13325" t="s">
        <v>7001</v>
      </c>
      <c r="O13325" t="s">
        <v>7002</v>
      </c>
      <c r="P13325">
        <v>8991000</v>
      </c>
      <c r="Q13325" t="s">
        <v>6636</v>
      </c>
      <c r="R13325" t="s">
        <v>6636</v>
      </c>
      <c r="S13325" s="12"/>
      <c r="T13325" s="13"/>
      <c r="U13325" t="s">
        <v>7087</v>
      </c>
    </row>
    <row r="13326" spans="1:21" x14ac:dyDescent="0.25">
      <c r="A13326" t="s">
        <v>6637</v>
      </c>
      <c r="B13326" s="12">
        <v>389952</v>
      </c>
      <c r="C13326" t="s">
        <v>17204</v>
      </c>
      <c r="D13326" s="11">
        <v>46219.443993055596</v>
      </c>
      <c r="E13326" t="s">
        <v>17205</v>
      </c>
      <c r="F13326" t="s">
        <v>6413</v>
      </c>
      <c r="G13326" t="s">
        <v>17189</v>
      </c>
      <c r="H13326" t="s">
        <v>6568</v>
      </c>
      <c r="I13326" t="s">
        <v>65</v>
      </c>
      <c r="J13326" t="s">
        <v>57</v>
      </c>
      <c r="K13326" t="s">
        <v>17206</v>
      </c>
      <c r="L13326" t="s">
        <v>17185</v>
      </c>
      <c r="M13326" t="s">
        <v>17207</v>
      </c>
      <c r="N13326" t="s">
        <v>7001</v>
      </c>
      <c r="O13326" t="s">
        <v>7002</v>
      </c>
      <c r="P13326">
        <v>8991000</v>
      </c>
      <c r="Q13326" t="s">
        <v>6636</v>
      </c>
      <c r="R13326" t="s">
        <v>6636</v>
      </c>
      <c r="S13326" s="12"/>
      <c r="T13326" s="13"/>
      <c r="U13326" t="s">
        <v>7087</v>
      </c>
    </row>
    <row r="13327" spans="1:21" x14ac:dyDescent="0.25">
      <c r="A13327" t="s">
        <v>6619</v>
      </c>
      <c r="B13327" s="12">
        <v>389952</v>
      </c>
      <c r="C13327" t="s">
        <v>17204</v>
      </c>
      <c r="D13327" s="11">
        <v>46219.541006944397</v>
      </c>
      <c r="E13327" t="s">
        <v>17205</v>
      </c>
      <c r="F13327" t="s">
        <v>6413</v>
      </c>
      <c r="G13327" t="s">
        <v>17183</v>
      </c>
      <c r="H13327" t="s">
        <v>6568</v>
      </c>
      <c r="I13327" t="s">
        <v>65</v>
      </c>
      <c r="J13327" t="s">
        <v>57</v>
      </c>
      <c r="K13327" t="s">
        <v>17206</v>
      </c>
      <c r="L13327" t="s">
        <v>17185</v>
      </c>
      <c r="M13327" t="s">
        <v>17207</v>
      </c>
      <c r="N13327" t="s">
        <v>7001</v>
      </c>
      <c r="O13327" t="s">
        <v>7002</v>
      </c>
      <c r="P13327">
        <v>8991000</v>
      </c>
      <c r="Q13327" t="s">
        <v>6636</v>
      </c>
      <c r="R13327" t="s">
        <v>6636</v>
      </c>
      <c r="S13327" s="12"/>
      <c r="T13327" s="13"/>
      <c r="U13327" t="s">
        <v>7087</v>
      </c>
    </row>
    <row r="13328" spans="1:21" x14ac:dyDescent="0.25">
      <c r="A13328" t="s">
        <v>6619</v>
      </c>
      <c r="B13328" s="12">
        <v>389952</v>
      </c>
      <c r="C13328" t="s">
        <v>17204</v>
      </c>
      <c r="D13328" s="11">
        <v>46219.541006944397</v>
      </c>
      <c r="E13328" t="s">
        <v>17205</v>
      </c>
      <c r="F13328" t="s">
        <v>6413</v>
      </c>
      <c r="G13328" t="s">
        <v>17187</v>
      </c>
      <c r="H13328" t="s">
        <v>6568</v>
      </c>
      <c r="I13328" t="s">
        <v>65</v>
      </c>
      <c r="J13328" t="s">
        <v>57</v>
      </c>
      <c r="K13328" t="s">
        <v>17206</v>
      </c>
      <c r="L13328" t="s">
        <v>17185</v>
      </c>
      <c r="M13328" t="s">
        <v>17207</v>
      </c>
      <c r="N13328" t="s">
        <v>7001</v>
      </c>
      <c r="O13328" t="s">
        <v>7002</v>
      </c>
      <c r="P13328">
        <v>8991000</v>
      </c>
      <c r="Q13328" t="s">
        <v>6636</v>
      </c>
      <c r="R13328" t="s">
        <v>6636</v>
      </c>
      <c r="S13328" s="12"/>
      <c r="T13328" s="13"/>
      <c r="U13328" t="s">
        <v>7087</v>
      </c>
    </row>
    <row r="13329" spans="1:21" x14ac:dyDescent="0.25">
      <c r="A13329" t="s">
        <v>6619</v>
      </c>
      <c r="B13329" s="12">
        <v>389952</v>
      </c>
      <c r="C13329" t="s">
        <v>17204</v>
      </c>
      <c r="D13329" s="11">
        <v>46219.541006944397</v>
      </c>
      <c r="E13329" t="s">
        <v>17205</v>
      </c>
      <c r="F13329" t="s">
        <v>6413</v>
      </c>
      <c r="G13329" t="s">
        <v>17188</v>
      </c>
      <c r="H13329" t="s">
        <v>6568</v>
      </c>
      <c r="I13329" t="s">
        <v>65</v>
      </c>
      <c r="J13329" t="s">
        <v>57</v>
      </c>
      <c r="K13329" t="s">
        <v>17206</v>
      </c>
      <c r="L13329" t="s">
        <v>17185</v>
      </c>
      <c r="M13329" t="s">
        <v>17207</v>
      </c>
      <c r="N13329" t="s">
        <v>7001</v>
      </c>
      <c r="O13329" t="s">
        <v>7002</v>
      </c>
      <c r="P13329">
        <v>8991000</v>
      </c>
      <c r="Q13329" t="s">
        <v>6636</v>
      </c>
      <c r="R13329" t="s">
        <v>6636</v>
      </c>
      <c r="S13329" s="12"/>
      <c r="T13329" s="13"/>
      <c r="U13329" t="s">
        <v>7087</v>
      </c>
    </row>
    <row r="13330" spans="1:21" x14ac:dyDescent="0.25">
      <c r="A13330" t="s">
        <v>6619</v>
      </c>
      <c r="B13330" s="12">
        <v>389952</v>
      </c>
      <c r="C13330" t="s">
        <v>17204</v>
      </c>
      <c r="D13330" s="11">
        <v>46219.541006944397</v>
      </c>
      <c r="E13330" t="s">
        <v>17205</v>
      </c>
      <c r="F13330" t="s">
        <v>6413</v>
      </c>
      <c r="G13330" t="s">
        <v>17189</v>
      </c>
      <c r="H13330" t="s">
        <v>6568</v>
      </c>
      <c r="I13330" t="s">
        <v>65</v>
      </c>
      <c r="J13330" t="s">
        <v>57</v>
      </c>
      <c r="K13330" t="s">
        <v>17206</v>
      </c>
      <c r="L13330" t="s">
        <v>17185</v>
      </c>
      <c r="M13330" t="s">
        <v>17207</v>
      </c>
      <c r="N13330" t="s">
        <v>7001</v>
      </c>
      <c r="O13330" t="s">
        <v>7002</v>
      </c>
      <c r="P13330">
        <v>8991000</v>
      </c>
      <c r="Q13330" t="s">
        <v>6636</v>
      </c>
      <c r="R13330" t="s">
        <v>6636</v>
      </c>
      <c r="S13330" s="12"/>
      <c r="T13330" s="13"/>
      <c r="U13330" t="s">
        <v>7087</v>
      </c>
    </row>
    <row r="13331" spans="1:21" x14ac:dyDescent="0.25">
      <c r="A13331" t="s">
        <v>6637</v>
      </c>
      <c r="B13331" s="12">
        <v>41053</v>
      </c>
      <c r="C13331" t="s">
        <v>17208</v>
      </c>
      <c r="D13331" s="11">
        <v>46174.084143518499</v>
      </c>
      <c r="E13331" t="s">
        <v>17209</v>
      </c>
      <c r="F13331" t="s">
        <v>13246</v>
      </c>
      <c r="G13331" t="s">
        <v>7754</v>
      </c>
      <c r="H13331" t="s">
        <v>6479</v>
      </c>
      <c r="I13331" t="s">
        <v>55</v>
      </c>
      <c r="J13331" t="s">
        <v>44</v>
      </c>
      <c r="K13331" t="s">
        <v>17210</v>
      </c>
      <c r="L13331" t="s">
        <v>17211</v>
      </c>
      <c r="M13331" t="s">
        <v>17212</v>
      </c>
      <c r="N13331" t="s">
        <v>6761</v>
      </c>
      <c r="O13331" t="s">
        <v>6762</v>
      </c>
      <c r="P13331">
        <v>2988850</v>
      </c>
      <c r="Q13331" t="s">
        <v>6636</v>
      </c>
      <c r="R13331" t="s">
        <v>6636</v>
      </c>
      <c r="S13331" s="12"/>
      <c r="T13331" s="13"/>
      <c r="U13331" t="s">
        <v>7087</v>
      </c>
    </row>
    <row r="13332" spans="1:21" x14ac:dyDescent="0.25">
      <c r="A13332" t="s">
        <v>6637</v>
      </c>
      <c r="B13332" s="12">
        <v>41057</v>
      </c>
      <c r="C13332" t="s">
        <v>17213</v>
      </c>
      <c r="D13332" s="11">
        <v>46174.3914351852</v>
      </c>
      <c r="E13332" t="s">
        <v>17214</v>
      </c>
      <c r="F13332" t="s">
        <v>13246</v>
      </c>
      <c r="G13332" t="s">
        <v>7754</v>
      </c>
      <c r="H13332" t="s">
        <v>6479</v>
      </c>
      <c r="I13332" t="s">
        <v>55</v>
      </c>
      <c r="J13332" t="s">
        <v>44</v>
      </c>
      <c r="K13332" t="s">
        <v>17215</v>
      </c>
      <c r="L13332" t="s">
        <v>17211</v>
      </c>
      <c r="M13332" t="s">
        <v>17216</v>
      </c>
      <c r="N13332" t="s">
        <v>6761</v>
      </c>
      <c r="O13332" t="s">
        <v>7185</v>
      </c>
      <c r="P13332">
        <v>5131430</v>
      </c>
      <c r="Q13332" t="s">
        <v>6636</v>
      </c>
      <c r="R13332" t="s">
        <v>6636</v>
      </c>
      <c r="S13332" s="12"/>
      <c r="T13332" s="13"/>
      <c r="U13332" t="s">
        <v>6708</v>
      </c>
    </row>
    <row r="13333" spans="1:21" x14ac:dyDescent="0.25">
      <c r="A13333" t="s">
        <v>6619</v>
      </c>
      <c r="B13333" s="12">
        <v>41053</v>
      </c>
      <c r="C13333" t="s">
        <v>17208</v>
      </c>
      <c r="D13333" s="11">
        <v>46174.549537036997</v>
      </c>
      <c r="E13333" t="s">
        <v>17209</v>
      </c>
      <c r="F13333" t="s">
        <v>13246</v>
      </c>
      <c r="G13333" t="s">
        <v>7754</v>
      </c>
      <c r="H13333" t="s">
        <v>6479</v>
      </c>
      <c r="I13333" t="s">
        <v>55</v>
      </c>
      <c r="J13333" t="s">
        <v>44</v>
      </c>
      <c r="K13333" t="s">
        <v>17210</v>
      </c>
      <c r="L13333" t="s">
        <v>17211</v>
      </c>
      <c r="M13333" t="s">
        <v>17212</v>
      </c>
      <c r="N13333" t="s">
        <v>6761</v>
      </c>
      <c r="O13333" t="s">
        <v>6762</v>
      </c>
      <c r="P13333">
        <v>2988850</v>
      </c>
      <c r="Q13333" t="s">
        <v>6636</v>
      </c>
      <c r="R13333" t="s">
        <v>6636</v>
      </c>
      <c r="S13333" s="12"/>
      <c r="T13333" s="13"/>
      <c r="U13333" t="s">
        <v>7087</v>
      </c>
    </row>
    <row r="13334" spans="1:21" x14ac:dyDescent="0.25">
      <c r="A13334" t="s">
        <v>6619</v>
      </c>
      <c r="B13334" s="12">
        <v>41057</v>
      </c>
      <c r="C13334" t="s">
        <v>17213</v>
      </c>
      <c r="D13334" s="11">
        <v>46174.570509259298</v>
      </c>
      <c r="E13334" t="s">
        <v>17214</v>
      </c>
      <c r="F13334" t="s">
        <v>13246</v>
      </c>
      <c r="G13334" t="s">
        <v>7754</v>
      </c>
      <c r="H13334" t="s">
        <v>6479</v>
      </c>
      <c r="I13334" t="s">
        <v>55</v>
      </c>
      <c r="J13334" t="s">
        <v>44</v>
      </c>
      <c r="K13334" t="s">
        <v>17215</v>
      </c>
      <c r="L13334" t="s">
        <v>17211</v>
      </c>
      <c r="M13334" t="s">
        <v>17216</v>
      </c>
      <c r="N13334" t="s">
        <v>6761</v>
      </c>
      <c r="O13334" t="s">
        <v>7185</v>
      </c>
      <c r="P13334">
        <v>5131430</v>
      </c>
      <c r="Q13334" t="s">
        <v>6636</v>
      </c>
      <c r="R13334" t="s">
        <v>6636</v>
      </c>
      <c r="S13334" s="12"/>
      <c r="T13334" s="13"/>
      <c r="U13334" t="s">
        <v>6708</v>
      </c>
    </row>
    <row r="13335" spans="1:21" x14ac:dyDescent="0.25">
      <c r="A13335" t="s">
        <v>6637</v>
      </c>
      <c r="B13335" s="12">
        <v>41078</v>
      </c>
      <c r="C13335" t="s">
        <v>17217</v>
      </c>
      <c r="D13335" s="11">
        <v>46174.604756944398</v>
      </c>
      <c r="E13335" t="s">
        <v>17218</v>
      </c>
      <c r="F13335" t="s">
        <v>13246</v>
      </c>
      <c r="G13335" t="s">
        <v>7754</v>
      </c>
      <c r="H13335" t="s">
        <v>6479</v>
      </c>
      <c r="I13335" t="s">
        <v>55</v>
      </c>
      <c r="J13335" t="s">
        <v>44</v>
      </c>
      <c r="K13335" t="s">
        <v>17219</v>
      </c>
      <c r="L13335" t="s">
        <v>17220</v>
      </c>
      <c r="M13335" t="s">
        <v>17221</v>
      </c>
      <c r="N13335" t="s">
        <v>7044</v>
      </c>
      <c r="O13335" t="s">
        <v>7045</v>
      </c>
      <c r="P13335">
        <v>2955000</v>
      </c>
      <c r="Q13335" t="s">
        <v>6636</v>
      </c>
      <c r="R13335" t="s">
        <v>6636</v>
      </c>
      <c r="S13335" s="12"/>
      <c r="T13335" s="13"/>
      <c r="U13335" t="s">
        <v>6636</v>
      </c>
    </row>
    <row r="13336" spans="1:21" x14ac:dyDescent="0.25">
      <c r="A13336" t="s">
        <v>6637</v>
      </c>
      <c r="B13336" s="12">
        <v>41074</v>
      </c>
      <c r="C13336" t="s">
        <v>8203</v>
      </c>
      <c r="D13336" s="11">
        <v>46174.615173611099</v>
      </c>
      <c r="E13336" t="s">
        <v>8204</v>
      </c>
      <c r="F13336" t="s">
        <v>13246</v>
      </c>
      <c r="G13336" t="s">
        <v>7754</v>
      </c>
      <c r="H13336" t="s">
        <v>6479</v>
      </c>
      <c r="I13336" t="s">
        <v>55</v>
      </c>
      <c r="J13336" t="s">
        <v>44</v>
      </c>
      <c r="K13336" t="s">
        <v>17219</v>
      </c>
      <c r="L13336" t="s">
        <v>17220</v>
      </c>
      <c r="M13336" t="s">
        <v>17221</v>
      </c>
      <c r="N13336" t="s">
        <v>7044</v>
      </c>
      <c r="O13336" t="s">
        <v>7045</v>
      </c>
      <c r="P13336">
        <v>2955000</v>
      </c>
      <c r="Q13336" t="s">
        <v>6636</v>
      </c>
      <c r="R13336" t="s">
        <v>6636</v>
      </c>
      <c r="S13336" s="12"/>
      <c r="T13336" s="13"/>
      <c r="U13336" t="s">
        <v>8205</v>
      </c>
    </row>
    <row r="13337" spans="1:21" x14ac:dyDescent="0.25">
      <c r="A13337" t="s">
        <v>6619</v>
      </c>
      <c r="B13337" s="12">
        <v>41074</v>
      </c>
      <c r="C13337" t="s">
        <v>8203</v>
      </c>
      <c r="D13337" s="11">
        <v>46174.832060185203</v>
      </c>
      <c r="E13337" t="s">
        <v>8204</v>
      </c>
      <c r="F13337" t="s">
        <v>13246</v>
      </c>
      <c r="G13337" t="s">
        <v>7754</v>
      </c>
      <c r="H13337" t="s">
        <v>6479</v>
      </c>
      <c r="I13337" t="s">
        <v>55</v>
      </c>
      <c r="J13337" t="s">
        <v>44</v>
      </c>
      <c r="K13337" t="s">
        <v>17219</v>
      </c>
      <c r="L13337" t="s">
        <v>17220</v>
      </c>
      <c r="M13337" t="s">
        <v>17221</v>
      </c>
      <c r="N13337" t="s">
        <v>7044</v>
      </c>
      <c r="O13337" t="s">
        <v>7045</v>
      </c>
      <c r="P13337">
        <v>2955000</v>
      </c>
      <c r="Q13337" t="s">
        <v>6636</v>
      </c>
      <c r="R13337" t="s">
        <v>6636</v>
      </c>
      <c r="S13337" s="12"/>
      <c r="T13337" s="13"/>
      <c r="U13337" t="s">
        <v>8205</v>
      </c>
    </row>
    <row r="13338" spans="1:21" x14ac:dyDescent="0.25">
      <c r="A13338" t="s">
        <v>6619</v>
      </c>
      <c r="B13338" s="12">
        <v>41078</v>
      </c>
      <c r="C13338" t="s">
        <v>17217</v>
      </c>
      <c r="D13338" s="11">
        <v>46174.839166666701</v>
      </c>
      <c r="E13338" t="s">
        <v>17218</v>
      </c>
      <c r="F13338" t="s">
        <v>13246</v>
      </c>
      <c r="G13338" t="s">
        <v>7754</v>
      </c>
      <c r="H13338" t="s">
        <v>6479</v>
      </c>
      <c r="I13338" t="s">
        <v>55</v>
      </c>
      <c r="J13338" t="s">
        <v>44</v>
      </c>
      <c r="K13338" t="s">
        <v>17219</v>
      </c>
      <c r="L13338" t="s">
        <v>17220</v>
      </c>
      <c r="M13338" t="s">
        <v>17221</v>
      </c>
      <c r="N13338" t="s">
        <v>7044</v>
      </c>
      <c r="O13338" t="s">
        <v>7045</v>
      </c>
      <c r="P13338">
        <v>2955000</v>
      </c>
      <c r="Q13338" t="s">
        <v>6636</v>
      </c>
      <c r="R13338" t="s">
        <v>6636</v>
      </c>
      <c r="S13338" s="12"/>
      <c r="T13338" s="13"/>
      <c r="U13338" t="s">
        <v>6636</v>
      </c>
    </row>
    <row r="13339" spans="1:21" x14ac:dyDescent="0.25">
      <c r="A13339" t="s">
        <v>6637</v>
      </c>
      <c r="B13339" s="12">
        <v>41322</v>
      </c>
      <c r="C13339" t="s">
        <v>17222</v>
      </c>
      <c r="D13339" s="11">
        <v>46175.5713888889</v>
      </c>
      <c r="E13339" t="s">
        <v>17223</v>
      </c>
      <c r="F13339" t="s">
        <v>13246</v>
      </c>
      <c r="G13339" t="s">
        <v>7754</v>
      </c>
      <c r="H13339" t="s">
        <v>6479</v>
      </c>
      <c r="I13339" t="s">
        <v>55</v>
      </c>
      <c r="J13339" t="s">
        <v>732</v>
      </c>
      <c r="K13339" t="s">
        <v>17224</v>
      </c>
      <c r="L13339" t="s">
        <v>17220</v>
      </c>
      <c r="M13339" t="s">
        <v>8058</v>
      </c>
      <c r="N13339" t="s">
        <v>7218</v>
      </c>
      <c r="O13339" t="s">
        <v>8059</v>
      </c>
      <c r="P13339">
        <v>1620000</v>
      </c>
      <c r="Q13339" t="s">
        <v>6636</v>
      </c>
      <c r="R13339" t="s">
        <v>6636</v>
      </c>
      <c r="S13339" s="12"/>
      <c r="T13339" s="13"/>
      <c r="U13339" t="s">
        <v>14557</v>
      </c>
    </row>
    <row r="13340" spans="1:21" x14ac:dyDescent="0.25">
      <c r="A13340" t="s">
        <v>6637</v>
      </c>
      <c r="B13340" s="12">
        <v>41278</v>
      </c>
      <c r="C13340" t="s">
        <v>17225</v>
      </c>
      <c r="D13340" s="11">
        <v>46176.445902777799</v>
      </c>
      <c r="E13340" t="s">
        <v>17226</v>
      </c>
      <c r="F13340" t="s">
        <v>13246</v>
      </c>
      <c r="G13340" t="s">
        <v>7754</v>
      </c>
      <c r="H13340" t="s">
        <v>6479</v>
      </c>
      <c r="I13340" t="s">
        <v>3863</v>
      </c>
      <c r="J13340" t="s">
        <v>8208</v>
      </c>
      <c r="K13340" t="s">
        <v>17227</v>
      </c>
      <c r="L13340" t="s">
        <v>17228</v>
      </c>
      <c r="M13340" t="s">
        <v>17229</v>
      </c>
      <c r="N13340" t="s">
        <v>13410</v>
      </c>
      <c r="O13340" t="s">
        <v>17230</v>
      </c>
      <c r="P13340">
        <v>515000</v>
      </c>
      <c r="Q13340" t="s">
        <v>6636</v>
      </c>
      <c r="R13340" t="s">
        <v>6636</v>
      </c>
      <c r="S13340" s="12"/>
      <c r="T13340" s="13"/>
      <c r="U13340" t="s">
        <v>6878</v>
      </c>
    </row>
    <row r="13341" spans="1:21" x14ac:dyDescent="0.25">
      <c r="A13341" t="s">
        <v>6637</v>
      </c>
      <c r="B13341" s="12">
        <v>41144</v>
      </c>
      <c r="C13341" t="s">
        <v>17231</v>
      </c>
      <c r="D13341" s="11">
        <v>46176.502268518503</v>
      </c>
      <c r="E13341" t="s">
        <v>17232</v>
      </c>
      <c r="F13341" t="s">
        <v>13246</v>
      </c>
      <c r="G13341" t="s">
        <v>7754</v>
      </c>
      <c r="H13341" t="s">
        <v>6479</v>
      </c>
      <c r="I13341" t="s">
        <v>65</v>
      </c>
      <c r="J13341" t="s">
        <v>57</v>
      </c>
      <c r="K13341" t="s">
        <v>17233</v>
      </c>
      <c r="L13341" t="s">
        <v>17234</v>
      </c>
      <c r="M13341" t="s">
        <v>17235</v>
      </c>
      <c r="N13341" t="s">
        <v>7001</v>
      </c>
      <c r="O13341" t="s">
        <v>7007</v>
      </c>
      <c r="P13341">
        <v>1455000</v>
      </c>
      <c r="Q13341" t="s">
        <v>6636</v>
      </c>
      <c r="R13341" t="s">
        <v>6636</v>
      </c>
      <c r="S13341" s="12"/>
      <c r="T13341" s="13"/>
      <c r="U13341" t="s">
        <v>6636</v>
      </c>
    </row>
    <row r="13342" spans="1:21" x14ac:dyDescent="0.25">
      <c r="A13342" t="s">
        <v>6637</v>
      </c>
      <c r="B13342" s="12">
        <v>41138</v>
      </c>
      <c r="C13342" t="s">
        <v>17236</v>
      </c>
      <c r="D13342" s="11">
        <v>46176.559988425899</v>
      </c>
      <c r="E13342" t="s">
        <v>17237</v>
      </c>
      <c r="F13342" t="s">
        <v>13246</v>
      </c>
      <c r="G13342" t="s">
        <v>7754</v>
      </c>
      <c r="H13342" t="s">
        <v>6479</v>
      </c>
      <c r="I13342" t="s">
        <v>55</v>
      </c>
      <c r="J13342" t="s">
        <v>643</v>
      </c>
      <c r="K13342" t="s">
        <v>17238</v>
      </c>
      <c r="L13342" t="s">
        <v>17211</v>
      </c>
      <c r="M13342" t="s">
        <v>17239</v>
      </c>
      <c r="N13342" t="s">
        <v>7366</v>
      </c>
      <c r="O13342" t="s">
        <v>7650</v>
      </c>
      <c r="P13342">
        <v>2737350</v>
      </c>
      <c r="Q13342" t="s">
        <v>6636</v>
      </c>
      <c r="R13342" t="s">
        <v>6636</v>
      </c>
      <c r="S13342" s="12"/>
      <c r="T13342" s="13"/>
      <c r="U13342" t="s">
        <v>6629</v>
      </c>
    </row>
    <row r="13343" spans="1:21" x14ac:dyDescent="0.25">
      <c r="A13343" t="s">
        <v>6619</v>
      </c>
      <c r="B13343" s="12">
        <v>41138</v>
      </c>
      <c r="C13343" t="s">
        <v>17236</v>
      </c>
      <c r="D13343" s="11">
        <v>46176.567430555602</v>
      </c>
      <c r="E13343" t="s">
        <v>17237</v>
      </c>
      <c r="F13343" t="s">
        <v>13246</v>
      </c>
      <c r="G13343" t="s">
        <v>7754</v>
      </c>
      <c r="H13343" t="s">
        <v>6479</v>
      </c>
      <c r="I13343" t="s">
        <v>55</v>
      </c>
      <c r="J13343" t="s">
        <v>643</v>
      </c>
      <c r="K13343" t="s">
        <v>17238</v>
      </c>
      <c r="L13343" t="s">
        <v>17211</v>
      </c>
      <c r="M13343" t="s">
        <v>17239</v>
      </c>
      <c r="N13343" t="s">
        <v>7366</v>
      </c>
      <c r="O13343" t="s">
        <v>7650</v>
      </c>
      <c r="P13343">
        <v>2737350</v>
      </c>
      <c r="Q13343" t="s">
        <v>6636</v>
      </c>
      <c r="R13343" t="s">
        <v>6636</v>
      </c>
      <c r="S13343" s="12"/>
      <c r="T13343" s="13"/>
      <c r="U13343" t="s">
        <v>6629</v>
      </c>
    </row>
    <row r="13344" spans="1:21" x14ac:dyDescent="0.25">
      <c r="A13344" t="s">
        <v>6619</v>
      </c>
      <c r="B13344" s="12">
        <v>41144</v>
      </c>
      <c r="C13344" t="s">
        <v>17231</v>
      </c>
      <c r="D13344" s="11">
        <v>46176.611087963</v>
      </c>
      <c r="E13344" t="s">
        <v>17232</v>
      </c>
      <c r="F13344" t="s">
        <v>13246</v>
      </c>
      <c r="G13344" t="s">
        <v>7754</v>
      </c>
      <c r="H13344" t="s">
        <v>6479</v>
      </c>
      <c r="I13344" t="s">
        <v>65</v>
      </c>
      <c r="J13344" t="s">
        <v>57</v>
      </c>
      <c r="K13344" t="s">
        <v>17233</v>
      </c>
      <c r="L13344" t="s">
        <v>17234</v>
      </c>
      <c r="M13344" t="s">
        <v>17235</v>
      </c>
      <c r="N13344" t="s">
        <v>7001</v>
      </c>
      <c r="O13344" t="s">
        <v>7007</v>
      </c>
      <c r="P13344">
        <v>1455000</v>
      </c>
      <c r="Q13344" t="s">
        <v>6636</v>
      </c>
      <c r="R13344" t="s">
        <v>6636</v>
      </c>
      <c r="S13344" s="12"/>
      <c r="T13344" s="13"/>
      <c r="U13344" t="s">
        <v>6636</v>
      </c>
    </row>
    <row r="13345" spans="1:21" x14ac:dyDescent="0.25">
      <c r="A13345" t="s">
        <v>6637</v>
      </c>
      <c r="B13345" s="12">
        <v>41159</v>
      </c>
      <c r="C13345" t="s">
        <v>17240</v>
      </c>
      <c r="D13345" s="11">
        <v>46176.643356481502</v>
      </c>
      <c r="E13345" t="s">
        <v>17241</v>
      </c>
      <c r="F13345" t="s">
        <v>13246</v>
      </c>
      <c r="G13345" t="s">
        <v>7754</v>
      </c>
      <c r="H13345" t="s">
        <v>6479</v>
      </c>
      <c r="I13345" t="s">
        <v>65</v>
      </c>
      <c r="J13345" t="s">
        <v>57</v>
      </c>
      <c r="K13345" t="s">
        <v>17242</v>
      </c>
      <c r="L13345" t="s">
        <v>17228</v>
      </c>
      <c r="M13345" t="s">
        <v>8455</v>
      </c>
      <c r="N13345" t="s">
        <v>7366</v>
      </c>
      <c r="O13345" t="s">
        <v>7626</v>
      </c>
      <c r="P13345">
        <v>2720000</v>
      </c>
      <c r="Q13345" t="s">
        <v>6636</v>
      </c>
      <c r="R13345" t="s">
        <v>6636</v>
      </c>
      <c r="S13345" s="12"/>
      <c r="T13345" s="13"/>
      <c r="U13345" t="s">
        <v>6636</v>
      </c>
    </row>
    <row r="13346" spans="1:21" x14ac:dyDescent="0.25">
      <c r="A13346" t="s">
        <v>6637</v>
      </c>
      <c r="B13346" s="12">
        <v>41953</v>
      </c>
      <c r="C13346" t="s">
        <v>17243</v>
      </c>
      <c r="D13346" s="11">
        <v>46176.668402777803</v>
      </c>
      <c r="E13346" t="s">
        <v>17244</v>
      </c>
      <c r="F13346" t="s">
        <v>13246</v>
      </c>
      <c r="G13346" t="s">
        <v>7754</v>
      </c>
      <c r="H13346" t="s">
        <v>6479</v>
      </c>
      <c r="I13346" t="s">
        <v>65</v>
      </c>
      <c r="J13346" t="s">
        <v>67</v>
      </c>
      <c r="K13346" t="s">
        <v>17245</v>
      </c>
      <c r="L13346" t="s">
        <v>17220</v>
      </c>
      <c r="M13346" t="s">
        <v>17246</v>
      </c>
      <c r="N13346" t="s">
        <v>7044</v>
      </c>
      <c r="O13346" t="s">
        <v>7045</v>
      </c>
      <c r="P13346">
        <v>2960000</v>
      </c>
      <c r="Q13346" t="s">
        <v>6636</v>
      </c>
      <c r="R13346" t="s">
        <v>6636</v>
      </c>
      <c r="S13346" s="12"/>
      <c r="T13346" s="13"/>
      <c r="U13346" t="s">
        <v>10151</v>
      </c>
    </row>
    <row r="13347" spans="1:21" x14ac:dyDescent="0.25">
      <c r="A13347" t="s">
        <v>6619</v>
      </c>
      <c r="B13347" s="12">
        <v>41159</v>
      </c>
      <c r="C13347" t="s">
        <v>17240</v>
      </c>
      <c r="D13347" s="11">
        <v>46176.690335648098</v>
      </c>
      <c r="E13347" t="s">
        <v>17241</v>
      </c>
      <c r="F13347" t="s">
        <v>13246</v>
      </c>
      <c r="G13347" t="s">
        <v>7754</v>
      </c>
      <c r="H13347" t="s">
        <v>6479</v>
      </c>
      <c r="I13347" t="s">
        <v>65</v>
      </c>
      <c r="J13347" t="s">
        <v>57</v>
      </c>
      <c r="K13347" t="s">
        <v>17242</v>
      </c>
      <c r="L13347" t="s">
        <v>17228</v>
      </c>
      <c r="M13347" t="s">
        <v>8455</v>
      </c>
      <c r="N13347" t="s">
        <v>7366</v>
      </c>
      <c r="O13347" t="s">
        <v>7626</v>
      </c>
      <c r="P13347">
        <v>2720000</v>
      </c>
      <c r="Q13347" t="s">
        <v>6636</v>
      </c>
      <c r="R13347" t="s">
        <v>6636</v>
      </c>
      <c r="S13347" s="12"/>
      <c r="T13347" s="13"/>
      <c r="U13347" t="s">
        <v>6636</v>
      </c>
    </row>
    <row r="13348" spans="1:21" x14ac:dyDescent="0.25">
      <c r="A13348" t="s">
        <v>6637</v>
      </c>
      <c r="B13348" s="12">
        <v>41161</v>
      </c>
      <c r="C13348" t="s">
        <v>17247</v>
      </c>
      <c r="D13348" s="11">
        <v>46176.692210648202</v>
      </c>
      <c r="E13348" t="s">
        <v>17248</v>
      </c>
      <c r="F13348" t="s">
        <v>13246</v>
      </c>
      <c r="G13348" t="s">
        <v>7754</v>
      </c>
      <c r="H13348" t="s">
        <v>6479</v>
      </c>
      <c r="I13348" t="s">
        <v>65</v>
      </c>
      <c r="J13348" t="s">
        <v>573</v>
      </c>
      <c r="K13348" t="s">
        <v>17249</v>
      </c>
      <c r="L13348" t="s">
        <v>17211</v>
      </c>
      <c r="M13348" t="s">
        <v>17250</v>
      </c>
      <c r="N13348" t="s">
        <v>7469</v>
      </c>
      <c r="O13348" t="s">
        <v>7470</v>
      </c>
      <c r="P13348">
        <v>3123150</v>
      </c>
      <c r="Q13348" t="s">
        <v>6636</v>
      </c>
      <c r="R13348" t="s">
        <v>6636</v>
      </c>
      <c r="S13348" s="12"/>
      <c r="T13348" s="13"/>
      <c r="U13348" t="s">
        <v>6629</v>
      </c>
    </row>
    <row r="13349" spans="1:21" x14ac:dyDescent="0.25">
      <c r="A13349" t="s">
        <v>6619</v>
      </c>
      <c r="B13349" s="12">
        <v>41161</v>
      </c>
      <c r="C13349" t="s">
        <v>17247</v>
      </c>
      <c r="D13349" s="11">
        <v>46176.697962963</v>
      </c>
      <c r="E13349" t="s">
        <v>17248</v>
      </c>
      <c r="F13349" t="s">
        <v>13246</v>
      </c>
      <c r="G13349" t="s">
        <v>7754</v>
      </c>
      <c r="H13349" t="s">
        <v>6479</v>
      </c>
      <c r="I13349" t="s">
        <v>65</v>
      </c>
      <c r="J13349" t="s">
        <v>573</v>
      </c>
      <c r="K13349" t="s">
        <v>17249</v>
      </c>
      <c r="L13349" t="s">
        <v>17211</v>
      </c>
      <c r="M13349" t="s">
        <v>17250</v>
      </c>
      <c r="N13349" t="s">
        <v>7469</v>
      </c>
      <c r="O13349" t="s">
        <v>7470</v>
      </c>
      <c r="P13349">
        <v>3123150</v>
      </c>
      <c r="Q13349" t="s">
        <v>6636</v>
      </c>
      <c r="R13349" t="s">
        <v>6636</v>
      </c>
      <c r="S13349" s="12"/>
      <c r="T13349" s="13"/>
      <c r="U13349" t="s">
        <v>6629</v>
      </c>
    </row>
    <row r="13350" spans="1:21" x14ac:dyDescent="0.25">
      <c r="A13350" t="s">
        <v>6637</v>
      </c>
      <c r="B13350" s="12">
        <v>41173</v>
      </c>
      <c r="C13350" t="s">
        <v>17251</v>
      </c>
      <c r="D13350" s="11">
        <v>46176.780185185198</v>
      </c>
      <c r="E13350" t="s">
        <v>17252</v>
      </c>
      <c r="F13350" t="s">
        <v>13246</v>
      </c>
      <c r="G13350" t="s">
        <v>7754</v>
      </c>
      <c r="H13350" t="s">
        <v>6479</v>
      </c>
      <c r="I13350" t="s">
        <v>65</v>
      </c>
      <c r="J13350" t="s">
        <v>2226</v>
      </c>
      <c r="K13350" t="s">
        <v>17253</v>
      </c>
      <c r="L13350" t="s">
        <v>17228</v>
      </c>
      <c r="M13350" t="s">
        <v>17254</v>
      </c>
      <c r="N13350" t="s">
        <v>7001</v>
      </c>
      <c r="O13350" t="s">
        <v>7007</v>
      </c>
      <c r="P13350">
        <v>1070000</v>
      </c>
      <c r="Q13350" t="s">
        <v>6636</v>
      </c>
      <c r="R13350" t="s">
        <v>6636</v>
      </c>
      <c r="S13350" s="12"/>
      <c r="T13350" s="13"/>
      <c r="U13350" t="s">
        <v>6636</v>
      </c>
    </row>
    <row r="13351" spans="1:21" x14ac:dyDescent="0.25">
      <c r="A13351" t="s">
        <v>6619</v>
      </c>
      <c r="B13351" s="12">
        <v>41173</v>
      </c>
      <c r="C13351" t="s">
        <v>17251</v>
      </c>
      <c r="D13351" s="11">
        <v>46176.795717592599</v>
      </c>
      <c r="E13351" t="s">
        <v>17252</v>
      </c>
      <c r="F13351" t="s">
        <v>13246</v>
      </c>
      <c r="G13351" t="s">
        <v>7754</v>
      </c>
      <c r="H13351" t="s">
        <v>6479</v>
      </c>
      <c r="I13351" t="s">
        <v>65</v>
      </c>
      <c r="J13351" t="s">
        <v>2226</v>
      </c>
      <c r="K13351" t="s">
        <v>17253</v>
      </c>
      <c r="L13351" t="s">
        <v>17228</v>
      </c>
      <c r="M13351" t="s">
        <v>17254</v>
      </c>
      <c r="N13351" t="s">
        <v>7001</v>
      </c>
      <c r="O13351" t="s">
        <v>7007</v>
      </c>
      <c r="P13351">
        <v>1070000</v>
      </c>
      <c r="Q13351" t="s">
        <v>6636</v>
      </c>
      <c r="R13351" t="s">
        <v>6636</v>
      </c>
      <c r="S13351" s="12"/>
      <c r="T13351" s="13"/>
      <c r="U13351" t="s">
        <v>6636</v>
      </c>
    </row>
    <row r="13352" spans="1:21" x14ac:dyDescent="0.25">
      <c r="A13352" t="s">
        <v>6637</v>
      </c>
      <c r="B13352" s="12">
        <v>41289</v>
      </c>
      <c r="C13352" t="s">
        <v>17255</v>
      </c>
      <c r="D13352" s="11">
        <v>46177.462615740696</v>
      </c>
      <c r="E13352" t="s">
        <v>17256</v>
      </c>
      <c r="F13352" t="s">
        <v>13246</v>
      </c>
      <c r="G13352" t="s">
        <v>7754</v>
      </c>
      <c r="H13352" t="s">
        <v>6479</v>
      </c>
      <c r="I13352" t="s">
        <v>65</v>
      </c>
      <c r="J13352" t="s">
        <v>67</v>
      </c>
      <c r="K13352" t="s">
        <v>17257</v>
      </c>
      <c r="L13352" t="s">
        <v>17258</v>
      </c>
      <c r="M13352" t="s">
        <v>17259</v>
      </c>
      <c r="N13352" t="s">
        <v>7202</v>
      </c>
      <c r="O13352" t="s">
        <v>7203</v>
      </c>
      <c r="P13352">
        <v>2815140</v>
      </c>
      <c r="Q13352" t="s">
        <v>6636</v>
      </c>
      <c r="R13352" t="s">
        <v>6636</v>
      </c>
      <c r="S13352" s="12"/>
      <c r="T13352" s="13"/>
      <c r="U13352" t="s">
        <v>6629</v>
      </c>
    </row>
    <row r="13353" spans="1:21" x14ac:dyDescent="0.25">
      <c r="A13353" t="s">
        <v>6637</v>
      </c>
      <c r="B13353" s="12">
        <v>41355</v>
      </c>
      <c r="C13353" t="s">
        <v>17255</v>
      </c>
      <c r="D13353" s="11">
        <v>46177.462615740696</v>
      </c>
      <c r="E13353" t="s">
        <v>17256</v>
      </c>
      <c r="F13353" t="s">
        <v>13246</v>
      </c>
      <c r="G13353" t="s">
        <v>7754</v>
      </c>
      <c r="H13353" t="s">
        <v>6479</v>
      </c>
      <c r="I13353" t="s">
        <v>65</v>
      </c>
      <c r="J13353" t="s">
        <v>67</v>
      </c>
      <c r="K13353" t="s">
        <v>17260</v>
      </c>
      <c r="L13353" t="s">
        <v>17258</v>
      </c>
      <c r="M13353" t="s">
        <v>17261</v>
      </c>
      <c r="N13353" t="s">
        <v>7202</v>
      </c>
      <c r="O13353" t="s">
        <v>7203</v>
      </c>
      <c r="P13353">
        <v>2460000</v>
      </c>
      <c r="Q13353" t="s">
        <v>6636</v>
      </c>
      <c r="R13353" t="s">
        <v>6636</v>
      </c>
      <c r="S13353" s="12"/>
      <c r="T13353" s="13"/>
      <c r="U13353" t="s">
        <v>6629</v>
      </c>
    </row>
    <row r="13354" spans="1:21" x14ac:dyDescent="0.25">
      <c r="A13354" t="s">
        <v>6619</v>
      </c>
      <c r="B13354" s="12">
        <v>41191</v>
      </c>
      <c r="C13354" t="s">
        <v>7930</v>
      </c>
      <c r="D13354" s="11">
        <v>46177.486388888901</v>
      </c>
      <c r="E13354" t="s">
        <v>7931</v>
      </c>
      <c r="F13354" t="s">
        <v>13246</v>
      </c>
      <c r="G13354" t="s">
        <v>7754</v>
      </c>
      <c r="H13354" t="s">
        <v>6479</v>
      </c>
      <c r="I13354" t="s">
        <v>55</v>
      </c>
      <c r="J13354" t="s">
        <v>643</v>
      </c>
      <c r="K13354" t="s">
        <v>17262</v>
      </c>
      <c r="L13354" t="s">
        <v>17211</v>
      </c>
      <c r="M13354" t="s">
        <v>17263</v>
      </c>
      <c r="N13354" t="s">
        <v>7469</v>
      </c>
      <c r="O13354" t="s">
        <v>7933</v>
      </c>
      <c r="P13354">
        <v>3640000</v>
      </c>
      <c r="Q13354" t="s">
        <v>6636</v>
      </c>
      <c r="R13354" t="s">
        <v>6636</v>
      </c>
      <c r="S13354" s="12"/>
      <c r="T13354" s="13"/>
      <c r="U13354" t="s">
        <v>6636</v>
      </c>
    </row>
    <row r="13355" spans="1:21" x14ac:dyDescent="0.25">
      <c r="A13355" t="s">
        <v>6637</v>
      </c>
      <c r="B13355" s="12">
        <v>41209</v>
      </c>
      <c r="C13355" t="s">
        <v>17264</v>
      </c>
      <c r="D13355" s="11">
        <v>46177.500706018502</v>
      </c>
      <c r="E13355" t="s">
        <v>17265</v>
      </c>
      <c r="F13355" t="s">
        <v>13246</v>
      </c>
      <c r="G13355" t="s">
        <v>7754</v>
      </c>
      <c r="H13355" t="s">
        <v>6479</v>
      </c>
      <c r="I13355" t="s">
        <v>65</v>
      </c>
      <c r="J13355" t="s">
        <v>67</v>
      </c>
      <c r="K13355" t="s">
        <v>17266</v>
      </c>
      <c r="L13355" t="s">
        <v>17234</v>
      </c>
      <c r="M13355" t="s">
        <v>17267</v>
      </c>
      <c r="N13355" t="s">
        <v>7001</v>
      </c>
      <c r="O13355" t="s">
        <v>7062</v>
      </c>
      <c r="P13355">
        <v>2235000</v>
      </c>
      <c r="Q13355" t="s">
        <v>6778</v>
      </c>
      <c r="R13355" t="s">
        <v>7109</v>
      </c>
      <c r="S13355" s="12"/>
      <c r="T13355" s="13"/>
      <c r="U13355" t="s">
        <v>6629</v>
      </c>
    </row>
    <row r="13356" spans="1:21" x14ac:dyDescent="0.25">
      <c r="A13356" t="s">
        <v>6637</v>
      </c>
      <c r="B13356" s="12">
        <v>41660</v>
      </c>
      <c r="C13356" t="s">
        <v>17268</v>
      </c>
      <c r="D13356" s="11">
        <v>46177.575138888897</v>
      </c>
      <c r="E13356" t="s">
        <v>17269</v>
      </c>
      <c r="F13356" t="s">
        <v>13246</v>
      </c>
      <c r="G13356" t="s">
        <v>7754</v>
      </c>
      <c r="H13356" t="s">
        <v>6479</v>
      </c>
      <c r="I13356" t="s">
        <v>65</v>
      </c>
      <c r="J13356" t="s">
        <v>57</v>
      </c>
      <c r="K13356" t="s">
        <v>17270</v>
      </c>
      <c r="L13356" t="s">
        <v>17211</v>
      </c>
      <c r="M13356" t="s">
        <v>17271</v>
      </c>
      <c r="N13356" t="s">
        <v>7202</v>
      </c>
      <c r="O13356" t="s">
        <v>9567</v>
      </c>
      <c r="P13356">
        <v>2468110</v>
      </c>
      <c r="Q13356" t="s">
        <v>6636</v>
      </c>
      <c r="R13356" t="s">
        <v>6636</v>
      </c>
      <c r="S13356" s="12"/>
      <c r="T13356" s="13"/>
      <c r="U13356" t="s">
        <v>6636</v>
      </c>
    </row>
    <row r="13357" spans="1:21" x14ac:dyDescent="0.25">
      <c r="A13357" t="s">
        <v>6619</v>
      </c>
      <c r="B13357" s="12">
        <v>41209</v>
      </c>
      <c r="C13357" t="s">
        <v>17264</v>
      </c>
      <c r="D13357" s="11">
        <v>46177.603657407402</v>
      </c>
      <c r="E13357" t="s">
        <v>17265</v>
      </c>
      <c r="F13357" t="s">
        <v>13246</v>
      </c>
      <c r="G13357" t="s">
        <v>7754</v>
      </c>
      <c r="H13357" t="s">
        <v>6479</v>
      </c>
      <c r="I13357" t="s">
        <v>65</v>
      </c>
      <c r="J13357" t="s">
        <v>67</v>
      </c>
      <c r="K13357" t="s">
        <v>17266</v>
      </c>
      <c r="L13357" t="s">
        <v>17234</v>
      </c>
      <c r="M13357" t="s">
        <v>17267</v>
      </c>
      <c r="N13357" t="s">
        <v>7001</v>
      </c>
      <c r="O13357" t="s">
        <v>7062</v>
      </c>
      <c r="P13357">
        <v>2235000</v>
      </c>
      <c r="Q13357" t="s">
        <v>6778</v>
      </c>
      <c r="R13357" t="s">
        <v>7109</v>
      </c>
      <c r="S13357" s="12"/>
      <c r="T13357" s="13"/>
      <c r="U13357" t="s">
        <v>6629</v>
      </c>
    </row>
    <row r="13358" spans="1:21" x14ac:dyDescent="0.25">
      <c r="A13358" t="s">
        <v>6637</v>
      </c>
      <c r="B13358" s="12">
        <v>41535</v>
      </c>
      <c r="C13358" t="s">
        <v>10782</v>
      </c>
      <c r="D13358" s="11">
        <v>46177.833009259302</v>
      </c>
      <c r="E13358" t="s">
        <v>10783</v>
      </c>
      <c r="F13358" t="s">
        <v>13246</v>
      </c>
      <c r="G13358" t="s">
        <v>7754</v>
      </c>
      <c r="H13358" t="s">
        <v>6479</v>
      </c>
      <c r="I13358" t="s">
        <v>65</v>
      </c>
      <c r="J13358" t="s">
        <v>67</v>
      </c>
      <c r="K13358" t="s">
        <v>17272</v>
      </c>
      <c r="L13358" t="s">
        <v>17211</v>
      </c>
      <c r="M13358" t="s">
        <v>8374</v>
      </c>
      <c r="N13358" t="s">
        <v>6761</v>
      </c>
      <c r="O13358" t="s">
        <v>7185</v>
      </c>
      <c r="P13358">
        <v>5015000</v>
      </c>
      <c r="Q13358" t="s">
        <v>6636</v>
      </c>
      <c r="R13358" t="s">
        <v>6636</v>
      </c>
      <c r="S13358" s="12"/>
      <c r="T13358" s="13"/>
      <c r="U13358" t="s">
        <v>6629</v>
      </c>
    </row>
    <row r="13359" spans="1:21" x14ac:dyDescent="0.25">
      <c r="A13359" t="s">
        <v>6637</v>
      </c>
      <c r="B13359" s="12">
        <v>42320</v>
      </c>
      <c r="C13359" t="s">
        <v>17273</v>
      </c>
      <c r="D13359" s="11">
        <v>46177.866388888899</v>
      </c>
      <c r="E13359" t="s">
        <v>17274</v>
      </c>
      <c r="F13359" t="s">
        <v>13246</v>
      </c>
      <c r="G13359" t="s">
        <v>7754</v>
      </c>
      <c r="H13359" t="s">
        <v>6479</v>
      </c>
      <c r="I13359" t="s">
        <v>55</v>
      </c>
      <c r="J13359" t="s">
        <v>372</v>
      </c>
      <c r="K13359" t="s">
        <v>17275</v>
      </c>
      <c r="L13359" t="s">
        <v>17258</v>
      </c>
      <c r="M13359" t="s">
        <v>17276</v>
      </c>
      <c r="N13359" t="s">
        <v>7202</v>
      </c>
      <c r="O13359" t="s">
        <v>7255</v>
      </c>
      <c r="P13359">
        <v>2987540</v>
      </c>
      <c r="Q13359" t="s">
        <v>6636</v>
      </c>
      <c r="R13359" t="s">
        <v>6636</v>
      </c>
      <c r="S13359" s="12"/>
      <c r="T13359" s="13"/>
      <c r="U13359" t="s">
        <v>6629</v>
      </c>
    </row>
    <row r="13360" spans="1:21" x14ac:dyDescent="0.25">
      <c r="A13360" t="s">
        <v>6637</v>
      </c>
      <c r="B13360" s="12">
        <v>41241</v>
      </c>
      <c r="C13360" t="s">
        <v>17277</v>
      </c>
      <c r="D13360" s="11">
        <v>46178.477210648103</v>
      </c>
      <c r="E13360" t="s">
        <v>17278</v>
      </c>
      <c r="F13360" t="s">
        <v>13246</v>
      </c>
      <c r="G13360" t="s">
        <v>7754</v>
      </c>
      <c r="H13360" t="s">
        <v>6479</v>
      </c>
      <c r="I13360" t="s">
        <v>55</v>
      </c>
      <c r="J13360" t="s">
        <v>643</v>
      </c>
      <c r="K13360" t="s">
        <v>17279</v>
      </c>
      <c r="L13360" t="s">
        <v>17211</v>
      </c>
      <c r="M13360" t="s">
        <v>17280</v>
      </c>
      <c r="N13360" t="s">
        <v>17281</v>
      </c>
      <c r="O13360" t="s">
        <v>17282</v>
      </c>
      <c r="P13360">
        <v>4720000</v>
      </c>
      <c r="Q13360" t="s">
        <v>6636</v>
      </c>
      <c r="R13360" t="s">
        <v>6636</v>
      </c>
      <c r="S13360" s="12"/>
      <c r="T13360" s="13"/>
      <c r="U13360" t="s">
        <v>6636</v>
      </c>
    </row>
    <row r="13361" spans="1:21" x14ac:dyDescent="0.25">
      <c r="A13361" t="s">
        <v>6619</v>
      </c>
      <c r="B13361" s="12">
        <v>41241</v>
      </c>
      <c r="C13361" t="s">
        <v>17277</v>
      </c>
      <c r="D13361" s="11">
        <v>46178.499374999999</v>
      </c>
      <c r="E13361" t="s">
        <v>17278</v>
      </c>
      <c r="F13361" t="s">
        <v>13246</v>
      </c>
      <c r="G13361" t="s">
        <v>7754</v>
      </c>
      <c r="H13361" t="s">
        <v>6479</v>
      </c>
      <c r="I13361" t="s">
        <v>55</v>
      </c>
      <c r="J13361" t="s">
        <v>643</v>
      </c>
      <c r="K13361" t="s">
        <v>17279</v>
      </c>
      <c r="L13361" t="s">
        <v>17211</v>
      </c>
      <c r="M13361" t="s">
        <v>17280</v>
      </c>
      <c r="N13361" t="s">
        <v>17281</v>
      </c>
      <c r="O13361" t="s">
        <v>17282</v>
      </c>
      <c r="P13361">
        <v>4720000</v>
      </c>
      <c r="Q13361" t="s">
        <v>6636</v>
      </c>
      <c r="R13361" t="s">
        <v>6636</v>
      </c>
      <c r="S13361" s="12"/>
      <c r="T13361" s="13"/>
      <c r="U13361" t="s">
        <v>6636</v>
      </c>
    </row>
    <row r="13362" spans="1:21" x14ac:dyDescent="0.25">
      <c r="A13362" t="s">
        <v>6637</v>
      </c>
      <c r="B13362" s="12">
        <v>41257</v>
      </c>
      <c r="C13362" t="s">
        <v>14328</v>
      </c>
      <c r="D13362" s="11">
        <v>46178.655462962997</v>
      </c>
      <c r="E13362" t="s">
        <v>14329</v>
      </c>
      <c r="F13362" t="s">
        <v>13246</v>
      </c>
      <c r="G13362" t="s">
        <v>7754</v>
      </c>
      <c r="H13362" t="s">
        <v>6479</v>
      </c>
      <c r="I13362" t="s">
        <v>55</v>
      </c>
      <c r="J13362" t="s">
        <v>643</v>
      </c>
      <c r="K13362" t="s">
        <v>17283</v>
      </c>
      <c r="L13362" t="s">
        <v>17284</v>
      </c>
      <c r="M13362" t="s">
        <v>17285</v>
      </c>
      <c r="N13362" t="s">
        <v>7001</v>
      </c>
      <c r="O13362" t="s">
        <v>7062</v>
      </c>
      <c r="P13362">
        <v>1870000</v>
      </c>
      <c r="Q13362" t="s">
        <v>6636</v>
      </c>
      <c r="R13362" t="s">
        <v>6636</v>
      </c>
      <c r="S13362" s="12"/>
      <c r="T13362" s="13"/>
      <c r="U13362" t="s">
        <v>6636</v>
      </c>
    </row>
    <row r="13363" spans="1:21" x14ac:dyDescent="0.25">
      <c r="A13363" t="s">
        <v>6619</v>
      </c>
      <c r="B13363" s="12">
        <v>41257</v>
      </c>
      <c r="C13363" t="s">
        <v>14328</v>
      </c>
      <c r="D13363" s="11">
        <v>46178.748761574097</v>
      </c>
      <c r="E13363" t="s">
        <v>14329</v>
      </c>
      <c r="F13363" t="s">
        <v>13246</v>
      </c>
      <c r="G13363" t="s">
        <v>7754</v>
      </c>
      <c r="H13363" t="s">
        <v>6479</v>
      </c>
      <c r="I13363" t="s">
        <v>55</v>
      </c>
      <c r="J13363" t="s">
        <v>643</v>
      </c>
      <c r="K13363" t="s">
        <v>17283</v>
      </c>
      <c r="L13363" t="s">
        <v>17284</v>
      </c>
      <c r="M13363" t="s">
        <v>17285</v>
      </c>
      <c r="N13363" t="s">
        <v>7001</v>
      </c>
      <c r="O13363" t="s">
        <v>7062</v>
      </c>
      <c r="P13363">
        <v>1870000</v>
      </c>
      <c r="Q13363" t="s">
        <v>6636</v>
      </c>
      <c r="R13363" t="s">
        <v>6636</v>
      </c>
      <c r="S13363" s="12"/>
      <c r="T13363" s="13"/>
      <c r="U13363" t="s">
        <v>6636</v>
      </c>
    </row>
    <row r="13364" spans="1:21" x14ac:dyDescent="0.25">
      <c r="A13364" t="s">
        <v>6619</v>
      </c>
      <c r="B13364" s="12">
        <v>41278</v>
      </c>
      <c r="C13364" t="s">
        <v>17225</v>
      </c>
      <c r="D13364" s="11">
        <v>46179.454178240703</v>
      </c>
      <c r="E13364" t="s">
        <v>17226</v>
      </c>
      <c r="F13364" t="s">
        <v>13246</v>
      </c>
      <c r="G13364" t="s">
        <v>7754</v>
      </c>
      <c r="H13364" t="s">
        <v>6479</v>
      </c>
      <c r="I13364" t="s">
        <v>3863</v>
      </c>
      <c r="J13364" t="s">
        <v>8208</v>
      </c>
      <c r="K13364" t="s">
        <v>17227</v>
      </c>
      <c r="L13364" t="s">
        <v>17228</v>
      </c>
      <c r="M13364" t="s">
        <v>17229</v>
      </c>
      <c r="N13364" t="s">
        <v>13410</v>
      </c>
      <c r="O13364" t="s">
        <v>17230</v>
      </c>
      <c r="P13364">
        <v>515000</v>
      </c>
      <c r="Q13364" t="s">
        <v>6636</v>
      </c>
      <c r="R13364" t="s">
        <v>6636</v>
      </c>
      <c r="S13364" s="12"/>
      <c r="T13364" s="13"/>
      <c r="U13364" t="s">
        <v>6878</v>
      </c>
    </row>
    <row r="13365" spans="1:21" x14ac:dyDescent="0.25">
      <c r="A13365" t="s">
        <v>6637</v>
      </c>
      <c r="B13365" s="12">
        <v>41833</v>
      </c>
      <c r="C13365" t="s">
        <v>17286</v>
      </c>
      <c r="D13365" s="11">
        <v>46179.491400462997</v>
      </c>
      <c r="E13365" t="s">
        <v>17287</v>
      </c>
      <c r="F13365" t="s">
        <v>13246</v>
      </c>
      <c r="G13365" t="s">
        <v>7754</v>
      </c>
      <c r="H13365" t="s">
        <v>6479</v>
      </c>
      <c r="I13365" t="s">
        <v>55</v>
      </c>
      <c r="J13365" t="s">
        <v>372</v>
      </c>
      <c r="K13365" t="s">
        <v>17288</v>
      </c>
      <c r="L13365" t="s">
        <v>17220</v>
      </c>
      <c r="M13365" t="s">
        <v>17289</v>
      </c>
      <c r="N13365" t="s">
        <v>7044</v>
      </c>
      <c r="O13365" t="s">
        <v>9325</v>
      </c>
      <c r="P13365">
        <v>2880000</v>
      </c>
      <c r="Q13365" t="s">
        <v>6636</v>
      </c>
      <c r="R13365" t="s">
        <v>6636</v>
      </c>
      <c r="S13365" s="12"/>
      <c r="T13365" s="13"/>
      <c r="U13365" t="s">
        <v>6629</v>
      </c>
    </row>
    <row r="13366" spans="1:21" x14ac:dyDescent="0.25">
      <c r="A13366" t="s">
        <v>6637</v>
      </c>
      <c r="B13366" s="12">
        <v>41284</v>
      </c>
      <c r="C13366" t="s">
        <v>17290</v>
      </c>
      <c r="D13366" s="11">
        <v>46179.557604166701</v>
      </c>
      <c r="E13366" t="s">
        <v>17291</v>
      </c>
      <c r="F13366" t="s">
        <v>13246</v>
      </c>
      <c r="G13366" t="s">
        <v>7754</v>
      </c>
      <c r="H13366" t="s">
        <v>6479</v>
      </c>
      <c r="I13366" t="s">
        <v>55</v>
      </c>
      <c r="J13366" t="s">
        <v>643</v>
      </c>
      <c r="K13366" t="s">
        <v>17292</v>
      </c>
      <c r="L13366" t="s">
        <v>17228</v>
      </c>
      <c r="M13366" t="s">
        <v>17293</v>
      </c>
      <c r="N13366" t="s">
        <v>12129</v>
      </c>
      <c r="O13366" t="s">
        <v>12130</v>
      </c>
      <c r="P13366">
        <v>2184800</v>
      </c>
      <c r="Q13366" t="s">
        <v>6636</v>
      </c>
      <c r="R13366" t="s">
        <v>6636</v>
      </c>
      <c r="S13366" s="12"/>
      <c r="T13366" s="13"/>
      <c r="U13366" t="s">
        <v>6636</v>
      </c>
    </row>
    <row r="13367" spans="1:21" x14ac:dyDescent="0.25">
      <c r="A13367" t="s">
        <v>6619</v>
      </c>
      <c r="B13367" s="12">
        <v>41284</v>
      </c>
      <c r="C13367" t="s">
        <v>17290</v>
      </c>
      <c r="D13367" s="11">
        <v>46179.565324074101</v>
      </c>
      <c r="E13367" t="s">
        <v>17291</v>
      </c>
      <c r="F13367" t="s">
        <v>13246</v>
      </c>
      <c r="G13367" t="s">
        <v>7754</v>
      </c>
      <c r="H13367" t="s">
        <v>6479</v>
      </c>
      <c r="I13367" t="s">
        <v>55</v>
      </c>
      <c r="J13367" t="s">
        <v>643</v>
      </c>
      <c r="K13367" t="s">
        <v>17292</v>
      </c>
      <c r="L13367" t="s">
        <v>17228</v>
      </c>
      <c r="M13367" t="s">
        <v>17293</v>
      </c>
      <c r="N13367" t="s">
        <v>12129</v>
      </c>
      <c r="O13367" t="s">
        <v>12130</v>
      </c>
      <c r="P13367">
        <v>2184800</v>
      </c>
      <c r="Q13367" t="s">
        <v>6636</v>
      </c>
      <c r="R13367" t="s">
        <v>6636</v>
      </c>
      <c r="S13367" s="12"/>
      <c r="T13367" s="13"/>
      <c r="U13367" t="s">
        <v>6636</v>
      </c>
    </row>
    <row r="13368" spans="1:21" x14ac:dyDescent="0.25">
      <c r="A13368" t="s">
        <v>6637</v>
      </c>
      <c r="B13368" s="12">
        <v>41387</v>
      </c>
      <c r="C13368" t="s">
        <v>7896</v>
      </c>
      <c r="D13368" s="11">
        <v>46180.448217592602</v>
      </c>
      <c r="E13368" t="s">
        <v>7897</v>
      </c>
      <c r="F13368" t="s">
        <v>13246</v>
      </c>
      <c r="G13368" t="s">
        <v>7754</v>
      </c>
      <c r="H13368" t="s">
        <v>6479</v>
      </c>
      <c r="I13368" t="s">
        <v>55</v>
      </c>
      <c r="J13368" t="s">
        <v>643</v>
      </c>
      <c r="K13368" t="s">
        <v>17294</v>
      </c>
      <c r="L13368" t="s">
        <v>17295</v>
      </c>
      <c r="M13368" t="s">
        <v>7898</v>
      </c>
      <c r="N13368" t="s">
        <v>7365</v>
      </c>
      <c r="O13368" t="s">
        <v>7899</v>
      </c>
      <c r="P13368">
        <v>2015000</v>
      </c>
      <c r="Q13368" t="s">
        <v>6636</v>
      </c>
      <c r="R13368" t="s">
        <v>6636</v>
      </c>
      <c r="S13368" s="12"/>
      <c r="T13368" s="13"/>
      <c r="U13368" t="s">
        <v>6636</v>
      </c>
    </row>
    <row r="13369" spans="1:21" x14ac:dyDescent="0.25">
      <c r="A13369" t="s">
        <v>6619</v>
      </c>
      <c r="B13369" s="12">
        <v>41322</v>
      </c>
      <c r="C13369" t="s">
        <v>17222</v>
      </c>
      <c r="D13369" s="11">
        <v>46180.519768518498</v>
      </c>
      <c r="E13369" t="s">
        <v>17223</v>
      </c>
      <c r="F13369" t="s">
        <v>13246</v>
      </c>
      <c r="G13369" t="s">
        <v>7754</v>
      </c>
      <c r="H13369" t="s">
        <v>6479</v>
      </c>
      <c r="I13369" t="s">
        <v>55</v>
      </c>
      <c r="J13369" t="s">
        <v>732</v>
      </c>
      <c r="K13369" t="s">
        <v>17224</v>
      </c>
      <c r="L13369" t="s">
        <v>17220</v>
      </c>
      <c r="M13369" t="s">
        <v>8058</v>
      </c>
      <c r="N13369" t="s">
        <v>7218</v>
      </c>
      <c r="O13369" t="s">
        <v>8059</v>
      </c>
      <c r="P13369">
        <v>1620000</v>
      </c>
      <c r="Q13369" t="s">
        <v>6636</v>
      </c>
      <c r="R13369" t="s">
        <v>6636</v>
      </c>
      <c r="S13369" s="12"/>
      <c r="T13369" s="13"/>
      <c r="U13369" t="s">
        <v>14557</v>
      </c>
    </row>
    <row r="13370" spans="1:21" x14ac:dyDescent="0.25">
      <c r="A13370" t="s">
        <v>6637</v>
      </c>
      <c r="B13370" s="12">
        <v>41334</v>
      </c>
      <c r="C13370" t="s">
        <v>17296</v>
      </c>
      <c r="D13370" s="11">
        <v>46180.607002314799</v>
      </c>
      <c r="E13370" t="s">
        <v>17297</v>
      </c>
      <c r="F13370" t="s">
        <v>13246</v>
      </c>
      <c r="G13370" t="s">
        <v>7754</v>
      </c>
      <c r="H13370" t="s">
        <v>6479</v>
      </c>
      <c r="I13370" t="s">
        <v>55</v>
      </c>
      <c r="J13370" t="s">
        <v>737</v>
      </c>
      <c r="K13370" t="s">
        <v>17298</v>
      </c>
      <c r="L13370" t="s">
        <v>17220</v>
      </c>
      <c r="M13370" t="s">
        <v>17299</v>
      </c>
      <c r="N13370" t="s">
        <v>7044</v>
      </c>
      <c r="O13370" t="s">
        <v>9213</v>
      </c>
      <c r="P13370">
        <v>3690000</v>
      </c>
      <c r="Q13370" t="s">
        <v>6636</v>
      </c>
      <c r="R13370" t="s">
        <v>6636</v>
      </c>
      <c r="S13370" s="12"/>
      <c r="T13370" s="13"/>
      <c r="U13370" t="s">
        <v>6636</v>
      </c>
    </row>
    <row r="13371" spans="1:21" x14ac:dyDescent="0.25">
      <c r="A13371" t="s">
        <v>6619</v>
      </c>
      <c r="B13371" s="12">
        <v>41332</v>
      </c>
      <c r="C13371" t="s">
        <v>17300</v>
      </c>
      <c r="D13371" s="11">
        <v>46180.6899305556</v>
      </c>
      <c r="E13371" t="s">
        <v>17301</v>
      </c>
      <c r="F13371" t="s">
        <v>13246</v>
      </c>
      <c r="G13371" t="s">
        <v>7754</v>
      </c>
      <c r="H13371" t="s">
        <v>6479</v>
      </c>
      <c r="I13371" t="s">
        <v>55</v>
      </c>
      <c r="J13371" t="s">
        <v>737</v>
      </c>
      <c r="K13371" t="s">
        <v>17302</v>
      </c>
      <c r="L13371" t="s">
        <v>17303</v>
      </c>
      <c r="M13371" t="s">
        <v>17304</v>
      </c>
      <c r="N13371" t="s">
        <v>7001</v>
      </c>
      <c r="O13371" t="s">
        <v>7007</v>
      </c>
      <c r="P13371">
        <v>878000</v>
      </c>
      <c r="Q13371" t="s">
        <v>6778</v>
      </c>
      <c r="R13371" t="s">
        <v>8501</v>
      </c>
      <c r="S13371" s="12"/>
      <c r="T13371" s="13"/>
      <c r="U13371" t="s">
        <v>6629</v>
      </c>
    </row>
    <row r="13372" spans="1:21" x14ac:dyDescent="0.25">
      <c r="A13372" t="s">
        <v>6619</v>
      </c>
      <c r="B13372" s="12">
        <v>41334</v>
      </c>
      <c r="C13372" t="s">
        <v>17296</v>
      </c>
      <c r="D13372" s="11">
        <v>46180.707858796297</v>
      </c>
      <c r="E13372" t="s">
        <v>17297</v>
      </c>
      <c r="F13372" t="s">
        <v>13246</v>
      </c>
      <c r="G13372" t="s">
        <v>7754</v>
      </c>
      <c r="H13372" t="s">
        <v>6479</v>
      </c>
      <c r="I13372" t="s">
        <v>55</v>
      </c>
      <c r="J13372" t="s">
        <v>737</v>
      </c>
      <c r="K13372" t="s">
        <v>17298</v>
      </c>
      <c r="L13372" t="s">
        <v>17220</v>
      </c>
      <c r="M13372" t="s">
        <v>17299</v>
      </c>
      <c r="N13372" t="s">
        <v>7044</v>
      </c>
      <c r="O13372" t="s">
        <v>9213</v>
      </c>
      <c r="P13372">
        <v>3690000</v>
      </c>
      <c r="Q13372" t="s">
        <v>6636</v>
      </c>
      <c r="R13372" t="s">
        <v>6636</v>
      </c>
      <c r="S13372" s="12"/>
      <c r="T13372" s="13"/>
      <c r="U13372" t="s">
        <v>6636</v>
      </c>
    </row>
    <row r="13373" spans="1:21" x14ac:dyDescent="0.25">
      <c r="A13373" t="s">
        <v>6637</v>
      </c>
      <c r="B13373" s="12">
        <v>41370</v>
      </c>
      <c r="C13373" t="s">
        <v>17305</v>
      </c>
      <c r="D13373" s="11">
        <v>46181.415046296301</v>
      </c>
      <c r="E13373" t="s">
        <v>17306</v>
      </c>
      <c r="F13373" t="s">
        <v>13246</v>
      </c>
      <c r="G13373" t="s">
        <v>7754</v>
      </c>
      <c r="H13373" t="s">
        <v>6479</v>
      </c>
      <c r="I13373" t="s">
        <v>65</v>
      </c>
      <c r="J13373" t="s">
        <v>2226</v>
      </c>
      <c r="K13373" t="s">
        <v>17307</v>
      </c>
      <c r="L13373" t="s">
        <v>17308</v>
      </c>
      <c r="M13373" t="s">
        <v>17309</v>
      </c>
      <c r="N13373" t="s">
        <v>7001</v>
      </c>
      <c r="O13373" t="s">
        <v>7007</v>
      </c>
      <c r="P13373">
        <v>1120000</v>
      </c>
      <c r="Q13373" t="s">
        <v>31</v>
      </c>
      <c r="R13373" t="s">
        <v>7109</v>
      </c>
      <c r="S13373" s="12"/>
      <c r="T13373" s="13"/>
      <c r="U13373" t="s">
        <v>6629</v>
      </c>
    </row>
    <row r="13374" spans="1:21" x14ac:dyDescent="0.25">
      <c r="A13374" t="s">
        <v>6637</v>
      </c>
      <c r="B13374" s="12">
        <v>41353</v>
      </c>
      <c r="C13374" t="s">
        <v>17310</v>
      </c>
      <c r="D13374" s="11">
        <v>46181.420474537001</v>
      </c>
      <c r="E13374" t="s">
        <v>17311</v>
      </c>
      <c r="F13374" t="s">
        <v>13246</v>
      </c>
      <c r="G13374" t="s">
        <v>7754</v>
      </c>
      <c r="H13374" t="s">
        <v>6479</v>
      </c>
      <c r="I13374" t="s">
        <v>6640</v>
      </c>
      <c r="J13374" t="s">
        <v>6904</v>
      </c>
      <c r="K13374" t="s">
        <v>17312</v>
      </c>
      <c r="L13374" t="s">
        <v>17258</v>
      </c>
      <c r="M13374" t="s">
        <v>17313</v>
      </c>
      <c r="N13374" t="s">
        <v>7365</v>
      </c>
      <c r="O13374" t="s">
        <v>13142</v>
      </c>
      <c r="P13374">
        <v>405000</v>
      </c>
      <c r="Q13374" t="s">
        <v>6636</v>
      </c>
      <c r="R13374" t="s">
        <v>6636</v>
      </c>
      <c r="S13374" s="12"/>
      <c r="T13374" s="13"/>
      <c r="U13374" t="s">
        <v>6629</v>
      </c>
    </row>
    <row r="13375" spans="1:21" x14ac:dyDescent="0.25">
      <c r="A13375" t="s">
        <v>6619</v>
      </c>
      <c r="B13375" s="12">
        <v>41353</v>
      </c>
      <c r="C13375" t="s">
        <v>17310</v>
      </c>
      <c r="D13375" s="11">
        <v>46181.420474537001</v>
      </c>
      <c r="E13375" t="s">
        <v>17311</v>
      </c>
      <c r="F13375" t="s">
        <v>13246</v>
      </c>
      <c r="G13375" t="s">
        <v>7754</v>
      </c>
      <c r="H13375" t="s">
        <v>6479</v>
      </c>
      <c r="I13375" t="s">
        <v>6640</v>
      </c>
      <c r="J13375" t="s">
        <v>6904</v>
      </c>
      <c r="K13375" t="s">
        <v>17312</v>
      </c>
      <c r="L13375" t="s">
        <v>17258</v>
      </c>
      <c r="M13375" t="s">
        <v>17313</v>
      </c>
      <c r="N13375" t="s">
        <v>7365</v>
      </c>
      <c r="O13375" t="s">
        <v>13142</v>
      </c>
      <c r="P13375">
        <v>405000</v>
      </c>
      <c r="Q13375" t="s">
        <v>6636</v>
      </c>
      <c r="R13375" t="s">
        <v>6636</v>
      </c>
      <c r="S13375" s="12"/>
      <c r="T13375" s="13"/>
      <c r="U13375" t="s">
        <v>6629</v>
      </c>
    </row>
    <row r="13376" spans="1:21" x14ac:dyDescent="0.25">
      <c r="A13376" t="s">
        <v>6619</v>
      </c>
      <c r="B13376" s="12">
        <v>41355</v>
      </c>
      <c r="C13376" t="s">
        <v>17255</v>
      </c>
      <c r="D13376" s="11">
        <v>46181.432789351798</v>
      </c>
      <c r="E13376" t="s">
        <v>17256</v>
      </c>
      <c r="F13376" t="s">
        <v>13246</v>
      </c>
      <c r="G13376" t="s">
        <v>7754</v>
      </c>
      <c r="H13376" t="s">
        <v>6479</v>
      </c>
      <c r="I13376" t="s">
        <v>65</v>
      </c>
      <c r="J13376" t="s">
        <v>67</v>
      </c>
      <c r="K13376" t="s">
        <v>17260</v>
      </c>
      <c r="L13376" t="s">
        <v>17258</v>
      </c>
      <c r="M13376" t="s">
        <v>17261</v>
      </c>
      <c r="N13376" t="s">
        <v>7202</v>
      </c>
      <c r="O13376" t="s">
        <v>7203</v>
      </c>
      <c r="P13376">
        <v>2460000</v>
      </c>
      <c r="Q13376" t="s">
        <v>6636</v>
      </c>
      <c r="R13376" t="s">
        <v>6636</v>
      </c>
      <c r="S13376" s="12"/>
      <c r="T13376" s="13"/>
      <c r="U13376" t="s">
        <v>6629</v>
      </c>
    </row>
    <row r="13377" spans="1:21" x14ac:dyDescent="0.25">
      <c r="A13377" t="s">
        <v>6619</v>
      </c>
      <c r="B13377" s="12">
        <v>41357</v>
      </c>
      <c r="C13377" t="s">
        <v>17314</v>
      </c>
      <c r="D13377" s="11">
        <v>46181.438634259299</v>
      </c>
      <c r="E13377" t="s">
        <v>17315</v>
      </c>
      <c r="F13377" t="s">
        <v>13246</v>
      </c>
      <c r="G13377" t="s">
        <v>7754</v>
      </c>
      <c r="H13377" t="s">
        <v>6479</v>
      </c>
      <c r="I13377" t="s">
        <v>65</v>
      </c>
      <c r="J13377" t="s">
        <v>219</v>
      </c>
      <c r="K13377" t="s">
        <v>17316</v>
      </c>
      <c r="L13377" t="s">
        <v>17308</v>
      </c>
      <c r="M13377" t="s">
        <v>17317</v>
      </c>
      <c r="N13377" t="s">
        <v>7001</v>
      </c>
      <c r="O13377" t="s">
        <v>7007</v>
      </c>
      <c r="P13377">
        <v>239000</v>
      </c>
      <c r="Q13377" t="s">
        <v>6636</v>
      </c>
      <c r="R13377" t="s">
        <v>6636</v>
      </c>
      <c r="S13377" s="12"/>
      <c r="T13377" s="13"/>
      <c r="U13377" t="s">
        <v>6636</v>
      </c>
    </row>
    <row r="13378" spans="1:21" x14ac:dyDescent="0.25">
      <c r="A13378" t="s">
        <v>6637</v>
      </c>
      <c r="B13378" s="12">
        <v>41366</v>
      </c>
      <c r="C13378" t="s">
        <v>17318</v>
      </c>
      <c r="D13378" s="11">
        <v>46181.497291666703</v>
      </c>
      <c r="E13378" t="s">
        <v>17319</v>
      </c>
      <c r="F13378" t="s">
        <v>13246</v>
      </c>
      <c r="G13378" t="s">
        <v>7754</v>
      </c>
      <c r="H13378" t="s">
        <v>6479</v>
      </c>
      <c r="I13378" t="s">
        <v>6623</v>
      </c>
      <c r="J13378" t="s">
        <v>6752</v>
      </c>
      <c r="K13378" t="s">
        <v>17320</v>
      </c>
      <c r="L13378" t="s">
        <v>17295</v>
      </c>
      <c r="M13378" t="s">
        <v>17321</v>
      </c>
      <c r="N13378" t="s">
        <v>7218</v>
      </c>
      <c r="O13378" t="s">
        <v>17322</v>
      </c>
      <c r="P13378">
        <v>1100000</v>
      </c>
      <c r="Q13378" t="s">
        <v>6636</v>
      </c>
      <c r="R13378" t="s">
        <v>6636</v>
      </c>
      <c r="S13378" s="12"/>
      <c r="T13378" s="13"/>
      <c r="U13378" t="s">
        <v>6636</v>
      </c>
    </row>
    <row r="13379" spans="1:21" x14ac:dyDescent="0.25">
      <c r="A13379" t="s">
        <v>6619</v>
      </c>
      <c r="B13379" s="12">
        <v>41366</v>
      </c>
      <c r="C13379" t="s">
        <v>17318</v>
      </c>
      <c r="D13379" s="11">
        <v>46181.497291666703</v>
      </c>
      <c r="E13379" t="s">
        <v>17319</v>
      </c>
      <c r="F13379" t="s">
        <v>13246</v>
      </c>
      <c r="G13379" t="s">
        <v>7754</v>
      </c>
      <c r="H13379" t="s">
        <v>6479</v>
      </c>
      <c r="I13379" t="s">
        <v>6623</v>
      </c>
      <c r="J13379" t="s">
        <v>6752</v>
      </c>
      <c r="K13379" t="s">
        <v>17320</v>
      </c>
      <c r="L13379" t="s">
        <v>17295</v>
      </c>
      <c r="M13379" t="s">
        <v>17321</v>
      </c>
      <c r="N13379" t="s">
        <v>7218</v>
      </c>
      <c r="O13379" t="s">
        <v>17322</v>
      </c>
      <c r="P13379">
        <v>1100000</v>
      </c>
      <c r="Q13379" t="s">
        <v>6636</v>
      </c>
      <c r="R13379" t="s">
        <v>6636</v>
      </c>
      <c r="S13379" s="12"/>
      <c r="T13379" s="13"/>
      <c r="U13379" t="s">
        <v>6636</v>
      </c>
    </row>
    <row r="13380" spans="1:21" x14ac:dyDescent="0.25">
      <c r="A13380" t="s">
        <v>6637</v>
      </c>
      <c r="B13380" s="12">
        <v>41371</v>
      </c>
      <c r="C13380" t="s">
        <v>10015</v>
      </c>
      <c r="D13380" s="11">
        <v>46181.524490740703</v>
      </c>
      <c r="E13380" t="s">
        <v>10016</v>
      </c>
      <c r="F13380" t="s">
        <v>13246</v>
      </c>
      <c r="G13380" t="s">
        <v>7754</v>
      </c>
      <c r="H13380" t="s">
        <v>6479</v>
      </c>
      <c r="I13380" t="s">
        <v>65</v>
      </c>
      <c r="J13380" t="s">
        <v>67</v>
      </c>
      <c r="K13380" t="s">
        <v>17323</v>
      </c>
      <c r="L13380" t="s">
        <v>17234</v>
      </c>
      <c r="M13380" t="s">
        <v>17324</v>
      </c>
      <c r="N13380" t="s">
        <v>7469</v>
      </c>
      <c r="O13380" t="s">
        <v>7933</v>
      </c>
      <c r="P13380">
        <v>3665000</v>
      </c>
      <c r="Q13380" t="s">
        <v>6636</v>
      </c>
      <c r="R13380" t="s">
        <v>6636</v>
      </c>
      <c r="S13380" s="12"/>
      <c r="T13380" s="13"/>
      <c r="U13380" t="s">
        <v>6636</v>
      </c>
    </row>
    <row r="13381" spans="1:21" x14ac:dyDescent="0.25">
      <c r="A13381" t="s">
        <v>6637</v>
      </c>
      <c r="B13381" s="12">
        <v>41369</v>
      </c>
      <c r="C13381" t="s">
        <v>10015</v>
      </c>
      <c r="D13381" s="11">
        <v>46181.524490740703</v>
      </c>
      <c r="E13381" t="s">
        <v>10016</v>
      </c>
      <c r="F13381" t="s">
        <v>13246</v>
      </c>
      <c r="G13381" t="s">
        <v>7754</v>
      </c>
      <c r="H13381" t="s">
        <v>6479</v>
      </c>
      <c r="I13381" t="s">
        <v>65</v>
      </c>
      <c r="J13381" t="s">
        <v>67</v>
      </c>
      <c r="K13381" t="s">
        <v>17325</v>
      </c>
      <c r="L13381" t="s">
        <v>17220</v>
      </c>
      <c r="M13381" t="s">
        <v>17326</v>
      </c>
      <c r="N13381" t="s">
        <v>7044</v>
      </c>
      <c r="O13381" t="s">
        <v>9213</v>
      </c>
      <c r="P13381">
        <v>3690000</v>
      </c>
      <c r="Q13381" t="s">
        <v>6636</v>
      </c>
      <c r="R13381" t="s">
        <v>6636</v>
      </c>
      <c r="S13381" s="12"/>
      <c r="T13381" s="13"/>
      <c r="U13381" t="s">
        <v>6636</v>
      </c>
    </row>
    <row r="13382" spans="1:21" x14ac:dyDescent="0.25">
      <c r="A13382" t="s">
        <v>6619</v>
      </c>
      <c r="B13382" s="12">
        <v>41370</v>
      </c>
      <c r="C13382" t="s">
        <v>17305</v>
      </c>
      <c r="D13382" s="11">
        <v>46181.5368171296</v>
      </c>
      <c r="E13382" t="s">
        <v>17306</v>
      </c>
      <c r="F13382" t="s">
        <v>13246</v>
      </c>
      <c r="G13382" t="s">
        <v>7754</v>
      </c>
      <c r="H13382" t="s">
        <v>6479</v>
      </c>
      <c r="I13382" t="s">
        <v>65</v>
      </c>
      <c r="J13382" t="s">
        <v>2226</v>
      </c>
      <c r="K13382" t="s">
        <v>17307</v>
      </c>
      <c r="L13382" t="s">
        <v>17308</v>
      </c>
      <c r="M13382" t="s">
        <v>17309</v>
      </c>
      <c r="N13382" t="s">
        <v>7001</v>
      </c>
      <c r="O13382" t="s">
        <v>7007</v>
      </c>
      <c r="P13382">
        <v>1120000</v>
      </c>
      <c r="Q13382" t="s">
        <v>31</v>
      </c>
      <c r="R13382" t="s">
        <v>7109</v>
      </c>
      <c r="S13382" s="12"/>
      <c r="T13382" s="13"/>
      <c r="U13382" t="s">
        <v>6629</v>
      </c>
    </row>
    <row r="13383" spans="1:21" x14ac:dyDescent="0.25">
      <c r="A13383" t="s">
        <v>6619</v>
      </c>
      <c r="B13383" s="12">
        <v>41371</v>
      </c>
      <c r="C13383" t="s">
        <v>10015</v>
      </c>
      <c r="D13383" s="11">
        <v>46181.537766203699</v>
      </c>
      <c r="E13383" t="s">
        <v>10016</v>
      </c>
      <c r="F13383" t="s">
        <v>13246</v>
      </c>
      <c r="G13383" t="s">
        <v>7754</v>
      </c>
      <c r="H13383" t="s">
        <v>6479</v>
      </c>
      <c r="I13383" t="s">
        <v>65</v>
      </c>
      <c r="J13383" t="s">
        <v>67</v>
      </c>
      <c r="K13383" t="s">
        <v>17323</v>
      </c>
      <c r="L13383" t="s">
        <v>17234</v>
      </c>
      <c r="M13383" t="s">
        <v>17324</v>
      </c>
      <c r="N13383" t="s">
        <v>7469</v>
      </c>
      <c r="O13383" t="s">
        <v>7933</v>
      </c>
      <c r="P13383">
        <v>3665000</v>
      </c>
      <c r="Q13383" t="s">
        <v>6636</v>
      </c>
      <c r="R13383" t="s">
        <v>6636</v>
      </c>
      <c r="S13383" s="12"/>
      <c r="T13383" s="13"/>
      <c r="U13383" t="s">
        <v>6636</v>
      </c>
    </row>
    <row r="13384" spans="1:21" x14ac:dyDescent="0.25">
      <c r="A13384" t="s">
        <v>6637</v>
      </c>
      <c r="B13384" s="12">
        <v>41376</v>
      </c>
      <c r="C13384" t="s">
        <v>14837</v>
      </c>
      <c r="D13384" s="11">
        <v>46181.544421296298</v>
      </c>
      <c r="E13384" t="s">
        <v>14838</v>
      </c>
      <c r="F13384" t="s">
        <v>13246</v>
      </c>
      <c r="G13384" t="s">
        <v>7754</v>
      </c>
      <c r="H13384" t="s">
        <v>6479</v>
      </c>
      <c r="I13384" t="s">
        <v>65</v>
      </c>
      <c r="J13384" t="s">
        <v>67</v>
      </c>
      <c r="K13384" t="s">
        <v>17327</v>
      </c>
      <c r="L13384" t="s">
        <v>17234</v>
      </c>
      <c r="M13384" t="s">
        <v>17328</v>
      </c>
      <c r="N13384" t="s">
        <v>7469</v>
      </c>
      <c r="O13384" t="s">
        <v>7470</v>
      </c>
      <c r="P13384">
        <v>3156580</v>
      </c>
      <c r="Q13384" t="s">
        <v>6636</v>
      </c>
      <c r="R13384" t="s">
        <v>6636</v>
      </c>
      <c r="S13384" s="12"/>
      <c r="T13384" s="13"/>
      <c r="U13384" t="s">
        <v>6636</v>
      </c>
    </row>
    <row r="13385" spans="1:21" x14ac:dyDescent="0.25">
      <c r="A13385" t="s">
        <v>6619</v>
      </c>
      <c r="B13385" s="12">
        <v>41376</v>
      </c>
      <c r="C13385" t="s">
        <v>14837</v>
      </c>
      <c r="D13385" s="11">
        <v>46181.583912037</v>
      </c>
      <c r="E13385" t="s">
        <v>14838</v>
      </c>
      <c r="F13385" t="s">
        <v>13246</v>
      </c>
      <c r="G13385" t="s">
        <v>7754</v>
      </c>
      <c r="H13385" t="s">
        <v>6479</v>
      </c>
      <c r="I13385" t="s">
        <v>65</v>
      </c>
      <c r="J13385" t="s">
        <v>67</v>
      </c>
      <c r="K13385" t="s">
        <v>17327</v>
      </c>
      <c r="L13385" t="s">
        <v>17234</v>
      </c>
      <c r="M13385" t="s">
        <v>17328</v>
      </c>
      <c r="N13385" t="s">
        <v>7469</v>
      </c>
      <c r="O13385" t="s">
        <v>7470</v>
      </c>
      <c r="P13385">
        <v>3156580</v>
      </c>
      <c r="Q13385" t="s">
        <v>6636</v>
      </c>
      <c r="R13385" t="s">
        <v>6636</v>
      </c>
      <c r="S13385" s="12"/>
      <c r="T13385" s="13"/>
      <c r="U13385" t="s">
        <v>6636</v>
      </c>
    </row>
    <row r="13386" spans="1:21" x14ac:dyDescent="0.25">
      <c r="A13386" t="s">
        <v>6619</v>
      </c>
      <c r="B13386" s="12">
        <v>41387</v>
      </c>
      <c r="C13386" t="s">
        <v>7896</v>
      </c>
      <c r="D13386" s="11">
        <v>46181.696400462999</v>
      </c>
      <c r="E13386" t="s">
        <v>7897</v>
      </c>
      <c r="F13386" t="s">
        <v>13246</v>
      </c>
      <c r="G13386" t="s">
        <v>7754</v>
      </c>
      <c r="H13386" t="s">
        <v>6479</v>
      </c>
      <c r="I13386" t="s">
        <v>55</v>
      </c>
      <c r="J13386" t="s">
        <v>643</v>
      </c>
      <c r="K13386" t="s">
        <v>17294</v>
      </c>
      <c r="L13386" t="s">
        <v>17295</v>
      </c>
      <c r="M13386" t="s">
        <v>7898</v>
      </c>
      <c r="N13386" t="s">
        <v>7365</v>
      </c>
      <c r="O13386" t="s">
        <v>7899</v>
      </c>
      <c r="P13386">
        <v>2015000</v>
      </c>
      <c r="Q13386" t="s">
        <v>6636</v>
      </c>
      <c r="R13386" t="s">
        <v>6636</v>
      </c>
      <c r="S13386" s="12"/>
      <c r="T13386" s="13"/>
      <c r="U13386" t="s">
        <v>6636</v>
      </c>
    </row>
    <row r="13387" spans="1:21" x14ac:dyDescent="0.25">
      <c r="A13387" t="s">
        <v>6637</v>
      </c>
      <c r="B13387" s="12">
        <v>41442</v>
      </c>
      <c r="C13387" t="s">
        <v>17329</v>
      </c>
      <c r="D13387" s="11">
        <v>46181.809374999997</v>
      </c>
      <c r="E13387" t="s">
        <v>17330</v>
      </c>
      <c r="F13387" t="s">
        <v>13246</v>
      </c>
      <c r="G13387" t="s">
        <v>7754</v>
      </c>
      <c r="H13387" t="s">
        <v>6479</v>
      </c>
      <c r="I13387" t="s">
        <v>6636</v>
      </c>
      <c r="J13387" t="s">
        <v>6636</v>
      </c>
      <c r="K13387" t="s">
        <v>17331</v>
      </c>
      <c r="L13387" t="s">
        <v>17258</v>
      </c>
      <c r="M13387" t="s">
        <v>17332</v>
      </c>
      <c r="N13387" t="s">
        <v>7202</v>
      </c>
      <c r="O13387" t="s">
        <v>7255</v>
      </c>
      <c r="P13387">
        <v>3215040</v>
      </c>
      <c r="Q13387" t="s">
        <v>6636</v>
      </c>
      <c r="R13387" t="s">
        <v>6636</v>
      </c>
      <c r="S13387" s="12"/>
      <c r="T13387" s="13"/>
      <c r="U13387" t="s">
        <v>6629</v>
      </c>
    </row>
    <row r="13388" spans="1:21" x14ac:dyDescent="0.25">
      <c r="A13388" t="s">
        <v>6637</v>
      </c>
      <c r="B13388" s="12">
        <v>41434</v>
      </c>
      <c r="C13388" t="s">
        <v>17333</v>
      </c>
      <c r="D13388" s="11">
        <v>46181.814201388901</v>
      </c>
      <c r="E13388" t="s">
        <v>17334</v>
      </c>
      <c r="F13388" t="s">
        <v>13246</v>
      </c>
      <c r="G13388" t="s">
        <v>7754</v>
      </c>
      <c r="H13388" t="s">
        <v>6479</v>
      </c>
      <c r="I13388" t="s">
        <v>65</v>
      </c>
      <c r="J13388" t="s">
        <v>573</v>
      </c>
      <c r="K13388" t="s">
        <v>17335</v>
      </c>
      <c r="L13388" t="s">
        <v>17211</v>
      </c>
      <c r="M13388" t="s">
        <v>17336</v>
      </c>
      <c r="N13388" t="s">
        <v>7469</v>
      </c>
      <c r="O13388" t="s">
        <v>9605</v>
      </c>
      <c r="P13388">
        <v>2465200</v>
      </c>
      <c r="Q13388" t="s">
        <v>6636</v>
      </c>
      <c r="R13388" t="s">
        <v>6636</v>
      </c>
      <c r="S13388" s="12"/>
      <c r="T13388" s="13"/>
      <c r="U13388" t="s">
        <v>6629</v>
      </c>
    </row>
    <row r="13389" spans="1:21" x14ac:dyDescent="0.25">
      <c r="A13389" t="s">
        <v>6637</v>
      </c>
      <c r="B13389" s="12">
        <v>41413</v>
      </c>
      <c r="C13389" t="s">
        <v>17337</v>
      </c>
      <c r="D13389" s="11">
        <v>46182.485891203702</v>
      </c>
      <c r="E13389" t="s">
        <v>17338</v>
      </c>
      <c r="F13389" t="s">
        <v>13246</v>
      </c>
      <c r="G13389" t="s">
        <v>7754</v>
      </c>
      <c r="H13389" t="s">
        <v>6479</v>
      </c>
      <c r="I13389" t="s">
        <v>65</v>
      </c>
      <c r="J13389" t="s">
        <v>67</v>
      </c>
      <c r="K13389" t="s">
        <v>17339</v>
      </c>
      <c r="L13389" t="s">
        <v>17234</v>
      </c>
      <c r="M13389" t="s">
        <v>17340</v>
      </c>
      <c r="N13389" t="s">
        <v>7001</v>
      </c>
      <c r="O13389" t="s">
        <v>7062</v>
      </c>
      <c r="P13389">
        <v>1398810</v>
      </c>
      <c r="Q13389" t="s">
        <v>6636</v>
      </c>
      <c r="R13389" t="s">
        <v>6636</v>
      </c>
      <c r="S13389" s="12"/>
      <c r="T13389" s="13"/>
      <c r="U13389" t="s">
        <v>6629</v>
      </c>
    </row>
    <row r="13390" spans="1:21" x14ac:dyDescent="0.25">
      <c r="A13390" t="s">
        <v>6619</v>
      </c>
      <c r="B13390" s="12">
        <v>41413</v>
      </c>
      <c r="C13390" t="s">
        <v>17337</v>
      </c>
      <c r="D13390" s="11">
        <v>46182.492372685199</v>
      </c>
      <c r="E13390" t="s">
        <v>17338</v>
      </c>
      <c r="F13390" t="s">
        <v>13246</v>
      </c>
      <c r="G13390" t="s">
        <v>7754</v>
      </c>
      <c r="H13390" t="s">
        <v>6479</v>
      </c>
      <c r="I13390" t="s">
        <v>65</v>
      </c>
      <c r="J13390" t="s">
        <v>67</v>
      </c>
      <c r="K13390" t="s">
        <v>17339</v>
      </c>
      <c r="L13390" t="s">
        <v>17234</v>
      </c>
      <c r="M13390" t="s">
        <v>17340</v>
      </c>
      <c r="N13390" t="s">
        <v>7001</v>
      </c>
      <c r="O13390" t="s">
        <v>7062</v>
      </c>
      <c r="P13390">
        <v>1398810</v>
      </c>
      <c r="Q13390" t="s">
        <v>6636</v>
      </c>
      <c r="R13390" t="s">
        <v>6636</v>
      </c>
      <c r="S13390" s="12"/>
      <c r="T13390" s="13"/>
      <c r="U13390" t="s">
        <v>6629</v>
      </c>
    </row>
    <row r="13391" spans="1:21" x14ac:dyDescent="0.25">
      <c r="A13391" t="s">
        <v>6637</v>
      </c>
      <c r="B13391" s="12">
        <v>41423</v>
      </c>
      <c r="C13391" t="s">
        <v>7903</v>
      </c>
      <c r="D13391" s="11">
        <v>46182.536840277797</v>
      </c>
      <c r="E13391" t="s">
        <v>7904</v>
      </c>
      <c r="F13391" t="s">
        <v>13246</v>
      </c>
      <c r="G13391" t="s">
        <v>7754</v>
      </c>
      <c r="H13391" t="s">
        <v>6479</v>
      </c>
      <c r="I13391" t="s">
        <v>65</v>
      </c>
      <c r="J13391" t="s">
        <v>67</v>
      </c>
      <c r="K13391" t="s">
        <v>17341</v>
      </c>
      <c r="L13391" t="s">
        <v>17220</v>
      </c>
      <c r="M13391" t="s">
        <v>17342</v>
      </c>
      <c r="N13391" t="s">
        <v>7044</v>
      </c>
      <c r="O13391" t="s">
        <v>7045</v>
      </c>
      <c r="P13391">
        <v>2980000</v>
      </c>
      <c r="Q13391" t="s">
        <v>6636</v>
      </c>
      <c r="R13391" t="s">
        <v>6636</v>
      </c>
      <c r="S13391" s="12"/>
      <c r="T13391" s="13"/>
      <c r="U13391" t="s">
        <v>6636</v>
      </c>
    </row>
    <row r="13392" spans="1:21" x14ac:dyDescent="0.25">
      <c r="A13392" t="s">
        <v>6637</v>
      </c>
      <c r="B13392" s="12">
        <v>41507</v>
      </c>
      <c r="C13392" t="s">
        <v>17343</v>
      </c>
      <c r="D13392" s="11">
        <v>46182.543900463003</v>
      </c>
      <c r="E13392" t="s">
        <v>17344</v>
      </c>
      <c r="F13392" t="s">
        <v>13246</v>
      </c>
      <c r="G13392" t="s">
        <v>7754</v>
      </c>
      <c r="H13392" t="s">
        <v>6479</v>
      </c>
      <c r="I13392" t="s">
        <v>65</v>
      </c>
      <c r="J13392" t="s">
        <v>636</v>
      </c>
      <c r="K13392" t="s">
        <v>17345</v>
      </c>
      <c r="L13392" t="s">
        <v>17228</v>
      </c>
      <c r="M13392" t="s">
        <v>8358</v>
      </c>
      <c r="N13392" t="s">
        <v>7366</v>
      </c>
      <c r="O13392" t="s">
        <v>7650</v>
      </c>
      <c r="P13392">
        <v>3710000</v>
      </c>
      <c r="Q13392" t="s">
        <v>6636</v>
      </c>
      <c r="R13392" t="s">
        <v>6636</v>
      </c>
      <c r="S13392" s="12"/>
      <c r="T13392" s="13"/>
      <c r="U13392" t="s">
        <v>6629</v>
      </c>
    </row>
    <row r="13393" spans="1:21" x14ac:dyDescent="0.25">
      <c r="A13393" t="s">
        <v>6619</v>
      </c>
      <c r="B13393" s="12">
        <v>41423</v>
      </c>
      <c r="C13393" t="s">
        <v>7903</v>
      </c>
      <c r="D13393" s="11">
        <v>46182.567708333299</v>
      </c>
      <c r="E13393" t="s">
        <v>7904</v>
      </c>
      <c r="F13393" t="s">
        <v>13246</v>
      </c>
      <c r="G13393" t="s">
        <v>7754</v>
      </c>
      <c r="H13393" t="s">
        <v>6479</v>
      </c>
      <c r="I13393" t="s">
        <v>65</v>
      </c>
      <c r="J13393" t="s">
        <v>67</v>
      </c>
      <c r="K13393" t="s">
        <v>17341</v>
      </c>
      <c r="L13393" t="s">
        <v>17220</v>
      </c>
      <c r="M13393" t="s">
        <v>17342</v>
      </c>
      <c r="N13393" t="s">
        <v>7044</v>
      </c>
      <c r="O13393" t="s">
        <v>7045</v>
      </c>
      <c r="P13393">
        <v>2980000</v>
      </c>
      <c r="Q13393" t="s">
        <v>6636</v>
      </c>
      <c r="R13393" t="s">
        <v>6636</v>
      </c>
      <c r="S13393" s="12"/>
      <c r="T13393" s="13"/>
      <c r="U13393" t="s">
        <v>6636</v>
      </c>
    </row>
    <row r="13394" spans="1:21" x14ac:dyDescent="0.25">
      <c r="A13394" t="s">
        <v>6619</v>
      </c>
      <c r="B13394" s="12">
        <v>41434</v>
      </c>
      <c r="C13394" t="s">
        <v>17333</v>
      </c>
      <c r="D13394" s="11">
        <v>46182.714224536998</v>
      </c>
      <c r="E13394" t="s">
        <v>17334</v>
      </c>
      <c r="F13394" t="s">
        <v>13246</v>
      </c>
      <c r="G13394" t="s">
        <v>7754</v>
      </c>
      <c r="H13394" t="s">
        <v>6479</v>
      </c>
      <c r="I13394" t="s">
        <v>65</v>
      </c>
      <c r="J13394" t="s">
        <v>573</v>
      </c>
      <c r="K13394" t="s">
        <v>17335</v>
      </c>
      <c r="L13394" t="s">
        <v>17211</v>
      </c>
      <c r="M13394" t="s">
        <v>17336</v>
      </c>
      <c r="N13394" t="s">
        <v>7469</v>
      </c>
      <c r="O13394" t="s">
        <v>9605</v>
      </c>
      <c r="P13394">
        <v>2465200</v>
      </c>
      <c r="Q13394" t="s">
        <v>6636</v>
      </c>
      <c r="R13394" t="s">
        <v>6636</v>
      </c>
      <c r="S13394" s="12"/>
      <c r="T13394" s="13"/>
      <c r="U13394" t="s">
        <v>6629</v>
      </c>
    </row>
    <row r="13395" spans="1:21" x14ac:dyDescent="0.25">
      <c r="A13395" t="s">
        <v>6637</v>
      </c>
      <c r="B13395" s="12">
        <v>41438</v>
      </c>
      <c r="C13395" t="s">
        <v>17346</v>
      </c>
      <c r="D13395" s="11">
        <v>46182.740636574097</v>
      </c>
      <c r="E13395" t="s">
        <v>17347</v>
      </c>
      <c r="F13395" t="s">
        <v>13246</v>
      </c>
      <c r="G13395" t="s">
        <v>7754</v>
      </c>
      <c r="H13395" t="s">
        <v>6479</v>
      </c>
      <c r="I13395" t="s">
        <v>65</v>
      </c>
      <c r="J13395" t="s">
        <v>67</v>
      </c>
      <c r="K13395" t="s">
        <v>17348</v>
      </c>
      <c r="L13395" t="s">
        <v>17284</v>
      </c>
      <c r="M13395" t="s">
        <v>17349</v>
      </c>
      <c r="N13395" t="s">
        <v>7001</v>
      </c>
      <c r="O13395" t="s">
        <v>7007</v>
      </c>
      <c r="P13395">
        <v>1350000</v>
      </c>
      <c r="Q13395" t="s">
        <v>6636</v>
      </c>
      <c r="R13395" t="s">
        <v>6636</v>
      </c>
      <c r="S13395" s="12"/>
      <c r="T13395" s="13"/>
      <c r="U13395" t="s">
        <v>6629</v>
      </c>
    </row>
    <row r="13396" spans="1:21" x14ac:dyDescent="0.25">
      <c r="A13396" t="s">
        <v>6619</v>
      </c>
      <c r="B13396" s="12">
        <v>41438</v>
      </c>
      <c r="C13396" t="s">
        <v>17346</v>
      </c>
      <c r="D13396" s="11">
        <v>46182.7437615741</v>
      </c>
      <c r="E13396" t="s">
        <v>17347</v>
      </c>
      <c r="F13396" t="s">
        <v>13246</v>
      </c>
      <c r="G13396" t="s">
        <v>7754</v>
      </c>
      <c r="H13396" t="s">
        <v>6479</v>
      </c>
      <c r="I13396" t="s">
        <v>65</v>
      </c>
      <c r="J13396" t="s">
        <v>67</v>
      </c>
      <c r="K13396" t="s">
        <v>17348</v>
      </c>
      <c r="L13396" t="s">
        <v>17284</v>
      </c>
      <c r="M13396" t="s">
        <v>17349</v>
      </c>
      <c r="N13396" t="s">
        <v>7001</v>
      </c>
      <c r="O13396" t="s">
        <v>7007</v>
      </c>
      <c r="P13396">
        <v>1350000</v>
      </c>
      <c r="Q13396" t="s">
        <v>6636</v>
      </c>
      <c r="R13396" t="s">
        <v>6636</v>
      </c>
      <c r="S13396" s="12"/>
      <c r="T13396" s="13"/>
      <c r="U13396" t="s">
        <v>6629</v>
      </c>
    </row>
    <row r="13397" spans="1:21" x14ac:dyDescent="0.25">
      <c r="A13397" t="s">
        <v>6619</v>
      </c>
      <c r="B13397" s="12">
        <v>41442</v>
      </c>
      <c r="C13397" t="s">
        <v>17329</v>
      </c>
      <c r="D13397" s="11">
        <v>46182.762488425898</v>
      </c>
      <c r="E13397" t="s">
        <v>17330</v>
      </c>
      <c r="F13397" t="s">
        <v>13246</v>
      </c>
      <c r="G13397" t="s">
        <v>7754</v>
      </c>
      <c r="H13397" t="s">
        <v>6479</v>
      </c>
      <c r="I13397" t="s">
        <v>6636</v>
      </c>
      <c r="J13397" t="s">
        <v>6636</v>
      </c>
      <c r="K13397" t="s">
        <v>17331</v>
      </c>
      <c r="L13397" t="s">
        <v>17258</v>
      </c>
      <c r="M13397" t="s">
        <v>17332</v>
      </c>
      <c r="N13397" t="s">
        <v>7202</v>
      </c>
      <c r="O13397" t="s">
        <v>7255</v>
      </c>
      <c r="P13397">
        <v>3215040</v>
      </c>
      <c r="Q13397" t="s">
        <v>6636</v>
      </c>
      <c r="R13397" t="s">
        <v>6636</v>
      </c>
      <c r="S13397" s="12"/>
      <c r="T13397" s="13"/>
      <c r="U13397" t="s">
        <v>6629</v>
      </c>
    </row>
    <row r="13398" spans="1:21" x14ac:dyDescent="0.25">
      <c r="A13398" t="s">
        <v>6637</v>
      </c>
      <c r="B13398" s="12">
        <v>41455</v>
      </c>
      <c r="C13398" t="s">
        <v>17350</v>
      </c>
      <c r="D13398" s="11">
        <v>46182.854756944398</v>
      </c>
      <c r="E13398" t="s">
        <v>17351</v>
      </c>
      <c r="F13398" t="s">
        <v>13246</v>
      </c>
      <c r="G13398" t="s">
        <v>7754</v>
      </c>
      <c r="H13398" t="s">
        <v>6479</v>
      </c>
      <c r="I13398" t="s">
        <v>65</v>
      </c>
      <c r="J13398" t="s">
        <v>573</v>
      </c>
      <c r="K13398" t="s">
        <v>17335</v>
      </c>
      <c r="L13398" t="s">
        <v>17211</v>
      </c>
      <c r="M13398" t="s">
        <v>17336</v>
      </c>
      <c r="N13398" t="s">
        <v>7469</v>
      </c>
      <c r="O13398" t="s">
        <v>9605</v>
      </c>
      <c r="P13398">
        <v>2465200</v>
      </c>
      <c r="Q13398" t="s">
        <v>6778</v>
      </c>
      <c r="R13398" t="s">
        <v>6779</v>
      </c>
      <c r="S13398" s="12"/>
      <c r="T13398" s="13"/>
      <c r="U13398" t="s">
        <v>17352</v>
      </c>
    </row>
    <row r="13399" spans="1:21" x14ac:dyDescent="0.25">
      <c r="A13399" t="s">
        <v>6637</v>
      </c>
      <c r="B13399" s="12">
        <v>41459</v>
      </c>
      <c r="C13399" t="s">
        <v>17353</v>
      </c>
      <c r="D13399" s="11">
        <v>46182.917013888902</v>
      </c>
      <c r="E13399" t="s">
        <v>17354</v>
      </c>
      <c r="F13399" t="s">
        <v>13246</v>
      </c>
      <c r="G13399" t="s">
        <v>7754</v>
      </c>
      <c r="H13399" t="s">
        <v>6479</v>
      </c>
      <c r="I13399" t="s">
        <v>55</v>
      </c>
      <c r="J13399" t="s">
        <v>372</v>
      </c>
      <c r="K13399" t="s">
        <v>17331</v>
      </c>
      <c r="L13399" t="s">
        <v>17258</v>
      </c>
      <c r="M13399" t="s">
        <v>17332</v>
      </c>
      <c r="N13399" t="s">
        <v>7202</v>
      </c>
      <c r="O13399" t="s">
        <v>7255</v>
      </c>
      <c r="P13399">
        <v>3215040</v>
      </c>
      <c r="Q13399" t="s">
        <v>6636</v>
      </c>
      <c r="R13399" t="s">
        <v>6636</v>
      </c>
      <c r="S13399" s="12"/>
      <c r="T13399" s="13"/>
      <c r="U13399" t="s">
        <v>9102</v>
      </c>
    </row>
    <row r="13400" spans="1:21" x14ac:dyDescent="0.25">
      <c r="A13400" t="s">
        <v>6619</v>
      </c>
      <c r="B13400" s="12">
        <v>41455</v>
      </c>
      <c r="C13400" t="s">
        <v>17350</v>
      </c>
      <c r="D13400" s="11">
        <v>46183.3988425926</v>
      </c>
      <c r="E13400" t="s">
        <v>17351</v>
      </c>
      <c r="F13400" t="s">
        <v>13246</v>
      </c>
      <c r="G13400" t="s">
        <v>7754</v>
      </c>
      <c r="H13400" t="s">
        <v>6479</v>
      </c>
      <c r="I13400" t="s">
        <v>65</v>
      </c>
      <c r="J13400" t="s">
        <v>573</v>
      </c>
      <c r="K13400" t="s">
        <v>17335</v>
      </c>
      <c r="L13400" t="s">
        <v>17211</v>
      </c>
      <c r="M13400" t="s">
        <v>17336</v>
      </c>
      <c r="N13400" t="s">
        <v>7469</v>
      </c>
      <c r="O13400" t="s">
        <v>9605</v>
      </c>
      <c r="P13400">
        <v>2465200</v>
      </c>
      <c r="Q13400" t="s">
        <v>6778</v>
      </c>
      <c r="R13400" t="s">
        <v>6779</v>
      </c>
      <c r="S13400" s="12"/>
      <c r="T13400" s="13"/>
      <c r="U13400" t="s">
        <v>17352</v>
      </c>
    </row>
    <row r="13401" spans="1:21" x14ac:dyDescent="0.25">
      <c r="A13401" t="s">
        <v>6637</v>
      </c>
      <c r="B13401" s="12">
        <v>41462</v>
      </c>
      <c r="C13401" t="s">
        <v>14358</v>
      </c>
      <c r="D13401" s="11">
        <v>46183.417847222197</v>
      </c>
      <c r="E13401" t="s">
        <v>14359</v>
      </c>
      <c r="F13401" t="s">
        <v>13246</v>
      </c>
      <c r="G13401" t="s">
        <v>7754</v>
      </c>
      <c r="H13401" t="s">
        <v>6479</v>
      </c>
      <c r="I13401" t="s">
        <v>55</v>
      </c>
      <c r="J13401" t="s">
        <v>732</v>
      </c>
      <c r="K13401" t="s">
        <v>17238</v>
      </c>
      <c r="L13401" t="s">
        <v>17211</v>
      </c>
      <c r="M13401" t="s">
        <v>17239</v>
      </c>
      <c r="N13401" t="s">
        <v>7366</v>
      </c>
      <c r="O13401" t="s">
        <v>7650</v>
      </c>
      <c r="P13401">
        <v>2737350</v>
      </c>
      <c r="Q13401" t="s">
        <v>6636</v>
      </c>
      <c r="R13401" t="s">
        <v>6636</v>
      </c>
      <c r="S13401" s="12"/>
      <c r="T13401" s="13"/>
      <c r="U13401" t="s">
        <v>6636</v>
      </c>
    </row>
    <row r="13402" spans="1:21" x14ac:dyDescent="0.25">
      <c r="A13402" t="s">
        <v>6619</v>
      </c>
      <c r="B13402" s="12">
        <v>41459</v>
      </c>
      <c r="C13402" t="s">
        <v>17353</v>
      </c>
      <c r="D13402" s="11">
        <v>46183.426585648202</v>
      </c>
      <c r="E13402" t="s">
        <v>17354</v>
      </c>
      <c r="F13402" t="s">
        <v>13246</v>
      </c>
      <c r="G13402" t="s">
        <v>7754</v>
      </c>
      <c r="H13402" t="s">
        <v>6479</v>
      </c>
      <c r="I13402" t="s">
        <v>55</v>
      </c>
      <c r="J13402" t="s">
        <v>372</v>
      </c>
      <c r="K13402" t="s">
        <v>17331</v>
      </c>
      <c r="L13402" t="s">
        <v>17258</v>
      </c>
      <c r="M13402" t="s">
        <v>17332</v>
      </c>
      <c r="N13402" t="s">
        <v>7202</v>
      </c>
      <c r="O13402" t="s">
        <v>7255</v>
      </c>
      <c r="P13402">
        <v>3215040</v>
      </c>
      <c r="Q13402" t="s">
        <v>6636</v>
      </c>
      <c r="R13402" t="s">
        <v>6636</v>
      </c>
      <c r="S13402" s="12"/>
      <c r="T13402" s="13"/>
      <c r="U13402" t="s">
        <v>9102</v>
      </c>
    </row>
    <row r="13403" spans="1:21" x14ac:dyDescent="0.25">
      <c r="A13403" t="s">
        <v>6619</v>
      </c>
      <c r="B13403" s="12">
        <v>41462</v>
      </c>
      <c r="C13403" t="s">
        <v>14358</v>
      </c>
      <c r="D13403" s="11">
        <v>46183.456018518496</v>
      </c>
      <c r="E13403" t="s">
        <v>14359</v>
      </c>
      <c r="F13403" t="s">
        <v>13246</v>
      </c>
      <c r="G13403" t="s">
        <v>7754</v>
      </c>
      <c r="H13403" t="s">
        <v>6479</v>
      </c>
      <c r="I13403" t="s">
        <v>55</v>
      </c>
      <c r="J13403" t="s">
        <v>732</v>
      </c>
      <c r="K13403" t="s">
        <v>17238</v>
      </c>
      <c r="L13403" t="s">
        <v>17211</v>
      </c>
      <c r="M13403" t="s">
        <v>17239</v>
      </c>
      <c r="N13403" t="s">
        <v>7366</v>
      </c>
      <c r="O13403" t="s">
        <v>7650</v>
      </c>
      <c r="P13403">
        <v>2737350</v>
      </c>
      <c r="Q13403" t="s">
        <v>6636</v>
      </c>
      <c r="R13403" t="s">
        <v>6636</v>
      </c>
      <c r="S13403" s="12"/>
      <c r="T13403" s="13"/>
      <c r="U13403" t="s">
        <v>6636</v>
      </c>
    </row>
    <row r="13404" spans="1:21" x14ac:dyDescent="0.25">
      <c r="A13404" t="s">
        <v>6619</v>
      </c>
      <c r="B13404" s="12">
        <v>41471</v>
      </c>
      <c r="C13404" t="s">
        <v>17355</v>
      </c>
      <c r="D13404" s="11">
        <v>46183.5403240741</v>
      </c>
      <c r="E13404" t="s">
        <v>17356</v>
      </c>
      <c r="F13404" t="s">
        <v>13246</v>
      </c>
      <c r="G13404" t="s">
        <v>7754</v>
      </c>
      <c r="H13404" t="s">
        <v>6479</v>
      </c>
      <c r="I13404" t="s">
        <v>6623</v>
      </c>
      <c r="J13404" t="s">
        <v>6624</v>
      </c>
      <c r="K13404" t="s">
        <v>17357</v>
      </c>
      <c r="L13404" t="s">
        <v>17211</v>
      </c>
      <c r="M13404" t="s">
        <v>17358</v>
      </c>
      <c r="N13404" t="s">
        <v>7366</v>
      </c>
      <c r="O13404" t="s">
        <v>7650</v>
      </c>
      <c r="P13404">
        <v>3710000</v>
      </c>
      <c r="Q13404" t="s">
        <v>6636</v>
      </c>
      <c r="R13404" t="s">
        <v>6636</v>
      </c>
      <c r="S13404" s="12"/>
      <c r="T13404" s="13"/>
      <c r="U13404" t="s">
        <v>6689</v>
      </c>
    </row>
    <row r="13405" spans="1:21" x14ac:dyDescent="0.25">
      <c r="A13405" t="s">
        <v>6637</v>
      </c>
      <c r="B13405" s="12">
        <v>41493</v>
      </c>
      <c r="C13405" t="s">
        <v>17359</v>
      </c>
      <c r="D13405" s="11">
        <v>46183.546412037002</v>
      </c>
      <c r="E13405" t="s">
        <v>17360</v>
      </c>
      <c r="F13405" t="s">
        <v>13246</v>
      </c>
      <c r="G13405" t="s">
        <v>7754</v>
      </c>
      <c r="H13405" t="s">
        <v>6479</v>
      </c>
      <c r="I13405" t="s">
        <v>65</v>
      </c>
      <c r="J13405" t="s">
        <v>636</v>
      </c>
      <c r="K13405" t="s">
        <v>17238</v>
      </c>
      <c r="L13405" t="s">
        <v>17211</v>
      </c>
      <c r="M13405" t="s">
        <v>17239</v>
      </c>
      <c r="N13405" t="s">
        <v>7366</v>
      </c>
      <c r="O13405" t="s">
        <v>7650</v>
      </c>
      <c r="P13405">
        <v>2737350</v>
      </c>
      <c r="Q13405" t="s">
        <v>6636</v>
      </c>
      <c r="R13405" t="s">
        <v>6636</v>
      </c>
      <c r="S13405" s="12"/>
      <c r="T13405" s="13"/>
      <c r="U13405" t="s">
        <v>6689</v>
      </c>
    </row>
    <row r="13406" spans="1:21" x14ac:dyDescent="0.25">
      <c r="A13406" t="s">
        <v>6637</v>
      </c>
      <c r="B13406" s="12">
        <v>41480</v>
      </c>
      <c r="C13406" t="s">
        <v>17361</v>
      </c>
      <c r="D13406" s="11">
        <v>46183.580335648097</v>
      </c>
      <c r="E13406" t="s">
        <v>17362</v>
      </c>
      <c r="F13406" t="s">
        <v>13246</v>
      </c>
      <c r="G13406" t="s">
        <v>7754</v>
      </c>
      <c r="H13406" t="s">
        <v>6479</v>
      </c>
      <c r="I13406" t="s">
        <v>55</v>
      </c>
      <c r="J13406" t="s">
        <v>44</v>
      </c>
      <c r="K13406" t="s">
        <v>17363</v>
      </c>
      <c r="L13406" t="s">
        <v>17284</v>
      </c>
      <c r="M13406" t="s">
        <v>17364</v>
      </c>
      <c r="N13406" t="s">
        <v>7001</v>
      </c>
      <c r="O13406" t="s">
        <v>7081</v>
      </c>
      <c r="P13406">
        <v>1776000</v>
      </c>
      <c r="Q13406" t="s">
        <v>6636</v>
      </c>
      <c r="R13406" t="s">
        <v>6636</v>
      </c>
      <c r="S13406" s="12"/>
      <c r="T13406" s="13"/>
      <c r="U13406" t="s">
        <v>6629</v>
      </c>
    </row>
    <row r="13407" spans="1:21" x14ac:dyDescent="0.25">
      <c r="A13407" t="s">
        <v>6619</v>
      </c>
      <c r="B13407" s="12">
        <v>41480</v>
      </c>
      <c r="C13407" t="s">
        <v>17361</v>
      </c>
      <c r="D13407" s="11">
        <v>46183.596469907403</v>
      </c>
      <c r="E13407" t="s">
        <v>17362</v>
      </c>
      <c r="F13407" t="s">
        <v>13246</v>
      </c>
      <c r="G13407" t="s">
        <v>7754</v>
      </c>
      <c r="H13407" t="s">
        <v>6479</v>
      </c>
      <c r="I13407" t="s">
        <v>55</v>
      </c>
      <c r="J13407" t="s">
        <v>44</v>
      </c>
      <c r="K13407" t="s">
        <v>17363</v>
      </c>
      <c r="L13407" t="s">
        <v>17284</v>
      </c>
      <c r="M13407" t="s">
        <v>17364</v>
      </c>
      <c r="N13407" t="s">
        <v>7001</v>
      </c>
      <c r="O13407" t="s">
        <v>7081</v>
      </c>
      <c r="P13407">
        <v>1776000</v>
      </c>
      <c r="Q13407" t="s">
        <v>6636</v>
      </c>
      <c r="R13407" t="s">
        <v>6636</v>
      </c>
      <c r="S13407" s="12"/>
      <c r="T13407" s="13"/>
      <c r="U13407" t="s">
        <v>6629</v>
      </c>
    </row>
    <row r="13408" spans="1:21" x14ac:dyDescent="0.25">
      <c r="A13408" t="s">
        <v>6637</v>
      </c>
      <c r="B13408" s="12">
        <v>41492</v>
      </c>
      <c r="C13408" t="s">
        <v>17365</v>
      </c>
      <c r="D13408" s="11">
        <v>46183.71125</v>
      </c>
      <c r="E13408" t="s">
        <v>17366</v>
      </c>
      <c r="F13408" t="s">
        <v>13246</v>
      </c>
      <c r="G13408" t="s">
        <v>7754</v>
      </c>
      <c r="H13408" t="s">
        <v>6479</v>
      </c>
      <c r="I13408" t="s">
        <v>6640</v>
      </c>
      <c r="J13408" t="s">
        <v>17367</v>
      </c>
      <c r="K13408" t="s">
        <v>17368</v>
      </c>
      <c r="L13408" t="s">
        <v>17258</v>
      </c>
      <c r="M13408" t="s">
        <v>17369</v>
      </c>
      <c r="N13408" t="s">
        <v>7431</v>
      </c>
      <c r="O13408" t="s">
        <v>17370</v>
      </c>
      <c r="P13408">
        <v>1850000</v>
      </c>
      <c r="Q13408" t="s">
        <v>6636</v>
      </c>
      <c r="R13408" t="s">
        <v>6636</v>
      </c>
      <c r="S13408" s="12"/>
      <c r="T13408" s="13"/>
      <c r="U13408" t="s">
        <v>6629</v>
      </c>
    </row>
    <row r="13409" spans="1:21" x14ac:dyDescent="0.25">
      <c r="A13409" t="s">
        <v>6619</v>
      </c>
      <c r="B13409" s="12">
        <v>41492</v>
      </c>
      <c r="C13409" t="s">
        <v>17365</v>
      </c>
      <c r="D13409" s="11">
        <v>46183.71125</v>
      </c>
      <c r="E13409" t="s">
        <v>17366</v>
      </c>
      <c r="F13409" t="s">
        <v>13246</v>
      </c>
      <c r="G13409" t="s">
        <v>7754</v>
      </c>
      <c r="H13409" t="s">
        <v>6479</v>
      </c>
      <c r="I13409" t="s">
        <v>6640</v>
      </c>
      <c r="J13409" t="s">
        <v>17367</v>
      </c>
      <c r="K13409" t="s">
        <v>17368</v>
      </c>
      <c r="L13409" t="s">
        <v>17258</v>
      </c>
      <c r="M13409" t="s">
        <v>17369</v>
      </c>
      <c r="N13409" t="s">
        <v>7431</v>
      </c>
      <c r="O13409" t="s">
        <v>17370</v>
      </c>
      <c r="P13409">
        <v>1850000</v>
      </c>
      <c r="Q13409" t="s">
        <v>6636</v>
      </c>
      <c r="R13409" t="s">
        <v>6636</v>
      </c>
      <c r="S13409" s="12"/>
      <c r="T13409" s="13"/>
      <c r="U13409" t="s">
        <v>6629</v>
      </c>
    </row>
    <row r="13410" spans="1:21" x14ac:dyDescent="0.25">
      <c r="A13410" t="s">
        <v>6637</v>
      </c>
      <c r="B13410" s="12">
        <v>41512</v>
      </c>
      <c r="C13410" t="s">
        <v>17371</v>
      </c>
      <c r="D13410" s="11">
        <v>46183.718402777798</v>
      </c>
      <c r="E13410" t="s">
        <v>17372</v>
      </c>
      <c r="F13410" t="s">
        <v>13246</v>
      </c>
      <c r="G13410" t="s">
        <v>7754</v>
      </c>
      <c r="H13410" t="s">
        <v>6479</v>
      </c>
      <c r="I13410" t="s">
        <v>55</v>
      </c>
      <c r="J13410" t="s">
        <v>737</v>
      </c>
      <c r="K13410" t="s">
        <v>17373</v>
      </c>
      <c r="L13410" t="s">
        <v>17258</v>
      </c>
      <c r="M13410" t="s">
        <v>8125</v>
      </c>
      <c r="N13410" t="s">
        <v>7366</v>
      </c>
      <c r="O13410" t="s">
        <v>7650</v>
      </c>
      <c r="P13410">
        <v>3180000</v>
      </c>
      <c r="Q13410" t="s">
        <v>6636</v>
      </c>
      <c r="R13410" t="s">
        <v>6636</v>
      </c>
      <c r="S13410" s="12"/>
      <c r="T13410" s="13"/>
      <c r="U13410" t="s">
        <v>6629</v>
      </c>
    </row>
    <row r="13411" spans="1:21" x14ac:dyDescent="0.25">
      <c r="A13411" t="s">
        <v>6619</v>
      </c>
      <c r="B13411" s="12">
        <v>41493</v>
      </c>
      <c r="C13411" t="s">
        <v>17359</v>
      </c>
      <c r="D13411" s="11">
        <v>46183.718495370398</v>
      </c>
      <c r="E13411" t="s">
        <v>17360</v>
      </c>
      <c r="F13411" t="s">
        <v>13246</v>
      </c>
      <c r="G13411" t="s">
        <v>7754</v>
      </c>
      <c r="H13411" t="s">
        <v>6479</v>
      </c>
      <c r="I13411" t="s">
        <v>65</v>
      </c>
      <c r="J13411" t="s">
        <v>636</v>
      </c>
      <c r="K13411" t="s">
        <v>17238</v>
      </c>
      <c r="L13411" t="s">
        <v>17211</v>
      </c>
      <c r="M13411" t="s">
        <v>17239</v>
      </c>
      <c r="N13411" t="s">
        <v>7366</v>
      </c>
      <c r="O13411" t="s">
        <v>7650</v>
      </c>
      <c r="P13411">
        <v>2737350</v>
      </c>
      <c r="Q13411" t="s">
        <v>6636</v>
      </c>
      <c r="R13411" t="s">
        <v>6636</v>
      </c>
      <c r="S13411" s="12"/>
      <c r="T13411" s="13"/>
      <c r="U13411" t="s">
        <v>6689</v>
      </c>
    </row>
    <row r="13412" spans="1:21" x14ac:dyDescent="0.25">
      <c r="A13412" t="s">
        <v>6637</v>
      </c>
      <c r="B13412" s="12">
        <v>41496</v>
      </c>
      <c r="C13412" t="s">
        <v>17374</v>
      </c>
      <c r="D13412" s="11">
        <v>46183.7518865741</v>
      </c>
      <c r="E13412" t="s">
        <v>17375</v>
      </c>
      <c r="F13412" t="s">
        <v>13246</v>
      </c>
      <c r="G13412" t="s">
        <v>7754</v>
      </c>
      <c r="H13412" t="s">
        <v>6479</v>
      </c>
      <c r="I13412" t="s">
        <v>55</v>
      </c>
      <c r="J13412" t="s">
        <v>372</v>
      </c>
      <c r="K13412" t="s">
        <v>17376</v>
      </c>
      <c r="L13412" t="s">
        <v>17295</v>
      </c>
      <c r="M13412" t="s">
        <v>17377</v>
      </c>
      <c r="N13412" t="s">
        <v>7001</v>
      </c>
      <c r="O13412" t="s">
        <v>7002</v>
      </c>
      <c r="P13412">
        <v>1225000</v>
      </c>
      <c r="Q13412" t="s">
        <v>6636</v>
      </c>
      <c r="R13412" t="s">
        <v>6636</v>
      </c>
      <c r="S13412" s="12"/>
      <c r="T13412" s="13"/>
      <c r="U13412" t="s">
        <v>6629</v>
      </c>
    </row>
    <row r="13413" spans="1:21" x14ac:dyDescent="0.25">
      <c r="A13413" t="s">
        <v>6619</v>
      </c>
      <c r="B13413" s="12">
        <v>41496</v>
      </c>
      <c r="C13413" t="s">
        <v>17374</v>
      </c>
      <c r="D13413" s="11">
        <v>46183.757118055597</v>
      </c>
      <c r="E13413" t="s">
        <v>17375</v>
      </c>
      <c r="F13413" t="s">
        <v>13246</v>
      </c>
      <c r="G13413" t="s">
        <v>7754</v>
      </c>
      <c r="H13413" t="s">
        <v>6479</v>
      </c>
      <c r="I13413" t="s">
        <v>55</v>
      </c>
      <c r="J13413" t="s">
        <v>372</v>
      </c>
      <c r="K13413" t="s">
        <v>17376</v>
      </c>
      <c r="L13413" t="s">
        <v>17295</v>
      </c>
      <c r="M13413" t="s">
        <v>17377</v>
      </c>
      <c r="N13413" t="s">
        <v>7001</v>
      </c>
      <c r="O13413" t="s">
        <v>7002</v>
      </c>
      <c r="P13413">
        <v>1225000</v>
      </c>
      <c r="Q13413" t="s">
        <v>6636</v>
      </c>
      <c r="R13413" t="s">
        <v>6636</v>
      </c>
      <c r="S13413" s="12"/>
      <c r="T13413" s="13"/>
      <c r="U13413" t="s">
        <v>6629</v>
      </c>
    </row>
    <row r="13414" spans="1:21" x14ac:dyDescent="0.25">
      <c r="A13414" t="s">
        <v>6637</v>
      </c>
      <c r="B13414" s="12">
        <v>41508</v>
      </c>
      <c r="C13414" t="s">
        <v>17378</v>
      </c>
      <c r="D13414" s="11">
        <v>46183.7746527778</v>
      </c>
      <c r="E13414" t="s">
        <v>17379</v>
      </c>
      <c r="F13414" t="s">
        <v>13246</v>
      </c>
      <c r="G13414" t="s">
        <v>7754</v>
      </c>
      <c r="H13414" t="s">
        <v>6479</v>
      </c>
      <c r="I13414" t="s">
        <v>55</v>
      </c>
      <c r="J13414" t="s">
        <v>732</v>
      </c>
      <c r="K13414" t="s">
        <v>17380</v>
      </c>
      <c r="L13414" t="s">
        <v>17234</v>
      </c>
      <c r="M13414" t="s">
        <v>17381</v>
      </c>
      <c r="N13414" t="s">
        <v>7469</v>
      </c>
      <c r="O13414" t="s">
        <v>9605</v>
      </c>
      <c r="P13414">
        <v>2185000</v>
      </c>
      <c r="Q13414" t="s">
        <v>6636</v>
      </c>
      <c r="R13414" t="s">
        <v>6636</v>
      </c>
      <c r="S13414" s="12"/>
      <c r="T13414" s="13"/>
      <c r="U13414" t="s">
        <v>6629</v>
      </c>
    </row>
    <row r="13415" spans="1:21" x14ac:dyDescent="0.25">
      <c r="A13415" t="s">
        <v>6637</v>
      </c>
      <c r="B13415" s="12">
        <v>41951</v>
      </c>
      <c r="C13415" t="s">
        <v>17382</v>
      </c>
      <c r="D13415" s="11">
        <v>46183.810648148101</v>
      </c>
      <c r="E13415" t="s">
        <v>17383</v>
      </c>
      <c r="F13415" t="s">
        <v>13246</v>
      </c>
      <c r="G13415" t="s">
        <v>7754</v>
      </c>
      <c r="H13415" t="s">
        <v>6479</v>
      </c>
      <c r="I13415" t="s">
        <v>65</v>
      </c>
      <c r="J13415" t="s">
        <v>636</v>
      </c>
      <c r="K13415" t="s">
        <v>17384</v>
      </c>
      <c r="L13415" t="s">
        <v>17211</v>
      </c>
      <c r="M13415" t="s">
        <v>17385</v>
      </c>
      <c r="N13415" t="s">
        <v>6761</v>
      </c>
      <c r="O13415" t="s">
        <v>6762</v>
      </c>
      <c r="P13415">
        <v>2986950</v>
      </c>
      <c r="Q13415" t="s">
        <v>6636</v>
      </c>
      <c r="R13415" t="s">
        <v>6636</v>
      </c>
      <c r="S13415" s="12"/>
      <c r="T13415" s="13"/>
      <c r="U13415" t="s">
        <v>6629</v>
      </c>
    </row>
    <row r="13416" spans="1:21" x14ac:dyDescent="0.25">
      <c r="A13416" t="s">
        <v>6619</v>
      </c>
      <c r="B13416" s="12">
        <v>41507</v>
      </c>
      <c r="C13416" t="s">
        <v>17343</v>
      </c>
      <c r="D13416" s="11">
        <v>46183.812245370398</v>
      </c>
      <c r="E13416" t="s">
        <v>17344</v>
      </c>
      <c r="F13416" t="s">
        <v>13246</v>
      </c>
      <c r="G13416" t="s">
        <v>7754</v>
      </c>
      <c r="H13416" t="s">
        <v>6479</v>
      </c>
      <c r="I13416" t="s">
        <v>65</v>
      </c>
      <c r="J13416" t="s">
        <v>636</v>
      </c>
      <c r="K13416" t="s">
        <v>17345</v>
      </c>
      <c r="L13416" t="s">
        <v>17228</v>
      </c>
      <c r="M13416" t="s">
        <v>8358</v>
      </c>
      <c r="N13416" t="s">
        <v>7366</v>
      </c>
      <c r="O13416" t="s">
        <v>7650</v>
      </c>
      <c r="P13416">
        <v>3710000</v>
      </c>
      <c r="Q13416" t="s">
        <v>6636</v>
      </c>
      <c r="R13416" t="s">
        <v>6636</v>
      </c>
      <c r="S13416" s="12"/>
      <c r="T13416" s="13"/>
      <c r="U13416" t="s">
        <v>6629</v>
      </c>
    </row>
    <row r="13417" spans="1:21" x14ac:dyDescent="0.25">
      <c r="A13417" t="s">
        <v>6619</v>
      </c>
      <c r="B13417" s="12">
        <v>41508</v>
      </c>
      <c r="C13417" t="s">
        <v>17378</v>
      </c>
      <c r="D13417" s="11">
        <v>46183.812581018501</v>
      </c>
      <c r="E13417" t="s">
        <v>17379</v>
      </c>
      <c r="F13417" t="s">
        <v>13246</v>
      </c>
      <c r="G13417" t="s">
        <v>7754</v>
      </c>
      <c r="H13417" t="s">
        <v>6479</v>
      </c>
      <c r="I13417" t="s">
        <v>55</v>
      </c>
      <c r="J13417" t="s">
        <v>732</v>
      </c>
      <c r="K13417" t="s">
        <v>17380</v>
      </c>
      <c r="L13417" t="s">
        <v>17234</v>
      </c>
      <c r="M13417" t="s">
        <v>17381</v>
      </c>
      <c r="N13417" t="s">
        <v>7469</v>
      </c>
      <c r="O13417" t="s">
        <v>9605</v>
      </c>
      <c r="P13417">
        <v>2185000</v>
      </c>
      <c r="Q13417" t="s">
        <v>6636</v>
      </c>
      <c r="R13417" t="s">
        <v>6636</v>
      </c>
      <c r="S13417" s="12"/>
      <c r="T13417" s="13"/>
      <c r="U13417" t="s">
        <v>6629</v>
      </c>
    </row>
    <row r="13418" spans="1:21" x14ac:dyDescent="0.25">
      <c r="A13418" t="s">
        <v>6619</v>
      </c>
      <c r="B13418" s="12">
        <v>41512</v>
      </c>
      <c r="C13418" t="s">
        <v>17371</v>
      </c>
      <c r="D13418" s="11">
        <v>46183.829398148097</v>
      </c>
      <c r="E13418" t="s">
        <v>17372</v>
      </c>
      <c r="F13418" t="s">
        <v>13246</v>
      </c>
      <c r="G13418" t="s">
        <v>7754</v>
      </c>
      <c r="H13418" t="s">
        <v>6479</v>
      </c>
      <c r="I13418" t="s">
        <v>55</v>
      </c>
      <c r="J13418" t="s">
        <v>737</v>
      </c>
      <c r="K13418" t="s">
        <v>17373</v>
      </c>
      <c r="L13418" t="s">
        <v>17258</v>
      </c>
      <c r="M13418" t="s">
        <v>8125</v>
      </c>
      <c r="N13418" t="s">
        <v>7366</v>
      </c>
      <c r="O13418" t="s">
        <v>7650</v>
      </c>
      <c r="P13418">
        <v>3180000</v>
      </c>
      <c r="Q13418" t="s">
        <v>6636</v>
      </c>
      <c r="R13418" t="s">
        <v>6636</v>
      </c>
      <c r="S13418" s="12"/>
      <c r="T13418" s="13"/>
      <c r="U13418" t="s">
        <v>6629</v>
      </c>
    </row>
    <row r="13419" spans="1:21" x14ac:dyDescent="0.25">
      <c r="A13419" t="s">
        <v>6637</v>
      </c>
      <c r="B13419" s="12">
        <v>41592</v>
      </c>
      <c r="C13419" t="s">
        <v>15135</v>
      </c>
      <c r="D13419" s="11">
        <v>46184.271643518499</v>
      </c>
      <c r="E13419" t="s">
        <v>15136</v>
      </c>
      <c r="F13419" t="s">
        <v>13246</v>
      </c>
      <c r="G13419" t="s">
        <v>7754</v>
      </c>
      <c r="H13419" t="s">
        <v>6479</v>
      </c>
      <c r="I13419" t="s">
        <v>55</v>
      </c>
      <c r="J13419" t="s">
        <v>643</v>
      </c>
      <c r="K13419" t="s">
        <v>17386</v>
      </c>
      <c r="L13419" t="s">
        <v>17308</v>
      </c>
      <c r="M13419" t="s">
        <v>17387</v>
      </c>
      <c r="N13419" t="s">
        <v>7654</v>
      </c>
      <c r="O13419" t="s">
        <v>7655</v>
      </c>
      <c r="P13419">
        <v>3660000</v>
      </c>
      <c r="Q13419" t="s">
        <v>6636</v>
      </c>
      <c r="R13419" t="s">
        <v>6636</v>
      </c>
      <c r="S13419" s="12"/>
      <c r="T13419" s="13"/>
      <c r="U13419" t="s">
        <v>7455</v>
      </c>
    </row>
    <row r="13420" spans="1:21" x14ac:dyDescent="0.25">
      <c r="A13420" t="s">
        <v>6619</v>
      </c>
      <c r="B13420" s="12">
        <v>41535</v>
      </c>
      <c r="C13420" t="s">
        <v>10782</v>
      </c>
      <c r="D13420" s="11">
        <v>46184.532164351898</v>
      </c>
      <c r="E13420" t="s">
        <v>10783</v>
      </c>
      <c r="F13420" t="s">
        <v>13246</v>
      </c>
      <c r="G13420" t="s">
        <v>7754</v>
      </c>
      <c r="H13420" t="s">
        <v>6479</v>
      </c>
      <c r="I13420" t="s">
        <v>65</v>
      </c>
      <c r="J13420" t="s">
        <v>67</v>
      </c>
      <c r="K13420" t="s">
        <v>17272</v>
      </c>
      <c r="L13420" t="s">
        <v>17211</v>
      </c>
      <c r="M13420" t="s">
        <v>8374</v>
      </c>
      <c r="N13420" t="s">
        <v>6761</v>
      </c>
      <c r="O13420" t="s">
        <v>7185</v>
      </c>
      <c r="P13420">
        <v>5015000</v>
      </c>
      <c r="Q13420" t="s">
        <v>6636</v>
      </c>
      <c r="R13420" t="s">
        <v>6636</v>
      </c>
      <c r="S13420" s="12"/>
      <c r="T13420" s="13"/>
      <c r="U13420" t="s">
        <v>6629</v>
      </c>
    </row>
    <row r="13421" spans="1:21" x14ac:dyDescent="0.25">
      <c r="A13421" t="s">
        <v>6637</v>
      </c>
      <c r="B13421" s="12">
        <v>41559</v>
      </c>
      <c r="C13421" t="s">
        <v>17388</v>
      </c>
      <c r="D13421" s="11">
        <v>46184.5942013889</v>
      </c>
      <c r="E13421" t="s">
        <v>17389</v>
      </c>
      <c r="F13421" t="s">
        <v>13246</v>
      </c>
      <c r="G13421" t="s">
        <v>7754</v>
      </c>
      <c r="H13421" t="s">
        <v>6479</v>
      </c>
      <c r="I13421" t="s">
        <v>55</v>
      </c>
      <c r="J13421" t="s">
        <v>732</v>
      </c>
      <c r="K13421" t="s">
        <v>17390</v>
      </c>
      <c r="L13421" t="s">
        <v>17234</v>
      </c>
      <c r="M13421" t="s">
        <v>17391</v>
      </c>
      <c r="N13421" t="s">
        <v>7469</v>
      </c>
      <c r="O13421" t="s">
        <v>7470</v>
      </c>
      <c r="P13421">
        <v>2619930</v>
      </c>
      <c r="Q13421" t="s">
        <v>6778</v>
      </c>
      <c r="R13421" t="s">
        <v>6779</v>
      </c>
      <c r="S13421" s="12"/>
      <c r="T13421" s="13"/>
      <c r="U13421" t="s">
        <v>6636</v>
      </c>
    </row>
    <row r="13422" spans="1:21" x14ac:dyDescent="0.25">
      <c r="A13422" t="s">
        <v>6619</v>
      </c>
      <c r="B13422" s="12">
        <v>41559</v>
      </c>
      <c r="C13422" t="s">
        <v>17388</v>
      </c>
      <c r="D13422" s="11">
        <v>46184.685648148101</v>
      </c>
      <c r="E13422" t="s">
        <v>17389</v>
      </c>
      <c r="F13422" t="s">
        <v>13246</v>
      </c>
      <c r="G13422" t="s">
        <v>7754</v>
      </c>
      <c r="H13422" t="s">
        <v>6479</v>
      </c>
      <c r="I13422" t="s">
        <v>55</v>
      </c>
      <c r="J13422" t="s">
        <v>732</v>
      </c>
      <c r="K13422" t="s">
        <v>17390</v>
      </c>
      <c r="L13422" t="s">
        <v>17234</v>
      </c>
      <c r="M13422" t="s">
        <v>17391</v>
      </c>
      <c r="N13422" t="s">
        <v>7469</v>
      </c>
      <c r="O13422" t="s">
        <v>7470</v>
      </c>
      <c r="P13422">
        <v>2619930</v>
      </c>
      <c r="Q13422" t="s">
        <v>6778</v>
      </c>
      <c r="R13422" t="s">
        <v>6779</v>
      </c>
      <c r="S13422" s="12"/>
      <c r="T13422" s="13"/>
      <c r="U13422" t="s">
        <v>6636</v>
      </c>
    </row>
    <row r="13423" spans="1:21" x14ac:dyDescent="0.25">
      <c r="A13423" t="s">
        <v>6637</v>
      </c>
      <c r="B13423" s="12">
        <v>41563</v>
      </c>
      <c r="C13423" t="s">
        <v>17392</v>
      </c>
      <c r="D13423" s="11">
        <v>46184.712662037004</v>
      </c>
      <c r="E13423" t="s">
        <v>17393</v>
      </c>
      <c r="F13423" t="s">
        <v>13246</v>
      </c>
      <c r="G13423" t="s">
        <v>7754</v>
      </c>
      <c r="H13423" t="s">
        <v>6479</v>
      </c>
      <c r="I13423" t="s">
        <v>55</v>
      </c>
      <c r="J13423" t="s">
        <v>44</v>
      </c>
      <c r="K13423" t="s">
        <v>17390</v>
      </c>
      <c r="L13423" t="s">
        <v>17234</v>
      </c>
      <c r="M13423" t="s">
        <v>17391</v>
      </c>
      <c r="N13423" t="s">
        <v>7469</v>
      </c>
      <c r="O13423" t="s">
        <v>7470</v>
      </c>
      <c r="P13423">
        <v>2619930</v>
      </c>
      <c r="Q13423" t="s">
        <v>6636</v>
      </c>
      <c r="R13423" t="s">
        <v>6636</v>
      </c>
      <c r="S13423" s="12"/>
      <c r="T13423" s="13"/>
      <c r="U13423" t="s">
        <v>6629</v>
      </c>
    </row>
    <row r="13424" spans="1:21" x14ac:dyDescent="0.25">
      <c r="A13424" t="s">
        <v>6619</v>
      </c>
      <c r="B13424" s="12">
        <v>41563</v>
      </c>
      <c r="C13424" t="s">
        <v>17392</v>
      </c>
      <c r="D13424" s="11">
        <v>46184.718402777798</v>
      </c>
      <c r="E13424" t="s">
        <v>17393</v>
      </c>
      <c r="F13424" t="s">
        <v>13246</v>
      </c>
      <c r="G13424" t="s">
        <v>7754</v>
      </c>
      <c r="H13424" t="s">
        <v>6479</v>
      </c>
      <c r="I13424" t="s">
        <v>55</v>
      </c>
      <c r="J13424" t="s">
        <v>44</v>
      </c>
      <c r="K13424" t="s">
        <v>17390</v>
      </c>
      <c r="L13424" t="s">
        <v>17234</v>
      </c>
      <c r="M13424" t="s">
        <v>17391</v>
      </c>
      <c r="N13424" t="s">
        <v>7469</v>
      </c>
      <c r="O13424" t="s">
        <v>7470</v>
      </c>
      <c r="P13424">
        <v>2619930</v>
      </c>
      <c r="Q13424" t="s">
        <v>6636</v>
      </c>
      <c r="R13424" t="s">
        <v>6636</v>
      </c>
      <c r="S13424" s="12"/>
      <c r="T13424" s="13"/>
      <c r="U13424" t="s">
        <v>6629</v>
      </c>
    </row>
    <row r="13425" spans="1:21" x14ac:dyDescent="0.25">
      <c r="A13425" t="s">
        <v>6637</v>
      </c>
      <c r="B13425" s="12">
        <v>41575</v>
      </c>
      <c r="C13425" t="s">
        <v>17394</v>
      </c>
      <c r="D13425" s="11">
        <v>46184.790983796302</v>
      </c>
      <c r="E13425" t="s">
        <v>17395</v>
      </c>
      <c r="F13425" t="s">
        <v>13246</v>
      </c>
      <c r="G13425" t="s">
        <v>7754</v>
      </c>
      <c r="H13425" t="s">
        <v>6479</v>
      </c>
      <c r="I13425" t="s">
        <v>6623</v>
      </c>
      <c r="J13425" t="s">
        <v>6702</v>
      </c>
      <c r="K13425" t="s">
        <v>17396</v>
      </c>
      <c r="L13425" t="s">
        <v>17295</v>
      </c>
      <c r="M13425" t="s">
        <v>17397</v>
      </c>
      <c r="N13425" t="s">
        <v>7001</v>
      </c>
      <c r="O13425" t="s">
        <v>17398</v>
      </c>
      <c r="P13425">
        <v>805000</v>
      </c>
      <c r="Q13425" t="s">
        <v>6636</v>
      </c>
      <c r="R13425" t="s">
        <v>6636</v>
      </c>
      <c r="S13425" s="12"/>
      <c r="T13425" s="13"/>
      <c r="U13425" t="s">
        <v>6677</v>
      </c>
    </row>
    <row r="13426" spans="1:21" x14ac:dyDescent="0.25">
      <c r="A13426" t="s">
        <v>6619</v>
      </c>
      <c r="B13426" s="12">
        <v>41575</v>
      </c>
      <c r="C13426" t="s">
        <v>17394</v>
      </c>
      <c r="D13426" s="11">
        <v>46184.790983796302</v>
      </c>
      <c r="E13426" t="s">
        <v>17395</v>
      </c>
      <c r="F13426" t="s">
        <v>13246</v>
      </c>
      <c r="G13426" t="s">
        <v>7754</v>
      </c>
      <c r="H13426" t="s">
        <v>6479</v>
      </c>
      <c r="I13426" t="s">
        <v>6623</v>
      </c>
      <c r="J13426" t="s">
        <v>6702</v>
      </c>
      <c r="K13426" t="s">
        <v>17396</v>
      </c>
      <c r="L13426" t="s">
        <v>17295</v>
      </c>
      <c r="M13426" t="s">
        <v>17397</v>
      </c>
      <c r="N13426" t="s">
        <v>7001</v>
      </c>
      <c r="O13426" t="s">
        <v>17398</v>
      </c>
      <c r="P13426">
        <v>805000</v>
      </c>
      <c r="Q13426" t="s">
        <v>6636</v>
      </c>
      <c r="R13426" t="s">
        <v>6636</v>
      </c>
      <c r="S13426" s="12"/>
      <c r="T13426" s="13"/>
      <c r="U13426" t="s">
        <v>6677</v>
      </c>
    </row>
    <row r="13427" spans="1:21" x14ac:dyDescent="0.25">
      <c r="A13427" t="s">
        <v>6637</v>
      </c>
      <c r="B13427" s="12">
        <v>41806</v>
      </c>
      <c r="C13427" t="s">
        <v>17399</v>
      </c>
      <c r="D13427" s="11">
        <v>46185.380578703698</v>
      </c>
      <c r="E13427" t="s">
        <v>17400</v>
      </c>
      <c r="F13427" t="s">
        <v>13246</v>
      </c>
      <c r="G13427" t="s">
        <v>7754</v>
      </c>
      <c r="H13427" t="s">
        <v>6479</v>
      </c>
      <c r="I13427" t="s">
        <v>6623</v>
      </c>
      <c r="J13427" t="s">
        <v>6624</v>
      </c>
      <c r="K13427" t="s">
        <v>17401</v>
      </c>
      <c r="L13427" t="s">
        <v>17295</v>
      </c>
      <c r="M13427" t="s">
        <v>17402</v>
      </c>
      <c r="N13427" t="s">
        <v>6787</v>
      </c>
      <c r="O13427" t="s">
        <v>6810</v>
      </c>
      <c r="P13427">
        <v>1690000</v>
      </c>
      <c r="Q13427" t="s">
        <v>6636</v>
      </c>
      <c r="R13427" t="s">
        <v>6636</v>
      </c>
      <c r="S13427" s="12"/>
      <c r="T13427" s="13"/>
      <c r="U13427" t="s">
        <v>6629</v>
      </c>
    </row>
    <row r="13428" spans="1:21" x14ac:dyDescent="0.25">
      <c r="A13428" t="s">
        <v>6637</v>
      </c>
      <c r="B13428" s="12">
        <v>41584</v>
      </c>
      <c r="C13428" t="s">
        <v>17403</v>
      </c>
      <c r="D13428" s="11">
        <v>46185.435370370396</v>
      </c>
      <c r="E13428" t="s">
        <v>17404</v>
      </c>
      <c r="F13428" t="s">
        <v>13246</v>
      </c>
      <c r="G13428" t="s">
        <v>7754</v>
      </c>
      <c r="H13428" t="s">
        <v>6479</v>
      </c>
      <c r="I13428" t="s">
        <v>6623</v>
      </c>
      <c r="J13428" t="s">
        <v>17178</v>
      </c>
      <c r="K13428" t="s">
        <v>17405</v>
      </c>
      <c r="L13428" t="s">
        <v>17220</v>
      </c>
      <c r="M13428" t="s">
        <v>17406</v>
      </c>
      <c r="N13428" t="s">
        <v>13584</v>
      </c>
      <c r="O13428" t="s">
        <v>13585</v>
      </c>
      <c r="P13428">
        <v>885000</v>
      </c>
      <c r="Q13428" t="s">
        <v>6636</v>
      </c>
      <c r="R13428" t="s">
        <v>6636</v>
      </c>
      <c r="S13428" s="12"/>
      <c r="T13428" s="13"/>
      <c r="U13428" t="s">
        <v>6629</v>
      </c>
    </row>
    <row r="13429" spans="1:21" x14ac:dyDescent="0.25">
      <c r="A13429" t="s">
        <v>6619</v>
      </c>
      <c r="B13429" s="12">
        <v>41584</v>
      </c>
      <c r="C13429" t="s">
        <v>17403</v>
      </c>
      <c r="D13429" s="11">
        <v>46185.435370370396</v>
      </c>
      <c r="E13429" t="s">
        <v>17404</v>
      </c>
      <c r="F13429" t="s">
        <v>13246</v>
      </c>
      <c r="G13429" t="s">
        <v>7754</v>
      </c>
      <c r="H13429" t="s">
        <v>6479</v>
      </c>
      <c r="I13429" t="s">
        <v>6623</v>
      </c>
      <c r="J13429" t="s">
        <v>17178</v>
      </c>
      <c r="K13429" t="s">
        <v>17405</v>
      </c>
      <c r="L13429" t="s">
        <v>17220</v>
      </c>
      <c r="M13429" t="s">
        <v>17406</v>
      </c>
      <c r="N13429" t="s">
        <v>13584</v>
      </c>
      <c r="O13429" t="s">
        <v>13585</v>
      </c>
      <c r="P13429">
        <v>885000</v>
      </c>
      <c r="Q13429" t="s">
        <v>6636</v>
      </c>
      <c r="R13429" t="s">
        <v>6636</v>
      </c>
      <c r="S13429" s="12"/>
      <c r="T13429" s="13"/>
      <c r="U13429" t="s">
        <v>6629</v>
      </c>
    </row>
    <row r="13430" spans="1:21" x14ac:dyDescent="0.25">
      <c r="A13430" t="s">
        <v>6619</v>
      </c>
      <c r="B13430" s="12">
        <v>41592</v>
      </c>
      <c r="C13430" t="s">
        <v>15135</v>
      </c>
      <c r="D13430" s="11">
        <v>46185.495196759301</v>
      </c>
      <c r="E13430" t="s">
        <v>15136</v>
      </c>
      <c r="F13430" t="s">
        <v>13246</v>
      </c>
      <c r="G13430" t="s">
        <v>7754</v>
      </c>
      <c r="H13430" t="s">
        <v>6479</v>
      </c>
      <c r="I13430" t="s">
        <v>55</v>
      </c>
      <c r="J13430" t="s">
        <v>643</v>
      </c>
      <c r="K13430" t="s">
        <v>17386</v>
      </c>
      <c r="L13430" t="s">
        <v>17308</v>
      </c>
      <c r="M13430" t="s">
        <v>17387</v>
      </c>
      <c r="N13430" t="s">
        <v>7654</v>
      </c>
      <c r="O13430" t="s">
        <v>7655</v>
      </c>
      <c r="P13430">
        <v>3660000</v>
      </c>
      <c r="Q13430" t="s">
        <v>6636</v>
      </c>
      <c r="R13430" t="s">
        <v>6636</v>
      </c>
      <c r="S13430" s="12"/>
      <c r="T13430" s="13"/>
      <c r="U13430" t="s">
        <v>7455</v>
      </c>
    </row>
    <row r="13431" spans="1:21" x14ac:dyDescent="0.25">
      <c r="A13431" t="s">
        <v>6619</v>
      </c>
      <c r="B13431" s="12">
        <v>41620</v>
      </c>
      <c r="C13431" t="s">
        <v>8302</v>
      </c>
      <c r="D13431" s="11">
        <v>46185.667141203703</v>
      </c>
      <c r="E13431" t="s">
        <v>8303</v>
      </c>
      <c r="F13431" t="s">
        <v>13246</v>
      </c>
      <c r="G13431" t="s">
        <v>7754</v>
      </c>
      <c r="H13431" t="s">
        <v>6479</v>
      </c>
      <c r="I13431" t="s">
        <v>55</v>
      </c>
      <c r="J13431" t="s">
        <v>643</v>
      </c>
      <c r="K13431" t="s">
        <v>17407</v>
      </c>
      <c r="L13431" t="s">
        <v>17234</v>
      </c>
      <c r="M13431" t="s">
        <v>17408</v>
      </c>
      <c r="N13431" t="s">
        <v>7001</v>
      </c>
      <c r="O13431" t="s">
        <v>7081</v>
      </c>
      <c r="P13431">
        <v>1720000</v>
      </c>
      <c r="Q13431" t="s">
        <v>6636</v>
      </c>
      <c r="R13431" t="s">
        <v>6636</v>
      </c>
      <c r="S13431" s="12"/>
      <c r="T13431" s="13"/>
      <c r="U13431" t="s">
        <v>6636</v>
      </c>
    </row>
    <row r="13432" spans="1:21" x14ac:dyDescent="0.25">
      <c r="A13432" t="s">
        <v>6637</v>
      </c>
      <c r="B13432" s="12">
        <v>41658</v>
      </c>
      <c r="C13432" t="s">
        <v>17409</v>
      </c>
      <c r="D13432" s="11">
        <v>46185.958912037</v>
      </c>
      <c r="E13432" t="s">
        <v>17410</v>
      </c>
      <c r="F13432" t="s">
        <v>13246</v>
      </c>
      <c r="G13432" t="s">
        <v>7754</v>
      </c>
      <c r="H13432" t="s">
        <v>6479</v>
      </c>
      <c r="I13432" t="s">
        <v>65</v>
      </c>
      <c r="J13432" t="s">
        <v>67</v>
      </c>
      <c r="K13432" t="s">
        <v>17238</v>
      </c>
      <c r="L13432" t="s">
        <v>17211</v>
      </c>
      <c r="M13432" t="s">
        <v>17239</v>
      </c>
      <c r="N13432" t="s">
        <v>7366</v>
      </c>
      <c r="O13432" t="s">
        <v>7650</v>
      </c>
      <c r="P13432">
        <v>2737350</v>
      </c>
      <c r="Q13432" t="s">
        <v>6778</v>
      </c>
      <c r="R13432" t="s">
        <v>6779</v>
      </c>
      <c r="S13432" s="12"/>
      <c r="T13432" s="13"/>
      <c r="U13432" t="s">
        <v>7460</v>
      </c>
    </row>
    <row r="13433" spans="1:21" x14ac:dyDescent="0.25">
      <c r="A13433" t="s">
        <v>6637</v>
      </c>
      <c r="B13433" s="12">
        <v>41654</v>
      </c>
      <c r="C13433" t="s">
        <v>17411</v>
      </c>
      <c r="D13433" s="11">
        <v>46186.0476851852</v>
      </c>
      <c r="E13433" t="s">
        <v>17412</v>
      </c>
      <c r="F13433" t="s">
        <v>13246</v>
      </c>
      <c r="G13433" t="s">
        <v>7754</v>
      </c>
      <c r="H13433" t="s">
        <v>6479</v>
      </c>
      <c r="I13433" t="s">
        <v>65</v>
      </c>
      <c r="J13433" t="s">
        <v>57</v>
      </c>
      <c r="K13433" t="s">
        <v>17245</v>
      </c>
      <c r="L13433" t="s">
        <v>17220</v>
      </c>
      <c r="M13433" t="s">
        <v>17246</v>
      </c>
      <c r="N13433" t="s">
        <v>7044</v>
      </c>
      <c r="O13433" t="s">
        <v>7045</v>
      </c>
      <c r="P13433">
        <v>2960000</v>
      </c>
      <c r="Q13433" t="s">
        <v>6636</v>
      </c>
      <c r="R13433" t="s">
        <v>6636</v>
      </c>
      <c r="S13433" s="12"/>
      <c r="T13433" s="13"/>
      <c r="U13433" t="s">
        <v>6896</v>
      </c>
    </row>
    <row r="13434" spans="1:21" x14ac:dyDescent="0.25">
      <c r="A13434" t="s">
        <v>6637</v>
      </c>
      <c r="B13434" s="12">
        <v>41659</v>
      </c>
      <c r="C13434" t="s">
        <v>17413</v>
      </c>
      <c r="D13434" s="11">
        <v>46186.056944444397</v>
      </c>
      <c r="E13434" t="s">
        <v>17414</v>
      </c>
      <c r="F13434" t="s">
        <v>13246</v>
      </c>
      <c r="G13434" t="s">
        <v>7754</v>
      </c>
      <c r="H13434" t="s">
        <v>6479</v>
      </c>
      <c r="I13434" t="s">
        <v>65</v>
      </c>
      <c r="J13434" t="s">
        <v>219</v>
      </c>
      <c r="K13434" t="s">
        <v>17415</v>
      </c>
      <c r="L13434" t="s">
        <v>17211</v>
      </c>
      <c r="M13434" t="s">
        <v>17416</v>
      </c>
      <c r="N13434" t="s">
        <v>6761</v>
      </c>
      <c r="O13434" t="s">
        <v>6762</v>
      </c>
      <c r="P13434">
        <v>3073050</v>
      </c>
      <c r="Q13434" t="s">
        <v>6636</v>
      </c>
      <c r="R13434" t="s">
        <v>6636</v>
      </c>
      <c r="S13434" s="12"/>
      <c r="T13434" s="13"/>
      <c r="U13434" t="s">
        <v>6629</v>
      </c>
    </row>
    <row r="13435" spans="1:21" x14ac:dyDescent="0.25">
      <c r="A13435" t="s">
        <v>6637</v>
      </c>
      <c r="B13435" s="12">
        <v>41671</v>
      </c>
      <c r="C13435" t="s">
        <v>15267</v>
      </c>
      <c r="D13435" s="11">
        <v>46186.400578703702</v>
      </c>
      <c r="E13435" t="s">
        <v>15268</v>
      </c>
      <c r="F13435" t="s">
        <v>13246</v>
      </c>
      <c r="G13435" t="s">
        <v>7754</v>
      </c>
      <c r="H13435" t="s">
        <v>6479</v>
      </c>
      <c r="I13435" t="s">
        <v>65</v>
      </c>
      <c r="J13435" t="s">
        <v>2226</v>
      </c>
      <c r="K13435" t="s">
        <v>17417</v>
      </c>
      <c r="L13435" t="s">
        <v>17211</v>
      </c>
      <c r="M13435" t="s">
        <v>17418</v>
      </c>
      <c r="N13435" t="s">
        <v>6761</v>
      </c>
      <c r="O13435" t="s">
        <v>6762</v>
      </c>
      <c r="P13435">
        <v>3010000</v>
      </c>
      <c r="Q13435" t="s">
        <v>6636</v>
      </c>
      <c r="R13435" t="s">
        <v>6636</v>
      </c>
      <c r="S13435" s="12"/>
      <c r="T13435" s="13"/>
      <c r="U13435" t="s">
        <v>6689</v>
      </c>
    </row>
    <row r="13436" spans="1:21" x14ac:dyDescent="0.25">
      <c r="A13436" t="s">
        <v>6619</v>
      </c>
      <c r="B13436" s="12">
        <v>41654</v>
      </c>
      <c r="C13436" t="s">
        <v>17411</v>
      </c>
      <c r="D13436" s="11">
        <v>46186.422430555598</v>
      </c>
      <c r="E13436" t="s">
        <v>17412</v>
      </c>
      <c r="F13436" t="s">
        <v>13246</v>
      </c>
      <c r="G13436" t="s">
        <v>7754</v>
      </c>
      <c r="H13436" t="s">
        <v>6479</v>
      </c>
      <c r="I13436" t="s">
        <v>65</v>
      </c>
      <c r="J13436" t="s">
        <v>57</v>
      </c>
      <c r="K13436" t="s">
        <v>17245</v>
      </c>
      <c r="L13436" t="s">
        <v>17220</v>
      </c>
      <c r="M13436" t="s">
        <v>17246</v>
      </c>
      <c r="N13436" t="s">
        <v>7044</v>
      </c>
      <c r="O13436" t="s">
        <v>7045</v>
      </c>
      <c r="P13436">
        <v>2960000</v>
      </c>
      <c r="Q13436" t="s">
        <v>6636</v>
      </c>
      <c r="R13436" t="s">
        <v>6636</v>
      </c>
      <c r="S13436" s="12"/>
      <c r="T13436" s="13"/>
      <c r="U13436" t="s">
        <v>6896</v>
      </c>
    </row>
    <row r="13437" spans="1:21" x14ac:dyDescent="0.25">
      <c r="A13437" t="s">
        <v>6619</v>
      </c>
      <c r="B13437" s="12">
        <v>41658</v>
      </c>
      <c r="C13437" t="s">
        <v>17409</v>
      </c>
      <c r="D13437" s="11">
        <v>46186.453333333302</v>
      </c>
      <c r="E13437" t="s">
        <v>17410</v>
      </c>
      <c r="F13437" t="s">
        <v>13246</v>
      </c>
      <c r="G13437" t="s">
        <v>7754</v>
      </c>
      <c r="H13437" t="s">
        <v>6479</v>
      </c>
      <c r="I13437" t="s">
        <v>65</v>
      </c>
      <c r="J13437" t="s">
        <v>67</v>
      </c>
      <c r="K13437" t="s">
        <v>17238</v>
      </c>
      <c r="L13437" t="s">
        <v>17211</v>
      </c>
      <c r="M13437" t="s">
        <v>17239</v>
      </c>
      <c r="N13437" t="s">
        <v>7366</v>
      </c>
      <c r="O13437" t="s">
        <v>7650</v>
      </c>
      <c r="P13437">
        <v>2737350</v>
      </c>
      <c r="Q13437" t="s">
        <v>6778</v>
      </c>
      <c r="R13437" t="s">
        <v>6779</v>
      </c>
      <c r="S13437" s="12"/>
      <c r="T13437" s="13"/>
      <c r="U13437" t="s">
        <v>7460</v>
      </c>
    </row>
    <row r="13438" spans="1:21" x14ac:dyDescent="0.25">
      <c r="A13438" t="s">
        <v>6619</v>
      </c>
      <c r="B13438" s="12">
        <v>41659</v>
      </c>
      <c r="C13438" t="s">
        <v>17413</v>
      </c>
      <c r="D13438" s="11">
        <v>46186.454930555599</v>
      </c>
      <c r="E13438" t="s">
        <v>17414</v>
      </c>
      <c r="F13438" t="s">
        <v>13246</v>
      </c>
      <c r="G13438" t="s">
        <v>7754</v>
      </c>
      <c r="H13438" t="s">
        <v>6479</v>
      </c>
      <c r="I13438" t="s">
        <v>65</v>
      </c>
      <c r="J13438" t="s">
        <v>219</v>
      </c>
      <c r="K13438" t="s">
        <v>17415</v>
      </c>
      <c r="L13438" t="s">
        <v>17211</v>
      </c>
      <c r="M13438" t="s">
        <v>17416</v>
      </c>
      <c r="N13438" t="s">
        <v>6761</v>
      </c>
      <c r="O13438" t="s">
        <v>6762</v>
      </c>
      <c r="P13438">
        <v>3073050</v>
      </c>
      <c r="Q13438" t="s">
        <v>6636</v>
      </c>
      <c r="R13438" t="s">
        <v>6636</v>
      </c>
      <c r="S13438" s="12"/>
      <c r="T13438" s="13"/>
      <c r="U13438" t="s">
        <v>6629</v>
      </c>
    </row>
    <row r="13439" spans="1:21" x14ac:dyDescent="0.25">
      <c r="A13439" t="s">
        <v>6619</v>
      </c>
      <c r="B13439" s="12">
        <v>41660</v>
      </c>
      <c r="C13439" t="s">
        <v>17268</v>
      </c>
      <c r="D13439" s="11">
        <v>46186.477048611101</v>
      </c>
      <c r="E13439" t="s">
        <v>17269</v>
      </c>
      <c r="F13439" t="s">
        <v>13246</v>
      </c>
      <c r="G13439" t="s">
        <v>7754</v>
      </c>
      <c r="H13439" t="s">
        <v>6479</v>
      </c>
      <c r="I13439" t="s">
        <v>65</v>
      </c>
      <c r="J13439" t="s">
        <v>57</v>
      </c>
      <c r="K13439" t="s">
        <v>17270</v>
      </c>
      <c r="L13439" t="s">
        <v>17211</v>
      </c>
      <c r="M13439" t="s">
        <v>17271</v>
      </c>
      <c r="N13439" t="s">
        <v>7202</v>
      </c>
      <c r="O13439" t="s">
        <v>9567</v>
      </c>
      <c r="P13439">
        <v>2468110</v>
      </c>
      <c r="Q13439" t="s">
        <v>6636</v>
      </c>
      <c r="R13439" t="s">
        <v>6636</v>
      </c>
      <c r="S13439" s="12"/>
      <c r="T13439" s="13"/>
      <c r="U13439" t="s">
        <v>6636</v>
      </c>
    </row>
    <row r="13440" spans="1:21" x14ac:dyDescent="0.25">
      <c r="A13440" t="s">
        <v>6637</v>
      </c>
      <c r="B13440" s="12">
        <v>41744</v>
      </c>
      <c r="C13440" t="s">
        <v>17419</v>
      </c>
      <c r="D13440" s="11">
        <v>46186.504155092603</v>
      </c>
      <c r="E13440" t="s">
        <v>17420</v>
      </c>
      <c r="F13440" t="s">
        <v>13246</v>
      </c>
      <c r="G13440" t="s">
        <v>7754</v>
      </c>
      <c r="H13440" t="s">
        <v>6479</v>
      </c>
      <c r="I13440" t="s">
        <v>6640</v>
      </c>
      <c r="J13440" t="s">
        <v>6641</v>
      </c>
      <c r="K13440" t="s">
        <v>17421</v>
      </c>
      <c r="L13440" t="s">
        <v>17295</v>
      </c>
      <c r="M13440" t="s">
        <v>17422</v>
      </c>
      <c r="N13440" t="s">
        <v>7001</v>
      </c>
      <c r="O13440" t="s">
        <v>17423</v>
      </c>
      <c r="P13440">
        <v>740000</v>
      </c>
      <c r="Q13440" t="s">
        <v>6636</v>
      </c>
      <c r="R13440" t="s">
        <v>6636</v>
      </c>
      <c r="S13440" s="12"/>
      <c r="T13440" s="13"/>
      <c r="U13440" t="s">
        <v>6636</v>
      </c>
    </row>
    <row r="13441" spans="1:21" x14ac:dyDescent="0.25">
      <c r="A13441" t="s">
        <v>6637</v>
      </c>
      <c r="B13441" s="12">
        <v>41665</v>
      </c>
      <c r="C13441" t="s">
        <v>17424</v>
      </c>
      <c r="D13441" s="11">
        <v>46186.519027777802</v>
      </c>
      <c r="E13441" t="s">
        <v>17425</v>
      </c>
      <c r="F13441" t="s">
        <v>13246</v>
      </c>
      <c r="G13441" t="s">
        <v>7754</v>
      </c>
      <c r="H13441" t="s">
        <v>6479</v>
      </c>
      <c r="I13441" t="s">
        <v>65</v>
      </c>
      <c r="J13441" t="s">
        <v>67</v>
      </c>
      <c r="K13441" t="s">
        <v>17327</v>
      </c>
      <c r="L13441" t="s">
        <v>17234</v>
      </c>
      <c r="M13441" t="s">
        <v>17328</v>
      </c>
      <c r="N13441" t="s">
        <v>7469</v>
      </c>
      <c r="O13441" t="s">
        <v>7470</v>
      </c>
      <c r="P13441">
        <v>3156580</v>
      </c>
      <c r="Q13441" t="s">
        <v>6636</v>
      </c>
      <c r="R13441" t="s">
        <v>6636</v>
      </c>
      <c r="S13441" s="12"/>
      <c r="T13441" s="13"/>
      <c r="U13441" t="s">
        <v>6629</v>
      </c>
    </row>
    <row r="13442" spans="1:21" x14ac:dyDescent="0.25">
      <c r="A13442" t="s">
        <v>6619</v>
      </c>
      <c r="B13442" s="12">
        <v>41665</v>
      </c>
      <c r="C13442" t="s">
        <v>17424</v>
      </c>
      <c r="D13442" s="11">
        <v>46186.5211921296</v>
      </c>
      <c r="E13442" t="s">
        <v>17425</v>
      </c>
      <c r="F13442" t="s">
        <v>13246</v>
      </c>
      <c r="G13442" t="s">
        <v>7754</v>
      </c>
      <c r="H13442" t="s">
        <v>6479</v>
      </c>
      <c r="I13442" t="s">
        <v>65</v>
      </c>
      <c r="J13442" t="s">
        <v>67</v>
      </c>
      <c r="K13442" t="s">
        <v>17327</v>
      </c>
      <c r="L13442" t="s">
        <v>17234</v>
      </c>
      <c r="M13442" t="s">
        <v>17328</v>
      </c>
      <c r="N13442" t="s">
        <v>7469</v>
      </c>
      <c r="O13442" t="s">
        <v>7470</v>
      </c>
      <c r="P13442">
        <v>3156580</v>
      </c>
      <c r="Q13442" t="s">
        <v>6636</v>
      </c>
      <c r="R13442" t="s">
        <v>6636</v>
      </c>
      <c r="S13442" s="12"/>
      <c r="T13442" s="13"/>
      <c r="U13442" t="s">
        <v>6629</v>
      </c>
    </row>
    <row r="13443" spans="1:21" x14ac:dyDescent="0.25">
      <c r="A13443" t="s">
        <v>6637</v>
      </c>
      <c r="B13443" s="12">
        <v>41819</v>
      </c>
      <c r="C13443" t="s">
        <v>15810</v>
      </c>
      <c r="D13443" s="11">
        <v>46186.551828703698</v>
      </c>
      <c r="E13443" t="s">
        <v>15811</v>
      </c>
      <c r="F13443" t="s">
        <v>13246</v>
      </c>
      <c r="G13443" t="s">
        <v>7754</v>
      </c>
      <c r="H13443" t="s">
        <v>6479</v>
      </c>
      <c r="I13443" t="s">
        <v>65</v>
      </c>
      <c r="J13443" t="s">
        <v>67</v>
      </c>
      <c r="K13443" t="s">
        <v>17426</v>
      </c>
      <c r="L13443" t="s">
        <v>17211</v>
      </c>
      <c r="M13443" t="s">
        <v>17427</v>
      </c>
      <c r="N13443" t="s">
        <v>6761</v>
      </c>
      <c r="O13443" t="s">
        <v>6762</v>
      </c>
      <c r="P13443">
        <v>2960000</v>
      </c>
      <c r="Q13443" t="s">
        <v>6636</v>
      </c>
      <c r="R13443" t="s">
        <v>6636</v>
      </c>
      <c r="S13443" s="12"/>
      <c r="T13443" s="13"/>
      <c r="U13443" t="s">
        <v>6636</v>
      </c>
    </row>
    <row r="13444" spans="1:21" x14ac:dyDescent="0.25">
      <c r="A13444" t="s">
        <v>6619</v>
      </c>
      <c r="B13444" s="12">
        <v>41671</v>
      </c>
      <c r="C13444" t="s">
        <v>15267</v>
      </c>
      <c r="D13444" s="11">
        <v>46186.563460648104</v>
      </c>
      <c r="E13444" t="s">
        <v>15268</v>
      </c>
      <c r="F13444" t="s">
        <v>13246</v>
      </c>
      <c r="G13444" t="s">
        <v>7754</v>
      </c>
      <c r="H13444" t="s">
        <v>6479</v>
      </c>
      <c r="I13444" t="s">
        <v>65</v>
      </c>
      <c r="J13444" t="s">
        <v>2226</v>
      </c>
      <c r="K13444" t="s">
        <v>17417</v>
      </c>
      <c r="L13444" t="s">
        <v>17211</v>
      </c>
      <c r="M13444" t="s">
        <v>17418</v>
      </c>
      <c r="N13444" t="s">
        <v>6761</v>
      </c>
      <c r="O13444" t="s">
        <v>6762</v>
      </c>
      <c r="P13444">
        <v>3010000</v>
      </c>
      <c r="Q13444" t="s">
        <v>6636</v>
      </c>
      <c r="R13444" t="s">
        <v>6636</v>
      </c>
      <c r="S13444" s="12"/>
      <c r="T13444" s="13"/>
      <c r="U13444" t="s">
        <v>6689</v>
      </c>
    </row>
    <row r="13445" spans="1:21" x14ac:dyDescent="0.25">
      <c r="A13445" t="s">
        <v>6637</v>
      </c>
      <c r="B13445" s="12">
        <v>41673</v>
      </c>
      <c r="C13445" t="s">
        <v>17428</v>
      </c>
      <c r="D13445" s="11">
        <v>46186.569259259297</v>
      </c>
      <c r="E13445" t="s">
        <v>17429</v>
      </c>
      <c r="F13445" t="s">
        <v>13246</v>
      </c>
      <c r="G13445" t="s">
        <v>7754</v>
      </c>
      <c r="H13445" t="s">
        <v>6479</v>
      </c>
      <c r="I13445" t="s">
        <v>65</v>
      </c>
      <c r="J13445" t="s">
        <v>573</v>
      </c>
      <c r="K13445" t="s">
        <v>17430</v>
      </c>
      <c r="L13445" t="s">
        <v>17220</v>
      </c>
      <c r="M13445" t="s">
        <v>17431</v>
      </c>
      <c r="N13445" t="s">
        <v>7044</v>
      </c>
      <c r="O13445" t="s">
        <v>8181</v>
      </c>
      <c r="P13445">
        <v>4314650</v>
      </c>
      <c r="Q13445" t="s">
        <v>6636</v>
      </c>
      <c r="R13445" t="s">
        <v>6636</v>
      </c>
      <c r="S13445" s="12"/>
      <c r="T13445" s="13"/>
      <c r="U13445" t="s">
        <v>6689</v>
      </c>
    </row>
    <row r="13446" spans="1:21" x14ac:dyDescent="0.25">
      <c r="A13446" t="s">
        <v>6619</v>
      </c>
      <c r="B13446" s="12">
        <v>41673</v>
      </c>
      <c r="C13446" t="s">
        <v>17428</v>
      </c>
      <c r="D13446" s="11">
        <v>46186.5710300926</v>
      </c>
      <c r="E13446" t="s">
        <v>17429</v>
      </c>
      <c r="F13446" t="s">
        <v>13246</v>
      </c>
      <c r="G13446" t="s">
        <v>7754</v>
      </c>
      <c r="H13446" t="s">
        <v>6479</v>
      </c>
      <c r="I13446" t="s">
        <v>65</v>
      </c>
      <c r="J13446" t="s">
        <v>573</v>
      </c>
      <c r="K13446" t="s">
        <v>17430</v>
      </c>
      <c r="L13446" t="s">
        <v>17220</v>
      </c>
      <c r="M13446" t="s">
        <v>17431</v>
      </c>
      <c r="N13446" t="s">
        <v>7044</v>
      </c>
      <c r="O13446" t="s">
        <v>8181</v>
      </c>
      <c r="P13446">
        <v>4314650</v>
      </c>
      <c r="Q13446" t="s">
        <v>6636</v>
      </c>
      <c r="R13446" t="s">
        <v>6636</v>
      </c>
      <c r="S13446" s="12"/>
      <c r="T13446" s="13"/>
      <c r="U13446" t="s">
        <v>6689</v>
      </c>
    </row>
    <row r="13447" spans="1:21" x14ac:dyDescent="0.25">
      <c r="A13447" t="s">
        <v>6637</v>
      </c>
      <c r="B13447" s="12">
        <v>41676</v>
      </c>
      <c r="C13447" t="s">
        <v>17432</v>
      </c>
      <c r="D13447" s="11">
        <v>46186.6002546296</v>
      </c>
      <c r="E13447" t="s">
        <v>17433</v>
      </c>
      <c r="F13447" t="s">
        <v>13246</v>
      </c>
      <c r="G13447" t="s">
        <v>7754</v>
      </c>
      <c r="H13447" t="s">
        <v>6479</v>
      </c>
      <c r="I13447" t="s">
        <v>6640</v>
      </c>
      <c r="J13447" t="s">
        <v>17434</v>
      </c>
      <c r="K13447" t="s">
        <v>17435</v>
      </c>
      <c r="L13447" t="s">
        <v>17258</v>
      </c>
      <c r="M13447" t="s">
        <v>17436</v>
      </c>
      <c r="N13447" t="s">
        <v>7365</v>
      </c>
      <c r="O13447" t="s">
        <v>8946</v>
      </c>
      <c r="P13447">
        <v>925000</v>
      </c>
      <c r="Q13447" t="s">
        <v>6636</v>
      </c>
      <c r="R13447" t="s">
        <v>6636</v>
      </c>
      <c r="S13447" s="12"/>
      <c r="T13447" s="13"/>
      <c r="U13447" t="s">
        <v>6629</v>
      </c>
    </row>
    <row r="13448" spans="1:21" x14ac:dyDescent="0.25">
      <c r="A13448" t="s">
        <v>6619</v>
      </c>
      <c r="B13448" s="12">
        <v>41676</v>
      </c>
      <c r="C13448" t="s">
        <v>17432</v>
      </c>
      <c r="D13448" s="11">
        <v>46186.6002546296</v>
      </c>
      <c r="E13448" t="s">
        <v>17433</v>
      </c>
      <c r="F13448" t="s">
        <v>13246</v>
      </c>
      <c r="G13448" t="s">
        <v>7754</v>
      </c>
      <c r="H13448" t="s">
        <v>6479</v>
      </c>
      <c r="I13448" t="s">
        <v>6640</v>
      </c>
      <c r="J13448" t="s">
        <v>17434</v>
      </c>
      <c r="K13448" t="s">
        <v>17435</v>
      </c>
      <c r="L13448" t="s">
        <v>17258</v>
      </c>
      <c r="M13448" t="s">
        <v>17436</v>
      </c>
      <c r="N13448" t="s">
        <v>7365</v>
      </c>
      <c r="O13448" t="s">
        <v>8946</v>
      </c>
      <c r="P13448">
        <v>925000</v>
      </c>
      <c r="Q13448" t="s">
        <v>6636</v>
      </c>
      <c r="R13448" t="s">
        <v>6636</v>
      </c>
      <c r="S13448" s="12"/>
      <c r="T13448" s="13"/>
      <c r="U13448" t="s">
        <v>6629</v>
      </c>
    </row>
    <row r="13449" spans="1:21" x14ac:dyDescent="0.25">
      <c r="A13449" t="s">
        <v>6637</v>
      </c>
      <c r="B13449" s="12">
        <v>41693</v>
      </c>
      <c r="C13449" t="s">
        <v>17437</v>
      </c>
      <c r="D13449" s="11">
        <v>46186.691863425898</v>
      </c>
      <c r="E13449" t="s">
        <v>17438</v>
      </c>
      <c r="F13449" t="s">
        <v>13246</v>
      </c>
      <c r="G13449" t="s">
        <v>7754</v>
      </c>
      <c r="H13449" t="s">
        <v>6479</v>
      </c>
      <c r="I13449" t="s">
        <v>65</v>
      </c>
      <c r="J13449" t="s">
        <v>2226</v>
      </c>
      <c r="K13449" t="s">
        <v>17331</v>
      </c>
      <c r="L13449" t="s">
        <v>17258</v>
      </c>
      <c r="M13449" t="s">
        <v>17332</v>
      </c>
      <c r="N13449" t="s">
        <v>7202</v>
      </c>
      <c r="O13449" t="s">
        <v>7255</v>
      </c>
      <c r="P13449">
        <v>3215040</v>
      </c>
      <c r="Q13449" t="s">
        <v>6636</v>
      </c>
      <c r="R13449" t="s">
        <v>6636</v>
      </c>
      <c r="S13449" s="12"/>
      <c r="T13449" s="13"/>
      <c r="U13449" t="s">
        <v>7471</v>
      </c>
    </row>
    <row r="13450" spans="1:21" x14ac:dyDescent="0.25">
      <c r="A13450" t="s">
        <v>6619</v>
      </c>
      <c r="B13450" s="12">
        <v>41693</v>
      </c>
      <c r="C13450" t="s">
        <v>17437</v>
      </c>
      <c r="D13450" s="11">
        <v>46186.692997685197</v>
      </c>
      <c r="E13450" t="s">
        <v>17438</v>
      </c>
      <c r="F13450" t="s">
        <v>13246</v>
      </c>
      <c r="G13450" t="s">
        <v>7754</v>
      </c>
      <c r="H13450" t="s">
        <v>6479</v>
      </c>
      <c r="I13450" t="s">
        <v>65</v>
      </c>
      <c r="J13450" t="s">
        <v>2226</v>
      </c>
      <c r="K13450" t="s">
        <v>17331</v>
      </c>
      <c r="L13450" t="s">
        <v>17258</v>
      </c>
      <c r="M13450" t="s">
        <v>17332</v>
      </c>
      <c r="N13450" t="s">
        <v>7202</v>
      </c>
      <c r="O13450" t="s">
        <v>7255</v>
      </c>
      <c r="P13450">
        <v>3215040</v>
      </c>
      <c r="Q13450" t="s">
        <v>6636</v>
      </c>
      <c r="R13450" t="s">
        <v>6636</v>
      </c>
      <c r="S13450" s="12"/>
      <c r="T13450" s="13"/>
      <c r="U13450" t="s">
        <v>7471</v>
      </c>
    </row>
    <row r="13451" spans="1:21" x14ac:dyDescent="0.25">
      <c r="A13451" t="s">
        <v>6637</v>
      </c>
      <c r="B13451" s="12">
        <v>41703</v>
      </c>
      <c r="C13451" t="s">
        <v>17439</v>
      </c>
      <c r="D13451" s="11">
        <v>46186.785416666702</v>
      </c>
      <c r="E13451" t="s">
        <v>17440</v>
      </c>
      <c r="F13451" t="s">
        <v>13246</v>
      </c>
      <c r="G13451" t="s">
        <v>7754</v>
      </c>
      <c r="H13451" t="s">
        <v>6479</v>
      </c>
      <c r="I13451" t="s">
        <v>65</v>
      </c>
      <c r="J13451" t="s">
        <v>67</v>
      </c>
      <c r="K13451" t="s">
        <v>17441</v>
      </c>
      <c r="L13451" t="s">
        <v>17220</v>
      </c>
      <c r="M13451" t="s">
        <v>17442</v>
      </c>
      <c r="N13451" t="s">
        <v>7044</v>
      </c>
      <c r="O13451" t="s">
        <v>7045</v>
      </c>
      <c r="P13451">
        <v>2955000</v>
      </c>
      <c r="Q13451" t="s">
        <v>6636</v>
      </c>
      <c r="R13451" t="s">
        <v>6636</v>
      </c>
      <c r="S13451" s="12"/>
      <c r="T13451" s="13"/>
      <c r="U13451" t="s">
        <v>6629</v>
      </c>
    </row>
    <row r="13452" spans="1:21" x14ac:dyDescent="0.25">
      <c r="A13452" t="s">
        <v>6637</v>
      </c>
      <c r="B13452" s="12">
        <v>41702</v>
      </c>
      <c r="C13452" t="s">
        <v>10038</v>
      </c>
      <c r="D13452" s="11">
        <v>46186.8261458333</v>
      </c>
      <c r="E13452" t="s">
        <v>10039</v>
      </c>
      <c r="F13452" t="s">
        <v>13246</v>
      </c>
      <c r="G13452" t="s">
        <v>7754</v>
      </c>
      <c r="H13452" t="s">
        <v>6479</v>
      </c>
      <c r="I13452" t="s">
        <v>55</v>
      </c>
      <c r="J13452" t="s">
        <v>164</v>
      </c>
      <c r="K13452" t="s">
        <v>17327</v>
      </c>
      <c r="L13452" t="s">
        <v>17234</v>
      </c>
      <c r="M13452" t="s">
        <v>17328</v>
      </c>
      <c r="N13452" t="s">
        <v>7469</v>
      </c>
      <c r="O13452" t="s">
        <v>7470</v>
      </c>
      <c r="P13452">
        <v>3156580</v>
      </c>
      <c r="Q13452" t="s">
        <v>6636</v>
      </c>
      <c r="R13452" t="s">
        <v>6636</v>
      </c>
      <c r="S13452" s="12"/>
      <c r="T13452" s="13"/>
      <c r="U13452" t="s">
        <v>6636</v>
      </c>
    </row>
    <row r="13453" spans="1:21" x14ac:dyDescent="0.25">
      <c r="A13453" t="s">
        <v>6619</v>
      </c>
      <c r="B13453" s="12">
        <v>41702</v>
      </c>
      <c r="C13453" t="s">
        <v>10038</v>
      </c>
      <c r="D13453" s="11">
        <v>46186.827569444402</v>
      </c>
      <c r="E13453" t="s">
        <v>10039</v>
      </c>
      <c r="F13453" t="s">
        <v>13246</v>
      </c>
      <c r="G13453" t="s">
        <v>7754</v>
      </c>
      <c r="H13453" t="s">
        <v>6479</v>
      </c>
      <c r="I13453" t="s">
        <v>55</v>
      </c>
      <c r="J13453" t="s">
        <v>164</v>
      </c>
      <c r="K13453" t="s">
        <v>17327</v>
      </c>
      <c r="L13453" t="s">
        <v>17234</v>
      </c>
      <c r="M13453" t="s">
        <v>17328</v>
      </c>
      <c r="N13453" t="s">
        <v>7469</v>
      </c>
      <c r="O13453" t="s">
        <v>7470</v>
      </c>
      <c r="P13453">
        <v>3156580</v>
      </c>
      <c r="Q13453" t="s">
        <v>6636</v>
      </c>
      <c r="R13453" t="s">
        <v>6636</v>
      </c>
      <c r="S13453" s="12"/>
      <c r="T13453" s="13"/>
      <c r="U13453" t="s">
        <v>6636</v>
      </c>
    </row>
    <row r="13454" spans="1:21" x14ac:dyDescent="0.25">
      <c r="A13454" t="s">
        <v>6637</v>
      </c>
      <c r="B13454" s="12">
        <v>41715</v>
      </c>
      <c r="C13454" t="s">
        <v>15271</v>
      </c>
      <c r="D13454" s="11">
        <v>46186.8328819444</v>
      </c>
      <c r="E13454" t="s">
        <v>15272</v>
      </c>
      <c r="F13454" t="s">
        <v>13246</v>
      </c>
      <c r="G13454" t="s">
        <v>7754</v>
      </c>
      <c r="H13454" t="s">
        <v>6479</v>
      </c>
      <c r="I13454" t="s">
        <v>65</v>
      </c>
      <c r="J13454" t="s">
        <v>219</v>
      </c>
      <c r="K13454" t="s">
        <v>17443</v>
      </c>
      <c r="L13454" t="s">
        <v>17295</v>
      </c>
      <c r="M13454" t="s">
        <v>17444</v>
      </c>
      <c r="N13454" t="s">
        <v>7001</v>
      </c>
      <c r="O13454" t="s">
        <v>7007</v>
      </c>
      <c r="P13454">
        <v>450000</v>
      </c>
      <c r="Q13454" t="s">
        <v>6636</v>
      </c>
      <c r="R13454" t="s">
        <v>6636</v>
      </c>
      <c r="S13454" s="12"/>
      <c r="T13454" s="13"/>
      <c r="U13454" t="s">
        <v>7460</v>
      </c>
    </row>
    <row r="13455" spans="1:21" x14ac:dyDescent="0.25">
      <c r="A13455" t="s">
        <v>6637</v>
      </c>
      <c r="B13455" s="12">
        <v>41717</v>
      </c>
      <c r="C13455" t="s">
        <v>15271</v>
      </c>
      <c r="D13455" s="11">
        <v>46186.8328819444</v>
      </c>
      <c r="E13455" t="s">
        <v>15272</v>
      </c>
      <c r="F13455" t="s">
        <v>13246</v>
      </c>
      <c r="G13455" t="s">
        <v>7754</v>
      </c>
      <c r="H13455" t="s">
        <v>6479</v>
      </c>
      <c r="I13455" t="s">
        <v>65</v>
      </c>
      <c r="J13455" t="s">
        <v>219</v>
      </c>
      <c r="K13455" t="s">
        <v>17445</v>
      </c>
      <c r="L13455" t="s">
        <v>17228</v>
      </c>
      <c r="M13455" t="s">
        <v>17446</v>
      </c>
      <c r="N13455" t="s">
        <v>7001</v>
      </c>
      <c r="O13455" t="s">
        <v>7007</v>
      </c>
      <c r="P13455">
        <v>430000</v>
      </c>
      <c r="Q13455" t="s">
        <v>6636</v>
      </c>
      <c r="R13455" t="s">
        <v>6636</v>
      </c>
      <c r="S13455" s="12"/>
      <c r="T13455" s="13"/>
      <c r="U13455" t="s">
        <v>7460</v>
      </c>
    </row>
    <row r="13456" spans="1:21" x14ac:dyDescent="0.25">
      <c r="A13456" t="s">
        <v>6637</v>
      </c>
      <c r="B13456" s="12">
        <v>41709</v>
      </c>
      <c r="C13456" t="s">
        <v>15271</v>
      </c>
      <c r="D13456" s="11">
        <v>46186.8328819444</v>
      </c>
      <c r="E13456" t="s">
        <v>15272</v>
      </c>
      <c r="F13456" t="s">
        <v>13246</v>
      </c>
      <c r="G13456" t="s">
        <v>7754</v>
      </c>
      <c r="H13456" t="s">
        <v>6479</v>
      </c>
      <c r="I13456" t="s">
        <v>65</v>
      </c>
      <c r="J13456" t="s">
        <v>219</v>
      </c>
      <c r="K13456" t="s">
        <v>17447</v>
      </c>
      <c r="L13456" t="s">
        <v>17228</v>
      </c>
      <c r="M13456" t="s">
        <v>17448</v>
      </c>
      <c r="N13456" t="s">
        <v>7001</v>
      </c>
      <c r="O13456" t="s">
        <v>7007</v>
      </c>
      <c r="P13456">
        <v>475000</v>
      </c>
      <c r="Q13456" t="s">
        <v>6636</v>
      </c>
      <c r="R13456" t="s">
        <v>6636</v>
      </c>
      <c r="S13456" s="12"/>
      <c r="T13456" s="13"/>
      <c r="U13456" t="s">
        <v>7460</v>
      </c>
    </row>
    <row r="13457" spans="1:21" x14ac:dyDescent="0.25">
      <c r="A13457" t="s">
        <v>6619</v>
      </c>
      <c r="B13457" s="12">
        <v>41703</v>
      </c>
      <c r="C13457" t="s">
        <v>17439</v>
      </c>
      <c r="D13457" s="11">
        <v>46186.835370370398</v>
      </c>
      <c r="E13457" t="s">
        <v>17440</v>
      </c>
      <c r="F13457" t="s">
        <v>13246</v>
      </c>
      <c r="G13457" t="s">
        <v>7754</v>
      </c>
      <c r="H13457" t="s">
        <v>6479</v>
      </c>
      <c r="I13457" t="s">
        <v>65</v>
      </c>
      <c r="J13457" t="s">
        <v>67</v>
      </c>
      <c r="K13457" t="s">
        <v>17441</v>
      </c>
      <c r="L13457" t="s">
        <v>17220</v>
      </c>
      <c r="M13457" t="s">
        <v>17442</v>
      </c>
      <c r="N13457" t="s">
        <v>7044</v>
      </c>
      <c r="O13457" t="s">
        <v>7045</v>
      </c>
      <c r="P13457">
        <v>2955000</v>
      </c>
      <c r="Q13457" t="s">
        <v>6636</v>
      </c>
      <c r="R13457" t="s">
        <v>6636</v>
      </c>
      <c r="S13457" s="12"/>
      <c r="T13457" s="13"/>
      <c r="U13457" t="s">
        <v>6629</v>
      </c>
    </row>
    <row r="13458" spans="1:21" x14ac:dyDescent="0.25">
      <c r="A13458" t="s">
        <v>6619</v>
      </c>
      <c r="B13458" s="12">
        <v>41717</v>
      </c>
      <c r="C13458" t="s">
        <v>15271</v>
      </c>
      <c r="D13458" s="11">
        <v>46186.843159722201</v>
      </c>
      <c r="E13458" t="s">
        <v>15272</v>
      </c>
      <c r="F13458" t="s">
        <v>13246</v>
      </c>
      <c r="G13458" t="s">
        <v>7754</v>
      </c>
      <c r="H13458" t="s">
        <v>6479</v>
      </c>
      <c r="I13458" t="s">
        <v>65</v>
      </c>
      <c r="J13458" t="s">
        <v>219</v>
      </c>
      <c r="K13458" t="s">
        <v>17445</v>
      </c>
      <c r="L13458" t="s">
        <v>17228</v>
      </c>
      <c r="M13458" t="s">
        <v>17446</v>
      </c>
      <c r="N13458" t="s">
        <v>7001</v>
      </c>
      <c r="O13458" t="s">
        <v>7007</v>
      </c>
      <c r="P13458">
        <v>430000</v>
      </c>
      <c r="Q13458" t="s">
        <v>6636</v>
      </c>
      <c r="R13458" t="s">
        <v>6636</v>
      </c>
      <c r="S13458" s="12"/>
      <c r="T13458" s="13"/>
      <c r="U13458" t="s">
        <v>7460</v>
      </c>
    </row>
    <row r="13459" spans="1:21" x14ac:dyDescent="0.25">
      <c r="A13459" t="s">
        <v>6637</v>
      </c>
      <c r="B13459" s="12">
        <v>41725</v>
      </c>
      <c r="C13459" t="s">
        <v>17449</v>
      </c>
      <c r="D13459" s="11">
        <v>46187.424502314803</v>
      </c>
      <c r="E13459" t="s">
        <v>17450</v>
      </c>
      <c r="F13459" t="s">
        <v>13246</v>
      </c>
      <c r="G13459" t="s">
        <v>7754</v>
      </c>
      <c r="H13459" t="s">
        <v>6479</v>
      </c>
      <c r="I13459" t="s">
        <v>65</v>
      </c>
      <c r="J13459" t="s">
        <v>132</v>
      </c>
      <c r="K13459" t="s">
        <v>17451</v>
      </c>
      <c r="L13459" t="s">
        <v>17228</v>
      </c>
      <c r="M13459" t="s">
        <v>17452</v>
      </c>
      <c r="N13459" t="s">
        <v>7305</v>
      </c>
      <c r="O13459" t="s">
        <v>17453</v>
      </c>
      <c r="P13459">
        <v>1730000</v>
      </c>
      <c r="Q13459" t="s">
        <v>6636</v>
      </c>
      <c r="R13459" t="s">
        <v>6636</v>
      </c>
      <c r="S13459" s="12"/>
      <c r="T13459" s="13"/>
      <c r="U13459" t="s">
        <v>9791</v>
      </c>
    </row>
    <row r="13460" spans="1:21" x14ac:dyDescent="0.25">
      <c r="A13460" t="s">
        <v>6619</v>
      </c>
      <c r="B13460" s="12">
        <v>41725</v>
      </c>
      <c r="C13460" t="s">
        <v>17449</v>
      </c>
      <c r="D13460" s="11">
        <v>46187.448645833298</v>
      </c>
      <c r="E13460" t="s">
        <v>17450</v>
      </c>
      <c r="F13460" t="s">
        <v>13246</v>
      </c>
      <c r="G13460" t="s">
        <v>7754</v>
      </c>
      <c r="H13460" t="s">
        <v>6479</v>
      </c>
      <c r="I13460" t="s">
        <v>65</v>
      </c>
      <c r="J13460" t="s">
        <v>132</v>
      </c>
      <c r="K13460" t="s">
        <v>17451</v>
      </c>
      <c r="L13460" t="s">
        <v>17228</v>
      </c>
      <c r="M13460" t="s">
        <v>17452</v>
      </c>
      <c r="N13460" t="s">
        <v>7305</v>
      </c>
      <c r="O13460" t="s">
        <v>17453</v>
      </c>
      <c r="P13460">
        <v>1730000</v>
      </c>
      <c r="Q13460" t="s">
        <v>6636</v>
      </c>
      <c r="R13460" t="s">
        <v>6636</v>
      </c>
      <c r="S13460" s="12"/>
      <c r="T13460" s="13"/>
      <c r="U13460" t="s">
        <v>9791</v>
      </c>
    </row>
    <row r="13461" spans="1:21" x14ac:dyDescent="0.25">
      <c r="A13461" t="s">
        <v>6619</v>
      </c>
      <c r="B13461" s="12">
        <v>41744</v>
      </c>
      <c r="C13461" t="s">
        <v>17419</v>
      </c>
      <c r="D13461" s="11">
        <v>46187.564548611103</v>
      </c>
      <c r="E13461" t="s">
        <v>17420</v>
      </c>
      <c r="F13461" t="s">
        <v>13246</v>
      </c>
      <c r="G13461" t="s">
        <v>7754</v>
      </c>
      <c r="H13461" t="s">
        <v>6479</v>
      </c>
      <c r="I13461" t="s">
        <v>6640</v>
      </c>
      <c r="J13461" t="s">
        <v>6641</v>
      </c>
      <c r="K13461" t="s">
        <v>17421</v>
      </c>
      <c r="L13461" t="s">
        <v>17295</v>
      </c>
      <c r="M13461" t="s">
        <v>17422</v>
      </c>
      <c r="N13461" t="s">
        <v>7001</v>
      </c>
      <c r="O13461" t="s">
        <v>17423</v>
      </c>
      <c r="P13461">
        <v>740000</v>
      </c>
      <c r="Q13461" t="s">
        <v>6636</v>
      </c>
      <c r="R13461" t="s">
        <v>6636</v>
      </c>
      <c r="S13461" s="12"/>
      <c r="T13461" s="13"/>
      <c r="U13461" t="s">
        <v>6636</v>
      </c>
    </row>
    <row r="13462" spans="1:21" x14ac:dyDescent="0.25">
      <c r="A13462" t="s">
        <v>6637</v>
      </c>
      <c r="B13462" s="12">
        <v>41762</v>
      </c>
      <c r="C13462" t="s">
        <v>17454</v>
      </c>
      <c r="D13462" s="11">
        <v>46187.670370370397</v>
      </c>
      <c r="E13462" t="s">
        <v>17455</v>
      </c>
      <c r="F13462" t="s">
        <v>13246</v>
      </c>
      <c r="G13462" t="s">
        <v>7754</v>
      </c>
      <c r="H13462" t="s">
        <v>6479</v>
      </c>
      <c r="I13462" t="s">
        <v>65</v>
      </c>
      <c r="J13462" t="s">
        <v>573</v>
      </c>
      <c r="K13462" t="s">
        <v>17456</v>
      </c>
      <c r="L13462" t="s">
        <v>17234</v>
      </c>
      <c r="M13462" t="s">
        <v>17457</v>
      </c>
      <c r="N13462" t="s">
        <v>9681</v>
      </c>
      <c r="O13462" t="s">
        <v>9682</v>
      </c>
      <c r="P13462">
        <v>4610000</v>
      </c>
      <c r="Q13462" t="s">
        <v>6636</v>
      </c>
      <c r="R13462" t="s">
        <v>6636</v>
      </c>
      <c r="S13462" s="12"/>
      <c r="T13462" s="13"/>
      <c r="U13462" t="s">
        <v>6629</v>
      </c>
    </row>
    <row r="13463" spans="1:21" x14ac:dyDescent="0.25">
      <c r="A13463" t="s">
        <v>6619</v>
      </c>
      <c r="B13463" s="12">
        <v>41762</v>
      </c>
      <c r="C13463" t="s">
        <v>17454</v>
      </c>
      <c r="D13463" s="11">
        <v>46187.678344907399</v>
      </c>
      <c r="E13463" t="s">
        <v>17455</v>
      </c>
      <c r="F13463" t="s">
        <v>13246</v>
      </c>
      <c r="G13463" t="s">
        <v>7754</v>
      </c>
      <c r="H13463" t="s">
        <v>6479</v>
      </c>
      <c r="I13463" t="s">
        <v>65</v>
      </c>
      <c r="J13463" t="s">
        <v>573</v>
      </c>
      <c r="K13463" t="s">
        <v>17456</v>
      </c>
      <c r="L13463" t="s">
        <v>17234</v>
      </c>
      <c r="M13463" t="s">
        <v>17457</v>
      </c>
      <c r="N13463" t="s">
        <v>9681</v>
      </c>
      <c r="O13463" t="s">
        <v>9682</v>
      </c>
      <c r="P13463">
        <v>4610000</v>
      </c>
      <c r="Q13463" t="s">
        <v>6636</v>
      </c>
      <c r="R13463" t="s">
        <v>6636</v>
      </c>
      <c r="S13463" s="12"/>
      <c r="T13463" s="13"/>
      <c r="U13463" t="s">
        <v>6629</v>
      </c>
    </row>
    <row r="13464" spans="1:21" x14ac:dyDescent="0.25">
      <c r="A13464" t="s">
        <v>6637</v>
      </c>
      <c r="B13464" s="12">
        <v>41831</v>
      </c>
      <c r="C13464" t="s">
        <v>17458</v>
      </c>
      <c r="D13464" s="11">
        <v>46187.714930555601</v>
      </c>
      <c r="E13464" t="s">
        <v>17459</v>
      </c>
      <c r="F13464" t="s">
        <v>13246</v>
      </c>
      <c r="G13464" t="s">
        <v>7754</v>
      </c>
      <c r="H13464" t="s">
        <v>6479</v>
      </c>
      <c r="I13464" t="s">
        <v>6636</v>
      </c>
      <c r="J13464" t="s">
        <v>6636</v>
      </c>
      <c r="K13464" t="s">
        <v>17460</v>
      </c>
      <c r="L13464" t="s">
        <v>17211</v>
      </c>
      <c r="M13464" t="s">
        <v>17461</v>
      </c>
      <c r="N13464" t="s">
        <v>7218</v>
      </c>
      <c r="O13464" t="s">
        <v>9973</v>
      </c>
      <c r="P13464">
        <v>920000</v>
      </c>
      <c r="Q13464" t="s">
        <v>6778</v>
      </c>
      <c r="R13464" t="s">
        <v>6779</v>
      </c>
      <c r="S13464" s="12"/>
      <c r="T13464" s="13"/>
      <c r="U13464" t="s">
        <v>6636</v>
      </c>
    </row>
    <row r="13465" spans="1:21" x14ac:dyDescent="0.25">
      <c r="A13465" t="s">
        <v>6637</v>
      </c>
      <c r="B13465" s="12">
        <v>38294</v>
      </c>
      <c r="C13465" t="s">
        <v>17462</v>
      </c>
      <c r="D13465" s="11">
        <v>46187.903009259302</v>
      </c>
      <c r="E13465" t="s">
        <v>17463</v>
      </c>
      <c r="F13465" t="s">
        <v>13246</v>
      </c>
      <c r="G13465" t="s">
        <v>7754</v>
      </c>
      <c r="H13465" t="s">
        <v>6479</v>
      </c>
      <c r="I13465" t="s">
        <v>55</v>
      </c>
      <c r="J13465" t="s">
        <v>372</v>
      </c>
      <c r="K13465" t="s">
        <v>17464</v>
      </c>
      <c r="L13465" t="s">
        <v>17465</v>
      </c>
      <c r="M13465" t="s">
        <v>17466</v>
      </c>
      <c r="N13465" t="s">
        <v>9681</v>
      </c>
      <c r="O13465" t="s">
        <v>9682</v>
      </c>
      <c r="P13465">
        <v>4090000</v>
      </c>
      <c r="Q13465" t="s">
        <v>6778</v>
      </c>
      <c r="R13465" t="s">
        <v>6911</v>
      </c>
      <c r="S13465" s="12"/>
      <c r="T13465" s="13"/>
      <c r="U13465" t="s">
        <v>6629</v>
      </c>
    </row>
    <row r="13466" spans="1:21" x14ac:dyDescent="0.25">
      <c r="A13466" t="s">
        <v>6637</v>
      </c>
      <c r="B13466" s="12">
        <v>41804</v>
      </c>
      <c r="C13466" t="s">
        <v>17467</v>
      </c>
      <c r="D13466" s="11">
        <v>46188.573692129597</v>
      </c>
      <c r="E13466" t="s">
        <v>17468</v>
      </c>
      <c r="F13466" t="s">
        <v>13246</v>
      </c>
      <c r="G13466" t="s">
        <v>7754</v>
      </c>
      <c r="H13466" t="s">
        <v>6479</v>
      </c>
      <c r="I13466" t="s">
        <v>6636</v>
      </c>
      <c r="J13466" t="s">
        <v>6636</v>
      </c>
      <c r="K13466" t="s">
        <v>17469</v>
      </c>
      <c r="L13466" t="s">
        <v>17211</v>
      </c>
      <c r="M13466" t="s">
        <v>17470</v>
      </c>
      <c r="N13466" t="s">
        <v>7506</v>
      </c>
      <c r="O13466" t="s">
        <v>8076</v>
      </c>
      <c r="P13466">
        <v>3523310</v>
      </c>
      <c r="Q13466" t="s">
        <v>6636</v>
      </c>
      <c r="R13466" t="s">
        <v>6636</v>
      </c>
      <c r="S13466" s="12"/>
      <c r="T13466" s="13"/>
      <c r="U13466" t="s">
        <v>6636</v>
      </c>
    </row>
    <row r="13467" spans="1:21" x14ac:dyDescent="0.25">
      <c r="A13467" t="s">
        <v>6637</v>
      </c>
      <c r="B13467" s="12">
        <v>41805</v>
      </c>
      <c r="C13467" t="s">
        <v>17467</v>
      </c>
      <c r="D13467" s="11">
        <v>46188.573692129597</v>
      </c>
      <c r="E13467" t="s">
        <v>17468</v>
      </c>
      <c r="F13467" t="s">
        <v>13246</v>
      </c>
      <c r="G13467" t="s">
        <v>7754</v>
      </c>
      <c r="H13467" t="s">
        <v>6479</v>
      </c>
      <c r="I13467" t="s">
        <v>6636</v>
      </c>
      <c r="J13467" t="s">
        <v>6636</v>
      </c>
      <c r="K13467" t="s">
        <v>17325</v>
      </c>
      <c r="L13467" t="s">
        <v>17220</v>
      </c>
      <c r="M13467" t="s">
        <v>17326</v>
      </c>
      <c r="N13467" t="s">
        <v>7044</v>
      </c>
      <c r="O13467" t="s">
        <v>9213</v>
      </c>
      <c r="P13467">
        <v>3690000</v>
      </c>
      <c r="Q13467" t="s">
        <v>6636</v>
      </c>
      <c r="R13467" t="s">
        <v>6636</v>
      </c>
      <c r="S13467" s="12"/>
      <c r="T13467" s="13"/>
      <c r="U13467" t="s">
        <v>6636</v>
      </c>
    </row>
    <row r="13468" spans="1:21" x14ac:dyDescent="0.25">
      <c r="A13468" t="s">
        <v>6619</v>
      </c>
      <c r="B13468" s="12">
        <v>41805</v>
      </c>
      <c r="C13468" t="s">
        <v>17467</v>
      </c>
      <c r="D13468" s="11">
        <v>46188.574108796303</v>
      </c>
      <c r="E13468" t="s">
        <v>17468</v>
      </c>
      <c r="F13468" t="s">
        <v>13246</v>
      </c>
      <c r="G13468" t="s">
        <v>7754</v>
      </c>
      <c r="H13468" t="s">
        <v>6479</v>
      </c>
      <c r="I13468" t="s">
        <v>6636</v>
      </c>
      <c r="J13468" t="s">
        <v>6636</v>
      </c>
      <c r="K13468" t="s">
        <v>17325</v>
      </c>
      <c r="L13468" t="s">
        <v>17220</v>
      </c>
      <c r="M13468" t="s">
        <v>17326</v>
      </c>
      <c r="N13468" t="s">
        <v>7044</v>
      </c>
      <c r="O13468" t="s">
        <v>9213</v>
      </c>
      <c r="P13468">
        <v>3690000</v>
      </c>
      <c r="Q13468" t="s">
        <v>6636</v>
      </c>
      <c r="R13468" t="s">
        <v>6636</v>
      </c>
      <c r="S13468" s="12"/>
      <c r="T13468" s="13"/>
      <c r="U13468" t="s">
        <v>6636</v>
      </c>
    </row>
    <row r="13469" spans="1:21" x14ac:dyDescent="0.25">
      <c r="A13469" t="s">
        <v>6619</v>
      </c>
      <c r="B13469" s="12">
        <v>41806</v>
      </c>
      <c r="C13469" t="s">
        <v>17399</v>
      </c>
      <c r="D13469" s="11">
        <v>46188.574467592603</v>
      </c>
      <c r="E13469" t="s">
        <v>17400</v>
      </c>
      <c r="F13469" t="s">
        <v>13246</v>
      </c>
      <c r="G13469" t="s">
        <v>7754</v>
      </c>
      <c r="H13469" t="s">
        <v>6479</v>
      </c>
      <c r="I13469" t="s">
        <v>6623</v>
      </c>
      <c r="J13469" t="s">
        <v>6624</v>
      </c>
      <c r="K13469" t="s">
        <v>17401</v>
      </c>
      <c r="L13469" t="s">
        <v>17295</v>
      </c>
      <c r="M13469" t="s">
        <v>17402</v>
      </c>
      <c r="N13469" t="s">
        <v>6787</v>
      </c>
      <c r="O13469" t="s">
        <v>6810</v>
      </c>
      <c r="P13469">
        <v>1690000</v>
      </c>
      <c r="Q13469" t="s">
        <v>6636</v>
      </c>
      <c r="R13469" t="s">
        <v>6636</v>
      </c>
      <c r="S13469" s="12"/>
      <c r="T13469" s="13"/>
      <c r="U13469" t="s">
        <v>6629</v>
      </c>
    </row>
    <row r="13470" spans="1:21" x14ac:dyDescent="0.25">
      <c r="A13470" t="s">
        <v>6619</v>
      </c>
      <c r="B13470" s="12">
        <v>41819</v>
      </c>
      <c r="C13470" t="s">
        <v>15810</v>
      </c>
      <c r="D13470" s="11">
        <v>46188.6784259259</v>
      </c>
      <c r="E13470" t="s">
        <v>15811</v>
      </c>
      <c r="F13470" t="s">
        <v>13246</v>
      </c>
      <c r="G13470" t="s">
        <v>7754</v>
      </c>
      <c r="H13470" t="s">
        <v>6479</v>
      </c>
      <c r="I13470" t="s">
        <v>65</v>
      </c>
      <c r="J13470" t="s">
        <v>67</v>
      </c>
      <c r="K13470" t="s">
        <v>17426</v>
      </c>
      <c r="L13470" t="s">
        <v>17211</v>
      </c>
      <c r="M13470" t="s">
        <v>17427</v>
      </c>
      <c r="N13470" t="s">
        <v>6761</v>
      </c>
      <c r="O13470" t="s">
        <v>6762</v>
      </c>
      <c r="P13470">
        <v>2960000</v>
      </c>
      <c r="Q13470" t="s">
        <v>6636</v>
      </c>
      <c r="R13470" t="s">
        <v>6636</v>
      </c>
      <c r="S13470" s="12"/>
      <c r="T13470" s="13"/>
      <c r="U13470" t="s">
        <v>6636</v>
      </c>
    </row>
    <row r="13471" spans="1:21" x14ac:dyDescent="0.25">
      <c r="A13471" t="s">
        <v>6637</v>
      </c>
      <c r="B13471" s="12">
        <v>41826</v>
      </c>
      <c r="C13471" t="s">
        <v>17471</v>
      </c>
      <c r="D13471" s="11">
        <v>46188.717430555596</v>
      </c>
      <c r="E13471" t="s">
        <v>17472</v>
      </c>
      <c r="F13471" t="s">
        <v>13246</v>
      </c>
      <c r="G13471" t="s">
        <v>7754</v>
      </c>
      <c r="H13471" t="s">
        <v>6479</v>
      </c>
      <c r="I13471" t="s">
        <v>55</v>
      </c>
      <c r="J13471" t="s">
        <v>643</v>
      </c>
      <c r="K13471" t="s">
        <v>17473</v>
      </c>
      <c r="L13471" t="s">
        <v>17211</v>
      </c>
      <c r="M13471" t="s">
        <v>17474</v>
      </c>
      <c r="N13471" t="s">
        <v>9172</v>
      </c>
      <c r="O13471" t="s">
        <v>17475</v>
      </c>
      <c r="P13471">
        <v>1765000</v>
      </c>
      <c r="Q13471" t="s">
        <v>6636</v>
      </c>
      <c r="R13471" t="s">
        <v>6636</v>
      </c>
      <c r="S13471" s="12"/>
      <c r="T13471" s="13"/>
      <c r="U13471" t="s">
        <v>6629</v>
      </c>
    </row>
    <row r="13472" spans="1:21" x14ac:dyDescent="0.25">
      <c r="A13472" t="s">
        <v>6619</v>
      </c>
      <c r="B13472" s="12">
        <v>41826</v>
      </c>
      <c r="C13472" t="s">
        <v>17471</v>
      </c>
      <c r="D13472" s="11">
        <v>46188.752002314803</v>
      </c>
      <c r="E13472" t="s">
        <v>17472</v>
      </c>
      <c r="F13472" t="s">
        <v>13246</v>
      </c>
      <c r="G13472" t="s">
        <v>7754</v>
      </c>
      <c r="H13472" t="s">
        <v>6479</v>
      </c>
      <c r="I13472" t="s">
        <v>55</v>
      </c>
      <c r="J13472" t="s">
        <v>643</v>
      </c>
      <c r="K13472" t="s">
        <v>17473</v>
      </c>
      <c r="L13472" t="s">
        <v>17211</v>
      </c>
      <c r="M13472" t="s">
        <v>17474</v>
      </c>
      <c r="N13472" t="s">
        <v>9172</v>
      </c>
      <c r="O13472" t="s">
        <v>17475</v>
      </c>
      <c r="P13472">
        <v>1765000</v>
      </c>
      <c r="Q13472" t="s">
        <v>6636</v>
      </c>
      <c r="R13472" t="s">
        <v>6636</v>
      </c>
      <c r="S13472" s="12"/>
      <c r="T13472" s="13"/>
      <c r="U13472" t="s">
        <v>6629</v>
      </c>
    </row>
    <row r="13473" spans="1:21" x14ac:dyDescent="0.25">
      <c r="A13473" t="s">
        <v>6637</v>
      </c>
      <c r="B13473" s="12">
        <v>40301</v>
      </c>
      <c r="C13473" t="s">
        <v>9084</v>
      </c>
      <c r="D13473" s="11">
        <v>46188.761724536998</v>
      </c>
      <c r="E13473" t="s">
        <v>9085</v>
      </c>
      <c r="F13473" t="s">
        <v>13246</v>
      </c>
      <c r="G13473" t="s">
        <v>7754</v>
      </c>
      <c r="H13473" t="s">
        <v>6479</v>
      </c>
      <c r="I13473" t="s">
        <v>55</v>
      </c>
      <c r="J13473" t="s">
        <v>164</v>
      </c>
      <c r="K13473" t="s">
        <v>17476</v>
      </c>
      <c r="L13473" t="s">
        <v>17211</v>
      </c>
      <c r="M13473" t="s">
        <v>17477</v>
      </c>
      <c r="N13473" t="s">
        <v>6787</v>
      </c>
      <c r="O13473" t="s">
        <v>6798</v>
      </c>
      <c r="P13473">
        <v>1785000</v>
      </c>
      <c r="Q13473" t="s">
        <v>6636</v>
      </c>
      <c r="R13473" t="s">
        <v>6636</v>
      </c>
      <c r="S13473" s="12"/>
      <c r="T13473" s="13"/>
      <c r="U13473" t="s">
        <v>6636</v>
      </c>
    </row>
    <row r="13474" spans="1:21" x14ac:dyDescent="0.25">
      <c r="A13474" t="s">
        <v>6619</v>
      </c>
      <c r="B13474" s="12">
        <v>41831</v>
      </c>
      <c r="C13474" t="s">
        <v>17458</v>
      </c>
      <c r="D13474" s="11">
        <v>46188.784699074102</v>
      </c>
      <c r="E13474" t="s">
        <v>17459</v>
      </c>
      <c r="F13474" t="s">
        <v>13246</v>
      </c>
      <c r="G13474" t="s">
        <v>7754</v>
      </c>
      <c r="H13474" t="s">
        <v>6479</v>
      </c>
      <c r="I13474" t="s">
        <v>6636</v>
      </c>
      <c r="J13474" t="s">
        <v>6636</v>
      </c>
      <c r="K13474" t="s">
        <v>17460</v>
      </c>
      <c r="L13474" t="s">
        <v>17211</v>
      </c>
      <c r="M13474" t="s">
        <v>17461</v>
      </c>
      <c r="N13474" t="s">
        <v>7218</v>
      </c>
      <c r="O13474" t="s">
        <v>9973</v>
      </c>
      <c r="P13474">
        <v>920000</v>
      </c>
      <c r="Q13474" t="s">
        <v>6778</v>
      </c>
      <c r="R13474" t="s">
        <v>6779</v>
      </c>
      <c r="S13474" s="12"/>
      <c r="T13474" s="13"/>
      <c r="U13474" t="s">
        <v>6636</v>
      </c>
    </row>
    <row r="13475" spans="1:21" x14ac:dyDescent="0.25">
      <c r="A13475" t="s">
        <v>6619</v>
      </c>
      <c r="B13475" s="12">
        <v>41832</v>
      </c>
      <c r="C13475" t="s">
        <v>17478</v>
      </c>
      <c r="D13475" s="11">
        <v>46188.810694444401</v>
      </c>
      <c r="E13475" t="s">
        <v>17479</v>
      </c>
      <c r="F13475" t="s">
        <v>13246</v>
      </c>
      <c r="G13475" t="s">
        <v>7754</v>
      </c>
      <c r="H13475" t="s">
        <v>6479</v>
      </c>
      <c r="I13475" t="s">
        <v>55</v>
      </c>
      <c r="J13475" t="s">
        <v>732</v>
      </c>
      <c r="K13475" t="s">
        <v>17480</v>
      </c>
      <c r="L13475" t="s">
        <v>17220</v>
      </c>
      <c r="M13475" t="s">
        <v>17481</v>
      </c>
      <c r="N13475" t="s">
        <v>7218</v>
      </c>
      <c r="O13475" t="s">
        <v>17482</v>
      </c>
      <c r="P13475">
        <v>1105000</v>
      </c>
      <c r="Q13475" t="s">
        <v>6636</v>
      </c>
      <c r="R13475" t="s">
        <v>6636</v>
      </c>
      <c r="S13475" s="12"/>
      <c r="T13475" s="13"/>
      <c r="U13475" t="s">
        <v>6629</v>
      </c>
    </row>
    <row r="13476" spans="1:21" x14ac:dyDescent="0.25">
      <c r="A13476" t="s">
        <v>6619</v>
      </c>
      <c r="B13476" s="12">
        <v>41833</v>
      </c>
      <c r="C13476" t="s">
        <v>17286</v>
      </c>
      <c r="D13476" s="11">
        <v>46188.8178819444</v>
      </c>
      <c r="E13476" t="s">
        <v>17287</v>
      </c>
      <c r="F13476" t="s">
        <v>13246</v>
      </c>
      <c r="G13476" t="s">
        <v>7754</v>
      </c>
      <c r="H13476" t="s">
        <v>6479</v>
      </c>
      <c r="I13476" t="s">
        <v>55</v>
      </c>
      <c r="J13476" t="s">
        <v>372</v>
      </c>
      <c r="K13476" t="s">
        <v>17288</v>
      </c>
      <c r="L13476" t="s">
        <v>17220</v>
      </c>
      <c r="M13476" t="s">
        <v>17289</v>
      </c>
      <c r="N13476" t="s">
        <v>7044</v>
      </c>
      <c r="O13476" t="s">
        <v>9325</v>
      </c>
      <c r="P13476">
        <v>2880000</v>
      </c>
      <c r="Q13476" t="s">
        <v>6636</v>
      </c>
      <c r="R13476" t="s">
        <v>6636</v>
      </c>
      <c r="S13476" s="12"/>
      <c r="T13476" s="13"/>
      <c r="U13476" t="s">
        <v>6629</v>
      </c>
    </row>
    <row r="13477" spans="1:21" x14ac:dyDescent="0.25">
      <c r="A13477" t="s">
        <v>6637</v>
      </c>
      <c r="B13477" s="12">
        <v>41885</v>
      </c>
      <c r="C13477" t="s">
        <v>17483</v>
      </c>
      <c r="D13477" s="11">
        <v>46188.908101851899</v>
      </c>
      <c r="E13477" t="s">
        <v>17484</v>
      </c>
      <c r="F13477" t="s">
        <v>13246</v>
      </c>
      <c r="G13477" t="s">
        <v>7754</v>
      </c>
      <c r="H13477" t="s">
        <v>6479</v>
      </c>
      <c r="I13477" t="s">
        <v>55</v>
      </c>
      <c r="J13477" t="s">
        <v>372</v>
      </c>
      <c r="K13477" t="s">
        <v>17485</v>
      </c>
      <c r="L13477" t="s">
        <v>17258</v>
      </c>
      <c r="M13477" t="s">
        <v>17486</v>
      </c>
      <c r="N13477" t="s">
        <v>13500</v>
      </c>
      <c r="O13477" t="s">
        <v>17487</v>
      </c>
      <c r="P13477">
        <v>840000</v>
      </c>
      <c r="Q13477" t="s">
        <v>6636</v>
      </c>
      <c r="R13477" t="s">
        <v>6636</v>
      </c>
      <c r="S13477" s="12"/>
      <c r="T13477" s="13"/>
      <c r="U13477" t="s">
        <v>6883</v>
      </c>
    </row>
    <row r="13478" spans="1:21" x14ac:dyDescent="0.25">
      <c r="A13478" t="s">
        <v>6637</v>
      </c>
      <c r="B13478" s="12">
        <v>41856</v>
      </c>
      <c r="C13478" t="s">
        <v>8213</v>
      </c>
      <c r="D13478" s="11">
        <v>46188.996412036999</v>
      </c>
      <c r="E13478" t="s">
        <v>8214</v>
      </c>
      <c r="F13478" t="s">
        <v>13246</v>
      </c>
      <c r="G13478" t="s">
        <v>7754</v>
      </c>
      <c r="H13478" t="s">
        <v>6479</v>
      </c>
      <c r="I13478" t="s">
        <v>6636</v>
      </c>
      <c r="J13478" t="s">
        <v>6636</v>
      </c>
      <c r="K13478" t="s">
        <v>17488</v>
      </c>
      <c r="L13478" t="s">
        <v>17211</v>
      </c>
      <c r="M13478" t="s">
        <v>17489</v>
      </c>
      <c r="N13478" t="s">
        <v>7469</v>
      </c>
      <c r="O13478" t="s">
        <v>7470</v>
      </c>
      <c r="P13478">
        <v>3170490</v>
      </c>
      <c r="Q13478" t="s">
        <v>6636</v>
      </c>
      <c r="R13478" t="s">
        <v>6636</v>
      </c>
      <c r="S13478" s="12"/>
      <c r="T13478" s="13"/>
      <c r="U13478" t="s">
        <v>6629</v>
      </c>
    </row>
    <row r="13479" spans="1:21" x14ac:dyDescent="0.25">
      <c r="A13479" t="s">
        <v>6619</v>
      </c>
      <c r="B13479" s="12">
        <v>41842</v>
      </c>
      <c r="C13479" t="s">
        <v>17490</v>
      </c>
      <c r="D13479" s="11">
        <v>46189.451747685198</v>
      </c>
      <c r="E13479" t="s">
        <v>17491</v>
      </c>
      <c r="F13479" t="s">
        <v>13246</v>
      </c>
      <c r="G13479" t="s">
        <v>7754</v>
      </c>
      <c r="H13479" t="s">
        <v>6479</v>
      </c>
      <c r="I13479" t="s">
        <v>55</v>
      </c>
      <c r="J13479" t="s">
        <v>732</v>
      </c>
      <c r="K13479" t="s">
        <v>17492</v>
      </c>
      <c r="L13479" t="s">
        <v>17295</v>
      </c>
      <c r="M13479" t="s">
        <v>17493</v>
      </c>
      <c r="N13479" t="s">
        <v>7218</v>
      </c>
      <c r="O13479" t="s">
        <v>9973</v>
      </c>
      <c r="P13479">
        <v>2265000</v>
      </c>
      <c r="Q13479" t="s">
        <v>6636</v>
      </c>
      <c r="R13479" t="s">
        <v>6636</v>
      </c>
      <c r="S13479" s="12"/>
      <c r="T13479" s="13"/>
      <c r="U13479" t="s">
        <v>6636</v>
      </c>
    </row>
    <row r="13480" spans="1:21" x14ac:dyDescent="0.25">
      <c r="A13480" t="s">
        <v>6637</v>
      </c>
      <c r="B13480" s="12">
        <v>41842</v>
      </c>
      <c r="C13480" t="s">
        <v>17490</v>
      </c>
      <c r="D13480" s="11">
        <v>46189.451886574097</v>
      </c>
      <c r="E13480" t="s">
        <v>17491</v>
      </c>
      <c r="F13480" t="s">
        <v>13246</v>
      </c>
      <c r="G13480" t="s">
        <v>7754</v>
      </c>
      <c r="H13480" t="s">
        <v>6479</v>
      </c>
      <c r="I13480" t="s">
        <v>55</v>
      </c>
      <c r="J13480" t="s">
        <v>732</v>
      </c>
      <c r="K13480" t="s">
        <v>17492</v>
      </c>
      <c r="L13480" t="s">
        <v>17295</v>
      </c>
      <c r="M13480" t="s">
        <v>17493</v>
      </c>
      <c r="N13480" t="s">
        <v>7218</v>
      </c>
      <c r="O13480" t="s">
        <v>9973</v>
      </c>
      <c r="P13480">
        <v>2265000</v>
      </c>
      <c r="Q13480" t="s">
        <v>6636</v>
      </c>
      <c r="R13480" t="s">
        <v>6636</v>
      </c>
      <c r="S13480" s="12"/>
      <c r="T13480" s="13"/>
      <c r="U13480" t="s">
        <v>6636</v>
      </c>
    </row>
    <row r="13481" spans="1:21" x14ac:dyDescent="0.25">
      <c r="A13481" t="s">
        <v>6637</v>
      </c>
      <c r="B13481" s="12">
        <v>41865</v>
      </c>
      <c r="C13481" t="s">
        <v>17494</v>
      </c>
      <c r="D13481" s="11">
        <v>46189.4909722222</v>
      </c>
      <c r="E13481" t="s">
        <v>17495</v>
      </c>
      <c r="F13481" t="s">
        <v>13246</v>
      </c>
      <c r="G13481" t="s">
        <v>7754</v>
      </c>
      <c r="H13481" t="s">
        <v>6479</v>
      </c>
      <c r="I13481" t="s">
        <v>55</v>
      </c>
      <c r="J13481" t="s">
        <v>643</v>
      </c>
      <c r="K13481" t="s">
        <v>17496</v>
      </c>
      <c r="L13481" t="s">
        <v>17211</v>
      </c>
      <c r="M13481" t="s">
        <v>17497</v>
      </c>
      <c r="N13481" t="s">
        <v>7001</v>
      </c>
      <c r="O13481" t="s">
        <v>7002</v>
      </c>
      <c r="P13481">
        <v>1145000</v>
      </c>
      <c r="Q13481" t="s">
        <v>6636</v>
      </c>
      <c r="R13481" t="s">
        <v>6636</v>
      </c>
      <c r="S13481" s="12"/>
      <c r="T13481" s="13"/>
      <c r="U13481" t="s">
        <v>6636</v>
      </c>
    </row>
    <row r="13482" spans="1:21" x14ac:dyDescent="0.25">
      <c r="A13482" t="s">
        <v>6619</v>
      </c>
      <c r="B13482" s="12">
        <v>41856</v>
      </c>
      <c r="C13482" t="s">
        <v>8213</v>
      </c>
      <c r="D13482" s="11">
        <v>46189.529918981498</v>
      </c>
      <c r="E13482" t="s">
        <v>8214</v>
      </c>
      <c r="F13482" t="s">
        <v>13246</v>
      </c>
      <c r="G13482" t="s">
        <v>7754</v>
      </c>
      <c r="H13482" t="s">
        <v>6479</v>
      </c>
      <c r="I13482" t="s">
        <v>6636</v>
      </c>
      <c r="J13482" t="s">
        <v>6636</v>
      </c>
      <c r="K13482" t="s">
        <v>17488</v>
      </c>
      <c r="L13482" t="s">
        <v>17211</v>
      </c>
      <c r="M13482" t="s">
        <v>17489</v>
      </c>
      <c r="N13482" t="s">
        <v>7469</v>
      </c>
      <c r="O13482" t="s">
        <v>7470</v>
      </c>
      <c r="P13482">
        <v>3170490</v>
      </c>
      <c r="Q13482" t="s">
        <v>6636</v>
      </c>
      <c r="R13482" t="s">
        <v>6636</v>
      </c>
      <c r="S13482" s="12"/>
      <c r="T13482" s="13"/>
      <c r="U13482" t="s">
        <v>6629</v>
      </c>
    </row>
    <row r="13483" spans="1:21" x14ac:dyDescent="0.25">
      <c r="A13483" t="s">
        <v>6619</v>
      </c>
      <c r="B13483" s="12">
        <v>41865</v>
      </c>
      <c r="C13483" t="s">
        <v>17494</v>
      </c>
      <c r="D13483" s="11">
        <v>46189.556527777801</v>
      </c>
      <c r="E13483" t="s">
        <v>17495</v>
      </c>
      <c r="F13483" t="s">
        <v>13246</v>
      </c>
      <c r="G13483" t="s">
        <v>7754</v>
      </c>
      <c r="H13483" t="s">
        <v>6479</v>
      </c>
      <c r="I13483" t="s">
        <v>55</v>
      </c>
      <c r="J13483" t="s">
        <v>643</v>
      </c>
      <c r="K13483" t="s">
        <v>17496</v>
      </c>
      <c r="L13483" t="s">
        <v>17211</v>
      </c>
      <c r="M13483" t="s">
        <v>17497</v>
      </c>
      <c r="N13483" t="s">
        <v>7001</v>
      </c>
      <c r="O13483" t="s">
        <v>7002</v>
      </c>
      <c r="P13483">
        <v>1145000</v>
      </c>
      <c r="Q13483" t="s">
        <v>6636</v>
      </c>
      <c r="R13483" t="s">
        <v>6636</v>
      </c>
      <c r="S13483" s="12"/>
      <c r="T13483" s="13"/>
      <c r="U13483" t="s">
        <v>6636</v>
      </c>
    </row>
    <row r="13484" spans="1:21" x14ac:dyDescent="0.25">
      <c r="A13484" t="s">
        <v>6637</v>
      </c>
      <c r="B13484" s="12">
        <v>41873</v>
      </c>
      <c r="C13484" t="s">
        <v>17498</v>
      </c>
      <c r="D13484" s="11">
        <v>46189.636273148099</v>
      </c>
      <c r="E13484" t="s">
        <v>17499</v>
      </c>
      <c r="F13484" t="s">
        <v>13246</v>
      </c>
      <c r="G13484" t="s">
        <v>7754</v>
      </c>
      <c r="H13484" t="s">
        <v>6479</v>
      </c>
      <c r="I13484" t="s">
        <v>3863</v>
      </c>
      <c r="J13484" t="s">
        <v>13571</v>
      </c>
      <c r="K13484" t="s">
        <v>17500</v>
      </c>
      <c r="L13484" t="s">
        <v>17211</v>
      </c>
      <c r="M13484" t="s">
        <v>17501</v>
      </c>
      <c r="N13484" t="s">
        <v>13578</v>
      </c>
      <c r="O13484" t="s">
        <v>13579</v>
      </c>
      <c r="P13484">
        <v>1845000</v>
      </c>
      <c r="Q13484" t="s">
        <v>6636</v>
      </c>
      <c r="R13484" t="s">
        <v>6636</v>
      </c>
      <c r="S13484" s="12"/>
      <c r="T13484" s="13"/>
      <c r="U13484" t="s">
        <v>6708</v>
      </c>
    </row>
    <row r="13485" spans="1:21" x14ac:dyDescent="0.25">
      <c r="A13485" t="s">
        <v>6619</v>
      </c>
      <c r="B13485" s="12">
        <v>41873</v>
      </c>
      <c r="C13485" t="s">
        <v>17498</v>
      </c>
      <c r="D13485" s="11">
        <v>46189.636273148099</v>
      </c>
      <c r="E13485" t="s">
        <v>17499</v>
      </c>
      <c r="F13485" t="s">
        <v>13246</v>
      </c>
      <c r="G13485" t="s">
        <v>7754</v>
      </c>
      <c r="H13485" t="s">
        <v>6479</v>
      </c>
      <c r="I13485" t="s">
        <v>3863</v>
      </c>
      <c r="J13485" t="s">
        <v>13571</v>
      </c>
      <c r="K13485" t="s">
        <v>17500</v>
      </c>
      <c r="L13485" t="s">
        <v>17211</v>
      </c>
      <c r="M13485" t="s">
        <v>17501</v>
      </c>
      <c r="N13485" t="s">
        <v>13578</v>
      </c>
      <c r="O13485" t="s">
        <v>13579</v>
      </c>
      <c r="P13485">
        <v>1845000</v>
      </c>
      <c r="Q13485" t="s">
        <v>6636</v>
      </c>
      <c r="R13485" t="s">
        <v>6636</v>
      </c>
      <c r="S13485" s="12"/>
      <c r="T13485" s="13"/>
      <c r="U13485" t="s">
        <v>6708</v>
      </c>
    </row>
    <row r="13486" spans="1:21" x14ac:dyDescent="0.25">
      <c r="A13486" t="s">
        <v>6619</v>
      </c>
      <c r="B13486" s="12">
        <v>41885</v>
      </c>
      <c r="C13486" t="s">
        <v>17483</v>
      </c>
      <c r="D13486" s="11">
        <v>46189.769375000003</v>
      </c>
      <c r="E13486" t="s">
        <v>17484</v>
      </c>
      <c r="F13486" t="s">
        <v>13246</v>
      </c>
      <c r="G13486" t="s">
        <v>7754</v>
      </c>
      <c r="H13486" t="s">
        <v>6479</v>
      </c>
      <c r="I13486" t="s">
        <v>55</v>
      </c>
      <c r="J13486" t="s">
        <v>372</v>
      </c>
      <c r="K13486" t="s">
        <v>17485</v>
      </c>
      <c r="L13486" t="s">
        <v>17258</v>
      </c>
      <c r="M13486" t="s">
        <v>17486</v>
      </c>
      <c r="N13486" t="s">
        <v>13500</v>
      </c>
      <c r="O13486" t="s">
        <v>17487</v>
      </c>
      <c r="P13486">
        <v>840000</v>
      </c>
      <c r="Q13486" t="s">
        <v>6636</v>
      </c>
      <c r="R13486" t="s">
        <v>6636</v>
      </c>
      <c r="S13486" s="12"/>
      <c r="T13486" s="13"/>
      <c r="U13486" t="s">
        <v>6883</v>
      </c>
    </row>
    <row r="13487" spans="1:21" x14ac:dyDescent="0.25">
      <c r="A13487" t="s">
        <v>6637</v>
      </c>
      <c r="B13487" s="12">
        <v>41890</v>
      </c>
      <c r="C13487" t="s">
        <v>17502</v>
      </c>
      <c r="D13487" s="11">
        <v>46189.803275462997</v>
      </c>
      <c r="E13487" t="s">
        <v>17503</v>
      </c>
      <c r="F13487" t="s">
        <v>13246</v>
      </c>
      <c r="G13487" t="s">
        <v>7754</v>
      </c>
      <c r="H13487" t="s">
        <v>6479</v>
      </c>
      <c r="I13487" t="s">
        <v>65</v>
      </c>
      <c r="J13487" t="s">
        <v>636</v>
      </c>
      <c r="K13487" t="s">
        <v>17504</v>
      </c>
      <c r="L13487" t="s">
        <v>17234</v>
      </c>
      <c r="M13487" t="s">
        <v>8098</v>
      </c>
      <c r="N13487" t="s">
        <v>7001</v>
      </c>
      <c r="O13487" t="s">
        <v>7007</v>
      </c>
      <c r="P13487">
        <v>878000</v>
      </c>
      <c r="Q13487" t="s">
        <v>6636</v>
      </c>
      <c r="R13487" t="s">
        <v>6636</v>
      </c>
      <c r="S13487" s="12"/>
      <c r="T13487" s="13"/>
      <c r="U13487" t="s">
        <v>7418</v>
      </c>
    </row>
    <row r="13488" spans="1:21" x14ac:dyDescent="0.25">
      <c r="A13488" t="s">
        <v>6619</v>
      </c>
      <c r="B13488" s="12">
        <v>41890</v>
      </c>
      <c r="C13488" t="s">
        <v>17502</v>
      </c>
      <c r="D13488" s="11">
        <v>46189.808113425897</v>
      </c>
      <c r="E13488" t="s">
        <v>17503</v>
      </c>
      <c r="F13488" t="s">
        <v>13246</v>
      </c>
      <c r="G13488" t="s">
        <v>7754</v>
      </c>
      <c r="H13488" t="s">
        <v>6479</v>
      </c>
      <c r="I13488" t="s">
        <v>65</v>
      </c>
      <c r="J13488" t="s">
        <v>636</v>
      </c>
      <c r="K13488" t="s">
        <v>17504</v>
      </c>
      <c r="L13488" t="s">
        <v>17234</v>
      </c>
      <c r="M13488" t="s">
        <v>8098</v>
      </c>
      <c r="N13488" t="s">
        <v>7001</v>
      </c>
      <c r="O13488" t="s">
        <v>7007</v>
      </c>
      <c r="P13488">
        <v>878000</v>
      </c>
      <c r="Q13488" t="s">
        <v>6636</v>
      </c>
      <c r="R13488" t="s">
        <v>6636</v>
      </c>
      <c r="S13488" s="12"/>
      <c r="T13488" s="13"/>
      <c r="U13488" t="s">
        <v>7418</v>
      </c>
    </row>
    <row r="13489" spans="1:21" x14ac:dyDescent="0.25">
      <c r="A13489" t="s">
        <v>6637</v>
      </c>
      <c r="B13489" s="12">
        <v>41934</v>
      </c>
      <c r="C13489" t="s">
        <v>17505</v>
      </c>
      <c r="D13489" s="11">
        <v>46189.876736111102</v>
      </c>
      <c r="E13489" t="s">
        <v>17506</v>
      </c>
      <c r="F13489" t="s">
        <v>13246</v>
      </c>
      <c r="G13489" t="s">
        <v>7754</v>
      </c>
      <c r="H13489" t="s">
        <v>6479</v>
      </c>
      <c r="I13489" t="s">
        <v>6636</v>
      </c>
      <c r="J13489" t="s">
        <v>6636</v>
      </c>
      <c r="K13489" t="s">
        <v>17283</v>
      </c>
      <c r="L13489" t="s">
        <v>17284</v>
      </c>
      <c r="M13489" t="s">
        <v>17285</v>
      </c>
      <c r="N13489" t="s">
        <v>7001</v>
      </c>
      <c r="O13489" t="s">
        <v>7062</v>
      </c>
      <c r="P13489">
        <v>1870000</v>
      </c>
      <c r="Q13489" t="s">
        <v>6636</v>
      </c>
      <c r="R13489" t="s">
        <v>6636</v>
      </c>
      <c r="S13489" s="12"/>
      <c r="T13489" s="13"/>
      <c r="U13489" t="s">
        <v>6629</v>
      </c>
    </row>
    <row r="13490" spans="1:21" x14ac:dyDescent="0.25">
      <c r="A13490" t="s">
        <v>6637</v>
      </c>
      <c r="B13490" s="12">
        <v>41966</v>
      </c>
      <c r="C13490" t="s">
        <v>17507</v>
      </c>
      <c r="D13490" s="11">
        <v>46190.467997685198</v>
      </c>
      <c r="E13490" t="s">
        <v>17508</v>
      </c>
      <c r="F13490" t="s">
        <v>13246</v>
      </c>
      <c r="G13490" t="s">
        <v>7754</v>
      </c>
      <c r="H13490" t="s">
        <v>6479</v>
      </c>
      <c r="I13490" t="s">
        <v>55</v>
      </c>
      <c r="J13490" t="s">
        <v>44</v>
      </c>
      <c r="K13490" t="s">
        <v>17509</v>
      </c>
      <c r="L13490" t="s">
        <v>17258</v>
      </c>
      <c r="M13490" t="s">
        <v>17510</v>
      </c>
      <c r="N13490" t="s">
        <v>7305</v>
      </c>
      <c r="O13490" t="s">
        <v>17453</v>
      </c>
      <c r="P13490">
        <v>870000</v>
      </c>
      <c r="Q13490" t="s">
        <v>6636</v>
      </c>
      <c r="R13490" t="s">
        <v>6636</v>
      </c>
      <c r="S13490" s="12"/>
      <c r="T13490" s="13"/>
      <c r="U13490" t="s">
        <v>6636</v>
      </c>
    </row>
    <row r="13491" spans="1:21" x14ac:dyDescent="0.25">
      <c r="A13491" t="s">
        <v>6619</v>
      </c>
      <c r="B13491" s="12">
        <v>41934</v>
      </c>
      <c r="C13491" t="s">
        <v>17505</v>
      </c>
      <c r="D13491" s="11">
        <v>46190.64875</v>
      </c>
      <c r="E13491" t="s">
        <v>17506</v>
      </c>
      <c r="F13491" t="s">
        <v>13246</v>
      </c>
      <c r="G13491" t="s">
        <v>7754</v>
      </c>
      <c r="H13491" t="s">
        <v>6479</v>
      </c>
      <c r="I13491" t="s">
        <v>6636</v>
      </c>
      <c r="J13491" t="s">
        <v>6636</v>
      </c>
      <c r="K13491" t="s">
        <v>17283</v>
      </c>
      <c r="L13491" t="s">
        <v>17284</v>
      </c>
      <c r="M13491" t="s">
        <v>17285</v>
      </c>
      <c r="N13491" t="s">
        <v>7001</v>
      </c>
      <c r="O13491" t="s">
        <v>7062</v>
      </c>
      <c r="P13491">
        <v>1870000</v>
      </c>
      <c r="Q13491" t="s">
        <v>6636</v>
      </c>
      <c r="R13491" t="s">
        <v>6636</v>
      </c>
      <c r="S13491" s="12"/>
      <c r="T13491" s="13"/>
      <c r="U13491" t="s">
        <v>6629</v>
      </c>
    </row>
    <row r="13492" spans="1:21" x14ac:dyDescent="0.25">
      <c r="A13492" t="s">
        <v>6619</v>
      </c>
      <c r="B13492" s="12">
        <v>41951</v>
      </c>
      <c r="C13492" t="s">
        <v>17382</v>
      </c>
      <c r="D13492" s="11">
        <v>46190.737256944398</v>
      </c>
      <c r="E13492" t="s">
        <v>17383</v>
      </c>
      <c r="F13492" t="s">
        <v>13246</v>
      </c>
      <c r="G13492" t="s">
        <v>7754</v>
      </c>
      <c r="H13492" t="s">
        <v>6479</v>
      </c>
      <c r="I13492" t="s">
        <v>65</v>
      </c>
      <c r="J13492" t="s">
        <v>636</v>
      </c>
      <c r="K13492" t="s">
        <v>17384</v>
      </c>
      <c r="L13492" t="s">
        <v>17211</v>
      </c>
      <c r="M13492" t="s">
        <v>17385</v>
      </c>
      <c r="N13492" t="s">
        <v>6761</v>
      </c>
      <c r="O13492" t="s">
        <v>6762</v>
      </c>
      <c r="P13492">
        <v>2986950</v>
      </c>
      <c r="Q13492" t="s">
        <v>6636</v>
      </c>
      <c r="R13492" t="s">
        <v>6636</v>
      </c>
      <c r="S13492" s="12"/>
      <c r="T13492" s="13"/>
      <c r="U13492" t="s">
        <v>6629</v>
      </c>
    </row>
    <row r="13493" spans="1:21" x14ac:dyDescent="0.25">
      <c r="A13493" t="s">
        <v>6619</v>
      </c>
      <c r="B13493" s="12">
        <v>41953</v>
      </c>
      <c r="C13493" t="s">
        <v>17243</v>
      </c>
      <c r="D13493" s="11">
        <v>46190.751099537003</v>
      </c>
      <c r="E13493" t="s">
        <v>17244</v>
      </c>
      <c r="F13493" t="s">
        <v>13246</v>
      </c>
      <c r="G13493" t="s">
        <v>7754</v>
      </c>
      <c r="H13493" t="s">
        <v>6479</v>
      </c>
      <c r="I13493" t="s">
        <v>65</v>
      </c>
      <c r="J13493" t="s">
        <v>67</v>
      </c>
      <c r="K13493" t="s">
        <v>17245</v>
      </c>
      <c r="L13493" t="s">
        <v>17220</v>
      </c>
      <c r="M13493" t="s">
        <v>17246</v>
      </c>
      <c r="N13493" t="s">
        <v>7044</v>
      </c>
      <c r="O13493" t="s">
        <v>7045</v>
      </c>
      <c r="P13493">
        <v>2960000</v>
      </c>
      <c r="Q13493" t="s">
        <v>6636</v>
      </c>
      <c r="R13493" t="s">
        <v>6636</v>
      </c>
      <c r="S13493" s="12"/>
      <c r="T13493" s="13"/>
      <c r="U13493" t="s">
        <v>10151</v>
      </c>
    </row>
    <row r="13494" spans="1:21" x14ac:dyDescent="0.25">
      <c r="A13494" t="s">
        <v>6637</v>
      </c>
      <c r="B13494" s="12">
        <v>41982</v>
      </c>
      <c r="C13494" t="s">
        <v>17511</v>
      </c>
      <c r="D13494" s="11">
        <v>46190.815590277802</v>
      </c>
      <c r="E13494" t="s">
        <v>17512</v>
      </c>
      <c r="F13494" t="s">
        <v>13246</v>
      </c>
      <c r="G13494" t="s">
        <v>7754</v>
      </c>
      <c r="H13494" t="s">
        <v>6479</v>
      </c>
      <c r="I13494" t="s">
        <v>65</v>
      </c>
      <c r="J13494" t="s">
        <v>636</v>
      </c>
      <c r="K13494" t="s">
        <v>17513</v>
      </c>
      <c r="L13494" t="s">
        <v>17228</v>
      </c>
      <c r="M13494" t="s">
        <v>17514</v>
      </c>
      <c r="N13494" t="s">
        <v>12129</v>
      </c>
      <c r="O13494" t="s">
        <v>12130</v>
      </c>
      <c r="P13494">
        <v>1810000</v>
      </c>
      <c r="Q13494" t="s">
        <v>6636</v>
      </c>
      <c r="R13494" t="s">
        <v>6636</v>
      </c>
      <c r="S13494" s="12"/>
      <c r="T13494" s="13"/>
      <c r="U13494" t="s">
        <v>6878</v>
      </c>
    </row>
    <row r="13495" spans="1:21" x14ac:dyDescent="0.25">
      <c r="A13495" t="s">
        <v>6619</v>
      </c>
      <c r="B13495" s="12">
        <v>41966</v>
      </c>
      <c r="C13495" t="s">
        <v>17507</v>
      </c>
      <c r="D13495" s="11">
        <v>46190.843101851897</v>
      </c>
      <c r="E13495" t="s">
        <v>17508</v>
      </c>
      <c r="F13495" t="s">
        <v>13246</v>
      </c>
      <c r="G13495" t="s">
        <v>7754</v>
      </c>
      <c r="H13495" t="s">
        <v>6479</v>
      </c>
      <c r="I13495" t="s">
        <v>55</v>
      </c>
      <c r="J13495" t="s">
        <v>44</v>
      </c>
      <c r="K13495" t="s">
        <v>17509</v>
      </c>
      <c r="L13495" t="s">
        <v>17258</v>
      </c>
      <c r="M13495" t="s">
        <v>17510</v>
      </c>
      <c r="N13495" t="s">
        <v>7305</v>
      </c>
      <c r="O13495" t="s">
        <v>17453</v>
      </c>
      <c r="P13495">
        <v>870000</v>
      </c>
      <c r="Q13495" t="s">
        <v>6636</v>
      </c>
      <c r="R13495" t="s">
        <v>6636</v>
      </c>
      <c r="S13495" s="12"/>
      <c r="T13495" s="13"/>
      <c r="U13495" t="s">
        <v>6636</v>
      </c>
    </row>
    <row r="13496" spans="1:21" x14ac:dyDescent="0.25">
      <c r="A13496" t="s">
        <v>6637</v>
      </c>
      <c r="B13496" s="12">
        <v>41987</v>
      </c>
      <c r="C13496" t="s">
        <v>17515</v>
      </c>
      <c r="D13496" s="11">
        <v>46191.064814814803</v>
      </c>
      <c r="E13496" t="s">
        <v>17516</v>
      </c>
      <c r="F13496" t="s">
        <v>13246</v>
      </c>
      <c r="G13496" t="s">
        <v>7754</v>
      </c>
      <c r="H13496" t="s">
        <v>6479</v>
      </c>
      <c r="I13496" t="s">
        <v>6636</v>
      </c>
      <c r="J13496" t="s">
        <v>6636</v>
      </c>
      <c r="K13496" t="s">
        <v>17517</v>
      </c>
      <c r="L13496" t="s">
        <v>17228</v>
      </c>
      <c r="M13496" t="s">
        <v>8452</v>
      </c>
      <c r="N13496" t="s">
        <v>7366</v>
      </c>
      <c r="O13496" t="s">
        <v>7650</v>
      </c>
      <c r="P13496">
        <v>3250000</v>
      </c>
      <c r="Q13496" t="s">
        <v>6636</v>
      </c>
      <c r="R13496" t="s">
        <v>6636</v>
      </c>
      <c r="S13496" s="12"/>
      <c r="T13496" s="13"/>
      <c r="U13496" t="s">
        <v>6629</v>
      </c>
    </row>
    <row r="13497" spans="1:21" x14ac:dyDescent="0.25">
      <c r="A13497" t="s">
        <v>6637</v>
      </c>
      <c r="B13497" s="12">
        <v>41983</v>
      </c>
      <c r="C13497" t="s">
        <v>17518</v>
      </c>
      <c r="D13497" s="11">
        <v>46191.067939814799</v>
      </c>
      <c r="E13497" t="s">
        <v>17519</v>
      </c>
      <c r="F13497" t="s">
        <v>13246</v>
      </c>
      <c r="G13497" t="s">
        <v>7754</v>
      </c>
      <c r="H13497" t="s">
        <v>6479</v>
      </c>
      <c r="I13497" t="s">
        <v>6636</v>
      </c>
      <c r="J13497" t="s">
        <v>6636</v>
      </c>
      <c r="K13497" t="s">
        <v>17384</v>
      </c>
      <c r="L13497" t="s">
        <v>17211</v>
      </c>
      <c r="M13497" t="s">
        <v>17385</v>
      </c>
      <c r="N13497" t="s">
        <v>6761</v>
      </c>
      <c r="O13497" t="s">
        <v>6762</v>
      </c>
      <c r="P13497">
        <v>2986950</v>
      </c>
      <c r="Q13497" t="s">
        <v>6636</v>
      </c>
      <c r="R13497" t="s">
        <v>6636</v>
      </c>
      <c r="S13497" s="12"/>
      <c r="T13497" s="13"/>
      <c r="U13497" t="s">
        <v>6629</v>
      </c>
    </row>
    <row r="13498" spans="1:21" x14ac:dyDescent="0.25">
      <c r="A13498" t="s">
        <v>6619</v>
      </c>
      <c r="B13498" s="12">
        <v>41982</v>
      </c>
      <c r="C13498" t="s">
        <v>17511</v>
      </c>
      <c r="D13498" s="11">
        <v>46191.4698726852</v>
      </c>
      <c r="E13498" t="s">
        <v>17512</v>
      </c>
      <c r="F13498" t="s">
        <v>13246</v>
      </c>
      <c r="G13498" t="s">
        <v>7754</v>
      </c>
      <c r="H13498" t="s">
        <v>6479</v>
      </c>
      <c r="I13498" t="s">
        <v>65</v>
      </c>
      <c r="J13498" t="s">
        <v>636</v>
      </c>
      <c r="K13498" t="s">
        <v>17513</v>
      </c>
      <c r="L13498" t="s">
        <v>17228</v>
      </c>
      <c r="M13498" t="s">
        <v>17514</v>
      </c>
      <c r="N13498" t="s">
        <v>12129</v>
      </c>
      <c r="O13498" t="s">
        <v>12130</v>
      </c>
      <c r="P13498">
        <v>1810000</v>
      </c>
      <c r="Q13498" t="s">
        <v>6636</v>
      </c>
      <c r="R13498" t="s">
        <v>6636</v>
      </c>
      <c r="S13498" s="12"/>
      <c r="T13498" s="13"/>
      <c r="U13498" t="s">
        <v>6878</v>
      </c>
    </row>
    <row r="13499" spans="1:21" x14ac:dyDescent="0.25">
      <c r="A13499" t="s">
        <v>6619</v>
      </c>
      <c r="B13499" s="12">
        <v>41983</v>
      </c>
      <c r="C13499" t="s">
        <v>17518</v>
      </c>
      <c r="D13499" s="11">
        <v>46191.469942129603</v>
      </c>
      <c r="E13499" t="s">
        <v>17519</v>
      </c>
      <c r="F13499" t="s">
        <v>13246</v>
      </c>
      <c r="G13499" t="s">
        <v>7754</v>
      </c>
      <c r="H13499" t="s">
        <v>6479</v>
      </c>
      <c r="I13499" t="s">
        <v>6636</v>
      </c>
      <c r="J13499" t="s">
        <v>6636</v>
      </c>
      <c r="K13499" t="s">
        <v>17384</v>
      </c>
      <c r="L13499" t="s">
        <v>17211</v>
      </c>
      <c r="M13499" t="s">
        <v>17385</v>
      </c>
      <c r="N13499" t="s">
        <v>6761</v>
      </c>
      <c r="O13499" t="s">
        <v>6762</v>
      </c>
      <c r="P13499">
        <v>2986950</v>
      </c>
      <c r="Q13499" t="s">
        <v>6636</v>
      </c>
      <c r="R13499" t="s">
        <v>6636</v>
      </c>
      <c r="S13499" s="12"/>
      <c r="T13499" s="13"/>
      <c r="U13499" t="s">
        <v>6629</v>
      </c>
    </row>
    <row r="13500" spans="1:21" x14ac:dyDescent="0.25">
      <c r="A13500" t="s">
        <v>6619</v>
      </c>
      <c r="B13500" s="12">
        <v>41987</v>
      </c>
      <c r="C13500" t="s">
        <v>17515</v>
      </c>
      <c r="D13500" s="11">
        <v>46191.478333333303</v>
      </c>
      <c r="E13500" t="s">
        <v>17516</v>
      </c>
      <c r="F13500" t="s">
        <v>13246</v>
      </c>
      <c r="G13500" t="s">
        <v>7754</v>
      </c>
      <c r="H13500" t="s">
        <v>6479</v>
      </c>
      <c r="I13500" t="s">
        <v>6636</v>
      </c>
      <c r="J13500" t="s">
        <v>6636</v>
      </c>
      <c r="K13500" t="s">
        <v>17517</v>
      </c>
      <c r="L13500" t="s">
        <v>17228</v>
      </c>
      <c r="M13500" t="s">
        <v>8452</v>
      </c>
      <c r="N13500" t="s">
        <v>7366</v>
      </c>
      <c r="O13500" t="s">
        <v>7650</v>
      </c>
      <c r="P13500">
        <v>3250000</v>
      </c>
      <c r="Q13500" t="s">
        <v>6636</v>
      </c>
      <c r="R13500" t="s">
        <v>6636</v>
      </c>
      <c r="S13500" s="12"/>
      <c r="T13500" s="13"/>
      <c r="U13500" t="s">
        <v>6629</v>
      </c>
    </row>
    <row r="13501" spans="1:21" x14ac:dyDescent="0.25">
      <c r="A13501" t="s">
        <v>6637</v>
      </c>
      <c r="B13501" s="12">
        <v>42006</v>
      </c>
      <c r="C13501" t="s">
        <v>17520</v>
      </c>
      <c r="D13501" s="11">
        <v>46191.690740740698</v>
      </c>
      <c r="E13501" t="s">
        <v>17521</v>
      </c>
      <c r="F13501" t="s">
        <v>13246</v>
      </c>
      <c r="G13501" t="s">
        <v>7754</v>
      </c>
      <c r="H13501" t="s">
        <v>6479</v>
      </c>
      <c r="I13501" t="s">
        <v>65</v>
      </c>
      <c r="J13501" t="s">
        <v>636</v>
      </c>
      <c r="K13501" t="s">
        <v>17522</v>
      </c>
      <c r="L13501" t="s">
        <v>17303</v>
      </c>
      <c r="M13501" t="s">
        <v>17523</v>
      </c>
      <c r="N13501" t="s">
        <v>7001</v>
      </c>
      <c r="O13501" t="s">
        <v>7062</v>
      </c>
      <c r="P13501">
        <v>1680000</v>
      </c>
      <c r="Q13501" t="s">
        <v>6636</v>
      </c>
      <c r="R13501" t="s">
        <v>6636</v>
      </c>
      <c r="S13501" s="12"/>
      <c r="T13501" s="13"/>
      <c r="U13501" t="s">
        <v>6629</v>
      </c>
    </row>
    <row r="13502" spans="1:21" x14ac:dyDescent="0.25">
      <c r="A13502" t="s">
        <v>6619</v>
      </c>
      <c r="B13502" s="12">
        <v>42006</v>
      </c>
      <c r="C13502" t="s">
        <v>17520</v>
      </c>
      <c r="D13502" s="11">
        <v>46191.714444444398</v>
      </c>
      <c r="E13502" t="s">
        <v>17521</v>
      </c>
      <c r="F13502" t="s">
        <v>13246</v>
      </c>
      <c r="G13502" t="s">
        <v>7754</v>
      </c>
      <c r="H13502" t="s">
        <v>6479</v>
      </c>
      <c r="I13502" t="s">
        <v>65</v>
      </c>
      <c r="J13502" t="s">
        <v>636</v>
      </c>
      <c r="K13502" t="s">
        <v>17522</v>
      </c>
      <c r="L13502" t="s">
        <v>17303</v>
      </c>
      <c r="M13502" t="s">
        <v>17523</v>
      </c>
      <c r="N13502" t="s">
        <v>7001</v>
      </c>
      <c r="O13502" t="s">
        <v>7062</v>
      </c>
      <c r="P13502">
        <v>1680000</v>
      </c>
      <c r="Q13502" t="s">
        <v>6636</v>
      </c>
      <c r="R13502" t="s">
        <v>6636</v>
      </c>
      <c r="S13502" s="12"/>
      <c r="T13502" s="13"/>
      <c r="U13502" t="s">
        <v>6629</v>
      </c>
    </row>
    <row r="13503" spans="1:21" x14ac:dyDescent="0.25">
      <c r="A13503" t="s">
        <v>6637</v>
      </c>
      <c r="B13503" s="12">
        <v>84015</v>
      </c>
      <c r="C13503" t="s">
        <v>17524</v>
      </c>
      <c r="D13503" s="11">
        <v>46191.731562499997</v>
      </c>
      <c r="E13503" t="s">
        <v>17525</v>
      </c>
      <c r="F13503" t="s">
        <v>13246</v>
      </c>
      <c r="G13503" t="s">
        <v>7754</v>
      </c>
      <c r="H13503" t="s">
        <v>6479</v>
      </c>
      <c r="I13503" t="s">
        <v>6640</v>
      </c>
      <c r="J13503" t="s">
        <v>6644</v>
      </c>
      <c r="K13503" t="s">
        <v>17526</v>
      </c>
      <c r="L13503" t="s">
        <v>17295</v>
      </c>
      <c r="M13503" t="s">
        <v>17527</v>
      </c>
      <c r="N13503" t="s">
        <v>7305</v>
      </c>
      <c r="O13503" t="s">
        <v>17453</v>
      </c>
      <c r="P13503">
        <v>1630000</v>
      </c>
      <c r="Q13503" t="s">
        <v>6636</v>
      </c>
      <c r="R13503" t="s">
        <v>6636</v>
      </c>
      <c r="S13503" s="12"/>
      <c r="T13503" s="13"/>
      <c r="U13503" t="s">
        <v>6636</v>
      </c>
    </row>
    <row r="13504" spans="1:21" x14ac:dyDescent="0.25">
      <c r="A13504" t="s">
        <v>6619</v>
      </c>
      <c r="B13504" s="12">
        <v>42008</v>
      </c>
      <c r="C13504" t="s">
        <v>17524</v>
      </c>
      <c r="D13504" s="11">
        <v>46191.732025463003</v>
      </c>
      <c r="E13504" t="s">
        <v>17525</v>
      </c>
      <c r="F13504" t="s">
        <v>13246</v>
      </c>
      <c r="G13504" t="s">
        <v>7754</v>
      </c>
      <c r="H13504" t="s">
        <v>6479</v>
      </c>
      <c r="I13504" t="s">
        <v>6640</v>
      </c>
      <c r="J13504" t="s">
        <v>6644</v>
      </c>
      <c r="K13504" t="s">
        <v>17526</v>
      </c>
      <c r="L13504" t="s">
        <v>17295</v>
      </c>
      <c r="M13504" t="s">
        <v>17527</v>
      </c>
      <c r="N13504" t="s">
        <v>7305</v>
      </c>
      <c r="O13504" t="s">
        <v>17453</v>
      </c>
      <c r="P13504">
        <v>815000</v>
      </c>
      <c r="Q13504" t="s">
        <v>6636</v>
      </c>
      <c r="R13504" t="s">
        <v>6636</v>
      </c>
      <c r="S13504" s="12"/>
      <c r="T13504" s="13"/>
      <c r="U13504" t="s">
        <v>6636</v>
      </c>
    </row>
    <row r="13505" spans="1:21" x14ac:dyDescent="0.25">
      <c r="A13505" t="s">
        <v>6637</v>
      </c>
      <c r="B13505" s="12">
        <v>42016</v>
      </c>
      <c r="C13505" t="s">
        <v>17528</v>
      </c>
      <c r="D13505" s="11">
        <v>46191.751736111102</v>
      </c>
      <c r="E13505" t="s">
        <v>17529</v>
      </c>
      <c r="F13505" t="s">
        <v>13246</v>
      </c>
      <c r="G13505" t="s">
        <v>7754</v>
      </c>
      <c r="H13505" t="s">
        <v>6479</v>
      </c>
      <c r="I13505" t="s">
        <v>65</v>
      </c>
      <c r="J13505" t="s">
        <v>636</v>
      </c>
      <c r="K13505" t="s">
        <v>17530</v>
      </c>
      <c r="L13505" t="s">
        <v>17211</v>
      </c>
      <c r="M13505" t="s">
        <v>17531</v>
      </c>
      <c r="N13505" t="s">
        <v>7654</v>
      </c>
      <c r="O13505" t="s">
        <v>7655</v>
      </c>
      <c r="P13505">
        <v>3685000</v>
      </c>
      <c r="Q13505" t="s">
        <v>6636</v>
      </c>
      <c r="R13505" t="s">
        <v>6636</v>
      </c>
      <c r="S13505" s="12"/>
      <c r="T13505" s="13"/>
      <c r="U13505" t="s">
        <v>7560</v>
      </c>
    </row>
    <row r="13506" spans="1:21" x14ac:dyDescent="0.25">
      <c r="A13506" t="s">
        <v>6619</v>
      </c>
      <c r="B13506" s="12">
        <v>42016</v>
      </c>
      <c r="C13506" t="s">
        <v>17528</v>
      </c>
      <c r="D13506" s="11">
        <v>46191.773668981499</v>
      </c>
      <c r="E13506" t="s">
        <v>17529</v>
      </c>
      <c r="F13506" t="s">
        <v>13246</v>
      </c>
      <c r="G13506" t="s">
        <v>7754</v>
      </c>
      <c r="H13506" t="s">
        <v>6479</v>
      </c>
      <c r="I13506" t="s">
        <v>65</v>
      </c>
      <c r="J13506" t="s">
        <v>636</v>
      </c>
      <c r="K13506" t="s">
        <v>17530</v>
      </c>
      <c r="L13506" t="s">
        <v>17211</v>
      </c>
      <c r="M13506" t="s">
        <v>17531</v>
      </c>
      <c r="N13506" t="s">
        <v>7654</v>
      </c>
      <c r="O13506" t="s">
        <v>7655</v>
      </c>
      <c r="P13506">
        <v>3685000</v>
      </c>
      <c r="Q13506" t="s">
        <v>6636</v>
      </c>
      <c r="R13506" t="s">
        <v>6636</v>
      </c>
      <c r="S13506" s="12"/>
      <c r="T13506" s="13"/>
      <c r="U13506" t="s">
        <v>7560</v>
      </c>
    </row>
    <row r="13507" spans="1:21" x14ac:dyDescent="0.25">
      <c r="A13507" t="s">
        <v>6637</v>
      </c>
      <c r="B13507" s="12">
        <v>42024</v>
      </c>
      <c r="C13507" t="s">
        <v>17532</v>
      </c>
      <c r="D13507" s="11">
        <v>46191.847187500003</v>
      </c>
      <c r="E13507" t="s">
        <v>17533</v>
      </c>
      <c r="F13507" t="s">
        <v>13246</v>
      </c>
      <c r="G13507" t="s">
        <v>7754</v>
      </c>
      <c r="H13507" t="s">
        <v>6479</v>
      </c>
      <c r="I13507" t="s">
        <v>55</v>
      </c>
      <c r="J13507" t="s">
        <v>44</v>
      </c>
      <c r="K13507" t="s">
        <v>17288</v>
      </c>
      <c r="L13507" t="s">
        <v>17220</v>
      </c>
      <c r="M13507" t="s">
        <v>17289</v>
      </c>
      <c r="N13507" t="s">
        <v>7044</v>
      </c>
      <c r="O13507" t="s">
        <v>9325</v>
      </c>
      <c r="P13507">
        <v>2880000</v>
      </c>
      <c r="Q13507" t="s">
        <v>6778</v>
      </c>
      <c r="R13507" t="s">
        <v>6779</v>
      </c>
      <c r="S13507" s="12"/>
      <c r="T13507" s="13"/>
      <c r="U13507" t="s">
        <v>6629</v>
      </c>
    </row>
    <row r="13508" spans="1:21" x14ac:dyDescent="0.25">
      <c r="A13508" t="s">
        <v>6637</v>
      </c>
      <c r="B13508" s="12">
        <v>42056</v>
      </c>
      <c r="C13508" t="s">
        <v>17534</v>
      </c>
      <c r="D13508" s="11">
        <v>46192.270023148201</v>
      </c>
      <c r="E13508" t="s">
        <v>17535</v>
      </c>
      <c r="F13508" t="s">
        <v>13246</v>
      </c>
      <c r="G13508" t="s">
        <v>7754</v>
      </c>
      <c r="H13508" t="s">
        <v>6479</v>
      </c>
      <c r="I13508" t="s">
        <v>65</v>
      </c>
      <c r="J13508" t="s">
        <v>636</v>
      </c>
      <c r="K13508" t="s">
        <v>17536</v>
      </c>
      <c r="L13508" t="s">
        <v>17220</v>
      </c>
      <c r="M13508" t="s">
        <v>17537</v>
      </c>
      <c r="N13508" t="s">
        <v>7366</v>
      </c>
      <c r="O13508" t="s">
        <v>8020</v>
      </c>
      <c r="P13508">
        <v>2795000</v>
      </c>
      <c r="Q13508" t="s">
        <v>6636</v>
      </c>
      <c r="R13508" t="s">
        <v>6636</v>
      </c>
      <c r="S13508" s="12"/>
      <c r="T13508" s="13"/>
      <c r="U13508" t="s">
        <v>8855</v>
      </c>
    </row>
    <row r="13509" spans="1:21" x14ac:dyDescent="0.25">
      <c r="A13509" t="s">
        <v>6637</v>
      </c>
      <c r="B13509" s="12">
        <v>42068</v>
      </c>
      <c r="C13509" t="s">
        <v>15681</v>
      </c>
      <c r="D13509" s="11">
        <v>46192.300462963001</v>
      </c>
      <c r="E13509" t="s">
        <v>15682</v>
      </c>
      <c r="F13509" t="s">
        <v>13246</v>
      </c>
      <c r="G13509" t="s">
        <v>7754</v>
      </c>
      <c r="H13509" t="s">
        <v>6479</v>
      </c>
      <c r="I13509" t="s">
        <v>65</v>
      </c>
      <c r="J13509" t="s">
        <v>636</v>
      </c>
      <c r="K13509" t="s">
        <v>17538</v>
      </c>
      <c r="L13509" t="s">
        <v>17465</v>
      </c>
      <c r="M13509" t="s">
        <v>17539</v>
      </c>
      <c r="N13509" t="s">
        <v>7469</v>
      </c>
      <c r="O13509" t="s">
        <v>9605</v>
      </c>
      <c r="P13509">
        <v>2416280</v>
      </c>
      <c r="Q13509" t="s">
        <v>6636</v>
      </c>
      <c r="R13509" t="s">
        <v>6636</v>
      </c>
      <c r="S13509" s="12"/>
      <c r="T13509" s="13"/>
      <c r="U13509" t="s">
        <v>6629</v>
      </c>
    </row>
    <row r="13510" spans="1:21" x14ac:dyDescent="0.25">
      <c r="A13510" t="s">
        <v>6619</v>
      </c>
      <c r="B13510" s="12">
        <v>42024</v>
      </c>
      <c r="C13510" t="s">
        <v>17532</v>
      </c>
      <c r="D13510" s="11">
        <v>46192.427407407398</v>
      </c>
      <c r="E13510" t="s">
        <v>17533</v>
      </c>
      <c r="F13510" t="s">
        <v>13246</v>
      </c>
      <c r="G13510" t="s">
        <v>7754</v>
      </c>
      <c r="H13510" t="s">
        <v>6479</v>
      </c>
      <c r="I13510" t="s">
        <v>55</v>
      </c>
      <c r="J13510" t="s">
        <v>44</v>
      </c>
      <c r="K13510" t="s">
        <v>17288</v>
      </c>
      <c r="L13510" t="s">
        <v>17220</v>
      </c>
      <c r="M13510" t="s">
        <v>17289</v>
      </c>
      <c r="N13510" t="s">
        <v>7044</v>
      </c>
      <c r="O13510" t="s">
        <v>9325</v>
      </c>
      <c r="P13510">
        <v>2880000</v>
      </c>
      <c r="Q13510" t="s">
        <v>6778</v>
      </c>
      <c r="R13510" t="s">
        <v>6779</v>
      </c>
      <c r="S13510" s="12"/>
      <c r="T13510" s="13"/>
      <c r="U13510" t="s">
        <v>6629</v>
      </c>
    </row>
    <row r="13511" spans="1:21" x14ac:dyDescent="0.25">
      <c r="A13511" t="s">
        <v>6637</v>
      </c>
      <c r="B13511" s="12">
        <v>42057</v>
      </c>
      <c r="C13511" t="s">
        <v>17540</v>
      </c>
      <c r="D13511" s="11">
        <v>46192.544560185197</v>
      </c>
      <c r="E13511" t="s">
        <v>17541</v>
      </c>
      <c r="F13511" t="s">
        <v>13246</v>
      </c>
      <c r="G13511" t="s">
        <v>7754</v>
      </c>
      <c r="H13511" t="s">
        <v>6479</v>
      </c>
      <c r="I13511" t="s">
        <v>55</v>
      </c>
      <c r="J13511" t="s">
        <v>6803</v>
      </c>
      <c r="K13511" t="s">
        <v>17542</v>
      </c>
      <c r="L13511" t="s">
        <v>17211</v>
      </c>
      <c r="M13511" t="s">
        <v>17543</v>
      </c>
      <c r="N13511" t="s">
        <v>6761</v>
      </c>
      <c r="O13511" t="s">
        <v>6762</v>
      </c>
      <c r="P13511">
        <v>2984990</v>
      </c>
      <c r="Q13511" t="s">
        <v>6636</v>
      </c>
      <c r="R13511" t="s">
        <v>6636</v>
      </c>
      <c r="S13511" s="12"/>
      <c r="T13511" s="13"/>
      <c r="U13511" t="s">
        <v>6629</v>
      </c>
    </row>
    <row r="13512" spans="1:21" x14ac:dyDescent="0.25">
      <c r="A13512" t="s">
        <v>6619</v>
      </c>
      <c r="B13512" s="12">
        <v>42056</v>
      </c>
      <c r="C13512" t="s">
        <v>17534</v>
      </c>
      <c r="D13512" s="11">
        <v>46192.564629629604</v>
      </c>
      <c r="E13512" t="s">
        <v>17535</v>
      </c>
      <c r="F13512" t="s">
        <v>13246</v>
      </c>
      <c r="G13512" t="s">
        <v>7754</v>
      </c>
      <c r="H13512" t="s">
        <v>6479</v>
      </c>
      <c r="I13512" t="s">
        <v>65</v>
      </c>
      <c r="J13512" t="s">
        <v>636</v>
      </c>
      <c r="K13512" t="s">
        <v>17536</v>
      </c>
      <c r="L13512" t="s">
        <v>17220</v>
      </c>
      <c r="M13512" t="s">
        <v>17537</v>
      </c>
      <c r="N13512" t="s">
        <v>7366</v>
      </c>
      <c r="O13512" t="s">
        <v>8020</v>
      </c>
      <c r="P13512">
        <v>2795000</v>
      </c>
      <c r="Q13512" t="s">
        <v>6636</v>
      </c>
      <c r="R13512" t="s">
        <v>6636</v>
      </c>
      <c r="S13512" s="12"/>
      <c r="T13512" s="13"/>
      <c r="U13512" t="s">
        <v>8855</v>
      </c>
    </row>
    <row r="13513" spans="1:21" x14ac:dyDescent="0.25">
      <c r="A13513" t="s">
        <v>6619</v>
      </c>
      <c r="B13513" s="12">
        <v>42057</v>
      </c>
      <c r="C13513" t="s">
        <v>17540</v>
      </c>
      <c r="D13513" s="11">
        <v>46192.587222222202</v>
      </c>
      <c r="E13513" t="s">
        <v>17541</v>
      </c>
      <c r="F13513" t="s">
        <v>13246</v>
      </c>
      <c r="G13513" t="s">
        <v>7754</v>
      </c>
      <c r="H13513" t="s">
        <v>6479</v>
      </c>
      <c r="I13513" t="s">
        <v>55</v>
      </c>
      <c r="J13513" t="s">
        <v>6803</v>
      </c>
      <c r="K13513" t="s">
        <v>17542</v>
      </c>
      <c r="L13513" t="s">
        <v>17211</v>
      </c>
      <c r="M13513" t="s">
        <v>17543</v>
      </c>
      <c r="N13513" t="s">
        <v>6761</v>
      </c>
      <c r="O13513" t="s">
        <v>6762</v>
      </c>
      <c r="P13513">
        <v>2984990</v>
      </c>
      <c r="Q13513" t="s">
        <v>6636</v>
      </c>
      <c r="R13513" t="s">
        <v>6636</v>
      </c>
      <c r="S13513" s="12"/>
      <c r="T13513" s="13"/>
      <c r="U13513" t="s">
        <v>6629</v>
      </c>
    </row>
    <row r="13514" spans="1:21" x14ac:dyDescent="0.25">
      <c r="A13514" t="s">
        <v>6637</v>
      </c>
      <c r="B13514" s="12">
        <v>42070</v>
      </c>
      <c r="C13514" t="s">
        <v>17544</v>
      </c>
      <c r="D13514" s="11">
        <v>46192.630162037</v>
      </c>
      <c r="E13514" t="s">
        <v>17545</v>
      </c>
      <c r="F13514" t="s">
        <v>13246</v>
      </c>
      <c r="G13514" t="s">
        <v>7754</v>
      </c>
      <c r="H13514" t="s">
        <v>6479</v>
      </c>
      <c r="I13514" t="s">
        <v>55</v>
      </c>
      <c r="J13514" t="s">
        <v>643</v>
      </c>
      <c r="K13514" t="s">
        <v>17546</v>
      </c>
      <c r="L13514" t="s">
        <v>17465</v>
      </c>
      <c r="M13514" t="s">
        <v>17547</v>
      </c>
      <c r="N13514" t="s">
        <v>7469</v>
      </c>
      <c r="O13514" t="s">
        <v>7933</v>
      </c>
      <c r="P13514">
        <v>3230000</v>
      </c>
      <c r="Q13514" t="s">
        <v>6636</v>
      </c>
      <c r="R13514" t="s">
        <v>6636</v>
      </c>
      <c r="S13514" s="12"/>
      <c r="T13514" s="13"/>
      <c r="U13514" t="s">
        <v>6629</v>
      </c>
    </row>
    <row r="13515" spans="1:21" x14ac:dyDescent="0.25">
      <c r="A13515" t="s">
        <v>6619</v>
      </c>
      <c r="B13515" s="12">
        <v>42068</v>
      </c>
      <c r="C13515" t="s">
        <v>15681</v>
      </c>
      <c r="D13515" s="11">
        <v>46192.633564814802</v>
      </c>
      <c r="E13515" t="s">
        <v>15682</v>
      </c>
      <c r="F13515" t="s">
        <v>13246</v>
      </c>
      <c r="G13515" t="s">
        <v>7754</v>
      </c>
      <c r="H13515" t="s">
        <v>6479</v>
      </c>
      <c r="I13515" t="s">
        <v>65</v>
      </c>
      <c r="J13515" t="s">
        <v>636</v>
      </c>
      <c r="K13515" t="s">
        <v>17538</v>
      </c>
      <c r="L13515" t="s">
        <v>17465</v>
      </c>
      <c r="M13515" t="s">
        <v>17539</v>
      </c>
      <c r="N13515" t="s">
        <v>7469</v>
      </c>
      <c r="O13515" t="s">
        <v>9605</v>
      </c>
      <c r="P13515">
        <v>2416280</v>
      </c>
      <c r="Q13515" t="s">
        <v>6636</v>
      </c>
      <c r="R13515" t="s">
        <v>6636</v>
      </c>
      <c r="S13515" s="12"/>
      <c r="T13515" s="13"/>
      <c r="U13515" t="s">
        <v>6629</v>
      </c>
    </row>
    <row r="13516" spans="1:21" x14ac:dyDescent="0.25">
      <c r="A13516" t="s">
        <v>6619</v>
      </c>
      <c r="B13516" s="12">
        <v>42070</v>
      </c>
      <c r="C13516" t="s">
        <v>17544</v>
      </c>
      <c r="D13516" s="11">
        <v>46192.634050925903</v>
      </c>
      <c r="E13516" t="s">
        <v>17545</v>
      </c>
      <c r="F13516" t="s">
        <v>13246</v>
      </c>
      <c r="G13516" t="s">
        <v>7754</v>
      </c>
      <c r="H13516" t="s">
        <v>6479</v>
      </c>
      <c r="I13516" t="s">
        <v>55</v>
      </c>
      <c r="J13516" t="s">
        <v>643</v>
      </c>
      <c r="K13516" t="s">
        <v>17546</v>
      </c>
      <c r="L13516" t="s">
        <v>17465</v>
      </c>
      <c r="M13516" t="s">
        <v>17547</v>
      </c>
      <c r="N13516" t="s">
        <v>7469</v>
      </c>
      <c r="O13516" t="s">
        <v>7933</v>
      </c>
      <c r="P13516">
        <v>3230000</v>
      </c>
      <c r="Q13516" t="s">
        <v>6636</v>
      </c>
      <c r="R13516" t="s">
        <v>6636</v>
      </c>
      <c r="S13516" s="12"/>
      <c r="T13516" s="13"/>
      <c r="U13516" t="s">
        <v>6629</v>
      </c>
    </row>
    <row r="13517" spans="1:21" x14ac:dyDescent="0.25">
      <c r="A13517" t="s">
        <v>6637</v>
      </c>
      <c r="B13517" s="12">
        <v>42332</v>
      </c>
      <c r="C13517" t="s">
        <v>17548</v>
      </c>
      <c r="D13517" s="11">
        <v>46193.002199074101</v>
      </c>
      <c r="E13517" t="s">
        <v>17549</v>
      </c>
      <c r="F13517" t="s">
        <v>13246</v>
      </c>
      <c r="G13517" t="s">
        <v>7754</v>
      </c>
      <c r="H13517" t="s">
        <v>6479</v>
      </c>
      <c r="I13517" t="s">
        <v>55</v>
      </c>
      <c r="J13517" t="s">
        <v>44</v>
      </c>
      <c r="K13517" t="s">
        <v>17550</v>
      </c>
      <c r="L13517" t="s">
        <v>17228</v>
      </c>
      <c r="M13517" t="s">
        <v>8190</v>
      </c>
      <c r="N13517" t="s">
        <v>7366</v>
      </c>
      <c r="O13517" t="s">
        <v>7650</v>
      </c>
      <c r="P13517">
        <v>3920000</v>
      </c>
      <c r="Q13517" t="s">
        <v>6778</v>
      </c>
      <c r="R13517" t="s">
        <v>6779</v>
      </c>
      <c r="S13517" s="12"/>
      <c r="T13517" s="13"/>
      <c r="U13517" t="s">
        <v>6629</v>
      </c>
    </row>
    <row r="13518" spans="1:21" x14ac:dyDescent="0.25">
      <c r="A13518" t="s">
        <v>6637</v>
      </c>
      <c r="B13518" s="12">
        <v>42152</v>
      </c>
      <c r="C13518" t="s">
        <v>17551</v>
      </c>
      <c r="D13518" s="11">
        <v>46193.408333333296</v>
      </c>
      <c r="E13518" t="s">
        <v>17552</v>
      </c>
      <c r="F13518" t="s">
        <v>13246</v>
      </c>
      <c r="G13518" t="s">
        <v>7754</v>
      </c>
      <c r="H13518" t="s">
        <v>6479</v>
      </c>
      <c r="I13518" t="s">
        <v>55</v>
      </c>
      <c r="J13518" t="s">
        <v>732</v>
      </c>
      <c r="K13518" t="s">
        <v>17553</v>
      </c>
      <c r="L13518" t="s">
        <v>17211</v>
      </c>
      <c r="M13518" t="s">
        <v>17554</v>
      </c>
      <c r="N13518" t="s">
        <v>7469</v>
      </c>
      <c r="O13518" t="s">
        <v>9605</v>
      </c>
      <c r="P13518">
        <v>2472140</v>
      </c>
      <c r="Q13518" t="s">
        <v>6636</v>
      </c>
      <c r="R13518" t="s">
        <v>6636</v>
      </c>
      <c r="S13518" s="12"/>
      <c r="T13518" s="13"/>
      <c r="U13518" t="s">
        <v>6629</v>
      </c>
    </row>
    <row r="13519" spans="1:21" x14ac:dyDescent="0.25">
      <c r="A13519" t="s">
        <v>6637</v>
      </c>
      <c r="B13519" s="12">
        <v>42119</v>
      </c>
      <c r="C13519" t="s">
        <v>7328</v>
      </c>
      <c r="D13519" s="11">
        <v>46193.424375000002</v>
      </c>
      <c r="E13519" t="s">
        <v>7329</v>
      </c>
      <c r="F13519" t="s">
        <v>13246</v>
      </c>
      <c r="G13519" t="s">
        <v>7754</v>
      </c>
      <c r="H13519" t="s">
        <v>6479</v>
      </c>
      <c r="I13519" t="s">
        <v>55</v>
      </c>
      <c r="J13519" t="s">
        <v>44</v>
      </c>
      <c r="K13519" t="s">
        <v>17415</v>
      </c>
      <c r="L13519" t="s">
        <v>17211</v>
      </c>
      <c r="M13519" t="s">
        <v>17416</v>
      </c>
      <c r="N13519" t="s">
        <v>6761</v>
      </c>
      <c r="O13519" t="s">
        <v>6762</v>
      </c>
      <c r="P13519">
        <v>3073050</v>
      </c>
      <c r="Q13519" t="s">
        <v>6636</v>
      </c>
      <c r="R13519" t="s">
        <v>6636</v>
      </c>
      <c r="S13519" s="12"/>
      <c r="T13519" s="13"/>
      <c r="U13519" t="s">
        <v>6636</v>
      </c>
    </row>
    <row r="13520" spans="1:21" x14ac:dyDescent="0.25">
      <c r="A13520" t="s">
        <v>6637</v>
      </c>
      <c r="B13520" s="12">
        <v>42115</v>
      </c>
      <c r="C13520" t="s">
        <v>17555</v>
      </c>
      <c r="D13520" s="11">
        <v>46193.495995370402</v>
      </c>
      <c r="E13520" t="s">
        <v>17556</v>
      </c>
      <c r="F13520" t="s">
        <v>13246</v>
      </c>
      <c r="G13520" t="s">
        <v>7754</v>
      </c>
      <c r="H13520" t="s">
        <v>6479</v>
      </c>
      <c r="I13520" t="s">
        <v>55</v>
      </c>
      <c r="J13520" t="s">
        <v>44</v>
      </c>
      <c r="K13520" t="s">
        <v>17557</v>
      </c>
      <c r="L13520" t="s">
        <v>17258</v>
      </c>
      <c r="M13520" t="s">
        <v>8168</v>
      </c>
      <c r="N13520" t="s">
        <v>7366</v>
      </c>
      <c r="O13520" t="s">
        <v>8020</v>
      </c>
      <c r="P13520">
        <v>2374100</v>
      </c>
      <c r="Q13520" t="s">
        <v>6636</v>
      </c>
      <c r="R13520" t="s">
        <v>6636</v>
      </c>
      <c r="S13520" s="12"/>
      <c r="T13520" s="13"/>
      <c r="U13520" t="s">
        <v>6629</v>
      </c>
    </row>
    <row r="13521" spans="1:21" x14ac:dyDescent="0.25">
      <c r="A13521" t="s">
        <v>6619</v>
      </c>
      <c r="B13521" s="12">
        <v>42115</v>
      </c>
      <c r="C13521" t="s">
        <v>17555</v>
      </c>
      <c r="D13521" s="11">
        <v>46193.499363425901</v>
      </c>
      <c r="E13521" t="s">
        <v>17556</v>
      </c>
      <c r="F13521" t="s">
        <v>13246</v>
      </c>
      <c r="G13521" t="s">
        <v>7754</v>
      </c>
      <c r="H13521" t="s">
        <v>6479</v>
      </c>
      <c r="I13521" t="s">
        <v>55</v>
      </c>
      <c r="J13521" t="s">
        <v>44</v>
      </c>
      <c r="K13521" t="s">
        <v>17557</v>
      </c>
      <c r="L13521" t="s">
        <v>17258</v>
      </c>
      <c r="M13521" t="s">
        <v>8168</v>
      </c>
      <c r="N13521" t="s">
        <v>7366</v>
      </c>
      <c r="O13521" t="s">
        <v>8020</v>
      </c>
      <c r="P13521">
        <v>2374100</v>
      </c>
      <c r="Q13521" t="s">
        <v>6636</v>
      </c>
      <c r="R13521" t="s">
        <v>6636</v>
      </c>
      <c r="S13521" s="12"/>
      <c r="T13521" s="13"/>
      <c r="U13521" t="s">
        <v>6629</v>
      </c>
    </row>
    <row r="13522" spans="1:21" x14ac:dyDescent="0.25">
      <c r="A13522" t="s">
        <v>6637</v>
      </c>
      <c r="B13522" s="12">
        <v>42120</v>
      </c>
      <c r="C13522" t="s">
        <v>17558</v>
      </c>
      <c r="D13522" s="11">
        <v>46193.500682870399</v>
      </c>
      <c r="E13522" t="s">
        <v>17559</v>
      </c>
      <c r="F13522" t="s">
        <v>13246</v>
      </c>
      <c r="G13522" t="s">
        <v>7754</v>
      </c>
      <c r="H13522" t="s">
        <v>6479</v>
      </c>
      <c r="I13522" t="s">
        <v>55</v>
      </c>
      <c r="J13522" t="s">
        <v>176</v>
      </c>
      <c r="K13522" t="s">
        <v>17560</v>
      </c>
      <c r="L13522" t="s">
        <v>17308</v>
      </c>
      <c r="M13522" t="s">
        <v>17561</v>
      </c>
      <c r="N13522" t="s">
        <v>7001</v>
      </c>
      <c r="O13522" t="s">
        <v>7002</v>
      </c>
      <c r="P13522">
        <v>1470000</v>
      </c>
      <c r="Q13522" t="s">
        <v>6636</v>
      </c>
      <c r="R13522" t="s">
        <v>6636</v>
      </c>
      <c r="S13522" s="12"/>
      <c r="T13522" s="13"/>
      <c r="U13522" t="s">
        <v>6629</v>
      </c>
    </row>
    <row r="13523" spans="1:21" x14ac:dyDescent="0.25">
      <c r="A13523" t="s">
        <v>6619</v>
      </c>
      <c r="B13523" s="12">
        <v>42119</v>
      </c>
      <c r="C13523" t="s">
        <v>7328</v>
      </c>
      <c r="D13523" s="11">
        <v>46193.503333333298</v>
      </c>
      <c r="E13523" t="s">
        <v>7329</v>
      </c>
      <c r="F13523" t="s">
        <v>13246</v>
      </c>
      <c r="G13523" t="s">
        <v>7754</v>
      </c>
      <c r="H13523" t="s">
        <v>6479</v>
      </c>
      <c r="I13523" t="s">
        <v>55</v>
      </c>
      <c r="J13523" t="s">
        <v>44</v>
      </c>
      <c r="K13523" t="s">
        <v>17415</v>
      </c>
      <c r="L13523" t="s">
        <v>17211</v>
      </c>
      <c r="M13523" t="s">
        <v>17416</v>
      </c>
      <c r="N13523" t="s">
        <v>6761</v>
      </c>
      <c r="O13523" t="s">
        <v>6762</v>
      </c>
      <c r="P13523">
        <v>3073050</v>
      </c>
      <c r="Q13523" t="s">
        <v>6636</v>
      </c>
      <c r="R13523" t="s">
        <v>6636</v>
      </c>
      <c r="S13523" s="12"/>
      <c r="T13523" s="13"/>
      <c r="U13523" t="s">
        <v>6636</v>
      </c>
    </row>
    <row r="13524" spans="1:21" x14ac:dyDescent="0.25">
      <c r="A13524" t="s">
        <v>6619</v>
      </c>
      <c r="B13524" s="12">
        <v>42120</v>
      </c>
      <c r="C13524" t="s">
        <v>17558</v>
      </c>
      <c r="D13524" s="11">
        <v>46193.503819444399</v>
      </c>
      <c r="E13524" t="s">
        <v>17559</v>
      </c>
      <c r="F13524" t="s">
        <v>13246</v>
      </c>
      <c r="G13524" t="s">
        <v>7754</v>
      </c>
      <c r="H13524" t="s">
        <v>6479</v>
      </c>
      <c r="I13524" t="s">
        <v>55</v>
      </c>
      <c r="J13524" t="s">
        <v>176</v>
      </c>
      <c r="K13524" t="s">
        <v>17560</v>
      </c>
      <c r="L13524" t="s">
        <v>17308</v>
      </c>
      <c r="M13524" t="s">
        <v>17561</v>
      </c>
      <c r="N13524" t="s">
        <v>7001</v>
      </c>
      <c r="O13524" t="s">
        <v>7002</v>
      </c>
      <c r="P13524">
        <v>1470000</v>
      </c>
      <c r="Q13524" t="s">
        <v>6636</v>
      </c>
      <c r="R13524" t="s">
        <v>6636</v>
      </c>
      <c r="S13524" s="12"/>
      <c r="T13524" s="13"/>
      <c r="U13524" t="s">
        <v>6629</v>
      </c>
    </row>
    <row r="13525" spans="1:21" x14ac:dyDescent="0.25">
      <c r="A13525" t="s">
        <v>6637</v>
      </c>
      <c r="B13525" s="12">
        <v>42138</v>
      </c>
      <c r="C13525" t="s">
        <v>17562</v>
      </c>
      <c r="D13525" s="11">
        <v>46193.523877314801</v>
      </c>
      <c r="E13525" t="s">
        <v>17563</v>
      </c>
      <c r="F13525" t="s">
        <v>13246</v>
      </c>
      <c r="G13525" t="s">
        <v>7754</v>
      </c>
      <c r="H13525" t="s">
        <v>6479</v>
      </c>
      <c r="I13525" t="s">
        <v>55</v>
      </c>
      <c r="J13525" t="s">
        <v>643</v>
      </c>
      <c r="K13525" t="s">
        <v>17564</v>
      </c>
      <c r="L13525" t="s">
        <v>17228</v>
      </c>
      <c r="M13525" t="s">
        <v>17565</v>
      </c>
      <c r="N13525" t="s">
        <v>7001</v>
      </c>
      <c r="O13525" t="s">
        <v>7081</v>
      </c>
      <c r="P13525">
        <v>1490000</v>
      </c>
      <c r="Q13525" t="s">
        <v>6636</v>
      </c>
      <c r="R13525" t="s">
        <v>6636</v>
      </c>
      <c r="S13525" s="12"/>
      <c r="T13525" s="13"/>
      <c r="U13525" t="s">
        <v>6629</v>
      </c>
    </row>
    <row r="13526" spans="1:21" x14ac:dyDescent="0.25">
      <c r="A13526" t="s">
        <v>6619</v>
      </c>
      <c r="B13526" s="12">
        <v>42138</v>
      </c>
      <c r="C13526" t="s">
        <v>17562</v>
      </c>
      <c r="D13526" s="11">
        <v>46193.592280092598</v>
      </c>
      <c r="E13526" t="s">
        <v>17563</v>
      </c>
      <c r="F13526" t="s">
        <v>13246</v>
      </c>
      <c r="G13526" t="s">
        <v>7754</v>
      </c>
      <c r="H13526" t="s">
        <v>6479</v>
      </c>
      <c r="I13526" t="s">
        <v>55</v>
      </c>
      <c r="J13526" t="s">
        <v>643</v>
      </c>
      <c r="K13526" t="s">
        <v>17564</v>
      </c>
      <c r="L13526" t="s">
        <v>17228</v>
      </c>
      <c r="M13526" t="s">
        <v>17565</v>
      </c>
      <c r="N13526" t="s">
        <v>7001</v>
      </c>
      <c r="O13526" t="s">
        <v>7081</v>
      </c>
      <c r="P13526">
        <v>1490000</v>
      </c>
      <c r="Q13526" t="s">
        <v>6636</v>
      </c>
      <c r="R13526" t="s">
        <v>6636</v>
      </c>
      <c r="S13526" s="12"/>
      <c r="T13526" s="13"/>
      <c r="U13526" t="s">
        <v>6629</v>
      </c>
    </row>
    <row r="13527" spans="1:21" x14ac:dyDescent="0.25">
      <c r="A13527" t="s">
        <v>6637</v>
      </c>
      <c r="B13527" s="12">
        <v>42141</v>
      </c>
      <c r="C13527" t="s">
        <v>17566</v>
      </c>
      <c r="D13527" s="11">
        <v>46193.595937500002</v>
      </c>
      <c r="E13527" t="s">
        <v>17567</v>
      </c>
      <c r="F13527" t="s">
        <v>13246</v>
      </c>
      <c r="G13527" t="s">
        <v>7754</v>
      </c>
      <c r="H13527" t="s">
        <v>6479</v>
      </c>
      <c r="I13527" t="s">
        <v>65</v>
      </c>
      <c r="J13527" t="s">
        <v>67</v>
      </c>
      <c r="K13527" t="s">
        <v>17568</v>
      </c>
      <c r="L13527" t="s">
        <v>17228</v>
      </c>
      <c r="M13527" t="s">
        <v>17569</v>
      </c>
      <c r="N13527" t="s">
        <v>7365</v>
      </c>
      <c r="O13527" t="s">
        <v>14685</v>
      </c>
      <c r="P13527">
        <v>2175000</v>
      </c>
      <c r="Q13527" t="s">
        <v>6636</v>
      </c>
      <c r="R13527" t="s">
        <v>6636</v>
      </c>
      <c r="S13527" s="12"/>
      <c r="T13527" s="13"/>
      <c r="U13527" t="s">
        <v>6636</v>
      </c>
    </row>
    <row r="13528" spans="1:21" x14ac:dyDescent="0.25">
      <c r="A13528" t="s">
        <v>6619</v>
      </c>
      <c r="B13528" s="12">
        <v>42141</v>
      </c>
      <c r="C13528" t="s">
        <v>17566</v>
      </c>
      <c r="D13528" s="11">
        <v>46193.616400462997</v>
      </c>
      <c r="E13528" t="s">
        <v>17567</v>
      </c>
      <c r="F13528" t="s">
        <v>13246</v>
      </c>
      <c r="G13528" t="s">
        <v>7754</v>
      </c>
      <c r="H13528" t="s">
        <v>6479</v>
      </c>
      <c r="I13528" t="s">
        <v>65</v>
      </c>
      <c r="J13528" t="s">
        <v>67</v>
      </c>
      <c r="K13528" t="s">
        <v>17568</v>
      </c>
      <c r="L13528" t="s">
        <v>17228</v>
      </c>
      <c r="M13528" t="s">
        <v>17569</v>
      </c>
      <c r="N13528" t="s">
        <v>7365</v>
      </c>
      <c r="O13528" t="s">
        <v>14685</v>
      </c>
      <c r="P13528">
        <v>2175000</v>
      </c>
      <c r="Q13528" t="s">
        <v>6636</v>
      </c>
      <c r="R13528" t="s">
        <v>6636</v>
      </c>
      <c r="S13528" s="12"/>
      <c r="T13528" s="13"/>
      <c r="U13528" t="s">
        <v>6636</v>
      </c>
    </row>
    <row r="13529" spans="1:21" x14ac:dyDescent="0.25">
      <c r="A13529" t="s">
        <v>6637</v>
      </c>
      <c r="B13529" s="12">
        <v>42144</v>
      </c>
      <c r="C13529" t="s">
        <v>17570</v>
      </c>
      <c r="D13529" s="11">
        <v>46193.634305555599</v>
      </c>
      <c r="E13529" t="s">
        <v>17571</v>
      </c>
      <c r="F13529" t="s">
        <v>13246</v>
      </c>
      <c r="G13529" t="s">
        <v>7754</v>
      </c>
      <c r="H13529" t="s">
        <v>6479</v>
      </c>
      <c r="I13529" t="s">
        <v>55</v>
      </c>
      <c r="J13529" t="s">
        <v>737</v>
      </c>
      <c r="K13529" t="s">
        <v>17572</v>
      </c>
      <c r="L13529" t="s">
        <v>17228</v>
      </c>
      <c r="M13529" t="s">
        <v>17573</v>
      </c>
      <c r="N13529" t="s">
        <v>12129</v>
      </c>
      <c r="O13529" t="s">
        <v>16828</v>
      </c>
      <c r="P13529">
        <v>3500000</v>
      </c>
      <c r="Q13529" t="s">
        <v>6636</v>
      </c>
      <c r="R13529" t="s">
        <v>6636</v>
      </c>
      <c r="S13529" s="12"/>
      <c r="T13529" s="13"/>
      <c r="U13529" t="s">
        <v>6636</v>
      </c>
    </row>
    <row r="13530" spans="1:21" x14ac:dyDescent="0.25">
      <c r="A13530" t="s">
        <v>6619</v>
      </c>
      <c r="B13530" s="12">
        <v>42144</v>
      </c>
      <c r="C13530" t="s">
        <v>17570</v>
      </c>
      <c r="D13530" s="11">
        <v>46193.658391203702</v>
      </c>
      <c r="E13530" t="s">
        <v>17571</v>
      </c>
      <c r="F13530" t="s">
        <v>13246</v>
      </c>
      <c r="G13530" t="s">
        <v>7754</v>
      </c>
      <c r="H13530" t="s">
        <v>6479</v>
      </c>
      <c r="I13530" t="s">
        <v>55</v>
      </c>
      <c r="J13530" t="s">
        <v>737</v>
      </c>
      <c r="K13530" t="s">
        <v>17572</v>
      </c>
      <c r="L13530" t="s">
        <v>17228</v>
      </c>
      <c r="M13530" t="s">
        <v>17573</v>
      </c>
      <c r="N13530" t="s">
        <v>12129</v>
      </c>
      <c r="O13530" t="s">
        <v>16828</v>
      </c>
      <c r="P13530">
        <v>3500000</v>
      </c>
      <c r="Q13530" t="s">
        <v>6636</v>
      </c>
      <c r="R13530" t="s">
        <v>6636</v>
      </c>
      <c r="S13530" s="12"/>
      <c r="T13530" s="13"/>
      <c r="U13530" t="s">
        <v>6636</v>
      </c>
    </row>
    <row r="13531" spans="1:21" x14ac:dyDescent="0.25">
      <c r="A13531" t="s">
        <v>6637</v>
      </c>
      <c r="B13531" s="12">
        <v>42399</v>
      </c>
      <c r="C13531" t="s">
        <v>17574</v>
      </c>
      <c r="D13531" s="11">
        <v>46193.708518518499</v>
      </c>
      <c r="E13531" t="s">
        <v>17575</v>
      </c>
      <c r="F13531" t="s">
        <v>13246</v>
      </c>
      <c r="G13531" t="s">
        <v>7754</v>
      </c>
      <c r="H13531" t="s">
        <v>6479</v>
      </c>
      <c r="I13531" t="s">
        <v>55</v>
      </c>
      <c r="J13531" t="s">
        <v>643</v>
      </c>
      <c r="K13531" t="s">
        <v>17576</v>
      </c>
      <c r="L13531" t="s">
        <v>17258</v>
      </c>
      <c r="M13531" t="s">
        <v>17577</v>
      </c>
      <c r="N13531" t="s">
        <v>7506</v>
      </c>
      <c r="O13531" t="s">
        <v>7539</v>
      </c>
      <c r="P13531">
        <v>3245810</v>
      </c>
      <c r="Q13531" t="s">
        <v>6636</v>
      </c>
      <c r="R13531" t="s">
        <v>6636</v>
      </c>
      <c r="S13531" s="12"/>
      <c r="T13531" s="13"/>
      <c r="U13531" t="s">
        <v>6636</v>
      </c>
    </row>
    <row r="13532" spans="1:21" x14ac:dyDescent="0.25">
      <c r="A13532" t="s">
        <v>6619</v>
      </c>
      <c r="B13532" s="12">
        <v>42152</v>
      </c>
      <c r="C13532" t="s">
        <v>17551</v>
      </c>
      <c r="D13532" s="11">
        <v>46193.717789351896</v>
      </c>
      <c r="E13532" t="s">
        <v>17552</v>
      </c>
      <c r="F13532" t="s">
        <v>13246</v>
      </c>
      <c r="G13532" t="s">
        <v>7754</v>
      </c>
      <c r="H13532" t="s">
        <v>6479</v>
      </c>
      <c r="I13532" t="s">
        <v>55</v>
      </c>
      <c r="J13532" t="s">
        <v>732</v>
      </c>
      <c r="K13532" t="s">
        <v>17553</v>
      </c>
      <c r="L13532" t="s">
        <v>17211</v>
      </c>
      <c r="M13532" t="s">
        <v>17554</v>
      </c>
      <c r="N13532" t="s">
        <v>7469</v>
      </c>
      <c r="O13532" t="s">
        <v>9605</v>
      </c>
      <c r="P13532">
        <v>2472140</v>
      </c>
      <c r="Q13532" t="s">
        <v>6636</v>
      </c>
      <c r="R13532" t="s">
        <v>6636</v>
      </c>
      <c r="S13532" s="12"/>
      <c r="T13532" s="13"/>
      <c r="U13532" t="s">
        <v>6629</v>
      </c>
    </row>
    <row r="13533" spans="1:21" x14ac:dyDescent="0.25">
      <c r="A13533" t="s">
        <v>6637</v>
      </c>
      <c r="B13533" s="12">
        <v>42155</v>
      </c>
      <c r="C13533" t="s">
        <v>17578</v>
      </c>
      <c r="D13533" s="11">
        <v>46193.737025463</v>
      </c>
      <c r="E13533" t="s">
        <v>17579</v>
      </c>
      <c r="F13533" t="s">
        <v>13246</v>
      </c>
      <c r="G13533" t="s">
        <v>7754</v>
      </c>
      <c r="H13533" t="s">
        <v>6479</v>
      </c>
      <c r="I13533" t="s">
        <v>55</v>
      </c>
      <c r="J13533" t="s">
        <v>643</v>
      </c>
      <c r="K13533" t="s">
        <v>17580</v>
      </c>
      <c r="L13533" t="s">
        <v>17284</v>
      </c>
      <c r="M13533" t="s">
        <v>17581</v>
      </c>
      <c r="N13533" t="s">
        <v>7001</v>
      </c>
      <c r="O13533" t="s">
        <v>7176</v>
      </c>
      <c r="P13533">
        <v>2000000</v>
      </c>
      <c r="Q13533" t="s">
        <v>6636</v>
      </c>
      <c r="R13533" t="s">
        <v>6636</v>
      </c>
      <c r="S13533" s="12"/>
      <c r="T13533" s="13"/>
      <c r="U13533" t="s">
        <v>6674</v>
      </c>
    </row>
    <row r="13534" spans="1:21" x14ac:dyDescent="0.25">
      <c r="A13534" t="s">
        <v>6619</v>
      </c>
      <c r="B13534" s="12">
        <v>42155</v>
      </c>
      <c r="C13534" t="s">
        <v>17578</v>
      </c>
      <c r="D13534" s="11">
        <v>46193.739305555602</v>
      </c>
      <c r="E13534" t="s">
        <v>17579</v>
      </c>
      <c r="F13534" t="s">
        <v>13246</v>
      </c>
      <c r="G13534" t="s">
        <v>7754</v>
      </c>
      <c r="H13534" t="s">
        <v>6479</v>
      </c>
      <c r="I13534" t="s">
        <v>55</v>
      </c>
      <c r="J13534" t="s">
        <v>643</v>
      </c>
      <c r="K13534" t="s">
        <v>17580</v>
      </c>
      <c r="L13534" t="s">
        <v>17284</v>
      </c>
      <c r="M13534" t="s">
        <v>17581</v>
      </c>
      <c r="N13534" t="s">
        <v>7001</v>
      </c>
      <c r="O13534" t="s">
        <v>7176</v>
      </c>
      <c r="P13534">
        <v>2000000</v>
      </c>
      <c r="Q13534" t="s">
        <v>6636</v>
      </c>
      <c r="R13534" t="s">
        <v>6636</v>
      </c>
      <c r="S13534" s="12"/>
      <c r="T13534" s="13"/>
      <c r="U13534" t="s">
        <v>6674</v>
      </c>
    </row>
    <row r="13535" spans="1:21" x14ac:dyDescent="0.25">
      <c r="A13535" t="s">
        <v>6637</v>
      </c>
      <c r="B13535" s="12">
        <v>42173</v>
      </c>
      <c r="C13535" t="s">
        <v>17582</v>
      </c>
      <c r="D13535" s="11">
        <v>46193.773055555597</v>
      </c>
      <c r="E13535" t="s">
        <v>17583</v>
      </c>
      <c r="F13535" t="s">
        <v>13246</v>
      </c>
      <c r="G13535" t="s">
        <v>7754</v>
      </c>
      <c r="H13535" t="s">
        <v>6479</v>
      </c>
      <c r="I13535" t="s">
        <v>55</v>
      </c>
      <c r="J13535" t="s">
        <v>732</v>
      </c>
      <c r="K13535" t="s">
        <v>17584</v>
      </c>
      <c r="L13535" t="s">
        <v>17284</v>
      </c>
      <c r="M13535" t="s">
        <v>17585</v>
      </c>
      <c r="N13535" t="s">
        <v>7001</v>
      </c>
      <c r="O13535" t="s">
        <v>7062</v>
      </c>
      <c r="P13535">
        <v>1370000</v>
      </c>
      <c r="Q13535" t="s">
        <v>6778</v>
      </c>
      <c r="R13535" t="s">
        <v>6779</v>
      </c>
      <c r="S13535" s="12"/>
      <c r="T13535" s="13"/>
      <c r="U13535" t="s">
        <v>6896</v>
      </c>
    </row>
    <row r="13536" spans="1:21" x14ac:dyDescent="0.25">
      <c r="A13536" t="s">
        <v>6637</v>
      </c>
      <c r="B13536" s="12">
        <v>42214</v>
      </c>
      <c r="C13536" t="s">
        <v>15674</v>
      </c>
      <c r="D13536" s="11">
        <v>46194.438900462999</v>
      </c>
      <c r="E13536" t="s">
        <v>15675</v>
      </c>
      <c r="F13536" t="s">
        <v>13246</v>
      </c>
      <c r="G13536" t="s">
        <v>7754</v>
      </c>
      <c r="H13536" t="s">
        <v>6479</v>
      </c>
      <c r="I13536" t="s">
        <v>55</v>
      </c>
      <c r="J13536" t="s">
        <v>732</v>
      </c>
      <c r="K13536" t="s">
        <v>17586</v>
      </c>
      <c r="L13536" t="s">
        <v>17295</v>
      </c>
      <c r="M13536" t="s">
        <v>17587</v>
      </c>
      <c r="N13536" t="s">
        <v>17588</v>
      </c>
      <c r="O13536" t="s">
        <v>17589</v>
      </c>
      <c r="P13536">
        <v>1855000</v>
      </c>
      <c r="Q13536" t="s">
        <v>6636</v>
      </c>
      <c r="R13536" t="s">
        <v>6636</v>
      </c>
      <c r="S13536" s="12"/>
      <c r="T13536" s="13"/>
      <c r="U13536" t="s">
        <v>6636</v>
      </c>
    </row>
    <row r="13537" spans="1:21" x14ac:dyDescent="0.25">
      <c r="A13537" t="s">
        <v>6637</v>
      </c>
      <c r="B13537" s="12">
        <v>42433</v>
      </c>
      <c r="C13537" t="s">
        <v>17590</v>
      </c>
      <c r="D13537" s="11">
        <v>46194.465497685203</v>
      </c>
      <c r="E13537" t="s">
        <v>17591</v>
      </c>
      <c r="F13537" t="s">
        <v>13246</v>
      </c>
      <c r="G13537" t="s">
        <v>7754</v>
      </c>
      <c r="H13537" t="s">
        <v>6479</v>
      </c>
      <c r="I13537" t="s">
        <v>55</v>
      </c>
      <c r="J13537" t="s">
        <v>44</v>
      </c>
      <c r="K13537" t="s">
        <v>17357</v>
      </c>
      <c r="L13537" t="s">
        <v>17211</v>
      </c>
      <c r="M13537" t="s">
        <v>17358</v>
      </c>
      <c r="N13537" t="s">
        <v>7366</v>
      </c>
      <c r="O13537" t="s">
        <v>7650</v>
      </c>
      <c r="P13537">
        <v>3710000</v>
      </c>
      <c r="Q13537" t="s">
        <v>6636</v>
      </c>
      <c r="R13537" t="s">
        <v>6636</v>
      </c>
      <c r="S13537" s="12"/>
      <c r="T13537" s="13"/>
      <c r="U13537" t="s">
        <v>6636</v>
      </c>
    </row>
    <row r="13538" spans="1:21" x14ac:dyDescent="0.25">
      <c r="A13538" t="s">
        <v>6619</v>
      </c>
      <c r="B13538" s="12">
        <v>42173</v>
      </c>
      <c r="C13538" t="s">
        <v>17582</v>
      </c>
      <c r="D13538" s="11">
        <v>46194.481643518498</v>
      </c>
      <c r="E13538" t="s">
        <v>17583</v>
      </c>
      <c r="F13538" t="s">
        <v>13246</v>
      </c>
      <c r="G13538" t="s">
        <v>7754</v>
      </c>
      <c r="H13538" t="s">
        <v>6479</v>
      </c>
      <c r="I13538" t="s">
        <v>55</v>
      </c>
      <c r="J13538" t="s">
        <v>732</v>
      </c>
      <c r="K13538" t="s">
        <v>17584</v>
      </c>
      <c r="L13538" t="s">
        <v>17284</v>
      </c>
      <c r="M13538" t="s">
        <v>17585</v>
      </c>
      <c r="N13538" t="s">
        <v>7001</v>
      </c>
      <c r="O13538" t="s">
        <v>7062</v>
      </c>
      <c r="P13538">
        <v>1370000</v>
      </c>
      <c r="Q13538" t="s">
        <v>6778</v>
      </c>
      <c r="R13538" t="s">
        <v>6779</v>
      </c>
      <c r="S13538" s="12"/>
      <c r="T13538" s="13"/>
      <c r="U13538" t="s">
        <v>6896</v>
      </c>
    </row>
    <row r="13539" spans="1:21" x14ac:dyDescent="0.25">
      <c r="A13539" t="s">
        <v>6637</v>
      </c>
      <c r="B13539" s="12">
        <v>43155</v>
      </c>
      <c r="C13539" t="s">
        <v>17592</v>
      </c>
      <c r="D13539" s="11">
        <v>46194.484027777798</v>
      </c>
      <c r="E13539" t="s">
        <v>17593</v>
      </c>
      <c r="F13539" t="s">
        <v>13246</v>
      </c>
      <c r="G13539" t="s">
        <v>7754</v>
      </c>
      <c r="H13539" t="s">
        <v>6479</v>
      </c>
      <c r="I13539" t="s">
        <v>65</v>
      </c>
      <c r="J13539" t="s">
        <v>636</v>
      </c>
      <c r="K13539" t="s">
        <v>17594</v>
      </c>
      <c r="L13539" t="s">
        <v>17234</v>
      </c>
      <c r="M13539" t="s">
        <v>17595</v>
      </c>
      <c r="N13539" t="s">
        <v>7469</v>
      </c>
      <c r="O13539" t="s">
        <v>7470</v>
      </c>
      <c r="P13539">
        <v>3117450</v>
      </c>
      <c r="Q13539" t="s">
        <v>6636</v>
      </c>
      <c r="R13539" t="s">
        <v>6636</v>
      </c>
      <c r="S13539" s="12"/>
      <c r="T13539" s="13"/>
      <c r="U13539" t="s">
        <v>6629</v>
      </c>
    </row>
    <row r="13540" spans="1:21" x14ac:dyDescent="0.25">
      <c r="A13540" t="s">
        <v>6637</v>
      </c>
      <c r="B13540" s="12">
        <v>42347</v>
      </c>
      <c r="C13540" t="s">
        <v>8159</v>
      </c>
      <c r="D13540" s="11">
        <v>46194.552291666703</v>
      </c>
      <c r="E13540" t="s">
        <v>8160</v>
      </c>
      <c r="F13540" t="s">
        <v>13246</v>
      </c>
      <c r="G13540" t="s">
        <v>7754</v>
      </c>
      <c r="H13540" t="s">
        <v>6479</v>
      </c>
      <c r="I13540" t="s">
        <v>55</v>
      </c>
      <c r="J13540" t="s">
        <v>643</v>
      </c>
      <c r="K13540" t="s">
        <v>17270</v>
      </c>
      <c r="L13540" t="s">
        <v>17211</v>
      </c>
      <c r="M13540" t="s">
        <v>17271</v>
      </c>
      <c r="N13540" t="s">
        <v>7202</v>
      </c>
      <c r="O13540" t="s">
        <v>9567</v>
      </c>
      <c r="P13540">
        <v>2468110</v>
      </c>
      <c r="Q13540" t="s">
        <v>6636</v>
      </c>
      <c r="R13540" t="s">
        <v>6636</v>
      </c>
      <c r="S13540" s="12"/>
      <c r="T13540" s="13"/>
      <c r="U13540" t="s">
        <v>6636</v>
      </c>
    </row>
    <row r="13541" spans="1:21" x14ac:dyDescent="0.25">
      <c r="A13541" t="s">
        <v>6619</v>
      </c>
      <c r="B13541" s="12">
        <v>42214</v>
      </c>
      <c r="C13541" t="s">
        <v>15674</v>
      </c>
      <c r="D13541" s="11">
        <v>46194.856608796297</v>
      </c>
      <c r="E13541" t="s">
        <v>15675</v>
      </c>
      <c r="F13541" t="s">
        <v>13246</v>
      </c>
      <c r="G13541" t="s">
        <v>7754</v>
      </c>
      <c r="H13541" t="s">
        <v>6479</v>
      </c>
      <c r="I13541" t="s">
        <v>55</v>
      </c>
      <c r="J13541" t="s">
        <v>732</v>
      </c>
      <c r="K13541" t="s">
        <v>17586</v>
      </c>
      <c r="L13541" t="s">
        <v>17295</v>
      </c>
      <c r="M13541" t="s">
        <v>17587</v>
      </c>
      <c r="N13541" t="s">
        <v>17588</v>
      </c>
      <c r="O13541" t="s">
        <v>17589</v>
      </c>
      <c r="P13541">
        <v>1855000</v>
      </c>
      <c r="Q13541" t="s">
        <v>6636</v>
      </c>
      <c r="R13541" t="s">
        <v>6636</v>
      </c>
      <c r="S13541" s="12"/>
      <c r="T13541" s="13"/>
      <c r="U13541" t="s">
        <v>6636</v>
      </c>
    </row>
    <row r="13542" spans="1:21" x14ac:dyDescent="0.25">
      <c r="A13542" t="s">
        <v>6637</v>
      </c>
      <c r="B13542" s="12">
        <v>42215</v>
      </c>
      <c r="C13542" t="s">
        <v>17596</v>
      </c>
      <c r="D13542" s="11">
        <v>46194.942245370403</v>
      </c>
      <c r="E13542" t="s">
        <v>17597</v>
      </c>
      <c r="F13542" t="s">
        <v>13246</v>
      </c>
      <c r="G13542" t="s">
        <v>7754</v>
      </c>
      <c r="H13542" t="s">
        <v>6479</v>
      </c>
      <c r="I13542" t="s">
        <v>65</v>
      </c>
      <c r="J13542" t="s">
        <v>573</v>
      </c>
      <c r="K13542" t="s">
        <v>17598</v>
      </c>
      <c r="L13542" t="s">
        <v>17228</v>
      </c>
      <c r="M13542" t="s">
        <v>17599</v>
      </c>
      <c r="N13542" t="s">
        <v>7366</v>
      </c>
      <c r="O13542" t="s">
        <v>7650</v>
      </c>
      <c r="P13542">
        <v>3710000</v>
      </c>
      <c r="Q13542" t="s">
        <v>6636</v>
      </c>
      <c r="R13542" t="s">
        <v>6636</v>
      </c>
      <c r="S13542" s="12"/>
      <c r="T13542" s="13"/>
      <c r="U13542" t="s">
        <v>6629</v>
      </c>
    </row>
    <row r="13543" spans="1:21" x14ac:dyDescent="0.25">
      <c r="A13543" t="s">
        <v>6619</v>
      </c>
      <c r="B13543" s="12">
        <v>42215</v>
      </c>
      <c r="C13543" t="s">
        <v>17596</v>
      </c>
      <c r="D13543" s="11">
        <v>46195.393587963001</v>
      </c>
      <c r="E13543" t="s">
        <v>17597</v>
      </c>
      <c r="F13543" t="s">
        <v>13246</v>
      </c>
      <c r="G13543" t="s">
        <v>7754</v>
      </c>
      <c r="H13543" t="s">
        <v>6479</v>
      </c>
      <c r="I13543" t="s">
        <v>65</v>
      </c>
      <c r="J13543" t="s">
        <v>573</v>
      </c>
      <c r="K13543" t="s">
        <v>17598</v>
      </c>
      <c r="L13543" t="s">
        <v>17228</v>
      </c>
      <c r="M13543" t="s">
        <v>17599</v>
      </c>
      <c r="N13543" t="s">
        <v>7366</v>
      </c>
      <c r="O13543" t="s">
        <v>7650</v>
      </c>
      <c r="P13543">
        <v>3710000</v>
      </c>
      <c r="Q13543" t="s">
        <v>6636</v>
      </c>
      <c r="R13543" t="s">
        <v>6636</v>
      </c>
      <c r="S13543" s="12"/>
      <c r="T13543" s="13"/>
      <c r="U13543" t="s">
        <v>6629</v>
      </c>
    </row>
    <row r="13544" spans="1:21" x14ac:dyDescent="0.25">
      <c r="A13544" t="s">
        <v>6637</v>
      </c>
      <c r="B13544" s="12">
        <v>42242</v>
      </c>
      <c r="C13544" t="s">
        <v>9029</v>
      </c>
      <c r="D13544" s="11">
        <v>46195.513946759304</v>
      </c>
      <c r="E13544" t="s">
        <v>9030</v>
      </c>
      <c r="F13544" t="s">
        <v>13246</v>
      </c>
      <c r="G13544" t="s">
        <v>7754</v>
      </c>
      <c r="H13544" t="s">
        <v>6479</v>
      </c>
      <c r="I13544" t="s">
        <v>65</v>
      </c>
      <c r="J13544" t="s">
        <v>57</v>
      </c>
      <c r="K13544" t="s">
        <v>17600</v>
      </c>
      <c r="L13544" t="s">
        <v>17211</v>
      </c>
      <c r="M13544" t="s">
        <v>17601</v>
      </c>
      <c r="N13544" t="s">
        <v>7506</v>
      </c>
      <c r="O13544" t="s">
        <v>7514</v>
      </c>
      <c r="P13544">
        <v>4953420</v>
      </c>
      <c r="Q13544" t="s">
        <v>6636</v>
      </c>
      <c r="R13544" t="s">
        <v>6636</v>
      </c>
      <c r="S13544" s="12"/>
      <c r="T13544" s="13"/>
      <c r="U13544" t="s">
        <v>6636</v>
      </c>
    </row>
    <row r="13545" spans="1:21" x14ac:dyDescent="0.25">
      <c r="A13545" t="s">
        <v>6637</v>
      </c>
      <c r="B13545" s="12">
        <v>42289</v>
      </c>
      <c r="C13545" t="s">
        <v>10065</v>
      </c>
      <c r="D13545" s="11">
        <v>46195.579166666699</v>
      </c>
      <c r="E13545" t="s">
        <v>10066</v>
      </c>
      <c r="F13545" t="s">
        <v>13246</v>
      </c>
      <c r="G13545" t="s">
        <v>7754</v>
      </c>
      <c r="H13545" t="s">
        <v>6479</v>
      </c>
      <c r="I13545" t="s">
        <v>6636</v>
      </c>
      <c r="J13545" t="s">
        <v>6636</v>
      </c>
      <c r="K13545" t="s">
        <v>17602</v>
      </c>
      <c r="L13545" t="s">
        <v>17234</v>
      </c>
      <c r="M13545" t="s">
        <v>17603</v>
      </c>
      <c r="N13545" t="s">
        <v>7469</v>
      </c>
      <c r="O13545" t="s">
        <v>9605</v>
      </c>
      <c r="P13545">
        <v>2236440</v>
      </c>
      <c r="Q13545" t="s">
        <v>6636</v>
      </c>
      <c r="R13545" t="s">
        <v>6636</v>
      </c>
      <c r="S13545" s="12"/>
      <c r="T13545" s="13"/>
      <c r="U13545" t="s">
        <v>6629</v>
      </c>
    </row>
    <row r="13546" spans="1:21" x14ac:dyDescent="0.25">
      <c r="A13546" t="s">
        <v>6619</v>
      </c>
      <c r="B13546" s="12">
        <v>42242</v>
      </c>
      <c r="C13546" t="s">
        <v>9029</v>
      </c>
      <c r="D13546" s="11">
        <v>46195.600694444402</v>
      </c>
      <c r="E13546" t="s">
        <v>9030</v>
      </c>
      <c r="F13546" t="s">
        <v>13246</v>
      </c>
      <c r="G13546" t="s">
        <v>7754</v>
      </c>
      <c r="H13546" t="s">
        <v>6479</v>
      </c>
      <c r="I13546" t="s">
        <v>65</v>
      </c>
      <c r="J13546" t="s">
        <v>57</v>
      </c>
      <c r="K13546" t="s">
        <v>17600</v>
      </c>
      <c r="L13546" t="s">
        <v>17211</v>
      </c>
      <c r="M13546" t="s">
        <v>17601</v>
      </c>
      <c r="N13546" t="s">
        <v>7506</v>
      </c>
      <c r="O13546" t="s">
        <v>7514</v>
      </c>
      <c r="P13546">
        <v>4953420</v>
      </c>
      <c r="Q13546" t="s">
        <v>6636</v>
      </c>
      <c r="R13546" t="s">
        <v>6636</v>
      </c>
      <c r="S13546" s="12"/>
      <c r="T13546" s="13"/>
      <c r="U13546" t="s">
        <v>6636</v>
      </c>
    </row>
    <row r="13547" spans="1:21" x14ac:dyDescent="0.25">
      <c r="A13547" t="s">
        <v>6637</v>
      </c>
      <c r="B13547" s="12">
        <v>42290</v>
      </c>
      <c r="C13547" t="s">
        <v>17604</v>
      </c>
      <c r="D13547" s="11">
        <v>46195.931944444397</v>
      </c>
      <c r="E13547" t="s">
        <v>17605</v>
      </c>
      <c r="F13547" t="s">
        <v>13246</v>
      </c>
      <c r="G13547" t="s">
        <v>7754</v>
      </c>
      <c r="H13547" t="s">
        <v>6479</v>
      </c>
      <c r="I13547" t="s">
        <v>65</v>
      </c>
      <c r="J13547" t="s">
        <v>2226</v>
      </c>
      <c r="K13547" t="s">
        <v>17606</v>
      </c>
      <c r="L13547" t="s">
        <v>17228</v>
      </c>
      <c r="M13547" t="s">
        <v>17607</v>
      </c>
      <c r="N13547" t="s">
        <v>7366</v>
      </c>
      <c r="O13547" t="s">
        <v>8020</v>
      </c>
      <c r="P13547">
        <v>2770000</v>
      </c>
      <c r="Q13547" t="s">
        <v>6636</v>
      </c>
      <c r="R13547" t="s">
        <v>6636</v>
      </c>
      <c r="S13547" s="12"/>
      <c r="T13547" s="13"/>
      <c r="U13547" t="s">
        <v>6629</v>
      </c>
    </row>
    <row r="13548" spans="1:21" x14ac:dyDescent="0.25">
      <c r="A13548" t="s">
        <v>6637</v>
      </c>
      <c r="B13548" s="12">
        <v>42283</v>
      </c>
      <c r="C13548" t="s">
        <v>17608</v>
      </c>
      <c r="D13548" s="11">
        <v>46196.419050925899</v>
      </c>
      <c r="E13548" t="s">
        <v>17609</v>
      </c>
      <c r="F13548" t="s">
        <v>13246</v>
      </c>
      <c r="G13548" t="s">
        <v>7754</v>
      </c>
      <c r="H13548" t="s">
        <v>6479</v>
      </c>
      <c r="I13548" t="s">
        <v>6640</v>
      </c>
      <c r="J13548" t="s">
        <v>13222</v>
      </c>
      <c r="K13548" t="s">
        <v>17610</v>
      </c>
      <c r="L13548" t="s">
        <v>17258</v>
      </c>
      <c r="M13548" t="s">
        <v>17611</v>
      </c>
      <c r="N13548" t="s">
        <v>13410</v>
      </c>
      <c r="O13548" t="s">
        <v>17612</v>
      </c>
      <c r="P13548">
        <v>525000</v>
      </c>
      <c r="Q13548" t="s">
        <v>6636</v>
      </c>
      <c r="R13548" t="s">
        <v>6636</v>
      </c>
      <c r="S13548" s="12"/>
      <c r="T13548" s="13"/>
      <c r="U13548" t="s">
        <v>6636</v>
      </c>
    </row>
    <row r="13549" spans="1:21" x14ac:dyDescent="0.25">
      <c r="A13549" t="s">
        <v>6637</v>
      </c>
      <c r="B13549" s="12">
        <v>42281</v>
      </c>
      <c r="C13549" t="s">
        <v>17608</v>
      </c>
      <c r="D13549" s="11">
        <v>46196.419050925899</v>
      </c>
      <c r="E13549" t="s">
        <v>17609</v>
      </c>
      <c r="F13549" t="s">
        <v>13246</v>
      </c>
      <c r="G13549" t="s">
        <v>7754</v>
      </c>
      <c r="H13549" t="s">
        <v>6479</v>
      </c>
      <c r="I13549" t="s">
        <v>6640</v>
      </c>
      <c r="J13549" t="s">
        <v>13222</v>
      </c>
      <c r="K13549" t="s">
        <v>17613</v>
      </c>
      <c r="L13549" t="s">
        <v>17211</v>
      </c>
      <c r="M13549" t="s">
        <v>17614</v>
      </c>
      <c r="N13549" t="s">
        <v>7001</v>
      </c>
      <c r="O13549" t="s">
        <v>7007</v>
      </c>
      <c r="P13549">
        <v>580000</v>
      </c>
      <c r="Q13549" t="s">
        <v>6636</v>
      </c>
      <c r="R13549" t="s">
        <v>6636</v>
      </c>
      <c r="S13549" s="12"/>
      <c r="T13549" s="13"/>
      <c r="U13549" t="s">
        <v>6636</v>
      </c>
    </row>
    <row r="13550" spans="1:21" x14ac:dyDescent="0.25">
      <c r="A13550" t="s">
        <v>6619</v>
      </c>
      <c r="B13550" s="12">
        <v>42283</v>
      </c>
      <c r="C13550" t="s">
        <v>17608</v>
      </c>
      <c r="D13550" s="11">
        <v>46196.422673611101</v>
      </c>
      <c r="E13550" t="s">
        <v>17609</v>
      </c>
      <c r="F13550" t="s">
        <v>13246</v>
      </c>
      <c r="G13550" t="s">
        <v>7754</v>
      </c>
      <c r="H13550" t="s">
        <v>6479</v>
      </c>
      <c r="I13550" t="s">
        <v>6640</v>
      </c>
      <c r="J13550" t="s">
        <v>13222</v>
      </c>
      <c r="K13550" t="s">
        <v>17610</v>
      </c>
      <c r="L13550" t="s">
        <v>17258</v>
      </c>
      <c r="M13550" t="s">
        <v>17611</v>
      </c>
      <c r="N13550" t="s">
        <v>13410</v>
      </c>
      <c r="O13550" t="s">
        <v>17612</v>
      </c>
      <c r="P13550">
        <v>525000</v>
      </c>
      <c r="Q13550" t="s">
        <v>6636</v>
      </c>
      <c r="R13550" t="s">
        <v>6636</v>
      </c>
      <c r="S13550" s="12"/>
      <c r="T13550" s="13"/>
      <c r="U13550" t="s">
        <v>6636</v>
      </c>
    </row>
    <row r="13551" spans="1:21" x14ac:dyDescent="0.25">
      <c r="A13551" t="s">
        <v>6619</v>
      </c>
      <c r="B13551" s="12">
        <v>42289</v>
      </c>
      <c r="C13551" t="s">
        <v>10065</v>
      </c>
      <c r="D13551" s="11">
        <v>46196.463564814803</v>
      </c>
      <c r="E13551" t="s">
        <v>10066</v>
      </c>
      <c r="F13551" t="s">
        <v>13246</v>
      </c>
      <c r="G13551" t="s">
        <v>7754</v>
      </c>
      <c r="H13551" t="s">
        <v>6479</v>
      </c>
      <c r="I13551" t="s">
        <v>6636</v>
      </c>
      <c r="J13551" t="s">
        <v>6636</v>
      </c>
      <c r="K13551" t="s">
        <v>17602</v>
      </c>
      <c r="L13551" t="s">
        <v>17234</v>
      </c>
      <c r="M13551" t="s">
        <v>17603</v>
      </c>
      <c r="N13551" t="s">
        <v>7469</v>
      </c>
      <c r="O13551" t="s">
        <v>9605</v>
      </c>
      <c r="P13551">
        <v>2236440</v>
      </c>
      <c r="Q13551" t="s">
        <v>6636</v>
      </c>
      <c r="R13551" t="s">
        <v>6636</v>
      </c>
      <c r="S13551" s="12"/>
      <c r="T13551" s="13"/>
      <c r="U13551" t="s">
        <v>6629</v>
      </c>
    </row>
    <row r="13552" spans="1:21" x14ac:dyDescent="0.25">
      <c r="A13552" t="s">
        <v>6619</v>
      </c>
      <c r="B13552" s="12">
        <v>42290</v>
      </c>
      <c r="C13552" t="s">
        <v>17604</v>
      </c>
      <c r="D13552" s="11">
        <v>46196.468969907401</v>
      </c>
      <c r="E13552" t="s">
        <v>17605</v>
      </c>
      <c r="F13552" t="s">
        <v>13246</v>
      </c>
      <c r="G13552" t="s">
        <v>7754</v>
      </c>
      <c r="H13552" t="s">
        <v>6479</v>
      </c>
      <c r="I13552" t="s">
        <v>65</v>
      </c>
      <c r="J13552" t="s">
        <v>2226</v>
      </c>
      <c r="K13552" t="s">
        <v>17606</v>
      </c>
      <c r="L13552" t="s">
        <v>17228</v>
      </c>
      <c r="M13552" t="s">
        <v>17607</v>
      </c>
      <c r="N13552" t="s">
        <v>7366</v>
      </c>
      <c r="O13552" t="s">
        <v>8020</v>
      </c>
      <c r="P13552">
        <v>2770000</v>
      </c>
      <c r="Q13552" t="s">
        <v>6636</v>
      </c>
      <c r="R13552" t="s">
        <v>6636</v>
      </c>
      <c r="S13552" s="12"/>
      <c r="T13552" s="13"/>
      <c r="U13552" t="s">
        <v>6629</v>
      </c>
    </row>
    <row r="13553" spans="1:21" x14ac:dyDescent="0.25">
      <c r="A13553" t="s">
        <v>6637</v>
      </c>
      <c r="B13553" s="12">
        <v>42314</v>
      </c>
      <c r="C13553" t="s">
        <v>17615</v>
      </c>
      <c r="D13553" s="11">
        <v>46196.562754629602</v>
      </c>
      <c r="E13553" t="s">
        <v>17616</v>
      </c>
      <c r="F13553" t="s">
        <v>13246</v>
      </c>
      <c r="G13553" t="s">
        <v>7754</v>
      </c>
      <c r="H13553" t="s">
        <v>6479</v>
      </c>
      <c r="I13553" t="s">
        <v>6623</v>
      </c>
      <c r="J13553" t="s">
        <v>7124</v>
      </c>
      <c r="K13553" t="s">
        <v>17617</v>
      </c>
      <c r="L13553" t="s">
        <v>17234</v>
      </c>
      <c r="M13553" t="s">
        <v>17618</v>
      </c>
      <c r="N13553" t="s">
        <v>7001</v>
      </c>
      <c r="O13553" t="s">
        <v>7081</v>
      </c>
      <c r="P13553">
        <v>1720000</v>
      </c>
      <c r="Q13553" t="s">
        <v>6636</v>
      </c>
      <c r="R13553" t="s">
        <v>6636</v>
      </c>
      <c r="S13553" s="12"/>
      <c r="T13553" s="13"/>
      <c r="U13553" t="s">
        <v>6629</v>
      </c>
    </row>
    <row r="13554" spans="1:21" x14ac:dyDescent="0.25">
      <c r="A13554" t="s">
        <v>6619</v>
      </c>
      <c r="B13554" s="12">
        <v>42314</v>
      </c>
      <c r="C13554" t="s">
        <v>17615</v>
      </c>
      <c r="D13554" s="11">
        <v>46196.597800925898</v>
      </c>
      <c r="E13554" t="s">
        <v>17616</v>
      </c>
      <c r="F13554" t="s">
        <v>13246</v>
      </c>
      <c r="G13554" t="s">
        <v>7754</v>
      </c>
      <c r="H13554" t="s">
        <v>6479</v>
      </c>
      <c r="I13554" t="s">
        <v>6623</v>
      </c>
      <c r="J13554" t="s">
        <v>7124</v>
      </c>
      <c r="K13554" t="s">
        <v>17617</v>
      </c>
      <c r="L13554" t="s">
        <v>17234</v>
      </c>
      <c r="M13554" t="s">
        <v>17618</v>
      </c>
      <c r="N13554" t="s">
        <v>7001</v>
      </c>
      <c r="O13554" t="s">
        <v>7081</v>
      </c>
      <c r="P13554">
        <v>1720000</v>
      </c>
      <c r="Q13554" t="s">
        <v>6636</v>
      </c>
      <c r="R13554" t="s">
        <v>6636</v>
      </c>
      <c r="S13554" s="12"/>
      <c r="T13554" s="13"/>
      <c r="U13554" t="s">
        <v>6629</v>
      </c>
    </row>
    <row r="13555" spans="1:21" x14ac:dyDescent="0.25">
      <c r="A13555" t="s">
        <v>6637</v>
      </c>
      <c r="B13555" s="12">
        <v>42330</v>
      </c>
      <c r="C13555" t="s">
        <v>14943</v>
      </c>
      <c r="D13555" s="11">
        <v>46196.609305555598</v>
      </c>
      <c r="E13555" t="s">
        <v>14944</v>
      </c>
      <c r="F13555" t="s">
        <v>13246</v>
      </c>
      <c r="G13555" t="s">
        <v>7754</v>
      </c>
      <c r="H13555" t="s">
        <v>6479</v>
      </c>
      <c r="I13555" t="s">
        <v>65</v>
      </c>
      <c r="J13555" t="s">
        <v>57</v>
      </c>
      <c r="K13555" t="s">
        <v>17619</v>
      </c>
      <c r="L13555" t="s">
        <v>17211</v>
      </c>
      <c r="M13555" t="s">
        <v>17620</v>
      </c>
      <c r="N13555" t="s">
        <v>7366</v>
      </c>
      <c r="O13555" t="s">
        <v>7626</v>
      </c>
      <c r="P13555">
        <v>2885000</v>
      </c>
      <c r="Q13555" t="s">
        <v>6636</v>
      </c>
      <c r="R13555" t="s">
        <v>6636</v>
      </c>
      <c r="S13555" s="12"/>
      <c r="T13555" s="13"/>
      <c r="U13555" t="s">
        <v>6636</v>
      </c>
    </row>
    <row r="13556" spans="1:21" x14ac:dyDescent="0.25">
      <c r="A13556" t="s">
        <v>6619</v>
      </c>
      <c r="B13556" s="12">
        <v>42320</v>
      </c>
      <c r="C13556" t="s">
        <v>17273</v>
      </c>
      <c r="D13556" s="11">
        <v>46196.628564814797</v>
      </c>
      <c r="E13556" t="s">
        <v>17274</v>
      </c>
      <c r="F13556" t="s">
        <v>13246</v>
      </c>
      <c r="G13556" t="s">
        <v>7754</v>
      </c>
      <c r="H13556" t="s">
        <v>6479</v>
      </c>
      <c r="I13556" t="s">
        <v>55</v>
      </c>
      <c r="J13556" t="s">
        <v>372</v>
      </c>
      <c r="K13556" t="s">
        <v>17275</v>
      </c>
      <c r="L13556" t="s">
        <v>17258</v>
      </c>
      <c r="M13556" t="s">
        <v>17276</v>
      </c>
      <c r="N13556" t="s">
        <v>7202</v>
      </c>
      <c r="O13556" t="s">
        <v>7255</v>
      </c>
      <c r="P13556">
        <v>2987540</v>
      </c>
      <c r="Q13556" t="s">
        <v>6636</v>
      </c>
      <c r="R13556" t="s">
        <v>6636</v>
      </c>
      <c r="S13556" s="12"/>
      <c r="T13556" s="13"/>
      <c r="U13556" t="s">
        <v>6629</v>
      </c>
    </row>
    <row r="13557" spans="1:21" x14ac:dyDescent="0.25">
      <c r="A13557" t="s">
        <v>6619</v>
      </c>
      <c r="B13557" s="12">
        <v>42330</v>
      </c>
      <c r="C13557" t="s">
        <v>14943</v>
      </c>
      <c r="D13557" s="11">
        <v>46196.7106712963</v>
      </c>
      <c r="E13557" t="s">
        <v>14944</v>
      </c>
      <c r="F13557" t="s">
        <v>13246</v>
      </c>
      <c r="G13557" t="s">
        <v>7754</v>
      </c>
      <c r="H13557" t="s">
        <v>6479</v>
      </c>
      <c r="I13557" t="s">
        <v>65</v>
      </c>
      <c r="J13557" t="s">
        <v>57</v>
      </c>
      <c r="K13557" t="s">
        <v>17619</v>
      </c>
      <c r="L13557" t="s">
        <v>17211</v>
      </c>
      <c r="M13557" t="s">
        <v>17620</v>
      </c>
      <c r="N13557" t="s">
        <v>7366</v>
      </c>
      <c r="O13557" t="s">
        <v>7626</v>
      </c>
      <c r="P13557">
        <v>2885000</v>
      </c>
      <c r="Q13557" t="s">
        <v>6636</v>
      </c>
      <c r="R13557" t="s">
        <v>6636</v>
      </c>
      <c r="S13557" s="12"/>
      <c r="T13557" s="13"/>
      <c r="U13557" t="s">
        <v>6636</v>
      </c>
    </row>
    <row r="13558" spans="1:21" x14ac:dyDescent="0.25">
      <c r="A13558" t="s">
        <v>6619</v>
      </c>
      <c r="B13558" s="12">
        <v>42332</v>
      </c>
      <c r="C13558" t="s">
        <v>17548</v>
      </c>
      <c r="D13558" s="11">
        <v>46196.7182986111</v>
      </c>
      <c r="E13558" t="s">
        <v>17549</v>
      </c>
      <c r="F13558" t="s">
        <v>13246</v>
      </c>
      <c r="G13558" t="s">
        <v>7754</v>
      </c>
      <c r="H13558" t="s">
        <v>6479</v>
      </c>
      <c r="I13558" t="s">
        <v>55</v>
      </c>
      <c r="J13558" t="s">
        <v>44</v>
      </c>
      <c r="K13558" t="s">
        <v>17550</v>
      </c>
      <c r="L13558" t="s">
        <v>17228</v>
      </c>
      <c r="M13558" t="s">
        <v>8190</v>
      </c>
      <c r="N13558" t="s">
        <v>7366</v>
      </c>
      <c r="O13558" t="s">
        <v>7650</v>
      </c>
      <c r="P13558">
        <v>3920000</v>
      </c>
      <c r="Q13558" t="s">
        <v>6778</v>
      </c>
      <c r="R13558" t="s">
        <v>6779</v>
      </c>
      <c r="S13558" s="12"/>
      <c r="T13558" s="13"/>
      <c r="U13558" t="s">
        <v>6629</v>
      </c>
    </row>
    <row r="13559" spans="1:21" x14ac:dyDescent="0.25">
      <c r="A13559" t="s">
        <v>6637</v>
      </c>
      <c r="B13559" s="12">
        <v>42344</v>
      </c>
      <c r="C13559" t="s">
        <v>17621</v>
      </c>
      <c r="D13559" s="11">
        <v>46196.749074074098</v>
      </c>
      <c r="E13559" t="s">
        <v>17622</v>
      </c>
      <c r="F13559" t="s">
        <v>13246</v>
      </c>
      <c r="G13559" t="s">
        <v>7754</v>
      </c>
      <c r="H13559" t="s">
        <v>6479</v>
      </c>
      <c r="I13559" t="s">
        <v>55</v>
      </c>
      <c r="J13559" t="s">
        <v>372</v>
      </c>
      <c r="K13559" t="s">
        <v>17623</v>
      </c>
      <c r="L13559" t="s">
        <v>17295</v>
      </c>
      <c r="M13559" t="s">
        <v>17624</v>
      </c>
      <c r="N13559" t="s">
        <v>9681</v>
      </c>
      <c r="O13559" t="s">
        <v>17625</v>
      </c>
      <c r="P13559">
        <v>2335000</v>
      </c>
      <c r="Q13559" t="s">
        <v>6636</v>
      </c>
      <c r="R13559" t="s">
        <v>6636</v>
      </c>
      <c r="S13559" s="12"/>
      <c r="T13559" s="13"/>
      <c r="U13559" t="s">
        <v>6629</v>
      </c>
    </row>
    <row r="13560" spans="1:21" x14ac:dyDescent="0.25">
      <c r="A13560" t="s">
        <v>6619</v>
      </c>
      <c r="B13560" s="12">
        <v>42344</v>
      </c>
      <c r="C13560" t="s">
        <v>17621</v>
      </c>
      <c r="D13560" s="11">
        <v>46197.397754629601</v>
      </c>
      <c r="E13560" t="s">
        <v>17622</v>
      </c>
      <c r="F13560" t="s">
        <v>13246</v>
      </c>
      <c r="G13560" t="s">
        <v>7754</v>
      </c>
      <c r="H13560" t="s">
        <v>6479</v>
      </c>
      <c r="I13560" t="s">
        <v>55</v>
      </c>
      <c r="J13560" t="s">
        <v>372</v>
      </c>
      <c r="K13560" t="s">
        <v>17623</v>
      </c>
      <c r="L13560" t="s">
        <v>17295</v>
      </c>
      <c r="M13560" t="s">
        <v>17624</v>
      </c>
      <c r="N13560" t="s">
        <v>9681</v>
      </c>
      <c r="O13560" t="s">
        <v>17625</v>
      </c>
      <c r="P13560">
        <v>2335000</v>
      </c>
      <c r="Q13560" t="s">
        <v>6636</v>
      </c>
      <c r="R13560" t="s">
        <v>6636</v>
      </c>
      <c r="S13560" s="12"/>
      <c r="T13560" s="13"/>
      <c r="U13560" t="s">
        <v>6629</v>
      </c>
    </row>
    <row r="13561" spans="1:21" x14ac:dyDescent="0.25">
      <c r="A13561" t="s">
        <v>6619</v>
      </c>
      <c r="B13561" s="12">
        <v>42347</v>
      </c>
      <c r="C13561" t="s">
        <v>8159</v>
      </c>
      <c r="D13561" s="11">
        <v>46197.4119444444</v>
      </c>
      <c r="E13561" t="s">
        <v>8160</v>
      </c>
      <c r="F13561" t="s">
        <v>13246</v>
      </c>
      <c r="G13561" t="s">
        <v>7754</v>
      </c>
      <c r="H13561" t="s">
        <v>6479</v>
      </c>
      <c r="I13561" t="s">
        <v>55</v>
      </c>
      <c r="J13561" t="s">
        <v>643</v>
      </c>
      <c r="K13561" t="s">
        <v>17270</v>
      </c>
      <c r="L13561" t="s">
        <v>17211</v>
      </c>
      <c r="M13561" t="s">
        <v>17271</v>
      </c>
      <c r="N13561" t="s">
        <v>7202</v>
      </c>
      <c r="O13561" t="s">
        <v>9567</v>
      </c>
      <c r="P13561">
        <v>2468110</v>
      </c>
      <c r="Q13561" t="s">
        <v>6636</v>
      </c>
      <c r="R13561" t="s">
        <v>6636</v>
      </c>
      <c r="S13561" s="12"/>
      <c r="T13561" s="13"/>
      <c r="U13561" t="s">
        <v>6636</v>
      </c>
    </row>
    <row r="13562" spans="1:21" x14ac:dyDescent="0.25">
      <c r="A13562" t="s">
        <v>6637</v>
      </c>
      <c r="B13562" s="12">
        <v>42405</v>
      </c>
      <c r="C13562" t="s">
        <v>17626</v>
      </c>
      <c r="D13562" s="11">
        <v>46197.618553240703</v>
      </c>
      <c r="E13562" t="s">
        <v>17627</v>
      </c>
      <c r="F13562" t="s">
        <v>13246</v>
      </c>
      <c r="G13562" t="s">
        <v>7754</v>
      </c>
      <c r="H13562" t="s">
        <v>6479</v>
      </c>
      <c r="I13562" t="s">
        <v>55</v>
      </c>
      <c r="J13562" t="s">
        <v>643</v>
      </c>
      <c r="K13562" t="s">
        <v>17628</v>
      </c>
      <c r="L13562" t="s">
        <v>17234</v>
      </c>
      <c r="M13562" t="s">
        <v>17629</v>
      </c>
      <c r="N13562" t="s">
        <v>7469</v>
      </c>
      <c r="O13562" t="s">
        <v>9605</v>
      </c>
      <c r="P13562">
        <v>2380000</v>
      </c>
      <c r="Q13562" t="s">
        <v>6636</v>
      </c>
      <c r="R13562" t="s">
        <v>6636</v>
      </c>
      <c r="S13562" s="12"/>
      <c r="T13562" s="13"/>
      <c r="U13562" t="s">
        <v>6629</v>
      </c>
    </row>
    <row r="13563" spans="1:21" x14ac:dyDescent="0.25">
      <c r="A13563" t="s">
        <v>6637</v>
      </c>
      <c r="B13563" s="12">
        <v>42389</v>
      </c>
      <c r="C13563" t="s">
        <v>17630</v>
      </c>
      <c r="D13563" s="11">
        <v>46197.714583333298</v>
      </c>
      <c r="E13563" t="s">
        <v>17631</v>
      </c>
      <c r="F13563" t="s">
        <v>13246</v>
      </c>
      <c r="G13563" t="s">
        <v>7754</v>
      </c>
      <c r="H13563" t="s">
        <v>6479</v>
      </c>
      <c r="I13563" t="s">
        <v>55</v>
      </c>
      <c r="J13563" t="s">
        <v>643</v>
      </c>
      <c r="K13563" t="s">
        <v>17632</v>
      </c>
      <c r="L13563" t="s">
        <v>17284</v>
      </c>
      <c r="M13563" t="s">
        <v>8447</v>
      </c>
      <c r="N13563" t="s">
        <v>7001</v>
      </c>
      <c r="O13563" t="s">
        <v>7007</v>
      </c>
      <c r="P13563">
        <v>1217100</v>
      </c>
      <c r="Q13563" t="s">
        <v>6636</v>
      </c>
      <c r="R13563" t="s">
        <v>6636</v>
      </c>
      <c r="S13563" s="12"/>
      <c r="T13563" s="13"/>
      <c r="U13563" t="s">
        <v>6629</v>
      </c>
    </row>
    <row r="13564" spans="1:21" x14ac:dyDescent="0.25">
      <c r="A13564" t="s">
        <v>6619</v>
      </c>
      <c r="B13564" s="12">
        <v>42389</v>
      </c>
      <c r="C13564" t="s">
        <v>17630</v>
      </c>
      <c r="D13564" s="11">
        <v>46197.730023148099</v>
      </c>
      <c r="E13564" t="s">
        <v>17631</v>
      </c>
      <c r="F13564" t="s">
        <v>13246</v>
      </c>
      <c r="G13564" t="s">
        <v>7754</v>
      </c>
      <c r="H13564" t="s">
        <v>6479</v>
      </c>
      <c r="I13564" t="s">
        <v>55</v>
      </c>
      <c r="J13564" t="s">
        <v>643</v>
      </c>
      <c r="K13564" t="s">
        <v>17632</v>
      </c>
      <c r="L13564" t="s">
        <v>17284</v>
      </c>
      <c r="M13564" t="s">
        <v>8447</v>
      </c>
      <c r="N13564" t="s">
        <v>7001</v>
      </c>
      <c r="O13564" t="s">
        <v>7007</v>
      </c>
      <c r="P13564">
        <v>1217100</v>
      </c>
      <c r="Q13564" t="s">
        <v>6636</v>
      </c>
      <c r="R13564" t="s">
        <v>6636</v>
      </c>
      <c r="S13564" s="12"/>
      <c r="T13564" s="13"/>
      <c r="U13564" t="s">
        <v>6629</v>
      </c>
    </row>
    <row r="13565" spans="1:21" x14ac:dyDescent="0.25">
      <c r="A13565" t="s">
        <v>6637</v>
      </c>
      <c r="B13565" s="12">
        <v>42395</v>
      </c>
      <c r="C13565" t="s">
        <v>8218</v>
      </c>
      <c r="D13565" s="11">
        <v>46197.775810185201</v>
      </c>
      <c r="E13565" t="s">
        <v>8219</v>
      </c>
      <c r="F13565" t="s">
        <v>13246</v>
      </c>
      <c r="G13565" t="s">
        <v>7754</v>
      </c>
      <c r="H13565" t="s">
        <v>6479</v>
      </c>
      <c r="I13565" t="s">
        <v>65</v>
      </c>
      <c r="J13565" t="s">
        <v>219</v>
      </c>
      <c r="K13565" t="s">
        <v>17327</v>
      </c>
      <c r="L13565" t="s">
        <v>17234</v>
      </c>
      <c r="M13565" t="s">
        <v>17328</v>
      </c>
      <c r="N13565" t="s">
        <v>7469</v>
      </c>
      <c r="O13565" t="s">
        <v>7470</v>
      </c>
      <c r="P13565">
        <v>3156580</v>
      </c>
      <c r="Q13565" t="s">
        <v>6636</v>
      </c>
      <c r="R13565" t="s">
        <v>6636</v>
      </c>
      <c r="S13565" s="12"/>
      <c r="T13565" s="13"/>
      <c r="U13565" t="s">
        <v>6636</v>
      </c>
    </row>
    <row r="13566" spans="1:21" x14ac:dyDescent="0.25">
      <c r="A13566" t="s">
        <v>6619</v>
      </c>
      <c r="B13566" s="12">
        <v>42395</v>
      </c>
      <c r="C13566" t="s">
        <v>8218</v>
      </c>
      <c r="D13566" s="11">
        <v>46197.779606481497</v>
      </c>
      <c r="E13566" t="s">
        <v>8219</v>
      </c>
      <c r="F13566" t="s">
        <v>13246</v>
      </c>
      <c r="G13566" t="s">
        <v>7754</v>
      </c>
      <c r="H13566" t="s">
        <v>6479</v>
      </c>
      <c r="I13566" t="s">
        <v>65</v>
      </c>
      <c r="J13566" t="s">
        <v>219</v>
      </c>
      <c r="K13566" t="s">
        <v>17327</v>
      </c>
      <c r="L13566" t="s">
        <v>17234</v>
      </c>
      <c r="M13566" t="s">
        <v>17328</v>
      </c>
      <c r="N13566" t="s">
        <v>7469</v>
      </c>
      <c r="O13566" t="s">
        <v>7470</v>
      </c>
      <c r="P13566">
        <v>3156580</v>
      </c>
      <c r="Q13566" t="s">
        <v>6636</v>
      </c>
      <c r="R13566" t="s">
        <v>6636</v>
      </c>
      <c r="S13566" s="12"/>
      <c r="T13566" s="13"/>
      <c r="U13566" t="s">
        <v>6636</v>
      </c>
    </row>
    <row r="13567" spans="1:21" x14ac:dyDescent="0.25">
      <c r="A13567" t="s">
        <v>6619</v>
      </c>
      <c r="B13567" s="12">
        <v>42399</v>
      </c>
      <c r="C13567" t="s">
        <v>17574</v>
      </c>
      <c r="D13567" s="11">
        <v>46197.807592592602</v>
      </c>
      <c r="E13567" t="s">
        <v>17575</v>
      </c>
      <c r="F13567" t="s">
        <v>13246</v>
      </c>
      <c r="G13567" t="s">
        <v>7754</v>
      </c>
      <c r="H13567" t="s">
        <v>6479</v>
      </c>
      <c r="I13567" t="s">
        <v>55</v>
      </c>
      <c r="J13567" t="s">
        <v>643</v>
      </c>
      <c r="K13567" t="s">
        <v>17576</v>
      </c>
      <c r="L13567" t="s">
        <v>17258</v>
      </c>
      <c r="M13567" t="s">
        <v>17577</v>
      </c>
      <c r="N13567" t="s">
        <v>7506</v>
      </c>
      <c r="O13567" t="s">
        <v>7539</v>
      </c>
      <c r="P13567">
        <v>3245810</v>
      </c>
      <c r="Q13567" t="s">
        <v>6636</v>
      </c>
      <c r="R13567" t="s">
        <v>6636</v>
      </c>
      <c r="S13567" s="12"/>
      <c r="T13567" s="13"/>
      <c r="U13567" t="s">
        <v>6636</v>
      </c>
    </row>
    <row r="13568" spans="1:21" x14ac:dyDescent="0.25">
      <c r="A13568" t="s">
        <v>6637</v>
      </c>
      <c r="B13568" s="12">
        <v>127445</v>
      </c>
      <c r="C13568" t="s">
        <v>17633</v>
      </c>
      <c r="D13568" s="11">
        <v>46198.439236111102</v>
      </c>
      <c r="E13568" t="s">
        <v>17634</v>
      </c>
      <c r="F13568" t="s">
        <v>13246</v>
      </c>
      <c r="G13568" t="s">
        <v>7754</v>
      </c>
      <c r="H13568" t="s">
        <v>6479</v>
      </c>
      <c r="I13568" t="s">
        <v>55</v>
      </c>
      <c r="J13568" t="s">
        <v>643</v>
      </c>
      <c r="K13568" t="s">
        <v>17635</v>
      </c>
      <c r="L13568" t="s">
        <v>17258</v>
      </c>
      <c r="M13568" t="s">
        <v>17636</v>
      </c>
      <c r="N13568" t="s">
        <v>7366</v>
      </c>
      <c r="O13568" t="s">
        <v>7650</v>
      </c>
      <c r="P13568">
        <v>8610000</v>
      </c>
      <c r="Q13568" t="s">
        <v>6636</v>
      </c>
      <c r="R13568" t="s">
        <v>6636</v>
      </c>
      <c r="S13568" s="12"/>
      <c r="T13568" s="13"/>
      <c r="U13568" t="s">
        <v>6636</v>
      </c>
    </row>
    <row r="13569" spans="1:21" x14ac:dyDescent="0.25">
      <c r="A13569" t="s">
        <v>6619</v>
      </c>
      <c r="B13569" s="12">
        <v>42405</v>
      </c>
      <c r="C13569" t="s">
        <v>17626</v>
      </c>
      <c r="D13569" s="11">
        <v>46198.447037037004</v>
      </c>
      <c r="E13569" t="s">
        <v>17627</v>
      </c>
      <c r="F13569" t="s">
        <v>13246</v>
      </c>
      <c r="G13569" t="s">
        <v>7754</v>
      </c>
      <c r="H13569" t="s">
        <v>6479</v>
      </c>
      <c r="I13569" t="s">
        <v>55</v>
      </c>
      <c r="J13569" t="s">
        <v>643</v>
      </c>
      <c r="K13569" t="s">
        <v>17628</v>
      </c>
      <c r="L13569" t="s">
        <v>17234</v>
      </c>
      <c r="M13569" t="s">
        <v>17629</v>
      </c>
      <c r="N13569" t="s">
        <v>7469</v>
      </c>
      <c r="O13569" t="s">
        <v>9605</v>
      </c>
      <c r="P13569">
        <v>2380000</v>
      </c>
      <c r="Q13569" t="s">
        <v>6636</v>
      </c>
      <c r="R13569" t="s">
        <v>6636</v>
      </c>
      <c r="S13569" s="12"/>
      <c r="T13569" s="13"/>
      <c r="U13569" t="s">
        <v>6629</v>
      </c>
    </row>
    <row r="13570" spans="1:21" x14ac:dyDescent="0.25">
      <c r="A13570" t="s">
        <v>6637</v>
      </c>
      <c r="B13570" s="12">
        <v>41357</v>
      </c>
      <c r="C13570" t="s">
        <v>17314</v>
      </c>
      <c r="D13570" s="11">
        <v>46198.643750000003</v>
      </c>
      <c r="E13570" t="s">
        <v>17315</v>
      </c>
      <c r="F13570" t="s">
        <v>13246</v>
      </c>
      <c r="G13570" t="s">
        <v>7754</v>
      </c>
      <c r="H13570" t="s">
        <v>6479</v>
      </c>
      <c r="I13570" t="s">
        <v>65</v>
      </c>
      <c r="J13570" t="s">
        <v>219</v>
      </c>
      <c r="K13570" t="s">
        <v>17316</v>
      </c>
      <c r="L13570" t="s">
        <v>17308</v>
      </c>
      <c r="M13570" t="s">
        <v>17317</v>
      </c>
      <c r="N13570" t="s">
        <v>7001</v>
      </c>
      <c r="O13570" t="s">
        <v>7007</v>
      </c>
      <c r="P13570">
        <v>239000</v>
      </c>
      <c r="Q13570" t="s">
        <v>6636</v>
      </c>
      <c r="R13570" t="s">
        <v>6636</v>
      </c>
      <c r="S13570" s="12"/>
      <c r="T13570" s="13"/>
      <c r="U13570" t="s">
        <v>6636</v>
      </c>
    </row>
    <row r="13571" spans="1:21" x14ac:dyDescent="0.25">
      <c r="A13571" t="s">
        <v>6619</v>
      </c>
      <c r="B13571" s="12">
        <v>42433</v>
      </c>
      <c r="C13571" t="s">
        <v>17590</v>
      </c>
      <c r="D13571" s="11">
        <v>46198.719548611101</v>
      </c>
      <c r="E13571" t="s">
        <v>17591</v>
      </c>
      <c r="F13571" t="s">
        <v>13246</v>
      </c>
      <c r="G13571" t="s">
        <v>7754</v>
      </c>
      <c r="H13571" t="s">
        <v>6479</v>
      </c>
      <c r="I13571" t="s">
        <v>55</v>
      </c>
      <c r="J13571" t="s">
        <v>44</v>
      </c>
      <c r="K13571" t="s">
        <v>17357</v>
      </c>
      <c r="L13571" t="s">
        <v>17211</v>
      </c>
      <c r="M13571" t="s">
        <v>17358</v>
      </c>
      <c r="N13571" t="s">
        <v>7366</v>
      </c>
      <c r="O13571" t="s">
        <v>7650</v>
      </c>
      <c r="P13571">
        <v>3710000</v>
      </c>
      <c r="Q13571" t="s">
        <v>6636</v>
      </c>
      <c r="R13571" t="s">
        <v>6636</v>
      </c>
      <c r="S13571" s="12"/>
      <c r="T13571" s="13"/>
      <c r="U13571" t="s">
        <v>6636</v>
      </c>
    </row>
    <row r="13572" spans="1:21" x14ac:dyDescent="0.25">
      <c r="A13572" t="s">
        <v>6637</v>
      </c>
      <c r="B13572" s="12">
        <v>42487</v>
      </c>
      <c r="C13572" t="s">
        <v>17637</v>
      </c>
      <c r="D13572" s="11">
        <v>46199.417129629597</v>
      </c>
      <c r="E13572" t="s">
        <v>17638</v>
      </c>
      <c r="F13572" t="s">
        <v>13246</v>
      </c>
      <c r="G13572" t="s">
        <v>7754</v>
      </c>
      <c r="H13572" t="s">
        <v>6479</v>
      </c>
      <c r="I13572" t="s">
        <v>65</v>
      </c>
      <c r="J13572" t="s">
        <v>219</v>
      </c>
      <c r="K13572" t="s">
        <v>17639</v>
      </c>
      <c r="L13572" t="s">
        <v>17220</v>
      </c>
      <c r="M13572" t="s">
        <v>17640</v>
      </c>
      <c r="N13572" t="s">
        <v>7366</v>
      </c>
      <c r="O13572" t="s">
        <v>7650</v>
      </c>
      <c r="P13572">
        <v>2870000</v>
      </c>
      <c r="Q13572" t="s">
        <v>6636</v>
      </c>
      <c r="R13572" t="s">
        <v>6636</v>
      </c>
      <c r="S13572" s="12"/>
      <c r="T13572" s="13"/>
      <c r="U13572" t="s">
        <v>7418</v>
      </c>
    </row>
    <row r="13573" spans="1:21" x14ac:dyDescent="0.25">
      <c r="A13573" t="s">
        <v>6619</v>
      </c>
      <c r="B13573" s="12">
        <v>42454</v>
      </c>
      <c r="C13573" t="s">
        <v>17641</v>
      </c>
      <c r="D13573" s="11">
        <v>46199.442314814798</v>
      </c>
      <c r="E13573" t="s">
        <v>17642</v>
      </c>
      <c r="F13573" t="s">
        <v>13246</v>
      </c>
      <c r="G13573" t="s">
        <v>7754</v>
      </c>
      <c r="H13573" t="s">
        <v>6479</v>
      </c>
      <c r="I13573" t="s">
        <v>65</v>
      </c>
      <c r="J13573" t="s">
        <v>219</v>
      </c>
      <c r="K13573" t="s">
        <v>17643</v>
      </c>
      <c r="L13573" t="s">
        <v>17211</v>
      </c>
      <c r="M13573" t="s">
        <v>17644</v>
      </c>
      <c r="N13573" t="s">
        <v>6761</v>
      </c>
      <c r="O13573" t="s">
        <v>6771</v>
      </c>
      <c r="P13573">
        <v>3393570</v>
      </c>
      <c r="Q13573" t="s">
        <v>6636</v>
      </c>
      <c r="R13573" t="s">
        <v>6636</v>
      </c>
      <c r="S13573" s="12"/>
      <c r="T13573" s="13"/>
      <c r="U13573" t="s">
        <v>6677</v>
      </c>
    </row>
    <row r="13574" spans="1:21" x14ac:dyDescent="0.25">
      <c r="A13574" t="s">
        <v>6637</v>
      </c>
      <c r="B13574" s="12">
        <v>42470</v>
      </c>
      <c r="C13574" t="s">
        <v>17645</v>
      </c>
      <c r="D13574" s="11">
        <v>46199.4925925926</v>
      </c>
      <c r="E13574" t="s">
        <v>17646</v>
      </c>
      <c r="F13574" t="s">
        <v>13246</v>
      </c>
      <c r="G13574" t="s">
        <v>7754</v>
      </c>
      <c r="H13574" t="s">
        <v>6479</v>
      </c>
      <c r="I13574" t="s">
        <v>65</v>
      </c>
      <c r="J13574" t="s">
        <v>219</v>
      </c>
      <c r="K13574" t="s">
        <v>17288</v>
      </c>
      <c r="L13574" t="s">
        <v>17220</v>
      </c>
      <c r="M13574" t="s">
        <v>17289</v>
      </c>
      <c r="N13574" t="s">
        <v>7044</v>
      </c>
      <c r="O13574" t="s">
        <v>9325</v>
      </c>
      <c r="P13574">
        <v>2880000</v>
      </c>
      <c r="Q13574" t="s">
        <v>6636</v>
      </c>
      <c r="R13574" t="s">
        <v>6636</v>
      </c>
      <c r="S13574" s="12"/>
      <c r="T13574" s="13"/>
      <c r="U13574" t="s">
        <v>6896</v>
      </c>
    </row>
    <row r="13575" spans="1:21" x14ac:dyDescent="0.25">
      <c r="A13575" t="s">
        <v>6637</v>
      </c>
      <c r="B13575" s="12">
        <v>42519</v>
      </c>
      <c r="C13575" t="s">
        <v>17647</v>
      </c>
      <c r="D13575" s="11">
        <v>46199.5715277778</v>
      </c>
      <c r="E13575" t="s">
        <v>17648</v>
      </c>
      <c r="F13575" t="s">
        <v>13246</v>
      </c>
      <c r="G13575" t="s">
        <v>7754</v>
      </c>
      <c r="H13575" t="s">
        <v>6479</v>
      </c>
      <c r="I13575" t="s">
        <v>55</v>
      </c>
      <c r="J13575" t="s">
        <v>44</v>
      </c>
      <c r="K13575" t="s">
        <v>17649</v>
      </c>
      <c r="L13575" t="s">
        <v>17211</v>
      </c>
      <c r="M13575" t="s">
        <v>17650</v>
      </c>
      <c r="N13575" t="s">
        <v>7202</v>
      </c>
      <c r="O13575" t="s">
        <v>7203</v>
      </c>
      <c r="P13575">
        <v>2726840</v>
      </c>
      <c r="Q13575" t="s">
        <v>6636</v>
      </c>
      <c r="R13575" t="s">
        <v>6636</v>
      </c>
      <c r="S13575" s="12"/>
      <c r="T13575" s="13"/>
      <c r="U13575" t="s">
        <v>6629</v>
      </c>
    </row>
    <row r="13576" spans="1:21" x14ac:dyDescent="0.25">
      <c r="A13576" t="s">
        <v>6637</v>
      </c>
      <c r="B13576" s="12">
        <v>42477</v>
      </c>
      <c r="C13576" t="s">
        <v>17647</v>
      </c>
      <c r="D13576" s="11">
        <v>46199.5715277778</v>
      </c>
      <c r="E13576" t="s">
        <v>17648</v>
      </c>
      <c r="F13576" t="s">
        <v>13246</v>
      </c>
      <c r="G13576" t="s">
        <v>7754</v>
      </c>
      <c r="H13576" t="s">
        <v>6479</v>
      </c>
      <c r="I13576" t="s">
        <v>55</v>
      </c>
      <c r="J13576" t="s">
        <v>44</v>
      </c>
      <c r="K13576" t="s">
        <v>17331</v>
      </c>
      <c r="L13576" t="s">
        <v>17258</v>
      </c>
      <c r="M13576" t="s">
        <v>17332</v>
      </c>
      <c r="N13576" t="s">
        <v>7202</v>
      </c>
      <c r="O13576" t="s">
        <v>7255</v>
      </c>
      <c r="P13576">
        <v>3215040</v>
      </c>
      <c r="Q13576" t="s">
        <v>6636</v>
      </c>
      <c r="R13576" t="s">
        <v>6636</v>
      </c>
      <c r="S13576" s="12"/>
      <c r="T13576" s="13"/>
      <c r="U13576" t="s">
        <v>6629</v>
      </c>
    </row>
    <row r="13577" spans="1:21" x14ac:dyDescent="0.25">
      <c r="A13577" t="s">
        <v>6637</v>
      </c>
      <c r="B13577" s="12">
        <v>42521</v>
      </c>
      <c r="C13577" t="s">
        <v>17647</v>
      </c>
      <c r="D13577" s="11">
        <v>46199.5715277778</v>
      </c>
      <c r="E13577" t="s">
        <v>17648</v>
      </c>
      <c r="F13577" t="s">
        <v>13246</v>
      </c>
      <c r="G13577" t="s">
        <v>7754</v>
      </c>
      <c r="H13577" t="s">
        <v>6479</v>
      </c>
      <c r="I13577" t="s">
        <v>55</v>
      </c>
      <c r="J13577" t="s">
        <v>44</v>
      </c>
      <c r="K13577" t="s">
        <v>17651</v>
      </c>
      <c r="L13577" t="s">
        <v>17258</v>
      </c>
      <c r="M13577" t="s">
        <v>17652</v>
      </c>
      <c r="N13577" t="s">
        <v>7202</v>
      </c>
      <c r="O13577" t="s">
        <v>7255</v>
      </c>
      <c r="P13577">
        <v>2964480</v>
      </c>
      <c r="Q13577" t="s">
        <v>6636</v>
      </c>
      <c r="R13577" t="s">
        <v>6636</v>
      </c>
      <c r="S13577" s="12"/>
      <c r="T13577" s="13"/>
      <c r="U13577" t="s">
        <v>6629</v>
      </c>
    </row>
    <row r="13578" spans="1:21" x14ac:dyDescent="0.25">
      <c r="A13578" t="s">
        <v>6619</v>
      </c>
      <c r="B13578" s="12">
        <v>42470</v>
      </c>
      <c r="C13578" t="s">
        <v>17645</v>
      </c>
      <c r="D13578" s="11">
        <v>46199.602118055598</v>
      </c>
      <c r="E13578" t="s">
        <v>17646</v>
      </c>
      <c r="F13578" t="s">
        <v>13246</v>
      </c>
      <c r="G13578" t="s">
        <v>7754</v>
      </c>
      <c r="H13578" t="s">
        <v>6479</v>
      </c>
      <c r="I13578" t="s">
        <v>65</v>
      </c>
      <c r="J13578" t="s">
        <v>219</v>
      </c>
      <c r="K13578" t="s">
        <v>17288</v>
      </c>
      <c r="L13578" t="s">
        <v>17220</v>
      </c>
      <c r="M13578" t="s">
        <v>17289</v>
      </c>
      <c r="N13578" t="s">
        <v>7044</v>
      </c>
      <c r="O13578" t="s">
        <v>9325</v>
      </c>
      <c r="P13578">
        <v>2880000</v>
      </c>
      <c r="Q13578" t="s">
        <v>6636</v>
      </c>
      <c r="R13578" t="s">
        <v>6636</v>
      </c>
      <c r="S13578" s="12"/>
      <c r="T13578" s="13"/>
      <c r="U13578" t="s">
        <v>6896</v>
      </c>
    </row>
    <row r="13579" spans="1:21" x14ac:dyDescent="0.25">
      <c r="A13579" t="s">
        <v>6637</v>
      </c>
      <c r="B13579" s="12">
        <v>42474</v>
      </c>
      <c r="C13579" t="s">
        <v>17653</v>
      </c>
      <c r="D13579" s="11">
        <v>46199.604861111096</v>
      </c>
      <c r="E13579" t="s">
        <v>17654</v>
      </c>
      <c r="F13579" t="s">
        <v>13246</v>
      </c>
      <c r="G13579" t="s">
        <v>7754</v>
      </c>
      <c r="H13579" t="s">
        <v>6479</v>
      </c>
      <c r="I13579" t="s">
        <v>65</v>
      </c>
      <c r="J13579" t="s">
        <v>2226</v>
      </c>
      <c r="K13579" t="s">
        <v>17655</v>
      </c>
      <c r="L13579" t="s">
        <v>17228</v>
      </c>
      <c r="M13579" t="s">
        <v>17656</v>
      </c>
      <c r="N13579" t="s">
        <v>7366</v>
      </c>
      <c r="O13579" t="s">
        <v>7626</v>
      </c>
      <c r="P13579">
        <v>2885000</v>
      </c>
      <c r="Q13579" t="s">
        <v>6636</v>
      </c>
      <c r="R13579" t="s">
        <v>6636</v>
      </c>
      <c r="S13579" s="12"/>
      <c r="T13579" s="13"/>
      <c r="U13579" t="s">
        <v>9302</v>
      </c>
    </row>
    <row r="13580" spans="1:21" x14ac:dyDescent="0.25">
      <c r="A13580" t="s">
        <v>6619</v>
      </c>
      <c r="B13580" s="12">
        <v>42474</v>
      </c>
      <c r="C13580" t="s">
        <v>17653</v>
      </c>
      <c r="D13580" s="11">
        <v>46199.6151157407</v>
      </c>
      <c r="E13580" t="s">
        <v>17654</v>
      </c>
      <c r="F13580" t="s">
        <v>13246</v>
      </c>
      <c r="G13580" t="s">
        <v>7754</v>
      </c>
      <c r="H13580" t="s">
        <v>6479</v>
      </c>
      <c r="I13580" t="s">
        <v>65</v>
      </c>
      <c r="J13580" t="s">
        <v>2226</v>
      </c>
      <c r="K13580" t="s">
        <v>17655</v>
      </c>
      <c r="L13580" t="s">
        <v>17228</v>
      </c>
      <c r="M13580" t="s">
        <v>17656</v>
      </c>
      <c r="N13580" t="s">
        <v>7366</v>
      </c>
      <c r="O13580" t="s">
        <v>7626</v>
      </c>
      <c r="P13580">
        <v>2885000</v>
      </c>
      <c r="Q13580" t="s">
        <v>6636</v>
      </c>
      <c r="R13580" t="s">
        <v>6636</v>
      </c>
      <c r="S13580" s="12"/>
      <c r="T13580" s="13"/>
      <c r="U13580" t="s">
        <v>9302</v>
      </c>
    </row>
    <row r="13581" spans="1:21" x14ac:dyDescent="0.25">
      <c r="A13581" t="s">
        <v>6637</v>
      </c>
      <c r="B13581" s="12">
        <v>42488</v>
      </c>
      <c r="C13581" t="s">
        <v>17657</v>
      </c>
      <c r="D13581" s="11">
        <v>46199.645949074104</v>
      </c>
      <c r="E13581" t="s">
        <v>17658</v>
      </c>
      <c r="F13581" t="s">
        <v>13246</v>
      </c>
      <c r="G13581" t="s">
        <v>7754</v>
      </c>
      <c r="H13581" t="s">
        <v>6479</v>
      </c>
      <c r="I13581" t="s">
        <v>65</v>
      </c>
      <c r="J13581" t="s">
        <v>636</v>
      </c>
      <c r="K13581" t="s">
        <v>17659</v>
      </c>
      <c r="L13581" t="s">
        <v>17211</v>
      </c>
      <c r="M13581" t="s">
        <v>17660</v>
      </c>
      <c r="N13581" t="s">
        <v>6761</v>
      </c>
      <c r="O13581" t="s">
        <v>6771</v>
      </c>
      <c r="P13581">
        <v>3390000</v>
      </c>
      <c r="Q13581" t="s">
        <v>6636</v>
      </c>
      <c r="R13581" t="s">
        <v>6636</v>
      </c>
      <c r="S13581" s="12"/>
      <c r="T13581" s="13"/>
      <c r="U13581" t="s">
        <v>6629</v>
      </c>
    </row>
    <row r="13582" spans="1:21" x14ac:dyDescent="0.25">
      <c r="A13582" t="s">
        <v>6619</v>
      </c>
      <c r="B13582" s="12">
        <v>42487</v>
      </c>
      <c r="C13582" t="s">
        <v>17637</v>
      </c>
      <c r="D13582" s="11">
        <v>46199.690416666701</v>
      </c>
      <c r="E13582" t="s">
        <v>17638</v>
      </c>
      <c r="F13582" t="s">
        <v>13246</v>
      </c>
      <c r="G13582" t="s">
        <v>7754</v>
      </c>
      <c r="H13582" t="s">
        <v>6479</v>
      </c>
      <c r="I13582" t="s">
        <v>65</v>
      </c>
      <c r="J13582" t="s">
        <v>219</v>
      </c>
      <c r="K13582" t="s">
        <v>17639</v>
      </c>
      <c r="L13582" t="s">
        <v>17220</v>
      </c>
      <c r="M13582" t="s">
        <v>17640</v>
      </c>
      <c r="N13582" t="s">
        <v>7366</v>
      </c>
      <c r="O13582" t="s">
        <v>7650</v>
      </c>
      <c r="P13582">
        <v>2870000</v>
      </c>
      <c r="Q13582" t="s">
        <v>6636</v>
      </c>
      <c r="R13582" t="s">
        <v>6636</v>
      </c>
      <c r="S13582" s="12"/>
      <c r="T13582" s="13"/>
      <c r="U13582" t="s">
        <v>7418</v>
      </c>
    </row>
    <row r="13583" spans="1:21" x14ac:dyDescent="0.25">
      <c r="A13583" t="s">
        <v>6619</v>
      </c>
      <c r="B13583" s="12">
        <v>42488</v>
      </c>
      <c r="C13583" t="s">
        <v>17657</v>
      </c>
      <c r="D13583" s="11">
        <v>46199.704722222203</v>
      </c>
      <c r="E13583" t="s">
        <v>17658</v>
      </c>
      <c r="F13583" t="s">
        <v>13246</v>
      </c>
      <c r="G13583" t="s">
        <v>7754</v>
      </c>
      <c r="H13583" t="s">
        <v>6479</v>
      </c>
      <c r="I13583" t="s">
        <v>65</v>
      </c>
      <c r="J13583" t="s">
        <v>636</v>
      </c>
      <c r="K13583" t="s">
        <v>17659</v>
      </c>
      <c r="L13583" t="s">
        <v>17211</v>
      </c>
      <c r="M13583" t="s">
        <v>17660</v>
      </c>
      <c r="N13583" t="s">
        <v>6761</v>
      </c>
      <c r="O13583" t="s">
        <v>6771</v>
      </c>
      <c r="P13583">
        <v>3390000</v>
      </c>
      <c r="Q13583" t="s">
        <v>6636</v>
      </c>
      <c r="R13583" t="s">
        <v>6636</v>
      </c>
      <c r="S13583" s="12"/>
      <c r="T13583" s="13"/>
      <c r="U13583" t="s">
        <v>6629</v>
      </c>
    </row>
    <row r="13584" spans="1:21" x14ac:dyDescent="0.25">
      <c r="A13584" t="s">
        <v>6637</v>
      </c>
      <c r="B13584" s="12">
        <v>42493</v>
      </c>
      <c r="C13584" t="s">
        <v>17661</v>
      </c>
      <c r="D13584" s="11">
        <v>46199.708796296298</v>
      </c>
      <c r="E13584" t="s">
        <v>17662</v>
      </c>
      <c r="F13584" t="s">
        <v>13246</v>
      </c>
      <c r="G13584" t="s">
        <v>7754</v>
      </c>
      <c r="H13584" t="s">
        <v>6479</v>
      </c>
      <c r="I13584" t="s">
        <v>65</v>
      </c>
      <c r="J13584" t="s">
        <v>67</v>
      </c>
      <c r="K13584" t="s">
        <v>17663</v>
      </c>
      <c r="L13584" t="s">
        <v>17228</v>
      </c>
      <c r="M13584" t="s">
        <v>17664</v>
      </c>
      <c r="N13584" t="s">
        <v>7001</v>
      </c>
      <c r="O13584" t="s">
        <v>7007</v>
      </c>
      <c r="P13584">
        <v>1411000</v>
      </c>
      <c r="Q13584" t="s">
        <v>6636</v>
      </c>
      <c r="R13584" t="s">
        <v>6636</v>
      </c>
      <c r="S13584" s="12"/>
      <c r="T13584" s="13"/>
      <c r="U13584" t="s">
        <v>6629</v>
      </c>
    </row>
    <row r="13585" spans="1:21" x14ac:dyDescent="0.25">
      <c r="A13585" t="s">
        <v>6637</v>
      </c>
      <c r="B13585" s="12">
        <v>42702</v>
      </c>
      <c r="C13585" t="s">
        <v>17665</v>
      </c>
      <c r="D13585" s="11">
        <v>46199.714814814797</v>
      </c>
      <c r="E13585" t="s">
        <v>17666</v>
      </c>
      <c r="F13585" t="s">
        <v>13246</v>
      </c>
      <c r="G13585" t="s">
        <v>7754</v>
      </c>
      <c r="H13585" t="s">
        <v>6479</v>
      </c>
      <c r="I13585" t="s">
        <v>6636</v>
      </c>
      <c r="J13585" t="s">
        <v>6636</v>
      </c>
      <c r="K13585" t="s">
        <v>17667</v>
      </c>
      <c r="L13585" t="s">
        <v>17220</v>
      </c>
      <c r="M13585" t="s">
        <v>17668</v>
      </c>
      <c r="N13585" t="s">
        <v>7044</v>
      </c>
      <c r="O13585" t="s">
        <v>8181</v>
      </c>
      <c r="P13585">
        <v>4000000</v>
      </c>
      <c r="Q13585" t="s">
        <v>6636</v>
      </c>
      <c r="R13585" t="s">
        <v>6636</v>
      </c>
      <c r="S13585" s="12"/>
      <c r="T13585" s="13"/>
      <c r="U13585" t="s">
        <v>6636</v>
      </c>
    </row>
    <row r="13586" spans="1:21" x14ac:dyDescent="0.25">
      <c r="A13586" t="s">
        <v>6619</v>
      </c>
      <c r="B13586" s="12">
        <v>42493</v>
      </c>
      <c r="C13586" t="s">
        <v>17661</v>
      </c>
      <c r="D13586" s="11">
        <v>46199.732326388897</v>
      </c>
      <c r="E13586" t="s">
        <v>17662</v>
      </c>
      <c r="F13586" t="s">
        <v>13246</v>
      </c>
      <c r="G13586" t="s">
        <v>7754</v>
      </c>
      <c r="H13586" t="s">
        <v>6479</v>
      </c>
      <c r="I13586" t="s">
        <v>65</v>
      </c>
      <c r="J13586" t="s">
        <v>67</v>
      </c>
      <c r="K13586" t="s">
        <v>17663</v>
      </c>
      <c r="L13586" t="s">
        <v>17228</v>
      </c>
      <c r="M13586" t="s">
        <v>17664</v>
      </c>
      <c r="N13586" t="s">
        <v>7001</v>
      </c>
      <c r="O13586" t="s">
        <v>7007</v>
      </c>
      <c r="P13586">
        <v>1411000</v>
      </c>
      <c r="Q13586" t="s">
        <v>6636</v>
      </c>
      <c r="R13586" t="s">
        <v>6636</v>
      </c>
      <c r="S13586" s="12"/>
      <c r="T13586" s="13"/>
      <c r="U13586" t="s">
        <v>6629</v>
      </c>
    </row>
    <row r="13587" spans="1:21" x14ac:dyDescent="0.25">
      <c r="A13587" t="s">
        <v>6637</v>
      </c>
      <c r="B13587" s="12">
        <v>42498</v>
      </c>
      <c r="C13587" t="s">
        <v>17669</v>
      </c>
      <c r="D13587" s="11">
        <v>46199.769212963001</v>
      </c>
      <c r="E13587" t="s">
        <v>17670</v>
      </c>
      <c r="F13587" t="s">
        <v>13246</v>
      </c>
      <c r="G13587" t="s">
        <v>7754</v>
      </c>
      <c r="H13587" t="s">
        <v>6479</v>
      </c>
      <c r="I13587" t="s">
        <v>65</v>
      </c>
      <c r="J13587" t="s">
        <v>2226</v>
      </c>
      <c r="K13587" t="s">
        <v>17671</v>
      </c>
      <c r="L13587" t="s">
        <v>17211</v>
      </c>
      <c r="M13587" t="s">
        <v>17672</v>
      </c>
      <c r="N13587" t="s">
        <v>6761</v>
      </c>
      <c r="O13587" t="s">
        <v>7185</v>
      </c>
      <c r="P13587">
        <v>4715000</v>
      </c>
      <c r="Q13587" t="s">
        <v>6636</v>
      </c>
      <c r="R13587" t="s">
        <v>6636</v>
      </c>
      <c r="S13587" s="12"/>
      <c r="T13587" s="13"/>
      <c r="U13587" t="s">
        <v>12163</v>
      </c>
    </row>
    <row r="13588" spans="1:21" x14ac:dyDescent="0.25">
      <c r="A13588" t="s">
        <v>6619</v>
      </c>
      <c r="B13588" s="12">
        <v>42498</v>
      </c>
      <c r="C13588" t="s">
        <v>17669</v>
      </c>
      <c r="D13588" s="11">
        <v>46199.804722222201</v>
      </c>
      <c r="E13588" t="s">
        <v>17670</v>
      </c>
      <c r="F13588" t="s">
        <v>13246</v>
      </c>
      <c r="G13588" t="s">
        <v>7754</v>
      </c>
      <c r="H13588" t="s">
        <v>6479</v>
      </c>
      <c r="I13588" t="s">
        <v>65</v>
      </c>
      <c r="J13588" t="s">
        <v>2226</v>
      </c>
      <c r="K13588" t="s">
        <v>17671</v>
      </c>
      <c r="L13588" t="s">
        <v>17211</v>
      </c>
      <c r="M13588" t="s">
        <v>17672</v>
      </c>
      <c r="N13588" t="s">
        <v>6761</v>
      </c>
      <c r="O13588" t="s">
        <v>7185</v>
      </c>
      <c r="P13588">
        <v>4715000</v>
      </c>
      <c r="Q13588" t="s">
        <v>6636</v>
      </c>
      <c r="R13588" t="s">
        <v>6636</v>
      </c>
      <c r="S13588" s="12"/>
      <c r="T13588" s="13"/>
      <c r="U13588" t="s">
        <v>12163</v>
      </c>
    </row>
    <row r="13589" spans="1:21" x14ac:dyDescent="0.25">
      <c r="A13589" t="s">
        <v>6637</v>
      </c>
      <c r="B13589" s="12">
        <v>42515</v>
      </c>
      <c r="C13589" t="s">
        <v>17673</v>
      </c>
      <c r="D13589" s="11">
        <v>46200.058101851799</v>
      </c>
      <c r="E13589" t="s">
        <v>17674</v>
      </c>
      <c r="F13589" t="s">
        <v>13246</v>
      </c>
      <c r="G13589" t="s">
        <v>7754</v>
      </c>
      <c r="H13589" t="s">
        <v>6479</v>
      </c>
      <c r="I13589" t="s">
        <v>65</v>
      </c>
      <c r="J13589" t="s">
        <v>57</v>
      </c>
      <c r="K13589" t="s">
        <v>17675</v>
      </c>
      <c r="L13589" t="s">
        <v>17303</v>
      </c>
      <c r="M13589" t="s">
        <v>17676</v>
      </c>
      <c r="N13589" t="s">
        <v>7001</v>
      </c>
      <c r="O13589" t="s">
        <v>7007</v>
      </c>
      <c r="P13589">
        <v>1392000</v>
      </c>
      <c r="Q13589" t="s">
        <v>6636</v>
      </c>
      <c r="R13589" t="s">
        <v>6636</v>
      </c>
      <c r="S13589" s="12"/>
      <c r="T13589" s="13"/>
      <c r="U13589" t="s">
        <v>7031</v>
      </c>
    </row>
    <row r="13590" spans="1:21" x14ac:dyDescent="0.25">
      <c r="A13590" t="s">
        <v>6637</v>
      </c>
      <c r="B13590" s="12">
        <v>42511</v>
      </c>
      <c r="C13590" t="s">
        <v>17677</v>
      </c>
      <c r="D13590" s="11">
        <v>46200.285879629599</v>
      </c>
      <c r="E13590" t="s">
        <v>17678</v>
      </c>
      <c r="F13590" t="s">
        <v>13246</v>
      </c>
      <c r="G13590" t="s">
        <v>7754</v>
      </c>
      <c r="H13590" t="s">
        <v>6479</v>
      </c>
      <c r="I13590" t="s">
        <v>65</v>
      </c>
      <c r="J13590" t="s">
        <v>636</v>
      </c>
      <c r="K13590" t="s">
        <v>17288</v>
      </c>
      <c r="L13590" t="s">
        <v>17220</v>
      </c>
      <c r="M13590" t="s">
        <v>17289</v>
      </c>
      <c r="N13590" t="s">
        <v>7044</v>
      </c>
      <c r="O13590" t="s">
        <v>9325</v>
      </c>
      <c r="P13590">
        <v>2880000</v>
      </c>
      <c r="Q13590" t="s">
        <v>6636</v>
      </c>
      <c r="R13590" t="s">
        <v>6636</v>
      </c>
      <c r="S13590" s="12"/>
      <c r="T13590" s="13"/>
      <c r="U13590" t="s">
        <v>6896</v>
      </c>
    </row>
    <row r="13591" spans="1:21" x14ac:dyDescent="0.25">
      <c r="A13591" t="s">
        <v>6637</v>
      </c>
      <c r="B13591" s="12">
        <v>42514</v>
      </c>
      <c r="C13591" t="s">
        <v>17679</v>
      </c>
      <c r="D13591" s="11">
        <v>46200.493865740696</v>
      </c>
      <c r="E13591" t="s">
        <v>17680</v>
      </c>
      <c r="F13591" t="s">
        <v>13246</v>
      </c>
      <c r="G13591" t="s">
        <v>7754</v>
      </c>
      <c r="H13591" t="s">
        <v>6479</v>
      </c>
      <c r="I13591" t="s">
        <v>65</v>
      </c>
      <c r="J13591" t="s">
        <v>57</v>
      </c>
      <c r="K13591" t="s">
        <v>17681</v>
      </c>
      <c r="L13591" t="s">
        <v>17228</v>
      </c>
      <c r="M13591" t="s">
        <v>17682</v>
      </c>
      <c r="N13591" t="s">
        <v>7001</v>
      </c>
      <c r="O13591" t="s">
        <v>7002</v>
      </c>
      <c r="P13591">
        <v>2490000</v>
      </c>
      <c r="Q13591" t="s">
        <v>6636</v>
      </c>
      <c r="R13591" t="s">
        <v>6636</v>
      </c>
      <c r="S13591" s="12"/>
      <c r="T13591" s="13"/>
      <c r="U13591" t="s">
        <v>6629</v>
      </c>
    </row>
    <row r="13592" spans="1:21" x14ac:dyDescent="0.25">
      <c r="A13592" t="s">
        <v>6619</v>
      </c>
      <c r="B13592" s="12">
        <v>42511</v>
      </c>
      <c r="C13592" t="s">
        <v>17677</v>
      </c>
      <c r="D13592" s="11">
        <v>46200.503368055601</v>
      </c>
      <c r="E13592" t="s">
        <v>17678</v>
      </c>
      <c r="F13592" t="s">
        <v>13246</v>
      </c>
      <c r="G13592" t="s">
        <v>7754</v>
      </c>
      <c r="H13592" t="s">
        <v>6479</v>
      </c>
      <c r="I13592" t="s">
        <v>65</v>
      </c>
      <c r="J13592" t="s">
        <v>636</v>
      </c>
      <c r="K13592" t="s">
        <v>17288</v>
      </c>
      <c r="L13592" t="s">
        <v>17220</v>
      </c>
      <c r="M13592" t="s">
        <v>17289</v>
      </c>
      <c r="N13592" t="s">
        <v>7044</v>
      </c>
      <c r="O13592" t="s">
        <v>9325</v>
      </c>
      <c r="P13592">
        <v>2880000</v>
      </c>
      <c r="Q13592" t="s">
        <v>6636</v>
      </c>
      <c r="R13592" t="s">
        <v>6636</v>
      </c>
      <c r="S13592" s="12"/>
      <c r="T13592" s="13"/>
      <c r="U13592" t="s">
        <v>6896</v>
      </c>
    </row>
    <row r="13593" spans="1:21" x14ac:dyDescent="0.25">
      <c r="A13593" t="s">
        <v>6637</v>
      </c>
      <c r="B13593" s="12">
        <v>34556</v>
      </c>
      <c r="C13593" t="s">
        <v>11268</v>
      </c>
      <c r="D13593" s="11">
        <v>46200.541620370401</v>
      </c>
      <c r="E13593" t="s">
        <v>11269</v>
      </c>
      <c r="F13593" t="s">
        <v>13246</v>
      </c>
      <c r="G13593" t="s">
        <v>7754</v>
      </c>
      <c r="H13593" t="s">
        <v>6479</v>
      </c>
      <c r="I13593" t="s">
        <v>65</v>
      </c>
      <c r="J13593" t="s">
        <v>57</v>
      </c>
      <c r="K13593" t="s">
        <v>17683</v>
      </c>
      <c r="L13593" t="s">
        <v>17295</v>
      </c>
      <c r="M13593" t="s">
        <v>17684</v>
      </c>
      <c r="N13593" t="s">
        <v>8878</v>
      </c>
      <c r="O13593" t="s">
        <v>8901</v>
      </c>
      <c r="P13593">
        <v>3480000</v>
      </c>
      <c r="Q13593" t="s">
        <v>6778</v>
      </c>
      <c r="R13593" t="s">
        <v>7109</v>
      </c>
      <c r="S13593" s="12"/>
      <c r="T13593" s="13"/>
      <c r="U13593" t="s">
        <v>6629</v>
      </c>
    </row>
    <row r="13594" spans="1:21" x14ac:dyDescent="0.25">
      <c r="A13594" t="s">
        <v>6619</v>
      </c>
      <c r="B13594" s="12">
        <v>42514</v>
      </c>
      <c r="C13594" t="s">
        <v>17679</v>
      </c>
      <c r="D13594" s="11">
        <v>46200.553101851903</v>
      </c>
      <c r="E13594" t="s">
        <v>17680</v>
      </c>
      <c r="F13594" t="s">
        <v>13246</v>
      </c>
      <c r="G13594" t="s">
        <v>7754</v>
      </c>
      <c r="H13594" t="s">
        <v>6479</v>
      </c>
      <c r="I13594" t="s">
        <v>65</v>
      </c>
      <c r="J13594" t="s">
        <v>57</v>
      </c>
      <c r="K13594" t="s">
        <v>17681</v>
      </c>
      <c r="L13594" t="s">
        <v>17228</v>
      </c>
      <c r="M13594" t="s">
        <v>17682</v>
      </c>
      <c r="N13594" t="s">
        <v>7001</v>
      </c>
      <c r="O13594" t="s">
        <v>7002</v>
      </c>
      <c r="P13594">
        <v>2490000</v>
      </c>
      <c r="Q13594" t="s">
        <v>6636</v>
      </c>
      <c r="R13594" t="s">
        <v>6636</v>
      </c>
      <c r="S13594" s="12"/>
      <c r="T13594" s="13"/>
      <c r="U13594" t="s">
        <v>6629</v>
      </c>
    </row>
    <row r="13595" spans="1:21" x14ac:dyDescent="0.25">
      <c r="A13595" t="s">
        <v>6619</v>
      </c>
      <c r="B13595" s="12">
        <v>42515</v>
      </c>
      <c r="C13595" t="s">
        <v>17673</v>
      </c>
      <c r="D13595" s="11">
        <v>46200.565000000002</v>
      </c>
      <c r="E13595" t="s">
        <v>17674</v>
      </c>
      <c r="F13595" t="s">
        <v>13246</v>
      </c>
      <c r="G13595" t="s">
        <v>7754</v>
      </c>
      <c r="H13595" t="s">
        <v>6479</v>
      </c>
      <c r="I13595" t="s">
        <v>65</v>
      </c>
      <c r="J13595" t="s">
        <v>57</v>
      </c>
      <c r="K13595" t="s">
        <v>17675</v>
      </c>
      <c r="L13595" t="s">
        <v>17303</v>
      </c>
      <c r="M13595" t="s">
        <v>17676</v>
      </c>
      <c r="N13595" t="s">
        <v>7001</v>
      </c>
      <c r="O13595" t="s">
        <v>7007</v>
      </c>
      <c r="P13595">
        <v>1392000</v>
      </c>
      <c r="Q13595" t="s">
        <v>6636</v>
      </c>
      <c r="R13595" t="s">
        <v>6636</v>
      </c>
      <c r="S13595" s="12"/>
      <c r="T13595" s="13"/>
      <c r="U13595" t="s">
        <v>7031</v>
      </c>
    </row>
    <row r="13596" spans="1:21" x14ac:dyDescent="0.25">
      <c r="A13596" t="s">
        <v>6619</v>
      </c>
      <c r="B13596" s="12">
        <v>42521</v>
      </c>
      <c r="C13596" t="s">
        <v>17647</v>
      </c>
      <c r="D13596" s="11">
        <v>46200.580949074101</v>
      </c>
      <c r="E13596" t="s">
        <v>17648</v>
      </c>
      <c r="F13596" t="s">
        <v>13246</v>
      </c>
      <c r="G13596" t="s">
        <v>7754</v>
      </c>
      <c r="H13596" t="s">
        <v>6479</v>
      </c>
      <c r="I13596" t="s">
        <v>55</v>
      </c>
      <c r="J13596" t="s">
        <v>44</v>
      </c>
      <c r="K13596" t="s">
        <v>17651</v>
      </c>
      <c r="L13596" t="s">
        <v>17258</v>
      </c>
      <c r="M13596" t="s">
        <v>17652</v>
      </c>
      <c r="N13596" t="s">
        <v>7202</v>
      </c>
      <c r="O13596" t="s">
        <v>7255</v>
      </c>
      <c r="P13596">
        <v>2964480</v>
      </c>
      <c r="Q13596" t="s">
        <v>6636</v>
      </c>
      <c r="R13596" t="s">
        <v>6636</v>
      </c>
      <c r="S13596" s="12"/>
      <c r="T13596" s="13"/>
      <c r="U13596" t="s">
        <v>6629</v>
      </c>
    </row>
    <row r="13597" spans="1:21" x14ac:dyDescent="0.25">
      <c r="A13597" t="s">
        <v>6619</v>
      </c>
      <c r="B13597" s="12">
        <v>42532</v>
      </c>
      <c r="C13597" t="s">
        <v>17633</v>
      </c>
      <c r="D13597" s="11">
        <v>46200.6820717593</v>
      </c>
      <c r="E13597" t="s">
        <v>17634</v>
      </c>
      <c r="F13597" t="s">
        <v>13246</v>
      </c>
      <c r="G13597" t="s">
        <v>7754</v>
      </c>
      <c r="H13597" t="s">
        <v>6479</v>
      </c>
      <c r="I13597" t="s">
        <v>55</v>
      </c>
      <c r="J13597" t="s">
        <v>643</v>
      </c>
      <c r="K13597" t="s">
        <v>17635</v>
      </c>
      <c r="L13597" t="s">
        <v>17258</v>
      </c>
      <c r="M13597" t="s">
        <v>17636</v>
      </c>
      <c r="N13597" t="s">
        <v>7366</v>
      </c>
      <c r="O13597" t="s">
        <v>7650</v>
      </c>
      <c r="P13597">
        <v>2870000</v>
      </c>
      <c r="Q13597" t="s">
        <v>6636</v>
      </c>
      <c r="R13597" t="s">
        <v>6636</v>
      </c>
      <c r="S13597" s="12"/>
      <c r="T13597" s="13"/>
      <c r="U13597" t="s">
        <v>6636</v>
      </c>
    </row>
    <row r="13598" spans="1:21" x14ac:dyDescent="0.25">
      <c r="A13598" t="s">
        <v>6637</v>
      </c>
      <c r="B13598" s="12">
        <v>42539</v>
      </c>
      <c r="C13598" t="s">
        <v>9761</v>
      </c>
      <c r="D13598" s="11">
        <v>46200.996180555601</v>
      </c>
      <c r="E13598" t="s">
        <v>9762</v>
      </c>
      <c r="F13598" t="s">
        <v>13246</v>
      </c>
      <c r="G13598" t="s">
        <v>7754</v>
      </c>
      <c r="H13598" t="s">
        <v>6479</v>
      </c>
      <c r="I13598" t="s">
        <v>65</v>
      </c>
      <c r="J13598" t="s">
        <v>57</v>
      </c>
      <c r="K13598" t="s">
        <v>17685</v>
      </c>
      <c r="L13598" t="s">
        <v>17284</v>
      </c>
      <c r="M13598" t="s">
        <v>17686</v>
      </c>
      <c r="N13598" t="s">
        <v>7001</v>
      </c>
      <c r="O13598" t="s">
        <v>7002</v>
      </c>
      <c r="P13598">
        <v>2000000</v>
      </c>
      <c r="Q13598" t="s">
        <v>6893</v>
      </c>
      <c r="R13598" t="s">
        <v>8501</v>
      </c>
      <c r="S13598" s="12"/>
      <c r="T13598" s="13"/>
      <c r="U13598" t="s">
        <v>6629</v>
      </c>
    </row>
    <row r="13599" spans="1:21" x14ac:dyDescent="0.25">
      <c r="A13599" t="s">
        <v>6619</v>
      </c>
      <c r="B13599" s="12">
        <v>42539</v>
      </c>
      <c r="C13599" t="s">
        <v>9761</v>
      </c>
      <c r="D13599" s="11">
        <v>46201.4452199074</v>
      </c>
      <c r="E13599" t="s">
        <v>9762</v>
      </c>
      <c r="F13599" t="s">
        <v>13246</v>
      </c>
      <c r="G13599" t="s">
        <v>7754</v>
      </c>
      <c r="H13599" t="s">
        <v>6479</v>
      </c>
      <c r="I13599" t="s">
        <v>65</v>
      </c>
      <c r="J13599" t="s">
        <v>57</v>
      </c>
      <c r="K13599" t="s">
        <v>17685</v>
      </c>
      <c r="L13599" t="s">
        <v>17284</v>
      </c>
      <c r="M13599" t="s">
        <v>17686</v>
      </c>
      <c r="N13599" t="s">
        <v>7001</v>
      </c>
      <c r="O13599" t="s">
        <v>7002</v>
      </c>
      <c r="P13599">
        <v>2000000</v>
      </c>
      <c r="Q13599" t="s">
        <v>6893</v>
      </c>
      <c r="R13599" t="s">
        <v>8501</v>
      </c>
      <c r="S13599" s="12"/>
      <c r="T13599" s="13"/>
      <c r="U13599" t="s">
        <v>6629</v>
      </c>
    </row>
    <row r="13600" spans="1:21" x14ac:dyDescent="0.25">
      <c r="A13600" t="s">
        <v>6637</v>
      </c>
      <c r="B13600" s="12">
        <v>42547</v>
      </c>
      <c r="C13600" t="s">
        <v>17687</v>
      </c>
      <c r="D13600" s="11">
        <v>46201.477893518502</v>
      </c>
      <c r="E13600" t="s">
        <v>17688</v>
      </c>
      <c r="F13600" t="s">
        <v>13246</v>
      </c>
      <c r="G13600" t="s">
        <v>7754</v>
      </c>
      <c r="H13600" t="s">
        <v>6479</v>
      </c>
      <c r="I13600" t="s">
        <v>65</v>
      </c>
      <c r="J13600" t="s">
        <v>636</v>
      </c>
      <c r="K13600" t="s">
        <v>17643</v>
      </c>
      <c r="L13600" t="s">
        <v>17211</v>
      </c>
      <c r="M13600" t="s">
        <v>17644</v>
      </c>
      <c r="N13600" t="s">
        <v>6761</v>
      </c>
      <c r="O13600" t="s">
        <v>6771</v>
      </c>
      <c r="P13600">
        <v>3393570</v>
      </c>
      <c r="Q13600" t="s">
        <v>6636</v>
      </c>
      <c r="R13600" t="s">
        <v>6636</v>
      </c>
      <c r="S13600" s="12"/>
      <c r="T13600" s="13"/>
      <c r="U13600" t="s">
        <v>6629</v>
      </c>
    </row>
    <row r="13601" spans="1:21" x14ac:dyDescent="0.25">
      <c r="A13601" t="s">
        <v>6619</v>
      </c>
      <c r="B13601" s="12">
        <v>42547</v>
      </c>
      <c r="C13601" t="s">
        <v>17687</v>
      </c>
      <c r="D13601" s="11">
        <v>46201.5319675926</v>
      </c>
      <c r="E13601" t="s">
        <v>17688</v>
      </c>
      <c r="F13601" t="s">
        <v>13246</v>
      </c>
      <c r="G13601" t="s">
        <v>7754</v>
      </c>
      <c r="H13601" t="s">
        <v>6479</v>
      </c>
      <c r="I13601" t="s">
        <v>65</v>
      </c>
      <c r="J13601" t="s">
        <v>636</v>
      </c>
      <c r="K13601" t="s">
        <v>17643</v>
      </c>
      <c r="L13601" t="s">
        <v>17211</v>
      </c>
      <c r="M13601" t="s">
        <v>17644</v>
      </c>
      <c r="N13601" t="s">
        <v>6761</v>
      </c>
      <c r="O13601" t="s">
        <v>6771</v>
      </c>
      <c r="P13601">
        <v>3393570</v>
      </c>
      <c r="Q13601" t="s">
        <v>6636</v>
      </c>
      <c r="R13601" t="s">
        <v>6636</v>
      </c>
      <c r="S13601" s="12"/>
      <c r="T13601" s="13"/>
      <c r="U13601" t="s">
        <v>6629</v>
      </c>
    </row>
    <row r="13602" spans="1:21" x14ac:dyDescent="0.25">
      <c r="A13602" t="s">
        <v>6637</v>
      </c>
      <c r="B13602" s="12">
        <v>42575</v>
      </c>
      <c r="C13602" t="s">
        <v>17689</v>
      </c>
      <c r="D13602" s="11">
        <v>46201.712407407402</v>
      </c>
      <c r="E13602" t="s">
        <v>17690</v>
      </c>
      <c r="F13602" t="s">
        <v>13246</v>
      </c>
      <c r="G13602" t="s">
        <v>7754</v>
      </c>
      <c r="H13602" t="s">
        <v>6479</v>
      </c>
      <c r="I13602" t="s">
        <v>65</v>
      </c>
      <c r="J13602" t="s">
        <v>67</v>
      </c>
      <c r="K13602" t="s">
        <v>17691</v>
      </c>
      <c r="L13602" t="s">
        <v>17228</v>
      </c>
      <c r="M13602" t="s">
        <v>17692</v>
      </c>
      <c r="N13602" t="s">
        <v>13439</v>
      </c>
      <c r="O13602" t="s">
        <v>15491</v>
      </c>
      <c r="P13602">
        <v>920000</v>
      </c>
      <c r="Q13602" t="s">
        <v>6636</v>
      </c>
      <c r="R13602" t="s">
        <v>6636</v>
      </c>
      <c r="S13602" s="12"/>
      <c r="T13602" s="13"/>
      <c r="U13602" t="s">
        <v>6629</v>
      </c>
    </row>
    <row r="13603" spans="1:21" x14ac:dyDescent="0.25">
      <c r="A13603" t="s">
        <v>6619</v>
      </c>
      <c r="B13603" s="12">
        <v>42575</v>
      </c>
      <c r="C13603" t="s">
        <v>17689</v>
      </c>
      <c r="D13603" s="11">
        <v>46201.805115740703</v>
      </c>
      <c r="E13603" t="s">
        <v>17690</v>
      </c>
      <c r="F13603" t="s">
        <v>13246</v>
      </c>
      <c r="G13603" t="s">
        <v>7754</v>
      </c>
      <c r="H13603" t="s">
        <v>6479</v>
      </c>
      <c r="I13603" t="s">
        <v>65</v>
      </c>
      <c r="J13603" t="s">
        <v>67</v>
      </c>
      <c r="K13603" t="s">
        <v>17691</v>
      </c>
      <c r="L13603" t="s">
        <v>17228</v>
      </c>
      <c r="M13603" t="s">
        <v>17692</v>
      </c>
      <c r="N13603" t="s">
        <v>13439</v>
      </c>
      <c r="O13603" t="s">
        <v>15491</v>
      </c>
      <c r="P13603">
        <v>920000</v>
      </c>
      <c r="Q13603" t="s">
        <v>6636</v>
      </c>
      <c r="R13603" t="s">
        <v>6636</v>
      </c>
      <c r="S13603" s="12"/>
      <c r="T13603" s="13"/>
      <c r="U13603" t="s">
        <v>6629</v>
      </c>
    </row>
    <row r="13604" spans="1:21" x14ac:dyDescent="0.25">
      <c r="A13604" t="s">
        <v>6637</v>
      </c>
      <c r="B13604" s="12">
        <v>42580</v>
      </c>
      <c r="C13604" t="s">
        <v>17693</v>
      </c>
      <c r="D13604" s="11">
        <v>46202.0476851852</v>
      </c>
      <c r="E13604" t="s">
        <v>17694</v>
      </c>
      <c r="F13604" t="s">
        <v>13246</v>
      </c>
      <c r="G13604" t="s">
        <v>7754</v>
      </c>
      <c r="H13604" t="s">
        <v>6479</v>
      </c>
      <c r="I13604" t="s">
        <v>55</v>
      </c>
      <c r="J13604" t="s">
        <v>372</v>
      </c>
      <c r="K13604" t="s">
        <v>17695</v>
      </c>
      <c r="L13604" t="s">
        <v>17465</v>
      </c>
      <c r="M13604" t="s">
        <v>17696</v>
      </c>
      <c r="N13604" t="s">
        <v>7469</v>
      </c>
      <c r="O13604" t="s">
        <v>7470</v>
      </c>
      <c r="P13604">
        <v>2779140</v>
      </c>
      <c r="Q13604" t="s">
        <v>6636</v>
      </c>
      <c r="R13604" t="s">
        <v>6636</v>
      </c>
      <c r="S13604" s="12"/>
      <c r="T13604" s="13"/>
      <c r="U13604" t="s">
        <v>7560</v>
      </c>
    </row>
    <row r="13605" spans="1:21" x14ac:dyDescent="0.25">
      <c r="A13605" t="s">
        <v>6619</v>
      </c>
      <c r="B13605" s="12">
        <v>42580</v>
      </c>
      <c r="C13605" t="s">
        <v>17693</v>
      </c>
      <c r="D13605" s="11">
        <v>46202.419259259303</v>
      </c>
      <c r="E13605" t="s">
        <v>17694</v>
      </c>
      <c r="F13605" t="s">
        <v>13246</v>
      </c>
      <c r="G13605" t="s">
        <v>7754</v>
      </c>
      <c r="H13605" t="s">
        <v>6479</v>
      </c>
      <c r="I13605" t="s">
        <v>55</v>
      </c>
      <c r="J13605" t="s">
        <v>372</v>
      </c>
      <c r="K13605" t="s">
        <v>17695</v>
      </c>
      <c r="L13605" t="s">
        <v>17465</v>
      </c>
      <c r="M13605" t="s">
        <v>17696</v>
      </c>
      <c r="N13605" t="s">
        <v>7469</v>
      </c>
      <c r="O13605" t="s">
        <v>7470</v>
      </c>
      <c r="P13605">
        <v>2779140</v>
      </c>
      <c r="Q13605" t="s">
        <v>6636</v>
      </c>
      <c r="R13605" t="s">
        <v>6636</v>
      </c>
      <c r="S13605" s="12"/>
      <c r="T13605" s="13"/>
      <c r="U13605" t="s">
        <v>7560</v>
      </c>
    </row>
    <row r="13606" spans="1:21" x14ac:dyDescent="0.25">
      <c r="A13606" t="s">
        <v>6619</v>
      </c>
      <c r="B13606" s="12">
        <v>42588</v>
      </c>
      <c r="C13606" t="s">
        <v>17697</v>
      </c>
      <c r="D13606" s="11">
        <v>46202.485393518502</v>
      </c>
      <c r="E13606" t="s">
        <v>17698</v>
      </c>
      <c r="F13606" t="s">
        <v>13246</v>
      </c>
      <c r="G13606" t="s">
        <v>7754</v>
      </c>
      <c r="H13606" t="s">
        <v>6479</v>
      </c>
      <c r="I13606" t="s">
        <v>55</v>
      </c>
      <c r="J13606" t="s">
        <v>643</v>
      </c>
      <c r="K13606" t="s">
        <v>17699</v>
      </c>
      <c r="L13606" t="s">
        <v>17465</v>
      </c>
      <c r="M13606" t="s">
        <v>17700</v>
      </c>
      <c r="N13606" t="s">
        <v>7469</v>
      </c>
      <c r="O13606" t="s">
        <v>7470</v>
      </c>
      <c r="P13606">
        <v>2690000</v>
      </c>
      <c r="Q13606" t="s">
        <v>6636</v>
      </c>
      <c r="R13606" t="s">
        <v>6636</v>
      </c>
      <c r="S13606" s="12"/>
      <c r="T13606" s="13"/>
      <c r="U13606" t="s">
        <v>6629</v>
      </c>
    </row>
    <row r="13607" spans="1:21" x14ac:dyDescent="0.25">
      <c r="A13607" t="s">
        <v>6637</v>
      </c>
      <c r="B13607" s="12">
        <v>42598</v>
      </c>
      <c r="C13607" t="s">
        <v>17701</v>
      </c>
      <c r="D13607" s="11">
        <v>46202.558958333299</v>
      </c>
      <c r="E13607" t="s">
        <v>17702</v>
      </c>
      <c r="F13607" t="s">
        <v>13246</v>
      </c>
      <c r="G13607" t="s">
        <v>7754</v>
      </c>
      <c r="H13607" t="s">
        <v>6479</v>
      </c>
      <c r="I13607" t="s">
        <v>55</v>
      </c>
      <c r="J13607" t="s">
        <v>643</v>
      </c>
      <c r="K13607" t="s">
        <v>17312</v>
      </c>
      <c r="L13607" t="s">
        <v>17258</v>
      </c>
      <c r="M13607" t="s">
        <v>17313</v>
      </c>
      <c r="N13607" t="s">
        <v>7365</v>
      </c>
      <c r="O13607" t="s">
        <v>13142</v>
      </c>
      <c r="P13607">
        <v>405000</v>
      </c>
      <c r="Q13607" t="s">
        <v>6636</v>
      </c>
      <c r="R13607" t="s">
        <v>6636</v>
      </c>
      <c r="S13607" s="12"/>
      <c r="T13607" s="13"/>
      <c r="U13607" t="s">
        <v>6636</v>
      </c>
    </row>
    <row r="13608" spans="1:21" x14ac:dyDescent="0.25">
      <c r="A13608" t="s">
        <v>6619</v>
      </c>
      <c r="B13608" s="12">
        <v>42598</v>
      </c>
      <c r="C13608" t="s">
        <v>17701</v>
      </c>
      <c r="D13608" s="11">
        <v>46202.570208333302</v>
      </c>
      <c r="E13608" t="s">
        <v>17702</v>
      </c>
      <c r="F13608" t="s">
        <v>13246</v>
      </c>
      <c r="G13608" t="s">
        <v>7754</v>
      </c>
      <c r="H13608" t="s">
        <v>6479</v>
      </c>
      <c r="I13608" t="s">
        <v>55</v>
      </c>
      <c r="J13608" t="s">
        <v>643</v>
      </c>
      <c r="K13608" t="s">
        <v>17312</v>
      </c>
      <c r="L13608" t="s">
        <v>17258</v>
      </c>
      <c r="M13608" t="s">
        <v>17313</v>
      </c>
      <c r="N13608" t="s">
        <v>7365</v>
      </c>
      <c r="O13608" t="s">
        <v>13142</v>
      </c>
      <c r="P13608">
        <v>405000</v>
      </c>
      <c r="Q13608" t="s">
        <v>6636</v>
      </c>
      <c r="R13608" t="s">
        <v>6636</v>
      </c>
      <c r="S13608" s="12"/>
      <c r="T13608" s="13"/>
      <c r="U13608" t="s">
        <v>6636</v>
      </c>
    </row>
    <row r="13609" spans="1:21" x14ac:dyDescent="0.25">
      <c r="A13609" t="s">
        <v>6637</v>
      </c>
      <c r="B13609" s="12">
        <v>42644</v>
      </c>
      <c r="C13609" t="s">
        <v>17703</v>
      </c>
      <c r="D13609" s="11">
        <v>46203.441087963001</v>
      </c>
      <c r="E13609" t="s">
        <v>17704</v>
      </c>
      <c r="F13609" t="s">
        <v>13246</v>
      </c>
      <c r="G13609" t="s">
        <v>7754</v>
      </c>
      <c r="H13609" t="s">
        <v>6479</v>
      </c>
      <c r="I13609" t="s">
        <v>55</v>
      </c>
      <c r="J13609" t="s">
        <v>176</v>
      </c>
      <c r="K13609" t="s">
        <v>17705</v>
      </c>
      <c r="L13609" t="s">
        <v>17228</v>
      </c>
      <c r="M13609" t="s">
        <v>17706</v>
      </c>
      <c r="N13609" t="s">
        <v>7001</v>
      </c>
      <c r="O13609" t="s">
        <v>7002</v>
      </c>
      <c r="P13609">
        <v>2040000</v>
      </c>
      <c r="Q13609" t="s">
        <v>6636</v>
      </c>
      <c r="R13609" t="s">
        <v>6636</v>
      </c>
      <c r="S13609" s="12"/>
      <c r="T13609" s="13"/>
      <c r="U13609" t="s">
        <v>6629</v>
      </c>
    </row>
    <row r="13610" spans="1:21" x14ac:dyDescent="0.25">
      <c r="A13610" t="s">
        <v>6619</v>
      </c>
      <c r="B13610" s="12">
        <v>42644</v>
      </c>
      <c r="C13610" t="s">
        <v>17703</v>
      </c>
      <c r="D13610" s="11">
        <v>46203.461562500001</v>
      </c>
      <c r="E13610" t="s">
        <v>17704</v>
      </c>
      <c r="F13610" t="s">
        <v>13246</v>
      </c>
      <c r="G13610" t="s">
        <v>7754</v>
      </c>
      <c r="H13610" t="s">
        <v>6479</v>
      </c>
      <c r="I13610" t="s">
        <v>55</v>
      </c>
      <c r="J13610" t="s">
        <v>176</v>
      </c>
      <c r="K13610" t="s">
        <v>17705</v>
      </c>
      <c r="L13610" t="s">
        <v>17228</v>
      </c>
      <c r="M13610" t="s">
        <v>17706</v>
      </c>
      <c r="N13610" t="s">
        <v>7001</v>
      </c>
      <c r="O13610" t="s">
        <v>7002</v>
      </c>
      <c r="P13610">
        <v>2040000</v>
      </c>
      <c r="Q13610" t="s">
        <v>6636</v>
      </c>
      <c r="R13610" t="s">
        <v>6636</v>
      </c>
      <c r="S13610" s="12"/>
      <c r="T13610" s="13"/>
      <c r="U13610" t="s">
        <v>6629</v>
      </c>
    </row>
    <row r="13611" spans="1:21" x14ac:dyDescent="0.25">
      <c r="A13611" t="s">
        <v>6637</v>
      </c>
      <c r="B13611" s="12">
        <v>42712</v>
      </c>
      <c r="C13611" t="s">
        <v>17707</v>
      </c>
      <c r="D13611" s="11">
        <v>46203.492615740703</v>
      </c>
      <c r="E13611" t="s">
        <v>17708</v>
      </c>
      <c r="F13611" t="s">
        <v>13246</v>
      </c>
      <c r="G13611" t="s">
        <v>7754</v>
      </c>
      <c r="H13611" t="s">
        <v>6479</v>
      </c>
      <c r="I13611" t="s">
        <v>55</v>
      </c>
      <c r="J13611" t="s">
        <v>732</v>
      </c>
      <c r="K13611" t="s">
        <v>17709</v>
      </c>
      <c r="L13611" t="s">
        <v>17303</v>
      </c>
      <c r="M13611" t="s">
        <v>17710</v>
      </c>
      <c r="N13611" t="s">
        <v>7001</v>
      </c>
      <c r="O13611" t="s">
        <v>7171</v>
      </c>
      <c r="P13611">
        <v>1180000</v>
      </c>
      <c r="Q13611" t="s">
        <v>6893</v>
      </c>
      <c r="R13611" t="s">
        <v>6779</v>
      </c>
      <c r="S13611" s="12"/>
      <c r="T13611" s="13"/>
      <c r="U13611" t="s">
        <v>6636</v>
      </c>
    </row>
    <row r="13612" spans="1:21" x14ac:dyDescent="0.25">
      <c r="A13612" t="s">
        <v>6637</v>
      </c>
      <c r="B13612" s="12">
        <v>42650</v>
      </c>
      <c r="C13612" t="s">
        <v>17711</v>
      </c>
      <c r="D13612" s="11">
        <v>46203.5131944444</v>
      </c>
      <c r="E13612" t="s">
        <v>17712</v>
      </c>
      <c r="F13612" t="s">
        <v>13246</v>
      </c>
      <c r="G13612" t="s">
        <v>7754</v>
      </c>
      <c r="H13612" t="s">
        <v>6479</v>
      </c>
      <c r="I13612" t="s">
        <v>55</v>
      </c>
      <c r="J13612" t="s">
        <v>176</v>
      </c>
      <c r="K13612" t="s">
        <v>17713</v>
      </c>
      <c r="L13612" t="s">
        <v>17211</v>
      </c>
      <c r="M13612" t="s">
        <v>17714</v>
      </c>
      <c r="N13612" t="s">
        <v>6761</v>
      </c>
      <c r="O13612" t="s">
        <v>7185</v>
      </c>
      <c r="P13612">
        <v>4715000</v>
      </c>
      <c r="Q13612" t="s">
        <v>6636</v>
      </c>
      <c r="R13612" t="s">
        <v>6636</v>
      </c>
      <c r="S13612" s="12"/>
      <c r="T13612" s="13"/>
      <c r="U13612" t="s">
        <v>6629</v>
      </c>
    </row>
    <row r="13613" spans="1:21" x14ac:dyDescent="0.25">
      <c r="A13613" t="s">
        <v>6619</v>
      </c>
      <c r="B13613" s="12">
        <v>42650</v>
      </c>
      <c r="C13613" t="s">
        <v>17711</v>
      </c>
      <c r="D13613" s="11">
        <v>46203.526377314804</v>
      </c>
      <c r="E13613" t="s">
        <v>17712</v>
      </c>
      <c r="F13613" t="s">
        <v>13246</v>
      </c>
      <c r="G13613" t="s">
        <v>7754</v>
      </c>
      <c r="H13613" t="s">
        <v>6479</v>
      </c>
      <c r="I13613" t="s">
        <v>55</v>
      </c>
      <c r="J13613" t="s">
        <v>176</v>
      </c>
      <c r="K13613" t="s">
        <v>17713</v>
      </c>
      <c r="L13613" t="s">
        <v>17211</v>
      </c>
      <c r="M13613" t="s">
        <v>17714</v>
      </c>
      <c r="N13613" t="s">
        <v>6761</v>
      </c>
      <c r="O13613" t="s">
        <v>7185</v>
      </c>
      <c r="P13613">
        <v>4715000</v>
      </c>
      <c r="Q13613" t="s">
        <v>6636</v>
      </c>
      <c r="R13613" t="s">
        <v>6636</v>
      </c>
      <c r="S13613" s="12"/>
      <c r="T13613" s="13"/>
      <c r="U13613" t="s">
        <v>6629</v>
      </c>
    </row>
    <row r="13614" spans="1:21" x14ac:dyDescent="0.25">
      <c r="A13614" t="s">
        <v>6637</v>
      </c>
      <c r="B13614" s="12">
        <v>42707</v>
      </c>
      <c r="C13614" t="s">
        <v>17715</v>
      </c>
      <c r="D13614" s="11">
        <v>46204.253009259301</v>
      </c>
      <c r="E13614" t="s">
        <v>17716</v>
      </c>
      <c r="F13614" t="s">
        <v>13246</v>
      </c>
      <c r="G13614" t="s">
        <v>7754</v>
      </c>
      <c r="H13614" t="s">
        <v>6479</v>
      </c>
      <c r="I13614" t="s">
        <v>65</v>
      </c>
      <c r="J13614" t="s">
        <v>2226</v>
      </c>
      <c r="K13614" t="s">
        <v>17717</v>
      </c>
      <c r="L13614" t="s">
        <v>17284</v>
      </c>
      <c r="M13614" t="s">
        <v>17718</v>
      </c>
      <c r="N13614" t="s">
        <v>7001</v>
      </c>
      <c r="O13614" t="s">
        <v>7007</v>
      </c>
      <c r="P13614">
        <v>1653700</v>
      </c>
      <c r="Q13614" t="s">
        <v>6636</v>
      </c>
      <c r="R13614" t="s">
        <v>6636</v>
      </c>
      <c r="S13614" s="12"/>
      <c r="T13614" s="13"/>
      <c r="U13614" t="s">
        <v>6629</v>
      </c>
    </row>
    <row r="13615" spans="1:21" x14ac:dyDescent="0.25">
      <c r="A13615" t="s">
        <v>6619</v>
      </c>
      <c r="B13615" s="12">
        <v>42702</v>
      </c>
      <c r="C13615" t="s">
        <v>17665</v>
      </c>
      <c r="D13615" s="11">
        <v>46204.637592592597</v>
      </c>
      <c r="E13615" t="s">
        <v>17666</v>
      </c>
      <c r="F13615" t="s">
        <v>13246</v>
      </c>
      <c r="G13615" t="s">
        <v>7754</v>
      </c>
      <c r="H13615" t="s">
        <v>6479</v>
      </c>
      <c r="I13615" t="s">
        <v>6636</v>
      </c>
      <c r="J13615" t="s">
        <v>6636</v>
      </c>
      <c r="K13615" t="s">
        <v>17667</v>
      </c>
      <c r="L13615" t="s">
        <v>17220</v>
      </c>
      <c r="M13615" t="s">
        <v>17668</v>
      </c>
      <c r="N13615" t="s">
        <v>7044</v>
      </c>
      <c r="O13615" t="s">
        <v>8181</v>
      </c>
      <c r="P13615">
        <v>4000000</v>
      </c>
      <c r="Q13615" t="s">
        <v>6636</v>
      </c>
      <c r="R13615" t="s">
        <v>6636</v>
      </c>
      <c r="S13615" s="12"/>
      <c r="T13615" s="13"/>
      <c r="U13615" t="s">
        <v>6636</v>
      </c>
    </row>
    <row r="13616" spans="1:21" x14ac:dyDescent="0.25">
      <c r="A13616" t="s">
        <v>6619</v>
      </c>
      <c r="B13616" s="12">
        <v>42707</v>
      </c>
      <c r="C13616" t="s">
        <v>17715</v>
      </c>
      <c r="D13616" s="11">
        <v>46204.680243055598</v>
      </c>
      <c r="E13616" t="s">
        <v>17716</v>
      </c>
      <c r="F13616" t="s">
        <v>13246</v>
      </c>
      <c r="G13616" t="s">
        <v>7754</v>
      </c>
      <c r="H13616" t="s">
        <v>6479</v>
      </c>
      <c r="I13616" t="s">
        <v>65</v>
      </c>
      <c r="J13616" t="s">
        <v>2226</v>
      </c>
      <c r="K13616" t="s">
        <v>17717</v>
      </c>
      <c r="L13616" t="s">
        <v>17284</v>
      </c>
      <c r="M13616" t="s">
        <v>17718</v>
      </c>
      <c r="N13616" t="s">
        <v>7001</v>
      </c>
      <c r="O13616" t="s">
        <v>7007</v>
      </c>
      <c r="P13616">
        <v>1653700</v>
      </c>
      <c r="Q13616" t="s">
        <v>6636</v>
      </c>
      <c r="R13616" t="s">
        <v>6636</v>
      </c>
      <c r="S13616" s="12"/>
      <c r="T13616" s="13"/>
      <c r="U13616" t="s">
        <v>6629</v>
      </c>
    </row>
    <row r="13617" spans="1:21" x14ac:dyDescent="0.25">
      <c r="A13617" t="s">
        <v>6619</v>
      </c>
      <c r="B13617" s="12">
        <v>42708</v>
      </c>
      <c r="C13617" t="s">
        <v>17719</v>
      </c>
      <c r="D13617" s="11">
        <v>46204.688541666699</v>
      </c>
      <c r="E13617" t="s">
        <v>17720</v>
      </c>
      <c r="F13617" t="s">
        <v>13246</v>
      </c>
      <c r="G13617" t="s">
        <v>7754</v>
      </c>
      <c r="H13617" t="s">
        <v>6479</v>
      </c>
      <c r="I13617" t="s">
        <v>65</v>
      </c>
      <c r="J13617" t="s">
        <v>219</v>
      </c>
      <c r="K13617" t="s">
        <v>17721</v>
      </c>
      <c r="L13617" t="s">
        <v>17228</v>
      </c>
      <c r="M13617" t="s">
        <v>17722</v>
      </c>
      <c r="N13617" t="s">
        <v>6634</v>
      </c>
      <c r="O13617" t="s">
        <v>17723</v>
      </c>
      <c r="P13617">
        <v>1905000</v>
      </c>
      <c r="Q13617" t="s">
        <v>6636</v>
      </c>
      <c r="R13617" t="s">
        <v>6636</v>
      </c>
      <c r="S13617" s="12"/>
      <c r="T13617" s="13"/>
      <c r="U13617" t="s">
        <v>6629</v>
      </c>
    </row>
    <row r="13618" spans="1:21" x14ac:dyDescent="0.25">
      <c r="A13618" t="s">
        <v>6637</v>
      </c>
      <c r="B13618" s="12">
        <v>42708</v>
      </c>
      <c r="C13618" t="s">
        <v>17719</v>
      </c>
      <c r="D13618" s="11">
        <v>46204.6895717593</v>
      </c>
      <c r="E13618" t="s">
        <v>17720</v>
      </c>
      <c r="F13618" t="s">
        <v>13246</v>
      </c>
      <c r="G13618" t="s">
        <v>7754</v>
      </c>
      <c r="H13618" t="s">
        <v>6479</v>
      </c>
      <c r="I13618" t="s">
        <v>65</v>
      </c>
      <c r="J13618" t="s">
        <v>219</v>
      </c>
      <c r="K13618" t="s">
        <v>17721</v>
      </c>
      <c r="L13618" t="s">
        <v>17228</v>
      </c>
      <c r="M13618" t="s">
        <v>17722</v>
      </c>
      <c r="N13618" t="s">
        <v>6634</v>
      </c>
      <c r="O13618" t="s">
        <v>17723</v>
      </c>
      <c r="P13618">
        <v>1905000</v>
      </c>
      <c r="Q13618" t="s">
        <v>6636</v>
      </c>
      <c r="R13618" t="s">
        <v>6636</v>
      </c>
      <c r="S13618" s="12"/>
      <c r="T13618" s="13"/>
      <c r="U13618" t="s">
        <v>6629</v>
      </c>
    </row>
    <row r="13619" spans="1:21" x14ac:dyDescent="0.25">
      <c r="A13619" t="s">
        <v>6619</v>
      </c>
      <c r="B13619" s="12">
        <v>42712</v>
      </c>
      <c r="C13619" t="s">
        <v>17707</v>
      </c>
      <c r="D13619" s="11">
        <v>46204.746018518497</v>
      </c>
      <c r="E13619" t="s">
        <v>17708</v>
      </c>
      <c r="F13619" t="s">
        <v>13246</v>
      </c>
      <c r="G13619" t="s">
        <v>7754</v>
      </c>
      <c r="H13619" t="s">
        <v>6479</v>
      </c>
      <c r="I13619" t="s">
        <v>55</v>
      </c>
      <c r="J13619" t="s">
        <v>732</v>
      </c>
      <c r="K13619" t="s">
        <v>17709</v>
      </c>
      <c r="L13619" t="s">
        <v>17303</v>
      </c>
      <c r="M13619" t="s">
        <v>17710</v>
      </c>
      <c r="N13619" t="s">
        <v>7001</v>
      </c>
      <c r="O13619" t="s">
        <v>7171</v>
      </c>
      <c r="P13619">
        <v>1180000</v>
      </c>
      <c r="Q13619" t="s">
        <v>6893</v>
      </c>
      <c r="R13619" t="s">
        <v>6779</v>
      </c>
      <c r="S13619" s="12"/>
      <c r="T13619" s="13"/>
      <c r="U13619" t="s">
        <v>6636</v>
      </c>
    </row>
    <row r="13620" spans="1:21" x14ac:dyDescent="0.25">
      <c r="A13620" t="s">
        <v>6637</v>
      </c>
      <c r="B13620" s="12">
        <v>42717</v>
      </c>
      <c r="C13620" t="s">
        <v>15003</v>
      </c>
      <c r="D13620" s="11">
        <v>46204.749224537001</v>
      </c>
      <c r="E13620" t="s">
        <v>15004</v>
      </c>
      <c r="F13620" t="s">
        <v>13246</v>
      </c>
      <c r="G13620" t="s">
        <v>7754</v>
      </c>
      <c r="H13620" t="s">
        <v>6479</v>
      </c>
      <c r="I13620" t="s">
        <v>65</v>
      </c>
      <c r="J13620" t="s">
        <v>636</v>
      </c>
      <c r="K13620" t="s">
        <v>17655</v>
      </c>
      <c r="L13620" t="s">
        <v>17228</v>
      </c>
      <c r="M13620" t="s">
        <v>17656</v>
      </c>
      <c r="N13620" t="s">
        <v>7366</v>
      </c>
      <c r="O13620" t="s">
        <v>7626</v>
      </c>
      <c r="P13620">
        <v>2885000</v>
      </c>
      <c r="Q13620" t="s">
        <v>6636</v>
      </c>
      <c r="R13620" t="s">
        <v>6636</v>
      </c>
      <c r="S13620" s="12"/>
      <c r="T13620" s="13"/>
      <c r="U13620" t="s">
        <v>6636</v>
      </c>
    </row>
    <row r="13621" spans="1:21" x14ac:dyDescent="0.25">
      <c r="A13621" t="s">
        <v>6619</v>
      </c>
      <c r="B13621" s="12">
        <v>42717</v>
      </c>
      <c r="C13621" t="s">
        <v>15003</v>
      </c>
      <c r="D13621" s="11">
        <v>46204.7980902778</v>
      </c>
      <c r="E13621" t="s">
        <v>15004</v>
      </c>
      <c r="F13621" t="s">
        <v>13246</v>
      </c>
      <c r="G13621" t="s">
        <v>7754</v>
      </c>
      <c r="H13621" t="s">
        <v>6479</v>
      </c>
      <c r="I13621" t="s">
        <v>65</v>
      </c>
      <c r="J13621" t="s">
        <v>636</v>
      </c>
      <c r="K13621" t="s">
        <v>17655</v>
      </c>
      <c r="L13621" t="s">
        <v>17228</v>
      </c>
      <c r="M13621" t="s">
        <v>17656</v>
      </c>
      <c r="N13621" t="s">
        <v>7366</v>
      </c>
      <c r="O13621" t="s">
        <v>7626</v>
      </c>
      <c r="P13621">
        <v>2885000</v>
      </c>
      <c r="Q13621" t="s">
        <v>6636</v>
      </c>
      <c r="R13621" t="s">
        <v>6636</v>
      </c>
      <c r="S13621" s="12"/>
      <c r="T13621" s="13"/>
      <c r="U13621" t="s">
        <v>6636</v>
      </c>
    </row>
    <row r="13622" spans="1:21" x14ac:dyDescent="0.25">
      <c r="A13622" t="s">
        <v>6637</v>
      </c>
      <c r="B13622" s="12">
        <v>42847</v>
      </c>
      <c r="C13622" t="s">
        <v>8431</v>
      </c>
      <c r="D13622" s="11">
        <v>46205.444687499999</v>
      </c>
      <c r="E13622" t="s">
        <v>8432</v>
      </c>
      <c r="F13622" t="s">
        <v>13246</v>
      </c>
      <c r="G13622" t="s">
        <v>7754</v>
      </c>
      <c r="H13622" t="s">
        <v>6479</v>
      </c>
      <c r="I13622" t="s">
        <v>65</v>
      </c>
      <c r="J13622" t="s">
        <v>67</v>
      </c>
      <c r="K13622" t="s">
        <v>17724</v>
      </c>
      <c r="L13622" t="s">
        <v>17234</v>
      </c>
      <c r="M13622" t="s">
        <v>17725</v>
      </c>
      <c r="N13622" t="s">
        <v>7001</v>
      </c>
      <c r="O13622" t="s">
        <v>7176</v>
      </c>
      <c r="P13622">
        <v>2088720</v>
      </c>
      <c r="Q13622" t="s">
        <v>6867</v>
      </c>
      <c r="R13622" t="s">
        <v>7109</v>
      </c>
      <c r="S13622" s="12"/>
      <c r="T13622" s="13"/>
      <c r="U13622" t="s">
        <v>6636</v>
      </c>
    </row>
    <row r="13623" spans="1:21" x14ac:dyDescent="0.25">
      <c r="A13623" t="s">
        <v>6637</v>
      </c>
      <c r="B13623" s="12">
        <v>42729</v>
      </c>
      <c r="C13623" t="s">
        <v>17726</v>
      </c>
      <c r="D13623" s="11">
        <v>46205.457372685203</v>
      </c>
      <c r="E13623" t="s">
        <v>17727</v>
      </c>
      <c r="F13623" t="s">
        <v>13246</v>
      </c>
      <c r="G13623" t="s">
        <v>7754</v>
      </c>
      <c r="H13623" t="s">
        <v>6479</v>
      </c>
      <c r="I13623" t="s">
        <v>6640</v>
      </c>
      <c r="J13623" t="s">
        <v>6641</v>
      </c>
      <c r="K13623" t="s">
        <v>17728</v>
      </c>
      <c r="L13623" t="s">
        <v>17220</v>
      </c>
      <c r="M13623" t="s">
        <v>17729</v>
      </c>
      <c r="N13623" t="s">
        <v>17730</v>
      </c>
      <c r="O13623" t="s">
        <v>17731</v>
      </c>
      <c r="P13623">
        <v>4600000</v>
      </c>
      <c r="Q13623" t="s">
        <v>6636</v>
      </c>
      <c r="R13623" t="s">
        <v>6636</v>
      </c>
      <c r="S13623" s="12"/>
      <c r="T13623" s="13"/>
      <c r="U13623" t="s">
        <v>6636</v>
      </c>
    </row>
    <row r="13624" spans="1:21" x14ac:dyDescent="0.25">
      <c r="A13624" t="s">
        <v>6619</v>
      </c>
      <c r="B13624" s="12">
        <v>42729</v>
      </c>
      <c r="C13624" t="s">
        <v>17726</v>
      </c>
      <c r="D13624" s="11">
        <v>46205.457372685203</v>
      </c>
      <c r="E13624" t="s">
        <v>17727</v>
      </c>
      <c r="F13624" t="s">
        <v>13246</v>
      </c>
      <c r="G13624" t="s">
        <v>7754</v>
      </c>
      <c r="H13624" t="s">
        <v>6479</v>
      </c>
      <c r="I13624" t="s">
        <v>6640</v>
      </c>
      <c r="J13624" t="s">
        <v>6641</v>
      </c>
      <c r="K13624" t="s">
        <v>17728</v>
      </c>
      <c r="L13624" t="s">
        <v>17220</v>
      </c>
      <c r="M13624" t="s">
        <v>17729</v>
      </c>
      <c r="N13624" t="s">
        <v>17730</v>
      </c>
      <c r="O13624" t="s">
        <v>17731</v>
      </c>
      <c r="P13624">
        <v>4600000</v>
      </c>
      <c r="Q13624" t="s">
        <v>6636</v>
      </c>
      <c r="R13624" t="s">
        <v>6636</v>
      </c>
      <c r="S13624" s="12"/>
      <c r="T13624" s="13"/>
      <c r="U13624" t="s">
        <v>6636</v>
      </c>
    </row>
    <row r="13625" spans="1:21" x14ac:dyDescent="0.25">
      <c r="A13625" t="s">
        <v>6637</v>
      </c>
      <c r="B13625" s="12">
        <v>42775</v>
      </c>
      <c r="C13625" t="s">
        <v>17732</v>
      </c>
      <c r="D13625" s="11">
        <v>46206.530902777798</v>
      </c>
      <c r="E13625" t="s">
        <v>17733</v>
      </c>
      <c r="F13625" t="s">
        <v>13246</v>
      </c>
      <c r="G13625" t="s">
        <v>7754</v>
      </c>
      <c r="H13625" t="s">
        <v>6479</v>
      </c>
      <c r="I13625" t="s">
        <v>55</v>
      </c>
      <c r="J13625" t="s">
        <v>737</v>
      </c>
      <c r="K13625" t="s">
        <v>17357</v>
      </c>
      <c r="L13625" t="s">
        <v>17211</v>
      </c>
      <c r="M13625" t="s">
        <v>17358</v>
      </c>
      <c r="N13625" t="s">
        <v>7366</v>
      </c>
      <c r="O13625" t="s">
        <v>7650</v>
      </c>
      <c r="P13625">
        <v>3710000</v>
      </c>
      <c r="Q13625" t="s">
        <v>6636</v>
      </c>
      <c r="R13625" t="s">
        <v>6636</v>
      </c>
      <c r="S13625" s="12"/>
      <c r="T13625" s="13"/>
      <c r="U13625" t="s">
        <v>6629</v>
      </c>
    </row>
    <row r="13626" spans="1:21" x14ac:dyDescent="0.25">
      <c r="A13626" t="s">
        <v>6619</v>
      </c>
      <c r="B13626" s="12">
        <v>42775</v>
      </c>
      <c r="C13626" t="s">
        <v>17732</v>
      </c>
      <c r="D13626" s="11">
        <v>46206.588402777801</v>
      </c>
      <c r="E13626" t="s">
        <v>17733</v>
      </c>
      <c r="F13626" t="s">
        <v>13246</v>
      </c>
      <c r="G13626" t="s">
        <v>7754</v>
      </c>
      <c r="H13626" t="s">
        <v>6479</v>
      </c>
      <c r="I13626" t="s">
        <v>55</v>
      </c>
      <c r="J13626" t="s">
        <v>737</v>
      </c>
      <c r="K13626" t="s">
        <v>17357</v>
      </c>
      <c r="L13626" t="s">
        <v>17211</v>
      </c>
      <c r="M13626" t="s">
        <v>17358</v>
      </c>
      <c r="N13626" t="s">
        <v>7366</v>
      </c>
      <c r="O13626" t="s">
        <v>7650</v>
      </c>
      <c r="P13626">
        <v>3710000</v>
      </c>
      <c r="Q13626" t="s">
        <v>6636</v>
      </c>
      <c r="R13626" t="s">
        <v>6636</v>
      </c>
      <c r="S13626" s="12"/>
      <c r="T13626" s="13"/>
      <c r="U13626" t="s">
        <v>6629</v>
      </c>
    </row>
    <row r="13627" spans="1:21" x14ac:dyDescent="0.25">
      <c r="A13627" t="s">
        <v>6637</v>
      </c>
      <c r="B13627" s="12">
        <v>42781</v>
      </c>
      <c r="C13627" t="s">
        <v>17734</v>
      </c>
      <c r="D13627" s="11">
        <v>46206.615393518499</v>
      </c>
      <c r="E13627" t="s">
        <v>17735</v>
      </c>
      <c r="F13627" t="s">
        <v>13246</v>
      </c>
      <c r="G13627" t="s">
        <v>7754</v>
      </c>
      <c r="H13627" t="s">
        <v>6479</v>
      </c>
      <c r="I13627" t="s">
        <v>55</v>
      </c>
      <c r="J13627" t="s">
        <v>737</v>
      </c>
      <c r="K13627" t="s">
        <v>17736</v>
      </c>
      <c r="L13627" t="s">
        <v>17258</v>
      </c>
      <c r="M13627" t="s">
        <v>17737</v>
      </c>
      <c r="N13627" t="s">
        <v>7506</v>
      </c>
      <c r="O13627" t="s">
        <v>9725</v>
      </c>
      <c r="P13627">
        <v>3458740</v>
      </c>
      <c r="Q13627" t="s">
        <v>6636</v>
      </c>
      <c r="R13627" t="s">
        <v>6636</v>
      </c>
      <c r="S13627" s="12"/>
      <c r="T13627" s="13"/>
      <c r="U13627" t="s">
        <v>6629</v>
      </c>
    </row>
    <row r="13628" spans="1:21" x14ac:dyDescent="0.25">
      <c r="A13628" t="s">
        <v>6619</v>
      </c>
      <c r="B13628" s="12">
        <v>42781</v>
      </c>
      <c r="C13628" t="s">
        <v>17734</v>
      </c>
      <c r="D13628" s="11">
        <v>46206.626157407401</v>
      </c>
      <c r="E13628" t="s">
        <v>17735</v>
      </c>
      <c r="F13628" t="s">
        <v>13246</v>
      </c>
      <c r="G13628" t="s">
        <v>7754</v>
      </c>
      <c r="H13628" t="s">
        <v>6479</v>
      </c>
      <c r="I13628" t="s">
        <v>55</v>
      </c>
      <c r="J13628" t="s">
        <v>737</v>
      </c>
      <c r="K13628" t="s">
        <v>17736</v>
      </c>
      <c r="L13628" t="s">
        <v>17258</v>
      </c>
      <c r="M13628" t="s">
        <v>17737</v>
      </c>
      <c r="N13628" t="s">
        <v>7506</v>
      </c>
      <c r="O13628" t="s">
        <v>9725</v>
      </c>
      <c r="P13628">
        <v>3458740</v>
      </c>
      <c r="Q13628" t="s">
        <v>6636</v>
      </c>
      <c r="R13628" t="s">
        <v>6636</v>
      </c>
      <c r="S13628" s="12"/>
      <c r="T13628" s="13"/>
      <c r="U13628" t="s">
        <v>6629</v>
      </c>
    </row>
    <row r="13629" spans="1:21" x14ac:dyDescent="0.25">
      <c r="A13629" t="s">
        <v>6637</v>
      </c>
      <c r="B13629" s="12">
        <v>42825</v>
      </c>
      <c r="C13629" t="s">
        <v>17738</v>
      </c>
      <c r="D13629" s="11">
        <v>46206.8461805556</v>
      </c>
      <c r="E13629" t="s">
        <v>17739</v>
      </c>
      <c r="F13629" t="s">
        <v>13246</v>
      </c>
      <c r="G13629" t="s">
        <v>7754</v>
      </c>
      <c r="H13629" t="s">
        <v>6479</v>
      </c>
      <c r="I13629" t="s">
        <v>55</v>
      </c>
      <c r="J13629" t="s">
        <v>44</v>
      </c>
      <c r="K13629" t="s">
        <v>17740</v>
      </c>
      <c r="L13629" t="s">
        <v>17308</v>
      </c>
      <c r="M13629" t="s">
        <v>17741</v>
      </c>
      <c r="N13629" t="s">
        <v>7001</v>
      </c>
      <c r="O13629" t="s">
        <v>7002</v>
      </c>
      <c r="P13629">
        <v>2560000</v>
      </c>
      <c r="Q13629" t="s">
        <v>6636</v>
      </c>
      <c r="R13629" t="s">
        <v>6636</v>
      </c>
      <c r="S13629" s="12"/>
      <c r="T13629" s="13"/>
      <c r="U13629" t="s">
        <v>7358</v>
      </c>
    </row>
    <row r="13630" spans="1:21" x14ac:dyDescent="0.25">
      <c r="A13630" t="s">
        <v>6637</v>
      </c>
      <c r="B13630" s="12">
        <v>42907</v>
      </c>
      <c r="C13630" t="s">
        <v>17742</v>
      </c>
      <c r="D13630" s="11">
        <v>46207.345949074101</v>
      </c>
      <c r="E13630" t="s">
        <v>17743</v>
      </c>
      <c r="F13630" t="s">
        <v>13246</v>
      </c>
      <c r="G13630" t="s">
        <v>7754</v>
      </c>
      <c r="H13630" t="s">
        <v>6479</v>
      </c>
      <c r="I13630" t="s">
        <v>55</v>
      </c>
      <c r="J13630" t="s">
        <v>176</v>
      </c>
      <c r="K13630" t="s">
        <v>17744</v>
      </c>
      <c r="L13630" t="s">
        <v>17211</v>
      </c>
      <c r="M13630" t="s">
        <v>17745</v>
      </c>
      <c r="N13630" t="s">
        <v>6761</v>
      </c>
      <c r="O13630" t="s">
        <v>6762</v>
      </c>
      <c r="P13630">
        <v>2993830</v>
      </c>
      <c r="Q13630" t="s">
        <v>6636</v>
      </c>
      <c r="R13630" t="s">
        <v>6636</v>
      </c>
      <c r="S13630" s="12"/>
      <c r="T13630" s="13"/>
      <c r="U13630" t="s">
        <v>6629</v>
      </c>
    </row>
    <row r="13631" spans="1:21" x14ac:dyDescent="0.25">
      <c r="A13631" t="s">
        <v>6619</v>
      </c>
      <c r="B13631" s="12">
        <v>42808</v>
      </c>
      <c r="C13631" t="s">
        <v>8365</v>
      </c>
      <c r="D13631" s="11">
        <v>46207.500613425902</v>
      </c>
      <c r="E13631" t="s">
        <v>8366</v>
      </c>
      <c r="F13631" t="s">
        <v>13246</v>
      </c>
      <c r="G13631" t="s">
        <v>7754</v>
      </c>
      <c r="H13631" t="s">
        <v>6479</v>
      </c>
      <c r="I13631" t="s">
        <v>55</v>
      </c>
      <c r="J13631" t="s">
        <v>643</v>
      </c>
      <c r="K13631" t="s">
        <v>17746</v>
      </c>
      <c r="L13631" t="s">
        <v>17220</v>
      </c>
      <c r="M13631" t="s">
        <v>8367</v>
      </c>
      <c r="N13631" t="s">
        <v>7431</v>
      </c>
      <c r="O13631" t="s">
        <v>8368</v>
      </c>
      <c r="P13631">
        <v>470000</v>
      </c>
      <c r="Q13631" t="s">
        <v>6636</v>
      </c>
      <c r="R13631" t="s">
        <v>6636</v>
      </c>
      <c r="S13631" s="12"/>
      <c r="T13631" s="13"/>
      <c r="U13631" t="s">
        <v>6629</v>
      </c>
    </row>
    <row r="13632" spans="1:21" x14ac:dyDescent="0.25">
      <c r="A13632" t="s">
        <v>6637</v>
      </c>
      <c r="B13632" s="12">
        <v>42808</v>
      </c>
      <c r="C13632" t="s">
        <v>8365</v>
      </c>
      <c r="D13632" s="11">
        <v>46207.504641203697</v>
      </c>
      <c r="E13632" t="s">
        <v>8366</v>
      </c>
      <c r="F13632" t="s">
        <v>13246</v>
      </c>
      <c r="G13632" t="s">
        <v>7754</v>
      </c>
      <c r="H13632" t="s">
        <v>6479</v>
      </c>
      <c r="I13632" t="s">
        <v>55</v>
      </c>
      <c r="J13632" t="s">
        <v>643</v>
      </c>
      <c r="K13632" t="s">
        <v>17746</v>
      </c>
      <c r="L13632" t="s">
        <v>17220</v>
      </c>
      <c r="M13632" t="s">
        <v>8367</v>
      </c>
      <c r="N13632" t="s">
        <v>7431</v>
      </c>
      <c r="O13632" t="s">
        <v>8368</v>
      </c>
      <c r="P13632">
        <v>470000</v>
      </c>
      <c r="Q13632" t="s">
        <v>6636</v>
      </c>
      <c r="R13632" t="s">
        <v>6636</v>
      </c>
      <c r="S13632" s="12"/>
      <c r="T13632" s="13"/>
      <c r="U13632" t="s">
        <v>6629</v>
      </c>
    </row>
    <row r="13633" spans="1:21" x14ac:dyDescent="0.25">
      <c r="A13633" t="s">
        <v>6619</v>
      </c>
      <c r="B13633" s="12">
        <v>42825</v>
      </c>
      <c r="C13633" t="s">
        <v>17738</v>
      </c>
      <c r="D13633" s="11">
        <v>46207.669618055603</v>
      </c>
      <c r="E13633" t="s">
        <v>17739</v>
      </c>
      <c r="F13633" t="s">
        <v>13246</v>
      </c>
      <c r="G13633" t="s">
        <v>7754</v>
      </c>
      <c r="H13633" t="s">
        <v>6479</v>
      </c>
      <c r="I13633" t="s">
        <v>55</v>
      </c>
      <c r="J13633" t="s">
        <v>44</v>
      </c>
      <c r="K13633" t="s">
        <v>17740</v>
      </c>
      <c r="L13633" t="s">
        <v>17308</v>
      </c>
      <c r="M13633" t="s">
        <v>17741</v>
      </c>
      <c r="N13633" t="s">
        <v>7001</v>
      </c>
      <c r="O13633" t="s">
        <v>7002</v>
      </c>
      <c r="P13633">
        <v>2560000</v>
      </c>
      <c r="Q13633" t="s">
        <v>6636</v>
      </c>
      <c r="R13633" t="s">
        <v>6636</v>
      </c>
      <c r="S13633" s="12"/>
      <c r="T13633" s="13"/>
      <c r="U13633" t="s">
        <v>7358</v>
      </c>
    </row>
    <row r="13634" spans="1:21" x14ac:dyDescent="0.25">
      <c r="A13634" t="s">
        <v>6637</v>
      </c>
      <c r="B13634" s="12">
        <v>42888</v>
      </c>
      <c r="C13634" t="s">
        <v>14245</v>
      </c>
      <c r="D13634" s="11">
        <v>46207.7492361111</v>
      </c>
      <c r="E13634" t="s">
        <v>14246</v>
      </c>
      <c r="F13634" t="s">
        <v>13246</v>
      </c>
      <c r="G13634" t="s">
        <v>7754</v>
      </c>
      <c r="H13634" t="s">
        <v>6479</v>
      </c>
      <c r="I13634" t="s">
        <v>55</v>
      </c>
      <c r="J13634" t="s">
        <v>643</v>
      </c>
      <c r="K13634" t="s">
        <v>17747</v>
      </c>
      <c r="L13634" t="s">
        <v>17258</v>
      </c>
      <c r="M13634" t="s">
        <v>17748</v>
      </c>
      <c r="N13634" t="s">
        <v>7506</v>
      </c>
      <c r="O13634" t="s">
        <v>8352</v>
      </c>
      <c r="P13634">
        <v>4260000</v>
      </c>
      <c r="Q13634" t="s">
        <v>6636</v>
      </c>
      <c r="R13634" t="s">
        <v>6636</v>
      </c>
      <c r="S13634" s="12"/>
      <c r="T13634" s="13"/>
      <c r="U13634" t="s">
        <v>6636</v>
      </c>
    </row>
    <row r="13635" spans="1:21" x14ac:dyDescent="0.25">
      <c r="A13635" t="s">
        <v>6637</v>
      </c>
      <c r="B13635" s="12">
        <v>42852</v>
      </c>
      <c r="C13635" t="s">
        <v>17749</v>
      </c>
      <c r="D13635" s="11">
        <v>46208.3757638889</v>
      </c>
      <c r="E13635" t="s">
        <v>17750</v>
      </c>
      <c r="F13635" t="s">
        <v>13246</v>
      </c>
      <c r="G13635" t="s">
        <v>7754</v>
      </c>
      <c r="H13635" t="s">
        <v>6479</v>
      </c>
      <c r="I13635" t="s">
        <v>6623</v>
      </c>
      <c r="J13635" t="s">
        <v>6647</v>
      </c>
      <c r="K13635" t="s">
        <v>17751</v>
      </c>
      <c r="L13635" t="s">
        <v>17220</v>
      </c>
      <c r="M13635" t="s">
        <v>17752</v>
      </c>
      <c r="N13635" t="s">
        <v>13410</v>
      </c>
      <c r="O13635" t="s">
        <v>15539</v>
      </c>
      <c r="P13635">
        <v>1630000</v>
      </c>
      <c r="Q13635" t="s">
        <v>6636</v>
      </c>
      <c r="R13635" t="s">
        <v>6636</v>
      </c>
      <c r="S13635" s="12"/>
      <c r="T13635" s="13"/>
      <c r="U13635" t="s">
        <v>6636</v>
      </c>
    </row>
    <row r="13636" spans="1:21" x14ac:dyDescent="0.25">
      <c r="A13636" t="s">
        <v>6637</v>
      </c>
      <c r="B13636" s="12">
        <v>42846</v>
      </c>
      <c r="C13636" t="s">
        <v>17753</v>
      </c>
      <c r="D13636" s="11">
        <v>46208.464409722197</v>
      </c>
      <c r="E13636" t="s">
        <v>17754</v>
      </c>
      <c r="F13636" t="s">
        <v>13246</v>
      </c>
      <c r="G13636" t="s">
        <v>7754</v>
      </c>
      <c r="H13636" t="s">
        <v>6479</v>
      </c>
      <c r="I13636" t="s">
        <v>55</v>
      </c>
      <c r="J13636" t="s">
        <v>643</v>
      </c>
      <c r="K13636" t="s">
        <v>17755</v>
      </c>
      <c r="L13636" t="s">
        <v>17308</v>
      </c>
      <c r="M13636" t="s">
        <v>17756</v>
      </c>
      <c r="N13636" t="s">
        <v>13439</v>
      </c>
      <c r="O13636" t="s">
        <v>17757</v>
      </c>
      <c r="P13636">
        <v>475000</v>
      </c>
      <c r="Q13636" t="s">
        <v>6636</v>
      </c>
      <c r="R13636" t="s">
        <v>6636</v>
      </c>
      <c r="S13636" s="12"/>
      <c r="T13636" s="13"/>
      <c r="U13636" t="s">
        <v>6636</v>
      </c>
    </row>
    <row r="13637" spans="1:21" x14ac:dyDescent="0.25">
      <c r="A13637" t="s">
        <v>6619</v>
      </c>
      <c r="B13637" s="12">
        <v>42846</v>
      </c>
      <c r="C13637" t="s">
        <v>17753</v>
      </c>
      <c r="D13637" s="11">
        <v>46208.500277777799</v>
      </c>
      <c r="E13637" t="s">
        <v>17754</v>
      </c>
      <c r="F13637" t="s">
        <v>13246</v>
      </c>
      <c r="G13637" t="s">
        <v>7754</v>
      </c>
      <c r="H13637" t="s">
        <v>6479</v>
      </c>
      <c r="I13637" t="s">
        <v>55</v>
      </c>
      <c r="J13637" t="s">
        <v>643</v>
      </c>
      <c r="K13637" t="s">
        <v>17755</v>
      </c>
      <c r="L13637" t="s">
        <v>17308</v>
      </c>
      <c r="M13637" t="s">
        <v>17756</v>
      </c>
      <c r="N13637" t="s">
        <v>13439</v>
      </c>
      <c r="O13637" t="s">
        <v>17757</v>
      </c>
      <c r="P13637">
        <v>475000</v>
      </c>
      <c r="Q13637" t="s">
        <v>6636</v>
      </c>
      <c r="R13637" t="s">
        <v>6636</v>
      </c>
      <c r="S13637" s="12"/>
      <c r="T13637" s="13"/>
      <c r="U13637" t="s">
        <v>6636</v>
      </c>
    </row>
    <row r="13638" spans="1:21" x14ac:dyDescent="0.25">
      <c r="A13638" t="s">
        <v>6619</v>
      </c>
      <c r="B13638" s="12">
        <v>42847</v>
      </c>
      <c r="C13638" t="s">
        <v>8431</v>
      </c>
      <c r="D13638" s="11">
        <v>46208.539050925901</v>
      </c>
      <c r="E13638" t="s">
        <v>8432</v>
      </c>
      <c r="F13638" t="s">
        <v>13246</v>
      </c>
      <c r="G13638" t="s">
        <v>7754</v>
      </c>
      <c r="H13638" t="s">
        <v>6479</v>
      </c>
      <c r="I13638" t="s">
        <v>65</v>
      </c>
      <c r="J13638" t="s">
        <v>67</v>
      </c>
      <c r="K13638" t="s">
        <v>17724</v>
      </c>
      <c r="L13638" t="s">
        <v>17234</v>
      </c>
      <c r="M13638" t="s">
        <v>17725</v>
      </c>
      <c r="N13638" t="s">
        <v>7001</v>
      </c>
      <c r="O13638" t="s">
        <v>7176</v>
      </c>
      <c r="P13638">
        <v>2088720</v>
      </c>
      <c r="Q13638" t="s">
        <v>6867</v>
      </c>
      <c r="R13638" t="s">
        <v>7109</v>
      </c>
      <c r="S13638" s="12"/>
      <c r="T13638" s="13"/>
      <c r="U13638" t="s">
        <v>6636</v>
      </c>
    </row>
    <row r="13639" spans="1:21" x14ac:dyDescent="0.25">
      <c r="A13639" t="s">
        <v>6619</v>
      </c>
      <c r="B13639" s="12">
        <v>42851</v>
      </c>
      <c r="C13639" t="s">
        <v>8369</v>
      </c>
      <c r="D13639" s="11">
        <v>46208.626493055599</v>
      </c>
      <c r="E13639" t="s">
        <v>8370</v>
      </c>
      <c r="F13639" t="s">
        <v>13246</v>
      </c>
      <c r="G13639" t="s">
        <v>7754</v>
      </c>
      <c r="H13639" t="s">
        <v>6479</v>
      </c>
      <c r="I13639" t="s">
        <v>55</v>
      </c>
      <c r="J13639" t="s">
        <v>643</v>
      </c>
      <c r="K13639" t="s">
        <v>17758</v>
      </c>
      <c r="L13639" t="s">
        <v>17295</v>
      </c>
      <c r="M13639" t="s">
        <v>17759</v>
      </c>
      <c r="N13639" t="s">
        <v>7001</v>
      </c>
      <c r="O13639" t="s">
        <v>7007</v>
      </c>
      <c r="P13639">
        <v>555000</v>
      </c>
      <c r="Q13639" t="s">
        <v>6636</v>
      </c>
      <c r="R13639" t="s">
        <v>6636</v>
      </c>
      <c r="S13639" s="12"/>
      <c r="T13639" s="13"/>
      <c r="U13639" t="s">
        <v>6629</v>
      </c>
    </row>
    <row r="13640" spans="1:21" x14ac:dyDescent="0.25">
      <c r="A13640" t="s">
        <v>6619</v>
      </c>
      <c r="B13640" s="12">
        <v>42852</v>
      </c>
      <c r="C13640" t="s">
        <v>17749</v>
      </c>
      <c r="D13640" s="11">
        <v>46208.639236111099</v>
      </c>
      <c r="E13640" t="s">
        <v>17750</v>
      </c>
      <c r="F13640" t="s">
        <v>13246</v>
      </c>
      <c r="G13640" t="s">
        <v>7754</v>
      </c>
      <c r="H13640" t="s">
        <v>6479</v>
      </c>
      <c r="I13640" t="s">
        <v>6623</v>
      </c>
      <c r="J13640" t="s">
        <v>6647</v>
      </c>
      <c r="K13640" t="s">
        <v>17751</v>
      </c>
      <c r="L13640" t="s">
        <v>17220</v>
      </c>
      <c r="M13640" t="s">
        <v>17752</v>
      </c>
      <c r="N13640" t="s">
        <v>13410</v>
      </c>
      <c r="O13640" t="s">
        <v>15539</v>
      </c>
      <c r="P13640">
        <v>1630000</v>
      </c>
      <c r="Q13640" t="s">
        <v>6636</v>
      </c>
      <c r="R13640" t="s">
        <v>6636</v>
      </c>
      <c r="S13640" s="12"/>
      <c r="T13640" s="13"/>
      <c r="U13640" t="s">
        <v>6636</v>
      </c>
    </row>
    <row r="13641" spans="1:21" x14ac:dyDescent="0.25">
      <c r="A13641" t="s">
        <v>6637</v>
      </c>
      <c r="B13641" s="12">
        <v>43162</v>
      </c>
      <c r="C13641" t="s">
        <v>17760</v>
      </c>
      <c r="D13641" s="11">
        <v>46209.495023148098</v>
      </c>
      <c r="E13641" t="s">
        <v>17761</v>
      </c>
      <c r="F13641" t="s">
        <v>13246</v>
      </c>
      <c r="G13641" t="s">
        <v>7754</v>
      </c>
      <c r="H13641" t="s">
        <v>6479</v>
      </c>
      <c r="I13641" t="s">
        <v>55</v>
      </c>
      <c r="J13641" t="s">
        <v>737</v>
      </c>
      <c r="K13641" t="s">
        <v>17598</v>
      </c>
      <c r="L13641" t="s">
        <v>17228</v>
      </c>
      <c r="M13641" t="s">
        <v>17599</v>
      </c>
      <c r="N13641" t="s">
        <v>7366</v>
      </c>
      <c r="O13641" t="s">
        <v>7650</v>
      </c>
      <c r="P13641">
        <v>3710000</v>
      </c>
      <c r="Q13641" t="s">
        <v>6636</v>
      </c>
      <c r="R13641" t="s">
        <v>6636</v>
      </c>
      <c r="S13641" s="12"/>
      <c r="T13641" s="13"/>
      <c r="U13641" t="s">
        <v>6636</v>
      </c>
    </row>
    <row r="13642" spans="1:21" x14ac:dyDescent="0.25">
      <c r="A13642" t="s">
        <v>6619</v>
      </c>
      <c r="B13642" s="12">
        <v>42888</v>
      </c>
      <c r="C13642" t="s">
        <v>14245</v>
      </c>
      <c r="D13642" s="11">
        <v>46209.674189814803</v>
      </c>
      <c r="E13642" t="s">
        <v>14246</v>
      </c>
      <c r="F13642" t="s">
        <v>13246</v>
      </c>
      <c r="G13642" t="s">
        <v>7754</v>
      </c>
      <c r="H13642" t="s">
        <v>6479</v>
      </c>
      <c r="I13642" t="s">
        <v>55</v>
      </c>
      <c r="J13642" t="s">
        <v>643</v>
      </c>
      <c r="K13642" t="s">
        <v>17747</v>
      </c>
      <c r="L13642" t="s">
        <v>17258</v>
      </c>
      <c r="M13642" t="s">
        <v>17748</v>
      </c>
      <c r="N13642" t="s">
        <v>7506</v>
      </c>
      <c r="O13642" t="s">
        <v>8352</v>
      </c>
      <c r="P13642">
        <v>4260000</v>
      </c>
      <c r="Q13642" t="s">
        <v>6636</v>
      </c>
      <c r="R13642" t="s">
        <v>6636</v>
      </c>
      <c r="S13642" s="12"/>
      <c r="T13642" s="13"/>
      <c r="U13642" t="s">
        <v>6636</v>
      </c>
    </row>
    <row r="13643" spans="1:21" x14ac:dyDescent="0.25">
      <c r="A13643" t="s">
        <v>6637</v>
      </c>
      <c r="B13643" s="12">
        <v>42893</v>
      </c>
      <c r="C13643" t="s">
        <v>17762</v>
      </c>
      <c r="D13643" s="11">
        <v>46209.732870370397</v>
      </c>
      <c r="E13643" t="s">
        <v>17763</v>
      </c>
      <c r="F13643" t="s">
        <v>13246</v>
      </c>
      <c r="G13643" t="s">
        <v>7754</v>
      </c>
      <c r="H13643" t="s">
        <v>6479</v>
      </c>
      <c r="I13643" t="s">
        <v>65</v>
      </c>
      <c r="J13643" t="s">
        <v>67</v>
      </c>
      <c r="K13643" t="s">
        <v>17764</v>
      </c>
      <c r="L13643" t="s">
        <v>17303</v>
      </c>
      <c r="M13643" t="s">
        <v>17765</v>
      </c>
      <c r="N13643" t="s">
        <v>7001</v>
      </c>
      <c r="O13643" t="s">
        <v>7176</v>
      </c>
      <c r="P13643">
        <v>1640000</v>
      </c>
      <c r="Q13643" t="s">
        <v>6636</v>
      </c>
      <c r="R13643" t="s">
        <v>6636</v>
      </c>
      <c r="S13643" s="12"/>
      <c r="T13643" s="13"/>
      <c r="U13643" t="s">
        <v>6629</v>
      </c>
    </row>
    <row r="13644" spans="1:21" x14ac:dyDescent="0.25">
      <c r="A13644" t="s">
        <v>6619</v>
      </c>
      <c r="B13644" s="12">
        <v>42893</v>
      </c>
      <c r="C13644" t="s">
        <v>17762</v>
      </c>
      <c r="D13644" s="11">
        <v>46209.754224536999</v>
      </c>
      <c r="E13644" t="s">
        <v>17763</v>
      </c>
      <c r="F13644" t="s">
        <v>13246</v>
      </c>
      <c r="G13644" t="s">
        <v>7754</v>
      </c>
      <c r="H13644" t="s">
        <v>6479</v>
      </c>
      <c r="I13644" t="s">
        <v>65</v>
      </c>
      <c r="J13644" t="s">
        <v>67</v>
      </c>
      <c r="K13644" t="s">
        <v>17764</v>
      </c>
      <c r="L13644" t="s">
        <v>17303</v>
      </c>
      <c r="M13644" t="s">
        <v>17765</v>
      </c>
      <c r="N13644" t="s">
        <v>7001</v>
      </c>
      <c r="O13644" t="s">
        <v>7176</v>
      </c>
      <c r="P13644">
        <v>1640000</v>
      </c>
      <c r="Q13644" t="s">
        <v>6636</v>
      </c>
      <c r="R13644" t="s">
        <v>6636</v>
      </c>
      <c r="S13644" s="12"/>
      <c r="T13644" s="13"/>
      <c r="U13644" t="s">
        <v>6629</v>
      </c>
    </row>
    <row r="13645" spans="1:21" x14ac:dyDescent="0.25">
      <c r="A13645" t="s">
        <v>6637</v>
      </c>
      <c r="B13645" s="12">
        <v>42901</v>
      </c>
      <c r="C13645" t="s">
        <v>17766</v>
      </c>
      <c r="D13645" s="11">
        <v>46209.849652777797</v>
      </c>
      <c r="E13645" t="s">
        <v>17767</v>
      </c>
      <c r="F13645" t="s">
        <v>13246</v>
      </c>
      <c r="G13645" t="s">
        <v>7754</v>
      </c>
      <c r="H13645" t="s">
        <v>6479</v>
      </c>
      <c r="I13645" t="s">
        <v>65</v>
      </c>
      <c r="J13645" t="s">
        <v>67</v>
      </c>
      <c r="K13645" t="s">
        <v>17768</v>
      </c>
      <c r="L13645" t="s">
        <v>17220</v>
      </c>
      <c r="M13645" t="s">
        <v>17769</v>
      </c>
      <c r="N13645" t="s">
        <v>7044</v>
      </c>
      <c r="O13645" t="s">
        <v>9578</v>
      </c>
      <c r="P13645">
        <v>2810000</v>
      </c>
      <c r="Q13645" t="s">
        <v>6636</v>
      </c>
      <c r="R13645" t="s">
        <v>6636</v>
      </c>
      <c r="S13645" s="12"/>
      <c r="T13645" s="13"/>
      <c r="U13645" t="s">
        <v>7031</v>
      </c>
    </row>
    <row r="13646" spans="1:21" x14ac:dyDescent="0.25">
      <c r="A13646" t="s">
        <v>6619</v>
      </c>
      <c r="B13646" s="12">
        <v>42901</v>
      </c>
      <c r="C13646" t="s">
        <v>17766</v>
      </c>
      <c r="D13646" s="11">
        <v>46210.391620370399</v>
      </c>
      <c r="E13646" t="s">
        <v>17767</v>
      </c>
      <c r="F13646" t="s">
        <v>13246</v>
      </c>
      <c r="G13646" t="s">
        <v>7754</v>
      </c>
      <c r="H13646" t="s">
        <v>6479</v>
      </c>
      <c r="I13646" t="s">
        <v>65</v>
      </c>
      <c r="J13646" t="s">
        <v>67</v>
      </c>
      <c r="K13646" t="s">
        <v>17768</v>
      </c>
      <c r="L13646" t="s">
        <v>17220</v>
      </c>
      <c r="M13646" t="s">
        <v>17769</v>
      </c>
      <c r="N13646" t="s">
        <v>7044</v>
      </c>
      <c r="O13646" t="s">
        <v>9578</v>
      </c>
      <c r="P13646">
        <v>2810000</v>
      </c>
      <c r="Q13646" t="s">
        <v>6636</v>
      </c>
      <c r="R13646" t="s">
        <v>6636</v>
      </c>
      <c r="S13646" s="12"/>
      <c r="T13646" s="13"/>
      <c r="U13646" t="s">
        <v>7031</v>
      </c>
    </row>
    <row r="13647" spans="1:21" x14ac:dyDescent="0.25">
      <c r="A13647" t="s">
        <v>6619</v>
      </c>
      <c r="B13647" s="12">
        <v>42907</v>
      </c>
      <c r="C13647" t="s">
        <v>17742</v>
      </c>
      <c r="D13647" s="11">
        <v>46210.456574074102</v>
      </c>
      <c r="E13647" t="s">
        <v>17743</v>
      </c>
      <c r="F13647" t="s">
        <v>13246</v>
      </c>
      <c r="G13647" t="s">
        <v>7754</v>
      </c>
      <c r="H13647" t="s">
        <v>6479</v>
      </c>
      <c r="I13647" t="s">
        <v>55</v>
      </c>
      <c r="J13647" t="s">
        <v>176</v>
      </c>
      <c r="K13647" t="s">
        <v>17744</v>
      </c>
      <c r="L13647" t="s">
        <v>17211</v>
      </c>
      <c r="M13647" t="s">
        <v>17745</v>
      </c>
      <c r="N13647" t="s">
        <v>6761</v>
      </c>
      <c r="O13647" t="s">
        <v>6762</v>
      </c>
      <c r="P13647">
        <v>2993830</v>
      </c>
      <c r="Q13647" t="s">
        <v>6636</v>
      </c>
      <c r="R13647" t="s">
        <v>6636</v>
      </c>
      <c r="S13647" s="12"/>
      <c r="T13647" s="13"/>
      <c r="U13647" t="s">
        <v>6629</v>
      </c>
    </row>
    <row r="13648" spans="1:21" x14ac:dyDescent="0.25">
      <c r="A13648" t="s">
        <v>6637</v>
      </c>
      <c r="B13648" s="12">
        <v>42937</v>
      </c>
      <c r="C13648" t="s">
        <v>9055</v>
      </c>
      <c r="D13648" s="11">
        <v>46210.640393518501</v>
      </c>
      <c r="E13648" t="s">
        <v>9056</v>
      </c>
      <c r="F13648" t="s">
        <v>13246</v>
      </c>
      <c r="G13648" t="s">
        <v>7754</v>
      </c>
      <c r="H13648" t="s">
        <v>6479</v>
      </c>
      <c r="I13648" t="s">
        <v>65</v>
      </c>
      <c r="J13648" t="s">
        <v>636</v>
      </c>
      <c r="K13648" t="s">
        <v>17275</v>
      </c>
      <c r="L13648" t="s">
        <v>17258</v>
      </c>
      <c r="M13648" t="s">
        <v>17276</v>
      </c>
      <c r="N13648" t="s">
        <v>7202</v>
      </c>
      <c r="O13648" t="s">
        <v>7255</v>
      </c>
      <c r="P13648">
        <v>2987540</v>
      </c>
      <c r="Q13648" t="s">
        <v>6636</v>
      </c>
      <c r="R13648" t="s">
        <v>6636</v>
      </c>
      <c r="S13648" s="12"/>
      <c r="T13648" s="13"/>
      <c r="U13648" t="s">
        <v>6629</v>
      </c>
    </row>
    <row r="13649" spans="1:21" x14ac:dyDescent="0.25">
      <c r="A13649" t="s">
        <v>6619</v>
      </c>
      <c r="B13649" s="12">
        <v>42937</v>
      </c>
      <c r="C13649" t="s">
        <v>9055</v>
      </c>
      <c r="D13649" s="11">
        <v>46210.838136574101</v>
      </c>
      <c r="E13649" t="s">
        <v>9056</v>
      </c>
      <c r="F13649" t="s">
        <v>13246</v>
      </c>
      <c r="G13649" t="s">
        <v>7754</v>
      </c>
      <c r="H13649" t="s">
        <v>6479</v>
      </c>
      <c r="I13649" t="s">
        <v>65</v>
      </c>
      <c r="J13649" t="s">
        <v>636</v>
      </c>
      <c r="K13649" t="s">
        <v>17275</v>
      </c>
      <c r="L13649" t="s">
        <v>17258</v>
      </c>
      <c r="M13649" t="s">
        <v>17276</v>
      </c>
      <c r="N13649" t="s">
        <v>7202</v>
      </c>
      <c r="O13649" t="s">
        <v>7255</v>
      </c>
      <c r="P13649">
        <v>2987540</v>
      </c>
      <c r="Q13649" t="s">
        <v>6636</v>
      </c>
      <c r="R13649" t="s">
        <v>6636</v>
      </c>
      <c r="S13649" s="12"/>
      <c r="T13649" s="13"/>
      <c r="U13649" t="s">
        <v>6629</v>
      </c>
    </row>
    <row r="13650" spans="1:21" x14ac:dyDescent="0.25">
      <c r="A13650" t="s">
        <v>6637</v>
      </c>
      <c r="B13650" s="12">
        <v>42948</v>
      </c>
      <c r="C13650" t="s">
        <v>17770</v>
      </c>
      <c r="D13650" s="11">
        <v>46211.532002314802</v>
      </c>
      <c r="E13650" t="s">
        <v>17771</v>
      </c>
      <c r="F13650" t="s">
        <v>13246</v>
      </c>
      <c r="G13650" t="s">
        <v>7754</v>
      </c>
      <c r="H13650" t="s">
        <v>6479</v>
      </c>
      <c r="I13650" t="s">
        <v>55</v>
      </c>
      <c r="J13650" t="s">
        <v>737</v>
      </c>
      <c r="K13650" t="s">
        <v>17772</v>
      </c>
      <c r="L13650" t="s">
        <v>17228</v>
      </c>
      <c r="M13650" t="s">
        <v>17773</v>
      </c>
      <c r="N13650" t="s">
        <v>12129</v>
      </c>
      <c r="O13650" t="s">
        <v>12130</v>
      </c>
      <c r="P13650">
        <v>1965000</v>
      </c>
      <c r="Q13650" t="s">
        <v>6636</v>
      </c>
      <c r="R13650" t="s">
        <v>6636</v>
      </c>
      <c r="S13650" s="12"/>
      <c r="T13650" s="13"/>
      <c r="U13650" t="s">
        <v>6636</v>
      </c>
    </row>
    <row r="13651" spans="1:21" x14ac:dyDescent="0.25">
      <c r="A13651" t="s">
        <v>6619</v>
      </c>
      <c r="B13651" s="12">
        <v>42948</v>
      </c>
      <c r="C13651" t="s">
        <v>17770</v>
      </c>
      <c r="D13651" s="11">
        <v>46211.535034722197</v>
      </c>
      <c r="E13651" t="s">
        <v>17771</v>
      </c>
      <c r="F13651" t="s">
        <v>13246</v>
      </c>
      <c r="G13651" t="s">
        <v>7754</v>
      </c>
      <c r="H13651" t="s">
        <v>6479</v>
      </c>
      <c r="I13651" t="s">
        <v>55</v>
      </c>
      <c r="J13651" t="s">
        <v>737</v>
      </c>
      <c r="K13651" t="s">
        <v>17772</v>
      </c>
      <c r="L13651" t="s">
        <v>17228</v>
      </c>
      <c r="M13651" t="s">
        <v>17773</v>
      </c>
      <c r="N13651" t="s">
        <v>12129</v>
      </c>
      <c r="O13651" t="s">
        <v>12130</v>
      </c>
      <c r="P13651">
        <v>1965000</v>
      </c>
      <c r="Q13651" t="s">
        <v>6636</v>
      </c>
      <c r="R13651" t="s">
        <v>6636</v>
      </c>
      <c r="S13651" s="12"/>
      <c r="T13651" s="13"/>
      <c r="U13651" t="s">
        <v>6636</v>
      </c>
    </row>
    <row r="13652" spans="1:21" x14ac:dyDescent="0.25">
      <c r="A13652" t="s">
        <v>6637</v>
      </c>
      <c r="B13652" s="12">
        <v>42958</v>
      </c>
      <c r="C13652" t="s">
        <v>17774</v>
      </c>
      <c r="D13652" s="11">
        <v>46211.568124999998</v>
      </c>
      <c r="E13652" t="s">
        <v>17775</v>
      </c>
      <c r="F13652" t="s">
        <v>13246</v>
      </c>
      <c r="G13652" t="s">
        <v>7754</v>
      </c>
      <c r="H13652" t="s">
        <v>6479</v>
      </c>
      <c r="I13652" t="s">
        <v>55</v>
      </c>
      <c r="J13652" t="s">
        <v>737</v>
      </c>
      <c r="K13652" t="s">
        <v>17776</v>
      </c>
      <c r="L13652" t="s">
        <v>17211</v>
      </c>
      <c r="M13652" t="s">
        <v>17777</v>
      </c>
      <c r="N13652" t="s">
        <v>13578</v>
      </c>
      <c r="O13652" t="s">
        <v>17778</v>
      </c>
      <c r="P13652">
        <v>495000</v>
      </c>
      <c r="Q13652" t="s">
        <v>6636</v>
      </c>
      <c r="R13652" t="s">
        <v>6636</v>
      </c>
      <c r="S13652" s="12"/>
      <c r="T13652" s="13"/>
      <c r="U13652" t="s">
        <v>6780</v>
      </c>
    </row>
    <row r="13653" spans="1:21" x14ac:dyDescent="0.25">
      <c r="A13653" t="s">
        <v>6619</v>
      </c>
      <c r="B13653" s="12">
        <v>42958</v>
      </c>
      <c r="C13653" t="s">
        <v>17774</v>
      </c>
      <c r="D13653" s="11">
        <v>46211.577870370398</v>
      </c>
      <c r="E13653" t="s">
        <v>17775</v>
      </c>
      <c r="F13653" t="s">
        <v>13246</v>
      </c>
      <c r="G13653" t="s">
        <v>7754</v>
      </c>
      <c r="H13653" t="s">
        <v>6479</v>
      </c>
      <c r="I13653" t="s">
        <v>55</v>
      </c>
      <c r="J13653" t="s">
        <v>737</v>
      </c>
      <c r="K13653" t="s">
        <v>17776</v>
      </c>
      <c r="L13653" t="s">
        <v>17211</v>
      </c>
      <c r="M13653" t="s">
        <v>17777</v>
      </c>
      <c r="N13653" t="s">
        <v>13578</v>
      </c>
      <c r="O13653" t="s">
        <v>17778</v>
      </c>
      <c r="P13653">
        <v>495000</v>
      </c>
      <c r="Q13653" t="s">
        <v>6636</v>
      </c>
      <c r="R13653" t="s">
        <v>6636</v>
      </c>
      <c r="S13653" s="12"/>
      <c r="T13653" s="13"/>
      <c r="U13653" t="s">
        <v>6780</v>
      </c>
    </row>
    <row r="13654" spans="1:21" x14ac:dyDescent="0.25">
      <c r="A13654" t="s">
        <v>6637</v>
      </c>
      <c r="B13654" s="12">
        <v>42851</v>
      </c>
      <c r="C13654" t="s">
        <v>8369</v>
      </c>
      <c r="D13654" s="11">
        <v>46212.471678240698</v>
      </c>
      <c r="E13654" t="s">
        <v>8370</v>
      </c>
      <c r="F13654" t="s">
        <v>13246</v>
      </c>
      <c r="G13654" t="s">
        <v>7754</v>
      </c>
      <c r="H13654" t="s">
        <v>6479</v>
      </c>
      <c r="I13654" t="s">
        <v>55</v>
      </c>
      <c r="J13654" t="s">
        <v>643</v>
      </c>
      <c r="K13654" t="s">
        <v>17758</v>
      </c>
      <c r="L13654" t="s">
        <v>17295</v>
      </c>
      <c r="M13654" t="s">
        <v>17759</v>
      </c>
      <c r="N13654" t="s">
        <v>7001</v>
      </c>
      <c r="O13654" t="s">
        <v>7007</v>
      </c>
      <c r="P13654">
        <v>555000</v>
      </c>
      <c r="Q13654" t="s">
        <v>6636</v>
      </c>
      <c r="R13654" t="s">
        <v>6636</v>
      </c>
      <c r="S13654" s="12"/>
      <c r="T13654" s="13"/>
      <c r="U13654" t="s">
        <v>6629</v>
      </c>
    </row>
    <row r="13655" spans="1:21" x14ac:dyDescent="0.25">
      <c r="A13655" t="s">
        <v>6637</v>
      </c>
      <c r="B13655" s="12">
        <v>43001</v>
      </c>
      <c r="C13655" t="s">
        <v>17779</v>
      </c>
      <c r="D13655" s="11">
        <v>46212.562962962998</v>
      </c>
      <c r="E13655" t="s">
        <v>17780</v>
      </c>
      <c r="F13655" t="s">
        <v>13246</v>
      </c>
      <c r="G13655" t="s">
        <v>7754</v>
      </c>
      <c r="H13655" t="s">
        <v>6479</v>
      </c>
      <c r="I13655" t="s">
        <v>55</v>
      </c>
      <c r="J13655" t="s">
        <v>643</v>
      </c>
      <c r="K13655" t="s">
        <v>17781</v>
      </c>
      <c r="L13655" t="s">
        <v>17211</v>
      </c>
      <c r="M13655" t="s">
        <v>17782</v>
      </c>
      <c r="N13655" t="s">
        <v>7202</v>
      </c>
      <c r="O13655" t="s">
        <v>7255</v>
      </c>
      <c r="P13655">
        <v>3419710</v>
      </c>
      <c r="Q13655" t="s">
        <v>6636</v>
      </c>
      <c r="R13655" t="s">
        <v>6636</v>
      </c>
      <c r="S13655" s="12"/>
      <c r="T13655" s="13"/>
      <c r="U13655" t="s">
        <v>6689</v>
      </c>
    </row>
    <row r="13656" spans="1:21" x14ac:dyDescent="0.25">
      <c r="A13656" t="s">
        <v>6619</v>
      </c>
      <c r="B13656" s="12">
        <v>43001</v>
      </c>
      <c r="C13656" t="s">
        <v>17779</v>
      </c>
      <c r="D13656" s="11">
        <v>46212.590601851902</v>
      </c>
      <c r="E13656" t="s">
        <v>17780</v>
      </c>
      <c r="F13656" t="s">
        <v>13246</v>
      </c>
      <c r="G13656" t="s">
        <v>7754</v>
      </c>
      <c r="H13656" t="s">
        <v>6479</v>
      </c>
      <c r="I13656" t="s">
        <v>55</v>
      </c>
      <c r="J13656" t="s">
        <v>643</v>
      </c>
      <c r="K13656" t="s">
        <v>17781</v>
      </c>
      <c r="L13656" t="s">
        <v>17211</v>
      </c>
      <c r="M13656" t="s">
        <v>17782</v>
      </c>
      <c r="N13656" t="s">
        <v>7202</v>
      </c>
      <c r="O13656" t="s">
        <v>7255</v>
      </c>
      <c r="P13656">
        <v>3419710</v>
      </c>
      <c r="Q13656" t="s">
        <v>6636</v>
      </c>
      <c r="R13656" t="s">
        <v>6636</v>
      </c>
      <c r="S13656" s="12"/>
      <c r="T13656" s="13"/>
      <c r="U13656" t="s">
        <v>6689</v>
      </c>
    </row>
    <row r="13657" spans="1:21" x14ac:dyDescent="0.25">
      <c r="A13657" t="s">
        <v>6637</v>
      </c>
      <c r="B13657" s="12">
        <v>43038</v>
      </c>
      <c r="C13657" t="s">
        <v>17783</v>
      </c>
      <c r="D13657" s="11">
        <v>46212.905925925901</v>
      </c>
      <c r="E13657" t="s">
        <v>17784</v>
      </c>
      <c r="F13657" t="s">
        <v>13246</v>
      </c>
      <c r="G13657" t="s">
        <v>7754</v>
      </c>
      <c r="H13657" t="s">
        <v>6479</v>
      </c>
      <c r="I13657" t="s">
        <v>65</v>
      </c>
      <c r="J13657" t="s">
        <v>57</v>
      </c>
      <c r="K13657" t="s">
        <v>17785</v>
      </c>
      <c r="L13657" t="s">
        <v>17211</v>
      </c>
      <c r="M13657" t="s">
        <v>17786</v>
      </c>
      <c r="N13657" t="s">
        <v>7506</v>
      </c>
      <c r="O13657" t="s">
        <v>7507</v>
      </c>
      <c r="P13657">
        <v>4066640</v>
      </c>
      <c r="Q13657" t="s">
        <v>6636</v>
      </c>
      <c r="R13657" t="s">
        <v>6636</v>
      </c>
      <c r="S13657" s="12"/>
      <c r="T13657" s="13"/>
      <c r="U13657" t="s">
        <v>6636</v>
      </c>
    </row>
    <row r="13658" spans="1:21" x14ac:dyDescent="0.25">
      <c r="A13658" t="s">
        <v>6619</v>
      </c>
      <c r="B13658" s="12">
        <v>43038</v>
      </c>
      <c r="C13658" t="s">
        <v>17783</v>
      </c>
      <c r="D13658" s="11">
        <v>46213.467187499999</v>
      </c>
      <c r="E13658" t="s">
        <v>17784</v>
      </c>
      <c r="F13658" t="s">
        <v>13246</v>
      </c>
      <c r="G13658" t="s">
        <v>7754</v>
      </c>
      <c r="H13658" t="s">
        <v>6479</v>
      </c>
      <c r="I13658" t="s">
        <v>65</v>
      </c>
      <c r="J13658" t="s">
        <v>57</v>
      </c>
      <c r="K13658" t="s">
        <v>17785</v>
      </c>
      <c r="L13658" t="s">
        <v>17211</v>
      </c>
      <c r="M13658" t="s">
        <v>17786</v>
      </c>
      <c r="N13658" t="s">
        <v>7506</v>
      </c>
      <c r="O13658" t="s">
        <v>7507</v>
      </c>
      <c r="P13658">
        <v>4066640</v>
      </c>
      <c r="Q13658" t="s">
        <v>6636</v>
      </c>
      <c r="R13658" t="s">
        <v>6636</v>
      </c>
      <c r="S13658" s="12"/>
      <c r="T13658" s="13"/>
      <c r="U13658" t="s">
        <v>6636</v>
      </c>
    </row>
    <row r="13659" spans="1:21" x14ac:dyDescent="0.25">
      <c r="A13659" t="s">
        <v>6637</v>
      </c>
      <c r="B13659" s="12">
        <v>39876</v>
      </c>
      <c r="C13659" t="s">
        <v>17787</v>
      </c>
      <c r="D13659" s="11">
        <v>46213.493981481501</v>
      </c>
      <c r="E13659" t="s">
        <v>17788</v>
      </c>
      <c r="F13659" t="s">
        <v>13246</v>
      </c>
      <c r="G13659" t="s">
        <v>7754</v>
      </c>
      <c r="H13659" t="s">
        <v>6479</v>
      </c>
      <c r="I13659" t="s">
        <v>65</v>
      </c>
      <c r="J13659" t="s">
        <v>67</v>
      </c>
      <c r="K13659" t="s">
        <v>17789</v>
      </c>
      <c r="L13659" t="s">
        <v>17220</v>
      </c>
      <c r="M13659" t="s">
        <v>7764</v>
      </c>
      <c r="N13659" t="s">
        <v>7044</v>
      </c>
      <c r="O13659" t="s">
        <v>7765</v>
      </c>
      <c r="P13659">
        <v>2540000</v>
      </c>
      <c r="Q13659" t="s">
        <v>6636</v>
      </c>
      <c r="R13659" t="s">
        <v>6636</v>
      </c>
      <c r="S13659" s="12"/>
      <c r="T13659" s="13"/>
      <c r="U13659" t="s">
        <v>6629</v>
      </c>
    </row>
    <row r="13660" spans="1:21" x14ac:dyDescent="0.25">
      <c r="A13660" t="s">
        <v>6637</v>
      </c>
      <c r="B13660" s="12">
        <v>43049</v>
      </c>
      <c r="C13660" t="s">
        <v>17790</v>
      </c>
      <c r="D13660" s="11">
        <v>46213.601134259297</v>
      </c>
      <c r="E13660" t="s">
        <v>17791</v>
      </c>
      <c r="F13660" t="s">
        <v>13246</v>
      </c>
      <c r="G13660" t="s">
        <v>7754</v>
      </c>
      <c r="H13660" t="s">
        <v>6479</v>
      </c>
      <c r="I13660" t="s">
        <v>6640</v>
      </c>
      <c r="J13660" t="s">
        <v>13222</v>
      </c>
      <c r="K13660" t="s">
        <v>17568</v>
      </c>
      <c r="L13660" t="s">
        <v>17211</v>
      </c>
      <c r="M13660" t="s">
        <v>17569</v>
      </c>
      <c r="N13660" t="s">
        <v>7365</v>
      </c>
      <c r="O13660" t="s">
        <v>14685</v>
      </c>
      <c r="P13660">
        <v>2175000</v>
      </c>
      <c r="Q13660" t="s">
        <v>6636</v>
      </c>
      <c r="R13660" t="s">
        <v>6636</v>
      </c>
      <c r="S13660" s="12"/>
      <c r="T13660" s="13"/>
      <c r="U13660" t="s">
        <v>6629</v>
      </c>
    </row>
    <row r="13661" spans="1:21" x14ac:dyDescent="0.25">
      <c r="A13661" t="s">
        <v>6619</v>
      </c>
      <c r="B13661" s="12">
        <v>43049</v>
      </c>
      <c r="C13661" t="s">
        <v>17790</v>
      </c>
      <c r="D13661" s="11">
        <v>46213.601134259297</v>
      </c>
      <c r="E13661" t="s">
        <v>17791</v>
      </c>
      <c r="F13661" t="s">
        <v>13246</v>
      </c>
      <c r="G13661" t="s">
        <v>7754</v>
      </c>
      <c r="H13661" t="s">
        <v>6479</v>
      </c>
      <c r="I13661" t="s">
        <v>6640</v>
      </c>
      <c r="J13661" t="s">
        <v>13222</v>
      </c>
      <c r="K13661" t="s">
        <v>17568</v>
      </c>
      <c r="L13661" t="s">
        <v>17211</v>
      </c>
      <c r="M13661" t="s">
        <v>17569</v>
      </c>
      <c r="N13661" t="s">
        <v>7365</v>
      </c>
      <c r="O13661" t="s">
        <v>14685</v>
      </c>
      <c r="P13661">
        <v>2175000</v>
      </c>
      <c r="Q13661" t="s">
        <v>6636</v>
      </c>
      <c r="R13661" t="s">
        <v>6636</v>
      </c>
      <c r="S13661" s="12"/>
      <c r="T13661" s="13"/>
      <c r="U13661" t="s">
        <v>6629</v>
      </c>
    </row>
    <row r="13662" spans="1:21" x14ac:dyDescent="0.25">
      <c r="A13662" t="s">
        <v>6637</v>
      </c>
      <c r="B13662" s="12">
        <v>43417</v>
      </c>
      <c r="C13662" t="s">
        <v>17792</v>
      </c>
      <c r="D13662" s="11">
        <v>46213.728472222203</v>
      </c>
      <c r="E13662" t="s">
        <v>17793</v>
      </c>
      <c r="F13662" t="s">
        <v>13246</v>
      </c>
      <c r="G13662" t="s">
        <v>7754</v>
      </c>
      <c r="H13662" t="s">
        <v>6479</v>
      </c>
      <c r="I13662" t="s">
        <v>6636</v>
      </c>
      <c r="J13662" t="s">
        <v>6636</v>
      </c>
      <c r="K13662" t="s">
        <v>17794</v>
      </c>
      <c r="L13662" t="s">
        <v>17220</v>
      </c>
      <c r="M13662" t="s">
        <v>17795</v>
      </c>
      <c r="N13662" t="s">
        <v>7044</v>
      </c>
      <c r="O13662" t="s">
        <v>8181</v>
      </c>
      <c r="P13662">
        <v>4143460</v>
      </c>
      <c r="Q13662" t="s">
        <v>6636</v>
      </c>
      <c r="R13662" t="s">
        <v>6636</v>
      </c>
      <c r="S13662" s="12"/>
      <c r="T13662" s="13"/>
      <c r="U13662" t="s">
        <v>6636</v>
      </c>
    </row>
    <row r="13663" spans="1:21" x14ac:dyDescent="0.25">
      <c r="A13663" t="s">
        <v>6637</v>
      </c>
      <c r="B13663" s="12">
        <v>43093</v>
      </c>
      <c r="C13663" t="s">
        <v>17796</v>
      </c>
      <c r="D13663" s="11">
        <v>46214.653414351902</v>
      </c>
      <c r="E13663" t="s">
        <v>17797</v>
      </c>
      <c r="F13663" t="s">
        <v>13246</v>
      </c>
      <c r="G13663" t="s">
        <v>7754</v>
      </c>
      <c r="H13663" t="s">
        <v>6479</v>
      </c>
      <c r="I13663" t="s">
        <v>3863</v>
      </c>
      <c r="J13663" t="s">
        <v>7235</v>
      </c>
      <c r="K13663" t="s">
        <v>17798</v>
      </c>
      <c r="L13663" t="s">
        <v>17258</v>
      </c>
      <c r="M13663" t="s">
        <v>17799</v>
      </c>
      <c r="N13663" t="s">
        <v>13410</v>
      </c>
      <c r="O13663" t="s">
        <v>13411</v>
      </c>
      <c r="P13663">
        <v>845000</v>
      </c>
      <c r="Q13663" t="s">
        <v>6636</v>
      </c>
      <c r="R13663" t="s">
        <v>6636</v>
      </c>
      <c r="S13663" s="12"/>
      <c r="T13663" s="13"/>
      <c r="U13663" t="s">
        <v>6636</v>
      </c>
    </row>
    <row r="13664" spans="1:21" x14ac:dyDescent="0.25">
      <c r="A13664" t="s">
        <v>6619</v>
      </c>
      <c r="B13664" s="12">
        <v>43093</v>
      </c>
      <c r="C13664" t="s">
        <v>17796</v>
      </c>
      <c r="D13664" s="11">
        <v>46214.653414351902</v>
      </c>
      <c r="E13664" t="s">
        <v>17797</v>
      </c>
      <c r="F13664" t="s">
        <v>13246</v>
      </c>
      <c r="G13664" t="s">
        <v>7754</v>
      </c>
      <c r="H13664" t="s">
        <v>6479</v>
      </c>
      <c r="I13664" t="s">
        <v>3863</v>
      </c>
      <c r="J13664" t="s">
        <v>7235</v>
      </c>
      <c r="K13664" t="s">
        <v>17798</v>
      </c>
      <c r="L13664" t="s">
        <v>17258</v>
      </c>
      <c r="M13664" t="s">
        <v>17799</v>
      </c>
      <c r="N13664" t="s">
        <v>13410</v>
      </c>
      <c r="O13664" t="s">
        <v>13411</v>
      </c>
      <c r="P13664">
        <v>845000</v>
      </c>
      <c r="Q13664" t="s">
        <v>6636</v>
      </c>
      <c r="R13664" t="s">
        <v>6636</v>
      </c>
      <c r="S13664" s="12"/>
      <c r="T13664" s="13"/>
      <c r="U13664" t="s">
        <v>6636</v>
      </c>
    </row>
    <row r="13665" spans="1:21" x14ac:dyDescent="0.25">
      <c r="A13665" t="s">
        <v>6637</v>
      </c>
      <c r="B13665" s="12">
        <v>43108</v>
      </c>
      <c r="C13665" t="s">
        <v>17800</v>
      </c>
      <c r="D13665" s="11">
        <v>46214.815625000003</v>
      </c>
      <c r="E13665" t="s">
        <v>17801</v>
      </c>
      <c r="F13665" t="s">
        <v>13246</v>
      </c>
      <c r="G13665" t="s">
        <v>7754</v>
      </c>
      <c r="H13665" t="s">
        <v>6479</v>
      </c>
      <c r="I13665" t="s">
        <v>65</v>
      </c>
      <c r="J13665" t="s">
        <v>219</v>
      </c>
      <c r="K13665" t="s">
        <v>17802</v>
      </c>
      <c r="L13665" t="s">
        <v>17228</v>
      </c>
      <c r="M13665" t="s">
        <v>17803</v>
      </c>
      <c r="N13665" t="s">
        <v>7366</v>
      </c>
      <c r="O13665" t="s">
        <v>8020</v>
      </c>
      <c r="P13665">
        <v>2275000</v>
      </c>
      <c r="Q13665" t="s">
        <v>6636</v>
      </c>
      <c r="R13665" t="s">
        <v>6636</v>
      </c>
      <c r="S13665" s="12"/>
      <c r="T13665" s="13"/>
      <c r="U13665" t="s">
        <v>6629</v>
      </c>
    </row>
    <row r="13666" spans="1:21" x14ac:dyDescent="0.25">
      <c r="A13666" t="s">
        <v>6619</v>
      </c>
      <c r="B13666" s="12">
        <v>43108</v>
      </c>
      <c r="C13666" t="s">
        <v>17800</v>
      </c>
      <c r="D13666" s="11">
        <v>46214.836886574099</v>
      </c>
      <c r="E13666" t="s">
        <v>17801</v>
      </c>
      <c r="F13666" t="s">
        <v>13246</v>
      </c>
      <c r="G13666" t="s">
        <v>7754</v>
      </c>
      <c r="H13666" t="s">
        <v>6479</v>
      </c>
      <c r="I13666" t="s">
        <v>65</v>
      </c>
      <c r="J13666" t="s">
        <v>219</v>
      </c>
      <c r="K13666" t="s">
        <v>17802</v>
      </c>
      <c r="L13666" t="s">
        <v>17228</v>
      </c>
      <c r="M13666" t="s">
        <v>17803</v>
      </c>
      <c r="N13666" t="s">
        <v>7366</v>
      </c>
      <c r="O13666" t="s">
        <v>8020</v>
      </c>
      <c r="P13666">
        <v>2275000</v>
      </c>
      <c r="Q13666" t="s">
        <v>6636</v>
      </c>
      <c r="R13666" t="s">
        <v>6636</v>
      </c>
      <c r="S13666" s="12"/>
      <c r="T13666" s="13"/>
      <c r="U13666" t="s">
        <v>6629</v>
      </c>
    </row>
    <row r="13667" spans="1:21" x14ac:dyDescent="0.25">
      <c r="A13667" t="s">
        <v>6637</v>
      </c>
      <c r="B13667" s="12">
        <v>43112</v>
      </c>
      <c r="C13667" t="s">
        <v>17804</v>
      </c>
      <c r="D13667" s="11">
        <v>46215.105555555601</v>
      </c>
      <c r="E13667" t="s">
        <v>17805</v>
      </c>
      <c r="F13667" t="s">
        <v>13246</v>
      </c>
      <c r="G13667" t="s">
        <v>7754</v>
      </c>
      <c r="H13667" t="s">
        <v>6479</v>
      </c>
      <c r="I13667" t="s">
        <v>65</v>
      </c>
      <c r="J13667" t="s">
        <v>67</v>
      </c>
      <c r="K13667" t="s">
        <v>17806</v>
      </c>
      <c r="L13667" t="s">
        <v>17228</v>
      </c>
      <c r="M13667" t="s">
        <v>17807</v>
      </c>
      <c r="N13667" t="s">
        <v>12129</v>
      </c>
      <c r="O13667" t="s">
        <v>16828</v>
      </c>
      <c r="P13667">
        <v>3500000</v>
      </c>
      <c r="Q13667" t="s">
        <v>6636</v>
      </c>
      <c r="R13667" t="s">
        <v>6636</v>
      </c>
      <c r="S13667" s="12"/>
      <c r="T13667" s="13"/>
      <c r="U13667" t="s">
        <v>6629</v>
      </c>
    </row>
    <row r="13668" spans="1:21" x14ac:dyDescent="0.25">
      <c r="A13668" t="s">
        <v>6619</v>
      </c>
      <c r="B13668" s="12">
        <v>43112</v>
      </c>
      <c r="C13668" t="s">
        <v>17804</v>
      </c>
      <c r="D13668" s="11">
        <v>46215.454594907402</v>
      </c>
      <c r="E13668" t="s">
        <v>17805</v>
      </c>
      <c r="F13668" t="s">
        <v>13246</v>
      </c>
      <c r="G13668" t="s">
        <v>7754</v>
      </c>
      <c r="H13668" t="s">
        <v>6479</v>
      </c>
      <c r="I13668" t="s">
        <v>65</v>
      </c>
      <c r="J13668" t="s">
        <v>67</v>
      </c>
      <c r="K13668" t="s">
        <v>17806</v>
      </c>
      <c r="L13668" t="s">
        <v>17228</v>
      </c>
      <c r="M13668" t="s">
        <v>17807</v>
      </c>
      <c r="N13668" t="s">
        <v>12129</v>
      </c>
      <c r="O13668" t="s">
        <v>16828</v>
      </c>
      <c r="P13668">
        <v>3500000</v>
      </c>
      <c r="Q13668" t="s">
        <v>6636</v>
      </c>
      <c r="R13668" t="s">
        <v>6636</v>
      </c>
      <c r="S13668" s="12"/>
      <c r="T13668" s="13"/>
      <c r="U13668" t="s">
        <v>6629</v>
      </c>
    </row>
    <row r="13669" spans="1:21" x14ac:dyDescent="0.25">
      <c r="A13669" t="s">
        <v>6637</v>
      </c>
      <c r="B13669" s="12">
        <v>43129</v>
      </c>
      <c r="C13669" t="s">
        <v>17808</v>
      </c>
      <c r="D13669" s="11">
        <v>46215.474768518499</v>
      </c>
      <c r="E13669" t="s">
        <v>17809</v>
      </c>
      <c r="F13669" t="s">
        <v>13246</v>
      </c>
      <c r="G13669" t="s">
        <v>7754</v>
      </c>
      <c r="H13669" t="s">
        <v>6479</v>
      </c>
      <c r="I13669" t="s">
        <v>6636</v>
      </c>
      <c r="J13669" t="s">
        <v>6636</v>
      </c>
      <c r="K13669" t="s">
        <v>17810</v>
      </c>
      <c r="L13669" t="s">
        <v>17303</v>
      </c>
      <c r="M13669" t="s">
        <v>17811</v>
      </c>
      <c r="N13669" t="s">
        <v>7001</v>
      </c>
      <c r="O13669" t="s">
        <v>7002</v>
      </c>
      <c r="P13669">
        <v>1520000</v>
      </c>
      <c r="Q13669" t="s">
        <v>6636</v>
      </c>
      <c r="R13669" t="s">
        <v>6636</v>
      </c>
      <c r="S13669" s="12"/>
      <c r="T13669" s="13"/>
      <c r="U13669" t="s">
        <v>7560</v>
      </c>
    </row>
    <row r="13670" spans="1:21" x14ac:dyDescent="0.25">
      <c r="A13670" t="s">
        <v>6619</v>
      </c>
      <c r="B13670" s="12">
        <v>43129</v>
      </c>
      <c r="C13670" t="s">
        <v>17808</v>
      </c>
      <c r="D13670" s="11">
        <v>46215.589814814797</v>
      </c>
      <c r="E13670" t="s">
        <v>17809</v>
      </c>
      <c r="F13670" t="s">
        <v>13246</v>
      </c>
      <c r="G13670" t="s">
        <v>7754</v>
      </c>
      <c r="H13670" t="s">
        <v>6479</v>
      </c>
      <c r="I13670" t="s">
        <v>6636</v>
      </c>
      <c r="J13670" t="s">
        <v>6636</v>
      </c>
      <c r="K13670" t="s">
        <v>17810</v>
      </c>
      <c r="L13670" t="s">
        <v>17303</v>
      </c>
      <c r="M13670" t="s">
        <v>17811</v>
      </c>
      <c r="N13670" t="s">
        <v>7001</v>
      </c>
      <c r="O13670" t="s">
        <v>7002</v>
      </c>
      <c r="P13670">
        <v>1520000</v>
      </c>
      <c r="Q13670" t="s">
        <v>6636</v>
      </c>
      <c r="R13670" t="s">
        <v>6636</v>
      </c>
      <c r="S13670" s="12"/>
      <c r="T13670" s="13"/>
      <c r="U13670" t="s">
        <v>7560</v>
      </c>
    </row>
    <row r="13671" spans="1:21" x14ac:dyDescent="0.25">
      <c r="A13671" t="s">
        <v>6637</v>
      </c>
      <c r="B13671" s="12">
        <v>43238</v>
      </c>
      <c r="C13671" t="s">
        <v>15864</v>
      </c>
      <c r="D13671" s="11">
        <v>46215.672037037002</v>
      </c>
      <c r="E13671" t="s">
        <v>15865</v>
      </c>
      <c r="F13671" t="s">
        <v>13246</v>
      </c>
      <c r="G13671" t="s">
        <v>7754</v>
      </c>
      <c r="H13671" t="s">
        <v>6479</v>
      </c>
      <c r="I13671" t="s">
        <v>65</v>
      </c>
      <c r="J13671" t="s">
        <v>67</v>
      </c>
      <c r="K13671" t="s">
        <v>17812</v>
      </c>
      <c r="L13671" t="s">
        <v>17220</v>
      </c>
      <c r="M13671" t="s">
        <v>17813</v>
      </c>
      <c r="N13671" t="s">
        <v>7044</v>
      </c>
      <c r="O13671" t="s">
        <v>17814</v>
      </c>
      <c r="P13671">
        <v>4110000</v>
      </c>
      <c r="Q13671" t="s">
        <v>6636</v>
      </c>
      <c r="R13671" t="s">
        <v>6636</v>
      </c>
      <c r="S13671" s="12"/>
      <c r="T13671" s="13"/>
      <c r="U13671" t="s">
        <v>6636</v>
      </c>
    </row>
    <row r="13672" spans="1:21" x14ac:dyDescent="0.25">
      <c r="A13672" t="s">
        <v>6637</v>
      </c>
      <c r="B13672" s="12">
        <v>43142</v>
      </c>
      <c r="C13672" t="s">
        <v>17815</v>
      </c>
      <c r="D13672" s="11">
        <v>46215.702199074098</v>
      </c>
      <c r="E13672" t="s">
        <v>17816</v>
      </c>
      <c r="F13672" t="s">
        <v>13246</v>
      </c>
      <c r="G13672" t="s">
        <v>7754</v>
      </c>
      <c r="H13672" t="s">
        <v>6479</v>
      </c>
      <c r="I13672" t="s">
        <v>65</v>
      </c>
      <c r="J13672" t="s">
        <v>9067</v>
      </c>
      <c r="K13672" t="s">
        <v>17817</v>
      </c>
      <c r="L13672" t="s">
        <v>17303</v>
      </c>
      <c r="M13672" t="s">
        <v>17818</v>
      </c>
      <c r="N13672" t="s">
        <v>7001</v>
      </c>
      <c r="O13672" t="s">
        <v>7002</v>
      </c>
      <c r="P13672">
        <v>1730000</v>
      </c>
      <c r="Q13672" t="s">
        <v>6636</v>
      </c>
      <c r="R13672" t="s">
        <v>6636</v>
      </c>
      <c r="S13672" s="12"/>
      <c r="T13672" s="13"/>
      <c r="U13672" t="s">
        <v>6629</v>
      </c>
    </row>
    <row r="13673" spans="1:21" x14ac:dyDescent="0.25">
      <c r="A13673" t="s">
        <v>6619</v>
      </c>
      <c r="B13673" s="12">
        <v>43142</v>
      </c>
      <c r="C13673" t="s">
        <v>17815</v>
      </c>
      <c r="D13673" s="11">
        <v>46215.726724537002</v>
      </c>
      <c r="E13673" t="s">
        <v>17816</v>
      </c>
      <c r="F13673" t="s">
        <v>13246</v>
      </c>
      <c r="G13673" t="s">
        <v>7754</v>
      </c>
      <c r="H13673" t="s">
        <v>6479</v>
      </c>
      <c r="I13673" t="s">
        <v>65</v>
      </c>
      <c r="J13673" t="s">
        <v>9067</v>
      </c>
      <c r="K13673" t="s">
        <v>17817</v>
      </c>
      <c r="L13673" t="s">
        <v>17303</v>
      </c>
      <c r="M13673" t="s">
        <v>17818</v>
      </c>
      <c r="N13673" t="s">
        <v>7001</v>
      </c>
      <c r="O13673" t="s">
        <v>7002</v>
      </c>
      <c r="P13673">
        <v>1730000</v>
      </c>
      <c r="Q13673" t="s">
        <v>6636</v>
      </c>
      <c r="R13673" t="s">
        <v>6636</v>
      </c>
      <c r="S13673" s="12"/>
      <c r="T13673" s="13"/>
      <c r="U13673" t="s">
        <v>6629</v>
      </c>
    </row>
    <row r="13674" spans="1:21" x14ac:dyDescent="0.25">
      <c r="A13674" t="s">
        <v>6619</v>
      </c>
      <c r="B13674" s="12">
        <v>43148</v>
      </c>
      <c r="C13674" t="s">
        <v>17819</v>
      </c>
      <c r="D13674" s="11">
        <v>46215.765092592599</v>
      </c>
      <c r="E13674" t="s">
        <v>17820</v>
      </c>
      <c r="F13674" t="s">
        <v>13246</v>
      </c>
      <c r="G13674" t="s">
        <v>7754</v>
      </c>
      <c r="H13674" t="s">
        <v>6479</v>
      </c>
      <c r="I13674" t="s">
        <v>6636</v>
      </c>
      <c r="J13674" t="s">
        <v>6640</v>
      </c>
      <c r="K13674" t="s">
        <v>17821</v>
      </c>
      <c r="L13674" t="s">
        <v>17211</v>
      </c>
      <c r="M13674" t="s">
        <v>17822</v>
      </c>
      <c r="N13674" t="s">
        <v>13410</v>
      </c>
      <c r="O13674" t="s">
        <v>17823</v>
      </c>
      <c r="P13674">
        <v>1400000</v>
      </c>
      <c r="Q13674" t="s">
        <v>6636</v>
      </c>
      <c r="R13674" t="s">
        <v>6636</v>
      </c>
      <c r="S13674" s="12"/>
      <c r="T13674" s="13"/>
      <c r="U13674" t="s">
        <v>7560</v>
      </c>
    </row>
    <row r="13675" spans="1:21" x14ac:dyDescent="0.25">
      <c r="A13675" t="s">
        <v>6619</v>
      </c>
      <c r="B13675" s="12">
        <v>43155</v>
      </c>
      <c r="C13675" t="s">
        <v>17592</v>
      </c>
      <c r="D13675" s="11">
        <v>46215.839085648098</v>
      </c>
      <c r="E13675" t="s">
        <v>17593</v>
      </c>
      <c r="F13675" t="s">
        <v>13246</v>
      </c>
      <c r="G13675" t="s">
        <v>7754</v>
      </c>
      <c r="H13675" t="s">
        <v>6479</v>
      </c>
      <c r="I13675" t="s">
        <v>65</v>
      </c>
      <c r="J13675" t="s">
        <v>636</v>
      </c>
      <c r="K13675" t="s">
        <v>17594</v>
      </c>
      <c r="L13675" t="s">
        <v>17234</v>
      </c>
      <c r="M13675" t="s">
        <v>17595</v>
      </c>
      <c r="N13675" t="s">
        <v>7469</v>
      </c>
      <c r="O13675" t="s">
        <v>7470</v>
      </c>
      <c r="P13675">
        <v>3117450</v>
      </c>
      <c r="Q13675" t="s">
        <v>6636</v>
      </c>
      <c r="R13675" t="s">
        <v>6636</v>
      </c>
      <c r="S13675" s="12"/>
      <c r="T13675" s="13"/>
      <c r="U13675" t="s">
        <v>6629</v>
      </c>
    </row>
    <row r="13676" spans="1:21" x14ac:dyDescent="0.25">
      <c r="A13676" t="s">
        <v>6619</v>
      </c>
      <c r="B13676" s="12">
        <v>43162</v>
      </c>
      <c r="C13676" t="s">
        <v>17760</v>
      </c>
      <c r="D13676" s="11">
        <v>46216.443217592598</v>
      </c>
      <c r="E13676" t="s">
        <v>17761</v>
      </c>
      <c r="F13676" t="s">
        <v>13246</v>
      </c>
      <c r="G13676" t="s">
        <v>7754</v>
      </c>
      <c r="H13676" t="s">
        <v>6479</v>
      </c>
      <c r="I13676" t="s">
        <v>55</v>
      </c>
      <c r="J13676" t="s">
        <v>737</v>
      </c>
      <c r="K13676" t="s">
        <v>17598</v>
      </c>
      <c r="L13676" t="s">
        <v>17228</v>
      </c>
      <c r="M13676" t="s">
        <v>17599</v>
      </c>
      <c r="N13676" t="s">
        <v>7366</v>
      </c>
      <c r="O13676" t="s">
        <v>7650</v>
      </c>
      <c r="P13676">
        <v>3710000</v>
      </c>
      <c r="Q13676" t="s">
        <v>6636</v>
      </c>
      <c r="R13676" t="s">
        <v>6636</v>
      </c>
      <c r="S13676" s="12"/>
      <c r="T13676" s="13"/>
      <c r="U13676" t="s">
        <v>6636</v>
      </c>
    </row>
    <row r="13677" spans="1:21" x14ac:dyDescent="0.25">
      <c r="A13677" t="s">
        <v>6637</v>
      </c>
      <c r="B13677" s="12">
        <v>43179</v>
      </c>
      <c r="C13677" t="s">
        <v>17824</v>
      </c>
      <c r="D13677" s="11">
        <v>46216.596435185202</v>
      </c>
      <c r="E13677" t="s">
        <v>17825</v>
      </c>
      <c r="F13677" t="s">
        <v>13246</v>
      </c>
      <c r="G13677" t="s">
        <v>7754</v>
      </c>
      <c r="H13677" t="s">
        <v>6479</v>
      </c>
      <c r="I13677" t="s">
        <v>55</v>
      </c>
      <c r="J13677" t="s">
        <v>643</v>
      </c>
      <c r="K13677" t="s">
        <v>17826</v>
      </c>
      <c r="L13677" t="s">
        <v>17465</v>
      </c>
      <c r="M13677" t="s">
        <v>17827</v>
      </c>
      <c r="N13677" t="s">
        <v>7469</v>
      </c>
      <c r="O13677" t="s">
        <v>7933</v>
      </c>
      <c r="P13677">
        <v>3729910</v>
      </c>
      <c r="Q13677" t="s">
        <v>6636</v>
      </c>
      <c r="R13677" t="s">
        <v>6636</v>
      </c>
      <c r="S13677" s="12"/>
      <c r="T13677" s="13"/>
      <c r="U13677" t="s">
        <v>6636</v>
      </c>
    </row>
    <row r="13678" spans="1:21" x14ac:dyDescent="0.25">
      <c r="A13678" t="s">
        <v>6637</v>
      </c>
      <c r="B13678" s="12">
        <v>43178</v>
      </c>
      <c r="C13678" t="s">
        <v>17824</v>
      </c>
      <c r="D13678" s="11">
        <v>46216.596435185202</v>
      </c>
      <c r="E13678" t="s">
        <v>17825</v>
      </c>
      <c r="F13678" t="s">
        <v>13246</v>
      </c>
      <c r="G13678" t="s">
        <v>7754</v>
      </c>
      <c r="H13678" t="s">
        <v>6479</v>
      </c>
      <c r="I13678" t="s">
        <v>55</v>
      </c>
      <c r="J13678" t="s">
        <v>643</v>
      </c>
      <c r="K13678" t="s">
        <v>17828</v>
      </c>
      <c r="L13678" t="s">
        <v>17228</v>
      </c>
      <c r="M13678" t="s">
        <v>17829</v>
      </c>
      <c r="N13678" t="s">
        <v>12129</v>
      </c>
      <c r="O13678" t="s">
        <v>17830</v>
      </c>
      <c r="P13678">
        <v>4212710</v>
      </c>
      <c r="Q13678" t="s">
        <v>6636</v>
      </c>
      <c r="R13678" t="s">
        <v>6636</v>
      </c>
      <c r="S13678" s="12"/>
      <c r="T13678" s="13"/>
      <c r="U13678" t="s">
        <v>6636</v>
      </c>
    </row>
    <row r="13679" spans="1:21" x14ac:dyDescent="0.25">
      <c r="A13679" t="s">
        <v>6619</v>
      </c>
      <c r="B13679" s="12">
        <v>43179</v>
      </c>
      <c r="C13679" t="s">
        <v>17824</v>
      </c>
      <c r="D13679" s="11">
        <v>46216.634918981501</v>
      </c>
      <c r="E13679" t="s">
        <v>17825</v>
      </c>
      <c r="F13679" t="s">
        <v>13246</v>
      </c>
      <c r="G13679" t="s">
        <v>7754</v>
      </c>
      <c r="H13679" t="s">
        <v>6479</v>
      </c>
      <c r="I13679" t="s">
        <v>55</v>
      </c>
      <c r="J13679" t="s">
        <v>643</v>
      </c>
      <c r="K13679" t="s">
        <v>17826</v>
      </c>
      <c r="L13679" t="s">
        <v>17465</v>
      </c>
      <c r="M13679" t="s">
        <v>17827</v>
      </c>
      <c r="N13679" t="s">
        <v>7469</v>
      </c>
      <c r="O13679" t="s">
        <v>7933</v>
      </c>
      <c r="P13679">
        <v>3729910</v>
      </c>
      <c r="Q13679" t="s">
        <v>6636</v>
      </c>
      <c r="R13679" t="s">
        <v>6636</v>
      </c>
      <c r="S13679" s="12"/>
      <c r="T13679" s="13"/>
      <c r="U13679" t="s">
        <v>6636</v>
      </c>
    </row>
    <row r="13680" spans="1:21" x14ac:dyDescent="0.25">
      <c r="A13680" t="s">
        <v>6637</v>
      </c>
      <c r="B13680" s="12">
        <v>43229</v>
      </c>
      <c r="C13680" t="s">
        <v>17831</v>
      </c>
      <c r="D13680" s="11">
        <v>46217.483356481498</v>
      </c>
      <c r="E13680" t="s">
        <v>17832</v>
      </c>
      <c r="F13680" t="s">
        <v>13246</v>
      </c>
      <c r="G13680" t="s">
        <v>7754</v>
      </c>
      <c r="H13680" t="s">
        <v>6479</v>
      </c>
      <c r="I13680" t="s">
        <v>55</v>
      </c>
      <c r="J13680" t="s">
        <v>176</v>
      </c>
      <c r="K13680" t="s">
        <v>17833</v>
      </c>
      <c r="L13680" t="s">
        <v>17211</v>
      </c>
      <c r="M13680" t="s">
        <v>17834</v>
      </c>
      <c r="N13680" t="s">
        <v>17281</v>
      </c>
      <c r="O13680" t="s">
        <v>17282</v>
      </c>
      <c r="P13680">
        <v>5280000</v>
      </c>
      <c r="Q13680" t="s">
        <v>6636</v>
      </c>
      <c r="R13680" t="s">
        <v>6636</v>
      </c>
      <c r="S13680" s="12"/>
      <c r="T13680" s="13"/>
      <c r="U13680" t="s">
        <v>6636</v>
      </c>
    </row>
    <row r="13681" spans="1:21" x14ac:dyDescent="0.25">
      <c r="A13681" t="s">
        <v>6619</v>
      </c>
      <c r="B13681" s="12">
        <v>43227</v>
      </c>
      <c r="C13681" t="s">
        <v>17835</v>
      </c>
      <c r="D13681" s="11">
        <v>46217.532268518502</v>
      </c>
      <c r="E13681" t="s">
        <v>17836</v>
      </c>
      <c r="F13681" t="s">
        <v>13246</v>
      </c>
      <c r="G13681" t="s">
        <v>7754</v>
      </c>
      <c r="H13681" t="s">
        <v>6479</v>
      </c>
      <c r="I13681" t="s">
        <v>55</v>
      </c>
      <c r="J13681" t="s">
        <v>44</v>
      </c>
      <c r="K13681" t="s">
        <v>17837</v>
      </c>
      <c r="L13681" t="s">
        <v>17295</v>
      </c>
      <c r="M13681" t="s">
        <v>17838</v>
      </c>
      <c r="N13681" t="s">
        <v>7290</v>
      </c>
      <c r="O13681" t="s">
        <v>17839</v>
      </c>
      <c r="P13681">
        <v>640000</v>
      </c>
      <c r="Q13681" t="s">
        <v>6636</v>
      </c>
      <c r="R13681" t="s">
        <v>6636</v>
      </c>
      <c r="S13681" s="12"/>
      <c r="T13681" s="13"/>
      <c r="U13681" t="s">
        <v>6671</v>
      </c>
    </row>
    <row r="13682" spans="1:21" x14ac:dyDescent="0.25">
      <c r="A13682" t="s">
        <v>6619</v>
      </c>
      <c r="B13682" s="12">
        <v>43229</v>
      </c>
      <c r="C13682" t="s">
        <v>17831</v>
      </c>
      <c r="D13682" s="11">
        <v>46217.543067129598</v>
      </c>
      <c r="E13682" t="s">
        <v>17832</v>
      </c>
      <c r="F13682" t="s">
        <v>13246</v>
      </c>
      <c r="G13682" t="s">
        <v>7754</v>
      </c>
      <c r="H13682" t="s">
        <v>6479</v>
      </c>
      <c r="I13682" t="s">
        <v>55</v>
      </c>
      <c r="J13682" t="s">
        <v>176</v>
      </c>
      <c r="K13682" t="s">
        <v>17833</v>
      </c>
      <c r="L13682" t="s">
        <v>17211</v>
      </c>
      <c r="M13682" t="s">
        <v>17834</v>
      </c>
      <c r="N13682" t="s">
        <v>17281</v>
      </c>
      <c r="O13682" t="s">
        <v>17282</v>
      </c>
      <c r="P13682">
        <v>5280000</v>
      </c>
      <c r="Q13682" t="s">
        <v>6636</v>
      </c>
      <c r="R13682" t="s">
        <v>6636</v>
      </c>
      <c r="S13682" s="12"/>
      <c r="T13682" s="13"/>
      <c r="U13682" t="s">
        <v>6636</v>
      </c>
    </row>
    <row r="13683" spans="1:21" x14ac:dyDescent="0.25">
      <c r="A13683" t="s">
        <v>6619</v>
      </c>
      <c r="B13683" s="12">
        <v>43238</v>
      </c>
      <c r="C13683" t="s">
        <v>15864</v>
      </c>
      <c r="D13683" s="11">
        <v>46217.630624999998</v>
      </c>
      <c r="E13683" t="s">
        <v>15865</v>
      </c>
      <c r="F13683" t="s">
        <v>13246</v>
      </c>
      <c r="G13683" t="s">
        <v>7754</v>
      </c>
      <c r="H13683" t="s">
        <v>6479</v>
      </c>
      <c r="I13683" t="s">
        <v>65</v>
      </c>
      <c r="J13683" t="s">
        <v>67</v>
      </c>
      <c r="K13683" t="s">
        <v>17812</v>
      </c>
      <c r="L13683" t="s">
        <v>17220</v>
      </c>
      <c r="M13683" t="s">
        <v>17813</v>
      </c>
      <c r="N13683" t="s">
        <v>7044</v>
      </c>
      <c r="O13683" t="s">
        <v>17814</v>
      </c>
      <c r="P13683">
        <v>4110000</v>
      </c>
      <c r="Q13683" t="s">
        <v>6636</v>
      </c>
      <c r="R13683" t="s">
        <v>6636</v>
      </c>
      <c r="S13683" s="12"/>
      <c r="T13683" s="13"/>
      <c r="U13683" t="s">
        <v>6636</v>
      </c>
    </row>
    <row r="13684" spans="1:21" x14ac:dyDescent="0.25">
      <c r="A13684" t="s">
        <v>6637</v>
      </c>
      <c r="B13684" s="12">
        <v>39962</v>
      </c>
      <c r="C13684" t="s">
        <v>15043</v>
      </c>
      <c r="D13684" s="11">
        <v>46217.9152777778</v>
      </c>
      <c r="E13684" t="s">
        <v>15044</v>
      </c>
      <c r="F13684" t="s">
        <v>13246</v>
      </c>
      <c r="G13684" t="s">
        <v>7754</v>
      </c>
      <c r="H13684" t="s">
        <v>6479</v>
      </c>
      <c r="I13684" t="s">
        <v>65</v>
      </c>
      <c r="J13684" t="s">
        <v>636</v>
      </c>
      <c r="K13684" t="s">
        <v>17840</v>
      </c>
      <c r="L13684" t="s">
        <v>17211</v>
      </c>
      <c r="M13684" t="s">
        <v>17841</v>
      </c>
      <c r="N13684" t="s">
        <v>6761</v>
      </c>
      <c r="O13684" t="s">
        <v>6762</v>
      </c>
      <c r="P13684">
        <v>3286820</v>
      </c>
      <c r="Q13684" t="s">
        <v>6636</v>
      </c>
      <c r="R13684" t="s">
        <v>6636</v>
      </c>
      <c r="S13684" s="12"/>
      <c r="T13684" s="13"/>
      <c r="U13684" t="s">
        <v>9005</v>
      </c>
    </row>
    <row r="13685" spans="1:21" x14ac:dyDescent="0.25">
      <c r="A13685" t="s">
        <v>6637</v>
      </c>
      <c r="B13685" s="12">
        <v>43297</v>
      </c>
      <c r="C13685" t="s">
        <v>17842</v>
      </c>
      <c r="D13685" s="11">
        <v>46218.504444444399</v>
      </c>
      <c r="E13685" t="s">
        <v>17843</v>
      </c>
      <c r="F13685" t="s">
        <v>13246</v>
      </c>
      <c r="G13685" t="s">
        <v>7754</v>
      </c>
      <c r="H13685" t="s">
        <v>6479</v>
      </c>
      <c r="I13685" t="s">
        <v>65</v>
      </c>
      <c r="J13685" t="s">
        <v>9067</v>
      </c>
      <c r="K13685" t="s">
        <v>17316</v>
      </c>
      <c r="L13685" t="s">
        <v>17308</v>
      </c>
      <c r="M13685" t="s">
        <v>17317</v>
      </c>
      <c r="N13685" t="s">
        <v>7001</v>
      </c>
      <c r="O13685" t="s">
        <v>7007</v>
      </c>
      <c r="P13685">
        <v>239000</v>
      </c>
      <c r="Q13685" t="s">
        <v>6636</v>
      </c>
      <c r="R13685" t="s">
        <v>6636</v>
      </c>
      <c r="S13685" s="12"/>
      <c r="T13685" s="13"/>
      <c r="U13685" t="s">
        <v>6629</v>
      </c>
    </row>
    <row r="13686" spans="1:21" x14ac:dyDescent="0.25">
      <c r="A13686" t="s">
        <v>6619</v>
      </c>
      <c r="B13686" s="12">
        <v>43297</v>
      </c>
      <c r="C13686" t="s">
        <v>17842</v>
      </c>
      <c r="D13686" s="11">
        <v>46218.738726851901</v>
      </c>
      <c r="E13686" t="s">
        <v>17843</v>
      </c>
      <c r="F13686" t="s">
        <v>13246</v>
      </c>
      <c r="G13686" t="s">
        <v>7754</v>
      </c>
      <c r="H13686" t="s">
        <v>6479</v>
      </c>
      <c r="I13686" t="s">
        <v>65</v>
      </c>
      <c r="J13686" t="s">
        <v>9067</v>
      </c>
      <c r="K13686" t="s">
        <v>17316</v>
      </c>
      <c r="L13686" t="s">
        <v>17308</v>
      </c>
      <c r="M13686" t="s">
        <v>17317</v>
      </c>
      <c r="N13686" t="s">
        <v>7001</v>
      </c>
      <c r="O13686" t="s">
        <v>7007</v>
      </c>
      <c r="P13686">
        <v>239000</v>
      </c>
      <c r="Q13686" t="s">
        <v>6636</v>
      </c>
      <c r="R13686" t="s">
        <v>6636</v>
      </c>
      <c r="S13686" s="12"/>
      <c r="T13686" s="13"/>
      <c r="U13686" t="s">
        <v>6629</v>
      </c>
    </row>
    <row r="13687" spans="1:21" x14ac:dyDescent="0.25">
      <c r="A13687" t="s">
        <v>6637</v>
      </c>
      <c r="B13687" s="12">
        <v>43431</v>
      </c>
      <c r="C13687" t="s">
        <v>17844</v>
      </c>
      <c r="D13687" s="11">
        <v>46219.744444444397</v>
      </c>
      <c r="E13687" t="s">
        <v>17845</v>
      </c>
      <c r="F13687" t="s">
        <v>13246</v>
      </c>
      <c r="G13687" t="s">
        <v>7754</v>
      </c>
      <c r="H13687" t="s">
        <v>6479</v>
      </c>
      <c r="I13687" t="s">
        <v>55</v>
      </c>
      <c r="J13687" t="s">
        <v>643</v>
      </c>
      <c r="K13687" t="s">
        <v>17846</v>
      </c>
      <c r="L13687" t="s">
        <v>17258</v>
      </c>
      <c r="M13687" t="s">
        <v>17847</v>
      </c>
      <c r="N13687" t="s">
        <v>7202</v>
      </c>
      <c r="O13687" t="s">
        <v>7203</v>
      </c>
      <c r="P13687">
        <v>2840540</v>
      </c>
      <c r="Q13687" t="s">
        <v>6636</v>
      </c>
      <c r="R13687" t="s">
        <v>6636</v>
      </c>
      <c r="S13687" s="12"/>
      <c r="T13687" s="13"/>
      <c r="U13687" t="s">
        <v>6629</v>
      </c>
    </row>
    <row r="13688" spans="1:21" x14ac:dyDescent="0.25">
      <c r="A13688" t="s">
        <v>6637</v>
      </c>
      <c r="B13688" s="12">
        <v>43349</v>
      </c>
      <c r="C13688" t="s">
        <v>17848</v>
      </c>
      <c r="D13688" s="11">
        <v>46220.415081018502</v>
      </c>
      <c r="E13688" t="s">
        <v>17849</v>
      </c>
      <c r="F13688" t="s">
        <v>13246</v>
      </c>
      <c r="G13688" t="s">
        <v>7754</v>
      </c>
      <c r="H13688" t="s">
        <v>6479</v>
      </c>
      <c r="I13688" t="s">
        <v>6640</v>
      </c>
      <c r="J13688" t="s">
        <v>6641</v>
      </c>
      <c r="K13688" t="s">
        <v>17850</v>
      </c>
      <c r="L13688" t="s">
        <v>17258</v>
      </c>
      <c r="M13688" t="s">
        <v>17851</v>
      </c>
      <c r="N13688" t="s">
        <v>13416</v>
      </c>
      <c r="O13688" t="s">
        <v>13417</v>
      </c>
      <c r="P13688">
        <v>1325000</v>
      </c>
      <c r="Q13688" t="s">
        <v>6636</v>
      </c>
      <c r="R13688" t="s">
        <v>6636</v>
      </c>
      <c r="S13688" s="12"/>
      <c r="T13688" s="13"/>
      <c r="U13688" t="s">
        <v>6636</v>
      </c>
    </row>
    <row r="13689" spans="1:21" x14ac:dyDescent="0.25">
      <c r="A13689" t="s">
        <v>6619</v>
      </c>
      <c r="B13689" s="12">
        <v>43349</v>
      </c>
      <c r="C13689" t="s">
        <v>17848</v>
      </c>
      <c r="D13689" s="11">
        <v>46220.415798611102</v>
      </c>
      <c r="E13689" t="s">
        <v>17849</v>
      </c>
      <c r="F13689" t="s">
        <v>13246</v>
      </c>
      <c r="G13689" t="s">
        <v>7754</v>
      </c>
      <c r="H13689" t="s">
        <v>6479</v>
      </c>
      <c r="I13689" t="s">
        <v>6640</v>
      </c>
      <c r="J13689" t="s">
        <v>6641</v>
      </c>
      <c r="K13689" t="s">
        <v>17850</v>
      </c>
      <c r="L13689" t="s">
        <v>17258</v>
      </c>
      <c r="M13689" t="s">
        <v>17851</v>
      </c>
      <c r="N13689" t="s">
        <v>13416</v>
      </c>
      <c r="O13689" t="s">
        <v>13417</v>
      </c>
      <c r="P13689">
        <v>1325000</v>
      </c>
      <c r="Q13689" t="s">
        <v>6636</v>
      </c>
      <c r="R13689" t="s">
        <v>6636</v>
      </c>
      <c r="S13689" s="12"/>
      <c r="T13689" s="13"/>
      <c r="U13689" t="s">
        <v>6636</v>
      </c>
    </row>
    <row r="13690" spans="1:21" x14ac:dyDescent="0.25">
      <c r="A13690" t="s">
        <v>6637</v>
      </c>
      <c r="B13690" s="12">
        <v>43386</v>
      </c>
      <c r="C13690" t="s">
        <v>17852</v>
      </c>
      <c r="D13690" s="11">
        <v>46220.754999999997</v>
      </c>
      <c r="E13690" t="s">
        <v>17853</v>
      </c>
      <c r="F13690" t="s">
        <v>13246</v>
      </c>
      <c r="G13690" t="s">
        <v>7754</v>
      </c>
      <c r="H13690" t="s">
        <v>6479</v>
      </c>
      <c r="I13690" t="s">
        <v>6623</v>
      </c>
      <c r="J13690" t="s">
        <v>13164</v>
      </c>
      <c r="K13690" t="s">
        <v>17854</v>
      </c>
      <c r="L13690" t="s">
        <v>17284</v>
      </c>
      <c r="M13690" t="s">
        <v>17855</v>
      </c>
      <c r="N13690" t="s">
        <v>7001</v>
      </c>
      <c r="O13690" t="s">
        <v>7171</v>
      </c>
      <c r="P13690">
        <v>1480000</v>
      </c>
      <c r="Q13690" t="s">
        <v>6636</v>
      </c>
      <c r="R13690" t="s">
        <v>6636</v>
      </c>
      <c r="S13690" s="12"/>
      <c r="T13690" s="13"/>
      <c r="U13690" t="s">
        <v>6636</v>
      </c>
    </row>
    <row r="13691" spans="1:21" x14ac:dyDescent="0.25">
      <c r="A13691" t="s">
        <v>6619</v>
      </c>
      <c r="B13691" s="12">
        <v>43386</v>
      </c>
      <c r="C13691" t="s">
        <v>17852</v>
      </c>
      <c r="D13691" s="11">
        <v>46220.757395833301</v>
      </c>
      <c r="E13691" t="s">
        <v>17853</v>
      </c>
      <c r="F13691" t="s">
        <v>13246</v>
      </c>
      <c r="G13691" t="s">
        <v>7754</v>
      </c>
      <c r="H13691" t="s">
        <v>6479</v>
      </c>
      <c r="I13691" t="s">
        <v>6623</v>
      </c>
      <c r="J13691" t="s">
        <v>13164</v>
      </c>
      <c r="K13691" t="s">
        <v>17854</v>
      </c>
      <c r="L13691" t="s">
        <v>17284</v>
      </c>
      <c r="M13691" t="s">
        <v>17855</v>
      </c>
      <c r="N13691" t="s">
        <v>7001</v>
      </c>
      <c r="O13691" t="s">
        <v>7171</v>
      </c>
      <c r="P13691">
        <v>1480000</v>
      </c>
      <c r="Q13691" t="s">
        <v>6636</v>
      </c>
      <c r="R13691" t="s">
        <v>6636</v>
      </c>
      <c r="S13691" s="12"/>
      <c r="T13691" s="13"/>
      <c r="U13691" t="s">
        <v>6636</v>
      </c>
    </row>
    <row r="13692" spans="1:21" x14ac:dyDescent="0.25">
      <c r="A13692" t="s">
        <v>6637</v>
      </c>
      <c r="B13692" s="12">
        <v>43418</v>
      </c>
      <c r="C13692" t="s">
        <v>17856</v>
      </c>
      <c r="D13692" s="11">
        <v>46220.958796296298</v>
      </c>
      <c r="E13692" t="s">
        <v>17857</v>
      </c>
      <c r="F13692" t="s">
        <v>13246</v>
      </c>
      <c r="G13692" t="s">
        <v>7754</v>
      </c>
      <c r="H13692" t="s">
        <v>6479</v>
      </c>
      <c r="I13692" t="s">
        <v>6636</v>
      </c>
      <c r="J13692" t="s">
        <v>6636</v>
      </c>
      <c r="K13692" t="s">
        <v>17858</v>
      </c>
      <c r="L13692" t="s">
        <v>17220</v>
      </c>
      <c r="M13692" t="s">
        <v>17859</v>
      </c>
      <c r="N13692" t="s">
        <v>7044</v>
      </c>
      <c r="O13692" t="s">
        <v>17814</v>
      </c>
      <c r="P13692">
        <v>4110000</v>
      </c>
      <c r="Q13692" t="s">
        <v>6636</v>
      </c>
      <c r="R13692" t="s">
        <v>6636</v>
      </c>
      <c r="S13692" s="12"/>
      <c r="T13692" s="13"/>
      <c r="U13692" t="s">
        <v>8205</v>
      </c>
    </row>
    <row r="13693" spans="1:21" x14ac:dyDescent="0.25">
      <c r="A13693" t="s">
        <v>6619</v>
      </c>
      <c r="B13693" s="12">
        <v>43404</v>
      </c>
      <c r="C13693" t="s">
        <v>17860</v>
      </c>
      <c r="D13693" s="11">
        <v>46221.510949074102</v>
      </c>
      <c r="E13693" t="s">
        <v>17861</v>
      </c>
      <c r="F13693" t="s">
        <v>13246</v>
      </c>
      <c r="G13693" t="s">
        <v>7754</v>
      </c>
      <c r="H13693" t="s">
        <v>6479</v>
      </c>
      <c r="I13693" t="s">
        <v>6623</v>
      </c>
      <c r="J13693" t="s">
        <v>17178</v>
      </c>
      <c r="K13693" t="s">
        <v>17862</v>
      </c>
      <c r="L13693" t="s">
        <v>17220</v>
      </c>
      <c r="M13693" t="s">
        <v>17863</v>
      </c>
      <c r="N13693" t="s">
        <v>7023</v>
      </c>
      <c r="O13693" t="s">
        <v>7250</v>
      </c>
      <c r="P13693">
        <v>740000</v>
      </c>
      <c r="Q13693" t="s">
        <v>6636</v>
      </c>
      <c r="R13693" t="s">
        <v>6636</v>
      </c>
      <c r="S13693" s="12"/>
      <c r="T13693" s="13"/>
      <c r="U13693" t="s">
        <v>6636</v>
      </c>
    </row>
    <row r="13694" spans="1:21" x14ac:dyDescent="0.25">
      <c r="A13694" t="s">
        <v>6637</v>
      </c>
      <c r="B13694" s="12">
        <v>43451</v>
      </c>
      <c r="C13694" t="s">
        <v>17864</v>
      </c>
      <c r="D13694" s="11">
        <v>46221.511226851799</v>
      </c>
      <c r="E13694" t="s">
        <v>17865</v>
      </c>
      <c r="F13694" t="s">
        <v>13246</v>
      </c>
      <c r="G13694" t="s">
        <v>7754</v>
      </c>
      <c r="H13694" t="s">
        <v>6479</v>
      </c>
      <c r="I13694" t="s">
        <v>55</v>
      </c>
      <c r="J13694" t="s">
        <v>643</v>
      </c>
      <c r="K13694" t="s">
        <v>17866</v>
      </c>
      <c r="L13694" t="s">
        <v>17234</v>
      </c>
      <c r="M13694" t="s">
        <v>17867</v>
      </c>
      <c r="N13694" t="s">
        <v>7001</v>
      </c>
      <c r="O13694" t="s">
        <v>7002</v>
      </c>
      <c r="P13694">
        <v>2185000</v>
      </c>
      <c r="Q13694" t="s">
        <v>6636</v>
      </c>
      <c r="R13694" t="s">
        <v>6636</v>
      </c>
      <c r="S13694" s="12"/>
      <c r="T13694" s="13"/>
      <c r="U13694" t="s">
        <v>6629</v>
      </c>
    </row>
    <row r="13695" spans="1:21" x14ac:dyDescent="0.25">
      <c r="A13695" t="s">
        <v>6637</v>
      </c>
      <c r="B13695" s="12">
        <v>43446</v>
      </c>
      <c r="C13695" t="s">
        <v>16101</v>
      </c>
      <c r="D13695" s="11">
        <v>46221.546504629601</v>
      </c>
      <c r="E13695" t="s">
        <v>16102</v>
      </c>
      <c r="F13695" t="s">
        <v>13246</v>
      </c>
      <c r="G13695" t="s">
        <v>7754</v>
      </c>
      <c r="H13695" t="s">
        <v>6479</v>
      </c>
      <c r="I13695" t="s">
        <v>55</v>
      </c>
      <c r="J13695" t="s">
        <v>643</v>
      </c>
      <c r="K13695" t="s">
        <v>17868</v>
      </c>
      <c r="L13695" t="s">
        <v>17228</v>
      </c>
      <c r="M13695" t="s">
        <v>17869</v>
      </c>
      <c r="N13695" t="s">
        <v>7366</v>
      </c>
      <c r="O13695" t="s">
        <v>7650</v>
      </c>
      <c r="P13695">
        <v>3650000</v>
      </c>
      <c r="Q13695" t="s">
        <v>6636</v>
      </c>
      <c r="R13695" t="s">
        <v>6636</v>
      </c>
      <c r="S13695" s="12"/>
      <c r="T13695" s="13"/>
      <c r="U13695" t="s">
        <v>7486</v>
      </c>
    </row>
    <row r="13696" spans="1:21" x14ac:dyDescent="0.25">
      <c r="A13696" t="s">
        <v>6637</v>
      </c>
      <c r="B13696" s="12">
        <v>43411</v>
      </c>
      <c r="C13696" t="s">
        <v>17870</v>
      </c>
      <c r="D13696" s="11">
        <v>46221.549351851798</v>
      </c>
      <c r="E13696" t="s">
        <v>17871</v>
      </c>
      <c r="F13696" t="s">
        <v>13246</v>
      </c>
      <c r="G13696" t="s">
        <v>7754</v>
      </c>
      <c r="H13696" t="s">
        <v>6479</v>
      </c>
      <c r="I13696" t="s">
        <v>55</v>
      </c>
      <c r="J13696" t="s">
        <v>295</v>
      </c>
      <c r="K13696" t="s">
        <v>17872</v>
      </c>
      <c r="L13696" t="s">
        <v>17303</v>
      </c>
      <c r="M13696" t="s">
        <v>17873</v>
      </c>
      <c r="N13696" t="s">
        <v>7001</v>
      </c>
      <c r="O13696" t="s">
        <v>7007</v>
      </c>
      <c r="P13696">
        <v>1660000</v>
      </c>
      <c r="Q13696" t="s">
        <v>6636</v>
      </c>
      <c r="R13696" t="s">
        <v>6636</v>
      </c>
      <c r="S13696" s="12"/>
      <c r="T13696" s="13"/>
      <c r="U13696" t="s">
        <v>6636</v>
      </c>
    </row>
    <row r="13697" spans="1:21" x14ac:dyDescent="0.25">
      <c r="A13697" t="s">
        <v>6619</v>
      </c>
      <c r="B13697" s="12">
        <v>43411</v>
      </c>
      <c r="C13697" t="s">
        <v>17870</v>
      </c>
      <c r="D13697" s="11">
        <v>46221.570972222202</v>
      </c>
      <c r="E13697" t="s">
        <v>17871</v>
      </c>
      <c r="F13697" t="s">
        <v>13246</v>
      </c>
      <c r="G13697" t="s">
        <v>7754</v>
      </c>
      <c r="H13697" t="s">
        <v>6479</v>
      </c>
      <c r="I13697" t="s">
        <v>55</v>
      </c>
      <c r="J13697" t="s">
        <v>295</v>
      </c>
      <c r="K13697" t="s">
        <v>17872</v>
      </c>
      <c r="L13697" t="s">
        <v>17303</v>
      </c>
      <c r="M13697" t="s">
        <v>17873</v>
      </c>
      <c r="N13697" t="s">
        <v>7001</v>
      </c>
      <c r="O13697" t="s">
        <v>7007</v>
      </c>
      <c r="P13697">
        <v>1660000</v>
      </c>
      <c r="Q13697" t="s">
        <v>6636</v>
      </c>
      <c r="R13697" t="s">
        <v>6636</v>
      </c>
      <c r="S13697" s="12"/>
      <c r="T13697" s="13"/>
      <c r="U13697" t="s">
        <v>6636</v>
      </c>
    </row>
    <row r="13698" spans="1:21" x14ac:dyDescent="0.25">
      <c r="A13698" t="s">
        <v>6619</v>
      </c>
      <c r="B13698" s="12">
        <v>43417</v>
      </c>
      <c r="C13698" t="s">
        <v>17792</v>
      </c>
      <c r="D13698" s="11">
        <v>46221.637233796297</v>
      </c>
      <c r="E13698" t="s">
        <v>17793</v>
      </c>
      <c r="F13698" t="s">
        <v>13246</v>
      </c>
      <c r="G13698" t="s">
        <v>7754</v>
      </c>
      <c r="H13698" t="s">
        <v>6479</v>
      </c>
      <c r="I13698" t="s">
        <v>6636</v>
      </c>
      <c r="J13698" t="s">
        <v>6636</v>
      </c>
      <c r="K13698" t="s">
        <v>17794</v>
      </c>
      <c r="L13698" t="s">
        <v>17220</v>
      </c>
      <c r="M13698" t="s">
        <v>17795</v>
      </c>
      <c r="N13698" t="s">
        <v>7044</v>
      </c>
      <c r="O13698" t="s">
        <v>8181</v>
      </c>
      <c r="P13698">
        <v>4143460</v>
      </c>
      <c r="Q13698" t="s">
        <v>6636</v>
      </c>
      <c r="R13698" t="s">
        <v>6636</v>
      </c>
      <c r="S13698" s="12"/>
      <c r="T13698" s="13"/>
      <c r="U13698" t="s">
        <v>6636</v>
      </c>
    </row>
    <row r="13699" spans="1:21" x14ac:dyDescent="0.25">
      <c r="A13699" t="s">
        <v>6619</v>
      </c>
      <c r="B13699" s="12">
        <v>43418</v>
      </c>
      <c r="C13699" t="s">
        <v>17856</v>
      </c>
      <c r="D13699" s="11">
        <v>46221.638287037</v>
      </c>
      <c r="E13699" t="s">
        <v>17857</v>
      </c>
      <c r="F13699" t="s">
        <v>13246</v>
      </c>
      <c r="G13699" t="s">
        <v>7754</v>
      </c>
      <c r="H13699" t="s">
        <v>6479</v>
      </c>
      <c r="I13699" t="s">
        <v>6636</v>
      </c>
      <c r="J13699" t="s">
        <v>6636</v>
      </c>
      <c r="K13699" t="s">
        <v>17858</v>
      </c>
      <c r="L13699" t="s">
        <v>17220</v>
      </c>
      <c r="M13699" t="s">
        <v>17859</v>
      </c>
      <c r="N13699" t="s">
        <v>7044</v>
      </c>
      <c r="O13699" t="s">
        <v>17814</v>
      </c>
      <c r="P13699">
        <v>4110000</v>
      </c>
      <c r="Q13699" t="s">
        <v>6636</v>
      </c>
      <c r="R13699" t="s">
        <v>6636</v>
      </c>
      <c r="S13699" s="12"/>
      <c r="T13699" s="13"/>
      <c r="U13699" t="s">
        <v>8205</v>
      </c>
    </row>
    <row r="13700" spans="1:21" x14ac:dyDescent="0.25">
      <c r="A13700" t="s">
        <v>6619</v>
      </c>
      <c r="B13700" s="12">
        <v>43419</v>
      </c>
      <c r="C13700" t="s">
        <v>17874</v>
      </c>
      <c r="D13700" s="11">
        <v>46221.659895833298</v>
      </c>
      <c r="E13700" t="s">
        <v>17875</v>
      </c>
      <c r="F13700" t="s">
        <v>13246</v>
      </c>
      <c r="G13700" t="s">
        <v>7754</v>
      </c>
      <c r="H13700" t="s">
        <v>6479</v>
      </c>
      <c r="I13700" t="s">
        <v>6623</v>
      </c>
      <c r="J13700" t="s">
        <v>6702</v>
      </c>
      <c r="K13700" t="s">
        <v>17876</v>
      </c>
      <c r="L13700" t="s">
        <v>17211</v>
      </c>
      <c r="M13700" t="s">
        <v>17877</v>
      </c>
      <c r="N13700" t="s">
        <v>7305</v>
      </c>
      <c r="O13700" t="s">
        <v>17453</v>
      </c>
      <c r="P13700">
        <v>1150000</v>
      </c>
      <c r="Q13700" t="s">
        <v>6636</v>
      </c>
      <c r="R13700" t="s">
        <v>6636</v>
      </c>
      <c r="S13700" s="12"/>
      <c r="T13700" s="13"/>
      <c r="U13700" t="s">
        <v>6896</v>
      </c>
    </row>
    <row r="13701" spans="1:21" x14ac:dyDescent="0.25">
      <c r="A13701" t="s">
        <v>6637</v>
      </c>
      <c r="B13701" s="12">
        <v>43420</v>
      </c>
      <c r="C13701" t="s">
        <v>17878</v>
      </c>
      <c r="D13701" s="11">
        <v>46221.677499999998</v>
      </c>
      <c r="E13701" t="s">
        <v>17879</v>
      </c>
      <c r="F13701" t="s">
        <v>13246</v>
      </c>
      <c r="G13701" t="s">
        <v>7754</v>
      </c>
      <c r="H13701" t="s">
        <v>6479</v>
      </c>
      <c r="I13701" t="s">
        <v>65</v>
      </c>
      <c r="J13701" t="s">
        <v>57</v>
      </c>
      <c r="K13701" t="s">
        <v>17880</v>
      </c>
      <c r="L13701" t="s">
        <v>17258</v>
      </c>
      <c r="M13701" t="s">
        <v>17881</v>
      </c>
      <c r="N13701" t="s">
        <v>7218</v>
      </c>
      <c r="O13701" t="s">
        <v>9973</v>
      </c>
      <c r="P13701">
        <v>1265000</v>
      </c>
      <c r="Q13701" t="s">
        <v>6636</v>
      </c>
      <c r="R13701" t="s">
        <v>6636</v>
      </c>
      <c r="S13701" s="12"/>
      <c r="T13701" s="13"/>
      <c r="U13701" t="s">
        <v>6629</v>
      </c>
    </row>
    <row r="13702" spans="1:21" x14ac:dyDescent="0.25">
      <c r="A13702" t="s">
        <v>6619</v>
      </c>
      <c r="B13702" s="12">
        <v>43420</v>
      </c>
      <c r="C13702" t="s">
        <v>17878</v>
      </c>
      <c r="D13702" s="11">
        <v>46221.687025462998</v>
      </c>
      <c r="E13702" t="s">
        <v>17879</v>
      </c>
      <c r="F13702" t="s">
        <v>13246</v>
      </c>
      <c r="G13702" t="s">
        <v>7754</v>
      </c>
      <c r="H13702" t="s">
        <v>6479</v>
      </c>
      <c r="I13702" t="s">
        <v>65</v>
      </c>
      <c r="J13702" t="s">
        <v>57</v>
      </c>
      <c r="K13702" t="s">
        <v>17880</v>
      </c>
      <c r="L13702" t="s">
        <v>17258</v>
      </c>
      <c r="M13702" t="s">
        <v>17881</v>
      </c>
      <c r="N13702" t="s">
        <v>7218</v>
      </c>
      <c r="O13702" t="s">
        <v>9973</v>
      </c>
      <c r="P13702">
        <v>1265000</v>
      </c>
      <c r="Q13702" t="s">
        <v>6636</v>
      </c>
      <c r="R13702" t="s">
        <v>6636</v>
      </c>
      <c r="S13702" s="12"/>
      <c r="T13702" s="13"/>
      <c r="U13702" t="s">
        <v>6629</v>
      </c>
    </row>
    <row r="13703" spans="1:21" x14ac:dyDescent="0.25">
      <c r="A13703" t="s">
        <v>6619</v>
      </c>
      <c r="B13703" s="12">
        <v>43431</v>
      </c>
      <c r="C13703" t="s">
        <v>17844</v>
      </c>
      <c r="D13703" s="11">
        <v>46221.796249999999</v>
      </c>
      <c r="E13703" t="s">
        <v>17845</v>
      </c>
      <c r="F13703" t="s">
        <v>13246</v>
      </c>
      <c r="G13703" t="s">
        <v>7754</v>
      </c>
      <c r="H13703" t="s">
        <v>6479</v>
      </c>
      <c r="I13703" t="s">
        <v>55</v>
      </c>
      <c r="J13703" t="s">
        <v>643</v>
      </c>
      <c r="K13703" t="s">
        <v>17846</v>
      </c>
      <c r="L13703" t="s">
        <v>17258</v>
      </c>
      <c r="M13703" t="s">
        <v>17847</v>
      </c>
      <c r="N13703" t="s">
        <v>7202</v>
      </c>
      <c r="O13703" t="s">
        <v>7203</v>
      </c>
      <c r="P13703">
        <v>2840540</v>
      </c>
      <c r="Q13703" t="s">
        <v>6636</v>
      </c>
      <c r="R13703" t="s">
        <v>6636</v>
      </c>
      <c r="S13703" s="12"/>
      <c r="T13703" s="13"/>
      <c r="U13703" t="s">
        <v>6629</v>
      </c>
    </row>
    <row r="13704" spans="1:21" x14ac:dyDescent="0.25">
      <c r="A13704" t="s">
        <v>6637</v>
      </c>
      <c r="B13704" s="12">
        <v>86891</v>
      </c>
      <c r="C13704" t="s">
        <v>17882</v>
      </c>
      <c r="D13704" s="11">
        <v>46221.871180555601</v>
      </c>
      <c r="E13704" t="s">
        <v>17883</v>
      </c>
      <c r="F13704" t="s">
        <v>13246</v>
      </c>
      <c r="G13704" t="s">
        <v>7754</v>
      </c>
      <c r="H13704" t="s">
        <v>6479</v>
      </c>
      <c r="I13704" t="s">
        <v>6623</v>
      </c>
      <c r="J13704" t="s">
        <v>6667</v>
      </c>
      <c r="K13704" t="s">
        <v>17884</v>
      </c>
      <c r="L13704" t="s">
        <v>17228</v>
      </c>
      <c r="M13704" t="s">
        <v>17885</v>
      </c>
      <c r="N13704" t="s">
        <v>6627</v>
      </c>
      <c r="O13704" t="s">
        <v>17067</v>
      </c>
      <c r="P13704">
        <v>1390000</v>
      </c>
      <c r="Q13704" t="s">
        <v>6636</v>
      </c>
      <c r="R13704" t="s">
        <v>6636</v>
      </c>
      <c r="S13704" s="12"/>
      <c r="T13704" s="13"/>
      <c r="U13704" t="s">
        <v>6629</v>
      </c>
    </row>
    <row r="13705" spans="1:21" x14ac:dyDescent="0.25">
      <c r="A13705" t="s">
        <v>6619</v>
      </c>
      <c r="B13705" s="12">
        <v>43446</v>
      </c>
      <c r="C13705" t="s">
        <v>16101</v>
      </c>
      <c r="D13705" s="11">
        <v>46222.517337963</v>
      </c>
      <c r="E13705" t="s">
        <v>16102</v>
      </c>
      <c r="F13705" t="s">
        <v>13246</v>
      </c>
      <c r="G13705" t="s">
        <v>7754</v>
      </c>
      <c r="H13705" t="s">
        <v>6479</v>
      </c>
      <c r="I13705" t="s">
        <v>55</v>
      </c>
      <c r="J13705" t="s">
        <v>643</v>
      </c>
      <c r="K13705" t="s">
        <v>17868</v>
      </c>
      <c r="L13705" t="s">
        <v>17228</v>
      </c>
      <c r="M13705" t="s">
        <v>17869</v>
      </c>
      <c r="N13705" t="s">
        <v>7366</v>
      </c>
      <c r="O13705" t="s">
        <v>7650</v>
      </c>
      <c r="P13705">
        <v>3650000</v>
      </c>
      <c r="Q13705" t="s">
        <v>6636</v>
      </c>
      <c r="R13705" t="s">
        <v>6636</v>
      </c>
      <c r="S13705" s="12"/>
      <c r="T13705" s="13"/>
      <c r="U13705" t="s">
        <v>7486</v>
      </c>
    </row>
    <row r="13706" spans="1:21" x14ac:dyDescent="0.25">
      <c r="A13706" t="s">
        <v>6637</v>
      </c>
      <c r="B13706" s="12">
        <v>43447</v>
      </c>
      <c r="C13706" t="s">
        <v>17886</v>
      </c>
      <c r="D13706" s="11">
        <v>46222.526388888902</v>
      </c>
      <c r="E13706" t="s">
        <v>17887</v>
      </c>
      <c r="F13706" t="s">
        <v>13246</v>
      </c>
      <c r="G13706" t="s">
        <v>7754</v>
      </c>
      <c r="H13706" t="s">
        <v>6479</v>
      </c>
      <c r="I13706" t="s">
        <v>6636</v>
      </c>
      <c r="J13706" t="s">
        <v>6636</v>
      </c>
      <c r="K13706" t="s">
        <v>17862</v>
      </c>
      <c r="L13706" t="s">
        <v>17220</v>
      </c>
      <c r="M13706" t="s">
        <v>17863</v>
      </c>
      <c r="N13706" t="s">
        <v>7023</v>
      </c>
      <c r="O13706" t="s">
        <v>7250</v>
      </c>
      <c r="P13706">
        <v>740000</v>
      </c>
      <c r="Q13706" t="s">
        <v>6636</v>
      </c>
      <c r="R13706" t="s">
        <v>6636</v>
      </c>
      <c r="S13706" s="12"/>
      <c r="T13706" s="13"/>
      <c r="U13706" t="s">
        <v>6636</v>
      </c>
    </row>
    <row r="13707" spans="1:21" x14ac:dyDescent="0.25">
      <c r="A13707" t="s">
        <v>6619</v>
      </c>
      <c r="B13707" s="12">
        <v>43447</v>
      </c>
      <c r="C13707" t="s">
        <v>17886</v>
      </c>
      <c r="D13707" s="11">
        <v>46222.526388888902</v>
      </c>
      <c r="E13707" t="s">
        <v>17887</v>
      </c>
      <c r="F13707" t="s">
        <v>13246</v>
      </c>
      <c r="G13707" t="s">
        <v>7754</v>
      </c>
      <c r="H13707" t="s">
        <v>6479</v>
      </c>
      <c r="I13707" t="s">
        <v>6636</v>
      </c>
      <c r="J13707" t="s">
        <v>6636</v>
      </c>
      <c r="K13707" t="s">
        <v>17862</v>
      </c>
      <c r="L13707" t="s">
        <v>17220</v>
      </c>
      <c r="M13707" t="s">
        <v>17863</v>
      </c>
      <c r="N13707" t="s">
        <v>7023</v>
      </c>
      <c r="O13707" t="s">
        <v>7250</v>
      </c>
      <c r="P13707">
        <v>740000</v>
      </c>
      <c r="Q13707" t="s">
        <v>6636</v>
      </c>
      <c r="R13707" t="s">
        <v>6636</v>
      </c>
      <c r="S13707" s="12"/>
      <c r="T13707" s="13"/>
      <c r="U13707" t="s">
        <v>6636</v>
      </c>
    </row>
    <row r="13708" spans="1:21" x14ac:dyDescent="0.25">
      <c r="A13708" t="s">
        <v>6619</v>
      </c>
      <c r="B13708" s="12">
        <v>43451</v>
      </c>
      <c r="C13708" t="s">
        <v>17864</v>
      </c>
      <c r="D13708" s="11">
        <v>46222.550393518497</v>
      </c>
      <c r="E13708" t="s">
        <v>17865</v>
      </c>
      <c r="F13708" t="s">
        <v>13246</v>
      </c>
      <c r="G13708" t="s">
        <v>7754</v>
      </c>
      <c r="H13708" t="s">
        <v>6479</v>
      </c>
      <c r="I13708" t="s">
        <v>55</v>
      </c>
      <c r="J13708" t="s">
        <v>643</v>
      </c>
      <c r="K13708" t="s">
        <v>17866</v>
      </c>
      <c r="L13708" t="s">
        <v>17234</v>
      </c>
      <c r="M13708" t="s">
        <v>17867</v>
      </c>
      <c r="N13708" t="s">
        <v>7001</v>
      </c>
      <c r="O13708" t="s">
        <v>7002</v>
      </c>
      <c r="P13708">
        <v>2185000</v>
      </c>
      <c r="Q13708" t="s">
        <v>6636</v>
      </c>
      <c r="R13708" t="s">
        <v>6636</v>
      </c>
      <c r="S13708" s="12"/>
      <c r="T13708" s="13"/>
      <c r="U13708" t="s">
        <v>6629</v>
      </c>
    </row>
    <row r="13709" spans="1:21" x14ac:dyDescent="0.25">
      <c r="A13709" t="s">
        <v>6619</v>
      </c>
      <c r="B13709" s="12">
        <v>43459</v>
      </c>
      <c r="C13709" t="s">
        <v>17882</v>
      </c>
      <c r="D13709" s="11">
        <v>46222.673912036997</v>
      </c>
      <c r="E13709" t="s">
        <v>17883</v>
      </c>
      <c r="F13709" t="s">
        <v>13246</v>
      </c>
      <c r="G13709" t="s">
        <v>7754</v>
      </c>
      <c r="H13709" t="s">
        <v>6479</v>
      </c>
      <c r="I13709" t="s">
        <v>6623</v>
      </c>
      <c r="J13709" t="s">
        <v>6667</v>
      </c>
      <c r="K13709" t="s">
        <v>17884</v>
      </c>
      <c r="L13709" t="s">
        <v>17228</v>
      </c>
      <c r="M13709" t="s">
        <v>17885</v>
      </c>
      <c r="N13709" t="s">
        <v>6627</v>
      </c>
      <c r="O13709" t="s">
        <v>17067</v>
      </c>
      <c r="P13709">
        <v>695000</v>
      </c>
      <c r="Q13709" t="s">
        <v>6636</v>
      </c>
      <c r="R13709" t="s">
        <v>6636</v>
      </c>
      <c r="S13709" s="12"/>
      <c r="T13709" s="13"/>
      <c r="U13709" t="s">
        <v>6629</v>
      </c>
    </row>
    <row r="13710" spans="1:21" x14ac:dyDescent="0.25">
      <c r="A13710" t="s">
        <v>6637</v>
      </c>
      <c r="B13710" s="12">
        <v>43468</v>
      </c>
      <c r="C13710" t="s">
        <v>17888</v>
      </c>
      <c r="D13710" s="11">
        <v>46222.796990740702</v>
      </c>
      <c r="E13710" t="s">
        <v>17889</v>
      </c>
      <c r="F13710" t="s">
        <v>13246</v>
      </c>
      <c r="G13710" t="s">
        <v>7754</v>
      </c>
      <c r="H13710" t="s">
        <v>6479</v>
      </c>
      <c r="I13710" t="s">
        <v>6623</v>
      </c>
      <c r="J13710" t="s">
        <v>6667</v>
      </c>
      <c r="K13710" t="s">
        <v>17890</v>
      </c>
      <c r="L13710" t="s">
        <v>17211</v>
      </c>
      <c r="M13710" t="s">
        <v>17891</v>
      </c>
      <c r="N13710" t="s">
        <v>13464</v>
      </c>
      <c r="O13710" t="s">
        <v>17892</v>
      </c>
      <c r="P13710">
        <v>2100000</v>
      </c>
      <c r="Q13710" t="s">
        <v>6636</v>
      </c>
      <c r="R13710" t="s">
        <v>6636</v>
      </c>
      <c r="S13710" s="12"/>
      <c r="T13710" s="13"/>
      <c r="U13710" t="s">
        <v>9005</v>
      </c>
    </row>
    <row r="13711" spans="1:21" x14ac:dyDescent="0.25">
      <c r="A13711" t="s">
        <v>6619</v>
      </c>
      <c r="B13711" s="12">
        <v>43468</v>
      </c>
      <c r="C13711" t="s">
        <v>17888</v>
      </c>
      <c r="D13711" s="11">
        <v>46222.796990740702</v>
      </c>
      <c r="E13711" t="s">
        <v>17889</v>
      </c>
      <c r="F13711" t="s">
        <v>13246</v>
      </c>
      <c r="G13711" t="s">
        <v>7754</v>
      </c>
      <c r="H13711" t="s">
        <v>6479</v>
      </c>
      <c r="I13711" t="s">
        <v>6623</v>
      </c>
      <c r="J13711" t="s">
        <v>6667</v>
      </c>
      <c r="K13711" t="s">
        <v>17890</v>
      </c>
      <c r="L13711" t="s">
        <v>17211</v>
      </c>
      <c r="M13711" t="s">
        <v>17891</v>
      </c>
      <c r="N13711" t="s">
        <v>13464</v>
      </c>
      <c r="O13711" t="s">
        <v>17892</v>
      </c>
      <c r="P13711">
        <v>2100000</v>
      </c>
      <c r="Q13711" t="s">
        <v>6636</v>
      </c>
      <c r="R13711" t="s">
        <v>6636</v>
      </c>
      <c r="S13711" s="12"/>
      <c r="T13711" s="13"/>
      <c r="U13711" t="s">
        <v>9005</v>
      </c>
    </row>
    <row r="13712" spans="1:21" x14ac:dyDescent="0.25">
      <c r="A13712" t="s">
        <v>6637</v>
      </c>
      <c r="B13712" s="12">
        <v>410510</v>
      </c>
      <c r="C13712" t="s">
        <v>17893</v>
      </c>
      <c r="D13712" s="11">
        <v>46174.422314814801</v>
      </c>
      <c r="E13712" t="s">
        <v>17894</v>
      </c>
      <c r="F13712" t="s">
        <v>6415</v>
      </c>
      <c r="G13712" t="s">
        <v>9473</v>
      </c>
      <c r="H13712" t="s">
        <v>6569</v>
      </c>
      <c r="I13712" t="s">
        <v>55</v>
      </c>
      <c r="J13712" t="s">
        <v>732</v>
      </c>
      <c r="K13712" t="s">
        <v>17895</v>
      </c>
      <c r="L13712" t="s">
        <v>17896</v>
      </c>
      <c r="M13712" t="s">
        <v>17897</v>
      </c>
      <c r="N13712" t="s">
        <v>7218</v>
      </c>
      <c r="O13712" t="s">
        <v>7316</v>
      </c>
      <c r="P13712">
        <v>13000000</v>
      </c>
      <c r="Q13712" t="s">
        <v>6636</v>
      </c>
      <c r="R13712" t="s">
        <v>6636</v>
      </c>
      <c r="S13712" s="12"/>
      <c r="T13712" s="13"/>
      <c r="U13712" t="s">
        <v>6721</v>
      </c>
    </row>
    <row r="13713" spans="1:21" x14ac:dyDescent="0.25">
      <c r="A13713" t="s">
        <v>6637</v>
      </c>
      <c r="B13713" s="12">
        <v>410510</v>
      </c>
      <c r="C13713" t="s">
        <v>17893</v>
      </c>
      <c r="D13713" s="11">
        <v>46174.422314814801</v>
      </c>
      <c r="E13713" t="s">
        <v>17894</v>
      </c>
      <c r="F13713" t="s">
        <v>6415</v>
      </c>
      <c r="G13713" t="s">
        <v>9474</v>
      </c>
      <c r="H13713" t="s">
        <v>6569</v>
      </c>
      <c r="I13713" t="s">
        <v>55</v>
      </c>
      <c r="J13713" t="s">
        <v>732</v>
      </c>
      <c r="K13713" t="s">
        <v>17895</v>
      </c>
      <c r="L13713" t="s">
        <v>17896</v>
      </c>
      <c r="M13713" t="s">
        <v>17897</v>
      </c>
      <c r="N13713" t="s">
        <v>7218</v>
      </c>
      <c r="O13713" t="s">
        <v>7316</v>
      </c>
      <c r="P13713">
        <v>13000000</v>
      </c>
      <c r="Q13713" t="s">
        <v>6636</v>
      </c>
      <c r="R13713" t="s">
        <v>6636</v>
      </c>
      <c r="S13713" s="12"/>
      <c r="T13713" s="13"/>
      <c r="U13713" t="s">
        <v>6721</v>
      </c>
    </row>
    <row r="13714" spans="1:21" x14ac:dyDescent="0.25">
      <c r="A13714" t="s">
        <v>6637</v>
      </c>
      <c r="B13714" s="12">
        <v>410510</v>
      </c>
      <c r="C13714" t="s">
        <v>17893</v>
      </c>
      <c r="D13714" s="11">
        <v>46174.422314814801</v>
      </c>
      <c r="E13714" t="s">
        <v>17894</v>
      </c>
      <c r="F13714" t="s">
        <v>6415</v>
      </c>
      <c r="G13714" t="s">
        <v>9475</v>
      </c>
      <c r="H13714" t="s">
        <v>6569</v>
      </c>
      <c r="I13714" t="s">
        <v>55</v>
      </c>
      <c r="J13714" t="s">
        <v>732</v>
      </c>
      <c r="K13714" t="s">
        <v>17895</v>
      </c>
      <c r="L13714" t="s">
        <v>17896</v>
      </c>
      <c r="M13714" t="s">
        <v>17897</v>
      </c>
      <c r="N13714" t="s">
        <v>7218</v>
      </c>
      <c r="O13714" t="s">
        <v>7316</v>
      </c>
      <c r="P13714">
        <v>13000000</v>
      </c>
      <c r="Q13714" t="s">
        <v>6636</v>
      </c>
      <c r="R13714" t="s">
        <v>6636</v>
      </c>
      <c r="S13714" s="12"/>
      <c r="T13714" s="13"/>
      <c r="U13714" t="s">
        <v>6721</v>
      </c>
    </row>
    <row r="13715" spans="1:21" x14ac:dyDescent="0.25">
      <c r="A13715" t="s">
        <v>6637</v>
      </c>
      <c r="B13715" s="12">
        <v>410510</v>
      </c>
      <c r="C13715" t="s">
        <v>17893</v>
      </c>
      <c r="D13715" s="11">
        <v>46174.422314814801</v>
      </c>
      <c r="E13715" t="s">
        <v>17894</v>
      </c>
      <c r="F13715" t="s">
        <v>6415</v>
      </c>
      <c r="G13715" t="s">
        <v>9476</v>
      </c>
      <c r="H13715" t="s">
        <v>6569</v>
      </c>
      <c r="I13715" t="s">
        <v>55</v>
      </c>
      <c r="J13715" t="s">
        <v>732</v>
      </c>
      <c r="K13715" t="s">
        <v>17895</v>
      </c>
      <c r="L13715" t="s">
        <v>17896</v>
      </c>
      <c r="M13715" t="s">
        <v>17897</v>
      </c>
      <c r="N13715" t="s">
        <v>7218</v>
      </c>
      <c r="O13715" t="s">
        <v>7316</v>
      </c>
      <c r="P13715">
        <v>13000000</v>
      </c>
      <c r="Q13715" t="s">
        <v>6636</v>
      </c>
      <c r="R13715" t="s">
        <v>6636</v>
      </c>
      <c r="S13715" s="12"/>
      <c r="T13715" s="13"/>
      <c r="U13715" t="s">
        <v>6721</v>
      </c>
    </row>
    <row r="13716" spans="1:21" x14ac:dyDescent="0.25">
      <c r="A13716" t="s">
        <v>6637</v>
      </c>
      <c r="B13716" s="12">
        <v>410510</v>
      </c>
      <c r="C13716" t="s">
        <v>17893</v>
      </c>
      <c r="D13716" s="11">
        <v>46174.422314814801</v>
      </c>
      <c r="E13716" t="s">
        <v>17894</v>
      </c>
      <c r="F13716" t="s">
        <v>6415</v>
      </c>
      <c r="G13716" t="s">
        <v>17898</v>
      </c>
      <c r="H13716" t="s">
        <v>6569</v>
      </c>
      <c r="I13716" t="s">
        <v>55</v>
      </c>
      <c r="J13716" t="s">
        <v>732</v>
      </c>
      <c r="K13716" t="s">
        <v>17895</v>
      </c>
      <c r="L13716" t="s">
        <v>17896</v>
      </c>
      <c r="M13716" t="s">
        <v>17897</v>
      </c>
      <c r="N13716" t="s">
        <v>7218</v>
      </c>
      <c r="O13716" t="s">
        <v>7316</v>
      </c>
      <c r="P13716">
        <v>13000000</v>
      </c>
      <c r="Q13716" t="s">
        <v>6636</v>
      </c>
      <c r="R13716" t="s">
        <v>6636</v>
      </c>
      <c r="S13716" s="12"/>
      <c r="T13716" s="13"/>
      <c r="U13716" t="s">
        <v>6721</v>
      </c>
    </row>
    <row r="13717" spans="1:21" x14ac:dyDescent="0.25">
      <c r="A13717" t="s">
        <v>6619</v>
      </c>
      <c r="B13717" s="12">
        <v>410510</v>
      </c>
      <c r="C13717" t="s">
        <v>17893</v>
      </c>
      <c r="D13717" s="11">
        <v>46174.537314814799</v>
      </c>
      <c r="E13717" t="s">
        <v>17894</v>
      </c>
      <c r="F13717" t="s">
        <v>6415</v>
      </c>
      <c r="G13717" t="s">
        <v>9473</v>
      </c>
      <c r="H13717" t="s">
        <v>6569</v>
      </c>
      <c r="I13717" t="s">
        <v>55</v>
      </c>
      <c r="J13717" t="s">
        <v>732</v>
      </c>
      <c r="K13717" t="s">
        <v>17895</v>
      </c>
      <c r="L13717" t="s">
        <v>17896</v>
      </c>
      <c r="M13717" t="s">
        <v>17897</v>
      </c>
      <c r="N13717" t="s">
        <v>7218</v>
      </c>
      <c r="O13717" t="s">
        <v>7316</v>
      </c>
      <c r="P13717">
        <v>13000000</v>
      </c>
      <c r="Q13717" t="s">
        <v>6636</v>
      </c>
      <c r="R13717" t="s">
        <v>6636</v>
      </c>
      <c r="S13717" s="12"/>
      <c r="T13717" s="13"/>
      <c r="U13717" t="s">
        <v>6721</v>
      </c>
    </row>
    <row r="13718" spans="1:21" x14ac:dyDescent="0.25">
      <c r="A13718" t="s">
        <v>6619</v>
      </c>
      <c r="B13718" s="12">
        <v>410510</v>
      </c>
      <c r="C13718" t="s">
        <v>17893</v>
      </c>
      <c r="D13718" s="11">
        <v>46174.537314814799</v>
      </c>
      <c r="E13718" t="s">
        <v>17894</v>
      </c>
      <c r="F13718" t="s">
        <v>6415</v>
      </c>
      <c r="G13718" t="s">
        <v>9474</v>
      </c>
      <c r="H13718" t="s">
        <v>6569</v>
      </c>
      <c r="I13718" t="s">
        <v>55</v>
      </c>
      <c r="J13718" t="s">
        <v>732</v>
      </c>
      <c r="K13718" t="s">
        <v>17895</v>
      </c>
      <c r="L13718" t="s">
        <v>17896</v>
      </c>
      <c r="M13718" t="s">
        <v>17897</v>
      </c>
      <c r="N13718" t="s">
        <v>7218</v>
      </c>
      <c r="O13718" t="s">
        <v>7316</v>
      </c>
      <c r="P13718">
        <v>13000000</v>
      </c>
      <c r="Q13718" t="s">
        <v>6636</v>
      </c>
      <c r="R13718" t="s">
        <v>6636</v>
      </c>
      <c r="S13718" s="12"/>
      <c r="T13718" s="13"/>
      <c r="U13718" t="s">
        <v>6721</v>
      </c>
    </row>
    <row r="13719" spans="1:21" x14ac:dyDescent="0.25">
      <c r="A13719" t="s">
        <v>6619</v>
      </c>
      <c r="B13719" s="12">
        <v>410510</v>
      </c>
      <c r="C13719" t="s">
        <v>17893</v>
      </c>
      <c r="D13719" s="11">
        <v>46174.537314814799</v>
      </c>
      <c r="E13719" t="s">
        <v>17894</v>
      </c>
      <c r="F13719" t="s">
        <v>6415</v>
      </c>
      <c r="G13719" t="s">
        <v>9475</v>
      </c>
      <c r="H13719" t="s">
        <v>6569</v>
      </c>
      <c r="I13719" t="s">
        <v>55</v>
      </c>
      <c r="J13719" t="s">
        <v>732</v>
      </c>
      <c r="K13719" t="s">
        <v>17895</v>
      </c>
      <c r="L13719" t="s">
        <v>17896</v>
      </c>
      <c r="M13719" t="s">
        <v>17897</v>
      </c>
      <c r="N13719" t="s">
        <v>7218</v>
      </c>
      <c r="O13719" t="s">
        <v>7316</v>
      </c>
      <c r="P13719">
        <v>13000000</v>
      </c>
      <c r="Q13719" t="s">
        <v>6636</v>
      </c>
      <c r="R13719" t="s">
        <v>6636</v>
      </c>
      <c r="S13719" s="12"/>
      <c r="T13719" s="13"/>
      <c r="U13719" t="s">
        <v>6721</v>
      </c>
    </row>
    <row r="13720" spans="1:21" x14ac:dyDescent="0.25">
      <c r="A13720" t="s">
        <v>6619</v>
      </c>
      <c r="B13720" s="12">
        <v>410510</v>
      </c>
      <c r="C13720" t="s">
        <v>17893</v>
      </c>
      <c r="D13720" s="11">
        <v>46174.537314814799</v>
      </c>
      <c r="E13720" t="s">
        <v>17894</v>
      </c>
      <c r="F13720" t="s">
        <v>6415</v>
      </c>
      <c r="G13720" t="s">
        <v>9476</v>
      </c>
      <c r="H13720" t="s">
        <v>6569</v>
      </c>
      <c r="I13720" t="s">
        <v>55</v>
      </c>
      <c r="J13720" t="s">
        <v>732</v>
      </c>
      <c r="K13720" t="s">
        <v>17895</v>
      </c>
      <c r="L13720" t="s">
        <v>17896</v>
      </c>
      <c r="M13720" t="s">
        <v>17897</v>
      </c>
      <c r="N13720" t="s">
        <v>7218</v>
      </c>
      <c r="O13720" t="s">
        <v>7316</v>
      </c>
      <c r="P13720">
        <v>13000000</v>
      </c>
      <c r="Q13720" t="s">
        <v>6636</v>
      </c>
      <c r="R13720" t="s">
        <v>6636</v>
      </c>
      <c r="S13720" s="12"/>
      <c r="T13720" s="13"/>
      <c r="U13720" t="s">
        <v>6721</v>
      </c>
    </row>
    <row r="13721" spans="1:21" x14ac:dyDescent="0.25">
      <c r="A13721" t="s">
        <v>6619</v>
      </c>
      <c r="B13721" s="12">
        <v>410510</v>
      </c>
      <c r="C13721" t="s">
        <v>17893</v>
      </c>
      <c r="D13721" s="11">
        <v>46174.537314814799</v>
      </c>
      <c r="E13721" t="s">
        <v>17894</v>
      </c>
      <c r="F13721" t="s">
        <v>6415</v>
      </c>
      <c r="G13721" t="s">
        <v>17898</v>
      </c>
      <c r="H13721" t="s">
        <v>6569</v>
      </c>
      <c r="I13721" t="s">
        <v>55</v>
      </c>
      <c r="J13721" t="s">
        <v>732</v>
      </c>
      <c r="K13721" t="s">
        <v>17895</v>
      </c>
      <c r="L13721" t="s">
        <v>17896</v>
      </c>
      <c r="M13721" t="s">
        <v>17897</v>
      </c>
      <c r="N13721" t="s">
        <v>7218</v>
      </c>
      <c r="O13721" t="s">
        <v>7316</v>
      </c>
      <c r="P13721">
        <v>13000000</v>
      </c>
      <c r="Q13721" t="s">
        <v>6636</v>
      </c>
      <c r="R13721" t="s">
        <v>6636</v>
      </c>
      <c r="S13721" s="12"/>
      <c r="T13721" s="13"/>
      <c r="U13721" t="s">
        <v>6721</v>
      </c>
    </row>
    <row r="13722" spans="1:21" x14ac:dyDescent="0.25">
      <c r="A13722" t="s">
        <v>6637</v>
      </c>
      <c r="B13722" s="12">
        <v>415790</v>
      </c>
      <c r="C13722" t="s">
        <v>12226</v>
      </c>
      <c r="D13722" s="11">
        <v>46184.776319444398</v>
      </c>
      <c r="E13722" t="s">
        <v>12227</v>
      </c>
      <c r="F13722" t="s">
        <v>6415</v>
      </c>
      <c r="G13722" t="s">
        <v>17899</v>
      </c>
      <c r="H13722" t="s">
        <v>6569</v>
      </c>
      <c r="I13722" t="s">
        <v>55</v>
      </c>
      <c r="J13722" t="s">
        <v>643</v>
      </c>
      <c r="K13722" t="s">
        <v>17900</v>
      </c>
      <c r="L13722" t="s">
        <v>17901</v>
      </c>
      <c r="M13722" t="s">
        <v>17902</v>
      </c>
      <c r="N13722" t="s">
        <v>7001</v>
      </c>
      <c r="O13722" t="s">
        <v>7007</v>
      </c>
      <c r="P13722">
        <v>5700000</v>
      </c>
      <c r="Q13722" t="s">
        <v>6636</v>
      </c>
      <c r="R13722" t="s">
        <v>6636</v>
      </c>
      <c r="S13722" s="12"/>
      <c r="T13722" s="13"/>
      <c r="U13722" t="s">
        <v>7455</v>
      </c>
    </row>
    <row r="13723" spans="1:21" x14ac:dyDescent="0.25">
      <c r="A13723" t="s">
        <v>6637</v>
      </c>
      <c r="B13723" s="12">
        <v>415790</v>
      </c>
      <c r="C13723" t="s">
        <v>12226</v>
      </c>
      <c r="D13723" s="11">
        <v>46184.776319444398</v>
      </c>
      <c r="E13723" t="s">
        <v>12227</v>
      </c>
      <c r="F13723" t="s">
        <v>6415</v>
      </c>
      <c r="G13723" t="s">
        <v>9473</v>
      </c>
      <c r="H13723" t="s">
        <v>6569</v>
      </c>
      <c r="I13723" t="s">
        <v>55</v>
      </c>
      <c r="J13723" t="s">
        <v>643</v>
      </c>
      <c r="K13723" t="s">
        <v>17900</v>
      </c>
      <c r="L13723" t="s">
        <v>17901</v>
      </c>
      <c r="M13723" t="s">
        <v>17902</v>
      </c>
      <c r="N13723" t="s">
        <v>7001</v>
      </c>
      <c r="O13723" t="s">
        <v>7007</v>
      </c>
      <c r="P13723">
        <v>5700000</v>
      </c>
      <c r="Q13723" t="s">
        <v>6636</v>
      </c>
      <c r="R13723" t="s">
        <v>6636</v>
      </c>
      <c r="S13723" s="12"/>
      <c r="T13723" s="13"/>
      <c r="U13723" t="s">
        <v>7455</v>
      </c>
    </row>
    <row r="13724" spans="1:21" x14ac:dyDescent="0.25">
      <c r="A13724" t="s">
        <v>6637</v>
      </c>
      <c r="B13724" s="12">
        <v>415790</v>
      </c>
      <c r="C13724" t="s">
        <v>12226</v>
      </c>
      <c r="D13724" s="11">
        <v>46184.776319444398</v>
      </c>
      <c r="E13724" t="s">
        <v>12227</v>
      </c>
      <c r="F13724" t="s">
        <v>6415</v>
      </c>
      <c r="G13724" t="s">
        <v>9474</v>
      </c>
      <c r="H13724" t="s">
        <v>6569</v>
      </c>
      <c r="I13724" t="s">
        <v>55</v>
      </c>
      <c r="J13724" t="s">
        <v>643</v>
      </c>
      <c r="K13724" t="s">
        <v>17900</v>
      </c>
      <c r="L13724" t="s">
        <v>17901</v>
      </c>
      <c r="M13724" t="s">
        <v>17902</v>
      </c>
      <c r="N13724" t="s">
        <v>7001</v>
      </c>
      <c r="O13724" t="s">
        <v>7007</v>
      </c>
      <c r="P13724">
        <v>5700000</v>
      </c>
      <c r="Q13724" t="s">
        <v>6636</v>
      </c>
      <c r="R13724" t="s">
        <v>6636</v>
      </c>
      <c r="S13724" s="12"/>
      <c r="T13724" s="13"/>
      <c r="U13724" t="s">
        <v>7455</v>
      </c>
    </row>
    <row r="13725" spans="1:21" x14ac:dyDescent="0.25">
      <c r="A13725" t="s">
        <v>6637</v>
      </c>
      <c r="B13725" s="12">
        <v>415790</v>
      </c>
      <c r="C13725" t="s">
        <v>12226</v>
      </c>
      <c r="D13725" s="11">
        <v>46184.776319444398</v>
      </c>
      <c r="E13725" t="s">
        <v>12227</v>
      </c>
      <c r="F13725" t="s">
        <v>6415</v>
      </c>
      <c r="G13725" t="s">
        <v>9475</v>
      </c>
      <c r="H13725" t="s">
        <v>6569</v>
      </c>
      <c r="I13725" t="s">
        <v>55</v>
      </c>
      <c r="J13725" t="s">
        <v>643</v>
      </c>
      <c r="K13725" t="s">
        <v>17900</v>
      </c>
      <c r="L13725" t="s">
        <v>17901</v>
      </c>
      <c r="M13725" t="s">
        <v>17902</v>
      </c>
      <c r="N13725" t="s">
        <v>7001</v>
      </c>
      <c r="O13725" t="s">
        <v>7007</v>
      </c>
      <c r="P13725">
        <v>5700000</v>
      </c>
      <c r="Q13725" t="s">
        <v>6636</v>
      </c>
      <c r="R13725" t="s">
        <v>6636</v>
      </c>
      <c r="S13725" s="12"/>
      <c r="T13725" s="13"/>
      <c r="U13725" t="s">
        <v>7455</v>
      </c>
    </row>
    <row r="13726" spans="1:21" x14ac:dyDescent="0.25">
      <c r="A13726" t="s">
        <v>6637</v>
      </c>
      <c r="B13726" s="12">
        <v>415790</v>
      </c>
      <c r="C13726" t="s">
        <v>12226</v>
      </c>
      <c r="D13726" s="11">
        <v>46184.776319444398</v>
      </c>
      <c r="E13726" t="s">
        <v>12227</v>
      </c>
      <c r="F13726" t="s">
        <v>6415</v>
      </c>
      <c r="G13726" t="s">
        <v>9476</v>
      </c>
      <c r="H13726" t="s">
        <v>6569</v>
      </c>
      <c r="I13726" t="s">
        <v>55</v>
      </c>
      <c r="J13726" t="s">
        <v>643</v>
      </c>
      <c r="K13726" t="s">
        <v>17900</v>
      </c>
      <c r="L13726" t="s">
        <v>17901</v>
      </c>
      <c r="M13726" t="s">
        <v>17902</v>
      </c>
      <c r="N13726" t="s">
        <v>7001</v>
      </c>
      <c r="O13726" t="s">
        <v>7007</v>
      </c>
      <c r="P13726">
        <v>5700000</v>
      </c>
      <c r="Q13726" t="s">
        <v>6636</v>
      </c>
      <c r="R13726" t="s">
        <v>6636</v>
      </c>
      <c r="S13726" s="12"/>
      <c r="T13726" s="13"/>
      <c r="U13726" t="s">
        <v>7455</v>
      </c>
    </row>
    <row r="13727" spans="1:21" x14ac:dyDescent="0.25">
      <c r="A13727" t="s">
        <v>6619</v>
      </c>
      <c r="B13727" s="12">
        <v>415790</v>
      </c>
      <c r="C13727" t="s">
        <v>12226</v>
      </c>
      <c r="D13727" s="11">
        <v>46184.810034722199</v>
      </c>
      <c r="E13727" t="s">
        <v>12227</v>
      </c>
      <c r="F13727" t="s">
        <v>6415</v>
      </c>
      <c r="G13727" t="s">
        <v>17899</v>
      </c>
      <c r="H13727" t="s">
        <v>6569</v>
      </c>
      <c r="I13727" t="s">
        <v>55</v>
      </c>
      <c r="J13727" t="s">
        <v>643</v>
      </c>
      <c r="K13727" t="s">
        <v>17900</v>
      </c>
      <c r="L13727" t="s">
        <v>17901</v>
      </c>
      <c r="M13727" t="s">
        <v>17902</v>
      </c>
      <c r="N13727" t="s">
        <v>7001</v>
      </c>
      <c r="O13727" t="s">
        <v>7007</v>
      </c>
      <c r="P13727">
        <v>5700000</v>
      </c>
      <c r="Q13727" t="s">
        <v>6636</v>
      </c>
      <c r="R13727" t="s">
        <v>6636</v>
      </c>
      <c r="S13727" s="12"/>
      <c r="T13727" s="13"/>
      <c r="U13727" t="s">
        <v>7455</v>
      </c>
    </row>
    <row r="13728" spans="1:21" x14ac:dyDescent="0.25">
      <c r="A13728" t="s">
        <v>6619</v>
      </c>
      <c r="B13728" s="12">
        <v>415790</v>
      </c>
      <c r="C13728" t="s">
        <v>12226</v>
      </c>
      <c r="D13728" s="11">
        <v>46184.810034722199</v>
      </c>
      <c r="E13728" t="s">
        <v>12227</v>
      </c>
      <c r="F13728" t="s">
        <v>6415</v>
      </c>
      <c r="G13728" t="s">
        <v>9473</v>
      </c>
      <c r="H13728" t="s">
        <v>6569</v>
      </c>
      <c r="I13728" t="s">
        <v>55</v>
      </c>
      <c r="J13728" t="s">
        <v>643</v>
      </c>
      <c r="K13728" t="s">
        <v>17900</v>
      </c>
      <c r="L13728" t="s">
        <v>17901</v>
      </c>
      <c r="M13728" t="s">
        <v>17902</v>
      </c>
      <c r="N13728" t="s">
        <v>7001</v>
      </c>
      <c r="O13728" t="s">
        <v>7007</v>
      </c>
      <c r="P13728">
        <v>5700000</v>
      </c>
      <c r="Q13728" t="s">
        <v>6636</v>
      </c>
      <c r="R13728" t="s">
        <v>6636</v>
      </c>
      <c r="S13728" s="12"/>
      <c r="T13728" s="13"/>
      <c r="U13728" t="s">
        <v>7455</v>
      </c>
    </row>
    <row r="13729" spans="1:21" x14ac:dyDescent="0.25">
      <c r="A13729" t="s">
        <v>6619</v>
      </c>
      <c r="B13729" s="12">
        <v>415790</v>
      </c>
      <c r="C13729" t="s">
        <v>12226</v>
      </c>
      <c r="D13729" s="11">
        <v>46184.810034722199</v>
      </c>
      <c r="E13729" t="s">
        <v>12227</v>
      </c>
      <c r="F13729" t="s">
        <v>6415</v>
      </c>
      <c r="G13729" t="s">
        <v>9474</v>
      </c>
      <c r="H13729" t="s">
        <v>6569</v>
      </c>
      <c r="I13729" t="s">
        <v>55</v>
      </c>
      <c r="J13729" t="s">
        <v>643</v>
      </c>
      <c r="K13729" t="s">
        <v>17900</v>
      </c>
      <c r="L13729" t="s">
        <v>17901</v>
      </c>
      <c r="M13729" t="s">
        <v>17902</v>
      </c>
      <c r="N13729" t="s">
        <v>7001</v>
      </c>
      <c r="O13729" t="s">
        <v>7007</v>
      </c>
      <c r="P13729">
        <v>5700000</v>
      </c>
      <c r="Q13729" t="s">
        <v>6636</v>
      </c>
      <c r="R13729" t="s">
        <v>6636</v>
      </c>
      <c r="S13729" s="12"/>
      <c r="T13729" s="13"/>
      <c r="U13729" t="s">
        <v>7455</v>
      </c>
    </row>
    <row r="13730" spans="1:21" x14ac:dyDescent="0.25">
      <c r="A13730" t="s">
        <v>6619</v>
      </c>
      <c r="B13730" s="12">
        <v>415790</v>
      </c>
      <c r="C13730" t="s">
        <v>12226</v>
      </c>
      <c r="D13730" s="11">
        <v>46184.810034722199</v>
      </c>
      <c r="E13730" t="s">
        <v>12227</v>
      </c>
      <c r="F13730" t="s">
        <v>6415</v>
      </c>
      <c r="G13730" t="s">
        <v>9475</v>
      </c>
      <c r="H13730" t="s">
        <v>6569</v>
      </c>
      <c r="I13730" t="s">
        <v>55</v>
      </c>
      <c r="J13730" t="s">
        <v>643</v>
      </c>
      <c r="K13730" t="s">
        <v>17900</v>
      </c>
      <c r="L13730" t="s">
        <v>17901</v>
      </c>
      <c r="M13730" t="s">
        <v>17902</v>
      </c>
      <c r="N13730" t="s">
        <v>7001</v>
      </c>
      <c r="O13730" t="s">
        <v>7007</v>
      </c>
      <c r="P13730">
        <v>5700000</v>
      </c>
      <c r="Q13730" t="s">
        <v>6636</v>
      </c>
      <c r="R13730" t="s">
        <v>6636</v>
      </c>
      <c r="S13730" s="12"/>
      <c r="T13730" s="13"/>
      <c r="U13730" t="s">
        <v>7455</v>
      </c>
    </row>
    <row r="13731" spans="1:21" x14ac:dyDescent="0.25">
      <c r="A13731" t="s">
        <v>6619</v>
      </c>
      <c r="B13731" s="12">
        <v>415790</v>
      </c>
      <c r="C13731" t="s">
        <v>12226</v>
      </c>
      <c r="D13731" s="11">
        <v>46184.810034722199</v>
      </c>
      <c r="E13731" t="s">
        <v>12227</v>
      </c>
      <c r="F13731" t="s">
        <v>6415</v>
      </c>
      <c r="G13731" t="s">
        <v>9476</v>
      </c>
      <c r="H13731" t="s">
        <v>6569</v>
      </c>
      <c r="I13731" t="s">
        <v>55</v>
      </c>
      <c r="J13731" t="s">
        <v>643</v>
      </c>
      <c r="K13731" t="s">
        <v>17900</v>
      </c>
      <c r="L13731" t="s">
        <v>17901</v>
      </c>
      <c r="M13731" t="s">
        <v>17902</v>
      </c>
      <c r="N13731" t="s">
        <v>7001</v>
      </c>
      <c r="O13731" t="s">
        <v>7007</v>
      </c>
      <c r="P13731">
        <v>5700000</v>
      </c>
      <c r="Q13731" t="s">
        <v>6636</v>
      </c>
      <c r="R13731" t="s">
        <v>6636</v>
      </c>
      <c r="S13731" s="12"/>
      <c r="T13731" s="13"/>
      <c r="U13731" t="s">
        <v>7455</v>
      </c>
    </row>
    <row r="13732" spans="1:21" x14ac:dyDescent="0.25">
      <c r="A13732" t="s">
        <v>6637</v>
      </c>
      <c r="B13732" s="12">
        <v>417040</v>
      </c>
      <c r="C13732" t="s">
        <v>15271</v>
      </c>
      <c r="D13732" s="11">
        <v>46186.8328819444</v>
      </c>
      <c r="E13732" t="s">
        <v>15272</v>
      </c>
      <c r="F13732" t="s">
        <v>6415</v>
      </c>
      <c r="G13732" t="s">
        <v>17903</v>
      </c>
      <c r="H13732" t="s">
        <v>6569</v>
      </c>
      <c r="I13732" t="s">
        <v>65</v>
      </c>
      <c r="J13732" t="s">
        <v>219</v>
      </c>
      <c r="K13732" t="s">
        <v>17904</v>
      </c>
      <c r="L13732" t="s">
        <v>17905</v>
      </c>
      <c r="M13732" t="s">
        <v>17906</v>
      </c>
      <c r="N13732" t="s">
        <v>7001</v>
      </c>
      <c r="O13732" t="s">
        <v>15276</v>
      </c>
      <c r="P13732">
        <v>4859990</v>
      </c>
      <c r="Q13732" t="s">
        <v>6636</v>
      </c>
      <c r="R13732" t="s">
        <v>6636</v>
      </c>
      <c r="S13732" s="12"/>
      <c r="T13732" s="13"/>
      <c r="U13732" t="s">
        <v>7460</v>
      </c>
    </row>
    <row r="13733" spans="1:21" x14ac:dyDescent="0.25">
      <c r="A13733" t="s">
        <v>6637</v>
      </c>
      <c r="B13733" s="12">
        <v>417040</v>
      </c>
      <c r="C13733" t="s">
        <v>15271</v>
      </c>
      <c r="D13733" s="11">
        <v>46186.8328819444</v>
      </c>
      <c r="E13733" t="s">
        <v>15272</v>
      </c>
      <c r="F13733" t="s">
        <v>6415</v>
      </c>
      <c r="G13733" t="s">
        <v>9473</v>
      </c>
      <c r="H13733" t="s">
        <v>6569</v>
      </c>
      <c r="I13733" t="s">
        <v>65</v>
      </c>
      <c r="J13733" t="s">
        <v>219</v>
      </c>
      <c r="K13733" t="s">
        <v>17904</v>
      </c>
      <c r="L13733" t="s">
        <v>17905</v>
      </c>
      <c r="M13733" t="s">
        <v>17906</v>
      </c>
      <c r="N13733" t="s">
        <v>7001</v>
      </c>
      <c r="O13733" t="s">
        <v>15276</v>
      </c>
      <c r="P13733">
        <v>4859990</v>
      </c>
      <c r="Q13733" t="s">
        <v>6636</v>
      </c>
      <c r="R13733" t="s">
        <v>6636</v>
      </c>
      <c r="S13733" s="12"/>
      <c r="T13733" s="13"/>
      <c r="U13733" t="s">
        <v>7460</v>
      </c>
    </row>
    <row r="13734" spans="1:21" x14ac:dyDescent="0.25">
      <c r="A13734" t="s">
        <v>6637</v>
      </c>
      <c r="B13734" s="12">
        <v>417040</v>
      </c>
      <c r="C13734" t="s">
        <v>15271</v>
      </c>
      <c r="D13734" s="11">
        <v>46186.8328819444</v>
      </c>
      <c r="E13734" t="s">
        <v>15272</v>
      </c>
      <c r="F13734" t="s">
        <v>6415</v>
      </c>
      <c r="G13734" t="s">
        <v>9474</v>
      </c>
      <c r="H13734" t="s">
        <v>6569</v>
      </c>
      <c r="I13734" t="s">
        <v>65</v>
      </c>
      <c r="J13734" t="s">
        <v>219</v>
      </c>
      <c r="K13734" t="s">
        <v>17904</v>
      </c>
      <c r="L13734" t="s">
        <v>17905</v>
      </c>
      <c r="M13734" t="s">
        <v>17906</v>
      </c>
      <c r="N13734" t="s">
        <v>7001</v>
      </c>
      <c r="O13734" t="s">
        <v>15276</v>
      </c>
      <c r="P13734">
        <v>4859990</v>
      </c>
      <c r="Q13734" t="s">
        <v>6636</v>
      </c>
      <c r="R13734" t="s">
        <v>6636</v>
      </c>
      <c r="S13734" s="12"/>
      <c r="T13734" s="13"/>
      <c r="U13734" t="s">
        <v>7460</v>
      </c>
    </row>
    <row r="13735" spans="1:21" x14ac:dyDescent="0.25">
      <c r="A13735" t="s">
        <v>6637</v>
      </c>
      <c r="B13735" s="12">
        <v>417040</v>
      </c>
      <c r="C13735" t="s">
        <v>15271</v>
      </c>
      <c r="D13735" s="11">
        <v>46186.8328819444</v>
      </c>
      <c r="E13735" t="s">
        <v>15272</v>
      </c>
      <c r="F13735" t="s">
        <v>6415</v>
      </c>
      <c r="G13735" t="s">
        <v>9475</v>
      </c>
      <c r="H13735" t="s">
        <v>6569</v>
      </c>
      <c r="I13735" t="s">
        <v>65</v>
      </c>
      <c r="J13735" t="s">
        <v>219</v>
      </c>
      <c r="K13735" t="s">
        <v>17904</v>
      </c>
      <c r="L13735" t="s">
        <v>17905</v>
      </c>
      <c r="M13735" t="s">
        <v>17906</v>
      </c>
      <c r="N13735" t="s">
        <v>7001</v>
      </c>
      <c r="O13735" t="s">
        <v>15276</v>
      </c>
      <c r="P13735">
        <v>4859990</v>
      </c>
      <c r="Q13735" t="s">
        <v>6636</v>
      </c>
      <c r="R13735" t="s">
        <v>6636</v>
      </c>
      <c r="S13735" s="12"/>
      <c r="T13735" s="13"/>
      <c r="U13735" t="s">
        <v>7460</v>
      </c>
    </row>
    <row r="13736" spans="1:21" x14ac:dyDescent="0.25">
      <c r="A13736" t="s">
        <v>6637</v>
      </c>
      <c r="B13736" s="12">
        <v>417040</v>
      </c>
      <c r="C13736" t="s">
        <v>15271</v>
      </c>
      <c r="D13736" s="11">
        <v>46186.8328819444</v>
      </c>
      <c r="E13736" t="s">
        <v>15272</v>
      </c>
      <c r="F13736" t="s">
        <v>6415</v>
      </c>
      <c r="G13736" t="s">
        <v>9476</v>
      </c>
      <c r="H13736" t="s">
        <v>6569</v>
      </c>
      <c r="I13736" t="s">
        <v>65</v>
      </c>
      <c r="J13736" t="s">
        <v>219</v>
      </c>
      <c r="K13736" t="s">
        <v>17904</v>
      </c>
      <c r="L13736" t="s">
        <v>17905</v>
      </c>
      <c r="M13736" t="s">
        <v>17906</v>
      </c>
      <c r="N13736" t="s">
        <v>7001</v>
      </c>
      <c r="O13736" t="s">
        <v>15276</v>
      </c>
      <c r="P13736">
        <v>4859990</v>
      </c>
      <c r="Q13736" t="s">
        <v>6636</v>
      </c>
      <c r="R13736" t="s">
        <v>6636</v>
      </c>
      <c r="S13736" s="12"/>
      <c r="T13736" s="13"/>
      <c r="U13736" t="s">
        <v>7460</v>
      </c>
    </row>
    <row r="13737" spans="1:21" x14ac:dyDescent="0.25">
      <c r="A13737" t="s">
        <v>6619</v>
      </c>
      <c r="B13737" s="12">
        <v>417040</v>
      </c>
      <c r="C13737" t="s">
        <v>15271</v>
      </c>
      <c r="D13737" s="11">
        <v>46186.838599536997</v>
      </c>
      <c r="E13737" t="s">
        <v>15272</v>
      </c>
      <c r="F13737" t="s">
        <v>6415</v>
      </c>
      <c r="G13737" t="s">
        <v>17903</v>
      </c>
      <c r="H13737" t="s">
        <v>6569</v>
      </c>
      <c r="I13737" t="s">
        <v>65</v>
      </c>
      <c r="J13737" t="s">
        <v>219</v>
      </c>
      <c r="K13737" t="s">
        <v>17904</v>
      </c>
      <c r="L13737" t="s">
        <v>17905</v>
      </c>
      <c r="M13737" t="s">
        <v>17906</v>
      </c>
      <c r="N13737" t="s">
        <v>7001</v>
      </c>
      <c r="O13737" t="s">
        <v>15276</v>
      </c>
      <c r="P13737">
        <v>4859990</v>
      </c>
      <c r="Q13737" t="s">
        <v>6636</v>
      </c>
      <c r="R13737" t="s">
        <v>6636</v>
      </c>
      <c r="S13737" s="12"/>
      <c r="T13737" s="13"/>
      <c r="U13737" t="s">
        <v>7460</v>
      </c>
    </row>
    <row r="13738" spans="1:21" x14ac:dyDescent="0.25">
      <c r="A13738" t="s">
        <v>6619</v>
      </c>
      <c r="B13738" s="12">
        <v>417040</v>
      </c>
      <c r="C13738" t="s">
        <v>15271</v>
      </c>
      <c r="D13738" s="11">
        <v>46186.838599536997</v>
      </c>
      <c r="E13738" t="s">
        <v>15272</v>
      </c>
      <c r="F13738" t="s">
        <v>6415</v>
      </c>
      <c r="G13738" t="s">
        <v>9473</v>
      </c>
      <c r="H13738" t="s">
        <v>6569</v>
      </c>
      <c r="I13738" t="s">
        <v>65</v>
      </c>
      <c r="J13738" t="s">
        <v>219</v>
      </c>
      <c r="K13738" t="s">
        <v>17904</v>
      </c>
      <c r="L13738" t="s">
        <v>17905</v>
      </c>
      <c r="M13738" t="s">
        <v>17906</v>
      </c>
      <c r="N13738" t="s">
        <v>7001</v>
      </c>
      <c r="O13738" t="s">
        <v>15276</v>
      </c>
      <c r="P13738">
        <v>4859990</v>
      </c>
      <c r="Q13738" t="s">
        <v>6636</v>
      </c>
      <c r="R13738" t="s">
        <v>6636</v>
      </c>
      <c r="S13738" s="12"/>
      <c r="T13738" s="13"/>
      <c r="U13738" t="s">
        <v>7460</v>
      </c>
    </row>
    <row r="13739" spans="1:21" x14ac:dyDescent="0.25">
      <c r="A13739" t="s">
        <v>6619</v>
      </c>
      <c r="B13739" s="12">
        <v>417040</v>
      </c>
      <c r="C13739" t="s">
        <v>15271</v>
      </c>
      <c r="D13739" s="11">
        <v>46186.838599536997</v>
      </c>
      <c r="E13739" t="s">
        <v>15272</v>
      </c>
      <c r="F13739" t="s">
        <v>6415</v>
      </c>
      <c r="G13739" t="s">
        <v>9474</v>
      </c>
      <c r="H13739" t="s">
        <v>6569</v>
      </c>
      <c r="I13739" t="s">
        <v>65</v>
      </c>
      <c r="J13739" t="s">
        <v>219</v>
      </c>
      <c r="K13739" t="s">
        <v>17904</v>
      </c>
      <c r="L13739" t="s">
        <v>17905</v>
      </c>
      <c r="M13739" t="s">
        <v>17906</v>
      </c>
      <c r="N13739" t="s">
        <v>7001</v>
      </c>
      <c r="O13739" t="s">
        <v>15276</v>
      </c>
      <c r="P13739">
        <v>4859990</v>
      </c>
      <c r="Q13739" t="s">
        <v>6636</v>
      </c>
      <c r="R13739" t="s">
        <v>6636</v>
      </c>
      <c r="S13739" s="12"/>
      <c r="T13739" s="13"/>
      <c r="U13739" t="s">
        <v>7460</v>
      </c>
    </row>
    <row r="13740" spans="1:21" x14ac:dyDescent="0.25">
      <c r="A13740" t="s">
        <v>6619</v>
      </c>
      <c r="B13740" s="12">
        <v>417040</v>
      </c>
      <c r="C13740" t="s">
        <v>15271</v>
      </c>
      <c r="D13740" s="11">
        <v>46186.838599536997</v>
      </c>
      <c r="E13740" t="s">
        <v>15272</v>
      </c>
      <c r="F13740" t="s">
        <v>6415</v>
      </c>
      <c r="G13740" t="s">
        <v>9475</v>
      </c>
      <c r="H13740" t="s">
        <v>6569</v>
      </c>
      <c r="I13740" t="s">
        <v>65</v>
      </c>
      <c r="J13740" t="s">
        <v>219</v>
      </c>
      <c r="K13740" t="s">
        <v>17904</v>
      </c>
      <c r="L13740" t="s">
        <v>17905</v>
      </c>
      <c r="M13740" t="s">
        <v>17906</v>
      </c>
      <c r="N13740" t="s">
        <v>7001</v>
      </c>
      <c r="O13740" t="s">
        <v>15276</v>
      </c>
      <c r="P13740">
        <v>4859990</v>
      </c>
      <c r="Q13740" t="s">
        <v>6636</v>
      </c>
      <c r="R13740" t="s">
        <v>6636</v>
      </c>
      <c r="S13740" s="12"/>
      <c r="T13740" s="13"/>
      <c r="U13740" t="s">
        <v>7460</v>
      </c>
    </row>
    <row r="13741" spans="1:21" x14ac:dyDescent="0.25">
      <c r="A13741" t="s">
        <v>6619</v>
      </c>
      <c r="B13741" s="12">
        <v>417040</v>
      </c>
      <c r="C13741" t="s">
        <v>15271</v>
      </c>
      <c r="D13741" s="11">
        <v>46186.838599536997</v>
      </c>
      <c r="E13741" t="s">
        <v>15272</v>
      </c>
      <c r="F13741" t="s">
        <v>6415</v>
      </c>
      <c r="G13741" t="s">
        <v>9476</v>
      </c>
      <c r="H13741" t="s">
        <v>6569</v>
      </c>
      <c r="I13741" t="s">
        <v>65</v>
      </c>
      <c r="J13741" t="s">
        <v>219</v>
      </c>
      <c r="K13741" t="s">
        <v>17904</v>
      </c>
      <c r="L13741" t="s">
        <v>17905</v>
      </c>
      <c r="M13741" t="s">
        <v>17906</v>
      </c>
      <c r="N13741" t="s">
        <v>7001</v>
      </c>
      <c r="O13741" t="s">
        <v>15276</v>
      </c>
      <c r="P13741">
        <v>4859990</v>
      </c>
      <c r="Q13741" t="s">
        <v>6636</v>
      </c>
      <c r="R13741" t="s">
        <v>6636</v>
      </c>
      <c r="S13741" s="12"/>
      <c r="T13741" s="13"/>
      <c r="U13741" t="s">
        <v>7460</v>
      </c>
    </row>
    <row r="13742" spans="1:21" x14ac:dyDescent="0.25">
      <c r="A13742" t="s">
        <v>6637</v>
      </c>
      <c r="B13742" s="12">
        <v>417370</v>
      </c>
      <c r="C13742" t="s">
        <v>17088</v>
      </c>
      <c r="D13742" s="11">
        <v>46187.507291666698</v>
      </c>
      <c r="E13742" t="s">
        <v>17089</v>
      </c>
      <c r="F13742" t="s">
        <v>6415</v>
      </c>
      <c r="G13742" t="s">
        <v>17903</v>
      </c>
      <c r="H13742" t="s">
        <v>6569</v>
      </c>
      <c r="I13742" t="s">
        <v>55</v>
      </c>
      <c r="J13742" t="s">
        <v>643</v>
      </c>
      <c r="K13742" t="s">
        <v>17907</v>
      </c>
      <c r="L13742" t="s">
        <v>17905</v>
      </c>
      <c r="M13742" t="s">
        <v>17908</v>
      </c>
      <c r="N13742" t="s">
        <v>7001</v>
      </c>
      <c r="O13742" t="s">
        <v>7002</v>
      </c>
      <c r="P13742">
        <v>12480000</v>
      </c>
      <c r="Q13742" t="s">
        <v>6636</v>
      </c>
      <c r="R13742" t="s">
        <v>6636</v>
      </c>
      <c r="S13742" s="12"/>
      <c r="T13742" s="13"/>
      <c r="U13742" t="s">
        <v>6636</v>
      </c>
    </row>
    <row r="13743" spans="1:21" x14ac:dyDescent="0.25">
      <c r="A13743" t="s">
        <v>6637</v>
      </c>
      <c r="B13743" s="12">
        <v>417370</v>
      </c>
      <c r="C13743" t="s">
        <v>17088</v>
      </c>
      <c r="D13743" s="11">
        <v>46187.507291666698</v>
      </c>
      <c r="E13743" t="s">
        <v>17089</v>
      </c>
      <c r="F13743" t="s">
        <v>6415</v>
      </c>
      <c r="G13743" t="s">
        <v>9473</v>
      </c>
      <c r="H13743" t="s">
        <v>6569</v>
      </c>
      <c r="I13743" t="s">
        <v>55</v>
      </c>
      <c r="J13743" t="s">
        <v>643</v>
      </c>
      <c r="K13743" t="s">
        <v>17907</v>
      </c>
      <c r="L13743" t="s">
        <v>17905</v>
      </c>
      <c r="M13743" t="s">
        <v>17908</v>
      </c>
      <c r="N13743" t="s">
        <v>7001</v>
      </c>
      <c r="O13743" t="s">
        <v>7002</v>
      </c>
      <c r="P13743">
        <v>12480000</v>
      </c>
      <c r="Q13743" t="s">
        <v>6636</v>
      </c>
      <c r="R13743" t="s">
        <v>6636</v>
      </c>
      <c r="S13743" s="12"/>
      <c r="T13743" s="13"/>
      <c r="U13743" t="s">
        <v>6636</v>
      </c>
    </row>
    <row r="13744" spans="1:21" x14ac:dyDescent="0.25">
      <c r="A13744" t="s">
        <v>6637</v>
      </c>
      <c r="B13744" s="12">
        <v>417370</v>
      </c>
      <c r="C13744" t="s">
        <v>17088</v>
      </c>
      <c r="D13744" s="11">
        <v>46187.507291666698</v>
      </c>
      <c r="E13744" t="s">
        <v>17089</v>
      </c>
      <c r="F13744" t="s">
        <v>6415</v>
      </c>
      <c r="G13744" t="s">
        <v>9474</v>
      </c>
      <c r="H13744" t="s">
        <v>6569</v>
      </c>
      <c r="I13744" t="s">
        <v>55</v>
      </c>
      <c r="J13744" t="s">
        <v>643</v>
      </c>
      <c r="K13744" t="s">
        <v>17907</v>
      </c>
      <c r="L13744" t="s">
        <v>17905</v>
      </c>
      <c r="M13744" t="s">
        <v>17908</v>
      </c>
      <c r="N13744" t="s">
        <v>7001</v>
      </c>
      <c r="O13744" t="s">
        <v>7002</v>
      </c>
      <c r="P13744">
        <v>12480000</v>
      </c>
      <c r="Q13744" t="s">
        <v>6636</v>
      </c>
      <c r="R13744" t="s">
        <v>6636</v>
      </c>
      <c r="S13744" s="12"/>
      <c r="T13744" s="13"/>
      <c r="U13744" t="s">
        <v>6636</v>
      </c>
    </row>
    <row r="13745" spans="1:21" x14ac:dyDescent="0.25">
      <c r="A13745" t="s">
        <v>6637</v>
      </c>
      <c r="B13745" s="12">
        <v>417370</v>
      </c>
      <c r="C13745" t="s">
        <v>17088</v>
      </c>
      <c r="D13745" s="11">
        <v>46187.507291666698</v>
      </c>
      <c r="E13745" t="s">
        <v>17089</v>
      </c>
      <c r="F13745" t="s">
        <v>6415</v>
      </c>
      <c r="G13745" t="s">
        <v>9475</v>
      </c>
      <c r="H13745" t="s">
        <v>6569</v>
      </c>
      <c r="I13745" t="s">
        <v>55</v>
      </c>
      <c r="J13745" t="s">
        <v>643</v>
      </c>
      <c r="K13745" t="s">
        <v>17907</v>
      </c>
      <c r="L13745" t="s">
        <v>17905</v>
      </c>
      <c r="M13745" t="s">
        <v>17908</v>
      </c>
      <c r="N13745" t="s">
        <v>7001</v>
      </c>
      <c r="O13745" t="s">
        <v>7002</v>
      </c>
      <c r="P13745">
        <v>12480000</v>
      </c>
      <c r="Q13745" t="s">
        <v>6636</v>
      </c>
      <c r="R13745" t="s">
        <v>6636</v>
      </c>
      <c r="S13745" s="12"/>
      <c r="T13745" s="13"/>
      <c r="U13745" t="s">
        <v>6636</v>
      </c>
    </row>
    <row r="13746" spans="1:21" x14ac:dyDescent="0.25">
      <c r="A13746" t="s">
        <v>6637</v>
      </c>
      <c r="B13746" s="12">
        <v>417370</v>
      </c>
      <c r="C13746" t="s">
        <v>17088</v>
      </c>
      <c r="D13746" s="11">
        <v>46187.507291666698</v>
      </c>
      <c r="E13746" t="s">
        <v>17089</v>
      </c>
      <c r="F13746" t="s">
        <v>6415</v>
      </c>
      <c r="G13746" t="s">
        <v>9476</v>
      </c>
      <c r="H13746" t="s">
        <v>6569</v>
      </c>
      <c r="I13746" t="s">
        <v>55</v>
      </c>
      <c r="J13746" t="s">
        <v>643</v>
      </c>
      <c r="K13746" t="s">
        <v>17907</v>
      </c>
      <c r="L13746" t="s">
        <v>17905</v>
      </c>
      <c r="M13746" t="s">
        <v>17908</v>
      </c>
      <c r="N13746" t="s">
        <v>7001</v>
      </c>
      <c r="O13746" t="s">
        <v>7002</v>
      </c>
      <c r="P13746">
        <v>12480000</v>
      </c>
      <c r="Q13746" t="s">
        <v>6636</v>
      </c>
      <c r="R13746" t="s">
        <v>6636</v>
      </c>
      <c r="S13746" s="12"/>
      <c r="T13746" s="13"/>
      <c r="U13746" t="s">
        <v>6636</v>
      </c>
    </row>
    <row r="13747" spans="1:21" x14ac:dyDescent="0.25">
      <c r="A13747" t="s">
        <v>6619</v>
      </c>
      <c r="B13747" s="12">
        <v>417370</v>
      </c>
      <c r="C13747" t="s">
        <v>17088</v>
      </c>
      <c r="D13747" s="11">
        <v>46187.541990740698</v>
      </c>
      <c r="E13747" t="s">
        <v>17089</v>
      </c>
      <c r="F13747" t="s">
        <v>6415</v>
      </c>
      <c r="G13747" t="s">
        <v>17903</v>
      </c>
      <c r="H13747" t="s">
        <v>6569</v>
      </c>
      <c r="I13747" t="s">
        <v>55</v>
      </c>
      <c r="J13747" t="s">
        <v>643</v>
      </c>
      <c r="K13747" t="s">
        <v>17907</v>
      </c>
      <c r="L13747" t="s">
        <v>17905</v>
      </c>
      <c r="M13747" t="s">
        <v>17908</v>
      </c>
      <c r="N13747" t="s">
        <v>7001</v>
      </c>
      <c r="O13747" t="s">
        <v>7002</v>
      </c>
      <c r="P13747">
        <v>12480000</v>
      </c>
      <c r="Q13747" t="s">
        <v>6636</v>
      </c>
      <c r="R13747" t="s">
        <v>6636</v>
      </c>
      <c r="S13747" s="12"/>
      <c r="T13747" s="13"/>
      <c r="U13747" t="s">
        <v>6636</v>
      </c>
    </row>
    <row r="13748" spans="1:21" x14ac:dyDescent="0.25">
      <c r="A13748" t="s">
        <v>6619</v>
      </c>
      <c r="B13748" s="12">
        <v>417370</v>
      </c>
      <c r="C13748" t="s">
        <v>17088</v>
      </c>
      <c r="D13748" s="11">
        <v>46187.541990740698</v>
      </c>
      <c r="E13748" t="s">
        <v>17089</v>
      </c>
      <c r="F13748" t="s">
        <v>6415</v>
      </c>
      <c r="G13748" t="s">
        <v>9473</v>
      </c>
      <c r="H13748" t="s">
        <v>6569</v>
      </c>
      <c r="I13748" t="s">
        <v>55</v>
      </c>
      <c r="J13748" t="s">
        <v>643</v>
      </c>
      <c r="K13748" t="s">
        <v>17907</v>
      </c>
      <c r="L13748" t="s">
        <v>17905</v>
      </c>
      <c r="M13748" t="s">
        <v>17908</v>
      </c>
      <c r="N13748" t="s">
        <v>7001</v>
      </c>
      <c r="O13748" t="s">
        <v>7002</v>
      </c>
      <c r="P13748">
        <v>12480000</v>
      </c>
      <c r="Q13748" t="s">
        <v>6636</v>
      </c>
      <c r="R13748" t="s">
        <v>6636</v>
      </c>
      <c r="S13748" s="12"/>
      <c r="T13748" s="13"/>
      <c r="U13748" t="s">
        <v>6636</v>
      </c>
    </row>
    <row r="13749" spans="1:21" x14ac:dyDescent="0.25">
      <c r="A13749" t="s">
        <v>6619</v>
      </c>
      <c r="B13749" s="12">
        <v>417370</v>
      </c>
      <c r="C13749" t="s">
        <v>17088</v>
      </c>
      <c r="D13749" s="11">
        <v>46187.541990740698</v>
      </c>
      <c r="E13749" t="s">
        <v>17089</v>
      </c>
      <c r="F13749" t="s">
        <v>6415</v>
      </c>
      <c r="G13749" t="s">
        <v>9474</v>
      </c>
      <c r="H13749" t="s">
        <v>6569</v>
      </c>
      <c r="I13749" t="s">
        <v>55</v>
      </c>
      <c r="J13749" t="s">
        <v>643</v>
      </c>
      <c r="K13749" t="s">
        <v>17907</v>
      </c>
      <c r="L13749" t="s">
        <v>17905</v>
      </c>
      <c r="M13749" t="s">
        <v>17908</v>
      </c>
      <c r="N13749" t="s">
        <v>7001</v>
      </c>
      <c r="O13749" t="s">
        <v>7002</v>
      </c>
      <c r="P13749">
        <v>12480000</v>
      </c>
      <c r="Q13749" t="s">
        <v>6636</v>
      </c>
      <c r="R13749" t="s">
        <v>6636</v>
      </c>
      <c r="S13749" s="12"/>
      <c r="T13749" s="13"/>
      <c r="U13749" t="s">
        <v>6636</v>
      </c>
    </row>
    <row r="13750" spans="1:21" x14ac:dyDescent="0.25">
      <c r="A13750" t="s">
        <v>6619</v>
      </c>
      <c r="B13750" s="12">
        <v>417370</v>
      </c>
      <c r="C13750" t="s">
        <v>17088</v>
      </c>
      <c r="D13750" s="11">
        <v>46187.541990740698</v>
      </c>
      <c r="E13750" t="s">
        <v>17089</v>
      </c>
      <c r="F13750" t="s">
        <v>6415</v>
      </c>
      <c r="G13750" t="s">
        <v>9475</v>
      </c>
      <c r="H13750" t="s">
        <v>6569</v>
      </c>
      <c r="I13750" t="s">
        <v>55</v>
      </c>
      <c r="J13750" t="s">
        <v>643</v>
      </c>
      <c r="K13750" t="s">
        <v>17907</v>
      </c>
      <c r="L13750" t="s">
        <v>17905</v>
      </c>
      <c r="M13750" t="s">
        <v>17908</v>
      </c>
      <c r="N13750" t="s">
        <v>7001</v>
      </c>
      <c r="O13750" t="s">
        <v>7002</v>
      </c>
      <c r="P13750">
        <v>12480000</v>
      </c>
      <c r="Q13750" t="s">
        <v>6636</v>
      </c>
      <c r="R13750" t="s">
        <v>6636</v>
      </c>
      <c r="S13750" s="12"/>
      <c r="T13750" s="13"/>
      <c r="U13750" t="s">
        <v>6636</v>
      </c>
    </row>
    <row r="13751" spans="1:21" x14ac:dyDescent="0.25">
      <c r="A13751" t="s">
        <v>6619</v>
      </c>
      <c r="B13751" s="12">
        <v>417370</v>
      </c>
      <c r="C13751" t="s">
        <v>17088</v>
      </c>
      <c r="D13751" s="11">
        <v>46187.541990740698</v>
      </c>
      <c r="E13751" t="s">
        <v>17089</v>
      </c>
      <c r="F13751" t="s">
        <v>6415</v>
      </c>
      <c r="G13751" t="s">
        <v>9476</v>
      </c>
      <c r="H13751" t="s">
        <v>6569</v>
      </c>
      <c r="I13751" t="s">
        <v>55</v>
      </c>
      <c r="J13751" t="s">
        <v>643</v>
      </c>
      <c r="K13751" t="s">
        <v>17907</v>
      </c>
      <c r="L13751" t="s">
        <v>17905</v>
      </c>
      <c r="M13751" t="s">
        <v>17908</v>
      </c>
      <c r="N13751" t="s">
        <v>7001</v>
      </c>
      <c r="O13751" t="s">
        <v>7002</v>
      </c>
      <c r="P13751">
        <v>12480000</v>
      </c>
      <c r="Q13751" t="s">
        <v>6636</v>
      </c>
      <c r="R13751" t="s">
        <v>6636</v>
      </c>
      <c r="S13751" s="12"/>
      <c r="T13751" s="13"/>
      <c r="U13751" t="s">
        <v>6636</v>
      </c>
    </row>
    <row r="13752" spans="1:21" x14ac:dyDescent="0.25">
      <c r="A13752" t="s">
        <v>6637</v>
      </c>
      <c r="B13752" s="12">
        <v>845500</v>
      </c>
      <c r="C13752" t="s">
        <v>17909</v>
      </c>
      <c r="D13752" s="11">
        <v>46191.391307870399</v>
      </c>
      <c r="E13752" t="s">
        <v>17910</v>
      </c>
      <c r="F13752" t="s">
        <v>6415</v>
      </c>
      <c r="G13752" t="s">
        <v>17911</v>
      </c>
      <c r="H13752" t="s">
        <v>6569</v>
      </c>
      <c r="I13752" t="s">
        <v>65</v>
      </c>
      <c r="J13752" t="s">
        <v>2226</v>
      </c>
      <c r="K13752" t="s">
        <v>17912</v>
      </c>
      <c r="L13752" t="s">
        <v>17913</v>
      </c>
      <c r="M13752" t="s">
        <v>17914</v>
      </c>
      <c r="N13752" t="s">
        <v>7001</v>
      </c>
      <c r="O13752" t="s">
        <v>7007</v>
      </c>
      <c r="P13752">
        <v>13000000</v>
      </c>
      <c r="Q13752" t="s">
        <v>6636</v>
      </c>
      <c r="R13752" t="s">
        <v>6636</v>
      </c>
      <c r="S13752" s="12"/>
      <c r="T13752" s="13"/>
      <c r="U13752" t="s">
        <v>7474</v>
      </c>
    </row>
    <row r="13753" spans="1:21" x14ac:dyDescent="0.25">
      <c r="A13753" t="s">
        <v>6637</v>
      </c>
      <c r="B13753" s="12">
        <v>845500</v>
      </c>
      <c r="C13753" t="s">
        <v>17909</v>
      </c>
      <c r="D13753" s="11">
        <v>46191.391307870399</v>
      </c>
      <c r="E13753" t="s">
        <v>17910</v>
      </c>
      <c r="F13753" t="s">
        <v>6415</v>
      </c>
      <c r="G13753" t="s">
        <v>9473</v>
      </c>
      <c r="H13753" t="s">
        <v>6569</v>
      </c>
      <c r="I13753" t="s">
        <v>65</v>
      </c>
      <c r="J13753" t="s">
        <v>2226</v>
      </c>
      <c r="K13753" t="s">
        <v>17912</v>
      </c>
      <c r="L13753" t="s">
        <v>17913</v>
      </c>
      <c r="M13753" t="s">
        <v>17914</v>
      </c>
      <c r="N13753" t="s">
        <v>7001</v>
      </c>
      <c r="O13753" t="s">
        <v>7007</v>
      </c>
      <c r="P13753">
        <v>13000000</v>
      </c>
      <c r="Q13753" t="s">
        <v>6636</v>
      </c>
      <c r="R13753" t="s">
        <v>6636</v>
      </c>
      <c r="S13753" s="12"/>
      <c r="T13753" s="13"/>
      <c r="U13753" t="s">
        <v>7474</v>
      </c>
    </row>
    <row r="13754" spans="1:21" x14ac:dyDescent="0.25">
      <c r="A13754" t="s">
        <v>6637</v>
      </c>
      <c r="B13754" s="12">
        <v>845500</v>
      </c>
      <c r="C13754" t="s">
        <v>17909</v>
      </c>
      <c r="D13754" s="11">
        <v>46191.391307870399</v>
      </c>
      <c r="E13754" t="s">
        <v>17910</v>
      </c>
      <c r="F13754" t="s">
        <v>6415</v>
      </c>
      <c r="G13754" t="s">
        <v>9474</v>
      </c>
      <c r="H13754" t="s">
        <v>6569</v>
      </c>
      <c r="I13754" t="s">
        <v>65</v>
      </c>
      <c r="J13754" t="s">
        <v>2226</v>
      </c>
      <c r="K13754" t="s">
        <v>17912</v>
      </c>
      <c r="L13754" t="s">
        <v>17913</v>
      </c>
      <c r="M13754" t="s">
        <v>17914</v>
      </c>
      <c r="N13754" t="s">
        <v>7001</v>
      </c>
      <c r="O13754" t="s">
        <v>7007</v>
      </c>
      <c r="P13754">
        <v>13000000</v>
      </c>
      <c r="Q13754" t="s">
        <v>6636</v>
      </c>
      <c r="R13754" t="s">
        <v>6636</v>
      </c>
      <c r="S13754" s="12"/>
      <c r="T13754" s="13"/>
      <c r="U13754" t="s">
        <v>7474</v>
      </c>
    </row>
    <row r="13755" spans="1:21" x14ac:dyDescent="0.25">
      <c r="A13755" t="s">
        <v>6637</v>
      </c>
      <c r="B13755" s="12">
        <v>845500</v>
      </c>
      <c r="C13755" t="s">
        <v>17909</v>
      </c>
      <c r="D13755" s="11">
        <v>46191.391307870399</v>
      </c>
      <c r="E13755" t="s">
        <v>17910</v>
      </c>
      <c r="F13755" t="s">
        <v>6415</v>
      </c>
      <c r="G13755" t="s">
        <v>9475</v>
      </c>
      <c r="H13755" t="s">
        <v>6569</v>
      </c>
      <c r="I13755" t="s">
        <v>65</v>
      </c>
      <c r="J13755" t="s">
        <v>2226</v>
      </c>
      <c r="K13755" t="s">
        <v>17912</v>
      </c>
      <c r="L13755" t="s">
        <v>17913</v>
      </c>
      <c r="M13755" t="s">
        <v>17914</v>
      </c>
      <c r="N13755" t="s">
        <v>7001</v>
      </c>
      <c r="O13755" t="s">
        <v>7007</v>
      </c>
      <c r="P13755">
        <v>13000000</v>
      </c>
      <c r="Q13755" t="s">
        <v>6636</v>
      </c>
      <c r="R13755" t="s">
        <v>6636</v>
      </c>
      <c r="S13755" s="12"/>
      <c r="T13755" s="13"/>
      <c r="U13755" t="s">
        <v>7474</v>
      </c>
    </row>
    <row r="13756" spans="1:21" x14ac:dyDescent="0.25">
      <c r="A13756" t="s">
        <v>6637</v>
      </c>
      <c r="B13756" s="12">
        <v>845500</v>
      </c>
      <c r="C13756" t="s">
        <v>17909</v>
      </c>
      <c r="D13756" s="11">
        <v>46191.391307870399</v>
      </c>
      <c r="E13756" t="s">
        <v>17910</v>
      </c>
      <c r="F13756" t="s">
        <v>6415</v>
      </c>
      <c r="G13756" t="s">
        <v>9476</v>
      </c>
      <c r="H13756" t="s">
        <v>6569</v>
      </c>
      <c r="I13756" t="s">
        <v>65</v>
      </c>
      <c r="J13756" t="s">
        <v>2226</v>
      </c>
      <c r="K13756" t="s">
        <v>17912</v>
      </c>
      <c r="L13756" t="s">
        <v>17913</v>
      </c>
      <c r="M13756" t="s">
        <v>17914</v>
      </c>
      <c r="N13756" t="s">
        <v>7001</v>
      </c>
      <c r="O13756" t="s">
        <v>7007</v>
      </c>
      <c r="P13756">
        <v>13000000</v>
      </c>
      <c r="Q13756" t="s">
        <v>6636</v>
      </c>
      <c r="R13756" t="s">
        <v>6636</v>
      </c>
      <c r="S13756" s="12"/>
      <c r="T13756" s="13"/>
      <c r="U13756" t="s">
        <v>7474</v>
      </c>
    </row>
    <row r="13757" spans="1:21" x14ac:dyDescent="0.25">
      <c r="A13757" t="s">
        <v>6637</v>
      </c>
      <c r="B13757" s="12">
        <v>421840</v>
      </c>
      <c r="C13757" t="s">
        <v>17915</v>
      </c>
      <c r="D13757" s="11">
        <v>46194.528113425898</v>
      </c>
      <c r="E13757" t="s">
        <v>17916</v>
      </c>
      <c r="F13757" t="s">
        <v>6415</v>
      </c>
      <c r="G13757" t="s">
        <v>9473</v>
      </c>
      <c r="H13757" t="s">
        <v>6569</v>
      </c>
      <c r="I13757" t="s">
        <v>55</v>
      </c>
      <c r="J13757" t="s">
        <v>6803</v>
      </c>
      <c r="K13757" t="s">
        <v>17917</v>
      </c>
      <c r="L13757" t="s">
        <v>17896</v>
      </c>
      <c r="M13757" t="s">
        <v>17918</v>
      </c>
      <c r="N13757" t="s">
        <v>10119</v>
      </c>
      <c r="O13757" t="s">
        <v>17919</v>
      </c>
      <c r="P13757">
        <v>2990000</v>
      </c>
      <c r="Q13757" t="s">
        <v>6636</v>
      </c>
      <c r="R13757" t="s">
        <v>6636</v>
      </c>
      <c r="S13757" s="12"/>
      <c r="T13757" s="13"/>
      <c r="U13757" t="s">
        <v>6945</v>
      </c>
    </row>
    <row r="13758" spans="1:21" x14ac:dyDescent="0.25">
      <c r="A13758" t="s">
        <v>6637</v>
      </c>
      <c r="B13758" s="12">
        <v>421840</v>
      </c>
      <c r="C13758" t="s">
        <v>17915</v>
      </c>
      <c r="D13758" s="11">
        <v>46194.528113425898</v>
      </c>
      <c r="E13758" t="s">
        <v>17916</v>
      </c>
      <c r="F13758" t="s">
        <v>6415</v>
      </c>
      <c r="G13758" t="s">
        <v>9474</v>
      </c>
      <c r="H13758" t="s">
        <v>6569</v>
      </c>
      <c r="I13758" t="s">
        <v>55</v>
      </c>
      <c r="J13758" t="s">
        <v>6803</v>
      </c>
      <c r="K13758" t="s">
        <v>17917</v>
      </c>
      <c r="L13758" t="s">
        <v>17896</v>
      </c>
      <c r="M13758" t="s">
        <v>17918</v>
      </c>
      <c r="N13758" t="s">
        <v>10119</v>
      </c>
      <c r="O13758" t="s">
        <v>17919</v>
      </c>
      <c r="P13758">
        <v>2990000</v>
      </c>
      <c r="Q13758" t="s">
        <v>6636</v>
      </c>
      <c r="R13758" t="s">
        <v>6636</v>
      </c>
      <c r="S13758" s="12"/>
      <c r="T13758" s="13"/>
      <c r="U13758" t="s">
        <v>6945</v>
      </c>
    </row>
    <row r="13759" spans="1:21" x14ac:dyDescent="0.25">
      <c r="A13759" t="s">
        <v>6637</v>
      </c>
      <c r="B13759" s="12">
        <v>421840</v>
      </c>
      <c r="C13759" t="s">
        <v>17915</v>
      </c>
      <c r="D13759" s="11">
        <v>46194.528113425898</v>
      </c>
      <c r="E13759" t="s">
        <v>17916</v>
      </c>
      <c r="F13759" t="s">
        <v>6415</v>
      </c>
      <c r="G13759" t="s">
        <v>9475</v>
      </c>
      <c r="H13759" t="s">
        <v>6569</v>
      </c>
      <c r="I13759" t="s">
        <v>55</v>
      </c>
      <c r="J13759" t="s">
        <v>6803</v>
      </c>
      <c r="K13759" t="s">
        <v>17917</v>
      </c>
      <c r="L13759" t="s">
        <v>17896</v>
      </c>
      <c r="M13759" t="s">
        <v>17918</v>
      </c>
      <c r="N13759" t="s">
        <v>10119</v>
      </c>
      <c r="O13759" t="s">
        <v>17919</v>
      </c>
      <c r="P13759">
        <v>2990000</v>
      </c>
      <c r="Q13759" t="s">
        <v>6636</v>
      </c>
      <c r="R13759" t="s">
        <v>6636</v>
      </c>
      <c r="S13759" s="12"/>
      <c r="T13759" s="13"/>
      <c r="U13759" t="s">
        <v>6945</v>
      </c>
    </row>
    <row r="13760" spans="1:21" x14ac:dyDescent="0.25">
      <c r="A13760" t="s">
        <v>6637</v>
      </c>
      <c r="B13760" s="12">
        <v>421840</v>
      </c>
      <c r="C13760" t="s">
        <v>17915</v>
      </c>
      <c r="D13760" s="11">
        <v>46194.528113425898</v>
      </c>
      <c r="E13760" t="s">
        <v>17916</v>
      </c>
      <c r="F13760" t="s">
        <v>6415</v>
      </c>
      <c r="G13760" t="s">
        <v>9476</v>
      </c>
      <c r="H13760" t="s">
        <v>6569</v>
      </c>
      <c r="I13760" t="s">
        <v>55</v>
      </c>
      <c r="J13760" t="s">
        <v>6803</v>
      </c>
      <c r="K13760" t="s">
        <v>17917</v>
      </c>
      <c r="L13760" t="s">
        <v>17896</v>
      </c>
      <c r="M13760" t="s">
        <v>17918</v>
      </c>
      <c r="N13760" t="s">
        <v>10119</v>
      </c>
      <c r="O13760" t="s">
        <v>17919</v>
      </c>
      <c r="P13760">
        <v>2990000</v>
      </c>
      <c r="Q13760" t="s">
        <v>6636</v>
      </c>
      <c r="R13760" t="s">
        <v>6636</v>
      </c>
      <c r="S13760" s="12"/>
      <c r="T13760" s="13"/>
      <c r="U13760" t="s">
        <v>6945</v>
      </c>
    </row>
    <row r="13761" spans="1:21" x14ac:dyDescent="0.25">
      <c r="A13761" t="s">
        <v>6637</v>
      </c>
      <c r="B13761" s="12">
        <v>421840</v>
      </c>
      <c r="C13761" t="s">
        <v>17915</v>
      </c>
      <c r="D13761" s="11">
        <v>46194.528113425898</v>
      </c>
      <c r="E13761" t="s">
        <v>17916</v>
      </c>
      <c r="F13761" t="s">
        <v>6415</v>
      </c>
      <c r="G13761" t="s">
        <v>17898</v>
      </c>
      <c r="H13761" t="s">
        <v>6569</v>
      </c>
      <c r="I13761" t="s">
        <v>55</v>
      </c>
      <c r="J13761" t="s">
        <v>6803</v>
      </c>
      <c r="K13761" t="s">
        <v>17917</v>
      </c>
      <c r="L13761" t="s">
        <v>17896</v>
      </c>
      <c r="M13761" t="s">
        <v>17918</v>
      </c>
      <c r="N13761" t="s">
        <v>10119</v>
      </c>
      <c r="O13761" t="s">
        <v>17919</v>
      </c>
      <c r="P13761">
        <v>2990000</v>
      </c>
      <c r="Q13761" t="s">
        <v>6636</v>
      </c>
      <c r="R13761" t="s">
        <v>6636</v>
      </c>
      <c r="S13761" s="12"/>
      <c r="T13761" s="13"/>
      <c r="U13761" t="s">
        <v>6945</v>
      </c>
    </row>
    <row r="13762" spans="1:21" x14ac:dyDescent="0.25">
      <c r="A13762" t="s">
        <v>6619</v>
      </c>
      <c r="B13762" s="12">
        <v>421840</v>
      </c>
      <c r="C13762" t="s">
        <v>17915</v>
      </c>
      <c r="D13762" s="11">
        <v>46194.588819444398</v>
      </c>
      <c r="E13762" t="s">
        <v>17916</v>
      </c>
      <c r="F13762" t="s">
        <v>6415</v>
      </c>
      <c r="G13762" t="s">
        <v>9473</v>
      </c>
      <c r="H13762" t="s">
        <v>6569</v>
      </c>
      <c r="I13762" t="s">
        <v>55</v>
      </c>
      <c r="J13762" t="s">
        <v>6803</v>
      </c>
      <c r="K13762" t="s">
        <v>17917</v>
      </c>
      <c r="L13762" t="s">
        <v>17896</v>
      </c>
      <c r="M13762" t="s">
        <v>17918</v>
      </c>
      <c r="N13762" t="s">
        <v>10119</v>
      </c>
      <c r="O13762" t="s">
        <v>17919</v>
      </c>
      <c r="P13762">
        <v>2990000</v>
      </c>
      <c r="Q13762" t="s">
        <v>6636</v>
      </c>
      <c r="R13762" t="s">
        <v>6636</v>
      </c>
      <c r="S13762" s="12"/>
      <c r="T13762" s="13"/>
      <c r="U13762" t="s">
        <v>6945</v>
      </c>
    </row>
    <row r="13763" spans="1:21" x14ac:dyDescent="0.25">
      <c r="A13763" t="s">
        <v>6619</v>
      </c>
      <c r="B13763" s="12">
        <v>421840</v>
      </c>
      <c r="C13763" t="s">
        <v>17915</v>
      </c>
      <c r="D13763" s="11">
        <v>46194.588819444398</v>
      </c>
      <c r="E13763" t="s">
        <v>17916</v>
      </c>
      <c r="F13763" t="s">
        <v>6415</v>
      </c>
      <c r="G13763" t="s">
        <v>9474</v>
      </c>
      <c r="H13763" t="s">
        <v>6569</v>
      </c>
      <c r="I13763" t="s">
        <v>55</v>
      </c>
      <c r="J13763" t="s">
        <v>6803</v>
      </c>
      <c r="K13763" t="s">
        <v>17917</v>
      </c>
      <c r="L13763" t="s">
        <v>17896</v>
      </c>
      <c r="M13763" t="s">
        <v>17918</v>
      </c>
      <c r="N13763" t="s">
        <v>10119</v>
      </c>
      <c r="O13763" t="s">
        <v>17919</v>
      </c>
      <c r="P13763">
        <v>2990000</v>
      </c>
      <c r="Q13763" t="s">
        <v>6636</v>
      </c>
      <c r="R13763" t="s">
        <v>6636</v>
      </c>
      <c r="S13763" s="12"/>
      <c r="T13763" s="13"/>
      <c r="U13763" t="s">
        <v>6945</v>
      </c>
    </row>
    <row r="13764" spans="1:21" x14ac:dyDescent="0.25">
      <c r="A13764" t="s">
        <v>6619</v>
      </c>
      <c r="B13764" s="12">
        <v>421840</v>
      </c>
      <c r="C13764" t="s">
        <v>17915</v>
      </c>
      <c r="D13764" s="11">
        <v>46194.588819444398</v>
      </c>
      <c r="E13764" t="s">
        <v>17916</v>
      </c>
      <c r="F13764" t="s">
        <v>6415</v>
      </c>
      <c r="G13764" t="s">
        <v>9475</v>
      </c>
      <c r="H13764" t="s">
        <v>6569</v>
      </c>
      <c r="I13764" t="s">
        <v>55</v>
      </c>
      <c r="J13764" t="s">
        <v>6803</v>
      </c>
      <c r="K13764" t="s">
        <v>17917</v>
      </c>
      <c r="L13764" t="s">
        <v>17896</v>
      </c>
      <c r="M13764" t="s">
        <v>17918</v>
      </c>
      <c r="N13764" t="s">
        <v>10119</v>
      </c>
      <c r="O13764" t="s">
        <v>17919</v>
      </c>
      <c r="P13764">
        <v>2990000</v>
      </c>
      <c r="Q13764" t="s">
        <v>6636</v>
      </c>
      <c r="R13764" t="s">
        <v>6636</v>
      </c>
      <c r="S13764" s="12"/>
      <c r="T13764" s="13"/>
      <c r="U13764" t="s">
        <v>6945</v>
      </c>
    </row>
    <row r="13765" spans="1:21" x14ac:dyDescent="0.25">
      <c r="A13765" t="s">
        <v>6619</v>
      </c>
      <c r="B13765" s="12">
        <v>421840</v>
      </c>
      <c r="C13765" t="s">
        <v>17915</v>
      </c>
      <c r="D13765" s="11">
        <v>46194.588819444398</v>
      </c>
      <c r="E13765" t="s">
        <v>17916</v>
      </c>
      <c r="F13765" t="s">
        <v>6415</v>
      </c>
      <c r="G13765" t="s">
        <v>9476</v>
      </c>
      <c r="H13765" t="s">
        <v>6569</v>
      </c>
      <c r="I13765" t="s">
        <v>55</v>
      </c>
      <c r="J13765" t="s">
        <v>6803</v>
      </c>
      <c r="K13765" t="s">
        <v>17917</v>
      </c>
      <c r="L13765" t="s">
        <v>17896</v>
      </c>
      <c r="M13765" t="s">
        <v>17918</v>
      </c>
      <c r="N13765" t="s">
        <v>10119</v>
      </c>
      <c r="O13765" t="s">
        <v>17919</v>
      </c>
      <c r="P13765">
        <v>2990000</v>
      </c>
      <c r="Q13765" t="s">
        <v>6636</v>
      </c>
      <c r="R13765" t="s">
        <v>6636</v>
      </c>
      <c r="S13765" s="12"/>
      <c r="T13765" s="13"/>
      <c r="U13765" t="s">
        <v>6945</v>
      </c>
    </row>
    <row r="13766" spans="1:21" x14ac:dyDescent="0.25">
      <c r="A13766" t="s">
        <v>6619</v>
      </c>
      <c r="B13766" s="12">
        <v>421840</v>
      </c>
      <c r="C13766" t="s">
        <v>17915</v>
      </c>
      <c r="D13766" s="11">
        <v>46194.588819444398</v>
      </c>
      <c r="E13766" t="s">
        <v>17916</v>
      </c>
      <c r="F13766" t="s">
        <v>6415</v>
      </c>
      <c r="G13766" t="s">
        <v>17898</v>
      </c>
      <c r="H13766" t="s">
        <v>6569</v>
      </c>
      <c r="I13766" t="s">
        <v>55</v>
      </c>
      <c r="J13766" t="s">
        <v>6803</v>
      </c>
      <c r="K13766" t="s">
        <v>17917</v>
      </c>
      <c r="L13766" t="s">
        <v>17896</v>
      </c>
      <c r="M13766" t="s">
        <v>17918</v>
      </c>
      <c r="N13766" t="s">
        <v>10119</v>
      </c>
      <c r="O13766" t="s">
        <v>17919</v>
      </c>
      <c r="P13766">
        <v>2990000</v>
      </c>
      <c r="Q13766" t="s">
        <v>6636</v>
      </c>
      <c r="R13766" t="s">
        <v>6636</v>
      </c>
      <c r="S13766" s="12"/>
      <c r="T13766" s="13"/>
      <c r="U13766" t="s">
        <v>6945</v>
      </c>
    </row>
    <row r="13767" spans="1:21" x14ac:dyDescent="0.25">
      <c r="A13767" t="s">
        <v>6619</v>
      </c>
      <c r="B13767" s="12">
        <v>423050</v>
      </c>
      <c r="C13767" t="s">
        <v>17909</v>
      </c>
      <c r="D13767" s="11">
        <v>46196.534629629597</v>
      </c>
      <c r="E13767" t="s">
        <v>17910</v>
      </c>
      <c r="F13767" t="s">
        <v>6415</v>
      </c>
      <c r="G13767" t="s">
        <v>17911</v>
      </c>
      <c r="H13767" t="s">
        <v>6569</v>
      </c>
      <c r="I13767" t="s">
        <v>65</v>
      </c>
      <c r="J13767" t="s">
        <v>2226</v>
      </c>
      <c r="K13767" t="s">
        <v>17912</v>
      </c>
      <c r="L13767" t="s">
        <v>17913</v>
      </c>
      <c r="M13767" t="s">
        <v>17914</v>
      </c>
      <c r="N13767" t="s">
        <v>7001</v>
      </c>
      <c r="O13767" t="s">
        <v>7007</v>
      </c>
      <c r="P13767">
        <v>6500000</v>
      </c>
      <c r="Q13767" t="s">
        <v>6636</v>
      </c>
      <c r="R13767" t="s">
        <v>6636</v>
      </c>
      <c r="S13767" s="12"/>
      <c r="T13767" s="13"/>
      <c r="U13767" t="s">
        <v>7474</v>
      </c>
    </row>
    <row r="13768" spans="1:21" x14ac:dyDescent="0.25">
      <c r="A13768" t="s">
        <v>6619</v>
      </c>
      <c r="B13768" s="12">
        <v>423050</v>
      </c>
      <c r="C13768" t="s">
        <v>17909</v>
      </c>
      <c r="D13768" s="11">
        <v>46196.534629629597</v>
      </c>
      <c r="E13768" t="s">
        <v>17910</v>
      </c>
      <c r="F13768" t="s">
        <v>6415</v>
      </c>
      <c r="G13768" t="s">
        <v>9473</v>
      </c>
      <c r="H13768" t="s">
        <v>6569</v>
      </c>
      <c r="I13768" t="s">
        <v>65</v>
      </c>
      <c r="J13768" t="s">
        <v>2226</v>
      </c>
      <c r="K13768" t="s">
        <v>17912</v>
      </c>
      <c r="L13768" t="s">
        <v>17913</v>
      </c>
      <c r="M13768" t="s">
        <v>17914</v>
      </c>
      <c r="N13768" t="s">
        <v>7001</v>
      </c>
      <c r="O13768" t="s">
        <v>7007</v>
      </c>
      <c r="P13768">
        <v>6500000</v>
      </c>
      <c r="Q13768" t="s">
        <v>6636</v>
      </c>
      <c r="R13768" t="s">
        <v>6636</v>
      </c>
      <c r="S13768" s="12"/>
      <c r="T13768" s="13"/>
      <c r="U13768" t="s">
        <v>7474</v>
      </c>
    </row>
    <row r="13769" spans="1:21" x14ac:dyDescent="0.25">
      <c r="A13769" t="s">
        <v>6619</v>
      </c>
      <c r="B13769" s="12">
        <v>423050</v>
      </c>
      <c r="C13769" t="s">
        <v>17909</v>
      </c>
      <c r="D13769" s="11">
        <v>46196.534629629597</v>
      </c>
      <c r="E13769" t="s">
        <v>17910</v>
      </c>
      <c r="F13769" t="s">
        <v>6415</v>
      </c>
      <c r="G13769" t="s">
        <v>9474</v>
      </c>
      <c r="H13769" t="s">
        <v>6569</v>
      </c>
      <c r="I13769" t="s">
        <v>65</v>
      </c>
      <c r="J13769" t="s">
        <v>2226</v>
      </c>
      <c r="K13769" t="s">
        <v>17912</v>
      </c>
      <c r="L13769" t="s">
        <v>17913</v>
      </c>
      <c r="M13769" t="s">
        <v>17914</v>
      </c>
      <c r="N13769" t="s">
        <v>7001</v>
      </c>
      <c r="O13769" t="s">
        <v>7007</v>
      </c>
      <c r="P13769">
        <v>6500000</v>
      </c>
      <c r="Q13769" t="s">
        <v>6636</v>
      </c>
      <c r="R13769" t="s">
        <v>6636</v>
      </c>
      <c r="S13769" s="12"/>
      <c r="T13769" s="13"/>
      <c r="U13769" t="s">
        <v>7474</v>
      </c>
    </row>
    <row r="13770" spans="1:21" x14ac:dyDescent="0.25">
      <c r="A13770" t="s">
        <v>6619</v>
      </c>
      <c r="B13770" s="12">
        <v>423050</v>
      </c>
      <c r="C13770" t="s">
        <v>17909</v>
      </c>
      <c r="D13770" s="11">
        <v>46196.534629629597</v>
      </c>
      <c r="E13770" t="s">
        <v>17910</v>
      </c>
      <c r="F13770" t="s">
        <v>6415</v>
      </c>
      <c r="G13770" t="s">
        <v>9475</v>
      </c>
      <c r="H13770" t="s">
        <v>6569</v>
      </c>
      <c r="I13770" t="s">
        <v>65</v>
      </c>
      <c r="J13770" t="s">
        <v>2226</v>
      </c>
      <c r="K13770" t="s">
        <v>17912</v>
      </c>
      <c r="L13770" t="s">
        <v>17913</v>
      </c>
      <c r="M13770" t="s">
        <v>17914</v>
      </c>
      <c r="N13770" t="s">
        <v>7001</v>
      </c>
      <c r="O13770" t="s">
        <v>7007</v>
      </c>
      <c r="P13770">
        <v>6500000</v>
      </c>
      <c r="Q13770" t="s">
        <v>6636</v>
      </c>
      <c r="R13770" t="s">
        <v>6636</v>
      </c>
      <c r="S13770" s="12"/>
      <c r="T13770" s="13"/>
      <c r="U13770" t="s">
        <v>7474</v>
      </c>
    </row>
    <row r="13771" spans="1:21" x14ac:dyDescent="0.25">
      <c r="A13771" t="s">
        <v>6619</v>
      </c>
      <c r="B13771" s="12">
        <v>423050</v>
      </c>
      <c r="C13771" t="s">
        <v>17909</v>
      </c>
      <c r="D13771" s="11">
        <v>46196.534629629597</v>
      </c>
      <c r="E13771" t="s">
        <v>17910</v>
      </c>
      <c r="F13771" t="s">
        <v>6415</v>
      </c>
      <c r="G13771" t="s">
        <v>9476</v>
      </c>
      <c r="H13771" t="s">
        <v>6569</v>
      </c>
      <c r="I13771" t="s">
        <v>65</v>
      </c>
      <c r="J13771" t="s">
        <v>2226</v>
      </c>
      <c r="K13771" t="s">
        <v>17912</v>
      </c>
      <c r="L13771" t="s">
        <v>17913</v>
      </c>
      <c r="M13771" t="s">
        <v>17914</v>
      </c>
      <c r="N13771" t="s">
        <v>7001</v>
      </c>
      <c r="O13771" t="s">
        <v>7007</v>
      </c>
      <c r="P13771">
        <v>6500000</v>
      </c>
      <c r="Q13771" t="s">
        <v>6636</v>
      </c>
      <c r="R13771" t="s">
        <v>6636</v>
      </c>
      <c r="S13771" s="12"/>
      <c r="T13771" s="13"/>
      <c r="U13771" t="s">
        <v>7474</v>
      </c>
    </row>
    <row r="13772" spans="1:21" x14ac:dyDescent="0.25">
      <c r="A13772" t="s">
        <v>6637</v>
      </c>
      <c r="B13772" s="12">
        <v>425850</v>
      </c>
      <c r="C13772" t="s">
        <v>17920</v>
      </c>
      <c r="D13772" s="11">
        <v>46200.7195601852</v>
      </c>
      <c r="E13772" t="s">
        <v>17921</v>
      </c>
      <c r="F13772" t="s">
        <v>6415</v>
      </c>
      <c r="G13772" t="s">
        <v>17911</v>
      </c>
      <c r="H13772" t="s">
        <v>6569</v>
      </c>
      <c r="I13772" t="s">
        <v>6636</v>
      </c>
      <c r="J13772" t="s">
        <v>6636</v>
      </c>
      <c r="K13772" t="s">
        <v>17922</v>
      </c>
      <c r="L13772" t="s">
        <v>17913</v>
      </c>
      <c r="M13772" t="s">
        <v>17923</v>
      </c>
      <c r="N13772" t="s">
        <v>7001</v>
      </c>
      <c r="O13772" t="s">
        <v>7002</v>
      </c>
      <c r="P13772">
        <v>10550000</v>
      </c>
      <c r="Q13772" t="s">
        <v>6636</v>
      </c>
      <c r="R13772" t="s">
        <v>6636</v>
      </c>
      <c r="S13772" s="12"/>
      <c r="T13772" s="13"/>
      <c r="U13772" t="s">
        <v>7474</v>
      </c>
    </row>
    <row r="13773" spans="1:21" x14ac:dyDescent="0.25">
      <c r="A13773" t="s">
        <v>6637</v>
      </c>
      <c r="B13773" s="12">
        <v>425850</v>
      </c>
      <c r="C13773" t="s">
        <v>17920</v>
      </c>
      <c r="D13773" s="11">
        <v>46200.7195601852</v>
      </c>
      <c r="E13773" t="s">
        <v>17921</v>
      </c>
      <c r="F13773" t="s">
        <v>6415</v>
      </c>
      <c r="G13773" t="s">
        <v>9473</v>
      </c>
      <c r="H13773" t="s">
        <v>6569</v>
      </c>
      <c r="I13773" t="s">
        <v>6636</v>
      </c>
      <c r="J13773" t="s">
        <v>6636</v>
      </c>
      <c r="K13773" t="s">
        <v>17922</v>
      </c>
      <c r="L13773" t="s">
        <v>17913</v>
      </c>
      <c r="M13773" t="s">
        <v>17923</v>
      </c>
      <c r="N13773" t="s">
        <v>7001</v>
      </c>
      <c r="O13773" t="s">
        <v>7002</v>
      </c>
      <c r="P13773">
        <v>10550000</v>
      </c>
      <c r="Q13773" t="s">
        <v>6636</v>
      </c>
      <c r="R13773" t="s">
        <v>6636</v>
      </c>
      <c r="S13773" s="12"/>
      <c r="T13773" s="13"/>
      <c r="U13773" t="s">
        <v>7474</v>
      </c>
    </row>
    <row r="13774" spans="1:21" x14ac:dyDescent="0.25">
      <c r="A13774" t="s">
        <v>6637</v>
      </c>
      <c r="B13774" s="12">
        <v>425850</v>
      </c>
      <c r="C13774" t="s">
        <v>17920</v>
      </c>
      <c r="D13774" s="11">
        <v>46200.7195601852</v>
      </c>
      <c r="E13774" t="s">
        <v>17921</v>
      </c>
      <c r="F13774" t="s">
        <v>6415</v>
      </c>
      <c r="G13774" t="s">
        <v>9474</v>
      </c>
      <c r="H13774" t="s">
        <v>6569</v>
      </c>
      <c r="I13774" t="s">
        <v>6636</v>
      </c>
      <c r="J13774" t="s">
        <v>6636</v>
      </c>
      <c r="K13774" t="s">
        <v>17922</v>
      </c>
      <c r="L13774" t="s">
        <v>17913</v>
      </c>
      <c r="M13774" t="s">
        <v>17923</v>
      </c>
      <c r="N13774" t="s">
        <v>7001</v>
      </c>
      <c r="O13774" t="s">
        <v>7002</v>
      </c>
      <c r="P13774">
        <v>10550000</v>
      </c>
      <c r="Q13774" t="s">
        <v>6636</v>
      </c>
      <c r="R13774" t="s">
        <v>6636</v>
      </c>
      <c r="S13774" s="12"/>
      <c r="T13774" s="13"/>
      <c r="U13774" t="s">
        <v>7474</v>
      </c>
    </row>
    <row r="13775" spans="1:21" x14ac:dyDescent="0.25">
      <c r="A13775" t="s">
        <v>6637</v>
      </c>
      <c r="B13775" s="12">
        <v>425850</v>
      </c>
      <c r="C13775" t="s">
        <v>17920</v>
      </c>
      <c r="D13775" s="11">
        <v>46200.7195601852</v>
      </c>
      <c r="E13775" t="s">
        <v>17921</v>
      </c>
      <c r="F13775" t="s">
        <v>6415</v>
      </c>
      <c r="G13775" t="s">
        <v>9475</v>
      </c>
      <c r="H13775" t="s">
        <v>6569</v>
      </c>
      <c r="I13775" t="s">
        <v>6636</v>
      </c>
      <c r="J13775" t="s">
        <v>6636</v>
      </c>
      <c r="K13775" t="s">
        <v>17922</v>
      </c>
      <c r="L13775" t="s">
        <v>17913</v>
      </c>
      <c r="M13775" t="s">
        <v>17923</v>
      </c>
      <c r="N13775" t="s">
        <v>7001</v>
      </c>
      <c r="O13775" t="s">
        <v>7002</v>
      </c>
      <c r="P13775">
        <v>10550000</v>
      </c>
      <c r="Q13775" t="s">
        <v>6636</v>
      </c>
      <c r="R13775" t="s">
        <v>6636</v>
      </c>
      <c r="S13775" s="12"/>
      <c r="T13775" s="13"/>
      <c r="U13775" t="s">
        <v>7474</v>
      </c>
    </row>
    <row r="13776" spans="1:21" x14ac:dyDescent="0.25">
      <c r="A13776" t="s">
        <v>6637</v>
      </c>
      <c r="B13776" s="12">
        <v>425850</v>
      </c>
      <c r="C13776" t="s">
        <v>17920</v>
      </c>
      <c r="D13776" s="11">
        <v>46200.7195601852</v>
      </c>
      <c r="E13776" t="s">
        <v>17921</v>
      </c>
      <c r="F13776" t="s">
        <v>6415</v>
      </c>
      <c r="G13776" t="s">
        <v>9476</v>
      </c>
      <c r="H13776" t="s">
        <v>6569</v>
      </c>
      <c r="I13776" t="s">
        <v>6636</v>
      </c>
      <c r="J13776" t="s">
        <v>6636</v>
      </c>
      <c r="K13776" t="s">
        <v>17922</v>
      </c>
      <c r="L13776" t="s">
        <v>17913</v>
      </c>
      <c r="M13776" t="s">
        <v>17923</v>
      </c>
      <c r="N13776" t="s">
        <v>7001</v>
      </c>
      <c r="O13776" t="s">
        <v>7002</v>
      </c>
      <c r="P13776">
        <v>10550000</v>
      </c>
      <c r="Q13776" t="s">
        <v>6636</v>
      </c>
      <c r="R13776" t="s">
        <v>6636</v>
      </c>
      <c r="S13776" s="12"/>
      <c r="T13776" s="13"/>
      <c r="U13776" t="s">
        <v>7474</v>
      </c>
    </row>
    <row r="13777" spans="1:21" x14ac:dyDescent="0.25">
      <c r="A13777" t="s">
        <v>6619</v>
      </c>
      <c r="B13777" s="12">
        <v>425850</v>
      </c>
      <c r="C13777" t="s">
        <v>17920</v>
      </c>
      <c r="D13777" s="11">
        <v>46202.444259259297</v>
      </c>
      <c r="E13777" t="s">
        <v>17921</v>
      </c>
      <c r="F13777" t="s">
        <v>6415</v>
      </c>
      <c r="G13777" t="s">
        <v>17911</v>
      </c>
      <c r="H13777" t="s">
        <v>6569</v>
      </c>
      <c r="I13777" t="s">
        <v>6636</v>
      </c>
      <c r="J13777" t="s">
        <v>6636</v>
      </c>
      <c r="K13777" t="s">
        <v>17922</v>
      </c>
      <c r="L13777" t="s">
        <v>17913</v>
      </c>
      <c r="M13777" t="s">
        <v>17923</v>
      </c>
      <c r="N13777" t="s">
        <v>7001</v>
      </c>
      <c r="O13777" t="s">
        <v>7002</v>
      </c>
      <c r="P13777">
        <v>10550000</v>
      </c>
      <c r="Q13777" t="s">
        <v>6636</v>
      </c>
      <c r="R13777" t="s">
        <v>6636</v>
      </c>
      <c r="S13777" s="12"/>
      <c r="T13777" s="13"/>
      <c r="U13777" t="s">
        <v>7474</v>
      </c>
    </row>
    <row r="13778" spans="1:21" x14ac:dyDescent="0.25">
      <c r="A13778" t="s">
        <v>6619</v>
      </c>
      <c r="B13778" s="12">
        <v>425850</v>
      </c>
      <c r="C13778" t="s">
        <v>17920</v>
      </c>
      <c r="D13778" s="11">
        <v>46202.444259259297</v>
      </c>
      <c r="E13778" t="s">
        <v>17921</v>
      </c>
      <c r="F13778" t="s">
        <v>6415</v>
      </c>
      <c r="G13778" t="s">
        <v>9473</v>
      </c>
      <c r="H13778" t="s">
        <v>6569</v>
      </c>
      <c r="I13778" t="s">
        <v>6636</v>
      </c>
      <c r="J13778" t="s">
        <v>6636</v>
      </c>
      <c r="K13778" t="s">
        <v>17922</v>
      </c>
      <c r="L13778" t="s">
        <v>17913</v>
      </c>
      <c r="M13778" t="s">
        <v>17923</v>
      </c>
      <c r="N13778" t="s">
        <v>7001</v>
      </c>
      <c r="O13778" t="s">
        <v>7002</v>
      </c>
      <c r="P13778">
        <v>10550000</v>
      </c>
      <c r="Q13778" t="s">
        <v>6636</v>
      </c>
      <c r="R13778" t="s">
        <v>6636</v>
      </c>
      <c r="S13778" s="12"/>
      <c r="T13778" s="13"/>
      <c r="U13778" t="s">
        <v>7474</v>
      </c>
    </row>
    <row r="13779" spans="1:21" x14ac:dyDescent="0.25">
      <c r="A13779" t="s">
        <v>6619</v>
      </c>
      <c r="B13779" s="12">
        <v>425850</v>
      </c>
      <c r="C13779" t="s">
        <v>17920</v>
      </c>
      <c r="D13779" s="11">
        <v>46202.444259259297</v>
      </c>
      <c r="E13779" t="s">
        <v>17921</v>
      </c>
      <c r="F13779" t="s">
        <v>6415</v>
      </c>
      <c r="G13779" t="s">
        <v>9474</v>
      </c>
      <c r="H13779" t="s">
        <v>6569</v>
      </c>
      <c r="I13779" t="s">
        <v>6636</v>
      </c>
      <c r="J13779" t="s">
        <v>6636</v>
      </c>
      <c r="K13779" t="s">
        <v>17922</v>
      </c>
      <c r="L13779" t="s">
        <v>17913</v>
      </c>
      <c r="M13779" t="s">
        <v>17923</v>
      </c>
      <c r="N13779" t="s">
        <v>7001</v>
      </c>
      <c r="O13779" t="s">
        <v>7002</v>
      </c>
      <c r="P13779">
        <v>10550000</v>
      </c>
      <c r="Q13779" t="s">
        <v>6636</v>
      </c>
      <c r="R13779" t="s">
        <v>6636</v>
      </c>
      <c r="S13779" s="12"/>
      <c r="T13779" s="13"/>
      <c r="U13779" t="s">
        <v>7474</v>
      </c>
    </row>
    <row r="13780" spans="1:21" x14ac:dyDescent="0.25">
      <c r="A13780" t="s">
        <v>6619</v>
      </c>
      <c r="B13780" s="12">
        <v>425850</v>
      </c>
      <c r="C13780" t="s">
        <v>17920</v>
      </c>
      <c r="D13780" s="11">
        <v>46202.444259259297</v>
      </c>
      <c r="E13780" t="s">
        <v>17921</v>
      </c>
      <c r="F13780" t="s">
        <v>6415</v>
      </c>
      <c r="G13780" t="s">
        <v>9475</v>
      </c>
      <c r="H13780" t="s">
        <v>6569</v>
      </c>
      <c r="I13780" t="s">
        <v>6636</v>
      </c>
      <c r="J13780" t="s">
        <v>6636</v>
      </c>
      <c r="K13780" t="s">
        <v>17922</v>
      </c>
      <c r="L13780" t="s">
        <v>17913</v>
      </c>
      <c r="M13780" t="s">
        <v>17923</v>
      </c>
      <c r="N13780" t="s">
        <v>7001</v>
      </c>
      <c r="O13780" t="s">
        <v>7002</v>
      </c>
      <c r="P13780">
        <v>10550000</v>
      </c>
      <c r="Q13780" t="s">
        <v>6636</v>
      </c>
      <c r="R13780" t="s">
        <v>6636</v>
      </c>
      <c r="S13780" s="12"/>
      <c r="T13780" s="13"/>
      <c r="U13780" t="s">
        <v>7474</v>
      </c>
    </row>
    <row r="13781" spans="1:21" x14ac:dyDescent="0.25">
      <c r="A13781" t="s">
        <v>6619</v>
      </c>
      <c r="B13781" s="12">
        <v>425850</v>
      </c>
      <c r="C13781" t="s">
        <v>17920</v>
      </c>
      <c r="D13781" s="11">
        <v>46202.444259259297</v>
      </c>
      <c r="E13781" t="s">
        <v>17921</v>
      </c>
      <c r="F13781" t="s">
        <v>6415</v>
      </c>
      <c r="G13781" t="s">
        <v>9476</v>
      </c>
      <c r="H13781" t="s">
        <v>6569</v>
      </c>
      <c r="I13781" t="s">
        <v>6636</v>
      </c>
      <c r="J13781" t="s">
        <v>6636</v>
      </c>
      <c r="K13781" t="s">
        <v>17922</v>
      </c>
      <c r="L13781" t="s">
        <v>17913</v>
      </c>
      <c r="M13781" t="s">
        <v>17923</v>
      </c>
      <c r="N13781" t="s">
        <v>7001</v>
      </c>
      <c r="O13781" t="s">
        <v>7002</v>
      </c>
      <c r="P13781">
        <v>10550000</v>
      </c>
      <c r="Q13781" t="s">
        <v>6636</v>
      </c>
      <c r="R13781" t="s">
        <v>6636</v>
      </c>
      <c r="S13781" s="12"/>
      <c r="T13781" s="13"/>
      <c r="U13781" t="s">
        <v>7474</v>
      </c>
    </row>
    <row r="13782" spans="1:21" x14ac:dyDescent="0.25">
      <c r="A13782" t="s">
        <v>6619</v>
      </c>
      <c r="B13782" s="12">
        <v>426420</v>
      </c>
      <c r="C13782" t="s">
        <v>17924</v>
      </c>
      <c r="D13782" s="11">
        <v>46203.445231481499</v>
      </c>
      <c r="E13782" t="s">
        <v>17925</v>
      </c>
      <c r="F13782" t="s">
        <v>6415</v>
      </c>
      <c r="G13782" t="s">
        <v>9469</v>
      </c>
      <c r="H13782" t="s">
        <v>6569</v>
      </c>
      <c r="I13782" t="s">
        <v>55</v>
      </c>
      <c r="J13782" t="s">
        <v>643</v>
      </c>
      <c r="K13782" t="s">
        <v>17926</v>
      </c>
      <c r="L13782" t="s">
        <v>17927</v>
      </c>
      <c r="M13782" t="s">
        <v>17928</v>
      </c>
      <c r="N13782" t="s">
        <v>7001</v>
      </c>
      <c r="O13782" t="s">
        <v>7176</v>
      </c>
      <c r="P13782">
        <v>6600000</v>
      </c>
      <c r="Q13782" t="s">
        <v>6636</v>
      </c>
      <c r="R13782" t="s">
        <v>6636</v>
      </c>
      <c r="S13782" s="12"/>
      <c r="T13782" s="13"/>
      <c r="U13782" t="s">
        <v>6636</v>
      </c>
    </row>
    <row r="13783" spans="1:21" x14ac:dyDescent="0.25">
      <c r="A13783" t="s">
        <v>6619</v>
      </c>
      <c r="B13783" s="12">
        <v>426420</v>
      </c>
      <c r="C13783" t="s">
        <v>17924</v>
      </c>
      <c r="D13783" s="11">
        <v>46203.445231481499</v>
      </c>
      <c r="E13783" t="s">
        <v>17925</v>
      </c>
      <c r="F13783" t="s">
        <v>6415</v>
      </c>
      <c r="G13783" t="s">
        <v>9473</v>
      </c>
      <c r="H13783" t="s">
        <v>6569</v>
      </c>
      <c r="I13783" t="s">
        <v>55</v>
      </c>
      <c r="J13783" t="s">
        <v>643</v>
      </c>
      <c r="K13783" t="s">
        <v>17926</v>
      </c>
      <c r="L13783" t="s">
        <v>17927</v>
      </c>
      <c r="M13783" t="s">
        <v>17928</v>
      </c>
      <c r="N13783" t="s">
        <v>7001</v>
      </c>
      <c r="O13783" t="s">
        <v>7176</v>
      </c>
      <c r="P13783">
        <v>6600000</v>
      </c>
      <c r="Q13783" t="s">
        <v>6636</v>
      </c>
      <c r="R13783" t="s">
        <v>6636</v>
      </c>
      <c r="S13783" s="12"/>
      <c r="T13783" s="13"/>
      <c r="U13783" t="s">
        <v>6636</v>
      </c>
    </row>
    <row r="13784" spans="1:21" x14ac:dyDescent="0.25">
      <c r="A13784" t="s">
        <v>6619</v>
      </c>
      <c r="B13784" s="12">
        <v>426420</v>
      </c>
      <c r="C13784" t="s">
        <v>17924</v>
      </c>
      <c r="D13784" s="11">
        <v>46203.445231481499</v>
      </c>
      <c r="E13784" t="s">
        <v>17925</v>
      </c>
      <c r="F13784" t="s">
        <v>6415</v>
      </c>
      <c r="G13784" t="s">
        <v>9474</v>
      </c>
      <c r="H13784" t="s">
        <v>6569</v>
      </c>
      <c r="I13784" t="s">
        <v>55</v>
      </c>
      <c r="J13784" t="s">
        <v>643</v>
      </c>
      <c r="K13784" t="s">
        <v>17926</v>
      </c>
      <c r="L13784" t="s">
        <v>17927</v>
      </c>
      <c r="M13784" t="s">
        <v>17928</v>
      </c>
      <c r="N13784" t="s">
        <v>7001</v>
      </c>
      <c r="O13784" t="s">
        <v>7176</v>
      </c>
      <c r="P13784">
        <v>6600000</v>
      </c>
      <c r="Q13784" t="s">
        <v>6636</v>
      </c>
      <c r="R13784" t="s">
        <v>6636</v>
      </c>
      <c r="S13784" s="12"/>
      <c r="T13784" s="13"/>
      <c r="U13784" t="s">
        <v>6636</v>
      </c>
    </row>
    <row r="13785" spans="1:21" x14ac:dyDescent="0.25">
      <c r="A13785" t="s">
        <v>6619</v>
      </c>
      <c r="B13785" s="12">
        <v>426420</v>
      </c>
      <c r="C13785" t="s">
        <v>17924</v>
      </c>
      <c r="D13785" s="11">
        <v>46203.445231481499</v>
      </c>
      <c r="E13785" t="s">
        <v>17925</v>
      </c>
      <c r="F13785" t="s">
        <v>6415</v>
      </c>
      <c r="G13785" t="s">
        <v>9475</v>
      </c>
      <c r="H13785" t="s">
        <v>6569</v>
      </c>
      <c r="I13785" t="s">
        <v>55</v>
      </c>
      <c r="J13785" t="s">
        <v>643</v>
      </c>
      <c r="K13785" t="s">
        <v>17926</v>
      </c>
      <c r="L13785" t="s">
        <v>17927</v>
      </c>
      <c r="M13785" t="s">
        <v>17928</v>
      </c>
      <c r="N13785" t="s">
        <v>7001</v>
      </c>
      <c r="O13785" t="s">
        <v>7176</v>
      </c>
      <c r="P13785">
        <v>6600000</v>
      </c>
      <c r="Q13785" t="s">
        <v>6636</v>
      </c>
      <c r="R13785" t="s">
        <v>6636</v>
      </c>
      <c r="S13785" s="12"/>
      <c r="T13785" s="13"/>
      <c r="U13785" t="s">
        <v>6636</v>
      </c>
    </row>
    <row r="13786" spans="1:21" x14ac:dyDescent="0.25">
      <c r="A13786" t="s">
        <v>6619</v>
      </c>
      <c r="B13786" s="12">
        <v>426420</v>
      </c>
      <c r="C13786" t="s">
        <v>17924</v>
      </c>
      <c r="D13786" s="11">
        <v>46203.445231481499</v>
      </c>
      <c r="E13786" t="s">
        <v>17925</v>
      </c>
      <c r="F13786" t="s">
        <v>6415</v>
      </c>
      <c r="G13786" t="s">
        <v>9476</v>
      </c>
      <c r="H13786" t="s">
        <v>6569</v>
      </c>
      <c r="I13786" t="s">
        <v>55</v>
      </c>
      <c r="J13786" t="s">
        <v>643</v>
      </c>
      <c r="K13786" t="s">
        <v>17926</v>
      </c>
      <c r="L13786" t="s">
        <v>17927</v>
      </c>
      <c r="M13786" t="s">
        <v>17928</v>
      </c>
      <c r="N13786" t="s">
        <v>7001</v>
      </c>
      <c r="O13786" t="s">
        <v>7176</v>
      </c>
      <c r="P13786">
        <v>6600000</v>
      </c>
      <c r="Q13786" t="s">
        <v>6636</v>
      </c>
      <c r="R13786" t="s">
        <v>6636</v>
      </c>
      <c r="S13786" s="12"/>
      <c r="T13786" s="13"/>
      <c r="U13786" t="s">
        <v>6636</v>
      </c>
    </row>
    <row r="13787" spans="1:21" x14ac:dyDescent="0.25">
      <c r="A13787" t="s">
        <v>6637</v>
      </c>
      <c r="B13787" s="12">
        <v>426420</v>
      </c>
      <c r="C13787" t="s">
        <v>17924</v>
      </c>
      <c r="D13787" s="11">
        <v>46203.445740740703</v>
      </c>
      <c r="E13787" t="s">
        <v>17925</v>
      </c>
      <c r="F13787" t="s">
        <v>6415</v>
      </c>
      <c r="G13787" t="s">
        <v>9469</v>
      </c>
      <c r="H13787" t="s">
        <v>6569</v>
      </c>
      <c r="I13787" t="s">
        <v>55</v>
      </c>
      <c r="J13787" t="s">
        <v>643</v>
      </c>
      <c r="K13787" t="s">
        <v>17926</v>
      </c>
      <c r="L13787" t="s">
        <v>17927</v>
      </c>
      <c r="M13787" t="s">
        <v>17928</v>
      </c>
      <c r="N13787" t="s">
        <v>7001</v>
      </c>
      <c r="O13787" t="s">
        <v>7176</v>
      </c>
      <c r="P13787">
        <v>6600000</v>
      </c>
      <c r="Q13787" t="s">
        <v>6636</v>
      </c>
      <c r="R13787" t="s">
        <v>6636</v>
      </c>
      <c r="S13787" s="12"/>
      <c r="T13787" s="13"/>
      <c r="U13787" t="s">
        <v>6636</v>
      </c>
    </row>
    <row r="13788" spans="1:21" x14ac:dyDescent="0.25">
      <c r="A13788" t="s">
        <v>6637</v>
      </c>
      <c r="B13788" s="12">
        <v>426420</v>
      </c>
      <c r="C13788" t="s">
        <v>17924</v>
      </c>
      <c r="D13788" s="11">
        <v>46203.445740740703</v>
      </c>
      <c r="E13788" t="s">
        <v>17925</v>
      </c>
      <c r="F13788" t="s">
        <v>6415</v>
      </c>
      <c r="G13788" t="s">
        <v>9473</v>
      </c>
      <c r="H13788" t="s">
        <v>6569</v>
      </c>
      <c r="I13788" t="s">
        <v>55</v>
      </c>
      <c r="J13788" t="s">
        <v>643</v>
      </c>
      <c r="K13788" t="s">
        <v>17926</v>
      </c>
      <c r="L13788" t="s">
        <v>17927</v>
      </c>
      <c r="M13788" t="s">
        <v>17928</v>
      </c>
      <c r="N13788" t="s">
        <v>7001</v>
      </c>
      <c r="O13788" t="s">
        <v>7176</v>
      </c>
      <c r="P13788">
        <v>6600000</v>
      </c>
      <c r="Q13788" t="s">
        <v>6636</v>
      </c>
      <c r="R13788" t="s">
        <v>6636</v>
      </c>
      <c r="S13788" s="12"/>
      <c r="T13788" s="13"/>
      <c r="U13788" t="s">
        <v>6636</v>
      </c>
    </row>
    <row r="13789" spans="1:21" x14ac:dyDescent="0.25">
      <c r="A13789" t="s">
        <v>6637</v>
      </c>
      <c r="B13789" s="12">
        <v>426420</v>
      </c>
      <c r="C13789" t="s">
        <v>17924</v>
      </c>
      <c r="D13789" s="11">
        <v>46203.445740740703</v>
      </c>
      <c r="E13789" t="s">
        <v>17925</v>
      </c>
      <c r="F13789" t="s">
        <v>6415</v>
      </c>
      <c r="G13789" t="s">
        <v>9474</v>
      </c>
      <c r="H13789" t="s">
        <v>6569</v>
      </c>
      <c r="I13789" t="s">
        <v>55</v>
      </c>
      <c r="J13789" t="s">
        <v>643</v>
      </c>
      <c r="K13789" t="s">
        <v>17926</v>
      </c>
      <c r="L13789" t="s">
        <v>17927</v>
      </c>
      <c r="M13789" t="s">
        <v>17928</v>
      </c>
      <c r="N13789" t="s">
        <v>7001</v>
      </c>
      <c r="O13789" t="s">
        <v>7176</v>
      </c>
      <c r="P13789">
        <v>6600000</v>
      </c>
      <c r="Q13789" t="s">
        <v>6636</v>
      </c>
      <c r="R13789" t="s">
        <v>6636</v>
      </c>
      <c r="S13789" s="12"/>
      <c r="T13789" s="13"/>
      <c r="U13789" t="s">
        <v>6636</v>
      </c>
    </row>
    <row r="13790" spans="1:21" x14ac:dyDescent="0.25">
      <c r="A13790" t="s">
        <v>6637</v>
      </c>
      <c r="B13790" s="12">
        <v>426420</v>
      </c>
      <c r="C13790" t="s">
        <v>17924</v>
      </c>
      <c r="D13790" s="11">
        <v>46203.445740740703</v>
      </c>
      <c r="E13790" t="s">
        <v>17925</v>
      </c>
      <c r="F13790" t="s">
        <v>6415</v>
      </c>
      <c r="G13790" t="s">
        <v>9475</v>
      </c>
      <c r="H13790" t="s">
        <v>6569</v>
      </c>
      <c r="I13790" t="s">
        <v>55</v>
      </c>
      <c r="J13790" t="s">
        <v>643</v>
      </c>
      <c r="K13790" t="s">
        <v>17926</v>
      </c>
      <c r="L13790" t="s">
        <v>17927</v>
      </c>
      <c r="M13790" t="s">
        <v>17928</v>
      </c>
      <c r="N13790" t="s">
        <v>7001</v>
      </c>
      <c r="O13790" t="s">
        <v>7176</v>
      </c>
      <c r="P13790">
        <v>6600000</v>
      </c>
      <c r="Q13790" t="s">
        <v>6636</v>
      </c>
      <c r="R13790" t="s">
        <v>6636</v>
      </c>
      <c r="S13790" s="12"/>
      <c r="T13790" s="13"/>
      <c r="U13790" t="s">
        <v>6636</v>
      </c>
    </row>
    <row r="13791" spans="1:21" x14ac:dyDescent="0.25">
      <c r="A13791" t="s">
        <v>6637</v>
      </c>
      <c r="B13791" s="12">
        <v>426420</v>
      </c>
      <c r="C13791" t="s">
        <v>17924</v>
      </c>
      <c r="D13791" s="11">
        <v>46203.445740740703</v>
      </c>
      <c r="E13791" t="s">
        <v>17925</v>
      </c>
      <c r="F13791" t="s">
        <v>6415</v>
      </c>
      <c r="G13791" t="s">
        <v>9476</v>
      </c>
      <c r="H13791" t="s">
        <v>6569</v>
      </c>
      <c r="I13791" t="s">
        <v>55</v>
      </c>
      <c r="J13791" t="s">
        <v>643</v>
      </c>
      <c r="K13791" t="s">
        <v>17926</v>
      </c>
      <c r="L13791" t="s">
        <v>17927</v>
      </c>
      <c r="M13791" t="s">
        <v>17928</v>
      </c>
      <c r="N13791" t="s">
        <v>7001</v>
      </c>
      <c r="O13791" t="s">
        <v>7176</v>
      </c>
      <c r="P13791">
        <v>6600000</v>
      </c>
      <c r="Q13791" t="s">
        <v>6636</v>
      </c>
      <c r="R13791" t="s">
        <v>6636</v>
      </c>
      <c r="S13791" s="12"/>
      <c r="T13791" s="13"/>
      <c r="U13791" t="s">
        <v>6636</v>
      </c>
    </row>
    <row r="13792" spans="1:21" x14ac:dyDescent="0.25">
      <c r="A13792" t="s">
        <v>6637</v>
      </c>
      <c r="B13792" s="12">
        <v>427190</v>
      </c>
      <c r="C13792" t="s">
        <v>17929</v>
      </c>
      <c r="D13792" s="11">
        <v>46204.588657407403</v>
      </c>
      <c r="E13792" t="s">
        <v>17930</v>
      </c>
      <c r="F13792" t="s">
        <v>6415</v>
      </c>
      <c r="G13792" t="s">
        <v>17903</v>
      </c>
      <c r="H13792" t="s">
        <v>6569</v>
      </c>
      <c r="I13792" t="s">
        <v>6636</v>
      </c>
      <c r="J13792" t="s">
        <v>6636</v>
      </c>
      <c r="K13792" t="s">
        <v>17931</v>
      </c>
      <c r="L13792" t="s">
        <v>17905</v>
      </c>
      <c r="M13792" t="s">
        <v>17932</v>
      </c>
      <c r="N13792" t="s">
        <v>7290</v>
      </c>
      <c r="O13792" t="s">
        <v>17933</v>
      </c>
      <c r="P13792">
        <v>5990000</v>
      </c>
      <c r="Q13792" t="s">
        <v>6636</v>
      </c>
      <c r="R13792" t="s">
        <v>6636</v>
      </c>
      <c r="S13792" s="12"/>
      <c r="T13792" s="13"/>
      <c r="U13792" t="s">
        <v>6682</v>
      </c>
    </row>
    <row r="13793" spans="1:21" x14ac:dyDescent="0.25">
      <c r="A13793" t="s">
        <v>6637</v>
      </c>
      <c r="B13793" s="12">
        <v>427190</v>
      </c>
      <c r="C13793" t="s">
        <v>17929</v>
      </c>
      <c r="D13793" s="11">
        <v>46204.588657407403</v>
      </c>
      <c r="E13793" t="s">
        <v>17930</v>
      </c>
      <c r="F13793" t="s">
        <v>6415</v>
      </c>
      <c r="G13793" t="s">
        <v>9473</v>
      </c>
      <c r="H13793" t="s">
        <v>6569</v>
      </c>
      <c r="I13793" t="s">
        <v>6636</v>
      </c>
      <c r="J13793" t="s">
        <v>6636</v>
      </c>
      <c r="K13793" t="s">
        <v>17931</v>
      </c>
      <c r="L13793" t="s">
        <v>17905</v>
      </c>
      <c r="M13793" t="s">
        <v>17932</v>
      </c>
      <c r="N13793" t="s">
        <v>7290</v>
      </c>
      <c r="O13793" t="s">
        <v>17933</v>
      </c>
      <c r="P13793">
        <v>5990000</v>
      </c>
      <c r="Q13793" t="s">
        <v>6636</v>
      </c>
      <c r="R13793" t="s">
        <v>6636</v>
      </c>
      <c r="S13793" s="12"/>
      <c r="T13793" s="13"/>
      <c r="U13793" t="s">
        <v>6682</v>
      </c>
    </row>
    <row r="13794" spans="1:21" x14ac:dyDescent="0.25">
      <c r="A13794" t="s">
        <v>6637</v>
      </c>
      <c r="B13794" s="12">
        <v>427190</v>
      </c>
      <c r="C13794" t="s">
        <v>17929</v>
      </c>
      <c r="D13794" s="11">
        <v>46204.588657407403</v>
      </c>
      <c r="E13794" t="s">
        <v>17930</v>
      </c>
      <c r="F13794" t="s">
        <v>6415</v>
      </c>
      <c r="G13794" t="s">
        <v>9474</v>
      </c>
      <c r="H13794" t="s">
        <v>6569</v>
      </c>
      <c r="I13794" t="s">
        <v>6636</v>
      </c>
      <c r="J13794" t="s">
        <v>6636</v>
      </c>
      <c r="K13794" t="s">
        <v>17931</v>
      </c>
      <c r="L13794" t="s">
        <v>17905</v>
      </c>
      <c r="M13794" t="s">
        <v>17932</v>
      </c>
      <c r="N13794" t="s">
        <v>7290</v>
      </c>
      <c r="O13794" t="s">
        <v>17933</v>
      </c>
      <c r="P13794">
        <v>5990000</v>
      </c>
      <c r="Q13794" t="s">
        <v>6636</v>
      </c>
      <c r="R13794" t="s">
        <v>6636</v>
      </c>
      <c r="S13794" s="12"/>
      <c r="T13794" s="13"/>
      <c r="U13794" t="s">
        <v>6682</v>
      </c>
    </row>
    <row r="13795" spans="1:21" x14ac:dyDescent="0.25">
      <c r="A13795" t="s">
        <v>6637</v>
      </c>
      <c r="B13795" s="12">
        <v>427190</v>
      </c>
      <c r="C13795" t="s">
        <v>17929</v>
      </c>
      <c r="D13795" s="11">
        <v>46204.588657407403</v>
      </c>
      <c r="E13795" t="s">
        <v>17930</v>
      </c>
      <c r="F13795" t="s">
        <v>6415</v>
      </c>
      <c r="G13795" t="s">
        <v>9475</v>
      </c>
      <c r="H13795" t="s">
        <v>6569</v>
      </c>
      <c r="I13795" t="s">
        <v>6636</v>
      </c>
      <c r="J13795" t="s">
        <v>6636</v>
      </c>
      <c r="K13795" t="s">
        <v>17931</v>
      </c>
      <c r="L13795" t="s">
        <v>17905</v>
      </c>
      <c r="M13795" t="s">
        <v>17932</v>
      </c>
      <c r="N13795" t="s">
        <v>7290</v>
      </c>
      <c r="O13795" t="s">
        <v>17933</v>
      </c>
      <c r="P13795">
        <v>5990000</v>
      </c>
      <c r="Q13795" t="s">
        <v>6636</v>
      </c>
      <c r="R13795" t="s">
        <v>6636</v>
      </c>
      <c r="S13795" s="12"/>
      <c r="T13795" s="13"/>
      <c r="U13795" t="s">
        <v>6682</v>
      </c>
    </row>
    <row r="13796" spans="1:21" x14ac:dyDescent="0.25">
      <c r="A13796" t="s">
        <v>6637</v>
      </c>
      <c r="B13796" s="12">
        <v>427190</v>
      </c>
      <c r="C13796" t="s">
        <v>17929</v>
      </c>
      <c r="D13796" s="11">
        <v>46204.588657407403</v>
      </c>
      <c r="E13796" t="s">
        <v>17930</v>
      </c>
      <c r="F13796" t="s">
        <v>6415</v>
      </c>
      <c r="G13796" t="s">
        <v>9476</v>
      </c>
      <c r="H13796" t="s">
        <v>6569</v>
      </c>
      <c r="I13796" t="s">
        <v>6636</v>
      </c>
      <c r="J13796" t="s">
        <v>6636</v>
      </c>
      <c r="K13796" t="s">
        <v>17931</v>
      </c>
      <c r="L13796" t="s">
        <v>17905</v>
      </c>
      <c r="M13796" t="s">
        <v>17932</v>
      </c>
      <c r="N13796" t="s">
        <v>7290</v>
      </c>
      <c r="O13796" t="s">
        <v>17933</v>
      </c>
      <c r="P13796">
        <v>5990000</v>
      </c>
      <c r="Q13796" t="s">
        <v>6636</v>
      </c>
      <c r="R13796" t="s">
        <v>6636</v>
      </c>
      <c r="S13796" s="12"/>
      <c r="T13796" s="13"/>
      <c r="U13796" t="s">
        <v>6682</v>
      </c>
    </row>
    <row r="13797" spans="1:21" x14ac:dyDescent="0.25">
      <c r="A13797" t="s">
        <v>6619</v>
      </c>
      <c r="B13797" s="12">
        <v>427190</v>
      </c>
      <c r="C13797" t="s">
        <v>17929</v>
      </c>
      <c r="D13797" s="11">
        <v>46204.800902777803</v>
      </c>
      <c r="E13797" t="s">
        <v>17930</v>
      </c>
      <c r="F13797" t="s">
        <v>6415</v>
      </c>
      <c r="G13797" t="s">
        <v>17903</v>
      </c>
      <c r="H13797" t="s">
        <v>6569</v>
      </c>
      <c r="I13797" t="s">
        <v>6636</v>
      </c>
      <c r="J13797" t="s">
        <v>6636</v>
      </c>
      <c r="K13797" t="s">
        <v>17931</v>
      </c>
      <c r="L13797" t="s">
        <v>17905</v>
      </c>
      <c r="M13797" t="s">
        <v>17932</v>
      </c>
      <c r="N13797" t="s">
        <v>7290</v>
      </c>
      <c r="O13797" t="s">
        <v>17933</v>
      </c>
      <c r="P13797">
        <v>5990000</v>
      </c>
      <c r="Q13797" t="s">
        <v>6636</v>
      </c>
      <c r="R13797" t="s">
        <v>6636</v>
      </c>
      <c r="S13797" s="12"/>
      <c r="T13797" s="13"/>
      <c r="U13797" t="s">
        <v>6682</v>
      </c>
    </row>
    <row r="13798" spans="1:21" x14ac:dyDescent="0.25">
      <c r="A13798" t="s">
        <v>6619</v>
      </c>
      <c r="B13798" s="12">
        <v>427190</v>
      </c>
      <c r="C13798" t="s">
        <v>17929</v>
      </c>
      <c r="D13798" s="11">
        <v>46204.800902777803</v>
      </c>
      <c r="E13798" t="s">
        <v>17930</v>
      </c>
      <c r="F13798" t="s">
        <v>6415</v>
      </c>
      <c r="G13798" t="s">
        <v>9473</v>
      </c>
      <c r="H13798" t="s">
        <v>6569</v>
      </c>
      <c r="I13798" t="s">
        <v>6636</v>
      </c>
      <c r="J13798" t="s">
        <v>6636</v>
      </c>
      <c r="K13798" t="s">
        <v>17931</v>
      </c>
      <c r="L13798" t="s">
        <v>17905</v>
      </c>
      <c r="M13798" t="s">
        <v>17932</v>
      </c>
      <c r="N13798" t="s">
        <v>7290</v>
      </c>
      <c r="O13798" t="s">
        <v>17933</v>
      </c>
      <c r="P13798">
        <v>5990000</v>
      </c>
      <c r="Q13798" t="s">
        <v>6636</v>
      </c>
      <c r="R13798" t="s">
        <v>6636</v>
      </c>
      <c r="S13798" s="12"/>
      <c r="T13798" s="13"/>
      <c r="U13798" t="s">
        <v>6682</v>
      </c>
    </row>
    <row r="13799" spans="1:21" x14ac:dyDescent="0.25">
      <c r="A13799" t="s">
        <v>6619</v>
      </c>
      <c r="B13799" s="12">
        <v>427190</v>
      </c>
      <c r="C13799" t="s">
        <v>17929</v>
      </c>
      <c r="D13799" s="11">
        <v>46204.800902777803</v>
      </c>
      <c r="E13799" t="s">
        <v>17930</v>
      </c>
      <c r="F13799" t="s">
        <v>6415</v>
      </c>
      <c r="G13799" t="s">
        <v>9474</v>
      </c>
      <c r="H13799" t="s">
        <v>6569</v>
      </c>
      <c r="I13799" t="s">
        <v>6636</v>
      </c>
      <c r="J13799" t="s">
        <v>6636</v>
      </c>
      <c r="K13799" t="s">
        <v>17931</v>
      </c>
      <c r="L13799" t="s">
        <v>17905</v>
      </c>
      <c r="M13799" t="s">
        <v>17932</v>
      </c>
      <c r="N13799" t="s">
        <v>7290</v>
      </c>
      <c r="O13799" t="s">
        <v>17933</v>
      </c>
      <c r="P13799">
        <v>5990000</v>
      </c>
      <c r="Q13799" t="s">
        <v>6636</v>
      </c>
      <c r="R13799" t="s">
        <v>6636</v>
      </c>
      <c r="S13799" s="12"/>
      <c r="T13799" s="13"/>
      <c r="U13799" t="s">
        <v>6682</v>
      </c>
    </row>
    <row r="13800" spans="1:21" x14ac:dyDescent="0.25">
      <c r="A13800" t="s">
        <v>6619</v>
      </c>
      <c r="B13800" s="12">
        <v>427190</v>
      </c>
      <c r="C13800" t="s">
        <v>17929</v>
      </c>
      <c r="D13800" s="11">
        <v>46204.800902777803</v>
      </c>
      <c r="E13800" t="s">
        <v>17930</v>
      </c>
      <c r="F13800" t="s">
        <v>6415</v>
      </c>
      <c r="G13800" t="s">
        <v>9475</v>
      </c>
      <c r="H13800" t="s">
        <v>6569</v>
      </c>
      <c r="I13800" t="s">
        <v>6636</v>
      </c>
      <c r="J13800" t="s">
        <v>6636</v>
      </c>
      <c r="K13800" t="s">
        <v>17931</v>
      </c>
      <c r="L13800" t="s">
        <v>17905</v>
      </c>
      <c r="M13800" t="s">
        <v>17932</v>
      </c>
      <c r="N13800" t="s">
        <v>7290</v>
      </c>
      <c r="O13800" t="s">
        <v>17933</v>
      </c>
      <c r="P13800">
        <v>5990000</v>
      </c>
      <c r="Q13800" t="s">
        <v>6636</v>
      </c>
      <c r="R13800" t="s">
        <v>6636</v>
      </c>
      <c r="S13800" s="12"/>
      <c r="T13800" s="13"/>
      <c r="U13800" t="s">
        <v>6682</v>
      </c>
    </row>
    <row r="13801" spans="1:21" x14ac:dyDescent="0.25">
      <c r="A13801" t="s">
        <v>6619</v>
      </c>
      <c r="B13801" s="12">
        <v>427190</v>
      </c>
      <c r="C13801" t="s">
        <v>17929</v>
      </c>
      <c r="D13801" s="11">
        <v>46204.800902777803</v>
      </c>
      <c r="E13801" t="s">
        <v>17930</v>
      </c>
      <c r="F13801" t="s">
        <v>6415</v>
      </c>
      <c r="G13801" t="s">
        <v>9476</v>
      </c>
      <c r="H13801" t="s">
        <v>6569</v>
      </c>
      <c r="I13801" t="s">
        <v>6636</v>
      </c>
      <c r="J13801" t="s">
        <v>6636</v>
      </c>
      <c r="K13801" t="s">
        <v>17931</v>
      </c>
      <c r="L13801" t="s">
        <v>17905</v>
      </c>
      <c r="M13801" t="s">
        <v>17932</v>
      </c>
      <c r="N13801" t="s">
        <v>7290</v>
      </c>
      <c r="O13801" t="s">
        <v>17933</v>
      </c>
      <c r="P13801">
        <v>5990000</v>
      </c>
      <c r="Q13801" t="s">
        <v>6636</v>
      </c>
      <c r="R13801" t="s">
        <v>6636</v>
      </c>
      <c r="S13801" s="12"/>
      <c r="T13801" s="13"/>
      <c r="U13801" t="s">
        <v>6682</v>
      </c>
    </row>
    <row r="13802" spans="1:21" x14ac:dyDescent="0.25">
      <c r="A13802" t="s">
        <v>6637</v>
      </c>
      <c r="B13802" s="12">
        <v>428060</v>
      </c>
      <c r="C13802" t="s">
        <v>17934</v>
      </c>
      <c r="D13802" s="11">
        <v>46207.375960648104</v>
      </c>
      <c r="E13802" t="s">
        <v>17935</v>
      </c>
      <c r="F13802" t="s">
        <v>6415</v>
      </c>
      <c r="G13802" t="s">
        <v>9473</v>
      </c>
      <c r="H13802" t="s">
        <v>6569</v>
      </c>
      <c r="I13802" t="s">
        <v>55</v>
      </c>
      <c r="J13802" t="s">
        <v>295</v>
      </c>
      <c r="K13802" t="s">
        <v>17936</v>
      </c>
      <c r="L13802" t="s">
        <v>17937</v>
      </c>
      <c r="M13802" t="s">
        <v>17938</v>
      </c>
      <c r="N13802" t="s">
        <v>6634</v>
      </c>
      <c r="O13802" t="s">
        <v>17723</v>
      </c>
      <c r="P13802">
        <v>21400000</v>
      </c>
      <c r="Q13802" t="s">
        <v>6636</v>
      </c>
      <c r="R13802" t="s">
        <v>6636</v>
      </c>
      <c r="S13802" s="12"/>
      <c r="T13802" s="13"/>
      <c r="U13802" t="s">
        <v>6636</v>
      </c>
    </row>
    <row r="13803" spans="1:21" x14ac:dyDescent="0.25">
      <c r="A13803" t="s">
        <v>6637</v>
      </c>
      <c r="B13803" s="12">
        <v>428060</v>
      </c>
      <c r="C13803" t="s">
        <v>17934</v>
      </c>
      <c r="D13803" s="11">
        <v>46207.375960648104</v>
      </c>
      <c r="E13803" t="s">
        <v>17935</v>
      </c>
      <c r="F13803" t="s">
        <v>6415</v>
      </c>
      <c r="G13803" t="s">
        <v>9474</v>
      </c>
      <c r="H13803" t="s">
        <v>6569</v>
      </c>
      <c r="I13803" t="s">
        <v>55</v>
      </c>
      <c r="J13803" t="s">
        <v>295</v>
      </c>
      <c r="K13803" t="s">
        <v>17936</v>
      </c>
      <c r="L13803" t="s">
        <v>17937</v>
      </c>
      <c r="M13803" t="s">
        <v>17938</v>
      </c>
      <c r="N13803" t="s">
        <v>6634</v>
      </c>
      <c r="O13803" t="s">
        <v>17723</v>
      </c>
      <c r="P13803">
        <v>21400000</v>
      </c>
      <c r="Q13803" t="s">
        <v>6636</v>
      </c>
      <c r="R13803" t="s">
        <v>6636</v>
      </c>
      <c r="S13803" s="12"/>
      <c r="T13803" s="13"/>
      <c r="U13803" t="s">
        <v>6636</v>
      </c>
    </row>
    <row r="13804" spans="1:21" x14ac:dyDescent="0.25">
      <c r="A13804" t="s">
        <v>6637</v>
      </c>
      <c r="B13804" s="12">
        <v>428060</v>
      </c>
      <c r="C13804" t="s">
        <v>17934</v>
      </c>
      <c r="D13804" s="11">
        <v>46207.375960648104</v>
      </c>
      <c r="E13804" t="s">
        <v>17935</v>
      </c>
      <c r="F13804" t="s">
        <v>6415</v>
      </c>
      <c r="G13804" t="s">
        <v>9475</v>
      </c>
      <c r="H13804" t="s">
        <v>6569</v>
      </c>
      <c r="I13804" t="s">
        <v>55</v>
      </c>
      <c r="J13804" t="s">
        <v>295</v>
      </c>
      <c r="K13804" t="s">
        <v>17936</v>
      </c>
      <c r="L13804" t="s">
        <v>17937</v>
      </c>
      <c r="M13804" t="s">
        <v>17938</v>
      </c>
      <c r="N13804" t="s">
        <v>6634</v>
      </c>
      <c r="O13804" t="s">
        <v>17723</v>
      </c>
      <c r="P13804">
        <v>21400000</v>
      </c>
      <c r="Q13804" t="s">
        <v>6636</v>
      </c>
      <c r="R13804" t="s">
        <v>6636</v>
      </c>
      <c r="S13804" s="12"/>
      <c r="T13804" s="13"/>
      <c r="U13804" t="s">
        <v>6636</v>
      </c>
    </row>
    <row r="13805" spans="1:21" x14ac:dyDescent="0.25">
      <c r="A13805" t="s">
        <v>6637</v>
      </c>
      <c r="B13805" s="12">
        <v>428060</v>
      </c>
      <c r="C13805" t="s">
        <v>17934</v>
      </c>
      <c r="D13805" s="11">
        <v>46207.375960648104</v>
      </c>
      <c r="E13805" t="s">
        <v>17935</v>
      </c>
      <c r="F13805" t="s">
        <v>6415</v>
      </c>
      <c r="G13805" t="s">
        <v>17939</v>
      </c>
      <c r="H13805" t="s">
        <v>6569</v>
      </c>
      <c r="I13805" t="s">
        <v>55</v>
      </c>
      <c r="J13805" t="s">
        <v>295</v>
      </c>
      <c r="K13805" t="s">
        <v>17936</v>
      </c>
      <c r="L13805" t="s">
        <v>17937</v>
      </c>
      <c r="M13805" t="s">
        <v>17938</v>
      </c>
      <c r="N13805" t="s">
        <v>6634</v>
      </c>
      <c r="O13805" t="s">
        <v>17723</v>
      </c>
      <c r="P13805">
        <v>21400000</v>
      </c>
      <c r="Q13805" t="s">
        <v>6636</v>
      </c>
      <c r="R13805" t="s">
        <v>6636</v>
      </c>
      <c r="S13805" s="12"/>
      <c r="T13805" s="13"/>
      <c r="U13805" t="s">
        <v>6636</v>
      </c>
    </row>
    <row r="13806" spans="1:21" x14ac:dyDescent="0.25">
      <c r="A13806" t="s">
        <v>6637</v>
      </c>
      <c r="B13806" s="12">
        <v>428060</v>
      </c>
      <c r="C13806" t="s">
        <v>17934</v>
      </c>
      <c r="D13806" s="11">
        <v>46207.375960648104</v>
      </c>
      <c r="E13806" t="s">
        <v>17935</v>
      </c>
      <c r="F13806" t="s">
        <v>6415</v>
      </c>
      <c r="G13806" t="s">
        <v>9476</v>
      </c>
      <c r="H13806" t="s">
        <v>6569</v>
      </c>
      <c r="I13806" t="s">
        <v>55</v>
      </c>
      <c r="J13806" t="s">
        <v>295</v>
      </c>
      <c r="K13806" t="s">
        <v>17936</v>
      </c>
      <c r="L13806" t="s">
        <v>17937</v>
      </c>
      <c r="M13806" t="s">
        <v>17938</v>
      </c>
      <c r="N13806" t="s">
        <v>6634</v>
      </c>
      <c r="O13806" t="s">
        <v>17723</v>
      </c>
      <c r="P13806">
        <v>21400000</v>
      </c>
      <c r="Q13806" t="s">
        <v>6636</v>
      </c>
      <c r="R13806" t="s">
        <v>6636</v>
      </c>
      <c r="S13806" s="12"/>
      <c r="T13806" s="13"/>
      <c r="U13806" t="s">
        <v>6636</v>
      </c>
    </row>
    <row r="13807" spans="1:21" x14ac:dyDescent="0.25">
      <c r="A13807" t="s">
        <v>6637</v>
      </c>
      <c r="B13807" s="12">
        <v>428040</v>
      </c>
      <c r="C13807" t="s">
        <v>17940</v>
      </c>
      <c r="D13807" s="11">
        <v>46207.468182870398</v>
      </c>
      <c r="E13807" t="s">
        <v>17941</v>
      </c>
      <c r="F13807" t="s">
        <v>6415</v>
      </c>
      <c r="G13807" t="s">
        <v>17903</v>
      </c>
      <c r="H13807" t="s">
        <v>6569</v>
      </c>
      <c r="I13807" t="s">
        <v>6623</v>
      </c>
      <c r="J13807" t="s">
        <v>13088</v>
      </c>
      <c r="K13807" t="s">
        <v>17942</v>
      </c>
      <c r="L13807" t="s">
        <v>17905</v>
      </c>
      <c r="M13807" t="s">
        <v>17943</v>
      </c>
      <c r="N13807" t="s">
        <v>13578</v>
      </c>
      <c r="O13807" t="s">
        <v>14230</v>
      </c>
      <c r="P13807">
        <v>10990000</v>
      </c>
      <c r="Q13807" t="s">
        <v>6636</v>
      </c>
      <c r="R13807" t="s">
        <v>6636</v>
      </c>
      <c r="S13807" s="12"/>
      <c r="T13807" s="13"/>
      <c r="U13807" t="s">
        <v>6636</v>
      </c>
    </row>
    <row r="13808" spans="1:21" x14ac:dyDescent="0.25">
      <c r="A13808" t="s">
        <v>6637</v>
      </c>
      <c r="B13808" s="12">
        <v>428040</v>
      </c>
      <c r="C13808" t="s">
        <v>17940</v>
      </c>
      <c r="D13808" s="11">
        <v>46207.468182870398</v>
      </c>
      <c r="E13808" t="s">
        <v>17941</v>
      </c>
      <c r="F13808" t="s">
        <v>6415</v>
      </c>
      <c r="G13808" t="s">
        <v>9473</v>
      </c>
      <c r="H13808" t="s">
        <v>6569</v>
      </c>
      <c r="I13808" t="s">
        <v>6623</v>
      </c>
      <c r="J13808" t="s">
        <v>13088</v>
      </c>
      <c r="K13808" t="s">
        <v>17942</v>
      </c>
      <c r="L13808" t="s">
        <v>17905</v>
      </c>
      <c r="M13808" t="s">
        <v>17943</v>
      </c>
      <c r="N13808" t="s">
        <v>13578</v>
      </c>
      <c r="O13808" t="s">
        <v>14230</v>
      </c>
      <c r="P13808">
        <v>10990000</v>
      </c>
      <c r="Q13808" t="s">
        <v>6636</v>
      </c>
      <c r="R13808" t="s">
        <v>6636</v>
      </c>
      <c r="S13808" s="12"/>
      <c r="T13808" s="13"/>
      <c r="U13808" t="s">
        <v>6636</v>
      </c>
    </row>
    <row r="13809" spans="1:21" x14ac:dyDescent="0.25">
      <c r="A13809" t="s">
        <v>6637</v>
      </c>
      <c r="B13809" s="12">
        <v>428040</v>
      </c>
      <c r="C13809" t="s">
        <v>17940</v>
      </c>
      <c r="D13809" s="11">
        <v>46207.468182870398</v>
      </c>
      <c r="E13809" t="s">
        <v>17941</v>
      </c>
      <c r="F13809" t="s">
        <v>6415</v>
      </c>
      <c r="G13809" t="s">
        <v>9474</v>
      </c>
      <c r="H13809" t="s">
        <v>6569</v>
      </c>
      <c r="I13809" t="s">
        <v>6623</v>
      </c>
      <c r="J13809" t="s">
        <v>13088</v>
      </c>
      <c r="K13809" t="s">
        <v>17942</v>
      </c>
      <c r="L13809" t="s">
        <v>17905</v>
      </c>
      <c r="M13809" t="s">
        <v>17943</v>
      </c>
      <c r="N13809" t="s">
        <v>13578</v>
      </c>
      <c r="O13809" t="s">
        <v>14230</v>
      </c>
      <c r="P13809">
        <v>10990000</v>
      </c>
      <c r="Q13809" t="s">
        <v>6636</v>
      </c>
      <c r="R13809" t="s">
        <v>6636</v>
      </c>
      <c r="S13809" s="12"/>
      <c r="T13809" s="13"/>
      <c r="U13809" t="s">
        <v>6636</v>
      </c>
    </row>
    <row r="13810" spans="1:21" x14ac:dyDescent="0.25">
      <c r="A13810" t="s">
        <v>6637</v>
      </c>
      <c r="B13810" s="12">
        <v>428040</v>
      </c>
      <c r="C13810" t="s">
        <v>17940</v>
      </c>
      <c r="D13810" s="11">
        <v>46207.468182870398</v>
      </c>
      <c r="E13810" t="s">
        <v>17941</v>
      </c>
      <c r="F13810" t="s">
        <v>6415</v>
      </c>
      <c r="G13810" t="s">
        <v>9475</v>
      </c>
      <c r="H13810" t="s">
        <v>6569</v>
      </c>
      <c r="I13810" t="s">
        <v>6623</v>
      </c>
      <c r="J13810" t="s">
        <v>13088</v>
      </c>
      <c r="K13810" t="s">
        <v>17942</v>
      </c>
      <c r="L13810" t="s">
        <v>17905</v>
      </c>
      <c r="M13810" t="s">
        <v>17943</v>
      </c>
      <c r="N13810" t="s">
        <v>13578</v>
      </c>
      <c r="O13810" t="s">
        <v>14230</v>
      </c>
      <c r="P13810">
        <v>10990000</v>
      </c>
      <c r="Q13810" t="s">
        <v>6636</v>
      </c>
      <c r="R13810" t="s">
        <v>6636</v>
      </c>
      <c r="S13810" s="12"/>
      <c r="T13810" s="13"/>
      <c r="U13810" t="s">
        <v>6636</v>
      </c>
    </row>
    <row r="13811" spans="1:21" x14ac:dyDescent="0.25">
      <c r="A13811" t="s">
        <v>6637</v>
      </c>
      <c r="B13811" s="12">
        <v>428040</v>
      </c>
      <c r="C13811" t="s">
        <v>17940</v>
      </c>
      <c r="D13811" s="11">
        <v>46207.468182870398</v>
      </c>
      <c r="E13811" t="s">
        <v>17941</v>
      </c>
      <c r="F13811" t="s">
        <v>6415</v>
      </c>
      <c r="G13811" t="s">
        <v>9476</v>
      </c>
      <c r="H13811" t="s">
        <v>6569</v>
      </c>
      <c r="I13811" t="s">
        <v>6623</v>
      </c>
      <c r="J13811" t="s">
        <v>13088</v>
      </c>
      <c r="K13811" t="s">
        <v>17942</v>
      </c>
      <c r="L13811" t="s">
        <v>17905</v>
      </c>
      <c r="M13811" t="s">
        <v>17943</v>
      </c>
      <c r="N13811" t="s">
        <v>13578</v>
      </c>
      <c r="O13811" t="s">
        <v>14230</v>
      </c>
      <c r="P13811">
        <v>10990000</v>
      </c>
      <c r="Q13811" t="s">
        <v>6636</v>
      </c>
      <c r="R13811" t="s">
        <v>6636</v>
      </c>
      <c r="S13811" s="12"/>
      <c r="T13811" s="13"/>
      <c r="U13811" t="s">
        <v>6636</v>
      </c>
    </row>
    <row r="13812" spans="1:21" x14ac:dyDescent="0.25">
      <c r="A13812" t="s">
        <v>6619</v>
      </c>
      <c r="B13812" s="12">
        <v>428040</v>
      </c>
      <c r="C13812" t="s">
        <v>17940</v>
      </c>
      <c r="D13812" s="11">
        <v>46207.468182870398</v>
      </c>
      <c r="E13812" t="s">
        <v>17941</v>
      </c>
      <c r="F13812" t="s">
        <v>6415</v>
      </c>
      <c r="G13812" t="s">
        <v>17903</v>
      </c>
      <c r="H13812" t="s">
        <v>6569</v>
      </c>
      <c r="I13812" t="s">
        <v>6623</v>
      </c>
      <c r="J13812" t="s">
        <v>13088</v>
      </c>
      <c r="K13812" t="s">
        <v>17942</v>
      </c>
      <c r="L13812" t="s">
        <v>17905</v>
      </c>
      <c r="M13812" t="s">
        <v>17943</v>
      </c>
      <c r="N13812" t="s">
        <v>13578</v>
      </c>
      <c r="O13812" t="s">
        <v>14230</v>
      </c>
      <c r="P13812">
        <v>10990000</v>
      </c>
      <c r="Q13812" t="s">
        <v>6636</v>
      </c>
      <c r="R13812" t="s">
        <v>6636</v>
      </c>
      <c r="S13812" s="12"/>
      <c r="T13812" s="13"/>
      <c r="U13812" t="s">
        <v>6636</v>
      </c>
    </row>
    <row r="13813" spans="1:21" x14ac:dyDescent="0.25">
      <c r="A13813" t="s">
        <v>6619</v>
      </c>
      <c r="B13813" s="12">
        <v>428040</v>
      </c>
      <c r="C13813" t="s">
        <v>17940</v>
      </c>
      <c r="D13813" s="11">
        <v>46207.468182870398</v>
      </c>
      <c r="E13813" t="s">
        <v>17941</v>
      </c>
      <c r="F13813" t="s">
        <v>6415</v>
      </c>
      <c r="G13813" t="s">
        <v>9473</v>
      </c>
      <c r="H13813" t="s">
        <v>6569</v>
      </c>
      <c r="I13813" t="s">
        <v>6623</v>
      </c>
      <c r="J13813" t="s">
        <v>13088</v>
      </c>
      <c r="K13813" t="s">
        <v>17942</v>
      </c>
      <c r="L13813" t="s">
        <v>17905</v>
      </c>
      <c r="M13813" t="s">
        <v>17943</v>
      </c>
      <c r="N13813" t="s">
        <v>13578</v>
      </c>
      <c r="O13813" t="s">
        <v>14230</v>
      </c>
      <c r="P13813">
        <v>10990000</v>
      </c>
      <c r="Q13813" t="s">
        <v>6636</v>
      </c>
      <c r="R13813" t="s">
        <v>6636</v>
      </c>
      <c r="S13813" s="12"/>
      <c r="T13813" s="13"/>
      <c r="U13813" t="s">
        <v>6636</v>
      </c>
    </row>
    <row r="13814" spans="1:21" x14ac:dyDescent="0.25">
      <c r="A13814" t="s">
        <v>6619</v>
      </c>
      <c r="B13814" s="12">
        <v>428040</v>
      </c>
      <c r="C13814" t="s">
        <v>17940</v>
      </c>
      <c r="D13814" s="11">
        <v>46207.468182870398</v>
      </c>
      <c r="E13814" t="s">
        <v>17941</v>
      </c>
      <c r="F13814" t="s">
        <v>6415</v>
      </c>
      <c r="G13814" t="s">
        <v>9474</v>
      </c>
      <c r="H13814" t="s">
        <v>6569</v>
      </c>
      <c r="I13814" t="s">
        <v>6623</v>
      </c>
      <c r="J13814" t="s">
        <v>13088</v>
      </c>
      <c r="K13814" t="s">
        <v>17942</v>
      </c>
      <c r="L13814" t="s">
        <v>17905</v>
      </c>
      <c r="M13814" t="s">
        <v>17943</v>
      </c>
      <c r="N13814" t="s">
        <v>13578</v>
      </c>
      <c r="O13814" t="s">
        <v>14230</v>
      </c>
      <c r="P13814">
        <v>10990000</v>
      </c>
      <c r="Q13814" t="s">
        <v>6636</v>
      </c>
      <c r="R13814" t="s">
        <v>6636</v>
      </c>
      <c r="S13814" s="12"/>
      <c r="T13814" s="13"/>
      <c r="U13814" t="s">
        <v>6636</v>
      </c>
    </row>
    <row r="13815" spans="1:21" x14ac:dyDescent="0.25">
      <c r="A13815" t="s">
        <v>6619</v>
      </c>
      <c r="B13815" s="12">
        <v>428040</v>
      </c>
      <c r="C13815" t="s">
        <v>17940</v>
      </c>
      <c r="D13815" s="11">
        <v>46207.468182870398</v>
      </c>
      <c r="E13815" t="s">
        <v>17941</v>
      </c>
      <c r="F13815" t="s">
        <v>6415</v>
      </c>
      <c r="G13815" t="s">
        <v>9475</v>
      </c>
      <c r="H13815" t="s">
        <v>6569</v>
      </c>
      <c r="I13815" t="s">
        <v>6623</v>
      </c>
      <c r="J13815" t="s">
        <v>13088</v>
      </c>
      <c r="K13815" t="s">
        <v>17942</v>
      </c>
      <c r="L13815" t="s">
        <v>17905</v>
      </c>
      <c r="M13815" t="s">
        <v>17943</v>
      </c>
      <c r="N13815" t="s">
        <v>13578</v>
      </c>
      <c r="O13815" t="s">
        <v>14230</v>
      </c>
      <c r="P13815">
        <v>10990000</v>
      </c>
      <c r="Q13815" t="s">
        <v>6636</v>
      </c>
      <c r="R13815" t="s">
        <v>6636</v>
      </c>
      <c r="S13815" s="12"/>
      <c r="T13815" s="13"/>
      <c r="U13815" t="s">
        <v>6636</v>
      </c>
    </row>
    <row r="13816" spans="1:21" x14ac:dyDescent="0.25">
      <c r="A13816" t="s">
        <v>6619</v>
      </c>
      <c r="B13816" s="12">
        <v>428040</v>
      </c>
      <c r="C13816" t="s">
        <v>17940</v>
      </c>
      <c r="D13816" s="11">
        <v>46207.468182870398</v>
      </c>
      <c r="E13816" t="s">
        <v>17941</v>
      </c>
      <c r="F13816" t="s">
        <v>6415</v>
      </c>
      <c r="G13816" t="s">
        <v>9476</v>
      </c>
      <c r="H13816" t="s">
        <v>6569</v>
      </c>
      <c r="I13816" t="s">
        <v>6623</v>
      </c>
      <c r="J13816" t="s">
        <v>13088</v>
      </c>
      <c r="K13816" t="s">
        <v>17942</v>
      </c>
      <c r="L13816" t="s">
        <v>17905</v>
      </c>
      <c r="M13816" t="s">
        <v>17943</v>
      </c>
      <c r="N13816" t="s">
        <v>13578</v>
      </c>
      <c r="O13816" t="s">
        <v>14230</v>
      </c>
      <c r="P13816">
        <v>10990000</v>
      </c>
      <c r="Q13816" t="s">
        <v>6636</v>
      </c>
      <c r="R13816" t="s">
        <v>6636</v>
      </c>
      <c r="S13816" s="12"/>
      <c r="T13816" s="13"/>
      <c r="U13816" t="s">
        <v>6636</v>
      </c>
    </row>
    <row r="13817" spans="1:21" x14ac:dyDescent="0.25">
      <c r="A13817" t="s">
        <v>6619</v>
      </c>
      <c r="B13817" s="12">
        <v>428060</v>
      </c>
      <c r="C13817" t="s">
        <v>17934</v>
      </c>
      <c r="D13817" s="11">
        <v>46207.485740740703</v>
      </c>
      <c r="E13817" t="s">
        <v>17935</v>
      </c>
      <c r="F13817" t="s">
        <v>6415</v>
      </c>
      <c r="G13817" t="s">
        <v>9473</v>
      </c>
      <c r="H13817" t="s">
        <v>6569</v>
      </c>
      <c r="I13817" t="s">
        <v>55</v>
      </c>
      <c r="J13817" t="s">
        <v>295</v>
      </c>
      <c r="K13817" t="s">
        <v>17936</v>
      </c>
      <c r="L13817" t="s">
        <v>17937</v>
      </c>
      <c r="M13817" t="s">
        <v>17938</v>
      </c>
      <c r="N13817" t="s">
        <v>6634</v>
      </c>
      <c r="O13817" t="s">
        <v>17723</v>
      </c>
      <c r="P13817">
        <v>21400000</v>
      </c>
      <c r="Q13817" t="s">
        <v>6636</v>
      </c>
      <c r="R13817" t="s">
        <v>6636</v>
      </c>
      <c r="S13817" s="12"/>
      <c r="T13817" s="13"/>
      <c r="U13817" t="s">
        <v>6636</v>
      </c>
    </row>
    <row r="13818" spans="1:21" x14ac:dyDescent="0.25">
      <c r="A13818" t="s">
        <v>6619</v>
      </c>
      <c r="B13818" s="12">
        <v>428060</v>
      </c>
      <c r="C13818" t="s">
        <v>17934</v>
      </c>
      <c r="D13818" s="11">
        <v>46207.485740740703</v>
      </c>
      <c r="E13818" t="s">
        <v>17935</v>
      </c>
      <c r="F13818" t="s">
        <v>6415</v>
      </c>
      <c r="G13818" t="s">
        <v>9474</v>
      </c>
      <c r="H13818" t="s">
        <v>6569</v>
      </c>
      <c r="I13818" t="s">
        <v>55</v>
      </c>
      <c r="J13818" t="s">
        <v>295</v>
      </c>
      <c r="K13818" t="s">
        <v>17936</v>
      </c>
      <c r="L13818" t="s">
        <v>17937</v>
      </c>
      <c r="M13818" t="s">
        <v>17938</v>
      </c>
      <c r="N13818" t="s">
        <v>6634</v>
      </c>
      <c r="O13818" t="s">
        <v>17723</v>
      </c>
      <c r="P13818">
        <v>21400000</v>
      </c>
      <c r="Q13818" t="s">
        <v>6636</v>
      </c>
      <c r="R13818" t="s">
        <v>6636</v>
      </c>
      <c r="S13818" s="12"/>
      <c r="T13818" s="13"/>
      <c r="U13818" t="s">
        <v>6636</v>
      </c>
    </row>
    <row r="13819" spans="1:21" x14ac:dyDescent="0.25">
      <c r="A13819" t="s">
        <v>6619</v>
      </c>
      <c r="B13819" s="12">
        <v>428060</v>
      </c>
      <c r="C13819" t="s">
        <v>17934</v>
      </c>
      <c r="D13819" s="11">
        <v>46207.485740740703</v>
      </c>
      <c r="E13819" t="s">
        <v>17935</v>
      </c>
      <c r="F13819" t="s">
        <v>6415</v>
      </c>
      <c r="G13819" t="s">
        <v>9475</v>
      </c>
      <c r="H13819" t="s">
        <v>6569</v>
      </c>
      <c r="I13819" t="s">
        <v>55</v>
      </c>
      <c r="J13819" t="s">
        <v>295</v>
      </c>
      <c r="K13819" t="s">
        <v>17936</v>
      </c>
      <c r="L13819" t="s">
        <v>17937</v>
      </c>
      <c r="M13819" t="s">
        <v>17938</v>
      </c>
      <c r="N13819" t="s">
        <v>6634</v>
      </c>
      <c r="O13819" t="s">
        <v>17723</v>
      </c>
      <c r="P13819">
        <v>21400000</v>
      </c>
      <c r="Q13819" t="s">
        <v>6636</v>
      </c>
      <c r="R13819" t="s">
        <v>6636</v>
      </c>
      <c r="S13819" s="12"/>
      <c r="T13819" s="13"/>
      <c r="U13819" t="s">
        <v>6636</v>
      </c>
    </row>
    <row r="13820" spans="1:21" x14ac:dyDescent="0.25">
      <c r="A13820" t="s">
        <v>6619</v>
      </c>
      <c r="B13820" s="12">
        <v>428060</v>
      </c>
      <c r="C13820" t="s">
        <v>17934</v>
      </c>
      <c r="D13820" s="11">
        <v>46207.485740740703</v>
      </c>
      <c r="E13820" t="s">
        <v>17935</v>
      </c>
      <c r="F13820" t="s">
        <v>6415</v>
      </c>
      <c r="G13820" t="s">
        <v>17939</v>
      </c>
      <c r="H13820" t="s">
        <v>6569</v>
      </c>
      <c r="I13820" t="s">
        <v>55</v>
      </c>
      <c r="J13820" t="s">
        <v>295</v>
      </c>
      <c r="K13820" t="s">
        <v>17936</v>
      </c>
      <c r="L13820" t="s">
        <v>17937</v>
      </c>
      <c r="M13820" t="s">
        <v>17938</v>
      </c>
      <c r="N13820" t="s">
        <v>6634</v>
      </c>
      <c r="O13820" t="s">
        <v>17723</v>
      </c>
      <c r="P13820">
        <v>21400000</v>
      </c>
      <c r="Q13820" t="s">
        <v>6636</v>
      </c>
      <c r="R13820" t="s">
        <v>6636</v>
      </c>
      <c r="S13820" s="12"/>
      <c r="T13820" s="13"/>
      <c r="U13820" t="s">
        <v>6636</v>
      </c>
    </row>
    <row r="13821" spans="1:21" x14ac:dyDescent="0.25">
      <c r="A13821" t="s">
        <v>6619</v>
      </c>
      <c r="B13821" s="12">
        <v>428060</v>
      </c>
      <c r="C13821" t="s">
        <v>17934</v>
      </c>
      <c r="D13821" s="11">
        <v>46207.485740740703</v>
      </c>
      <c r="E13821" t="s">
        <v>17935</v>
      </c>
      <c r="F13821" t="s">
        <v>6415</v>
      </c>
      <c r="G13821" t="s">
        <v>9476</v>
      </c>
      <c r="H13821" t="s">
        <v>6569</v>
      </c>
      <c r="I13821" t="s">
        <v>55</v>
      </c>
      <c r="J13821" t="s">
        <v>295</v>
      </c>
      <c r="K13821" t="s">
        <v>17936</v>
      </c>
      <c r="L13821" t="s">
        <v>17937</v>
      </c>
      <c r="M13821" t="s">
        <v>17938</v>
      </c>
      <c r="N13821" t="s">
        <v>6634</v>
      </c>
      <c r="O13821" t="s">
        <v>17723</v>
      </c>
      <c r="P13821">
        <v>21400000</v>
      </c>
      <c r="Q13821" t="s">
        <v>6636</v>
      </c>
      <c r="R13821" t="s">
        <v>6636</v>
      </c>
      <c r="S13821" s="12"/>
      <c r="T13821" s="13"/>
      <c r="U13821" t="s">
        <v>6636</v>
      </c>
    </row>
    <row r="13822" spans="1:21" x14ac:dyDescent="0.25">
      <c r="A13822" t="s">
        <v>6637</v>
      </c>
      <c r="B13822" s="12">
        <v>429680</v>
      </c>
      <c r="C13822" t="s">
        <v>17944</v>
      </c>
      <c r="D13822" s="11">
        <v>46211.626331018502</v>
      </c>
      <c r="E13822" t="s">
        <v>17945</v>
      </c>
      <c r="F13822" t="s">
        <v>6415</v>
      </c>
      <c r="G13822" t="s">
        <v>9473</v>
      </c>
      <c r="H13822" t="s">
        <v>6569</v>
      </c>
      <c r="I13822" t="s">
        <v>6623</v>
      </c>
      <c r="J13822" t="s">
        <v>13088</v>
      </c>
      <c r="K13822" t="s">
        <v>17946</v>
      </c>
      <c r="L13822" t="s">
        <v>17937</v>
      </c>
      <c r="M13822" t="s">
        <v>17947</v>
      </c>
      <c r="N13822" t="s">
        <v>7218</v>
      </c>
      <c r="O13822" t="s">
        <v>7219</v>
      </c>
      <c r="P13822">
        <v>4900000</v>
      </c>
      <c r="Q13822" t="s">
        <v>6636</v>
      </c>
      <c r="R13822" t="s">
        <v>6636</v>
      </c>
      <c r="S13822" s="12"/>
      <c r="T13822" s="13"/>
      <c r="U13822" t="s">
        <v>6636</v>
      </c>
    </row>
    <row r="13823" spans="1:21" x14ac:dyDescent="0.25">
      <c r="A13823" t="s">
        <v>6637</v>
      </c>
      <c r="B13823" s="12">
        <v>429680</v>
      </c>
      <c r="C13823" t="s">
        <v>17944</v>
      </c>
      <c r="D13823" s="11">
        <v>46211.626331018502</v>
      </c>
      <c r="E13823" t="s">
        <v>17945</v>
      </c>
      <c r="F13823" t="s">
        <v>6415</v>
      </c>
      <c r="G13823" t="s">
        <v>9474</v>
      </c>
      <c r="H13823" t="s">
        <v>6569</v>
      </c>
      <c r="I13823" t="s">
        <v>6623</v>
      </c>
      <c r="J13823" t="s">
        <v>13088</v>
      </c>
      <c r="K13823" t="s">
        <v>17946</v>
      </c>
      <c r="L13823" t="s">
        <v>17937</v>
      </c>
      <c r="M13823" t="s">
        <v>17947</v>
      </c>
      <c r="N13823" t="s">
        <v>7218</v>
      </c>
      <c r="O13823" t="s">
        <v>7219</v>
      </c>
      <c r="P13823">
        <v>4900000</v>
      </c>
      <c r="Q13823" t="s">
        <v>6636</v>
      </c>
      <c r="R13823" t="s">
        <v>6636</v>
      </c>
      <c r="S13823" s="12"/>
      <c r="T13823" s="13"/>
      <c r="U13823" t="s">
        <v>6636</v>
      </c>
    </row>
    <row r="13824" spans="1:21" x14ac:dyDescent="0.25">
      <c r="A13824" t="s">
        <v>6637</v>
      </c>
      <c r="B13824" s="12">
        <v>429680</v>
      </c>
      <c r="C13824" t="s">
        <v>17944</v>
      </c>
      <c r="D13824" s="11">
        <v>46211.626331018502</v>
      </c>
      <c r="E13824" t="s">
        <v>17945</v>
      </c>
      <c r="F13824" t="s">
        <v>6415</v>
      </c>
      <c r="G13824" t="s">
        <v>9475</v>
      </c>
      <c r="H13824" t="s">
        <v>6569</v>
      </c>
      <c r="I13824" t="s">
        <v>6623</v>
      </c>
      <c r="J13824" t="s">
        <v>13088</v>
      </c>
      <c r="K13824" t="s">
        <v>17946</v>
      </c>
      <c r="L13824" t="s">
        <v>17937</v>
      </c>
      <c r="M13824" t="s">
        <v>17947</v>
      </c>
      <c r="N13824" t="s">
        <v>7218</v>
      </c>
      <c r="O13824" t="s">
        <v>7219</v>
      </c>
      <c r="P13824">
        <v>4900000</v>
      </c>
      <c r="Q13824" t="s">
        <v>6636</v>
      </c>
      <c r="R13824" t="s">
        <v>6636</v>
      </c>
      <c r="S13824" s="12"/>
      <c r="T13824" s="13"/>
      <c r="U13824" t="s">
        <v>6636</v>
      </c>
    </row>
    <row r="13825" spans="1:21" x14ac:dyDescent="0.25">
      <c r="A13825" t="s">
        <v>6637</v>
      </c>
      <c r="B13825" s="12">
        <v>429680</v>
      </c>
      <c r="C13825" t="s">
        <v>17944</v>
      </c>
      <c r="D13825" s="11">
        <v>46211.626331018502</v>
      </c>
      <c r="E13825" t="s">
        <v>17945</v>
      </c>
      <c r="F13825" t="s">
        <v>6415</v>
      </c>
      <c r="G13825" t="s">
        <v>17939</v>
      </c>
      <c r="H13825" t="s">
        <v>6569</v>
      </c>
      <c r="I13825" t="s">
        <v>6623</v>
      </c>
      <c r="J13825" t="s">
        <v>13088</v>
      </c>
      <c r="K13825" t="s">
        <v>17946</v>
      </c>
      <c r="L13825" t="s">
        <v>17937</v>
      </c>
      <c r="M13825" t="s">
        <v>17947</v>
      </c>
      <c r="N13825" t="s">
        <v>7218</v>
      </c>
      <c r="O13825" t="s">
        <v>7219</v>
      </c>
      <c r="P13825">
        <v>4900000</v>
      </c>
      <c r="Q13825" t="s">
        <v>6636</v>
      </c>
      <c r="R13825" t="s">
        <v>6636</v>
      </c>
      <c r="S13825" s="12"/>
      <c r="T13825" s="13"/>
      <c r="U13825" t="s">
        <v>6636</v>
      </c>
    </row>
    <row r="13826" spans="1:21" x14ac:dyDescent="0.25">
      <c r="A13826" t="s">
        <v>6637</v>
      </c>
      <c r="B13826" s="12">
        <v>429680</v>
      </c>
      <c r="C13826" t="s">
        <v>17944</v>
      </c>
      <c r="D13826" s="11">
        <v>46211.626331018502</v>
      </c>
      <c r="E13826" t="s">
        <v>17945</v>
      </c>
      <c r="F13826" t="s">
        <v>6415</v>
      </c>
      <c r="G13826" t="s">
        <v>9476</v>
      </c>
      <c r="H13826" t="s">
        <v>6569</v>
      </c>
      <c r="I13826" t="s">
        <v>6623</v>
      </c>
      <c r="J13826" t="s">
        <v>13088</v>
      </c>
      <c r="K13826" t="s">
        <v>17946</v>
      </c>
      <c r="L13826" t="s">
        <v>17937</v>
      </c>
      <c r="M13826" t="s">
        <v>17947</v>
      </c>
      <c r="N13826" t="s">
        <v>7218</v>
      </c>
      <c r="O13826" t="s">
        <v>7219</v>
      </c>
      <c r="P13826">
        <v>4900000</v>
      </c>
      <c r="Q13826" t="s">
        <v>6636</v>
      </c>
      <c r="R13826" t="s">
        <v>6636</v>
      </c>
      <c r="S13826" s="12"/>
      <c r="T13826" s="13"/>
      <c r="U13826" t="s">
        <v>6636</v>
      </c>
    </row>
    <row r="13827" spans="1:21" x14ac:dyDescent="0.25">
      <c r="A13827" t="s">
        <v>6619</v>
      </c>
      <c r="B13827" s="12">
        <v>429680</v>
      </c>
      <c r="C13827" t="s">
        <v>17944</v>
      </c>
      <c r="D13827" s="11">
        <v>46211.626331018502</v>
      </c>
      <c r="E13827" t="s">
        <v>17945</v>
      </c>
      <c r="F13827" t="s">
        <v>6415</v>
      </c>
      <c r="G13827" t="s">
        <v>9473</v>
      </c>
      <c r="H13827" t="s">
        <v>6569</v>
      </c>
      <c r="I13827" t="s">
        <v>6623</v>
      </c>
      <c r="J13827" t="s">
        <v>13088</v>
      </c>
      <c r="K13827" t="s">
        <v>17946</v>
      </c>
      <c r="L13827" t="s">
        <v>17937</v>
      </c>
      <c r="M13827" t="s">
        <v>17947</v>
      </c>
      <c r="N13827" t="s">
        <v>7218</v>
      </c>
      <c r="O13827" t="s">
        <v>7219</v>
      </c>
      <c r="P13827">
        <v>4900000</v>
      </c>
      <c r="Q13827" t="s">
        <v>6636</v>
      </c>
      <c r="R13827" t="s">
        <v>6636</v>
      </c>
      <c r="S13827" s="12"/>
      <c r="T13827" s="13"/>
      <c r="U13827" t="s">
        <v>6636</v>
      </c>
    </row>
    <row r="13828" spans="1:21" x14ac:dyDescent="0.25">
      <c r="A13828" t="s">
        <v>6619</v>
      </c>
      <c r="B13828" s="12">
        <v>429680</v>
      </c>
      <c r="C13828" t="s">
        <v>17944</v>
      </c>
      <c r="D13828" s="11">
        <v>46211.626331018502</v>
      </c>
      <c r="E13828" t="s">
        <v>17945</v>
      </c>
      <c r="F13828" t="s">
        <v>6415</v>
      </c>
      <c r="G13828" t="s">
        <v>9474</v>
      </c>
      <c r="H13828" t="s">
        <v>6569</v>
      </c>
      <c r="I13828" t="s">
        <v>6623</v>
      </c>
      <c r="J13828" t="s">
        <v>13088</v>
      </c>
      <c r="K13828" t="s">
        <v>17946</v>
      </c>
      <c r="L13828" t="s">
        <v>17937</v>
      </c>
      <c r="M13828" t="s">
        <v>17947</v>
      </c>
      <c r="N13828" t="s">
        <v>7218</v>
      </c>
      <c r="O13828" t="s">
        <v>7219</v>
      </c>
      <c r="P13828">
        <v>4900000</v>
      </c>
      <c r="Q13828" t="s">
        <v>6636</v>
      </c>
      <c r="R13828" t="s">
        <v>6636</v>
      </c>
      <c r="S13828" s="12"/>
      <c r="T13828" s="13"/>
      <c r="U13828" t="s">
        <v>6636</v>
      </c>
    </row>
    <row r="13829" spans="1:21" x14ac:dyDescent="0.25">
      <c r="A13829" t="s">
        <v>6619</v>
      </c>
      <c r="B13829" s="12">
        <v>429680</v>
      </c>
      <c r="C13829" t="s">
        <v>17944</v>
      </c>
      <c r="D13829" s="11">
        <v>46211.626331018502</v>
      </c>
      <c r="E13829" t="s">
        <v>17945</v>
      </c>
      <c r="F13829" t="s">
        <v>6415</v>
      </c>
      <c r="G13829" t="s">
        <v>9475</v>
      </c>
      <c r="H13829" t="s">
        <v>6569</v>
      </c>
      <c r="I13829" t="s">
        <v>6623</v>
      </c>
      <c r="J13829" t="s">
        <v>13088</v>
      </c>
      <c r="K13829" t="s">
        <v>17946</v>
      </c>
      <c r="L13829" t="s">
        <v>17937</v>
      </c>
      <c r="M13829" t="s">
        <v>17947</v>
      </c>
      <c r="N13829" t="s">
        <v>7218</v>
      </c>
      <c r="O13829" t="s">
        <v>7219</v>
      </c>
      <c r="P13829">
        <v>4900000</v>
      </c>
      <c r="Q13829" t="s">
        <v>6636</v>
      </c>
      <c r="R13829" t="s">
        <v>6636</v>
      </c>
      <c r="S13829" s="12"/>
      <c r="T13829" s="13"/>
      <c r="U13829" t="s">
        <v>6636</v>
      </c>
    </row>
    <row r="13830" spans="1:21" x14ac:dyDescent="0.25">
      <c r="A13830" t="s">
        <v>6619</v>
      </c>
      <c r="B13830" s="12">
        <v>429680</v>
      </c>
      <c r="C13830" t="s">
        <v>17944</v>
      </c>
      <c r="D13830" s="11">
        <v>46211.626331018502</v>
      </c>
      <c r="E13830" t="s">
        <v>17945</v>
      </c>
      <c r="F13830" t="s">
        <v>6415</v>
      </c>
      <c r="G13830" t="s">
        <v>17939</v>
      </c>
      <c r="H13830" t="s">
        <v>6569</v>
      </c>
      <c r="I13830" t="s">
        <v>6623</v>
      </c>
      <c r="J13830" t="s">
        <v>13088</v>
      </c>
      <c r="K13830" t="s">
        <v>17946</v>
      </c>
      <c r="L13830" t="s">
        <v>17937</v>
      </c>
      <c r="M13830" t="s">
        <v>17947</v>
      </c>
      <c r="N13830" t="s">
        <v>7218</v>
      </c>
      <c r="O13830" t="s">
        <v>7219</v>
      </c>
      <c r="P13830">
        <v>4900000</v>
      </c>
      <c r="Q13830" t="s">
        <v>6636</v>
      </c>
      <c r="R13830" t="s">
        <v>6636</v>
      </c>
      <c r="S13830" s="12"/>
      <c r="T13830" s="13"/>
      <c r="U13830" t="s">
        <v>6636</v>
      </c>
    </row>
    <row r="13831" spans="1:21" x14ac:dyDescent="0.25">
      <c r="A13831" t="s">
        <v>6619</v>
      </c>
      <c r="B13831" s="12">
        <v>429680</v>
      </c>
      <c r="C13831" t="s">
        <v>17944</v>
      </c>
      <c r="D13831" s="11">
        <v>46211.626331018502</v>
      </c>
      <c r="E13831" t="s">
        <v>17945</v>
      </c>
      <c r="F13831" t="s">
        <v>6415</v>
      </c>
      <c r="G13831" t="s">
        <v>9476</v>
      </c>
      <c r="H13831" t="s">
        <v>6569</v>
      </c>
      <c r="I13831" t="s">
        <v>6623</v>
      </c>
      <c r="J13831" t="s">
        <v>13088</v>
      </c>
      <c r="K13831" t="s">
        <v>17946</v>
      </c>
      <c r="L13831" t="s">
        <v>17937</v>
      </c>
      <c r="M13831" t="s">
        <v>17947</v>
      </c>
      <c r="N13831" t="s">
        <v>7218</v>
      </c>
      <c r="O13831" t="s">
        <v>7219</v>
      </c>
      <c r="P13831">
        <v>4900000</v>
      </c>
      <c r="Q13831" t="s">
        <v>6636</v>
      </c>
      <c r="R13831" t="s">
        <v>6636</v>
      </c>
      <c r="S13831" s="12"/>
      <c r="T13831" s="13"/>
      <c r="U13831" t="s">
        <v>6636</v>
      </c>
    </row>
    <row r="13832" spans="1:21" x14ac:dyDescent="0.25">
      <c r="A13832" t="s">
        <v>6637</v>
      </c>
      <c r="B13832" s="12">
        <v>430270</v>
      </c>
      <c r="C13832" t="s">
        <v>17948</v>
      </c>
      <c r="D13832" s="11">
        <v>46211.647337962997</v>
      </c>
      <c r="E13832" t="s">
        <v>17949</v>
      </c>
      <c r="F13832" t="s">
        <v>6415</v>
      </c>
      <c r="G13832" t="s">
        <v>17899</v>
      </c>
      <c r="H13832" t="s">
        <v>6569</v>
      </c>
      <c r="I13832" t="s">
        <v>55</v>
      </c>
      <c r="J13832" t="s">
        <v>643</v>
      </c>
      <c r="K13832" t="s">
        <v>17950</v>
      </c>
      <c r="L13832" t="s">
        <v>17901</v>
      </c>
      <c r="M13832" t="s">
        <v>17951</v>
      </c>
      <c r="N13832" t="s">
        <v>7001</v>
      </c>
      <c r="O13832" t="s">
        <v>7002</v>
      </c>
      <c r="P13832">
        <v>8100000</v>
      </c>
      <c r="Q13832" t="s">
        <v>6636</v>
      </c>
      <c r="R13832" t="s">
        <v>6636</v>
      </c>
      <c r="S13832" s="12"/>
      <c r="T13832" s="13"/>
      <c r="U13832" t="s">
        <v>6945</v>
      </c>
    </row>
    <row r="13833" spans="1:21" x14ac:dyDescent="0.25">
      <c r="A13833" t="s">
        <v>6637</v>
      </c>
      <c r="B13833" s="12">
        <v>430270</v>
      </c>
      <c r="C13833" t="s">
        <v>17948</v>
      </c>
      <c r="D13833" s="11">
        <v>46211.647337962997</v>
      </c>
      <c r="E13833" t="s">
        <v>17949</v>
      </c>
      <c r="F13833" t="s">
        <v>6415</v>
      </c>
      <c r="G13833" t="s">
        <v>9473</v>
      </c>
      <c r="H13833" t="s">
        <v>6569</v>
      </c>
      <c r="I13833" t="s">
        <v>55</v>
      </c>
      <c r="J13833" t="s">
        <v>643</v>
      </c>
      <c r="K13833" t="s">
        <v>17950</v>
      </c>
      <c r="L13833" t="s">
        <v>17901</v>
      </c>
      <c r="M13833" t="s">
        <v>17951</v>
      </c>
      <c r="N13833" t="s">
        <v>7001</v>
      </c>
      <c r="O13833" t="s">
        <v>7002</v>
      </c>
      <c r="P13833">
        <v>8100000</v>
      </c>
      <c r="Q13833" t="s">
        <v>6636</v>
      </c>
      <c r="R13833" t="s">
        <v>6636</v>
      </c>
      <c r="S13833" s="12"/>
      <c r="T13833" s="13"/>
      <c r="U13833" t="s">
        <v>6945</v>
      </c>
    </row>
    <row r="13834" spans="1:21" x14ac:dyDescent="0.25">
      <c r="A13834" t="s">
        <v>6637</v>
      </c>
      <c r="B13834" s="12">
        <v>430270</v>
      </c>
      <c r="C13834" t="s">
        <v>17948</v>
      </c>
      <c r="D13834" s="11">
        <v>46211.647337962997</v>
      </c>
      <c r="E13834" t="s">
        <v>17949</v>
      </c>
      <c r="F13834" t="s">
        <v>6415</v>
      </c>
      <c r="G13834" t="s">
        <v>9474</v>
      </c>
      <c r="H13834" t="s">
        <v>6569</v>
      </c>
      <c r="I13834" t="s">
        <v>55</v>
      </c>
      <c r="J13834" t="s">
        <v>643</v>
      </c>
      <c r="K13834" t="s">
        <v>17950</v>
      </c>
      <c r="L13834" t="s">
        <v>17901</v>
      </c>
      <c r="M13834" t="s">
        <v>17951</v>
      </c>
      <c r="N13834" t="s">
        <v>7001</v>
      </c>
      <c r="O13834" t="s">
        <v>7002</v>
      </c>
      <c r="P13834">
        <v>8100000</v>
      </c>
      <c r="Q13834" t="s">
        <v>6636</v>
      </c>
      <c r="R13834" t="s">
        <v>6636</v>
      </c>
      <c r="S13834" s="12"/>
      <c r="T13834" s="13"/>
      <c r="U13834" t="s">
        <v>6945</v>
      </c>
    </row>
    <row r="13835" spans="1:21" x14ac:dyDescent="0.25">
      <c r="A13835" t="s">
        <v>6637</v>
      </c>
      <c r="B13835" s="12">
        <v>430270</v>
      </c>
      <c r="C13835" t="s">
        <v>17948</v>
      </c>
      <c r="D13835" s="11">
        <v>46211.647337962997</v>
      </c>
      <c r="E13835" t="s">
        <v>17949</v>
      </c>
      <c r="F13835" t="s">
        <v>6415</v>
      </c>
      <c r="G13835" t="s">
        <v>9475</v>
      </c>
      <c r="H13835" t="s">
        <v>6569</v>
      </c>
      <c r="I13835" t="s">
        <v>55</v>
      </c>
      <c r="J13835" t="s">
        <v>643</v>
      </c>
      <c r="K13835" t="s">
        <v>17950</v>
      </c>
      <c r="L13835" t="s">
        <v>17901</v>
      </c>
      <c r="M13835" t="s">
        <v>17951</v>
      </c>
      <c r="N13835" t="s">
        <v>7001</v>
      </c>
      <c r="O13835" t="s">
        <v>7002</v>
      </c>
      <c r="P13835">
        <v>8100000</v>
      </c>
      <c r="Q13835" t="s">
        <v>6636</v>
      </c>
      <c r="R13835" t="s">
        <v>6636</v>
      </c>
      <c r="S13835" s="12"/>
      <c r="T13835" s="13"/>
      <c r="U13835" t="s">
        <v>6945</v>
      </c>
    </row>
    <row r="13836" spans="1:21" x14ac:dyDescent="0.25">
      <c r="A13836" t="s">
        <v>6637</v>
      </c>
      <c r="B13836" s="12">
        <v>430270</v>
      </c>
      <c r="C13836" t="s">
        <v>17948</v>
      </c>
      <c r="D13836" s="11">
        <v>46211.647337962997</v>
      </c>
      <c r="E13836" t="s">
        <v>17949</v>
      </c>
      <c r="F13836" t="s">
        <v>6415</v>
      </c>
      <c r="G13836" t="s">
        <v>9476</v>
      </c>
      <c r="H13836" t="s">
        <v>6569</v>
      </c>
      <c r="I13836" t="s">
        <v>55</v>
      </c>
      <c r="J13836" t="s">
        <v>643</v>
      </c>
      <c r="K13836" t="s">
        <v>17950</v>
      </c>
      <c r="L13836" t="s">
        <v>17901</v>
      </c>
      <c r="M13836" t="s">
        <v>17951</v>
      </c>
      <c r="N13836" t="s">
        <v>7001</v>
      </c>
      <c r="O13836" t="s">
        <v>7002</v>
      </c>
      <c r="P13836">
        <v>8100000</v>
      </c>
      <c r="Q13836" t="s">
        <v>6636</v>
      </c>
      <c r="R13836" t="s">
        <v>6636</v>
      </c>
      <c r="S13836" s="12"/>
      <c r="T13836" s="13"/>
      <c r="U13836" t="s">
        <v>6945</v>
      </c>
    </row>
    <row r="13837" spans="1:21" x14ac:dyDescent="0.25">
      <c r="A13837" t="s">
        <v>6619</v>
      </c>
      <c r="B13837" s="12">
        <v>430270</v>
      </c>
      <c r="C13837" t="s">
        <v>17948</v>
      </c>
      <c r="D13837" s="11">
        <v>46212.831701388903</v>
      </c>
      <c r="E13837" t="s">
        <v>17949</v>
      </c>
      <c r="F13837" t="s">
        <v>6415</v>
      </c>
      <c r="G13837" t="s">
        <v>17899</v>
      </c>
      <c r="H13837" t="s">
        <v>6569</v>
      </c>
      <c r="I13837" t="s">
        <v>55</v>
      </c>
      <c r="J13837" t="s">
        <v>643</v>
      </c>
      <c r="K13837" t="s">
        <v>17950</v>
      </c>
      <c r="L13837" t="s">
        <v>17901</v>
      </c>
      <c r="M13837" t="s">
        <v>17951</v>
      </c>
      <c r="N13837" t="s">
        <v>7001</v>
      </c>
      <c r="O13837" t="s">
        <v>7002</v>
      </c>
      <c r="P13837">
        <v>8100000</v>
      </c>
      <c r="Q13837" t="s">
        <v>6636</v>
      </c>
      <c r="R13837" t="s">
        <v>6636</v>
      </c>
      <c r="S13837" s="12"/>
      <c r="T13837" s="13"/>
      <c r="U13837" t="s">
        <v>6945</v>
      </c>
    </row>
    <row r="13838" spans="1:21" x14ac:dyDescent="0.25">
      <c r="A13838" t="s">
        <v>6619</v>
      </c>
      <c r="B13838" s="12">
        <v>430270</v>
      </c>
      <c r="C13838" t="s">
        <v>17948</v>
      </c>
      <c r="D13838" s="11">
        <v>46212.831701388903</v>
      </c>
      <c r="E13838" t="s">
        <v>17949</v>
      </c>
      <c r="F13838" t="s">
        <v>6415</v>
      </c>
      <c r="G13838" t="s">
        <v>9473</v>
      </c>
      <c r="H13838" t="s">
        <v>6569</v>
      </c>
      <c r="I13838" t="s">
        <v>55</v>
      </c>
      <c r="J13838" t="s">
        <v>643</v>
      </c>
      <c r="K13838" t="s">
        <v>17950</v>
      </c>
      <c r="L13838" t="s">
        <v>17901</v>
      </c>
      <c r="M13838" t="s">
        <v>17951</v>
      </c>
      <c r="N13838" t="s">
        <v>7001</v>
      </c>
      <c r="O13838" t="s">
        <v>7002</v>
      </c>
      <c r="P13838">
        <v>8100000</v>
      </c>
      <c r="Q13838" t="s">
        <v>6636</v>
      </c>
      <c r="R13838" t="s">
        <v>6636</v>
      </c>
      <c r="S13838" s="12"/>
      <c r="T13838" s="13"/>
      <c r="U13838" t="s">
        <v>6945</v>
      </c>
    </row>
    <row r="13839" spans="1:21" x14ac:dyDescent="0.25">
      <c r="A13839" t="s">
        <v>6619</v>
      </c>
      <c r="B13839" s="12">
        <v>430270</v>
      </c>
      <c r="C13839" t="s">
        <v>17948</v>
      </c>
      <c r="D13839" s="11">
        <v>46212.831701388903</v>
      </c>
      <c r="E13839" t="s">
        <v>17949</v>
      </c>
      <c r="F13839" t="s">
        <v>6415</v>
      </c>
      <c r="G13839" t="s">
        <v>9474</v>
      </c>
      <c r="H13839" t="s">
        <v>6569</v>
      </c>
      <c r="I13839" t="s">
        <v>55</v>
      </c>
      <c r="J13839" t="s">
        <v>643</v>
      </c>
      <c r="K13839" t="s">
        <v>17950</v>
      </c>
      <c r="L13839" t="s">
        <v>17901</v>
      </c>
      <c r="M13839" t="s">
        <v>17951</v>
      </c>
      <c r="N13839" t="s">
        <v>7001</v>
      </c>
      <c r="O13839" t="s">
        <v>7002</v>
      </c>
      <c r="P13839">
        <v>8100000</v>
      </c>
      <c r="Q13839" t="s">
        <v>6636</v>
      </c>
      <c r="R13839" t="s">
        <v>6636</v>
      </c>
      <c r="S13839" s="12"/>
      <c r="T13839" s="13"/>
      <c r="U13839" t="s">
        <v>6945</v>
      </c>
    </row>
    <row r="13840" spans="1:21" x14ac:dyDescent="0.25">
      <c r="A13840" t="s">
        <v>6619</v>
      </c>
      <c r="B13840" s="12">
        <v>430270</v>
      </c>
      <c r="C13840" t="s">
        <v>17948</v>
      </c>
      <c r="D13840" s="11">
        <v>46212.831701388903</v>
      </c>
      <c r="E13840" t="s">
        <v>17949</v>
      </c>
      <c r="F13840" t="s">
        <v>6415</v>
      </c>
      <c r="G13840" t="s">
        <v>9475</v>
      </c>
      <c r="H13840" t="s">
        <v>6569</v>
      </c>
      <c r="I13840" t="s">
        <v>55</v>
      </c>
      <c r="J13840" t="s">
        <v>643</v>
      </c>
      <c r="K13840" t="s">
        <v>17950</v>
      </c>
      <c r="L13840" t="s">
        <v>17901</v>
      </c>
      <c r="M13840" t="s">
        <v>17951</v>
      </c>
      <c r="N13840" t="s">
        <v>7001</v>
      </c>
      <c r="O13840" t="s">
        <v>7002</v>
      </c>
      <c r="P13840">
        <v>8100000</v>
      </c>
      <c r="Q13840" t="s">
        <v>6636</v>
      </c>
      <c r="R13840" t="s">
        <v>6636</v>
      </c>
      <c r="S13840" s="12"/>
      <c r="T13840" s="13"/>
      <c r="U13840" t="s">
        <v>6945</v>
      </c>
    </row>
    <row r="13841" spans="1:21" x14ac:dyDescent="0.25">
      <c r="A13841" t="s">
        <v>6619</v>
      </c>
      <c r="B13841" s="12">
        <v>430270</v>
      </c>
      <c r="C13841" t="s">
        <v>17948</v>
      </c>
      <c r="D13841" s="11">
        <v>46212.831701388903</v>
      </c>
      <c r="E13841" t="s">
        <v>17949</v>
      </c>
      <c r="F13841" t="s">
        <v>6415</v>
      </c>
      <c r="G13841" t="s">
        <v>9476</v>
      </c>
      <c r="H13841" t="s">
        <v>6569</v>
      </c>
      <c r="I13841" t="s">
        <v>55</v>
      </c>
      <c r="J13841" t="s">
        <v>643</v>
      </c>
      <c r="K13841" t="s">
        <v>17950</v>
      </c>
      <c r="L13841" t="s">
        <v>17901</v>
      </c>
      <c r="M13841" t="s">
        <v>17951</v>
      </c>
      <c r="N13841" t="s">
        <v>7001</v>
      </c>
      <c r="O13841" t="s">
        <v>7002</v>
      </c>
      <c r="P13841">
        <v>8100000</v>
      </c>
      <c r="Q13841" t="s">
        <v>6636</v>
      </c>
      <c r="R13841" t="s">
        <v>6636</v>
      </c>
      <c r="S13841" s="12"/>
      <c r="T13841" s="13"/>
      <c r="U13841" t="s">
        <v>6945</v>
      </c>
    </row>
    <row r="13842" spans="1:21" x14ac:dyDescent="0.25">
      <c r="A13842" t="s">
        <v>6637</v>
      </c>
      <c r="B13842" s="12">
        <v>431360</v>
      </c>
      <c r="C13842" t="s">
        <v>17952</v>
      </c>
      <c r="D13842" s="11">
        <v>46215.597685185203</v>
      </c>
      <c r="E13842" t="s">
        <v>17953</v>
      </c>
      <c r="F13842" t="s">
        <v>6415</v>
      </c>
      <c r="G13842" t="s">
        <v>17903</v>
      </c>
      <c r="H13842" t="s">
        <v>6569</v>
      </c>
      <c r="I13842" t="s">
        <v>65</v>
      </c>
      <c r="J13842" t="s">
        <v>67</v>
      </c>
      <c r="K13842" t="s">
        <v>17954</v>
      </c>
      <c r="L13842" t="s">
        <v>17955</v>
      </c>
      <c r="M13842" t="s">
        <v>17956</v>
      </c>
      <c r="N13842" t="s">
        <v>7001</v>
      </c>
      <c r="O13842" t="s">
        <v>7002</v>
      </c>
      <c r="P13842">
        <v>18550000</v>
      </c>
      <c r="Q13842" t="s">
        <v>6636</v>
      </c>
      <c r="R13842" t="s">
        <v>6636</v>
      </c>
      <c r="S13842" s="12"/>
      <c r="T13842" s="13"/>
      <c r="U13842" t="s">
        <v>6896</v>
      </c>
    </row>
    <row r="13843" spans="1:21" x14ac:dyDescent="0.25">
      <c r="A13843" t="s">
        <v>6619</v>
      </c>
      <c r="B13843" s="12">
        <v>431360</v>
      </c>
      <c r="C13843" t="s">
        <v>17952</v>
      </c>
      <c r="D13843" s="11">
        <v>46215.639305555596</v>
      </c>
      <c r="E13843" t="s">
        <v>17953</v>
      </c>
      <c r="F13843" t="s">
        <v>6415</v>
      </c>
      <c r="G13843" t="s">
        <v>17903</v>
      </c>
      <c r="H13843" t="s">
        <v>6569</v>
      </c>
      <c r="I13843" t="s">
        <v>65</v>
      </c>
      <c r="J13843" t="s">
        <v>67</v>
      </c>
      <c r="K13843" t="s">
        <v>17954</v>
      </c>
      <c r="L13843" t="s">
        <v>17955</v>
      </c>
      <c r="M13843" t="s">
        <v>17956</v>
      </c>
      <c r="N13843" t="s">
        <v>7001</v>
      </c>
      <c r="O13843" t="s">
        <v>7002</v>
      </c>
      <c r="P13843">
        <v>18550000</v>
      </c>
      <c r="Q13843" t="s">
        <v>6636</v>
      </c>
      <c r="R13843" t="s">
        <v>6636</v>
      </c>
      <c r="S13843" s="12"/>
      <c r="T13843" s="13"/>
      <c r="U13843" t="s">
        <v>6896</v>
      </c>
    </row>
    <row r="13844" spans="1:21" x14ac:dyDescent="0.25">
      <c r="A13844" t="s">
        <v>6637</v>
      </c>
      <c r="B13844" s="12">
        <v>433020</v>
      </c>
      <c r="C13844" t="s">
        <v>17957</v>
      </c>
      <c r="D13844" s="11">
        <v>46218.810266203698</v>
      </c>
      <c r="E13844" t="s">
        <v>17958</v>
      </c>
      <c r="F13844" t="s">
        <v>6415</v>
      </c>
      <c r="G13844" t="s">
        <v>9473</v>
      </c>
      <c r="H13844" t="s">
        <v>6569</v>
      </c>
      <c r="I13844" t="s">
        <v>6640</v>
      </c>
      <c r="J13844" t="s">
        <v>6641</v>
      </c>
      <c r="K13844" t="s">
        <v>17959</v>
      </c>
      <c r="L13844" t="s">
        <v>17937</v>
      </c>
      <c r="M13844" t="s">
        <v>17960</v>
      </c>
      <c r="N13844" t="s">
        <v>13500</v>
      </c>
      <c r="O13844" t="s">
        <v>13501</v>
      </c>
      <c r="P13844">
        <v>13200000</v>
      </c>
      <c r="Q13844" t="s">
        <v>6636</v>
      </c>
      <c r="R13844" t="s">
        <v>6636</v>
      </c>
      <c r="S13844" s="12"/>
      <c r="T13844" s="13"/>
      <c r="U13844" t="s">
        <v>7056</v>
      </c>
    </row>
    <row r="13845" spans="1:21" x14ac:dyDescent="0.25">
      <c r="A13845" t="s">
        <v>6637</v>
      </c>
      <c r="B13845" s="12">
        <v>433020</v>
      </c>
      <c r="C13845" t="s">
        <v>17957</v>
      </c>
      <c r="D13845" s="11">
        <v>46218.810266203698</v>
      </c>
      <c r="E13845" t="s">
        <v>17958</v>
      </c>
      <c r="F13845" t="s">
        <v>6415</v>
      </c>
      <c r="G13845" t="s">
        <v>9474</v>
      </c>
      <c r="H13845" t="s">
        <v>6569</v>
      </c>
      <c r="I13845" t="s">
        <v>6640</v>
      </c>
      <c r="J13845" t="s">
        <v>6641</v>
      </c>
      <c r="K13845" t="s">
        <v>17959</v>
      </c>
      <c r="L13845" t="s">
        <v>17937</v>
      </c>
      <c r="M13845" t="s">
        <v>17960</v>
      </c>
      <c r="N13845" t="s">
        <v>13500</v>
      </c>
      <c r="O13845" t="s">
        <v>13501</v>
      </c>
      <c r="P13845">
        <v>13200000</v>
      </c>
      <c r="Q13845" t="s">
        <v>6636</v>
      </c>
      <c r="R13845" t="s">
        <v>6636</v>
      </c>
      <c r="S13845" s="12"/>
      <c r="T13845" s="13"/>
      <c r="U13845" t="s">
        <v>7056</v>
      </c>
    </row>
    <row r="13846" spans="1:21" x14ac:dyDescent="0.25">
      <c r="A13846" t="s">
        <v>6637</v>
      </c>
      <c r="B13846" s="12">
        <v>433020</v>
      </c>
      <c r="C13846" t="s">
        <v>17957</v>
      </c>
      <c r="D13846" s="11">
        <v>46218.810266203698</v>
      </c>
      <c r="E13846" t="s">
        <v>17958</v>
      </c>
      <c r="F13846" t="s">
        <v>6415</v>
      </c>
      <c r="G13846" t="s">
        <v>9475</v>
      </c>
      <c r="H13846" t="s">
        <v>6569</v>
      </c>
      <c r="I13846" t="s">
        <v>6640</v>
      </c>
      <c r="J13846" t="s">
        <v>6641</v>
      </c>
      <c r="K13846" t="s">
        <v>17959</v>
      </c>
      <c r="L13846" t="s">
        <v>17937</v>
      </c>
      <c r="M13846" t="s">
        <v>17960</v>
      </c>
      <c r="N13846" t="s">
        <v>13500</v>
      </c>
      <c r="O13846" t="s">
        <v>13501</v>
      </c>
      <c r="P13846">
        <v>13200000</v>
      </c>
      <c r="Q13846" t="s">
        <v>6636</v>
      </c>
      <c r="R13846" t="s">
        <v>6636</v>
      </c>
      <c r="S13846" s="12"/>
      <c r="T13846" s="13"/>
      <c r="U13846" t="s">
        <v>7056</v>
      </c>
    </row>
    <row r="13847" spans="1:21" x14ac:dyDescent="0.25">
      <c r="A13847" t="s">
        <v>6637</v>
      </c>
      <c r="B13847" s="12">
        <v>433020</v>
      </c>
      <c r="C13847" t="s">
        <v>17957</v>
      </c>
      <c r="D13847" s="11">
        <v>46218.810266203698</v>
      </c>
      <c r="E13847" t="s">
        <v>17958</v>
      </c>
      <c r="F13847" t="s">
        <v>6415</v>
      </c>
      <c r="G13847" t="s">
        <v>17939</v>
      </c>
      <c r="H13847" t="s">
        <v>6569</v>
      </c>
      <c r="I13847" t="s">
        <v>6640</v>
      </c>
      <c r="J13847" t="s">
        <v>6641</v>
      </c>
      <c r="K13847" t="s">
        <v>17959</v>
      </c>
      <c r="L13847" t="s">
        <v>17937</v>
      </c>
      <c r="M13847" t="s">
        <v>17960</v>
      </c>
      <c r="N13847" t="s">
        <v>13500</v>
      </c>
      <c r="O13847" t="s">
        <v>13501</v>
      </c>
      <c r="P13847">
        <v>13200000</v>
      </c>
      <c r="Q13847" t="s">
        <v>6636</v>
      </c>
      <c r="R13847" t="s">
        <v>6636</v>
      </c>
      <c r="S13847" s="12"/>
      <c r="T13847" s="13"/>
      <c r="U13847" t="s">
        <v>7056</v>
      </c>
    </row>
    <row r="13848" spans="1:21" x14ac:dyDescent="0.25">
      <c r="A13848" t="s">
        <v>6637</v>
      </c>
      <c r="B13848" s="12">
        <v>433020</v>
      </c>
      <c r="C13848" t="s">
        <v>17957</v>
      </c>
      <c r="D13848" s="11">
        <v>46218.810266203698</v>
      </c>
      <c r="E13848" t="s">
        <v>17958</v>
      </c>
      <c r="F13848" t="s">
        <v>6415</v>
      </c>
      <c r="G13848" t="s">
        <v>9476</v>
      </c>
      <c r="H13848" t="s">
        <v>6569</v>
      </c>
      <c r="I13848" t="s">
        <v>6640</v>
      </c>
      <c r="J13848" t="s">
        <v>6641</v>
      </c>
      <c r="K13848" t="s">
        <v>17959</v>
      </c>
      <c r="L13848" t="s">
        <v>17937</v>
      </c>
      <c r="M13848" t="s">
        <v>17960</v>
      </c>
      <c r="N13848" t="s">
        <v>13500</v>
      </c>
      <c r="O13848" t="s">
        <v>13501</v>
      </c>
      <c r="P13848">
        <v>13200000</v>
      </c>
      <c r="Q13848" t="s">
        <v>6636</v>
      </c>
      <c r="R13848" t="s">
        <v>6636</v>
      </c>
      <c r="S13848" s="12"/>
      <c r="T13848" s="13"/>
      <c r="U13848" t="s">
        <v>7056</v>
      </c>
    </row>
    <row r="13849" spans="1:21" x14ac:dyDescent="0.25">
      <c r="A13849" t="s">
        <v>6619</v>
      </c>
      <c r="B13849" s="12">
        <v>433020</v>
      </c>
      <c r="C13849" t="s">
        <v>17957</v>
      </c>
      <c r="D13849" s="11">
        <v>46218.810266203698</v>
      </c>
      <c r="E13849" t="s">
        <v>17958</v>
      </c>
      <c r="F13849" t="s">
        <v>6415</v>
      </c>
      <c r="G13849" t="s">
        <v>9473</v>
      </c>
      <c r="H13849" t="s">
        <v>6569</v>
      </c>
      <c r="I13849" t="s">
        <v>6640</v>
      </c>
      <c r="J13849" t="s">
        <v>6641</v>
      </c>
      <c r="K13849" t="s">
        <v>17959</v>
      </c>
      <c r="L13849" t="s">
        <v>17937</v>
      </c>
      <c r="M13849" t="s">
        <v>17960</v>
      </c>
      <c r="N13849" t="s">
        <v>13500</v>
      </c>
      <c r="O13849" t="s">
        <v>13501</v>
      </c>
      <c r="P13849">
        <v>13200000</v>
      </c>
      <c r="Q13849" t="s">
        <v>6636</v>
      </c>
      <c r="R13849" t="s">
        <v>6636</v>
      </c>
      <c r="S13849" s="12"/>
      <c r="T13849" s="13"/>
      <c r="U13849" t="s">
        <v>7056</v>
      </c>
    </row>
    <row r="13850" spans="1:21" x14ac:dyDescent="0.25">
      <c r="A13850" t="s">
        <v>6619</v>
      </c>
      <c r="B13850" s="12">
        <v>433020</v>
      </c>
      <c r="C13850" t="s">
        <v>17957</v>
      </c>
      <c r="D13850" s="11">
        <v>46218.810266203698</v>
      </c>
      <c r="E13850" t="s">
        <v>17958</v>
      </c>
      <c r="F13850" t="s">
        <v>6415</v>
      </c>
      <c r="G13850" t="s">
        <v>9474</v>
      </c>
      <c r="H13850" t="s">
        <v>6569</v>
      </c>
      <c r="I13850" t="s">
        <v>6640</v>
      </c>
      <c r="J13850" t="s">
        <v>6641</v>
      </c>
      <c r="K13850" t="s">
        <v>17959</v>
      </c>
      <c r="L13850" t="s">
        <v>17937</v>
      </c>
      <c r="M13850" t="s">
        <v>17960</v>
      </c>
      <c r="N13850" t="s">
        <v>13500</v>
      </c>
      <c r="O13850" t="s">
        <v>13501</v>
      </c>
      <c r="P13850">
        <v>13200000</v>
      </c>
      <c r="Q13850" t="s">
        <v>6636</v>
      </c>
      <c r="R13850" t="s">
        <v>6636</v>
      </c>
      <c r="S13850" s="12"/>
      <c r="T13850" s="13"/>
      <c r="U13850" t="s">
        <v>7056</v>
      </c>
    </row>
    <row r="13851" spans="1:21" x14ac:dyDescent="0.25">
      <c r="A13851" t="s">
        <v>6619</v>
      </c>
      <c r="B13851" s="12">
        <v>433020</v>
      </c>
      <c r="C13851" t="s">
        <v>17957</v>
      </c>
      <c r="D13851" s="11">
        <v>46218.810266203698</v>
      </c>
      <c r="E13851" t="s">
        <v>17958</v>
      </c>
      <c r="F13851" t="s">
        <v>6415</v>
      </c>
      <c r="G13851" t="s">
        <v>9475</v>
      </c>
      <c r="H13851" t="s">
        <v>6569</v>
      </c>
      <c r="I13851" t="s">
        <v>6640</v>
      </c>
      <c r="J13851" t="s">
        <v>6641</v>
      </c>
      <c r="K13851" t="s">
        <v>17959</v>
      </c>
      <c r="L13851" t="s">
        <v>17937</v>
      </c>
      <c r="M13851" t="s">
        <v>17960</v>
      </c>
      <c r="N13851" t="s">
        <v>13500</v>
      </c>
      <c r="O13851" t="s">
        <v>13501</v>
      </c>
      <c r="P13851">
        <v>13200000</v>
      </c>
      <c r="Q13851" t="s">
        <v>6636</v>
      </c>
      <c r="R13851" t="s">
        <v>6636</v>
      </c>
      <c r="S13851" s="12"/>
      <c r="T13851" s="13"/>
      <c r="U13851" t="s">
        <v>7056</v>
      </c>
    </row>
    <row r="13852" spans="1:21" x14ac:dyDescent="0.25">
      <c r="A13852" t="s">
        <v>6619</v>
      </c>
      <c r="B13852" s="12">
        <v>433020</v>
      </c>
      <c r="C13852" t="s">
        <v>17957</v>
      </c>
      <c r="D13852" s="11">
        <v>46218.810266203698</v>
      </c>
      <c r="E13852" t="s">
        <v>17958</v>
      </c>
      <c r="F13852" t="s">
        <v>6415</v>
      </c>
      <c r="G13852" t="s">
        <v>17939</v>
      </c>
      <c r="H13852" t="s">
        <v>6569</v>
      </c>
      <c r="I13852" t="s">
        <v>6640</v>
      </c>
      <c r="J13852" t="s">
        <v>6641</v>
      </c>
      <c r="K13852" t="s">
        <v>17959</v>
      </c>
      <c r="L13852" t="s">
        <v>17937</v>
      </c>
      <c r="M13852" t="s">
        <v>17960</v>
      </c>
      <c r="N13852" t="s">
        <v>13500</v>
      </c>
      <c r="O13852" t="s">
        <v>13501</v>
      </c>
      <c r="P13852">
        <v>13200000</v>
      </c>
      <c r="Q13852" t="s">
        <v>6636</v>
      </c>
      <c r="R13852" t="s">
        <v>6636</v>
      </c>
      <c r="S13852" s="12"/>
      <c r="T13852" s="13"/>
      <c r="U13852" t="s">
        <v>7056</v>
      </c>
    </row>
    <row r="13853" spans="1:21" x14ac:dyDescent="0.25">
      <c r="A13853" t="s">
        <v>6619</v>
      </c>
      <c r="B13853" s="12">
        <v>433020</v>
      </c>
      <c r="C13853" t="s">
        <v>17957</v>
      </c>
      <c r="D13853" s="11">
        <v>46218.810266203698</v>
      </c>
      <c r="E13853" t="s">
        <v>17958</v>
      </c>
      <c r="F13853" t="s">
        <v>6415</v>
      </c>
      <c r="G13853" t="s">
        <v>9476</v>
      </c>
      <c r="H13853" t="s">
        <v>6569</v>
      </c>
      <c r="I13853" t="s">
        <v>6640</v>
      </c>
      <c r="J13853" t="s">
        <v>6641</v>
      </c>
      <c r="K13853" t="s">
        <v>17959</v>
      </c>
      <c r="L13853" t="s">
        <v>17937</v>
      </c>
      <c r="M13853" t="s">
        <v>17960</v>
      </c>
      <c r="N13853" t="s">
        <v>13500</v>
      </c>
      <c r="O13853" t="s">
        <v>13501</v>
      </c>
      <c r="P13853">
        <v>13200000</v>
      </c>
      <c r="Q13853" t="s">
        <v>6636</v>
      </c>
      <c r="R13853" t="s">
        <v>6636</v>
      </c>
      <c r="S13853" s="12"/>
      <c r="T13853" s="13"/>
      <c r="U13853" t="s">
        <v>7056</v>
      </c>
    </row>
    <row r="13854" spans="1:21" x14ac:dyDescent="0.25">
      <c r="A13854" t="s">
        <v>6637</v>
      </c>
      <c r="B13854" s="12">
        <v>433340</v>
      </c>
      <c r="C13854" t="s">
        <v>17961</v>
      </c>
      <c r="D13854" s="11">
        <v>46219.721388888902</v>
      </c>
      <c r="E13854" t="s">
        <v>17962</v>
      </c>
      <c r="F13854" t="s">
        <v>6415</v>
      </c>
      <c r="G13854" t="s">
        <v>9469</v>
      </c>
      <c r="H13854" t="s">
        <v>6569</v>
      </c>
      <c r="I13854" t="s">
        <v>3863</v>
      </c>
      <c r="J13854" t="s">
        <v>14638</v>
      </c>
      <c r="K13854" t="s">
        <v>17963</v>
      </c>
      <c r="L13854" t="s">
        <v>17927</v>
      </c>
      <c r="M13854" t="s">
        <v>17964</v>
      </c>
      <c r="N13854" t="s">
        <v>6634</v>
      </c>
      <c r="O13854" t="s">
        <v>17723</v>
      </c>
      <c r="P13854">
        <v>16600000</v>
      </c>
      <c r="Q13854" t="s">
        <v>6636</v>
      </c>
      <c r="R13854" t="s">
        <v>6636</v>
      </c>
      <c r="S13854" s="12"/>
      <c r="T13854" s="13"/>
      <c r="U13854" t="s">
        <v>6636</v>
      </c>
    </row>
    <row r="13855" spans="1:21" x14ac:dyDescent="0.25">
      <c r="A13855" t="s">
        <v>6637</v>
      </c>
      <c r="B13855" s="12">
        <v>433340</v>
      </c>
      <c r="C13855" t="s">
        <v>17961</v>
      </c>
      <c r="D13855" s="11">
        <v>46219.721388888902</v>
      </c>
      <c r="E13855" t="s">
        <v>17962</v>
      </c>
      <c r="F13855" t="s">
        <v>6415</v>
      </c>
      <c r="G13855" t="s">
        <v>9473</v>
      </c>
      <c r="H13855" t="s">
        <v>6569</v>
      </c>
      <c r="I13855" t="s">
        <v>3863</v>
      </c>
      <c r="J13855" t="s">
        <v>14638</v>
      </c>
      <c r="K13855" t="s">
        <v>17963</v>
      </c>
      <c r="L13855" t="s">
        <v>17927</v>
      </c>
      <c r="M13855" t="s">
        <v>17964</v>
      </c>
      <c r="N13855" t="s">
        <v>6634</v>
      </c>
      <c r="O13855" t="s">
        <v>17723</v>
      </c>
      <c r="P13855">
        <v>16600000</v>
      </c>
      <c r="Q13855" t="s">
        <v>6636</v>
      </c>
      <c r="R13855" t="s">
        <v>6636</v>
      </c>
      <c r="S13855" s="12"/>
      <c r="T13855" s="13"/>
      <c r="U13855" t="s">
        <v>6636</v>
      </c>
    </row>
    <row r="13856" spans="1:21" x14ac:dyDescent="0.25">
      <c r="A13856" t="s">
        <v>6637</v>
      </c>
      <c r="B13856" s="12">
        <v>433340</v>
      </c>
      <c r="C13856" t="s">
        <v>17961</v>
      </c>
      <c r="D13856" s="11">
        <v>46219.721388888902</v>
      </c>
      <c r="E13856" t="s">
        <v>17962</v>
      </c>
      <c r="F13856" t="s">
        <v>6415</v>
      </c>
      <c r="G13856" t="s">
        <v>9474</v>
      </c>
      <c r="H13856" t="s">
        <v>6569</v>
      </c>
      <c r="I13856" t="s">
        <v>3863</v>
      </c>
      <c r="J13856" t="s">
        <v>14638</v>
      </c>
      <c r="K13856" t="s">
        <v>17963</v>
      </c>
      <c r="L13856" t="s">
        <v>17927</v>
      </c>
      <c r="M13856" t="s">
        <v>17964</v>
      </c>
      <c r="N13856" t="s">
        <v>6634</v>
      </c>
      <c r="O13856" t="s">
        <v>17723</v>
      </c>
      <c r="P13856">
        <v>16600000</v>
      </c>
      <c r="Q13856" t="s">
        <v>6636</v>
      </c>
      <c r="R13856" t="s">
        <v>6636</v>
      </c>
      <c r="S13856" s="12"/>
      <c r="T13856" s="13"/>
      <c r="U13856" t="s">
        <v>6636</v>
      </c>
    </row>
    <row r="13857" spans="1:21" x14ac:dyDescent="0.25">
      <c r="A13857" t="s">
        <v>6637</v>
      </c>
      <c r="B13857" s="12">
        <v>433340</v>
      </c>
      <c r="C13857" t="s">
        <v>17961</v>
      </c>
      <c r="D13857" s="11">
        <v>46219.721388888902</v>
      </c>
      <c r="E13857" t="s">
        <v>17962</v>
      </c>
      <c r="F13857" t="s">
        <v>6415</v>
      </c>
      <c r="G13857" t="s">
        <v>9475</v>
      </c>
      <c r="H13857" t="s">
        <v>6569</v>
      </c>
      <c r="I13857" t="s">
        <v>3863</v>
      </c>
      <c r="J13857" t="s">
        <v>14638</v>
      </c>
      <c r="K13857" t="s">
        <v>17963</v>
      </c>
      <c r="L13857" t="s">
        <v>17927</v>
      </c>
      <c r="M13857" t="s">
        <v>17964</v>
      </c>
      <c r="N13857" t="s">
        <v>6634</v>
      </c>
      <c r="O13857" t="s">
        <v>17723</v>
      </c>
      <c r="P13857">
        <v>16600000</v>
      </c>
      <c r="Q13857" t="s">
        <v>6636</v>
      </c>
      <c r="R13857" t="s">
        <v>6636</v>
      </c>
      <c r="S13857" s="12"/>
      <c r="T13857" s="13"/>
      <c r="U13857" t="s">
        <v>6636</v>
      </c>
    </row>
    <row r="13858" spans="1:21" x14ac:dyDescent="0.25">
      <c r="A13858" t="s">
        <v>6637</v>
      </c>
      <c r="B13858" s="12">
        <v>433340</v>
      </c>
      <c r="C13858" t="s">
        <v>17961</v>
      </c>
      <c r="D13858" s="11">
        <v>46219.721388888902</v>
      </c>
      <c r="E13858" t="s">
        <v>17962</v>
      </c>
      <c r="F13858" t="s">
        <v>6415</v>
      </c>
      <c r="G13858" t="s">
        <v>9476</v>
      </c>
      <c r="H13858" t="s">
        <v>6569</v>
      </c>
      <c r="I13858" t="s">
        <v>3863</v>
      </c>
      <c r="J13858" t="s">
        <v>14638</v>
      </c>
      <c r="K13858" t="s">
        <v>17963</v>
      </c>
      <c r="L13858" t="s">
        <v>17927</v>
      </c>
      <c r="M13858" t="s">
        <v>17964</v>
      </c>
      <c r="N13858" t="s">
        <v>6634</v>
      </c>
      <c r="O13858" t="s">
        <v>17723</v>
      </c>
      <c r="P13858">
        <v>16600000</v>
      </c>
      <c r="Q13858" t="s">
        <v>6636</v>
      </c>
      <c r="R13858" t="s">
        <v>6636</v>
      </c>
      <c r="S13858" s="12"/>
      <c r="T13858" s="13"/>
      <c r="U13858" t="s">
        <v>6636</v>
      </c>
    </row>
    <row r="13859" spans="1:21" x14ac:dyDescent="0.25">
      <c r="A13859" t="s">
        <v>6619</v>
      </c>
      <c r="B13859" s="12">
        <v>433340</v>
      </c>
      <c r="C13859" t="s">
        <v>17961</v>
      </c>
      <c r="D13859" s="11">
        <v>46219.721388888902</v>
      </c>
      <c r="E13859" t="s">
        <v>17962</v>
      </c>
      <c r="F13859" t="s">
        <v>6415</v>
      </c>
      <c r="G13859" t="s">
        <v>9469</v>
      </c>
      <c r="H13859" t="s">
        <v>6569</v>
      </c>
      <c r="I13859" t="s">
        <v>3863</v>
      </c>
      <c r="J13859" t="s">
        <v>14638</v>
      </c>
      <c r="K13859" t="s">
        <v>17963</v>
      </c>
      <c r="L13859" t="s">
        <v>17927</v>
      </c>
      <c r="M13859" t="s">
        <v>17964</v>
      </c>
      <c r="N13859" t="s">
        <v>6634</v>
      </c>
      <c r="O13859" t="s">
        <v>17723</v>
      </c>
      <c r="P13859">
        <v>16600000</v>
      </c>
      <c r="Q13859" t="s">
        <v>6636</v>
      </c>
      <c r="R13859" t="s">
        <v>6636</v>
      </c>
      <c r="S13859" s="12"/>
      <c r="T13859" s="13"/>
      <c r="U13859" t="s">
        <v>6636</v>
      </c>
    </row>
    <row r="13860" spans="1:21" x14ac:dyDescent="0.25">
      <c r="A13860" t="s">
        <v>6619</v>
      </c>
      <c r="B13860" s="12">
        <v>433340</v>
      </c>
      <c r="C13860" t="s">
        <v>17961</v>
      </c>
      <c r="D13860" s="11">
        <v>46219.721388888902</v>
      </c>
      <c r="E13860" t="s">
        <v>17962</v>
      </c>
      <c r="F13860" t="s">
        <v>6415</v>
      </c>
      <c r="G13860" t="s">
        <v>9473</v>
      </c>
      <c r="H13860" t="s">
        <v>6569</v>
      </c>
      <c r="I13860" t="s">
        <v>3863</v>
      </c>
      <c r="J13860" t="s">
        <v>14638</v>
      </c>
      <c r="K13860" t="s">
        <v>17963</v>
      </c>
      <c r="L13860" t="s">
        <v>17927</v>
      </c>
      <c r="M13860" t="s">
        <v>17964</v>
      </c>
      <c r="N13860" t="s">
        <v>6634</v>
      </c>
      <c r="O13860" t="s">
        <v>17723</v>
      </c>
      <c r="P13860">
        <v>16600000</v>
      </c>
      <c r="Q13860" t="s">
        <v>6636</v>
      </c>
      <c r="R13860" t="s">
        <v>6636</v>
      </c>
      <c r="S13860" s="12"/>
      <c r="T13860" s="13"/>
      <c r="U13860" t="s">
        <v>6636</v>
      </c>
    </row>
    <row r="13861" spans="1:21" x14ac:dyDescent="0.25">
      <c r="A13861" t="s">
        <v>6619</v>
      </c>
      <c r="B13861" s="12">
        <v>433340</v>
      </c>
      <c r="C13861" t="s">
        <v>17961</v>
      </c>
      <c r="D13861" s="11">
        <v>46219.721388888902</v>
      </c>
      <c r="E13861" t="s">
        <v>17962</v>
      </c>
      <c r="F13861" t="s">
        <v>6415</v>
      </c>
      <c r="G13861" t="s">
        <v>9474</v>
      </c>
      <c r="H13861" t="s">
        <v>6569</v>
      </c>
      <c r="I13861" t="s">
        <v>3863</v>
      </c>
      <c r="J13861" t="s">
        <v>14638</v>
      </c>
      <c r="K13861" t="s">
        <v>17963</v>
      </c>
      <c r="L13861" t="s">
        <v>17927</v>
      </c>
      <c r="M13861" t="s">
        <v>17964</v>
      </c>
      <c r="N13861" t="s">
        <v>6634</v>
      </c>
      <c r="O13861" t="s">
        <v>17723</v>
      </c>
      <c r="P13861">
        <v>16600000</v>
      </c>
      <c r="Q13861" t="s">
        <v>6636</v>
      </c>
      <c r="R13861" t="s">
        <v>6636</v>
      </c>
      <c r="S13861" s="12"/>
      <c r="T13861" s="13"/>
      <c r="U13861" t="s">
        <v>6636</v>
      </c>
    </row>
    <row r="13862" spans="1:21" x14ac:dyDescent="0.25">
      <c r="A13862" t="s">
        <v>6619</v>
      </c>
      <c r="B13862" s="12">
        <v>433340</v>
      </c>
      <c r="C13862" t="s">
        <v>17961</v>
      </c>
      <c r="D13862" s="11">
        <v>46219.721388888902</v>
      </c>
      <c r="E13862" t="s">
        <v>17962</v>
      </c>
      <c r="F13862" t="s">
        <v>6415</v>
      </c>
      <c r="G13862" t="s">
        <v>9475</v>
      </c>
      <c r="H13862" t="s">
        <v>6569</v>
      </c>
      <c r="I13862" t="s">
        <v>3863</v>
      </c>
      <c r="J13862" t="s">
        <v>14638</v>
      </c>
      <c r="K13862" t="s">
        <v>17963</v>
      </c>
      <c r="L13862" t="s">
        <v>17927</v>
      </c>
      <c r="M13862" t="s">
        <v>17964</v>
      </c>
      <c r="N13862" t="s">
        <v>6634</v>
      </c>
      <c r="O13862" t="s">
        <v>17723</v>
      </c>
      <c r="P13862">
        <v>16600000</v>
      </c>
      <c r="Q13862" t="s">
        <v>6636</v>
      </c>
      <c r="R13862" t="s">
        <v>6636</v>
      </c>
      <c r="S13862" s="12"/>
      <c r="T13862" s="13"/>
      <c r="U13862" t="s">
        <v>6636</v>
      </c>
    </row>
    <row r="13863" spans="1:21" x14ac:dyDescent="0.25">
      <c r="A13863" t="s">
        <v>6619</v>
      </c>
      <c r="B13863" s="12">
        <v>433340</v>
      </c>
      <c r="C13863" t="s">
        <v>17961</v>
      </c>
      <c r="D13863" s="11">
        <v>46219.721388888902</v>
      </c>
      <c r="E13863" t="s">
        <v>17962</v>
      </c>
      <c r="F13863" t="s">
        <v>6415</v>
      </c>
      <c r="G13863" t="s">
        <v>9476</v>
      </c>
      <c r="H13863" t="s">
        <v>6569</v>
      </c>
      <c r="I13863" t="s">
        <v>3863</v>
      </c>
      <c r="J13863" t="s">
        <v>14638</v>
      </c>
      <c r="K13863" t="s">
        <v>17963</v>
      </c>
      <c r="L13863" t="s">
        <v>17927</v>
      </c>
      <c r="M13863" t="s">
        <v>17964</v>
      </c>
      <c r="N13863" t="s">
        <v>6634</v>
      </c>
      <c r="O13863" t="s">
        <v>17723</v>
      </c>
      <c r="P13863">
        <v>16600000</v>
      </c>
      <c r="Q13863" t="s">
        <v>6636</v>
      </c>
      <c r="R13863" t="s">
        <v>6636</v>
      </c>
      <c r="S13863" s="12"/>
      <c r="T13863" s="13"/>
      <c r="U13863" t="s">
        <v>6636</v>
      </c>
    </row>
    <row r="13864" spans="1:21" x14ac:dyDescent="0.25">
      <c r="A13864" t="s">
        <v>6637</v>
      </c>
      <c r="B13864" s="12">
        <v>42689</v>
      </c>
      <c r="C13864" t="s">
        <v>9168</v>
      </c>
      <c r="D13864" s="11">
        <v>46203.892939814803</v>
      </c>
      <c r="E13864" t="s">
        <v>9169</v>
      </c>
      <c r="F13864" t="s">
        <v>6353</v>
      </c>
      <c r="G13864" t="s">
        <v>9170</v>
      </c>
      <c r="H13864" t="s">
        <v>6570</v>
      </c>
      <c r="I13864" t="s">
        <v>65</v>
      </c>
      <c r="J13864" t="s">
        <v>67</v>
      </c>
      <c r="K13864" t="s">
        <v>17965</v>
      </c>
      <c r="L13864" t="s">
        <v>17966</v>
      </c>
      <c r="M13864" t="s">
        <v>9171</v>
      </c>
      <c r="N13864" t="s">
        <v>9172</v>
      </c>
      <c r="O13864" t="s">
        <v>9173</v>
      </c>
      <c r="P13864">
        <v>2035000</v>
      </c>
      <c r="Q13864" t="s">
        <v>6778</v>
      </c>
      <c r="R13864" t="s">
        <v>6911</v>
      </c>
      <c r="S13864" s="12"/>
      <c r="T13864" s="13"/>
      <c r="U13864" t="s">
        <v>9174</v>
      </c>
    </row>
    <row r="13865" spans="1:21" x14ac:dyDescent="0.25">
      <c r="A13865" t="s">
        <v>6637</v>
      </c>
      <c r="B13865" s="12">
        <v>42689</v>
      </c>
      <c r="C13865" t="s">
        <v>9168</v>
      </c>
      <c r="D13865" s="11">
        <v>46203.892939814803</v>
      </c>
      <c r="E13865" t="s">
        <v>9169</v>
      </c>
      <c r="F13865" t="s">
        <v>6353</v>
      </c>
      <c r="G13865" t="s">
        <v>9175</v>
      </c>
      <c r="H13865" t="s">
        <v>6570</v>
      </c>
      <c r="I13865" t="s">
        <v>65</v>
      </c>
      <c r="J13865" t="s">
        <v>67</v>
      </c>
      <c r="K13865" t="s">
        <v>17965</v>
      </c>
      <c r="L13865" t="s">
        <v>17966</v>
      </c>
      <c r="M13865" t="s">
        <v>9171</v>
      </c>
      <c r="N13865" t="s">
        <v>9172</v>
      </c>
      <c r="O13865" t="s">
        <v>9173</v>
      </c>
      <c r="P13865">
        <v>2035000</v>
      </c>
      <c r="Q13865" t="s">
        <v>6778</v>
      </c>
      <c r="R13865" t="s">
        <v>6911</v>
      </c>
      <c r="S13865" s="12"/>
      <c r="T13865" s="13"/>
      <c r="U13865" t="s">
        <v>9174</v>
      </c>
    </row>
    <row r="13866" spans="1:21" x14ac:dyDescent="0.25">
      <c r="A13866" t="s">
        <v>6637</v>
      </c>
      <c r="B13866" s="12">
        <v>42689</v>
      </c>
      <c r="C13866" t="s">
        <v>9168</v>
      </c>
      <c r="D13866" s="11">
        <v>46203.892939814803</v>
      </c>
      <c r="E13866" t="s">
        <v>9169</v>
      </c>
      <c r="F13866" t="s">
        <v>6353</v>
      </c>
      <c r="G13866" t="s">
        <v>9176</v>
      </c>
      <c r="H13866" t="s">
        <v>6570</v>
      </c>
      <c r="I13866" t="s">
        <v>65</v>
      </c>
      <c r="J13866" t="s">
        <v>67</v>
      </c>
      <c r="K13866" t="s">
        <v>17965</v>
      </c>
      <c r="L13866" t="s">
        <v>17966</v>
      </c>
      <c r="M13866" t="s">
        <v>9171</v>
      </c>
      <c r="N13866" t="s">
        <v>9172</v>
      </c>
      <c r="O13866" t="s">
        <v>9173</v>
      </c>
      <c r="P13866">
        <v>2035000</v>
      </c>
      <c r="Q13866" t="s">
        <v>6778</v>
      </c>
      <c r="R13866" t="s">
        <v>6911</v>
      </c>
      <c r="S13866" s="12"/>
      <c r="T13866" s="13"/>
      <c r="U13866" t="s">
        <v>9174</v>
      </c>
    </row>
    <row r="13867" spans="1:21" x14ac:dyDescent="0.25">
      <c r="A13867" t="s">
        <v>6637</v>
      </c>
      <c r="B13867" s="12">
        <v>42689</v>
      </c>
      <c r="C13867" t="s">
        <v>9168</v>
      </c>
      <c r="D13867" s="11">
        <v>46203.892939814803</v>
      </c>
      <c r="E13867" t="s">
        <v>9169</v>
      </c>
      <c r="F13867" t="s">
        <v>6353</v>
      </c>
      <c r="G13867" t="s">
        <v>9177</v>
      </c>
      <c r="H13867" t="s">
        <v>6570</v>
      </c>
      <c r="I13867" t="s">
        <v>65</v>
      </c>
      <c r="J13867" t="s">
        <v>67</v>
      </c>
      <c r="K13867" t="s">
        <v>17965</v>
      </c>
      <c r="L13867" t="s">
        <v>17966</v>
      </c>
      <c r="M13867" t="s">
        <v>9171</v>
      </c>
      <c r="N13867" t="s">
        <v>9172</v>
      </c>
      <c r="O13867" t="s">
        <v>9173</v>
      </c>
      <c r="P13867">
        <v>2035000</v>
      </c>
      <c r="Q13867" t="s">
        <v>6778</v>
      </c>
      <c r="R13867" t="s">
        <v>6911</v>
      </c>
      <c r="S13867" s="12"/>
      <c r="T13867" s="13"/>
      <c r="U13867" t="s">
        <v>9174</v>
      </c>
    </row>
    <row r="13868" spans="1:21" x14ac:dyDescent="0.25">
      <c r="A13868" t="s">
        <v>6619</v>
      </c>
      <c r="B13868" s="12">
        <v>42689</v>
      </c>
      <c r="C13868" t="s">
        <v>9168</v>
      </c>
      <c r="D13868" s="11">
        <v>46204.480277777802</v>
      </c>
      <c r="E13868" t="s">
        <v>9169</v>
      </c>
      <c r="F13868" t="s">
        <v>6353</v>
      </c>
      <c r="G13868" t="s">
        <v>9170</v>
      </c>
      <c r="H13868" t="s">
        <v>6570</v>
      </c>
      <c r="I13868" t="s">
        <v>65</v>
      </c>
      <c r="J13868" t="s">
        <v>67</v>
      </c>
      <c r="K13868" t="s">
        <v>17965</v>
      </c>
      <c r="L13868" t="s">
        <v>17966</v>
      </c>
      <c r="M13868" t="s">
        <v>9171</v>
      </c>
      <c r="N13868" t="s">
        <v>9172</v>
      </c>
      <c r="O13868" t="s">
        <v>9173</v>
      </c>
      <c r="P13868">
        <v>2035000</v>
      </c>
      <c r="Q13868" t="s">
        <v>6778</v>
      </c>
      <c r="R13868" t="s">
        <v>6911</v>
      </c>
      <c r="S13868" s="12"/>
      <c r="T13868" s="13"/>
      <c r="U13868" t="s">
        <v>9174</v>
      </c>
    </row>
    <row r="13869" spans="1:21" x14ac:dyDescent="0.25">
      <c r="A13869" t="s">
        <v>6619</v>
      </c>
      <c r="B13869" s="12">
        <v>42689</v>
      </c>
      <c r="C13869" t="s">
        <v>9168</v>
      </c>
      <c r="D13869" s="11">
        <v>46204.480277777802</v>
      </c>
      <c r="E13869" t="s">
        <v>9169</v>
      </c>
      <c r="F13869" t="s">
        <v>6353</v>
      </c>
      <c r="G13869" t="s">
        <v>9175</v>
      </c>
      <c r="H13869" t="s">
        <v>6570</v>
      </c>
      <c r="I13869" t="s">
        <v>65</v>
      </c>
      <c r="J13869" t="s">
        <v>67</v>
      </c>
      <c r="K13869" t="s">
        <v>17965</v>
      </c>
      <c r="L13869" t="s">
        <v>17966</v>
      </c>
      <c r="M13869" t="s">
        <v>9171</v>
      </c>
      <c r="N13869" t="s">
        <v>9172</v>
      </c>
      <c r="O13869" t="s">
        <v>9173</v>
      </c>
      <c r="P13869">
        <v>2035000</v>
      </c>
      <c r="Q13869" t="s">
        <v>6778</v>
      </c>
      <c r="R13869" t="s">
        <v>6911</v>
      </c>
      <c r="S13869" s="12"/>
      <c r="T13869" s="13"/>
      <c r="U13869" t="s">
        <v>9174</v>
      </c>
    </row>
    <row r="13870" spans="1:21" x14ac:dyDescent="0.25">
      <c r="A13870" t="s">
        <v>6619</v>
      </c>
      <c r="B13870" s="12">
        <v>42689</v>
      </c>
      <c r="C13870" t="s">
        <v>9168</v>
      </c>
      <c r="D13870" s="11">
        <v>46204.480277777802</v>
      </c>
      <c r="E13870" t="s">
        <v>9169</v>
      </c>
      <c r="F13870" t="s">
        <v>6353</v>
      </c>
      <c r="G13870" t="s">
        <v>9176</v>
      </c>
      <c r="H13870" t="s">
        <v>6570</v>
      </c>
      <c r="I13870" t="s">
        <v>65</v>
      </c>
      <c r="J13870" t="s">
        <v>67</v>
      </c>
      <c r="K13870" t="s">
        <v>17965</v>
      </c>
      <c r="L13870" t="s">
        <v>17966</v>
      </c>
      <c r="M13870" t="s">
        <v>9171</v>
      </c>
      <c r="N13870" t="s">
        <v>9172</v>
      </c>
      <c r="O13870" t="s">
        <v>9173</v>
      </c>
      <c r="P13870">
        <v>2035000</v>
      </c>
      <c r="Q13870" t="s">
        <v>6778</v>
      </c>
      <c r="R13870" t="s">
        <v>6911</v>
      </c>
      <c r="S13870" s="12"/>
      <c r="T13870" s="13"/>
      <c r="U13870" t="s">
        <v>9174</v>
      </c>
    </row>
    <row r="13871" spans="1:21" x14ac:dyDescent="0.25">
      <c r="A13871" t="s">
        <v>6619</v>
      </c>
      <c r="B13871" s="12">
        <v>42689</v>
      </c>
      <c r="C13871" t="s">
        <v>9168</v>
      </c>
      <c r="D13871" s="11">
        <v>46204.480277777802</v>
      </c>
      <c r="E13871" t="s">
        <v>9169</v>
      </c>
      <c r="F13871" t="s">
        <v>6353</v>
      </c>
      <c r="G13871" t="s">
        <v>9177</v>
      </c>
      <c r="H13871" t="s">
        <v>6570</v>
      </c>
      <c r="I13871" t="s">
        <v>65</v>
      </c>
      <c r="J13871" t="s">
        <v>67</v>
      </c>
      <c r="K13871" t="s">
        <v>17965</v>
      </c>
      <c r="L13871" t="s">
        <v>17966</v>
      </c>
      <c r="M13871" t="s">
        <v>9171</v>
      </c>
      <c r="N13871" t="s">
        <v>9172</v>
      </c>
      <c r="O13871" t="s">
        <v>9173</v>
      </c>
      <c r="P13871">
        <v>2035000</v>
      </c>
      <c r="Q13871" t="s">
        <v>6778</v>
      </c>
      <c r="R13871" t="s">
        <v>6911</v>
      </c>
      <c r="S13871" s="12"/>
      <c r="T13871" s="13"/>
      <c r="U13871" t="s">
        <v>9174</v>
      </c>
    </row>
    <row r="13872" spans="1:21" x14ac:dyDescent="0.25">
      <c r="A13872" t="s">
        <v>6637</v>
      </c>
      <c r="B13872" s="12">
        <v>42986</v>
      </c>
      <c r="C13872" t="s">
        <v>17967</v>
      </c>
      <c r="D13872" s="11">
        <v>46212.378136574102</v>
      </c>
      <c r="E13872" t="s">
        <v>17968</v>
      </c>
      <c r="F13872" t="s">
        <v>6353</v>
      </c>
      <c r="G13872" t="s">
        <v>9170</v>
      </c>
      <c r="H13872" t="s">
        <v>6570</v>
      </c>
      <c r="I13872" t="s">
        <v>55</v>
      </c>
      <c r="J13872" t="s">
        <v>176</v>
      </c>
      <c r="K13872" t="s">
        <v>17969</v>
      </c>
      <c r="L13872" t="s">
        <v>17970</v>
      </c>
      <c r="M13872" t="s">
        <v>17971</v>
      </c>
      <c r="N13872" t="s">
        <v>9428</v>
      </c>
      <c r="O13872" t="s">
        <v>14364</v>
      </c>
      <c r="P13872">
        <v>3175000</v>
      </c>
      <c r="Q13872" t="s">
        <v>6636</v>
      </c>
      <c r="R13872" t="s">
        <v>6636</v>
      </c>
      <c r="S13872" s="12"/>
      <c r="T13872" s="13"/>
      <c r="U13872" t="s">
        <v>7560</v>
      </c>
    </row>
    <row r="13873" spans="1:21" x14ac:dyDescent="0.25">
      <c r="A13873" t="s">
        <v>6637</v>
      </c>
      <c r="B13873" s="12">
        <v>42986</v>
      </c>
      <c r="C13873" t="s">
        <v>17967</v>
      </c>
      <c r="D13873" s="11">
        <v>46212.378136574102</v>
      </c>
      <c r="E13873" t="s">
        <v>17968</v>
      </c>
      <c r="F13873" t="s">
        <v>6353</v>
      </c>
      <c r="G13873" t="s">
        <v>9175</v>
      </c>
      <c r="H13873" t="s">
        <v>6570</v>
      </c>
      <c r="I13873" t="s">
        <v>55</v>
      </c>
      <c r="J13873" t="s">
        <v>176</v>
      </c>
      <c r="K13873" t="s">
        <v>17969</v>
      </c>
      <c r="L13873" t="s">
        <v>17970</v>
      </c>
      <c r="M13873" t="s">
        <v>17971</v>
      </c>
      <c r="N13873" t="s">
        <v>9428</v>
      </c>
      <c r="O13873" t="s">
        <v>14364</v>
      </c>
      <c r="P13873">
        <v>3175000</v>
      </c>
      <c r="Q13873" t="s">
        <v>6636</v>
      </c>
      <c r="R13873" t="s">
        <v>6636</v>
      </c>
      <c r="S13873" s="12"/>
      <c r="T13873" s="13"/>
      <c r="U13873" t="s">
        <v>7560</v>
      </c>
    </row>
    <row r="13874" spans="1:21" x14ac:dyDescent="0.25">
      <c r="A13874" t="s">
        <v>6637</v>
      </c>
      <c r="B13874" s="12">
        <v>42986</v>
      </c>
      <c r="C13874" t="s">
        <v>17967</v>
      </c>
      <c r="D13874" s="11">
        <v>46212.378136574102</v>
      </c>
      <c r="E13874" t="s">
        <v>17968</v>
      </c>
      <c r="F13874" t="s">
        <v>6353</v>
      </c>
      <c r="G13874" t="s">
        <v>9176</v>
      </c>
      <c r="H13874" t="s">
        <v>6570</v>
      </c>
      <c r="I13874" t="s">
        <v>55</v>
      </c>
      <c r="J13874" t="s">
        <v>176</v>
      </c>
      <c r="K13874" t="s">
        <v>17969</v>
      </c>
      <c r="L13874" t="s">
        <v>17970</v>
      </c>
      <c r="M13874" t="s">
        <v>17971</v>
      </c>
      <c r="N13874" t="s">
        <v>9428</v>
      </c>
      <c r="O13874" t="s">
        <v>14364</v>
      </c>
      <c r="P13874">
        <v>3175000</v>
      </c>
      <c r="Q13874" t="s">
        <v>6636</v>
      </c>
      <c r="R13874" t="s">
        <v>6636</v>
      </c>
      <c r="S13874" s="12"/>
      <c r="T13874" s="13"/>
      <c r="U13874" t="s">
        <v>7560</v>
      </c>
    </row>
    <row r="13875" spans="1:21" x14ac:dyDescent="0.25">
      <c r="A13875" t="s">
        <v>6637</v>
      </c>
      <c r="B13875" s="12">
        <v>42986</v>
      </c>
      <c r="C13875" t="s">
        <v>17967</v>
      </c>
      <c r="D13875" s="11">
        <v>46212.378136574102</v>
      </c>
      <c r="E13875" t="s">
        <v>17968</v>
      </c>
      <c r="F13875" t="s">
        <v>6353</v>
      </c>
      <c r="G13875" t="s">
        <v>9177</v>
      </c>
      <c r="H13875" t="s">
        <v>6570</v>
      </c>
      <c r="I13875" t="s">
        <v>55</v>
      </c>
      <c r="J13875" t="s">
        <v>176</v>
      </c>
      <c r="K13875" t="s">
        <v>17969</v>
      </c>
      <c r="L13875" t="s">
        <v>17970</v>
      </c>
      <c r="M13875" t="s">
        <v>17971</v>
      </c>
      <c r="N13875" t="s">
        <v>9428</v>
      </c>
      <c r="O13875" t="s">
        <v>14364</v>
      </c>
      <c r="P13875">
        <v>3175000</v>
      </c>
      <c r="Q13875" t="s">
        <v>6636</v>
      </c>
      <c r="R13875" t="s">
        <v>6636</v>
      </c>
      <c r="S13875" s="12"/>
      <c r="T13875" s="13"/>
      <c r="U13875" t="s">
        <v>7560</v>
      </c>
    </row>
    <row r="13876" spans="1:21" x14ac:dyDescent="0.25">
      <c r="A13876" t="s">
        <v>6619</v>
      </c>
      <c r="B13876" s="12">
        <v>42986</v>
      </c>
      <c r="C13876" t="s">
        <v>17967</v>
      </c>
      <c r="D13876" s="11">
        <v>46212.385312500002</v>
      </c>
      <c r="E13876" t="s">
        <v>17968</v>
      </c>
      <c r="F13876" t="s">
        <v>6353</v>
      </c>
      <c r="G13876" t="s">
        <v>9170</v>
      </c>
      <c r="H13876" t="s">
        <v>6570</v>
      </c>
      <c r="I13876" t="s">
        <v>55</v>
      </c>
      <c r="J13876" t="s">
        <v>176</v>
      </c>
      <c r="K13876" t="s">
        <v>17969</v>
      </c>
      <c r="L13876" t="s">
        <v>17970</v>
      </c>
      <c r="M13876" t="s">
        <v>17971</v>
      </c>
      <c r="N13876" t="s">
        <v>9428</v>
      </c>
      <c r="O13876" t="s">
        <v>14364</v>
      </c>
      <c r="P13876">
        <v>3175000</v>
      </c>
      <c r="Q13876" t="s">
        <v>6636</v>
      </c>
      <c r="R13876" t="s">
        <v>6636</v>
      </c>
      <c r="S13876" s="12"/>
      <c r="T13876" s="13"/>
      <c r="U13876" t="s">
        <v>7560</v>
      </c>
    </row>
    <row r="13877" spans="1:21" x14ac:dyDescent="0.25">
      <c r="A13877" t="s">
        <v>6619</v>
      </c>
      <c r="B13877" s="12">
        <v>42986</v>
      </c>
      <c r="C13877" t="s">
        <v>17967</v>
      </c>
      <c r="D13877" s="11">
        <v>46212.385312500002</v>
      </c>
      <c r="E13877" t="s">
        <v>17968</v>
      </c>
      <c r="F13877" t="s">
        <v>6353</v>
      </c>
      <c r="G13877" t="s">
        <v>9175</v>
      </c>
      <c r="H13877" t="s">
        <v>6570</v>
      </c>
      <c r="I13877" t="s">
        <v>55</v>
      </c>
      <c r="J13877" t="s">
        <v>176</v>
      </c>
      <c r="K13877" t="s">
        <v>17969</v>
      </c>
      <c r="L13877" t="s">
        <v>17970</v>
      </c>
      <c r="M13877" t="s">
        <v>17971</v>
      </c>
      <c r="N13877" t="s">
        <v>9428</v>
      </c>
      <c r="O13877" t="s">
        <v>14364</v>
      </c>
      <c r="P13877">
        <v>3175000</v>
      </c>
      <c r="Q13877" t="s">
        <v>6636</v>
      </c>
      <c r="R13877" t="s">
        <v>6636</v>
      </c>
      <c r="S13877" s="12"/>
      <c r="T13877" s="13"/>
      <c r="U13877" t="s">
        <v>7560</v>
      </c>
    </row>
    <row r="13878" spans="1:21" x14ac:dyDescent="0.25">
      <c r="A13878" t="s">
        <v>6619</v>
      </c>
      <c r="B13878" s="12">
        <v>42986</v>
      </c>
      <c r="C13878" t="s">
        <v>17967</v>
      </c>
      <c r="D13878" s="11">
        <v>46212.385312500002</v>
      </c>
      <c r="E13878" t="s">
        <v>17968</v>
      </c>
      <c r="F13878" t="s">
        <v>6353</v>
      </c>
      <c r="G13878" t="s">
        <v>9176</v>
      </c>
      <c r="H13878" t="s">
        <v>6570</v>
      </c>
      <c r="I13878" t="s">
        <v>55</v>
      </c>
      <c r="J13878" t="s">
        <v>176</v>
      </c>
      <c r="K13878" t="s">
        <v>17969</v>
      </c>
      <c r="L13878" t="s">
        <v>17970</v>
      </c>
      <c r="M13878" t="s">
        <v>17971</v>
      </c>
      <c r="N13878" t="s">
        <v>9428</v>
      </c>
      <c r="O13878" t="s">
        <v>14364</v>
      </c>
      <c r="P13878">
        <v>3175000</v>
      </c>
      <c r="Q13878" t="s">
        <v>6636</v>
      </c>
      <c r="R13878" t="s">
        <v>6636</v>
      </c>
      <c r="S13878" s="12"/>
      <c r="T13878" s="13"/>
      <c r="U13878" t="s">
        <v>7560</v>
      </c>
    </row>
    <row r="13879" spans="1:21" x14ac:dyDescent="0.25">
      <c r="A13879" t="s">
        <v>6619</v>
      </c>
      <c r="B13879" s="12">
        <v>42986</v>
      </c>
      <c r="C13879" t="s">
        <v>17967</v>
      </c>
      <c r="D13879" s="11">
        <v>46212.385312500002</v>
      </c>
      <c r="E13879" t="s">
        <v>17968</v>
      </c>
      <c r="F13879" t="s">
        <v>6353</v>
      </c>
      <c r="G13879" t="s">
        <v>9177</v>
      </c>
      <c r="H13879" t="s">
        <v>6570</v>
      </c>
      <c r="I13879" t="s">
        <v>55</v>
      </c>
      <c r="J13879" t="s">
        <v>176</v>
      </c>
      <c r="K13879" t="s">
        <v>17969</v>
      </c>
      <c r="L13879" t="s">
        <v>17970</v>
      </c>
      <c r="M13879" t="s">
        <v>17971</v>
      </c>
      <c r="N13879" t="s">
        <v>9428</v>
      </c>
      <c r="O13879" t="s">
        <v>14364</v>
      </c>
      <c r="P13879">
        <v>3175000</v>
      </c>
      <c r="Q13879" t="s">
        <v>6636</v>
      </c>
      <c r="R13879" t="s">
        <v>6636</v>
      </c>
      <c r="S13879" s="12"/>
      <c r="T13879" s="13"/>
      <c r="U13879" t="s">
        <v>7560</v>
      </c>
    </row>
    <row r="13880" spans="1:21" x14ac:dyDescent="0.25">
      <c r="A13880" t="s">
        <v>6637</v>
      </c>
      <c r="B13880" s="12">
        <v>41263</v>
      </c>
      <c r="C13880" t="s">
        <v>17972</v>
      </c>
      <c r="D13880" s="11">
        <v>46177.759004629603</v>
      </c>
      <c r="E13880" t="s">
        <v>17973</v>
      </c>
      <c r="F13880" t="s">
        <v>6413</v>
      </c>
      <c r="G13880" t="s">
        <v>17974</v>
      </c>
      <c r="H13880" t="s">
        <v>6571</v>
      </c>
      <c r="I13880" t="s">
        <v>6623</v>
      </c>
      <c r="J13880" t="s">
        <v>6670</v>
      </c>
      <c r="K13880" t="s">
        <v>17975</v>
      </c>
      <c r="L13880" t="s">
        <v>17976</v>
      </c>
      <c r="M13880" t="s">
        <v>17977</v>
      </c>
      <c r="N13880" t="s">
        <v>7001</v>
      </c>
      <c r="O13880" t="s">
        <v>7002</v>
      </c>
      <c r="P13880">
        <v>835000</v>
      </c>
      <c r="Q13880" t="s">
        <v>6893</v>
      </c>
      <c r="R13880" t="s">
        <v>6779</v>
      </c>
      <c r="S13880" s="12"/>
      <c r="T13880" s="13"/>
      <c r="U13880" t="s">
        <v>6901</v>
      </c>
    </row>
    <row r="13881" spans="1:21" x14ac:dyDescent="0.25">
      <c r="A13881" t="s">
        <v>6637</v>
      </c>
      <c r="B13881" s="12">
        <v>41263</v>
      </c>
      <c r="C13881" t="s">
        <v>17972</v>
      </c>
      <c r="D13881" s="11">
        <v>46177.759004629603</v>
      </c>
      <c r="E13881" t="s">
        <v>17973</v>
      </c>
      <c r="F13881" t="s">
        <v>6413</v>
      </c>
      <c r="G13881" t="s">
        <v>17978</v>
      </c>
      <c r="H13881" t="s">
        <v>6571</v>
      </c>
      <c r="I13881" t="s">
        <v>6623</v>
      </c>
      <c r="J13881" t="s">
        <v>6670</v>
      </c>
      <c r="K13881" t="s">
        <v>17975</v>
      </c>
      <c r="L13881" t="s">
        <v>17976</v>
      </c>
      <c r="M13881" t="s">
        <v>17977</v>
      </c>
      <c r="N13881" t="s">
        <v>7001</v>
      </c>
      <c r="O13881" t="s">
        <v>7002</v>
      </c>
      <c r="P13881">
        <v>835000</v>
      </c>
      <c r="Q13881" t="s">
        <v>6893</v>
      </c>
      <c r="R13881" t="s">
        <v>6779</v>
      </c>
      <c r="S13881" s="12"/>
      <c r="T13881" s="13"/>
      <c r="U13881" t="s">
        <v>6901</v>
      </c>
    </row>
    <row r="13882" spans="1:21" x14ac:dyDescent="0.25">
      <c r="A13882" t="s">
        <v>6637</v>
      </c>
      <c r="B13882" s="12">
        <v>41263</v>
      </c>
      <c r="C13882" t="s">
        <v>17972</v>
      </c>
      <c r="D13882" s="11">
        <v>46177.759004629603</v>
      </c>
      <c r="E13882" t="s">
        <v>17973</v>
      </c>
      <c r="F13882" t="s">
        <v>6413</v>
      </c>
      <c r="G13882" t="s">
        <v>17979</v>
      </c>
      <c r="H13882" t="s">
        <v>6571</v>
      </c>
      <c r="I13882" t="s">
        <v>6623</v>
      </c>
      <c r="J13882" t="s">
        <v>6670</v>
      </c>
      <c r="K13882" t="s">
        <v>17975</v>
      </c>
      <c r="L13882" t="s">
        <v>17976</v>
      </c>
      <c r="M13882" t="s">
        <v>17977</v>
      </c>
      <c r="N13882" t="s">
        <v>7001</v>
      </c>
      <c r="O13882" t="s">
        <v>7002</v>
      </c>
      <c r="P13882">
        <v>835000</v>
      </c>
      <c r="Q13882" t="s">
        <v>6893</v>
      </c>
      <c r="R13882" t="s">
        <v>6779</v>
      </c>
      <c r="S13882" s="12"/>
      <c r="T13882" s="13"/>
      <c r="U13882" t="s">
        <v>6901</v>
      </c>
    </row>
    <row r="13883" spans="1:21" x14ac:dyDescent="0.25">
      <c r="A13883" t="s">
        <v>6637</v>
      </c>
      <c r="B13883" s="12">
        <v>41263</v>
      </c>
      <c r="C13883" t="s">
        <v>17972</v>
      </c>
      <c r="D13883" s="11">
        <v>46177.759004629603</v>
      </c>
      <c r="E13883" t="s">
        <v>17973</v>
      </c>
      <c r="F13883" t="s">
        <v>6413</v>
      </c>
      <c r="G13883" t="s">
        <v>17980</v>
      </c>
      <c r="H13883" t="s">
        <v>6571</v>
      </c>
      <c r="I13883" t="s">
        <v>6623</v>
      </c>
      <c r="J13883" t="s">
        <v>6670</v>
      </c>
      <c r="K13883" t="s">
        <v>17975</v>
      </c>
      <c r="L13883" t="s">
        <v>17976</v>
      </c>
      <c r="M13883" t="s">
        <v>17977</v>
      </c>
      <c r="N13883" t="s">
        <v>7001</v>
      </c>
      <c r="O13883" t="s">
        <v>7002</v>
      </c>
      <c r="P13883">
        <v>835000</v>
      </c>
      <c r="Q13883" t="s">
        <v>6893</v>
      </c>
      <c r="R13883" t="s">
        <v>6779</v>
      </c>
      <c r="S13883" s="12"/>
      <c r="T13883" s="13"/>
      <c r="U13883" t="s">
        <v>6901</v>
      </c>
    </row>
    <row r="13884" spans="1:21" x14ac:dyDescent="0.25">
      <c r="A13884" t="s">
        <v>6619</v>
      </c>
      <c r="B13884" s="12">
        <v>41263</v>
      </c>
      <c r="C13884" t="s">
        <v>17972</v>
      </c>
      <c r="D13884" s="11">
        <v>46178.817002314798</v>
      </c>
      <c r="E13884" t="s">
        <v>17973</v>
      </c>
      <c r="F13884" t="s">
        <v>6413</v>
      </c>
      <c r="G13884" t="s">
        <v>17974</v>
      </c>
      <c r="H13884" t="s">
        <v>6571</v>
      </c>
      <c r="I13884" t="s">
        <v>6623</v>
      </c>
      <c r="J13884" t="s">
        <v>6670</v>
      </c>
      <c r="K13884" t="s">
        <v>17975</v>
      </c>
      <c r="L13884" t="s">
        <v>17976</v>
      </c>
      <c r="M13884" t="s">
        <v>17977</v>
      </c>
      <c r="N13884" t="s">
        <v>7001</v>
      </c>
      <c r="O13884" t="s">
        <v>7002</v>
      </c>
      <c r="P13884">
        <v>835000</v>
      </c>
      <c r="Q13884" t="s">
        <v>6893</v>
      </c>
      <c r="R13884" t="s">
        <v>6779</v>
      </c>
      <c r="S13884" s="12"/>
      <c r="T13884" s="13"/>
      <c r="U13884" t="s">
        <v>6901</v>
      </c>
    </row>
    <row r="13885" spans="1:21" x14ac:dyDescent="0.25">
      <c r="A13885" t="s">
        <v>6619</v>
      </c>
      <c r="B13885" s="12">
        <v>41263</v>
      </c>
      <c r="C13885" t="s">
        <v>17972</v>
      </c>
      <c r="D13885" s="11">
        <v>46178.817002314798</v>
      </c>
      <c r="E13885" t="s">
        <v>17973</v>
      </c>
      <c r="F13885" t="s">
        <v>6413</v>
      </c>
      <c r="G13885" t="s">
        <v>17978</v>
      </c>
      <c r="H13885" t="s">
        <v>6571</v>
      </c>
      <c r="I13885" t="s">
        <v>6623</v>
      </c>
      <c r="J13885" t="s">
        <v>6670</v>
      </c>
      <c r="K13885" t="s">
        <v>17975</v>
      </c>
      <c r="L13885" t="s">
        <v>17976</v>
      </c>
      <c r="M13885" t="s">
        <v>17977</v>
      </c>
      <c r="N13885" t="s">
        <v>7001</v>
      </c>
      <c r="O13885" t="s">
        <v>7002</v>
      </c>
      <c r="P13885">
        <v>835000</v>
      </c>
      <c r="Q13885" t="s">
        <v>6893</v>
      </c>
      <c r="R13885" t="s">
        <v>6779</v>
      </c>
      <c r="S13885" s="12"/>
      <c r="T13885" s="13"/>
      <c r="U13885" t="s">
        <v>6901</v>
      </c>
    </row>
    <row r="13886" spans="1:21" x14ac:dyDescent="0.25">
      <c r="A13886" t="s">
        <v>6619</v>
      </c>
      <c r="B13886" s="12">
        <v>41263</v>
      </c>
      <c r="C13886" t="s">
        <v>17972</v>
      </c>
      <c r="D13886" s="11">
        <v>46178.817002314798</v>
      </c>
      <c r="E13886" t="s">
        <v>17973</v>
      </c>
      <c r="F13886" t="s">
        <v>6413</v>
      </c>
      <c r="G13886" t="s">
        <v>17979</v>
      </c>
      <c r="H13886" t="s">
        <v>6571</v>
      </c>
      <c r="I13886" t="s">
        <v>6623</v>
      </c>
      <c r="J13886" t="s">
        <v>6670</v>
      </c>
      <c r="K13886" t="s">
        <v>17975</v>
      </c>
      <c r="L13886" t="s">
        <v>17976</v>
      </c>
      <c r="M13886" t="s">
        <v>17977</v>
      </c>
      <c r="N13886" t="s">
        <v>7001</v>
      </c>
      <c r="O13886" t="s">
        <v>7002</v>
      </c>
      <c r="P13886">
        <v>835000</v>
      </c>
      <c r="Q13886" t="s">
        <v>6893</v>
      </c>
      <c r="R13886" t="s">
        <v>6779</v>
      </c>
      <c r="S13886" s="12"/>
      <c r="T13886" s="13"/>
      <c r="U13886" t="s">
        <v>6901</v>
      </c>
    </row>
    <row r="13887" spans="1:21" x14ac:dyDescent="0.25">
      <c r="A13887" t="s">
        <v>6619</v>
      </c>
      <c r="B13887" s="12">
        <v>41263</v>
      </c>
      <c r="C13887" t="s">
        <v>17972</v>
      </c>
      <c r="D13887" s="11">
        <v>46178.817002314798</v>
      </c>
      <c r="E13887" t="s">
        <v>17973</v>
      </c>
      <c r="F13887" t="s">
        <v>6413</v>
      </c>
      <c r="G13887" t="s">
        <v>17980</v>
      </c>
      <c r="H13887" t="s">
        <v>6571</v>
      </c>
      <c r="I13887" t="s">
        <v>6623</v>
      </c>
      <c r="J13887" t="s">
        <v>6670</v>
      </c>
      <c r="K13887" t="s">
        <v>17975</v>
      </c>
      <c r="L13887" t="s">
        <v>17976</v>
      </c>
      <c r="M13887" t="s">
        <v>17977</v>
      </c>
      <c r="N13887" t="s">
        <v>7001</v>
      </c>
      <c r="O13887" t="s">
        <v>7002</v>
      </c>
      <c r="P13887">
        <v>835000</v>
      </c>
      <c r="Q13887" t="s">
        <v>6893</v>
      </c>
      <c r="R13887" t="s">
        <v>6779</v>
      </c>
      <c r="S13887" s="12"/>
      <c r="T13887" s="13"/>
      <c r="U13887" t="s">
        <v>6901</v>
      </c>
    </row>
    <row r="13888" spans="1:21" x14ac:dyDescent="0.25">
      <c r="A13888" t="s">
        <v>6637</v>
      </c>
      <c r="B13888" s="12">
        <v>41727</v>
      </c>
      <c r="C13888" t="s">
        <v>17981</v>
      </c>
      <c r="D13888" s="11">
        <v>46187.451412037</v>
      </c>
      <c r="E13888" t="s">
        <v>17982</v>
      </c>
      <c r="F13888" t="s">
        <v>6413</v>
      </c>
      <c r="G13888" t="s">
        <v>17983</v>
      </c>
      <c r="H13888" t="s">
        <v>6571</v>
      </c>
      <c r="I13888" t="s">
        <v>65</v>
      </c>
      <c r="J13888" t="s">
        <v>67</v>
      </c>
      <c r="K13888" t="s">
        <v>17984</v>
      </c>
      <c r="L13888" t="s">
        <v>17985</v>
      </c>
      <c r="M13888" t="s">
        <v>17986</v>
      </c>
      <c r="N13888" t="s">
        <v>13500</v>
      </c>
      <c r="O13888" t="s">
        <v>13501</v>
      </c>
      <c r="P13888">
        <v>1195000</v>
      </c>
      <c r="Q13888" t="s">
        <v>6636</v>
      </c>
      <c r="R13888" t="s">
        <v>6636</v>
      </c>
      <c r="S13888" s="12"/>
      <c r="T13888" s="13"/>
      <c r="U13888" t="s">
        <v>6671</v>
      </c>
    </row>
    <row r="13889" spans="1:21" x14ac:dyDescent="0.25">
      <c r="A13889" t="s">
        <v>6637</v>
      </c>
      <c r="B13889" s="12">
        <v>41727</v>
      </c>
      <c r="C13889" t="s">
        <v>17981</v>
      </c>
      <c r="D13889" s="11">
        <v>46187.451412037</v>
      </c>
      <c r="E13889" t="s">
        <v>17982</v>
      </c>
      <c r="F13889" t="s">
        <v>6413</v>
      </c>
      <c r="G13889" t="s">
        <v>17987</v>
      </c>
      <c r="H13889" t="s">
        <v>6571</v>
      </c>
      <c r="I13889" t="s">
        <v>65</v>
      </c>
      <c r="J13889" t="s">
        <v>67</v>
      </c>
      <c r="K13889" t="s">
        <v>17984</v>
      </c>
      <c r="L13889" t="s">
        <v>17985</v>
      </c>
      <c r="M13889" t="s">
        <v>17986</v>
      </c>
      <c r="N13889" t="s">
        <v>13500</v>
      </c>
      <c r="O13889" t="s">
        <v>13501</v>
      </c>
      <c r="P13889">
        <v>1195000</v>
      </c>
      <c r="Q13889" t="s">
        <v>6636</v>
      </c>
      <c r="R13889" t="s">
        <v>6636</v>
      </c>
      <c r="S13889" s="12"/>
      <c r="T13889" s="13"/>
      <c r="U13889" t="s">
        <v>6671</v>
      </c>
    </row>
    <row r="13890" spans="1:21" x14ac:dyDescent="0.25">
      <c r="A13890" t="s">
        <v>6637</v>
      </c>
      <c r="B13890" s="12">
        <v>41727</v>
      </c>
      <c r="C13890" t="s">
        <v>17981</v>
      </c>
      <c r="D13890" s="11">
        <v>46187.451412037</v>
      </c>
      <c r="E13890" t="s">
        <v>17982</v>
      </c>
      <c r="F13890" t="s">
        <v>6413</v>
      </c>
      <c r="G13890" t="s">
        <v>17988</v>
      </c>
      <c r="H13890" t="s">
        <v>6571</v>
      </c>
      <c r="I13890" t="s">
        <v>65</v>
      </c>
      <c r="J13890" t="s">
        <v>67</v>
      </c>
      <c r="K13890" t="s">
        <v>17984</v>
      </c>
      <c r="L13890" t="s">
        <v>17985</v>
      </c>
      <c r="M13890" t="s">
        <v>17986</v>
      </c>
      <c r="N13890" t="s">
        <v>13500</v>
      </c>
      <c r="O13890" t="s">
        <v>13501</v>
      </c>
      <c r="P13890">
        <v>1195000</v>
      </c>
      <c r="Q13890" t="s">
        <v>6636</v>
      </c>
      <c r="R13890" t="s">
        <v>6636</v>
      </c>
      <c r="S13890" s="12"/>
      <c r="T13890" s="13"/>
      <c r="U13890" t="s">
        <v>6671</v>
      </c>
    </row>
    <row r="13891" spans="1:21" x14ac:dyDescent="0.25">
      <c r="A13891" t="s">
        <v>6637</v>
      </c>
      <c r="B13891" s="12">
        <v>41727</v>
      </c>
      <c r="C13891" t="s">
        <v>17981</v>
      </c>
      <c r="D13891" s="11">
        <v>46187.451412037</v>
      </c>
      <c r="E13891" t="s">
        <v>17982</v>
      </c>
      <c r="F13891" t="s">
        <v>6413</v>
      </c>
      <c r="G13891" t="s">
        <v>17989</v>
      </c>
      <c r="H13891" t="s">
        <v>6571</v>
      </c>
      <c r="I13891" t="s">
        <v>65</v>
      </c>
      <c r="J13891" t="s">
        <v>67</v>
      </c>
      <c r="K13891" t="s">
        <v>17984</v>
      </c>
      <c r="L13891" t="s">
        <v>17985</v>
      </c>
      <c r="M13891" t="s">
        <v>17986</v>
      </c>
      <c r="N13891" t="s">
        <v>13500</v>
      </c>
      <c r="O13891" t="s">
        <v>13501</v>
      </c>
      <c r="P13891">
        <v>1195000</v>
      </c>
      <c r="Q13891" t="s">
        <v>6636</v>
      </c>
      <c r="R13891" t="s">
        <v>6636</v>
      </c>
      <c r="S13891" s="12"/>
      <c r="T13891" s="13"/>
      <c r="U13891" t="s">
        <v>6671</v>
      </c>
    </row>
    <row r="13892" spans="1:21" x14ac:dyDescent="0.25">
      <c r="A13892" t="s">
        <v>6619</v>
      </c>
      <c r="B13892" s="12">
        <v>41727</v>
      </c>
      <c r="C13892" t="s">
        <v>17981</v>
      </c>
      <c r="D13892" s="11">
        <v>46187.460185185198</v>
      </c>
      <c r="E13892" t="s">
        <v>17982</v>
      </c>
      <c r="F13892" t="s">
        <v>6413</v>
      </c>
      <c r="G13892" t="s">
        <v>17983</v>
      </c>
      <c r="H13892" t="s">
        <v>6571</v>
      </c>
      <c r="I13892" t="s">
        <v>65</v>
      </c>
      <c r="J13892" t="s">
        <v>67</v>
      </c>
      <c r="K13892" t="s">
        <v>17984</v>
      </c>
      <c r="L13892" t="s">
        <v>17985</v>
      </c>
      <c r="M13892" t="s">
        <v>17986</v>
      </c>
      <c r="N13892" t="s">
        <v>13500</v>
      </c>
      <c r="O13892" t="s">
        <v>13501</v>
      </c>
      <c r="P13892">
        <v>1195000</v>
      </c>
      <c r="Q13892" t="s">
        <v>6636</v>
      </c>
      <c r="R13892" t="s">
        <v>6636</v>
      </c>
      <c r="S13892" s="12"/>
      <c r="T13892" s="13"/>
      <c r="U13892" t="s">
        <v>6671</v>
      </c>
    </row>
    <row r="13893" spans="1:21" x14ac:dyDescent="0.25">
      <c r="A13893" t="s">
        <v>6619</v>
      </c>
      <c r="B13893" s="12">
        <v>41727</v>
      </c>
      <c r="C13893" t="s">
        <v>17981</v>
      </c>
      <c r="D13893" s="11">
        <v>46187.460185185198</v>
      </c>
      <c r="E13893" t="s">
        <v>17982</v>
      </c>
      <c r="F13893" t="s">
        <v>6413</v>
      </c>
      <c r="G13893" t="s">
        <v>17987</v>
      </c>
      <c r="H13893" t="s">
        <v>6571</v>
      </c>
      <c r="I13893" t="s">
        <v>65</v>
      </c>
      <c r="J13893" t="s">
        <v>67</v>
      </c>
      <c r="K13893" t="s">
        <v>17984</v>
      </c>
      <c r="L13893" t="s">
        <v>17985</v>
      </c>
      <c r="M13893" t="s">
        <v>17986</v>
      </c>
      <c r="N13893" t="s">
        <v>13500</v>
      </c>
      <c r="O13893" t="s">
        <v>13501</v>
      </c>
      <c r="P13893">
        <v>1195000</v>
      </c>
      <c r="Q13893" t="s">
        <v>6636</v>
      </c>
      <c r="R13893" t="s">
        <v>6636</v>
      </c>
      <c r="S13893" s="12"/>
      <c r="T13893" s="13"/>
      <c r="U13893" t="s">
        <v>6671</v>
      </c>
    </row>
    <row r="13894" spans="1:21" x14ac:dyDescent="0.25">
      <c r="A13894" t="s">
        <v>6619</v>
      </c>
      <c r="B13894" s="12">
        <v>41727</v>
      </c>
      <c r="C13894" t="s">
        <v>17981</v>
      </c>
      <c r="D13894" s="11">
        <v>46187.460185185198</v>
      </c>
      <c r="E13894" t="s">
        <v>17982</v>
      </c>
      <c r="F13894" t="s">
        <v>6413</v>
      </c>
      <c r="G13894" t="s">
        <v>17988</v>
      </c>
      <c r="H13894" t="s">
        <v>6571</v>
      </c>
      <c r="I13894" t="s">
        <v>65</v>
      </c>
      <c r="J13894" t="s">
        <v>67</v>
      </c>
      <c r="K13894" t="s">
        <v>17984</v>
      </c>
      <c r="L13894" t="s">
        <v>17985</v>
      </c>
      <c r="M13894" t="s">
        <v>17986</v>
      </c>
      <c r="N13894" t="s">
        <v>13500</v>
      </c>
      <c r="O13894" t="s">
        <v>13501</v>
      </c>
      <c r="P13894">
        <v>1195000</v>
      </c>
      <c r="Q13894" t="s">
        <v>6636</v>
      </c>
      <c r="R13894" t="s">
        <v>6636</v>
      </c>
      <c r="S13894" s="12"/>
      <c r="T13894" s="13"/>
      <c r="U13894" t="s">
        <v>6671</v>
      </c>
    </row>
    <row r="13895" spans="1:21" x14ac:dyDescent="0.25">
      <c r="A13895" t="s">
        <v>6619</v>
      </c>
      <c r="B13895" s="12">
        <v>41727</v>
      </c>
      <c r="C13895" t="s">
        <v>17981</v>
      </c>
      <c r="D13895" s="11">
        <v>46187.460185185198</v>
      </c>
      <c r="E13895" t="s">
        <v>17982</v>
      </c>
      <c r="F13895" t="s">
        <v>6413</v>
      </c>
      <c r="G13895" t="s">
        <v>17989</v>
      </c>
      <c r="H13895" t="s">
        <v>6571</v>
      </c>
      <c r="I13895" t="s">
        <v>65</v>
      </c>
      <c r="J13895" t="s">
        <v>67</v>
      </c>
      <c r="K13895" t="s">
        <v>17984</v>
      </c>
      <c r="L13895" t="s">
        <v>17985</v>
      </c>
      <c r="M13895" t="s">
        <v>17986</v>
      </c>
      <c r="N13895" t="s">
        <v>13500</v>
      </c>
      <c r="O13895" t="s">
        <v>13501</v>
      </c>
      <c r="P13895">
        <v>1195000</v>
      </c>
      <c r="Q13895" t="s">
        <v>6636</v>
      </c>
      <c r="R13895" t="s">
        <v>6636</v>
      </c>
      <c r="S13895" s="12"/>
      <c r="T13895" s="13"/>
      <c r="U13895" t="s">
        <v>6671</v>
      </c>
    </row>
    <row r="13896" spans="1:21" x14ac:dyDescent="0.25">
      <c r="A13896" t="s">
        <v>6619</v>
      </c>
      <c r="B13896" s="12">
        <v>41920</v>
      </c>
      <c r="C13896" t="s">
        <v>16101</v>
      </c>
      <c r="D13896" s="11">
        <v>46190.565439814804</v>
      </c>
      <c r="E13896" t="s">
        <v>16102</v>
      </c>
      <c r="F13896" t="s">
        <v>6413</v>
      </c>
      <c r="G13896" t="s">
        <v>17983</v>
      </c>
      <c r="H13896" t="s">
        <v>6571</v>
      </c>
      <c r="I13896" t="s">
        <v>55</v>
      </c>
      <c r="J13896" t="s">
        <v>643</v>
      </c>
      <c r="K13896" t="s">
        <v>17990</v>
      </c>
      <c r="L13896" t="s">
        <v>17985</v>
      </c>
      <c r="M13896" t="s">
        <v>17991</v>
      </c>
      <c r="N13896" t="s">
        <v>8891</v>
      </c>
      <c r="O13896" t="s">
        <v>13239</v>
      </c>
      <c r="P13896">
        <v>2450000</v>
      </c>
      <c r="Q13896" t="s">
        <v>6636</v>
      </c>
      <c r="R13896" t="s">
        <v>6636</v>
      </c>
      <c r="S13896" s="12"/>
      <c r="T13896" s="13"/>
      <c r="U13896" t="s">
        <v>7486</v>
      </c>
    </row>
    <row r="13897" spans="1:21" x14ac:dyDescent="0.25">
      <c r="A13897" t="s">
        <v>6619</v>
      </c>
      <c r="B13897" s="12">
        <v>41920</v>
      </c>
      <c r="C13897" t="s">
        <v>16101</v>
      </c>
      <c r="D13897" s="11">
        <v>46190.565439814804</v>
      </c>
      <c r="E13897" t="s">
        <v>16102</v>
      </c>
      <c r="F13897" t="s">
        <v>6413</v>
      </c>
      <c r="G13897" t="s">
        <v>17987</v>
      </c>
      <c r="H13897" t="s">
        <v>6571</v>
      </c>
      <c r="I13897" t="s">
        <v>55</v>
      </c>
      <c r="J13897" t="s">
        <v>643</v>
      </c>
      <c r="K13897" t="s">
        <v>17990</v>
      </c>
      <c r="L13897" t="s">
        <v>17985</v>
      </c>
      <c r="M13897" t="s">
        <v>17991</v>
      </c>
      <c r="N13897" t="s">
        <v>8891</v>
      </c>
      <c r="O13897" t="s">
        <v>13239</v>
      </c>
      <c r="P13897">
        <v>2450000</v>
      </c>
      <c r="Q13897" t="s">
        <v>6636</v>
      </c>
      <c r="R13897" t="s">
        <v>6636</v>
      </c>
      <c r="S13897" s="12"/>
      <c r="T13897" s="13"/>
      <c r="U13897" t="s">
        <v>7486</v>
      </c>
    </row>
    <row r="13898" spans="1:21" x14ac:dyDescent="0.25">
      <c r="A13898" t="s">
        <v>6619</v>
      </c>
      <c r="B13898" s="12">
        <v>41920</v>
      </c>
      <c r="C13898" t="s">
        <v>16101</v>
      </c>
      <c r="D13898" s="11">
        <v>46190.565439814804</v>
      </c>
      <c r="E13898" t="s">
        <v>16102</v>
      </c>
      <c r="F13898" t="s">
        <v>6413</v>
      </c>
      <c r="G13898" t="s">
        <v>17988</v>
      </c>
      <c r="H13898" t="s">
        <v>6571</v>
      </c>
      <c r="I13898" t="s">
        <v>55</v>
      </c>
      <c r="J13898" t="s">
        <v>643</v>
      </c>
      <c r="K13898" t="s">
        <v>17990</v>
      </c>
      <c r="L13898" t="s">
        <v>17985</v>
      </c>
      <c r="M13898" t="s">
        <v>17991</v>
      </c>
      <c r="N13898" t="s">
        <v>8891</v>
      </c>
      <c r="O13898" t="s">
        <v>13239</v>
      </c>
      <c r="P13898">
        <v>2450000</v>
      </c>
      <c r="Q13898" t="s">
        <v>6636</v>
      </c>
      <c r="R13898" t="s">
        <v>6636</v>
      </c>
      <c r="S13898" s="12"/>
      <c r="T13898" s="13"/>
      <c r="U13898" t="s">
        <v>7486</v>
      </c>
    </row>
    <row r="13899" spans="1:21" x14ac:dyDescent="0.25">
      <c r="A13899" t="s">
        <v>6619</v>
      </c>
      <c r="B13899" s="12">
        <v>41920</v>
      </c>
      <c r="C13899" t="s">
        <v>16101</v>
      </c>
      <c r="D13899" s="11">
        <v>46190.565439814804</v>
      </c>
      <c r="E13899" t="s">
        <v>16102</v>
      </c>
      <c r="F13899" t="s">
        <v>6413</v>
      </c>
      <c r="G13899" t="s">
        <v>17989</v>
      </c>
      <c r="H13899" t="s">
        <v>6571</v>
      </c>
      <c r="I13899" t="s">
        <v>55</v>
      </c>
      <c r="J13899" t="s">
        <v>643</v>
      </c>
      <c r="K13899" t="s">
        <v>17990</v>
      </c>
      <c r="L13899" t="s">
        <v>17985</v>
      </c>
      <c r="M13899" t="s">
        <v>17991</v>
      </c>
      <c r="N13899" t="s">
        <v>8891</v>
      </c>
      <c r="O13899" t="s">
        <v>13239</v>
      </c>
      <c r="P13899">
        <v>2450000</v>
      </c>
      <c r="Q13899" t="s">
        <v>6636</v>
      </c>
      <c r="R13899" t="s">
        <v>6636</v>
      </c>
      <c r="S13899" s="12"/>
      <c r="T13899" s="13"/>
      <c r="U13899" t="s">
        <v>7486</v>
      </c>
    </row>
    <row r="13900" spans="1:21" x14ac:dyDescent="0.25">
      <c r="A13900" t="s">
        <v>6637</v>
      </c>
      <c r="B13900" s="12">
        <v>41984</v>
      </c>
      <c r="C13900" t="s">
        <v>17992</v>
      </c>
      <c r="D13900" s="11">
        <v>46191.469988425903</v>
      </c>
      <c r="E13900" t="s">
        <v>17993</v>
      </c>
      <c r="F13900" t="s">
        <v>6413</v>
      </c>
      <c r="G13900" t="s">
        <v>17994</v>
      </c>
      <c r="H13900" t="s">
        <v>6571</v>
      </c>
      <c r="I13900" t="s">
        <v>6640</v>
      </c>
      <c r="J13900" t="s">
        <v>13222</v>
      </c>
      <c r="K13900" t="s">
        <v>17995</v>
      </c>
      <c r="L13900" t="s">
        <v>17996</v>
      </c>
      <c r="M13900" t="s">
        <v>17997</v>
      </c>
      <c r="N13900" t="s">
        <v>6634</v>
      </c>
      <c r="O13900" t="s">
        <v>6635</v>
      </c>
      <c r="P13900">
        <v>1190000</v>
      </c>
      <c r="Q13900" t="s">
        <v>6636</v>
      </c>
      <c r="R13900" t="s">
        <v>6636</v>
      </c>
      <c r="S13900" s="12"/>
      <c r="T13900" s="13"/>
      <c r="U13900" t="s">
        <v>6636</v>
      </c>
    </row>
    <row r="13901" spans="1:21" x14ac:dyDescent="0.25">
      <c r="A13901" t="s">
        <v>6637</v>
      </c>
      <c r="B13901" s="12">
        <v>41984</v>
      </c>
      <c r="C13901" t="s">
        <v>17992</v>
      </c>
      <c r="D13901" s="11">
        <v>46191.469988425903</v>
      </c>
      <c r="E13901" t="s">
        <v>17993</v>
      </c>
      <c r="F13901" t="s">
        <v>6413</v>
      </c>
      <c r="G13901" t="s">
        <v>17998</v>
      </c>
      <c r="H13901" t="s">
        <v>6571</v>
      </c>
      <c r="I13901" t="s">
        <v>6640</v>
      </c>
      <c r="J13901" t="s">
        <v>13222</v>
      </c>
      <c r="K13901" t="s">
        <v>17995</v>
      </c>
      <c r="L13901" t="s">
        <v>17996</v>
      </c>
      <c r="M13901" t="s">
        <v>17997</v>
      </c>
      <c r="N13901" t="s">
        <v>6634</v>
      </c>
      <c r="O13901" t="s">
        <v>6635</v>
      </c>
      <c r="P13901">
        <v>1190000</v>
      </c>
      <c r="Q13901" t="s">
        <v>6636</v>
      </c>
      <c r="R13901" t="s">
        <v>6636</v>
      </c>
      <c r="S13901" s="12"/>
      <c r="T13901" s="13"/>
      <c r="U13901" t="s">
        <v>6636</v>
      </c>
    </row>
    <row r="13902" spans="1:21" x14ac:dyDescent="0.25">
      <c r="A13902" t="s">
        <v>6637</v>
      </c>
      <c r="B13902" s="12">
        <v>41984</v>
      </c>
      <c r="C13902" t="s">
        <v>17992</v>
      </c>
      <c r="D13902" s="11">
        <v>46191.469988425903</v>
      </c>
      <c r="E13902" t="s">
        <v>17993</v>
      </c>
      <c r="F13902" t="s">
        <v>6413</v>
      </c>
      <c r="G13902" t="s">
        <v>17999</v>
      </c>
      <c r="H13902" t="s">
        <v>6571</v>
      </c>
      <c r="I13902" t="s">
        <v>6640</v>
      </c>
      <c r="J13902" t="s">
        <v>13222</v>
      </c>
      <c r="K13902" t="s">
        <v>17995</v>
      </c>
      <c r="L13902" t="s">
        <v>17996</v>
      </c>
      <c r="M13902" t="s">
        <v>17997</v>
      </c>
      <c r="N13902" t="s">
        <v>6634</v>
      </c>
      <c r="O13902" t="s">
        <v>6635</v>
      </c>
      <c r="P13902">
        <v>1190000</v>
      </c>
      <c r="Q13902" t="s">
        <v>6636</v>
      </c>
      <c r="R13902" t="s">
        <v>6636</v>
      </c>
      <c r="S13902" s="12"/>
      <c r="T13902" s="13"/>
      <c r="U13902" t="s">
        <v>6636</v>
      </c>
    </row>
    <row r="13903" spans="1:21" x14ac:dyDescent="0.25">
      <c r="A13903" t="s">
        <v>6637</v>
      </c>
      <c r="B13903" s="12">
        <v>41984</v>
      </c>
      <c r="C13903" t="s">
        <v>17992</v>
      </c>
      <c r="D13903" s="11">
        <v>46191.469988425903</v>
      </c>
      <c r="E13903" t="s">
        <v>17993</v>
      </c>
      <c r="F13903" t="s">
        <v>6413</v>
      </c>
      <c r="G13903" t="s">
        <v>18000</v>
      </c>
      <c r="H13903" t="s">
        <v>6571</v>
      </c>
      <c r="I13903" t="s">
        <v>6640</v>
      </c>
      <c r="J13903" t="s">
        <v>13222</v>
      </c>
      <c r="K13903" t="s">
        <v>17995</v>
      </c>
      <c r="L13903" t="s">
        <v>17996</v>
      </c>
      <c r="M13903" t="s">
        <v>17997</v>
      </c>
      <c r="N13903" t="s">
        <v>6634</v>
      </c>
      <c r="O13903" t="s">
        <v>6635</v>
      </c>
      <c r="P13903">
        <v>1190000</v>
      </c>
      <c r="Q13903" t="s">
        <v>6636</v>
      </c>
      <c r="R13903" t="s">
        <v>6636</v>
      </c>
      <c r="S13903" s="12"/>
      <c r="T13903" s="13"/>
      <c r="U13903" t="s">
        <v>6636</v>
      </c>
    </row>
    <row r="13904" spans="1:21" x14ac:dyDescent="0.25">
      <c r="A13904" t="s">
        <v>6619</v>
      </c>
      <c r="B13904" s="12">
        <v>41984</v>
      </c>
      <c r="C13904" t="s">
        <v>17992</v>
      </c>
      <c r="D13904" s="11">
        <v>46191.469988425903</v>
      </c>
      <c r="E13904" t="s">
        <v>17993</v>
      </c>
      <c r="F13904" t="s">
        <v>6413</v>
      </c>
      <c r="G13904" t="s">
        <v>17994</v>
      </c>
      <c r="H13904" t="s">
        <v>6571</v>
      </c>
      <c r="I13904" t="s">
        <v>6640</v>
      </c>
      <c r="J13904" t="s">
        <v>13222</v>
      </c>
      <c r="K13904" t="s">
        <v>17995</v>
      </c>
      <c r="L13904" t="s">
        <v>17996</v>
      </c>
      <c r="M13904" t="s">
        <v>17997</v>
      </c>
      <c r="N13904" t="s">
        <v>6634</v>
      </c>
      <c r="O13904" t="s">
        <v>6635</v>
      </c>
      <c r="P13904">
        <v>1190000</v>
      </c>
      <c r="Q13904" t="s">
        <v>6636</v>
      </c>
      <c r="R13904" t="s">
        <v>6636</v>
      </c>
      <c r="S13904" s="12"/>
      <c r="T13904" s="13"/>
      <c r="U13904" t="s">
        <v>6636</v>
      </c>
    </row>
    <row r="13905" spans="1:21" x14ac:dyDescent="0.25">
      <c r="A13905" t="s">
        <v>6619</v>
      </c>
      <c r="B13905" s="12">
        <v>41984</v>
      </c>
      <c r="C13905" t="s">
        <v>17992</v>
      </c>
      <c r="D13905" s="11">
        <v>46191.469988425903</v>
      </c>
      <c r="E13905" t="s">
        <v>17993</v>
      </c>
      <c r="F13905" t="s">
        <v>6413</v>
      </c>
      <c r="G13905" t="s">
        <v>17998</v>
      </c>
      <c r="H13905" t="s">
        <v>6571</v>
      </c>
      <c r="I13905" t="s">
        <v>6640</v>
      </c>
      <c r="J13905" t="s">
        <v>13222</v>
      </c>
      <c r="K13905" t="s">
        <v>17995</v>
      </c>
      <c r="L13905" t="s">
        <v>17996</v>
      </c>
      <c r="M13905" t="s">
        <v>17997</v>
      </c>
      <c r="N13905" t="s">
        <v>6634</v>
      </c>
      <c r="O13905" t="s">
        <v>6635</v>
      </c>
      <c r="P13905">
        <v>1190000</v>
      </c>
      <c r="Q13905" t="s">
        <v>6636</v>
      </c>
      <c r="R13905" t="s">
        <v>6636</v>
      </c>
      <c r="S13905" s="12"/>
      <c r="T13905" s="13"/>
      <c r="U13905" t="s">
        <v>6636</v>
      </c>
    </row>
    <row r="13906" spans="1:21" x14ac:dyDescent="0.25">
      <c r="A13906" t="s">
        <v>6619</v>
      </c>
      <c r="B13906" s="12">
        <v>41984</v>
      </c>
      <c r="C13906" t="s">
        <v>17992</v>
      </c>
      <c r="D13906" s="11">
        <v>46191.469988425903</v>
      </c>
      <c r="E13906" t="s">
        <v>17993</v>
      </c>
      <c r="F13906" t="s">
        <v>6413</v>
      </c>
      <c r="G13906" t="s">
        <v>17999</v>
      </c>
      <c r="H13906" t="s">
        <v>6571</v>
      </c>
      <c r="I13906" t="s">
        <v>6640</v>
      </c>
      <c r="J13906" t="s">
        <v>13222</v>
      </c>
      <c r="K13906" t="s">
        <v>17995</v>
      </c>
      <c r="L13906" t="s">
        <v>17996</v>
      </c>
      <c r="M13906" t="s">
        <v>17997</v>
      </c>
      <c r="N13906" t="s">
        <v>6634</v>
      </c>
      <c r="O13906" t="s">
        <v>6635</v>
      </c>
      <c r="P13906">
        <v>1190000</v>
      </c>
      <c r="Q13906" t="s">
        <v>6636</v>
      </c>
      <c r="R13906" t="s">
        <v>6636</v>
      </c>
      <c r="S13906" s="12"/>
      <c r="T13906" s="13"/>
      <c r="U13906" t="s">
        <v>6636</v>
      </c>
    </row>
    <row r="13907" spans="1:21" x14ac:dyDescent="0.25">
      <c r="A13907" t="s">
        <v>6619</v>
      </c>
      <c r="B13907" s="12">
        <v>41984</v>
      </c>
      <c r="C13907" t="s">
        <v>17992</v>
      </c>
      <c r="D13907" s="11">
        <v>46191.469988425903</v>
      </c>
      <c r="E13907" t="s">
        <v>17993</v>
      </c>
      <c r="F13907" t="s">
        <v>6413</v>
      </c>
      <c r="G13907" t="s">
        <v>18000</v>
      </c>
      <c r="H13907" t="s">
        <v>6571</v>
      </c>
      <c r="I13907" t="s">
        <v>6640</v>
      </c>
      <c r="J13907" t="s">
        <v>13222</v>
      </c>
      <c r="K13907" t="s">
        <v>17995</v>
      </c>
      <c r="L13907" t="s">
        <v>17996</v>
      </c>
      <c r="M13907" t="s">
        <v>17997</v>
      </c>
      <c r="N13907" t="s">
        <v>6634</v>
      </c>
      <c r="O13907" t="s">
        <v>6635</v>
      </c>
      <c r="P13907">
        <v>1190000</v>
      </c>
      <c r="Q13907" t="s">
        <v>6636</v>
      </c>
      <c r="R13907" t="s">
        <v>6636</v>
      </c>
      <c r="S13907" s="12"/>
      <c r="T13907" s="13"/>
      <c r="U13907" t="s">
        <v>6636</v>
      </c>
    </row>
    <row r="13908" spans="1:21" x14ac:dyDescent="0.25">
      <c r="A13908" t="s">
        <v>6637</v>
      </c>
      <c r="B13908" s="12">
        <v>42094</v>
      </c>
      <c r="C13908" t="s">
        <v>18001</v>
      </c>
      <c r="D13908" s="11">
        <v>46192.824131944399</v>
      </c>
      <c r="E13908" t="s">
        <v>18002</v>
      </c>
      <c r="F13908" t="s">
        <v>6413</v>
      </c>
      <c r="G13908" t="s">
        <v>17974</v>
      </c>
      <c r="H13908" t="s">
        <v>6571</v>
      </c>
      <c r="I13908" t="s">
        <v>6640</v>
      </c>
      <c r="J13908" t="s">
        <v>13222</v>
      </c>
      <c r="K13908" t="s">
        <v>18003</v>
      </c>
      <c r="L13908" t="s">
        <v>18004</v>
      </c>
      <c r="M13908" t="s">
        <v>18005</v>
      </c>
      <c r="N13908" t="s">
        <v>7001</v>
      </c>
      <c r="O13908" t="s">
        <v>7081</v>
      </c>
      <c r="P13908">
        <v>930000</v>
      </c>
      <c r="Q13908" t="s">
        <v>6636</v>
      </c>
      <c r="R13908" t="s">
        <v>6636</v>
      </c>
      <c r="S13908" s="12"/>
      <c r="T13908" s="13"/>
      <c r="U13908" t="s">
        <v>6636</v>
      </c>
    </row>
    <row r="13909" spans="1:21" x14ac:dyDescent="0.25">
      <c r="A13909" t="s">
        <v>6637</v>
      </c>
      <c r="B13909" s="12">
        <v>42094</v>
      </c>
      <c r="C13909" t="s">
        <v>18001</v>
      </c>
      <c r="D13909" s="11">
        <v>46192.824131944399</v>
      </c>
      <c r="E13909" t="s">
        <v>18002</v>
      </c>
      <c r="F13909" t="s">
        <v>6413</v>
      </c>
      <c r="G13909" t="s">
        <v>18006</v>
      </c>
      <c r="H13909" t="s">
        <v>6571</v>
      </c>
      <c r="I13909" t="s">
        <v>6640</v>
      </c>
      <c r="J13909" t="s">
        <v>13222</v>
      </c>
      <c r="K13909" t="s">
        <v>18003</v>
      </c>
      <c r="L13909" t="s">
        <v>18004</v>
      </c>
      <c r="M13909" t="s">
        <v>18005</v>
      </c>
      <c r="N13909" t="s">
        <v>7001</v>
      </c>
      <c r="O13909" t="s">
        <v>7081</v>
      </c>
      <c r="P13909">
        <v>930000</v>
      </c>
      <c r="Q13909" t="s">
        <v>6636</v>
      </c>
      <c r="R13909" t="s">
        <v>6636</v>
      </c>
      <c r="S13909" s="12"/>
      <c r="T13909" s="13"/>
      <c r="U13909" t="s">
        <v>6636</v>
      </c>
    </row>
    <row r="13910" spans="1:21" x14ac:dyDescent="0.25">
      <c r="A13910" t="s">
        <v>6637</v>
      </c>
      <c r="B13910" s="12">
        <v>42094</v>
      </c>
      <c r="C13910" t="s">
        <v>18001</v>
      </c>
      <c r="D13910" s="11">
        <v>46192.824131944399</v>
      </c>
      <c r="E13910" t="s">
        <v>18002</v>
      </c>
      <c r="F13910" t="s">
        <v>6413</v>
      </c>
      <c r="G13910" t="s">
        <v>17979</v>
      </c>
      <c r="H13910" t="s">
        <v>6571</v>
      </c>
      <c r="I13910" t="s">
        <v>6640</v>
      </c>
      <c r="J13910" t="s">
        <v>13222</v>
      </c>
      <c r="K13910" t="s">
        <v>18003</v>
      </c>
      <c r="L13910" t="s">
        <v>18004</v>
      </c>
      <c r="M13910" t="s">
        <v>18005</v>
      </c>
      <c r="N13910" t="s">
        <v>7001</v>
      </c>
      <c r="O13910" t="s">
        <v>7081</v>
      </c>
      <c r="P13910">
        <v>930000</v>
      </c>
      <c r="Q13910" t="s">
        <v>6636</v>
      </c>
      <c r="R13910" t="s">
        <v>6636</v>
      </c>
      <c r="S13910" s="12"/>
      <c r="T13910" s="13"/>
      <c r="U13910" t="s">
        <v>6636</v>
      </c>
    </row>
    <row r="13911" spans="1:21" x14ac:dyDescent="0.25">
      <c r="A13911" t="s">
        <v>6637</v>
      </c>
      <c r="B13911" s="12">
        <v>42094</v>
      </c>
      <c r="C13911" t="s">
        <v>18001</v>
      </c>
      <c r="D13911" s="11">
        <v>46192.824131944399</v>
      </c>
      <c r="E13911" t="s">
        <v>18002</v>
      </c>
      <c r="F13911" t="s">
        <v>6413</v>
      </c>
      <c r="G13911" t="s">
        <v>18007</v>
      </c>
      <c r="H13911" t="s">
        <v>6571</v>
      </c>
      <c r="I13911" t="s">
        <v>6640</v>
      </c>
      <c r="J13911" t="s">
        <v>13222</v>
      </c>
      <c r="K13911" t="s">
        <v>18003</v>
      </c>
      <c r="L13911" t="s">
        <v>18004</v>
      </c>
      <c r="M13911" t="s">
        <v>18005</v>
      </c>
      <c r="N13911" t="s">
        <v>7001</v>
      </c>
      <c r="O13911" t="s">
        <v>7081</v>
      </c>
      <c r="P13911">
        <v>930000</v>
      </c>
      <c r="Q13911" t="s">
        <v>6636</v>
      </c>
      <c r="R13911" t="s">
        <v>6636</v>
      </c>
      <c r="S13911" s="12"/>
      <c r="T13911" s="13"/>
      <c r="U13911" t="s">
        <v>6636</v>
      </c>
    </row>
    <row r="13912" spans="1:21" x14ac:dyDescent="0.25">
      <c r="A13912" t="s">
        <v>6619</v>
      </c>
      <c r="B13912" s="12">
        <v>42094</v>
      </c>
      <c r="C13912" t="s">
        <v>18001</v>
      </c>
      <c r="D13912" s="11">
        <v>46192.824131944399</v>
      </c>
      <c r="E13912" t="s">
        <v>18002</v>
      </c>
      <c r="F13912" t="s">
        <v>6413</v>
      </c>
      <c r="G13912" t="s">
        <v>17974</v>
      </c>
      <c r="H13912" t="s">
        <v>6571</v>
      </c>
      <c r="I13912" t="s">
        <v>6640</v>
      </c>
      <c r="J13912" t="s">
        <v>13222</v>
      </c>
      <c r="K13912" t="s">
        <v>18003</v>
      </c>
      <c r="L13912" t="s">
        <v>18004</v>
      </c>
      <c r="M13912" t="s">
        <v>18005</v>
      </c>
      <c r="N13912" t="s">
        <v>7001</v>
      </c>
      <c r="O13912" t="s">
        <v>7081</v>
      </c>
      <c r="P13912">
        <v>930000</v>
      </c>
      <c r="Q13912" t="s">
        <v>6636</v>
      </c>
      <c r="R13912" t="s">
        <v>6636</v>
      </c>
      <c r="S13912" s="12"/>
      <c r="T13912" s="13"/>
      <c r="U13912" t="s">
        <v>6636</v>
      </c>
    </row>
    <row r="13913" spans="1:21" x14ac:dyDescent="0.25">
      <c r="A13913" t="s">
        <v>6619</v>
      </c>
      <c r="B13913" s="12">
        <v>42094</v>
      </c>
      <c r="C13913" t="s">
        <v>18001</v>
      </c>
      <c r="D13913" s="11">
        <v>46192.824131944399</v>
      </c>
      <c r="E13913" t="s">
        <v>18002</v>
      </c>
      <c r="F13913" t="s">
        <v>6413</v>
      </c>
      <c r="G13913" t="s">
        <v>18006</v>
      </c>
      <c r="H13913" t="s">
        <v>6571</v>
      </c>
      <c r="I13913" t="s">
        <v>6640</v>
      </c>
      <c r="J13913" t="s">
        <v>13222</v>
      </c>
      <c r="K13913" t="s">
        <v>18003</v>
      </c>
      <c r="L13913" t="s">
        <v>18004</v>
      </c>
      <c r="M13913" t="s">
        <v>18005</v>
      </c>
      <c r="N13913" t="s">
        <v>7001</v>
      </c>
      <c r="O13913" t="s">
        <v>7081</v>
      </c>
      <c r="P13913">
        <v>930000</v>
      </c>
      <c r="Q13913" t="s">
        <v>6636</v>
      </c>
      <c r="R13913" t="s">
        <v>6636</v>
      </c>
      <c r="S13913" s="12"/>
      <c r="T13913" s="13"/>
      <c r="U13913" t="s">
        <v>6636</v>
      </c>
    </row>
    <row r="13914" spans="1:21" x14ac:dyDescent="0.25">
      <c r="A13914" t="s">
        <v>6619</v>
      </c>
      <c r="B13914" s="12">
        <v>42094</v>
      </c>
      <c r="C13914" t="s">
        <v>18001</v>
      </c>
      <c r="D13914" s="11">
        <v>46192.824131944399</v>
      </c>
      <c r="E13914" t="s">
        <v>18002</v>
      </c>
      <c r="F13914" t="s">
        <v>6413</v>
      </c>
      <c r="G13914" t="s">
        <v>17979</v>
      </c>
      <c r="H13914" t="s">
        <v>6571</v>
      </c>
      <c r="I13914" t="s">
        <v>6640</v>
      </c>
      <c r="J13914" t="s">
        <v>13222</v>
      </c>
      <c r="K13914" t="s">
        <v>18003</v>
      </c>
      <c r="L13914" t="s">
        <v>18004</v>
      </c>
      <c r="M13914" t="s">
        <v>18005</v>
      </c>
      <c r="N13914" t="s">
        <v>7001</v>
      </c>
      <c r="O13914" t="s">
        <v>7081</v>
      </c>
      <c r="P13914">
        <v>930000</v>
      </c>
      <c r="Q13914" t="s">
        <v>6636</v>
      </c>
      <c r="R13914" t="s">
        <v>6636</v>
      </c>
      <c r="S13914" s="12"/>
      <c r="T13914" s="13"/>
      <c r="U13914" t="s">
        <v>6636</v>
      </c>
    </row>
    <row r="13915" spans="1:21" x14ac:dyDescent="0.25">
      <c r="A13915" t="s">
        <v>6619</v>
      </c>
      <c r="B13915" s="12">
        <v>42094</v>
      </c>
      <c r="C13915" t="s">
        <v>18001</v>
      </c>
      <c r="D13915" s="11">
        <v>46192.824131944399</v>
      </c>
      <c r="E13915" t="s">
        <v>18002</v>
      </c>
      <c r="F13915" t="s">
        <v>6413</v>
      </c>
      <c r="G13915" t="s">
        <v>18007</v>
      </c>
      <c r="H13915" t="s">
        <v>6571</v>
      </c>
      <c r="I13915" t="s">
        <v>6640</v>
      </c>
      <c r="J13915" t="s">
        <v>13222</v>
      </c>
      <c r="K13915" t="s">
        <v>18003</v>
      </c>
      <c r="L13915" t="s">
        <v>18004</v>
      </c>
      <c r="M13915" t="s">
        <v>18005</v>
      </c>
      <c r="N13915" t="s">
        <v>7001</v>
      </c>
      <c r="O13915" t="s">
        <v>7081</v>
      </c>
      <c r="P13915">
        <v>930000</v>
      </c>
      <c r="Q13915" t="s">
        <v>6636</v>
      </c>
      <c r="R13915" t="s">
        <v>6636</v>
      </c>
      <c r="S13915" s="12"/>
      <c r="T13915" s="13"/>
      <c r="U13915" t="s">
        <v>6636</v>
      </c>
    </row>
    <row r="13916" spans="1:21" x14ac:dyDescent="0.25">
      <c r="A13916" t="s">
        <v>6637</v>
      </c>
      <c r="B13916" s="12">
        <v>42431</v>
      </c>
      <c r="C13916" t="s">
        <v>18008</v>
      </c>
      <c r="D13916" s="11">
        <v>46197.245254629597</v>
      </c>
      <c r="E13916" t="s">
        <v>18009</v>
      </c>
      <c r="F13916" t="s">
        <v>6413</v>
      </c>
      <c r="G13916" t="s">
        <v>17994</v>
      </c>
      <c r="H13916" t="s">
        <v>6571</v>
      </c>
      <c r="I13916" t="s">
        <v>55</v>
      </c>
      <c r="J13916" t="s">
        <v>643</v>
      </c>
      <c r="K13916" t="s">
        <v>18010</v>
      </c>
      <c r="L13916" t="s">
        <v>17996</v>
      </c>
      <c r="M13916" t="s">
        <v>18011</v>
      </c>
      <c r="N13916" t="s">
        <v>7218</v>
      </c>
      <c r="O13916" t="s">
        <v>7316</v>
      </c>
      <c r="P13916">
        <v>770000</v>
      </c>
      <c r="Q13916" t="s">
        <v>6636</v>
      </c>
      <c r="R13916" t="s">
        <v>6636</v>
      </c>
      <c r="S13916" s="12"/>
      <c r="T13916" s="13"/>
      <c r="U13916" t="s">
        <v>6671</v>
      </c>
    </row>
    <row r="13917" spans="1:21" x14ac:dyDescent="0.25">
      <c r="A13917" t="s">
        <v>6637</v>
      </c>
      <c r="B13917" s="12">
        <v>42431</v>
      </c>
      <c r="C13917" t="s">
        <v>18008</v>
      </c>
      <c r="D13917" s="11">
        <v>46197.245254629597</v>
      </c>
      <c r="E13917" t="s">
        <v>18009</v>
      </c>
      <c r="F13917" t="s">
        <v>6413</v>
      </c>
      <c r="G13917" t="s">
        <v>17998</v>
      </c>
      <c r="H13917" t="s">
        <v>6571</v>
      </c>
      <c r="I13917" t="s">
        <v>55</v>
      </c>
      <c r="J13917" t="s">
        <v>643</v>
      </c>
      <c r="K13917" t="s">
        <v>18010</v>
      </c>
      <c r="L13917" t="s">
        <v>17996</v>
      </c>
      <c r="M13917" t="s">
        <v>18011</v>
      </c>
      <c r="N13917" t="s">
        <v>7218</v>
      </c>
      <c r="O13917" t="s">
        <v>7316</v>
      </c>
      <c r="P13917">
        <v>770000</v>
      </c>
      <c r="Q13917" t="s">
        <v>6636</v>
      </c>
      <c r="R13917" t="s">
        <v>6636</v>
      </c>
      <c r="S13917" s="12"/>
      <c r="T13917" s="13"/>
      <c r="U13917" t="s">
        <v>6671</v>
      </c>
    </row>
    <row r="13918" spans="1:21" x14ac:dyDescent="0.25">
      <c r="A13918" t="s">
        <v>6637</v>
      </c>
      <c r="B13918" s="12">
        <v>42431</v>
      </c>
      <c r="C13918" t="s">
        <v>18008</v>
      </c>
      <c r="D13918" s="11">
        <v>46197.245254629597</v>
      </c>
      <c r="E13918" t="s">
        <v>18009</v>
      </c>
      <c r="F13918" t="s">
        <v>6413</v>
      </c>
      <c r="G13918" t="s">
        <v>17999</v>
      </c>
      <c r="H13918" t="s">
        <v>6571</v>
      </c>
      <c r="I13918" t="s">
        <v>55</v>
      </c>
      <c r="J13918" t="s">
        <v>643</v>
      </c>
      <c r="K13918" t="s">
        <v>18010</v>
      </c>
      <c r="L13918" t="s">
        <v>17996</v>
      </c>
      <c r="M13918" t="s">
        <v>18011</v>
      </c>
      <c r="N13918" t="s">
        <v>7218</v>
      </c>
      <c r="O13918" t="s">
        <v>7316</v>
      </c>
      <c r="P13918">
        <v>770000</v>
      </c>
      <c r="Q13918" t="s">
        <v>6636</v>
      </c>
      <c r="R13918" t="s">
        <v>6636</v>
      </c>
      <c r="S13918" s="12"/>
      <c r="T13918" s="13"/>
      <c r="U13918" t="s">
        <v>6671</v>
      </c>
    </row>
    <row r="13919" spans="1:21" x14ac:dyDescent="0.25">
      <c r="A13919" t="s">
        <v>6637</v>
      </c>
      <c r="B13919" s="12">
        <v>42431</v>
      </c>
      <c r="C13919" t="s">
        <v>18008</v>
      </c>
      <c r="D13919" s="11">
        <v>46197.245254629597</v>
      </c>
      <c r="E13919" t="s">
        <v>18009</v>
      </c>
      <c r="F13919" t="s">
        <v>6413</v>
      </c>
      <c r="G13919" t="s">
        <v>18000</v>
      </c>
      <c r="H13919" t="s">
        <v>6571</v>
      </c>
      <c r="I13919" t="s">
        <v>55</v>
      </c>
      <c r="J13919" t="s">
        <v>643</v>
      </c>
      <c r="K13919" t="s">
        <v>18010</v>
      </c>
      <c r="L13919" t="s">
        <v>17996</v>
      </c>
      <c r="M13919" t="s">
        <v>18011</v>
      </c>
      <c r="N13919" t="s">
        <v>7218</v>
      </c>
      <c r="O13919" t="s">
        <v>7316</v>
      </c>
      <c r="P13919">
        <v>770000</v>
      </c>
      <c r="Q13919" t="s">
        <v>6636</v>
      </c>
      <c r="R13919" t="s">
        <v>6636</v>
      </c>
      <c r="S13919" s="12"/>
      <c r="T13919" s="13"/>
      <c r="U13919" t="s">
        <v>6671</v>
      </c>
    </row>
    <row r="13920" spans="1:21" x14ac:dyDescent="0.25">
      <c r="A13920" t="s">
        <v>6619</v>
      </c>
      <c r="B13920" s="12">
        <v>42431</v>
      </c>
      <c r="C13920" t="s">
        <v>18008</v>
      </c>
      <c r="D13920" s="11">
        <v>46198.704120370399</v>
      </c>
      <c r="E13920" t="s">
        <v>18009</v>
      </c>
      <c r="F13920" t="s">
        <v>6413</v>
      </c>
      <c r="G13920" t="s">
        <v>17994</v>
      </c>
      <c r="H13920" t="s">
        <v>6571</v>
      </c>
      <c r="I13920" t="s">
        <v>55</v>
      </c>
      <c r="J13920" t="s">
        <v>643</v>
      </c>
      <c r="K13920" t="s">
        <v>18010</v>
      </c>
      <c r="L13920" t="s">
        <v>17996</v>
      </c>
      <c r="M13920" t="s">
        <v>18011</v>
      </c>
      <c r="N13920" t="s">
        <v>7218</v>
      </c>
      <c r="O13920" t="s">
        <v>7316</v>
      </c>
      <c r="P13920">
        <v>770000</v>
      </c>
      <c r="Q13920" t="s">
        <v>6636</v>
      </c>
      <c r="R13920" t="s">
        <v>6636</v>
      </c>
      <c r="S13920" s="12"/>
      <c r="T13920" s="13"/>
      <c r="U13920" t="s">
        <v>6671</v>
      </c>
    </row>
    <row r="13921" spans="1:21" x14ac:dyDescent="0.25">
      <c r="A13921" t="s">
        <v>6619</v>
      </c>
      <c r="B13921" s="12">
        <v>42431</v>
      </c>
      <c r="C13921" t="s">
        <v>18008</v>
      </c>
      <c r="D13921" s="11">
        <v>46198.704120370399</v>
      </c>
      <c r="E13921" t="s">
        <v>18009</v>
      </c>
      <c r="F13921" t="s">
        <v>6413</v>
      </c>
      <c r="G13921" t="s">
        <v>17998</v>
      </c>
      <c r="H13921" t="s">
        <v>6571</v>
      </c>
      <c r="I13921" t="s">
        <v>55</v>
      </c>
      <c r="J13921" t="s">
        <v>643</v>
      </c>
      <c r="K13921" t="s">
        <v>18010</v>
      </c>
      <c r="L13921" t="s">
        <v>17996</v>
      </c>
      <c r="M13921" t="s">
        <v>18011</v>
      </c>
      <c r="N13921" t="s">
        <v>7218</v>
      </c>
      <c r="O13921" t="s">
        <v>7316</v>
      </c>
      <c r="P13921">
        <v>770000</v>
      </c>
      <c r="Q13921" t="s">
        <v>6636</v>
      </c>
      <c r="R13921" t="s">
        <v>6636</v>
      </c>
      <c r="S13921" s="12"/>
      <c r="T13921" s="13"/>
      <c r="U13921" t="s">
        <v>6671</v>
      </c>
    </row>
    <row r="13922" spans="1:21" x14ac:dyDescent="0.25">
      <c r="A13922" t="s">
        <v>6619</v>
      </c>
      <c r="B13922" s="12">
        <v>42431</v>
      </c>
      <c r="C13922" t="s">
        <v>18008</v>
      </c>
      <c r="D13922" s="11">
        <v>46198.704120370399</v>
      </c>
      <c r="E13922" t="s">
        <v>18009</v>
      </c>
      <c r="F13922" t="s">
        <v>6413</v>
      </c>
      <c r="G13922" t="s">
        <v>17999</v>
      </c>
      <c r="H13922" t="s">
        <v>6571</v>
      </c>
      <c r="I13922" t="s">
        <v>55</v>
      </c>
      <c r="J13922" t="s">
        <v>643</v>
      </c>
      <c r="K13922" t="s">
        <v>18010</v>
      </c>
      <c r="L13922" t="s">
        <v>17996</v>
      </c>
      <c r="M13922" t="s">
        <v>18011</v>
      </c>
      <c r="N13922" t="s">
        <v>7218</v>
      </c>
      <c r="O13922" t="s">
        <v>7316</v>
      </c>
      <c r="P13922">
        <v>770000</v>
      </c>
      <c r="Q13922" t="s">
        <v>6636</v>
      </c>
      <c r="R13922" t="s">
        <v>6636</v>
      </c>
      <c r="S13922" s="12"/>
      <c r="T13922" s="13"/>
      <c r="U13922" t="s">
        <v>6671</v>
      </c>
    </row>
    <row r="13923" spans="1:21" x14ac:dyDescent="0.25">
      <c r="A13923" t="s">
        <v>6619</v>
      </c>
      <c r="B13923" s="12">
        <v>42431</v>
      </c>
      <c r="C13923" t="s">
        <v>18008</v>
      </c>
      <c r="D13923" s="11">
        <v>46198.704120370399</v>
      </c>
      <c r="E13923" t="s">
        <v>18009</v>
      </c>
      <c r="F13923" t="s">
        <v>6413</v>
      </c>
      <c r="G13923" t="s">
        <v>18000</v>
      </c>
      <c r="H13923" t="s">
        <v>6571</v>
      </c>
      <c r="I13923" t="s">
        <v>55</v>
      </c>
      <c r="J13923" t="s">
        <v>643</v>
      </c>
      <c r="K13923" t="s">
        <v>18010</v>
      </c>
      <c r="L13923" t="s">
        <v>17996</v>
      </c>
      <c r="M13923" t="s">
        <v>18011</v>
      </c>
      <c r="N13923" t="s">
        <v>7218</v>
      </c>
      <c r="O13923" t="s">
        <v>7316</v>
      </c>
      <c r="P13923">
        <v>770000</v>
      </c>
      <c r="Q13923" t="s">
        <v>6636</v>
      </c>
      <c r="R13923" t="s">
        <v>6636</v>
      </c>
      <c r="S13923" s="12"/>
      <c r="T13923" s="13"/>
      <c r="U13923" t="s">
        <v>6671</v>
      </c>
    </row>
    <row r="13924" spans="1:21" x14ac:dyDescent="0.25">
      <c r="A13924" t="s">
        <v>6637</v>
      </c>
      <c r="B13924" s="12">
        <v>41920</v>
      </c>
      <c r="C13924" t="s">
        <v>16101</v>
      </c>
      <c r="D13924" s="11">
        <v>46221.546504629601</v>
      </c>
      <c r="E13924" t="s">
        <v>16102</v>
      </c>
      <c r="F13924" t="s">
        <v>6413</v>
      </c>
      <c r="G13924" t="s">
        <v>17983</v>
      </c>
      <c r="H13924" t="s">
        <v>6571</v>
      </c>
      <c r="I13924" t="s">
        <v>55</v>
      </c>
      <c r="J13924" t="s">
        <v>643</v>
      </c>
      <c r="K13924" t="s">
        <v>17990</v>
      </c>
      <c r="L13924" t="s">
        <v>17985</v>
      </c>
      <c r="M13924" t="s">
        <v>17991</v>
      </c>
      <c r="N13924" t="s">
        <v>8891</v>
      </c>
      <c r="O13924" t="s">
        <v>13239</v>
      </c>
      <c r="P13924">
        <v>2450000</v>
      </c>
      <c r="Q13924" t="s">
        <v>6636</v>
      </c>
      <c r="R13924" t="s">
        <v>6636</v>
      </c>
      <c r="S13924" s="12"/>
      <c r="T13924" s="13"/>
      <c r="U13924" t="s">
        <v>7486</v>
      </c>
    </row>
    <row r="13925" spans="1:21" x14ac:dyDescent="0.25">
      <c r="A13925" t="s">
        <v>6637</v>
      </c>
      <c r="B13925" s="12">
        <v>41920</v>
      </c>
      <c r="C13925" t="s">
        <v>16101</v>
      </c>
      <c r="D13925" s="11">
        <v>46221.546504629601</v>
      </c>
      <c r="E13925" t="s">
        <v>16102</v>
      </c>
      <c r="F13925" t="s">
        <v>6413</v>
      </c>
      <c r="G13925" t="s">
        <v>17987</v>
      </c>
      <c r="H13925" t="s">
        <v>6571</v>
      </c>
      <c r="I13925" t="s">
        <v>55</v>
      </c>
      <c r="J13925" t="s">
        <v>643</v>
      </c>
      <c r="K13925" t="s">
        <v>17990</v>
      </c>
      <c r="L13925" t="s">
        <v>17985</v>
      </c>
      <c r="M13925" t="s">
        <v>17991</v>
      </c>
      <c r="N13925" t="s">
        <v>8891</v>
      </c>
      <c r="O13925" t="s">
        <v>13239</v>
      </c>
      <c r="P13925">
        <v>2450000</v>
      </c>
      <c r="Q13925" t="s">
        <v>6636</v>
      </c>
      <c r="R13925" t="s">
        <v>6636</v>
      </c>
      <c r="S13925" s="12"/>
      <c r="T13925" s="13"/>
      <c r="U13925" t="s">
        <v>7486</v>
      </c>
    </row>
    <row r="13926" spans="1:21" x14ac:dyDescent="0.25">
      <c r="A13926" t="s">
        <v>6637</v>
      </c>
      <c r="B13926" s="12">
        <v>41920</v>
      </c>
      <c r="C13926" t="s">
        <v>16101</v>
      </c>
      <c r="D13926" s="11">
        <v>46221.546504629601</v>
      </c>
      <c r="E13926" t="s">
        <v>16102</v>
      </c>
      <c r="F13926" t="s">
        <v>6413</v>
      </c>
      <c r="G13926" t="s">
        <v>17988</v>
      </c>
      <c r="H13926" t="s">
        <v>6571</v>
      </c>
      <c r="I13926" t="s">
        <v>55</v>
      </c>
      <c r="J13926" t="s">
        <v>643</v>
      </c>
      <c r="K13926" t="s">
        <v>17990</v>
      </c>
      <c r="L13926" t="s">
        <v>17985</v>
      </c>
      <c r="M13926" t="s">
        <v>17991</v>
      </c>
      <c r="N13926" t="s">
        <v>8891</v>
      </c>
      <c r="O13926" t="s">
        <v>13239</v>
      </c>
      <c r="P13926">
        <v>2450000</v>
      </c>
      <c r="Q13926" t="s">
        <v>6636</v>
      </c>
      <c r="R13926" t="s">
        <v>6636</v>
      </c>
      <c r="S13926" s="12"/>
      <c r="T13926" s="13"/>
      <c r="U13926" t="s">
        <v>7486</v>
      </c>
    </row>
    <row r="13927" spans="1:21" x14ac:dyDescent="0.25">
      <c r="A13927" t="s">
        <v>6637</v>
      </c>
      <c r="B13927" s="12">
        <v>41920</v>
      </c>
      <c r="C13927" t="s">
        <v>16101</v>
      </c>
      <c r="D13927" s="11">
        <v>46221.546504629601</v>
      </c>
      <c r="E13927" t="s">
        <v>16102</v>
      </c>
      <c r="F13927" t="s">
        <v>6413</v>
      </c>
      <c r="G13927" t="s">
        <v>17989</v>
      </c>
      <c r="H13927" t="s">
        <v>6571</v>
      </c>
      <c r="I13927" t="s">
        <v>55</v>
      </c>
      <c r="J13927" t="s">
        <v>643</v>
      </c>
      <c r="K13927" t="s">
        <v>17990</v>
      </c>
      <c r="L13927" t="s">
        <v>17985</v>
      </c>
      <c r="M13927" t="s">
        <v>17991</v>
      </c>
      <c r="N13927" t="s">
        <v>8891</v>
      </c>
      <c r="O13927" t="s">
        <v>13239</v>
      </c>
      <c r="P13927">
        <v>2450000</v>
      </c>
      <c r="Q13927" t="s">
        <v>6636</v>
      </c>
      <c r="R13927" t="s">
        <v>6636</v>
      </c>
      <c r="S13927" s="12"/>
      <c r="T13927" s="13"/>
      <c r="U13927" t="s">
        <v>7486</v>
      </c>
    </row>
    <row r="13928" spans="1:21" x14ac:dyDescent="0.25">
      <c r="A13928" t="s">
        <v>6619</v>
      </c>
      <c r="B13928" s="12">
        <v>947991</v>
      </c>
      <c r="C13928" t="s">
        <v>18012</v>
      </c>
      <c r="D13928" s="11">
        <v>46177.742465277799</v>
      </c>
      <c r="E13928" t="s">
        <v>18013</v>
      </c>
      <c r="F13928" t="s">
        <v>6415</v>
      </c>
      <c r="G13928" t="s">
        <v>18014</v>
      </c>
      <c r="H13928" t="s">
        <v>6572</v>
      </c>
      <c r="I13928" t="s">
        <v>65</v>
      </c>
      <c r="J13928" t="s">
        <v>57</v>
      </c>
      <c r="K13928" t="s">
        <v>18015</v>
      </c>
      <c r="L13928" t="s">
        <v>18016</v>
      </c>
      <c r="M13928" t="s">
        <v>18017</v>
      </c>
      <c r="N13928" t="s">
        <v>7001</v>
      </c>
      <c r="O13928" t="s">
        <v>7002</v>
      </c>
      <c r="P13928">
        <v>28750000</v>
      </c>
      <c r="Q13928" t="s">
        <v>6636</v>
      </c>
      <c r="R13928" t="s">
        <v>6636</v>
      </c>
      <c r="S13928" s="12"/>
      <c r="T13928" s="13"/>
      <c r="U13928" t="s">
        <v>6650</v>
      </c>
    </row>
    <row r="13929" spans="1:21" x14ac:dyDescent="0.25">
      <c r="A13929" t="s">
        <v>6637</v>
      </c>
      <c r="B13929" s="12">
        <v>954546</v>
      </c>
      <c r="C13929" t="s">
        <v>15252</v>
      </c>
      <c r="D13929" s="11">
        <v>46183.786898148202</v>
      </c>
      <c r="E13929" t="s">
        <v>15253</v>
      </c>
      <c r="F13929" t="s">
        <v>6415</v>
      </c>
      <c r="G13929" t="s">
        <v>18018</v>
      </c>
      <c r="H13929" t="s">
        <v>6572</v>
      </c>
      <c r="I13929" t="s">
        <v>6640</v>
      </c>
      <c r="J13929" t="s">
        <v>13222</v>
      </c>
      <c r="K13929" t="s">
        <v>18019</v>
      </c>
      <c r="L13929" t="s">
        <v>18020</v>
      </c>
      <c r="M13929" t="s">
        <v>18021</v>
      </c>
      <c r="N13929" t="s">
        <v>13410</v>
      </c>
      <c r="O13929" t="s">
        <v>14225</v>
      </c>
      <c r="P13929">
        <v>27370000</v>
      </c>
      <c r="Q13929" t="s">
        <v>6636</v>
      </c>
      <c r="R13929" t="s">
        <v>6636</v>
      </c>
      <c r="S13929" s="12"/>
      <c r="T13929" s="13"/>
      <c r="U13929" t="s">
        <v>6636</v>
      </c>
    </row>
    <row r="13930" spans="1:21" x14ac:dyDescent="0.25">
      <c r="A13930" t="s">
        <v>6637</v>
      </c>
      <c r="B13930" s="12">
        <v>954546</v>
      </c>
      <c r="C13930" t="s">
        <v>15252</v>
      </c>
      <c r="D13930" s="11">
        <v>46183.786898148202</v>
      </c>
      <c r="E13930" t="s">
        <v>15253</v>
      </c>
      <c r="F13930" t="s">
        <v>6415</v>
      </c>
      <c r="G13930" t="s">
        <v>18022</v>
      </c>
      <c r="H13930" t="s">
        <v>6572</v>
      </c>
      <c r="I13930" t="s">
        <v>6640</v>
      </c>
      <c r="J13930" t="s">
        <v>13222</v>
      </c>
      <c r="K13930" t="s">
        <v>18019</v>
      </c>
      <c r="L13930" t="s">
        <v>18020</v>
      </c>
      <c r="M13930" t="s">
        <v>18021</v>
      </c>
      <c r="N13930" t="s">
        <v>13410</v>
      </c>
      <c r="O13930" t="s">
        <v>14225</v>
      </c>
      <c r="P13930">
        <v>27370000</v>
      </c>
      <c r="Q13930" t="s">
        <v>6636</v>
      </c>
      <c r="R13930" t="s">
        <v>6636</v>
      </c>
      <c r="S13930" s="12"/>
      <c r="T13930" s="13"/>
      <c r="U13930" t="s">
        <v>6636</v>
      </c>
    </row>
    <row r="13931" spans="1:21" x14ac:dyDescent="0.25">
      <c r="A13931" t="s">
        <v>6637</v>
      </c>
      <c r="B13931" s="12">
        <v>954546</v>
      </c>
      <c r="C13931" t="s">
        <v>15252</v>
      </c>
      <c r="D13931" s="11">
        <v>46183.786898148202</v>
      </c>
      <c r="E13931" t="s">
        <v>15253</v>
      </c>
      <c r="F13931" t="s">
        <v>6415</v>
      </c>
      <c r="G13931" t="s">
        <v>18023</v>
      </c>
      <c r="H13931" t="s">
        <v>6572</v>
      </c>
      <c r="I13931" t="s">
        <v>6640</v>
      </c>
      <c r="J13931" t="s">
        <v>13222</v>
      </c>
      <c r="K13931" t="s">
        <v>18019</v>
      </c>
      <c r="L13931" t="s">
        <v>18020</v>
      </c>
      <c r="M13931" t="s">
        <v>18021</v>
      </c>
      <c r="N13931" t="s">
        <v>13410</v>
      </c>
      <c r="O13931" t="s">
        <v>14225</v>
      </c>
      <c r="P13931">
        <v>27370000</v>
      </c>
      <c r="Q13931" t="s">
        <v>6636</v>
      </c>
      <c r="R13931" t="s">
        <v>6636</v>
      </c>
      <c r="S13931" s="12"/>
      <c r="T13931" s="13"/>
      <c r="U13931" t="s">
        <v>6636</v>
      </c>
    </row>
    <row r="13932" spans="1:21" x14ac:dyDescent="0.25">
      <c r="A13932" t="s">
        <v>6619</v>
      </c>
      <c r="B13932" s="12">
        <v>954546</v>
      </c>
      <c r="C13932" t="s">
        <v>15252</v>
      </c>
      <c r="D13932" s="11">
        <v>46183.786898148202</v>
      </c>
      <c r="E13932" t="s">
        <v>15253</v>
      </c>
      <c r="F13932" t="s">
        <v>6415</v>
      </c>
      <c r="G13932" t="s">
        <v>18018</v>
      </c>
      <c r="H13932" t="s">
        <v>6572</v>
      </c>
      <c r="I13932" t="s">
        <v>6640</v>
      </c>
      <c r="J13932" t="s">
        <v>13222</v>
      </c>
      <c r="K13932" t="s">
        <v>18019</v>
      </c>
      <c r="L13932" t="s">
        <v>18020</v>
      </c>
      <c r="M13932" t="s">
        <v>18021</v>
      </c>
      <c r="N13932" t="s">
        <v>13410</v>
      </c>
      <c r="O13932" t="s">
        <v>14225</v>
      </c>
      <c r="P13932">
        <v>27370000</v>
      </c>
      <c r="Q13932" t="s">
        <v>6636</v>
      </c>
      <c r="R13932" t="s">
        <v>6636</v>
      </c>
      <c r="S13932" s="12"/>
      <c r="T13932" s="13"/>
      <c r="U13932" t="s">
        <v>6636</v>
      </c>
    </row>
    <row r="13933" spans="1:21" x14ac:dyDescent="0.25">
      <c r="A13933" t="s">
        <v>6619</v>
      </c>
      <c r="B13933" s="12">
        <v>954546</v>
      </c>
      <c r="C13933" t="s">
        <v>15252</v>
      </c>
      <c r="D13933" s="11">
        <v>46183.786898148202</v>
      </c>
      <c r="E13933" t="s">
        <v>15253</v>
      </c>
      <c r="F13933" t="s">
        <v>6415</v>
      </c>
      <c r="G13933" t="s">
        <v>18022</v>
      </c>
      <c r="H13933" t="s">
        <v>6572</v>
      </c>
      <c r="I13933" t="s">
        <v>6640</v>
      </c>
      <c r="J13933" t="s">
        <v>13222</v>
      </c>
      <c r="K13933" t="s">
        <v>18019</v>
      </c>
      <c r="L13933" t="s">
        <v>18020</v>
      </c>
      <c r="M13933" t="s">
        <v>18021</v>
      </c>
      <c r="N13933" t="s">
        <v>13410</v>
      </c>
      <c r="O13933" t="s">
        <v>14225</v>
      </c>
      <c r="P13933">
        <v>27370000</v>
      </c>
      <c r="Q13933" t="s">
        <v>6636</v>
      </c>
      <c r="R13933" t="s">
        <v>6636</v>
      </c>
      <c r="S13933" s="12"/>
      <c r="T13933" s="13"/>
      <c r="U13933" t="s">
        <v>6636</v>
      </c>
    </row>
    <row r="13934" spans="1:21" x14ac:dyDescent="0.25">
      <c r="A13934" t="s">
        <v>6619</v>
      </c>
      <c r="B13934" s="12">
        <v>954546</v>
      </c>
      <c r="C13934" t="s">
        <v>15252</v>
      </c>
      <c r="D13934" s="11">
        <v>46183.786898148202</v>
      </c>
      <c r="E13934" t="s">
        <v>15253</v>
      </c>
      <c r="F13934" t="s">
        <v>6415</v>
      </c>
      <c r="G13934" t="s">
        <v>18023</v>
      </c>
      <c r="H13934" t="s">
        <v>6572</v>
      </c>
      <c r="I13934" t="s">
        <v>6640</v>
      </c>
      <c r="J13934" t="s">
        <v>13222</v>
      </c>
      <c r="K13934" t="s">
        <v>18019</v>
      </c>
      <c r="L13934" t="s">
        <v>18020</v>
      </c>
      <c r="M13934" t="s">
        <v>18021</v>
      </c>
      <c r="N13934" t="s">
        <v>13410</v>
      </c>
      <c r="O13934" t="s">
        <v>14225</v>
      </c>
      <c r="P13934">
        <v>27370000</v>
      </c>
      <c r="Q13934" t="s">
        <v>6636</v>
      </c>
      <c r="R13934" t="s">
        <v>6636</v>
      </c>
      <c r="S13934" s="12"/>
      <c r="T13934" s="13"/>
      <c r="U13934" t="s">
        <v>6636</v>
      </c>
    </row>
    <row r="13935" spans="1:21" x14ac:dyDescent="0.25">
      <c r="A13935" t="s">
        <v>6637</v>
      </c>
      <c r="B13935" s="12">
        <v>959514</v>
      </c>
      <c r="C13935" t="s">
        <v>15271</v>
      </c>
      <c r="D13935" s="11">
        <v>46186.8328819444</v>
      </c>
      <c r="E13935" t="s">
        <v>15272</v>
      </c>
      <c r="F13935" t="s">
        <v>6415</v>
      </c>
      <c r="G13935" t="s">
        <v>18024</v>
      </c>
      <c r="H13935" t="s">
        <v>6572</v>
      </c>
      <c r="I13935" t="s">
        <v>65</v>
      </c>
      <c r="J13935" t="s">
        <v>219</v>
      </c>
      <c r="K13935" t="s">
        <v>18025</v>
      </c>
      <c r="L13935" t="s">
        <v>18026</v>
      </c>
      <c r="M13935" t="s">
        <v>18027</v>
      </c>
      <c r="N13935" t="s">
        <v>7001</v>
      </c>
      <c r="O13935" t="s">
        <v>7007</v>
      </c>
      <c r="P13935">
        <v>10166000</v>
      </c>
      <c r="Q13935" t="s">
        <v>6636</v>
      </c>
      <c r="R13935" t="s">
        <v>6636</v>
      </c>
      <c r="S13935" s="12"/>
      <c r="T13935" s="13"/>
      <c r="U13935" t="s">
        <v>7460</v>
      </c>
    </row>
    <row r="13936" spans="1:21" x14ac:dyDescent="0.25">
      <c r="A13936" t="s">
        <v>6637</v>
      </c>
      <c r="B13936" s="12">
        <v>959215</v>
      </c>
      <c r="C13936" t="s">
        <v>15271</v>
      </c>
      <c r="D13936" s="11">
        <v>46186.8328819444</v>
      </c>
      <c r="E13936" t="s">
        <v>15272</v>
      </c>
      <c r="F13936" t="s">
        <v>6415</v>
      </c>
      <c r="G13936" t="s">
        <v>18024</v>
      </c>
      <c r="H13936" t="s">
        <v>6572</v>
      </c>
      <c r="I13936" t="s">
        <v>65</v>
      </c>
      <c r="J13936" t="s">
        <v>219</v>
      </c>
      <c r="K13936" t="s">
        <v>18028</v>
      </c>
      <c r="L13936" t="s">
        <v>18026</v>
      </c>
      <c r="M13936" t="s">
        <v>18029</v>
      </c>
      <c r="N13936" t="s">
        <v>7001</v>
      </c>
      <c r="O13936" t="s">
        <v>15276</v>
      </c>
      <c r="P13936">
        <v>9775000</v>
      </c>
      <c r="Q13936" t="s">
        <v>6636</v>
      </c>
      <c r="R13936" t="s">
        <v>6636</v>
      </c>
      <c r="S13936" s="12"/>
      <c r="T13936" s="13"/>
      <c r="U13936" t="s">
        <v>7460</v>
      </c>
    </row>
    <row r="13937" spans="1:21" x14ac:dyDescent="0.25">
      <c r="A13937" t="s">
        <v>6637</v>
      </c>
      <c r="B13937" s="12">
        <v>959514</v>
      </c>
      <c r="C13937" t="s">
        <v>15271</v>
      </c>
      <c r="D13937" s="11">
        <v>46186.8328819444</v>
      </c>
      <c r="E13937" t="s">
        <v>15272</v>
      </c>
      <c r="F13937" t="s">
        <v>6415</v>
      </c>
      <c r="G13937" t="s">
        <v>18030</v>
      </c>
      <c r="H13937" t="s">
        <v>6572</v>
      </c>
      <c r="I13937" t="s">
        <v>65</v>
      </c>
      <c r="J13937" t="s">
        <v>219</v>
      </c>
      <c r="K13937" t="s">
        <v>18025</v>
      </c>
      <c r="L13937" t="s">
        <v>18026</v>
      </c>
      <c r="M13937" t="s">
        <v>18027</v>
      </c>
      <c r="N13937" t="s">
        <v>7001</v>
      </c>
      <c r="O13937" t="s">
        <v>7007</v>
      </c>
      <c r="P13937">
        <v>10166000</v>
      </c>
      <c r="Q13937" t="s">
        <v>6636</v>
      </c>
      <c r="R13937" t="s">
        <v>6636</v>
      </c>
      <c r="S13937" s="12"/>
      <c r="T13937" s="13"/>
      <c r="U13937" t="s">
        <v>7460</v>
      </c>
    </row>
    <row r="13938" spans="1:21" x14ac:dyDescent="0.25">
      <c r="A13938" t="s">
        <v>6637</v>
      </c>
      <c r="B13938" s="12">
        <v>959215</v>
      </c>
      <c r="C13938" t="s">
        <v>15271</v>
      </c>
      <c r="D13938" s="11">
        <v>46186.8328819444</v>
      </c>
      <c r="E13938" t="s">
        <v>15272</v>
      </c>
      <c r="F13938" t="s">
        <v>6415</v>
      </c>
      <c r="G13938" t="s">
        <v>18030</v>
      </c>
      <c r="H13938" t="s">
        <v>6572</v>
      </c>
      <c r="I13938" t="s">
        <v>65</v>
      </c>
      <c r="J13938" t="s">
        <v>219</v>
      </c>
      <c r="K13938" t="s">
        <v>18028</v>
      </c>
      <c r="L13938" t="s">
        <v>18026</v>
      </c>
      <c r="M13938" t="s">
        <v>18029</v>
      </c>
      <c r="N13938" t="s">
        <v>7001</v>
      </c>
      <c r="O13938" t="s">
        <v>15276</v>
      </c>
      <c r="P13938">
        <v>9775000</v>
      </c>
      <c r="Q13938" t="s">
        <v>6636</v>
      </c>
      <c r="R13938" t="s">
        <v>6636</v>
      </c>
      <c r="S13938" s="12"/>
      <c r="T13938" s="13"/>
      <c r="U13938" t="s">
        <v>7460</v>
      </c>
    </row>
    <row r="13939" spans="1:21" x14ac:dyDescent="0.25">
      <c r="A13939" t="s">
        <v>6637</v>
      </c>
      <c r="B13939" s="12">
        <v>959514</v>
      </c>
      <c r="C13939" t="s">
        <v>15271</v>
      </c>
      <c r="D13939" s="11">
        <v>46186.8328819444</v>
      </c>
      <c r="E13939" t="s">
        <v>15272</v>
      </c>
      <c r="F13939" t="s">
        <v>6415</v>
      </c>
      <c r="G13939" t="s">
        <v>18031</v>
      </c>
      <c r="H13939" t="s">
        <v>6572</v>
      </c>
      <c r="I13939" t="s">
        <v>65</v>
      </c>
      <c r="J13939" t="s">
        <v>219</v>
      </c>
      <c r="K13939" t="s">
        <v>18025</v>
      </c>
      <c r="L13939" t="s">
        <v>18026</v>
      </c>
      <c r="M13939" t="s">
        <v>18027</v>
      </c>
      <c r="N13939" t="s">
        <v>7001</v>
      </c>
      <c r="O13939" t="s">
        <v>7007</v>
      </c>
      <c r="P13939">
        <v>10166000</v>
      </c>
      <c r="Q13939" t="s">
        <v>6636</v>
      </c>
      <c r="R13939" t="s">
        <v>6636</v>
      </c>
      <c r="S13939" s="12"/>
      <c r="T13939" s="13"/>
      <c r="U13939" t="s">
        <v>7460</v>
      </c>
    </row>
    <row r="13940" spans="1:21" x14ac:dyDescent="0.25">
      <c r="A13940" t="s">
        <v>6637</v>
      </c>
      <c r="B13940" s="12">
        <v>959215</v>
      </c>
      <c r="C13940" t="s">
        <v>15271</v>
      </c>
      <c r="D13940" s="11">
        <v>46186.8328819444</v>
      </c>
      <c r="E13940" t="s">
        <v>15272</v>
      </c>
      <c r="F13940" t="s">
        <v>6415</v>
      </c>
      <c r="G13940" t="s">
        <v>18031</v>
      </c>
      <c r="H13940" t="s">
        <v>6572</v>
      </c>
      <c r="I13940" t="s">
        <v>65</v>
      </c>
      <c r="J13940" t="s">
        <v>219</v>
      </c>
      <c r="K13940" t="s">
        <v>18028</v>
      </c>
      <c r="L13940" t="s">
        <v>18026</v>
      </c>
      <c r="M13940" t="s">
        <v>18029</v>
      </c>
      <c r="N13940" t="s">
        <v>7001</v>
      </c>
      <c r="O13940" t="s">
        <v>15276</v>
      </c>
      <c r="P13940">
        <v>9775000</v>
      </c>
      <c r="Q13940" t="s">
        <v>6636</v>
      </c>
      <c r="R13940" t="s">
        <v>6636</v>
      </c>
      <c r="S13940" s="12"/>
      <c r="T13940" s="13"/>
      <c r="U13940" t="s">
        <v>7460</v>
      </c>
    </row>
    <row r="13941" spans="1:21" x14ac:dyDescent="0.25">
      <c r="A13941" t="s">
        <v>6637</v>
      </c>
      <c r="B13941" s="12">
        <v>959514</v>
      </c>
      <c r="C13941" t="s">
        <v>15271</v>
      </c>
      <c r="D13941" s="11">
        <v>46186.8328819444</v>
      </c>
      <c r="E13941" t="s">
        <v>15272</v>
      </c>
      <c r="F13941" t="s">
        <v>6415</v>
      </c>
      <c r="G13941" t="s">
        <v>18032</v>
      </c>
      <c r="H13941" t="s">
        <v>6572</v>
      </c>
      <c r="I13941" t="s">
        <v>65</v>
      </c>
      <c r="J13941" t="s">
        <v>219</v>
      </c>
      <c r="K13941" t="s">
        <v>18025</v>
      </c>
      <c r="L13941" t="s">
        <v>18026</v>
      </c>
      <c r="M13941" t="s">
        <v>18027</v>
      </c>
      <c r="N13941" t="s">
        <v>7001</v>
      </c>
      <c r="O13941" t="s">
        <v>7007</v>
      </c>
      <c r="P13941">
        <v>10166000</v>
      </c>
      <c r="Q13941" t="s">
        <v>6636</v>
      </c>
      <c r="R13941" t="s">
        <v>6636</v>
      </c>
      <c r="S13941" s="12"/>
      <c r="T13941" s="13"/>
      <c r="U13941" t="s">
        <v>7460</v>
      </c>
    </row>
    <row r="13942" spans="1:21" x14ac:dyDescent="0.25">
      <c r="A13942" t="s">
        <v>6637</v>
      </c>
      <c r="B13942" s="12">
        <v>959215</v>
      </c>
      <c r="C13942" t="s">
        <v>15271</v>
      </c>
      <c r="D13942" s="11">
        <v>46186.8328819444</v>
      </c>
      <c r="E13942" t="s">
        <v>15272</v>
      </c>
      <c r="F13942" t="s">
        <v>6415</v>
      </c>
      <c r="G13942" t="s">
        <v>18032</v>
      </c>
      <c r="H13942" t="s">
        <v>6572</v>
      </c>
      <c r="I13942" t="s">
        <v>65</v>
      </c>
      <c r="J13942" t="s">
        <v>219</v>
      </c>
      <c r="K13942" t="s">
        <v>18028</v>
      </c>
      <c r="L13942" t="s">
        <v>18026</v>
      </c>
      <c r="M13942" t="s">
        <v>18029</v>
      </c>
      <c r="N13942" t="s">
        <v>7001</v>
      </c>
      <c r="O13942" t="s">
        <v>15276</v>
      </c>
      <c r="P13942">
        <v>9775000</v>
      </c>
      <c r="Q13942" t="s">
        <v>6636</v>
      </c>
      <c r="R13942" t="s">
        <v>6636</v>
      </c>
      <c r="S13942" s="12"/>
      <c r="T13942" s="13"/>
      <c r="U13942" t="s">
        <v>7460</v>
      </c>
    </row>
    <row r="13943" spans="1:21" x14ac:dyDescent="0.25">
      <c r="A13943" t="s">
        <v>6619</v>
      </c>
      <c r="B13943" s="12">
        <v>959514</v>
      </c>
      <c r="C13943" t="s">
        <v>15271</v>
      </c>
      <c r="D13943" s="11">
        <v>46186.843460648102</v>
      </c>
      <c r="E13943" t="s">
        <v>15272</v>
      </c>
      <c r="F13943" t="s">
        <v>6415</v>
      </c>
      <c r="G13943" t="s">
        <v>18024</v>
      </c>
      <c r="H13943" t="s">
        <v>6572</v>
      </c>
      <c r="I13943" t="s">
        <v>65</v>
      </c>
      <c r="J13943" t="s">
        <v>219</v>
      </c>
      <c r="K13943" t="s">
        <v>18025</v>
      </c>
      <c r="L13943" t="s">
        <v>18026</v>
      </c>
      <c r="M13943" t="s">
        <v>18027</v>
      </c>
      <c r="N13943" t="s">
        <v>7001</v>
      </c>
      <c r="O13943" t="s">
        <v>7007</v>
      </c>
      <c r="P13943">
        <v>10166000</v>
      </c>
      <c r="Q13943" t="s">
        <v>6636</v>
      </c>
      <c r="R13943" t="s">
        <v>6636</v>
      </c>
      <c r="S13943" s="12"/>
      <c r="T13943" s="13"/>
      <c r="U13943" t="s">
        <v>7460</v>
      </c>
    </row>
    <row r="13944" spans="1:21" x14ac:dyDescent="0.25">
      <c r="A13944" t="s">
        <v>6619</v>
      </c>
      <c r="B13944" s="12">
        <v>959514</v>
      </c>
      <c r="C13944" t="s">
        <v>15271</v>
      </c>
      <c r="D13944" s="11">
        <v>46186.843460648102</v>
      </c>
      <c r="E13944" t="s">
        <v>15272</v>
      </c>
      <c r="F13944" t="s">
        <v>6415</v>
      </c>
      <c r="G13944" t="s">
        <v>18030</v>
      </c>
      <c r="H13944" t="s">
        <v>6572</v>
      </c>
      <c r="I13944" t="s">
        <v>65</v>
      </c>
      <c r="J13944" t="s">
        <v>219</v>
      </c>
      <c r="K13944" t="s">
        <v>18025</v>
      </c>
      <c r="L13944" t="s">
        <v>18026</v>
      </c>
      <c r="M13944" t="s">
        <v>18027</v>
      </c>
      <c r="N13944" t="s">
        <v>7001</v>
      </c>
      <c r="O13944" t="s">
        <v>7007</v>
      </c>
      <c r="P13944">
        <v>10166000</v>
      </c>
      <c r="Q13944" t="s">
        <v>6636</v>
      </c>
      <c r="R13944" t="s">
        <v>6636</v>
      </c>
      <c r="S13944" s="12"/>
      <c r="T13944" s="13"/>
      <c r="U13944" t="s">
        <v>7460</v>
      </c>
    </row>
    <row r="13945" spans="1:21" x14ac:dyDescent="0.25">
      <c r="A13945" t="s">
        <v>6619</v>
      </c>
      <c r="B13945" s="12">
        <v>959514</v>
      </c>
      <c r="C13945" t="s">
        <v>15271</v>
      </c>
      <c r="D13945" s="11">
        <v>46186.843460648102</v>
      </c>
      <c r="E13945" t="s">
        <v>15272</v>
      </c>
      <c r="F13945" t="s">
        <v>6415</v>
      </c>
      <c r="G13945" t="s">
        <v>18031</v>
      </c>
      <c r="H13945" t="s">
        <v>6572</v>
      </c>
      <c r="I13945" t="s">
        <v>65</v>
      </c>
      <c r="J13945" t="s">
        <v>219</v>
      </c>
      <c r="K13945" t="s">
        <v>18025</v>
      </c>
      <c r="L13945" t="s">
        <v>18026</v>
      </c>
      <c r="M13945" t="s">
        <v>18027</v>
      </c>
      <c r="N13945" t="s">
        <v>7001</v>
      </c>
      <c r="O13945" t="s">
        <v>7007</v>
      </c>
      <c r="P13945">
        <v>10166000</v>
      </c>
      <c r="Q13945" t="s">
        <v>6636</v>
      </c>
      <c r="R13945" t="s">
        <v>6636</v>
      </c>
      <c r="S13945" s="12"/>
      <c r="T13945" s="13"/>
      <c r="U13945" t="s">
        <v>7460</v>
      </c>
    </row>
    <row r="13946" spans="1:21" x14ac:dyDescent="0.25">
      <c r="A13946" t="s">
        <v>6619</v>
      </c>
      <c r="B13946" s="12">
        <v>959514</v>
      </c>
      <c r="C13946" t="s">
        <v>15271</v>
      </c>
      <c r="D13946" s="11">
        <v>46186.843460648102</v>
      </c>
      <c r="E13946" t="s">
        <v>15272</v>
      </c>
      <c r="F13946" t="s">
        <v>6415</v>
      </c>
      <c r="G13946" t="s">
        <v>18032</v>
      </c>
      <c r="H13946" t="s">
        <v>6572</v>
      </c>
      <c r="I13946" t="s">
        <v>65</v>
      </c>
      <c r="J13946" t="s">
        <v>219</v>
      </c>
      <c r="K13946" t="s">
        <v>18025</v>
      </c>
      <c r="L13946" t="s">
        <v>18026</v>
      </c>
      <c r="M13946" t="s">
        <v>18027</v>
      </c>
      <c r="N13946" t="s">
        <v>7001</v>
      </c>
      <c r="O13946" t="s">
        <v>7007</v>
      </c>
      <c r="P13946">
        <v>10166000</v>
      </c>
      <c r="Q13946" t="s">
        <v>6636</v>
      </c>
      <c r="R13946" t="s">
        <v>6636</v>
      </c>
      <c r="S13946" s="12"/>
      <c r="T13946" s="13"/>
      <c r="U13946" t="s">
        <v>7460</v>
      </c>
    </row>
    <row r="13947" spans="1:21" x14ac:dyDescent="0.25">
      <c r="A13947" t="s">
        <v>6637</v>
      </c>
      <c r="B13947" s="12">
        <v>961147</v>
      </c>
      <c r="C13947" t="s">
        <v>18033</v>
      </c>
      <c r="D13947" s="11">
        <v>46188.4280208333</v>
      </c>
      <c r="E13947" t="s">
        <v>18034</v>
      </c>
      <c r="F13947" t="s">
        <v>6415</v>
      </c>
      <c r="G13947" t="s">
        <v>18024</v>
      </c>
      <c r="H13947" t="s">
        <v>6572</v>
      </c>
      <c r="I13947" t="s">
        <v>55</v>
      </c>
      <c r="J13947" t="s">
        <v>44</v>
      </c>
      <c r="K13947" t="s">
        <v>18035</v>
      </c>
      <c r="L13947" t="s">
        <v>18026</v>
      </c>
      <c r="M13947" t="s">
        <v>18036</v>
      </c>
      <c r="N13947" t="s">
        <v>7365</v>
      </c>
      <c r="O13947" t="s">
        <v>7366</v>
      </c>
      <c r="P13947">
        <v>17526000</v>
      </c>
      <c r="Q13947" t="s">
        <v>6636</v>
      </c>
      <c r="R13947" t="s">
        <v>6636</v>
      </c>
      <c r="S13947" s="12"/>
      <c r="T13947" s="13"/>
      <c r="U13947" t="s">
        <v>6650</v>
      </c>
    </row>
    <row r="13948" spans="1:21" x14ac:dyDescent="0.25">
      <c r="A13948" t="s">
        <v>6637</v>
      </c>
      <c r="B13948" s="12">
        <v>961147</v>
      </c>
      <c r="C13948" t="s">
        <v>18033</v>
      </c>
      <c r="D13948" s="11">
        <v>46188.4280208333</v>
      </c>
      <c r="E13948" t="s">
        <v>18034</v>
      </c>
      <c r="F13948" t="s">
        <v>6415</v>
      </c>
      <c r="G13948" t="s">
        <v>18030</v>
      </c>
      <c r="H13948" t="s">
        <v>6572</v>
      </c>
      <c r="I13948" t="s">
        <v>55</v>
      </c>
      <c r="J13948" t="s">
        <v>44</v>
      </c>
      <c r="K13948" t="s">
        <v>18035</v>
      </c>
      <c r="L13948" t="s">
        <v>18026</v>
      </c>
      <c r="M13948" t="s">
        <v>18036</v>
      </c>
      <c r="N13948" t="s">
        <v>7365</v>
      </c>
      <c r="O13948" t="s">
        <v>7366</v>
      </c>
      <c r="P13948">
        <v>17526000</v>
      </c>
      <c r="Q13948" t="s">
        <v>6636</v>
      </c>
      <c r="R13948" t="s">
        <v>6636</v>
      </c>
      <c r="S13948" s="12"/>
      <c r="T13948" s="13"/>
      <c r="U13948" t="s">
        <v>6650</v>
      </c>
    </row>
    <row r="13949" spans="1:21" x14ac:dyDescent="0.25">
      <c r="A13949" t="s">
        <v>6637</v>
      </c>
      <c r="B13949" s="12">
        <v>961147</v>
      </c>
      <c r="C13949" t="s">
        <v>18033</v>
      </c>
      <c r="D13949" s="11">
        <v>46188.4280208333</v>
      </c>
      <c r="E13949" t="s">
        <v>18034</v>
      </c>
      <c r="F13949" t="s">
        <v>6415</v>
      </c>
      <c r="G13949" t="s">
        <v>18031</v>
      </c>
      <c r="H13949" t="s">
        <v>6572</v>
      </c>
      <c r="I13949" t="s">
        <v>55</v>
      </c>
      <c r="J13949" t="s">
        <v>44</v>
      </c>
      <c r="K13949" t="s">
        <v>18035</v>
      </c>
      <c r="L13949" t="s">
        <v>18026</v>
      </c>
      <c r="M13949" t="s">
        <v>18036</v>
      </c>
      <c r="N13949" t="s">
        <v>7365</v>
      </c>
      <c r="O13949" t="s">
        <v>7366</v>
      </c>
      <c r="P13949">
        <v>17526000</v>
      </c>
      <c r="Q13949" t="s">
        <v>6636</v>
      </c>
      <c r="R13949" t="s">
        <v>6636</v>
      </c>
      <c r="S13949" s="12"/>
      <c r="T13949" s="13"/>
      <c r="U13949" t="s">
        <v>6650</v>
      </c>
    </row>
    <row r="13950" spans="1:21" x14ac:dyDescent="0.25">
      <c r="A13950" t="s">
        <v>6637</v>
      </c>
      <c r="B13950" s="12">
        <v>961147</v>
      </c>
      <c r="C13950" t="s">
        <v>18033</v>
      </c>
      <c r="D13950" s="11">
        <v>46188.4280208333</v>
      </c>
      <c r="E13950" t="s">
        <v>18034</v>
      </c>
      <c r="F13950" t="s">
        <v>6415</v>
      </c>
      <c r="G13950" t="s">
        <v>18032</v>
      </c>
      <c r="H13950" t="s">
        <v>6572</v>
      </c>
      <c r="I13950" t="s">
        <v>55</v>
      </c>
      <c r="J13950" t="s">
        <v>44</v>
      </c>
      <c r="K13950" t="s">
        <v>18035</v>
      </c>
      <c r="L13950" t="s">
        <v>18026</v>
      </c>
      <c r="M13950" t="s">
        <v>18036</v>
      </c>
      <c r="N13950" t="s">
        <v>7365</v>
      </c>
      <c r="O13950" t="s">
        <v>7366</v>
      </c>
      <c r="P13950">
        <v>17526000</v>
      </c>
      <c r="Q13950" t="s">
        <v>6636</v>
      </c>
      <c r="R13950" t="s">
        <v>6636</v>
      </c>
      <c r="S13950" s="12"/>
      <c r="T13950" s="13"/>
      <c r="U13950" t="s">
        <v>6650</v>
      </c>
    </row>
    <row r="13951" spans="1:21" x14ac:dyDescent="0.25">
      <c r="A13951" t="s">
        <v>6619</v>
      </c>
      <c r="B13951" s="12">
        <v>961147</v>
      </c>
      <c r="C13951" t="s">
        <v>18033</v>
      </c>
      <c r="D13951" s="11">
        <v>46188.438483796301</v>
      </c>
      <c r="E13951" t="s">
        <v>18034</v>
      </c>
      <c r="F13951" t="s">
        <v>6415</v>
      </c>
      <c r="G13951" t="s">
        <v>18024</v>
      </c>
      <c r="H13951" t="s">
        <v>6572</v>
      </c>
      <c r="I13951" t="s">
        <v>55</v>
      </c>
      <c r="J13951" t="s">
        <v>44</v>
      </c>
      <c r="K13951" t="s">
        <v>18035</v>
      </c>
      <c r="L13951" t="s">
        <v>18026</v>
      </c>
      <c r="M13951" t="s">
        <v>18036</v>
      </c>
      <c r="N13951" t="s">
        <v>7365</v>
      </c>
      <c r="O13951" t="s">
        <v>7366</v>
      </c>
      <c r="P13951">
        <v>17526000</v>
      </c>
      <c r="Q13951" t="s">
        <v>6636</v>
      </c>
      <c r="R13951" t="s">
        <v>6636</v>
      </c>
      <c r="S13951" s="12"/>
      <c r="T13951" s="13"/>
      <c r="U13951" t="s">
        <v>6650</v>
      </c>
    </row>
    <row r="13952" spans="1:21" x14ac:dyDescent="0.25">
      <c r="A13952" t="s">
        <v>6619</v>
      </c>
      <c r="B13952" s="12">
        <v>961147</v>
      </c>
      <c r="C13952" t="s">
        <v>18033</v>
      </c>
      <c r="D13952" s="11">
        <v>46188.438483796301</v>
      </c>
      <c r="E13952" t="s">
        <v>18034</v>
      </c>
      <c r="F13952" t="s">
        <v>6415</v>
      </c>
      <c r="G13952" t="s">
        <v>18030</v>
      </c>
      <c r="H13952" t="s">
        <v>6572</v>
      </c>
      <c r="I13952" t="s">
        <v>55</v>
      </c>
      <c r="J13952" t="s">
        <v>44</v>
      </c>
      <c r="K13952" t="s">
        <v>18035</v>
      </c>
      <c r="L13952" t="s">
        <v>18026</v>
      </c>
      <c r="M13952" t="s">
        <v>18036</v>
      </c>
      <c r="N13952" t="s">
        <v>7365</v>
      </c>
      <c r="O13952" t="s">
        <v>7366</v>
      </c>
      <c r="P13952">
        <v>17526000</v>
      </c>
      <c r="Q13952" t="s">
        <v>6636</v>
      </c>
      <c r="R13952" t="s">
        <v>6636</v>
      </c>
      <c r="S13952" s="12"/>
      <c r="T13952" s="13"/>
      <c r="U13952" t="s">
        <v>6650</v>
      </c>
    </row>
    <row r="13953" spans="1:21" x14ac:dyDescent="0.25">
      <c r="A13953" t="s">
        <v>6619</v>
      </c>
      <c r="B13953" s="12">
        <v>961147</v>
      </c>
      <c r="C13953" t="s">
        <v>18033</v>
      </c>
      <c r="D13953" s="11">
        <v>46188.438483796301</v>
      </c>
      <c r="E13953" t="s">
        <v>18034</v>
      </c>
      <c r="F13953" t="s">
        <v>6415</v>
      </c>
      <c r="G13953" t="s">
        <v>18031</v>
      </c>
      <c r="H13953" t="s">
        <v>6572</v>
      </c>
      <c r="I13953" t="s">
        <v>55</v>
      </c>
      <c r="J13953" t="s">
        <v>44</v>
      </c>
      <c r="K13953" t="s">
        <v>18035</v>
      </c>
      <c r="L13953" t="s">
        <v>18026</v>
      </c>
      <c r="M13953" t="s">
        <v>18036</v>
      </c>
      <c r="N13953" t="s">
        <v>7365</v>
      </c>
      <c r="O13953" t="s">
        <v>7366</v>
      </c>
      <c r="P13953">
        <v>17526000</v>
      </c>
      <c r="Q13953" t="s">
        <v>6636</v>
      </c>
      <c r="R13953" t="s">
        <v>6636</v>
      </c>
      <c r="S13953" s="12"/>
      <c r="T13953" s="13"/>
      <c r="U13953" t="s">
        <v>6650</v>
      </c>
    </row>
    <row r="13954" spans="1:21" x14ac:dyDescent="0.25">
      <c r="A13954" t="s">
        <v>6619</v>
      </c>
      <c r="B13954" s="12">
        <v>961147</v>
      </c>
      <c r="C13954" t="s">
        <v>18033</v>
      </c>
      <c r="D13954" s="11">
        <v>46188.438483796301</v>
      </c>
      <c r="E13954" t="s">
        <v>18034</v>
      </c>
      <c r="F13954" t="s">
        <v>6415</v>
      </c>
      <c r="G13954" t="s">
        <v>18032</v>
      </c>
      <c r="H13954" t="s">
        <v>6572</v>
      </c>
      <c r="I13954" t="s">
        <v>55</v>
      </c>
      <c r="J13954" t="s">
        <v>44</v>
      </c>
      <c r="K13954" t="s">
        <v>18035</v>
      </c>
      <c r="L13954" t="s">
        <v>18026</v>
      </c>
      <c r="M13954" t="s">
        <v>18036</v>
      </c>
      <c r="N13954" t="s">
        <v>7365</v>
      </c>
      <c r="O13954" t="s">
        <v>7366</v>
      </c>
      <c r="P13954">
        <v>17526000</v>
      </c>
      <c r="Q13954" t="s">
        <v>6636</v>
      </c>
      <c r="R13954" t="s">
        <v>6636</v>
      </c>
      <c r="S13954" s="12"/>
      <c r="T13954" s="13"/>
      <c r="U13954" t="s">
        <v>6650</v>
      </c>
    </row>
    <row r="13955" spans="1:21" x14ac:dyDescent="0.25">
      <c r="A13955" t="s">
        <v>6637</v>
      </c>
      <c r="B13955" s="12">
        <v>915515</v>
      </c>
      <c r="C13955" t="s">
        <v>18037</v>
      </c>
      <c r="D13955" s="11">
        <v>46203.611736111103</v>
      </c>
      <c r="E13955" t="s">
        <v>18038</v>
      </c>
      <c r="F13955" t="s">
        <v>6415</v>
      </c>
      <c r="G13955" t="s">
        <v>18024</v>
      </c>
      <c r="H13955" t="s">
        <v>6572</v>
      </c>
      <c r="I13955" t="s">
        <v>55</v>
      </c>
      <c r="J13955" t="s">
        <v>164</v>
      </c>
      <c r="K13955" t="s">
        <v>18039</v>
      </c>
      <c r="L13955" t="s">
        <v>18026</v>
      </c>
      <c r="M13955" t="s">
        <v>18040</v>
      </c>
      <c r="N13955" t="s">
        <v>13439</v>
      </c>
      <c r="O13955" t="s">
        <v>17757</v>
      </c>
      <c r="P13955">
        <v>19839432</v>
      </c>
      <c r="Q13955" t="s">
        <v>6636</v>
      </c>
      <c r="R13955" t="s">
        <v>6636</v>
      </c>
      <c r="S13955" s="12"/>
      <c r="T13955" s="13"/>
      <c r="U13955" t="s">
        <v>6636</v>
      </c>
    </row>
    <row r="13956" spans="1:21" x14ac:dyDescent="0.25">
      <c r="A13956" t="s">
        <v>6637</v>
      </c>
      <c r="B13956" s="12">
        <v>915515</v>
      </c>
      <c r="C13956" t="s">
        <v>18037</v>
      </c>
      <c r="D13956" s="11">
        <v>46203.611736111103</v>
      </c>
      <c r="E13956" t="s">
        <v>18038</v>
      </c>
      <c r="F13956" t="s">
        <v>6415</v>
      </c>
      <c r="G13956" t="s">
        <v>18030</v>
      </c>
      <c r="H13956" t="s">
        <v>6572</v>
      </c>
      <c r="I13956" t="s">
        <v>55</v>
      </c>
      <c r="J13956" t="s">
        <v>164</v>
      </c>
      <c r="K13956" t="s">
        <v>18039</v>
      </c>
      <c r="L13956" t="s">
        <v>18026</v>
      </c>
      <c r="M13956" t="s">
        <v>18040</v>
      </c>
      <c r="N13956" t="s">
        <v>13439</v>
      </c>
      <c r="O13956" t="s">
        <v>17757</v>
      </c>
      <c r="P13956">
        <v>19839432</v>
      </c>
      <c r="Q13956" t="s">
        <v>6636</v>
      </c>
      <c r="R13956" t="s">
        <v>6636</v>
      </c>
      <c r="S13956" s="12"/>
      <c r="T13956" s="13"/>
      <c r="U13956" t="s">
        <v>6636</v>
      </c>
    </row>
    <row r="13957" spans="1:21" x14ac:dyDescent="0.25">
      <c r="A13957" t="s">
        <v>6637</v>
      </c>
      <c r="B13957" s="12">
        <v>915515</v>
      </c>
      <c r="C13957" t="s">
        <v>18037</v>
      </c>
      <c r="D13957" s="11">
        <v>46203.611736111103</v>
      </c>
      <c r="E13957" t="s">
        <v>18038</v>
      </c>
      <c r="F13957" t="s">
        <v>6415</v>
      </c>
      <c r="G13957" t="s">
        <v>18031</v>
      </c>
      <c r="H13957" t="s">
        <v>6572</v>
      </c>
      <c r="I13957" t="s">
        <v>55</v>
      </c>
      <c r="J13957" t="s">
        <v>164</v>
      </c>
      <c r="K13957" t="s">
        <v>18039</v>
      </c>
      <c r="L13957" t="s">
        <v>18026</v>
      </c>
      <c r="M13957" t="s">
        <v>18040</v>
      </c>
      <c r="N13957" t="s">
        <v>13439</v>
      </c>
      <c r="O13957" t="s">
        <v>17757</v>
      </c>
      <c r="P13957">
        <v>19839432</v>
      </c>
      <c r="Q13957" t="s">
        <v>6636</v>
      </c>
      <c r="R13957" t="s">
        <v>6636</v>
      </c>
      <c r="S13957" s="12"/>
      <c r="T13957" s="13"/>
      <c r="U13957" t="s">
        <v>6636</v>
      </c>
    </row>
    <row r="13958" spans="1:21" x14ac:dyDescent="0.25">
      <c r="A13958" t="s">
        <v>6637</v>
      </c>
      <c r="B13958" s="12">
        <v>915515</v>
      </c>
      <c r="C13958" t="s">
        <v>18037</v>
      </c>
      <c r="D13958" s="11">
        <v>46203.611736111103</v>
      </c>
      <c r="E13958" t="s">
        <v>18038</v>
      </c>
      <c r="F13958" t="s">
        <v>6415</v>
      </c>
      <c r="G13958" t="s">
        <v>18032</v>
      </c>
      <c r="H13958" t="s">
        <v>6572</v>
      </c>
      <c r="I13958" t="s">
        <v>55</v>
      </c>
      <c r="J13958" t="s">
        <v>164</v>
      </c>
      <c r="K13958" t="s">
        <v>18039</v>
      </c>
      <c r="L13958" t="s">
        <v>18026</v>
      </c>
      <c r="M13958" t="s">
        <v>18040</v>
      </c>
      <c r="N13958" t="s">
        <v>13439</v>
      </c>
      <c r="O13958" t="s">
        <v>17757</v>
      </c>
      <c r="P13958">
        <v>19839432</v>
      </c>
      <c r="Q13958" t="s">
        <v>6636</v>
      </c>
      <c r="R13958" t="s">
        <v>6636</v>
      </c>
      <c r="S13958" s="12"/>
      <c r="T13958" s="13"/>
      <c r="U13958" t="s">
        <v>6636</v>
      </c>
    </row>
    <row r="13959" spans="1:21" x14ac:dyDescent="0.25">
      <c r="A13959" t="s">
        <v>6637</v>
      </c>
      <c r="B13959" s="12">
        <v>989115</v>
      </c>
      <c r="C13959" t="s">
        <v>16985</v>
      </c>
      <c r="D13959" s="11">
        <v>46212.574108796303</v>
      </c>
      <c r="E13959" t="s">
        <v>16986</v>
      </c>
      <c r="F13959" t="s">
        <v>6415</v>
      </c>
      <c r="G13959" t="s">
        <v>18041</v>
      </c>
      <c r="H13959" t="s">
        <v>6572</v>
      </c>
      <c r="I13959" t="s">
        <v>65</v>
      </c>
      <c r="J13959" t="s">
        <v>57</v>
      </c>
      <c r="K13959" t="s">
        <v>18042</v>
      </c>
      <c r="L13959" t="s">
        <v>18043</v>
      </c>
      <c r="M13959" t="s">
        <v>18044</v>
      </c>
      <c r="N13959" t="s">
        <v>7001</v>
      </c>
      <c r="O13959" t="s">
        <v>7002</v>
      </c>
      <c r="P13959">
        <v>49105000</v>
      </c>
      <c r="Q13959" t="s">
        <v>6636</v>
      </c>
      <c r="R13959" t="s">
        <v>6636</v>
      </c>
      <c r="S13959" s="12"/>
      <c r="T13959" s="13"/>
      <c r="U13959" t="s">
        <v>6636</v>
      </c>
    </row>
    <row r="13960" spans="1:21" x14ac:dyDescent="0.25">
      <c r="A13960" t="s">
        <v>6619</v>
      </c>
      <c r="B13960" s="12">
        <v>989115</v>
      </c>
      <c r="C13960" t="s">
        <v>16985</v>
      </c>
      <c r="D13960" s="11">
        <v>46212.596747685202</v>
      </c>
      <c r="E13960" t="s">
        <v>16986</v>
      </c>
      <c r="F13960" t="s">
        <v>6415</v>
      </c>
      <c r="G13960" t="s">
        <v>18041</v>
      </c>
      <c r="H13960" t="s">
        <v>6572</v>
      </c>
      <c r="I13960" t="s">
        <v>65</v>
      </c>
      <c r="J13960" t="s">
        <v>57</v>
      </c>
      <c r="K13960" t="s">
        <v>18042</v>
      </c>
      <c r="L13960" t="s">
        <v>18043</v>
      </c>
      <c r="M13960" t="s">
        <v>18044</v>
      </c>
      <c r="N13960" t="s">
        <v>7001</v>
      </c>
      <c r="O13960" t="s">
        <v>7002</v>
      </c>
      <c r="P13960">
        <v>49105000</v>
      </c>
      <c r="Q13960" t="s">
        <v>6636</v>
      </c>
      <c r="R13960" t="s">
        <v>6636</v>
      </c>
      <c r="S13960" s="12"/>
      <c r="T13960" s="13"/>
      <c r="U13960" t="s">
        <v>6636</v>
      </c>
    </row>
    <row r="13961" spans="1:21" x14ac:dyDescent="0.25">
      <c r="A13961" t="s">
        <v>6637</v>
      </c>
      <c r="B13961" s="12">
        <v>991990</v>
      </c>
      <c r="C13961" t="s">
        <v>18045</v>
      </c>
      <c r="D13961" s="11">
        <v>46213.324999999997</v>
      </c>
      <c r="E13961" t="s">
        <v>18046</v>
      </c>
      <c r="F13961" t="s">
        <v>6415</v>
      </c>
      <c r="G13961" t="s">
        <v>18041</v>
      </c>
      <c r="H13961" t="s">
        <v>6572</v>
      </c>
      <c r="I13961" t="s">
        <v>6636</v>
      </c>
      <c r="J13961" t="s">
        <v>6636</v>
      </c>
      <c r="K13961" t="s">
        <v>18047</v>
      </c>
      <c r="L13961" t="s">
        <v>18043</v>
      </c>
      <c r="M13961" t="s">
        <v>18048</v>
      </c>
      <c r="N13961" t="s">
        <v>7001</v>
      </c>
      <c r="O13961" t="s">
        <v>7007</v>
      </c>
      <c r="P13961">
        <v>19435000</v>
      </c>
      <c r="Q13961" t="s">
        <v>6778</v>
      </c>
      <c r="R13961" t="s">
        <v>6779</v>
      </c>
      <c r="S13961" s="12"/>
      <c r="T13961" s="13"/>
      <c r="U13961" t="s">
        <v>9791</v>
      </c>
    </row>
    <row r="13962" spans="1:21" x14ac:dyDescent="0.25">
      <c r="A13962" t="s">
        <v>6619</v>
      </c>
      <c r="B13962" s="12">
        <v>991990</v>
      </c>
      <c r="C13962" t="s">
        <v>18045</v>
      </c>
      <c r="D13962" s="11">
        <v>46215.590995370403</v>
      </c>
      <c r="E13962" t="s">
        <v>18046</v>
      </c>
      <c r="F13962" t="s">
        <v>6415</v>
      </c>
      <c r="G13962" t="s">
        <v>18041</v>
      </c>
      <c r="H13962" t="s">
        <v>6572</v>
      </c>
      <c r="I13962" t="s">
        <v>6636</v>
      </c>
      <c r="J13962" t="s">
        <v>6636</v>
      </c>
      <c r="K13962" t="s">
        <v>18047</v>
      </c>
      <c r="L13962" t="s">
        <v>18043</v>
      </c>
      <c r="M13962" t="s">
        <v>18048</v>
      </c>
      <c r="N13962" t="s">
        <v>7001</v>
      </c>
      <c r="O13962" t="s">
        <v>7007</v>
      </c>
      <c r="P13962">
        <v>19435000</v>
      </c>
      <c r="Q13962" t="s">
        <v>6778</v>
      </c>
      <c r="R13962" t="s">
        <v>6779</v>
      </c>
      <c r="S13962" s="12"/>
      <c r="T13962" s="13"/>
      <c r="U13962" t="s">
        <v>9791</v>
      </c>
    </row>
    <row r="13963" spans="1:21" x14ac:dyDescent="0.25">
      <c r="A13963" t="s">
        <v>6637</v>
      </c>
      <c r="B13963" s="12">
        <v>994819</v>
      </c>
      <c r="C13963" t="s">
        <v>18049</v>
      </c>
      <c r="D13963" s="11">
        <v>46216.547337962998</v>
      </c>
      <c r="E13963" t="s">
        <v>18050</v>
      </c>
      <c r="F13963" t="s">
        <v>6415</v>
      </c>
      <c r="G13963" t="s">
        <v>18041</v>
      </c>
      <c r="H13963" t="s">
        <v>6572</v>
      </c>
      <c r="I13963" t="s">
        <v>55</v>
      </c>
      <c r="J13963" t="s">
        <v>643</v>
      </c>
      <c r="K13963" t="s">
        <v>18051</v>
      </c>
      <c r="L13963" t="s">
        <v>18052</v>
      </c>
      <c r="M13963" t="s">
        <v>18053</v>
      </c>
      <c r="N13963" t="s">
        <v>7001</v>
      </c>
      <c r="O13963" t="s">
        <v>7062</v>
      </c>
      <c r="P13963">
        <v>34776000</v>
      </c>
      <c r="Q13963" t="s">
        <v>6636</v>
      </c>
      <c r="R13963" t="s">
        <v>6636</v>
      </c>
      <c r="S13963" s="12"/>
      <c r="T13963" s="13"/>
      <c r="U13963" t="s">
        <v>6636</v>
      </c>
    </row>
    <row r="13964" spans="1:21" x14ac:dyDescent="0.25">
      <c r="A13964" t="s">
        <v>6619</v>
      </c>
      <c r="B13964" s="12">
        <v>994819</v>
      </c>
      <c r="C13964" t="s">
        <v>18049</v>
      </c>
      <c r="D13964" s="11">
        <v>46217.739664351902</v>
      </c>
      <c r="E13964" t="s">
        <v>18050</v>
      </c>
      <c r="F13964" t="s">
        <v>6415</v>
      </c>
      <c r="G13964" t="s">
        <v>18041</v>
      </c>
      <c r="H13964" t="s">
        <v>6572</v>
      </c>
      <c r="I13964" t="s">
        <v>55</v>
      </c>
      <c r="J13964" t="s">
        <v>643</v>
      </c>
      <c r="K13964" t="s">
        <v>18051</v>
      </c>
      <c r="L13964" t="s">
        <v>18052</v>
      </c>
      <c r="M13964" t="s">
        <v>18053</v>
      </c>
      <c r="N13964" t="s">
        <v>7001</v>
      </c>
      <c r="O13964" t="s">
        <v>7062</v>
      </c>
      <c r="P13964">
        <v>34776000</v>
      </c>
      <c r="Q13964" t="s">
        <v>6636</v>
      </c>
      <c r="R13964" t="s">
        <v>6636</v>
      </c>
      <c r="S13964" s="12"/>
      <c r="T13964" s="13"/>
      <c r="U13964" t="s">
        <v>6636</v>
      </c>
    </row>
    <row r="13965" spans="1:21" x14ac:dyDescent="0.25">
      <c r="A13965" t="s">
        <v>6637</v>
      </c>
      <c r="B13965" s="12">
        <v>998223</v>
      </c>
      <c r="C13965" t="s">
        <v>18054</v>
      </c>
      <c r="D13965" s="11">
        <v>46221.431018518502</v>
      </c>
      <c r="E13965" t="s">
        <v>18055</v>
      </c>
      <c r="F13965" t="s">
        <v>6415</v>
      </c>
      <c r="G13965" t="s">
        <v>18041</v>
      </c>
      <c r="H13965" t="s">
        <v>6572</v>
      </c>
      <c r="I13965" t="s">
        <v>55</v>
      </c>
      <c r="J13965" t="s">
        <v>643</v>
      </c>
      <c r="K13965" t="s">
        <v>18056</v>
      </c>
      <c r="L13965" t="s">
        <v>18057</v>
      </c>
      <c r="M13965" t="s">
        <v>18058</v>
      </c>
      <c r="N13965" t="s">
        <v>6761</v>
      </c>
      <c r="O13965" t="s">
        <v>6771</v>
      </c>
      <c r="P13965">
        <v>71277000</v>
      </c>
      <c r="Q13965" t="s">
        <v>6636</v>
      </c>
      <c r="R13965" t="s">
        <v>6636</v>
      </c>
      <c r="S13965" s="12"/>
      <c r="T13965" s="13"/>
      <c r="U13965" t="s">
        <v>6636</v>
      </c>
    </row>
    <row r="13966" spans="1:21" x14ac:dyDescent="0.25">
      <c r="A13966" t="s">
        <v>6619</v>
      </c>
      <c r="B13966" s="12">
        <v>998223</v>
      </c>
      <c r="C13966" t="s">
        <v>18054</v>
      </c>
      <c r="D13966" s="11">
        <v>46221.487314814804</v>
      </c>
      <c r="E13966" t="s">
        <v>18055</v>
      </c>
      <c r="F13966" t="s">
        <v>6415</v>
      </c>
      <c r="G13966" t="s">
        <v>18041</v>
      </c>
      <c r="H13966" t="s">
        <v>6572</v>
      </c>
      <c r="I13966" t="s">
        <v>55</v>
      </c>
      <c r="J13966" t="s">
        <v>643</v>
      </c>
      <c r="K13966" t="s">
        <v>18056</v>
      </c>
      <c r="L13966" t="s">
        <v>18057</v>
      </c>
      <c r="M13966" t="s">
        <v>18058</v>
      </c>
      <c r="N13966" t="s">
        <v>6761</v>
      </c>
      <c r="O13966" t="s">
        <v>6771</v>
      </c>
      <c r="P13966">
        <v>71277000</v>
      </c>
      <c r="Q13966" t="s">
        <v>6636</v>
      </c>
      <c r="R13966" t="s">
        <v>6636</v>
      </c>
      <c r="S13966" s="12"/>
      <c r="T13966" s="13"/>
      <c r="U13966" t="s">
        <v>6636</v>
      </c>
    </row>
    <row r="13967" spans="1:21" x14ac:dyDescent="0.25">
      <c r="A13967" t="s">
        <v>6637</v>
      </c>
      <c r="B13967" s="12">
        <v>41117</v>
      </c>
      <c r="C13967" t="s">
        <v>18059</v>
      </c>
      <c r="D13967" s="11">
        <v>46175.425057870401</v>
      </c>
      <c r="E13967" t="s">
        <v>18060</v>
      </c>
      <c r="F13967" t="s">
        <v>6415</v>
      </c>
      <c r="G13967" t="s">
        <v>7011</v>
      </c>
      <c r="H13967" t="s">
        <v>6573</v>
      </c>
      <c r="I13967" t="s">
        <v>55</v>
      </c>
      <c r="J13967" t="s">
        <v>44</v>
      </c>
      <c r="K13967" t="s">
        <v>18061</v>
      </c>
      <c r="L13967" t="s">
        <v>18062</v>
      </c>
      <c r="M13967" t="s">
        <v>18063</v>
      </c>
      <c r="N13967" t="s">
        <v>14235</v>
      </c>
      <c r="O13967" t="s">
        <v>17149</v>
      </c>
      <c r="P13967">
        <v>2999000</v>
      </c>
      <c r="Q13967" t="s">
        <v>6636</v>
      </c>
      <c r="R13967" t="s">
        <v>6636</v>
      </c>
      <c r="S13967" s="12"/>
      <c r="T13967" s="13"/>
      <c r="U13967" t="s">
        <v>6636</v>
      </c>
    </row>
    <row r="13968" spans="1:21" x14ac:dyDescent="0.25">
      <c r="A13968" t="s">
        <v>6619</v>
      </c>
      <c r="B13968" s="12">
        <v>41117</v>
      </c>
      <c r="C13968" t="s">
        <v>18059</v>
      </c>
      <c r="D13968" s="11">
        <v>46175.743657407402</v>
      </c>
      <c r="E13968" t="s">
        <v>18060</v>
      </c>
      <c r="F13968" t="s">
        <v>6415</v>
      </c>
      <c r="G13968" t="s">
        <v>7011</v>
      </c>
      <c r="H13968" t="s">
        <v>6573</v>
      </c>
      <c r="I13968" t="s">
        <v>55</v>
      </c>
      <c r="J13968" t="s">
        <v>44</v>
      </c>
      <c r="K13968" t="s">
        <v>18061</v>
      </c>
      <c r="L13968" t="s">
        <v>18062</v>
      </c>
      <c r="M13968" t="s">
        <v>18063</v>
      </c>
      <c r="N13968" t="s">
        <v>14235</v>
      </c>
      <c r="O13968" t="s">
        <v>17149</v>
      </c>
      <c r="P13968">
        <v>2999000</v>
      </c>
      <c r="Q13968" t="s">
        <v>6636</v>
      </c>
      <c r="R13968" t="s">
        <v>6636</v>
      </c>
      <c r="S13968" s="12"/>
      <c r="T13968" s="13"/>
      <c r="U13968" t="s">
        <v>6636</v>
      </c>
    </row>
    <row r="13969" spans="1:21" x14ac:dyDescent="0.25">
      <c r="A13969" t="s">
        <v>6637</v>
      </c>
      <c r="B13969" s="12">
        <v>41140</v>
      </c>
      <c r="C13969" t="s">
        <v>18064</v>
      </c>
      <c r="D13969" s="11">
        <v>46176.575162036999</v>
      </c>
      <c r="E13969" t="s">
        <v>18065</v>
      </c>
      <c r="F13969" t="s">
        <v>6415</v>
      </c>
      <c r="G13969" t="s">
        <v>7011</v>
      </c>
      <c r="H13969" t="s">
        <v>6573</v>
      </c>
      <c r="I13969" t="s">
        <v>3863</v>
      </c>
      <c r="J13969" t="s">
        <v>13571</v>
      </c>
      <c r="K13969" t="s">
        <v>18066</v>
      </c>
      <c r="L13969" t="s">
        <v>18062</v>
      </c>
      <c r="M13969" t="s">
        <v>18067</v>
      </c>
      <c r="N13969" t="s">
        <v>12129</v>
      </c>
      <c r="O13969" t="s">
        <v>12130</v>
      </c>
      <c r="P13969">
        <v>1570000</v>
      </c>
      <c r="Q13969" t="s">
        <v>6636</v>
      </c>
      <c r="R13969" t="s">
        <v>6636</v>
      </c>
      <c r="S13969" s="12"/>
      <c r="T13969" s="13"/>
      <c r="U13969" t="s">
        <v>6636</v>
      </c>
    </row>
    <row r="13970" spans="1:21" x14ac:dyDescent="0.25">
      <c r="A13970" t="s">
        <v>6619</v>
      </c>
      <c r="B13970" s="12">
        <v>41140</v>
      </c>
      <c r="C13970" t="s">
        <v>18064</v>
      </c>
      <c r="D13970" s="11">
        <v>46176.575162036999</v>
      </c>
      <c r="E13970" t="s">
        <v>18065</v>
      </c>
      <c r="F13970" t="s">
        <v>6415</v>
      </c>
      <c r="G13970" t="s">
        <v>7011</v>
      </c>
      <c r="H13970" t="s">
        <v>6573</v>
      </c>
      <c r="I13970" t="s">
        <v>3863</v>
      </c>
      <c r="J13970" t="s">
        <v>13571</v>
      </c>
      <c r="K13970" t="s">
        <v>18066</v>
      </c>
      <c r="L13970" t="s">
        <v>18062</v>
      </c>
      <c r="M13970" t="s">
        <v>18067</v>
      </c>
      <c r="N13970" t="s">
        <v>12129</v>
      </c>
      <c r="O13970" t="s">
        <v>12130</v>
      </c>
      <c r="P13970">
        <v>1570000</v>
      </c>
      <c r="Q13970" t="s">
        <v>6636</v>
      </c>
      <c r="R13970" t="s">
        <v>6636</v>
      </c>
      <c r="S13970" s="12"/>
      <c r="T13970" s="13"/>
      <c r="U13970" t="s">
        <v>6636</v>
      </c>
    </row>
    <row r="13971" spans="1:21" x14ac:dyDescent="0.25">
      <c r="A13971" t="s">
        <v>6637</v>
      </c>
      <c r="B13971" s="12">
        <v>41164</v>
      </c>
      <c r="C13971" t="s">
        <v>18068</v>
      </c>
      <c r="D13971" s="11">
        <v>46176.710023148102</v>
      </c>
      <c r="E13971" t="s">
        <v>18069</v>
      </c>
      <c r="F13971" t="s">
        <v>6415</v>
      </c>
      <c r="G13971" t="s">
        <v>7011</v>
      </c>
      <c r="H13971" t="s">
        <v>6573</v>
      </c>
      <c r="I13971" t="s">
        <v>65</v>
      </c>
      <c r="J13971" t="s">
        <v>132</v>
      </c>
      <c r="K13971" t="s">
        <v>18070</v>
      </c>
      <c r="L13971" t="s">
        <v>18062</v>
      </c>
      <c r="M13971" t="s">
        <v>18071</v>
      </c>
      <c r="N13971" t="s">
        <v>6787</v>
      </c>
      <c r="O13971" t="s">
        <v>13602</v>
      </c>
      <c r="P13971">
        <v>2659000</v>
      </c>
      <c r="Q13971" t="s">
        <v>6636</v>
      </c>
      <c r="R13971" t="s">
        <v>6636</v>
      </c>
      <c r="S13971" s="12"/>
      <c r="T13971" s="13"/>
      <c r="U13971" t="s">
        <v>6629</v>
      </c>
    </row>
    <row r="13972" spans="1:21" x14ac:dyDescent="0.25">
      <c r="A13972" t="s">
        <v>6619</v>
      </c>
      <c r="B13972" s="12">
        <v>41164</v>
      </c>
      <c r="C13972" t="s">
        <v>18068</v>
      </c>
      <c r="D13972" s="11">
        <v>46176.739259259302</v>
      </c>
      <c r="E13972" t="s">
        <v>18069</v>
      </c>
      <c r="F13972" t="s">
        <v>6415</v>
      </c>
      <c r="G13972" t="s">
        <v>7011</v>
      </c>
      <c r="H13972" t="s">
        <v>6573</v>
      </c>
      <c r="I13972" t="s">
        <v>65</v>
      </c>
      <c r="J13972" t="s">
        <v>132</v>
      </c>
      <c r="K13972" t="s">
        <v>18070</v>
      </c>
      <c r="L13972" t="s">
        <v>18062</v>
      </c>
      <c r="M13972" t="s">
        <v>18071</v>
      </c>
      <c r="N13972" t="s">
        <v>6787</v>
      </c>
      <c r="O13972" t="s">
        <v>13602</v>
      </c>
      <c r="P13972">
        <v>2659000</v>
      </c>
      <c r="Q13972" t="s">
        <v>6636</v>
      </c>
      <c r="R13972" t="s">
        <v>6636</v>
      </c>
      <c r="S13972" s="12"/>
      <c r="T13972" s="13"/>
      <c r="U13972" t="s">
        <v>6629</v>
      </c>
    </row>
    <row r="13973" spans="1:21" x14ac:dyDescent="0.25">
      <c r="A13973" t="s">
        <v>6619</v>
      </c>
      <c r="B13973" s="12">
        <v>41177</v>
      </c>
      <c r="C13973" t="s">
        <v>17043</v>
      </c>
      <c r="D13973" s="11">
        <v>46176.829537037003</v>
      </c>
      <c r="E13973" t="s">
        <v>17044</v>
      </c>
      <c r="F13973" t="s">
        <v>6415</v>
      </c>
      <c r="G13973" t="s">
        <v>7011</v>
      </c>
      <c r="H13973" t="s">
        <v>6573</v>
      </c>
      <c r="I13973" t="s">
        <v>65</v>
      </c>
      <c r="J13973" t="s">
        <v>636</v>
      </c>
      <c r="K13973" t="s">
        <v>18072</v>
      </c>
      <c r="L13973" t="s">
        <v>18062</v>
      </c>
      <c r="M13973" t="s">
        <v>18073</v>
      </c>
      <c r="N13973" t="s">
        <v>8891</v>
      </c>
      <c r="O13973" t="s">
        <v>13239</v>
      </c>
      <c r="P13973">
        <v>3130000</v>
      </c>
      <c r="Q13973" t="s">
        <v>6636</v>
      </c>
      <c r="R13973" t="s">
        <v>6636</v>
      </c>
      <c r="S13973" s="12"/>
      <c r="T13973" s="13"/>
      <c r="U13973" t="s">
        <v>6629</v>
      </c>
    </row>
    <row r="13974" spans="1:21" x14ac:dyDescent="0.25">
      <c r="A13974" t="s">
        <v>6637</v>
      </c>
      <c r="B13974" s="12">
        <v>41280</v>
      </c>
      <c r="C13974" t="s">
        <v>7019</v>
      </c>
      <c r="D13974" s="11">
        <v>46179.435497685197</v>
      </c>
      <c r="E13974" t="s">
        <v>7020</v>
      </c>
      <c r="F13974" t="s">
        <v>6415</v>
      </c>
      <c r="G13974" t="s">
        <v>7011</v>
      </c>
      <c r="H13974" t="s">
        <v>6573</v>
      </c>
      <c r="I13974" t="s">
        <v>55</v>
      </c>
      <c r="J13974" t="s">
        <v>732</v>
      </c>
      <c r="K13974" t="s">
        <v>18074</v>
      </c>
      <c r="L13974" t="s">
        <v>18062</v>
      </c>
      <c r="M13974" t="s">
        <v>7022</v>
      </c>
      <c r="N13974" t="s">
        <v>7023</v>
      </c>
      <c r="O13974" t="s">
        <v>7024</v>
      </c>
      <c r="P13974">
        <v>1340000</v>
      </c>
      <c r="Q13974" t="s">
        <v>6636</v>
      </c>
      <c r="R13974" t="s">
        <v>6636</v>
      </c>
      <c r="S13974" s="12"/>
      <c r="T13974" s="13"/>
      <c r="U13974" t="s">
        <v>6629</v>
      </c>
    </row>
    <row r="13975" spans="1:21" x14ac:dyDescent="0.25">
      <c r="A13975" t="s">
        <v>6619</v>
      </c>
      <c r="B13975" s="12">
        <v>41280</v>
      </c>
      <c r="C13975" t="s">
        <v>7019</v>
      </c>
      <c r="D13975" s="11">
        <v>46179.466990740701</v>
      </c>
      <c r="E13975" t="s">
        <v>7020</v>
      </c>
      <c r="F13975" t="s">
        <v>6415</v>
      </c>
      <c r="G13975" t="s">
        <v>7011</v>
      </c>
      <c r="H13975" t="s">
        <v>6573</v>
      </c>
      <c r="I13975" t="s">
        <v>55</v>
      </c>
      <c r="J13975" t="s">
        <v>732</v>
      </c>
      <c r="K13975" t="s">
        <v>18074</v>
      </c>
      <c r="L13975" t="s">
        <v>18062</v>
      </c>
      <c r="M13975" t="s">
        <v>7022</v>
      </c>
      <c r="N13975" t="s">
        <v>7023</v>
      </c>
      <c r="O13975" t="s">
        <v>7024</v>
      </c>
      <c r="P13975">
        <v>1340000</v>
      </c>
      <c r="Q13975" t="s">
        <v>6636</v>
      </c>
      <c r="R13975" t="s">
        <v>6636</v>
      </c>
      <c r="S13975" s="12"/>
      <c r="T13975" s="13"/>
      <c r="U13975" t="s">
        <v>6629</v>
      </c>
    </row>
    <row r="13976" spans="1:21" x14ac:dyDescent="0.25">
      <c r="A13976" t="s">
        <v>6637</v>
      </c>
      <c r="B13976" s="12">
        <v>41308</v>
      </c>
      <c r="C13976" t="s">
        <v>18075</v>
      </c>
      <c r="D13976" s="11">
        <v>46180.417534722197</v>
      </c>
      <c r="E13976" t="s">
        <v>18076</v>
      </c>
      <c r="F13976" t="s">
        <v>6415</v>
      </c>
      <c r="G13976" t="s">
        <v>7011</v>
      </c>
      <c r="H13976" t="s">
        <v>6573</v>
      </c>
      <c r="I13976" t="s">
        <v>6636</v>
      </c>
      <c r="J13976" t="s">
        <v>6636</v>
      </c>
      <c r="K13976" t="s">
        <v>18077</v>
      </c>
      <c r="L13976" t="s">
        <v>18062</v>
      </c>
      <c r="M13976" t="s">
        <v>18078</v>
      </c>
      <c r="N13976" t="s">
        <v>15420</v>
      </c>
      <c r="O13976" t="s">
        <v>18079</v>
      </c>
      <c r="P13976">
        <v>12100000</v>
      </c>
      <c r="Q13976" t="s">
        <v>6636</v>
      </c>
      <c r="R13976" t="s">
        <v>6636</v>
      </c>
      <c r="S13976" s="12"/>
      <c r="T13976" s="13"/>
      <c r="U13976" t="s">
        <v>6636</v>
      </c>
    </row>
    <row r="13977" spans="1:21" x14ac:dyDescent="0.25">
      <c r="A13977" t="s">
        <v>6619</v>
      </c>
      <c r="B13977" s="12">
        <v>41308</v>
      </c>
      <c r="C13977" t="s">
        <v>18075</v>
      </c>
      <c r="D13977" s="11">
        <v>46180.417534722197</v>
      </c>
      <c r="E13977" t="s">
        <v>18076</v>
      </c>
      <c r="F13977" t="s">
        <v>6415</v>
      </c>
      <c r="G13977" t="s">
        <v>7011</v>
      </c>
      <c r="H13977" t="s">
        <v>6573</v>
      </c>
      <c r="I13977" t="s">
        <v>6636</v>
      </c>
      <c r="J13977" t="s">
        <v>6636</v>
      </c>
      <c r="K13977" t="s">
        <v>18077</v>
      </c>
      <c r="L13977" t="s">
        <v>18062</v>
      </c>
      <c r="M13977" t="s">
        <v>18078</v>
      </c>
      <c r="N13977" t="s">
        <v>15420</v>
      </c>
      <c r="O13977" t="s">
        <v>18079</v>
      </c>
      <c r="P13977">
        <v>12100000</v>
      </c>
      <c r="Q13977" t="s">
        <v>6636</v>
      </c>
      <c r="R13977" t="s">
        <v>6636</v>
      </c>
      <c r="S13977" s="12"/>
      <c r="T13977" s="13"/>
      <c r="U13977" t="s">
        <v>6636</v>
      </c>
    </row>
    <row r="13978" spans="1:21" x14ac:dyDescent="0.25">
      <c r="A13978" t="s">
        <v>6637</v>
      </c>
      <c r="B13978" s="12">
        <v>41324</v>
      </c>
      <c r="C13978" t="s">
        <v>18080</v>
      </c>
      <c r="D13978" s="11">
        <v>46180.550648148099</v>
      </c>
      <c r="E13978" t="s">
        <v>18081</v>
      </c>
      <c r="F13978" t="s">
        <v>6415</v>
      </c>
      <c r="G13978" t="s">
        <v>7011</v>
      </c>
      <c r="H13978" t="s">
        <v>6573</v>
      </c>
      <c r="I13978" t="s">
        <v>55</v>
      </c>
      <c r="J13978" t="s">
        <v>737</v>
      </c>
      <c r="K13978" t="s">
        <v>18082</v>
      </c>
      <c r="L13978" t="s">
        <v>18062</v>
      </c>
      <c r="M13978" t="s">
        <v>18083</v>
      </c>
      <c r="N13978" t="s">
        <v>17588</v>
      </c>
      <c r="O13978" t="s">
        <v>18084</v>
      </c>
      <c r="P13978">
        <v>4599000</v>
      </c>
      <c r="Q13978" t="s">
        <v>6636</v>
      </c>
      <c r="R13978" t="s">
        <v>6636</v>
      </c>
      <c r="S13978" s="12"/>
      <c r="T13978" s="13"/>
      <c r="U13978" t="s">
        <v>6636</v>
      </c>
    </row>
    <row r="13979" spans="1:21" x14ac:dyDescent="0.25">
      <c r="A13979" t="s">
        <v>6619</v>
      </c>
      <c r="B13979" s="12">
        <v>41324</v>
      </c>
      <c r="C13979" t="s">
        <v>18080</v>
      </c>
      <c r="D13979" s="11">
        <v>46180.566655092603</v>
      </c>
      <c r="E13979" t="s">
        <v>18081</v>
      </c>
      <c r="F13979" t="s">
        <v>6415</v>
      </c>
      <c r="G13979" t="s">
        <v>7011</v>
      </c>
      <c r="H13979" t="s">
        <v>6573</v>
      </c>
      <c r="I13979" t="s">
        <v>55</v>
      </c>
      <c r="J13979" t="s">
        <v>737</v>
      </c>
      <c r="K13979" t="s">
        <v>18082</v>
      </c>
      <c r="L13979" t="s">
        <v>18062</v>
      </c>
      <c r="M13979" t="s">
        <v>18083</v>
      </c>
      <c r="N13979" t="s">
        <v>17588</v>
      </c>
      <c r="O13979" t="s">
        <v>18084</v>
      </c>
      <c r="P13979">
        <v>4599000</v>
      </c>
      <c r="Q13979" t="s">
        <v>6636</v>
      </c>
      <c r="R13979" t="s">
        <v>6636</v>
      </c>
      <c r="S13979" s="12"/>
      <c r="T13979" s="13"/>
      <c r="U13979" t="s">
        <v>6636</v>
      </c>
    </row>
    <row r="13980" spans="1:21" x14ac:dyDescent="0.25">
      <c r="A13980" t="s">
        <v>6619</v>
      </c>
      <c r="B13980" s="12">
        <v>41325</v>
      </c>
      <c r="C13980" t="s">
        <v>18085</v>
      </c>
      <c r="D13980" s="11">
        <v>46180.573622685202</v>
      </c>
      <c r="E13980" t="s">
        <v>18086</v>
      </c>
      <c r="F13980" t="s">
        <v>6415</v>
      </c>
      <c r="G13980" t="s">
        <v>7011</v>
      </c>
      <c r="H13980" t="s">
        <v>6573</v>
      </c>
      <c r="I13980" t="s">
        <v>55</v>
      </c>
      <c r="J13980" t="s">
        <v>643</v>
      </c>
      <c r="K13980" t="s">
        <v>18087</v>
      </c>
      <c r="L13980" t="s">
        <v>18062</v>
      </c>
      <c r="M13980" t="s">
        <v>18088</v>
      </c>
      <c r="N13980" t="s">
        <v>7218</v>
      </c>
      <c r="O13980" t="s">
        <v>7316</v>
      </c>
      <c r="P13980">
        <v>1340000</v>
      </c>
      <c r="Q13980" t="s">
        <v>6636</v>
      </c>
      <c r="R13980" t="s">
        <v>6636</v>
      </c>
      <c r="S13980" s="12"/>
      <c r="T13980" s="13"/>
      <c r="U13980" t="s">
        <v>6629</v>
      </c>
    </row>
    <row r="13981" spans="1:21" x14ac:dyDescent="0.25">
      <c r="A13981" t="s">
        <v>6637</v>
      </c>
      <c r="B13981" s="12">
        <v>41349</v>
      </c>
      <c r="C13981" t="s">
        <v>7009</v>
      </c>
      <c r="D13981" s="11">
        <v>46181.376898148097</v>
      </c>
      <c r="E13981" t="s">
        <v>7010</v>
      </c>
      <c r="F13981" t="s">
        <v>6415</v>
      </c>
      <c r="G13981" t="s">
        <v>7011</v>
      </c>
      <c r="H13981" t="s">
        <v>6573</v>
      </c>
      <c r="I13981" t="s">
        <v>65</v>
      </c>
      <c r="J13981" t="s">
        <v>573</v>
      </c>
      <c r="K13981" t="s">
        <v>18089</v>
      </c>
      <c r="L13981" t="s">
        <v>18062</v>
      </c>
      <c r="M13981" t="s">
        <v>18090</v>
      </c>
      <c r="N13981" t="s">
        <v>6627</v>
      </c>
      <c r="O13981" t="s">
        <v>7411</v>
      </c>
      <c r="P13981">
        <v>1555000</v>
      </c>
      <c r="Q13981" t="s">
        <v>6636</v>
      </c>
      <c r="R13981" t="s">
        <v>6636</v>
      </c>
      <c r="S13981" s="12"/>
      <c r="T13981" s="13"/>
      <c r="U13981" t="s">
        <v>6629</v>
      </c>
    </row>
    <row r="13982" spans="1:21" x14ac:dyDescent="0.25">
      <c r="A13982" t="s">
        <v>6619</v>
      </c>
      <c r="B13982" s="12">
        <v>41349</v>
      </c>
      <c r="C13982" t="s">
        <v>7009</v>
      </c>
      <c r="D13982" s="11">
        <v>46181.398263888899</v>
      </c>
      <c r="E13982" t="s">
        <v>7010</v>
      </c>
      <c r="F13982" t="s">
        <v>6415</v>
      </c>
      <c r="G13982" t="s">
        <v>7011</v>
      </c>
      <c r="H13982" t="s">
        <v>6573</v>
      </c>
      <c r="I13982" t="s">
        <v>65</v>
      </c>
      <c r="J13982" t="s">
        <v>573</v>
      </c>
      <c r="K13982" t="s">
        <v>18089</v>
      </c>
      <c r="L13982" t="s">
        <v>18062</v>
      </c>
      <c r="M13982" t="s">
        <v>18090</v>
      </c>
      <c r="N13982" t="s">
        <v>6627</v>
      </c>
      <c r="O13982" t="s">
        <v>7411</v>
      </c>
      <c r="P13982">
        <v>1555000</v>
      </c>
      <c r="Q13982" t="s">
        <v>6636</v>
      </c>
      <c r="R13982" t="s">
        <v>6636</v>
      </c>
      <c r="S13982" s="12"/>
      <c r="T13982" s="13"/>
      <c r="U13982" t="s">
        <v>6629</v>
      </c>
    </row>
    <row r="13983" spans="1:21" x14ac:dyDescent="0.25">
      <c r="A13983" t="s">
        <v>6637</v>
      </c>
      <c r="B13983" s="12">
        <v>41424</v>
      </c>
      <c r="C13983" t="s">
        <v>18091</v>
      </c>
      <c r="D13983" s="11">
        <v>46182.521562499998</v>
      </c>
      <c r="E13983" t="s">
        <v>18092</v>
      </c>
      <c r="F13983" t="s">
        <v>6415</v>
      </c>
      <c r="G13983" t="s">
        <v>7011</v>
      </c>
      <c r="H13983" t="s">
        <v>6573</v>
      </c>
      <c r="I13983" t="s">
        <v>65</v>
      </c>
      <c r="J13983" t="s">
        <v>2226</v>
      </c>
      <c r="K13983" t="s">
        <v>18093</v>
      </c>
      <c r="L13983" t="s">
        <v>18062</v>
      </c>
      <c r="M13983" t="s">
        <v>18094</v>
      </c>
      <c r="N13983" t="s">
        <v>7044</v>
      </c>
      <c r="O13983" t="s">
        <v>7045</v>
      </c>
      <c r="P13983">
        <v>2100000</v>
      </c>
      <c r="Q13983" t="s">
        <v>6636</v>
      </c>
      <c r="R13983" t="s">
        <v>6636</v>
      </c>
      <c r="S13983" s="12"/>
      <c r="T13983" s="13"/>
      <c r="U13983" t="s">
        <v>6629</v>
      </c>
    </row>
    <row r="13984" spans="1:21" x14ac:dyDescent="0.25">
      <c r="A13984" t="s">
        <v>6619</v>
      </c>
      <c r="B13984" s="12">
        <v>41424</v>
      </c>
      <c r="C13984" t="s">
        <v>18091</v>
      </c>
      <c r="D13984" s="11">
        <v>46182.571990740696</v>
      </c>
      <c r="E13984" t="s">
        <v>18092</v>
      </c>
      <c r="F13984" t="s">
        <v>6415</v>
      </c>
      <c r="G13984" t="s">
        <v>7011</v>
      </c>
      <c r="H13984" t="s">
        <v>6573</v>
      </c>
      <c r="I13984" t="s">
        <v>65</v>
      </c>
      <c r="J13984" t="s">
        <v>2226</v>
      </c>
      <c r="K13984" t="s">
        <v>18093</v>
      </c>
      <c r="L13984" t="s">
        <v>18062</v>
      </c>
      <c r="M13984" t="s">
        <v>18094</v>
      </c>
      <c r="N13984" t="s">
        <v>7044</v>
      </c>
      <c r="O13984" t="s">
        <v>7045</v>
      </c>
      <c r="P13984">
        <v>2100000</v>
      </c>
      <c r="Q13984" t="s">
        <v>6636</v>
      </c>
      <c r="R13984" t="s">
        <v>6636</v>
      </c>
      <c r="S13984" s="12"/>
      <c r="T13984" s="13"/>
      <c r="U13984" t="s">
        <v>6629</v>
      </c>
    </row>
    <row r="13985" spans="1:21" x14ac:dyDescent="0.25">
      <c r="A13985" t="s">
        <v>6637</v>
      </c>
      <c r="B13985" s="12">
        <v>41461</v>
      </c>
      <c r="C13985" t="s">
        <v>18095</v>
      </c>
      <c r="D13985" s="11">
        <v>46183.435810185198</v>
      </c>
      <c r="E13985" t="s">
        <v>18096</v>
      </c>
      <c r="F13985" t="s">
        <v>6415</v>
      </c>
      <c r="G13985" t="s">
        <v>7011</v>
      </c>
      <c r="H13985" t="s">
        <v>6573</v>
      </c>
      <c r="I13985" t="s">
        <v>65</v>
      </c>
      <c r="J13985" t="s">
        <v>573</v>
      </c>
      <c r="K13985" t="s">
        <v>18097</v>
      </c>
      <c r="L13985" t="s">
        <v>18062</v>
      </c>
      <c r="M13985" t="s">
        <v>18098</v>
      </c>
      <c r="N13985" t="s">
        <v>9681</v>
      </c>
      <c r="O13985" t="s">
        <v>18099</v>
      </c>
      <c r="P13985">
        <v>1315000</v>
      </c>
      <c r="Q13985" t="s">
        <v>6636</v>
      </c>
      <c r="R13985" t="s">
        <v>6636</v>
      </c>
      <c r="S13985" s="12"/>
      <c r="T13985" s="13"/>
      <c r="U13985" t="s">
        <v>6636</v>
      </c>
    </row>
    <row r="13986" spans="1:21" x14ac:dyDescent="0.25">
      <c r="A13986" t="s">
        <v>6619</v>
      </c>
      <c r="B13986" s="12">
        <v>41461</v>
      </c>
      <c r="C13986" t="s">
        <v>18095</v>
      </c>
      <c r="D13986" s="11">
        <v>46183.455381944397</v>
      </c>
      <c r="E13986" t="s">
        <v>18096</v>
      </c>
      <c r="F13986" t="s">
        <v>6415</v>
      </c>
      <c r="G13986" t="s">
        <v>7011</v>
      </c>
      <c r="H13986" t="s">
        <v>6573</v>
      </c>
      <c r="I13986" t="s">
        <v>65</v>
      </c>
      <c r="J13986" t="s">
        <v>573</v>
      </c>
      <c r="K13986" t="s">
        <v>18097</v>
      </c>
      <c r="L13986" t="s">
        <v>18062</v>
      </c>
      <c r="M13986" t="s">
        <v>18098</v>
      </c>
      <c r="N13986" t="s">
        <v>9681</v>
      </c>
      <c r="O13986" t="s">
        <v>18099</v>
      </c>
      <c r="P13986">
        <v>1315000</v>
      </c>
      <c r="Q13986" t="s">
        <v>6636</v>
      </c>
      <c r="R13986" t="s">
        <v>6636</v>
      </c>
      <c r="S13986" s="12"/>
      <c r="T13986" s="13"/>
      <c r="U13986" t="s">
        <v>6636</v>
      </c>
    </row>
    <row r="13987" spans="1:21" x14ac:dyDescent="0.25">
      <c r="A13987" t="s">
        <v>6637</v>
      </c>
      <c r="B13987" s="12">
        <v>41549</v>
      </c>
      <c r="C13987" t="s">
        <v>18100</v>
      </c>
      <c r="D13987" s="11">
        <v>46184.381215277797</v>
      </c>
      <c r="E13987" t="s">
        <v>18101</v>
      </c>
      <c r="F13987" t="s">
        <v>6415</v>
      </c>
      <c r="G13987" t="s">
        <v>7011</v>
      </c>
      <c r="H13987" t="s">
        <v>6573</v>
      </c>
      <c r="I13987" t="s">
        <v>55</v>
      </c>
      <c r="J13987" t="s">
        <v>732</v>
      </c>
      <c r="K13987" t="s">
        <v>18102</v>
      </c>
      <c r="L13987" t="s">
        <v>18062</v>
      </c>
      <c r="M13987" t="s">
        <v>18103</v>
      </c>
      <c r="N13987" t="s">
        <v>13578</v>
      </c>
      <c r="O13987" t="s">
        <v>13768</v>
      </c>
      <c r="P13987">
        <v>2090000</v>
      </c>
      <c r="Q13987" t="s">
        <v>6636</v>
      </c>
      <c r="R13987" t="s">
        <v>6636</v>
      </c>
      <c r="S13987" s="12"/>
      <c r="T13987" s="13"/>
      <c r="U13987" t="s">
        <v>8165</v>
      </c>
    </row>
    <row r="13988" spans="1:21" x14ac:dyDescent="0.25">
      <c r="A13988" t="s">
        <v>6619</v>
      </c>
      <c r="B13988" s="12">
        <v>41549</v>
      </c>
      <c r="C13988" t="s">
        <v>18100</v>
      </c>
      <c r="D13988" s="11">
        <v>46184.6184027778</v>
      </c>
      <c r="E13988" t="s">
        <v>18101</v>
      </c>
      <c r="F13988" t="s">
        <v>6415</v>
      </c>
      <c r="G13988" t="s">
        <v>7011</v>
      </c>
      <c r="H13988" t="s">
        <v>6573</v>
      </c>
      <c r="I13988" t="s">
        <v>55</v>
      </c>
      <c r="J13988" t="s">
        <v>732</v>
      </c>
      <c r="K13988" t="s">
        <v>18102</v>
      </c>
      <c r="L13988" t="s">
        <v>18062</v>
      </c>
      <c r="M13988" t="s">
        <v>18103</v>
      </c>
      <c r="N13988" t="s">
        <v>13578</v>
      </c>
      <c r="O13988" t="s">
        <v>13768</v>
      </c>
      <c r="P13988">
        <v>2090000</v>
      </c>
      <c r="Q13988" t="s">
        <v>6636</v>
      </c>
      <c r="R13988" t="s">
        <v>6636</v>
      </c>
      <c r="S13988" s="12"/>
      <c r="T13988" s="13"/>
      <c r="U13988" t="s">
        <v>8165</v>
      </c>
    </row>
    <row r="13989" spans="1:21" x14ac:dyDescent="0.25">
      <c r="A13989" t="s">
        <v>6637</v>
      </c>
      <c r="B13989" s="12">
        <v>41560</v>
      </c>
      <c r="C13989" t="s">
        <v>18104</v>
      </c>
      <c r="D13989" s="11">
        <v>46184.701793981498</v>
      </c>
      <c r="E13989" t="s">
        <v>18105</v>
      </c>
      <c r="F13989" t="s">
        <v>6415</v>
      </c>
      <c r="G13989" t="s">
        <v>7011</v>
      </c>
      <c r="H13989" t="s">
        <v>6573</v>
      </c>
      <c r="I13989" t="s">
        <v>6623</v>
      </c>
      <c r="J13989" t="s">
        <v>14519</v>
      </c>
      <c r="K13989" t="s">
        <v>18106</v>
      </c>
      <c r="L13989" t="s">
        <v>18062</v>
      </c>
      <c r="M13989" t="s">
        <v>18107</v>
      </c>
      <c r="N13989" t="s">
        <v>13410</v>
      </c>
      <c r="O13989" t="s">
        <v>14225</v>
      </c>
      <c r="P13989">
        <v>1050000</v>
      </c>
      <c r="Q13989" t="s">
        <v>6636</v>
      </c>
      <c r="R13989" t="s">
        <v>6636</v>
      </c>
      <c r="S13989" s="12"/>
      <c r="T13989" s="13"/>
      <c r="U13989" t="s">
        <v>6636</v>
      </c>
    </row>
    <row r="13990" spans="1:21" x14ac:dyDescent="0.25">
      <c r="A13990" t="s">
        <v>6619</v>
      </c>
      <c r="B13990" s="12">
        <v>41560</v>
      </c>
      <c r="C13990" t="s">
        <v>18104</v>
      </c>
      <c r="D13990" s="11">
        <v>46184.701793981498</v>
      </c>
      <c r="E13990" t="s">
        <v>18105</v>
      </c>
      <c r="F13990" t="s">
        <v>6415</v>
      </c>
      <c r="G13990" t="s">
        <v>7011</v>
      </c>
      <c r="H13990" t="s">
        <v>6573</v>
      </c>
      <c r="I13990" t="s">
        <v>6623</v>
      </c>
      <c r="J13990" t="s">
        <v>14519</v>
      </c>
      <c r="K13990" t="s">
        <v>18106</v>
      </c>
      <c r="L13990" t="s">
        <v>18062</v>
      </c>
      <c r="M13990" t="s">
        <v>18107</v>
      </c>
      <c r="N13990" t="s">
        <v>13410</v>
      </c>
      <c r="O13990" t="s">
        <v>14225</v>
      </c>
      <c r="P13990">
        <v>1050000</v>
      </c>
      <c r="Q13990" t="s">
        <v>6636</v>
      </c>
      <c r="R13990" t="s">
        <v>6636</v>
      </c>
      <c r="S13990" s="12"/>
      <c r="T13990" s="13"/>
      <c r="U13990" t="s">
        <v>6636</v>
      </c>
    </row>
    <row r="13991" spans="1:21" x14ac:dyDescent="0.25">
      <c r="A13991" t="s">
        <v>6637</v>
      </c>
      <c r="B13991" s="12">
        <v>41570</v>
      </c>
      <c r="C13991" t="s">
        <v>18108</v>
      </c>
      <c r="D13991" s="11">
        <v>46184.7324421296</v>
      </c>
      <c r="E13991" t="s">
        <v>18109</v>
      </c>
      <c r="F13991" t="s">
        <v>6415</v>
      </c>
      <c r="G13991" t="s">
        <v>7011</v>
      </c>
      <c r="H13991" t="s">
        <v>6573</v>
      </c>
      <c r="I13991" t="s">
        <v>55</v>
      </c>
      <c r="J13991" t="s">
        <v>643</v>
      </c>
      <c r="K13991" t="s">
        <v>18110</v>
      </c>
      <c r="L13991" t="s">
        <v>18062</v>
      </c>
      <c r="M13991" t="s">
        <v>18111</v>
      </c>
      <c r="N13991" t="s">
        <v>14235</v>
      </c>
      <c r="O13991" t="s">
        <v>17149</v>
      </c>
      <c r="P13991">
        <v>2100000</v>
      </c>
      <c r="Q13991" t="s">
        <v>6636</v>
      </c>
      <c r="R13991" t="s">
        <v>6636</v>
      </c>
      <c r="S13991" s="12"/>
      <c r="T13991" s="13"/>
      <c r="U13991" t="s">
        <v>6636</v>
      </c>
    </row>
    <row r="13992" spans="1:21" x14ac:dyDescent="0.25">
      <c r="A13992" t="s">
        <v>6619</v>
      </c>
      <c r="B13992" s="12">
        <v>41570</v>
      </c>
      <c r="C13992" t="s">
        <v>18108</v>
      </c>
      <c r="D13992" s="11">
        <v>46184.763668981497</v>
      </c>
      <c r="E13992" t="s">
        <v>18109</v>
      </c>
      <c r="F13992" t="s">
        <v>6415</v>
      </c>
      <c r="G13992" t="s">
        <v>7011</v>
      </c>
      <c r="H13992" t="s">
        <v>6573</v>
      </c>
      <c r="I13992" t="s">
        <v>55</v>
      </c>
      <c r="J13992" t="s">
        <v>643</v>
      </c>
      <c r="K13992" t="s">
        <v>18110</v>
      </c>
      <c r="L13992" t="s">
        <v>18062</v>
      </c>
      <c r="M13992" t="s">
        <v>18111</v>
      </c>
      <c r="N13992" t="s">
        <v>14235</v>
      </c>
      <c r="O13992" t="s">
        <v>17149</v>
      </c>
      <c r="P13992">
        <v>2100000</v>
      </c>
      <c r="Q13992" t="s">
        <v>6636</v>
      </c>
      <c r="R13992" t="s">
        <v>6636</v>
      </c>
      <c r="S13992" s="12"/>
      <c r="T13992" s="13"/>
      <c r="U13992" t="s">
        <v>6636</v>
      </c>
    </row>
    <row r="13993" spans="1:21" x14ac:dyDescent="0.25">
      <c r="A13993" t="s">
        <v>6637</v>
      </c>
      <c r="B13993" s="12">
        <v>41603</v>
      </c>
      <c r="C13993" t="s">
        <v>18112</v>
      </c>
      <c r="D13993" s="11">
        <v>46185.426331018498</v>
      </c>
      <c r="E13993" t="s">
        <v>18113</v>
      </c>
      <c r="F13993" t="s">
        <v>6415</v>
      </c>
      <c r="G13993" t="s">
        <v>7011</v>
      </c>
      <c r="H13993" t="s">
        <v>6573</v>
      </c>
      <c r="I13993" t="s">
        <v>55</v>
      </c>
      <c r="J13993" t="s">
        <v>44</v>
      </c>
      <c r="K13993" t="s">
        <v>18114</v>
      </c>
      <c r="L13993" t="s">
        <v>18062</v>
      </c>
      <c r="M13993" t="s">
        <v>18115</v>
      </c>
      <c r="N13993" t="s">
        <v>7340</v>
      </c>
      <c r="O13993" t="s">
        <v>13233</v>
      </c>
      <c r="P13993">
        <v>725000</v>
      </c>
      <c r="Q13993" t="s">
        <v>6636</v>
      </c>
      <c r="R13993" t="s">
        <v>6636</v>
      </c>
      <c r="S13993" s="12"/>
      <c r="T13993" s="13"/>
      <c r="U13993" t="s">
        <v>6671</v>
      </c>
    </row>
    <row r="13994" spans="1:21" x14ac:dyDescent="0.25">
      <c r="A13994" t="s">
        <v>6619</v>
      </c>
      <c r="B13994" s="12">
        <v>41603</v>
      </c>
      <c r="C13994" t="s">
        <v>18112</v>
      </c>
      <c r="D13994" s="11">
        <v>46185.544201388897</v>
      </c>
      <c r="E13994" t="s">
        <v>18113</v>
      </c>
      <c r="F13994" t="s">
        <v>6415</v>
      </c>
      <c r="G13994" t="s">
        <v>7011</v>
      </c>
      <c r="H13994" t="s">
        <v>6573</v>
      </c>
      <c r="I13994" t="s">
        <v>55</v>
      </c>
      <c r="J13994" t="s">
        <v>44</v>
      </c>
      <c r="K13994" t="s">
        <v>18114</v>
      </c>
      <c r="L13994" t="s">
        <v>18062</v>
      </c>
      <c r="M13994" t="s">
        <v>18115</v>
      </c>
      <c r="N13994" t="s">
        <v>7340</v>
      </c>
      <c r="O13994" t="s">
        <v>13233</v>
      </c>
      <c r="P13994">
        <v>725000</v>
      </c>
      <c r="Q13994" t="s">
        <v>6636</v>
      </c>
      <c r="R13994" t="s">
        <v>6636</v>
      </c>
      <c r="S13994" s="12"/>
      <c r="T13994" s="13"/>
      <c r="U13994" t="s">
        <v>6671</v>
      </c>
    </row>
    <row r="13995" spans="1:21" x14ac:dyDescent="0.25">
      <c r="A13995" t="s">
        <v>6637</v>
      </c>
      <c r="B13995" s="12">
        <v>42264</v>
      </c>
      <c r="C13995" t="s">
        <v>14707</v>
      </c>
      <c r="D13995" s="11">
        <v>46185.810532407399</v>
      </c>
      <c r="E13995" t="s">
        <v>14708</v>
      </c>
      <c r="F13995" t="s">
        <v>6415</v>
      </c>
      <c r="G13995" t="s">
        <v>7011</v>
      </c>
      <c r="H13995" t="s">
        <v>6573</v>
      </c>
      <c r="I13995" t="s">
        <v>65</v>
      </c>
      <c r="J13995" t="s">
        <v>132</v>
      </c>
      <c r="K13995" t="s">
        <v>18116</v>
      </c>
      <c r="L13995" t="s">
        <v>18062</v>
      </c>
      <c r="M13995" t="s">
        <v>18117</v>
      </c>
      <c r="N13995" t="s">
        <v>7044</v>
      </c>
      <c r="O13995" t="s">
        <v>18118</v>
      </c>
      <c r="P13995">
        <v>2090000</v>
      </c>
      <c r="Q13995" t="s">
        <v>6636</v>
      </c>
      <c r="R13995" t="s">
        <v>6636</v>
      </c>
      <c r="S13995" s="12"/>
      <c r="T13995" s="13"/>
      <c r="U13995" t="s">
        <v>6636</v>
      </c>
    </row>
    <row r="13996" spans="1:21" x14ac:dyDescent="0.25">
      <c r="A13996" t="s">
        <v>6637</v>
      </c>
      <c r="B13996" s="12">
        <v>41752</v>
      </c>
      <c r="C13996" t="s">
        <v>15173</v>
      </c>
      <c r="D13996" s="11">
        <v>46187.578518518501</v>
      </c>
      <c r="E13996" t="s">
        <v>15174</v>
      </c>
      <c r="F13996" t="s">
        <v>6415</v>
      </c>
      <c r="G13996" t="s">
        <v>7011</v>
      </c>
      <c r="H13996" t="s">
        <v>6573</v>
      </c>
      <c r="I13996" t="s">
        <v>6636</v>
      </c>
      <c r="J13996" t="s">
        <v>6636</v>
      </c>
      <c r="K13996" t="s">
        <v>18119</v>
      </c>
      <c r="L13996" t="s">
        <v>18062</v>
      </c>
      <c r="M13996" t="s">
        <v>18120</v>
      </c>
      <c r="N13996" t="s">
        <v>18121</v>
      </c>
      <c r="O13996" t="s">
        <v>18122</v>
      </c>
      <c r="P13996">
        <v>1730000</v>
      </c>
      <c r="Q13996" t="s">
        <v>6636</v>
      </c>
      <c r="R13996" t="s">
        <v>6636</v>
      </c>
      <c r="S13996" s="12"/>
      <c r="T13996" s="13"/>
      <c r="U13996" t="s">
        <v>6629</v>
      </c>
    </row>
    <row r="13997" spans="1:21" x14ac:dyDescent="0.25">
      <c r="A13997" t="s">
        <v>6619</v>
      </c>
      <c r="B13997" s="12">
        <v>41752</v>
      </c>
      <c r="C13997" t="s">
        <v>15173</v>
      </c>
      <c r="D13997" s="11">
        <v>46187.592662037001</v>
      </c>
      <c r="E13997" t="s">
        <v>15174</v>
      </c>
      <c r="F13997" t="s">
        <v>6415</v>
      </c>
      <c r="G13997" t="s">
        <v>7011</v>
      </c>
      <c r="H13997" t="s">
        <v>6573</v>
      </c>
      <c r="I13997" t="s">
        <v>6636</v>
      </c>
      <c r="J13997" t="s">
        <v>6636</v>
      </c>
      <c r="K13997" t="s">
        <v>18119</v>
      </c>
      <c r="L13997" t="s">
        <v>18062</v>
      </c>
      <c r="M13997" t="s">
        <v>18120</v>
      </c>
      <c r="N13997" t="s">
        <v>18121</v>
      </c>
      <c r="O13997" t="s">
        <v>18122</v>
      </c>
      <c r="P13997">
        <v>1730000</v>
      </c>
      <c r="Q13997" t="s">
        <v>6636</v>
      </c>
      <c r="R13997" t="s">
        <v>6636</v>
      </c>
      <c r="S13997" s="12"/>
      <c r="T13997" s="13"/>
      <c r="U13997" t="s">
        <v>6629</v>
      </c>
    </row>
    <row r="13998" spans="1:21" x14ac:dyDescent="0.25">
      <c r="A13998" t="s">
        <v>6637</v>
      </c>
      <c r="B13998" s="12">
        <v>41795</v>
      </c>
      <c r="C13998" t="s">
        <v>7282</v>
      </c>
      <c r="D13998" s="11">
        <v>46187.605300925898</v>
      </c>
      <c r="E13998" t="s">
        <v>7283</v>
      </c>
      <c r="F13998" t="s">
        <v>6415</v>
      </c>
      <c r="G13998" t="s">
        <v>7011</v>
      </c>
      <c r="H13998" t="s">
        <v>6573</v>
      </c>
      <c r="I13998" t="s">
        <v>6636</v>
      </c>
      <c r="J13998" t="s">
        <v>6636</v>
      </c>
      <c r="K13998" t="s">
        <v>18123</v>
      </c>
      <c r="L13998" t="s">
        <v>18062</v>
      </c>
      <c r="M13998" t="s">
        <v>18124</v>
      </c>
      <c r="N13998" t="s">
        <v>6787</v>
      </c>
      <c r="O13998" t="s">
        <v>6798</v>
      </c>
      <c r="P13998">
        <v>1715000</v>
      </c>
      <c r="Q13998" t="s">
        <v>6636</v>
      </c>
      <c r="R13998" t="s">
        <v>6636</v>
      </c>
      <c r="S13998" s="12"/>
      <c r="T13998" s="13"/>
      <c r="U13998" t="s">
        <v>6636</v>
      </c>
    </row>
    <row r="13999" spans="1:21" x14ac:dyDescent="0.25">
      <c r="A13999" t="s">
        <v>6619</v>
      </c>
      <c r="B13999" s="12">
        <v>41795</v>
      </c>
      <c r="C13999" t="s">
        <v>7282</v>
      </c>
      <c r="D13999" s="11">
        <v>46188.4624189815</v>
      </c>
      <c r="E13999" t="s">
        <v>7283</v>
      </c>
      <c r="F13999" t="s">
        <v>6415</v>
      </c>
      <c r="G13999" t="s">
        <v>7011</v>
      </c>
      <c r="H13999" t="s">
        <v>6573</v>
      </c>
      <c r="I13999" t="s">
        <v>6636</v>
      </c>
      <c r="J13999" t="s">
        <v>6636</v>
      </c>
      <c r="K13999" t="s">
        <v>18123</v>
      </c>
      <c r="L13999" t="s">
        <v>18062</v>
      </c>
      <c r="M13999" t="s">
        <v>18124</v>
      </c>
      <c r="N13999" t="s">
        <v>6787</v>
      </c>
      <c r="O13999" t="s">
        <v>6798</v>
      </c>
      <c r="P13999">
        <v>1715000</v>
      </c>
      <c r="Q13999" t="s">
        <v>6636</v>
      </c>
      <c r="R13999" t="s">
        <v>6636</v>
      </c>
      <c r="S13999" s="12"/>
      <c r="T13999" s="13"/>
      <c r="U13999" t="s">
        <v>6636</v>
      </c>
    </row>
    <row r="14000" spans="1:21" x14ac:dyDescent="0.25">
      <c r="A14000" t="s">
        <v>6637</v>
      </c>
      <c r="B14000" s="12">
        <v>42086</v>
      </c>
      <c r="C14000" t="s">
        <v>18125</v>
      </c>
      <c r="D14000" s="11">
        <v>46191.823333333297</v>
      </c>
      <c r="E14000" t="s">
        <v>18126</v>
      </c>
      <c r="F14000" t="s">
        <v>6415</v>
      </c>
      <c r="G14000" t="s">
        <v>7011</v>
      </c>
      <c r="H14000" t="s">
        <v>6573</v>
      </c>
      <c r="I14000" t="s">
        <v>6640</v>
      </c>
      <c r="J14000" t="s">
        <v>17367</v>
      </c>
      <c r="K14000" t="s">
        <v>18127</v>
      </c>
      <c r="L14000" t="s">
        <v>18062</v>
      </c>
      <c r="M14000" t="s">
        <v>18128</v>
      </c>
      <c r="N14000" t="s">
        <v>7001</v>
      </c>
      <c r="O14000" t="s">
        <v>7007</v>
      </c>
      <c r="P14000">
        <v>530000</v>
      </c>
      <c r="Q14000" t="s">
        <v>6636</v>
      </c>
      <c r="R14000" t="s">
        <v>6636</v>
      </c>
      <c r="S14000" s="12"/>
      <c r="T14000" s="13"/>
      <c r="U14000" t="s">
        <v>6629</v>
      </c>
    </row>
    <row r="14001" spans="1:21" x14ac:dyDescent="0.25">
      <c r="A14001" t="s">
        <v>6637</v>
      </c>
      <c r="B14001" s="12">
        <v>42050</v>
      </c>
      <c r="C14001" t="s">
        <v>18129</v>
      </c>
      <c r="D14001" s="11">
        <v>46192.462025462999</v>
      </c>
      <c r="E14001" t="s">
        <v>18130</v>
      </c>
      <c r="F14001" t="s">
        <v>6415</v>
      </c>
      <c r="G14001" t="s">
        <v>7011</v>
      </c>
      <c r="H14001" t="s">
        <v>6573</v>
      </c>
      <c r="I14001" t="s">
        <v>55</v>
      </c>
      <c r="J14001" t="s">
        <v>643</v>
      </c>
      <c r="K14001" t="s">
        <v>18131</v>
      </c>
      <c r="L14001" t="s">
        <v>18062</v>
      </c>
      <c r="M14001" t="s">
        <v>18132</v>
      </c>
      <c r="N14001" t="s">
        <v>7305</v>
      </c>
      <c r="O14001" t="s">
        <v>18133</v>
      </c>
      <c r="P14001">
        <v>925000</v>
      </c>
      <c r="Q14001" t="s">
        <v>6636</v>
      </c>
      <c r="R14001" t="s">
        <v>6636</v>
      </c>
      <c r="S14001" s="12"/>
      <c r="T14001" s="13"/>
      <c r="U14001" t="s">
        <v>6629</v>
      </c>
    </row>
    <row r="14002" spans="1:21" x14ac:dyDescent="0.25">
      <c r="A14002" t="s">
        <v>6619</v>
      </c>
      <c r="B14002" s="12">
        <v>42050</v>
      </c>
      <c r="C14002" t="s">
        <v>18129</v>
      </c>
      <c r="D14002" s="11">
        <v>46192.551446759302</v>
      </c>
      <c r="E14002" t="s">
        <v>18130</v>
      </c>
      <c r="F14002" t="s">
        <v>6415</v>
      </c>
      <c r="G14002" t="s">
        <v>7011</v>
      </c>
      <c r="H14002" t="s">
        <v>6573</v>
      </c>
      <c r="I14002" t="s">
        <v>55</v>
      </c>
      <c r="J14002" t="s">
        <v>643</v>
      </c>
      <c r="K14002" t="s">
        <v>18131</v>
      </c>
      <c r="L14002" t="s">
        <v>18062</v>
      </c>
      <c r="M14002" t="s">
        <v>18132</v>
      </c>
      <c r="N14002" t="s">
        <v>7305</v>
      </c>
      <c r="O14002" t="s">
        <v>18133</v>
      </c>
      <c r="P14002">
        <v>925000</v>
      </c>
      <c r="Q14002" t="s">
        <v>6636</v>
      </c>
      <c r="R14002" t="s">
        <v>6636</v>
      </c>
      <c r="S14002" s="12"/>
      <c r="T14002" s="13"/>
      <c r="U14002" t="s">
        <v>6629</v>
      </c>
    </row>
    <row r="14003" spans="1:21" x14ac:dyDescent="0.25">
      <c r="A14003" t="s">
        <v>6619</v>
      </c>
      <c r="B14003" s="12">
        <v>42086</v>
      </c>
      <c r="C14003" t="s">
        <v>18125</v>
      </c>
      <c r="D14003" s="11">
        <v>46192.7432638889</v>
      </c>
      <c r="E14003" t="s">
        <v>18126</v>
      </c>
      <c r="F14003" t="s">
        <v>6415</v>
      </c>
      <c r="G14003" t="s">
        <v>7011</v>
      </c>
      <c r="H14003" t="s">
        <v>6573</v>
      </c>
      <c r="I14003" t="s">
        <v>6640</v>
      </c>
      <c r="J14003" t="s">
        <v>17367</v>
      </c>
      <c r="K14003" t="s">
        <v>18127</v>
      </c>
      <c r="L14003" t="s">
        <v>18062</v>
      </c>
      <c r="M14003" t="s">
        <v>18128</v>
      </c>
      <c r="N14003" t="s">
        <v>7001</v>
      </c>
      <c r="O14003" t="s">
        <v>7007</v>
      </c>
      <c r="P14003">
        <v>530000</v>
      </c>
      <c r="Q14003" t="s">
        <v>6636</v>
      </c>
      <c r="R14003" t="s">
        <v>6636</v>
      </c>
      <c r="S14003" s="12"/>
      <c r="T14003" s="13"/>
      <c r="U14003" t="s">
        <v>6629</v>
      </c>
    </row>
    <row r="14004" spans="1:21" x14ac:dyDescent="0.25">
      <c r="A14004" t="s">
        <v>6637</v>
      </c>
      <c r="B14004" s="12">
        <v>42156</v>
      </c>
      <c r="C14004" t="s">
        <v>14445</v>
      </c>
      <c r="D14004" s="11">
        <v>46193.738946759302</v>
      </c>
      <c r="E14004" t="s">
        <v>14446</v>
      </c>
      <c r="F14004" t="s">
        <v>6415</v>
      </c>
      <c r="G14004" t="s">
        <v>7011</v>
      </c>
      <c r="H14004" t="s">
        <v>6573</v>
      </c>
      <c r="I14004" t="s">
        <v>55</v>
      </c>
      <c r="J14004" t="s">
        <v>643</v>
      </c>
      <c r="K14004" t="s">
        <v>18134</v>
      </c>
      <c r="L14004" t="s">
        <v>18062</v>
      </c>
      <c r="M14004" t="s">
        <v>18135</v>
      </c>
      <c r="N14004" t="s">
        <v>7023</v>
      </c>
      <c r="O14004" t="s">
        <v>7024</v>
      </c>
      <c r="P14004">
        <v>3190000</v>
      </c>
      <c r="Q14004" t="s">
        <v>6636</v>
      </c>
      <c r="R14004" t="s">
        <v>6636</v>
      </c>
      <c r="S14004" s="12"/>
      <c r="T14004" s="13"/>
      <c r="U14004" t="s">
        <v>6636</v>
      </c>
    </row>
    <row r="14005" spans="1:21" x14ac:dyDescent="0.25">
      <c r="A14005" t="s">
        <v>6619</v>
      </c>
      <c r="B14005" s="12">
        <v>42156</v>
      </c>
      <c r="C14005" t="s">
        <v>14445</v>
      </c>
      <c r="D14005" s="11">
        <v>46193.7583101852</v>
      </c>
      <c r="E14005" t="s">
        <v>14446</v>
      </c>
      <c r="F14005" t="s">
        <v>6415</v>
      </c>
      <c r="G14005" t="s">
        <v>7011</v>
      </c>
      <c r="H14005" t="s">
        <v>6573</v>
      </c>
      <c r="I14005" t="s">
        <v>55</v>
      </c>
      <c r="J14005" t="s">
        <v>643</v>
      </c>
      <c r="K14005" t="s">
        <v>18134</v>
      </c>
      <c r="L14005" t="s">
        <v>18062</v>
      </c>
      <c r="M14005" t="s">
        <v>18135</v>
      </c>
      <c r="N14005" t="s">
        <v>7023</v>
      </c>
      <c r="O14005" t="s">
        <v>7024</v>
      </c>
      <c r="P14005">
        <v>3190000</v>
      </c>
      <c r="Q14005" t="s">
        <v>6636</v>
      </c>
      <c r="R14005" t="s">
        <v>6636</v>
      </c>
      <c r="S14005" s="12"/>
      <c r="T14005" s="13"/>
      <c r="U14005" t="s">
        <v>6636</v>
      </c>
    </row>
    <row r="14006" spans="1:21" x14ac:dyDescent="0.25">
      <c r="A14006" t="s">
        <v>6619</v>
      </c>
      <c r="B14006" s="12">
        <v>42262</v>
      </c>
      <c r="C14006" t="s">
        <v>7016</v>
      </c>
      <c r="D14006" s="11">
        <v>46195.7593865741</v>
      </c>
      <c r="E14006" t="s">
        <v>7017</v>
      </c>
      <c r="F14006" t="s">
        <v>6415</v>
      </c>
      <c r="G14006" t="s">
        <v>7011</v>
      </c>
      <c r="H14006" t="s">
        <v>6573</v>
      </c>
      <c r="I14006" t="s">
        <v>6640</v>
      </c>
      <c r="J14006" t="s">
        <v>6904</v>
      </c>
      <c r="K14006" t="s">
        <v>18136</v>
      </c>
      <c r="L14006" t="s">
        <v>18062</v>
      </c>
      <c r="M14006" t="s">
        <v>7018</v>
      </c>
      <c r="N14006" t="s">
        <v>7001</v>
      </c>
      <c r="O14006" t="s">
        <v>7002</v>
      </c>
      <c r="P14006">
        <v>740000</v>
      </c>
      <c r="Q14006" t="s">
        <v>6636</v>
      </c>
      <c r="R14006" t="s">
        <v>6636</v>
      </c>
      <c r="S14006" s="12"/>
      <c r="T14006" s="13"/>
      <c r="U14006" t="s">
        <v>6629</v>
      </c>
    </row>
    <row r="14007" spans="1:21" x14ac:dyDescent="0.25">
      <c r="A14007" t="s">
        <v>6619</v>
      </c>
      <c r="B14007" s="12">
        <v>42264</v>
      </c>
      <c r="C14007" t="s">
        <v>14707</v>
      </c>
      <c r="D14007" s="11">
        <v>46195.768148148098</v>
      </c>
      <c r="E14007" t="s">
        <v>14708</v>
      </c>
      <c r="F14007" t="s">
        <v>6415</v>
      </c>
      <c r="G14007" t="s">
        <v>7011</v>
      </c>
      <c r="H14007" t="s">
        <v>6573</v>
      </c>
      <c r="I14007" t="s">
        <v>65</v>
      </c>
      <c r="J14007" t="s">
        <v>132</v>
      </c>
      <c r="K14007" t="s">
        <v>18116</v>
      </c>
      <c r="L14007" t="s">
        <v>18062</v>
      </c>
      <c r="M14007" t="s">
        <v>18117</v>
      </c>
      <c r="N14007" t="s">
        <v>7044</v>
      </c>
      <c r="O14007" t="s">
        <v>18118</v>
      </c>
      <c r="P14007">
        <v>2090000</v>
      </c>
      <c r="Q14007" t="s">
        <v>6636</v>
      </c>
      <c r="R14007" t="s">
        <v>6636</v>
      </c>
      <c r="S14007" s="12"/>
      <c r="T14007" s="13"/>
      <c r="U14007" t="s">
        <v>6636</v>
      </c>
    </row>
    <row r="14008" spans="1:21" x14ac:dyDescent="0.25">
      <c r="A14008" t="s">
        <v>6637</v>
      </c>
      <c r="B14008" s="12">
        <v>42404</v>
      </c>
      <c r="C14008" t="s">
        <v>18137</v>
      </c>
      <c r="D14008" s="11">
        <v>46198.4222337963</v>
      </c>
      <c r="E14008" t="s">
        <v>18138</v>
      </c>
      <c r="F14008" t="s">
        <v>6415</v>
      </c>
      <c r="G14008" t="s">
        <v>7011</v>
      </c>
      <c r="H14008" t="s">
        <v>6573</v>
      </c>
      <c r="I14008" t="s">
        <v>55</v>
      </c>
      <c r="J14008" t="s">
        <v>737</v>
      </c>
      <c r="K14008" t="s">
        <v>18139</v>
      </c>
      <c r="L14008" t="s">
        <v>18062</v>
      </c>
      <c r="M14008" t="s">
        <v>18140</v>
      </c>
      <c r="N14008" t="s">
        <v>7398</v>
      </c>
      <c r="O14008" t="s">
        <v>18141</v>
      </c>
      <c r="P14008">
        <v>1845000</v>
      </c>
      <c r="Q14008" t="s">
        <v>6636</v>
      </c>
      <c r="R14008" t="s">
        <v>6636</v>
      </c>
      <c r="S14008" s="12"/>
      <c r="T14008" s="13"/>
      <c r="U14008" t="s">
        <v>9005</v>
      </c>
    </row>
    <row r="14009" spans="1:21" x14ac:dyDescent="0.25">
      <c r="A14009" t="s">
        <v>6619</v>
      </c>
      <c r="B14009" s="12">
        <v>42404</v>
      </c>
      <c r="C14009" t="s">
        <v>18137</v>
      </c>
      <c r="D14009" s="11">
        <v>46198.444178240701</v>
      </c>
      <c r="E14009" t="s">
        <v>18138</v>
      </c>
      <c r="F14009" t="s">
        <v>6415</v>
      </c>
      <c r="G14009" t="s">
        <v>7011</v>
      </c>
      <c r="H14009" t="s">
        <v>6573</v>
      </c>
      <c r="I14009" t="s">
        <v>55</v>
      </c>
      <c r="J14009" t="s">
        <v>737</v>
      </c>
      <c r="K14009" t="s">
        <v>18139</v>
      </c>
      <c r="L14009" t="s">
        <v>18062</v>
      </c>
      <c r="M14009" t="s">
        <v>18140</v>
      </c>
      <c r="N14009" t="s">
        <v>7398</v>
      </c>
      <c r="O14009" t="s">
        <v>18141</v>
      </c>
      <c r="P14009">
        <v>1845000</v>
      </c>
      <c r="Q14009" t="s">
        <v>6636</v>
      </c>
      <c r="R14009" t="s">
        <v>6636</v>
      </c>
      <c r="S14009" s="12"/>
      <c r="T14009" s="13"/>
      <c r="U14009" t="s">
        <v>9005</v>
      </c>
    </row>
    <row r="14010" spans="1:21" x14ac:dyDescent="0.25">
      <c r="A14010" t="s">
        <v>6637</v>
      </c>
      <c r="B14010" s="12">
        <v>42435</v>
      </c>
      <c r="C14010" t="s">
        <v>18142</v>
      </c>
      <c r="D14010" s="11">
        <v>46198.689965277801</v>
      </c>
      <c r="E14010" t="s">
        <v>18143</v>
      </c>
      <c r="F14010" t="s">
        <v>6415</v>
      </c>
      <c r="G14010" t="s">
        <v>7011</v>
      </c>
      <c r="H14010" t="s">
        <v>6573</v>
      </c>
      <c r="I14010" t="s">
        <v>55</v>
      </c>
      <c r="J14010" t="s">
        <v>372</v>
      </c>
      <c r="K14010" t="s">
        <v>18144</v>
      </c>
      <c r="L14010" t="s">
        <v>18062</v>
      </c>
      <c r="M14010" t="s">
        <v>18145</v>
      </c>
      <c r="N14010" t="s">
        <v>13500</v>
      </c>
      <c r="O14010" t="s">
        <v>13501</v>
      </c>
      <c r="P14010">
        <v>2575000</v>
      </c>
      <c r="Q14010" t="s">
        <v>6636</v>
      </c>
      <c r="R14010" t="s">
        <v>6636</v>
      </c>
      <c r="S14010" s="12"/>
      <c r="T14010" s="13"/>
      <c r="U14010" t="s">
        <v>6636</v>
      </c>
    </row>
    <row r="14011" spans="1:21" x14ac:dyDescent="0.25">
      <c r="A14011" t="s">
        <v>6619</v>
      </c>
      <c r="B14011" s="12">
        <v>42435</v>
      </c>
      <c r="C14011" t="s">
        <v>18142</v>
      </c>
      <c r="D14011" s="11">
        <v>46198.723587963003</v>
      </c>
      <c r="E14011" t="s">
        <v>18143</v>
      </c>
      <c r="F14011" t="s">
        <v>6415</v>
      </c>
      <c r="G14011" t="s">
        <v>7011</v>
      </c>
      <c r="H14011" t="s">
        <v>6573</v>
      </c>
      <c r="I14011" t="s">
        <v>55</v>
      </c>
      <c r="J14011" t="s">
        <v>372</v>
      </c>
      <c r="K14011" t="s">
        <v>18144</v>
      </c>
      <c r="L14011" t="s">
        <v>18062</v>
      </c>
      <c r="M14011" t="s">
        <v>18145</v>
      </c>
      <c r="N14011" t="s">
        <v>13500</v>
      </c>
      <c r="O14011" t="s">
        <v>13501</v>
      </c>
      <c r="P14011">
        <v>2575000</v>
      </c>
      <c r="Q14011" t="s">
        <v>6636</v>
      </c>
      <c r="R14011" t="s">
        <v>6636</v>
      </c>
      <c r="S14011" s="12"/>
      <c r="T14011" s="13"/>
      <c r="U14011" t="s">
        <v>6636</v>
      </c>
    </row>
    <row r="14012" spans="1:21" x14ac:dyDescent="0.25">
      <c r="A14012" t="s">
        <v>6637</v>
      </c>
      <c r="B14012" s="12">
        <v>42533</v>
      </c>
      <c r="C14012" t="s">
        <v>18146</v>
      </c>
      <c r="D14012" s="11">
        <v>46200.666979166701</v>
      </c>
      <c r="E14012" t="s">
        <v>18147</v>
      </c>
      <c r="F14012" t="s">
        <v>6415</v>
      </c>
      <c r="G14012" t="s">
        <v>7011</v>
      </c>
      <c r="H14012" t="s">
        <v>6573</v>
      </c>
      <c r="I14012" t="s">
        <v>65</v>
      </c>
      <c r="J14012" t="s">
        <v>573</v>
      </c>
      <c r="K14012" t="s">
        <v>18148</v>
      </c>
      <c r="L14012" t="s">
        <v>18062</v>
      </c>
      <c r="M14012" t="s">
        <v>18149</v>
      </c>
      <c r="N14012" t="s">
        <v>7506</v>
      </c>
      <c r="O14012" t="s">
        <v>7514</v>
      </c>
      <c r="P14012">
        <v>2850000</v>
      </c>
      <c r="Q14012" t="s">
        <v>6636</v>
      </c>
      <c r="R14012" t="s">
        <v>6636</v>
      </c>
      <c r="S14012" s="12"/>
      <c r="T14012" s="13"/>
      <c r="U14012" t="s">
        <v>6629</v>
      </c>
    </row>
    <row r="14013" spans="1:21" x14ac:dyDescent="0.25">
      <c r="A14013" t="s">
        <v>6619</v>
      </c>
      <c r="B14013" s="12">
        <v>42533</v>
      </c>
      <c r="C14013" t="s">
        <v>18146</v>
      </c>
      <c r="D14013" s="11">
        <v>46200.715740740699</v>
      </c>
      <c r="E14013" t="s">
        <v>18147</v>
      </c>
      <c r="F14013" t="s">
        <v>6415</v>
      </c>
      <c r="G14013" t="s">
        <v>7011</v>
      </c>
      <c r="H14013" t="s">
        <v>6573</v>
      </c>
      <c r="I14013" t="s">
        <v>65</v>
      </c>
      <c r="J14013" t="s">
        <v>573</v>
      </c>
      <c r="K14013" t="s">
        <v>18148</v>
      </c>
      <c r="L14013" t="s">
        <v>18062</v>
      </c>
      <c r="M14013" t="s">
        <v>18149</v>
      </c>
      <c r="N14013" t="s">
        <v>7506</v>
      </c>
      <c r="O14013" t="s">
        <v>7514</v>
      </c>
      <c r="P14013">
        <v>2850000</v>
      </c>
      <c r="Q14013" t="s">
        <v>6636</v>
      </c>
      <c r="R14013" t="s">
        <v>6636</v>
      </c>
      <c r="S14013" s="12"/>
      <c r="T14013" s="13"/>
      <c r="U14013" t="s">
        <v>6629</v>
      </c>
    </row>
    <row r="14014" spans="1:21" x14ac:dyDescent="0.25">
      <c r="A14014" t="s">
        <v>6637</v>
      </c>
      <c r="B14014" s="12">
        <v>42635</v>
      </c>
      <c r="C14014" t="s">
        <v>18150</v>
      </c>
      <c r="D14014" s="11">
        <v>46202.774305555598</v>
      </c>
      <c r="E14014" t="s">
        <v>18151</v>
      </c>
      <c r="F14014" t="s">
        <v>6415</v>
      </c>
      <c r="G14014" t="s">
        <v>7011</v>
      </c>
      <c r="H14014" t="s">
        <v>6573</v>
      </c>
      <c r="I14014" t="s">
        <v>55</v>
      </c>
      <c r="J14014" t="s">
        <v>44</v>
      </c>
      <c r="K14014" t="s">
        <v>18152</v>
      </c>
      <c r="L14014" t="s">
        <v>18062</v>
      </c>
      <c r="M14014" t="s">
        <v>18153</v>
      </c>
      <c r="N14014" t="s">
        <v>6787</v>
      </c>
      <c r="O14014" t="s">
        <v>13602</v>
      </c>
      <c r="P14014">
        <v>2130000</v>
      </c>
      <c r="Q14014" t="s">
        <v>6636</v>
      </c>
      <c r="R14014" t="s">
        <v>6636</v>
      </c>
      <c r="S14014" s="12"/>
      <c r="T14014" s="13"/>
      <c r="U14014" t="s">
        <v>6724</v>
      </c>
    </row>
    <row r="14015" spans="1:21" x14ac:dyDescent="0.25">
      <c r="A14015" t="s">
        <v>6619</v>
      </c>
      <c r="B14015" s="12">
        <v>42635</v>
      </c>
      <c r="C14015" t="s">
        <v>18150</v>
      </c>
      <c r="D14015" s="11">
        <v>46202.817708333299</v>
      </c>
      <c r="E14015" t="s">
        <v>18151</v>
      </c>
      <c r="F14015" t="s">
        <v>6415</v>
      </c>
      <c r="G14015" t="s">
        <v>7011</v>
      </c>
      <c r="H14015" t="s">
        <v>6573</v>
      </c>
      <c r="I14015" t="s">
        <v>55</v>
      </c>
      <c r="J14015" t="s">
        <v>44</v>
      </c>
      <c r="K14015" t="s">
        <v>18152</v>
      </c>
      <c r="L14015" t="s">
        <v>18062</v>
      </c>
      <c r="M14015" t="s">
        <v>18153</v>
      </c>
      <c r="N14015" t="s">
        <v>6787</v>
      </c>
      <c r="O14015" t="s">
        <v>13602</v>
      </c>
      <c r="P14015">
        <v>2130000</v>
      </c>
      <c r="Q14015" t="s">
        <v>6636</v>
      </c>
      <c r="R14015" t="s">
        <v>6636</v>
      </c>
      <c r="S14015" s="12"/>
      <c r="T14015" s="13"/>
      <c r="U14015" t="s">
        <v>6724</v>
      </c>
    </row>
    <row r="14016" spans="1:21" x14ac:dyDescent="0.25">
      <c r="A14016" t="s">
        <v>6637</v>
      </c>
      <c r="B14016" s="12">
        <v>40983</v>
      </c>
      <c r="C14016" t="s">
        <v>16135</v>
      </c>
      <c r="D14016" s="11">
        <v>46203.999988425901</v>
      </c>
      <c r="E14016" t="s">
        <v>16136</v>
      </c>
      <c r="F14016" t="s">
        <v>6415</v>
      </c>
      <c r="G14016" t="s">
        <v>7011</v>
      </c>
      <c r="H14016" t="s">
        <v>6573</v>
      </c>
      <c r="I14016" t="s">
        <v>3863</v>
      </c>
      <c r="J14016" t="s">
        <v>7294</v>
      </c>
      <c r="K14016" t="s">
        <v>18154</v>
      </c>
      <c r="L14016" t="s">
        <v>18062</v>
      </c>
      <c r="M14016" t="s">
        <v>16137</v>
      </c>
      <c r="N14016" t="s">
        <v>7218</v>
      </c>
      <c r="O14016" t="s">
        <v>7316</v>
      </c>
      <c r="P14016">
        <v>1780000</v>
      </c>
      <c r="Q14016" t="s">
        <v>6636</v>
      </c>
      <c r="R14016" t="s">
        <v>6636</v>
      </c>
      <c r="S14016" s="12"/>
      <c r="T14016" s="13"/>
      <c r="U14016" t="s">
        <v>6636</v>
      </c>
    </row>
    <row r="14017" spans="1:21" x14ac:dyDescent="0.25">
      <c r="A14017" t="s">
        <v>6637</v>
      </c>
      <c r="B14017" s="12">
        <v>42703</v>
      </c>
      <c r="C14017" t="s">
        <v>13568</v>
      </c>
      <c r="D14017" s="11">
        <v>46204.644409722197</v>
      </c>
      <c r="E14017" t="s">
        <v>13569</v>
      </c>
      <c r="F14017" t="s">
        <v>6415</v>
      </c>
      <c r="G14017" t="s">
        <v>7011</v>
      </c>
      <c r="H14017" t="s">
        <v>6573</v>
      </c>
      <c r="I14017" t="s">
        <v>3863</v>
      </c>
      <c r="J14017" t="s">
        <v>13571</v>
      </c>
      <c r="K14017" t="s">
        <v>18155</v>
      </c>
      <c r="L14017" t="s">
        <v>18062</v>
      </c>
      <c r="M14017" t="s">
        <v>18156</v>
      </c>
      <c r="N14017" t="s">
        <v>10119</v>
      </c>
      <c r="O14017" t="s">
        <v>18157</v>
      </c>
      <c r="P14017">
        <v>1120000</v>
      </c>
      <c r="Q14017" t="s">
        <v>6636</v>
      </c>
      <c r="R14017" t="s">
        <v>6636</v>
      </c>
      <c r="S14017" s="12"/>
      <c r="T14017" s="13"/>
      <c r="U14017" t="s">
        <v>6636</v>
      </c>
    </row>
    <row r="14018" spans="1:21" x14ac:dyDescent="0.25">
      <c r="A14018" t="s">
        <v>6619</v>
      </c>
      <c r="B14018" s="12">
        <v>42703</v>
      </c>
      <c r="C14018" t="s">
        <v>13568</v>
      </c>
      <c r="D14018" s="11">
        <v>46204.644409722197</v>
      </c>
      <c r="E14018" t="s">
        <v>13569</v>
      </c>
      <c r="F14018" t="s">
        <v>6415</v>
      </c>
      <c r="G14018" t="s">
        <v>7011</v>
      </c>
      <c r="H14018" t="s">
        <v>6573</v>
      </c>
      <c r="I14018" t="s">
        <v>3863</v>
      </c>
      <c r="J14018" t="s">
        <v>13571</v>
      </c>
      <c r="K14018" t="s">
        <v>18155</v>
      </c>
      <c r="L14018" t="s">
        <v>18062</v>
      </c>
      <c r="M14018" t="s">
        <v>18156</v>
      </c>
      <c r="N14018" t="s">
        <v>10119</v>
      </c>
      <c r="O14018" t="s">
        <v>18157</v>
      </c>
      <c r="P14018">
        <v>1120000</v>
      </c>
      <c r="Q14018" t="s">
        <v>6636</v>
      </c>
      <c r="R14018" t="s">
        <v>6636</v>
      </c>
      <c r="S14018" s="12"/>
      <c r="T14018" s="13"/>
      <c r="U14018" t="s">
        <v>6636</v>
      </c>
    </row>
    <row r="14019" spans="1:21" x14ac:dyDescent="0.25">
      <c r="A14019" t="s">
        <v>6637</v>
      </c>
      <c r="B14019" s="12">
        <v>42749</v>
      </c>
      <c r="C14019" t="s">
        <v>18158</v>
      </c>
      <c r="D14019" s="11">
        <v>46205.679537037002</v>
      </c>
      <c r="E14019" t="s">
        <v>18159</v>
      </c>
      <c r="F14019" t="s">
        <v>6415</v>
      </c>
      <c r="G14019" t="s">
        <v>7011</v>
      </c>
      <c r="H14019" t="s">
        <v>6573</v>
      </c>
      <c r="I14019" t="s">
        <v>6640</v>
      </c>
      <c r="J14019" t="s">
        <v>13222</v>
      </c>
      <c r="K14019" t="s">
        <v>18160</v>
      </c>
      <c r="L14019" t="s">
        <v>18062</v>
      </c>
      <c r="M14019" t="s">
        <v>18161</v>
      </c>
      <c r="N14019" t="s">
        <v>9471</v>
      </c>
      <c r="O14019" t="s">
        <v>9472</v>
      </c>
      <c r="P14019">
        <v>1250000</v>
      </c>
      <c r="Q14019" t="s">
        <v>6636</v>
      </c>
      <c r="R14019" t="s">
        <v>6636</v>
      </c>
      <c r="S14019" s="12"/>
      <c r="T14019" s="13"/>
      <c r="U14019" t="s">
        <v>6636</v>
      </c>
    </row>
    <row r="14020" spans="1:21" x14ac:dyDescent="0.25">
      <c r="A14020" t="s">
        <v>6619</v>
      </c>
      <c r="B14020" s="12">
        <v>42749</v>
      </c>
      <c r="C14020" t="s">
        <v>18158</v>
      </c>
      <c r="D14020" s="11">
        <v>46205.679537037002</v>
      </c>
      <c r="E14020" t="s">
        <v>18159</v>
      </c>
      <c r="F14020" t="s">
        <v>6415</v>
      </c>
      <c r="G14020" t="s">
        <v>7011</v>
      </c>
      <c r="H14020" t="s">
        <v>6573</v>
      </c>
      <c r="I14020" t="s">
        <v>6640</v>
      </c>
      <c r="J14020" t="s">
        <v>13222</v>
      </c>
      <c r="K14020" t="s">
        <v>18160</v>
      </c>
      <c r="L14020" t="s">
        <v>18062</v>
      </c>
      <c r="M14020" t="s">
        <v>18161</v>
      </c>
      <c r="N14020" t="s">
        <v>9471</v>
      </c>
      <c r="O14020" t="s">
        <v>9472</v>
      </c>
      <c r="P14020">
        <v>1250000</v>
      </c>
      <c r="Q14020" t="s">
        <v>6636</v>
      </c>
      <c r="R14020" t="s">
        <v>6636</v>
      </c>
      <c r="S14020" s="12"/>
      <c r="T14020" s="13"/>
      <c r="U14020" t="s">
        <v>6636</v>
      </c>
    </row>
    <row r="14021" spans="1:21" x14ac:dyDescent="0.25">
      <c r="A14021" t="s">
        <v>6637</v>
      </c>
      <c r="B14021" s="12">
        <v>42759</v>
      </c>
      <c r="C14021" t="s">
        <v>18162</v>
      </c>
      <c r="D14021" s="11">
        <v>46205.778969907398</v>
      </c>
      <c r="E14021" t="s">
        <v>18163</v>
      </c>
      <c r="F14021" t="s">
        <v>6415</v>
      </c>
      <c r="G14021" t="s">
        <v>7011</v>
      </c>
      <c r="H14021" t="s">
        <v>6573</v>
      </c>
      <c r="I14021" t="s">
        <v>65</v>
      </c>
      <c r="J14021" t="s">
        <v>636</v>
      </c>
      <c r="K14021" t="s">
        <v>18164</v>
      </c>
      <c r="L14021" t="s">
        <v>18062</v>
      </c>
      <c r="M14021" t="s">
        <v>18165</v>
      </c>
      <c r="N14021" t="s">
        <v>14388</v>
      </c>
      <c r="O14021" t="s">
        <v>7399</v>
      </c>
      <c r="P14021">
        <v>7300000</v>
      </c>
      <c r="Q14021" t="s">
        <v>6636</v>
      </c>
      <c r="R14021" t="s">
        <v>6636</v>
      </c>
      <c r="S14021" s="12"/>
      <c r="T14021" s="13"/>
      <c r="U14021" t="s">
        <v>6629</v>
      </c>
    </row>
    <row r="14022" spans="1:21" x14ac:dyDescent="0.25">
      <c r="A14022" t="s">
        <v>6619</v>
      </c>
      <c r="B14022" s="12">
        <v>42759</v>
      </c>
      <c r="C14022" t="s">
        <v>18162</v>
      </c>
      <c r="D14022" s="11">
        <v>46205.809039351901</v>
      </c>
      <c r="E14022" t="s">
        <v>18163</v>
      </c>
      <c r="F14022" t="s">
        <v>6415</v>
      </c>
      <c r="G14022" t="s">
        <v>7011</v>
      </c>
      <c r="H14022" t="s">
        <v>6573</v>
      </c>
      <c r="I14022" t="s">
        <v>65</v>
      </c>
      <c r="J14022" t="s">
        <v>636</v>
      </c>
      <c r="K14022" t="s">
        <v>18164</v>
      </c>
      <c r="L14022" t="s">
        <v>18062</v>
      </c>
      <c r="M14022" t="s">
        <v>18165</v>
      </c>
      <c r="N14022" t="s">
        <v>14388</v>
      </c>
      <c r="O14022" t="s">
        <v>7399</v>
      </c>
      <c r="P14022">
        <v>7300000</v>
      </c>
      <c r="Q14022" t="s">
        <v>6636</v>
      </c>
      <c r="R14022" t="s">
        <v>6636</v>
      </c>
      <c r="S14022" s="12"/>
      <c r="T14022" s="13"/>
      <c r="U14022" t="s">
        <v>6629</v>
      </c>
    </row>
    <row r="14023" spans="1:21" x14ac:dyDescent="0.25">
      <c r="A14023" t="s">
        <v>6637</v>
      </c>
      <c r="B14023" s="12">
        <v>42873</v>
      </c>
      <c r="C14023" t="s">
        <v>18166</v>
      </c>
      <c r="D14023" s="11">
        <v>46209.4550578704</v>
      </c>
      <c r="E14023" t="s">
        <v>18167</v>
      </c>
      <c r="F14023" t="s">
        <v>6415</v>
      </c>
      <c r="G14023" t="s">
        <v>7011</v>
      </c>
      <c r="H14023" t="s">
        <v>6573</v>
      </c>
      <c r="I14023" t="s">
        <v>65</v>
      </c>
      <c r="J14023" t="s">
        <v>67</v>
      </c>
      <c r="K14023" t="s">
        <v>18168</v>
      </c>
      <c r="L14023" t="s">
        <v>18062</v>
      </c>
      <c r="M14023" t="s">
        <v>18169</v>
      </c>
      <c r="N14023" t="s">
        <v>7506</v>
      </c>
      <c r="O14023" t="s">
        <v>7811</v>
      </c>
      <c r="P14023">
        <v>1890000</v>
      </c>
      <c r="Q14023" t="s">
        <v>6636</v>
      </c>
      <c r="R14023" t="s">
        <v>6636</v>
      </c>
      <c r="S14023" s="12"/>
      <c r="T14023" s="13"/>
      <c r="U14023" t="s">
        <v>6636</v>
      </c>
    </row>
    <row r="14024" spans="1:21" x14ac:dyDescent="0.25">
      <c r="A14024" t="s">
        <v>6619</v>
      </c>
      <c r="B14024" s="12">
        <v>42873</v>
      </c>
      <c r="C14024" t="s">
        <v>18166</v>
      </c>
      <c r="D14024" s="11">
        <v>46209.514884259297</v>
      </c>
      <c r="E14024" t="s">
        <v>18167</v>
      </c>
      <c r="F14024" t="s">
        <v>6415</v>
      </c>
      <c r="G14024" t="s">
        <v>7011</v>
      </c>
      <c r="H14024" t="s">
        <v>6573</v>
      </c>
      <c r="I14024" t="s">
        <v>65</v>
      </c>
      <c r="J14024" t="s">
        <v>67</v>
      </c>
      <c r="K14024" t="s">
        <v>18168</v>
      </c>
      <c r="L14024" t="s">
        <v>18062</v>
      </c>
      <c r="M14024" t="s">
        <v>18169</v>
      </c>
      <c r="N14024" t="s">
        <v>7506</v>
      </c>
      <c r="O14024" t="s">
        <v>7811</v>
      </c>
      <c r="P14024">
        <v>1890000</v>
      </c>
      <c r="Q14024" t="s">
        <v>6636</v>
      </c>
      <c r="R14024" t="s">
        <v>6636</v>
      </c>
      <c r="S14024" s="12"/>
      <c r="T14024" s="13"/>
      <c r="U14024" t="s">
        <v>6636</v>
      </c>
    </row>
    <row r="14025" spans="1:21" x14ac:dyDescent="0.25">
      <c r="A14025" t="s">
        <v>6637</v>
      </c>
      <c r="B14025" s="12">
        <v>42895</v>
      </c>
      <c r="C14025" t="s">
        <v>18170</v>
      </c>
      <c r="D14025" s="11">
        <v>46209.7419212963</v>
      </c>
      <c r="E14025" t="s">
        <v>18171</v>
      </c>
      <c r="F14025" t="s">
        <v>6415</v>
      </c>
      <c r="G14025" t="s">
        <v>7011</v>
      </c>
      <c r="H14025" t="s">
        <v>6573</v>
      </c>
      <c r="I14025" t="s">
        <v>65</v>
      </c>
      <c r="J14025" t="s">
        <v>67</v>
      </c>
      <c r="K14025" t="s">
        <v>18172</v>
      </c>
      <c r="L14025" t="s">
        <v>18062</v>
      </c>
      <c r="M14025" t="s">
        <v>18173</v>
      </c>
      <c r="N14025" t="s">
        <v>7305</v>
      </c>
      <c r="O14025" t="s">
        <v>7306</v>
      </c>
      <c r="P14025">
        <v>3545000</v>
      </c>
      <c r="Q14025" t="s">
        <v>6636</v>
      </c>
      <c r="R14025" t="s">
        <v>6636</v>
      </c>
      <c r="S14025" s="12"/>
      <c r="T14025" s="13"/>
      <c r="U14025" t="s">
        <v>6636</v>
      </c>
    </row>
    <row r="14026" spans="1:21" x14ac:dyDescent="0.25">
      <c r="A14026" t="s">
        <v>6619</v>
      </c>
      <c r="B14026" s="12">
        <v>42895</v>
      </c>
      <c r="C14026" t="s">
        <v>18170</v>
      </c>
      <c r="D14026" s="11">
        <v>46209.764120370397</v>
      </c>
      <c r="E14026" t="s">
        <v>18171</v>
      </c>
      <c r="F14026" t="s">
        <v>6415</v>
      </c>
      <c r="G14026" t="s">
        <v>7011</v>
      </c>
      <c r="H14026" t="s">
        <v>6573</v>
      </c>
      <c r="I14026" t="s">
        <v>65</v>
      </c>
      <c r="J14026" t="s">
        <v>67</v>
      </c>
      <c r="K14026" t="s">
        <v>18172</v>
      </c>
      <c r="L14026" t="s">
        <v>18062</v>
      </c>
      <c r="M14026" t="s">
        <v>18173</v>
      </c>
      <c r="N14026" t="s">
        <v>7305</v>
      </c>
      <c r="O14026" t="s">
        <v>7306</v>
      </c>
      <c r="P14026">
        <v>3545000</v>
      </c>
      <c r="Q14026" t="s">
        <v>6636</v>
      </c>
      <c r="R14026" t="s">
        <v>6636</v>
      </c>
      <c r="S14026" s="12"/>
      <c r="T14026" s="13"/>
      <c r="U14026" t="s">
        <v>6636</v>
      </c>
    </row>
    <row r="14027" spans="1:21" x14ac:dyDescent="0.25">
      <c r="A14027" t="s">
        <v>6619</v>
      </c>
      <c r="B14027" s="12">
        <v>42919</v>
      </c>
      <c r="C14027" t="s">
        <v>18174</v>
      </c>
      <c r="D14027" s="11">
        <v>46210.580590277801</v>
      </c>
      <c r="E14027" t="s">
        <v>18175</v>
      </c>
      <c r="F14027" t="s">
        <v>6415</v>
      </c>
      <c r="G14027" t="s">
        <v>7011</v>
      </c>
      <c r="H14027" t="s">
        <v>6573</v>
      </c>
      <c r="I14027" t="s">
        <v>6640</v>
      </c>
      <c r="J14027" t="s">
        <v>6707</v>
      </c>
      <c r="K14027" t="s">
        <v>18176</v>
      </c>
      <c r="L14027" t="s">
        <v>18062</v>
      </c>
      <c r="M14027" t="s">
        <v>18177</v>
      </c>
      <c r="N14027" t="s">
        <v>7023</v>
      </c>
      <c r="O14027" t="s">
        <v>7250</v>
      </c>
      <c r="P14027">
        <v>1555000</v>
      </c>
      <c r="Q14027" t="s">
        <v>6636</v>
      </c>
      <c r="R14027" t="s">
        <v>6636</v>
      </c>
      <c r="S14027" s="12"/>
      <c r="T14027" s="13"/>
      <c r="U14027" t="s">
        <v>8756</v>
      </c>
    </row>
    <row r="14028" spans="1:21" x14ac:dyDescent="0.25">
      <c r="A14028" t="s">
        <v>6637</v>
      </c>
      <c r="B14028" s="12">
        <v>42941</v>
      </c>
      <c r="C14028" t="s">
        <v>18178</v>
      </c>
      <c r="D14028" s="11">
        <v>46211.439907407403</v>
      </c>
      <c r="E14028" t="s">
        <v>18179</v>
      </c>
      <c r="F14028" t="s">
        <v>6415</v>
      </c>
      <c r="G14028" t="s">
        <v>7011</v>
      </c>
      <c r="H14028" t="s">
        <v>6573</v>
      </c>
      <c r="I14028" t="s">
        <v>55</v>
      </c>
      <c r="J14028" t="s">
        <v>737</v>
      </c>
      <c r="K14028" t="s">
        <v>18180</v>
      </c>
      <c r="L14028" t="s">
        <v>18062</v>
      </c>
      <c r="M14028" t="s">
        <v>18181</v>
      </c>
      <c r="N14028" t="s">
        <v>7398</v>
      </c>
      <c r="O14028" t="s">
        <v>18182</v>
      </c>
      <c r="P14028">
        <v>4635000</v>
      </c>
      <c r="Q14028" t="s">
        <v>6636</v>
      </c>
      <c r="R14028" t="s">
        <v>6636</v>
      </c>
      <c r="S14028" s="12"/>
      <c r="T14028" s="13"/>
      <c r="U14028" t="s">
        <v>6636</v>
      </c>
    </row>
    <row r="14029" spans="1:21" x14ac:dyDescent="0.25">
      <c r="A14029" t="s">
        <v>6619</v>
      </c>
      <c r="B14029" s="12">
        <v>42941</v>
      </c>
      <c r="C14029" t="s">
        <v>18178</v>
      </c>
      <c r="D14029" s="11">
        <v>46211.448692129597</v>
      </c>
      <c r="E14029" t="s">
        <v>18179</v>
      </c>
      <c r="F14029" t="s">
        <v>6415</v>
      </c>
      <c r="G14029" t="s">
        <v>7011</v>
      </c>
      <c r="H14029" t="s">
        <v>6573</v>
      </c>
      <c r="I14029" t="s">
        <v>55</v>
      </c>
      <c r="J14029" t="s">
        <v>737</v>
      </c>
      <c r="K14029" t="s">
        <v>18180</v>
      </c>
      <c r="L14029" t="s">
        <v>18062</v>
      </c>
      <c r="M14029" t="s">
        <v>18181</v>
      </c>
      <c r="N14029" t="s">
        <v>7398</v>
      </c>
      <c r="O14029" t="s">
        <v>18182</v>
      </c>
      <c r="P14029">
        <v>4635000</v>
      </c>
      <c r="Q14029" t="s">
        <v>6636</v>
      </c>
      <c r="R14029" t="s">
        <v>6636</v>
      </c>
      <c r="S14029" s="12"/>
      <c r="T14029" s="13"/>
      <c r="U14029" t="s">
        <v>6636</v>
      </c>
    </row>
    <row r="14030" spans="1:21" x14ac:dyDescent="0.25">
      <c r="A14030" t="s">
        <v>6637</v>
      </c>
      <c r="B14030" s="12">
        <v>42944</v>
      </c>
      <c r="C14030" t="s">
        <v>18183</v>
      </c>
      <c r="D14030" s="11">
        <v>46211.469884259299</v>
      </c>
      <c r="E14030" t="s">
        <v>18184</v>
      </c>
      <c r="F14030" t="s">
        <v>6415</v>
      </c>
      <c r="G14030" t="s">
        <v>7011</v>
      </c>
      <c r="H14030" t="s">
        <v>6573</v>
      </c>
      <c r="I14030" t="s">
        <v>3863</v>
      </c>
      <c r="J14030" t="s">
        <v>7235</v>
      </c>
      <c r="K14030" t="s">
        <v>18185</v>
      </c>
      <c r="L14030" t="s">
        <v>18062</v>
      </c>
      <c r="M14030" t="s">
        <v>18186</v>
      </c>
      <c r="N14030" t="s">
        <v>7023</v>
      </c>
      <c r="O14030" t="s">
        <v>18187</v>
      </c>
      <c r="P14030">
        <v>5025000</v>
      </c>
      <c r="Q14030" t="s">
        <v>6636</v>
      </c>
      <c r="R14030" t="s">
        <v>6636</v>
      </c>
      <c r="S14030" s="12"/>
      <c r="T14030" s="13"/>
      <c r="U14030" t="s">
        <v>6636</v>
      </c>
    </row>
    <row r="14031" spans="1:21" x14ac:dyDescent="0.25">
      <c r="A14031" t="s">
        <v>6619</v>
      </c>
      <c r="B14031" s="12">
        <v>42944</v>
      </c>
      <c r="C14031" t="s">
        <v>18183</v>
      </c>
      <c r="D14031" s="11">
        <v>46211.469884259299</v>
      </c>
      <c r="E14031" t="s">
        <v>18184</v>
      </c>
      <c r="F14031" t="s">
        <v>6415</v>
      </c>
      <c r="G14031" t="s">
        <v>7011</v>
      </c>
      <c r="H14031" t="s">
        <v>6573</v>
      </c>
      <c r="I14031" t="s">
        <v>3863</v>
      </c>
      <c r="J14031" t="s">
        <v>7235</v>
      </c>
      <c r="K14031" t="s">
        <v>18185</v>
      </c>
      <c r="L14031" t="s">
        <v>18062</v>
      </c>
      <c r="M14031" t="s">
        <v>18186</v>
      </c>
      <c r="N14031" t="s">
        <v>7023</v>
      </c>
      <c r="O14031" t="s">
        <v>18187</v>
      </c>
      <c r="P14031">
        <v>5025000</v>
      </c>
      <c r="Q14031" t="s">
        <v>6636</v>
      </c>
      <c r="R14031" t="s">
        <v>6636</v>
      </c>
      <c r="S14031" s="12"/>
      <c r="T14031" s="13"/>
      <c r="U14031" t="s">
        <v>6636</v>
      </c>
    </row>
    <row r="14032" spans="1:21" x14ac:dyDescent="0.25">
      <c r="A14032" t="s">
        <v>6637</v>
      </c>
      <c r="B14032" s="12">
        <v>43275</v>
      </c>
      <c r="C14032" t="s">
        <v>13372</v>
      </c>
      <c r="D14032" s="11">
        <v>46216.5147222222</v>
      </c>
      <c r="E14032" t="s">
        <v>13373</v>
      </c>
      <c r="F14032" t="s">
        <v>6415</v>
      </c>
      <c r="G14032" t="s">
        <v>7011</v>
      </c>
      <c r="H14032" t="s">
        <v>6573</v>
      </c>
      <c r="I14032" t="s">
        <v>55</v>
      </c>
      <c r="J14032" t="s">
        <v>44</v>
      </c>
      <c r="K14032" t="s">
        <v>18188</v>
      </c>
      <c r="L14032" t="s">
        <v>18062</v>
      </c>
      <c r="M14032" t="s">
        <v>18189</v>
      </c>
      <c r="N14032" t="s">
        <v>7202</v>
      </c>
      <c r="O14032" t="s">
        <v>9567</v>
      </c>
      <c r="P14032">
        <v>2250000</v>
      </c>
      <c r="Q14032" t="s">
        <v>6636</v>
      </c>
      <c r="R14032" t="s">
        <v>6636</v>
      </c>
      <c r="S14032" s="12"/>
      <c r="T14032" s="13"/>
      <c r="U14032" t="s">
        <v>6629</v>
      </c>
    </row>
    <row r="14033" spans="1:21" x14ac:dyDescent="0.25">
      <c r="A14033" t="s">
        <v>6637</v>
      </c>
      <c r="B14033" s="12">
        <v>43196</v>
      </c>
      <c r="C14033" t="s">
        <v>18190</v>
      </c>
      <c r="D14033" s="11">
        <v>46216.802928240701</v>
      </c>
      <c r="E14033" t="s">
        <v>18191</v>
      </c>
      <c r="F14033" t="s">
        <v>6415</v>
      </c>
      <c r="G14033" t="s">
        <v>7011</v>
      </c>
      <c r="H14033" t="s">
        <v>6573</v>
      </c>
      <c r="I14033" t="s">
        <v>6640</v>
      </c>
      <c r="J14033" t="s">
        <v>6727</v>
      </c>
      <c r="K14033" t="s">
        <v>18192</v>
      </c>
      <c r="L14033" t="s">
        <v>18062</v>
      </c>
      <c r="M14033" t="s">
        <v>18193</v>
      </c>
      <c r="N14033" t="s">
        <v>13410</v>
      </c>
      <c r="O14033" t="s">
        <v>13411</v>
      </c>
      <c r="P14033">
        <v>919000</v>
      </c>
      <c r="Q14033" t="s">
        <v>6636</v>
      </c>
      <c r="R14033" t="s">
        <v>6636</v>
      </c>
      <c r="S14033" s="12"/>
      <c r="T14033" s="13"/>
      <c r="U14033" t="s">
        <v>6629</v>
      </c>
    </row>
    <row r="14034" spans="1:21" x14ac:dyDescent="0.25">
      <c r="A14034" t="s">
        <v>6619</v>
      </c>
      <c r="B14034" s="12">
        <v>43196</v>
      </c>
      <c r="C14034" t="s">
        <v>18190</v>
      </c>
      <c r="D14034" s="11">
        <v>46216.802928240701</v>
      </c>
      <c r="E14034" t="s">
        <v>18191</v>
      </c>
      <c r="F14034" t="s">
        <v>6415</v>
      </c>
      <c r="G14034" t="s">
        <v>7011</v>
      </c>
      <c r="H14034" t="s">
        <v>6573</v>
      </c>
      <c r="I14034" t="s">
        <v>6640</v>
      </c>
      <c r="J14034" t="s">
        <v>6727</v>
      </c>
      <c r="K14034" t="s">
        <v>18192</v>
      </c>
      <c r="L14034" t="s">
        <v>18062</v>
      </c>
      <c r="M14034" t="s">
        <v>18193</v>
      </c>
      <c r="N14034" t="s">
        <v>13410</v>
      </c>
      <c r="O14034" t="s">
        <v>13411</v>
      </c>
      <c r="P14034">
        <v>919000</v>
      </c>
      <c r="Q14034" t="s">
        <v>6636</v>
      </c>
      <c r="R14034" t="s">
        <v>6636</v>
      </c>
      <c r="S14034" s="12"/>
      <c r="T14034" s="13"/>
      <c r="U14034" t="s">
        <v>6629</v>
      </c>
    </row>
    <row r="14035" spans="1:21" x14ac:dyDescent="0.25">
      <c r="A14035" t="s">
        <v>6637</v>
      </c>
      <c r="B14035" s="12">
        <v>43274</v>
      </c>
      <c r="C14035" t="s">
        <v>18194</v>
      </c>
      <c r="D14035" s="11">
        <v>46218.421851851897</v>
      </c>
      <c r="E14035" t="s">
        <v>18195</v>
      </c>
      <c r="F14035" t="s">
        <v>6415</v>
      </c>
      <c r="G14035" t="s">
        <v>7011</v>
      </c>
      <c r="H14035" t="s">
        <v>6573</v>
      </c>
      <c r="I14035" t="s">
        <v>65</v>
      </c>
      <c r="J14035" t="s">
        <v>57</v>
      </c>
      <c r="K14035" t="s">
        <v>18196</v>
      </c>
      <c r="L14035" t="s">
        <v>18062</v>
      </c>
      <c r="M14035" t="s">
        <v>18197</v>
      </c>
      <c r="N14035" t="s">
        <v>8878</v>
      </c>
      <c r="O14035" t="s">
        <v>8901</v>
      </c>
      <c r="P14035">
        <v>3390000</v>
      </c>
      <c r="Q14035" t="s">
        <v>6636</v>
      </c>
      <c r="R14035" t="s">
        <v>6636</v>
      </c>
      <c r="S14035" s="12"/>
      <c r="T14035" s="13"/>
      <c r="U14035" t="s">
        <v>6636</v>
      </c>
    </row>
    <row r="14036" spans="1:21" x14ac:dyDescent="0.25">
      <c r="A14036" t="s">
        <v>6619</v>
      </c>
      <c r="B14036" s="12">
        <v>43274</v>
      </c>
      <c r="C14036" t="s">
        <v>18194</v>
      </c>
      <c r="D14036" s="11">
        <v>46218.484675925902</v>
      </c>
      <c r="E14036" t="s">
        <v>18195</v>
      </c>
      <c r="F14036" t="s">
        <v>6415</v>
      </c>
      <c r="G14036" t="s">
        <v>7011</v>
      </c>
      <c r="H14036" t="s">
        <v>6573</v>
      </c>
      <c r="I14036" t="s">
        <v>65</v>
      </c>
      <c r="J14036" t="s">
        <v>57</v>
      </c>
      <c r="K14036" t="s">
        <v>18196</v>
      </c>
      <c r="L14036" t="s">
        <v>18062</v>
      </c>
      <c r="M14036" t="s">
        <v>18197</v>
      </c>
      <c r="N14036" t="s">
        <v>8878</v>
      </c>
      <c r="O14036" t="s">
        <v>8901</v>
      </c>
      <c r="P14036">
        <v>3390000</v>
      </c>
      <c r="Q14036" t="s">
        <v>6636</v>
      </c>
      <c r="R14036" t="s">
        <v>6636</v>
      </c>
      <c r="S14036" s="12"/>
      <c r="T14036" s="13"/>
      <c r="U14036" t="s">
        <v>6636</v>
      </c>
    </row>
    <row r="14037" spans="1:21" x14ac:dyDescent="0.25">
      <c r="A14037" t="s">
        <v>6619</v>
      </c>
      <c r="B14037" s="12">
        <v>43275</v>
      </c>
      <c r="C14037" t="s">
        <v>13372</v>
      </c>
      <c r="D14037" s="11">
        <v>46218.486006944397</v>
      </c>
      <c r="E14037" t="s">
        <v>13373</v>
      </c>
      <c r="F14037" t="s">
        <v>6415</v>
      </c>
      <c r="G14037" t="s">
        <v>7011</v>
      </c>
      <c r="H14037" t="s">
        <v>6573</v>
      </c>
      <c r="I14037" t="s">
        <v>55</v>
      </c>
      <c r="J14037" t="s">
        <v>44</v>
      </c>
      <c r="K14037" t="s">
        <v>18188</v>
      </c>
      <c r="L14037" t="s">
        <v>18062</v>
      </c>
      <c r="M14037" t="s">
        <v>18189</v>
      </c>
      <c r="N14037" t="s">
        <v>7202</v>
      </c>
      <c r="O14037" t="s">
        <v>9567</v>
      </c>
      <c r="P14037">
        <v>2250000</v>
      </c>
      <c r="Q14037" t="s">
        <v>6636</v>
      </c>
      <c r="R14037" t="s">
        <v>6636</v>
      </c>
      <c r="S14037" s="12"/>
      <c r="T14037" s="13"/>
      <c r="U14037" t="s">
        <v>6629</v>
      </c>
    </row>
    <row r="14038" spans="1:21" x14ac:dyDescent="0.25">
      <c r="A14038" t="s">
        <v>6637</v>
      </c>
      <c r="B14038" s="12">
        <v>43403</v>
      </c>
      <c r="C14038" t="s">
        <v>18198</v>
      </c>
      <c r="D14038" s="11">
        <v>46221.5100578704</v>
      </c>
      <c r="E14038" t="s">
        <v>18199</v>
      </c>
      <c r="F14038" t="s">
        <v>6415</v>
      </c>
      <c r="G14038" t="s">
        <v>7011</v>
      </c>
      <c r="H14038" t="s">
        <v>6573</v>
      </c>
      <c r="I14038" t="s">
        <v>6623</v>
      </c>
      <c r="J14038" t="s">
        <v>8935</v>
      </c>
      <c r="K14038" t="s">
        <v>18200</v>
      </c>
      <c r="L14038" t="s">
        <v>18062</v>
      </c>
      <c r="M14038" t="s">
        <v>18201</v>
      </c>
      <c r="N14038" t="s">
        <v>8891</v>
      </c>
      <c r="O14038" t="s">
        <v>8892</v>
      </c>
      <c r="P14038">
        <v>1075000</v>
      </c>
      <c r="Q14038" t="s">
        <v>6636</v>
      </c>
      <c r="R14038" t="s">
        <v>6636</v>
      </c>
      <c r="S14038" s="12"/>
      <c r="T14038" s="13"/>
      <c r="U14038" t="s">
        <v>6629</v>
      </c>
    </row>
    <row r="14039" spans="1:21" x14ac:dyDescent="0.25">
      <c r="A14039" t="s">
        <v>6619</v>
      </c>
      <c r="B14039" s="12">
        <v>43403</v>
      </c>
      <c r="C14039" t="s">
        <v>18198</v>
      </c>
      <c r="D14039" s="11">
        <v>46221.5100578704</v>
      </c>
      <c r="E14039" t="s">
        <v>18199</v>
      </c>
      <c r="F14039" t="s">
        <v>6415</v>
      </c>
      <c r="G14039" t="s">
        <v>7011</v>
      </c>
      <c r="H14039" t="s">
        <v>6573</v>
      </c>
      <c r="I14039" t="s">
        <v>6623</v>
      </c>
      <c r="J14039" t="s">
        <v>8935</v>
      </c>
      <c r="K14039" t="s">
        <v>18200</v>
      </c>
      <c r="L14039" t="s">
        <v>18062</v>
      </c>
      <c r="M14039" t="s">
        <v>18201</v>
      </c>
      <c r="N14039" t="s">
        <v>8891</v>
      </c>
      <c r="O14039" t="s">
        <v>8892</v>
      </c>
      <c r="P14039">
        <v>1075000</v>
      </c>
      <c r="Q14039" t="s">
        <v>6636</v>
      </c>
      <c r="R14039" t="s">
        <v>6636</v>
      </c>
      <c r="S14039" s="12"/>
      <c r="T14039" s="13"/>
      <c r="U14039" t="s">
        <v>6629</v>
      </c>
    </row>
    <row r="14040" spans="1:21" x14ac:dyDescent="0.25">
      <c r="A14040" t="s">
        <v>6637</v>
      </c>
      <c r="B14040" s="12">
        <v>43463</v>
      </c>
      <c r="C14040" t="s">
        <v>18202</v>
      </c>
      <c r="D14040" s="11">
        <v>46222.709467592598</v>
      </c>
      <c r="E14040" t="s">
        <v>18203</v>
      </c>
      <c r="F14040" t="s">
        <v>6415</v>
      </c>
      <c r="G14040" t="s">
        <v>7011</v>
      </c>
      <c r="H14040" t="s">
        <v>6573</v>
      </c>
      <c r="I14040" t="s">
        <v>6623</v>
      </c>
      <c r="J14040" t="s">
        <v>6714</v>
      </c>
      <c r="K14040" t="s">
        <v>18204</v>
      </c>
      <c r="L14040" t="s">
        <v>18062</v>
      </c>
      <c r="M14040" t="s">
        <v>18205</v>
      </c>
      <c r="N14040" t="s">
        <v>7044</v>
      </c>
      <c r="O14040" t="s">
        <v>9578</v>
      </c>
      <c r="P14040">
        <v>2300000</v>
      </c>
      <c r="Q14040" t="s">
        <v>6636</v>
      </c>
      <c r="R14040" t="s">
        <v>6636</v>
      </c>
      <c r="S14040" s="12"/>
      <c r="T14040" s="13"/>
      <c r="U14040" t="s">
        <v>6636</v>
      </c>
    </row>
    <row r="14041" spans="1:21" x14ac:dyDescent="0.25">
      <c r="A14041" t="s">
        <v>6619</v>
      </c>
      <c r="B14041" s="12">
        <v>43463</v>
      </c>
      <c r="C14041" t="s">
        <v>18202</v>
      </c>
      <c r="D14041" s="11">
        <v>46222.709467592598</v>
      </c>
      <c r="E14041" t="s">
        <v>18203</v>
      </c>
      <c r="F14041" t="s">
        <v>6415</v>
      </c>
      <c r="G14041" t="s">
        <v>7011</v>
      </c>
      <c r="H14041" t="s">
        <v>6573</v>
      </c>
      <c r="I14041" t="s">
        <v>6623</v>
      </c>
      <c r="J14041" t="s">
        <v>6714</v>
      </c>
      <c r="K14041" t="s">
        <v>18204</v>
      </c>
      <c r="L14041" t="s">
        <v>18062</v>
      </c>
      <c r="M14041" t="s">
        <v>18205</v>
      </c>
      <c r="N14041" t="s">
        <v>7044</v>
      </c>
      <c r="O14041" t="s">
        <v>9578</v>
      </c>
      <c r="P14041">
        <v>2300000</v>
      </c>
      <c r="Q14041" t="s">
        <v>6636</v>
      </c>
      <c r="R14041" t="s">
        <v>6636</v>
      </c>
      <c r="S14041" s="12"/>
      <c r="T14041" s="13"/>
      <c r="U14041" t="s">
        <v>6636</v>
      </c>
    </row>
    <row r="14042" spans="1:21" x14ac:dyDescent="0.25">
      <c r="A14042" t="s">
        <v>6619</v>
      </c>
      <c r="B14042" s="12">
        <v>41365</v>
      </c>
      <c r="C14042" t="s">
        <v>18206</v>
      </c>
      <c r="D14042" s="11">
        <v>46181.489259259302</v>
      </c>
      <c r="E14042" t="s">
        <v>18207</v>
      </c>
      <c r="F14042" t="s">
        <v>6353</v>
      </c>
      <c r="G14042" t="s">
        <v>18208</v>
      </c>
      <c r="H14042" t="s">
        <v>6575</v>
      </c>
      <c r="I14042" t="s">
        <v>55</v>
      </c>
      <c r="J14042" t="s">
        <v>164</v>
      </c>
      <c r="K14042" t="s">
        <v>18209</v>
      </c>
      <c r="L14042" t="s">
        <v>18210</v>
      </c>
      <c r="M14042" t="s">
        <v>18211</v>
      </c>
      <c r="N14042" t="s">
        <v>7218</v>
      </c>
      <c r="O14042" t="s">
        <v>8059</v>
      </c>
      <c r="P14042">
        <v>2198000</v>
      </c>
      <c r="Q14042" t="s">
        <v>6636</v>
      </c>
      <c r="R14042" t="s">
        <v>6636</v>
      </c>
      <c r="S14042" s="12"/>
      <c r="T14042" s="13"/>
      <c r="U14042" t="s">
        <v>7560</v>
      </c>
    </row>
    <row r="14043" spans="1:21" x14ac:dyDescent="0.25">
      <c r="A14043" t="s">
        <v>6619</v>
      </c>
      <c r="B14043" s="12">
        <v>41365</v>
      </c>
      <c r="C14043" t="s">
        <v>18206</v>
      </c>
      <c r="D14043" s="11">
        <v>46181.489259259302</v>
      </c>
      <c r="E14043" t="s">
        <v>18207</v>
      </c>
      <c r="F14043" t="s">
        <v>6353</v>
      </c>
      <c r="G14043" t="s">
        <v>18212</v>
      </c>
      <c r="H14043" t="s">
        <v>6575</v>
      </c>
      <c r="I14043" t="s">
        <v>55</v>
      </c>
      <c r="J14043" t="s">
        <v>164</v>
      </c>
      <c r="K14043" t="s">
        <v>18209</v>
      </c>
      <c r="L14043" t="s">
        <v>18210</v>
      </c>
      <c r="M14043" t="s">
        <v>18211</v>
      </c>
      <c r="N14043" t="s">
        <v>7218</v>
      </c>
      <c r="O14043" t="s">
        <v>8059</v>
      </c>
      <c r="P14043">
        <v>2198000</v>
      </c>
      <c r="Q14043" t="s">
        <v>6636</v>
      </c>
      <c r="R14043" t="s">
        <v>6636</v>
      </c>
      <c r="S14043" s="12"/>
      <c r="T14043" s="13"/>
      <c r="U14043" t="s">
        <v>7560</v>
      </c>
    </row>
    <row r="14044" spans="1:21" x14ac:dyDescent="0.25">
      <c r="A14044" t="s">
        <v>6619</v>
      </c>
      <c r="B14044" s="12">
        <v>41365</v>
      </c>
      <c r="C14044" t="s">
        <v>18206</v>
      </c>
      <c r="D14044" s="11">
        <v>46181.489259259302</v>
      </c>
      <c r="E14044" t="s">
        <v>18207</v>
      </c>
      <c r="F14044" t="s">
        <v>6353</v>
      </c>
      <c r="G14044" t="s">
        <v>18213</v>
      </c>
      <c r="H14044" t="s">
        <v>6575</v>
      </c>
      <c r="I14044" t="s">
        <v>55</v>
      </c>
      <c r="J14044" t="s">
        <v>164</v>
      </c>
      <c r="K14044" t="s">
        <v>18209</v>
      </c>
      <c r="L14044" t="s">
        <v>18210</v>
      </c>
      <c r="M14044" t="s">
        <v>18211</v>
      </c>
      <c r="N14044" t="s">
        <v>7218</v>
      </c>
      <c r="O14044" t="s">
        <v>8059</v>
      </c>
      <c r="P14044">
        <v>2198000</v>
      </c>
      <c r="Q14044" t="s">
        <v>6636</v>
      </c>
      <c r="R14044" t="s">
        <v>6636</v>
      </c>
      <c r="S14044" s="12"/>
      <c r="T14044" s="13"/>
      <c r="U14044" t="s">
        <v>7560</v>
      </c>
    </row>
    <row r="14045" spans="1:21" x14ac:dyDescent="0.25">
      <c r="A14045" t="s">
        <v>6637</v>
      </c>
      <c r="B14045" s="12">
        <v>42021</v>
      </c>
      <c r="C14045" t="s">
        <v>18214</v>
      </c>
      <c r="D14045" s="11">
        <v>46191.840416666702</v>
      </c>
      <c r="E14045" t="s">
        <v>18215</v>
      </c>
      <c r="F14045" t="s">
        <v>6353</v>
      </c>
      <c r="G14045" t="s">
        <v>18208</v>
      </c>
      <c r="H14045" t="s">
        <v>6575</v>
      </c>
      <c r="I14045" t="s">
        <v>55</v>
      </c>
      <c r="J14045" t="s">
        <v>643</v>
      </c>
      <c r="K14045" t="s">
        <v>18216</v>
      </c>
      <c r="L14045" t="s">
        <v>18210</v>
      </c>
      <c r="M14045" t="s">
        <v>18217</v>
      </c>
      <c r="N14045" t="s">
        <v>7023</v>
      </c>
      <c r="O14045" t="s">
        <v>7024</v>
      </c>
      <c r="P14045">
        <v>920000</v>
      </c>
      <c r="Q14045" t="s">
        <v>6636</v>
      </c>
      <c r="R14045" t="s">
        <v>6636</v>
      </c>
      <c r="S14045" s="12"/>
      <c r="T14045" s="13"/>
      <c r="U14045" t="s">
        <v>9174</v>
      </c>
    </row>
    <row r="14046" spans="1:21" x14ac:dyDescent="0.25">
      <c r="A14046" t="s">
        <v>6637</v>
      </c>
      <c r="B14046" s="12">
        <v>42021</v>
      </c>
      <c r="C14046" t="s">
        <v>18214</v>
      </c>
      <c r="D14046" s="11">
        <v>46191.840416666702</v>
      </c>
      <c r="E14046" t="s">
        <v>18215</v>
      </c>
      <c r="F14046" t="s">
        <v>6353</v>
      </c>
      <c r="G14046" t="s">
        <v>18212</v>
      </c>
      <c r="H14046" t="s">
        <v>6575</v>
      </c>
      <c r="I14046" t="s">
        <v>55</v>
      </c>
      <c r="J14046" t="s">
        <v>643</v>
      </c>
      <c r="K14046" t="s">
        <v>18216</v>
      </c>
      <c r="L14046" t="s">
        <v>18210</v>
      </c>
      <c r="M14046" t="s">
        <v>18217</v>
      </c>
      <c r="N14046" t="s">
        <v>7023</v>
      </c>
      <c r="O14046" t="s">
        <v>7024</v>
      </c>
      <c r="P14046">
        <v>920000</v>
      </c>
      <c r="Q14046" t="s">
        <v>6636</v>
      </c>
      <c r="R14046" t="s">
        <v>6636</v>
      </c>
      <c r="S14046" s="12"/>
      <c r="T14046" s="13"/>
      <c r="U14046" t="s">
        <v>9174</v>
      </c>
    </row>
    <row r="14047" spans="1:21" x14ac:dyDescent="0.25">
      <c r="A14047" t="s">
        <v>6637</v>
      </c>
      <c r="B14047" s="12">
        <v>42021</v>
      </c>
      <c r="C14047" t="s">
        <v>18214</v>
      </c>
      <c r="D14047" s="11">
        <v>46191.840416666702</v>
      </c>
      <c r="E14047" t="s">
        <v>18215</v>
      </c>
      <c r="F14047" t="s">
        <v>6353</v>
      </c>
      <c r="G14047" t="s">
        <v>18213</v>
      </c>
      <c r="H14047" t="s">
        <v>6575</v>
      </c>
      <c r="I14047" t="s">
        <v>55</v>
      </c>
      <c r="J14047" t="s">
        <v>643</v>
      </c>
      <c r="K14047" t="s">
        <v>18216</v>
      </c>
      <c r="L14047" t="s">
        <v>18210</v>
      </c>
      <c r="M14047" t="s">
        <v>18217</v>
      </c>
      <c r="N14047" t="s">
        <v>7023</v>
      </c>
      <c r="O14047" t="s">
        <v>7024</v>
      </c>
      <c r="P14047">
        <v>920000</v>
      </c>
      <c r="Q14047" t="s">
        <v>6636</v>
      </c>
      <c r="R14047" t="s">
        <v>6636</v>
      </c>
      <c r="S14047" s="12"/>
      <c r="T14047" s="13"/>
      <c r="U14047" t="s">
        <v>9174</v>
      </c>
    </row>
    <row r="14048" spans="1:21" x14ac:dyDescent="0.25">
      <c r="A14048" t="s">
        <v>6619</v>
      </c>
      <c r="B14048" s="12">
        <v>42021</v>
      </c>
      <c r="C14048" t="s">
        <v>18214</v>
      </c>
      <c r="D14048" s="11">
        <v>46192.405868055597</v>
      </c>
      <c r="E14048" t="s">
        <v>18215</v>
      </c>
      <c r="F14048" t="s">
        <v>6353</v>
      </c>
      <c r="G14048" t="s">
        <v>18208</v>
      </c>
      <c r="H14048" t="s">
        <v>6575</v>
      </c>
      <c r="I14048" t="s">
        <v>55</v>
      </c>
      <c r="J14048" t="s">
        <v>643</v>
      </c>
      <c r="K14048" t="s">
        <v>18216</v>
      </c>
      <c r="L14048" t="s">
        <v>18210</v>
      </c>
      <c r="M14048" t="s">
        <v>18217</v>
      </c>
      <c r="N14048" t="s">
        <v>7023</v>
      </c>
      <c r="O14048" t="s">
        <v>7024</v>
      </c>
      <c r="P14048">
        <v>920000</v>
      </c>
      <c r="Q14048" t="s">
        <v>6636</v>
      </c>
      <c r="R14048" t="s">
        <v>6636</v>
      </c>
      <c r="S14048" s="12"/>
      <c r="T14048" s="13"/>
      <c r="U14048" t="s">
        <v>9174</v>
      </c>
    </row>
    <row r="14049" spans="1:21" x14ac:dyDescent="0.25">
      <c r="A14049" t="s">
        <v>6619</v>
      </c>
      <c r="B14049" s="12">
        <v>42021</v>
      </c>
      <c r="C14049" t="s">
        <v>18214</v>
      </c>
      <c r="D14049" s="11">
        <v>46192.405868055597</v>
      </c>
      <c r="E14049" t="s">
        <v>18215</v>
      </c>
      <c r="F14049" t="s">
        <v>6353</v>
      </c>
      <c r="G14049" t="s">
        <v>18212</v>
      </c>
      <c r="H14049" t="s">
        <v>6575</v>
      </c>
      <c r="I14049" t="s">
        <v>55</v>
      </c>
      <c r="J14049" t="s">
        <v>643</v>
      </c>
      <c r="K14049" t="s">
        <v>18216</v>
      </c>
      <c r="L14049" t="s">
        <v>18210</v>
      </c>
      <c r="M14049" t="s">
        <v>18217</v>
      </c>
      <c r="N14049" t="s">
        <v>7023</v>
      </c>
      <c r="O14049" t="s">
        <v>7024</v>
      </c>
      <c r="P14049">
        <v>920000</v>
      </c>
      <c r="Q14049" t="s">
        <v>6636</v>
      </c>
      <c r="R14049" t="s">
        <v>6636</v>
      </c>
      <c r="S14049" s="12"/>
      <c r="T14049" s="13"/>
      <c r="U14049" t="s">
        <v>9174</v>
      </c>
    </row>
    <row r="14050" spans="1:21" x14ac:dyDescent="0.25">
      <c r="A14050" t="s">
        <v>6619</v>
      </c>
      <c r="B14050" s="12">
        <v>42021</v>
      </c>
      <c r="C14050" t="s">
        <v>18214</v>
      </c>
      <c r="D14050" s="11">
        <v>46192.405868055597</v>
      </c>
      <c r="E14050" t="s">
        <v>18215</v>
      </c>
      <c r="F14050" t="s">
        <v>6353</v>
      </c>
      <c r="G14050" t="s">
        <v>18213</v>
      </c>
      <c r="H14050" t="s">
        <v>6575</v>
      </c>
      <c r="I14050" t="s">
        <v>55</v>
      </c>
      <c r="J14050" t="s">
        <v>643</v>
      </c>
      <c r="K14050" t="s">
        <v>18216</v>
      </c>
      <c r="L14050" t="s">
        <v>18210</v>
      </c>
      <c r="M14050" t="s">
        <v>18217</v>
      </c>
      <c r="N14050" t="s">
        <v>7023</v>
      </c>
      <c r="O14050" t="s">
        <v>7024</v>
      </c>
      <c r="P14050">
        <v>920000</v>
      </c>
      <c r="Q14050" t="s">
        <v>6636</v>
      </c>
      <c r="R14050" t="s">
        <v>6636</v>
      </c>
      <c r="S14050" s="12"/>
      <c r="T14050" s="13"/>
      <c r="U14050" t="s">
        <v>9174</v>
      </c>
    </row>
    <row r="14051" spans="1:21" x14ac:dyDescent="0.25">
      <c r="A14051" t="s">
        <v>6637</v>
      </c>
      <c r="B14051" s="12">
        <v>84466</v>
      </c>
      <c r="C14051" t="s">
        <v>18218</v>
      </c>
      <c r="D14051" s="11">
        <v>46195.5000925926</v>
      </c>
      <c r="E14051" t="s">
        <v>18219</v>
      </c>
      <c r="F14051" t="s">
        <v>6353</v>
      </c>
      <c r="G14051" t="s">
        <v>18208</v>
      </c>
      <c r="H14051" t="s">
        <v>6575</v>
      </c>
      <c r="I14051" t="s">
        <v>65</v>
      </c>
      <c r="J14051" t="s">
        <v>132</v>
      </c>
      <c r="K14051" t="s">
        <v>18220</v>
      </c>
      <c r="L14051" t="s">
        <v>18210</v>
      </c>
      <c r="M14051" t="s">
        <v>18221</v>
      </c>
      <c r="N14051" t="s">
        <v>7218</v>
      </c>
      <c r="O14051" t="s">
        <v>17482</v>
      </c>
      <c r="P14051">
        <v>3460000</v>
      </c>
      <c r="Q14051" t="s">
        <v>6636</v>
      </c>
      <c r="R14051" t="s">
        <v>6636</v>
      </c>
      <c r="S14051" s="12"/>
      <c r="T14051" s="13"/>
      <c r="U14051" t="s">
        <v>6636</v>
      </c>
    </row>
    <row r="14052" spans="1:21" x14ac:dyDescent="0.25">
      <c r="A14052" t="s">
        <v>6637</v>
      </c>
      <c r="B14052" s="12">
        <v>84466</v>
      </c>
      <c r="C14052" t="s">
        <v>18218</v>
      </c>
      <c r="D14052" s="11">
        <v>46195.5000925926</v>
      </c>
      <c r="E14052" t="s">
        <v>18219</v>
      </c>
      <c r="F14052" t="s">
        <v>6353</v>
      </c>
      <c r="G14052" t="s">
        <v>18212</v>
      </c>
      <c r="H14052" t="s">
        <v>6575</v>
      </c>
      <c r="I14052" t="s">
        <v>65</v>
      </c>
      <c r="J14052" t="s">
        <v>132</v>
      </c>
      <c r="K14052" t="s">
        <v>18220</v>
      </c>
      <c r="L14052" t="s">
        <v>18210</v>
      </c>
      <c r="M14052" t="s">
        <v>18221</v>
      </c>
      <c r="N14052" t="s">
        <v>7218</v>
      </c>
      <c r="O14052" t="s">
        <v>17482</v>
      </c>
      <c r="P14052">
        <v>3460000</v>
      </c>
      <c r="Q14052" t="s">
        <v>6636</v>
      </c>
      <c r="R14052" t="s">
        <v>6636</v>
      </c>
      <c r="S14052" s="12"/>
      <c r="T14052" s="13"/>
      <c r="U14052" t="s">
        <v>6636</v>
      </c>
    </row>
    <row r="14053" spans="1:21" x14ac:dyDescent="0.25">
      <c r="A14053" t="s">
        <v>6637</v>
      </c>
      <c r="B14053" s="12">
        <v>84466</v>
      </c>
      <c r="C14053" t="s">
        <v>18218</v>
      </c>
      <c r="D14053" s="11">
        <v>46195.5000925926</v>
      </c>
      <c r="E14053" t="s">
        <v>18219</v>
      </c>
      <c r="F14053" t="s">
        <v>6353</v>
      </c>
      <c r="G14053" t="s">
        <v>18213</v>
      </c>
      <c r="H14053" t="s">
        <v>6575</v>
      </c>
      <c r="I14053" t="s">
        <v>65</v>
      </c>
      <c r="J14053" t="s">
        <v>132</v>
      </c>
      <c r="K14053" t="s">
        <v>18220</v>
      </c>
      <c r="L14053" t="s">
        <v>18210</v>
      </c>
      <c r="M14053" t="s">
        <v>18221</v>
      </c>
      <c r="N14053" t="s">
        <v>7218</v>
      </c>
      <c r="O14053" t="s">
        <v>17482</v>
      </c>
      <c r="P14053">
        <v>3460000</v>
      </c>
      <c r="Q14053" t="s">
        <v>6636</v>
      </c>
      <c r="R14053" t="s">
        <v>6636</v>
      </c>
      <c r="S14053" s="12"/>
      <c r="T14053" s="13"/>
      <c r="U14053" t="s">
        <v>6636</v>
      </c>
    </row>
    <row r="14054" spans="1:21" x14ac:dyDescent="0.25">
      <c r="A14054" t="s">
        <v>6619</v>
      </c>
      <c r="B14054" s="12">
        <v>42235</v>
      </c>
      <c r="C14054" t="s">
        <v>18218</v>
      </c>
      <c r="D14054" s="11">
        <v>46195.534178240698</v>
      </c>
      <c r="E14054" t="s">
        <v>18219</v>
      </c>
      <c r="F14054" t="s">
        <v>6353</v>
      </c>
      <c r="G14054" t="s">
        <v>18208</v>
      </c>
      <c r="H14054" t="s">
        <v>6575</v>
      </c>
      <c r="I14054" t="s">
        <v>65</v>
      </c>
      <c r="J14054" t="s">
        <v>132</v>
      </c>
      <c r="K14054" t="s">
        <v>18220</v>
      </c>
      <c r="L14054" t="s">
        <v>18210</v>
      </c>
      <c r="M14054" t="s">
        <v>18221</v>
      </c>
      <c r="N14054" t="s">
        <v>7218</v>
      </c>
      <c r="O14054" t="s">
        <v>17482</v>
      </c>
      <c r="P14054">
        <v>1730000</v>
      </c>
      <c r="Q14054" t="s">
        <v>6636</v>
      </c>
      <c r="R14054" t="s">
        <v>6636</v>
      </c>
      <c r="S14054" s="12"/>
      <c r="T14054" s="13"/>
      <c r="U14054" t="s">
        <v>6636</v>
      </c>
    </row>
    <row r="14055" spans="1:21" x14ac:dyDescent="0.25">
      <c r="A14055" t="s">
        <v>6619</v>
      </c>
      <c r="B14055" s="12">
        <v>42235</v>
      </c>
      <c r="C14055" t="s">
        <v>18218</v>
      </c>
      <c r="D14055" s="11">
        <v>46195.534178240698</v>
      </c>
      <c r="E14055" t="s">
        <v>18219</v>
      </c>
      <c r="F14055" t="s">
        <v>6353</v>
      </c>
      <c r="G14055" t="s">
        <v>18212</v>
      </c>
      <c r="H14055" t="s">
        <v>6575</v>
      </c>
      <c r="I14055" t="s">
        <v>65</v>
      </c>
      <c r="J14055" t="s">
        <v>132</v>
      </c>
      <c r="K14055" t="s">
        <v>18220</v>
      </c>
      <c r="L14055" t="s">
        <v>18210</v>
      </c>
      <c r="M14055" t="s">
        <v>18221</v>
      </c>
      <c r="N14055" t="s">
        <v>7218</v>
      </c>
      <c r="O14055" t="s">
        <v>17482</v>
      </c>
      <c r="P14055">
        <v>1730000</v>
      </c>
      <c r="Q14055" t="s">
        <v>6636</v>
      </c>
      <c r="R14055" t="s">
        <v>6636</v>
      </c>
      <c r="S14055" s="12"/>
      <c r="T14055" s="13"/>
      <c r="U14055" t="s">
        <v>6636</v>
      </c>
    </row>
    <row r="14056" spans="1:21" x14ac:dyDescent="0.25">
      <c r="A14056" t="s">
        <v>6619</v>
      </c>
      <c r="B14056" s="12">
        <v>42235</v>
      </c>
      <c r="C14056" t="s">
        <v>18218</v>
      </c>
      <c r="D14056" s="11">
        <v>46195.534178240698</v>
      </c>
      <c r="E14056" t="s">
        <v>18219</v>
      </c>
      <c r="F14056" t="s">
        <v>6353</v>
      </c>
      <c r="G14056" t="s">
        <v>18213</v>
      </c>
      <c r="H14056" t="s">
        <v>6575</v>
      </c>
      <c r="I14056" t="s">
        <v>65</v>
      </c>
      <c r="J14056" t="s">
        <v>132</v>
      </c>
      <c r="K14056" t="s">
        <v>18220</v>
      </c>
      <c r="L14056" t="s">
        <v>18210</v>
      </c>
      <c r="M14056" t="s">
        <v>18221</v>
      </c>
      <c r="N14056" t="s">
        <v>7218</v>
      </c>
      <c r="O14056" t="s">
        <v>17482</v>
      </c>
      <c r="P14056">
        <v>1730000</v>
      </c>
      <c r="Q14056" t="s">
        <v>6636</v>
      </c>
      <c r="R14056" t="s">
        <v>6636</v>
      </c>
      <c r="S14056" s="12"/>
      <c r="T14056" s="13"/>
      <c r="U14056" t="s">
        <v>6636</v>
      </c>
    </row>
    <row r="14057" spans="1:21" x14ac:dyDescent="0.25">
      <c r="A14057" t="s">
        <v>6637</v>
      </c>
      <c r="B14057" s="12">
        <v>42687</v>
      </c>
      <c r="C14057" t="s">
        <v>18222</v>
      </c>
      <c r="D14057" s="11">
        <v>46203.3593287037</v>
      </c>
      <c r="E14057" t="s">
        <v>18223</v>
      </c>
      <c r="F14057" t="s">
        <v>6353</v>
      </c>
      <c r="G14057" t="s">
        <v>18208</v>
      </c>
      <c r="H14057" t="s">
        <v>6575</v>
      </c>
      <c r="I14057" t="s">
        <v>65</v>
      </c>
      <c r="J14057" t="s">
        <v>2226</v>
      </c>
      <c r="K14057" t="s">
        <v>18224</v>
      </c>
      <c r="L14057" t="s">
        <v>18210</v>
      </c>
      <c r="M14057" t="s">
        <v>18225</v>
      </c>
      <c r="N14057" t="s">
        <v>7218</v>
      </c>
      <c r="O14057" t="s">
        <v>17041</v>
      </c>
      <c r="P14057">
        <v>2400000</v>
      </c>
      <c r="Q14057" t="s">
        <v>6636</v>
      </c>
      <c r="R14057" t="s">
        <v>6636</v>
      </c>
      <c r="S14057" s="12"/>
      <c r="T14057" s="13"/>
      <c r="U14057" t="s">
        <v>10462</v>
      </c>
    </row>
    <row r="14058" spans="1:21" x14ac:dyDescent="0.25">
      <c r="A14058" t="s">
        <v>6637</v>
      </c>
      <c r="B14058" s="12">
        <v>42687</v>
      </c>
      <c r="C14058" t="s">
        <v>18222</v>
      </c>
      <c r="D14058" s="11">
        <v>46203.3593287037</v>
      </c>
      <c r="E14058" t="s">
        <v>18223</v>
      </c>
      <c r="F14058" t="s">
        <v>6353</v>
      </c>
      <c r="G14058" t="s">
        <v>18212</v>
      </c>
      <c r="H14058" t="s">
        <v>6575</v>
      </c>
      <c r="I14058" t="s">
        <v>65</v>
      </c>
      <c r="J14058" t="s">
        <v>2226</v>
      </c>
      <c r="K14058" t="s">
        <v>18224</v>
      </c>
      <c r="L14058" t="s">
        <v>18210</v>
      </c>
      <c r="M14058" t="s">
        <v>18225</v>
      </c>
      <c r="N14058" t="s">
        <v>7218</v>
      </c>
      <c r="O14058" t="s">
        <v>17041</v>
      </c>
      <c r="P14058">
        <v>2400000</v>
      </c>
      <c r="Q14058" t="s">
        <v>6636</v>
      </c>
      <c r="R14058" t="s">
        <v>6636</v>
      </c>
      <c r="S14058" s="12"/>
      <c r="T14058" s="13"/>
      <c r="U14058" t="s">
        <v>10462</v>
      </c>
    </row>
    <row r="14059" spans="1:21" x14ac:dyDescent="0.25">
      <c r="A14059" t="s">
        <v>6637</v>
      </c>
      <c r="B14059" s="12">
        <v>42687</v>
      </c>
      <c r="C14059" t="s">
        <v>18222</v>
      </c>
      <c r="D14059" s="11">
        <v>46203.3593287037</v>
      </c>
      <c r="E14059" t="s">
        <v>18223</v>
      </c>
      <c r="F14059" t="s">
        <v>6353</v>
      </c>
      <c r="G14059" t="s">
        <v>18213</v>
      </c>
      <c r="H14059" t="s">
        <v>6575</v>
      </c>
      <c r="I14059" t="s">
        <v>65</v>
      </c>
      <c r="J14059" t="s">
        <v>2226</v>
      </c>
      <c r="K14059" t="s">
        <v>18224</v>
      </c>
      <c r="L14059" t="s">
        <v>18210</v>
      </c>
      <c r="M14059" t="s">
        <v>18225</v>
      </c>
      <c r="N14059" t="s">
        <v>7218</v>
      </c>
      <c r="O14059" t="s">
        <v>17041</v>
      </c>
      <c r="P14059">
        <v>2400000</v>
      </c>
      <c r="Q14059" t="s">
        <v>6636</v>
      </c>
      <c r="R14059" t="s">
        <v>6636</v>
      </c>
      <c r="S14059" s="12"/>
      <c r="T14059" s="13"/>
      <c r="U14059" t="s">
        <v>10462</v>
      </c>
    </row>
    <row r="14060" spans="1:21" x14ac:dyDescent="0.25">
      <c r="A14060" t="s">
        <v>6619</v>
      </c>
      <c r="B14060" s="12">
        <v>42687</v>
      </c>
      <c r="C14060" t="s">
        <v>18222</v>
      </c>
      <c r="D14060" s="11">
        <v>46204.468807870398</v>
      </c>
      <c r="E14060" t="s">
        <v>18223</v>
      </c>
      <c r="F14060" t="s">
        <v>6353</v>
      </c>
      <c r="G14060" t="s">
        <v>18208</v>
      </c>
      <c r="H14060" t="s">
        <v>6575</v>
      </c>
      <c r="I14060" t="s">
        <v>65</v>
      </c>
      <c r="J14060" t="s">
        <v>2226</v>
      </c>
      <c r="K14060" t="s">
        <v>18224</v>
      </c>
      <c r="L14060" t="s">
        <v>18210</v>
      </c>
      <c r="M14060" t="s">
        <v>18225</v>
      </c>
      <c r="N14060" t="s">
        <v>7218</v>
      </c>
      <c r="O14060" t="s">
        <v>17041</v>
      </c>
      <c r="P14060">
        <v>2400000</v>
      </c>
      <c r="Q14060" t="s">
        <v>6636</v>
      </c>
      <c r="R14060" t="s">
        <v>6636</v>
      </c>
      <c r="S14060" s="12"/>
      <c r="T14060" s="13"/>
      <c r="U14060" t="s">
        <v>10462</v>
      </c>
    </row>
    <row r="14061" spans="1:21" x14ac:dyDescent="0.25">
      <c r="A14061" t="s">
        <v>6619</v>
      </c>
      <c r="B14061" s="12">
        <v>42687</v>
      </c>
      <c r="C14061" t="s">
        <v>18222</v>
      </c>
      <c r="D14061" s="11">
        <v>46204.468807870398</v>
      </c>
      <c r="E14061" t="s">
        <v>18223</v>
      </c>
      <c r="F14061" t="s">
        <v>6353</v>
      </c>
      <c r="G14061" t="s">
        <v>18212</v>
      </c>
      <c r="H14061" t="s">
        <v>6575</v>
      </c>
      <c r="I14061" t="s">
        <v>65</v>
      </c>
      <c r="J14061" t="s">
        <v>2226</v>
      </c>
      <c r="K14061" t="s">
        <v>18224</v>
      </c>
      <c r="L14061" t="s">
        <v>18210</v>
      </c>
      <c r="M14061" t="s">
        <v>18225</v>
      </c>
      <c r="N14061" t="s">
        <v>7218</v>
      </c>
      <c r="O14061" t="s">
        <v>17041</v>
      </c>
      <c r="P14061">
        <v>2400000</v>
      </c>
      <c r="Q14061" t="s">
        <v>6636</v>
      </c>
      <c r="R14061" t="s">
        <v>6636</v>
      </c>
      <c r="S14061" s="12"/>
      <c r="T14061" s="13"/>
      <c r="U14061" t="s">
        <v>10462</v>
      </c>
    </row>
    <row r="14062" spans="1:21" x14ac:dyDescent="0.25">
      <c r="A14062" t="s">
        <v>6619</v>
      </c>
      <c r="B14062" s="12">
        <v>42687</v>
      </c>
      <c r="C14062" t="s">
        <v>18222</v>
      </c>
      <c r="D14062" s="11">
        <v>46204.468807870398</v>
      </c>
      <c r="E14062" t="s">
        <v>18223</v>
      </c>
      <c r="F14062" t="s">
        <v>6353</v>
      </c>
      <c r="G14062" t="s">
        <v>18213</v>
      </c>
      <c r="H14062" t="s">
        <v>6575</v>
      </c>
      <c r="I14062" t="s">
        <v>65</v>
      </c>
      <c r="J14062" t="s">
        <v>2226</v>
      </c>
      <c r="K14062" t="s">
        <v>18224</v>
      </c>
      <c r="L14062" t="s">
        <v>18210</v>
      </c>
      <c r="M14062" t="s">
        <v>18225</v>
      </c>
      <c r="N14062" t="s">
        <v>7218</v>
      </c>
      <c r="O14062" t="s">
        <v>17041</v>
      </c>
      <c r="P14062">
        <v>2400000</v>
      </c>
      <c r="Q14062" t="s">
        <v>6636</v>
      </c>
      <c r="R14062" t="s">
        <v>6636</v>
      </c>
      <c r="S14062" s="12"/>
      <c r="T14062" s="13"/>
      <c r="U14062" t="s">
        <v>10462</v>
      </c>
    </row>
    <row r="14063" spans="1:21" x14ac:dyDescent="0.25">
      <c r="A14063" t="s">
        <v>6637</v>
      </c>
      <c r="B14063" s="12">
        <v>41536</v>
      </c>
      <c r="C14063" t="s">
        <v>17020</v>
      </c>
      <c r="D14063" s="11">
        <v>46184.485300925902</v>
      </c>
      <c r="E14063" t="s">
        <v>17021</v>
      </c>
      <c r="F14063" t="s">
        <v>6617</v>
      </c>
      <c r="G14063" t="s">
        <v>17025</v>
      </c>
      <c r="H14063" t="s">
        <v>6576</v>
      </c>
      <c r="I14063" t="s">
        <v>55</v>
      </c>
      <c r="J14063" t="s">
        <v>372</v>
      </c>
      <c r="K14063" t="s">
        <v>18226</v>
      </c>
      <c r="L14063" t="s">
        <v>18227</v>
      </c>
      <c r="M14063" t="s">
        <v>17023</v>
      </c>
      <c r="N14063" t="s">
        <v>7365</v>
      </c>
      <c r="O14063" t="s">
        <v>17024</v>
      </c>
      <c r="P14063">
        <v>1738000</v>
      </c>
      <c r="Q14063" t="s">
        <v>6636</v>
      </c>
      <c r="R14063" t="s">
        <v>6636</v>
      </c>
      <c r="S14063" s="12"/>
      <c r="T14063" s="13"/>
      <c r="U14063" t="s">
        <v>6636</v>
      </c>
    </row>
    <row r="14064" spans="1:21" x14ac:dyDescent="0.25">
      <c r="A14064" t="s">
        <v>6637</v>
      </c>
      <c r="B14064" s="12">
        <v>41536</v>
      </c>
      <c r="C14064" t="s">
        <v>17020</v>
      </c>
      <c r="D14064" s="11">
        <v>46184.485300925902</v>
      </c>
      <c r="E14064" t="s">
        <v>17021</v>
      </c>
      <c r="F14064" t="s">
        <v>6617</v>
      </c>
      <c r="G14064" t="s">
        <v>17026</v>
      </c>
      <c r="H14064" t="s">
        <v>6576</v>
      </c>
      <c r="I14064" t="s">
        <v>55</v>
      </c>
      <c r="J14064" t="s">
        <v>372</v>
      </c>
      <c r="K14064" t="s">
        <v>18226</v>
      </c>
      <c r="L14064" t="s">
        <v>18227</v>
      </c>
      <c r="M14064" t="s">
        <v>17023</v>
      </c>
      <c r="N14064" t="s">
        <v>7365</v>
      </c>
      <c r="O14064" t="s">
        <v>17024</v>
      </c>
      <c r="P14064">
        <v>1738000</v>
      </c>
      <c r="Q14064" t="s">
        <v>6636</v>
      </c>
      <c r="R14064" t="s">
        <v>6636</v>
      </c>
      <c r="S14064" s="12"/>
      <c r="T14064" s="13"/>
      <c r="U14064" t="s">
        <v>6636</v>
      </c>
    </row>
    <row r="14065" spans="1:21" x14ac:dyDescent="0.25">
      <c r="A14065" t="s">
        <v>6619</v>
      </c>
      <c r="B14065" s="12">
        <v>41536</v>
      </c>
      <c r="C14065" t="s">
        <v>17020</v>
      </c>
      <c r="D14065" s="11">
        <v>46184.532881944397</v>
      </c>
      <c r="E14065" t="s">
        <v>17021</v>
      </c>
      <c r="F14065" t="s">
        <v>6617</v>
      </c>
      <c r="G14065" t="s">
        <v>17025</v>
      </c>
      <c r="H14065" t="s">
        <v>6576</v>
      </c>
      <c r="I14065" t="s">
        <v>55</v>
      </c>
      <c r="J14065" t="s">
        <v>372</v>
      </c>
      <c r="K14065" t="s">
        <v>18226</v>
      </c>
      <c r="L14065" t="s">
        <v>18227</v>
      </c>
      <c r="M14065" t="s">
        <v>17023</v>
      </c>
      <c r="N14065" t="s">
        <v>7365</v>
      </c>
      <c r="O14065" t="s">
        <v>17024</v>
      </c>
      <c r="P14065">
        <v>1738000</v>
      </c>
      <c r="Q14065" t="s">
        <v>6636</v>
      </c>
      <c r="R14065" t="s">
        <v>6636</v>
      </c>
      <c r="S14065" s="12"/>
      <c r="T14065" s="13"/>
      <c r="U14065" t="s">
        <v>6636</v>
      </c>
    </row>
    <row r="14066" spans="1:21" x14ac:dyDescent="0.25">
      <c r="A14066" t="s">
        <v>6619</v>
      </c>
      <c r="B14066" s="12">
        <v>41536</v>
      </c>
      <c r="C14066" t="s">
        <v>17020</v>
      </c>
      <c r="D14066" s="11">
        <v>46184.532881944397</v>
      </c>
      <c r="E14066" t="s">
        <v>17021</v>
      </c>
      <c r="F14066" t="s">
        <v>6617</v>
      </c>
      <c r="G14066" t="s">
        <v>17026</v>
      </c>
      <c r="H14066" t="s">
        <v>6576</v>
      </c>
      <c r="I14066" t="s">
        <v>55</v>
      </c>
      <c r="J14066" t="s">
        <v>372</v>
      </c>
      <c r="K14066" t="s">
        <v>18226</v>
      </c>
      <c r="L14066" t="s">
        <v>18227</v>
      </c>
      <c r="M14066" t="s">
        <v>17023</v>
      </c>
      <c r="N14066" t="s">
        <v>7365</v>
      </c>
      <c r="O14066" t="s">
        <v>17024</v>
      </c>
      <c r="P14066">
        <v>1738000</v>
      </c>
      <c r="Q14066" t="s">
        <v>6636</v>
      </c>
      <c r="R14066" t="s">
        <v>6636</v>
      </c>
      <c r="S14066" s="12"/>
      <c r="T14066" s="13"/>
      <c r="U14066" t="s">
        <v>6636</v>
      </c>
    </row>
    <row r="14067" spans="1:21" x14ac:dyDescent="0.25">
      <c r="A14067" t="s">
        <v>6637</v>
      </c>
      <c r="B14067" s="12">
        <v>41664</v>
      </c>
      <c r="C14067" t="s">
        <v>17419</v>
      </c>
      <c r="D14067" s="11">
        <v>46186.504155092603</v>
      </c>
      <c r="E14067" t="s">
        <v>17420</v>
      </c>
      <c r="F14067" t="s">
        <v>6617</v>
      </c>
      <c r="G14067" t="s">
        <v>17025</v>
      </c>
      <c r="H14067" t="s">
        <v>6576</v>
      </c>
      <c r="I14067" t="s">
        <v>6640</v>
      </c>
      <c r="J14067" t="s">
        <v>6641</v>
      </c>
      <c r="K14067" t="s">
        <v>18228</v>
      </c>
      <c r="L14067" t="s">
        <v>18229</v>
      </c>
      <c r="M14067" t="s">
        <v>18230</v>
      </c>
      <c r="N14067" t="s">
        <v>18231</v>
      </c>
      <c r="O14067" t="s">
        <v>18232</v>
      </c>
      <c r="P14067">
        <v>539000</v>
      </c>
      <c r="Q14067" t="s">
        <v>6636</v>
      </c>
      <c r="R14067" t="s">
        <v>6636</v>
      </c>
      <c r="S14067" s="12"/>
      <c r="T14067" s="13"/>
      <c r="U14067" t="s">
        <v>6636</v>
      </c>
    </row>
    <row r="14068" spans="1:21" x14ac:dyDescent="0.25">
      <c r="A14068" t="s">
        <v>6637</v>
      </c>
      <c r="B14068" s="12">
        <v>41664</v>
      </c>
      <c r="C14068" t="s">
        <v>17419</v>
      </c>
      <c r="D14068" s="11">
        <v>46186.504155092603</v>
      </c>
      <c r="E14068" t="s">
        <v>17420</v>
      </c>
      <c r="F14068" t="s">
        <v>6617</v>
      </c>
      <c r="G14068" t="s">
        <v>17026</v>
      </c>
      <c r="H14068" t="s">
        <v>6576</v>
      </c>
      <c r="I14068" t="s">
        <v>6640</v>
      </c>
      <c r="J14068" t="s">
        <v>6641</v>
      </c>
      <c r="K14068" t="s">
        <v>18228</v>
      </c>
      <c r="L14068" t="s">
        <v>18229</v>
      </c>
      <c r="M14068" t="s">
        <v>18230</v>
      </c>
      <c r="N14068" t="s">
        <v>18231</v>
      </c>
      <c r="O14068" t="s">
        <v>18232</v>
      </c>
      <c r="P14068">
        <v>539000</v>
      </c>
      <c r="Q14068" t="s">
        <v>6636</v>
      </c>
      <c r="R14068" t="s">
        <v>6636</v>
      </c>
      <c r="S14068" s="12"/>
      <c r="T14068" s="13"/>
      <c r="U14068" t="s">
        <v>6636</v>
      </c>
    </row>
    <row r="14069" spans="1:21" x14ac:dyDescent="0.25">
      <c r="A14069" t="s">
        <v>6619</v>
      </c>
      <c r="B14069" s="12">
        <v>41664</v>
      </c>
      <c r="C14069" t="s">
        <v>17419</v>
      </c>
      <c r="D14069" s="11">
        <v>46186.504155092603</v>
      </c>
      <c r="E14069" t="s">
        <v>17420</v>
      </c>
      <c r="F14069" t="s">
        <v>6617</v>
      </c>
      <c r="G14069" t="s">
        <v>17025</v>
      </c>
      <c r="H14069" t="s">
        <v>6576</v>
      </c>
      <c r="I14069" t="s">
        <v>6640</v>
      </c>
      <c r="J14069" t="s">
        <v>6641</v>
      </c>
      <c r="K14069" t="s">
        <v>18228</v>
      </c>
      <c r="L14069" t="s">
        <v>18229</v>
      </c>
      <c r="M14069" t="s">
        <v>18230</v>
      </c>
      <c r="N14069" t="s">
        <v>18231</v>
      </c>
      <c r="O14069" t="s">
        <v>18232</v>
      </c>
      <c r="P14069">
        <v>539000</v>
      </c>
      <c r="Q14069" t="s">
        <v>6636</v>
      </c>
      <c r="R14069" t="s">
        <v>6636</v>
      </c>
      <c r="S14069" s="12"/>
      <c r="T14069" s="13"/>
      <c r="U14069" t="s">
        <v>6636</v>
      </c>
    </row>
    <row r="14070" spans="1:21" x14ac:dyDescent="0.25">
      <c r="A14070" t="s">
        <v>6619</v>
      </c>
      <c r="B14070" s="12">
        <v>41664</v>
      </c>
      <c r="C14070" t="s">
        <v>17419</v>
      </c>
      <c r="D14070" s="11">
        <v>46186.504155092603</v>
      </c>
      <c r="E14070" t="s">
        <v>17420</v>
      </c>
      <c r="F14070" t="s">
        <v>6617</v>
      </c>
      <c r="G14070" t="s">
        <v>17026</v>
      </c>
      <c r="H14070" t="s">
        <v>6576</v>
      </c>
      <c r="I14070" t="s">
        <v>6640</v>
      </c>
      <c r="J14070" t="s">
        <v>6641</v>
      </c>
      <c r="K14070" t="s">
        <v>18228</v>
      </c>
      <c r="L14070" t="s">
        <v>18229</v>
      </c>
      <c r="M14070" t="s">
        <v>18230</v>
      </c>
      <c r="N14070" t="s">
        <v>18231</v>
      </c>
      <c r="O14070" t="s">
        <v>18232</v>
      </c>
      <c r="P14070">
        <v>539000</v>
      </c>
      <c r="Q14070" t="s">
        <v>6636</v>
      </c>
      <c r="R14070" t="s">
        <v>6636</v>
      </c>
      <c r="S14070" s="12"/>
      <c r="T14070" s="13"/>
      <c r="U14070" t="s">
        <v>6636</v>
      </c>
    </row>
    <row r="14071" spans="1:21" x14ac:dyDescent="0.25">
      <c r="A14071" t="s">
        <v>6637</v>
      </c>
      <c r="B14071" s="12">
        <v>42567</v>
      </c>
      <c r="C14071" t="s">
        <v>18233</v>
      </c>
      <c r="D14071" s="11">
        <v>46201.678807870398</v>
      </c>
      <c r="E14071" t="s">
        <v>18234</v>
      </c>
      <c r="F14071" t="s">
        <v>6617</v>
      </c>
      <c r="G14071" t="s">
        <v>17025</v>
      </c>
      <c r="H14071" t="s">
        <v>6576</v>
      </c>
      <c r="I14071" t="s">
        <v>3863</v>
      </c>
      <c r="J14071" t="s">
        <v>7235</v>
      </c>
      <c r="K14071" t="s">
        <v>18235</v>
      </c>
      <c r="L14071" t="s">
        <v>11432</v>
      </c>
      <c r="M14071" t="s">
        <v>18236</v>
      </c>
      <c r="N14071" t="s">
        <v>7001</v>
      </c>
      <c r="O14071" t="s">
        <v>7176</v>
      </c>
      <c r="P14071">
        <v>850000</v>
      </c>
      <c r="Q14071" t="s">
        <v>6636</v>
      </c>
      <c r="R14071" t="s">
        <v>6636</v>
      </c>
      <c r="S14071" s="12"/>
      <c r="T14071" s="13"/>
      <c r="U14071" t="s">
        <v>6636</v>
      </c>
    </row>
    <row r="14072" spans="1:21" x14ac:dyDescent="0.25">
      <c r="A14072" t="s">
        <v>6637</v>
      </c>
      <c r="B14072" s="12">
        <v>42567</v>
      </c>
      <c r="C14072" t="s">
        <v>18233</v>
      </c>
      <c r="D14072" s="11">
        <v>46201.678807870398</v>
      </c>
      <c r="E14072" t="s">
        <v>18234</v>
      </c>
      <c r="F14072" t="s">
        <v>6617</v>
      </c>
      <c r="G14072" t="s">
        <v>17026</v>
      </c>
      <c r="H14072" t="s">
        <v>6576</v>
      </c>
      <c r="I14072" t="s">
        <v>3863</v>
      </c>
      <c r="J14072" t="s">
        <v>7235</v>
      </c>
      <c r="K14072" t="s">
        <v>18235</v>
      </c>
      <c r="L14072" t="s">
        <v>11432</v>
      </c>
      <c r="M14072" t="s">
        <v>18236</v>
      </c>
      <c r="N14072" t="s">
        <v>7001</v>
      </c>
      <c r="O14072" t="s">
        <v>7176</v>
      </c>
      <c r="P14072">
        <v>850000</v>
      </c>
      <c r="Q14072" t="s">
        <v>6636</v>
      </c>
      <c r="R14072" t="s">
        <v>6636</v>
      </c>
      <c r="S14072" s="12"/>
      <c r="T14072" s="13"/>
      <c r="U14072" t="s">
        <v>6636</v>
      </c>
    </row>
    <row r="14073" spans="1:21" x14ac:dyDescent="0.25">
      <c r="A14073" t="s">
        <v>6619</v>
      </c>
      <c r="B14073" s="12">
        <v>42567</v>
      </c>
      <c r="C14073" t="s">
        <v>18233</v>
      </c>
      <c r="D14073" s="11">
        <v>46201.690763888902</v>
      </c>
      <c r="E14073" t="s">
        <v>18234</v>
      </c>
      <c r="F14073" t="s">
        <v>6617</v>
      </c>
      <c r="G14073" t="s">
        <v>17025</v>
      </c>
      <c r="H14073" t="s">
        <v>6576</v>
      </c>
      <c r="I14073" t="s">
        <v>3863</v>
      </c>
      <c r="J14073" t="s">
        <v>7235</v>
      </c>
      <c r="K14073" t="s">
        <v>18235</v>
      </c>
      <c r="L14073" t="s">
        <v>11432</v>
      </c>
      <c r="M14073" t="s">
        <v>18236</v>
      </c>
      <c r="N14073" t="s">
        <v>7001</v>
      </c>
      <c r="O14073" t="s">
        <v>7176</v>
      </c>
      <c r="P14073">
        <v>850000</v>
      </c>
      <c r="Q14073" t="s">
        <v>6636</v>
      </c>
      <c r="R14073" t="s">
        <v>6636</v>
      </c>
      <c r="S14073" s="12"/>
      <c r="T14073" s="13"/>
      <c r="U14073" t="s">
        <v>6636</v>
      </c>
    </row>
    <row r="14074" spans="1:21" x14ac:dyDescent="0.25">
      <c r="A14074" t="s">
        <v>6619</v>
      </c>
      <c r="B14074" s="12">
        <v>42567</v>
      </c>
      <c r="C14074" t="s">
        <v>18233</v>
      </c>
      <c r="D14074" s="11">
        <v>46201.690763888902</v>
      </c>
      <c r="E14074" t="s">
        <v>18234</v>
      </c>
      <c r="F14074" t="s">
        <v>6617</v>
      </c>
      <c r="G14074" t="s">
        <v>17026</v>
      </c>
      <c r="H14074" t="s">
        <v>6576</v>
      </c>
      <c r="I14074" t="s">
        <v>3863</v>
      </c>
      <c r="J14074" t="s">
        <v>7235</v>
      </c>
      <c r="K14074" t="s">
        <v>18235</v>
      </c>
      <c r="L14074" t="s">
        <v>11432</v>
      </c>
      <c r="M14074" t="s">
        <v>18236</v>
      </c>
      <c r="N14074" t="s">
        <v>7001</v>
      </c>
      <c r="O14074" t="s">
        <v>7176</v>
      </c>
      <c r="P14074">
        <v>850000</v>
      </c>
      <c r="Q14074" t="s">
        <v>6636</v>
      </c>
      <c r="R14074" t="s">
        <v>6636</v>
      </c>
      <c r="S14074" s="12"/>
      <c r="T14074" s="13"/>
      <c r="U14074" t="s">
        <v>6636</v>
      </c>
    </row>
    <row r="14075" spans="1:21" x14ac:dyDescent="0.25">
      <c r="A14075" t="s">
        <v>6637</v>
      </c>
      <c r="B14075" s="12">
        <v>43047</v>
      </c>
      <c r="C14075" t="s">
        <v>18237</v>
      </c>
      <c r="D14075" s="11">
        <v>46203.956018518496</v>
      </c>
      <c r="E14075" t="s">
        <v>18238</v>
      </c>
      <c r="F14075" t="s">
        <v>6617</v>
      </c>
      <c r="G14075" t="s">
        <v>17025</v>
      </c>
      <c r="H14075" t="s">
        <v>6576</v>
      </c>
      <c r="I14075" t="s">
        <v>65</v>
      </c>
      <c r="J14075" t="s">
        <v>132</v>
      </c>
      <c r="K14075" t="s">
        <v>18239</v>
      </c>
      <c r="L14075" t="s">
        <v>11353</v>
      </c>
      <c r="M14075" t="s">
        <v>18240</v>
      </c>
      <c r="N14075" t="s">
        <v>7001</v>
      </c>
      <c r="O14075" t="s">
        <v>7176</v>
      </c>
      <c r="P14075">
        <v>731000</v>
      </c>
      <c r="Q14075" t="s">
        <v>6636</v>
      </c>
      <c r="R14075" t="s">
        <v>6636</v>
      </c>
      <c r="S14075" s="12"/>
      <c r="T14075" s="13"/>
      <c r="U14075" t="s">
        <v>9139</v>
      </c>
    </row>
    <row r="14076" spans="1:21" x14ac:dyDescent="0.25">
      <c r="A14076" t="s">
        <v>6637</v>
      </c>
      <c r="B14076" s="12">
        <v>43047</v>
      </c>
      <c r="C14076" t="s">
        <v>18237</v>
      </c>
      <c r="D14076" s="11">
        <v>46203.956018518496</v>
      </c>
      <c r="E14076" t="s">
        <v>18238</v>
      </c>
      <c r="F14076" t="s">
        <v>6617</v>
      </c>
      <c r="G14076" t="s">
        <v>17026</v>
      </c>
      <c r="H14076" t="s">
        <v>6576</v>
      </c>
      <c r="I14076" t="s">
        <v>65</v>
      </c>
      <c r="J14076" t="s">
        <v>132</v>
      </c>
      <c r="K14076" t="s">
        <v>18239</v>
      </c>
      <c r="L14076" t="s">
        <v>11353</v>
      </c>
      <c r="M14076" t="s">
        <v>18240</v>
      </c>
      <c r="N14076" t="s">
        <v>7001</v>
      </c>
      <c r="O14076" t="s">
        <v>7176</v>
      </c>
      <c r="P14076">
        <v>731000</v>
      </c>
      <c r="Q14076" t="s">
        <v>6636</v>
      </c>
      <c r="R14076" t="s">
        <v>6636</v>
      </c>
      <c r="S14076" s="12"/>
      <c r="T14076" s="13"/>
      <c r="U14076" t="s">
        <v>9139</v>
      </c>
    </row>
    <row r="14077" spans="1:21" x14ac:dyDescent="0.25">
      <c r="A14077" t="s">
        <v>6637</v>
      </c>
      <c r="B14077" s="12">
        <v>42860</v>
      </c>
      <c r="C14077" t="s">
        <v>18241</v>
      </c>
      <c r="D14077" s="11">
        <v>46208.807546296302</v>
      </c>
      <c r="E14077" t="s">
        <v>18242</v>
      </c>
      <c r="F14077" t="s">
        <v>6617</v>
      </c>
      <c r="G14077" t="s">
        <v>17025</v>
      </c>
      <c r="H14077" t="s">
        <v>6576</v>
      </c>
      <c r="I14077" t="s">
        <v>6640</v>
      </c>
      <c r="J14077" t="s">
        <v>6904</v>
      </c>
      <c r="K14077" t="s">
        <v>18243</v>
      </c>
      <c r="L14077" t="s">
        <v>11432</v>
      </c>
      <c r="M14077" t="s">
        <v>18244</v>
      </c>
      <c r="N14077" t="s">
        <v>7290</v>
      </c>
      <c r="O14077" t="s">
        <v>17839</v>
      </c>
      <c r="P14077">
        <v>449900</v>
      </c>
      <c r="Q14077" t="s">
        <v>6636</v>
      </c>
      <c r="R14077" t="s">
        <v>6636</v>
      </c>
      <c r="S14077" s="12"/>
      <c r="T14077" s="13"/>
      <c r="U14077" t="s">
        <v>6636</v>
      </c>
    </row>
    <row r="14078" spans="1:21" x14ac:dyDescent="0.25">
      <c r="A14078" t="s">
        <v>6637</v>
      </c>
      <c r="B14078" s="12">
        <v>42860</v>
      </c>
      <c r="C14078" t="s">
        <v>18241</v>
      </c>
      <c r="D14078" s="11">
        <v>46208.807546296302</v>
      </c>
      <c r="E14078" t="s">
        <v>18242</v>
      </c>
      <c r="F14078" t="s">
        <v>6617</v>
      </c>
      <c r="G14078" t="s">
        <v>17026</v>
      </c>
      <c r="H14078" t="s">
        <v>6576</v>
      </c>
      <c r="I14078" t="s">
        <v>6640</v>
      </c>
      <c r="J14078" t="s">
        <v>6904</v>
      </c>
      <c r="K14078" t="s">
        <v>18243</v>
      </c>
      <c r="L14078" t="s">
        <v>11432</v>
      </c>
      <c r="M14078" t="s">
        <v>18244</v>
      </c>
      <c r="N14078" t="s">
        <v>7290</v>
      </c>
      <c r="O14078" t="s">
        <v>17839</v>
      </c>
      <c r="P14078">
        <v>449900</v>
      </c>
      <c r="Q14078" t="s">
        <v>6636</v>
      </c>
      <c r="R14078" t="s">
        <v>6636</v>
      </c>
      <c r="S14078" s="12"/>
      <c r="T14078" s="13"/>
      <c r="U14078" t="s">
        <v>6636</v>
      </c>
    </row>
    <row r="14079" spans="1:21" x14ac:dyDescent="0.25">
      <c r="A14079" t="s">
        <v>6619</v>
      </c>
      <c r="B14079" s="12">
        <v>42860</v>
      </c>
      <c r="C14079" t="s">
        <v>18241</v>
      </c>
      <c r="D14079" s="11">
        <v>46208.807546296302</v>
      </c>
      <c r="E14079" t="s">
        <v>18242</v>
      </c>
      <c r="F14079" t="s">
        <v>6617</v>
      </c>
      <c r="G14079" t="s">
        <v>17025</v>
      </c>
      <c r="H14079" t="s">
        <v>6576</v>
      </c>
      <c r="I14079" t="s">
        <v>6640</v>
      </c>
      <c r="J14079" t="s">
        <v>6904</v>
      </c>
      <c r="K14079" t="s">
        <v>18243</v>
      </c>
      <c r="L14079" t="s">
        <v>11432</v>
      </c>
      <c r="M14079" t="s">
        <v>18244</v>
      </c>
      <c r="N14079" t="s">
        <v>7290</v>
      </c>
      <c r="O14079" t="s">
        <v>17839</v>
      </c>
      <c r="P14079">
        <v>449900</v>
      </c>
      <c r="Q14079" t="s">
        <v>6636</v>
      </c>
      <c r="R14079" t="s">
        <v>6636</v>
      </c>
      <c r="S14079" s="12"/>
      <c r="T14079" s="13"/>
      <c r="U14079" t="s">
        <v>6636</v>
      </c>
    </row>
    <row r="14080" spans="1:21" x14ac:dyDescent="0.25">
      <c r="A14080" t="s">
        <v>6619</v>
      </c>
      <c r="B14080" s="12">
        <v>42860</v>
      </c>
      <c r="C14080" t="s">
        <v>18241</v>
      </c>
      <c r="D14080" s="11">
        <v>46208.807546296302</v>
      </c>
      <c r="E14080" t="s">
        <v>18242</v>
      </c>
      <c r="F14080" t="s">
        <v>6617</v>
      </c>
      <c r="G14080" t="s">
        <v>17026</v>
      </c>
      <c r="H14080" t="s">
        <v>6576</v>
      </c>
      <c r="I14080" t="s">
        <v>6640</v>
      </c>
      <c r="J14080" t="s">
        <v>6904</v>
      </c>
      <c r="K14080" t="s">
        <v>18243</v>
      </c>
      <c r="L14080" t="s">
        <v>11432</v>
      </c>
      <c r="M14080" t="s">
        <v>18244</v>
      </c>
      <c r="N14080" t="s">
        <v>7290</v>
      </c>
      <c r="O14080" t="s">
        <v>17839</v>
      </c>
      <c r="P14080">
        <v>449900</v>
      </c>
      <c r="Q14080" t="s">
        <v>6636</v>
      </c>
      <c r="R14080" t="s">
        <v>6636</v>
      </c>
      <c r="S14080" s="12"/>
      <c r="T14080" s="13"/>
      <c r="U14080" t="s">
        <v>6636</v>
      </c>
    </row>
    <row r="14081" spans="1:21" x14ac:dyDescent="0.25">
      <c r="A14081" t="s">
        <v>6619</v>
      </c>
      <c r="B14081" s="12">
        <v>42996</v>
      </c>
      <c r="C14081" t="s">
        <v>18245</v>
      </c>
      <c r="D14081" s="11">
        <v>46212.532534722202</v>
      </c>
      <c r="E14081" t="s">
        <v>18246</v>
      </c>
      <c r="F14081" t="s">
        <v>6617</v>
      </c>
      <c r="G14081" t="s">
        <v>17025</v>
      </c>
      <c r="H14081" t="s">
        <v>6576</v>
      </c>
      <c r="I14081" t="s">
        <v>55</v>
      </c>
      <c r="J14081" t="s">
        <v>44</v>
      </c>
      <c r="K14081" t="s">
        <v>18247</v>
      </c>
      <c r="L14081" t="s">
        <v>18229</v>
      </c>
      <c r="M14081" t="s">
        <v>18248</v>
      </c>
      <c r="N14081" t="s">
        <v>7001</v>
      </c>
      <c r="O14081" t="s">
        <v>7002</v>
      </c>
      <c r="P14081">
        <v>1139000</v>
      </c>
      <c r="Q14081" t="s">
        <v>6636</v>
      </c>
      <c r="R14081" t="s">
        <v>6636</v>
      </c>
      <c r="S14081" s="12"/>
      <c r="T14081" s="13"/>
      <c r="U14081" t="s">
        <v>7560</v>
      </c>
    </row>
    <row r="14082" spans="1:21" x14ac:dyDescent="0.25">
      <c r="A14082" t="s">
        <v>6619</v>
      </c>
      <c r="B14082" s="12">
        <v>42996</v>
      </c>
      <c r="C14082" t="s">
        <v>18245</v>
      </c>
      <c r="D14082" s="11">
        <v>46212.532534722202</v>
      </c>
      <c r="E14082" t="s">
        <v>18246</v>
      </c>
      <c r="F14082" t="s">
        <v>6617</v>
      </c>
      <c r="G14082" t="s">
        <v>17026</v>
      </c>
      <c r="H14082" t="s">
        <v>6576</v>
      </c>
      <c r="I14082" t="s">
        <v>55</v>
      </c>
      <c r="J14082" t="s">
        <v>44</v>
      </c>
      <c r="K14082" t="s">
        <v>18247</v>
      </c>
      <c r="L14082" t="s">
        <v>18229</v>
      </c>
      <c r="M14082" t="s">
        <v>18248</v>
      </c>
      <c r="N14082" t="s">
        <v>7001</v>
      </c>
      <c r="O14082" t="s">
        <v>7002</v>
      </c>
      <c r="P14082">
        <v>1139000</v>
      </c>
      <c r="Q14082" t="s">
        <v>6636</v>
      </c>
      <c r="R14082" t="s">
        <v>6636</v>
      </c>
      <c r="S14082" s="12"/>
      <c r="T14082" s="13"/>
      <c r="U14082" t="s">
        <v>7560</v>
      </c>
    </row>
    <row r="14083" spans="1:21" x14ac:dyDescent="0.25">
      <c r="A14083" t="s">
        <v>6637</v>
      </c>
      <c r="B14083" s="12">
        <v>42996</v>
      </c>
      <c r="C14083" t="s">
        <v>18245</v>
      </c>
      <c r="D14083" s="11">
        <v>46212.533657407403</v>
      </c>
      <c r="E14083" t="s">
        <v>18246</v>
      </c>
      <c r="F14083" t="s">
        <v>6617</v>
      </c>
      <c r="G14083" t="s">
        <v>17025</v>
      </c>
      <c r="H14083" t="s">
        <v>6576</v>
      </c>
      <c r="I14083" t="s">
        <v>55</v>
      </c>
      <c r="J14083" t="s">
        <v>44</v>
      </c>
      <c r="K14083" t="s">
        <v>18247</v>
      </c>
      <c r="L14083" t="s">
        <v>18229</v>
      </c>
      <c r="M14083" t="s">
        <v>18248</v>
      </c>
      <c r="N14083" t="s">
        <v>7001</v>
      </c>
      <c r="O14083" t="s">
        <v>7002</v>
      </c>
      <c r="P14083">
        <v>1139000</v>
      </c>
      <c r="Q14083" t="s">
        <v>6636</v>
      </c>
      <c r="R14083" t="s">
        <v>6636</v>
      </c>
      <c r="S14083" s="12"/>
      <c r="T14083" s="13"/>
      <c r="U14083" t="s">
        <v>7560</v>
      </c>
    </row>
    <row r="14084" spans="1:21" x14ac:dyDescent="0.25">
      <c r="A14084" t="s">
        <v>6637</v>
      </c>
      <c r="B14084" s="12">
        <v>42996</v>
      </c>
      <c r="C14084" t="s">
        <v>18245</v>
      </c>
      <c r="D14084" s="11">
        <v>46212.533657407403</v>
      </c>
      <c r="E14084" t="s">
        <v>18246</v>
      </c>
      <c r="F14084" t="s">
        <v>6617</v>
      </c>
      <c r="G14084" t="s">
        <v>17026</v>
      </c>
      <c r="H14084" t="s">
        <v>6576</v>
      </c>
      <c r="I14084" t="s">
        <v>55</v>
      </c>
      <c r="J14084" t="s">
        <v>44</v>
      </c>
      <c r="K14084" t="s">
        <v>18247</v>
      </c>
      <c r="L14084" t="s">
        <v>18229</v>
      </c>
      <c r="M14084" t="s">
        <v>18248</v>
      </c>
      <c r="N14084" t="s">
        <v>7001</v>
      </c>
      <c r="O14084" t="s">
        <v>7002</v>
      </c>
      <c r="P14084">
        <v>1139000</v>
      </c>
      <c r="Q14084" t="s">
        <v>6636</v>
      </c>
      <c r="R14084" t="s">
        <v>6636</v>
      </c>
      <c r="S14084" s="12"/>
      <c r="T14084" s="13"/>
      <c r="U14084" t="s">
        <v>7560</v>
      </c>
    </row>
    <row r="14085" spans="1:21" x14ac:dyDescent="0.25">
      <c r="A14085" t="s">
        <v>6637</v>
      </c>
      <c r="B14085" s="12">
        <v>43014</v>
      </c>
      <c r="C14085" t="s">
        <v>14231</v>
      </c>
      <c r="D14085" s="11">
        <v>46212.7246759259</v>
      </c>
      <c r="E14085" t="s">
        <v>14232</v>
      </c>
      <c r="F14085" t="s">
        <v>6617</v>
      </c>
      <c r="G14085" t="s">
        <v>17025</v>
      </c>
      <c r="H14085" t="s">
        <v>6576</v>
      </c>
      <c r="I14085" t="s">
        <v>6623</v>
      </c>
      <c r="J14085" t="s">
        <v>8935</v>
      </c>
      <c r="K14085" t="s">
        <v>18249</v>
      </c>
      <c r="L14085" t="s">
        <v>18250</v>
      </c>
      <c r="M14085" t="s">
        <v>18251</v>
      </c>
      <c r="N14085" t="s">
        <v>14235</v>
      </c>
      <c r="O14085" t="s">
        <v>14236</v>
      </c>
      <c r="P14085">
        <v>1625000</v>
      </c>
      <c r="Q14085" t="s">
        <v>6636</v>
      </c>
      <c r="R14085" t="s">
        <v>6636</v>
      </c>
      <c r="S14085" s="12"/>
      <c r="T14085" s="13"/>
      <c r="U14085" t="s">
        <v>6636</v>
      </c>
    </row>
    <row r="14086" spans="1:21" x14ac:dyDescent="0.25">
      <c r="A14086" t="s">
        <v>6637</v>
      </c>
      <c r="B14086" s="12">
        <v>43014</v>
      </c>
      <c r="C14086" t="s">
        <v>14231</v>
      </c>
      <c r="D14086" s="11">
        <v>46212.7246759259</v>
      </c>
      <c r="E14086" t="s">
        <v>14232</v>
      </c>
      <c r="F14086" t="s">
        <v>6617</v>
      </c>
      <c r="G14086" t="s">
        <v>17026</v>
      </c>
      <c r="H14086" t="s">
        <v>6576</v>
      </c>
      <c r="I14086" t="s">
        <v>6623</v>
      </c>
      <c r="J14086" t="s">
        <v>8935</v>
      </c>
      <c r="K14086" t="s">
        <v>18249</v>
      </c>
      <c r="L14086" t="s">
        <v>18250</v>
      </c>
      <c r="M14086" t="s">
        <v>18251</v>
      </c>
      <c r="N14086" t="s">
        <v>14235</v>
      </c>
      <c r="O14086" t="s">
        <v>14236</v>
      </c>
      <c r="P14086">
        <v>1625000</v>
      </c>
      <c r="Q14086" t="s">
        <v>6636</v>
      </c>
      <c r="R14086" t="s">
        <v>6636</v>
      </c>
      <c r="S14086" s="12"/>
      <c r="T14086" s="13"/>
      <c r="U14086" t="s">
        <v>6636</v>
      </c>
    </row>
    <row r="14087" spans="1:21" x14ac:dyDescent="0.25">
      <c r="A14087" t="s">
        <v>6619</v>
      </c>
      <c r="B14087" s="12">
        <v>43014</v>
      </c>
      <c r="C14087" t="s">
        <v>14231</v>
      </c>
      <c r="D14087" s="11">
        <v>46212.724965277797</v>
      </c>
      <c r="E14087" t="s">
        <v>14232</v>
      </c>
      <c r="F14087" t="s">
        <v>6617</v>
      </c>
      <c r="G14087" t="s">
        <v>17025</v>
      </c>
      <c r="H14087" t="s">
        <v>6576</v>
      </c>
      <c r="I14087" t="s">
        <v>6623</v>
      </c>
      <c r="J14087" t="s">
        <v>8935</v>
      </c>
      <c r="K14087" t="s">
        <v>18249</v>
      </c>
      <c r="L14087" t="s">
        <v>18250</v>
      </c>
      <c r="M14087" t="s">
        <v>18251</v>
      </c>
      <c r="N14087" t="s">
        <v>14235</v>
      </c>
      <c r="O14087" t="s">
        <v>14236</v>
      </c>
      <c r="P14087">
        <v>1625000</v>
      </c>
      <c r="Q14087" t="s">
        <v>6636</v>
      </c>
      <c r="R14087" t="s">
        <v>6636</v>
      </c>
      <c r="S14087" s="12"/>
      <c r="T14087" s="13"/>
      <c r="U14087" t="s">
        <v>6636</v>
      </c>
    </row>
    <row r="14088" spans="1:21" x14ac:dyDescent="0.25">
      <c r="A14088" t="s">
        <v>6619</v>
      </c>
      <c r="B14088" s="12">
        <v>43014</v>
      </c>
      <c r="C14088" t="s">
        <v>14231</v>
      </c>
      <c r="D14088" s="11">
        <v>46212.724965277797</v>
      </c>
      <c r="E14088" t="s">
        <v>14232</v>
      </c>
      <c r="F14088" t="s">
        <v>6617</v>
      </c>
      <c r="G14088" t="s">
        <v>17026</v>
      </c>
      <c r="H14088" t="s">
        <v>6576</v>
      </c>
      <c r="I14088" t="s">
        <v>6623</v>
      </c>
      <c r="J14088" t="s">
        <v>8935</v>
      </c>
      <c r="K14088" t="s">
        <v>18249</v>
      </c>
      <c r="L14088" t="s">
        <v>18250</v>
      </c>
      <c r="M14088" t="s">
        <v>18251</v>
      </c>
      <c r="N14088" t="s">
        <v>14235</v>
      </c>
      <c r="O14088" t="s">
        <v>14236</v>
      </c>
      <c r="P14088">
        <v>1625000</v>
      </c>
      <c r="Q14088" t="s">
        <v>6636</v>
      </c>
      <c r="R14088" t="s">
        <v>6636</v>
      </c>
      <c r="S14088" s="12"/>
      <c r="T14088" s="13"/>
      <c r="U14088" t="s">
        <v>6636</v>
      </c>
    </row>
    <row r="14089" spans="1:21" x14ac:dyDescent="0.25">
      <c r="A14089" t="s">
        <v>6619</v>
      </c>
      <c r="B14089" s="12">
        <v>43047</v>
      </c>
      <c r="C14089" t="s">
        <v>18237</v>
      </c>
      <c r="D14089" s="11">
        <v>46213.570775462998</v>
      </c>
      <c r="E14089" t="s">
        <v>18238</v>
      </c>
      <c r="F14089" t="s">
        <v>6617</v>
      </c>
      <c r="G14089" t="s">
        <v>17025</v>
      </c>
      <c r="H14089" t="s">
        <v>6576</v>
      </c>
      <c r="I14089" t="s">
        <v>65</v>
      </c>
      <c r="J14089" t="s">
        <v>132</v>
      </c>
      <c r="K14089" t="s">
        <v>18239</v>
      </c>
      <c r="L14089" t="s">
        <v>11353</v>
      </c>
      <c r="M14089" t="s">
        <v>18240</v>
      </c>
      <c r="N14089" t="s">
        <v>7001</v>
      </c>
      <c r="O14089" t="s">
        <v>7176</v>
      </c>
      <c r="P14089">
        <v>731000</v>
      </c>
      <c r="Q14089" t="s">
        <v>6636</v>
      </c>
      <c r="R14089" t="s">
        <v>6636</v>
      </c>
      <c r="S14089" s="12"/>
      <c r="T14089" s="13"/>
      <c r="U14089" t="s">
        <v>9139</v>
      </c>
    </row>
    <row r="14090" spans="1:21" x14ac:dyDescent="0.25">
      <c r="A14090" t="s">
        <v>6619</v>
      </c>
      <c r="B14090" s="12">
        <v>43047</v>
      </c>
      <c r="C14090" t="s">
        <v>18237</v>
      </c>
      <c r="D14090" s="11">
        <v>46213.570775462998</v>
      </c>
      <c r="E14090" t="s">
        <v>18238</v>
      </c>
      <c r="F14090" t="s">
        <v>6617</v>
      </c>
      <c r="G14090" t="s">
        <v>17026</v>
      </c>
      <c r="H14090" t="s">
        <v>6576</v>
      </c>
      <c r="I14090" t="s">
        <v>65</v>
      </c>
      <c r="J14090" t="s">
        <v>132</v>
      </c>
      <c r="K14090" t="s">
        <v>18239</v>
      </c>
      <c r="L14090" t="s">
        <v>11353</v>
      </c>
      <c r="M14090" t="s">
        <v>18240</v>
      </c>
      <c r="N14090" t="s">
        <v>7001</v>
      </c>
      <c r="O14090" t="s">
        <v>7176</v>
      </c>
      <c r="P14090">
        <v>731000</v>
      </c>
      <c r="Q14090" t="s">
        <v>6636</v>
      </c>
      <c r="R14090" t="s">
        <v>6636</v>
      </c>
      <c r="S14090" s="12"/>
      <c r="T14090" s="13"/>
      <c r="U14090" t="s">
        <v>9139</v>
      </c>
    </row>
    <row r="14091" spans="1:21" x14ac:dyDescent="0.25">
      <c r="A14091" t="s">
        <v>6637</v>
      </c>
      <c r="B14091" s="12">
        <v>43340</v>
      </c>
      <c r="C14091" t="s">
        <v>18252</v>
      </c>
      <c r="D14091" s="11">
        <v>46219.787314814799</v>
      </c>
      <c r="E14091" t="s">
        <v>18253</v>
      </c>
      <c r="F14091" t="s">
        <v>6617</v>
      </c>
      <c r="G14091" t="s">
        <v>17025</v>
      </c>
      <c r="H14091" t="s">
        <v>6576</v>
      </c>
      <c r="I14091" t="s">
        <v>6640</v>
      </c>
      <c r="J14091" t="s">
        <v>13222</v>
      </c>
      <c r="K14091" t="s">
        <v>18254</v>
      </c>
      <c r="L14091" t="s">
        <v>18227</v>
      </c>
      <c r="M14091" t="s">
        <v>18255</v>
      </c>
      <c r="N14091" t="s">
        <v>6627</v>
      </c>
      <c r="O14091" t="s">
        <v>14291</v>
      </c>
      <c r="P14091">
        <v>1548000</v>
      </c>
      <c r="Q14091" t="s">
        <v>6636</v>
      </c>
      <c r="R14091" t="s">
        <v>6636</v>
      </c>
      <c r="S14091" s="12"/>
      <c r="T14091" s="13"/>
      <c r="U14091" t="s">
        <v>11263</v>
      </c>
    </row>
    <row r="14092" spans="1:21" x14ac:dyDescent="0.25">
      <c r="A14092" t="s">
        <v>6637</v>
      </c>
      <c r="B14092" s="12">
        <v>43340</v>
      </c>
      <c r="C14092" t="s">
        <v>18252</v>
      </c>
      <c r="D14092" s="11">
        <v>46219.787314814799</v>
      </c>
      <c r="E14092" t="s">
        <v>18253</v>
      </c>
      <c r="F14092" t="s">
        <v>6617</v>
      </c>
      <c r="G14092" t="s">
        <v>17026</v>
      </c>
      <c r="H14092" t="s">
        <v>6576</v>
      </c>
      <c r="I14092" t="s">
        <v>6640</v>
      </c>
      <c r="J14092" t="s">
        <v>13222</v>
      </c>
      <c r="K14092" t="s">
        <v>18254</v>
      </c>
      <c r="L14092" t="s">
        <v>18227</v>
      </c>
      <c r="M14092" t="s">
        <v>18255</v>
      </c>
      <c r="N14092" t="s">
        <v>6627</v>
      </c>
      <c r="O14092" t="s">
        <v>14291</v>
      </c>
      <c r="P14092">
        <v>1548000</v>
      </c>
      <c r="Q14092" t="s">
        <v>6636</v>
      </c>
      <c r="R14092" t="s">
        <v>6636</v>
      </c>
      <c r="S14092" s="12"/>
      <c r="T14092" s="13"/>
      <c r="U14092" t="s">
        <v>11263</v>
      </c>
    </row>
    <row r="14093" spans="1:21" x14ac:dyDescent="0.25">
      <c r="A14093" t="s">
        <v>6619</v>
      </c>
      <c r="B14093" s="12">
        <v>43340</v>
      </c>
      <c r="C14093" t="s">
        <v>18252</v>
      </c>
      <c r="D14093" s="11">
        <v>46219.787314814799</v>
      </c>
      <c r="E14093" t="s">
        <v>18253</v>
      </c>
      <c r="F14093" t="s">
        <v>6617</v>
      </c>
      <c r="G14093" t="s">
        <v>17025</v>
      </c>
      <c r="H14093" t="s">
        <v>6576</v>
      </c>
      <c r="I14093" t="s">
        <v>6640</v>
      </c>
      <c r="J14093" t="s">
        <v>13222</v>
      </c>
      <c r="K14093" t="s">
        <v>18254</v>
      </c>
      <c r="L14093" t="s">
        <v>18227</v>
      </c>
      <c r="M14093" t="s">
        <v>18255</v>
      </c>
      <c r="N14093" t="s">
        <v>6627</v>
      </c>
      <c r="O14093" t="s">
        <v>14291</v>
      </c>
      <c r="P14093">
        <v>1548000</v>
      </c>
      <c r="Q14093" t="s">
        <v>6636</v>
      </c>
      <c r="R14093" t="s">
        <v>6636</v>
      </c>
      <c r="S14093" s="12"/>
      <c r="T14093" s="13"/>
      <c r="U14093" t="s">
        <v>11263</v>
      </c>
    </row>
    <row r="14094" spans="1:21" x14ac:dyDescent="0.25">
      <c r="A14094" t="s">
        <v>6619</v>
      </c>
      <c r="B14094" s="12">
        <v>43340</v>
      </c>
      <c r="C14094" t="s">
        <v>18252</v>
      </c>
      <c r="D14094" s="11">
        <v>46219.787314814799</v>
      </c>
      <c r="E14094" t="s">
        <v>18253</v>
      </c>
      <c r="F14094" t="s">
        <v>6617</v>
      </c>
      <c r="G14094" t="s">
        <v>17026</v>
      </c>
      <c r="H14094" t="s">
        <v>6576</v>
      </c>
      <c r="I14094" t="s">
        <v>6640</v>
      </c>
      <c r="J14094" t="s">
        <v>13222</v>
      </c>
      <c r="K14094" t="s">
        <v>18254</v>
      </c>
      <c r="L14094" t="s">
        <v>18227</v>
      </c>
      <c r="M14094" t="s">
        <v>18255</v>
      </c>
      <c r="N14094" t="s">
        <v>6627</v>
      </c>
      <c r="O14094" t="s">
        <v>14291</v>
      </c>
      <c r="P14094">
        <v>1548000</v>
      </c>
      <c r="Q14094" t="s">
        <v>6636</v>
      </c>
      <c r="R14094" t="s">
        <v>6636</v>
      </c>
      <c r="S14094" s="12"/>
      <c r="T14094" s="13"/>
      <c r="U14094" t="s">
        <v>11263</v>
      </c>
    </row>
    <row r="14095" spans="1:21" x14ac:dyDescent="0.25">
      <c r="A14095" t="s">
        <v>6619</v>
      </c>
      <c r="B14095" s="12">
        <v>43429</v>
      </c>
      <c r="C14095" t="s">
        <v>18256</v>
      </c>
      <c r="D14095" s="11">
        <v>46221.790451388901</v>
      </c>
      <c r="E14095" t="s">
        <v>18257</v>
      </c>
      <c r="F14095" t="s">
        <v>6617</v>
      </c>
      <c r="G14095" t="s">
        <v>17025</v>
      </c>
      <c r="H14095" t="s">
        <v>6576</v>
      </c>
      <c r="I14095" t="s">
        <v>55</v>
      </c>
      <c r="J14095" t="s">
        <v>44</v>
      </c>
      <c r="K14095" t="s">
        <v>18258</v>
      </c>
      <c r="L14095" t="s">
        <v>11432</v>
      </c>
      <c r="M14095" t="s">
        <v>18259</v>
      </c>
      <c r="N14095" t="s">
        <v>13500</v>
      </c>
      <c r="O14095" t="s">
        <v>18260</v>
      </c>
      <c r="P14095">
        <v>669900</v>
      </c>
      <c r="Q14095" t="s">
        <v>6636</v>
      </c>
      <c r="R14095" t="s">
        <v>6636</v>
      </c>
      <c r="S14095" s="12"/>
      <c r="T14095" s="13"/>
      <c r="U14095" t="s">
        <v>6708</v>
      </c>
    </row>
    <row r="14096" spans="1:21" x14ac:dyDescent="0.25">
      <c r="A14096" t="s">
        <v>6619</v>
      </c>
      <c r="B14096" s="12">
        <v>43429</v>
      </c>
      <c r="C14096" t="s">
        <v>18256</v>
      </c>
      <c r="D14096" s="11">
        <v>46221.790451388901</v>
      </c>
      <c r="E14096" t="s">
        <v>18257</v>
      </c>
      <c r="F14096" t="s">
        <v>6617</v>
      </c>
      <c r="G14096" t="s">
        <v>17026</v>
      </c>
      <c r="H14096" t="s">
        <v>6576</v>
      </c>
      <c r="I14096" t="s">
        <v>55</v>
      </c>
      <c r="J14096" t="s">
        <v>44</v>
      </c>
      <c r="K14096" t="s">
        <v>18258</v>
      </c>
      <c r="L14096" t="s">
        <v>11432</v>
      </c>
      <c r="M14096" t="s">
        <v>18259</v>
      </c>
      <c r="N14096" t="s">
        <v>13500</v>
      </c>
      <c r="O14096" t="s">
        <v>18260</v>
      </c>
      <c r="P14096">
        <v>669900</v>
      </c>
      <c r="Q14096" t="s">
        <v>6636</v>
      </c>
      <c r="R14096" t="s">
        <v>6636</v>
      </c>
      <c r="S14096" s="12"/>
      <c r="T14096" s="13"/>
      <c r="U14096" t="s">
        <v>6708</v>
      </c>
    </row>
    <row r="14097" spans="1:21" x14ac:dyDescent="0.25">
      <c r="A14097" t="s">
        <v>6637</v>
      </c>
      <c r="B14097" s="12">
        <v>43429</v>
      </c>
      <c r="C14097" t="s">
        <v>18256</v>
      </c>
      <c r="D14097" s="11">
        <v>46221.790787037004</v>
      </c>
      <c r="E14097" t="s">
        <v>18257</v>
      </c>
      <c r="F14097" t="s">
        <v>6617</v>
      </c>
      <c r="G14097" t="s">
        <v>17025</v>
      </c>
      <c r="H14097" t="s">
        <v>6576</v>
      </c>
      <c r="I14097" t="s">
        <v>55</v>
      </c>
      <c r="J14097" t="s">
        <v>44</v>
      </c>
      <c r="K14097" t="s">
        <v>18258</v>
      </c>
      <c r="L14097" t="s">
        <v>11432</v>
      </c>
      <c r="M14097" t="s">
        <v>18259</v>
      </c>
      <c r="N14097" t="s">
        <v>13500</v>
      </c>
      <c r="O14097" t="s">
        <v>18260</v>
      </c>
      <c r="P14097">
        <v>669900</v>
      </c>
      <c r="Q14097" t="s">
        <v>6636</v>
      </c>
      <c r="R14097" t="s">
        <v>6636</v>
      </c>
      <c r="S14097" s="12"/>
      <c r="T14097" s="13"/>
      <c r="U14097" t="s">
        <v>6708</v>
      </c>
    </row>
    <row r="14098" spans="1:21" x14ac:dyDescent="0.25">
      <c r="A14098" t="s">
        <v>6637</v>
      </c>
      <c r="B14098" s="12">
        <v>43429</v>
      </c>
      <c r="C14098" t="s">
        <v>18256</v>
      </c>
      <c r="D14098" s="11">
        <v>46221.790787037004</v>
      </c>
      <c r="E14098" t="s">
        <v>18257</v>
      </c>
      <c r="F14098" t="s">
        <v>6617</v>
      </c>
      <c r="G14098" t="s">
        <v>17026</v>
      </c>
      <c r="H14098" t="s">
        <v>6576</v>
      </c>
      <c r="I14098" t="s">
        <v>55</v>
      </c>
      <c r="J14098" t="s">
        <v>44</v>
      </c>
      <c r="K14098" t="s">
        <v>18258</v>
      </c>
      <c r="L14098" t="s">
        <v>11432</v>
      </c>
      <c r="M14098" t="s">
        <v>18259</v>
      </c>
      <c r="N14098" t="s">
        <v>13500</v>
      </c>
      <c r="O14098" t="s">
        <v>18260</v>
      </c>
      <c r="P14098">
        <v>669900</v>
      </c>
      <c r="Q14098" t="s">
        <v>6636</v>
      </c>
      <c r="R14098" t="s">
        <v>6636</v>
      </c>
      <c r="S14098" s="12"/>
      <c r="T14098" s="13"/>
      <c r="U14098" t="s">
        <v>6708</v>
      </c>
    </row>
    <row r="14099" spans="1:21" x14ac:dyDescent="0.25">
      <c r="A14099" t="s">
        <v>6637</v>
      </c>
      <c r="B14099" s="12">
        <v>41531</v>
      </c>
      <c r="C14099" t="s">
        <v>17020</v>
      </c>
      <c r="D14099" s="11">
        <v>46184.485300925902</v>
      </c>
      <c r="E14099" t="s">
        <v>17021</v>
      </c>
      <c r="F14099" t="s">
        <v>6617</v>
      </c>
      <c r="G14099" t="s">
        <v>16851</v>
      </c>
      <c r="H14099" t="s">
        <v>6382</v>
      </c>
      <c r="I14099" t="s">
        <v>55</v>
      </c>
      <c r="J14099" t="s">
        <v>372</v>
      </c>
      <c r="K14099" t="s">
        <v>18261</v>
      </c>
      <c r="L14099" t="s">
        <v>18262</v>
      </c>
      <c r="M14099" t="s">
        <v>18263</v>
      </c>
      <c r="N14099" t="s">
        <v>7365</v>
      </c>
      <c r="O14099" t="s">
        <v>17024</v>
      </c>
      <c r="P14099">
        <v>1820300</v>
      </c>
      <c r="Q14099" t="s">
        <v>6636</v>
      </c>
      <c r="R14099" t="s">
        <v>6636</v>
      </c>
      <c r="S14099" s="12"/>
      <c r="T14099" s="13"/>
      <c r="U14099" t="s">
        <v>6636</v>
      </c>
    </row>
    <row r="14100" spans="1:21" x14ac:dyDescent="0.25">
      <c r="A14100" t="s">
        <v>6637</v>
      </c>
      <c r="B14100" s="12">
        <v>41531</v>
      </c>
      <c r="C14100" t="s">
        <v>17020</v>
      </c>
      <c r="D14100" s="11">
        <v>46184.485300925902</v>
      </c>
      <c r="E14100" t="s">
        <v>17021</v>
      </c>
      <c r="F14100" t="s">
        <v>6617</v>
      </c>
      <c r="G14100" t="s">
        <v>16853</v>
      </c>
      <c r="H14100" t="s">
        <v>6382</v>
      </c>
      <c r="I14100" t="s">
        <v>55</v>
      </c>
      <c r="J14100" t="s">
        <v>372</v>
      </c>
      <c r="K14100" t="s">
        <v>18261</v>
      </c>
      <c r="L14100" t="s">
        <v>18262</v>
      </c>
      <c r="M14100" t="s">
        <v>18263</v>
      </c>
      <c r="N14100" t="s">
        <v>7365</v>
      </c>
      <c r="O14100" t="s">
        <v>17024</v>
      </c>
      <c r="P14100">
        <v>1820300</v>
      </c>
      <c r="Q14100" t="s">
        <v>6636</v>
      </c>
      <c r="R14100" t="s">
        <v>6636</v>
      </c>
      <c r="S14100" s="12"/>
      <c r="T14100" s="13"/>
      <c r="U14100" t="s">
        <v>6636</v>
      </c>
    </row>
    <row r="14101" spans="1:21" x14ac:dyDescent="0.25">
      <c r="A14101" t="s">
        <v>6637</v>
      </c>
      <c r="B14101" s="12">
        <v>41531</v>
      </c>
      <c r="C14101" t="s">
        <v>17020</v>
      </c>
      <c r="D14101" s="11">
        <v>46184.485300925902</v>
      </c>
      <c r="E14101" t="s">
        <v>17021</v>
      </c>
      <c r="F14101" t="s">
        <v>6617</v>
      </c>
      <c r="G14101" t="s">
        <v>16854</v>
      </c>
      <c r="H14101" t="s">
        <v>6382</v>
      </c>
      <c r="I14101" t="s">
        <v>55</v>
      </c>
      <c r="J14101" t="s">
        <v>372</v>
      </c>
      <c r="K14101" t="s">
        <v>18261</v>
      </c>
      <c r="L14101" t="s">
        <v>18262</v>
      </c>
      <c r="M14101" t="s">
        <v>18263</v>
      </c>
      <c r="N14101" t="s">
        <v>7365</v>
      </c>
      <c r="O14101" t="s">
        <v>17024</v>
      </c>
      <c r="P14101">
        <v>1820300</v>
      </c>
      <c r="Q14101" t="s">
        <v>6636</v>
      </c>
      <c r="R14101" t="s">
        <v>6636</v>
      </c>
      <c r="S14101" s="12"/>
      <c r="T14101" s="13"/>
      <c r="U14101" t="s">
        <v>6636</v>
      </c>
    </row>
    <row r="14102" spans="1:21" x14ac:dyDescent="0.25">
      <c r="A14102" t="s">
        <v>6637</v>
      </c>
      <c r="B14102" s="12">
        <v>41531</v>
      </c>
      <c r="C14102" t="s">
        <v>17020</v>
      </c>
      <c r="D14102" s="11">
        <v>46184.485300925902</v>
      </c>
      <c r="E14102" t="s">
        <v>17021</v>
      </c>
      <c r="F14102" t="s">
        <v>6617</v>
      </c>
      <c r="G14102" t="s">
        <v>16855</v>
      </c>
      <c r="H14102" t="s">
        <v>6382</v>
      </c>
      <c r="I14102" t="s">
        <v>55</v>
      </c>
      <c r="J14102" t="s">
        <v>372</v>
      </c>
      <c r="K14102" t="s">
        <v>18261</v>
      </c>
      <c r="L14102" t="s">
        <v>18262</v>
      </c>
      <c r="M14102" t="s">
        <v>18263</v>
      </c>
      <c r="N14102" t="s">
        <v>7365</v>
      </c>
      <c r="O14102" t="s">
        <v>17024</v>
      </c>
      <c r="P14102">
        <v>1820300</v>
      </c>
      <c r="Q14102" t="s">
        <v>6636</v>
      </c>
      <c r="R14102" t="s">
        <v>6636</v>
      </c>
      <c r="S14102" s="12"/>
      <c r="T14102" s="13"/>
      <c r="U14102" t="s">
        <v>6636</v>
      </c>
    </row>
    <row r="14103" spans="1:21" x14ac:dyDescent="0.25">
      <c r="A14103" t="s">
        <v>6637</v>
      </c>
      <c r="B14103" s="12">
        <v>41531</v>
      </c>
      <c r="C14103" t="s">
        <v>17020</v>
      </c>
      <c r="D14103" s="11">
        <v>46184.485300925902</v>
      </c>
      <c r="E14103" t="s">
        <v>17021</v>
      </c>
      <c r="F14103" t="s">
        <v>6617</v>
      </c>
      <c r="G14103" t="s">
        <v>16856</v>
      </c>
      <c r="H14103" t="s">
        <v>6382</v>
      </c>
      <c r="I14103" t="s">
        <v>55</v>
      </c>
      <c r="J14103" t="s">
        <v>372</v>
      </c>
      <c r="K14103" t="s">
        <v>18261</v>
      </c>
      <c r="L14103" t="s">
        <v>18262</v>
      </c>
      <c r="M14103" t="s">
        <v>18263</v>
      </c>
      <c r="N14103" t="s">
        <v>7365</v>
      </c>
      <c r="O14103" t="s">
        <v>17024</v>
      </c>
      <c r="P14103">
        <v>1820300</v>
      </c>
      <c r="Q14103" t="s">
        <v>6636</v>
      </c>
      <c r="R14103" t="s">
        <v>6636</v>
      </c>
      <c r="S14103" s="12"/>
      <c r="T14103" s="13"/>
      <c r="U14103" t="s">
        <v>6636</v>
      </c>
    </row>
    <row r="14104" spans="1:21" x14ac:dyDescent="0.25">
      <c r="A14104" t="s">
        <v>6637</v>
      </c>
      <c r="B14104" s="12">
        <v>41531</v>
      </c>
      <c r="C14104" t="s">
        <v>17020</v>
      </c>
      <c r="D14104" s="11">
        <v>46184.485300925902</v>
      </c>
      <c r="E14104" t="s">
        <v>17021</v>
      </c>
      <c r="F14104" t="s">
        <v>6617</v>
      </c>
      <c r="G14104" t="s">
        <v>16857</v>
      </c>
      <c r="H14104" t="s">
        <v>6382</v>
      </c>
      <c r="I14104" t="s">
        <v>55</v>
      </c>
      <c r="J14104" t="s">
        <v>372</v>
      </c>
      <c r="K14104" t="s">
        <v>18261</v>
      </c>
      <c r="L14104" t="s">
        <v>18262</v>
      </c>
      <c r="M14104" t="s">
        <v>18263</v>
      </c>
      <c r="N14104" t="s">
        <v>7365</v>
      </c>
      <c r="O14104" t="s">
        <v>17024</v>
      </c>
      <c r="P14104">
        <v>1820300</v>
      </c>
      <c r="Q14104" t="s">
        <v>6636</v>
      </c>
      <c r="R14104" t="s">
        <v>6636</v>
      </c>
      <c r="S14104" s="12"/>
      <c r="T14104" s="13"/>
      <c r="U14104" t="s">
        <v>6636</v>
      </c>
    </row>
    <row r="14105" spans="1:21" x14ac:dyDescent="0.25">
      <c r="A14105" t="s">
        <v>6637</v>
      </c>
      <c r="B14105" s="12">
        <v>41531</v>
      </c>
      <c r="C14105" t="s">
        <v>17020</v>
      </c>
      <c r="D14105" s="11">
        <v>46184.485300925902</v>
      </c>
      <c r="E14105" t="s">
        <v>17021</v>
      </c>
      <c r="F14105" t="s">
        <v>6617</v>
      </c>
      <c r="G14105" t="s">
        <v>16858</v>
      </c>
      <c r="H14105" t="s">
        <v>6382</v>
      </c>
      <c r="I14105" t="s">
        <v>55</v>
      </c>
      <c r="J14105" t="s">
        <v>372</v>
      </c>
      <c r="K14105" t="s">
        <v>18261</v>
      </c>
      <c r="L14105" t="s">
        <v>18262</v>
      </c>
      <c r="M14105" t="s">
        <v>18263</v>
      </c>
      <c r="N14105" t="s">
        <v>7365</v>
      </c>
      <c r="O14105" t="s">
        <v>17024</v>
      </c>
      <c r="P14105">
        <v>1820300</v>
      </c>
      <c r="Q14105" t="s">
        <v>6636</v>
      </c>
      <c r="R14105" t="s">
        <v>6636</v>
      </c>
      <c r="S14105" s="12"/>
      <c r="T14105" s="13"/>
      <c r="U14105" t="s">
        <v>6636</v>
      </c>
    </row>
    <row r="14106" spans="1:21" x14ac:dyDescent="0.25">
      <c r="A14106" t="s">
        <v>6637</v>
      </c>
      <c r="B14106" s="12">
        <v>41531</v>
      </c>
      <c r="C14106" t="s">
        <v>17020</v>
      </c>
      <c r="D14106" s="11">
        <v>46184.485300925902</v>
      </c>
      <c r="E14106" t="s">
        <v>17021</v>
      </c>
      <c r="F14106" t="s">
        <v>6617</v>
      </c>
      <c r="G14106" t="s">
        <v>16859</v>
      </c>
      <c r="H14106" t="s">
        <v>6382</v>
      </c>
      <c r="I14106" t="s">
        <v>55</v>
      </c>
      <c r="J14106" t="s">
        <v>372</v>
      </c>
      <c r="K14106" t="s">
        <v>18261</v>
      </c>
      <c r="L14106" t="s">
        <v>18262</v>
      </c>
      <c r="M14106" t="s">
        <v>18263</v>
      </c>
      <c r="N14106" t="s">
        <v>7365</v>
      </c>
      <c r="O14106" t="s">
        <v>17024</v>
      </c>
      <c r="P14106">
        <v>1820300</v>
      </c>
      <c r="Q14106" t="s">
        <v>6636</v>
      </c>
      <c r="R14106" t="s">
        <v>6636</v>
      </c>
      <c r="S14106" s="12"/>
      <c r="T14106" s="13"/>
      <c r="U14106" t="s">
        <v>6636</v>
      </c>
    </row>
    <row r="14107" spans="1:21" x14ac:dyDescent="0.25">
      <c r="A14107" t="s">
        <v>6637</v>
      </c>
      <c r="B14107" s="12">
        <v>41531</v>
      </c>
      <c r="C14107" t="s">
        <v>17020</v>
      </c>
      <c r="D14107" s="11">
        <v>46184.485300925902</v>
      </c>
      <c r="E14107" t="s">
        <v>17021</v>
      </c>
      <c r="F14107" t="s">
        <v>6617</v>
      </c>
      <c r="G14107" t="s">
        <v>16860</v>
      </c>
      <c r="H14107" t="s">
        <v>6382</v>
      </c>
      <c r="I14107" t="s">
        <v>55</v>
      </c>
      <c r="J14107" t="s">
        <v>372</v>
      </c>
      <c r="K14107" t="s">
        <v>18261</v>
      </c>
      <c r="L14107" t="s">
        <v>18262</v>
      </c>
      <c r="M14107" t="s">
        <v>18263</v>
      </c>
      <c r="N14107" t="s">
        <v>7365</v>
      </c>
      <c r="O14107" t="s">
        <v>17024</v>
      </c>
      <c r="P14107">
        <v>1820300</v>
      </c>
      <c r="Q14107" t="s">
        <v>6636</v>
      </c>
      <c r="R14107" t="s">
        <v>6636</v>
      </c>
      <c r="S14107" s="12"/>
      <c r="T14107" s="13"/>
      <c r="U14107" t="s">
        <v>6636</v>
      </c>
    </row>
    <row r="14108" spans="1:21" x14ac:dyDescent="0.25">
      <c r="A14108" t="s">
        <v>6637</v>
      </c>
      <c r="B14108" s="12">
        <v>41531</v>
      </c>
      <c r="C14108" t="s">
        <v>17020</v>
      </c>
      <c r="D14108" s="11">
        <v>46184.485300925902</v>
      </c>
      <c r="E14108" t="s">
        <v>17021</v>
      </c>
      <c r="F14108" t="s">
        <v>6617</v>
      </c>
      <c r="G14108" t="s">
        <v>16861</v>
      </c>
      <c r="H14108" t="s">
        <v>6382</v>
      </c>
      <c r="I14108" t="s">
        <v>55</v>
      </c>
      <c r="J14108" t="s">
        <v>372</v>
      </c>
      <c r="K14108" t="s">
        <v>18261</v>
      </c>
      <c r="L14108" t="s">
        <v>18262</v>
      </c>
      <c r="M14108" t="s">
        <v>18263</v>
      </c>
      <c r="N14108" t="s">
        <v>7365</v>
      </c>
      <c r="O14108" t="s">
        <v>17024</v>
      </c>
      <c r="P14108">
        <v>1820300</v>
      </c>
      <c r="Q14108" t="s">
        <v>6636</v>
      </c>
      <c r="R14108" t="s">
        <v>6636</v>
      </c>
      <c r="S14108" s="12"/>
      <c r="T14108" s="13"/>
      <c r="U14108" t="s">
        <v>6636</v>
      </c>
    </row>
    <row r="14109" spans="1:21" x14ac:dyDescent="0.25">
      <c r="A14109" t="s">
        <v>6619</v>
      </c>
      <c r="B14109" s="12">
        <v>41531</v>
      </c>
      <c r="C14109" t="s">
        <v>17020</v>
      </c>
      <c r="D14109" s="11">
        <v>46184.496689814798</v>
      </c>
      <c r="E14109" t="s">
        <v>17021</v>
      </c>
      <c r="F14109" t="s">
        <v>6617</v>
      </c>
      <c r="G14109" t="s">
        <v>16851</v>
      </c>
      <c r="H14109" t="s">
        <v>6382</v>
      </c>
      <c r="I14109" t="s">
        <v>55</v>
      </c>
      <c r="J14109" t="s">
        <v>372</v>
      </c>
      <c r="K14109" t="s">
        <v>18261</v>
      </c>
      <c r="L14109" t="s">
        <v>18262</v>
      </c>
      <c r="M14109" t="s">
        <v>18263</v>
      </c>
      <c r="N14109" t="s">
        <v>7365</v>
      </c>
      <c r="O14109" t="s">
        <v>17024</v>
      </c>
      <c r="P14109">
        <v>1820300</v>
      </c>
      <c r="Q14109" t="s">
        <v>6636</v>
      </c>
      <c r="R14109" t="s">
        <v>6636</v>
      </c>
      <c r="S14109" s="12"/>
      <c r="T14109" s="13"/>
      <c r="U14109" t="s">
        <v>6636</v>
      </c>
    </row>
    <row r="14110" spans="1:21" x14ac:dyDescent="0.25">
      <c r="A14110" t="s">
        <v>6619</v>
      </c>
      <c r="B14110" s="12">
        <v>41531</v>
      </c>
      <c r="C14110" t="s">
        <v>17020</v>
      </c>
      <c r="D14110" s="11">
        <v>46184.496689814798</v>
      </c>
      <c r="E14110" t="s">
        <v>17021</v>
      </c>
      <c r="F14110" t="s">
        <v>6617</v>
      </c>
      <c r="G14110" t="s">
        <v>16853</v>
      </c>
      <c r="H14110" t="s">
        <v>6382</v>
      </c>
      <c r="I14110" t="s">
        <v>55</v>
      </c>
      <c r="J14110" t="s">
        <v>372</v>
      </c>
      <c r="K14110" t="s">
        <v>18261</v>
      </c>
      <c r="L14110" t="s">
        <v>18262</v>
      </c>
      <c r="M14110" t="s">
        <v>18263</v>
      </c>
      <c r="N14110" t="s">
        <v>7365</v>
      </c>
      <c r="O14110" t="s">
        <v>17024</v>
      </c>
      <c r="P14110">
        <v>1820300</v>
      </c>
      <c r="Q14110" t="s">
        <v>6636</v>
      </c>
      <c r="R14110" t="s">
        <v>6636</v>
      </c>
      <c r="S14110" s="12"/>
      <c r="T14110" s="13"/>
      <c r="U14110" t="s">
        <v>6636</v>
      </c>
    </row>
    <row r="14111" spans="1:21" x14ac:dyDescent="0.25">
      <c r="A14111" t="s">
        <v>6619</v>
      </c>
      <c r="B14111" s="12">
        <v>41531</v>
      </c>
      <c r="C14111" t="s">
        <v>17020</v>
      </c>
      <c r="D14111" s="11">
        <v>46184.496689814798</v>
      </c>
      <c r="E14111" t="s">
        <v>17021</v>
      </c>
      <c r="F14111" t="s">
        <v>6617</v>
      </c>
      <c r="G14111" t="s">
        <v>16854</v>
      </c>
      <c r="H14111" t="s">
        <v>6382</v>
      </c>
      <c r="I14111" t="s">
        <v>55</v>
      </c>
      <c r="J14111" t="s">
        <v>372</v>
      </c>
      <c r="K14111" t="s">
        <v>18261</v>
      </c>
      <c r="L14111" t="s">
        <v>18262</v>
      </c>
      <c r="M14111" t="s">
        <v>18263</v>
      </c>
      <c r="N14111" t="s">
        <v>7365</v>
      </c>
      <c r="O14111" t="s">
        <v>17024</v>
      </c>
      <c r="P14111">
        <v>1820300</v>
      </c>
      <c r="Q14111" t="s">
        <v>6636</v>
      </c>
      <c r="R14111" t="s">
        <v>6636</v>
      </c>
      <c r="S14111" s="12"/>
      <c r="T14111" s="13"/>
      <c r="U14111" t="s">
        <v>6636</v>
      </c>
    </row>
    <row r="14112" spans="1:21" x14ac:dyDescent="0.25">
      <c r="A14112" t="s">
        <v>6619</v>
      </c>
      <c r="B14112" s="12">
        <v>41531</v>
      </c>
      <c r="C14112" t="s">
        <v>17020</v>
      </c>
      <c r="D14112" s="11">
        <v>46184.496689814798</v>
      </c>
      <c r="E14112" t="s">
        <v>17021</v>
      </c>
      <c r="F14112" t="s">
        <v>6617</v>
      </c>
      <c r="G14112" t="s">
        <v>16855</v>
      </c>
      <c r="H14112" t="s">
        <v>6382</v>
      </c>
      <c r="I14112" t="s">
        <v>55</v>
      </c>
      <c r="J14112" t="s">
        <v>372</v>
      </c>
      <c r="K14112" t="s">
        <v>18261</v>
      </c>
      <c r="L14112" t="s">
        <v>18262</v>
      </c>
      <c r="M14112" t="s">
        <v>18263</v>
      </c>
      <c r="N14112" t="s">
        <v>7365</v>
      </c>
      <c r="O14112" t="s">
        <v>17024</v>
      </c>
      <c r="P14112">
        <v>1820300</v>
      </c>
      <c r="Q14112" t="s">
        <v>6636</v>
      </c>
      <c r="R14112" t="s">
        <v>6636</v>
      </c>
      <c r="S14112" s="12"/>
      <c r="T14112" s="13"/>
      <c r="U14112" t="s">
        <v>6636</v>
      </c>
    </row>
    <row r="14113" spans="1:21" x14ac:dyDescent="0.25">
      <c r="A14113" t="s">
        <v>6619</v>
      </c>
      <c r="B14113" s="12">
        <v>41531</v>
      </c>
      <c r="C14113" t="s">
        <v>17020</v>
      </c>
      <c r="D14113" s="11">
        <v>46184.496689814798</v>
      </c>
      <c r="E14113" t="s">
        <v>17021</v>
      </c>
      <c r="F14113" t="s">
        <v>6617</v>
      </c>
      <c r="G14113" t="s">
        <v>16856</v>
      </c>
      <c r="H14113" t="s">
        <v>6382</v>
      </c>
      <c r="I14113" t="s">
        <v>55</v>
      </c>
      <c r="J14113" t="s">
        <v>372</v>
      </c>
      <c r="K14113" t="s">
        <v>18261</v>
      </c>
      <c r="L14113" t="s">
        <v>18262</v>
      </c>
      <c r="M14113" t="s">
        <v>18263</v>
      </c>
      <c r="N14113" t="s">
        <v>7365</v>
      </c>
      <c r="O14113" t="s">
        <v>17024</v>
      </c>
      <c r="P14113">
        <v>1820300</v>
      </c>
      <c r="Q14113" t="s">
        <v>6636</v>
      </c>
      <c r="R14113" t="s">
        <v>6636</v>
      </c>
      <c r="S14113" s="12"/>
      <c r="T14113" s="13"/>
      <c r="U14113" t="s">
        <v>6636</v>
      </c>
    </row>
    <row r="14114" spans="1:21" x14ac:dyDescent="0.25">
      <c r="A14114" t="s">
        <v>6619</v>
      </c>
      <c r="B14114" s="12">
        <v>41531</v>
      </c>
      <c r="C14114" t="s">
        <v>17020</v>
      </c>
      <c r="D14114" s="11">
        <v>46184.496689814798</v>
      </c>
      <c r="E14114" t="s">
        <v>17021</v>
      </c>
      <c r="F14114" t="s">
        <v>6617</v>
      </c>
      <c r="G14114" t="s">
        <v>16857</v>
      </c>
      <c r="H14114" t="s">
        <v>6382</v>
      </c>
      <c r="I14114" t="s">
        <v>55</v>
      </c>
      <c r="J14114" t="s">
        <v>372</v>
      </c>
      <c r="K14114" t="s">
        <v>18261</v>
      </c>
      <c r="L14114" t="s">
        <v>18262</v>
      </c>
      <c r="M14114" t="s">
        <v>18263</v>
      </c>
      <c r="N14114" t="s">
        <v>7365</v>
      </c>
      <c r="O14114" t="s">
        <v>17024</v>
      </c>
      <c r="P14114">
        <v>1820300</v>
      </c>
      <c r="Q14114" t="s">
        <v>6636</v>
      </c>
      <c r="R14114" t="s">
        <v>6636</v>
      </c>
      <c r="S14114" s="12"/>
      <c r="T14114" s="13"/>
      <c r="U14114" t="s">
        <v>6636</v>
      </c>
    </row>
    <row r="14115" spans="1:21" x14ac:dyDescent="0.25">
      <c r="A14115" t="s">
        <v>6619</v>
      </c>
      <c r="B14115" s="12">
        <v>41531</v>
      </c>
      <c r="C14115" t="s">
        <v>17020</v>
      </c>
      <c r="D14115" s="11">
        <v>46184.496689814798</v>
      </c>
      <c r="E14115" t="s">
        <v>17021</v>
      </c>
      <c r="F14115" t="s">
        <v>6617</v>
      </c>
      <c r="G14115" t="s">
        <v>16858</v>
      </c>
      <c r="H14115" t="s">
        <v>6382</v>
      </c>
      <c r="I14115" t="s">
        <v>55</v>
      </c>
      <c r="J14115" t="s">
        <v>372</v>
      </c>
      <c r="K14115" t="s">
        <v>18261</v>
      </c>
      <c r="L14115" t="s">
        <v>18262</v>
      </c>
      <c r="M14115" t="s">
        <v>18263</v>
      </c>
      <c r="N14115" t="s">
        <v>7365</v>
      </c>
      <c r="O14115" t="s">
        <v>17024</v>
      </c>
      <c r="P14115">
        <v>1820300</v>
      </c>
      <c r="Q14115" t="s">
        <v>6636</v>
      </c>
      <c r="R14115" t="s">
        <v>6636</v>
      </c>
      <c r="S14115" s="12"/>
      <c r="T14115" s="13"/>
      <c r="U14115" t="s">
        <v>6636</v>
      </c>
    </row>
    <row r="14116" spans="1:21" x14ac:dyDescent="0.25">
      <c r="A14116" t="s">
        <v>6619</v>
      </c>
      <c r="B14116" s="12">
        <v>41531</v>
      </c>
      <c r="C14116" t="s">
        <v>17020</v>
      </c>
      <c r="D14116" s="11">
        <v>46184.496689814798</v>
      </c>
      <c r="E14116" t="s">
        <v>17021</v>
      </c>
      <c r="F14116" t="s">
        <v>6617</v>
      </c>
      <c r="G14116" t="s">
        <v>16859</v>
      </c>
      <c r="H14116" t="s">
        <v>6382</v>
      </c>
      <c r="I14116" t="s">
        <v>55</v>
      </c>
      <c r="J14116" t="s">
        <v>372</v>
      </c>
      <c r="K14116" t="s">
        <v>18261</v>
      </c>
      <c r="L14116" t="s">
        <v>18262</v>
      </c>
      <c r="M14116" t="s">
        <v>18263</v>
      </c>
      <c r="N14116" t="s">
        <v>7365</v>
      </c>
      <c r="O14116" t="s">
        <v>17024</v>
      </c>
      <c r="P14116">
        <v>1820300</v>
      </c>
      <c r="Q14116" t="s">
        <v>6636</v>
      </c>
      <c r="R14116" t="s">
        <v>6636</v>
      </c>
      <c r="S14116" s="12"/>
      <c r="T14116" s="13"/>
      <c r="U14116" t="s">
        <v>6636</v>
      </c>
    </row>
    <row r="14117" spans="1:21" x14ac:dyDescent="0.25">
      <c r="A14117" t="s">
        <v>6619</v>
      </c>
      <c r="B14117" s="12">
        <v>41531</v>
      </c>
      <c r="C14117" t="s">
        <v>17020</v>
      </c>
      <c r="D14117" s="11">
        <v>46184.496689814798</v>
      </c>
      <c r="E14117" t="s">
        <v>17021</v>
      </c>
      <c r="F14117" t="s">
        <v>6617</v>
      </c>
      <c r="G14117" t="s">
        <v>16860</v>
      </c>
      <c r="H14117" t="s">
        <v>6382</v>
      </c>
      <c r="I14117" t="s">
        <v>55</v>
      </c>
      <c r="J14117" t="s">
        <v>372</v>
      </c>
      <c r="K14117" t="s">
        <v>18261</v>
      </c>
      <c r="L14117" t="s">
        <v>18262</v>
      </c>
      <c r="M14117" t="s">
        <v>18263</v>
      </c>
      <c r="N14117" t="s">
        <v>7365</v>
      </c>
      <c r="O14117" t="s">
        <v>17024</v>
      </c>
      <c r="P14117">
        <v>1820300</v>
      </c>
      <c r="Q14117" t="s">
        <v>6636</v>
      </c>
      <c r="R14117" t="s">
        <v>6636</v>
      </c>
      <c r="S14117" s="12"/>
      <c r="T14117" s="13"/>
      <c r="U14117" t="s">
        <v>6636</v>
      </c>
    </row>
    <row r="14118" spans="1:21" x14ac:dyDescent="0.25">
      <c r="A14118" t="s">
        <v>6619</v>
      </c>
      <c r="B14118" s="12">
        <v>41531</v>
      </c>
      <c r="C14118" t="s">
        <v>17020</v>
      </c>
      <c r="D14118" s="11">
        <v>46184.496689814798</v>
      </c>
      <c r="E14118" t="s">
        <v>17021</v>
      </c>
      <c r="F14118" t="s">
        <v>6617</v>
      </c>
      <c r="G14118" t="s">
        <v>16861</v>
      </c>
      <c r="H14118" t="s">
        <v>6382</v>
      </c>
      <c r="I14118" t="s">
        <v>55</v>
      </c>
      <c r="J14118" t="s">
        <v>372</v>
      </c>
      <c r="K14118" t="s">
        <v>18261</v>
      </c>
      <c r="L14118" t="s">
        <v>18262</v>
      </c>
      <c r="M14118" t="s">
        <v>18263</v>
      </c>
      <c r="N14118" t="s">
        <v>7365</v>
      </c>
      <c r="O14118" t="s">
        <v>17024</v>
      </c>
      <c r="P14118">
        <v>1820300</v>
      </c>
      <c r="Q14118" t="s">
        <v>6636</v>
      </c>
      <c r="R14118" t="s">
        <v>6636</v>
      </c>
      <c r="S14118" s="12"/>
      <c r="T14118" s="13"/>
      <c r="U14118" t="s">
        <v>6636</v>
      </c>
    </row>
    <row r="14119" spans="1:21" x14ac:dyDescent="0.25">
      <c r="A14119" t="s">
        <v>6637</v>
      </c>
      <c r="B14119" s="12">
        <v>41589</v>
      </c>
      <c r="C14119" t="s">
        <v>16849</v>
      </c>
      <c r="D14119" s="11">
        <v>46185.467812499999</v>
      </c>
      <c r="E14119" t="s">
        <v>16850</v>
      </c>
      <c r="F14119" t="s">
        <v>6617</v>
      </c>
      <c r="G14119" t="s">
        <v>16851</v>
      </c>
      <c r="H14119" t="s">
        <v>6382</v>
      </c>
      <c r="I14119" t="s">
        <v>65</v>
      </c>
      <c r="J14119" t="s">
        <v>2226</v>
      </c>
      <c r="K14119" t="s">
        <v>18264</v>
      </c>
      <c r="L14119" t="s">
        <v>18262</v>
      </c>
      <c r="M14119" t="s">
        <v>16852</v>
      </c>
      <c r="N14119" t="s">
        <v>7001</v>
      </c>
      <c r="O14119" t="s">
        <v>7007</v>
      </c>
      <c r="P14119">
        <v>323700</v>
      </c>
      <c r="Q14119" t="s">
        <v>6636</v>
      </c>
      <c r="R14119" t="s">
        <v>6636</v>
      </c>
      <c r="S14119" s="12"/>
      <c r="T14119" s="13"/>
      <c r="U14119" t="s">
        <v>6636</v>
      </c>
    </row>
    <row r="14120" spans="1:21" x14ac:dyDescent="0.25">
      <c r="A14120" t="s">
        <v>6637</v>
      </c>
      <c r="B14120" s="12">
        <v>41589</v>
      </c>
      <c r="C14120" t="s">
        <v>16849</v>
      </c>
      <c r="D14120" s="11">
        <v>46185.467812499999</v>
      </c>
      <c r="E14120" t="s">
        <v>16850</v>
      </c>
      <c r="F14120" t="s">
        <v>6617</v>
      </c>
      <c r="G14120" t="s">
        <v>16853</v>
      </c>
      <c r="H14120" t="s">
        <v>6382</v>
      </c>
      <c r="I14120" t="s">
        <v>65</v>
      </c>
      <c r="J14120" t="s">
        <v>2226</v>
      </c>
      <c r="K14120" t="s">
        <v>18264</v>
      </c>
      <c r="L14120" t="s">
        <v>18262</v>
      </c>
      <c r="M14120" t="s">
        <v>16852</v>
      </c>
      <c r="N14120" t="s">
        <v>7001</v>
      </c>
      <c r="O14120" t="s">
        <v>7007</v>
      </c>
      <c r="P14120">
        <v>323700</v>
      </c>
      <c r="Q14120" t="s">
        <v>6636</v>
      </c>
      <c r="R14120" t="s">
        <v>6636</v>
      </c>
      <c r="S14120" s="12"/>
      <c r="T14120" s="13"/>
      <c r="U14120" t="s">
        <v>6636</v>
      </c>
    </row>
    <row r="14121" spans="1:21" x14ac:dyDescent="0.25">
      <c r="A14121" t="s">
        <v>6637</v>
      </c>
      <c r="B14121" s="12">
        <v>41589</v>
      </c>
      <c r="C14121" t="s">
        <v>16849</v>
      </c>
      <c r="D14121" s="11">
        <v>46185.467812499999</v>
      </c>
      <c r="E14121" t="s">
        <v>16850</v>
      </c>
      <c r="F14121" t="s">
        <v>6617</v>
      </c>
      <c r="G14121" t="s">
        <v>16854</v>
      </c>
      <c r="H14121" t="s">
        <v>6382</v>
      </c>
      <c r="I14121" t="s">
        <v>65</v>
      </c>
      <c r="J14121" t="s">
        <v>2226</v>
      </c>
      <c r="K14121" t="s">
        <v>18264</v>
      </c>
      <c r="L14121" t="s">
        <v>18262</v>
      </c>
      <c r="M14121" t="s">
        <v>16852</v>
      </c>
      <c r="N14121" t="s">
        <v>7001</v>
      </c>
      <c r="O14121" t="s">
        <v>7007</v>
      </c>
      <c r="P14121">
        <v>323700</v>
      </c>
      <c r="Q14121" t="s">
        <v>6636</v>
      </c>
      <c r="R14121" t="s">
        <v>6636</v>
      </c>
      <c r="S14121" s="12"/>
      <c r="T14121" s="13"/>
      <c r="U14121" t="s">
        <v>6636</v>
      </c>
    </row>
    <row r="14122" spans="1:21" x14ac:dyDescent="0.25">
      <c r="A14122" t="s">
        <v>6637</v>
      </c>
      <c r="B14122" s="12">
        <v>41589</v>
      </c>
      <c r="C14122" t="s">
        <v>16849</v>
      </c>
      <c r="D14122" s="11">
        <v>46185.467812499999</v>
      </c>
      <c r="E14122" t="s">
        <v>16850</v>
      </c>
      <c r="F14122" t="s">
        <v>6617</v>
      </c>
      <c r="G14122" t="s">
        <v>16855</v>
      </c>
      <c r="H14122" t="s">
        <v>6382</v>
      </c>
      <c r="I14122" t="s">
        <v>65</v>
      </c>
      <c r="J14122" t="s">
        <v>2226</v>
      </c>
      <c r="K14122" t="s">
        <v>18264</v>
      </c>
      <c r="L14122" t="s">
        <v>18262</v>
      </c>
      <c r="M14122" t="s">
        <v>16852</v>
      </c>
      <c r="N14122" t="s">
        <v>7001</v>
      </c>
      <c r="O14122" t="s">
        <v>7007</v>
      </c>
      <c r="P14122">
        <v>323700</v>
      </c>
      <c r="Q14122" t="s">
        <v>6636</v>
      </c>
      <c r="R14122" t="s">
        <v>6636</v>
      </c>
      <c r="S14122" s="12"/>
      <c r="T14122" s="13"/>
      <c r="U14122" t="s">
        <v>6636</v>
      </c>
    </row>
    <row r="14123" spans="1:21" x14ac:dyDescent="0.25">
      <c r="A14123" t="s">
        <v>6637</v>
      </c>
      <c r="B14123" s="12">
        <v>41589</v>
      </c>
      <c r="C14123" t="s">
        <v>16849</v>
      </c>
      <c r="D14123" s="11">
        <v>46185.467812499999</v>
      </c>
      <c r="E14123" t="s">
        <v>16850</v>
      </c>
      <c r="F14123" t="s">
        <v>6617</v>
      </c>
      <c r="G14123" t="s">
        <v>16856</v>
      </c>
      <c r="H14123" t="s">
        <v>6382</v>
      </c>
      <c r="I14123" t="s">
        <v>65</v>
      </c>
      <c r="J14123" t="s">
        <v>2226</v>
      </c>
      <c r="K14123" t="s">
        <v>18264</v>
      </c>
      <c r="L14123" t="s">
        <v>18262</v>
      </c>
      <c r="M14123" t="s">
        <v>16852</v>
      </c>
      <c r="N14123" t="s">
        <v>7001</v>
      </c>
      <c r="O14123" t="s">
        <v>7007</v>
      </c>
      <c r="P14123">
        <v>323700</v>
      </c>
      <c r="Q14123" t="s">
        <v>6636</v>
      </c>
      <c r="R14123" t="s">
        <v>6636</v>
      </c>
      <c r="S14123" s="12"/>
      <c r="T14123" s="13"/>
      <c r="U14123" t="s">
        <v>6636</v>
      </c>
    </row>
    <row r="14124" spans="1:21" x14ac:dyDescent="0.25">
      <c r="A14124" t="s">
        <v>6637</v>
      </c>
      <c r="B14124" s="12">
        <v>41589</v>
      </c>
      <c r="C14124" t="s">
        <v>16849</v>
      </c>
      <c r="D14124" s="11">
        <v>46185.467812499999</v>
      </c>
      <c r="E14124" t="s">
        <v>16850</v>
      </c>
      <c r="F14124" t="s">
        <v>6617</v>
      </c>
      <c r="G14124" t="s">
        <v>16857</v>
      </c>
      <c r="H14124" t="s">
        <v>6382</v>
      </c>
      <c r="I14124" t="s">
        <v>65</v>
      </c>
      <c r="J14124" t="s">
        <v>2226</v>
      </c>
      <c r="K14124" t="s">
        <v>18264</v>
      </c>
      <c r="L14124" t="s">
        <v>18262</v>
      </c>
      <c r="M14124" t="s">
        <v>16852</v>
      </c>
      <c r="N14124" t="s">
        <v>7001</v>
      </c>
      <c r="O14124" t="s">
        <v>7007</v>
      </c>
      <c r="P14124">
        <v>323700</v>
      </c>
      <c r="Q14124" t="s">
        <v>6636</v>
      </c>
      <c r="R14124" t="s">
        <v>6636</v>
      </c>
      <c r="S14124" s="12"/>
      <c r="T14124" s="13"/>
      <c r="U14124" t="s">
        <v>6636</v>
      </c>
    </row>
    <row r="14125" spans="1:21" x14ac:dyDescent="0.25">
      <c r="A14125" t="s">
        <v>6637</v>
      </c>
      <c r="B14125" s="12">
        <v>41589</v>
      </c>
      <c r="C14125" t="s">
        <v>16849</v>
      </c>
      <c r="D14125" s="11">
        <v>46185.467812499999</v>
      </c>
      <c r="E14125" t="s">
        <v>16850</v>
      </c>
      <c r="F14125" t="s">
        <v>6617</v>
      </c>
      <c r="G14125" t="s">
        <v>16858</v>
      </c>
      <c r="H14125" t="s">
        <v>6382</v>
      </c>
      <c r="I14125" t="s">
        <v>65</v>
      </c>
      <c r="J14125" t="s">
        <v>2226</v>
      </c>
      <c r="K14125" t="s">
        <v>18264</v>
      </c>
      <c r="L14125" t="s">
        <v>18262</v>
      </c>
      <c r="M14125" t="s">
        <v>16852</v>
      </c>
      <c r="N14125" t="s">
        <v>7001</v>
      </c>
      <c r="O14125" t="s">
        <v>7007</v>
      </c>
      <c r="P14125">
        <v>323700</v>
      </c>
      <c r="Q14125" t="s">
        <v>6636</v>
      </c>
      <c r="R14125" t="s">
        <v>6636</v>
      </c>
      <c r="S14125" s="12"/>
      <c r="T14125" s="13"/>
      <c r="U14125" t="s">
        <v>6636</v>
      </c>
    </row>
    <row r="14126" spans="1:21" x14ac:dyDescent="0.25">
      <c r="A14126" t="s">
        <v>6637</v>
      </c>
      <c r="B14126" s="12">
        <v>41589</v>
      </c>
      <c r="C14126" t="s">
        <v>16849</v>
      </c>
      <c r="D14126" s="11">
        <v>46185.467812499999</v>
      </c>
      <c r="E14126" t="s">
        <v>16850</v>
      </c>
      <c r="F14126" t="s">
        <v>6617</v>
      </c>
      <c r="G14126" t="s">
        <v>16859</v>
      </c>
      <c r="H14126" t="s">
        <v>6382</v>
      </c>
      <c r="I14126" t="s">
        <v>65</v>
      </c>
      <c r="J14126" t="s">
        <v>2226</v>
      </c>
      <c r="K14126" t="s">
        <v>18264</v>
      </c>
      <c r="L14126" t="s">
        <v>18262</v>
      </c>
      <c r="M14126" t="s">
        <v>16852</v>
      </c>
      <c r="N14126" t="s">
        <v>7001</v>
      </c>
      <c r="O14126" t="s">
        <v>7007</v>
      </c>
      <c r="P14126">
        <v>323700</v>
      </c>
      <c r="Q14126" t="s">
        <v>6636</v>
      </c>
      <c r="R14126" t="s">
        <v>6636</v>
      </c>
      <c r="S14126" s="12"/>
      <c r="T14126" s="13"/>
      <c r="U14126" t="s">
        <v>6636</v>
      </c>
    </row>
    <row r="14127" spans="1:21" x14ac:dyDescent="0.25">
      <c r="A14127" t="s">
        <v>6637</v>
      </c>
      <c r="B14127" s="12">
        <v>41589</v>
      </c>
      <c r="C14127" t="s">
        <v>16849</v>
      </c>
      <c r="D14127" s="11">
        <v>46185.467812499999</v>
      </c>
      <c r="E14127" t="s">
        <v>16850</v>
      </c>
      <c r="F14127" t="s">
        <v>6617</v>
      </c>
      <c r="G14127" t="s">
        <v>16860</v>
      </c>
      <c r="H14127" t="s">
        <v>6382</v>
      </c>
      <c r="I14127" t="s">
        <v>65</v>
      </c>
      <c r="J14127" t="s">
        <v>2226</v>
      </c>
      <c r="K14127" t="s">
        <v>18264</v>
      </c>
      <c r="L14127" t="s">
        <v>18262</v>
      </c>
      <c r="M14127" t="s">
        <v>16852</v>
      </c>
      <c r="N14127" t="s">
        <v>7001</v>
      </c>
      <c r="O14127" t="s">
        <v>7007</v>
      </c>
      <c r="P14127">
        <v>323700</v>
      </c>
      <c r="Q14127" t="s">
        <v>6636</v>
      </c>
      <c r="R14127" t="s">
        <v>6636</v>
      </c>
      <c r="S14127" s="12"/>
      <c r="T14127" s="13"/>
      <c r="U14127" t="s">
        <v>6636</v>
      </c>
    </row>
    <row r="14128" spans="1:21" x14ac:dyDescent="0.25">
      <c r="A14128" t="s">
        <v>6637</v>
      </c>
      <c r="B14128" s="12">
        <v>41589</v>
      </c>
      <c r="C14128" t="s">
        <v>16849</v>
      </c>
      <c r="D14128" s="11">
        <v>46185.467812499999</v>
      </c>
      <c r="E14128" t="s">
        <v>16850</v>
      </c>
      <c r="F14128" t="s">
        <v>6617</v>
      </c>
      <c r="G14128" t="s">
        <v>16861</v>
      </c>
      <c r="H14128" t="s">
        <v>6382</v>
      </c>
      <c r="I14128" t="s">
        <v>65</v>
      </c>
      <c r="J14128" t="s">
        <v>2226</v>
      </c>
      <c r="K14128" t="s">
        <v>18264</v>
      </c>
      <c r="L14128" t="s">
        <v>18262</v>
      </c>
      <c r="M14128" t="s">
        <v>16852</v>
      </c>
      <c r="N14128" t="s">
        <v>7001</v>
      </c>
      <c r="O14128" t="s">
        <v>7007</v>
      </c>
      <c r="P14128">
        <v>323700</v>
      </c>
      <c r="Q14128" t="s">
        <v>6636</v>
      </c>
      <c r="R14128" t="s">
        <v>6636</v>
      </c>
      <c r="S14128" s="12"/>
      <c r="T14128" s="13"/>
      <c r="U14128" t="s">
        <v>6636</v>
      </c>
    </row>
    <row r="14129" spans="1:21" x14ac:dyDescent="0.25">
      <c r="A14129" t="s">
        <v>6619</v>
      </c>
      <c r="B14129" s="12">
        <v>41589</v>
      </c>
      <c r="C14129" t="s">
        <v>16849</v>
      </c>
      <c r="D14129" s="11">
        <v>46185.475069444401</v>
      </c>
      <c r="E14129" t="s">
        <v>16850</v>
      </c>
      <c r="F14129" t="s">
        <v>6617</v>
      </c>
      <c r="G14129" t="s">
        <v>16851</v>
      </c>
      <c r="H14129" t="s">
        <v>6382</v>
      </c>
      <c r="I14129" t="s">
        <v>65</v>
      </c>
      <c r="J14129" t="s">
        <v>2226</v>
      </c>
      <c r="K14129" t="s">
        <v>18264</v>
      </c>
      <c r="L14129" t="s">
        <v>18262</v>
      </c>
      <c r="M14129" t="s">
        <v>16852</v>
      </c>
      <c r="N14129" t="s">
        <v>7001</v>
      </c>
      <c r="O14129" t="s">
        <v>7007</v>
      </c>
      <c r="P14129">
        <v>323700</v>
      </c>
      <c r="Q14129" t="s">
        <v>6636</v>
      </c>
      <c r="R14129" t="s">
        <v>6636</v>
      </c>
      <c r="S14129" s="12"/>
      <c r="T14129" s="13"/>
      <c r="U14129" t="s">
        <v>6636</v>
      </c>
    </row>
    <row r="14130" spans="1:21" x14ac:dyDescent="0.25">
      <c r="A14130" t="s">
        <v>6619</v>
      </c>
      <c r="B14130" s="12">
        <v>41589</v>
      </c>
      <c r="C14130" t="s">
        <v>16849</v>
      </c>
      <c r="D14130" s="11">
        <v>46185.475069444401</v>
      </c>
      <c r="E14130" t="s">
        <v>16850</v>
      </c>
      <c r="F14130" t="s">
        <v>6617</v>
      </c>
      <c r="G14130" t="s">
        <v>16853</v>
      </c>
      <c r="H14130" t="s">
        <v>6382</v>
      </c>
      <c r="I14130" t="s">
        <v>65</v>
      </c>
      <c r="J14130" t="s">
        <v>2226</v>
      </c>
      <c r="K14130" t="s">
        <v>18264</v>
      </c>
      <c r="L14130" t="s">
        <v>18262</v>
      </c>
      <c r="M14130" t="s">
        <v>16852</v>
      </c>
      <c r="N14130" t="s">
        <v>7001</v>
      </c>
      <c r="O14130" t="s">
        <v>7007</v>
      </c>
      <c r="P14130">
        <v>323700</v>
      </c>
      <c r="Q14130" t="s">
        <v>6636</v>
      </c>
      <c r="R14130" t="s">
        <v>6636</v>
      </c>
      <c r="S14130" s="12"/>
      <c r="T14130" s="13"/>
      <c r="U14130" t="s">
        <v>6636</v>
      </c>
    </row>
    <row r="14131" spans="1:21" x14ac:dyDescent="0.25">
      <c r="A14131" t="s">
        <v>6619</v>
      </c>
      <c r="B14131" s="12">
        <v>41589</v>
      </c>
      <c r="C14131" t="s">
        <v>16849</v>
      </c>
      <c r="D14131" s="11">
        <v>46185.475069444401</v>
      </c>
      <c r="E14131" t="s">
        <v>16850</v>
      </c>
      <c r="F14131" t="s">
        <v>6617</v>
      </c>
      <c r="G14131" t="s">
        <v>16854</v>
      </c>
      <c r="H14131" t="s">
        <v>6382</v>
      </c>
      <c r="I14131" t="s">
        <v>65</v>
      </c>
      <c r="J14131" t="s">
        <v>2226</v>
      </c>
      <c r="K14131" t="s">
        <v>18264</v>
      </c>
      <c r="L14131" t="s">
        <v>18262</v>
      </c>
      <c r="M14131" t="s">
        <v>16852</v>
      </c>
      <c r="N14131" t="s">
        <v>7001</v>
      </c>
      <c r="O14131" t="s">
        <v>7007</v>
      </c>
      <c r="P14131">
        <v>323700</v>
      </c>
      <c r="Q14131" t="s">
        <v>6636</v>
      </c>
      <c r="R14131" t="s">
        <v>6636</v>
      </c>
      <c r="S14131" s="12"/>
      <c r="T14131" s="13"/>
      <c r="U14131" t="s">
        <v>6636</v>
      </c>
    </row>
    <row r="14132" spans="1:21" x14ac:dyDescent="0.25">
      <c r="A14132" t="s">
        <v>6619</v>
      </c>
      <c r="B14132" s="12">
        <v>41589</v>
      </c>
      <c r="C14132" t="s">
        <v>16849</v>
      </c>
      <c r="D14132" s="11">
        <v>46185.475069444401</v>
      </c>
      <c r="E14132" t="s">
        <v>16850</v>
      </c>
      <c r="F14132" t="s">
        <v>6617</v>
      </c>
      <c r="G14132" t="s">
        <v>16855</v>
      </c>
      <c r="H14132" t="s">
        <v>6382</v>
      </c>
      <c r="I14132" t="s">
        <v>65</v>
      </c>
      <c r="J14132" t="s">
        <v>2226</v>
      </c>
      <c r="K14132" t="s">
        <v>18264</v>
      </c>
      <c r="L14132" t="s">
        <v>18262</v>
      </c>
      <c r="M14132" t="s">
        <v>16852</v>
      </c>
      <c r="N14132" t="s">
        <v>7001</v>
      </c>
      <c r="O14132" t="s">
        <v>7007</v>
      </c>
      <c r="P14132">
        <v>323700</v>
      </c>
      <c r="Q14132" t="s">
        <v>6636</v>
      </c>
      <c r="R14132" t="s">
        <v>6636</v>
      </c>
      <c r="S14132" s="12"/>
      <c r="T14132" s="13"/>
      <c r="U14132" t="s">
        <v>6636</v>
      </c>
    </row>
    <row r="14133" spans="1:21" x14ac:dyDescent="0.25">
      <c r="A14133" t="s">
        <v>6619</v>
      </c>
      <c r="B14133" s="12">
        <v>41589</v>
      </c>
      <c r="C14133" t="s">
        <v>16849</v>
      </c>
      <c r="D14133" s="11">
        <v>46185.475069444401</v>
      </c>
      <c r="E14133" t="s">
        <v>16850</v>
      </c>
      <c r="F14133" t="s">
        <v>6617</v>
      </c>
      <c r="G14133" t="s">
        <v>16856</v>
      </c>
      <c r="H14133" t="s">
        <v>6382</v>
      </c>
      <c r="I14133" t="s">
        <v>65</v>
      </c>
      <c r="J14133" t="s">
        <v>2226</v>
      </c>
      <c r="K14133" t="s">
        <v>18264</v>
      </c>
      <c r="L14133" t="s">
        <v>18262</v>
      </c>
      <c r="M14133" t="s">
        <v>16852</v>
      </c>
      <c r="N14133" t="s">
        <v>7001</v>
      </c>
      <c r="O14133" t="s">
        <v>7007</v>
      </c>
      <c r="P14133">
        <v>323700</v>
      </c>
      <c r="Q14133" t="s">
        <v>6636</v>
      </c>
      <c r="R14133" t="s">
        <v>6636</v>
      </c>
      <c r="S14133" s="12"/>
      <c r="T14133" s="13"/>
      <c r="U14133" t="s">
        <v>6636</v>
      </c>
    </row>
    <row r="14134" spans="1:21" x14ac:dyDescent="0.25">
      <c r="A14134" t="s">
        <v>6619</v>
      </c>
      <c r="B14134" s="12">
        <v>41589</v>
      </c>
      <c r="C14134" t="s">
        <v>16849</v>
      </c>
      <c r="D14134" s="11">
        <v>46185.475069444401</v>
      </c>
      <c r="E14134" t="s">
        <v>16850</v>
      </c>
      <c r="F14134" t="s">
        <v>6617</v>
      </c>
      <c r="G14134" t="s">
        <v>16857</v>
      </c>
      <c r="H14134" t="s">
        <v>6382</v>
      </c>
      <c r="I14134" t="s">
        <v>65</v>
      </c>
      <c r="J14134" t="s">
        <v>2226</v>
      </c>
      <c r="K14134" t="s">
        <v>18264</v>
      </c>
      <c r="L14134" t="s">
        <v>18262</v>
      </c>
      <c r="M14134" t="s">
        <v>16852</v>
      </c>
      <c r="N14134" t="s">
        <v>7001</v>
      </c>
      <c r="O14134" t="s">
        <v>7007</v>
      </c>
      <c r="P14134">
        <v>323700</v>
      </c>
      <c r="Q14134" t="s">
        <v>6636</v>
      </c>
      <c r="R14134" t="s">
        <v>6636</v>
      </c>
      <c r="S14134" s="12"/>
      <c r="T14134" s="13"/>
      <c r="U14134" t="s">
        <v>6636</v>
      </c>
    </row>
    <row r="14135" spans="1:21" x14ac:dyDescent="0.25">
      <c r="A14135" t="s">
        <v>6619</v>
      </c>
      <c r="B14135" s="12">
        <v>41589</v>
      </c>
      <c r="C14135" t="s">
        <v>16849</v>
      </c>
      <c r="D14135" s="11">
        <v>46185.475069444401</v>
      </c>
      <c r="E14135" t="s">
        <v>16850</v>
      </c>
      <c r="F14135" t="s">
        <v>6617</v>
      </c>
      <c r="G14135" t="s">
        <v>16858</v>
      </c>
      <c r="H14135" t="s">
        <v>6382</v>
      </c>
      <c r="I14135" t="s">
        <v>65</v>
      </c>
      <c r="J14135" t="s">
        <v>2226</v>
      </c>
      <c r="K14135" t="s">
        <v>18264</v>
      </c>
      <c r="L14135" t="s">
        <v>18262</v>
      </c>
      <c r="M14135" t="s">
        <v>16852</v>
      </c>
      <c r="N14135" t="s">
        <v>7001</v>
      </c>
      <c r="O14135" t="s">
        <v>7007</v>
      </c>
      <c r="P14135">
        <v>323700</v>
      </c>
      <c r="Q14135" t="s">
        <v>6636</v>
      </c>
      <c r="R14135" t="s">
        <v>6636</v>
      </c>
      <c r="S14135" s="12"/>
      <c r="T14135" s="13"/>
      <c r="U14135" t="s">
        <v>6636</v>
      </c>
    </row>
    <row r="14136" spans="1:21" x14ac:dyDescent="0.25">
      <c r="A14136" t="s">
        <v>6619</v>
      </c>
      <c r="B14136" s="12">
        <v>41589</v>
      </c>
      <c r="C14136" t="s">
        <v>16849</v>
      </c>
      <c r="D14136" s="11">
        <v>46185.475069444401</v>
      </c>
      <c r="E14136" t="s">
        <v>16850</v>
      </c>
      <c r="F14136" t="s">
        <v>6617</v>
      </c>
      <c r="G14136" t="s">
        <v>16859</v>
      </c>
      <c r="H14136" t="s">
        <v>6382</v>
      </c>
      <c r="I14136" t="s">
        <v>65</v>
      </c>
      <c r="J14136" t="s">
        <v>2226</v>
      </c>
      <c r="K14136" t="s">
        <v>18264</v>
      </c>
      <c r="L14136" t="s">
        <v>18262</v>
      </c>
      <c r="M14136" t="s">
        <v>16852</v>
      </c>
      <c r="N14136" t="s">
        <v>7001</v>
      </c>
      <c r="O14136" t="s">
        <v>7007</v>
      </c>
      <c r="P14136">
        <v>323700</v>
      </c>
      <c r="Q14136" t="s">
        <v>6636</v>
      </c>
      <c r="R14136" t="s">
        <v>6636</v>
      </c>
      <c r="S14136" s="12"/>
      <c r="T14136" s="13"/>
      <c r="U14136" t="s">
        <v>6636</v>
      </c>
    </row>
    <row r="14137" spans="1:21" x14ac:dyDescent="0.25">
      <c r="A14137" t="s">
        <v>6619</v>
      </c>
      <c r="B14137" s="12">
        <v>41589</v>
      </c>
      <c r="C14137" t="s">
        <v>16849</v>
      </c>
      <c r="D14137" s="11">
        <v>46185.475069444401</v>
      </c>
      <c r="E14137" t="s">
        <v>16850</v>
      </c>
      <c r="F14137" t="s">
        <v>6617</v>
      </c>
      <c r="G14137" t="s">
        <v>16860</v>
      </c>
      <c r="H14137" t="s">
        <v>6382</v>
      </c>
      <c r="I14137" t="s">
        <v>65</v>
      </c>
      <c r="J14137" t="s">
        <v>2226</v>
      </c>
      <c r="K14137" t="s">
        <v>18264</v>
      </c>
      <c r="L14137" t="s">
        <v>18262</v>
      </c>
      <c r="M14137" t="s">
        <v>16852</v>
      </c>
      <c r="N14137" t="s">
        <v>7001</v>
      </c>
      <c r="O14137" t="s">
        <v>7007</v>
      </c>
      <c r="P14137">
        <v>323700</v>
      </c>
      <c r="Q14137" t="s">
        <v>6636</v>
      </c>
      <c r="R14137" t="s">
        <v>6636</v>
      </c>
      <c r="S14137" s="12"/>
      <c r="T14137" s="13"/>
      <c r="U14137" t="s">
        <v>6636</v>
      </c>
    </row>
    <row r="14138" spans="1:21" x14ac:dyDescent="0.25">
      <c r="A14138" t="s">
        <v>6619</v>
      </c>
      <c r="B14138" s="12">
        <v>41589</v>
      </c>
      <c r="C14138" t="s">
        <v>16849</v>
      </c>
      <c r="D14138" s="11">
        <v>46185.475069444401</v>
      </c>
      <c r="E14138" t="s">
        <v>16850</v>
      </c>
      <c r="F14138" t="s">
        <v>6617</v>
      </c>
      <c r="G14138" t="s">
        <v>16861</v>
      </c>
      <c r="H14138" t="s">
        <v>6382</v>
      </c>
      <c r="I14138" t="s">
        <v>65</v>
      </c>
      <c r="J14138" t="s">
        <v>2226</v>
      </c>
      <c r="K14138" t="s">
        <v>18264</v>
      </c>
      <c r="L14138" t="s">
        <v>18262</v>
      </c>
      <c r="M14138" t="s">
        <v>16852</v>
      </c>
      <c r="N14138" t="s">
        <v>7001</v>
      </c>
      <c r="O14138" t="s">
        <v>7007</v>
      </c>
      <c r="P14138">
        <v>323700</v>
      </c>
      <c r="Q14138" t="s">
        <v>6636</v>
      </c>
      <c r="R14138" t="s">
        <v>6636</v>
      </c>
      <c r="S14138" s="12"/>
      <c r="T14138" s="13"/>
      <c r="U14138" t="s">
        <v>6636</v>
      </c>
    </row>
    <row r="14139" spans="1:21" x14ac:dyDescent="0.25">
      <c r="A14139" t="s">
        <v>6637</v>
      </c>
      <c r="B14139" s="12">
        <v>41822</v>
      </c>
      <c r="C14139" t="s">
        <v>18265</v>
      </c>
      <c r="D14139" s="11">
        <v>46188.401863425897</v>
      </c>
      <c r="E14139" t="s">
        <v>18266</v>
      </c>
      <c r="F14139" t="s">
        <v>6617</v>
      </c>
      <c r="G14139" t="s">
        <v>16851</v>
      </c>
      <c r="H14139" t="s">
        <v>6382</v>
      </c>
      <c r="I14139" t="s">
        <v>6623</v>
      </c>
      <c r="J14139" t="s">
        <v>8935</v>
      </c>
      <c r="K14139" t="s">
        <v>18267</v>
      </c>
      <c r="L14139" t="s">
        <v>18262</v>
      </c>
      <c r="M14139" t="s">
        <v>18268</v>
      </c>
      <c r="N14139" t="s">
        <v>9681</v>
      </c>
      <c r="O14139" t="s">
        <v>13048</v>
      </c>
      <c r="P14139">
        <v>1632500</v>
      </c>
      <c r="Q14139" t="s">
        <v>6636</v>
      </c>
      <c r="R14139" t="s">
        <v>6636</v>
      </c>
      <c r="S14139" s="12"/>
      <c r="T14139" s="13"/>
      <c r="U14139" t="s">
        <v>7560</v>
      </c>
    </row>
    <row r="14140" spans="1:21" x14ac:dyDescent="0.25">
      <c r="A14140" t="s">
        <v>6637</v>
      </c>
      <c r="B14140" s="12">
        <v>42154</v>
      </c>
      <c r="C14140" t="s">
        <v>18265</v>
      </c>
      <c r="D14140" s="11">
        <v>46188.401863425897</v>
      </c>
      <c r="E14140" t="s">
        <v>18266</v>
      </c>
      <c r="F14140" t="s">
        <v>6617</v>
      </c>
      <c r="G14140" t="s">
        <v>16851</v>
      </c>
      <c r="H14140" t="s">
        <v>6382</v>
      </c>
      <c r="I14140" t="s">
        <v>6623</v>
      </c>
      <c r="J14140" t="s">
        <v>8935</v>
      </c>
      <c r="K14140" t="s">
        <v>18269</v>
      </c>
      <c r="L14140" t="s">
        <v>18262</v>
      </c>
      <c r="M14140" t="s">
        <v>18270</v>
      </c>
      <c r="N14140" t="s">
        <v>9681</v>
      </c>
      <c r="O14140" t="s">
        <v>13048</v>
      </c>
      <c r="P14140">
        <v>1586700</v>
      </c>
      <c r="Q14140" t="s">
        <v>6636</v>
      </c>
      <c r="R14140" t="s">
        <v>6636</v>
      </c>
      <c r="S14140" s="12"/>
      <c r="T14140" s="13"/>
      <c r="U14140" t="s">
        <v>7560</v>
      </c>
    </row>
    <row r="14141" spans="1:21" x14ac:dyDescent="0.25">
      <c r="A14141" t="s">
        <v>6637</v>
      </c>
      <c r="B14141" s="12">
        <v>41822</v>
      </c>
      <c r="C14141" t="s">
        <v>18265</v>
      </c>
      <c r="D14141" s="11">
        <v>46188.401863425897</v>
      </c>
      <c r="E14141" t="s">
        <v>18266</v>
      </c>
      <c r="F14141" t="s">
        <v>6617</v>
      </c>
      <c r="G14141" t="s">
        <v>16853</v>
      </c>
      <c r="H14141" t="s">
        <v>6382</v>
      </c>
      <c r="I14141" t="s">
        <v>6623</v>
      </c>
      <c r="J14141" t="s">
        <v>8935</v>
      </c>
      <c r="K14141" t="s">
        <v>18267</v>
      </c>
      <c r="L14141" t="s">
        <v>18262</v>
      </c>
      <c r="M14141" t="s">
        <v>18268</v>
      </c>
      <c r="N14141" t="s">
        <v>9681</v>
      </c>
      <c r="O14141" t="s">
        <v>13048</v>
      </c>
      <c r="P14141">
        <v>1632500</v>
      </c>
      <c r="Q14141" t="s">
        <v>6636</v>
      </c>
      <c r="R14141" t="s">
        <v>6636</v>
      </c>
      <c r="S14141" s="12"/>
      <c r="T14141" s="13"/>
      <c r="U14141" t="s">
        <v>7560</v>
      </c>
    </row>
    <row r="14142" spans="1:21" x14ac:dyDescent="0.25">
      <c r="A14142" t="s">
        <v>6637</v>
      </c>
      <c r="B14142" s="12">
        <v>42154</v>
      </c>
      <c r="C14142" t="s">
        <v>18265</v>
      </c>
      <c r="D14142" s="11">
        <v>46188.401863425897</v>
      </c>
      <c r="E14142" t="s">
        <v>18266</v>
      </c>
      <c r="F14142" t="s">
        <v>6617</v>
      </c>
      <c r="G14142" t="s">
        <v>16853</v>
      </c>
      <c r="H14142" t="s">
        <v>6382</v>
      </c>
      <c r="I14142" t="s">
        <v>6623</v>
      </c>
      <c r="J14142" t="s">
        <v>8935</v>
      </c>
      <c r="K14142" t="s">
        <v>18269</v>
      </c>
      <c r="L14142" t="s">
        <v>18262</v>
      </c>
      <c r="M14142" t="s">
        <v>18270</v>
      </c>
      <c r="N14142" t="s">
        <v>9681</v>
      </c>
      <c r="O14142" t="s">
        <v>13048</v>
      </c>
      <c r="P14142">
        <v>1586700</v>
      </c>
      <c r="Q14142" t="s">
        <v>6636</v>
      </c>
      <c r="R14142" t="s">
        <v>6636</v>
      </c>
      <c r="S14142" s="12"/>
      <c r="T14142" s="13"/>
      <c r="U14142" t="s">
        <v>7560</v>
      </c>
    </row>
    <row r="14143" spans="1:21" x14ac:dyDescent="0.25">
      <c r="A14143" t="s">
        <v>6637</v>
      </c>
      <c r="B14143" s="12">
        <v>41822</v>
      </c>
      <c r="C14143" t="s">
        <v>18265</v>
      </c>
      <c r="D14143" s="11">
        <v>46188.401863425897</v>
      </c>
      <c r="E14143" t="s">
        <v>18266</v>
      </c>
      <c r="F14143" t="s">
        <v>6617</v>
      </c>
      <c r="G14143" t="s">
        <v>16854</v>
      </c>
      <c r="H14143" t="s">
        <v>6382</v>
      </c>
      <c r="I14143" t="s">
        <v>6623</v>
      </c>
      <c r="J14143" t="s">
        <v>8935</v>
      </c>
      <c r="K14143" t="s">
        <v>18267</v>
      </c>
      <c r="L14143" t="s">
        <v>18262</v>
      </c>
      <c r="M14143" t="s">
        <v>18268</v>
      </c>
      <c r="N14143" t="s">
        <v>9681</v>
      </c>
      <c r="O14143" t="s">
        <v>13048</v>
      </c>
      <c r="P14143">
        <v>1632500</v>
      </c>
      <c r="Q14143" t="s">
        <v>6636</v>
      </c>
      <c r="R14143" t="s">
        <v>6636</v>
      </c>
      <c r="S14143" s="12"/>
      <c r="T14143" s="13"/>
      <c r="U14143" t="s">
        <v>7560</v>
      </c>
    </row>
    <row r="14144" spans="1:21" x14ac:dyDescent="0.25">
      <c r="A14144" t="s">
        <v>6637</v>
      </c>
      <c r="B14144" s="12">
        <v>42154</v>
      </c>
      <c r="C14144" t="s">
        <v>18265</v>
      </c>
      <c r="D14144" s="11">
        <v>46188.401863425897</v>
      </c>
      <c r="E14144" t="s">
        <v>18266</v>
      </c>
      <c r="F14144" t="s">
        <v>6617</v>
      </c>
      <c r="G14144" t="s">
        <v>16854</v>
      </c>
      <c r="H14144" t="s">
        <v>6382</v>
      </c>
      <c r="I14144" t="s">
        <v>6623</v>
      </c>
      <c r="J14144" t="s">
        <v>8935</v>
      </c>
      <c r="K14144" t="s">
        <v>18269</v>
      </c>
      <c r="L14144" t="s">
        <v>18262</v>
      </c>
      <c r="M14144" t="s">
        <v>18270</v>
      </c>
      <c r="N14144" t="s">
        <v>9681</v>
      </c>
      <c r="O14144" t="s">
        <v>13048</v>
      </c>
      <c r="P14144">
        <v>1586700</v>
      </c>
      <c r="Q14144" t="s">
        <v>6636</v>
      </c>
      <c r="R14144" t="s">
        <v>6636</v>
      </c>
      <c r="S14144" s="12"/>
      <c r="T14144" s="13"/>
      <c r="U14144" t="s">
        <v>7560</v>
      </c>
    </row>
    <row r="14145" spans="1:21" x14ac:dyDescent="0.25">
      <c r="A14145" t="s">
        <v>6637</v>
      </c>
      <c r="B14145" s="12">
        <v>41822</v>
      </c>
      <c r="C14145" t="s">
        <v>18265</v>
      </c>
      <c r="D14145" s="11">
        <v>46188.401863425897</v>
      </c>
      <c r="E14145" t="s">
        <v>18266</v>
      </c>
      <c r="F14145" t="s">
        <v>6617</v>
      </c>
      <c r="G14145" t="s">
        <v>16855</v>
      </c>
      <c r="H14145" t="s">
        <v>6382</v>
      </c>
      <c r="I14145" t="s">
        <v>6623</v>
      </c>
      <c r="J14145" t="s">
        <v>8935</v>
      </c>
      <c r="K14145" t="s">
        <v>18267</v>
      </c>
      <c r="L14145" t="s">
        <v>18262</v>
      </c>
      <c r="M14145" t="s">
        <v>18268</v>
      </c>
      <c r="N14145" t="s">
        <v>9681</v>
      </c>
      <c r="O14145" t="s">
        <v>13048</v>
      </c>
      <c r="P14145">
        <v>1632500</v>
      </c>
      <c r="Q14145" t="s">
        <v>6636</v>
      </c>
      <c r="R14145" t="s">
        <v>6636</v>
      </c>
      <c r="S14145" s="12"/>
      <c r="T14145" s="13"/>
      <c r="U14145" t="s">
        <v>7560</v>
      </c>
    </row>
    <row r="14146" spans="1:21" x14ac:dyDescent="0.25">
      <c r="A14146" t="s">
        <v>6637</v>
      </c>
      <c r="B14146" s="12">
        <v>42154</v>
      </c>
      <c r="C14146" t="s">
        <v>18265</v>
      </c>
      <c r="D14146" s="11">
        <v>46188.401863425897</v>
      </c>
      <c r="E14146" t="s">
        <v>18266</v>
      </c>
      <c r="F14146" t="s">
        <v>6617</v>
      </c>
      <c r="G14146" t="s">
        <v>16855</v>
      </c>
      <c r="H14146" t="s">
        <v>6382</v>
      </c>
      <c r="I14146" t="s">
        <v>6623</v>
      </c>
      <c r="J14146" t="s">
        <v>8935</v>
      </c>
      <c r="K14146" t="s">
        <v>18269</v>
      </c>
      <c r="L14146" t="s">
        <v>18262</v>
      </c>
      <c r="M14146" t="s">
        <v>18270</v>
      </c>
      <c r="N14146" t="s">
        <v>9681</v>
      </c>
      <c r="O14146" t="s">
        <v>13048</v>
      </c>
      <c r="P14146">
        <v>1586700</v>
      </c>
      <c r="Q14146" t="s">
        <v>6636</v>
      </c>
      <c r="R14146" t="s">
        <v>6636</v>
      </c>
      <c r="S14146" s="12"/>
      <c r="T14146" s="13"/>
      <c r="U14146" t="s">
        <v>7560</v>
      </c>
    </row>
    <row r="14147" spans="1:21" x14ac:dyDescent="0.25">
      <c r="A14147" t="s">
        <v>6637</v>
      </c>
      <c r="B14147" s="12">
        <v>41822</v>
      </c>
      <c r="C14147" t="s">
        <v>18265</v>
      </c>
      <c r="D14147" s="11">
        <v>46188.401863425897</v>
      </c>
      <c r="E14147" t="s">
        <v>18266</v>
      </c>
      <c r="F14147" t="s">
        <v>6617</v>
      </c>
      <c r="G14147" t="s">
        <v>16856</v>
      </c>
      <c r="H14147" t="s">
        <v>6382</v>
      </c>
      <c r="I14147" t="s">
        <v>6623</v>
      </c>
      <c r="J14147" t="s">
        <v>8935</v>
      </c>
      <c r="K14147" t="s">
        <v>18267</v>
      </c>
      <c r="L14147" t="s">
        <v>18262</v>
      </c>
      <c r="M14147" t="s">
        <v>18268</v>
      </c>
      <c r="N14147" t="s">
        <v>9681</v>
      </c>
      <c r="O14147" t="s">
        <v>13048</v>
      </c>
      <c r="P14147">
        <v>1632500</v>
      </c>
      <c r="Q14147" t="s">
        <v>6636</v>
      </c>
      <c r="R14147" t="s">
        <v>6636</v>
      </c>
      <c r="S14147" s="12"/>
      <c r="T14147" s="13"/>
      <c r="U14147" t="s">
        <v>7560</v>
      </c>
    </row>
    <row r="14148" spans="1:21" x14ac:dyDescent="0.25">
      <c r="A14148" t="s">
        <v>6637</v>
      </c>
      <c r="B14148" s="12">
        <v>42154</v>
      </c>
      <c r="C14148" t="s">
        <v>18265</v>
      </c>
      <c r="D14148" s="11">
        <v>46188.401863425897</v>
      </c>
      <c r="E14148" t="s">
        <v>18266</v>
      </c>
      <c r="F14148" t="s">
        <v>6617</v>
      </c>
      <c r="G14148" t="s">
        <v>16856</v>
      </c>
      <c r="H14148" t="s">
        <v>6382</v>
      </c>
      <c r="I14148" t="s">
        <v>6623</v>
      </c>
      <c r="J14148" t="s">
        <v>8935</v>
      </c>
      <c r="K14148" t="s">
        <v>18269</v>
      </c>
      <c r="L14148" t="s">
        <v>18262</v>
      </c>
      <c r="M14148" t="s">
        <v>18270</v>
      </c>
      <c r="N14148" t="s">
        <v>9681</v>
      </c>
      <c r="O14148" t="s">
        <v>13048</v>
      </c>
      <c r="P14148">
        <v>1586700</v>
      </c>
      <c r="Q14148" t="s">
        <v>6636</v>
      </c>
      <c r="R14148" t="s">
        <v>6636</v>
      </c>
      <c r="S14148" s="12"/>
      <c r="T14148" s="13"/>
      <c r="U14148" t="s">
        <v>7560</v>
      </c>
    </row>
    <row r="14149" spans="1:21" x14ac:dyDescent="0.25">
      <c r="A14149" t="s">
        <v>6637</v>
      </c>
      <c r="B14149" s="12">
        <v>41822</v>
      </c>
      <c r="C14149" t="s">
        <v>18265</v>
      </c>
      <c r="D14149" s="11">
        <v>46188.401863425897</v>
      </c>
      <c r="E14149" t="s">
        <v>18266</v>
      </c>
      <c r="F14149" t="s">
        <v>6617</v>
      </c>
      <c r="G14149" t="s">
        <v>16857</v>
      </c>
      <c r="H14149" t="s">
        <v>6382</v>
      </c>
      <c r="I14149" t="s">
        <v>6623</v>
      </c>
      <c r="J14149" t="s">
        <v>8935</v>
      </c>
      <c r="K14149" t="s">
        <v>18267</v>
      </c>
      <c r="L14149" t="s">
        <v>18262</v>
      </c>
      <c r="M14149" t="s">
        <v>18268</v>
      </c>
      <c r="N14149" t="s">
        <v>9681</v>
      </c>
      <c r="O14149" t="s">
        <v>13048</v>
      </c>
      <c r="P14149">
        <v>1632500</v>
      </c>
      <c r="Q14149" t="s">
        <v>6636</v>
      </c>
      <c r="R14149" t="s">
        <v>6636</v>
      </c>
      <c r="S14149" s="12"/>
      <c r="T14149" s="13"/>
      <c r="U14149" t="s">
        <v>7560</v>
      </c>
    </row>
    <row r="14150" spans="1:21" x14ac:dyDescent="0.25">
      <c r="A14150" t="s">
        <v>6637</v>
      </c>
      <c r="B14150" s="12">
        <v>42154</v>
      </c>
      <c r="C14150" t="s">
        <v>18265</v>
      </c>
      <c r="D14150" s="11">
        <v>46188.401863425897</v>
      </c>
      <c r="E14150" t="s">
        <v>18266</v>
      </c>
      <c r="F14150" t="s">
        <v>6617</v>
      </c>
      <c r="G14150" t="s">
        <v>16857</v>
      </c>
      <c r="H14150" t="s">
        <v>6382</v>
      </c>
      <c r="I14150" t="s">
        <v>6623</v>
      </c>
      <c r="J14150" t="s">
        <v>8935</v>
      </c>
      <c r="K14150" t="s">
        <v>18269</v>
      </c>
      <c r="L14150" t="s">
        <v>18262</v>
      </c>
      <c r="M14150" t="s">
        <v>18270</v>
      </c>
      <c r="N14150" t="s">
        <v>9681</v>
      </c>
      <c r="O14150" t="s">
        <v>13048</v>
      </c>
      <c r="P14150">
        <v>1586700</v>
      </c>
      <c r="Q14150" t="s">
        <v>6636</v>
      </c>
      <c r="R14150" t="s">
        <v>6636</v>
      </c>
      <c r="S14150" s="12"/>
      <c r="T14150" s="13"/>
      <c r="U14150" t="s">
        <v>7560</v>
      </c>
    </row>
    <row r="14151" spans="1:21" x14ac:dyDescent="0.25">
      <c r="A14151" t="s">
        <v>6637</v>
      </c>
      <c r="B14151" s="12">
        <v>41822</v>
      </c>
      <c r="C14151" t="s">
        <v>18265</v>
      </c>
      <c r="D14151" s="11">
        <v>46188.401863425897</v>
      </c>
      <c r="E14151" t="s">
        <v>18266</v>
      </c>
      <c r="F14151" t="s">
        <v>6617</v>
      </c>
      <c r="G14151" t="s">
        <v>16858</v>
      </c>
      <c r="H14151" t="s">
        <v>6382</v>
      </c>
      <c r="I14151" t="s">
        <v>6623</v>
      </c>
      <c r="J14151" t="s">
        <v>8935</v>
      </c>
      <c r="K14151" t="s">
        <v>18267</v>
      </c>
      <c r="L14151" t="s">
        <v>18262</v>
      </c>
      <c r="M14151" t="s">
        <v>18268</v>
      </c>
      <c r="N14151" t="s">
        <v>9681</v>
      </c>
      <c r="O14151" t="s">
        <v>13048</v>
      </c>
      <c r="P14151">
        <v>1632500</v>
      </c>
      <c r="Q14151" t="s">
        <v>6636</v>
      </c>
      <c r="R14151" t="s">
        <v>6636</v>
      </c>
      <c r="S14151" s="12"/>
      <c r="T14151" s="13"/>
      <c r="U14151" t="s">
        <v>7560</v>
      </c>
    </row>
    <row r="14152" spans="1:21" x14ac:dyDescent="0.25">
      <c r="A14152" t="s">
        <v>6637</v>
      </c>
      <c r="B14152" s="12">
        <v>42154</v>
      </c>
      <c r="C14152" t="s">
        <v>18265</v>
      </c>
      <c r="D14152" s="11">
        <v>46188.401863425897</v>
      </c>
      <c r="E14152" t="s">
        <v>18266</v>
      </c>
      <c r="F14152" t="s">
        <v>6617</v>
      </c>
      <c r="G14152" t="s">
        <v>16858</v>
      </c>
      <c r="H14152" t="s">
        <v>6382</v>
      </c>
      <c r="I14152" t="s">
        <v>6623</v>
      </c>
      <c r="J14152" t="s">
        <v>8935</v>
      </c>
      <c r="K14152" t="s">
        <v>18269</v>
      </c>
      <c r="L14152" t="s">
        <v>18262</v>
      </c>
      <c r="M14152" t="s">
        <v>18270</v>
      </c>
      <c r="N14152" t="s">
        <v>9681</v>
      </c>
      <c r="O14152" t="s">
        <v>13048</v>
      </c>
      <c r="P14152">
        <v>1586700</v>
      </c>
      <c r="Q14152" t="s">
        <v>6636</v>
      </c>
      <c r="R14152" t="s">
        <v>6636</v>
      </c>
      <c r="S14152" s="12"/>
      <c r="T14152" s="13"/>
      <c r="U14152" t="s">
        <v>7560</v>
      </c>
    </row>
    <row r="14153" spans="1:21" x14ac:dyDescent="0.25">
      <c r="A14153" t="s">
        <v>6637</v>
      </c>
      <c r="B14153" s="12">
        <v>41822</v>
      </c>
      <c r="C14153" t="s">
        <v>18265</v>
      </c>
      <c r="D14153" s="11">
        <v>46188.401863425897</v>
      </c>
      <c r="E14153" t="s">
        <v>18266</v>
      </c>
      <c r="F14153" t="s">
        <v>6617</v>
      </c>
      <c r="G14153" t="s">
        <v>16859</v>
      </c>
      <c r="H14153" t="s">
        <v>6382</v>
      </c>
      <c r="I14153" t="s">
        <v>6623</v>
      </c>
      <c r="J14153" t="s">
        <v>8935</v>
      </c>
      <c r="K14153" t="s">
        <v>18267</v>
      </c>
      <c r="L14153" t="s">
        <v>18262</v>
      </c>
      <c r="M14153" t="s">
        <v>18268</v>
      </c>
      <c r="N14153" t="s">
        <v>9681</v>
      </c>
      <c r="O14153" t="s">
        <v>13048</v>
      </c>
      <c r="P14153">
        <v>1632500</v>
      </c>
      <c r="Q14153" t="s">
        <v>6636</v>
      </c>
      <c r="R14153" t="s">
        <v>6636</v>
      </c>
      <c r="S14153" s="12"/>
      <c r="T14153" s="13"/>
      <c r="U14153" t="s">
        <v>7560</v>
      </c>
    </row>
    <row r="14154" spans="1:21" x14ac:dyDescent="0.25">
      <c r="A14154" t="s">
        <v>6637</v>
      </c>
      <c r="B14154" s="12">
        <v>42154</v>
      </c>
      <c r="C14154" t="s">
        <v>18265</v>
      </c>
      <c r="D14154" s="11">
        <v>46188.401863425897</v>
      </c>
      <c r="E14154" t="s">
        <v>18266</v>
      </c>
      <c r="F14154" t="s">
        <v>6617</v>
      </c>
      <c r="G14154" t="s">
        <v>16859</v>
      </c>
      <c r="H14154" t="s">
        <v>6382</v>
      </c>
      <c r="I14154" t="s">
        <v>6623</v>
      </c>
      <c r="J14154" t="s">
        <v>8935</v>
      </c>
      <c r="K14154" t="s">
        <v>18269</v>
      </c>
      <c r="L14154" t="s">
        <v>18262</v>
      </c>
      <c r="M14154" t="s">
        <v>18270</v>
      </c>
      <c r="N14154" t="s">
        <v>9681</v>
      </c>
      <c r="O14154" t="s">
        <v>13048</v>
      </c>
      <c r="P14154">
        <v>1586700</v>
      </c>
      <c r="Q14154" t="s">
        <v>6636</v>
      </c>
      <c r="R14154" t="s">
        <v>6636</v>
      </c>
      <c r="S14154" s="12"/>
      <c r="T14154" s="13"/>
      <c r="U14154" t="s">
        <v>7560</v>
      </c>
    </row>
    <row r="14155" spans="1:21" x14ac:dyDescent="0.25">
      <c r="A14155" t="s">
        <v>6637</v>
      </c>
      <c r="B14155" s="12">
        <v>41822</v>
      </c>
      <c r="C14155" t="s">
        <v>18265</v>
      </c>
      <c r="D14155" s="11">
        <v>46188.401863425897</v>
      </c>
      <c r="E14155" t="s">
        <v>18266</v>
      </c>
      <c r="F14155" t="s">
        <v>6617</v>
      </c>
      <c r="G14155" t="s">
        <v>16860</v>
      </c>
      <c r="H14155" t="s">
        <v>6382</v>
      </c>
      <c r="I14155" t="s">
        <v>6623</v>
      </c>
      <c r="J14155" t="s">
        <v>8935</v>
      </c>
      <c r="K14155" t="s">
        <v>18267</v>
      </c>
      <c r="L14155" t="s">
        <v>18262</v>
      </c>
      <c r="M14155" t="s">
        <v>18268</v>
      </c>
      <c r="N14155" t="s">
        <v>9681</v>
      </c>
      <c r="O14155" t="s">
        <v>13048</v>
      </c>
      <c r="P14155">
        <v>1632500</v>
      </c>
      <c r="Q14155" t="s">
        <v>6636</v>
      </c>
      <c r="R14155" t="s">
        <v>6636</v>
      </c>
      <c r="S14155" s="12"/>
      <c r="T14155" s="13"/>
      <c r="U14155" t="s">
        <v>7560</v>
      </c>
    </row>
    <row r="14156" spans="1:21" x14ac:dyDescent="0.25">
      <c r="A14156" t="s">
        <v>6637</v>
      </c>
      <c r="B14156" s="12">
        <v>42154</v>
      </c>
      <c r="C14156" t="s">
        <v>18265</v>
      </c>
      <c r="D14156" s="11">
        <v>46188.401863425897</v>
      </c>
      <c r="E14156" t="s">
        <v>18266</v>
      </c>
      <c r="F14156" t="s">
        <v>6617</v>
      </c>
      <c r="G14156" t="s">
        <v>16860</v>
      </c>
      <c r="H14156" t="s">
        <v>6382</v>
      </c>
      <c r="I14156" t="s">
        <v>6623</v>
      </c>
      <c r="J14156" t="s">
        <v>8935</v>
      </c>
      <c r="K14156" t="s">
        <v>18269</v>
      </c>
      <c r="L14156" t="s">
        <v>18262</v>
      </c>
      <c r="M14156" t="s">
        <v>18270</v>
      </c>
      <c r="N14156" t="s">
        <v>9681</v>
      </c>
      <c r="O14156" t="s">
        <v>13048</v>
      </c>
      <c r="P14156">
        <v>1586700</v>
      </c>
      <c r="Q14156" t="s">
        <v>6636</v>
      </c>
      <c r="R14156" t="s">
        <v>6636</v>
      </c>
      <c r="S14156" s="12"/>
      <c r="T14156" s="13"/>
      <c r="U14156" t="s">
        <v>7560</v>
      </c>
    </row>
    <row r="14157" spans="1:21" x14ac:dyDescent="0.25">
      <c r="A14157" t="s">
        <v>6637</v>
      </c>
      <c r="B14157" s="12">
        <v>41822</v>
      </c>
      <c r="C14157" t="s">
        <v>18265</v>
      </c>
      <c r="D14157" s="11">
        <v>46188.401863425897</v>
      </c>
      <c r="E14157" t="s">
        <v>18266</v>
      </c>
      <c r="F14157" t="s">
        <v>6617</v>
      </c>
      <c r="G14157" t="s">
        <v>16861</v>
      </c>
      <c r="H14157" t="s">
        <v>6382</v>
      </c>
      <c r="I14157" t="s">
        <v>6623</v>
      </c>
      <c r="J14157" t="s">
        <v>8935</v>
      </c>
      <c r="K14157" t="s">
        <v>18267</v>
      </c>
      <c r="L14157" t="s">
        <v>18262</v>
      </c>
      <c r="M14157" t="s">
        <v>18268</v>
      </c>
      <c r="N14157" t="s">
        <v>9681</v>
      </c>
      <c r="O14157" t="s">
        <v>13048</v>
      </c>
      <c r="P14157">
        <v>1632500</v>
      </c>
      <c r="Q14157" t="s">
        <v>6636</v>
      </c>
      <c r="R14157" t="s">
        <v>6636</v>
      </c>
      <c r="S14157" s="12"/>
      <c r="T14157" s="13"/>
      <c r="U14157" t="s">
        <v>7560</v>
      </c>
    </row>
    <row r="14158" spans="1:21" x14ac:dyDescent="0.25">
      <c r="A14158" t="s">
        <v>6637</v>
      </c>
      <c r="B14158" s="12">
        <v>42154</v>
      </c>
      <c r="C14158" t="s">
        <v>18265</v>
      </c>
      <c r="D14158" s="11">
        <v>46188.401863425897</v>
      </c>
      <c r="E14158" t="s">
        <v>18266</v>
      </c>
      <c r="F14158" t="s">
        <v>6617</v>
      </c>
      <c r="G14158" t="s">
        <v>16861</v>
      </c>
      <c r="H14158" t="s">
        <v>6382</v>
      </c>
      <c r="I14158" t="s">
        <v>6623</v>
      </c>
      <c r="J14158" t="s">
        <v>8935</v>
      </c>
      <c r="K14158" t="s">
        <v>18269</v>
      </c>
      <c r="L14158" t="s">
        <v>18262</v>
      </c>
      <c r="M14158" t="s">
        <v>18270</v>
      </c>
      <c r="N14158" t="s">
        <v>9681</v>
      </c>
      <c r="O14158" t="s">
        <v>13048</v>
      </c>
      <c r="P14158">
        <v>1586700</v>
      </c>
      <c r="Q14158" t="s">
        <v>6636</v>
      </c>
      <c r="R14158" t="s">
        <v>6636</v>
      </c>
      <c r="S14158" s="12"/>
      <c r="T14158" s="13"/>
      <c r="U14158" t="s">
        <v>7560</v>
      </c>
    </row>
    <row r="14159" spans="1:21" x14ac:dyDescent="0.25">
      <c r="A14159" t="s">
        <v>6619</v>
      </c>
      <c r="B14159" s="12">
        <v>42154</v>
      </c>
      <c r="C14159" t="s">
        <v>18265</v>
      </c>
      <c r="D14159" s="11">
        <v>46193.737824074102</v>
      </c>
      <c r="E14159" t="s">
        <v>18266</v>
      </c>
      <c r="F14159" t="s">
        <v>6617</v>
      </c>
      <c r="G14159" t="s">
        <v>16851</v>
      </c>
      <c r="H14159" t="s">
        <v>6382</v>
      </c>
      <c r="I14159" t="s">
        <v>6623</v>
      </c>
      <c r="J14159" t="s">
        <v>8935</v>
      </c>
      <c r="K14159" t="s">
        <v>18269</v>
      </c>
      <c r="L14159" t="s">
        <v>18262</v>
      </c>
      <c r="M14159" t="s">
        <v>18270</v>
      </c>
      <c r="N14159" t="s">
        <v>9681</v>
      </c>
      <c r="O14159" t="s">
        <v>13048</v>
      </c>
      <c r="P14159">
        <v>1586700</v>
      </c>
      <c r="Q14159" t="s">
        <v>6636</v>
      </c>
      <c r="R14159" t="s">
        <v>6636</v>
      </c>
      <c r="S14159" s="12"/>
      <c r="T14159" s="13"/>
      <c r="U14159" t="s">
        <v>7560</v>
      </c>
    </row>
    <row r="14160" spans="1:21" x14ac:dyDescent="0.25">
      <c r="A14160" t="s">
        <v>6619</v>
      </c>
      <c r="B14160" s="12">
        <v>42154</v>
      </c>
      <c r="C14160" t="s">
        <v>18265</v>
      </c>
      <c r="D14160" s="11">
        <v>46193.737824074102</v>
      </c>
      <c r="E14160" t="s">
        <v>18266</v>
      </c>
      <c r="F14160" t="s">
        <v>6617</v>
      </c>
      <c r="G14160" t="s">
        <v>16853</v>
      </c>
      <c r="H14160" t="s">
        <v>6382</v>
      </c>
      <c r="I14160" t="s">
        <v>6623</v>
      </c>
      <c r="J14160" t="s">
        <v>8935</v>
      </c>
      <c r="K14160" t="s">
        <v>18269</v>
      </c>
      <c r="L14160" t="s">
        <v>18262</v>
      </c>
      <c r="M14160" t="s">
        <v>18270</v>
      </c>
      <c r="N14160" t="s">
        <v>9681</v>
      </c>
      <c r="O14160" t="s">
        <v>13048</v>
      </c>
      <c r="P14160">
        <v>1586700</v>
      </c>
      <c r="Q14160" t="s">
        <v>6636</v>
      </c>
      <c r="R14160" t="s">
        <v>6636</v>
      </c>
      <c r="S14160" s="12"/>
      <c r="T14160" s="13"/>
      <c r="U14160" t="s">
        <v>7560</v>
      </c>
    </row>
    <row r="14161" spans="1:21" x14ac:dyDescent="0.25">
      <c r="A14161" t="s">
        <v>6619</v>
      </c>
      <c r="B14161" s="12">
        <v>42154</v>
      </c>
      <c r="C14161" t="s">
        <v>18265</v>
      </c>
      <c r="D14161" s="11">
        <v>46193.737824074102</v>
      </c>
      <c r="E14161" t="s">
        <v>18266</v>
      </c>
      <c r="F14161" t="s">
        <v>6617</v>
      </c>
      <c r="G14161" t="s">
        <v>16854</v>
      </c>
      <c r="H14161" t="s">
        <v>6382</v>
      </c>
      <c r="I14161" t="s">
        <v>6623</v>
      </c>
      <c r="J14161" t="s">
        <v>8935</v>
      </c>
      <c r="K14161" t="s">
        <v>18269</v>
      </c>
      <c r="L14161" t="s">
        <v>18262</v>
      </c>
      <c r="M14161" t="s">
        <v>18270</v>
      </c>
      <c r="N14161" t="s">
        <v>9681</v>
      </c>
      <c r="O14161" t="s">
        <v>13048</v>
      </c>
      <c r="P14161">
        <v>1586700</v>
      </c>
      <c r="Q14161" t="s">
        <v>6636</v>
      </c>
      <c r="R14161" t="s">
        <v>6636</v>
      </c>
      <c r="S14161" s="12"/>
      <c r="T14161" s="13"/>
      <c r="U14161" t="s">
        <v>7560</v>
      </c>
    </row>
    <row r="14162" spans="1:21" x14ac:dyDescent="0.25">
      <c r="A14162" t="s">
        <v>6619</v>
      </c>
      <c r="B14162" s="12">
        <v>42154</v>
      </c>
      <c r="C14162" t="s">
        <v>18265</v>
      </c>
      <c r="D14162" s="11">
        <v>46193.737824074102</v>
      </c>
      <c r="E14162" t="s">
        <v>18266</v>
      </c>
      <c r="F14162" t="s">
        <v>6617</v>
      </c>
      <c r="G14162" t="s">
        <v>16855</v>
      </c>
      <c r="H14162" t="s">
        <v>6382</v>
      </c>
      <c r="I14162" t="s">
        <v>6623</v>
      </c>
      <c r="J14162" t="s">
        <v>8935</v>
      </c>
      <c r="K14162" t="s">
        <v>18269</v>
      </c>
      <c r="L14162" t="s">
        <v>18262</v>
      </c>
      <c r="M14162" t="s">
        <v>18270</v>
      </c>
      <c r="N14162" t="s">
        <v>9681</v>
      </c>
      <c r="O14162" t="s">
        <v>13048</v>
      </c>
      <c r="P14162">
        <v>1586700</v>
      </c>
      <c r="Q14162" t="s">
        <v>6636</v>
      </c>
      <c r="R14162" t="s">
        <v>6636</v>
      </c>
      <c r="S14162" s="12"/>
      <c r="T14162" s="13"/>
      <c r="U14162" t="s">
        <v>7560</v>
      </c>
    </row>
    <row r="14163" spans="1:21" x14ac:dyDescent="0.25">
      <c r="A14163" t="s">
        <v>6619</v>
      </c>
      <c r="B14163" s="12">
        <v>42154</v>
      </c>
      <c r="C14163" t="s">
        <v>18265</v>
      </c>
      <c r="D14163" s="11">
        <v>46193.737824074102</v>
      </c>
      <c r="E14163" t="s">
        <v>18266</v>
      </c>
      <c r="F14163" t="s">
        <v>6617</v>
      </c>
      <c r="G14163" t="s">
        <v>16856</v>
      </c>
      <c r="H14163" t="s">
        <v>6382</v>
      </c>
      <c r="I14163" t="s">
        <v>6623</v>
      </c>
      <c r="J14163" t="s">
        <v>8935</v>
      </c>
      <c r="K14163" t="s">
        <v>18269</v>
      </c>
      <c r="L14163" t="s">
        <v>18262</v>
      </c>
      <c r="M14163" t="s">
        <v>18270</v>
      </c>
      <c r="N14163" t="s">
        <v>9681</v>
      </c>
      <c r="O14163" t="s">
        <v>13048</v>
      </c>
      <c r="P14163">
        <v>1586700</v>
      </c>
      <c r="Q14163" t="s">
        <v>6636</v>
      </c>
      <c r="R14163" t="s">
        <v>6636</v>
      </c>
      <c r="S14163" s="12"/>
      <c r="T14163" s="13"/>
      <c r="U14163" t="s">
        <v>7560</v>
      </c>
    </row>
    <row r="14164" spans="1:21" x14ac:dyDescent="0.25">
      <c r="A14164" t="s">
        <v>6619</v>
      </c>
      <c r="B14164" s="12">
        <v>42154</v>
      </c>
      <c r="C14164" t="s">
        <v>18265</v>
      </c>
      <c r="D14164" s="11">
        <v>46193.737824074102</v>
      </c>
      <c r="E14164" t="s">
        <v>18266</v>
      </c>
      <c r="F14164" t="s">
        <v>6617</v>
      </c>
      <c r="G14164" t="s">
        <v>16857</v>
      </c>
      <c r="H14164" t="s">
        <v>6382</v>
      </c>
      <c r="I14164" t="s">
        <v>6623</v>
      </c>
      <c r="J14164" t="s">
        <v>8935</v>
      </c>
      <c r="K14164" t="s">
        <v>18269</v>
      </c>
      <c r="L14164" t="s">
        <v>18262</v>
      </c>
      <c r="M14164" t="s">
        <v>18270</v>
      </c>
      <c r="N14164" t="s">
        <v>9681</v>
      </c>
      <c r="O14164" t="s">
        <v>13048</v>
      </c>
      <c r="P14164">
        <v>1586700</v>
      </c>
      <c r="Q14164" t="s">
        <v>6636</v>
      </c>
      <c r="R14164" t="s">
        <v>6636</v>
      </c>
      <c r="S14164" s="12"/>
      <c r="T14164" s="13"/>
      <c r="U14164" t="s">
        <v>7560</v>
      </c>
    </row>
    <row r="14165" spans="1:21" x14ac:dyDescent="0.25">
      <c r="A14165" t="s">
        <v>6619</v>
      </c>
      <c r="B14165" s="12">
        <v>42154</v>
      </c>
      <c r="C14165" t="s">
        <v>18265</v>
      </c>
      <c r="D14165" s="11">
        <v>46193.737824074102</v>
      </c>
      <c r="E14165" t="s">
        <v>18266</v>
      </c>
      <c r="F14165" t="s">
        <v>6617</v>
      </c>
      <c r="G14165" t="s">
        <v>16858</v>
      </c>
      <c r="H14165" t="s">
        <v>6382</v>
      </c>
      <c r="I14165" t="s">
        <v>6623</v>
      </c>
      <c r="J14165" t="s">
        <v>8935</v>
      </c>
      <c r="K14165" t="s">
        <v>18269</v>
      </c>
      <c r="L14165" t="s">
        <v>18262</v>
      </c>
      <c r="M14165" t="s">
        <v>18270</v>
      </c>
      <c r="N14165" t="s">
        <v>9681</v>
      </c>
      <c r="O14165" t="s">
        <v>13048</v>
      </c>
      <c r="P14165">
        <v>1586700</v>
      </c>
      <c r="Q14165" t="s">
        <v>6636</v>
      </c>
      <c r="R14165" t="s">
        <v>6636</v>
      </c>
      <c r="S14165" s="12"/>
      <c r="T14165" s="13"/>
      <c r="U14165" t="s">
        <v>7560</v>
      </c>
    </row>
    <row r="14166" spans="1:21" x14ac:dyDescent="0.25">
      <c r="A14166" t="s">
        <v>6619</v>
      </c>
      <c r="B14166" s="12">
        <v>42154</v>
      </c>
      <c r="C14166" t="s">
        <v>18265</v>
      </c>
      <c r="D14166" s="11">
        <v>46193.737824074102</v>
      </c>
      <c r="E14166" t="s">
        <v>18266</v>
      </c>
      <c r="F14166" t="s">
        <v>6617</v>
      </c>
      <c r="G14166" t="s">
        <v>16859</v>
      </c>
      <c r="H14166" t="s">
        <v>6382</v>
      </c>
      <c r="I14166" t="s">
        <v>6623</v>
      </c>
      <c r="J14166" t="s">
        <v>8935</v>
      </c>
      <c r="K14166" t="s">
        <v>18269</v>
      </c>
      <c r="L14166" t="s">
        <v>18262</v>
      </c>
      <c r="M14166" t="s">
        <v>18270</v>
      </c>
      <c r="N14166" t="s">
        <v>9681</v>
      </c>
      <c r="O14166" t="s">
        <v>13048</v>
      </c>
      <c r="P14166">
        <v>1586700</v>
      </c>
      <c r="Q14166" t="s">
        <v>6636</v>
      </c>
      <c r="R14166" t="s">
        <v>6636</v>
      </c>
      <c r="S14166" s="12"/>
      <c r="T14166" s="13"/>
      <c r="U14166" t="s">
        <v>7560</v>
      </c>
    </row>
    <row r="14167" spans="1:21" x14ac:dyDescent="0.25">
      <c r="A14167" t="s">
        <v>6619</v>
      </c>
      <c r="B14167" s="12">
        <v>42154</v>
      </c>
      <c r="C14167" t="s">
        <v>18265</v>
      </c>
      <c r="D14167" s="11">
        <v>46193.737824074102</v>
      </c>
      <c r="E14167" t="s">
        <v>18266</v>
      </c>
      <c r="F14167" t="s">
        <v>6617</v>
      </c>
      <c r="G14167" t="s">
        <v>16860</v>
      </c>
      <c r="H14167" t="s">
        <v>6382</v>
      </c>
      <c r="I14167" t="s">
        <v>6623</v>
      </c>
      <c r="J14167" t="s">
        <v>8935</v>
      </c>
      <c r="K14167" t="s">
        <v>18269</v>
      </c>
      <c r="L14167" t="s">
        <v>18262</v>
      </c>
      <c r="M14167" t="s">
        <v>18270</v>
      </c>
      <c r="N14167" t="s">
        <v>9681</v>
      </c>
      <c r="O14167" t="s">
        <v>13048</v>
      </c>
      <c r="P14167">
        <v>1586700</v>
      </c>
      <c r="Q14167" t="s">
        <v>6636</v>
      </c>
      <c r="R14167" t="s">
        <v>6636</v>
      </c>
      <c r="S14167" s="12"/>
      <c r="T14167" s="13"/>
      <c r="U14167" t="s">
        <v>7560</v>
      </c>
    </row>
    <row r="14168" spans="1:21" x14ac:dyDescent="0.25">
      <c r="A14168" t="s">
        <v>6619</v>
      </c>
      <c r="B14168" s="12">
        <v>42154</v>
      </c>
      <c r="C14168" t="s">
        <v>18265</v>
      </c>
      <c r="D14168" s="11">
        <v>46193.737824074102</v>
      </c>
      <c r="E14168" t="s">
        <v>18266</v>
      </c>
      <c r="F14168" t="s">
        <v>6617</v>
      </c>
      <c r="G14168" t="s">
        <v>16861</v>
      </c>
      <c r="H14168" t="s">
        <v>6382</v>
      </c>
      <c r="I14168" t="s">
        <v>6623</v>
      </c>
      <c r="J14168" t="s">
        <v>8935</v>
      </c>
      <c r="K14168" t="s">
        <v>18269</v>
      </c>
      <c r="L14168" t="s">
        <v>18262</v>
      </c>
      <c r="M14168" t="s">
        <v>18270</v>
      </c>
      <c r="N14168" t="s">
        <v>9681</v>
      </c>
      <c r="O14168" t="s">
        <v>13048</v>
      </c>
      <c r="P14168">
        <v>1586700</v>
      </c>
      <c r="Q14168" t="s">
        <v>6636</v>
      </c>
      <c r="R14168" t="s">
        <v>6636</v>
      </c>
      <c r="S14168" s="12"/>
      <c r="T14168" s="13"/>
      <c r="U14168" t="s">
        <v>7560</v>
      </c>
    </row>
    <row r="14169" spans="1:21" x14ac:dyDescent="0.25">
      <c r="A14169" t="s">
        <v>6637</v>
      </c>
      <c r="B14169" s="12">
        <v>42820</v>
      </c>
      <c r="C14169" t="s">
        <v>13235</v>
      </c>
      <c r="D14169" s="11">
        <v>46207.542361111096</v>
      </c>
      <c r="E14169" t="s">
        <v>13236</v>
      </c>
      <c r="F14169" t="s">
        <v>6617</v>
      </c>
      <c r="G14169" t="s">
        <v>18271</v>
      </c>
      <c r="H14169" t="s">
        <v>6577</v>
      </c>
      <c r="I14169" t="s">
        <v>55</v>
      </c>
      <c r="J14169" t="s">
        <v>643</v>
      </c>
      <c r="K14169" t="s">
        <v>18272</v>
      </c>
      <c r="L14169" t="s">
        <v>18273</v>
      </c>
      <c r="M14169" t="s">
        <v>18274</v>
      </c>
      <c r="N14169" t="s">
        <v>8891</v>
      </c>
      <c r="O14169" t="s">
        <v>13239</v>
      </c>
      <c r="P14169">
        <v>2540000</v>
      </c>
      <c r="Q14169" t="s">
        <v>6636</v>
      </c>
      <c r="R14169" t="s">
        <v>6636</v>
      </c>
      <c r="S14169" s="12"/>
      <c r="T14169" s="13"/>
      <c r="U14169" t="s">
        <v>13240</v>
      </c>
    </row>
    <row r="14170" spans="1:21" x14ac:dyDescent="0.25">
      <c r="A14170" t="s">
        <v>6637</v>
      </c>
      <c r="B14170" s="12">
        <v>42820</v>
      </c>
      <c r="C14170" t="s">
        <v>13235</v>
      </c>
      <c r="D14170" s="11">
        <v>46207.542361111096</v>
      </c>
      <c r="E14170" t="s">
        <v>13236</v>
      </c>
      <c r="F14170" t="s">
        <v>6617</v>
      </c>
      <c r="G14170" t="s">
        <v>18275</v>
      </c>
      <c r="H14170" t="s">
        <v>6577</v>
      </c>
      <c r="I14170" t="s">
        <v>55</v>
      </c>
      <c r="J14170" t="s">
        <v>643</v>
      </c>
      <c r="K14170" t="s">
        <v>18272</v>
      </c>
      <c r="L14170" t="s">
        <v>18273</v>
      </c>
      <c r="M14170" t="s">
        <v>18274</v>
      </c>
      <c r="N14170" t="s">
        <v>8891</v>
      </c>
      <c r="O14170" t="s">
        <v>13239</v>
      </c>
      <c r="P14170">
        <v>2540000</v>
      </c>
      <c r="Q14170" t="s">
        <v>6636</v>
      </c>
      <c r="R14170" t="s">
        <v>6636</v>
      </c>
      <c r="S14170" s="12"/>
      <c r="T14170" s="13"/>
      <c r="U14170" t="s">
        <v>13240</v>
      </c>
    </row>
    <row r="14171" spans="1:21" x14ac:dyDescent="0.25">
      <c r="A14171" t="s">
        <v>6637</v>
      </c>
      <c r="B14171" s="12">
        <v>42820</v>
      </c>
      <c r="C14171" t="s">
        <v>13235</v>
      </c>
      <c r="D14171" s="11">
        <v>46207.542361111096</v>
      </c>
      <c r="E14171" t="s">
        <v>13236</v>
      </c>
      <c r="F14171" t="s">
        <v>6617</v>
      </c>
      <c r="G14171" t="s">
        <v>18276</v>
      </c>
      <c r="H14171" t="s">
        <v>6577</v>
      </c>
      <c r="I14171" t="s">
        <v>55</v>
      </c>
      <c r="J14171" t="s">
        <v>643</v>
      </c>
      <c r="K14171" t="s">
        <v>18272</v>
      </c>
      <c r="L14171" t="s">
        <v>18273</v>
      </c>
      <c r="M14171" t="s">
        <v>18274</v>
      </c>
      <c r="N14171" t="s">
        <v>8891</v>
      </c>
      <c r="O14171" t="s">
        <v>13239</v>
      </c>
      <c r="P14171">
        <v>2540000</v>
      </c>
      <c r="Q14171" t="s">
        <v>6636</v>
      </c>
      <c r="R14171" t="s">
        <v>6636</v>
      </c>
      <c r="S14171" s="12"/>
      <c r="T14171" s="13"/>
      <c r="U14171" t="s">
        <v>13240</v>
      </c>
    </row>
    <row r="14172" spans="1:21" x14ac:dyDescent="0.25">
      <c r="A14172" t="s">
        <v>6637</v>
      </c>
      <c r="B14172" s="12">
        <v>42820</v>
      </c>
      <c r="C14172" t="s">
        <v>13235</v>
      </c>
      <c r="D14172" s="11">
        <v>46207.542361111096</v>
      </c>
      <c r="E14172" t="s">
        <v>13236</v>
      </c>
      <c r="F14172" t="s">
        <v>6617</v>
      </c>
      <c r="G14172" t="s">
        <v>18277</v>
      </c>
      <c r="H14172" t="s">
        <v>6577</v>
      </c>
      <c r="I14172" t="s">
        <v>55</v>
      </c>
      <c r="J14172" t="s">
        <v>643</v>
      </c>
      <c r="K14172" t="s">
        <v>18272</v>
      </c>
      <c r="L14172" t="s">
        <v>18273</v>
      </c>
      <c r="M14172" t="s">
        <v>18274</v>
      </c>
      <c r="N14172" t="s">
        <v>8891</v>
      </c>
      <c r="O14172" t="s">
        <v>13239</v>
      </c>
      <c r="P14172">
        <v>2540000</v>
      </c>
      <c r="Q14172" t="s">
        <v>6636</v>
      </c>
      <c r="R14172" t="s">
        <v>6636</v>
      </c>
      <c r="S14172" s="12"/>
      <c r="T14172" s="13"/>
      <c r="U14172" t="s">
        <v>13240</v>
      </c>
    </row>
    <row r="14173" spans="1:21" x14ac:dyDescent="0.25">
      <c r="A14173" t="s">
        <v>6637</v>
      </c>
      <c r="B14173" s="12">
        <v>42820</v>
      </c>
      <c r="C14173" t="s">
        <v>13235</v>
      </c>
      <c r="D14173" s="11">
        <v>46207.542361111096</v>
      </c>
      <c r="E14173" t="s">
        <v>13236</v>
      </c>
      <c r="F14173" t="s">
        <v>6617</v>
      </c>
      <c r="G14173" t="s">
        <v>18278</v>
      </c>
      <c r="H14173" t="s">
        <v>6577</v>
      </c>
      <c r="I14173" t="s">
        <v>55</v>
      </c>
      <c r="J14173" t="s">
        <v>643</v>
      </c>
      <c r="K14173" t="s">
        <v>18272</v>
      </c>
      <c r="L14173" t="s">
        <v>18273</v>
      </c>
      <c r="M14173" t="s">
        <v>18274</v>
      </c>
      <c r="N14173" t="s">
        <v>8891</v>
      </c>
      <c r="O14173" t="s">
        <v>13239</v>
      </c>
      <c r="P14173">
        <v>2540000</v>
      </c>
      <c r="Q14173" t="s">
        <v>6636</v>
      </c>
      <c r="R14173" t="s">
        <v>6636</v>
      </c>
      <c r="S14173" s="12"/>
      <c r="T14173" s="13"/>
      <c r="U14173" t="s">
        <v>13240</v>
      </c>
    </row>
    <row r="14174" spans="1:21" x14ac:dyDescent="0.25">
      <c r="A14174" t="s">
        <v>6637</v>
      </c>
      <c r="B14174" s="12">
        <v>42820</v>
      </c>
      <c r="C14174" t="s">
        <v>13235</v>
      </c>
      <c r="D14174" s="11">
        <v>46207.542361111096</v>
      </c>
      <c r="E14174" t="s">
        <v>13236</v>
      </c>
      <c r="F14174" t="s">
        <v>6617</v>
      </c>
      <c r="G14174" t="s">
        <v>18279</v>
      </c>
      <c r="H14174" t="s">
        <v>6577</v>
      </c>
      <c r="I14174" t="s">
        <v>55</v>
      </c>
      <c r="J14174" t="s">
        <v>643</v>
      </c>
      <c r="K14174" t="s">
        <v>18272</v>
      </c>
      <c r="L14174" t="s">
        <v>18273</v>
      </c>
      <c r="M14174" t="s">
        <v>18274</v>
      </c>
      <c r="N14174" t="s">
        <v>8891</v>
      </c>
      <c r="O14174" t="s">
        <v>13239</v>
      </c>
      <c r="P14174">
        <v>2540000</v>
      </c>
      <c r="Q14174" t="s">
        <v>6636</v>
      </c>
      <c r="R14174" t="s">
        <v>6636</v>
      </c>
      <c r="S14174" s="12"/>
      <c r="T14174" s="13"/>
      <c r="U14174" t="s">
        <v>13240</v>
      </c>
    </row>
    <row r="14175" spans="1:21" x14ac:dyDescent="0.25">
      <c r="A14175" t="s">
        <v>6637</v>
      </c>
      <c r="B14175" s="12">
        <v>42820</v>
      </c>
      <c r="C14175" t="s">
        <v>13235</v>
      </c>
      <c r="D14175" s="11">
        <v>46207.542361111096</v>
      </c>
      <c r="E14175" t="s">
        <v>13236</v>
      </c>
      <c r="F14175" t="s">
        <v>6617</v>
      </c>
      <c r="G14175" t="s">
        <v>18280</v>
      </c>
      <c r="H14175" t="s">
        <v>6577</v>
      </c>
      <c r="I14175" t="s">
        <v>55</v>
      </c>
      <c r="J14175" t="s">
        <v>643</v>
      </c>
      <c r="K14175" t="s">
        <v>18272</v>
      </c>
      <c r="L14175" t="s">
        <v>18273</v>
      </c>
      <c r="M14175" t="s">
        <v>18274</v>
      </c>
      <c r="N14175" t="s">
        <v>8891</v>
      </c>
      <c r="O14175" t="s">
        <v>13239</v>
      </c>
      <c r="P14175">
        <v>2540000</v>
      </c>
      <c r="Q14175" t="s">
        <v>6636</v>
      </c>
      <c r="R14175" t="s">
        <v>6636</v>
      </c>
      <c r="S14175" s="12"/>
      <c r="T14175" s="13"/>
      <c r="U14175" t="s">
        <v>13240</v>
      </c>
    </row>
    <row r="14176" spans="1:21" x14ac:dyDescent="0.25">
      <c r="A14176" t="s">
        <v>6637</v>
      </c>
      <c r="B14176" s="12">
        <v>42820</v>
      </c>
      <c r="C14176" t="s">
        <v>13235</v>
      </c>
      <c r="D14176" s="11">
        <v>46207.542361111096</v>
      </c>
      <c r="E14176" t="s">
        <v>13236</v>
      </c>
      <c r="F14176" t="s">
        <v>6617</v>
      </c>
      <c r="G14176" t="s">
        <v>18281</v>
      </c>
      <c r="H14176" t="s">
        <v>6577</v>
      </c>
      <c r="I14176" t="s">
        <v>55</v>
      </c>
      <c r="J14176" t="s">
        <v>643</v>
      </c>
      <c r="K14176" t="s">
        <v>18272</v>
      </c>
      <c r="L14176" t="s">
        <v>18273</v>
      </c>
      <c r="M14176" t="s">
        <v>18274</v>
      </c>
      <c r="N14176" t="s">
        <v>8891</v>
      </c>
      <c r="O14176" t="s">
        <v>13239</v>
      </c>
      <c r="P14176">
        <v>2540000</v>
      </c>
      <c r="Q14176" t="s">
        <v>6636</v>
      </c>
      <c r="R14176" t="s">
        <v>6636</v>
      </c>
      <c r="S14176" s="12"/>
      <c r="T14176" s="13"/>
      <c r="U14176" t="s">
        <v>13240</v>
      </c>
    </row>
    <row r="14177" spans="1:21" x14ac:dyDescent="0.25">
      <c r="A14177" t="s">
        <v>6619</v>
      </c>
      <c r="B14177" s="12">
        <v>42820</v>
      </c>
      <c r="C14177" t="s">
        <v>13235</v>
      </c>
      <c r="D14177" s="11">
        <v>46207.615601851903</v>
      </c>
      <c r="E14177" t="s">
        <v>13236</v>
      </c>
      <c r="F14177" t="s">
        <v>6617</v>
      </c>
      <c r="G14177" t="s">
        <v>18271</v>
      </c>
      <c r="H14177" t="s">
        <v>6577</v>
      </c>
      <c r="I14177" t="s">
        <v>55</v>
      </c>
      <c r="J14177" t="s">
        <v>643</v>
      </c>
      <c r="K14177" t="s">
        <v>18272</v>
      </c>
      <c r="L14177" t="s">
        <v>18273</v>
      </c>
      <c r="M14177" t="s">
        <v>18274</v>
      </c>
      <c r="N14177" t="s">
        <v>8891</v>
      </c>
      <c r="O14177" t="s">
        <v>13239</v>
      </c>
      <c r="P14177">
        <v>2540000</v>
      </c>
      <c r="Q14177" t="s">
        <v>6636</v>
      </c>
      <c r="R14177" t="s">
        <v>6636</v>
      </c>
      <c r="S14177" s="12"/>
      <c r="T14177" s="13"/>
      <c r="U14177" t="s">
        <v>13240</v>
      </c>
    </row>
    <row r="14178" spans="1:21" x14ac:dyDescent="0.25">
      <c r="A14178" t="s">
        <v>6619</v>
      </c>
      <c r="B14178" s="12">
        <v>42820</v>
      </c>
      <c r="C14178" t="s">
        <v>13235</v>
      </c>
      <c r="D14178" s="11">
        <v>46207.615601851903</v>
      </c>
      <c r="E14178" t="s">
        <v>13236</v>
      </c>
      <c r="F14178" t="s">
        <v>6617</v>
      </c>
      <c r="G14178" t="s">
        <v>18275</v>
      </c>
      <c r="H14178" t="s">
        <v>6577</v>
      </c>
      <c r="I14178" t="s">
        <v>55</v>
      </c>
      <c r="J14178" t="s">
        <v>643</v>
      </c>
      <c r="K14178" t="s">
        <v>18272</v>
      </c>
      <c r="L14178" t="s">
        <v>18273</v>
      </c>
      <c r="M14178" t="s">
        <v>18274</v>
      </c>
      <c r="N14178" t="s">
        <v>8891</v>
      </c>
      <c r="O14178" t="s">
        <v>13239</v>
      </c>
      <c r="P14178">
        <v>2540000</v>
      </c>
      <c r="Q14178" t="s">
        <v>6636</v>
      </c>
      <c r="R14178" t="s">
        <v>6636</v>
      </c>
      <c r="S14178" s="12"/>
      <c r="T14178" s="13"/>
      <c r="U14178" t="s">
        <v>13240</v>
      </c>
    </row>
    <row r="14179" spans="1:21" x14ac:dyDescent="0.25">
      <c r="A14179" t="s">
        <v>6619</v>
      </c>
      <c r="B14179" s="12">
        <v>42820</v>
      </c>
      <c r="C14179" t="s">
        <v>13235</v>
      </c>
      <c r="D14179" s="11">
        <v>46207.615601851903</v>
      </c>
      <c r="E14179" t="s">
        <v>13236</v>
      </c>
      <c r="F14179" t="s">
        <v>6617</v>
      </c>
      <c r="G14179" t="s">
        <v>18276</v>
      </c>
      <c r="H14179" t="s">
        <v>6577</v>
      </c>
      <c r="I14179" t="s">
        <v>55</v>
      </c>
      <c r="J14179" t="s">
        <v>643</v>
      </c>
      <c r="K14179" t="s">
        <v>18272</v>
      </c>
      <c r="L14179" t="s">
        <v>18273</v>
      </c>
      <c r="M14179" t="s">
        <v>18274</v>
      </c>
      <c r="N14179" t="s">
        <v>8891</v>
      </c>
      <c r="O14179" t="s">
        <v>13239</v>
      </c>
      <c r="P14179">
        <v>2540000</v>
      </c>
      <c r="Q14179" t="s">
        <v>6636</v>
      </c>
      <c r="R14179" t="s">
        <v>6636</v>
      </c>
      <c r="S14179" s="12"/>
      <c r="T14179" s="13"/>
      <c r="U14179" t="s">
        <v>13240</v>
      </c>
    </row>
    <row r="14180" spans="1:21" x14ac:dyDescent="0.25">
      <c r="A14180" t="s">
        <v>6619</v>
      </c>
      <c r="B14180" s="12">
        <v>42820</v>
      </c>
      <c r="C14180" t="s">
        <v>13235</v>
      </c>
      <c r="D14180" s="11">
        <v>46207.615601851903</v>
      </c>
      <c r="E14180" t="s">
        <v>13236</v>
      </c>
      <c r="F14180" t="s">
        <v>6617</v>
      </c>
      <c r="G14180" t="s">
        <v>18277</v>
      </c>
      <c r="H14180" t="s">
        <v>6577</v>
      </c>
      <c r="I14180" t="s">
        <v>55</v>
      </c>
      <c r="J14180" t="s">
        <v>643</v>
      </c>
      <c r="K14180" t="s">
        <v>18272</v>
      </c>
      <c r="L14180" t="s">
        <v>18273</v>
      </c>
      <c r="M14180" t="s">
        <v>18274</v>
      </c>
      <c r="N14180" t="s">
        <v>8891</v>
      </c>
      <c r="O14180" t="s">
        <v>13239</v>
      </c>
      <c r="P14180">
        <v>2540000</v>
      </c>
      <c r="Q14180" t="s">
        <v>6636</v>
      </c>
      <c r="R14180" t="s">
        <v>6636</v>
      </c>
      <c r="S14180" s="12"/>
      <c r="T14180" s="13"/>
      <c r="U14180" t="s">
        <v>13240</v>
      </c>
    </row>
    <row r="14181" spans="1:21" x14ac:dyDescent="0.25">
      <c r="A14181" t="s">
        <v>6619</v>
      </c>
      <c r="B14181" s="12">
        <v>42820</v>
      </c>
      <c r="C14181" t="s">
        <v>13235</v>
      </c>
      <c r="D14181" s="11">
        <v>46207.615601851903</v>
      </c>
      <c r="E14181" t="s">
        <v>13236</v>
      </c>
      <c r="F14181" t="s">
        <v>6617</v>
      </c>
      <c r="G14181" t="s">
        <v>18278</v>
      </c>
      <c r="H14181" t="s">
        <v>6577</v>
      </c>
      <c r="I14181" t="s">
        <v>55</v>
      </c>
      <c r="J14181" t="s">
        <v>643</v>
      </c>
      <c r="K14181" t="s">
        <v>18272</v>
      </c>
      <c r="L14181" t="s">
        <v>18273</v>
      </c>
      <c r="M14181" t="s">
        <v>18274</v>
      </c>
      <c r="N14181" t="s">
        <v>8891</v>
      </c>
      <c r="O14181" t="s">
        <v>13239</v>
      </c>
      <c r="P14181">
        <v>2540000</v>
      </c>
      <c r="Q14181" t="s">
        <v>6636</v>
      </c>
      <c r="R14181" t="s">
        <v>6636</v>
      </c>
      <c r="S14181" s="12"/>
      <c r="T14181" s="13"/>
      <c r="U14181" t="s">
        <v>13240</v>
      </c>
    </row>
    <row r="14182" spans="1:21" x14ac:dyDescent="0.25">
      <c r="A14182" t="s">
        <v>6619</v>
      </c>
      <c r="B14182" s="12">
        <v>42820</v>
      </c>
      <c r="C14182" t="s">
        <v>13235</v>
      </c>
      <c r="D14182" s="11">
        <v>46207.615601851903</v>
      </c>
      <c r="E14182" t="s">
        <v>13236</v>
      </c>
      <c r="F14182" t="s">
        <v>6617</v>
      </c>
      <c r="G14182" t="s">
        <v>18279</v>
      </c>
      <c r="H14182" t="s">
        <v>6577</v>
      </c>
      <c r="I14182" t="s">
        <v>55</v>
      </c>
      <c r="J14182" t="s">
        <v>643</v>
      </c>
      <c r="K14182" t="s">
        <v>18272</v>
      </c>
      <c r="L14182" t="s">
        <v>18273</v>
      </c>
      <c r="M14182" t="s">
        <v>18274</v>
      </c>
      <c r="N14182" t="s">
        <v>8891</v>
      </c>
      <c r="O14182" t="s">
        <v>13239</v>
      </c>
      <c r="P14182">
        <v>2540000</v>
      </c>
      <c r="Q14182" t="s">
        <v>6636</v>
      </c>
      <c r="R14182" t="s">
        <v>6636</v>
      </c>
      <c r="S14182" s="12"/>
      <c r="T14182" s="13"/>
      <c r="U14182" t="s">
        <v>13240</v>
      </c>
    </row>
    <row r="14183" spans="1:21" x14ac:dyDescent="0.25">
      <c r="A14183" t="s">
        <v>6619</v>
      </c>
      <c r="B14183" s="12">
        <v>42820</v>
      </c>
      <c r="C14183" t="s">
        <v>13235</v>
      </c>
      <c r="D14183" s="11">
        <v>46207.615601851903</v>
      </c>
      <c r="E14183" t="s">
        <v>13236</v>
      </c>
      <c r="F14183" t="s">
        <v>6617</v>
      </c>
      <c r="G14183" t="s">
        <v>18280</v>
      </c>
      <c r="H14183" t="s">
        <v>6577</v>
      </c>
      <c r="I14183" t="s">
        <v>55</v>
      </c>
      <c r="J14183" t="s">
        <v>643</v>
      </c>
      <c r="K14183" t="s">
        <v>18272</v>
      </c>
      <c r="L14183" t="s">
        <v>18273</v>
      </c>
      <c r="M14183" t="s">
        <v>18274</v>
      </c>
      <c r="N14183" t="s">
        <v>8891</v>
      </c>
      <c r="O14183" t="s">
        <v>13239</v>
      </c>
      <c r="P14183">
        <v>2540000</v>
      </c>
      <c r="Q14183" t="s">
        <v>6636</v>
      </c>
      <c r="R14183" t="s">
        <v>6636</v>
      </c>
      <c r="S14183" s="12"/>
      <c r="T14183" s="13"/>
      <c r="U14183" t="s">
        <v>13240</v>
      </c>
    </row>
    <row r="14184" spans="1:21" x14ac:dyDescent="0.25">
      <c r="A14184" t="s">
        <v>6619</v>
      </c>
      <c r="B14184" s="12">
        <v>42820</v>
      </c>
      <c r="C14184" t="s">
        <v>13235</v>
      </c>
      <c r="D14184" s="11">
        <v>46207.615601851903</v>
      </c>
      <c r="E14184" t="s">
        <v>13236</v>
      </c>
      <c r="F14184" t="s">
        <v>6617</v>
      </c>
      <c r="G14184" t="s">
        <v>18281</v>
      </c>
      <c r="H14184" t="s">
        <v>6577</v>
      </c>
      <c r="I14184" t="s">
        <v>55</v>
      </c>
      <c r="J14184" t="s">
        <v>643</v>
      </c>
      <c r="K14184" t="s">
        <v>18272</v>
      </c>
      <c r="L14184" t="s">
        <v>18273</v>
      </c>
      <c r="M14184" t="s">
        <v>18274</v>
      </c>
      <c r="N14184" t="s">
        <v>8891</v>
      </c>
      <c r="O14184" t="s">
        <v>13239</v>
      </c>
      <c r="P14184">
        <v>2540000</v>
      </c>
      <c r="Q14184" t="s">
        <v>6636</v>
      </c>
      <c r="R14184" t="s">
        <v>6636</v>
      </c>
      <c r="S14184" s="12"/>
      <c r="T14184" s="13"/>
      <c r="U14184" t="s">
        <v>13240</v>
      </c>
    </row>
    <row r="14185" spans="1:21" x14ac:dyDescent="0.25">
      <c r="A14185" t="s">
        <v>6637</v>
      </c>
      <c r="B14185" s="12">
        <v>43437</v>
      </c>
      <c r="C14185" t="s">
        <v>18282</v>
      </c>
      <c r="D14185" s="11">
        <v>46221.851504629602</v>
      </c>
      <c r="E14185" t="s">
        <v>18283</v>
      </c>
      <c r="F14185" t="s">
        <v>6617</v>
      </c>
      <c r="G14185" t="s">
        <v>18271</v>
      </c>
      <c r="H14185" t="s">
        <v>6577</v>
      </c>
      <c r="I14185" t="s">
        <v>55</v>
      </c>
      <c r="J14185" t="s">
        <v>643</v>
      </c>
      <c r="K14185" t="s">
        <v>18284</v>
      </c>
      <c r="L14185" t="s">
        <v>18273</v>
      </c>
      <c r="M14185" t="s">
        <v>18285</v>
      </c>
      <c r="N14185" t="s">
        <v>8891</v>
      </c>
      <c r="O14185" t="s">
        <v>8892</v>
      </c>
      <c r="P14185">
        <v>1300000</v>
      </c>
      <c r="Q14185" t="s">
        <v>6636</v>
      </c>
      <c r="R14185" t="s">
        <v>6636</v>
      </c>
      <c r="S14185" s="12"/>
      <c r="T14185" s="13"/>
      <c r="U14185" t="s">
        <v>13240</v>
      </c>
    </row>
    <row r="14186" spans="1:21" x14ac:dyDescent="0.25">
      <c r="A14186" t="s">
        <v>6637</v>
      </c>
      <c r="B14186" s="12">
        <v>43437</v>
      </c>
      <c r="C14186" t="s">
        <v>18282</v>
      </c>
      <c r="D14186" s="11">
        <v>46221.851504629602</v>
      </c>
      <c r="E14186" t="s">
        <v>18283</v>
      </c>
      <c r="F14186" t="s">
        <v>6617</v>
      </c>
      <c r="G14186" t="s">
        <v>18275</v>
      </c>
      <c r="H14186" t="s">
        <v>6577</v>
      </c>
      <c r="I14186" t="s">
        <v>55</v>
      </c>
      <c r="J14186" t="s">
        <v>643</v>
      </c>
      <c r="K14186" t="s">
        <v>18284</v>
      </c>
      <c r="L14186" t="s">
        <v>18273</v>
      </c>
      <c r="M14186" t="s">
        <v>18285</v>
      </c>
      <c r="N14186" t="s">
        <v>8891</v>
      </c>
      <c r="O14186" t="s">
        <v>8892</v>
      </c>
      <c r="P14186">
        <v>1300000</v>
      </c>
      <c r="Q14186" t="s">
        <v>6636</v>
      </c>
      <c r="R14186" t="s">
        <v>6636</v>
      </c>
      <c r="S14186" s="12"/>
      <c r="T14186" s="13"/>
      <c r="U14186" t="s">
        <v>13240</v>
      </c>
    </row>
    <row r="14187" spans="1:21" x14ac:dyDescent="0.25">
      <c r="A14187" t="s">
        <v>6637</v>
      </c>
      <c r="B14187" s="12">
        <v>43437</v>
      </c>
      <c r="C14187" t="s">
        <v>18282</v>
      </c>
      <c r="D14187" s="11">
        <v>46221.851504629602</v>
      </c>
      <c r="E14187" t="s">
        <v>18283</v>
      </c>
      <c r="F14187" t="s">
        <v>6617</v>
      </c>
      <c r="G14187" t="s">
        <v>18276</v>
      </c>
      <c r="H14187" t="s">
        <v>6577</v>
      </c>
      <c r="I14187" t="s">
        <v>55</v>
      </c>
      <c r="J14187" t="s">
        <v>643</v>
      </c>
      <c r="K14187" t="s">
        <v>18284</v>
      </c>
      <c r="L14187" t="s">
        <v>18273</v>
      </c>
      <c r="M14187" t="s">
        <v>18285</v>
      </c>
      <c r="N14187" t="s">
        <v>8891</v>
      </c>
      <c r="O14187" t="s">
        <v>8892</v>
      </c>
      <c r="P14187">
        <v>1300000</v>
      </c>
      <c r="Q14187" t="s">
        <v>6636</v>
      </c>
      <c r="R14187" t="s">
        <v>6636</v>
      </c>
      <c r="S14187" s="12"/>
      <c r="T14187" s="13"/>
      <c r="U14187" t="s">
        <v>13240</v>
      </c>
    </row>
    <row r="14188" spans="1:21" x14ac:dyDescent="0.25">
      <c r="A14188" t="s">
        <v>6637</v>
      </c>
      <c r="B14188" s="12">
        <v>43437</v>
      </c>
      <c r="C14188" t="s">
        <v>18282</v>
      </c>
      <c r="D14188" s="11">
        <v>46221.851504629602</v>
      </c>
      <c r="E14188" t="s">
        <v>18283</v>
      </c>
      <c r="F14188" t="s">
        <v>6617</v>
      </c>
      <c r="G14188" t="s">
        <v>18277</v>
      </c>
      <c r="H14188" t="s">
        <v>6577</v>
      </c>
      <c r="I14188" t="s">
        <v>55</v>
      </c>
      <c r="J14188" t="s">
        <v>643</v>
      </c>
      <c r="K14188" t="s">
        <v>18284</v>
      </c>
      <c r="L14188" t="s">
        <v>18273</v>
      </c>
      <c r="M14188" t="s">
        <v>18285</v>
      </c>
      <c r="N14188" t="s">
        <v>8891</v>
      </c>
      <c r="O14188" t="s">
        <v>8892</v>
      </c>
      <c r="P14188">
        <v>1300000</v>
      </c>
      <c r="Q14188" t="s">
        <v>6636</v>
      </c>
      <c r="R14188" t="s">
        <v>6636</v>
      </c>
      <c r="S14188" s="12"/>
      <c r="T14188" s="13"/>
      <c r="U14188" t="s">
        <v>13240</v>
      </c>
    </row>
    <row r="14189" spans="1:21" x14ac:dyDescent="0.25">
      <c r="A14189" t="s">
        <v>6637</v>
      </c>
      <c r="B14189" s="12">
        <v>43437</v>
      </c>
      <c r="C14189" t="s">
        <v>18282</v>
      </c>
      <c r="D14189" s="11">
        <v>46221.851504629602</v>
      </c>
      <c r="E14189" t="s">
        <v>18283</v>
      </c>
      <c r="F14189" t="s">
        <v>6617</v>
      </c>
      <c r="G14189" t="s">
        <v>18278</v>
      </c>
      <c r="H14189" t="s">
        <v>6577</v>
      </c>
      <c r="I14189" t="s">
        <v>55</v>
      </c>
      <c r="J14189" t="s">
        <v>643</v>
      </c>
      <c r="K14189" t="s">
        <v>18284</v>
      </c>
      <c r="L14189" t="s">
        <v>18273</v>
      </c>
      <c r="M14189" t="s">
        <v>18285</v>
      </c>
      <c r="N14189" t="s">
        <v>8891</v>
      </c>
      <c r="O14189" t="s">
        <v>8892</v>
      </c>
      <c r="P14189">
        <v>1300000</v>
      </c>
      <c r="Q14189" t="s">
        <v>6636</v>
      </c>
      <c r="R14189" t="s">
        <v>6636</v>
      </c>
      <c r="S14189" s="12"/>
      <c r="T14189" s="13"/>
      <c r="U14189" t="s">
        <v>13240</v>
      </c>
    </row>
    <row r="14190" spans="1:21" x14ac:dyDescent="0.25">
      <c r="A14190" t="s">
        <v>6637</v>
      </c>
      <c r="B14190" s="12">
        <v>43437</v>
      </c>
      <c r="C14190" t="s">
        <v>18282</v>
      </c>
      <c r="D14190" s="11">
        <v>46221.851504629602</v>
      </c>
      <c r="E14190" t="s">
        <v>18283</v>
      </c>
      <c r="F14190" t="s">
        <v>6617</v>
      </c>
      <c r="G14190" t="s">
        <v>18279</v>
      </c>
      <c r="H14190" t="s">
        <v>6577</v>
      </c>
      <c r="I14190" t="s">
        <v>55</v>
      </c>
      <c r="J14190" t="s">
        <v>643</v>
      </c>
      <c r="K14190" t="s">
        <v>18284</v>
      </c>
      <c r="L14190" t="s">
        <v>18273</v>
      </c>
      <c r="M14190" t="s">
        <v>18285</v>
      </c>
      <c r="N14190" t="s">
        <v>8891</v>
      </c>
      <c r="O14190" t="s">
        <v>8892</v>
      </c>
      <c r="P14190">
        <v>1300000</v>
      </c>
      <c r="Q14190" t="s">
        <v>6636</v>
      </c>
      <c r="R14190" t="s">
        <v>6636</v>
      </c>
      <c r="S14190" s="12"/>
      <c r="T14190" s="13"/>
      <c r="U14190" t="s">
        <v>13240</v>
      </c>
    </row>
    <row r="14191" spans="1:21" x14ac:dyDescent="0.25">
      <c r="A14191" t="s">
        <v>6637</v>
      </c>
      <c r="B14191" s="12">
        <v>43437</v>
      </c>
      <c r="C14191" t="s">
        <v>18282</v>
      </c>
      <c r="D14191" s="11">
        <v>46221.851504629602</v>
      </c>
      <c r="E14191" t="s">
        <v>18283</v>
      </c>
      <c r="F14191" t="s">
        <v>6617</v>
      </c>
      <c r="G14191" t="s">
        <v>18280</v>
      </c>
      <c r="H14191" t="s">
        <v>6577</v>
      </c>
      <c r="I14191" t="s">
        <v>55</v>
      </c>
      <c r="J14191" t="s">
        <v>643</v>
      </c>
      <c r="K14191" t="s">
        <v>18284</v>
      </c>
      <c r="L14191" t="s">
        <v>18273</v>
      </c>
      <c r="M14191" t="s">
        <v>18285</v>
      </c>
      <c r="N14191" t="s">
        <v>8891</v>
      </c>
      <c r="O14191" t="s">
        <v>8892</v>
      </c>
      <c r="P14191">
        <v>1300000</v>
      </c>
      <c r="Q14191" t="s">
        <v>6636</v>
      </c>
      <c r="R14191" t="s">
        <v>6636</v>
      </c>
      <c r="S14191" s="12"/>
      <c r="T14191" s="13"/>
      <c r="U14191" t="s">
        <v>13240</v>
      </c>
    </row>
    <row r="14192" spans="1:21" x14ac:dyDescent="0.25">
      <c r="A14192" t="s">
        <v>6637</v>
      </c>
      <c r="B14192" s="12">
        <v>43437</v>
      </c>
      <c r="C14192" t="s">
        <v>18282</v>
      </c>
      <c r="D14192" s="11">
        <v>46221.851504629602</v>
      </c>
      <c r="E14192" t="s">
        <v>18283</v>
      </c>
      <c r="F14192" t="s">
        <v>6617</v>
      </c>
      <c r="G14192" t="s">
        <v>18281</v>
      </c>
      <c r="H14192" t="s">
        <v>6577</v>
      </c>
      <c r="I14192" t="s">
        <v>55</v>
      </c>
      <c r="J14192" t="s">
        <v>643</v>
      </c>
      <c r="K14192" t="s">
        <v>18284</v>
      </c>
      <c r="L14192" t="s">
        <v>18273</v>
      </c>
      <c r="M14192" t="s">
        <v>18285</v>
      </c>
      <c r="N14192" t="s">
        <v>8891</v>
      </c>
      <c r="O14192" t="s">
        <v>8892</v>
      </c>
      <c r="P14192">
        <v>1300000</v>
      </c>
      <c r="Q14192" t="s">
        <v>6636</v>
      </c>
      <c r="R14192" t="s">
        <v>6636</v>
      </c>
      <c r="S14192" s="12"/>
      <c r="T14192" s="13"/>
      <c r="U14192" t="s">
        <v>13240</v>
      </c>
    </row>
    <row r="14193" spans="1:21" x14ac:dyDescent="0.25">
      <c r="A14193" t="s">
        <v>6619</v>
      </c>
      <c r="B14193" s="12">
        <v>43437</v>
      </c>
      <c r="C14193" t="s">
        <v>18282</v>
      </c>
      <c r="D14193" s="11">
        <v>46222.459224537</v>
      </c>
      <c r="E14193" t="s">
        <v>18283</v>
      </c>
      <c r="F14193" t="s">
        <v>6617</v>
      </c>
      <c r="G14193" t="s">
        <v>18271</v>
      </c>
      <c r="H14193" t="s">
        <v>6577</v>
      </c>
      <c r="I14193" t="s">
        <v>55</v>
      </c>
      <c r="J14193" t="s">
        <v>643</v>
      </c>
      <c r="K14193" t="s">
        <v>18284</v>
      </c>
      <c r="L14193" t="s">
        <v>18273</v>
      </c>
      <c r="M14193" t="s">
        <v>18285</v>
      </c>
      <c r="N14193" t="s">
        <v>8891</v>
      </c>
      <c r="O14193" t="s">
        <v>8892</v>
      </c>
      <c r="P14193">
        <v>1300000</v>
      </c>
      <c r="Q14193" t="s">
        <v>6636</v>
      </c>
      <c r="R14193" t="s">
        <v>6636</v>
      </c>
      <c r="S14193" s="12"/>
      <c r="T14193" s="13"/>
      <c r="U14193" t="s">
        <v>13240</v>
      </c>
    </row>
    <row r="14194" spans="1:21" x14ac:dyDescent="0.25">
      <c r="A14194" t="s">
        <v>6619</v>
      </c>
      <c r="B14194" s="12">
        <v>43437</v>
      </c>
      <c r="C14194" t="s">
        <v>18282</v>
      </c>
      <c r="D14194" s="11">
        <v>46222.459224537</v>
      </c>
      <c r="E14194" t="s">
        <v>18283</v>
      </c>
      <c r="F14194" t="s">
        <v>6617</v>
      </c>
      <c r="G14194" t="s">
        <v>18275</v>
      </c>
      <c r="H14194" t="s">
        <v>6577</v>
      </c>
      <c r="I14194" t="s">
        <v>55</v>
      </c>
      <c r="J14194" t="s">
        <v>643</v>
      </c>
      <c r="K14194" t="s">
        <v>18284</v>
      </c>
      <c r="L14194" t="s">
        <v>18273</v>
      </c>
      <c r="M14194" t="s">
        <v>18285</v>
      </c>
      <c r="N14194" t="s">
        <v>8891</v>
      </c>
      <c r="O14194" t="s">
        <v>8892</v>
      </c>
      <c r="P14194">
        <v>1300000</v>
      </c>
      <c r="Q14194" t="s">
        <v>6636</v>
      </c>
      <c r="R14194" t="s">
        <v>6636</v>
      </c>
      <c r="S14194" s="12"/>
      <c r="T14194" s="13"/>
      <c r="U14194" t="s">
        <v>13240</v>
      </c>
    </row>
    <row r="14195" spans="1:21" x14ac:dyDescent="0.25">
      <c r="A14195" t="s">
        <v>6619</v>
      </c>
      <c r="B14195" s="12">
        <v>43437</v>
      </c>
      <c r="C14195" t="s">
        <v>18282</v>
      </c>
      <c r="D14195" s="11">
        <v>46222.459224537</v>
      </c>
      <c r="E14195" t="s">
        <v>18283</v>
      </c>
      <c r="F14195" t="s">
        <v>6617</v>
      </c>
      <c r="G14195" t="s">
        <v>18276</v>
      </c>
      <c r="H14195" t="s">
        <v>6577</v>
      </c>
      <c r="I14195" t="s">
        <v>55</v>
      </c>
      <c r="J14195" t="s">
        <v>643</v>
      </c>
      <c r="K14195" t="s">
        <v>18284</v>
      </c>
      <c r="L14195" t="s">
        <v>18273</v>
      </c>
      <c r="M14195" t="s">
        <v>18285</v>
      </c>
      <c r="N14195" t="s">
        <v>8891</v>
      </c>
      <c r="O14195" t="s">
        <v>8892</v>
      </c>
      <c r="P14195">
        <v>1300000</v>
      </c>
      <c r="Q14195" t="s">
        <v>6636</v>
      </c>
      <c r="R14195" t="s">
        <v>6636</v>
      </c>
      <c r="S14195" s="12"/>
      <c r="T14195" s="13"/>
      <c r="U14195" t="s">
        <v>13240</v>
      </c>
    </row>
    <row r="14196" spans="1:21" x14ac:dyDescent="0.25">
      <c r="A14196" t="s">
        <v>6619</v>
      </c>
      <c r="B14196" s="12">
        <v>43437</v>
      </c>
      <c r="C14196" t="s">
        <v>18282</v>
      </c>
      <c r="D14196" s="11">
        <v>46222.459224537</v>
      </c>
      <c r="E14196" t="s">
        <v>18283</v>
      </c>
      <c r="F14196" t="s">
        <v>6617</v>
      </c>
      <c r="G14196" t="s">
        <v>18277</v>
      </c>
      <c r="H14196" t="s">
        <v>6577</v>
      </c>
      <c r="I14196" t="s">
        <v>55</v>
      </c>
      <c r="J14196" t="s">
        <v>643</v>
      </c>
      <c r="K14196" t="s">
        <v>18284</v>
      </c>
      <c r="L14196" t="s">
        <v>18273</v>
      </c>
      <c r="M14196" t="s">
        <v>18285</v>
      </c>
      <c r="N14196" t="s">
        <v>8891</v>
      </c>
      <c r="O14196" t="s">
        <v>8892</v>
      </c>
      <c r="P14196">
        <v>1300000</v>
      </c>
      <c r="Q14196" t="s">
        <v>6636</v>
      </c>
      <c r="R14196" t="s">
        <v>6636</v>
      </c>
      <c r="S14196" s="12"/>
      <c r="T14196" s="13"/>
      <c r="U14196" t="s">
        <v>13240</v>
      </c>
    </row>
    <row r="14197" spans="1:21" x14ac:dyDescent="0.25">
      <c r="A14197" t="s">
        <v>6619</v>
      </c>
      <c r="B14197" s="12">
        <v>43437</v>
      </c>
      <c r="C14197" t="s">
        <v>18282</v>
      </c>
      <c r="D14197" s="11">
        <v>46222.459224537</v>
      </c>
      <c r="E14197" t="s">
        <v>18283</v>
      </c>
      <c r="F14197" t="s">
        <v>6617</v>
      </c>
      <c r="G14197" t="s">
        <v>18278</v>
      </c>
      <c r="H14197" t="s">
        <v>6577</v>
      </c>
      <c r="I14197" t="s">
        <v>55</v>
      </c>
      <c r="J14197" t="s">
        <v>643</v>
      </c>
      <c r="K14197" t="s">
        <v>18284</v>
      </c>
      <c r="L14197" t="s">
        <v>18273</v>
      </c>
      <c r="M14197" t="s">
        <v>18285</v>
      </c>
      <c r="N14197" t="s">
        <v>8891</v>
      </c>
      <c r="O14197" t="s">
        <v>8892</v>
      </c>
      <c r="P14197">
        <v>1300000</v>
      </c>
      <c r="Q14197" t="s">
        <v>6636</v>
      </c>
      <c r="R14197" t="s">
        <v>6636</v>
      </c>
      <c r="S14197" s="12"/>
      <c r="T14197" s="13"/>
      <c r="U14197" t="s">
        <v>13240</v>
      </c>
    </row>
    <row r="14198" spans="1:21" x14ac:dyDescent="0.25">
      <c r="A14198" t="s">
        <v>6619</v>
      </c>
      <c r="B14198" s="12">
        <v>43437</v>
      </c>
      <c r="C14198" t="s">
        <v>18282</v>
      </c>
      <c r="D14198" s="11">
        <v>46222.459224537</v>
      </c>
      <c r="E14198" t="s">
        <v>18283</v>
      </c>
      <c r="F14198" t="s">
        <v>6617</v>
      </c>
      <c r="G14198" t="s">
        <v>18279</v>
      </c>
      <c r="H14198" t="s">
        <v>6577</v>
      </c>
      <c r="I14198" t="s">
        <v>55</v>
      </c>
      <c r="J14198" t="s">
        <v>643</v>
      </c>
      <c r="K14198" t="s">
        <v>18284</v>
      </c>
      <c r="L14198" t="s">
        <v>18273</v>
      </c>
      <c r="M14198" t="s">
        <v>18285</v>
      </c>
      <c r="N14198" t="s">
        <v>8891</v>
      </c>
      <c r="O14198" t="s">
        <v>8892</v>
      </c>
      <c r="P14198">
        <v>1300000</v>
      </c>
      <c r="Q14198" t="s">
        <v>6636</v>
      </c>
      <c r="R14198" t="s">
        <v>6636</v>
      </c>
      <c r="S14198" s="12"/>
      <c r="T14198" s="13"/>
      <c r="U14198" t="s">
        <v>13240</v>
      </c>
    </row>
    <row r="14199" spans="1:21" x14ac:dyDescent="0.25">
      <c r="A14199" t="s">
        <v>6619</v>
      </c>
      <c r="B14199" s="12">
        <v>43437</v>
      </c>
      <c r="C14199" t="s">
        <v>18282</v>
      </c>
      <c r="D14199" s="11">
        <v>46222.459224537</v>
      </c>
      <c r="E14199" t="s">
        <v>18283</v>
      </c>
      <c r="F14199" t="s">
        <v>6617</v>
      </c>
      <c r="G14199" t="s">
        <v>18280</v>
      </c>
      <c r="H14199" t="s">
        <v>6577</v>
      </c>
      <c r="I14199" t="s">
        <v>55</v>
      </c>
      <c r="J14199" t="s">
        <v>643</v>
      </c>
      <c r="K14199" t="s">
        <v>18284</v>
      </c>
      <c r="L14199" t="s">
        <v>18273</v>
      </c>
      <c r="M14199" t="s">
        <v>18285</v>
      </c>
      <c r="N14199" t="s">
        <v>8891</v>
      </c>
      <c r="O14199" t="s">
        <v>8892</v>
      </c>
      <c r="P14199">
        <v>1300000</v>
      </c>
      <c r="Q14199" t="s">
        <v>6636</v>
      </c>
      <c r="R14199" t="s">
        <v>6636</v>
      </c>
      <c r="S14199" s="12"/>
      <c r="T14199" s="13"/>
      <c r="U14199" t="s">
        <v>13240</v>
      </c>
    </row>
    <row r="14200" spans="1:21" x14ac:dyDescent="0.25">
      <c r="A14200" t="s">
        <v>6619</v>
      </c>
      <c r="B14200" s="12">
        <v>43437</v>
      </c>
      <c r="C14200" t="s">
        <v>18282</v>
      </c>
      <c r="D14200" s="11">
        <v>46222.459224537</v>
      </c>
      <c r="E14200" t="s">
        <v>18283</v>
      </c>
      <c r="F14200" t="s">
        <v>6617</v>
      </c>
      <c r="G14200" t="s">
        <v>18281</v>
      </c>
      <c r="H14200" t="s">
        <v>6577</v>
      </c>
      <c r="I14200" t="s">
        <v>55</v>
      </c>
      <c r="J14200" t="s">
        <v>643</v>
      </c>
      <c r="K14200" t="s">
        <v>18284</v>
      </c>
      <c r="L14200" t="s">
        <v>18273</v>
      </c>
      <c r="M14200" t="s">
        <v>18285</v>
      </c>
      <c r="N14200" t="s">
        <v>8891</v>
      </c>
      <c r="O14200" t="s">
        <v>8892</v>
      </c>
      <c r="P14200">
        <v>1300000</v>
      </c>
      <c r="Q14200" t="s">
        <v>6636</v>
      </c>
      <c r="R14200" t="s">
        <v>6636</v>
      </c>
      <c r="S14200" s="12"/>
      <c r="T14200" s="13"/>
      <c r="U14200" t="s">
        <v>13240</v>
      </c>
    </row>
    <row r="14201" spans="1:21" x14ac:dyDescent="0.25">
      <c r="A14201" t="s">
        <v>6619</v>
      </c>
      <c r="B14201" s="12">
        <v>41055</v>
      </c>
      <c r="C14201" t="s">
        <v>18286</v>
      </c>
      <c r="D14201" s="11">
        <v>46174.560937499999</v>
      </c>
      <c r="E14201" t="s">
        <v>18287</v>
      </c>
      <c r="F14201" t="s">
        <v>6617</v>
      </c>
      <c r="G14201" t="s">
        <v>18288</v>
      </c>
      <c r="H14201" t="s">
        <v>6578</v>
      </c>
      <c r="I14201" t="s">
        <v>55</v>
      </c>
      <c r="J14201" t="s">
        <v>6803</v>
      </c>
      <c r="K14201" t="s">
        <v>18289</v>
      </c>
      <c r="L14201" t="s">
        <v>18290</v>
      </c>
      <c r="M14201" t="s">
        <v>18291</v>
      </c>
      <c r="N14201" t="s">
        <v>13439</v>
      </c>
      <c r="O14201" t="s">
        <v>18292</v>
      </c>
      <c r="P14201">
        <v>1780000</v>
      </c>
      <c r="Q14201" t="s">
        <v>6636</v>
      </c>
      <c r="R14201" t="s">
        <v>6636</v>
      </c>
      <c r="S14201" s="12"/>
      <c r="T14201" s="13"/>
      <c r="U14201" t="s">
        <v>6636</v>
      </c>
    </row>
    <row r="14202" spans="1:21" x14ac:dyDescent="0.25">
      <c r="A14202" t="s">
        <v>6619</v>
      </c>
      <c r="B14202" s="12">
        <v>41055</v>
      </c>
      <c r="C14202" t="s">
        <v>18286</v>
      </c>
      <c r="D14202" s="11">
        <v>46174.560937499999</v>
      </c>
      <c r="E14202" t="s">
        <v>18287</v>
      </c>
      <c r="F14202" t="s">
        <v>6617</v>
      </c>
      <c r="G14202" t="s">
        <v>18293</v>
      </c>
      <c r="H14202" t="s">
        <v>6578</v>
      </c>
      <c r="I14202" t="s">
        <v>55</v>
      </c>
      <c r="J14202" t="s">
        <v>6803</v>
      </c>
      <c r="K14202" t="s">
        <v>18289</v>
      </c>
      <c r="L14202" t="s">
        <v>18290</v>
      </c>
      <c r="M14202" t="s">
        <v>18291</v>
      </c>
      <c r="N14202" t="s">
        <v>13439</v>
      </c>
      <c r="O14202" t="s">
        <v>18292</v>
      </c>
      <c r="P14202">
        <v>1780000</v>
      </c>
      <c r="Q14202" t="s">
        <v>6636</v>
      </c>
      <c r="R14202" t="s">
        <v>6636</v>
      </c>
      <c r="S14202" s="12"/>
      <c r="T14202" s="13"/>
      <c r="U14202" t="s">
        <v>6636</v>
      </c>
    </row>
    <row r="14203" spans="1:21" x14ac:dyDescent="0.25">
      <c r="A14203" t="s">
        <v>6619</v>
      </c>
      <c r="B14203" s="12">
        <v>41055</v>
      </c>
      <c r="C14203" t="s">
        <v>18286</v>
      </c>
      <c r="D14203" s="11">
        <v>46174.560937499999</v>
      </c>
      <c r="E14203" t="s">
        <v>18287</v>
      </c>
      <c r="F14203" t="s">
        <v>6617</v>
      </c>
      <c r="G14203" t="s">
        <v>18294</v>
      </c>
      <c r="H14203" t="s">
        <v>6578</v>
      </c>
      <c r="I14203" t="s">
        <v>55</v>
      </c>
      <c r="J14203" t="s">
        <v>6803</v>
      </c>
      <c r="K14203" t="s">
        <v>18289</v>
      </c>
      <c r="L14203" t="s">
        <v>18290</v>
      </c>
      <c r="M14203" t="s">
        <v>18291</v>
      </c>
      <c r="N14203" t="s">
        <v>13439</v>
      </c>
      <c r="O14203" t="s">
        <v>18292</v>
      </c>
      <c r="P14203">
        <v>1780000</v>
      </c>
      <c r="Q14203" t="s">
        <v>6636</v>
      </c>
      <c r="R14203" t="s">
        <v>6636</v>
      </c>
      <c r="S14203" s="12"/>
      <c r="T14203" s="13"/>
      <c r="U14203" t="s">
        <v>6636</v>
      </c>
    </row>
    <row r="14204" spans="1:21" x14ac:dyDescent="0.25">
      <c r="A14204" t="s">
        <v>6637</v>
      </c>
      <c r="B14204" s="12">
        <v>41055</v>
      </c>
      <c r="C14204" t="s">
        <v>18286</v>
      </c>
      <c r="D14204" s="11">
        <v>46174.561516203699</v>
      </c>
      <c r="E14204" t="s">
        <v>18287</v>
      </c>
      <c r="F14204" t="s">
        <v>6617</v>
      </c>
      <c r="G14204" t="s">
        <v>18288</v>
      </c>
      <c r="H14204" t="s">
        <v>6578</v>
      </c>
      <c r="I14204" t="s">
        <v>55</v>
      </c>
      <c r="J14204" t="s">
        <v>6803</v>
      </c>
      <c r="K14204" t="s">
        <v>18289</v>
      </c>
      <c r="L14204" t="s">
        <v>18290</v>
      </c>
      <c r="M14204" t="s">
        <v>18291</v>
      </c>
      <c r="N14204" t="s">
        <v>13439</v>
      </c>
      <c r="O14204" t="s">
        <v>18292</v>
      </c>
      <c r="P14204">
        <v>1780000</v>
      </c>
      <c r="Q14204" t="s">
        <v>6636</v>
      </c>
      <c r="R14204" t="s">
        <v>6636</v>
      </c>
      <c r="S14204" s="12"/>
      <c r="T14204" s="13"/>
      <c r="U14204" t="s">
        <v>6636</v>
      </c>
    </row>
    <row r="14205" spans="1:21" x14ac:dyDescent="0.25">
      <c r="A14205" t="s">
        <v>6637</v>
      </c>
      <c r="B14205" s="12">
        <v>41055</v>
      </c>
      <c r="C14205" t="s">
        <v>18286</v>
      </c>
      <c r="D14205" s="11">
        <v>46174.561516203699</v>
      </c>
      <c r="E14205" t="s">
        <v>18287</v>
      </c>
      <c r="F14205" t="s">
        <v>6617</v>
      </c>
      <c r="G14205" t="s">
        <v>18293</v>
      </c>
      <c r="H14205" t="s">
        <v>6578</v>
      </c>
      <c r="I14205" t="s">
        <v>55</v>
      </c>
      <c r="J14205" t="s">
        <v>6803</v>
      </c>
      <c r="K14205" t="s">
        <v>18289</v>
      </c>
      <c r="L14205" t="s">
        <v>18290</v>
      </c>
      <c r="M14205" t="s">
        <v>18291</v>
      </c>
      <c r="N14205" t="s">
        <v>13439</v>
      </c>
      <c r="O14205" t="s">
        <v>18292</v>
      </c>
      <c r="P14205">
        <v>1780000</v>
      </c>
      <c r="Q14205" t="s">
        <v>6636</v>
      </c>
      <c r="R14205" t="s">
        <v>6636</v>
      </c>
      <c r="S14205" s="12"/>
      <c r="T14205" s="13"/>
      <c r="U14205" t="s">
        <v>6636</v>
      </c>
    </row>
    <row r="14206" spans="1:21" x14ac:dyDescent="0.25">
      <c r="A14206" t="s">
        <v>6637</v>
      </c>
      <c r="B14206" s="12">
        <v>41055</v>
      </c>
      <c r="C14206" t="s">
        <v>18286</v>
      </c>
      <c r="D14206" s="11">
        <v>46174.561516203699</v>
      </c>
      <c r="E14206" t="s">
        <v>18287</v>
      </c>
      <c r="F14206" t="s">
        <v>6617</v>
      </c>
      <c r="G14206" t="s">
        <v>18294</v>
      </c>
      <c r="H14206" t="s">
        <v>6578</v>
      </c>
      <c r="I14206" t="s">
        <v>55</v>
      </c>
      <c r="J14206" t="s">
        <v>6803</v>
      </c>
      <c r="K14206" t="s">
        <v>18289</v>
      </c>
      <c r="L14206" t="s">
        <v>18290</v>
      </c>
      <c r="M14206" t="s">
        <v>18291</v>
      </c>
      <c r="N14206" t="s">
        <v>13439</v>
      </c>
      <c r="O14206" t="s">
        <v>18292</v>
      </c>
      <c r="P14206">
        <v>1780000</v>
      </c>
      <c r="Q14206" t="s">
        <v>6636</v>
      </c>
      <c r="R14206" t="s">
        <v>6636</v>
      </c>
      <c r="S14206" s="12"/>
      <c r="T14206" s="13"/>
      <c r="U14206" t="s">
        <v>6636</v>
      </c>
    </row>
    <row r="14207" spans="1:21" x14ac:dyDescent="0.25">
      <c r="A14207" t="s">
        <v>6637</v>
      </c>
      <c r="B14207" s="12">
        <v>41277</v>
      </c>
      <c r="C14207" t="s">
        <v>17225</v>
      </c>
      <c r="D14207" s="11">
        <v>46176.445902777799</v>
      </c>
      <c r="E14207" t="s">
        <v>17226</v>
      </c>
      <c r="F14207" t="s">
        <v>6617</v>
      </c>
      <c r="G14207" t="s">
        <v>18288</v>
      </c>
      <c r="H14207" t="s">
        <v>6578</v>
      </c>
      <c r="I14207" t="s">
        <v>3863</v>
      </c>
      <c r="J14207" t="s">
        <v>8208</v>
      </c>
      <c r="K14207" t="s">
        <v>18295</v>
      </c>
      <c r="L14207" t="s">
        <v>18290</v>
      </c>
      <c r="M14207" t="s">
        <v>18296</v>
      </c>
      <c r="N14207" t="s">
        <v>13464</v>
      </c>
      <c r="O14207" t="s">
        <v>18297</v>
      </c>
      <c r="P14207">
        <v>430000</v>
      </c>
      <c r="Q14207" t="s">
        <v>6636</v>
      </c>
      <c r="R14207" t="s">
        <v>6636</v>
      </c>
      <c r="S14207" s="12"/>
      <c r="T14207" s="13"/>
      <c r="U14207" t="s">
        <v>6878</v>
      </c>
    </row>
    <row r="14208" spans="1:21" x14ac:dyDescent="0.25">
      <c r="A14208" t="s">
        <v>6637</v>
      </c>
      <c r="B14208" s="12">
        <v>41305</v>
      </c>
      <c r="C14208" t="s">
        <v>17225</v>
      </c>
      <c r="D14208" s="11">
        <v>46176.445902777799</v>
      </c>
      <c r="E14208" t="s">
        <v>17226</v>
      </c>
      <c r="F14208" t="s">
        <v>6617</v>
      </c>
      <c r="G14208" t="s">
        <v>18293</v>
      </c>
      <c r="H14208" t="s">
        <v>6578</v>
      </c>
      <c r="I14208" t="s">
        <v>3863</v>
      </c>
      <c r="J14208" t="s">
        <v>8208</v>
      </c>
      <c r="K14208" t="s">
        <v>18298</v>
      </c>
      <c r="L14208" t="s">
        <v>18290</v>
      </c>
      <c r="M14208" t="s">
        <v>18299</v>
      </c>
      <c r="N14208" t="s">
        <v>13464</v>
      </c>
      <c r="O14208" t="s">
        <v>18297</v>
      </c>
      <c r="P14208">
        <v>425000</v>
      </c>
      <c r="Q14208" t="s">
        <v>6636</v>
      </c>
      <c r="R14208" t="s">
        <v>6636</v>
      </c>
      <c r="S14208" s="12"/>
      <c r="T14208" s="13"/>
      <c r="U14208" t="s">
        <v>6878</v>
      </c>
    </row>
    <row r="14209" spans="1:21" x14ac:dyDescent="0.25">
      <c r="A14209" t="s">
        <v>6637</v>
      </c>
      <c r="B14209" s="12">
        <v>41306</v>
      </c>
      <c r="C14209" t="s">
        <v>17225</v>
      </c>
      <c r="D14209" s="11">
        <v>46176.445902777799</v>
      </c>
      <c r="E14209" t="s">
        <v>17226</v>
      </c>
      <c r="F14209" t="s">
        <v>6617</v>
      </c>
      <c r="G14209" t="s">
        <v>18293</v>
      </c>
      <c r="H14209" t="s">
        <v>6578</v>
      </c>
      <c r="I14209" t="s">
        <v>3863</v>
      </c>
      <c r="J14209" t="s">
        <v>8208</v>
      </c>
      <c r="K14209" t="s">
        <v>18295</v>
      </c>
      <c r="L14209" t="s">
        <v>18290</v>
      </c>
      <c r="M14209" t="s">
        <v>18296</v>
      </c>
      <c r="N14209" t="s">
        <v>13464</v>
      </c>
      <c r="O14209" t="s">
        <v>18297</v>
      </c>
      <c r="P14209">
        <v>430000</v>
      </c>
      <c r="Q14209" t="s">
        <v>6636</v>
      </c>
      <c r="R14209" t="s">
        <v>6636</v>
      </c>
      <c r="S14209" s="12"/>
      <c r="T14209" s="13"/>
      <c r="U14209" t="s">
        <v>6878</v>
      </c>
    </row>
    <row r="14210" spans="1:21" x14ac:dyDescent="0.25">
      <c r="A14210" t="s">
        <v>6619</v>
      </c>
      <c r="B14210" s="12">
        <v>41277</v>
      </c>
      <c r="C14210" t="s">
        <v>17225</v>
      </c>
      <c r="D14210" s="11">
        <v>46179.454039351898</v>
      </c>
      <c r="E14210" t="s">
        <v>17226</v>
      </c>
      <c r="F14210" t="s">
        <v>6617</v>
      </c>
      <c r="G14210" t="s">
        <v>18288</v>
      </c>
      <c r="H14210" t="s">
        <v>6578</v>
      </c>
      <c r="I14210" t="s">
        <v>3863</v>
      </c>
      <c r="J14210" t="s">
        <v>8208</v>
      </c>
      <c r="K14210" t="s">
        <v>18295</v>
      </c>
      <c r="L14210" t="s">
        <v>18290</v>
      </c>
      <c r="M14210" t="s">
        <v>18296</v>
      </c>
      <c r="N14210" t="s">
        <v>13464</v>
      </c>
      <c r="O14210" t="s">
        <v>18297</v>
      </c>
      <c r="P14210">
        <v>430000</v>
      </c>
      <c r="Q14210" t="s">
        <v>6636</v>
      </c>
      <c r="R14210" t="s">
        <v>6636</v>
      </c>
      <c r="S14210" s="12"/>
      <c r="T14210" s="13"/>
      <c r="U14210" t="s">
        <v>6878</v>
      </c>
    </row>
    <row r="14211" spans="1:21" x14ac:dyDescent="0.25">
      <c r="A14211" t="s">
        <v>6619</v>
      </c>
      <c r="B14211" s="12">
        <v>41306</v>
      </c>
      <c r="C14211" t="s">
        <v>17225</v>
      </c>
      <c r="D14211" s="11">
        <v>46180.388981481497</v>
      </c>
      <c r="E14211" t="s">
        <v>17226</v>
      </c>
      <c r="F14211" t="s">
        <v>6617</v>
      </c>
      <c r="G14211" t="s">
        <v>18293</v>
      </c>
      <c r="H14211" t="s">
        <v>6578</v>
      </c>
      <c r="I14211" t="s">
        <v>3863</v>
      </c>
      <c r="J14211" t="s">
        <v>8208</v>
      </c>
      <c r="K14211" t="s">
        <v>18295</v>
      </c>
      <c r="L14211" t="s">
        <v>18290</v>
      </c>
      <c r="M14211" t="s">
        <v>18296</v>
      </c>
      <c r="N14211" t="s">
        <v>13464</v>
      </c>
      <c r="O14211" t="s">
        <v>18297</v>
      </c>
      <c r="P14211">
        <v>430000</v>
      </c>
      <c r="Q14211" t="s">
        <v>6636</v>
      </c>
      <c r="R14211" t="s">
        <v>6636</v>
      </c>
      <c r="S14211" s="12"/>
      <c r="T14211" s="13"/>
      <c r="U14211" t="s">
        <v>6878</v>
      </c>
    </row>
    <row r="14212" spans="1:21" x14ac:dyDescent="0.25">
      <c r="A14212" t="s">
        <v>6637</v>
      </c>
      <c r="B14212" s="12">
        <v>82635</v>
      </c>
      <c r="C14212" t="s">
        <v>18300</v>
      </c>
      <c r="D14212" s="11">
        <v>46180.448287036997</v>
      </c>
      <c r="E14212" t="s">
        <v>18301</v>
      </c>
      <c r="F14212" t="s">
        <v>6617</v>
      </c>
      <c r="G14212" t="s">
        <v>18288</v>
      </c>
      <c r="H14212" t="s">
        <v>6578</v>
      </c>
      <c r="I14212" t="s">
        <v>55</v>
      </c>
      <c r="J14212" t="s">
        <v>737</v>
      </c>
      <c r="K14212" t="s">
        <v>18302</v>
      </c>
      <c r="L14212" t="s">
        <v>18290</v>
      </c>
      <c r="M14212" t="s">
        <v>18303</v>
      </c>
      <c r="N14212" t="s">
        <v>18304</v>
      </c>
      <c r="O14212" t="s">
        <v>18305</v>
      </c>
      <c r="P14212">
        <v>3062800</v>
      </c>
      <c r="Q14212" t="s">
        <v>6636</v>
      </c>
      <c r="R14212" t="s">
        <v>6636</v>
      </c>
      <c r="S14212" s="12"/>
      <c r="T14212" s="13"/>
      <c r="U14212" t="s">
        <v>6636</v>
      </c>
    </row>
    <row r="14213" spans="1:21" x14ac:dyDescent="0.25">
      <c r="A14213" t="s">
        <v>6637</v>
      </c>
      <c r="B14213" s="12">
        <v>82635</v>
      </c>
      <c r="C14213" t="s">
        <v>18300</v>
      </c>
      <c r="D14213" s="11">
        <v>46180.448287036997</v>
      </c>
      <c r="E14213" t="s">
        <v>18301</v>
      </c>
      <c r="F14213" t="s">
        <v>6617</v>
      </c>
      <c r="G14213" t="s">
        <v>18293</v>
      </c>
      <c r="H14213" t="s">
        <v>6578</v>
      </c>
      <c r="I14213" t="s">
        <v>55</v>
      </c>
      <c r="J14213" t="s">
        <v>737</v>
      </c>
      <c r="K14213" t="s">
        <v>18302</v>
      </c>
      <c r="L14213" t="s">
        <v>18290</v>
      </c>
      <c r="M14213" t="s">
        <v>18303</v>
      </c>
      <c r="N14213" t="s">
        <v>18304</v>
      </c>
      <c r="O14213" t="s">
        <v>18305</v>
      </c>
      <c r="P14213">
        <v>3062800</v>
      </c>
      <c r="Q14213" t="s">
        <v>6636</v>
      </c>
      <c r="R14213" t="s">
        <v>6636</v>
      </c>
      <c r="S14213" s="12"/>
      <c r="T14213" s="13"/>
      <c r="U14213" t="s">
        <v>6636</v>
      </c>
    </row>
    <row r="14214" spans="1:21" x14ac:dyDescent="0.25">
      <c r="A14214" t="s">
        <v>6637</v>
      </c>
      <c r="B14214" s="12">
        <v>82635</v>
      </c>
      <c r="C14214" t="s">
        <v>18300</v>
      </c>
      <c r="D14214" s="11">
        <v>46180.448287036997</v>
      </c>
      <c r="E14214" t="s">
        <v>18301</v>
      </c>
      <c r="F14214" t="s">
        <v>6617</v>
      </c>
      <c r="G14214" t="s">
        <v>18294</v>
      </c>
      <c r="H14214" t="s">
        <v>6578</v>
      </c>
      <c r="I14214" t="s">
        <v>55</v>
      </c>
      <c r="J14214" t="s">
        <v>737</v>
      </c>
      <c r="K14214" t="s">
        <v>18302</v>
      </c>
      <c r="L14214" t="s">
        <v>18290</v>
      </c>
      <c r="M14214" t="s">
        <v>18303</v>
      </c>
      <c r="N14214" t="s">
        <v>18304</v>
      </c>
      <c r="O14214" t="s">
        <v>18305</v>
      </c>
      <c r="P14214">
        <v>3062800</v>
      </c>
      <c r="Q14214" t="s">
        <v>6636</v>
      </c>
      <c r="R14214" t="s">
        <v>6636</v>
      </c>
      <c r="S14214" s="12"/>
      <c r="T14214" s="13"/>
      <c r="U14214" t="s">
        <v>6636</v>
      </c>
    </row>
    <row r="14215" spans="1:21" x14ac:dyDescent="0.25">
      <c r="A14215" t="s">
        <v>6619</v>
      </c>
      <c r="B14215" s="12">
        <v>41318</v>
      </c>
      <c r="C14215" t="s">
        <v>18300</v>
      </c>
      <c r="D14215" s="11">
        <v>46180.4593171296</v>
      </c>
      <c r="E14215" t="s">
        <v>18301</v>
      </c>
      <c r="F14215" t="s">
        <v>6617</v>
      </c>
      <c r="G14215" t="s">
        <v>18288</v>
      </c>
      <c r="H14215" t="s">
        <v>6578</v>
      </c>
      <c r="I14215" t="s">
        <v>55</v>
      </c>
      <c r="J14215" t="s">
        <v>737</v>
      </c>
      <c r="K14215" t="s">
        <v>18302</v>
      </c>
      <c r="L14215" t="s">
        <v>18290</v>
      </c>
      <c r="M14215" t="s">
        <v>18303</v>
      </c>
      <c r="N14215" t="s">
        <v>18304</v>
      </c>
      <c r="O14215" t="s">
        <v>18305</v>
      </c>
      <c r="P14215">
        <v>1531400</v>
      </c>
      <c r="Q14215" t="s">
        <v>6636</v>
      </c>
      <c r="R14215" t="s">
        <v>6636</v>
      </c>
      <c r="S14215" s="12"/>
      <c r="T14215" s="13"/>
      <c r="U14215" t="s">
        <v>6636</v>
      </c>
    </row>
    <row r="14216" spans="1:21" x14ac:dyDescent="0.25">
      <c r="A14216" t="s">
        <v>6619</v>
      </c>
      <c r="B14216" s="12">
        <v>41318</v>
      </c>
      <c r="C14216" t="s">
        <v>18300</v>
      </c>
      <c r="D14216" s="11">
        <v>46180.4593171296</v>
      </c>
      <c r="E14216" t="s">
        <v>18301</v>
      </c>
      <c r="F14216" t="s">
        <v>6617</v>
      </c>
      <c r="G14216" t="s">
        <v>18293</v>
      </c>
      <c r="H14216" t="s">
        <v>6578</v>
      </c>
      <c r="I14216" t="s">
        <v>55</v>
      </c>
      <c r="J14216" t="s">
        <v>737</v>
      </c>
      <c r="K14216" t="s">
        <v>18302</v>
      </c>
      <c r="L14216" t="s">
        <v>18290</v>
      </c>
      <c r="M14216" t="s">
        <v>18303</v>
      </c>
      <c r="N14216" t="s">
        <v>18304</v>
      </c>
      <c r="O14216" t="s">
        <v>18305</v>
      </c>
      <c r="P14216">
        <v>1531400</v>
      </c>
      <c r="Q14216" t="s">
        <v>6636</v>
      </c>
      <c r="R14216" t="s">
        <v>6636</v>
      </c>
      <c r="S14216" s="12"/>
      <c r="T14216" s="13"/>
      <c r="U14216" t="s">
        <v>6636</v>
      </c>
    </row>
    <row r="14217" spans="1:21" x14ac:dyDescent="0.25">
      <c r="A14217" t="s">
        <v>6619</v>
      </c>
      <c r="B14217" s="12">
        <v>41318</v>
      </c>
      <c r="C14217" t="s">
        <v>18300</v>
      </c>
      <c r="D14217" s="11">
        <v>46180.4593171296</v>
      </c>
      <c r="E14217" t="s">
        <v>18301</v>
      </c>
      <c r="F14217" t="s">
        <v>6617</v>
      </c>
      <c r="G14217" t="s">
        <v>18294</v>
      </c>
      <c r="H14217" t="s">
        <v>6578</v>
      </c>
      <c r="I14217" t="s">
        <v>55</v>
      </c>
      <c r="J14217" t="s">
        <v>737</v>
      </c>
      <c r="K14217" t="s">
        <v>18302</v>
      </c>
      <c r="L14217" t="s">
        <v>18290</v>
      </c>
      <c r="M14217" t="s">
        <v>18303</v>
      </c>
      <c r="N14217" t="s">
        <v>18304</v>
      </c>
      <c r="O14217" t="s">
        <v>18305</v>
      </c>
      <c r="P14217">
        <v>1531400</v>
      </c>
      <c r="Q14217" t="s">
        <v>6636</v>
      </c>
      <c r="R14217" t="s">
        <v>6636</v>
      </c>
      <c r="S14217" s="12"/>
      <c r="T14217" s="13"/>
      <c r="U14217" t="s">
        <v>6636</v>
      </c>
    </row>
    <row r="14218" spans="1:21" x14ac:dyDescent="0.25">
      <c r="A14218" t="s">
        <v>6637</v>
      </c>
      <c r="B14218" s="12">
        <v>41394</v>
      </c>
      <c r="C14218" t="s">
        <v>7246</v>
      </c>
      <c r="D14218" s="11">
        <v>46181.724618055603</v>
      </c>
      <c r="E14218" t="s">
        <v>7247</v>
      </c>
      <c r="F14218" t="s">
        <v>6617</v>
      </c>
      <c r="G14218" t="s">
        <v>18288</v>
      </c>
      <c r="H14218" t="s">
        <v>6578</v>
      </c>
      <c r="I14218" t="s">
        <v>65</v>
      </c>
      <c r="J14218" t="s">
        <v>219</v>
      </c>
      <c r="K14218" t="s">
        <v>18306</v>
      </c>
      <c r="L14218" t="s">
        <v>18290</v>
      </c>
      <c r="M14218" t="s">
        <v>18307</v>
      </c>
      <c r="N14218" t="s">
        <v>13439</v>
      </c>
      <c r="O14218" t="s">
        <v>17757</v>
      </c>
      <c r="P14218">
        <v>1022580</v>
      </c>
      <c r="Q14218" t="s">
        <v>6636</v>
      </c>
      <c r="R14218" t="s">
        <v>6636</v>
      </c>
      <c r="S14218" s="12"/>
      <c r="T14218" s="13"/>
      <c r="U14218" t="s">
        <v>6636</v>
      </c>
    </row>
    <row r="14219" spans="1:21" x14ac:dyDescent="0.25">
      <c r="A14219" t="s">
        <v>6637</v>
      </c>
      <c r="B14219" s="12">
        <v>41394</v>
      </c>
      <c r="C14219" t="s">
        <v>7246</v>
      </c>
      <c r="D14219" s="11">
        <v>46181.724618055603</v>
      </c>
      <c r="E14219" t="s">
        <v>7247</v>
      </c>
      <c r="F14219" t="s">
        <v>6617</v>
      </c>
      <c r="G14219" t="s">
        <v>18293</v>
      </c>
      <c r="H14219" t="s">
        <v>6578</v>
      </c>
      <c r="I14219" t="s">
        <v>65</v>
      </c>
      <c r="J14219" t="s">
        <v>219</v>
      </c>
      <c r="K14219" t="s">
        <v>18306</v>
      </c>
      <c r="L14219" t="s">
        <v>18290</v>
      </c>
      <c r="M14219" t="s">
        <v>18307</v>
      </c>
      <c r="N14219" t="s">
        <v>13439</v>
      </c>
      <c r="O14219" t="s">
        <v>17757</v>
      </c>
      <c r="P14219">
        <v>1022580</v>
      </c>
      <c r="Q14219" t="s">
        <v>6636</v>
      </c>
      <c r="R14219" t="s">
        <v>6636</v>
      </c>
      <c r="S14219" s="12"/>
      <c r="T14219" s="13"/>
      <c r="U14219" t="s">
        <v>6636</v>
      </c>
    </row>
    <row r="14220" spans="1:21" x14ac:dyDescent="0.25">
      <c r="A14220" t="s">
        <v>6637</v>
      </c>
      <c r="B14220" s="12">
        <v>41394</v>
      </c>
      <c r="C14220" t="s">
        <v>7246</v>
      </c>
      <c r="D14220" s="11">
        <v>46181.724618055603</v>
      </c>
      <c r="E14220" t="s">
        <v>7247</v>
      </c>
      <c r="F14220" t="s">
        <v>6617</v>
      </c>
      <c r="G14220" t="s">
        <v>18294</v>
      </c>
      <c r="H14220" t="s">
        <v>6578</v>
      </c>
      <c r="I14220" t="s">
        <v>65</v>
      </c>
      <c r="J14220" t="s">
        <v>219</v>
      </c>
      <c r="K14220" t="s">
        <v>18306</v>
      </c>
      <c r="L14220" t="s">
        <v>18290</v>
      </c>
      <c r="M14220" t="s">
        <v>18307</v>
      </c>
      <c r="N14220" t="s">
        <v>13439</v>
      </c>
      <c r="O14220" t="s">
        <v>17757</v>
      </c>
      <c r="P14220">
        <v>1022580</v>
      </c>
      <c r="Q14220" t="s">
        <v>6636</v>
      </c>
      <c r="R14220" t="s">
        <v>6636</v>
      </c>
      <c r="S14220" s="12"/>
      <c r="T14220" s="13"/>
      <c r="U14220" t="s">
        <v>6636</v>
      </c>
    </row>
    <row r="14221" spans="1:21" x14ac:dyDescent="0.25">
      <c r="A14221" t="s">
        <v>6619</v>
      </c>
      <c r="B14221" s="12">
        <v>41394</v>
      </c>
      <c r="C14221" t="s">
        <v>7246</v>
      </c>
      <c r="D14221" s="11">
        <v>46181.7278703704</v>
      </c>
      <c r="E14221" t="s">
        <v>7247</v>
      </c>
      <c r="F14221" t="s">
        <v>6617</v>
      </c>
      <c r="G14221" t="s">
        <v>18288</v>
      </c>
      <c r="H14221" t="s">
        <v>6578</v>
      </c>
      <c r="I14221" t="s">
        <v>65</v>
      </c>
      <c r="J14221" t="s">
        <v>219</v>
      </c>
      <c r="K14221" t="s">
        <v>18306</v>
      </c>
      <c r="L14221" t="s">
        <v>18290</v>
      </c>
      <c r="M14221" t="s">
        <v>18307</v>
      </c>
      <c r="N14221" t="s">
        <v>13439</v>
      </c>
      <c r="O14221" t="s">
        <v>17757</v>
      </c>
      <c r="P14221">
        <v>1022580</v>
      </c>
      <c r="Q14221" t="s">
        <v>6636</v>
      </c>
      <c r="R14221" t="s">
        <v>6636</v>
      </c>
      <c r="S14221" s="12"/>
      <c r="T14221" s="13"/>
      <c r="U14221" t="s">
        <v>6636</v>
      </c>
    </row>
    <row r="14222" spans="1:21" x14ac:dyDescent="0.25">
      <c r="A14222" t="s">
        <v>6619</v>
      </c>
      <c r="B14222" s="12">
        <v>41394</v>
      </c>
      <c r="C14222" t="s">
        <v>7246</v>
      </c>
      <c r="D14222" s="11">
        <v>46181.7278703704</v>
      </c>
      <c r="E14222" t="s">
        <v>7247</v>
      </c>
      <c r="F14222" t="s">
        <v>6617</v>
      </c>
      <c r="G14222" t="s">
        <v>18293</v>
      </c>
      <c r="H14222" t="s">
        <v>6578</v>
      </c>
      <c r="I14222" t="s">
        <v>65</v>
      </c>
      <c r="J14222" t="s">
        <v>219</v>
      </c>
      <c r="K14222" t="s">
        <v>18306</v>
      </c>
      <c r="L14222" t="s">
        <v>18290</v>
      </c>
      <c r="M14222" t="s">
        <v>18307</v>
      </c>
      <c r="N14222" t="s">
        <v>13439</v>
      </c>
      <c r="O14222" t="s">
        <v>17757</v>
      </c>
      <c r="P14222">
        <v>1022580</v>
      </c>
      <c r="Q14222" t="s">
        <v>6636</v>
      </c>
      <c r="R14222" t="s">
        <v>6636</v>
      </c>
      <c r="S14222" s="12"/>
      <c r="T14222" s="13"/>
      <c r="U14222" t="s">
        <v>6636</v>
      </c>
    </row>
    <row r="14223" spans="1:21" x14ac:dyDescent="0.25">
      <c r="A14223" t="s">
        <v>6619</v>
      </c>
      <c r="B14223" s="12">
        <v>41394</v>
      </c>
      <c r="C14223" t="s">
        <v>7246</v>
      </c>
      <c r="D14223" s="11">
        <v>46181.7278703704</v>
      </c>
      <c r="E14223" t="s">
        <v>7247</v>
      </c>
      <c r="F14223" t="s">
        <v>6617</v>
      </c>
      <c r="G14223" t="s">
        <v>18294</v>
      </c>
      <c r="H14223" t="s">
        <v>6578</v>
      </c>
      <c r="I14223" t="s">
        <v>65</v>
      </c>
      <c r="J14223" t="s">
        <v>219</v>
      </c>
      <c r="K14223" t="s">
        <v>18306</v>
      </c>
      <c r="L14223" t="s">
        <v>18290</v>
      </c>
      <c r="M14223" t="s">
        <v>18307</v>
      </c>
      <c r="N14223" t="s">
        <v>13439</v>
      </c>
      <c r="O14223" t="s">
        <v>17757</v>
      </c>
      <c r="P14223">
        <v>1022580</v>
      </c>
      <c r="Q14223" t="s">
        <v>6636</v>
      </c>
      <c r="R14223" t="s">
        <v>6636</v>
      </c>
      <c r="S14223" s="12"/>
      <c r="T14223" s="13"/>
      <c r="U14223" t="s">
        <v>6636</v>
      </c>
    </row>
    <row r="14224" spans="1:21" x14ac:dyDescent="0.25">
      <c r="A14224" t="s">
        <v>6637</v>
      </c>
      <c r="B14224" s="12">
        <v>41630</v>
      </c>
      <c r="C14224" t="s">
        <v>18308</v>
      </c>
      <c r="D14224" s="11">
        <v>46185.468148148102</v>
      </c>
      <c r="E14224" t="s">
        <v>18309</v>
      </c>
      <c r="F14224" t="s">
        <v>6617</v>
      </c>
      <c r="G14224" t="s">
        <v>18288</v>
      </c>
      <c r="H14224" t="s">
        <v>6578</v>
      </c>
      <c r="I14224" t="s">
        <v>55</v>
      </c>
      <c r="J14224" t="s">
        <v>6803</v>
      </c>
      <c r="K14224" t="s">
        <v>18310</v>
      </c>
      <c r="L14224" t="s">
        <v>18290</v>
      </c>
      <c r="M14224" t="s">
        <v>18311</v>
      </c>
      <c r="N14224" t="s">
        <v>7023</v>
      </c>
      <c r="O14224" t="s">
        <v>18312</v>
      </c>
      <c r="P14224">
        <v>735000</v>
      </c>
      <c r="Q14224" t="s">
        <v>6636</v>
      </c>
      <c r="R14224" t="s">
        <v>6636</v>
      </c>
      <c r="S14224" s="12"/>
      <c r="T14224" s="13"/>
      <c r="U14224" t="s">
        <v>6629</v>
      </c>
    </row>
    <row r="14225" spans="1:21" x14ac:dyDescent="0.25">
      <c r="A14225" t="s">
        <v>6637</v>
      </c>
      <c r="B14225" s="12">
        <v>41630</v>
      </c>
      <c r="C14225" t="s">
        <v>18308</v>
      </c>
      <c r="D14225" s="11">
        <v>46185.468148148102</v>
      </c>
      <c r="E14225" t="s">
        <v>18309</v>
      </c>
      <c r="F14225" t="s">
        <v>6617</v>
      </c>
      <c r="G14225" t="s">
        <v>18293</v>
      </c>
      <c r="H14225" t="s">
        <v>6578</v>
      </c>
      <c r="I14225" t="s">
        <v>55</v>
      </c>
      <c r="J14225" t="s">
        <v>6803</v>
      </c>
      <c r="K14225" t="s">
        <v>18310</v>
      </c>
      <c r="L14225" t="s">
        <v>18290</v>
      </c>
      <c r="M14225" t="s">
        <v>18311</v>
      </c>
      <c r="N14225" t="s">
        <v>7023</v>
      </c>
      <c r="O14225" t="s">
        <v>18312</v>
      </c>
      <c r="P14225">
        <v>735000</v>
      </c>
      <c r="Q14225" t="s">
        <v>6636</v>
      </c>
      <c r="R14225" t="s">
        <v>6636</v>
      </c>
      <c r="S14225" s="12"/>
      <c r="T14225" s="13"/>
      <c r="U14225" t="s">
        <v>6629</v>
      </c>
    </row>
    <row r="14226" spans="1:21" x14ac:dyDescent="0.25">
      <c r="A14226" t="s">
        <v>6637</v>
      </c>
      <c r="B14226" s="12">
        <v>41630</v>
      </c>
      <c r="C14226" t="s">
        <v>18308</v>
      </c>
      <c r="D14226" s="11">
        <v>46185.468148148102</v>
      </c>
      <c r="E14226" t="s">
        <v>18309</v>
      </c>
      <c r="F14226" t="s">
        <v>6617</v>
      </c>
      <c r="G14226" t="s">
        <v>18294</v>
      </c>
      <c r="H14226" t="s">
        <v>6578</v>
      </c>
      <c r="I14226" t="s">
        <v>55</v>
      </c>
      <c r="J14226" t="s">
        <v>6803</v>
      </c>
      <c r="K14226" t="s">
        <v>18310</v>
      </c>
      <c r="L14226" t="s">
        <v>18290</v>
      </c>
      <c r="M14226" t="s">
        <v>18311</v>
      </c>
      <c r="N14226" t="s">
        <v>7023</v>
      </c>
      <c r="O14226" t="s">
        <v>18312</v>
      </c>
      <c r="P14226">
        <v>735000</v>
      </c>
      <c r="Q14226" t="s">
        <v>6636</v>
      </c>
      <c r="R14226" t="s">
        <v>6636</v>
      </c>
      <c r="S14226" s="12"/>
      <c r="T14226" s="13"/>
      <c r="U14226" t="s">
        <v>6629</v>
      </c>
    </row>
    <row r="14227" spans="1:21" x14ac:dyDescent="0.25">
      <c r="A14227" t="s">
        <v>6619</v>
      </c>
      <c r="B14227" s="12">
        <v>41630</v>
      </c>
      <c r="C14227" t="s">
        <v>18308</v>
      </c>
      <c r="D14227" s="11">
        <v>46185.713078703702</v>
      </c>
      <c r="E14227" t="s">
        <v>18309</v>
      </c>
      <c r="F14227" t="s">
        <v>6617</v>
      </c>
      <c r="G14227" t="s">
        <v>18288</v>
      </c>
      <c r="H14227" t="s">
        <v>6578</v>
      </c>
      <c r="I14227" t="s">
        <v>55</v>
      </c>
      <c r="J14227" t="s">
        <v>6803</v>
      </c>
      <c r="K14227" t="s">
        <v>18310</v>
      </c>
      <c r="L14227" t="s">
        <v>18290</v>
      </c>
      <c r="M14227" t="s">
        <v>18311</v>
      </c>
      <c r="N14227" t="s">
        <v>7023</v>
      </c>
      <c r="O14227" t="s">
        <v>18312</v>
      </c>
      <c r="P14227">
        <v>735000</v>
      </c>
      <c r="Q14227" t="s">
        <v>6636</v>
      </c>
      <c r="R14227" t="s">
        <v>6636</v>
      </c>
      <c r="S14227" s="12"/>
      <c r="T14227" s="13"/>
      <c r="U14227" t="s">
        <v>6629</v>
      </c>
    </row>
    <row r="14228" spans="1:21" x14ac:dyDescent="0.25">
      <c r="A14228" t="s">
        <v>6619</v>
      </c>
      <c r="B14228" s="12">
        <v>41630</v>
      </c>
      <c r="C14228" t="s">
        <v>18308</v>
      </c>
      <c r="D14228" s="11">
        <v>46185.713078703702</v>
      </c>
      <c r="E14228" t="s">
        <v>18309</v>
      </c>
      <c r="F14228" t="s">
        <v>6617</v>
      </c>
      <c r="G14228" t="s">
        <v>18293</v>
      </c>
      <c r="H14228" t="s">
        <v>6578</v>
      </c>
      <c r="I14228" t="s">
        <v>55</v>
      </c>
      <c r="J14228" t="s">
        <v>6803</v>
      </c>
      <c r="K14228" t="s">
        <v>18310</v>
      </c>
      <c r="L14228" t="s">
        <v>18290</v>
      </c>
      <c r="M14228" t="s">
        <v>18311</v>
      </c>
      <c r="N14228" t="s">
        <v>7023</v>
      </c>
      <c r="O14228" t="s">
        <v>18312</v>
      </c>
      <c r="P14228">
        <v>735000</v>
      </c>
      <c r="Q14228" t="s">
        <v>6636</v>
      </c>
      <c r="R14228" t="s">
        <v>6636</v>
      </c>
      <c r="S14228" s="12"/>
      <c r="T14228" s="13"/>
      <c r="U14228" t="s">
        <v>6629</v>
      </c>
    </row>
    <row r="14229" spans="1:21" x14ac:dyDescent="0.25">
      <c r="A14229" t="s">
        <v>6619</v>
      </c>
      <c r="B14229" s="12">
        <v>41630</v>
      </c>
      <c r="C14229" t="s">
        <v>18308</v>
      </c>
      <c r="D14229" s="11">
        <v>46185.713078703702</v>
      </c>
      <c r="E14229" t="s">
        <v>18309</v>
      </c>
      <c r="F14229" t="s">
        <v>6617</v>
      </c>
      <c r="G14229" t="s">
        <v>18294</v>
      </c>
      <c r="H14229" t="s">
        <v>6578</v>
      </c>
      <c r="I14229" t="s">
        <v>55</v>
      </c>
      <c r="J14229" t="s">
        <v>6803</v>
      </c>
      <c r="K14229" t="s">
        <v>18310</v>
      </c>
      <c r="L14229" t="s">
        <v>18290</v>
      </c>
      <c r="M14229" t="s">
        <v>18311</v>
      </c>
      <c r="N14229" t="s">
        <v>7023</v>
      </c>
      <c r="O14229" t="s">
        <v>18312</v>
      </c>
      <c r="P14229">
        <v>735000</v>
      </c>
      <c r="Q14229" t="s">
        <v>6636</v>
      </c>
      <c r="R14229" t="s">
        <v>6636</v>
      </c>
      <c r="S14229" s="12"/>
      <c r="T14229" s="13"/>
      <c r="U14229" t="s">
        <v>6629</v>
      </c>
    </row>
    <row r="14230" spans="1:21" x14ac:dyDescent="0.25">
      <c r="A14230" t="s">
        <v>6637</v>
      </c>
      <c r="B14230" s="12">
        <v>42871</v>
      </c>
      <c r="C14230" t="s">
        <v>18313</v>
      </c>
      <c r="D14230" s="11">
        <v>46208.426597222198</v>
      </c>
      <c r="E14230" t="s">
        <v>18314</v>
      </c>
      <c r="F14230" t="s">
        <v>6617</v>
      </c>
      <c r="G14230" t="s">
        <v>18288</v>
      </c>
      <c r="H14230" t="s">
        <v>6578</v>
      </c>
      <c r="I14230" t="s">
        <v>55</v>
      </c>
      <c r="J14230" t="s">
        <v>643</v>
      </c>
      <c r="K14230" t="s">
        <v>18315</v>
      </c>
      <c r="L14230" t="s">
        <v>18290</v>
      </c>
      <c r="M14230" t="s">
        <v>18316</v>
      </c>
      <c r="N14230" t="s">
        <v>6627</v>
      </c>
      <c r="O14230" t="s">
        <v>6628</v>
      </c>
      <c r="P14230">
        <v>1450000</v>
      </c>
      <c r="Q14230" t="s">
        <v>6636</v>
      </c>
      <c r="R14230" t="s">
        <v>6636</v>
      </c>
      <c r="S14230" s="12"/>
      <c r="T14230" s="13"/>
      <c r="U14230" t="s">
        <v>6920</v>
      </c>
    </row>
    <row r="14231" spans="1:21" x14ac:dyDescent="0.25">
      <c r="A14231" t="s">
        <v>6637</v>
      </c>
      <c r="B14231" s="12">
        <v>42871</v>
      </c>
      <c r="C14231" t="s">
        <v>18313</v>
      </c>
      <c r="D14231" s="11">
        <v>46208.426597222198</v>
      </c>
      <c r="E14231" t="s">
        <v>18314</v>
      </c>
      <c r="F14231" t="s">
        <v>6617</v>
      </c>
      <c r="G14231" t="s">
        <v>18293</v>
      </c>
      <c r="H14231" t="s">
        <v>6578</v>
      </c>
      <c r="I14231" t="s">
        <v>55</v>
      </c>
      <c r="J14231" t="s">
        <v>643</v>
      </c>
      <c r="K14231" t="s">
        <v>18315</v>
      </c>
      <c r="L14231" t="s">
        <v>18290</v>
      </c>
      <c r="M14231" t="s">
        <v>18316</v>
      </c>
      <c r="N14231" t="s">
        <v>6627</v>
      </c>
      <c r="O14231" t="s">
        <v>6628</v>
      </c>
      <c r="P14231">
        <v>1450000</v>
      </c>
      <c r="Q14231" t="s">
        <v>6636</v>
      </c>
      <c r="R14231" t="s">
        <v>6636</v>
      </c>
      <c r="S14231" s="12"/>
      <c r="T14231" s="13"/>
      <c r="U14231" t="s">
        <v>6920</v>
      </c>
    </row>
    <row r="14232" spans="1:21" x14ac:dyDescent="0.25">
      <c r="A14232" t="s">
        <v>6637</v>
      </c>
      <c r="B14232" s="12">
        <v>42871</v>
      </c>
      <c r="C14232" t="s">
        <v>18313</v>
      </c>
      <c r="D14232" s="11">
        <v>46208.426597222198</v>
      </c>
      <c r="E14232" t="s">
        <v>18314</v>
      </c>
      <c r="F14232" t="s">
        <v>6617</v>
      </c>
      <c r="G14232" t="s">
        <v>18294</v>
      </c>
      <c r="H14232" t="s">
        <v>6578</v>
      </c>
      <c r="I14232" t="s">
        <v>55</v>
      </c>
      <c r="J14232" t="s">
        <v>643</v>
      </c>
      <c r="K14232" t="s">
        <v>18315</v>
      </c>
      <c r="L14232" t="s">
        <v>18290</v>
      </c>
      <c r="M14232" t="s">
        <v>18316</v>
      </c>
      <c r="N14232" t="s">
        <v>6627</v>
      </c>
      <c r="O14232" t="s">
        <v>6628</v>
      </c>
      <c r="P14232">
        <v>1450000</v>
      </c>
      <c r="Q14232" t="s">
        <v>6636</v>
      </c>
      <c r="R14232" t="s">
        <v>6636</v>
      </c>
      <c r="S14232" s="12"/>
      <c r="T14232" s="13"/>
      <c r="U14232" t="s">
        <v>6920</v>
      </c>
    </row>
    <row r="14233" spans="1:21" x14ac:dyDescent="0.25">
      <c r="A14233" t="s">
        <v>6619</v>
      </c>
      <c r="B14233" s="12">
        <v>42871</v>
      </c>
      <c r="C14233" t="s">
        <v>18313</v>
      </c>
      <c r="D14233" s="11">
        <v>46209.513923611099</v>
      </c>
      <c r="E14233" t="s">
        <v>18314</v>
      </c>
      <c r="F14233" t="s">
        <v>6617</v>
      </c>
      <c r="G14233" t="s">
        <v>18288</v>
      </c>
      <c r="H14233" t="s">
        <v>6578</v>
      </c>
      <c r="I14233" t="s">
        <v>55</v>
      </c>
      <c r="J14233" t="s">
        <v>643</v>
      </c>
      <c r="K14233" t="s">
        <v>18315</v>
      </c>
      <c r="L14233" t="s">
        <v>18290</v>
      </c>
      <c r="M14233" t="s">
        <v>18316</v>
      </c>
      <c r="N14233" t="s">
        <v>6627</v>
      </c>
      <c r="O14233" t="s">
        <v>6628</v>
      </c>
      <c r="P14233">
        <v>1450000</v>
      </c>
      <c r="Q14233" t="s">
        <v>6636</v>
      </c>
      <c r="R14233" t="s">
        <v>6636</v>
      </c>
      <c r="S14233" s="12"/>
      <c r="T14233" s="13"/>
      <c r="U14233" t="s">
        <v>6920</v>
      </c>
    </row>
    <row r="14234" spans="1:21" x14ac:dyDescent="0.25">
      <c r="A14234" t="s">
        <v>6619</v>
      </c>
      <c r="B14234" s="12">
        <v>42871</v>
      </c>
      <c r="C14234" t="s">
        <v>18313</v>
      </c>
      <c r="D14234" s="11">
        <v>46209.513923611099</v>
      </c>
      <c r="E14234" t="s">
        <v>18314</v>
      </c>
      <c r="F14234" t="s">
        <v>6617</v>
      </c>
      <c r="G14234" t="s">
        <v>18293</v>
      </c>
      <c r="H14234" t="s">
        <v>6578</v>
      </c>
      <c r="I14234" t="s">
        <v>55</v>
      </c>
      <c r="J14234" t="s">
        <v>643</v>
      </c>
      <c r="K14234" t="s">
        <v>18315</v>
      </c>
      <c r="L14234" t="s">
        <v>18290</v>
      </c>
      <c r="M14234" t="s">
        <v>18316</v>
      </c>
      <c r="N14234" t="s">
        <v>6627</v>
      </c>
      <c r="O14234" t="s">
        <v>6628</v>
      </c>
      <c r="P14234">
        <v>1450000</v>
      </c>
      <c r="Q14234" t="s">
        <v>6636</v>
      </c>
      <c r="R14234" t="s">
        <v>6636</v>
      </c>
      <c r="S14234" s="12"/>
      <c r="T14234" s="13"/>
      <c r="U14234" t="s">
        <v>6920</v>
      </c>
    </row>
    <row r="14235" spans="1:21" x14ac:dyDescent="0.25">
      <c r="A14235" t="s">
        <v>6619</v>
      </c>
      <c r="B14235" s="12">
        <v>42871</v>
      </c>
      <c r="C14235" t="s">
        <v>18313</v>
      </c>
      <c r="D14235" s="11">
        <v>46209.513923611099</v>
      </c>
      <c r="E14235" t="s">
        <v>18314</v>
      </c>
      <c r="F14235" t="s">
        <v>6617</v>
      </c>
      <c r="G14235" t="s">
        <v>18294</v>
      </c>
      <c r="H14235" t="s">
        <v>6578</v>
      </c>
      <c r="I14235" t="s">
        <v>55</v>
      </c>
      <c r="J14235" t="s">
        <v>643</v>
      </c>
      <c r="K14235" t="s">
        <v>18315</v>
      </c>
      <c r="L14235" t="s">
        <v>18290</v>
      </c>
      <c r="M14235" t="s">
        <v>18316</v>
      </c>
      <c r="N14235" t="s">
        <v>6627</v>
      </c>
      <c r="O14235" t="s">
        <v>6628</v>
      </c>
      <c r="P14235">
        <v>1450000</v>
      </c>
      <c r="Q14235" t="s">
        <v>6636</v>
      </c>
      <c r="R14235" t="s">
        <v>6636</v>
      </c>
      <c r="S14235" s="12"/>
      <c r="T14235" s="13"/>
      <c r="U14235" t="s">
        <v>6920</v>
      </c>
    </row>
    <row r="14236" spans="1:21" x14ac:dyDescent="0.25">
      <c r="A14236" t="s">
        <v>6637</v>
      </c>
      <c r="B14236" s="12">
        <v>43054</v>
      </c>
      <c r="C14236" t="s">
        <v>18317</v>
      </c>
      <c r="D14236" s="11">
        <v>46213.682210648098</v>
      </c>
      <c r="E14236" t="s">
        <v>18318</v>
      </c>
      <c r="F14236" t="s">
        <v>6617</v>
      </c>
      <c r="G14236" t="s">
        <v>18288</v>
      </c>
      <c r="H14236" t="s">
        <v>6578</v>
      </c>
      <c r="I14236" t="s">
        <v>6636</v>
      </c>
      <c r="J14236" t="s">
        <v>6636</v>
      </c>
      <c r="K14236" t="s">
        <v>18319</v>
      </c>
      <c r="L14236" t="s">
        <v>18290</v>
      </c>
      <c r="M14236" t="s">
        <v>18320</v>
      </c>
      <c r="N14236" t="s">
        <v>13439</v>
      </c>
      <c r="O14236" t="s">
        <v>17757</v>
      </c>
      <c r="P14236">
        <v>520000</v>
      </c>
      <c r="Q14236" t="s">
        <v>6636</v>
      </c>
      <c r="R14236" t="s">
        <v>6636</v>
      </c>
      <c r="S14236" s="12"/>
      <c r="T14236" s="13"/>
      <c r="U14236" t="s">
        <v>6708</v>
      </c>
    </row>
    <row r="14237" spans="1:21" x14ac:dyDescent="0.25">
      <c r="A14237" t="s">
        <v>6637</v>
      </c>
      <c r="B14237" s="12">
        <v>43054</v>
      </c>
      <c r="C14237" t="s">
        <v>18317</v>
      </c>
      <c r="D14237" s="11">
        <v>46213.682210648098</v>
      </c>
      <c r="E14237" t="s">
        <v>18318</v>
      </c>
      <c r="F14237" t="s">
        <v>6617</v>
      </c>
      <c r="G14237" t="s">
        <v>18293</v>
      </c>
      <c r="H14237" t="s">
        <v>6578</v>
      </c>
      <c r="I14237" t="s">
        <v>6636</v>
      </c>
      <c r="J14237" t="s">
        <v>6636</v>
      </c>
      <c r="K14237" t="s">
        <v>18319</v>
      </c>
      <c r="L14237" t="s">
        <v>18290</v>
      </c>
      <c r="M14237" t="s">
        <v>18320</v>
      </c>
      <c r="N14237" t="s">
        <v>13439</v>
      </c>
      <c r="O14237" t="s">
        <v>17757</v>
      </c>
      <c r="P14237">
        <v>520000</v>
      </c>
      <c r="Q14237" t="s">
        <v>6636</v>
      </c>
      <c r="R14237" t="s">
        <v>6636</v>
      </c>
      <c r="S14237" s="12"/>
      <c r="T14237" s="13"/>
      <c r="U14237" t="s">
        <v>6708</v>
      </c>
    </row>
    <row r="14238" spans="1:21" x14ac:dyDescent="0.25">
      <c r="A14238" t="s">
        <v>6637</v>
      </c>
      <c r="B14238" s="12">
        <v>43054</v>
      </c>
      <c r="C14238" t="s">
        <v>18317</v>
      </c>
      <c r="D14238" s="11">
        <v>46213.682210648098</v>
      </c>
      <c r="E14238" t="s">
        <v>18318</v>
      </c>
      <c r="F14238" t="s">
        <v>6617</v>
      </c>
      <c r="G14238" t="s">
        <v>18294</v>
      </c>
      <c r="H14238" t="s">
        <v>6578</v>
      </c>
      <c r="I14238" t="s">
        <v>6636</v>
      </c>
      <c r="J14238" t="s">
        <v>6636</v>
      </c>
      <c r="K14238" t="s">
        <v>18319</v>
      </c>
      <c r="L14238" t="s">
        <v>18290</v>
      </c>
      <c r="M14238" t="s">
        <v>18320</v>
      </c>
      <c r="N14238" t="s">
        <v>13439</v>
      </c>
      <c r="O14238" t="s">
        <v>17757</v>
      </c>
      <c r="P14238">
        <v>520000</v>
      </c>
      <c r="Q14238" t="s">
        <v>6636</v>
      </c>
      <c r="R14238" t="s">
        <v>6636</v>
      </c>
      <c r="S14238" s="12"/>
      <c r="T14238" s="13"/>
      <c r="U14238" t="s">
        <v>6708</v>
      </c>
    </row>
    <row r="14239" spans="1:21" x14ac:dyDescent="0.25">
      <c r="A14239" t="s">
        <v>6619</v>
      </c>
      <c r="B14239" s="12">
        <v>43054</v>
      </c>
      <c r="C14239" t="s">
        <v>18317</v>
      </c>
      <c r="D14239" s="11">
        <v>46213.682210648098</v>
      </c>
      <c r="E14239" t="s">
        <v>18318</v>
      </c>
      <c r="F14239" t="s">
        <v>6617</v>
      </c>
      <c r="G14239" t="s">
        <v>18288</v>
      </c>
      <c r="H14239" t="s">
        <v>6578</v>
      </c>
      <c r="I14239" t="s">
        <v>6636</v>
      </c>
      <c r="J14239" t="s">
        <v>6636</v>
      </c>
      <c r="K14239" t="s">
        <v>18319</v>
      </c>
      <c r="L14239" t="s">
        <v>18290</v>
      </c>
      <c r="M14239" t="s">
        <v>18320</v>
      </c>
      <c r="N14239" t="s">
        <v>13439</v>
      </c>
      <c r="O14239" t="s">
        <v>17757</v>
      </c>
      <c r="P14239">
        <v>520000</v>
      </c>
      <c r="Q14239" t="s">
        <v>6636</v>
      </c>
      <c r="R14239" t="s">
        <v>6636</v>
      </c>
      <c r="S14239" s="12"/>
      <c r="T14239" s="13"/>
      <c r="U14239" t="s">
        <v>6708</v>
      </c>
    </row>
    <row r="14240" spans="1:21" x14ac:dyDescent="0.25">
      <c r="A14240" t="s">
        <v>6619</v>
      </c>
      <c r="B14240" s="12">
        <v>43054</v>
      </c>
      <c r="C14240" t="s">
        <v>18317</v>
      </c>
      <c r="D14240" s="11">
        <v>46213.682210648098</v>
      </c>
      <c r="E14240" t="s">
        <v>18318</v>
      </c>
      <c r="F14240" t="s">
        <v>6617</v>
      </c>
      <c r="G14240" t="s">
        <v>18293</v>
      </c>
      <c r="H14240" t="s">
        <v>6578</v>
      </c>
      <c r="I14240" t="s">
        <v>6636</v>
      </c>
      <c r="J14240" t="s">
        <v>6636</v>
      </c>
      <c r="K14240" t="s">
        <v>18319</v>
      </c>
      <c r="L14240" t="s">
        <v>18290</v>
      </c>
      <c r="M14240" t="s">
        <v>18320</v>
      </c>
      <c r="N14240" t="s">
        <v>13439</v>
      </c>
      <c r="O14240" t="s">
        <v>17757</v>
      </c>
      <c r="P14240">
        <v>520000</v>
      </c>
      <c r="Q14240" t="s">
        <v>6636</v>
      </c>
      <c r="R14240" t="s">
        <v>6636</v>
      </c>
      <c r="S14240" s="12"/>
      <c r="T14240" s="13"/>
      <c r="U14240" t="s">
        <v>6708</v>
      </c>
    </row>
    <row r="14241" spans="1:21" x14ac:dyDescent="0.25">
      <c r="A14241" t="s">
        <v>6619</v>
      </c>
      <c r="B14241" s="12">
        <v>43054</v>
      </c>
      <c r="C14241" t="s">
        <v>18317</v>
      </c>
      <c r="D14241" s="11">
        <v>46213.682210648098</v>
      </c>
      <c r="E14241" t="s">
        <v>18318</v>
      </c>
      <c r="F14241" t="s">
        <v>6617</v>
      </c>
      <c r="G14241" t="s">
        <v>18294</v>
      </c>
      <c r="H14241" t="s">
        <v>6578</v>
      </c>
      <c r="I14241" t="s">
        <v>6636</v>
      </c>
      <c r="J14241" t="s">
        <v>6636</v>
      </c>
      <c r="K14241" t="s">
        <v>18319</v>
      </c>
      <c r="L14241" t="s">
        <v>18290</v>
      </c>
      <c r="M14241" t="s">
        <v>18320</v>
      </c>
      <c r="N14241" t="s">
        <v>13439</v>
      </c>
      <c r="O14241" t="s">
        <v>17757</v>
      </c>
      <c r="P14241">
        <v>520000</v>
      </c>
      <c r="Q14241" t="s">
        <v>6636</v>
      </c>
      <c r="R14241" t="s">
        <v>6636</v>
      </c>
      <c r="S14241" s="12"/>
      <c r="T14241" s="13"/>
      <c r="U14241" t="s">
        <v>6708</v>
      </c>
    </row>
    <row r="14242" spans="1:21" x14ac:dyDescent="0.25">
      <c r="A14242" t="s">
        <v>6637</v>
      </c>
      <c r="B14242" s="12">
        <v>43206</v>
      </c>
      <c r="C14242" t="s">
        <v>18321</v>
      </c>
      <c r="D14242" s="11">
        <v>46217.387800925899</v>
      </c>
      <c r="E14242" t="s">
        <v>18322</v>
      </c>
      <c r="F14242" t="s">
        <v>6617</v>
      </c>
      <c r="G14242" t="s">
        <v>18288</v>
      </c>
      <c r="H14242" t="s">
        <v>6578</v>
      </c>
      <c r="I14242" t="s">
        <v>6640</v>
      </c>
      <c r="J14242" t="s">
        <v>6707</v>
      </c>
      <c r="K14242" t="s">
        <v>18323</v>
      </c>
      <c r="L14242" t="s">
        <v>18290</v>
      </c>
      <c r="M14242" t="s">
        <v>18324</v>
      </c>
      <c r="N14242" t="s">
        <v>7365</v>
      </c>
      <c r="O14242" t="s">
        <v>7366</v>
      </c>
      <c r="P14242">
        <v>648000</v>
      </c>
      <c r="Q14242" t="s">
        <v>6636</v>
      </c>
      <c r="R14242" t="s">
        <v>6636</v>
      </c>
      <c r="S14242" s="12"/>
      <c r="T14242" s="13"/>
      <c r="U14242" t="s">
        <v>6629</v>
      </c>
    </row>
    <row r="14243" spans="1:21" x14ac:dyDescent="0.25">
      <c r="A14243" t="s">
        <v>6637</v>
      </c>
      <c r="B14243" s="12">
        <v>43206</v>
      </c>
      <c r="C14243" t="s">
        <v>18321</v>
      </c>
      <c r="D14243" s="11">
        <v>46217.387800925899</v>
      </c>
      <c r="E14243" t="s">
        <v>18322</v>
      </c>
      <c r="F14243" t="s">
        <v>6617</v>
      </c>
      <c r="G14243" t="s">
        <v>18293</v>
      </c>
      <c r="H14243" t="s">
        <v>6578</v>
      </c>
      <c r="I14243" t="s">
        <v>6640</v>
      </c>
      <c r="J14243" t="s">
        <v>6707</v>
      </c>
      <c r="K14243" t="s">
        <v>18323</v>
      </c>
      <c r="L14243" t="s">
        <v>18290</v>
      </c>
      <c r="M14243" t="s">
        <v>18324</v>
      </c>
      <c r="N14243" t="s">
        <v>7365</v>
      </c>
      <c r="O14243" t="s">
        <v>7366</v>
      </c>
      <c r="P14243">
        <v>648000</v>
      </c>
      <c r="Q14243" t="s">
        <v>6636</v>
      </c>
      <c r="R14243" t="s">
        <v>6636</v>
      </c>
      <c r="S14243" s="12"/>
      <c r="T14243" s="13"/>
      <c r="U14243" t="s">
        <v>6629</v>
      </c>
    </row>
    <row r="14244" spans="1:21" x14ac:dyDescent="0.25">
      <c r="A14244" t="s">
        <v>6637</v>
      </c>
      <c r="B14244" s="12">
        <v>43206</v>
      </c>
      <c r="C14244" t="s">
        <v>18321</v>
      </c>
      <c r="D14244" s="11">
        <v>46217.387800925899</v>
      </c>
      <c r="E14244" t="s">
        <v>18322</v>
      </c>
      <c r="F14244" t="s">
        <v>6617</v>
      </c>
      <c r="G14244" t="s">
        <v>18294</v>
      </c>
      <c r="H14244" t="s">
        <v>6578</v>
      </c>
      <c r="I14244" t="s">
        <v>6640</v>
      </c>
      <c r="J14244" t="s">
        <v>6707</v>
      </c>
      <c r="K14244" t="s">
        <v>18323</v>
      </c>
      <c r="L14244" t="s">
        <v>18290</v>
      </c>
      <c r="M14244" t="s">
        <v>18324</v>
      </c>
      <c r="N14244" t="s">
        <v>7365</v>
      </c>
      <c r="O14244" t="s">
        <v>7366</v>
      </c>
      <c r="P14244">
        <v>648000</v>
      </c>
      <c r="Q14244" t="s">
        <v>6636</v>
      </c>
      <c r="R14244" t="s">
        <v>6636</v>
      </c>
      <c r="S14244" s="12"/>
      <c r="T14244" s="13"/>
      <c r="U14244" t="s">
        <v>6629</v>
      </c>
    </row>
    <row r="14245" spans="1:21" x14ac:dyDescent="0.25">
      <c r="A14245" t="s">
        <v>6619</v>
      </c>
      <c r="B14245" s="12">
        <v>43206</v>
      </c>
      <c r="C14245" t="s">
        <v>18321</v>
      </c>
      <c r="D14245" s="11">
        <v>46217.387800925899</v>
      </c>
      <c r="E14245" t="s">
        <v>18322</v>
      </c>
      <c r="F14245" t="s">
        <v>6617</v>
      </c>
      <c r="G14245" t="s">
        <v>18288</v>
      </c>
      <c r="H14245" t="s">
        <v>6578</v>
      </c>
      <c r="I14245" t="s">
        <v>6640</v>
      </c>
      <c r="J14245" t="s">
        <v>6707</v>
      </c>
      <c r="K14245" t="s">
        <v>18323</v>
      </c>
      <c r="L14245" t="s">
        <v>18290</v>
      </c>
      <c r="M14245" t="s">
        <v>18324</v>
      </c>
      <c r="N14245" t="s">
        <v>7365</v>
      </c>
      <c r="O14245" t="s">
        <v>7366</v>
      </c>
      <c r="P14245">
        <v>648000</v>
      </c>
      <c r="Q14245" t="s">
        <v>6636</v>
      </c>
      <c r="R14245" t="s">
        <v>6636</v>
      </c>
      <c r="S14245" s="12"/>
      <c r="T14245" s="13"/>
      <c r="U14245" t="s">
        <v>6629</v>
      </c>
    </row>
    <row r="14246" spans="1:21" x14ac:dyDescent="0.25">
      <c r="A14246" t="s">
        <v>6619</v>
      </c>
      <c r="B14246" s="12">
        <v>43206</v>
      </c>
      <c r="C14246" t="s">
        <v>18321</v>
      </c>
      <c r="D14246" s="11">
        <v>46217.387800925899</v>
      </c>
      <c r="E14246" t="s">
        <v>18322</v>
      </c>
      <c r="F14246" t="s">
        <v>6617</v>
      </c>
      <c r="G14246" t="s">
        <v>18293</v>
      </c>
      <c r="H14246" t="s">
        <v>6578</v>
      </c>
      <c r="I14246" t="s">
        <v>6640</v>
      </c>
      <c r="J14246" t="s">
        <v>6707</v>
      </c>
      <c r="K14246" t="s">
        <v>18323</v>
      </c>
      <c r="L14246" t="s">
        <v>18290</v>
      </c>
      <c r="M14246" t="s">
        <v>18324</v>
      </c>
      <c r="N14246" t="s">
        <v>7365</v>
      </c>
      <c r="O14246" t="s">
        <v>7366</v>
      </c>
      <c r="P14246">
        <v>648000</v>
      </c>
      <c r="Q14246" t="s">
        <v>6636</v>
      </c>
      <c r="R14246" t="s">
        <v>6636</v>
      </c>
      <c r="S14246" s="12"/>
      <c r="T14246" s="13"/>
      <c r="U14246" t="s">
        <v>6629</v>
      </c>
    </row>
    <row r="14247" spans="1:21" x14ac:dyDescent="0.25">
      <c r="A14247" t="s">
        <v>6619</v>
      </c>
      <c r="B14247" s="12">
        <v>43206</v>
      </c>
      <c r="C14247" t="s">
        <v>18321</v>
      </c>
      <c r="D14247" s="11">
        <v>46217.387800925899</v>
      </c>
      <c r="E14247" t="s">
        <v>18322</v>
      </c>
      <c r="F14247" t="s">
        <v>6617</v>
      </c>
      <c r="G14247" t="s">
        <v>18294</v>
      </c>
      <c r="H14247" t="s">
        <v>6578</v>
      </c>
      <c r="I14247" t="s">
        <v>6640</v>
      </c>
      <c r="J14247" t="s">
        <v>6707</v>
      </c>
      <c r="K14247" t="s">
        <v>18323</v>
      </c>
      <c r="L14247" t="s">
        <v>18290</v>
      </c>
      <c r="M14247" t="s">
        <v>18324</v>
      </c>
      <c r="N14247" t="s">
        <v>7365</v>
      </c>
      <c r="O14247" t="s">
        <v>7366</v>
      </c>
      <c r="P14247">
        <v>648000</v>
      </c>
      <c r="Q14247" t="s">
        <v>6636</v>
      </c>
      <c r="R14247" t="s">
        <v>6636</v>
      </c>
      <c r="S14247" s="12"/>
      <c r="T14247" s="13"/>
      <c r="U14247" t="s">
        <v>6629</v>
      </c>
    </row>
    <row r="14248" spans="1:21" x14ac:dyDescent="0.25">
      <c r="A14248" t="s">
        <v>6637</v>
      </c>
      <c r="B14248" s="12">
        <v>43291</v>
      </c>
      <c r="C14248" t="s">
        <v>18325</v>
      </c>
      <c r="D14248" s="11">
        <v>46218.653749999998</v>
      </c>
      <c r="E14248" t="s">
        <v>18326</v>
      </c>
      <c r="F14248" t="s">
        <v>6617</v>
      </c>
      <c r="G14248" t="s">
        <v>18288</v>
      </c>
      <c r="H14248" t="s">
        <v>6578</v>
      </c>
      <c r="I14248" t="s">
        <v>3863</v>
      </c>
      <c r="J14248" t="s">
        <v>18327</v>
      </c>
      <c r="K14248" t="s">
        <v>18328</v>
      </c>
      <c r="L14248" t="s">
        <v>18290</v>
      </c>
      <c r="M14248" t="s">
        <v>18329</v>
      </c>
      <c r="N14248" t="s">
        <v>6627</v>
      </c>
      <c r="O14248" t="s">
        <v>6628</v>
      </c>
      <c r="P14248">
        <v>1330000</v>
      </c>
      <c r="Q14248" t="s">
        <v>6636</v>
      </c>
      <c r="R14248" t="s">
        <v>6636</v>
      </c>
      <c r="S14248" s="12"/>
      <c r="T14248" s="13"/>
      <c r="U14248" t="s">
        <v>6636</v>
      </c>
    </row>
    <row r="14249" spans="1:21" x14ac:dyDescent="0.25">
      <c r="A14249" t="s">
        <v>6637</v>
      </c>
      <c r="B14249" s="12">
        <v>43291</v>
      </c>
      <c r="C14249" t="s">
        <v>18325</v>
      </c>
      <c r="D14249" s="11">
        <v>46218.653749999998</v>
      </c>
      <c r="E14249" t="s">
        <v>18326</v>
      </c>
      <c r="F14249" t="s">
        <v>6617</v>
      </c>
      <c r="G14249" t="s">
        <v>18293</v>
      </c>
      <c r="H14249" t="s">
        <v>6578</v>
      </c>
      <c r="I14249" t="s">
        <v>3863</v>
      </c>
      <c r="J14249" t="s">
        <v>18327</v>
      </c>
      <c r="K14249" t="s">
        <v>18328</v>
      </c>
      <c r="L14249" t="s">
        <v>18290</v>
      </c>
      <c r="M14249" t="s">
        <v>18329</v>
      </c>
      <c r="N14249" t="s">
        <v>6627</v>
      </c>
      <c r="O14249" t="s">
        <v>6628</v>
      </c>
      <c r="P14249">
        <v>1330000</v>
      </c>
      <c r="Q14249" t="s">
        <v>6636</v>
      </c>
      <c r="R14249" t="s">
        <v>6636</v>
      </c>
      <c r="S14249" s="12"/>
      <c r="T14249" s="13"/>
      <c r="U14249" t="s">
        <v>6636</v>
      </c>
    </row>
    <row r="14250" spans="1:21" x14ac:dyDescent="0.25">
      <c r="A14250" t="s">
        <v>6637</v>
      </c>
      <c r="B14250" s="12">
        <v>43291</v>
      </c>
      <c r="C14250" t="s">
        <v>18325</v>
      </c>
      <c r="D14250" s="11">
        <v>46218.653749999998</v>
      </c>
      <c r="E14250" t="s">
        <v>18326</v>
      </c>
      <c r="F14250" t="s">
        <v>6617</v>
      </c>
      <c r="G14250" t="s">
        <v>18294</v>
      </c>
      <c r="H14250" t="s">
        <v>6578</v>
      </c>
      <c r="I14250" t="s">
        <v>3863</v>
      </c>
      <c r="J14250" t="s">
        <v>18327</v>
      </c>
      <c r="K14250" t="s">
        <v>18328</v>
      </c>
      <c r="L14250" t="s">
        <v>18290</v>
      </c>
      <c r="M14250" t="s">
        <v>18329</v>
      </c>
      <c r="N14250" t="s">
        <v>6627</v>
      </c>
      <c r="O14250" t="s">
        <v>6628</v>
      </c>
      <c r="P14250">
        <v>1330000</v>
      </c>
      <c r="Q14250" t="s">
        <v>6636</v>
      </c>
      <c r="R14250" t="s">
        <v>6636</v>
      </c>
      <c r="S14250" s="12"/>
      <c r="T14250" s="13"/>
      <c r="U14250" t="s">
        <v>6636</v>
      </c>
    </row>
    <row r="14251" spans="1:21" x14ac:dyDescent="0.25">
      <c r="A14251" t="s">
        <v>6619</v>
      </c>
      <c r="B14251" s="12">
        <v>43291</v>
      </c>
      <c r="C14251" t="s">
        <v>18325</v>
      </c>
      <c r="D14251" s="11">
        <v>46218.653749999998</v>
      </c>
      <c r="E14251" t="s">
        <v>18326</v>
      </c>
      <c r="F14251" t="s">
        <v>6617</v>
      </c>
      <c r="G14251" t="s">
        <v>18288</v>
      </c>
      <c r="H14251" t="s">
        <v>6578</v>
      </c>
      <c r="I14251" t="s">
        <v>3863</v>
      </c>
      <c r="J14251" t="s">
        <v>18327</v>
      </c>
      <c r="K14251" t="s">
        <v>18328</v>
      </c>
      <c r="L14251" t="s">
        <v>18290</v>
      </c>
      <c r="M14251" t="s">
        <v>18329</v>
      </c>
      <c r="N14251" t="s">
        <v>6627</v>
      </c>
      <c r="O14251" t="s">
        <v>6628</v>
      </c>
      <c r="P14251">
        <v>1330000</v>
      </c>
      <c r="Q14251" t="s">
        <v>6636</v>
      </c>
      <c r="R14251" t="s">
        <v>6636</v>
      </c>
      <c r="S14251" s="12"/>
      <c r="T14251" s="13"/>
      <c r="U14251" t="s">
        <v>6636</v>
      </c>
    </row>
    <row r="14252" spans="1:21" x14ac:dyDescent="0.25">
      <c r="A14252" t="s">
        <v>6619</v>
      </c>
      <c r="B14252" s="12">
        <v>43291</v>
      </c>
      <c r="C14252" t="s">
        <v>18325</v>
      </c>
      <c r="D14252" s="11">
        <v>46218.653749999998</v>
      </c>
      <c r="E14252" t="s">
        <v>18326</v>
      </c>
      <c r="F14252" t="s">
        <v>6617</v>
      </c>
      <c r="G14252" t="s">
        <v>18293</v>
      </c>
      <c r="H14252" t="s">
        <v>6578</v>
      </c>
      <c r="I14252" t="s">
        <v>3863</v>
      </c>
      <c r="J14252" t="s">
        <v>18327</v>
      </c>
      <c r="K14252" t="s">
        <v>18328</v>
      </c>
      <c r="L14252" t="s">
        <v>18290</v>
      </c>
      <c r="M14252" t="s">
        <v>18329</v>
      </c>
      <c r="N14252" t="s">
        <v>6627</v>
      </c>
      <c r="O14252" t="s">
        <v>6628</v>
      </c>
      <c r="P14252">
        <v>1330000</v>
      </c>
      <c r="Q14252" t="s">
        <v>6636</v>
      </c>
      <c r="R14252" t="s">
        <v>6636</v>
      </c>
      <c r="S14252" s="12"/>
      <c r="T14252" s="13"/>
      <c r="U14252" t="s">
        <v>6636</v>
      </c>
    </row>
    <row r="14253" spans="1:21" x14ac:dyDescent="0.25">
      <c r="A14253" t="s">
        <v>6619</v>
      </c>
      <c r="B14253" s="12">
        <v>43291</v>
      </c>
      <c r="C14253" t="s">
        <v>18325</v>
      </c>
      <c r="D14253" s="11">
        <v>46218.653749999998</v>
      </c>
      <c r="E14253" t="s">
        <v>18326</v>
      </c>
      <c r="F14253" t="s">
        <v>6617</v>
      </c>
      <c r="G14253" t="s">
        <v>18294</v>
      </c>
      <c r="H14253" t="s">
        <v>6578</v>
      </c>
      <c r="I14253" t="s">
        <v>3863</v>
      </c>
      <c r="J14253" t="s">
        <v>18327</v>
      </c>
      <c r="K14253" t="s">
        <v>18328</v>
      </c>
      <c r="L14253" t="s">
        <v>18290</v>
      </c>
      <c r="M14253" t="s">
        <v>18329</v>
      </c>
      <c r="N14253" t="s">
        <v>6627</v>
      </c>
      <c r="O14253" t="s">
        <v>6628</v>
      </c>
      <c r="P14253">
        <v>1330000</v>
      </c>
      <c r="Q14253" t="s">
        <v>6636</v>
      </c>
      <c r="R14253" t="s">
        <v>6636</v>
      </c>
      <c r="S14253" s="12"/>
      <c r="T14253" s="13"/>
      <c r="U14253" t="s">
        <v>6636</v>
      </c>
    </row>
    <row r="14254" spans="1:21" x14ac:dyDescent="0.25">
      <c r="A14254" t="s">
        <v>6637</v>
      </c>
      <c r="B14254" s="12">
        <v>43348</v>
      </c>
      <c r="C14254" t="s">
        <v>17848</v>
      </c>
      <c r="D14254" s="11">
        <v>46220.415081018502</v>
      </c>
      <c r="E14254" t="s">
        <v>17849</v>
      </c>
      <c r="F14254" t="s">
        <v>6617</v>
      </c>
      <c r="G14254" t="s">
        <v>18288</v>
      </c>
      <c r="H14254" t="s">
        <v>6578</v>
      </c>
      <c r="I14254" t="s">
        <v>6640</v>
      </c>
      <c r="J14254" t="s">
        <v>6641</v>
      </c>
      <c r="K14254" t="s">
        <v>18330</v>
      </c>
      <c r="L14254" t="s">
        <v>18290</v>
      </c>
      <c r="M14254" t="s">
        <v>18331</v>
      </c>
      <c r="N14254" t="s">
        <v>7023</v>
      </c>
      <c r="O14254" t="s">
        <v>7250</v>
      </c>
      <c r="P14254">
        <v>1375000</v>
      </c>
      <c r="Q14254" t="s">
        <v>6636</v>
      </c>
      <c r="R14254" t="s">
        <v>6636</v>
      </c>
      <c r="S14254" s="12"/>
      <c r="T14254" s="13"/>
      <c r="U14254" t="s">
        <v>6636</v>
      </c>
    </row>
    <row r="14255" spans="1:21" x14ac:dyDescent="0.25">
      <c r="A14255" t="s">
        <v>6637</v>
      </c>
      <c r="B14255" s="12">
        <v>43348</v>
      </c>
      <c r="C14255" t="s">
        <v>17848</v>
      </c>
      <c r="D14255" s="11">
        <v>46220.415081018502</v>
      </c>
      <c r="E14255" t="s">
        <v>17849</v>
      </c>
      <c r="F14255" t="s">
        <v>6617</v>
      </c>
      <c r="G14255" t="s">
        <v>18293</v>
      </c>
      <c r="H14255" t="s">
        <v>6578</v>
      </c>
      <c r="I14255" t="s">
        <v>6640</v>
      </c>
      <c r="J14255" t="s">
        <v>6641</v>
      </c>
      <c r="K14255" t="s">
        <v>18330</v>
      </c>
      <c r="L14255" t="s">
        <v>18290</v>
      </c>
      <c r="M14255" t="s">
        <v>18331</v>
      </c>
      <c r="N14255" t="s">
        <v>7023</v>
      </c>
      <c r="O14255" t="s">
        <v>7250</v>
      </c>
      <c r="P14255">
        <v>1375000</v>
      </c>
      <c r="Q14255" t="s">
        <v>6636</v>
      </c>
      <c r="R14255" t="s">
        <v>6636</v>
      </c>
      <c r="S14255" s="12"/>
      <c r="T14255" s="13"/>
      <c r="U14255" t="s">
        <v>6636</v>
      </c>
    </row>
    <row r="14256" spans="1:21" x14ac:dyDescent="0.25">
      <c r="A14256" t="s">
        <v>6637</v>
      </c>
      <c r="B14256" s="12">
        <v>43348</v>
      </c>
      <c r="C14256" t="s">
        <v>17848</v>
      </c>
      <c r="D14256" s="11">
        <v>46220.415081018502</v>
      </c>
      <c r="E14256" t="s">
        <v>17849</v>
      </c>
      <c r="F14256" t="s">
        <v>6617</v>
      </c>
      <c r="G14256" t="s">
        <v>18294</v>
      </c>
      <c r="H14256" t="s">
        <v>6578</v>
      </c>
      <c r="I14256" t="s">
        <v>6640</v>
      </c>
      <c r="J14256" t="s">
        <v>6641</v>
      </c>
      <c r="K14256" t="s">
        <v>18330</v>
      </c>
      <c r="L14256" t="s">
        <v>18290</v>
      </c>
      <c r="M14256" t="s">
        <v>18331</v>
      </c>
      <c r="N14256" t="s">
        <v>7023</v>
      </c>
      <c r="O14256" t="s">
        <v>7250</v>
      </c>
      <c r="P14256">
        <v>1375000</v>
      </c>
      <c r="Q14256" t="s">
        <v>6636</v>
      </c>
      <c r="R14256" t="s">
        <v>6636</v>
      </c>
      <c r="S14256" s="12"/>
      <c r="T14256" s="13"/>
      <c r="U14256" t="s">
        <v>6636</v>
      </c>
    </row>
    <row r="14257" spans="1:21" x14ac:dyDescent="0.25">
      <c r="A14257" t="s">
        <v>6619</v>
      </c>
      <c r="B14257" s="12">
        <v>43348</v>
      </c>
      <c r="C14257" t="s">
        <v>17848</v>
      </c>
      <c r="D14257" s="11">
        <v>46220.415081018502</v>
      </c>
      <c r="E14257" t="s">
        <v>17849</v>
      </c>
      <c r="F14257" t="s">
        <v>6617</v>
      </c>
      <c r="G14257" t="s">
        <v>18288</v>
      </c>
      <c r="H14257" t="s">
        <v>6578</v>
      </c>
      <c r="I14257" t="s">
        <v>6640</v>
      </c>
      <c r="J14257" t="s">
        <v>6641</v>
      </c>
      <c r="K14257" t="s">
        <v>18330</v>
      </c>
      <c r="L14257" t="s">
        <v>18290</v>
      </c>
      <c r="M14257" t="s">
        <v>18331</v>
      </c>
      <c r="N14257" t="s">
        <v>7023</v>
      </c>
      <c r="O14257" t="s">
        <v>7250</v>
      </c>
      <c r="P14257">
        <v>1375000</v>
      </c>
      <c r="Q14257" t="s">
        <v>6636</v>
      </c>
      <c r="R14257" t="s">
        <v>6636</v>
      </c>
      <c r="S14257" s="12"/>
      <c r="T14257" s="13"/>
      <c r="U14257" t="s">
        <v>6636</v>
      </c>
    </row>
    <row r="14258" spans="1:21" x14ac:dyDescent="0.25">
      <c r="A14258" t="s">
        <v>6619</v>
      </c>
      <c r="B14258" s="12">
        <v>43348</v>
      </c>
      <c r="C14258" t="s">
        <v>17848</v>
      </c>
      <c r="D14258" s="11">
        <v>46220.415081018502</v>
      </c>
      <c r="E14258" t="s">
        <v>17849</v>
      </c>
      <c r="F14258" t="s">
        <v>6617</v>
      </c>
      <c r="G14258" t="s">
        <v>18293</v>
      </c>
      <c r="H14258" t="s">
        <v>6578</v>
      </c>
      <c r="I14258" t="s">
        <v>6640</v>
      </c>
      <c r="J14258" t="s">
        <v>6641</v>
      </c>
      <c r="K14258" t="s">
        <v>18330</v>
      </c>
      <c r="L14258" t="s">
        <v>18290</v>
      </c>
      <c r="M14258" t="s">
        <v>18331</v>
      </c>
      <c r="N14258" t="s">
        <v>7023</v>
      </c>
      <c r="O14258" t="s">
        <v>7250</v>
      </c>
      <c r="P14258">
        <v>1375000</v>
      </c>
      <c r="Q14258" t="s">
        <v>6636</v>
      </c>
      <c r="R14258" t="s">
        <v>6636</v>
      </c>
      <c r="S14258" s="12"/>
      <c r="T14258" s="13"/>
      <c r="U14258" t="s">
        <v>6636</v>
      </c>
    </row>
    <row r="14259" spans="1:21" x14ac:dyDescent="0.25">
      <c r="A14259" t="s">
        <v>6619</v>
      </c>
      <c r="B14259" s="12">
        <v>43348</v>
      </c>
      <c r="C14259" t="s">
        <v>17848</v>
      </c>
      <c r="D14259" s="11">
        <v>46220.415081018502</v>
      </c>
      <c r="E14259" t="s">
        <v>17849</v>
      </c>
      <c r="F14259" t="s">
        <v>6617</v>
      </c>
      <c r="G14259" t="s">
        <v>18294</v>
      </c>
      <c r="H14259" t="s">
        <v>6578</v>
      </c>
      <c r="I14259" t="s">
        <v>6640</v>
      </c>
      <c r="J14259" t="s">
        <v>6641</v>
      </c>
      <c r="K14259" t="s">
        <v>18330</v>
      </c>
      <c r="L14259" t="s">
        <v>18290</v>
      </c>
      <c r="M14259" t="s">
        <v>18331</v>
      </c>
      <c r="N14259" t="s">
        <v>7023</v>
      </c>
      <c r="O14259" t="s">
        <v>7250</v>
      </c>
      <c r="P14259">
        <v>1375000</v>
      </c>
      <c r="Q14259" t="s">
        <v>6636</v>
      </c>
      <c r="R14259" t="s">
        <v>6636</v>
      </c>
      <c r="S14259" s="12"/>
      <c r="T14259" s="13"/>
      <c r="U14259" t="s">
        <v>6636</v>
      </c>
    </row>
    <row r="14260" spans="1:21" x14ac:dyDescent="0.25">
      <c r="A14260" t="s">
        <v>6637</v>
      </c>
      <c r="B14260" s="12">
        <v>41215</v>
      </c>
      <c r="C14260" t="s">
        <v>18332</v>
      </c>
      <c r="D14260" s="11">
        <v>46177.691238425898</v>
      </c>
      <c r="E14260" t="s">
        <v>18333</v>
      </c>
      <c r="F14260" t="s">
        <v>6617</v>
      </c>
      <c r="G14260" t="s">
        <v>18334</v>
      </c>
      <c r="H14260" t="s">
        <v>6374</v>
      </c>
      <c r="I14260" t="s">
        <v>65</v>
      </c>
      <c r="J14260" t="s">
        <v>2226</v>
      </c>
      <c r="K14260" t="s">
        <v>18335</v>
      </c>
      <c r="L14260" t="s">
        <v>18336</v>
      </c>
      <c r="M14260" t="s">
        <v>18337</v>
      </c>
      <c r="N14260" t="s">
        <v>6761</v>
      </c>
      <c r="O14260" t="s">
        <v>6862</v>
      </c>
      <c r="P14260">
        <v>3770000</v>
      </c>
      <c r="Q14260" t="s">
        <v>6636</v>
      </c>
      <c r="R14260" t="s">
        <v>6636</v>
      </c>
      <c r="S14260" s="12"/>
      <c r="T14260" s="13"/>
      <c r="U14260" t="s">
        <v>10371</v>
      </c>
    </row>
    <row r="14261" spans="1:21" x14ac:dyDescent="0.25">
      <c r="A14261" t="s">
        <v>6637</v>
      </c>
      <c r="B14261" s="12">
        <v>41583</v>
      </c>
      <c r="C14261" t="s">
        <v>18332</v>
      </c>
      <c r="D14261" s="11">
        <v>46177.691238425898</v>
      </c>
      <c r="E14261" t="s">
        <v>18333</v>
      </c>
      <c r="F14261" t="s">
        <v>6617</v>
      </c>
      <c r="G14261" t="s">
        <v>18334</v>
      </c>
      <c r="H14261" t="s">
        <v>6374</v>
      </c>
      <c r="I14261" t="s">
        <v>65</v>
      </c>
      <c r="J14261" t="s">
        <v>2226</v>
      </c>
      <c r="K14261" t="s">
        <v>18338</v>
      </c>
      <c r="L14261" t="s">
        <v>18336</v>
      </c>
      <c r="M14261" t="s">
        <v>18339</v>
      </c>
      <c r="N14261" t="s">
        <v>6761</v>
      </c>
      <c r="O14261" t="s">
        <v>6862</v>
      </c>
      <c r="P14261">
        <v>3770000</v>
      </c>
      <c r="Q14261" t="s">
        <v>6636</v>
      </c>
      <c r="R14261" t="s">
        <v>6636</v>
      </c>
      <c r="S14261" s="12"/>
      <c r="T14261" s="13"/>
      <c r="U14261" t="s">
        <v>10371</v>
      </c>
    </row>
    <row r="14262" spans="1:21" x14ac:dyDescent="0.25">
      <c r="A14262" t="s">
        <v>6637</v>
      </c>
      <c r="B14262" s="12">
        <v>41215</v>
      </c>
      <c r="C14262" t="s">
        <v>18332</v>
      </c>
      <c r="D14262" s="11">
        <v>46177.691238425898</v>
      </c>
      <c r="E14262" t="s">
        <v>18333</v>
      </c>
      <c r="F14262" t="s">
        <v>6617</v>
      </c>
      <c r="G14262" t="s">
        <v>18340</v>
      </c>
      <c r="H14262" t="s">
        <v>6374</v>
      </c>
      <c r="I14262" t="s">
        <v>65</v>
      </c>
      <c r="J14262" t="s">
        <v>2226</v>
      </c>
      <c r="K14262" t="s">
        <v>18335</v>
      </c>
      <c r="L14262" t="s">
        <v>18336</v>
      </c>
      <c r="M14262" t="s">
        <v>18337</v>
      </c>
      <c r="N14262" t="s">
        <v>6761</v>
      </c>
      <c r="O14262" t="s">
        <v>6862</v>
      </c>
      <c r="P14262">
        <v>3770000</v>
      </c>
      <c r="Q14262" t="s">
        <v>6636</v>
      </c>
      <c r="R14262" t="s">
        <v>6636</v>
      </c>
      <c r="S14262" s="12"/>
      <c r="T14262" s="13"/>
      <c r="U14262" t="s">
        <v>10371</v>
      </c>
    </row>
    <row r="14263" spans="1:21" x14ac:dyDescent="0.25">
      <c r="A14263" t="s">
        <v>6637</v>
      </c>
      <c r="B14263" s="12">
        <v>41583</v>
      </c>
      <c r="C14263" t="s">
        <v>18332</v>
      </c>
      <c r="D14263" s="11">
        <v>46177.691238425898</v>
      </c>
      <c r="E14263" t="s">
        <v>18333</v>
      </c>
      <c r="F14263" t="s">
        <v>6617</v>
      </c>
      <c r="G14263" t="s">
        <v>18340</v>
      </c>
      <c r="H14263" t="s">
        <v>6374</v>
      </c>
      <c r="I14263" t="s">
        <v>65</v>
      </c>
      <c r="J14263" t="s">
        <v>2226</v>
      </c>
      <c r="K14263" t="s">
        <v>18338</v>
      </c>
      <c r="L14263" t="s">
        <v>18336</v>
      </c>
      <c r="M14263" t="s">
        <v>18339</v>
      </c>
      <c r="N14263" t="s">
        <v>6761</v>
      </c>
      <c r="O14263" t="s">
        <v>6862</v>
      </c>
      <c r="P14263">
        <v>3770000</v>
      </c>
      <c r="Q14263" t="s">
        <v>6636</v>
      </c>
      <c r="R14263" t="s">
        <v>6636</v>
      </c>
      <c r="S14263" s="12"/>
      <c r="T14263" s="13"/>
      <c r="U14263" t="s">
        <v>10371</v>
      </c>
    </row>
    <row r="14264" spans="1:21" x14ac:dyDescent="0.25">
      <c r="A14264" t="s">
        <v>6637</v>
      </c>
      <c r="B14264" s="12">
        <v>41215</v>
      </c>
      <c r="C14264" t="s">
        <v>18332</v>
      </c>
      <c r="D14264" s="11">
        <v>46177.691238425898</v>
      </c>
      <c r="E14264" t="s">
        <v>18333</v>
      </c>
      <c r="F14264" t="s">
        <v>6617</v>
      </c>
      <c r="G14264" t="s">
        <v>18341</v>
      </c>
      <c r="H14264" t="s">
        <v>6374</v>
      </c>
      <c r="I14264" t="s">
        <v>65</v>
      </c>
      <c r="J14264" t="s">
        <v>2226</v>
      </c>
      <c r="K14264" t="s">
        <v>18335</v>
      </c>
      <c r="L14264" t="s">
        <v>18336</v>
      </c>
      <c r="M14264" t="s">
        <v>18337</v>
      </c>
      <c r="N14264" t="s">
        <v>6761</v>
      </c>
      <c r="O14264" t="s">
        <v>6862</v>
      </c>
      <c r="P14264">
        <v>3770000</v>
      </c>
      <c r="Q14264" t="s">
        <v>6636</v>
      </c>
      <c r="R14264" t="s">
        <v>6636</v>
      </c>
      <c r="S14264" s="12"/>
      <c r="T14264" s="13"/>
      <c r="U14264" t="s">
        <v>10371</v>
      </c>
    </row>
    <row r="14265" spans="1:21" x14ac:dyDescent="0.25">
      <c r="A14265" t="s">
        <v>6637</v>
      </c>
      <c r="B14265" s="12">
        <v>41583</v>
      </c>
      <c r="C14265" t="s">
        <v>18332</v>
      </c>
      <c r="D14265" s="11">
        <v>46177.691238425898</v>
      </c>
      <c r="E14265" t="s">
        <v>18333</v>
      </c>
      <c r="F14265" t="s">
        <v>6617</v>
      </c>
      <c r="G14265" t="s">
        <v>18341</v>
      </c>
      <c r="H14265" t="s">
        <v>6374</v>
      </c>
      <c r="I14265" t="s">
        <v>65</v>
      </c>
      <c r="J14265" t="s">
        <v>2226</v>
      </c>
      <c r="K14265" t="s">
        <v>18338</v>
      </c>
      <c r="L14265" t="s">
        <v>18336</v>
      </c>
      <c r="M14265" t="s">
        <v>18339</v>
      </c>
      <c r="N14265" t="s">
        <v>6761</v>
      </c>
      <c r="O14265" t="s">
        <v>6862</v>
      </c>
      <c r="P14265">
        <v>3770000</v>
      </c>
      <c r="Q14265" t="s">
        <v>6636</v>
      </c>
      <c r="R14265" t="s">
        <v>6636</v>
      </c>
      <c r="S14265" s="12"/>
      <c r="T14265" s="13"/>
      <c r="U14265" t="s">
        <v>10371</v>
      </c>
    </row>
    <row r="14266" spans="1:21" x14ac:dyDescent="0.25">
      <c r="A14266" t="s">
        <v>6619</v>
      </c>
      <c r="B14266" s="12">
        <v>41583</v>
      </c>
      <c r="C14266" t="s">
        <v>18332</v>
      </c>
      <c r="D14266" s="11">
        <v>46185.418564814798</v>
      </c>
      <c r="E14266" t="s">
        <v>18333</v>
      </c>
      <c r="F14266" t="s">
        <v>6617</v>
      </c>
      <c r="G14266" t="s">
        <v>18334</v>
      </c>
      <c r="H14266" t="s">
        <v>6374</v>
      </c>
      <c r="I14266" t="s">
        <v>65</v>
      </c>
      <c r="J14266" t="s">
        <v>2226</v>
      </c>
      <c r="K14266" t="s">
        <v>18338</v>
      </c>
      <c r="L14266" t="s">
        <v>18336</v>
      </c>
      <c r="M14266" t="s">
        <v>18339</v>
      </c>
      <c r="N14266" t="s">
        <v>6761</v>
      </c>
      <c r="O14266" t="s">
        <v>6862</v>
      </c>
      <c r="P14266">
        <v>3770000</v>
      </c>
      <c r="Q14266" t="s">
        <v>6636</v>
      </c>
      <c r="R14266" t="s">
        <v>6636</v>
      </c>
      <c r="S14266" s="12"/>
      <c r="T14266" s="13"/>
      <c r="U14266" t="s">
        <v>10371</v>
      </c>
    </row>
    <row r="14267" spans="1:21" x14ac:dyDescent="0.25">
      <c r="A14267" t="s">
        <v>6619</v>
      </c>
      <c r="B14267" s="12">
        <v>41583</v>
      </c>
      <c r="C14267" t="s">
        <v>18332</v>
      </c>
      <c r="D14267" s="11">
        <v>46185.418564814798</v>
      </c>
      <c r="E14267" t="s">
        <v>18333</v>
      </c>
      <c r="F14267" t="s">
        <v>6617</v>
      </c>
      <c r="G14267" t="s">
        <v>18340</v>
      </c>
      <c r="H14267" t="s">
        <v>6374</v>
      </c>
      <c r="I14267" t="s">
        <v>65</v>
      </c>
      <c r="J14267" t="s">
        <v>2226</v>
      </c>
      <c r="K14267" t="s">
        <v>18338</v>
      </c>
      <c r="L14267" t="s">
        <v>18336</v>
      </c>
      <c r="M14267" t="s">
        <v>18339</v>
      </c>
      <c r="N14267" t="s">
        <v>6761</v>
      </c>
      <c r="O14267" t="s">
        <v>6862</v>
      </c>
      <c r="P14267">
        <v>3770000</v>
      </c>
      <c r="Q14267" t="s">
        <v>6636</v>
      </c>
      <c r="R14267" t="s">
        <v>6636</v>
      </c>
      <c r="S14267" s="12"/>
      <c r="T14267" s="13"/>
      <c r="U14267" t="s">
        <v>10371</v>
      </c>
    </row>
    <row r="14268" spans="1:21" x14ac:dyDescent="0.25">
      <c r="A14268" t="s">
        <v>6619</v>
      </c>
      <c r="B14268" s="12">
        <v>41583</v>
      </c>
      <c r="C14268" t="s">
        <v>18332</v>
      </c>
      <c r="D14268" s="11">
        <v>46185.418564814798</v>
      </c>
      <c r="E14268" t="s">
        <v>18333</v>
      </c>
      <c r="F14268" t="s">
        <v>6617</v>
      </c>
      <c r="G14268" t="s">
        <v>18341</v>
      </c>
      <c r="H14268" t="s">
        <v>6374</v>
      </c>
      <c r="I14268" t="s">
        <v>65</v>
      </c>
      <c r="J14268" t="s">
        <v>2226</v>
      </c>
      <c r="K14268" t="s">
        <v>18338</v>
      </c>
      <c r="L14268" t="s">
        <v>18336</v>
      </c>
      <c r="M14268" t="s">
        <v>18339</v>
      </c>
      <c r="N14268" t="s">
        <v>6761</v>
      </c>
      <c r="O14268" t="s">
        <v>6862</v>
      </c>
      <c r="P14268">
        <v>3770000</v>
      </c>
      <c r="Q14268" t="s">
        <v>6636</v>
      </c>
      <c r="R14268" t="s">
        <v>6636</v>
      </c>
      <c r="S14268" s="12"/>
      <c r="T14268" s="13"/>
      <c r="U14268" t="s">
        <v>10371</v>
      </c>
    </row>
    <row r="14269" spans="1:21" x14ac:dyDescent="0.25">
      <c r="A14269" t="s">
        <v>6637</v>
      </c>
      <c r="B14269" s="12">
        <v>41938</v>
      </c>
      <c r="C14269" t="s">
        <v>18342</v>
      </c>
      <c r="D14269" s="11">
        <v>46190.548379629603</v>
      </c>
      <c r="E14269" t="s">
        <v>18343</v>
      </c>
      <c r="F14269" t="s">
        <v>6617</v>
      </c>
      <c r="G14269" t="s">
        <v>18334</v>
      </c>
      <c r="H14269" t="s">
        <v>6374</v>
      </c>
      <c r="I14269" t="s">
        <v>65</v>
      </c>
      <c r="J14269" t="s">
        <v>132</v>
      </c>
      <c r="K14269" t="s">
        <v>18344</v>
      </c>
      <c r="L14269" t="s">
        <v>18336</v>
      </c>
      <c r="M14269" t="s">
        <v>18345</v>
      </c>
      <c r="N14269" t="s">
        <v>6761</v>
      </c>
      <c r="O14269" t="s">
        <v>6771</v>
      </c>
      <c r="P14269">
        <v>2999900</v>
      </c>
      <c r="Q14269" t="s">
        <v>6636</v>
      </c>
      <c r="R14269" t="s">
        <v>6636</v>
      </c>
      <c r="S14269" s="12"/>
      <c r="T14269" s="13"/>
      <c r="U14269" t="s">
        <v>11816</v>
      </c>
    </row>
    <row r="14270" spans="1:21" x14ac:dyDescent="0.25">
      <c r="A14270" t="s">
        <v>6637</v>
      </c>
      <c r="B14270" s="12">
        <v>41938</v>
      </c>
      <c r="C14270" t="s">
        <v>18342</v>
      </c>
      <c r="D14270" s="11">
        <v>46190.548379629603</v>
      </c>
      <c r="E14270" t="s">
        <v>18343</v>
      </c>
      <c r="F14270" t="s">
        <v>6617</v>
      </c>
      <c r="G14270" t="s">
        <v>18340</v>
      </c>
      <c r="H14270" t="s">
        <v>6374</v>
      </c>
      <c r="I14270" t="s">
        <v>65</v>
      </c>
      <c r="J14270" t="s">
        <v>132</v>
      </c>
      <c r="K14270" t="s">
        <v>18344</v>
      </c>
      <c r="L14270" t="s">
        <v>18336</v>
      </c>
      <c r="M14270" t="s">
        <v>18345</v>
      </c>
      <c r="N14270" t="s">
        <v>6761</v>
      </c>
      <c r="O14270" t="s">
        <v>6771</v>
      </c>
      <c r="P14270">
        <v>2999900</v>
      </c>
      <c r="Q14270" t="s">
        <v>6636</v>
      </c>
      <c r="R14270" t="s">
        <v>6636</v>
      </c>
      <c r="S14270" s="12"/>
      <c r="T14270" s="13"/>
      <c r="U14270" t="s">
        <v>11816</v>
      </c>
    </row>
    <row r="14271" spans="1:21" x14ac:dyDescent="0.25">
      <c r="A14271" t="s">
        <v>6637</v>
      </c>
      <c r="B14271" s="12">
        <v>41938</v>
      </c>
      <c r="C14271" t="s">
        <v>18342</v>
      </c>
      <c r="D14271" s="11">
        <v>46190.548379629603</v>
      </c>
      <c r="E14271" t="s">
        <v>18343</v>
      </c>
      <c r="F14271" t="s">
        <v>6617</v>
      </c>
      <c r="G14271" t="s">
        <v>18341</v>
      </c>
      <c r="H14271" t="s">
        <v>6374</v>
      </c>
      <c r="I14271" t="s">
        <v>65</v>
      </c>
      <c r="J14271" t="s">
        <v>132</v>
      </c>
      <c r="K14271" t="s">
        <v>18344</v>
      </c>
      <c r="L14271" t="s">
        <v>18336</v>
      </c>
      <c r="M14271" t="s">
        <v>18345</v>
      </c>
      <c r="N14271" t="s">
        <v>6761</v>
      </c>
      <c r="O14271" t="s">
        <v>6771</v>
      </c>
      <c r="P14271">
        <v>2999900</v>
      </c>
      <c r="Q14271" t="s">
        <v>6636</v>
      </c>
      <c r="R14271" t="s">
        <v>6636</v>
      </c>
      <c r="S14271" s="12"/>
      <c r="T14271" s="13"/>
      <c r="U14271" t="s">
        <v>11816</v>
      </c>
    </row>
    <row r="14272" spans="1:21" x14ac:dyDescent="0.25">
      <c r="A14272" t="s">
        <v>6619</v>
      </c>
      <c r="B14272" s="12">
        <v>41938</v>
      </c>
      <c r="C14272" t="s">
        <v>18342</v>
      </c>
      <c r="D14272" s="11">
        <v>46190.675740740699</v>
      </c>
      <c r="E14272" t="s">
        <v>18343</v>
      </c>
      <c r="F14272" t="s">
        <v>6617</v>
      </c>
      <c r="G14272" t="s">
        <v>18334</v>
      </c>
      <c r="H14272" t="s">
        <v>6374</v>
      </c>
      <c r="I14272" t="s">
        <v>65</v>
      </c>
      <c r="J14272" t="s">
        <v>132</v>
      </c>
      <c r="K14272" t="s">
        <v>18344</v>
      </c>
      <c r="L14272" t="s">
        <v>18336</v>
      </c>
      <c r="M14272" t="s">
        <v>18345</v>
      </c>
      <c r="N14272" t="s">
        <v>6761</v>
      </c>
      <c r="O14272" t="s">
        <v>6771</v>
      </c>
      <c r="P14272">
        <v>2999900</v>
      </c>
      <c r="Q14272" t="s">
        <v>6636</v>
      </c>
      <c r="R14272" t="s">
        <v>6636</v>
      </c>
      <c r="S14272" s="12"/>
      <c r="T14272" s="13"/>
      <c r="U14272" t="s">
        <v>11816</v>
      </c>
    </row>
    <row r="14273" spans="1:21" x14ac:dyDescent="0.25">
      <c r="A14273" t="s">
        <v>6619</v>
      </c>
      <c r="B14273" s="12">
        <v>41938</v>
      </c>
      <c r="C14273" t="s">
        <v>18342</v>
      </c>
      <c r="D14273" s="11">
        <v>46190.675740740699</v>
      </c>
      <c r="E14273" t="s">
        <v>18343</v>
      </c>
      <c r="F14273" t="s">
        <v>6617</v>
      </c>
      <c r="G14273" t="s">
        <v>18340</v>
      </c>
      <c r="H14273" t="s">
        <v>6374</v>
      </c>
      <c r="I14273" t="s">
        <v>65</v>
      </c>
      <c r="J14273" t="s">
        <v>132</v>
      </c>
      <c r="K14273" t="s">
        <v>18344</v>
      </c>
      <c r="L14273" t="s">
        <v>18336</v>
      </c>
      <c r="M14273" t="s">
        <v>18345</v>
      </c>
      <c r="N14273" t="s">
        <v>6761</v>
      </c>
      <c r="O14273" t="s">
        <v>6771</v>
      </c>
      <c r="P14273">
        <v>2999900</v>
      </c>
      <c r="Q14273" t="s">
        <v>6636</v>
      </c>
      <c r="R14273" t="s">
        <v>6636</v>
      </c>
      <c r="S14273" s="12"/>
      <c r="T14273" s="13"/>
      <c r="U14273" t="s">
        <v>11816</v>
      </c>
    </row>
    <row r="14274" spans="1:21" x14ac:dyDescent="0.25">
      <c r="A14274" t="s">
        <v>6619</v>
      </c>
      <c r="B14274" s="12">
        <v>41938</v>
      </c>
      <c r="C14274" t="s">
        <v>18342</v>
      </c>
      <c r="D14274" s="11">
        <v>46190.675740740699</v>
      </c>
      <c r="E14274" t="s">
        <v>18343</v>
      </c>
      <c r="F14274" t="s">
        <v>6617</v>
      </c>
      <c r="G14274" t="s">
        <v>18341</v>
      </c>
      <c r="H14274" t="s">
        <v>6374</v>
      </c>
      <c r="I14274" t="s">
        <v>65</v>
      </c>
      <c r="J14274" t="s">
        <v>132</v>
      </c>
      <c r="K14274" t="s">
        <v>18344</v>
      </c>
      <c r="L14274" t="s">
        <v>18336</v>
      </c>
      <c r="M14274" t="s">
        <v>18345</v>
      </c>
      <c r="N14274" t="s">
        <v>6761</v>
      </c>
      <c r="O14274" t="s">
        <v>6771</v>
      </c>
      <c r="P14274">
        <v>2999900</v>
      </c>
      <c r="Q14274" t="s">
        <v>6636</v>
      </c>
      <c r="R14274" t="s">
        <v>6636</v>
      </c>
      <c r="S14274" s="12"/>
      <c r="T14274" s="13"/>
      <c r="U14274" t="s">
        <v>11816</v>
      </c>
    </row>
    <row r="14275" spans="1:21" x14ac:dyDescent="0.25">
      <c r="A14275" t="s">
        <v>6637</v>
      </c>
      <c r="B14275" s="12">
        <v>42299</v>
      </c>
      <c r="C14275" t="s">
        <v>18346</v>
      </c>
      <c r="D14275" s="11">
        <v>46195.888067129599</v>
      </c>
      <c r="E14275" t="s">
        <v>18347</v>
      </c>
      <c r="F14275" t="s">
        <v>6617</v>
      </c>
      <c r="G14275" t="s">
        <v>18334</v>
      </c>
      <c r="H14275" t="s">
        <v>6374</v>
      </c>
      <c r="I14275" t="s">
        <v>65</v>
      </c>
      <c r="J14275" t="s">
        <v>57</v>
      </c>
      <c r="K14275" t="s">
        <v>18348</v>
      </c>
      <c r="L14275" t="s">
        <v>18336</v>
      </c>
      <c r="M14275" t="s">
        <v>18349</v>
      </c>
      <c r="N14275" t="s">
        <v>6761</v>
      </c>
      <c r="O14275" t="s">
        <v>7185</v>
      </c>
      <c r="P14275">
        <v>4449000</v>
      </c>
      <c r="Q14275" t="s">
        <v>6636</v>
      </c>
      <c r="R14275" t="s">
        <v>6636</v>
      </c>
      <c r="S14275" s="12"/>
      <c r="T14275" s="13"/>
      <c r="U14275" t="s">
        <v>6636</v>
      </c>
    </row>
    <row r="14276" spans="1:21" x14ac:dyDescent="0.25">
      <c r="A14276" t="s">
        <v>6637</v>
      </c>
      <c r="B14276" s="12">
        <v>42299</v>
      </c>
      <c r="C14276" t="s">
        <v>18346</v>
      </c>
      <c r="D14276" s="11">
        <v>46195.888067129599</v>
      </c>
      <c r="E14276" t="s">
        <v>18347</v>
      </c>
      <c r="F14276" t="s">
        <v>6617</v>
      </c>
      <c r="G14276" t="s">
        <v>18340</v>
      </c>
      <c r="H14276" t="s">
        <v>6374</v>
      </c>
      <c r="I14276" t="s">
        <v>65</v>
      </c>
      <c r="J14276" t="s">
        <v>57</v>
      </c>
      <c r="K14276" t="s">
        <v>18348</v>
      </c>
      <c r="L14276" t="s">
        <v>18336</v>
      </c>
      <c r="M14276" t="s">
        <v>18349</v>
      </c>
      <c r="N14276" t="s">
        <v>6761</v>
      </c>
      <c r="O14276" t="s">
        <v>7185</v>
      </c>
      <c r="P14276">
        <v>4449000</v>
      </c>
      <c r="Q14276" t="s">
        <v>6636</v>
      </c>
      <c r="R14276" t="s">
        <v>6636</v>
      </c>
      <c r="S14276" s="12"/>
      <c r="T14276" s="13"/>
      <c r="U14276" t="s">
        <v>6636</v>
      </c>
    </row>
    <row r="14277" spans="1:21" x14ac:dyDescent="0.25">
      <c r="A14277" t="s">
        <v>6637</v>
      </c>
      <c r="B14277" s="12">
        <v>42299</v>
      </c>
      <c r="C14277" t="s">
        <v>18346</v>
      </c>
      <c r="D14277" s="11">
        <v>46195.888067129599</v>
      </c>
      <c r="E14277" t="s">
        <v>18347</v>
      </c>
      <c r="F14277" t="s">
        <v>6617</v>
      </c>
      <c r="G14277" t="s">
        <v>18341</v>
      </c>
      <c r="H14277" t="s">
        <v>6374</v>
      </c>
      <c r="I14277" t="s">
        <v>65</v>
      </c>
      <c r="J14277" t="s">
        <v>57</v>
      </c>
      <c r="K14277" t="s">
        <v>18348</v>
      </c>
      <c r="L14277" t="s">
        <v>18336</v>
      </c>
      <c r="M14277" t="s">
        <v>18349</v>
      </c>
      <c r="N14277" t="s">
        <v>6761</v>
      </c>
      <c r="O14277" t="s">
        <v>7185</v>
      </c>
      <c r="P14277">
        <v>4449000</v>
      </c>
      <c r="Q14277" t="s">
        <v>6636</v>
      </c>
      <c r="R14277" t="s">
        <v>6636</v>
      </c>
      <c r="S14277" s="12"/>
      <c r="T14277" s="13"/>
      <c r="U14277" t="s">
        <v>6636</v>
      </c>
    </row>
    <row r="14278" spans="1:21" x14ac:dyDescent="0.25">
      <c r="A14278" t="s">
        <v>6619</v>
      </c>
      <c r="B14278" s="12">
        <v>42299</v>
      </c>
      <c r="C14278" t="s">
        <v>18346</v>
      </c>
      <c r="D14278" s="11">
        <v>46196.513680555603</v>
      </c>
      <c r="E14278" t="s">
        <v>18347</v>
      </c>
      <c r="F14278" t="s">
        <v>6617</v>
      </c>
      <c r="G14278" t="s">
        <v>18334</v>
      </c>
      <c r="H14278" t="s">
        <v>6374</v>
      </c>
      <c r="I14278" t="s">
        <v>65</v>
      </c>
      <c r="J14278" t="s">
        <v>57</v>
      </c>
      <c r="K14278" t="s">
        <v>18348</v>
      </c>
      <c r="L14278" t="s">
        <v>18336</v>
      </c>
      <c r="M14278" t="s">
        <v>18349</v>
      </c>
      <c r="N14278" t="s">
        <v>6761</v>
      </c>
      <c r="O14278" t="s">
        <v>7185</v>
      </c>
      <c r="P14278">
        <v>4449000</v>
      </c>
      <c r="Q14278" t="s">
        <v>6636</v>
      </c>
      <c r="R14278" t="s">
        <v>6636</v>
      </c>
      <c r="S14278" s="12"/>
      <c r="T14278" s="13"/>
      <c r="U14278" t="s">
        <v>6636</v>
      </c>
    </row>
    <row r="14279" spans="1:21" x14ac:dyDescent="0.25">
      <c r="A14279" t="s">
        <v>6619</v>
      </c>
      <c r="B14279" s="12">
        <v>42299</v>
      </c>
      <c r="C14279" t="s">
        <v>18346</v>
      </c>
      <c r="D14279" s="11">
        <v>46196.513680555603</v>
      </c>
      <c r="E14279" t="s">
        <v>18347</v>
      </c>
      <c r="F14279" t="s">
        <v>6617</v>
      </c>
      <c r="G14279" t="s">
        <v>18340</v>
      </c>
      <c r="H14279" t="s">
        <v>6374</v>
      </c>
      <c r="I14279" t="s">
        <v>65</v>
      </c>
      <c r="J14279" t="s">
        <v>57</v>
      </c>
      <c r="K14279" t="s">
        <v>18348</v>
      </c>
      <c r="L14279" t="s">
        <v>18336</v>
      </c>
      <c r="M14279" t="s">
        <v>18349</v>
      </c>
      <c r="N14279" t="s">
        <v>6761</v>
      </c>
      <c r="O14279" t="s">
        <v>7185</v>
      </c>
      <c r="P14279">
        <v>4449000</v>
      </c>
      <c r="Q14279" t="s">
        <v>6636</v>
      </c>
      <c r="R14279" t="s">
        <v>6636</v>
      </c>
      <c r="S14279" s="12"/>
      <c r="T14279" s="13"/>
      <c r="U14279" t="s">
        <v>6636</v>
      </c>
    </row>
    <row r="14280" spans="1:21" x14ac:dyDescent="0.25">
      <c r="A14280" t="s">
        <v>6619</v>
      </c>
      <c r="B14280" s="12">
        <v>42299</v>
      </c>
      <c r="C14280" t="s">
        <v>18346</v>
      </c>
      <c r="D14280" s="11">
        <v>46196.513680555603</v>
      </c>
      <c r="E14280" t="s">
        <v>18347</v>
      </c>
      <c r="F14280" t="s">
        <v>6617</v>
      </c>
      <c r="G14280" t="s">
        <v>18341</v>
      </c>
      <c r="H14280" t="s">
        <v>6374</v>
      </c>
      <c r="I14280" t="s">
        <v>65</v>
      </c>
      <c r="J14280" t="s">
        <v>57</v>
      </c>
      <c r="K14280" t="s">
        <v>18348</v>
      </c>
      <c r="L14280" t="s">
        <v>18336</v>
      </c>
      <c r="M14280" t="s">
        <v>18349</v>
      </c>
      <c r="N14280" t="s">
        <v>6761</v>
      </c>
      <c r="O14280" t="s">
        <v>7185</v>
      </c>
      <c r="P14280">
        <v>4449000</v>
      </c>
      <c r="Q14280" t="s">
        <v>6636</v>
      </c>
      <c r="R14280" t="s">
        <v>6636</v>
      </c>
      <c r="S14280" s="12"/>
      <c r="T14280" s="13"/>
      <c r="U14280" t="s">
        <v>6636</v>
      </c>
    </row>
    <row r="14281" spans="1:21" x14ac:dyDescent="0.25">
      <c r="A14281" t="s">
        <v>6637</v>
      </c>
      <c r="B14281" s="12">
        <v>42700</v>
      </c>
      <c r="C14281" t="s">
        <v>18350</v>
      </c>
      <c r="D14281" s="11">
        <v>46204.371643518498</v>
      </c>
      <c r="E14281" t="s">
        <v>18351</v>
      </c>
      <c r="F14281" t="s">
        <v>6617</v>
      </c>
      <c r="G14281" t="s">
        <v>18334</v>
      </c>
      <c r="H14281" t="s">
        <v>6374</v>
      </c>
      <c r="I14281" t="s">
        <v>6636</v>
      </c>
      <c r="J14281" t="s">
        <v>6636</v>
      </c>
      <c r="K14281" t="s">
        <v>18352</v>
      </c>
      <c r="L14281" t="s">
        <v>18336</v>
      </c>
      <c r="M14281" t="s">
        <v>18353</v>
      </c>
      <c r="N14281" t="s">
        <v>6761</v>
      </c>
      <c r="O14281" t="s">
        <v>6762</v>
      </c>
      <c r="P14281">
        <v>2659900</v>
      </c>
      <c r="Q14281" t="s">
        <v>6636</v>
      </c>
      <c r="R14281" t="s">
        <v>6636</v>
      </c>
      <c r="S14281" s="12"/>
      <c r="T14281" s="13"/>
      <c r="U14281" t="s">
        <v>9295</v>
      </c>
    </row>
    <row r="14282" spans="1:21" x14ac:dyDescent="0.25">
      <c r="A14282" t="s">
        <v>6637</v>
      </c>
      <c r="B14282" s="12">
        <v>42700</v>
      </c>
      <c r="C14282" t="s">
        <v>18350</v>
      </c>
      <c r="D14282" s="11">
        <v>46204.371643518498</v>
      </c>
      <c r="E14282" t="s">
        <v>18351</v>
      </c>
      <c r="F14282" t="s">
        <v>6617</v>
      </c>
      <c r="G14282" t="s">
        <v>18340</v>
      </c>
      <c r="H14282" t="s">
        <v>6374</v>
      </c>
      <c r="I14282" t="s">
        <v>6636</v>
      </c>
      <c r="J14282" t="s">
        <v>6636</v>
      </c>
      <c r="K14282" t="s">
        <v>18352</v>
      </c>
      <c r="L14282" t="s">
        <v>18336</v>
      </c>
      <c r="M14282" t="s">
        <v>18353</v>
      </c>
      <c r="N14282" t="s">
        <v>6761</v>
      </c>
      <c r="O14282" t="s">
        <v>6762</v>
      </c>
      <c r="P14282">
        <v>2659900</v>
      </c>
      <c r="Q14282" t="s">
        <v>6636</v>
      </c>
      <c r="R14282" t="s">
        <v>6636</v>
      </c>
      <c r="S14282" s="12"/>
      <c r="T14282" s="13"/>
      <c r="U14282" t="s">
        <v>9295</v>
      </c>
    </row>
    <row r="14283" spans="1:21" x14ac:dyDescent="0.25">
      <c r="A14283" t="s">
        <v>6637</v>
      </c>
      <c r="B14283" s="12">
        <v>42700</v>
      </c>
      <c r="C14283" t="s">
        <v>18350</v>
      </c>
      <c r="D14283" s="11">
        <v>46204.371643518498</v>
      </c>
      <c r="E14283" t="s">
        <v>18351</v>
      </c>
      <c r="F14283" t="s">
        <v>6617</v>
      </c>
      <c r="G14283" t="s">
        <v>18341</v>
      </c>
      <c r="H14283" t="s">
        <v>6374</v>
      </c>
      <c r="I14283" t="s">
        <v>6636</v>
      </c>
      <c r="J14283" t="s">
        <v>6636</v>
      </c>
      <c r="K14283" t="s">
        <v>18352</v>
      </c>
      <c r="L14283" t="s">
        <v>18336</v>
      </c>
      <c r="M14283" t="s">
        <v>18353</v>
      </c>
      <c r="N14283" t="s">
        <v>6761</v>
      </c>
      <c r="O14283" t="s">
        <v>6762</v>
      </c>
      <c r="P14283">
        <v>2659900</v>
      </c>
      <c r="Q14283" t="s">
        <v>6636</v>
      </c>
      <c r="R14283" t="s">
        <v>6636</v>
      </c>
      <c r="S14283" s="12"/>
      <c r="T14283" s="13"/>
      <c r="U14283" t="s">
        <v>9295</v>
      </c>
    </row>
    <row r="14284" spans="1:21" x14ac:dyDescent="0.25">
      <c r="A14284" t="s">
        <v>6619</v>
      </c>
      <c r="B14284" s="12">
        <v>42700</v>
      </c>
      <c r="C14284" t="s">
        <v>18350</v>
      </c>
      <c r="D14284" s="11">
        <v>46204.612013888902</v>
      </c>
      <c r="E14284" t="s">
        <v>18351</v>
      </c>
      <c r="F14284" t="s">
        <v>6617</v>
      </c>
      <c r="G14284" t="s">
        <v>18334</v>
      </c>
      <c r="H14284" t="s">
        <v>6374</v>
      </c>
      <c r="I14284" t="s">
        <v>6636</v>
      </c>
      <c r="J14284" t="s">
        <v>6636</v>
      </c>
      <c r="K14284" t="s">
        <v>18352</v>
      </c>
      <c r="L14284" t="s">
        <v>18336</v>
      </c>
      <c r="M14284" t="s">
        <v>18353</v>
      </c>
      <c r="N14284" t="s">
        <v>6761</v>
      </c>
      <c r="O14284" t="s">
        <v>6762</v>
      </c>
      <c r="P14284">
        <v>2659900</v>
      </c>
      <c r="Q14284" t="s">
        <v>6636</v>
      </c>
      <c r="R14284" t="s">
        <v>6636</v>
      </c>
      <c r="S14284" s="12"/>
      <c r="T14284" s="13"/>
      <c r="U14284" t="s">
        <v>9295</v>
      </c>
    </row>
    <row r="14285" spans="1:21" x14ac:dyDescent="0.25">
      <c r="A14285" t="s">
        <v>6619</v>
      </c>
      <c r="B14285" s="12">
        <v>42700</v>
      </c>
      <c r="C14285" t="s">
        <v>18350</v>
      </c>
      <c r="D14285" s="11">
        <v>46204.612013888902</v>
      </c>
      <c r="E14285" t="s">
        <v>18351</v>
      </c>
      <c r="F14285" t="s">
        <v>6617</v>
      </c>
      <c r="G14285" t="s">
        <v>18340</v>
      </c>
      <c r="H14285" t="s">
        <v>6374</v>
      </c>
      <c r="I14285" t="s">
        <v>6636</v>
      </c>
      <c r="J14285" t="s">
        <v>6636</v>
      </c>
      <c r="K14285" t="s">
        <v>18352</v>
      </c>
      <c r="L14285" t="s">
        <v>18336</v>
      </c>
      <c r="M14285" t="s">
        <v>18353</v>
      </c>
      <c r="N14285" t="s">
        <v>6761</v>
      </c>
      <c r="O14285" t="s">
        <v>6762</v>
      </c>
      <c r="P14285">
        <v>2659900</v>
      </c>
      <c r="Q14285" t="s">
        <v>6636</v>
      </c>
      <c r="R14285" t="s">
        <v>6636</v>
      </c>
      <c r="S14285" s="12"/>
      <c r="T14285" s="13"/>
      <c r="U14285" t="s">
        <v>9295</v>
      </c>
    </row>
    <row r="14286" spans="1:21" x14ac:dyDescent="0.25">
      <c r="A14286" t="s">
        <v>6619</v>
      </c>
      <c r="B14286" s="12">
        <v>42700</v>
      </c>
      <c r="C14286" t="s">
        <v>18350</v>
      </c>
      <c r="D14286" s="11">
        <v>46204.612013888902</v>
      </c>
      <c r="E14286" t="s">
        <v>18351</v>
      </c>
      <c r="F14286" t="s">
        <v>6617</v>
      </c>
      <c r="G14286" t="s">
        <v>18341</v>
      </c>
      <c r="H14286" t="s">
        <v>6374</v>
      </c>
      <c r="I14286" t="s">
        <v>6636</v>
      </c>
      <c r="J14286" t="s">
        <v>6636</v>
      </c>
      <c r="K14286" t="s">
        <v>18352</v>
      </c>
      <c r="L14286" t="s">
        <v>18336</v>
      </c>
      <c r="M14286" t="s">
        <v>18353</v>
      </c>
      <c r="N14286" t="s">
        <v>6761</v>
      </c>
      <c r="O14286" t="s">
        <v>6762</v>
      </c>
      <c r="P14286">
        <v>2659900</v>
      </c>
      <c r="Q14286" t="s">
        <v>6636</v>
      </c>
      <c r="R14286" t="s">
        <v>6636</v>
      </c>
      <c r="S14286" s="12"/>
      <c r="T14286" s="13"/>
      <c r="U14286" t="s">
        <v>9295</v>
      </c>
    </row>
    <row r="14287" spans="1:21" x14ac:dyDescent="0.25">
      <c r="A14287" t="s">
        <v>6637</v>
      </c>
      <c r="B14287" s="12">
        <v>41775</v>
      </c>
      <c r="C14287" t="s">
        <v>11490</v>
      </c>
      <c r="D14287" s="11">
        <v>46187.754247685203</v>
      </c>
      <c r="E14287" t="s">
        <v>11491</v>
      </c>
      <c r="F14287" t="s">
        <v>6617</v>
      </c>
      <c r="G14287" t="s">
        <v>18354</v>
      </c>
      <c r="H14287" t="s">
        <v>6384</v>
      </c>
      <c r="I14287" t="s">
        <v>65</v>
      </c>
      <c r="J14287" t="s">
        <v>2226</v>
      </c>
      <c r="K14287" t="s">
        <v>18355</v>
      </c>
      <c r="L14287" t="s">
        <v>18356</v>
      </c>
      <c r="M14287" t="s">
        <v>18357</v>
      </c>
      <c r="N14287" t="s">
        <v>7001</v>
      </c>
      <c r="O14287" t="s">
        <v>7002</v>
      </c>
      <c r="P14287">
        <v>1767150</v>
      </c>
      <c r="Q14287" t="s">
        <v>6636</v>
      </c>
      <c r="R14287" t="s">
        <v>6636</v>
      </c>
      <c r="S14287" s="12"/>
      <c r="T14287" s="13"/>
      <c r="U14287" t="s">
        <v>6636</v>
      </c>
    </row>
    <row r="14288" spans="1:21" x14ac:dyDescent="0.25">
      <c r="A14288" t="s">
        <v>6637</v>
      </c>
      <c r="B14288" s="12">
        <v>41775</v>
      </c>
      <c r="C14288" t="s">
        <v>11490</v>
      </c>
      <c r="D14288" s="11">
        <v>46187.754247685203</v>
      </c>
      <c r="E14288" t="s">
        <v>11491</v>
      </c>
      <c r="F14288" t="s">
        <v>6617</v>
      </c>
      <c r="G14288" t="s">
        <v>18358</v>
      </c>
      <c r="H14288" t="s">
        <v>6384</v>
      </c>
      <c r="I14288" t="s">
        <v>65</v>
      </c>
      <c r="J14288" t="s">
        <v>2226</v>
      </c>
      <c r="K14288" t="s">
        <v>18355</v>
      </c>
      <c r="L14288" t="s">
        <v>18356</v>
      </c>
      <c r="M14288" t="s">
        <v>18357</v>
      </c>
      <c r="N14288" t="s">
        <v>7001</v>
      </c>
      <c r="O14288" t="s">
        <v>7002</v>
      </c>
      <c r="P14288">
        <v>1767150</v>
      </c>
      <c r="Q14288" t="s">
        <v>6636</v>
      </c>
      <c r="R14288" t="s">
        <v>6636</v>
      </c>
      <c r="S14288" s="12"/>
      <c r="T14288" s="13"/>
      <c r="U14288" t="s">
        <v>6636</v>
      </c>
    </row>
    <row r="14289" spans="1:21" x14ac:dyDescent="0.25">
      <c r="A14289" t="s">
        <v>6619</v>
      </c>
      <c r="B14289" s="12">
        <v>41775</v>
      </c>
      <c r="C14289" t="s">
        <v>11490</v>
      </c>
      <c r="D14289" s="11">
        <v>46187.776921296303</v>
      </c>
      <c r="E14289" t="s">
        <v>11491</v>
      </c>
      <c r="F14289" t="s">
        <v>6617</v>
      </c>
      <c r="G14289" t="s">
        <v>18354</v>
      </c>
      <c r="H14289" t="s">
        <v>6384</v>
      </c>
      <c r="I14289" t="s">
        <v>65</v>
      </c>
      <c r="J14289" t="s">
        <v>2226</v>
      </c>
      <c r="K14289" t="s">
        <v>18355</v>
      </c>
      <c r="L14289" t="s">
        <v>18356</v>
      </c>
      <c r="M14289" t="s">
        <v>18357</v>
      </c>
      <c r="N14289" t="s">
        <v>7001</v>
      </c>
      <c r="O14289" t="s">
        <v>7002</v>
      </c>
      <c r="P14289">
        <v>1767150</v>
      </c>
      <c r="Q14289" t="s">
        <v>6636</v>
      </c>
      <c r="R14289" t="s">
        <v>6636</v>
      </c>
      <c r="S14289" s="12"/>
      <c r="T14289" s="13"/>
      <c r="U14289" t="s">
        <v>6636</v>
      </c>
    </row>
    <row r="14290" spans="1:21" x14ac:dyDescent="0.25">
      <c r="A14290" t="s">
        <v>6619</v>
      </c>
      <c r="B14290" s="12">
        <v>41775</v>
      </c>
      <c r="C14290" t="s">
        <v>11490</v>
      </c>
      <c r="D14290" s="11">
        <v>46187.776921296303</v>
      </c>
      <c r="E14290" t="s">
        <v>11491</v>
      </c>
      <c r="F14290" t="s">
        <v>6617</v>
      </c>
      <c r="G14290" t="s">
        <v>18358</v>
      </c>
      <c r="H14290" t="s">
        <v>6384</v>
      </c>
      <c r="I14290" t="s">
        <v>65</v>
      </c>
      <c r="J14290" t="s">
        <v>2226</v>
      </c>
      <c r="K14290" t="s">
        <v>18355</v>
      </c>
      <c r="L14290" t="s">
        <v>18356</v>
      </c>
      <c r="M14290" t="s">
        <v>18357</v>
      </c>
      <c r="N14290" t="s">
        <v>7001</v>
      </c>
      <c r="O14290" t="s">
        <v>7002</v>
      </c>
      <c r="P14290">
        <v>1767150</v>
      </c>
      <c r="Q14290" t="s">
        <v>6636</v>
      </c>
      <c r="R14290" t="s">
        <v>6636</v>
      </c>
      <c r="S14290" s="12"/>
      <c r="T14290" s="13"/>
      <c r="U14290" t="s">
        <v>6636</v>
      </c>
    </row>
    <row r="14291" spans="1:21" x14ac:dyDescent="0.25">
      <c r="A14291" t="s">
        <v>6637</v>
      </c>
      <c r="B14291" s="12">
        <v>42506</v>
      </c>
      <c r="C14291" t="s">
        <v>18359</v>
      </c>
      <c r="D14291" s="11">
        <v>46193.652719907397</v>
      </c>
      <c r="E14291" t="s">
        <v>18360</v>
      </c>
      <c r="F14291" t="s">
        <v>6617</v>
      </c>
      <c r="G14291" t="s">
        <v>18354</v>
      </c>
      <c r="H14291" t="s">
        <v>6384</v>
      </c>
      <c r="I14291" t="s">
        <v>55</v>
      </c>
      <c r="J14291" t="s">
        <v>44</v>
      </c>
      <c r="K14291" t="s">
        <v>18361</v>
      </c>
      <c r="L14291" t="s">
        <v>18356</v>
      </c>
      <c r="M14291" t="s">
        <v>18362</v>
      </c>
      <c r="N14291" t="s">
        <v>7001</v>
      </c>
      <c r="O14291" t="s">
        <v>7176</v>
      </c>
      <c r="P14291">
        <v>1977030</v>
      </c>
      <c r="Q14291" t="s">
        <v>6778</v>
      </c>
      <c r="R14291" t="s">
        <v>6779</v>
      </c>
      <c r="S14291" s="12"/>
      <c r="T14291" s="13"/>
      <c r="U14291" t="s">
        <v>6636</v>
      </c>
    </row>
    <row r="14292" spans="1:21" x14ac:dyDescent="0.25">
      <c r="A14292" t="s">
        <v>6637</v>
      </c>
      <c r="B14292" s="12">
        <v>42506</v>
      </c>
      <c r="C14292" t="s">
        <v>18359</v>
      </c>
      <c r="D14292" s="11">
        <v>46193.652719907397</v>
      </c>
      <c r="E14292" t="s">
        <v>18360</v>
      </c>
      <c r="F14292" t="s">
        <v>6617</v>
      </c>
      <c r="G14292" t="s">
        <v>18358</v>
      </c>
      <c r="H14292" t="s">
        <v>6384</v>
      </c>
      <c r="I14292" t="s">
        <v>55</v>
      </c>
      <c r="J14292" t="s">
        <v>44</v>
      </c>
      <c r="K14292" t="s">
        <v>18361</v>
      </c>
      <c r="L14292" t="s">
        <v>18356</v>
      </c>
      <c r="M14292" t="s">
        <v>18362</v>
      </c>
      <c r="N14292" t="s">
        <v>7001</v>
      </c>
      <c r="O14292" t="s">
        <v>7176</v>
      </c>
      <c r="P14292">
        <v>1977030</v>
      </c>
      <c r="Q14292" t="s">
        <v>6778</v>
      </c>
      <c r="R14292" t="s">
        <v>6779</v>
      </c>
      <c r="S14292" s="12"/>
      <c r="T14292" s="13"/>
      <c r="U14292" t="s">
        <v>6636</v>
      </c>
    </row>
    <row r="14293" spans="1:21" x14ac:dyDescent="0.25">
      <c r="A14293" t="s">
        <v>6637</v>
      </c>
      <c r="B14293" s="12">
        <v>39385</v>
      </c>
      <c r="C14293" t="s">
        <v>18363</v>
      </c>
      <c r="D14293" s="11">
        <v>46197.470381944397</v>
      </c>
      <c r="E14293" t="s">
        <v>18364</v>
      </c>
      <c r="F14293" t="s">
        <v>6617</v>
      </c>
      <c r="G14293" t="s">
        <v>18354</v>
      </c>
      <c r="H14293" t="s">
        <v>6384</v>
      </c>
      <c r="I14293" t="s">
        <v>65</v>
      </c>
      <c r="J14293" t="s">
        <v>2226</v>
      </c>
      <c r="K14293" t="s">
        <v>18365</v>
      </c>
      <c r="L14293" t="s">
        <v>18356</v>
      </c>
      <c r="M14293" t="s">
        <v>18366</v>
      </c>
      <c r="N14293" t="s">
        <v>7001</v>
      </c>
      <c r="O14293" t="s">
        <v>7176</v>
      </c>
      <c r="P14293">
        <v>1648350</v>
      </c>
      <c r="Q14293" t="s">
        <v>6636</v>
      </c>
      <c r="R14293" t="s">
        <v>6636</v>
      </c>
      <c r="S14293" s="12"/>
      <c r="T14293" s="13"/>
      <c r="U14293" t="s">
        <v>7560</v>
      </c>
    </row>
    <row r="14294" spans="1:21" x14ac:dyDescent="0.25">
      <c r="A14294" t="s">
        <v>6637</v>
      </c>
      <c r="B14294" s="12">
        <v>39385</v>
      </c>
      <c r="C14294" t="s">
        <v>18363</v>
      </c>
      <c r="D14294" s="11">
        <v>46197.470381944397</v>
      </c>
      <c r="E14294" t="s">
        <v>18364</v>
      </c>
      <c r="F14294" t="s">
        <v>6617</v>
      </c>
      <c r="G14294" t="s">
        <v>18358</v>
      </c>
      <c r="H14294" t="s">
        <v>6384</v>
      </c>
      <c r="I14294" t="s">
        <v>65</v>
      </c>
      <c r="J14294" t="s">
        <v>2226</v>
      </c>
      <c r="K14294" t="s">
        <v>18365</v>
      </c>
      <c r="L14294" t="s">
        <v>18356</v>
      </c>
      <c r="M14294" t="s">
        <v>18366</v>
      </c>
      <c r="N14294" t="s">
        <v>7001</v>
      </c>
      <c r="O14294" t="s">
        <v>7176</v>
      </c>
      <c r="P14294">
        <v>1648350</v>
      </c>
      <c r="Q14294" t="s">
        <v>6636</v>
      </c>
      <c r="R14294" t="s">
        <v>6636</v>
      </c>
      <c r="S14294" s="12"/>
      <c r="T14294" s="13"/>
      <c r="U14294" t="s">
        <v>7560</v>
      </c>
    </row>
    <row r="14295" spans="1:21" x14ac:dyDescent="0.25">
      <c r="A14295" t="s">
        <v>6619</v>
      </c>
      <c r="B14295" s="12">
        <v>42506</v>
      </c>
      <c r="C14295" t="s">
        <v>18359</v>
      </c>
      <c r="D14295" s="11">
        <v>46200.466307870403</v>
      </c>
      <c r="E14295" t="s">
        <v>18360</v>
      </c>
      <c r="F14295" t="s">
        <v>6617</v>
      </c>
      <c r="G14295" t="s">
        <v>18354</v>
      </c>
      <c r="H14295" t="s">
        <v>6384</v>
      </c>
      <c r="I14295" t="s">
        <v>55</v>
      </c>
      <c r="J14295" t="s">
        <v>44</v>
      </c>
      <c r="K14295" t="s">
        <v>18361</v>
      </c>
      <c r="L14295" t="s">
        <v>18356</v>
      </c>
      <c r="M14295" t="s">
        <v>18362</v>
      </c>
      <c r="N14295" t="s">
        <v>7001</v>
      </c>
      <c r="O14295" t="s">
        <v>7176</v>
      </c>
      <c r="P14295">
        <v>1977030</v>
      </c>
      <c r="Q14295" t="s">
        <v>6778</v>
      </c>
      <c r="R14295" t="s">
        <v>6779</v>
      </c>
      <c r="S14295" s="12"/>
      <c r="T14295" s="13"/>
      <c r="U14295" t="s">
        <v>6636</v>
      </c>
    </row>
    <row r="14296" spans="1:21" x14ac:dyDescent="0.25">
      <c r="A14296" t="s">
        <v>6619</v>
      </c>
      <c r="B14296" s="12">
        <v>42506</v>
      </c>
      <c r="C14296" t="s">
        <v>18359</v>
      </c>
      <c r="D14296" s="11">
        <v>46200.466307870403</v>
      </c>
      <c r="E14296" t="s">
        <v>18360</v>
      </c>
      <c r="F14296" t="s">
        <v>6617</v>
      </c>
      <c r="G14296" t="s">
        <v>18358</v>
      </c>
      <c r="H14296" t="s">
        <v>6384</v>
      </c>
      <c r="I14296" t="s">
        <v>55</v>
      </c>
      <c r="J14296" t="s">
        <v>44</v>
      </c>
      <c r="K14296" t="s">
        <v>18361</v>
      </c>
      <c r="L14296" t="s">
        <v>18356</v>
      </c>
      <c r="M14296" t="s">
        <v>18362</v>
      </c>
      <c r="N14296" t="s">
        <v>7001</v>
      </c>
      <c r="O14296" t="s">
        <v>7176</v>
      </c>
      <c r="P14296">
        <v>1977030</v>
      </c>
      <c r="Q14296" t="s">
        <v>6778</v>
      </c>
      <c r="R14296" t="s">
        <v>6779</v>
      </c>
      <c r="S14296" s="12"/>
      <c r="T14296" s="13"/>
      <c r="U14296" t="s">
        <v>6636</v>
      </c>
    </row>
    <row r="14297" spans="1:21" x14ac:dyDescent="0.25">
      <c r="A14297" t="s">
        <v>6637</v>
      </c>
      <c r="B14297" s="12">
        <v>43036</v>
      </c>
      <c r="C14297" t="s">
        <v>18367</v>
      </c>
      <c r="D14297" s="11">
        <v>46212.940509259301</v>
      </c>
      <c r="E14297" t="s">
        <v>18368</v>
      </c>
      <c r="F14297" t="s">
        <v>6617</v>
      </c>
      <c r="G14297" t="s">
        <v>18369</v>
      </c>
      <c r="H14297" t="s">
        <v>6384</v>
      </c>
      <c r="I14297" t="s">
        <v>65</v>
      </c>
      <c r="J14297" t="s">
        <v>67</v>
      </c>
      <c r="K14297" t="s">
        <v>18370</v>
      </c>
      <c r="L14297" t="s">
        <v>11493</v>
      </c>
      <c r="M14297" t="s">
        <v>18371</v>
      </c>
      <c r="N14297" t="s">
        <v>7001</v>
      </c>
      <c r="O14297" t="s">
        <v>7176</v>
      </c>
      <c r="P14297">
        <v>1581030</v>
      </c>
      <c r="Q14297" t="s">
        <v>6636</v>
      </c>
      <c r="R14297" t="s">
        <v>6636</v>
      </c>
      <c r="S14297" s="12"/>
      <c r="T14297" s="13"/>
      <c r="U14297" t="s">
        <v>8614</v>
      </c>
    </row>
    <row r="14298" spans="1:21" x14ac:dyDescent="0.25">
      <c r="A14298" t="s">
        <v>6637</v>
      </c>
      <c r="B14298" s="12">
        <v>43036</v>
      </c>
      <c r="C14298" t="s">
        <v>18367</v>
      </c>
      <c r="D14298" s="11">
        <v>46212.940509259301</v>
      </c>
      <c r="E14298" t="s">
        <v>18368</v>
      </c>
      <c r="F14298" t="s">
        <v>6617</v>
      </c>
      <c r="G14298" t="s">
        <v>18354</v>
      </c>
      <c r="H14298" t="s">
        <v>6384</v>
      </c>
      <c r="I14298" t="s">
        <v>65</v>
      </c>
      <c r="J14298" t="s">
        <v>67</v>
      </c>
      <c r="K14298" t="s">
        <v>18370</v>
      </c>
      <c r="L14298" t="s">
        <v>11493</v>
      </c>
      <c r="M14298" t="s">
        <v>18371</v>
      </c>
      <c r="N14298" t="s">
        <v>7001</v>
      </c>
      <c r="O14298" t="s">
        <v>7176</v>
      </c>
      <c r="P14298">
        <v>1581030</v>
      </c>
      <c r="Q14298" t="s">
        <v>6636</v>
      </c>
      <c r="R14298" t="s">
        <v>6636</v>
      </c>
      <c r="S14298" s="12"/>
      <c r="T14298" s="13"/>
      <c r="U14298" t="s">
        <v>8614</v>
      </c>
    </row>
    <row r="14299" spans="1:21" x14ac:dyDescent="0.25">
      <c r="A14299" t="s">
        <v>6637</v>
      </c>
      <c r="B14299" s="12">
        <v>43036</v>
      </c>
      <c r="C14299" t="s">
        <v>18367</v>
      </c>
      <c r="D14299" s="11">
        <v>46212.940509259301</v>
      </c>
      <c r="E14299" t="s">
        <v>18368</v>
      </c>
      <c r="F14299" t="s">
        <v>6617</v>
      </c>
      <c r="G14299" t="s">
        <v>18358</v>
      </c>
      <c r="H14299" t="s">
        <v>6384</v>
      </c>
      <c r="I14299" t="s">
        <v>65</v>
      </c>
      <c r="J14299" t="s">
        <v>67</v>
      </c>
      <c r="K14299" t="s">
        <v>18370</v>
      </c>
      <c r="L14299" t="s">
        <v>11493</v>
      </c>
      <c r="M14299" t="s">
        <v>18371</v>
      </c>
      <c r="N14299" t="s">
        <v>7001</v>
      </c>
      <c r="O14299" t="s">
        <v>7176</v>
      </c>
      <c r="P14299">
        <v>1581030</v>
      </c>
      <c r="Q14299" t="s">
        <v>6636</v>
      </c>
      <c r="R14299" t="s">
        <v>6636</v>
      </c>
      <c r="S14299" s="12"/>
      <c r="T14299" s="13"/>
      <c r="U14299" t="s">
        <v>8614</v>
      </c>
    </row>
    <row r="14300" spans="1:21" x14ac:dyDescent="0.25">
      <c r="A14300" t="s">
        <v>6637</v>
      </c>
      <c r="B14300" s="12">
        <v>43036</v>
      </c>
      <c r="C14300" t="s">
        <v>18367</v>
      </c>
      <c r="D14300" s="11">
        <v>46212.940509259301</v>
      </c>
      <c r="E14300" t="s">
        <v>18368</v>
      </c>
      <c r="F14300" t="s">
        <v>6617</v>
      </c>
      <c r="G14300" t="s">
        <v>18372</v>
      </c>
      <c r="H14300" t="s">
        <v>6384</v>
      </c>
      <c r="I14300" t="s">
        <v>65</v>
      </c>
      <c r="J14300" t="s">
        <v>67</v>
      </c>
      <c r="K14300" t="s">
        <v>18370</v>
      </c>
      <c r="L14300" t="s">
        <v>11493</v>
      </c>
      <c r="M14300" t="s">
        <v>18371</v>
      </c>
      <c r="N14300" t="s">
        <v>7001</v>
      </c>
      <c r="O14300" t="s">
        <v>7176</v>
      </c>
      <c r="P14300">
        <v>1581030</v>
      </c>
      <c r="Q14300" t="s">
        <v>6636</v>
      </c>
      <c r="R14300" t="s">
        <v>6636</v>
      </c>
      <c r="S14300" s="12"/>
      <c r="T14300" s="13"/>
      <c r="U14300" t="s">
        <v>8614</v>
      </c>
    </row>
    <row r="14301" spans="1:21" x14ac:dyDescent="0.25">
      <c r="A14301" t="s">
        <v>6619</v>
      </c>
      <c r="B14301" s="12">
        <v>43036</v>
      </c>
      <c r="C14301" t="s">
        <v>18367</v>
      </c>
      <c r="D14301" s="11">
        <v>46213.454224537003</v>
      </c>
      <c r="E14301" t="s">
        <v>18368</v>
      </c>
      <c r="F14301" t="s">
        <v>6617</v>
      </c>
      <c r="G14301" t="s">
        <v>18369</v>
      </c>
      <c r="H14301" t="s">
        <v>6384</v>
      </c>
      <c r="I14301" t="s">
        <v>65</v>
      </c>
      <c r="J14301" t="s">
        <v>67</v>
      </c>
      <c r="K14301" t="s">
        <v>18370</v>
      </c>
      <c r="L14301" t="s">
        <v>11493</v>
      </c>
      <c r="M14301" t="s">
        <v>18371</v>
      </c>
      <c r="N14301" t="s">
        <v>7001</v>
      </c>
      <c r="O14301" t="s">
        <v>7176</v>
      </c>
      <c r="P14301">
        <v>1581030</v>
      </c>
      <c r="Q14301" t="s">
        <v>6636</v>
      </c>
      <c r="R14301" t="s">
        <v>6636</v>
      </c>
      <c r="S14301" s="12"/>
      <c r="T14301" s="13"/>
      <c r="U14301" t="s">
        <v>8614</v>
      </c>
    </row>
    <row r="14302" spans="1:21" x14ac:dyDescent="0.25">
      <c r="A14302" t="s">
        <v>6619</v>
      </c>
      <c r="B14302" s="12">
        <v>43036</v>
      </c>
      <c r="C14302" t="s">
        <v>18367</v>
      </c>
      <c r="D14302" s="11">
        <v>46213.454224537003</v>
      </c>
      <c r="E14302" t="s">
        <v>18368</v>
      </c>
      <c r="F14302" t="s">
        <v>6617</v>
      </c>
      <c r="G14302" t="s">
        <v>18354</v>
      </c>
      <c r="H14302" t="s">
        <v>6384</v>
      </c>
      <c r="I14302" t="s">
        <v>65</v>
      </c>
      <c r="J14302" t="s">
        <v>67</v>
      </c>
      <c r="K14302" t="s">
        <v>18370</v>
      </c>
      <c r="L14302" t="s">
        <v>11493</v>
      </c>
      <c r="M14302" t="s">
        <v>18371</v>
      </c>
      <c r="N14302" t="s">
        <v>7001</v>
      </c>
      <c r="O14302" t="s">
        <v>7176</v>
      </c>
      <c r="P14302">
        <v>1581030</v>
      </c>
      <c r="Q14302" t="s">
        <v>6636</v>
      </c>
      <c r="R14302" t="s">
        <v>6636</v>
      </c>
      <c r="S14302" s="12"/>
      <c r="T14302" s="13"/>
      <c r="U14302" t="s">
        <v>8614</v>
      </c>
    </row>
    <row r="14303" spans="1:21" x14ac:dyDescent="0.25">
      <c r="A14303" t="s">
        <v>6619</v>
      </c>
      <c r="B14303" s="12">
        <v>43036</v>
      </c>
      <c r="C14303" t="s">
        <v>18367</v>
      </c>
      <c r="D14303" s="11">
        <v>46213.454224537003</v>
      </c>
      <c r="E14303" t="s">
        <v>18368</v>
      </c>
      <c r="F14303" t="s">
        <v>6617</v>
      </c>
      <c r="G14303" t="s">
        <v>18358</v>
      </c>
      <c r="H14303" t="s">
        <v>6384</v>
      </c>
      <c r="I14303" t="s">
        <v>65</v>
      </c>
      <c r="J14303" t="s">
        <v>67</v>
      </c>
      <c r="K14303" t="s">
        <v>18370</v>
      </c>
      <c r="L14303" t="s">
        <v>11493</v>
      </c>
      <c r="M14303" t="s">
        <v>18371</v>
      </c>
      <c r="N14303" t="s">
        <v>7001</v>
      </c>
      <c r="O14303" t="s">
        <v>7176</v>
      </c>
      <c r="P14303">
        <v>1581030</v>
      </c>
      <c r="Q14303" t="s">
        <v>6636</v>
      </c>
      <c r="R14303" t="s">
        <v>6636</v>
      </c>
      <c r="S14303" s="12"/>
      <c r="T14303" s="13"/>
      <c r="U14303" t="s">
        <v>8614</v>
      </c>
    </row>
    <row r="14304" spans="1:21" x14ac:dyDescent="0.25">
      <c r="A14304" t="s">
        <v>6619</v>
      </c>
      <c r="B14304" s="12">
        <v>43036</v>
      </c>
      <c r="C14304" t="s">
        <v>18367</v>
      </c>
      <c r="D14304" s="11">
        <v>46213.454224537003</v>
      </c>
      <c r="E14304" t="s">
        <v>18368</v>
      </c>
      <c r="F14304" t="s">
        <v>6617</v>
      </c>
      <c r="G14304" t="s">
        <v>18372</v>
      </c>
      <c r="H14304" t="s">
        <v>6384</v>
      </c>
      <c r="I14304" t="s">
        <v>65</v>
      </c>
      <c r="J14304" t="s">
        <v>67</v>
      </c>
      <c r="K14304" t="s">
        <v>18370</v>
      </c>
      <c r="L14304" t="s">
        <v>11493</v>
      </c>
      <c r="M14304" t="s">
        <v>18371</v>
      </c>
      <c r="N14304" t="s">
        <v>7001</v>
      </c>
      <c r="O14304" t="s">
        <v>7176</v>
      </c>
      <c r="P14304">
        <v>1581030</v>
      </c>
      <c r="Q14304" t="s">
        <v>6636</v>
      </c>
      <c r="R14304" t="s">
        <v>6636</v>
      </c>
      <c r="S14304" s="12"/>
      <c r="T14304" s="13"/>
      <c r="U14304" t="s">
        <v>8614</v>
      </c>
    </row>
    <row r="14305" spans="1:21" x14ac:dyDescent="0.25">
      <c r="A14305" t="s">
        <v>6614</v>
      </c>
      <c r="B14305" s="12"/>
      <c r="C14305" t="s">
        <v>18373</v>
      </c>
      <c r="D14305" s="11">
        <v>46205</v>
      </c>
      <c r="E14305" t="s">
        <v>18374</v>
      </c>
      <c r="F14305" t="s">
        <v>6353</v>
      </c>
      <c r="G14305" t="s">
        <v>6636</v>
      </c>
      <c r="H14305" t="s">
        <v>2252</v>
      </c>
      <c r="I14305" t="s">
        <v>6636</v>
      </c>
      <c r="J14305" t="s">
        <v>6636</v>
      </c>
      <c r="K14305" t="s">
        <v>6636</v>
      </c>
      <c r="L14305" t="s">
        <v>6636</v>
      </c>
      <c r="M14305" t="s">
        <v>6636</v>
      </c>
      <c r="N14305" t="s">
        <v>6636</v>
      </c>
      <c r="O14305" t="s">
        <v>6636</v>
      </c>
      <c r="P14305">
        <v>1270000</v>
      </c>
      <c r="Q14305" t="s">
        <v>6867</v>
      </c>
      <c r="R14305" t="s">
        <v>7109</v>
      </c>
      <c r="S14305" s="12">
        <v>1</v>
      </c>
      <c r="T14305" s="13"/>
      <c r="U14305" t="s">
        <v>6636</v>
      </c>
    </row>
    <row r="14306" spans="1:21" x14ac:dyDescent="0.25">
      <c r="A14306" t="s">
        <v>6637</v>
      </c>
      <c r="B14306" s="12">
        <v>41238</v>
      </c>
      <c r="C14306" t="s">
        <v>18375</v>
      </c>
      <c r="D14306" s="11">
        <v>46175.725578703699</v>
      </c>
      <c r="E14306" t="s">
        <v>18376</v>
      </c>
      <c r="F14306" t="s">
        <v>6617</v>
      </c>
      <c r="G14306" t="s">
        <v>18377</v>
      </c>
      <c r="H14306" t="s">
        <v>18378</v>
      </c>
      <c r="I14306" t="s">
        <v>55</v>
      </c>
      <c r="J14306" t="s">
        <v>176</v>
      </c>
      <c r="K14306" t="s">
        <v>18379</v>
      </c>
      <c r="L14306" t="s">
        <v>18380</v>
      </c>
      <c r="M14306" t="s">
        <v>18381</v>
      </c>
      <c r="N14306" t="s">
        <v>7365</v>
      </c>
      <c r="O14306" t="s">
        <v>8946</v>
      </c>
      <c r="P14306">
        <v>6900000</v>
      </c>
      <c r="Q14306" t="s">
        <v>6636</v>
      </c>
      <c r="R14306" t="s">
        <v>6636</v>
      </c>
      <c r="S14306" s="12"/>
      <c r="T14306" s="13"/>
      <c r="U14306" t="s">
        <v>9302</v>
      </c>
    </row>
    <row r="14307" spans="1:21" x14ac:dyDescent="0.25">
      <c r="A14307" t="s">
        <v>6637</v>
      </c>
      <c r="B14307" s="12">
        <v>41553</v>
      </c>
      <c r="C14307" t="s">
        <v>18375</v>
      </c>
      <c r="D14307" s="11">
        <v>46175.725578703699</v>
      </c>
      <c r="E14307" t="s">
        <v>18376</v>
      </c>
      <c r="F14307" t="s">
        <v>6617</v>
      </c>
      <c r="G14307" t="s">
        <v>18382</v>
      </c>
      <c r="H14307" t="s">
        <v>18378</v>
      </c>
      <c r="I14307" t="s">
        <v>55</v>
      </c>
      <c r="J14307" t="s">
        <v>176</v>
      </c>
      <c r="K14307" t="s">
        <v>18383</v>
      </c>
      <c r="L14307" t="s">
        <v>18384</v>
      </c>
      <c r="M14307" t="s">
        <v>18385</v>
      </c>
      <c r="N14307" t="s">
        <v>7365</v>
      </c>
      <c r="O14307" t="s">
        <v>8946</v>
      </c>
      <c r="P14307">
        <v>7090000</v>
      </c>
      <c r="Q14307" t="s">
        <v>6636</v>
      </c>
      <c r="R14307" t="s">
        <v>6636</v>
      </c>
      <c r="S14307" s="12"/>
      <c r="T14307" s="13"/>
      <c r="U14307" t="s">
        <v>9302</v>
      </c>
    </row>
    <row r="14308" spans="1:21" x14ac:dyDescent="0.25">
      <c r="A14308" t="s">
        <v>6619</v>
      </c>
      <c r="B14308" s="12">
        <v>41118</v>
      </c>
      <c r="C14308" t="s">
        <v>15217</v>
      </c>
      <c r="D14308" s="11">
        <v>46175.744583333297</v>
      </c>
      <c r="E14308" t="s">
        <v>15218</v>
      </c>
      <c r="F14308" t="s">
        <v>6617</v>
      </c>
      <c r="G14308" t="s">
        <v>18377</v>
      </c>
      <c r="H14308" t="s">
        <v>18378</v>
      </c>
      <c r="I14308" t="s">
        <v>55</v>
      </c>
      <c r="J14308" t="s">
        <v>732</v>
      </c>
      <c r="K14308" t="s">
        <v>18386</v>
      </c>
      <c r="L14308" t="s">
        <v>18380</v>
      </c>
      <c r="M14308" t="s">
        <v>18387</v>
      </c>
      <c r="N14308" t="s">
        <v>8891</v>
      </c>
      <c r="O14308" t="s">
        <v>13239</v>
      </c>
      <c r="P14308">
        <v>3900000</v>
      </c>
      <c r="Q14308" t="s">
        <v>6636</v>
      </c>
      <c r="R14308" t="s">
        <v>6636</v>
      </c>
      <c r="S14308" s="12"/>
      <c r="T14308" s="13"/>
      <c r="U14308" t="s">
        <v>6671</v>
      </c>
    </row>
    <row r="14309" spans="1:21" x14ac:dyDescent="0.25">
      <c r="A14309" t="s">
        <v>6637</v>
      </c>
      <c r="B14309" s="12">
        <v>41229</v>
      </c>
      <c r="C14309" t="s">
        <v>18388</v>
      </c>
      <c r="D14309" s="11">
        <v>46176.585648148102</v>
      </c>
      <c r="E14309" t="s">
        <v>18389</v>
      </c>
      <c r="F14309" t="s">
        <v>6617</v>
      </c>
      <c r="G14309" t="s">
        <v>18377</v>
      </c>
      <c r="H14309" t="s">
        <v>18378</v>
      </c>
      <c r="I14309" t="s">
        <v>6636</v>
      </c>
      <c r="J14309" t="s">
        <v>6636</v>
      </c>
      <c r="K14309" t="s">
        <v>18390</v>
      </c>
      <c r="L14309" t="s">
        <v>18380</v>
      </c>
      <c r="M14309" t="s">
        <v>18391</v>
      </c>
      <c r="N14309" t="s">
        <v>8891</v>
      </c>
      <c r="O14309" t="s">
        <v>13239</v>
      </c>
      <c r="P14309">
        <v>4350000</v>
      </c>
      <c r="Q14309" t="s">
        <v>6636</v>
      </c>
      <c r="R14309" t="s">
        <v>6636</v>
      </c>
      <c r="S14309" s="12"/>
      <c r="T14309" s="13"/>
      <c r="U14309" t="s">
        <v>6629</v>
      </c>
    </row>
    <row r="14310" spans="1:21" x14ac:dyDescent="0.25">
      <c r="A14310" t="s">
        <v>6619</v>
      </c>
      <c r="B14310" s="12">
        <v>41229</v>
      </c>
      <c r="C14310" t="s">
        <v>18388</v>
      </c>
      <c r="D14310" s="11">
        <v>46177.899178240703</v>
      </c>
      <c r="E14310" t="s">
        <v>18389</v>
      </c>
      <c r="F14310" t="s">
        <v>6617</v>
      </c>
      <c r="G14310" t="s">
        <v>18377</v>
      </c>
      <c r="H14310" t="s">
        <v>18378</v>
      </c>
      <c r="I14310" t="s">
        <v>6636</v>
      </c>
      <c r="J14310" t="s">
        <v>6636</v>
      </c>
      <c r="K14310" t="s">
        <v>18390</v>
      </c>
      <c r="L14310" t="s">
        <v>18380</v>
      </c>
      <c r="M14310" t="s">
        <v>18391</v>
      </c>
      <c r="N14310" t="s">
        <v>8891</v>
      </c>
      <c r="O14310" t="s">
        <v>13239</v>
      </c>
      <c r="P14310">
        <v>4350000</v>
      </c>
      <c r="Q14310" t="s">
        <v>6636</v>
      </c>
      <c r="R14310" t="s">
        <v>6636</v>
      </c>
      <c r="S14310" s="12"/>
      <c r="T14310" s="13"/>
      <c r="U14310" t="s">
        <v>6629</v>
      </c>
    </row>
    <row r="14311" spans="1:21" x14ac:dyDescent="0.25">
      <c r="A14311" t="s">
        <v>6619</v>
      </c>
      <c r="B14311" s="12">
        <v>41238</v>
      </c>
      <c r="C14311" t="s">
        <v>18375</v>
      </c>
      <c r="D14311" s="11">
        <v>46178.460555555597</v>
      </c>
      <c r="E14311" t="s">
        <v>18376</v>
      </c>
      <c r="F14311" t="s">
        <v>6617</v>
      </c>
      <c r="G14311" t="s">
        <v>18377</v>
      </c>
      <c r="H14311" t="s">
        <v>18378</v>
      </c>
      <c r="I14311" t="s">
        <v>55</v>
      </c>
      <c r="J14311" t="s">
        <v>176</v>
      </c>
      <c r="K14311" t="s">
        <v>18379</v>
      </c>
      <c r="L14311" t="s">
        <v>18380</v>
      </c>
      <c r="M14311" t="s">
        <v>18381</v>
      </c>
      <c r="N14311" t="s">
        <v>7365</v>
      </c>
      <c r="O14311" t="s">
        <v>8946</v>
      </c>
      <c r="P14311">
        <v>6900000</v>
      </c>
      <c r="Q14311" t="s">
        <v>6636</v>
      </c>
      <c r="R14311" t="s">
        <v>6636</v>
      </c>
      <c r="S14311" s="12"/>
      <c r="T14311" s="13"/>
      <c r="U14311" t="s">
        <v>9302</v>
      </c>
    </row>
    <row r="14312" spans="1:21" x14ac:dyDescent="0.25">
      <c r="A14312" t="s">
        <v>6619</v>
      </c>
      <c r="B14312" s="12">
        <v>41259</v>
      </c>
      <c r="C14312" t="s">
        <v>18392</v>
      </c>
      <c r="D14312" s="11">
        <v>46178.763715277797</v>
      </c>
      <c r="E14312" t="s">
        <v>18393</v>
      </c>
      <c r="F14312" t="s">
        <v>6617</v>
      </c>
      <c r="G14312" t="s">
        <v>18382</v>
      </c>
      <c r="H14312" t="s">
        <v>18378</v>
      </c>
      <c r="I14312" t="s">
        <v>65</v>
      </c>
      <c r="J14312" t="s">
        <v>219</v>
      </c>
      <c r="K14312" t="s">
        <v>18394</v>
      </c>
      <c r="L14312" t="s">
        <v>18384</v>
      </c>
      <c r="M14312" t="s">
        <v>18395</v>
      </c>
      <c r="N14312" t="s">
        <v>8891</v>
      </c>
      <c r="O14312" t="s">
        <v>13239</v>
      </c>
      <c r="P14312">
        <v>3900000</v>
      </c>
      <c r="Q14312" t="s">
        <v>6636</v>
      </c>
      <c r="R14312" t="s">
        <v>6636</v>
      </c>
      <c r="S14312" s="12"/>
      <c r="T14312" s="13"/>
      <c r="U14312" t="s">
        <v>6629</v>
      </c>
    </row>
    <row r="14313" spans="1:21" x14ac:dyDescent="0.25">
      <c r="A14313" t="s">
        <v>6637</v>
      </c>
      <c r="B14313" s="12">
        <v>41304</v>
      </c>
      <c r="C14313" t="s">
        <v>18396</v>
      </c>
      <c r="D14313" s="11">
        <v>46179.938437500001</v>
      </c>
      <c r="E14313" t="s">
        <v>18397</v>
      </c>
      <c r="F14313" t="s">
        <v>6617</v>
      </c>
      <c r="G14313" t="s">
        <v>18398</v>
      </c>
      <c r="H14313" t="s">
        <v>18378</v>
      </c>
      <c r="I14313" t="s">
        <v>55</v>
      </c>
      <c r="J14313" t="s">
        <v>372</v>
      </c>
      <c r="K14313" t="s">
        <v>18399</v>
      </c>
      <c r="L14313" t="s">
        <v>18400</v>
      </c>
      <c r="M14313" t="s">
        <v>18401</v>
      </c>
      <c r="N14313" t="s">
        <v>7023</v>
      </c>
      <c r="O14313" t="s">
        <v>14641</v>
      </c>
      <c r="P14313">
        <v>5590000</v>
      </c>
      <c r="Q14313" t="s">
        <v>6636</v>
      </c>
      <c r="R14313" t="s">
        <v>6636</v>
      </c>
      <c r="S14313" s="12"/>
      <c r="T14313" s="13"/>
      <c r="U14313" t="s">
        <v>6636</v>
      </c>
    </row>
    <row r="14314" spans="1:21" x14ac:dyDescent="0.25">
      <c r="A14314" t="s">
        <v>6619</v>
      </c>
      <c r="B14314" s="12">
        <v>41304</v>
      </c>
      <c r="C14314" t="s">
        <v>18396</v>
      </c>
      <c r="D14314" s="11">
        <v>46180.388020833299</v>
      </c>
      <c r="E14314" t="s">
        <v>18397</v>
      </c>
      <c r="F14314" t="s">
        <v>6617</v>
      </c>
      <c r="G14314" t="s">
        <v>18398</v>
      </c>
      <c r="H14314" t="s">
        <v>18378</v>
      </c>
      <c r="I14314" t="s">
        <v>55</v>
      </c>
      <c r="J14314" t="s">
        <v>372</v>
      </c>
      <c r="K14314" t="s">
        <v>18399</v>
      </c>
      <c r="L14314" t="s">
        <v>18400</v>
      </c>
      <c r="M14314" t="s">
        <v>18401</v>
      </c>
      <c r="N14314" t="s">
        <v>7023</v>
      </c>
      <c r="O14314" t="s">
        <v>14641</v>
      </c>
      <c r="P14314">
        <v>5590000</v>
      </c>
      <c r="Q14314" t="s">
        <v>6636</v>
      </c>
      <c r="R14314" t="s">
        <v>6636</v>
      </c>
      <c r="S14314" s="12"/>
      <c r="T14314" s="13"/>
      <c r="U14314" t="s">
        <v>6636</v>
      </c>
    </row>
    <row r="14315" spans="1:21" x14ac:dyDescent="0.25">
      <c r="A14315" t="s">
        <v>6637</v>
      </c>
      <c r="B14315" s="12">
        <v>41404</v>
      </c>
      <c r="C14315" t="s">
        <v>14068</v>
      </c>
      <c r="D14315" s="11">
        <v>46180.678078703699</v>
      </c>
      <c r="E14315" t="s">
        <v>14069</v>
      </c>
      <c r="F14315" t="s">
        <v>6617</v>
      </c>
      <c r="G14315" t="s">
        <v>14070</v>
      </c>
      <c r="H14315" t="s">
        <v>18378</v>
      </c>
      <c r="I14315" t="s">
        <v>65</v>
      </c>
      <c r="J14315" t="s">
        <v>67</v>
      </c>
      <c r="K14315" t="s">
        <v>18402</v>
      </c>
      <c r="L14315" t="s">
        <v>18403</v>
      </c>
      <c r="M14315" t="s">
        <v>18404</v>
      </c>
      <c r="N14315" t="s">
        <v>7023</v>
      </c>
      <c r="O14315" t="s">
        <v>14641</v>
      </c>
      <c r="P14315">
        <v>5590000</v>
      </c>
      <c r="Q14315" t="s">
        <v>6636</v>
      </c>
      <c r="R14315" t="s">
        <v>6636</v>
      </c>
      <c r="S14315" s="12"/>
      <c r="T14315" s="13"/>
      <c r="U14315" t="s">
        <v>7571</v>
      </c>
    </row>
    <row r="14316" spans="1:21" x14ac:dyDescent="0.25">
      <c r="A14316" t="s">
        <v>6637</v>
      </c>
      <c r="B14316" s="12">
        <v>41383</v>
      </c>
      <c r="C14316" t="s">
        <v>14068</v>
      </c>
      <c r="D14316" s="11">
        <v>46180.678078703699</v>
      </c>
      <c r="E14316" t="s">
        <v>14069</v>
      </c>
      <c r="F14316" t="s">
        <v>6617</v>
      </c>
      <c r="G14316" t="s">
        <v>14070</v>
      </c>
      <c r="H14316" t="s">
        <v>18378</v>
      </c>
      <c r="I14316" t="s">
        <v>65</v>
      </c>
      <c r="J14316" t="s">
        <v>67</v>
      </c>
      <c r="K14316" t="s">
        <v>18405</v>
      </c>
      <c r="L14316" t="s">
        <v>18406</v>
      </c>
      <c r="M14316" t="s">
        <v>18407</v>
      </c>
      <c r="N14316" t="s">
        <v>7023</v>
      </c>
      <c r="O14316" t="s">
        <v>14641</v>
      </c>
      <c r="P14316">
        <v>5690000</v>
      </c>
      <c r="Q14316" t="s">
        <v>6636</v>
      </c>
      <c r="R14316" t="s">
        <v>6636</v>
      </c>
      <c r="S14316" s="12"/>
      <c r="T14316" s="13"/>
      <c r="U14316" t="s">
        <v>7571</v>
      </c>
    </row>
    <row r="14317" spans="1:21" x14ac:dyDescent="0.25">
      <c r="A14317" t="s">
        <v>6637</v>
      </c>
      <c r="B14317" s="12">
        <v>41348</v>
      </c>
      <c r="C14317" t="s">
        <v>13860</v>
      </c>
      <c r="D14317" s="11">
        <v>46180.785381944399</v>
      </c>
      <c r="E14317" t="s">
        <v>13861</v>
      </c>
      <c r="F14317" t="s">
        <v>6617</v>
      </c>
      <c r="G14317" t="s">
        <v>14070</v>
      </c>
      <c r="H14317" t="s">
        <v>18378</v>
      </c>
      <c r="I14317" t="s">
        <v>55</v>
      </c>
      <c r="J14317" t="s">
        <v>732</v>
      </c>
      <c r="K14317" t="s">
        <v>18402</v>
      </c>
      <c r="L14317" t="s">
        <v>18403</v>
      </c>
      <c r="M14317" t="s">
        <v>18404</v>
      </c>
      <c r="N14317" t="s">
        <v>7023</v>
      </c>
      <c r="O14317" t="s">
        <v>14641</v>
      </c>
      <c r="P14317">
        <v>5590000</v>
      </c>
      <c r="Q14317" t="s">
        <v>6636</v>
      </c>
      <c r="R14317" t="s">
        <v>6636</v>
      </c>
      <c r="S14317" s="12"/>
      <c r="T14317" s="13"/>
      <c r="U14317" t="s">
        <v>6636</v>
      </c>
    </row>
    <row r="14318" spans="1:21" x14ac:dyDescent="0.25">
      <c r="A14318" t="s">
        <v>6619</v>
      </c>
      <c r="B14318" s="12">
        <v>41348</v>
      </c>
      <c r="C14318" t="s">
        <v>13860</v>
      </c>
      <c r="D14318" s="11">
        <v>46180.860416666699</v>
      </c>
      <c r="E14318" t="s">
        <v>13861</v>
      </c>
      <c r="F14318" t="s">
        <v>6617</v>
      </c>
      <c r="G14318" t="s">
        <v>14070</v>
      </c>
      <c r="H14318" t="s">
        <v>18378</v>
      </c>
      <c r="I14318" t="s">
        <v>55</v>
      </c>
      <c r="J14318" t="s">
        <v>732</v>
      </c>
      <c r="K14318" t="s">
        <v>18402</v>
      </c>
      <c r="L14318" t="s">
        <v>18403</v>
      </c>
      <c r="M14318" t="s">
        <v>18404</v>
      </c>
      <c r="N14318" t="s">
        <v>7023</v>
      </c>
      <c r="O14318" t="s">
        <v>14641</v>
      </c>
      <c r="P14318">
        <v>5590000</v>
      </c>
      <c r="Q14318" t="s">
        <v>6636</v>
      </c>
      <c r="R14318" t="s">
        <v>6636</v>
      </c>
      <c r="S14318" s="12"/>
      <c r="T14318" s="13"/>
      <c r="U14318" t="s">
        <v>6636</v>
      </c>
    </row>
    <row r="14319" spans="1:21" x14ac:dyDescent="0.25">
      <c r="A14319" t="s">
        <v>6619</v>
      </c>
      <c r="B14319" s="12">
        <v>41383</v>
      </c>
      <c r="C14319" t="s">
        <v>14068</v>
      </c>
      <c r="D14319" s="11">
        <v>46181.623599537001</v>
      </c>
      <c r="E14319" t="s">
        <v>14069</v>
      </c>
      <c r="F14319" t="s">
        <v>6617</v>
      </c>
      <c r="G14319" t="s">
        <v>14070</v>
      </c>
      <c r="H14319" t="s">
        <v>18378</v>
      </c>
      <c r="I14319" t="s">
        <v>65</v>
      </c>
      <c r="J14319" t="s">
        <v>67</v>
      </c>
      <c r="K14319" t="s">
        <v>18405</v>
      </c>
      <c r="L14319" t="s">
        <v>18406</v>
      </c>
      <c r="M14319" t="s">
        <v>18407</v>
      </c>
      <c r="N14319" t="s">
        <v>7023</v>
      </c>
      <c r="O14319" t="s">
        <v>14641</v>
      </c>
      <c r="P14319">
        <v>5690000</v>
      </c>
      <c r="Q14319" t="s">
        <v>6636</v>
      </c>
      <c r="R14319" t="s">
        <v>6636</v>
      </c>
      <c r="S14319" s="12"/>
      <c r="T14319" s="13"/>
      <c r="U14319" t="s">
        <v>7571</v>
      </c>
    </row>
    <row r="14320" spans="1:21" x14ac:dyDescent="0.25">
      <c r="A14320" t="s">
        <v>6637</v>
      </c>
      <c r="B14320" s="12">
        <v>41393</v>
      </c>
      <c r="C14320" t="s">
        <v>18408</v>
      </c>
      <c r="D14320" s="11">
        <v>46181.702789351897</v>
      </c>
      <c r="E14320" t="s">
        <v>18409</v>
      </c>
      <c r="F14320" t="s">
        <v>6617</v>
      </c>
      <c r="G14320" t="s">
        <v>14070</v>
      </c>
      <c r="H14320" t="s">
        <v>18378</v>
      </c>
      <c r="I14320" t="s">
        <v>65</v>
      </c>
      <c r="J14320" t="s">
        <v>219</v>
      </c>
      <c r="K14320" t="s">
        <v>18410</v>
      </c>
      <c r="L14320" t="s">
        <v>18406</v>
      </c>
      <c r="M14320" t="s">
        <v>18411</v>
      </c>
      <c r="N14320" t="s">
        <v>7023</v>
      </c>
      <c r="O14320" t="s">
        <v>7250</v>
      </c>
      <c r="P14320">
        <v>4490000</v>
      </c>
      <c r="Q14320" t="s">
        <v>6636</v>
      </c>
      <c r="R14320" t="s">
        <v>6636</v>
      </c>
      <c r="S14320" s="12"/>
      <c r="T14320" s="13"/>
      <c r="U14320" t="s">
        <v>6629</v>
      </c>
    </row>
    <row r="14321" spans="1:21" x14ac:dyDescent="0.25">
      <c r="A14321" t="s">
        <v>6619</v>
      </c>
      <c r="B14321" s="12">
        <v>41393</v>
      </c>
      <c r="C14321" t="s">
        <v>18408</v>
      </c>
      <c r="D14321" s="11">
        <v>46181.724652777797</v>
      </c>
      <c r="E14321" t="s">
        <v>18409</v>
      </c>
      <c r="F14321" t="s">
        <v>6617</v>
      </c>
      <c r="G14321" t="s">
        <v>14070</v>
      </c>
      <c r="H14321" t="s">
        <v>18378</v>
      </c>
      <c r="I14321" t="s">
        <v>65</v>
      </c>
      <c r="J14321" t="s">
        <v>219</v>
      </c>
      <c r="K14321" t="s">
        <v>18410</v>
      </c>
      <c r="L14321" t="s">
        <v>18406</v>
      </c>
      <c r="M14321" t="s">
        <v>18411</v>
      </c>
      <c r="N14321" t="s">
        <v>7023</v>
      </c>
      <c r="O14321" t="s">
        <v>7250</v>
      </c>
      <c r="P14321">
        <v>4490000</v>
      </c>
      <c r="Q14321" t="s">
        <v>6636</v>
      </c>
      <c r="R14321" t="s">
        <v>6636</v>
      </c>
      <c r="S14321" s="12"/>
      <c r="T14321" s="13"/>
      <c r="U14321" t="s">
        <v>6629</v>
      </c>
    </row>
    <row r="14322" spans="1:21" x14ac:dyDescent="0.25">
      <c r="A14322" t="s">
        <v>6637</v>
      </c>
      <c r="B14322" s="12">
        <v>41396</v>
      </c>
      <c r="C14322" t="s">
        <v>18412</v>
      </c>
      <c r="D14322" s="11">
        <v>46181.775856481501</v>
      </c>
      <c r="E14322" t="s">
        <v>18413</v>
      </c>
      <c r="F14322" t="s">
        <v>6617</v>
      </c>
      <c r="G14322" t="s">
        <v>18382</v>
      </c>
      <c r="H14322" t="s">
        <v>18378</v>
      </c>
      <c r="I14322" t="s">
        <v>65</v>
      </c>
      <c r="J14322" t="s">
        <v>636</v>
      </c>
      <c r="K14322" t="s">
        <v>18414</v>
      </c>
      <c r="L14322" t="s">
        <v>18384</v>
      </c>
      <c r="M14322" t="s">
        <v>18415</v>
      </c>
      <c r="N14322" t="s">
        <v>8891</v>
      </c>
      <c r="O14322" t="s">
        <v>13239</v>
      </c>
      <c r="P14322">
        <v>4150000</v>
      </c>
      <c r="Q14322" t="s">
        <v>6636</v>
      </c>
      <c r="R14322" t="s">
        <v>6636</v>
      </c>
      <c r="S14322" s="12"/>
      <c r="T14322" s="13"/>
      <c r="U14322" t="s">
        <v>6629</v>
      </c>
    </row>
    <row r="14323" spans="1:21" x14ac:dyDescent="0.25">
      <c r="A14323" t="s">
        <v>6619</v>
      </c>
      <c r="B14323" s="12">
        <v>41396</v>
      </c>
      <c r="C14323" t="s">
        <v>18412</v>
      </c>
      <c r="D14323" s="11">
        <v>46181.778738425899</v>
      </c>
      <c r="E14323" t="s">
        <v>18413</v>
      </c>
      <c r="F14323" t="s">
        <v>6617</v>
      </c>
      <c r="G14323" t="s">
        <v>18382</v>
      </c>
      <c r="H14323" t="s">
        <v>18378</v>
      </c>
      <c r="I14323" t="s">
        <v>65</v>
      </c>
      <c r="J14323" t="s">
        <v>636</v>
      </c>
      <c r="K14323" t="s">
        <v>18414</v>
      </c>
      <c r="L14323" t="s">
        <v>18384</v>
      </c>
      <c r="M14323" t="s">
        <v>18415</v>
      </c>
      <c r="N14323" t="s">
        <v>8891</v>
      </c>
      <c r="O14323" t="s">
        <v>13239</v>
      </c>
      <c r="P14323">
        <v>4150000</v>
      </c>
      <c r="Q14323" t="s">
        <v>6636</v>
      </c>
      <c r="R14323" t="s">
        <v>6636</v>
      </c>
      <c r="S14323" s="12"/>
      <c r="T14323" s="13"/>
      <c r="U14323" t="s">
        <v>6629</v>
      </c>
    </row>
    <row r="14324" spans="1:21" x14ac:dyDescent="0.25">
      <c r="A14324" t="s">
        <v>6619</v>
      </c>
      <c r="B14324" s="12">
        <v>41404</v>
      </c>
      <c r="C14324" t="s">
        <v>14068</v>
      </c>
      <c r="D14324" s="11">
        <v>46182.443807870397</v>
      </c>
      <c r="E14324" t="s">
        <v>14069</v>
      </c>
      <c r="F14324" t="s">
        <v>6617</v>
      </c>
      <c r="G14324" t="s">
        <v>14070</v>
      </c>
      <c r="H14324" t="s">
        <v>18378</v>
      </c>
      <c r="I14324" t="s">
        <v>65</v>
      </c>
      <c r="J14324" t="s">
        <v>67</v>
      </c>
      <c r="K14324" t="s">
        <v>18402</v>
      </c>
      <c r="L14324" t="s">
        <v>18403</v>
      </c>
      <c r="M14324" t="s">
        <v>18404</v>
      </c>
      <c r="N14324" t="s">
        <v>7023</v>
      </c>
      <c r="O14324" t="s">
        <v>14641</v>
      </c>
      <c r="P14324">
        <v>5590000</v>
      </c>
      <c r="Q14324" t="s">
        <v>6636</v>
      </c>
      <c r="R14324" t="s">
        <v>6636</v>
      </c>
      <c r="S14324" s="12"/>
      <c r="T14324" s="13"/>
      <c r="U14324" t="s">
        <v>7571</v>
      </c>
    </row>
    <row r="14325" spans="1:21" x14ac:dyDescent="0.25">
      <c r="A14325" t="s">
        <v>6619</v>
      </c>
      <c r="B14325" s="12">
        <v>41416</v>
      </c>
      <c r="C14325" t="s">
        <v>18416</v>
      </c>
      <c r="D14325" s="11">
        <v>46182.513587963003</v>
      </c>
      <c r="E14325" t="s">
        <v>18417</v>
      </c>
      <c r="F14325" t="s">
        <v>6617</v>
      </c>
      <c r="G14325" t="s">
        <v>18382</v>
      </c>
      <c r="H14325" t="s">
        <v>18378</v>
      </c>
      <c r="I14325" t="s">
        <v>6636</v>
      </c>
      <c r="J14325" t="s">
        <v>6636</v>
      </c>
      <c r="K14325" t="s">
        <v>18418</v>
      </c>
      <c r="L14325" t="s">
        <v>18384</v>
      </c>
      <c r="M14325" t="s">
        <v>18419</v>
      </c>
      <c r="N14325" t="s">
        <v>8891</v>
      </c>
      <c r="O14325" t="s">
        <v>13239</v>
      </c>
      <c r="P14325">
        <v>4350000</v>
      </c>
      <c r="Q14325" t="s">
        <v>6636</v>
      </c>
      <c r="R14325" t="s">
        <v>6636</v>
      </c>
      <c r="S14325" s="12"/>
      <c r="T14325" s="13"/>
      <c r="U14325" t="s">
        <v>6636</v>
      </c>
    </row>
    <row r="14326" spans="1:21" x14ac:dyDescent="0.25">
      <c r="A14326" t="s">
        <v>6637</v>
      </c>
      <c r="B14326" s="12">
        <v>41456</v>
      </c>
      <c r="C14326" t="s">
        <v>18420</v>
      </c>
      <c r="D14326" s="11">
        <v>46182.644710648201</v>
      </c>
      <c r="E14326" t="s">
        <v>18421</v>
      </c>
      <c r="F14326" t="s">
        <v>6617</v>
      </c>
      <c r="G14326" t="s">
        <v>14070</v>
      </c>
      <c r="H14326" t="s">
        <v>18378</v>
      </c>
      <c r="I14326" t="s">
        <v>55</v>
      </c>
      <c r="J14326" t="s">
        <v>737</v>
      </c>
      <c r="K14326" t="s">
        <v>18422</v>
      </c>
      <c r="L14326" t="s">
        <v>18406</v>
      </c>
      <c r="M14326" t="s">
        <v>18423</v>
      </c>
      <c r="N14326" t="s">
        <v>7023</v>
      </c>
      <c r="O14326" t="s">
        <v>14641</v>
      </c>
      <c r="P14326">
        <v>5590000</v>
      </c>
      <c r="Q14326" t="s">
        <v>6636</v>
      </c>
      <c r="R14326" t="s">
        <v>6636</v>
      </c>
      <c r="S14326" s="12"/>
      <c r="T14326" s="13"/>
      <c r="U14326" t="s">
        <v>6636</v>
      </c>
    </row>
    <row r="14327" spans="1:21" x14ac:dyDescent="0.25">
      <c r="A14327" t="s">
        <v>6637</v>
      </c>
      <c r="B14327" s="12">
        <v>41449</v>
      </c>
      <c r="C14327" t="s">
        <v>18424</v>
      </c>
      <c r="D14327" s="11">
        <v>46182.793275463002</v>
      </c>
      <c r="E14327" t="s">
        <v>18425</v>
      </c>
      <c r="F14327" t="s">
        <v>6617</v>
      </c>
      <c r="G14327" t="s">
        <v>18382</v>
      </c>
      <c r="H14327" t="s">
        <v>18378</v>
      </c>
      <c r="I14327" t="s">
        <v>65</v>
      </c>
      <c r="J14327" t="s">
        <v>219</v>
      </c>
      <c r="K14327" t="s">
        <v>18426</v>
      </c>
      <c r="L14327" t="s">
        <v>18384</v>
      </c>
      <c r="M14327" t="s">
        <v>18427</v>
      </c>
      <c r="N14327" t="s">
        <v>7023</v>
      </c>
      <c r="O14327" t="s">
        <v>7250</v>
      </c>
      <c r="P14327">
        <v>4490000</v>
      </c>
      <c r="Q14327" t="s">
        <v>6636</v>
      </c>
      <c r="R14327" t="s">
        <v>6636</v>
      </c>
      <c r="S14327" s="12"/>
      <c r="T14327" s="13"/>
      <c r="U14327" t="s">
        <v>7056</v>
      </c>
    </row>
    <row r="14328" spans="1:21" x14ac:dyDescent="0.25">
      <c r="A14328" t="s">
        <v>6619</v>
      </c>
      <c r="B14328" s="12">
        <v>41449</v>
      </c>
      <c r="C14328" t="s">
        <v>18424</v>
      </c>
      <c r="D14328" s="11">
        <v>46182.793449074103</v>
      </c>
      <c r="E14328" t="s">
        <v>18425</v>
      </c>
      <c r="F14328" t="s">
        <v>6617</v>
      </c>
      <c r="G14328" t="s">
        <v>18382</v>
      </c>
      <c r="H14328" t="s">
        <v>18378</v>
      </c>
      <c r="I14328" t="s">
        <v>65</v>
      </c>
      <c r="J14328" t="s">
        <v>219</v>
      </c>
      <c r="K14328" t="s">
        <v>18426</v>
      </c>
      <c r="L14328" t="s">
        <v>18384</v>
      </c>
      <c r="M14328" t="s">
        <v>18427</v>
      </c>
      <c r="N14328" t="s">
        <v>7023</v>
      </c>
      <c r="O14328" t="s">
        <v>7250</v>
      </c>
      <c r="P14328">
        <v>4490000</v>
      </c>
      <c r="Q14328" t="s">
        <v>6636</v>
      </c>
      <c r="R14328" t="s">
        <v>6636</v>
      </c>
      <c r="S14328" s="12"/>
      <c r="T14328" s="13"/>
      <c r="U14328" t="s">
        <v>7056</v>
      </c>
    </row>
    <row r="14329" spans="1:21" x14ac:dyDescent="0.25">
      <c r="A14329" t="s">
        <v>6637</v>
      </c>
      <c r="B14329" s="12">
        <v>41457</v>
      </c>
      <c r="C14329" t="s">
        <v>13271</v>
      </c>
      <c r="D14329" s="11">
        <v>46182.848773148202</v>
      </c>
      <c r="E14329" t="s">
        <v>13272</v>
      </c>
      <c r="F14329" t="s">
        <v>6617</v>
      </c>
      <c r="G14329" t="s">
        <v>14070</v>
      </c>
      <c r="H14329" t="s">
        <v>18378</v>
      </c>
      <c r="I14329" t="s">
        <v>55</v>
      </c>
      <c r="J14329" t="s">
        <v>44</v>
      </c>
      <c r="K14329" t="s">
        <v>18428</v>
      </c>
      <c r="L14329" t="s">
        <v>18403</v>
      </c>
      <c r="M14329" t="s">
        <v>18429</v>
      </c>
      <c r="N14329" t="s">
        <v>7023</v>
      </c>
      <c r="O14329" t="s">
        <v>14641</v>
      </c>
      <c r="P14329">
        <v>5590000</v>
      </c>
      <c r="Q14329" t="s">
        <v>6636</v>
      </c>
      <c r="R14329" t="s">
        <v>6636</v>
      </c>
      <c r="S14329" s="12"/>
      <c r="T14329" s="13"/>
      <c r="U14329" t="s">
        <v>6636</v>
      </c>
    </row>
    <row r="14330" spans="1:21" x14ac:dyDescent="0.25">
      <c r="A14330" t="s">
        <v>6619</v>
      </c>
      <c r="B14330" s="12">
        <v>41456</v>
      </c>
      <c r="C14330" t="s">
        <v>18420</v>
      </c>
      <c r="D14330" s="11">
        <v>46183.411481481497</v>
      </c>
      <c r="E14330" t="s">
        <v>18421</v>
      </c>
      <c r="F14330" t="s">
        <v>6617</v>
      </c>
      <c r="G14330" t="s">
        <v>14070</v>
      </c>
      <c r="H14330" t="s">
        <v>18378</v>
      </c>
      <c r="I14330" t="s">
        <v>55</v>
      </c>
      <c r="J14330" t="s">
        <v>737</v>
      </c>
      <c r="K14330" t="s">
        <v>18422</v>
      </c>
      <c r="L14330" t="s">
        <v>18406</v>
      </c>
      <c r="M14330" t="s">
        <v>18423</v>
      </c>
      <c r="N14330" t="s">
        <v>7023</v>
      </c>
      <c r="O14330" t="s">
        <v>14641</v>
      </c>
      <c r="P14330">
        <v>5590000</v>
      </c>
      <c r="Q14330" t="s">
        <v>6636</v>
      </c>
      <c r="R14330" t="s">
        <v>6636</v>
      </c>
      <c r="S14330" s="12"/>
      <c r="T14330" s="13"/>
      <c r="U14330" t="s">
        <v>6636</v>
      </c>
    </row>
    <row r="14331" spans="1:21" x14ac:dyDescent="0.25">
      <c r="A14331" t="s">
        <v>6619</v>
      </c>
      <c r="B14331" s="12">
        <v>41457</v>
      </c>
      <c r="C14331" t="s">
        <v>13271</v>
      </c>
      <c r="D14331" s="11">
        <v>46183.416539351798</v>
      </c>
      <c r="E14331" t="s">
        <v>13272</v>
      </c>
      <c r="F14331" t="s">
        <v>6617</v>
      </c>
      <c r="G14331" t="s">
        <v>14070</v>
      </c>
      <c r="H14331" t="s">
        <v>18378</v>
      </c>
      <c r="I14331" t="s">
        <v>55</v>
      </c>
      <c r="J14331" t="s">
        <v>44</v>
      </c>
      <c r="K14331" t="s">
        <v>18428</v>
      </c>
      <c r="L14331" t="s">
        <v>18403</v>
      </c>
      <c r="M14331" t="s">
        <v>18429</v>
      </c>
      <c r="N14331" t="s">
        <v>7023</v>
      </c>
      <c r="O14331" t="s">
        <v>14641</v>
      </c>
      <c r="P14331">
        <v>5590000</v>
      </c>
      <c r="Q14331" t="s">
        <v>6636</v>
      </c>
      <c r="R14331" t="s">
        <v>6636</v>
      </c>
      <c r="S14331" s="12"/>
      <c r="T14331" s="13"/>
      <c r="U14331" t="s">
        <v>6636</v>
      </c>
    </row>
    <row r="14332" spans="1:21" x14ac:dyDescent="0.25">
      <c r="A14332" t="s">
        <v>6637</v>
      </c>
      <c r="B14332" s="12">
        <v>41477</v>
      </c>
      <c r="C14332" t="s">
        <v>18430</v>
      </c>
      <c r="D14332" s="11">
        <v>46183.526273148098</v>
      </c>
      <c r="E14332" t="s">
        <v>18431</v>
      </c>
      <c r="F14332" t="s">
        <v>6617</v>
      </c>
      <c r="G14332" t="s">
        <v>18382</v>
      </c>
      <c r="H14332" t="s">
        <v>18378</v>
      </c>
      <c r="I14332" t="s">
        <v>55</v>
      </c>
      <c r="J14332" t="s">
        <v>372</v>
      </c>
      <c r="K14332" t="s">
        <v>18426</v>
      </c>
      <c r="L14332" t="s">
        <v>18384</v>
      </c>
      <c r="M14332" t="s">
        <v>18427</v>
      </c>
      <c r="N14332" t="s">
        <v>7023</v>
      </c>
      <c r="O14332" t="s">
        <v>7250</v>
      </c>
      <c r="P14332">
        <v>4490000</v>
      </c>
      <c r="Q14332" t="s">
        <v>6636</v>
      </c>
      <c r="R14332" t="s">
        <v>6636</v>
      </c>
      <c r="S14332" s="12"/>
      <c r="T14332" s="13"/>
      <c r="U14332" t="s">
        <v>6789</v>
      </c>
    </row>
    <row r="14333" spans="1:21" x14ac:dyDescent="0.25">
      <c r="A14333" t="s">
        <v>6619</v>
      </c>
      <c r="B14333" s="12">
        <v>41477</v>
      </c>
      <c r="C14333" t="s">
        <v>18430</v>
      </c>
      <c r="D14333" s="11">
        <v>46183.587268518502</v>
      </c>
      <c r="E14333" t="s">
        <v>18431</v>
      </c>
      <c r="F14333" t="s">
        <v>6617</v>
      </c>
      <c r="G14333" t="s">
        <v>18382</v>
      </c>
      <c r="H14333" t="s">
        <v>18378</v>
      </c>
      <c r="I14333" t="s">
        <v>55</v>
      </c>
      <c r="J14333" t="s">
        <v>372</v>
      </c>
      <c r="K14333" t="s">
        <v>18426</v>
      </c>
      <c r="L14333" t="s">
        <v>18384</v>
      </c>
      <c r="M14333" t="s">
        <v>18427</v>
      </c>
      <c r="N14333" t="s">
        <v>7023</v>
      </c>
      <c r="O14333" t="s">
        <v>7250</v>
      </c>
      <c r="P14333">
        <v>4490000</v>
      </c>
      <c r="Q14333" t="s">
        <v>6636</v>
      </c>
      <c r="R14333" t="s">
        <v>6636</v>
      </c>
      <c r="S14333" s="12"/>
      <c r="T14333" s="13"/>
      <c r="U14333" t="s">
        <v>6789</v>
      </c>
    </row>
    <row r="14334" spans="1:21" x14ac:dyDescent="0.25">
      <c r="A14334" t="s">
        <v>6619</v>
      </c>
      <c r="B14334" s="12">
        <v>41553</v>
      </c>
      <c r="C14334" t="s">
        <v>18375</v>
      </c>
      <c r="D14334" s="11">
        <v>46184.651747685202</v>
      </c>
      <c r="E14334" t="s">
        <v>18376</v>
      </c>
      <c r="F14334" t="s">
        <v>6617</v>
      </c>
      <c r="G14334" t="s">
        <v>18382</v>
      </c>
      <c r="H14334" t="s">
        <v>18378</v>
      </c>
      <c r="I14334" t="s">
        <v>55</v>
      </c>
      <c r="J14334" t="s">
        <v>176</v>
      </c>
      <c r="K14334" t="s">
        <v>18383</v>
      </c>
      <c r="L14334" t="s">
        <v>18384</v>
      </c>
      <c r="M14334" t="s">
        <v>18385</v>
      </c>
      <c r="N14334" t="s">
        <v>7365</v>
      </c>
      <c r="O14334" t="s">
        <v>8946</v>
      </c>
      <c r="P14334">
        <v>7090000</v>
      </c>
      <c r="Q14334" t="s">
        <v>6636</v>
      </c>
      <c r="R14334" t="s">
        <v>6636</v>
      </c>
      <c r="S14334" s="12"/>
      <c r="T14334" s="13"/>
      <c r="U14334" t="s">
        <v>9302</v>
      </c>
    </row>
    <row r="14335" spans="1:21" x14ac:dyDescent="0.25">
      <c r="A14335" t="s">
        <v>6637</v>
      </c>
      <c r="B14335" s="12">
        <v>41617</v>
      </c>
      <c r="C14335" t="s">
        <v>18432</v>
      </c>
      <c r="D14335" s="11">
        <v>46185.578703703701</v>
      </c>
      <c r="E14335" t="s">
        <v>18433</v>
      </c>
      <c r="F14335" t="s">
        <v>6617</v>
      </c>
      <c r="G14335" t="s">
        <v>18382</v>
      </c>
      <c r="H14335" t="s">
        <v>18378</v>
      </c>
      <c r="I14335" t="s">
        <v>65</v>
      </c>
      <c r="J14335" t="s">
        <v>67</v>
      </c>
      <c r="K14335" t="s">
        <v>18434</v>
      </c>
      <c r="L14335" t="s">
        <v>18384</v>
      </c>
      <c r="M14335" t="s">
        <v>18435</v>
      </c>
      <c r="N14335" t="s">
        <v>8891</v>
      </c>
      <c r="O14335" t="s">
        <v>13239</v>
      </c>
      <c r="P14335">
        <v>3900000</v>
      </c>
      <c r="Q14335" t="s">
        <v>6636</v>
      </c>
      <c r="R14335" t="s">
        <v>6636</v>
      </c>
      <c r="S14335" s="12"/>
      <c r="T14335" s="13"/>
      <c r="U14335" t="s">
        <v>6650</v>
      </c>
    </row>
    <row r="14336" spans="1:21" x14ac:dyDescent="0.25">
      <c r="A14336" t="s">
        <v>6619</v>
      </c>
      <c r="B14336" s="12">
        <v>41617</v>
      </c>
      <c r="C14336" t="s">
        <v>18432</v>
      </c>
      <c r="D14336" s="11">
        <v>46185.652939814798</v>
      </c>
      <c r="E14336" t="s">
        <v>18433</v>
      </c>
      <c r="F14336" t="s">
        <v>6617</v>
      </c>
      <c r="G14336" t="s">
        <v>18382</v>
      </c>
      <c r="H14336" t="s">
        <v>18378</v>
      </c>
      <c r="I14336" t="s">
        <v>65</v>
      </c>
      <c r="J14336" t="s">
        <v>67</v>
      </c>
      <c r="K14336" t="s">
        <v>18434</v>
      </c>
      <c r="L14336" t="s">
        <v>18384</v>
      </c>
      <c r="M14336" t="s">
        <v>18435</v>
      </c>
      <c r="N14336" t="s">
        <v>8891</v>
      </c>
      <c r="O14336" t="s">
        <v>13239</v>
      </c>
      <c r="P14336">
        <v>3900000</v>
      </c>
      <c r="Q14336" t="s">
        <v>6636</v>
      </c>
      <c r="R14336" t="s">
        <v>6636</v>
      </c>
      <c r="S14336" s="12"/>
      <c r="T14336" s="13"/>
      <c r="U14336" t="s">
        <v>6650</v>
      </c>
    </row>
    <row r="14337" spans="1:21" x14ac:dyDescent="0.25">
      <c r="A14337" t="s">
        <v>6637</v>
      </c>
      <c r="B14337" s="12">
        <v>41697</v>
      </c>
      <c r="C14337" t="s">
        <v>18436</v>
      </c>
      <c r="D14337" s="11">
        <v>46186.561574074098</v>
      </c>
      <c r="E14337" t="s">
        <v>18437</v>
      </c>
      <c r="F14337" t="s">
        <v>6617</v>
      </c>
      <c r="G14337" t="s">
        <v>18382</v>
      </c>
      <c r="H14337" t="s">
        <v>18378</v>
      </c>
      <c r="I14337" t="s">
        <v>65</v>
      </c>
      <c r="J14337" t="s">
        <v>2226</v>
      </c>
      <c r="K14337" t="s">
        <v>18438</v>
      </c>
      <c r="L14337" t="s">
        <v>18384</v>
      </c>
      <c r="M14337" t="s">
        <v>18439</v>
      </c>
      <c r="N14337" t="s">
        <v>8891</v>
      </c>
      <c r="O14337" t="s">
        <v>13239</v>
      </c>
      <c r="P14337">
        <v>3900000</v>
      </c>
      <c r="Q14337" t="s">
        <v>6636</v>
      </c>
      <c r="R14337" t="s">
        <v>6636</v>
      </c>
      <c r="S14337" s="12"/>
      <c r="T14337" s="13"/>
      <c r="U14337" t="s">
        <v>6682</v>
      </c>
    </row>
    <row r="14338" spans="1:21" x14ac:dyDescent="0.25">
      <c r="A14338" t="s">
        <v>6619</v>
      </c>
      <c r="B14338" s="12">
        <v>41697</v>
      </c>
      <c r="C14338" t="s">
        <v>18436</v>
      </c>
      <c r="D14338" s="11">
        <v>46186.713599536997</v>
      </c>
      <c r="E14338" t="s">
        <v>18437</v>
      </c>
      <c r="F14338" t="s">
        <v>6617</v>
      </c>
      <c r="G14338" t="s">
        <v>18382</v>
      </c>
      <c r="H14338" t="s">
        <v>18378</v>
      </c>
      <c r="I14338" t="s">
        <v>65</v>
      </c>
      <c r="J14338" t="s">
        <v>2226</v>
      </c>
      <c r="K14338" t="s">
        <v>18438</v>
      </c>
      <c r="L14338" t="s">
        <v>18384</v>
      </c>
      <c r="M14338" t="s">
        <v>18439</v>
      </c>
      <c r="N14338" t="s">
        <v>8891</v>
      </c>
      <c r="O14338" t="s">
        <v>13239</v>
      </c>
      <c r="P14338">
        <v>3900000</v>
      </c>
      <c r="Q14338" t="s">
        <v>6636</v>
      </c>
      <c r="R14338" t="s">
        <v>6636</v>
      </c>
      <c r="S14338" s="12"/>
      <c r="T14338" s="13"/>
      <c r="U14338" t="s">
        <v>6682</v>
      </c>
    </row>
    <row r="14339" spans="1:21" x14ac:dyDescent="0.25">
      <c r="A14339" t="s">
        <v>6637</v>
      </c>
      <c r="B14339" s="12">
        <v>41731</v>
      </c>
      <c r="C14339" t="s">
        <v>18440</v>
      </c>
      <c r="D14339" s="11">
        <v>46187.474814814799</v>
      </c>
      <c r="E14339" t="s">
        <v>18441</v>
      </c>
      <c r="F14339" t="s">
        <v>6617</v>
      </c>
      <c r="G14339" t="s">
        <v>14070</v>
      </c>
      <c r="H14339" t="s">
        <v>18378</v>
      </c>
      <c r="I14339" t="s">
        <v>55</v>
      </c>
      <c r="J14339" t="s">
        <v>737</v>
      </c>
      <c r="K14339" t="s">
        <v>18442</v>
      </c>
      <c r="L14339" t="s">
        <v>18406</v>
      </c>
      <c r="M14339" t="s">
        <v>18443</v>
      </c>
      <c r="N14339" t="s">
        <v>7023</v>
      </c>
      <c r="O14339" t="s">
        <v>7250</v>
      </c>
      <c r="P14339">
        <v>4490000</v>
      </c>
      <c r="Q14339" t="s">
        <v>6636</v>
      </c>
      <c r="R14339" t="s">
        <v>6636</v>
      </c>
      <c r="S14339" s="12"/>
      <c r="T14339" s="13"/>
      <c r="U14339" t="s">
        <v>6650</v>
      </c>
    </row>
    <row r="14340" spans="1:21" x14ac:dyDescent="0.25">
      <c r="A14340" t="s">
        <v>6619</v>
      </c>
      <c r="B14340" s="12">
        <v>41731</v>
      </c>
      <c r="C14340" t="s">
        <v>18440</v>
      </c>
      <c r="D14340" s="11">
        <v>46187.486076388901</v>
      </c>
      <c r="E14340" t="s">
        <v>18441</v>
      </c>
      <c r="F14340" t="s">
        <v>6617</v>
      </c>
      <c r="G14340" t="s">
        <v>14070</v>
      </c>
      <c r="H14340" t="s">
        <v>18378</v>
      </c>
      <c r="I14340" t="s">
        <v>55</v>
      </c>
      <c r="J14340" t="s">
        <v>737</v>
      </c>
      <c r="K14340" t="s">
        <v>18442</v>
      </c>
      <c r="L14340" t="s">
        <v>18406</v>
      </c>
      <c r="M14340" t="s">
        <v>18443</v>
      </c>
      <c r="N14340" t="s">
        <v>7023</v>
      </c>
      <c r="O14340" t="s">
        <v>7250</v>
      </c>
      <c r="P14340">
        <v>4490000</v>
      </c>
      <c r="Q14340" t="s">
        <v>6636</v>
      </c>
      <c r="R14340" t="s">
        <v>6636</v>
      </c>
      <c r="S14340" s="12"/>
      <c r="T14340" s="13"/>
      <c r="U14340" t="s">
        <v>6650</v>
      </c>
    </row>
    <row r="14341" spans="1:21" x14ac:dyDescent="0.25">
      <c r="A14341" t="s">
        <v>6637</v>
      </c>
      <c r="B14341" s="12">
        <v>41845</v>
      </c>
      <c r="C14341" t="s">
        <v>18444</v>
      </c>
      <c r="D14341" s="11">
        <v>46189.425451388903</v>
      </c>
      <c r="E14341" t="s">
        <v>18445</v>
      </c>
      <c r="F14341" t="s">
        <v>6617</v>
      </c>
      <c r="G14341" t="s">
        <v>18382</v>
      </c>
      <c r="H14341" t="s">
        <v>18378</v>
      </c>
      <c r="I14341" t="s">
        <v>55</v>
      </c>
      <c r="J14341" t="s">
        <v>732</v>
      </c>
      <c r="K14341" t="s">
        <v>18446</v>
      </c>
      <c r="L14341" t="s">
        <v>18384</v>
      </c>
      <c r="M14341" t="s">
        <v>18447</v>
      </c>
      <c r="N14341" t="s">
        <v>8891</v>
      </c>
      <c r="O14341" t="s">
        <v>13239</v>
      </c>
      <c r="P14341">
        <v>3900000</v>
      </c>
      <c r="Q14341" t="s">
        <v>6636</v>
      </c>
      <c r="R14341" t="s">
        <v>6636</v>
      </c>
      <c r="S14341" s="12"/>
      <c r="T14341" s="13"/>
      <c r="U14341" t="s">
        <v>6629</v>
      </c>
    </row>
    <row r="14342" spans="1:21" x14ac:dyDescent="0.25">
      <c r="A14342" t="s">
        <v>6619</v>
      </c>
      <c r="B14342" s="12">
        <v>41845</v>
      </c>
      <c r="C14342" t="s">
        <v>18444</v>
      </c>
      <c r="D14342" s="11">
        <v>46189.464525463001</v>
      </c>
      <c r="E14342" t="s">
        <v>18445</v>
      </c>
      <c r="F14342" t="s">
        <v>6617</v>
      </c>
      <c r="G14342" t="s">
        <v>18382</v>
      </c>
      <c r="H14342" t="s">
        <v>18378</v>
      </c>
      <c r="I14342" t="s">
        <v>55</v>
      </c>
      <c r="J14342" t="s">
        <v>732</v>
      </c>
      <c r="K14342" t="s">
        <v>18446</v>
      </c>
      <c r="L14342" t="s">
        <v>18384</v>
      </c>
      <c r="M14342" t="s">
        <v>18447</v>
      </c>
      <c r="N14342" t="s">
        <v>8891</v>
      </c>
      <c r="O14342" t="s">
        <v>13239</v>
      </c>
      <c r="P14342">
        <v>3900000</v>
      </c>
      <c r="Q14342" t="s">
        <v>6636</v>
      </c>
      <c r="R14342" t="s">
        <v>6636</v>
      </c>
      <c r="S14342" s="12"/>
      <c r="T14342" s="13"/>
      <c r="U14342" t="s">
        <v>6629</v>
      </c>
    </row>
    <row r="14343" spans="1:21" x14ac:dyDescent="0.25">
      <c r="A14343" t="s">
        <v>6637</v>
      </c>
      <c r="B14343" s="12">
        <v>42169</v>
      </c>
      <c r="C14343" t="s">
        <v>18448</v>
      </c>
      <c r="D14343" s="11">
        <v>46190.852546296301</v>
      </c>
      <c r="E14343" t="s">
        <v>18449</v>
      </c>
      <c r="F14343" t="s">
        <v>6617</v>
      </c>
      <c r="G14343" t="s">
        <v>18398</v>
      </c>
      <c r="H14343" t="s">
        <v>18378</v>
      </c>
      <c r="I14343" t="s">
        <v>55</v>
      </c>
      <c r="J14343" t="s">
        <v>732</v>
      </c>
      <c r="K14343" t="s">
        <v>18399</v>
      </c>
      <c r="L14343" t="s">
        <v>18400</v>
      </c>
      <c r="M14343" t="s">
        <v>18401</v>
      </c>
      <c r="N14343" t="s">
        <v>7023</v>
      </c>
      <c r="O14343" t="s">
        <v>14641</v>
      </c>
      <c r="P14343">
        <v>5590000</v>
      </c>
      <c r="Q14343" t="s">
        <v>6636</v>
      </c>
      <c r="R14343" t="s">
        <v>6636</v>
      </c>
      <c r="S14343" s="12"/>
      <c r="T14343" s="13"/>
      <c r="U14343" t="s">
        <v>13240</v>
      </c>
    </row>
    <row r="14344" spans="1:21" x14ac:dyDescent="0.25">
      <c r="A14344" t="s">
        <v>6637</v>
      </c>
      <c r="B14344" s="12">
        <v>41978</v>
      </c>
      <c r="C14344" t="s">
        <v>18450</v>
      </c>
      <c r="D14344" s="11">
        <v>46191.202083333301</v>
      </c>
      <c r="E14344" t="s">
        <v>18451</v>
      </c>
      <c r="F14344" t="s">
        <v>6617</v>
      </c>
      <c r="G14344" t="s">
        <v>18377</v>
      </c>
      <c r="H14344" t="s">
        <v>18378</v>
      </c>
      <c r="I14344" t="s">
        <v>65</v>
      </c>
      <c r="J14344" t="s">
        <v>636</v>
      </c>
      <c r="K14344" t="s">
        <v>18452</v>
      </c>
      <c r="L14344" t="s">
        <v>18380</v>
      </c>
      <c r="M14344" t="s">
        <v>18453</v>
      </c>
      <c r="N14344" t="s">
        <v>8891</v>
      </c>
      <c r="O14344" t="s">
        <v>13239</v>
      </c>
      <c r="P14344">
        <v>4400000</v>
      </c>
      <c r="Q14344" t="s">
        <v>6636</v>
      </c>
      <c r="R14344" t="s">
        <v>6636</v>
      </c>
      <c r="S14344" s="12"/>
      <c r="T14344" s="13"/>
      <c r="U14344" t="s">
        <v>9302</v>
      </c>
    </row>
    <row r="14345" spans="1:21" x14ac:dyDescent="0.25">
      <c r="A14345" t="s">
        <v>6619</v>
      </c>
      <c r="B14345" s="12">
        <v>41978</v>
      </c>
      <c r="C14345" t="s">
        <v>18450</v>
      </c>
      <c r="D14345" s="11">
        <v>46191.455254629604</v>
      </c>
      <c r="E14345" t="s">
        <v>18451</v>
      </c>
      <c r="F14345" t="s">
        <v>6617</v>
      </c>
      <c r="G14345" t="s">
        <v>18377</v>
      </c>
      <c r="H14345" t="s">
        <v>18378</v>
      </c>
      <c r="I14345" t="s">
        <v>65</v>
      </c>
      <c r="J14345" t="s">
        <v>636</v>
      </c>
      <c r="K14345" t="s">
        <v>18452</v>
      </c>
      <c r="L14345" t="s">
        <v>18380</v>
      </c>
      <c r="M14345" t="s">
        <v>18453</v>
      </c>
      <c r="N14345" t="s">
        <v>8891</v>
      </c>
      <c r="O14345" t="s">
        <v>13239</v>
      </c>
      <c r="P14345">
        <v>4400000</v>
      </c>
      <c r="Q14345" t="s">
        <v>6636</v>
      </c>
      <c r="R14345" t="s">
        <v>6636</v>
      </c>
      <c r="S14345" s="12"/>
      <c r="T14345" s="13"/>
      <c r="U14345" t="s">
        <v>9302</v>
      </c>
    </row>
    <row r="14346" spans="1:21" x14ac:dyDescent="0.25">
      <c r="A14346" t="s">
        <v>6637</v>
      </c>
      <c r="B14346" s="12">
        <v>42053</v>
      </c>
      <c r="C14346" t="s">
        <v>18454</v>
      </c>
      <c r="D14346" s="11">
        <v>46192.373263888898</v>
      </c>
      <c r="E14346" t="s">
        <v>18455</v>
      </c>
      <c r="F14346" t="s">
        <v>6617</v>
      </c>
      <c r="G14346" t="s">
        <v>18377</v>
      </c>
      <c r="H14346" t="s">
        <v>18378</v>
      </c>
      <c r="I14346" t="s">
        <v>55</v>
      </c>
      <c r="J14346" t="s">
        <v>643</v>
      </c>
      <c r="K14346" t="s">
        <v>18456</v>
      </c>
      <c r="L14346" t="s">
        <v>18380</v>
      </c>
      <c r="M14346" t="s">
        <v>18457</v>
      </c>
      <c r="N14346" t="s">
        <v>8891</v>
      </c>
      <c r="O14346" t="s">
        <v>13239</v>
      </c>
      <c r="P14346">
        <v>3900000</v>
      </c>
      <c r="Q14346" t="s">
        <v>6636</v>
      </c>
      <c r="R14346" t="s">
        <v>6636</v>
      </c>
      <c r="S14346" s="12"/>
      <c r="T14346" s="13"/>
      <c r="U14346" t="s">
        <v>6629</v>
      </c>
    </row>
    <row r="14347" spans="1:21" x14ac:dyDescent="0.25">
      <c r="A14347" t="s">
        <v>6619</v>
      </c>
      <c r="B14347" s="12">
        <v>42053</v>
      </c>
      <c r="C14347" t="s">
        <v>18454</v>
      </c>
      <c r="D14347" s="11">
        <v>46192.555162037002</v>
      </c>
      <c r="E14347" t="s">
        <v>18455</v>
      </c>
      <c r="F14347" t="s">
        <v>6617</v>
      </c>
      <c r="G14347" t="s">
        <v>18377</v>
      </c>
      <c r="H14347" t="s">
        <v>18378</v>
      </c>
      <c r="I14347" t="s">
        <v>55</v>
      </c>
      <c r="J14347" t="s">
        <v>643</v>
      </c>
      <c r="K14347" t="s">
        <v>18456</v>
      </c>
      <c r="L14347" t="s">
        <v>18380</v>
      </c>
      <c r="M14347" t="s">
        <v>18457</v>
      </c>
      <c r="N14347" t="s">
        <v>8891</v>
      </c>
      <c r="O14347" t="s">
        <v>13239</v>
      </c>
      <c r="P14347">
        <v>3900000</v>
      </c>
      <c r="Q14347" t="s">
        <v>6636</v>
      </c>
      <c r="R14347" t="s">
        <v>6636</v>
      </c>
      <c r="S14347" s="12"/>
      <c r="T14347" s="13"/>
      <c r="U14347" t="s">
        <v>6629</v>
      </c>
    </row>
    <row r="14348" spans="1:21" x14ac:dyDescent="0.25">
      <c r="A14348" t="s">
        <v>6619</v>
      </c>
      <c r="B14348" s="12">
        <v>42098</v>
      </c>
      <c r="C14348" t="s">
        <v>18458</v>
      </c>
      <c r="D14348" s="11">
        <v>46192.865486111099</v>
      </c>
      <c r="E14348" t="s">
        <v>18459</v>
      </c>
      <c r="F14348" t="s">
        <v>6617</v>
      </c>
      <c r="G14348" t="s">
        <v>14070</v>
      </c>
      <c r="H14348" t="s">
        <v>18378</v>
      </c>
      <c r="I14348" t="s">
        <v>55</v>
      </c>
      <c r="J14348" t="s">
        <v>737</v>
      </c>
      <c r="K14348" t="s">
        <v>18460</v>
      </c>
      <c r="L14348" t="s">
        <v>18406</v>
      </c>
      <c r="M14348" t="s">
        <v>18461</v>
      </c>
      <c r="N14348" t="s">
        <v>7023</v>
      </c>
      <c r="O14348" t="s">
        <v>7250</v>
      </c>
      <c r="P14348">
        <v>5290000</v>
      </c>
      <c r="Q14348" t="s">
        <v>6636</v>
      </c>
      <c r="R14348" t="s">
        <v>6636</v>
      </c>
      <c r="S14348" s="12"/>
      <c r="T14348" s="13"/>
      <c r="U14348" t="s">
        <v>7136</v>
      </c>
    </row>
    <row r="14349" spans="1:21" x14ac:dyDescent="0.25">
      <c r="A14349" t="s">
        <v>6637</v>
      </c>
      <c r="B14349" s="12">
        <v>42098</v>
      </c>
      <c r="C14349" t="s">
        <v>18458</v>
      </c>
      <c r="D14349" s="11">
        <v>46192.865833333301</v>
      </c>
      <c r="E14349" t="s">
        <v>18459</v>
      </c>
      <c r="F14349" t="s">
        <v>6617</v>
      </c>
      <c r="G14349" t="s">
        <v>14070</v>
      </c>
      <c r="H14349" t="s">
        <v>18378</v>
      </c>
      <c r="I14349" t="s">
        <v>55</v>
      </c>
      <c r="J14349" t="s">
        <v>737</v>
      </c>
      <c r="K14349" t="s">
        <v>18460</v>
      </c>
      <c r="L14349" t="s">
        <v>18406</v>
      </c>
      <c r="M14349" t="s">
        <v>18461</v>
      </c>
      <c r="N14349" t="s">
        <v>7023</v>
      </c>
      <c r="O14349" t="s">
        <v>7250</v>
      </c>
      <c r="P14349">
        <v>5290000</v>
      </c>
      <c r="Q14349" t="s">
        <v>6636</v>
      </c>
      <c r="R14349" t="s">
        <v>6636</v>
      </c>
      <c r="S14349" s="12"/>
      <c r="T14349" s="13"/>
      <c r="U14349" t="s">
        <v>7136</v>
      </c>
    </row>
    <row r="14350" spans="1:21" x14ac:dyDescent="0.25">
      <c r="A14350" t="s">
        <v>6637</v>
      </c>
      <c r="B14350" s="12">
        <v>42210</v>
      </c>
      <c r="C14350" t="s">
        <v>18458</v>
      </c>
      <c r="D14350" s="11">
        <v>46192.865833333301</v>
      </c>
      <c r="E14350" t="s">
        <v>18459</v>
      </c>
      <c r="F14350" t="s">
        <v>6617</v>
      </c>
      <c r="G14350" t="s">
        <v>14070</v>
      </c>
      <c r="H14350" t="s">
        <v>18378</v>
      </c>
      <c r="I14350" t="s">
        <v>55</v>
      </c>
      <c r="J14350" t="s">
        <v>737</v>
      </c>
      <c r="K14350" t="s">
        <v>18462</v>
      </c>
      <c r="L14350" t="s">
        <v>18403</v>
      </c>
      <c r="M14350" t="s">
        <v>18463</v>
      </c>
      <c r="N14350" t="s">
        <v>7023</v>
      </c>
      <c r="O14350" t="s">
        <v>7250</v>
      </c>
      <c r="P14350">
        <v>5290000</v>
      </c>
      <c r="Q14350" t="s">
        <v>6636</v>
      </c>
      <c r="R14350" t="s">
        <v>6636</v>
      </c>
      <c r="S14350" s="12"/>
      <c r="T14350" s="13"/>
      <c r="U14350" t="s">
        <v>7136</v>
      </c>
    </row>
    <row r="14351" spans="1:21" x14ac:dyDescent="0.25">
      <c r="A14351" t="s">
        <v>6637</v>
      </c>
      <c r="B14351" s="12">
        <v>42195</v>
      </c>
      <c r="C14351" t="s">
        <v>18464</v>
      </c>
      <c r="D14351" s="11">
        <v>46194.024074074099</v>
      </c>
      <c r="E14351" t="s">
        <v>18465</v>
      </c>
      <c r="F14351" t="s">
        <v>6617</v>
      </c>
      <c r="G14351" t="s">
        <v>18382</v>
      </c>
      <c r="H14351" t="s">
        <v>18378</v>
      </c>
      <c r="I14351" t="s">
        <v>55</v>
      </c>
      <c r="J14351" t="s">
        <v>44</v>
      </c>
      <c r="K14351" t="s">
        <v>18466</v>
      </c>
      <c r="L14351" t="s">
        <v>18384</v>
      </c>
      <c r="M14351" t="s">
        <v>18467</v>
      </c>
      <c r="N14351" t="s">
        <v>8891</v>
      </c>
      <c r="O14351" t="s">
        <v>13239</v>
      </c>
      <c r="P14351">
        <v>3900000</v>
      </c>
      <c r="Q14351" t="s">
        <v>6636</v>
      </c>
      <c r="R14351" t="s">
        <v>6636</v>
      </c>
      <c r="S14351" s="12"/>
      <c r="T14351" s="13"/>
      <c r="U14351" t="s">
        <v>6896</v>
      </c>
    </row>
    <row r="14352" spans="1:21" x14ac:dyDescent="0.25">
      <c r="A14352" t="s">
        <v>6637</v>
      </c>
      <c r="B14352" s="12">
        <v>42178</v>
      </c>
      <c r="C14352" t="s">
        <v>18468</v>
      </c>
      <c r="D14352" s="11">
        <v>46194.441203703696</v>
      </c>
      <c r="E14352" t="s">
        <v>18469</v>
      </c>
      <c r="F14352" t="s">
        <v>6617</v>
      </c>
      <c r="G14352" t="s">
        <v>18382</v>
      </c>
      <c r="H14352" t="s">
        <v>18378</v>
      </c>
      <c r="I14352" t="s">
        <v>55</v>
      </c>
      <c r="J14352" t="s">
        <v>164</v>
      </c>
      <c r="K14352" t="s">
        <v>18470</v>
      </c>
      <c r="L14352" t="s">
        <v>18384</v>
      </c>
      <c r="M14352" t="s">
        <v>18471</v>
      </c>
      <c r="N14352" t="s">
        <v>7023</v>
      </c>
      <c r="O14352" t="s">
        <v>7250</v>
      </c>
      <c r="P14352">
        <v>4890000</v>
      </c>
      <c r="Q14352" t="s">
        <v>6636</v>
      </c>
      <c r="R14352" t="s">
        <v>6636</v>
      </c>
      <c r="S14352" s="12"/>
      <c r="T14352" s="13"/>
      <c r="U14352" t="s">
        <v>6636</v>
      </c>
    </row>
    <row r="14353" spans="1:21" x14ac:dyDescent="0.25">
      <c r="A14353" t="s">
        <v>6619</v>
      </c>
      <c r="B14353" s="12">
        <v>42169</v>
      </c>
      <c r="C14353" t="s">
        <v>18448</v>
      </c>
      <c r="D14353" s="11">
        <v>46194.462442129603</v>
      </c>
      <c r="E14353" t="s">
        <v>18449</v>
      </c>
      <c r="F14353" t="s">
        <v>6617</v>
      </c>
      <c r="G14353" t="s">
        <v>18398</v>
      </c>
      <c r="H14353" t="s">
        <v>18378</v>
      </c>
      <c r="I14353" t="s">
        <v>55</v>
      </c>
      <c r="J14353" t="s">
        <v>732</v>
      </c>
      <c r="K14353" t="s">
        <v>18399</v>
      </c>
      <c r="L14353" t="s">
        <v>18400</v>
      </c>
      <c r="M14353" t="s">
        <v>18401</v>
      </c>
      <c r="N14353" t="s">
        <v>7023</v>
      </c>
      <c r="O14353" t="s">
        <v>14641</v>
      </c>
      <c r="P14353">
        <v>5590000</v>
      </c>
      <c r="Q14353" t="s">
        <v>6636</v>
      </c>
      <c r="R14353" t="s">
        <v>6636</v>
      </c>
      <c r="S14353" s="12"/>
      <c r="T14353" s="13"/>
      <c r="U14353" t="s">
        <v>13240</v>
      </c>
    </row>
    <row r="14354" spans="1:21" x14ac:dyDescent="0.25">
      <c r="A14354" t="s">
        <v>6637</v>
      </c>
      <c r="B14354" s="12">
        <v>42191</v>
      </c>
      <c r="C14354" t="s">
        <v>13617</v>
      </c>
      <c r="D14354" s="11">
        <v>46194.517824074101</v>
      </c>
      <c r="E14354" t="s">
        <v>13618</v>
      </c>
      <c r="F14354" t="s">
        <v>6617</v>
      </c>
      <c r="G14354" t="s">
        <v>14070</v>
      </c>
      <c r="H14354" t="s">
        <v>18378</v>
      </c>
      <c r="I14354" t="s">
        <v>55</v>
      </c>
      <c r="J14354" t="s">
        <v>732</v>
      </c>
      <c r="K14354" t="s">
        <v>18410</v>
      </c>
      <c r="L14354" t="s">
        <v>18406</v>
      </c>
      <c r="M14354" t="s">
        <v>18411</v>
      </c>
      <c r="N14354" t="s">
        <v>7023</v>
      </c>
      <c r="O14354" t="s">
        <v>7250</v>
      </c>
      <c r="P14354">
        <v>4490000</v>
      </c>
      <c r="Q14354" t="s">
        <v>6636</v>
      </c>
      <c r="R14354" t="s">
        <v>6636</v>
      </c>
      <c r="S14354" s="12"/>
      <c r="T14354" s="13"/>
      <c r="U14354" t="s">
        <v>9791</v>
      </c>
    </row>
    <row r="14355" spans="1:21" x14ac:dyDescent="0.25">
      <c r="A14355" t="s">
        <v>6619</v>
      </c>
      <c r="B14355" s="12">
        <v>42178</v>
      </c>
      <c r="C14355" t="s">
        <v>18468</v>
      </c>
      <c r="D14355" s="11">
        <v>46194.548055555599</v>
      </c>
      <c r="E14355" t="s">
        <v>18469</v>
      </c>
      <c r="F14355" t="s">
        <v>6617</v>
      </c>
      <c r="G14355" t="s">
        <v>18382</v>
      </c>
      <c r="H14355" t="s">
        <v>18378</v>
      </c>
      <c r="I14355" t="s">
        <v>55</v>
      </c>
      <c r="J14355" t="s">
        <v>164</v>
      </c>
      <c r="K14355" t="s">
        <v>18470</v>
      </c>
      <c r="L14355" t="s">
        <v>18384</v>
      </c>
      <c r="M14355" t="s">
        <v>18471</v>
      </c>
      <c r="N14355" t="s">
        <v>7023</v>
      </c>
      <c r="O14355" t="s">
        <v>7250</v>
      </c>
      <c r="P14355">
        <v>4890000</v>
      </c>
      <c r="Q14355" t="s">
        <v>6636</v>
      </c>
      <c r="R14355" t="s">
        <v>6636</v>
      </c>
      <c r="S14355" s="12"/>
      <c r="T14355" s="13"/>
      <c r="U14355" t="s">
        <v>6636</v>
      </c>
    </row>
    <row r="14356" spans="1:21" x14ac:dyDescent="0.25">
      <c r="A14356" t="s">
        <v>6637</v>
      </c>
      <c r="B14356" s="12">
        <v>42200</v>
      </c>
      <c r="C14356" t="s">
        <v>18472</v>
      </c>
      <c r="D14356" s="11">
        <v>46194.606712963003</v>
      </c>
      <c r="E14356" t="s">
        <v>18473</v>
      </c>
      <c r="F14356" t="s">
        <v>6617</v>
      </c>
      <c r="G14356" t="s">
        <v>18398</v>
      </c>
      <c r="H14356" t="s">
        <v>18378</v>
      </c>
      <c r="I14356" t="s">
        <v>55</v>
      </c>
      <c r="J14356" t="s">
        <v>176</v>
      </c>
      <c r="K14356" t="s">
        <v>18474</v>
      </c>
      <c r="L14356" t="s">
        <v>18400</v>
      </c>
      <c r="M14356" t="s">
        <v>18475</v>
      </c>
      <c r="N14356" t="s">
        <v>7365</v>
      </c>
      <c r="O14356" t="s">
        <v>8946</v>
      </c>
      <c r="P14356">
        <v>5985000</v>
      </c>
      <c r="Q14356" t="s">
        <v>6636</v>
      </c>
      <c r="R14356" t="s">
        <v>6636</v>
      </c>
      <c r="S14356" s="12"/>
      <c r="T14356" s="13"/>
      <c r="U14356" t="s">
        <v>6629</v>
      </c>
    </row>
    <row r="14357" spans="1:21" x14ac:dyDescent="0.25">
      <c r="A14357" t="s">
        <v>6619</v>
      </c>
      <c r="B14357" s="12">
        <v>42191</v>
      </c>
      <c r="C14357" t="s">
        <v>13617</v>
      </c>
      <c r="D14357" s="11">
        <v>46194.617407407401</v>
      </c>
      <c r="E14357" t="s">
        <v>13618</v>
      </c>
      <c r="F14357" t="s">
        <v>6617</v>
      </c>
      <c r="G14357" t="s">
        <v>14070</v>
      </c>
      <c r="H14357" t="s">
        <v>18378</v>
      </c>
      <c r="I14357" t="s">
        <v>55</v>
      </c>
      <c r="J14357" t="s">
        <v>732</v>
      </c>
      <c r="K14357" t="s">
        <v>18410</v>
      </c>
      <c r="L14357" t="s">
        <v>18406</v>
      </c>
      <c r="M14357" t="s">
        <v>18411</v>
      </c>
      <c r="N14357" t="s">
        <v>7023</v>
      </c>
      <c r="O14357" t="s">
        <v>7250</v>
      </c>
      <c r="P14357">
        <v>4490000</v>
      </c>
      <c r="Q14357" t="s">
        <v>6636</v>
      </c>
      <c r="R14357" t="s">
        <v>6636</v>
      </c>
      <c r="S14357" s="12"/>
      <c r="T14357" s="13"/>
      <c r="U14357" t="s">
        <v>9791</v>
      </c>
    </row>
    <row r="14358" spans="1:21" x14ac:dyDescent="0.25">
      <c r="A14358" t="s">
        <v>6619</v>
      </c>
      <c r="B14358" s="12">
        <v>42195</v>
      </c>
      <c r="C14358" t="s">
        <v>18464</v>
      </c>
      <c r="D14358" s="11">
        <v>46194.645624999997</v>
      </c>
      <c r="E14358" t="s">
        <v>18465</v>
      </c>
      <c r="F14358" t="s">
        <v>6617</v>
      </c>
      <c r="G14358" t="s">
        <v>18382</v>
      </c>
      <c r="H14358" t="s">
        <v>18378</v>
      </c>
      <c r="I14358" t="s">
        <v>55</v>
      </c>
      <c r="J14358" t="s">
        <v>44</v>
      </c>
      <c r="K14358" t="s">
        <v>18466</v>
      </c>
      <c r="L14358" t="s">
        <v>18384</v>
      </c>
      <c r="M14358" t="s">
        <v>18467</v>
      </c>
      <c r="N14358" t="s">
        <v>8891</v>
      </c>
      <c r="O14358" t="s">
        <v>13239</v>
      </c>
      <c r="P14358">
        <v>3900000</v>
      </c>
      <c r="Q14358" t="s">
        <v>6636</v>
      </c>
      <c r="R14358" t="s">
        <v>6636</v>
      </c>
      <c r="S14358" s="12"/>
      <c r="T14358" s="13"/>
      <c r="U14358" t="s">
        <v>6896</v>
      </c>
    </row>
    <row r="14359" spans="1:21" x14ac:dyDescent="0.25">
      <c r="A14359" t="s">
        <v>6637</v>
      </c>
      <c r="B14359" s="12">
        <v>42208</v>
      </c>
      <c r="C14359" t="s">
        <v>18476</v>
      </c>
      <c r="D14359" s="11">
        <v>46194.655613425901</v>
      </c>
      <c r="E14359" t="s">
        <v>18477</v>
      </c>
      <c r="F14359" t="s">
        <v>6617</v>
      </c>
      <c r="G14359" t="s">
        <v>18398</v>
      </c>
      <c r="H14359" t="s">
        <v>18378</v>
      </c>
      <c r="I14359" t="s">
        <v>55</v>
      </c>
      <c r="J14359" t="s">
        <v>6803</v>
      </c>
      <c r="K14359" t="s">
        <v>18478</v>
      </c>
      <c r="L14359" t="s">
        <v>18400</v>
      </c>
      <c r="M14359" t="s">
        <v>18479</v>
      </c>
      <c r="N14359" t="s">
        <v>7365</v>
      </c>
      <c r="O14359" t="s">
        <v>8946</v>
      </c>
      <c r="P14359">
        <v>6900000</v>
      </c>
      <c r="Q14359" t="s">
        <v>6636</v>
      </c>
      <c r="R14359" t="s">
        <v>6636</v>
      </c>
      <c r="S14359" s="12"/>
      <c r="T14359" s="13"/>
      <c r="U14359" t="s">
        <v>6629</v>
      </c>
    </row>
    <row r="14360" spans="1:21" x14ac:dyDescent="0.25">
      <c r="A14360" t="s">
        <v>6619</v>
      </c>
      <c r="B14360" s="12">
        <v>42200</v>
      </c>
      <c r="C14360" t="s">
        <v>18472</v>
      </c>
      <c r="D14360" s="11">
        <v>46194.697523148097</v>
      </c>
      <c r="E14360" t="s">
        <v>18473</v>
      </c>
      <c r="F14360" t="s">
        <v>6617</v>
      </c>
      <c r="G14360" t="s">
        <v>18398</v>
      </c>
      <c r="H14360" t="s">
        <v>18378</v>
      </c>
      <c r="I14360" t="s">
        <v>55</v>
      </c>
      <c r="J14360" t="s">
        <v>176</v>
      </c>
      <c r="K14360" t="s">
        <v>18474</v>
      </c>
      <c r="L14360" t="s">
        <v>18400</v>
      </c>
      <c r="M14360" t="s">
        <v>18475</v>
      </c>
      <c r="N14360" t="s">
        <v>7365</v>
      </c>
      <c r="O14360" t="s">
        <v>8946</v>
      </c>
      <c r="P14360">
        <v>5985000</v>
      </c>
      <c r="Q14360" t="s">
        <v>6636</v>
      </c>
      <c r="R14360" t="s">
        <v>6636</v>
      </c>
      <c r="S14360" s="12"/>
      <c r="T14360" s="13"/>
      <c r="U14360" t="s">
        <v>6629</v>
      </c>
    </row>
    <row r="14361" spans="1:21" x14ac:dyDescent="0.25">
      <c r="A14361" t="s">
        <v>6637</v>
      </c>
      <c r="B14361" s="12">
        <v>42229</v>
      </c>
      <c r="C14361" t="s">
        <v>18480</v>
      </c>
      <c r="D14361" s="11">
        <v>46194.716145833299</v>
      </c>
      <c r="E14361" t="s">
        <v>18481</v>
      </c>
      <c r="F14361" t="s">
        <v>6617</v>
      </c>
      <c r="G14361" t="s">
        <v>18382</v>
      </c>
      <c r="H14361" t="s">
        <v>18378</v>
      </c>
      <c r="I14361" t="s">
        <v>65</v>
      </c>
      <c r="J14361" t="s">
        <v>2226</v>
      </c>
      <c r="K14361" t="s">
        <v>18482</v>
      </c>
      <c r="L14361" t="s">
        <v>18384</v>
      </c>
      <c r="M14361" t="s">
        <v>18483</v>
      </c>
      <c r="N14361" t="s">
        <v>7365</v>
      </c>
      <c r="O14361" t="s">
        <v>8946</v>
      </c>
      <c r="P14361">
        <v>6490000</v>
      </c>
      <c r="Q14361" t="s">
        <v>6636</v>
      </c>
      <c r="R14361" t="s">
        <v>6636</v>
      </c>
      <c r="S14361" s="12"/>
      <c r="T14361" s="13"/>
      <c r="U14361" t="s">
        <v>10371</v>
      </c>
    </row>
    <row r="14362" spans="1:21" x14ac:dyDescent="0.25">
      <c r="A14362" t="s">
        <v>6619</v>
      </c>
      <c r="B14362" s="12">
        <v>42208</v>
      </c>
      <c r="C14362" t="s">
        <v>18476</v>
      </c>
      <c r="D14362" s="11">
        <v>46194.762268518498</v>
      </c>
      <c r="E14362" t="s">
        <v>18477</v>
      </c>
      <c r="F14362" t="s">
        <v>6617</v>
      </c>
      <c r="G14362" t="s">
        <v>18398</v>
      </c>
      <c r="H14362" t="s">
        <v>18378</v>
      </c>
      <c r="I14362" t="s">
        <v>55</v>
      </c>
      <c r="J14362" t="s">
        <v>6803</v>
      </c>
      <c r="K14362" t="s">
        <v>18478</v>
      </c>
      <c r="L14362" t="s">
        <v>18400</v>
      </c>
      <c r="M14362" t="s">
        <v>18479</v>
      </c>
      <c r="N14362" t="s">
        <v>7365</v>
      </c>
      <c r="O14362" t="s">
        <v>8946</v>
      </c>
      <c r="P14362">
        <v>6900000</v>
      </c>
      <c r="Q14362" t="s">
        <v>6636</v>
      </c>
      <c r="R14362" t="s">
        <v>6636</v>
      </c>
      <c r="S14362" s="12"/>
      <c r="T14362" s="13"/>
      <c r="U14362" t="s">
        <v>6629</v>
      </c>
    </row>
    <row r="14363" spans="1:21" x14ac:dyDescent="0.25">
      <c r="A14363" t="s">
        <v>6619</v>
      </c>
      <c r="B14363" s="12">
        <v>42210</v>
      </c>
      <c r="C14363" t="s">
        <v>18458</v>
      </c>
      <c r="D14363" s="11">
        <v>46194.783032407402</v>
      </c>
      <c r="E14363" t="s">
        <v>18459</v>
      </c>
      <c r="F14363" t="s">
        <v>6617</v>
      </c>
      <c r="G14363" t="s">
        <v>14070</v>
      </c>
      <c r="H14363" t="s">
        <v>18378</v>
      </c>
      <c r="I14363" t="s">
        <v>55</v>
      </c>
      <c r="J14363" t="s">
        <v>737</v>
      </c>
      <c r="K14363" t="s">
        <v>18462</v>
      </c>
      <c r="L14363" t="s">
        <v>18403</v>
      </c>
      <c r="M14363" t="s">
        <v>18463</v>
      </c>
      <c r="N14363" t="s">
        <v>7023</v>
      </c>
      <c r="O14363" t="s">
        <v>7250</v>
      </c>
      <c r="P14363">
        <v>5290000</v>
      </c>
      <c r="Q14363" t="s">
        <v>6636</v>
      </c>
      <c r="R14363" t="s">
        <v>6636</v>
      </c>
      <c r="S14363" s="12"/>
      <c r="T14363" s="13"/>
      <c r="U14363" t="s">
        <v>7136</v>
      </c>
    </row>
    <row r="14364" spans="1:21" x14ac:dyDescent="0.25">
      <c r="A14364" t="s">
        <v>6619</v>
      </c>
      <c r="B14364" s="12">
        <v>42229</v>
      </c>
      <c r="C14364" t="s">
        <v>18480</v>
      </c>
      <c r="D14364" s="11">
        <v>46195.485717592601</v>
      </c>
      <c r="E14364" t="s">
        <v>18481</v>
      </c>
      <c r="F14364" t="s">
        <v>6617</v>
      </c>
      <c r="G14364" t="s">
        <v>18382</v>
      </c>
      <c r="H14364" t="s">
        <v>18378</v>
      </c>
      <c r="I14364" t="s">
        <v>65</v>
      </c>
      <c r="J14364" t="s">
        <v>2226</v>
      </c>
      <c r="K14364" t="s">
        <v>18482</v>
      </c>
      <c r="L14364" t="s">
        <v>18384</v>
      </c>
      <c r="M14364" t="s">
        <v>18483</v>
      </c>
      <c r="N14364" t="s">
        <v>7365</v>
      </c>
      <c r="O14364" t="s">
        <v>8946</v>
      </c>
      <c r="P14364">
        <v>6490000</v>
      </c>
      <c r="Q14364" t="s">
        <v>6636</v>
      </c>
      <c r="R14364" t="s">
        <v>6636</v>
      </c>
      <c r="S14364" s="12"/>
      <c r="T14364" s="13"/>
      <c r="U14364" t="s">
        <v>10371</v>
      </c>
    </row>
    <row r="14365" spans="1:21" x14ac:dyDescent="0.25">
      <c r="A14365" t="s">
        <v>6637</v>
      </c>
      <c r="B14365" s="12">
        <v>42286</v>
      </c>
      <c r="C14365" t="s">
        <v>18484</v>
      </c>
      <c r="D14365" s="11">
        <v>46196.4316666667</v>
      </c>
      <c r="E14365" t="s">
        <v>18485</v>
      </c>
      <c r="F14365" t="s">
        <v>6617</v>
      </c>
      <c r="G14365" t="s">
        <v>14070</v>
      </c>
      <c r="H14365" t="s">
        <v>18378</v>
      </c>
      <c r="I14365" t="s">
        <v>65</v>
      </c>
      <c r="J14365" t="s">
        <v>67</v>
      </c>
      <c r="K14365" t="s">
        <v>18486</v>
      </c>
      <c r="L14365" t="s">
        <v>18403</v>
      </c>
      <c r="M14365" t="s">
        <v>18487</v>
      </c>
      <c r="N14365" t="s">
        <v>7023</v>
      </c>
      <c r="O14365" t="s">
        <v>14641</v>
      </c>
      <c r="P14365">
        <v>5790000</v>
      </c>
      <c r="Q14365" t="s">
        <v>6636</v>
      </c>
      <c r="R14365" t="s">
        <v>6636</v>
      </c>
      <c r="S14365" s="12"/>
      <c r="T14365" s="13"/>
      <c r="U14365" t="s">
        <v>6636</v>
      </c>
    </row>
    <row r="14366" spans="1:21" x14ac:dyDescent="0.25">
      <c r="A14366" t="s">
        <v>6619</v>
      </c>
      <c r="B14366" s="12">
        <v>42286</v>
      </c>
      <c r="C14366" t="s">
        <v>18484</v>
      </c>
      <c r="D14366" s="11">
        <v>46196.438773148097</v>
      </c>
      <c r="E14366" t="s">
        <v>18485</v>
      </c>
      <c r="F14366" t="s">
        <v>6617</v>
      </c>
      <c r="G14366" t="s">
        <v>14070</v>
      </c>
      <c r="H14366" t="s">
        <v>18378</v>
      </c>
      <c r="I14366" t="s">
        <v>65</v>
      </c>
      <c r="J14366" t="s">
        <v>67</v>
      </c>
      <c r="K14366" t="s">
        <v>18486</v>
      </c>
      <c r="L14366" t="s">
        <v>18403</v>
      </c>
      <c r="M14366" t="s">
        <v>18487</v>
      </c>
      <c r="N14366" t="s">
        <v>7023</v>
      </c>
      <c r="O14366" t="s">
        <v>14641</v>
      </c>
      <c r="P14366">
        <v>5790000</v>
      </c>
      <c r="Q14366" t="s">
        <v>6636</v>
      </c>
      <c r="R14366" t="s">
        <v>6636</v>
      </c>
      <c r="S14366" s="12"/>
      <c r="T14366" s="13"/>
      <c r="U14366" t="s">
        <v>6636</v>
      </c>
    </row>
    <row r="14367" spans="1:21" x14ac:dyDescent="0.25">
      <c r="A14367" t="s">
        <v>6637</v>
      </c>
      <c r="B14367" s="12">
        <v>42523</v>
      </c>
      <c r="C14367" t="s">
        <v>18488</v>
      </c>
      <c r="D14367" s="11">
        <v>46196.985763888901</v>
      </c>
      <c r="E14367" t="s">
        <v>18489</v>
      </c>
      <c r="F14367" t="s">
        <v>6617</v>
      </c>
      <c r="G14367" t="s">
        <v>18377</v>
      </c>
      <c r="H14367" t="s">
        <v>18378</v>
      </c>
      <c r="I14367" t="s">
        <v>65</v>
      </c>
      <c r="J14367" t="s">
        <v>57</v>
      </c>
      <c r="K14367" t="s">
        <v>18490</v>
      </c>
      <c r="L14367" t="s">
        <v>18380</v>
      </c>
      <c r="M14367" t="s">
        <v>18491</v>
      </c>
      <c r="N14367" t="s">
        <v>7365</v>
      </c>
      <c r="O14367" t="s">
        <v>8946</v>
      </c>
      <c r="P14367">
        <v>6490000</v>
      </c>
      <c r="Q14367" t="s">
        <v>6636</v>
      </c>
      <c r="R14367" t="s">
        <v>6636</v>
      </c>
      <c r="S14367" s="12"/>
      <c r="T14367" s="13"/>
      <c r="U14367" t="s">
        <v>7560</v>
      </c>
    </row>
    <row r="14368" spans="1:21" x14ac:dyDescent="0.25">
      <c r="A14368" t="s">
        <v>6637</v>
      </c>
      <c r="B14368" s="12">
        <v>42365</v>
      </c>
      <c r="C14368" t="s">
        <v>18488</v>
      </c>
      <c r="D14368" s="11">
        <v>46196.985763888901</v>
      </c>
      <c r="E14368" t="s">
        <v>18489</v>
      </c>
      <c r="F14368" t="s">
        <v>6617</v>
      </c>
      <c r="G14368" t="s">
        <v>18377</v>
      </c>
      <c r="H14368" t="s">
        <v>18378</v>
      </c>
      <c r="I14368" t="s">
        <v>65</v>
      </c>
      <c r="J14368" t="s">
        <v>57</v>
      </c>
      <c r="K14368" t="s">
        <v>18492</v>
      </c>
      <c r="L14368" t="s">
        <v>18380</v>
      </c>
      <c r="M14368" t="s">
        <v>18493</v>
      </c>
      <c r="N14368" t="s">
        <v>7365</v>
      </c>
      <c r="O14368" t="s">
        <v>8946</v>
      </c>
      <c r="P14368">
        <v>6307000</v>
      </c>
      <c r="Q14368" t="s">
        <v>6636</v>
      </c>
      <c r="R14368" t="s">
        <v>6636</v>
      </c>
      <c r="S14368" s="12"/>
      <c r="T14368" s="13"/>
      <c r="U14368" t="s">
        <v>7560</v>
      </c>
    </row>
    <row r="14369" spans="1:21" x14ac:dyDescent="0.25">
      <c r="A14369" t="s">
        <v>6637</v>
      </c>
      <c r="B14369" s="12">
        <v>42367</v>
      </c>
      <c r="C14369" t="s">
        <v>18494</v>
      </c>
      <c r="D14369" s="11">
        <v>46197.5245601852</v>
      </c>
      <c r="E14369" t="s">
        <v>18495</v>
      </c>
      <c r="F14369" t="s">
        <v>6617</v>
      </c>
      <c r="G14369" t="s">
        <v>14070</v>
      </c>
      <c r="H14369" t="s">
        <v>18378</v>
      </c>
      <c r="I14369" t="s">
        <v>65</v>
      </c>
      <c r="J14369" t="s">
        <v>57</v>
      </c>
      <c r="K14369" t="s">
        <v>18496</v>
      </c>
      <c r="L14369" t="s">
        <v>18406</v>
      </c>
      <c r="M14369" t="s">
        <v>18497</v>
      </c>
      <c r="N14369" t="s">
        <v>7023</v>
      </c>
      <c r="O14369" t="s">
        <v>7250</v>
      </c>
      <c r="P14369">
        <v>4490000</v>
      </c>
      <c r="Q14369" t="s">
        <v>6636</v>
      </c>
      <c r="R14369" t="s">
        <v>6636</v>
      </c>
      <c r="S14369" s="12"/>
      <c r="T14369" s="13"/>
      <c r="U14369" t="s">
        <v>6636</v>
      </c>
    </row>
    <row r="14370" spans="1:21" x14ac:dyDescent="0.25">
      <c r="A14370" t="s">
        <v>6619</v>
      </c>
      <c r="B14370" s="12">
        <v>42367</v>
      </c>
      <c r="C14370" t="s">
        <v>18494</v>
      </c>
      <c r="D14370" s="11">
        <v>46197.604768518497</v>
      </c>
      <c r="E14370" t="s">
        <v>18495</v>
      </c>
      <c r="F14370" t="s">
        <v>6617</v>
      </c>
      <c r="G14370" t="s">
        <v>14070</v>
      </c>
      <c r="H14370" t="s">
        <v>18378</v>
      </c>
      <c r="I14370" t="s">
        <v>65</v>
      </c>
      <c r="J14370" t="s">
        <v>57</v>
      </c>
      <c r="K14370" t="s">
        <v>18496</v>
      </c>
      <c r="L14370" t="s">
        <v>18406</v>
      </c>
      <c r="M14370" t="s">
        <v>18497</v>
      </c>
      <c r="N14370" t="s">
        <v>7023</v>
      </c>
      <c r="O14370" t="s">
        <v>7250</v>
      </c>
      <c r="P14370">
        <v>4490000</v>
      </c>
      <c r="Q14370" t="s">
        <v>6636</v>
      </c>
      <c r="R14370" t="s">
        <v>6636</v>
      </c>
      <c r="S14370" s="12"/>
      <c r="T14370" s="13"/>
      <c r="U14370" t="s">
        <v>6636</v>
      </c>
    </row>
    <row r="14371" spans="1:21" x14ac:dyDescent="0.25">
      <c r="A14371" t="s">
        <v>6619</v>
      </c>
      <c r="B14371" s="12">
        <v>42523</v>
      </c>
      <c r="C14371" t="s">
        <v>18488</v>
      </c>
      <c r="D14371" s="11">
        <v>46200.585821759298</v>
      </c>
      <c r="E14371" t="s">
        <v>18489</v>
      </c>
      <c r="F14371" t="s">
        <v>6617</v>
      </c>
      <c r="G14371" t="s">
        <v>18377</v>
      </c>
      <c r="H14371" t="s">
        <v>18378</v>
      </c>
      <c r="I14371" t="s">
        <v>65</v>
      </c>
      <c r="J14371" t="s">
        <v>57</v>
      </c>
      <c r="K14371" t="s">
        <v>18490</v>
      </c>
      <c r="L14371" t="s">
        <v>18380</v>
      </c>
      <c r="M14371" t="s">
        <v>18491</v>
      </c>
      <c r="N14371" t="s">
        <v>7365</v>
      </c>
      <c r="O14371" t="s">
        <v>8946</v>
      </c>
      <c r="P14371">
        <v>6490000</v>
      </c>
      <c r="Q14371" t="s">
        <v>6636</v>
      </c>
      <c r="R14371" t="s">
        <v>6636</v>
      </c>
      <c r="S14371" s="12"/>
      <c r="T14371" s="13"/>
      <c r="U14371" t="s">
        <v>7560</v>
      </c>
    </row>
    <row r="14372" spans="1:21" x14ac:dyDescent="0.25">
      <c r="A14372" t="s">
        <v>6637</v>
      </c>
      <c r="B14372" s="12">
        <v>42618</v>
      </c>
      <c r="C14372" t="s">
        <v>13954</v>
      </c>
      <c r="D14372" s="11">
        <v>46201.924074074101</v>
      </c>
      <c r="E14372" t="s">
        <v>13955</v>
      </c>
      <c r="F14372" t="s">
        <v>6617</v>
      </c>
      <c r="G14372" t="s">
        <v>18498</v>
      </c>
      <c r="H14372" t="s">
        <v>18378</v>
      </c>
      <c r="I14372" t="s">
        <v>6636</v>
      </c>
      <c r="J14372" t="s">
        <v>6636</v>
      </c>
      <c r="K14372" t="s">
        <v>18499</v>
      </c>
      <c r="L14372" t="s">
        <v>18403</v>
      </c>
      <c r="M14372" t="s">
        <v>18500</v>
      </c>
      <c r="N14372" t="s">
        <v>8891</v>
      </c>
      <c r="O14372" t="s">
        <v>13239</v>
      </c>
      <c r="P14372">
        <v>3900000</v>
      </c>
      <c r="Q14372" t="s">
        <v>6636</v>
      </c>
      <c r="R14372" t="s">
        <v>6636</v>
      </c>
      <c r="S14372" s="12"/>
      <c r="T14372" s="13"/>
      <c r="U14372" t="s">
        <v>7471</v>
      </c>
    </row>
    <row r="14373" spans="1:21" x14ac:dyDescent="0.25">
      <c r="A14373" t="s">
        <v>6637</v>
      </c>
      <c r="B14373" s="12">
        <v>42601</v>
      </c>
      <c r="C14373" t="s">
        <v>18501</v>
      </c>
      <c r="D14373" s="11">
        <v>46202.5765046296</v>
      </c>
      <c r="E14373" t="s">
        <v>18502</v>
      </c>
      <c r="F14373" t="s">
        <v>6617</v>
      </c>
      <c r="G14373" t="s">
        <v>18382</v>
      </c>
      <c r="H14373" t="s">
        <v>18378</v>
      </c>
      <c r="I14373" t="s">
        <v>55</v>
      </c>
      <c r="J14373" t="s">
        <v>643</v>
      </c>
      <c r="K14373" t="s">
        <v>18503</v>
      </c>
      <c r="L14373" t="s">
        <v>18384</v>
      </c>
      <c r="M14373" t="s">
        <v>18504</v>
      </c>
      <c r="N14373" t="s">
        <v>8891</v>
      </c>
      <c r="O14373" t="s">
        <v>13239</v>
      </c>
      <c r="P14373">
        <v>3900000</v>
      </c>
      <c r="Q14373" t="s">
        <v>6636</v>
      </c>
      <c r="R14373" t="s">
        <v>6636</v>
      </c>
      <c r="S14373" s="12"/>
      <c r="T14373" s="13"/>
      <c r="U14373" t="s">
        <v>6896</v>
      </c>
    </row>
    <row r="14374" spans="1:21" x14ac:dyDescent="0.25">
      <c r="A14374" t="s">
        <v>6619</v>
      </c>
      <c r="B14374" s="12">
        <v>42601</v>
      </c>
      <c r="C14374" t="s">
        <v>18501</v>
      </c>
      <c r="D14374" s="11">
        <v>46202.587719907402</v>
      </c>
      <c r="E14374" t="s">
        <v>18502</v>
      </c>
      <c r="F14374" t="s">
        <v>6617</v>
      </c>
      <c r="G14374" t="s">
        <v>18382</v>
      </c>
      <c r="H14374" t="s">
        <v>18378</v>
      </c>
      <c r="I14374" t="s">
        <v>55</v>
      </c>
      <c r="J14374" t="s">
        <v>643</v>
      </c>
      <c r="K14374" t="s">
        <v>18503</v>
      </c>
      <c r="L14374" t="s">
        <v>18384</v>
      </c>
      <c r="M14374" t="s">
        <v>18504</v>
      </c>
      <c r="N14374" t="s">
        <v>8891</v>
      </c>
      <c r="O14374" t="s">
        <v>13239</v>
      </c>
      <c r="P14374">
        <v>3900000</v>
      </c>
      <c r="Q14374" t="s">
        <v>6636</v>
      </c>
      <c r="R14374" t="s">
        <v>6636</v>
      </c>
      <c r="S14374" s="12"/>
      <c r="T14374" s="13"/>
      <c r="U14374" t="s">
        <v>6896</v>
      </c>
    </row>
    <row r="14375" spans="1:21" x14ac:dyDescent="0.25">
      <c r="A14375" t="s">
        <v>6619</v>
      </c>
      <c r="B14375" s="12">
        <v>42618</v>
      </c>
      <c r="C14375" t="s">
        <v>13954</v>
      </c>
      <c r="D14375" s="11">
        <v>46202.682754629597</v>
      </c>
      <c r="E14375" t="s">
        <v>13955</v>
      </c>
      <c r="F14375" t="s">
        <v>6617</v>
      </c>
      <c r="G14375" t="s">
        <v>18498</v>
      </c>
      <c r="H14375" t="s">
        <v>18378</v>
      </c>
      <c r="I14375" t="s">
        <v>6636</v>
      </c>
      <c r="J14375" t="s">
        <v>6636</v>
      </c>
      <c r="K14375" t="s">
        <v>18499</v>
      </c>
      <c r="L14375" t="s">
        <v>18403</v>
      </c>
      <c r="M14375" t="s">
        <v>18500</v>
      </c>
      <c r="N14375" t="s">
        <v>8891</v>
      </c>
      <c r="O14375" t="s">
        <v>13239</v>
      </c>
      <c r="P14375">
        <v>3900000</v>
      </c>
      <c r="Q14375" t="s">
        <v>6636</v>
      </c>
      <c r="R14375" t="s">
        <v>6636</v>
      </c>
      <c r="S14375" s="12"/>
      <c r="T14375" s="13"/>
      <c r="U14375" t="s">
        <v>7471</v>
      </c>
    </row>
    <row r="14376" spans="1:21" x14ac:dyDescent="0.25">
      <c r="A14376" t="s">
        <v>6637</v>
      </c>
      <c r="B14376" s="12">
        <v>42705</v>
      </c>
      <c r="C14376" t="s">
        <v>13970</v>
      </c>
      <c r="D14376" s="11">
        <v>46204.644432870402</v>
      </c>
      <c r="E14376" t="s">
        <v>13971</v>
      </c>
      <c r="F14376" t="s">
        <v>6617</v>
      </c>
      <c r="G14376" t="s">
        <v>18382</v>
      </c>
      <c r="H14376" t="s">
        <v>18378</v>
      </c>
      <c r="I14376" t="s">
        <v>65</v>
      </c>
      <c r="J14376" t="s">
        <v>67</v>
      </c>
      <c r="K14376" t="s">
        <v>18505</v>
      </c>
      <c r="L14376" t="s">
        <v>18384</v>
      </c>
      <c r="M14376" t="s">
        <v>18506</v>
      </c>
      <c r="N14376" t="s">
        <v>8891</v>
      </c>
      <c r="O14376" t="s">
        <v>13239</v>
      </c>
      <c r="P14376">
        <v>4350000</v>
      </c>
      <c r="Q14376" t="s">
        <v>6636</v>
      </c>
      <c r="R14376" t="s">
        <v>6636</v>
      </c>
      <c r="S14376" s="12"/>
      <c r="T14376" s="13"/>
      <c r="U14376" t="s">
        <v>7560</v>
      </c>
    </row>
    <row r="14377" spans="1:21" x14ac:dyDescent="0.25">
      <c r="A14377" t="s">
        <v>6619</v>
      </c>
      <c r="B14377" s="12">
        <v>42705</v>
      </c>
      <c r="C14377" t="s">
        <v>13970</v>
      </c>
      <c r="D14377" s="11">
        <v>46204.650891203702</v>
      </c>
      <c r="E14377" t="s">
        <v>13971</v>
      </c>
      <c r="F14377" t="s">
        <v>6617</v>
      </c>
      <c r="G14377" t="s">
        <v>18382</v>
      </c>
      <c r="H14377" t="s">
        <v>18378</v>
      </c>
      <c r="I14377" t="s">
        <v>65</v>
      </c>
      <c r="J14377" t="s">
        <v>67</v>
      </c>
      <c r="K14377" t="s">
        <v>18505</v>
      </c>
      <c r="L14377" t="s">
        <v>18384</v>
      </c>
      <c r="M14377" t="s">
        <v>18506</v>
      </c>
      <c r="N14377" t="s">
        <v>8891</v>
      </c>
      <c r="O14377" t="s">
        <v>13239</v>
      </c>
      <c r="P14377">
        <v>4350000</v>
      </c>
      <c r="Q14377" t="s">
        <v>6636</v>
      </c>
      <c r="R14377" t="s">
        <v>6636</v>
      </c>
      <c r="S14377" s="12"/>
      <c r="T14377" s="13"/>
      <c r="U14377" t="s">
        <v>7560</v>
      </c>
    </row>
    <row r="14378" spans="1:21" x14ac:dyDescent="0.25">
      <c r="A14378" t="s">
        <v>6637</v>
      </c>
      <c r="B14378" s="12">
        <v>42713</v>
      </c>
      <c r="C14378" t="s">
        <v>18507</v>
      </c>
      <c r="D14378" s="11">
        <v>46204.728356481501</v>
      </c>
      <c r="E14378" t="s">
        <v>18508</v>
      </c>
      <c r="F14378" t="s">
        <v>6617</v>
      </c>
      <c r="G14378" t="s">
        <v>18377</v>
      </c>
      <c r="H14378" t="s">
        <v>18378</v>
      </c>
      <c r="I14378" t="s">
        <v>65</v>
      </c>
      <c r="J14378" t="s">
        <v>219</v>
      </c>
      <c r="K14378" t="s">
        <v>18509</v>
      </c>
      <c r="L14378" t="s">
        <v>18380</v>
      </c>
      <c r="M14378" t="s">
        <v>18510</v>
      </c>
      <c r="N14378" t="s">
        <v>8891</v>
      </c>
      <c r="O14378" t="s">
        <v>13239</v>
      </c>
      <c r="P14378">
        <v>3900000</v>
      </c>
      <c r="Q14378" t="s">
        <v>6636</v>
      </c>
      <c r="R14378" t="s">
        <v>6636</v>
      </c>
      <c r="S14378" s="12"/>
      <c r="T14378" s="13"/>
      <c r="U14378" t="s">
        <v>9139</v>
      </c>
    </row>
    <row r="14379" spans="1:21" x14ac:dyDescent="0.25">
      <c r="A14379" t="s">
        <v>6619</v>
      </c>
      <c r="B14379" s="12">
        <v>42713</v>
      </c>
      <c r="C14379" t="s">
        <v>18507</v>
      </c>
      <c r="D14379" s="11">
        <v>46204.755590277797</v>
      </c>
      <c r="E14379" t="s">
        <v>18508</v>
      </c>
      <c r="F14379" t="s">
        <v>6617</v>
      </c>
      <c r="G14379" t="s">
        <v>18377</v>
      </c>
      <c r="H14379" t="s">
        <v>18378</v>
      </c>
      <c r="I14379" t="s">
        <v>65</v>
      </c>
      <c r="J14379" t="s">
        <v>219</v>
      </c>
      <c r="K14379" t="s">
        <v>18509</v>
      </c>
      <c r="L14379" t="s">
        <v>18380</v>
      </c>
      <c r="M14379" t="s">
        <v>18510</v>
      </c>
      <c r="N14379" t="s">
        <v>8891</v>
      </c>
      <c r="O14379" t="s">
        <v>13239</v>
      </c>
      <c r="P14379">
        <v>3900000</v>
      </c>
      <c r="Q14379" t="s">
        <v>6636</v>
      </c>
      <c r="R14379" t="s">
        <v>6636</v>
      </c>
      <c r="S14379" s="12"/>
      <c r="T14379" s="13"/>
      <c r="U14379" t="s">
        <v>9139</v>
      </c>
    </row>
    <row r="14380" spans="1:21" x14ac:dyDescent="0.25">
      <c r="A14380" t="s">
        <v>6637</v>
      </c>
      <c r="B14380" s="12">
        <v>42750</v>
      </c>
      <c r="C14380" t="s">
        <v>18511</v>
      </c>
      <c r="D14380" s="11">
        <v>46205.713773148098</v>
      </c>
      <c r="E14380" t="s">
        <v>18512</v>
      </c>
      <c r="F14380" t="s">
        <v>6617</v>
      </c>
      <c r="G14380" t="s">
        <v>18382</v>
      </c>
      <c r="H14380" t="s">
        <v>18378</v>
      </c>
      <c r="I14380" t="s">
        <v>65</v>
      </c>
      <c r="J14380" t="s">
        <v>67</v>
      </c>
      <c r="K14380" t="s">
        <v>18513</v>
      </c>
      <c r="L14380" t="s">
        <v>18384</v>
      </c>
      <c r="M14380" t="s">
        <v>18514</v>
      </c>
      <c r="N14380" t="s">
        <v>7365</v>
      </c>
      <c r="O14380" t="s">
        <v>8946</v>
      </c>
      <c r="P14380">
        <v>7090000</v>
      </c>
      <c r="Q14380" t="s">
        <v>6636</v>
      </c>
      <c r="R14380" t="s">
        <v>6636</v>
      </c>
      <c r="S14380" s="12"/>
      <c r="T14380" s="13"/>
      <c r="U14380" t="s">
        <v>6721</v>
      </c>
    </row>
    <row r="14381" spans="1:21" x14ac:dyDescent="0.25">
      <c r="A14381" t="s">
        <v>6619</v>
      </c>
      <c r="B14381" s="12">
        <v>42750</v>
      </c>
      <c r="C14381" t="s">
        <v>18511</v>
      </c>
      <c r="D14381" s="11">
        <v>46205.723090277803</v>
      </c>
      <c r="E14381" t="s">
        <v>18512</v>
      </c>
      <c r="F14381" t="s">
        <v>6617</v>
      </c>
      <c r="G14381" t="s">
        <v>18382</v>
      </c>
      <c r="H14381" t="s">
        <v>18378</v>
      </c>
      <c r="I14381" t="s">
        <v>65</v>
      </c>
      <c r="J14381" t="s">
        <v>67</v>
      </c>
      <c r="K14381" t="s">
        <v>18513</v>
      </c>
      <c r="L14381" t="s">
        <v>18384</v>
      </c>
      <c r="M14381" t="s">
        <v>18514</v>
      </c>
      <c r="N14381" t="s">
        <v>7365</v>
      </c>
      <c r="O14381" t="s">
        <v>8946</v>
      </c>
      <c r="P14381">
        <v>7090000</v>
      </c>
      <c r="Q14381" t="s">
        <v>6636</v>
      </c>
      <c r="R14381" t="s">
        <v>6636</v>
      </c>
      <c r="S14381" s="12"/>
      <c r="T14381" s="13"/>
      <c r="U14381" t="s">
        <v>6721</v>
      </c>
    </row>
    <row r="14382" spans="1:21" x14ac:dyDescent="0.25">
      <c r="A14382" t="s">
        <v>6637</v>
      </c>
      <c r="B14382" s="12">
        <v>42783</v>
      </c>
      <c r="C14382" t="s">
        <v>18515</v>
      </c>
      <c r="D14382" s="11">
        <v>46206.410416666702</v>
      </c>
      <c r="E14382" t="s">
        <v>18516</v>
      </c>
      <c r="F14382" t="s">
        <v>6617</v>
      </c>
      <c r="G14382" t="s">
        <v>18377</v>
      </c>
      <c r="H14382" t="s">
        <v>18378</v>
      </c>
      <c r="I14382" t="s">
        <v>55</v>
      </c>
      <c r="J14382" t="s">
        <v>44</v>
      </c>
      <c r="K14382" t="s">
        <v>18517</v>
      </c>
      <c r="L14382" t="s">
        <v>18380</v>
      </c>
      <c r="M14382" t="s">
        <v>18518</v>
      </c>
      <c r="N14382" t="s">
        <v>8891</v>
      </c>
      <c r="O14382" t="s">
        <v>13239</v>
      </c>
      <c r="P14382">
        <v>4150000</v>
      </c>
      <c r="Q14382" t="s">
        <v>6636</v>
      </c>
      <c r="R14382" t="s">
        <v>6636</v>
      </c>
      <c r="S14382" s="12"/>
      <c r="T14382" s="13"/>
      <c r="U14382" t="s">
        <v>6629</v>
      </c>
    </row>
    <row r="14383" spans="1:21" x14ac:dyDescent="0.25">
      <c r="A14383" t="s">
        <v>6619</v>
      </c>
      <c r="B14383" s="12">
        <v>42783</v>
      </c>
      <c r="C14383" t="s">
        <v>18515</v>
      </c>
      <c r="D14383" s="11">
        <v>46206.655810185199</v>
      </c>
      <c r="E14383" t="s">
        <v>18516</v>
      </c>
      <c r="F14383" t="s">
        <v>6617</v>
      </c>
      <c r="G14383" t="s">
        <v>18377</v>
      </c>
      <c r="H14383" t="s">
        <v>18378</v>
      </c>
      <c r="I14383" t="s">
        <v>55</v>
      </c>
      <c r="J14383" t="s">
        <v>44</v>
      </c>
      <c r="K14383" t="s">
        <v>18517</v>
      </c>
      <c r="L14383" t="s">
        <v>18380</v>
      </c>
      <c r="M14383" t="s">
        <v>18518</v>
      </c>
      <c r="N14383" t="s">
        <v>8891</v>
      </c>
      <c r="O14383" t="s">
        <v>13239</v>
      </c>
      <c r="P14383">
        <v>4150000</v>
      </c>
      <c r="Q14383" t="s">
        <v>6636</v>
      </c>
      <c r="R14383" t="s">
        <v>6636</v>
      </c>
      <c r="S14383" s="12"/>
      <c r="T14383" s="13"/>
      <c r="U14383" t="s">
        <v>6629</v>
      </c>
    </row>
    <row r="14384" spans="1:21" x14ac:dyDescent="0.25">
      <c r="A14384" t="s">
        <v>6637</v>
      </c>
      <c r="B14384" s="12">
        <v>42842</v>
      </c>
      <c r="C14384" t="s">
        <v>18519</v>
      </c>
      <c r="D14384" s="11">
        <v>46208.416145833296</v>
      </c>
      <c r="E14384" t="s">
        <v>18520</v>
      </c>
      <c r="F14384" t="s">
        <v>6617</v>
      </c>
      <c r="G14384" t="s">
        <v>18382</v>
      </c>
      <c r="H14384" t="s">
        <v>18378</v>
      </c>
      <c r="I14384" t="s">
        <v>55</v>
      </c>
      <c r="J14384" t="s">
        <v>176</v>
      </c>
      <c r="K14384" t="s">
        <v>18521</v>
      </c>
      <c r="L14384" t="s">
        <v>18384</v>
      </c>
      <c r="M14384" t="s">
        <v>18522</v>
      </c>
      <c r="N14384" t="s">
        <v>7023</v>
      </c>
      <c r="O14384" t="s">
        <v>7024</v>
      </c>
      <c r="P14384">
        <v>4590000</v>
      </c>
      <c r="Q14384" t="s">
        <v>6636</v>
      </c>
      <c r="R14384" t="s">
        <v>6636</v>
      </c>
      <c r="S14384" s="12"/>
      <c r="T14384" s="13"/>
      <c r="U14384" t="s">
        <v>6636</v>
      </c>
    </row>
    <row r="14385" spans="1:21" x14ac:dyDescent="0.25">
      <c r="A14385" t="s">
        <v>6619</v>
      </c>
      <c r="B14385" s="12">
        <v>42842</v>
      </c>
      <c r="C14385" t="s">
        <v>18519</v>
      </c>
      <c r="D14385" s="11">
        <v>46208.418495370403</v>
      </c>
      <c r="E14385" t="s">
        <v>18520</v>
      </c>
      <c r="F14385" t="s">
        <v>6617</v>
      </c>
      <c r="G14385" t="s">
        <v>18382</v>
      </c>
      <c r="H14385" t="s">
        <v>18378</v>
      </c>
      <c r="I14385" t="s">
        <v>55</v>
      </c>
      <c r="J14385" t="s">
        <v>176</v>
      </c>
      <c r="K14385" t="s">
        <v>18521</v>
      </c>
      <c r="L14385" t="s">
        <v>18384</v>
      </c>
      <c r="M14385" t="s">
        <v>18522</v>
      </c>
      <c r="N14385" t="s">
        <v>7023</v>
      </c>
      <c r="O14385" t="s">
        <v>7024</v>
      </c>
      <c r="P14385">
        <v>4590000</v>
      </c>
      <c r="Q14385" t="s">
        <v>6636</v>
      </c>
      <c r="R14385" t="s">
        <v>6636</v>
      </c>
      <c r="S14385" s="12"/>
      <c r="T14385" s="13"/>
      <c r="U14385" t="s">
        <v>6636</v>
      </c>
    </row>
    <row r="14386" spans="1:21" x14ac:dyDescent="0.25">
      <c r="A14386" t="s">
        <v>6637</v>
      </c>
      <c r="B14386" s="12">
        <v>42956</v>
      </c>
      <c r="C14386" t="s">
        <v>18523</v>
      </c>
      <c r="D14386" s="11">
        <v>46211.465972222199</v>
      </c>
      <c r="E14386" t="s">
        <v>18524</v>
      </c>
      <c r="F14386" t="s">
        <v>6617</v>
      </c>
      <c r="G14386" t="s">
        <v>14070</v>
      </c>
      <c r="H14386" t="s">
        <v>18378</v>
      </c>
      <c r="I14386" t="s">
        <v>65</v>
      </c>
      <c r="J14386" t="s">
        <v>57</v>
      </c>
      <c r="K14386" t="s">
        <v>18525</v>
      </c>
      <c r="L14386" t="s">
        <v>18403</v>
      </c>
      <c r="M14386" t="s">
        <v>18526</v>
      </c>
      <c r="N14386" t="s">
        <v>7023</v>
      </c>
      <c r="O14386" t="s">
        <v>7250</v>
      </c>
      <c r="P14386">
        <v>5290000</v>
      </c>
      <c r="Q14386" t="s">
        <v>6636</v>
      </c>
      <c r="R14386" t="s">
        <v>6636</v>
      </c>
      <c r="S14386" s="12"/>
      <c r="T14386" s="13"/>
      <c r="U14386" t="s">
        <v>6629</v>
      </c>
    </row>
    <row r="14387" spans="1:21" x14ac:dyDescent="0.25">
      <c r="A14387" t="s">
        <v>6619</v>
      </c>
      <c r="B14387" s="12">
        <v>42956</v>
      </c>
      <c r="C14387" t="s">
        <v>18523</v>
      </c>
      <c r="D14387" s="11">
        <v>46211.564675925903</v>
      </c>
      <c r="E14387" t="s">
        <v>18524</v>
      </c>
      <c r="F14387" t="s">
        <v>6617</v>
      </c>
      <c r="G14387" t="s">
        <v>14070</v>
      </c>
      <c r="H14387" t="s">
        <v>18378</v>
      </c>
      <c r="I14387" t="s">
        <v>65</v>
      </c>
      <c r="J14387" t="s">
        <v>57</v>
      </c>
      <c r="K14387" t="s">
        <v>18525</v>
      </c>
      <c r="L14387" t="s">
        <v>18403</v>
      </c>
      <c r="M14387" t="s">
        <v>18526</v>
      </c>
      <c r="N14387" t="s">
        <v>7023</v>
      </c>
      <c r="O14387" t="s">
        <v>7250</v>
      </c>
      <c r="P14387">
        <v>5290000</v>
      </c>
      <c r="Q14387" t="s">
        <v>6636</v>
      </c>
      <c r="R14387" t="s">
        <v>6636</v>
      </c>
      <c r="S14387" s="12"/>
      <c r="T14387" s="13"/>
      <c r="U14387" t="s">
        <v>6629</v>
      </c>
    </row>
    <row r="14388" spans="1:21" x14ac:dyDescent="0.25">
      <c r="A14388" t="s">
        <v>6637</v>
      </c>
      <c r="B14388" s="12">
        <v>43008</v>
      </c>
      <c r="C14388" t="s">
        <v>18527</v>
      </c>
      <c r="D14388" s="11">
        <v>46212.059837963003</v>
      </c>
      <c r="E14388" t="s">
        <v>18528</v>
      </c>
      <c r="F14388" t="s">
        <v>6617</v>
      </c>
      <c r="G14388" t="s">
        <v>18498</v>
      </c>
      <c r="H14388" t="s">
        <v>18378</v>
      </c>
      <c r="I14388" t="s">
        <v>6636</v>
      </c>
      <c r="J14388" t="s">
        <v>6636</v>
      </c>
      <c r="K14388" t="s">
        <v>18529</v>
      </c>
      <c r="L14388" t="s">
        <v>18403</v>
      </c>
      <c r="M14388" t="s">
        <v>18530</v>
      </c>
      <c r="N14388" t="s">
        <v>8891</v>
      </c>
      <c r="O14388" t="s">
        <v>13239</v>
      </c>
      <c r="P14388">
        <v>4350000</v>
      </c>
      <c r="Q14388" t="s">
        <v>6636</v>
      </c>
      <c r="R14388" t="s">
        <v>6636</v>
      </c>
      <c r="S14388" s="12"/>
      <c r="T14388" s="13"/>
      <c r="U14388" t="s">
        <v>6636</v>
      </c>
    </row>
    <row r="14389" spans="1:21" x14ac:dyDescent="0.25">
      <c r="A14389" t="s">
        <v>6637</v>
      </c>
      <c r="B14389" s="12">
        <v>42990</v>
      </c>
      <c r="C14389" t="s">
        <v>18531</v>
      </c>
      <c r="D14389" s="11">
        <v>46212.463148148097</v>
      </c>
      <c r="E14389" t="s">
        <v>18532</v>
      </c>
      <c r="F14389" t="s">
        <v>6617</v>
      </c>
      <c r="G14389" t="s">
        <v>14070</v>
      </c>
      <c r="H14389" t="s">
        <v>18378</v>
      </c>
      <c r="I14389" t="s">
        <v>55</v>
      </c>
      <c r="J14389" t="s">
        <v>643</v>
      </c>
      <c r="K14389" t="s">
        <v>18533</v>
      </c>
      <c r="L14389" t="s">
        <v>18403</v>
      </c>
      <c r="M14389" t="s">
        <v>18534</v>
      </c>
      <c r="N14389" t="s">
        <v>7023</v>
      </c>
      <c r="O14389" t="s">
        <v>7024</v>
      </c>
      <c r="P14389">
        <v>4590000</v>
      </c>
      <c r="Q14389" t="s">
        <v>6636</v>
      </c>
      <c r="R14389" t="s">
        <v>6636</v>
      </c>
      <c r="S14389" s="12"/>
      <c r="T14389" s="13"/>
      <c r="U14389" t="s">
        <v>6636</v>
      </c>
    </row>
    <row r="14390" spans="1:21" x14ac:dyDescent="0.25">
      <c r="A14390" t="s">
        <v>6619</v>
      </c>
      <c r="B14390" s="12">
        <v>42990</v>
      </c>
      <c r="C14390" t="s">
        <v>18531</v>
      </c>
      <c r="D14390" s="11">
        <v>46212.464062500003</v>
      </c>
      <c r="E14390" t="s">
        <v>18532</v>
      </c>
      <c r="F14390" t="s">
        <v>6617</v>
      </c>
      <c r="G14390" t="s">
        <v>14070</v>
      </c>
      <c r="H14390" t="s">
        <v>18378</v>
      </c>
      <c r="I14390" t="s">
        <v>55</v>
      </c>
      <c r="J14390" t="s">
        <v>643</v>
      </c>
      <c r="K14390" t="s">
        <v>18533</v>
      </c>
      <c r="L14390" t="s">
        <v>18403</v>
      </c>
      <c r="M14390" t="s">
        <v>18534</v>
      </c>
      <c r="N14390" t="s">
        <v>7023</v>
      </c>
      <c r="O14390" t="s">
        <v>7024</v>
      </c>
      <c r="P14390">
        <v>4590000</v>
      </c>
      <c r="Q14390" t="s">
        <v>6636</v>
      </c>
      <c r="R14390" t="s">
        <v>6636</v>
      </c>
      <c r="S14390" s="12"/>
      <c r="T14390" s="13"/>
      <c r="U14390" t="s">
        <v>6636</v>
      </c>
    </row>
    <row r="14391" spans="1:21" x14ac:dyDescent="0.25">
      <c r="A14391" t="s">
        <v>6619</v>
      </c>
      <c r="B14391" s="12">
        <v>43008</v>
      </c>
      <c r="C14391" t="s">
        <v>18527</v>
      </c>
      <c r="D14391" s="11">
        <v>46212.606712963003</v>
      </c>
      <c r="E14391" t="s">
        <v>18528</v>
      </c>
      <c r="F14391" t="s">
        <v>6617</v>
      </c>
      <c r="G14391" t="s">
        <v>18498</v>
      </c>
      <c r="H14391" t="s">
        <v>18378</v>
      </c>
      <c r="I14391" t="s">
        <v>6636</v>
      </c>
      <c r="J14391" t="s">
        <v>6636</v>
      </c>
      <c r="K14391" t="s">
        <v>18529</v>
      </c>
      <c r="L14391" t="s">
        <v>18403</v>
      </c>
      <c r="M14391" t="s">
        <v>18530</v>
      </c>
      <c r="N14391" t="s">
        <v>8891</v>
      </c>
      <c r="O14391" t="s">
        <v>13239</v>
      </c>
      <c r="P14391">
        <v>4350000</v>
      </c>
      <c r="Q14391" t="s">
        <v>6636</v>
      </c>
      <c r="R14391" t="s">
        <v>6636</v>
      </c>
      <c r="S14391" s="12"/>
      <c r="T14391" s="13"/>
      <c r="U14391" t="s">
        <v>6636</v>
      </c>
    </row>
    <row r="14392" spans="1:21" x14ac:dyDescent="0.25">
      <c r="A14392" t="s">
        <v>6637</v>
      </c>
      <c r="B14392" s="12">
        <v>43060</v>
      </c>
      <c r="C14392" t="s">
        <v>18535</v>
      </c>
      <c r="D14392" s="11">
        <v>46213.797453703701</v>
      </c>
      <c r="E14392" t="s">
        <v>18536</v>
      </c>
      <c r="F14392" t="s">
        <v>6617</v>
      </c>
      <c r="G14392" t="s">
        <v>18377</v>
      </c>
      <c r="H14392" t="s">
        <v>18378</v>
      </c>
      <c r="I14392" t="s">
        <v>65</v>
      </c>
      <c r="J14392" t="s">
        <v>132</v>
      </c>
      <c r="K14392" t="s">
        <v>18379</v>
      </c>
      <c r="L14392" t="s">
        <v>18380</v>
      </c>
      <c r="M14392" t="s">
        <v>18381</v>
      </c>
      <c r="N14392" t="s">
        <v>7365</v>
      </c>
      <c r="O14392" t="s">
        <v>8946</v>
      </c>
      <c r="P14392">
        <v>6900000</v>
      </c>
      <c r="Q14392" t="s">
        <v>6636</v>
      </c>
      <c r="R14392" t="s">
        <v>6636</v>
      </c>
      <c r="S14392" s="12"/>
      <c r="T14392" s="13"/>
      <c r="U14392" t="s">
        <v>11998</v>
      </c>
    </row>
    <row r="14393" spans="1:21" x14ac:dyDescent="0.25">
      <c r="A14393" t="s">
        <v>6619</v>
      </c>
      <c r="B14393" s="12">
        <v>43060</v>
      </c>
      <c r="C14393" t="s">
        <v>18535</v>
      </c>
      <c r="D14393" s="11">
        <v>46213.824224536998</v>
      </c>
      <c r="E14393" t="s">
        <v>18536</v>
      </c>
      <c r="F14393" t="s">
        <v>6617</v>
      </c>
      <c r="G14393" t="s">
        <v>18377</v>
      </c>
      <c r="H14393" t="s">
        <v>18378</v>
      </c>
      <c r="I14393" t="s">
        <v>65</v>
      </c>
      <c r="J14393" t="s">
        <v>132</v>
      </c>
      <c r="K14393" t="s">
        <v>18379</v>
      </c>
      <c r="L14393" t="s">
        <v>18380</v>
      </c>
      <c r="M14393" t="s">
        <v>18381</v>
      </c>
      <c r="N14393" t="s">
        <v>7365</v>
      </c>
      <c r="O14393" t="s">
        <v>8946</v>
      </c>
      <c r="P14393">
        <v>6900000</v>
      </c>
      <c r="Q14393" t="s">
        <v>6636</v>
      </c>
      <c r="R14393" t="s">
        <v>6636</v>
      </c>
      <c r="S14393" s="12"/>
      <c r="T14393" s="13"/>
      <c r="U14393" t="s">
        <v>11998</v>
      </c>
    </row>
    <row r="14394" spans="1:21" x14ac:dyDescent="0.25">
      <c r="A14394" t="s">
        <v>6637</v>
      </c>
      <c r="B14394" s="12">
        <v>43098</v>
      </c>
      <c r="C14394" t="s">
        <v>18537</v>
      </c>
      <c r="D14394" s="11">
        <v>46214.672569444403</v>
      </c>
      <c r="E14394" t="s">
        <v>18538</v>
      </c>
      <c r="F14394" t="s">
        <v>6617</v>
      </c>
      <c r="G14394" t="s">
        <v>18377</v>
      </c>
      <c r="H14394" t="s">
        <v>18378</v>
      </c>
      <c r="I14394" t="s">
        <v>65</v>
      </c>
      <c r="J14394" t="s">
        <v>57</v>
      </c>
      <c r="K14394" t="s">
        <v>18456</v>
      </c>
      <c r="L14394" t="s">
        <v>18380</v>
      </c>
      <c r="M14394" t="s">
        <v>18457</v>
      </c>
      <c r="N14394" t="s">
        <v>8891</v>
      </c>
      <c r="O14394" t="s">
        <v>13239</v>
      </c>
      <c r="P14394">
        <v>3900000</v>
      </c>
      <c r="Q14394" t="s">
        <v>6636</v>
      </c>
      <c r="R14394" t="s">
        <v>6636</v>
      </c>
      <c r="S14394" s="12"/>
      <c r="T14394" s="13"/>
      <c r="U14394" t="s">
        <v>7358</v>
      </c>
    </row>
    <row r="14395" spans="1:21" x14ac:dyDescent="0.25">
      <c r="A14395" t="s">
        <v>6619</v>
      </c>
      <c r="B14395" s="12">
        <v>43098</v>
      </c>
      <c r="C14395" t="s">
        <v>18537</v>
      </c>
      <c r="D14395" s="11">
        <v>46214.681504629603</v>
      </c>
      <c r="E14395" t="s">
        <v>18538</v>
      </c>
      <c r="F14395" t="s">
        <v>6617</v>
      </c>
      <c r="G14395" t="s">
        <v>18377</v>
      </c>
      <c r="H14395" t="s">
        <v>18378</v>
      </c>
      <c r="I14395" t="s">
        <v>65</v>
      </c>
      <c r="J14395" t="s">
        <v>57</v>
      </c>
      <c r="K14395" t="s">
        <v>18456</v>
      </c>
      <c r="L14395" t="s">
        <v>18380</v>
      </c>
      <c r="M14395" t="s">
        <v>18457</v>
      </c>
      <c r="N14395" t="s">
        <v>8891</v>
      </c>
      <c r="O14395" t="s">
        <v>13239</v>
      </c>
      <c r="P14395">
        <v>3900000</v>
      </c>
      <c r="Q14395" t="s">
        <v>6636</v>
      </c>
      <c r="R14395" t="s">
        <v>6636</v>
      </c>
      <c r="S14395" s="12"/>
      <c r="T14395" s="13"/>
      <c r="U14395" t="s">
        <v>7358</v>
      </c>
    </row>
    <row r="14396" spans="1:21" x14ac:dyDescent="0.25">
      <c r="A14396" t="s">
        <v>6637</v>
      </c>
      <c r="B14396" s="12">
        <v>43111</v>
      </c>
      <c r="C14396" t="s">
        <v>18539</v>
      </c>
      <c r="D14396" s="11">
        <v>46215.011226851799</v>
      </c>
      <c r="E14396" t="s">
        <v>18540</v>
      </c>
      <c r="F14396" t="s">
        <v>6617</v>
      </c>
      <c r="G14396" t="s">
        <v>14070</v>
      </c>
      <c r="H14396" t="s">
        <v>18378</v>
      </c>
      <c r="I14396" t="s">
        <v>65</v>
      </c>
      <c r="J14396" t="s">
        <v>9067</v>
      </c>
      <c r="K14396" t="s">
        <v>18462</v>
      </c>
      <c r="L14396" t="s">
        <v>18403</v>
      </c>
      <c r="M14396" t="s">
        <v>18463</v>
      </c>
      <c r="N14396" t="s">
        <v>7023</v>
      </c>
      <c r="O14396" t="s">
        <v>7250</v>
      </c>
      <c r="P14396">
        <v>5290000</v>
      </c>
      <c r="Q14396" t="s">
        <v>6636</v>
      </c>
      <c r="R14396" t="s">
        <v>6636</v>
      </c>
      <c r="S14396" s="12"/>
      <c r="T14396" s="13"/>
      <c r="U14396" t="s">
        <v>9302</v>
      </c>
    </row>
    <row r="14397" spans="1:21" x14ac:dyDescent="0.25">
      <c r="A14397" t="s">
        <v>6619</v>
      </c>
      <c r="B14397" s="12">
        <v>43111</v>
      </c>
      <c r="C14397" t="s">
        <v>18539</v>
      </c>
      <c r="D14397" s="11">
        <v>46215.411516203698</v>
      </c>
      <c r="E14397" t="s">
        <v>18540</v>
      </c>
      <c r="F14397" t="s">
        <v>6617</v>
      </c>
      <c r="G14397" t="s">
        <v>14070</v>
      </c>
      <c r="H14397" t="s">
        <v>18378</v>
      </c>
      <c r="I14397" t="s">
        <v>65</v>
      </c>
      <c r="J14397" t="s">
        <v>9067</v>
      </c>
      <c r="K14397" t="s">
        <v>18462</v>
      </c>
      <c r="L14397" t="s">
        <v>18403</v>
      </c>
      <c r="M14397" t="s">
        <v>18463</v>
      </c>
      <c r="N14397" t="s">
        <v>7023</v>
      </c>
      <c r="O14397" t="s">
        <v>7250</v>
      </c>
      <c r="P14397">
        <v>5290000</v>
      </c>
      <c r="Q14397" t="s">
        <v>6636</v>
      </c>
      <c r="R14397" t="s">
        <v>6636</v>
      </c>
      <c r="S14397" s="12"/>
      <c r="T14397" s="13"/>
      <c r="U14397" t="s">
        <v>9302</v>
      </c>
    </row>
    <row r="14398" spans="1:21" x14ac:dyDescent="0.25">
      <c r="A14398" t="s">
        <v>6637</v>
      </c>
      <c r="B14398" s="12">
        <v>43131</v>
      </c>
      <c r="C14398" t="s">
        <v>18541</v>
      </c>
      <c r="D14398" s="11">
        <v>46215.515300925901</v>
      </c>
      <c r="E14398" t="s">
        <v>18542</v>
      </c>
      <c r="F14398" t="s">
        <v>6617</v>
      </c>
      <c r="G14398" t="s">
        <v>18377</v>
      </c>
      <c r="H14398" t="s">
        <v>18378</v>
      </c>
      <c r="I14398" t="s">
        <v>65</v>
      </c>
      <c r="J14398" t="s">
        <v>67</v>
      </c>
      <c r="K14398" t="s">
        <v>18543</v>
      </c>
      <c r="L14398" t="s">
        <v>18406</v>
      </c>
      <c r="M14398" t="s">
        <v>18544</v>
      </c>
      <c r="N14398" t="s">
        <v>7365</v>
      </c>
      <c r="O14398" t="s">
        <v>8946</v>
      </c>
      <c r="P14398">
        <v>5880000</v>
      </c>
      <c r="Q14398" t="s">
        <v>6636</v>
      </c>
      <c r="R14398" t="s">
        <v>6636</v>
      </c>
      <c r="S14398" s="12"/>
      <c r="T14398" s="13"/>
      <c r="U14398" t="s">
        <v>6636</v>
      </c>
    </row>
    <row r="14399" spans="1:21" x14ac:dyDescent="0.25">
      <c r="A14399" t="s">
        <v>6619</v>
      </c>
      <c r="B14399" s="12">
        <v>43131</v>
      </c>
      <c r="C14399" t="s">
        <v>18541</v>
      </c>
      <c r="D14399" s="11">
        <v>46215.5922685185</v>
      </c>
      <c r="E14399" t="s">
        <v>18542</v>
      </c>
      <c r="F14399" t="s">
        <v>6617</v>
      </c>
      <c r="G14399" t="s">
        <v>18377</v>
      </c>
      <c r="H14399" t="s">
        <v>18378</v>
      </c>
      <c r="I14399" t="s">
        <v>65</v>
      </c>
      <c r="J14399" t="s">
        <v>67</v>
      </c>
      <c r="K14399" t="s">
        <v>18543</v>
      </c>
      <c r="L14399" t="s">
        <v>18406</v>
      </c>
      <c r="M14399" t="s">
        <v>18544</v>
      </c>
      <c r="N14399" t="s">
        <v>7365</v>
      </c>
      <c r="O14399" t="s">
        <v>8946</v>
      </c>
      <c r="P14399">
        <v>5880000</v>
      </c>
      <c r="Q14399" t="s">
        <v>6636</v>
      </c>
      <c r="R14399" t="s">
        <v>6636</v>
      </c>
      <c r="S14399" s="12"/>
      <c r="T14399" s="13"/>
      <c r="U14399" t="s">
        <v>6636</v>
      </c>
    </row>
    <row r="14400" spans="1:21" x14ac:dyDescent="0.25">
      <c r="A14400" t="s">
        <v>6637</v>
      </c>
      <c r="B14400" s="12">
        <v>43146</v>
      </c>
      <c r="C14400" t="s">
        <v>14604</v>
      </c>
      <c r="D14400" s="11">
        <v>46215.761956018498</v>
      </c>
      <c r="E14400" t="s">
        <v>14605</v>
      </c>
      <c r="F14400" t="s">
        <v>6617</v>
      </c>
      <c r="G14400" t="s">
        <v>14070</v>
      </c>
      <c r="H14400" t="s">
        <v>18378</v>
      </c>
      <c r="I14400" t="s">
        <v>6636</v>
      </c>
      <c r="J14400" t="s">
        <v>6636</v>
      </c>
      <c r="K14400" t="s">
        <v>18545</v>
      </c>
      <c r="L14400" t="s">
        <v>18406</v>
      </c>
      <c r="M14400" t="s">
        <v>18546</v>
      </c>
      <c r="N14400" t="s">
        <v>7023</v>
      </c>
      <c r="O14400" t="s">
        <v>7250</v>
      </c>
      <c r="P14400">
        <v>4590000</v>
      </c>
      <c r="Q14400" t="s">
        <v>6636</v>
      </c>
      <c r="R14400" t="s">
        <v>6636</v>
      </c>
      <c r="S14400" s="12"/>
      <c r="T14400" s="13"/>
      <c r="U14400" t="s">
        <v>6636</v>
      </c>
    </row>
    <row r="14401" spans="1:21" x14ac:dyDescent="0.25">
      <c r="A14401" t="s">
        <v>6619</v>
      </c>
      <c r="B14401" s="12">
        <v>43146</v>
      </c>
      <c r="C14401" t="s">
        <v>14604</v>
      </c>
      <c r="D14401" s="11">
        <v>46215.763807870397</v>
      </c>
      <c r="E14401" t="s">
        <v>14605</v>
      </c>
      <c r="F14401" t="s">
        <v>6617</v>
      </c>
      <c r="G14401" t="s">
        <v>14070</v>
      </c>
      <c r="H14401" t="s">
        <v>18378</v>
      </c>
      <c r="I14401" t="s">
        <v>6636</v>
      </c>
      <c r="J14401" t="s">
        <v>6636</v>
      </c>
      <c r="K14401" t="s">
        <v>18545</v>
      </c>
      <c r="L14401" t="s">
        <v>18406</v>
      </c>
      <c r="M14401" t="s">
        <v>18546</v>
      </c>
      <c r="N14401" t="s">
        <v>7023</v>
      </c>
      <c r="O14401" t="s">
        <v>7250</v>
      </c>
      <c r="P14401">
        <v>4590000</v>
      </c>
      <c r="Q14401" t="s">
        <v>6636</v>
      </c>
      <c r="R14401" t="s">
        <v>6636</v>
      </c>
      <c r="S14401" s="12"/>
      <c r="T14401" s="13"/>
      <c r="U14401" t="s">
        <v>6636</v>
      </c>
    </row>
    <row r="14402" spans="1:21" x14ac:dyDescent="0.25">
      <c r="A14402" t="s">
        <v>6637</v>
      </c>
      <c r="B14402" s="12">
        <v>43264</v>
      </c>
      <c r="C14402" t="s">
        <v>18547</v>
      </c>
      <c r="D14402" s="11">
        <v>46217.829861111102</v>
      </c>
      <c r="E14402" t="s">
        <v>18548</v>
      </c>
      <c r="F14402" t="s">
        <v>6617</v>
      </c>
      <c r="G14402" t="s">
        <v>14070</v>
      </c>
      <c r="H14402" t="s">
        <v>18378</v>
      </c>
      <c r="I14402" t="s">
        <v>6636</v>
      </c>
      <c r="J14402" t="s">
        <v>6636</v>
      </c>
      <c r="K14402" t="s">
        <v>18545</v>
      </c>
      <c r="L14402" t="s">
        <v>18406</v>
      </c>
      <c r="M14402" t="s">
        <v>18546</v>
      </c>
      <c r="N14402" t="s">
        <v>7023</v>
      </c>
      <c r="O14402" t="s">
        <v>7250</v>
      </c>
      <c r="P14402">
        <v>4590000</v>
      </c>
      <c r="Q14402" t="s">
        <v>6636</v>
      </c>
      <c r="R14402" t="s">
        <v>6636</v>
      </c>
      <c r="S14402" s="12"/>
      <c r="T14402" s="13"/>
      <c r="U14402" t="s">
        <v>6629</v>
      </c>
    </row>
    <row r="14403" spans="1:21" x14ac:dyDescent="0.25">
      <c r="A14403" t="s">
        <v>6619</v>
      </c>
      <c r="B14403" s="12">
        <v>43264</v>
      </c>
      <c r="C14403" t="s">
        <v>18547</v>
      </c>
      <c r="D14403" s="11">
        <v>46217.858599537001</v>
      </c>
      <c r="E14403" t="s">
        <v>18548</v>
      </c>
      <c r="F14403" t="s">
        <v>6617</v>
      </c>
      <c r="G14403" t="s">
        <v>14070</v>
      </c>
      <c r="H14403" t="s">
        <v>18378</v>
      </c>
      <c r="I14403" t="s">
        <v>6636</v>
      </c>
      <c r="J14403" t="s">
        <v>6636</v>
      </c>
      <c r="K14403" t="s">
        <v>18545</v>
      </c>
      <c r="L14403" t="s">
        <v>18406</v>
      </c>
      <c r="M14403" t="s">
        <v>18546</v>
      </c>
      <c r="N14403" t="s">
        <v>7023</v>
      </c>
      <c r="O14403" t="s">
        <v>7250</v>
      </c>
      <c r="P14403">
        <v>4590000</v>
      </c>
      <c r="Q14403" t="s">
        <v>6636</v>
      </c>
      <c r="R14403" t="s">
        <v>6636</v>
      </c>
      <c r="S14403" s="12"/>
      <c r="T14403" s="13"/>
      <c r="U14403" t="s">
        <v>6629</v>
      </c>
    </row>
    <row r="14404" spans="1:21" x14ac:dyDescent="0.25">
      <c r="A14404" t="s">
        <v>6637</v>
      </c>
      <c r="B14404" s="12">
        <v>43310</v>
      </c>
      <c r="C14404" t="s">
        <v>18549</v>
      </c>
      <c r="D14404" s="11">
        <v>46218.632754629602</v>
      </c>
      <c r="E14404" t="s">
        <v>18550</v>
      </c>
      <c r="F14404" t="s">
        <v>6617</v>
      </c>
      <c r="G14404" t="s">
        <v>14070</v>
      </c>
      <c r="H14404" t="s">
        <v>18378</v>
      </c>
      <c r="I14404" t="s">
        <v>65</v>
      </c>
      <c r="J14404" t="s">
        <v>57</v>
      </c>
      <c r="K14404" t="s">
        <v>18545</v>
      </c>
      <c r="L14404" t="s">
        <v>18406</v>
      </c>
      <c r="M14404" t="s">
        <v>18546</v>
      </c>
      <c r="N14404" t="s">
        <v>7023</v>
      </c>
      <c r="O14404" t="s">
        <v>7250</v>
      </c>
      <c r="P14404">
        <v>4590000</v>
      </c>
      <c r="Q14404" t="s">
        <v>6636</v>
      </c>
      <c r="R14404" t="s">
        <v>6636</v>
      </c>
      <c r="S14404" s="12"/>
      <c r="T14404" s="13"/>
      <c r="U14404" t="s">
        <v>12340</v>
      </c>
    </row>
    <row r="14405" spans="1:21" x14ac:dyDescent="0.25">
      <c r="A14405" t="s">
        <v>6619</v>
      </c>
      <c r="B14405" s="12">
        <v>43310</v>
      </c>
      <c r="C14405" t="s">
        <v>18549</v>
      </c>
      <c r="D14405" s="11">
        <v>46218.851053240702</v>
      </c>
      <c r="E14405" t="s">
        <v>18550</v>
      </c>
      <c r="F14405" t="s">
        <v>6617</v>
      </c>
      <c r="G14405" t="s">
        <v>14070</v>
      </c>
      <c r="H14405" t="s">
        <v>18378</v>
      </c>
      <c r="I14405" t="s">
        <v>65</v>
      </c>
      <c r="J14405" t="s">
        <v>57</v>
      </c>
      <c r="K14405" t="s">
        <v>18545</v>
      </c>
      <c r="L14405" t="s">
        <v>18406</v>
      </c>
      <c r="M14405" t="s">
        <v>18546</v>
      </c>
      <c r="N14405" t="s">
        <v>7023</v>
      </c>
      <c r="O14405" t="s">
        <v>7250</v>
      </c>
      <c r="P14405">
        <v>4590000</v>
      </c>
      <c r="Q14405" t="s">
        <v>6636</v>
      </c>
      <c r="R14405" t="s">
        <v>6636</v>
      </c>
      <c r="S14405" s="12"/>
      <c r="T14405" s="13"/>
      <c r="U14405" t="s">
        <v>12340</v>
      </c>
    </row>
    <row r="14406" spans="1:21" x14ac:dyDescent="0.25">
      <c r="A14406" t="s">
        <v>6637</v>
      </c>
      <c r="B14406" s="12">
        <v>43355</v>
      </c>
      <c r="C14406" t="s">
        <v>14636</v>
      </c>
      <c r="D14406" s="11">
        <v>46220.3444675926</v>
      </c>
      <c r="E14406" t="s">
        <v>14637</v>
      </c>
      <c r="F14406" t="s">
        <v>6617</v>
      </c>
      <c r="G14406" t="s">
        <v>14070</v>
      </c>
      <c r="H14406" t="s">
        <v>18378</v>
      </c>
      <c r="I14406" t="s">
        <v>3863</v>
      </c>
      <c r="J14406" t="s">
        <v>14638</v>
      </c>
      <c r="K14406" t="s">
        <v>18405</v>
      </c>
      <c r="L14406" t="s">
        <v>18406</v>
      </c>
      <c r="M14406" t="s">
        <v>18407</v>
      </c>
      <c r="N14406" t="s">
        <v>7023</v>
      </c>
      <c r="O14406" t="s">
        <v>14641</v>
      </c>
      <c r="P14406">
        <v>5690000</v>
      </c>
      <c r="Q14406" t="s">
        <v>6636</v>
      </c>
      <c r="R14406" t="s">
        <v>6636</v>
      </c>
      <c r="S14406" s="12"/>
      <c r="T14406" s="13"/>
      <c r="U14406" t="s">
        <v>10763</v>
      </c>
    </row>
    <row r="14407" spans="1:21" x14ac:dyDescent="0.25">
      <c r="A14407" t="s">
        <v>6619</v>
      </c>
      <c r="B14407" s="12">
        <v>43355</v>
      </c>
      <c r="C14407" t="s">
        <v>14636</v>
      </c>
      <c r="D14407" s="11">
        <v>46220.473043981503</v>
      </c>
      <c r="E14407" t="s">
        <v>14637</v>
      </c>
      <c r="F14407" t="s">
        <v>6617</v>
      </c>
      <c r="G14407" t="s">
        <v>14070</v>
      </c>
      <c r="H14407" t="s">
        <v>18378</v>
      </c>
      <c r="I14407" t="s">
        <v>3863</v>
      </c>
      <c r="J14407" t="s">
        <v>14638</v>
      </c>
      <c r="K14407" t="s">
        <v>18405</v>
      </c>
      <c r="L14407" t="s">
        <v>18406</v>
      </c>
      <c r="M14407" t="s">
        <v>18407</v>
      </c>
      <c r="N14407" t="s">
        <v>7023</v>
      </c>
      <c r="O14407" t="s">
        <v>14641</v>
      </c>
      <c r="P14407">
        <v>5690000</v>
      </c>
      <c r="Q14407" t="s">
        <v>6636</v>
      </c>
      <c r="R14407" t="s">
        <v>6636</v>
      </c>
      <c r="S14407" s="12"/>
      <c r="T14407" s="13"/>
      <c r="U14407" t="s">
        <v>10763</v>
      </c>
    </row>
    <row r="14408" spans="1:21" x14ac:dyDescent="0.25">
      <c r="A14408" t="s">
        <v>6637</v>
      </c>
      <c r="B14408" s="12">
        <v>42845</v>
      </c>
      <c r="C14408" t="s">
        <v>18551</v>
      </c>
      <c r="D14408" s="11">
        <v>46187.628703703696</v>
      </c>
      <c r="E14408" t="s">
        <v>18552</v>
      </c>
      <c r="F14408" t="s">
        <v>6617</v>
      </c>
      <c r="G14408" t="s">
        <v>16844</v>
      </c>
      <c r="H14408" t="s">
        <v>6438</v>
      </c>
      <c r="I14408" t="s">
        <v>55</v>
      </c>
      <c r="J14408" t="s">
        <v>44</v>
      </c>
      <c r="K14408" t="s">
        <v>18553</v>
      </c>
      <c r="L14408" t="s">
        <v>18554</v>
      </c>
      <c r="M14408" t="s">
        <v>18555</v>
      </c>
      <c r="N14408" t="s">
        <v>6761</v>
      </c>
      <c r="O14408" t="s">
        <v>6762</v>
      </c>
      <c r="P14408">
        <v>2759900</v>
      </c>
      <c r="Q14408" t="s">
        <v>6778</v>
      </c>
      <c r="R14408" t="s">
        <v>6779</v>
      </c>
      <c r="S14408" s="12"/>
      <c r="T14408" s="13"/>
      <c r="U14408" t="s">
        <v>18556</v>
      </c>
    </row>
    <row r="14409" spans="1:21" x14ac:dyDescent="0.25">
      <c r="A14409" t="s">
        <v>6637</v>
      </c>
      <c r="B14409" s="12">
        <v>42845</v>
      </c>
      <c r="C14409" t="s">
        <v>18551</v>
      </c>
      <c r="D14409" s="11">
        <v>46187.628703703696</v>
      </c>
      <c r="E14409" t="s">
        <v>18552</v>
      </c>
      <c r="F14409" t="s">
        <v>6617</v>
      </c>
      <c r="G14409" t="s">
        <v>16845</v>
      </c>
      <c r="H14409" t="s">
        <v>6438</v>
      </c>
      <c r="I14409" t="s">
        <v>55</v>
      </c>
      <c r="J14409" t="s">
        <v>44</v>
      </c>
      <c r="K14409" t="s">
        <v>18553</v>
      </c>
      <c r="L14409" t="s">
        <v>18554</v>
      </c>
      <c r="M14409" t="s">
        <v>18555</v>
      </c>
      <c r="N14409" t="s">
        <v>6761</v>
      </c>
      <c r="O14409" t="s">
        <v>6762</v>
      </c>
      <c r="P14409">
        <v>2759900</v>
      </c>
      <c r="Q14409" t="s">
        <v>6778</v>
      </c>
      <c r="R14409" t="s">
        <v>6779</v>
      </c>
      <c r="S14409" s="12"/>
      <c r="T14409" s="13"/>
      <c r="U14409" t="s">
        <v>18556</v>
      </c>
    </row>
    <row r="14410" spans="1:21" x14ac:dyDescent="0.25">
      <c r="A14410" t="s">
        <v>6637</v>
      </c>
      <c r="B14410" s="12">
        <v>42845</v>
      </c>
      <c r="C14410" t="s">
        <v>18551</v>
      </c>
      <c r="D14410" s="11">
        <v>46187.628703703696</v>
      </c>
      <c r="E14410" t="s">
        <v>18552</v>
      </c>
      <c r="F14410" t="s">
        <v>6617</v>
      </c>
      <c r="G14410" t="s">
        <v>16846</v>
      </c>
      <c r="H14410" t="s">
        <v>6438</v>
      </c>
      <c r="I14410" t="s">
        <v>55</v>
      </c>
      <c r="J14410" t="s">
        <v>44</v>
      </c>
      <c r="K14410" t="s">
        <v>18553</v>
      </c>
      <c r="L14410" t="s">
        <v>18554</v>
      </c>
      <c r="M14410" t="s">
        <v>18555</v>
      </c>
      <c r="N14410" t="s">
        <v>6761</v>
      </c>
      <c r="O14410" t="s">
        <v>6762</v>
      </c>
      <c r="P14410">
        <v>2759900</v>
      </c>
      <c r="Q14410" t="s">
        <v>6778</v>
      </c>
      <c r="R14410" t="s">
        <v>6779</v>
      </c>
      <c r="S14410" s="12"/>
      <c r="T14410" s="13"/>
      <c r="U14410" t="s">
        <v>18556</v>
      </c>
    </row>
    <row r="14411" spans="1:21" x14ac:dyDescent="0.25">
      <c r="A14411" t="s">
        <v>6637</v>
      </c>
      <c r="B14411" s="12">
        <v>42845</v>
      </c>
      <c r="C14411" t="s">
        <v>18551</v>
      </c>
      <c r="D14411" s="11">
        <v>46187.628703703696</v>
      </c>
      <c r="E14411" t="s">
        <v>18552</v>
      </c>
      <c r="F14411" t="s">
        <v>6617</v>
      </c>
      <c r="G14411" t="s">
        <v>16847</v>
      </c>
      <c r="H14411" t="s">
        <v>6438</v>
      </c>
      <c r="I14411" t="s">
        <v>55</v>
      </c>
      <c r="J14411" t="s">
        <v>44</v>
      </c>
      <c r="K14411" t="s">
        <v>18553</v>
      </c>
      <c r="L14411" t="s">
        <v>18554</v>
      </c>
      <c r="M14411" t="s">
        <v>18555</v>
      </c>
      <c r="N14411" t="s">
        <v>6761</v>
      </c>
      <c r="O14411" t="s">
        <v>6762</v>
      </c>
      <c r="P14411">
        <v>2759900</v>
      </c>
      <c r="Q14411" t="s">
        <v>6778</v>
      </c>
      <c r="R14411" t="s">
        <v>6779</v>
      </c>
      <c r="S14411" s="12"/>
      <c r="T14411" s="13"/>
      <c r="U14411" t="s">
        <v>18556</v>
      </c>
    </row>
    <row r="14412" spans="1:21" x14ac:dyDescent="0.25">
      <c r="A14412" t="s">
        <v>6637</v>
      </c>
      <c r="B14412" s="12">
        <v>42845</v>
      </c>
      <c r="C14412" t="s">
        <v>18551</v>
      </c>
      <c r="D14412" s="11">
        <v>46187.628703703696</v>
      </c>
      <c r="E14412" t="s">
        <v>18552</v>
      </c>
      <c r="F14412" t="s">
        <v>6617</v>
      </c>
      <c r="G14412" t="s">
        <v>11371</v>
      </c>
      <c r="H14412" t="s">
        <v>6438</v>
      </c>
      <c r="I14412" t="s">
        <v>55</v>
      </c>
      <c r="J14412" t="s">
        <v>44</v>
      </c>
      <c r="K14412" t="s">
        <v>18553</v>
      </c>
      <c r="L14412" t="s">
        <v>18554</v>
      </c>
      <c r="M14412" t="s">
        <v>18555</v>
      </c>
      <c r="N14412" t="s">
        <v>6761</v>
      </c>
      <c r="O14412" t="s">
        <v>6762</v>
      </c>
      <c r="P14412">
        <v>2759900</v>
      </c>
      <c r="Q14412" t="s">
        <v>6778</v>
      </c>
      <c r="R14412" t="s">
        <v>6779</v>
      </c>
      <c r="S14412" s="12"/>
      <c r="T14412" s="13"/>
      <c r="U14412" t="s">
        <v>18556</v>
      </c>
    </row>
    <row r="14413" spans="1:21" x14ac:dyDescent="0.25">
      <c r="A14413" t="s">
        <v>6637</v>
      </c>
      <c r="B14413" s="12">
        <v>42845</v>
      </c>
      <c r="C14413" t="s">
        <v>18551</v>
      </c>
      <c r="D14413" s="11">
        <v>46187.628703703696</v>
      </c>
      <c r="E14413" t="s">
        <v>18552</v>
      </c>
      <c r="F14413" t="s">
        <v>6617</v>
      </c>
      <c r="G14413" t="s">
        <v>16848</v>
      </c>
      <c r="H14413" t="s">
        <v>6438</v>
      </c>
      <c r="I14413" t="s">
        <v>55</v>
      </c>
      <c r="J14413" t="s">
        <v>44</v>
      </c>
      <c r="K14413" t="s">
        <v>18553</v>
      </c>
      <c r="L14413" t="s">
        <v>18554</v>
      </c>
      <c r="M14413" t="s">
        <v>18555</v>
      </c>
      <c r="N14413" t="s">
        <v>6761</v>
      </c>
      <c r="O14413" t="s">
        <v>6762</v>
      </c>
      <c r="P14413">
        <v>2759900</v>
      </c>
      <c r="Q14413" t="s">
        <v>6778</v>
      </c>
      <c r="R14413" t="s">
        <v>6779</v>
      </c>
      <c r="S14413" s="12"/>
      <c r="T14413" s="13"/>
      <c r="U14413" t="s">
        <v>18556</v>
      </c>
    </row>
    <row r="14414" spans="1:21" x14ac:dyDescent="0.25">
      <c r="A14414" t="s">
        <v>6637</v>
      </c>
      <c r="B14414" s="12">
        <v>42845</v>
      </c>
      <c r="C14414" t="s">
        <v>18551</v>
      </c>
      <c r="D14414" s="11">
        <v>46187.628703703696</v>
      </c>
      <c r="E14414" t="s">
        <v>18552</v>
      </c>
      <c r="F14414" t="s">
        <v>6617</v>
      </c>
      <c r="G14414" t="s">
        <v>11364</v>
      </c>
      <c r="H14414" t="s">
        <v>6438</v>
      </c>
      <c r="I14414" t="s">
        <v>55</v>
      </c>
      <c r="J14414" t="s">
        <v>44</v>
      </c>
      <c r="K14414" t="s">
        <v>18553</v>
      </c>
      <c r="L14414" t="s">
        <v>18554</v>
      </c>
      <c r="M14414" t="s">
        <v>18555</v>
      </c>
      <c r="N14414" t="s">
        <v>6761</v>
      </c>
      <c r="O14414" t="s">
        <v>6762</v>
      </c>
      <c r="P14414">
        <v>2759900</v>
      </c>
      <c r="Q14414" t="s">
        <v>6778</v>
      </c>
      <c r="R14414" t="s">
        <v>6779</v>
      </c>
      <c r="S14414" s="12"/>
      <c r="T14414" s="13"/>
      <c r="U14414" t="s">
        <v>18556</v>
      </c>
    </row>
    <row r="14415" spans="1:21" x14ac:dyDescent="0.25">
      <c r="A14415" t="s">
        <v>6637</v>
      </c>
      <c r="B14415" s="12">
        <v>42129</v>
      </c>
      <c r="C14415" t="s">
        <v>18557</v>
      </c>
      <c r="D14415" s="11">
        <v>46193.550914351901</v>
      </c>
      <c r="E14415" t="s">
        <v>18558</v>
      </c>
      <c r="F14415" t="s">
        <v>6617</v>
      </c>
      <c r="G14415" t="s">
        <v>16844</v>
      </c>
      <c r="H14415" t="s">
        <v>6438</v>
      </c>
      <c r="I14415" t="s">
        <v>55</v>
      </c>
      <c r="J14415" t="s">
        <v>164</v>
      </c>
      <c r="K14415" t="s">
        <v>18559</v>
      </c>
      <c r="L14415" t="s">
        <v>18554</v>
      </c>
      <c r="M14415" t="s">
        <v>18560</v>
      </c>
      <c r="N14415" t="s">
        <v>7366</v>
      </c>
      <c r="O14415" t="s">
        <v>7626</v>
      </c>
      <c r="P14415">
        <v>2650000</v>
      </c>
      <c r="Q14415" t="s">
        <v>6636</v>
      </c>
      <c r="R14415" t="s">
        <v>6636</v>
      </c>
      <c r="S14415" s="12"/>
      <c r="T14415" s="13"/>
      <c r="U14415" t="s">
        <v>9612</v>
      </c>
    </row>
    <row r="14416" spans="1:21" x14ac:dyDescent="0.25">
      <c r="A14416" t="s">
        <v>6637</v>
      </c>
      <c r="B14416" s="12">
        <v>42129</v>
      </c>
      <c r="C14416" t="s">
        <v>18557</v>
      </c>
      <c r="D14416" s="11">
        <v>46193.550914351901</v>
      </c>
      <c r="E14416" t="s">
        <v>18558</v>
      </c>
      <c r="F14416" t="s">
        <v>6617</v>
      </c>
      <c r="G14416" t="s">
        <v>16845</v>
      </c>
      <c r="H14416" t="s">
        <v>6438</v>
      </c>
      <c r="I14416" t="s">
        <v>55</v>
      </c>
      <c r="J14416" t="s">
        <v>164</v>
      </c>
      <c r="K14416" t="s">
        <v>18559</v>
      </c>
      <c r="L14416" t="s">
        <v>18554</v>
      </c>
      <c r="M14416" t="s">
        <v>18560</v>
      </c>
      <c r="N14416" t="s">
        <v>7366</v>
      </c>
      <c r="O14416" t="s">
        <v>7626</v>
      </c>
      <c r="P14416">
        <v>2650000</v>
      </c>
      <c r="Q14416" t="s">
        <v>6636</v>
      </c>
      <c r="R14416" t="s">
        <v>6636</v>
      </c>
      <c r="S14416" s="12"/>
      <c r="T14416" s="13"/>
      <c r="U14416" t="s">
        <v>9612</v>
      </c>
    </row>
    <row r="14417" spans="1:21" x14ac:dyDescent="0.25">
      <c r="A14417" t="s">
        <v>6637</v>
      </c>
      <c r="B14417" s="12">
        <v>42129</v>
      </c>
      <c r="C14417" t="s">
        <v>18557</v>
      </c>
      <c r="D14417" s="11">
        <v>46193.550914351901</v>
      </c>
      <c r="E14417" t="s">
        <v>18558</v>
      </c>
      <c r="F14417" t="s">
        <v>6617</v>
      </c>
      <c r="G14417" t="s">
        <v>16846</v>
      </c>
      <c r="H14417" t="s">
        <v>6438</v>
      </c>
      <c r="I14417" t="s">
        <v>55</v>
      </c>
      <c r="J14417" t="s">
        <v>164</v>
      </c>
      <c r="K14417" t="s">
        <v>18559</v>
      </c>
      <c r="L14417" t="s">
        <v>18554</v>
      </c>
      <c r="M14417" t="s">
        <v>18560</v>
      </c>
      <c r="N14417" t="s">
        <v>7366</v>
      </c>
      <c r="O14417" t="s">
        <v>7626</v>
      </c>
      <c r="P14417">
        <v>2650000</v>
      </c>
      <c r="Q14417" t="s">
        <v>6636</v>
      </c>
      <c r="R14417" t="s">
        <v>6636</v>
      </c>
      <c r="S14417" s="12"/>
      <c r="T14417" s="13"/>
      <c r="U14417" t="s">
        <v>9612</v>
      </c>
    </row>
    <row r="14418" spans="1:21" x14ac:dyDescent="0.25">
      <c r="A14418" t="s">
        <v>6637</v>
      </c>
      <c r="B14418" s="12">
        <v>42129</v>
      </c>
      <c r="C14418" t="s">
        <v>18557</v>
      </c>
      <c r="D14418" s="11">
        <v>46193.550914351901</v>
      </c>
      <c r="E14418" t="s">
        <v>18558</v>
      </c>
      <c r="F14418" t="s">
        <v>6617</v>
      </c>
      <c r="G14418" t="s">
        <v>16847</v>
      </c>
      <c r="H14418" t="s">
        <v>6438</v>
      </c>
      <c r="I14418" t="s">
        <v>55</v>
      </c>
      <c r="J14418" t="s">
        <v>164</v>
      </c>
      <c r="K14418" t="s">
        <v>18559</v>
      </c>
      <c r="L14418" t="s">
        <v>18554</v>
      </c>
      <c r="M14418" t="s">
        <v>18560</v>
      </c>
      <c r="N14418" t="s">
        <v>7366</v>
      </c>
      <c r="O14418" t="s">
        <v>7626</v>
      </c>
      <c r="P14418">
        <v>2650000</v>
      </c>
      <c r="Q14418" t="s">
        <v>6636</v>
      </c>
      <c r="R14418" t="s">
        <v>6636</v>
      </c>
      <c r="S14418" s="12"/>
      <c r="T14418" s="13"/>
      <c r="U14418" t="s">
        <v>9612</v>
      </c>
    </row>
    <row r="14419" spans="1:21" x14ac:dyDescent="0.25">
      <c r="A14419" t="s">
        <v>6637</v>
      </c>
      <c r="B14419" s="12">
        <v>42129</v>
      </c>
      <c r="C14419" t="s">
        <v>18557</v>
      </c>
      <c r="D14419" s="11">
        <v>46193.550914351901</v>
      </c>
      <c r="E14419" t="s">
        <v>18558</v>
      </c>
      <c r="F14419" t="s">
        <v>6617</v>
      </c>
      <c r="G14419" t="s">
        <v>11371</v>
      </c>
      <c r="H14419" t="s">
        <v>6438</v>
      </c>
      <c r="I14419" t="s">
        <v>55</v>
      </c>
      <c r="J14419" t="s">
        <v>164</v>
      </c>
      <c r="K14419" t="s">
        <v>18559</v>
      </c>
      <c r="L14419" t="s">
        <v>18554</v>
      </c>
      <c r="M14419" t="s">
        <v>18560</v>
      </c>
      <c r="N14419" t="s">
        <v>7366</v>
      </c>
      <c r="O14419" t="s">
        <v>7626</v>
      </c>
      <c r="P14419">
        <v>2650000</v>
      </c>
      <c r="Q14419" t="s">
        <v>6636</v>
      </c>
      <c r="R14419" t="s">
        <v>6636</v>
      </c>
      <c r="S14419" s="12"/>
      <c r="T14419" s="13"/>
      <c r="U14419" t="s">
        <v>9612</v>
      </c>
    </row>
    <row r="14420" spans="1:21" x14ac:dyDescent="0.25">
      <c r="A14420" t="s">
        <v>6637</v>
      </c>
      <c r="B14420" s="12">
        <v>42129</v>
      </c>
      <c r="C14420" t="s">
        <v>18557</v>
      </c>
      <c r="D14420" s="11">
        <v>46193.550914351901</v>
      </c>
      <c r="E14420" t="s">
        <v>18558</v>
      </c>
      <c r="F14420" t="s">
        <v>6617</v>
      </c>
      <c r="G14420" t="s">
        <v>16848</v>
      </c>
      <c r="H14420" t="s">
        <v>6438</v>
      </c>
      <c r="I14420" t="s">
        <v>55</v>
      </c>
      <c r="J14420" t="s">
        <v>164</v>
      </c>
      <c r="K14420" t="s">
        <v>18559</v>
      </c>
      <c r="L14420" t="s">
        <v>18554</v>
      </c>
      <c r="M14420" t="s">
        <v>18560</v>
      </c>
      <c r="N14420" t="s">
        <v>7366</v>
      </c>
      <c r="O14420" t="s">
        <v>7626</v>
      </c>
      <c r="P14420">
        <v>2650000</v>
      </c>
      <c r="Q14420" t="s">
        <v>6636</v>
      </c>
      <c r="R14420" t="s">
        <v>6636</v>
      </c>
      <c r="S14420" s="12"/>
      <c r="T14420" s="13"/>
      <c r="U14420" t="s">
        <v>9612</v>
      </c>
    </row>
    <row r="14421" spans="1:21" x14ac:dyDescent="0.25">
      <c r="A14421" t="s">
        <v>6637</v>
      </c>
      <c r="B14421" s="12">
        <v>42129</v>
      </c>
      <c r="C14421" t="s">
        <v>18557</v>
      </c>
      <c r="D14421" s="11">
        <v>46193.550914351901</v>
      </c>
      <c r="E14421" t="s">
        <v>18558</v>
      </c>
      <c r="F14421" t="s">
        <v>6617</v>
      </c>
      <c r="G14421" t="s">
        <v>11364</v>
      </c>
      <c r="H14421" t="s">
        <v>6438</v>
      </c>
      <c r="I14421" t="s">
        <v>55</v>
      </c>
      <c r="J14421" t="s">
        <v>164</v>
      </c>
      <c r="K14421" t="s">
        <v>18559</v>
      </c>
      <c r="L14421" t="s">
        <v>18554</v>
      </c>
      <c r="M14421" t="s">
        <v>18560</v>
      </c>
      <c r="N14421" t="s">
        <v>7366</v>
      </c>
      <c r="O14421" t="s">
        <v>7626</v>
      </c>
      <c r="P14421">
        <v>2650000</v>
      </c>
      <c r="Q14421" t="s">
        <v>6636</v>
      </c>
      <c r="R14421" t="s">
        <v>6636</v>
      </c>
      <c r="S14421" s="12"/>
      <c r="T14421" s="13"/>
      <c r="U14421" t="s">
        <v>9612</v>
      </c>
    </row>
    <row r="14422" spans="1:21" x14ac:dyDescent="0.25">
      <c r="A14422" t="s">
        <v>6619</v>
      </c>
      <c r="B14422" s="12">
        <v>42129</v>
      </c>
      <c r="C14422" t="s">
        <v>18557</v>
      </c>
      <c r="D14422" s="11">
        <v>46193.553657407399</v>
      </c>
      <c r="E14422" t="s">
        <v>18558</v>
      </c>
      <c r="F14422" t="s">
        <v>6617</v>
      </c>
      <c r="G14422" t="s">
        <v>16844</v>
      </c>
      <c r="H14422" t="s">
        <v>6438</v>
      </c>
      <c r="I14422" t="s">
        <v>55</v>
      </c>
      <c r="J14422" t="s">
        <v>164</v>
      </c>
      <c r="K14422" t="s">
        <v>18559</v>
      </c>
      <c r="L14422" t="s">
        <v>18554</v>
      </c>
      <c r="M14422" t="s">
        <v>18560</v>
      </c>
      <c r="N14422" t="s">
        <v>7366</v>
      </c>
      <c r="O14422" t="s">
        <v>7626</v>
      </c>
      <c r="P14422">
        <v>2650000</v>
      </c>
      <c r="Q14422" t="s">
        <v>6636</v>
      </c>
      <c r="R14422" t="s">
        <v>6636</v>
      </c>
      <c r="S14422" s="12"/>
      <c r="T14422" s="13"/>
      <c r="U14422" t="s">
        <v>9612</v>
      </c>
    </row>
    <row r="14423" spans="1:21" x14ac:dyDescent="0.25">
      <c r="A14423" t="s">
        <v>6619</v>
      </c>
      <c r="B14423" s="12">
        <v>42129</v>
      </c>
      <c r="C14423" t="s">
        <v>18557</v>
      </c>
      <c r="D14423" s="11">
        <v>46193.553657407399</v>
      </c>
      <c r="E14423" t="s">
        <v>18558</v>
      </c>
      <c r="F14423" t="s">
        <v>6617</v>
      </c>
      <c r="G14423" t="s">
        <v>16845</v>
      </c>
      <c r="H14423" t="s">
        <v>6438</v>
      </c>
      <c r="I14423" t="s">
        <v>55</v>
      </c>
      <c r="J14423" t="s">
        <v>164</v>
      </c>
      <c r="K14423" t="s">
        <v>18559</v>
      </c>
      <c r="L14423" t="s">
        <v>18554</v>
      </c>
      <c r="M14423" t="s">
        <v>18560</v>
      </c>
      <c r="N14423" t="s">
        <v>7366</v>
      </c>
      <c r="O14423" t="s">
        <v>7626</v>
      </c>
      <c r="P14423">
        <v>2650000</v>
      </c>
      <c r="Q14423" t="s">
        <v>6636</v>
      </c>
      <c r="R14423" t="s">
        <v>6636</v>
      </c>
      <c r="S14423" s="12"/>
      <c r="T14423" s="13"/>
      <c r="U14423" t="s">
        <v>9612</v>
      </c>
    </row>
    <row r="14424" spans="1:21" x14ac:dyDescent="0.25">
      <c r="A14424" t="s">
        <v>6619</v>
      </c>
      <c r="B14424" s="12">
        <v>42129</v>
      </c>
      <c r="C14424" t="s">
        <v>18557</v>
      </c>
      <c r="D14424" s="11">
        <v>46193.553657407399</v>
      </c>
      <c r="E14424" t="s">
        <v>18558</v>
      </c>
      <c r="F14424" t="s">
        <v>6617</v>
      </c>
      <c r="G14424" t="s">
        <v>16846</v>
      </c>
      <c r="H14424" t="s">
        <v>6438</v>
      </c>
      <c r="I14424" t="s">
        <v>55</v>
      </c>
      <c r="J14424" t="s">
        <v>164</v>
      </c>
      <c r="K14424" t="s">
        <v>18559</v>
      </c>
      <c r="L14424" t="s">
        <v>18554</v>
      </c>
      <c r="M14424" t="s">
        <v>18560</v>
      </c>
      <c r="N14424" t="s">
        <v>7366</v>
      </c>
      <c r="O14424" t="s">
        <v>7626</v>
      </c>
      <c r="P14424">
        <v>2650000</v>
      </c>
      <c r="Q14424" t="s">
        <v>6636</v>
      </c>
      <c r="R14424" t="s">
        <v>6636</v>
      </c>
      <c r="S14424" s="12"/>
      <c r="T14424" s="13"/>
      <c r="U14424" t="s">
        <v>9612</v>
      </c>
    </row>
    <row r="14425" spans="1:21" x14ac:dyDescent="0.25">
      <c r="A14425" t="s">
        <v>6619</v>
      </c>
      <c r="B14425" s="12">
        <v>42129</v>
      </c>
      <c r="C14425" t="s">
        <v>18557</v>
      </c>
      <c r="D14425" s="11">
        <v>46193.553657407399</v>
      </c>
      <c r="E14425" t="s">
        <v>18558</v>
      </c>
      <c r="F14425" t="s">
        <v>6617</v>
      </c>
      <c r="G14425" t="s">
        <v>16847</v>
      </c>
      <c r="H14425" t="s">
        <v>6438</v>
      </c>
      <c r="I14425" t="s">
        <v>55</v>
      </c>
      <c r="J14425" t="s">
        <v>164</v>
      </c>
      <c r="K14425" t="s">
        <v>18559</v>
      </c>
      <c r="L14425" t="s">
        <v>18554</v>
      </c>
      <c r="M14425" t="s">
        <v>18560</v>
      </c>
      <c r="N14425" t="s">
        <v>7366</v>
      </c>
      <c r="O14425" t="s">
        <v>7626</v>
      </c>
      <c r="P14425">
        <v>2650000</v>
      </c>
      <c r="Q14425" t="s">
        <v>6636</v>
      </c>
      <c r="R14425" t="s">
        <v>6636</v>
      </c>
      <c r="S14425" s="12"/>
      <c r="T14425" s="13"/>
      <c r="U14425" t="s">
        <v>9612</v>
      </c>
    </row>
    <row r="14426" spans="1:21" x14ac:dyDescent="0.25">
      <c r="A14426" t="s">
        <v>6619</v>
      </c>
      <c r="B14426" s="12">
        <v>42129</v>
      </c>
      <c r="C14426" t="s">
        <v>18557</v>
      </c>
      <c r="D14426" s="11">
        <v>46193.553657407399</v>
      </c>
      <c r="E14426" t="s">
        <v>18558</v>
      </c>
      <c r="F14426" t="s">
        <v>6617</v>
      </c>
      <c r="G14426" t="s">
        <v>11371</v>
      </c>
      <c r="H14426" t="s">
        <v>6438</v>
      </c>
      <c r="I14426" t="s">
        <v>55</v>
      </c>
      <c r="J14426" t="s">
        <v>164</v>
      </c>
      <c r="K14426" t="s">
        <v>18559</v>
      </c>
      <c r="L14426" t="s">
        <v>18554</v>
      </c>
      <c r="M14426" t="s">
        <v>18560</v>
      </c>
      <c r="N14426" t="s">
        <v>7366</v>
      </c>
      <c r="O14426" t="s">
        <v>7626</v>
      </c>
      <c r="P14426">
        <v>2650000</v>
      </c>
      <c r="Q14426" t="s">
        <v>6636</v>
      </c>
      <c r="R14426" t="s">
        <v>6636</v>
      </c>
      <c r="S14426" s="12"/>
      <c r="T14426" s="13"/>
      <c r="U14426" t="s">
        <v>9612</v>
      </c>
    </row>
    <row r="14427" spans="1:21" x14ac:dyDescent="0.25">
      <c r="A14427" t="s">
        <v>6619</v>
      </c>
      <c r="B14427" s="12">
        <v>42129</v>
      </c>
      <c r="C14427" t="s">
        <v>18557</v>
      </c>
      <c r="D14427" s="11">
        <v>46193.553657407399</v>
      </c>
      <c r="E14427" t="s">
        <v>18558</v>
      </c>
      <c r="F14427" t="s">
        <v>6617</v>
      </c>
      <c r="G14427" t="s">
        <v>16848</v>
      </c>
      <c r="H14427" t="s">
        <v>6438</v>
      </c>
      <c r="I14427" t="s">
        <v>55</v>
      </c>
      <c r="J14427" t="s">
        <v>164</v>
      </c>
      <c r="K14427" t="s">
        <v>18559</v>
      </c>
      <c r="L14427" t="s">
        <v>18554</v>
      </c>
      <c r="M14427" t="s">
        <v>18560</v>
      </c>
      <c r="N14427" t="s">
        <v>7366</v>
      </c>
      <c r="O14427" t="s">
        <v>7626</v>
      </c>
      <c r="P14427">
        <v>2650000</v>
      </c>
      <c r="Q14427" t="s">
        <v>6636</v>
      </c>
      <c r="R14427" t="s">
        <v>6636</v>
      </c>
      <c r="S14427" s="12"/>
      <c r="T14427" s="13"/>
      <c r="U14427" t="s">
        <v>9612</v>
      </c>
    </row>
    <row r="14428" spans="1:21" x14ac:dyDescent="0.25">
      <c r="A14428" t="s">
        <v>6619</v>
      </c>
      <c r="B14428" s="12">
        <v>42129</v>
      </c>
      <c r="C14428" t="s">
        <v>18557</v>
      </c>
      <c r="D14428" s="11">
        <v>46193.553657407399</v>
      </c>
      <c r="E14428" t="s">
        <v>18558</v>
      </c>
      <c r="F14428" t="s">
        <v>6617</v>
      </c>
      <c r="G14428" t="s">
        <v>11364</v>
      </c>
      <c r="H14428" t="s">
        <v>6438</v>
      </c>
      <c r="I14428" t="s">
        <v>55</v>
      </c>
      <c r="J14428" t="s">
        <v>164</v>
      </c>
      <c r="K14428" t="s">
        <v>18559</v>
      </c>
      <c r="L14428" t="s">
        <v>18554</v>
      </c>
      <c r="M14428" t="s">
        <v>18560</v>
      </c>
      <c r="N14428" t="s">
        <v>7366</v>
      </c>
      <c r="O14428" t="s">
        <v>7626</v>
      </c>
      <c r="P14428">
        <v>2650000</v>
      </c>
      <c r="Q14428" t="s">
        <v>6636</v>
      </c>
      <c r="R14428" t="s">
        <v>6636</v>
      </c>
      <c r="S14428" s="12"/>
      <c r="T14428" s="13"/>
      <c r="U14428" t="s">
        <v>9612</v>
      </c>
    </row>
    <row r="14429" spans="1:21" x14ac:dyDescent="0.25">
      <c r="A14429" t="s">
        <v>6637</v>
      </c>
      <c r="B14429" s="12">
        <v>42181</v>
      </c>
      <c r="C14429" t="s">
        <v>18561</v>
      </c>
      <c r="D14429" s="11">
        <v>46194.394907407397</v>
      </c>
      <c r="E14429" t="s">
        <v>18562</v>
      </c>
      <c r="F14429" t="s">
        <v>6617</v>
      </c>
      <c r="G14429" t="s">
        <v>16844</v>
      </c>
      <c r="H14429" t="s">
        <v>6438</v>
      </c>
      <c r="I14429" t="s">
        <v>55</v>
      </c>
      <c r="J14429" t="s">
        <v>737</v>
      </c>
      <c r="K14429" t="s">
        <v>18563</v>
      </c>
      <c r="L14429" t="s">
        <v>18554</v>
      </c>
      <c r="M14429" t="s">
        <v>18564</v>
      </c>
      <c r="N14429" t="s">
        <v>6761</v>
      </c>
      <c r="O14429" t="s">
        <v>6762</v>
      </c>
      <c r="P14429">
        <v>2759900</v>
      </c>
      <c r="Q14429" t="s">
        <v>6636</v>
      </c>
      <c r="R14429" t="s">
        <v>6636</v>
      </c>
      <c r="S14429" s="12"/>
      <c r="T14429" s="13"/>
      <c r="U14429" t="s">
        <v>6636</v>
      </c>
    </row>
    <row r="14430" spans="1:21" x14ac:dyDescent="0.25">
      <c r="A14430" t="s">
        <v>6637</v>
      </c>
      <c r="B14430" s="12">
        <v>42176</v>
      </c>
      <c r="C14430" t="s">
        <v>18561</v>
      </c>
      <c r="D14430" s="11">
        <v>46194.394907407397</v>
      </c>
      <c r="E14430" t="s">
        <v>18562</v>
      </c>
      <c r="F14430" t="s">
        <v>6617</v>
      </c>
      <c r="G14430" t="s">
        <v>16844</v>
      </c>
      <c r="H14430" t="s">
        <v>6438</v>
      </c>
      <c r="I14430" t="s">
        <v>55</v>
      </c>
      <c r="J14430" t="s">
        <v>737</v>
      </c>
      <c r="K14430" t="s">
        <v>18565</v>
      </c>
      <c r="L14430" t="s">
        <v>18554</v>
      </c>
      <c r="M14430" t="s">
        <v>18566</v>
      </c>
      <c r="N14430" t="s">
        <v>6761</v>
      </c>
      <c r="O14430" t="s">
        <v>6762</v>
      </c>
      <c r="P14430">
        <v>2759900</v>
      </c>
      <c r="Q14430" t="s">
        <v>6636</v>
      </c>
      <c r="R14430" t="s">
        <v>6636</v>
      </c>
      <c r="S14430" s="12"/>
      <c r="T14430" s="13"/>
      <c r="U14430" t="s">
        <v>6636</v>
      </c>
    </row>
    <row r="14431" spans="1:21" x14ac:dyDescent="0.25">
      <c r="A14431" t="s">
        <v>6637</v>
      </c>
      <c r="B14431" s="12">
        <v>42181</v>
      </c>
      <c r="C14431" t="s">
        <v>18561</v>
      </c>
      <c r="D14431" s="11">
        <v>46194.394907407397</v>
      </c>
      <c r="E14431" t="s">
        <v>18562</v>
      </c>
      <c r="F14431" t="s">
        <v>6617</v>
      </c>
      <c r="G14431" t="s">
        <v>16845</v>
      </c>
      <c r="H14431" t="s">
        <v>6438</v>
      </c>
      <c r="I14431" t="s">
        <v>55</v>
      </c>
      <c r="J14431" t="s">
        <v>737</v>
      </c>
      <c r="K14431" t="s">
        <v>18563</v>
      </c>
      <c r="L14431" t="s">
        <v>18554</v>
      </c>
      <c r="M14431" t="s">
        <v>18564</v>
      </c>
      <c r="N14431" t="s">
        <v>6761</v>
      </c>
      <c r="O14431" t="s">
        <v>6762</v>
      </c>
      <c r="P14431">
        <v>2759900</v>
      </c>
      <c r="Q14431" t="s">
        <v>6636</v>
      </c>
      <c r="R14431" t="s">
        <v>6636</v>
      </c>
      <c r="S14431" s="12"/>
      <c r="T14431" s="13"/>
      <c r="U14431" t="s">
        <v>6636</v>
      </c>
    </row>
    <row r="14432" spans="1:21" x14ac:dyDescent="0.25">
      <c r="A14432" t="s">
        <v>6637</v>
      </c>
      <c r="B14432" s="12">
        <v>42176</v>
      </c>
      <c r="C14432" t="s">
        <v>18561</v>
      </c>
      <c r="D14432" s="11">
        <v>46194.394907407397</v>
      </c>
      <c r="E14432" t="s">
        <v>18562</v>
      </c>
      <c r="F14432" t="s">
        <v>6617</v>
      </c>
      <c r="G14432" t="s">
        <v>16845</v>
      </c>
      <c r="H14432" t="s">
        <v>6438</v>
      </c>
      <c r="I14432" t="s">
        <v>55</v>
      </c>
      <c r="J14432" t="s">
        <v>737</v>
      </c>
      <c r="K14432" t="s">
        <v>18565</v>
      </c>
      <c r="L14432" t="s">
        <v>18554</v>
      </c>
      <c r="M14432" t="s">
        <v>18566</v>
      </c>
      <c r="N14432" t="s">
        <v>6761</v>
      </c>
      <c r="O14432" t="s">
        <v>6762</v>
      </c>
      <c r="P14432">
        <v>2759900</v>
      </c>
      <c r="Q14432" t="s">
        <v>6636</v>
      </c>
      <c r="R14432" t="s">
        <v>6636</v>
      </c>
      <c r="S14432" s="12"/>
      <c r="T14432" s="13"/>
      <c r="U14432" t="s">
        <v>6636</v>
      </c>
    </row>
    <row r="14433" spans="1:21" x14ac:dyDescent="0.25">
      <c r="A14433" t="s">
        <v>6637</v>
      </c>
      <c r="B14433" s="12">
        <v>42181</v>
      </c>
      <c r="C14433" t="s">
        <v>18561</v>
      </c>
      <c r="D14433" s="11">
        <v>46194.394907407397</v>
      </c>
      <c r="E14433" t="s">
        <v>18562</v>
      </c>
      <c r="F14433" t="s">
        <v>6617</v>
      </c>
      <c r="G14433" t="s">
        <v>16846</v>
      </c>
      <c r="H14433" t="s">
        <v>6438</v>
      </c>
      <c r="I14433" t="s">
        <v>55</v>
      </c>
      <c r="J14433" t="s">
        <v>737</v>
      </c>
      <c r="K14433" t="s">
        <v>18563</v>
      </c>
      <c r="L14433" t="s">
        <v>18554</v>
      </c>
      <c r="M14433" t="s">
        <v>18564</v>
      </c>
      <c r="N14433" t="s">
        <v>6761</v>
      </c>
      <c r="O14433" t="s">
        <v>6762</v>
      </c>
      <c r="P14433">
        <v>2759900</v>
      </c>
      <c r="Q14433" t="s">
        <v>6636</v>
      </c>
      <c r="R14433" t="s">
        <v>6636</v>
      </c>
      <c r="S14433" s="12"/>
      <c r="T14433" s="13"/>
      <c r="U14433" t="s">
        <v>6636</v>
      </c>
    </row>
    <row r="14434" spans="1:21" x14ac:dyDescent="0.25">
      <c r="A14434" t="s">
        <v>6637</v>
      </c>
      <c r="B14434" s="12">
        <v>42176</v>
      </c>
      <c r="C14434" t="s">
        <v>18561</v>
      </c>
      <c r="D14434" s="11">
        <v>46194.394907407397</v>
      </c>
      <c r="E14434" t="s">
        <v>18562</v>
      </c>
      <c r="F14434" t="s">
        <v>6617</v>
      </c>
      <c r="G14434" t="s">
        <v>16846</v>
      </c>
      <c r="H14434" t="s">
        <v>6438</v>
      </c>
      <c r="I14434" t="s">
        <v>55</v>
      </c>
      <c r="J14434" t="s">
        <v>737</v>
      </c>
      <c r="K14434" t="s">
        <v>18565</v>
      </c>
      <c r="L14434" t="s">
        <v>18554</v>
      </c>
      <c r="M14434" t="s">
        <v>18566</v>
      </c>
      <c r="N14434" t="s">
        <v>6761</v>
      </c>
      <c r="O14434" t="s">
        <v>6762</v>
      </c>
      <c r="P14434">
        <v>2759900</v>
      </c>
      <c r="Q14434" t="s">
        <v>6636</v>
      </c>
      <c r="R14434" t="s">
        <v>6636</v>
      </c>
      <c r="S14434" s="12"/>
      <c r="T14434" s="13"/>
      <c r="U14434" t="s">
        <v>6636</v>
      </c>
    </row>
    <row r="14435" spans="1:21" x14ac:dyDescent="0.25">
      <c r="A14435" t="s">
        <v>6637</v>
      </c>
      <c r="B14435" s="12">
        <v>42181</v>
      </c>
      <c r="C14435" t="s">
        <v>18561</v>
      </c>
      <c r="D14435" s="11">
        <v>46194.394907407397</v>
      </c>
      <c r="E14435" t="s">
        <v>18562</v>
      </c>
      <c r="F14435" t="s">
        <v>6617</v>
      </c>
      <c r="G14435" t="s">
        <v>16847</v>
      </c>
      <c r="H14435" t="s">
        <v>6438</v>
      </c>
      <c r="I14435" t="s">
        <v>55</v>
      </c>
      <c r="J14435" t="s">
        <v>737</v>
      </c>
      <c r="K14435" t="s">
        <v>18563</v>
      </c>
      <c r="L14435" t="s">
        <v>18554</v>
      </c>
      <c r="M14435" t="s">
        <v>18564</v>
      </c>
      <c r="N14435" t="s">
        <v>6761</v>
      </c>
      <c r="O14435" t="s">
        <v>6762</v>
      </c>
      <c r="P14435">
        <v>2759900</v>
      </c>
      <c r="Q14435" t="s">
        <v>6636</v>
      </c>
      <c r="R14435" t="s">
        <v>6636</v>
      </c>
      <c r="S14435" s="12"/>
      <c r="T14435" s="13"/>
      <c r="U14435" t="s">
        <v>6636</v>
      </c>
    </row>
    <row r="14436" spans="1:21" x14ac:dyDescent="0.25">
      <c r="A14436" t="s">
        <v>6637</v>
      </c>
      <c r="B14436" s="12">
        <v>42176</v>
      </c>
      <c r="C14436" t="s">
        <v>18561</v>
      </c>
      <c r="D14436" s="11">
        <v>46194.394907407397</v>
      </c>
      <c r="E14436" t="s">
        <v>18562</v>
      </c>
      <c r="F14436" t="s">
        <v>6617</v>
      </c>
      <c r="G14436" t="s">
        <v>16847</v>
      </c>
      <c r="H14436" t="s">
        <v>6438</v>
      </c>
      <c r="I14436" t="s">
        <v>55</v>
      </c>
      <c r="J14436" t="s">
        <v>737</v>
      </c>
      <c r="K14436" t="s">
        <v>18565</v>
      </c>
      <c r="L14436" t="s">
        <v>18554</v>
      </c>
      <c r="M14436" t="s">
        <v>18566</v>
      </c>
      <c r="N14436" t="s">
        <v>6761</v>
      </c>
      <c r="O14436" t="s">
        <v>6762</v>
      </c>
      <c r="P14436">
        <v>2759900</v>
      </c>
      <c r="Q14436" t="s">
        <v>6636</v>
      </c>
      <c r="R14436" t="s">
        <v>6636</v>
      </c>
      <c r="S14436" s="12"/>
      <c r="T14436" s="13"/>
      <c r="U14436" t="s">
        <v>6636</v>
      </c>
    </row>
    <row r="14437" spans="1:21" x14ac:dyDescent="0.25">
      <c r="A14437" t="s">
        <v>6637</v>
      </c>
      <c r="B14437" s="12">
        <v>42181</v>
      </c>
      <c r="C14437" t="s">
        <v>18561</v>
      </c>
      <c r="D14437" s="11">
        <v>46194.394907407397</v>
      </c>
      <c r="E14437" t="s">
        <v>18562</v>
      </c>
      <c r="F14437" t="s">
        <v>6617</v>
      </c>
      <c r="G14437" t="s">
        <v>11371</v>
      </c>
      <c r="H14437" t="s">
        <v>6438</v>
      </c>
      <c r="I14437" t="s">
        <v>55</v>
      </c>
      <c r="J14437" t="s">
        <v>737</v>
      </c>
      <c r="K14437" t="s">
        <v>18563</v>
      </c>
      <c r="L14437" t="s">
        <v>18554</v>
      </c>
      <c r="M14437" t="s">
        <v>18564</v>
      </c>
      <c r="N14437" t="s">
        <v>6761</v>
      </c>
      <c r="O14437" t="s">
        <v>6762</v>
      </c>
      <c r="P14437">
        <v>2759900</v>
      </c>
      <c r="Q14437" t="s">
        <v>6636</v>
      </c>
      <c r="R14437" t="s">
        <v>6636</v>
      </c>
      <c r="S14437" s="12"/>
      <c r="T14437" s="13"/>
      <c r="U14437" t="s">
        <v>6636</v>
      </c>
    </row>
    <row r="14438" spans="1:21" x14ac:dyDescent="0.25">
      <c r="A14438" t="s">
        <v>6637</v>
      </c>
      <c r="B14438" s="12">
        <v>42176</v>
      </c>
      <c r="C14438" t="s">
        <v>18561</v>
      </c>
      <c r="D14438" s="11">
        <v>46194.394907407397</v>
      </c>
      <c r="E14438" t="s">
        <v>18562</v>
      </c>
      <c r="F14438" t="s">
        <v>6617</v>
      </c>
      <c r="G14438" t="s">
        <v>11371</v>
      </c>
      <c r="H14438" t="s">
        <v>6438</v>
      </c>
      <c r="I14438" t="s">
        <v>55</v>
      </c>
      <c r="J14438" t="s">
        <v>737</v>
      </c>
      <c r="K14438" t="s">
        <v>18565</v>
      </c>
      <c r="L14438" t="s">
        <v>18554</v>
      </c>
      <c r="M14438" t="s">
        <v>18566</v>
      </c>
      <c r="N14438" t="s">
        <v>6761</v>
      </c>
      <c r="O14438" t="s">
        <v>6762</v>
      </c>
      <c r="P14438">
        <v>2759900</v>
      </c>
      <c r="Q14438" t="s">
        <v>6636</v>
      </c>
      <c r="R14438" t="s">
        <v>6636</v>
      </c>
      <c r="S14438" s="12"/>
      <c r="T14438" s="13"/>
      <c r="U14438" t="s">
        <v>6636</v>
      </c>
    </row>
    <row r="14439" spans="1:21" x14ac:dyDescent="0.25">
      <c r="A14439" t="s">
        <v>6637</v>
      </c>
      <c r="B14439" s="12">
        <v>42181</v>
      </c>
      <c r="C14439" t="s">
        <v>18561</v>
      </c>
      <c r="D14439" s="11">
        <v>46194.394907407397</v>
      </c>
      <c r="E14439" t="s">
        <v>18562</v>
      </c>
      <c r="F14439" t="s">
        <v>6617</v>
      </c>
      <c r="G14439" t="s">
        <v>16848</v>
      </c>
      <c r="H14439" t="s">
        <v>6438</v>
      </c>
      <c r="I14439" t="s">
        <v>55</v>
      </c>
      <c r="J14439" t="s">
        <v>737</v>
      </c>
      <c r="K14439" t="s">
        <v>18563</v>
      </c>
      <c r="L14439" t="s">
        <v>18554</v>
      </c>
      <c r="M14439" t="s">
        <v>18564</v>
      </c>
      <c r="N14439" t="s">
        <v>6761</v>
      </c>
      <c r="O14439" t="s">
        <v>6762</v>
      </c>
      <c r="P14439">
        <v>2759900</v>
      </c>
      <c r="Q14439" t="s">
        <v>6636</v>
      </c>
      <c r="R14439" t="s">
        <v>6636</v>
      </c>
      <c r="S14439" s="12"/>
      <c r="T14439" s="13"/>
      <c r="U14439" t="s">
        <v>6636</v>
      </c>
    </row>
    <row r="14440" spans="1:21" x14ac:dyDescent="0.25">
      <c r="A14440" t="s">
        <v>6637</v>
      </c>
      <c r="B14440" s="12">
        <v>42176</v>
      </c>
      <c r="C14440" t="s">
        <v>18561</v>
      </c>
      <c r="D14440" s="11">
        <v>46194.394907407397</v>
      </c>
      <c r="E14440" t="s">
        <v>18562</v>
      </c>
      <c r="F14440" t="s">
        <v>6617</v>
      </c>
      <c r="G14440" t="s">
        <v>16848</v>
      </c>
      <c r="H14440" t="s">
        <v>6438</v>
      </c>
      <c r="I14440" t="s">
        <v>55</v>
      </c>
      <c r="J14440" t="s">
        <v>737</v>
      </c>
      <c r="K14440" t="s">
        <v>18565</v>
      </c>
      <c r="L14440" t="s">
        <v>18554</v>
      </c>
      <c r="M14440" t="s">
        <v>18566</v>
      </c>
      <c r="N14440" t="s">
        <v>6761</v>
      </c>
      <c r="O14440" t="s">
        <v>6762</v>
      </c>
      <c r="P14440">
        <v>2759900</v>
      </c>
      <c r="Q14440" t="s">
        <v>6636</v>
      </c>
      <c r="R14440" t="s">
        <v>6636</v>
      </c>
      <c r="S14440" s="12"/>
      <c r="T14440" s="13"/>
      <c r="U14440" t="s">
        <v>6636</v>
      </c>
    </row>
    <row r="14441" spans="1:21" x14ac:dyDescent="0.25">
      <c r="A14441" t="s">
        <v>6637</v>
      </c>
      <c r="B14441" s="12">
        <v>42181</v>
      </c>
      <c r="C14441" t="s">
        <v>18561</v>
      </c>
      <c r="D14441" s="11">
        <v>46194.394907407397</v>
      </c>
      <c r="E14441" t="s">
        <v>18562</v>
      </c>
      <c r="F14441" t="s">
        <v>6617</v>
      </c>
      <c r="G14441" t="s">
        <v>11364</v>
      </c>
      <c r="H14441" t="s">
        <v>6438</v>
      </c>
      <c r="I14441" t="s">
        <v>55</v>
      </c>
      <c r="J14441" t="s">
        <v>737</v>
      </c>
      <c r="K14441" t="s">
        <v>18563</v>
      </c>
      <c r="L14441" t="s">
        <v>18554</v>
      </c>
      <c r="M14441" t="s">
        <v>18564</v>
      </c>
      <c r="N14441" t="s">
        <v>6761</v>
      </c>
      <c r="O14441" t="s">
        <v>6762</v>
      </c>
      <c r="P14441">
        <v>2759900</v>
      </c>
      <c r="Q14441" t="s">
        <v>6636</v>
      </c>
      <c r="R14441" t="s">
        <v>6636</v>
      </c>
      <c r="S14441" s="12"/>
      <c r="T14441" s="13"/>
      <c r="U14441" t="s">
        <v>6636</v>
      </c>
    </row>
    <row r="14442" spans="1:21" x14ac:dyDescent="0.25">
      <c r="A14442" t="s">
        <v>6637</v>
      </c>
      <c r="B14442" s="12">
        <v>42176</v>
      </c>
      <c r="C14442" t="s">
        <v>18561</v>
      </c>
      <c r="D14442" s="11">
        <v>46194.394907407397</v>
      </c>
      <c r="E14442" t="s">
        <v>18562</v>
      </c>
      <c r="F14442" t="s">
        <v>6617</v>
      </c>
      <c r="G14442" t="s">
        <v>11364</v>
      </c>
      <c r="H14442" t="s">
        <v>6438</v>
      </c>
      <c r="I14442" t="s">
        <v>55</v>
      </c>
      <c r="J14442" t="s">
        <v>737</v>
      </c>
      <c r="K14442" t="s">
        <v>18565</v>
      </c>
      <c r="L14442" t="s">
        <v>18554</v>
      </c>
      <c r="M14442" t="s">
        <v>18566</v>
      </c>
      <c r="N14442" t="s">
        <v>6761</v>
      </c>
      <c r="O14442" t="s">
        <v>6762</v>
      </c>
      <c r="P14442">
        <v>2759900</v>
      </c>
      <c r="Q14442" t="s">
        <v>6636</v>
      </c>
      <c r="R14442" t="s">
        <v>6636</v>
      </c>
      <c r="S14442" s="12"/>
      <c r="T14442" s="13"/>
      <c r="U14442" t="s">
        <v>6636</v>
      </c>
    </row>
    <row r="14443" spans="1:21" x14ac:dyDescent="0.25">
      <c r="A14443" t="s">
        <v>6619</v>
      </c>
      <c r="B14443" s="12">
        <v>42181</v>
      </c>
      <c r="C14443" t="s">
        <v>18561</v>
      </c>
      <c r="D14443" s="11">
        <v>46194.575949074097</v>
      </c>
      <c r="E14443" t="s">
        <v>18562</v>
      </c>
      <c r="F14443" t="s">
        <v>6617</v>
      </c>
      <c r="G14443" t="s">
        <v>16844</v>
      </c>
      <c r="H14443" t="s">
        <v>6438</v>
      </c>
      <c r="I14443" t="s">
        <v>55</v>
      </c>
      <c r="J14443" t="s">
        <v>737</v>
      </c>
      <c r="K14443" t="s">
        <v>18563</v>
      </c>
      <c r="L14443" t="s">
        <v>18554</v>
      </c>
      <c r="M14443" t="s">
        <v>18564</v>
      </c>
      <c r="N14443" t="s">
        <v>6761</v>
      </c>
      <c r="O14443" t="s">
        <v>6762</v>
      </c>
      <c r="P14443">
        <v>2759900</v>
      </c>
      <c r="Q14443" t="s">
        <v>6636</v>
      </c>
      <c r="R14443" t="s">
        <v>6636</v>
      </c>
      <c r="S14443" s="12"/>
      <c r="T14443" s="13"/>
      <c r="U14443" t="s">
        <v>6636</v>
      </c>
    </row>
    <row r="14444" spans="1:21" x14ac:dyDescent="0.25">
      <c r="A14444" t="s">
        <v>6619</v>
      </c>
      <c r="B14444" s="12">
        <v>42181</v>
      </c>
      <c r="C14444" t="s">
        <v>18561</v>
      </c>
      <c r="D14444" s="11">
        <v>46194.575949074097</v>
      </c>
      <c r="E14444" t="s">
        <v>18562</v>
      </c>
      <c r="F14444" t="s">
        <v>6617</v>
      </c>
      <c r="G14444" t="s">
        <v>16845</v>
      </c>
      <c r="H14444" t="s">
        <v>6438</v>
      </c>
      <c r="I14444" t="s">
        <v>55</v>
      </c>
      <c r="J14444" t="s">
        <v>737</v>
      </c>
      <c r="K14444" t="s">
        <v>18563</v>
      </c>
      <c r="L14444" t="s">
        <v>18554</v>
      </c>
      <c r="M14444" t="s">
        <v>18564</v>
      </c>
      <c r="N14444" t="s">
        <v>6761</v>
      </c>
      <c r="O14444" t="s">
        <v>6762</v>
      </c>
      <c r="P14444">
        <v>2759900</v>
      </c>
      <c r="Q14444" t="s">
        <v>6636</v>
      </c>
      <c r="R14444" t="s">
        <v>6636</v>
      </c>
      <c r="S14444" s="12"/>
      <c r="T14444" s="13"/>
      <c r="U14444" t="s">
        <v>6636</v>
      </c>
    </row>
    <row r="14445" spans="1:21" x14ac:dyDescent="0.25">
      <c r="A14445" t="s">
        <v>6619</v>
      </c>
      <c r="B14445" s="12">
        <v>42181</v>
      </c>
      <c r="C14445" t="s">
        <v>18561</v>
      </c>
      <c r="D14445" s="11">
        <v>46194.575949074097</v>
      </c>
      <c r="E14445" t="s">
        <v>18562</v>
      </c>
      <c r="F14445" t="s">
        <v>6617</v>
      </c>
      <c r="G14445" t="s">
        <v>16846</v>
      </c>
      <c r="H14445" t="s">
        <v>6438</v>
      </c>
      <c r="I14445" t="s">
        <v>55</v>
      </c>
      <c r="J14445" t="s">
        <v>737</v>
      </c>
      <c r="K14445" t="s">
        <v>18563</v>
      </c>
      <c r="L14445" t="s">
        <v>18554</v>
      </c>
      <c r="M14445" t="s">
        <v>18564</v>
      </c>
      <c r="N14445" t="s">
        <v>6761</v>
      </c>
      <c r="O14445" t="s">
        <v>6762</v>
      </c>
      <c r="P14445">
        <v>2759900</v>
      </c>
      <c r="Q14445" t="s">
        <v>6636</v>
      </c>
      <c r="R14445" t="s">
        <v>6636</v>
      </c>
      <c r="S14445" s="12"/>
      <c r="T14445" s="13"/>
      <c r="U14445" t="s">
        <v>6636</v>
      </c>
    </row>
    <row r="14446" spans="1:21" x14ac:dyDescent="0.25">
      <c r="A14446" t="s">
        <v>6619</v>
      </c>
      <c r="B14446" s="12">
        <v>42181</v>
      </c>
      <c r="C14446" t="s">
        <v>18561</v>
      </c>
      <c r="D14446" s="11">
        <v>46194.575949074097</v>
      </c>
      <c r="E14446" t="s">
        <v>18562</v>
      </c>
      <c r="F14446" t="s">
        <v>6617</v>
      </c>
      <c r="G14446" t="s">
        <v>16847</v>
      </c>
      <c r="H14446" t="s">
        <v>6438</v>
      </c>
      <c r="I14446" t="s">
        <v>55</v>
      </c>
      <c r="J14446" t="s">
        <v>737</v>
      </c>
      <c r="K14446" t="s">
        <v>18563</v>
      </c>
      <c r="L14446" t="s">
        <v>18554</v>
      </c>
      <c r="M14446" t="s">
        <v>18564</v>
      </c>
      <c r="N14446" t="s">
        <v>6761</v>
      </c>
      <c r="O14446" t="s">
        <v>6762</v>
      </c>
      <c r="P14446">
        <v>2759900</v>
      </c>
      <c r="Q14446" t="s">
        <v>6636</v>
      </c>
      <c r="R14446" t="s">
        <v>6636</v>
      </c>
      <c r="S14446" s="12"/>
      <c r="T14446" s="13"/>
      <c r="U14446" t="s">
        <v>6636</v>
      </c>
    </row>
    <row r="14447" spans="1:21" x14ac:dyDescent="0.25">
      <c r="A14447" t="s">
        <v>6619</v>
      </c>
      <c r="B14447" s="12">
        <v>42181</v>
      </c>
      <c r="C14447" t="s">
        <v>18561</v>
      </c>
      <c r="D14447" s="11">
        <v>46194.575949074097</v>
      </c>
      <c r="E14447" t="s">
        <v>18562</v>
      </c>
      <c r="F14447" t="s">
        <v>6617</v>
      </c>
      <c r="G14447" t="s">
        <v>11371</v>
      </c>
      <c r="H14447" t="s">
        <v>6438</v>
      </c>
      <c r="I14447" t="s">
        <v>55</v>
      </c>
      <c r="J14447" t="s">
        <v>737</v>
      </c>
      <c r="K14447" t="s">
        <v>18563</v>
      </c>
      <c r="L14447" t="s">
        <v>18554</v>
      </c>
      <c r="M14447" t="s">
        <v>18564</v>
      </c>
      <c r="N14447" t="s">
        <v>6761</v>
      </c>
      <c r="O14447" t="s">
        <v>6762</v>
      </c>
      <c r="P14447">
        <v>2759900</v>
      </c>
      <c r="Q14447" t="s">
        <v>6636</v>
      </c>
      <c r="R14447" t="s">
        <v>6636</v>
      </c>
      <c r="S14447" s="12"/>
      <c r="T14447" s="13"/>
      <c r="U14447" t="s">
        <v>6636</v>
      </c>
    </row>
    <row r="14448" spans="1:21" x14ac:dyDescent="0.25">
      <c r="A14448" t="s">
        <v>6619</v>
      </c>
      <c r="B14448" s="12">
        <v>42181</v>
      </c>
      <c r="C14448" t="s">
        <v>18561</v>
      </c>
      <c r="D14448" s="11">
        <v>46194.575949074097</v>
      </c>
      <c r="E14448" t="s">
        <v>18562</v>
      </c>
      <c r="F14448" t="s">
        <v>6617</v>
      </c>
      <c r="G14448" t="s">
        <v>16848</v>
      </c>
      <c r="H14448" t="s">
        <v>6438</v>
      </c>
      <c r="I14448" t="s">
        <v>55</v>
      </c>
      <c r="J14448" t="s">
        <v>737</v>
      </c>
      <c r="K14448" t="s">
        <v>18563</v>
      </c>
      <c r="L14448" t="s">
        <v>18554</v>
      </c>
      <c r="M14448" t="s">
        <v>18564</v>
      </c>
      <c r="N14448" t="s">
        <v>6761</v>
      </c>
      <c r="O14448" t="s">
        <v>6762</v>
      </c>
      <c r="P14448">
        <v>2759900</v>
      </c>
      <c r="Q14448" t="s">
        <v>6636</v>
      </c>
      <c r="R14448" t="s">
        <v>6636</v>
      </c>
      <c r="S14448" s="12"/>
      <c r="T14448" s="13"/>
      <c r="U14448" t="s">
        <v>6636</v>
      </c>
    </row>
    <row r="14449" spans="1:21" x14ac:dyDescent="0.25">
      <c r="A14449" t="s">
        <v>6619</v>
      </c>
      <c r="B14449" s="12">
        <v>42181</v>
      </c>
      <c r="C14449" t="s">
        <v>18561</v>
      </c>
      <c r="D14449" s="11">
        <v>46194.575949074097</v>
      </c>
      <c r="E14449" t="s">
        <v>18562</v>
      </c>
      <c r="F14449" t="s">
        <v>6617</v>
      </c>
      <c r="G14449" t="s">
        <v>11364</v>
      </c>
      <c r="H14449" t="s">
        <v>6438</v>
      </c>
      <c r="I14449" t="s">
        <v>55</v>
      </c>
      <c r="J14449" t="s">
        <v>737</v>
      </c>
      <c r="K14449" t="s">
        <v>18563</v>
      </c>
      <c r="L14449" t="s">
        <v>18554</v>
      </c>
      <c r="M14449" t="s">
        <v>18564</v>
      </c>
      <c r="N14449" t="s">
        <v>6761</v>
      </c>
      <c r="O14449" t="s">
        <v>6762</v>
      </c>
      <c r="P14449">
        <v>2759900</v>
      </c>
      <c r="Q14449" t="s">
        <v>6636</v>
      </c>
      <c r="R14449" t="s">
        <v>6636</v>
      </c>
      <c r="S14449" s="12"/>
      <c r="T14449" s="13"/>
      <c r="U14449" t="s">
        <v>6636</v>
      </c>
    </row>
    <row r="14450" spans="1:21" x14ac:dyDescent="0.25">
      <c r="A14450" t="s">
        <v>6637</v>
      </c>
      <c r="B14450" s="12">
        <v>42206</v>
      </c>
      <c r="C14450" t="s">
        <v>18567</v>
      </c>
      <c r="D14450" s="11">
        <v>46194.7593865741</v>
      </c>
      <c r="E14450" t="s">
        <v>18568</v>
      </c>
      <c r="F14450" t="s">
        <v>6617</v>
      </c>
      <c r="G14450" t="s">
        <v>18569</v>
      </c>
      <c r="H14450" t="s">
        <v>6438</v>
      </c>
      <c r="I14450" t="s">
        <v>3863</v>
      </c>
      <c r="J14450" t="s">
        <v>13571</v>
      </c>
      <c r="K14450" t="s">
        <v>18570</v>
      </c>
      <c r="L14450" t="s">
        <v>18571</v>
      </c>
      <c r="M14450" t="s">
        <v>6636</v>
      </c>
      <c r="N14450" t="s">
        <v>7023</v>
      </c>
      <c r="O14450" t="s">
        <v>7250</v>
      </c>
      <c r="P14450">
        <v>180000</v>
      </c>
      <c r="Q14450" t="s">
        <v>6636</v>
      </c>
      <c r="R14450" t="s">
        <v>6636</v>
      </c>
      <c r="S14450" s="12"/>
      <c r="T14450" s="13"/>
      <c r="U14450" t="s">
        <v>6636</v>
      </c>
    </row>
    <row r="14451" spans="1:21" x14ac:dyDescent="0.25">
      <c r="A14451" t="s">
        <v>6619</v>
      </c>
      <c r="B14451" s="12">
        <v>42206</v>
      </c>
      <c r="C14451" t="s">
        <v>18567</v>
      </c>
      <c r="D14451" s="11">
        <v>46194.7593865741</v>
      </c>
      <c r="E14451" t="s">
        <v>18568</v>
      </c>
      <c r="F14451" t="s">
        <v>6617</v>
      </c>
      <c r="G14451" t="s">
        <v>18569</v>
      </c>
      <c r="H14451" t="s">
        <v>6438</v>
      </c>
      <c r="I14451" t="s">
        <v>3863</v>
      </c>
      <c r="J14451" t="s">
        <v>13571</v>
      </c>
      <c r="K14451" t="s">
        <v>18570</v>
      </c>
      <c r="L14451" t="s">
        <v>18571</v>
      </c>
      <c r="M14451" t="s">
        <v>6636</v>
      </c>
      <c r="N14451" t="s">
        <v>7023</v>
      </c>
      <c r="O14451" t="s">
        <v>7250</v>
      </c>
      <c r="P14451">
        <v>180000</v>
      </c>
      <c r="Q14451" t="s">
        <v>6636</v>
      </c>
      <c r="R14451" t="s">
        <v>6636</v>
      </c>
      <c r="S14451" s="12"/>
      <c r="T14451" s="13"/>
      <c r="U14451" t="s">
        <v>6636</v>
      </c>
    </row>
    <row r="14452" spans="1:21" x14ac:dyDescent="0.25">
      <c r="A14452" t="s">
        <v>6637</v>
      </c>
      <c r="B14452" s="12">
        <v>42228</v>
      </c>
      <c r="C14452" t="s">
        <v>18572</v>
      </c>
      <c r="D14452" s="11">
        <v>46195.3421296296</v>
      </c>
      <c r="E14452" t="s">
        <v>18573</v>
      </c>
      <c r="F14452" t="s">
        <v>6617</v>
      </c>
      <c r="G14452" t="s">
        <v>16844</v>
      </c>
      <c r="H14452" t="s">
        <v>6438</v>
      </c>
      <c r="I14452" t="s">
        <v>65</v>
      </c>
      <c r="J14452" t="s">
        <v>132</v>
      </c>
      <c r="K14452" t="s">
        <v>18574</v>
      </c>
      <c r="L14452" t="s">
        <v>18554</v>
      </c>
      <c r="M14452" t="s">
        <v>18575</v>
      </c>
      <c r="N14452" t="s">
        <v>6761</v>
      </c>
      <c r="O14452" t="s">
        <v>6762</v>
      </c>
      <c r="P14452">
        <v>2809900</v>
      </c>
      <c r="Q14452" t="s">
        <v>6636</v>
      </c>
      <c r="R14452" t="s">
        <v>6636</v>
      </c>
      <c r="S14452" s="12"/>
      <c r="T14452" s="13"/>
      <c r="U14452" t="s">
        <v>7321</v>
      </c>
    </row>
    <row r="14453" spans="1:21" x14ac:dyDescent="0.25">
      <c r="A14453" t="s">
        <v>6637</v>
      </c>
      <c r="B14453" s="12">
        <v>42228</v>
      </c>
      <c r="C14453" t="s">
        <v>18572</v>
      </c>
      <c r="D14453" s="11">
        <v>46195.3421296296</v>
      </c>
      <c r="E14453" t="s">
        <v>18573</v>
      </c>
      <c r="F14453" t="s">
        <v>6617</v>
      </c>
      <c r="G14453" t="s">
        <v>16845</v>
      </c>
      <c r="H14453" t="s">
        <v>6438</v>
      </c>
      <c r="I14453" t="s">
        <v>65</v>
      </c>
      <c r="J14453" t="s">
        <v>132</v>
      </c>
      <c r="K14453" t="s">
        <v>18574</v>
      </c>
      <c r="L14453" t="s">
        <v>18554</v>
      </c>
      <c r="M14453" t="s">
        <v>18575</v>
      </c>
      <c r="N14453" t="s">
        <v>6761</v>
      </c>
      <c r="O14453" t="s">
        <v>6762</v>
      </c>
      <c r="P14453">
        <v>2809900</v>
      </c>
      <c r="Q14453" t="s">
        <v>6636</v>
      </c>
      <c r="R14453" t="s">
        <v>6636</v>
      </c>
      <c r="S14453" s="12"/>
      <c r="T14453" s="13"/>
      <c r="U14453" t="s">
        <v>7321</v>
      </c>
    </row>
    <row r="14454" spans="1:21" x14ac:dyDescent="0.25">
      <c r="A14454" t="s">
        <v>6637</v>
      </c>
      <c r="B14454" s="12">
        <v>42228</v>
      </c>
      <c r="C14454" t="s">
        <v>18572</v>
      </c>
      <c r="D14454" s="11">
        <v>46195.3421296296</v>
      </c>
      <c r="E14454" t="s">
        <v>18573</v>
      </c>
      <c r="F14454" t="s">
        <v>6617</v>
      </c>
      <c r="G14454" t="s">
        <v>16846</v>
      </c>
      <c r="H14454" t="s">
        <v>6438</v>
      </c>
      <c r="I14454" t="s">
        <v>65</v>
      </c>
      <c r="J14454" t="s">
        <v>132</v>
      </c>
      <c r="K14454" t="s">
        <v>18574</v>
      </c>
      <c r="L14454" t="s">
        <v>18554</v>
      </c>
      <c r="M14454" t="s">
        <v>18575</v>
      </c>
      <c r="N14454" t="s">
        <v>6761</v>
      </c>
      <c r="O14454" t="s">
        <v>6762</v>
      </c>
      <c r="P14454">
        <v>2809900</v>
      </c>
      <c r="Q14454" t="s">
        <v>6636</v>
      </c>
      <c r="R14454" t="s">
        <v>6636</v>
      </c>
      <c r="S14454" s="12"/>
      <c r="T14454" s="13"/>
      <c r="U14454" t="s">
        <v>7321</v>
      </c>
    </row>
    <row r="14455" spans="1:21" x14ac:dyDescent="0.25">
      <c r="A14455" t="s">
        <v>6637</v>
      </c>
      <c r="B14455" s="12">
        <v>42228</v>
      </c>
      <c r="C14455" t="s">
        <v>18572</v>
      </c>
      <c r="D14455" s="11">
        <v>46195.3421296296</v>
      </c>
      <c r="E14455" t="s">
        <v>18573</v>
      </c>
      <c r="F14455" t="s">
        <v>6617</v>
      </c>
      <c r="G14455" t="s">
        <v>16847</v>
      </c>
      <c r="H14455" t="s">
        <v>6438</v>
      </c>
      <c r="I14455" t="s">
        <v>65</v>
      </c>
      <c r="J14455" t="s">
        <v>132</v>
      </c>
      <c r="K14455" t="s">
        <v>18574</v>
      </c>
      <c r="L14455" t="s">
        <v>18554</v>
      </c>
      <c r="M14455" t="s">
        <v>18575</v>
      </c>
      <c r="N14455" t="s">
        <v>6761</v>
      </c>
      <c r="O14455" t="s">
        <v>6762</v>
      </c>
      <c r="P14455">
        <v>2809900</v>
      </c>
      <c r="Q14455" t="s">
        <v>6636</v>
      </c>
      <c r="R14455" t="s">
        <v>6636</v>
      </c>
      <c r="S14455" s="12"/>
      <c r="T14455" s="13"/>
      <c r="U14455" t="s">
        <v>7321</v>
      </c>
    </row>
    <row r="14456" spans="1:21" x14ac:dyDescent="0.25">
      <c r="A14456" t="s">
        <v>6637</v>
      </c>
      <c r="B14456" s="12">
        <v>42228</v>
      </c>
      <c r="C14456" t="s">
        <v>18572</v>
      </c>
      <c r="D14456" s="11">
        <v>46195.3421296296</v>
      </c>
      <c r="E14456" t="s">
        <v>18573</v>
      </c>
      <c r="F14456" t="s">
        <v>6617</v>
      </c>
      <c r="G14456" t="s">
        <v>11371</v>
      </c>
      <c r="H14456" t="s">
        <v>6438</v>
      </c>
      <c r="I14456" t="s">
        <v>65</v>
      </c>
      <c r="J14456" t="s">
        <v>132</v>
      </c>
      <c r="K14456" t="s">
        <v>18574</v>
      </c>
      <c r="L14456" t="s">
        <v>18554</v>
      </c>
      <c r="M14456" t="s">
        <v>18575</v>
      </c>
      <c r="N14456" t="s">
        <v>6761</v>
      </c>
      <c r="O14456" t="s">
        <v>6762</v>
      </c>
      <c r="P14456">
        <v>2809900</v>
      </c>
      <c r="Q14456" t="s">
        <v>6636</v>
      </c>
      <c r="R14456" t="s">
        <v>6636</v>
      </c>
      <c r="S14456" s="12"/>
      <c r="T14456" s="13"/>
      <c r="U14456" t="s">
        <v>7321</v>
      </c>
    </row>
    <row r="14457" spans="1:21" x14ac:dyDescent="0.25">
      <c r="A14457" t="s">
        <v>6637</v>
      </c>
      <c r="B14457" s="12">
        <v>42228</v>
      </c>
      <c r="C14457" t="s">
        <v>18572</v>
      </c>
      <c r="D14457" s="11">
        <v>46195.3421296296</v>
      </c>
      <c r="E14457" t="s">
        <v>18573</v>
      </c>
      <c r="F14457" t="s">
        <v>6617</v>
      </c>
      <c r="G14457" t="s">
        <v>16848</v>
      </c>
      <c r="H14457" t="s">
        <v>6438</v>
      </c>
      <c r="I14457" t="s">
        <v>65</v>
      </c>
      <c r="J14457" t="s">
        <v>132</v>
      </c>
      <c r="K14457" t="s">
        <v>18574</v>
      </c>
      <c r="L14457" t="s">
        <v>18554</v>
      </c>
      <c r="M14457" t="s">
        <v>18575</v>
      </c>
      <c r="N14457" t="s">
        <v>6761</v>
      </c>
      <c r="O14457" t="s">
        <v>6762</v>
      </c>
      <c r="P14457">
        <v>2809900</v>
      </c>
      <c r="Q14457" t="s">
        <v>6636</v>
      </c>
      <c r="R14457" t="s">
        <v>6636</v>
      </c>
      <c r="S14457" s="12"/>
      <c r="T14457" s="13"/>
      <c r="U14457" t="s">
        <v>7321</v>
      </c>
    </row>
    <row r="14458" spans="1:21" x14ac:dyDescent="0.25">
      <c r="A14458" t="s">
        <v>6637</v>
      </c>
      <c r="B14458" s="12">
        <v>42228</v>
      </c>
      <c r="C14458" t="s">
        <v>18572</v>
      </c>
      <c r="D14458" s="11">
        <v>46195.3421296296</v>
      </c>
      <c r="E14458" t="s">
        <v>18573</v>
      </c>
      <c r="F14458" t="s">
        <v>6617</v>
      </c>
      <c r="G14458" t="s">
        <v>11364</v>
      </c>
      <c r="H14458" t="s">
        <v>6438</v>
      </c>
      <c r="I14458" t="s">
        <v>65</v>
      </c>
      <c r="J14458" t="s">
        <v>132</v>
      </c>
      <c r="K14458" t="s">
        <v>18574</v>
      </c>
      <c r="L14458" t="s">
        <v>18554</v>
      </c>
      <c r="M14458" t="s">
        <v>18575</v>
      </c>
      <c r="N14458" t="s">
        <v>6761</v>
      </c>
      <c r="O14458" t="s">
        <v>6762</v>
      </c>
      <c r="P14458">
        <v>2809900</v>
      </c>
      <c r="Q14458" t="s">
        <v>6636</v>
      </c>
      <c r="R14458" t="s">
        <v>6636</v>
      </c>
      <c r="S14458" s="12"/>
      <c r="T14458" s="13"/>
      <c r="U14458" t="s">
        <v>7321</v>
      </c>
    </row>
    <row r="14459" spans="1:21" x14ac:dyDescent="0.25">
      <c r="A14459" t="s">
        <v>6619</v>
      </c>
      <c r="B14459" s="12">
        <v>42228</v>
      </c>
      <c r="C14459" t="s">
        <v>18572</v>
      </c>
      <c r="D14459" s="11">
        <v>46195.471701388902</v>
      </c>
      <c r="E14459" t="s">
        <v>18573</v>
      </c>
      <c r="F14459" t="s">
        <v>6617</v>
      </c>
      <c r="G14459" t="s">
        <v>16844</v>
      </c>
      <c r="H14459" t="s">
        <v>6438</v>
      </c>
      <c r="I14459" t="s">
        <v>65</v>
      </c>
      <c r="J14459" t="s">
        <v>132</v>
      </c>
      <c r="K14459" t="s">
        <v>18574</v>
      </c>
      <c r="L14459" t="s">
        <v>18554</v>
      </c>
      <c r="M14459" t="s">
        <v>18575</v>
      </c>
      <c r="N14459" t="s">
        <v>6761</v>
      </c>
      <c r="O14459" t="s">
        <v>6762</v>
      </c>
      <c r="P14459">
        <v>2809900</v>
      </c>
      <c r="Q14459" t="s">
        <v>6636</v>
      </c>
      <c r="R14459" t="s">
        <v>6636</v>
      </c>
      <c r="S14459" s="12"/>
      <c r="T14459" s="13"/>
      <c r="U14459" t="s">
        <v>7321</v>
      </c>
    </row>
    <row r="14460" spans="1:21" x14ac:dyDescent="0.25">
      <c r="A14460" t="s">
        <v>6619</v>
      </c>
      <c r="B14460" s="12">
        <v>42228</v>
      </c>
      <c r="C14460" t="s">
        <v>18572</v>
      </c>
      <c r="D14460" s="11">
        <v>46195.471701388902</v>
      </c>
      <c r="E14460" t="s">
        <v>18573</v>
      </c>
      <c r="F14460" t="s">
        <v>6617</v>
      </c>
      <c r="G14460" t="s">
        <v>16845</v>
      </c>
      <c r="H14460" t="s">
        <v>6438</v>
      </c>
      <c r="I14460" t="s">
        <v>65</v>
      </c>
      <c r="J14460" t="s">
        <v>132</v>
      </c>
      <c r="K14460" t="s">
        <v>18574</v>
      </c>
      <c r="L14460" t="s">
        <v>18554</v>
      </c>
      <c r="M14460" t="s">
        <v>18575</v>
      </c>
      <c r="N14460" t="s">
        <v>6761</v>
      </c>
      <c r="O14460" t="s">
        <v>6762</v>
      </c>
      <c r="P14460">
        <v>2809900</v>
      </c>
      <c r="Q14460" t="s">
        <v>6636</v>
      </c>
      <c r="R14460" t="s">
        <v>6636</v>
      </c>
      <c r="S14460" s="12"/>
      <c r="T14460" s="13"/>
      <c r="U14460" t="s">
        <v>7321</v>
      </c>
    </row>
    <row r="14461" spans="1:21" x14ac:dyDescent="0.25">
      <c r="A14461" t="s">
        <v>6619</v>
      </c>
      <c r="B14461" s="12">
        <v>42228</v>
      </c>
      <c r="C14461" t="s">
        <v>18572</v>
      </c>
      <c r="D14461" s="11">
        <v>46195.471701388902</v>
      </c>
      <c r="E14461" t="s">
        <v>18573</v>
      </c>
      <c r="F14461" t="s">
        <v>6617</v>
      </c>
      <c r="G14461" t="s">
        <v>16846</v>
      </c>
      <c r="H14461" t="s">
        <v>6438</v>
      </c>
      <c r="I14461" t="s">
        <v>65</v>
      </c>
      <c r="J14461" t="s">
        <v>132</v>
      </c>
      <c r="K14461" t="s">
        <v>18574</v>
      </c>
      <c r="L14461" t="s">
        <v>18554</v>
      </c>
      <c r="M14461" t="s">
        <v>18575</v>
      </c>
      <c r="N14461" t="s">
        <v>6761</v>
      </c>
      <c r="O14461" t="s">
        <v>6762</v>
      </c>
      <c r="P14461">
        <v>2809900</v>
      </c>
      <c r="Q14461" t="s">
        <v>6636</v>
      </c>
      <c r="R14461" t="s">
        <v>6636</v>
      </c>
      <c r="S14461" s="12"/>
      <c r="T14461" s="13"/>
      <c r="U14461" t="s">
        <v>7321</v>
      </c>
    </row>
    <row r="14462" spans="1:21" x14ac:dyDescent="0.25">
      <c r="A14462" t="s">
        <v>6619</v>
      </c>
      <c r="B14462" s="12">
        <v>42228</v>
      </c>
      <c r="C14462" t="s">
        <v>18572</v>
      </c>
      <c r="D14462" s="11">
        <v>46195.471701388902</v>
      </c>
      <c r="E14462" t="s">
        <v>18573</v>
      </c>
      <c r="F14462" t="s">
        <v>6617</v>
      </c>
      <c r="G14462" t="s">
        <v>16847</v>
      </c>
      <c r="H14462" t="s">
        <v>6438</v>
      </c>
      <c r="I14462" t="s">
        <v>65</v>
      </c>
      <c r="J14462" t="s">
        <v>132</v>
      </c>
      <c r="K14462" t="s">
        <v>18574</v>
      </c>
      <c r="L14462" t="s">
        <v>18554</v>
      </c>
      <c r="M14462" t="s">
        <v>18575</v>
      </c>
      <c r="N14462" t="s">
        <v>6761</v>
      </c>
      <c r="O14462" t="s">
        <v>6762</v>
      </c>
      <c r="P14462">
        <v>2809900</v>
      </c>
      <c r="Q14462" t="s">
        <v>6636</v>
      </c>
      <c r="R14462" t="s">
        <v>6636</v>
      </c>
      <c r="S14462" s="12"/>
      <c r="T14462" s="13"/>
      <c r="U14462" t="s">
        <v>7321</v>
      </c>
    </row>
    <row r="14463" spans="1:21" x14ac:dyDescent="0.25">
      <c r="A14463" t="s">
        <v>6619</v>
      </c>
      <c r="B14463" s="12">
        <v>42228</v>
      </c>
      <c r="C14463" t="s">
        <v>18572</v>
      </c>
      <c r="D14463" s="11">
        <v>46195.471701388902</v>
      </c>
      <c r="E14463" t="s">
        <v>18573</v>
      </c>
      <c r="F14463" t="s">
        <v>6617</v>
      </c>
      <c r="G14463" t="s">
        <v>11371</v>
      </c>
      <c r="H14463" t="s">
        <v>6438</v>
      </c>
      <c r="I14463" t="s">
        <v>65</v>
      </c>
      <c r="J14463" t="s">
        <v>132</v>
      </c>
      <c r="K14463" t="s">
        <v>18574</v>
      </c>
      <c r="L14463" t="s">
        <v>18554</v>
      </c>
      <c r="M14463" t="s">
        <v>18575</v>
      </c>
      <c r="N14463" t="s">
        <v>6761</v>
      </c>
      <c r="O14463" t="s">
        <v>6762</v>
      </c>
      <c r="P14463">
        <v>2809900</v>
      </c>
      <c r="Q14463" t="s">
        <v>6636</v>
      </c>
      <c r="R14463" t="s">
        <v>6636</v>
      </c>
      <c r="S14463" s="12"/>
      <c r="T14463" s="13"/>
      <c r="U14463" t="s">
        <v>7321</v>
      </c>
    </row>
    <row r="14464" spans="1:21" x14ac:dyDescent="0.25">
      <c r="A14464" t="s">
        <v>6619</v>
      </c>
      <c r="B14464" s="12">
        <v>42228</v>
      </c>
      <c r="C14464" t="s">
        <v>18572</v>
      </c>
      <c r="D14464" s="11">
        <v>46195.471701388902</v>
      </c>
      <c r="E14464" t="s">
        <v>18573</v>
      </c>
      <c r="F14464" t="s">
        <v>6617</v>
      </c>
      <c r="G14464" t="s">
        <v>16848</v>
      </c>
      <c r="H14464" t="s">
        <v>6438</v>
      </c>
      <c r="I14464" t="s">
        <v>65</v>
      </c>
      <c r="J14464" t="s">
        <v>132</v>
      </c>
      <c r="K14464" t="s">
        <v>18574</v>
      </c>
      <c r="L14464" t="s">
        <v>18554</v>
      </c>
      <c r="M14464" t="s">
        <v>18575</v>
      </c>
      <c r="N14464" t="s">
        <v>6761</v>
      </c>
      <c r="O14464" t="s">
        <v>6762</v>
      </c>
      <c r="P14464">
        <v>2809900</v>
      </c>
      <c r="Q14464" t="s">
        <v>6636</v>
      </c>
      <c r="R14464" t="s">
        <v>6636</v>
      </c>
      <c r="S14464" s="12"/>
      <c r="T14464" s="13"/>
      <c r="U14464" t="s">
        <v>7321</v>
      </c>
    </row>
    <row r="14465" spans="1:21" x14ac:dyDescent="0.25">
      <c r="A14465" t="s">
        <v>6619</v>
      </c>
      <c r="B14465" s="12">
        <v>42228</v>
      </c>
      <c r="C14465" t="s">
        <v>18572</v>
      </c>
      <c r="D14465" s="11">
        <v>46195.471701388902</v>
      </c>
      <c r="E14465" t="s">
        <v>18573</v>
      </c>
      <c r="F14465" t="s">
        <v>6617</v>
      </c>
      <c r="G14465" t="s">
        <v>11364</v>
      </c>
      <c r="H14465" t="s">
        <v>6438</v>
      </c>
      <c r="I14465" t="s">
        <v>65</v>
      </c>
      <c r="J14465" t="s">
        <v>132</v>
      </c>
      <c r="K14465" t="s">
        <v>18574</v>
      </c>
      <c r="L14465" t="s">
        <v>18554</v>
      </c>
      <c r="M14465" t="s">
        <v>18575</v>
      </c>
      <c r="N14465" t="s">
        <v>6761</v>
      </c>
      <c r="O14465" t="s">
        <v>6762</v>
      </c>
      <c r="P14465">
        <v>2809900</v>
      </c>
      <c r="Q14465" t="s">
        <v>6636</v>
      </c>
      <c r="R14465" t="s">
        <v>6636</v>
      </c>
      <c r="S14465" s="12"/>
      <c r="T14465" s="13"/>
      <c r="U14465" t="s">
        <v>7321</v>
      </c>
    </row>
    <row r="14466" spans="1:21" x14ac:dyDescent="0.25">
      <c r="A14466" t="s">
        <v>6637</v>
      </c>
      <c r="B14466" s="12">
        <v>42284</v>
      </c>
      <c r="C14466" t="s">
        <v>18576</v>
      </c>
      <c r="D14466" s="11">
        <v>46195.508333333302</v>
      </c>
      <c r="E14466" t="s">
        <v>18577</v>
      </c>
      <c r="F14466" t="s">
        <v>6617</v>
      </c>
      <c r="G14466" t="s">
        <v>16844</v>
      </c>
      <c r="H14466" t="s">
        <v>6438</v>
      </c>
      <c r="I14466" t="s">
        <v>65</v>
      </c>
      <c r="J14466" t="s">
        <v>573</v>
      </c>
      <c r="K14466" t="s">
        <v>18574</v>
      </c>
      <c r="L14466" t="s">
        <v>18554</v>
      </c>
      <c r="M14466" t="s">
        <v>18575</v>
      </c>
      <c r="N14466" t="s">
        <v>6761</v>
      </c>
      <c r="O14466" t="s">
        <v>6762</v>
      </c>
      <c r="P14466">
        <v>2809900</v>
      </c>
      <c r="Q14466" t="s">
        <v>6778</v>
      </c>
      <c r="R14466" t="s">
        <v>6911</v>
      </c>
      <c r="S14466" s="12"/>
      <c r="T14466" s="13"/>
      <c r="U14466" t="s">
        <v>6711</v>
      </c>
    </row>
    <row r="14467" spans="1:21" x14ac:dyDescent="0.25">
      <c r="A14467" t="s">
        <v>6637</v>
      </c>
      <c r="B14467" s="12">
        <v>42284</v>
      </c>
      <c r="C14467" t="s">
        <v>18576</v>
      </c>
      <c r="D14467" s="11">
        <v>46195.508333333302</v>
      </c>
      <c r="E14467" t="s">
        <v>18577</v>
      </c>
      <c r="F14467" t="s">
        <v>6617</v>
      </c>
      <c r="G14467" t="s">
        <v>16845</v>
      </c>
      <c r="H14467" t="s">
        <v>6438</v>
      </c>
      <c r="I14467" t="s">
        <v>65</v>
      </c>
      <c r="J14467" t="s">
        <v>573</v>
      </c>
      <c r="K14467" t="s">
        <v>18574</v>
      </c>
      <c r="L14467" t="s">
        <v>18554</v>
      </c>
      <c r="M14467" t="s">
        <v>18575</v>
      </c>
      <c r="N14467" t="s">
        <v>6761</v>
      </c>
      <c r="O14467" t="s">
        <v>6762</v>
      </c>
      <c r="P14467">
        <v>2809900</v>
      </c>
      <c r="Q14467" t="s">
        <v>6778</v>
      </c>
      <c r="R14467" t="s">
        <v>6911</v>
      </c>
      <c r="S14467" s="12"/>
      <c r="T14467" s="13"/>
      <c r="U14467" t="s">
        <v>6711</v>
      </c>
    </row>
    <row r="14468" spans="1:21" x14ac:dyDescent="0.25">
      <c r="A14468" t="s">
        <v>6637</v>
      </c>
      <c r="B14468" s="12">
        <v>42284</v>
      </c>
      <c r="C14468" t="s">
        <v>18576</v>
      </c>
      <c r="D14468" s="11">
        <v>46195.508333333302</v>
      </c>
      <c r="E14468" t="s">
        <v>18577</v>
      </c>
      <c r="F14468" t="s">
        <v>6617</v>
      </c>
      <c r="G14468" t="s">
        <v>16846</v>
      </c>
      <c r="H14468" t="s">
        <v>6438</v>
      </c>
      <c r="I14468" t="s">
        <v>65</v>
      </c>
      <c r="J14468" t="s">
        <v>573</v>
      </c>
      <c r="K14468" t="s">
        <v>18574</v>
      </c>
      <c r="L14468" t="s">
        <v>18554</v>
      </c>
      <c r="M14468" t="s">
        <v>18575</v>
      </c>
      <c r="N14468" t="s">
        <v>6761</v>
      </c>
      <c r="O14468" t="s">
        <v>6762</v>
      </c>
      <c r="P14468">
        <v>2809900</v>
      </c>
      <c r="Q14468" t="s">
        <v>6778</v>
      </c>
      <c r="R14468" t="s">
        <v>6911</v>
      </c>
      <c r="S14468" s="12"/>
      <c r="T14468" s="13"/>
      <c r="U14468" t="s">
        <v>6711</v>
      </c>
    </row>
    <row r="14469" spans="1:21" x14ac:dyDescent="0.25">
      <c r="A14469" t="s">
        <v>6637</v>
      </c>
      <c r="B14469" s="12">
        <v>42284</v>
      </c>
      <c r="C14469" t="s">
        <v>18576</v>
      </c>
      <c r="D14469" s="11">
        <v>46195.508333333302</v>
      </c>
      <c r="E14469" t="s">
        <v>18577</v>
      </c>
      <c r="F14469" t="s">
        <v>6617</v>
      </c>
      <c r="G14469" t="s">
        <v>16847</v>
      </c>
      <c r="H14469" t="s">
        <v>6438</v>
      </c>
      <c r="I14469" t="s">
        <v>65</v>
      </c>
      <c r="J14469" t="s">
        <v>573</v>
      </c>
      <c r="K14469" t="s">
        <v>18574</v>
      </c>
      <c r="L14469" t="s">
        <v>18554</v>
      </c>
      <c r="M14469" t="s">
        <v>18575</v>
      </c>
      <c r="N14469" t="s">
        <v>6761</v>
      </c>
      <c r="O14469" t="s">
        <v>6762</v>
      </c>
      <c r="P14469">
        <v>2809900</v>
      </c>
      <c r="Q14469" t="s">
        <v>6778</v>
      </c>
      <c r="R14469" t="s">
        <v>6911</v>
      </c>
      <c r="S14469" s="12"/>
      <c r="T14469" s="13"/>
      <c r="U14469" t="s">
        <v>6711</v>
      </c>
    </row>
    <row r="14470" spans="1:21" x14ac:dyDescent="0.25">
      <c r="A14470" t="s">
        <v>6637</v>
      </c>
      <c r="B14470" s="12">
        <v>42284</v>
      </c>
      <c r="C14470" t="s">
        <v>18576</v>
      </c>
      <c r="D14470" s="11">
        <v>46195.508333333302</v>
      </c>
      <c r="E14470" t="s">
        <v>18577</v>
      </c>
      <c r="F14470" t="s">
        <v>6617</v>
      </c>
      <c r="G14470" t="s">
        <v>11371</v>
      </c>
      <c r="H14470" t="s">
        <v>6438</v>
      </c>
      <c r="I14470" t="s">
        <v>65</v>
      </c>
      <c r="J14470" t="s">
        <v>573</v>
      </c>
      <c r="K14470" t="s">
        <v>18574</v>
      </c>
      <c r="L14470" t="s">
        <v>18554</v>
      </c>
      <c r="M14470" t="s">
        <v>18575</v>
      </c>
      <c r="N14470" t="s">
        <v>6761</v>
      </c>
      <c r="O14470" t="s">
        <v>6762</v>
      </c>
      <c r="P14470">
        <v>2809900</v>
      </c>
      <c r="Q14470" t="s">
        <v>6778</v>
      </c>
      <c r="R14470" t="s">
        <v>6911</v>
      </c>
      <c r="S14470" s="12"/>
      <c r="T14470" s="13"/>
      <c r="U14470" t="s">
        <v>6711</v>
      </c>
    </row>
    <row r="14471" spans="1:21" x14ac:dyDescent="0.25">
      <c r="A14471" t="s">
        <v>6637</v>
      </c>
      <c r="B14471" s="12">
        <v>42284</v>
      </c>
      <c r="C14471" t="s">
        <v>18576</v>
      </c>
      <c r="D14471" s="11">
        <v>46195.508333333302</v>
      </c>
      <c r="E14471" t="s">
        <v>18577</v>
      </c>
      <c r="F14471" t="s">
        <v>6617</v>
      </c>
      <c r="G14471" t="s">
        <v>16848</v>
      </c>
      <c r="H14471" t="s">
        <v>6438</v>
      </c>
      <c r="I14471" t="s">
        <v>65</v>
      </c>
      <c r="J14471" t="s">
        <v>573</v>
      </c>
      <c r="K14471" t="s">
        <v>18574</v>
      </c>
      <c r="L14471" t="s">
        <v>18554</v>
      </c>
      <c r="M14471" t="s">
        <v>18575</v>
      </c>
      <c r="N14471" t="s">
        <v>6761</v>
      </c>
      <c r="O14471" t="s">
        <v>6762</v>
      </c>
      <c r="P14471">
        <v>2809900</v>
      </c>
      <c r="Q14471" t="s">
        <v>6778</v>
      </c>
      <c r="R14471" t="s">
        <v>6911</v>
      </c>
      <c r="S14471" s="12"/>
      <c r="T14471" s="13"/>
      <c r="U14471" t="s">
        <v>6711</v>
      </c>
    </row>
    <row r="14472" spans="1:21" x14ac:dyDescent="0.25">
      <c r="A14472" t="s">
        <v>6637</v>
      </c>
      <c r="B14472" s="12">
        <v>42284</v>
      </c>
      <c r="C14472" t="s">
        <v>18576</v>
      </c>
      <c r="D14472" s="11">
        <v>46195.508333333302</v>
      </c>
      <c r="E14472" t="s">
        <v>18577</v>
      </c>
      <c r="F14472" t="s">
        <v>6617</v>
      </c>
      <c r="G14472" t="s">
        <v>11364</v>
      </c>
      <c r="H14472" t="s">
        <v>6438</v>
      </c>
      <c r="I14472" t="s">
        <v>65</v>
      </c>
      <c r="J14472" t="s">
        <v>573</v>
      </c>
      <c r="K14472" t="s">
        <v>18574</v>
      </c>
      <c r="L14472" t="s">
        <v>18554</v>
      </c>
      <c r="M14472" t="s">
        <v>18575</v>
      </c>
      <c r="N14472" t="s">
        <v>6761</v>
      </c>
      <c r="O14472" t="s">
        <v>6762</v>
      </c>
      <c r="P14472">
        <v>2809900</v>
      </c>
      <c r="Q14472" t="s">
        <v>6778</v>
      </c>
      <c r="R14472" t="s">
        <v>6911</v>
      </c>
      <c r="S14472" s="12"/>
      <c r="T14472" s="13"/>
      <c r="U14472" t="s">
        <v>6711</v>
      </c>
    </row>
    <row r="14473" spans="1:21" x14ac:dyDescent="0.25">
      <c r="A14473" t="s">
        <v>6637</v>
      </c>
      <c r="B14473" s="12">
        <v>42310</v>
      </c>
      <c r="C14473" t="s">
        <v>18578</v>
      </c>
      <c r="D14473" s="11">
        <v>46195.793865740699</v>
      </c>
      <c r="E14473" t="s">
        <v>18579</v>
      </c>
      <c r="F14473" t="s">
        <v>6617</v>
      </c>
      <c r="G14473" t="s">
        <v>16844</v>
      </c>
      <c r="H14473" t="s">
        <v>6438</v>
      </c>
      <c r="I14473" t="s">
        <v>6636</v>
      </c>
      <c r="J14473" t="s">
        <v>6636</v>
      </c>
      <c r="K14473" t="s">
        <v>18580</v>
      </c>
      <c r="L14473" t="s">
        <v>18554</v>
      </c>
      <c r="M14473" t="s">
        <v>18581</v>
      </c>
      <c r="N14473" t="s">
        <v>6761</v>
      </c>
      <c r="O14473" t="s">
        <v>6762</v>
      </c>
      <c r="P14473">
        <v>2809900</v>
      </c>
      <c r="Q14473" t="s">
        <v>6636</v>
      </c>
      <c r="R14473" t="s">
        <v>6636</v>
      </c>
      <c r="S14473" s="12"/>
      <c r="T14473" s="13"/>
      <c r="U14473" t="s">
        <v>6711</v>
      </c>
    </row>
    <row r="14474" spans="1:21" x14ac:dyDescent="0.25">
      <c r="A14474" t="s">
        <v>6637</v>
      </c>
      <c r="B14474" s="12">
        <v>42310</v>
      </c>
      <c r="C14474" t="s">
        <v>18578</v>
      </c>
      <c r="D14474" s="11">
        <v>46195.793865740699</v>
      </c>
      <c r="E14474" t="s">
        <v>18579</v>
      </c>
      <c r="F14474" t="s">
        <v>6617</v>
      </c>
      <c r="G14474" t="s">
        <v>16845</v>
      </c>
      <c r="H14474" t="s">
        <v>6438</v>
      </c>
      <c r="I14474" t="s">
        <v>6636</v>
      </c>
      <c r="J14474" t="s">
        <v>6636</v>
      </c>
      <c r="K14474" t="s">
        <v>18580</v>
      </c>
      <c r="L14474" t="s">
        <v>18554</v>
      </c>
      <c r="M14474" t="s">
        <v>18581</v>
      </c>
      <c r="N14474" t="s">
        <v>6761</v>
      </c>
      <c r="O14474" t="s">
        <v>6762</v>
      </c>
      <c r="P14474">
        <v>2809900</v>
      </c>
      <c r="Q14474" t="s">
        <v>6636</v>
      </c>
      <c r="R14474" t="s">
        <v>6636</v>
      </c>
      <c r="S14474" s="12"/>
      <c r="T14474" s="13"/>
      <c r="U14474" t="s">
        <v>6711</v>
      </c>
    </row>
    <row r="14475" spans="1:21" x14ac:dyDescent="0.25">
      <c r="A14475" t="s">
        <v>6637</v>
      </c>
      <c r="B14475" s="12">
        <v>42310</v>
      </c>
      <c r="C14475" t="s">
        <v>18578</v>
      </c>
      <c r="D14475" s="11">
        <v>46195.793865740699</v>
      </c>
      <c r="E14475" t="s">
        <v>18579</v>
      </c>
      <c r="F14475" t="s">
        <v>6617</v>
      </c>
      <c r="G14475" t="s">
        <v>16846</v>
      </c>
      <c r="H14475" t="s">
        <v>6438</v>
      </c>
      <c r="I14475" t="s">
        <v>6636</v>
      </c>
      <c r="J14475" t="s">
        <v>6636</v>
      </c>
      <c r="K14475" t="s">
        <v>18580</v>
      </c>
      <c r="L14475" t="s">
        <v>18554</v>
      </c>
      <c r="M14475" t="s">
        <v>18581</v>
      </c>
      <c r="N14475" t="s">
        <v>6761</v>
      </c>
      <c r="O14475" t="s">
        <v>6762</v>
      </c>
      <c r="P14475">
        <v>2809900</v>
      </c>
      <c r="Q14475" t="s">
        <v>6636</v>
      </c>
      <c r="R14475" t="s">
        <v>6636</v>
      </c>
      <c r="S14475" s="12"/>
      <c r="T14475" s="13"/>
      <c r="U14475" t="s">
        <v>6711</v>
      </c>
    </row>
    <row r="14476" spans="1:21" x14ac:dyDescent="0.25">
      <c r="A14476" t="s">
        <v>6637</v>
      </c>
      <c r="B14476" s="12">
        <v>42310</v>
      </c>
      <c r="C14476" t="s">
        <v>18578</v>
      </c>
      <c r="D14476" s="11">
        <v>46195.793865740699</v>
      </c>
      <c r="E14476" t="s">
        <v>18579</v>
      </c>
      <c r="F14476" t="s">
        <v>6617</v>
      </c>
      <c r="G14476" t="s">
        <v>16847</v>
      </c>
      <c r="H14476" t="s">
        <v>6438</v>
      </c>
      <c r="I14476" t="s">
        <v>6636</v>
      </c>
      <c r="J14476" t="s">
        <v>6636</v>
      </c>
      <c r="K14476" t="s">
        <v>18580</v>
      </c>
      <c r="L14476" t="s">
        <v>18554</v>
      </c>
      <c r="M14476" t="s">
        <v>18581</v>
      </c>
      <c r="N14476" t="s">
        <v>6761</v>
      </c>
      <c r="O14476" t="s">
        <v>6762</v>
      </c>
      <c r="P14476">
        <v>2809900</v>
      </c>
      <c r="Q14476" t="s">
        <v>6636</v>
      </c>
      <c r="R14476" t="s">
        <v>6636</v>
      </c>
      <c r="S14476" s="12"/>
      <c r="T14476" s="13"/>
      <c r="U14476" t="s">
        <v>6711</v>
      </c>
    </row>
    <row r="14477" spans="1:21" x14ac:dyDescent="0.25">
      <c r="A14477" t="s">
        <v>6637</v>
      </c>
      <c r="B14477" s="12">
        <v>42310</v>
      </c>
      <c r="C14477" t="s">
        <v>18578</v>
      </c>
      <c r="D14477" s="11">
        <v>46195.793865740699</v>
      </c>
      <c r="E14477" t="s">
        <v>18579</v>
      </c>
      <c r="F14477" t="s">
        <v>6617</v>
      </c>
      <c r="G14477" t="s">
        <v>11371</v>
      </c>
      <c r="H14477" t="s">
        <v>6438</v>
      </c>
      <c r="I14477" t="s">
        <v>6636</v>
      </c>
      <c r="J14477" t="s">
        <v>6636</v>
      </c>
      <c r="K14477" t="s">
        <v>18580</v>
      </c>
      <c r="L14477" t="s">
        <v>18554</v>
      </c>
      <c r="M14477" t="s">
        <v>18581</v>
      </c>
      <c r="N14477" t="s">
        <v>6761</v>
      </c>
      <c r="O14477" t="s">
        <v>6762</v>
      </c>
      <c r="P14477">
        <v>2809900</v>
      </c>
      <c r="Q14477" t="s">
        <v>6636</v>
      </c>
      <c r="R14477" t="s">
        <v>6636</v>
      </c>
      <c r="S14477" s="12"/>
      <c r="T14477" s="13"/>
      <c r="U14477" t="s">
        <v>6711</v>
      </c>
    </row>
    <row r="14478" spans="1:21" x14ac:dyDescent="0.25">
      <c r="A14478" t="s">
        <v>6637</v>
      </c>
      <c r="B14478" s="12">
        <v>42310</v>
      </c>
      <c r="C14478" t="s">
        <v>18578</v>
      </c>
      <c r="D14478" s="11">
        <v>46195.793865740699</v>
      </c>
      <c r="E14478" t="s">
        <v>18579</v>
      </c>
      <c r="F14478" t="s">
        <v>6617</v>
      </c>
      <c r="G14478" t="s">
        <v>16848</v>
      </c>
      <c r="H14478" t="s">
        <v>6438</v>
      </c>
      <c r="I14478" t="s">
        <v>6636</v>
      </c>
      <c r="J14478" t="s">
        <v>6636</v>
      </c>
      <c r="K14478" t="s">
        <v>18580</v>
      </c>
      <c r="L14478" t="s">
        <v>18554</v>
      </c>
      <c r="M14478" t="s">
        <v>18581</v>
      </c>
      <c r="N14478" t="s">
        <v>6761</v>
      </c>
      <c r="O14478" t="s">
        <v>6762</v>
      </c>
      <c r="P14478">
        <v>2809900</v>
      </c>
      <c r="Q14478" t="s">
        <v>6636</v>
      </c>
      <c r="R14478" t="s">
        <v>6636</v>
      </c>
      <c r="S14478" s="12"/>
      <c r="T14478" s="13"/>
      <c r="U14478" t="s">
        <v>6711</v>
      </c>
    </row>
    <row r="14479" spans="1:21" x14ac:dyDescent="0.25">
      <c r="A14479" t="s">
        <v>6637</v>
      </c>
      <c r="B14479" s="12">
        <v>42310</v>
      </c>
      <c r="C14479" t="s">
        <v>18578</v>
      </c>
      <c r="D14479" s="11">
        <v>46195.793865740699</v>
      </c>
      <c r="E14479" t="s">
        <v>18579</v>
      </c>
      <c r="F14479" t="s">
        <v>6617</v>
      </c>
      <c r="G14479" t="s">
        <v>11364</v>
      </c>
      <c r="H14479" t="s">
        <v>6438</v>
      </c>
      <c r="I14479" t="s">
        <v>6636</v>
      </c>
      <c r="J14479" t="s">
        <v>6636</v>
      </c>
      <c r="K14479" t="s">
        <v>18580</v>
      </c>
      <c r="L14479" t="s">
        <v>18554</v>
      </c>
      <c r="M14479" t="s">
        <v>18581</v>
      </c>
      <c r="N14479" t="s">
        <v>6761</v>
      </c>
      <c r="O14479" t="s">
        <v>6762</v>
      </c>
      <c r="P14479">
        <v>2809900</v>
      </c>
      <c r="Q14479" t="s">
        <v>6636</v>
      </c>
      <c r="R14479" t="s">
        <v>6636</v>
      </c>
      <c r="S14479" s="12"/>
      <c r="T14479" s="13"/>
      <c r="U14479" t="s">
        <v>6711</v>
      </c>
    </row>
    <row r="14480" spans="1:21" x14ac:dyDescent="0.25">
      <c r="A14480" t="s">
        <v>6619</v>
      </c>
      <c r="B14480" s="12">
        <v>42284</v>
      </c>
      <c r="C14480" t="s">
        <v>18576</v>
      </c>
      <c r="D14480" s="11">
        <v>46196.423321759299</v>
      </c>
      <c r="E14480" t="s">
        <v>18577</v>
      </c>
      <c r="F14480" t="s">
        <v>6617</v>
      </c>
      <c r="G14480" t="s">
        <v>16844</v>
      </c>
      <c r="H14480" t="s">
        <v>6438</v>
      </c>
      <c r="I14480" t="s">
        <v>65</v>
      </c>
      <c r="J14480" t="s">
        <v>573</v>
      </c>
      <c r="K14480" t="s">
        <v>18574</v>
      </c>
      <c r="L14480" t="s">
        <v>18554</v>
      </c>
      <c r="M14480" t="s">
        <v>18575</v>
      </c>
      <c r="N14480" t="s">
        <v>6761</v>
      </c>
      <c r="O14480" t="s">
        <v>6762</v>
      </c>
      <c r="P14480">
        <v>2809900</v>
      </c>
      <c r="Q14480" t="s">
        <v>6778</v>
      </c>
      <c r="R14480" t="s">
        <v>6911</v>
      </c>
      <c r="S14480" s="12"/>
      <c r="T14480" s="13"/>
      <c r="U14480" t="s">
        <v>6711</v>
      </c>
    </row>
    <row r="14481" spans="1:21" x14ac:dyDescent="0.25">
      <c r="A14481" t="s">
        <v>6619</v>
      </c>
      <c r="B14481" s="12">
        <v>42284</v>
      </c>
      <c r="C14481" t="s">
        <v>18576</v>
      </c>
      <c r="D14481" s="11">
        <v>46196.423321759299</v>
      </c>
      <c r="E14481" t="s">
        <v>18577</v>
      </c>
      <c r="F14481" t="s">
        <v>6617</v>
      </c>
      <c r="G14481" t="s">
        <v>16845</v>
      </c>
      <c r="H14481" t="s">
        <v>6438</v>
      </c>
      <c r="I14481" t="s">
        <v>65</v>
      </c>
      <c r="J14481" t="s">
        <v>573</v>
      </c>
      <c r="K14481" t="s">
        <v>18574</v>
      </c>
      <c r="L14481" t="s">
        <v>18554</v>
      </c>
      <c r="M14481" t="s">
        <v>18575</v>
      </c>
      <c r="N14481" t="s">
        <v>6761</v>
      </c>
      <c r="O14481" t="s">
        <v>6762</v>
      </c>
      <c r="P14481">
        <v>2809900</v>
      </c>
      <c r="Q14481" t="s">
        <v>6778</v>
      </c>
      <c r="R14481" t="s">
        <v>6911</v>
      </c>
      <c r="S14481" s="12"/>
      <c r="T14481" s="13"/>
      <c r="U14481" t="s">
        <v>6711</v>
      </c>
    </row>
    <row r="14482" spans="1:21" x14ac:dyDescent="0.25">
      <c r="A14482" t="s">
        <v>6619</v>
      </c>
      <c r="B14482" s="12">
        <v>42284</v>
      </c>
      <c r="C14482" t="s">
        <v>18576</v>
      </c>
      <c r="D14482" s="11">
        <v>46196.423321759299</v>
      </c>
      <c r="E14482" t="s">
        <v>18577</v>
      </c>
      <c r="F14482" t="s">
        <v>6617</v>
      </c>
      <c r="G14482" t="s">
        <v>16846</v>
      </c>
      <c r="H14482" t="s">
        <v>6438</v>
      </c>
      <c r="I14482" t="s">
        <v>65</v>
      </c>
      <c r="J14482" t="s">
        <v>573</v>
      </c>
      <c r="K14482" t="s">
        <v>18574</v>
      </c>
      <c r="L14482" t="s">
        <v>18554</v>
      </c>
      <c r="M14482" t="s">
        <v>18575</v>
      </c>
      <c r="N14482" t="s">
        <v>6761</v>
      </c>
      <c r="O14482" t="s">
        <v>6762</v>
      </c>
      <c r="P14482">
        <v>2809900</v>
      </c>
      <c r="Q14482" t="s">
        <v>6778</v>
      </c>
      <c r="R14482" t="s">
        <v>6911</v>
      </c>
      <c r="S14482" s="12"/>
      <c r="T14482" s="13"/>
      <c r="U14482" t="s">
        <v>6711</v>
      </c>
    </row>
    <row r="14483" spans="1:21" x14ac:dyDescent="0.25">
      <c r="A14483" t="s">
        <v>6619</v>
      </c>
      <c r="B14483" s="12">
        <v>42284</v>
      </c>
      <c r="C14483" t="s">
        <v>18576</v>
      </c>
      <c r="D14483" s="11">
        <v>46196.423321759299</v>
      </c>
      <c r="E14483" t="s">
        <v>18577</v>
      </c>
      <c r="F14483" t="s">
        <v>6617</v>
      </c>
      <c r="G14483" t="s">
        <v>16847</v>
      </c>
      <c r="H14483" t="s">
        <v>6438</v>
      </c>
      <c r="I14483" t="s">
        <v>65</v>
      </c>
      <c r="J14483" t="s">
        <v>573</v>
      </c>
      <c r="K14483" t="s">
        <v>18574</v>
      </c>
      <c r="L14483" t="s">
        <v>18554</v>
      </c>
      <c r="M14483" t="s">
        <v>18575</v>
      </c>
      <c r="N14483" t="s">
        <v>6761</v>
      </c>
      <c r="O14483" t="s">
        <v>6762</v>
      </c>
      <c r="P14483">
        <v>2809900</v>
      </c>
      <c r="Q14483" t="s">
        <v>6778</v>
      </c>
      <c r="R14483" t="s">
        <v>6911</v>
      </c>
      <c r="S14483" s="12"/>
      <c r="T14483" s="13"/>
      <c r="U14483" t="s">
        <v>6711</v>
      </c>
    </row>
    <row r="14484" spans="1:21" x14ac:dyDescent="0.25">
      <c r="A14484" t="s">
        <v>6619</v>
      </c>
      <c r="B14484" s="12">
        <v>42284</v>
      </c>
      <c r="C14484" t="s">
        <v>18576</v>
      </c>
      <c r="D14484" s="11">
        <v>46196.423321759299</v>
      </c>
      <c r="E14484" t="s">
        <v>18577</v>
      </c>
      <c r="F14484" t="s">
        <v>6617</v>
      </c>
      <c r="G14484" t="s">
        <v>11371</v>
      </c>
      <c r="H14484" t="s">
        <v>6438</v>
      </c>
      <c r="I14484" t="s">
        <v>65</v>
      </c>
      <c r="J14484" t="s">
        <v>573</v>
      </c>
      <c r="K14484" t="s">
        <v>18574</v>
      </c>
      <c r="L14484" t="s">
        <v>18554</v>
      </c>
      <c r="M14484" t="s">
        <v>18575</v>
      </c>
      <c r="N14484" t="s">
        <v>6761</v>
      </c>
      <c r="O14484" t="s">
        <v>6762</v>
      </c>
      <c r="P14484">
        <v>2809900</v>
      </c>
      <c r="Q14484" t="s">
        <v>6778</v>
      </c>
      <c r="R14484" t="s">
        <v>6911</v>
      </c>
      <c r="S14484" s="12"/>
      <c r="T14484" s="13"/>
      <c r="U14484" t="s">
        <v>6711</v>
      </c>
    </row>
    <row r="14485" spans="1:21" x14ac:dyDescent="0.25">
      <c r="A14485" t="s">
        <v>6619</v>
      </c>
      <c r="B14485" s="12">
        <v>42284</v>
      </c>
      <c r="C14485" t="s">
        <v>18576</v>
      </c>
      <c r="D14485" s="11">
        <v>46196.423321759299</v>
      </c>
      <c r="E14485" t="s">
        <v>18577</v>
      </c>
      <c r="F14485" t="s">
        <v>6617</v>
      </c>
      <c r="G14485" t="s">
        <v>16848</v>
      </c>
      <c r="H14485" t="s">
        <v>6438</v>
      </c>
      <c r="I14485" t="s">
        <v>65</v>
      </c>
      <c r="J14485" t="s">
        <v>573</v>
      </c>
      <c r="K14485" t="s">
        <v>18574</v>
      </c>
      <c r="L14485" t="s">
        <v>18554</v>
      </c>
      <c r="M14485" t="s">
        <v>18575</v>
      </c>
      <c r="N14485" t="s">
        <v>6761</v>
      </c>
      <c r="O14485" t="s">
        <v>6762</v>
      </c>
      <c r="P14485">
        <v>2809900</v>
      </c>
      <c r="Q14485" t="s">
        <v>6778</v>
      </c>
      <c r="R14485" t="s">
        <v>6911</v>
      </c>
      <c r="S14485" s="12"/>
      <c r="T14485" s="13"/>
      <c r="U14485" t="s">
        <v>6711</v>
      </c>
    </row>
    <row r="14486" spans="1:21" x14ac:dyDescent="0.25">
      <c r="A14486" t="s">
        <v>6619</v>
      </c>
      <c r="B14486" s="12">
        <v>42284</v>
      </c>
      <c r="C14486" t="s">
        <v>18576</v>
      </c>
      <c r="D14486" s="11">
        <v>46196.423321759299</v>
      </c>
      <c r="E14486" t="s">
        <v>18577</v>
      </c>
      <c r="F14486" t="s">
        <v>6617</v>
      </c>
      <c r="G14486" t="s">
        <v>11364</v>
      </c>
      <c r="H14486" t="s">
        <v>6438</v>
      </c>
      <c r="I14486" t="s">
        <v>65</v>
      </c>
      <c r="J14486" t="s">
        <v>573</v>
      </c>
      <c r="K14486" t="s">
        <v>18574</v>
      </c>
      <c r="L14486" t="s">
        <v>18554</v>
      </c>
      <c r="M14486" t="s">
        <v>18575</v>
      </c>
      <c r="N14486" t="s">
        <v>6761</v>
      </c>
      <c r="O14486" t="s">
        <v>6762</v>
      </c>
      <c r="P14486">
        <v>2809900</v>
      </c>
      <c r="Q14486" t="s">
        <v>6778</v>
      </c>
      <c r="R14486" t="s">
        <v>6911</v>
      </c>
      <c r="S14486" s="12"/>
      <c r="T14486" s="13"/>
      <c r="U14486" t="s">
        <v>6711</v>
      </c>
    </row>
    <row r="14487" spans="1:21" x14ac:dyDescent="0.25">
      <c r="A14487" t="s">
        <v>6619</v>
      </c>
      <c r="B14487" s="12">
        <v>42310</v>
      </c>
      <c r="C14487" t="s">
        <v>18578</v>
      </c>
      <c r="D14487" s="11">
        <v>46196.558553240699</v>
      </c>
      <c r="E14487" t="s">
        <v>18579</v>
      </c>
      <c r="F14487" t="s">
        <v>6617</v>
      </c>
      <c r="G14487" t="s">
        <v>16844</v>
      </c>
      <c r="H14487" t="s">
        <v>6438</v>
      </c>
      <c r="I14487" t="s">
        <v>6636</v>
      </c>
      <c r="J14487" t="s">
        <v>6636</v>
      </c>
      <c r="K14487" t="s">
        <v>18580</v>
      </c>
      <c r="L14487" t="s">
        <v>18554</v>
      </c>
      <c r="M14487" t="s">
        <v>18581</v>
      </c>
      <c r="N14487" t="s">
        <v>6761</v>
      </c>
      <c r="O14487" t="s">
        <v>6762</v>
      </c>
      <c r="P14487">
        <v>2809900</v>
      </c>
      <c r="Q14487" t="s">
        <v>6636</v>
      </c>
      <c r="R14487" t="s">
        <v>6636</v>
      </c>
      <c r="S14487" s="12"/>
      <c r="T14487" s="13"/>
      <c r="U14487" t="s">
        <v>6711</v>
      </c>
    </row>
    <row r="14488" spans="1:21" x14ac:dyDescent="0.25">
      <c r="A14488" t="s">
        <v>6619</v>
      </c>
      <c r="B14488" s="12">
        <v>42310</v>
      </c>
      <c r="C14488" t="s">
        <v>18578</v>
      </c>
      <c r="D14488" s="11">
        <v>46196.558553240699</v>
      </c>
      <c r="E14488" t="s">
        <v>18579</v>
      </c>
      <c r="F14488" t="s">
        <v>6617</v>
      </c>
      <c r="G14488" t="s">
        <v>16845</v>
      </c>
      <c r="H14488" t="s">
        <v>6438</v>
      </c>
      <c r="I14488" t="s">
        <v>6636</v>
      </c>
      <c r="J14488" t="s">
        <v>6636</v>
      </c>
      <c r="K14488" t="s">
        <v>18580</v>
      </c>
      <c r="L14488" t="s">
        <v>18554</v>
      </c>
      <c r="M14488" t="s">
        <v>18581</v>
      </c>
      <c r="N14488" t="s">
        <v>6761</v>
      </c>
      <c r="O14488" t="s">
        <v>6762</v>
      </c>
      <c r="P14488">
        <v>2809900</v>
      </c>
      <c r="Q14488" t="s">
        <v>6636</v>
      </c>
      <c r="R14488" t="s">
        <v>6636</v>
      </c>
      <c r="S14488" s="12"/>
      <c r="T14488" s="13"/>
      <c r="U14488" t="s">
        <v>6711</v>
      </c>
    </row>
    <row r="14489" spans="1:21" x14ac:dyDescent="0.25">
      <c r="A14489" t="s">
        <v>6619</v>
      </c>
      <c r="B14489" s="12">
        <v>42310</v>
      </c>
      <c r="C14489" t="s">
        <v>18578</v>
      </c>
      <c r="D14489" s="11">
        <v>46196.558553240699</v>
      </c>
      <c r="E14489" t="s">
        <v>18579</v>
      </c>
      <c r="F14489" t="s">
        <v>6617</v>
      </c>
      <c r="G14489" t="s">
        <v>16846</v>
      </c>
      <c r="H14489" t="s">
        <v>6438</v>
      </c>
      <c r="I14489" t="s">
        <v>6636</v>
      </c>
      <c r="J14489" t="s">
        <v>6636</v>
      </c>
      <c r="K14489" t="s">
        <v>18580</v>
      </c>
      <c r="L14489" t="s">
        <v>18554</v>
      </c>
      <c r="M14489" t="s">
        <v>18581</v>
      </c>
      <c r="N14489" t="s">
        <v>6761</v>
      </c>
      <c r="O14489" t="s">
        <v>6762</v>
      </c>
      <c r="P14489">
        <v>2809900</v>
      </c>
      <c r="Q14489" t="s">
        <v>6636</v>
      </c>
      <c r="R14489" t="s">
        <v>6636</v>
      </c>
      <c r="S14489" s="12"/>
      <c r="T14489" s="13"/>
      <c r="U14489" t="s">
        <v>6711</v>
      </c>
    </row>
    <row r="14490" spans="1:21" x14ac:dyDescent="0.25">
      <c r="A14490" t="s">
        <v>6619</v>
      </c>
      <c r="B14490" s="12">
        <v>42310</v>
      </c>
      <c r="C14490" t="s">
        <v>18578</v>
      </c>
      <c r="D14490" s="11">
        <v>46196.558553240699</v>
      </c>
      <c r="E14490" t="s">
        <v>18579</v>
      </c>
      <c r="F14490" t="s">
        <v>6617</v>
      </c>
      <c r="G14490" t="s">
        <v>16847</v>
      </c>
      <c r="H14490" t="s">
        <v>6438</v>
      </c>
      <c r="I14490" t="s">
        <v>6636</v>
      </c>
      <c r="J14490" t="s">
        <v>6636</v>
      </c>
      <c r="K14490" t="s">
        <v>18580</v>
      </c>
      <c r="L14490" t="s">
        <v>18554</v>
      </c>
      <c r="M14490" t="s">
        <v>18581</v>
      </c>
      <c r="N14490" t="s">
        <v>6761</v>
      </c>
      <c r="O14490" t="s">
        <v>6762</v>
      </c>
      <c r="P14490">
        <v>2809900</v>
      </c>
      <c r="Q14490" t="s">
        <v>6636</v>
      </c>
      <c r="R14490" t="s">
        <v>6636</v>
      </c>
      <c r="S14490" s="12"/>
      <c r="T14490" s="13"/>
      <c r="U14490" t="s">
        <v>6711</v>
      </c>
    </row>
    <row r="14491" spans="1:21" x14ac:dyDescent="0.25">
      <c r="A14491" t="s">
        <v>6619</v>
      </c>
      <c r="B14491" s="12">
        <v>42310</v>
      </c>
      <c r="C14491" t="s">
        <v>18578</v>
      </c>
      <c r="D14491" s="11">
        <v>46196.558553240699</v>
      </c>
      <c r="E14491" t="s">
        <v>18579</v>
      </c>
      <c r="F14491" t="s">
        <v>6617</v>
      </c>
      <c r="G14491" t="s">
        <v>11371</v>
      </c>
      <c r="H14491" t="s">
        <v>6438</v>
      </c>
      <c r="I14491" t="s">
        <v>6636</v>
      </c>
      <c r="J14491" t="s">
        <v>6636</v>
      </c>
      <c r="K14491" t="s">
        <v>18580</v>
      </c>
      <c r="L14491" t="s">
        <v>18554</v>
      </c>
      <c r="M14491" t="s">
        <v>18581</v>
      </c>
      <c r="N14491" t="s">
        <v>6761</v>
      </c>
      <c r="O14491" t="s">
        <v>6762</v>
      </c>
      <c r="P14491">
        <v>2809900</v>
      </c>
      <c r="Q14491" t="s">
        <v>6636</v>
      </c>
      <c r="R14491" t="s">
        <v>6636</v>
      </c>
      <c r="S14491" s="12"/>
      <c r="T14491" s="13"/>
      <c r="U14491" t="s">
        <v>6711</v>
      </c>
    </row>
    <row r="14492" spans="1:21" x14ac:dyDescent="0.25">
      <c r="A14492" t="s">
        <v>6619</v>
      </c>
      <c r="B14492" s="12">
        <v>42310</v>
      </c>
      <c r="C14492" t="s">
        <v>18578</v>
      </c>
      <c r="D14492" s="11">
        <v>46196.558553240699</v>
      </c>
      <c r="E14492" t="s">
        <v>18579</v>
      </c>
      <c r="F14492" t="s">
        <v>6617</v>
      </c>
      <c r="G14492" t="s">
        <v>16848</v>
      </c>
      <c r="H14492" t="s">
        <v>6438</v>
      </c>
      <c r="I14492" t="s">
        <v>6636</v>
      </c>
      <c r="J14492" t="s">
        <v>6636</v>
      </c>
      <c r="K14492" t="s">
        <v>18580</v>
      </c>
      <c r="L14492" t="s">
        <v>18554</v>
      </c>
      <c r="M14492" t="s">
        <v>18581</v>
      </c>
      <c r="N14492" t="s">
        <v>6761</v>
      </c>
      <c r="O14492" t="s">
        <v>6762</v>
      </c>
      <c r="P14492">
        <v>2809900</v>
      </c>
      <c r="Q14492" t="s">
        <v>6636</v>
      </c>
      <c r="R14492" t="s">
        <v>6636</v>
      </c>
      <c r="S14492" s="12"/>
      <c r="T14492" s="13"/>
      <c r="U14492" t="s">
        <v>6711</v>
      </c>
    </row>
    <row r="14493" spans="1:21" x14ac:dyDescent="0.25">
      <c r="A14493" t="s">
        <v>6619</v>
      </c>
      <c r="B14493" s="12">
        <v>42310</v>
      </c>
      <c r="C14493" t="s">
        <v>18578</v>
      </c>
      <c r="D14493" s="11">
        <v>46196.558553240699</v>
      </c>
      <c r="E14493" t="s">
        <v>18579</v>
      </c>
      <c r="F14493" t="s">
        <v>6617</v>
      </c>
      <c r="G14493" t="s">
        <v>11364</v>
      </c>
      <c r="H14493" t="s">
        <v>6438</v>
      </c>
      <c r="I14493" t="s">
        <v>6636</v>
      </c>
      <c r="J14493" t="s">
        <v>6636</v>
      </c>
      <c r="K14493" t="s">
        <v>18580</v>
      </c>
      <c r="L14493" t="s">
        <v>18554</v>
      </c>
      <c r="M14493" t="s">
        <v>18581</v>
      </c>
      <c r="N14493" t="s">
        <v>6761</v>
      </c>
      <c r="O14493" t="s">
        <v>6762</v>
      </c>
      <c r="P14493">
        <v>2809900</v>
      </c>
      <c r="Q14493" t="s">
        <v>6636</v>
      </c>
      <c r="R14493" t="s">
        <v>6636</v>
      </c>
      <c r="S14493" s="12"/>
      <c r="T14493" s="13"/>
      <c r="U14493" t="s">
        <v>6711</v>
      </c>
    </row>
    <row r="14494" spans="1:21" x14ac:dyDescent="0.25">
      <c r="A14494" t="s">
        <v>6637</v>
      </c>
      <c r="B14494" s="12">
        <v>42879</v>
      </c>
      <c r="C14494" t="s">
        <v>18582</v>
      </c>
      <c r="D14494" s="11">
        <v>46203.208101851902</v>
      </c>
      <c r="E14494" t="s">
        <v>18583</v>
      </c>
      <c r="F14494" t="s">
        <v>6617</v>
      </c>
      <c r="G14494" t="s">
        <v>16844</v>
      </c>
      <c r="H14494" t="s">
        <v>6438</v>
      </c>
      <c r="I14494" t="s">
        <v>55</v>
      </c>
      <c r="J14494" t="s">
        <v>732</v>
      </c>
      <c r="K14494" t="s">
        <v>18584</v>
      </c>
      <c r="L14494" t="s">
        <v>18554</v>
      </c>
      <c r="M14494" t="s">
        <v>18585</v>
      </c>
      <c r="N14494" t="s">
        <v>6761</v>
      </c>
      <c r="O14494" t="s">
        <v>7185</v>
      </c>
      <c r="P14494">
        <v>4449000</v>
      </c>
      <c r="Q14494" t="s">
        <v>6636</v>
      </c>
      <c r="R14494" t="s">
        <v>6636</v>
      </c>
      <c r="S14494" s="12"/>
      <c r="T14494" s="13"/>
      <c r="U14494" t="s">
        <v>12340</v>
      </c>
    </row>
    <row r="14495" spans="1:21" x14ac:dyDescent="0.25">
      <c r="A14495" t="s">
        <v>6637</v>
      </c>
      <c r="B14495" s="12">
        <v>42879</v>
      </c>
      <c r="C14495" t="s">
        <v>18582</v>
      </c>
      <c r="D14495" s="11">
        <v>46203.208101851902</v>
      </c>
      <c r="E14495" t="s">
        <v>18583</v>
      </c>
      <c r="F14495" t="s">
        <v>6617</v>
      </c>
      <c r="G14495" t="s">
        <v>16845</v>
      </c>
      <c r="H14495" t="s">
        <v>6438</v>
      </c>
      <c r="I14495" t="s">
        <v>55</v>
      </c>
      <c r="J14495" t="s">
        <v>732</v>
      </c>
      <c r="K14495" t="s">
        <v>18584</v>
      </c>
      <c r="L14495" t="s">
        <v>18554</v>
      </c>
      <c r="M14495" t="s">
        <v>18585</v>
      </c>
      <c r="N14495" t="s">
        <v>6761</v>
      </c>
      <c r="O14495" t="s">
        <v>7185</v>
      </c>
      <c r="P14495">
        <v>4449000</v>
      </c>
      <c r="Q14495" t="s">
        <v>6636</v>
      </c>
      <c r="R14495" t="s">
        <v>6636</v>
      </c>
      <c r="S14495" s="12"/>
      <c r="T14495" s="13"/>
      <c r="U14495" t="s">
        <v>12340</v>
      </c>
    </row>
    <row r="14496" spans="1:21" x14ac:dyDescent="0.25">
      <c r="A14496" t="s">
        <v>6637</v>
      </c>
      <c r="B14496" s="12">
        <v>42879</v>
      </c>
      <c r="C14496" t="s">
        <v>18582</v>
      </c>
      <c r="D14496" s="11">
        <v>46203.208101851902</v>
      </c>
      <c r="E14496" t="s">
        <v>18583</v>
      </c>
      <c r="F14496" t="s">
        <v>6617</v>
      </c>
      <c r="G14496" t="s">
        <v>16846</v>
      </c>
      <c r="H14496" t="s">
        <v>6438</v>
      </c>
      <c r="I14496" t="s">
        <v>55</v>
      </c>
      <c r="J14496" t="s">
        <v>732</v>
      </c>
      <c r="K14496" t="s">
        <v>18584</v>
      </c>
      <c r="L14496" t="s">
        <v>18554</v>
      </c>
      <c r="M14496" t="s">
        <v>18585</v>
      </c>
      <c r="N14496" t="s">
        <v>6761</v>
      </c>
      <c r="O14496" t="s">
        <v>7185</v>
      </c>
      <c r="P14496">
        <v>4449000</v>
      </c>
      <c r="Q14496" t="s">
        <v>6636</v>
      </c>
      <c r="R14496" t="s">
        <v>6636</v>
      </c>
      <c r="S14496" s="12"/>
      <c r="T14496" s="13"/>
      <c r="U14496" t="s">
        <v>12340</v>
      </c>
    </row>
    <row r="14497" spans="1:21" x14ac:dyDescent="0.25">
      <c r="A14497" t="s">
        <v>6637</v>
      </c>
      <c r="B14497" s="12">
        <v>42879</v>
      </c>
      <c r="C14497" t="s">
        <v>18582</v>
      </c>
      <c r="D14497" s="11">
        <v>46203.208101851902</v>
      </c>
      <c r="E14497" t="s">
        <v>18583</v>
      </c>
      <c r="F14497" t="s">
        <v>6617</v>
      </c>
      <c r="G14497" t="s">
        <v>16847</v>
      </c>
      <c r="H14497" t="s">
        <v>6438</v>
      </c>
      <c r="I14497" t="s">
        <v>55</v>
      </c>
      <c r="J14497" t="s">
        <v>732</v>
      </c>
      <c r="K14497" t="s">
        <v>18584</v>
      </c>
      <c r="L14497" t="s">
        <v>18554</v>
      </c>
      <c r="M14497" t="s">
        <v>18585</v>
      </c>
      <c r="N14497" t="s">
        <v>6761</v>
      </c>
      <c r="O14497" t="s">
        <v>7185</v>
      </c>
      <c r="P14497">
        <v>4449000</v>
      </c>
      <c r="Q14497" t="s">
        <v>6636</v>
      </c>
      <c r="R14497" t="s">
        <v>6636</v>
      </c>
      <c r="S14497" s="12"/>
      <c r="T14497" s="13"/>
      <c r="U14497" t="s">
        <v>12340</v>
      </c>
    </row>
    <row r="14498" spans="1:21" x14ac:dyDescent="0.25">
      <c r="A14498" t="s">
        <v>6637</v>
      </c>
      <c r="B14498" s="12">
        <v>42879</v>
      </c>
      <c r="C14498" t="s">
        <v>18582</v>
      </c>
      <c r="D14498" s="11">
        <v>46203.208101851902</v>
      </c>
      <c r="E14498" t="s">
        <v>18583</v>
      </c>
      <c r="F14498" t="s">
        <v>6617</v>
      </c>
      <c r="G14498" t="s">
        <v>11371</v>
      </c>
      <c r="H14498" t="s">
        <v>6438</v>
      </c>
      <c r="I14498" t="s">
        <v>55</v>
      </c>
      <c r="J14498" t="s">
        <v>732</v>
      </c>
      <c r="K14498" t="s">
        <v>18584</v>
      </c>
      <c r="L14498" t="s">
        <v>18554</v>
      </c>
      <c r="M14498" t="s">
        <v>18585</v>
      </c>
      <c r="N14498" t="s">
        <v>6761</v>
      </c>
      <c r="O14498" t="s">
        <v>7185</v>
      </c>
      <c r="P14498">
        <v>4449000</v>
      </c>
      <c r="Q14498" t="s">
        <v>6636</v>
      </c>
      <c r="R14498" t="s">
        <v>6636</v>
      </c>
      <c r="S14498" s="12"/>
      <c r="T14498" s="13"/>
      <c r="U14498" t="s">
        <v>12340</v>
      </c>
    </row>
    <row r="14499" spans="1:21" x14ac:dyDescent="0.25">
      <c r="A14499" t="s">
        <v>6637</v>
      </c>
      <c r="B14499" s="12">
        <v>42879</v>
      </c>
      <c r="C14499" t="s">
        <v>18582</v>
      </c>
      <c r="D14499" s="11">
        <v>46203.208101851902</v>
      </c>
      <c r="E14499" t="s">
        <v>18583</v>
      </c>
      <c r="F14499" t="s">
        <v>6617</v>
      </c>
      <c r="G14499" t="s">
        <v>16848</v>
      </c>
      <c r="H14499" t="s">
        <v>6438</v>
      </c>
      <c r="I14499" t="s">
        <v>55</v>
      </c>
      <c r="J14499" t="s">
        <v>732</v>
      </c>
      <c r="K14499" t="s">
        <v>18584</v>
      </c>
      <c r="L14499" t="s">
        <v>18554</v>
      </c>
      <c r="M14499" t="s">
        <v>18585</v>
      </c>
      <c r="N14499" t="s">
        <v>6761</v>
      </c>
      <c r="O14499" t="s">
        <v>7185</v>
      </c>
      <c r="P14499">
        <v>4449000</v>
      </c>
      <c r="Q14499" t="s">
        <v>6636</v>
      </c>
      <c r="R14499" t="s">
        <v>6636</v>
      </c>
      <c r="S14499" s="12"/>
      <c r="T14499" s="13"/>
      <c r="U14499" t="s">
        <v>12340</v>
      </c>
    </row>
    <row r="14500" spans="1:21" x14ac:dyDescent="0.25">
      <c r="A14500" t="s">
        <v>6637</v>
      </c>
      <c r="B14500" s="12">
        <v>42879</v>
      </c>
      <c r="C14500" t="s">
        <v>18582</v>
      </c>
      <c r="D14500" s="11">
        <v>46203.208101851902</v>
      </c>
      <c r="E14500" t="s">
        <v>18583</v>
      </c>
      <c r="F14500" t="s">
        <v>6617</v>
      </c>
      <c r="G14500" t="s">
        <v>11364</v>
      </c>
      <c r="H14500" t="s">
        <v>6438</v>
      </c>
      <c r="I14500" t="s">
        <v>55</v>
      </c>
      <c r="J14500" t="s">
        <v>732</v>
      </c>
      <c r="K14500" t="s">
        <v>18584</v>
      </c>
      <c r="L14500" t="s">
        <v>18554</v>
      </c>
      <c r="M14500" t="s">
        <v>18585</v>
      </c>
      <c r="N14500" t="s">
        <v>6761</v>
      </c>
      <c r="O14500" t="s">
        <v>7185</v>
      </c>
      <c r="P14500">
        <v>4449000</v>
      </c>
      <c r="Q14500" t="s">
        <v>6636</v>
      </c>
      <c r="R14500" t="s">
        <v>6636</v>
      </c>
      <c r="S14500" s="12"/>
      <c r="T14500" s="13"/>
      <c r="U14500" t="s">
        <v>12340</v>
      </c>
    </row>
    <row r="14501" spans="1:21" x14ac:dyDescent="0.25">
      <c r="A14501" t="s">
        <v>6637</v>
      </c>
      <c r="B14501" s="12">
        <v>42698</v>
      </c>
      <c r="C14501" t="s">
        <v>18586</v>
      </c>
      <c r="D14501" s="11">
        <v>46204.567523148202</v>
      </c>
      <c r="E14501" t="s">
        <v>18587</v>
      </c>
      <c r="F14501" t="s">
        <v>6617</v>
      </c>
      <c r="G14501" t="s">
        <v>16845</v>
      </c>
      <c r="H14501" t="s">
        <v>6438</v>
      </c>
      <c r="I14501" t="s">
        <v>6640</v>
      </c>
      <c r="J14501" t="s">
        <v>17434</v>
      </c>
      <c r="K14501" t="s">
        <v>18588</v>
      </c>
      <c r="L14501" t="s">
        <v>18589</v>
      </c>
      <c r="M14501" t="s">
        <v>6636</v>
      </c>
      <c r="N14501" t="s">
        <v>13416</v>
      </c>
      <c r="O14501" t="s">
        <v>18590</v>
      </c>
      <c r="P14501">
        <v>2255000</v>
      </c>
      <c r="Q14501" t="s">
        <v>6636</v>
      </c>
      <c r="R14501" t="s">
        <v>6636</v>
      </c>
      <c r="S14501" s="12"/>
      <c r="T14501" s="13"/>
      <c r="U14501" t="s">
        <v>6636</v>
      </c>
    </row>
    <row r="14502" spans="1:21" x14ac:dyDescent="0.25">
      <c r="A14502" t="s">
        <v>6637</v>
      </c>
      <c r="B14502" s="12">
        <v>42698</v>
      </c>
      <c r="C14502" t="s">
        <v>18586</v>
      </c>
      <c r="D14502" s="11">
        <v>46204.567523148202</v>
      </c>
      <c r="E14502" t="s">
        <v>18587</v>
      </c>
      <c r="F14502" t="s">
        <v>6617</v>
      </c>
      <c r="G14502" t="s">
        <v>18591</v>
      </c>
      <c r="H14502" t="s">
        <v>6438</v>
      </c>
      <c r="I14502" t="s">
        <v>6640</v>
      </c>
      <c r="J14502" t="s">
        <v>17434</v>
      </c>
      <c r="K14502" t="s">
        <v>18588</v>
      </c>
      <c r="L14502" t="s">
        <v>18589</v>
      </c>
      <c r="M14502" t="s">
        <v>6636</v>
      </c>
      <c r="N14502" t="s">
        <v>13416</v>
      </c>
      <c r="O14502" t="s">
        <v>18590</v>
      </c>
      <c r="P14502">
        <v>2255000</v>
      </c>
      <c r="Q14502" t="s">
        <v>6636</v>
      </c>
      <c r="R14502" t="s">
        <v>6636</v>
      </c>
      <c r="S14502" s="12"/>
      <c r="T14502" s="13"/>
      <c r="U14502" t="s">
        <v>6636</v>
      </c>
    </row>
    <row r="14503" spans="1:21" x14ac:dyDescent="0.25">
      <c r="A14503" t="s">
        <v>6637</v>
      </c>
      <c r="B14503" s="12">
        <v>42698</v>
      </c>
      <c r="C14503" t="s">
        <v>18586</v>
      </c>
      <c r="D14503" s="11">
        <v>46204.567523148202</v>
      </c>
      <c r="E14503" t="s">
        <v>18587</v>
      </c>
      <c r="F14503" t="s">
        <v>6617</v>
      </c>
      <c r="G14503" t="s">
        <v>18592</v>
      </c>
      <c r="H14503" t="s">
        <v>6438</v>
      </c>
      <c r="I14503" t="s">
        <v>6640</v>
      </c>
      <c r="J14503" t="s">
        <v>17434</v>
      </c>
      <c r="K14503" t="s">
        <v>18588</v>
      </c>
      <c r="L14503" t="s">
        <v>18589</v>
      </c>
      <c r="M14503" t="s">
        <v>6636</v>
      </c>
      <c r="N14503" t="s">
        <v>13416</v>
      </c>
      <c r="O14503" t="s">
        <v>18590</v>
      </c>
      <c r="P14503">
        <v>2255000</v>
      </c>
      <c r="Q14503" t="s">
        <v>6636</v>
      </c>
      <c r="R14503" t="s">
        <v>6636</v>
      </c>
      <c r="S14503" s="12"/>
      <c r="T14503" s="13"/>
      <c r="U14503" t="s">
        <v>6636</v>
      </c>
    </row>
    <row r="14504" spans="1:21" x14ac:dyDescent="0.25">
      <c r="A14504" t="s">
        <v>6637</v>
      </c>
      <c r="B14504" s="12">
        <v>42698</v>
      </c>
      <c r="C14504" t="s">
        <v>18586</v>
      </c>
      <c r="D14504" s="11">
        <v>46204.567523148202</v>
      </c>
      <c r="E14504" t="s">
        <v>18587</v>
      </c>
      <c r="F14504" t="s">
        <v>6617</v>
      </c>
      <c r="G14504" t="s">
        <v>16846</v>
      </c>
      <c r="H14504" t="s">
        <v>6438</v>
      </c>
      <c r="I14504" t="s">
        <v>6640</v>
      </c>
      <c r="J14504" t="s">
        <v>17434</v>
      </c>
      <c r="K14504" t="s">
        <v>18588</v>
      </c>
      <c r="L14504" t="s">
        <v>18589</v>
      </c>
      <c r="M14504" t="s">
        <v>6636</v>
      </c>
      <c r="N14504" t="s">
        <v>13416</v>
      </c>
      <c r="O14504" t="s">
        <v>18590</v>
      </c>
      <c r="P14504">
        <v>2255000</v>
      </c>
      <c r="Q14504" t="s">
        <v>6636</v>
      </c>
      <c r="R14504" t="s">
        <v>6636</v>
      </c>
      <c r="S14504" s="12"/>
      <c r="T14504" s="13"/>
      <c r="U14504" t="s">
        <v>6636</v>
      </c>
    </row>
    <row r="14505" spans="1:21" x14ac:dyDescent="0.25">
      <c r="A14505" t="s">
        <v>6619</v>
      </c>
      <c r="B14505" s="12">
        <v>42698</v>
      </c>
      <c r="C14505" t="s">
        <v>18586</v>
      </c>
      <c r="D14505" s="11">
        <v>46204.567523148202</v>
      </c>
      <c r="E14505" t="s">
        <v>18587</v>
      </c>
      <c r="F14505" t="s">
        <v>6617</v>
      </c>
      <c r="G14505" t="s">
        <v>16845</v>
      </c>
      <c r="H14505" t="s">
        <v>6438</v>
      </c>
      <c r="I14505" t="s">
        <v>6640</v>
      </c>
      <c r="J14505" t="s">
        <v>17434</v>
      </c>
      <c r="K14505" t="s">
        <v>18588</v>
      </c>
      <c r="L14505" t="s">
        <v>18589</v>
      </c>
      <c r="M14505" t="s">
        <v>6636</v>
      </c>
      <c r="N14505" t="s">
        <v>13416</v>
      </c>
      <c r="O14505" t="s">
        <v>18590</v>
      </c>
      <c r="P14505">
        <v>2255000</v>
      </c>
      <c r="Q14505" t="s">
        <v>6636</v>
      </c>
      <c r="R14505" t="s">
        <v>6636</v>
      </c>
      <c r="S14505" s="12"/>
      <c r="T14505" s="13"/>
      <c r="U14505" t="s">
        <v>6636</v>
      </c>
    </row>
    <row r="14506" spans="1:21" x14ac:dyDescent="0.25">
      <c r="A14506" t="s">
        <v>6619</v>
      </c>
      <c r="B14506" s="12">
        <v>42698</v>
      </c>
      <c r="C14506" t="s">
        <v>18586</v>
      </c>
      <c r="D14506" s="11">
        <v>46204.567523148202</v>
      </c>
      <c r="E14506" t="s">
        <v>18587</v>
      </c>
      <c r="F14506" t="s">
        <v>6617</v>
      </c>
      <c r="G14506" t="s">
        <v>18591</v>
      </c>
      <c r="H14506" t="s">
        <v>6438</v>
      </c>
      <c r="I14506" t="s">
        <v>6640</v>
      </c>
      <c r="J14506" t="s">
        <v>17434</v>
      </c>
      <c r="K14506" t="s">
        <v>18588</v>
      </c>
      <c r="L14506" t="s">
        <v>18589</v>
      </c>
      <c r="M14506" t="s">
        <v>6636</v>
      </c>
      <c r="N14506" t="s">
        <v>13416</v>
      </c>
      <c r="O14506" t="s">
        <v>18590</v>
      </c>
      <c r="P14506">
        <v>2255000</v>
      </c>
      <c r="Q14506" t="s">
        <v>6636</v>
      </c>
      <c r="R14506" t="s">
        <v>6636</v>
      </c>
      <c r="S14506" s="12"/>
      <c r="T14506" s="13"/>
      <c r="U14506" t="s">
        <v>6636</v>
      </c>
    </row>
    <row r="14507" spans="1:21" x14ac:dyDescent="0.25">
      <c r="A14507" t="s">
        <v>6619</v>
      </c>
      <c r="B14507" s="12">
        <v>42698</v>
      </c>
      <c r="C14507" t="s">
        <v>18586</v>
      </c>
      <c r="D14507" s="11">
        <v>46204.567523148202</v>
      </c>
      <c r="E14507" t="s">
        <v>18587</v>
      </c>
      <c r="F14507" t="s">
        <v>6617</v>
      </c>
      <c r="G14507" t="s">
        <v>18592</v>
      </c>
      <c r="H14507" t="s">
        <v>6438</v>
      </c>
      <c r="I14507" t="s">
        <v>6640</v>
      </c>
      <c r="J14507" t="s">
        <v>17434</v>
      </c>
      <c r="K14507" t="s">
        <v>18588</v>
      </c>
      <c r="L14507" t="s">
        <v>18589</v>
      </c>
      <c r="M14507" t="s">
        <v>6636</v>
      </c>
      <c r="N14507" t="s">
        <v>13416</v>
      </c>
      <c r="O14507" t="s">
        <v>18590</v>
      </c>
      <c r="P14507">
        <v>2255000</v>
      </c>
      <c r="Q14507" t="s">
        <v>6636</v>
      </c>
      <c r="R14507" t="s">
        <v>6636</v>
      </c>
      <c r="S14507" s="12"/>
      <c r="T14507" s="13"/>
      <c r="U14507" t="s">
        <v>6636</v>
      </c>
    </row>
    <row r="14508" spans="1:21" x14ac:dyDescent="0.25">
      <c r="A14508" t="s">
        <v>6619</v>
      </c>
      <c r="B14508" s="12">
        <v>42698</v>
      </c>
      <c r="C14508" t="s">
        <v>18586</v>
      </c>
      <c r="D14508" s="11">
        <v>46204.567523148202</v>
      </c>
      <c r="E14508" t="s">
        <v>18587</v>
      </c>
      <c r="F14508" t="s">
        <v>6617</v>
      </c>
      <c r="G14508" t="s">
        <v>16846</v>
      </c>
      <c r="H14508" t="s">
        <v>6438</v>
      </c>
      <c r="I14508" t="s">
        <v>6640</v>
      </c>
      <c r="J14508" t="s">
        <v>17434</v>
      </c>
      <c r="K14508" t="s">
        <v>18588</v>
      </c>
      <c r="L14508" t="s">
        <v>18589</v>
      </c>
      <c r="M14508" t="s">
        <v>6636</v>
      </c>
      <c r="N14508" t="s">
        <v>13416</v>
      </c>
      <c r="O14508" t="s">
        <v>18590</v>
      </c>
      <c r="P14508">
        <v>2255000</v>
      </c>
      <c r="Q14508" t="s">
        <v>6636</v>
      </c>
      <c r="R14508" t="s">
        <v>6636</v>
      </c>
      <c r="S14508" s="12"/>
      <c r="T14508" s="13"/>
      <c r="U14508" t="s">
        <v>6636</v>
      </c>
    </row>
    <row r="14509" spans="1:21" x14ac:dyDescent="0.25">
      <c r="A14509" t="s">
        <v>6637</v>
      </c>
      <c r="B14509" s="12">
        <v>43075</v>
      </c>
      <c r="C14509" t="s">
        <v>18593</v>
      </c>
      <c r="D14509" s="11">
        <v>46207.854745370401</v>
      </c>
      <c r="E14509" t="s">
        <v>18594</v>
      </c>
      <c r="F14509" t="s">
        <v>6617</v>
      </c>
      <c r="G14509" t="s">
        <v>16844</v>
      </c>
      <c r="H14509" t="s">
        <v>6438</v>
      </c>
      <c r="I14509" t="s">
        <v>65</v>
      </c>
      <c r="J14509" t="s">
        <v>219</v>
      </c>
      <c r="K14509" t="s">
        <v>18584</v>
      </c>
      <c r="L14509" t="s">
        <v>18554</v>
      </c>
      <c r="M14509" t="s">
        <v>18585</v>
      </c>
      <c r="N14509" t="s">
        <v>6761</v>
      </c>
      <c r="O14509" t="s">
        <v>7185</v>
      </c>
      <c r="P14509">
        <v>4449000</v>
      </c>
      <c r="Q14509" t="s">
        <v>31</v>
      </c>
      <c r="R14509" t="s">
        <v>6779</v>
      </c>
      <c r="S14509" s="12"/>
      <c r="T14509" s="13"/>
      <c r="U14509" t="s">
        <v>9612</v>
      </c>
    </row>
    <row r="14510" spans="1:21" x14ac:dyDescent="0.25">
      <c r="A14510" t="s">
        <v>6637</v>
      </c>
      <c r="B14510" s="12">
        <v>43075</v>
      </c>
      <c r="C14510" t="s">
        <v>18593</v>
      </c>
      <c r="D14510" s="11">
        <v>46207.854745370401</v>
      </c>
      <c r="E14510" t="s">
        <v>18594</v>
      </c>
      <c r="F14510" t="s">
        <v>6617</v>
      </c>
      <c r="G14510" t="s">
        <v>16845</v>
      </c>
      <c r="H14510" t="s">
        <v>6438</v>
      </c>
      <c r="I14510" t="s">
        <v>65</v>
      </c>
      <c r="J14510" t="s">
        <v>219</v>
      </c>
      <c r="K14510" t="s">
        <v>18584</v>
      </c>
      <c r="L14510" t="s">
        <v>18554</v>
      </c>
      <c r="M14510" t="s">
        <v>18585</v>
      </c>
      <c r="N14510" t="s">
        <v>6761</v>
      </c>
      <c r="O14510" t="s">
        <v>7185</v>
      </c>
      <c r="P14510">
        <v>4449000</v>
      </c>
      <c r="Q14510" t="s">
        <v>31</v>
      </c>
      <c r="R14510" t="s">
        <v>6779</v>
      </c>
      <c r="S14510" s="12"/>
      <c r="T14510" s="13"/>
      <c r="U14510" t="s">
        <v>9612</v>
      </c>
    </row>
    <row r="14511" spans="1:21" x14ac:dyDescent="0.25">
      <c r="A14511" t="s">
        <v>6637</v>
      </c>
      <c r="B14511" s="12">
        <v>43075</v>
      </c>
      <c r="C14511" t="s">
        <v>18593</v>
      </c>
      <c r="D14511" s="11">
        <v>46207.854745370401</v>
      </c>
      <c r="E14511" t="s">
        <v>18594</v>
      </c>
      <c r="F14511" t="s">
        <v>6617</v>
      </c>
      <c r="G14511" t="s">
        <v>16846</v>
      </c>
      <c r="H14511" t="s">
        <v>6438</v>
      </c>
      <c r="I14511" t="s">
        <v>65</v>
      </c>
      <c r="J14511" t="s">
        <v>219</v>
      </c>
      <c r="K14511" t="s">
        <v>18584</v>
      </c>
      <c r="L14511" t="s">
        <v>18554</v>
      </c>
      <c r="M14511" t="s">
        <v>18585</v>
      </c>
      <c r="N14511" t="s">
        <v>6761</v>
      </c>
      <c r="O14511" t="s">
        <v>7185</v>
      </c>
      <c r="P14511">
        <v>4449000</v>
      </c>
      <c r="Q14511" t="s">
        <v>31</v>
      </c>
      <c r="R14511" t="s">
        <v>6779</v>
      </c>
      <c r="S14511" s="12"/>
      <c r="T14511" s="13"/>
      <c r="U14511" t="s">
        <v>9612</v>
      </c>
    </row>
    <row r="14512" spans="1:21" x14ac:dyDescent="0.25">
      <c r="A14512" t="s">
        <v>6637</v>
      </c>
      <c r="B14512" s="12">
        <v>43075</v>
      </c>
      <c r="C14512" t="s">
        <v>18593</v>
      </c>
      <c r="D14512" s="11">
        <v>46207.854745370401</v>
      </c>
      <c r="E14512" t="s">
        <v>18594</v>
      </c>
      <c r="F14512" t="s">
        <v>6617</v>
      </c>
      <c r="G14512" t="s">
        <v>16847</v>
      </c>
      <c r="H14512" t="s">
        <v>6438</v>
      </c>
      <c r="I14512" t="s">
        <v>65</v>
      </c>
      <c r="J14512" t="s">
        <v>219</v>
      </c>
      <c r="K14512" t="s">
        <v>18584</v>
      </c>
      <c r="L14512" t="s">
        <v>18554</v>
      </c>
      <c r="M14512" t="s">
        <v>18585</v>
      </c>
      <c r="N14512" t="s">
        <v>6761</v>
      </c>
      <c r="O14512" t="s">
        <v>7185</v>
      </c>
      <c r="P14512">
        <v>4449000</v>
      </c>
      <c r="Q14512" t="s">
        <v>31</v>
      </c>
      <c r="R14512" t="s">
        <v>6779</v>
      </c>
      <c r="S14512" s="12"/>
      <c r="T14512" s="13"/>
      <c r="U14512" t="s">
        <v>9612</v>
      </c>
    </row>
    <row r="14513" spans="1:21" x14ac:dyDescent="0.25">
      <c r="A14513" t="s">
        <v>6637</v>
      </c>
      <c r="B14513" s="12">
        <v>43075</v>
      </c>
      <c r="C14513" t="s">
        <v>18593</v>
      </c>
      <c r="D14513" s="11">
        <v>46207.854745370401</v>
      </c>
      <c r="E14513" t="s">
        <v>18594</v>
      </c>
      <c r="F14513" t="s">
        <v>6617</v>
      </c>
      <c r="G14513" t="s">
        <v>11371</v>
      </c>
      <c r="H14513" t="s">
        <v>6438</v>
      </c>
      <c r="I14513" t="s">
        <v>65</v>
      </c>
      <c r="J14513" t="s">
        <v>219</v>
      </c>
      <c r="K14513" t="s">
        <v>18584</v>
      </c>
      <c r="L14513" t="s">
        <v>18554</v>
      </c>
      <c r="M14513" t="s">
        <v>18585</v>
      </c>
      <c r="N14513" t="s">
        <v>6761</v>
      </c>
      <c r="O14513" t="s">
        <v>7185</v>
      </c>
      <c r="P14513">
        <v>4449000</v>
      </c>
      <c r="Q14513" t="s">
        <v>31</v>
      </c>
      <c r="R14513" t="s">
        <v>6779</v>
      </c>
      <c r="S14513" s="12"/>
      <c r="T14513" s="13"/>
      <c r="U14513" t="s">
        <v>9612</v>
      </c>
    </row>
    <row r="14514" spans="1:21" x14ac:dyDescent="0.25">
      <c r="A14514" t="s">
        <v>6637</v>
      </c>
      <c r="B14514" s="12">
        <v>43075</v>
      </c>
      <c r="C14514" t="s">
        <v>18593</v>
      </c>
      <c r="D14514" s="11">
        <v>46207.854745370401</v>
      </c>
      <c r="E14514" t="s">
        <v>18594</v>
      </c>
      <c r="F14514" t="s">
        <v>6617</v>
      </c>
      <c r="G14514" t="s">
        <v>16848</v>
      </c>
      <c r="H14514" t="s">
        <v>6438</v>
      </c>
      <c r="I14514" t="s">
        <v>65</v>
      </c>
      <c r="J14514" t="s">
        <v>219</v>
      </c>
      <c r="K14514" t="s">
        <v>18584</v>
      </c>
      <c r="L14514" t="s">
        <v>18554</v>
      </c>
      <c r="M14514" t="s">
        <v>18585</v>
      </c>
      <c r="N14514" t="s">
        <v>6761</v>
      </c>
      <c r="O14514" t="s">
        <v>7185</v>
      </c>
      <c r="P14514">
        <v>4449000</v>
      </c>
      <c r="Q14514" t="s">
        <v>31</v>
      </c>
      <c r="R14514" t="s">
        <v>6779</v>
      </c>
      <c r="S14514" s="12"/>
      <c r="T14514" s="13"/>
      <c r="U14514" t="s">
        <v>9612</v>
      </c>
    </row>
    <row r="14515" spans="1:21" x14ac:dyDescent="0.25">
      <c r="A14515" t="s">
        <v>6637</v>
      </c>
      <c r="B14515" s="12">
        <v>43075</v>
      </c>
      <c r="C14515" t="s">
        <v>18593</v>
      </c>
      <c r="D14515" s="11">
        <v>46207.854745370401</v>
      </c>
      <c r="E14515" t="s">
        <v>18594</v>
      </c>
      <c r="F14515" t="s">
        <v>6617</v>
      </c>
      <c r="G14515" t="s">
        <v>11364</v>
      </c>
      <c r="H14515" t="s">
        <v>6438</v>
      </c>
      <c r="I14515" t="s">
        <v>65</v>
      </c>
      <c r="J14515" t="s">
        <v>219</v>
      </c>
      <c r="K14515" t="s">
        <v>18584</v>
      </c>
      <c r="L14515" t="s">
        <v>18554</v>
      </c>
      <c r="M14515" t="s">
        <v>18585</v>
      </c>
      <c r="N14515" t="s">
        <v>6761</v>
      </c>
      <c r="O14515" t="s">
        <v>7185</v>
      </c>
      <c r="P14515">
        <v>4449000</v>
      </c>
      <c r="Q14515" t="s">
        <v>31</v>
      </c>
      <c r="R14515" t="s">
        <v>6779</v>
      </c>
      <c r="S14515" s="12"/>
      <c r="T14515" s="13"/>
      <c r="U14515" t="s">
        <v>9612</v>
      </c>
    </row>
    <row r="14516" spans="1:21" x14ac:dyDescent="0.25">
      <c r="A14516" t="s">
        <v>6619</v>
      </c>
      <c r="B14516" s="12">
        <v>42845</v>
      </c>
      <c r="C14516" t="s">
        <v>18551</v>
      </c>
      <c r="D14516" s="11">
        <v>46208.491203703699</v>
      </c>
      <c r="E14516" t="s">
        <v>18552</v>
      </c>
      <c r="F14516" t="s">
        <v>6617</v>
      </c>
      <c r="G14516" t="s">
        <v>16844</v>
      </c>
      <c r="H14516" t="s">
        <v>6438</v>
      </c>
      <c r="I14516" t="s">
        <v>55</v>
      </c>
      <c r="J14516" t="s">
        <v>44</v>
      </c>
      <c r="K14516" t="s">
        <v>18553</v>
      </c>
      <c r="L14516" t="s">
        <v>18554</v>
      </c>
      <c r="M14516" t="s">
        <v>18555</v>
      </c>
      <c r="N14516" t="s">
        <v>6761</v>
      </c>
      <c r="O14516" t="s">
        <v>6762</v>
      </c>
      <c r="P14516">
        <v>2759900</v>
      </c>
      <c r="Q14516" t="s">
        <v>6778</v>
      </c>
      <c r="R14516" t="s">
        <v>6779</v>
      </c>
      <c r="S14516" s="12"/>
      <c r="T14516" s="13"/>
      <c r="U14516" t="s">
        <v>18556</v>
      </c>
    </row>
    <row r="14517" spans="1:21" x14ac:dyDescent="0.25">
      <c r="A14517" t="s">
        <v>6619</v>
      </c>
      <c r="B14517" s="12">
        <v>42845</v>
      </c>
      <c r="C14517" t="s">
        <v>18551</v>
      </c>
      <c r="D14517" s="11">
        <v>46208.491203703699</v>
      </c>
      <c r="E14517" t="s">
        <v>18552</v>
      </c>
      <c r="F14517" t="s">
        <v>6617</v>
      </c>
      <c r="G14517" t="s">
        <v>16845</v>
      </c>
      <c r="H14517" t="s">
        <v>6438</v>
      </c>
      <c r="I14517" t="s">
        <v>55</v>
      </c>
      <c r="J14517" t="s">
        <v>44</v>
      </c>
      <c r="K14517" t="s">
        <v>18553</v>
      </c>
      <c r="L14517" t="s">
        <v>18554</v>
      </c>
      <c r="M14517" t="s">
        <v>18555</v>
      </c>
      <c r="N14517" t="s">
        <v>6761</v>
      </c>
      <c r="O14517" t="s">
        <v>6762</v>
      </c>
      <c r="P14517">
        <v>2759900</v>
      </c>
      <c r="Q14517" t="s">
        <v>6778</v>
      </c>
      <c r="R14517" t="s">
        <v>6779</v>
      </c>
      <c r="S14517" s="12"/>
      <c r="T14517" s="13"/>
      <c r="U14517" t="s">
        <v>18556</v>
      </c>
    </row>
    <row r="14518" spans="1:21" x14ac:dyDescent="0.25">
      <c r="A14518" t="s">
        <v>6619</v>
      </c>
      <c r="B14518" s="12">
        <v>42845</v>
      </c>
      <c r="C14518" t="s">
        <v>18551</v>
      </c>
      <c r="D14518" s="11">
        <v>46208.491203703699</v>
      </c>
      <c r="E14518" t="s">
        <v>18552</v>
      </c>
      <c r="F14518" t="s">
        <v>6617</v>
      </c>
      <c r="G14518" t="s">
        <v>16846</v>
      </c>
      <c r="H14518" t="s">
        <v>6438</v>
      </c>
      <c r="I14518" t="s">
        <v>55</v>
      </c>
      <c r="J14518" t="s">
        <v>44</v>
      </c>
      <c r="K14518" t="s">
        <v>18553</v>
      </c>
      <c r="L14518" t="s">
        <v>18554</v>
      </c>
      <c r="M14518" t="s">
        <v>18555</v>
      </c>
      <c r="N14518" t="s">
        <v>6761</v>
      </c>
      <c r="O14518" t="s">
        <v>6762</v>
      </c>
      <c r="P14518">
        <v>2759900</v>
      </c>
      <c r="Q14518" t="s">
        <v>6778</v>
      </c>
      <c r="R14518" t="s">
        <v>6779</v>
      </c>
      <c r="S14518" s="12"/>
      <c r="T14518" s="13"/>
      <c r="U14518" t="s">
        <v>18556</v>
      </c>
    </row>
    <row r="14519" spans="1:21" x14ac:dyDescent="0.25">
      <c r="A14519" t="s">
        <v>6619</v>
      </c>
      <c r="B14519" s="12">
        <v>42845</v>
      </c>
      <c r="C14519" t="s">
        <v>18551</v>
      </c>
      <c r="D14519" s="11">
        <v>46208.491203703699</v>
      </c>
      <c r="E14519" t="s">
        <v>18552</v>
      </c>
      <c r="F14519" t="s">
        <v>6617</v>
      </c>
      <c r="G14519" t="s">
        <v>16847</v>
      </c>
      <c r="H14519" t="s">
        <v>6438</v>
      </c>
      <c r="I14519" t="s">
        <v>55</v>
      </c>
      <c r="J14519" t="s">
        <v>44</v>
      </c>
      <c r="K14519" t="s">
        <v>18553</v>
      </c>
      <c r="L14519" t="s">
        <v>18554</v>
      </c>
      <c r="M14519" t="s">
        <v>18555</v>
      </c>
      <c r="N14519" t="s">
        <v>6761</v>
      </c>
      <c r="O14519" t="s">
        <v>6762</v>
      </c>
      <c r="P14519">
        <v>2759900</v>
      </c>
      <c r="Q14519" t="s">
        <v>6778</v>
      </c>
      <c r="R14519" t="s">
        <v>6779</v>
      </c>
      <c r="S14519" s="12"/>
      <c r="T14519" s="13"/>
      <c r="U14519" t="s">
        <v>18556</v>
      </c>
    </row>
    <row r="14520" spans="1:21" x14ac:dyDescent="0.25">
      <c r="A14520" t="s">
        <v>6619</v>
      </c>
      <c r="B14520" s="12">
        <v>42845</v>
      </c>
      <c r="C14520" t="s">
        <v>18551</v>
      </c>
      <c r="D14520" s="11">
        <v>46208.491203703699</v>
      </c>
      <c r="E14520" t="s">
        <v>18552</v>
      </c>
      <c r="F14520" t="s">
        <v>6617</v>
      </c>
      <c r="G14520" t="s">
        <v>11371</v>
      </c>
      <c r="H14520" t="s">
        <v>6438</v>
      </c>
      <c r="I14520" t="s">
        <v>55</v>
      </c>
      <c r="J14520" t="s">
        <v>44</v>
      </c>
      <c r="K14520" t="s">
        <v>18553</v>
      </c>
      <c r="L14520" t="s">
        <v>18554</v>
      </c>
      <c r="M14520" t="s">
        <v>18555</v>
      </c>
      <c r="N14520" t="s">
        <v>6761</v>
      </c>
      <c r="O14520" t="s">
        <v>6762</v>
      </c>
      <c r="P14520">
        <v>2759900</v>
      </c>
      <c r="Q14520" t="s">
        <v>6778</v>
      </c>
      <c r="R14520" t="s">
        <v>6779</v>
      </c>
      <c r="S14520" s="12"/>
      <c r="T14520" s="13"/>
      <c r="U14520" t="s">
        <v>18556</v>
      </c>
    </row>
    <row r="14521" spans="1:21" x14ac:dyDescent="0.25">
      <c r="A14521" t="s">
        <v>6619</v>
      </c>
      <c r="B14521" s="12">
        <v>42845</v>
      </c>
      <c r="C14521" t="s">
        <v>18551</v>
      </c>
      <c r="D14521" s="11">
        <v>46208.491203703699</v>
      </c>
      <c r="E14521" t="s">
        <v>18552</v>
      </c>
      <c r="F14521" t="s">
        <v>6617</v>
      </c>
      <c r="G14521" t="s">
        <v>16848</v>
      </c>
      <c r="H14521" t="s">
        <v>6438</v>
      </c>
      <c r="I14521" t="s">
        <v>55</v>
      </c>
      <c r="J14521" t="s">
        <v>44</v>
      </c>
      <c r="K14521" t="s">
        <v>18553</v>
      </c>
      <c r="L14521" t="s">
        <v>18554</v>
      </c>
      <c r="M14521" t="s">
        <v>18555</v>
      </c>
      <c r="N14521" t="s">
        <v>6761</v>
      </c>
      <c r="O14521" t="s">
        <v>6762</v>
      </c>
      <c r="P14521">
        <v>2759900</v>
      </c>
      <c r="Q14521" t="s">
        <v>6778</v>
      </c>
      <c r="R14521" t="s">
        <v>6779</v>
      </c>
      <c r="S14521" s="12"/>
      <c r="T14521" s="13"/>
      <c r="U14521" t="s">
        <v>18556</v>
      </c>
    </row>
    <row r="14522" spans="1:21" x14ac:dyDescent="0.25">
      <c r="A14522" t="s">
        <v>6619</v>
      </c>
      <c r="B14522" s="12">
        <v>42845</v>
      </c>
      <c r="C14522" t="s">
        <v>18551</v>
      </c>
      <c r="D14522" s="11">
        <v>46208.491203703699</v>
      </c>
      <c r="E14522" t="s">
        <v>18552</v>
      </c>
      <c r="F14522" t="s">
        <v>6617</v>
      </c>
      <c r="G14522" t="s">
        <v>11364</v>
      </c>
      <c r="H14522" t="s">
        <v>6438</v>
      </c>
      <c r="I14522" t="s">
        <v>55</v>
      </c>
      <c r="J14522" t="s">
        <v>44</v>
      </c>
      <c r="K14522" t="s">
        <v>18553</v>
      </c>
      <c r="L14522" t="s">
        <v>18554</v>
      </c>
      <c r="M14522" t="s">
        <v>18555</v>
      </c>
      <c r="N14522" t="s">
        <v>6761</v>
      </c>
      <c r="O14522" t="s">
        <v>6762</v>
      </c>
      <c r="P14522">
        <v>2759900</v>
      </c>
      <c r="Q14522" t="s">
        <v>6778</v>
      </c>
      <c r="R14522" t="s">
        <v>6779</v>
      </c>
      <c r="S14522" s="12"/>
      <c r="T14522" s="13"/>
      <c r="U14522" t="s">
        <v>18556</v>
      </c>
    </row>
    <row r="14523" spans="1:21" x14ac:dyDescent="0.25">
      <c r="A14523" t="s">
        <v>6637</v>
      </c>
      <c r="B14523" s="12">
        <v>42896</v>
      </c>
      <c r="C14523" t="s">
        <v>16842</v>
      </c>
      <c r="D14523" s="11">
        <v>46209.566087963001</v>
      </c>
      <c r="E14523" t="s">
        <v>16843</v>
      </c>
      <c r="F14523" t="s">
        <v>6617</v>
      </c>
      <c r="G14523" t="s">
        <v>16844</v>
      </c>
      <c r="H14523" t="s">
        <v>6438</v>
      </c>
      <c r="I14523" t="s">
        <v>65</v>
      </c>
      <c r="J14523" t="s">
        <v>219</v>
      </c>
      <c r="K14523" t="s">
        <v>18595</v>
      </c>
      <c r="L14523" t="s">
        <v>18554</v>
      </c>
      <c r="M14523" t="s">
        <v>18596</v>
      </c>
      <c r="N14523" t="s">
        <v>6761</v>
      </c>
      <c r="O14523" t="s">
        <v>7185</v>
      </c>
      <c r="P14523">
        <v>4449000</v>
      </c>
      <c r="Q14523" t="s">
        <v>6636</v>
      </c>
      <c r="R14523" t="s">
        <v>6636</v>
      </c>
      <c r="S14523" s="12"/>
      <c r="T14523" s="13"/>
      <c r="U14523" t="s">
        <v>6636</v>
      </c>
    </row>
    <row r="14524" spans="1:21" x14ac:dyDescent="0.25">
      <c r="A14524" t="s">
        <v>6637</v>
      </c>
      <c r="B14524" s="12">
        <v>42896</v>
      </c>
      <c r="C14524" t="s">
        <v>16842</v>
      </c>
      <c r="D14524" s="11">
        <v>46209.566087963001</v>
      </c>
      <c r="E14524" t="s">
        <v>16843</v>
      </c>
      <c r="F14524" t="s">
        <v>6617</v>
      </c>
      <c r="G14524" t="s">
        <v>16845</v>
      </c>
      <c r="H14524" t="s">
        <v>6438</v>
      </c>
      <c r="I14524" t="s">
        <v>65</v>
      </c>
      <c r="J14524" t="s">
        <v>219</v>
      </c>
      <c r="K14524" t="s">
        <v>18595</v>
      </c>
      <c r="L14524" t="s">
        <v>18554</v>
      </c>
      <c r="M14524" t="s">
        <v>18596</v>
      </c>
      <c r="N14524" t="s">
        <v>6761</v>
      </c>
      <c r="O14524" t="s">
        <v>7185</v>
      </c>
      <c r="P14524">
        <v>4449000</v>
      </c>
      <c r="Q14524" t="s">
        <v>6636</v>
      </c>
      <c r="R14524" t="s">
        <v>6636</v>
      </c>
      <c r="S14524" s="12"/>
      <c r="T14524" s="13"/>
      <c r="U14524" t="s">
        <v>6636</v>
      </c>
    </row>
    <row r="14525" spans="1:21" x14ac:dyDescent="0.25">
      <c r="A14525" t="s">
        <v>6637</v>
      </c>
      <c r="B14525" s="12">
        <v>42896</v>
      </c>
      <c r="C14525" t="s">
        <v>16842</v>
      </c>
      <c r="D14525" s="11">
        <v>46209.566087963001</v>
      </c>
      <c r="E14525" t="s">
        <v>16843</v>
      </c>
      <c r="F14525" t="s">
        <v>6617</v>
      </c>
      <c r="G14525" t="s">
        <v>16846</v>
      </c>
      <c r="H14525" t="s">
        <v>6438</v>
      </c>
      <c r="I14525" t="s">
        <v>65</v>
      </c>
      <c r="J14525" t="s">
        <v>219</v>
      </c>
      <c r="K14525" t="s">
        <v>18595</v>
      </c>
      <c r="L14525" t="s">
        <v>18554</v>
      </c>
      <c r="M14525" t="s">
        <v>18596</v>
      </c>
      <c r="N14525" t="s">
        <v>6761</v>
      </c>
      <c r="O14525" t="s">
        <v>7185</v>
      </c>
      <c r="P14525">
        <v>4449000</v>
      </c>
      <c r="Q14525" t="s">
        <v>6636</v>
      </c>
      <c r="R14525" t="s">
        <v>6636</v>
      </c>
      <c r="S14525" s="12"/>
      <c r="T14525" s="13"/>
      <c r="U14525" t="s">
        <v>6636</v>
      </c>
    </row>
    <row r="14526" spans="1:21" x14ac:dyDescent="0.25">
      <c r="A14526" t="s">
        <v>6637</v>
      </c>
      <c r="B14526" s="12">
        <v>42896</v>
      </c>
      <c r="C14526" t="s">
        <v>16842</v>
      </c>
      <c r="D14526" s="11">
        <v>46209.566087963001</v>
      </c>
      <c r="E14526" t="s">
        <v>16843</v>
      </c>
      <c r="F14526" t="s">
        <v>6617</v>
      </c>
      <c r="G14526" t="s">
        <v>16847</v>
      </c>
      <c r="H14526" t="s">
        <v>6438</v>
      </c>
      <c r="I14526" t="s">
        <v>65</v>
      </c>
      <c r="J14526" t="s">
        <v>219</v>
      </c>
      <c r="K14526" t="s">
        <v>18595</v>
      </c>
      <c r="L14526" t="s">
        <v>18554</v>
      </c>
      <c r="M14526" t="s">
        <v>18596</v>
      </c>
      <c r="N14526" t="s">
        <v>6761</v>
      </c>
      <c r="O14526" t="s">
        <v>7185</v>
      </c>
      <c r="P14526">
        <v>4449000</v>
      </c>
      <c r="Q14526" t="s">
        <v>6636</v>
      </c>
      <c r="R14526" t="s">
        <v>6636</v>
      </c>
      <c r="S14526" s="12"/>
      <c r="T14526" s="13"/>
      <c r="U14526" t="s">
        <v>6636</v>
      </c>
    </row>
    <row r="14527" spans="1:21" x14ac:dyDescent="0.25">
      <c r="A14527" t="s">
        <v>6637</v>
      </c>
      <c r="B14527" s="12">
        <v>42896</v>
      </c>
      <c r="C14527" t="s">
        <v>16842</v>
      </c>
      <c r="D14527" s="11">
        <v>46209.566087963001</v>
      </c>
      <c r="E14527" t="s">
        <v>16843</v>
      </c>
      <c r="F14527" t="s">
        <v>6617</v>
      </c>
      <c r="G14527" t="s">
        <v>11371</v>
      </c>
      <c r="H14527" t="s">
        <v>6438</v>
      </c>
      <c r="I14527" t="s">
        <v>65</v>
      </c>
      <c r="J14527" t="s">
        <v>219</v>
      </c>
      <c r="K14527" t="s">
        <v>18595</v>
      </c>
      <c r="L14527" t="s">
        <v>18554</v>
      </c>
      <c r="M14527" t="s">
        <v>18596</v>
      </c>
      <c r="N14527" t="s">
        <v>6761</v>
      </c>
      <c r="O14527" t="s">
        <v>7185</v>
      </c>
      <c r="P14527">
        <v>4449000</v>
      </c>
      <c r="Q14527" t="s">
        <v>6636</v>
      </c>
      <c r="R14527" t="s">
        <v>6636</v>
      </c>
      <c r="S14527" s="12"/>
      <c r="T14527" s="13"/>
      <c r="U14527" t="s">
        <v>6636</v>
      </c>
    </row>
    <row r="14528" spans="1:21" x14ac:dyDescent="0.25">
      <c r="A14528" t="s">
        <v>6637</v>
      </c>
      <c r="B14528" s="12">
        <v>42896</v>
      </c>
      <c r="C14528" t="s">
        <v>16842</v>
      </c>
      <c r="D14528" s="11">
        <v>46209.566087963001</v>
      </c>
      <c r="E14528" t="s">
        <v>16843</v>
      </c>
      <c r="F14528" t="s">
        <v>6617</v>
      </c>
      <c r="G14528" t="s">
        <v>16848</v>
      </c>
      <c r="H14528" t="s">
        <v>6438</v>
      </c>
      <c r="I14528" t="s">
        <v>65</v>
      </c>
      <c r="J14528" t="s">
        <v>219</v>
      </c>
      <c r="K14528" t="s">
        <v>18595</v>
      </c>
      <c r="L14528" t="s">
        <v>18554</v>
      </c>
      <c r="M14528" t="s">
        <v>18596</v>
      </c>
      <c r="N14528" t="s">
        <v>6761</v>
      </c>
      <c r="O14528" t="s">
        <v>7185</v>
      </c>
      <c r="P14528">
        <v>4449000</v>
      </c>
      <c r="Q14528" t="s">
        <v>6636</v>
      </c>
      <c r="R14528" t="s">
        <v>6636</v>
      </c>
      <c r="S14528" s="12"/>
      <c r="T14528" s="13"/>
      <c r="U14528" t="s">
        <v>6636</v>
      </c>
    </row>
    <row r="14529" spans="1:21" x14ac:dyDescent="0.25">
      <c r="A14529" t="s">
        <v>6637</v>
      </c>
      <c r="B14529" s="12">
        <v>42896</v>
      </c>
      <c r="C14529" t="s">
        <v>16842</v>
      </c>
      <c r="D14529" s="11">
        <v>46209.566087963001</v>
      </c>
      <c r="E14529" t="s">
        <v>16843</v>
      </c>
      <c r="F14529" t="s">
        <v>6617</v>
      </c>
      <c r="G14529" t="s">
        <v>11364</v>
      </c>
      <c r="H14529" t="s">
        <v>6438</v>
      </c>
      <c r="I14529" t="s">
        <v>65</v>
      </c>
      <c r="J14529" t="s">
        <v>219</v>
      </c>
      <c r="K14529" t="s">
        <v>18595</v>
      </c>
      <c r="L14529" t="s">
        <v>18554</v>
      </c>
      <c r="M14529" t="s">
        <v>18596</v>
      </c>
      <c r="N14529" t="s">
        <v>6761</v>
      </c>
      <c r="O14529" t="s">
        <v>7185</v>
      </c>
      <c r="P14529">
        <v>4449000</v>
      </c>
      <c r="Q14529" t="s">
        <v>6636</v>
      </c>
      <c r="R14529" t="s">
        <v>6636</v>
      </c>
      <c r="S14529" s="12"/>
      <c r="T14529" s="13"/>
      <c r="U14529" t="s">
        <v>6636</v>
      </c>
    </row>
    <row r="14530" spans="1:21" x14ac:dyDescent="0.25">
      <c r="A14530" t="s">
        <v>6619</v>
      </c>
      <c r="B14530" s="12">
        <v>42879</v>
      </c>
      <c r="C14530" t="s">
        <v>18582</v>
      </c>
      <c r="D14530" s="11">
        <v>46209.6191203704</v>
      </c>
      <c r="E14530" t="s">
        <v>18583</v>
      </c>
      <c r="F14530" t="s">
        <v>6617</v>
      </c>
      <c r="G14530" t="s">
        <v>16844</v>
      </c>
      <c r="H14530" t="s">
        <v>6438</v>
      </c>
      <c r="I14530" t="s">
        <v>55</v>
      </c>
      <c r="J14530" t="s">
        <v>732</v>
      </c>
      <c r="K14530" t="s">
        <v>18584</v>
      </c>
      <c r="L14530" t="s">
        <v>18554</v>
      </c>
      <c r="M14530" t="s">
        <v>18585</v>
      </c>
      <c r="N14530" t="s">
        <v>6761</v>
      </c>
      <c r="O14530" t="s">
        <v>7185</v>
      </c>
      <c r="P14530">
        <v>4449000</v>
      </c>
      <c r="Q14530" t="s">
        <v>6636</v>
      </c>
      <c r="R14530" t="s">
        <v>6636</v>
      </c>
      <c r="S14530" s="12"/>
      <c r="T14530" s="13"/>
      <c r="U14530" t="s">
        <v>12340</v>
      </c>
    </row>
    <row r="14531" spans="1:21" x14ac:dyDescent="0.25">
      <c r="A14531" t="s">
        <v>6619</v>
      </c>
      <c r="B14531" s="12">
        <v>42879</v>
      </c>
      <c r="C14531" t="s">
        <v>18582</v>
      </c>
      <c r="D14531" s="11">
        <v>46209.6191203704</v>
      </c>
      <c r="E14531" t="s">
        <v>18583</v>
      </c>
      <c r="F14531" t="s">
        <v>6617</v>
      </c>
      <c r="G14531" t="s">
        <v>16845</v>
      </c>
      <c r="H14531" t="s">
        <v>6438</v>
      </c>
      <c r="I14531" t="s">
        <v>55</v>
      </c>
      <c r="J14531" t="s">
        <v>732</v>
      </c>
      <c r="K14531" t="s">
        <v>18584</v>
      </c>
      <c r="L14531" t="s">
        <v>18554</v>
      </c>
      <c r="M14531" t="s">
        <v>18585</v>
      </c>
      <c r="N14531" t="s">
        <v>6761</v>
      </c>
      <c r="O14531" t="s">
        <v>7185</v>
      </c>
      <c r="P14531">
        <v>4449000</v>
      </c>
      <c r="Q14531" t="s">
        <v>6636</v>
      </c>
      <c r="R14531" t="s">
        <v>6636</v>
      </c>
      <c r="S14531" s="12"/>
      <c r="T14531" s="13"/>
      <c r="U14531" t="s">
        <v>12340</v>
      </c>
    </row>
    <row r="14532" spans="1:21" x14ac:dyDescent="0.25">
      <c r="A14532" t="s">
        <v>6619</v>
      </c>
      <c r="B14532" s="12">
        <v>42879</v>
      </c>
      <c r="C14532" t="s">
        <v>18582</v>
      </c>
      <c r="D14532" s="11">
        <v>46209.6191203704</v>
      </c>
      <c r="E14532" t="s">
        <v>18583</v>
      </c>
      <c r="F14532" t="s">
        <v>6617</v>
      </c>
      <c r="G14532" t="s">
        <v>16846</v>
      </c>
      <c r="H14532" t="s">
        <v>6438</v>
      </c>
      <c r="I14532" t="s">
        <v>55</v>
      </c>
      <c r="J14532" t="s">
        <v>732</v>
      </c>
      <c r="K14532" t="s">
        <v>18584</v>
      </c>
      <c r="L14532" t="s">
        <v>18554</v>
      </c>
      <c r="M14532" t="s">
        <v>18585</v>
      </c>
      <c r="N14532" t="s">
        <v>6761</v>
      </c>
      <c r="O14532" t="s">
        <v>7185</v>
      </c>
      <c r="P14532">
        <v>4449000</v>
      </c>
      <c r="Q14532" t="s">
        <v>6636</v>
      </c>
      <c r="R14532" t="s">
        <v>6636</v>
      </c>
      <c r="S14532" s="12"/>
      <c r="T14532" s="13"/>
      <c r="U14532" t="s">
        <v>12340</v>
      </c>
    </row>
    <row r="14533" spans="1:21" x14ac:dyDescent="0.25">
      <c r="A14533" t="s">
        <v>6619</v>
      </c>
      <c r="B14533" s="12">
        <v>42879</v>
      </c>
      <c r="C14533" t="s">
        <v>18582</v>
      </c>
      <c r="D14533" s="11">
        <v>46209.6191203704</v>
      </c>
      <c r="E14533" t="s">
        <v>18583</v>
      </c>
      <c r="F14533" t="s">
        <v>6617</v>
      </c>
      <c r="G14533" t="s">
        <v>16847</v>
      </c>
      <c r="H14533" t="s">
        <v>6438</v>
      </c>
      <c r="I14533" t="s">
        <v>55</v>
      </c>
      <c r="J14533" t="s">
        <v>732</v>
      </c>
      <c r="K14533" t="s">
        <v>18584</v>
      </c>
      <c r="L14533" t="s">
        <v>18554</v>
      </c>
      <c r="M14533" t="s">
        <v>18585</v>
      </c>
      <c r="N14533" t="s">
        <v>6761</v>
      </c>
      <c r="O14533" t="s">
        <v>7185</v>
      </c>
      <c r="P14533">
        <v>4449000</v>
      </c>
      <c r="Q14533" t="s">
        <v>6636</v>
      </c>
      <c r="R14533" t="s">
        <v>6636</v>
      </c>
      <c r="S14533" s="12"/>
      <c r="T14533" s="13"/>
      <c r="U14533" t="s">
        <v>12340</v>
      </c>
    </row>
    <row r="14534" spans="1:21" x14ac:dyDescent="0.25">
      <c r="A14534" t="s">
        <v>6619</v>
      </c>
      <c r="B14534" s="12">
        <v>42879</v>
      </c>
      <c r="C14534" t="s">
        <v>18582</v>
      </c>
      <c r="D14534" s="11">
        <v>46209.6191203704</v>
      </c>
      <c r="E14534" t="s">
        <v>18583</v>
      </c>
      <c r="F14534" t="s">
        <v>6617</v>
      </c>
      <c r="G14534" t="s">
        <v>11371</v>
      </c>
      <c r="H14534" t="s">
        <v>6438</v>
      </c>
      <c r="I14534" t="s">
        <v>55</v>
      </c>
      <c r="J14534" t="s">
        <v>732</v>
      </c>
      <c r="K14534" t="s">
        <v>18584</v>
      </c>
      <c r="L14534" t="s">
        <v>18554</v>
      </c>
      <c r="M14534" t="s">
        <v>18585</v>
      </c>
      <c r="N14534" t="s">
        <v>6761</v>
      </c>
      <c r="O14534" t="s">
        <v>7185</v>
      </c>
      <c r="P14534">
        <v>4449000</v>
      </c>
      <c r="Q14534" t="s">
        <v>6636</v>
      </c>
      <c r="R14534" t="s">
        <v>6636</v>
      </c>
      <c r="S14534" s="12"/>
      <c r="T14534" s="13"/>
      <c r="U14534" t="s">
        <v>12340</v>
      </c>
    </row>
    <row r="14535" spans="1:21" x14ac:dyDescent="0.25">
      <c r="A14535" t="s">
        <v>6619</v>
      </c>
      <c r="B14535" s="12">
        <v>42879</v>
      </c>
      <c r="C14535" t="s">
        <v>18582</v>
      </c>
      <c r="D14535" s="11">
        <v>46209.6191203704</v>
      </c>
      <c r="E14535" t="s">
        <v>18583</v>
      </c>
      <c r="F14535" t="s">
        <v>6617</v>
      </c>
      <c r="G14535" t="s">
        <v>16848</v>
      </c>
      <c r="H14535" t="s">
        <v>6438</v>
      </c>
      <c r="I14535" t="s">
        <v>55</v>
      </c>
      <c r="J14535" t="s">
        <v>732</v>
      </c>
      <c r="K14535" t="s">
        <v>18584</v>
      </c>
      <c r="L14535" t="s">
        <v>18554</v>
      </c>
      <c r="M14535" t="s">
        <v>18585</v>
      </c>
      <c r="N14535" t="s">
        <v>6761</v>
      </c>
      <c r="O14535" t="s">
        <v>7185</v>
      </c>
      <c r="P14535">
        <v>4449000</v>
      </c>
      <c r="Q14535" t="s">
        <v>6636</v>
      </c>
      <c r="R14535" t="s">
        <v>6636</v>
      </c>
      <c r="S14535" s="12"/>
      <c r="T14535" s="13"/>
      <c r="U14535" t="s">
        <v>12340</v>
      </c>
    </row>
    <row r="14536" spans="1:21" x14ac:dyDescent="0.25">
      <c r="A14536" t="s">
        <v>6619</v>
      </c>
      <c r="B14536" s="12">
        <v>42879</v>
      </c>
      <c r="C14536" t="s">
        <v>18582</v>
      </c>
      <c r="D14536" s="11">
        <v>46209.6191203704</v>
      </c>
      <c r="E14536" t="s">
        <v>18583</v>
      </c>
      <c r="F14536" t="s">
        <v>6617</v>
      </c>
      <c r="G14536" t="s">
        <v>11364</v>
      </c>
      <c r="H14536" t="s">
        <v>6438</v>
      </c>
      <c r="I14536" t="s">
        <v>55</v>
      </c>
      <c r="J14536" t="s">
        <v>732</v>
      </c>
      <c r="K14536" t="s">
        <v>18584</v>
      </c>
      <c r="L14536" t="s">
        <v>18554</v>
      </c>
      <c r="M14536" t="s">
        <v>18585</v>
      </c>
      <c r="N14536" t="s">
        <v>6761</v>
      </c>
      <c r="O14536" t="s">
        <v>7185</v>
      </c>
      <c r="P14536">
        <v>4449000</v>
      </c>
      <c r="Q14536" t="s">
        <v>6636</v>
      </c>
      <c r="R14536" t="s">
        <v>6636</v>
      </c>
      <c r="S14536" s="12"/>
      <c r="T14536" s="13"/>
      <c r="U14536" t="s">
        <v>12340</v>
      </c>
    </row>
    <row r="14537" spans="1:21" x14ac:dyDescent="0.25">
      <c r="A14537" t="s">
        <v>6619</v>
      </c>
      <c r="B14537" s="12">
        <v>42896</v>
      </c>
      <c r="C14537" t="s">
        <v>16842</v>
      </c>
      <c r="D14537" s="11">
        <v>46209.783819444398</v>
      </c>
      <c r="E14537" t="s">
        <v>16843</v>
      </c>
      <c r="F14537" t="s">
        <v>6617</v>
      </c>
      <c r="G14537" t="s">
        <v>16844</v>
      </c>
      <c r="H14537" t="s">
        <v>6438</v>
      </c>
      <c r="I14537" t="s">
        <v>65</v>
      </c>
      <c r="J14537" t="s">
        <v>219</v>
      </c>
      <c r="K14537" t="s">
        <v>18595</v>
      </c>
      <c r="L14537" t="s">
        <v>18554</v>
      </c>
      <c r="M14537" t="s">
        <v>18596</v>
      </c>
      <c r="N14537" t="s">
        <v>6761</v>
      </c>
      <c r="O14537" t="s">
        <v>7185</v>
      </c>
      <c r="P14537">
        <v>4449000</v>
      </c>
      <c r="Q14537" t="s">
        <v>6636</v>
      </c>
      <c r="R14537" t="s">
        <v>6636</v>
      </c>
      <c r="S14537" s="12"/>
      <c r="T14537" s="13"/>
      <c r="U14537" t="s">
        <v>6636</v>
      </c>
    </row>
    <row r="14538" spans="1:21" x14ac:dyDescent="0.25">
      <c r="A14538" t="s">
        <v>6619</v>
      </c>
      <c r="B14538" s="12">
        <v>42896</v>
      </c>
      <c r="C14538" t="s">
        <v>16842</v>
      </c>
      <c r="D14538" s="11">
        <v>46209.783819444398</v>
      </c>
      <c r="E14538" t="s">
        <v>16843</v>
      </c>
      <c r="F14538" t="s">
        <v>6617</v>
      </c>
      <c r="G14538" t="s">
        <v>16845</v>
      </c>
      <c r="H14538" t="s">
        <v>6438</v>
      </c>
      <c r="I14538" t="s">
        <v>65</v>
      </c>
      <c r="J14538" t="s">
        <v>219</v>
      </c>
      <c r="K14538" t="s">
        <v>18595</v>
      </c>
      <c r="L14538" t="s">
        <v>18554</v>
      </c>
      <c r="M14538" t="s">
        <v>18596</v>
      </c>
      <c r="N14538" t="s">
        <v>6761</v>
      </c>
      <c r="O14538" t="s">
        <v>7185</v>
      </c>
      <c r="P14538">
        <v>4449000</v>
      </c>
      <c r="Q14538" t="s">
        <v>6636</v>
      </c>
      <c r="R14538" t="s">
        <v>6636</v>
      </c>
      <c r="S14538" s="12"/>
      <c r="T14538" s="13"/>
      <c r="U14538" t="s">
        <v>6636</v>
      </c>
    </row>
    <row r="14539" spans="1:21" x14ac:dyDescent="0.25">
      <c r="A14539" t="s">
        <v>6619</v>
      </c>
      <c r="B14539" s="12">
        <v>42896</v>
      </c>
      <c r="C14539" t="s">
        <v>16842</v>
      </c>
      <c r="D14539" s="11">
        <v>46209.783819444398</v>
      </c>
      <c r="E14539" t="s">
        <v>16843</v>
      </c>
      <c r="F14539" t="s">
        <v>6617</v>
      </c>
      <c r="G14539" t="s">
        <v>16846</v>
      </c>
      <c r="H14539" t="s">
        <v>6438</v>
      </c>
      <c r="I14539" t="s">
        <v>65</v>
      </c>
      <c r="J14539" t="s">
        <v>219</v>
      </c>
      <c r="K14539" t="s">
        <v>18595</v>
      </c>
      <c r="L14539" t="s">
        <v>18554</v>
      </c>
      <c r="M14539" t="s">
        <v>18596</v>
      </c>
      <c r="N14539" t="s">
        <v>6761</v>
      </c>
      <c r="O14539" t="s">
        <v>7185</v>
      </c>
      <c r="P14539">
        <v>4449000</v>
      </c>
      <c r="Q14539" t="s">
        <v>6636</v>
      </c>
      <c r="R14539" t="s">
        <v>6636</v>
      </c>
      <c r="S14539" s="12"/>
      <c r="T14539" s="13"/>
      <c r="U14539" t="s">
        <v>6636</v>
      </c>
    </row>
    <row r="14540" spans="1:21" x14ac:dyDescent="0.25">
      <c r="A14540" t="s">
        <v>6619</v>
      </c>
      <c r="B14540" s="12">
        <v>42896</v>
      </c>
      <c r="C14540" t="s">
        <v>16842</v>
      </c>
      <c r="D14540" s="11">
        <v>46209.783819444398</v>
      </c>
      <c r="E14540" t="s">
        <v>16843</v>
      </c>
      <c r="F14540" t="s">
        <v>6617</v>
      </c>
      <c r="G14540" t="s">
        <v>16847</v>
      </c>
      <c r="H14540" t="s">
        <v>6438</v>
      </c>
      <c r="I14540" t="s">
        <v>65</v>
      </c>
      <c r="J14540" t="s">
        <v>219</v>
      </c>
      <c r="K14540" t="s">
        <v>18595</v>
      </c>
      <c r="L14540" t="s">
        <v>18554</v>
      </c>
      <c r="M14540" t="s">
        <v>18596</v>
      </c>
      <c r="N14540" t="s">
        <v>6761</v>
      </c>
      <c r="O14540" t="s">
        <v>7185</v>
      </c>
      <c r="P14540">
        <v>4449000</v>
      </c>
      <c r="Q14540" t="s">
        <v>6636</v>
      </c>
      <c r="R14540" t="s">
        <v>6636</v>
      </c>
      <c r="S14540" s="12"/>
      <c r="T14540" s="13"/>
      <c r="U14540" t="s">
        <v>6636</v>
      </c>
    </row>
    <row r="14541" spans="1:21" x14ac:dyDescent="0.25">
      <c r="A14541" t="s">
        <v>6619</v>
      </c>
      <c r="B14541" s="12">
        <v>42896</v>
      </c>
      <c r="C14541" t="s">
        <v>16842</v>
      </c>
      <c r="D14541" s="11">
        <v>46209.783819444398</v>
      </c>
      <c r="E14541" t="s">
        <v>16843</v>
      </c>
      <c r="F14541" t="s">
        <v>6617</v>
      </c>
      <c r="G14541" t="s">
        <v>11371</v>
      </c>
      <c r="H14541" t="s">
        <v>6438</v>
      </c>
      <c r="I14541" t="s">
        <v>65</v>
      </c>
      <c r="J14541" t="s">
        <v>219</v>
      </c>
      <c r="K14541" t="s">
        <v>18595</v>
      </c>
      <c r="L14541" t="s">
        <v>18554</v>
      </c>
      <c r="M14541" t="s">
        <v>18596</v>
      </c>
      <c r="N14541" t="s">
        <v>6761</v>
      </c>
      <c r="O14541" t="s">
        <v>7185</v>
      </c>
      <c r="P14541">
        <v>4449000</v>
      </c>
      <c r="Q14541" t="s">
        <v>6636</v>
      </c>
      <c r="R14541" t="s">
        <v>6636</v>
      </c>
      <c r="S14541" s="12"/>
      <c r="T14541" s="13"/>
      <c r="U14541" t="s">
        <v>6636</v>
      </c>
    </row>
    <row r="14542" spans="1:21" x14ac:dyDescent="0.25">
      <c r="A14542" t="s">
        <v>6619</v>
      </c>
      <c r="B14542" s="12">
        <v>42896</v>
      </c>
      <c r="C14542" t="s">
        <v>16842</v>
      </c>
      <c r="D14542" s="11">
        <v>46209.783819444398</v>
      </c>
      <c r="E14542" t="s">
        <v>16843</v>
      </c>
      <c r="F14542" t="s">
        <v>6617</v>
      </c>
      <c r="G14542" t="s">
        <v>16848</v>
      </c>
      <c r="H14542" t="s">
        <v>6438</v>
      </c>
      <c r="I14542" t="s">
        <v>65</v>
      </c>
      <c r="J14542" t="s">
        <v>219</v>
      </c>
      <c r="K14542" t="s">
        <v>18595</v>
      </c>
      <c r="L14542" t="s">
        <v>18554</v>
      </c>
      <c r="M14542" t="s">
        <v>18596</v>
      </c>
      <c r="N14542" t="s">
        <v>6761</v>
      </c>
      <c r="O14542" t="s">
        <v>7185</v>
      </c>
      <c r="P14542">
        <v>4449000</v>
      </c>
      <c r="Q14542" t="s">
        <v>6636</v>
      </c>
      <c r="R14542" t="s">
        <v>6636</v>
      </c>
      <c r="S14542" s="12"/>
      <c r="T14542" s="13"/>
      <c r="U14542" t="s">
        <v>6636</v>
      </c>
    </row>
    <row r="14543" spans="1:21" x14ac:dyDescent="0.25">
      <c r="A14543" t="s">
        <v>6619</v>
      </c>
      <c r="B14543" s="12">
        <v>42896</v>
      </c>
      <c r="C14543" t="s">
        <v>16842</v>
      </c>
      <c r="D14543" s="11">
        <v>46209.783819444398</v>
      </c>
      <c r="E14543" t="s">
        <v>16843</v>
      </c>
      <c r="F14543" t="s">
        <v>6617</v>
      </c>
      <c r="G14543" t="s">
        <v>11364</v>
      </c>
      <c r="H14543" t="s">
        <v>6438</v>
      </c>
      <c r="I14543" t="s">
        <v>65</v>
      </c>
      <c r="J14543" t="s">
        <v>219</v>
      </c>
      <c r="K14543" t="s">
        <v>18595</v>
      </c>
      <c r="L14543" t="s">
        <v>18554</v>
      </c>
      <c r="M14543" t="s">
        <v>18596</v>
      </c>
      <c r="N14543" t="s">
        <v>6761</v>
      </c>
      <c r="O14543" t="s">
        <v>7185</v>
      </c>
      <c r="P14543">
        <v>4449000</v>
      </c>
      <c r="Q14543" t="s">
        <v>6636</v>
      </c>
      <c r="R14543" t="s">
        <v>6636</v>
      </c>
      <c r="S14543" s="12"/>
      <c r="T14543" s="13"/>
      <c r="U14543" t="s">
        <v>6636</v>
      </c>
    </row>
    <row r="14544" spans="1:21" x14ac:dyDescent="0.25">
      <c r="A14544" t="s">
        <v>6637</v>
      </c>
      <c r="B14544" s="12">
        <v>42993</v>
      </c>
      <c r="C14544" t="s">
        <v>18597</v>
      </c>
      <c r="D14544" s="11">
        <v>46210.817245370403</v>
      </c>
      <c r="E14544" t="s">
        <v>18598</v>
      </c>
      <c r="F14544" t="s">
        <v>6617</v>
      </c>
      <c r="G14544" t="s">
        <v>16844</v>
      </c>
      <c r="H14544" t="s">
        <v>6438</v>
      </c>
      <c r="I14544" t="s">
        <v>55</v>
      </c>
      <c r="J14544" t="s">
        <v>737</v>
      </c>
      <c r="K14544" t="s">
        <v>18595</v>
      </c>
      <c r="L14544" t="s">
        <v>18554</v>
      </c>
      <c r="M14544" t="s">
        <v>18596</v>
      </c>
      <c r="N14544" t="s">
        <v>6761</v>
      </c>
      <c r="O14544" t="s">
        <v>7185</v>
      </c>
      <c r="P14544">
        <v>4449000</v>
      </c>
      <c r="Q14544" t="s">
        <v>6636</v>
      </c>
      <c r="R14544" t="s">
        <v>6636</v>
      </c>
      <c r="S14544" s="12"/>
      <c r="T14544" s="13"/>
      <c r="U14544" t="s">
        <v>11489</v>
      </c>
    </row>
    <row r="14545" spans="1:21" x14ac:dyDescent="0.25">
      <c r="A14545" t="s">
        <v>6637</v>
      </c>
      <c r="B14545" s="12">
        <v>42993</v>
      </c>
      <c r="C14545" t="s">
        <v>18597</v>
      </c>
      <c r="D14545" s="11">
        <v>46210.817245370403</v>
      </c>
      <c r="E14545" t="s">
        <v>18598</v>
      </c>
      <c r="F14545" t="s">
        <v>6617</v>
      </c>
      <c r="G14545" t="s">
        <v>16845</v>
      </c>
      <c r="H14545" t="s">
        <v>6438</v>
      </c>
      <c r="I14545" t="s">
        <v>55</v>
      </c>
      <c r="J14545" t="s">
        <v>737</v>
      </c>
      <c r="K14545" t="s">
        <v>18595</v>
      </c>
      <c r="L14545" t="s">
        <v>18554</v>
      </c>
      <c r="M14545" t="s">
        <v>18596</v>
      </c>
      <c r="N14545" t="s">
        <v>6761</v>
      </c>
      <c r="O14545" t="s">
        <v>7185</v>
      </c>
      <c r="P14545">
        <v>4449000</v>
      </c>
      <c r="Q14545" t="s">
        <v>6636</v>
      </c>
      <c r="R14545" t="s">
        <v>6636</v>
      </c>
      <c r="S14545" s="12"/>
      <c r="T14545" s="13"/>
      <c r="U14545" t="s">
        <v>11489</v>
      </c>
    </row>
    <row r="14546" spans="1:21" x14ac:dyDescent="0.25">
      <c r="A14546" t="s">
        <v>6637</v>
      </c>
      <c r="B14546" s="12">
        <v>42993</v>
      </c>
      <c r="C14546" t="s">
        <v>18597</v>
      </c>
      <c r="D14546" s="11">
        <v>46210.817245370403</v>
      </c>
      <c r="E14546" t="s">
        <v>18598</v>
      </c>
      <c r="F14546" t="s">
        <v>6617</v>
      </c>
      <c r="G14546" t="s">
        <v>16846</v>
      </c>
      <c r="H14546" t="s">
        <v>6438</v>
      </c>
      <c r="I14546" t="s">
        <v>55</v>
      </c>
      <c r="J14546" t="s">
        <v>737</v>
      </c>
      <c r="K14546" t="s">
        <v>18595</v>
      </c>
      <c r="L14546" t="s">
        <v>18554</v>
      </c>
      <c r="M14546" t="s">
        <v>18596</v>
      </c>
      <c r="N14546" t="s">
        <v>6761</v>
      </c>
      <c r="O14546" t="s">
        <v>7185</v>
      </c>
      <c r="P14546">
        <v>4449000</v>
      </c>
      <c r="Q14546" t="s">
        <v>6636</v>
      </c>
      <c r="R14546" t="s">
        <v>6636</v>
      </c>
      <c r="S14546" s="12"/>
      <c r="T14546" s="13"/>
      <c r="U14546" t="s">
        <v>11489</v>
      </c>
    </row>
    <row r="14547" spans="1:21" x14ac:dyDescent="0.25">
      <c r="A14547" t="s">
        <v>6637</v>
      </c>
      <c r="B14547" s="12">
        <v>42993</v>
      </c>
      <c r="C14547" t="s">
        <v>18597</v>
      </c>
      <c r="D14547" s="11">
        <v>46210.817245370403</v>
      </c>
      <c r="E14547" t="s">
        <v>18598</v>
      </c>
      <c r="F14547" t="s">
        <v>6617</v>
      </c>
      <c r="G14547" t="s">
        <v>16847</v>
      </c>
      <c r="H14547" t="s">
        <v>6438</v>
      </c>
      <c r="I14547" t="s">
        <v>55</v>
      </c>
      <c r="J14547" t="s">
        <v>737</v>
      </c>
      <c r="K14547" t="s">
        <v>18595</v>
      </c>
      <c r="L14547" t="s">
        <v>18554</v>
      </c>
      <c r="M14547" t="s">
        <v>18596</v>
      </c>
      <c r="N14547" t="s">
        <v>6761</v>
      </c>
      <c r="O14547" t="s">
        <v>7185</v>
      </c>
      <c r="P14547">
        <v>4449000</v>
      </c>
      <c r="Q14547" t="s">
        <v>6636</v>
      </c>
      <c r="R14547" t="s">
        <v>6636</v>
      </c>
      <c r="S14547" s="12"/>
      <c r="T14547" s="13"/>
      <c r="U14547" t="s">
        <v>11489</v>
      </c>
    </row>
    <row r="14548" spans="1:21" x14ac:dyDescent="0.25">
      <c r="A14548" t="s">
        <v>6637</v>
      </c>
      <c r="B14548" s="12">
        <v>42993</v>
      </c>
      <c r="C14548" t="s">
        <v>18597</v>
      </c>
      <c r="D14548" s="11">
        <v>46210.817245370403</v>
      </c>
      <c r="E14548" t="s">
        <v>18598</v>
      </c>
      <c r="F14548" t="s">
        <v>6617</v>
      </c>
      <c r="G14548" t="s">
        <v>11371</v>
      </c>
      <c r="H14548" t="s">
        <v>6438</v>
      </c>
      <c r="I14548" t="s">
        <v>55</v>
      </c>
      <c r="J14548" t="s">
        <v>737</v>
      </c>
      <c r="K14548" t="s">
        <v>18595</v>
      </c>
      <c r="L14548" t="s">
        <v>18554</v>
      </c>
      <c r="M14548" t="s">
        <v>18596</v>
      </c>
      <c r="N14548" t="s">
        <v>6761</v>
      </c>
      <c r="O14548" t="s">
        <v>7185</v>
      </c>
      <c r="P14548">
        <v>4449000</v>
      </c>
      <c r="Q14548" t="s">
        <v>6636</v>
      </c>
      <c r="R14548" t="s">
        <v>6636</v>
      </c>
      <c r="S14548" s="12"/>
      <c r="T14548" s="13"/>
      <c r="U14548" t="s">
        <v>11489</v>
      </c>
    </row>
    <row r="14549" spans="1:21" x14ac:dyDescent="0.25">
      <c r="A14549" t="s">
        <v>6637</v>
      </c>
      <c r="B14549" s="12">
        <v>42993</v>
      </c>
      <c r="C14549" t="s">
        <v>18597</v>
      </c>
      <c r="D14549" s="11">
        <v>46210.817245370403</v>
      </c>
      <c r="E14549" t="s">
        <v>18598</v>
      </c>
      <c r="F14549" t="s">
        <v>6617</v>
      </c>
      <c r="G14549" t="s">
        <v>16848</v>
      </c>
      <c r="H14549" t="s">
        <v>6438</v>
      </c>
      <c r="I14549" t="s">
        <v>55</v>
      </c>
      <c r="J14549" t="s">
        <v>737</v>
      </c>
      <c r="K14549" t="s">
        <v>18595</v>
      </c>
      <c r="L14549" t="s">
        <v>18554</v>
      </c>
      <c r="M14549" t="s">
        <v>18596</v>
      </c>
      <c r="N14549" t="s">
        <v>6761</v>
      </c>
      <c r="O14549" t="s">
        <v>7185</v>
      </c>
      <c r="P14549">
        <v>4449000</v>
      </c>
      <c r="Q14549" t="s">
        <v>6636</v>
      </c>
      <c r="R14549" t="s">
        <v>6636</v>
      </c>
      <c r="S14549" s="12"/>
      <c r="T14549" s="13"/>
      <c r="U14549" t="s">
        <v>11489</v>
      </c>
    </row>
    <row r="14550" spans="1:21" x14ac:dyDescent="0.25">
      <c r="A14550" t="s">
        <v>6637</v>
      </c>
      <c r="B14550" s="12">
        <v>42993</v>
      </c>
      <c r="C14550" t="s">
        <v>18597</v>
      </c>
      <c r="D14550" s="11">
        <v>46210.817245370403</v>
      </c>
      <c r="E14550" t="s">
        <v>18598</v>
      </c>
      <c r="F14550" t="s">
        <v>6617</v>
      </c>
      <c r="G14550" t="s">
        <v>11364</v>
      </c>
      <c r="H14550" t="s">
        <v>6438</v>
      </c>
      <c r="I14550" t="s">
        <v>55</v>
      </c>
      <c r="J14550" t="s">
        <v>737</v>
      </c>
      <c r="K14550" t="s">
        <v>18595</v>
      </c>
      <c r="L14550" t="s">
        <v>18554</v>
      </c>
      <c r="M14550" t="s">
        <v>18596</v>
      </c>
      <c r="N14550" t="s">
        <v>6761</v>
      </c>
      <c r="O14550" t="s">
        <v>7185</v>
      </c>
      <c r="P14550">
        <v>4449000</v>
      </c>
      <c r="Q14550" t="s">
        <v>6636</v>
      </c>
      <c r="R14550" t="s">
        <v>6636</v>
      </c>
      <c r="S14550" s="12"/>
      <c r="T14550" s="13"/>
      <c r="U14550" t="s">
        <v>11489</v>
      </c>
    </row>
    <row r="14551" spans="1:21" x14ac:dyDescent="0.25">
      <c r="A14551" t="s">
        <v>6619</v>
      </c>
      <c r="B14551" s="12">
        <v>42993</v>
      </c>
      <c r="C14551" t="s">
        <v>18597</v>
      </c>
      <c r="D14551" s="11">
        <v>46212.495949074102</v>
      </c>
      <c r="E14551" t="s">
        <v>18598</v>
      </c>
      <c r="F14551" t="s">
        <v>6617</v>
      </c>
      <c r="G14551" t="s">
        <v>16844</v>
      </c>
      <c r="H14551" t="s">
        <v>6438</v>
      </c>
      <c r="I14551" t="s">
        <v>55</v>
      </c>
      <c r="J14551" t="s">
        <v>737</v>
      </c>
      <c r="K14551" t="s">
        <v>18595</v>
      </c>
      <c r="L14551" t="s">
        <v>18554</v>
      </c>
      <c r="M14551" t="s">
        <v>18596</v>
      </c>
      <c r="N14551" t="s">
        <v>6761</v>
      </c>
      <c r="O14551" t="s">
        <v>7185</v>
      </c>
      <c r="P14551">
        <v>4449000</v>
      </c>
      <c r="Q14551" t="s">
        <v>6636</v>
      </c>
      <c r="R14551" t="s">
        <v>6636</v>
      </c>
      <c r="S14551" s="12"/>
      <c r="T14551" s="13"/>
      <c r="U14551" t="s">
        <v>11489</v>
      </c>
    </row>
    <row r="14552" spans="1:21" x14ac:dyDescent="0.25">
      <c r="A14552" t="s">
        <v>6619</v>
      </c>
      <c r="B14552" s="12">
        <v>42993</v>
      </c>
      <c r="C14552" t="s">
        <v>18597</v>
      </c>
      <c r="D14552" s="11">
        <v>46212.495949074102</v>
      </c>
      <c r="E14552" t="s">
        <v>18598</v>
      </c>
      <c r="F14552" t="s">
        <v>6617</v>
      </c>
      <c r="G14552" t="s">
        <v>16845</v>
      </c>
      <c r="H14552" t="s">
        <v>6438</v>
      </c>
      <c r="I14552" t="s">
        <v>55</v>
      </c>
      <c r="J14552" t="s">
        <v>737</v>
      </c>
      <c r="K14552" t="s">
        <v>18595</v>
      </c>
      <c r="L14552" t="s">
        <v>18554</v>
      </c>
      <c r="M14552" t="s">
        <v>18596</v>
      </c>
      <c r="N14552" t="s">
        <v>6761</v>
      </c>
      <c r="O14552" t="s">
        <v>7185</v>
      </c>
      <c r="P14552">
        <v>4449000</v>
      </c>
      <c r="Q14552" t="s">
        <v>6636</v>
      </c>
      <c r="R14552" t="s">
        <v>6636</v>
      </c>
      <c r="S14552" s="12"/>
      <c r="T14552" s="13"/>
      <c r="U14552" t="s">
        <v>11489</v>
      </c>
    </row>
    <row r="14553" spans="1:21" x14ac:dyDescent="0.25">
      <c r="A14553" t="s">
        <v>6619</v>
      </c>
      <c r="B14553" s="12">
        <v>42993</v>
      </c>
      <c r="C14553" t="s">
        <v>18597</v>
      </c>
      <c r="D14553" s="11">
        <v>46212.495949074102</v>
      </c>
      <c r="E14553" t="s">
        <v>18598</v>
      </c>
      <c r="F14553" t="s">
        <v>6617</v>
      </c>
      <c r="G14553" t="s">
        <v>16846</v>
      </c>
      <c r="H14553" t="s">
        <v>6438</v>
      </c>
      <c r="I14553" t="s">
        <v>55</v>
      </c>
      <c r="J14553" t="s">
        <v>737</v>
      </c>
      <c r="K14553" t="s">
        <v>18595</v>
      </c>
      <c r="L14553" t="s">
        <v>18554</v>
      </c>
      <c r="M14553" t="s">
        <v>18596</v>
      </c>
      <c r="N14553" t="s">
        <v>6761</v>
      </c>
      <c r="O14553" t="s">
        <v>7185</v>
      </c>
      <c r="P14553">
        <v>4449000</v>
      </c>
      <c r="Q14553" t="s">
        <v>6636</v>
      </c>
      <c r="R14553" t="s">
        <v>6636</v>
      </c>
      <c r="S14553" s="12"/>
      <c r="T14553" s="13"/>
      <c r="U14553" t="s">
        <v>11489</v>
      </c>
    </row>
    <row r="14554" spans="1:21" x14ac:dyDescent="0.25">
      <c r="A14554" t="s">
        <v>6619</v>
      </c>
      <c r="B14554" s="12">
        <v>42993</v>
      </c>
      <c r="C14554" t="s">
        <v>18597</v>
      </c>
      <c r="D14554" s="11">
        <v>46212.495949074102</v>
      </c>
      <c r="E14554" t="s">
        <v>18598</v>
      </c>
      <c r="F14554" t="s">
        <v>6617</v>
      </c>
      <c r="G14554" t="s">
        <v>16847</v>
      </c>
      <c r="H14554" t="s">
        <v>6438</v>
      </c>
      <c r="I14554" t="s">
        <v>55</v>
      </c>
      <c r="J14554" t="s">
        <v>737</v>
      </c>
      <c r="K14554" t="s">
        <v>18595</v>
      </c>
      <c r="L14554" t="s">
        <v>18554</v>
      </c>
      <c r="M14554" t="s">
        <v>18596</v>
      </c>
      <c r="N14554" t="s">
        <v>6761</v>
      </c>
      <c r="O14554" t="s">
        <v>7185</v>
      </c>
      <c r="P14554">
        <v>4449000</v>
      </c>
      <c r="Q14554" t="s">
        <v>6636</v>
      </c>
      <c r="R14554" t="s">
        <v>6636</v>
      </c>
      <c r="S14554" s="12"/>
      <c r="T14554" s="13"/>
      <c r="U14554" t="s">
        <v>11489</v>
      </c>
    </row>
    <row r="14555" spans="1:21" x14ac:dyDescent="0.25">
      <c r="A14555" t="s">
        <v>6619</v>
      </c>
      <c r="B14555" s="12">
        <v>42993</v>
      </c>
      <c r="C14555" t="s">
        <v>18597</v>
      </c>
      <c r="D14555" s="11">
        <v>46212.495949074102</v>
      </c>
      <c r="E14555" t="s">
        <v>18598</v>
      </c>
      <c r="F14555" t="s">
        <v>6617</v>
      </c>
      <c r="G14555" t="s">
        <v>11371</v>
      </c>
      <c r="H14555" t="s">
        <v>6438</v>
      </c>
      <c r="I14555" t="s">
        <v>55</v>
      </c>
      <c r="J14555" t="s">
        <v>737</v>
      </c>
      <c r="K14555" t="s">
        <v>18595</v>
      </c>
      <c r="L14555" t="s">
        <v>18554</v>
      </c>
      <c r="M14555" t="s">
        <v>18596</v>
      </c>
      <c r="N14555" t="s">
        <v>6761</v>
      </c>
      <c r="O14555" t="s">
        <v>7185</v>
      </c>
      <c r="P14555">
        <v>4449000</v>
      </c>
      <c r="Q14555" t="s">
        <v>6636</v>
      </c>
      <c r="R14555" t="s">
        <v>6636</v>
      </c>
      <c r="S14555" s="12"/>
      <c r="T14555" s="13"/>
      <c r="U14555" t="s">
        <v>11489</v>
      </c>
    </row>
    <row r="14556" spans="1:21" x14ac:dyDescent="0.25">
      <c r="A14556" t="s">
        <v>6619</v>
      </c>
      <c r="B14556" s="12">
        <v>42993</v>
      </c>
      <c r="C14556" t="s">
        <v>18597</v>
      </c>
      <c r="D14556" s="11">
        <v>46212.495949074102</v>
      </c>
      <c r="E14556" t="s">
        <v>18598</v>
      </c>
      <c r="F14556" t="s">
        <v>6617</v>
      </c>
      <c r="G14556" t="s">
        <v>16848</v>
      </c>
      <c r="H14556" t="s">
        <v>6438</v>
      </c>
      <c r="I14556" t="s">
        <v>55</v>
      </c>
      <c r="J14556" t="s">
        <v>737</v>
      </c>
      <c r="K14556" t="s">
        <v>18595</v>
      </c>
      <c r="L14556" t="s">
        <v>18554</v>
      </c>
      <c r="M14556" t="s">
        <v>18596</v>
      </c>
      <c r="N14556" t="s">
        <v>6761</v>
      </c>
      <c r="O14556" t="s">
        <v>7185</v>
      </c>
      <c r="P14556">
        <v>4449000</v>
      </c>
      <c r="Q14556" t="s">
        <v>6636</v>
      </c>
      <c r="R14556" t="s">
        <v>6636</v>
      </c>
      <c r="S14556" s="12"/>
      <c r="T14556" s="13"/>
      <c r="U14556" t="s">
        <v>11489</v>
      </c>
    </row>
    <row r="14557" spans="1:21" x14ac:dyDescent="0.25">
      <c r="A14557" t="s">
        <v>6619</v>
      </c>
      <c r="B14557" s="12">
        <v>42993</v>
      </c>
      <c r="C14557" t="s">
        <v>18597</v>
      </c>
      <c r="D14557" s="11">
        <v>46212.495949074102</v>
      </c>
      <c r="E14557" t="s">
        <v>18598</v>
      </c>
      <c r="F14557" t="s">
        <v>6617</v>
      </c>
      <c r="G14557" t="s">
        <v>11364</v>
      </c>
      <c r="H14557" t="s">
        <v>6438</v>
      </c>
      <c r="I14557" t="s">
        <v>55</v>
      </c>
      <c r="J14557" t="s">
        <v>737</v>
      </c>
      <c r="K14557" t="s">
        <v>18595</v>
      </c>
      <c r="L14557" t="s">
        <v>18554</v>
      </c>
      <c r="M14557" t="s">
        <v>18596</v>
      </c>
      <c r="N14557" t="s">
        <v>6761</v>
      </c>
      <c r="O14557" t="s">
        <v>7185</v>
      </c>
      <c r="P14557">
        <v>4449000</v>
      </c>
      <c r="Q14557" t="s">
        <v>6636</v>
      </c>
      <c r="R14557" t="s">
        <v>6636</v>
      </c>
      <c r="S14557" s="12"/>
      <c r="T14557" s="13"/>
      <c r="U14557" t="s">
        <v>11489</v>
      </c>
    </row>
    <row r="14558" spans="1:21" x14ac:dyDescent="0.25">
      <c r="A14558" t="s">
        <v>6619</v>
      </c>
      <c r="B14558" s="12">
        <v>43075</v>
      </c>
      <c r="C14558" t="s">
        <v>18593</v>
      </c>
      <c r="D14558" s="11">
        <v>46214.476481481499</v>
      </c>
      <c r="E14558" t="s">
        <v>18594</v>
      </c>
      <c r="F14558" t="s">
        <v>6617</v>
      </c>
      <c r="G14558" t="s">
        <v>16844</v>
      </c>
      <c r="H14558" t="s">
        <v>6438</v>
      </c>
      <c r="I14558" t="s">
        <v>65</v>
      </c>
      <c r="J14558" t="s">
        <v>219</v>
      </c>
      <c r="K14558" t="s">
        <v>18584</v>
      </c>
      <c r="L14558" t="s">
        <v>18554</v>
      </c>
      <c r="M14558" t="s">
        <v>18585</v>
      </c>
      <c r="N14558" t="s">
        <v>6761</v>
      </c>
      <c r="O14558" t="s">
        <v>7185</v>
      </c>
      <c r="P14558">
        <v>4449000</v>
      </c>
      <c r="Q14558" t="s">
        <v>31</v>
      </c>
      <c r="R14558" t="s">
        <v>6779</v>
      </c>
      <c r="S14558" s="12"/>
      <c r="T14558" s="13"/>
      <c r="U14558" t="s">
        <v>9612</v>
      </c>
    </row>
    <row r="14559" spans="1:21" x14ac:dyDescent="0.25">
      <c r="A14559" t="s">
        <v>6619</v>
      </c>
      <c r="B14559" s="12">
        <v>43075</v>
      </c>
      <c r="C14559" t="s">
        <v>18593</v>
      </c>
      <c r="D14559" s="11">
        <v>46214.476481481499</v>
      </c>
      <c r="E14559" t="s">
        <v>18594</v>
      </c>
      <c r="F14559" t="s">
        <v>6617</v>
      </c>
      <c r="G14559" t="s">
        <v>16845</v>
      </c>
      <c r="H14559" t="s">
        <v>6438</v>
      </c>
      <c r="I14559" t="s">
        <v>65</v>
      </c>
      <c r="J14559" t="s">
        <v>219</v>
      </c>
      <c r="K14559" t="s">
        <v>18584</v>
      </c>
      <c r="L14559" t="s">
        <v>18554</v>
      </c>
      <c r="M14559" t="s">
        <v>18585</v>
      </c>
      <c r="N14559" t="s">
        <v>6761</v>
      </c>
      <c r="O14559" t="s">
        <v>7185</v>
      </c>
      <c r="P14559">
        <v>4449000</v>
      </c>
      <c r="Q14559" t="s">
        <v>31</v>
      </c>
      <c r="R14559" t="s">
        <v>6779</v>
      </c>
      <c r="S14559" s="12"/>
      <c r="T14559" s="13"/>
      <c r="U14559" t="s">
        <v>9612</v>
      </c>
    </row>
    <row r="14560" spans="1:21" x14ac:dyDescent="0.25">
      <c r="A14560" t="s">
        <v>6619</v>
      </c>
      <c r="B14560" s="12">
        <v>43075</v>
      </c>
      <c r="C14560" t="s">
        <v>18593</v>
      </c>
      <c r="D14560" s="11">
        <v>46214.476481481499</v>
      </c>
      <c r="E14560" t="s">
        <v>18594</v>
      </c>
      <c r="F14560" t="s">
        <v>6617</v>
      </c>
      <c r="G14560" t="s">
        <v>16846</v>
      </c>
      <c r="H14560" t="s">
        <v>6438</v>
      </c>
      <c r="I14560" t="s">
        <v>65</v>
      </c>
      <c r="J14560" t="s">
        <v>219</v>
      </c>
      <c r="K14560" t="s">
        <v>18584</v>
      </c>
      <c r="L14560" t="s">
        <v>18554</v>
      </c>
      <c r="M14560" t="s">
        <v>18585</v>
      </c>
      <c r="N14560" t="s">
        <v>6761</v>
      </c>
      <c r="O14560" t="s">
        <v>7185</v>
      </c>
      <c r="P14560">
        <v>4449000</v>
      </c>
      <c r="Q14560" t="s">
        <v>31</v>
      </c>
      <c r="R14560" t="s">
        <v>6779</v>
      </c>
      <c r="S14560" s="12"/>
      <c r="T14560" s="13"/>
      <c r="U14560" t="s">
        <v>9612</v>
      </c>
    </row>
    <row r="14561" spans="1:21" x14ac:dyDescent="0.25">
      <c r="A14561" t="s">
        <v>6619</v>
      </c>
      <c r="B14561" s="12">
        <v>43075</v>
      </c>
      <c r="C14561" t="s">
        <v>18593</v>
      </c>
      <c r="D14561" s="11">
        <v>46214.476481481499</v>
      </c>
      <c r="E14561" t="s">
        <v>18594</v>
      </c>
      <c r="F14561" t="s">
        <v>6617</v>
      </c>
      <c r="G14561" t="s">
        <v>16847</v>
      </c>
      <c r="H14561" t="s">
        <v>6438</v>
      </c>
      <c r="I14561" t="s">
        <v>65</v>
      </c>
      <c r="J14561" t="s">
        <v>219</v>
      </c>
      <c r="K14561" t="s">
        <v>18584</v>
      </c>
      <c r="L14561" t="s">
        <v>18554</v>
      </c>
      <c r="M14561" t="s">
        <v>18585</v>
      </c>
      <c r="N14561" t="s">
        <v>6761</v>
      </c>
      <c r="O14561" t="s">
        <v>7185</v>
      </c>
      <c r="P14561">
        <v>4449000</v>
      </c>
      <c r="Q14561" t="s">
        <v>31</v>
      </c>
      <c r="R14561" t="s">
        <v>6779</v>
      </c>
      <c r="S14561" s="12"/>
      <c r="T14561" s="13"/>
      <c r="U14561" t="s">
        <v>9612</v>
      </c>
    </row>
    <row r="14562" spans="1:21" x14ac:dyDescent="0.25">
      <c r="A14562" t="s">
        <v>6619</v>
      </c>
      <c r="B14562" s="12">
        <v>43075</v>
      </c>
      <c r="C14562" t="s">
        <v>18593</v>
      </c>
      <c r="D14562" s="11">
        <v>46214.476481481499</v>
      </c>
      <c r="E14562" t="s">
        <v>18594</v>
      </c>
      <c r="F14562" t="s">
        <v>6617</v>
      </c>
      <c r="G14562" t="s">
        <v>11371</v>
      </c>
      <c r="H14562" t="s">
        <v>6438</v>
      </c>
      <c r="I14562" t="s">
        <v>65</v>
      </c>
      <c r="J14562" t="s">
        <v>219</v>
      </c>
      <c r="K14562" t="s">
        <v>18584</v>
      </c>
      <c r="L14562" t="s">
        <v>18554</v>
      </c>
      <c r="M14562" t="s">
        <v>18585</v>
      </c>
      <c r="N14562" t="s">
        <v>6761</v>
      </c>
      <c r="O14562" t="s">
        <v>7185</v>
      </c>
      <c r="P14562">
        <v>4449000</v>
      </c>
      <c r="Q14562" t="s">
        <v>31</v>
      </c>
      <c r="R14562" t="s">
        <v>6779</v>
      </c>
      <c r="S14562" s="12"/>
      <c r="T14562" s="13"/>
      <c r="U14562" t="s">
        <v>9612</v>
      </c>
    </row>
    <row r="14563" spans="1:21" x14ac:dyDescent="0.25">
      <c r="A14563" t="s">
        <v>6619</v>
      </c>
      <c r="B14563" s="12">
        <v>43075</v>
      </c>
      <c r="C14563" t="s">
        <v>18593</v>
      </c>
      <c r="D14563" s="11">
        <v>46214.476481481499</v>
      </c>
      <c r="E14563" t="s">
        <v>18594</v>
      </c>
      <c r="F14563" t="s">
        <v>6617</v>
      </c>
      <c r="G14563" t="s">
        <v>16848</v>
      </c>
      <c r="H14563" t="s">
        <v>6438</v>
      </c>
      <c r="I14563" t="s">
        <v>65</v>
      </c>
      <c r="J14563" t="s">
        <v>219</v>
      </c>
      <c r="K14563" t="s">
        <v>18584</v>
      </c>
      <c r="L14563" t="s">
        <v>18554</v>
      </c>
      <c r="M14563" t="s">
        <v>18585</v>
      </c>
      <c r="N14563" t="s">
        <v>6761</v>
      </c>
      <c r="O14563" t="s">
        <v>7185</v>
      </c>
      <c r="P14563">
        <v>4449000</v>
      </c>
      <c r="Q14563" t="s">
        <v>31</v>
      </c>
      <c r="R14563" t="s">
        <v>6779</v>
      </c>
      <c r="S14563" s="12"/>
      <c r="T14563" s="13"/>
      <c r="U14563" t="s">
        <v>9612</v>
      </c>
    </row>
    <row r="14564" spans="1:21" x14ac:dyDescent="0.25">
      <c r="A14564" t="s">
        <v>6619</v>
      </c>
      <c r="B14564" s="12">
        <v>43075</v>
      </c>
      <c r="C14564" t="s">
        <v>18593</v>
      </c>
      <c r="D14564" s="11">
        <v>46214.476481481499</v>
      </c>
      <c r="E14564" t="s">
        <v>18594</v>
      </c>
      <c r="F14564" t="s">
        <v>6617</v>
      </c>
      <c r="G14564" t="s">
        <v>11364</v>
      </c>
      <c r="H14564" t="s">
        <v>6438</v>
      </c>
      <c r="I14564" t="s">
        <v>65</v>
      </c>
      <c r="J14564" t="s">
        <v>219</v>
      </c>
      <c r="K14564" t="s">
        <v>18584</v>
      </c>
      <c r="L14564" t="s">
        <v>18554</v>
      </c>
      <c r="M14564" t="s">
        <v>18585</v>
      </c>
      <c r="N14564" t="s">
        <v>6761</v>
      </c>
      <c r="O14564" t="s">
        <v>7185</v>
      </c>
      <c r="P14564">
        <v>4449000</v>
      </c>
      <c r="Q14564" t="s">
        <v>31</v>
      </c>
      <c r="R14564" t="s">
        <v>6779</v>
      </c>
      <c r="S14564" s="12"/>
      <c r="T14564" s="13"/>
      <c r="U14564" t="s">
        <v>9612</v>
      </c>
    </row>
    <row r="14565" spans="1:21" x14ac:dyDescent="0.25">
      <c r="A14565" t="s">
        <v>6637</v>
      </c>
      <c r="B14565" s="12">
        <v>43171</v>
      </c>
      <c r="C14565" t="s">
        <v>18599</v>
      </c>
      <c r="D14565" s="11">
        <v>46216.516550925902</v>
      </c>
      <c r="E14565" t="s">
        <v>18600</v>
      </c>
      <c r="F14565" t="s">
        <v>6617</v>
      </c>
      <c r="G14565" t="s">
        <v>16844</v>
      </c>
      <c r="H14565" t="s">
        <v>6438</v>
      </c>
      <c r="I14565" t="s">
        <v>55</v>
      </c>
      <c r="J14565" t="s">
        <v>643</v>
      </c>
      <c r="K14565" t="s">
        <v>18580</v>
      </c>
      <c r="L14565" t="s">
        <v>18554</v>
      </c>
      <c r="M14565" t="s">
        <v>18581</v>
      </c>
      <c r="N14565" t="s">
        <v>6761</v>
      </c>
      <c r="O14565" t="s">
        <v>6762</v>
      </c>
      <c r="P14565">
        <v>2809900</v>
      </c>
      <c r="Q14565" t="s">
        <v>6636</v>
      </c>
      <c r="R14565" t="s">
        <v>6636</v>
      </c>
      <c r="S14565" s="12"/>
      <c r="T14565" s="13"/>
      <c r="U14565" t="s">
        <v>13240</v>
      </c>
    </row>
    <row r="14566" spans="1:21" x14ac:dyDescent="0.25">
      <c r="A14566" t="s">
        <v>6637</v>
      </c>
      <c r="B14566" s="12">
        <v>43171</v>
      </c>
      <c r="C14566" t="s">
        <v>18599</v>
      </c>
      <c r="D14566" s="11">
        <v>46216.516550925902</v>
      </c>
      <c r="E14566" t="s">
        <v>18600</v>
      </c>
      <c r="F14566" t="s">
        <v>6617</v>
      </c>
      <c r="G14566" t="s">
        <v>16845</v>
      </c>
      <c r="H14566" t="s">
        <v>6438</v>
      </c>
      <c r="I14566" t="s">
        <v>55</v>
      </c>
      <c r="J14566" t="s">
        <v>643</v>
      </c>
      <c r="K14566" t="s">
        <v>18580</v>
      </c>
      <c r="L14566" t="s">
        <v>18554</v>
      </c>
      <c r="M14566" t="s">
        <v>18581</v>
      </c>
      <c r="N14566" t="s">
        <v>6761</v>
      </c>
      <c r="O14566" t="s">
        <v>6762</v>
      </c>
      <c r="P14566">
        <v>2809900</v>
      </c>
      <c r="Q14566" t="s">
        <v>6636</v>
      </c>
      <c r="R14566" t="s">
        <v>6636</v>
      </c>
      <c r="S14566" s="12"/>
      <c r="T14566" s="13"/>
      <c r="U14566" t="s">
        <v>13240</v>
      </c>
    </row>
    <row r="14567" spans="1:21" x14ac:dyDescent="0.25">
      <c r="A14567" t="s">
        <v>6637</v>
      </c>
      <c r="B14567" s="12">
        <v>43171</v>
      </c>
      <c r="C14567" t="s">
        <v>18599</v>
      </c>
      <c r="D14567" s="11">
        <v>46216.516550925902</v>
      </c>
      <c r="E14567" t="s">
        <v>18600</v>
      </c>
      <c r="F14567" t="s">
        <v>6617</v>
      </c>
      <c r="G14567" t="s">
        <v>16846</v>
      </c>
      <c r="H14567" t="s">
        <v>6438</v>
      </c>
      <c r="I14567" t="s">
        <v>55</v>
      </c>
      <c r="J14567" t="s">
        <v>643</v>
      </c>
      <c r="K14567" t="s">
        <v>18580</v>
      </c>
      <c r="L14567" t="s">
        <v>18554</v>
      </c>
      <c r="M14567" t="s">
        <v>18581</v>
      </c>
      <c r="N14567" t="s">
        <v>6761</v>
      </c>
      <c r="O14567" t="s">
        <v>6762</v>
      </c>
      <c r="P14567">
        <v>2809900</v>
      </c>
      <c r="Q14567" t="s">
        <v>6636</v>
      </c>
      <c r="R14567" t="s">
        <v>6636</v>
      </c>
      <c r="S14567" s="12"/>
      <c r="T14567" s="13"/>
      <c r="U14567" t="s">
        <v>13240</v>
      </c>
    </row>
    <row r="14568" spans="1:21" x14ac:dyDescent="0.25">
      <c r="A14568" t="s">
        <v>6637</v>
      </c>
      <c r="B14568" s="12">
        <v>43171</v>
      </c>
      <c r="C14568" t="s">
        <v>18599</v>
      </c>
      <c r="D14568" s="11">
        <v>46216.516550925902</v>
      </c>
      <c r="E14568" t="s">
        <v>18600</v>
      </c>
      <c r="F14568" t="s">
        <v>6617</v>
      </c>
      <c r="G14568" t="s">
        <v>16847</v>
      </c>
      <c r="H14568" t="s">
        <v>6438</v>
      </c>
      <c r="I14568" t="s">
        <v>55</v>
      </c>
      <c r="J14568" t="s">
        <v>643</v>
      </c>
      <c r="K14568" t="s">
        <v>18580</v>
      </c>
      <c r="L14568" t="s">
        <v>18554</v>
      </c>
      <c r="M14568" t="s">
        <v>18581</v>
      </c>
      <c r="N14568" t="s">
        <v>6761</v>
      </c>
      <c r="O14568" t="s">
        <v>6762</v>
      </c>
      <c r="P14568">
        <v>2809900</v>
      </c>
      <c r="Q14568" t="s">
        <v>6636</v>
      </c>
      <c r="R14568" t="s">
        <v>6636</v>
      </c>
      <c r="S14568" s="12"/>
      <c r="T14568" s="13"/>
      <c r="U14568" t="s">
        <v>13240</v>
      </c>
    </row>
    <row r="14569" spans="1:21" x14ac:dyDescent="0.25">
      <c r="A14569" t="s">
        <v>6637</v>
      </c>
      <c r="B14569" s="12">
        <v>43171</v>
      </c>
      <c r="C14569" t="s">
        <v>18599</v>
      </c>
      <c r="D14569" s="11">
        <v>46216.516550925902</v>
      </c>
      <c r="E14569" t="s">
        <v>18600</v>
      </c>
      <c r="F14569" t="s">
        <v>6617</v>
      </c>
      <c r="G14569" t="s">
        <v>11371</v>
      </c>
      <c r="H14569" t="s">
        <v>6438</v>
      </c>
      <c r="I14569" t="s">
        <v>55</v>
      </c>
      <c r="J14569" t="s">
        <v>643</v>
      </c>
      <c r="K14569" t="s">
        <v>18580</v>
      </c>
      <c r="L14569" t="s">
        <v>18554</v>
      </c>
      <c r="M14569" t="s">
        <v>18581</v>
      </c>
      <c r="N14569" t="s">
        <v>6761</v>
      </c>
      <c r="O14569" t="s">
        <v>6762</v>
      </c>
      <c r="P14569">
        <v>2809900</v>
      </c>
      <c r="Q14569" t="s">
        <v>6636</v>
      </c>
      <c r="R14569" t="s">
        <v>6636</v>
      </c>
      <c r="S14569" s="12"/>
      <c r="T14569" s="13"/>
      <c r="U14569" t="s">
        <v>13240</v>
      </c>
    </row>
    <row r="14570" spans="1:21" x14ac:dyDescent="0.25">
      <c r="A14570" t="s">
        <v>6637</v>
      </c>
      <c r="B14570" s="12">
        <v>43171</v>
      </c>
      <c r="C14570" t="s">
        <v>18599</v>
      </c>
      <c r="D14570" s="11">
        <v>46216.516550925902</v>
      </c>
      <c r="E14570" t="s">
        <v>18600</v>
      </c>
      <c r="F14570" t="s">
        <v>6617</v>
      </c>
      <c r="G14570" t="s">
        <v>16848</v>
      </c>
      <c r="H14570" t="s">
        <v>6438</v>
      </c>
      <c r="I14570" t="s">
        <v>55</v>
      </c>
      <c r="J14570" t="s">
        <v>643</v>
      </c>
      <c r="K14570" t="s">
        <v>18580</v>
      </c>
      <c r="L14570" t="s">
        <v>18554</v>
      </c>
      <c r="M14570" t="s">
        <v>18581</v>
      </c>
      <c r="N14570" t="s">
        <v>6761</v>
      </c>
      <c r="O14570" t="s">
        <v>6762</v>
      </c>
      <c r="P14570">
        <v>2809900</v>
      </c>
      <c r="Q14570" t="s">
        <v>6636</v>
      </c>
      <c r="R14570" t="s">
        <v>6636</v>
      </c>
      <c r="S14570" s="12"/>
      <c r="T14570" s="13"/>
      <c r="U14570" t="s">
        <v>13240</v>
      </c>
    </row>
    <row r="14571" spans="1:21" x14ac:dyDescent="0.25">
      <c r="A14571" t="s">
        <v>6637</v>
      </c>
      <c r="B14571" s="12">
        <v>43171</v>
      </c>
      <c r="C14571" t="s">
        <v>18599</v>
      </c>
      <c r="D14571" s="11">
        <v>46216.516550925902</v>
      </c>
      <c r="E14571" t="s">
        <v>18600</v>
      </c>
      <c r="F14571" t="s">
        <v>6617</v>
      </c>
      <c r="G14571" t="s">
        <v>11364</v>
      </c>
      <c r="H14571" t="s">
        <v>6438</v>
      </c>
      <c r="I14571" t="s">
        <v>55</v>
      </c>
      <c r="J14571" t="s">
        <v>643</v>
      </c>
      <c r="K14571" t="s">
        <v>18580</v>
      </c>
      <c r="L14571" t="s">
        <v>18554</v>
      </c>
      <c r="M14571" t="s">
        <v>18581</v>
      </c>
      <c r="N14571" t="s">
        <v>6761</v>
      </c>
      <c r="O14571" t="s">
        <v>6762</v>
      </c>
      <c r="P14571">
        <v>2809900</v>
      </c>
      <c r="Q14571" t="s">
        <v>6636</v>
      </c>
      <c r="R14571" t="s">
        <v>6636</v>
      </c>
      <c r="S14571" s="12"/>
      <c r="T14571" s="13"/>
      <c r="U14571" t="s">
        <v>13240</v>
      </c>
    </row>
    <row r="14572" spans="1:21" x14ac:dyDescent="0.25">
      <c r="A14572" t="s">
        <v>6619</v>
      </c>
      <c r="B14572" s="12">
        <v>43171</v>
      </c>
      <c r="C14572" t="s">
        <v>18599</v>
      </c>
      <c r="D14572" s="11">
        <v>46216.575601851902</v>
      </c>
      <c r="E14572" t="s">
        <v>18600</v>
      </c>
      <c r="F14572" t="s">
        <v>6617</v>
      </c>
      <c r="G14572" t="s">
        <v>16844</v>
      </c>
      <c r="H14572" t="s">
        <v>6438</v>
      </c>
      <c r="I14572" t="s">
        <v>55</v>
      </c>
      <c r="J14572" t="s">
        <v>643</v>
      </c>
      <c r="K14572" t="s">
        <v>18580</v>
      </c>
      <c r="L14572" t="s">
        <v>18554</v>
      </c>
      <c r="M14572" t="s">
        <v>18581</v>
      </c>
      <c r="N14572" t="s">
        <v>6761</v>
      </c>
      <c r="O14572" t="s">
        <v>6762</v>
      </c>
      <c r="P14572">
        <v>2809900</v>
      </c>
      <c r="Q14572" t="s">
        <v>6636</v>
      </c>
      <c r="R14572" t="s">
        <v>6636</v>
      </c>
      <c r="S14572" s="12"/>
      <c r="T14572" s="13"/>
      <c r="U14572" t="s">
        <v>13240</v>
      </c>
    </row>
    <row r="14573" spans="1:21" x14ac:dyDescent="0.25">
      <c r="A14573" t="s">
        <v>6619</v>
      </c>
      <c r="B14573" s="12">
        <v>43171</v>
      </c>
      <c r="C14573" t="s">
        <v>18599</v>
      </c>
      <c r="D14573" s="11">
        <v>46216.575601851902</v>
      </c>
      <c r="E14573" t="s">
        <v>18600</v>
      </c>
      <c r="F14573" t="s">
        <v>6617</v>
      </c>
      <c r="G14573" t="s">
        <v>16845</v>
      </c>
      <c r="H14573" t="s">
        <v>6438</v>
      </c>
      <c r="I14573" t="s">
        <v>55</v>
      </c>
      <c r="J14573" t="s">
        <v>643</v>
      </c>
      <c r="K14573" t="s">
        <v>18580</v>
      </c>
      <c r="L14573" t="s">
        <v>18554</v>
      </c>
      <c r="M14573" t="s">
        <v>18581</v>
      </c>
      <c r="N14573" t="s">
        <v>6761</v>
      </c>
      <c r="O14573" t="s">
        <v>6762</v>
      </c>
      <c r="P14573">
        <v>2809900</v>
      </c>
      <c r="Q14573" t="s">
        <v>6636</v>
      </c>
      <c r="R14573" t="s">
        <v>6636</v>
      </c>
      <c r="S14573" s="12"/>
      <c r="T14573" s="13"/>
      <c r="U14573" t="s">
        <v>13240</v>
      </c>
    </row>
    <row r="14574" spans="1:21" x14ac:dyDescent="0.25">
      <c r="A14574" t="s">
        <v>6619</v>
      </c>
      <c r="B14574" s="12">
        <v>43171</v>
      </c>
      <c r="C14574" t="s">
        <v>18599</v>
      </c>
      <c r="D14574" s="11">
        <v>46216.575601851902</v>
      </c>
      <c r="E14574" t="s">
        <v>18600</v>
      </c>
      <c r="F14574" t="s">
        <v>6617</v>
      </c>
      <c r="G14574" t="s">
        <v>16846</v>
      </c>
      <c r="H14574" t="s">
        <v>6438</v>
      </c>
      <c r="I14574" t="s">
        <v>55</v>
      </c>
      <c r="J14574" t="s">
        <v>643</v>
      </c>
      <c r="K14574" t="s">
        <v>18580</v>
      </c>
      <c r="L14574" t="s">
        <v>18554</v>
      </c>
      <c r="M14574" t="s">
        <v>18581</v>
      </c>
      <c r="N14574" t="s">
        <v>6761</v>
      </c>
      <c r="O14574" t="s">
        <v>6762</v>
      </c>
      <c r="P14574">
        <v>2809900</v>
      </c>
      <c r="Q14574" t="s">
        <v>6636</v>
      </c>
      <c r="R14574" t="s">
        <v>6636</v>
      </c>
      <c r="S14574" s="12"/>
      <c r="T14574" s="13"/>
      <c r="U14574" t="s">
        <v>13240</v>
      </c>
    </row>
    <row r="14575" spans="1:21" x14ac:dyDescent="0.25">
      <c r="A14575" t="s">
        <v>6619</v>
      </c>
      <c r="B14575" s="12">
        <v>43171</v>
      </c>
      <c r="C14575" t="s">
        <v>18599</v>
      </c>
      <c r="D14575" s="11">
        <v>46216.575601851902</v>
      </c>
      <c r="E14575" t="s">
        <v>18600</v>
      </c>
      <c r="F14575" t="s">
        <v>6617</v>
      </c>
      <c r="G14575" t="s">
        <v>16847</v>
      </c>
      <c r="H14575" t="s">
        <v>6438</v>
      </c>
      <c r="I14575" t="s">
        <v>55</v>
      </c>
      <c r="J14575" t="s">
        <v>643</v>
      </c>
      <c r="K14575" t="s">
        <v>18580</v>
      </c>
      <c r="L14575" t="s">
        <v>18554</v>
      </c>
      <c r="M14575" t="s">
        <v>18581</v>
      </c>
      <c r="N14575" t="s">
        <v>6761</v>
      </c>
      <c r="O14575" t="s">
        <v>6762</v>
      </c>
      <c r="P14575">
        <v>2809900</v>
      </c>
      <c r="Q14575" t="s">
        <v>6636</v>
      </c>
      <c r="R14575" t="s">
        <v>6636</v>
      </c>
      <c r="S14575" s="12"/>
      <c r="T14575" s="13"/>
      <c r="U14575" t="s">
        <v>13240</v>
      </c>
    </row>
    <row r="14576" spans="1:21" x14ac:dyDescent="0.25">
      <c r="A14576" t="s">
        <v>6619</v>
      </c>
      <c r="B14576" s="12">
        <v>43171</v>
      </c>
      <c r="C14576" t="s">
        <v>18599</v>
      </c>
      <c r="D14576" s="11">
        <v>46216.575601851902</v>
      </c>
      <c r="E14576" t="s">
        <v>18600</v>
      </c>
      <c r="F14576" t="s">
        <v>6617</v>
      </c>
      <c r="G14576" t="s">
        <v>11371</v>
      </c>
      <c r="H14576" t="s">
        <v>6438</v>
      </c>
      <c r="I14576" t="s">
        <v>55</v>
      </c>
      <c r="J14576" t="s">
        <v>643</v>
      </c>
      <c r="K14576" t="s">
        <v>18580</v>
      </c>
      <c r="L14576" t="s">
        <v>18554</v>
      </c>
      <c r="M14576" t="s">
        <v>18581</v>
      </c>
      <c r="N14576" t="s">
        <v>6761</v>
      </c>
      <c r="O14576" t="s">
        <v>6762</v>
      </c>
      <c r="P14576">
        <v>2809900</v>
      </c>
      <c r="Q14576" t="s">
        <v>6636</v>
      </c>
      <c r="R14576" t="s">
        <v>6636</v>
      </c>
      <c r="S14576" s="12"/>
      <c r="T14576" s="13"/>
      <c r="U14576" t="s">
        <v>13240</v>
      </c>
    </row>
    <row r="14577" spans="1:21" x14ac:dyDescent="0.25">
      <c r="A14577" t="s">
        <v>6619</v>
      </c>
      <c r="B14577" s="12">
        <v>43171</v>
      </c>
      <c r="C14577" t="s">
        <v>18599</v>
      </c>
      <c r="D14577" s="11">
        <v>46216.575601851902</v>
      </c>
      <c r="E14577" t="s">
        <v>18600</v>
      </c>
      <c r="F14577" t="s">
        <v>6617</v>
      </c>
      <c r="G14577" t="s">
        <v>16848</v>
      </c>
      <c r="H14577" t="s">
        <v>6438</v>
      </c>
      <c r="I14577" t="s">
        <v>55</v>
      </c>
      <c r="J14577" t="s">
        <v>643</v>
      </c>
      <c r="K14577" t="s">
        <v>18580</v>
      </c>
      <c r="L14577" t="s">
        <v>18554</v>
      </c>
      <c r="M14577" t="s">
        <v>18581</v>
      </c>
      <c r="N14577" t="s">
        <v>6761</v>
      </c>
      <c r="O14577" t="s">
        <v>6762</v>
      </c>
      <c r="P14577">
        <v>2809900</v>
      </c>
      <c r="Q14577" t="s">
        <v>6636</v>
      </c>
      <c r="R14577" t="s">
        <v>6636</v>
      </c>
      <c r="S14577" s="12"/>
      <c r="T14577" s="13"/>
      <c r="U14577" t="s">
        <v>13240</v>
      </c>
    </row>
    <row r="14578" spans="1:21" x14ac:dyDescent="0.25">
      <c r="A14578" t="s">
        <v>6619</v>
      </c>
      <c r="B14578" s="12">
        <v>43171</v>
      </c>
      <c r="C14578" t="s">
        <v>18599</v>
      </c>
      <c r="D14578" s="11">
        <v>46216.575601851902</v>
      </c>
      <c r="E14578" t="s">
        <v>18600</v>
      </c>
      <c r="F14578" t="s">
        <v>6617</v>
      </c>
      <c r="G14578" t="s">
        <v>11364</v>
      </c>
      <c r="H14578" t="s">
        <v>6438</v>
      </c>
      <c r="I14578" t="s">
        <v>55</v>
      </c>
      <c r="J14578" t="s">
        <v>643</v>
      </c>
      <c r="K14578" t="s">
        <v>18580</v>
      </c>
      <c r="L14578" t="s">
        <v>18554</v>
      </c>
      <c r="M14578" t="s">
        <v>18581</v>
      </c>
      <c r="N14578" t="s">
        <v>6761</v>
      </c>
      <c r="O14578" t="s">
        <v>6762</v>
      </c>
      <c r="P14578">
        <v>2809900</v>
      </c>
      <c r="Q14578" t="s">
        <v>6636</v>
      </c>
      <c r="R14578" t="s">
        <v>6636</v>
      </c>
      <c r="S14578" s="12"/>
      <c r="T14578" s="13"/>
      <c r="U14578" t="s">
        <v>13240</v>
      </c>
    </row>
    <row r="14579" spans="1:21" x14ac:dyDescent="0.25">
      <c r="A14579" t="s">
        <v>6637</v>
      </c>
      <c r="B14579" s="12">
        <v>43287</v>
      </c>
      <c r="C14579" t="s">
        <v>18601</v>
      </c>
      <c r="D14579" s="11">
        <v>46218.132754629602</v>
      </c>
      <c r="E14579" t="s">
        <v>18602</v>
      </c>
      <c r="F14579" t="s">
        <v>6617</v>
      </c>
      <c r="G14579" t="s">
        <v>16844</v>
      </c>
      <c r="H14579" t="s">
        <v>6438</v>
      </c>
      <c r="I14579" t="s">
        <v>65</v>
      </c>
      <c r="J14579" t="s">
        <v>219</v>
      </c>
      <c r="K14579" t="s">
        <v>18603</v>
      </c>
      <c r="L14579" t="s">
        <v>18554</v>
      </c>
      <c r="M14579" t="s">
        <v>18604</v>
      </c>
      <c r="N14579" t="s">
        <v>6761</v>
      </c>
      <c r="O14579" t="s">
        <v>6771</v>
      </c>
      <c r="P14579">
        <v>3299900</v>
      </c>
      <c r="Q14579" t="s">
        <v>6636</v>
      </c>
      <c r="R14579" t="s">
        <v>6636</v>
      </c>
      <c r="S14579" s="12"/>
      <c r="T14579" s="13"/>
      <c r="U14579" t="s">
        <v>7321</v>
      </c>
    </row>
    <row r="14580" spans="1:21" x14ac:dyDescent="0.25">
      <c r="A14580" t="s">
        <v>6637</v>
      </c>
      <c r="B14580" s="12">
        <v>43287</v>
      </c>
      <c r="C14580" t="s">
        <v>18601</v>
      </c>
      <c r="D14580" s="11">
        <v>46218.132754629602</v>
      </c>
      <c r="E14580" t="s">
        <v>18602</v>
      </c>
      <c r="F14580" t="s">
        <v>6617</v>
      </c>
      <c r="G14580" t="s">
        <v>16845</v>
      </c>
      <c r="H14580" t="s">
        <v>6438</v>
      </c>
      <c r="I14580" t="s">
        <v>65</v>
      </c>
      <c r="J14580" t="s">
        <v>219</v>
      </c>
      <c r="K14580" t="s">
        <v>18603</v>
      </c>
      <c r="L14580" t="s">
        <v>18554</v>
      </c>
      <c r="M14580" t="s">
        <v>18604</v>
      </c>
      <c r="N14580" t="s">
        <v>6761</v>
      </c>
      <c r="O14580" t="s">
        <v>6771</v>
      </c>
      <c r="P14580">
        <v>3299900</v>
      </c>
      <c r="Q14580" t="s">
        <v>6636</v>
      </c>
      <c r="R14580" t="s">
        <v>6636</v>
      </c>
      <c r="S14580" s="12"/>
      <c r="T14580" s="13"/>
      <c r="U14580" t="s">
        <v>7321</v>
      </c>
    </row>
    <row r="14581" spans="1:21" x14ac:dyDescent="0.25">
      <c r="A14581" t="s">
        <v>6637</v>
      </c>
      <c r="B14581" s="12">
        <v>43287</v>
      </c>
      <c r="C14581" t="s">
        <v>18601</v>
      </c>
      <c r="D14581" s="11">
        <v>46218.132754629602</v>
      </c>
      <c r="E14581" t="s">
        <v>18602</v>
      </c>
      <c r="F14581" t="s">
        <v>6617</v>
      </c>
      <c r="G14581" t="s">
        <v>16846</v>
      </c>
      <c r="H14581" t="s">
        <v>6438</v>
      </c>
      <c r="I14581" t="s">
        <v>65</v>
      </c>
      <c r="J14581" t="s">
        <v>219</v>
      </c>
      <c r="K14581" t="s">
        <v>18603</v>
      </c>
      <c r="L14581" t="s">
        <v>18554</v>
      </c>
      <c r="M14581" t="s">
        <v>18604</v>
      </c>
      <c r="N14581" t="s">
        <v>6761</v>
      </c>
      <c r="O14581" t="s">
        <v>6771</v>
      </c>
      <c r="P14581">
        <v>3299900</v>
      </c>
      <c r="Q14581" t="s">
        <v>6636</v>
      </c>
      <c r="R14581" t="s">
        <v>6636</v>
      </c>
      <c r="S14581" s="12"/>
      <c r="T14581" s="13"/>
      <c r="U14581" t="s">
        <v>7321</v>
      </c>
    </row>
    <row r="14582" spans="1:21" x14ac:dyDescent="0.25">
      <c r="A14582" t="s">
        <v>6637</v>
      </c>
      <c r="B14582" s="12">
        <v>43287</v>
      </c>
      <c r="C14582" t="s">
        <v>18601</v>
      </c>
      <c r="D14582" s="11">
        <v>46218.132754629602</v>
      </c>
      <c r="E14582" t="s">
        <v>18602</v>
      </c>
      <c r="F14582" t="s">
        <v>6617</v>
      </c>
      <c r="G14582" t="s">
        <v>16847</v>
      </c>
      <c r="H14582" t="s">
        <v>6438</v>
      </c>
      <c r="I14582" t="s">
        <v>65</v>
      </c>
      <c r="J14582" t="s">
        <v>219</v>
      </c>
      <c r="K14582" t="s">
        <v>18603</v>
      </c>
      <c r="L14582" t="s">
        <v>18554</v>
      </c>
      <c r="M14582" t="s">
        <v>18604</v>
      </c>
      <c r="N14582" t="s">
        <v>6761</v>
      </c>
      <c r="O14582" t="s">
        <v>6771</v>
      </c>
      <c r="P14582">
        <v>3299900</v>
      </c>
      <c r="Q14582" t="s">
        <v>6636</v>
      </c>
      <c r="R14582" t="s">
        <v>6636</v>
      </c>
      <c r="S14582" s="12"/>
      <c r="T14582" s="13"/>
      <c r="U14582" t="s">
        <v>7321</v>
      </c>
    </row>
    <row r="14583" spans="1:21" x14ac:dyDescent="0.25">
      <c r="A14583" t="s">
        <v>6637</v>
      </c>
      <c r="B14583" s="12">
        <v>43287</v>
      </c>
      <c r="C14583" t="s">
        <v>18601</v>
      </c>
      <c r="D14583" s="11">
        <v>46218.132754629602</v>
      </c>
      <c r="E14583" t="s">
        <v>18602</v>
      </c>
      <c r="F14583" t="s">
        <v>6617</v>
      </c>
      <c r="G14583" t="s">
        <v>11371</v>
      </c>
      <c r="H14583" t="s">
        <v>6438</v>
      </c>
      <c r="I14583" t="s">
        <v>65</v>
      </c>
      <c r="J14583" t="s">
        <v>219</v>
      </c>
      <c r="K14583" t="s">
        <v>18603</v>
      </c>
      <c r="L14583" t="s">
        <v>18554</v>
      </c>
      <c r="M14583" t="s">
        <v>18604</v>
      </c>
      <c r="N14583" t="s">
        <v>6761</v>
      </c>
      <c r="O14583" t="s">
        <v>6771</v>
      </c>
      <c r="P14583">
        <v>3299900</v>
      </c>
      <c r="Q14583" t="s">
        <v>6636</v>
      </c>
      <c r="R14583" t="s">
        <v>6636</v>
      </c>
      <c r="S14583" s="12"/>
      <c r="T14583" s="13"/>
      <c r="U14583" t="s">
        <v>7321</v>
      </c>
    </row>
    <row r="14584" spans="1:21" x14ac:dyDescent="0.25">
      <c r="A14584" t="s">
        <v>6637</v>
      </c>
      <c r="B14584" s="12">
        <v>43287</v>
      </c>
      <c r="C14584" t="s">
        <v>18601</v>
      </c>
      <c r="D14584" s="11">
        <v>46218.132754629602</v>
      </c>
      <c r="E14584" t="s">
        <v>18602</v>
      </c>
      <c r="F14584" t="s">
        <v>6617</v>
      </c>
      <c r="G14584" t="s">
        <v>16848</v>
      </c>
      <c r="H14584" t="s">
        <v>6438</v>
      </c>
      <c r="I14584" t="s">
        <v>65</v>
      </c>
      <c r="J14584" t="s">
        <v>219</v>
      </c>
      <c r="K14584" t="s">
        <v>18603</v>
      </c>
      <c r="L14584" t="s">
        <v>18554</v>
      </c>
      <c r="M14584" t="s">
        <v>18604</v>
      </c>
      <c r="N14584" t="s">
        <v>6761</v>
      </c>
      <c r="O14584" t="s">
        <v>6771</v>
      </c>
      <c r="P14584">
        <v>3299900</v>
      </c>
      <c r="Q14584" t="s">
        <v>6636</v>
      </c>
      <c r="R14584" t="s">
        <v>6636</v>
      </c>
      <c r="S14584" s="12"/>
      <c r="T14584" s="13"/>
      <c r="U14584" t="s">
        <v>7321</v>
      </c>
    </row>
    <row r="14585" spans="1:21" x14ac:dyDescent="0.25">
      <c r="A14585" t="s">
        <v>6637</v>
      </c>
      <c r="B14585" s="12">
        <v>43287</v>
      </c>
      <c r="C14585" t="s">
        <v>18601</v>
      </c>
      <c r="D14585" s="11">
        <v>46218.132754629602</v>
      </c>
      <c r="E14585" t="s">
        <v>18602</v>
      </c>
      <c r="F14585" t="s">
        <v>6617</v>
      </c>
      <c r="G14585" t="s">
        <v>11364</v>
      </c>
      <c r="H14585" t="s">
        <v>6438</v>
      </c>
      <c r="I14585" t="s">
        <v>65</v>
      </c>
      <c r="J14585" t="s">
        <v>219</v>
      </c>
      <c r="K14585" t="s">
        <v>18603</v>
      </c>
      <c r="L14585" t="s">
        <v>18554</v>
      </c>
      <c r="M14585" t="s">
        <v>18604</v>
      </c>
      <c r="N14585" t="s">
        <v>6761</v>
      </c>
      <c r="O14585" t="s">
        <v>6771</v>
      </c>
      <c r="P14585">
        <v>3299900</v>
      </c>
      <c r="Q14585" t="s">
        <v>6636</v>
      </c>
      <c r="R14585" t="s">
        <v>6636</v>
      </c>
      <c r="S14585" s="12"/>
      <c r="T14585" s="13"/>
      <c r="U14585" t="s">
        <v>7321</v>
      </c>
    </row>
    <row r="14586" spans="1:21" x14ac:dyDescent="0.25">
      <c r="A14586" t="s">
        <v>6637</v>
      </c>
      <c r="B14586" s="12">
        <v>43292</v>
      </c>
      <c r="C14586" t="s">
        <v>18605</v>
      </c>
      <c r="D14586" s="11">
        <v>46218.384143518502</v>
      </c>
      <c r="E14586" t="s">
        <v>18606</v>
      </c>
      <c r="F14586" t="s">
        <v>6617</v>
      </c>
      <c r="G14586" t="s">
        <v>16844</v>
      </c>
      <c r="H14586" t="s">
        <v>6438</v>
      </c>
      <c r="I14586" t="s">
        <v>65</v>
      </c>
      <c r="J14586" t="s">
        <v>67</v>
      </c>
      <c r="K14586" t="s">
        <v>18603</v>
      </c>
      <c r="L14586" t="s">
        <v>18554</v>
      </c>
      <c r="M14586" t="s">
        <v>18604</v>
      </c>
      <c r="N14586" t="s">
        <v>6761</v>
      </c>
      <c r="O14586" t="s">
        <v>6771</v>
      </c>
      <c r="P14586">
        <v>3299900</v>
      </c>
      <c r="Q14586" t="s">
        <v>6636</v>
      </c>
      <c r="R14586" t="s">
        <v>6636</v>
      </c>
      <c r="S14586" s="12"/>
      <c r="T14586" s="13"/>
      <c r="U14586" t="s">
        <v>11489</v>
      </c>
    </row>
    <row r="14587" spans="1:21" x14ac:dyDescent="0.25">
      <c r="A14587" t="s">
        <v>6637</v>
      </c>
      <c r="B14587" s="12">
        <v>43292</v>
      </c>
      <c r="C14587" t="s">
        <v>18605</v>
      </c>
      <c r="D14587" s="11">
        <v>46218.384143518502</v>
      </c>
      <c r="E14587" t="s">
        <v>18606</v>
      </c>
      <c r="F14587" t="s">
        <v>6617</v>
      </c>
      <c r="G14587" t="s">
        <v>16845</v>
      </c>
      <c r="H14587" t="s">
        <v>6438</v>
      </c>
      <c r="I14587" t="s">
        <v>65</v>
      </c>
      <c r="J14587" t="s">
        <v>67</v>
      </c>
      <c r="K14587" t="s">
        <v>18603</v>
      </c>
      <c r="L14587" t="s">
        <v>18554</v>
      </c>
      <c r="M14587" t="s">
        <v>18604</v>
      </c>
      <c r="N14587" t="s">
        <v>6761</v>
      </c>
      <c r="O14587" t="s">
        <v>6771</v>
      </c>
      <c r="P14587">
        <v>3299900</v>
      </c>
      <c r="Q14587" t="s">
        <v>6636</v>
      </c>
      <c r="R14587" t="s">
        <v>6636</v>
      </c>
      <c r="S14587" s="12"/>
      <c r="T14587" s="13"/>
      <c r="U14587" t="s">
        <v>11489</v>
      </c>
    </row>
    <row r="14588" spans="1:21" x14ac:dyDescent="0.25">
      <c r="A14588" t="s">
        <v>6637</v>
      </c>
      <c r="B14588" s="12">
        <v>43292</v>
      </c>
      <c r="C14588" t="s">
        <v>18605</v>
      </c>
      <c r="D14588" s="11">
        <v>46218.384143518502</v>
      </c>
      <c r="E14588" t="s">
        <v>18606</v>
      </c>
      <c r="F14588" t="s">
        <v>6617</v>
      </c>
      <c r="G14588" t="s">
        <v>16846</v>
      </c>
      <c r="H14588" t="s">
        <v>6438</v>
      </c>
      <c r="I14588" t="s">
        <v>65</v>
      </c>
      <c r="J14588" t="s">
        <v>67</v>
      </c>
      <c r="K14588" t="s">
        <v>18603</v>
      </c>
      <c r="L14588" t="s">
        <v>18554</v>
      </c>
      <c r="M14588" t="s">
        <v>18604</v>
      </c>
      <c r="N14588" t="s">
        <v>6761</v>
      </c>
      <c r="O14588" t="s">
        <v>6771</v>
      </c>
      <c r="P14588">
        <v>3299900</v>
      </c>
      <c r="Q14588" t="s">
        <v>6636</v>
      </c>
      <c r="R14588" t="s">
        <v>6636</v>
      </c>
      <c r="S14588" s="12"/>
      <c r="T14588" s="13"/>
      <c r="U14588" t="s">
        <v>11489</v>
      </c>
    </row>
    <row r="14589" spans="1:21" x14ac:dyDescent="0.25">
      <c r="A14589" t="s">
        <v>6637</v>
      </c>
      <c r="B14589" s="12">
        <v>43292</v>
      </c>
      <c r="C14589" t="s">
        <v>18605</v>
      </c>
      <c r="D14589" s="11">
        <v>46218.384143518502</v>
      </c>
      <c r="E14589" t="s">
        <v>18606</v>
      </c>
      <c r="F14589" t="s">
        <v>6617</v>
      </c>
      <c r="G14589" t="s">
        <v>16847</v>
      </c>
      <c r="H14589" t="s">
        <v>6438</v>
      </c>
      <c r="I14589" t="s">
        <v>65</v>
      </c>
      <c r="J14589" t="s">
        <v>67</v>
      </c>
      <c r="K14589" t="s">
        <v>18603</v>
      </c>
      <c r="L14589" t="s">
        <v>18554</v>
      </c>
      <c r="M14589" t="s">
        <v>18604</v>
      </c>
      <c r="N14589" t="s">
        <v>6761</v>
      </c>
      <c r="O14589" t="s">
        <v>6771</v>
      </c>
      <c r="P14589">
        <v>3299900</v>
      </c>
      <c r="Q14589" t="s">
        <v>6636</v>
      </c>
      <c r="R14589" t="s">
        <v>6636</v>
      </c>
      <c r="S14589" s="12"/>
      <c r="T14589" s="13"/>
      <c r="U14589" t="s">
        <v>11489</v>
      </c>
    </row>
    <row r="14590" spans="1:21" x14ac:dyDescent="0.25">
      <c r="A14590" t="s">
        <v>6637</v>
      </c>
      <c r="B14590" s="12">
        <v>43292</v>
      </c>
      <c r="C14590" t="s">
        <v>18605</v>
      </c>
      <c r="D14590" s="11">
        <v>46218.384143518502</v>
      </c>
      <c r="E14590" t="s">
        <v>18606</v>
      </c>
      <c r="F14590" t="s">
        <v>6617</v>
      </c>
      <c r="G14590" t="s">
        <v>11371</v>
      </c>
      <c r="H14590" t="s">
        <v>6438</v>
      </c>
      <c r="I14590" t="s">
        <v>65</v>
      </c>
      <c r="J14590" t="s">
        <v>67</v>
      </c>
      <c r="K14590" t="s">
        <v>18603</v>
      </c>
      <c r="L14590" t="s">
        <v>18554</v>
      </c>
      <c r="M14590" t="s">
        <v>18604</v>
      </c>
      <c r="N14590" t="s">
        <v>6761</v>
      </c>
      <c r="O14590" t="s">
        <v>6771</v>
      </c>
      <c r="P14590">
        <v>3299900</v>
      </c>
      <c r="Q14590" t="s">
        <v>6636</v>
      </c>
      <c r="R14590" t="s">
        <v>6636</v>
      </c>
      <c r="S14590" s="12"/>
      <c r="T14590" s="13"/>
      <c r="U14590" t="s">
        <v>11489</v>
      </c>
    </row>
    <row r="14591" spans="1:21" x14ac:dyDescent="0.25">
      <c r="A14591" t="s">
        <v>6637</v>
      </c>
      <c r="B14591" s="12">
        <v>43292</v>
      </c>
      <c r="C14591" t="s">
        <v>18605</v>
      </c>
      <c r="D14591" s="11">
        <v>46218.384143518502</v>
      </c>
      <c r="E14591" t="s">
        <v>18606</v>
      </c>
      <c r="F14591" t="s">
        <v>6617</v>
      </c>
      <c r="G14591" t="s">
        <v>16848</v>
      </c>
      <c r="H14591" t="s">
        <v>6438</v>
      </c>
      <c r="I14591" t="s">
        <v>65</v>
      </c>
      <c r="J14591" t="s">
        <v>67</v>
      </c>
      <c r="K14591" t="s">
        <v>18603</v>
      </c>
      <c r="L14591" t="s">
        <v>18554</v>
      </c>
      <c r="M14591" t="s">
        <v>18604</v>
      </c>
      <c r="N14591" t="s">
        <v>6761</v>
      </c>
      <c r="O14591" t="s">
        <v>6771</v>
      </c>
      <c r="P14591">
        <v>3299900</v>
      </c>
      <c r="Q14591" t="s">
        <v>6636</v>
      </c>
      <c r="R14591" t="s">
        <v>6636</v>
      </c>
      <c r="S14591" s="12"/>
      <c r="T14591" s="13"/>
      <c r="U14591" t="s">
        <v>11489</v>
      </c>
    </row>
    <row r="14592" spans="1:21" x14ac:dyDescent="0.25">
      <c r="A14592" t="s">
        <v>6637</v>
      </c>
      <c r="B14592" s="12">
        <v>43292</v>
      </c>
      <c r="C14592" t="s">
        <v>18605</v>
      </c>
      <c r="D14592" s="11">
        <v>46218.384143518502</v>
      </c>
      <c r="E14592" t="s">
        <v>18606</v>
      </c>
      <c r="F14592" t="s">
        <v>6617</v>
      </c>
      <c r="G14592" t="s">
        <v>11364</v>
      </c>
      <c r="H14592" t="s">
        <v>6438</v>
      </c>
      <c r="I14592" t="s">
        <v>65</v>
      </c>
      <c r="J14592" t="s">
        <v>67</v>
      </c>
      <c r="K14592" t="s">
        <v>18603</v>
      </c>
      <c r="L14592" t="s">
        <v>18554</v>
      </c>
      <c r="M14592" t="s">
        <v>18604</v>
      </c>
      <c r="N14592" t="s">
        <v>6761</v>
      </c>
      <c r="O14592" t="s">
        <v>6771</v>
      </c>
      <c r="P14592">
        <v>3299900</v>
      </c>
      <c r="Q14592" t="s">
        <v>6636</v>
      </c>
      <c r="R14592" t="s">
        <v>6636</v>
      </c>
      <c r="S14592" s="12"/>
      <c r="T14592" s="13"/>
      <c r="U14592" t="s">
        <v>11489</v>
      </c>
    </row>
    <row r="14593" spans="1:21" x14ac:dyDescent="0.25">
      <c r="A14593" t="s">
        <v>6619</v>
      </c>
      <c r="B14593" s="12">
        <v>43287</v>
      </c>
      <c r="C14593" t="s">
        <v>18601</v>
      </c>
      <c r="D14593" s="11">
        <v>46218.606122685203</v>
      </c>
      <c r="E14593" t="s">
        <v>18602</v>
      </c>
      <c r="F14593" t="s">
        <v>6617</v>
      </c>
      <c r="G14593" t="s">
        <v>16844</v>
      </c>
      <c r="H14593" t="s">
        <v>6438</v>
      </c>
      <c r="I14593" t="s">
        <v>65</v>
      </c>
      <c r="J14593" t="s">
        <v>219</v>
      </c>
      <c r="K14593" t="s">
        <v>18603</v>
      </c>
      <c r="L14593" t="s">
        <v>18554</v>
      </c>
      <c r="M14593" t="s">
        <v>18604</v>
      </c>
      <c r="N14593" t="s">
        <v>6761</v>
      </c>
      <c r="O14593" t="s">
        <v>6771</v>
      </c>
      <c r="P14593">
        <v>3299900</v>
      </c>
      <c r="Q14593" t="s">
        <v>6636</v>
      </c>
      <c r="R14593" t="s">
        <v>6636</v>
      </c>
      <c r="S14593" s="12"/>
      <c r="T14593" s="13"/>
      <c r="U14593" t="s">
        <v>7321</v>
      </c>
    </row>
    <row r="14594" spans="1:21" x14ac:dyDescent="0.25">
      <c r="A14594" t="s">
        <v>6619</v>
      </c>
      <c r="B14594" s="12">
        <v>43287</v>
      </c>
      <c r="C14594" t="s">
        <v>18601</v>
      </c>
      <c r="D14594" s="11">
        <v>46218.606122685203</v>
      </c>
      <c r="E14594" t="s">
        <v>18602</v>
      </c>
      <c r="F14594" t="s">
        <v>6617</v>
      </c>
      <c r="G14594" t="s">
        <v>16845</v>
      </c>
      <c r="H14594" t="s">
        <v>6438</v>
      </c>
      <c r="I14594" t="s">
        <v>65</v>
      </c>
      <c r="J14594" t="s">
        <v>219</v>
      </c>
      <c r="K14594" t="s">
        <v>18603</v>
      </c>
      <c r="L14594" t="s">
        <v>18554</v>
      </c>
      <c r="M14594" t="s">
        <v>18604</v>
      </c>
      <c r="N14594" t="s">
        <v>6761</v>
      </c>
      <c r="O14594" t="s">
        <v>6771</v>
      </c>
      <c r="P14594">
        <v>3299900</v>
      </c>
      <c r="Q14594" t="s">
        <v>6636</v>
      </c>
      <c r="R14594" t="s">
        <v>6636</v>
      </c>
      <c r="S14594" s="12"/>
      <c r="T14594" s="13"/>
      <c r="U14594" t="s">
        <v>7321</v>
      </c>
    </row>
    <row r="14595" spans="1:21" x14ac:dyDescent="0.25">
      <c r="A14595" t="s">
        <v>6619</v>
      </c>
      <c r="B14595" s="12">
        <v>43287</v>
      </c>
      <c r="C14595" t="s">
        <v>18601</v>
      </c>
      <c r="D14595" s="11">
        <v>46218.606122685203</v>
      </c>
      <c r="E14595" t="s">
        <v>18602</v>
      </c>
      <c r="F14595" t="s">
        <v>6617</v>
      </c>
      <c r="G14595" t="s">
        <v>16846</v>
      </c>
      <c r="H14595" t="s">
        <v>6438</v>
      </c>
      <c r="I14595" t="s">
        <v>65</v>
      </c>
      <c r="J14595" t="s">
        <v>219</v>
      </c>
      <c r="K14595" t="s">
        <v>18603</v>
      </c>
      <c r="L14595" t="s">
        <v>18554</v>
      </c>
      <c r="M14595" t="s">
        <v>18604</v>
      </c>
      <c r="N14595" t="s">
        <v>6761</v>
      </c>
      <c r="O14595" t="s">
        <v>6771</v>
      </c>
      <c r="P14595">
        <v>3299900</v>
      </c>
      <c r="Q14595" t="s">
        <v>6636</v>
      </c>
      <c r="R14595" t="s">
        <v>6636</v>
      </c>
      <c r="S14595" s="12"/>
      <c r="T14595" s="13"/>
      <c r="U14595" t="s">
        <v>7321</v>
      </c>
    </row>
    <row r="14596" spans="1:21" x14ac:dyDescent="0.25">
      <c r="A14596" t="s">
        <v>6619</v>
      </c>
      <c r="B14596" s="12">
        <v>43287</v>
      </c>
      <c r="C14596" t="s">
        <v>18601</v>
      </c>
      <c r="D14596" s="11">
        <v>46218.606122685203</v>
      </c>
      <c r="E14596" t="s">
        <v>18602</v>
      </c>
      <c r="F14596" t="s">
        <v>6617</v>
      </c>
      <c r="G14596" t="s">
        <v>16847</v>
      </c>
      <c r="H14596" t="s">
        <v>6438</v>
      </c>
      <c r="I14596" t="s">
        <v>65</v>
      </c>
      <c r="J14596" t="s">
        <v>219</v>
      </c>
      <c r="K14596" t="s">
        <v>18603</v>
      </c>
      <c r="L14596" t="s">
        <v>18554</v>
      </c>
      <c r="M14596" t="s">
        <v>18604</v>
      </c>
      <c r="N14596" t="s">
        <v>6761</v>
      </c>
      <c r="O14596" t="s">
        <v>6771</v>
      </c>
      <c r="P14596">
        <v>3299900</v>
      </c>
      <c r="Q14596" t="s">
        <v>6636</v>
      </c>
      <c r="R14596" t="s">
        <v>6636</v>
      </c>
      <c r="S14596" s="12"/>
      <c r="T14596" s="13"/>
      <c r="U14596" t="s">
        <v>7321</v>
      </c>
    </row>
    <row r="14597" spans="1:21" x14ac:dyDescent="0.25">
      <c r="A14597" t="s">
        <v>6619</v>
      </c>
      <c r="B14597" s="12">
        <v>43287</v>
      </c>
      <c r="C14597" t="s">
        <v>18601</v>
      </c>
      <c r="D14597" s="11">
        <v>46218.606122685203</v>
      </c>
      <c r="E14597" t="s">
        <v>18602</v>
      </c>
      <c r="F14597" t="s">
        <v>6617</v>
      </c>
      <c r="G14597" t="s">
        <v>11371</v>
      </c>
      <c r="H14597" t="s">
        <v>6438</v>
      </c>
      <c r="I14597" t="s">
        <v>65</v>
      </c>
      <c r="J14597" t="s">
        <v>219</v>
      </c>
      <c r="K14597" t="s">
        <v>18603</v>
      </c>
      <c r="L14597" t="s">
        <v>18554</v>
      </c>
      <c r="M14597" t="s">
        <v>18604</v>
      </c>
      <c r="N14597" t="s">
        <v>6761</v>
      </c>
      <c r="O14597" t="s">
        <v>6771</v>
      </c>
      <c r="P14597">
        <v>3299900</v>
      </c>
      <c r="Q14597" t="s">
        <v>6636</v>
      </c>
      <c r="R14597" t="s">
        <v>6636</v>
      </c>
      <c r="S14597" s="12"/>
      <c r="T14597" s="13"/>
      <c r="U14597" t="s">
        <v>7321</v>
      </c>
    </row>
    <row r="14598" spans="1:21" x14ac:dyDescent="0.25">
      <c r="A14598" t="s">
        <v>6619</v>
      </c>
      <c r="B14598" s="12">
        <v>43287</v>
      </c>
      <c r="C14598" t="s">
        <v>18601</v>
      </c>
      <c r="D14598" s="11">
        <v>46218.606122685203</v>
      </c>
      <c r="E14598" t="s">
        <v>18602</v>
      </c>
      <c r="F14598" t="s">
        <v>6617</v>
      </c>
      <c r="G14598" t="s">
        <v>16848</v>
      </c>
      <c r="H14598" t="s">
        <v>6438</v>
      </c>
      <c r="I14598" t="s">
        <v>65</v>
      </c>
      <c r="J14598" t="s">
        <v>219</v>
      </c>
      <c r="K14598" t="s">
        <v>18603</v>
      </c>
      <c r="L14598" t="s">
        <v>18554</v>
      </c>
      <c r="M14598" t="s">
        <v>18604</v>
      </c>
      <c r="N14598" t="s">
        <v>6761</v>
      </c>
      <c r="O14598" t="s">
        <v>6771</v>
      </c>
      <c r="P14598">
        <v>3299900</v>
      </c>
      <c r="Q14598" t="s">
        <v>6636</v>
      </c>
      <c r="R14598" t="s">
        <v>6636</v>
      </c>
      <c r="S14598" s="12"/>
      <c r="T14598" s="13"/>
      <c r="U14598" t="s">
        <v>7321</v>
      </c>
    </row>
    <row r="14599" spans="1:21" x14ac:dyDescent="0.25">
      <c r="A14599" t="s">
        <v>6619</v>
      </c>
      <c r="B14599" s="12">
        <v>43287</v>
      </c>
      <c r="C14599" t="s">
        <v>18601</v>
      </c>
      <c r="D14599" s="11">
        <v>46218.606122685203</v>
      </c>
      <c r="E14599" t="s">
        <v>18602</v>
      </c>
      <c r="F14599" t="s">
        <v>6617</v>
      </c>
      <c r="G14599" t="s">
        <v>11364</v>
      </c>
      <c r="H14599" t="s">
        <v>6438</v>
      </c>
      <c r="I14599" t="s">
        <v>65</v>
      </c>
      <c r="J14599" t="s">
        <v>219</v>
      </c>
      <c r="K14599" t="s">
        <v>18603</v>
      </c>
      <c r="L14599" t="s">
        <v>18554</v>
      </c>
      <c r="M14599" t="s">
        <v>18604</v>
      </c>
      <c r="N14599" t="s">
        <v>6761</v>
      </c>
      <c r="O14599" t="s">
        <v>6771</v>
      </c>
      <c r="P14599">
        <v>3299900</v>
      </c>
      <c r="Q14599" t="s">
        <v>6636</v>
      </c>
      <c r="R14599" t="s">
        <v>6636</v>
      </c>
      <c r="S14599" s="12"/>
      <c r="T14599" s="13"/>
      <c r="U14599" t="s">
        <v>7321</v>
      </c>
    </row>
    <row r="14600" spans="1:21" x14ac:dyDescent="0.25">
      <c r="A14600" t="s">
        <v>6619</v>
      </c>
      <c r="B14600" s="12">
        <v>43292</v>
      </c>
      <c r="C14600" t="s">
        <v>18605</v>
      </c>
      <c r="D14600" s="11">
        <v>46218.663993055598</v>
      </c>
      <c r="E14600" t="s">
        <v>18606</v>
      </c>
      <c r="F14600" t="s">
        <v>6617</v>
      </c>
      <c r="G14600" t="s">
        <v>16844</v>
      </c>
      <c r="H14600" t="s">
        <v>6438</v>
      </c>
      <c r="I14600" t="s">
        <v>65</v>
      </c>
      <c r="J14600" t="s">
        <v>67</v>
      </c>
      <c r="K14600" t="s">
        <v>18603</v>
      </c>
      <c r="L14600" t="s">
        <v>18554</v>
      </c>
      <c r="M14600" t="s">
        <v>18604</v>
      </c>
      <c r="N14600" t="s">
        <v>6761</v>
      </c>
      <c r="O14600" t="s">
        <v>6771</v>
      </c>
      <c r="P14600">
        <v>3299900</v>
      </c>
      <c r="Q14600" t="s">
        <v>6636</v>
      </c>
      <c r="R14600" t="s">
        <v>6636</v>
      </c>
      <c r="S14600" s="12"/>
      <c r="T14600" s="13"/>
      <c r="U14600" t="s">
        <v>11489</v>
      </c>
    </row>
    <row r="14601" spans="1:21" x14ac:dyDescent="0.25">
      <c r="A14601" t="s">
        <v>6619</v>
      </c>
      <c r="B14601" s="12">
        <v>43292</v>
      </c>
      <c r="C14601" t="s">
        <v>18605</v>
      </c>
      <c r="D14601" s="11">
        <v>46218.663993055598</v>
      </c>
      <c r="E14601" t="s">
        <v>18606</v>
      </c>
      <c r="F14601" t="s">
        <v>6617</v>
      </c>
      <c r="G14601" t="s">
        <v>16845</v>
      </c>
      <c r="H14601" t="s">
        <v>6438</v>
      </c>
      <c r="I14601" t="s">
        <v>65</v>
      </c>
      <c r="J14601" t="s">
        <v>67</v>
      </c>
      <c r="K14601" t="s">
        <v>18603</v>
      </c>
      <c r="L14601" t="s">
        <v>18554</v>
      </c>
      <c r="M14601" t="s">
        <v>18604</v>
      </c>
      <c r="N14601" t="s">
        <v>6761</v>
      </c>
      <c r="O14601" t="s">
        <v>6771</v>
      </c>
      <c r="P14601">
        <v>3299900</v>
      </c>
      <c r="Q14601" t="s">
        <v>6636</v>
      </c>
      <c r="R14601" t="s">
        <v>6636</v>
      </c>
      <c r="S14601" s="12"/>
      <c r="T14601" s="13"/>
      <c r="U14601" t="s">
        <v>11489</v>
      </c>
    </row>
    <row r="14602" spans="1:21" x14ac:dyDescent="0.25">
      <c r="A14602" t="s">
        <v>6619</v>
      </c>
      <c r="B14602" s="12">
        <v>43292</v>
      </c>
      <c r="C14602" t="s">
        <v>18605</v>
      </c>
      <c r="D14602" s="11">
        <v>46218.663993055598</v>
      </c>
      <c r="E14602" t="s">
        <v>18606</v>
      </c>
      <c r="F14602" t="s">
        <v>6617</v>
      </c>
      <c r="G14602" t="s">
        <v>16846</v>
      </c>
      <c r="H14602" t="s">
        <v>6438</v>
      </c>
      <c r="I14602" t="s">
        <v>65</v>
      </c>
      <c r="J14602" t="s">
        <v>67</v>
      </c>
      <c r="K14602" t="s">
        <v>18603</v>
      </c>
      <c r="L14602" t="s">
        <v>18554</v>
      </c>
      <c r="M14602" t="s">
        <v>18604</v>
      </c>
      <c r="N14602" t="s">
        <v>6761</v>
      </c>
      <c r="O14602" t="s">
        <v>6771</v>
      </c>
      <c r="P14602">
        <v>3299900</v>
      </c>
      <c r="Q14602" t="s">
        <v>6636</v>
      </c>
      <c r="R14602" t="s">
        <v>6636</v>
      </c>
      <c r="S14602" s="12"/>
      <c r="T14602" s="13"/>
      <c r="U14602" t="s">
        <v>11489</v>
      </c>
    </row>
    <row r="14603" spans="1:21" x14ac:dyDescent="0.25">
      <c r="A14603" t="s">
        <v>6619</v>
      </c>
      <c r="B14603" s="12">
        <v>43292</v>
      </c>
      <c r="C14603" t="s">
        <v>18605</v>
      </c>
      <c r="D14603" s="11">
        <v>46218.663993055598</v>
      </c>
      <c r="E14603" t="s">
        <v>18606</v>
      </c>
      <c r="F14603" t="s">
        <v>6617</v>
      </c>
      <c r="G14603" t="s">
        <v>16847</v>
      </c>
      <c r="H14603" t="s">
        <v>6438</v>
      </c>
      <c r="I14603" t="s">
        <v>65</v>
      </c>
      <c r="J14603" t="s">
        <v>67</v>
      </c>
      <c r="K14603" t="s">
        <v>18603</v>
      </c>
      <c r="L14603" t="s">
        <v>18554</v>
      </c>
      <c r="M14603" t="s">
        <v>18604</v>
      </c>
      <c r="N14603" t="s">
        <v>6761</v>
      </c>
      <c r="O14603" t="s">
        <v>6771</v>
      </c>
      <c r="P14603">
        <v>3299900</v>
      </c>
      <c r="Q14603" t="s">
        <v>6636</v>
      </c>
      <c r="R14603" t="s">
        <v>6636</v>
      </c>
      <c r="S14603" s="12"/>
      <c r="T14603" s="13"/>
      <c r="U14603" t="s">
        <v>11489</v>
      </c>
    </row>
    <row r="14604" spans="1:21" x14ac:dyDescent="0.25">
      <c r="A14604" t="s">
        <v>6619</v>
      </c>
      <c r="B14604" s="12">
        <v>43292</v>
      </c>
      <c r="C14604" t="s">
        <v>18605</v>
      </c>
      <c r="D14604" s="11">
        <v>46218.663993055598</v>
      </c>
      <c r="E14604" t="s">
        <v>18606</v>
      </c>
      <c r="F14604" t="s">
        <v>6617</v>
      </c>
      <c r="G14604" t="s">
        <v>11371</v>
      </c>
      <c r="H14604" t="s">
        <v>6438</v>
      </c>
      <c r="I14604" t="s">
        <v>65</v>
      </c>
      <c r="J14604" t="s">
        <v>67</v>
      </c>
      <c r="K14604" t="s">
        <v>18603</v>
      </c>
      <c r="L14604" t="s">
        <v>18554</v>
      </c>
      <c r="M14604" t="s">
        <v>18604</v>
      </c>
      <c r="N14604" t="s">
        <v>6761</v>
      </c>
      <c r="O14604" t="s">
        <v>6771</v>
      </c>
      <c r="P14604">
        <v>3299900</v>
      </c>
      <c r="Q14604" t="s">
        <v>6636</v>
      </c>
      <c r="R14604" t="s">
        <v>6636</v>
      </c>
      <c r="S14604" s="12"/>
      <c r="T14604" s="13"/>
      <c r="U14604" t="s">
        <v>11489</v>
      </c>
    </row>
    <row r="14605" spans="1:21" x14ac:dyDescent="0.25">
      <c r="A14605" t="s">
        <v>6619</v>
      </c>
      <c r="B14605" s="12">
        <v>43292</v>
      </c>
      <c r="C14605" t="s">
        <v>18605</v>
      </c>
      <c r="D14605" s="11">
        <v>46218.663993055598</v>
      </c>
      <c r="E14605" t="s">
        <v>18606</v>
      </c>
      <c r="F14605" t="s">
        <v>6617</v>
      </c>
      <c r="G14605" t="s">
        <v>16848</v>
      </c>
      <c r="H14605" t="s">
        <v>6438</v>
      </c>
      <c r="I14605" t="s">
        <v>65</v>
      </c>
      <c r="J14605" t="s">
        <v>67</v>
      </c>
      <c r="K14605" t="s">
        <v>18603</v>
      </c>
      <c r="L14605" t="s">
        <v>18554</v>
      </c>
      <c r="M14605" t="s">
        <v>18604</v>
      </c>
      <c r="N14605" t="s">
        <v>6761</v>
      </c>
      <c r="O14605" t="s">
        <v>6771</v>
      </c>
      <c r="P14605">
        <v>3299900</v>
      </c>
      <c r="Q14605" t="s">
        <v>6636</v>
      </c>
      <c r="R14605" t="s">
        <v>6636</v>
      </c>
      <c r="S14605" s="12"/>
      <c r="T14605" s="13"/>
      <c r="U14605" t="s">
        <v>11489</v>
      </c>
    </row>
    <row r="14606" spans="1:21" x14ac:dyDescent="0.25">
      <c r="A14606" t="s">
        <v>6619</v>
      </c>
      <c r="B14606" s="12">
        <v>43292</v>
      </c>
      <c r="C14606" t="s">
        <v>18605</v>
      </c>
      <c r="D14606" s="11">
        <v>46218.663993055598</v>
      </c>
      <c r="E14606" t="s">
        <v>18606</v>
      </c>
      <c r="F14606" t="s">
        <v>6617</v>
      </c>
      <c r="G14606" t="s">
        <v>11364</v>
      </c>
      <c r="H14606" t="s">
        <v>6438</v>
      </c>
      <c r="I14606" t="s">
        <v>65</v>
      </c>
      <c r="J14606" t="s">
        <v>67</v>
      </c>
      <c r="K14606" t="s">
        <v>18603</v>
      </c>
      <c r="L14606" t="s">
        <v>18554</v>
      </c>
      <c r="M14606" t="s">
        <v>18604</v>
      </c>
      <c r="N14606" t="s">
        <v>6761</v>
      </c>
      <c r="O14606" t="s">
        <v>6771</v>
      </c>
      <c r="P14606">
        <v>3299900</v>
      </c>
      <c r="Q14606" t="s">
        <v>6636</v>
      </c>
      <c r="R14606" t="s">
        <v>6636</v>
      </c>
      <c r="S14606" s="12"/>
      <c r="T14606" s="13"/>
      <c r="U14606" t="s">
        <v>11489</v>
      </c>
    </row>
    <row r="14607" spans="1:21" x14ac:dyDescent="0.25">
      <c r="A14607" t="s">
        <v>6637</v>
      </c>
      <c r="B14607" s="12">
        <v>43329</v>
      </c>
      <c r="C14607" t="s">
        <v>18607</v>
      </c>
      <c r="D14607" s="11">
        <v>46219.262731481504</v>
      </c>
      <c r="E14607" t="s">
        <v>18608</v>
      </c>
      <c r="F14607" t="s">
        <v>6617</v>
      </c>
      <c r="G14607" t="s">
        <v>16844</v>
      </c>
      <c r="H14607" t="s">
        <v>6438</v>
      </c>
      <c r="I14607" t="s">
        <v>65</v>
      </c>
      <c r="J14607" t="s">
        <v>57</v>
      </c>
      <c r="K14607" t="s">
        <v>18603</v>
      </c>
      <c r="L14607" t="s">
        <v>18554</v>
      </c>
      <c r="M14607" t="s">
        <v>18604</v>
      </c>
      <c r="N14607" t="s">
        <v>6761</v>
      </c>
      <c r="O14607" t="s">
        <v>6771</v>
      </c>
      <c r="P14607">
        <v>3299900</v>
      </c>
      <c r="Q14607" t="s">
        <v>6636</v>
      </c>
      <c r="R14607" t="s">
        <v>6636</v>
      </c>
      <c r="S14607" s="12"/>
      <c r="T14607" s="13"/>
      <c r="U14607" t="s">
        <v>12340</v>
      </c>
    </row>
    <row r="14608" spans="1:21" x14ac:dyDescent="0.25">
      <c r="A14608" t="s">
        <v>6637</v>
      </c>
      <c r="B14608" s="12">
        <v>43329</v>
      </c>
      <c r="C14608" t="s">
        <v>18607</v>
      </c>
      <c r="D14608" s="11">
        <v>46219.262731481504</v>
      </c>
      <c r="E14608" t="s">
        <v>18608</v>
      </c>
      <c r="F14608" t="s">
        <v>6617</v>
      </c>
      <c r="G14608" t="s">
        <v>16845</v>
      </c>
      <c r="H14608" t="s">
        <v>6438</v>
      </c>
      <c r="I14608" t="s">
        <v>65</v>
      </c>
      <c r="J14608" t="s">
        <v>57</v>
      </c>
      <c r="K14608" t="s">
        <v>18603</v>
      </c>
      <c r="L14608" t="s">
        <v>18554</v>
      </c>
      <c r="M14608" t="s">
        <v>18604</v>
      </c>
      <c r="N14608" t="s">
        <v>6761</v>
      </c>
      <c r="O14608" t="s">
        <v>6771</v>
      </c>
      <c r="P14608">
        <v>3299900</v>
      </c>
      <c r="Q14608" t="s">
        <v>6636</v>
      </c>
      <c r="R14608" t="s">
        <v>6636</v>
      </c>
      <c r="S14608" s="12"/>
      <c r="T14608" s="13"/>
      <c r="U14608" t="s">
        <v>12340</v>
      </c>
    </row>
    <row r="14609" spans="1:21" x14ac:dyDescent="0.25">
      <c r="A14609" t="s">
        <v>6637</v>
      </c>
      <c r="B14609" s="12">
        <v>43329</v>
      </c>
      <c r="C14609" t="s">
        <v>18607</v>
      </c>
      <c r="D14609" s="11">
        <v>46219.262731481504</v>
      </c>
      <c r="E14609" t="s">
        <v>18608</v>
      </c>
      <c r="F14609" t="s">
        <v>6617</v>
      </c>
      <c r="G14609" t="s">
        <v>16846</v>
      </c>
      <c r="H14609" t="s">
        <v>6438</v>
      </c>
      <c r="I14609" t="s">
        <v>65</v>
      </c>
      <c r="J14609" t="s">
        <v>57</v>
      </c>
      <c r="K14609" t="s">
        <v>18603</v>
      </c>
      <c r="L14609" t="s">
        <v>18554</v>
      </c>
      <c r="M14609" t="s">
        <v>18604</v>
      </c>
      <c r="N14609" t="s">
        <v>6761</v>
      </c>
      <c r="O14609" t="s">
        <v>6771</v>
      </c>
      <c r="P14609">
        <v>3299900</v>
      </c>
      <c r="Q14609" t="s">
        <v>6636</v>
      </c>
      <c r="R14609" t="s">
        <v>6636</v>
      </c>
      <c r="S14609" s="12"/>
      <c r="T14609" s="13"/>
      <c r="U14609" t="s">
        <v>12340</v>
      </c>
    </row>
    <row r="14610" spans="1:21" x14ac:dyDescent="0.25">
      <c r="A14610" t="s">
        <v>6637</v>
      </c>
      <c r="B14610" s="12">
        <v>43329</v>
      </c>
      <c r="C14610" t="s">
        <v>18607</v>
      </c>
      <c r="D14610" s="11">
        <v>46219.262731481504</v>
      </c>
      <c r="E14610" t="s">
        <v>18608</v>
      </c>
      <c r="F14610" t="s">
        <v>6617</v>
      </c>
      <c r="G14610" t="s">
        <v>16847</v>
      </c>
      <c r="H14610" t="s">
        <v>6438</v>
      </c>
      <c r="I14610" t="s">
        <v>65</v>
      </c>
      <c r="J14610" t="s">
        <v>57</v>
      </c>
      <c r="K14610" t="s">
        <v>18603</v>
      </c>
      <c r="L14610" t="s">
        <v>18554</v>
      </c>
      <c r="M14610" t="s">
        <v>18604</v>
      </c>
      <c r="N14610" t="s">
        <v>6761</v>
      </c>
      <c r="O14610" t="s">
        <v>6771</v>
      </c>
      <c r="P14610">
        <v>3299900</v>
      </c>
      <c r="Q14610" t="s">
        <v>6636</v>
      </c>
      <c r="R14610" t="s">
        <v>6636</v>
      </c>
      <c r="S14610" s="12"/>
      <c r="T14610" s="13"/>
      <c r="U14610" t="s">
        <v>12340</v>
      </c>
    </row>
    <row r="14611" spans="1:21" x14ac:dyDescent="0.25">
      <c r="A14611" t="s">
        <v>6637</v>
      </c>
      <c r="B14611" s="12">
        <v>43329</v>
      </c>
      <c r="C14611" t="s">
        <v>18607</v>
      </c>
      <c r="D14611" s="11">
        <v>46219.262731481504</v>
      </c>
      <c r="E14611" t="s">
        <v>18608</v>
      </c>
      <c r="F14611" t="s">
        <v>6617</v>
      </c>
      <c r="G14611" t="s">
        <v>11371</v>
      </c>
      <c r="H14611" t="s">
        <v>6438</v>
      </c>
      <c r="I14611" t="s">
        <v>65</v>
      </c>
      <c r="J14611" t="s">
        <v>57</v>
      </c>
      <c r="K14611" t="s">
        <v>18603</v>
      </c>
      <c r="L14611" t="s">
        <v>18554</v>
      </c>
      <c r="M14611" t="s">
        <v>18604</v>
      </c>
      <c r="N14611" t="s">
        <v>6761</v>
      </c>
      <c r="O14611" t="s">
        <v>6771</v>
      </c>
      <c r="P14611">
        <v>3299900</v>
      </c>
      <c r="Q14611" t="s">
        <v>6636</v>
      </c>
      <c r="R14611" t="s">
        <v>6636</v>
      </c>
      <c r="S14611" s="12"/>
      <c r="T14611" s="13"/>
      <c r="U14611" t="s">
        <v>12340</v>
      </c>
    </row>
    <row r="14612" spans="1:21" x14ac:dyDescent="0.25">
      <c r="A14612" t="s">
        <v>6637</v>
      </c>
      <c r="B14612" s="12">
        <v>43329</v>
      </c>
      <c r="C14612" t="s">
        <v>18607</v>
      </c>
      <c r="D14612" s="11">
        <v>46219.262731481504</v>
      </c>
      <c r="E14612" t="s">
        <v>18608</v>
      </c>
      <c r="F14612" t="s">
        <v>6617</v>
      </c>
      <c r="G14612" t="s">
        <v>16848</v>
      </c>
      <c r="H14612" t="s">
        <v>6438</v>
      </c>
      <c r="I14612" t="s">
        <v>65</v>
      </c>
      <c r="J14612" t="s">
        <v>57</v>
      </c>
      <c r="K14612" t="s">
        <v>18603</v>
      </c>
      <c r="L14612" t="s">
        <v>18554</v>
      </c>
      <c r="M14612" t="s">
        <v>18604</v>
      </c>
      <c r="N14612" t="s">
        <v>6761</v>
      </c>
      <c r="O14612" t="s">
        <v>6771</v>
      </c>
      <c r="P14612">
        <v>3299900</v>
      </c>
      <c r="Q14612" t="s">
        <v>6636</v>
      </c>
      <c r="R14612" t="s">
        <v>6636</v>
      </c>
      <c r="S14612" s="12"/>
      <c r="T14612" s="13"/>
      <c r="U14612" t="s">
        <v>12340</v>
      </c>
    </row>
    <row r="14613" spans="1:21" x14ac:dyDescent="0.25">
      <c r="A14613" t="s">
        <v>6637</v>
      </c>
      <c r="B14613" s="12">
        <v>43329</v>
      </c>
      <c r="C14613" t="s">
        <v>18607</v>
      </c>
      <c r="D14613" s="11">
        <v>46219.262731481504</v>
      </c>
      <c r="E14613" t="s">
        <v>18608</v>
      </c>
      <c r="F14613" t="s">
        <v>6617</v>
      </c>
      <c r="G14613" t="s">
        <v>11364</v>
      </c>
      <c r="H14613" t="s">
        <v>6438</v>
      </c>
      <c r="I14613" t="s">
        <v>65</v>
      </c>
      <c r="J14613" t="s">
        <v>57</v>
      </c>
      <c r="K14613" t="s">
        <v>18603</v>
      </c>
      <c r="L14613" t="s">
        <v>18554</v>
      </c>
      <c r="M14613" t="s">
        <v>18604</v>
      </c>
      <c r="N14613" t="s">
        <v>6761</v>
      </c>
      <c r="O14613" t="s">
        <v>6771</v>
      </c>
      <c r="P14613">
        <v>3299900</v>
      </c>
      <c r="Q14613" t="s">
        <v>6636</v>
      </c>
      <c r="R14613" t="s">
        <v>6636</v>
      </c>
      <c r="S14613" s="12"/>
      <c r="T14613" s="13"/>
      <c r="U14613" t="s">
        <v>12340</v>
      </c>
    </row>
    <row r="14614" spans="1:21" x14ac:dyDescent="0.25">
      <c r="A14614" t="s">
        <v>6619</v>
      </c>
      <c r="B14614" s="12">
        <v>43329</v>
      </c>
      <c r="C14614" t="s">
        <v>18607</v>
      </c>
      <c r="D14614" s="11">
        <v>46219.577997685199</v>
      </c>
      <c r="E14614" t="s">
        <v>18608</v>
      </c>
      <c r="F14614" t="s">
        <v>6617</v>
      </c>
      <c r="G14614" t="s">
        <v>16844</v>
      </c>
      <c r="H14614" t="s">
        <v>6438</v>
      </c>
      <c r="I14614" t="s">
        <v>65</v>
      </c>
      <c r="J14614" t="s">
        <v>57</v>
      </c>
      <c r="K14614" t="s">
        <v>18603</v>
      </c>
      <c r="L14614" t="s">
        <v>18554</v>
      </c>
      <c r="M14614" t="s">
        <v>18604</v>
      </c>
      <c r="N14614" t="s">
        <v>6761</v>
      </c>
      <c r="O14614" t="s">
        <v>6771</v>
      </c>
      <c r="P14614">
        <v>3299900</v>
      </c>
      <c r="Q14614" t="s">
        <v>6636</v>
      </c>
      <c r="R14614" t="s">
        <v>6636</v>
      </c>
      <c r="S14614" s="12"/>
      <c r="T14614" s="13"/>
      <c r="U14614" t="s">
        <v>12340</v>
      </c>
    </row>
    <row r="14615" spans="1:21" x14ac:dyDescent="0.25">
      <c r="A14615" t="s">
        <v>6619</v>
      </c>
      <c r="B14615" s="12">
        <v>43329</v>
      </c>
      <c r="C14615" t="s">
        <v>18607</v>
      </c>
      <c r="D14615" s="11">
        <v>46219.577997685199</v>
      </c>
      <c r="E14615" t="s">
        <v>18608</v>
      </c>
      <c r="F14615" t="s">
        <v>6617</v>
      </c>
      <c r="G14615" t="s">
        <v>16845</v>
      </c>
      <c r="H14615" t="s">
        <v>6438</v>
      </c>
      <c r="I14615" t="s">
        <v>65</v>
      </c>
      <c r="J14615" t="s">
        <v>57</v>
      </c>
      <c r="K14615" t="s">
        <v>18603</v>
      </c>
      <c r="L14615" t="s">
        <v>18554</v>
      </c>
      <c r="M14615" t="s">
        <v>18604</v>
      </c>
      <c r="N14615" t="s">
        <v>6761</v>
      </c>
      <c r="O14615" t="s">
        <v>6771</v>
      </c>
      <c r="P14615">
        <v>3299900</v>
      </c>
      <c r="Q14615" t="s">
        <v>6636</v>
      </c>
      <c r="R14615" t="s">
        <v>6636</v>
      </c>
      <c r="S14615" s="12"/>
      <c r="T14615" s="13"/>
      <c r="U14615" t="s">
        <v>12340</v>
      </c>
    </row>
    <row r="14616" spans="1:21" x14ac:dyDescent="0.25">
      <c r="A14616" t="s">
        <v>6619</v>
      </c>
      <c r="B14616" s="12">
        <v>43329</v>
      </c>
      <c r="C14616" t="s">
        <v>18607</v>
      </c>
      <c r="D14616" s="11">
        <v>46219.577997685199</v>
      </c>
      <c r="E14616" t="s">
        <v>18608</v>
      </c>
      <c r="F14616" t="s">
        <v>6617</v>
      </c>
      <c r="G14616" t="s">
        <v>16846</v>
      </c>
      <c r="H14616" t="s">
        <v>6438</v>
      </c>
      <c r="I14616" t="s">
        <v>65</v>
      </c>
      <c r="J14616" t="s">
        <v>57</v>
      </c>
      <c r="K14616" t="s">
        <v>18603</v>
      </c>
      <c r="L14616" t="s">
        <v>18554</v>
      </c>
      <c r="M14616" t="s">
        <v>18604</v>
      </c>
      <c r="N14616" t="s">
        <v>6761</v>
      </c>
      <c r="O14616" t="s">
        <v>6771</v>
      </c>
      <c r="P14616">
        <v>3299900</v>
      </c>
      <c r="Q14616" t="s">
        <v>6636</v>
      </c>
      <c r="R14616" t="s">
        <v>6636</v>
      </c>
      <c r="S14616" s="12"/>
      <c r="T14616" s="13"/>
      <c r="U14616" t="s">
        <v>12340</v>
      </c>
    </row>
    <row r="14617" spans="1:21" x14ac:dyDescent="0.25">
      <c r="A14617" t="s">
        <v>6619</v>
      </c>
      <c r="B14617" s="12">
        <v>43329</v>
      </c>
      <c r="C14617" t="s">
        <v>18607</v>
      </c>
      <c r="D14617" s="11">
        <v>46219.577997685199</v>
      </c>
      <c r="E14617" t="s">
        <v>18608</v>
      </c>
      <c r="F14617" t="s">
        <v>6617</v>
      </c>
      <c r="G14617" t="s">
        <v>16847</v>
      </c>
      <c r="H14617" t="s">
        <v>6438</v>
      </c>
      <c r="I14617" t="s">
        <v>65</v>
      </c>
      <c r="J14617" t="s">
        <v>57</v>
      </c>
      <c r="K14617" t="s">
        <v>18603</v>
      </c>
      <c r="L14617" t="s">
        <v>18554</v>
      </c>
      <c r="M14617" t="s">
        <v>18604</v>
      </c>
      <c r="N14617" t="s">
        <v>6761</v>
      </c>
      <c r="O14617" t="s">
        <v>6771</v>
      </c>
      <c r="P14617">
        <v>3299900</v>
      </c>
      <c r="Q14617" t="s">
        <v>6636</v>
      </c>
      <c r="R14617" t="s">
        <v>6636</v>
      </c>
      <c r="S14617" s="12"/>
      <c r="T14617" s="13"/>
      <c r="U14617" t="s">
        <v>12340</v>
      </c>
    </row>
    <row r="14618" spans="1:21" x14ac:dyDescent="0.25">
      <c r="A14618" t="s">
        <v>6619</v>
      </c>
      <c r="B14618" s="12">
        <v>43329</v>
      </c>
      <c r="C14618" t="s">
        <v>18607</v>
      </c>
      <c r="D14618" s="11">
        <v>46219.577997685199</v>
      </c>
      <c r="E14618" t="s">
        <v>18608</v>
      </c>
      <c r="F14618" t="s">
        <v>6617</v>
      </c>
      <c r="G14618" t="s">
        <v>11371</v>
      </c>
      <c r="H14618" t="s">
        <v>6438</v>
      </c>
      <c r="I14618" t="s">
        <v>65</v>
      </c>
      <c r="J14618" t="s">
        <v>57</v>
      </c>
      <c r="K14618" t="s">
        <v>18603</v>
      </c>
      <c r="L14618" t="s">
        <v>18554</v>
      </c>
      <c r="M14618" t="s">
        <v>18604</v>
      </c>
      <c r="N14618" t="s">
        <v>6761</v>
      </c>
      <c r="O14618" t="s">
        <v>6771</v>
      </c>
      <c r="P14618">
        <v>3299900</v>
      </c>
      <c r="Q14618" t="s">
        <v>6636</v>
      </c>
      <c r="R14618" t="s">
        <v>6636</v>
      </c>
      <c r="S14618" s="12"/>
      <c r="T14618" s="13"/>
      <c r="U14618" t="s">
        <v>12340</v>
      </c>
    </row>
    <row r="14619" spans="1:21" x14ac:dyDescent="0.25">
      <c r="A14619" t="s">
        <v>6619</v>
      </c>
      <c r="B14619" s="12">
        <v>43329</v>
      </c>
      <c r="C14619" t="s">
        <v>18607</v>
      </c>
      <c r="D14619" s="11">
        <v>46219.577997685199</v>
      </c>
      <c r="E14619" t="s">
        <v>18608</v>
      </c>
      <c r="F14619" t="s">
        <v>6617</v>
      </c>
      <c r="G14619" t="s">
        <v>16848</v>
      </c>
      <c r="H14619" t="s">
        <v>6438</v>
      </c>
      <c r="I14619" t="s">
        <v>65</v>
      </c>
      <c r="J14619" t="s">
        <v>57</v>
      </c>
      <c r="K14619" t="s">
        <v>18603</v>
      </c>
      <c r="L14619" t="s">
        <v>18554</v>
      </c>
      <c r="M14619" t="s">
        <v>18604</v>
      </c>
      <c r="N14619" t="s">
        <v>6761</v>
      </c>
      <c r="O14619" t="s">
        <v>6771</v>
      </c>
      <c r="P14619">
        <v>3299900</v>
      </c>
      <c r="Q14619" t="s">
        <v>6636</v>
      </c>
      <c r="R14619" t="s">
        <v>6636</v>
      </c>
      <c r="S14619" s="12"/>
      <c r="T14619" s="13"/>
      <c r="U14619" t="s">
        <v>12340</v>
      </c>
    </row>
    <row r="14620" spans="1:21" x14ac:dyDescent="0.25">
      <c r="A14620" t="s">
        <v>6619</v>
      </c>
      <c r="B14620" s="12">
        <v>43329</v>
      </c>
      <c r="C14620" t="s">
        <v>18607</v>
      </c>
      <c r="D14620" s="11">
        <v>46219.577997685199</v>
      </c>
      <c r="E14620" t="s">
        <v>18608</v>
      </c>
      <c r="F14620" t="s">
        <v>6617</v>
      </c>
      <c r="G14620" t="s">
        <v>11364</v>
      </c>
      <c r="H14620" t="s">
        <v>6438</v>
      </c>
      <c r="I14620" t="s">
        <v>65</v>
      </c>
      <c r="J14620" t="s">
        <v>57</v>
      </c>
      <c r="K14620" t="s">
        <v>18603</v>
      </c>
      <c r="L14620" t="s">
        <v>18554</v>
      </c>
      <c r="M14620" t="s">
        <v>18604</v>
      </c>
      <c r="N14620" t="s">
        <v>6761</v>
      </c>
      <c r="O14620" t="s">
        <v>6771</v>
      </c>
      <c r="P14620">
        <v>3299900</v>
      </c>
      <c r="Q14620" t="s">
        <v>6636</v>
      </c>
      <c r="R14620" t="s">
        <v>6636</v>
      </c>
      <c r="S14620" s="12"/>
      <c r="T14620" s="13"/>
      <c r="U14620" t="s">
        <v>12340</v>
      </c>
    </row>
    <row r="14621" spans="1:21" x14ac:dyDescent="0.25">
      <c r="A14621" t="s">
        <v>6614</v>
      </c>
      <c r="B14621" s="12"/>
      <c r="C14621" t="s">
        <v>18609</v>
      </c>
      <c r="D14621" s="11">
        <v>46178</v>
      </c>
      <c r="E14621" t="s">
        <v>18610</v>
      </c>
      <c r="F14621" t="s">
        <v>6413</v>
      </c>
      <c r="G14621" t="s">
        <v>6636</v>
      </c>
      <c r="H14621" t="s">
        <v>3813</v>
      </c>
      <c r="I14621" t="s">
        <v>6636</v>
      </c>
      <c r="J14621" t="s">
        <v>6636</v>
      </c>
      <c r="K14621" t="s">
        <v>6636</v>
      </c>
      <c r="L14621" t="s">
        <v>6636</v>
      </c>
      <c r="M14621" t="s">
        <v>18611</v>
      </c>
      <c r="N14621" t="s">
        <v>7001</v>
      </c>
      <c r="O14621" t="s">
        <v>7171</v>
      </c>
      <c r="P14621">
        <v>2470000</v>
      </c>
      <c r="Q14621" t="s">
        <v>6867</v>
      </c>
      <c r="R14621" t="s">
        <v>7109</v>
      </c>
      <c r="S14621" s="12">
        <v>1</v>
      </c>
      <c r="T14621" s="13"/>
      <c r="U14621" t="s">
        <v>10498</v>
      </c>
    </row>
    <row r="14622" spans="1:21" x14ac:dyDescent="0.25">
      <c r="A14622" t="s">
        <v>6614</v>
      </c>
      <c r="B14622" s="12"/>
      <c r="C14622" t="s">
        <v>18612</v>
      </c>
      <c r="D14622" s="11">
        <v>46203</v>
      </c>
      <c r="E14622" t="s">
        <v>18613</v>
      </c>
      <c r="F14622" t="s">
        <v>6413</v>
      </c>
      <c r="G14622" t="s">
        <v>6636</v>
      </c>
      <c r="H14622" t="s">
        <v>3813</v>
      </c>
      <c r="I14622" t="s">
        <v>6636</v>
      </c>
      <c r="J14622" t="s">
        <v>6636</v>
      </c>
      <c r="K14622" t="s">
        <v>6636</v>
      </c>
      <c r="L14622" t="s">
        <v>6636</v>
      </c>
      <c r="M14622" t="s">
        <v>18614</v>
      </c>
      <c r="N14622" t="s">
        <v>7001</v>
      </c>
      <c r="O14622" t="s">
        <v>7002</v>
      </c>
      <c r="P14622">
        <v>3630000</v>
      </c>
      <c r="Q14622" t="s">
        <v>6867</v>
      </c>
      <c r="R14622" t="s">
        <v>7109</v>
      </c>
      <c r="S14622" s="12">
        <v>1</v>
      </c>
      <c r="T14622" s="13"/>
      <c r="U14622" t="s">
        <v>6724</v>
      </c>
    </row>
    <row r="14623" spans="1:21" x14ac:dyDescent="0.25">
      <c r="A14623" t="s">
        <v>6983</v>
      </c>
      <c r="B14623" s="12"/>
      <c r="C14623" t="s">
        <v>15540</v>
      </c>
      <c r="D14623" s="11">
        <v>46218</v>
      </c>
      <c r="E14623" t="s">
        <v>15541</v>
      </c>
      <c r="F14623" t="s">
        <v>6617</v>
      </c>
      <c r="G14623" t="s">
        <v>15529</v>
      </c>
      <c r="H14623" t="s">
        <v>18615</v>
      </c>
      <c r="I14623" t="s">
        <v>55</v>
      </c>
      <c r="J14623" t="s">
        <v>164</v>
      </c>
      <c r="K14623" t="s">
        <v>6636</v>
      </c>
      <c r="L14623" t="s">
        <v>6636</v>
      </c>
      <c r="M14623" t="s">
        <v>15543</v>
      </c>
      <c r="N14623" t="s">
        <v>13439</v>
      </c>
      <c r="O14623" t="s">
        <v>15544</v>
      </c>
      <c r="P14623">
        <v>950000</v>
      </c>
      <c r="Q14623" t="s">
        <v>6636</v>
      </c>
      <c r="R14623" t="s">
        <v>6636</v>
      </c>
      <c r="S14623" s="12"/>
      <c r="T14623" s="13"/>
      <c r="U14623" t="s">
        <v>6636</v>
      </c>
    </row>
    <row r="14624" spans="1:21" x14ac:dyDescent="0.25">
      <c r="A14624" t="s">
        <v>6983</v>
      </c>
      <c r="B14624" s="12"/>
      <c r="C14624" t="s">
        <v>15540</v>
      </c>
      <c r="D14624" s="11">
        <v>46218</v>
      </c>
      <c r="E14624" t="s">
        <v>15541</v>
      </c>
      <c r="F14624" t="s">
        <v>6617</v>
      </c>
      <c r="G14624" t="s">
        <v>15533</v>
      </c>
      <c r="H14624" t="s">
        <v>18615</v>
      </c>
      <c r="I14624" t="s">
        <v>55</v>
      </c>
      <c r="J14624" t="s">
        <v>164</v>
      </c>
      <c r="K14624" t="s">
        <v>6636</v>
      </c>
      <c r="L14624" t="s">
        <v>6636</v>
      </c>
      <c r="M14624" t="s">
        <v>15543</v>
      </c>
      <c r="N14624" t="s">
        <v>13439</v>
      </c>
      <c r="O14624" t="s">
        <v>15544</v>
      </c>
      <c r="P14624">
        <v>950000</v>
      </c>
      <c r="Q14624" t="s">
        <v>6636</v>
      </c>
      <c r="R14624" t="s">
        <v>6636</v>
      </c>
      <c r="S14624" s="12"/>
      <c r="T14624" s="13"/>
      <c r="U14624" t="s">
        <v>6636</v>
      </c>
    </row>
    <row r="14625" spans="1:21" x14ac:dyDescent="0.25">
      <c r="A14625" t="s">
        <v>6983</v>
      </c>
      <c r="B14625" s="12"/>
      <c r="C14625" t="s">
        <v>15540</v>
      </c>
      <c r="D14625" s="11">
        <v>46218</v>
      </c>
      <c r="E14625" t="s">
        <v>15541</v>
      </c>
      <c r="F14625" t="s">
        <v>6617</v>
      </c>
      <c r="G14625" t="s">
        <v>15534</v>
      </c>
      <c r="H14625" t="s">
        <v>18615</v>
      </c>
      <c r="I14625" t="s">
        <v>55</v>
      </c>
      <c r="J14625" t="s">
        <v>164</v>
      </c>
      <c r="K14625" t="s">
        <v>6636</v>
      </c>
      <c r="L14625" t="s">
        <v>6636</v>
      </c>
      <c r="M14625" t="s">
        <v>15543</v>
      </c>
      <c r="N14625" t="s">
        <v>13439</v>
      </c>
      <c r="O14625" t="s">
        <v>15544</v>
      </c>
      <c r="P14625">
        <v>950000</v>
      </c>
      <c r="Q14625" t="s">
        <v>6636</v>
      </c>
      <c r="R14625" t="s">
        <v>6636</v>
      </c>
      <c r="S14625" s="12"/>
      <c r="T14625" s="13">
        <v>5542</v>
      </c>
      <c r="U14625" t="s">
        <v>6636</v>
      </c>
    </row>
    <row r="14626" spans="1:21" x14ac:dyDescent="0.25">
      <c r="A14626" t="s">
        <v>6637</v>
      </c>
      <c r="B14626" s="12">
        <v>82118</v>
      </c>
      <c r="C14626" t="s">
        <v>18616</v>
      </c>
      <c r="D14626" s="11">
        <v>46174.479745370401</v>
      </c>
      <c r="E14626" t="s">
        <v>18617</v>
      </c>
      <c r="F14626" t="s">
        <v>6415</v>
      </c>
      <c r="G14626" t="s">
        <v>18618</v>
      </c>
      <c r="H14626" t="s">
        <v>6360</v>
      </c>
      <c r="I14626" t="s">
        <v>55</v>
      </c>
      <c r="J14626" t="s">
        <v>732</v>
      </c>
      <c r="K14626" t="s">
        <v>18619</v>
      </c>
      <c r="L14626" t="s">
        <v>18620</v>
      </c>
      <c r="M14626" t="s">
        <v>18621</v>
      </c>
      <c r="N14626" t="s">
        <v>8601</v>
      </c>
      <c r="O14626" t="s">
        <v>9632</v>
      </c>
      <c r="P14626">
        <v>6699800</v>
      </c>
      <c r="Q14626" t="s">
        <v>6778</v>
      </c>
      <c r="R14626" t="s">
        <v>6779</v>
      </c>
      <c r="S14626" s="12"/>
      <c r="T14626" s="13"/>
      <c r="U14626" t="s">
        <v>7087</v>
      </c>
    </row>
    <row r="14627" spans="1:21" x14ac:dyDescent="0.25">
      <c r="A14627" t="s">
        <v>6637</v>
      </c>
      <c r="B14627" s="12">
        <v>82118</v>
      </c>
      <c r="C14627" t="s">
        <v>18616</v>
      </c>
      <c r="D14627" s="11">
        <v>46174.479745370401</v>
      </c>
      <c r="E14627" t="s">
        <v>18617</v>
      </c>
      <c r="F14627" t="s">
        <v>6415</v>
      </c>
      <c r="G14627" t="s">
        <v>18622</v>
      </c>
      <c r="H14627" t="s">
        <v>6360</v>
      </c>
      <c r="I14627" t="s">
        <v>55</v>
      </c>
      <c r="J14627" t="s">
        <v>732</v>
      </c>
      <c r="K14627" t="s">
        <v>18619</v>
      </c>
      <c r="L14627" t="s">
        <v>18620</v>
      </c>
      <c r="M14627" t="s">
        <v>18621</v>
      </c>
      <c r="N14627" t="s">
        <v>8601</v>
      </c>
      <c r="O14627" t="s">
        <v>9632</v>
      </c>
      <c r="P14627">
        <v>6699800</v>
      </c>
      <c r="Q14627" t="s">
        <v>6778</v>
      </c>
      <c r="R14627" t="s">
        <v>6779</v>
      </c>
      <c r="S14627" s="12"/>
      <c r="T14627" s="13"/>
      <c r="U14627" t="s">
        <v>7087</v>
      </c>
    </row>
    <row r="14628" spans="1:21" x14ac:dyDescent="0.25">
      <c r="A14628" t="s">
        <v>6637</v>
      </c>
      <c r="B14628" s="12">
        <v>82120</v>
      </c>
      <c r="C14628" t="s">
        <v>18616</v>
      </c>
      <c r="D14628" s="11">
        <v>46174.479745370401</v>
      </c>
      <c r="E14628" t="s">
        <v>18617</v>
      </c>
      <c r="F14628" t="s">
        <v>6415</v>
      </c>
      <c r="G14628" t="s">
        <v>18623</v>
      </c>
      <c r="H14628" t="s">
        <v>6360</v>
      </c>
      <c r="I14628" t="s">
        <v>55</v>
      </c>
      <c r="J14628" t="s">
        <v>732</v>
      </c>
      <c r="K14628" t="s">
        <v>18624</v>
      </c>
      <c r="L14628" t="s">
        <v>18620</v>
      </c>
      <c r="M14628" t="s">
        <v>18625</v>
      </c>
      <c r="N14628" t="s">
        <v>7469</v>
      </c>
      <c r="O14628" t="s">
        <v>7470</v>
      </c>
      <c r="P14628">
        <v>6160000</v>
      </c>
      <c r="Q14628" t="s">
        <v>6778</v>
      </c>
      <c r="R14628" t="s">
        <v>6779</v>
      </c>
      <c r="S14628" s="12"/>
      <c r="T14628" s="13"/>
      <c r="U14628" t="s">
        <v>7087</v>
      </c>
    </row>
    <row r="14629" spans="1:21" x14ac:dyDescent="0.25">
      <c r="A14629" t="s">
        <v>6637</v>
      </c>
      <c r="B14629" s="12">
        <v>82108</v>
      </c>
      <c r="C14629" t="s">
        <v>18626</v>
      </c>
      <c r="D14629" s="11">
        <v>46174.552175925899</v>
      </c>
      <c r="E14629" t="s">
        <v>18627</v>
      </c>
      <c r="F14629" t="s">
        <v>6415</v>
      </c>
      <c r="G14629" t="s">
        <v>12930</v>
      </c>
      <c r="H14629" t="s">
        <v>6360</v>
      </c>
      <c r="I14629" t="s">
        <v>55</v>
      </c>
      <c r="J14629" t="s">
        <v>732</v>
      </c>
      <c r="K14629" t="s">
        <v>18628</v>
      </c>
      <c r="L14629" t="s">
        <v>3820</v>
      </c>
      <c r="M14629" t="s">
        <v>18629</v>
      </c>
      <c r="N14629" t="s">
        <v>7469</v>
      </c>
      <c r="O14629" t="s">
        <v>9718</v>
      </c>
      <c r="P14629">
        <v>3998000</v>
      </c>
      <c r="Q14629" t="s">
        <v>6636</v>
      </c>
      <c r="R14629" t="s">
        <v>6636</v>
      </c>
      <c r="S14629" s="12"/>
      <c r="T14629" s="13"/>
      <c r="U14629" t="s">
        <v>6830</v>
      </c>
    </row>
    <row r="14630" spans="1:21" x14ac:dyDescent="0.25">
      <c r="A14630" t="s">
        <v>6637</v>
      </c>
      <c r="B14630" s="12">
        <v>82108</v>
      </c>
      <c r="C14630" t="s">
        <v>18626</v>
      </c>
      <c r="D14630" s="11">
        <v>46174.552175925899</v>
      </c>
      <c r="E14630" t="s">
        <v>18627</v>
      </c>
      <c r="F14630" t="s">
        <v>6415</v>
      </c>
      <c r="G14630" t="s">
        <v>6364</v>
      </c>
      <c r="H14630" t="s">
        <v>6360</v>
      </c>
      <c r="I14630" t="s">
        <v>55</v>
      </c>
      <c r="J14630" t="s">
        <v>732</v>
      </c>
      <c r="K14630" t="s">
        <v>18628</v>
      </c>
      <c r="L14630" t="s">
        <v>3820</v>
      </c>
      <c r="M14630" t="s">
        <v>18629</v>
      </c>
      <c r="N14630" t="s">
        <v>7469</v>
      </c>
      <c r="O14630" t="s">
        <v>9718</v>
      </c>
      <c r="P14630">
        <v>3998000</v>
      </c>
      <c r="Q14630" t="s">
        <v>6636</v>
      </c>
      <c r="R14630" t="s">
        <v>6636</v>
      </c>
      <c r="S14630" s="12"/>
      <c r="T14630" s="13"/>
      <c r="U14630" t="s">
        <v>6830</v>
      </c>
    </row>
    <row r="14631" spans="1:21" x14ac:dyDescent="0.25">
      <c r="A14631" t="s">
        <v>6619</v>
      </c>
      <c r="B14631" s="12">
        <v>82108</v>
      </c>
      <c r="C14631" t="s">
        <v>18626</v>
      </c>
      <c r="D14631" s="11">
        <v>46174.557615740698</v>
      </c>
      <c r="E14631" t="s">
        <v>18627</v>
      </c>
      <c r="F14631" t="s">
        <v>6415</v>
      </c>
      <c r="G14631" t="s">
        <v>12930</v>
      </c>
      <c r="H14631" t="s">
        <v>6360</v>
      </c>
      <c r="I14631" t="s">
        <v>55</v>
      </c>
      <c r="J14631" t="s">
        <v>732</v>
      </c>
      <c r="K14631" t="s">
        <v>18628</v>
      </c>
      <c r="L14631" t="s">
        <v>3820</v>
      </c>
      <c r="M14631" t="s">
        <v>18629</v>
      </c>
      <c r="N14631" t="s">
        <v>7469</v>
      </c>
      <c r="O14631" t="s">
        <v>9718</v>
      </c>
      <c r="P14631">
        <v>3998000</v>
      </c>
      <c r="Q14631" t="s">
        <v>6636</v>
      </c>
      <c r="R14631" t="s">
        <v>6636</v>
      </c>
      <c r="S14631" s="12"/>
      <c r="T14631" s="13"/>
      <c r="U14631" t="s">
        <v>6830</v>
      </c>
    </row>
    <row r="14632" spans="1:21" x14ac:dyDescent="0.25">
      <c r="A14632" t="s">
        <v>6619</v>
      </c>
      <c r="B14632" s="12">
        <v>82108</v>
      </c>
      <c r="C14632" t="s">
        <v>18626</v>
      </c>
      <c r="D14632" s="11">
        <v>46174.557615740698</v>
      </c>
      <c r="E14632" t="s">
        <v>18627</v>
      </c>
      <c r="F14632" t="s">
        <v>6415</v>
      </c>
      <c r="G14632" t="s">
        <v>6364</v>
      </c>
      <c r="H14632" t="s">
        <v>6360</v>
      </c>
      <c r="I14632" t="s">
        <v>55</v>
      </c>
      <c r="J14632" t="s">
        <v>732</v>
      </c>
      <c r="K14632" t="s">
        <v>18628</v>
      </c>
      <c r="L14632" t="s">
        <v>3820</v>
      </c>
      <c r="M14632" t="s">
        <v>18629</v>
      </c>
      <c r="N14632" t="s">
        <v>7469</v>
      </c>
      <c r="O14632" t="s">
        <v>9718</v>
      </c>
      <c r="P14632">
        <v>3998000</v>
      </c>
      <c r="Q14632" t="s">
        <v>6636</v>
      </c>
      <c r="R14632" t="s">
        <v>6636</v>
      </c>
      <c r="S14632" s="12"/>
      <c r="T14632" s="13"/>
      <c r="U14632" t="s">
        <v>6830</v>
      </c>
    </row>
    <row r="14633" spans="1:21" x14ac:dyDescent="0.25">
      <c r="A14633" t="s">
        <v>6637</v>
      </c>
      <c r="B14633" s="12">
        <v>82162</v>
      </c>
      <c r="C14633" t="s">
        <v>18630</v>
      </c>
      <c r="D14633" s="11">
        <v>46174.573379629597</v>
      </c>
      <c r="E14633" t="s">
        <v>18631</v>
      </c>
      <c r="F14633" t="s">
        <v>6415</v>
      </c>
      <c r="G14633" t="s">
        <v>6496</v>
      </c>
      <c r="H14633" t="s">
        <v>6360</v>
      </c>
      <c r="I14633" t="s">
        <v>55</v>
      </c>
      <c r="J14633" t="s">
        <v>44</v>
      </c>
      <c r="K14633" t="s">
        <v>18632</v>
      </c>
      <c r="L14633" t="s">
        <v>18633</v>
      </c>
      <c r="M14633" t="s">
        <v>18634</v>
      </c>
      <c r="N14633" t="s">
        <v>7469</v>
      </c>
      <c r="O14633" t="s">
        <v>7470</v>
      </c>
      <c r="P14633">
        <v>6460000</v>
      </c>
      <c r="Q14633" t="s">
        <v>6636</v>
      </c>
      <c r="R14633" t="s">
        <v>6636</v>
      </c>
      <c r="S14633" s="12"/>
      <c r="T14633" s="13"/>
      <c r="U14633" t="s">
        <v>6629</v>
      </c>
    </row>
    <row r="14634" spans="1:21" x14ac:dyDescent="0.25">
      <c r="A14634" t="s">
        <v>6637</v>
      </c>
      <c r="B14634" s="12">
        <v>82162</v>
      </c>
      <c r="C14634" t="s">
        <v>18630</v>
      </c>
      <c r="D14634" s="11">
        <v>46174.573379629597</v>
      </c>
      <c r="E14634" t="s">
        <v>18631</v>
      </c>
      <c r="F14634" t="s">
        <v>6415</v>
      </c>
      <c r="G14634" t="s">
        <v>6497</v>
      </c>
      <c r="H14634" t="s">
        <v>6360</v>
      </c>
      <c r="I14634" t="s">
        <v>55</v>
      </c>
      <c r="J14634" t="s">
        <v>44</v>
      </c>
      <c r="K14634" t="s">
        <v>18632</v>
      </c>
      <c r="L14634" t="s">
        <v>18633</v>
      </c>
      <c r="M14634" t="s">
        <v>18634</v>
      </c>
      <c r="N14634" t="s">
        <v>7469</v>
      </c>
      <c r="O14634" t="s">
        <v>7470</v>
      </c>
      <c r="P14634">
        <v>6460000</v>
      </c>
      <c r="Q14634" t="s">
        <v>6636</v>
      </c>
      <c r="R14634" t="s">
        <v>6636</v>
      </c>
      <c r="S14634" s="12"/>
      <c r="T14634" s="13"/>
      <c r="U14634" t="s">
        <v>6629</v>
      </c>
    </row>
    <row r="14635" spans="1:21" x14ac:dyDescent="0.25">
      <c r="A14635" t="s">
        <v>6637</v>
      </c>
      <c r="B14635" s="12">
        <v>82162</v>
      </c>
      <c r="C14635" t="s">
        <v>18630</v>
      </c>
      <c r="D14635" s="11">
        <v>46174.573379629597</v>
      </c>
      <c r="E14635" t="s">
        <v>18631</v>
      </c>
      <c r="F14635" t="s">
        <v>6415</v>
      </c>
      <c r="G14635" t="s">
        <v>6498</v>
      </c>
      <c r="H14635" t="s">
        <v>6360</v>
      </c>
      <c r="I14635" t="s">
        <v>55</v>
      </c>
      <c r="J14635" t="s">
        <v>44</v>
      </c>
      <c r="K14635" t="s">
        <v>18632</v>
      </c>
      <c r="L14635" t="s">
        <v>18633</v>
      </c>
      <c r="M14635" t="s">
        <v>18634</v>
      </c>
      <c r="N14635" t="s">
        <v>7469</v>
      </c>
      <c r="O14635" t="s">
        <v>7470</v>
      </c>
      <c r="P14635">
        <v>6460000</v>
      </c>
      <c r="Q14635" t="s">
        <v>6636</v>
      </c>
      <c r="R14635" t="s">
        <v>6636</v>
      </c>
      <c r="S14635" s="12"/>
      <c r="T14635" s="13"/>
      <c r="U14635" t="s">
        <v>6629</v>
      </c>
    </row>
    <row r="14636" spans="1:21" x14ac:dyDescent="0.25">
      <c r="A14636" t="s">
        <v>6637</v>
      </c>
      <c r="B14636" s="12">
        <v>82162</v>
      </c>
      <c r="C14636" t="s">
        <v>18630</v>
      </c>
      <c r="D14636" s="11">
        <v>46174.573379629597</v>
      </c>
      <c r="E14636" t="s">
        <v>18631</v>
      </c>
      <c r="F14636" t="s">
        <v>6415</v>
      </c>
      <c r="G14636" t="s">
        <v>6499</v>
      </c>
      <c r="H14636" t="s">
        <v>6360</v>
      </c>
      <c r="I14636" t="s">
        <v>55</v>
      </c>
      <c r="J14636" t="s">
        <v>44</v>
      </c>
      <c r="K14636" t="s">
        <v>18632</v>
      </c>
      <c r="L14636" t="s">
        <v>18633</v>
      </c>
      <c r="M14636" t="s">
        <v>18634</v>
      </c>
      <c r="N14636" t="s">
        <v>7469</v>
      </c>
      <c r="O14636" t="s">
        <v>7470</v>
      </c>
      <c r="P14636">
        <v>6460000</v>
      </c>
      <c r="Q14636" t="s">
        <v>6636</v>
      </c>
      <c r="R14636" t="s">
        <v>6636</v>
      </c>
      <c r="S14636" s="12"/>
      <c r="T14636" s="13"/>
      <c r="U14636" t="s">
        <v>6629</v>
      </c>
    </row>
    <row r="14637" spans="1:21" x14ac:dyDescent="0.25">
      <c r="A14637" t="s">
        <v>6619</v>
      </c>
      <c r="B14637" s="12">
        <v>82118</v>
      </c>
      <c r="C14637" t="s">
        <v>18616</v>
      </c>
      <c r="D14637" s="11">
        <v>46174.644444444399</v>
      </c>
      <c r="E14637" t="s">
        <v>18617</v>
      </c>
      <c r="F14637" t="s">
        <v>6415</v>
      </c>
      <c r="G14637" t="s">
        <v>18618</v>
      </c>
      <c r="H14637" t="s">
        <v>6360</v>
      </c>
      <c r="I14637" t="s">
        <v>55</v>
      </c>
      <c r="J14637" t="s">
        <v>732</v>
      </c>
      <c r="K14637" t="s">
        <v>18619</v>
      </c>
      <c r="L14637" t="s">
        <v>18620</v>
      </c>
      <c r="M14637" t="s">
        <v>18621</v>
      </c>
      <c r="N14637" t="s">
        <v>8601</v>
      </c>
      <c r="O14637" t="s">
        <v>9632</v>
      </c>
      <c r="P14637">
        <v>6699800</v>
      </c>
      <c r="Q14637" t="s">
        <v>6778</v>
      </c>
      <c r="R14637" t="s">
        <v>6779</v>
      </c>
      <c r="S14637" s="12"/>
      <c r="T14637" s="13"/>
      <c r="U14637" t="s">
        <v>7087</v>
      </c>
    </row>
    <row r="14638" spans="1:21" x14ac:dyDescent="0.25">
      <c r="A14638" t="s">
        <v>6619</v>
      </c>
      <c r="B14638" s="12">
        <v>82118</v>
      </c>
      <c r="C14638" t="s">
        <v>18616</v>
      </c>
      <c r="D14638" s="11">
        <v>46174.644444444399</v>
      </c>
      <c r="E14638" t="s">
        <v>18617</v>
      </c>
      <c r="F14638" t="s">
        <v>6415</v>
      </c>
      <c r="G14638" t="s">
        <v>18622</v>
      </c>
      <c r="H14638" t="s">
        <v>6360</v>
      </c>
      <c r="I14638" t="s">
        <v>55</v>
      </c>
      <c r="J14638" t="s">
        <v>732</v>
      </c>
      <c r="K14638" t="s">
        <v>18619</v>
      </c>
      <c r="L14638" t="s">
        <v>18620</v>
      </c>
      <c r="M14638" t="s">
        <v>18621</v>
      </c>
      <c r="N14638" t="s">
        <v>8601</v>
      </c>
      <c r="O14638" t="s">
        <v>9632</v>
      </c>
      <c r="P14638">
        <v>6699800</v>
      </c>
      <c r="Q14638" t="s">
        <v>6778</v>
      </c>
      <c r="R14638" t="s">
        <v>6779</v>
      </c>
      <c r="S14638" s="12"/>
      <c r="T14638" s="13"/>
      <c r="U14638" t="s">
        <v>7087</v>
      </c>
    </row>
    <row r="14639" spans="1:21" x14ac:dyDescent="0.25">
      <c r="A14639" t="s">
        <v>6619</v>
      </c>
      <c r="B14639" s="12">
        <v>82120</v>
      </c>
      <c r="C14639" t="s">
        <v>18616</v>
      </c>
      <c r="D14639" s="11">
        <v>46174.648020833301</v>
      </c>
      <c r="E14639" t="s">
        <v>18617</v>
      </c>
      <c r="F14639" t="s">
        <v>6415</v>
      </c>
      <c r="G14639" t="s">
        <v>18623</v>
      </c>
      <c r="H14639" t="s">
        <v>6360</v>
      </c>
      <c r="I14639" t="s">
        <v>55</v>
      </c>
      <c r="J14639" t="s">
        <v>732</v>
      </c>
      <c r="K14639" t="s">
        <v>18624</v>
      </c>
      <c r="L14639" t="s">
        <v>18620</v>
      </c>
      <c r="M14639" t="s">
        <v>18625</v>
      </c>
      <c r="N14639" t="s">
        <v>7469</v>
      </c>
      <c r="O14639" t="s">
        <v>7470</v>
      </c>
      <c r="P14639">
        <v>6160000</v>
      </c>
      <c r="Q14639" t="s">
        <v>6778</v>
      </c>
      <c r="R14639" t="s">
        <v>6779</v>
      </c>
      <c r="S14639" s="12"/>
      <c r="T14639" s="13"/>
      <c r="U14639" t="s">
        <v>7087</v>
      </c>
    </row>
    <row r="14640" spans="1:21" x14ac:dyDescent="0.25">
      <c r="A14640" t="s">
        <v>6619</v>
      </c>
      <c r="B14640" s="12">
        <v>82128</v>
      </c>
      <c r="C14640" t="s">
        <v>18635</v>
      </c>
      <c r="D14640" s="11">
        <v>46174.671319444402</v>
      </c>
      <c r="E14640" t="s">
        <v>18636</v>
      </c>
      <c r="F14640" t="s">
        <v>6415</v>
      </c>
      <c r="G14640" t="s">
        <v>6367</v>
      </c>
      <c r="H14640" t="s">
        <v>6360</v>
      </c>
      <c r="I14640" t="s">
        <v>65</v>
      </c>
      <c r="J14640" t="s">
        <v>67</v>
      </c>
      <c r="K14640" t="s">
        <v>18637</v>
      </c>
      <c r="L14640" t="s">
        <v>18638</v>
      </c>
      <c r="M14640" t="s">
        <v>18639</v>
      </c>
      <c r="N14640" t="s">
        <v>7469</v>
      </c>
      <c r="O14640" t="s">
        <v>7470</v>
      </c>
      <c r="P14640">
        <v>6460000</v>
      </c>
      <c r="Q14640" t="s">
        <v>6636</v>
      </c>
      <c r="R14640" t="s">
        <v>6636</v>
      </c>
      <c r="S14640" s="12"/>
      <c r="T14640" s="13"/>
      <c r="U14640" t="s">
        <v>6636</v>
      </c>
    </row>
    <row r="14641" spans="1:21" x14ac:dyDescent="0.25">
      <c r="A14641" t="s">
        <v>6619</v>
      </c>
      <c r="B14641" s="12">
        <v>82128</v>
      </c>
      <c r="C14641" t="s">
        <v>18635</v>
      </c>
      <c r="D14641" s="11">
        <v>46174.671319444402</v>
      </c>
      <c r="E14641" t="s">
        <v>18636</v>
      </c>
      <c r="F14641" t="s">
        <v>6415</v>
      </c>
      <c r="G14641" t="s">
        <v>6365</v>
      </c>
      <c r="H14641" t="s">
        <v>6360</v>
      </c>
      <c r="I14641" t="s">
        <v>65</v>
      </c>
      <c r="J14641" t="s">
        <v>67</v>
      </c>
      <c r="K14641" t="s">
        <v>18637</v>
      </c>
      <c r="L14641" t="s">
        <v>18638</v>
      </c>
      <c r="M14641" t="s">
        <v>18639</v>
      </c>
      <c r="N14641" t="s">
        <v>7469</v>
      </c>
      <c r="O14641" t="s">
        <v>7470</v>
      </c>
      <c r="P14641">
        <v>6460000</v>
      </c>
      <c r="Q14641" t="s">
        <v>6636</v>
      </c>
      <c r="R14641" t="s">
        <v>6636</v>
      </c>
      <c r="S14641" s="12"/>
      <c r="T14641" s="13"/>
      <c r="U14641" t="s">
        <v>6636</v>
      </c>
    </row>
    <row r="14642" spans="1:21" x14ac:dyDescent="0.25">
      <c r="A14642" t="s">
        <v>6619</v>
      </c>
      <c r="B14642" s="12">
        <v>82160</v>
      </c>
      <c r="C14642" t="s">
        <v>18640</v>
      </c>
      <c r="D14642" s="11">
        <v>46174.852002314801</v>
      </c>
      <c r="E14642" t="s">
        <v>18641</v>
      </c>
      <c r="F14642" t="s">
        <v>6415</v>
      </c>
      <c r="G14642" t="s">
        <v>6367</v>
      </c>
      <c r="H14642" t="s">
        <v>6360</v>
      </c>
      <c r="I14642" t="s">
        <v>55</v>
      </c>
      <c r="J14642" t="s">
        <v>732</v>
      </c>
      <c r="K14642" t="s">
        <v>18642</v>
      </c>
      <c r="L14642" t="s">
        <v>18638</v>
      </c>
      <c r="M14642" t="s">
        <v>18643</v>
      </c>
      <c r="N14642" t="s">
        <v>7469</v>
      </c>
      <c r="O14642" t="s">
        <v>7470</v>
      </c>
      <c r="P14642">
        <v>5760000</v>
      </c>
      <c r="Q14642" t="s">
        <v>6636</v>
      </c>
      <c r="R14642" t="s">
        <v>6636</v>
      </c>
      <c r="S14642" s="12"/>
      <c r="T14642" s="13"/>
      <c r="U14642" t="s">
        <v>7560</v>
      </c>
    </row>
    <row r="14643" spans="1:21" x14ac:dyDescent="0.25">
      <c r="A14643" t="s">
        <v>6619</v>
      </c>
      <c r="B14643" s="12">
        <v>82160</v>
      </c>
      <c r="C14643" t="s">
        <v>18640</v>
      </c>
      <c r="D14643" s="11">
        <v>46174.852002314801</v>
      </c>
      <c r="E14643" t="s">
        <v>18641</v>
      </c>
      <c r="F14643" t="s">
        <v>6415</v>
      </c>
      <c r="G14643" t="s">
        <v>6365</v>
      </c>
      <c r="H14643" t="s">
        <v>6360</v>
      </c>
      <c r="I14643" t="s">
        <v>55</v>
      </c>
      <c r="J14643" t="s">
        <v>732</v>
      </c>
      <c r="K14643" t="s">
        <v>18642</v>
      </c>
      <c r="L14643" t="s">
        <v>18638</v>
      </c>
      <c r="M14643" t="s">
        <v>18643</v>
      </c>
      <c r="N14643" t="s">
        <v>7469</v>
      </c>
      <c r="O14643" t="s">
        <v>7470</v>
      </c>
      <c r="P14643">
        <v>5760000</v>
      </c>
      <c r="Q14643" t="s">
        <v>6636</v>
      </c>
      <c r="R14643" t="s">
        <v>6636</v>
      </c>
      <c r="S14643" s="12"/>
      <c r="T14643" s="13"/>
      <c r="U14643" t="s">
        <v>7560</v>
      </c>
    </row>
    <row r="14644" spans="1:21" x14ac:dyDescent="0.25">
      <c r="A14644" t="s">
        <v>6619</v>
      </c>
      <c r="B14644" s="12">
        <v>82162</v>
      </c>
      <c r="C14644" t="s">
        <v>18630</v>
      </c>
      <c r="D14644" s="11">
        <v>46174.852627314802</v>
      </c>
      <c r="E14644" t="s">
        <v>18631</v>
      </c>
      <c r="F14644" t="s">
        <v>6415</v>
      </c>
      <c r="G14644" t="s">
        <v>6496</v>
      </c>
      <c r="H14644" t="s">
        <v>6360</v>
      </c>
      <c r="I14644" t="s">
        <v>55</v>
      </c>
      <c r="J14644" t="s">
        <v>44</v>
      </c>
      <c r="K14644" t="s">
        <v>18632</v>
      </c>
      <c r="L14644" t="s">
        <v>18633</v>
      </c>
      <c r="M14644" t="s">
        <v>18634</v>
      </c>
      <c r="N14644" t="s">
        <v>7469</v>
      </c>
      <c r="O14644" t="s">
        <v>7470</v>
      </c>
      <c r="P14644">
        <v>6460000</v>
      </c>
      <c r="Q14644" t="s">
        <v>6636</v>
      </c>
      <c r="R14644" t="s">
        <v>6636</v>
      </c>
      <c r="S14644" s="12"/>
      <c r="T14644" s="13"/>
      <c r="U14644" t="s">
        <v>6629</v>
      </c>
    </row>
    <row r="14645" spans="1:21" x14ac:dyDescent="0.25">
      <c r="A14645" t="s">
        <v>6619</v>
      </c>
      <c r="B14645" s="12">
        <v>82162</v>
      </c>
      <c r="C14645" t="s">
        <v>18630</v>
      </c>
      <c r="D14645" s="11">
        <v>46174.852627314802</v>
      </c>
      <c r="E14645" t="s">
        <v>18631</v>
      </c>
      <c r="F14645" t="s">
        <v>6415</v>
      </c>
      <c r="G14645" t="s">
        <v>6497</v>
      </c>
      <c r="H14645" t="s">
        <v>6360</v>
      </c>
      <c r="I14645" t="s">
        <v>55</v>
      </c>
      <c r="J14645" t="s">
        <v>44</v>
      </c>
      <c r="K14645" t="s">
        <v>18632</v>
      </c>
      <c r="L14645" t="s">
        <v>18633</v>
      </c>
      <c r="M14645" t="s">
        <v>18634</v>
      </c>
      <c r="N14645" t="s">
        <v>7469</v>
      </c>
      <c r="O14645" t="s">
        <v>7470</v>
      </c>
      <c r="P14645">
        <v>6460000</v>
      </c>
      <c r="Q14645" t="s">
        <v>6636</v>
      </c>
      <c r="R14645" t="s">
        <v>6636</v>
      </c>
      <c r="S14645" s="12"/>
      <c r="T14645" s="13"/>
      <c r="U14645" t="s">
        <v>6629</v>
      </c>
    </row>
    <row r="14646" spans="1:21" x14ac:dyDescent="0.25">
      <c r="A14646" t="s">
        <v>6619</v>
      </c>
      <c r="B14646" s="12">
        <v>82162</v>
      </c>
      <c r="C14646" t="s">
        <v>18630</v>
      </c>
      <c r="D14646" s="11">
        <v>46174.852627314802</v>
      </c>
      <c r="E14646" t="s">
        <v>18631</v>
      </c>
      <c r="F14646" t="s">
        <v>6415</v>
      </c>
      <c r="G14646" t="s">
        <v>6498</v>
      </c>
      <c r="H14646" t="s">
        <v>6360</v>
      </c>
      <c r="I14646" t="s">
        <v>55</v>
      </c>
      <c r="J14646" t="s">
        <v>44</v>
      </c>
      <c r="K14646" t="s">
        <v>18632</v>
      </c>
      <c r="L14646" t="s">
        <v>18633</v>
      </c>
      <c r="M14646" t="s">
        <v>18634</v>
      </c>
      <c r="N14646" t="s">
        <v>7469</v>
      </c>
      <c r="O14646" t="s">
        <v>7470</v>
      </c>
      <c r="P14646">
        <v>6460000</v>
      </c>
      <c r="Q14646" t="s">
        <v>6636</v>
      </c>
      <c r="R14646" t="s">
        <v>6636</v>
      </c>
      <c r="S14646" s="12"/>
      <c r="T14646" s="13"/>
      <c r="U14646" t="s">
        <v>6629</v>
      </c>
    </row>
    <row r="14647" spans="1:21" x14ac:dyDescent="0.25">
      <c r="A14647" t="s">
        <v>6619</v>
      </c>
      <c r="B14647" s="12">
        <v>82162</v>
      </c>
      <c r="C14647" t="s">
        <v>18630</v>
      </c>
      <c r="D14647" s="11">
        <v>46174.852627314802</v>
      </c>
      <c r="E14647" t="s">
        <v>18631</v>
      </c>
      <c r="F14647" t="s">
        <v>6415</v>
      </c>
      <c r="G14647" t="s">
        <v>6499</v>
      </c>
      <c r="H14647" t="s">
        <v>6360</v>
      </c>
      <c r="I14647" t="s">
        <v>55</v>
      </c>
      <c r="J14647" t="s">
        <v>44</v>
      </c>
      <c r="K14647" t="s">
        <v>18632</v>
      </c>
      <c r="L14647" t="s">
        <v>18633</v>
      </c>
      <c r="M14647" t="s">
        <v>18634</v>
      </c>
      <c r="N14647" t="s">
        <v>7469</v>
      </c>
      <c r="O14647" t="s">
        <v>7470</v>
      </c>
      <c r="P14647">
        <v>6460000</v>
      </c>
      <c r="Q14647" t="s">
        <v>6636</v>
      </c>
      <c r="R14647" t="s">
        <v>6636</v>
      </c>
      <c r="S14647" s="12"/>
      <c r="T14647" s="13"/>
      <c r="U14647" t="s">
        <v>6629</v>
      </c>
    </row>
    <row r="14648" spans="1:21" x14ac:dyDescent="0.25">
      <c r="A14648" t="s">
        <v>6619</v>
      </c>
      <c r="B14648" s="12">
        <v>82166</v>
      </c>
      <c r="C14648" t="s">
        <v>18644</v>
      </c>
      <c r="D14648" s="11">
        <v>46175.403495370403</v>
      </c>
      <c r="E14648" t="s">
        <v>18645</v>
      </c>
      <c r="F14648" t="s">
        <v>6415</v>
      </c>
      <c r="G14648" t="s">
        <v>18646</v>
      </c>
      <c r="H14648" t="s">
        <v>6360</v>
      </c>
      <c r="I14648" t="s">
        <v>55</v>
      </c>
      <c r="J14648" t="s">
        <v>643</v>
      </c>
      <c r="K14648" t="s">
        <v>18647</v>
      </c>
      <c r="L14648" t="s">
        <v>18648</v>
      </c>
      <c r="M14648" t="s">
        <v>18649</v>
      </c>
      <c r="N14648" t="s">
        <v>7469</v>
      </c>
      <c r="O14648" t="s">
        <v>7470</v>
      </c>
      <c r="P14648">
        <v>5760000</v>
      </c>
      <c r="Q14648" t="s">
        <v>6636</v>
      </c>
      <c r="R14648" t="s">
        <v>6636</v>
      </c>
      <c r="S14648" s="12"/>
      <c r="T14648" s="13"/>
      <c r="U14648" t="s">
        <v>7448</v>
      </c>
    </row>
    <row r="14649" spans="1:21" x14ac:dyDescent="0.25">
      <c r="A14649" t="s">
        <v>6637</v>
      </c>
      <c r="B14649" s="12">
        <v>82220</v>
      </c>
      <c r="C14649" t="s">
        <v>18650</v>
      </c>
      <c r="D14649" s="11">
        <v>46175.581018518496</v>
      </c>
      <c r="E14649" t="s">
        <v>18651</v>
      </c>
      <c r="F14649" t="s">
        <v>6415</v>
      </c>
      <c r="G14649" t="s">
        <v>18652</v>
      </c>
      <c r="H14649" t="s">
        <v>6360</v>
      </c>
      <c r="I14649" t="s">
        <v>55</v>
      </c>
      <c r="J14649" t="s">
        <v>732</v>
      </c>
      <c r="K14649" t="s">
        <v>18653</v>
      </c>
      <c r="L14649" t="s">
        <v>1870</v>
      </c>
      <c r="M14649" t="s">
        <v>18654</v>
      </c>
      <c r="N14649" t="s">
        <v>7469</v>
      </c>
      <c r="O14649" t="s">
        <v>9718</v>
      </c>
      <c r="P14649">
        <v>4258000</v>
      </c>
      <c r="Q14649" t="s">
        <v>6636</v>
      </c>
      <c r="R14649" t="s">
        <v>6636</v>
      </c>
      <c r="S14649" s="12"/>
      <c r="T14649" s="13"/>
      <c r="U14649" t="s">
        <v>6724</v>
      </c>
    </row>
    <row r="14650" spans="1:21" x14ac:dyDescent="0.25">
      <c r="A14650" t="s">
        <v>6619</v>
      </c>
      <c r="B14650" s="12">
        <v>82220</v>
      </c>
      <c r="C14650" t="s">
        <v>18650</v>
      </c>
      <c r="D14650" s="11">
        <v>46175.624803240702</v>
      </c>
      <c r="E14650" t="s">
        <v>18651</v>
      </c>
      <c r="F14650" t="s">
        <v>6415</v>
      </c>
      <c r="G14650" t="s">
        <v>18652</v>
      </c>
      <c r="H14650" t="s">
        <v>6360</v>
      </c>
      <c r="I14650" t="s">
        <v>55</v>
      </c>
      <c r="J14650" t="s">
        <v>732</v>
      </c>
      <c r="K14650" t="s">
        <v>18653</v>
      </c>
      <c r="L14650" t="s">
        <v>1870</v>
      </c>
      <c r="M14650" t="s">
        <v>18654</v>
      </c>
      <c r="N14650" t="s">
        <v>7469</v>
      </c>
      <c r="O14650" t="s">
        <v>9718</v>
      </c>
      <c r="P14650">
        <v>4258000</v>
      </c>
      <c r="Q14650" t="s">
        <v>6636</v>
      </c>
      <c r="R14650" t="s">
        <v>6636</v>
      </c>
      <c r="S14650" s="12"/>
      <c r="T14650" s="13"/>
      <c r="U14650" t="s">
        <v>6724</v>
      </c>
    </row>
    <row r="14651" spans="1:21" x14ac:dyDescent="0.25">
      <c r="A14651" t="s">
        <v>6619</v>
      </c>
      <c r="B14651" s="12">
        <v>82238</v>
      </c>
      <c r="C14651" t="s">
        <v>18655</v>
      </c>
      <c r="D14651" s="11">
        <v>46175.770358796297</v>
      </c>
      <c r="E14651" t="s">
        <v>18656</v>
      </c>
      <c r="F14651" t="s">
        <v>6415</v>
      </c>
      <c r="G14651" t="s">
        <v>6372</v>
      </c>
      <c r="H14651" t="s">
        <v>6360</v>
      </c>
      <c r="I14651" t="s">
        <v>55</v>
      </c>
      <c r="J14651" t="s">
        <v>737</v>
      </c>
      <c r="K14651" t="s">
        <v>18657</v>
      </c>
      <c r="L14651" t="s">
        <v>18336</v>
      </c>
      <c r="M14651" t="s">
        <v>18658</v>
      </c>
      <c r="N14651" t="s">
        <v>7469</v>
      </c>
      <c r="O14651" t="s">
        <v>7470</v>
      </c>
      <c r="P14651">
        <v>5760000</v>
      </c>
      <c r="Q14651" t="s">
        <v>6636</v>
      </c>
      <c r="R14651" t="s">
        <v>6636</v>
      </c>
      <c r="S14651" s="12"/>
      <c r="T14651" s="13"/>
      <c r="U14651" t="s">
        <v>6721</v>
      </c>
    </row>
    <row r="14652" spans="1:21" x14ac:dyDescent="0.25">
      <c r="A14652" t="s">
        <v>6619</v>
      </c>
      <c r="B14652" s="12">
        <v>82238</v>
      </c>
      <c r="C14652" t="s">
        <v>18655</v>
      </c>
      <c r="D14652" s="11">
        <v>46175.770358796297</v>
      </c>
      <c r="E14652" t="s">
        <v>18656</v>
      </c>
      <c r="F14652" t="s">
        <v>6415</v>
      </c>
      <c r="G14652" t="s">
        <v>11143</v>
      </c>
      <c r="H14652" t="s">
        <v>6360</v>
      </c>
      <c r="I14652" t="s">
        <v>55</v>
      </c>
      <c r="J14652" t="s">
        <v>737</v>
      </c>
      <c r="K14652" t="s">
        <v>18657</v>
      </c>
      <c r="L14652" t="s">
        <v>18336</v>
      </c>
      <c r="M14652" t="s">
        <v>18658</v>
      </c>
      <c r="N14652" t="s">
        <v>7469</v>
      </c>
      <c r="O14652" t="s">
        <v>7470</v>
      </c>
      <c r="P14652">
        <v>5760000</v>
      </c>
      <c r="Q14652" t="s">
        <v>6636</v>
      </c>
      <c r="R14652" t="s">
        <v>6636</v>
      </c>
      <c r="S14652" s="12"/>
      <c r="T14652" s="13"/>
      <c r="U14652" t="s">
        <v>6721</v>
      </c>
    </row>
    <row r="14653" spans="1:21" x14ac:dyDescent="0.25">
      <c r="A14653" t="s">
        <v>6637</v>
      </c>
      <c r="B14653" s="12">
        <v>82244</v>
      </c>
      <c r="C14653" t="s">
        <v>18659</v>
      </c>
      <c r="D14653" s="11">
        <v>46175.815625000003</v>
      </c>
      <c r="E14653" t="s">
        <v>18660</v>
      </c>
      <c r="F14653" t="s">
        <v>6415</v>
      </c>
      <c r="G14653" t="s">
        <v>18661</v>
      </c>
      <c r="H14653" t="s">
        <v>6360</v>
      </c>
      <c r="I14653" t="s">
        <v>55</v>
      </c>
      <c r="J14653" t="s">
        <v>643</v>
      </c>
      <c r="K14653" t="s">
        <v>18662</v>
      </c>
      <c r="L14653" t="s">
        <v>18663</v>
      </c>
      <c r="M14653" t="s">
        <v>18664</v>
      </c>
      <c r="N14653" t="s">
        <v>7469</v>
      </c>
      <c r="O14653" t="s">
        <v>7470</v>
      </c>
      <c r="P14653">
        <v>6160000</v>
      </c>
      <c r="Q14653" t="s">
        <v>6636</v>
      </c>
      <c r="R14653" t="s">
        <v>6636</v>
      </c>
      <c r="S14653" s="12"/>
      <c r="T14653" s="13"/>
      <c r="U14653" t="s">
        <v>6650</v>
      </c>
    </row>
    <row r="14654" spans="1:21" x14ac:dyDescent="0.25">
      <c r="A14654" t="s">
        <v>6619</v>
      </c>
      <c r="B14654" s="12">
        <v>82244</v>
      </c>
      <c r="C14654" t="s">
        <v>18659</v>
      </c>
      <c r="D14654" s="11">
        <v>46175.823611111096</v>
      </c>
      <c r="E14654" t="s">
        <v>18660</v>
      </c>
      <c r="F14654" t="s">
        <v>6415</v>
      </c>
      <c r="G14654" t="s">
        <v>18661</v>
      </c>
      <c r="H14654" t="s">
        <v>6360</v>
      </c>
      <c r="I14654" t="s">
        <v>55</v>
      </c>
      <c r="J14654" t="s">
        <v>643</v>
      </c>
      <c r="K14654" t="s">
        <v>18662</v>
      </c>
      <c r="L14654" t="s">
        <v>18663</v>
      </c>
      <c r="M14654" t="s">
        <v>18664</v>
      </c>
      <c r="N14654" t="s">
        <v>7469</v>
      </c>
      <c r="O14654" t="s">
        <v>7470</v>
      </c>
      <c r="P14654">
        <v>6160000</v>
      </c>
      <c r="Q14654" t="s">
        <v>6636</v>
      </c>
      <c r="R14654" t="s">
        <v>6636</v>
      </c>
      <c r="S14654" s="12"/>
      <c r="T14654" s="13"/>
      <c r="U14654" t="s">
        <v>6650</v>
      </c>
    </row>
    <row r="14655" spans="1:21" x14ac:dyDescent="0.25">
      <c r="A14655" t="s">
        <v>6637</v>
      </c>
      <c r="B14655" s="12">
        <v>82484</v>
      </c>
      <c r="C14655" t="s">
        <v>18665</v>
      </c>
      <c r="D14655" s="11">
        <v>46175.8527777778</v>
      </c>
      <c r="E14655" t="s">
        <v>18666</v>
      </c>
      <c r="F14655" t="s">
        <v>6415</v>
      </c>
      <c r="G14655" t="s">
        <v>6397</v>
      </c>
      <c r="H14655" t="s">
        <v>6360</v>
      </c>
      <c r="I14655" t="s">
        <v>55</v>
      </c>
      <c r="J14655" t="s">
        <v>732</v>
      </c>
      <c r="K14655" t="s">
        <v>18667</v>
      </c>
      <c r="L14655" t="s">
        <v>18668</v>
      </c>
      <c r="M14655" t="s">
        <v>18669</v>
      </c>
      <c r="N14655" t="s">
        <v>7469</v>
      </c>
      <c r="O14655" t="s">
        <v>7933</v>
      </c>
      <c r="P14655">
        <v>7080000</v>
      </c>
      <c r="Q14655" t="s">
        <v>6636</v>
      </c>
      <c r="R14655" t="s">
        <v>6636</v>
      </c>
      <c r="S14655" s="12"/>
      <c r="T14655" s="13"/>
      <c r="U14655" t="s">
        <v>12340</v>
      </c>
    </row>
    <row r="14656" spans="1:21" x14ac:dyDescent="0.25">
      <c r="A14656" t="s">
        <v>6637</v>
      </c>
      <c r="B14656" s="12">
        <v>82484</v>
      </c>
      <c r="C14656" t="s">
        <v>18665</v>
      </c>
      <c r="D14656" s="11">
        <v>46175.8527777778</v>
      </c>
      <c r="E14656" t="s">
        <v>18666</v>
      </c>
      <c r="F14656" t="s">
        <v>6415</v>
      </c>
      <c r="G14656" t="s">
        <v>18670</v>
      </c>
      <c r="H14656" t="s">
        <v>6360</v>
      </c>
      <c r="I14656" t="s">
        <v>55</v>
      </c>
      <c r="J14656" t="s">
        <v>732</v>
      </c>
      <c r="K14656" t="s">
        <v>18667</v>
      </c>
      <c r="L14656" t="s">
        <v>18668</v>
      </c>
      <c r="M14656" t="s">
        <v>18669</v>
      </c>
      <c r="N14656" t="s">
        <v>7469</v>
      </c>
      <c r="O14656" t="s">
        <v>7933</v>
      </c>
      <c r="P14656">
        <v>7080000</v>
      </c>
      <c r="Q14656" t="s">
        <v>6636</v>
      </c>
      <c r="R14656" t="s">
        <v>6636</v>
      </c>
      <c r="S14656" s="12"/>
      <c r="T14656" s="13"/>
      <c r="U14656" t="s">
        <v>12340</v>
      </c>
    </row>
    <row r="14657" spans="1:21" x14ac:dyDescent="0.25">
      <c r="A14657" t="s">
        <v>6637</v>
      </c>
      <c r="B14657" s="12">
        <v>82260</v>
      </c>
      <c r="C14657" t="s">
        <v>18671</v>
      </c>
      <c r="D14657" s="11">
        <v>46175.8922453704</v>
      </c>
      <c r="E14657" t="s">
        <v>18672</v>
      </c>
      <c r="F14657" t="s">
        <v>6415</v>
      </c>
      <c r="G14657" t="s">
        <v>6367</v>
      </c>
      <c r="H14657" t="s">
        <v>6360</v>
      </c>
      <c r="I14657" t="s">
        <v>65</v>
      </c>
      <c r="J14657" t="s">
        <v>67</v>
      </c>
      <c r="K14657" t="s">
        <v>18673</v>
      </c>
      <c r="L14657" t="s">
        <v>18638</v>
      </c>
      <c r="M14657" t="s">
        <v>18674</v>
      </c>
      <c r="N14657" t="s">
        <v>8601</v>
      </c>
      <c r="O14657" t="s">
        <v>9632</v>
      </c>
      <c r="P14657">
        <v>6299800</v>
      </c>
      <c r="Q14657" t="s">
        <v>6636</v>
      </c>
      <c r="R14657" t="s">
        <v>6636</v>
      </c>
      <c r="S14657" s="12"/>
      <c r="T14657" s="13"/>
      <c r="U14657" t="s">
        <v>6636</v>
      </c>
    </row>
    <row r="14658" spans="1:21" x14ac:dyDescent="0.25">
      <c r="A14658" t="s">
        <v>6637</v>
      </c>
      <c r="B14658" s="12">
        <v>82260</v>
      </c>
      <c r="C14658" t="s">
        <v>18671</v>
      </c>
      <c r="D14658" s="11">
        <v>46175.8922453704</v>
      </c>
      <c r="E14658" t="s">
        <v>18672</v>
      </c>
      <c r="F14658" t="s">
        <v>6415</v>
      </c>
      <c r="G14658" t="s">
        <v>6365</v>
      </c>
      <c r="H14658" t="s">
        <v>6360</v>
      </c>
      <c r="I14658" t="s">
        <v>65</v>
      </c>
      <c r="J14658" t="s">
        <v>67</v>
      </c>
      <c r="K14658" t="s">
        <v>18673</v>
      </c>
      <c r="L14658" t="s">
        <v>18638</v>
      </c>
      <c r="M14658" t="s">
        <v>18674</v>
      </c>
      <c r="N14658" t="s">
        <v>8601</v>
      </c>
      <c r="O14658" t="s">
        <v>9632</v>
      </c>
      <c r="P14658">
        <v>6299800</v>
      </c>
      <c r="Q14658" t="s">
        <v>6636</v>
      </c>
      <c r="R14658" t="s">
        <v>6636</v>
      </c>
      <c r="S14658" s="12"/>
      <c r="T14658" s="13"/>
      <c r="U14658" t="s">
        <v>6636</v>
      </c>
    </row>
    <row r="14659" spans="1:21" x14ac:dyDescent="0.25">
      <c r="A14659" t="s">
        <v>6637</v>
      </c>
      <c r="B14659" s="12">
        <v>82576</v>
      </c>
      <c r="C14659" t="s">
        <v>13642</v>
      </c>
      <c r="D14659" s="11">
        <v>46176.019444444399</v>
      </c>
      <c r="E14659" t="s">
        <v>13643</v>
      </c>
      <c r="F14659" t="s">
        <v>6415</v>
      </c>
      <c r="G14659" t="s">
        <v>6367</v>
      </c>
      <c r="H14659" t="s">
        <v>6360</v>
      </c>
      <c r="I14659" t="s">
        <v>55</v>
      </c>
      <c r="J14659" t="s">
        <v>737</v>
      </c>
      <c r="K14659" t="s">
        <v>18675</v>
      </c>
      <c r="L14659" t="s">
        <v>18638</v>
      </c>
      <c r="M14659" t="s">
        <v>18676</v>
      </c>
      <c r="N14659" t="s">
        <v>7469</v>
      </c>
      <c r="O14659" t="s">
        <v>7470</v>
      </c>
      <c r="P14659">
        <v>5760000</v>
      </c>
      <c r="Q14659" t="s">
        <v>6636</v>
      </c>
      <c r="R14659" t="s">
        <v>6636</v>
      </c>
      <c r="S14659" s="12"/>
      <c r="T14659" s="13"/>
      <c r="U14659" t="s">
        <v>6636</v>
      </c>
    </row>
    <row r="14660" spans="1:21" x14ac:dyDescent="0.25">
      <c r="A14660" t="s">
        <v>6637</v>
      </c>
      <c r="B14660" s="12">
        <v>83766</v>
      </c>
      <c r="C14660" t="s">
        <v>13642</v>
      </c>
      <c r="D14660" s="11">
        <v>46176.019444444399</v>
      </c>
      <c r="E14660" t="s">
        <v>13643</v>
      </c>
      <c r="F14660" t="s">
        <v>6415</v>
      </c>
      <c r="G14660" t="s">
        <v>6367</v>
      </c>
      <c r="H14660" t="s">
        <v>6360</v>
      </c>
      <c r="I14660" t="s">
        <v>55</v>
      </c>
      <c r="J14660" t="s">
        <v>737</v>
      </c>
      <c r="K14660" t="s">
        <v>18637</v>
      </c>
      <c r="L14660" t="s">
        <v>18638</v>
      </c>
      <c r="M14660" t="s">
        <v>18639</v>
      </c>
      <c r="N14660" t="s">
        <v>7469</v>
      </c>
      <c r="O14660" t="s">
        <v>7470</v>
      </c>
      <c r="P14660">
        <v>6460000</v>
      </c>
      <c r="Q14660" t="s">
        <v>6636</v>
      </c>
      <c r="R14660" t="s">
        <v>6636</v>
      </c>
      <c r="S14660" s="12"/>
      <c r="T14660" s="13"/>
      <c r="U14660" t="s">
        <v>6636</v>
      </c>
    </row>
    <row r="14661" spans="1:21" x14ac:dyDescent="0.25">
      <c r="A14661" t="s">
        <v>6637</v>
      </c>
      <c r="B14661" s="12">
        <v>82576</v>
      </c>
      <c r="C14661" t="s">
        <v>13642</v>
      </c>
      <c r="D14661" s="11">
        <v>46176.019444444399</v>
      </c>
      <c r="E14661" t="s">
        <v>13643</v>
      </c>
      <c r="F14661" t="s">
        <v>6415</v>
      </c>
      <c r="G14661" t="s">
        <v>6365</v>
      </c>
      <c r="H14661" t="s">
        <v>6360</v>
      </c>
      <c r="I14661" t="s">
        <v>55</v>
      </c>
      <c r="J14661" t="s">
        <v>737</v>
      </c>
      <c r="K14661" t="s">
        <v>18675</v>
      </c>
      <c r="L14661" t="s">
        <v>18638</v>
      </c>
      <c r="M14661" t="s">
        <v>18676</v>
      </c>
      <c r="N14661" t="s">
        <v>7469</v>
      </c>
      <c r="O14661" t="s">
        <v>7470</v>
      </c>
      <c r="P14661">
        <v>5760000</v>
      </c>
      <c r="Q14661" t="s">
        <v>6636</v>
      </c>
      <c r="R14661" t="s">
        <v>6636</v>
      </c>
      <c r="S14661" s="12"/>
      <c r="T14661" s="13"/>
      <c r="U14661" t="s">
        <v>6636</v>
      </c>
    </row>
    <row r="14662" spans="1:21" x14ac:dyDescent="0.25">
      <c r="A14662" t="s">
        <v>6637</v>
      </c>
      <c r="B14662" s="12">
        <v>83766</v>
      </c>
      <c r="C14662" t="s">
        <v>13642</v>
      </c>
      <c r="D14662" s="11">
        <v>46176.019444444399</v>
      </c>
      <c r="E14662" t="s">
        <v>13643</v>
      </c>
      <c r="F14662" t="s">
        <v>6415</v>
      </c>
      <c r="G14662" t="s">
        <v>6365</v>
      </c>
      <c r="H14662" t="s">
        <v>6360</v>
      </c>
      <c r="I14662" t="s">
        <v>55</v>
      </c>
      <c r="J14662" t="s">
        <v>737</v>
      </c>
      <c r="K14662" t="s">
        <v>18637</v>
      </c>
      <c r="L14662" t="s">
        <v>18638</v>
      </c>
      <c r="M14662" t="s">
        <v>18639</v>
      </c>
      <c r="N14662" t="s">
        <v>7469</v>
      </c>
      <c r="O14662" t="s">
        <v>7470</v>
      </c>
      <c r="P14662">
        <v>6460000</v>
      </c>
      <c r="Q14662" t="s">
        <v>6636</v>
      </c>
      <c r="R14662" t="s">
        <v>6636</v>
      </c>
      <c r="S14662" s="12"/>
      <c r="T14662" s="13"/>
      <c r="U14662" t="s">
        <v>6636</v>
      </c>
    </row>
    <row r="14663" spans="1:21" x14ac:dyDescent="0.25">
      <c r="A14663" t="s">
        <v>6637</v>
      </c>
      <c r="B14663" s="12">
        <v>83812</v>
      </c>
      <c r="C14663" t="s">
        <v>18677</v>
      </c>
      <c r="D14663" s="11">
        <v>46176.204166666699</v>
      </c>
      <c r="E14663" t="s">
        <v>18678</v>
      </c>
      <c r="F14663" t="s">
        <v>6415</v>
      </c>
      <c r="G14663" t="s">
        <v>18679</v>
      </c>
      <c r="H14663" t="s">
        <v>6360</v>
      </c>
      <c r="I14663" t="s">
        <v>65</v>
      </c>
      <c r="J14663" t="s">
        <v>132</v>
      </c>
      <c r="K14663" t="s">
        <v>18680</v>
      </c>
      <c r="L14663" t="s">
        <v>1668</v>
      </c>
      <c r="M14663" t="s">
        <v>18681</v>
      </c>
      <c r="N14663" t="s">
        <v>8601</v>
      </c>
      <c r="O14663" t="s">
        <v>9632</v>
      </c>
      <c r="P14663">
        <v>7099800</v>
      </c>
      <c r="Q14663" t="s">
        <v>6636</v>
      </c>
      <c r="R14663" t="s">
        <v>6636</v>
      </c>
      <c r="S14663" s="12"/>
      <c r="T14663" s="13"/>
      <c r="U14663" t="s">
        <v>9302</v>
      </c>
    </row>
    <row r="14664" spans="1:21" x14ac:dyDescent="0.25">
      <c r="A14664" t="s">
        <v>6637</v>
      </c>
      <c r="B14664" s="12">
        <v>82264</v>
      </c>
      <c r="C14664" t="s">
        <v>18677</v>
      </c>
      <c r="D14664" s="11">
        <v>46176.204166666699</v>
      </c>
      <c r="E14664" t="s">
        <v>18678</v>
      </c>
      <c r="F14664" t="s">
        <v>6415</v>
      </c>
      <c r="G14664" t="s">
        <v>18679</v>
      </c>
      <c r="H14664" t="s">
        <v>6360</v>
      </c>
      <c r="I14664" t="s">
        <v>65</v>
      </c>
      <c r="J14664" t="s">
        <v>132</v>
      </c>
      <c r="K14664" t="s">
        <v>18682</v>
      </c>
      <c r="L14664" t="s">
        <v>1668</v>
      </c>
      <c r="M14664" t="s">
        <v>18683</v>
      </c>
      <c r="N14664" t="s">
        <v>8601</v>
      </c>
      <c r="O14664" t="s">
        <v>9632</v>
      </c>
      <c r="P14664">
        <v>5919800</v>
      </c>
      <c r="Q14664" t="s">
        <v>6636</v>
      </c>
      <c r="R14664" t="s">
        <v>6636</v>
      </c>
      <c r="S14664" s="12"/>
      <c r="T14664" s="13"/>
      <c r="U14664" t="s">
        <v>9302</v>
      </c>
    </row>
    <row r="14665" spans="1:21" x14ac:dyDescent="0.25">
      <c r="A14665" t="s">
        <v>6637</v>
      </c>
      <c r="B14665" s="12">
        <v>83812</v>
      </c>
      <c r="C14665" t="s">
        <v>18677</v>
      </c>
      <c r="D14665" s="11">
        <v>46176.204166666699</v>
      </c>
      <c r="E14665" t="s">
        <v>18678</v>
      </c>
      <c r="F14665" t="s">
        <v>6415</v>
      </c>
      <c r="G14665" t="s">
        <v>18684</v>
      </c>
      <c r="H14665" t="s">
        <v>6360</v>
      </c>
      <c r="I14665" t="s">
        <v>65</v>
      </c>
      <c r="J14665" t="s">
        <v>132</v>
      </c>
      <c r="K14665" t="s">
        <v>18680</v>
      </c>
      <c r="L14665" t="s">
        <v>1668</v>
      </c>
      <c r="M14665" t="s">
        <v>18681</v>
      </c>
      <c r="N14665" t="s">
        <v>8601</v>
      </c>
      <c r="O14665" t="s">
        <v>9632</v>
      </c>
      <c r="P14665">
        <v>7099800</v>
      </c>
      <c r="Q14665" t="s">
        <v>6636</v>
      </c>
      <c r="R14665" t="s">
        <v>6636</v>
      </c>
      <c r="S14665" s="12"/>
      <c r="T14665" s="13"/>
      <c r="U14665" t="s">
        <v>9302</v>
      </c>
    </row>
    <row r="14666" spans="1:21" x14ac:dyDescent="0.25">
      <c r="A14666" t="s">
        <v>6637</v>
      </c>
      <c r="B14666" s="12">
        <v>82264</v>
      </c>
      <c r="C14666" t="s">
        <v>18677</v>
      </c>
      <c r="D14666" s="11">
        <v>46176.204166666699</v>
      </c>
      <c r="E14666" t="s">
        <v>18678</v>
      </c>
      <c r="F14666" t="s">
        <v>6415</v>
      </c>
      <c r="G14666" t="s">
        <v>18684</v>
      </c>
      <c r="H14666" t="s">
        <v>6360</v>
      </c>
      <c r="I14666" t="s">
        <v>65</v>
      </c>
      <c r="J14666" t="s">
        <v>132</v>
      </c>
      <c r="K14666" t="s">
        <v>18682</v>
      </c>
      <c r="L14666" t="s">
        <v>1668</v>
      </c>
      <c r="M14666" t="s">
        <v>18683</v>
      </c>
      <c r="N14666" t="s">
        <v>8601</v>
      </c>
      <c r="O14666" t="s">
        <v>9632</v>
      </c>
      <c r="P14666">
        <v>5919800</v>
      </c>
      <c r="Q14666" t="s">
        <v>6636</v>
      </c>
      <c r="R14666" t="s">
        <v>6636</v>
      </c>
      <c r="S14666" s="12"/>
      <c r="T14666" s="13"/>
      <c r="U14666" t="s">
        <v>9302</v>
      </c>
    </row>
    <row r="14667" spans="1:21" x14ac:dyDescent="0.25">
      <c r="A14667" t="s">
        <v>6637</v>
      </c>
      <c r="B14667" s="12">
        <v>168482</v>
      </c>
      <c r="C14667" t="s">
        <v>18685</v>
      </c>
      <c r="D14667" s="11">
        <v>46176.452025462997</v>
      </c>
      <c r="E14667" t="s">
        <v>18686</v>
      </c>
      <c r="F14667" t="s">
        <v>6415</v>
      </c>
      <c r="G14667" t="s">
        <v>18687</v>
      </c>
      <c r="H14667" t="s">
        <v>6360</v>
      </c>
      <c r="I14667" t="s">
        <v>55</v>
      </c>
      <c r="J14667" t="s">
        <v>643</v>
      </c>
      <c r="K14667" t="s">
        <v>18688</v>
      </c>
      <c r="L14667" t="s">
        <v>808</v>
      </c>
      <c r="M14667" t="s">
        <v>18689</v>
      </c>
      <c r="N14667" t="s">
        <v>7469</v>
      </c>
      <c r="O14667" t="s">
        <v>7470</v>
      </c>
      <c r="P14667">
        <v>12920000</v>
      </c>
      <c r="Q14667" t="s">
        <v>6636</v>
      </c>
      <c r="R14667" t="s">
        <v>6636</v>
      </c>
      <c r="S14667" s="12"/>
      <c r="T14667" s="13"/>
      <c r="U14667" t="s">
        <v>7087</v>
      </c>
    </row>
    <row r="14668" spans="1:21" x14ac:dyDescent="0.25">
      <c r="A14668" t="s">
        <v>6619</v>
      </c>
      <c r="B14668" s="12">
        <v>82260</v>
      </c>
      <c r="C14668" t="s">
        <v>18671</v>
      </c>
      <c r="D14668" s="11">
        <v>46176.476226851897</v>
      </c>
      <c r="E14668" t="s">
        <v>18672</v>
      </c>
      <c r="F14668" t="s">
        <v>6415</v>
      </c>
      <c r="G14668" t="s">
        <v>6367</v>
      </c>
      <c r="H14668" t="s">
        <v>6360</v>
      </c>
      <c r="I14668" t="s">
        <v>65</v>
      </c>
      <c r="J14668" t="s">
        <v>67</v>
      </c>
      <c r="K14668" t="s">
        <v>18673</v>
      </c>
      <c r="L14668" t="s">
        <v>18638</v>
      </c>
      <c r="M14668" t="s">
        <v>18674</v>
      </c>
      <c r="N14668" t="s">
        <v>8601</v>
      </c>
      <c r="O14668" t="s">
        <v>9632</v>
      </c>
      <c r="P14668">
        <v>6299800</v>
      </c>
      <c r="Q14668" t="s">
        <v>6636</v>
      </c>
      <c r="R14668" t="s">
        <v>6636</v>
      </c>
      <c r="S14668" s="12"/>
      <c r="T14668" s="13"/>
      <c r="U14668" t="s">
        <v>6636</v>
      </c>
    </row>
    <row r="14669" spans="1:21" x14ac:dyDescent="0.25">
      <c r="A14669" t="s">
        <v>6619</v>
      </c>
      <c r="B14669" s="12">
        <v>82260</v>
      </c>
      <c r="C14669" t="s">
        <v>18671</v>
      </c>
      <c r="D14669" s="11">
        <v>46176.476226851897</v>
      </c>
      <c r="E14669" t="s">
        <v>18672</v>
      </c>
      <c r="F14669" t="s">
        <v>6415</v>
      </c>
      <c r="G14669" t="s">
        <v>6365</v>
      </c>
      <c r="H14669" t="s">
        <v>6360</v>
      </c>
      <c r="I14669" t="s">
        <v>65</v>
      </c>
      <c r="J14669" t="s">
        <v>67</v>
      </c>
      <c r="K14669" t="s">
        <v>18673</v>
      </c>
      <c r="L14669" t="s">
        <v>18638</v>
      </c>
      <c r="M14669" t="s">
        <v>18674</v>
      </c>
      <c r="N14669" t="s">
        <v>8601</v>
      </c>
      <c r="O14669" t="s">
        <v>9632</v>
      </c>
      <c r="P14669">
        <v>6299800</v>
      </c>
      <c r="Q14669" t="s">
        <v>6636</v>
      </c>
      <c r="R14669" t="s">
        <v>6636</v>
      </c>
      <c r="S14669" s="12"/>
      <c r="T14669" s="13"/>
      <c r="U14669" t="s">
        <v>6636</v>
      </c>
    </row>
    <row r="14670" spans="1:21" x14ac:dyDescent="0.25">
      <c r="A14670" t="s">
        <v>6637</v>
      </c>
      <c r="B14670" s="12">
        <v>82286</v>
      </c>
      <c r="C14670" t="s">
        <v>18690</v>
      </c>
      <c r="D14670" s="11">
        <v>46176.529803240701</v>
      </c>
      <c r="E14670" t="s">
        <v>18691</v>
      </c>
      <c r="F14670" t="s">
        <v>6415</v>
      </c>
      <c r="G14670" t="s">
        <v>6361</v>
      </c>
      <c r="H14670" t="s">
        <v>6360</v>
      </c>
      <c r="I14670" t="s">
        <v>65</v>
      </c>
      <c r="J14670" t="s">
        <v>132</v>
      </c>
      <c r="K14670" t="s">
        <v>18692</v>
      </c>
      <c r="L14670" t="s">
        <v>18336</v>
      </c>
      <c r="M14670" t="s">
        <v>18693</v>
      </c>
      <c r="N14670" t="s">
        <v>8601</v>
      </c>
      <c r="O14670" t="s">
        <v>9632</v>
      </c>
      <c r="P14670">
        <v>6699800</v>
      </c>
      <c r="Q14670" t="s">
        <v>6636</v>
      </c>
      <c r="R14670" t="s">
        <v>6636</v>
      </c>
      <c r="S14670" s="12"/>
      <c r="T14670" s="13"/>
      <c r="U14670" t="s">
        <v>6636</v>
      </c>
    </row>
    <row r="14671" spans="1:21" x14ac:dyDescent="0.25">
      <c r="A14671" t="s">
        <v>6637</v>
      </c>
      <c r="B14671" s="12">
        <v>82298</v>
      </c>
      <c r="C14671" t="s">
        <v>18694</v>
      </c>
      <c r="D14671" s="11">
        <v>46176.594270833302</v>
      </c>
      <c r="E14671" t="s">
        <v>18695</v>
      </c>
      <c r="F14671" t="s">
        <v>6415</v>
      </c>
      <c r="G14671" t="s">
        <v>11132</v>
      </c>
      <c r="H14671" t="s">
        <v>6360</v>
      </c>
      <c r="I14671" t="s">
        <v>6636</v>
      </c>
      <c r="J14671" t="s">
        <v>6636</v>
      </c>
      <c r="K14671" t="s">
        <v>18696</v>
      </c>
      <c r="L14671" t="s">
        <v>2610</v>
      </c>
      <c r="M14671" t="s">
        <v>18697</v>
      </c>
      <c r="N14671" t="s">
        <v>7469</v>
      </c>
      <c r="O14671" t="s">
        <v>7470</v>
      </c>
      <c r="P14671">
        <v>6460000</v>
      </c>
      <c r="Q14671" t="s">
        <v>6636</v>
      </c>
      <c r="R14671" t="s">
        <v>6636</v>
      </c>
      <c r="S14671" s="12"/>
      <c r="T14671" s="13"/>
      <c r="U14671" t="s">
        <v>6636</v>
      </c>
    </row>
    <row r="14672" spans="1:21" x14ac:dyDescent="0.25">
      <c r="A14672" t="s">
        <v>6637</v>
      </c>
      <c r="B14672" s="12">
        <v>82298</v>
      </c>
      <c r="C14672" t="s">
        <v>18694</v>
      </c>
      <c r="D14672" s="11">
        <v>46176.594270833302</v>
      </c>
      <c r="E14672" t="s">
        <v>18695</v>
      </c>
      <c r="F14672" t="s">
        <v>6415</v>
      </c>
      <c r="G14672" t="s">
        <v>11133</v>
      </c>
      <c r="H14672" t="s">
        <v>6360</v>
      </c>
      <c r="I14672" t="s">
        <v>6636</v>
      </c>
      <c r="J14672" t="s">
        <v>6636</v>
      </c>
      <c r="K14672" t="s">
        <v>18696</v>
      </c>
      <c r="L14672" t="s">
        <v>2610</v>
      </c>
      <c r="M14672" t="s">
        <v>18697</v>
      </c>
      <c r="N14672" t="s">
        <v>7469</v>
      </c>
      <c r="O14672" t="s">
        <v>7470</v>
      </c>
      <c r="P14672">
        <v>6460000</v>
      </c>
      <c r="Q14672" t="s">
        <v>6636</v>
      </c>
      <c r="R14672" t="s">
        <v>6636</v>
      </c>
      <c r="S14672" s="12"/>
      <c r="T14672" s="13"/>
      <c r="U14672" t="s">
        <v>6636</v>
      </c>
    </row>
    <row r="14673" spans="1:21" x14ac:dyDescent="0.25">
      <c r="A14673" t="s">
        <v>6619</v>
      </c>
      <c r="B14673" s="12">
        <v>82286</v>
      </c>
      <c r="C14673" t="s">
        <v>18690</v>
      </c>
      <c r="D14673" s="11">
        <v>46176.600856481498</v>
      </c>
      <c r="E14673" t="s">
        <v>18691</v>
      </c>
      <c r="F14673" t="s">
        <v>6415</v>
      </c>
      <c r="G14673" t="s">
        <v>6361</v>
      </c>
      <c r="H14673" t="s">
        <v>6360</v>
      </c>
      <c r="I14673" t="s">
        <v>65</v>
      </c>
      <c r="J14673" t="s">
        <v>132</v>
      </c>
      <c r="K14673" t="s">
        <v>18692</v>
      </c>
      <c r="L14673" t="s">
        <v>18336</v>
      </c>
      <c r="M14673" t="s">
        <v>18693</v>
      </c>
      <c r="N14673" t="s">
        <v>8601</v>
      </c>
      <c r="O14673" t="s">
        <v>9632</v>
      </c>
      <c r="P14673">
        <v>6699800</v>
      </c>
      <c r="Q14673" t="s">
        <v>6636</v>
      </c>
      <c r="R14673" t="s">
        <v>6636</v>
      </c>
      <c r="S14673" s="12"/>
      <c r="T14673" s="13"/>
      <c r="U14673" t="s">
        <v>6636</v>
      </c>
    </row>
    <row r="14674" spans="1:21" x14ac:dyDescent="0.25">
      <c r="A14674" t="s">
        <v>6637</v>
      </c>
      <c r="B14674" s="12">
        <v>82300</v>
      </c>
      <c r="C14674" t="s">
        <v>18698</v>
      </c>
      <c r="D14674" s="11">
        <v>46176.628101851798</v>
      </c>
      <c r="E14674" t="s">
        <v>18699</v>
      </c>
      <c r="F14674" t="s">
        <v>6415</v>
      </c>
      <c r="G14674" t="s">
        <v>6367</v>
      </c>
      <c r="H14674" t="s">
        <v>6360</v>
      </c>
      <c r="I14674" t="s">
        <v>6636</v>
      </c>
      <c r="J14674" t="s">
        <v>6636</v>
      </c>
      <c r="K14674" t="s">
        <v>18700</v>
      </c>
      <c r="L14674" t="s">
        <v>18638</v>
      </c>
      <c r="M14674" t="s">
        <v>18701</v>
      </c>
      <c r="N14674" t="s">
        <v>8601</v>
      </c>
      <c r="O14674" t="s">
        <v>9632</v>
      </c>
      <c r="P14674">
        <v>6619800</v>
      </c>
      <c r="Q14674" t="s">
        <v>6636</v>
      </c>
      <c r="R14674" t="s">
        <v>6636</v>
      </c>
      <c r="S14674" s="12"/>
      <c r="T14674" s="13"/>
      <c r="U14674" t="s">
        <v>7560</v>
      </c>
    </row>
    <row r="14675" spans="1:21" x14ac:dyDescent="0.25">
      <c r="A14675" t="s">
        <v>6637</v>
      </c>
      <c r="B14675" s="12">
        <v>82300</v>
      </c>
      <c r="C14675" t="s">
        <v>18698</v>
      </c>
      <c r="D14675" s="11">
        <v>46176.628101851798</v>
      </c>
      <c r="E14675" t="s">
        <v>18699</v>
      </c>
      <c r="F14675" t="s">
        <v>6415</v>
      </c>
      <c r="G14675" t="s">
        <v>6365</v>
      </c>
      <c r="H14675" t="s">
        <v>6360</v>
      </c>
      <c r="I14675" t="s">
        <v>6636</v>
      </c>
      <c r="J14675" t="s">
        <v>6636</v>
      </c>
      <c r="K14675" t="s">
        <v>18700</v>
      </c>
      <c r="L14675" t="s">
        <v>18638</v>
      </c>
      <c r="M14675" t="s">
        <v>18701</v>
      </c>
      <c r="N14675" t="s">
        <v>8601</v>
      </c>
      <c r="O14675" t="s">
        <v>9632</v>
      </c>
      <c r="P14675">
        <v>6619800</v>
      </c>
      <c r="Q14675" t="s">
        <v>6636</v>
      </c>
      <c r="R14675" t="s">
        <v>6636</v>
      </c>
      <c r="S14675" s="12"/>
      <c r="T14675" s="13"/>
      <c r="U14675" t="s">
        <v>7560</v>
      </c>
    </row>
    <row r="14676" spans="1:21" x14ac:dyDescent="0.25">
      <c r="A14676" t="s">
        <v>6619</v>
      </c>
      <c r="B14676" s="12">
        <v>82298</v>
      </c>
      <c r="C14676" t="s">
        <v>18694</v>
      </c>
      <c r="D14676" s="11">
        <v>46176.639340277798</v>
      </c>
      <c r="E14676" t="s">
        <v>18695</v>
      </c>
      <c r="F14676" t="s">
        <v>6415</v>
      </c>
      <c r="G14676" t="s">
        <v>11132</v>
      </c>
      <c r="H14676" t="s">
        <v>6360</v>
      </c>
      <c r="I14676" t="s">
        <v>6636</v>
      </c>
      <c r="J14676" t="s">
        <v>6636</v>
      </c>
      <c r="K14676" t="s">
        <v>18696</v>
      </c>
      <c r="L14676" t="s">
        <v>2610</v>
      </c>
      <c r="M14676" t="s">
        <v>18697</v>
      </c>
      <c r="N14676" t="s">
        <v>7469</v>
      </c>
      <c r="O14676" t="s">
        <v>7470</v>
      </c>
      <c r="P14676">
        <v>6460000</v>
      </c>
      <c r="Q14676" t="s">
        <v>6636</v>
      </c>
      <c r="R14676" t="s">
        <v>6636</v>
      </c>
      <c r="S14676" s="12"/>
      <c r="T14676" s="13"/>
      <c r="U14676" t="s">
        <v>6636</v>
      </c>
    </row>
    <row r="14677" spans="1:21" x14ac:dyDescent="0.25">
      <c r="A14677" t="s">
        <v>6619</v>
      </c>
      <c r="B14677" s="12">
        <v>82298</v>
      </c>
      <c r="C14677" t="s">
        <v>18694</v>
      </c>
      <c r="D14677" s="11">
        <v>46176.639340277798</v>
      </c>
      <c r="E14677" t="s">
        <v>18695</v>
      </c>
      <c r="F14677" t="s">
        <v>6415</v>
      </c>
      <c r="G14677" t="s">
        <v>11133</v>
      </c>
      <c r="H14677" t="s">
        <v>6360</v>
      </c>
      <c r="I14677" t="s">
        <v>6636</v>
      </c>
      <c r="J14677" t="s">
        <v>6636</v>
      </c>
      <c r="K14677" t="s">
        <v>18696</v>
      </c>
      <c r="L14677" t="s">
        <v>2610</v>
      </c>
      <c r="M14677" t="s">
        <v>18697</v>
      </c>
      <c r="N14677" t="s">
        <v>7469</v>
      </c>
      <c r="O14677" t="s">
        <v>7470</v>
      </c>
      <c r="P14677">
        <v>6460000</v>
      </c>
      <c r="Q14677" t="s">
        <v>6636</v>
      </c>
      <c r="R14677" t="s">
        <v>6636</v>
      </c>
      <c r="S14677" s="12"/>
      <c r="T14677" s="13"/>
      <c r="U14677" t="s">
        <v>6636</v>
      </c>
    </row>
    <row r="14678" spans="1:21" x14ac:dyDescent="0.25">
      <c r="A14678" t="s">
        <v>6619</v>
      </c>
      <c r="B14678" s="12">
        <v>82300</v>
      </c>
      <c r="C14678" t="s">
        <v>18698</v>
      </c>
      <c r="D14678" s="11">
        <v>46176.644444444399</v>
      </c>
      <c r="E14678" t="s">
        <v>18699</v>
      </c>
      <c r="F14678" t="s">
        <v>6415</v>
      </c>
      <c r="G14678" t="s">
        <v>6367</v>
      </c>
      <c r="H14678" t="s">
        <v>6360</v>
      </c>
      <c r="I14678" t="s">
        <v>6636</v>
      </c>
      <c r="J14678" t="s">
        <v>6636</v>
      </c>
      <c r="K14678" t="s">
        <v>18700</v>
      </c>
      <c r="L14678" t="s">
        <v>18638</v>
      </c>
      <c r="M14678" t="s">
        <v>18701</v>
      </c>
      <c r="N14678" t="s">
        <v>8601</v>
      </c>
      <c r="O14678" t="s">
        <v>9632</v>
      </c>
      <c r="P14678">
        <v>6619800</v>
      </c>
      <c r="Q14678" t="s">
        <v>6636</v>
      </c>
      <c r="R14678" t="s">
        <v>6636</v>
      </c>
      <c r="S14678" s="12"/>
      <c r="T14678" s="13"/>
      <c r="U14678" t="s">
        <v>7560</v>
      </c>
    </row>
    <row r="14679" spans="1:21" x14ac:dyDescent="0.25">
      <c r="A14679" t="s">
        <v>6619</v>
      </c>
      <c r="B14679" s="12">
        <v>82300</v>
      </c>
      <c r="C14679" t="s">
        <v>18698</v>
      </c>
      <c r="D14679" s="11">
        <v>46176.644444444399</v>
      </c>
      <c r="E14679" t="s">
        <v>18699</v>
      </c>
      <c r="F14679" t="s">
        <v>6415</v>
      </c>
      <c r="G14679" t="s">
        <v>6365</v>
      </c>
      <c r="H14679" t="s">
        <v>6360</v>
      </c>
      <c r="I14679" t="s">
        <v>6636</v>
      </c>
      <c r="J14679" t="s">
        <v>6636</v>
      </c>
      <c r="K14679" t="s">
        <v>18700</v>
      </c>
      <c r="L14679" t="s">
        <v>18638</v>
      </c>
      <c r="M14679" t="s">
        <v>18701</v>
      </c>
      <c r="N14679" t="s">
        <v>8601</v>
      </c>
      <c r="O14679" t="s">
        <v>9632</v>
      </c>
      <c r="P14679">
        <v>6619800</v>
      </c>
      <c r="Q14679" t="s">
        <v>6636</v>
      </c>
      <c r="R14679" t="s">
        <v>6636</v>
      </c>
      <c r="S14679" s="12"/>
      <c r="T14679" s="13"/>
      <c r="U14679" t="s">
        <v>7560</v>
      </c>
    </row>
    <row r="14680" spans="1:21" x14ac:dyDescent="0.25">
      <c r="A14680" t="s">
        <v>6637</v>
      </c>
      <c r="B14680" s="12">
        <v>72670</v>
      </c>
      <c r="C14680" t="s">
        <v>18702</v>
      </c>
      <c r="D14680" s="11">
        <v>46176.662268518499</v>
      </c>
      <c r="E14680" t="s">
        <v>18703</v>
      </c>
      <c r="F14680" t="s">
        <v>6415</v>
      </c>
      <c r="G14680" t="s">
        <v>18679</v>
      </c>
      <c r="H14680" t="s">
        <v>6360</v>
      </c>
      <c r="I14680" t="s">
        <v>65</v>
      </c>
      <c r="J14680" t="s">
        <v>219</v>
      </c>
      <c r="K14680" t="s">
        <v>18704</v>
      </c>
      <c r="L14680" t="s">
        <v>1668</v>
      </c>
      <c r="M14680" t="s">
        <v>18705</v>
      </c>
      <c r="N14680" t="s">
        <v>7469</v>
      </c>
      <c r="O14680" t="s">
        <v>9718</v>
      </c>
      <c r="P14680">
        <v>3998000</v>
      </c>
      <c r="Q14680" t="s">
        <v>6636</v>
      </c>
      <c r="R14680" t="s">
        <v>6636</v>
      </c>
      <c r="S14680" s="12"/>
      <c r="T14680" s="13"/>
      <c r="U14680" t="s">
        <v>13240</v>
      </c>
    </row>
    <row r="14681" spans="1:21" x14ac:dyDescent="0.25">
      <c r="A14681" t="s">
        <v>6637</v>
      </c>
      <c r="B14681" s="12">
        <v>72670</v>
      </c>
      <c r="C14681" t="s">
        <v>18702</v>
      </c>
      <c r="D14681" s="11">
        <v>46176.662268518499</v>
      </c>
      <c r="E14681" t="s">
        <v>18703</v>
      </c>
      <c r="F14681" t="s">
        <v>6415</v>
      </c>
      <c r="G14681" t="s">
        <v>18684</v>
      </c>
      <c r="H14681" t="s">
        <v>6360</v>
      </c>
      <c r="I14681" t="s">
        <v>65</v>
      </c>
      <c r="J14681" t="s">
        <v>219</v>
      </c>
      <c r="K14681" t="s">
        <v>18704</v>
      </c>
      <c r="L14681" t="s">
        <v>1668</v>
      </c>
      <c r="M14681" t="s">
        <v>18705</v>
      </c>
      <c r="N14681" t="s">
        <v>7469</v>
      </c>
      <c r="O14681" t="s">
        <v>9718</v>
      </c>
      <c r="P14681">
        <v>3998000</v>
      </c>
      <c r="Q14681" t="s">
        <v>6636</v>
      </c>
      <c r="R14681" t="s">
        <v>6636</v>
      </c>
      <c r="S14681" s="12"/>
      <c r="T14681" s="13"/>
      <c r="U14681" t="s">
        <v>13240</v>
      </c>
    </row>
    <row r="14682" spans="1:21" x14ac:dyDescent="0.25">
      <c r="A14682" t="s">
        <v>6637</v>
      </c>
      <c r="B14682" s="12">
        <v>82320</v>
      </c>
      <c r="C14682" t="s">
        <v>18706</v>
      </c>
      <c r="D14682" s="11">
        <v>46176.664803240703</v>
      </c>
      <c r="E14682" t="s">
        <v>18707</v>
      </c>
      <c r="F14682" t="s">
        <v>6415</v>
      </c>
      <c r="G14682" t="s">
        <v>6367</v>
      </c>
      <c r="H14682" t="s">
        <v>6360</v>
      </c>
      <c r="I14682" t="s">
        <v>55</v>
      </c>
      <c r="J14682" t="s">
        <v>643</v>
      </c>
      <c r="K14682" t="s">
        <v>18675</v>
      </c>
      <c r="L14682" t="s">
        <v>18638</v>
      </c>
      <c r="M14682" t="s">
        <v>18676</v>
      </c>
      <c r="N14682" t="s">
        <v>7469</v>
      </c>
      <c r="O14682" t="s">
        <v>7470</v>
      </c>
      <c r="P14682">
        <v>5760000</v>
      </c>
      <c r="Q14682" t="s">
        <v>6636</v>
      </c>
      <c r="R14682" t="s">
        <v>6636</v>
      </c>
      <c r="S14682" s="12"/>
      <c r="T14682" s="13"/>
      <c r="U14682" t="s">
        <v>6636</v>
      </c>
    </row>
    <row r="14683" spans="1:21" x14ac:dyDescent="0.25">
      <c r="A14683" t="s">
        <v>6637</v>
      </c>
      <c r="B14683" s="12">
        <v>82320</v>
      </c>
      <c r="C14683" t="s">
        <v>18706</v>
      </c>
      <c r="D14683" s="11">
        <v>46176.664803240703</v>
      </c>
      <c r="E14683" t="s">
        <v>18707</v>
      </c>
      <c r="F14683" t="s">
        <v>6415</v>
      </c>
      <c r="G14683" t="s">
        <v>6365</v>
      </c>
      <c r="H14683" t="s">
        <v>6360</v>
      </c>
      <c r="I14683" t="s">
        <v>55</v>
      </c>
      <c r="J14683" t="s">
        <v>643</v>
      </c>
      <c r="K14683" t="s">
        <v>18675</v>
      </c>
      <c r="L14683" t="s">
        <v>18638</v>
      </c>
      <c r="M14683" t="s">
        <v>18676</v>
      </c>
      <c r="N14683" t="s">
        <v>7469</v>
      </c>
      <c r="O14683" t="s">
        <v>7470</v>
      </c>
      <c r="P14683">
        <v>5760000</v>
      </c>
      <c r="Q14683" t="s">
        <v>6636</v>
      </c>
      <c r="R14683" t="s">
        <v>6636</v>
      </c>
      <c r="S14683" s="12"/>
      <c r="T14683" s="13"/>
      <c r="U14683" t="s">
        <v>6636</v>
      </c>
    </row>
    <row r="14684" spans="1:21" x14ac:dyDescent="0.25">
      <c r="A14684" t="s">
        <v>6619</v>
      </c>
      <c r="B14684" s="12">
        <v>82320</v>
      </c>
      <c r="C14684" t="s">
        <v>18706</v>
      </c>
      <c r="D14684" s="11">
        <v>46176.695289351897</v>
      </c>
      <c r="E14684" t="s">
        <v>18707</v>
      </c>
      <c r="F14684" t="s">
        <v>6415</v>
      </c>
      <c r="G14684" t="s">
        <v>6367</v>
      </c>
      <c r="H14684" t="s">
        <v>6360</v>
      </c>
      <c r="I14684" t="s">
        <v>55</v>
      </c>
      <c r="J14684" t="s">
        <v>643</v>
      </c>
      <c r="K14684" t="s">
        <v>18675</v>
      </c>
      <c r="L14684" t="s">
        <v>18638</v>
      </c>
      <c r="M14684" t="s">
        <v>18676</v>
      </c>
      <c r="N14684" t="s">
        <v>7469</v>
      </c>
      <c r="O14684" t="s">
        <v>7470</v>
      </c>
      <c r="P14684">
        <v>5760000</v>
      </c>
      <c r="Q14684" t="s">
        <v>6636</v>
      </c>
      <c r="R14684" t="s">
        <v>6636</v>
      </c>
      <c r="S14684" s="12"/>
      <c r="T14684" s="13"/>
      <c r="U14684" t="s">
        <v>6636</v>
      </c>
    </row>
    <row r="14685" spans="1:21" x14ac:dyDescent="0.25">
      <c r="A14685" t="s">
        <v>6619</v>
      </c>
      <c r="B14685" s="12">
        <v>82320</v>
      </c>
      <c r="C14685" t="s">
        <v>18706</v>
      </c>
      <c r="D14685" s="11">
        <v>46176.695289351897</v>
      </c>
      <c r="E14685" t="s">
        <v>18707</v>
      </c>
      <c r="F14685" t="s">
        <v>6415</v>
      </c>
      <c r="G14685" t="s">
        <v>6365</v>
      </c>
      <c r="H14685" t="s">
        <v>6360</v>
      </c>
      <c r="I14685" t="s">
        <v>55</v>
      </c>
      <c r="J14685" t="s">
        <v>643</v>
      </c>
      <c r="K14685" t="s">
        <v>18675</v>
      </c>
      <c r="L14685" t="s">
        <v>18638</v>
      </c>
      <c r="M14685" t="s">
        <v>18676</v>
      </c>
      <c r="N14685" t="s">
        <v>7469</v>
      </c>
      <c r="O14685" t="s">
        <v>7470</v>
      </c>
      <c r="P14685">
        <v>5760000</v>
      </c>
      <c r="Q14685" t="s">
        <v>6636</v>
      </c>
      <c r="R14685" t="s">
        <v>6636</v>
      </c>
      <c r="S14685" s="12"/>
      <c r="T14685" s="13"/>
      <c r="U14685" t="s">
        <v>6636</v>
      </c>
    </row>
    <row r="14686" spans="1:21" x14ac:dyDescent="0.25">
      <c r="A14686" t="s">
        <v>6619</v>
      </c>
      <c r="B14686" s="12">
        <v>82324</v>
      </c>
      <c r="C14686" t="s">
        <v>18708</v>
      </c>
      <c r="D14686" s="11">
        <v>46176.726273148102</v>
      </c>
      <c r="E14686" t="s">
        <v>18709</v>
      </c>
      <c r="F14686" t="s">
        <v>6415</v>
      </c>
      <c r="G14686" t="s">
        <v>18710</v>
      </c>
      <c r="H14686" t="s">
        <v>6360</v>
      </c>
      <c r="I14686" t="s">
        <v>65</v>
      </c>
      <c r="J14686" t="s">
        <v>132</v>
      </c>
      <c r="K14686" t="s">
        <v>18711</v>
      </c>
      <c r="L14686" t="s">
        <v>1131</v>
      </c>
      <c r="M14686" t="s">
        <v>18712</v>
      </c>
      <c r="N14686" t="s">
        <v>7469</v>
      </c>
      <c r="O14686" t="s">
        <v>9718</v>
      </c>
      <c r="P14686">
        <v>3998000</v>
      </c>
      <c r="Q14686" t="s">
        <v>6636</v>
      </c>
      <c r="R14686" t="s">
        <v>6636</v>
      </c>
      <c r="S14686" s="12"/>
      <c r="T14686" s="13"/>
      <c r="U14686" t="s">
        <v>7418</v>
      </c>
    </row>
    <row r="14687" spans="1:21" x14ac:dyDescent="0.25">
      <c r="A14687" t="s">
        <v>6619</v>
      </c>
      <c r="B14687" s="12">
        <v>82330</v>
      </c>
      <c r="C14687" t="s">
        <v>18713</v>
      </c>
      <c r="D14687" s="11">
        <v>46176.745104166701</v>
      </c>
      <c r="E14687" t="s">
        <v>18714</v>
      </c>
      <c r="F14687" t="s">
        <v>6415</v>
      </c>
      <c r="G14687" t="s">
        <v>6496</v>
      </c>
      <c r="H14687" t="s">
        <v>6360</v>
      </c>
      <c r="I14687" t="s">
        <v>65</v>
      </c>
      <c r="J14687" t="s">
        <v>2226</v>
      </c>
      <c r="K14687" t="s">
        <v>18715</v>
      </c>
      <c r="L14687" t="s">
        <v>18633</v>
      </c>
      <c r="M14687" t="s">
        <v>18716</v>
      </c>
      <c r="N14687" t="s">
        <v>7469</v>
      </c>
      <c r="O14687" t="s">
        <v>9718</v>
      </c>
      <c r="P14687">
        <v>5100000</v>
      </c>
      <c r="Q14687" t="s">
        <v>6636</v>
      </c>
      <c r="R14687" t="s">
        <v>6636</v>
      </c>
      <c r="S14687" s="12"/>
      <c r="T14687" s="13"/>
      <c r="U14687" t="s">
        <v>6636</v>
      </c>
    </row>
    <row r="14688" spans="1:21" x14ac:dyDescent="0.25">
      <c r="A14688" t="s">
        <v>6619</v>
      </c>
      <c r="B14688" s="12">
        <v>82330</v>
      </c>
      <c r="C14688" t="s">
        <v>18713</v>
      </c>
      <c r="D14688" s="11">
        <v>46176.745104166701</v>
      </c>
      <c r="E14688" t="s">
        <v>18714</v>
      </c>
      <c r="F14688" t="s">
        <v>6415</v>
      </c>
      <c r="G14688" t="s">
        <v>6497</v>
      </c>
      <c r="H14688" t="s">
        <v>6360</v>
      </c>
      <c r="I14688" t="s">
        <v>65</v>
      </c>
      <c r="J14688" t="s">
        <v>2226</v>
      </c>
      <c r="K14688" t="s">
        <v>18715</v>
      </c>
      <c r="L14688" t="s">
        <v>18633</v>
      </c>
      <c r="M14688" t="s">
        <v>18716</v>
      </c>
      <c r="N14688" t="s">
        <v>7469</v>
      </c>
      <c r="O14688" t="s">
        <v>9718</v>
      </c>
      <c r="P14688">
        <v>5100000</v>
      </c>
      <c r="Q14688" t="s">
        <v>6636</v>
      </c>
      <c r="R14688" t="s">
        <v>6636</v>
      </c>
      <c r="S14688" s="12"/>
      <c r="T14688" s="13"/>
      <c r="U14688" t="s">
        <v>6636</v>
      </c>
    </row>
    <row r="14689" spans="1:21" x14ac:dyDescent="0.25">
      <c r="A14689" t="s">
        <v>6619</v>
      </c>
      <c r="B14689" s="12">
        <v>82330</v>
      </c>
      <c r="C14689" t="s">
        <v>18713</v>
      </c>
      <c r="D14689" s="11">
        <v>46176.745104166701</v>
      </c>
      <c r="E14689" t="s">
        <v>18714</v>
      </c>
      <c r="F14689" t="s">
        <v>6415</v>
      </c>
      <c r="G14689" t="s">
        <v>6498</v>
      </c>
      <c r="H14689" t="s">
        <v>6360</v>
      </c>
      <c r="I14689" t="s">
        <v>65</v>
      </c>
      <c r="J14689" t="s">
        <v>2226</v>
      </c>
      <c r="K14689" t="s">
        <v>18715</v>
      </c>
      <c r="L14689" t="s">
        <v>18633</v>
      </c>
      <c r="M14689" t="s">
        <v>18716</v>
      </c>
      <c r="N14689" t="s">
        <v>7469</v>
      </c>
      <c r="O14689" t="s">
        <v>9718</v>
      </c>
      <c r="P14689">
        <v>5100000</v>
      </c>
      <c r="Q14689" t="s">
        <v>6636</v>
      </c>
      <c r="R14689" t="s">
        <v>6636</v>
      </c>
      <c r="S14689" s="12"/>
      <c r="T14689" s="13"/>
      <c r="U14689" t="s">
        <v>6636</v>
      </c>
    </row>
    <row r="14690" spans="1:21" x14ac:dyDescent="0.25">
      <c r="A14690" t="s">
        <v>6619</v>
      </c>
      <c r="B14690" s="12">
        <v>82330</v>
      </c>
      <c r="C14690" t="s">
        <v>18713</v>
      </c>
      <c r="D14690" s="11">
        <v>46176.745104166701</v>
      </c>
      <c r="E14690" t="s">
        <v>18714</v>
      </c>
      <c r="F14690" t="s">
        <v>6415</v>
      </c>
      <c r="G14690" t="s">
        <v>6499</v>
      </c>
      <c r="H14690" t="s">
        <v>6360</v>
      </c>
      <c r="I14690" t="s">
        <v>65</v>
      </c>
      <c r="J14690" t="s">
        <v>2226</v>
      </c>
      <c r="K14690" t="s">
        <v>18715</v>
      </c>
      <c r="L14690" t="s">
        <v>18633</v>
      </c>
      <c r="M14690" t="s">
        <v>18716</v>
      </c>
      <c r="N14690" t="s">
        <v>7469</v>
      </c>
      <c r="O14690" t="s">
        <v>9718</v>
      </c>
      <c r="P14690">
        <v>5100000</v>
      </c>
      <c r="Q14690" t="s">
        <v>6636</v>
      </c>
      <c r="R14690" t="s">
        <v>6636</v>
      </c>
      <c r="S14690" s="12"/>
      <c r="T14690" s="13"/>
      <c r="U14690" t="s">
        <v>6636</v>
      </c>
    </row>
    <row r="14691" spans="1:21" x14ac:dyDescent="0.25">
      <c r="A14691" t="s">
        <v>6637</v>
      </c>
      <c r="B14691" s="12">
        <v>82336</v>
      </c>
      <c r="C14691" t="s">
        <v>13255</v>
      </c>
      <c r="D14691" s="11">
        <v>46176.755949074097</v>
      </c>
      <c r="E14691" t="s">
        <v>13256</v>
      </c>
      <c r="F14691" t="s">
        <v>6415</v>
      </c>
      <c r="G14691" t="s">
        <v>6496</v>
      </c>
      <c r="H14691" t="s">
        <v>6360</v>
      </c>
      <c r="I14691" t="s">
        <v>6636</v>
      </c>
      <c r="J14691" t="s">
        <v>6636</v>
      </c>
      <c r="K14691" t="s">
        <v>18632</v>
      </c>
      <c r="L14691" t="s">
        <v>18633</v>
      </c>
      <c r="M14691" t="s">
        <v>18634</v>
      </c>
      <c r="N14691" t="s">
        <v>7469</v>
      </c>
      <c r="O14691" t="s">
        <v>7470</v>
      </c>
      <c r="P14691">
        <v>6460000</v>
      </c>
      <c r="Q14691" t="s">
        <v>6636</v>
      </c>
      <c r="R14691" t="s">
        <v>6636</v>
      </c>
      <c r="S14691" s="12"/>
      <c r="T14691" s="13"/>
      <c r="U14691" t="s">
        <v>6629</v>
      </c>
    </row>
    <row r="14692" spans="1:21" x14ac:dyDescent="0.25">
      <c r="A14692" t="s">
        <v>6637</v>
      </c>
      <c r="B14692" s="12">
        <v>82336</v>
      </c>
      <c r="C14692" t="s">
        <v>13255</v>
      </c>
      <c r="D14692" s="11">
        <v>46176.755949074097</v>
      </c>
      <c r="E14692" t="s">
        <v>13256</v>
      </c>
      <c r="F14692" t="s">
        <v>6415</v>
      </c>
      <c r="G14692" t="s">
        <v>6497</v>
      </c>
      <c r="H14692" t="s">
        <v>6360</v>
      </c>
      <c r="I14692" t="s">
        <v>6636</v>
      </c>
      <c r="J14692" t="s">
        <v>6636</v>
      </c>
      <c r="K14692" t="s">
        <v>18632</v>
      </c>
      <c r="L14692" t="s">
        <v>18633</v>
      </c>
      <c r="M14692" t="s">
        <v>18634</v>
      </c>
      <c r="N14692" t="s">
        <v>7469</v>
      </c>
      <c r="O14692" t="s">
        <v>7470</v>
      </c>
      <c r="P14692">
        <v>6460000</v>
      </c>
      <c r="Q14692" t="s">
        <v>6636</v>
      </c>
      <c r="R14692" t="s">
        <v>6636</v>
      </c>
      <c r="S14692" s="12"/>
      <c r="T14692" s="13"/>
      <c r="U14692" t="s">
        <v>6629</v>
      </c>
    </row>
    <row r="14693" spans="1:21" x14ac:dyDescent="0.25">
      <c r="A14693" t="s">
        <v>6637</v>
      </c>
      <c r="B14693" s="12">
        <v>82336</v>
      </c>
      <c r="C14693" t="s">
        <v>13255</v>
      </c>
      <c r="D14693" s="11">
        <v>46176.755949074097</v>
      </c>
      <c r="E14693" t="s">
        <v>13256</v>
      </c>
      <c r="F14693" t="s">
        <v>6415</v>
      </c>
      <c r="G14693" t="s">
        <v>6498</v>
      </c>
      <c r="H14693" t="s">
        <v>6360</v>
      </c>
      <c r="I14693" t="s">
        <v>6636</v>
      </c>
      <c r="J14693" t="s">
        <v>6636</v>
      </c>
      <c r="K14693" t="s">
        <v>18632</v>
      </c>
      <c r="L14693" t="s">
        <v>18633</v>
      </c>
      <c r="M14693" t="s">
        <v>18634</v>
      </c>
      <c r="N14693" t="s">
        <v>7469</v>
      </c>
      <c r="O14693" t="s">
        <v>7470</v>
      </c>
      <c r="P14693">
        <v>6460000</v>
      </c>
      <c r="Q14693" t="s">
        <v>6636</v>
      </c>
      <c r="R14693" t="s">
        <v>6636</v>
      </c>
      <c r="S14693" s="12"/>
      <c r="T14693" s="13"/>
      <c r="U14693" t="s">
        <v>6629</v>
      </c>
    </row>
    <row r="14694" spans="1:21" x14ac:dyDescent="0.25">
      <c r="A14694" t="s">
        <v>6637</v>
      </c>
      <c r="B14694" s="12">
        <v>82336</v>
      </c>
      <c r="C14694" t="s">
        <v>13255</v>
      </c>
      <c r="D14694" s="11">
        <v>46176.755949074097</v>
      </c>
      <c r="E14694" t="s">
        <v>13256</v>
      </c>
      <c r="F14694" t="s">
        <v>6415</v>
      </c>
      <c r="G14694" t="s">
        <v>6499</v>
      </c>
      <c r="H14694" t="s">
        <v>6360</v>
      </c>
      <c r="I14694" t="s">
        <v>6636</v>
      </c>
      <c r="J14694" t="s">
        <v>6636</v>
      </c>
      <c r="K14694" t="s">
        <v>18632</v>
      </c>
      <c r="L14694" t="s">
        <v>18633</v>
      </c>
      <c r="M14694" t="s">
        <v>18634</v>
      </c>
      <c r="N14694" t="s">
        <v>7469</v>
      </c>
      <c r="O14694" t="s">
        <v>7470</v>
      </c>
      <c r="P14694">
        <v>6460000</v>
      </c>
      <c r="Q14694" t="s">
        <v>6636</v>
      </c>
      <c r="R14694" t="s">
        <v>6636</v>
      </c>
      <c r="S14694" s="12"/>
      <c r="T14694" s="13"/>
      <c r="U14694" t="s">
        <v>6629</v>
      </c>
    </row>
    <row r="14695" spans="1:21" x14ac:dyDescent="0.25">
      <c r="A14695" t="s">
        <v>6619</v>
      </c>
      <c r="B14695" s="12">
        <v>82336</v>
      </c>
      <c r="C14695" t="s">
        <v>13255</v>
      </c>
      <c r="D14695" s="11">
        <v>46176.775810185201</v>
      </c>
      <c r="E14695" t="s">
        <v>13256</v>
      </c>
      <c r="F14695" t="s">
        <v>6415</v>
      </c>
      <c r="G14695" t="s">
        <v>6496</v>
      </c>
      <c r="H14695" t="s">
        <v>6360</v>
      </c>
      <c r="I14695" t="s">
        <v>6636</v>
      </c>
      <c r="J14695" t="s">
        <v>6636</v>
      </c>
      <c r="K14695" t="s">
        <v>18632</v>
      </c>
      <c r="L14695" t="s">
        <v>18633</v>
      </c>
      <c r="M14695" t="s">
        <v>18634</v>
      </c>
      <c r="N14695" t="s">
        <v>7469</v>
      </c>
      <c r="O14695" t="s">
        <v>7470</v>
      </c>
      <c r="P14695">
        <v>6460000</v>
      </c>
      <c r="Q14695" t="s">
        <v>6636</v>
      </c>
      <c r="R14695" t="s">
        <v>6636</v>
      </c>
      <c r="S14695" s="12"/>
      <c r="T14695" s="13"/>
      <c r="U14695" t="s">
        <v>6629</v>
      </c>
    </row>
    <row r="14696" spans="1:21" x14ac:dyDescent="0.25">
      <c r="A14696" t="s">
        <v>6619</v>
      </c>
      <c r="B14696" s="12">
        <v>82336</v>
      </c>
      <c r="C14696" t="s">
        <v>13255</v>
      </c>
      <c r="D14696" s="11">
        <v>46176.775810185201</v>
      </c>
      <c r="E14696" t="s">
        <v>13256</v>
      </c>
      <c r="F14696" t="s">
        <v>6415</v>
      </c>
      <c r="G14696" t="s">
        <v>6497</v>
      </c>
      <c r="H14696" t="s">
        <v>6360</v>
      </c>
      <c r="I14696" t="s">
        <v>6636</v>
      </c>
      <c r="J14696" t="s">
        <v>6636</v>
      </c>
      <c r="K14696" t="s">
        <v>18632</v>
      </c>
      <c r="L14696" t="s">
        <v>18633</v>
      </c>
      <c r="M14696" t="s">
        <v>18634</v>
      </c>
      <c r="N14696" t="s">
        <v>7469</v>
      </c>
      <c r="O14696" t="s">
        <v>7470</v>
      </c>
      <c r="P14696">
        <v>6460000</v>
      </c>
      <c r="Q14696" t="s">
        <v>6636</v>
      </c>
      <c r="R14696" t="s">
        <v>6636</v>
      </c>
      <c r="S14696" s="12"/>
      <c r="T14696" s="13"/>
      <c r="U14696" t="s">
        <v>6629</v>
      </c>
    </row>
    <row r="14697" spans="1:21" x14ac:dyDescent="0.25">
      <c r="A14697" t="s">
        <v>6619</v>
      </c>
      <c r="B14697" s="12">
        <v>82336</v>
      </c>
      <c r="C14697" t="s">
        <v>13255</v>
      </c>
      <c r="D14697" s="11">
        <v>46176.775810185201</v>
      </c>
      <c r="E14697" t="s">
        <v>13256</v>
      </c>
      <c r="F14697" t="s">
        <v>6415</v>
      </c>
      <c r="G14697" t="s">
        <v>6498</v>
      </c>
      <c r="H14697" t="s">
        <v>6360</v>
      </c>
      <c r="I14697" t="s">
        <v>6636</v>
      </c>
      <c r="J14697" t="s">
        <v>6636</v>
      </c>
      <c r="K14697" t="s">
        <v>18632</v>
      </c>
      <c r="L14697" t="s">
        <v>18633</v>
      </c>
      <c r="M14697" t="s">
        <v>18634</v>
      </c>
      <c r="N14697" t="s">
        <v>7469</v>
      </c>
      <c r="O14697" t="s">
        <v>7470</v>
      </c>
      <c r="P14697">
        <v>6460000</v>
      </c>
      <c r="Q14697" t="s">
        <v>6636</v>
      </c>
      <c r="R14697" t="s">
        <v>6636</v>
      </c>
      <c r="S14697" s="12"/>
      <c r="T14697" s="13"/>
      <c r="U14697" t="s">
        <v>6629</v>
      </c>
    </row>
    <row r="14698" spans="1:21" x14ac:dyDescent="0.25">
      <c r="A14698" t="s">
        <v>6619</v>
      </c>
      <c r="B14698" s="12">
        <v>82336</v>
      </c>
      <c r="C14698" t="s">
        <v>13255</v>
      </c>
      <c r="D14698" s="11">
        <v>46176.775810185201</v>
      </c>
      <c r="E14698" t="s">
        <v>13256</v>
      </c>
      <c r="F14698" t="s">
        <v>6415</v>
      </c>
      <c r="G14698" t="s">
        <v>6499</v>
      </c>
      <c r="H14698" t="s">
        <v>6360</v>
      </c>
      <c r="I14698" t="s">
        <v>6636</v>
      </c>
      <c r="J14698" t="s">
        <v>6636</v>
      </c>
      <c r="K14698" t="s">
        <v>18632</v>
      </c>
      <c r="L14698" t="s">
        <v>18633</v>
      </c>
      <c r="M14698" t="s">
        <v>18634</v>
      </c>
      <c r="N14698" t="s">
        <v>7469</v>
      </c>
      <c r="O14698" t="s">
        <v>7470</v>
      </c>
      <c r="P14698">
        <v>6460000</v>
      </c>
      <c r="Q14698" t="s">
        <v>6636</v>
      </c>
      <c r="R14698" t="s">
        <v>6636</v>
      </c>
      <c r="S14698" s="12"/>
      <c r="T14698" s="13"/>
      <c r="U14698" t="s">
        <v>6629</v>
      </c>
    </row>
    <row r="14699" spans="1:21" x14ac:dyDescent="0.25">
      <c r="A14699" t="s">
        <v>6619</v>
      </c>
      <c r="B14699" s="12">
        <v>82340</v>
      </c>
      <c r="C14699" t="s">
        <v>18717</v>
      </c>
      <c r="D14699" s="11">
        <v>46176.778009259302</v>
      </c>
      <c r="E14699" t="s">
        <v>18718</v>
      </c>
      <c r="F14699" t="s">
        <v>6415</v>
      </c>
      <c r="G14699" t="s">
        <v>18646</v>
      </c>
      <c r="H14699" t="s">
        <v>6360</v>
      </c>
      <c r="I14699" t="s">
        <v>65</v>
      </c>
      <c r="J14699" t="s">
        <v>67</v>
      </c>
      <c r="K14699" t="s">
        <v>18719</v>
      </c>
      <c r="L14699" t="s">
        <v>18648</v>
      </c>
      <c r="M14699" t="s">
        <v>18720</v>
      </c>
      <c r="N14699" t="s">
        <v>7469</v>
      </c>
      <c r="O14699" t="s">
        <v>9718</v>
      </c>
      <c r="P14699">
        <v>4500000</v>
      </c>
      <c r="Q14699" t="s">
        <v>6636</v>
      </c>
      <c r="R14699" t="s">
        <v>6636</v>
      </c>
      <c r="S14699" s="12"/>
      <c r="T14699" s="13"/>
      <c r="U14699" t="s">
        <v>7448</v>
      </c>
    </row>
    <row r="14700" spans="1:21" x14ac:dyDescent="0.25">
      <c r="A14700" t="s">
        <v>6637</v>
      </c>
      <c r="B14700" s="12">
        <v>82344</v>
      </c>
      <c r="C14700" t="s">
        <v>8550</v>
      </c>
      <c r="D14700" s="11">
        <v>46176.783032407402</v>
      </c>
      <c r="E14700" t="s">
        <v>8551</v>
      </c>
      <c r="F14700" t="s">
        <v>6415</v>
      </c>
      <c r="G14700" t="s">
        <v>8552</v>
      </c>
      <c r="H14700" t="s">
        <v>6360</v>
      </c>
      <c r="I14700" t="s">
        <v>65</v>
      </c>
      <c r="J14700" t="s">
        <v>67</v>
      </c>
      <c r="K14700" t="s">
        <v>18721</v>
      </c>
      <c r="L14700" t="s">
        <v>4068</v>
      </c>
      <c r="M14700" t="s">
        <v>18722</v>
      </c>
      <c r="N14700" t="s">
        <v>7469</v>
      </c>
      <c r="O14700" t="s">
        <v>9718</v>
      </c>
      <c r="P14700">
        <v>4760000</v>
      </c>
      <c r="Q14700" t="s">
        <v>6636</v>
      </c>
      <c r="R14700" t="s">
        <v>6636</v>
      </c>
      <c r="S14700" s="12"/>
      <c r="T14700" s="13"/>
      <c r="U14700" t="s">
        <v>7560</v>
      </c>
    </row>
    <row r="14701" spans="1:21" x14ac:dyDescent="0.25">
      <c r="A14701" t="s">
        <v>6619</v>
      </c>
      <c r="B14701" s="12">
        <v>82344</v>
      </c>
      <c r="C14701" t="s">
        <v>8550</v>
      </c>
      <c r="D14701" s="11">
        <v>46176.795694444401</v>
      </c>
      <c r="E14701" t="s">
        <v>8551</v>
      </c>
      <c r="F14701" t="s">
        <v>6415</v>
      </c>
      <c r="G14701" t="s">
        <v>8552</v>
      </c>
      <c r="H14701" t="s">
        <v>6360</v>
      </c>
      <c r="I14701" t="s">
        <v>65</v>
      </c>
      <c r="J14701" t="s">
        <v>67</v>
      </c>
      <c r="K14701" t="s">
        <v>18721</v>
      </c>
      <c r="L14701" t="s">
        <v>4068</v>
      </c>
      <c r="M14701" t="s">
        <v>18722</v>
      </c>
      <c r="N14701" t="s">
        <v>7469</v>
      </c>
      <c r="O14701" t="s">
        <v>9718</v>
      </c>
      <c r="P14701">
        <v>4760000</v>
      </c>
      <c r="Q14701" t="s">
        <v>6636</v>
      </c>
      <c r="R14701" t="s">
        <v>6636</v>
      </c>
      <c r="S14701" s="12"/>
      <c r="T14701" s="13"/>
      <c r="U14701" t="s">
        <v>7560</v>
      </c>
    </row>
    <row r="14702" spans="1:21" x14ac:dyDescent="0.25">
      <c r="A14702" t="s">
        <v>6619</v>
      </c>
      <c r="B14702" s="12">
        <v>82350</v>
      </c>
      <c r="C14702" t="s">
        <v>18723</v>
      </c>
      <c r="D14702" s="11">
        <v>46176.812476851897</v>
      </c>
      <c r="E14702" t="s">
        <v>18724</v>
      </c>
      <c r="F14702" t="s">
        <v>6415</v>
      </c>
      <c r="G14702" t="s">
        <v>6496</v>
      </c>
      <c r="H14702" t="s">
        <v>6360</v>
      </c>
      <c r="I14702" t="s">
        <v>55</v>
      </c>
      <c r="J14702" t="s">
        <v>732</v>
      </c>
      <c r="K14702" t="s">
        <v>18725</v>
      </c>
      <c r="L14702" t="s">
        <v>18633</v>
      </c>
      <c r="M14702" t="s">
        <v>18726</v>
      </c>
      <c r="N14702" t="s">
        <v>7469</v>
      </c>
      <c r="O14702" t="s">
        <v>9718</v>
      </c>
      <c r="P14702">
        <v>4258000</v>
      </c>
      <c r="Q14702" t="s">
        <v>6636</v>
      </c>
      <c r="R14702" t="s">
        <v>6636</v>
      </c>
      <c r="S14702" s="12"/>
      <c r="T14702" s="13"/>
      <c r="U14702" t="s">
        <v>18727</v>
      </c>
    </row>
    <row r="14703" spans="1:21" x14ac:dyDescent="0.25">
      <c r="A14703" t="s">
        <v>6619</v>
      </c>
      <c r="B14703" s="12">
        <v>82350</v>
      </c>
      <c r="C14703" t="s">
        <v>18723</v>
      </c>
      <c r="D14703" s="11">
        <v>46176.812476851897</v>
      </c>
      <c r="E14703" t="s">
        <v>18724</v>
      </c>
      <c r="F14703" t="s">
        <v>6415</v>
      </c>
      <c r="G14703" t="s">
        <v>6497</v>
      </c>
      <c r="H14703" t="s">
        <v>6360</v>
      </c>
      <c r="I14703" t="s">
        <v>55</v>
      </c>
      <c r="J14703" t="s">
        <v>732</v>
      </c>
      <c r="K14703" t="s">
        <v>18725</v>
      </c>
      <c r="L14703" t="s">
        <v>18633</v>
      </c>
      <c r="M14703" t="s">
        <v>18726</v>
      </c>
      <c r="N14703" t="s">
        <v>7469</v>
      </c>
      <c r="O14703" t="s">
        <v>9718</v>
      </c>
      <c r="P14703">
        <v>4258000</v>
      </c>
      <c r="Q14703" t="s">
        <v>6636</v>
      </c>
      <c r="R14703" t="s">
        <v>6636</v>
      </c>
      <c r="S14703" s="12"/>
      <c r="T14703" s="13"/>
      <c r="U14703" t="s">
        <v>18727</v>
      </c>
    </row>
    <row r="14704" spans="1:21" x14ac:dyDescent="0.25">
      <c r="A14704" t="s">
        <v>6619</v>
      </c>
      <c r="B14704" s="12">
        <v>82350</v>
      </c>
      <c r="C14704" t="s">
        <v>18723</v>
      </c>
      <c r="D14704" s="11">
        <v>46176.812476851897</v>
      </c>
      <c r="E14704" t="s">
        <v>18724</v>
      </c>
      <c r="F14704" t="s">
        <v>6415</v>
      </c>
      <c r="G14704" t="s">
        <v>6498</v>
      </c>
      <c r="H14704" t="s">
        <v>6360</v>
      </c>
      <c r="I14704" t="s">
        <v>55</v>
      </c>
      <c r="J14704" t="s">
        <v>732</v>
      </c>
      <c r="K14704" t="s">
        <v>18725</v>
      </c>
      <c r="L14704" t="s">
        <v>18633</v>
      </c>
      <c r="M14704" t="s">
        <v>18726</v>
      </c>
      <c r="N14704" t="s">
        <v>7469</v>
      </c>
      <c r="O14704" t="s">
        <v>9718</v>
      </c>
      <c r="P14704">
        <v>4258000</v>
      </c>
      <c r="Q14704" t="s">
        <v>6636</v>
      </c>
      <c r="R14704" t="s">
        <v>6636</v>
      </c>
      <c r="S14704" s="12"/>
      <c r="T14704" s="13"/>
      <c r="U14704" t="s">
        <v>18727</v>
      </c>
    </row>
    <row r="14705" spans="1:21" x14ac:dyDescent="0.25">
      <c r="A14705" t="s">
        <v>6619</v>
      </c>
      <c r="B14705" s="12">
        <v>82350</v>
      </c>
      <c r="C14705" t="s">
        <v>18723</v>
      </c>
      <c r="D14705" s="11">
        <v>46176.812476851897</v>
      </c>
      <c r="E14705" t="s">
        <v>18724</v>
      </c>
      <c r="F14705" t="s">
        <v>6415</v>
      </c>
      <c r="G14705" t="s">
        <v>6499</v>
      </c>
      <c r="H14705" t="s">
        <v>6360</v>
      </c>
      <c r="I14705" t="s">
        <v>55</v>
      </c>
      <c r="J14705" t="s">
        <v>732</v>
      </c>
      <c r="K14705" t="s">
        <v>18725</v>
      </c>
      <c r="L14705" t="s">
        <v>18633</v>
      </c>
      <c r="M14705" t="s">
        <v>18726</v>
      </c>
      <c r="N14705" t="s">
        <v>7469</v>
      </c>
      <c r="O14705" t="s">
        <v>9718</v>
      </c>
      <c r="P14705">
        <v>4258000</v>
      </c>
      <c r="Q14705" t="s">
        <v>6636</v>
      </c>
      <c r="R14705" t="s">
        <v>6636</v>
      </c>
      <c r="S14705" s="12"/>
      <c r="T14705" s="13"/>
      <c r="U14705" t="s">
        <v>18727</v>
      </c>
    </row>
    <row r="14706" spans="1:21" x14ac:dyDescent="0.25">
      <c r="A14706" t="s">
        <v>6637</v>
      </c>
      <c r="B14706" s="12">
        <v>83332</v>
      </c>
      <c r="C14706" t="s">
        <v>7490</v>
      </c>
      <c r="D14706" s="11">
        <v>46176.984606481499</v>
      </c>
      <c r="E14706" t="s">
        <v>7491</v>
      </c>
      <c r="F14706" t="s">
        <v>6415</v>
      </c>
      <c r="G14706" t="s">
        <v>6442</v>
      </c>
      <c r="H14706" t="s">
        <v>6360</v>
      </c>
      <c r="I14706" t="s">
        <v>65</v>
      </c>
      <c r="J14706" t="s">
        <v>573</v>
      </c>
      <c r="K14706" t="s">
        <v>18728</v>
      </c>
      <c r="L14706" t="s">
        <v>251</v>
      </c>
      <c r="M14706" t="s">
        <v>18729</v>
      </c>
      <c r="N14706" t="s">
        <v>7469</v>
      </c>
      <c r="O14706" t="s">
        <v>7470</v>
      </c>
      <c r="P14706">
        <v>6460000</v>
      </c>
      <c r="Q14706" t="s">
        <v>6636</v>
      </c>
      <c r="R14706" t="s">
        <v>6636</v>
      </c>
      <c r="S14706" s="12"/>
      <c r="T14706" s="13"/>
      <c r="U14706" t="s">
        <v>6689</v>
      </c>
    </row>
    <row r="14707" spans="1:21" x14ac:dyDescent="0.25">
      <c r="A14707" t="s">
        <v>6637</v>
      </c>
      <c r="B14707" s="12">
        <v>83332</v>
      </c>
      <c r="C14707" t="s">
        <v>7490</v>
      </c>
      <c r="D14707" s="11">
        <v>46176.984606481499</v>
      </c>
      <c r="E14707" t="s">
        <v>7491</v>
      </c>
      <c r="F14707" t="s">
        <v>6415</v>
      </c>
      <c r="G14707" t="s">
        <v>7492</v>
      </c>
      <c r="H14707" t="s">
        <v>6360</v>
      </c>
      <c r="I14707" t="s">
        <v>65</v>
      </c>
      <c r="J14707" t="s">
        <v>573</v>
      </c>
      <c r="K14707" t="s">
        <v>18728</v>
      </c>
      <c r="L14707" t="s">
        <v>251</v>
      </c>
      <c r="M14707" t="s">
        <v>18729</v>
      </c>
      <c r="N14707" t="s">
        <v>7469</v>
      </c>
      <c r="O14707" t="s">
        <v>7470</v>
      </c>
      <c r="P14707">
        <v>6460000</v>
      </c>
      <c r="Q14707" t="s">
        <v>6636</v>
      </c>
      <c r="R14707" t="s">
        <v>6636</v>
      </c>
      <c r="S14707" s="12"/>
      <c r="T14707" s="13"/>
      <c r="U14707" t="s">
        <v>6689</v>
      </c>
    </row>
    <row r="14708" spans="1:21" x14ac:dyDescent="0.25">
      <c r="A14708" t="s">
        <v>6637</v>
      </c>
      <c r="B14708" s="12">
        <v>83332</v>
      </c>
      <c r="C14708" t="s">
        <v>7490</v>
      </c>
      <c r="D14708" s="11">
        <v>46176.984606481499</v>
      </c>
      <c r="E14708" t="s">
        <v>7491</v>
      </c>
      <c r="F14708" t="s">
        <v>6415</v>
      </c>
      <c r="G14708" t="s">
        <v>7493</v>
      </c>
      <c r="H14708" t="s">
        <v>6360</v>
      </c>
      <c r="I14708" t="s">
        <v>65</v>
      </c>
      <c r="J14708" t="s">
        <v>573</v>
      </c>
      <c r="K14708" t="s">
        <v>18728</v>
      </c>
      <c r="L14708" t="s">
        <v>251</v>
      </c>
      <c r="M14708" t="s">
        <v>18729</v>
      </c>
      <c r="N14708" t="s">
        <v>7469</v>
      </c>
      <c r="O14708" t="s">
        <v>7470</v>
      </c>
      <c r="P14708">
        <v>6460000</v>
      </c>
      <c r="Q14708" t="s">
        <v>6636</v>
      </c>
      <c r="R14708" t="s">
        <v>6636</v>
      </c>
      <c r="S14708" s="12"/>
      <c r="T14708" s="13"/>
      <c r="U14708" t="s">
        <v>6689</v>
      </c>
    </row>
    <row r="14709" spans="1:21" x14ac:dyDescent="0.25">
      <c r="A14709" t="s">
        <v>6637</v>
      </c>
      <c r="B14709" s="12">
        <v>83332</v>
      </c>
      <c r="C14709" t="s">
        <v>7490</v>
      </c>
      <c r="D14709" s="11">
        <v>46176.984606481499</v>
      </c>
      <c r="E14709" t="s">
        <v>7491</v>
      </c>
      <c r="F14709" t="s">
        <v>6415</v>
      </c>
      <c r="G14709" t="s">
        <v>7494</v>
      </c>
      <c r="H14709" t="s">
        <v>6360</v>
      </c>
      <c r="I14709" t="s">
        <v>65</v>
      </c>
      <c r="J14709" t="s">
        <v>573</v>
      </c>
      <c r="K14709" t="s">
        <v>18728</v>
      </c>
      <c r="L14709" t="s">
        <v>251</v>
      </c>
      <c r="M14709" t="s">
        <v>18729</v>
      </c>
      <c r="N14709" t="s">
        <v>7469</v>
      </c>
      <c r="O14709" t="s">
        <v>7470</v>
      </c>
      <c r="P14709">
        <v>6460000</v>
      </c>
      <c r="Q14709" t="s">
        <v>6636</v>
      </c>
      <c r="R14709" t="s">
        <v>6636</v>
      </c>
      <c r="S14709" s="12"/>
      <c r="T14709" s="13"/>
      <c r="U14709" t="s">
        <v>6689</v>
      </c>
    </row>
    <row r="14710" spans="1:21" x14ac:dyDescent="0.25">
      <c r="A14710" t="s">
        <v>6637</v>
      </c>
      <c r="B14710" s="12">
        <v>83332</v>
      </c>
      <c r="C14710" t="s">
        <v>7490</v>
      </c>
      <c r="D14710" s="11">
        <v>46176.984606481499</v>
      </c>
      <c r="E14710" t="s">
        <v>7491</v>
      </c>
      <c r="F14710" t="s">
        <v>6415</v>
      </c>
      <c r="G14710" t="s">
        <v>7495</v>
      </c>
      <c r="H14710" t="s">
        <v>6360</v>
      </c>
      <c r="I14710" t="s">
        <v>65</v>
      </c>
      <c r="J14710" t="s">
        <v>573</v>
      </c>
      <c r="K14710" t="s">
        <v>18728</v>
      </c>
      <c r="L14710" t="s">
        <v>251</v>
      </c>
      <c r="M14710" t="s">
        <v>18729</v>
      </c>
      <c r="N14710" t="s">
        <v>7469</v>
      </c>
      <c r="O14710" t="s">
        <v>7470</v>
      </c>
      <c r="P14710">
        <v>6460000</v>
      </c>
      <c r="Q14710" t="s">
        <v>6636</v>
      </c>
      <c r="R14710" t="s">
        <v>6636</v>
      </c>
      <c r="S14710" s="12"/>
      <c r="T14710" s="13"/>
      <c r="U14710" t="s">
        <v>6689</v>
      </c>
    </row>
    <row r="14711" spans="1:21" x14ac:dyDescent="0.25">
      <c r="A14711" t="s">
        <v>6637</v>
      </c>
      <c r="B14711" s="12">
        <v>82410</v>
      </c>
      <c r="C14711" t="s">
        <v>18730</v>
      </c>
      <c r="D14711" s="11">
        <v>46177.3190972222</v>
      </c>
      <c r="E14711" t="s">
        <v>18731</v>
      </c>
      <c r="F14711" t="s">
        <v>6415</v>
      </c>
      <c r="G14711" t="s">
        <v>18679</v>
      </c>
      <c r="H14711" t="s">
        <v>6360</v>
      </c>
      <c r="I14711" t="s">
        <v>65</v>
      </c>
      <c r="J14711" t="s">
        <v>67</v>
      </c>
      <c r="K14711" t="s">
        <v>18732</v>
      </c>
      <c r="L14711" t="s">
        <v>1668</v>
      </c>
      <c r="M14711" t="s">
        <v>18733</v>
      </c>
      <c r="N14711" t="s">
        <v>7469</v>
      </c>
      <c r="O14711" t="s">
        <v>9718</v>
      </c>
      <c r="P14711">
        <v>4258000</v>
      </c>
      <c r="Q14711" t="s">
        <v>6636</v>
      </c>
      <c r="R14711" t="s">
        <v>6636</v>
      </c>
      <c r="S14711" s="12"/>
      <c r="T14711" s="13"/>
      <c r="U14711" t="s">
        <v>6711</v>
      </c>
    </row>
    <row r="14712" spans="1:21" x14ac:dyDescent="0.25">
      <c r="A14712" t="s">
        <v>6637</v>
      </c>
      <c r="B14712" s="12">
        <v>82410</v>
      </c>
      <c r="C14712" t="s">
        <v>18730</v>
      </c>
      <c r="D14712" s="11">
        <v>46177.3190972222</v>
      </c>
      <c r="E14712" t="s">
        <v>18731</v>
      </c>
      <c r="F14712" t="s">
        <v>6415</v>
      </c>
      <c r="G14712" t="s">
        <v>18684</v>
      </c>
      <c r="H14712" t="s">
        <v>6360</v>
      </c>
      <c r="I14712" t="s">
        <v>65</v>
      </c>
      <c r="J14712" t="s">
        <v>67</v>
      </c>
      <c r="K14712" t="s">
        <v>18732</v>
      </c>
      <c r="L14712" t="s">
        <v>1668</v>
      </c>
      <c r="M14712" t="s">
        <v>18733</v>
      </c>
      <c r="N14712" t="s">
        <v>7469</v>
      </c>
      <c r="O14712" t="s">
        <v>9718</v>
      </c>
      <c r="P14712">
        <v>4258000</v>
      </c>
      <c r="Q14712" t="s">
        <v>6636</v>
      </c>
      <c r="R14712" t="s">
        <v>6636</v>
      </c>
      <c r="S14712" s="12"/>
      <c r="T14712" s="13"/>
      <c r="U14712" t="s">
        <v>6711</v>
      </c>
    </row>
    <row r="14713" spans="1:21" x14ac:dyDescent="0.25">
      <c r="A14713" t="s">
        <v>6637</v>
      </c>
      <c r="B14713" s="12">
        <v>82408</v>
      </c>
      <c r="C14713" t="s">
        <v>18734</v>
      </c>
      <c r="D14713" s="11">
        <v>46177.348379629599</v>
      </c>
      <c r="E14713" t="s">
        <v>18735</v>
      </c>
      <c r="F14713" t="s">
        <v>6415</v>
      </c>
      <c r="G14713" t="s">
        <v>18661</v>
      </c>
      <c r="H14713" t="s">
        <v>6360</v>
      </c>
      <c r="I14713" t="s">
        <v>65</v>
      </c>
      <c r="J14713" t="s">
        <v>573</v>
      </c>
      <c r="K14713" t="s">
        <v>18736</v>
      </c>
      <c r="L14713" t="s">
        <v>18663</v>
      </c>
      <c r="M14713" t="s">
        <v>18737</v>
      </c>
      <c r="N14713" t="s">
        <v>7469</v>
      </c>
      <c r="O14713" t="s">
        <v>7470</v>
      </c>
      <c r="P14713">
        <v>5760000</v>
      </c>
      <c r="Q14713" t="s">
        <v>6636</v>
      </c>
      <c r="R14713" t="s">
        <v>6636</v>
      </c>
      <c r="S14713" s="12"/>
      <c r="T14713" s="13"/>
      <c r="U14713" t="s">
        <v>6650</v>
      </c>
    </row>
    <row r="14714" spans="1:21" x14ac:dyDescent="0.25">
      <c r="A14714" t="s">
        <v>6637</v>
      </c>
      <c r="B14714" s="12">
        <v>82428</v>
      </c>
      <c r="C14714" t="s">
        <v>18738</v>
      </c>
      <c r="D14714" s="11">
        <v>46177.388900462996</v>
      </c>
      <c r="E14714" t="s">
        <v>18739</v>
      </c>
      <c r="F14714" t="s">
        <v>6415</v>
      </c>
      <c r="G14714" t="s">
        <v>6496</v>
      </c>
      <c r="H14714" t="s">
        <v>6360</v>
      </c>
      <c r="I14714" t="s">
        <v>65</v>
      </c>
      <c r="J14714" t="s">
        <v>2226</v>
      </c>
      <c r="K14714" t="s">
        <v>18740</v>
      </c>
      <c r="L14714" t="s">
        <v>18633</v>
      </c>
      <c r="M14714" t="s">
        <v>18741</v>
      </c>
      <c r="N14714" t="s">
        <v>7469</v>
      </c>
      <c r="O14714" t="s">
        <v>9718</v>
      </c>
      <c r="P14714">
        <v>4500000</v>
      </c>
      <c r="Q14714" t="s">
        <v>6636</v>
      </c>
      <c r="R14714" t="s">
        <v>6636</v>
      </c>
      <c r="S14714" s="12"/>
      <c r="T14714" s="13"/>
      <c r="U14714" t="s">
        <v>6636</v>
      </c>
    </row>
    <row r="14715" spans="1:21" x14ac:dyDescent="0.25">
      <c r="A14715" t="s">
        <v>6637</v>
      </c>
      <c r="B14715" s="12">
        <v>82428</v>
      </c>
      <c r="C14715" t="s">
        <v>18738</v>
      </c>
      <c r="D14715" s="11">
        <v>46177.388900462996</v>
      </c>
      <c r="E14715" t="s">
        <v>18739</v>
      </c>
      <c r="F14715" t="s">
        <v>6415</v>
      </c>
      <c r="G14715" t="s">
        <v>6497</v>
      </c>
      <c r="H14715" t="s">
        <v>6360</v>
      </c>
      <c r="I14715" t="s">
        <v>65</v>
      </c>
      <c r="J14715" t="s">
        <v>2226</v>
      </c>
      <c r="K14715" t="s">
        <v>18740</v>
      </c>
      <c r="L14715" t="s">
        <v>18633</v>
      </c>
      <c r="M14715" t="s">
        <v>18741</v>
      </c>
      <c r="N14715" t="s">
        <v>7469</v>
      </c>
      <c r="O14715" t="s">
        <v>9718</v>
      </c>
      <c r="P14715">
        <v>4500000</v>
      </c>
      <c r="Q14715" t="s">
        <v>6636</v>
      </c>
      <c r="R14715" t="s">
        <v>6636</v>
      </c>
      <c r="S14715" s="12"/>
      <c r="T14715" s="13"/>
      <c r="U14715" t="s">
        <v>6636</v>
      </c>
    </row>
    <row r="14716" spans="1:21" x14ac:dyDescent="0.25">
      <c r="A14716" t="s">
        <v>6637</v>
      </c>
      <c r="B14716" s="12">
        <v>82428</v>
      </c>
      <c r="C14716" t="s">
        <v>18738</v>
      </c>
      <c r="D14716" s="11">
        <v>46177.388900462996</v>
      </c>
      <c r="E14716" t="s">
        <v>18739</v>
      </c>
      <c r="F14716" t="s">
        <v>6415</v>
      </c>
      <c r="G14716" t="s">
        <v>6498</v>
      </c>
      <c r="H14716" t="s">
        <v>6360</v>
      </c>
      <c r="I14716" t="s">
        <v>65</v>
      </c>
      <c r="J14716" t="s">
        <v>2226</v>
      </c>
      <c r="K14716" t="s">
        <v>18740</v>
      </c>
      <c r="L14716" t="s">
        <v>18633</v>
      </c>
      <c r="M14716" t="s">
        <v>18741</v>
      </c>
      <c r="N14716" t="s">
        <v>7469</v>
      </c>
      <c r="O14716" t="s">
        <v>9718</v>
      </c>
      <c r="P14716">
        <v>4500000</v>
      </c>
      <c r="Q14716" t="s">
        <v>6636</v>
      </c>
      <c r="R14716" t="s">
        <v>6636</v>
      </c>
      <c r="S14716" s="12"/>
      <c r="T14716" s="13"/>
      <c r="U14716" t="s">
        <v>6636</v>
      </c>
    </row>
    <row r="14717" spans="1:21" x14ac:dyDescent="0.25">
      <c r="A14717" t="s">
        <v>6637</v>
      </c>
      <c r="B14717" s="12">
        <v>82428</v>
      </c>
      <c r="C14717" t="s">
        <v>18738</v>
      </c>
      <c r="D14717" s="11">
        <v>46177.388900462996</v>
      </c>
      <c r="E14717" t="s">
        <v>18739</v>
      </c>
      <c r="F14717" t="s">
        <v>6415</v>
      </c>
      <c r="G14717" t="s">
        <v>6499</v>
      </c>
      <c r="H14717" t="s">
        <v>6360</v>
      </c>
      <c r="I14717" t="s">
        <v>65</v>
      </c>
      <c r="J14717" t="s">
        <v>2226</v>
      </c>
      <c r="K14717" t="s">
        <v>18740</v>
      </c>
      <c r="L14717" t="s">
        <v>18633</v>
      </c>
      <c r="M14717" t="s">
        <v>18741</v>
      </c>
      <c r="N14717" t="s">
        <v>7469</v>
      </c>
      <c r="O14717" t="s">
        <v>9718</v>
      </c>
      <c r="P14717">
        <v>4500000</v>
      </c>
      <c r="Q14717" t="s">
        <v>6636</v>
      </c>
      <c r="R14717" t="s">
        <v>6636</v>
      </c>
      <c r="S14717" s="12"/>
      <c r="T14717" s="13"/>
      <c r="U14717" t="s">
        <v>6636</v>
      </c>
    </row>
    <row r="14718" spans="1:21" x14ac:dyDescent="0.25">
      <c r="A14718" t="s">
        <v>6637</v>
      </c>
      <c r="B14718" s="12">
        <v>83044</v>
      </c>
      <c r="C14718" t="s">
        <v>18742</v>
      </c>
      <c r="D14718" s="11">
        <v>46177.437222222201</v>
      </c>
      <c r="E14718" t="s">
        <v>18743</v>
      </c>
      <c r="F14718" t="s">
        <v>6415</v>
      </c>
      <c r="G14718" t="s">
        <v>12930</v>
      </c>
      <c r="H14718" t="s">
        <v>6360</v>
      </c>
      <c r="I14718" t="s">
        <v>65</v>
      </c>
      <c r="J14718" t="s">
        <v>636</v>
      </c>
      <c r="K14718" t="s">
        <v>18744</v>
      </c>
      <c r="L14718" t="s">
        <v>3820</v>
      </c>
      <c r="M14718" t="s">
        <v>18745</v>
      </c>
      <c r="N14718" t="s">
        <v>7469</v>
      </c>
      <c r="O14718" t="s">
        <v>9718</v>
      </c>
      <c r="P14718">
        <v>4780000</v>
      </c>
      <c r="Q14718" t="s">
        <v>6636</v>
      </c>
      <c r="R14718" t="s">
        <v>6636</v>
      </c>
      <c r="S14718" s="12"/>
      <c r="T14718" s="13"/>
      <c r="U14718" t="s">
        <v>6883</v>
      </c>
    </row>
    <row r="14719" spans="1:21" x14ac:dyDescent="0.25">
      <c r="A14719" t="s">
        <v>6637</v>
      </c>
      <c r="B14719" s="12">
        <v>82886</v>
      </c>
      <c r="C14719" t="s">
        <v>18742</v>
      </c>
      <c r="D14719" s="11">
        <v>46177.437222222201</v>
      </c>
      <c r="E14719" t="s">
        <v>18743</v>
      </c>
      <c r="F14719" t="s">
        <v>6415</v>
      </c>
      <c r="G14719" t="s">
        <v>12930</v>
      </c>
      <c r="H14719" t="s">
        <v>6360</v>
      </c>
      <c r="I14719" t="s">
        <v>65</v>
      </c>
      <c r="J14719" t="s">
        <v>636</v>
      </c>
      <c r="K14719" t="s">
        <v>18746</v>
      </c>
      <c r="L14719" t="s">
        <v>3820</v>
      </c>
      <c r="M14719" t="s">
        <v>18747</v>
      </c>
      <c r="N14719" t="s">
        <v>7469</v>
      </c>
      <c r="O14719" t="s">
        <v>7933</v>
      </c>
      <c r="P14719">
        <v>7580000</v>
      </c>
      <c r="Q14719" t="s">
        <v>6636</v>
      </c>
      <c r="R14719" t="s">
        <v>6636</v>
      </c>
      <c r="S14719" s="12"/>
      <c r="T14719" s="13"/>
      <c r="U14719" t="s">
        <v>6883</v>
      </c>
    </row>
    <row r="14720" spans="1:21" x14ac:dyDescent="0.25">
      <c r="A14720" t="s">
        <v>6637</v>
      </c>
      <c r="B14720" s="12">
        <v>83044</v>
      </c>
      <c r="C14720" t="s">
        <v>18742</v>
      </c>
      <c r="D14720" s="11">
        <v>46177.437222222201</v>
      </c>
      <c r="E14720" t="s">
        <v>18743</v>
      </c>
      <c r="F14720" t="s">
        <v>6415</v>
      </c>
      <c r="G14720" t="s">
        <v>6364</v>
      </c>
      <c r="H14720" t="s">
        <v>6360</v>
      </c>
      <c r="I14720" t="s">
        <v>65</v>
      </c>
      <c r="J14720" t="s">
        <v>636</v>
      </c>
      <c r="K14720" t="s">
        <v>18744</v>
      </c>
      <c r="L14720" t="s">
        <v>3820</v>
      </c>
      <c r="M14720" t="s">
        <v>18745</v>
      </c>
      <c r="N14720" t="s">
        <v>7469</v>
      </c>
      <c r="O14720" t="s">
        <v>9718</v>
      </c>
      <c r="P14720">
        <v>4780000</v>
      </c>
      <c r="Q14720" t="s">
        <v>6636</v>
      </c>
      <c r="R14720" t="s">
        <v>6636</v>
      </c>
      <c r="S14720" s="12"/>
      <c r="T14720" s="13"/>
      <c r="U14720" t="s">
        <v>6883</v>
      </c>
    </row>
    <row r="14721" spans="1:21" x14ac:dyDescent="0.25">
      <c r="A14721" t="s">
        <v>6637</v>
      </c>
      <c r="B14721" s="12">
        <v>82886</v>
      </c>
      <c r="C14721" t="s">
        <v>18742</v>
      </c>
      <c r="D14721" s="11">
        <v>46177.437222222201</v>
      </c>
      <c r="E14721" t="s">
        <v>18743</v>
      </c>
      <c r="F14721" t="s">
        <v>6415</v>
      </c>
      <c r="G14721" t="s">
        <v>6364</v>
      </c>
      <c r="H14721" t="s">
        <v>6360</v>
      </c>
      <c r="I14721" t="s">
        <v>65</v>
      </c>
      <c r="J14721" t="s">
        <v>636</v>
      </c>
      <c r="K14721" t="s">
        <v>18746</v>
      </c>
      <c r="L14721" t="s">
        <v>3820</v>
      </c>
      <c r="M14721" t="s">
        <v>18747</v>
      </c>
      <c r="N14721" t="s">
        <v>7469</v>
      </c>
      <c r="O14721" t="s">
        <v>7933</v>
      </c>
      <c r="P14721">
        <v>7580000</v>
      </c>
      <c r="Q14721" t="s">
        <v>6636</v>
      </c>
      <c r="R14721" t="s">
        <v>6636</v>
      </c>
      <c r="S14721" s="12"/>
      <c r="T14721" s="13"/>
      <c r="U14721" t="s">
        <v>6883</v>
      </c>
    </row>
    <row r="14722" spans="1:21" x14ac:dyDescent="0.25">
      <c r="A14722" t="s">
        <v>6619</v>
      </c>
      <c r="B14722" s="12">
        <v>82388</v>
      </c>
      <c r="C14722" t="s">
        <v>16896</v>
      </c>
      <c r="D14722" s="11">
        <v>46177.507372685199</v>
      </c>
      <c r="E14722" t="s">
        <v>16897</v>
      </c>
      <c r="F14722" t="s">
        <v>6415</v>
      </c>
      <c r="G14722" t="s">
        <v>6367</v>
      </c>
      <c r="H14722" t="s">
        <v>6360</v>
      </c>
      <c r="I14722" t="s">
        <v>65</v>
      </c>
      <c r="J14722" t="s">
        <v>57</v>
      </c>
      <c r="K14722" t="s">
        <v>18748</v>
      </c>
      <c r="L14722" t="s">
        <v>18638</v>
      </c>
      <c r="M14722" t="s">
        <v>18749</v>
      </c>
      <c r="N14722" t="s">
        <v>8601</v>
      </c>
      <c r="O14722" t="s">
        <v>9632</v>
      </c>
      <c r="P14722">
        <v>6619800</v>
      </c>
      <c r="Q14722" t="s">
        <v>6867</v>
      </c>
      <c r="R14722" t="s">
        <v>6911</v>
      </c>
      <c r="S14722" s="12"/>
      <c r="T14722" s="13"/>
      <c r="U14722" t="s">
        <v>7008</v>
      </c>
    </row>
    <row r="14723" spans="1:21" x14ac:dyDescent="0.25">
      <c r="A14723" t="s">
        <v>6619</v>
      </c>
      <c r="B14723" s="12">
        <v>82388</v>
      </c>
      <c r="C14723" t="s">
        <v>16896</v>
      </c>
      <c r="D14723" s="11">
        <v>46177.507372685199</v>
      </c>
      <c r="E14723" t="s">
        <v>16897</v>
      </c>
      <c r="F14723" t="s">
        <v>6415</v>
      </c>
      <c r="G14723" t="s">
        <v>6365</v>
      </c>
      <c r="H14723" t="s">
        <v>6360</v>
      </c>
      <c r="I14723" t="s">
        <v>65</v>
      </c>
      <c r="J14723" t="s">
        <v>57</v>
      </c>
      <c r="K14723" t="s">
        <v>18748</v>
      </c>
      <c r="L14723" t="s">
        <v>18638</v>
      </c>
      <c r="M14723" t="s">
        <v>18749</v>
      </c>
      <c r="N14723" t="s">
        <v>8601</v>
      </c>
      <c r="O14723" t="s">
        <v>9632</v>
      </c>
      <c r="P14723">
        <v>6619800</v>
      </c>
      <c r="Q14723" t="s">
        <v>6867</v>
      </c>
      <c r="R14723" t="s">
        <v>6911</v>
      </c>
      <c r="S14723" s="12"/>
      <c r="T14723" s="13"/>
      <c r="U14723" t="s">
        <v>7008</v>
      </c>
    </row>
    <row r="14724" spans="1:21" x14ac:dyDescent="0.25">
      <c r="A14724" t="s">
        <v>6619</v>
      </c>
      <c r="B14724" s="12">
        <v>82396</v>
      </c>
      <c r="C14724" t="s">
        <v>18750</v>
      </c>
      <c r="D14724" s="11">
        <v>46177.5179166667</v>
      </c>
      <c r="E14724" t="s">
        <v>18751</v>
      </c>
      <c r="F14724" t="s">
        <v>6415</v>
      </c>
      <c r="G14724" t="s">
        <v>6496</v>
      </c>
      <c r="H14724" t="s">
        <v>6360</v>
      </c>
      <c r="I14724" t="s">
        <v>55</v>
      </c>
      <c r="J14724" t="s">
        <v>44</v>
      </c>
      <c r="K14724" t="s">
        <v>18752</v>
      </c>
      <c r="L14724" t="s">
        <v>18633</v>
      </c>
      <c r="M14724" t="s">
        <v>18753</v>
      </c>
      <c r="N14724" t="s">
        <v>7469</v>
      </c>
      <c r="O14724" t="s">
        <v>7470</v>
      </c>
      <c r="P14724">
        <v>5760000</v>
      </c>
      <c r="Q14724" t="s">
        <v>6636</v>
      </c>
      <c r="R14724" t="s">
        <v>6636</v>
      </c>
      <c r="S14724" s="12"/>
      <c r="T14724" s="13"/>
      <c r="U14724" t="s">
        <v>6636</v>
      </c>
    </row>
    <row r="14725" spans="1:21" x14ac:dyDescent="0.25">
      <c r="A14725" t="s">
        <v>6619</v>
      </c>
      <c r="B14725" s="12">
        <v>82396</v>
      </c>
      <c r="C14725" t="s">
        <v>18750</v>
      </c>
      <c r="D14725" s="11">
        <v>46177.5179166667</v>
      </c>
      <c r="E14725" t="s">
        <v>18751</v>
      </c>
      <c r="F14725" t="s">
        <v>6415</v>
      </c>
      <c r="G14725" t="s">
        <v>6497</v>
      </c>
      <c r="H14725" t="s">
        <v>6360</v>
      </c>
      <c r="I14725" t="s">
        <v>55</v>
      </c>
      <c r="J14725" t="s">
        <v>44</v>
      </c>
      <c r="K14725" t="s">
        <v>18752</v>
      </c>
      <c r="L14725" t="s">
        <v>18633</v>
      </c>
      <c r="M14725" t="s">
        <v>18753</v>
      </c>
      <c r="N14725" t="s">
        <v>7469</v>
      </c>
      <c r="O14725" t="s">
        <v>7470</v>
      </c>
      <c r="P14725">
        <v>5760000</v>
      </c>
      <c r="Q14725" t="s">
        <v>6636</v>
      </c>
      <c r="R14725" t="s">
        <v>6636</v>
      </c>
      <c r="S14725" s="12"/>
      <c r="T14725" s="13"/>
      <c r="U14725" t="s">
        <v>6636</v>
      </c>
    </row>
    <row r="14726" spans="1:21" x14ac:dyDescent="0.25">
      <c r="A14726" t="s">
        <v>6619</v>
      </c>
      <c r="B14726" s="12">
        <v>82396</v>
      </c>
      <c r="C14726" t="s">
        <v>18750</v>
      </c>
      <c r="D14726" s="11">
        <v>46177.5179166667</v>
      </c>
      <c r="E14726" t="s">
        <v>18751</v>
      </c>
      <c r="F14726" t="s">
        <v>6415</v>
      </c>
      <c r="G14726" t="s">
        <v>6498</v>
      </c>
      <c r="H14726" t="s">
        <v>6360</v>
      </c>
      <c r="I14726" t="s">
        <v>55</v>
      </c>
      <c r="J14726" t="s">
        <v>44</v>
      </c>
      <c r="K14726" t="s">
        <v>18752</v>
      </c>
      <c r="L14726" t="s">
        <v>18633</v>
      </c>
      <c r="M14726" t="s">
        <v>18753</v>
      </c>
      <c r="N14726" t="s">
        <v>7469</v>
      </c>
      <c r="O14726" t="s">
        <v>7470</v>
      </c>
      <c r="P14726">
        <v>5760000</v>
      </c>
      <c r="Q14726" t="s">
        <v>6636</v>
      </c>
      <c r="R14726" t="s">
        <v>6636</v>
      </c>
      <c r="S14726" s="12"/>
      <c r="T14726" s="13"/>
      <c r="U14726" t="s">
        <v>6636</v>
      </c>
    </row>
    <row r="14727" spans="1:21" x14ac:dyDescent="0.25">
      <c r="A14727" t="s">
        <v>6619</v>
      </c>
      <c r="B14727" s="12">
        <v>82396</v>
      </c>
      <c r="C14727" t="s">
        <v>18750</v>
      </c>
      <c r="D14727" s="11">
        <v>46177.5179166667</v>
      </c>
      <c r="E14727" t="s">
        <v>18751</v>
      </c>
      <c r="F14727" t="s">
        <v>6415</v>
      </c>
      <c r="G14727" t="s">
        <v>6499</v>
      </c>
      <c r="H14727" t="s">
        <v>6360</v>
      </c>
      <c r="I14727" t="s">
        <v>55</v>
      </c>
      <c r="J14727" t="s">
        <v>44</v>
      </c>
      <c r="K14727" t="s">
        <v>18752</v>
      </c>
      <c r="L14727" t="s">
        <v>18633</v>
      </c>
      <c r="M14727" t="s">
        <v>18753</v>
      </c>
      <c r="N14727" t="s">
        <v>7469</v>
      </c>
      <c r="O14727" t="s">
        <v>7470</v>
      </c>
      <c r="P14727">
        <v>5760000</v>
      </c>
      <c r="Q14727" t="s">
        <v>6636</v>
      </c>
      <c r="R14727" t="s">
        <v>6636</v>
      </c>
      <c r="S14727" s="12"/>
      <c r="T14727" s="13"/>
      <c r="U14727" t="s">
        <v>6636</v>
      </c>
    </row>
    <row r="14728" spans="1:21" x14ac:dyDescent="0.25">
      <c r="A14728" t="s">
        <v>6637</v>
      </c>
      <c r="B14728" s="12">
        <v>79874</v>
      </c>
      <c r="C14728" t="s">
        <v>18754</v>
      </c>
      <c r="D14728" s="11">
        <v>46177.5309837963</v>
      </c>
      <c r="E14728" t="s">
        <v>18755</v>
      </c>
      <c r="F14728" t="s">
        <v>6415</v>
      </c>
      <c r="G14728" t="s">
        <v>6496</v>
      </c>
      <c r="H14728" t="s">
        <v>6360</v>
      </c>
      <c r="I14728" t="s">
        <v>6640</v>
      </c>
      <c r="J14728" t="s">
        <v>6653</v>
      </c>
      <c r="K14728" t="s">
        <v>18752</v>
      </c>
      <c r="L14728" t="s">
        <v>18633</v>
      </c>
      <c r="M14728" t="s">
        <v>18753</v>
      </c>
      <c r="N14728" t="s">
        <v>7469</v>
      </c>
      <c r="O14728" t="s">
        <v>7470</v>
      </c>
      <c r="P14728">
        <v>5760000</v>
      </c>
      <c r="Q14728" t="s">
        <v>6778</v>
      </c>
      <c r="R14728" t="s">
        <v>6779</v>
      </c>
      <c r="S14728" s="12"/>
      <c r="T14728" s="13"/>
      <c r="U14728" t="s">
        <v>6629</v>
      </c>
    </row>
    <row r="14729" spans="1:21" x14ac:dyDescent="0.25">
      <c r="A14729" t="s">
        <v>6637</v>
      </c>
      <c r="B14729" s="12">
        <v>77182</v>
      </c>
      <c r="C14729" t="s">
        <v>18754</v>
      </c>
      <c r="D14729" s="11">
        <v>46177.5309837963</v>
      </c>
      <c r="E14729" t="s">
        <v>18755</v>
      </c>
      <c r="F14729" t="s">
        <v>6415</v>
      </c>
      <c r="G14729" t="s">
        <v>6496</v>
      </c>
      <c r="H14729" t="s">
        <v>6360</v>
      </c>
      <c r="I14729" t="s">
        <v>6640</v>
      </c>
      <c r="J14729" t="s">
        <v>6653</v>
      </c>
      <c r="K14729" t="s">
        <v>18756</v>
      </c>
      <c r="L14729" t="s">
        <v>18633</v>
      </c>
      <c r="M14729" t="s">
        <v>18757</v>
      </c>
      <c r="N14729" t="s">
        <v>7469</v>
      </c>
      <c r="O14729" t="s">
        <v>7470</v>
      </c>
      <c r="P14729">
        <v>6160000</v>
      </c>
      <c r="Q14729" t="s">
        <v>6778</v>
      </c>
      <c r="R14729" t="s">
        <v>6779</v>
      </c>
      <c r="S14729" s="12"/>
      <c r="T14729" s="13"/>
      <c r="U14729" t="s">
        <v>6629</v>
      </c>
    </row>
    <row r="14730" spans="1:21" x14ac:dyDescent="0.25">
      <c r="A14730" t="s">
        <v>6637</v>
      </c>
      <c r="B14730" s="12">
        <v>79874</v>
      </c>
      <c r="C14730" t="s">
        <v>18754</v>
      </c>
      <c r="D14730" s="11">
        <v>46177.5309837963</v>
      </c>
      <c r="E14730" t="s">
        <v>18755</v>
      </c>
      <c r="F14730" t="s">
        <v>6415</v>
      </c>
      <c r="G14730" t="s">
        <v>6497</v>
      </c>
      <c r="H14730" t="s">
        <v>6360</v>
      </c>
      <c r="I14730" t="s">
        <v>6640</v>
      </c>
      <c r="J14730" t="s">
        <v>6653</v>
      </c>
      <c r="K14730" t="s">
        <v>18752</v>
      </c>
      <c r="L14730" t="s">
        <v>18633</v>
      </c>
      <c r="M14730" t="s">
        <v>18753</v>
      </c>
      <c r="N14730" t="s">
        <v>7469</v>
      </c>
      <c r="O14730" t="s">
        <v>7470</v>
      </c>
      <c r="P14730">
        <v>5760000</v>
      </c>
      <c r="Q14730" t="s">
        <v>6778</v>
      </c>
      <c r="R14730" t="s">
        <v>6779</v>
      </c>
      <c r="S14730" s="12"/>
      <c r="T14730" s="13"/>
      <c r="U14730" t="s">
        <v>6629</v>
      </c>
    </row>
    <row r="14731" spans="1:21" x14ac:dyDescent="0.25">
      <c r="A14731" t="s">
        <v>6637</v>
      </c>
      <c r="B14731" s="12">
        <v>77182</v>
      </c>
      <c r="C14731" t="s">
        <v>18754</v>
      </c>
      <c r="D14731" s="11">
        <v>46177.5309837963</v>
      </c>
      <c r="E14731" t="s">
        <v>18755</v>
      </c>
      <c r="F14731" t="s">
        <v>6415</v>
      </c>
      <c r="G14731" t="s">
        <v>6497</v>
      </c>
      <c r="H14731" t="s">
        <v>6360</v>
      </c>
      <c r="I14731" t="s">
        <v>6640</v>
      </c>
      <c r="J14731" t="s">
        <v>6653</v>
      </c>
      <c r="K14731" t="s">
        <v>18756</v>
      </c>
      <c r="L14731" t="s">
        <v>18633</v>
      </c>
      <c r="M14731" t="s">
        <v>18757</v>
      </c>
      <c r="N14731" t="s">
        <v>7469</v>
      </c>
      <c r="O14731" t="s">
        <v>7470</v>
      </c>
      <c r="P14731">
        <v>6160000</v>
      </c>
      <c r="Q14731" t="s">
        <v>6778</v>
      </c>
      <c r="R14731" t="s">
        <v>6779</v>
      </c>
      <c r="S14731" s="12"/>
      <c r="T14731" s="13"/>
      <c r="U14731" t="s">
        <v>6629</v>
      </c>
    </row>
    <row r="14732" spans="1:21" x14ac:dyDescent="0.25">
      <c r="A14732" t="s">
        <v>6637</v>
      </c>
      <c r="B14732" s="12">
        <v>79874</v>
      </c>
      <c r="C14732" t="s">
        <v>18754</v>
      </c>
      <c r="D14732" s="11">
        <v>46177.5309837963</v>
      </c>
      <c r="E14732" t="s">
        <v>18755</v>
      </c>
      <c r="F14732" t="s">
        <v>6415</v>
      </c>
      <c r="G14732" t="s">
        <v>6498</v>
      </c>
      <c r="H14732" t="s">
        <v>6360</v>
      </c>
      <c r="I14732" t="s">
        <v>6640</v>
      </c>
      <c r="J14732" t="s">
        <v>6653</v>
      </c>
      <c r="K14732" t="s">
        <v>18752</v>
      </c>
      <c r="L14732" t="s">
        <v>18633</v>
      </c>
      <c r="M14732" t="s">
        <v>18753</v>
      </c>
      <c r="N14732" t="s">
        <v>7469</v>
      </c>
      <c r="O14732" t="s">
        <v>7470</v>
      </c>
      <c r="P14732">
        <v>5760000</v>
      </c>
      <c r="Q14732" t="s">
        <v>6778</v>
      </c>
      <c r="R14732" t="s">
        <v>6779</v>
      </c>
      <c r="S14732" s="12"/>
      <c r="T14732" s="13"/>
      <c r="U14732" t="s">
        <v>6629</v>
      </c>
    </row>
    <row r="14733" spans="1:21" x14ac:dyDescent="0.25">
      <c r="A14733" t="s">
        <v>6637</v>
      </c>
      <c r="B14733" s="12">
        <v>77182</v>
      </c>
      <c r="C14733" t="s">
        <v>18754</v>
      </c>
      <c r="D14733" s="11">
        <v>46177.5309837963</v>
      </c>
      <c r="E14733" t="s">
        <v>18755</v>
      </c>
      <c r="F14733" t="s">
        <v>6415</v>
      </c>
      <c r="G14733" t="s">
        <v>6498</v>
      </c>
      <c r="H14733" t="s">
        <v>6360</v>
      </c>
      <c r="I14733" t="s">
        <v>6640</v>
      </c>
      <c r="J14733" t="s">
        <v>6653</v>
      </c>
      <c r="K14733" t="s">
        <v>18756</v>
      </c>
      <c r="L14733" t="s">
        <v>18633</v>
      </c>
      <c r="M14733" t="s">
        <v>18757</v>
      </c>
      <c r="N14733" t="s">
        <v>7469</v>
      </c>
      <c r="O14733" t="s">
        <v>7470</v>
      </c>
      <c r="P14733">
        <v>6160000</v>
      </c>
      <c r="Q14733" t="s">
        <v>6778</v>
      </c>
      <c r="R14733" t="s">
        <v>6779</v>
      </c>
      <c r="S14733" s="12"/>
      <c r="T14733" s="13"/>
      <c r="U14733" t="s">
        <v>6629</v>
      </c>
    </row>
    <row r="14734" spans="1:21" x14ac:dyDescent="0.25">
      <c r="A14734" t="s">
        <v>6637</v>
      </c>
      <c r="B14734" s="12">
        <v>79874</v>
      </c>
      <c r="C14734" t="s">
        <v>18754</v>
      </c>
      <c r="D14734" s="11">
        <v>46177.5309837963</v>
      </c>
      <c r="E14734" t="s">
        <v>18755</v>
      </c>
      <c r="F14734" t="s">
        <v>6415</v>
      </c>
      <c r="G14734" t="s">
        <v>6499</v>
      </c>
      <c r="H14734" t="s">
        <v>6360</v>
      </c>
      <c r="I14734" t="s">
        <v>6640</v>
      </c>
      <c r="J14734" t="s">
        <v>6653</v>
      </c>
      <c r="K14734" t="s">
        <v>18752</v>
      </c>
      <c r="L14734" t="s">
        <v>18633</v>
      </c>
      <c r="M14734" t="s">
        <v>18753</v>
      </c>
      <c r="N14734" t="s">
        <v>7469</v>
      </c>
      <c r="O14734" t="s">
        <v>7470</v>
      </c>
      <c r="P14734">
        <v>5760000</v>
      </c>
      <c r="Q14734" t="s">
        <v>6778</v>
      </c>
      <c r="R14734" t="s">
        <v>6779</v>
      </c>
      <c r="S14734" s="12"/>
      <c r="T14734" s="13"/>
      <c r="U14734" t="s">
        <v>6629</v>
      </c>
    </row>
    <row r="14735" spans="1:21" x14ac:dyDescent="0.25">
      <c r="A14735" t="s">
        <v>6637</v>
      </c>
      <c r="B14735" s="12">
        <v>77182</v>
      </c>
      <c r="C14735" t="s">
        <v>18754</v>
      </c>
      <c r="D14735" s="11">
        <v>46177.5309837963</v>
      </c>
      <c r="E14735" t="s">
        <v>18755</v>
      </c>
      <c r="F14735" t="s">
        <v>6415</v>
      </c>
      <c r="G14735" t="s">
        <v>6499</v>
      </c>
      <c r="H14735" t="s">
        <v>6360</v>
      </c>
      <c r="I14735" t="s">
        <v>6640</v>
      </c>
      <c r="J14735" t="s">
        <v>6653</v>
      </c>
      <c r="K14735" t="s">
        <v>18756</v>
      </c>
      <c r="L14735" t="s">
        <v>18633</v>
      </c>
      <c r="M14735" t="s">
        <v>18757</v>
      </c>
      <c r="N14735" t="s">
        <v>7469</v>
      </c>
      <c r="O14735" t="s">
        <v>7470</v>
      </c>
      <c r="P14735">
        <v>6160000</v>
      </c>
      <c r="Q14735" t="s">
        <v>6778</v>
      </c>
      <c r="R14735" t="s">
        <v>6779</v>
      </c>
      <c r="S14735" s="12"/>
      <c r="T14735" s="13"/>
      <c r="U14735" t="s">
        <v>6629</v>
      </c>
    </row>
    <row r="14736" spans="1:21" x14ac:dyDescent="0.25">
      <c r="A14736" t="s">
        <v>6619</v>
      </c>
      <c r="B14736" s="12">
        <v>82408</v>
      </c>
      <c r="C14736" t="s">
        <v>18734</v>
      </c>
      <c r="D14736" s="11">
        <v>46177.534004629597</v>
      </c>
      <c r="E14736" t="s">
        <v>18735</v>
      </c>
      <c r="F14736" t="s">
        <v>6415</v>
      </c>
      <c r="G14736" t="s">
        <v>18661</v>
      </c>
      <c r="H14736" t="s">
        <v>6360</v>
      </c>
      <c r="I14736" t="s">
        <v>65</v>
      </c>
      <c r="J14736" t="s">
        <v>573</v>
      </c>
      <c r="K14736" t="s">
        <v>18736</v>
      </c>
      <c r="L14736" t="s">
        <v>18663</v>
      </c>
      <c r="M14736" t="s">
        <v>18737</v>
      </c>
      <c r="N14736" t="s">
        <v>7469</v>
      </c>
      <c r="O14736" t="s">
        <v>7470</v>
      </c>
      <c r="P14736">
        <v>5760000</v>
      </c>
      <c r="Q14736" t="s">
        <v>6636</v>
      </c>
      <c r="R14736" t="s">
        <v>6636</v>
      </c>
      <c r="S14736" s="12"/>
      <c r="T14736" s="13"/>
      <c r="U14736" t="s">
        <v>6650</v>
      </c>
    </row>
    <row r="14737" spans="1:21" x14ac:dyDescent="0.25">
      <c r="A14737" t="s">
        <v>6619</v>
      </c>
      <c r="B14737" s="12">
        <v>82410</v>
      </c>
      <c r="C14737" t="s">
        <v>18730</v>
      </c>
      <c r="D14737" s="11">
        <v>46177.538993055598</v>
      </c>
      <c r="E14737" t="s">
        <v>18731</v>
      </c>
      <c r="F14737" t="s">
        <v>6415</v>
      </c>
      <c r="G14737" t="s">
        <v>18679</v>
      </c>
      <c r="H14737" t="s">
        <v>6360</v>
      </c>
      <c r="I14737" t="s">
        <v>65</v>
      </c>
      <c r="J14737" t="s">
        <v>67</v>
      </c>
      <c r="K14737" t="s">
        <v>18732</v>
      </c>
      <c r="L14737" t="s">
        <v>1668</v>
      </c>
      <c r="M14737" t="s">
        <v>18733</v>
      </c>
      <c r="N14737" t="s">
        <v>7469</v>
      </c>
      <c r="O14737" t="s">
        <v>9718</v>
      </c>
      <c r="P14737">
        <v>4258000</v>
      </c>
      <c r="Q14737" t="s">
        <v>6636</v>
      </c>
      <c r="R14737" t="s">
        <v>6636</v>
      </c>
      <c r="S14737" s="12"/>
      <c r="T14737" s="13"/>
      <c r="U14737" t="s">
        <v>6711</v>
      </c>
    </row>
    <row r="14738" spans="1:21" x14ac:dyDescent="0.25">
      <c r="A14738" t="s">
        <v>6619</v>
      </c>
      <c r="B14738" s="12">
        <v>82410</v>
      </c>
      <c r="C14738" t="s">
        <v>18730</v>
      </c>
      <c r="D14738" s="11">
        <v>46177.538993055598</v>
      </c>
      <c r="E14738" t="s">
        <v>18731</v>
      </c>
      <c r="F14738" t="s">
        <v>6415</v>
      </c>
      <c r="G14738" t="s">
        <v>18684</v>
      </c>
      <c r="H14738" t="s">
        <v>6360</v>
      </c>
      <c r="I14738" t="s">
        <v>65</v>
      </c>
      <c r="J14738" t="s">
        <v>67</v>
      </c>
      <c r="K14738" t="s">
        <v>18732</v>
      </c>
      <c r="L14738" t="s">
        <v>1668</v>
      </c>
      <c r="M14738" t="s">
        <v>18733</v>
      </c>
      <c r="N14738" t="s">
        <v>7469</v>
      </c>
      <c r="O14738" t="s">
        <v>9718</v>
      </c>
      <c r="P14738">
        <v>4258000</v>
      </c>
      <c r="Q14738" t="s">
        <v>6636</v>
      </c>
      <c r="R14738" t="s">
        <v>6636</v>
      </c>
      <c r="S14738" s="12"/>
      <c r="T14738" s="13"/>
      <c r="U14738" t="s">
        <v>6711</v>
      </c>
    </row>
    <row r="14739" spans="1:21" x14ac:dyDescent="0.25">
      <c r="A14739" t="s">
        <v>6619</v>
      </c>
      <c r="B14739" s="12">
        <v>82428</v>
      </c>
      <c r="C14739" t="s">
        <v>18738</v>
      </c>
      <c r="D14739" s="11">
        <v>46177.669525463003</v>
      </c>
      <c r="E14739" t="s">
        <v>18739</v>
      </c>
      <c r="F14739" t="s">
        <v>6415</v>
      </c>
      <c r="G14739" t="s">
        <v>6496</v>
      </c>
      <c r="H14739" t="s">
        <v>6360</v>
      </c>
      <c r="I14739" t="s">
        <v>65</v>
      </c>
      <c r="J14739" t="s">
        <v>2226</v>
      </c>
      <c r="K14739" t="s">
        <v>18740</v>
      </c>
      <c r="L14739" t="s">
        <v>18633</v>
      </c>
      <c r="M14739" t="s">
        <v>18741</v>
      </c>
      <c r="N14739" t="s">
        <v>7469</v>
      </c>
      <c r="O14739" t="s">
        <v>9718</v>
      </c>
      <c r="P14739">
        <v>4500000</v>
      </c>
      <c r="Q14739" t="s">
        <v>6636</v>
      </c>
      <c r="R14739" t="s">
        <v>6636</v>
      </c>
      <c r="S14739" s="12"/>
      <c r="T14739" s="13"/>
      <c r="U14739" t="s">
        <v>6636</v>
      </c>
    </row>
    <row r="14740" spans="1:21" x14ac:dyDescent="0.25">
      <c r="A14740" t="s">
        <v>6619</v>
      </c>
      <c r="B14740" s="12">
        <v>82428</v>
      </c>
      <c r="C14740" t="s">
        <v>18738</v>
      </c>
      <c r="D14740" s="11">
        <v>46177.669525463003</v>
      </c>
      <c r="E14740" t="s">
        <v>18739</v>
      </c>
      <c r="F14740" t="s">
        <v>6415</v>
      </c>
      <c r="G14740" t="s">
        <v>6497</v>
      </c>
      <c r="H14740" t="s">
        <v>6360</v>
      </c>
      <c r="I14740" t="s">
        <v>65</v>
      </c>
      <c r="J14740" t="s">
        <v>2226</v>
      </c>
      <c r="K14740" t="s">
        <v>18740</v>
      </c>
      <c r="L14740" t="s">
        <v>18633</v>
      </c>
      <c r="M14740" t="s">
        <v>18741</v>
      </c>
      <c r="N14740" t="s">
        <v>7469</v>
      </c>
      <c r="O14740" t="s">
        <v>9718</v>
      </c>
      <c r="P14740">
        <v>4500000</v>
      </c>
      <c r="Q14740" t="s">
        <v>6636</v>
      </c>
      <c r="R14740" t="s">
        <v>6636</v>
      </c>
      <c r="S14740" s="12"/>
      <c r="T14740" s="13"/>
      <c r="U14740" t="s">
        <v>6636</v>
      </c>
    </row>
    <row r="14741" spans="1:21" x14ac:dyDescent="0.25">
      <c r="A14741" t="s">
        <v>6619</v>
      </c>
      <c r="B14741" s="12">
        <v>82428</v>
      </c>
      <c r="C14741" t="s">
        <v>18738</v>
      </c>
      <c r="D14741" s="11">
        <v>46177.669525463003</v>
      </c>
      <c r="E14741" t="s">
        <v>18739</v>
      </c>
      <c r="F14741" t="s">
        <v>6415</v>
      </c>
      <c r="G14741" t="s">
        <v>6498</v>
      </c>
      <c r="H14741" t="s">
        <v>6360</v>
      </c>
      <c r="I14741" t="s">
        <v>65</v>
      </c>
      <c r="J14741" t="s">
        <v>2226</v>
      </c>
      <c r="K14741" t="s">
        <v>18740</v>
      </c>
      <c r="L14741" t="s">
        <v>18633</v>
      </c>
      <c r="M14741" t="s">
        <v>18741</v>
      </c>
      <c r="N14741" t="s">
        <v>7469</v>
      </c>
      <c r="O14741" t="s">
        <v>9718</v>
      </c>
      <c r="P14741">
        <v>4500000</v>
      </c>
      <c r="Q14741" t="s">
        <v>6636</v>
      </c>
      <c r="R14741" t="s">
        <v>6636</v>
      </c>
      <c r="S14741" s="12"/>
      <c r="T14741" s="13"/>
      <c r="U14741" t="s">
        <v>6636</v>
      </c>
    </row>
    <row r="14742" spans="1:21" x14ac:dyDescent="0.25">
      <c r="A14742" t="s">
        <v>6619</v>
      </c>
      <c r="B14742" s="12">
        <v>82428</v>
      </c>
      <c r="C14742" t="s">
        <v>18738</v>
      </c>
      <c r="D14742" s="11">
        <v>46177.669525463003</v>
      </c>
      <c r="E14742" t="s">
        <v>18739</v>
      </c>
      <c r="F14742" t="s">
        <v>6415</v>
      </c>
      <c r="G14742" t="s">
        <v>6499</v>
      </c>
      <c r="H14742" t="s">
        <v>6360</v>
      </c>
      <c r="I14742" t="s">
        <v>65</v>
      </c>
      <c r="J14742" t="s">
        <v>2226</v>
      </c>
      <c r="K14742" t="s">
        <v>18740</v>
      </c>
      <c r="L14742" t="s">
        <v>18633</v>
      </c>
      <c r="M14742" t="s">
        <v>18741</v>
      </c>
      <c r="N14742" t="s">
        <v>7469</v>
      </c>
      <c r="O14742" t="s">
        <v>9718</v>
      </c>
      <c r="P14742">
        <v>4500000</v>
      </c>
      <c r="Q14742" t="s">
        <v>6636</v>
      </c>
      <c r="R14742" t="s">
        <v>6636</v>
      </c>
      <c r="S14742" s="12"/>
      <c r="T14742" s="13"/>
      <c r="U14742" t="s">
        <v>6636</v>
      </c>
    </row>
    <row r="14743" spans="1:21" x14ac:dyDescent="0.25">
      <c r="A14743" t="s">
        <v>6637</v>
      </c>
      <c r="B14743" s="12">
        <v>82508</v>
      </c>
      <c r="C14743" t="s">
        <v>18758</v>
      </c>
      <c r="D14743" s="11">
        <v>46177.686655092599</v>
      </c>
      <c r="E14743" t="s">
        <v>18759</v>
      </c>
      <c r="F14743" t="s">
        <v>6415</v>
      </c>
      <c r="G14743" t="s">
        <v>6437</v>
      </c>
      <c r="H14743" t="s">
        <v>6360</v>
      </c>
      <c r="I14743" t="s">
        <v>65</v>
      </c>
      <c r="J14743" t="s">
        <v>132</v>
      </c>
      <c r="K14743" t="s">
        <v>18760</v>
      </c>
      <c r="L14743" t="s">
        <v>1676</v>
      </c>
      <c r="M14743" t="s">
        <v>18761</v>
      </c>
      <c r="N14743" t="s">
        <v>7469</v>
      </c>
      <c r="O14743" t="s">
        <v>7470</v>
      </c>
      <c r="P14743">
        <v>5360000</v>
      </c>
      <c r="Q14743" t="s">
        <v>6636</v>
      </c>
      <c r="R14743" t="s">
        <v>6636</v>
      </c>
      <c r="S14743" s="12"/>
      <c r="T14743" s="13"/>
      <c r="U14743" t="s">
        <v>7455</v>
      </c>
    </row>
    <row r="14744" spans="1:21" x14ac:dyDescent="0.25">
      <c r="A14744" t="s">
        <v>6637</v>
      </c>
      <c r="B14744" s="12">
        <v>82508</v>
      </c>
      <c r="C14744" t="s">
        <v>18758</v>
      </c>
      <c r="D14744" s="11">
        <v>46177.686655092599</v>
      </c>
      <c r="E14744" t="s">
        <v>18759</v>
      </c>
      <c r="F14744" t="s">
        <v>6415</v>
      </c>
      <c r="G14744" t="s">
        <v>6439</v>
      </c>
      <c r="H14744" t="s">
        <v>6360</v>
      </c>
      <c r="I14744" t="s">
        <v>65</v>
      </c>
      <c r="J14744" t="s">
        <v>132</v>
      </c>
      <c r="K14744" t="s">
        <v>18760</v>
      </c>
      <c r="L14744" t="s">
        <v>1676</v>
      </c>
      <c r="M14744" t="s">
        <v>18761</v>
      </c>
      <c r="N14744" t="s">
        <v>7469</v>
      </c>
      <c r="O14744" t="s">
        <v>7470</v>
      </c>
      <c r="P14744">
        <v>5360000</v>
      </c>
      <c r="Q14744" t="s">
        <v>6636</v>
      </c>
      <c r="R14744" t="s">
        <v>6636</v>
      </c>
      <c r="S14744" s="12"/>
      <c r="T14744" s="13"/>
      <c r="U14744" t="s">
        <v>7455</v>
      </c>
    </row>
    <row r="14745" spans="1:21" x14ac:dyDescent="0.25">
      <c r="A14745" t="s">
        <v>6637</v>
      </c>
      <c r="B14745" s="12">
        <v>82444</v>
      </c>
      <c r="C14745" t="s">
        <v>18762</v>
      </c>
      <c r="D14745" s="11">
        <v>46177.765335648102</v>
      </c>
      <c r="E14745" t="s">
        <v>18763</v>
      </c>
      <c r="F14745" t="s">
        <v>6415</v>
      </c>
      <c r="G14745" t="s">
        <v>15118</v>
      </c>
      <c r="H14745" t="s">
        <v>6360</v>
      </c>
      <c r="I14745" t="s">
        <v>65</v>
      </c>
      <c r="J14745" t="s">
        <v>57</v>
      </c>
      <c r="K14745" t="s">
        <v>18764</v>
      </c>
      <c r="L14745" t="s">
        <v>794</v>
      </c>
      <c r="M14745" t="s">
        <v>18765</v>
      </c>
      <c r="N14745" t="s">
        <v>7469</v>
      </c>
      <c r="O14745" t="s">
        <v>7933</v>
      </c>
      <c r="P14745">
        <v>7080000</v>
      </c>
      <c r="Q14745" t="s">
        <v>6636</v>
      </c>
      <c r="R14745" t="s">
        <v>6636</v>
      </c>
      <c r="S14745" s="12"/>
      <c r="T14745" s="13"/>
      <c r="U14745" t="s">
        <v>6636</v>
      </c>
    </row>
    <row r="14746" spans="1:21" x14ac:dyDescent="0.25">
      <c r="A14746" t="s">
        <v>6637</v>
      </c>
      <c r="B14746" s="12">
        <v>82444</v>
      </c>
      <c r="C14746" t="s">
        <v>18762</v>
      </c>
      <c r="D14746" s="11">
        <v>46177.765335648102</v>
      </c>
      <c r="E14746" t="s">
        <v>18763</v>
      </c>
      <c r="F14746" t="s">
        <v>6415</v>
      </c>
      <c r="G14746" t="s">
        <v>15119</v>
      </c>
      <c r="H14746" t="s">
        <v>6360</v>
      </c>
      <c r="I14746" t="s">
        <v>65</v>
      </c>
      <c r="J14746" t="s">
        <v>57</v>
      </c>
      <c r="K14746" t="s">
        <v>18764</v>
      </c>
      <c r="L14746" t="s">
        <v>794</v>
      </c>
      <c r="M14746" t="s">
        <v>18765</v>
      </c>
      <c r="N14746" t="s">
        <v>7469</v>
      </c>
      <c r="O14746" t="s">
        <v>7933</v>
      </c>
      <c r="P14746">
        <v>7080000</v>
      </c>
      <c r="Q14746" t="s">
        <v>6636</v>
      </c>
      <c r="R14746" t="s">
        <v>6636</v>
      </c>
      <c r="S14746" s="12"/>
      <c r="T14746" s="13"/>
      <c r="U14746" t="s">
        <v>6636</v>
      </c>
    </row>
    <row r="14747" spans="1:21" x14ac:dyDescent="0.25">
      <c r="A14747" t="s">
        <v>6619</v>
      </c>
      <c r="B14747" s="12">
        <v>82444</v>
      </c>
      <c r="C14747" t="s">
        <v>18762</v>
      </c>
      <c r="D14747" s="11">
        <v>46177.785706018498</v>
      </c>
      <c r="E14747" t="s">
        <v>18763</v>
      </c>
      <c r="F14747" t="s">
        <v>6415</v>
      </c>
      <c r="G14747" t="s">
        <v>15118</v>
      </c>
      <c r="H14747" t="s">
        <v>6360</v>
      </c>
      <c r="I14747" t="s">
        <v>65</v>
      </c>
      <c r="J14747" t="s">
        <v>57</v>
      </c>
      <c r="K14747" t="s">
        <v>18764</v>
      </c>
      <c r="L14747" t="s">
        <v>794</v>
      </c>
      <c r="M14747" t="s">
        <v>18765</v>
      </c>
      <c r="N14747" t="s">
        <v>7469</v>
      </c>
      <c r="O14747" t="s">
        <v>7933</v>
      </c>
      <c r="P14747">
        <v>7080000</v>
      </c>
      <c r="Q14747" t="s">
        <v>6636</v>
      </c>
      <c r="R14747" t="s">
        <v>6636</v>
      </c>
      <c r="S14747" s="12"/>
      <c r="T14747" s="13"/>
      <c r="U14747" t="s">
        <v>6636</v>
      </c>
    </row>
    <row r="14748" spans="1:21" x14ac:dyDescent="0.25">
      <c r="A14748" t="s">
        <v>6619</v>
      </c>
      <c r="B14748" s="12">
        <v>82444</v>
      </c>
      <c r="C14748" t="s">
        <v>18762</v>
      </c>
      <c r="D14748" s="11">
        <v>46177.785706018498</v>
      </c>
      <c r="E14748" t="s">
        <v>18763</v>
      </c>
      <c r="F14748" t="s">
        <v>6415</v>
      </c>
      <c r="G14748" t="s">
        <v>15119</v>
      </c>
      <c r="H14748" t="s">
        <v>6360</v>
      </c>
      <c r="I14748" t="s">
        <v>65</v>
      </c>
      <c r="J14748" t="s">
        <v>57</v>
      </c>
      <c r="K14748" t="s">
        <v>18764</v>
      </c>
      <c r="L14748" t="s">
        <v>794</v>
      </c>
      <c r="M14748" t="s">
        <v>18765</v>
      </c>
      <c r="N14748" t="s">
        <v>7469</v>
      </c>
      <c r="O14748" t="s">
        <v>7933</v>
      </c>
      <c r="P14748">
        <v>7080000</v>
      </c>
      <c r="Q14748" t="s">
        <v>6636</v>
      </c>
      <c r="R14748" t="s">
        <v>6636</v>
      </c>
      <c r="S14748" s="12"/>
      <c r="T14748" s="13"/>
      <c r="U14748" t="s">
        <v>6636</v>
      </c>
    </row>
    <row r="14749" spans="1:21" x14ac:dyDescent="0.25">
      <c r="A14749" t="s">
        <v>6637</v>
      </c>
      <c r="B14749" s="12">
        <v>82448</v>
      </c>
      <c r="C14749" t="s">
        <v>18766</v>
      </c>
      <c r="D14749" s="11">
        <v>46177.787349537</v>
      </c>
      <c r="E14749" t="s">
        <v>18767</v>
      </c>
      <c r="F14749" t="s">
        <v>6415</v>
      </c>
      <c r="G14749" t="s">
        <v>18623</v>
      </c>
      <c r="H14749" t="s">
        <v>6360</v>
      </c>
      <c r="I14749" t="s">
        <v>65</v>
      </c>
      <c r="J14749" t="s">
        <v>2226</v>
      </c>
      <c r="K14749" t="s">
        <v>18768</v>
      </c>
      <c r="L14749" t="s">
        <v>18620</v>
      </c>
      <c r="M14749" t="s">
        <v>18769</v>
      </c>
      <c r="N14749" t="s">
        <v>7469</v>
      </c>
      <c r="O14749" t="s">
        <v>7470</v>
      </c>
      <c r="P14749">
        <v>5760000</v>
      </c>
      <c r="Q14749" t="s">
        <v>6636</v>
      </c>
      <c r="R14749" t="s">
        <v>6636</v>
      </c>
      <c r="S14749" s="12"/>
      <c r="T14749" s="13"/>
      <c r="U14749" t="s">
        <v>6636</v>
      </c>
    </row>
    <row r="14750" spans="1:21" x14ac:dyDescent="0.25">
      <c r="A14750" t="s">
        <v>6619</v>
      </c>
      <c r="B14750" s="12">
        <v>82448</v>
      </c>
      <c r="C14750" t="s">
        <v>18766</v>
      </c>
      <c r="D14750" s="11">
        <v>46177.793796296297</v>
      </c>
      <c r="E14750" t="s">
        <v>18767</v>
      </c>
      <c r="F14750" t="s">
        <v>6415</v>
      </c>
      <c r="G14750" t="s">
        <v>18623</v>
      </c>
      <c r="H14750" t="s">
        <v>6360</v>
      </c>
      <c r="I14750" t="s">
        <v>65</v>
      </c>
      <c r="J14750" t="s">
        <v>2226</v>
      </c>
      <c r="K14750" t="s">
        <v>18768</v>
      </c>
      <c r="L14750" t="s">
        <v>18620</v>
      </c>
      <c r="M14750" t="s">
        <v>18769</v>
      </c>
      <c r="N14750" t="s">
        <v>7469</v>
      </c>
      <c r="O14750" t="s">
        <v>7470</v>
      </c>
      <c r="P14750">
        <v>5760000</v>
      </c>
      <c r="Q14750" t="s">
        <v>6636</v>
      </c>
      <c r="R14750" t="s">
        <v>6636</v>
      </c>
      <c r="S14750" s="12"/>
      <c r="T14750" s="13"/>
      <c r="U14750" t="s">
        <v>6636</v>
      </c>
    </row>
    <row r="14751" spans="1:21" x14ac:dyDescent="0.25">
      <c r="A14751" t="s">
        <v>6637</v>
      </c>
      <c r="B14751" s="12">
        <v>76288</v>
      </c>
      <c r="C14751" t="s">
        <v>18770</v>
      </c>
      <c r="D14751" s="11">
        <v>46177.813425925902</v>
      </c>
      <c r="E14751" t="s">
        <v>18771</v>
      </c>
      <c r="F14751" t="s">
        <v>6415</v>
      </c>
      <c r="G14751" t="s">
        <v>6437</v>
      </c>
      <c r="H14751" t="s">
        <v>6360</v>
      </c>
      <c r="I14751" t="s">
        <v>55</v>
      </c>
      <c r="J14751" t="s">
        <v>372</v>
      </c>
      <c r="K14751" t="s">
        <v>18772</v>
      </c>
      <c r="L14751" t="s">
        <v>1676</v>
      </c>
      <c r="M14751" t="s">
        <v>18773</v>
      </c>
      <c r="N14751" t="s">
        <v>9681</v>
      </c>
      <c r="O14751" t="s">
        <v>14469</v>
      </c>
      <c r="P14751">
        <v>6460000</v>
      </c>
      <c r="Q14751" t="s">
        <v>6636</v>
      </c>
      <c r="R14751" t="s">
        <v>6636</v>
      </c>
      <c r="S14751" s="12"/>
      <c r="T14751" s="13"/>
      <c r="U14751" t="s">
        <v>7455</v>
      </c>
    </row>
    <row r="14752" spans="1:21" x14ac:dyDescent="0.25">
      <c r="A14752" t="s">
        <v>6637</v>
      </c>
      <c r="B14752" s="12">
        <v>76288</v>
      </c>
      <c r="C14752" t="s">
        <v>18770</v>
      </c>
      <c r="D14752" s="11">
        <v>46177.813425925902</v>
      </c>
      <c r="E14752" t="s">
        <v>18771</v>
      </c>
      <c r="F14752" t="s">
        <v>6415</v>
      </c>
      <c r="G14752" t="s">
        <v>6439</v>
      </c>
      <c r="H14752" t="s">
        <v>6360</v>
      </c>
      <c r="I14752" t="s">
        <v>55</v>
      </c>
      <c r="J14752" t="s">
        <v>372</v>
      </c>
      <c r="K14752" t="s">
        <v>18772</v>
      </c>
      <c r="L14752" t="s">
        <v>1676</v>
      </c>
      <c r="M14752" t="s">
        <v>18773</v>
      </c>
      <c r="N14752" t="s">
        <v>9681</v>
      </c>
      <c r="O14752" t="s">
        <v>14469</v>
      </c>
      <c r="P14752">
        <v>6460000</v>
      </c>
      <c r="Q14752" t="s">
        <v>6636</v>
      </c>
      <c r="R14752" t="s">
        <v>6636</v>
      </c>
      <c r="S14752" s="12"/>
      <c r="T14752" s="13"/>
      <c r="U14752" t="s">
        <v>7455</v>
      </c>
    </row>
    <row r="14753" spans="1:21" x14ac:dyDescent="0.25">
      <c r="A14753" t="s">
        <v>6637</v>
      </c>
      <c r="B14753" s="12">
        <v>82598</v>
      </c>
      <c r="C14753" t="s">
        <v>18774</v>
      </c>
      <c r="D14753" s="11">
        <v>46177.951620370397</v>
      </c>
      <c r="E14753" t="s">
        <v>18775</v>
      </c>
      <c r="F14753" t="s">
        <v>6415</v>
      </c>
      <c r="G14753" t="s">
        <v>6481</v>
      </c>
      <c r="H14753" t="s">
        <v>6360</v>
      </c>
      <c r="I14753" t="s">
        <v>55</v>
      </c>
      <c r="J14753" t="s">
        <v>44</v>
      </c>
      <c r="K14753" t="s">
        <v>18776</v>
      </c>
      <c r="L14753" t="s">
        <v>18633</v>
      </c>
      <c r="M14753" t="s">
        <v>6636</v>
      </c>
      <c r="N14753" t="s">
        <v>7014</v>
      </c>
      <c r="O14753" t="s">
        <v>9695</v>
      </c>
      <c r="P14753">
        <v>7319800</v>
      </c>
      <c r="Q14753" t="s">
        <v>6636</v>
      </c>
      <c r="R14753" t="s">
        <v>6636</v>
      </c>
      <c r="S14753" s="12"/>
      <c r="T14753" s="13"/>
      <c r="U14753" t="s">
        <v>6636</v>
      </c>
    </row>
    <row r="14754" spans="1:21" x14ac:dyDescent="0.25">
      <c r="A14754" t="s">
        <v>6637</v>
      </c>
      <c r="B14754" s="12">
        <v>82598</v>
      </c>
      <c r="C14754" t="s">
        <v>18774</v>
      </c>
      <c r="D14754" s="11">
        <v>46177.951620370397</v>
      </c>
      <c r="E14754" t="s">
        <v>18775</v>
      </c>
      <c r="F14754" t="s">
        <v>6415</v>
      </c>
      <c r="G14754" t="s">
        <v>6482</v>
      </c>
      <c r="H14754" t="s">
        <v>6360</v>
      </c>
      <c r="I14754" t="s">
        <v>55</v>
      </c>
      <c r="J14754" t="s">
        <v>44</v>
      </c>
      <c r="K14754" t="s">
        <v>18776</v>
      </c>
      <c r="L14754" t="s">
        <v>18633</v>
      </c>
      <c r="M14754" t="s">
        <v>6636</v>
      </c>
      <c r="N14754" t="s">
        <v>7014</v>
      </c>
      <c r="O14754" t="s">
        <v>9695</v>
      </c>
      <c r="P14754">
        <v>7319800</v>
      </c>
      <c r="Q14754" t="s">
        <v>6636</v>
      </c>
      <c r="R14754" t="s">
        <v>6636</v>
      </c>
      <c r="S14754" s="12"/>
      <c r="T14754" s="13"/>
      <c r="U14754" t="s">
        <v>6636</v>
      </c>
    </row>
    <row r="14755" spans="1:21" x14ac:dyDescent="0.25">
      <c r="A14755" t="s">
        <v>6619</v>
      </c>
      <c r="B14755" s="12">
        <v>82484</v>
      </c>
      <c r="C14755" t="s">
        <v>18665</v>
      </c>
      <c r="D14755" s="11">
        <v>46178.514803240701</v>
      </c>
      <c r="E14755" t="s">
        <v>18666</v>
      </c>
      <c r="F14755" t="s">
        <v>6415</v>
      </c>
      <c r="G14755" t="s">
        <v>6397</v>
      </c>
      <c r="H14755" t="s">
        <v>6360</v>
      </c>
      <c r="I14755" t="s">
        <v>55</v>
      </c>
      <c r="J14755" t="s">
        <v>732</v>
      </c>
      <c r="K14755" t="s">
        <v>18667</v>
      </c>
      <c r="L14755" t="s">
        <v>18668</v>
      </c>
      <c r="M14755" t="s">
        <v>18669</v>
      </c>
      <c r="N14755" t="s">
        <v>7469</v>
      </c>
      <c r="O14755" t="s">
        <v>7933</v>
      </c>
      <c r="P14755">
        <v>7080000</v>
      </c>
      <c r="Q14755" t="s">
        <v>6636</v>
      </c>
      <c r="R14755" t="s">
        <v>6636</v>
      </c>
      <c r="S14755" s="12"/>
      <c r="T14755" s="13"/>
      <c r="U14755" t="s">
        <v>12340</v>
      </c>
    </row>
    <row r="14756" spans="1:21" x14ac:dyDescent="0.25">
      <c r="A14756" t="s">
        <v>6619</v>
      </c>
      <c r="B14756" s="12">
        <v>82484</v>
      </c>
      <c r="C14756" t="s">
        <v>18665</v>
      </c>
      <c r="D14756" s="11">
        <v>46178.514803240701</v>
      </c>
      <c r="E14756" t="s">
        <v>18666</v>
      </c>
      <c r="F14756" t="s">
        <v>6415</v>
      </c>
      <c r="G14756" t="s">
        <v>18670</v>
      </c>
      <c r="H14756" t="s">
        <v>6360</v>
      </c>
      <c r="I14756" t="s">
        <v>55</v>
      </c>
      <c r="J14756" t="s">
        <v>732</v>
      </c>
      <c r="K14756" t="s">
        <v>18667</v>
      </c>
      <c r="L14756" t="s">
        <v>18668</v>
      </c>
      <c r="M14756" t="s">
        <v>18669</v>
      </c>
      <c r="N14756" t="s">
        <v>7469</v>
      </c>
      <c r="O14756" t="s">
        <v>7933</v>
      </c>
      <c r="P14756">
        <v>7080000</v>
      </c>
      <c r="Q14756" t="s">
        <v>6636</v>
      </c>
      <c r="R14756" t="s">
        <v>6636</v>
      </c>
      <c r="S14756" s="12"/>
      <c r="T14756" s="13"/>
      <c r="U14756" t="s">
        <v>12340</v>
      </c>
    </row>
    <row r="14757" spans="1:21" x14ac:dyDescent="0.25">
      <c r="A14757" t="s">
        <v>6619</v>
      </c>
      <c r="B14757" s="12">
        <v>82498</v>
      </c>
      <c r="C14757" t="s">
        <v>7930</v>
      </c>
      <c r="D14757" s="11">
        <v>46178.583368055602</v>
      </c>
      <c r="E14757" t="s">
        <v>7931</v>
      </c>
      <c r="F14757" t="s">
        <v>6415</v>
      </c>
      <c r="G14757" t="s">
        <v>6496</v>
      </c>
      <c r="H14757" t="s">
        <v>6360</v>
      </c>
      <c r="I14757" t="s">
        <v>55</v>
      </c>
      <c r="J14757" t="s">
        <v>643</v>
      </c>
      <c r="K14757" t="s">
        <v>18777</v>
      </c>
      <c r="L14757" t="s">
        <v>18633</v>
      </c>
      <c r="M14757" t="s">
        <v>18778</v>
      </c>
      <c r="N14757" t="s">
        <v>7469</v>
      </c>
      <c r="O14757" t="s">
        <v>7933</v>
      </c>
      <c r="P14757">
        <v>7580000</v>
      </c>
      <c r="Q14757" t="s">
        <v>6636</v>
      </c>
      <c r="R14757" t="s">
        <v>6636</v>
      </c>
      <c r="S14757" s="12"/>
      <c r="T14757" s="13"/>
      <c r="U14757" t="s">
        <v>6636</v>
      </c>
    </row>
    <row r="14758" spans="1:21" x14ac:dyDescent="0.25">
      <c r="A14758" t="s">
        <v>6619</v>
      </c>
      <c r="B14758" s="12">
        <v>82498</v>
      </c>
      <c r="C14758" t="s">
        <v>7930</v>
      </c>
      <c r="D14758" s="11">
        <v>46178.583368055602</v>
      </c>
      <c r="E14758" t="s">
        <v>7931</v>
      </c>
      <c r="F14758" t="s">
        <v>6415</v>
      </c>
      <c r="G14758" t="s">
        <v>6497</v>
      </c>
      <c r="H14758" t="s">
        <v>6360</v>
      </c>
      <c r="I14758" t="s">
        <v>55</v>
      </c>
      <c r="J14758" t="s">
        <v>643</v>
      </c>
      <c r="K14758" t="s">
        <v>18777</v>
      </c>
      <c r="L14758" t="s">
        <v>18633</v>
      </c>
      <c r="M14758" t="s">
        <v>18778</v>
      </c>
      <c r="N14758" t="s">
        <v>7469</v>
      </c>
      <c r="O14758" t="s">
        <v>7933</v>
      </c>
      <c r="P14758">
        <v>7580000</v>
      </c>
      <c r="Q14758" t="s">
        <v>6636</v>
      </c>
      <c r="R14758" t="s">
        <v>6636</v>
      </c>
      <c r="S14758" s="12"/>
      <c r="T14758" s="13"/>
      <c r="U14758" t="s">
        <v>6636</v>
      </c>
    </row>
    <row r="14759" spans="1:21" x14ac:dyDescent="0.25">
      <c r="A14759" t="s">
        <v>6619</v>
      </c>
      <c r="B14759" s="12">
        <v>82498</v>
      </c>
      <c r="C14759" t="s">
        <v>7930</v>
      </c>
      <c r="D14759" s="11">
        <v>46178.583368055602</v>
      </c>
      <c r="E14759" t="s">
        <v>7931</v>
      </c>
      <c r="F14759" t="s">
        <v>6415</v>
      </c>
      <c r="G14759" t="s">
        <v>6498</v>
      </c>
      <c r="H14759" t="s">
        <v>6360</v>
      </c>
      <c r="I14759" t="s">
        <v>55</v>
      </c>
      <c r="J14759" t="s">
        <v>643</v>
      </c>
      <c r="K14759" t="s">
        <v>18777</v>
      </c>
      <c r="L14759" t="s">
        <v>18633</v>
      </c>
      <c r="M14759" t="s">
        <v>18778</v>
      </c>
      <c r="N14759" t="s">
        <v>7469</v>
      </c>
      <c r="O14759" t="s">
        <v>7933</v>
      </c>
      <c r="P14759">
        <v>7580000</v>
      </c>
      <c r="Q14759" t="s">
        <v>6636</v>
      </c>
      <c r="R14759" t="s">
        <v>6636</v>
      </c>
      <c r="S14759" s="12"/>
      <c r="T14759" s="13"/>
      <c r="U14759" t="s">
        <v>6636</v>
      </c>
    </row>
    <row r="14760" spans="1:21" x14ac:dyDescent="0.25">
      <c r="A14760" t="s">
        <v>6619</v>
      </c>
      <c r="B14760" s="12">
        <v>82498</v>
      </c>
      <c r="C14760" t="s">
        <v>7930</v>
      </c>
      <c r="D14760" s="11">
        <v>46178.583368055602</v>
      </c>
      <c r="E14760" t="s">
        <v>7931</v>
      </c>
      <c r="F14760" t="s">
        <v>6415</v>
      </c>
      <c r="G14760" t="s">
        <v>6499</v>
      </c>
      <c r="H14760" t="s">
        <v>6360</v>
      </c>
      <c r="I14760" t="s">
        <v>55</v>
      </c>
      <c r="J14760" t="s">
        <v>643</v>
      </c>
      <c r="K14760" t="s">
        <v>18777</v>
      </c>
      <c r="L14760" t="s">
        <v>18633</v>
      </c>
      <c r="M14760" t="s">
        <v>18778</v>
      </c>
      <c r="N14760" t="s">
        <v>7469</v>
      </c>
      <c r="O14760" t="s">
        <v>7933</v>
      </c>
      <c r="P14760">
        <v>7580000</v>
      </c>
      <c r="Q14760" t="s">
        <v>6636</v>
      </c>
      <c r="R14760" t="s">
        <v>6636</v>
      </c>
      <c r="S14760" s="12"/>
      <c r="T14760" s="13"/>
      <c r="U14760" t="s">
        <v>6636</v>
      </c>
    </row>
    <row r="14761" spans="1:21" x14ac:dyDescent="0.25">
      <c r="A14761" t="s">
        <v>6619</v>
      </c>
      <c r="B14761" s="12">
        <v>82508</v>
      </c>
      <c r="C14761" t="s">
        <v>18758</v>
      </c>
      <c r="D14761" s="11">
        <v>46178.636342592603</v>
      </c>
      <c r="E14761" t="s">
        <v>18759</v>
      </c>
      <c r="F14761" t="s">
        <v>6415</v>
      </c>
      <c r="G14761" t="s">
        <v>6437</v>
      </c>
      <c r="H14761" t="s">
        <v>6360</v>
      </c>
      <c r="I14761" t="s">
        <v>65</v>
      </c>
      <c r="J14761" t="s">
        <v>132</v>
      </c>
      <c r="K14761" t="s">
        <v>18760</v>
      </c>
      <c r="L14761" t="s">
        <v>1676</v>
      </c>
      <c r="M14761" t="s">
        <v>18761</v>
      </c>
      <c r="N14761" t="s">
        <v>7469</v>
      </c>
      <c r="O14761" t="s">
        <v>7470</v>
      </c>
      <c r="P14761">
        <v>5360000</v>
      </c>
      <c r="Q14761" t="s">
        <v>6636</v>
      </c>
      <c r="R14761" t="s">
        <v>6636</v>
      </c>
      <c r="S14761" s="12"/>
      <c r="T14761" s="13"/>
      <c r="U14761" t="s">
        <v>7455</v>
      </c>
    </row>
    <row r="14762" spans="1:21" x14ac:dyDescent="0.25">
      <c r="A14762" t="s">
        <v>6619</v>
      </c>
      <c r="B14762" s="12">
        <v>82508</v>
      </c>
      <c r="C14762" t="s">
        <v>18758</v>
      </c>
      <c r="D14762" s="11">
        <v>46178.636342592603</v>
      </c>
      <c r="E14762" t="s">
        <v>18759</v>
      </c>
      <c r="F14762" t="s">
        <v>6415</v>
      </c>
      <c r="G14762" t="s">
        <v>6439</v>
      </c>
      <c r="H14762" t="s">
        <v>6360</v>
      </c>
      <c r="I14762" t="s">
        <v>65</v>
      </c>
      <c r="J14762" t="s">
        <v>132</v>
      </c>
      <c r="K14762" t="s">
        <v>18760</v>
      </c>
      <c r="L14762" t="s">
        <v>1676</v>
      </c>
      <c r="M14762" t="s">
        <v>18761</v>
      </c>
      <c r="N14762" t="s">
        <v>7469</v>
      </c>
      <c r="O14762" t="s">
        <v>7470</v>
      </c>
      <c r="P14762">
        <v>5360000</v>
      </c>
      <c r="Q14762" t="s">
        <v>6636</v>
      </c>
      <c r="R14762" t="s">
        <v>6636</v>
      </c>
      <c r="S14762" s="12"/>
      <c r="T14762" s="13"/>
      <c r="U14762" t="s">
        <v>7455</v>
      </c>
    </row>
    <row r="14763" spans="1:21" x14ac:dyDescent="0.25">
      <c r="A14763" t="s">
        <v>6637</v>
      </c>
      <c r="B14763" s="12">
        <v>74320</v>
      </c>
      <c r="C14763" t="s">
        <v>18779</v>
      </c>
      <c r="D14763" s="11">
        <v>46178.8570833333</v>
      </c>
      <c r="E14763" t="s">
        <v>18780</v>
      </c>
      <c r="F14763" t="s">
        <v>6415</v>
      </c>
      <c r="G14763" t="s">
        <v>18679</v>
      </c>
      <c r="H14763" t="s">
        <v>6360</v>
      </c>
      <c r="I14763" t="s">
        <v>6636</v>
      </c>
      <c r="J14763" t="s">
        <v>6636</v>
      </c>
      <c r="K14763" t="s">
        <v>18732</v>
      </c>
      <c r="L14763" t="s">
        <v>1668</v>
      </c>
      <c r="M14763" t="s">
        <v>18733</v>
      </c>
      <c r="N14763" t="s">
        <v>7469</v>
      </c>
      <c r="O14763" t="s">
        <v>9718</v>
      </c>
      <c r="P14763">
        <v>4258000</v>
      </c>
      <c r="Q14763" t="s">
        <v>6636</v>
      </c>
      <c r="R14763" t="s">
        <v>6636</v>
      </c>
      <c r="S14763" s="12"/>
      <c r="T14763" s="13"/>
      <c r="U14763" t="s">
        <v>18556</v>
      </c>
    </row>
    <row r="14764" spans="1:21" x14ac:dyDescent="0.25">
      <c r="A14764" t="s">
        <v>6637</v>
      </c>
      <c r="B14764" s="12">
        <v>74320</v>
      </c>
      <c r="C14764" t="s">
        <v>18779</v>
      </c>
      <c r="D14764" s="11">
        <v>46178.8570833333</v>
      </c>
      <c r="E14764" t="s">
        <v>18780</v>
      </c>
      <c r="F14764" t="s">
        <v>6415</v>
      </c>
      <c r="G14764" t="s">
        <v>18684</v>
      </c>
      <c r="H14764" t="s">
        <v>6360</v>
      </c>
      <c r="I14764" t="s">
        <v>6636</v>
      </c>
      <c r="J14764" t="s">
        <v>6636</v>
      </c>
      <c r="K14764" t="s">
        <v>18732</v>
      </c>
      <c r="L14764" t="s">
        <v>1668</v>
      </c>
      <c r="M14764" t="s">
        <v>18733</v>
      </c>
      <c r="N14764" t="s">
        <v>7469</v>
      </c>
      <c r="O14764" t="s">
        <v>9718</v>
      </c>
      <c r="P14764">
        <v>4258000</v>
      </c>
      <c r="Q14764" t="s">
        <v>6636</v>
      </c>
      <c r="R14764" t="s">
        <v>6636</v>
      </c>
      <c r="S14764" s="12"/>
      <c r="T14764" s="13"/>
      <c r="U14764" t="s">
        <v>18556</v>
      </c>
    </row>
    <row r="14765" spans="1:21" x14ac:dyDescent="0.25">
      <c r="A14765" t="s">
        <v>6637</v>
      </c>
      <c r="B14765" s="12">
        <v>82584</v>
      </c>
      <c r="C14765" t="s">
        <v>18781</v>
      </c>
      <c r="D14765" s="11">
        <v>46179.633182870399</v>
      </c>
      <c r="E14765" t="s">
        <v>18782</v>
      </c>
      <c r="F14765" t="s">
        <v>6415</v>
      </c>
      <c r="G14765" t="s">
        <v>12930</v>
      </c>
      <c r="H14765" t="s">
        <v>6360</v>
      </c>
      <c r="I14765" t="s">
        <v>55</v>
      </c>
      <c r="J14765" t="s">
        <v>643</v>
      </c>
      <c r="K14765" t="s">
        <v>18783</v>
      </c>
      <c r="L14765" t="s">
        <v>3820</v>
      </c>
      <c r="M14765" t="s">
        <v>18784</v>
      </c>
      <c r="N14765" t="s">
        <v>7469</v>
      </c>
      <c r="O14765" t="s">
        <v>9718</v>
      </c>
      <c r="P14765">
        <v>4258000</v>
      </c>
      <c r="Q14765" t="s">
        <v>6636</v>
      </c>
      <c r="R14765" t="s">
        <v>6636</v>
      </c>
      <c r="S14765" s="12"/>
      <c r="T14765" s="13"/>
      <c r="U14765" t="s">
        <v>6636</v>
      </c>
    </row>
    <row r="14766" spans="1:21" x14ac:dyDescent="0.25">
      <c r="A14766" t="s">
        <v>6637</v>
      </c>
      <c r="B14766" s="12">
        <v>82584</v>
      </c>
      <c r="C14766" t="s">
        <v>18781</v>
      </c>
      <c r="D14766" s="11">
        <v>46179.633182870399</v>
      </c>
      <c r="E14766" t="s">
        <v>18782</v>
      </c>
      <c r="F14766" t="s">
        <v>6415</v>
      </c>
      <c r="G14766" t="s">
        <v>6364</v>
      </c>
      <c r="H14766" t="s">
        <v>6360</v>
      </c>
      <c r="I14766" t="s">
        <v>55</v>
      </c>
      <c r="J14766" t="s">
        <v>643</v>
      </c>
      <c r="K14766" t="s">
        <v>18783</v>
      </c>
      <c r="L14766" t="s">
        <v>3820</v>
      </c>
      <c r="M14766" t="s">
        <v>18784</v>
      </c>
      <c r="N14766" t="s">
        <v>7469</v>
      </c>
      <c r="O14766" t="s">
        <v>9718</v>
      </c>
      <c r="P14766">
        <v>4258000</v>
      </c>
      <c r="Q14766" t="s">
        <v>6636</v>
      </c>
      <c r="R14766" t="s">
        <v>6636</v>
      </c>
      <c r="S14766" s="12"/>
      <c r="T14766" s="13"/>
      <c r="U14766" t="s">
        <v>6636</v>
      </c>
    </row>
    <row r="14767" spans="1:21" x14ac:dyDescent="0.25">
      <c r="A14767" t="s">
        <v>6619</v>
      </c>
      <c r="B14767" s="12">
        <v>82584</v>
      </c>
      <c r="C14767" t="s">
        <v>18781</v>
      </c>
      <c r="D14767" s="11">
        <v>46179.670682870397</v>
      </c>
      <c r="E14767" t="s">
        <v>18782</v>
      </c>
      <c r="F14767" t="s">
        <v>6415</v>
      </c>
      <c r="G14767" t="s">
        <v>12930</v>
      </c>
      <c r="H14767" t="s">
        <v>6360</v>
      </c>
      <c r="I14767" t="s">
        <v>55</v>
      </c>
      <c r="J14767" t="s">
        <v>643</v>
      </c>
      <c r="K14767" t="s">
        <v>18783</v>
      </c>
      <c r="L14767" t="s">
        <v>3820</v>
      </c>
      <c r="M14767" t="s">
        <v>18784</v>
      </c>
      <c r="N14767" t="s">
        <v>7469</v>
      </c>
      <c r="O14767" t="s">
        <v>9718</v>
      </c>
      <c r="P14767">
        <v>4258000</v>
      </c>
      <c r="Q14767" t="s">
        <v>6636</v>
      </c>
      <c r="R14767" t="s">
        <v>6636</v>
      </c>
      <c r="S14767" s="12"/>
      <c r="T14767" s="13"/>
      <c r="U14767" t="s">
        <v>6636</v>
      </c>
    </row>
    <row r="14768" spans="1:21" x14ac:dyDescent="0.25">
      <c r="A14768" t="s">
        <v>6619</v>
      </c>
      <c r="B14768" s="12">
        <v>82584</v>
      </c>
      <c r="C14768" t="s">
        <v>18781</v>
      </c>
      <c r="D14768" s="11">
        <v>46179.670682870397</v>
      </c>
      <c r="E14768" t="s">
        <v>18782</v>
      </c>
      <c r="F14768" t="s">
        <v>6415</v>
      </c>
      <c r="G14768" t="s">
        <v>6364</v>
      </c>
      <c r="H14768" t="s">
        <v>6360</v>
      </c>
      <c r="I14768" t="s">
        <v>55</v>
      </c>
      <c r="J14768" t="s">
        <v>643</v>
      </c>
      <c r="K14768" t="s">
        <v>18783</v>
      </c>
      <c r="L14768" t="s">
        <v>3820</v>
      </c>
      <c r="M14768" t="s">
        <v>18784</v>
      </c>
      <c r="N14768" t="s">
        <v>7469</v>
      </c>
      <c r="O14768" t="s">
        <v>9718</v>
      </c>
      <c r="P14768">
        <v>4258000</v>
      </c>
      <c r="Q14768" t="s">
        <v>6636</v>
      </c>
      <c r="R14768" t="s">
        <v>6636</v>
      </c>
      <c r="S14768" s="12"/>
      <c r="T14768" s="13"/>
      <c r="U14768" t="s">
        <v>6636</v>
      </c>
    </row>
    <row r="14769" spans="1:21" x14ac:dyDescent="0.25">
      <c r="A14769" t="s">
        <v>6637</v>
      </c>
      <c r="B14769" s="12">
        <v>82676</v>
      </c>
      <c r="C14769" t="s">
        <v>18785</v>
      </c>
      <c r="D14769" s="11">
        <v>46179.791550925896</v>
      </c>
      <c r="E14769" t="s">
        <v>18786</v>
      </c>
      <c r="F14769" t="s">
        <v>6415</v>
      </c>
      <c r="G14769" t="s">
        <v>6448</v>
      </c>
      <c r="H14769" t="s">
        <v>6360</v>
      </c>
      <c r="I14769" t="s">
        <v>55</v>
      </c>
      <c r="J14769" t="s">
        <v>732</v>
      </c>
      <c r="K14769" t="s">
        <v>18787</v>
      </c>
      <c r="L14769" t="s">
        <v>151</v>
      </c>
      <c r="M14769" t="s">
        <v>18788</v>
      </c>
      <c r="N14769" t="s">
        <v>7469</v>
      </c>
      <c r="O14769" t="s">
        <v>7470</v>
      </c>
      <c r="P14769">
        <v>5760000</v>
      </c>
      <c r="Q14769" t="s">
        <v>6893</v>
      </c>
      <c r="R14769" t="s">
        <v>6779</v>
      </c>
      <c r="S14769" s="12"/>
      <c r="T14769" s="13"/>
      <c r="U14769" t="s">
        <v>10077</v>
      </c>
    </row>
    <row r="14770" spans="1:21" x14ac:dyDescent="0.25">
      <c r="A14770" t="s">
        <v>6637</v>
      </c>
      <c r="B14770" s="12">
        <v>82676</v>
      </c>
      <c r="C14770" t="s">
        <v>18785</v>
      </c>
      <c r="D14770" s="11">
        <v>46179.791550925896</v>
      </c>
      <c r="E14770" t="s">
        <v>18786</v>
      </c>
      <c r="F14770" t="s">
        <v>6415</v>
      </c>
      <c r="G14770" t="s">
        <v>6447</v>
      </c>
      <c r="H14770" t="s">
        <v>6360</v>
      </c>
      <c r="I14770" t="s">
        <v>55</v>
      </c>
      <c r="J14770" t="s">
        <v>732</v>
      </c>
      <c r="K14770" t="s">
        <v>18787</v>
      </c>
      <c r="L14770" t="s">
        <v>151</v>
      </c>
      <c r="M14770" t="s">
        <v>18788</v>
      </c>
      <c r="N14770" t="s">
        <v>7469</v>
      </c>
      <c r="O14770" t="s">
        <v>7470</v>
      </c>
      <c r="P14770">
        <v>5760000</v>
      </c>
      <c r="Q14770" t="s">
        <v>6893</v>
      </c>
      <c r="R14770" t="s">
        <v>6779</v>
      </c>
      <c r="S14770" s="12"/>
      <c r="T14770" s="13"/>
      <c r="U14770" t="s">
        <v>10077</v>
      </c>
    </row>
    <row r="14771" spans="1:21" x14ac:dyDescent="0.25">
      <c r="A14771" t="s">
        <v>6619</v>
      </c>
      <c r="B14771" s="12">
        <v>82598</v>
      </c>
      <c r="C14771" t="s">
        <v>18774</v>
      </c>
      <c r="D14771" s="11">
        <v>46179.814421296302</v>
      </c>
      <c r="E14771" t="s">
        <v>18775</v>
      </c>
      <c r="F14771" t="s">
        <v>6415</v>
      </c>
      <c r="G14771" t="s">
        <v>6481</v>
      </c>
      <c r="H14771" t="s">
        <v>6360</v>
      </c>
      <c r="I14771" t="s">
        <v>55</v>
      </c>
      <c r="J14771" t="s">
        <v>44</v>
      </c>
      <c r="K14771" t="s">
        <v>18776</v>
      </c>
      <c r="L14771" t="s">
        <v>18633</v>
      </c>
      <c r="M14771" t="s">
        <v>6636</v>
      </c>
      <c r="N14771" t="s">
        <v>7014</v>
      </c>
      <c r="O14771" t="s">
        <v>9695</v>
      </c>
      <c r="P14771">
        <v>7319800</v>
      </c>
      <c r="Q14771" t="s">
        <v>6636</v>
      </c>
      <c r="R14771" t="s">
        <v>6636</v>
      </c>
      <c r="S14771" s="12"/>
      <c r="T14771" s="13"/>
      <c r="U14771" t="s">
        <v>6636</v>
      </c>
    </row>
    <row r="14772" spans="1:21" x14ac:dyDescent="0.25">
      <c r="A14772" t="s">
        <v>6619</v>
      </c>
      <c r="B14772" s="12">
        <v>82598</v>
      </c>
      <c r="C14772" t="s">
        <v>18774</v>
      </c>
      <c r="D14772" s="11">
        <v>46179.814421296302</v>
      </c>
      <c r="E14772" t="s">
        <v>18775</v>
      </c>
      <c r="F14772" t="s">
        <v>6415</v>
      </c>
      <c r="G14772" t="s">
        <v>6482</v>
      </c>
      <c r="H14772" t="s">
        <v>6360</v>
      </c>
      <c r="I14772" t="s">
        <v>55</v>
      </c>
      <c r="J14772" t="s">
        <v>44</v>
      </c>
      <c r="K14772" t="s">
        <v>18776</v>
      </c>
      <c r="L14772" t="s">
        <v>18633</v>
      </c>
      <c r="M14772" t="s">
        <v>6636</v>
      </c>
      <c r="N14772" t="s">
        <v>7014</v>
      </c>
      <c r="O14772" t="s">
        <v>9695</v>
      </c>
      <c r="P14772">
        <v>7319800</v>
      </c>
      <c r="Q14772" t="s">
        <v>6636</v>
      </c>
      <c r="R14772" t="s">
        <v>6636</v>
      </c>
      <c r="S14772" s="12"/>
      <c r="T14772" s="13"/>
      <c r="U14772" t="s">
        <v>6636</v>
      </c>
    </row>
    <row r="14773" spans="1:21" x14ac:dyDescent="0.25">
      <c r="A14773" t="s">
        <v>6637</v>
      </c>
      <c r="B14773" s="12">
        <v>82618</v>
      </c>
      <c r="C14773" t="s">
        <v>12944</v>
      </c>
      <c r="D14773" s="11">
        <v>46179.857175925899</v>
      </c>
      <c r="E14773" t="s">
        <v>12945</v>
      </c>
      <c r="F14773" t="s">
        <v>6415</v>
      </c>
      <c r="G14773" t="s">
        <v>6445</v>
      </c>
      <c r="H14773" t="s">
        <v>6360</v>
      </c>
      <c r="I14773" t="s">
        <v>55</v>
      </c>
      <c r="J14773" t="s">
        <v>643</v>
      </c>
      <c r="K14773" t="s">
        <v>18789</v>
      </c>
      <c r="L14773" t="s">
        <v>160</v>
      </c>
      <c r="M14773" t="s">
        <v>18790</v>
      </c>
      <c r="N14773" t="s">
        <v>7469</v>
      </c>
      <c r="O14773" t="s">
        <v>7470</v>
      </c>
      <c r="P14773">
        <v>5360000</v>
      </c>
      <c r="Q14773" t="s">
        <v>6636</v>
      </c>
      <c r="R14773" t="s">
        <v>6636</v>
      </c>
      <c r="S14773" s="12"/>
      <c r="T14773" s="13"/>
      <c r="U14773" t="s">
        <v>6636</v>
      </c>
    </row>
    <row r="14774" spans="1:21" x14ac:dyDescent="0.25">
      <c r="A14774" t="s">
        <v>6637</v>
      </c>
      <c r="B14774" s="12">
        <v>83048</v>
      </c>
      <c r="C14774" t="s">
        <v>18791</v>
      </c>
      <c r="D14774" s="11">
        <v>46179.925000000003</v>
      </c>
      <c r="E14774" t="s">
        <v>18792</v>
      </c>
      <c r="F14774" t="s">
        <v>6415</v>
      </c>
      <c r="G14774" t="s">
        <v>6367</v>
      </c>
      <c r="H14774" t="s">
        <v>6360</v>
      </c>
      <c r="I14774" t="s">
        <v>55</v>
      </c>
      <c r="J14774" t="s">
        <v>176</v>
      </c>
      <c r="K14774" t="s">
        <v>18793</v>
      </c>
      <c r="L14774" t="s">
        <v>18638</v>
      </c>
      <c r="M14774" t="s">
        <v>6636</v>
      </c>
      <c r="N14774" t="s">
        <v>7014</v>
      </c>
      <c r="O14774" t="s">
        <v>9695</v>
      </c>
      <c r="P14774">
        <v>7319800</v>
      </c>
      <c r="Q14774" t="s">
        <v>6893</v>
      </c>
      <c r="R14774" t="s">
        <v>6779</v>
      </c>
      <c r="S14774" s="12"/>
      <c r="T14774" s="13"/>
      <c r="U14774" t="s">
        <v>6629</v>
      </c>
    </row>
    <row r="14775" spans="1:21" x14ac:dyDescent="0.25">
      <c r="A14775" t="s">
        <v>6637</v>
      </c>
      <c r="B14775" s="12">
        <v>83048</v>
      </c>
      <c r="C14775" t="s">
        <v>18791</v>
      </c>
      <c r="D14775" s="11">
        <v>46179.925000000003</v>
      </c>
      <c r="E14775" t="s">
        <v>18792</v>
      </c>
      <c r="F14775" t="s">
        <v>6415</v>
      </c>
      <c r="G14775" t="s">
        <v>6365</v>
      </c>
      <c r="H14775" t="s">
        <v>6360</v>
      </c>
      <c r="I14775" t="s">
        <v>55</v>
      </c>
      <c r="J14775" t="s">
        <v>176</v>
      </c>
      <c r="K14775" t="s">
        <v>18793</v>
      </c>
      <c r="L14775" t="s">
        <v>18638</v>
      </c>
      <c r="M14775" t="s">
        <v>6636</v>
      </c>
      <c r="N14775" t="s">
        <v>7014</v>
      </c>
      <c r="O14775" t="s">
        <v>9695</v>
      </c>
      <c r="P14775">
        <v>7319800</v>
      </c>
      <c r="Q14775" t="s">
        <v>6893</v>
      </c>
      <c r="R14775" t="s">
        <v>6779</v>
      </c>
      <c r="S14775" s="12"/>
      <c r="T14775" s="13"/>
      <c r="U14775" t="s">
        <v>6629</v>
      </c>
    </row>
    <row r="14776" spans="1:21" x14ac:dyDescent="0.25">
      <c r="A14776" t="s">
        <v>6637</v>
      </c>
      <c r="B14776" s="12">
        <v>82614</v>
      </c>
      <c r="C14776" t="s">
        <v>18794</v>
      </c>
      <c r="D14776" s="11">
        <v>46179.952141203699</v>
      </c>
      <c r="E14776" t="s">
        <v>18795</v>
      </c>
      <c r="F14776" t="s">
        <v>6415</v>
      </c>
      <c r="G14776" t="s">
        <v>18796</v>
      </c>
      <c r="H14776" t="s">
        <v>6360</v>
      </c>
      <c r="I14776" t="s">
        <v>55</v>
      </c>
      <c r="J14776" t="s">
        <v>176</v>
      </c>
      <c r="K14776" t="s">
        <v>18797</v>
      </c>
      <c r="L14776" t="s">
        <v>18663</v>
      </c>
      <c r="M14776" t="s">
        <v>6636</v>
      </c>
      <c r="N14776" t="s">
        <v>7014</v>
      </c>
      <c r="O14776" t="s">
        <v>9695</v>
      </c>
      <c r="P14776">
        <v>6919800</v>
      </c>
      <c r="Q14776" t="s">
        <v>6636</v>
      </c>
      <c r="R14776" t="s">
        <v>6636</v>
      </c>
      <c r="S14776" s="12"/>
      <c r="T14776" s="13"/>
      <c r="U14776" t="s">
        <v>6636</v>
      </c>
    </row>
    <row r="14777" spans="1:21" x14ac:dyDescent="0.25">
      <c r="A14777" t="s">
        <v>6637</v>
      </c>
      <c r="B14777" s="12">
        <v>82614</v>
      </c>
      <c r="C14777" t="s">
        <v>18794</v>
      </c>
      <c r="D14777" s="11">
        <v>46179.952141203699</v>
      </c>
      <c r="E14777" t="s">
        <v>18795</v>
      </c>
      <c r="F14777" t="s">
        <v>6415</v>
      </c>
      <c r="G14777" t="s">
        <v>18798</v>
      </c>
      <c r="H14777" t="s">
        <v>6360</v>
      </c>
      <c r="I14777" t="s">
        <v>55</v>
      </c>
      <c r="J14777" t="s">
        <v>176</v>
      </c>
      <c r="K14777" t="s">
        <v>18797</v>
      </c>
      <c r="L14777" t="s">
        <v>18663</v>
      </c>
      <c r="M14777" t="s">
        <v>6636</v>
      </c>
      <c r="N14777" t="s">
        <v>7014</v>
      </c>
      <c r="O14777" t="s">
        <v>9695</v>
      </c>
      <c r="P14777">
        <v>6919800</v>
      </c>
      <c r="Q14777" t="s">
        <v>6636</v>
      </c>
      <c r="R14777" t="s">
        <v>6636</v>
      </c>
      <c r="S14777" s="12"/>
      <c r="T14777" s="13"/>
      <c r="U14777" t="s">
        <v>6636</v>
      </c>
    </row>
    <row r="14778" spans="1:21" x14ac:dyDescent="0.25">
      <c r="A14778" t="s">
        <v>6637</v>
      </c>
      <c r="B14778" s="12">
        <v>82620</v>
      </c>
      <c r="C14778" t="s">
        <v>18799</v>
      </c>
      <c r="D14778" s="11">
        <v>46180.028124999997</v>
      </c>
      <c r="E14778" t="s">
        <v>18800</v>
      </c>
      <c r="F14778" t="s">
        <v>6415</v>
      </c>
      <c r="G14778" t="s">
        <v>6481</v>
      </c>
      <c r="H14778" t="s">
        <v>6360</v>
      </c>
      <c r="I14778" t="s">
        <v>55</v>
      </c>
      <c r="J14778" t="s">
        <v>643</v>
      </c>
      <c r="K14778" t="s">
        <v>18801</v>
      </c>
      <c r="L14778" t="s">
        <v>18633</v>
      </c>
      <c r="M14778" t="s">
        <v>18802</v>
      </c>
      <c r="N14778" t="s">
        <v>8601</v>
      </c>
      <c r="O14778" t="s">
        <v>9632</v>
      </c>
      <c r="P14778">
        <v>5919800</v>
      </c>
      <c r="Q14778" t="s">
        <v>6636</v>
      </c>
      <c r="R14778" t="s">
        <v>6636</v>
      </c>
      <c r="S14778" s="12"/>
      <c r="T14778" s="13"/>
      <c r="U14778" t="s">
        <v>6636</v>
      </c>
    </row>
    <row r="14779" spans="1:21" x14ac:dyDescent="0.25">
      <c r="A14779" t="s">
        <v>6637</v>
      </c>
      <c r="B14779" s="12">
        <v>82620</v>
      </c>
      <c r="C14779" t="s">
        <v>18799</v>
      </c>
      <c r="D14779" s="11">
        <v>46180.028124999997</v>
      </c>
      <c r="E14779" t="s">
        <v>18800</v>
      </c>
      <c r="F14779" t="s">
        <v>6415</v>
      </c>
      <c r="G14779" t="s">
        <v>6482</v>
      </c>
      <c r="H14779" t="s">
        <v>6360</v>
      </c>
      <c r="I14779" t="s">
        <v>55</v>
      </c>
      <c r="J14779" t="s">
        <v>643</v>
      </c>
      <c r="K14779" t="s">
        <v>18801</v>
      </c>
      <c r="L14779" t="s">
        <v>18633</v>
      </c>
      <c r="M14779" t="s">
        <v>18802</v>
      </c>
      <c r="N14779" t="s">
        <v>8601</v>
      </c>
      <c r="O14779" t="s">
        <v>9632</v>
      </c>
      <c r="P14779">
        <v>5919800</v>
      </c>
      <c r="Q14779" t="s">
        <v>6636</v>
      </c>
      <c r="R14779" t="s">
        <v>6636</v>
      </c>
      <c r="S14779" s="12"/>
      <c r="T14779" s="13"/>
      <c r="U14779" t="s">
        <v>6636</v>
      </c>
    </row>
    <row r="14780" spans="1:21" x14ac:dyDescent="0.25">
      <c r="A14780" t="s">
        <v>6619</v>
      </c>
      <c r="B14780" s="12">
        <v>82614</v>
      </c>
      <c r="C14780" t="s">
        <v>18794</v>
      </c>
      <c r="D14780" s="11">
        <v>46180.394212963001</v>
      </c>
      <c r="E14780" t="s">
        <v>18795</v>
      </c>
      <c r="F14780" t="s">
        <v>6415</v>
      </c>
      <c r="G14780" t="s">
        <v>18796</v>
      </c>
      <c r="H14780" t="s">
        <v>6360</v>
      </c>
      <c r="I14780" t="s">
        <v>55</v>
      </c>
      <c r="J14780" t="s">
        <v>176</v>
      </c>
      <c r="K14780" t="s">
        <v>18797</v>
      </c>
      <c r="L14780" t="s">
        <v>18663</v>
      </c>
      <c r="M14780" t="s">
        <v>6636</v>
      </c>
      <c r="N14780" t="s">
        <v>7014</v>
      </c>
      <c r="O14780" t="s">
        <v>9695</v>
      </c>
      <c r="P14780">
        <v>6919800</v>
      </c>
      <c r="Q14780" t="s">
        <v>6636</v>
      </c>
      <c r="R14780" t="s">
        <v>6636</v>
      </c>
      <c r="S14780" s="12"/>
      <c r="T14780" s="13"/>
      <c r="U14780" t="s">
        <v>6636</v>
      </c>
    </row>
    <row r="14781" spans="1:21" x14ac:dyDescent="0.25">
      <c r="A14781" t="s">
        <v>6619</v>
      </c>
      <c r="B14781" s="12">
        <v>82614</v>
      </c>
      <c r="C14781" t="s">
        <v>18794</v>
      </c>
      <c r="D14781" s="11">
        <v>46180.394212963001</v>
      </c>
      <c r="E14781" t="s">
        <v>18795</v>
      </c>
      <c r="F14781" t="s">
        <v>6415</v>
      </c>
      <c r="G14781" t="s">
        <v>18798</v>
      </c>
      <c r="H14781" t="s">
        <v>6360</v>
      </c>
      <c r="I14781" t="s">
        <v>55</v>
      </c>
      <c r="J14781" t="s">
        <v>176</v>
      </c>
      <c r="K14781" t="s">
        <v>18797</v>
      </c>
      <c r="L14781" t="s">
        <v>18663</v>
      </c>
      <c r="M14781" t="s">
        <v>6636</v>
      </c>
      <c r="N14781" t="s">
        <v>7014</v>
      </c>
      <c r="O14781" t="s">
        <v>9695</v>
      </c>
      <c r="P14781">
        <v>6919800</v>
      </c>
      <c r="Q14781" t="s">
        <v>6636</v>
      </c>
      <c r="R14781" t="s">
        <v>6636</v>
      </c>
      <c r="S14781" s="12"/>
      <c r="T14781" s="13"/>
      <c r="U14781" t="s">
        <v>6636</v>
      </c>
    </row>
    <row r="14782" spans="1:21" x14ac:dyDescent="0.25">
      <c r="A14782" t="s">
        <v>6637</v>
      </c>
      <c r="B14782" s="12">
        <v>82624</v>
      </c>
      <c r="C14782" t="s">
        <v>18803</v>
      </c>
      <c r="D14782" s="11">
        <v>46180.4005092593</v>
      </c>
      <c r="E14782" t="s">
        <v>18804</v>
      </c>
      <c r="F14782" t="s">
        <v>6415</v>
      </c>
      <c r="G14782" t="s">
        <v>6496</v>
      </c>
      <c r="H14782" t="s">
        <v>6360</v>
      </c>
      <c r="I14782" t="s">
        <v>55</v>
      </c>
      <c r="J14782" t="s">
        <v>737</v>
      </c>
      <c r="K14782" t="s">
        <v>18805</v>
      </c>
      <c r="L14782" t="s">
        <v>18633</v>
      </c>
      <c r="M14782" t="s">
        <v>18806</v>
      </c>
      <c r="N14782" t="s">
        <v>7469</v>
      </c>
      <c r="O14782" t="s">
        <v>9718</v>
      </c>
      <c r="P14782">
        <v>4780000</v>
      </c>
      <c r="Q14782" t="s">
        <v>6636</v>
      </c>
      <c r="R14782" t="s">
        <v>6636</v>
      </c>
      <c r="S14782" s="12"/>
      <c r="T14782" s="13"/>
      <c r="U14782" t="s">
        <v>6629</v>
      </c>
    </row>
    <row r="14783" spans="1:21" x14ac:dyDescent="0.25">
      <c r="A14783" t="s">
        <v>6637</v>
      </c>
      <c r="B14783" s="12">
        <v>82624</v>
      </c>
      <c r="C14783" t="s">
        <v>18803</v>
      </c>
      <c r="D14783" s="11">
        <v>46180.4005092593</v>
      </c>
      <c r="E14783" t="s">
        <v>18804</v>
      </c>
      <c r="F14783" t="s">
        <v>6415</v>
      </c>
      <c r="G14783" t="s">
        <v>6497</v>
      </c>
      <c r="H14783" t="s">
        <v>6360</v>
      </c>
      <c r="I14783" t="s">
        <v>55</v>
      </c>
      <c r="J14783" t="s">
        <v>737</v>
      </c>
      <c r="K14783" t="s">
        <v>18805</v>
      </c>
      <c r="L14783" t="s">
        <v>18633</v>
      </c>
      <c r="M14783" t="s">
        <v>18806</v>
      </c>
      <c r="N14783" t="s">
        <v>7469</v>
      </c>
      <c r="O14783" t="s">
        <v>9718</v>
      </c>
      <c r="P14783">
        <v>4780000</v>
      </c>
      <c r="Q14783" t="s">
        <v>6636</v>
      </c>
      <c r="R14783" t="s">
        <v>6636</v>
      </c>
      <c r="S14783" s="12"/>
      <c r="T14783" s="13"/>
      <c r="U14783" t="s">
        <v>6629</v>
      </c>
    </row>
    <row r="14784" spans="1:21" x14ac:dyDescent="0.25">
      <c r="A14784" t="s">
        <v>6637</v>
      </c>
      <c r="B14784" s="12">
        <v>82624</v>
      </c>
      <c r="C14784" t="s">
        <v>18803</v>
      </c>
      <c r="D14784" s="11">
        <v>46180.4005092593</v>
      </c>
      <c r="E14784" t="s">
        <v>18804</v>
      </c>
      <c r="F14784" t="s">
        <v>6415</v>
      </c>
      <c r="G14784" t="s">
        <v>6498</v>
      </c>
      <c r="H14784" t="s">
        <v>6360</v>
      </c>
      <c r="I14784" t="s">
        <v>55</v>
      </c>
      <c r="J14784" t="s">
        <v>737</v>
      </c>
      <c r="K14784" t="s">
        <v>18805</v>
      </c>
      <c r="L14784" t="s">
        <v>18633</v>
      </c>
      <c r="M14784" t="s">
        <v>18806</v>
      </c>
      <c r="N14784" t="s">
        <v>7469</v>
      </c>
      <c r="O14784" t="s">
        <v>9718</v>
      </c>
      <c r="P14784">
        <v>4780000</v>
      </c>
      <c r="Q14784" t="s">
        <v>6636</v>
      </c>
      <c r="R14784" t="s">
        <v>6636</v>
      </c>
      <c r="S14784" s="12"/>
      <c r="T14784" s="13"/>
      <c r="U14784" t="s">
        <v>6629</v>
      </c>
    </row>
    <row r="14785" spans="1:21" x14ac:dyDescent="0.25">
      <c r="A14785" t="s">
        <v>6637</v>
      </c>
      <c r="B14785" s="12">
        <v>82624</v>
      </c>
      <c r="C14785" t="s">
        <v>18803</v>
      </c>
      <c r="D14785" s="11">
        <v>46180.4005092593</v>
      </c>
      <c r="E14785" t="s">
        <v>18804</v>
      </c>
      <c r="F14785" t="s">
        <v>6415</v>
      </c>
      <c r="G14785" t="s">
        <v>6499</v>
      </c>
      <c r="H14785" t="s">
        <v>6360</v>
      </c>
      <c r="I14785" t="s">
        <v>55</v>
      </c>
      <c r="J14785" t="s">
        <v>737</v>
      </c>
      <c r="K14785" t="s">
        <v>18805</v>
      </c>
      <c r="L14785" t="s">
        <v>18633</v>
      </c>
      <c r="M14785" t="s">
        <v>18806</v>
      </c>
      <c r="N14785" t="s">
        <v>7469</v>
      </c>
      <c r="O14785" t="s">
        <v>9718</v>
      </c>
      <c r="P14785">
        <v>4780000</v>
      </c>
      <c r="Q14785" t="s">
        <v>6636</v>
      </c>
      <c r="R14785" t="s">
        <v>6636</v>
      </c>
      <c r="S14785" s="12"/>
      <c r="T14785" s="13"/>
      <c r="U14785" t="s">
        <v>6629</v>
      </c>
    </row>
    <row r="14786" spans="1:21" x14ac:dyDescent="0.25">
      <c r="A14786" t="s">
        <v>6637</v>
      </c>
      <c r="B14786" s="12">
        <v>82622</v>
      </c>
      <c r="C14786" t="s">
        <v>18807</v>
      </c>
      <c r="D14786" s="11">
        <v>46180.405925925901</v>
      </c>
      <c r="E14786" t="s">
        <v>18808</v>
      </c>
      <c r="F14786" t="s">
        <v>6415</v>
      </c>
      <c r="G14786" t="s">
        <v>6496</v>
      </c>
      <c r="H14786" t="s">
        <v>6360</v>
      </c>
      <c r="I14786" t="s">
        <v>55</v>
      </c>
      <c r="J14786" t="s">
        <v>737</v>
      </c>
      <c r="K14786" t="s">
        <v>18725</v>
      </c>
      <c r="L14786" t="s">
        <v>18633</v>
      </c>
      <c r="M14786" t="s">
        <v>18726</v>
      </c>
      <c r="N14786" t="s">
        <v>7469</v>
      </c>
      <c r="O14786" t="s">
        <v>9718</v>
      </c>
      <c r="P14786">
        <v>4258000</v>
      </c>
      <c r="Q14786" t="s">
        <v>6636</v>
      </c>
      <c r="R14786" t="s">
        <v>6636</v>
      </c>
      <c r="S14786" s="12"/>
      <c r="T14786" s="13"/>
      <c r="U14786" t="s">
        <v>6636</v>
      </c>
    </row>
    <row r="14787" spans="1:21" x14ac:dyDescent="0.25">
      <c r="A14787" t="s">
        <v>6637</v>
      </c>
      <c r="B14787" s="12">
        <v>82622</v>
      </c>
      <c r="C14787" t="s">
        <v>18807</v>
      </c>
      <c r="D14787" s="11">
        <v>46180.405925925901</v>
      </c>
      <c r="E14787" t="s">
        <v>18808</v>
      </c>
      <c r="F14787" t="s">
        <v>6415</v>
      </c>
      <c r="G14787" t="s">
        <v>6497</v>
      </c>
      <c r="H14787" t="s">
        <v>6360</v>
      </c>
      <c r="I14787" t="s">
        <v>55</v>
      </c>
      <c r="J14787" t="s">
        <v>737</v>
      </c>
      <c r="K14787" t="s">
        <v>18725</v>
      </c>
      <c r="L14787" t="s">
        <v>18633</v>
      </c>
      <c r="M14787" t="s">
        <v>18726</v>
      </c>
      <c r="N14787" t="s">
        <v>7469</v>
      </c>
      <c r="O14787" t="s">
        <v>9718</v>
      </c>
      <c r="P14787">
        <v>4258000</v>
      </c>
      <c r="Q14787" t="s">
        <v>6636</v>
      </c>
      <c r="R14787" t="s">
        <v>6636</v>
      </c>
      <c r="S14787" s="12"/>
      <c r="T14787" s="13"/>
      <c r="U14787" t="s">
        <v>6636</v>
      </c>
    </row>
    <row r="14788" spans="1:21" x14ac:dyDescent="0.25">
      <c r="A14788" t="s">
        <v>6637</v>
      </c>
      <c r="B14788" s="12">
        <v>82622</v>
      </c>
      <c r="C14788" t="s">
        <v>18807</v>
      </c>
      <c r="D14788" s="11">
        <v>46180.405925925901</v>
      </c>
      <c r="E14788" t="s">
        <v>18808</v>
      </c>
      <c r="F14788" t="s">
        <v>6415</v>
      </c>
      <c r="G14788" t="s">
        <v>6498</v>
      </c>
      <c r="H14788" t="s">
        <v>6360</v>
      </c>
      <c r="I14788" t="s">
        <v>55</v>
      </c>
      <c r="J14788" t="s">
        <v>737</v>
      </c>
      <c r="K14788" t="s">
        <v>18725</v>
      </c>
      <c r="L14788" t="s">
        <v>18633</v>
      </c>
      <c r="M14788" t="s">
        <v>18726</v>
      </c>
      <c r="N14788" t="s">
        <v>7469</v>
      </c>
      <c r="O14788" t="s">
        <v>9718</v>
      </c>
      <c r="P14788">
        <v>4258000</v>
      </c>
      <c r="Q14788" t="s">
        <v>6636</v>
      </c>
      <c r="R14788" t="s">
        <v>6636</v>
      </c>
      <c r="S14788" s="12"/>
      <c r="T14788" s="13"/>
      <c r="U14788" t="s">
        <v>6636</v>
      </c>
    </row>
    <row r="14789" spans="1:21" x14ac:dyDescent="0.25">
      <c r="A14789" t="s">
        <v>6637</v>
      </c>
      <c r="B14789" s="12">
        <v>82622</v>
      </c>
      <c r="C14789" t="s">
        <v>18807</v>
      </c>
      <c r="D14789" s="11">
        <v>46180.405925925901</v>
      </c>
      <c r="E14789" t="s">
        <v>18808</v>
      </c>
      <c r="F14789" t="s">
        <v>6415</v>
      </c>
      <c r="G14789" t="s">
        <v>6499</v>
      </c>
      <c r="H14789" t="s">
        <v>6360</v>
      </c>
      <c r="I14789" t="s">
        <v>55</v>
      </c>
      <c r="J14789" t="s">
        <v>737</v>
      </c>
      <c r="K14789" t="s">
        <v>18725</v>
      </c>
      <c r="L14789" t="s">
        <v>18633</v>
      </c>
      <c r="M14789" t="s">
        <v>18726</v>
      </c>
      <c r="N14789" t="s">
        <v>7469</v>
      </c>
      <c r="O14789" t="s">
        <v>9718</v>
      </c>
      <c r="P14789">
        <v>4258000</v>
      </c>
      <c r="Q14789" t="s">
        <v>6636</v>
      </c>
      <c r="R14789" t="s">
        <v>6636</v>
      </c>
      <c r="S14789" s="12"/>
      <c r="T14789" s="13"/>
      <c r="U14789" t="s">
        <v>6636</v>
      </c>
    </row>
    <row r="14790" spans="1:21" x14ac:dyDescent="0.25">
      <c r="A14790" t="s">
        <v>6619</v>
      </c>
      <c r="B14790" s="12">
        <v>82618</v>
      </c>
      <c r="C14790" t="s">
        <v>12944</v>
      </c>
      <c r="D14790" s="11">
        <v>46180.422534722202</v>
      </c>
      <c r="E14790" t="s">
        <v>12945</v>
      </c>
      <c r="F14790" t="s">
        <v>6415</v>
      </c>
      <c r="G14790" t="s">
        <v>6445</v>
      </c>
      <c r="H14790" t="s">
        <v>6360</v>
      </c>
      <c r="I14790" t="s">
        <v>55</v>
      </c>
      <c r="J14790" t="s">
        <v>643</v>
      </c>
      <c r="K14790" t="s">
        <v>18789</v>
      </c>
      <c r="L14790" t="s">
        <v>160</v>
      </c>
      <c r="M14790" t="s">
        <v>18790</v>
      </c>
      <c r="N14790" t="s">
        <v>7469</v>
      </c>
      <c r="O14790" t="s">
        <v>7470</v>
      </c>
      <c r="P14790">
        <v>5360000</v>
      </c>
      <c r="Q14790" t="s">
        <v>6636</v>
      </c>
      <c r="R14790" t="s">
        <v>6636</v>
      </c>
      <c r="S14790" s="12"/>
      <c r="T14790" s="13"/>
      <c r="U14790" t="s">
        <v>6636</v>
      </c>
    </row>
    <row r="14791" spans="1:21" x14ac:dyDescent="0.25">
      <c r="A14791" t="s">
        <v>6619</v>
      </c>
      <c r="B14791" s="12">
        <v>82620</v>
      </c>
      <c r="C14791" t="s">
        <v>18799</v>
      </c>
      <c r="D14791" s="11">
        <v>46180.431342592601</v>
      </c>
      <c r="E14791" t="s">
        <v>18800</v>
      </c>
      <c r="F14791" t="s">
        <v>6415</v>
      </c>
      <c r="G14791" t="s">
        <v>6481</v>
      </c>
      <c r="H14791" t="s">
        <v>6360</v>
      </c>
      <c r="I14791" t="s">
        <v>55</v>
      </c>
      <c r="J14791" t="s">
        <v>643</v>
      </c>
      <c r="K14791" t="s">
        <v>18801</v>
      </c>
      <c r="L14791" t="s">
        <v>18633</v>
      </c>
      <c r="M14791" t="s">
        <v>18802</v>
      </c>
      <c r="N14791" t="s">
        <v>8601</v>
      </c>
      <c r="O14791" t="s">
        <v>9632</v>
      </c>
      <c r="P14791">
        <v>5919800</v>
      </c>
      <c r="Q14791" t="s">
        <v>6636</v>
      </c>
      <c r="R14791" t="s">
        <v>6636</v>
      </c>
      <c r="S14791" s="12"/>
      <c r="T14791" s="13"/>
      <c r="U14791" t="s">
        <v>6636</v>
      </c>
    </row>
    <row r="14792" spans="1:21" x14ac:dyDescent="0.25">
      <c r="A14792" t="s">
        <v>6619</v>
      </c>
      <c r="B14792" s="12">
        <v>82620</v>
      </c>
      <c r="C14792" t="s">
        <v>18799</v>
      </c>
      <c r="D14792" s="11">
        <v>46180.431342592601</v>
      </c>
      <c r="E14792" t="s">
        <v>18800</v>
      </c>
      <c r="F14792" t="s">
        <v>6415</v>
      </c>
      <c r="G14792" t="s">
        <v>6482</v>
      </c>
      <c r="H14792" t="s">
        <v>6360</v>
      </c>
      <c r="I14792" t="s">
        <v>55</v>
      </c>
      <c r="J14792" t="s">
        <v>643</v>
      </c>
      <c r="K14792" t="s">
        <v>18801</v>
      </c>
      <c r="L14792" t="s">
        <v>18633</v>
      </c>
      <c r="M14792" t="s">
        <v>18802</v>
      </c>
      <c r="N14792" t="s">
        <v>8601</v>
      </c>
      <c r="O14792" t="s">
        <v>9632</v>
      </c>
      <c r="P14792">
        <v>5919800</v>
      </c>
      <c r="Q14792" t="s">
        <v>6636</v>
      </c>
      <c r="R14792" t="s">
        <v>6636</v>
      </c>
      <c r="S14792" s="12"/>
      <c r="T14792" s="13"/>
      <c r="U14792" t="s">
        <v>6636</v>
      </c>
    </row>
    <row r="14793" spans="1:21" x14ac:dyDescent="0.25">
      <c r="A14793" t="s">
        <v>6619</v>
      </c>
      <c r="B14793" s="12">
        <v>82622</v>
      </c>
      <c r="C14793" t="s">
        <v>18807</v>
      </c>
      <c r="D14793" s="11">
        <v>46180.433229166701</v>
      </c>
      <c r="E14793" t="s">
        <v>18808</v>
      </c>
      <c r="F14793" t="s">
        <v>6415</v>
      </c>
      <c r="G14793" t="s">
        <v>6496</v>
      </c>
      <c r="H14793" t="s">
        <v>6360</v>
      </c>
      <c r="I14793" t="s">
        <v>55</v>
      </c>
      <c r="J14793" t="s">
        <v>737</v>
      </c>
      <c r="K14793" t="s">
        <v>18725</v>
      </c>
      <c r="L14793" t="s">
        <v>18633</v>
      </c>
      <c r="M14793" t="s">
        <v>18726</v>
      </c>
      <c r="N14793" t="s">
        <v>7469</v>
      </c>
      <c r="O14793" t="s">
        <v>9718</v>
      </c>
      <c r="P14793">
        <v>4258000</v>
      </c>
      <c r="Q14793" t="s">
        <v>6636</v>
      </c>
      <c r="R14793" t="s">
        <v>6636</v>
      </c>
      <c r="S14793" s="12"/>
      <c r="T14793" s="13"/>
      <c r="U14793" t="s">
        <v>6636</v>
      </c>
    </row>
    <row r="14794" spans="1:21" x14ac:dyDescent="0.25">
      <c r="A14794" t="s">
        <v>6619</v>
      </c>
      <c r="B14794" s="12">
        <v>82622</v>
      </c>
      <c r="C14794" t="s">
        <v>18807</v>
      </c>
      <c r="D14794" s="11">
        <v>46180.433229166701</v>
      </c>
      <c r="E14794" t="s">
        <v>18808</v>
      </c>
      <c r="F14794" t="s">
        <v>6415</v>
      </c>
      <c r="G14794" t="s">
        <v>6497</v>
      </c>
      <c r="H14794" t="s">
        <v>6360</v>
      </c>
      <c r="I14794" t="s">
        <v>55</v>
      </c>
      <c r="J14794" t="s">
        <v>737</v>
      </c>
      <c r="K14794" t="s">
        <v>18725</v>
      </c>
      <c r="L14794" t="s">
        <v>18633</v>
      </c>
      <c r="M14794" t="s">
        <v>18726</v>
      </c>
      <c r="N14794" t="s">
        <v>7469</v>
      </c>
      <c r="O14794" t="s">
        <v>9718</v>
      </c>
      <c r="P14794">
        <v>4258000</v>
      </c>
      <c r="Q14794" t="s">
        <v>6636</v>
      </c>
      <c r="R14794" t="s">
        <v>6636</v>
      </c>
      <c r="S14794" s="12"/>
      <c r="T14794" s="13"/>
      <c r="U14794" t="s">
        <v>6636</v>
      </c>
    </row>
    <row r="14795" spans="1:21" x14ac:dyDescent="0.25">
      <c r="A14795" t="s">
        <v>6619</v>
      </c>
      <c r="B14795" s="12">
        <v>82622</v>
      </c>
      <c r="C14795" t="s">
        <v>18807</v>
      </c>
      <c r="D14795" s="11">
        <v>46180.433229166701</v>
      </c>
      <c r="E14795" t="s">
        <v>18808</v>
      </c>
      <c r="F14795" t="s">
        <v>6415</v>
      </c>
      <c r="G14795" t="s">
        <v>6498</v>
      </c>
      <c r="H14795" t="s">
        <v>6360</v>
      </c>
      <c r="I14795" t="s">
        <v>55</v>
      </c>
      <c r="J14795" t="s">
        <v>737</v>
      </c>
      <c r="K14795" t="s">
        <v>18725</v>
      </c>
      <c r="L14795" t="s">
        <v>18633</v>
      </c>
      <c r="M14795" t="s">
        <v>18726</v>
      </c>
      <c r="N14795" t="s">
        <v>7469</v>
      </c>
      <c r="O14795" t="s">
        <v>9718</v>
      </c>
      <c r="P14795">
        <v>4258000</v>
      </c>
      <c r="Q14795" t="s">
        <v>6636</v>
      </c>
      <c r="R14795" t="s">
        <v>6636</v>
      </c>
      <c r="S14795" s="12"/>
      <c r="T14795" s="13"/>
      <c r="U14795" t="s">
        <v>6636</v>
      </c>
    </row>
    <row r="14796" spans="1:21" x14ac:dyDescent="0.25">
      <c r="A14796" t="s">
        <v>6619</v>
      </c>
      <c r="B14796" s="12">
        <v>82622</v>
      </c>
      <c r="C14796" t="s">
        <v>18807</v>
      </c>
      <c r="D14796" s="11">
        <v>46180.433229166701</v>
      </c>
      <c r="E14796" t="s">
        <v>18808</v>
      </c>
      <c r="F14796" t="s">
        <v>6415</v>
      </c>
      <c r="G14796" t="s">
        <v>6499</v>
      </c>
      <c r="H14796" t="s">
        <v>6360</v>
      </c>
      <c r="I14796" t="s">
        <v>55</v>
      </c>
      <c r="J14796" t="s">
        <v>737</v>
      </c>
      <c r="K14796" t="s">
        <v>18725</v>
      </c>
      <c r="L14796" t="s">
        <v>18633</v>
      </c>
      <c r="M14796" t="s">
        <v>18726</v>
      </c>
      <c r="N14796" t="s">
        <v>7469</v>
      </c>
      <c r="O14796" t="s">
        <v>9718</v>
      </c>
      <c r="P14796">
        <v>4258000</v>
      </c>
      <c r="Q14796" t="s">
        <v>6636</v>
      </c>
      <c r="R14796" t="s">
        <v>6636</v>
      </c>
      <c r="S14796" s="12"/>
      <c r="T14796" s="13"/>
      <c r="U14796" t="s">
        <v>6636</v>
      </c>
    </row>
    <row r="14797" spans="1:21" x14ac:dyDescent="0.25">
      <c r="A14797" t="s">
        <v>6619</v>
      </c>
      <c r="B14797" s="12">
        <v>82624</v>
      </c>
      <c r="C14797" t="s">
        <v>18803</v>
      </c>
      <c r="D14797" s="11">
        <v>46180.437685185199</v>
      </c>
      <c r="E14797" t="s">
        <v>18804</v>
      </c>
      <c r="F14797" t="s">
        <v>6415</v>
      </c>
      <c r="G14797" t="s">
        <v>6496</v>
      </c>
      <c r="H14797" t="s">
        <v>6360</v>
      </c>
      <c r="I14797" t="s">
        <v>55</v>
      </c>
      <c r="J14797" t="s">
        <v>737</v>
      </c>
      <c r="K14797" t="s">
        <v>18805</v>
      </c>
      <c r="L14797" t="s">
        <v>18633</v>
      </c>
      <c r="M14797" t="s">
        <v>18806</v>
      </c>
      <c r="N14797" t="s">
        <v>7469</v>
      </c>
      <c r="O14797" t="s">
        <v>9718</v>
      </c>
      <c r="P14797">
        <v>4780000</v>
      </c>
      <c r="Q14797" t="s">
        <v>6636</v>
      </c>
      <c r="R14797" t="s">
        <v>6636</v>
      </c>
      <c r="S14797" s="12"/>
      <c r="T14797" s="13"/>
      <c r="U14797" t="s">
        <v>6629</v>
      </c>
    </row>
    <row r="14798" spans="1:21" x14ac:dyDescent="0.25">
      <c r="A14798" t="s">
        <v>6619</v>
      </c>
      <c r="B14798" s="12">
        <v>82624</v>
      </c>
      <c r="C14798" t="s">
        <v>18803</v>
      </c>
      <c r="D14798" s="11">
        <v>46180.437685185199</v>
      </c>
      <c r="E14798" t="s">
        <v>18804</v>
      </c>
      <c r="F14798" t="s">
        <v>6415</v>
      </c>
      <c r="G14798" t="s">
        <v>6497</v>
      </c>
      <c r="H14798" t="s">
        <v>6360</v>
      </c>
      <c r="I14798" t="s">
        <v>55</v>
      </c>
      <c r="J14798" t="s">
        <v>737</v>
      </c>
      <c r="K14798" t="s">
        <v>18805</v>
      </c>
      <c r="L14798" t="s">
        <v>18633</v>
      </c>
      <c r="M14798" t="s">
        <v>18806</v>
      </c>
      <c r="N14798" t="s">
        <v>7469</v>
      </c>
      <c r="O14798" t="s">
        <v>9718</v>
      </c>
      <c r="P14798">
        <v>4780000</v>
      </c>
      <c r="Q14798" t="s">
        <v>6636</v>
      </c>
      <c r="R14798" t="s">
        <v>6636</v>
      </c>
      <c r="S14798" s="12"/>
      <c r="T14798" s="13"/>
      <c r="U14798" t="s">
        <v>6629</v>
      </c>
    </row>
    <row r="14799" spans="1:21" x14ac:dyDescent="0.25">
      <c r="A14799" t="s">
        <v>6619</v>
      </c>
      <c r="B14799" s="12">
        <v>82624</v>
      </c>
      <c r="C14799" t="s">
        <v>18803</v>
      </c>
      <c r="D14799" s="11">
        <v>46180.437685185199</v>
      </c>
      <c r="E14799" t="s">
        <v>18804</v>
      </c>
      <c r="F14799" t="s">
        <v>6415</v>
      </c>
      <c r="G14799" t="s">
        <v>6498</v>
      </c>
      <c r="H14799" t="s">
        <v>6360</v>
      </c>
      <c r="I14799" t="s">
        <v>55</v>
      </c>
      <c r="J14799" t="s">
        <v>737</v>
      </c>
      <c r="K14799" t="s">
        <v>18805</v>
      </c>
      <c r="L14799" t="s">
        <v>18633</v>
      </c>
      <c r="M14799" t="s">
        <v>18806</v>
      </c>
      <c r="N14799" t="s">
        <v>7469</v>
      </c>
      <c r="O14799" t="s">
        <v>9718</v>
      </c>
      <c r="P14799">
        <v>4780000</v>
      </c>
      <c r="Q14799" t="s">
        <v>6636</v>
      </c>
      <c r="R14799" t="s">
        <v>6636</v>
      </c>
      <c r="S14799" s="12"/>
      <c r="T14799" s="13"/>
      <c r="U14799" t="s">
        <v>6629</v>
      </c>
    </row>
    <row r="14800" spans="1:21" x14ac:dyDescent="0.25">
      <c r="A14800" t="s">
        <v>6619</v>
      </c>
      <c r="B14800" s="12">
        <v>82624</v>
      </c>
      <c r="C14800" t="s">
        <v>18803</v>
      </c>
      <c r="D14800" s="11">
        <v>46180.437685185199</v>
      </c>
      <c r="E14800" t="s">
        <v>18804</v>
      </c>
      <c r="F14800" t="s">
        <v>6415</v>
      </c>
      <c r="G14800" t="s">
        <v>6499</v>
      </c>
      <c r="H14800" t="s">
        <v>6360</v>
      </c>
      <c r="I14800" t="s">
        <v>55</v>
      </c>
      <c r="J14800" t="s">
        <v>737</v>
      </c>
      <c r="K14800" t="s">
        <v>18805</v>
      </c>
      <c r="L14800" t="s">
        <v>18633</v>
      </c>
      <c r="M14800" t="s">
        <v>18806</v>
      </c>
      <c r="N14800" t="s">
        <v>7469</v>
      </c>
      <c r="O14800" t="s">
        <v>9718</v>
      </c>
      <c r="P14800">
        <v>4780000</v>
      </c>
      <c r="Q14800" t="s">
        <v>6636</v>
      </c>
      <c r="R14800" t="s">
        <v>6636</v>
      </c>
      <c r="S14800" s="12"/>
      <c r="T14800" s="13"/>
      <c r="U14800" t="s">
        <v>6629</v>
      </c>
    </row>
    <row r="14801" spans="1:21" x14ac:dyDescent="0.25">
      <c r="A14801" t="s">
        <v>6637</v>
      </c>
      <c r="B14801" s="12">
        <v>82654</v>
      </c>
      <c r="C14801" t="s">
        <v>18809</v>
      </c>
      <c r="D14801" s="11">
        <v>46180.560289351903</v>
      </c>
      <c r="E14801" t="s">
        <v>18810</v>
      </c>
      <c r="F14801" t="s">
        <v>6415</v>
      </c>
      <c r="G14801" t="s">
        <v>18811</v>
      </c>
      <c r="H14801" t="s">
        <v>6360</v>
      </c>
      <c r="I14801" t="s">
        <v>55</v>
      </c>
      <c r="J14801" t="s">
        <v>6803</v>
      </c>
      <c r="K14801" t="s">
        <v>18812</v>
      </c>
      <c r="L14801" t="s">
        <v>160</v>
      </c>
      <c r="M14801" t="s">
        <v>6636</v>
      </c>
      <c r="N14801" t="s">
        <v>7014</v>
      </c>
      <c r="O14801" t="s">
        <v>9695</v>
      </c>
      <c r="P14801">
        <v>6219800</v>
      </c>
      <c r="Q14801" t="s">
        <v>6636</v>
      </c>
      <c r="R14801" t="s">
        <v>6636</v>
      </c>
      <c r="S14801" s="12"/>
      <c r="T14801" s="13"/>
      <c r="U14801" t="s">
        <v>7460</v>
      </c>
    </row>
    <row r="14802" spans="1:21" x14ac:dyDescent="0.25">
      <c r="A14802" t="s">
        <v>6637</v>
      </c>
      <c r="B14802" s="12">
        <v>84130</v>
      </c>
      <c r="C14802" t="s">
        <v>18813</v>
      </c>
      <c r="D14802" s="11">
        <v>46180.593784722201</v>
      </c>
      <c r="E14802" t="s">
        <v>18814</v>
      </c>
      <c r="F14802" t="s">
        <v>6415</v>
      </c>
      <c r="G14802" t="s">
        <v>18618</v>
      </c>
      <c r="H14802" t="s">
        <v>6360</v>
      </c>
      <c r="I14802" t="s">
        <v>65</v>
      </c>
      <c r="J14802" t="s">
        <v>636</v>
      </c>
      <c r="K14802" t="s">
        <v>18815</v>
      </c>
      <c r="L14802" t="s">
        <v>18620</v>
      </c>
      <c r="M14802" t="s">
        <v>18816</v>
      </c>
      <c r="N14802" t="s">
        <v>8601</v>
      </c>
      <c r="O14802" t="s">
        <v>9632</v>
      </c>
      <c r="P14802">
        <v>7019800</v>
      </c>
      <c r="Q14802" t="s">
        <v>6636</v>
      </c>
      <c r="R14802" t="s">
        <v>6636</v>
      </c>
      <c r="S14802" s="12"/>
      <c r="T14802" s="13"/>
      <c r="U14802" t="s">
        <v>6724</v>
      </c>
    </row>
    <row r="14803" spans="1:21" x14ac:dyDescent="0.25">
      <c r="A14803" t="s">
        <v>6637</v>
      </c>
      <c r="B14803" s="12">
        <v>84130</v>
      </c>
      <c r="C14803" t="s">
        <v>18813</v>
      </c>
      <c r="D14803" s="11">
        <v>46180.593784722201</v>
      </c>
      <c r="E14803" t="s">
        <v>18814</v>
      </c>
      <c r="F14803" t="s">
        <v>6415</v>
      </c>
      <c r="G14803" t="s">
        <v>18622</v>
      </c>
      <c r="H14803" t="s">
        <v>6360</v>
      </c>
      <c r="I14803" t="s">
        <v>65</v>
      </c>
      <c r="J14803" t="s">
        <v>636</v>
      </c>
      <c r="K14803" t="s">
        <v>18815</v>
      </c>
      <c r="L14803" t="s">
        <v>18620</v>
      </c>
      <c r="M14803" t="s">
        <v>18816</v>
      </c>
      <c r="N14803" t="s">
        <v>8601</v>
      </c>
      <c r="O14803" t="s">
        <v>9632</v>
      </c>
      <c r="P14803">
        <v>7019800</v>
      </c>
      <c r="Q14803" t="s">
        <v>6636</v>
      </c>
      <c r="R14803" t="s">
        <v>6636</v>
      </c>
      <c r="S14803" s="12"/>
      <c r="T14803" s="13"/>
      <c r="U14803" t="s">
        <v>6724</v>
      </c>
    </row>
    <row r="14804" spans="1:21" x14ac:dyDescent="0.25">
      <c r="A14804" t="s">
        <v>6619</v>
      </c>
      <c r="B14804" s="12">
        <v>82654</v>
      </c>
      <c r="C14804" t="s">
        <v>18809</v>
      </c>
      <c r="D14804" s="11">
        <v>46180.5945601852</v>
      </c>
      <c r="E14804" t="s">
        <v>18810</v>
      </c>
      <c r="F14804" t="s">
        <v>6415</v>
      </c>
      <c r="G14804" t="s">
        <v>18811</v>
      </c>
      <c r="H14804" t="s">
        <v>6360</v>
      </c>
      <c r="I14804" t="s">
        <v>55</v>
      </c>
      <c r="J14804" t="s">
        <v>6803</v>
      </c>
      <c r="K14804" t="s">
        <v>18812</v>
      </c>
      <c r="L14804" t="s">
        <v>160</v>
      </c>
      <c r="M14804" t="s">
        <v>6636</v>
      </c>
      <c r="N14804" t="s">
        <v>7014</v>
      </c>
      <c r="O14804" t="s">
        <v>9695</v>
      </c>
      <c r="P14804">
        <v>6219800</v>
      </c>
      <c r="Q14804" t="s">
        <v>6636</v>
      </c>
      <c r="R14804" t="s">
        <v>6636</v>
      </c>
      <c r="S14804" s="12"/>
      <c r="T14804" s="13"/>
      <c r="U14804" t="s">
        <v>7460</v>
      </c>
    </row>
    <row r="14805" spans="1:21" x14ac:dyDescent="0.25">
      <c r="A14805" t="s">
        <v>6637</v>
      </c>
      <c r="B14805" s="12">
        <v>82658</v>
      </c>
      <c r="C14805" t="s">
        <v>18817</v>
      </c>
      <c r="D14805" s="11">
        <v>46180.605000000003</v>
      </c>
      <c r="E14805" t="s">
        <v>18818</v>
      </c>
      <c r="F14805" t="s">
        <v>6415</v>
      </c>
      <c r="G14805" t="s">
        <v>6481</v>
      </c>
      <c r="H14805" t="s">
        <v>6360</v>
      </c>
      <c r="I14805" t="s">
        <v>55</v>
      </c>
      <c r="J14805" t="s">
        <v>643</v>
      </c>
      <c r="K14805" t="s">
        <v>18801</v>
      </c>
      <c r="L14805" t="s">
        <v>18633</v>
      </c>
      <c r="M14805" t="s">
        <v>18802</v>
      </c>
      <c r="N14805" t="s">
        <v>8601</v>
      </c>
      <c r="O14805" t="s">
        <v>9632</v>
      </c>
      <c r="P14805">
        <v>5919800</v>
      </c>
      <c r="Q14805" t="s">
        <v>6636</v>
      </c>
      <c r="R14805" t="s">
        <v>6636</v>
      </c>
      <c r="S14805" s="12"/>
      <c r="T14805" s="13"/>
      <c r="U14805" t="s">
        <v>6629</v>
      </c>
    </row>
    <row r="14806" spans="1:21" x14ac:dyDescent="0.25">
      <c r="A14806" t="s">
        <v>6637</v>
      </c>
      <c r="B14806" s="12">
        <v>82658</v>
      </c>
      <c r="C14806" t="s">
        <v>18817</v>
      </c>
      <c r="D14806" s="11">
        <v>46180.605000000003</v>
      </c>
      <c r="E14806" t="s">
        <v>18818</v>
      </c>
      <c r="F14806" t="s">
        <v>6415</v>
      </c>
      <c r="G14806" t="s">
        <v>6482</v>
      </c>
      <c r="H14806" t="s">
        <v>6360</v>
      </c>
      <c r="I14806" t="s">
        <v>55</v>
      </c>
      <c r="J14806" t="s">
        <v>643</v>
      </c>
      <c r="K14806" t="s">
        <v>18801</v>
      </c>
      <c r="L14806" t="s">
        <v>18633</v>
      </c>
      <c r="M14806" t="s">
        <v>18802</v>
      </c>
      <c r="N14806" t="s">
        <v>8601</v>
      </c>
      <c r="O14806" t="s">
        <v>9632</v>
      </c>
      <c r="P14806">
        <v>5919800</v>
      </c>
      <c r="Q14806" t="s">
        <v>6636</v>
      </c>
      <c r="R14806" t="s">
        <v>6636</v>
      </c>
      <c r="S14806" s="12"/>
      <c r="T14806" s="13"/>
      <c r="U14806" t="s">
        <v>6629</v>
      </c>
    </row>
    <row r="14807" spans="1:21" x14ac:dyDescent="0.25">
      <c r="A14807" t="s">
        <v>6619</v>
      </c>
      <c r="B14807" s="12">
        <v>82658</v>
      </c>
      <c r="C14807" t="s">
        <v>18817</v>
      </c>
      <c r="D14807" s="11">
        <v>46180.644849536999</v>
      </c>
      <c r="E14807" t="s">
        <v>18818</v>
      </c>
      <c r="F14807" t="s">
        <v>6415</v>
      </c>
      <c r="G14807" t="s">
        <v>6481</v>
      </c>
      <c r="H14807" t="s">
        <v>6360</v>
      </c>
      <c r="I14807" t="s">
        <v>55</v>
      </c>
      <c r="J14807" t="s">
        <v>643</v>
      </c>
      <c r="K14807" t="s">
        <v>18801</v>
      </c>
      <c r="L14807" t="s">
        <v>18633</v>
      </c>
      <c r="M14807" t="s">
        <v>18802</v>
      </c>
      <c r="N14807" t="s">
        <v>8601</v>
      </c>
      <c r="O14807" t="s">
        <v>9632</v>
      </c>
      <c r="P14807">
        <v>5919800</v>
      </c>
      <c r="Q14807" t="s">
        <v>6636</v>
      </c>
      <c r="R14807" t="s">
        <v>6636</v>
      </c>
      <c r="S14807" s="12"/>
      <c r="T14807" s="13"/>
      <c r="U14807" t="s">
        <v>6629</v>
      </c>
    </row>
    <row r="14808" spans="1:21" x14ac:dyDescent="0.25">
      <c r="A14808" t="s">
        <v>6619</v>
      </c>
      <c r="B14808" s="12">
        <v>82658</v>
      </c>
      <c r="C14808" t="s">
        <v>18817</v>
      </c>
      <c r="D14808" s="11">
        <v>46180.644849536999</v>
      </c>
      <c r="E14808" t="s">
        <v>18818</v>
      </c>
      <c r="F14808" t="s">
        <v>6415</v>
      </c>
      <c r="G14808" t="s">
        <v>6482</v>
      </c>
      <c r="H14808" t="s">
        <v>6360</v>
      </c>
      <c r="I14808" t="s">
        <v>55</v>
      </c>
      <c r="J14808" t="s">
        <v>643</v>
      </c>
      <c r="K14808" t="s">
        <v>18801</v>
      </c>
      <c r="L14808" t="s">
        <v>18633</v>
      </c>
      <c r="M14808" t="s">
        <v>18802</v>
      </c>
      <c r="N14808" t="s">
        <v>8601</v>
      </c>
      <c r="O14808" t="s">
        <v>9632</v>
      </c>
      <c r="P14808">
        <v>5919800</v>
      </c>
      <c r="Q14808" t="s">
        <v>6636</v>
      </c>
      <c r="R14808" t="s">
        <v>6636</v>
      </c>
      <c r="S14808" s="12"/>
      <c r="T14808" s="13"/>
      <c r="U14808" t="s">
        <v>6629</v>
      </c>
    </row>
    <row r="14809" spans="1:21" x14ac:dyDescent="0.25">
      <c r="A14809" t="s">
        <v>6637</v>
      </c>
      <c r="B14809" s="12">
        <v>82674</v>
      </c>
      <c r="C14809" t="s">
        <v>18819</v>
      </c>
      <c r="D14809" s="11">
        <v>46180.714386574102</v>
      </c>
      <c r="E14809" t="s">
        <v>18820</v>
      </c>
      <c r="F14809" t="s">
        <v>6415</v>
      </c>
      <c r="G14809" t="s">
        <v>6397</v>
      </c>
      <c r="H14809" t="s">
        <v>6360</v>
      </c>
      <c r="I14809" t="s">
        <v>55</v>
      </c>
      <c r="J14809" t="s">
        <v>737</v>
      </c>
      <c r="K14809" t="s">
        <v>18821</v>
      </c>
      <c r="L14809" t="s">
        <v>18668</v>
      </c>
      <c r="M14809" t="s">
        <v>18822</v>
      </c>
      <c r="N14809" t="s">
        <v>7469</v>
      </c>
      <c r="O14809" t="s">
        <v>7470</v>
      </c>
      <c r="P14809">
        <v>6460000</v>
      </c>
      <c r="Q14809" t="s">
        <v>6636</v>
      </c>
      <c r="R14809" t="s">
        <v>6636</v>
      </c>
      <c r="S14809" s="12"/>
      <c r="T14809" s="13"/>
      <c r="U14809" t="s">
        <v>6636</v>
      </c>
    </row>
    <row r="14810" spans="1:21" x14ac:dyDescent="0.25">
      <c r="A14810" t="s">
        <v>6637</v>
      </c>
      <c r="B14810" s="12">
        <v>82674</v>
      </c>
      <c r="C14810" t="s">
        <v>18819</v>
      </c>
      <c r="D14810" s="11">
        <v>46180.714386574102</v>
      </c>
      <c r="E14810" t="s">
        <v>18820</v>
      </c>
      <c r="F14810" t="s">
        <v>6415</v>
      </c>
      <c r="G14810" t="s">
        <v>18670</v>
      </c>
      <c r="H14810" t="s">
        <v>6360</v>
      </c>
      <c r="I14810" t="s">
        <v>55</v>
      </c>
      <c r="J14810" t="s">
        <v>737</v>
      </c>
      <c r="K14810" t="s">
        <v>18821</v>
      </c>
      <c r="L14810" t="s">
        <v>18668</v>
      </c>
      <c r="M14810" t="s">
        <v>18822</v>
      </c>
      <c r="N14810" t="s">
        <v>7469</v>
      </c>
      <c r="O14810" t="s">
        <v>7470</v>
      </c>
      <c r="P14810">
        <v>6460000</v>
      </c>
      <c r="Q14810" t="s">
        <v>6636</v>
      </c>
      <c r="R14810" t="s">
        <v>6636</v>
      </c>
      <c r="S14810" s="12"/>
      <c r="T14810" s="13"/>
      <c r="U14810" t="s">
        <v>6636</v>
      </c>
    </row>
    <row r="14811" spans="1:21" x14ac:dyDescent="0.25">
      <c r="A14811" t="s">
        <v>6619</v>
      </c>
      <c r="B14811" s="12">
        <v>82674</v>
      </c>
      <c r="C14811" t="s">
        <v>18819</v>
      </c>
      <c r="D14811" s="11">
        <v>46180.728576388901</v>
      </c>
      <c r="E14811" t="s">
        <v>18820</v>
      </c>
      <c r="F14811" t="s">
        <v>6415</v>
      </c>
      <c r="G14811" t="s">
        <v>6397</v>
      </c>
      <c r="H14811" t="s">
        <v>6360</v>
      </c>
      <c r="I14811" t="s">
        <v>55</v>
      </c>
      <c r="J14811" t="s">
        <v>737</v>
      </c>
      <c r="K14811" t="s">
        <v>18821</v>
      </c>
      <c r="L14811" t="s">
        <v>18668</v>
      </c>
      <c r="M14811" t="s">
        <v>18822</v>
      </c>
      <c r="N14811" t="s">
        <v>7469</v>
      </c>
      <c r="O14811" t="s">
        <v>7470</v>
      </c>
      <c r="P14811">
        <v>6460000</v>
      </c>
      <c r="Q14811" t="s">
        <v>6636</v>
      </c>
      <c r="R14811" t="s">
        <v>6636</v>
      </c>
      <c r="S14811" s="12"/>
      <c r="T14811" s="13"/>
      <c r="U14811" t="s">
        <v>6636</v>
      </c>
    </row>
    <row r="14812" spans="1:21" x14ac:dyDescent="0.25">
      <c r="A14812" t="s">
        <v>6619</v>
      </c>
      <c r="B14812" s="12">
        <v>82674</v>
      </c>
      <c r="C14812" t="s">
        <v>18819</v>
      </c>
      <c r="D14812" s="11">
        <v>46180.728576388901</v>
      </c>
      <c r="E14812" t="s">
        <v>18820</v>
      </c>
      <c r="F14812" t="s">
        <v>6415</v>
      </c>
      <c r="G14812" t="s">
        <v>18670</v>
      </c>
      <c r="H14812" t="s">
        <v>6360</v>
      </c>
      <c r="I14812" t="s">
        <v>55</v>
      </c>
      <c r="J14812" t="s">
        <v>737</v>
      </c>
      <c r="K14812" t="s">
        <v>18821</v>
      </c>
      <c r="L14812" t="s">
        <v>18668</v>
      </c>
      <c r="M14812" t="s">
        <v>18822</v>
      </c>
      <c r="N14812" t="s">
        <v>7469</v>
      </c>
      <c r="O14812" t="s">
        <v>7470</v>
      </c>
      <c r="P14812">
        <v>6460000</v>
      </c>
      <c r="Q14812" t="s">
        <v>6636</v>
      </c>
      <c r="R14812" t="s">
        <v>6636</v>
      </c>
      <c r="S14812" s="12"/>
      <c r="T14812" s="13"/>
      <c r="U14812" t="s">
        <v>6636</v>
      </c>
    </row>
    <row r="14813" spans="1:21" x14ac:dyDescent="0.25">
      <c r="A14813" t="s">
        <v>6619</v>
      </c>
      <c r="B14813" s="12">
        <v>82676</v>
      </c>
      <c r="C14813" t="s">
        <v>18785</v>
      </c>
      <c r="D14813" s="11">
        <v>46180.7356365741</v>
      </c>
      <c r="E14813" t="s">
        <v>18786</v>
      </c>
      <c r="F14813" t="s">
        <v>6415</v>
      </c>
      <c r="G14813" t="s">
        <v>6448</v>
      </c>
      <c r="H14813" t="s">
        <v>6360</v>
      </c>
      <c r="I14813" t="s">
        <v>55</v>
      </c>
      <c r="J14813" t="s">
        <v>732</v>
      </c>
      <c r="K14813" t="s">
        <v>18787</v>
      </c>
      <c r="L14813" t="s">
        <v>151</v>
      </c>
      <c r="M14813" t="s">
        <v>18788</v>
      </c>
      <c r="N14813" t="s">
        <v>7469</v>
      </c>
      <c r="O14813" t="s">
        <v>7470</v>
      </c>
      <c r="P14813">
        <v>5760000</v>
      </c>
      <c r="Q14813" t="s">
        <v>6893</v>
      </c>
      <c r="R14813" t="s">
        <v>6779</v>
      </c>
      <c r="S14813" s="12"/>
      <c r="T14813" s="13"/>
      <c r="U14813" t="s">
        <v>10077</v>
      </c>
    </row>
    <row r="14814" spans="1:21" x14ac:dyDescent="0.25">
      <c r="A14814" t="s">
        <v>6619</v>
      </c>
      <c r="B14814" s="12">
        <v>82676</v>
      </c>
      <c r="C14814" t="s">
        <v>18785</v>
      </c>
      <c r="D14814" s="11">
        <v>46180.7356365741</v>
      </c>
      <c r="E14814" t="s">
        <v>18786</v>
      </c>
      <c r="F14814" t="s">
        <v>6415</v>
      </c>
      <c r="G14814" t="s">
        <v>6447</v>
      </c>
      <c r="H14814" t="s">
        <v>6360</v>
      </c>
      <c r="I14814" t="s">
        <v>55</v>
      </c>
      <c r="J14814" t="s">
        <v>732</v>
      </c>
      <c r="K14814" t="s">
        <v>18787</v>
      </c>
      <c r="L14814" t="s">
        <v>151</v>
      </c>
      <c r="M14814" t="s">
        <v>18788</v>
      </c>
      <c r="N14814" t="s">
        <v>7469</v>
      </c>
      <c r="O14814" t="s">
        <v>7470</v>
      </c>
      <c r="P14814">
        <v>5760000</v>
      </c>
      <c r="Q14814" t="s">
        <v>6893</v>
      </c>
      <c r="R14814" t="s">
        <v>6779</v>
      </c>
      <c r="S14814" s="12"/>
      <c r="T14814" s="13"/>
      <c r="U14814" t="s">
        <v>10077</v>
      </c>
    </row>
    <row r="14815" spans="1:21" x14ac:dyDescent="0.25">
      <c r="A14815" t="s">
        <v>6637</v>
      </c>
      <c r="B14815" s="12">
        <v>82682</v>
      </c>
      <c r="C14815" t="s">
        <v>18823</v>
      </c>
      <c r="D14815" s="11">
        <v>46180.781041666698</v>
      </c>
      <c r="E14815" t="s">
        <v>18824</v>
      </c>
      <c r="F14815" t="s">
        <v>6415</v>
      </c>
      <c r="G14815" t="s">
        <v>12930</v>
      </c>
      <c r="H14815" t="s">
        <v>6360</v>
      </c>
      <c r="I14815" t="s">
        <v>55</v>
      </c>
      <c r="J14815" t="s">
        <v>737</v>
      </c>
      <c r="K14815" t="s">
        <v>18825</v>
      </c>
      <c r="L14815" t="s">
        <v>3820</v>
      </c>
      <c r="M14815" t="s">
        <v>18826</v>
      </c>
      <c r="N14815" t="s">
        <v>9681</v>
      </c>
      <c r="O14815" t="s">
        <v>9682</v>
      </c>
      <c r="P14815">
        <v>8300000</v>
      </c>
      <c r="Q14815" t="s">
        <v>6636</v>
      </c>
      <c r="R14815" t="s">
        <v>6636</v>
      </c>
      <c r="S14815" s="12"/>
      <c r="T14815" s="13"/>
      <c r="U14815" t="s">
        <v>6780</v>
      </c>
    </row>
    <row r="14816" spans="1:21" x14ac:dyDescent="0.25">
      <c r="A14816" t="s">
        <v>6637</v>
      </c>
      <c r="B14816" s="12">
        <v>82682</v>
      </c>
      <c r="C14816" t="s">
        <v>18823</v>
      </c>
      <c r="D14816" s="11">
        <v>46180.781041666698</v>
      </c>
      <c r="E14816" t="s">
        <v>18824</v>
      </c>
      <c r="F14816" t="s">
        <v>6415</v>
      </c>
      <c r="G14816" t="s">
        <v>6364</v>
      </c>
      <c r="H14816" t="s">
        <v>6360</v>
      </c>
      <c r="I14816" t="s">
        <v>55</v>
      </c>
      <c r="J14816" t="s">
        <v>737</v>
      </c>
      <c r="K14816" t="s">
        <v>18825</v>
      </c>
      <c r="L14816" t="s">
        <v>3820</v>
      </c>
      <c r="M14816" t="s">
        <v>18826</v>
      </c>
      <c r="N14816" t="s">
        <v>9681</v>
      </c>
      <c r="O14816" t="s">
        <v>9682</v>
      </c>
      <c r="P14816">
        <v>8300000</v>
      </c>
      <c r="Q14816" t="s">
        <v>6636</v>
      </c>
      <c r="R14816" t="s">
        <v>6636</v>
      </c>
      <c r="S14816" s="12"/>
      <c r="T14816" s="13"/>
      <c r="U14816" t="s">
        <v>6780</v>
      </c>
    </row>
    <row r="14817" spans="1:21" x14ac:dyDescent="0.25">
      <c r="A14817" t="s">
        <v>6637</v>
      </c>
      <c r="B14817" s="12">
        <v>82684</v>
      </c>
      <c r="C14817" t="s">
        <v>18827</v>
      </c>
      <c r="D14817" s="11">
        <v>46180.792071759301</v>
      </c>
      <c r="E14817" t="s">
        <v>18828</v>
      </c>
      <c r="F14817" t="s">
        <v>6415</v>
      </c>
      <c r="G14817" t="s">
        <v>6496</v>
      </c>
      <c r="H14817" t="s">
        <v>6360</v>
      </c>
      <c r="I14817" t="s">
        <v>55</v>
      </c>
      <c r="J14817" t="s">
        <v>6803</v>
      </c>
      <c r="K14817" t="s">
        <v>18632</v>
      </c>
      <c r="L14817" t="s">
        <v>18633</v>
      </c>
      <c r="M14817" t="s">
        <v>18634</v>
      </c>
      <c r="N14817" t="s">
        <v>7469</v>
      </c>
      <c r="O14817" t="s">
        <v>7470</v>
      </c>
      <c r="P14817">
        <v>6460000</v>
      </c>
      <c r="Q14817" t="s">
        <v>6636</v>
      </c>
      <c r="R14817" t="s">
        <v>6636</v>
      </c>
      <c r="S14817" s="12"/>
      <c r="T14817" s="13"/>
      <c r="U14817" t="s">
        <v>6636</v>
      </c>
    </row>
    <row r="14818" spans="1:21" x14ac:dyDescent="0.25">
      <c r="A14818" t="s">
        <v>6637</v>
      </c>
      <c r="B14818" s="12">
        <v>82684</v>
      </c>
      <c r="C14818" t="s">
        <v>18827</v>
      </c>
      <c r="D14818" s="11">
        <v>46180.792071759301</v>
      </c>
      <c r="E14818" t="s">
        <v>18828</v>
      </c>
      <c r="F14818" t="s">
        <v>6415</v>
      </c>
      <c r="G14818" t="s">
        <v>6497</v>
      </c>
      <c r="H14818" t="s">
        <v>6360</v>
      </c>
      <c r="I14818" t="s">
        <v>55</v>
      </c>
      <c r="J14818" t="s">
        <v>6803</v>
      </c>
      <c r="K14818" t="s">
        <v>18632</v>
      </c>
      <c r="L14818" t="s">
        <v>18633</v>
      </c>
      <c r="M14818" t="s">
        <v>18634</v>
      </c>
      <c r="N14818" t="s">
        <v>7469</v>
      </c>
      <c r="O14818" t="s">
        <v>7470</v>
      </c>
      <c r="P14818">
        <v>6460000</v>
      </c>
      <c r="Q14818" t="s">
        <v>6636</v>
      </c>
      <c r="R14818" t="s">
        <v>6636</v>
      </c>
      <c r="S14818" s="12"/>
      <c r="T14818" s="13"/>
      <c r="U14818" t="s">
        <v>6636</v>
      </c>
    </row>
    <row r="14819" spans="1:21" x14ac:dyDescent="0.25">
      <c r="A14819" t="s">
        <v>6637</v>
      </c>
      <c r="B14819" s="12">
        <v>82684</v>
      </c>
      <c r="C14819" t="s">
        <v>18827</v>
      </c>
      <c r="D14819" s="11">
        <v>46180.792071759301</v>
      </c>
      <c r="E14819" t="s">
        <v>18828</v>
      </c>
      <c r="F14819" t="s">
        <v>6415</v>
      </c>
      <c r="G14819" t="s">
        <v>6498</v>
      </c>
      <c r="H14819" t="s">
        <v>6360</v>
      </c>
      <c r="I14819" t="s">
        <v>55</v>
      </c>
      <c r="J14819" t="s">
        <v>6803</v>
      </c>
      <c r="K14819" t="s">
        <v>18632</v>
      </c>
      <c r="L14819" t="s">
        <v>18633</v>
      </c>
      <c r="M14819" t="s">
        <v>18634</v>
      </c>
      <c r="N14819" t="s">
        <v>7469</v>
      </c>
      <c r="O14819" t="s">
        <v>7470</v>
      </c>
      <c r="P14819">
        <v>6460000</v>
      </c>
      <c r="Q14819" t="s">
        <v>6636</v>
      </c>
      <c r="R14819" t="s">
        <v>6636</v>
      </c>
      <c r="S14819" s="12"/>
      <c r="T14819" s="13"/>
      <c r="U14819" t="s">
        <v>6636</v>
      </c>
    </row>
    <row r="14820" spans="1:21" x14ac:dyDescent="0.25">
      <c r="A14820" t="s">
        <v>6637</v>
      </c>
      <c r="B14820" s="12">
        <v>82684</v>
      </c>
      <c r="C14820" t="s">
        <v>18827</v>
      </c>
      <c r="D14820" s="11">
        <v>46180.792071759301</v>
      </c>
      <c r="E14820" t="s">
        <v>18828</v>
      </c>
      <c r="F14820" t="s">
        <v>6415</v>
      </c>
      <c r="G14820" t="s">
        <v>6499</v>
      </c>
      <c r="H14820" t="s">
        <v>6360</v>
      </c>
      <c r="I14820" t="s">
        <v>55</v>
      </c>
      <c r="J14820" t="s">
        <v>6803</v>
      </c>
      <c r="K14820" t="s">
        <v>18632</v>
      </c>
      <c r="L14820" t="s">
        <v>18633</v>
      </c>
      <c r="M14820" t="s">
        <v>18634</v>
      </c>
      <c r="N14820" t="s">
        <v>7469</v>
      </c>
      <c r="O14820" t="s">
        <v>7470</v>
      </c>
      <c r="P14820">
        <v>6460000</v>
      </c>
      <c r="Q14820" t="s">
        <v>6636</v>
      </c>
      <c r="R14820" t="s">
        <v>6636</v>
      </c>
      <c r="S14820" s="12"/>
      <c r="T14820" s="13"/>
      <c r="U14820" t="s">
        <v>6636</v>
      </c>
    </row>
    <row r="14821" spans="1:21" x14ac:dyDescent="0.25">
      <c r="A14821" t="s">
        <v>6619</v>
      </c>
      <c r="B14821" s="12">
        <v>82682</v>
      </c>
      <c r="C14821" t="s">
        <v>18823</v>
      </c>
      <c r="D14821" s="11">
        <v>46180.795034722199</v>
      </c>
      <c r="E14821" t="s">
        <v>18824</v>
      </c>
      <c r="F14821" t="s">
        <v>6415</v>
      </c>
      <c r="G14821" t="s">
        <v>12930</v>
      </c>
      <c r="H14821" t="s">
        <v>6360</v>
      </c>
      <c r="I14821" t="s">
        <v>55</v>
      </c>
      <c r="J14821" t="s">
        <v>737</v>
      </c>
      <c r="K14821" t="s">
        <v>18825</v>
      </c>
      <c r="L14821" t="s">
        <v>3820</v>
      </c>
      <c r="M14821" t="s">
        <v>18826</v>
      </c>
      <c r="N14821" t="s">
        <v>9681</v>
      </c>
      <c r="O14821" t="s">
        <v>9682</v>
      </c>
      <c r="P14821">
        <v>8300000</v>
      </c>
      <c r="Q14821" t="s">
        <v>6636</v>
      </c>
      <c r="R14821" t="s">
        <v>6636</v>
      </c>
      <c r="S14821" s="12"/>
      <c r="T14821" s="13"/>
      <c r="U14821" t="s">
        <v>6780</v>
      </c>
    </row>
    <row r="14822" spans="1:21" x14ac:dyDescent="0.25">
      <c r="A14822" t="s">
        <v>6619</v>
      </c>
      <c r="B14822" s="12">
        <v>82682</v>
      </c>
      <c r="C14822" t="s">
        <v>18823</v>
      </c>
      <c r="D14822" s="11">
        <v>46180.795034722199</v>
      </c>
      <c r="E14822" t="s">
        <v>18824</v>
      </c>
      <c r="F14822" t="s">
        <v>6415</v>
      </c>
      <c r="G14822" t="s">
        <v>6364</v>
      </c>
      <c r="H14822" t="s">
        <v>6360</v>
      </c>
      <c r="I14822" t="s">
        <v>55</v>
      </c>
      <c r="J14822" t="s">
        <v>737</v>
      </c>
      <c r="K14822" t="s">
        <v>18825</v>
      </c>
      <c r="L14822" t="s">
        <v>3820</v>
      </c>
      <c r="M14822" t="s">
        <v>18826</v>
      </c>
      <c r="N14822" t="s">
        <v>9681</v>
      </c>
      <c r="O14822" t="s">
        <v>9682</v>
      </c>
      <c r="P14822">
        <v>8300000</v>
      </c>
      <c r="Q14822" t="s">
        <v>6636</v>
      </c>
      <c r="R14822" t="s">
        <v>6636</v>
      </c>
      <c r="S14822" s="12"/>
      <c r="T14822" s="13"/>
      <c r="U14822" t="s">
        <v>6780</v>
      </c>
    </row>
    <row r="14823" spans="1:21" x14ac:dyDescent="0.25">
      <c r="A14823" t="s">
        <v>6619</v>
      </c>
      <c r="B14823" s="12">
        <v>82684</v>
      </c>
      <c r="C14823" t="s">
        <v>18827</v>
      </c>
      <c r="D14823" s="11">
        <v>46180.803576388898</v>
      </c>
      <c r="E14823" t="s">
        <v>18828</v>
      </c>
      <c r="F14823" t="s">
        <v>6415</v>
      </c>
      <c r="G14823" t="s">
        <v>6496</v>
      </c>
      <c r="H14823" t="s">
        <v>6360</v>
      </c>
      <c r="I14823" t="s">
        <v>55</v>
      </c>
      <c r="J14823" t="s">
        <v>6803</v>
      </c>
      <c r="K14823" t="s">
        <v>18632</v>
      </c>
      <c r="L14823" t="s">
        <v>18633</v>
      </c>
      <c r="M14823" t="s">
        <v>18634</v>
      </c>
      <c r="N14823" t="s">
        <v>7469</v>
      </c>
      <c r="O14823" t="s">
        <v>7470</v>
      </c>
      <c r="P14823">
        <v>6460000</v>
      </c>
      <c r="Q14823" t="s">
        <v>6636</v>
      </c>
      <c r="R14823" t="s">
        <v>6636</v>
      </c>
      <c r="S14823" s="12"/>
      <c r="T14823" s="13"/>
      <c r="U14823" t="s">
        <v>6636</v>
      </c>
    </row>
    <row r="14824" spans="1:21" x14ac:dyDescent="0.25">
      <c r="A14824" t="s">
        <v>6619</v>
      </c>
      <c r="B14824" s="12">
        <v>82684</v>
      </c>
      <c r="C14824" t="s">
        <v>18827</v>
      </c>
      <c r="D14824" s="11">
        <v>46180.803576388898</v>
      </c>
      <c r="E14824" t="s">
        <v>18828</v>
      </c>
      <c r="F14824" t="s">
        <v>6415</v>
      </c>
      <c r="G14824" t="s">
        <v>6497</v>
      </c>
      <c r="H14824" t="s">
        <v>6360</v>
      </c>
      <c r="I14824" t="s">
        <v>55</v>
      </c>
      <c r="J14824" t="s">
        <v>6803</v>
      </c>
      <c r="K14824" t="s">
        <v>18632</v>
      </c>
      <c r="L14824" t="s">
        <v>18633</v>
      </c>
      <c r="M14824" t="s">
        <v>18634</v>
      </c>
      <c r="N14824" t="s">
        <v>7469</v>
      </c>
      <c r="O14824" t="s">
        <v>7470</v>
      </c>
      <c r="P14824">
        <v>6460000</v>
      </c>
      <c r="Q14824" t="s">
        <v>6636</v>
      </c>
      <c r="R14824" t="s">
        <v>6636</v>
      </c>
      <c r="S14824" s="12"/>
      <c r="T14824" s="13"/>
      <c r="U14824" t="s">
        <v>6636</v>
      </c>
    </row>
    <row r="14825" spans="1:21" x14ac:dyDescent="0.25">
      <c r="A14825" t="s">
        <v>6619</v>
      </c>
      <c r="B14825" s="12">
        <v>82684</v>
      </c>
      <c r="C14825" t="s">
        <v>18827</v>
      </c>
      <c r="D14825" s="11">
        <v>46180.803576388898</v>
      </c>
      <c r="E14825" t="s">
        <v>18828</v>
      </c>
      <c r="F14825" t="s">
        <v>6415</v>
      </c>
      <c r="G14825" t="s">
        <v>6498</v>
      </c>
      <c r="H14825" t="s">
        <v>6360</v>
      </c>
      <c r="I14825" t="s">
        <v>55</v>
      </c>
      <c r="J14825" t="s">
        <v>6803</v>
      </c>
      <c r="K14825" t="s">
        <v>18632</v>
      </c>
      <c r="L14825" t="s">
        <v>18633</v>
      </c>
      <c r="M14825" t="s">
        <v>18634</v>
      </c>
      <c r="N14825" t="s">
        <v>7469</v>
      </c>
      <c r="O14825" t="s">
        <v>7470</v>
      </c>
      <c r="P14825">
        <v>6460000</v>
      </c>
      <c r="Q14825" t="s">
        <v>6636</v>
      </c>
      <c r="R14825" t="s">
        <v>6636</v>
      </c>
      <c r="S14825" s="12"/>
      <c r="T14825" s="13"/>
      <c r="U14825" t="s">
        <v>6636</v>
      </c>
    </row>
    <row r="14826" spans="1:21" x14ac:dyDescent="0.25">
      <c r="A14826" t="s">
        <v>6619</v>
      </c>
      <c r="B14826" s="12">
        <v>82684</v>
      </c>
      <c r="C14826" t="s">
        <v>18827</v>
      </c>
      <c r="D14826" s="11">
        <v>46180.803576388898</v>
      </c>
      <c r="E14826" t="s">
        <v>18828</v>
      </c>
      <c r="F14826" t="s">
        <v>6415</v>
      </c>
      <c r="G14826" t="s">
        <v>6499</v>
      </c>
      <c r="H14826" t="s">
        <v>6360</v>
      </c>
      <c r="I14826" t="s">
        <v>55</v>
      </c>
      <c r="J14826" t="s">
        <v>6803</v>
      </c>
      <c r="K14826" t="s">
        <v>18632</v>
      </c>
      <c r="L14826" t="s">
        <v>18633</v>
      </c>
      <c r="M14826" t="s">
        <v>18634</v>
      </c>
      <c r="N14826" t="s">
        <v>7469</v>
      </c>
      <c r="O14826" t="s">
        <v>7470</v>
      </c>
      <c r="P14826">
        <v>6460000</v>
      </c>
      <c r="Q14826" t="s">
        <v>6636</v>
      </c>
      <c r="R14826" t="s">
        <v>6636</v>
      </c>
      <c r="S14826" s="12"/>
      <c r="T14826" s="13"/>
      <c r="U14826" t="s">
        <v>6636</v>
      </c>
    </row>
    <row r="14827" spans="1:21" x14ac:dyDescent="0.25">
      <c r="A14827" t="s">
        <v>6637</v>
      </c>
      <c r="B14827" s="12">
        <v>82726</v>
      </c>
      <c r="C14827" t="s">
        <v>18829</v>
      </c>
      <c r="D14827" s="11">
        <v>46181.336574074099</v>
      </c>
      <c r="E14827" t="s">
        <v>18830</v>
      </c>
      <c r="F14827" t="s">
        <v>6415</v>
      </c>
      <c r="G14827" t="s">
        <v>6481</v>
      </c>
      <c r="H14827" t="s">
        <v>6360</v>
      </c>
      <c r="I14827" t="s">
        <v>65</v>
      </c>
      <c r="J14827" t="s">
        <v>57</v>
      </c>
      <c r="K14827" t="s">
        <v>18831</v>
      </c>
      <c r="L14827" t="s">
        <v>18633</v>
      </c>
      <c r="M14827" t="s">
        <v>6636</v>
      </c>
      <c r="N14827" t="s">
        <v>7014</v>
      </c>
      <c r="O14827" t="s">
        <v>9695</v>
      </c>
      <c r="P14827">
        <v>6219800</v>
      </c>
      <c r="Q14827" t="s">
        <v>6636</v>
      </c>
      <c r="R14827" t="s">
        <v>6636</v>
      </c>
      <c r="S14827" s="12"/>
      <c r="T14827" s="13"/>
      <c r="U14827" t="s">
        <v>7031</v>
      </c>
    </row>
    <row r="14828" spans="1:21" x14ac:dyDescent="0.25">
      <c r="A14828" t="s">
        <v>6637</v>
      </c>
      <c r="B14828" s="12">
        <v>82726</v>
      </c>
      <c r="C14828" t="s">
        <v>18829</v>
      </c>
      <c r="D14828" s="11">
        <v>46181.336574074099</v>
      </c>
      <c r="E14828" t="s">
        <v>18830</v>
      </c>
      <c r="F14828" t="s">
        <v>6415</v>
      </c>
      <c r="G14828" t="s">
        <v>6482</v>
      </c>
      <c r="H14828" t="s">
        <v>6360</v>
      </c>
      <c r="I14828" t="s">
        <v>65</v>
      </c>
      <c r="J14828" t="s">
        <v>57</v>
      </c>
      <c r="K14828" t="s">
        <v>18831</v>
      </c>
      <c r="L14828" t="s">
        <v>18633</v>
      </c>
      <c r="M14828" t="s">
        <v>6636</v>
      </c>
      <c r="N14828" t="s">
        <v>7014</v>
      </c>
      <c r="O14828" t="s">
        <v>9695</v>
      </c>
      <c r="P14828">
        <v>6219800</v>
      </c>
      <c r="Q14828" t="s">
        <v>6636</v>
      </c>
      <c r="R14828" t="s">
        <v>6636</v>
      </c>
      <c r="S14828" s="12"/>
      <c r="T14828" s="13"/>
      <c r="U14828" t="s">
        <v>7031</v>
      </c>
    </row>
    <row r="14829" spans="1:21" x14ac:dyDescent="0.25">
      <c r="A14829" t="s">
        <v>6637</v>
      </c>
      <c r="B14829" s="12">
        <v>82716</v>
      </c>
      <c r="C14829" t="s">
        <v>18832</v>
      </c>
      <c r="D14829" s="11">
        <v>46181.391446759299</v>
      </c>
      <c r="E14829" t="s">
        <v>18833</v>
      </c>
      <c r="F14829" t="s">
        <v>6415</v>
      </c>
      <c r="G14829" t="s">
        <v>18687</v>
      </c>
      <c r="H14829" t="s">
        <v>6360</v>
      </c>
      <c r="I14829" t="s">
        <v>65</v>
      </c>
      <c r="J14829" t="s">
        <v>2226</v>
      </c>
      <c r="K14829" t="s">
        <v>18834</v>
      </c>
      <c r="L14829" t="s">
        <v>808</v>
      </c>
      <c r="M14829" t="s">
        <v>18835</v>
      </c>
      <c r="N14829" t="s">
        <v>7469</v>
      </c>
      <c r="O14829" t="s">
        <v>7470</v>
      </c>
      <c r="P14829">
        <v>5760000</v>
      </c>
      <c r="Q14829" t="s">
        <v>6636</v>
      </c>
      <c r="R14829" t="s">
        <v>6636</v>
      </c>
      <c r="S14829" s="12"/>
      <c r="T14829" s="13"/>
      <c r="U14829" t="s">
        <v>6636</v>
      </c>
    </row>
    <row r="14830" spans="1:21" x14ac:dyDescent="0.25">
      <c r="A14830" t="s">
        <v>6637</v>
      </c>
      <c r="B14830" s="12">
        <v>82746</v>
      </c>
      <c r="C14830" t="s">
        <v>18836</v>
      </c>
      <c r="D14830" s="11">
        <v>46181.418784722198</v>
      </c>
      <c r="E14830" t="s">
        <v>18837</v>
      </c>
      <c r="F14830" t="s">
        <v>6415</v>
      </c>
      <c r="G14830" t="s">
        <v>6481</v>
      </c>
      <c r="H14830" t="s">
        <v>6360</v>
      </c>
      <c r="I14830" t="s">
        <v>6640</v>
      </c>
      <c r="J14830" t="s">
        <v>6644</v>
      </c>
      <c r="K14830" t="s">
        <v>18776</v>
      </c>
      <c r="L14830" t="s">
        <v>18633</v>
      </c>
      <c r="M14830" t="s">
        <v>6636</v>
      </c>
      <c r="N14830" t="s">
        <v>7014</v>
      </c>
      <c r="O14830" t="s">
        <v>9695</v>
      </c>
      <c r="P14830">
        <v>7319800</v>
      </c>
      <c r="Q14830" t="s">
        <v>6636</v>
      </c>
      <c r="R14830" t="s">
        <v>6636</v>
      </c>
      <c r="S14830" s="12"/>
      <c r="T14830" s="13"/>
      <c r="U14830" t="s">
        <v>6636</v>
      </c>
    </row>
    <row r="14831" spans="1:21" x14ac:dyDescent="0.25">
      <c r="A14831" t="s">
        <v>6637</v>
      </c>
      <c r="B14831" s="12">
        <v>82746</v>
      </c>
      <c r="C14831" t="s">
        <v>18836</v>
      </c>
      <c r="D14831" s="11">
        <v>46181.418784722198</v>
      </c>
      <c r="E14831" t="s">
        <v>18837</v>
      </c>
      <c r="F14831" t="s">
        <v>6415</v>
      </c>
      <c r="G14831" t="s">
        <v>6482</v>
      </c>
      <c r="H14831" t="s">
        <v>6360</v>
      </c>
      <c r="I14831" t="s">
        <v>6640</v>
      </c>
      <c r="J14831" t="s">
        <v>6644</v>
      </c>
      <c r="K14831" t="s">
        <v>18776</v>
      </c>
      <c r="L14831" t="s">
        <v>18633</v>
      </c>
      <c r="M14831" t="s">
        <v>6636</v>
      </c>
      <c r="N14831" t="s">
        <v>7014</v>
      </c>
      <c r="O14831" t="s">
        <v>9695</v>
      </c>
      <c r="P14831">
        <v>7319800</v>
      </c>
      <c r="Q14831" t="s">
        <v>6636</v>
      </c>
      <c r="R14831" t="s">
        <v>6636</v>
      </c>
      <c r="S14831" s="12"/>
      <c r="T14831" s="13"/>
      <c r="U14831" t="s">
        <v>6636</v>
      </c>
    </row>
    <row r="14832" spans="1:21" x14ac:dyDescent="0.25">
      <c r="A14832" t="s">
        <v>6637</v>
      </c>
      <c r="B14832" s="12">
        <v>82720</v>
      </c>
      <c r="C14832" t="s">
        <v>18838</v>
      </c>
      <c r="D14832" s="11">
        <v>46181.430694444403</v>
      </c>
      <c r="E14832" t="s">
        <v>18839</v>
      </c>
      <c r="F14832" t="s">
        <v>6415</v>
      </c>
      <c r="G14832" t="s">
        <v>6437</v>
      </c>
      <c r="H14832" t="s">
        <v>6360</v>
      </c>
      <c r="I14832" t="s">
        <v>65</v>
      </c>
      <c r="J14832" t="s">
        <v>573</v>
      </c>
      <c r="K14832" t="s">
        <v>18840</v>
      </c>
      <c r="L14832" t="s">
        <v>1676</v>
      </c>
      <c r="M14832" t="s">
        <v>18841</v>
      </c>
      <c r="N14832" t="s">
        <v>7469</v>
      </c>
      <c r="O14832" t="s">
        <v>9718</v>
      </c>
      <c r="P14832">
        <v>4760000</v>
      </c>
      <c r="Q14832" t="s">
        <v>6636</v>
      </c>
      <c r="R14832" t="s">
        <v>6636</v>
      </c>
      <c r="S14832" s="12"/>
      <c r="T14832" s="13"/>
      <c r="U14832" t="s">
        <v>7455</v>
      </c>
    </row>
    <row r="14833" spans="1:21" x14ac:dyDescent="0.25">
      <c r="A14833" t="s">
        <v>6637</v>
      </c>
      <c r="B14833" s="12">
        <v>82720</v>
      </c>
      <c r="C14833" t="s">
        <v>18838</v>
      </c>
      <c r="D14833" s="11">
        <v>46181.430694444403</v>
      </c>
      <c r="E14833" t="s">
        <v>18839</v>
      </c>
      <c r="F14833" t="s">
        <v>6415</v>
      </c>
      <c r="G14833" t="s">
        <v>6439</v>
      </c>
      <c r="H14833" t="s">
        <v>6360</v>
      </c>
      <c r="I14833" t="s">
        <v>65</v>
      </c>
      <c r="J14833" t="s">
        <v>573</v>
      </c>
      <c r="K14833" t="s">
        <v>18840</v>
      </c>
      <c r="L14833" t="s">
        <v>1676</v>
      </c>
      <c r="M14833" t="s">
        <v>18841</v>
      </c>
      <c r="N14833" t="s">
        <v>7469</v>
      </c>
      <c r="O14833" t="s">
        <v>9718</v>
      </c>
      <c r="P14833">
        <v>4760000</v>
      </c>
      <c r="Q14833" t="s">
        <v>6636</v>
      </c>
      <c r="R14833" t="s">
        <v>6636</v>
      </c>
      <c r="S14833" s="12"/>
      <c r="T14833" s="13"/>
      <c r="U14833" t="s">
        <v>7455</v>
      </c>
    </row>
    <row r="14834" spans="1:21" x14ac:dyDescent="0.25">
      <c r="A14834" t="s">
        <v>6637</v>
      </c>
      <c r="B14834" s="12">
        <v>82722</v>
      </c>
      <c r="C14834" t="s">
        <v>18842</v>
      </c>
      <c r="D14834" s="11">
        <v>46181.431030092601</v>
      </c>
      <c r="E14834" t="s">
        <v>18843</v>
      </c>
      <c r="F14834" t="s">
        <v>6415</v>
      </c>
      <c r="G14834" t="s">
        <v>11132</v>
      </c>
      <c r="H14834" t="s">
        <v>6360</v>
      </c>
      <c r="I14834" t="s">
        <v>65</v>
      </c>
      <c r="J14834" t="s">
        <v>636</v>
      </c>
      <c r="K14834" t="s">
        <v>18844</v>
      </c>
      <c r="L14834" t="s">
        <v>2610</v>
      </c>
      <c r="M14834" t="s">
        <v>18845</v>
      </c>
      <c r="N14834" t="s">
        <v>7469</v>
      </c>
      <c r="O14834" t="s">
        <v>7470</v>
      </c>
      <c r="P14834">
        <v>5360000</v>
      </c>
      <c r="Q14834" t="s">
        <v>6636</v>
      </c>
      <c r="R14834" t="s">
        <v>6636</v>
      </c>
      <c r="S14834" s="12"/>
      <c r="T14834" s="13"/>
      <c r="U14834" t="s">
        <v>6636</v>
      </c>
    </row>
    <row r="14835" spans="1:21" x14ac:dyDescent="0.25">
      <c r="A14835" t="s">
        <v>6637</v>
      </c>
      <c r="B14835" s="12">
        <v>82722</v>
      </c>
      <c r="C14835" t="s">
        <v>18842</v>
      </c>
      <c r="D14835" s="11">
        <v>46181.431030092601</v>
      </c>
      <c r="E14835" t="s">
        <v>18843</v>
      </c>
      <c r="F14835" t="s">
        <v>6415</v>
      </c>
      <c r="G14835" t="s">
        <v>11133</v>
      </c>
      <c r="H14835" t="s">
        <v>6360</v>
      </c>
      <c r="I14835" t="s">
        <v>65</v>
      </c>
      <c r="J14835" t="s">
        <v>636</v>
      </c>
      <c r="K14835" t="s">
        <v>18844</v>
      </c>
      <c r="L14835" t="s">
        <v>2610</v>
      </c>
      <c r="M14835" t="s">
        <v>18845</v>
      </c>
      <c r="N14835" t="s">
        <v>7469</v>
      </c>
      <c r="O14835" t="s">
        <v>7470</v>
      </c>
      <c r="P14835">
        <v>5360000</v>
      </c>
      <c r="Q14835" t="s">
        <v>6636</v>
      </c>
      <c r="R14835" t="s">
        <v>6636</v>
      </c>
      <c r="S14835" s="12"/>
      <c r="T14835" s="13"/>
      <c r="U14835" t="s">
        <v>6636</v>
      </c>
    </row>
    <row r="14836" spans="1:21" x14ac:dyDescent="0.25">
      <c r="A14836" t="s">
        <v>6619</v>
      </c>
      <c r="B14836" s="12">
        <v>82716</v>
      </c>
      <c r="C14836" t="s">
        <v>18832</v>
      </c>
      <c r="D14836" s="11">
        <v>46181.440462963001</v>
      </c>
      <c r="E14836" t="s">
        <v>18833</v>
      </c>
      <c r="F14836" t="s">
        <v>6415</v>
      </c>
      <c r="G14836" t="s">
        <v>18687</v>
      </c>
      <c r="H14836" t="s">
        <v>6360</v>
      </c>
      <c r="I14836" t="s">
        <v>65</v>
      </c>
      <c r="J14836" t="s">
        <v>2226</v>
      </c>
      <c r="K14836" t="s">
        <v>18834</v>
      </c>
      <c r="L14836" t="s">
        <v>808</v>
      </c>
      <c r="M14836" t="s">
        <v>18835</v>
      </c>
      <c r="N14836" t="s">
        <v>7469</v>
      </c>
      <c r="O14836" t="s">
        <v>7470</v>
      </c>
      <c r="P14836">
        <v>5760000</v>
      </c>
      <c r="Q14836" t="s">
        <v>6636</v>
      </c>
      <c r="R14836" t="s">
        <v>6636</v>
      </c>
      <c r="S14836" s="12"/>
      <c r="T14836" s="13"/>
      <c r="U14836" t="s">
        <v>6636</v>
      </c>
    </row>
    <row r="14837" spans="1:21" x14ac:dyDescent="0.25">
      <c r="A14837" t="s">
        <v>6619</v>
      </c>
      <c r="B14837" s="12">
        <v>82720</v>
      </c>
      <c r="C14837" t="s">
        <v>18838</v>
      </c>
      <c r="D14837" s="11">
        <v>46181.448541666701</v>
      </c>
      <c r="E14837" t="s">
        <v>18839</v>
      </c>
      <c r="F14837" t="s">
        <v>6415</v>
      </c>
      <c r="G14837" t="s">
        <v>6437</v>
      </c>
      <c r="H14837" t="s">
        <v>6360</v>
      </c>
      <c r="I14837" t="s">
        <v>65</v>
      </c>
      <c r="J14837" t="s">
        <v>573</v>
      </c>
      <c r="K14837" t="s">
        <v>18840</v>
      </c>
      <c r="L14837" t="s">
        <v>1676</v>
      </c>
      <c r="M14837" t="s">
        <v>18841</v>
      </c>
      <c r="N14837" t="s">
        <v>7469</v>
      </c>
      <c r="O14837" t="s">
        <v>9718</v>
      </c>
      <c r="P14837">
        <v>4760000</v>
      </c>
      <c r="Q14837" t="s">
        <v>6636</v>
      </c>
      <c r="R14837" t="s">
        <v>6636</v>
      </c>
      <c r="S14837" s="12"/>
      <c r="T14837" s="13"/>
      <c r="U14837" t="s">
        <v>7455</v>
      </c>
    </row>
    <row r="14838" spans="1:21" x14ac:dyDescent="0.25">
      <c r="A14838" t="s">
        <v>6619</v>
      </c>
      <c r="B14838" s="12">
        <v>82720</v>
      </c>
      <c r="C14838" t="s">
        <v>18838</v>
      </c>
      <c r="D14838" s="11">
        <v>46181.448541666701</v>
      </c>
      <c r="E14838" t="s">
        <v>18839</v>
      </c>
      <c r="F14838" t="s">
        <v>6415</v>
      </c>
      <c r="G14838" t="s">
        <v>6439</v>
      </c>
      <c r="H14838" t="s">
        <v>6360</v>
      </c>
      <c r="I14838" t="s">
        <v>65</v>
      </c>
      <c r="J14838" t="s">
        <v>573</v>
      </c>
      <c r="K14838" t="s">
        <v>18840</v>
      </c>
      <c r="L14838" t="s">
        <v>1676</v>
      </c>
      <c r="M14838" t="s">
        <v>18841</v>
      </c>
      <c r="N14838" t="s">
        <v>7469</v>
      </c>
      <c r="O14838" t="s">
        <v>9718</v>
      </c>
      <c r="P14838">
        <v>4760000</v>
      </c>
      <c r="Q14838" t="s">
        <v>6636</v>
      </c>
      <c r="R14838" t="s">
        <v>6636</v>
      </c>
      <c r="S14838" s="12"/>
      <c r="T14838" s="13"/>
      <c r="U14838" t="s">
        <v>7455</v>
      </c>
    </row>
    <row r="14839" spans="1:21" x14ac:dyDescent="0.25">
      <c r="A14839" t="s">
        <v>6619</v>
      </c>
      <c r="B14839" s="12">
        <v>82722</v>
      </c>
      <c r="C14839" t="s">
        <v>18842</v>
      </c>
      <c r="D14839" s="11">
        <v>46181.462893518503</v>
      </c>
      <c r="E14839" t="s">
        <v>18843</v>
      </c>
      <c r="F14839" t="s">
        <v>6415</v>
      </c>
      <c r="G14839" t="s">
        <v>11132</v>
      </c>
      <c r="H14839" t="s">
        <v>6360</v>
      </c>
      <c r="I14839" t="s">
        <v>65</v>
      </c>
      <c r="J14839" t="s">
        <v>636</v>
      </c>
      <c r="K14839" t="s">
        <v>18844</v>
      </c>
      <c r="L14839" t="s">
        <v>2610</v>
      </c>
      <c r="M14839" t="s">
        <v>18845</v>
      </c>
      <c r="N14839" t="s">
        <v>7469</v>
      </c>
      <c r="O14839" t="s">
        <v>7470</v>
      </c>
      <c r="P14839">
        <v>5360000</v>
      </c>
      <c r="Q14839" t="s">
        <v>6636</v>
      </c>
      <c r="R14839" t="s">
        <v>6636</v>
      </c>
      <c r="S14839" s="12"/>
      <c r="T14839" s="13"/>
      <c r="U14839" t="s">
        <v>6636</v>
      </c>
    </row>
    <row r="14840" spans="1:21" x14ac:dyDescent="0.25">
      <c r="A14840" t="s">
        <v>6619</v>
      </c>
      <c r="B14840" s="12">
        <v>82722</v>
      </c>
      <c r="C14840" t="s">
        <v>18842</v>
      </c>
      <c r="D14840" s="11">
        <v>46181.462893518503</v>
      </c>
      <c r="E14840" t="s">
        <v>18843</v>
      </c>
      <c r="F14840" t="s">
        <v>6415</v>
      </c>
      <c r="G14840" t="s">
        <v>11133</v>
      </c>
      <c r="H14840" t="s">
        <v>6360</v>
      </c>
      <c r="I14840" t="s">
        <v>65</v>
      </c>
      <c r="J14840" t="s">
        <v>636</v>
      </c>
      <c r="K14840" t="s">
        <v>18844</v>
      </c>
      <c r="L14840" t="s">
        <v>2610</v>
      </c>
      <c r="M14840" t="s">
        <v>18845</v>
      </c>
      <c r="N14840" t="s">
        <v>7469</v>
      </c>
      <c r="O14840" t="s">
        <v>7470</v>
      </c>
      <c r="P14840">
        <v>5360000</v>
      </c>
      <c r="Q14840" t="s">
        <v>6636</v>
      </c>
      <c r="R14840" t="s">
        <v>6636</v>
      </c>
      <c r="S14840" s="12"/>
      <c r="T14840" s="13"/>
      <c r="U14840" t="s">
        <v>6636</v>
      </c>
    </row>
    <row r="14841" spans="1:21" x14ac:dyDescent="0.25">
      <c r="A14841" t="s">
        <v>6637</v>
      </c>
      <c r="B14841" s="12">
        <v>82724</v>
      </c>
      <c r="C14841" t="s">
        <v>18846</v>
      </c>
      <c r="D14841" s="11">
        <v>46181.471481481502</v>
      </c>
      <c r="E14841" t="s">
        <v>18847</v>
      </c>
      <c r="F14841" t="s">
        <v>6415</v>
      </c>
      <c r="G14841" t="s">
        <v>18623</v>
      </c>
      <c r="H14841" t="s">
        <v>6360</v>
      </c>
      <c r="I14841" t="s">
        <v>65</v>
      </c>
      <c r="J14841" t="s">
        <v>2226</v>
      </c>
      <c r="K14841" t="s">
        <v>18848</v>
      </c>
      <c r="L14841" t="s">
        <v>18620</v>
      </c>
      <c r="M14841" t="s">
        <v>18849</v>
      </c>
      <c r="N14841" t="s">
        <v>9681</v>
      </c>
      <c r="O14841" t="s">
        <v>9682</v>
      </c>
      <c r="P14841">
        <v>8300000</v>
      </c>
      <c r="Q14841" t="s">
        <v>6636</v>
      </c>
      <c r="R14841" t="s">
        <v>6636</v>
      </c>
      <c r="S14841" s="12"/>
      <c r="T14841" s="13"/>
      <c r="U14841" t="s">
        <v>10371</v>
      </c>
    </row>
    <row r="14842" spans="1:21" x14ac:dyDescent="0.25">
      <c r="A14842" t="s">
        <v>6619</v>
      </c>
      <c r="B14842" s="12">
        <v>82724</v>
      </c>
      <c r="C14842" t="s">
        <v>18846</v>
      </c>
      <c r="D14842" s="11">
        <v>46181.476886574099</v>
      </c>
      <c r="E14842" t="s">
        <v>18847</v>
      </c>
      <c r="F14842" t="s">
        <v>6415</v>
      </c>
      <c r="G14842" t="s">
        <v>18623</v>
      </c>
      <c r="H14842" t="s">
        <v>6360</v>
      </c>
      <c r="I14842" t="s">
        <v>65</v>
      </c>
      <c r="J14842" t="s">
        <v>2226</v>
      </c>
      <c r="K14842" t="s">
        <v>18848</v>
      </c>
      <c r="L14842" t="s">
        <v>18620</v>
      </c>
      <c r="M14842" t="s">
        <v>18849</v>
      </c>
      <c r="N14842" t="s">
        <v>9681</v>
      </c>
      <c r="O14842" t="s">
        <v>9682</v>
      </c>
      <c r="P14842">
        <v>8300000</v>
      </c>
      <c r="Q14842" t="s">
        <v>6636</v>
      </c>
      <c r="R14842" t="s">
        <v>6636</v>
      </c>
      <c r="S14842" s="12"/>
      <c r="T14842" s="13"/>
      <c r="U14842" t="s">
        <v>10371</v>
      </c>
    </row>
    <row r="14843" spans="1:21" x14ac:dyDescent="0.25">
      <c r="A14843" t="s">
        <v>6619</v>
      </c>
      <c r="B14843" s="12">
        <v>82726</v>
      </c>
      <c r="C14843" t="s">
        <v>18829</v>
      </c>
      <c r="D14843" s="11">
        <v>46181.482511574097</v>
      </c>
      <c r="E14843" t="s">
        <v>18830</v>
      </c>
      <c r="F14843" t="s">
        <v>6415</v>
      </c>
      <c r="G14843" t="s">
        <v>6481</v>
      </c>
      <c r="H14843" t="s">
        <v>6360</v>
      </c>
      <c r="I14843" t="s">
        <v>65</v>
      </c>
      <c r="J14843" t="s">
        <v>57</v>
      </c>
      <c r="K14843" t="s">
        <v>18831</v>
      </c>
      <c r="L14843" t="s">
        <v>18633</v>
      </c>
      <c r="M14843" t="s">
        <v>6636</v>
      </c>
      <c r="N14843" t="s">
        <v>7014</v>
      </c>
      <c r="O14843" t="s">
        <v>9695</v>
      </c>
      <c r="P14843">
        <v>6219800</v>
      </c>
      <c r="Q14843" t="s">
        <v>6636</v>
      </c>
      <c r="R14843" t="s">
        <v>6636</v>
      </c>
      <c r="S14843" s="12"/>
      <c r="T14843" s="13"/>
      <c r="U14843" t="s">
        <v>7031</v>
      </c>
    </row>
    <row r="14844" spans="1:21" x14ac:dyDescent="0.25">
      <c r="A14844" t="s">
        <v>6619</v>
      </c>
      <c r="B14844" s="12">
        <v>82726</v>
      </c>
      <c r="C14844" t="s">
        <v>18829</v>
      </c>
      <c r="D14844" s="11">
        <v>46181.482511574097</v>
      </c>
      <c r="E14844" t="s">
        <v>18830</v>
      </c>
      <c r="F14844" t="s">
        <v>6415</v>
      </c>
      <c r="G14844" t="s">
        <v>6482</v>
      </c>
      <c r="H14844" t="s">
        <v>6360</v>
      </c>
      <c r="I14844" t="s">
        <v>65</v>
      </c>
      <c r="J14844" t="s">
        <v>57</v>
      </c>
      <c r="K14844" t="s">
        <v>18831</v>
      </c>
      <c r="L14844" t="s">
        <v>18633</v>
      </c>
      <c r="M14844" t="s">
        <v>6636</v>
      </c>
      <c r="N14844" t="s">
        <v>7014</v>
      </c>
      <c r="O14844" t="s">
        <v>9695</v>
      </c>
      <c r="P14844">
        <v>6219800</v>
      </c>
      <c r="Q14844" t="s">
        <v>6636</v>
      </c>
      <c r="R14844" t="s">
        <v>6636</v>
      </c>
      <c r="S14844" s="12"/>
      <c r="T14844" s="13"/>
      <c r="U14844" t="s">
        <v>7031</v>
      </c>
    </row>
    <row r="14845" spans="1:21" x14ac:dyDescent="0.25">
      <c r="A14845" t="s">
        <v>6619</v>
      </c>
      <c r="B14845" s="12">
        <v>82746</v>
      </c>
      <c r="C14845" t="s">
        <v>18836</v>
      </c>
      <c r="D14845" s="11">
        <v>46181.5526157407</v>
      </c>
      <c r="E14845" t="s">
        <v>18837</v>
      </c>
      <c r="F14845" t="s">
        <v>6415</v>
      </c>
      <c r="G14845" t="s">
        <v>6481</v>
      </c>
      <c r="H14845" t="s">
        <v>6360</v>
      </c>
      <c r="I14845" t="s">
        <v>6640</v>
      </c>
      <c r="J14845" t="s">
        <v>6644</v>
      </c>
      <c r="K14845" t="s">
        <v>18776</v>
      </c>
      <c r="L14845" t="s">
        <v>18633</v>
      </c>
      <c r="M14845" t="s">
        <v>6636</v>
      </c>
      <c r="N14845" t="s">
        <v>7014</v>
      </c>
      <c r="O14845" t="s">
        <v>9695</v>
      </c>
      <c r="P14845">
        <v>7319800</v>
      </c>
      <c r="Q14845" t="s">
        <v>6636</v>
      </c>
      <c r="R14845" t="s">
        <v>6636</v>
      </c>
      <c r="S14845" s="12"/>
      <c r="T14845" s="13"/>
      <c r="U14845" t="s">
        <v>6636</v>
      </c>
    </row>
    <row r="14846" spans="1:21" x14ac:dyDescent="0.25">
      <c r="A14846" t="s">
        <v>6619</v>
      </c>
      <c r="B14846" s="12">
        <v>82746</v>
      </c>
      <c r="C14846" t="s">
        <v>18836</v>
      </c>
      <c r="D14846" s="11">
        <v>46181.5526157407</v>
      </c>
      <c r="E14846" t="s">
        <v>18837</v>
      </c>
      <c r="F14846" t="s">
        <v>6415</v>
      </c>
      <c r="G14846" t="s">
        <v>6482</v>
      </c>
      <c r="H14846" t="s">
        <v>6360</v>
      </c>
      <c r="I14846" t="s">
        <v>6640</v>
      </c>
      <c r="J14846" t="s">
        <v>6644</v>
      </c>
      <c r="K14846" t="s">
        <v>18776</v>
      </c>
      <c r="L14846" t="s">
        <v>18633</v>
      </c>
      <c r="M14846" t="s">
        <v>6636</v>
      </c>
      <c r="N14846" t="s">
        <v>7014</v>
      </c>
      <c r="O14846" t="s">
        <v>9695</v>
      </c>
      <c r="P14846">
        <v>7319800</v>
      </c>
      <c r="Q14846" t="s">
        <v>6636</v>
      </c>
      <c r="R14846" t="s">
        <v>6636</v>
      </c>
      <c r="S14846" s="12"/>
      <c r="T14846" s="13"/>
      <c r="U14846" t="s">
        <v>6636</v>
      </c>
    </row>
    <row r="14847" spans="1:21" x14ac:dyDescent="0.25">
      <c r="A14847" t="s">
        <v>6637</v>
      </c>
      <c r="B14847" s="12">
        <v>82754</v>
      </c>
      <c r="C14847" t="s">
        <v>18850</v>
      </c>
      <c r="D14847" s="11">
        <v>46181.571412037003</v>
      </c>
      <c r="E14847" t="s">
        <v>18851</v>
      </c>
      <c r="F14847" t="s">
        <v>6415</v>
      </c>
      <c r="G14847" t="s">
        <v>18652</v>
      </c>
      <c r="H14847" t="s">
        <v>6360</v>
      </c>
      <c r="I14847" t="s">
        <v>65</v>
      </c>
      <c r="J14847" t="s">
        <v>2226</v>
      </c>
      <c r="K14847" t="s">
        <v>18852</v>
      </c>
      <c r="L14847" t="s">
        <v>1870</v>
      </c>
      <c r="M14847" t="s">
        <v>18853</v>
      </c>
      <c r="N14847" t="s">
        <v>7469</v>
      </c>
      <c r="O14847" t="s">
        <v>9718</v>
      </c>
      <c r="P14847">
        <v>3998000</v>
      </c>
      <c r="Q14847" t="s">
        <v>6636</v>
      </c>
      <c r="R14847" t="s">
        <v>6636</v>
      </c>
      <c r="S14847" s="12"/>
      <c r="T14847" s="13"/>
      <c r="U14847" t="s">
        <v>6724</v>
      </c>
    </row>
    <row r="14848" spans="1:21" x14ac:dyDescent="0.25">
      <c r="A14848" t="s">
        <v>6619</v>
      </c>
      <c r="B14848" s="12">
        <v>82750</v>
      </c>
      <c r="C14848" t="s">
        <v>16896</v>
      </c>
      <c r="D14848" s="11">
        <v>46181.582685185203</v>
      </c>
      <c r="E14848" t="s">
        <v>16897</v>
      </c>
      <c r="F14848" t="s">
        <v>6415</v>
      </c>
      <c r="G14848" t="s">
        <v>6481</v>
      </c>
      <c r="H14848" t="s">
        <v>6360</v>
      </c>
      <c r="I14848" t="s">
        <v>65</v>
      </c>
      <c r="J14848" t="s">
        <v>57</v>
      </c>
      <c r="K14848" t="s">
        <v>18854</v>
      </c>
      <c r="L14848" t="s">
        <v>18633</v>
      </c>
      <c r="M14848" t="s">
        <v>18855</v>
      </c>
      <c r="N14848" t="s">
        <v>8601</v>
      </c>
      <c r="O14848" t="s">
        <v>9632</v>
      </c>
      <c r="P14848">
        <v>5999800</v>
      </c>
      <c r="Q14848" t="s">
        <v>6867</v>
      </c>
      <c r="R14848" t="s">
        <v>6911</v>
      </c>
      <c r="S14848" s="12"/>
      <c r="T14848" s="13"/>
      <c r="U14848" t="s">
        <v>7008</v>
      </c>
    </row>
    <row r="14849" spans="1:21" x14ac:dyDescent="0.25">
      <c r="A14849" t="s">
        <v>6619</v>
      </c>
      <c r="B14849" s="12">
        <v>82750</v>
      </c>
      <c r="C14849" t="s">
        <v>16896</v>
      </c>
      <c r="D14849" s="11">
        <v>46181.582685185203</v>
      </c>
      <c r="E14849" t="s">
        <v>16897</v>
      </c>
      <c r="F14849" t="s">
        <v>6415</v>
      </c>
      <c r="G14849" t="s">
        <v>6482</v>
      </c>
      <c r="H14849" t="s">
        <v>6360</v>
      </c>
      <c r="I14849" t="s">
        <v>65</v>
      </c>
      <c r="J14849" t="s">
        <v>57</v>
      </c>
      <c r="K14849" t="s">
        <v>18854</v>
      </c>
      <c r="L14849" t="s">
        <v>18633</v>
      </c>
      <c r="M14849" t="s">
        <v>18855</v>
      </c>
      <c r="N14849" t="s">
        <v>8601</v>
      </c>
      <c r="O14849" t="s">
        <v>9632</v>
      </c>
      <c r="P14849">
        <v>5999800</v>
      </c>
      <c r="Q14849" t="s">
        <v>6867</v>
      </c>
      <c r="R14849" t="s">
        <v>6911</v>
      </c>
      <c r="S14849" s="12"/>
      <c r="T14849" s="13"/>
      <c r="U14849" t="s">
        <v>7008</v>
      </c>
    </row>
    <row r="14850" spans="1:21" x14ac:dyDescent="0.25">
      <c r="A14850" t="s">
        <v>6619</v>
      </c>
      <c r="B14850" s="12">
        <v>82754</v>
      </c>
      <c r="C14850" t="s">
        <v>18850</v>
      </c>
      <c r="D14850" s="11">
        <v>46181.586909722202</v>
      </c>
      <c r="E14850" t="s">
        <v>18851</v>
      </c>
      <c r="F14850" t="s">
        <v>6415</v>
      </c>
      <c r="G14850" t="s">
        <v>18652</v>
      </c>
      <c r="H14850" t="s">
        <v>6360</v>
      </c>
      <c r="I14850" t="s">
        <v>65</v>
      </c>
      <c r="J14850" t="s">
        <v>2226</v>
      </c>
      <c r="K14850" t="s">
        <v>18852</v>
      </c>
      <c r="L14850" t="s">
        <v>1870</v>
      </c>
      <c r="M14850" t="s">
        <v>18853</v>
      </c>
      <c r="N14850" t="s">
        <v>7469</v>
      </c>
      <c r="O14850" t="s">
        <v>9718</v>
      </c>
      <c r="P14850">
        <v>3998000</v>
      </c>
      <c r="Q14850" t="s">
        <v>6636</v>
      </c>
      <c r="R14850" t="s">
        <v>6636</v>
      </c>
      <c r="S14850" s="12"/>
      <c r="T14850" s="13"/>
      <c r="U14850" t="s">
        <v>6724</v>
      </c>
    </row>
    <row r="14851" spans="1:21" x14ac:dyDescent="0.25">
      <c r="A14851" t="s">
        <v>6619</v>
      </c>
      <c r="B14851" s="12">
        <v>82758</v>
      </c>
      <c r="C14851" t="s">
        <v>12358</v>
      </c>
      <c r="D14851" s="11">
        <v>46181.599525463003</v>
      </c>
      <c r="E14851" t="s">
        <v>12359</v>
      </c>
      <c r="F14851" t="s">
        <v>6415</v>
      </c>
      <c r="G14851" t="s">
        <v>18687</v>
      </c>
      <c r="H14851" t="s">
        <v>6360</v>
      </c>
      <c r="I14851" t="s">
        <v>65</v>
      </c>
      <c r="J14851" t="s">
        <v>67</v>
      </c>
      <c r="K14851" t="s">
        <v>18856</v>
      </c>
      <c r="L14851" t="s">
        <v>808</v>
      </c>
      <c r="M14851" t="s">
        <v>18857</v>
      </c>
      <c r="N14851" t="s">
        <v>7469</v>
      </c>
      <c r="O14851" t="s">
        <v>9718</v>
      </c>
      <c r="P14851">
        <v>4500000</v>
      </c>
      <c r="Q14851" t="s">
        <v>6636</v>
      </c>
      <c r="R14851" t="s">
        <v>6636</v>
      </c>
      <c r="S14851" s="12"/>
      <c r="T14851" s="13"/>
      <c r="U14851" t="s">
        <v>10371</v>
      </c>
    </row>
    <row r="14852" spans="1:21" x14ac:dyDescent="0.25">
      <c r="A14852" t="s">
        <v>6637</v>
      </c>
      <c r="B14852" s="12">
        <v>72588</v>
      </c>
      <c r="C14852" t="s">
        <v>18858</v>
      </c>
      <c r="D14852" s="11">
        <v>46181.684722222199</v>
      </c>
      <c r="E14852" t="s">
        <v>18859</v>
      </c>
      <c r="F14852" t="s">
        <v>6415</v>
      </c>
      <c r="G14852" t="s">
        <v>11143</v>
      </c>
      <c r="H14852" t="s">
        <v>6360</v>
      </c>
      <c r="I14852" t="s">
        <v>6636</v>
      </c>
      <c r="J14852" t="s">
        <v>6636</v>
      </c>
      <c r="K14852" t="s">
        <v>18860</v>
      </c>
      <c r="L14852" t="s">
        <v>18336</v>
      </c>
      <c r="M14852" t="s">
        <v>18861</v>
      </c>
      <c r="N14852" t="s">
        <v>9681</v>
      </c>
      <c r="O14852" t="s">
        <v>17625</v>
      </c>
      <c r="P14852">
        <v>7440000</v>
      </c>
      <c r="Q14852" t="s">
        <v>6636</v>
      </c>
      <c r="R14852" t="s">
        <v>6636</v>
      </c>
      <c r="S14852" s="12"/>
      <c r="T14852" s="13"/>
      <c r="U14852" t="s">
        <v>6721</v>
      </c>
    </row>
    <row r="14853" spans="1:21" x14ac:dyDescent="0.25">
      <c r="A14853" t="s">
        <v>6637</v>
      </c>
      <c r="B14853" s="12">
        <v>82902</v>
      </c>
      <c r="C14853" t="s">
        <v>18862</v>
      </c>
      <c r="D14853" s="11">
        <v>46181.707175925898</v>
      </c>
      <c r="E14853" t="s">
        <v>18863</v>
      </c>
      <c r="F14853" t="s">
        <v>6415</v>
      </c>
      <c r="G14853" t="s">
        <v>6442</v>
      </c>
      <c r="H14853" t="s">
        <v>6360</v>
      </c>
      <c r="I14853" t="s">
        <v>65</v>
      </c>
      <c r="J14853" t="s">
        <v>57</v>
      </c>
      <c r="K14853" t="s">
        <v>18864</v>
      </c>
      <c r="L14853" t="s">
        <v>251</v>
      </c>
      <c r="M14853" t="s">
        <v>18865</v>
      </c>
      <c r="N14853" t="s">
        <v>7469</v>
      </c>
      <c r="O14853" t="s">
        <v>9718</v>
      </c>
      <c r="P14853">
        <v>4258000</v>
      </c>
      <c r="Q14853" t="s">
        <v>6636</v>
      </c>
      <c r="R14853" t="s">
        <v>6636</v>
      </c>
      <c r="S14853" s="12"/>
      <c r="T14853" s="13"/>
      <c r="U14853" t="s">
        <v>6636</v>
      </c>
    </row>
    <row r="14854" spans="1:21" x14ac:dyDescent="0.25">
      <c r="A14854" t="s">
        <v>6637</v>
      </c>
      <c r="B14854" s="12">
        <v>82778</v>
      </c>
      <c r="C14854" t="s">
        <v>18862</v>
      </c>
      <c r="D14854" s="11">
        <v>46181.707175925898</v>
      </c>
      <c r="E14854" t="s">
        <v>18863</v>
      </c>
      <c r="F14854" t="s">
        <v>6415</v>
      </c>
      <c r="G14854" t="s">
        <v>6442</v>
      </c>
      <c r="H14854" t="s">
        <v>6360</v>
      </c>
      <c r="I14854" t="s">
        <v>65</v>
      </c>
      <c r="J14854" t="s">
        <v>57</v>
      </c>
      <c r="K14854" t="s">
        <v>18866</v>
      </c>
      <c r="L14854" t="s">
        <v>251</v>
      </c>
      <c r="M14854" t="s">
        <v>18867</v>
      </c>
      <c r="N14854" t="s">
        <v>7469</v>
      </c>
      <c r="O14854" t="s">
        <v>9718</v>
      </c>
      <c r="P14854">
        <v>3998000</v>
      </c>
      <c r="Q14854" t="s">
        <v>6636</v>
      </c>
      <c r="R14854" t="s">
        <v>6636</v>
      </c>
      <c r="S14854" s="12"/>
      <c r="T14854" s="13"/>
      <c r="U14854" t="s">
        <v>6636</v>
      </c>
    </row>
    <row r="14855" spans="1:21" x14ac:dyDescent="0.25">
      <c r="A14855" t="s">
        <v>6637</v>
      </c>
      <c r="B14855" s="12">
        <v>82902</v>
      </c>
      <c r="C14855" t="s">
        <v>18862</v>
      </c>
      <c r="D14855" s="11">
        <v>46181.707175925898</v>
      </c>
      <c r="E14855" t="s">
        <v>18863</v>
      </c>
      <c r="F14855" t="s">
        <v>6415</v>
      </c>
      <c r="G14855" t="s">
        <v>7492</v>
      </c>
      <c r="H14855" t="s">
        <v>6360</v>
      </c>
      <c r="I14855" t="s">
        <v>65</v>
      </c>
      <c r="J14855" t="s">
        <v>57</v>
      </c>
      <c r="K14855" t="s">
        <v>18864</v>
      </c>
      <c r="L14855" t="s">
        <v>251</v>
      </c>
      <c r="M14855" t="s">
        <v>18865</v>
      </c>
      <c r="N14855" t="s">
        <v>7469</v>
      </c>
      <c r="O14855" t="s">
        <v>9718</v>
      </c>
      <c r="P14855">
        <v>4258000</v>
      </c>
      <c r="Q14855" t="s">
        <v>6636</v>
      </c>
      <c r="R14855" t="s">
        <v>6636</v>
      </c>
      <c r="S14855" s="12"/>
      <c r="T14855" s="13"/>
      <c r="U14855" t="s">
        <v>6636</v>
      </c>
    </row>
    <row r="14856" spans="1:21" x14ac:dyDescent="0.25">
      <c r="A14856" t="s">
        <v>6637</v>
      </c>
      <c r="B14856" s="12">
        <v>82778</v>
      </c>
      <c r="C14856" t="s">
        <v>18862</v>
      </c>
      <c r="D14856" s="11">
        <v>46181.707175925898</v>
      </c>
      <c r="E14856" t="s">
        <v>18863</v>
      </c>
      <c r="F14856" t="s">
        <v>6415</v>
      </c>
      <c r="G14856" t="s">
        <v>7492</v>
      </c>
      <c r="H14856" t="s">
        <v>6360</v>
      </c>
      <c r="I14856" t="s">
        <v>65</v>
      </c>
      <c r="J14856" t="s">
        <v>57</v>
      </c>
      <c r="K14856" t="s">
        <v>18866</v>
      </c>
      <c r="L14856" t="s">
        <v>251</v>
      </c>
      <c r="M14856" t="s">
        <v>18867</v>
      </c>
      <c r="N14856" t="s">
        <v>7469</v>
      </c>
      <c r="O14856" t="s">
        <v>9718</v>
      </c>
      <c r="P14856">
        <v>3998000</v>
      </c>
      <c r="Q14856" t="s">
        <v>6636</v>
      </c>
      <c r="R14856" t="s">
        <v>6636</v>
      </c>
      <c r="S14856" s="12"/>
      <c r="T14856" s="13"/>
      <c r="U14856" t="s">
        <v>6636</v>
      </c>
    </row>
    <row r="14857" spans="1:21" x14ac:dyDescent="0.25">
      <c r="A14857" t="s">
        <v>6637</v>
      </c>
      <c r="B14857" s="12">
        <v>82902</v>
      </c>
      <c r="C14857" t="s">
        <v>18862</v>
      </c>
      <c r="D14857" s="11">
        <v>46181.707175925898</v>
      </c>
      <c r="E14857" t="s">
        <v>18863</v>
      </c>
      <c r="F14857" t="s">
        <v>6415</v>
      </c>
      <c r="G14857" t="s">
        <v>7493</v>
      </c>
      <c r="H14857" t="s">
        <v>6360</v>
      </c>
      <c r="I14857" t="s">
        <v>65</v>
      </c>
      <c r="J14857" t="s">
        <v>57</v>
      </c>
      <c r="K14857" t="s">
        <v>18864</v>
      </c>
      <c r="L14857" t="s">
        <v>251</v>
      </c>
      <c r="M14857" t="s">
        <v>18865</v>
      </c>
      <c r="N14857" t="s">
        <v>7469</v>
      </c>
      <c r="O14857" t="s">
        <v>9718</v>
      </c>
      <c r="P14857">
        <v>4258000</v>
      </c>
      <c r="Q14857" t="s">
        <v>6636</v>
      </c>
      <c r="R14857" t="s">
        <v>6636</v>
      </c>
      <c r="S14857" s="12"/>
      <c r="T14857" s="13"/>
      <c r="U14857" t="s">
        <v>6636</v>
      </c>
    </row>
    <row r="14858" spans="1:21" x14ac:dyDescent="0.25">
      <c r="A14858" t="s">
        <v>6637</v>
      </c>
      <c r="B14858" s="12">
        <v>82778</v>
      </c>
      <c r="C14858" t="s">
        <v>18862</v>
      </c>
      <c r="D14858" s="11">
        <v>46181.707175925898</v>
      </c>
      <c r="E14858" t="s">
        <v>18863</v>
      </c>
      <c r="F14858" t="s">
        <v>6415</v>
      </c>
      <c r="G14858" t="s">
        <v>7493</v>
      </c>
      <c r="H14858" t="s">
        <v>6360</v>
      </c>
      <c r="I14858" t="s">
        <v>65</v>
      </c>
      <c r="J14858" t="s">
        <v>57</v>
      </c>
      <c r="K14858" t="s">
        <v>18866</v>
      </c>
      <c r="L14858" t="s">
        <v>251</v>
      </c>
      <c r="M14858" t="s">
        <v>18867</v>
      </c>
      <c r="N14858" t="s">
        <v>7469</v>
      </c>
      <c r="O14858" t="s">
        <v>9718</v>
      </c>
      <c r="P14858">
        <v>3998000</v>
      </c>
      <c r="Q14858" t="s">
        <v>6636</v>
      </c>
      <c r="R14858" t="s">
        <v>6636</v>
      </c>
      <c r="S14858" s="12"/>
      <c r="T14858" s="13"/>
      <c r="U14858" t="s">
        <v>6636</v>
      </c>
    </row>
    <row r="14859" spans="1:21" x14ac:dyDescent="0.25">
      <c r="A14859" t="s">
        <v>6637</v>
      </c>
      <c r="B14859" s="12">
        <v>82902</v>
      </c>
      <c r="C14859" t="s">
        <v>18862</v>
      </c>
      <c r="D14859" s="11">
        <v>46181.707175925898</v>
      </c>
      <c r="E14859" t="s">
        <v>18863</v>
      </c>
      <c r="F14859" t="s">
        <v>6415</v>
      </c>
      <c r="G14859" t="s">
        <v>7494</v>
      </c>
      <c r="H14859" t="s">
        <v>6360</v>
      </c>
      <c r="I14859" t="s">
        <v>65</v>
      </c>
      <c r="J14859" t="s">
        <v>57</v>
      </c>
      <c r="K14859" t="s">
        <v>18864</v>
      </c>
      <c r="L14859" t="s">
        <v>251</v>
      </c>
      <c r="M14859" t="s">
        <v>18865</v>
      </c>
      <c r="N14859" t="s">
        <v>7469</v>
      </c>
      <c r="O14859" t="s">
        <v>9718</v>
      </c>
      <c r="P14859">
        <v>4258000</v>
      </c>
      <c r="Q14859" t="s">
        <v>6636</v>
      </c>
      <c r="R14859" t="s">
        <v>6636</v>
      </c>
      <c r="S14859" s="12"/>
      <c r="T14859" s="13"/>
      <c r="U14859" t="s">
        <v>6636</v>
      </c>
    </row>
    <row r="14860" spans="1:21" x14ac:dyDescent="0.25">
      <c r="A14860" t="s">
        <v>6637</v>
      </c>
      <c r="B14860" s="12">
        <v>82778</v>
      </c>
      <c r="C14860" t="s">
        <v>18862</v>
      </c>
      <c r="D14860" s="11">
        <v>46181.707175925898</v>
      </c>
      <c r="E14860" t="s">
        <v>18863</v>
      </c>
      <c r="F14860" t="s">
        <v>6415</v>
      </c>
      <c r="G14860" t="s">
        <v>7494</v>
      </c>
      <c r="H14860" t="s">
        <v>6360</v>
      </c>
      <c r="I14860" t="s">
        <v>65</v>
      </c>
      <c r="J14860" t="s">
        <v>57</v>
      </c>
      <c r="K14860" t="s">
        <v>18866</v>
      </c>
      <c r="L14860" t="s">
        <v>251</v>
      </c>
      <c r="M14860" t="s">
        <v>18867</v>
      </c>
      <c r="N14860" t="s">
        <v>7469</v>
      </c>
      <c r="O14860" t="s">
        <v>9718</v>
      </c>
      <c r="P14860">
        <v>3998000</v>
      </c>
      <c r="Q14860" t="s">
        <v>6636</v>
      </c>
      <c r="R14860" t="s">
        <v>6636</v>
      </c>
      <c r="S14860" s="12"/>
      <c r="T14860" s="13"/>
      <c r="U14860" t="s">
        <v>6636</v>
      </c>
    </row>
    <row r="14861" spans="1:21" x14ac:dyDescent="0.25">
      <c r="A14861" t="s">
        <v>6637</v>
      </c>
      <c r="B14861" s="12">
        <v>82902</v>
      </c>
      <c r="C14861" t="s">
        <v>18862</v>
      </c>
      <c r="D14861" s="11">
        <v>46181.707175925898</v>
      </c>
      <c r="E14861" t="s">
        <v>18863</v>
      </c>
      <c r="F14861" t="s">
        <v>6415</v>
      </c>
      <c r="G14861" t="s">
        <v>7495</v>
      </c>
      <c r="H14861" t="s">
        <v>6360</v>
      </c>
      <c r="I14861" t="s">
        <v>65</v>
      </c>
      <c r="J14861" t="s">
        <v>57</v>
      </c>
      <c r="K14861" t="s">
        <v>18864</v>
      </c>
      <c r="L14861" t="s">
        <v>251</v>
      </c>
      <c r="M14861" t="s">
        <v>18865</v>
      </c>
      <c r="N14861" t="s">
        <v>7469</v>
      </c>
      <c r="O14861" t="s">
        <v>9718</v>
      </c>
      <c r="P14861">
        <v>4258000</v>
      </c>
      <c r="Q14861" t="s">
        <v>6636</v>
      </c>
      <c r="R14861" t="s">
        <v>6636</v>
      </c>
      <c r="S14861" s="12"/>
      <c r="T14861" s="13"/>
      <c r="U14861" t="s">
        <v>6636</v>
      </c>
    </row>
    <row r="14862" spans="1:21" x14ac:dyDescent="0.25">
      <c r="A14862" t="s">
        <v>6637</v>
      </c>
      <c r="B14862" s="12">
        <v>82778</v>
      </c>
      <c r="C14862" t="s">
        <v>18862</v>
      </c>
      <c r="D14862" s="11">
        <v>46181.707175925898</v>
      </c>
      <c r="E14862" t="s">
        <v>18863</v>
      </c>
      <c r="F14862" t="s">
        <v>6415</v>
      </c>
      <c r="G14862" t="s">
        <v>7495</v>
      </c>
      <c r="H14862" t="s">
        <v>6360</v>
      </c>
      <c r="I14862" t="s">
        <v>65</v>
      </c>
      <c r="J14862" t="s">
        <v>57</v>
      </c>
      <c r="K14862" t="s">
        <v>18866</v>
      </c>
      <c r="L14862" t="s">
        <v>251</v>
      </c>
      <c r="M14862" t="s">
        <v>18867</v>
      </c>
      <c r="N14862" t="s">
        <v>7469</v>
      </c>
      <c r="O14862" t="s">
        <v>9718</v>
      </c>
      <c r="P14862">
        <v>3998000</v>
      </c>
      <c r="Q14862" t="s">
        <v>6636</v>
      </c>
      <c r="R14862" t="s">
        <v>6636</v>
      </c>
      <c r="S14862" s="12"/>
      <c r="T14862" s="13"/>
      <c r="U14862" t="s">
        <v>6636</v>
      </c>
    </row>
    <row r="14863" spans="1:21" x14ac:dyDescent="0.25">
      <c r="A14863" t="s">
        <v>6637</v>
      </c>
      <c r="B14863" s="12">
        <v>82806</v>
      </c>
      <c r="C14863" t="s">
        <v>18868</v>
      </c>
      <c r="D14863" s="11">
        <v>46181.787465277797</v>
      </c>
      <c r="E14863" t="s">
        <v>18869</v>
      </c>
      <c r="F14863" t="s">
        <v>6415</v>
      </c>
      <c r="G14863" t="s">
        <v>18679</v>
      </c>
      <c r="H14863" t="s">
        <v>6360</v>
      </c>
      <c r="I14863" t="s">
        <v>65</v>
      </c>
      <c r="J14863" t="s">
        <v>573</v>
      </c>
      <c r="K14863" t="s">
        <v>18870</v>
      </c>
      <c r="L14863" t="s">
        <v>1668</v>
      </c>
      <c r="M14863" t="s">
        <v>6636</v>
      </c>
      <c r="N14863" t="s">
        <v>7014</v>
      </c>
      <c r="O14863" t="s">
        <v>9695</v>
      </c>
      <c r="P14863">
        <v>6619800</v>
      </c>
      <c r="Q14863" t="s">
        <v>6636</v>
      </c>
      <c r="R14863" t="s">
        <v>6636</v>
      </c>
      <c r="S14863" s="12"/>
      <c r="T14863" s="13"/>
      <c r="U14863" t="s">
        <v>6636</v>
      </c>
    </row>
    <row r="14864" spans="1:21" x14ac:dyDescent="0.25">
      <c r="A14864" t="s">
        <v>6637</v>
      </c>
      <c r="B14864" s="12">
        <v>82806</v>
      </c>
      <c r="C14864" t="s">
        <v>18868</v>
      </c>
      <c r="D14864" s="11">
        <v>46181.787465277797</v>
      </c>
      <c r="E14864" t="s">
        <v>18869</v>
      </c>
      <c r="F14864" t="s">
        <v>6415</v>
      </c>
      <c r="G14864" t="s">
        <v>18684</v>
      </c>
      <c r="H14864" t="s">
        <v>6360</v>
      </c>
      <c r="I14864" t="s">
        <v>65</v>
      </c>
      <c r="J14864" t="s">
        <v>573</v>
      </c>
      <c r="K14864" t="s">
        <v>18870</v>
      </c>
      <c r="L14864" t="s">
        <v>1668</v>
      </c>
      <c r="M14864" t="s">
        <v>6636</v>
      </c>
      <c r="N14864" t="s">
        <v>7014</v>
      </c>
      <c r="O14864" t="s">
        <v>9695</v>
      </c>
      <c r="P14864">
        <v>6619800</v>
      </c>
      <c r="Q14864" t="s">
        <v>6636</v>
      </c>
      <c r="R14864" t="s">
        <v>6636</v>
      </c>
      <c r="S14864" s="12"/>
      <c r="T14864" s="13"/>
      <c r="U14864" t="s">
        <v>6636</v>
      </c>
    </row>
    <row r="14865" spans="1:21" x14ac:dyDescent="0.25">
      <c r="A14865" t="s">
        <v>6619</v>
      </c>
      <c r="B14865" s="12">
        <v>82806</v>
      </c>
      <c r="C14865" t="s">
        <v>18868</v>
      </c>
      <c r="D14865" s="11">
        <v>46182.434710648202</v>
      </c>
      <c r="E14865" t="s">
        <v>18869</v>
      </c>
      <c r="F14865" t="s">
        <v>6415</v>
      </c>
      <c r="G14865" t="s">
        <v>18679</v>
      </c>
      <c r="H14865" t="s">
        <v>6360</v>
      </c>
      <c r="I14865" t="s">
        <v>65</v>
      </c>
      <c r="J14865" t="s">
        <v>573</v>
      </c>
      <c r="K14865" t="s">
        <v>18870</v>
      </c>
      <c r="L14865" t="s">
        <v>1668</v>
      </c>
      <c r="M14865" t="s">
        <v>6636</v>
      </c>
      <c r="N14865" t="s">
        <v>7014</v>
      </c>
      <c r="O14865" t="s">
        <v>9695</v>
      </c>
      <c r="P14865">
        <v>6619800</v>
      </c>
      <c r="Q14865" t="s">
        <v>6636</v>
      </c>
      <c r="R14865" t="s">
        <v>6636</v>
      </c>
      <c r="S14865" s="12"/>
      <c r="T14865" s="13"/>
      <c r="U14865" t="s">
        <v>6636</v>
      </c>
    </row>
    <row r="14866" spans="1:21" x14ac:dyDescent="0.25">
      <c r="A14866" t="s">
        <v>6619</v>
      </c>
      <c r="B14866" s="12">
        <v>82806</v>
      </c>
      <c r="C14866" t="s">
        <v>18868</v>
      </c>
      <c r="D14866" s="11">
        <v>46182.434710648202</v>
      </c>
      <c r="E14866" t="s">
        <v>18869</v>
      </c>
      <c r="F14866" t="s">
        <v>6415</v>
      </c>
      <c r="G14866" t="s">
        <v>18684</v>
      </c>
      <c r="H14866" t="s">
        <v>6360</v>
      </c>
      <c r="I14866" t="s">
        <v>65</v>
      </c>
      <c r="J14866" t="s">
        <v>573</v>
      </c>
      <c r="K14866" t="s">
        <v>18870</v>
      </c>
      <c r="L14866" t="s">
        <v>1668</v>
      </c>
      <c r="M14866" t="s">
        <v>6636</v>
      </c>
      <c r="N14866" t="s">
        <v>7014</v>
      </c>
      <c r="O14866" t="s">
        <v>9695</v>
      </c>
      <c r="P14866">
        <v>6619800</v>
      </c>
      <c r="Q14866" t="s">
        <v>6636</v>
      </c>
      <c r="R14866" t="s">
        <v>6636</v>
      </c>
      <c r="S14866" s="12"/>
      <c r="T14866" s="13"/>
      <c r="U14866" t="s">
        <v>6636</v>
      </c>
    </row>
    <row r="14867" spans="1:21" x14ac:dyDescent="0.25">
      <c r="A14867" t="s">
        <v>6619</v>
      </c>
      <c r="B14867" s="12">
        <v>82850</v>
      </c>
      <c r="C14867" t="s">
        <v>7487</v>
      </c>
      <c r="D14867" s="11">
        <v>46182.580833333297</v>
      </c>
      <c r="E14867" t="s">
        <v>7488</v>
      </c>
      <c r="F14867" t="s">
        <v>6415</v>
      </c>
      <c r="G14867" t="s">
        <v>7489</v>
      </c>
      <c r="H14867" t="s">
        <v>6360</v>
      </c>
      <c r="I14867" t="s">
        <v>65</v>
      </c>
      <c r="J14867" t="s">
        <v>67</v>
      </c>
      <c r="K14867" t="s">
        <v>18871</v>
      </c>
      <c r="L14867" t="s">
        <v>174</v>
      </c>
      <c r="M14867" t="s">
        <v>18872</v>
      </c>
      <c r="N14867" t="s">
        <v>7469</v>
      </c>
      <c r="O14867" t="s">
        <v>9718</v>
      </c>
      <c r="P14867">
        <v>3998000</v>
      </c>
      <c r="Q14867" t="s">
        <v>6867</v>
      </c>
      <c r="R14867" t="s">
        <v>6911</v>
      </c>
      <c r="S14867" s="12"/>
      <c r="T14867" s="13"/>
      <c r="U14867" t="s">
        <v>6636</v>
      </c>
    </row>
    <row r="14868" spans="1:21" x14ac:dyDescent="0.25">
      <c r="A14868" t="s">
        <v>6637</v>
      </c>
      <c r="B14868" s="12">
        <v>82862</v>
      </c>
      <c r="C14868" t="s">
        <v>18873</v>
      </c>
      <c r="D14868" s="11">
        <v>46182.640868055598</v>
      </c>
      <c r="E14868" t="s">
        <v>18874</v>
      </c>
      <c r="F14868" t="s">
        <v>6415</v>
      </c>
      <c r="G14868" t="s">
        <v>18679</v>
      </c>
      <c r="H14868" t="s">
        <v>6360</v>
      </c>
      <c r="I14868" t="s">
        <v>65</v>
      </c>
      <c r="J14868" t="s">
        <v>57</v>
      </c>
      <c r="K14868" t="s">
        <v>18875</v>
      </c>
      <c r="L14868" t="s">
        <v>1668</v>
      </c>
      <c r="M14868" t="s">
        <v>18876</v>
      </c>
      <c r="N14868" t="s">
        <v>7469</v>
      </c>
      <c r="O14868" t="s">
        <v>7470</v>
      </c>
      <c r="P14868">
        <v>6460000</v>
      </c>
      <c r="Q14868" t="s">
        <v>6636</v>
      </c>
      <c r="R14868" t="s">
        <v>6636</v>
      </c>
      <c r="S14868" s="12"/>
      <c r="T14868" s="13"/>
      <c r="U14868" t="s">
        <v>6711</v>
      </c>
    </row>
    <row r="14869" spans="1:21" x14ac:dyDescent="0.25">
      <c r="A14869" t="s">
        <v>6637</v>
      </c>
      <c r="B14869" s="12">
        <v>82862</v>
      </c>
      <c r="C14869" t="s">
        <v>18873</v>
      </c>
      <c r="D14869" s="11">
        <v>46182.640868055598</v>
      </c>
      <c r="E14869" t="s">
        <v>18874</v>
      </c>
      <c r="F14869" t="s">
        <v>6415</v>
      </c>
      <c r="G14869" t="s">
        <v>18684</v>
      </c>
      <c r="H14869" t="s">
        <v>6360</v>
      </c>
      <c r="I14869" t="s">
        <v>65</v>
      </c>
      <c r="J14869" t="s">
        <v>57</v>
      </c>
      <c r="K14869" t="s">
        <v>18875</v>
      </c>
      <c r="L14869" t="s">
        <v>1668</v>
      </c>
      <c r="M14869" t="s">
        <v>18876</v>
      </c>
      <c r="N14869" t="s">
        <v>7469</v>
      </c>
      <c r="O14869" t="s">
        <v>7470</v>
      </c>
      <c r="P14869">
        <v>6460000</v>
      </c>
      <c r="Q14869" t="s">
        <v>6636</v>
      </c>
      <c r="R14869" t="s">
        <v>6636</v>
      </c>
      <c r="S14869" s="12"/>
      <c r="T14869" s="13"/>
      <c r="U14869" t="s">
        <v>6711</v>
      </c>
    </row>
    <row r="14870" spans="1:21" x14ac:dyDescent="0.25">
      <c r="A14870" t="s">
        <v>6619</v>
      </c>
      <c r="B14870" s="12">
        <v>82862</v>
      </c>
      <c r="C14870" t="s">
        <v>18873</v>
      </c>
      <c r="D14870" s="11">
        <v>46182.644548611097</v>
      </c>
      <c r="E14870" t="s">
        <v>18874</v>
      </c>
      <c r="F14870" t="s">
        <v>6415</v>
      </c>
      <c r="G14870" t="s">
        <v>18679</v>
      </c>
      <c r="H14870" t="s">
        <v>6360</v>
      </c>
      <c r="I14870" t="s">
        <v>65</v>
      </c>
      <c r="J14870" t="s">
        <v>57</v>
      </c>
      <c r="K14870" t="s">
        <v>18875</v>
      </c>
      <c r="L14870" t="s">
        <v>1668</v>
      </c>
      <c r="M14870" t="s">
        <v>18876</v>
      </c>
      <c r="N14870" t="s">
        <v>7469</v>
      </c>
      <c r="O14870" t="s">
        <v>7470</v>
      </c>
      <c r="P14870">
        <v>6460000</v>
      </c>
      <c r="Q14870" t="s">
        <v>6636</v>
      </c>
      <c r="R14870" t="s">
        <v>6636</v>
      </c>
      <c r="S14870" s="12"/>
      <c r="T14870" s="13"/>
      <c r="U14870" t="s">
        <v>6711</v>
      </c>
    </row>
    <row r="14871" spans="1:21" x14ac:dyDescent="0.25">
      <c r="A14871" t="s">
        <v>6619</v>
      </c>
      <c r="B14871" s="12">
        <v>82862</v>
      </c>
      <c r="C14871" t="s">
        <v>18873</v>
      </c>
      <c r="D14871" s="11">
        <v>46182.644548611097</v>
      </c>
      <c r="E14871" t="s">
        <v>18874</v>
      </c>
      <c r="F14871" t="s">
        <v>6415</v>
      </c>
      <c r="G14871" t="s">
        <v>18684</v>
      </c>
      <c r="H14871" t="s">
        <v>6360</v>
      </c>
      <c r="I14871" t="s">
        <v>65</v>
      </c>
      <c r="J14871" t="s">
        <v>57</v>
      </c>
      <c r="K14871" t="s">
        <v>18875</v>
      </c>
      <c r="L14871" t="s">
        <v>1668</v>
      </c>
      <c r="M14871" t="s">
        <v>18876</v>
      </c>
      <c r="N14871" t="s">
        <v>7469</v>
      </c>
      <c r="O14871" t="s">
        <v>7470</v>
      </c>
      <c r="P14871">
        <v>6460000</v>
      </c>
      <c r="Q14871" t="s">
        <v>6636</v>
      </c>
      <c r="R14871" t="s">
        <v>6636</v>
      </c>
      <c r="S14871" s="12"/>
      <c r="T14871" s="13"/>
      <c r="U14871" t="s">
        <v>6711</v>
      </c>
    </row>
    <row r="14872" spans="1:21" x14ac:dyDescent="0.25">
      <c r="A14872" t="s">
        <v>6619</v>
      </c>
      <c r="B14872" s="12">
        <v>82874</v>
      </c>
      <c r="C14872" t="s">
        <v>18877</v>
      </c>
      <c r="D14872" s="11">
        <v>46182.739074074103</v>
      </c>
      <c r="E14872" t="s">
        <v>18878</v>
      </c>
      <c r="F14872" t="s">
        <v>6415</v>
      </c>
      <c r="G14872" t="s">
        <v>6496</v>
      </c>
      <c r="H14872" t="s">
        <v>6360</v>
      </c>
      <c r="I14872" t="s">
        <v>6636</v>
      </c>
      <c r="J14872" t="s">
        <v>6636</v>
      </c>
      <c r="K14872" t="s">
        <v>18879</v>
      </c>
      <c r="L14872" t="s">
        <v>18633</v>
      </c>
      <c r="M14872" t="s">
        <v>18880</v>
      </c>
      <c r="N14872" t="s">
        <v>7469</v>
      </c>
      <c r="O14872" t="s">
        <v>9718</v>
      </c>
      <c r="P14872">
        <v>4760000</v>
      </c>
      <c r="Q14872" t="s">
        <v>6636</v>
      </c>
      <c r="R14872" t="s">
        <v>6636</v>
      </c>
      <c r="S14872" s="12"/>
      <c r="T14872" s="13"/>
      <c r="U14872" t="s">
        <v>6629</v>
      </c>
    </row>
    <row r="14873" spans="1:21" x14ac:dyDescent="0.25">
      <c r="A14873" t="s">
        <v>6619</v>
      </c>
      <c r="B14873" s="12">
        <v>82874</v>
      </c>
      <c r="C14873" t="s">
        <v>18877</v>
      </c>
      <c r="D14873" s="11">
        <v>46182.739074074103</v>
      </c>
      <c r="E14873" t="s">
        <v>18878</v>
      </c>
      <c r="F14873" t="s">
        <v>6415</v>
      </c>
      <c r="G14873" t="s">
        <v>6497</v>
      </c>
      <c r="H14873" t="s">
        <v>6360</v>
      </c>
      <c r="I14873" t="s">
        <v>6636</v>
      </c>
      <c r="J14873" t="s">
        <v>6636</v>
      </c>
      <c r="K14873" t="s">
        <v>18879</v>
      </c>
      <c r="L14873" t="s">
        <v>18633</v>
      </c>
      <c r="M14873" t="s">
        <v>18880</v>
      </c>
      <c r="N14873" t="s">
        <v>7469</v>
      </c>
      <c r="O14873" t="s">
        <v>9718</v>
      </c>
      <c r="P14873">
        <v>4760000</v>
      </c>
      <c r="Q14873" t="s">
        <v>6636</v>
      </c>
      <c r="R14873" t="s">
        <v>6636</v>
      </c>
      <c r="S14873" s="12"/>
      <c r="T14873" s="13"/>
      <c r="U14873" t="s">
        <v>6629</v>
      </c>
    </row>
    <row r="14874" spans="1:21" x14ac:dyDescent="0.25">
      <c r="A14874" t="s">
        <v>6619</v>
      </c>
      <c r="B14874" s="12">
        <v>82874</v>
      </c>
      <c r="C14874" t="s">
        <v>18877</v>
      </c>
      <c r="D14874" s="11">
        <v>46182.739074074103</v>
      </c>
      <c r="E14874" t="s">
        <v>18878</v>
      </c>
      <c r="F14874" t="s">
        <v>6415</v>
      </c>
      <c r="G14874" t="s">
        <v>6498</v>
      </c>
      <c r="H14874" t="s">
        <v>6360</v>
      </c>
      <c r="I14874" t="s">
        <v>6636</v>
      </c>
      <c r="J14874" t="s">
        <v>6636</v>
      </c>
      <c r="K14874" t="s">
        <v>18879</v>
      </c>
      <c r="L14874" t="s">
        <v>18633</v>
      </c>
      <c r="M14874" t="s">
        <v>18880</v>
      </c>
      <c r="N14874" t="s">
        <v>7469</v>
      </c>
      <c r="O14874" t="s">
        <v>9718</v>
      </c>
      <c r="P14874">
        <v>4760000</v>
      </c>
      <c r="Q14874" t="s">
        <v>6636</v>
      </c>
      <c r="R14874" t="s">
        <v>6636</v>
      </c>
      <c r="S14874" s="12"/>
      <c r="T14874" s="13"/>
      <c r="U14874" t="s">
        <v>6629</v>
      </c>
    </row>
    <row r="14875" spans="1:21" x14ac:dyDescent="0.25">
      <c r="A14875" t="s">
        <v>6619</v>
      </c>
      <c r="B14875" s="12">
        <v>82874</v>
      </c>
      <c r="C14875" t="s">
        <v>18877</v>
      </c>
      <c r="D14875" s="11">
        <v>46182.739074074103</v>
      </c>
      <c r="E14875" t="s">
        <v>18878</v>
      </c>
      <c r="F14875" t="s">
        <v>6415</v>
      </c>
      <c r="G14875" t="s">
        <v>6499</v>
      </c>
      <c r="H14875" t="s">
        <v>6360</v>
      </c>
      <c r="I14875" t="s">
        <v>6636</v>
      </c>
      <c r="J14875" t="s">
        <v>6636</v>
      </c>
      <c r="K14875" t="s">
        <v>18879</v>
      </c>
      <c r="L14875" t="s">
        <v>18633</v>
      </c>
      <c r="M14875" t="s">
        <v>18880</v>
      </c>
      <c r="N14875" t="s">
        <v>7469</v>
      </c>
      <c r="O14875" t="s">
        <v>9718</v>
      </c>
      <c r="P14875">
        <v>4760000</v>
      </c>
      <c r="Q14875" t="s">
        <v>6636</v>
      </c>
      <c r="R14875" t="s">
        <v>6636</v>
      </c>
      <c r="S14875" s="12"/>
      <c r="T14875" s="13"/>
      <c r="U14875" t="s">
        <v>6629</v>
      </c>
    </row>
    <row r="14876" spans="1:21" x14ac:dyDescent="0.25">
      <c r="A14876" t="s">
        <v>6619</v>
      </c>
      <c r="B14876" s="12">
        <v>82902</v>
      </c>
      <c r="C14876" t="s">
        <v>18862</v>
      </c>
      <c r="D14876" s="11">
        <v>46182.8179282407</v>
      </c>
      <c r="E14876" t="s">
        <v>18863</v>
      </c>
      <c r="F14876" t="s">
        <v>6415</v>
      </c>
      <c r="G14876" t="s">
        <v>6442</v>
      </c>
      <c r="H14876" t="s">
        <v>6360</v>
      </c>
      <c r="I14876" t="s">
        <v>65</v>
      </c>
      <c r="J14876" t="s">
        <v>57</v>
      </c>
      <c r="K14876" t="s">
        <v>18864</v>
      </c>
      <c r="L14876" t="s">
        <v>251</v>
      </c>
      <c r="M14876" t="s">
        <v>18865</v>
      </c>
      <c r="N14876" t="s">
        <v>7469</v>
      </c>
      <c r="O14876" t="s">
        <v>9718</v>
      </c>
      <c r="P14876">
        <v>4258000</v>
      </c>
      <c r="Q14876" t="s">
        <v>6636</v>
      </c>
      <c r="R14876" t="s">
        <v>6636</v>
      </c>
      <c r="S14876" s="12"/>
      <c r="T14876" s="13"/>
      <c r="U14876" t="s">
        <v>6636</v>
      </c>
    </row>
    <row r="14877" spans="1:21" x14ac:dyDescent="0.25">
      <c r="A14877" t="s">
        <v>6619</v>
      </c>
      <c r="B14877" s="12">
        <v>82902</v>
      </c>
      <c r="C14877" t="s">
        <v>18862</v>
      </c>
      <c r="D14877" s="11">
        <v>46182.8179282407</v>
      </c>
      <c r="E14877" t="s">
        <v>18863</v>
      </c>
      <c r="F14877" t="s">
        <v>6415</v>
      </c>
      <c r="G14877" t="s">
        <v>7492</v>
      </c>
      <c r="H14877" t="s">
        <v>6360</v>
      </c>
      <c r="I14877" t="s">
        <v>65</v>
      </c>
      <c r="J14877" t="s">
        <v>57</v>
      </c>
      <c r="K14877" t="s">
        <v>18864</v>
      </c>
      <c r="L14877" t="s">
        <v>251</v>
      </c>
      <c r="M14877" t="s">
        <v>18865</v>
      </c>
      <c r="N14877" t="s">
        <v>7469</v>
      </c>
      <c r="O14877" t="s">
        <v>9718</v>
      </c>
      <c r="P14877">
        <v>4258000</v>
      </c>
      <c r="Q14877" t="s">
        <v>6636</v>
      </c>
      <c r="R14877" t="s">
        <v>6636</v>
      </c>
      <c r="S14877" s="12"/>
      <c r="T14877" s="13"/>
      <c r="U14877" t="s">
        <v>6636</v>
      </c>
    </row>
    <row r="14878" spans="1:21" x14ac:dyDescent="0.25">
      <c r="A14878" t="s">
        <v>6619</v>
      </c>
      <c r="B14878" s="12">
        <v>82902</v>
      </c>
      <c r="C14878" t="s">
        <v>18862</v>
      </c>
      <c r="D14878" s="11">
        <v>46182.8179282407</v>
      </c>
      <c r="E14878" t="s">
        <v>18863</v>
      </c>
      <c r="F14878" t="s">
        <v>6415</v>
      </c>
      <c r="G14878" t="s">
        <v>7493</v>
      </c>
      <c r="H14878" t="s">
        <v>6360</v>
      </c>
      <c r="I14878" t="s">
        <v>65</v>
      </c>
      <c r="J14878" t="s">
        <v>57</v>
      </c>
      <c r="K14878" t="s">
        <v>18864</v>
      </c>
      <c r="L14878" t="s">
        <v>251</v>
      </c>
      <c r="M14878" t="s">
        <v>18865</v>
      </c>
      <c r="N14878" t="s">
        <v>7469</v>
      </c>
      <c r="O14878" t="s">
        <v>9718</v>
      </c>
      <c r="P14878">
        <v>4258000</v>
      </c>
      <c r="Q14878" t="s">
        <v>6636</v>
      </c>
      <c r="R14878" t="s">
        <v>6636</v>
      </c>
      <c r="S14878" s="12"/>
      <c r="T14878" s="13"/>
      <c r="U14878" t="s">
        <v>6636</v>
      </c>
    </row>
    <row r="14879" spans="1:21" x14ac:dyDescent="0.25">
      <c r="A14879" t="s">
        <v>6619</v>
      </c>
      <c r="B14879" s="12">
        <v>82902</v>
      </c>
      <c r="C14879" t="s">
        <v>18862</v>
      </c>
      <c r="D14879" s="11">
        <v>46182.8179282407</v>
      </c>
      <c r="E14879" t="s">
        <v>18863</v>
      </c>
      <c r="F14879" t="s">
        <v>6415</v>
      </c>
      <c r="G14879" t="s">
        <v>7494</v>
      </c>
      <c r="H14879" t="s">
        <v>6360</v>
      </c>
      <c r="I14879" t="s">
        <v>65</v>
      </c>
      <c r="J14879" t="s">
        <v>57</v>
      </c>
      <c r="K14879" t="s">
        <v>18864</v>
      </c>
      <c r="L14879" t="s">
        <v>251</v>
      </c>
      <c r="M14879" t="s">
        <v>18865</v>
      </c>
      <c r="N14879" t="s">
        <v>7469</v>
      </c>
      <c r="O14879" t="s">
        <v>9718</v>
      </c>
      <c r="P14879">
        <v>4258000</v>
      </c>
      <c r="Q14879" t="s">
        <v>6636</v>
      </c>
      <c r="R14879" t="s">
        <v>6636</v>
      </c>
      <c r="S14879" s="12"/>
      <c r="T14879" s="13"/>
      <c r="U14879" t="s">
        <v>6636</v>
      </c>
    </row>
    <row r="14880" spans="1:21" x14ac:dyDescent="0.25">
      <c r="A14880" t="s">
        <v>6619</v>
      </c>
      <c r="B14880" s="12">
        <v>82902</v>
      </c>
      <c r="C14880" t="s">
        <v>18862</v>
      </c>
      <c r="D14880" s="11">
        <v>46182.8179282407</v>
      </c>
      <c r="E14880" t="s">
        <v>18863</v>
      </c>
      <c r="F14880" t="s">
        <v>6415</v>
      </c>
      <c r="G14880" t="s">
        <v>7495</v>
      </c>
      <c r="H14880" t="s">
        <v>6360</v>
      </c>
      <c r="I14880" t="s">
        <v>65</v>
      </c>
      <c r="J14880" t="s">
        <v>57</v>
      </c>
      <c r="K14880" t="s">
        <v>18864</v>
      </c>
      <c r="L14880" t="s">
        <v>251</v>
      </c>
      <c r="M14880" t="s">
        <v>18865</v>
      </c>
      <c r="N14880" t="s">
        <v>7469</v>
      </c>
      <c r="O14880" t="s">
        <v>9718</v>
      </c>
      <c r="P14880">
        <v>4258000</v>
      </c>
      <c r="Q14880" t="s">
        <v>6636</v>
      </c>
      <c r="R14880" t="s">
        <v>6636</v>
      </c>
      <c r="S14880" s="12"/>
      <c r="T14880" s="13"/>
      <c r="U14880" t="s">
        <v>6636</v>
      </c>
    </row>
    <row r="14881" spans="1:21" x14ac:dyDescent="0.25">
      <c r="A14881" t="s">
        <v>6637</v>
      </c>
      <c r="B14881" s="12">
        <v>82916</v>
      </c>
      <c r="C14881" t="s">
        <v>18881</v>
      </c>
      <c r="D14881" s="11">
        <v>46182.875590277799</v>
      </c>
      <c r="E14881" t="s">
        <v>18882</v>
      </c>
      <c r="F14881" t="s">
        <v>6415</v>
      </c>
      <c r="G14881" t="s">
        <v>6445</v>
      </c>
      <c r="H14881" t="s">
        <v>6360</v>
      </c>
      <c r="I14881" t="s">
        <v>55</v>
      </c>
      <c r="J14881" t="s">
        <v>44</v>
      </c>
      <c r="K14881" t="s">
        <v>18883</v>
      </c>
      <c r="L14881" t="s">
        <v>160</v>
      </c>
      <c r="M14881" t="s">
        <v>18884</v>
      </c>
      <c r="N14881" t="s">
        <v>7469</v>
      </c>
      <c r="O14881" t="s">
        <v>7470</v>
      </c>
      <c r="P14881">
        <v>6460000</v>
      </c>
      <c r="Q14881" t="s">
        <v>6636</v>
      </c>
      <c r="R14881" t="s">
        <v>6636</v>
      </c>
      <c r="S14881" s="12"/>
      <c r="T14881" s="13"/>
      <c r="U14881" t="s">
        <v>7460</v>
      </c>
    </row>
    <row r="14882" spans="1:21" x14ac:dyDescent="0.25">
      <c r="A14882" t="s">
        <v>6637</v>
      </c>
      <c r="B14882" s="12">
        <v>82938</v>
      </c>
      <c r="C14882" t="s">
        <v>18885</v>
      </c>
      <c r="D14882" s="11">
        <v>46183.004861111098</v>
      </c>
      <c r="E14882" t="s">
        <v>18886</v>
      </c>
      <c r="F14882" t="s">
        <v>6415</v>
      </c>
      <c r="G14882" t="s">
        <v>6481</v>
      </c>
      <c r="H14882" t="s">
        <v>6360</v>
      </c>
      <c r="I14882" t="s">
        <v>65</v>
      </c>
      <c r="J14882" t="s">
        <v>636</v>
      </c>
      <c r="K14882" t="s">
        <v>18887</v>
      </c>
      <c r="L14882" t="s">
        <v>251</v>
      </c>
      <c r="M14882" t="s">
        <v>18888</v>
      </c>
      <c r="N14882" t="s">
        <v>8601</v>
      </c>
      <c r="O14882" t="s">
        <v>9632</v>
      </c>
      <c r="P14882">
        <v>5919800</v>
      </c>
      <c r="Q14882" t="s">
        <v>6636</v>
      </c>
      <c r="R14882" t="s">
        <v>6636</v>
      </c>
      <c r="S14882" s="12"/>
      <c r="T14882" s="13"/>
      <c r="U14882" t="s">
        <v>6689</v>
      </c>
    </row>
    <row r="14883" spans="1:21" x14ac:dyDescent="0.25">
      <c r="A14883" t="s">
        <v>6637</v>
      </c>
      <c r="B14883" s="12">
        <v>82938</v>
      </c>
      <c r="C14883" t="s">
        <v>18885</v>
      </c>
      <c r="D14883" s="11">
        <v>46183.004861111098</v>
      </c>
      <c r="E14883" t="s">
        <v>18886</v>
      </c>
      <c r="F14883" t="s">
        <v>6415</v>
      </c>
      <c r="G14883" t="s">
        <v>6482</v>
      </c>
      <c r="H14883" t="s">
        <v>6360</v>
      </c>
      <c r="I14883" t="s">
        <v>65</v>
      </c>
      <c r="J14883" t="s">
        <v>636</v>
      </c>
      <c r="K14883" t="s">
        <v>18887</v>
      </c>
      <c r="L14883" t="s">
        <v>251</v>
      </c>
      <c r="M14883" t="s">
        <v>18888</v>
      </c>
      <c r="N14883" t="s">
        <v>8601</v>
      </c>
      <c r="O14883" t="s">
        <v>9632</v>
      </c>
      <c r="P14883">
        <v>5919800</v>
      </c>
      <c r="Q14883" t="s">
        <v>6636</v>
      </c>
      <c r="R14883" t="s">
        <v>6636</v>
      </c>
      <c r="S14883" s="12"/>
      <c r="T14883" s="13"/>
      <c r="U14883" t="s">
        <v>6689</v>
      </c>
    </row>
    <row r="14884" spans="1:21" x14ac:dyDescent="0.25">
      <c r="A14884" t="s">
        <v>6637</v>
      </c>
      <c r="B14884" s="12">
        <v>71204</v>
      </c>
      <c r="C14884" t="s">
        <v>18889</v>
      </c>
      <c r="D14884" s="11">
        <v>46183.334212962996</v>
      </c>
      <c r="E14884" t="s">
        <v>18890</v>
      </c>
      <c r="F14884" t="s">
        <v>6415</v>
      </c>
      <c r="G14884" t="s">
        <v>6445</v>
      </c>
      <c r="H14884" t="s">
        <v>6360</v>
      </c>
      <c r="I14884" t="s">
        <v>65</v>
      </c>
      <c r="J14884" t="s">
        <v>132</v>
      </c>
      <c r="K14884" t="s">
        <v>18891</v>
      </c>
      <c r="L14884" t="s">
        <v>160</v>
      </c>
      <c r="M14884" t="s">
        <v>18892</v>
      </c>
      <c r="N14884" t="s">
        <v>7469</v>
      </c>
      <c r="O14884" t="s">
        <v>9718</v>
      </c>
      <c r="P14884">
        <v>5100000</v>
      </c>
      <c r="Q14884" t="s">
        <v>6636</v>
      </c>
      <c r="R14884" t="s">
        <v>6636</v>
      </c>
      <c r="S14884" s="12"/>
      <c r="T14884" s="13"/>
      <c r="U14884" t="s">
        <v>7056</v>
      </c>
    </row>
    <row r="14885" spans="1:21" x14ac:dyDescent="0.25">
      <c r="A14885" t="s">
        <v>6637</v>
      </c>
      <c r="B14885" s="12">
        <v>82926</v>
      </c>
      <c r="C14885" t="s">
        <v>18893</v>
      </c>
      <c r="D14885" s="11">
        <v>46183.362037036997</v>
      </c>
      <c r="E14885" t="s">
        <v>18894</v>
      </c>
      <c r="F14885" t="s">
        <v>6415</v>
      </c>
      <c r="G14885" t="s">
        <v>6361</v>
      </c>
      <c r="H14885" t="s">
        <v>6360</v>
      </c>
      <c r="I14885" t="s">
        <v>55</v>
      </c>
      <c r="J14885" t="s">
        <v>44</v>
      </c>
      <c r="K14885" t="s">
        <v>18895</v>
      </c>
      <c r="L14885" t="s">
        <v>18336</v>
      </c>
      <c r="M14885" t="s">
        <v>18896</v>
      </c>
      <c r="N14885" t="s">
        <v>8601</v>
      </c>
      <c r="O14885" t="s">
        <v>9632</v>
      </c>
      <c r="P14885">
        <v>7099800</v>
      </c>
      <c r="Q14885" t="s">
        <v>6636</v>
      </c>
      <c r="R14885" t="s">
        <v>6636</v>
      </c>
      <c r="S14885" s="12"/>
      <c r="T14885" s="13"/>
      <c r="U14885" t="s">
        <v>10498</v>
      </c>
    </row>
    <row r="14886" spans="1:21" x14ac:dyDescent="0.25">
      <c r="A14886" t="s">
        <v>6619</v>
      </c>
      <c r="B14886" s="12">
        <v>82916</v>
      </c>
      <c r="C14886" t="s">
        <v>18881</v>
      </c>
      <c r="D14886" s="11">
        <v>46183.425358796303</v>
      </c>
      <c r="E14886" t="s">
        <v>18882</v>
      </c>
      <c r="F14886" t="s">
        <v>6415</v>
      </c>
      <c r="G14886" t="s">
        <v>6445</v>
      </c>
      <c r="H14886" t="s">
        <v>6360</v>
      </c>
      <c r="I14886" t="s">
        <v>55</v>
      </c>
      <c r="J14886" t="s">
        <v>44</v>
      </c>
      <c r="K14886" t="s">
        <v>18883</v>
      </c>
      <c r="L14886" t="s">
        <v>160</v>
      </c>
      <c r="M14886" t="s">
        <v>18884</v>
      </c>
      <c r="N14886" t="s">
        <v>7469</v>
      </c>
      <c r="O14886" t="s">
        <v>7470</v>
      </c>
      <c r="P14886">
        <v>6460000</v>
      </c>
      <c r="Q14886" t="s">
        <v>6636</v>
      </c>
      <c r="R14886" t="s">
        <v>6636</v>
      </c>
      <c r="S14886" s="12"/>
      <c r="T14886" s="13"/>
      <c r="U14886" t="s">
        <v>7460</v>
      </c>
    </row>
    <row r="14887" spans="1:21" x14ac:dyDescent="0.25">
      <c r="A14887" t="s">
        <v>6619</v>
      </c>
      <c r="B14887" s="12">
        <v>82926</v>
      </c>
      <c r="C14887" t="s">
        <v>18893</v>
      </c>
      <c r="D14887" s="11">
        <v>46183.457615740699</v>
      </c>
      <c r="E14887" t="s">
        <v>18894</v>
      </c>
      <c r="F14887" t="s">
        <v>6415</v>
      </c>
      <c r="G14887" t="s">
        <v>6361</v>
      </c>
      <c r="H14887" t="s">
        <v>6360</v>
      </c>
      <c r="I14887" t="s">
        <v>55</v>
      </c>
      <c r="J14887" t="s">
        <v>44</v>
      </c>
      <c r="K14887" t="s">
        <v>18895</v>
      </c>
      <c r="L14887" t="s">
        <v>18336</v>
      </c>
      <c r="M14887" t="s">
        <v>18896</v>
      </c>
      <c r="N14887" t="s">
        <v>8601</v>
      </c>
      <c r="O14887" t="s">
        <v>9632</v>
      </c>
      <c r="P14887">
        <v>7099800</v>
      </c>
      <c r="Q14887" t="s">
        <v>6636</v>
      </c>
      <c r="R14887" t="s">
        <v>6636</v>
      </c>
      <c r="S14887" s="12"/>
      <c r="T14887" s="13"/>
      <c r="U14887" t="s">
        <v>10498</v>
      </c>
    </row>
    <row r="14888" spans="1:21" x14ac:dyDescent="0.25">
      <c r="A14888" t="s">
        <v>6637</v>
      </c>
      <c r="B14888" s="12">
        <v>82952</v>
      </c>
      <c r="C14888" t="s">
        <v>18897</v>
      </c>
      <c r="D14888" s="11">
        <v>46183.517129629603</v>
      </c>
      <c r="E14888" t="s">
        <v>18898</v>
      </c>
      <c r="F14888" t="s">
        <v>6415</v>
      </c>
      <c r="G14888" t="s">
        <v>18899</v>
      </c>
      <c r="H14888" t="s">
        <v>6360</v>
      </c>
      <c r="I14888" t="s">
        <v>55</v>
      </c>
      <c r="J14888" t="s">
        <v>643</v>
      </c>
      <c r="K14888" t="s">
        <v>18900</v>
      </c>
      <c r="L14888" t="s">
        <v>18901</v>
      </c>
      <c r="M14888" t="s">
        <v>18902</v>
      </c>
      <c r="N14888" t="s">
        <v>7469</v>
      </c>
      <c r="O14888" t="s">
        <v>9718</v>
      </c>
      <c r="P14888">
        <v>4500000</v>
      </c>
      <c r="Q14888" t="s">
        <v>6636</v>
      </c>
      <c r="R14888" t="s">
        <v>6636</v>
      </c>
      <c r="S14888" s="12"/>
      <c r="T14888" s="13"/>
      <c r="U14888" t="s">
        <v>6721</v>
      </c>
    </row>
    <row r="14889" spans="1:21" x14ac:dyDescent="0.25">
      <c r="A14889" t="s">
        <v>6619</v>
      </c>
      <c r="B14889" s="12">
        <v>82938</v>
      </c>
      <c r="C14889" t="s">
        <v>18885</v>
      </c>
      <c r="D14889" s="11">
        <v>46183.531736111101</v>
      </c>
      <c r="E14889" t="s">
        <v>18886</v>
      </c>
      <c r="F14889" t="s">
        <v>6415</v>
      </c>
      <c r="G14889" t="s">
        <v>6481</v>
      </c>
      <c r="H14889" t="s">
        <v>6360</v>
      </c>
      <c r="I14889" t="s">
        <v>65</v>
      </c>
      <c r="J14889" t="s">
        <v>636</v>
      </c>
      <c r="K14889" t="s">
        <v>18887</v>
      </c>
      <c r="L14889" t="s">
        <v>251</v>
      </c>
      <c r="M14889" t="s">
        <v>18888</v>
      </c>
      <c r="N14889" t="s">
        <v>8601</v>
      </c>
      <c r="O14889" t="s">
        <v>9632</v>
      </c>
      <c r="P14889">
        <v>5919800</v>
      </c>
      <c r="Q14889" t="s">
        <v>6636</v>
      </c>
      <c r="R14889" t="s">
        <v>6636</v>
      </c>
      <c r="S14889" s="12"/>
      <c r="T14889" s="13"/>
      <c r="U14889" t="s">
        <v>6689</v>
      </c>
    </row>
    <row r="14890" spans="1:21" x14ac:dyDescent="0.25">
      <c r="A14890" t="s">
        <v>6619</v>
      </c>
      <c r="B14890" s="12">
        <v>82938</v>
      </c>
      <c r="C14890" t="s">
        <v>18885</v>
      </c>
      <c r="D14890" s="11">
        <v>46183.531736111101</v>
      </c>
      <c r="E14890" t="s">
        <v>18886</v>
      </c>
      <c r="F14890" t="s">
        <v>6415</v>
      </c>
      <c r="G14890" t="s">
        <v>6482</v>
      </c>
      <c r="H14890" t="s">
        <v>6360</v>
      </c>
      <c r="I14890" t="s">
        <v>65</v>
      </c>
      <c r="J14890" t="s">
        <v>636</v>
      </c>
      <c r="K14890" t="s">
        <v>18887</v>
      </c>
      <c r="L14890" t="s">
        <v>251</v>
      </c>
      <c r="M14890" t="s">
        <v>18888</v>
      </c>
      <c r="N14890" t="s">
        <v>8601</v>
      </c>
      <c r="O14890" t="s">
        <v>9632</v>
      </c>
      <c r="P14890">
        <v>5919800</v>
      </c>
      <c r="Q14890" t="s">
        <v>6636</v>
      </c>
      <c r="R14890" t="s">
        <v>6636</v>
      </c>
      <c r="S14890" s="12"/>
      <c r="T14890" s="13"/>
      <c r="U14890" t="s">
        <v>6689</v>
      </c>
    </row>
    <row r="14891" spans="1:21" x14ac:dyDescent="0.25">
      <c r="A14891" t="s">
        <v>6637</v>
      </c>
      <c r="B14891" s="12">
        <v>84208</v>
      </c>
      <c r="C14891" t="s">
        <v>12928</v>
      </c>
      <c r="D14891" s="11">
        <v>46183.535995370403</v>
      </c>
      <c r="E14891" t="s">
        <v>12929</v>
      </c>
      <c r="F14891" t="s">
        <v>6415</v>
      </c>
      <c r="G14891" t="s">
        <v>12930</v>
      </c>
      <c r="H14891" t="s">
        <v>6360</v>
      </c>
      <c r="I14891" t="s">
        <v>55</v>
      </c>
      <c r="J14891" t="s">
        <v>737</v>
      </c>
      <c r="K14891" t="s">
        <v>18903</v>
      </c>
      <c r="L14891" t="s">
        <v>3820</v>
      </c>
      <c r="M14891" t="s">
        <v>18904</v>
      </c>
      <c r="N14891" t="s">
        <v>7469</v>
      </c>
      <c r="O14891" t="s">
        <v>7470</v>
      </c>
      <c r="P14891">
        <v>6160000</v>
      </c>
      <c r="Q14891" t="s">
        <v>6636</v>
      </c>
      <c r="R14891" t="s">
        <v>6636</v>
      </c>
      <c r="S14891" s="12"/>
      <c r="T14891" s="13"/>
      <c r="U14891" t="s">
        <v>12932</v>
      </c>
    </row>
    <row r="14892" spans="1:21" x14ac:dyDescent="0.25">
      <c r="A14892" t="s">
        <v>6637</v>
      </c>
      <c r="B14892" s="12">
        <v>84208</v>
      </c>
      <c r="C14892" t="s">
        <v>12928</v>
      </c>
      <c r="D14892" s="11">
        <v>46183.535995370403</v>
      </c>
      <c r="E14892" t="s">
        <v>12929</v>
      </c>
      <c r="F14892" t="s">
        <v>6415</v>
      </c>
      <c r="G14892" t="s">
        <v>6364</v>
      </c>
      <c r="H14892" t="s">
        <v>6360</v>
      </c>
      <c r="I14892" t="s">
        <v>55</v>
      </c>
      <c r="J14892" t="s">
        <v>737</v>
      </c>
      <c r="K14892" t="s">
        <v>18903</v>
      </c>
      <c r="L14892" t="s">
        <v>3820</v>
      </c>
      <c r="M14892" t="s">
        <v>18904</v>
      </c>
      <c r="N14892" t="s">
        <v>7469</v>
      </c>
      <c r="O14892" t="s">
        <v>7470</v>
      </c>
      <c r="P14892">
        <v>6160000</v>
      </c>
      <c r="Q14892" t="s">
        <v>6636</v>
      </c>
      <c r="R14892" t="s">
        <v>6636</v>
      </c>
      <c r="S14892" s="12"/>
      <c r="T14892" s="13"/>
      <c r="U14892" t="s">
        <v>12932</v>
      </c>
    </row>
    <row r="14893" spans="1:21" x14ac:dyDescent="0.25">
      <c r="A14893" t="s">
        <v>6637</v>
      </c>
      <c r="B14893" s="12">
        <v>82976</v>
      </c>
      <c r="C14893" t="s">
        <v>18905</v>
      </c>
      <c r="D14893" s="11">
        <v>46183.543865740699</v>
      </c>
      <c r="E14893" t="s">
        <v>18906</v>
      </c>
      <c r="F14893" t="s">
        <v>6415</v>
      </c>
      <c r="G14893" t="s">
        <v>7489</v>
      </c>
      <c r="H14893" t="s">
        <v>6360</v>
      </c>
      <c r="I14893" t="s">
        <v>55</v>
      </c>
      <c r="J14893" t="s">
        <v>643</v>
      </c>
      <c r="K14893" t="s">
        <v>18907</v>
      </c>
      <c r="L14893" t="s">
        <v>174</v>
      </c>
      <c r="M14893" t="s">
        <v>18908</v>
      </c>
      <c r="N14893" t="s">
        <v>7469</v>
      </c>
      <c r="O14893" t="s">
        <v>7470</v>
      </c>
      <c r="P14893">
        <v>5360000</v>
      </c>
      <c r="Q14893" t="s">
        <v>6636</v>
      </c>
      <c r="R14893" t="s">
        <v>6636</v>
      </c>
      <c r="S14893" s="12"/>
      <c r="T14893" s="13"/>
      <c r="U14893" t="s">
        <v>7486</v>
      </c>
    </row>
    <row r="14894" spans="1:21" x14ac:dyDescent="0.25">
      <c r="A14894" t="s">
        <v>6637</v>
      </c>
      <c r="B14894" s="12">
        <v>84642</v>
      </c>
      <c r="C14894" t="s">
        <v>13877</v>
      </c>
      <c r="D14894" s="11">
        <v>46183.568715277797</v>
      </c>
      <c r="E14894" t="s">
        <v>13878</v>
      </c>
      <c r="F14894" t="s">
        <v>6415</v>
      </c>
      <c r="G14894" t="s">
        <v>18687</v>
      </c>
      <c r="H14894" t="s">
        <v>6360</v>
      </c>
      <c r="I14894" t="s">
        <v>6623</v>
      </c>
      <c r="J14894" t="s">
        <v>8935</v>
      </c>
      <c r="K14894" t="s">
        <v>18834</v>
      </c>
      <c r="L14894" t="s">
        <v>808</v>
      </c>
      <c r="M14894" t="s">
        <v>18835</v>
      </c>
      <c r="N14894" t="s">
        <v>7469</v>
      </c>
      <c r="O14894" t="s">
        <v>7470</v>
      </c>
      <c r="P14894">
        <v>5760000</v>
      </c>
      <c r="Q14894" t="s">
        <v>6636</v>
      </c>
      <c r="R14894" t="s">
        <v>6636</v>
      </c>
      <c r="S14894" s="12"/>
      <c r="T14894" s="13"/>
      <c r="U14894" t="s">
        <v>6636</v>
      </c>
    </row>
    <row r="14895" spans="1:21" x14ac:dyDescent="0.25">
      <c r="A14895" t="s">
        <v>6637</v>
      </c>
      <c r="B14895" s="12">
        <v>82958</v>
      </c>
      <c r="C14895" t="s">
        <v>18909</v>
      </c>
      <c r="D14895" s="11">
        <v>46183.5765046296</v>
      </c>
      <c r="E14895" t="s">
        <v>18910</v>
      </c>
      <c r="F14895" t="s">
        <v>6415</v>
      </c>
      <c r="G14895" t="s">
        <v>6361</v>
      </c>
      <c r="H14895" t="s">
        <v>6360</v>
      </c>
      <c r="I14895" t="s">
        <v>55</v>
      </c>
      <c r="J14895" t="s">
        <v>6803</v>
      </c>
      <c r="K14895" t="s">
        <v>18911</v>
      </c>
      <c r="L14895" t="s">
        <v>18336</v>
      </c>
      <c r="M14895" t="s">
        <v>18912</v>
      </c>
      <c r="N14895" t="s">
        <v>8601</v>
      </c>
      <c r="O14895" t="s">
        <v>9632</v>
      </c>
      <c r="P14895">
        <v>5999800</v>
      </c>
      <c r="Q14895" t="s">
        <v>6636</v>
      </c>
      <c r="R14895" t="s">
        <v>6636</v>
      </c>
      <c r="S14895" s="12"/>
      <c r="T14895" s="13"/>
      <c r="U14895" t="s">
        <v>6721</v>
      </c>
    </row>
    <row r="14896" spans="1:21" x14ac:dyDescent="0.25">
      <c r="A14896" t="s">
        <v>6619</v>
      </c>
      <c r="B14896" s="12">
        <v>82952</v>
      </c>
      <c r="C14896" t="s">
        <v>18897</v>
      </c>
      <c r="D14896" s="11">
        <v>46183.579976851899</v>
      </c>
      <c r="E14896" t="s">
        <v>18898</v>
      </c>
      <c r="F14896" t="s">
        <v>6415</v>
      </c>
      <c r="G14896" t="s">
        <v>18899</v>
      </c>
      <c r="H14896" t="s">
        <v>6360</v>
      </c>
      <c r="I14896" t="s">
        <v>55</v>
      </c>
      <c r="J14896" t="s">
        <v>643</v>
      </c>
      <c r="K14896" t="s">
        <v>18900</v>
      </c>
      <c r="L14896" t="s">
        <v>18901</v>
      </c>
      <c r="M14896" t="s">
        <v>18902</v>
      </c>
      <c r="N14896" t="s">
        <v>7469</v>
      </c>
      <c r="O14896" t="s">
        <v>9718</v>
      </c>
      <c r="P14896">
        <v>4500000</v>
      </c>
      <c r="Q14896" t="s">
        <v>6636</v>
      </c>
      <c r="R14896" t="s">
        <v>6636</v>
      </c>
      <c r="S14896" s="12"/>
      <c r="T14896" s="13"/>
      <c r="U14896" t="s">
        <v>6721</v>
      </c>
    </row>
    <row r="14897" spans="1:21" x14ac:dyDescent="0.25">
      <c r="A14897" t="s">
        <v>6619</v>
      </c>
      <c r="B14897" s="12">
        <v>82958</v>
      </c>
      <c r="C14897" t="s">
        <v>18909</v>
      </c>
      <c r="D14897" s="11">
        <v>46183.595740740697</v>
      </c>
      <c r="E14897" t="s">
        <v>18910</v>
      </c>
      <c r="F14897" t="s">
        <v>6415</v>
      </c>
      <c r="G14897" t="s">
        <v>6361</v>
      </c>
      <c r="H14897" t="s">
        <v>6360</v>
      </c>
      <c r="I14897" t="s">
        <v>55</v>
      </c>
      <c r="J14897" t="s">
        <v>6803</v>
      </c>
      <c r="K14897" t="s">
        <v>18911</v>
      </c>
      <c r="L14897" t="s">
        <v>18336</v>
      </c>
      <c r="M14897" t="s">
        <v>18912</v>
      </c>
      <c r="N14897" t="s">
        <v>8601</v>
      </c>
      <c r="O14897" t="s">
        <v>9632</v>
      </c>
      <c r="P14897">
        <v>5999800</v>
      </c>
      <c r="Q14897" t="s">
        <v>6636</v>
      </c>
      <c r="R14897" t="s">
        <v>6636</v>
      </c>
      <c r="S14897" s="12"/>
      <c r="T14897" s="13"/>
      <c r="U14897" t="s">
        <v>6721</v>
      </c>
    </row>
    <row r="14898" spans="1:21" x14ac:dyDescent="0.25">
      <c r="A14898" t="s">
        <v>6637</v>
      </c>
      <c r="B14898" s="12">
        <v>82994</v>
      </c>
      <c r="C14898" t="s">
        <v>18913</v>
      </c>
      <c r="D14898" s="11">
        <v>46183.658865740697</v>
      </c>
      <c r="E14898" t="s">
        <v>18914</v>
      </c>
      <c r="F14898" t="s">
        <v>6415</v>
      </c>
      <c r="G14898" t="s">
        <v>6496</v>
      </c>
      <c r="H14898" t="s">
        <v>6360</v>
      </c>
      <c r="I14898" t="s">
        <v>55</v>
      </c>
      <c r="J14898" t="s">
        <v>643</v>
      </c>
      <c r="K14898" t="s">
        <v>18632</v>
      </c>
      <c r="L14898" t="s">
        <v>18633</v>
      </c>
      <c r="M14898" t="s">
        <v>18634</v>
      </c>
      <c r="N14898" t="s">
        <v>7469</v>
      </c>
      <c r="O14898" t="s">
        <v>7470</v>
      </c>
      <c r="P14898">
        <v>6460000</v>
      </c>
      <c r="Q14898" t="s">
        <v>6636</v>
      </c>
      <c r="R14898" t="s">
        <v>6636</v>
      </c>
      <c r="S14898" s="12"/>
      <c r="T14898" s="13"/>
      <c r="U14898" t="s">
        <v>6636</v>
      </c>
    </row>
    <row r="14899" spans="1:21" x14ac:dyDescent="0.25">
      <c r="A14899" t="s">
        <v>6637</v>
      </c>
      <c r="B14899" s="12">
        <v>82994</v>
      </c>
      <c r="C14899" t="s">
        <v>18913</v>
      </c>
      <c r="D14899" s="11">
        <v>46183.658865740697</v>
      </c>
      <c r="E14899" t="s">
        <v>18914</v>
      </c>
      <c r="F14899" t="s">
        <v>6415</v>
      </c>
      <c r="G14899" t="s">
        <v>6497</v>
      </c>
      <c r="H14899" t="s">
        <v>6360</v>
      </c>
      <c r="I14899" t="s">
        <v>55</v>
      </c>
      <c r="J14899" t="s">
        <v>643</v>
      </c>
      <c r="K14899" t="s">
        <v>18632</v>
      </c>
      <c r="L14899" t="s">
        <v>18633</v>
      </c>
      <c r="M14899" t="s">
        <v>18634</v>
      </c>
      <c r="N14899" t="s">
        <v>7469</v>
      </c>
      <c r="O14899" t="s">
        <v>7470</v>
      </c>
      <c r="P14899">
        <v>6460000</v>
      </c>
      <c r="Q14899" t="s">
        <v>6636</v>
      </c>
      <c r="R14899" t="s">
        <v>6636</v>
      </c>
      <c r="S14899" s="12"/>
      <c r="T14899" s="13"/>
      <c r="U14899" t="s">
        <v>6636</v>
      </c>
    </row>
    <row r="14900" spans="1:21" x14ac:dyDescent="0.25">
      <c r="A14900" t="s">
        <v>6637</v>
      </c>
      <c r="B14900" s="12">
        <v>82994</v>
      </c>
      <c r="C14900" t="s">
        <v>18913</v>
      </c>
      <c r="D14900" s="11">
        <v>46183.658865740697</v>
      </c>
      <c r="E14900" t="s">
        <v>18914</v>
      </c>
      <c r="F14900" t="s">
        <v>6415</v>
      </c>
      <c r="G14900" t="s">
        <v>6498</v>
      </c>
      <c r="H14900" t="s">
        <v>6360</v>
      </c>
      <c r="I14900" t="s">
        <v>55</v>
      </c>
      <c r="J14900" t="s">
        <v>643</v>
      </c>
      <c r="K14900" t="s">
        <v>18632</v>
      </c>
      <c r="L14900" t="s">
        <v>18633</v>
      </c>
      <c r="M14900" t="s">
        <v>18634</v>
      </c>
      <c r="N14900" t="s">
        <v>7469</v>
      </c>
      <c r="O14900" t="s">
        <v>7470</v>
      </c>
      <c r="P14900">
        <v>6460000</v>
      </c>
      <c r="Q14900" t="s">
        <v>6636</v>
      </c>
      <c r="R14900" t="s">
        <v>6636</v>
      </c>
      <c r="S14900" s="12"/>
      <c r="T14900" s="13"/>
      <c r="U14900" t="s">
        <v>6636</v>
      </c>
    </row>
    <row r="14901" spans="1:21" x14ac:dyDescent="0.25">
      <c r="A14901" t="s">
        <v>6637</v>
      </c>
      <c r="B14901" s="12">
        <v>82994</v>
      </c>
      <c r="C14901" t="s">
        <v>18913</v>
      </c>
      <c r="D14901" s="11">
        <v>46183.658865740697</v>
      </c>
      <c r="E14901" t="s">
        <v>18914</v>
      </c>
      <c r="F14901" t="s">
        <v>6415</v>
      </c>
      <c r="G14901" t="s">
        <v>6499</v>
      </c>
      <c r="H14901" t="s">
        <v>6360</v>
      </c>
      <c r="I14901" t="s">
        <v>55</v>
      </c>
      <c r="J14901" t="s">
        <v>643</v>
      </c>
      <c r="K14901" t="s">
        <v>18632</v>
      </c>
      <c r="L14901" t="s">
        <v>18633</v>
      </c>
      <c r="M14901" t="s">
        <v>18634</v>
      </c>
      <c r="N14901" t="s">
        <v>7469</v>
      </c>
      <c r="O14901" t="s">
        <v>7470</v>
      </c>
      <c r="P14901">
        <v>6460000</v>
      </c>
      <c r="Q14901" t="s">
        <v>6636</v>
      </c>
      <c r="R14901" t="s">
        <v>6636</v>
      </c>
      <c r="S14901" s="12"/>
      <c r="T14901" s="13"/>
      <c r="U14901" t="s">
        <v>6636</v>
      </c>
    </row>
    <row r="14902" spans="1:21" x14ac:dyDescent="0.25">
      <c r="A14902" t="s">
        <v>6637</v>
      </c>
      <c r="B14902" s="12">
        <v>83028</v>
      </c>
      <c r="C14902" t="s">
        <v>18915</v>
      </c>
      <c r="D14902" s="11">
        <v>46183.692129629599</v>
      </c>
      <c r="E14902" t="s">
        <v>18916</v>
      </c>
      <c r="F14902" t="s">
        <v>6415</v>
      </c>
      <c r="G14902" t="s">
        <v>6448</v>
      </c>
      <c r="H14902" t="s">
        <v>6360</v>
      </c>
      <c r="I14902" t="s">
        <v>55</v>
      </c>
      <c r="J14902" t="s">
        <v>732</v>
      </c>
      <c r="K14902" t="s">
        <v>18917</v>
      </c>
      <c r="L14902" t="s">
        <v>151</v>
      </c>
      <c r="M14902" t="s">
        <v>18918</v>
      </c>
      <c r="N14902" t="s">
        <v>7469</v>
      </c>
      <c r="O14902" t="s">
        <v>9718</v>
      </c>
      <c r="P14902">
        <v>4760000</v>
      </c>
      <c r="Q14902" t="s">
        <v>6778</v>
      </c>
      <c r="R14902" t="s">
        <v>6779</v>
      </c>
      <c r="S14902" s="12"/>
      <c r="T14902" s="13"/>
      <c r="U14902" t="s">
        <v>10077</v>
      </c>
    </row>
    <row r="14903" spans="1:21" x14ac:dyDescent="0.25">
      <c r="A14903" t="s">
        <v>6637</v>
      </c>
      <c r="B14903" s="12">
        <v>83028</v>
      </c>
      <c r="C14903" t="s">
        <v>18915</v>
      </c>
      <c r="D14903" s="11">
        <v>46183.692129629599</v>
      </c>
      <c r="E14903" t="s">
        <v>18916</v>
      </c>
      <c r="F14903" t="s">
        <v>6415</v>
      </c>
      <c r="G14903" t="s">
        <v>6447</v>
      </c>
      <c r="H14903" t="s">
        <v>6360</v>
      </c>
      <c r="I14903" t="s">
        <v>55</v>
      </c>
      <c r="J14903" t="s">
        <v>732</v>
      </c>
      <c r="K14903" t="s">
        <v>18917</v>
      </c>
      <c r="L14903" t="s">
        <v>151</v>
      </c>
      <c r="M14903" t="s">
        <v>18918</v>
      </c>
      <c r="N14903" t="s">
        <v>7469</v>
      </c>
      <c r="O14903" t="s">
        <v>9718</v>
      </c>
      <c r="P14903">
        <v>4760000</v>
      </c>
      <c r="Q14903" t="s">
        <v>6778</v>
      </c>
      <c r="R14903" t="s">
        <v>6779</v>
      </c>
      <c r="S14903" s="12"/>
      <c r="T14903" s="13"/>
      <c r="U14903" t="s">
        <v>10077</v>
      </c>
    </row>
    <row r="14904" spans="1:21" x14ac:dyDescent="0.25">
      <c r="A14904" t="s">
        <v>6619</v>
      </c>
      <c r="B14904" s="12">
        <v>82976</v>
      </c>
      <c r="C14904" t="s">
        <v>18905</v>
      </c>
      <c r="D14904" s="11">
        <v>46183.701018518499</v>
      </c>
      <c r="E14904" t="s">
        <v>18906</v>
      </c>
      <c r="F14904" t="s">
        <v>6415</v>
      </c>
      <c r="G14904" t="s">
        <v>7489</v>
      </c>
      <c r="H14904" t="s">
        <v>6360</v>
      </c>
      <c r="I14904" t="s">
        <v>55</v>
      </c>
      <c r="J14904" t="s">
        <v>643</v>
      </c>
      <c r="K14904" t="s">
        <v>18907</v>
      </c>
      <c r="L14904" t="s">
        <v>174</v>
      </c>
      <c r="M14904" t="s">
        <v>18908</v>
      </c>
      <c r="N14904" t="s">
        <v>7469</v>
      </c>
      <c r="O14904" t="s">
        <v>7470</v>
      </c>
      <c r="P14904">
        <v>5360000</v>
      </c>
      <c r="Q14904" t="s">
        <v>6636</v>
      </c>
      <c r="R14904" t="s">
        <v>6636</v>
      </c>
      <c r="S14904" s="12"/>
      <c r="T14904" s="13"/>
      <c r="U14904" t="s">
        <v>7486</v>
      </c>
    </row>
    <row r="14905" spans="1:21" x14ac:dyDescent="0.25">
      <c r="A14905" t="s">
        <v>6619</v>
      </c>
      <c r="B14905" s="12">
        <v>82982</v>
      </c>
      <c r="C14905" t="s">
        <v>18919</v>
      </c>
      <c r="D14905" s="11">
        <v>46183.710416666698</v>
      </c>
      <c r="E14905" t="s">
        <v>18920</v>
      </c>
      <c r="F14905" t="s">
        <v>6415</v>
      </c>
      <c r="G14905" t="s">
        <v>7489</v>
      </c>
      <c r="H14905" t="s">
        <v>6360</v>
      </c>
      <c r="I14905" t="s">
        <v>55</v>
      </c>
      <c r="J14905" t="s">
        <v>643</v>
      </c>
      <c r="K14905" t="s">
        <v>18907</v>
      </c>
      <c r="L14905" t="s">
        <v>174</v>
      </c>
      <c r="M14905" t="s">
        <v>18908</v>
      </c>
      <c r="N14905" t="s">
        <v>7469</v>
      </c>
      <c r="O14905" t="s">
        <v>7470</v>
      </c>
      <c r="P14905">
        <v>5360000</v>
      </c>
      <c r="Q14905" t="s">
        <v>6636</v>
      </c>
      <c r="R14905" t="s">
        <v>6636</v>
      </c>
      <c r="S14905" s="12"/>
      <c r="T14905" s="13"/>
      <c r="U14905" t="s">
        <v>7486</v>
      </c>
    </row>
    <row r="14906" spans="1:21" x14ac:dyDescent="0.25">
      <c r="A14906" t="s">
        <v>6637</v>
      </c>
      <c r="B14906" s="12">
        <v>83002</v>
      </c>
      <c r="C14906" t="s">
        <v>18921</v>
      </c>
      <c r="D14906" s="11">
        <v>46183.723263888904</v>
      </c>
      <c r="E14906" t="s">
        <v>18922</v>
      </c>
      <c r="F14906" t="s">
        <v>6415</v>
      </c>
      <c r="G14906" t="s">
        <v>11132</v>
      </c>
      <c r="H14906" t="s">
        <v>6360</v>
      </c>
      <c r="I14906" t="s">
        <v>55</v>
      </c>
      <c r="J14906" t="s">
        <v>372</v>
      </c>
      <c r="K14906" t="s">
        <v>18923</v>
      </c>
      <c r="L14906" t="s">
        <v>2610</v>
      </c>
      <c r="M14906" t="s">
        <v>18924</v>
      </c>
      <c r="N14906" t="s">
        <v>7469</v>
      </c>
      <c r="O14906" t="s">
        <v>7933</v>
      </c>
      <c r="P14906">
        <v>7080000</v>
      </c>
      <c r="Q14906" t="s">
        <v>6636</v>
      </c>
      <c r="R14906" t="s">
        <v>6636</v>
      </c>
      <c r="S14906" s="12"/>
      <c r="T14906" s="13"/>
      <c r="U14906" t="s">
        <v>6671</v>
      </c>
    </row>
    <row r="14907" spans="1:21" x14ac:dyDescent="0.25">
      <c r="A14907" t="s">
        <v>6637</v>
      </c>
      <c r="B14907" s="12">
        <v>83002</v>
      </c>
      <c r="C14907" t="s">
        <v>18921</v>
      </c>
      <c r="D14907" s="11">
        <v>46183.723263888904</v>
      </c>
      <c r="E14907" t="s">
        <v>18922</v>
      </c>
      <c r="F14907" t="s">
        <v>6415</v>
      </c>
      <c r="G14907" t="s">
        <v>11133</v>
      </c>
      <c r="H14907" t="s">
        <v>6360</v>
      </c>
      <c r="I14907" t="s">
        <v>55</v>
      </c>
      <c r="J14907" t="s">
        <v>372</v>
      </c>
      <c r="K14907" t="s">
        <v>18923</v>
      </c>
      <c r="L14907" t="s">
        <v>2610</v>
      </c>
      <c r="M14907" t="s">
        <v>18924</v>
      </c>
      <c r="N14907" t="s">
        <v>7469</v>
      </c>
      <c r="O14907" t="s">
        <v>7933</v>
      </c>
      <c r="P14907">
        <v>7080000</v>
      </c>
      <c r="Q14907" t="s">
        <v>6636</v>
      </c>
      <c r="R14907" t="s">
        <v>6636</v>
      </c>
      <c r="S14907" s="12"/>
      <c r="T14907" s="13"/>
      <c r="U14907" t="s">
        <v>6671</v>
      </c>
    </row>
    <row r="14908" spans="1:21" x14ac:dyDescent="0.25">
      <c r="A14908" t="s">
        <v>6619</v>
      </c>
      <c r="B14908" s="12">
        <v>82994</v>
      </c>
      <c r="C14908" t="s">
        <v>18913</v>
      </c>
      <c r="D14908" s="11">
        <v>46183.760717592602</v>
      </c>
      <c r="E14908" t="s">
        <v>18914</v>
      </c>
      <c r="F14908" t="s">
        <v>6415</v>
      </c>
      <c r="G14908" t="s">
        <v>6496</v>
      </c>
      <c r="H14908" t="s">
        <v>6360</v>
      </c>
      <c r="I14908" t="s">
        <v>55</v>
      </c>
      <c r="J14908" t="s">
        <v>643</v>
      </c>
      <c r="K14908" t="s">
        <v>18632</v>
      </c>
      <c r="L14908" t="s">
        <v>18633</v>
      </c>
      <c r="M14908" t="s">
        <v>18634</v>
      </c>
      <c r="N14908" t="s">
        <v>7469</v>
      </c>
      <c r="O14908" t="s">
        <v>7470</v>
      </c>
      <c r="P14908">
        <v>6460000</v>
      </c>
      <c r="Q14908" t="s">
        <v>6636</v>
      </c>
      <c r="R14908" t="s">
        <v>6636</v>
      </c>
      <c r="S14908" s="12"/>
      <c r="T14908" s="13"/>
      <c r="U14908" t="s">
        <v>6636</v>
      </c>
    </row>
    <row r="14909" spans="1:21" x14ac:dyDescent="0.25">
      <c r="A14909" t="s">
        <v>6619</v>
      </c>
      <c r="B14909" s="12">
        <v>82994</v>
      </c>
      <c r="C14909" t="s">
        <v>18913</v>
      </c>
      <c r="D14909" s="11">
        <v>46183.760717592602</v>
      </c>
      <c r="E14909" t="s">
        <v>18914</v>
      </c>
      <c r="F14909" t="s">
        <v>6415</v>
      </c>
      <c r="G14909" t="s">
        <v>6497</v>
      </c>
      <c r="H14909" t="s">
        <v>6360</v>
      </c>
      <c r="I14909" t="s">
        <v>55</v>
      </c>
      <c r="J14909" t="s">
        <v>643</v>
      </c>
      <c r="K14909" t="s">
        <v>18632</v>
      </c>
      <c r="L14909" t="s">
        <v>18633</v>
      </c>
      <c r="M14909" t="s">
        <v>18634</v>
      </c>
      <c r="N14909" t="s">
        <v>7469</v>
      </c>
      <c r="O14909" t="s">
        <v>7470</v>
      </c>
      <c r="P14909">
        <v>6460000</v>
      </c>
      <c r="Q14909" t="s">
        <v>6636</v>
      </c>
      <c r="R14909" t="s">
        <v>6636</v>
      </c>
      <c r="S14909" s="12"/>
      <c r="T14909" s="13"/>
      <c r="U14909" t="s">
        <v>6636</v>
      </c>
    </row>
    <row r="14910" spans="1:21" x14ac:dyDescent="0.25">
      <c r="A14910" t="s">
        <v>6619</v>
      </c>
      <c r="B14910" s="12">
        <v>82994</v>
      </c>
      <c r="C14910" t="s">
        <v>18913</v>
      </c>
      <c r="D14910" s="11">
        <v>46183.760717592602</v>
      </c>
      <c r="E14910" t="s">
        <v>18914</v>
      </c>
      <c r="F14910" t="s">
        <v>6415</v>
      </c>
      <c r="G14910" t="s">
        <v>6498</v>
      </c>
      <c r="H14910" t="s">
        <v>6360</v>
      </c>
      <c r="I14910" t="s">
        <v>55</v>
      </c>
      <c r="J14910" t="s">
        <v>643</v>
      </c>
      <c r="K14910" t="s">
        <v>18632</v>
      </c>
      <c r="L14910" t="s">
        <v>18633</v>
      </c>
      <c r="M14910" t="s">
        <v>18634</v>
      </c>
      <c r="N14910" t="s">
        <v>7469</v>
      </c>
      <c r="O14910" t="s">
        <v>7470</v>
      </c>
      <c r="P14910">
        <v>6460000</v>
      </c>
      <c r="Q14910" t="s">
        <v>6636</v>
      </c>
      <c r="R14910" t="s">
        <v>6636</v>
      </c>
      <c r="S14910" s="12"/>
      <c r="T14910" s="13"/>
      <c r="U14910" t="s">
        <v>6636</v>
      </c>
    </row>
    <row r="14911" spans="1:21" x14ac:dyDescent="0.25">
      <c r="A14911" t="s">
        <v>6619</v>
      </c>
      <c r="B14911" s="12">
        <v>82994</v>
      </c>
      <c r="C14911" t="s">
        <v>18913</v>
      </c>
      <c r="D14911" s="11">
        <v>46183.760717592602</v>
      </c>
      <c r="E14911" t="s">
        <v>18914</v>
      </c>
      <c r="F14911" t="s">
        <v>6415</v>
      </c>
      <c r="G14911" t="s">
        <v>6499</v>
      </c>
      <c r="H14911" t="s">
        <v>6360</v>
      </c>
      <c r="I14911" t="s">
        <v>55</v>
      </c>
      <c r="J14911" t="s">
        <v>643</v>
      </c>
      <c r="K14911" t="s">
        <v>18632</v>
      </c>
      <c r="L14911" t="s">
        <v>18633</v>
      </c>
      <c r="M14911" t="s">
        <v>18634</v>
      </c>
      <c r="N14911" t="s">
        <v>7469</v>
      </c>
      <c r="O14911" t="s">
        <v>7470</v>
      </c>
      <c r="P14911">
        <v>6460000</v>
      </c>
      <c r="Q14911" t="s">
        <v>6636</v>
      </c>
      <c r="R14911" t="s">
        <v>6636</v>
      </c>
      <c r="S14911" s="12"/>
      <c r="T14911" s="13"/>
      <c r="U14911" t="s">
        <v>6636</v>
      </c>
    </row>
    <row r="14912" spans="1:21" x14ac:dyDescent="0.25">
      <c r="A14912" t="s">
        <v>6619</v>
      </c>
      <c r="B14912" s="12">
        <v>82996</v>
      </c>
      <c r="C14912" t="s">
        <v>18925</v>
      </c>
      <c r="D14912" s="11">
        <v>46183.761307870402</v>
      </c>
      <c r="E14912" t="s">
        <v>18926</v>
      </c>
      <c r="F14912" t="s">
        <v>6415</v>
      </c>
      <c r="G14912" t="s">
        <v>12930</v>
      </c>
      <c r="H14912" t="s">
        <v>6360</v>
      </c>
      <c r="I14912" t="s">
        <v>65</v>
      </c>
      <c r="J14912" t="s">
        <v>636</v>
      </c>
      <c r="K14912" t="s">
        <v>18825</v>
      </c>
      <c r="L14912" t="s">
        <v>3820</v>
      </c>
      <c r="M14912" t="s">
        <v>18826</v>
      </c>
      <c r="N14912" t="s">
        <v>9681</v>
      </c>
      <c r="O14912" t="s">
        <v>9682</v>
      </c>
      <c r="P14912">
        <v>8300000</v>
      </c>
      <c r="Q14912" t="s">
        <v>6636</v>
      </c>
      <c r="R14912" t="s">
        <v>6636</v>
      </c>
      <c r="S14912" s="12"/>
      <c r="T14912" s="13"/>
      <c r="U14912" t="s">
        <v>6780</v>
      </c>
    </row>
    <row r="14913" spans="1:21" x14ac:dyDescent="0.25">
      <c r="A14913" t="s">
        <v>6619</v>
      </c>
      <c r="B14913" s="12">
        <v>82996</v>
      </c>
      <c r="C14913" t="s">
        <v>18925</v>
      </c>
      <c r="D14913" s="11">
        <v>46183.761307870402</v>
      </c>
      <c r="E14913" t="s">
        <v>18926</v>
      </c>
      <c r="F14913" t="s">
        <v>6415</v>
      </c>
      <c r="G14913" t="s">
        <v>6364</v>
      </c>
      <c r="H14913" t="s">
        <v>6360</v>
      </c>
      <c r="I14913" t="s">
        <v>65</v>
      </c>
      <c r="J14913" t="s">
        <v>636</v>
      </c>
      <c r="K14913" t="s">
        <v>18825</v>
      </c>
      <c r="L14913" t="s">
        <v>3820</v>
      </c>
      <c r="M14913" t="s">
        <v>18826</v>
      </c>
      <c r="N14913" t="s">
        <v>9681</v>
      </c>
      <c r="O14913" t="s">
        <v>9682</v>
      </c>
      <c r="P14913">
        <v>8300000</v>
      </c>
      <c r="Q14913" t="s">
        <v>6636</v>
      </c>
      <c r="R14913" t="s">
        <v>6636</v>
      </c>
      <c r="S14913" s="12"/>
      <c r="T14913" s="13"/>
      <c r="U14913" t="s">
        <v>6780</v>
      </c>
    </row>
    <row r="14914" spans="1:21" x14ac:dyDescent="0.25">
      <c r="A14914" t="s">
        <v>6619</v>
      </c>
      <c r="B14914" s="12">
        <v>83002</v>
      </c>
      <c r="C14914" t="s">
        <v>18921</v>
      </c>
      <c r="D14914" s="11">
        <v>46183.782500000001</v>
      </c>
      <c r="E14914" t="s">
        <v>18922</v>
      </c>
      <c r="F14914" t="s">
        <v>6415</v>
      </c>
      <c r="G14914" t="s">
        <v>11132</v>
      </c>
      <c r="H14914" t="s">
        <v>6360</v>
      </c>
      <c r="I14914" t="s">
        <v>55</v>
      </c>
      <c r="J14914" t="s">
        <v>372</v>
      </c>
      <c r="K14914" t="s">
        <v>18923</v>
      </c>
      <c r="L14914" t="s">
        <v>2610</v>
      </c>
      <c r="M14914" t="s">
        <v>18924</v>
      </c>
      <c r="N14914" t="s">
        <v>7469</v>
      </c>
      <c r="O14914" t="s">
        <v>7933</v>
      </c>
      <c r="P14914">
        <v>7080000</v>
      </c>
      <c r="Q14914" t="s">
        <v>6636</v>
      </c>
      <c r="R14914" t="s">
        <v>6636</v>
      </c>
      <c r="S14914" s="12"/>
      <c r="T14914" s="13"/>
      <c r="U14914" t="s">
        <v>6671</v>
      </c>
    </row>
    <row r="14915" spans="1:21" x14ac:dyDescent="0.25">
      <c r="A14915" t="s">
        <v>6619</v>
      </c>
      <c r="B14915" s="12">
        <v>83002</v>
      </c>
      <c r="C14915" t="s">
        <v>18921</v>
      </c>
      <c r="D14915" s="11">
        <v>46183.782500000001</v>
      </c>
      <c r="E14915" t="s">
        <v>18922</v>
      </c>
      <c r="F14915" t="s">
        <v>6415</v>
      </c>
      <c r="G14915" t="s">
        <v>11133</v>
      </c>
      <c r="H14915" t="s">
        <v>6360</v>
      </c>
      <c r="I14915" t="s">
        <v>55</v>
      </c>
      <c r="J14915" t="s">
        <v>372</v>
      </c>
      <c r="K14915" t="s">
        <v>18923</v>
      </c>
      <c r="L14915" t="s">
        <v>2610</v>
      </c>
      <c r="M14915" t="s">
        <v>18924</v>
      </c>
      <c r="N14915" t="s">
        <v>7469</v>
      </c>
      <c r="O14915" t="s">
        <v>7933</v>
      </c>
      <c r="P14915">
        <v>7080000</v>
      </c>
      <c r="Q14915" t="s">
        <v>6636</v>
      </c>
      <c r="R14915" t="s">
        <v>6636</v>
      </c>
      <c r="S14915" s="12"/>
      <c r="T14915" s="13"/>
      <c r="U14915" t="s">
        <v>6671</v>
      </c>
    </row>
    <row r="14916" spans="1:21" x14ac:dyDescent="0.25">
      <c r="A14916" t="s">
        <v>6637</v>
      </c>
      <c r="B14916" s="12">
        <v>83532</v>
      </c>
      <c r="C14916" t="s">
        <v>7463</v>
      </c>
      <c r="D14916" s="11">
        <v>46183.784953703696</v>
      </c>
      <c r="E14916" t="s">
        <v>7464</v>
      </c>
      <c r="F14916" t="s">
        <v>6415</v>
      </c>
      <c r="G14916" t="s">
        <v>6445</v>
      </c>
      <c r="H14916" t="s">
        <v>6360</v>
      </c>
      <c r="I14916" t="s">
        <v>55</v>
      </c>
      <c r="J14916" t="s">
        <v>643</v>
      </c>
      <c r="K14916" t="s">
        <v>18927</v>
      </c>
      <c r="L14916" t="s">
        <v>160</v>
      </c>
      <c r="M14916" t="s">
        <v>18928</v>
      </c>
      <c r="N14916" t="s">
        <v>7469</v>
      </c>
      <c r="O14916" t="s">
        <v>7470</v>
      </c>
      <c r="P14916">
        <v>5760000</v>
      </c>
      <c r="Q14916" t="s">
        <v>6636</v>
      </c>
      <c r="R14916" t="s">
        <v>6636</v>
      </c>
      <c r="S14916" s="12"/>
      <c r="T14916" s="13"/>
      <c r="U14916" t="s">
        <v>7056</v>
      </c>
    </row>
    <row r="14917" spans="1:21" x14ac:dyDescent="0.25">
      <c r="A14917" t="s">
        <v>6637</v>
      </c>
      <c r="B14917" s="12">
        <v>83020</v>
      </c>
      <c r="C14917" t="s">
        <v>18929</v>
      </c>
      <c r="D14917" s="11">
        <v>46183.790972222203</v>
      </c>
      <c r="E14917" t="s">
        <v>18930</v>
      </c>
      <c r="F14917" t="s">
        <v>6415</v>
      </c>
      <c r="G14917" t="s">
        <v>6437</v>
      </c>
      <c r="H14917" t="s">
        <v>6360</v>
      </c>
      <c r="I14917" t="s">
        <v>55</v>
      </c>
      <c r="J14917" t="s">
        <v>372</v>
      </c>
      <c r="K14917" t="s">
        <v>18931</v>
      </c>
      <c r="L14917" t="s">
        <v>1676</v>
      </c>
      <c r="M14917" t="s">
        <v>18932</v>
      </c>
      <c r="N14917" t="s">
        <v>7469</v>
      </c>
      <c r="O14917" t="s">
        <v>9718</v>
      </c>
      <c r="P14917">
        <v>3998000</v>
      </c>
      <c r="Q14917" t="s">
        <v>6636</v>
      </c>
      <c r="R14917" t="s">
        <v>6636</v>
      </c>
      <c r="S14917" s="12"/>
      <c r="T14917" s="13"/>
      <c r="U14917" t="s">
        <v>7455</v>
      </c>
    </row>
    <row r="14918" spans="1:21" x14ac:dyDescent="0.25">
      <c r="A14918" t="s">
        <v>6637</v>
      </c>
      <c r="B14918" s="12">
        <v>83020</v>
      </c>
      <c r="C14918" t="s">
        <v>18929</v>
      </c>
      <c r="D14918" s="11">
        <v>46183.790972222203</v>
      </c>
      <c r="E14918" t="s">
        <v>18930</v>
      </c>
      <c r="F14918" t="s">
        <v>6415</v>
      </c>
      <c r="G14918" t="s">
        <v>6439</v>
      </c>
      <c r="H14918" t="s">
        <v>6360</v>
      </c>
      <c r="I14918" t="s">
        <v>55</v>
      </c>
      <c r="J14918" t="s">
        <v>372</v>
      </c>
      <c r="K14918" t="s">
        <v>18931</v>
      </c>
      <c r="L14918" t="s">
        <v>1676</v>
      </c>
      <c r="M14918" t="s">
        <v>18932</v>
      </c>
      <c r="N14918" t="s">
        <v>7469</v>
      </c>
      <c r="O14918" t="s">
        <v>9718</v>
      </c>
      <c r="P14918">
        <v>3998000</v>
      </c>
      <c r="Q14918" t="s">
        <v>6636</v>
      </c>
      <c r="R14918" t="s">
        <v>6636</v>
      </c>
      <c r="S14918" s="12"/>
      <c r="T14918" s="13"/>
      <c r="U14918" t="s">
        <v>7455</v>
      </c>
    </row>
    <row r="14919" spans="1:21" x14ac:dyDescent="0.25">
      <c r="A14919" t="s">
        <v>6619</v>
      </c>
      <c r="B14919" s="12">
        <v>83020</v>
      </c>
      <c r="C14919" t="s">
        <v>18929</v>
      </c>
      <c r="D14919" s="11">
        <v>46183.823043981502</v>
      </c>
      <c r="E14919" t="s">
        <v>18930</v>
      </c>
      <c r="F14919" t="s">
        <v>6415</v>
      </c>
      <c r="G14919" t="s">
        <v>6437</v>
      </c>
      <c r="H14919" t="s">
        <v>6360</v>
      </c>
      <c r="I14919" t="s">
        <v>55</v>
      </c>
      <c r="J14919" t="s">
        <v>372</v>
      </c>
      <c r="K14919" t="s">
        <v>18931</v>
      </c>
      <c r="L14919" t="s">
        <v>1676</v>
      </c>
      <c r="M14919" t="s">
        <v>18932</v>
      </c>
      <c r="N14919" t="s">
        <v>7469</v>
      </c>
      <c r="O14919" t="s">
        <v>9718</v>
      </c>
      <c r="P14919">
        <v>3998000</v>
      </c>
      <c r="Q14919" t="s">
        <v>6636</v>
      </c>
      <c r="R14919" t="s">
        <v>6636</v>
      </c>
      <c r="S14919" s="12"/>
      <c r="T14919" s="13"/>
      <c r="U14919" t="s">
        <v>7455</v>
      </c>
    </row>
    <row r="14920" spans="1:21" x14ac:dyDescent="0.25">
      <c r="A14920" t="s">
        <v>6619</v>
      </c>
      <c r="B14920" s="12">
        <v>83020</v>
      </c>
      <c r="C14920" t="s">
        <v>18929</v>
      </c>
      <c r="D14920" s="11">
        <v>46183.823043981502</v>
      </c>
      <c r="E14920" t="s">
        <v>18930</v>
      </c>
      <c r="F14920" t="s">
        <v>6415</v>
      </c>
      <c r="G14920" t="s">
        <v>6439</v>
      </c>
      <c r="H14920" t="s">
        <v>6360</v>
      </c>
      <c r="I14920" t="s">
        <v>55</v>
      </c>
      <c r="J14920" t="s">
        <v>372</v>
      </c>
      <c r="K14920" t="s">
        <v>18931</v>
      </c>
      <c r="L14920" t="s">
        <v>1676</v>
      </c>
      <c r="M14920" t="s">
        <v>18932</v>
      </c>
      <c r="N14920" t="s">
        <v>7469</v>
      </c>
      <c r="O14920" t="s">
        <v>9718</v>
      </c>
      <c r="P14920">
        <v>3998000</v>
      </c>
      <c r="Q14920" t="s">
        <v>6636</v>
      </c>
      <c r="R14920" t="s">
        <v>6636</v>
      </c>
      <c r="S14920" s="12"/>
      <c r="T14920" s="13"/>
      <c r="U14920" t="s">
        <v>7455</v>
      </c>
    </row>
    <row r="14921" spans="1:21" x14ac:dyDescent="0.25">
      <c r="A14921" t="s">
        <v>6619</v>
      </c>
      <c r="B14921" s="12">
        <v>83028</v>
      </c>
      <c r="C14921" t="s">
        <v>18915</v>
      </c>
      <c r="D14921" s="11">
        <v>46183.854201388902</v>
      </c>
      <c r="E14921" t="s">
        <v>18916</v>
      </c>
      <c r="F14921" t="s">
        <v>6415</v>
      </c>
      <c r="G14921" t="s">
        <v>6448</v>
      </c>
      <c r="H14921" t="s">
        <v>6360</v>
      </c>
      <c r="I14921" t="s">
        <v>55</v>
      </c>
      <c r="J14921" t="s">
        <v>732</v>
      </c>
      <c r="K14921" t="s">
        <v>18917</v>
      </c>
      <c r="L14921" t="s">
        <v>151</v>
      </c>
      <c r="M14921" t="s">
        <v>18918</v>
      </c>
      <c r="N14921" t="s">
        <v>7469</v>
      </c>
      <c r="O14921" t="s">
        <v>9718</v>
      </c>
      <c r="P14921">
        <v>4760000</v>
      </c>
      <c r="Q14921" t="s">
        <v>6778</v>
      </c>
      <c r="R14921" t="s">
        <v>6779</v>
      </c>
      <c r="S14921" s="12"/>
      <c r="T14921" s="13"/>
      <c r="U14921" t="s">
        <v>10077</v>
      </c>
    </row>
    <row r="14922" spans="1:21" x14ac:dyDescent="0.25">
      <c r="A14922" t="s">
        <v>6619</v>
      </c>
      <c r="B14922" s="12">
        <v>83028</v>
      </c>
      <c r="C14922" t="s">
        <v>18915</v>
      </c>
      <c r="D14922" s="11">
        <v>46183.854201388902</v>
      </c>
      <c r="E14922" t="s">
        <v>18916</v>
      </c>
      <c r="F14922" t="s">
        <v>6415</v>
      </c>
      <c r="G14922" t="s">
        <v>6447</v>
      </c>
      <c r="H14922" t="s">
        <v>6360</v>
      </c>
      <c r="I14922" t="s">
        <v>55</v>
      </c>
      <c r="J14922" t="s">
        <v>732</v>
      </c>
      <c r="K14922" t="s">
        <v>18917</v>
      </c>
      <c r="L14922" t="s">
        <v>151</v>
      </c>
      <c r="M14922" t="s">
        <v>18918</v>
      </c>
      <c r="N14922" t="s">
        <v>7469</v>
      </c>
      <c r="O14922" t="s">
        <v>9718</v>
      </c>
      <c r="P14922">
        <v>4760000</v>
      </c>
      <c r="Q14922" t="s">
        <v>6778</v>
      </c>
      <c r="R14922" t="s">
        <v>6779</v>
      </c>
      <c r="S14922" s="12"/>
      <c r="T14922" s="13"/>
      <c r="U14922" t="s">
        <v>10077</v>
      </c>
    </row>
    <row r="14923" spans="1:21" x14ac:dyDescent="0.25">
      <c r="A14923" t="s">
        <v>6637</v>
      </c>
      <c r="B14923" s="12">
        <v>83314</v>
      </c>
      <c r="C14923" t="s">
        <v>12002</v>
      </c>
      <c r="D14923" s="11">
        <v>46184.339236111096</v>
      </c>
      <c r="E14923" t="s">
        <v>12003</v>
      </c>
      <c r="F14923" t="s">
        <v>6415</v>
      </c>
      <c r="G14923" t="s">
        <v>18687</v>
      </c>
      <c r="H14923" t="s">
        <v>6360</v>
      </c>
      <c r="I14923" t="s">
        <v>55</v>
      </c>
      <c r="J14923" t="s">
        <v>643</v>
      </c>
      <c r="K14923" t="s">
        <v>18933</v>
      </c>
      <c r="L14923" t="s">
        <v>808</v>
      </c>
      <c r="M14923" t="s">
        <v>18934</v>
      </c>
      <c r="N14923" t="s">
        <v>7469</v>
      </c>
      <c r="O14923" t="s">
        <v>9718</v>
      </c>
      <c r="P14923">
        <v>3998000</v>
      </c>
      <c r="Q14923" t="s">
        <v>6636</v>
      </c>
      <c r="R14923" t="s">
        <v>6636</v>
      </c>
      <c r="S14923" s="12"/>
      <c r="T14923" s="13"/>
      <c r="U14923" t="s">
        <v>10371</v>
      </c>
    </row>
    <row r="14924" spans="1:21" x14ac:dyDescent="0.25">
      <c r="A14924" t="s">
        <v>6619</v>
      </c>
      <c r="B14924" s="12">
        <v>83044</v>
      </c>
      <c r="C14924" t="s">
        <v>18742</v>
      </c>
      <c r="D14924" s="11">
        <v>46184.426064814797</v>
      </c>
      <c r="E14924" t="s">
        <v>18743</v>
      </c>
      <c r="F14924" t="s">
        <v>6415</v>
      </c>
      <c r="G14924" t="s">
        <v>12930</v>
      </c>
      <c r="H14924" t="s">
        <v>6360</v>
      </c>
      <c r="I14924" t="s">
        <v>65</v>
      </c>
      <c r="J14924" t="s">
        <v>636</v>
      </c>
      <c r="K14924" t="s">
        <v>18744</v>
      </c>
      <c r="L14924" t="s">
        <v>3820</v>
      </c>
      <c r="M14924" t="s">
        <v>18745</v>
      </c>
      <c r="N14924" t="s">
        <v>7469</v>
      </c>
      <c r="O14924" t="s">
        <v>9718</v>
      </c>
      <c r="P14924">
        <v>4780000</v>
      </c>
      <c r="Q14924" t="s">
        <v>6636</v>
      </c>
      <c r="R14924" t="s">
        <v>6636</v>
      </c>
      <c r="S14924" s="12"/>
      <c r="T14924" s="13"/>
      <c r="U14924" t="s">
        <v>6883</v>
      </c>
    </row>
    <row r="14925" spans="1:21" x14ac:dyDescent="0.25">
      <c r="A14925" t="s">
        <v>6619</v>
      </c>
      <c r="B14925" s="12">
        <v>83044</v>
      </c>
      <c r="C14925" t="s">
        <v>18742</v>
      </c>
      <c r="D14925" s="11">
        <v>46184.426064814797</v>
      </c>
      <c r="E14925" t="s">
        <v>18743</v>
      </c>
      <c r="F14925" t="s">
        <v>6415</v>
      </c>
      <c r="G14925" t="s">
        <v>6364</v>
      </c>
      <c r="H14925" t="s">
        <v>6360</v>
      </c>
      <c r="I14925" t="s">
        <v>65</v>
      </c>
      <c r="J14925" t="s">
        <v>636</v>
      </c>
      <c r="K14925" t="s">
        <v>18744</v>
      </c>
      <c r="L14925" t="s">
        <v>3820</v>
      </c>
      <c r="M14925" t="s">
        <v>18745</v>
      </c>
      <c r="N14925" t="s">
        <v>7469</v>
      </c>
      <c r="O14925" t="s">
        <v>9718</v>
      </c>
      <c r="P14925">
        <v>4780000</v>
      </c>
      <c r="Q14925" t="s">
        <v>6636</v>
      </c>
      <c r="R14925" t="s">
        <v>6636</v>
      </c>
      <c r="S14925" s="12"/>
      <c r="T14925" s="13"/>
      <c r="U14925" t="s">
        <v>6883</v>
      </c>
    </row>
    <row r="14926" spans="1:21" x14ac:dyDescent="0.25">
      <c r="A14926" t="s">
        <v>6619</v>
      </c>
      <c r="B14926" s="12">
        <v>83048</v>
      </c>
      <c r="C14926" t="s">
        <v>18791</v>
      </c>
      <c r="D14926" s="11">
        <v>46184.436099537001</v>
      </c>
      <c r="E14926" t="s">
        <v>18792</v>
      </c>
      <c r="F14926" t="s">
        <v>6415</v>
      </c>
      <c r="G14926" t="s">
        <v>6367</v>
      </c>
      <c r="H14926" t="s">
        <v>6360</v>
      </c>
      <c r="I14926" t="s">
        <v>55</v>
      </c>
      <c r="J14926" t="s">
        <v>176</v>
      </c>
      <c r="K14926" t="s">
        <v>18793</v>
      </c>
      <c r="L14926" t="s">
        <v>18638</v>
      </c>
      <c r="M14926" t="s">
        <v>6636</v>
      </c>
      <c r="N14926" t="s">
        <v>7014</v>
      </c>
      <c r="O14926" t="s">
        <v>9695</v>
      </c>
      <c r="P14926">
        <v>7319800</v>
      </c>
      <c r="Q14926" t="s">
        <v>6893</v>
      </c>
      <c r="R14926" t="s">
        <v>6779</v>
      </c>
      <c r="S14926" s="12"/>
      <c r="T14926" s="13"/>
      <c r="U14926" t="s">
        <v>6629</v>
      </c>
    </row>
    <row r="14927" spans="1:21" x14ac:dyDescent="0.25">
      <c r="A14927" t="s">
        <v>6619</v>
      </c>
      <c r="B14927" s="12">
        <v>83048</v>
      </c>
      <c r="C14927" t="s">
        <v>18791</v>
      </c>
      <c r="D14927" s="11">
        <v>46184.436099537001</v>
      </c>
      <c r="E14927" t="s">
        <v>18792</v>
      </c>
      <c r="F14927" t="s">
        <v>6415</v>
      </c>
      <c r="G14927" t="s">
        <v>6365</v>
      </c>
      <c r="H14927" t="s">
        <v>6360</v>
      </c>
      <c r="I14927" t="s">
        <v>55</v>
      </c>
      <c r="J14927" t="s">
        <v>176</v>
      </c>
      <c r="K14927" t="s">
        <v>18793</v>
      </c>
      <c r="L14927" t="s">
        <v>18638</v>
      </c>
      <c r="M14927" t="s">
        <v>6636</v>
      </c>
      <c r="N14927" t="s">
        <v>7014</v>
      </c>
      <c r="O14927" t="s">
        <v>9695</v>
      </c>
      <c r="P14927">
        <v>7319800</v>
      </c>
      <c r="Q14927" t="s">
        <v>6893</v>
      </c>
      <c r="R14927" t="s">
        <v>6779</v>
      </c>
      <c r="S14927" s="12"/>
      <c r="T14927" s="13"/>
      <c r="U14927" t="s">
        <v>6629</v>
      </c>
    </row>
    <row r="14928" spans="1:21" x14ac:dyDescent="0.25">
      <c r="A14928" t="s">
        <v>6637</v>
      </c>
      <c r="B14928" s="12">
        <v>83192</v>
      </c>
      <c r="C14928" t="s">
        <v>18935</v>
      </c>
      <c r="D14928" s="11">
        <v>46184.464178240698</v>
      </c>
      <c r="E14928" t="s">
        <v>18936</v>
      </c>
      <c r="F14928" t="s">
        <v>6415</v>
      </c>
      <c r="G14928" t="s">
        <v>6437</v>
      </c>
      <c r="H14928" t="s">
        <v>6360</v>
      </c>
      <c r="I14928" t="s">
        <v>55</v>
      </c>
      <c r="J14928" t="s">
        <v>737</v>
      </c>
      <c r="K14928" t="s">
        <v>18937</v>
      </c>
      <c r="L14928" t="s">
        <v>1676</v>
      </c>
      <c r="M14928" t="s">
        <v>18938</v>
      </c>
      <c r="N14928" t="s">
        <v>7469</v>
      </c>
      <c r="O14928" t="s">
        <v>7470</v>
      </c>
      <c r="P14928">
        <v>5760000</v>
      </c>
      <c r="Q14928" t="s">
        <v>6636</v>
      </c>
      <c r="R14928" t="s">
        <v>6636</v>
      </c>
      <c r="S14928" s="12"/>
      <c r="T14928" s="13"/>
      <c r="U14928" t="s">
        <v>7455</v>
      </c>
    </row>
    <row r="14929" spans="1:21" x14ac:dyDescent="0.25">
      <c r="A14929" t="s">
        <v>6637</v>
      </c>
      <c r="B14929" s="12">
        <v>83192</v>
      </c>
      <c r="C14929" t="s">
        <v>18935</v>
      </c>
      <c r="D14929" s="11">
        <v>46184.464178240698</v>
      </c>
      <c r="E14929" t="s">
        <v>18936</v>
      </c>
      <c r="F14929" t="s">
        <v>6415</v>
      </c>
      <c r="G14929" t="s">
        <v>6439</v>
      </c>
      <c r="H14929" t="s">
        <v>6360</v>
      </c>
      <c r="I14929" t="s">
        <v>55</v>
      </c>
      <c r="J14929" t="s">
        <v>737</v>
      </c>
      <c r="K14929" t="s">
        <v>18937</v>
      </c>
      <c r="L14929" t="s">
        <v>1676</v>
      </c>
      <c r="M14929" t="s">
        <v>18938</v>
      </c>
      <c r="N14929" t="s">
        <v>7469</v>
      </c>
      <c r="O14929" t="s">
        <v>7470</v>
      </c>
      <c r="P14929">
        <v>5760000</v>
      </c>
      <c r="Q14929" t="s">
        <v>6636</v>
      </c>
      <c r="R14929" t="s">
        <v>6636</v>
      </c>
      <c r="S14929" s="12"/>
      <c r="T14929" s="13"/>
      <c r="U14929" t="s">
        <v>7455</v>
      </c>
    </row>
    <row r="14930" spans="1:21" x14ac:dyDescent="0.25">
      <c r="A14930" t="s">
        <v>6637</v>
      </c>
      <c r="B14930" s="12">
        <v>84222</v>
      </c>
      <c r="C14930" t="s">
        <v>18939</v>
      </c>
      <c r="D14930" s="11">
        <v>46184.469675925902</v>
      </c>
      <c r="E14930" t="s">
        <v>18940</v>
      </c>
      <c r="F14930" t="s">
        <v>6415</v>
      </c>
      <c r="G14930" t="s">
        <v>18679</v>
      </c>
      <c r="H14930" t="s">
        <v>6360</v>
      </c>
      <c r="I14930" t="s">
        <v>55</v>
      </c>
      <c r="J14930" t="s">
        <v>44</v>
      </c>
      <c r="K14930" t="s">
        <v>18941</v>
      </c>
      <c r="L14930" t="s">
        <v>1668</v>
      </c>
      <c r="M14930" t="s">
        <v>18942</v>
      </c>
      <c r="N14930" t="s">
        <v>8601</v>
      </c>
      <c r="O14930" t="s">
        <v>9648</v>
      </c>
      <c r="P14930">
        <v>9168000</v>
      </c>
      <c r="Q14930" t="s">
        <v>6636</v>
      </c>
      <c r="R14930" t="s">
        <v>6636</v>
      </c>
      <c r="S14930" s="12"/>
      <c r="T14930" s="13"/>
      <c r="U14930" t="s">
        <v>6711</v>
      </c>
    </row>
    <row r="14931" spans="1:21" x14ac:dyDescent="0.25">
      <c r="A14931" t="s">
        <v>6637</v>
      </c>
      <c r="B14931" s="12">
        <v>84222</v>
      </c>
      <c r="C14931" t="s">
        <v>18939</v>
      </c>
      <c r="D14931" s="11">
        <v>46184.469675925902</v>
      </c>
      <c r="E14931" t="s">
        <v>18940</v>
      </c>
      <c r="F14931" t="s">
        <v>6415</v>
      </c>
      <c r="G14931" t="s">
        <v>18684</v>
      </c>
      <c r="H14931" t="s">
        <v>6360</v>
      </c>
      <c r="I14931" t="s">
        <v>55</v>
      </c>
      <c r="J14931" t="s">
        <v>44</v>
      </c>
      <c r="K14931" t="s">
        <v>18941</v>
      </c>
      <c r="L14931" t="s">
        <v>1668</v>
      </c>
      <c r="M14931" t="s">
        <v>18942</v>
      </c>
      <c r="N14931" t="s">
        <v>8601</v>
      </c>
      <c r="O14931" t="s">
        <v>9648</v>
      </c>
      <c r="P14931">
        <v>9168000</v>
      </c>
      <c r="Q14931" t="s">
        <v>6636</v>
      </c>
      <c r="R14931" t="s">
        <v>6636</v>
      </c>
      <c r="S14931" s="12"/>
      <c r="T14931" s="13"/>
      <c r="U14931" t="s">
        <v>6711</v>
      </c>
    </row>
    <row r="14932" spans="1:21" x14ac:dyDescent="0.25">
      <c r="A14932" t="s">
        <v>6637</v>
      </c>
      <c r="B14932" s="12">
        <v>83190</v>
      </c>
      <c r="C14932" t="s">
        <v>18943</v>
      </c>
      <c r="D14932" s="11">
        <v>46184.509375000001</v>
      </c>
      <c r="E14932" t="s">
        <v>18944</v>
      </c>
      <c r="F14932" t="s">
        <v>6415</v>
      </c>
      <c r="G14932" t="s">
        <v>6496</v>
      </c>
      <c r="H14932" t="s">
        <v>6360</v>
      </c>
      <c r="I14932" t="s">
        <v>55</v>
      </c>
      <c r="J14932" t="s">
        <v>737</v>
      </c>
      <c r="K14932" t="s">
        <v>18632</v>
      </c>
      <c r="L14932" t="s">
        <v>18633</v>
      </c>
      <c r="M14932" t="s">
        <v>18634</v>
      </c>
      <c r="N14932" t="s">
        <v>7469</v>
      </c>
      <c r="O14932" t="s">
        <v>7470</v>
      </c>
      <c r="P14932">
        <v>6460000</v>
      </c>
      <c r="Q14932" t="s">
        <v>6636</v>
      </c>
      <c r="R14932" t="s">
        <v>6636</v>
      </c>
      <c r="S14932" s="12"/>
      <c r="T14932" s="13"/>
      <c r="U14932" t="s">
        <v>7008</v>
      </c>
    </row>
    <row r="14933" spans="1:21" x14ac:dyDescent="0.25">
      <c r="A14933" t="s">
        <v>6637</v>
      </c>
      <c r="B14933" s="12">
        <v>83190</v>
      </c>
      <c r="C14933" t="s">
        <v>18943</v>
      </c>
      <c r="D14933" s="11">
        <v>46184.509375000001</v>
      </c>
      <c r="E14933" t="s">
        <v>18944</v>
      </c>
      <c r="F14933" t="s">
        <v>6415</v>
      </c>
      <c r="G14933" t="s">
        <v>6497</v>
      </c>
      <c r="H14933" t="s">
        <v>6360</v>
      </c>
      <c r="I14933" t="s">
        <v>55</v>
      </c>
      <c r="J14933" t="s">
        <v>737</v>
      </c>
      <c r="K14933" t="s">
        <v>18632</v>
      </c>
      <c r="L14933" t="s">
        <v>18633</v>
      </c>
      <c r="M14933" t="s">
        <v>18634</v>
      </c>
      <c r="N14933" t="s">
        <v>7469</v>
      </c>
      <c r="O14933" t="s">
        <v>7470</v>
      </c>
      <c r="P14933">
        <v>6460000</v>
      </c>
      <c r="Q14933" t="s">
        <v>6636</v>
      </c>
      <c r="R14933" t="s">
        <v>6636</v>
      </c>
      <c r="S14933" s="12"/>
      <c r="T14933" s="13"/>
      <c r="U14933" t="s">
        <v>7008</v>
      </c>
    </row>
    <row r="14934" spans="1:21" x14ac:dyDescent="0.25">
      <c r="A14934" t="s">
        <v>6637</v>
      </c>
      <c r="B14934" s="12">
        <v>83190</v>
      </c>
      <c r="C14934" t="s">
        <v>18943</v>
      </c>
      <c r="D14934" s="11">
        <v>46184.509375000001</v>
      </c>
      <c r="E14934" t="s">
        <v>18944</v>
      </c>
      <c r="F14934" t="s">
        <v>6415</v>
      </c>
      <c r="G14934" t="s">
        <v>6498</v>
      </c>
      <c r="H14934" t="s">
        <v>6360</v>
      </c>
      <c r="I14934" t="s">
        <v>55</v>
      </c>
      <c r="J14934" t="s">
        <v>737</v>
      </c>
      <c r="K14934" t="s">
        <v>18632</v>
      </c>
      <c r="L14934" t="s">
        <v>18633</v>
      </c>
      <c r="M14934" t="s">
        <v>18634</v>
      </c>
      <c r="N14934" t="s">
        <v>7469</v>
      </c>
      <c r="O14934" t="s">
        <v>7470</v>
      </c>
      <c r="P14934">
        <v>6460000</v>
      </c>
      <c r="Q14934" t="s">
        <v>6636</v>
      </c>
      <c r="R14934" t="s">
        <v>6636</v>
      </c>
      <c r="S14934" s="12"/>
      <c r="T14934" s="13"/>
      <c r="U14934" t="s">
        <v>7008</v>
      </c>
    </row>
    <row r="14935" spans="1:21" x14ac:dyDescent="0.25">
      <c r="A14935" t="s">
        <v>6637</v>
      </c>
      <c r="B14935" s="12">
        <v>83190</v>
      </c>
      <c r="C14935" t="s">
        <v>18943</v>
      </c>
      <c r="D14935" s="11">
        <v>46184.509375000001</v>
      </c>
      <c r="E14935" t="s">
        <v>18944</v>
      </c>
      <c r="F14935" t="s">
        <v>6415</v>
      </c>
      <c r="G14935" t="s">
        <v>6499</v>
      </c>
      <c r="H14935" t="s">
        <v>6360</v>
      </c>
      <c r="I14935" t="s">
        <v>55</v>
      </c>
      <c r="J14935" t="s">
        <v>737</v>
      </c>
      <c r="K14935" t="s">
        <v>18632</v>
      </c>
      <c r="L14935" t="s">
        <v>18633</v>
      </c>
      <c r="M14935" t="s">
        <v>18634</v>
      </c>
      <c r="N14935" t="s">
        <v>7469</v>
      </c>
      <c r="O14935" t="s">
        <v>7470</v>
      </c>
      <c r="P14935">
        <v>6460000</v>
      </c>
      <c r="Q14935" t="s">
        <v>6636</v>
      </c>
      <c r="R14935" t="s">
        <v>6636</v>
      </c>
      <c r="S14935" s="12"/>
      <c r="T14935" s="13"/>
      <c r="U14935" t="s">
        <v>7008</v>
      </c>
    </row>
    <row r="14936" spans="1:21" x14ac:dyDescent="0.25">
      <c r="A14936" t="s">
        <v>6637</v>
      </c>
      <c r="B14936" s="12">
        <v>83112</v>
      </c>
      <c r="C14936" t="s">
        <v>18945</v>
      </c>
      <c r="D14936" s="11">
        <v>46184.603437500002</v>
      </c>
      <c r="E14936" t="s">
        <v>18946</v>
      </c>
      <c r="F14936" t="s">
        <v>6415</v>
      </c>
      <c r="G14936" t="s">
        <v>6448</v>
      </c>
      <c r="H14936" t="s">
        <v>6360</v>
      </c>
      <c r="I14936" t="s">
        <v>55</v>
      </c>
      <c r="J14936" t="s">
        <v>643</v>
      </c>
      <c r="K14936" t="s">
        <v>18947</v>
      </c>
      <c r="L14936" t="s">
        <v>151</v>
      </c>
      <c r="M14936" t="s">
        <v>18948</v>
      </c>
      <c r="N14936" t="s">
        <v>7469</v>
      </c>
      <c r="O14936" t="s">
        <v>7933</v>
      </c>
      <c r="P14936">
        <v>7580000</v>
      </c>
      <c r="Q14936" t="s">
        <v>6778</v>
      </c>
      <c r="R14936" t="s">
        <v>6779</v>
      </c>
      <c r="S14936" s="12"/>
      <c r="T14936" s="13"/>
      <c r="U14936" t="s">
        <v>6920</v>
      </c>
    </row>
    <row r="14937" spans="1:21" x14ac:dyDescent="0.25">
      <c r="A14937" t="s">
        <v>6637</v>
      </c>
      <c r="B14937" s="12">
        <v>83112</v>
      </c>
      <c r="C14937" t="s">
        <v>18945</v>
      </c>
      <c r="D14937" s="11">
        <v>46184.603437500002</v>
      </c>
      <c r="E14937" t="s">
        <v>18946</v>
      </c>
      <c r="F14937" t="s">
        <v>6415</v>
      </c>
      <c r="G14937" t="s">
        <v>6447</v>
      </c>
      <c r="H14937" t="s">
        <v>6360</v>
      </c>
      <c r="I14937" t="s">
        <v>55</v>
      </c>
      <c r="J14937" t="s">
        <v>643</v>
      </c>
      <c r="K14937" t="s">
        <v>18947</v>
      </c>
      <c r="L14937" t="s">
        <v>151</v>
      </c>
      <c r="M14937" t="s">
        <v>18948</v>
      </c>
      <c r="N14937" t="s">
        <v>7469</v>
      </c>
      <c r="O14937" t="s">
        <v>7933</v>
      </c>
      <c r="P14937">
        <v>7580000</v>
      </c>
      <c r="Q14937" t="s">
        <v>6778</v>
      </c>
      <c r="R14937" t="s">
        <v>6779</v>
      </c>
      <c r="S14937" s="12"/>
      <c r="T14937" s="13"/>
      <c r="U14937" t="s">
        <v>6920</v>
      </c>
    </row>
    <row r="14938" spans="1:21" x14ac:dyDescent="0.25">
      <c r="A14938" t="s">
        <v>6619</v>
      </c>
      <c r="B14938" s="12">
        <v>83108</v>
      </c>
      <c r="C14938" t="s">
        <v>18949</v>
      </c>
      <c r="D14938" s="11">
        <v>46184.652430555601</v>
      </c>
      <c r="E14938" t="s">
        <v>18950</v>
      </c>
      <c r="F14938" t="s">
        <v>6415</v>
      </c>
      <c r="G14938" t="s">
        <v>11132</v>
      </c>
      <c r="H14938" t="s">
        <v>6360</v>
      </c>
      <c r="I14938" t="s">
        <v>6636</v>
      </c>
      <c r="J14938" t="s">
        <v>6636</v>
      </c>
      <c r="K14938" t="s">
        <v>18951</v>
      </c>
      <c r="L14938" t="s">
        <v>2610</v>
      </c>
      <c r="M14938" t="s">
        <v>18952</v>
      </c>
      <c r="N14938" t="s">
        <v>7469</v>
      </c>
      <c r="O14938" t="s">
        <v>9718</v>
      </c>
      <c r="P14938">
        <v>4500000</v>
      </c>
      <c r="Q14938" t="s">
        <v>6636</v>
      </c>
      <c r="R14938" t="s">
        <v>6636</v>
      </c>
      <c r="S14938" s="12"/>
      <c r="T14938" s="13"/>
      <c r="U14938" t="s">
        <v>6671</v>
      </c>
    </row>
    <row r="14939" spans="1:21" x14ac:dyDescent="0.25">
      <c r="A14939" t="s">
        <v>6619</v>
      </c>
      <c r="B14939" s="12">
        <v>83108</v>
      </c>
      <c r="C14939" t="s">
        <v>18949</v>
      </c>
      <c r="D14939" s="11">
        <v>46184.652430555601</v>
      </c>
      <c r="E14939" t="s">
        <v>18950</v>
      </c>
      <c r="F14939" t="s">
        <v>6415</v>
      </c>
      <c r="G14939" t="s">
        <v>11133</v>
      </c>
      <c r="H14939" t="s">
        <v>6360</v>
      </c>
      <c r="I14939" t="s">
        <v>6636</v>
      </c>
      <c r="J14939" t="s">
        <v>6636</v>
      </c>
      <c r="K14939" t="s">
        <v>18951</v>
      </c>
      <c r="L14939" t="s">
        <v>2610</v>
      </c>
      <c r="M14939" t="s">
        <v>18952</v>
      </c>
      <c r="N14939" t="s">
        <v>7469</v>
      </c>
      <c r="O14939" t="s">
        <v>9718</v>
      </c>
      <c r="P14939">
        <v>4500000</v>
      </c>
      <c r="Q14939" t="s">
        <v>6636</v>
      </c>
      <c r="R14939" t="s">
        <v>6636</v>
      </c>
      <c r="S14939" s="12"/>
      <c r="T14939" s="13"/>
      <c r="U14939" t="s">
        <v>6671</v>
      </c>
    </row>
    <row r="14940" spans="1:21" x14ac:dyDescent="0.25">
      <c r="A14940" t="s">
        <v>6619</v>
      </c>
      <c r="B14940" s="12">
        <v>83112</v>
      </c>
      <c r="C14940" t="s">
        <v>18945</v>
      </c>
      <c r="D14940" s="11">
        <v>46184.6573263889</v>
      </c>
      <c r="E14940" t="s">
        <v>18946</v>
      </c>
      <c r="F14940" t="s">
        <v>6415</v>
      </c>
      <c r="G14940" t="s">
        <v>6448</v>
      </c>
      <c r="H14940" t="s">
        <v>6360</v>
      </c>
      <c r="I14940" t="s">
        <v>55</v>
      </c>
      <c r="J14940" t="s">
        <v>643</v>
      </c>
      <c r="K14940" t="s">
        <v>18947</v>
      </c>
      <c r="L14940" t="s">
        <v>151</v>
      </c>
      <c r="M14940" t="s">
        <v>18948</v>
      </c>
      <c r="N14940" t="s">
        <v>7469</v>
      </c>
      <c r="O14940" t="s">
        <v>7933</v>
      </c>
      <c r="P14940">
        <v>7580000</v>
      </c>
      <c r="Q14940" t="s">
        <v>6778</v>
      </c>
      <c r="R14940" t="s">
        <v>6779</v>
      </c>
      <c r="S14940" s="12"/>
      <c r="T14940" s="13"/>
      <c r="U14940" t="s">
        <v>6920</v>
      </c>
    </row>
    <row r="14941" spans="1:21" x14ac:dyDescent="0.25">
      <c r="A14941" t="s">
        <v>6619</v>
      </c>
      <c r="B14941" s="12">
        <v>83112</v>
      </c>
      <c r="C14941" t="s">
        <v>18945</v>
      </c>
      <c r="D14941" s="11">
        <v>46184.6573263889</v>
      </c>
      <c r="E14941" t="s">
        <v>18946</v>
      </c>
      <c r="F14941" t="s">
        <v>6415</v>
      </c>
      <c r="G14941" t="s">
        <v>6447</v>
      </c>
      <c r="H14941" t="s">
        <v>6360</v>
      </c>
      <c r="I14941" t="s">
        <v>55</v>
      </c>
      <c r="J14941" t="s">
        <v>643</v>
      </c>
      <c r="K14941" t="s">
        <v>18947</v>
      </c>
      <c r="L14941" t="s">
        <v>151</v>
      </c>
      <c r="M14941" t="s">
        <v>18948</v>
      </c>
      <c r="N14941" t="s">
        <v>7469</v>
      </c>
      <c r="O14941" t="s">
        <v>7933</v>
      </c>
      <c r="P14941">
        <v>7580000</v>
      </c>
      <c r="Q14941" t="s">
        <v>6778</v>
      </c>
      <c r="R14941" t="s">
        <v>6779</v>
      </c>
      <c r="S14941" s="12"/>
      <c r="T14941" s="13"/>
      <c r="U14941" t="s">
        <v>6920</v>
      </c>
    </row>
    <row r="14942" spans="1:21" x14ac:dyDescent="0.25">
      <c r="A14942" t="s">
        <v>6637</v>
      </c>
      <c r="B14942" s="12">
        <v>83580</v>
      </c>
      <c r="C14942" t="s">
        <v>18953</v>
      </c>
      <c r="D14942" s="11">
        <v>46184.682638888902</v>
      </c>
      <c r="E14942" t="s">
        <v>18954</v>
      </c>
      <c r="F14942" t="s">
        <v>6415</v>
      </c>
      <c r="G14942" t="s">
        <v>6367</v>
      </c>
      <c r="H14942" t="s">
        <v>6360</v>
      </c>
      <c r="I14942" t="s">
        <v>55</v>
      </c>
      <c r="J14942" t="s">
        <v>737</v>
      </c>
      <c r="K14942" t="s">
        <v>18955</v>
      </c>
      <c r="L14942" t="s">
        <v>18638</v>
      </c>
      <c r="M14942" t="s">
        <v>18956</v>
      </c>
      <c r="N14942" t="s">
        <v>8601</v>
      </c>
      <c r="O14942" t="s">
        <v>9632</v>
      </c>
      <c r="P14942">
        <v>7019800</v>
      </c>
      <c r="Q14942" t="s">
        <v>6636</v>
      </c>
      <c r="R14942" t="s">
        <v>6636</v>
      </c>
      <c r="S14942" s="12"/>
      <c r="T14942" s="13"/>
      <c r="U14942" t="s">
        <v>7560</v>
      </c>
    </row>
    <row r="14943" spans="1:21" x14ac:dyDescent="0.25">
      <c r="A14943" t="s">
        <v>6637</v>
      </c>
      <c r="B14943" s="12">
        <v>83580</v>
      </c>
      <c r="C14943" t="s">
        <v>18953</v>
      </c>
      <c r="D14943" s="11">
        <v>46184.682638888902</v>
      </c>
      <c r="E14943" t="s">
        <v>18954</v>
      </c>
      <c r="F14943" t="s">
        <v>6415</v>
      </c>
      <c r="G14943" t="s">
        <v>6365</v>
      </c>
      <c r="H14943" t="s">
        <v>6360</v>
      </c>
      <c r="I14943" t="s">
        <v>55</v>
      </c>
      <c r="J14943" t="s">
        <v>737</v>
      </c>
      <c r="K14943" t="s">
        <v>18955</v>
      </c>
      <c r="L14943" t="s">
        <v>18638</v>
      </c>
      <c r="M14943" t="s">
        <v>18956</v>
      </c>
      <c r="N14943" t="s">
        <v>8601</v>
      </c>
      <c r="O14943" t="s">
        <v>9632</v>
      </c>
      <c r="P14943">
        <v>7019800</v>
      </c>
      <c r="Q14943" t="s">
        <v>6636</v>
      </c>
      <c r="R14943" t="s">
        <v>6636</v>
      </c>
      <c r="S14943" s="12"/>
      <c r="T14943" s="13"/>
      <c r="U14943" t="s">
        <v>7560</v>
      </c>
    </row>
    <row r="14944" spans="1:21" x14ac:dyDescent="0.25">
      <c r="A14944" t="s">
        <v>6637</v>
      </c>
      <c r="B14944" s="12">
        <v>83154</v>
      </c>
      <c r="C14944" t="s">
        <v>18957</v>
      </c>
      <c r="D14944" s="11">
        <v>46184.708680555603</v>
      </c>
      <c r="E14944" t="s">
        <v>18958</v>
      </c>
      <c r="F14944" t="s">
        <v>6415</v>
      </c>
      <c r="G14944" t="s">
        <v>18959</v>
      </c>
      <c r="H14944" t="s">
        <v>6360</v>
      </c>
      <c r="I14944" t="s">
        <v>55</v>
      </c>
      <c r="J14944" t="s">
        <v>732</v>
      </c>
      <c r="K14944" t="s">
        <v>18960</v>
      </c>
      <c r="L14944" t="s">
        <v>2629</v>
      </c>
      <c r="M14944" t="s">
        <v>18961</v>
      </c>
      <c r="N14944" t="s">
        <v>7469</v>
      </c>
      <c r="O14944" t="s">
        <v>7470</v>
      </c>
      <c r="P14944">
        <v>5760000</v>
      </c>
      <c r="Q14944" t="s">
        <v>6893</v>
      </c>
      <c r="R14944" t="s">
        <v>6779</v>
      </c>
      <c r="S14944" s="12"/>
      <c r="T14944" s="13"/>
      <c r="U14944" t="s">
        <v>6708</v>
      </c>
    </row>
    <row r="14945" spans="1:21" x14ac:dyDescent="0.25">
      <c r="A14945" t="s">
        <v>6637</v>
      </c>
      <c r="B14945" s="12">
        <v>83134</v>
      </c>
      <c r="C14945" t="s">
        <v>6648</v>
      </c>
      <c r="D14945" s="11">
        <v>46184.740150463003</v>
      </c>
      <c r="E14945" t="s">
        <v>6649</v>
      </c>
      <c r="F14945" t="s">
        <v>6415</v>
      </c>
      <c r="G14945" t="s">
        <v>18796</v>
      </c>
      <c r="H14945" t="s">
        <v>6360</v>
      </c>
      <c r="I14945" t="s">
        <v>55</v>
      </c>
      <c r="J14945" t="s">
        <v>643</v>
      </c>
      <c r="K14945" t="s">
        <v>18962</v>
      </c>
      <c r="L14945" t="s">
        <v>18663</v>
      </c>
      <c r="M14945" t="s">
        <v>18963</v>
      </c>
      <c r="N14945" t="s">
        <v>8601</v>
      </c>
      <c r="O14945" t="s">
        <v>9632</v>
      </c>
      <c r="P14945">
        <v>6619800</v>
      </c>
      <c r="Q14945" t="s">
        <v>6636</v>
      </c>
      <c r="R14945" t="s">
        <v>6636</v>
      </c>
      <c r="S14945" s="12"/>
      <c r="T14945" s="13"/>
      <c r="U14945" t="s">
        <v>6650</v>
      </c>
    </row>
    <row r="14946" spans="1:21" x14ac:dyDescent="0.25">
      <c r="A14946" t="s">
        <v>6637</v>
      </c>
      <c r="B14946" s="12">
        <v>83134</v>
      </c>
      <c r="C14946" t="s">
        <v>6648</v>
      </c>
      <c r="D14946" s="11">
        <v>46184.740150463003</v>
      </c>
      <c r="E14946" t="s">
        <v>6649</v>
      </c>
      <c r="F14946" t="s">
        <v>6415</v>
      </c>
      <c r="G14946" t="s">
        <v>18798</v>
      </c>
      <c r="H14946" t="s">
        <v>6360</v>
      </c>
      <c r="I14946" t="s">
        <v>55</v>
      </c>
      <c r="J14946" t="s">
        <v>643</v>
      </c>
      <c r="K14946" t="s">
        <v>18962</v>
      </c>
      <c r="L14946" t="s">
        <v>18663</v>
      </c>
      <c r="M14946" t="s">
        <v>18963</v>
      </c>
      <c r="N14946" t="s">
        <v>8601</v>
      </c>
      <c r="O14946" t="s">
        <v>9632</v>
      </c>
      <c r="P14946">
        <v>6619800</v>
      </c>
      <c r="Q14946" t="s">
        <v>6636</v>
      </c>
      <c r="R14946" t="s">
        <v>6636</v>
      </c>
      <c r="S14946" s="12"/>
      <c r="T14946" s="13"/>
      <c r="U14946" t="s">
        <v>6650</v>
      </c>
    </row>
    <row r="14947" spans="1:21" x14ac:dyDescent="0.25">
      <c r="A14947" t="s">
        <v>6619</v>
      </c>
      <c r="B14947" s="12">
        <v>83134</v>
      </c>
      <c r="C14947" t="s">
        <v>6648</v>
      </c>
      <c r="D14947" s="11">
        <v>46184.745370370401</v>
      </c>
      <c r="E14947" t="s">
        <v>6649</v>
      </c>
      <c r="F14947" t="s">
        <v>6415</v>
      </c>
      <c r="G14947" t="s">
        <v>18796</v>
      </c>
      <c r="H14947" t="s">
        <v>6360</v>
      </c>
      <c r="I14947" t="s">
        <v>55</v>
      </c>
      <c r="J14947" t="s">
        <v>643</v>
      </c>
      <c r="K14947" t="s">
        <v>18962</v>
      </c>
      <c r="L14947" t="s">
        <v>18663</v>
      </c>
      <c r="M14947" t="s">
        <v>18963</v>
      </c>
      <c r="N14947" t="s">
        <v>8601</v>
      </c>
      <c r="O14947" t="s">
        <v>9632</v>
      </c>
      <c r="P14947">
        <v>6619800</v>
      </c>
      <c r="Q14947" t="s">
        <v>6636</v>
      </c>
      <c r="R14947" t="s">
        <v>6636</v>
      </c>
      <c r="S14947" s="12"/>
      <c r="T14947" s="13"/>
      <c r="U14947" t="s">
        <v>6650</v>
      </c>
    </row>
    <row r="14948" spans="1:21" x14ac:dyDescent="0.25">
      <c r="A14948" t="s">
        <v>6619</v>
      </c>
      <c r="B14948" s="12">
        <v>83134</v>
      </c>
      <c r="C14948" t="s">
        <v>6648</v>
      </c>
      <c r="D14948" s="11">
        <v>46184.745370370401</v>
      </c>
      <c r="E14948" t="s">
        <v>6649</v>
      </c>
      <c r="F14948" t="s">
        <v>6415</v>
      </c>
      <c r="G14948" t="s">
        <v>18798</v>
      </c>
      <c r="H14948" t="s">
        <v>6360</v>
      </c>
      <c r="I14948" t="s">
        <v>55</v>
      </c>
      <c r="J14948" t="s">
        <v>643</v>
      </c>
      <c r="K14948" t="s">
        <v>18962</v>
      </c>
      <c r="L14948" t="s">
        <v>18663</v>
      </c>
      <c r="M14948" t="s">
        <v>18963</v>
      </c>
      <c r="N14948" t="s">
        <v>8601</v>
      </c>
      <c r="O14948" t="s">
        <v>9632</v>
      </c>
      <c r="P14948">
        <v>6619800</v>
      </c>
      <c r="Q14948" t="s">
        <v>6636</v>
      </c>
      <c r="R14948" t="s">
        <v>6636</v>
      </c>
      <c r="S14948" s="12"/>
      <c r="T14948" s="13"/>
      <c r="U14948" t="s">
        <v>6650</v>
      </c>
    </row>
    <row r="14949" spans="1:21" x14ac:dyDescent="0.25">
      <c r="A14949" t="s">
        <v>6619</v>
      </c>
      <c r="B14949" s="12">
        <v>83154</v>
      </c>
      <c r="C14949" t="s">
        <v>18957</v>
      </c>
      <c r="D14949" s="11">
        <v>46184.802743055603</v>
      </c>
      <c r="E14949" t="s">
        <v>18958</v>
      </c>
      <c r="F14949" t="s">
        <v>6415</v>
      </c>
      <c r="G14949" t="s">
        <v>18959</v>
      </c>
      <c r="H14949" t="s">
        <v>6360</v>
      </c>
      <c r="I14949" t="s">
        <v>55</v>
      </c>
      <c r="J14949" t="s">
        <v>732</v>
      </c>
      <c r="K14949" t="s">
        <v>18960</v>
      </c>
      <c r="L14949" t="s">
        <v>2629</v>
      </c>
      <c r="M14949" t="s">
        <v>18961</v>
      </c>
      <c r="N14949" t="s">
        <v>7469</v>
      </c>
      <c r="O14949" t="s">
        <v>7470</v>
      </c>
      <c r="P14949">
        <v>5760000</v>
      </c>
      <c r="Q14949" t="s">
        <v>6893</v>
      </c>
      <c r="R14949" t="s">
        <v>6779</v>
      </c>
      <c r="S14949" s="12"/>
      <c r="T14949" s="13"/>
      <c r="U14949" t="s">
        <v>6708</v>
      </c>
    </row>
    <row r="14950" spans="1:21" x14ac:dyDescent="0.25">
      <c r="A14950" t="s">
        <v>6637</v>
      </c>
      <c r="B14950" s="12">
        <v>83256</v>
      </c>
      <c r="C14950" t="s">
        <v>18964</v>
      </c>
      <c r="D14950" s="11">
        <v>46185.136111111096</v>
      </c>
      <c r="E14950" t="s">
        <v>18965</v>
      </c>
      <c r="F14950" t="s">
        <v>6415</v>
      </c>
      <c r="G14950" t="s">
        <v>18679</v>
      </c>
      <c r="H14950" t="s">
        <v>6360</v>
      </c>
      <c r="I14950" t="s">
        <v>6636</v>
      </c>
      <c r="J14950" t="s">
        <v>6636</v>
      </c>
      <c r="K14950" t="s">
        <v>18966</v>
      </c>
      <c r="L14950" t="s">
        <v>1668</v>
      </c>
      <c r="M14950" t="s">
        <v>18967</v>
      </c>
      <c r="N14950" t="s">
        <v>7469</v>
      </c>
      <c r="O14950" t="s">
        <v>9718</v>
      </c>
      <c r="P14950">
        <v>4500000</v>
      </c>
      <c r="Q14950" t="s">
        <v>6636</v>
      </c>
      <c r="R14950" t="s">
        <v>6636</v>
      </c>
      <c r="S14950" s="12"/>
      <c r="T14950" s="13"/>
      <c r="U14950" t="s">
        <v>6711</v>
      </c>
    </row>
    <row r="14951" spans="1:21" x14ac:dyDescent="0.25">
      <c r="A14951" t="s">
        <v>6637</v>
      </c>
      <c r="B14951" s="12">
        <v>83256</v>
      </c>
      <c r="C14951" t="s">
        <v>18964</v>
      </c>
      <c r="D14951" s="11">
        <v>46185.136111111096</v>
      </c>
      <c r="E14951" t="s">
        <v>18965</v>
      </c>
      <c r="F14951" t="s">
        <v>6415</v>
      </c>
      <c r="G14951" t="s">
        <v>18684</v>
      </c>
      <c r="H14951" t="s">
        <v>6360</v>
      </c>
      <c r="I14951" t="s">
        <v>6636</v>
      </c>
      <c r="J14951" t="s">
        <v>6636</v>
      </c>
      <c r="K14951" t="s">
        <v>18966</v>
      </c>
      <c r="L14951" t="s">
        <v>1668</v>
      </c>
      <c r="M14951" t="s">
        <v>18967</v>
      </c>
      <c r="N14951" t="s">
        <v>7469</v>
      </c>
      <c r="O14951" t="s">
        <v>9718</v>
      </c>
      <c r="P14951">
        <v>4500000</v>
      </c>
      <c r="Q14951" t="s">
        <v>6636</v>
      </c>
      <c r="R14951" t="s">
        <v>6636</v>
      </c>
      <c r="S14951" s="12"/>
      <c r="T14951" s="13"/>
      <c r="U14951" t="s">
        <v>6711</v>
      </c>
    </row>
    <row r="14952" spans="1:21" x14ac:dyDescent="0.25">
      <c r="A14952" t="s">
        <v>6637</v>
      </c>
      <c r="B14952" s="12">
        <v>83170</v>
      </c>
      <c r="C14952" t="s">
        <v>18968</v>
      </c>
      <c r="D14952" s="11">
        <v>46185.4226851852</v>
      </c>
      <c r="E14952" t="s">
        <v>18969</v>
      </c>
      <c r="F14952" t="s">
        <v>6415</v>
      </c>
      <c r="G14952" t="s">
        <v>6451</v>
      </c>
      <c r="H14952" t="s">
        <v>6360</v>
      </c>
      <c r="I14952" t="s">
        <v>55</v>
      </c>
      <c r="J14952" t="s">
        <v>6803</v>
      </c>
      <c r="K14952" t="s">
        <v>18970</v>
      </c>
      <c r="L14952" t="s">
        <v>1074</v>
      </c>
      <c r="M14952" t="s">
        <v>18971</v>
      </c>
      <c r="N14952" t="s">
        <v>7469</v>
      </c>
      <c r="O14952" t="s">
        <v>9718</v>
      </c>
      <c r="P14952">
        <v>4760000</v>
      </c>
      <c r="Q14952" t="s">
        <v>6636</v>
      </c>
      <c r="R14952" t="s">
        <v>6636</v>
      </c>
      <c r="S14952" s="12"/>
      <c r="T14952" s="13"/>
      <c r="U14952" t="s">
        <v>7474</v>
      </c>
    </row>
    <row r="14953" spans="1:21" x14ac:dyDescent="0.25">
      <c r="A14953" t="s">
        <v>6637</v>
      </c>
      <c r="B14953" s="12">
        <v>83636</v>
      </c>
      <c r="C14953" t="s">
        <v>18972</v>
      </c>
      <c r="D14953" s="11">
        <v>46185.427546296298</v>
      </c>
      <c r="E14953" t="s">
        <v>18973</v>
      </c>
      <c r="F14953" t="s">
        <v>6415</v>
      </c>
      <c r="G14953" t="s">
        <v>18687</v>
      </c>
      <c r="H14953" t="s">
        <v>6360</v>
      </c>
      <c r="I14953" t="s">
        <v>65</v>
      </c>
      <c r="J14953" t="s">
        <v>219</v>
      </c>
      <c r="K14953" t="s">
        <v>18834</v>
      </c>
      <c r="L14953" t="s">
        <v>808</v>
      </c>
      <c r="M14953" t="s">
        <v>18835</v>
      </c>
      <c r="N14953" t="s">
        <v>7469</v>
      </c>
      <c r="O14953" t="s">
        <v>7470</v>
      </c>
      <c r="P14953">
        <v>5760000</v>
      </c>
      <c r="Q14953" t="s">
        <v>6893</v>
      </c>
      <c r="R14953" t="s">
        <v>6779</v>
      </c>
      <c r="S14953" s="12"/>
      <c r="T14953" s="13"/>
      <c r="U14953" t="s">
        <v>8855</v>
      </c>
    </row>
    <row r="14954" spans="1:21" x14ac:dyDescent="0.25">
      <c r="A14954" t="s">
        <v>6637</v>
      </c>
      <c r="B14954" s="12">
        <v>166774</v>
      </c>
      <c r="C14954" t="s">
        <v>18974</v>
      </c>
      <c r="D14954" s="11">
        <v>46185.432129629597</v>
      </c>
      <c r="E14954" t="s">
        <v>18975</v>
      </c>
      <c r="F14954" t="s">
        <v>6415</v>
      </c>
      <c r="G14954" t="s">
        <v>6496</v>
      </c>
      <c r="H14954" t="s">
        <v>6360</v>
      </c>
      <c r="I14954" t="s">
        <v>55</v>
      </c>
      <c r="J14954" t="s">
        <v>44</v>
      </c>
      <c r="K14954" t="s">
        <v>18777</v>
      </c>
      <c r="L14954" t="s">
        <v>18633</v>
      </c>
      <c r="M14954" t="s">
        <v>18778</v>
      </c>
      <c r="N14954" t="s">
        <v>7469</v>
      </c>
      <c r="O14954" t="s">
        <v>7933</v>
      </c>
      <c r="P14954">
        <v>15160000</v>
      </c>
      <c r="Q14954" t="s">
        <v>6636</v>
      </c>
      <c r="R14954" t="s">
        <v>6636</v>
      </c>
      <c r="S14954" s="12"/>
      <c r="T14954" s="13"/>
      <c r="U14954" t="s">
        <v>6629</v>
      </c>
    </row>
    <row r="14955" spans="1:21" x14ac:dyDescent="0.25">
      <c r="A14955" t="s">
        <v>6637</v>
      </c>
      <c r="B14955" s="12">
        <v>166774</v>
      </c>
      <c r="C14955" t="s">
        <v>18974</v>
      </c>
      <c r="D14955" s="11">
        <v>46185.432129629597</v>
      </c>
      <c r="E14955" t="s">
        <v>18975</v>
      </c>
      <c r="F14955" t="s">
        <v>6415</v>
      </c>
      <c r="G14955" t="s">
        <v>6497</v>
      </c>
      <c r="H14955" t="s">
        <v>6360</v>
      </c>
      <c r="I14955" t="s">
        <v>55</v>
      </c>
      <c r="J14955" t="s">
        <v>44</v>
      </c>
      <c r="K14955" t="s">
        <v>18777</v>
      </c>
      <c r="L14955" t="s">
        <v>18633</v>
      </c>
      <c r="M14955" t="s">
        <v>18778</v>
      </c>
      <c r="N14955" t="s">
        <v>7469</v>
      </c>
      <c r="O14955" t="s">
        <v>7933</v>
      </c>
      <c r="P14955">
        <v>15160000</v>
      </c>
      <c r="Q14955" t="s">
        <v>6636</v>
      </c>
      <c r="R14955" t="s">
        <v>6636</v>
      </c>
      <c r="S14955" s="12"/>
      <c r="T14955" s="13"/>
      <c r="U14955" t="s">
        <v>6629</v>
      </c>
    </row>
    <row r="14956" spans="1:21" x14ac:dyDescent="0.25">
      <c r="A14956" t="s">
        <v>6637</v>
      </c>
      <c r="B14956" s="12">
        <v>166774</v>
      </c>
      <c r="C14956" t="s">
        <v>18974</v>
      </c>
      <c r="D14956" s="11">
        <v>46185.432129629597</v>
      </c>
      <c r="E14956" t="s">
        <v>18975</v>
      </c>
      <c r="F14956" t="s">
        <v>6415</v>
      </c>
      <c r="G14956" t="s">
        <v>6498</v>
      </c>
      <c r="H14956" t="s">
        <v>6360</v>
      </c>
      <c r="I14956" t="s">
        <v>55</v>
      </c>
      <c r="J14956" t="s">
        <v>44</v>
      </c>
      <c r="K14956" t="s">
        <v>18777</v>
      </c>
      <c r="L14956" t="s">
        <v>18633</v>
      </c>
      <c r="M14956" t="s">
        <v>18778</v>
      </c>
      <c r="N14956" t="s">
        <v>7469</v>
      </c>
      <c r="O14956" t="s">
        <v>7933</v>
      </c>
      <c r="P14956">
        <v>15160000</v>
      </c>
      <c r="Q14956" t="s">
        <v>6636</v>
      </c>
      <c r="R14956" t="s">
        <v>6636</v>
      </c>
      <c r="S14956" s="12"/>
      <c r="T14956" s="13"/>
      <c r="U14956" t="s">
        <v>6629</v>
      </c>
    </row>
    <row r="14957" spans="1:21" x14ac:dyDescent="0.25">
      <c r="A14957" t="s">
        <v>6637</v>
      </c>
      <c r="B14957" s="12">
        <v>166774</v>
      </c>
      <c r="C14957" t="s">
        <v>18974</v>
      </c>
      <c r="D14957" s="11">
        <v>46185.432129629597</v>
      </c>
      <c r="E14957" t="s">
        <v>18975</v>
      </c>
      <c r="F14957" t="s">
        <v>6415</v>
      </c>
      <c r="G14957" t="s">
        <v>6499</v>
      </c>
      <c r="H14957" t="s">
        <v>6360</v>
      </c>
      <c r="I14957" t="s">
        <v>55</v>
      </c>
      <c r="J14957" t="s">
        <v>44</v>
      </c>
      <c r="K14957" t="s">
        <v>18777</v>
      </c>
      <c r="L14957" t="s">
        <v>18633</v>
      </c>
      <c r="M14957" t="s">
        <v>18778</v>
      </c>
      <c r="N14957" t="s">
        <v>7469</v>
      </c>
      <c r="O14957" t="s">
        <v>7933</v>
      </c>
      <c r="P14957">
        <v>15160000</v>
      </c>
      <c r="Q14957" t="s">
        <v>6636</v>
      </c>
      <c r="R14957" t="s">
        <v>6636</v>
      </c>
      <c r="S14957" s="12"/>
      <c r="T14957" s="13"/>
      <c r="U14957" t="s">
        <v>6629</v>
      </c>
    </row>
    <row r="14958" spans="1:21" x14ac:dyDescent="0.25">
      <c r="A14958" t="s">
        <v>6619</v>
      </c>
      <c r="B14958" s="12">
        <v>83170</v>
      </c>
      <c r="C14958" t="s">
        <v>18968</v>
      </c>
      <c r="D14958" s="11">
        <v>46185.451782407399</v>
      </c>
      <c r="E14958" t="s">
        <v>18969</v>
      </c>
      <c r="F14958" t="s">
        <v>6415</v>
      </c>
      <c r="G14958" t="s">
        <v>6451</v>
      </c>
      <c r="H14958" t="s">
        <v>6360</v>
      </c>
      <c r="I14958" t="s">
        <v>55</v>
      </c>
      <c r="J14958" t="s">
        <v>6803</v>
      </c>
      <c r="K14958" t="s">
        <v>18970</v>
      </c>
      <c r="L14958" t="s">
        <v>1074</v>
      </c>
      <c r="M14958" t="s">
        <v>18971</v>
      </c>
      <c r="N14958" t="s">
        <v>7469</v>
      </c>
      <c r="O14958" t="s">
        <v>9718</v>
      </c>
      <c r="P14958">
        <v>4760000</v>
      </c>
      <c r="Q14958" t="s">
        <v>6636</v>
      </c>
      <c r="R14958" t="s">
        <v>6636</v>
      </c>
      <c r="S14958" s="12"/>
      <c r="T14958" s="13"/>
      <c r="U14958" t="s">
        <v>7474</v>
      </c>
    </row>
    <row r="14959" spans="1:21" x14ac:dyDescent="0.25">
      <c r="A14959" t="s">
        <v>6637</v>
      </c>
      <c r="B14959" s="12">
        <v>83182</v>
      </c>
      <c r="C14959" t="s">
        <v>18976</v>
      </c>
      <c r="D14959" s="11">
        <v>46185.476585648103</v>
      </c>
      <c r="E14959" t="s">
        <v>18977</v>
      </c>
      <c r="F14959" t="s">
        <v>6415</v>
      </c>
      <c r="G14959" t="s">
        <v>6442</v>
      </c>
      <c r="H14959" t="s">
        <v>6360</v>
      </c>
      <c r="I14959" t="s">
        <v>65</v>
      </c>
      <c r="J14959" t="s">
        <v>2226</v>
      </c>
      <c r="K14959" t="s">
        <v>18978</v>
      </c>
      <c r="L14959" t="s">
        <v>251</v>
      </c>
      <c r="M14959" t="s">
        <v>18979</v>
      </c>
      <c r="N14959" t="s">
        <v>7469</v>
      </c>
      <c r="O14959" t="s">
        <v>9718</v>
      </c>
      <c r="P14959">
        <v>4760000</v>
      </c>
      <c r="Q14959" t="s">
        <v>6636</v>
      </c>
      <c r="R14959" t="s">
        <v>6636</v>
      </c>
      <c r="S14959" s="12"/>
      <c r="T14959" s="13"/>
      <c r="U14959" t="s">
        <v>6636</v>
      </c>
    </row>
    <row r="14960" spans="1:21" x14ac:dyDescent="0.25">
      <c r="A14960" t="s">
        <v>6637</v>
      </c>
      <c r="B14960" s="12">
        <v>83182</v>
      </c>
      <c r="C14960" t="s">
        <v>18976</v>
      </c>
      <c r="D14960" s="11">
        <v>46185.476585648103</v>
      </c>
      <c r="E14960" t="s">
        <v>18977</v>
      </c>
      <c r="F14960" t="s">
        <v>6415</v>
      </c>
      <c r="G14960" t="s">
        <v>7492</v>
      </c>
      <c r="H14960" t="s">
        <v>6360</v>
      </c>
      <c r="I14960" t="s">
        <v>65</v>
      </c>
      <c r="J14960" t="s">
        <v>2226</v>
      </c>
      <c r="K14960" t="s">
        <v>18978</v>
      </c>
      <c r="L14960" t="s">
        <v>251</v>
      </c>
      <c r="M14960" t="s">
        <v>18979</v>
      </c>
      <c r="N14960" t="s">
        <v>7469</v>
      </c>
      <c r="O14960" t="s">
        <v>9718</v>
      </c>
      <c r="P14960">
        <v>4760000</v>
      </c>
      <c r="Q14960" t="s">
        <v>6636</v>
      </c>
      <c r="R14960" t="s">
        <v>6636</v>
      </c>
      <c r="S14960" s="12"/>
      <c r="T14960" s="13"/>
      <c r="U14960" t="s">
        <v>6636</v>
      </c>
    </row>
    <row r="14961" spans="1:21" x14ac:dyDescent="0.25">
      <c r="A14961" t="s">
        <v>6637</v>
      </c>
      <c r="B14961" s="12">
        <v>83182</v>
      </c>
      <c r="C14961" t="s">
        <v>18976</v>
      </c>
      <c r="D14961" s="11">
        <v>46185.476585648103</v>
      </c>
      <c r="E14961" t="s">
        <v>18977</v>
      </c>
      <c r="F14961" t="s">
        <v>6415</v>
      </c>
      <c r="G14961" t="s">
        <v>7493</v>
      </c>
      <c r="H14961" t="s">
        <v>6360</v>
      </c>
      <c r="I14961" t="s">
        <v>65</v>
      </c>
      <c r="J14961" t="s">
        <v>2226</v>
      </c>
      <c r="K14961" t="s">
        <v>18978</v>
      </c>
      <c r="L14961" t="s">
        <v>251</v>
      </c>
      <c r="M14961" t="s">
        <v>18979</v>
      </c>
      <c r="N14961" t="s">
        <v>7469</v>
      </c>
      <c r="O14961" t="s">
        <v>9718</v>
      </c>
      <c r="P14961">
        <v>4760000</v>
      </c>
      <c r="Q14961" t="s">
        <v>6636</v>
      </c>
      <c r="R14961" t="s">
        <v>6636</v>
      </c>
      <c r="S14961" s="12"/>
      <c r="T14961" s="13"/>
      <c r="U14961" t="s">
        <v>6636</v>
      </c>
    </row>
    <row r="14962" spans="1:21" x14ac:dyDescent="0.25">
      <c r="A14962" t="s">
        <v>6637</v>
      </c>
      <c r="B14962" s="12">
        <v>83182</v>
      </c>
      <c r="C14962" t="s">
        <v>18976</v>
      </c>
      <c r="D14962" s="11">
        <v>46185.476585648103</v>
      </c>
      <c r="E14962" t="s">
        <v>18977</v>
      </c>
      <c r="F14962" t="s">
        <v>6415</v>
      </c>
      <c r="G14962" t="s">
        <v>7494</v>
      </c>
      <c r="H14962" t="s">
        <v>6360</v>
      </c>
      <c r="I14962" t="s">
        <v>65</v>
      </c>
      <c r="J14962" t="s">
        <v>2226</v>
      </c>
      <c r="K14962" t="s">
        <v>18978</v>
      </c>
      <c r="L14962" t="s">
        <v>251</v>
      </c>
      <c r="M14962" t="s">
        <v>18979</v>
      </c>
      <c r="N14962" t="s">
        <v>7469</v>
      </c>
      <c r="O14962" t="s">
        <v>9718</v>
      </c>
      <c r="P14962">
        <v>4760000</v>
      </c>
      <c r="Q14962" t="s">
        <v>6636</v>
      </c>
      <c r="R14962" t="s">
        <v>6636</v>
      </c>
      <c r="S14962" s="12"/>
      <c r="T14962" s="13"/>
      <c r="U14962" t="s">
        <v>6636</v>
      </c>
    </row>
    <row r="14963" spans="1:21" x14ac:dyDescent="0.25">
      <c r="A14963" t="s">
        <v>6637</v>
      </c>
      <c r="B14963" s="12">
        <v>83182</v>
      </c>
      <c r="C14963" t="s">
        <v>18976</v>
      </c>
      <c r="D14963" s="11">
        <v>46185.476585648103</v>
      </c>
      <c r="E14963" t="s">
        <v>18977</v>
      </c>
      <c r="F14963" t="s">
        <v>6415</v>
      </c>
      <c r="G14963" t="s">
        <v>7495</v>
      </c>
      <c r="H14963" t="s">
        <v>6360</v>
      </c>
      <c r="I14963" t="s">
        <v>65</v>
      </c>
      <c r="J14963" t="s">
        <v>2226</v>
      </c>
      <c r="K14963" t="s">
        <v>18978</v>
      </c>
      <c r="L14963" t="s">
        <v>251</v>
      </c>
      <c r="M14963" t="s">
        <v>18979</v>
      </c>
      <c r="N14963" t="s">
        <v>7469</v>
      </c>
      <c r="O14963" t="s">
        <v>9718</v>
      </c>
      <c r="P14963">
        <v>4760000</v>
      </c>
      <c r="Q14963" t="s">
        <v>6636</v>
      </c>
      <c r="R14963" t="s">
        <v>6636</v>
      </c>
      <c r="S14963" s="12"/>
      <c r="T14963" s="13"/>
      <c r="U14963" t="s">
        <v>6636</v>
      </c>
    </row>
    <row r="14964" spans="1:21" x14ac:dyDescent="0.25">
      <c r="A14964" t="s">
        <v>6637</v>
      </c>
      <c r="B14964" s="12">
        <v>83212</v>
      </c>
      <c r="C14964" t="s">
        <v>18980</v>
      </c>
      <c r="D14964" s="11">
        <v>46185.485763888901</v>
      </c>
      <c r="E14964" t="s">
        <v>18981</v>
      </c>
      <c r="F14964" t="s">
        <v>6415</v>
      </c>
      <c r="G14964" t="s">
        <v>18679</v>
      </c>
      <c r="H14964" t="s">
        <v>6360</v>
      </c>
      <c r="I14964" t="s">
        <v>65</v>
      </c>
      <c r="J14964" t="s">
        <v>2226</v>
      </c>
      <c r="K14964" t="s">
        <v>18982</v>
      </c>
      <c r="L14964" t="s">
        <v>1668</v>
      </c>
      <c r="M14964" t="s">
        <v>6636</v>
      </c>
      <c r="N14964" t="s">
        <v>7014</v>
      </c>
      <c r="O14964" t="s">
        <v>9695</v>
      </c>
      <c r="P14964">
        <v>6219800</v>
      </c>
      <c r="Q14964" t="s">
        <v>6636</v>
      </c>
      <c r="R14964" t="s">
        <v>6636</v>
      </c>
      <c r="S14964" s="12"/>
      <c r="T14964" s="13"/>
      <c r="U14964" t="s">
        <v>6636</v>
      </c>
    </row>
    <row r="14965" spans="1:21" x14ac:dyDescent="0.25">
      <c r="A14965" t="s">
        <v>6637</v>
      </c>
      <c r="B14965" s="12">
        <v>83212</v>
      </c>
      <c r="C14965" t="s">
        <v>18980</v>
      </c>
      <c r="D14965" s="11">
        <v>46185.485763888901</v>
      </c>
      <c r="E14965" t="s">
        <v>18981</v>
      </c>
      <c r="F14965" t="s">
        <v>6415</v>
      </c>
      <c r="G14965" t="s">
        <v>18684</v>
      </c>
      <c r="H14965" t="s">
        <v>6360</v>
      </c>
      <c r="I14965" t="s">
        <v>65</v>
      </c>
      <c r="J14965" t="s">
        <v>2226</v>
      </c>
      <c r="K14965" t="s">
        <v>18982</v>
      </c>
      <c r="L14965" t="s">
        <v>1668</v>
      </c>
      <c r="M14965" t="s">
        <v>6636</v>
      </c>
      <c r="N14965" t="s">
        <v>7014</v>
      </c>
      <c r="O14965" t="s">
        <v>9695</v>
      </c>
      <c r="P14965">
        <v>6219800</v>
      </c>
      <c r="Q14965" t="s">
        <v>6636</v>
      </c>
      <c r="R14965" t="s">
        <v>6636</v>
      </c>
      <c r="S14965" s="12"/>
      <c r="T14965" s="13"/>
      <c r="U14965" t="s">
        <v>6636</v>
      </c>
    </row>
    <row r="14966" spans="1:21" x14ac:dyDescent="0.25">
      <c r="A14966" t="s">
        <v>6619</v>
      </c>
      <c r="B14966" s="12">
        <v>83182</v>
      </c>
      <c r="C14966" t="s">
        <v>18976</v>
      </c>
      <c r="D14966" s="11">
        <v>46185.4916435185</v>
      </c>
      <c r="E14966" t="s">
        <v>18977</v>
      </c>
      <c r="F14966" t="s">
        <v>6415</v>
      </c>
      <c r="G14966" t="s">
        <v>6442</v>
      </c>
      <c r="H14966" t="s">
        <v>6360</v>
      </c>
      <c r="I14966" t="s">
        <v>65</v>
      </c>
      <c r="J14966" t="s">
        <v>2226</v>
      </c>
      <c r="K14966" t="s">
        <v>18978</v>
      </c>
      <c r="L14966" t="s">
        <v>251</v>
      </c>
      <c r="M14966" t="s">
        <v>18979</v>
      </c>
      <c r="N14966" t="s">
        <v>7469</v>
      </c>
      <c r="O14966" t="s">
        <v>9718</v>
      </c>
      <c r="P14966">
        <v>4760000</v>
      </c>
      <c r="Q14966" t="s">
        <v>6636</v>
      </c>
      <c r="R14966" t="s">
        <v>6636</v>
      </c>
      <c r="S14966" s="12"/>
      <c r="T14966" s="13"/>
      <c r="U14966" t="s">
        <v>6636</v>
      </c>
    </row>
    <row r="14967" spans="1:21" x14ac:dyDescent="0.25">
      <c r="A14967" t="s">
        <v>6619</v>
      </c>
      <c r="B14967" s="12">
        <v>83182</v>
      </c>
      <c r="C14967" t="s">
        <v>18976</v>
      </c>
      <c r="D14967" s="11">
        <v>46185.4916435185</v>
      </c>
      <c r="E14967" t="s">
        <v>18977</v>
      </c>
      <c r="F14967" t="s">
        <v>6415</v>
      </c>
      <c r="G14967" t="s">
        <v>7492</v>
      </c>
      <c r="H14967" t="s">
        <v>6360</v>
      </c>
      <c r="I14967" t="s">
        <v>65</v>
      </c>
      <c r="J14967" t="s">
        <v>2226</v>
      </c>
      <c r="K14967" t="s">
        <v>18978</v>
      </c>
      <c r="L14967" t="s">
        <v>251</v>
      </c>
      <c r="M14967" t="s">
        <v>18979</v>
      </c>
      <c r="N14967" t="s">
        <v>7469</v>
      </c>
      <c r="O14967" t="s">
        <v>9718</v>
      </c>
      <c r="P14967">
        <v>4760000</v>
      </c>
      <c r="Q14967" t="s">
        <v>6636</v>
      </c>
      <c r="R14967" t="s">
        <v>6636</v>
      </c>
      <c r="S14967" s="12"/>
      <c r="T14967" s="13"/>
      <c r="U14967" t="s">
        <v>6636</v>
      </c>
    </row>
    <row r="14968" spans="1:21" x14ac:dyDescent="0.25">
      <c r="A14968" t="s">
        <v>6619</v>
      </c>
      <c r="B14968" s="12">
        <v>83182</v>
      </c>
      <c r="C14968" t="s">
        <v>18976</v>
      </c>
      <c r="D14968" s="11">
        <v>46185.4916435185</v>
      </c>
      <c r="E14968" t="s">
        <v>18977</v>
      </c>
      <c r="F14968" t="s">
        <v>6415</v>
      </c>
      <c r="G14968" t="s">
        <v>7493</v>
      </c>
      <c r="H14968" t="s">
        <v>6360</v>
      </c>
      <c r="I14968" t="s">
        <v>65</v>
      </c>
      <c r="J14968" t="s">
        <v>2226</v>
      </c>
      <c r="K14968" t="s">
        <v>18978</v>
      </c>
      <c r="L14968" t="s">
        <v>251</v>
      </c>
      <c r="M14968" t="s">
        <v>18979</v>
      </c>
      <c r="N14968" t="s">
        <v>7469</v>
      </c>
      <c r="O14968" t="s">
        <v>9718</v>
      </c>
      <c r="P14968">
        <v>4760000</v>
      </c>
      <c r="Q14968" t="s">
        <v>6636</v>
      </c>
      <c r="R14968" t="s">
        <v>6636</v>
      </c>
      <c r="S14968" s="12"/>
      <c r="T14968" s="13"/>
      <c r="U14968" t="s">
        <v>6636</v>
      </c>
    </row>
    <row r="14969" spans="1:21" x14ac:dyDescent="0.25">
      <c r="A14969" t="s">
        <v>6619</v>
      </c>
      <c r="B14969" s="12">
        <v>83182</v>
      </c>
      <c r="C14969" t="s">
        <v>18976</v>
      </c>
      <c r="D14969" s="11">
        <v>46185.4916435185</v>
      </c>
      <c r="E14969" t="s">
        <v>18977</v>
      </c>
      <c r="F14969" t="s">
        <v>6415</v>
      </c>
      <c r="G14969" t="s">
        <v>7494</v>
      </c>
      <c r="H14969" t="s">
        <v>6360</v>
      </c>
      <c r="I14969" t="s">
        <v>65</v>
      </c>
      <c r="J14969" t="s">
        <v>2226</v>
      </c>
      <c r="K14969" t="s">
        <v>18978</v>
      </c>
      <c r="L14969" t="s">
        <v>251</v>
      </c>
      <c r="M14969" t="s">
        <v>18979</v>
      </c>
      <c r="N14969" t="s">
        <v>7469</v>
      </c>
      <c r="O14969" t="s">
        <v>9718</v>
      </c>
      <c r="P14969">
        <v>4760000</v>
      </c>
      <c r="Q14969" t="s">
        <v>6636</v>
      </c>
      <c r="R14969" t="s">
        <v>6636</v>
      </c>
      <c r="S14969" s="12"/>
      <c r="T14969" s="13"/>
      <c r="U14969" t="s">
        <v>6636</v>
      </c>
    </row>
    <row r="14970" spans="1:21" x14ac:dyDescent="0.25">
      <c r="A14970" t="s">
        <v>6619</v>
      </c>
      <c r="B14970" s="12">
        <v>83182</v>
      </c>
      <c r="C14970" t="s">
        <v>18976</v>
      </c>
      <c r="D14970" s="11">
        <v>46185.4916435185</v>
      </c>
      <c r="E14970" t="s">
        <v>18977</v>
      </c>
      <c r="F14970" t="s">
        <v>6415</v>
      </c>
      <c r="G14970" t="s">
        <v>7495</v>
      </c>
      <c r="H14970" t="s">
        <v>6360</v>
      </c>
      <c r="I14970" t="s">
        <v>65</v>
      </c>
      <c r="J14970" t="s">
        <v>2226</v>
      </c>
      <c r="K14970" t="s">
        <v>18978</v>
      </c>
      <c r="L14970" t="s">
        <v>251</v>
      </c>
      <c r="M14970" t="s">
        <v>18979</v>
      </c>
      <c r="N14970" t="s">
        <v>7469</v>
      </c>
      <c r="O14970" t="s">
        <v>9718</v>
      </c>
      <c r="P14970">
        <v>4760000</v>
      </c>
      <c r="Q14970" t="s">
        <v>6636</v>
      </c>
      <c r="R14970" t="s">
        <v>6636</v>
      </c>
      <c r="S14970" s="12"/>
      <c r="T14970" s="13"/>
      <c r="U14970" t="s">
        <v>6636</v>
      </c>
    </row>
    <row r="14971" spans="1:21" x14ac:dyDescent="0.25">
      <c r="A14971" t="s">
        <v>6619</v>
      </c>
      <c r="B14971" s="12">
        <v>83190</v>
      </c>
      <c r="C14971" t="s">
        <v>18943</v>
      </c>
      <c r="D14971" s="11">
        <v>46185.497939814799</v>
      </c>
      <c r="E14971" t="s">
        <v>18944</v>
      </c>
      <c r="F14971" t="s">
        <v>6415</v>
      </c>
      <c r="G14971" t="s">
        <v>6496</v>
      </c>
      <c r="H14971" t="s">
        <v>6360</v>
      </c>
      <c r="I14971" t="s">
        <v>55</v>
      </c>
      <c r="J14971" t="s">
        <v>737</v>
      </c>
      <c r="K14971" t="s">
        <v>18632</v>
      </c>
      <c r="L14971" t="s">
        <v>18633</v>
      </c>
      <c r="M14971" t="s">
        <v>18634</v>
      </c>
      <c r="N14971" t="s">
        <v>7469</v>
      </c>
      <c r="O14971" t="s">
        <v>7470</v>
      </c>
      <c r="P14971">
        <v>6460000</v>
      </c>
      <c r="Q14971" t="s">
        <v>6636</v>
      </c>
      <c r="R14971" t="s">
        <v>6636</v>
      </c>
      <c r="S14971" s="12"/>
      <c r="T14971" s="13"/>
      <c r="U14971" t="s">
        <v>7008</v>
      </c>
    </row>
    <row r="14972" spans="1:21" x14ac:dyDescent="0.25">
      <c r="A14972" t="s">
        <v>6619</v>
      </c>
      <c r="B14972" s="12">
        <v>83190</v>
      </c>
      <c r="C14972" t="s">
        <v>18943</v>
      </c>
      <c r="D14972" s="11">
        <v>46185.497939814799</v>
      </c>
      <c r="E14972" t="s">
        <v>18944</v>
      </c>
      <c r="F14972" t="s">
        <v>6415</v>
      </c>
      <c r="G14972" t="s">
        <v>6497</v>
      </c>
      <c r="H14972" t="s">
        <v>6360</v>
      </c>
      <c r="I14972" t="s">
        <v>55</v>
      </c>
      <c r="J14972" t="s">
        <v>737</v>
      </c>
      <c r="K14972" t="s">
        <v>18632</v>
      </c>
      <c r="L14972" t="s">
        <v>18633</v>
      </c>
      <c r="M14972" t="s">
        <v>18634</v>
      </c>
      <c r="N14972" t="s">
        <v>7469</v>
      </c>
      <c r="O14972" t="s">
        <v>7470</v>
      </c>
      <c r="P14972">
        <v>6460000</v>
      </c>
      <c r="Q14972" t="s">
        <v>6636</v>
      </c>
      <c r="R14972" t="s">
        <v>6636</v>
      </c>
      <c r="S14972" s="12"/>
      <c r="T14972" s="13"/>
      <c r="U14972" t="s">
        <v>7008</v>
      </c>
    </row>
    <row r="14973" spans="1:21" x14ac:dyDescent="0.25">
      <c r="A14973" t="s">
        <v>6619</v>
      </c>
      <c r="B14973" s="12">
        <v>83190</v>
      </c>
      <c r="C14973" t="s">
        <v>18943</v>
      </c>
      <c r="D14973" s="11">
        <v>46185.497939814799</v>
      </c>
      <c r="E14973" t="s">
        <v>18944</v>
      </c>
      <c r="F14973" t="s">
        <v>6415</v>
      </c>
      <c r="G14973" t="s">
        <v>6498</v>
      </c>
      <c r="H14973" t="s">
        <v>6360</v>
      </c>
      <c r="I14973" t="s">
        <v>55</v>
      </c>
      <c r="J14973" t="s">
        <v>737</v>
      </c>
      <c r="K14973" t="s">
        <v>18632</v>
      </c>
      <c r="L14973" t="s">
        <v>18633</v>
      </c>
      <c r="M14973" t="s">
        <v>18634</v>
      </c>
      <c r="N14973" t="s">
        <v>7469</v>
      </c>
      <c r="O14973" t="s">
        <v>7470</v>
      </c>
      <c r="P14973">
        <v>6460000</v>
      </c>
      <c r="Q14973" t="s">
        <v>6636</v>
      </c>
      <c r="R14973" t="s">
        <v>6636</v>
      </c>
      <c r="S14973" s="12"/>
      <c r="T14973" s="13"/>
      <c r="U14973" t="s">
        <v>7008</v>
      </c>
    </row>
    <row r="14974" spans="1:21" x14ac:dyDescent="0.25">
      <c r="A14974" t="s">
        <v>6619</v>
      </c>
      <c r="B14974" s="12">
        <v>83190</v>
      </c>
      <c r="C14974" t="s">
        <v>18943</v>
      </c>
      <c r="D14974" s="11">
        <v>46185.497939814799</v>
      </c>
      <c r="E14974" t="s">
        <v>18944</v>
      </c>
      <c r="F14974" t="s">
        <v>6415</v>
      </c>
      <c r="G14974" t="s">
        <v>6499</v>
      </c>
      <c r="H14974" t="s">
        <v>6360</v>
      </c>
      <c r="I14974" t="s">
        <v>55</v>
      </c>
      <c r="J14974" t="s">
        <v>737</v>
      </c>
      <c r="K14974" t="s">
        <v>18632</v>
      </c>
      <c r="L14974" t="s">
        <v>18633</v>
      </c>
      <c r="M14974" t="s">
        <v>18634</v>
      </c>
      <c r="N14974" t="s">
        <v>7469</v>
      </c>
      <c r="O14974" t="s">
        <v>7470</v>
      </c>
      <c r="P14974">
        <v>6460000</v>
      </c>
      <c r="Q14974" t="s">
        <v>6636</v>
      </c>
      <c r="R14974" t="s">
        <v>6636</v>
      </c>
      <c r="S14974" s="12"/>
      <c r="T14974" s="13"/>
      <c r="U14974" t="s">
        <v>7008</v>
      </c>
    </row>
    <row r="14975" spans="1:21" x14ac:dyDescent="0.25">
      <c r="A14975" t="s">
        <v>6619</v>
      </c>
      <c r="B14975" s="12">
        <v>83192</v>
      </c>
      <c r="C14975" t="s">
        <v>18935</v>
      </c>
      <c r="D14975" s="11">
        <v>46185.501655092601</v>
      </c>
      <c r="E14975" t="s">
        <v>18936</v>
      </c>
      <c r="F14975" t="s">
        <v>6415</v>
      </c>
      <c r="G14975" t="s">
        <v>6437</v>
      </c>
      <c r="H14975" t="s">
        <v>6360</v>
      </c>
      <c r="I14975" t="s">
        <v>55</v>
      </c>
      <c r="J14975" t="s">
        <v>737</v>
      </c>
      <c r="K14975" t="s">
        <v>18937</v>
      </c>
      <c r="L14975" t="s">
        <v>1676</v>
      </c>
      <c r="M14975" t="s">
        <v>18938</v>
      </c>
      <c r="N14975" t="s">
        <v>7469</v>
      </c>
      <c r="O14975" t="s">
        <v>7470</v>
      </c>
      <c r="P14975">
        <v>5760000</v>
      </c>
      <c r="Q14975" t="s">
        <v>6636</v>
      </c>
      <c r="R14975" t="s">
        <v>6636</v>
      </c>
      <c r="S14975" s="12"/>
      <c r="T14975" s="13"/>
      <c r="U14975" t="s">
        <v>7455</v>
      </c>
    </row>
    <row r="14976" spans="1:21" x14ac:dyDescent="0.25">
      <c r="A14976" t="s">
        <v>6619</v>
      </c>
      <c r="B14976" s="12">
        <v>83192</v>
      </c>
      <c r="C14976" t="s">
        <v>18935</v>
      </c>
      <c r="D14976" s="11">
        <v>46185.501655092601</v>
      </c>
      <c r="E14976" t="s">
        <v>18936</v>
      </c>
      <c r="F14976" t="s">
        <v>6415</v>
      </c>
      <c r="G14976" t="s">
        <v>6439</v>
      </c>
      <c r="H14976" t="s">
        <v>6360</v>
      </c>
      <c r="I14976" t="s">
        <v>55</v>
      </c>
      <c r="J14976" t="s">
        <v>737</v>
      </c>
      <c r="K14976" t="s">
        <v>18937</v>
      </c>
      <c r="L14976" t="s">
        <v>1676</v>
      </c>
      <c r="M14976" t="s">
        <v>18938</v>
      </c>
      <c r="N14976" t="s">
        <v>7469</v>
      </c>
      <c r="O14976" t="s">
        <v>7470</v>
      </c>
      <c r="P14976">
        <v>5760000</v>
      </c>
      <c r="Q14976" t="s">
        <v>6636</v>
      </c>
      <c r="R14976" t="s">
        <v>6636</v>
      </c>
      <c r="S14976" s="12"/>
      <c r="T14976" s="13"/>
      <c r="U14976" t="s">
        <v>7455</v>
      </c>
    </row>
    <row r="14977" spans="1:21" x14ac:dyDescent="0.25">
      <c r="A14977" t="s">
        <v>6619</v>
      </c>
      <c r="B14977" s="12">
        <v>83212</v>
      </c>
      <c r="C14977" t="s">
        <v>18980</v>
      </c>
      <c r="D14977" s="11">
        <v>46185.553252314799</v>
      </c>
      <c r="E14977" t="s">
        <v>18981</v>
      </c>
      <c r="F14977" t="s">
        <v>6415</v>
      </c>
      <c r="G14977" t="s">
        <v>18679</v>
      </c>
      <c r="H14977" t="s">
        <v>6360</v>
      </c>
      <c r="I14977" t="s">
        <v>65</v>
      </c>
      <c r="J14977" t="s">
        <v>2226</v>
      </c>
      <c r="K14977" t="s">
        <v>18982</v>
      </c>
      <c r="L14977" t="s">
        <v>1668</v>
      </c>
      <c r="M14977" t="s">
        <v>6636</v>
      </c>
      <c r="N14977" t="s">
        <v>7014</v>
      </c>
      <c r="O14977" t="s">
        <v>9695</v>
      </c>
      <c r="P14977">
        <v>6219800</v>
      </c>
      <c r="Q14977" t="s">
        <v>6636</v>
      </c>
      <c r="R14977" t="s">
        <v>6636</v>
      </c>
      <c r="S14977" s="12"/>
      <c r="T14977" s="13"/>
      <c r="U14977" t="s">
        <v>6636</v>
      </c>
    </row>
    <row r="14978" spans="1:21" x14ac:dyDescent="0.25">
      <c r="A14978" t="s">
        <v>6619</v>
      </c>
      <c r="B14978" s="12">
        <v>83212</v>
      </c>
      <c r="C14978" t="s">
        <v>18980</v>
      </c>
      <c r="D14978" s="11">
        <v>46185.553252314799</v>
      </c>
      <c r="E14978" t="s">
        <v>18981</v>
      </c>
      <c r="F14978" t="s">
        <v>6415</v>
      </c>
      <c r="G14978" t="s">
        <v>18684</v>
      </c>
      <c r="H14978" t="s">
        <v>6360</v>
      </c>
      <c r="I14978" t="s">
        <v>65</v>
      </c>
      <c r="J14978" t="s">
        <v>2226</v>
      </c>
      <c r="K14978" t="s">
        <v>18982</v>
      </c>
      <c r="L14978" t="s">
        <v>1668</v>
      </c>
      <c r="M14978" t="s">
        <v>6636</v>
      </c>
      <c r="N14978" t="s">
        <v>7014</v>
      </c>
      <c r="O14978" t="s">
        <v>9695</v>
      </c>
      <c r="P14978">
        <v>6219800</v>
      </c>
      <c r="Q14978" t="s">
        <v>6636</v>
      </c>
      <c r="R14978" t="s">
        <v>6636</v>
      </c>
      <c r="S14978" s="12"/>
      <c r="T14978" s="13"/>
      <c r="U14978" t="s">
        <v>6636</v>
      </c>
    </row>
    <row r="14979" spans="1:21" x14ac:dyDescent="0.25">
      <c r="A14979" t="s">
        <v>6637</v>
      </c>
      <c r="B14979" s="12">
        <v>83222</v>
      </c>
      <c r="C14979" t="s">
        <v>18983</v>
      </c>
      <c r="D14979" s="11">
        <v>46185.572453703702</v>
      </c>
      <c r="E14979" t="s">
        <v>18984</v>
      </c>
      <c r="F14979" t="s">
        <v>6415</v>
      </c>
      <c r="G14979" t="s">
        <v>6496</v>
      </c>
      <c r="H14979" t="s">
        <v>6360</v>
      </c>
      <c r="I14979" t="s">
        <v>65</v>
      </c>
      <c r="J14979" t="s">
        <v>636</v>
      </c>
      <c r="K14979" t="s">
        <v>18805</v>
      </c>
      <c r="L14979" t="s">
        <v>18633</v>
      </c>
      <c r="M14979" t="s">
        <v>18806</v>
      </c>
      <c r="N14979" t="s">
        <v>7469</v>
      </c>
      <c r="O14979" t="s">
        <v>9718</v>
      </c>
      <c r="P14979">
        <v>4780000</v>
      </c>
      <c r="Q14979" t="s">
        <v>6636</v>
      </c>
      <c r="R14979" t="s">
        <v>6636</v>
      </c>
      <c r="S14979" s="12"/>
      <c r="T14979" s="13"/>
      <c r="U14979" t="s">
        <v>6629</v>
      </c>
    </row>
    <row r="14980" spans="1:21" x14ac:dyDescent="0.25">
      <c r="A14980" t="s">
        <v>6637</v>
      </c>
      <c r="B14980" s="12">
        <v>83222</v>
      </c>
      <c r="C14980" t="s">
        <v>18983</v>
      </c>
      <c r="D14980" s="11">
        <v>46185.572453703702</v>
      </c>
      <c r="E14980" t="s">
        <v>18984</v>
      </c>
      <c r="F14980" t="s">
        <v>6415</v>
      </c>
      <c r="G14980" t="s">
        <v>6497</v>
      </c>
      <c r="H14980" t="s">
        <v>6360</v>
      </c>
      <c r="I14980" t="s">
        <v>65</v>
      </c>
      <c r="J14980" t="s">
        <v>636</v>
      </c>
      <c r="K14980" t="s">
        <v>18805</v>
      </c>
      <c r="L14980" t="s">
        <v>18633</v>
      </c>
      <c r="M14980" t="s">
        <v>18806</v>
      </c>
      <c r="N14980" t="s">
        <v>7469</v>
      </c>
      <c r="O14980" t="s">
        <v>9718</v>
      </c>
      <c r="P14980">
        <v>4780000</v>
      </c>
      <c r="Q14980" t="s">
        <v>6636</v>
      </c>
      <c r="R14980" t="s">
        <v>6636</v>
      </c>
      <c r="S14980" s="12"/>
      <c r="T14980" s="13"/>
      <c r="U14980" t="s">
        <v>6629</v>
      </c>
    </row>
    <row r="14981" spans="1:21" x14ac:dyDescent="0.25">
      <c r="A14981" t="s">
        <v>6637</v>
      </c>
      <c r="B14981" s="12">
        <v>83222</v>
      </c>
      <c r="C14981" t="s">
        <v>18983</v>
      </c>
      <c r="D14981" s="11">
        <v>46185.572453703702</v>
      </c>
      <c r="E14981" t="s">
        <v>18984</v>
      </c>
      <c r="F14981" t="s">
        <v>6415</v>
      </c>
      <c r="G14981" t="s">
        <v>6498</v>
      </c>
      <c r="H14981" t="s">
        <v>6360</v>
      </c>
      <c r="I14981" t="s">
        <v>65</v>
      </c>
      <c r="J14981" t="s">
        <v>636</v>
      </c>
      <c r="K14981" t="s">
        <v>18805</v>
      </c>
      <c r="L14981" t="s">
        <v>18633</v>
      </c>
      <c r="M14981" t="s">
        <v>18806</v>
      </c>
      <c r="N14981" t="s">
        <v>7469</v>
      </c>
      <c r="O14981" t="s">
        <v>9718</v>
      </c>
      <c r="P14981">
        <v>4780000</v>
      </c>
      <c r="Q14981" t="s">
        <v>6636</v>
      </c>
      <c r="R14981" t="s">
        <v>6636</v>
      </c>
      <c r="S14981" s="12"/>
      <c r="T14981" s="13"/>
      <c r="U14981" t="s">
        <v>6629</v>
      </c>
    </row>
    <row r="14982" spans="1:21" x14ac:dyDescent="0.25">
      <c r="A14982" t="s">
        <v>6637</v>
      </c>
      <c r="B14982" s="12">
        <v>83222</v>
      </c>
      <c r="C14982" t="s">
        <v>18983</v>
      </c>
      <c r="D14982" s="11">
        <v>46185.572453703702</v>
      </c>
      <c r="E14982" t="s">
        <v>18984</v>
      </c>
      <c r="F14982" t="s">
        <v>6415</v>
      </c>
      <c r="G14982" t="s">
        <v>6499</v>
      </c>
      <c r="H14982" t="s">
        <v>6360</v>
      </c>
      <c r="I14982" t="s">
        <v>65</v>
      </c>
      <c r="J14982" t="s">
        <v>636</v>
      </c>
      <c r="K14982" t="s">
        <v>18805</v>
      </c>
      <c r="L14982" t="s">
        <v>18633</v>
      </c>
      <c r="M14982" t="s">
        <v>18806</v>
      </c>
      <c r="N14982" t="s">
        <v>7469</v>
      </c>
      <c r="O14982" t="s">
        <v>9718</v>
      </c>
      <c r="P14982">
        <v>4780000</v>
      </c>
      <c r="Q14982" t="s">
        <v>6636</v>
      </c>
      <c r="R14982" t="s">
        <v>6636</v>
      </c>
      <c r="S14982" s="12"/>
      <c r="T14982" s="13"/>
      <c r="U14982" t="s">
        <v>6629</v>
      </c>
    </row>
    <row r="14983" spans="1:21" x14ac:dyDescent="0.25">
      <c r="A14983" t="s">
        <v>6619</v>
      </c>
      <c r="B14983" s="12">
        <v>83222</v>
      </c>
      <c r="C14983" t="s">
        <v>18983</v>
      </c>
      <c r="D14983" s="11">
        <v>46185.576030092598</v>
      </c>
      <c r="E14983" t="s">
        <v>18984</v>
      </c>
      <c r="F14983" t="s">
        <v>6415</v>
      </c>
      <c r="G14983" t="s">
        <v>6496</v>
      </c>
      <c r="H14983" t="s">
        <v>6360</v>
      </c>
      <c r="I14983" t="s">
        <v>65</v>
      </c>
      <c r="J14983" t="s">
        <v>636</v>
      </c>
      <c r="K14983" t="s">
        <v>18805</v>
      </c>
      <c r="L14983" t="s">
        <v>18633</v>
      </c>
      <c r="M14983" t="s">
        <v>18806</v>
      </c>
      <c r="N14983" t="s">
        <v>7469</v>
      </c>
      <c r="O14983" t="s">
        <v>9718</v>
      </c>
      <c r="P14983">
        <v>4780000</v>
      </c>
      <c r="Q14983" t="s">
        <v>6636</v>
      </c>
      <c r="R14983" t="s">
        <v>6636</v>
      </c>
      <c r="S14983" s="12"/>
      <c r="T14983" s="13"/>
      <c r="U14983" t="s">
        <v>6629</v>
      </c>
    </row>
    <row r="14984" spans="1:21" x14ac:dyDescent="0.25">
      <c r="A14984" t="s">
        <v>6619</v>
      </c>
      <c r="B14984" s="12">
        <v>83222</v>
      </c>
      <c r="C14984" t="s">
        <v>18983</v>
      </c>
      <c r="D14984" s="11">
        <v>46185.576030092598</v>
      </c>
      <c r="E14984" t="s">
        <v>18984</v>
      </c>
      <c r="F14984" t="s">
        <v>6415</v>
      </c>
      <c r="G14984" t="s">
        <v>6497</v>
      </c>
      <c r="H14984" t="s">
        <v>6360</v>
      </c>
      <c r="I14984" t="s">
        <v>65</v>
      </c>
      <c r="J14984" t="s">
        <v>636</v>
      </c>
      <c r="K14984" t="s">
        <v>18805</v>
      </c>
      <c r="L14984" t="s">
        <v>18633</v>
      </c>
      <c r="M14984" t="s">
        <v>18806</v>
      </c>
      <c r="N14984" t="s">
        <v>7469</v>
      </c>
      <c r="O14984" t="s">
        <v>9718</v>
      </c>
      <c r="P14984">
        <v>4780000</v>
      </c>
      <c r="Q14984" t="s">
        <v>6636</v>
      </c>
      <c r="R14984" t="s">
        <v>6636</v>
      </c>
      <c r="S14984" s="12"/>
      <c r="T14984" s="13"/>
      <c r="U14984" t="s">
        <v>6629</v>
      </c>
    </row>
    <row r="14985" spans="1:21" x14ac:dyDescent="0.25">
      <c r="A14985" t="s">
        <v>6619</v>
      </c>
      <c r="B14985" s="12">
        <v>83222</v>
      </c>
      <c r="C14985" t="s">
        <v>18983</v>
      </c>
      <c r="D14985" s="11">
        <v>46185.576030092598</v>
      </c>
      <c r="E14985" t="s">
        <v>18984</v>
      </c>
      <c r="F14985" t="s">
        <v>6415</v>
      </c>
      <c r="G14985" t="s">
        <v>6498</v>
      </c>
      <c r="H14985" t="s">
        <v>6360</v>
      </c>
      <c r="I14985" t="s">
        <v>65</v>
      </c>
      <c r="J14985" t="s">
        <v>636</v>
      </c>
      <c r="K14985" t="s">
        <v>18805</v>
      </c>
      <c r="L14985" t="s">
        <v>18633</v>
      </c>
      <c r="M14985" t="s">
        <v>18806</v>
      </c>
      <c r="N14985" t="s">
        <v>7469</v>
      </c>
      <c r="O14985" t="s">
        <v>9718</v>
      </c>
      <c r="P14985">
        <v>4780000</v>
      </c>
      <c r="Q14985" t="s">
        <v>6636</v>
      </c>
      <c r="R14985" t="s">
        <v>6636</v>
      </c>
      <c r="S14985" s="12"/>
      <c r="T14985" s="13"/>
      <c r="U14985" t="s">
        <v>6629</v>
      </c>
    </row>
    <row r="14986" spans="1:21" x14ac:dyDescent="0.25">
      <c r="A14986" t="s">
        <v>6619</v>
      </c>
      <c r="B14986" s="12">
        <v>83222</v>
      </c>
      <c r="C14986" t="s">
        <v>18983</v>
      </c>
      <c r="D14986" s="11">
        <v>46185.576030092598</v>
      </c>
      <c r="E14986" t="s">
        <v>18984</v>
      </c>
      <c r="F14986" t="s">
        <v>6415</v>
      </c>
      <c r="G14986" t="s">
        <v>6499</v>
      </c>
      <c r="H14986" t="s">
        <v>6360</v>
      </c>
      <c r="I14986" t="s">
        <v>65</v>
      </c>
      <c r="J14986" t="s">
        <v>636</v>
      </c>
      <c r="K14986" t="s">
        <v>18805</v>
      </c>
      <c r="L14986" t="s">
        <v>18633</v>
      </c>
      <c r="M14986" t="s">
        <v>18806</v>
      </c>
      <c r="N14986" t="s">
        <v>7469</v>
      </c>
      <c r="O14986" t="s">
        <v>9718</v>
      </c>
      <c r="P14986">
        <v>4780000</v>
      </c>
      <c r="Q14986" t="s">
        <v>6636</v>
      </c>
      <c r="R14986" t="s">
        <v>6636</v>
      </c>
      <c r="S14986" s="12"/>
      <c r="T14986" s="13"/>
      <c r="U14986" t="s">
        <v>6629</v>
      </c>
    </row>
    <row r="14987" spans="1:21" x14ac:dyDescent="0.25">
      <c r="A14987" t="s">
        <v>6637</v>
      </c>
      <c r="B14987" s="12">
        <v>83274</v>
      </c>
      <c r="C14987" t="s">
        <v>18985</v>
      </c>
      <c r="D14987" s="11">
        <v>46185.607407407399</v>
      </c>
      <c r="E14987" t="s">
        <v>18986</v>
      </c>
      <c r="F14987" t="s">
        <v>6415</v>
      </c>
      <c r="G14987" t="s">
        <v>18987</v>
      </c>
      <c r="H14987" t="s">
        <v>6360</v>
      </c>
      <c r="I14987" t="s">
        <v>65</v>
      </c>
      <c r="J14987" t="s">
        <v>67</v>
      </c>
      <c r="K14987" t="s">
        <v>18988</v>
      </c>
      <c r="L14987" t="s">
        <v>224</v>
      </c>
      <c r="M14987" t="s">
        <v>18989</v>
      </c>
      <c r="N14987" t="s">
        <v>7469</v>
      </c>
      <c r="O14987" t="s">
        <v>9718</v>
      </c>
      <c r="P14987">
        <v>4258000</v>
      </c>
      <c r="Q14987" t="s">
        <v>6636</v>
      </c>
      <c r="R14987" t="s">
        <v>6636</v>
      </c>
      <c r="S14987" s="12"/>
      <c r="T14987" s="13"/>
      <c r="U14987" t="s">
        <v>6682</v>
      </c>
    </row>
    <row r="14988" spans="1:21" x14ac:dyDescent="0.25">
      <c r="A14988" t="s">
        <v>6637</v>
      </c>
      <c r="B14988" s="12">
        <v>83248</v>
      </c>
      <c r="C14988" t="s">
        <v>15902</v>
      </c>
      <c r="D14988" s="11">
        <v>46185.689236111102</v>
      </c>
      <c r="E14988" t="s">
        <v>15903</v>
      </c>
      <c r="F14988" t="s">
        <v>6415</v>
      </c>
      <c r="G14988" t="s">
        <v>6481</v>
      </c>
      <c r="H14988" t="s">
        <v>6360</v>
      </c>
      <c r="I14988" t="s">
        <v>65</v>
      </c>
      <c r="J14988" t="s">
        <v>67</v>
      </c>
      <c r="K14988" t="s">
        <v>18990</v>
      </c>
      <c r="L14988" t="s">
        <v>18633</v>
      </c>
      <c r="M14988" t="s">
        <v>18991</v>
      </c>
      <c r="N14988" t="s">
        <v>8601</v>
      </c>
      <c r="O14988" t="s">
        <v>9632</v>
      </c>
      <c r="P14988">
        <v>7099800</v>
      </c>
      <c r="Q14988" t="s">
        <v>6636</v>
      </c>
      <c r="R14988" t="s">
        <v>6636</v>
      </c>
      <c r="S14988" s="12"/>
      <c r="T14988" s="13"/>
      <c r="U14988" t="s">
        <v>6629</v>
      </c>
    </row>
    <row r="14989" spans="1:21" x14ac:dyDescent="0.25">
      <c r="A14989" t="s">
        <v>6637</v>
      </c>
      <c r="B14989" s="12">
        <v>83248</v>
      </c>
      <c r="C14989" t="s">
        <v>15902</v>
      </c>
      <c r="D14989" s="11">
        <v>46185.689236111102</v>
      </c>
      <c r="E14989" t="s">
        <v>15903</v>
      </c>
      <c r="F14989" t="s">
        <v>6415</v>
      </c>
      <c r="G14989" t="s">
        <v>6482</v>
      </c>
      <c r="H14989" t="s">
        <v>6360</v>
      </c>
      <c r="I14989" t="s">
        <v>65</v>
      </c>
      <c r="J14989" t="s">
        <v>67</v>
      </c>
      <c r="K14989" t="s">
        <v>18990</v>
      </c>
      <c r="L14989" t="s">
        <v>18633</v>
      </c>
      <c r="M14989" t="s">
        <v>18991</v>
      </c>
      <c r="N14989" t="s">
        <v>8601</v>
      </c>
      <c r="O14989" t="s">
        <v>9632</v>
      </c>
      <c r="P14989">
        <v>7099800</v>
      </c>
      <c r="Q14989" t="s">
        <v>6636</v>
      </c>
      <c r="R14989" t="s">
        <v>6636</v>
      </c>
      <c r="S14989" s="12"/>
      <c r="T14989" s="13"/>
      <c r="U14989" t="s">
        <v>6629</v>
      </c>
    </row>
    <row r="14990" spans="1:21" x14ac:dyDescent="0.25">
      <c r="A14990" t="s">
        <v>6619</v>
      </c>
      <c r="B14990" s="12">
        <v>83248</v>
      </c>
      <c r="C14990" t="s">
        <v>15902</v>
      </c>
      <c r="D14990" s="11">
        <v>46185.690914351799</v>
      </c>
      <c r="E14990" t="s">
        <v>15903</v>
      </c>
      <c r="F14990" t="s">
        <v>6415</v>
      </c>
      <c r="G14990" t="s">
        <v>6481</v>
      </c>
      <c r="H14990" t="s">
        <v>6360</v>
      </c>
      <c r="I14990" t="s">
        <v>65</v>
      </c>
      <c r="J14990" t="s">
        <v>67</v>
      </c>
      <c r="K14990" t="s">
        <v>18990</v>
      </c>
      <c r="L14990" t="s">
        <v>18633</v>
      </c>
      <c r="M14990" t="s">
        <v>18991</v>
      </c>
      <c r="N14990" t="s">
        <v>8601</v>
      </c>
      <c r="O14990" t="s">
        <v>9632</v>
      </c>
      <c r="P14990">
        <v>7099800</v>
      </c>
      <c r="Q14990" t="s">
        <v>6636</v>
      </c>
      <c r="R14990" t="s">
        <v>6636</v>
      </c>
      <c r="S14990" s="12"/>
      <c r="T14990" s="13"/>
      <c r="U14990" t="s">
        <v>6629</v>
      </c>
    </row>
    <row r="14991" spans="1:21" x14ac:dyDescent="0.25">
      <c r="A14991" t="s">
        <v>6619</v>
      </c>
      <c r="B14991" s="12">
        <v>83248</v>
      </c>
      <c r="C14991" t="s">
        <v>15902</v>
      </c>
      <c r="D14991" s="11">
        <v>46185.690914351799</v>
      </c>
      <c r="E14991" t="s">
        <v>15903</v>
      </c>
      <c r="F14991" t="s">
        <v>6415</v>
      </c>
      <c r="G14991" t="s">
        <v>6482</v>
      </c>
      <c r="H14991" t="s">
        <v>6360</v>
      </c>
      <c r="I14991" t="s">
        <v>65</v>
      </c>
      <c r="J14991" t="s">
        <v>67</v>
      </c>
      <c r="K14991" t="s">
        <v>18990</v>
      </c>
      <c r="L14991" t="s">
        <v>18633</v>
      </c>
      <c r="M14991" t="s">
        <v>18991</v>
      </c>
      <c r="N14991" t="s">
        <v>8601</v>
      </c>
      <c r="O14991" t="s">
        <v>9632</v>
      </c>
      <c r="P14991">
        <v>7099800</v>
      </c>
      <c r="Q14991" t="s">
        <v>6636</v>
      </c>
      <c r="R14991" t="s">
        <v>6636</v>
      </c>
      <c r="S14991" s="12"/>
      <c r="T14991" s="13"/>
      <c r="U14991" t="s">
        <v>6629</v>
      </c>
    </row>
    <row r="14992" spans="1:21" x14ac:dyDescent="0.25">
      <c r="A14992" t="s">
        <v>6619</v>
      </c>
      <c r="B14992" s="12">
        <v>83256</v>
      </c>
      <c r="C14992" t="s">
        <v>18964</v>
      </c>
      <c r="D14992" s="11">
        <v>46185.707708333299</v>
      </c>
      <c r="E14992" t="s">
        <v>18965</v>
      </c>
      <c r="F14992" t="s">
        <v>6415</v>
      </c>
      <c r="G14992" t="s">
        <v>18679</v>
      </c>
      <c r="H14992" t="s">
        <v>6360</v>
      </c>
      <c r="I14992" t="s">
        <v>6636</v>
      </c>
      <c r="J14992" t="s">
        <v>6636</v>
      </c>
      <c r="K14992" t="s">
        <v>18966</v>
      </c>
      <c r="L14992" t="s">
        <v>1668</v>
      </c>
      <c r="M14992" t="s">
        <v>18967</v>
      </c>
      <c r="N14992" t="s">
        <v>7469</v>
      </c>
      <c r="O14992" t="s">
        <v>9718</v>
      </c>
      <c r="P14992">
        <v>4500000</v>
      </c>
      <c r="Q14992" t="s">
        <v>6636</v>
      </c>
      <c r="R14992" t="s">
        <v>6636</v>
      </c>
      <c r="S14992" s="12"/>
      <c r="T14992" s="13"/>
      <c r="U14992" t="s">
        <v>6711</v>
      </c>
    </row>
    <row r="14993" spans="1:21" x14ac:dyDescent="0.25">
      <c r="A14993" t="s">
        <v>6619</v>
      </c>
      <c r="B14993" s="12">
        <v>83256</v>
      </c>
      <c r="C14993" t="s">
        <v>18964</v>
      </c>
      <c r="D14993" s="11">
        <v>46185.707708333299</v>
      </c>
      <c r="E14993" t="s">
        <v>18965</v>
      </c>
      <c r="F14993" t="s">
        <v>6415</v>
      </c>
      <c r="G14993" t="s">
        <v>18684</v>
      </c>
      <c r="H14993" t="s">
        <v>6360</v>
      </c>
      <c r="I14993" t="s">
        <v>6636</v>
      </c>
      <c r="J14993" t="s">
        <v>6636</v>
      </c>
      <c r="K14993" t="s">
        <v>18966</v>
      </c>
      <c r="L14993" t="s">
        <v>1668</v>
      </c>
      <c r="M14993" t="s">
        <v>18967</v>
      </c>
      <c r="N14993" t="s">
        <v>7469</v>
      </c>
      <c r="O14993" t="s">
        <v>9718</v>
      </c>
      <c r="P14993">
        <v>4500000</v>
      </c>
      <c r="Q14993" t="s">
        <v>6636</v>
      </c>
      <c r="R14993" t="s">
        <v>6636</v>
      </c>
      <c r="S14993" s="12"/>
      <c r="T14993" s="13"/>
      <c r="U14993" t="s">
        <v>6711</v>
      </c>
    </row>
    <row r="14994" spans="1:21" x14ac:dyDescent="0.25">
      <c r="A14994" t="s">
        <v>6637</v>
      </c>
      <c r="B14994" s="12">
        <v>83288</v>
      </c>
      <c r="C14994" t="s">
        <v>18992</v>
      </c>
      <c r="D14994" s="11">
        <v>46185.712303240703</v>
      </c>
      <c r="E14994" t="s">
        <v>18993</v>
      </c>
      <c r="F14994" t="s">
        <v>6415</v>
      </c>
      <c r="G14994" t="s">
        <v>6372</v>
      </c>
      <c r="H14994" t="s">
        <v>6360</v>
      </c>
      <c r="I14994" t="s">
        <v>65</v>
      </c>
      <c r="J14994" t="s">
        <v>67</v>
      </c>
      <c r="K14994" t="s">
        <v>18994</v>
      </c>
      <c r="L14994" t="s">
        <v>18336</v>
      </c>
      <c r="M14994" t="s">
        <v>18995</v>
      </c>
      <c r="N14994" t="s">
        <v>7469</v>
      </c>
      <c r="O14994" t="s">
        <v>7933</v>
      </c>
      <c r="P14994">
        <v>7580000</v>
      </c>
      <c r="Q14994" t="s">
        <v>6636</v>
      </c>
      <c r="R14994" t="s">
        <v>6636</v>
      </c>
      <c r="S14994" s="12"/>
      <c r="T14994" s="13"/>
      <c r="U14994" t="s">
        <v>6780</v>
      </c>
    </row>
    <row r="14995" spans="1:21" x14ac:dyDescent="0.25">
      <c r="A14995" t="s">
        <v>6637</v>
      </c>
      <c r="B14995" s="12">
        <v>83288</v>
      </c>
      <c r="C14995" t="s">
        <v>18992</v>
      </c>
      <c r="D14995" s="11">
        <v>46185.712303240703</v>
      </c>
      <c r="E14995" t="s">
        <v>18993</v>
      </c>
      <c r="F14995" t="s">
        <v>6415</v>
      </c>
      <c r="G14995" t="s">
        <v>11143</v>
      </c>
      <c r="H14995" t="s">
        <v>6360</v>
      </c>
      <c r="I14995" t="s">
        <v>65</v>
      </c>
      <c r="J14995" t="s">
        <v>67</v>
      </c>
      <c r="K14995" t="s">
        <v>18994</v>
      </c>
      <c r="L14995" t="s">
        <v>18336</v>
      </c>
      <c r="M14995" t="s">
        <v>18995</v>
      </c>
      <c r="N14995" t="s">
        <v>7469</v>
      </c>
      <c r="O14995" t="s">
        <v>7933</v>
      </c>
      <c r="P14995">
        <v>7580000</v>
      </c>
      <c r="Q14995" t="s">
        <v>6636</v>
      </c>
      <c r="R14995" t="s">
        <v>6636</v>
      </c>
      <c r="S14995" s="12"/>
      <c r="T14995" s="13"/>
      <c r="U14995" t="s">
        <v>6780</v>
      </c>
    </row>
    <row r="14996" spans="1:21" x14ac:dyDescent="0.25">
      <c r="A14996" t="s">
        <v>6619</v>
      </c>
      <c r="B14996" s="12">
        <v>83274</v>
      </c>
      <c r="C14996" t="s">
        <v>18985</v>
      </c>
      <c r="D14996" s="11">
        <v>46185.788946759298</v>
      </c>
      <c r="E14996" t="s">
        <v>18986</v>
      </c>
      <c r="F14996" t="s">
        <v>6415</v>
      </c>
      <c r="G14996" t="s">
        <v>18987</v>
      </c>
      <c r="H14996" t="s">
        <v>6360</v>
      </c>
      <c r="I14996" t="s">
        <v>65</v>
      </c>
      <c r="J14996" t="s">
        <v>67</v>
      </c>
      <c r="K14996" t="s">
        <v>18988</v>
      </c>
      <c r="L14996" t="s">
        <v>224</v>
      </c>
      <c r="M14996" t="s">
        <v>18989</v>
      </c>
      <c r="N14996" t="s">
        <v>7469</v>
      </c>
      <c r="O14996" t="s">
        <v>9718</v>
      </c>
      <c r="P14996">
        <v>4258000</v>
      </c>
      <c r="Q14996" t="s">
        <v>6636</v>
      </c>
      <c r="R14996" t="s">
        <v>6636</v>
      </c>
      <c r="S14996" s="12"/>
      <c r="T14996" s="13"/>
      <c r="U14996" t="s">
        <v>6682</v>
      </c>
    </row>
    <row r="14997" spans="1:21" x14ac:dyDescent="0.25">
      <c r="A14997" t="s">
        <v>6637</v>
      </c>
      <c r="B14997" s="12">
        <v>83326</v>
      </c>
      <c r="C14997" t="s">
        <v>18996</v>
      </c>
      <c r="D14997" s="11">
        <v>46185.7957986111</v>
      </c>
      <c r="E14997" t="s">
        <v>18997</v>
      </c>
      <c r="F14997" t="s">
        <v>6415</v>
      </c>
      <c r="G14997" t="s">
        <v>6496</v>
      </c>
      <c r="H14997" t="s">
        <v>6360</v>
      </c>
      <c r="I14997" t="s">
        <v>65</v>
      </c>
      <c r="J14997" t="s">
        <v>132</v>
      </c>
      <c r="K14997" t="s">
        <v>18777</v>
      </c>
      <c r="L14997" t="s">
        <v>18633</v>
      </c>
      <c r="M14997" t="s">
        <v>18778</v>
      </c>
      <c r="N14997" t="s">
        <v>7469</v>
      </c>
      <c r="O14997" t="s">
        <v>7933</v>
      </c>
      <c r="P14997">
        <v>7580000</v>
      </c>
      <c r="Q14997" t="s">
        <v>6636</v>
      </c>
      <c r="R14997" t="s">
        <v>6636</v>
      </c>
      <c r="S14997" s="12"/>
      <c r="T14997" s="13"/>
      <c r="U14997" t="s">
        <v>7560</v>
      </c>
    </row>
    <row r="14998" spans="1:21" x14ac:dyDescent="0.25">
      <c r="A14998" t="s">
        <v>6637</v>
      </c>
      <c r="B14998" s="12">
        <v>83326</v>
      </c>
      <c r="C14998" t="s">
        <v>18996</v>
      </c>
      <c r="D14998" s="11">
        <v>46185.7957986111</v>
      </c>
      <c r="E14998" t="s">
        <v>18997</v>
      </c>
      <c r="F14998" t="s">
        <v>6415</v>
      </c>
      <c r="G14998" t="s">
        <v>6497</v>
      </c>
      <c r="H14998" t="s">
        <v>6360</v>
      </c>
      <c r="I14998" t="s">
        <v>65</v>
      </c>
      <c r="J14998" t="s">
        <v>132</v>
      </c>
      <c r="K14998" t="s">
        <v>18777</v>
      </c>
      <c r="L14998" t="s">
        <v>18633</v>
      </c>
      <c r="M14998" t="s">
        <v>18778</v>
      </c>
      <c r="N14998" t="s">
        <v>7469</v>
      </c>
      <c r="O14998" t="s">
        <v>7933</v>
      </c>
      <c r="P14998">
        <v>7580000</v>
      </c>
      <c r="Q14998" t="s">
        <v>6636</v>
      </c>
      <c r="R14998" t="s">
        <v>6636</v>
      </c>
      <c r="S14998" s="12"/>
      <c r="T14998" s="13"/>
      <c r="U14998" t="s">
        <v>7560</v>
      </c>
    </row>
    <row r="14999" spans="1:21" x14ac:dyDescent="0.25">
      <c r="A14999" t="s">
        <v>6637</v>
      </c>
      <c r="B14999" s="12">
        <v>83326</v>
      </c>
      <c r="C14999" t="s">
        <v>18996</v>
      </c>
      <c r="D14999" s="11">
        <v>46185.7957986111</v>
      </c>
      <c r="E14999" t="s">
        <v>18997</v>
      </c>
      <c r="F14999" t="s">
        <v>6415</v>
      </c>
      <c r="G14999" t="s">
        <v>6498</v>
      </c>
      <c r="H14999" t="s">
        <v>6360</v>
      </c>
      <c r="I14999" t="s">
        <v>65</v>
      </c>
      <c r="J14999" t="s">
        <v>132</v>
      </c>
      <c r="K14999" t="s">
        <v>18777</v>
      </c>
      <c r="L14999" t="s">
        <v>18633</v>
      </c>
      <c r="M14999" t="s">
        <v>18778</v>
      </c>
      <c r="N14999" t="s">
        <v>7469</v>
      </c>
      <c r="O14999" t="s">
        <v>7933</v>
      </c>
      <c r="P14999">
        <v>7580000</v>
      </c>
      <c r="Q14999" t="s">
        <v>6636</v>
      </c>
      <c r="R14999" t="s">
        <v>6636</v>
      </c>
      <c r="S14999" s="12"/>
      <c r="T14999" s="13"/>
      <c r="U14999" t="s">
        <v>7560</v>
      </c>
    </row>
    <row r="15000" spans="1:21" x14ac:dyDescent="0.25">
      <c r="A15000" t="s">
        <v>6637</v>
      </c>
      <c r="B15000" s="12">
        <v>83326</v>
      </c>
      <c r="C15000" t="s">
        <v>18996</v>
      </c>
      <c r="D15000" s="11">
        <v>46185.7957986111</v>
      </c>
      <c r="E15000" t="s">
        <v>18997</v>
      </c>
      <c r="F15000" t="s">
        <v>6415</v>
      </c>
      <c r="G15000" t="s">
        <v>6499</v>
      </c>
      <c r="H15000" t="s">
        <v>6360</v>
      </c>
      <c r="I15000" t="s">
        <v>65</v>
      </c>
      <c r="J15000" t="s">
        <v>132</v>
      </c>
      <c r="K15000" t="s">
        <v>18777</v>
      </c>
      <c r="L15000" t="s">
        <v>18633</v>
      </c>
      <c r="M15000" t="s">
        <v>18778</v>
      </c>
      <c r="N15000" t="s">
        <v>7469</v>
      </c>
      <c r="O15000" t="s">
        <v>7933</v>
      </c>
      <c r="P15000">
        <v>7580000</v>
      </c>
      <c r="Q15000" t="s">
        <v>6636</v>
      </c>
      <c r="R15000" t="s">
        <v>6636</v>
      </c>
      <c r="S15000" s="12"/>
      <c r="T15000" s="13"/>
      <c r="U15000" t="s">
        <v>7560</v>
      </c>
    </row>
    <row r="15001" spans="1:21" x14ac:dyDescent="0.25">
      <c r="A15001" t="s">
        <v>6637</v>
      </c>
      <c r="B15001" s="12">
        <v>83522</v>
      </c>
      <c r="C15001" t="s">
        <v>14707</v>
      </c>
      <c r="D15001" s="11">
        <v>46185.810532407399</v>
      </c>
      <c r="E15001" t="s">
        <v>14708</v>
      </c>
      <c r="F15001" t="s">
        <v>6415</v>
      </c>
      <c r="G15001" t="s">
        <v>6481</v>
      </c>
      <c r="H15001" t="s">
        <v>6360</v>
      </c>
      <c r="I15001" t="s">
        <v>65</v>
      </c>
      <c r="J15001" t="s">
        <v>132</v>
      </c>
      <c r="K15001" t="s">
        <v>18990</v>
      </c>
      <c r="L15001" t="s">
        <v>18633</v>
      </c>
      <c r="M15001" t="s">
        <v>18991</v>
      </c>
      <c r="N15001" t="s">
        <v>8601</v>
      </c>
      <c r="O15001" t="s">
        <v>9632</v>
      </c>
      <c r="P15001">
        <v>7099800</v>
      </c>
      <c r="Q15001" t="s">
        <v>6636</v>
      </c>
      <c r="R15001" t="s">
        <v>6636</v>
      </c>
      <c r="S15001" s="12"/>
      <c r="T15001" s="13"/>
      <c r="U15001" t="s">
        <v>6636</v>
      </c>
    </row>
    <row r="15002" spans="1:21" x14ac:dyDescent="0.25">
      <c r="A15002" t="s">
        <v>6637</v>
      </c>
      <c r="B15002" s="12">
        <v>83522</v>
      </c>
      <c r="C15002" t="s">
        <v>14707</v>
      </c>
      <c r="D15002" s="11">
        <v>46185.810532407399</v>
      </c>
      <c r="E15002" t="s">
        <v>14708</v>
      </c>
      <c r="F15002" t="s">
        <v>6415</v>
      </c>
      <c r="G15002" t="s">
        <v>6482</v>
      </c>
      <c r="H15002" t="s">
        <v>6360</v>
      </c>
      <c r="I15002" t="s">
        <v>65</v>
      </c>
      <c r="J15002" t="s">
        <v>132</v>
      </c>
      <c r="K15002" t="s">
        <v>18990</v>
      </c>
      <c r="L15002" t="s">
        <v>18633</v>
      </c>
      <c r="M15002" t="s">
        <v>18991</v>
      </c>
      <c r="N15002" t="s">
        <v>8601</v>
      </c>
      <c r="O15002" t="s">
        <v>9632</v>
      </c>
      <c r="P15002">
        <v>7099800</v>
      </c>
      <c r="Q15002" t="s">
        <v>6636</v>
      </c>
      <c r="R15002" t="s">
        <v>6636</v>
      </c>
      <c r="S15002" s="12"/>
      <c r="T15002" s="13"/>
      <c r="U15002" t="s">
        <v>6636</v>
      </c>
    </row>
    <row r="15003" spans="1:21" x14ac:dyDescent="0.25">
      <c r="A15003" t="s">
        <v>6619</v>
      </c>
      <c r="B15003" s="12">
        <v>83288</v>
      </c>
      <c r="C15003" t="s">
        <v>18992</v>
      </c>
      <c r="D15003" s="11">
        <v>46185.817106481503</v>
      </c>
      <c r="E15003" t="s">
        <v>18993</v>
      </c>
      <c r="F15003" t="s">
        <v>6415</v>
      </c>
      <c r="G15003" t="s">
        <v>6372</v>
      </c>
      <c r="H15003" t="s">
        <v>6360</v>
      </c>
      <c r="I15003" t="s">
        <v>65</v>
      </c>
      <c r="J15003" t="s">
        <v>67</v>
      </c>
      <c r="K15003" t="s">
        <v>18994</v>
      </c>
      <c r="L15003" t="s">
        <v>18336</v>
      </c>
      <c r="M15003" t="s">
        <v>18995</v>
      </c>
      <c r="N15003" t="s">
        <v>7469</v>
      </c>
      <c r="O15003" t="s">
        <v>7933</v>
      </c>
      <c r="P15003">
        <v>7580000</v>
      </c>
      <c r="Q15003" t="s">
        <v>6636</v>
      </c>
      <c r="R15003" t="s">
        <v>6636</v>
      </c>
      <c r="S15003" s="12"/>
      <c r="T15003" s="13"/>
      <c r="U15003" t="s">
        <v>6780</v>
      </c>
    </row>
    <row r="15004" spans="1:21" x14ac:dyDescent="0.25">
      <c r="A15004" t="s">
        <v>6619</v>
      </c>
      <c r="B15004" s="12">
        <v>83288</v>
      </c>
      <c r="C15004" t="s">
        <v>18992</v>
      </c>
      <c r="D15004" s="11">
        <v>46185.817106481503</v>
      </c>
      <c r="E15004" t="s">
        <v>18993</v>
      </c>
      <c r="F15004" t="s">
        <v>6415</v>
      </c>
      <c r="G15004" t="s">
        <v>11143</v>
      </c>
      <c r="H15004" t="s">
        <v>6360</v>
      </c>
      <c r="I15004" t="s">
        <v>65</v>
      </c>
      <c r="J15004" t="s">
        <v>67</v>
      </c>
      <c r="K15004" t="s">
        <v>18994</v>
      </c>
      <c r="L15004" t="s">
        <v>18336</v>
      </c>
      <c r="M15004" t="s">
        <v>18995</v>
      </c>
      <c r="N15004" t="s">
        <v>7469</v>
      </c>
      <c r="O15004" t="s">
        <v>7933</v>
      </c>
      <c r="P15004">
        <v>7580000</v>
      </c>
      <c r="Q15004" t="s">
        <v>6636</v>
      </c>
      <c r="R15004" t="s">
        <v>6636</v>
      </c>
      <c r="S15004" s="12"/>
      <c r="T15004" s="13"/>
      <c r="U15004" t="s">
        <v>6780</v>
      </c>
    </row>
    <row r="15005" spans="1:21" x14ac:dyDescent="0.25">
      <c r="A15005" t="s">
        <v>6637</v>
      </c>
      <c r="B15005" s="12">
        <v>68518</v>
      </c>
      <c r="C15005" t="s">
        <v>18998</v>
      </c>
      <c r="D15005" s="11">
        <v>46185.873958333301</v>
      </c>
      <c r="E15005" t="s">
        <v>18999</v>
      </c>
      <c r="F15005" t="s">
        <v>6415</v>
      </c>
      <c r="G15005" t="s">
        <v>11133</v>
      </c>
      <c r="H15005" t="s">
        <v>6360</v>
      </c>
      <c r="I15005" t="s">
        <v>55</v>
      </c>
      <c r="J15005" t="s">
        <v>44</v>
      </c>
      <c r="K15005" t="s">
        <v>18844</v>
      </c>
      <c r="L15005" t="s">
        <v>2610</v>
      </c>
      <c r="M15005" t="s">
        <v>18845</v>
      </c>
      <c r="N15005" t="s">
        <v>7469</v>
      </c>
      <c r="O15005" t="s">
        <v>7470</v>
      </c>
      <c r="P15005">
        <v>5360000</v>
      </c>
      <c r="Q15005" t="s">
        <v>6778</v>
      </c>
      <c r="R15005" t="s">
        <v>6911</v>
      </c>
      <c r="S15005" s="12"/>
      <c r="T15005" s="13"/>
      <c r="U15005" t="s">
        <v>6671</v>
      </c>
    </row>
    <row r="15006" spans="1:21" x14ac:dyDescent="0.25">
      <c r="A15006" t="s">
        <v>6637</v>
      </c>
      <c r="B15006" s="12">
        <v>83356</v>
      </c>
      <c r="C15006" t="s">
        <v>11130</v>
      </c>
      <c r="D15006" s="11">
        <v>46185.960416666698</v>
      </c>
      <c r="E15006" t="s">
        <v>11131</v>
      </c>
      <c r="F15006" t="s">
        <v>6415</v>
      </c>
      <c r="G15006" t="s">
        <v>11132</v>
      </c>
      <c r="H15006" t="s">
        <v>6360</v>
      </c>
      <c r="I15006" t="s">
        <v>65</v>
      </c>
      <c r="J15006" t="s">
        <v>132</v>
      </c>
      <c r="K15006" t="s">
        <v>18844</v>
      </c>
      <c r="L15006" t="s">
        <v>2610</v>
      </c>
      <c r="M15006" t="s">
        <v>18845</v>
      </c>
      <c r="N15006" t="s">
        <v>7469</v>
      </c>
      <c r="O15006" t="s">
        <v>7470</v>
      </c>
      <c r="P15006">
        <v>5360000</v>
      </c>
      <c r="Q15006" t="s">
        <v>6636</v>
      </c>
      <c r="R15006" t="s">
        <v>6636</v>
      </c>
      <c r="S15006" s="12"/>
      <c r="T15006" s="13"/>
      <c r="U15006" t="s">
        <v>6671</v>
      </c>
    </row>
    <row r="15007" spans="1:21" x14ac:dyDescent="0.25">
      <c r="A15007" t="s">
        <v>6637</v>
      </c>
      <c r="B15007" s="12">
        <v>83356</v>
      </c>
      <c r="C15007" t="s">
        <v>11130</v>
      </c>
      <c r="D15007" s="11">
        <v>46185.960416666698</v>
      </c>
      <c r="E15007" t="s">
        <v>11131</v>
      </c>
      <c r="F15007" t="s">
        <v>6415</v>
      </c>
      <c r="G15007" t="s">
        <v>11133</v>
      </c>
      <c r="H15007" t="s">
        <v>6360</v>
      </c>
      <c r="I15007" t="s">
        <v>65</v>
      </c>
      <c r="J15007" t="s">
        <v>132</v>
      </c>
      <c r="K15007" t="s">
        <v>18844</v>
      </c>
      <c r="L15007" t="s">
        <v>2610</v>
      </c>
      <c r="M15007" t="s">
        <v>18845</v>
      </c>
      <c r="N15007" t="s">
        <v>7469</v>
      </c>
      <c r="O15007" t="s">
        <v>7470</v>
      </c>
      <c r="P15007">
        <v>5360000</v>
      </c>
      <c r="Q15007" t="s">
        <v>6636</v>
      </c>
      <c r="R15007" t="s">
        <v>6636</v>
      </c>
      <c r="S15007" s="12"/>
      <c r="T15007" s="13"/>
      <c r="U15007" t="s">
        <v>6671</v>
      </c>
    </row>
    <row r="15008" spans="1:21" x14ac:dyDescent="0.25">
      <c r="A15008" t="s">
        <v>6637</v>
      </c>
      <c r="B15008" s="12">
        <v>83362</v>
      </c>
      <c r="C15008" t="s">
        <v>12975</v>
      </c>
      <c r="D15008" s="11">
        <v>46185.969212962998</v>
      </c>
      <c r="E15008" t="s">
        <v>12976</v>
      </c>
      <c r="F15008" t="s">
        <v>6415</v>
      </c>
      <c r="G15008" t="s">
        <v>6445</v>
      </c>
      <c r="H15008" t="s">
        <v>6360</v>
      </c>
      <c r="I15008" t="s">
        <v>6636</v>
      </c>
      <c r="J15008" t="s">
        <v>6636</v>
      </c>
      <c r="K15008" t="s">
        <v>18927</v>
      </c>
      <c r="L15008" t="s">
        <v>160</v>
      </c>
      <c r="M15008" t="s">
        <v>18928</v>
      </c>
      <c r="N15008" t="s">
        <v>7469</v>
      </c>
      <c r="O15008" t="s">
        <v>7470</v>
      </c>
      <c r="P15008">
        <v>5760000</v>
      </c>
      <c r="Q15008" t="s">
        <v>6636</v>
      </c>
      <c r="R15008" t="s">
        <v>6636</v>
      </c>
      <c r="S15008" s="12"/>
      <c r="T15008" s="13"/>
      <c r="U15008" t="s">
        <v>7056</v>
      </c>
    </row>
    <row r="15009" spans="1:21" x14ac:dyDescent="0.25">
      <c r="A15009" t="s">
        <v>6637</v>
      </c>
      <c r="B15009" s="12">
        <v>83384</v>
      </c>
      <c r="C15009" t="s">
        <v>19000</v>
      </c>
      <c r="D15009" s="11">
        <v>46186.006018518499</v>
      </c>
      <c r="E15009" t="s">
        <v>19001</v>
      </c>
      <c r="F15009" t="s">
        <v>6415</v>
      </c>
      <c r="G15009" t="s">
        <v>6496</v>
      </c>
      <c r="H15009" t="s">
        <v>6360</v>
      </c>
      <c r="I15009" t="s">
        <v>65</v>
      </c>
      <c r="J15009" t="s">
        <v>2226</v>
      </c>
      <c r="K15009" t="s">
        <v>18805</v>
      </c>
      <c r="L15009" t="s">
        <v>18633</v>
      </c>
      <c r="M15009" t="s">
        <v>18806</v>
      </c>
      <c r="N15009" t="s">
        <v>7469</v>
      </c>
      <c r="O15009" t="s">
        <v>9718</v>
      </c>
      <c r="P15009">
        <v>4780000</v>
      </c>
      <c r="Q15009" t="s">
        <v>6636</v>
      </c>
      <c r="R15009" t="s">
        <v>6636</v>
      </c>
      <c r="S15009" s="12"/>
      <c r="T15009" s="13"/>
      <c r="U15009" t="s">
        <v>10763</v>
      </c>
    </row>
    <row r="15010" spans="1:21" x14ac:dyDescent="0.25">
      <c r="A15010" t="s">
        <v>6637</v>
      </c>
      <c r="B15010" s="12">
        <v>83384</v>
      </c>
      <c r="C15010" t="s">
        <v>19000</v>
      </c>
      <c r="D15010" s="11">
        <v>46186.006018518499</v>
      </c>
      <c r="E15010" t="s">
        <v>19001</v>
      </c>
      <c r="F15010" t="s">
        <v>6415</v>
      </c>
      <c r="G15010" t="s">
        <v>6497</v>
      </c>
      <c r="H15010" t="s">
        <v>6360</v>
      </c>
      <c r="I15010" t="s">
        <v>65</v>
      </c>
      <c r="J15010" t="s">
        <v>2226</v>
      </c>
      <c r="K15010" t="s">
        <v>18805</v>
      </c>
      <c r="L15010" t="s">
        <v>18633</v>
      </c>
      <c r="M15010" t="s">
        <v>18806</v>
      </c>
      <c r="N15010" t="s">
        <v>7469</v>
      </c>
      <c r="O15010" t="s">
        <v>9718</v>
      </c>
      <c r="P15010">
        <v>4780000</v>
      </c>
      <c r="Q15010" t="s">
        <v>6636</v>
      </c>
      <c r="R15010" t="s">
        <v>6636</v>
      </c>
      <c r="S15010" s="12"/>
      <c r="T15010" s="13"/>
      <c r="U15010" t="s">
        <v>10763</v>
      </c>
    </row>
    <row r="15011" spans="1:21" x14ac:dyDescent="0.25">
      <c r="A15011" t="s">
        <v>6637</v>
      </c>
      <c r="B15011" s="12">
        <v>83384</v>
      </c>
      <c r="C15011" t="s">
        <v>19000</v>
      </c>
      <c r="D15011" s="11">
        <v>46186.006018518499</v>
      </c>
      <c r="E15011" t="s">
        <v>19001</v>
      </c>
      <c r="F15011" t="s">
        <v>6415</v>
      </c>
      <c r="G15011" t="s">
        <v>6498</v>
      </c>
      <c r="H15011" t="s">
        <v>6360</v>
      </c>
      <c r="I15011" t="s">
        <v>65</v>
      </c>
      <c r="J15011" t="s">
        <v>2226</v>
      </c>
      <c r="K15011" t="s">
        <v>18805</v>
      </c>
      <c r="L15011" t="s">
        <v>18633</v>
      </c>
      <c r="M15011" t="s">
        <v>18806</v>
      </c>
      <c r="N15011" t="s">
        <v>7469</v>
      </c>
      <c r="O15011" t="s">
        <v>9718</v>
      </c>
      <c r="P15011">
        <v>4780000</v>
      </c>
      <c r="Q15011" t="s">
        <v>6636</v>
      </c>
      <c r="R15011" t="s">
        <v>6636</v>
      </c>
      <c r="S15011" s="12"/>
      <c r="T15011" s="13"/>
      <c r="U15011" t="s">
        <v>10763</v>
      </c>
    </row>
    <row r="15012" spans="1:21" x14ac:dyDescent="0.25">
      <c r="A15012" t="s">
        <v>6637</v>
      </c>
      <c r="B15012" s="12">
        <v>83384</v>
      </c>
      <c r="C15012" t="s">
        <v>19000</v>
      </c>
      <c r="D15012" s="11">
        <v>46186.006018518499</v>
      </c>
      <c r="E15012" t="s">
        <v>19001</v>
      </c>
      <c r="F15012" t="s">
        <v>6415</v>
      </c>
      <c r="G15012" t="s">
        <v>6499</v>
      </c>
      <c r="H15012" t="s">
        <v>6360</v>
      </c>
      <c r="I15012" t="s">
        <v>65</v>
      </c>
      <c r="J15012" t="s">
        <v>2226</v>
      </c>
      <c r="K15012" t="s">
        <v>18805</v>
      </c>
      <c r="L15012" t="s">
        <v>18633</v>
      </c>
      <c r="M15012" t="s">
        <v>18806</v>
      </c>
      <c r="N15012" t="s">
        <v>7469</v>
      </c>
      <c r="O15012" t="s">
        <v>9718</v>
      </c>
      <c r="P15012">
        <v>4780000</v>
      </c>
      <c r="Q15012" t="s">
        <v>6636</v>
      </c>
      <c r="R15012" t="s">
        <v>6636</v>
      </c>
      <c r="S15012" s="12"/>
      <c r="T15012" s="13"/>
      <c r="U15012" t="s">
        <v>10763</v>
      </c>
    </row>
    <row r="15013" spans="1:21" x14ac:dyDescent="0.25">
      <c r="A15013" t="s">
        <v>6637</v>
      </c>
      <c r="B15013" s="12">
        <v>70400</v>
      </c>
      <c r="C15013" t="s">
        <v>19002</v>
      </c>
      <c r="D15013" s="11">
        <v>46186.386805555601</v>
      </c>
      <c r="E15013" t="s">
        <v>19003</v>
      </c>
      <c r="F15013" t="s">
        <v>6415</v>
      </c>
      <c r="G15013" t="s">
        <v>6481</v>
      </c>
      <c r="H15013" t="s">
        <v>6360</v>
      </c>
      <c r="I15013" t="s">
        <v>65</v>
      </c>
      <c r="J15013" t="s">
        <v>219</v>
      </c>
      <c r="K15013" t="s">
        <v>18776</v>
      </c>
      <c r="L15013" t="s">
        <v>18633</v>
      </c>
      <c r="M15013" t="s">
        <v>6636</v>
      </c>
      <c r="N15013" t="s">
        <v>7014</v>
      </c>
      <c r="O15013" t="s">
        <v>9695</v>
      </c>
      <c r="P15013">
        <v>7319800</v>
      </c>
      <c r="Q15013" t="s">
        <v>6636</v>
      </c>
      <c r="R15013" t="s">
        <v>6636</v>
      </c>
      <c r="S15013" s="12"/>
      <c r="T15013" s="13"/>
      <c r="U15013" t="s">
        <v>6629</v>
      </c>
    </row>
    <row r="15014" spans="1:21" x14ac:dyDescent="0.25">
      <c r="A15014" t="s">
        <v>6637</v>
      </c>
      <c r="B15014" s="12">
        <v>70400</v>
      </c>
      <c r="C15014" t="s">
        <v>19002</v>
      </c>
      <c r="D15014" s="11">
        <v>46186.386805555601</v>
      </c>
      <c r="E15014" t="s">
        <v>19003</v>
      </c>
      <c r="F15014" t="s">
        <v>6415</v>
      </c>
      <c r="G15014" t="s">
        <v>6482</v>
      </c>
      <c r="H15014" t="s">
        <v>6360</v>
      </c>
      <c r="I15014" t="s">
        <v>65</v>
      </c>
      <c r="J15014" t="s">
        <v>219</v>
      </c>
      <c r="K15014" t="s">
        <v>18776</v>
      </c>
      <c r="L15014" t="s">
        <v>18633</v>
      </c>
      <c r="M15014" t="s">
        <v>6636</v>
      </c>
      <c r="N15014" t="s">
        <v>7014</v>
      </c>
      <c r="O15014" t="s">
        <v>9695</v>
      </c>
      <c r="P15014">
        <v>7319800</v>
      </c>
      <c r="Q15014" t="s">
        <v>6636</v>
      </c>
      <c r="R15014" t="s">
        <v>6636</v>
      </c>
      <c r="S15014" s="12"/>
      <c r="T15014" s="13"/>
      <c r="U15014" t="s">
        <v>6629</v>
      </c>
    </row>
    <row r="15015" spans="1:21" x14ac:dyDescent="0.25">
      <c r="A15015" t="s">
        <v>6619</v>
      </c>
      <c r="B15015" s="12">
        <v>83314</v>
      </c>
      <c r="C15015" t="s">
        <v>12002</v>
      </c>
      <c r="D15015" s="11">
        <v>46186.446064814802</v>
      </c>
      <c r="E15015" t="s">
        <v>12003</v>
      </c>
      <c r="F15015" t="s">
        <v>6415</v>
      </c>
      <c r="G15015" t="s">
        <v>18687</v>
      </c>
      <c r="H15015" t="s">
        <v>6360</v>
      </c>
      <c r="I15015" t="s">
        <v>55</v>
      </c>
      <c r="J15015" t="s">
        <v>643</v>
      </c>
      <c r="K15015" t="s">
        <v>18933</v>
      </c>
      <c r="L15015" t="s">
        <v>808</v>
      </c>
      <c r="M15015" t="s">
        <v>18934</v>
      </c>
      <c r="N15015" t="s">
        <v>7469</v>
      </c>
      <c r="O15015" t="s">
        <v>9718</v>
      </c>
      <c r="P15015">
        <v>3998000</v>
      </c>
      <c r="Q15015" t="s">
        <v>6636</v>
      </c>
      <c r="R15015" t="s">
        <v>6636</v>
      </c>
      <c r="S15015" s="12"/>
      <c r="T15015" s="13"/>
      <c r="U15015" t="s">
        <v>10371</v>
      </c>
    </row>
    <row r="15016" spans="1:21" x14ac:dyDescent="0.25">
      <c r="A15016" t="s">
        <v>6619</v>
      </c>
      <c r="B15016" s="12">
        <v>83326</v>
      </c>
      <c r="C15016" t="s">
        <v>18996</v>
      </c>
      <c r="D15016" s="11">
        <v>46186.502858796302</v>
      </c>
      <c r="E15016" t="s">
        <v>18997</v>
      </c>
      <c r="F15016" t="s">
        <v>6415</v>
      </c>
      <c r="G15016" t="s">
        <v>6496</v>
      </c>
      <c r="H15016" t="s">
        <v>6360</v>
      </c>
      <c r="I15016" t="s">
        <v>65</v>
      </c>
      <c r="J15016" t="s">
        <v>132</v>
      </c>
      <c r="K15016" t="s">
        <v>18777</v>
      </c>
      <c r="L15016" t="s">
        <v>18633</v>
      </c>
      <c r="M15016" t="s">
        <v>18778</v>
      </c>
      <c r="N15016" t="s">
        <v>7469</v>
      </c>
      <c r="O15016" t="s">
        <v>7933</v>
      </c>
      <c r="P15016">
        <v>7580000</v>
      </c>
      <c r="Q15016" t="s">
        <v>6636</v>
      </c>
      <c r="R15016" t="s">
        <v>6636</v>
      </c>
      <c r="S15016" s="12"/>
      <c r="T15016" s="13"/>
      <c r="U15016" t="s">
        <v>7560</v>
      </c>
    </row>
    <row r="15017" spans="1:21" x14ac:dyDescent="0.25">
      <c r="A15017" t="s">
        <v>6619</v>
      </c>
      <c r="B15017" s="12">
        <v>83326</v>
      </c>
      <c r="C15017" t="s">
        <v>18996</v>
      </c>
      <c r="D15017" s="11">
        <v>46186.502858796302</v>
      </c>
      <c r="E15017" t="s">
        <v>18997</v>
      </c>
      <c r="F15017" t="s">
        <v>6415</v>
      </c>
      <c r="G15017" t="s">
        <v>6497</v>
      </c>
      <c r="H15017" t="s">
        <v>6360</v>
      </c>
      <c r="I15017" t="s">
        <v>65</v>
      </c>
      <c r="J15017" t="s">
        <v>132</v>
      </c>
      <c r="K15017" t="s">
        <v>18777</v>
      </c>
      <c r="L15017" t="s">
        <v>18633</v>
      </c>
      <c r="M15017" t="s">
        <v>18778</v>
      </c>
      <c r="N15017" t="s">
        <v>7469</v>
      </c>
      <c r="O15017" t="s">
        <v>7933</v>
      </c>
      <c r="P15017">
        <v>7580000</v>
      </c>
      <c r="Q15017" t="s">
        <v>6636</v>
      </c>
      <c r="R15017" t="s">
        <v>6636</v>
      </c>
      <c r="S15017" s="12"/>
      <c r="T15017" s="13"/>
      <c r="U15017" t="s">
        <v>7560</v>
      </c>
    </row>
    <row r="15018" spans="1:21" x14ac:dyDescent="0.25">
      <c r="A15018" t="s">
        <v>6619</v>
      </c>
      <c r="B15018" s="12">
        <v>83326</v>
      </c>
      <c r="C15018" t="s">
        <v>18996</v>
      </c>
      <c r="D15018" s="11">
        <v>46186.502858796302</v>
      </c>
      <c r="E15018" t="s">
        <v>18997</v>
      </c>
      <c r="F15018" t="s">
        <v>6415</v>
      </c>
      <c r="G15018" t="s">
        <v>6498</v>
      </c>
      <c r="H15018" t="s">
        <v>6360</v>
      </c>
      <c r="I15018" t="s">
        <v>65</v>
      </c>
      <c r="J15018" t="s">
        <v>132</v>
      </c>
      <c r="K15018" t="s">
        <v>18777</v>
      </c>
      <c r="L15018" t="s">
        <v>18633</v>
      </c>
      <c r="M15018" t="s">
        <v>18778</v>
      </c>
      <c r="N15018" t="s">
        <v>7469</v>
      </c>
      <c r="O15018" t="s">
        <v>7933</v>
      </c>
      <c r="P15018">
        <v>7580000</v>
      </c>
      <c r="Q15018" t="s">
        <v>6636</v>
      </c>
      <c r="R15018" t="s">
        <v>6636</v>
      </c>
      <c r="S15018" s="12"/>
      <c r="T15018" s="13"/>
      <c r="U15018" t="s">
        <v>7560</v>
      </c>
    </row>
    <row r="15019" spans="1:21" x14ac:dyDescent="0.25">
      <c r="A15019" t="s">
        <v>6619</v>
      </c>
      <c r="B15019" s="12">
        <v>83326</v>
      </c>
      <c r="C15019" t="s">
        <v>18996</v>
      </c>
      <c r="D15019" s="11">
        <v>46186.502858796302</v>
      </c>
      <c r="E15019" t="s">
        <v>18997</v>
      </c>
      <c r="F15019" t="s">
        <v>6415</v>
      </c>
      <c r="G15019" t="s">
        <v>6499</v>
      </c>
      <c r="H15019" t="s">
        <v>6360</v>
      </c>
      <c r="I15019" t="s">
        <v>65</v>
      </c>
      <c r="J15019" t="s">
        <v>132</v>
      </c>
      <c r="K15019" t="s">
        <v>18777</v>
      </c>
      <c r="L15019" t="s">
        <v>18633</v>
      </c>
      <c r="M15019" t="s">
        <v>18778</v>
      </c>
      <c r="N15019" t="s">
        <v>7469</v>
      </c>
      <c r="O15019" t="s">
        <v>7933</v>
      </c>
      <c r="P15019">
        <v>7580000</v>
      </c>
      <c r="Q15019" t="s">
        <v>6636</v>
      </c>
      <c r="R15019" t="s">
        <v>6636</v>
      </c>
      <c r="S15019" s="12"/>
      <c r="T15019" s="13"/>
      <c r="U15019" t="s">
        <v>7560</v>
      </c>
    </row>
    <row r="15020" spans="1:21" x14ac:dyDescent="0.25">
      <c r="A15020" t="s">
        <v>6637</v>
      </c>
      <c r="B15020" s="12">
        <v>83336</v>
      </c>
      <c r="C15020" t="s">
        <v>19004</v>
      </c>
      <c r="D15020" s="11">
        <v>46186.506874999999</v>
      </c>
      <c r="E15020" t="s">
        <v>19005</v>
      </c>
      <c r="F15020" t="s">
        <v>6415</v>
      </c>
      <c r="G15020" t="s">
        <v>6367</v>
      </c>
      <c r="H15020" t="s">
        <v>6360</v>
      </c>
      <c r="I15020" t="s">
        <v>65</v>
      </c>
      <c r="J15020" t="s">
        <v>57</v>
      </c>
      <c r="K15020" t="s">
        <v>18642</v>
      </c>
      <c r="L15020" t="s">
        <v>18638</v>
      </c>
      <c r="M15020" t="s">
        <v>18643</v>
      </c>
      <c r="N15020" t="s">
        <v>7469</v>
      </c>
      <c r="O15020" t="s">
        <v>7470</v>
      </c>
      <c r="P15020">
        <v>5760000</v>
      </c>
      <c r="Q15020" t="s">
        <v>6636</v>
      </c>
      <c r="R15020" t="s">
        <v>6636</v>
      </c>
      <c r="S15020" s="12"/>
      <c r="T15020" s="13"/>
      <c r="U15020" t="s">
        <v>7560</v>
      </c>
    </row>
    <row r="15021" spans="1:21" x14ac:dyDescent="0.25">
      <c r="A15021" t="s">
        <v>6637</v>
      </c>
      <c r="B15021" s="12">
        <v>83336</v>
      </c>
      <c r="C15021" t="s">
        <v>19004</v>
      </c>
      <c r="D15021" s="11">
        <v>46186.506874999999</v>
      </c>
      <c r="E15021" t="s">
        <v>19005</v>
      </c>
      <c r="F15021" t="s">
        <v>6415</v>
      </c>
      <c r="G15021" t="s">
        <v>6365</v>
      </c>
      <c r="H15021" t="s">
        <v>6360</v>
      </c>
      <c r="I15021" t="s">
        <v>65</v>
      </c>
      <c r="J15021" t="s">
        <v>57</v>
      </c>
      <c r="K15021" t="s">
        <v>18642</v>
      </c>
      <c r="L15021" t="s">
        <v>18638</v>
      </c>
      <c r="M15021" t="s">
        <v>18643</v>
      </c>
      <c r="N15021" t="s">
        <v>7469</v>
      </c>
      <c r="O15021" t="s">
        <v>7470</v>
      </c>
      <c r="P15021">
        <v>5760000</v>
      </c>
      <c r="Q15021" t="s">
        <v>6636</v>
      </c>
      <c r="R15021" t="s">
        <v>6636</v>
      </c>
      <c r="S15021" s="12"/>
      <c r="T15021" s="13"/>
      <c r="U15021" t="s">
        <v>7560</v>
      </c>
    </row>
    <row r="15022" spans="1:21" x14ac:dyDescent="0.25">
      <c r="A15022" t="s">
        <v>6619</v>
      </c>
      <c r="B15022" s="12">
        <v>83332</v>
      </c>
      <c r="C15022" t="s">
        <v>7490</v>
      </c>
      <c r="D15022" s="11">
        <v>46186.531446759298</v>
      </c>
      <c r="E15022" t="s">
        <v>7491</v>
      </c>
      <c r="F15022" t="s">
        <v>6415</v>
      </c>
      <c r="G15022" t="s">
        <v>6442</v>
      </c>
      <c r="H15022" t="s">
        <v>6360</v>
      </c>
      <c r="I15022" t="s">
        <v>65</v>
      </c>
      <c r="J15022" t="s">
        <v>573</v>
      </c>
      <c r="K15022" t="s">
        <v>18728</v>
      </c>
      <c r="L15022" t="s">
        <v>251</v>
      </c>
      <c r="M15022" t="s">
        <v>18729</v>
      </c>
      <c r="N15022" t="s">
        <v>7469</v>
      </c>
      <c r="O15022" t="s">
        <v>7470</v>
      </c>
      <c r="P15022">
        <v>6460000</v>
      </c>
      <c r="Q15022" t="s">
        <v>6636</v>
      </c>
      <c r="R15022" t="s">
        <v>6636</v>
      </c>
      <c r="S15022" s="12"/>
      <c r="T15022" s="13"/>
      <c r="U15022" t="s">
        <v>6689</v>
      </c>
    </row>
    <row r="15023" spans="1:21" x14ac:dyDescent="0.25">
      <c r="A15023" t="s">
        <v>6619</v>
      </c>
      <c r="B15023" s="12">
        <v>83332</v>
      </c>
      <c r="C15023" t="s">
        <v>7490</v>
      </c>
      <c r="D15023" s="11">
        <v>46186.531446759298</v>
      </c>
      <c r="E15023" t="s">
        <v>7491</v>
      </c>
      <c r="F15023" t="s">
        <v>6415</v>
      </c>
      <c r="G15023" t="s">
        <v>7492</v>
      </c>
      <c r="H15023" t="s">
        <v>6360</v>
      </c>
      <c r="I15023" t="s">
        <v>65</v>
      </c>
      <c r="J15023" t="s">
        <v>573</v>
      </c>
      <c r="K15023" t="s">
        <v>18728</v>
      </c>
      <c r="L15023" t="s">
        <v>251</v>
      </c>
      <c r="M15023" t="s">
        <v>18729</v>
      </c>
      <c r="N15023" t="s">
        <v>7469</v>
      </c>
      <c r="O15023" t="s">
        <v>7470</v>
      </c>
      <c r="P15023">
        <v>6460000</v>
      </c>
      <c r="Q15023" t="s">
        <v>6636</v>
      </c>
      <c r="R15023" t="s">
        <v>6636</v>
      </c>
      <c r="S15023" s="12"/>
      <c r="T15023" s="13"/>
      <c r="U15023" t="s">
        <v>6689</v>
      </c>
    </row>
    <row r="15024" spans="1:21" x14ac:dyDescent="0.25">
      <c r="A15024" t="s">
        <v>6619</v>
      </c>
      <c r="B15024" s="12">
        <v>83332</v>
      </c>
      <c r="C15024" t="s">
        <v>7490</v>
      </c>
      <c r="D15024" s="11">
        <v>46186.531446759298</v>
      </c>
      <c r="E15024" t="s">
        <v>7491</v>
      </c>
      <c r="F15024" t="s">
        <v>6415</v>
      </c>
      <c r="G15024" t="s">
        <v>7493</v>
      </c>
      <c r="H15024" t="s">
        <v>6360</v>
      </c>
      <c r="I15024" t="s">
        <v>65</v>
      </c>
      <c r="J15024" t="s">
        <v>573</v>
      </c>
      <c r="K15024" t="s">
        <v>18728</v>
      </c>
      <c r="L15024" t="s">
        <v>251</v>
      </c>
      <c r="M15024" t="s">
        <v>18729</v>
      </c>
      <c r="N15024" t="s">
        <v>7469</v>
      </c>
      <c r="O15024" t="s">
        <v>7470</v>
      </c>
      <c r="P15024">
        <v>6460000</v>
      </c>
      <c r="Q15024" t="s">
        <v>6636</v>
      </c>
      <c r="R15024" t="s">
        <v>6636</v>
      </c>
      <c r="S15024" s="12"/>
      <c r="T15024" s="13"/>
      <c r="U15024" t="s">
        <v>6689</v>
      </c>
    </row>
    <row r="15025" spans="1:21" x14ac:dyDescent="0.25">
      <c r="A15025" t="s">
        <v>6619</v>
      </c>
      <c r="B15025" s="12">
        <v>83332</v>
      </c>
      <c r="C15025" t="s">
        <v>7490</v>
      </c>
      <c r="D15025" s="11">
        <v>46186.531446759298</v>
      </c>
      <c r="E15025" t="s">
        <v>7491</v>
      </c>
      <c r="F15025" t="s">
        <v>6415</v>
      </c>
      <c r="G15025" t="s">
        <v>7494</v>
      </c>
      <c r="H15025" t="s">
        <v>6360</v>
      </c>
      <c r="I15025" t="s">
        <v>65</v>
      </c>
      <c r="J15025" t="s">
        <v>573</v>
      </c>
      <c r="K15025" t="s">
        <v>18728</v>
      </c>
      <c r="L15025" t="s">
        <v>251</v>
      </c>
      <c r="M15025" t="s">
        <v>18729</v>
      </c>
      <c r="N15025" t="s">
        <v>7469</v>
      </c>
      <c r="O15025" t="s">
        <v>7470</v>
      </c>
      <c r="P15025">
        <v>6460000</v>
      </c>
      <c r="Q15025" t="s">
        <v>6636</v>
      </c>
      <c r="R15025" t="s">
        <v>6636</v>
      </c>
      <c r="S15025" s="12"/>
      <c r="T15025" s="13"/>
      <c r="U15025" t="s">
        <v>6689</v>
      </c>
    </row>
    <row r="15026" spans="1:21" x14ac:dyDescent="0.25">
      <c r="A15026" t="s">
        <v>6619</v>
      </c>
      <c r="B15026" s="12">
        <v>83332</v>
      </c>
      <c r="C15026" t="s">
        <v>7490</v>
      </c>
      <c r="D15026" s="11">
        <v>46186.531446759298</v>
      </c>
      <c r="E15026" t="s">
        <v>7491</v>
      </c>
      <c r="F15026" t="s">
        <v>6415</v>
      </c>
      <c r="G15026" t="s">
        <v>7495</v>
      </c>
      <c r="H15026" t="s">
        <v>6360</v>
      </c>
      <c r="I15026" t="s">
        <v>65</v>
      </c>
      <c r="J15026" t="s">
        <v>573</v>
      </c>
      <c r="K15026" t="s">
        <v>18728</v>
      </c>
      <c r="L15026" t="s">
        <v>251</v>
      </c>
      <c r="M15026" t="s">
        <v>18729</v>
      </c>
      <c r="N15026" t="s">
        <v>7469</v>
      </c>
      <c r="O15026" t="s">
        <v>7470</v>
      </c>
      <c r="P15026">
        <v>6460000</v>
      </c>
      <c r="Q15026" t="s">
        <v>6636</v>
      </c>
      <c r="R15026" t="s">
        <v>6636</v>
      </c>
      <c r="S15026" s="12"/>
      <c r="T15026" s="13"/>
      <c r="U15026" t="s">
        <v>6689</v>
      </c>
    </row>
    <row r="15027" spans="1:21" x14ac:dyDescent="0.25">
      <c r="A15027" t="s">
        <v>6619</v>
      </c>
      <c r="B15027" s="12">
        <v>83336</v>
      </c>
      <c r="C15027" t="s">
        <v>19004</v>
      </c>
      <c r="D15027" s="11">
        <v>46186.545775462997</v>
      </c>
      <c r="E15027" t="s">
        <v>19005</v>
      </c>
      <c r="F15027" t="s">
        <v>6415</v>
      </c>
      <c r="G15027" t="s">
        <v>6367</v>
      </c>
      <c r="H15027" t="s">
        <v>6360</v>
      </c>
      <c r="I15027" t="s">
        <v>65</v>
      </c>
      <c r="J15027" t="s">
        <v>57</v>
      </c>
      <c r="K15027" t="s">
        <v>18642</v>
      </c>
      <c r="L15027" t="s">
        <v>18638</v>
      </c>
      <c r="M15027" t="s">
        <v>18643</v>
      </c>
      <c r="N15027" t="s">
        <v>7469</v>
      </c>
      <c r="O15027" t="s">
        <v>7470</v>
      </c>
      <c r="P15027">
        <v>5760000</v>
      </c>
      <c r="Q15027" t="s">
        <v>6636</v>
      </c>
      <c r="R15027" t="s">
        <v>6636</v>
      </c>
      <c r="S15027" s="12"/>
      <c r="T15027" s="13"/>
      <c r="U15027" t="s">
        <v>7560</v>
      </c>
    </row>
    <row r="15028" spans="1:21" x14ac:dyDescent="0.25">
      <c r="A15028" t="s">
        <v>6619</v>
      </c>
      <c r="B15028" s="12">
        <v>83336</v>
      </c>
      <c r="C15028" t="s">
        <v>19004</v>
      </c>
      <c r="D15028" s="11">
        <v>46186.545775462997</v>
      </c>
      <c r="E15028" t="s">
        <v>19005</v>
      </c>
      <c r="F15028" t="s">
        <v>6415</v>
      </c>
      <c r="G15028" t="s">
        <v>6365</v>
      </c>
      <c r="H15028" t="s">
        <v>6360</v>
      </c>
      <c r="I15028" t="s">
        <v>65</v>
      </c>
      <c r="J15028" t="s">
        <v>57</v>
      </c>
      <c r="K15028" t="s">
        <v>18642</v>
      </c>
      <c r="L15028" t="s">
        <v>18638</v>
      </c>
      <c r="M15028" t="s">
        <v>18643</v>
      </c>
      <c r="N15028" t="s">
        <v>7469</v>
      </c>
      <c r="O15028" t="s">
        <v>7470</v>
      </c>
      <c r="P15028">
        <v>5760000</v>
      </c>
      <c r="Q15028" t="s">
        <v>6636</v>
      </c>
      <c r="R15028" t="s">
        <v>6636</v>
      </c>
      <c r="S15028" s="12"/>
      <c r="T15028" s="13"/>
      <c r="U15028" t="s">
        <v>7560</v>
      </c>
    </row>
    <row r="15029" spans="1:21" x14ac:dyDescent="0.25">
      <c r="A15029" t="s">
        <v>6619</v>
      </c>
      <c r="B15029" s="12">
        <v>83356</v>
      </c>
      <c r="C15029" t="s">
        <v>11130</v>
      </c>
      <c r="D15029" s="11">
        <v>46186.6109027778</v>
      </c>
      <c r="E15029" t="s">
        <v>11131</v>
      </c>
      <c r="F15029" t="s">
        <v>6415</v>
      </c>
      <c r="G15029" t="s">
        <v>11132</v>
      </c>
      <c r="H15029" t="s">
        <v>6360</v>
      </c>
      <c r="I15029" t="s">
        <v>65</v>
      </c>
      <c r="J15029" t="s">
        <v>132</v>
      </c>
      <c r="K15029" t="s">
        <v>18844</v>
      </c>
      <c r="L15029" t="s">
        <v>2610</v>
      </c>
      <c r="M15029" t="s">
        <v>18845</v>
      </c>
      <c r="N15029" t="s">
        <v>7469</v>
      </c>
      <c r="O15029" t="s">
        <v>7470</v>
      </c>
      <c r="P15029">
        <v>5360000</v>
      </c>
      <c r="Q15029" t="s">
        <v>6636</v>
      </c>
      <c r="R15029" t="s">
        <v>6636</v>
      </c>
      <c r="S15029" s="12"/>
      <c r="T15029" s="13"/>
      <c r="U15029" t="s">
        <v>6671</v>
      </c>
    </row>
    <row r="15030" spans="1:21" x14ac:dyDescent="0.25">
      <c r="A15030" t="s">
        <v>6619</v>
      </c>
      <c r="B15030" s="12">
        <v>83356</v>
      </c>
      <c r="C15030" t="s">
        <v>11130</v>
      </c>
      <c r="D15030" s="11">
        <v>46186.6109027778</v>
      </c>
      <c r="E15030" t="s">
        <v>11131</v>
      </c>
      <c r="F15030" t="s">
        <v>6415</v>
      </c>
      <c r="G15030" t="s">
        <v>11133</v>
      </c>
      <c r="H15030" t="s">
        <v>6360</v>
      </c>
      <c r="I15030" t="s">
        <v>65</v>
      </c>
      <c r="J15030" t="s">
        <v>132</v>
      </c>
      <c r="K15030" t="s">
        <v>18844</v>
      </c>
      <c r="L15030" t="s">
        <v>2610</v>
      </c>
      <c r="M15030" t="s">
        <v>18845</v>
      </c>
      <c r="N15030" t="s">
        <v>7469</v>
      </c>
      <c r="O15030" t="s">
        <v>7470</v>
      </c>
      <c r="P15030">
        <v>5360000</v>
      </c>
      <c r="Q15030" t="s">
        <v>6636</v>
      </c>
      <c r="R15030" t="s">
        <v>6636</v>
      </c>
      <c r="S15030" s="12"/>
      <c r="T15030" s="13"/>
      <c r="U15030" t="s">
        <v>6671</v>
      </c>
    </row>
    <row r="15031" spans="1:21" x14ac:dyDescent="0.25">
      <c r="A15031" t="s">
        <v>6619</v>
      </c>
      <c r="B15031" s="12">
        <v>83362</v>
      </c>
      <c r="C15031" t="s">
        <v>12975</v>
      </c>
      <c r="D15031" s="11">
        <v>46186.622604166703</v>
      </c>
      <c r="E15031" t="s">
        <v>12976</v>
      </c>
      <c r="F15031" t="s">
        <v>6415</v>
      </c>
      <c r="G15031" t="s">
        <v>6445</v>
      </c>
      <c r="H15031" t="s">
        <v>6360</v>
      </c>
      <c r="I15031" t="s">
        <v>6636</v>
      </c>
      <c r="J15031" t="s">
        <v>6636</v>
      </c>
      <c r="K15031" t="s">
        <v>18927</v>
      </c>
      <c r="L15031" t="s">
        <v>160</v>
      </c>
      <c r="M15031" t="s">
        <v>18928</v>
      </c>
      <c r="N15031" t="s">
        <v>7469</v>
      </c>
      <c r="O15031" t="s">
        <v>7470</v>
      </c>
      <c r="P15031">
        <v>5760000</v>
      </c>
      <c r="Q15031" t="s">
        <v>6636</v>
      </c>
      <c r="R15031" t="s">
        <v>6636</v>
      </c>
      <c r="S15031" s="12"/>
      <c r="T15031" s="13"/>
      <c r="U15031" t="s">
        <v>7056</v>
      </c>
    </row>
    <row r="15032" spans="1:21" x14ac:dyDescent="0.25">
      <c r="A15032" t="s">
        <v>6637</v>
      </c>
      <c r="B15032" s="12">
        <v>83482</v>
      </c>
      <c r="C15032" t="s">
        <v>19006</v>
      </c>
      <c r="D15032" s="11">
        <v>46186.638773148101</v>
      </c>
      <c r="E15032" t="s">
        <v>19007</v>
      </c>
      <c r="F15032" t="s">
        <v>6415</v>
      </c>
      <c r="G15032" t="s">
        <v>6367</v>
      </c>
      <c r="H15032" t="s">
        <v>6360</v>
      </c>
      <c r="I15032" t="s">
        <v>6636</v>
      </c>
      <c r="J15032" t="s">
        <v>6636</v>
      </c>
      <c r="K15032" t="s">
        <v>18675</v>
      </c>
      <c r="L15032" t="s">
        <v>18638</v>
      </c>
      <c r="M15032" t="s">
        <v>18676</v>
      </c>
      <c r="N15032" t="s">
        <v>7469</v>
      </c>
      <c r="O15032" t="s">
        <v>7470</v>
      </c>
      <c r="P15032">
        <v>5760000</v>
      </c>
      <c r="Q15032" t="s">
        <v>6636</v>
      </c>
      <c r="R15032" t="s">
        <v>6636</v>
      </c>
      <c r="S15032" s="12"/>
      <c r="T15032" s="13"/>
      <c r="U15032" t="s">
        <v>6789</v>
      </c>
    </row>
    <row r="15033" spans="1:21" x14ac:dyDescent="0.25">
      <c r="A15033" t="s">
        <v>6637</v>
      </c>
      <c r="B15033" s="12">
        <v>83482</v>
      </c>
      <c r="C15033" t="s">
        <v>19006</v>
      </c>
      <c r="D15033" s="11">
        <v>46186.638773148101</v>
      </c>
      <c r="E15033" t="s">
        <v>19007</v>
      </c>
      <c r="F15033" t="s">
        <v>6415</v>
      </c>
      <c r="G15033" t="s">
        <v>6365</v>
      </c>
      <c r="H15033" t="s">
        <v>6360</v>
      </c>
      <c r="I15033" t="s">
        <v>6636</v>
      </c>
      <c r="J15033" t="s">
        <v>6636</v>
      </c>
      <c r="K15033" t="s">
        <v>18675</v>
      </c>
      <c r="L15033" t="s">
        <v>18638</v>
      </c>
      <c r="M15033" t="s">
        <v>18676</v>
      </c>
      <c r="N15033" t="s">
        <v>7469</v>
      </c>
      <c r="O15033" t="s">
        <v>7470</v>
      </c>
      <c r="P15033">
        <v>5760000</v>
      </c>
      <c r="Q15033" t="s">
        <v>6636</v>
      </c>
      <c r="R15033" t="s">
        <v>6636</v>
      </c>
      <c r="S15033" s="12"/>
      <c r="T15033" s="13"/>
      <c r="U15033" t="s">
        <v>6789</v>
      </c>
    </row>
    <row r="15034" spans="1:21" x14ac:dyDescent="0.25">
      <c r="A15034" t="s">
        <v>6619</v>
      </c>
      <c r="B15034" s="12">
        <v>83384</v>
      </c>
      <c r="C15034" t="s">
        <v>19000</v>
      </c>
      <c r="D15034" s="11">
        <v>46186.686944444402</v>
      </c>
      <c r="E15034" t="s">
        <v>19001</v>
      </c>
      <c r="F15034" t="s">
        <v>6415</v>
      </c>
      <c r="G15034" t="s">
        <v>6496</v>
      </c>
      <c r="H15034" t="s">
        <v>6360</v>
      </c>
      <c r="I15034" t="s">
        <v>65</v>
      </c>
      <c r="J15034" t="s">
        <v>2226</v>
      </c>
      <c r="K15034" t="s">
        <v>18805</v>
      </c>
      <c r="L15034" t="s">
        <v>18633</v>
      </c>
      <c r="M15034" t="s">
        <v>18806</v>
      </c>
      <c r="N15034" t="s">
        <v>7469</v>
      </c>
      <c r="O15034" t="s">
        <v>9718</v>
      </c>
      <c r="P15034">
        <v>4780000</v>
      </c>
      <c r="Q15034" t="s">
        <v>6636</v>
      </c>
      <c r="R15034" t="s">
        <v>6636</v>
      </c>
      <c r="S15034" s="12"/>
      <c r="T15034" s="13"/>
      <c r="U15034" t="s">
        <v>10763</v>
      </c>
    </row>
    <row r="15035" spans="1:21" x14ac:dyDescent="0.25">
      <c r="A15035" t="s">
        <v>6619</v>
      </c>
      <c r="B15035" s="12">
        <v>83384</v>
      </c>
      <c r="C15035" t="s">
        <v>19000</v>
      </c>
      <c r="D15035" s="11">
        <v>46186.686944444402</v>
      </c>
      <c r="E15035" t="s">
        <v>19001</v>
      </c>
      <c r="F15035" t="s">
        <v>6415</v>
      </c>
      <c r="G15035" t="s">
        <v>6497</v>
      </c>
      <c r="H15035" t="s">
        <v>6360</v>
      </c>
      <c r="I15035" t="s">
        <v>65</v>
      </c>
      <c r="J15035" t="s">
        <v>2226</v>
      </c>
      <c r="K15035" t="s">
        <v>18805</v>
      </c>
      <c r="L15035" t="s">
        <v>18633</v>
      </c>
      <c r="M15035" t="s">
        <v>18806</v>
      </c>
      <c r="N15035" t="s">
        <v>7469</v>
      </c>
      <c r="O15035" t="s">
        <v>9718</v>
      </c>
      <c r="P15035">
        <v>4780000</v>
      </c>
      <c r="Q15035" t="s">
        <v>6636</v>
      </c>
      <c r="R15035" t="s">
        <v>6636</v>
      </c>
      <c r="S15035" s="12"/>
      <c r="T15035" s="13"/>
      <c r="U15035" t="s">
        <v>10763</v>
      </c>
    </row>
    <row r="15036" spans="1:21" x14ac:dyDescent="0.25">
      <c r="A15036" t="s">
        <v>6619</v>
      </c>
      <c r="B15036" s="12">
        <v>83384</v>
      </c>
      <c r="C15036" t="s">
        <v>19000</v>
      </c>
      <c r="D15036" s="11">
        <v>46186.686944444402</v>
      </c>
      <c r="E15036" t="s">
        <v>19001</v>
      </c>
      <c r="F15036" t="s">
        <v>6415</v>
      </c>
      <c r="G15036" t="s">
        <v>6498</v>
      </c>
      <c r="H15036" t="s">
        <v>6360</v>
      </c>
      <c r="I15036" t="s">
        <v>65</v>
      </c>
      <c r="J15036" t="s">
        <v>2226</v>
      </c>
      <c r="K15036" t="s">
        <v>18805</v>
      </c>
      <c r="L15036" t="s">
        <v>18633</v>
      </c>
      <c r="M15036" t="s">
        <v>18806</v>
      </c>
      <c r="N15036" t="s">
        <v>7469</v>
      </c>
      <c r="O15036" t="s">
        <v>9718</v>
      </c>
      <c r="P15036">
        <v>4780000</v>
      </c>
      <c r="Q15036" t="s">
        <v>6636</v>
      </c>
      <c r="R15036" t="s">
        <v>6636</v>
      </c>
      <c r="S15036" s="12"/>
      <c r="T15036" s="13"/>
      <c r="U15036" t="s">
        <v>10763</v>
      </c>
    </row>
    <row r="15037" spans="1:21" x14ac:dyDescent="0.25">
      <c r="A15037" t="s">
        <v>6619</v>
      </c>
      <c r="B15037" s="12">
        <v>83384</v>
      </c>
      <c r="C15037" t="s">
        <v>19000</v>
      </c>
      <c r="D15037" s="11">
        <v>46186.686944444402</v>
      </c>
      <c r="E15037" t="s">
        <v>19001</v>
      </c>
      <c r="F15037" t="s">
        <v>6415</v>
      </c>
      <c r="G15037" t="s">
        <v>6499</v>
      </c>
      <c r="H15037" t="s">
        <v>6360</v>
      </c>
      <c r="I15037" t="s">
        <v>65</v>
      </c>
      <c r="J15037" t="s">
        <v>2226</v>
      </c>
      <c r="K15037" t="s">
        <v>18805</v>
      </c>
      <c r="L15037" t="s">
        <v>18633</v>
      </c>
      <c r="M15037" t="s">
        <v>18806</v>
      </c>
      <c r="N15037" t="s">
        <v>7469</v>
      </c>
      <c r="O15037" t="s">
        <v>9718</v>
      </c>
      <c r="P15037">
        <v>4780000</v>
      </c>
      <c r="Q15037" t="s">
        <v>6636</v>
      </c>
      <c r="R15037" t="s">
        <v>6636</v>
      </c>
      <c r="S15037" s="12"/>
      <c r="T15037" s="13"/>
      <c r="U15037" t="s">
        <v>10763</v>
      </c>
    </row>
    <row r="15038" spans="1:21" x14ac:dyDescent="0.25">
      <c r="A15038" t="s">
        <v>6619</v>
      </c>
      <c r="B15038" s="12">
        <v>83392</v>
      </c>
      <c r="C15038" t="s">
        <v>19008</v>
      </c>
      <c r="D15038" s="11">
        <v>46186.7133680556</v>
      </c>
      <c r="E15038" t="s">
        <v>19009</v>
      </c>
      <c r="F15038" t="s">
        <v>6415</v>
      </c>
      <c r="G15038" t="s">
        <v>6367</v>
      </c>
      <c r="H15038" t="s">
        <v>6360</v>
      </c>
      <c r="I15038" t="s">
        <v>65</v>
      </c>
      <c r="J15038" t="s">
        <v>67</v>
      </c>
      <c r="K15038" t="s">
        <v>18955</v>
      </c>
      <c r="L15038" t="s">
        <v>18638</v>
      </c>
      <c r="M15038" t="s">
        <v>18956</v>
      </c>
      <c r="N15038" t="s">
        <v>8601</v>
      </c>
      <c r="O15038" t="s">
        <v>9632</v>
      </c>
      <c r="P15038">
        <v>7019800</v>
      </c>
      <c r="Q15038" t="s">
        <v>6778</v>
      </c>
      <c r="R15038" t="s">
        <v>6779</v>
      </c>
      <c r="S15038" s="12"/>
      <c r="T15038" s="13"/>
      <c r="U15038" t="s">
        <v>7560</v>
      </c>
    </row>
    <row r="15039" spans="1:21" x14ac:dyDescent="0.25">
      <c r="A15039" t="s">
        <v>6619</v>
      </c>
      <c r="B15039" s="12">
        <v>83392</v>
      </c>
      <c r="C15039" t="s">
        <v>19008</v>
      </c>
      <c r="D15039" s="11">
        <v>46186.7133680556</v>
      </c>
      <c r="E15039" t="s">
        <v>19009</v>
      </c>
      <c r="F15039" t="s">
        <v>6415</v>
      </c>
      <c r="G15039" t="s">
        <v>6365</v>
      </c>
      <c r="H15039" t="s">
        <v>6360</v>
      </c>
      <c r="I15039" t="s">
        <v>65</v>
      </c>
      <c r="J15039" t="s">
        <v>67</v>
      </c>
      <c r="K15039" t="s">
        <v>18955</v>
      </c>
      <c r="L15039" t="s">
        <v>18638</v>
      </c>
      <c r="M15039" t="s">
        <v>18956</v>
      </c>
      <c r="N15039" t="s">
        <v>8601</v>
      </c>
      <c r="O15039" t="s">
        <v>9632</v>
      </c>
      <c r="P15039">
        <v>7019800</v>
      </c>
      <c r="Q15039" t="s">
        <v>6778</v>
      </c>
      <c r="R15039" t="s">
        <v>6779</v>
      </c>
      <c r="S15039" s="12"/>
      <c r="T15039" s="13"/>
      <c r="U15039" t="s">
        <v>7560</v>
      </c>
    </row>
    <row r="15040" spans="1:21" x14ac:dyDescent="0.25">
      <c r="A15040" t="s">
        <v>6619</v>
      </c>
      <c r="B15040" s="12">
        <v>83432</v>
      </c>
      <c r="C15040" t="s">
        <v>19010</v>
      </c>
      <c r="D15040" s="11">
        <v>46186.843148148102</v>
      </c>
      <c r="E15040" t="s">
        <v>19011</v>
      </c>
      <c r="F15040" t="s">
        <v>6415</v>
      </c>
      <c r="G15040" t="s">
        <v>6496</v>
      </c>
      <c r="H15040" t="s">
        <v>6360</v>
      </c>
      <c r="I15040" t="s">
        <v>65</v>
      </c>
      <c r="J15040" t="s">
        <v>2226</v>
      </c>
      <c r="K15040" t="s">
        <v>18777</v>
      </c>
      <c r="L15040" t="s">
        <v>18633</v>
      </c>
      <c r="M15040" t="s">
        <v>18778</v>
      </c>
      <c r="N15040" t="s">
        <v>7469</v>
      </c>
      <c r="O15040" t="s">
        <v>7933</v>
      </c>
      <c r="P15040">
        <v>7580000</v>
      </c>
      <c r="Q15040" t="s">
        <v>6636</v>
      </c>
      <c r="R15040" t="s">
        <v>6636</v>
      </c>
      <c r="S15040" s="12"/>
      <c r="T15040" s="13"/>
      <c r="U15040" t="s">
        <v>6629</v>
      </c>
    </row>
    <row r="15041" spans="1:21" x14ac:dyDescent="0.25">
      <c r="A15041" t="s">
        <v>6619</v>
      </c>
      <c r="B15041" s="12">
        <v>83432</v>
      </c>
      <c r="C15041" t="s">
        <v>19010</v>
      </c>
      <c r="D15041" s="11">
        <v>46186.843148148102</v>
      </c>
      <c r="E15041" t="s">
        <v>19011</v>
      </c>
      <c r="F15041" t="s">
        <v>6415</v>
      </c>
      <c r="G15041" t="s">
        <v>6497</v>
      </c>
      <c r="H15041" t="s">
        <v>6360</v>
      </c>
      <c r="I15041" t="s">
        <v>65</v>
      </c>
      <c r="J15041" t="s">
        <v>2226</v>
      </c>
      <c r="K15041" t="s">
        <v>18777</v>
      </c>
      <c r="L15041" t="s">
        <v>18633</v>
      </c>
      <c r="M15041" t="s">
        <v>18778</v>
      </c>
      <c r="N15041" t="s">
        <v>7469</v>
      </c>
      <c r="O15041" t="s">
        <v>7933</v>
      </c>
      <c r="P15041">
        <v>7580000</v>
      </c>
      <c r="Q15041" t="s">
        <v>6636</v>
      </c>
      <c r="R15041" t="s">
        <v>6636</v>
      </c>
      <c r="S15041" s="12"/>
      <c r="T15041" s="13"/>
      <c r="U15041" t="s">
        <v>6629</v>
      </c>
    </row>
    <row r="15042" spans="1:21" x14ac:dyDescent="0.25">
      <c r="A15042" t="s">
        <v>6619</v>
      </c>
      <c r="B15042" s="12">
        <v>83432</v>
      </c>
      <c r="C15042" t="s">
        <v>19010</v>
      </c>
      <c r="D15042" s="11">
        <v>46186.843148148102</v>
      </c>
      <c r="E15042" t="s">
        <v>19011</v>
      </c>
      <c r="F15042" t="s">
        <v>6415</v>
      </c>
      <c r="G15042" t="s">
        <v>6498</v>
      </c>
      <c r="H15042" t="s">
        <v>6360</v>
      </c>
      <c r="I15042" t="s">
        <v>65</v>
      </c>
      <c r="J15042" t="s">
        <v>2226</v>
      </c>
      <c r="K15042" t="s">
        <v>18777</v>
      </c>
      <c r="L15042" t="s">
        <v>18633</v>
      </c>
      <c r="M15042" t="s">
        <v>18778</v>
      </c>
      <c r="N15042" t="s">
        <v>7469</v>
      </c>
      <c r="O15042" t="s">
        <v>7933</v>
      </c>
      <c r="P15042">
        <v>7580000</v>
      </c>
      <c r="Q15042" t="s">
        <v>6636</v>
      </c>
      <c r="R15042" t="s">
        <v>6636</v>
      </c>
      <c r="S15042" s="12"/>
      <c r="T15042" s="13"/>
      <c r="U15042" t="s">
        <v>6629</v>
      </c>
    </row>
    <row r="15043" spans="1:21" x14ac:dyDescent="0.25">
      <c r="A15043" t="s">
        <v>6619</v>
      </c>
      <c r="B15043" s="12">
        <v>83432</v>
      </c>
      <c r="C15043" t="s">
        <v>19010</v>
      </c>
      <c r="D15043" s="11">
        <v>46186.843148148102</v>
      </c>
      <c r="E15043" t="s">
        <v>19011</v>
      </c>
      <c r="F15043" t="s">
        <v>6415</v>
      </c>
      <c r="G15043" t="s">
        <v>6499</v>
      </c>
      <c r="H15043" t="s">
        <v>6360</v>
      </c>
      <c r="I15043" t="s">
        <v>65</v>
      </c>
      <c r="J15043" t="s">
        <v>2226</v>
      </c>
      <c r="K15043" t="s">
        <v>18777</v>
      </c>
      <c r="L15043" t="s">
        <v>18633</v>
      </c>
      <c r="M15043" t="s">
        <v>18778</v>
      </c>
      <c r="N15043" t="s">
        <v>7469</v>
      </c>
      <c r="O15043" t="s">
        <v>7933</v>
      </c>
      <c r="P15043">
        <v>7580000</v>
      </c>
      <c r="Q15043" t="s">
        <v>6636</v>
      </c>
      <c r="R15043" t="s">
        <v>6636</v>
      </c>
      <c r="S15043" s="12"/>
      <c r="T15043" s="13"/>
      <c r="U15043" t="s">
        <v>6629</v>
      </c>
    </row>
    <row r="15044" spans="1:21" x14ac:dyDescent="0.25">
      <c r="A15044" t="s">
        <v>6637</v>
      </c>
      <c r="B15044" s="12">
        <v>83854</v>
      </c>
      <c r="C15044" t="s">
        <v>19012</v>
      </c>
      <c r="D15044" s="11">
        <v>46187.240162037</v>
      </c>
      <c r="E15044" t="s">
        <v>19013</v>
      </c>
      <c r="F15044" t="s">
        <v>6415</v>
      </c>
      <c r="G15044" t="s">
        <v>6481</v>
      </c>
      <c r="H15044" t="s">
        <v>6360</v>
      </c>
      <c r="I15044" t="s">
        <v>65</v>
      </c>
      <c r="J15044" t="s">
        <v>57</v>
      </c>
      <c r="K15044" t="s">
        <v>19014</v>
      </c>
      <c r="L15044" t="s">
        <v>18633</v>
      </c>
      <c r="M15044" t="s">
        <v>19015</v>
      </c>
      <c r="N15044" t="s">
        <v>8601</v>
      </c>
      <c r="O15044" t="s">
        <v>9632</v>
      </c>
      <c r="P15044">
        <v>6619800</v>
      </c>
      <c r="Q15044" t="s">
        <v>6778</v>
      </c>
      <c r="R15044" t="s">
        <v>6911</v>
      </c>
      <c r="S15044" s="12"/>
      <c r="T15044" s="13"/>
      <c r="U15044" t="s">
        <v>6682</v>
      </c>
    </row>
    <row r="15045" spans="1:21" x14ac:dyDescent="0.25">
      <c r="A15045" t="s">
        <v>6637</v>
      </c>
      <c r="B15045" s="12">
        <v>83854</v>
      </c>
      <c r="C15045" t="s">
        <v>19012</v>
      </c>
      <c r="D15045" s="11">
        <v>46187.240162037</v>
      </c>
      <c r="E15045" t="s">
        <v>19013</v>
      </c>
      <c r="F15045" t="s">
        <v>6415</v>
      </c>
      <c r="G15045" t="s">
        <v>6482</v>
      </c>
      <c r="H15045" t="s">
        <v>6360</v>
      </c>
      <c r="I15045" t="s">
        <v>65</v>
      </c>
      <c r="J15045" t="s">
        <v>57</v>
      </c>
      <c r="K15045" t="s">
        <v>19014</v>
      </c>
      <c r="L15045" t="s">
        <v>18633</v>
      </c>
      <c r="M15045" t="s">
        <v>19015</v>
      </c>
      <c r="N15045" t="s">
        <v>8601</v>
      </c>
      <c r="O15045" t="s">
        <v>9632</v>
      </c>
      <c r="P15045">
        <v>6619800</v>
      </c>
      <c r="Q15045" t="s">
        <v>6778</v>
      </c>
      <c r="R15045" t="s">
        <v>6911</v>
      </c>
      <c r="S15045" s="12"/>
      <c r="T15045" s="13"/>
      <c r="U15045" t="s">
        <v>6682</v>
      </c>
    </row>
    <row r="15046" spans="1:21" x14ac:dyDescent="0.25">
      <c r="A15046" t="s">
        <v>6637</v>
      </c>
      <c r="B15046" s="12">
        <v>167494</v>
      </c>
      <c r="C15046" t="s">
        <v>15301</v>
      </c>
      <c r="D15046" s="11">
        <v>46187.535462963002</v>
      </c>
      <c r="E15046" t="s">
        <v>15302</v>
      </c>
      <c r="F15046" t="s">
        <v>6415</v>
      </c>
      <c r="G15046" t="s">
        <v>18796</v>
      </c>
      <c r="H15046" t="s">
        <v>6360</v>
      </c>
      <c r="I15046" t="s">
        <v>65</v>
      </c>
      <c r="J15046" t="s">
        <v>57</v>
      </c>
      <c r="K15046" t="s">
        <v>19016</v>
      </c>
      <c r="L15046" t="s">
        <v>18663</v>
      </c>
      <c r="M15046" t="s">
        <v>6636</v>
      </c>
      <c r="N15046" t="s">
        <v>7014</v>
      </c>
      <c r="O15046" t="s">
        <v>9695</v>
      </c>
      <c r="P15046">
        <v>12439600</v>
      </c>
      <c r="Q15046" t="s">
        <v>6636</v>
      </c>
      <c r="R15046" t="s">
        <v>6636</v>
      </c>
      <c r="S15046" s="12"/>
      <c r="T15046" s="13"/>
      <c r="U15046" t="s">
        <v>6650</v>
      </c>
    </row>
    <row r="15047" spans="1:21" x14ac:dyDescent="0.25">
      <c r="A15047" t="s">
        <v>6637</v>
      </c>
      <c r="B15047" s="12">
        <v>83720</v>
      </c>
      <c r="C15047" t="s">
        <v>15301</v>
      </c>
      <c r="D15047" s="11">
        <v>46187.535462963002</v>
      </c>
      <c r="E15047" t="s">
        <v>15302</v>
      </c>
      <c r="F15047" t="s">
        <v>6415</v>
      </c>
      <c r="G15047" t="s">
        <v>18796</v>
      </c>
      <c r="H15047" t="s">
        <v>6360</v>
      </c>
      <c r="I15047" t="s">
        <v>65</v>
      </c>
      <c r="J15047" t="s">
        <v>57</v>
      </c>
      <c r="K15047" t="s">
        <v>18797</v>
      </c>
      <c r="L15047" t="s">
        <v>18663</v>
      </c>
      <c r="M15047" t="s">
        <v>6636</v>
      </c>
      <c r="N15047" t="s">
        <v>7014</v>
      </c>
      <c r="O15047" t="s">
        <v>9695</v>
      </c>
      <c r="P15047">
        <v>6919800</v>
      </c>
      <c r="Q15047" t="s">
        <v>6636</v>
      </c>
      <c r="R15047" t="s">
        <v>6636</v>
      </c>
      <c r="S15047" s="12"/>
      <c r="T15047" s="13"/>
      <c r="U15047" t="s">
        <v>6650</v>
      </c>
    </row>
    <row r="15048" spans="1:21" x14ac:dyDescent="0.25">
      <c r="A15048" t="s">
        <v>6637</v>
      </c>
      <c r="B15048" s="12">
        <v>167494</v>
      </c>
      <c r="C15048" t="s">
        <v>15301</v>
      </c>
      <c r="D15048" s="11">
        <v>46187.535462963002</v>
      </c>
      <c r="E15048" t="s">
        <v>15302</v>
      </c>
      <c r="F15048" t="s">
        <v>6415</v>
      </c>
      <c r="G15048" t="s">
        <v>18798</v>
      </c>
      <c r="H15048" t="s">
        <v>6360</v>
      </c>
      <c r="I15048" t="s">
        <v>65</v>
      </c>
      <c r="J15048" t="s">
        <v>57</v>
      </c>
      <c r="K15048" t="s">
        <v>19016</v>
      </c>
      <c r="L15048" t="s">
        <v>18663</v>
      </c>
      <c r="M15048" t="s">
        <v>6636</v>
      </c>
      <c r="N15048" t="s">
        <v>7014</v>
      </c>
      <c r="O15048" t="s">
        <v>9695</v>
      </c>
      <c r="P15048">
        <v>12439600</v>
      </c>
      <c r="Q15048" t="s">
        <v>6636</v>
      </c>
      <c r="R15048" t="s">
        <v>6636</v>
      </c>
      <c r="S15048" s="12"/>
      <c r="T15048" s="13"/>
      <c r="U15048" t="s">
        <v>6650</v>
      </c>
    </row>
    <row r="15049" spans="1:21" x14ac:dyDescent="0.25">
      <c r="A15049" t="s">
        <v>6637</v>
      </c>
      <c r="B15049" s="12">
        <v>83720</v>
      </c>
      <c r="C15049" t="s">
        <v>15301</v>
      </c>
      <c r="D15049" s="11">
        <v>46187.535462963002</v>
      </c>
      <c r="E15049" t="s">
        <v>15302</v>
      </c>
      <c r="F15049" t="s">
        <v>6415</v>
      </c>
      <c r="G15049" t="s">
        <v>18798</v>
      </c>
      <c r="H15049" t="s">
        <v>6360</v>
      </c>
      <c r="I15049" t="s">
        <v>65</v>
      </c>
      <c r="J15049" t="s">
        <v>57</v>
      </c>
      <c r="K15049" t="s">
        <v>18797</v>
      </c>
      <c r="L15049" t="s">
        <v>18663</v>
      </c>
      <c r="M15049" t="s">
        <v>6636</v>
      </c>
      <c r="N15049" t="s">
        <v>7014</v>
      </c>
      <c r="O15049" t="s">
        <v>9695</v>
      </c>
      <c r="P15049">
        <v>6919800</v>
      </c>
      <c r="Q15049" t="s">
        <v>6636</v>
      </c>
      <c r="R15049" t="s">
        <v>6636</v>
      </c>
      <c r="S15049" s="12"/>
      <c r="T15049" s="13"/>
      <c r="U15049" t="s">
        <v>6650</v>
      </c>
    </row>
    <row r="15050" spans="1:21" x14ac:dyDescent="0.25">
      <c r="A15050" t="s">
        <v>6619</v>
      </c>
      <c r="B15050" s="12">
        <v>83482</v>
      </c>
      <c r="C15050" t="s">
        <v>19006</v>
      </c>
      <c r="D15050" s="11">
        <v>46187.553090277797</v>
      </c>
      <c r="E15050" t="s">
        <v>19007</v>
      </c>
      <c r="F15050" t="s">
        <v>6415</v>
      </c>
      <c r="G15050" t="s">
        <v>6367</v>
      </c>
      <c r="H15050" t="s">
        <v>6360</v>
      </c>
      <c r="I15050" t="s">
        <v>6636</v>
      </c>
      <c r="J15050" t="s">
        <v>6636</v>
      </c>
      <c r="K15050" t="s">
        <v>18675</v>
      </c>
      <c r="L15050" t="s">
        <v>18638</v>
      </c>
      <c r="M15050" t="s">
        <v>18676</v>
      </c>
      <c r="N15050" t="s">
        <v>7469</v>
      </c>
      <c r="O15050" t="s">
        <v>7470</v>
      </c>
      <c r="P15050">
        <v>5760000</v>
      </c>
      <c r="Q15050" t="s">
        <v>6636</v>
      </c>
      <c r="R15050" t="s">
        <v>6636</v>
      </c>
      <c r="S15050" s="12"/>
      <c r="T15050" s="13"/>
      <c r="U15050" t="s">
        <v>6789</v>
      </c>
    </row>
    <row r="15051" spans="1:21" x14ac:dyDescent="0.25">
      <c r="A15051" t="s">
        <v>6619</v>
      </c>
      <c r="B15051" s="12">
        <v>83482</v>
      </c>
      <c r="C15051" t="s">
        <v>19006</v>
      </c>
      <c r="D15051" s="11">
        <v>46187.553090277797</v>
      </c>
      <c r="E15051" t="s">
        <v>19007</v>
      </c>
      <c r="F15051" t="s">
        <v>6415</v>
      </c>
      <c r="G15051" t="s">
        <v>6365</v>
      </c>
      <c r="H15051" t="s">
        <v>6360</v>
      </c>
      <c r="I15051" t="s">
        <v>6636</v>
      </c>
      <c r="J15051" t="s">
        <v>6636</v>
      </c>
      <c r="K15051" t="s">
        <v>18675</v>
      </c>
      <c r="L15051" t="s">
        <v>18638</v>
      </c>
      <c r="M15051" t="s">
        <v>18676</v>
      </c>
      <c r="N15051" t="s">
        <v>7469</v>
      </c>
      <c r="O15051" t="s">
        <v>7470</v>
      </c>
      <c r="P15051">
        <v>5760000</v>
      </c>
      <c r="Q15051" t="s">
        <v>6636</v>
      </c>
      <c r="R15051" t="s">
        <v>6636</v>
      </c>
      <c r="S15051" s="12"/>
      <c r="T15051" s="13"/>
      <c r="U15051" t="s">
        <v>6789</v>
      </c>
    </row>
    <row r="15052" spans="1:21" x14ac:dyDescent="0.25">
      <c r="A15052" t="s">
        <v>6619</v>
      </c>
      <c r="B15052" s="12">
        <v>83522</v>
      </c>
      <c r="C15052" t="s">
        <v>14707</v>
      </c>
      <c r="D15052" s="11">
        <v>46187.670081018499</v>
      </c>
      <c r="E15052" t="s">
        <v>14708</v>
      </c>
      <c r="F15052" t="s">
        <v>6415</v>
      </c>
      <c r="G15052" t="s">
        <v>6481</v>
      </c>
      <c r="H15052" t="s">
        <v>6360</v>
      </c>
      <c r="I15052" t="s">
        <v>65</v>
      </c>
      <c r="J15052" t="s">
        <v>132</v>
      </c>
      <c r="K15052" t="s">
        <v>18990</v>
      </c>
      <c r="L15052" t="s">
        <v>18633</v>
      </c>
      <c r="M15052" t="s">
        <v>18991</v>
      </c>
      <c r="N15052" t="s">
        <v>8601</v>
      </c>
      <c r="O15052" t="s">
        <v>9632</v>
      </c>
      <c r="P15052">
        <v>7099800</v>
      </c>
      <c r="Q15052" t="s">
        <v>6636</v>
      </c>
      <c r="R15052" t="s">
        <v>6636</v>
      </c>
      <c r="S15052" s="12"/>
      <c r="T15052" s="13"/>
      <c r="U15052" t="s">
        <v>6636</v>
      </c>
    </row>
    <row r="15053" spans="1:21" x14ac:dyDescent="0.25">
      <c r="A15053" t="s">
        <v>6619</v>
      </c>
      <c r="B15053" s="12">
        <v>83522</v>
      </c>
      <c r="C15053" t="s">
        <v>14707</v>
      </c>
      <c r="D15053" s="11">
        <v>46187.670081018499</v>
      </c>
      <c r="E15053" t="s">
        <v>14708</v>
      </c>
      <c r="F15053" t="s">
        <v>6415</v>
      </c>
      <c r="G15053" t="s">
        <v>6482</v>
      </c>
      <c r="H15053" t="s">
        <v>6360</v>
      </c>
      <c r="I15053" t="s">
        <v>65</v>
      </c>
      <c r="J15053" t="s">
        <v>132</v>
      </c>
      <c r="K15053" t="s">
        <v>18990</v>
      </c>
      <c r="L15053" t="s">
        <v>18633</v>
      </c>
      <c r="M15053" t="s">
        <v>18991</v>
      </c>
      <c r="N15053" t="s">
        <v>8601</v>
      </c>
      <c r="O15053" t="s">
        <v>9632</v>
      </c>
      <c r="P15053">
        <v>7099800</v>
      </c>
      <c r="Q15053" t="s">
        <v>6636</v>
      </c>
      <c r="R15053" t="s">
        <v>6636</v>
      </c>
      <c r="S15053" s="12"/>
      <c r="T15053" s="13"/>
      <c r="U15053" t="s">
        <v>6636</v>
      </c>
    </row>
    <row r="15054" spans="1:21" x14ac:dyDescent="0.25">
      <c r="A15054" t="s">
        <v>6637</v>
      </c>
      <c r="B15054" s="12">
        <v>83534</v>
      </c>
      <c r="C15054" t="s">
        <v>19017</v>
      </c>
      <c r="D15054" s="11">
        <v>46187.674583333297</v>
      </c>
      <c r="E15054" t="s">
        <v>19018</v>
      </c>
      <c r="F15054" t="s">
        <v>6415</v>
      </c>
      <c r="G15054" t="s">
        <v>6496</v>
      </c>
      <c r="H15054" t="s">
        <v>6360</v>
      </c>
      <c r="I15054" t="s">
        <v>55</v>
      </c>
      <c r="J15054" t="s">
        <v>643</v>
      </c>
      <c r="K15054" t="s">
        <v>19019</v>
      </c>
      <c r="L15054" t="s">
        <v>18633</v>
      </c>
      <c r="M15054" t="s">
        <v>19020</v>
      </c>
      <c r="N15054" t="s">
        <v>7469</v>
      </c>
      <c r="O15054" t="s">
        <v>7470</v>
      </c>
      <c r="P15054">
        <v>5360000</v>
      </c>
      <c r="Q15054" t="s">
        <v>6636</v>
      </c>
      <c r="R15054" t="s">
        <v>6636</v>
      </c>
      <c r="S15054" s="12"/>
      <c r="T15054" s="13"/>
      <c r="U15054" t="s">
        <v>6636</v>
      </c>
    </row>
    <row r="15055" spans="1:21" x14ac:dyDescent="0.25">
      <c r="A15055" t="s">
        <v>6637</v>
      </c>
      <c r="B15055" s="12">
        <v>83534</v>
      </c>
      <c r="C15055" t="s">
        <v>19017</v>
      </c>
      <c r="D15055" s="11">
        <v>46187.674583333297</v>
      </c>
      <c r="E15055" t="s">
        <v>19018</v>
      </c>
      <c r="F15055" t="s">
        <v>6415</v>
      </c>
      <c r="G15055" t="s">
        <v>6497</v>
      </c>
      <c r="H15055" t="s">
        <v>6360</v>
      </c>
      <c r="I15055" t="s">
        <v>55</v>
      </c>
      <c r="J15055" t="s">
        <v>643</v>
      </c>
      <c r="K15055" t="s">
        <v>19019</v>
      </c>
      <c r="L15055" t="s">
        <v>18633</v>
      </c>
      <c r="M15055" t="s">
        <v>19020</v>
      </c>
      <c r="N15055" t="s">
        <v>7469</v>
      </c>
      <c r="O15055" t="s">
        <v>7470</v>
      </c>
      <c r="P15055">
        <v>5360000</v>
      </c>
      <c r="Q15055" t="s">
        <v>6636</v>
      </c>
      <c r="R15055" t="s">
        <v>6636</v>
      </c>
      <c r="S15055" s="12"/>
      <c r="T15055" s="13"/>
      <c r="U15055" t="s">
        <v>6636</v>
      </c>
    </row>
    <row r="15056" spans="1:21" x14ac:dyDescent="0.25">
      <c r="A15056" t="s">
        <v>6637</v>
      </c>
      <c r="B15056" s="12">
        <v>83534</v>
      </c>
      <c r="C15056" t="s">
        <v>19017</v>
      </c>
      <c r="D15056" s="11">
        <v>46187.674583333297</v>
      </c>
      <c r="E15056" t="s">
        <v>19018</v>
      </c>
      <c r="F15056" t="s">
        <v>6415</v>
      </c>
      <c r="G15056" t="s">
        <v>6498</v>
      </c>
      <c r="H15056" t="s">
        <v>6360</v>
      </c>
      <c r="I15056" t="s">
        <v>55</v>
      </c>
      <c r="J15056" t="s">
        <v>643</v>
      </c>
      <c r="K15056" t="s">
        <v>19019</v>
      </c>
      <c r="L15056" t="s">
        <v>18633</v>
      </c>
      <c r="M15056" t="s">
        <v>19020</v>
      </c>
      <c r="N15056" t="s">
        <v>7469</v>
      </c>
      <c r="O15056" t="s">
        <v>7470</v>
      </c>
      <c r="P15056">
        <v>5360000</v>
      </c>
      <c r="Q15056" t="s">
        <v>6636</v>
      </c>
      <c r="R15056" t="s">
        <v>6636</v>
      </c>
      <c r="S15056" s="12"/>
      <c r="T15056" s="13"/>
      <c r="U15056" t="s">
        <v>6636</v>
      </c>
    </row>
    <row r="15057" spans="1:21" x14ac:dyDescent="0.25">
      <c r="A15057" t="s">
        <v>6637</v>
      </c>
      <c r="B15057" s="12">
        <v>83534</v>
      </c>
      <c r="C15057" t="s">
        <v>19017</v>
      </c>
      <c r="D15057" s="11">
        <v>46187.674583333297</v>
      </c>
      <c r="E15057" t="s">
        <v>19018</v>
      </c>
      <c r="F15057" t="s">
        <v>6415</v>
      </c>
      <c r="G15057" t="s">
        <v>6499</v>
      </c>
      <c r="H15057" t="s">
        <v>6360</v>
      </c>
      <c r="I15057" t="s">
        <v>55</v>
      </c>
      <c r="J15057" t="s">
        <v>643</v>
      </c>
      <c r="K15057" t="s">
        <v>19019</v>
      </c>
      <c r="L15057" t="s">
        <v>18633</v>
      </c>
      <c r="M15057" t="s">
        <v>19020</v>
      </c>
      <c r="N15057" t="s">
        <v>7469</v>
      </c>
      <c r="O15057" t="s">
        <v>7470</v>
      </c>
      <c r="P15057">
        <v>5360000</v>
      </c>
      <c r="Q15057" t="s">
        <v>6636</v>
      </c>
      <c r="R15057" t="s">
        <v>6636</v>
      </c>
      <c r="S15057" s="12"/>
      <c r="T15057" s="13"/>
      <c r="U15057" t="s">
        <v>6636</v>
      </c>
    </row>
    <row r="15058" spans="1:21" x14ac:dyDescent="0.25">
      <c r="A15058" t="s">
        <v>6637</v>
      </c>
      <c r="B15058" s="12">
        <v>85122</v>
      </c>
      <c r="C15058" t="s">
        <v>19021</v>
      </c>
      <c r="D15058" s="11">
        <v>46187.686458333301</v>
      </c>
      <c r="E15058" t="s">
        <v>19022</v>
      </c>
      <c r="F15058" t="s">
        <v>6415</v>
      </c>
      <c r="G15058" t="s">
        <v>6448</v>
      </c>
      <c r="H15058" t="s">
        <v>6360</v>
      </c>
      <c r="I15058" t="s">
        <v>65</v>
      </c>
      <c r="J15058" t="s">
        <v>2226</v>
      </c>
      <c r="K15058" t="s">
        <v>19023</v>
      </c>
      <c r="L15058" t="s">
        <v>151</v>
      </c>
      <c r="M15058" t="s">
        <v>19024</v>
      </c>
      <c r="N15058" t="s">
        <v>7469</v>
      </c>
      <c r="O15058" t="s">
        <v>7470</v>
      </c>
      <c r="P15058">
        <v>5360000</v>
      </c>
      <c r="Q15058" t="s">
        <v>6636</v>
      </c>
      <c r="R15058" t="s">
        <v>6636</v>
      </c>
      <c r="S15058" s="12"/>
      <c r="T15058" s="13"/>
      <c r="U15058" t="s">
        <v>6920</v>
      </c>
    </row>
    <row r="15059" spans="1:21" x14ac:dyDescent="0.25">
      <c r="A15059" t="s">
        <v>6637</v>
      </c>
      <c r="B15059" s="12">
        <v>85122</v>
      </c>
      <c r="C15059" t="s">
        <v>19021</v>
      </c>
      <c r="D15059" s="11">
        <v>46187.686458333301</v>
      </c>
      <c r="E15059" t="s">
        <v>19022</v>
      </c>
      <c r="F15059" t="s">
        <v>6415</v>
      </c>
      <c r="G15059" t="s">
        <v>6447</v>
      </c>
      <c r="H15059" t="s">
        <v>6360</v>
      </c>
      <c r="I15059" t="s">
        <v>65</v>
      </c>
      <c r="J15059" t="s">
        <v>2226</v>
      </c>
      <c r="K15059" t="s">
        <v>19023</v>
      </c>
      <c r="L15059" t="s">
        <v>151</v>
      </c>
      <c r="M15059" t="s">
        <v>19024</v>
      </c>
      <c r="N15059" t="s">
        <v>7469</v>
      </c>
      <c r="O15059" t="s">
        <v>7470</v>
      </c>
      <c r="P15059">
        <v>5360000</v>
      </c>
      <c r="Q15059" t="s">
        <v>6636</v>
      </c>
      <c r="R15059" t="s">
        <v>6636</v>
      </c>
      <c r="S15059" s="12"/>
      <c r="T15059" s="13"/>
      <c r="U15059" t="s">
        <v>6920</v>
      </c>
    </row>
    <row r="15060" spans="1:21" x14ac:dyDescent="0.25">
      <c r="A15060" t="s">
        <v>6619</v>
      </c>
      <c r="B15060" s="12">
        <v>83532</v>
      </c>
      <c r="C15060" t="s">
        <v>7463</v>
      </c>
      <c r="D15060" s="11">
        <v>46187.713587963</v>
      </c>
      <c r="E15060" t="s">
        <v>7464</v>
      </c>
      <c r="F15060" t="s">
        <v>6415</v>
      </c>
      <c r="G15060" t="s">
        <v>6445</v>
      </c>
      <c r="H15060" t="s">
        <v>6360</v>
      </c>
      <c r="I15060" t="s">
        <v>55</v>
      </c>
      <c r="J15060" t="s">
        <v>643</v>
      </c>
      <c r="K15060" t="s">
        <v>18927</v>
      </c>
      <c r="L15060" t="s">
        <v>160</v>
      </c>
      <c r="M15060" t="s">
        <v>18928</v>
      </c>
      <c r="N15060" t="s">
        <v>7469</v>
      </c>
      <c r="O15060" t="s">
        <v>7470</v>
      </c>
      <c r="P15060">
        <v>5760000</v>
      </c>
      <c r="Q15060" t="s">
        <v>6636</v>
      </c>
      <c r="R15060" t="s">
        <v>6636</v>
      </c>
      <c r="S15060" s="12"/>
      <c r="T15060" s="13"/>
      <c r="U15060" t="s">
        <v>7056</v>
      </c>
    </row>
    <row r="15061" spans="1:21" x14ac:dyDescent="0.25">
      <c r="A15061" t="s">
        <v>6619</v>
      </c>
      <c r="B15061" s="12">
        <v>83534</v>
      </c>
      <c r="C15061" t="s">
        <v>19017</v>
      </c>
      <c r="D15061" s="11">
        <v>46187.7198263889</v>
      </c>
      <c r="E15061" t="s">
        <v>19018</v>
      </c>
      <c r="F15061" t="s">
        <v>6415</v>
      </c>
      <c r="G15061" t="s">
        <v>6496</v>
      </c>
      <c r="H15061" t="s">
        <v>6360</v>
      </c>
      <c r="I15061" t="s">
        <v>55</v>
      </c>
      <c r="J15061" t="s">
        <v>643</v>
      </c>
      <c r="K15061" t="s">
        <v>19019</v>
      </c>
      <c r="L15061" t="s">
        <v>18633</v>
      </c>
      <c r="M15061" t="s">
        <v>19020</v>
      </c>
      <c r="N15061" t="s">
        <v>7469</v>
      </c>
      <c r="O15061" t="s">
        <v>7470</v>
      </c>
      <c r="P15061">
        <v>5360000</v>
      </c>
      <c r="Q15061" t="s">
        <v>6636</v>
      </c>
      <c r="R15061" t="s">
        <v>6636</v>
      </c>
      <c r="S15061" s="12"/>
      <c r="T15061" s="13"/>
      <c r="U15061" t="s">
        <v>6636</v>
      </c>
    </row>
    <row r="15062" spans="1:21" x14ac:dyDescent="0.25">
      <c r="A15062" t="s">
        <v>6619</v>
      </c>
      <c r="B15062" s="12">
        <v>83534</v>
      </c>
      <c r="C15062" t="s">
        <v>19017</v>
      </c>
      <c r="D15062" s="11">
        <v>46187.7198263889</v>
      </c>
      <c r="E15062" t="s">
        <v>19018</v>
      </c>
      <c r="F15062" t="s">
        <v>6415</v>
      </c>
      <c r="G15062" t="s">
        <v>6497</v>
      </c>
      <c r="H15062" t="s">
        <v>6360</v>
      </c>
      <c r="I15062" t="s">
        <v>55</v>
      </c>
      <c r="J15062" t="s">
        <v>643</v>
      </c>
      <c r="K15062" t="s">
        <v>19019</v>
      </c>
      <c r="L15062" t="s">
        <v>18633</v>
      </c>
      <c r="M15062" t="s">
        <v>19020</v>
      </c>
      <c r="N15062" t="s">
        <v>7469</v>
      </c>
      <c r="O15062" t="s">
        <v>7470</v>
      </c>
      <c r="P15062">
        <v>5360000</v>
      </c>
      <c r="Q15062" t="s">
        <v>6636</v>
      </c>
      <c r="R15062" t="s">
        <v>6636</v>
      </c>
      <c r="S15062" s="12"/>
      <c r="T15062" s="13"/>
      <c r="U15062" t="s">
        <v>6636</v>
      </c>
    </row>
    <row r="15063" spans="1:21" x14ac:dyDescent="0.25">
      <c r="A15063" t="s">
        <v>6619</v>
      </c>
      <c r="B15063" s="12">
        <v>83534</v>
      </c>
      <c r="C15063" t="s">
        <v>19017</v>
      </c>
      <c r="D15063" s="11">
        <v>46187.7198263889</v>
      </c>
      <c r="E15063" t="s">
        <v>19018</v>
      </c>
      <c r="F15063" t="s">
        <v>6415</v>
      </c>
      <c r="G15063" t="s">
        <v>6498</v>
      </c>
      <c r="H15063" t="s">
        <v>6360</v>
      </c>
      <c r="I15063" t="s">
        <v>55</v>
      </c>
      <c r="J15063" t="s">
        <v>643</v>
      </c>
      <c r="K15063" t="s">
        <v>19019</v>
      </c>
      <c r="L15063" t="s">
        <v>18633</v>
      </c>
      <c r="M15063" t="s">
        <v>19020</v>
      </c>
      <c r="N15063" t="s">
        <v>7469</v>
      </c>
      <c r="O15063" t="s">
        <v>7470</v>
      </c>
      <c r="P15063">
        <v>5360000</v>
      </c>
      <c r="Q15063" t="s">
        <v>6636</v>
      </c>
      <c r="R15063" t="s">
        <v>6636</v>
      </c>
      <c r="S15063" s="12"/>
      <c r="T15063" s="13"/>
      <c r="U15063" t="s">
        <v>6636</v>
      </c>
    </row>
    <row r="15064" spans="1:21" x14ac:dyDescent="0.25">
      <c r="A15064" t="s">
        <v>6619</v>
      </c>
      <c r="B15064" s="12">
        <v>83534</v>
      </c>
      <c r="C15064" t="s">
        <v>19017</v>
      </c>
      <c r="D15064" s="11">
        <v>46187.7198263889</v>
      </c>
      <c r="E15064" t="s">
        <v>19018</v>
      </c>
      <c r="F15064" t="s">
        <v>6415</v>
      </c>
      <c r="G15064" t="s">
        <v>6499</v>
      </c>
      <c r="H15064" t="s">
        <v>6360</v>
      </c>
      <c r="I15064" t="s">
        <v>55</v>
      </c>
      <c r="J15064" t="s">
        <v>643</v>
      </c>
      <c r="K15064" t="s">
        <v>19019</v>
      </c>
      <c r="L15064" t="s">
        <v>18633</v>
      </c>
      <c r="M15064" t="s">
        <v>19020</v>
      </c>
      <c r="N15064" t="s">
        <v>7469</v>
      </c>
      <c r="O15064" t="s">
        <v>7470</v>
      </c>
      <c r="P15064">
        <v>5360000</v>
      </c>
      <c r="Q15064" t="s">
        <v>6636</v>
      </c>
      <c r="R15064" t="s">
        <v>6636</v>
      </c>
      <c r="S15064" s="12"/>
      <c r="T15064" s="13"/>
      <c r="U15064" t="s">
        <v>6636</v>
      </c>
    </row>
    <row r="15065" spans="1:21" x14ac:dyDescent="0.25">
      <c r="A15065" t="s">
        <v>6619</v>
      </c>
      <c r="B15065" s="12">
        <v>83542</v>
      </c>
      <c r="C15065" t="s">
        <v>18974</v>
      </c>
      <c r="D15065" s="11">
        <v>46187.743067129602</v>
      </c>
      <c r="E15065" t="s">
        <v>18975</v>
      </c>
      <c r="F15065" t="s">
        <v>6415</v>
      </c>
      <c r="G15065" t="s">
        <v>6496</v>
      </c>
      <c r="H15065" t="s">
        <v>6360</v>
      </c>
      <c r="I15065" t="s">
        <v>55</v>
      </c>
      <c r="J15065" t="s">
        <v>44</v>
      </c>
      <c r="K15065" t="s">
        <v>18777</v>
      </c>
      <c r="L15065" t="s">
        <v>18633</v>
      </c>
      <c r="M15065" t="s">
        <v>18778</v>
      </c>
      <c r="N15065" t="s">
        <v>7469</v>
      </c>
      <c r="O15065" t="s">
        <v>7933</v>
      </c>
      <c r="P15065">
        <v>7580000</v>
      </c>
      <c r="Q15065" t="s">
        <v>6636</v>
      </c>
      <c r="R15065" t="s">
        <v>6636</v>
      </c>
      <c r="S15065" s="12"/>
      <c r="T15065" s="13"/>
      <c r="U15065" t="s">
        <v>6629</v>
      </c>
    </row>
    <row r="15066" spans="1:21" x14ac:dyDescent="0.25">
      <c r="A15066" t="s">
        <v>6619</v>
      </c>
      <c r="B15066" s="12">
        <v>83542</v>
      </c>
      <c r="C15066" t="s">
        <v>18974</v>
      </c>
      <c r="D15066" s="11">
        <v>46187.743067129602</v>
      </c>
      <c r="E15066" t="s">
        <v>18975</v>
      </c>
      <c r="F15066" t="s">
        <v>6415</v>
      </c>
      <c r="G15066" t="s">
        <v>6497</v>
      </c>
      <c r="H15066" t="s">
        <v>6360</v>
      </c>
      <c r="I15066" t="s">
        <v>55</v>
      </c>
      <c r="J15066" t="s">
        <v>44</v>
      </c>
      <c r="K15066" t="s">
        <v>18777</v>
      </c>
      <c r="L15066" t="s">
        <v>18633</v>
      </c>
      <c r="M15066" t="s">
        <v>18778</v>
      </c>
      <c r="N15066" t="s">
        <v>7469</v>
      </c>
      <c r="O15066" t="s">
        <v>7933</v>
      </c>
      <c r="P15066">
        <v>7580000</v>
      </c>
      <c r="Q15066" t="s">
        <v>6636</v>
      </c>
      <c r="R15066" t="s">
        <v>6636</v>
      </c>
      <c r="S15066" s="12"/>
      <c r="T15066" s="13"/>
      <c r="U15066" t="s">
        <v>6629</v>
      </c>
    </row>
    <row r="15067" spans="1:21" x14ac:dyDescent="0.25">
      <c r="A15067" t="s">
        <v>6619</v>
      </c>
      <c r="B15067" s="12">
        <v>83542</v>
      </c>
      <c r="C15067" t="s">
        <v>18974</v>
      </c>
      <c r="D15067" s="11">
        <v>46187.743067129602</v>
      </c>
      <c r="E15067" t="s">
        <v>18975</v>
      </c>
      <c r="F15067" t="s">
        <v>6415</v>
      </c>
      <c r="G15067" t="s">
        <v>6498</v>
      </c>
      <c r="H15067" t="s">
        <v>6360</v>
      </c>
      <c r="I15067" t="s">
        <v>55</v>
      </c>
      <c r="J15067" t="s">
        <v>44</v>
      </c>
      <c r="K15067" t="s">
        <v>18777</v>
      </c>
      <c r="L15067" t="s">
        <v>18633</v>
      </c>
      <c r="M15067" t="s">
        <v>18778</v>
      </c>
      <c r="N15067" t="s">
        <v>7469</v>
      </c>
      <c r="O15067" t="s">
        <v>7933</v>
      </c>
      <c r="P15067">
        <v>7580000</v>
      </c>
      <c r="Q15067" t="s">
        <v>6636</v>
      </c>
      <c r="R15067" t="s">
        <v>6636</v>
      </c>
      <c r="S15067" s="12"/>
      <c r="T15067" s="13"/>
      <c r="U15067" t="s">
        <v>6629</v>
      </c>
    </row>
    <row r="15068" spans="1:21" x14ac:dyDescent="0.25">
      <c r="A15068" t="s">
        <v>6619</v>
      </c>
      <c r="B15068" s="12">
        <v>83542</v>
      </c>
      <c r="C15068" t="s">
        <v>18974</v>
      </c>
      <c r="D15068" s="11">
        <v>46187.743067129602</v>
      </c>
      <c r="E15068" t="s">
        <v>18975</v>
      </c>
      <c r="F15068" t="s">
        <v>6415</v>
      </c>
      <c r="G15068" t="s">
        <v>6499</v>
      </c>
      <c r="H15068" t="s">
        <v>6360</v>
      </c>
      <c r="I15068" t="s">
        <v>55</v>
      </c>
      <c r="J15068" t="s">
        <v>44</v>
      </c>
      <c r="K15068" t="s">
        <v>18777</v>
      </c>
      <c r="L15068" t="s">
        <v>18633</v>
      </c>
      <c r="M15068" t="s">
        <v>18778</v>
      </c>
      <c r="N15068" t="s">
        <v>7469</v>
      </c>
      <c r="O15068" t="s">
        <v>7933</v>
      </c>
      <c r="P15068">
        <v>7580000</v>
      </c>
      <c r="Q15068" t="s">
        <v>6636</v>
      </c>
      <c r="R15068" t="s">
        <v>6636</v>
      </c>
      <c r="S15068" s="12"/>
      <c r="T15068" s="13"/>
      <c r="U15068" t="s">
        <v>6629</v>
      </c>
    </row>
    <row r="15069" spans="1:21" x14ac:dyDescent="0.25">
      <c r="A15069" t="s">
        <v>6637</v>
      </c>
      <c r="B15069" s="12">
        <v>83546</v>
      </c>
      <c r="C15069" t="s">
        <v>19025</v>
      </c>
      <c r="D15069" s="11">
        <v>46187.746620370403</v>
      </c>
      <c r="E15069" t="s">
        <v>19026</v>
      </c>
      <c r="F15069" t="s">
        <v>6415</v>
      </c>
      <c r="G15069" t="s">
        <v>6496</v>
      </c>
      <c r="H15069" t="s">
        <v>6360</v>
      </c>
      <c r="I15069" t="s">
        <v>65</v>
      </c>
      <c r="J15069" t="s">
        <v>2226</v>
      </c>
      <c r="K15069" t="s">
        <v>18752</v>
      </c>
      <c r="L15069" t="s">
        <v>18633</v>
      </c>
      <c r="M15069" t="s">
        <v>18753</v>
      </c>
      <c r="N15069" t="s">
        <v>7469</v>
      </c>
      <c r="O15069" t="s">
        <v>7470</v>
      </c>
      <c r="P15069">
        <v>5760000</v>
      </c>
      <c r="Q15069" t="s">
        <v>6636</v>
      </c>
      <c r="R15069" t="s">
        <v>6636</v>
      </c>
      <c r="S15069" s="12"/>
      <c r="T15069" s="13"/>
      <c r="U15069" t="s">
        <v>6629</v>
      </c>
    </row>
    <row r="15070" spans="1:21" x14ac:dyDescent="0.25">
      <c r="A15070" t="s">
        <v>6637</v>
      </c>
      <c r="B15070" s="12">
        <v>83546</v>
      </c>
      <c r="C15070" t="s">
        <v>19025</v>
      </c>
      <c r="D15070" s="11">
        <v>46187.746620370403</v>
      </c>
      <c r="E15070" t="s">
        <v>19026</v>
      </c>
      <c r="F15070" t="s">
        <v>6415</v>
      </c>
      <c r="G15070" t="s">
        <v>6497</v>
      </c>
      <c r="H15070" t="s">
        <v>6360</v>
      </c>
      <c r="I15070" t="s">
        <v>65</v>
      </c>
      <c r="J15070" t="s">
        <v>2226</v>
      </c>
      <c r="K15070" t="s">
        <v>18752</v>
      </c>
      <c r="L15070" t="s">
        <v>18633</v>
      </c>
      <c r="M15070" t="s">
        <v>18753</v>
      </c>
      <c r="N15070" t="s">
        <v>7469</v>
      </c>
      <c r="O15070" t="s">
        <v>7470</v>
      </c>
      <c r="P15070">
        <v>5760000</v>
      </c>
      <c r="Q15070" t="s">
        <v>6636</v>
      </c>
      <c r="R15070" t="s">
        <v>6636</v>
      </c>
      <c r="S15070" s="12"/>
      <c r="T15070" s="13"/>
      <c r="U15070" t="s">
        <v>6629</v>
      </c>
    </row>
    <row r="15071" spans="1:21" x14ac:dyDescent="0.25">
      <c r="A15071" t="s">
        <v>6637</v>
      </c>
      <c r="B15071" s="12">
        <v>83546</v>
      </c>
      <c r="C15071" t="s">
        <v>19025</v>
      </c>
      <c r="D15071" s="11">
        <v>46187.746620370403</v>
      </c>
      <c r="E15071" t="s">
        <v>19026</v>
      </c>
      <c r="F15071" t="s">
        <v>6415</v>
      </c>
      <c r="G15071" t="s">
        <v>6498</v>
      </c>
      <c r="H15071" t="s">
        <v>6360</v>
      </c>
      <c r="I15071" t="s">
        <v>65</v>
      </c>
      <c r="J15071" t="s">
        <v>2226</v>
      </c>
      <c r="K15071" t="s">
        <v>18752</v>
      </c>
      <c r="L15071" t="s">
        <v>18633</v>
      </c>
      <c r="M15071" t="s">
        <v>18753</v>
      </c>
      <c r="N15071" t="s">
        <v>7469</v>
      </c>
      <c r="O15071" t="s">
        <v>7470</v>
      </c>
      <c r="P15071">
        <v>5760000</v>
      </c>
      <c r="Q15071" t="s">
        <v>6636</v>
      </c>
      <c r="R15071" t="s">
        <v>6636</v>
      </c>
      <c r="S15071" s="12"/>
      <c r="T15071" s="13"/>
      <c r="U15071" t="s">
        <v>6629</v>
      </c>
    </row>
    <row r="15072" spans="1:21" x14ac:dyDescent="0.25">
      <c r="A15072" t="s">
        <v>6637</v>
      </c>
      <c r="B15072" s="12">
        <v>83546</v>
      </c>
      <c r="C15072" t="s">
        <v>19025</v>
      </c>
      <c r="D15072" s="11">
        <v>46187.746620370403</v>
      </c>
      <c r="E15072" t="s">
        <v>19026</v>
      </c>
      <c r="F15072" t="s">
        <v>6415</v>
      </c>
      <c r="G15072" t="s">
        <v>6499</v>
      </c>
      <c r="H15072" t="s">
        <v>6360</v>
      </c>
      <c r="I15072" t="s">
        <v>65</v>
      </c>
      <c r="J15072" t="s">
        <v>2226</v>
      </c>
      <c r="K15072" t="s">
        <v>18752</v>
      </c>
      <c r="L15072" t="s">
        <v>18633</v>
      </c>
      <c r="M15072" t="s">
        <v>18753</v>
      </c>
      <c r="N15072" t="s">
        <v>7469</v>
      </c>
      <c r="O15072" t="s">
        <v>7470</v>
      </c>
      <c r="P15072">
        <v>5760000</v>
      </c>
      <c r="Q15072" t="s">
        <v>6636</v>
      </c>
      <c r="R15072" t="s">
        <v>6636</v>
      </c>
      <c r="S15072" s="12"/>
      <c r="T15072" s="13"/>
      <c r="U15072" t="s">
        <v>6629</v>
      </c>
    </row>
    <row r="15073" spans="1:21" x14ac:dyDescent="0.25">
      <c r="A15073" t="s">
        <v>6637</v>
      </c>
      <c r="B15073" s="12">
        <v>83552</v>
      </c>
      <c r="C15073" t="s">
        <v>10046</v>
      </c>
      <c r="D15073" s="11">
        <v>46187.748483796298</v>
      </c>
      <c r="E15073" t="s">
        <v>10047</v>
      </c>
      <c r="F15073" t="s">
        <v>6415</v>
      </c>
      <c r="G15073" t="s">
        <v>6496</v>
      </c>
      <c r="H15073" t="s">
        <v>6360</v>
      </c>
      <c r="I15073" t="s">
        <v>65</v>
      </c>
      <c r="J15073" t="s">
        <v>132</v>
      </c>
      <c r="K15073" t="s">
        <v>18777</v>
      </c>
      <c r="L15073" t="s">
        <v>18633</v>
      </c>
      <c r="M15073" t="s">
        <v>18778</v>
      </c>
      <c r="N15073" t="s">
        <v>7469</v>
      </c>
      <c r="O15073" t="s">
        <v>7933</v>
      </c>
      <c r="P15073">
        <v>7580000</v>
      </c>
      <c r="Q15073" t="s">
        <v>6636</v>
      </c>
      <c r="R15073" t="s">
        <v>6636</v>
      </c>
      <c r="S15073" s="12"/>
      <c r="T15073" s="13"/>
      <c r="U15073" t="s">
        <v>6629</v>
      </c>
    </row>
    <row r="15074" spans="1:21" x14ac:dyDescent="0.25">
      <c r="A15074" t="s">
        <v>6637</v>
      </c>
      <c r="B15074" s="12">
        <v>83552</v>
      </c>
      <c r="C15074" t="s">
        <v>10046</v>
      </c>
      <c r="D15074" s="11">
        <v>46187.748483796298</v>
      </c>
      <c r="E15074" t="s">
        <v>10047</v>
      </c>
      <c r="F15074" t="s">
        <v>6415</v>
      </c>
      <c r="G15074" t="s">
        <v>6497</v>
      </c>
      <c r="H15074" t="s">
        <v>6360</v>
      </c>
      <c r="I15074" t="s">
        <v>65</v>
      </c>
      <c r="J15074" t="s">
        <v>132</v>
      </c>
      <c r="K15074" t="s">
        <v>18777</v>
      </c>
      <c r="L15074" t="s">
        <v>18633</v>
      </c>
      <c r="M15074" t="s">
        <v>18778</v>
      </c>
      <c r="N15074" t="s">
        <v>7469</v>
      </c>
      <c r="O15074" t="s">
        <v>7933</v>
      </c>
      <c r="P15074">
        <v>7580000</v>
      </c>
      <c r="Q15074" t="s">
        <v>6636</v>
      </c>
      <c r="R15074" t="s">
        <v>6636</v>
      </c>
      <c r="S15074" s="12"/>
      <c r="T15074" s="13"/>
      <c r="U15074" t="s">
        <v>6629</v>
      </c>
    </row>
    <row r="15075" spans="1:21" x14ac:dyDescent="0.25">
      <c r="A15075" t="s">
        <v>6637</v>
      </c>
      <c r="B15075" s="12">
        <v>83552</v>
      </c>
      <c r="C15075" t="s">
        <v>10046</v>
      </c>
      <c r="D15075" s="11">
        <v>46187.748483796298</v>
      </c>
      <c r="E15075" t="s">
        <v>10047</v>
      </c>
      <c r="F15075" t="s">
        <v>6415</v>
      </c>
      <c r="G15075" t="s">
        <v>6498</v>
      </c>
      <c r="H15075" t="s">
        <v>6360</v>
      </c>
      <c r="I15075" t="s">
        <v>65</v>
      </c>
      <c r="J15075" t="s">
        <v>132</v>
      </c>
      <c r="K15075" t="s">
        <v>18777</v>
      </c>
      <c r="L15075" t="s">
        <v>18633</v>
      </c>
      <c r="M15075" t="s">
        <v>18778</v>
      </c>
      <c r="N15075" t="s">
        <v>7469</v>
      </c>
      <c r="O15075" t="s">
        <v>7933</v>
      </c>
      <c r="P15075">
        <v>7580000</v>
      </c>
      <c r="Q15075" t="s">
        <v>6636</v>
      </c>
      <c r="R15075" t="s">
        <v>6636</v>
      </c>
      <c r="S15075" s="12"/>
      <c r="T15075" s="13"/>
      <c r="U15075" t="s">
        <v>6629</v>
      </c>
    </row>
    <row r="15076" spans="1:21" x14ac:dyDescent="0.25">
      <c r="A15076" t="s">
        <v>6637</v>
      </c>
      <c r="B15076" s="12">
        <v>83552</v>
      </c>
      <c r="C15076" t="s">
        <v>10046</v>
      </c>
      <c r="D15076" s="11">
        <v>46187.748483796298</v>
      </c>
      <c r="E15076" t="s">
        <v>10047</v>
      </c>
      <c r="F15076" t="s">
        <v>6415</v>
      </c>
      <c r="G15076" t="s">
        <v>6499</v>
      </c>
      <c r="H15076" t="s">
        <v>6360</v>
      </c>
      <c r="I15076" t="s">
        <v>65</v>
      </c>
      <c r="J15076" t="s">
        <v>132</v>
      </c>
      <c r="K15076" t="s">
        <v>18777</v>
      </c>
      <c r="L15076" t="s">
        <v>18633</v>
      </c>
      <c r="M15076" t="s">
        <v>18778</v>
      </c>
      <c r="N15076" t="s">
        <v>7469</v>
      </c>
      <c r="O15076" t="s">
        <v>7933</v>
      </c>
      <c r="P15076">
        <v>7580000</v>
      </c>
      <c r="Q15076" t="s">
        <v>6636</v>
      </c>
      <c r="R15076" t="s">
        <v>6636</v>
      </c>
      <c r="S15076" s="12"/>
      <c r="T15076" s="13"/>
      <c r="U15076" t="s">
        <v>6629</v>
      </c>
    </row>
    <row r="15077" spans="1:21" x14ac:dyDescent="0.25">
      <c r="A15077" t="s">
        <v>6619</v>
      </c>
      <c r="B15077" s="12">
        <v>83544</v>
      </c>
      <c r="C15077" t="s">
        <v>19027</v>
      </c>
      <c r="D15077" s="11">
        <v>46187.758842592601</v>
      </c>
      <c r="E15077" t="s">
        <v>19028</v>
      </c>
      <c r="F15077" t="s">
        <v>6415</v>
      </c>
      <c r="G15077" t="s">
        <v>6496</v>
      </c>
      <c r="H15077" t="s">
        <v>6360</v>
      </c>
      <c r="I15077" t="s">
        <v>65</v>
      </c>
      <c r="J15077" t="s">
        <v>2226</v>
      </c>
      <c r="K15077" t="s">
        <v>18632</v>
      </c>
      <c r="L15077" t="s">
        <v>18633</v>
      </c>
      <c r="M15077" t="s">
        <v>18634</v>
      </c>
      <c r="N15077" t="s">
        <v>7469</v>
      </c>
      <c r="O15077" t="s">
        <v>7470</v>
      </c>
      <c r="P15077">
        <v>6460000</v>
      </c>
      <c r="Q15077" t="s">
        <v>6636</v>
      </c>
      <c r="R15077" t="s">
        <v>6636</v>
      </c>
      <c r="S15077" s="12"/>
      <c r="T15077" s="13"/>
      <c r="U15077" t="s">
        <v>6629</v>
      </c>
    </row>
    <row r="15078" spans="1:21" x14ac:dyDescent="0.25">
      <c r="A15078" t="s">
        <v>6619</v>
      </c>
      <c r="B15078" s="12">
        <v>83544</v>
      </c>
      <c r="C15078" t="s">
        <v>19027</v>
      </c>
      <c r="D15078" s="11">
        <v>46187.758842592601</v>
      </c>
      <c r="E15078" t="s">
        <v>19028</v>
      </c>
      <c r="F15078" t="s">
        <v>6415</v>
      </c>
      <c r="G15078" t="s">
        <v>6497</v>
      </c>
      <c r="H15078" t="s">
        <v>6360</v>
      </c>
      <c r="I15078" t="s">
        <v>65</v>
      </c>
      <c r="J15078" t="s">
        <v>2226</v>
      </c>
      <c r="K15078" t="s">
        <v>18632</v>
      </c>
      <c r="L15078" t="s">
        <v>18633</v>
      </c>
      <c r="M15078" t="s">
        <v>18634</v>
      </c>
      <c r="N15078" t="s">
        <v>7469</v>
      </c>
      <c r="O15078" t="s">
        <v>7470</v>
      </c>
      <c r="P15078">
        <v>6460000</v>
      </c>
      <c r="Q15078" t="s">
        <v>6636</v>
      </c>
      <c r="R15078" t="s">
        <v>6636</v>
      </c>
      <c r="S15078" s="12"/>
      <c r="T15078" s="13"/>
      <c r="U15078" t="s">
        <v>6629</v>
      </c>
    </row>
    <row r="15079" spans="1:21" x14ac:dyDescent="0.25">
      <c r="A15079" t="s">
        <v>6619</v>
      </c>
      <c r="B15079" s="12">
        <v>83544</v>
      </c>
      <c r="C15079" t="s">
        <v>19027</v>
      </c>
      <c r="D15079" s="11">
        <v>46187.758842592601</v>
      </c>
      <c r="E15079" t="s">
        <v>19028</v>
      </c>
      <c r="F15079" t="s">
        <v>6415</v>
      </c>
      <c r="G15079" t="s">
        <v>6498</v>
      </c>
      <c r="H15079" t="s">
        <v>6360</v>
      </c>
      <c r="I15079" t="s">
        <v>65</v>
      </c>
      <c r="J15079" t="s">
        <v>2226</v>
      </c>
      <c r="K15079" t="s">
        <v>18632</v>
      </c>
      <c r="L15079" t="s">
        <v>18633</v>
      </c>
      <c r="M15079" t="s">
        <v>18634</v>
      </c>
      <c r="N15079" t="s">
        <v>7469</v>
      </c>
      <c r="O15079" t="s">
        <v>7470</v>
      </c>
      <c r="P15079">
        <v>6460000</v>
      </c>
      <c r="Q15079" t="s">
        <v>6636</v>
      </c>
      <c r="R15079" t="s">
        <v>6636</v>
      </c>
      <c r="S15079" s="12"/>
      <c r="T15079" s="13"/>
      <c r="U15079" t="s">
        <v>6629</v>
      </c>
    </row>
    <row r="15080" spans="1:21" x14ac:dyDescent="0.25">
      <c r="A15080" t="s">
        <v>6619</v>
      </c>
      <c r="B15080" s="12">
        <v>83544</v>
      </c>
      <c r="C15080" t="s">
        <v>19027</v>
      </c>
      <c r="D15080" s="11">
        <v>46187.758842592601</v>
      </c>
      <c r="E15080" t="s">
        <v>19028</v>
      </c>
      <c r="F15080" t="s">
        <v>6415</v>
      </c>
      <c r="G15080" t="s">
        <v>6499</v>
      </c>
      <c r="H15080" t="s">
        <v>6360</v>
      </c>
      <c r="I15080" t="s">
        <v>65</v>
      </c>
      <c r="J15080" t="s">
        <v>2226</v>
      </c>
      <c r="K15080" t="s">
        <v>18632</v>
      </c>
      <c r="L15080" t="s">
        <v>18633</v>
      </c>
      <c r="M15080" t="s">
        <v>18634</v>
      </c>
      <c r="N15080" t="s">
        <v>7469</v>
      </c>
      <c r="O15080" t="s">
        <v>7470</v>
      </c>
      <c r="P15080">
        <v>6460000</v>
      </c>
      <c r="Q15080" t="s">
        <v>6636</v>
      </c>
      <c r="R15080" t="s">
        <v>6636</v>
      </c>
      <c r="S15080" s="12"/>
      <c r="T15080" s="13"/>
      <c r="U15080" t="s">
        <v>6629</v>
      </c>
    </row>
    <row r="15081" spans="1:21" x14ac:dyDescent="0.25">
      <c r="A15081" t="s">
        <v>6619</v>
      </c>
      <c r="B15081" s="12">
        <v>83546</v>
      </c>
      <c r="C15081" t="s">
        <v>19025</v>
      </c>
      <c r="D15081" s="11">
        <v>46187.766319444403</v>
      </c>
      <c r="E15081" t="s">
        <v>19026</v>
      </c>
      <c r="F15081" t="s">
        <v>6415</v>
      </c>
      <c r="G15081" t="s">
        <v>6496</v>
      </c>
      <c r="H15081" t="s">
        <v>6360</v>
      </c>
      <c r="I15081" t="s">
        <v>65</v>
      </c>
      <c r="J15081" t="s">
        <v>2226</v>
      </c>
      <c r="K15081" t="s">
        <v>18752</v>
      </c>
      <c r="L15081" t="s">
        <v>18633</v>
      </c>
      <c r="M15081" t="s">
        <v>18753</v>
      </c>
      <c r="N15081" t="s">
        <v>7469</v>
      </c>
      <c r="O15081" t="s">
        <v>7470</v>
      </c>
      <c r="P15081">
        <v>5760000</v>
      </c>
      <c r="Q15081" t="s">
        <v>6636</v>
      </c>
      <c r="R15081" t="s">
        <v>6636</v>
      </c>
      <c r="S15081" s="12"/>
      <c r="T15081" s="13"/>
      <c r="U15081" t="s">
        <v>6629</v>
      </c>
    </row>
    <row r="15082" spans="1:21" x14ac:dyDescent="0.25">
      <c r="A15082" t="s">
        <v>6619</v>
      </c>
      <c r="B15082" s="12">
        <v>83546</v>
      </c>
      <c r="C15082" t="s">
        <v>19025</v>
      </c>
      <c r="D15082" s="11">
        <v>46187.766319444403</v>
      </c>
      <c r="E15082" t="s">
        <v>19026</v>
      </c>
      <c r="F15082" t="s">
        <v>6415</v>
      </c>
      <c r="G15082" t="s">
        <v>6497</v>
      </c>
      <c r="H15082" t="s">
        <v>6360</v>
      </c>
      <c r="I15082" t="s">
        <v>65</v>
      </c>
      <c r="J15082" t="s">
        <v>2226</v>
      </c>
      <c r="K15082" t="s">
        <v>18752</v>
      </c>
      <c r="L15082" t="s">
        <v>18633</v>
      </c>
      <c r="M15082" t="s">
        <v>18753</v>
      </c>
      <c r="N15082" t="s">
        <v>7469</v>
      </c>
      <c r="O15082" t="s">
        <v>7470</v>
      </c>
      <c r="P15082">
        <v>5760000</v>
      </c>
      <c r="Q15082" t="s">
        <v>6636</v>
      </c>
      <c r="R15082" t="s">
        <v>6636</v>
      </c>
      <c r="S15082" s="12"/>
      <c r="T15082" s="13"/>
      <c r="U15082" t="s">
        <v>6629</v>
      </c>
    </row>
    <row r="15083" spans="1:21" x14ac:dyDescent="0.25">
      <c r="A15083" t="s">
        <v>6619</v>
      </c>
      <c r="B15083" s="12">
        <v>83546</v>
      </c>
      <c r="C15083" t="s">
        <v>19025</v>
      </c>
      <c r="D15083" s="11">
        <v>46187.766319444403</v>
      </c>
      <c r="E15083" t="s">
        <v>19026</v>
      </c>
      <c r="F15083" t="s">
        <v>6415</v>
      </c>
      <c r="G15083" t="s">
        <v>6498</v>
      </c>
      <c r="H15083" t="s">
        <v>6360</v>
      </c>
      <c r="I15083" t="s">
        <v>65</v>
      </c>
      <c r="J15083" t="s">
        <v>2226</v>
      </c>
      <c r="K15083" t="s">
        <v>18752</v>
      </c>
      <c r="L15083" t="s">
        <v>18633</v>
      </c>
      <c r="M15083" t="s">
        <v>18753</v>
      </c>
      <c r="N15083" t="s">
        <v>7469</v>
      </c>
      <c r="O15083" t="s">
        <v>7470</v>
      </c>
      <c r="P15083">
        <v>5760000</v>
      </c>
      <c r="Q15083" t="s">
        <v>6636</v>
      </c>
      <c r="R15083" t="s">
        <v>6636</v>
      </c>
      <c r="S15083" s="12"/>
      <c r="T15083" s="13"/>
      <c r="U15083" t="s">
        <v>6629</v>
      </c>
    </row>
    <row r="15084" spans="1:21" x14ac:dyDescent="0.25">
      <c r="A15084" t="s">
        <v>6619</v>
      </c>
      <c r="B15084" s="12">
        <v>83546</v>
      </c>
      <c r="C15084" t="s">
        <v>19025</v>
      </c>
      <c r="D15084" s="11">
        <v>46187.766319444403</v>
      </c>
      <c r="E15084" t="s">
        <v>19026</v>
      </c>
      <c r="F15084" t="s">
        <v>6415</v>
      </c>
      <c r="G15084" t="s">
        <v>6499</v>
      </c>
      <c r="H15084" t="s">
        <v>6360</v>
      </c>
      <c r="I15084" t="s">
        <v>65</v>
      </c>
      <c r="J15084" t="s">
        <v>2226</v>
      </c>
      <c r="K15084" t="s">
        <v>18752</v>
      </c>
      <c r="L15084" t="s">
        <v>18633</v>
      </c>
      <c r="M15084" t="s">
        <v>18753</v>
      </c>
      <c r="N15084" t="s">
        <v>7469</v>
      </c>
      <c r="O15084" t="s">
        <v>7470</v>
      </c>
      <c r="P15084">
        <v>5760000</v>
      </c>
      <c r="Q15084" t="s">
        <v>6636</v>
      </c>
      <c r="R15084" t="s">
        <v>6636</v>
      </c>
      <c r="S15084" s="12"/>
      <c r="T15084" s="13"/>
      <c r="U15084" t="s">
        <v>6629</v>
      </c>
    </row>
    <row r="15085" spans="1:21" x14ac:dyDescent="0.25">
      <c r="A15085" t="s">
        <v>6619</v>
      </c>
      <c r="B15085" s="12">
        <v>83552</v>
      </c>
      <c r="C15085" t="s">
        <v>10046</v>
      </c>
      <c r="D15085" s="11">
        <v>46187.783506944397</v>
      </c>
      <c r="E15085" t="s">
        <v>10047</v>
      </c>
      <c r="F15085" t="s">
        <v>6415</v>
      </c>
      <c r="G15085" t="s">
        <v>6496</v>
      </c>
      <c r="H15085" t="s">
        <v>6360</v>
      </c>
      <c r="I15085" t="s">
        <v>65</v>
      </c>
      <c r="J15085" t="s">
        <v>132</v>
      </c>
      <c r="K15085" t="s">
        <v>18777</v>
      </c>
      <c r="L15085" t="s">
        <v>18633</v>
      </c>
      <c r="M15085" t="s">
        <v>18778</v>
      </c>
      <c r="N15085" t="s">
        <v>7469</v>
      </c>
      <c r="O15085" t="s">
        <v>7933</v>
      </c>
      <c r="P15085">
        <v>7580000</v>
      </c>
      <c r="Q15085" t="s">
        <v>6636</v>
      </c>
      <c r="R15085" t="s">
        <v>6636</v>
      </c>
      <c r="S15085" s="12"/>
      <c r="T15085" s="13"/>
      <c r="U15085" t="s">
        <v>6629</v>
      </c>
    </row>
    <row r="15086" spans="1:21" x14ac:dyDescent="0.25">
      <c r="A15086" t="s">
        <v>6619</v>
      </c>
      <c r="B15086" s="12">
        <v>83552</v>
      </c>
      <c r="C15086" t="s">
        <v>10046</v>
      </c>
      <c r="D15086" s="11">
        <v>46187.783506944397</v>
      </c>
      <c r="E15086" t="s">
        <v>10047</v>
      </c>
      <c r="F15086" t="s">
        <v>6415</v>
      </c>
      <c r="G15086" t="s">
        <v>6497</v>
      </c>
      <c r="H15086" t="s">
        <v>6360</v>
      </c>
      <c r="I15086" t="s">
        <v>65</v>
      </c>
      <c r="J15086" t="s">
        <v>132</v>
      </c>
      <c r="K15086" t="s">
        <v>18777</v>
      </c>
      <c r="L15086" t="s">
        <v>18633</v>
      </c>
      <c r="M15086" t="s">
        <v>18778</v>
      </c>
      <c r="N15086" t="s">
        <v>7469</v>
      </c>
      <c r="O15086" t="s">
        <v>7933</v>
      </c>
      <c r="P15086">
        <v>7580000</v>
      </c>
      <c r="Q15086" t="s">
        <v>6636</v>
      </c>
      <c r="R15086" t="s">
        <v>6636</v>
      </c>
      <c r="S15086" s="12"/>
      <c r="T15086" s="13"/>
      <c r="U15086" t="s">
        <v>6629</v>
      </c>
    </row>
    <row r="15087" spans="1:21" x14ac:dyDescent="0.25">
      <c r="A15087" t="s">
        <v>6619</v>
      </c>
      <c r="B15087" s="12">
        <v>83552</v>
      </c>
      <c r="C15087" t="s">
        <v>10046</v>
      </c>
      <c r="D15087" s="11">
        <v>46187.783506944397</v>
      </c>
      <c r="E15087" t="s">
        <v>10047</v>
      </c>
      <c r="F15087" t="s">
        <v>6415</v>
      </c>
      <c r="G15087" t="s">
        <v>6498</v>
      </c>
      <c r="H15087" t="s">
        <v>6360</v>
      </c>
      <c r="I15087" t="s">
        <v>65</v>
      </c>
      <c r="J15087" t="s">
        <v>132</v>
      </c>
      <c r="K15087" t="s">
        <v>18777</v>
      </c>
      <c r="L15087" t="s">
        <v>18633</v>
      </c>
      <c r="M15087" t="s">
        <v>18778</v>
      </c>
      <c r="N15087" t="s">
        <v>7469</v>
      </c>
      <c r="O15087" t="s">
        <v>7933</v>
      </c>
      <c r="P15087">
        <v>7580000</v>
      </c>
      <c r="Q15087" t="s">
        <v>6636</v>
      </c>
      <c r="R15087" t="s">
        <v>6636</v>
      </c>
      <c r="S15087" s="12"/>
      <c r="T15087" s="13"/>
      <c r="U15087" t="s">
        <v>6629</v>
      </c>
    </row>
    <row r="15088" spans="1:21" x14ac:dyDescent="0.25">
      <c r="A15088" t="s">
        <v>6619</v>
      </c>
      <c r="B15088" s="12">
        <v>83552</v>
      </c>
      <c r="C15088" t="s">
        <v>10046</v>
      </c>
      <c r="D15088" s="11">
        <v>46187.783506944397</v>
      </c>
      <c r="E15088" t="s">
        <v>10047</v>
      </c>
      <c r="F15088" t="s">
        <v>6415</v>
      </c>
      <c r="G15088" t="s">
        <v>6499</v>
      </c>
      <c r="H15088" t="s">
        <v>6360</v>
      </c>
      <c r="I15088" t="s">
        <v>65</v>
      </c>
      <c r="J15088" t="s">
        <v>132</v>
      </c>
      <c r="K15088" t="s">
        <v>18777</v>
      </c>
      <c r="L15088" t="s">
        <v>18633</v>
      </c>
      <c r="M15088" t="s">
        <v>18778</v>
      </c>
      <c r="N15088" t="s">
        <v>7469</v>
      </c>
      <c r="O15088" t="s">
        <v>7933</v>
      </c>
      <c r="P15088">
        <v>7580000</v>
      </c>
      <c r="Q15088" t="s">
        <v>6636</v>
      </c>
      <c r="R15088" t="s">
        <v>6636</v>
      </c>
      <c r="S15088" s="12"/>
      <c r="T15088" s="13"/>
      <c r="U15088" t="s">
        <v>6629</v>
      </c>
    </row>
    <row r="15089" spans="1:21" x14ac:dyDescent="0.25">
      <c r="A15089" t="s">
        <v>6637</v>
      </c>
      <c r="B15089" s="12">
        <v>83574</v>
      </c>
      <c r="C15089" t="s">
        <v>19029</v>
      </c>
      <c r="D15089" s="11">
        <v>46187.870162036997</v>
      </c>
      <c r="E15089" t="s">
        <v>19030</v>
      </c>
      <c r="F15089" t="s">
        <v>6415</v>
      </c>
      <c r="G15089" t="s">
        <v>6367</v>
      </c>
      <c r="H15089" t="s">
        <v>6360</v>
      </c>
      <c r="I15089" t="s">
        <v>55</v>
      </c>
      <c r="J15089" t="s">
        <v>643</v>
      </c>
      <c r="K15089" t="s">
        <v>18637</v>
      </c>
      <c r="L15089" t="s">
        <v>18638</v>
      </c>
      <c r="M15089" t="s">
        <v>18639</v>
      </c>
      <c r="N15089" t="s">
        <v>7469</v>
      </c>
      <c r="O15089" t="s">
        <v>7470</v>
      </c>
      <c r="P15089">
        <v>6460000</v>
      </c>
      <c r="Q15089" t="s">
        <v>6636</v>
      </c>
      <c r="R15089" t="s">
        <v>6636</v>
      </c>
      <c r="S15089" s="12"/>
      <c r="T15089" s="13"/>
      <c r="U15089" t="s">
        <v>8605</v>
      </c>
    </row>
    <row r="15090" spans="1:21" x14ac:dyDescent="0.25">
      <c r="A15090" t="s">
        <v>6637</v>
      </c>
      <c r="B15090" s="12">
        <v>83574</v>
      </c>
      <c r="C15090" t="s">
        <v>19029</v>
      </c>
      <c r="D15090" s="11">
        <v>46187.870162036997</v>
      </c>
      <c r="E15090" t="s">
        <v>19030</v>
      </c>
      <c r="F15090" t="s">
        <v>6415</v>
      </c>
      <c r="G15090" t="s">
        <v>6365</v>
      </c>
      <c r="H15090" t="s">
        <v>6360</v>
      </c>
      <c r="I15090" t="s">
        <v>55</v>
      </c>
      <c r="J15090" t="s">
        <v>643</v>
      </c>
      <c r="K15090" t="s">
        <v>18637</v>
      </c>
      <c r="L15090" t="s">
        <v>18638</v>
      </c>
      <c r="M15090" t="s">
        <v>18639</v>
      </c>
      <c r="N15090" t="s">
        <v>7469</v>
      </c>
      <c r="O15090" t="s">
        <v>7470</v>
      </c>
      <c r="P15090">
        <v>6460000</v>
      </c>
      <c r="Q15090" t="s">
        <v>6636</v>
      </c>
      <c r="R15090" t="s">
        <v>6636</v>
      </c>
      <c r="S15090" s="12"/>
      <c r="T15090" s="13"/>
      <c r="U15090" t="s">
        <v>8605</v>
      </c>
    </row>
    <row r="15091" spans="1:21" x14ac:dyDescent="0.25">
      <c r="A15091" t="s">
        <v>6619</v>
      </c>
      <c r="B15091" s="12">
        <v>83574</v>
      </c>
      <c r="C15091" t="s">
        <v>19029</v>
      </c>
      <c r="D15091" s="11">
        <v>46188.416817129597</v>
      </c>
      <c r="E15091" t="s">
        <v>19030</v>
      </c>
      <c r="F15091" t="s">
        <v>6415</v>
      </c>
      <c r="G15091" t="s">
        <v>6367</v>
      </c>
      <c r="H15091" t="s">
        <v>6360</v>
      </c>
      <c r="I15091" t="s">
        <v>55</v>
      </c>
      <c r="J15091" t="s">
        <v>643</v>
      </c>
      <c r="K15091" t="s">
        <v>18637</v>
      </c>
      <c r="L15091" t="s">
        <v>18638</v>
      </c>
      <c r="M15091" t="s">
        <v>18639</v>
      </c>
      <c r="N15091" t="s">
        <v>7469</v>
      </c>
      <c r="O15091" t="s">
        <v>7470</v>
      </c>
      <c r="P15091">
        <v>6460000</v>
      </c>
      <c r="Q15091" t="s">
        <v>6636</v>
      </c>
      <c r="R15091" t="s">
        <v>6636</v>
      </c>
      <c r="S15091" s="12"/>
      <c r="T15091" s="13"/>
      <c r="U15091" t="s">
        <v>8605</v>
      </c>
    </row>
    <row r="15092" spans="1:21" x14ac:dyDescent="0.25">
      <c r="A15092" t="s">
        <v>6619</v>
      </c>
      <c r="B15092" s="12">
        <v>83574</v>
      </c>
      <c r="C15092" t="s">
        <v>19029</v>
      </c>
      <c r="D15092" s="11">
        <v>46188.416817129597</v>
      </c>
      <c r="E15092" t="s">
        <v>19030</v>
      </c>
      <c r="F15092" t="s">
        <v>6415</v>
      </c>
      <c r="G15092" t="s">
        <v>6365</v>
      </c>
      <c r="H15092" t="s">
        <v>6360</v>
      </c>
      <c r="I15092" t="s">
        <v>55</v>
      </c>
      <c r="J15092" t="s">
        <v>643</v>
      </c>
      <c r="K15092" t="s">
        <v>18637</v>
      </c>
      <c r="L15092" t="s">
        <v>18638</v>
      </c>
      <c r="M15092" t="s">
        <v>18639</v>
      </c>
      <c r="N15092" t="s">
        <v>7469</v>
      </c>
      <c r="O15092" t="s">
        <v>7470</v>
      </c>
      <c r="P15092">
        <v>6460000</v>
      </c>
      <c r="Q15092" t="s">
        <v>6636</v>
      </c>
      <c r="R15092" t="s">
        <v>6636</v>
      </c>
      <c r="S15092" s="12"/>
      <c r="T15092" s="13"/>
      <c r="U15092" t="s">
        <v>8605</v>
      </c>
    </row>
    <row r="15093" spans="1:21" x14ac:dyDescent="0.25">
      <c r="A15093" t="s">
        <v>6619</v>
      </c>
      <c r="B15093" s="12">
        <v>83580</v>
      </c>
      <c r="C15093" t="s">
        <v>18953</v>
      </c>
      <c r="D15093" s="11">
        <v>46188.447442129604</v>
      </c>
      <c r="E15093" t="s">
        <v>18954</v>
      </c>
      <c r="F15093" t="s">
        <v>6415</v>
      </c>
      <c r="G15093" t="s">
        <v>6367</v>
      </c>
      <c r="H15093" t="s">
        <v>6360</v>
      </c>
      <c r="I15093" t="s">
        <v>55</v>
      </c>
      <c r="J15093" t="s">
        <v>737</v>
      </c>
      <c r="K15093" t="s">
        <v>18955</v>
      </c>
      <c r="L15093" t="s">
        <v>18638</v>
      </c>
      <c r="M15093" t="s">
        <v>18956</v>
      </c>
      <c r="N15093" t="s">
        <v>8601</v>
      </c>
      <c r="O15093" t="s">
        <v>9632</v>
      </c>
      <c r="P15093">
        <v>7019800</v>
      </c>
      <c r="Q15093" t="s">
        <v>6636</v>
      </c>
      <c r="R15093" t="s">
        <v>6636</v>
      </c>
      <c r="S15093" s="12"/>
      <c r="T15093" s="13"/>
      <c r="U15093" t="s">
        <v>7560</v>
      </c>
    </row>
    <row r="15094" spans="1:21" x14ac:dyDescent="0.25">
      <c r="A15094" t="s">
        <v>6619</v>
      </c>
      <c r="B15094" s="12">
        <v>83580</v>
      </c>
      <c r="C15094" t="s">
        <v>18953</v>
      </c>
      <c r="D15094" s="11">
        <v>46188.447442129604</v>
      </c>
      <c r="E15094" t="s">
        <v>18954</v>
      </c>
      <c r="F15094" t="s">
        <v>6415</v>
      </c>
      <c r="G15094" t="s">
        <v>6365</v>
      </c>
      <c r="H15094" t="s">
        <v>6360</v>
      </c>
      <c r="I15094" t="s">
        <v>55</v>
      </c>
      <c r="J15094" t="s">
        <v>737</v>
      </c>
      <c r="K15094" t="s">
        <v>18955</v>
      </c>
      <c r="L15094" t="s">
        <v>18638</v>
      </c>
      <c r="M15094" t="s">
        <v>18956</v>
      </c>
      <c r="N15094" t="s">
        <v>8601</v>
      </c>
      <c r="O15094" t="s">
        <v>9632</v>
      </c>
      <c r="P15094">
        <v>7019800</v>
      </c>
      <c r="Q15094" t="s">
        <v>6636</v>
      </c>
      <c r="R15094" t="s">
        <v>6636</v>
      </c>
      <c r="S15094" s="12"/>
      <c r="T15094" s="13"/>
      <c r="U15094" t="s">
        <v>7560</v>
      </c>
    </row>
    <row r="15095" spans="1:21" x14ac:dyDescent="0.25">
      <c r="A15095" t="s">
        <v>6637</v>
      </c>
      <c r="B15095" s="12">
        <v>83962</v>
      </c>
      <c r="C15095" t="s">
        <v>19031</v>
      </c>
      <c r="D15095" s="11">
        <v>46188.6417939815</v>
      </c>
      <c r="E15095" t="s">
        <v>19032</v>
      </c>
      <c r="F15095" t="s">
        <v>6415</v>
      </c>
      <c r="G15095" t="s">
        <v>6437</v>
      </c>
      <c r="H15095" t="s">
        <v>6360</v>
      </c>
      <c r="I15095" t="s">
        <v>55</v>
      </c>
      <c r="J15095" t="s">
        <v>44</v>
      </c>
      <c r="K15095" t="s">
        <v>19033</v>
      </c>
      <c r="L15095" t="s">
        <v>1676</v>
      </c>
      <c r="M15095" t="s">
        <v>19034</v>
      </c>
      <c r="N15095" t="s">
        <v>7469</v>
      </c>
      <c r="O15095" t="s">
        <v>7933</v>
      </c>
      <c r="P15095">
        <v>7080000</v>
      </c>
      <c r="Q15095" t="s">
        <v>6636</v>
      </c>
      <c r="R15095" t="s">
        <v>6636</v>
      </c>
      <c r="S15095" s="12"/>
      <c r="T15095" s="13"/>
      <c r="U15095" t="s">
        <v>7455</v>
      </c>
    </row>
    <row r="15096" spans="1:21" x14ac:dyDescent="0.25">
      <c r="A15096" t="s">
        <v>6637</v>
      </c>
      <c r="B15096" s="12">
        <v>83962</v>
      </c>
      <c r="C15096" t="s">
        <v>19031</v>
      </c>
      <c r="D15096" s="11">
        <v>46188.6417939815</v>
      </c>
      <c r="E15096" t="s">
        <v>19032</v>
      </c>
      <c r="F15096" t="s">
        <v>6415</v>
      </c>
      <c r="G15096" t="s">
        <v>6439</v>
      </c>
      <c r="H15096" t="s">
        <v>6360</v>
      </c>
      <c r="I15096" t="s">
        <v>55</v>
      </c>
      <c r="J15096" t="s">
        <v>44</v>
      </c>
      <c r="K15096" t="s">
        <v>19033</v>
      </c>
      <c r="L15096" t="s">
        <v>1676</v>
      </c>
      <c r="M15096" t="s">
        <v>19034</v>
      </c>
      <c r="N15096" t="s">
        <v>7469</v>
      </c>
      <c r="O15096" t="s">
        <v>7933</v>
      </c>
      <c r="P15096">
        <v>7080000</v>
      </c>
      <c r="Q15096" t="s">
        <v>6636</v>
      </c>
      <c r="R15096" t="s">
        <v>6636</v>
      </c>
      <c r="S15096" s="12"/>
      <c r="T15096" s="13"/>
      <c r="U15096" t="s">
        <v>7455</v>
      </c>
    </row>
    <row r="15097" spans="1:21" x14ac:dyDescent="0.25">
      <c r="A15097" t="s">
        <v>6637</v>
      </c>
      <c r="B15097" s="12">
        <v>83670</v>
      </c>
      <c r="C15097" t="s">
        <v>19035</v>
      </c>
      <c r="D15097" s="11">
        <v>46188.6472222222</v>
      </c>
      <c r="E15097" t="s">
        <v>19036</v>
      </c>
      <c r="F15097" t="s">
        <v>6415</v>
      </c>
      <c r="G15097" t="s">
        <v>6445</v>
      </c>
      <c r="H15097" t="s">
        <v>6360</v>
      </c>
      <c r="I15097" t="s">
        <v>55</v>
      </c>
      <c r="J15097" t="s">
        <v>44</v>
      </c>
      <c r="K15097" t="s">
        <v>19037</v>
      </c>
      <c r="L15097" t="s">
        <v>160</v>
      </c>
      <c r="M15097" t="s">
        <v>19038</v>
      </c>
      <c r="N15097" t="s">
        <v>7469</v>
      </c>
      <c r="O15097" t="s">
        <v>9718</v>
      </c>
      <c r="P15097">
        <v>4258000</v>
      </c>
      <c r="Q15097" t="s">
        <v>6636</v>
      </c>
      <c r="R15097" t="s">
        <v>6636</v>
      </c>
      <c r="S15097" s="12"/>
      <c r="T15097" s="13"/>
      <c r="U15097" t="s">
        <v>7056</v>
      </c>
    </row>
    <row r="15098" spans="1:21" x14ac:dyDescent="0.25">
      <c r="A15098" t="s">
        <v>6619</v>
      </c>
      <c r="B15098" s="12">
        <v>83636</v>
      </c>
      <c r="C15098" t="s">
        <v>18972</v>
      </c>
      <c r="D15098" s="11">
        <v>46188.664641203701</v>
      </c>
      <c r="E15098" t="s">
        <v>18973</v>
      </c>
      <c r="F15098" t="s">
        <v>6415</v>
      </c>
      <c r="G15098" t="s">
        <v>18687</v>
      </c>
      <c r="H15098" t="s">
        <v>6360</v>
      </c>
      <c r="I15098" t="s">
        <v>65</v>
      </c>
      <c r="J15098" t="s">
        <v>219</v>
      </c>
      <c r="K15098" t="s">
        <v>18834</v>
      </c>
      <c r="L15098" t="s">
        <v>808</v>
      </c>
      <c r="M15098" t="s">
        <v>18835</v>
      </c>
      <c r="N15098" t="s">
        <v>7469</v>
      </c>
      <c r="O15098" t="s">
        <v>7470</v>
      </c>
      <c r="P15098">
        <v>5760000</v>
      </c>
      <c r="Q15098" t="s">
        <v>6893</v>
      </c>
      <c r="R15098" t="s">
        <v>6779</v>
      </c>
      <c r="S15098" s="12"/>
      <c r="T15098" s="13"/>
      <c r="U15098" t="s">
        <v>8855</v>
      </c>
    </row>
    <row r="15099" spans="1:21" x14ac:dyDescent="0.25">
      <c r="A15099" t="s">
        <v>6637</v>
      </c>
      <c r="B15099" s="12">
        <v>83674</v>
      </c>
      <c r="C15099" t="s">
        <v>19039</v>
      </c>
      <c r="D15099" s="11">
        <v>46188.850462962997</v>
      </c>
      <c r="E15099" t="s">
        <v>19040</v>
      </c>
      <c r="F15099" t="s">
        <v>6415</v>
      </c>
      <c r="G15099" t="s">
        <v>6481</v>
      </c>
      <c r="H15099" t="s">
        <v>6360</v>
      </c>
      <c r="I15099" t="s">
        <v>55</v>
      </c>
      <c r="J15099" t="s">
        <v>44</v>
      </c>
      <c r="K15099" t="s">
        <v>19041</v>
      </c>
      <c r="L15099" t="s">
        <v>18633</v>
      </c>
      <c r="M15099" t="s">
        <v>6636</v>
      </c>
      <c r="N15099" t="s">
        <v>7014</v>
      </c>
      <c r="O15099" t="s">
        <v>9695</v>
      </c>
      <c r="P15099">
        <v>6519800</v>
      </c>
      <c r="Q15099" t="s">
        <v>6636</v>
      </c>
      <c r="R15099" t="s">
        <v>6636</v>
      </c>
      <c r="S15099" s="12"/>
      <c r="T15099" s="13"/>
      <c r="U15099" t="s">
        <v>6878</v>
      </c>
    </row>
    <row r="15100" spans="1:21" x14ac:dyDescent="0.25">
      <c r="A15100" t="s">
        <v>6637</v>
      </c>
      <c r="B15100" s="12">
        <v>83674</v>
      </c>
      <c r="C15100" t="s">
        <v>19039</v>
      </c>
      <c r="D15100" s="11">
        <v>46188.850462962997</v>
      </c>
      <c r="E15100" t="s">
        <v>19040</v>
      </c>
      <c r="F15100" t="s">
        <v>6415</v>
      </c>
      <c r="G15100" t="s">
        <v>6482</v>
      </c>
      <c r="H15100" t="s">
        <v>6360</v>
      </c>
      <c r="I15100" t="s">
        <v>55</v>
      </c>
      <c r="J15100" t="s">
        <v>44</v>
      </c>
      <c r="K15100" t="s">
        <v>19041</v>
      </c>
      <c r="L15100" t="s">
        <v>18633</v>
      </c>
      <c r="M15100" t="s">
        <v>6636</v>
      </c>
      <c r="N15100" t="s">
        <v>7014</v>
      </c>
      <c r="O15100" t="s">
        <v>9695</v>
      </c>
      <c r="P15100">
        <v>6519800</v>
      </c>
      <c r="Q15100" t="s">
        <v>6636</v>
      </c>
      <c r="R15100" t="s">
        <v>6636</v>
      </c>
      <c r="S15100" s="12"/>
      <c r="T15100" s="13"/>
      <c r="U15100" t="s">
        <v>6878</v>
      </c>
    </row>
    <row r="15101" spans="1:21" x14ac:dyDescent="0.25">
      <c r="A15101" t="s">
        <v>6619</v>
      </c>
      <c r="B15101" s="12">
        <v>83670</v>
      </c>
      <c r="C15101" t="s">
        <v>19035</v>
      </c>
      <c r="D15101" s="11">
        <v>46188.872071759302</v>
      </c>
      <c r="E15101" t="s">
        <v>19036</v>
      </c>
      <c r="F15101" t="s">
        <v>6415</v>
      </c>
      <c r="G15101" t="s">
        <v>6445</v>
      </c>
      <c r="H15101" t="s">
        <v>6360</v>
      </c>
      <c r="I15101" t="s">
        <v>55</v>
      </c>
      <c r="J15101" t="s">
        <v>44</v>
      </c>
      <c r="K15101" t="s">
        <v>19037</v>
      </c>
      <c r="L15101" t="s">
        <v>160</v>
      </c>
      <c r="M15101" t="s">
        <v>19038</v>
      </c>
      <c r="N15101" t="s">
        <v>7469</v>
      </c>
      <c r="O15101" t="s">
        <v>9718</v>
      </c>
      <c r="P15101">
        <v>4258000</v>
      </c>
      <c r="Q15101" t="s">
        <v>6636</v>
      </c>
      <c r="R15101" t="s">
        <v>6636</v>
      </c>
      <c r="S15101" s="12"/>
      <c r="T15101" s="13"/>
      <c r="U15101" t="s">
        <v>7056</v>
      </c>
    </row>
    <row r="15102" spans="1:21" x14ac:dyDescent="0.25">
      <c r="A15102" t="s">
        <v>6637</v>
      </c>
      <c r="B15102" s="12">
        <v>85420</v>
      </c>
      <c r="C15102" t="s">
        <v>19042</v>
      </c>
      <c r="D15102" s="11">
        <v>46188.911342592597</v>
      </c>
      <c r="E15102" t="s">
        <v>19043</v>
      </c>
      <c r="F15102" t="s">
        <v>6415</v>
      </c>
      <c r="G15102" t="s">
        <v>6442</v>
      </c>
      <c r="H15102" t="s">
        <v>6360</v>
      </c>
      <c r="I15102" t="s">
        <v>55</v>
      </c>
      <c r="J15102" t="s">
        <v>6803</v>
      </c>
      <c r="K15102" t="s">
        <v>19044</v>
      </c>
      <c r="L15102" t="s">
        <v>251</v>
      </c>
      <c r="M15102" t="s">
        <v>19045</v>
      </c>
      <c r="N15102" t="s">
        <v>7469</v>
      </c>
      <c r="O15102" t="s">
        <v>7933</v>
      </c>
      <c r="P15102">
        <v>7080000</v>
      </c>
      <c r="Q15102" t="s">
        <v>6636</v>
      </c>
      <c r="R15102" t="s">
        <v>6636</v>
      </c>
      <c r="S15102" s="12"/>
      <c r="T15102" s="13"/>
      <c r="U15102" t="s">
        <v>10151</v>
      </c>
    </row>
    <row r="15103" spans="1:21" x14ac:dyDescent="0.25">
      <c r="A15103" t="s">
        <v>6637</v>
      </c>
      <c r="B15103" s="12">
        <v>85420</v>
      </c>
      <c r="C15103" t="s">
        <v>19042</v>
      </c>
      <c r="D15103" s="11">
        <v>46188.911342592597</v>
      </c>
      <c r="E15103" t="s">
        <v>19043</v>
      </c>
      <c r="F15103" t="s">
        <v>6415</v>
      </c>
      <c r="G15103" t="s">
        <v>7492</v>
      </c>
      <c r="H15103" t="s">
        <v>6360</v>
      </c>
      <c r="I15103" t="s">
        <v>55</v>
      </c>
      <c r="J15103" t="s">
        <v>6803</v>
      </c>
      <c r="K15103" t="s">
        <v>19044</v>
      </c>
      <c r="L15103" t="s">
        <v>251</v>
      </c>
      <c r="M15103" t="s">
        <v>19045</v>
      </c>
      <c r="N15103" t="s">
        <v>7469</v>
      </c>
      <c r="O15103" t="s">
        <v>7933</v>
      </c>
      <c r="P15103">
        <v>7080000</v>
      </c>
      <c r="Q15103" t="s">
        <v>6636</v>
      </c>
      <c r="R15103" t="s">
        <v>6636</v>
      </c>
      <c r="S15103" s="12"/>
      <c r="T15103" s="13"/>
      <c r="U15103" t="s">
        <v>10151</v>
      </c>
    </row>
    <row r="15104" spans="1:21" x14ac:dyDescent="0.25">
      <c r="A15104" t="s">
        <v>6637</v>
      </c>
      <c r="B15104" s="12">
        <v>85420</v>
      </c>
      <c r="C15104" t="s">
        <v>19042</v>
      </c>
      <c r="D15104" s="11">
        <v>46188.911342592597</v>
      </c>
      <c r="E15104" t="s">
        <v>19043</v>
      </c>
      <c r="F15104" t="s">
        <v>6415</v>
      </c>
      <c r="G15104" t="s">
        <v>7493</v>
      </c>
      <c r="H15104" t="s">
        <v>6360</v>
      </c>
      <c r="I15104" t="s">
        <v>55</v>
      </c>
      <c r="J15104" t="s">
        <v>6803</v>
      </c>
      <c r="K15104" t="s">
        <v>19044</v>
      </c>
      <c r="L15104" t="s">
        <v>251</v>
      </c>
      <c r="M15104" t="s">
        <v>19045</v>
      </c>
      <c r="N15104" t="s">
        <v>7469</v>
      </c>
      <c r="O15104" t="s">
        <v>7933</v>
      </c>
      <c r="P15104">
        <v>7080000</v>
      </c>
      <c r="Q15104" t="s">
        <v>6636</v>
      </c>
      <c r="R15104" t="s">
        <v>6636</v>
      </c>
      <c r="S15104" s="12"/>
      <c r="T15104" s="13"/>
      <c r="U15104" t="s">
        <v>10151</v>
      </c>
    </row>
    <row r="15105" spans="1:21" x14ac:dyDescent="0.25">
      <c r="A15105" t="s">
        <v>6637</v>
      </c>
      <c r="B15105" s="12">
        <v>85420</v>
      </c>
      <c r="C15105" t="s">
        <v>19042</v>
      </c>
      <c r="D15105" s="11">
        <v>46188.911342592597</v>
      </c>
      <c r="E15105" t="s">
        <v>19043</v>
      </c>
      <c r="F15105" t="s">
        <v>6415</v>
      </c>
      <c r="G15105" t="s">
        <v>7494</v>
      </c>
      <c r="H15105" t="s">
        <v>6360</v>
      </c>
      <c r="I15105" t="s">
        <v>55</v>
      </c>
      <c r="J15105" t="s">
        <v>6803</v>
      </c>
      <c r="K15105" t="s">
        <v>19044</v>
      </c>
      <c r="L15105" t="s">
        <v>251</v>
      </c>
      <c r="M15105" t="s">
        <v>19045</v>
      </c>
      <c r="N15105" t="s">
        <v>7469</v>
      </c>
      <c r="O15105" t="s">
        <v>7933</v>
      </c>
      <c r="P15105">
        <v>7080000</v>
      </c>
      <c r="Q15105" t="s">
        <v>6636</v>
      </c>
      <c r="R15105" t="s">
        <v>6636</v>
      </c>
      <c r="S15105" s="12"/>
      <c r="T15105" s="13"/>
      <c r="U15105" t="s">
        <v>10151</v>
      </c>
    </row>
    <row r="15106" spans="1:21" x14ac:dyDescent="0.25">
      <c r="A15106" t="s">
        <v>6637</v>
      </c>
      <c r="B15106" s="12">
        <v>85420</v>
      </c>
      <c r="C15106" t="s">
        <v>19042</v>
      </c>
      <c r="D15106" s="11">
        <v>46188.911342592597</v>
      </c>
      <c r="E15106" t="s">
        <v>19043</v>
      </c>
      <c r="F15106" t="s">
        <v>6415</v>
      </c>
      <c r="G15106" t="s">
        <v>7495</v>
      </c>
      <c r="H15106" t="s">
        <v>6360</v>
      </c>
      <c r="I15106" t="s">
        <v>55</v>
      </c>
      <c r="J15106" t="s">
        <v>6803</v>
      </c>
      <c r="K15106" t="s">
        <v>19044</v>
      </c>
      <c r="L15106" t="s">
        <v>251</v>
      </c>
      <c r="M15106" t="s">
        <v>19045</v>
      </c>
      <c r="N15106" t="s">
        <v>7469</v>
      </c>
      <c r="O15106" t="s">
        <v>7933</v>
      </c>
      <c r="P15106">
        <v>7080000</v>
      </c>
      <c r="Q15106" t="s">
        <v>6636</v>
      </c>
      <c r="R15106" t="s">
        <v>6636</v>
      </c>
      <c r="S15106" s="12"/>
      <c r="T15106" s="13"/>
      <c r="U15106" t="s">
        <v>10151</v>
      </c>
    </row>
    <row r="15107" spans="1:21" x14ac:dyDescent="0.25">
      <c r="A15107" t="s">
        <v>6637</v>
      </c>
      <c r="B15107" s="12">
        <v>83708</v>
      </c>
      <c r="C15107" t="s">
        <v>19046</v>
      </c>
      <c r="D15107" s="11">
        <v>46188.928935185198</v>
      </c>
      <c r="E15107" t="s">
        <v>19047</v>
      </c>
      <c r="F15107" t="s">
        <v>6415</v>
      </c>
      <c r="G15107" t="s">
        <v>11132</v>
      </c>
      <c r="H15107" t="s">
        <v>6360</v>
      </c>
      <c r="I15107" t="s">
        <v>55</v>
      </c>
      <c r="J15107" t="s">
        <v>643</v>
      </c>
      <c r="K15107" t="s">
        <v>18844</v>
      </c>
      <c r="L15107" t="s">
        <v>2610</v>
      </c>
      <c r="M15107" t="s">
        <v>18845</v>
      </c>
      <c r="N15107" t="s">
        <v>7469</v>
      </c>
      <c r="O15107" t="s">
        <v>7470</v>
      </c>
      <c r="P15107">
        <v>5360000</v>
      </c>
      <c r="Q15107" t="s">
        <v>6636</v>
      </c>
      <c r="R15107" t="s">
        <v>6636</v>
      </c>
      <c r="S15107" s="12"/>
      <c r="T15107" s="13"/>
      <c r="U15107" t="s">
        <v>6721</v>
      </c>
    </row>
    <row r="15108" spans="1:21" x14ac:dyDescent="0.25">
      <c r="A15108" t="s">
        <v>6637</v>
      </c>
      <c r="B15108" s="12">
        <v>83708</v>
      </c>
      <c r="C15108" t="s">
        <v>19046</v>
      </c>
      <c r="D15108" s="11">
        <v>46188.928935185198</v>
      </c>
      <c r="E15108" t="s">
        <v>19047</v>
      </c>
      <c r="F15108" t="s">
        <v>6415</v>
      </c>
      <c r="G15108" t="s">
        <v>11133</v>
      </c>
      <c r="H15108" t="s">
        <v>6360</v>
      </c>
      <c r="I15108" t="s">
        <v>55</v>
      </c>
      <c r="J15108" t="s">
        <v>643</v>
      </c>
      <c r="K15108" t="s">
        <v>18844</v>
      </c>
      <c r="L15108" t="s">
        <v>2610</v>
      </c>
      <c r="M15108" t="s">
        <v>18845</v>
      </c>
      <c r="N15108" t="s">
        <v>7469</v>
      </c>
      <c r="O15108" t="s">
        <v>7470</v>
      </c>
      <c r="P15108">
        <v>5360000</v>
      </c>
      <c r="Q15108" t="s">
        <v>6636</v>
      </c>
      <c r="R15108" t="s">
        <v>6636</v>
      </c>
      <c r="S15108" s="12"/>
      <c r="T15108" s="13"/>
      <c r="U15108" t="s">
        <v>6721</v>
      </c>
    </row>
    <row r="15109" spans="1:21" x14ac:dyDescent="0.25">
      <c r="A15109" t="s">
        <v>6637</v>
      </c>
      <c r="B15109" s="12">
        <v>83918</v>
      </c>
      <c r="C15109" t="s">
        <v>19048</v>
      </c>
      <c r="D15109" s="11">
        <v>46189.166331018503</v>
      </c>
      <c r="E15109" t="s">
        <v>19049</v>
      </c>
      <c r="F15109" t="s">
        <v>6415</v>
      </c>
      <c r="G15109" t="s">
        <v>19050</v>
      </c>
      <c r="H15109" t="s">
        <v>6360</v>
      </c>
      <c r="I15109" t="s">
        <v>55</v>
      </c>
      <c r="J15109" t="s">
        <v>372</v>
      </c>
      <c r="K15109" t="s">
        <v>19051</v>
      </c>
      <c r="L15109" t="s">
        <v>3767</v>
      </c>
      <c r="M15109" t="s">
        <v>19052</v>
      </c>
      <c r="N15109" t="s">
        <v>7469</v>
      </c>
      <c r="O15109" t="s">
        <v>9718</v>
      </c>
      <c r="P15109">
        <v>3998000</v>
      </c>
      <c r="Q15109" t="s">
        <v>6778</v>
      </c>
      <c r="R15109" t="s">
        <v>6911</v>
      </c>
      <c r="S15109" s="12"/>
      <c r="T15109" s="13"/>
      <c r="U15109" t="s">
        <v>7471</v>
      </c>
    </row>
    <row r="15110" spans="1:21" x14ac:dyDescent="0.25">
      <c r="A15110" t="s">
        <v>6637</v>
      </c>
      <c r="B15110" s="12">
        <v>83918</v>
      </c>
      <c r="C15110" t="s">
        <v>19048</v>
      </c>
      <c r="D15110" s="11">
        <v>46189.166331018503</v>
      </c>
      <c r="E15110" t="s">
        <v>19049</v>
      </c>
      <c r="F15110" t="s">
        <v>6415</v>
      </c>
      <c r="G15110" t="s">
        <v>7467</v>
      </c>
      <c r="H15110" t="s">
        <v>6360</v>
      </c>
      <c r="I15110" t="s">
        <v>55</v>
      </c>
      <c r="J15110" t="s">
        <v>372</v>
      </c>
      <c r="K15110" t="s">
        <v>19051</v>
      </c>
      <c r="L15110" t="s">
        <v>3767</v>
      </c>
      <c r="M15110" t="s">
        <v>19052</v>
      </c>
      <c r="N15110" t="s">
        <v>7469</v>
      </c>
      <c r="O15110" t="s">
        <v>9718</v>
      </c>
      <c r="P15110">
        <v>3998000</v>
      </c>
      <c r="Q15110" t="s">
        <v>6778</v>
      </c>
      <c r="R15110" t="s">
        <v>6911</v>
      </c>
      <c r="S15110" s="12"/>
      <c r="T15110" s="13"/>
      <c r="U15110" t="s">
        <v>7471</v>
      </c>
    </row>
    <row r="15111" spans="1:21" x14ac:dyDescent="0.25">
      <c r="A15111" t="s">
        <v>6637</v>
      </c>
      <c r="B15111" s="12">
        <v>75690</v>
      </c>
      <c r="C15111" t="s">
        <v>14877</v>
      </c>
      <c r="D15111" s="11">
        <v>46189.322685185201</v>
      </c>
      <c r="E15111" t="s">
        <v>14878</v>
      </c>
      <c r="F15111" t="s">
        <v>6415</v>
      </c>
      <c r="G15111" t="s">
        <v>6496</v>
      </c>
      <c r="H15111" t="s">
        <v>6360</v>
      </c>
      <c r="I15111" t="s">
        <v>55</v>
      </c>
      <c r="J15111" t="s">
        <v>732</v>
      </c>
      <c r="K15111" t="s">
        <v>18715</v>
      </c>
      <c r="L15111" t="s">
        <v>18633</v>
      </c>
      <c r="M15111" t="s">
        <v>18716</v>
      </c>
      <c r="N15111" t="s">
        <v>7469</v>
      </c>
      <c r="O15111" t="s">
        <v>9718</v>
      </c>
      <c r="P15111">
        <v>5100000</v>
      </c>
      <c r="Q15111" t="s">
        <v>6636</v>
      </c>
      <c r="R15111" t="s">
        <v>6636</v>
      </c>
      <c r="S15111" s="12"/>
      <c r="T15111" s="13"/>
      <c r="U15111" t="s">
        <v>6629</v>
      </c>
    </row>
    <row r="15112" spans="1:21" x14ac:dyDescent="0.25">
      <c r="A15112" t="s">
        <v>6637</v>
      </c>
      <c r="B15112" s="12">
        <v>75690</v>
      </c>
      <c r="C15112" t="s">
        <v>14877</v>
      </c>
      <c r="D15112" s="11">
        <v>46189.322685185201</v>
      </c>
      <c r="E15112" t="s">
        <v>14878</v>
      </c>
      <c r="F15112" t="s">
        <v>6415</v>
      </c>
      <c r="G15112" t="s">
        <v>6497</v>
      </c>
      <c r="H15112" t="s">
        <v>6360</v>
      </c>
      <c r="I15112" t="s">
        <v>55</v>
      </c>
      <c r="J15112" t="s">
        <v>732</v>
      </c>
      <c r="K15112" t="s">
        <v>18715</v>
      </c>
      <c r="L15112" t="s">
        <v>18633</v>
      </c>
      <c r="M15112" t="s">
        <v>18716</v>
      </c>
      <c r="N15112" t="s">
        <v>7469</v>
      </c>
      <c r="O15112" t="s">
        <v>9718</v>
      </c>
      <c r="P15112">
        <v>5100000</v>
      </c>
      <c r="Q15112" t="s">
        <v>6636</v>
      </c>
      <c r="R15112" t="s">
        <v>6636</v>
      </c>
      <c r="S15112" s="12"/>
      <c r="T15112" s="13"/>
      <c r="U15112" t="s">
        <v>6629</v>
      </c>
    </row>
    <row r="15113" spans="1:21" x14ac:dyDescent="0.25">
      <c r="A15113" t="s">
        <v>6637</v>
      </c>
      <c r="B15113" s="12">
        <v>75690</v>
      </c>
      <c r="C15113" t="s">
        <v>14877</v>
      </c>
      <c r="D15113" s="11">
        <v>46189.322685185201</v>
      </c>
      <c r="E15113" t="s">
        <v>14878</v>
      </c>
      <c r="F15113" t="s">
        <v>6415</v>
      </c>
      <c r="G15113" t="s">
        <v>6498</v>
      </c>
      <c r="H15113" t="s">
        <v>6360</v>
      </c>
      <c r="I15113" t="s">
        <v>55</v>
      </c>
      <c r="J15113" t="s">
        <v>732</v>
      </c>
      <c r="K15113" t="s">
        <v>18715</v>
      </c>
      <c r="L15113" t="s">
        <v>18633</v>
      </c>
      <c r="M15113" t="s">
        <v>18716</v>
      </c>
      <c r="N15113" t="s">
        <v>7469</v>
      </c>
      <c r="O15113" t="s">
        <v>9718</v>
      </c>
      <c r="P15113">
        <v>5100000</v>
      </c>
      <c r="Q15113" t="s">
        <v>6636</v>
      </c>
      <c r="R15113" t="s">
        <v>6636</v>
      </c>
      <c r="S15113" s="12"/>
      <c r="T15113" s="13"/>
      <c r="U15113" t="s">
        <v>6629</v>
      </c>
    </row>
    <row r="15114" spans="1:21" x14ac:dyDescent="0.25">
      <c r="A15114" t="s">
        <v>6637</v>
      </c>
      <c r="B15114" s="12">
        <v>75690</v>
      </c>
      <c r="C15114" t="s">
        <v>14877</v>
      </c>
      <c r="D15114" s="11">
        <v>46189.322685185201</v>
      </c>
      <c r="E15114" t="s">
        <v>14878</v>
      </c>
      <c r="F15114" t="s">
        <v>6415</v>
      </c>
      <c r="G15114" t="s">
        <v>6499</v>
      </c>
      <c r="H15114" t="s">
        <v>6360</v>
      </c>
      <c r="I15114" t="s">
        <v>55</v>
      </c>
      <c r="J15114" t="s">
        <v>732</v>
      </c>
      <c r="K15114" t="s">
        <v>18715</v>
      </c>
      <c r="L15114" t="s">
        <v>18633</v>
      </c>
      <c r="M15114" t="s">
        <v>18716</v>
      </c>
      <c r="N15114" t="s">
        <v>7469</v>
      </c>
      <c r="O15114" t="s">
        <v>9718</v>
      </c>
      <c r="P15114">
        <v>5100000</v>
      </c>
      <c r="Q15114" t="s">
        <v>6636</v>
      </c>
      <c r="R15114" t="s">
        <v>6636</v>
      </c>
      <c r="S15114" s="12"/>
      <c r="T15114" s="13"/>
      <c r="U15114" t="s">
        <v>6629</v>
      </c>
    </row>
    <row r="15115" spans="1:21" x14ac:dyDescent="0.25">
      <c r="A15115" t="s">
        <v>6637</v>
      </c>
      <c r="B15115" s="12">
        <v>83776</v>
      </c>
      <c r="C15115" t="s">
        <v>19053</v>
      </c>
      <c r="D15115" s="11">
        <v>46189.327662037002</v>
      </c>
      <c r="E15115" t="s">
        <v>19054</v>
      </c>
      <c r="F15115" t="s">
        <v>6415</v>
      </c>
      <c r="G15115" t="s">
        <v>11132</v>
      </c>
      <c r="H15115" t="s">
        <v>6360</v>
      </c>
      <c r="I15115" t="s">
        <v>55</v>
      </c>
      <c r="J15115" t="s">
        <v>732</v>
      </c>
      <c r="K15115" t="s">
        <v>19055</v>
      </c>
      <c r="L15115" t="s">
        <v>2610</v>
      </c>
      <c r="M15115" t="s">
        <v>19056</v>
      </c>
      <c r="N15115" t="s">
        <v>9681</v>
      </c>
      <c r="O15115" t="s">
        <v>14469</v>
      </c>
      <c r="P15115">
        <v>5620000</v>
      </c>
      <c r="Q15115" t="s">
        <v>6636</v>
      </c>
      <c r="R15115" t="s">
        <v>6636</v>
      </c>
      <c r="S15115" s="12"/>
      <c r="T15115" s="13"/>
      <c r="U15115" t="s">
        <v>6671</v>
      </c>
    </row>
    <row r="15116" spans="1:21" x14ac:dyDescent="0.25">
      <c r="A15116" t="s">
        <v>6637</v>
      </c>
      <c r="B15116" s="12">
        <v>83776</v>
      </c>
      <c r="C15116" t="s">
        <v>19053</v>
      </c>
      <c r="D15116" s="11">
        <v>46189.327662037002</v>
      </c>
      <c r="E15116" t="s">
        <v>19054</v>
      </c>
      <c r="F15116" t="s">
        <v>6415</v>
      </c>
      <c r="G15116" t="s">
        <v>11133</v>
      </c>
      <c r="H15116" t="s">
        <v>6360</v>
      </c>
      <c r="I15116" t="s">
        <v>55</v>
      </c>
      <c r="J15116" t="s">
        <v>732</v>
      </c>
      <c r="K15116" t="s">
        <v>19055</v>
      </c>
      <c r="L15116" t="s">
        <v>2610</v>
      </c>
      <c r="M15116" t="s">
        <v>19056</v>
      </c>
      <c r="N15116" t="s">
        <v>9681</v>
      </c>
      <c r="O15116" t="s">
        <v>14469</v>
      </c>
      <c r="P15116">
        <v>5620000</v>
      </c>
      <c r="Q15116" t="s">
        <v>6636</v>
      </c>
      <c r="R15116" t="s">
        <v>6636</v>
      </c>
      <c r="S15116" s="12"/>
      <c r="T15116" s="13"/>
      <c r="U15116" t="s">
        <v>6671</v>
      </c>
    </row>
    <row r="15117" spans="1:21" x14ac:dyDescent="0.25">
      <c r="A15117" t="s">
        <v>6619</v>
      </c>
      <c r="B15117" s="12">
        <v>83674</v>
      </c>
      <c r="C15117" t="s">
        <v>19039</v>
      </c>
      <c r="D15117" s="11">
        <v>46189.4135648148</v>
      </c>
      <c r="E15117" t="s">
        <v>19040</v>
      </c>
      <c r="F15117" t="s">
        <v>6415</v>
      </c>
      <c r="G15117" t="s">
        <v>6481</v>
      </c>
      <c r="H15117" t="s">
        <v>6360</v>
      </c>
      <c r="I15117" t="s">
        <v>55</v>
      </c>
      <c r="J15117" t="s">
        <v>44</v>
      </c>
      <c r="K15117" t="s">
        <v>19041</v>
      </c>
      <c r="L15117" t="s">
        <v>18633</v>
      </c>
      <c r="M15117" t="s">
        <v>6636</v>
      </c>
      <c r="N15117" t="s">
        <v>7014</v>
      </c>
      <c r="O15117" t="s">
        <v>9695</v>
      </c>
      <c r="P15117">
        <v>6519800</v>
      </c>
      <c r="Q15117" t="s">
        <v>6636</v>
      </c>
      <c r="R15117" t="s">
        <v>6636</v>
      </c>
      <c r="S15117" s="12"/>
      <c r="T15117" s="13"/>
      <c r="U15117" t="s">
        <v>6878</v>
      </c>
    </row>
    <row r="15118" spans="1:21" x14ac:dyDescent="0.25">
      <c r="A15118" t="s">
        <v>6619</v>
      </c>
      <c r="B15118" s="12">
        <v>83674</v>
      </c>
      <c r="C15118" t="s">
        <v>19039</v>
      </c>
      <c r="D15118" s="11">
        <v>46189.4135648148</v>
      </c>
      <c r="E15118" t="s">
        <v>19040</v>
      </c>
      <c r="F15118" t="s">
        <v>6415</v>
      </c>
      <c r="G15118" t="s">
        <v>6482</v>
      </c>
      <c r="H15118" t="s">
        <v>6360</v>
      </c>
      <c r="I15118" t="s">
        <v>55</v>
      </c>
      <c r="J15118" t="s">
        <v>44</v>
      </c>
      <c r="K15118" t="s">
        <v>19041</v>
      </c>
      <c r="L15118" t="s">
        <v>18633</v>
      </c>
      <c r="M15118" t="s">
        <v>6636</v>
      </c>
      <c r="N15118" t="s">
        <v>7014</v>
      </c>
      <c r="O15118" t="s">
        <v>9695</v>
      </c>
      <c r="P15118">
        <v>6519800</v>
      </c>
      <c r="Q15118" t="s">
        <v>6636</v>
      </c>
      <c r="R15118" t="s">
        <v>6636</v>
      </c>
      <c r="S15118" s="12"/>
      <c r="T15118" s="13"/>
      <c r="U15118" t="s">
        <v>6878</v>
      </c>
    </row>
    <row r="15119" spans="1:21" x14ac:dyDescent="0.25">
      <c r="A15119" t="s">
        <v>6637</v>
      </c>
      <c r="B15119" s="12">
        <v>83824</v>
      </c>
      <c r="C15119" t="s">
        <v>19057</v>
      </c>
      <c r="D15119" s="11">
        <v>46189.453067129602</v>
      </c>
      <c r="E15119" t="s">
        <v>19058</v>
      </c>
      <c r="F15119" t="s">
        <v>6415</v>
      </c>
      <c r="G15119" t="s">
        <v>18811</v>
      </c>
      <c r="H15119" t="s">
        <v>6360</v>
      </c>
      <c r="I15119" t="s">
        <v>6636</v>
      </c>
      <c r="J15119" t="s">
        <v>6636</v>
      </c>
      <c r="K15119" t="s">
        <v>18812</v>
      </c>
      <c r="L15119" t="s">
        <v>160</v>
      </c>
      <c r="M15119" t="s">
        <v>6636</v>
      </c>
      <c r="N15119" t="s">
        <v>7014</v>
      </c>
      <c r="O15119" t="s">
        <v>9695</v>
      </c>
      <c r="P15119">
        <v>6219800</v>
      </c>
      <c r="Q15119" t="s">
        <v>6636</v>
      </c>
      <c r="R15119" t="s">
        <v>6636</v>
      </c>
      <c r="S15119" s="12"/>
      <c r="T15119" s="13"/>
      <c r="U15119" t="s">
        <v>6636</v>
      </c>
    </row>
    <row r="15120" spans="1:21" x14ac:dyDescent="0.25">
      <c r="A15120" t="s">
        <v>6637</v>
      </c>
      <c r="B15120" s="12">
        <v>83760</v>
      </c>
      <c r="C15120" t="s">
        <v>19059</v>
      </c>
      <c r="D15120" s="11">
        <v>46189.476388888899</v>
      </c>
      <c r="E15120" t="s">
        <v>19060</v>
      </c>
      <c r="F15120" t="s">
        <v>6415</v>
      </c>
      <c r="G15120" t="s">
        <v>11132</v>
      </c>
      <c r="H15120" t="s">
        <v>6360</v>
      </c>
      <c r="I15120" t="s">
        <v>55</v>
      </c>
      <c r="J15120" t="s">
        <v>737</v>
      </c>
      <c r="K15120" t="s">
        <v>19061</v>
      </c>
      <c r="L15120" t="s">
        <v>2610</v>
      </c>
      <c r="M15120" t="s">
        <v>19062</v>
      </c>
      <c r="N15120" t="s">
        <v>7469</v>
      </c>
      <c r="O15120" t="s">
        <v>7470</v>
      </c>
      <c r="P15120">
        <v>5760000</v>
      </c>
      <c r="Q15120" t="s">
        <v>6636</v>
      </c>
      <c r="R15120" t="s">
        <v>6636</v>
      </c>
      <c r="S15120" s="12"/>
      <c r="T15120" s="13"/>
      <c r="U15120" t="s">
        <v>6671</v>
      </c>
    </row>
    <row r="15121" spans="1:21" x14ac:dyDescent="0.25">
      <c r="A15121" t="s">
        <v>6637</v>
      </c>
      <c r="B15121" s="12">
        <v>83760</v>
      </c>
      <c r="C15121" t="s">
        <v>19059</v>
      </c>
      <c r="D15121" s="11">
        <v>46189.476388888899</v>
      </c>
      <c r="E15121" t="s">
        <v>19060</v>
      </c>
      <c r="F15121" t="s">
        <v>6415</v>
      </c>
      <c r="G15121" t="s">
        <v>11133</v>
      </c>
      <c r="H15121" t="s">
        <v>6360</v>
      </c>
      <c r="I15121" t="s">
        <v>55</v>
      </c>
      <c r="J15121" t="s">
        <v>737</v>
      </c>
      <c r="K15121" t="s">
        <v>19061</v>
      </c>
      <c r="L15121" t="s">
        <v>2610</v>
      </c>
      <c r="M15121" t="s">
        <v>19062</v>
      </c>
      <c r="N15121" t="s">
        <v>7469</v>
      </c>
      <c r="O15121" t="s">
        <v>7470</v>
      </c>
      <c r="P15121">
        <v>5760000</v>
      </c>
      <c r="Q15121" t="s">
        <v>6636</v>
      </c>
      <c r="R15121" t="s">
        <v>6636</v>
      </c>
      <c r="S15121" s="12"/>
      <c r="T15121" s="13"/>
      <c r="U15121" t="s">
        <v>6671</v>
      </c>
    </row>
    <row r="15122" spans="1:21" x14ac:dyDescent="0.25">
      <c r="A15122" t="s">
        <v>6619</v>
      </c>
      <c r="B15122" s="12">
        <v>83708</v>
      </c>
      <c r="C15122" t="s">
        <v>19046</v>
      </c>
      <c r="D15122" s="11">
        <v>46189.517372685201</v>
      </c>
      <c r="E15122" t="s">
        <v>19047</v>
      </c>
      <c r="F15122" t="s">
        <v>6415</v>
      </c>
      <c r="G15122" t="s">
        <v>11132</v>
      </c>
      <c r="H15122" t="s">
        <v>6360</v>
      </c>
      <c r="I15122" t="s">
        <v>55</v>
      </c>
      <c r="J15122" t="s">
        <v>643</v>
      </c>
      <c r="K15122" t="s">
        <v>18844</v>
      </c>
      <c r="L15122" t="s">
        <v>2610</v>
      </c>
      <c r="M15122" t="s">
        <v>18845</v>
      </c>
      <c r="N15122" t="s">
        <v>7469</v>
      </c>
      <c r="O15122" t="s">
        <v>7470</v>
      </c>
      <c r="P15122">
        <v>5360000</v>
      </c>
      <c r="Q15122" t="s">
        <v>6636</v>
      </c>
      <c r="R15122" t="s">
        <v>6636</v>
      </c>
      <c r="S15122" s="12"/>
      <c r="T15122" s="13"/>
      <c r="U15122" t="s">
        <v>6721</v>
      </c>
    </row>
    <row r="15123" spans="1:21" x14ac:dyDescent="0.25">
      <c r="A15123" t="s">
        <v>6619</v>
      </c>
      <c r="B15123" s="12">
        <v>83708</v>
      </c>
      <c r="C15123" t="s">
        <v>19046</v>
      </c>
      <c r="D15123" s="11">
        <v>46189.517372685201</v>
      </c>
      <c r="E15123" t="s">
        <v>19047</v>
      </c>
      <c r="F15123" t="s">
        <v>6415</v>
      </c>
      <c r="G15123" t="s">
        <v>11133</v>
      </c>
      <c r="H15123" t="s">
        <v>6360</v>
      </c>
      <c r="I15123" t="s">
        <v>55</v>
      </c>
      <c r="J15123" t="s">
        <v>643</v>
      </c>
      <c r="K15123" t="s">
        <v>18844</v>
      </c>
      <c r="L15123" t="s">
        <v>2610</v>
      </c>
      <c r="M15123" t="s">
        <v>18845</v>
      </c>
      <c r="N15123" t="s">
        <v>7469</v>
      </c>
      <c r="O15123" t="s">
        <v>7470</v>
      </c>
      <c r="P15123">
        <v>5360000</v>
      </c>
      <c r="Q15123" t="s">
        <v>6636</v>
      </c>
      <c r="R15123" t="s">
        <v>6636</v>
      </c>
      <c r="S15123" s="12"/>
      <c r="T15123" s="13"/>
      <c r="U15123" t="s">
        <v>6721</v>
      </c>
    </row>
    <row r="15124" spans="1:21" x14ac:dyDescent="0.25">
      <c r="A15124" t="s">
        <v>6637</v>
      </c>
      <c r="B15124" s="12">
        <v>83768</v>
      </c>
      <c r="C15124" t="s">
        <v>11862</v>
      </c>
      <c r="D15124" s="11">
        <v>46189.723263888904</v>
      </c>
      <c r="E15124" t="s">
        <v>11863</v>
      </c>
      <c r="F15124" t="s">
        <v>6415</v>
      </c>
      <c r="G15124" t="s">
        <v>18687</v>
      </c>
      <c r="H15124" t="s">
        <v>6360</v>
      </c>
      <c r="I15124" t="s">
        <v>55</v>
      </c>
      <c r="J15124" t="s">
        <v>176</v>
      </c>
      <c r="K15124" t="s">
        <v>19063</v>
      </c>
      <c r="L15124" t="s">
        <v>808</v>
      </c>
      <c r="M15124" t="s">
        <v>19064</v>
      </c>
      <c r="N15124" t="s">
        <v>7469</v>
      </c>
      <c r="O15124" t="s">
        <v>7933</v>
      </c>
      <c r="P15124">
        <v>7080000</v>
      </c>
      <c r="Q15124" t="s">
        <v>6636</v>
      </c>
      <c r="R15124" t="s">
        <v>6636</v>
      </c>
      <c r="S15124" s="12"/>
      <c r="T15124" s="13"/>
      <c r="U15124" t="s">
        <v>6636</v>
      </c>
    </row>
    <row r="15125" spans="1:21" x14ac:dyDescent="0.25">
      <c r="A15125" t="s">
        <v>6619</v>
      </c>
      <c r="B15125" s="12">
        <v>83760</v>
      </c>
      <c r="C15125" t="s">
        <v>19059</v>
      </c>
      <c r="D15125" s="11">
        <v>46189.734039351897</v>
      </c>
      <c r="E15125" t="s">
        <v>19060</v>
      </c>
      <c r="F15125" t="s">
        <v>6415</v>
      </c>
      <c r="G15125" t="s">
        <v>11132</v>
      </c>
      <c r="H15125" t="s">
        <v>6360</v>
      </c>
      <c r="I15125" t="s">
        <v>55</v>
      </c>
      <c r="J15125" t="s">
        <v>737</v>
      </c>
      <c r="K15125" t="s">
        <v>19061</v>
      </c>
      <c r="L15125" t="s">
        <v>2610</v>
      </c>
      <c r="M15125" t="s">
        <v>19062</v>
      </c>
      <c r="N15125" t="s">
        <v>7469</v>
      </c>
      <c r="O15125" t="s">
        <v>7470</v>
      </c>
      <c r="P15125">
        <v>5760000</v>
      </c>
      <c r="Q15125" t="s">
        <v>6636</v>
      </c>
      <c r="R15125" t="s">
        <v>6636</v>
      </c>
      <c r="S15125" s="12"/>
      <c r="T15125" s="13"/>
      <c r="U15125" t="s">
        <v>6671</v>
      </c>
    </row>
    <row r="15126" spans="1:21" x14ac:dyDescent="0.25">
      <c r="A15126" t="s">
        <v>6619</v>
      </c>
      <c r="B15126" s="12">
        <v>83760</v>
      </c>
      <c r="C15126" t="s">
        <v>19059</v>
      </c>
      <c r="D15126" s="11">
        <v>46189.734039351897</v>
      </c>
      <c r="E15126" t="s">
        <v>19060</v>
      </c>
      <c r="F15126" t="s">
        <v>6415</v>
      </c>
      <c r="G15126" t="s">
        <v>11133</v>
      </c>
      <c r="H15126" t="s">
        <v>6360</v>
      </c>
      <c r="I15126" t="s">
        <v>55</v>
      </c>
      <c r="J15126" t="s">
        <v>737</v>
      </c>
      <c r="K15126" t="s">
        <v>19061</v>
      </c>
      <c r="L15126" t="s">
        <v>2610</v>
      </c>
      <c r="M15126" t="s">
        <v>19062</v>
      </c>
      <c r="N15126" t="s">
        <v>7469</v>
      </c>
      <c r="O15126" t="s">
        <v>7470</v>
      </c>
      <c r="P15126">
        <v>5760000</v>
      </c>
      <c r="Q15126" t="s">
        <v>6636</v>
      </c>
      <c r="R15126" t="s">
        <v>6636</v>
      </c>
      <c r="S15126" s="12"/>
      <c r="T15126" s="13"/>
      <c r="U15126" t="s">
        <v>6671</v>
      </c>
    </row>
    <row r="15127" spans="1:21" x14ac:dyDescent="0.25">
      <c r="A15127" t="s">
        <v>6637</v>
      </c>
      <c r="B15127" s="12">
        <v>83762</v>
      </c>
      <c r="C15127" t="s">
        <v>19065</v>
      </c>
      <c r="D15127" s="11">
        <v>46189.737719907404</v>
      </c>
      <c r="E15127" t="s">
        <v>19066</v>
      </c>
      <c r="F15127" t="s">
        <v>6415</v>
      </c>
      <c r="G15127" t="s">
        <v>6397</v>
      </c>
      <c r="H15127" t="s">
        <v>6360</v>
      </c>
      <c r="I15127" t="s">
        <v>55</v>
      </c>
      <c r="J15127" t="s">
        <v>737</v>
      </c>
      <c r="K15127" t="s">
        <v>19067</v>
      </c>
      <c r="L15127" t="s">
        <v>18668</v>
      </c>
      <c r="M15127" t="s">
        <v>19068</v>
      </c>
      <c r="N15127" t="s">
        <v>9681</v>
      </c>
      <c r="O15127" t="s">
        <v>9682</v>
      </c>
      <c r="P15127">
        <v>8300000</v>
      </c>
      <c r="Q15127" t="s">
        <v>6636</v>
      </c>
      <c r="R15127" t="s">
        <v>6636</v>
      </c>
      <c r="S15127" s="12"/>
      <c r="T15127" s="13"/>
      <c r="U15127" t="s">
        <v>7519</v>
      </c>
    </row>
    <row r="15128" spans="1:21" x14ac:dyDescent="0.25">
      <c r="A15128" t="s">
        <v>6637</v>
      </c>
      <c r="B15128" s="12">
        <v>83762</v>
      </c>
      <c r="C15128" t="s">
        <v>19065</v>
      </c>
      <c r="D15128" s="11">
        <v>46189.737719907404</v>
      </c>
      <c r="E15128" t="s">
        <v>19066</v>
      </c>
      <c r="F15128" t="s">
        <v>6415</v>
      </c>
      <c r="G15128" t="s">
        <v>18670</v>
      </c>
      <c r="H15128" t="s">
        <v>6360</v>
      </c>
      <c r="I15128" t="s">
        <v>55</v>
      </c>
      <c r="J15128" t="s">
        <v>737</v>
      </c>
      <c r="K15128" t="s">
        <v>19067</v>
      </c>
      <c r="L15128" t="s">
        <v>18668</v>
      </c>
      <c r="M15128" t="s">
        <v>19068</v>
      </c>
      <c r="N15128" t="s">
        <v>9681</v>
      </c>
      <c r="O15128" t="s">
        <v>9682</v>
      </c>
      <c r="P15128">
        <v>8300000</v>
      </c>
      <c r="Q15128" t="s">
        <v>6636</v>
      </c>
      <c r="R15128" t="s">
        <v>6636</v>
      </c>
      <c r="S15128" s="12"/>
      <c r="T15128" s="13"/>
      <c r="U15128" t="s">
        <v>7519</v>
      </c>
    </row>
    <row r="15129" spans="1:21" x14ac:dyDescent="0.25">
      <c r="A15129" t="s">
        <v>6619</v>
      </c>
      <c r="B15129" s="12">
        <v>83762</v>
      </c>
      <c r="C15129" t="s">
        <v>19065</v>
      </c>
      <c r="D15129" s="11">
        <v>46189.743599537003</v>
      </c>
      <c r="E15129" t="s">
        <v>19066</v>
      </c>
      <c r="F15129" t="s">
        <v>6415</v>
      </c>
      <c r="G15129" t="s">
        <v>6397</v>
      </c>
      <c r="H15129" t="s">
        <v>6360</v>
      </c>
      <c r="I15129" t="s">
        <v>55</v>
      </c>
      <c r="J15129" t="s">
        <v>737</v>
      </c>
      <c r="K15129" t="s">
        <v>19067</v>
      </c>
      <c r="L15129" t="s">
        <v>18668</v>
      </c>
      <c r="M15129" t="s">
        <v>19068</v>
      </c>
      <c r="N15129" t="s">
        <v>9681</v>
      </c>
      <c r="O15129" t="s">
        <v>9682</v>
      </c>
      <c r="P15129">
        <v>8300000</v>
      </c>
      <c r="Q15129" t="s">
        <v>6636</v>
      </c>
      <c r="R15129" t="s">
        <v>6636</v>
      </c>
      <c r="S15129" s="12"/>
      <c r="T15129" s="13"/>
      <c r="U15129" t="s">
        <v>7519</v>
      </c>
    </row>
    <row r="15130" spans="1:21" x14ac:dyDescent="0.25">
      <c r="A15130" t="s">
        <v>6619</v>
      </c>
      <c r="B15130" s="12">
        <v>83762</v>
      </c>
      <c r="C15130" t="s">
        <v>19065</v>
      </c>
      <c r="D15130" s="11">
        <v>46189.743599537003</v>
      </c>
      <c r="E15130" t="s">
        <v>19066</v>
      </c>
      <c r="F15130" t="s">
        <v>6415</v>
      </c>
      <c r="G15130" t="s">
        <v>18670</v>
      </c>
      <c r="H15130" t="s">
        <v>6360</v>
      </c>
      <c r="I15130" t="s">
        <v>55</v>
      </c>
      <c r="J15130" t="s">
        <v>737</v>
      </c>
      <c r="K15130" t="s">
        <v>19067</v>
      </c>
      <c r="L15130" t="s">
        <v>18668</v>
      </c>
      <c r="M15130" t="s">
        <v>19068</v>
      </c>
      <c r="N15130" t="s">
        <v>9681</v>
      </c>
      <c r="O15130" t="s">
        <v>9682</v>
      </c>
      <c r="P15130">
        <v>8300000</v>
      </c>
      <c r="Q15130" t="s">
        <v>6636</v>
      </c>
      <c r="R15130" t="s">
        <v>6636</v>
      </c>
      <c r="S15130" s="12"/>
      <c r="T15130" s="13"/>
      <c r="U15130" t="s">
        <v>7519</v>
      </c>
    </row>
    <row r="15131" spans="1:21" x14ac:dyDescent="0.25">
      <c r="A15131" t="s">
        <v>6637</v>
      </c>
      <c r="B15131" s="12">
        <v>84118</v>
      </c>
      <c r="C15131" t="s">
        <v>19069</v>
      </c>
      <c r="D15131" s="11">
        <v>46189.744189814803</v>
      </c>
      <c r="E15131" t="s">
        <v>19070</v>
      </c>
      <c r="F15131" t="s">
        <v>6415</v>
      </c>
      <c r="G15131" t="s">
        <v>18959</v>
      </c>
      <c r="H15131" t="s">
        <v>6360</v>
      </c>
      <c r="I15131" t="s">
        <v>55</v>
      </c>
      <c r="J15131" t="s">
        <v>737</v>
      </c>
      <c r="K15131" t="s">
        <v>19071</v>
      </c>
      <c r="L15131" t="s">
        <v>2629</v>
      </c>
      <c r="M15131" t="s">
        <v>19072</v>
      </c>
      <c r="N15131" t="s">
        <v>7469</v>
      </c>
      <c r="O15131" t="s">
        <v>7470</v>
      </c>
      <c r="P15131">
        <v>6460000</v>
      </c>
      <c r="Q15131" t="s">
        <v>6636</v>
      </c>
      <c r="R15131" t="s">
        <v>6636</v>
      </c>
      <c r="S15131" s="12"/>
      <c r="T15131" s="13"/>
      <c r="U15131" t="s">
        <v>9102</v>
      </c>
    </row>
    <row r="15132" spans="1:21" x14ac:dyDescent="0.25">
      <c r="A15132" t="s">
        <v>6619</v>
      </c>
      <c r="B15132" s="12">
        <v>83766</v>
      </c>
      <c r="C15132" t="s">
        <v>13642</v>
      </c>
      <c r="D15132" s="11">
        <v>46189.760891203703</v>
      </c>
      <c r="E15132" t="s">
        <v>13643</v>
      </c>
      <c r="F15132" t="s">
        <v>6415</v>
      </c>
      <c r="G15132" t="s">
        <v>6367</v>
      </c>
      <c r="H15132" t="s">
        <v>6360</v>
      </c>
      <c r="I15132" t="s">
        <v>55</v>
      </c>
      <c r="J15132" t="s">
        <v>737</v>
      </c>
      <c r="K15132" t="s">
        <v>18637</v>
      </c>
      <c r="L15132" t="s">
        <v>18638</v>
      </c>
      <c r="M15132" t="s">
        <v>18639</v>
      </c>
      <c r="N15132" t="s">
        <v>7469</v>
      </c>
      <c r="O15132" t="s">
        <v>7470</v>
      </c>
      <c r="P15132">
        <v>6460000</v>
      </c>
      <c r="Q15132" t="s">
        <v>6636</v>
      </c>
      <c r="R15132" t="s">
        <v>6636</v>
      </c>
      <c r="S15132" s="12"/>
      <c r="T15132" s="13"/>
      <c r="U15132" t="s">
        <v>6636</v>
      </c>
    </row>
    <row r="15133" spans="1:21" x14ac:dyDescent="0.25">
      <c r="A15133" t="s">
        <v>6619</v>
      </c>
      <c r="B15133" s="12">
        <v>83766</v>
      </c>
      <c r="C15133" t="s">
        <v>13642</v>
      </c>
      <c r="D15133" s="11">
        <v>46189.760891203703</v>
      </c>
      <c r="E15133" t="s">
        <v>13643</v>
      </c>
      <c r="F15133" t="s">
        <v>6415</v>
      </c>
      <c r="G15133" t="s">
        <v>6365</v>
      </c>
      <c r="H15133" t="s">
        <v>6360</v>
      </c>
      <c r="I15133" t="s">
        <v>55</v>
      </c>
      <c r="J15133" t="s">
        <v>737</v>
      </c>
      <c r="K15133" t="s">
        <v>18637</v>
      </c>
      <c r="L15133" t="s">
        <v>18638</v>
      </c>
      <c r="M15133" t="s">
        <v>18639</v>
      </c>
      <c r="N15133" t="s">
        <v>7469</v>
      </c>
      <c r="O15133" t="s">
        <v>7470</v>
      </c>
      <c r="P15133">
        <v>6460000</v>
      </c>
      <c r="Q15133" t="s">
        <v>6636</v>
      </c>
      <c r="R15133" t="s">
        <v>6636</v>
      </c>
      <c r="S15133" s="12"/>
      <c r="T15133" s="13"/>
      <c r="U15133" t="s">
        <v>6636</v>
      </c>
    </row>
    <row r="15134" spans="1:21" x14ac:dyDescent="0.25">
      <c r="A15134" t="s">
        <v>6619</v>
      </c>
      <c r="B15134" s="12">
        <v>83768</v>
      </c>
      <c r="C15134" t="s">
        <v>11862</v>
      </c>
      <c r="D15134" s="11">
        <v>46189.763703703698</v>
      </c>
      <c r="E15134" t="s">
        <v>11863</v>
      </c>
      <c r="F15134" t="s">
        <v>6415</v>
      </c>
      <c r="G15134" t="s">
        <v>18687</v>
      </c>
      <c r="H15134" t="s">
        <v>6360</v>
      </c>
      <c r="I15134" t="s">
        <v>55</v>
      </c>
      <c r="J15134" t="s">
        <v>176</v>
      </c>
      <c r="K15134" t="s">
        <v>19063</v>
      </c>
      <c r="L15134" t="s">
        <v>808</v>
      </c>
      <c r="M15134" t="s">
        <v>19064</v>
      </c>
      <c r="N15134" t="s">
        <v>7469</v>
      </c>
      <c r="O15134" t="s">
        <v>7933</v>
      </c>
      <c r="P15134">
        <v>7080000</v>
      </c>
      <c r="Q15134" t="s">
        <v>6636</v>
      </c>
      <c r="R15134" t="s">
        <v>6636</v>
      </c>
      <c r="S15134" s="12"/>
      <c r="T15134" s="13"/>
      <c r="U15134" t="s">
        <v>6636</v>
      </c>
    </row>
    <row r="15135" spans="1:21" x14ac:dyDescent="0.25">
      <c r="A15135" t="s">
        <v>6619</v>
      </c>
      <c r="B15135" s="12">
        <v>83776</v>
      </c>
      <c r="C15135" t="s">
        <v>19053</v>
      </c>
      <c r="D15135" s="11">
        <v>46189.805219907401</v>
      </c>
      <c r="E15135" t="s">
        <v>19054</v>
      </c>
      <c r="F15135" t="s">
        <v>6415</v>
      </c>
      <c r="G15135" t="s">
        <v>11132</v>
      </c>
      <c r="H15135" t="s">
        <v>6360</v>
      </c>
      <c r="I15135" t="s">
        <v>55</v>
      </c>
      <c r="J15135" t="s">
        <v>732</v>
      </c>
      <c r="K15135" t="s">
        <v>19055</v>
      </c>
      <c r="L15135" t="s">
        <v>2610</v>
      </c>
      <c r="M15135" t="s">
        <v>19056</v>
      </c>
      <c r="N15135" t="s">
        <v>9681</v>
      </c>
      <c r="O15135" t="s">
        <v>14469</v>
      </c>
      <c r="P15135">
        <v>5620000</v>
      </c>
      <c r="Q15135" t="s">
        <v>6636</v>
      </c>
      <c r="R15135" t="s">
        <v>6636</v>
      </c>
      <c r="S15135" s="12"/>
      <c r="T15135" s="13"/>
      <c r="U15135" t="s">
        <v>6671</v>
      </c>
    </row>
    <row r="15136" spans="1:21" x14ac:dyDescent="0.25">
      <c r="A15136" t="s">
        <v>6619</v>
      </c>
      <c r="B15136" s="12">
        <v>83776</v>
      </c>
      <c r="C15136" t="s">
        <v>19053</v>
      </c>
      <c r="D15136" s="11">
        <v>46189.805219907401</v>
      </c>
      <c r="E15136" t="s">
        <v>19054</v>
      </c>
      <c r="F15136" t="s">
        <v>6415</v>
      </c>
      <c r="G15136" t="s">
        <v>11133</v>
      </c>
      <c r="H15136" t="s">
        <v>6360</v>
      </c>
      <c r="I15136" t="s">
        <v>55</v>
      </c>
      <c r="J15136" t="s">
        <v>732</v>
      </c>
      <c r="K15136" t="s">
        <v>19055</v>
      </c>
      <c r="L15136" t="s">
        <v>2610</v>
      </c>
      <c r="M15136" t="s">
        <v>19056</v>
      </c>
      <c r="N15136" t="s">
        <v>9681</v>
      </c>
      <c r="O15136" t="s">
        <v>14469</v>
      </c>
      <c r="P15136">
        <v>5620000</v>
      </c>
      <c r="Q15136" t="s">
        <v>6636</v>
      </c>
      <c r="R15136" t="s">
        <v>6636</v>
      </c>
      <c r="S15136" s="12"/>
      <c r="T15136" s="13"/>
      <c r="U15136" t="s">
        <v>6671</v>
      </c>
    </row>
    <row r="15137" spans="1:21" x14ac:dyDescent="0.25">
      <c r="A15137" t="s">
        <v>6637</v>
      </c>
      <c r="B15137" s="12">
        <v>83846</v>
      </c>
      <c r="C15137" t="s">
        <v>7496</v>
      </c>
      <c r="D15137" s="11">
        <v>46189.836921296301</v>
      </c>
      <c r="E15137" t="s">
        <v>7497</v>
      </c>
      <c r="F15137" t="s">
        <v>6415</v>
      </c>
      <c r="G15137" t="s">
        <v>6442</v>
      </c>
      <c r="H15137" t="s">
        <v>6360</v>
      </c>
      <c r="I15137" t="s">
        <v>65</v>
      </c>
      <c r="J15137" t="s">
        <v>67</v>
      </c>
      <c r="K15137" t="s">
        <v>19073</v>
      </c>
      <c r="L15137" t="s">
        <v>251</v>
      </c>
      <c r="M15137" t="s">
        <v>19074</v>
      </c>
      <c r="N15137" t="s">
        <v>7469</v>
      </c>
      <c r="O15137" t="s">
        <v>9718</v>
      </c>
      <c r="P15137">
        <v>4780000</v>
      </c>
      <c r="Q15137" t="s">
        <v>6867</v>
      </c>
      <c r="R15137" t="s">
        <v>6779</v>
      </c>
      <c r="S15137" s="12"/>
      <c r="T15137" s="13"/>
      <c r="U15137" t="s">
        <v>6636</v>
      </c>
    </row>
    <row r="15138" spans="1:21" x14ac:dyDescent="0.25">
      <c r="A15138" t="s">
        <v>6637</v>
      </c>
      <c r="B15138" s="12">
        <v>83846</v>
      </c>
      <c r="C15138" t="s">
        <v>7496</v>
      </c>
      <c r="D15138" s="11">
        <v>46189.836921296301</v>
      </c>
      <c r="E15138" t="s">
        <v>7497</v>
      </c>
      <c r="F15138" t="s">
        <v>6415</v>
      </c>
      <c r="G15138" t="s">
        <v>7492</v>
      </c>
      <c r="H15138" t="s">
        <v>6360</v>
      </c>
      <c r="I15138" t="s">
        <v>65</v>
      </c>
      <c r="J15138" t="s">
        <v>67</v>
      </c>
      <c r="K15138" t="s">
        <v>19073</v>
      </c>
      <c r="L15138" t="s">
        <v>251</v>
      </c>
      <c r="M15138" t="s">
        <v>19074</v>
      </c>
      <c r="N15138" t="s">
        <v>7469</v>
      </c>
      <c r="O15138" t="s">
        <v>9718</v>
      </c>
      <c r="P15138">
        <v>4780000</v>
      </c>
      <c r="Q15138" t="s">
        <v>6867</v>
      </c>
      <c r="R15138" t="s">
        <v>6779</v>
      </c>
      <c r="S15138" s="12"/>
      <c r="T15138" s="13"/>
      <c r="U15138" t="s">
        <v>6636</v>
      </c>
    </row>
    <row r="15139" spans="1:21" x14ac:dyDescent="0.25">
      <c r="A15139" t="s">
        <v>6637</v>
      </c>
      <c r="B15139" s="12">
        <v>83846</v>
      </c>
      <c r="C15139" t="s">
        <v>7496</v>
      </c>
      <c r="D15139" s="11">
        <v>46189.836921296301</v>
      </c>
      <c r="E15139" t="s">
        <v>7497</v>
      </c>
      <c r="F15139" t="s">
        <v>6415</v>
      </c>
      <c r="G15139" t="s">
        <v>7493</v>
      </c>
      <c r="H15139" t="s">
        <v>6360</v>
      </c>
      <c r="I15139" t="s">
        <v>65</v>
      </c>
      <c r="J15139" t="s">
        <v>67</v>
      </c>
      <c r="K15139" t="s">
        <v>19073</v>
      </c>
      <c r="L15139" t="s">
        <v>251</v>
      </c>
      <c r="M15139" t="s">
        <v>19074</v>
      </c>
      <c r="N15139" t="s">
        <v>7469</v>
      </c>
      <c r="O15139" t="s">
        <v>9718</v>
      </c>
      <c r="P15139">
        <v>4780000</v>
      </c>
      <c r="Q15139" t="s">
        <v>6867</v>
      </c>
      <c r="R15139" t="s">
        <v>6779</v>
      </c>
      <c r="S15139" s="12"/>
      <c r="T15139" s="13"/>
      <c r="U15139" t="s">
        <v>6636</v>
      </c>
    </row>
    <row r="15140" spans="1:21" x14ac:dyDescent="0.25">
      <c r="A15140" t="s">
        <v>6637</v>
      </c>
      <c r="B15140" s="12">
        <v>83846</v>
      </c>
      <c r="C15140" t="s">
        <v>7496</v>
      </c>
      <c r="D15140" s="11">
        <v>46189.836921296301</v>
      </c>
      <c r="E15140" t="s">
        <v>7497</v>
      </c>
      <c r="F15140" t="s">
        <v>6415</v>
      </c>
      <c r="G15140" t="s">
        <v>7494</v>
      </c>
      <c r="H15140" t="s">
        <v>6360</v>
      </c>
      <c r="I15140" t="s">
        <v>65</v>
      </c>
      <c r="J15140" t="s">
        <v>67</v>
      </c>
      <c r="K15140" t="s">
        <v>19073</v>
      </c>
      <c r="L15140" t="s">
        <v>251</v>
      </c>
      <c r="M15140" t="s">
        <v>19074</v>
      </c>
      <c r="N15140" t="s">
        <v>7469</v>
      </c>
      <c r="O15140" t="s">
        <v>9718</v>
      </c>
      <c r="P15140">
        <v>4780000</v>
      </c>
      <c r="Q15140" t="s">
        <v>6867</v>
      </c>
      <c r="R15140" t="s">
        <v>6779</v>
      </c>
      <c r="S15140" s="12"/>
      <c r="T15140" s="13"/>
      <c r="U15140" t="s">
        <v>6636</v>
      </c>
    </row>
    <row r="15141" spans="1:21" x14ac:dyDescent="0.25">
      <c r="A15141" t="s">
        <v>6637</v>
      </c>
      <c r="B15141" s="12">
        <v>83846</v>
      </c>
      <c r="C15141" t="s">
        <v>7496</v>
      </c>
      <c r="D15141" s="11">
        <v>46189.836921296301</v>
      </c>
      <c r="E15141" t="s">
        <v>7497</v>
      </c>
      <c r="F15141" t="s">
        <v>6415</v>
      </c>
      <c r="G15141" t="s">
        <v>7495</v>
      </c>
      <c r="H15141" t="s">
        <v>6360</v>
      </c>
      <c r="I15141" t="s">
        <v>65</v>
      </c>
      <c r="J15141" t="s">
        <v>67</v>
      </c>
      <c r="K15141" t="s">
        <v>19073</v>
      </c>
      <c r="L15141" t="s">
        <v>251</v>
      </c>
      <c r="M15141" t="s">
        <v>19074</v>
      </c>
      <c r="N15141" t="s">
        <v>7469</v>
      </c>
      <c r="O15141" t="s">
        <v>9718</v>
      </c>
      <c r="P15141">
        <v>4780000</v>
      </c>
      <c r="Q15141" t="s">
        <v>6867</v>
      </c>
      <c r="R15141" t="s">
        <v>6779</v>
      </c>
      <c r="S15141" s="12"/>
      <c r="T15141" s="13"/>
      <c r="U15141" t="s">
        <v>6636</v>
      </c>
    </row>
    <row r="15142" spans="1:21" x14ac:dyDescent="0.25">
      <c r="A15142" t="s">
        <v>6619</v>
      </c>
      <c r="B15142" s="12">
        <v>83812</v>
      </c>
      <c r="C15142" t="s">
        <v>18677</v>
      </c>
      <c r="D15142" s="11">
        <v>46190.4684837963</v>
      </c>
      <c r="E15142" t="s">
        <v>18678</v>
      </c>
      <c r="F15142" t="s">
        <v>6415</v>
      </c>
      <c r="G15142" t="s">
        <v>18679</v>
      </c>
      <c r="H15142" t="s">
        <v>6360</v>
      </c>
      <c r="I15142" t="s">
        <v>65</v>
      </c>
      <c r="J15142" t="s">
        <v>132</v>
      </c>
      <c r="K15142" t="s">
        <v>18680</v>
      </c>
      <c r="L15142" t="s">
        <v>1668</v>
      </c>
      <c r="M15142" t="s">
        <v>18681</v>
      </c>
      <c r="N15142" t="s">
        <v>8601</v>
      </c>
      <c r="O15142" t="s">
        <v>9632</v>
      </c>
      <c r="P15142">
        <v>7099800</v>
      </c>
      <c r="Q15142" t="s">
        <v>6636</v>
      </c>
      <c r="R15142" t="s">
        <v>6636</v>
      </c>
      <c r="S15142" s="12"/>
      <c r="T15142" s="13"/>
      <c r="U15142" t="s">
        <v>9302</v>
      </c>
    </row>
    <row r="15143" spans="1:21" x14ac:dyDescent="0.25">
      <c r="A15143" t="s">
        <v>6619</v>
      </c>
      <c r="B15143" s="12">
        <v>83812</v>
      </c>
      <c r="C15143" t="s">
        <v>18677</v>
      </c>
      <c r="D15143" s="11">
        <v>46190.4684837963</v>
      </c>
      <c r="E15143" t="s">
        <v>18678</v>
      </c>
      <c r="F15143" t="s">
        <v>6415</v>
      </c>
      <c r="G15143" t="s">
        <v>18684</v>
      </c>
      <c r="H15143" t="s">
        <v>6360</v>
      </c>
      <c r="I15143" t="s">
        <v>65</v>
      </c>
      <c r="J15143" t="s">
        <v>132</v>
      </c>
      <c r="K15143" t="s">
        <v>18680</v>
      </c>
      <c r="L15143" t="s">
        <v>1668</v>
      </c>
      <c r="M15143" t="s">
        <v>18681</v>
      </c>
      <c r="N15143" t="s">
        <v>8601</v>
      </c>
      <c r="O15143" t="s">
        <v>9632</v>
      </c>
      <c r="P15143">
        <v>7099800</v>
      </c>
      <c r="Q15143" t="s">
        <v>6636</v>
      </c>
      <c r="R15143" t="s">
        <v>6636</v>
      </c>
      <c r="S15143" s="12"/>
      <c r="T15143" s="13"/>
      <c r="U15143" t="s">
        <v>9302</v>
      </c>
    </row>
    <row r="15144" spans="1:21" x14ac:dyDescent="0.25">
      <c r="A15144" t="s">
        <v>6619</v>
      </c>
      <c r="B15144" s="12">
        <v>83824</v>
      </c>
      <c r="C15144" t="s">
        <v>19057</v>
      </c>
      <c r="D15144" s="11">
        <v>46190.512349536999</v>
      </c>
      <c r="E15144" t="s">
        <v>19058</v>
      </c>
      <c r="F15144" t="s">
        <v>6415</v>
      </c>
      <c r="G15144" t="s">
        <v>18811</v>
      </c>
      <c r="H15144" t="s">
        <v>6360</v>
      </c>
      <c r="I15144" t="s">
        <v>6636</v>
      </c>
      <c r="J15144" t="s">
        <v>6636</v>
      </c>
      <c r="K15144" t="s">
        <v>18812</v>
      </c>
      <c r="L15144" t="s">
        <v>160</v>
      </c>
      <c r="M15144" t="s">
        <v>6636</v>
      </c>
      <c r="N15144" t="s">
        <v>7014</v>
      </c>
      <c r="O15144" t="s">
        <v>9695</v>
      </c>
      <c r="P15144">
        <v>6219800</v>
      </c>
      <c r="Q15144" t="s">
        <v>6636</v>
      </c>
      <c r="R15144" t="s">
        <v>6636</v>
      </c>
      <c r="S15144" s="12"/>
      <c r="T15144" s="13"/>
      <c r="U15144" t="s">
        <v>6636</v>
      </c>
    </row>
    <row r="15145" spans="1:21" x14ac:dyDescent="0.25">
      <c r="A15145" t="s">
        <v>6619</v>
      </c>
      <c r="B15145" s="12">
        <v>83846</v>
      </c>
      <c r="C15145" t="s">
        <v>7496</v>
      </c>
      <c r="D15145" s="11">
        <v>46190.583090277803</v>
      </c>
      <c r="E15145" t="s">
        <v>7497</v>
      </c>
      <c r="F15145" t="s">
        <v>6415</v>
      </c>
      <c r="G15145" t="s">
        <v>6442</v>
      </c>
      <c r="H15145" t="s">
        <v>6360</v>
      </c>
      <c r="I15145" t="s">
        <v>65</v>
      </c>
      <c r="J15145" t="s">
        <v>67</v>
      </c>
      <c r="K15145" t="s">
        <v>19073</v>
      </c>
      <c r="L15145" t="s">
        <v>251</v>
      </c>
      <c r="M15145" t="s">
        <v>19074</v>
      </c>
      <c r="N15145" t="s">
        <v>7469</v>
      </c>
      <c r="O15145" t="s">
        <v>9718</v>
      </c>
      <c r="P15145">
        <v>4780000</v>
      </c>
      <c r="Q15145" t="s">
        <v>6867</v>
      </c>
      <c r="R15145" t="s">
        <v>6779</v>
      </c>
      <c r="S15145" s="12"/>
      <c r="T15145" s="13"/>
      <c r="U15145" t="s">
        <v>6636</v>
      </c>
    </row>
    <row r="15146" spans="1:21" x14ac:dyDescent="0.25">
      <c r="A15146" t="s">
        <v>6619</v>
      </c>
      <c r="B15146" s="12">
        <v>83846</v>
      </c>
      <c r="C15146" t="s">
        <v>7496</v>
      </c>
      <c r="D15146" s="11">
        <v>46190.583090277803</v>
      </c>
      <c r="E15146" t="s">
        <v>7497</v>
      </c>
      <c r="F15146" t="s">
        <v>6415</v>
      </c>
      <c r="G15146" t="s">
        <v>7492</v>
      </c>
      <c r="H15146" t="s">
        <v>6360</v>
      </c>
      <c r="I15146" t="s">
        <v>65</v>
      </c>
      <c r="J15146" t="s">
        <v>67</v>
      </c>
      <c r="K15146" t="s">
        <v>19073</v>
      </c>
      <c r="L15146" t="s">
        <v>251</v>
      </c>
      <c r="M15146" t="s">
        <v>19074</v>
      </c>
      <c r="N15146" t="s">
        <v>7469</v>
      </c>
      <c r="O15146" t="s">
        <v>9718</v>
      </c>
      <c r="P15146">
        <v>4780000</v>
      </c>
      <c r="Q15146" t="s">
        <v>6867</v>
      </c>
      <c r="R15146" t="s">
        <v>6779</v>
      </c>
      <c r="S15146" s="12"/>
      <c r="T15146" s="13"/>
      <c r="U15146" t="s">
        <v>6636</v>
      </c>
    </row>
    <row r="15147" spans="1:21" x14ac:dyDescent="0.25">
      <c r="A15147" t="s">
        <v>6619</v>
      </c>
      <c r="B15147" s="12">
        <v>83846</v>
      </c>
      <c r="C15147" t="s">
        <v>7496</v>
      </c>
      <c r="D15147" s="11">
        <v>46190.583090277803</v>
      </c>
      <c r="E15147" t="s">
        <v>7497</v>
      </c>
      <c r="F15147" t="s">
        <v>6415</v>
      </c>
      <c r="G15147" t="s">
        <v>7493</v>
      </c>
      <c r="H15147" t="s">
        <v>6360</v>
      </c>
      <c r="I15147" t="s">
        <v>65</v>
      </c>
      <c r="J15147" t="s">
        <v>67</v>
      </c>
      <c r="K15147" t="s">
        <v>19073</v>
      </c>
      <c r="L15147" t="s">
        <v>251</v>
      </c>
      <c r="M15147" t="s">
        <v>19074</v>
      </c>
      <c r="N15147" t="s">
        <v>7469</v>
      </c>
      <c r="O15147" t="s">
        <v>9718</v>
      </c>
      <c r="P15147">
        <v>4780000</v>
      </c>
      <c r="Q15147" t="s">
        <v>6867</v>
      </c>
      <c r="R15147" t="s">
        <v>6779</v>
      </c>
      <c r="S15147" s="12"/>
      <c r="T15147" s="13"/>
      <c r="U15147" t="s">
        <v>6636</v>
      </c>
    </row>
    <row r="15148" spans="1:21" x14ac:dyDescent="0.25">
      <c r="A15148" t="s">
        <v>6619</v>
      </c>
      <c r="B15148" s="12">
        <v>83846</v>
      </c>
      <c r="C15148" t="s">
        <v>7496</v>
      </c>
      <c r="D15148" s="11">
        <v>46190.583090277803</v>
      </c>
      <c r="E15148" t="s">
        <v>7497</v>
      </c>
      <c r="F15148" t="s">
        <v>6415</v>
      </c>
      <c r="G15148" t="s">
        <v>7494</v>
      </c>
      <c r="H15148" t="s">
        <v>6360</v>
      </c>
      <c r="I15148" t="s">
        <v>65</v>
      </c>
      <c r="J15148" t="s">
        <v>67</v>
      </c>
      <c r="K15148" t="s">
        <v>19073</v>
      </c>
      <c r="L15148" t="s">
        <v>251</v>
      </c>
      <c r="M15148" t="s">
        <v>19074</v>
      </c>
      <c r="N15148" t="s">
        <v>7469</v>
      </c>
      <c r="O15148" t="s">
        <v>9718</v>
      </c>
      <c r="P15148">
        <v>4780000</v>
      </c>
      <c r="Q15148" t="s">
        <v>6867</v>
      </c>
      <c r="R15148" t="s">
        <v>6779</v>
      </c>
      <c r="S15148" s="12"/>
      <c r="T15148" s="13"/>
      <c r="U15148" t="s">
        <v>6636</v>
      </c>
    </row>
    <row r="15149" spans="1:21" x14ac:dyDescent="0.25">
      <c r="A15149" t="s">
        <v>6619</v>
      </c>
      <c r="B15149" s="12">
        <v>83846</v>
      </c>
      <c r="C15149" t="s">
        <v>7496</v>
      </c>
      <c r="D15149" s="11">
        <v>46190.583090277803</v>
      </c>
      <c r="E15149" t="s">
        <v>7497</v>
      </c>
      <c r="F15149" t="s">
        <v>6415</v>
      </c>
      <c r="G15149" t="s">
        <v>7495</v>
      </c>
      <c r="H15149" t="s">
        <v>6360</v>
      </c>
      <c r="I15149" t="s">
        <v>65</v>
      </c>
      <c r="J15149" t="s">
        <v>67</v>
      </c>
      <c r="K15149" t="s">
        <v>19073</v>
      </c>
      <c r="L15149" t="s">
        <v>251</v>
      </c>
      <c r="M15149" t="s">
        <v>19074</v>
      </c>
      <c r="N15149" t="s">
        <v>7469</v>
      </c>
      <c r="O15149" t="s">
        <v>9718</v>
      </c>
      <c r="P15149">
        <v>4780000</v>
      </c>
      <c r="Q15149" t="s">
        <v>6867</v>
      </c>
      <c r="R15149" t="s">
        <v>6779</v>
      </c>
      <c r="S15149" s="12"/>
      <c r="T15149" s="13"/>
      <c r="U15149" t="s">
        <v>6636</v>
      </c>
    </row>
    <row r="15150" spans="1:21" x14ac:dyDescent="0.25">
      <c r="A15150" t="s">
        <v>6619</v>
      </c>
      <c r="B15150" s="12">
        <v>83854</v>
      </c>
      <c r="C15150" t="s">
        <v>19012</v>
      </c>
      <c r="D15150" s="11">
        <v>46190.6</v>
      </c>
      <c r="E15150" t="s">
        <v>19013</v>
      </c>
      <c r="F15150" t="s">
        <v>6415</v>
      </c>
      <c r="G15150" t="s">
        <v>6481</v>
      </c>
      <c r="H15150" t="s">
        <v>6360</v>
      </c>
      <c r="I15150" t="s">
        <v>65</v>
      </c>
      <c r="J15150" t="s">
        <v>57</v>
      </c>
      <c r="K15150" t="s">
        <v>19014</v>
      </c>
      <c r="L15150" t="s">
        <v>18633</v>
      </c>
      <c r="M15150" t="s">
        <v>19015</v>
      </c>
      <c r="N15150" t="s">
        <v>8601</v>
      </c>
      <c r="O15150" t="s">
        <v>9632</v>
      </c>
      <c r="P15150">
        <v>6619800</v>
      </c>
      <c r="Q15150" t="s">
        <v>6778</v>
      </c>
      <c r="R15150" t="s">
        <v>6911</v>
      </c>
      <c r="S15150" s="12"/>
      <c r="T15150" s="13"/>
      <c r="U15150" t="s">
        <v>6682</v>
      </c>
    </row>
    <row r="15151" spans="1:21" x14ac:dyDescent="0.25">
      <c r="A15151" t="s">
        <v>6619</v>
      </c>
      <c r="B15151" s="12">
        <v>83854</v>
      </c>
      <c r="C15151" t="s">
        <v>19012</v>
      </c>
      <c r="D15151" s="11">
        <v>46190.6</v>
      </c>
      <c r="E15151" t="s">
        <v>19013</v>
      </c>
      <c r="F15151" t="s">
        <v>6415</v>
      </c>
      <c r="G15151" t="s">
        <v>6482</v>
      </c>
      <c r="H15151" t="s">
        <v>6360</v>
      </c>
      <c r="I15151" t="s">
        <v>65</v>
      </c>
      <c r="J15151" t="s">
        <v>57</v>
      </c>
      <c r="K15151" t="s">
        <v>19014</v>
      </c>
      <c r="L15151" t="s">
        <v>18633</v>
      </c>
      <c r="M15151" t="s">
        <v>19015</v>
      </c>
      <c r="N15151" t="s">
        <v>8601</v>
      </c>
      <c r="O15151" t="s">
        <v>9632</v>
      </c>
      <c r="P15151">
        <v>6619800</v>
      </c>
      <c r="Q15151" t="s">
        <v>6778</v>
      </c>
      <c r="R15151" t="s">
        <v>6911</v>
      </c>
      <c r="S15151" s="12"/>
      <c r="T15151" s="13"/>
      <c r="U15151" t="s">
        <v>6682</v>
      </c>
    </row>
    <row r="15152" spans="1:21" x14ac:dyDescent="0.25">
      <c r="A15152" t="s">
        <v>6637</v>
      </c>
      <c r="B15152" s="12">
        <v>84834</v>
      </c>
      <c r="C15152" t="s">
        <v>9659</v>
      </c>
      <c r="D15152" s="11">
        <v>46190.604050925896</v>
      </c>
      <c r="E15152" t="s">
        <v>9660</v>
      </c>
      <c r="F15152" t="s">
        <v>6415</v>
      </c>
      <c r="G15152" t="s">
        <v>6392</v>
      </c>
      <c r="H15152" t="s">
        <v>6360</v>
      </c>
      <c r="I15152" t="s">
        <v>6623</v>
      </c>
      <c r="J15152" t="s">
        <v>8935</v>
      </c>
      <c r="K15152" t="s">
        <v>19075</v>
      </c>
      <c r="L15152" t="s">
        <v>5086</v>
      </c>
      <c r="M15152" t="s">
        <v>19076</v>
      </c>
      <c r="N15152" t="s">
        <v>7469</v>
      </c>
      <c r="O15152" t="s">
        <v>7933</v>
      </c>
      <c r="P15152">
        <v>7080000</v>
      </c>
      <c r="Q15152" t="s">
        <v>6636</v>
      </c>
      <c r="R15152" t="s">
        <v>6636</v>
      </c>
      <c r="S15152" s="12"/>
      <c r="T15152" s="13"/>
      <c r="U15152" t="s">
        <v>7519</v>
      </c>
    </row>
    <row r="15153" spans="1:21" x14ac:dyDescent="0.25">
      <c r="A15153" t="s">
        <v>6637</v>
      </c>
      <c r="B15153" s="12">
        <v>84834</v>
      </c>
      <c r="C15153" t="s">
        <v>9659</v>
      </c>
      <c r="D15153" s="11">
        <v>46190.604050925896</v>
      </c>
      <c r="E15153" t="s">
        <v>9660</v>
      </c>
      <c r="F15153" t="s">
        <v>6415</v>
      </c>
      <c r="G15153" t="s">
        <v>6390</v>
      </c>
      <c r="H15153" t="s">
        <v>6360</v>
      </c>
      <c r="I15153" t="s">
        <v>6623</v>
      </c>
      <c r="J15153" t="s">
        <v>8935</v>
      </c>
      <c r="K15153" t="s">
        <v>19075</v>
      </c>
      <c r="L15153" t="s">
        <v>5086</v>
      </c>
      <c r="M15153" t="s">
        <v>19076</v>
      </c>
      <c r="N15153" t="s">
        <v>7469</v>
      </c>
      <c r="O15153" t="s">
        <v>7933</v>
      </c>
      <c r="P15153">
        <v>7080000</v>
      </c>
      <c r="Q15153" t="s">
        <v>6636</v>
      </c>
      <c r="R15153" t="s">
        <v>6636</v>
      </c>
      <c r="S15153" s="12"/>
      <c r="T15153" s="13"/>
      <c r="U15153" t="s">
        <v>7519</v>
      </c>
    </row>
    <row r="15154" spans="1:21" x14ac:dyDescent="0.25">
      <c r="A15154" t="s">
        <v>6637</v>
      </c>
      <c r="B15154" s="12">
        <v>84834</v>
      </c>
      <c r="C15154" t="s">
        <v>9659</v>
      </c>
      <c r="D15154" s="11">
        <v>46190.604050925896</v>
      </c>
      <c r="E15154" t="s">
        <v>9660</v>
      </c>
      <c r="F15154" t="s">
        <v>6415</v>
      </c>
      <c r="G15154" t="s">
        <v>6388</v>
      </c>
      <c r="H15154" t="s">
        <v>6360</v>
      </c>
      <c r="I15154" t="s">
        <v>6623</v>
      </c>
      <c r="J15154" t="s">
        <v>8935</v>
      </c>
      <c r="K15154" t="s">
        <v>19075</v>
      </c>
      <c r="L15154" t="s">
        <v>5086</v>
      </c>
      <c r="M15154" t="s">
        <v>19076</v>
      </c>
      <c r="N15154" t="s">
        <v>7469</v>
      </c>
      <c r="O15154" t="s">
        <v>7933</v>
      </c>
      <c r="P15154">
        <v>7080000</v>
      </c>
      <c r="Q15154" t="s">
        <v>6636</v>
      </c>
      <c r="R15154" t="s">
        <v>6636</v>
      </c>
      <c r="S15154" s="12"/>
      <c r="T15154" s="13"/>
      <c r="U15154" t="s">
        <v>7519</v>
      </c>
    </row>
    <row r="15155" spans="1:21" x14ac:dyDescent="0.25">
      <c r="A15155" t="s">
        <v>6637</v>
      </c>
      <c r="B15155" s="12">
        <v>83898</v>
      </c>
      <c r="C15155" t="s">
        <v>19077</v>
      </c>
      <c r="D15155" s="11">
        <v>46190.721087963</v>
      </c>
      <c r="E15155" t="s">
        <v>19078</v>
      </c>
      <c r="F15155" t="s">
        <v>6415</v>
      </c>
      <c r="G15155" t="s">
        <v>6481</v>
      </c>
      <c r="H15155" t="s">
        <v>6360</v>
      </c>
      <c r="I15155" t="s">
        <v>65</v>
      </c>
      <c r="J15155" t="s">
        <v>573</v>
      </c>
      <c r="K15155" t="s">
        <v>18831</v>
      </c>
      <c r="L15155" t="s">
        <v>18633</v>
      </c>
      <c r="M15155" t="s">
        <v>6636</v>
      </c>
      <c r="N15155" t="s">
        <v>7014</v>
      </c>
      <c r="O15155" t="s">
        <v>9695</v>
      </c>
      <c r="P15155">
        <v>6219800</v>
      </c>
      <c r="Q15155" t="s">
        <v>6636</v>
      </c>
      <c r="R15155" t="s">
        <v>6636</v>
      </c>
      <c r="S15155" s="12"/>
      <c r="T15155" s="13"/>
      <c r="U15155" t="s">
        <v>6629</v>
      </c>
    </row>
    <row r="15156" spans="1:21" x14ac:dyDescent="0.25">
      <c r="A15156" t="s">
        <v>6637</v>
      </c>
      <c r="B15156" s="12">
        <v>83898</v>
      </c>
      <c r="C15156" t="s">
        <v>19077</v>
      </c>
      <c r="D15156" s="11">
        <v>46190.721087963</v>
      </c>
      <c r="E15156" t="s">
        <v>19078</v>
      </c>
      <c r="F15156" t="s">
        <v>6415</v>
      </c>
      <c r="G15156" t="s">
        <v>6482</v>
      </c>
      <c r="H15156" t="s">
        <v>6360</v>
      </c>
      <c r="I15156" t="s">
        <v>65</v>
      </c>
      <c r="J15156" t="s">
        <v>573</v>
      </c>
      <c r="K15156" t="s">
        <v>18831</v>
      </c>
      <c r="L15156" t="s">
        <v>18633</v>
      </c>
      <c r="M15156" t="s">
        <v>6636</v>
      </c>
      <c r="N15156" t="s">
        <v>7014</v>
      </c>
      <c r="O15156" t="s">
        <v>9695</v>
      </c>
      <c r="P15156">
        <v>6219800</v>
      </c>
      <c r="Q15156" t="s">
        <v>6636</v>
      </c>
      <c r="R15156" t="s">
        <v>6636</v>
      </c>
      <c r="S15156" s="12"/>
      <c r="T15156" s="13"/>
      <c r="U15156" t="s">
        <v>6629</v>
      </c>
    </row>
    <row r="15157" spans="1:21" x14ac:dyDescent="0.25">
      <c r="A15157" t="s">
        <v>6619</v>
      </c>
      <c r="B15157" s="12">
        <v>83898</v>
      </c>
      <c r="C15157" t="s">
        <v>19077</v>
      </c>
      <c r="D15157" s="11">
        <v>46190.728622685201</v>
      </c>
      <c r="E15157" t="s">
        <v>19078</v>
      </c>
      <c r="F15157" t="s">
        <v>6415</v>
      </c>
      <c r="G15157" t="s">
        <v>6481</v>
      </c>
      <c r="H15157" t="s">
        <v>6360</v>
      </c>
      <c r="I15157" t="s">
        <v>65</v>
      </c>
      <c r="J15157" t="s">
        <v>573</v>
      </c>
      <c r="K15157" t="s">
        <v>18831</v>
      </c>
      <c r="L15157" t="s">
        <v>18633</v>
      </c>
      <c r="M15157" t="s">
        <v>6636</v>
      </c>
      <c r="N15157" t="s">
        <v>7014</v>
      </c>
      <c r="O15157" t="s">
        <v>9695</v>
      </c>
      <c r="P15157">
        <v>6219800</v>
      </c>
      <c r="Q15157" t="s">
        <v>6636</v>
      </c>
      <c r="R15157" t="s">
        <v>6636</v>
      </c>
      <c r="S15157" s="12"/>
      <c r="T15157" s="13"/>
      <c r="U15157" t="s">
        <v>6629</v>
      </c>
    </row>
    <row r="15158" spans="1:21" x14ac:dyDescent="0.25">
      <c r="A15158" t="s">
        <v>6619</v>
      </c>
      <c r="B15158" s="12">
        <v>83898</v>
      </c>
      <c r="C15158" t="s">
        <v>19077</v>
      </c>
      <c r="D15158" s="11">
        <v>46190.728622685201</v>
      </c>
      <c r="E15158" t="s">
        <v>19078</v>
      </c>
      <c r="F15158" t="s">
        <v>6415</v>
      </c>
      <c r="G15158" t="s">
        <v>6482</v>
      </c>
      <c r="H15158" t="s">
        <v>6360</v>
      </c>
      <c r="I15158" t="s">
        <v>65</v>
      </c>
      <c r="J15158" t="s">
        <v>573</v>
      </c>
      <c r="K15158" t="s">
        <v>18831</v>
      </c>
      <c r="L15158" t="s">
        <v>18633</v>
      </c>
      <c r="M15158" t="s">
        <v>6636</v>
      </c>
      <c r="N15158" t="s">
        <v>7014</v>
      </c>
      <c r="O15158" t="s">
        <v>9695</v>
      </c>
      <c r="P15158">
        <v>6219800</v>
      </c>
      <c r="Q15158" t="s">
        <v>6636</v>
      </c>
      <c r="R15158" t="s">
        <v>6636</v>
      </c>
      <c r="S15158" s="12"/>
      <c r="T15158" s="13"/>
      <c r="U15158" t="s">
        <v>6629</v>
      </c>
    </row>
    <row r="15159" spans="1:21" x14ac:dyDescent="0.25">
      <c r="A15159" t="s">
        <v>6619</v>
      </c>
      <c r="B15159" s="12">
        <v>83918</v>
      </c>
      <c r="C15159" t="s">
        <v>19048</v>
      </c>
      <c r="D15159" s="11">
        <v>46190.814398148097</v>
      </c>
      <c r="E15159" t="s">
        <v>19049</v>
      </c>
      <c r="F15159" t="s">
        <v>6415</v>
      </c>
      <c r="G15159" t="s">
        <v>19050</v>
      </c>
      <c r="H15159" t="s">
        <v>6360</v>
      </c>
      <c r="I15159" t="s">
        <v>55</v>
      </c>
      <c r="J15159" t="s">
        <v>372</v>
      </c>
      <c r="K15159" t="s">
        <v>19051</v>
      </c>
      <c r="L15159" t="s">
        <v>3767</v>
      </c>
      <c r="M15159" t="s">
        <v>19052</v>
      </c>
      <c r="N15159" t="s">
        <v>7469</v>
      </c>
      <c r="O15159" t="s">
        <v>9718</v>
      </c>
      <c r="P15159">
        <v>3998000</v>
      </c>
      <c r="Q15159" t="s">
        <v>6778</v>
      </c>
      <c r="R15159" t="s">
        <v>6911</v>
      </c>
      <c r="S15159" s="12"/>
      <c r="T15159" s="13"/>
      <c r="U15159" t="s">
        <v>7471</v>
      </c>
    </row>
    <row r="15160" spans="1:21" x14ac:dyDescent="0.25">
      <c r="A15160" t="s">
        <v>6619</v>
      </c>
      <c r="B15160" s="12">
        <v>83918</v>
      </c>
      <c r="C15160" t="s">
        <v>19048</v>
      </c>
      <c r="D15160" s="11">
        <v>46190.814398148097</v>
      </c>
      <c r="E15160" t="s">
        <v>19049</v>
      </c>
      <c r="F15160" t="s">
        <v>6415</v>
      </c>
      <c r="G15160" t="s">
        <v>7467</v>
      </c>
      <c r="H15160" t="s">
        <v>6360</v>
      </c>
      <c r="I15160" t="s">
        <v>55</v>
      </c>
      <c r="J15160" t="s">
        <v>372</v>
      </c>
      <c r="K15160" t="s">
        <v>19051</v>
      </c>
      <c r="L15160" t="s">
        <v>3767</v>
      </c>
      <c r="M15160" t="s">
        <v>19052</v>
      </c>
      <c r="N15160" t="s">
        <v>7469</v>
      </c>
      <c r="O15160" t="s">
        <v>9718</v>
      </c>
      <c r="P15160">
        <v>3998000</v>
      </c>
      <c r="Q15160" t="s">
        <v>6778</v>
      </c>
      <c r="R15160" t="s">
        <v>6911</v>
      </c>
      <c r="S15160" s="12"/>
      <c r="T15160" s="13"/>
      <c r="U15160" t="s">
        <v>7471</v>
      </c>
    </row>
    <row r="15161" spans="1:21" x14ac:dyDescent="0.25">
      <c r="A15161" t="s">
        <v>6637</v>
      </c>
      <c r="B15161" s="12">
        <v>84022</v>
      </c>
      <c r="C15161" t="s">
        <v>19079</v>
      </c>
      <c r="D15161" s="11">
        <v>46190.827083333301</v>
      </c>
      <c r="E15161" t="s">
        <v>19080</v>
      </c>
      <c r="F15161" t="s">
        <v>6415</v>
      </c>
      <c r="G15161" t="s">
        <v>6496</v>
      </c>
      <c r="H15161" t="s">
        <v>6360</v>
      </c>
      <c r="I15161" t="s">
        <v>65</v>
      </c>
      <c r="J15161" t="s">
        <v>636</v>
      </c>
      <c r="K15161" t="s">
        <v>18777</v>
      </c>
      <c r="L15161" t="s">
        <v>18633</v>
      </c>
      <c r="M15161" t="s">
        <v>18778</v>
      </c>
      <c r="N15161" t="s">
        <v>7469</v>
      </c>
      <c r="O15161" t="s">
        <v>7933</v>
      </c>
      <c r="P15161">
        <v>7580000</v>
      </c>
      <c r="Q15161" t="s">
        <v>6636</v>
      </c>
      <c r="R15161" t="s">
        <v>6636</v>
      </c>
      <c r="S15161" s="12"/>
      <c r="T15161" s="13"/>
      <c r="U15161" t="s">
        <v>6629</v>
      </c>
    </row>
    <row r="15162" spans="1:21" x14ac:dyDescent="0.25">
      <c r="A15162" t="s">
        <v>6637</v>
      </c>
      <c r="B15162" s="12">
        <v>84022</v>
      </c>
      <c r="C15162" t="s">
        <v>19079</v>
      </c>
      <c r="D15162" s="11">
        <v>46190.827083333301</v>
      </c>
      <c r="E15162" t="s">
        <v>19080</v>
      </c>
      <c r="F15162" t="s">
        <v>6415</v>
      </c>
      <c r="G15162" t="s">
        <v>6497</v>
      </c>
      <c r="H15162" t="s">
        <v>6360</v>
      </c>
      <c r="I15162" t="s">
        <v>65</v>
      </c>
      <c r="J15162" t="s">
        <v>636</v>
      </c>
      <c r="K15162" t="s">
        <v>18777</v>
      </c>
      <c r="L15162" t="s">
        <v>18633</v>
      </c>
      <c r="M15162" t="s">
        <v>18778</v>
      </c>
      <c r="N15162" t="s">
        <v>7469</v>
      </c>
      <c r="O15162" t="s">
        <v>7933</v>
      </c>
      <c r="P15162">
        <v>7580000</v>
      </c>
      <c r="Q15162" t="s">
        <v>6636</v>
      </c>
      <c r="R15162" t="s">
        <v>6636</v>
      </c>
      <c r="S15162" s="12"/>
      <c r="T15162" s="13"/>
      <c r="U15162" t="s">
        <v>6629</v>
      </c>
    </row>
    <row r="15163" spans="1:21" x14ac:dyDescent="0.25">
      <c r="A15163" t="s">
        <v>6637</v>
      </c>
      <c r="B15163" s="12">
        <v>84022</v>
      </c>
      <c r="C15163" t="s">
        <v>19079</v>
      </c>
      <c r="D15163" s="11">
        <v>46190.827083333301</v>
      </c>
      <c r="E15163" t="s">
        <v>19080</v>
      </c>
      <c r="F15163" t="s">
        <v>6415</v>
      </c>
      <c r="G15163" t="s">
        <v>6498</v>
      </c>
      <c r="H15163" t="s">
        <v>6360</v>
      </c>
      <c r="I15163" t="s">
        <v>65</v>
      </c>
      <c r="J15163" t="s">
        <v>636</v>
      </c>
      <c r="K15163" t="s">
        <v>18777</v>
      </c>
      <c r="L15163" t="s">
        <v>18633</v>
      </c>
      <c r="M15163" t="s">
        <v>18778</v>
      </c>
      <c r="N15163" t="s">
        <v>7469</v>
      </c>
      <c r="O15163" t="s">
        <v>7933</v>
      </c>
      <c r="P15163">
        <v>7580000</v>
      </c>
      <c r="Q15163" t="s">
        <v>6636</v>
      </c>
      <c r="R15163" t="s">
        <v>6636</v>
      </c>
      <c r="S15163" s="12"/>
      <c r="T15163" s="13"/>
      <c r="U15163" t="s">
        <v>6629</v>
      </c>
    </row>
    <row r="15164" spans="1:21" x14ac:dyDescent="0.25">
      <c r="A15164" t="s">
        <v>6637</v>
      </c>
      <c r="B15164" s="12">
        <v>84022</v>
      </c>
      <c r="C15164" t="s">
        <v>19079</v>
      </c>
      <c r="D15164" s="11">
        <v>46190.827083333301</v>
      </c>
      <c r="E15164" t="s">
        <v>19080</v>
      </c>
      <c r="F15164" t="s">
        <v>6415</v>
      </c>
      <c r="G15164" t="s">
        <v>6499</v>
      </c>
      <c r="H15164" t="s">
        <v>6360</v>
      </c>
      <c r="I15164" t="s">
        <v>65</v>
      </c>
      <c r="J15164" t="s">
        <v>636</v>
      </c>
      <c r="K15164" t="s">
        <v>18777</v>
      </c>
      <c r="L15164" t="s">
        <v>18633</v>
      </c>
      <c r="M15164" t="s">
        <v>18778</v>
      </c>
      <c r="N15164" t="s">
        <v>7469</v>
      </c>
      <c r="O15164" t="s">
        <v>7933</v>
      </c>
      <c r="P15164">
        <v>7580000</v>
      </c>
      <c r="Q15164" t="s">
        <v>6636</v>
      </c>
      <c r="R15164" t="s">
        <v>6636</v>
      </c>
      <c r="S15164" s="12"/>
      <c r="T15164" s="13"/>
      <c r="U15164" t="s">
        <v>6629</v>
      </c>
    </row>
    <row r="15165" spans="1:21" x14ac:dyDescent="0.25">
      <c r="A15165" t="s">
        <v>6619</v>
      </c>
      <c r="B15165" s="12">
        <v>83930</v>
      </c>
      <c r="C15165" t="s">
        <v>8662</v>
      </c>
      <c r="D15165" s="11">
        <v>46190.836527777799</v>
      </c>
      <c r="E15165" t="s">
        <v>8663</v>
      </c>
      <c r="F15165" t="s">
        <v>6415</v>
      </c>
      <c r="G15165" t="s">
        <v>18710</v>
      </c>
      <c r="H15165" t="s">
        <v>6360</v>
      </c>
      <c r="I15165" t="s">
        <v>6636</v>
      </c>
      <c r="J15165" t="s">
        <v>6636</v>
      </c>
      <c r="K15165" t="s">
        <v>19081</v>
      </c>
      <c r="L15165" t="s">
        <v>1131</v>
      </c>
      <c r="M15165" t="s">
        <v>19082</v>
      </c>
      <c r="N15165" t="s">
        <v>7469</v>
      </c>
      <c r="O15165" t="s">
        <v>7470</v>
      </c>
      <c r="P15165">
        <v>6460000</v>
      </c>
      <c r="Q15165" t="s">
        <v>6636</v>
      </c>
      <c r="R15165" t="s">
        <v>6636</v>
      </c>
      <c r="S15165" s="12"/>
      <c r="T15165" s="13"/>
      <c r="U15165" t="s">
        <v>6629</v>
      </c>
    </row>
    <row r="15166" spans="1:21" x14ac:dyDescent="0.25">
      <c r="A15166" t="s">
        <v>6637</v>
      </c>
      <c r="B15166" s="12">
        <v>83930</v>
      </c>
      <c r="C15166" t="s">
        <v>8662</v>
      </c>
      <c r="D15166" s="11">
        <v>46190.8380092593</v>
      </c>
      <c r="E15166" t="s">
        <v>8663</v>
      </c>
      <c r="F15166" t="s">
        <v>6415</v>
      </c>
      <c r="G15166" t="s">
        <v>18710</v>
      </c>
      <c r="H15166" t="s">
        <v>6360</v>
      </c>
      <c r="I15166" t="s">
        <v>6636</v>
      </c>
      <c r="J15166" t="s">
        <v>6636</v>
      </c>
      <c r="K15166" t="s">
        <v>19081</v>
      </c>
      <c r="L15166" t="s">
        <v>1131</v>
      </c>
      <c r="M15166" t="s">
        <v>19082</v>
      </c>
      <c r="N15166" t="s">
        <v>7469</v>
      </c>
      <c r="O15166" t="s">
        <v>7470</v>
      </c>
      <c r="P15166">
        <v>6460000</v>
      </c>
      <c r="Q15166" t="s">
        <v>6636</v>
      </c>
      <c r="R15166" t="s">
        <v>6636</v>
      </c>
      <c r="S15166" s="12"/>
      <c r="T15166" s="13"/>
      <c r="U15166" t="s">
        <v>6629</v>
      </c>
    </row>
    <row r="15167" spans="1:21" x14ac:dyDescent="0.25">
      <c r="A15167" t="s">
        <v>6637</v>
      </c>
      <c r="B15167" s="12">
        <v>86306</v>
      </c>
      <c r="C15167" t="s">
        <v>19083</v>
      </c>
      <c r="D15167" s="11">
        <v>46190.868993055599</v>
      </c>
      <c r="E15167" t="s">
        <v>19084</v>
      </c>
      <c r="F15167" t="s">
        <v>6415</v>
      </c>
      <c r="G15167" t="s">
        <v>18687</v>
      </c>
      <c r="H15167" t="s">
        <v>6360</v>
      </c>
      <c r="I15167" t="s">
        <v>65</v>
      </c>
      <c r="J15167" t="s">
        <v>9067</v>
      </c>
      <c r="K15167" t="s">
        <v>19085</v>
      </c>
      <c r="L15167" t="s">
        <v>808</v>
      </c>
      <c r="M15167" t="s">
        <v>19086</v>
      </c>
      <c r="N15167" t="s">
        <v>7469</v>
      </c>
      <c r="O15167" t="s">
        <v>7470</v>
      </c>
      <c r="P15167">
        <v>5760000</v>
      </c>
      <c r="Q15167" t="s">
        <v>6636</v>
      </c>
      <c r="R15167" t="s">
        <v>6636</v>
      </c>
      <c r="S15167" s="12"/>
      <c r="T15167" s="13"/>
      <c r="U15167" t="s">
        <v>6677</v>
      </c>
    </row>
    <row r="15168" spans="1:21" x14ac:dyDescent="0.25">
      <c r="A15168" t="s">
        <v>6637</v>
      </c>
      <c r="B15168" s="12">
        <v>83990</v>
      </c>
      <c r="C15168" t="s">
        <v>19087</v>
      </c>
      <c r="D15168" s="11">
        <v>46190.924768518496</v>
      </c>
      <c r="E15168" t="s">
        <v>19088</v>
      </c>
      <c r="F15168" t="s">
        <v>6415</v>
      </c>
      <c r="G15168" t="s">
        <v>18652</v>
      </c>
      <c r="H15168" t="s">
        <v>6360</v>
      </c>
      <c r="I15168" t="s">
        <v>6636</v>
      </c>
      <c r="J15168" t="s">
        <v>6636</v>
      </c>
      <c r="K15168" t="s">
        <v>19089</v>
      </c>
      <c r="L15168" t="s">
        <v>1870</v>
      </c>
      <c r="M15168" t="s">
        <v>19090</v>
      </c>
      <c r="N15168" t="s">
        <v>7469</v>
      </c>
      <c r="O15168" t="s">
        <v>7470</v>
      </c>
      <c r="P15168">
        <v>5360000</v>
      </c>
      <c r="Q15168" t="s">
        <v>6778</v>
      </c>
      <c r="R15168" t="s">
        <v>6911</v>
      </c>
      <c r="S15168" s="12"/>
      <c r="T15168" s="13"/>
      <c r="U15168" t="s">
        <v>6724</v>
      </c>
    </row>
    <row r="15169" spans="1:21" x14ac:dyDescent="0.25">
      <c r="A15169" t="s">
        <v>6619</v>
      </c>
      <c r="B15169" s="12">
        <v>83962</v>
      </c>
      <c r="C15169" t="s">
        <v>19031</v>
      </c>
      <c r="D15169" s="11">
        <v>46191.458206018498</v>
      </c>
      <c r="E15169" t="s">
        <v>19032</v>
      </c>
      <c r="F15169" t="s">
        <v>6415</v>
      </c>
      <c r="G15169" t="s">
        <v>6437</v>
      </c>
      <c r="H15169" t="s">
        <v>6360</v>
      </c>
      <c r="I15169" t="s">
        <v>55</v>
      </c>
      <c r="J15169" t="s">
        <v>44</v>
      </c>
      <c r="K15169" t="s">
        <v>19033</v>
      </c>
      <c r="L15169" t="s">
        <v>1676</v>
      </c>
      <c r="M15169" t="s">
        <v>19034</v>
      </c>
      <c r="N15169" t="s">
        <v>7469</v>
      </c>
      <c r="O15169" t="s">
        <v>7933</v>
      </c>
      <c r="P15169">
        <v>7080000</v>
      </c>
      <c r="Q15169" t="s">
        <v>6636</v>
      </c>
      <c r="R15169" t="s">
        <v>6636</v>
      </c>
      <c r="S15169" s="12"/>
      <c r="T15169" s="13"/>
      <c r="U15169" t="s">
        <v>7455</v>
      </c>
    </row>
    <row r="15170" spans="1:21" x14ac:dyDescent="0.25">
      <c r="A15170" t="s">
        <v>6619</v>
      </c>
      <c r="B15170" s="12">
        <v>83962</v>
      </c>
      <c r="C15170" t="s">
        <v>19031</v>
      </c>
      <c r="D15170" s="11">
        <v>46191.458206018498</v>
      </c>
      <c r="E15170" t="s">
        <v>19032</v>
      </c>
      <c r="F15170" t="s">
        <v>6415</v>
      </c>
      <c r="G15170" t="s">
        <v>6439</v>
      </c>
      <c r="H15170" t="s">
        <v>6360</v>
      </c>
      <c r="I15170" t="s">
        <v>55</v>
      </c>
      <c r="J15170" t="s">
        <v>44</v>
      </c>
      <c r="K15170" t="s">
        <v>19033</v>
      </c>
      <c r="L15170" t="s">
        <v>1676</v>
      </c>
      <c r="M15170" t="s">
        <v>19034</v>
      </c>
      <c r="N15170" t="s">
        <v>7469</v>
      </c>
      <c r="O15170" t="s">
        <v>7933</v>
      </c>
      <c r="P15170">
        <v>7080000</v>
      </c>
      <c r="Q15170" t="s">
        <v>6636</v>
      </c>
      <c r="R15170" t="s">
        <v>6636</v>
      </c>
      <c r="S15170" s="12"/>
      <c r="T15170" s="13"/>
      <c r="U15170" t="s">
        <v>7455</v>
      </c>
    </row>
    <row r="15171" spans="1:21" x14ac:dyDescent="0.25">
      <c r="A15171" t="s">
        <v>6637</v>
      </c>
      <c r="B15171" s="12">
        <v>84008</v>
      </c>
      <c r="C15171" t="s">
        <v>19091</v>
      </c>
      <c r="D15171" s="11">
        <v>46191.516261574099</v>
      </c>
      <c r="E15171" t="s">
        <v>19092</v>
      </c>
      <c r="F15171" t="s">
        <v>6415</v>
      </c>
      <c r="G15171" t="s">
        <v>18679</v>
      </c>
      <c r="H15171" t="s">
        <v>6360</v>
      </c>
      <c r="I15171" t="s">
        <v>65</v>
      </c>
      <c r="J15171" t="s">
        <v>67</v>
      </c>
      <c r="K15171" t="s">
        <v>18732</v>
      </c>
      <c r="L15171" t="s">
        <v>1668</v>
      </c>
      <c r="M15171" t="s">
        <v>18733</v>
      </c>
      <c r="N15171" t="s">
        <v>7469</v>
      </c>
      <c r="O15171" t="s">
        <v>9718</v>
      </c>
      <c r="P15171">
        <v>4258000</v>
      </c>
      <c r="Q15171" t="s">
        <v>6893</v>
      </c>
      <c r="R15171" t="s">
        <v>6911</v>
      </c>
      <c r="S15171" s="12"/>
      <c r="T15171" s="13"/>
      <c r="U15171" t="s">
        <v>13240</v>
      </c>
    </row>
    <row r="15172" spans="1:21" x14ac:dyDescent="0.25">
      <c r="A15172" t="s">
        <v>6637</v>
      </c>
      <c r="B15172" s="12">
        <v>84008</v>
      </c>
      <c r="C15172" t="s">
        <v>19091</v>
      </c>
      <c r="D15172" s="11">
        <v>46191.516261574099</v>
      </c>
      <c r="E15172" t="s">
        <v>19092</v>
      </c>
      <c r="F15172" t="s">
        <v>6415</v>
      </c>
      <c r="G15172" t="s">
        <v>18684</v>
      </c>
      <c r="H15172" t="s">
        <v>6360</v>
      </c>
      <c r="I15172" t="s">
        <v>65</v>
      </c>
      <c r="J15172" t="s">
        <v>67</v>
      </c>
      <c r="K15172" t="s">
        <v>18732</v>
      </c>
      <c r="L15172" t="s">
        <v>1668</v>
      </c>
      <c r="M15172" t="s">
        <v>18733</v>
      </c>
      <c r="N15172" t="s">
        <v>7469</v>
      </c>
      <c r="O15172" t="s">
        <v>9718</v>
      </c>
      <c r="P15172">
        <v>4258000</v>
      </c>
      <c r="Q15172" t="s">
        <v>6893</v>
      </c>
      <c r="R15172" t="s">
        <v>6911</v>
      </c>
      <c r="S15172" s="12"/>
      <c r="T15172" s="13"/>
      <c r="U15172" t="s">
        <v>13240</v>
      </c>
    </row>
    <row r="15173" spans="1:21" x14ac:dyDescent="0.25">
      <c r="A15173" t="s">
        <v>6619</v>
      </c>
      <c r="B15173" s="12">
        <v>83990</v>
      </c>
      <c r="C15173" t="s">
        <v>19087</v>
      </c>
      <c r="D15173" s="11">
        <v>46191.589143518497</v>
      </c>
      <c r="E15173" t="s">
        <v>19088</v>
      </c>
      <c r="F15173" t="s">
        <v>6415</v>
      </c>
      <c r="G15173" t="s">
        <v>18652</v>
      </c>
      <c r="H15173" t="s">
        <v>6360</v>
      </c>
      <c r="I15173" t="s">
        <v>6636</v>
      </c>
      <c r="J15173" t="s">
        <v>6636</v>
      </c>
      <c r="K15173" t="s">
        <v>19089</v>
      </c>
      <c r="L15173" t="s">
        <v>1870</v>
      </c>
      <c r="M15173" t="s">
        <v>19090</v>
      </c>
      <c r="N15173" t="s">
        <v>7469</v>
      </c>
      <c r="O15173" t="s">
        <v>7470</v>
      </c>
      <c r="P15173">
        <v>5360000</v>
      </c>
      <c r="Q15173" t="s">
        <v>6778</v>
      </c>
      <c r="R15173" t="s">
        <v>6911</v>
      </c>
      <c r="S15173" s="12"/>
      <c r="T15173" s="13"/>
      <c r="U15173" t="s">
        <v>6724</v>
      </c>
    </row>
    <row r="15174" spans="1:21" x14ac:dyDescent="0.25">
      <c r="A15174" t="s">
        <v>6619</v>
      </c>
      <c r="B15174" s="12">
        <v>83992</v>
      </c>
      <c r="C15174" t="s">
        <v>15301</v>
      </c>
      <c r="D15174" s="11">
        <v>46191.591574074097</v>
      </c>
      <c r="E15174" t="s">
        <v>15302</v>
      </c>
      <c r="F15174" t="s">
        <v>6415</v>
      </c>
      <c r="G15174" t="s">
        <v>18796</v>
      </c>
      <c r="H15174" t="s">
        <v>6360</v>
      </c>
      <c r="I15174" t="s">
        <v>65</v>
      </c>
      <c r="J15174" t="s">
        <v>57</v>
      </c>
      <c r="K15174" t="s">
        <v>19016</v>
      </c>
      <c r="L15174" t="s">
        <v>18663</v>
      </c>
      <c r="M15174" t="s">
        <v>6636</v>
      </c>
      <c r="N15174" t="s">
        <v>7014</v>
      </c>
      <c r="O15174" t="s">
        <v>9695</v>
      </c>
      <c r="P15174">
        <v>6219800</v>
      </c>
      <c r="Q15174" t="s">
        <v>6636</v>
      </c>
      <c r="R15174" t="s">
        <v>6636</v>
      </c>
      <c r="S15174" s="12"/>
      <c r="T15174" s="13"/>
      <c r="U15174" t="s">
        <v>6650</v>
      </c>
    </row>
    <row r="15175" spans="1:21" x14ac:dyDescent="0.25">
      <c r="A15175" t="s">
        <v>6619</v>
      </c>
      <c r="B15175" s="12">
        <v>83992</v>
      </c>
      <c r="C15175" t="s">
        <v>15301</v>
      </c>
      <c r="D15175" s="11">
        <v>46191.591574074097</v>
      </c>
      <c r="E15175" t="s">
        <v>15302</v>
      </c>
      <c r="F15175" t="s">
        <v>6415</v>
      </c>
      <c r="G15175" t="s">
        <v>18798</v>
      </c>
      <c r="H15175" t="s">
        <v>6360</v>
      </c>
      <c r="I15175" t="s">
        <v>65</v>
      </c>
      <c r="J15175" t="s">
        <v>57</v>
      </c>
      <c r="K15175" t="s">
        <v>19016</v>
      </c>
      <c r="L15175" t="s">
        <v>18663</v>
      </c>
      <c r="M15175" t="s">
        <v>6636</v>
      </c>
      <c r="N15175" t="s">
        <v>7014</v>
      </c>
      <c r="O15175" t="s">
        <v>9695</v>
      </c>
      <c r="P15175">
        <v>6219800</v>
      </c>
      <c r="Q15175" t="s">
        <v>6636</v>
      </c>
      <c r="R15175" t="s">
        <v>6636</v>
      </c>
      <c r="S15175" s="12"/>
      <c r="T15175" s="13"/>
      <c r="U15175" t="s">
        <v>6650</v>
      </c>
    </row>
    <row r="15176" spans="1:21" x14ac:dyDescent="0.25">
      <c r="A15176" t="s">
        <v>6619</v>
      </c>
      <c r="B15176" s="12">
        <v>84008</v>
      </c>
      <c r="C15176" t="s">
        <v>19091</v>
      </c>
      <c r="D15176" s="11">
        <v>46191.657314814802</v>
      </c>
      <c r="E15176" t="s">
        <v>19092</v>
      </c>
      <c r="F15176" t="s">
        <v>6415</v>
      </c>
      <c r="G15176" t="s">
        <v>18679</v>
      </c>
      <c r="H15176" t="s">
        <v>6360</v>
      </c>
      <c r="I15176" t="s">
        <v>65</v>
      </c>
      <c r="J15176" t="s">
        <v>67</v>
      </c>
      <c r="K15176" t="s">
        <v>18732</v>
      </c>
      <c r="L15176" t="s">
        <v>1668</v>
      </c>
      <c r="M15176" t="s">
        <v>18733</v>
      </c>
      <c r="N15176" t="s">
        <v>7469</v>
      </c>
      <c r="O15176" t="s">
        <v>9718</v>
      </c>
      <c r="P15176">
        <v>4258000</v>
      </c>
      <c r="Q15176" t="s">
        <v>6893</v>
      </c>
      <c r="R15176" t="s">
        <v>6911</v>
      </c>
      <c r="S15176" s="12"/>
      <c r="T15176" s="13"/>
      <c r="U15176" t="s">
        <v>13240</v>
      </c>
    </row>
    <row r="15177" spans="1:21" x14ac:dyDescent="0.25">
      <c r="A15177" t="s">
        <v>6619</v>
      </c>
      <c r="B15177" s="12">
        <v>84008</v>
      </c>
      <c r="C15177" t="s">
        <v>19091</v>
      </c>
      <c r="D15177" s="11">
        <v>46191.657314814802</v>
      </c>
      <c r="E15177" t="s">
        <v>19092</v>
      </c>
      <c r="F15177" t="s">
        <v>6415</v>
      </c>
      <c r="G15177" t="s">
        <v>18684</v>
      </c>
      <c r="H15177" t="s">
        <v>6360</v>
      </c>
      <c r="I15177" t="s">
        <v>65</v>
      </c>
      <c r="J15177" t="s">
        <v>67</v>
      </c>
      <c r="K15177" t="s">
        <v>18732</v>
      </c>
      <c r="L15177" t="s">
        <v>1668</v>
      </c>
      <c r="M15177" t="s">
        <v>18733</v>
      </c>
      <c r="N15177" t="s">
        <v>7469</v>
      </c>
      <c r="O15177" t="s">
        <v>9718</v>
      </c>
      <c r="P15177">
        <v>4258000</v>
      </c>
      <c r="Q15177" t="s">
        <v>6893</v>
      </c>
      <c r="R15177" t="s">
        <v>6911</v>
      </c>
      <c r="S15177" s="12"/>
      <c r="T15177" s="13"/>
      <c r="U15177" t="s">
        <v>13240</v>
      </c>
    </row>
    <row r="15178" spans="1:21" x14ac:dyDescent="0.25">
      <c r="A15178" t="s">
        <v>6637</v>
      </c>
      <c r="B15178" s="12">
        <v>84020</v>
      </c>
      <c r="C15178" t="s">
        <v>19093</v>
      </c>
      <c r="D15178" s="11">
        <v>46191.709062499998</v>
      </c>
      <c r="E15178" t="s">
        <v>19094</v>
      </c>
      <c r="F15178" t="s">
        <v>6415</v>
      </c>
      <c r="G15178" t="s">
        <v>18687</v>
      </c>
      <c r="H15178" t="s">
        <v>6360</v>
      </c>
      <c r="I15178" t="s">
        <v>65</v>
      </c>
      <c r="J15178" t="s">
        <v>636</v>
      </c>
      <c r="K15178" t="s">
        <v>19095</v>
      </c>
      <c r="L15178" t="s">
        <v>808</v>
      </c>
      <c r="M15178" t="s">
        <v>19096</v>
      </c>
      <c r="N15178" t="s">
        <v>7469</v>
      </c>
      <c r="O15178" t="s">
        <v>7470</v>
      </c>
      <c r="P15178">
        <v>5360000</v>
      </c>
      <c r="Q15178" t="s">
        <v>6636</v>
      </c>
      <c r="R15178" t="s">
        <v>6636</v>
      </c>
      <c r="S15178" s="12"/>
      <c r="T15178" s="13"/>
      <c r="U15178" t="s">
        <v>11489</v>
      </c>
    </row>
    <row r="15179" spans="1:21" x14ac:dyDescent="0.25">
      <c r="A15179" t="s">
        <v>6619</v>
      </c>
      <c r="B15179" s="12">
        <v>84020</v>
      </c>
      <c r="C15179" t="s">
        <v>19093</v>
      </c>
      <c r="D15179" s="11">
        <v>46191.744201388901</v>
      </c>
      <c r="E15179" t="s">
        <v>19094</v>
      </c>
      <c r="F15179" t="s">
        <v>6415</v>
      </c>
      <c r="G15179" t="s">
        <v>18687</v>
      </c>
      <c r="H15179" t="s">
        <v>6360</v>
      </c>
      <c r="I15179" t="s">
        <v>65</v>
      </c>
      <c r="J15179" t="s">
        <v>636</v>
      </c>
      <c r="K15179" t="s">
        <v>19095</v>
      </c>
      <c r="L15179" t="s">
        <v>808</v>
      </c>
      <c r="M15179" t="s">
        <v>19096</v>
      </c>
      <c r="N15179" t="s">
        <v>7469</v>
      </c>
      <c r="O15179" t="s">
        <v>7470</v>
      </c>
      <c r="P15179">
        <v>5360000</v>
      </c>
      <c r="Q15179" t="s">
        <v>6636</v>
      </c>
      <c r="R15179" t="s">
        <v>6636</v>
      </c>
      <c r="S15179" s="12"/>
      <c r="T15179" s="13"/>
      <c r="U15179" t="s">
        <v>11489</v>
      </c>
    </row>
    <row r="15180" spans="1:21" x14ac:dyDescent="0.25">
      <c r="A15180" t="s">
        <v>6619</v>
      </c>
      <c r="B15180" s="12">
        <v>84022</v>
      </c>
      <c r="C15180" t="s">
        <v>19079</v>
      </c>
      <c r="D15180" s="11">
        <v>46191.759768518503</v>
      </c>
      <c r="E15180" t="s">
        <v>19080</v>
      </c>
      <c r="F15180" t="s">
        <v>6415</v>
      </c>
      <c r="G15180" t="s">
        <v>6496</v>
      </c>
      <c r="H15180" t="s">
        <v>6360</v>
      </c>
      <c r="I15180" t="s">
        <v>65</v>
      </c>
      <c r="J15180" t="s">
        <v>636</v>
      </c>
      <c r="K15180" t="s">
        <v>18777</v>
      </c>
      <c r="L15180" t="s">
        <v>18633</v>
      </c>
      <c r="M15180" t="s">
        <v>18778</v>
      </c>
      <c r="N15180" t="s">
        <v>7469</v>
      </c>
      <c r="O15180" t="s">
        <v>7933</v>
      </c>
      <c r="P15180">
        <v>7580000</v>
      </c>
      <c r="Q15180" t="s">
        <v>6636</v>
      </c>
      <c r="R15180" t="s">
        <v>6636</v>
      </c>
      <c r="S15180" s="12"/>
      <c r="T15180" s="13"/>
      <c r="U15180" t="s">
        <v>6629</v>
      </c>
    </row>
    <row r="15181" spans="1:21" x14ac:dyDescent="0.25">
      <c r="A15181" t="s">
        <v>6619</v>
      </c>
      <c r="B15181" s="12">
        <v>84022</v>
      </c>
      <c r="C15181" t="s">
        <v>19079</v>
      </c>
      <c r="D15181" s="11">
        <v>46191.759768518503</v>
      </c>
      <c r="E15181" t="s">
        <v>19080</v>
      </c>
      <c r="F15181" t="s">
        <v>6415</v>
      </c>
      <c r="G15181" t="s">
        <v>6497</v>
      </c>
      <c r="H15181" t="s">
        <v>6360</v>
      </c>
      <c r="I15181" t="s">
        <v>65</v>
      </c>
      <c r="J15181" t="s">
        <v>636</v>
      </c>
      <c r="K15181" t="s">
        <v>18777</v>
      </c>
      <c r="L15181" t="s">
        <v>18633</v>
      </c>
      <c r="M15181" t="s">
        <v>18778</v>
      </c>
      <c r="N15181" t="s">
        <v>7469</v>
      </c>
      <c r="O15181" t="s">
        <v>7933</v>
      </c>
      <c r="P15181">
        <v>7580000</v>
      </c>
      <c r="Q15181" t="s">
        <v>6636</v>
      </c>
      <c r="R15181" t="s">
        <v>6636</v>
      </c>
      <c r="S15181" s="12"/>
      <c r="T15181" s="13"/>
      <c r="U15181" t="s">
        <v>6629</v>
      </c>
    </row>
    <row r="15182" spans="1:21" x14ac:dyDescent="0.25">
      <c r="A15182" t="s">
        <v>6619</v>
      </c>
      <c r="B15182" s="12">
        <v>84022</v>
      </c>
      <c r="C15182" t="s">
        <v>19079</v>
      </c>
      <c r="D15182" s="11">
        <v>46191.759768518503</v>
      </c>
      <c r="E15182" t="s">
        <v>19080</v>
      </c>
      <c r="F15182" t="s">
        <v>6415</v>
      </c>
      <c r="G15182" t="s">
        <v>6498</v>
      </c>
      <c r="H15182" t="s">
        <v>6360</v>
      </c>
      <c r="I15182" t="s">
        <v>65</v>
      </c>
      <c r="J15182" t="s">
        <v>636</v>
      </c>
      <c r="K15182" t="s">
        <v>18777</v>
      </c>
      <c r="L15182" t="s">
        <v>18633</v>
      </c>
      <c r="M15182" t="s">
        <v>18778</v>
      </c>
      <c r="N15182" t="s">
        <v>7469</v>
      </c>
      <c r="O15182" t="s">
        <v>7933</v>
      </c>
      <c r="P15182">
        <v>7580000</v>
      </c>
      <c r="Q15182" t="s">
        <v>6636</v>
      </c>
      <c r="R15182" t="s">
        <v>6636</v>
      </c>
      <c r="S15182" s="12"/>
      <c r="T15182" s="13"/>
      <c r="U15182" t="s">
        <v>6629</v>
      </c>
    </row>
    <row r="15183" spans="1:21" x14ac:dyDescent="0.25">
      <c r="A15183" t="s">
        <v>6619</v>
      </c>
      <c r="B15183" s="12">
        <v>84022</v>
      </c>
      <c r="C15183" t="s">
        <v>19079</v>
      </c>
      <c r="D15183" s="11">
        <v>46191.759768518503</v>
      </c>
      <c r="E15183" t="s">
        <v>19080</v>
      </c>
      <c r="F15183" t="s">
        <v>6415</v>
      </c>
      <c r="G15183" t="s">
        <v>6499</v>
      </c>
      <c r="H15183" t="s">
        <v>6360</v>
      </c>
      <c r="I15183" t="s">
        <v>65</v>
      </c>
      <c r="J15183" t="s">
        <v>636</v>
      </c>
      <c r="K15183" t="s">
        <v>18777</v>
      </c>
      <c r="L15183" t="s">
        <v>18633</v>
      </c>
      <c r="M15183" t="s">
        <v>18778</v>
      </c>
      <c r="N15183" t="s">
        <v>7469</v>
      </c>
      <c r="O15183" t="s">
        <v>7933</v>
      </c>
      <c r="P15183">
        <v>7580000</v>
      </c>
      <c r="Q15183" t="s">
        <v>6636</v>
      </c>
      <c r="R15183" t="s">
        <v>6636</v>
      </c>
      <c r="S15183" s="12"/>
      <c r="T15183" s="13"/>
      <c r="U15183" t="s">
        <v>6629</v>
      </c>
    </row>
    <row r="15184" spans="1:21" x14ac:dyDescent="0.25">
      <c r="A15184" t="s">
        <v>6637</v>
      </c>
      <c r="B15184" s="12">
        <v>84050</v>
      </c>
      <c r="C15184" t="s">
        <v>19097</v>
      </c>
      <c r="D15184" s="11">
        <v>46191.9613425926</v>
      </c>
      <c r="E15184" t="s">
        <v>19098</v>
      </c>
      <c r="F15184" t="s">
        <v>6415</v>
      </c>
      <c r="G15184" t="s">
        <v>7489</v>
      </c>
      <c r="H15184" t="s">
        <v>6360</v>
      </c>
      <c r="I15184" t="s">
        <v>65</v>
      </c>
      <c r="J15184" t="s">
        <v>636</v>
      </c>
      <c r="K15184" t="s">
        <v>18907</v>
      </c>
      <c r="L15184" t="s">
        <v>174</v>
      </c>
      <c r="M15184" t="s">
        <v>18908</v>
      </c>
      <c r="N15184" t="s">
        <v>7469</v>
      </c>
      <c r="O15184" t="s">
        <v>7470</v>
      </c>
      <c r="P15184">
        <v>5360000</v>
      </c>
      <c r="Q15184" t="s">
        <v>6636</v>
      </c>
      <c r="R15184" t="s">
        <v>6636</v>
      </c>
      <c r="S15184" s="12"/>
      <c r="T15184" s="13"/>
      <c r="U15184" t="s">
        <v>6721</v>
      </c>
    </row>
    <row r="15185" spans="1:21" x14ac:dyDescent="0.25">
      <c r="A15185" t="s">
        <v>6637</v>
      </c>
      <c r="B15185" s="12">
        <v>84108</v>
      </c>
      <c r="C15185" t="s">
        <v>13185</v>
      </c>
      <c r="D15185" s="11">
        <v>46192.163773148102</v>
      </c>
      <c r="E15185" t="s">
        <v>13186</v>
      </c>
      <c r="F15185" t="s">
        <v>6415</v>
      </c>
      <c r="G15185" t="s">
        <v>6445</v>
      </c>
      <c r="H15185" t="s">
        <v>6360</v>
      </c>
      <c r="I15185" t="s">
        <v>55</v>
      </c>
      <c r="J15185" t="s">
        <v>732</v>
      </c>
      <c r="K15185" t="s">
        <v>19099</v>
      </c>
      <c r="L15185" t="s">
        <v>160</v>
      </c>
      <c r="M15185" t="s">
        <v>19100</v>
      </c>
      <c r="N15185" t="s">
        <v>7469</v>
      </c>
      <c r="O15185" t="s">
        <v>7470</v>
      </c>
      <c r="P15185">
        <v>5760000</v>
      </c>
      <c r="Q15185" t="s">
        <v>6636</v>
      </c>
      <c r="R15185" t="s">
        <v>6636</v>
      </c>
      <c r="S15185" s="12"/>
      <c r="T15185" s="13"/>
      <c r="U15185" t="s">
        <v>7056</v>
      </c>
    </row>
    <row r="15186" spans="1:21" x14ac:dyDescent="0.25">
      <c r="A15186" t="s">
        <v>6619</v>
      </c>
      <c r="B15186" s="12">
        <v>84050</v>
      </c>
      <c r="C15186" t="s">
        <v>19097</v>
      </c>
      <c r="D15186" s="11">
        <v>46192.432337963</v>
      </c>
      <c r="E15186" t="s">
        <v>19098</v>
      </c>
      <c r="F15186" t="s">
        <v>6415</v>
      </c>
      <c r="G15186" t="s">
        <v>7489</v>
      </c>
      <c r="H15186" t="s">
        <v>6360</v>
      </c>
      <c r="I15186" t="s">
        <v>65</v>
      </c>
      <c r="J15186" t="s">
        <v>636</v>
      </c>
      <c r="K15186" t="s">
        <v>18907</v>
      </c>
      <c r="L15186" t="s">
        <v>174</v>
      </c>
      <c r="M15186" t="s">
        <v>18908</v>
      </c>
      <c r="N15186" t="s">
        <v>7469</v>
      </c>
      <c r="O15186" t="s">
        <v>7470</v>
      </c>
      <c r="P15186">
        <v>5360000</v>
      </c>
      <c r="Q15186" t="s">
        <v>6636</v>
      </c>
      <c r="R15186" t="s">
        <v>6636</v>
      </c>
      <c r="S15186" s="12"/>
      <c r="T15186" s="13"/>
      <c r="U15186" t="s">
        <v>6721</v>
      </c>
    </row>
    <row r="15187" spans="1:21" x14ac:dyDescent="0.25">
      <c r="A15187" t="s">
        <v>6637</v>
      </c>
      <c r="B15187" s="12">
        <v>84084</v>
      </c>
      <c r="C15187" t="s">
        <v>19101</v>
      </c>
      <c r="D15187" s="11">
        <v>46192.458449074104</v>
      </c>
      <c r="E15187" t="s">
        <v>19102</v>
      </c>
      <c r="F15187" t="s">
        <v>6415</v>
      </c>
      <c r="G15187" t="s">
        <v>11132</v>
      </c>
      <c r="H15187" t="s">
        <v>6360</v>
      </c>
      <c r="I15187" t="s">
        <v>55</v>
      </c>
      <c r="J15187" t="s">
        <v>6803</v>
      </c>
      <c r="K15187" t="s">
        <v>19103</v>
      </c>
      <c r="L15187" t="s">
        <v>2610</v>
      </c>
      <c r="M15187" t="s">
        <v>19104</v>
      </c>
      <c r="N15187" t="s">
        <v>9681</v>
      </c>
      <c r="O15187" t="s">
        <v>9682</v>
      </c>
      <c r="P15187">
        <v>9100000</v>
      </c>
      <c r="Q15187" t="s">
        <v>6636</v>
      </c>
      <c r="R15187" t="s">
        <v>6636</v>
      </c>
      <c r="S15187" s="12"/>
      <c r="T15187" s="13"/>
      <c r="U15187" t="s">
        <v>6671</v>
      </c>
    </row>
    <row r="15188" spans="1:21" x14ac:dyDescent="0.25">
      <c r="A15188" t="s">
        <v>6637</v>
      </c>
      <c r="B15188" s="12">
        <v>84084</v>
      </c>
      <c r="C15188" t="s">
        <v>19101</v>
      </c>
      <c r="D15188" s="11">
        <v>46192.458449074104</v>
      </c>
      <c r="E15188" t="s">
        <v>19102</v>
      </c>
      <c r="F15188" t="s">
        <v>6415</v>
      </c>
      <c r="G15188" t="s">
        <v>11133</v>
      </c>
      <c r="H15188" t="s">
        <v>6360</v>
      </c>
      <c r="I15188" t="s">
        <v>55</v>
      </c>
      <c r="J15188" t="s">
        <v>6803</v>
      </c>
      <c r="K15188" t="s">
        <v>19103</v>
      </c>
      <c r="L15188" t="s">
        <v>2610</v>
      </c>
      <c r="M15188" t="s">
        <v>19104</v>
      </c>
      <c r="N15188" t="s">
        <v>9681</v>
      </c>
      <c r="O15188" t="s">
        <v>9682</v>
      </c>
      <c r="P15188">
        <v>9100000</v>
      </c>
      <c r="Q15188" t="s">
        <v>6636</v>
      </c>
      <c r="R15188" t="s">
        <v>6636</v>
      </c>
      <c r="S15188" s="12"/>
      <c r="T15188" s="13"/>
      <c r="U15188" t="s">
        <v>6671</v>
      </c>
    </row>
    <row r="15189" spans="1:21" x14ac:dyDescent="0.25">
      <c r="A15189" t="s">
        <v>6637</v>
      </c>
      <c r="B15189" s="12">
        <v>84086</v>
      </c>
      <c r="C15189" t="s">
        <v>19105</v>
      </c>
      <c r="D15189" s="11">
        <v>46192.475127314799</v>
      </c>
      <c r="E15189" t="s">
        <v>19106</v>
      </c>
      <c r="F15189" t="s">
        <v>6415</v>
      </c>
      <c r="G15189" t="s">
        <v>7489</v>
      </c>
      <c r="H15189" t="s">
        <v>6360</v>
      </c>
      <c r="I15189" t="s">
        <v>65</v>
      </c>
      <c r="J15189" t="s">
        <v>636</v>
      </c>
      <c r="K15189" t="s">
        <v>18907</v>
      </c>
      <c r="L15189" t="s">
        <v>174</v>
      </c>
      <c r="M15189" t="s">
        <v>18908</v>
      </c>
      <c r="N15189" t="s">
        <v>7469</v>
      </c>
      <c r="O15189" t="s">
        <v>7470</v>
      </c>
      <c r="P15189">
        <v>5360000</v>
      </c>
      <c r="Q15189" t="s">
        <v>6636</v>
      </c>
      <c r="R15189" t="s">
        <v>6636</v>
      </c>
      <c r="S15189" s="12"/>
      <c r="T15189" s="13"/>
      <c r="U15189" t="s">
        <v>7486</v>
      </c>
    </row>
    <row r="15190" spans="1:21" x14ac:dyDescent="0.25">
      <c r="A15190" t="s">
        <v>6619</v>
      </c>
      <c r="B15190" s="12">
        <v>84084</v>
      </c>
      <c r="C15190" t="s">
        <v>19101</v>
      </c>
      <c r="D15190" s="11">
        <v>46192.496203703697</v>
      </c>
      <c r="E15190" t="s">
        <v>19102</v>
      </c>
      <c r="F15190" t="s">
        <v>6415</v>
      </c>
      <c r="G15190" t="s">
        <v>11132</v>
      </c>
      <c r="H15190" t="s">
        <v>6360</v>
      </c>
      <c r="I15190" t="s">
        <v>55</v>
      </c>
      <c r="J15190" t="s">
        <v>6803</v>
      </c>
      <c r="K15190" t="s">
        <v>19103</v>
      </c>
      <c r="L15190" t="s">
        <v>2610</v>
      </c>
      <c r="M15190" t="s">
        <v>19104</v>
      </c>
      <c r="N15190" t="s">
        <v>9681</v>
      </c>
      <c r="O15190" t="s">
        <v>9682</v>
      </c>
      <c r="P15190">
        <v>9100000</v>
      </c>
      <c r="Q15190" t="s">
        <v>6636</v>
      </c>
      <c r="R15190" t="s">
        <v>6636</v>
      </c>
      <c r="S15190" s="12"/>
      <c r="T15190" s="13"/>
      <c r="U15190" t="s">
        <v>6671</v>
      </c>
    </row>
    <row r="15191" spans="1:21" x14ac:dyDescent="0.25">
      <c r="A15191" t="s">
        <v>6619</v>
      </c>
      <c r="B15191" s="12">
        <v>84084</v>
      </c>
      <c r="C15191" t="s">
        <v>19101</v>
      </c>
      <c r="D15191" s="11">
        <v>46192.496203703697</v>
      </c>
      <c r="E15191" t="s">
        <v>19102</v>
      </c>
      <c r="F15191" t="s">
        <v>6415</v>
      </c>
      <c r="G15191" t="s">
        <v>11133</v>
      </c>
      <c r="H15191" t="s">
        <v>6360</v>
      </c>
      <c r="I15191" t="s">
        <v>55</v>
      </c>
      <c r="J15191" t="s">
        <v>6803</v>
      </c>
      <c r="K15191" t="s">
        <v>19103</v>
      </c>
      <c r="L15191" t="s">
        <v>2610</v>
      </c>
      <c r="M15191" t="s">
        <v>19104</v>
      </c>
      <c r="N15191" t="s">
        <v>9681</v>
      </c>
      <c r="O15191" t="s">
        <v>9682</v>
      </c>
      <c r="P15191">
        <v>9100000</v>
      </c>
      <c r="Q15191" t="s">
        <v>6636</v>
      </c>
      <c r="R15191" t="s">
        <v>6636</v>
      </c>
      <c r="S15191" s="12"/>
      <c r="T15191" s="13"/>
      <c r="U15191" t="s">
        <v>6671</v>
      </c>
    </row>
    <row r="15192" spans="1:21" x14ac:dyDescent="0.25">
      <c r="A15192" t="s">
        <v>6619</v>
      </c>
      <c r="B15192" s="12">
        <v>84086</v>
      </c>
      <c r="C15192" t="s">
        <v>19105</v>
      </c>
      <c r="D15192" s="11">
        <v>46192.497418981497</v>
      </c>
      <c r="E15192" t="s">
        <v>19106</v>
      </c>
      <c r="F15192" t="s">
        <v>6415</v>
      </c>
      <c r="G15192" t="s">
        <v>7489</v>
      </c>
      <c r="H15192" t="s">
        <v>6360</v>
      </c>
      <c r="I15192" t="s">
        <v>65</v>
      </c>
      <c r="J15192" t="s">
        <v>636</v>
      </c>
      <c r="K15192" t="s">
        <v>18907</v>
      </c>
      <c r="L15192" t="s">
        <v>174</v>
      </c>
      <c r="M15192" t="s">
        <v>18908</v>
      </c>
      <c r="N15192" t="s">
        <v>7469</v>
      </c>
      <c r="O15192" t="s">
        <v>7470</v>
      </c>
      <c r="P15192">
        <v>5360000</v>
      </c>
      <c r="Q15192" t="s">
        <v>6636</v>
      </c>
      <c r="R15192" t="s">
        <v>6636</v>
      </c>
      <c r="S15192" s="12"/>
      <c r="T15192" s="13"/>
      <c r="U15192" t="s">
        <v>7486</v>
      </c>
    </row>
    <row r="15193" spans="1:21" x14ac:dyDescent="0.25">
      <c r="A15193" t="s">
        <v>6637</v>
      </c>
      <c r="B15193" s="12">
        <v>84096</v>
      </c>
      <c r="C15193" t="s">
        <v>19107</v>
      </c>
      <c r="D15193" s="11">
        <v>46192.515416666698</v>
      </c>
      <c r="E15193" t="s">
        <v>19108</v>
      </c>
      <c r="F15193" t="s">
        <v>6415</v>
      </c>
      <c r="G15193" t="s">
        <v>7489</v>
      </c>
      <c r="H15193" t="s">
        <v>6360</v>
      </c>
      <c r="I15193" t="s">
        <v>55</v>
      </c>
      <c r="J15193" t="s">
        <v>176</v>
      </c>
      <c r="K15193" t="s">
        <v>19109</v>
      </c>
      <c r="L15193" t="s">
        <v>174</v>
      </c>
      <c r="M15193" t="s">
        <v>19110</v>
      </c>
      <c r="N15193" t="s">
        <v>7469</v>
      </c>
      <c r="O15193" t="s">
        <v>7470</v>
      </c>
      <c r="P15193">
        <v>6460000</v>
      </c>
      <c r="Q15193" t="s">
        <v>6636</v>
      </c>
      <c r="R15193" t="s">
        <v>6636</v>
      </c>
      <c r="S15193" s="12"/>
      <c r="T15193" s="13"/>
      <c r="U15193" t="s">
        <v>7486</v>
      </c>
    </row>
    <row r="15194" spans="1:21" x14ac:dyDescent="0.25">
      <c r="A15194" t="s">
        <v>6619</v>
      </c>
      <c r="B15194" s="12">
        <v>84096</v>
      </c>
      <c r="C15194" t="s">
        <v>19107</v>
      </c>
      <c r="D15194" s="11">
        <v>46192.518900463001</v>
      </c>
      <c r="E15194" t="s">
        <v>19108</v>
      </c>
      <c r="F15194" t="s">
        <v>6415</v>
      </c>
      <c r="G15194" t="s">
        <v>7489</v>
      </c>
      <c r="H15194" t="s">
        <v>6360</v>
      </c>
      <c r="I15194" t="s">
        <v>55</v>
      </c>
      <c r="J15194" t="s">
        <v>176</v>
      </c>
      <c r="K15194" t="s">
        <v>19109</v>
      </c>
      <c r="L15194" t="s">
        <v>174</v>
      </c>
      <c r="M15194" t="s">
        <v>19110</v>
      </c>
      <c r="N15194" t="s">
        <v>7469</v>
      </c>
      <c r="O15194" t="s">
        <v>7470</v>
      </c>
      <c r="P15194">
        <v>6460000</v>
      </c>
      <c r="Q15194" t="s">
        <v>6636</v>
      </c>
      <c r="R15194" t="s">
        <v>6636</v>
      </c>
      <c r="S15194" s="12"/>
      <c r="T15194" s="13"/>
      <c r="U15194" t="s">
        <v>7486</v>
      </c>
    </row>
    <row r="15195" spans="1:21" x14ac:dyDescent="0.25">
      <c r="A15195" t="s">
        <v>6619</v>
      </c>
      <c r="B15195" s="12">
        <v>84108</v>
      </c>
      <c r="C15195" t="s">
        <v>13185</v>
      </c>
      <c r="D15195" s="11">
        <v>46192.557013888902</v>
      </c>
      <c r="E15195" t="s">
        <v>13186</v>
      </c>
      <c r="F15195" t="s">
        <v>6415</v>
      </c>
      <c r="G15195" t="s">
        <v>6445</v>
      </c>
      <c r="H15195" t="s">
        <v>6360</v>
      </c>
      <c r="I15195" t="s">
        <v>55</v>
      </c>
      <c r="J15195" t="s">
        <v>732</v>
      </c>
      <c r="K15195" t="s">
        <v>19099</v>
      </c>
      <c r="L15195" t="s">
        <v>160</v>
      </c>
      <c r="M15195" t="s">
        <v>19100</v>
      </c>
      <c r="N15195" t="s">
        <v>7469</v>
      </c>
      <c r="O15195" t="s">
        <v>7470</v>
      </c>
      <c r="P15195">
        <v>5760000</v>
      </c>
      <c r="Q15195" t="s">
        <v>6636</v>
      </c>
      <c r="R15195" t="s">
        <v>6636</v>
      </c>
      <c r="S15195" s="12"/>
      <c r="T15195" s="13"/>
      <c r="U15195" t="s">
        <v>7056</v>
      </c>
    </row>
    <row r="15196" spans="1:21" x14ac:dyDescent="0.25">
      <c r="A15196" t="s">
        <v>6619</v>
      </c>
      <c r="B15196" s="12">
        <v>84110</v>
      </c>
      <c r="C15196" t="s">
        <v>19111</v>
      </c>
      <c r="D15196" s="11">
        <v>46192.559421296297</v>
      </c>
      <c r="E15196" t="s">
        <v>19112</v>
      </c>
      <c r="F15196" t="s">
        <v>6415</v>
      </c>
      <c r="G15196" t="s">
        <v>6445</v>
      </c>
      <c r="H15196" t="s">
        <v>6360</v>
      </c>
      <c r="I15196" t="s">
        <v>55</v>
      </c>
      <c r="J15196" t="s">
        <v>44</v>
      </c>
      <c r="K15196" t="s">
        <v>19113</v>
      </c>
      <c r="L15196" t="s">
        <v>160</v>
      </c>
      <c r="M15196" t="s">
        <v>19114</v>
      </c>
      <c r="N15196" t="s">
        <v>7469</v>
      </c>
      <c r="O15196" t="s">
        <v>7470</v>
      </c>
      <c r="P15196">
        <v>6160000</v>
      </c>
      <c r="Q15196" t="s">
        <v>6636</v>
      </c>
      <c r="R15196" t="s">
        <v>6636</v>
      </c>
      <c r="S15196" s="12"/>
      <c r="T15196" s="13"/>
      <c r="U15196" t="s">
        <v>7056</v>
      </c>
    </row>
    <row r="15197" spans="1:21" x14ac:dyDescent="0.25">
      <c r="A15197" t="s">
        <v>6637</v>
      </c>
      <c r="B15197" s="12">
        <v>84126</v>
      </c>
      <c r="C15197" t="s">
        <v>19115</v>
      </c>
      <c r="D15197" s="11">
        <v>46192.577256944402</v>
      </c>
      <c r="E15197" t="s">
        <v>19116</v>
      </c>
      <c r="F15197" t="s">
        <v>6415</v>
      </c>
      <c r="G15197" t="s">
        <v>6392</v>
      </c>
      <c r="H15197" t="s">
        <v>6360</v>
      </c>
      <c r="I15197" t="s">
        <v>55</v>
      </c>
      <c r="J15197" t="s">
        <v>732</v>
      </c>
      <c r="K15197" t="s">
        <v>19117</v>
      </c>
      <c r="L15197" t="s">
        <v>5086</v>
      </c>
      <c r="M15197" t="s">
        <v>19118</v>
      </c>
      <c r="N15197" t="s">
        <v>7469</v>
      </c>
      <c r="O15197" t="s">
        <v>9718</v>
      </c>
      <c r="P15197">
        <v>4500000</v>
      </c>
      <c r="Q15197" t="s">
        <v>6636</v>
      </c>
      <c r="R15197" t="s">
        <v>6636</v>
      </c>
      <c r="S15197" s="12"/>
      <c r="T15197" s="13"/>
      <c r="U15197" t="s">
        <v>6636</v>
      </c>
    </row>
    <row r="15198" spans="1:21" x14ac:dyDescent="0.25">
      <c r="A15198" t="s">
        <v>6637</v>
      </c>
      <c r="B15198" s="12">
        <v>84126</v>
      </c>
      <c r="C15198" t="s">
        <v>19115</v>
      </c>
      <c r="D15198" s="11">
        <v>46192.577256944402</v>
      </c>
      <c r="E15198" t="s">
        <v>19116</v>
      </c>
      <c r="F15198" t="s">
        <v>6415</v>
      </c>
      <c r="G15198" t="s">
        <v>6390</v>
      </c>
      <c r="H15198" t="s">
        <v>6360</v>
      </c>
      <c r="I15198" t="s">
        <v>55</v>
      </c>
      <c r="J15198" t="s">
        <v>732</v>
      </c>
      <c r="K15198" t="s">
        <v>19117</v>
      </c>
      <c r="L15198" t="s">
        <v>5086</v>
      </c>
      <c r="M15198" t="s">
        <v>19118</v>
      </c>
      <c r="N15198" t="s">
        <v>7469</v>
      </c>
      <c r="O15198" t="s">
        <v>9718</v>
      </c>
      <c r="P15198">
        <v>4500000</v>
      </c>
      <c r="Q15198" t="s">
        <v>6636</v>
      </c>
      <c r="R15198" t="s">
        <v>6636</v>
      </c>
      <c r="S15198" s="12"/>
      <c r="T15198" s="13"/>
      <c r="U15198" t="s">
        <v>6636</v>
      </c>
    </row>
    <row r="15199" spans="1:21" x14ac:dyDescent="0.25">
      <c r="A15199" t="s">
        <v>6637</v>
      </c>
      <c r="B15199" s="12">
        <v>84126</v>
      </c>
      <c r="C15199" t="s">
        <v>19115</v>
      </c>
      <c r="D15199" s="11">
        <v>46192.577256944402</v>
      </c>
      <c r="E15199" t="s">
        <v>19116</v>
      </c>
      <c r="F15199" t="s">
        <v>6415</v>
      </c>
      <c r="G15199" t="s">
        <v>6388</v>
      </c>
      <c r="H15199" t="s">
        <v>6360</v>
      </c>
      <c r="I15199" t="s">
        <v>55</v>
      </c>
      <c r="J15199" t="s">
        <v>732</v>
      </c>
      <c r="K15199" t="s">
        <v>19117</v>
      </c>
      <c r="L15199" t="s">
        <v>5086</v>
      </c>
      <c r="M15199" t="s">
        <v>19118</v>
      </c>
      <c r="N15199" t="s">
        <v>7469</v>
      </c>
      <c r="O15199" t="s">
        <v>9718</v>
      </c>
      <c r="P15199">
        <v>4500000</v>
      </c>
      <c r="Q15199" t="s">
        <v>6636</v>
      </c>
      <c r="R15199" t="s">
        <v>6636</v>
      </c>
      <c r="S15199" s="12"/>
      <c r="T15199" s="13"/>
      <c r="U15199" t="s">
        <v>6636</v>
      </c>
    </row>
    <row r="15200" spans="1:21" x14ac:dyDescent="0.25">
      <c r="A15200" t="s">
        <v>6619</v>
      </c>
      <c r="B15200" s="12">
        <v>84118</v>
      </c>
      <c r="C15200" t="s">
        <v>19069</v>
      </c>
      <c r="D15200" s="11">
        <v>46192.588472222204</v>
      </c>
      <c r="E15200" t="s">
        <v>19070</v>
      </c>
      <c r="F15200" t="s">
        <v>6415</v>
      </c>
      <c r="G15200" t="s">
        <v>18959</v>
      </c>
      <c r="H15200" t="s">
        <v>6360</v>
      </c>
      <c r="I15200" t="s">
        <v>55</v>
      </c>
      <c r="J15200" t="s">
        <v>737</v>
      </c>
      <c r="K15200" t="s">
        <v>19071</v>
      </c>
      <c r="L15200" t="s">
        <v>2629</v>
      </c>
      <c r="M15200" t="s">
        <v>19072</v>
      </c>
      <c r="N15200" t="s">
        <v>7469</v>
      </c>
      <c r="O15200" t="s">
        <v>7470</v>
      </c>
      <c r="P15200">
        <v>6460000</v>
      </c>
      <c r="Q15200" t="s">
        <v>6636</v>
      </c>
      <c r="R15200" t="s">
        <v>6636</v>
      </c>
      <c r="S15200" s="12"/>
      <c r="T15200" s="13"/>
      <c r="U15200" t="s">
        <v>9102</v>
      </c>
    </row>
    <row r="15201" spans="1:21" x14ac:dyDescent="0.25">
      <c r="A15201" t="s">
        <v>6637</v>
      </c>
      <c r="B15201" s="12">
        <v>84158</v>
      </c>
      <c r="C15201" t="s">
        <v>19119</v>
      </c>
      <c r="D15201" s="11">
        <v>46192.589004629597</v>
      </c>
      <c r="E15201" t="s">
        <v>19120</v>
      </c>
      <c r="F15201" t="s">
        <v>6415</v>
      </c>
      <c r="G15201" t="s">
        <v>18661</v>
      </c>
      <c r="H15201" t="s">
        <v>6360</v>
      </c>
      <c r="I15201" t="s">
        <v>55</v>
      </c>
      <c r="J15201" t="s">
        <v>643</v>
      </c>
      <c r="K15201" t="s">
        <v>18736</v>
      </c>
      <c r="L15201" t="s">
        <v>18663</v>
      </c>
      <c r="M15201" t="s">
        <v>18737</v>
      </c>
      <c r="N15201" t="s">
        <v>7469</v>
      </c>
      <c r="O15201" t="s">
        <v>7470</v>
      </c>
      <c r="P15201">
        <v>5760000</v>
      </c>
      <c r="Q15201" t="s">
        <v>6636</v>
      </c>
      <c r="R15201" t="s">
        <v>6636</v>
      </c>
      <c r="S15201" s="12"/>
      <c r="T15201" s="13"/>
      <c r="U15201" t="s">
        <v>15327</v>
      </c>
    </row>
    <row r="15202" spans="1:21" x14ac:dyDescent="0.25">
      <c r="A15202" t="s">
        <v>6637</v>
      </c>
      <c r="B15202" s="12">
        <v>84166</v>
      </c>
      <c r="C15202" t="s">
        <v>19119</v>
      </c>
      <c r="D15202" s="11">
        <v>46192.589004629597</v>
      </c>
      <c r="E15202" t="s">
        <v>19120</v>
      </c>
      <c r="F15202" t="s">
        <v>6415</v>
      </c>
      <c r="G15202" t="s">
        <v>18661</v>
      </c>
      <c r="H15202" t="s">
        <v>6360</v>
      </c>
      <c r="I15202" t="s">
        <v>55</v>
      </c>
      <c r="J15202" t="s">
        <v>643</v>
      </c>
      <c r="K15202" t="s">
        <v>19121</v>
      </c>
      <c r="L15202" t="s">
        <v>18663</v>
      </c>
      <c r="M15202" t="s">
        <v>19122</v>
      </c>
      <c r="N15202" t="s">
        <v>7469</v>
      </c>
      <c r="O15202" t="s">
        <v>7470</v>
      </c>
      <c r="P15202">
        <v>6460000</v>
      </c>
      <c r="Q15202" t="s">
        <v>6636</v>
      </c>
      <c r="R15202" t="s">
        <v>6636</v>
      </c>
      <c r="S15202" s="12"/>
      <c r="T15202" s="13"/>
      <c r="U15202" t="s">
        <v>15327</v>
      </c>
    </row>
    <row r="15203" spans="1:21" x14ac:dyDescent="0.25">
      <c r="A15203" t="s">
        <v>6619</v>
      </c>
      <c r="B15203" s="12">
        <v>84126</v>
      </c>
      <c r="C15203" t="s">
        <v>19115</v>
      </c>
      <c r="D15203" s="11">
        <v>46192.608530092599</v>
      </c>
      <c r="E15203" t="s">
        <v>19116</v>
      </c>
      <c r="F15203" t="s">
        <v>6415</v>
      </c>
      <c r="G15203" t="s">
        <v>6392</v>
      </c>
      <c r="H15203" t="s">
        <v>6360</v>
      </c>
      <c r="I15203" t="s">
        <v>55</v>
      </c>
      <c r="J15203" t="s">
        <v>732</v>
      </c>
      <c r="K15203" t="s">
        <v>19117</v>
      </c>
      <c r="L15203" t="s">
        <v>5086</v>
      </c>
      <c r="M15203" t="s">
        <v>19118</v>
      </c>
      <c r="N15203" t="s">
        <v>7469</v>
      </c>
      <c r="O15203" t="s">
        <v>9718</v>
      </c>
      <c r="P15203">
        <v>4500000</v>
      </c>
      <c r="Q15203" t="s">
        <v>6636</v>
      </c>
      <c r="R15203" t="s">
        <v>6636</v>
      </c>
      <c r="S15203" s="12"/>
      <c r="T15203" s="13"/>
      <c r="U15203" t="s">
        <v>6636</v>
      </c>
    </row>
    <row r="15204" spans="1:21" x14ac:dyDescent="0.25">
      <c r="A15204" t="s">
        <v>6619</v>
      </c>
      <c r="B15204" s="12">
        <v>84126</v>
      </c>
      <c r="C15204" t="s">
        <v>19115</v>
      </c>
      <c r="D15204" s="11">
        <v>46192.608530092599</v>
      </c>
      <c r="E15204" t="s">
        <v>19116</v>
      </c>
      <c r="F15204" t="s">
        <v>6415</v>
      </c>
      <c r="G15204" t="s">
        <v>6390</v>
      </c>
      <c r="H15204" t="s">
        <v>6360</v>
      </c>
      <c r="I15204" t="s">
        <v>55</v>
      </c>
      <c r="J15204" t="s">
        <v>732</v>
      </c>
      <c r="K15204" t="s">
        <v>19117</v>
      </c>
      <c r="L15204" t="s">
        <v>5086</v>
      </c>
      <c r="M15204" t="s">
        <v>19118</v>
      </c>
      <c r="N15204" t="s">
        <v>7469</v>
      </c>
      <c r="O15204" t="s">
        <v>9718</v>
      </c>
      <c r="P15204">
        <v>4500000</v>
      </c>
      <c r="Q15204" t="s">
        <v>6636</v>
      </c>
      <c r="R15204" t="s">
        <v>6636</v>
      </c>
      <c r="S15204" s="12"/>
      <c r="T15204" s="13"/>
      <c r="U15204" t="s">
        <v>6636</v>
      </c>
    </row>
    <row r="15205" spans="1:21" x14ac:dyDescent="0.25">
      <c r="A15205" t="s">
        <v>6619</v>
      </c>
      <c r="B15205" s="12">
        <v>84126</v>
      </c>
      <c r="C15205" t="s">
        <v>19115</v>
      </c>
      <c r="D15205" s="11">
        <v>46192.608530092599</v>
      </c>
      <c r="E15205" t="s">
        <v>19116</v>
      </c>
      <c r="F15205" t="s">
        <v>6415</v>
      </c>
      <c r="G15205" t="s">
        <v>6388</v>
      </c>
      <c r="H15205" t="s">
        <v>6360</v>
      </c>
      <c r="I15205" t="s">
        <v>55</v>
      </c>
      <c r="J15205" t="s">
        <v>732</v>
      </c>
      <c r="K15205" t="s">
        <v>19117</v>
      </c>
      <c r="L15205" t="s">
        <v>5086</v>
      </c>
      <c r="M15205" t="s">
        <v>19118</v>
      </c>
      <c r="N15205" t="s">
        <v>7469</v>
      </c>
      <c r="O15205" t="s">
        <v>9718</v>
      </c>
      <c r="P15205">
        <v>4500000</v>
      </c>
      <c r="Q15205" t="s">
        <v>6636</v>
      </c>
      <c r="R15205" t="s">
        <v>6636</v>
      </c>
      <c r="S15205" s="12"/>
      <c r="T15205" s="13"/>
      <c r="U15205" t="s">
        <v>6636</v>
      </c>
    </row>
    <row r="15206" spans="1:21" x14ac:dyDescent="0.25">
      <c r="A15206" t="s">
        <v>6619</v>
      </c>
      <c r="B15206" s="12">
        <v>84130</v>
      </c>
      <c r="C15206" t="s">
        <v>18813</v>
      </c>
      <c r="D15206" s="11">
        <v>46192.622442129599</v>
      </c>
      <c r="E15206" t="s">
        <v>18814</v>
      </c>
      <c r="F15206" t="s">
        <v>6415</v>
      </c>
      <c r="G15206" t="s">
        <v>18618</v>
      </c>
      <c r="H15206" t="s">
        <v>6360</v>
      </c>
      <c r="I15206" t="s">
        <v>65</v>
      </c>
      <c r="J15206" t="s">
        <v>636</v>
      </c>
      <c r="K15206" t="s">
        <v>18815</v>
      </c>
      <c r="L15206" t="s">
        <v>18620</v>
      </c>
      <c r="M15206" t="s">
        <v>18816</v>
      </c>
      <c r="N15206" t="s">
        <v>8601</v>
      </c>
      <c r="O15206" t="s">
        <v>9632</v>
      </c>
      <c r="P15206">
        <v>7019800</v>
      </c>
      <c r="Q15206" t="s">
        <v>6636</v>
      </c>
      <c r="R15206" t="s">
        <v>6636</v>
      </c>
      <c r="S15206" s="12"/>
      <c r="T15206" s="13"/>
      <c r="U15206" t="s">
        <v>6724</v>
      </c>
    </row>
    <row r="15207" spans="1:21" x14ac:dyDescent="0.25">
      <c r="A15207" t="s">
        <v>6619</v>
      </c>
      <c r="B15207" s="12">
        <v>84130</v>
      </c>
      <c r="C15207" t="s">
        <v>18813</v>
      </c>
      <c r="D15207" s="11">
        <v>46192.622442129599</v>
      </c>
      <c r="E15207" t="s">
        <v>18814</v>
      </c>
      <c r="F15207" t="s">
        <v>6415</v>
      </c>
      <c r="G15207" t="s">
        <v>18622</v>
      </c>
      <c r="H15207" t="s">
        <v>6360</v>
      </c>
      <c r="I15207" t="s">
        <v>65</v>
      </c>
      <c r="J15207" t="s">
        <v>636</v>
      </c>
      <c r="K15207" t="s">
        <v>18815</v>
      </c>
      <c r="L15207" t="s">
        <v>18620</v>
      </c>
      <c r="M15207" t="s">
        <v>18816</v>
      </c>
      <c r="N15207" t="s">
        <v>8601</v>
      </c>
      <c r="O15207" t="s">
        <v>9632</v>
      </c>
      <c r="P15207">
        <v>7019800</v>
      </c>
      <c r="Q15207" t="s">
        <v>6636</v>
      </c>
      <c r="R15207" t="s">
        <v>6636</v>
      </c>
      <c r="S15207" s="12"/>
      <c r="T15207" s="13"/>
      <c r="U15207" t="s">
        <v>6724</v>
      </c>
    </row>
    <row r="15208" spans="1:21" x14ac:dyDescent="0.25">
      <c r="A15208" t="s">
        <v>6637</v>
      </c>
      <c r="B15208" s="12">
        <v>84164</v>
      </c>
      <c r="C15208" t="s">
        <v>19123</v>
      </c>
      <c r="D15208" s="11">
        <v>46192.697511574101</v>
      </c>
      <c r="E15208" t="s">
        <v>19124</v>
      </c>
      <c r="F15208" t="s">
        <v>6415</v>
      </c>
      <c r="G15208" t="s">
        <v>18687</v>
      </c>
      <c r="H15208" t="s">
        <v>6360</v>
      </c>
      <c r="I15208" t="s">
        <v>55</v>
      </c>
      <c r="J15208" t="s">
        <v>737</v>
      </c>
      <c r="K15208" t="s">
        <v>19125</v>
      </c>
      <c r="L15208" t="s">
        <v>808</v>
      </c>
      <c r="M15208" t="s">
        <v>19126</v>
      </c>
      <c r="N15208" t="s">
        <v>7469</v>
      </c>
      <c r="O15208" t="s">
        <v>7933</v>
      </c>
      <c r="P15208">
        <v>7580000</v>
      </c>
      <c r="Q15208" t="s">
        <v>6636</v>
      </c>
      <c r="R15208" t="s">
        <v>6636</v>
      </c>
      <c r="S15208" s="12"/>
      <c r="T15208" s="13"/>
      <c r="U15208" t="s">
        <v>6636</v>
      </c>
    </row>
    <row r="15209" spans="1:21" x14ac:dyDescent="0.25">
      <c r="A15209" t="s">
        <v>6619</v>
      </c>
      <c r="B15209" s="12">
        <v>84164</v>
      </c>
      <c r="C15209" t="s">
        <v>19123</v>
      </c>
      <c r="D15209" s="11">
        <v>46192.725972222201</v>
      </c>
      <c r="E15209" t="s">
        <v>19124</v>
      </c>
      <c r="F15209" t="s">
        <v>6415</v>
      </c>
      <c r="G15209" t="s">
        <v>18687</v>
      </c>
      <c r="H15209" t="s">
        <v>6360</v>
      </c>
      <c r="I15209" t="s">
        <v>55</v>
      </c>
      <c r="J15209" t="s">
        <v>737</v>
      </c>
      <c r="K15209" t="s">
        <v>19125</v>
      </c>
      <c r="L15209" t="s">
        <v>808</v>
      </c>
      <c r="M15209" t="s">
        <v>19126</v>
      </c>
      <c r="N15209" t="s">
        <v>7469</v>
      </c>
      <c r="O15209" t="s">
        <v>7933</v>
      </c>
      <c r="P15209">
        <v>7580000</v>
      </c>
      <c r="Q15209" t="s">
        <v>6636</v>
      </c>
      <c r="R15209" t="s">
        <v>6636</v>
      </c>
      <c r="S15209" s="12"/>
      <c r="T15209" s="13"/>
      <c r="U15209" t="s">
        <v>6636</v>
      </c>
    </row>
    <row r="15210" spans="1:21" x14ac:dyDescent="0.25">
      <c r="A15210" t="s">
        <v>6619</v>
      </c>
      <c r="B15210" s="12">
        <v>84166</v>
      </c>
      <c r="C15210" t="s">
        <v>19119</v>
      </c>
      <c r="D15210" s="11">
        <v>46192.7272800926</v>
      </c>
      <c r="E15210" t="s">
        <v>19120</v>
      </c>
      <c r="F15210" t="s">
        <v>6415</v>
      </c>
      <c r="G15210" t="s">
        <v>18661</v>
      </c>
      <c r="H15210" t="s">
        <v>6360</v>
      </c>
      <c r="I15210" t="s">
        <v>55</v>
      </c>
      <c r="J15210" t="s">
        <v>643</v>
      </c>
      <c r="K15210" t="s">
        <v>19121</v>
      </c>
      <c r="L15210" t="s">
        <v>18663</v>
      </c>
      <c r="M15210" t="s">
        <v>19122</v>
      </c>
      <c r="N15210" t="s">
        <v>7469</v>
      </c>
      <c r="O15210" t="s">
        <v>7470</v>
      </c>
      <c r="P15210">
        <v>6460000</v>
      </c>
      <c r="Q15210" t="s">
        <v>6636</v>
      </c>
      <c r="R15210" t="s">
        <v>6636</v>
      </c>
      <c r="S15210" s="12"/>
      <c r="T15210" s="13"/>
      <c r="U15210" t="s">
        <v>15327</v>
      </c>
    </row>
    <row r="15211" spans="1:21" x14ac:dyDescent="0.25">
      <c r="A15211" t="s">
        <v>6637</v>
      </c>
      <c r="B15211" s="12">
        <v>84170</v>
      </c>
      <c r="C15211" t="s">
        <v>19127</v>
      </c>
      <c r="D15211" s="11">
        <v>46192.729525463001</v>
      </c>
      <c r="E15211" t="s">
        <v>19128</v>
      </c>
      <c r="F15211" t="s">
        <v>6415</v>
      </c>
      <c r="G15211" t="s">
        <v>18959</v>
      </c>
      <c r="H15211" t="s">
        <v>6360</v>
      </c>
      <c r="I15211" t="s">
        <v>55</v>
      </c>
      <c r="J15211" t="s">
        <v>737</v>
      </c>
      <c r="K15211" t="s">
        <v>19129</v>
      </c>
      <c r="L15211" t="s">
        <v>2629</v>
      </c>
      <c r="M15211" t="s">
        <v>19130</v>
      </c>
      <c r="N15211" t="s">
        <v>7469</v>
      </c>
      <c r="O15211" t="s">
        <v>7470</v>
      </c>
      <c r="P15211">
        <v>6160000</v>
      </c>
      <c r="Q15211" t="s">
        <v>6636</v>
      </c>
      <c r="R15211" t="s">
        <v>6636</v>
      </c>
      <c r="S15211" s="12"/>
      <c r="T15211" s="13"/>
      <c r="U15211" t="s">
        <v>7418</v>
      </c>
    </row>
    <row r="15212" spans="1:21" x14ac:dyDescent="0.25">
      <c r="A15212" t="s">
        <v>6637</v>
      </c>
      <c r="B15212" s="12">
        <v>84174</v>
      </c>
      <c r="C15212" t="s">
        <v>19131</v>
      </c>
      <c r="D15212" s="11">
        <v>46192.7336574074</v>
      </c>
      <c r="E15212" t="s">
        <v>19132</v>
      </c>
      <c r="F15212" t="s">
        <v>6415</v>
      </c>
      <c r="G15212" t="s">
        <v>8552</v>
      </c>
      <c r="H15212" t="s">
        <v>6360</v>
      </c>
      <c r="I15212" t="s">
        <v>55</v>
      </c>
      <c r="J15212" t="s">
        <v>643</v>
      </c>
      <c r="K15212" t="s">
        <v>19133</v>
      </c>
      <c r="L15212" t="s">
        <v>4068</v>
      </c>
      <c r="M15212" t="s">
        <v>19134</v>
      </c>
      <c r="N15212" t="s">
        <v>9681</v>
      </c>
      <c r="O15212" t="s">
        <v>9682</v>
      </c>
      <c r="P15212">
        <v>9100000</v>
      </c>
      <c r="Q15212" t="s">
        <v>6636</v>
      </c>
      <c r="R15212" t="s">
        <v>6636</v>
      </c>
      <c r="S15212" s="12"/>
      <c r="T15212" s="13"/>
      <c r="U15212" t="s">
        <v>8614</v>
      </c>
    </row>
    <row r="15213" spans="1:21" x14ac:dyDescent="0.25">
      <c r="A15213" t="s">
        <v>6619</v>
      </c>
      <c r="B15213" s="12">
        <v>84170</v>
      </c>
      <c r="C15213" t="s">
        <v>19127</v>
      </c>
      <c r="D15213" s="11">
        <v>46192.735706018502</v>
      </c>
      <c r="E15213" t="s">
        <v>19128</v>
      </c>
      <c r="F15213" t="s">
        <v>6415</v>
      </c>
      <c r="G15213" t="s">
        <v>18959</v>
      </c>
      <c r="H15213" t="s">
        <v>6360</v>
      </c>
      <c r="I15213" t="s">
        <v>55</v>
      </c>
      <c r="J15213" t="s">
        <v>737</v>
      </c>
      <c r="K15213" t="s">
        <v>19129</v>
      </c>
      <c r="L15213" t="s">
        <v>2629</v>
      </c>
      <c r="M15213" t="s">
        <v>19130</v>
      </c>
      <c r="N15213" t="s">
        <v>7469</v>
      </c>
      <c r="O15213" t="s">
        <v>7470</v>
      </c>
      <c r="P15213">
        <v>6160000</v>
      </c>
      <c r="Q15213" t="s">
        <v>6636</v>
      </c>
      <c r="R15213" t="s">
        <v>6636</v>
      </c>
      <c r="S15213" s="12"/>
      <c r="T15213" s="13"/>
      <c r="U15213" t="s">
        <v>7418</v>
      </c>
    </row>
    <row r="15214" spans="1:21" x14ac:dyDescent="0.25">
      <c r="A15214" t="s">
        <v>6619</v>
      </c>
      <c r="B15214" s="12">
        <v>84174</v>
      </c>
      <c r="C15214" t="s">
        <v>19131</v>
      </c>
      <c r="D15214" s="11">
        <v>46192.755416666703</v>
      </c>
      <c r="E15214" t="s">
        <v>19132</v>
      </c>
      <c r="F15214" t="s">
        <v>6415</v>
      </c>
      <c r="G15214" t="s">
        <v>8552</v>
      </c>
      <c r="H15214" t="s">
        <v>6360</v>
      </c>
      <c r="I15214" t="s">
        <v>55</v>
      </c>
      <c r="J15214" t="s">
        <v>643</v>
      </c>
      <c r="K15214" t="s">
        <v>19133</v>
      </c>
      <c r="L15214" t="s">
        <v>4068</v>
      </c>
      <c r="M15214" t="s">
        <v>19134</v>
      </c>
      <c r="N15214" t="s">
        <v>9681</v>
      </c>
      <c r="O15214" t="s">
        <v>9682</v>
      </c>
      <c r="P15214">
        <v>9100000</v>
      </c>
      <c r="Q15214" t="s">
        <v>6636</v>
      </c>
      <c r="R15214" t="s">
        <v>6636</v>
      </c>
      <c r="S15214" s="12"/>
      <c r="T15214" s="13"/>
      <c r="U15214" t="s">
        <v>8614</v>
      </c>
    </row>
    <row r="15215" spans="1:21" x14ac:dyDescent="0.25">
      <c r="A15215" t="s">
        <v>6637</v>
      </c>
      <c r="B15215" s="12">
        <v>84204</v>
      </c>
      <c r="C15215" t="s">
        <v>19135</v>
      </c>
      <c r="D15215" s="11">
        <v>46192.920949074098</v>
      </c>
      <c r="E15215" t="s">
        <v>19136</v>
      </c>
      <c r="F15215" t="s">
        <v>6415</v>
      </c>
      <c r="G15215" t="s">
        <v>6367</v>
      </c>
      <c r="H15215" t="s">
        <v>6360</v>
      </c>
      <c r="I15215" t="s">
        <v>55</v>
      </c>
      <c r="J15215" t="s">
        <v>737</v>
      </c>
      <c r="K15215" t="s">
        <v>18793</v>
      </c>
      <c r="L15215" t="s">
        <v>18638</v>
      </c>
      <c r="M15215" t="s">
        <v>6636</v>
      </c>
      <c r="N15215" t="s">
        <v>7014</v>
      </c>
      <c r="O15215" t="s">
        <v>9695</v>
      </c>
      <c r="P15215">
        <v>7319800</v>
      </c>
      <c r="Q15215" t="s">
        <v>6636</v>
      </c>
      <c r="R15215" t="s">
        <v>6636</v>
      </c>
      <c r="S15215" s="12"/>
      <c r="T15215" s="13"/>
      <c r="U15215" t="s">
        <v>7560</v>
      </c>
    </row>
    <row r="15216" spans="1:21" x14ac:dyDescent="0.25">
      <c r="A15216" t="s">
        <v>6637</v>
      </c>
      <c r="B15216" s="12">
        <v>84204</v>
      </c>
      <c r="C15216" t="s">
        <v>19135</v>
      </c>
      <c r="D15216" s="11">
        <v>46192.920949074098</v>
      </c>
      <c r="E15216" t="s">
        <v>19136</v>
      </c>
      <c r="F15216" t="s">
        <v>6415</v>
      </c>
      <c r="G15216" t="s">
        <v>6365</v>
      </c>
      <c r="H15216" t="s">
        <v>6360</v>
      </c>
      <c r="I15216" t="s">
        <v>55</v>
      </c>
      <c r="J15216" t="s">
        <v>737</v>
      </c>
      <c r="K15216" t="s">
        <v>18793</v>
      </c>
      <c r="L15216" t="s">
        <v>18638</v>
      </c>
      <c r="M15216" t="s">
        <v>6636</v>
      </c>
      <c r="N15216" t="s">
        <v>7014</v>
      </c>
      <c r="O15216" t="s">
        <v>9695</v>
      </c>
      <c r="P15216">
        <v>7319800</v>
      </c>
      <c r="Q15216" t="s">
        <v>6636</v>
      </c>
      <c r="R15216" t="s">
        <v>6636</v>
      </c>
      <c r="S15216" s="12"/>
      <c r="T15216" s="13"/>
      <c r="U15216" t="s">
        <v>7560</v>
      </c>
    </row>
    <row r="15217" spans="1:21" x14ac:dyDescent="0.25">
      <c r="A15217" t="s">
        <v>6619</v>
      </c>
      <c r="B15217" s="12">
        <v>84204</v>
      </c>
      <c r="C15217" t="s">
        <v>19135</v>
      </c>
      <c r="D15217" s="11">
        <v>46193.403831018499</v>
      </c>
      <c r="E15217" t="s">
        <v>19136</v>
      </c>
      <c r="F15217" t="s">
        <v>6415</v>
      </c>
      <c r="G15217" t="s">
        <v>6367</v>
      </c>
      <c r="H15217" t="s">
        <v>6360</v>
      </c>
      <c r="I15217" t="s">
        <v>55</v>
      </c>
      <c r="J15217" t="s">
        <v>737</v>
      </c>
      <c r="K15217" t="s">
        <v>18793</v>
      </c>
      <c r="L15217" t="s">
        <v>18638</v>
      </c>
      <c r="M15217" t="s">
        <v>6636</v>
      </c>
      <c r="N15217" t="s">
        <v>7014</v>
      </c>
      <c r="O15217" t="s">
        <v>9695</v>
      </c>
      <c r="P15217">
        <v>7319800</v>
      </c>
      <c r="Q15217" t="s">
        <v>6636</v>
      </c>
      <c r="R15217" t="s">
        <v>6636</v>
      </c>
      <c r="S15217" s="12"/>
      <c r="T15217" s="13"/>
      <c r="U15217" t="s">
        <v>7560</v>
      </c>
    </row>
    <row r="15218" spans="1:21" x14ac:dyDescent="0.25">
      <c r="A15218" t="s">
        <v>6619</v>
      </c>
      <c r="B15218" s="12">
        <v>84204</v>
      </c>
      <c r="C15218" t="s">
        <v>19135</v>
      </c>
      <c r="D15218" s="11">
        <v>46193.403831018499</v>
      </c>
      <c r="E15218" t="s">
        <v>19136</v>
      </c>
      <c r="F15218" t="s">
        <v>6415</v>
      </c>
      <c r="G15218" t="s">
        <v>6365</v>
      </c>
      <c r="H15218" t="s">
        <v>6360</v>
      </c>
      <c r="I15218" t="s">
        <v>55</v>
      </c>
      <c r="J15218" t="s">
        <v>737</v>
      </c>
      <c r="K15218" t="s">
        <v>18793</v>
      </c>
      <c r="L15218" t="s">
        <v>18638</v>
      </c>
      <c r="M15218" t="s">
        <v>6636</v>
      </c>
      <c r="N15218" t="s">
        <v>7014</v>
      </c>
      <c r="O15218" t="s">
        <v>9695</v>
      </c>
      <c r="P15218">
        <v>7319800</v>
      </c>
      <c r="Q15218" t="s">
        <v>6636</v>
      </c>
      <c r="R15218" t="s">
        <v>6636</v>
      </c>
      <c r="S15218" s="12"/>
      <c r="T15218" s="13"/>
      <c r="U15218" t="s">
        <v>7560</v>
      </c>
    </row>
    <row r="15219" spans="1:21" x14ac:dyDescent="0.25">
      <c r="A15219" t="s">
        <v>6619</v>
      </c>
      <c r="B15219" s="12">
        <v>84208</v>
      </c>
      <c r="C15219" t="s">
        <v>12928</v>
      </c>
      <c r="D15219" s="11">
        <v>46193.434027777803</v>
      </c>
      <c r="E15219" t="s">
        <v>12929</v>
      </c>
      <c r="F15219" t="s">
        <v>6415</v>
      </c>
      <c r="G15219" t="s">
        <v>12930</v>
      </c>
      <c r="H15219" t="s">
        <v>6360</v>
      </c>
      <c r="I15219" t="s">
        <v>55</v>
      </c>
      <c r="J15219" t="s">
        <v>737</v>
      </c>
      <c r="K15219" t="s">
        <v>18903</v>
      </c>
      <c r="L15219" t="s">
        <v>3820</v>
      </c>
      <c r="M15219" t="s">
        <v>18904</v>
      </c>
      <c r="N15219" t="s">
        <v>7469</v>
      </c>
      <c r="O15219" t="s">
        <v>7470</v>
      </c>
      <c r="P15219">
        <v>6160000</v>
      </c>
      <c r="Q15219" t="s">
        <v>6636</v>
      </c>
      <c r="R15219" t="s">
        <v>6636</v>
      </c>
      <c r="S15219" s="12"/>
      <c r="T15219" s="13"/>
      <c r="U15219" t="s">
        <v>12932</v>
      </c>
    </row>
    <row r="15220" spans="1:21" x14ac:dyDescent="0.25">
      <c r="A15220" t="s">
        <v>6619</v>
      </c>
      <c r="B15220" s="12">
        <v>84208</v>
      </c>
      <c r="C15220" t="s">
        <v>12928</v>
      </c>
      <c r="D15220" s="11">
        <v>46193.434027777803</v>
      </c>
      <c r="E15220" t="s">
        <v>12929</v>
      </c>
      <c r="F15220" t="s">
        <v>6415</v>
      </c>
      <c r="G15220" t="s">
        <v>6364</v>
      </c>
      <c r="H15220" t="s">
        <v>6360</v>
      </c>
      <c r="I15220" t="s">
        <v>55</v>
      </c>
      <c r="J15220" t="s">
        <v>737</v>
      </c>
      <c r="K15220" t="s">
        <v>18903</v>
      </c>
      <c r="L15220" t="s">
        <v>3820</v>
      </c>
      <c r="M15220" t="s">
        <v>18904</v>
      </c>
      <c r="N15220" t="s">
        <v>7469</v>
      </c>
      <c r="O15220" t="s">
        <v>7470</v>
      </c>
      <c r="P15220">
        <v>6160000</v>
      </c>
      <c r="Q15220" t="s">
        <v>6636</v>
      </c>
      <c r="R15220" t="s">
        <v>6636</v>
      </c>
      <c r="S15220" s="12"/>
      <c r="T15220" s="13"/>
      <c r="U15220" t="s">
        <v>12932</v>
      </c>
    </row>
    <row r="15221" spans="1:21" x14ac:dyDescent="0.25">
      <c r="A15221" t="s">
        <v>6619</v>
      </c>
      <c r="B15221" s="12">
        <v>84222</v>
      </c>
      <c r="C15221" t="s">
        <v>18939</v>
      </c>
      <c r="D15221" s="11">
        <v>46193.470613425903</v>
      </c>
      <c r="E15221" t="s">
        <v>18940</v>
      </c>
      <c r="F15221" t="s">
        <v>6415</v>
      </c>
      <c r="G15221" t="s">
        <v>18679</v>
      </c>
      <c r="H15221" t="s">
        <v>6360</v>
      </c>
      <c r="I15221" t="s">
        <v>55</v>
      </c>
      <c r="J15221" t="s">
        <v>44</v>
      </c>
      <c r="K15221" t="s">
        <v>18941</v>
      </c>
      <c r="L15221" t="s">
        <v>1668</v>
      </c>
      <c r="M15221" t="s">
        <v>18942</v>
      </c>
      <c r="N15221" t="s">
        <v>8601</v>
      </c>
      <c r="O15221" t="s">
        <v>9648</v>
      </c>
      <c r="P15221">
        <v>9168000</v>
      </c>
      <c r="Q15221" t="s">
        <v>6636</v>
      </c>
      <c r="R15221" t="s">
        <v>6636</v>
      </c>
      <c r="S15221" s="12"/>
      <c r="T15221" s="13"/>
      <c r="U15221" t="s">
        <v>6711</v>
      </c>
    </row>
    <row r="15222" spans="1:21" x14ac:dyDescent="0.25">
      <c r="A15222" t="s">
        <v>6619</v>
      </c>
      <c r="B15222" s="12">
        <v>84222</v>
      </c>
      <c r="C15222" t="s">
        <v>18939</v>
      </c>
      <c r="D15222" s="11">
        <v>46193.470613425903</v>
      </c>
      <c r="E15222" t="s">
        <v>18940</v>
      </c>
      <c r="F15222" t="s">
        <v>6415</v>
      </c>
      <c r="G15222" t="s">
        <v>18684</v>
      </c>
      <c r="H15222" t="s">
        <v>6360</v>
      </c>
      <c r="I15222" t="s">
        <v>55</v>
      </c>
      <c r="J15222" t="s">
        <v>44</v>
      </c>
      <c r="K15222" t="s">
        <v>18941</v>
      </c>
      <c r="L15222" t="s">
        <v>1668</v>
      </c>
      <c r="M15222" t="s">
        <v>18942</v>
      </c>
      <c r="N15222" t="s">
        <v>8601</v>
      </c>
      <c r="O15222" t="s">
        <v>9648</v>
      </c>
      <c r="P15222">
        <v>9168000</v>
      </c>
      <c r="Q15222" t="s">
        <v>6636</v>
      </c>
      <c r="R15222" t="s">
        <v>6636</v>
      </c>
      <c r="S15222" s="12"/>
      <c r="T15222" s="13"/>
      <c r="U15222" t="s">
        <v>6711</v>
      </c>
    </row>
    <row r="15223" spans="1:21" x14ac:dyDescent="0.25">
      <c r="A15223" t="s">
        <v>6637</v>
      </c>
      <c r="B15223" s="12">
        <v>85162</v>
      </c>
      <c r="C15223" t="s">
        <v>6850</v>
      </c>
      <c r="D15223" s="11">
        <v>46193.4781365741</v>
      </c>
      <c r="E15223" t="s">
        <v>6851</v>
      </c>
      <c r="F15223" t="s">
        <v>6415</v>
      </c>
      <c r="G15223" t="s">
        <v>6448</v>
      </c>
      <c r="H15223" t="s">
        <v>6360</v>
      </c>
      <c r="I15223" t="s">
        <v>55</v>
      </c>
      <c r="J15223" t="s">
        <v>643</v>
      </c>
      <c r="K15223" t="s">
        <v>19137</v>
      </c>
      <c r="L15223" t="s">
        <v>151</v>
      </c>
      <c r="M15223" t="s">
        <v>19138</v>
      </c>
      <c r="N15223" t="s">
        <v>7469</v>
      </c>
      <c r="O15223" t="s">
        <v>9718</v>
      </c>
      <c r="P15223">
        <v>4780000</v>
      </c>
      <c r="Q15223" t="s">
        <v>6636</v>
      </c>
      <c r="R15223" t="s">
        <v>6636</v>
      </c>
      <c r="S15223" s="12"/>
      <c r="T15223" s="13"/>
      <c r="U15223" t="s">
        <v>6636</v>
      </c>
    </row>
    <row r="15224" spans="1:21" x14ac:dyDescent="0.25">
      <c r="A15224" t="s">
        <v>6637</v>
      </c>
      <c r="B15224" s="12">
        <v>85162</v>
      </c>
      <c r="C15224" t="s">
        <v>6850</v>
      </c>
      <c r="D15224" s="11">
        <v>46193.4781365741</v>
      </c>
      <c r="E15224" t="s">
        <v>6851</v>
      </c>
      <c r="F15224" t="s">
        <v>6415</v>
      </c>
      <c r="G15224" t="s">
        <v>6447</v>
      </c>
      <c r="H15224" t="s">
        <v>6360</v>
      </c>
      <c r="I15224" t="s">
        <v>55</v>
      </c>
      <c r="J15224" t="s">
        <v>643</v>
      </c>
      <c r="K15224" t="s">
        <v>19137</v>
      </c>
      <c r="L15224" t="s">
        <v>151</v>
      </c>
      <c r="M15224" t="s">
        <v>19138</v>
      </c>
      <c r="N15224" t="s">
        <v>7469</v>
      </c>
      <c r="O15224" t="s">
        <v>9718</v>
      </c>
      <c r="P15224">
        <v>4780000</v>
      </c>
      <c r="Q15224" t="s">
        <v>6636</v>
      </c>
      <c r="R15224" t="s">
        <v>6636</v>
      </c>
      <c r="S15224" s="12"/>
      <c r="T15224" s="13"/>
      <c r="U15224" t="s">
        <v>6636</v>
      </c>
    </row>
    <row r="15225" spans="1:21" x14ac:dyDescent="0.25">
      <c r="A15225" t="s">
        <v>6619</v>
      </c>
      <c r="B15225" s="12">
        <v>84232</v>
      </c>
      <c r="C15225" t="s">
        <v>19139</v>
      </c>
      <c r="D15225" s="11">
        <v>46193.499803240702</v>
      </c>
      <c r="E15225" t="s">
        <v>19140</v>
      </c>
      <c r="F15225" t="s">
        <v>6415</v>
      </c>
      <c r="G15225" t="s">
        <v>6445</v>
      </c>
      <c r="H15225" t="s">
        <v>6360</v>
      </c>
      <c r="I15225" t="s">
        <v>55</v>
      </c>
      <c r="J15225" t="s">
        <v>737</v>
      </c>
      <c r="K15225" t="s">
        <v>19141</v>
      </c>
      <c r="L15225" t="s">
        <v>160</v>
      </c>
      <c r="M15225" t="s">
        <v>19142</v>
      </c>
      <c r="N15225" t="s">
        <v>7469</v>
      </c>
      <c r="O15225" t="s">
        <v>9718</v>
      </c>
      <c r="P15225">
        <v>3998000</v>
      </c>
      <c r="Q15225" t="s">
        <v>6636</v>
      </c>
      <c r="R15225" t="s">
        <v>6636</v>
      </c>
      <c r="S15225" s="12"/>
      <c r="T15225" s="13"/>
      <c r="U15225" t="s">
        <v>7056</v>
      </c>
    </row>
    <row r="15226" spans="1:21" x14ac:dyDescent="0.25">
      <c r="A15226" t="s">
        <v>6637</v>
      </c>
      <c r="B15226" s="12">
        <v>84274</v>
      </c>
      <c r="C15226" t="s">
        <v>19143</v>
      </c>
      <c r="D15226" s="11">
        <v>46193.503449074102</v>
      </c>
      <c r="E15226" t="s">
        <v>19144</v>
      </c>
      <c r="F15226" t="s">
        <v>6415</v>
      </c>
      <c r="G15226" t="s">
        <v>6445</v>
      </c>
      <c r="H15226" t="s">
        <v>6360</v>
      </c>
      <c r="I15226" t="s">
        <v>55</v>
      </c>
      <c r="J15226" t="s">
        <v>176</v>
      </c>
      <c r="K15226" t="s">
        <v>19145</v>
      </c>
      <c r="L15226" t="s">
        <v>160</v>
      </c>
      <c r="M15226" t="s">
        <v>19146</v>
      </c>
      <c r="N15226" t="s">
        <v>7469</v>
      </c>
      <c r="O15226" t="s">
        <v>9718</v>
      </c>
      <c r="P15226">
        <v>4760000</v>
      </c>
      <c r="Q15226" t="s">
        <v>6636</v>
      </c>
      <c r="R15226" t="s">
        <v>6636</v>
      </c>
      <c r="S15226" s="12"/>
      <c r="T15226" s="13"/>
      <c r="U15226" t="s">
        <v>7056</v>
      </c>
    </row>
    <row r="15227" spans="1:21" x14ac:dyDescent="0.25">
      <c r="A15227" t="s">
        <v>6637</v>
      </c>
      <c r="B15227" s="12">
        <v>84232</v>
      </c>
      <c r="C15227" t="s">
        <v>19139</v>
      </c>
      <c r="D15227" s="11">
        <v>46193.526736111096</v>
      </c>
      <c r="E15227" t="s">
        <v>19140</v>
      </c>
      <c r="F15227" t="s">
        <v>6415</v>
      </c>
      <c r="G15227" t="s">
        <v>6445</v>
      </c>
      <c r="H15227" t="s">
        <v>6360</v>
      </c>
      <c r="I15227" t="s">
        <v>55</v>
      </c>
      <c r="J15227" t="s">
        <v>737</v>
      </c>
      <c r="K15227" t="s">
        <v>19141</v>
      </c>
      <c r="L15227" t="s">
        <v>160</v>
      </c>
      <c r="M15227" t="s">
        <v>19142</v>
      </c>
      <c r="N15227" t="s">
        <v>7469</v>
      </c>
      <c r="O15227" t="s">
        <v>9718</v>
      </c>
      <c r="P15227">
        <v>3998000</v>
      </c>
      <c r="Q15227" t="s">
        <v>6636</v>
      </c>
      <c r="R15227" t="s">
        <v>6636</v>
      </c>
      <c r="S15227" s="12"/>
      <c r="T15227" s="13"/>
      <c r="U15227" t="s">
        <v>7056</v>
      </c>
    </row>
    <row r="15228" spans="1:21" x14ac:dyDescent="0.25">
      <c r="A15228" t="s">
        <v>6637</v>
      </c>
      <c r="B15228" s="12">
        <v>84262</v>
      </c>
      <c r="C15228" t="s">
        <v>19147</v>
      </c>
      <c r="D15228" s="11">
        <v>46193.562106481499</v>
      </c>
      <c r="E15228" t="s">
        <v>19148</v>
      </c>
      <c r="F15228" t="s">
        <v>6415</v>
      </c>
      <c r="G15228" t="s">
        <v>12930</v>
      </c>
      <c r="H15228" t="s">
        <v>6360</v>
      </c>
      <c r="I15228" t="s">
        <v>55</v>
      </c>
      <c r="J15228" t="s">
        <v>6803</v>
      </c>
      <c r="K15228" t="s">
        <v>18903</v>
      </c>
      <c r="L15228" t="s">
        <v>3820</v>
      </c>
      <c r="M15228" t="s">
        <v>18904</v>
      </c>
      <c r="N15228" t="s">
        <v>7469</v>
      </c>
      <c r="O15228" t="s">
        <v>7470</v>
      </c>
      <c r="P15228">
        <v>6160000</v>
      </c>
      <c r="Q15228" t="s">
        <v>6636</v>
      </c>
      <c r="R15228" t="s">
        <v>6636</v>
      </c>
      <c r="S15228" s="12"/>
      <c r="T15228" s="13"/>
      <c r="U15228" t="s">
        <v>6780</v>
      </c>
    </row>
    <row r="15229" spans="1:21" x14ac:dyDescent="0.25">
      <c r="A15229" t="s">
        <v>6637</v>
      </c>
      <c r="B15229" s="12">
        <v>84262</v>
      </c>
      <c r="C15229" t="s">
        <v>19147</v>
      </c>
      <c r="D15229" s="11">
        <v>46193.562106481499</v>
      </c>
      <c r="E15229" t="s">
        <v>19148</v>
      </c>
      <c r="F15229" t="s">
        <v>6415</v>
      </c>
      <c r="G15229" t="s">
        <v>6364</v>
      </c>
      <c r="H15229" t="s">
        <v>6360</v>
      </c>
      <c r="I15229" t="s">
        <v>55</v>
      </c>
      <c r="J15229" t="s">
        <v>6803</v>
      </c>
      <c r="K15229" t="s">
        <v>18903</v>
      </c>
      <c r="L15229" t="s">
        <v>3820</v>
      </c>
      <c r="M15229" t="s">
        <v>18904</v>
      </c>
      <c r="N15229" t="s">
        <v>7469</v>
      </c>
      <c r="O15229" t="s">
        <v>7470</v>
      </c>
      <c r="P15229">
        <v>6160000</v>
      </c>
      <c r="Q15229" t="s">
        <v>6636</v>
      </c>
      <c r="R15229" t="s">
        <v>6636</v>
      </c>
      <c r="S15229" s="12"/>
      <c r="T15229" s="13"/>
      <c r="U15229" t="s">
        <v>6780</v>
      </c>
    </row>
    <row r="15230" spans="1:21" x14ac:dyDescent="0.25">
      <c r="A15230" t="s">
        <v>6619</v>
      </c>
      <c r="B15230" s="12">
        <v>84262</v>
      </c>
      <c r="C15230" t="s">
        <v>19147</v>
      </c>
      <c r="D15230" s="11">
        <v>46193.566134259301</v>
      </c>
      <c r="E15230" t="s">
        <v>19148</v>
      </c>
      <c r="F15230" t="s">
        <v>6415</v>
      </c>
      <c r="G15230" t="s">
        <v>12930</v>
      </c>
      <c r="H15230" t="s">
        <v>6360</v>
      </c>
      <c r="I15230" t="s">
        <v>55</v>
      </c>
      <c r="J15230" t="s">
        <v>6803</v>
      </c>
      <c r="K15230" t="s">
        <v>18903</v>
      </c>
      <c r="L15230" t="s">
        <v>3820</v>
      </c>
      <c r="M15230" t="s">
        <v>18904</v>
      </c>
      <c r="N15230" t="s">
        <v>7469</v>
      </c>
      <c r="O15230" t="s">
        <v>7470</v>
      </c>
      <c r="P15230">
        <v>6160000</v>
      </c>
      <c r="Q15230" t="s">
        <v>6636</v>
      </c>
      <c r="R15230" t="s">
        <v>6636</v>
      </c>
      <c r="S15230" s="12"/>
      <c r="T15230" s="13"/>
      <c r="U15230" t="s">
        <v>6780</v>
      </c>
    </row>
    <row r="15231" spans="1:21" x14ac:dyDescent="0.25">
      <c r="A15231" t="s">
        <v>6619</v>
      </c>
      <c r="B15231" s="12">
        <v>84262</v>
      </c>
      <c r="C15231" t="s">
        <v>19147</v>
      </c>
      <c r="D15231" s="11">
        <v>46193.566134259301</v>
      </c>
      <c r="E15231" t="s">
        <v>19148</v>
      </c>
      <c r="F15231" t="s">
        <v>6415</v>
      </c>
      <c r="G15231" t="s">
        <v>6364</v>
      </c>
      <c r="H15231" t="s">
        <v>6360</v>
      </c>
      <c r="I15231" t="s">
        <v>55</v>
      </c>
      <c r="J15231" t="s">
        <v>6803</v>
      </c>
      <c r="K15231" t="s">
        <v>18903</v>
      </c>
      <c r="L15231" t="s">
        <v>3820</v>
      </c>
      <c r="M15231" t="s">
        <v>18904</v>
      </c>
      <c r="N15231" t="s">
        <v>7469</v>
      </c>
      <c r="O15231" t="s">
        <v>7470</v>
      </c>
      <c r="P15231">
        <v>6160000</v>
      </c>
      <c r="Q15231" t="s">
        <v>6636</v>
      </c>
      <c r="R15231" t="s">
        <v>6636</v>
      </c>
      <c r="S15231" s="12"/>
      <c r="T15231" s="13"/>
      <c r="U15231" t="s">
        <v>6780</v>
      </c>
    </row>
    <row r="15232" spans="1:21" x14ac:dyDescent="0.25">
      <c r="A15232" t="s">
        <v>6619</v>
      </c>
      <c r="B15232" s="12">
        <v>84274</v>
      </c>
      <c r="C15232" t="s">
        <v>19143</v>
      </c>
      <c r="D15232" s="11">
        <v>46193.591562499998</v>
      </c>
      <c r="E15232" t="s">
        <v>19144</v>
      </c>
      <c r="F15232" t="s">
        <v>6415</v>
      </c>
      <c r="G15232" t="s">
        <v>6445</v>
      </c>
      <c r="H15232" t="s">
        <v>6360</v>
      </c>
      <c r="I15232" t="s">
        <v>55</v>
      </c>
      <c r="J15232" t="s">
        <v>176</v>
      </c>
      <c r="K15232" t="s">
        <v>19145</v>
      </c>
      <c r="L15232" t="s">
        <v>160</v>
      </c>
      <c r="M15232" t="s">
        <v>19146</v>
      </c>
      <c r="N15232" t="s">
        <v>7469</v>
      </c>
      <c r="O15232" t="s">
        <v>9718</v>
      </c>
      <c r="P15232">
        <v>4760000</v>
      </c>
      <c r="Q15232" t="s">
        <v>6636</v>
      </c>
      <c r="R15232" t="s">
        <v>6636</v>
      </c>
      <c r="S15232" s="12"/>
      <c r="T15232" s="13"/>
      <c r="U15232" t="s">
        <v>7056</v>
      </c>
    </row>
    <row r="15233" spans="1:21" x14ac:dyDescent="0.25">
      <c r="A15233" t="s">
        <v>6619</v>
      </c>
      <c r="B15233" s="12">
        <v>84290</v>
      </c>
      <c r="C15233" t="s">
        <v>19149</v>
      </c>
      <c r="D15233" s="11">
        <v>46193.660648148201</v>
      </c>
      <c r="E15233" t="s">
        <v>19150</v>
      </c>
      <c r="F15233" t="s">
        <v>6415</v>
      </c>
      <c r="G15233" t="s">
        <v>12930</v>
      </c>
      <c r="H15233" t="s">
        <v>6360</v>
      </c>
      <c r="I15233" t="s">
        <v>55</v>
      </c>
      <c r="J15233" t="s">
        <v>732</v>
      </c>
      <c r="K15233" t="s">
        <v>19151</v>
      </c>
      <c r="L15233" t="s">
        <v>3820</v>
      </c>
      <c r="M15233" t="s">
        <v>19152</v>
      </c>
      <c r="N15233" t="s">
        <v>7469</v>
      </c>
      <c r="O15233" t="s">
        <v>7470</v>
      </c>
      <c r="P15233">
        <v>5360000</v>
      </c>
      <c r="Q15233" t="s">
        <v>6636</v>
      </c>
      <c r="R15233" t="s">
        <v>6636</v>
      </c>
      <c r="S15233" s="12"/>
      <c r="T15233" s="13"/>
      <c r="U15233" t="s">
        <v>6780</v>
      </c>
    </row>
    <row r="15234" spans="1:21" x14ac:dyDescent="0.25">
      <c r="A15234" t="s">
        <v>6619</v>
      </c>
      <c r="B15234" s="12">
        <v>84290</v>
      </c>
      <c r="C15234" t="s">
        <v>19149</v>
      </c>
      <c r="D15234" s="11">
        <v>46193.660648148201</v>
      </c>
      <c r="E15234" t="s">
        <v>19150</v>
      </c>
      <c r="F15234" t="s">
        <v>6415</v>
      </c>
      <c r="G15234" t="s">
        <v>6364</v>
      </c>
      <c r="H15234" t="s">
        <v>6360</v>
      </c>
      <c r="I15234" t="s">
        <v>55</v>
      </c>
      <c r="J15234" t="s">
        <v>732</v>
      </c>
      <c r="K15234" t="s">
        <v>19151</v>
      </c>
      <c r="L15234" t="s">
        <v>3820</v>
      </c>
      <c r="M15234" t="s">
        <v>19152</v>
      </c>
      <c r="N15234" t="s">
        <v>7469</v>
      </c>
      <c r="O15234" t="s">
        <v>7470</v>
      </c>
      <c r="P15234">
        <v>5360000</v>
      </c>
      <c r="Q15234" t="s">
        <v>6636</v>
      </c>
      <c r="R15234" t="s">
        <v>6636</v>
      </c>
      <c r="S15234" s="12"/>
      <c r="T15234" s="13"/>
      <c r="U15234" t="s">
        <v>6780</v>
      </c>
    </row>
    <row r="15235" spans="1:21" x14ac:dyDescent="0.25">
      <c r="A15235" t="s">
        <v>6637</v>
      </c>
      <c r="B15235" s="12">
        <v>84290</v>
      </c>
      <c r="C15235" t="s">
        <v>19149</v>
      </c>
      <c r="D15235" s="11">
        <v>46193.679745370398</v>
      </c>
      <c r="E15235" t="s">
        <v>19150</v>
      </c>
      <c r="F15235" t="s">
        <v>6415</v>
      </c>
      <c r="G15235" t="s">
        <v>12930</v>
      </c>
      <c r="H15235" t="s">
        <v>6360</v>
      </c>
      <c r="I15235" t="s">
        <v>55</v>
      </c>
      <c r="J15235" t="s">
        <v>732</v>
      </c>
      <c r="K15235" t="s">
        <v>19151</v>
      </c>
      <c r="L15235" t="s">
        <v>3820</v>
      </c>
      <c r="M15235" t="s">
        <v>19152</v>
      </c>
      <c r="N15235" t="s">
        <v>7469</v>
      </c>
      <c r="O15235" t="s">
        <v>7470</v>
      </c>
      <c r="P15235">
        <v>5360000</v>
      </c>
      <c r="Q15235" t="s">
        <v>6636</v>
      </c>
      <c r="R15235" t="s">
        <v>6636</v>
      </c>
      <c r="S15235" s="12"/>
      <c r="T15235" s="13"/>
      <c r="U15235" t="s">
        <v>6780</v>
      </c>
    </row>
    <row r="15236" spans="1:21" x14ac:dyDescent="0.25">
      <c r="A15236" t="s">
        <v>6637</v>
      </c>
      <c r="B15236" s="12">
        <v>84290</v>
      </c>
      <c r="C15236" t="s">
        <v>19149</v>
      </c>
      <c r="D15236" s="11">
        <v>46193.679745370398</v>
      </c>
      <c r="E15236" t="s">
        <v>19150</v>
      </c>
      <c r="F15236" t="s">
        <v>6415</v>
      </c>
      <c r="G15236" t="s">
        <v>6364</v>
      </c>
      <c r="H15236" t="s">
        <v>6360</v>
      </c>
      <c r="I15236" t="s">
        <v>55</v>
      </c>
      <c r="J15236" t="s">
        <v>732</v>
      </c>
      <c r="K15236" t="s">
        <v>19151</v>
      </c>
      <c r="L15236" t="s">
        <v>3820</v>
      </c>
      <c r="M15236" t="s">
        <v>19152</v>
      </c>
      <c r="N15236" t="s">
        <v>7469</v>
      </c>
      <c r="O15236" t="s">
        <v>7470</v>
      </c>
      <c r="P15236">
        <v>5360000</v>
      </c>
      <c r="Q15236" t="s">
        <v>6636</v>
      </c>
      <c r="R15236" t="s">
        <v>6636</v>
      </c>
      <c r="S15236" s="12"/>
      <c r="T15236" s="13"/>
      <c r="U15236" t="s">
        <v>6780</v>
      </c>
    </row>
    <row r="15237" spans="1:21" x14ac:dyDescent="0.25">
      <c r="A15237" t="s">
        <v>6637</v>
      </c>
      <c r="B15237" s="12">
        <v>67640</v>
      </c>
      <c r="C15237" t="s">
        <v>19149</v>
      </c>
      <c r="D15237" s="11">
        <v>46193.679745370398</v>
      </c>
      <c r="E15237" t="s">
        <v>19150</v>
      </c>
      <c r="F15237" t="s">
        <v>6415</v>
      </c>
      <c r="G15237" t="s">
        <v>6364</v>
      </c>
      <c r="H15237" t="s">
        <v>6360</v>
      </c>
      <c r="I15237" t="s">
        <v>55</v>
      </c>
      <c r="J15237" t="s">
        <v>732</v>
      </c>
      <c r="K15237" t="s">
        <v>18746</v>
      </c>
      <c r="L15237" t="s">
        <v>3820</v>
      </c>
      <c r="M15237" t="s">
        <v>18747</v>
      </c>
      <c r="N15237" t="s">
        <v>7469</v>
      </c>
      <c r="O15237" t="s">
        <v>7933</v>
      </c>
      <c r="P15237">
        <v>7580000</v>
      </c>
      <c r="Q15237" t="s">
        <v>6636</v>
      </c>
      <c r="R15237" t="s">
        <v>6636</v>
      </c>
      <c r="S15237" s="12"/>
      <c r="T15237" s="13"/>
      <c r="U15237" t="s">
        <v>6780</v>
      </c>
    </row>
    <row r="15238" spans="1:21" x14ac:dyDescent="0.25">
      <c r="A15238" t="s">
        <v>6637</v>
      </c>
      <c r="B15238" s="12">
        <v>84440</v>
      </c>
      <c r="C15238" t="s">
        <v>19153</v>
      </c>
      <c r="D15238" s="11">
        <v>46193.969212962998</v>
      </c>
      <c r="E15238" t="s">
        <v>19154</v>
      </c>
      <c r="F15238" t="s">
        <v>6415</v>
      </c>
      <c r="G15238" t="s">
        <v>6445</v>
      </c>
      <c r="H15238" t="s">
        <v>6360</v>
      </c>
      <c r="I15238" t="s">
        <v>55</v>
      </c>
      <c r="J15238" t="s">
        <v>164</v>
      </c>
      <c r="K15238" t="s">
        <v>19145</v>
      </c>
      <c r="L15238" t="s">
        <v>160</v>
      </c>
      <c r="M15238" t="s">
        <v>19146</v>
      </c>
      <c r="N15238" t="s">
        <v>7469</v>
      </c>
      <c r="O15238" t="s">
        <v>9718</v>
      </c>
      <c r="P15238">
        <v>4760000</v>
      </c>
      <c r="Q15238" t="s">
        <v>6636</v>
      </c>
      <c r="R15238" t="s">
        <v>6636</v>
      </c>
      <c r="S15238" s="12"/>
      <c r="T15238" s="13"/>
      <c r="U15238" t="s">
        <v>7056</v>
      </c>
    </row>
    <row r="15239" spans="1:21" x14ac:dyDescent="0.25">
      <c r="A15239" t="s">
        <v>6614</v>
      </c>
      <c r="B15239" s="12"/>
      <c r="C15239" t="s">
        <v>19155</v>
      </c>
      <c r="D15239" s="11">
        <v>46194</v>
      </c>
      <c r="E15239" t="s">
        <v>19156</v>
      </c>
      <c r="F15239" t="s">
        <v>6415</v>
      </c>
      <c r="G15239" t="s">
        <v>6636</v>
      </c>
      <c r="H15239" t="s">
        <v>6360</v>
      </c>
      <c r="I15239" t="s">
        <v>6636</v>
      </c>
      <c r="J15239" t="s">
        <v>6636</v>
      </c>
      <c r="K15239" t="s">
        <v>6636</v>
      </c>
      <c r="L15239" t="s">
        <v>6636</v>
      </c>
      <c r="M15239" t="s">
        <v>19157</v>
      </c>
      <c r="N15239" t="s">
        <v>6761</v>
      </c>
      <c r="O15239" t="s">
        <v>6771</v>
      </c>
      <c r="P15239">
        <v>4960000</v>
      </c>
      <c r="Q15239" t="s">
        <v>6636</v>
      </c>
      <c r="R15239" t="s">
        <v>6636</v>
      </c>
      <c r="S15239" s="12">
        <v>1</v>
      </c>
      <c r="T15239" s="13"/>
      <c r="U15239" t="s">
        <v>6636</v>
      </c>
    </row>
    <row r="15240" spans="1:21" x14ac:dyDescent="0.25">
      <c r="A15240" t="s">
        <v>6637</v>
      </c>
      <c r="B15240" s="12">
        <v>84332</v>
      </c>
      <c r="C15240" t="s">
        <v>19158</v>
      </c>
      <c r="D15240" s="11">
        <v>46194.414814814802</v>
      </c>
      <c r="E15240" t="s">
        <v>19159</v>
      </c>
      <c r="F15240" t="s">
        <v>6415</v>
      </c>
      <c r="G15240" t="s">
        <v>6496</v>
      </c>
      <c r="H15240" t="s">
        <v>6360</v>
      </c>
      <c r="I15240" t="s">
        <v>55</v>
      </c>
      <c r="J15240" t="s">
        <v>176</v>
      </c>
      <c r="K15240" t="s">
        <v>18756</v>
      </c>
      <c r="L15240" t="s">
        <v>18633</v>
      </c>
      <c r="M15240" t="s">
        <v>18757</v>
      </c>
      <c r="N15240" t="s">
        <v>7469</v>
      </c>
      <c r="O15240" t="s">
        <v>7470</v>
      </c>
      <c r="P15240">
        <v>6160000</v>
      </c>
      <c r="Q15240" t="s">
        <v>6636</v>
      </c>
      <c r="R15240" t="s">
        <v>6636</v>
      </c>
      <c r="S15240" s="12"/>
      <c r="T15240" s="13"/>
      <c r="U15240" t="s">
        <v>6629</v>
      </c>
    </row>
    <row r="15241" spans="1:21" x14ac:dyDescent="0.25">
      <c r="A15241" t="s">
        <v>6637</v>
      </c>
      <c r="B15241" s="12">
        <v>84332</v>
      </c>
      <c r="C15241" t="s">
        <v>19158</v>
      </c>
      <c r="D15241" s="11">
        <v>46194.414814814802</v>
      </c>
      <c r="E15241" t="s">
        <v>19159</v>
      </c>
      <c r="F15241" t="s">
        <v>6415</v>
      </c>
      <c r="G15241" t="s">
        <v>6497</v>
      </c>
      <c r="H15241" t="s">
        <v>6360</v>
      </c>
      <c r="I15241" t="s">
        <v>55</v>
      </c>
      <c r="J15241" t="s">
        <v>176</v>
      </c>
      <c r="K15241" t="s">
        <v>18756</v>
      </c>
      <c r="L15241" t="s">
        <v>18633</v>
      </c>
      <c r="M15241" t="s">
        <v>18757</v>
      </c>
      <c r="N15241" t="s">
        <v>7469</v>
      </c>
      <c r="O15241" t="s">
        <v>7470</v>
      </c>
      <c r="P15241">
        <v>6160000</v>
      </c>
      <c r="Q15241" t="s">
        <v>6636</v>
      </c>
      <c r="R15241" t="s">
        <v>6636</v>
      </c>
      <c r="S15241" s="12"/>
      <c r="T15241" s="13"/>
      <c r="U15241" t="s">
        <v>6629</v>
      </c>
    </row>
    <row r="15242" spans="1:21" x14ac:dyDescent="0.25">
      <c r="A15242" t="s">
        <v>6637</v>
      </c>
      <c r="B15242" s="12">
        <v>84332</v>
      </c>
      <c r="C15242" t="s">
        <v>19158</v>
      </c>
      <c r="D15242" s="11">
        <v>46194.414814814802</v>
      </c>
      <c r="E15242" t="s">
        <v>19159</v>
      </c>
      <c r="F15242" t="s">
        <v>6415</v>
      </c>
      <c r="G15242" t="s">
        <v>6498</v>
      </c>
      <c r="H15242" t="s">
        <v>6360</v>
      </c>
      <c r="I15242" t="s">
        <v>55</v>
      </c>
      <c r="J15242" t="s">
        <v>176</v>
      </c>
      <c r="K15242" t="s">
        <v>18756</v>
      </c>
      <c r="L15242" t="s">
        <v>18633</v>
      </c>
      <c r="M15242" t="s">
        <v>18757</v>
      </c>
      <c r="N15242" t="s">
        <v>7469</v>
      </c>
      <c r="O15242" t="s">
        <v>7470</v>
      </c>
      <c r="P15242">
        <v>6160000</v>
      </c>
      <c r="Q15242" t="s">
        <v>6636</v>
      </c>
      <c r="R15242" t="s">
        <v>6636</v>
      </c>
      <c r="S15242" s="12"/>
      <c r="T15242" s="13"/>
      <c r="U15242" t="s">
        <v>6629</v>
      </c>
    </row>
    <row r="15243" spans="1:21" x14ac:dyDescent="0.25">
      <c r="A15243" t="s">
        <v>6637</v>
      </c>
      <c r="B15243" s="12">
        <v>84332</v>
      </c>
      <c r="C15243" t="s">
        <v>19158</v>
      </c>
      <c r="D15243" s="11">
        <v>46194.414814814802</v>
      </c>
      <c r="E15243" t="s">
        <v>19159</v>
      </c>
      <c r="F15243" t="s">
        <v>6415</v>
      </c>
      <c r="G15243" t="s">
        <v>6499</v>
      </c>
      <c r="H15243" t="s">
        <v>6360</v>
      </c>
      <c r="I15243" t="s">
        <v>55</v>
      </c>
      <c r="J15243" t="s">
        <v>176</v>
      </c>
      <c r="K15243" t="s">
        <v>18756</v>
      </c>
      <c r="L15243" t="s">
        <v>18633</v>
      </c>
      <c r="M15243" t="s">
        <v>18757</v>
      </c>
      <c r="N15243" t="s">
        <v>7469</v>
      </c>
      <c r="O15243" t="s">
        <v>7470</v>
      </c>
      <c r="P15243">
        <v>6160000</v>
      </c>
      <c r="Q15243" t="s">
        <v>6636</v>
      </c>
      <c r="R15243" t="s">
        <v>6636</v>
      </c>
      <c r="S15243" s="12"/>
      <c r="T15243" s="13"/>
      <c r="U15243" t="s">
        <v>6629</v>
      </c>
    </row>
    <row r="15244" spans="1:21" x14ac:dyDescent="0.25">
      <c r="A15244" t="s">
        <v>6619</v>
      </c>
      <c r="B15244" s="12">
        <v>84332</v>
      </c>
      <c r="C15244" t="s">
        <v>19158</v>
      </c>
      <c r="D15244" s="11">
        <v>46194.422858796301</v>
      </c>
      <c r="E15244" t="s">
        <v>19159</v>
      </c>
      <c r="F15244" t="s">
        <v>6415</v>
      </c>
      <c r="G15244" t="s">
        <v>6496</v>
      </c>
      <c r="H15244" t="s">
        <v>6360</v>
      </c>
      <c r="I15244" t="s">
        <v>55</v>
      </c>
      <c r="J15244" t="s">
        <v>176</v>
      </c>
      <c r="K15244" t="s">
        <v>18756</v>
      </c>
      <c r="L15244" t="s">
        <v>18633</v>
      </c>
      <c r="M15244" t="s">
        <v>18757</v>
      </c>
      <c r="N15244" t="s">
        <v>7469</v>
      </c>
      <c r="O15244" t="s">
        <v>7470</v>
      </c>
      <c r="P15244">
        <v>6160000</v>
      </c>
      <c r="Q15244" t="s">
        <v>6636</v>
      </c>
      <c r="R15244" t="s">
        <v>6636</v>
      </c>
      <c r="S15244" s="12"/>
      <c r="T15244" s="13"/>
      <c r="U15244" t="s">
        <v>6629</v>
      </c>
    </row>
    <row r="15245" spans="1:21" x14ac:dyDescent="0.25">
      <c r="A15245" t="s">
        <v>6619</v>
      </c>
      <c r="B15245" s="12">
        <v>84332</v>
      </c>
      <c r="C15245" t="s">
        <v>19158</v>
      </c>
      <c r="D15245" s="11">
        <v>46194.422858796301</v>
      </c>
      <c r="E15245" t="s">
        <v>19159</v>
      </c>
      <c r="F15245" t="s">
        <v>6415</v>
      </c>
      <c r="G15245" t="s">
        <v>6497</v>
      </c>
      <c r="H15245" t="s">
        <v>6360</v>
      </c>
      <c r="I15245" t="s">
        <v>55</v>
      </c>
      <c r="J15245" t="s">
        <v>176</v>
      </c>
      <c r="K15245" t="s">
        <v>18756</v>
      </c>
      <c r="L15245" t="s">
        <v>18633</v>
      </c>
      <c r="M15245" t="s">
        <v>18757</v>
      </c>
      <c r="N15245" t="s">
        <v>7469</v>
      </c>
      <c r="O15245" t="s">
        <v>7470</v>
      </c>
      <c r="P15245">
        <v>6160000</v>
      </c>
      <c r="Q15245" t="s">
        <v>6636</v>
      </c>
      <c r="R15245" t="s">
        <v>6636</v>
      </c>
      <c r="S15245" s="12"/>
      <c r="T15245" s="13"/>
      <c r="U15245" t="s">
        <v>6629</v>
      </c>
    </row>
    <row r="15246" spans="1:21" x14ac:dyDescent="0.25">
      <c r="A15246" t="s">
        <v>6619</v>
      </c>
      <c r="B15246" s="12">
        <v>84332</v>
      </c>
      <c r="C15246" t="s">
        <v>19158</v>
      </c>
      <c r="D15246" s="11">
        <v>46194.422858796301</v>
      </c>
      <c r="E15246" t="s">
        <v>19159</v>
      </c>
      <c r="F15246" t="s">
        <v>6415</v>
      </c>
      <c r="G15246" t="s">
        <v>6498</v>
      </c>
      <c r="H15246" t="s">
        <v>6360</v>
      </c>
      <c r="I15246" t="s">
        <v>55</v>
      </c>
      <c r="J15246" t="s">
        <v>176</v>
      </c>
      <c r="K15246" t="s">
        <v>18756</v>
      </c>
      <c r="L15246" t="s">
        <v>18633</v>
      </c>
      <c r="M15246" t="s">
        <v>18757</v>
      </c>
      <c r="N15246" t="s">
        <v>7469</v>
      </c>
      <c r="O15246" t="s">
        <v>7470</v>
      </c>
      <c r="P15246">
        <v>6160000</v>
      </c>
      <c r="Q15246" t="s">
        <v>6636</v>
      </c>
      <c r="R15246" t="s">
        <v>6636</v>
      </c>
      <c r="S15246" s="12"/>
      <c r="T15246" s="13"/>
      <c r="U15246" t="s">
        <v>6629</v>
      </c>
    </row>
    <row r="15247" spans="1:21" x14ac:dyDescent="0.25">
      <c r="A15247" t="s">
        <v>6619</v>
      </c>
      <c r="B15247" s="12">
        <v>84332</v>
      </c>
      <c r="C15247" t="s">
        <v>19158</v>
      </c>
      <c r="D15247" s="11">
        <v>46194.422858796301</v>
      </c>
      <c r="E15247" t="s">
        <v>19159</v>
      </c>
      <c r="F15247" t="s">
        <v>6415</v>
      </c>
      <c r="G15247" t="s">
        <v>6499</v>
      </c>
      <c r="H15247" t="s">
        <v>6360</v>
      </c>
      <c r="I15247" t="s">
        <v>55</v>
      </c>
      <c r="J15247" t="s">
        <v>176</v>
      </c>
      <c r="K15247" t="s">
        <v>18756</v>
      </c>
      <c r="L15247" t="s">
        <v>18633</v>
      </c>
      <c r="M15247" t="s">
        <v>18757</v>
      </c>
      <c r="N15247" t="s">
        <v>7469</v>
      </c>
      <c r="O15247" t="s">
        <v>7470</v>
      </c>
      <c r="P15247">
        <v>6160000</v>
      </c>
      <c r="Q15247" t="s">
        <v>6636</v>
      </c>
      <c r="R15247" t="s">
        <v>6636</v>
      </c>
      <c r="S15247" s="12"/>
      <c r="T15247" s="13"/>
      <c r="U15247" t="s">
        <v>6629</v>
      </c>
    </row>
    <row r="15248" spans="1:21" x14ac:dyDescent="0.25">
      <c r="A15248" t="s">
        <v>6637</v>
      </c>
      <c r="B15248" s="12">
        <v>84980</v>
      </c>
      <c r="C15248" t="s">
        <v>12989</v>
      </c>
      <c r="D15248" s="11">
        <v>46194.485416666699</v>
      </c>
      <c r="E15248" t="s">
        <v>12990</v>
      </c>
      <c r="F15248" t="s">
        <v>6415</v>
      </c>
      <c r="G15248" t="s">
        <v>6445</v>
      </c>
      <c r="H15248" t="s">
        <v>6360</v>
      </c>
      <c r="I15248" t="s">
        <v>55</v>
      </c>
      <c r="J15248" t="s">
        <v>44</v>
      </c>
      <c r="K15248" t="s">
        <v>19113</v>
      </c>
      <c r="L15248" t="s">
        <v>160</v>
      </c>
      <c r="M15248" t="s">
        <v>19114</v>
      </c>
      <c r="N15248" t="s">
        <v>7469</v>
      </c>
      <c r="O15248" t="s">
        <v>7470</v>
      </c>
      <c r="P15248">
        <v>6160000</v>
      </c>
      <c r="Q15248" t="s">
        <v>6636</v>
      </c>
      <c r="R15248" t="s">
        <v>6636</v>
      </c>
      <c r="S15248" s="12"/>
      <c r="T15248" s="13"/>
      <c r="U15248" t="s">
        <v>6636</v>
      </c>
    </row>
    <row r="15249" spans="1:21" x14ac:dyDescent="0.25">
      <c r="A15249" t="s">
        <v>6637</v>
      </c>
      <c r="B15249" s="12">
        <v>84410</v>
      </c>
      <c r="C15249" t="s">
        <v>19160</v>
      </c>
      <c r="D15249" s="11">
        <v>46194.649537037003</v>
      </c>
      <c r="E15249" t="s">
        <v>19161</v>
      </c>
      <c r="F15249" t="s">
        <v>6415</v>
      </c>
      <c r="G15249" t="s">
        <v>6448</v>
      </c>
      <c r="H15249" t="s">
        <v>6360</v>
      </c>
      <c r="I15249" t="s">
        <v>55</v>
      </c>
      <c r="J15249" t="s">
        <v>6803</v>
      </c>
      <c r="K15249" t="s">
        <v>19162</v>
      </c>
      <c r="L15249" t="s">
        <v>151</v>
      </c>
      <c r="M15249" t="s">
        <v>19163</v>
      </c>
      <c r="N15249" t="s">
        <v>7469</v>
      </c>
      <c r="O15249" t="s">
        <v>7470</v>
      </c>
      <c r="P15249">
        <v>6160000</v>
      </c>
      <c r="Q15249" t="s">
        <v>6636</v>
      </c>
      <c r="R15249" t="s">
        <v>6636</v>
      </c>
      <c r="S15249" s="12"/>
      <c r="T15249" s="13"/>
      <c r="U15249" t="s">
        <v>6920</v>
      </c>
    </row>
    <row r="15250" spans="1:21" x14ac:dyDescent="0.25">
      <c r="A15250" t="s">
        <v>6637</v>
      </c>
      <c r="B15250" s="12">
        <v>84410</v>
      </c>
      <c r="C15250" t="s">
        <v>19160</v>
      </c>
      <c r="D15250" s="11">
        <v>46194.649537037003</v>
      </c>
      <c r="E15250" t="s">
        <v>19161</v>
      </c>
      <c r="F15250" t="s">
        <v>6415</v>
      </c>
      <c r="G15250" t="s">
        <v>6447</v>
      </c>
      <c r="H15250" t="s">
        <v>6360</v>
      </c>
      <c r="I15250" t="s">
        <v>55</v>
      </c>
      <c r="J15250" t="s">
        <v>6803</v>
      </c>
      <c r="K15250" t="s">
        <v>19162</v>
      </c>
      <c r="L15250" t="s">
        <v>151</v>
      </c>
      <c r="M15250" t="s">
        <v>19163</v>
      </c>
      <c r="N15250" t="s">
        <v>7469</v>
      </c>
      <c r="O15250" t="s">
        <v>7470</v>
      </c>
      <c r="P15250">
        <v>6160000</v>
      </c>
      <c r="Q15250" t="s">
        <v>6636</v>
      </c>
      <c r="R15250" t="s">
        <v>6636</v>
      </c>
      <c r="S15250" s="12"/>
      <c r="T15250" s="13"/>
      <c r="U15250" t="s">
        <v>6920</v>
      </c>
    </row>
    <row r="15251" spans="1:21" x14ac:dyDescent="0.25">
      <c r="A15251" t="s">
        <v>6637</v>
      </c>
      <c r="B15251" s="12">
        <v>84406</v>
      </c>
      <c r="C15251" t="s">
        <v>19164</v>
      </c>
      <c r="D15251" s="11">
        <v>46194.661458333299</v>
      </c>
      <c r="E15251" t="s">
        <v>19165</v>
      </c>
      <c r="F15251" t="s">
        <v>6415</v>
      </c>
      <c r="G15251" t="s">
        <v>6372</v>
      </c>
      <c r="H15251" t="s">
        <v>6360</v>
      </c>
      <c r="I15251" t="s">
        <v>65</v>
      </c>
      <c r="J15251" t="s">
        <v>67</v>
      </c>
      <c r="K15251" t="s">
        <v>19166</v>
      </c>
      <c r="L15251" t="s">
        <v>18336</v>
      </c>
      <c r="M15251" t="s">
        <v>19167</v>
      </c>
      <c r="N15251" t="s">
        <v>7469</v>
      </c>
      <c r="O15251" t="s">
        <v>9718</v>
      </c>
      <c r="P15251">
        <v>4258000</v>
      </c>
      <c r="Q15251" t="s">
        <v>6636</v>
      </c>
      <c r="R15251" t="s">
        <v>6636</v>
      </c>
      <c r="S15251" s="12"/>
      <c r="T15251" s="13"/>
      <c r="U15251" t="s">
        <v>6721</v>
      </c>
    </row>
    <row r="15252" spans="1:21" x14ac:dyDescent="0.25">
      <c r="A15252" t="s">
        <v>6637</v>
      </c>
      <c r="B15252" s="12">
        <v>84406</v>
      </c>
      <c r="C15252" t="s">
        <v>19164</v>
      </c>
      <c r="D15252" s="11">
        <v>46194.661458333299</v>
      </c>
      <c r="E15252" t="s">
        <v>19165</v>
      </c>
      <c r="F15252" t="s">
        <v>6415</v>
      </c>
      <c r="G15252" t="s">
        <v>11143</v>
      </c>
      <c r="H15252" t="s">
        <v>6360</v>
      </c>
      <c r="I15252" t="s">
        <v>65</v>
      </c>
      <c r="J15252" t="s">
        <v>67</v>
      </c>
      <c r="K15252" t="s">
        <v>19166</v>
      </c>
      <c r="L15252" t="s">
        <v>18336</v>
      </c>
      <c r="M15252" t="s">
        <v>19167</v>
      </c>
      <c r="N15252" t="s">
        <v>7469</v>
      </c>
      <c r="O15252" t="s">
        <v>9718</v>
      </c>
      <c r="P15252">
        <v>4258000</v>
      </c>
      <c r="Q15252" t="s">
        <v>6636</v>
      </c>
      <c r="R15252" t="s">
        <v>6636</v>
      </c>
      <c r="S15252" s="12"/>
      <c r="T15252" s="13"/>
      <c r="U15252" t="s">
        <v>6721</v>
      </c>
    </row>
    <row r="15253" spans="1:21" x14ac:dyDescent="0.25">
      <c r="A15253" t="s">
        <v>6619</v>
      </c>
      <c r="B15253" s="12">
        <v>84406</v>
      </c>
      <c r="C15253" t="s">
        <v>19164</v>
      </c>
      <c r="D15253" s="11">
        <v>46194.729733796303</v>
      </c>
      <c r="E15253" t="s">
        <v>19165</v>
      </c>
      <c r="F15253" t="s">
        <v>6415</v>
      </c>
      <c r="G15253" t="s">
        <v>6372</v>
      </c>
      <c r="H15253" t="s">
        <v>6360</v>
      </c>
      <c r="I15253" t="s">
        <v>65</v>
      </c>
      <c r="J15253" t="s">
        <v>67</v>
      </c>
      <c r="K15253" t="s">
        <v>19166</v>
      </c>
      <c r="L15253" t="s">
        <v>18336</v>
      </c>
      <c r="M15253" t="s">
        <v>19167</v>
      </c>
      <c r="N15253" t="s">
        <v>7469</v>
      </c>
      <c r="O15253" t="s">
        <v>9718</v>
      </c>
      <c r="P15253">
        <v>4258000</v>
      </c>
      <c r="Q15253" t="s">
        <v>6636</v>
      </c>
      <c r="R15253" t="s">
        <v>6636</v>
      </c>
      <c r="S15253" s="12"/>
      <c r="T15253" s="13"/>
      <c r="U15253" t="s">
        <v>6721</v>
      </c>
    </row>
    <row r="15254" spans="1:21" x14ac:dyDescent="0.25">
      <c r="A15254" t="s">
        <v>6619</v>
      </c>
      <c r="B15254" s="12">
        <v>84406</v>
      </c>
      <c r="C15254" t="s">
        <v>19164</v>
      </c>
      <c r="D15254" s="11">
        <v>46194.729733796303</v>
      </c>
      <c r="E15254" t="s">
        <v>19165</v>
      </c>
      <c r="F15254" t="s">
        <v>6415</v>
      </c>
      <c r="G15254" t="s">
        <v>11143</v>
      </c>
      <c r="H15254" t="s">
        <v>6360</v>
      </c>
      <c r="I15254" t="s">
        <v>65</v>
      </c>
      <c r="J15254" t="s">
        <v>67</v>
      </c>
      <c r="K15254" t="s">
        <v>19166</v>
      </c>
      <c r="L15254" t="s">
        <v>18336</v>
      </c>
      <c r="M15254" t="s">
        <v>19167</v>
      </c>
      <c r="N15254" t="s">
        <v>7469</v>
      </c>
      <c r="O15254" t="s">
        <v>9718</v>
      </c>
      <c r="P15254">
        <v>4258000</v>
      </c>
      <c r="Q15254" t="s">
        <v>6636</v>
      </c>
      <c r="R15254" t="s">
        <v>6636</v>
      </c>
      <c r="S15254" s="12"/>
      <c r="T15254" s="13"/>
      <c r="U15254" t="s">
        <v>6721</v>
      </c>
    </row>
    <row r="15255" spans="1:21" x14ac:dyDescent="0.25">
      <c r="A15255" t="s">
        <v>6619</v>
      </c>
      <c r="B15255" s="12">
        <v>84410</v>
      </c>
      <c r="C15255" t="s">
        <v>19160</v>
      </c>
      <c r="D15255" s="11">
        <v>46194.738993055602</v>
      </c>
      <c r="E15255" t="s">
        <v>19161</v>
      </c>
      <c r="F15255" t="s">
        <v>6415</v>
      </c>
      <c r="G15255" t="s">
        <v>6448</v>
      </c>
      <c r="H15255" t="s">
        <v>6360</v>
      </c>
      <c r="I15255" t="s">
        <v>55</v>
      </c>
      <c r="J15255" t="s">
        <v>6803</v>
      </c>
      <c r="K15255" t="s">
        <v>19162</v>
      </c>
      <c r="L15255" t="s">
        <v>151</v>
      </c>
      <c r="M15255" t="s">
        <v>19163</v>
      </c>
      <c r="N15255" t="s">
        <v>7469</v>
      </c>
      <c r="O15255" t="s">
        <v>7470</v>
      </c>
      <c r="P15255">
        <v>6160000</v>
      </c>
      <c r="Q15255" t="s">
        <v>6636</v>
      </c>
      <c r="R15255" t="s">
        <v>6636</v>
      </c>
      <c r="S15255" s="12"/>
      <c r="T15255" s="13"/>
      <c r="U15255" t="s">
        <v>6920</v>
      </c>
    </row>
    <row r="15256" spans="1:21" x14ac:dyDescent="0.25">
      <c r="A15256" t="s">
        <v>6619</v>
      </c>
      <c r="B15256" s="12">
        <v>84410</v>
      </c>
      <c r="C15256" t="s">
        <v>19160</v>
      </c>
      <c r="D15256" s="11">
        <v>46194.738993055602</v>
      </c>
      <c r="E15256" t="s">
        <v>19161</v>
      </c>
      <c r="F15256" t="s">
        <v>6415</v>
      </c>
      <c r="G15256" t="s">
        <v>6447</v>
      </c>
      <c r="H15256" t="s">
        <v>6360</v>
      </c>
      <c r="I15256" t="s">
        <v>55</v>
      </c>
      <c r="J15256" t="s">
        <v>6803</v>
      </c>
      <c r="K15256" t="s">
        <v>19162</v>
      </c>
      <c r="L15256" t="s">
        <v>151</v>
      </c>
      <c r="M15256" t="s">
        <v>19163</v>
      </c>
      <c r="N15256" t="s">
        <v>7469</v>
      </c>
      <c r="O15256" t="s">
        <v>7470</v>
      </c>
      <c r="P15256">
        <v>6160000</v>
      </c>
      <c r="Q15256" t="s">
        <v>6636</v>
      </c>
      <c r="R15256" t="s">
        <v>6636</v>
      </c>
      <c r="S15256" s="12"/>
      <c r="T15256" s="13"/>
      <c r="U15256" t="s">
        <v>6920</v>
      </c>
    </row>
    <row r="15257" spans="1:21" x14ac:dyDescent="0.25">
      <c r="A15257" t="s">
        <v>6637</v>
      </c>
      <c r="B15257" s="12">
        <v>84596</v>
      </c>
      <c r="C15257" t="s">
        <v>19168</v>
      </c>
      <c r="D15257" s="11">
        <v>46194.84375</v>
      </c>
      <c r="E15257" t="s">
        <v>19169</v>
      </c>
      <c r="F15257" t="s">
        <v>6415</v>
      </c>
      <c r="G15257" t="s">
        <v>18687</v>
      </c>
      <c r="H15257" t="s">
        <v>6360</v>
      </c>
      <c r="I15257" t="s">
        <v>65</v>
      </c>
      <c r="J15257" t="s">
        <v>573</v>
      </c>
      <c r="K15257" t="s">
        <v>19125</v>
      </c>
      <c r="L15257" t="s">
        <v>808</v>
      </c>
      <c r="M15257" t="s">
        <v>19126</v>
      </c>
      <c r="N15257" t="s">
        <v>7469</v>
      </c>
      <c r="O15257" t="s">
        <v>7933</v>
      </c>
      <c r="P15257">
        <v>7580000</v>
      </c>
      <c r="Q15257" t="s">
        <v>6636</v>
      </c>
      <c r="R15257" t="s">
        <v>6636</v>
      </c>
      <c r="S15257" s="12"/>
      <c r="T15257" s="13"/>
      <c r="U15257" t="s">
        <v>10462</v>
      </c>
    </row>
    <row r="15258" spans="1:21" x14ac:dyDescent="0.25">
      <c r="A15258" t="s">
        <v>6637</v>
      </c>
      <c r="B15258" s="12">
        <v>84432</v>
      </c>
      <c r="C15258" t="s">
        <v>19170</v>
      </c>
      <c r="D15258" s="11">
        <v>46194.928124999999</v>
      </c>
      <c r="E15258" t="s">
        <v>19171</v>
      </c>
      <c r="F15258" t="s">
        <v>6415</v>
      </c>
      <c r="G15258" t="s">
        <v>18652</v>
      </c>
      <c r="H15258" t="s">
        <v>6360</v>
      </c>
      <c r="I15258" t="s">
        <v>65</v>
      </c>
      <c r="J15258" t="s">
        <v>57</v>
      </c>
      <c r="K15258" t="s">
        <v>19172</v>
      </c>
      <c r="L15258" t="s">
        <v>1870</v>
      </c>
      <c r="M15258" t="s">
        <v>19173</v>
      </c>
      <c r="N15258" t="s">
        <v>7469</v>
      </c>
      <c r="O15258" t="s">
        <v>7470</v>
      </c>
      <c r="P15258">
        <v>5760000</v>
      </c>
      <c r="Q15258" t="s">
        <v>6636</v>
      </c>
      <c r="R15258" t="s">
        <v>6636</v>
      </c>
      <c r="S15258" s="12"/>
      <c r="T15258" s="13"/>
      <c r="U15258" t="s">
        <v>10498</v>
      </c>
    </row>
    <row r="15259" spans="1:21" x14ac:dyDescent="0.25">
      <c r="A15259" t="s">
        <v>6637</v>
      </c>
      <c r="B15259" s="12">
        <v>84438</v>
      </c>
      <c r="C15259" t="s">
        <v>19174</v>
      </c>
      <c r="D15259" s="11">
        <v>46194.941203703696</v>
      </c>
      <c r="E15259" t="s">
        <v>19175</v>
      </c>
      <c r="F15259" t="s">
        <v>6415</v>
      </c>
      <c r="G15259" t="s">
        <v>6397</v>
      </c>
      <c r="H15259" t="s">
        <v>6360</v>
      </c>
      <c r="I15259" t="s">
        <v>55</v>
      </c>
      <c r="J15259" t="s">
        <v>164</v>
      </c>
      <c r="K15259" t="s">
        <v>19176</v>
      </c>
      <c r="L15259" t="s">
        <v>18668</v>
      </c>
      <c r="M15259" t="s">
        <v>19177</v>
      </c>
      <c r="N15259" t="s">
        <v>7469</v>
      </c>
      <c r="O15259" t="s">
        <v>7470</v>
      </c>
      <c r="P15259">
        <v>5760000</v>
      </c>
      <c r="Q15259" t="s">
        <v>6636</v>
      </c>
      <c r="R15259" t="s">
        <v>6636</v>
      </c>
      <c r="S15259" s="12"/>
      <c r="T15259" s="13"/>
      <c r="U15259" t="s">
        <v>11489</v>
      </c>
    </row>
    <row r="15260" spans="1:21" x14ac:dyDescent="0.25">
      <c r="A15260" t="s">
        <v>6637</v>
      </c>
      <c r="B15260" s="12">
        <v>84438</v>
      </c>
      <c r="C15260" t="s">
        <v>19174</v>
      </c>
      <c r="D15260" s="11">
        <v>46194.941203703696</v>
      </c>
      <c r="E15260" t="s">
        <v>19175</v>
      </c>
      <c r="F15260" t="s">
        <v>6415</v>
      </c>
      <c r="G15260" t="s">
        <v>18670</v>
      </c>
      <c r="H15260" t="s">
        <v>6360</v>
      </c>
      <c r="I15260" t="s">
        <v>55</v>
      </c>
      <c r="J15260" t="s">
        <v>164</v>
      </c>
      <c r="K15260" t="s">
        <v>19176</v>
      </c>
      <c r="L15260" t="s">
        <v>18668</v>
      </c>
      <c r="M15260" t="s">
        <v>19177</v>
      </c>
      <c r="N15260" t="s">
        <v>7469</v>
      </c>
      <c r="O15260" t="s">
        <v>7470</v>
      </c>
      <c r="P15260">
        <v>5760000</v>
      </c>
      <c r="Q15260" t="s">
        <v>6636</v>
      </c>
      <c r="R15260" t="s">
        <v>6636</v>
      </c>
      <c r="S15260" s="12"/>
      <c r="T15260" s="13"/>
      <c r="U15260" t="s">
        <v>11489</v>
      </c>
    </row>
    <row r="15261" spans="1:21" x14ac:dyDescent="0.25">
      <c r="A15261" t="s">
        <v>6637</v>
      </c>
      <c r="B15261" s="12">
        <v>169004</v>
      </c>
      <c r="C15261" t="s">
        <v>19178</v>
      </c>
      <c r="D15261" s="11">
        <v>46194.982986111099</v>
      </c>
      <c r="E15261" t="s">
        <v>19179</v>
      </c>
      <c r="F15261" t="s">
        <v>6415</v>
      </c>
      <c r="G15261" t="s">
        <v>18710</v>
      </c>
      <c r="H15261" t="s">
        <v>6360</v>
      </c>
      <c r="I15261" t="s">
        <v>65</v>
      </c>
      <c r="J15261" t="s">
        <v>219</v>
      </c>
      <c r="K15261" t="s">
        <v>19180</v>
      </c>
      <c r="L15261" t="s">
        <v>1131</v>
      </c>
      <c r="M15261" t="s">
        <v>19181</v>
      </c>
      <c r="N15261" t="s">
        <v>7469</v>
      </c>
      <c r="O15261" t="s">
        <v>7470</v>
      </c>
      <c r="P15261">
        <v>10720000</v>
      </c>
      <c r="Q15261" t="s">
        <v>6636</v>
      </c>
      <c r="R15261" t="s">
        <v>6636</v>
      </c>
      <c r="S15261" s="12"/>
      <c r="T15261" s="13"/>
      <c r="U15261" t="s">
        <v>7418</v>
      </c>
    </row>
    <row r="15262" spans="1:21" x14ac:dyDescent="0.25">
      <c r="A15262" t="s">
        <v>6614</v>
      </c>
      <c r="B15262" s="12"/>
      <c r="C15262" t="s">
        <v>19182</v>
      </c>
      <c r="D15262" s="11">
        <v>46195</v>
      </c>
      <c r="E15262" t="s">
        <v>19183</v>
      </c>
      <c r="F15262" t="s">
        <v>6415</v>
      </c>
      <c r="G15262" t="s">
        <v>6636</v>
      </c>
      <c r="H15262" t="s">
        <v>6360</v>
      </c>
      <c r="I15262" t="s">
        <v>6636</v>
      </c>
      <c r="J15262" t="s">
        <v>6636</v>
      </c>
      <c r="K15262" t="s">
        <v>6636</v>
      </c>
      <c r="L15262" t="s">
        <v>6636</v>
      </c>
      <c r="M15262" t="s">
        <v>19184</v>
      </c>
      <c r="N15262" t="s">
        <v>6761</v>
      </c>
      <c r="O15262" t="s">
        <v>6762</v>
      </c>
      <c r="P15262">
        <v>4400000</v>
      </c>
      <c r="Q15262" t="s">
        <v>6636</v>
      </c>
      <c r="R15262" t="s">
        <v>6636</v>
      </c>
      <c r="S15262" s="12">
        <v>1</v>
      </c>
      <c r="T15262" s="13"/>
      <c r="U15262" t="s">
        <v>6636</v>
      </c>
    </row>
    <row r="15263" spans="1:21" x14ac:dyDescent="0.25">
      <c r="A15263" t="s">
        <v>6614</v>
      </c>
      <c r="B15263" s="12"/>
      <c r="C15263" t="s">
        <v>19185</v>
      </c>
      <c r="D15263" s="11">
        <v>46195</v>
      </c>
      <c r="E15263" t="s">
        <v>19186</v>
      </c>
      <c r="F15263" t="s">
        <v>6415</v>
      </c>
      <c r="G15263" t="s">
        <v>6636</v>
      </c>
      <c r="H15263" t="s">
        <v>6360</v>
      </c>
      <c r="I15263" t="s">
        <v>6636</v>
      </c>
      <c r="J15263" t="s">
        <v>6636</v>
      </c>
      <c r="K15263" t="s">
        <v>6636</v>
      </c>
      <c r="L15263" t="s">
        <v>6636</v>
      </c>
      <c r="M15263" t="s">
        <v>6636</v>
      </c>
      <c r="N15263" t="s">
        <v>6636</v>
      </c>
      <c r="O15263" t="s">
        <v>6636</v>
      </c>
      <c r="P15263">
        <v>8000000</v>
      </c>
      <c r="Q15263" t="s">
        <v>6636</v>
      </c>
      <c r="R15263" t="s">
        <v>6636</v>
      </c>
      <c r="S15263" s="12">
        <v>1</v>
      </c>
      <c r="T15263" s="13"/>
      <c r="U15263" t="s">
        <v>6636</v>
      </c>
    </row>
    <row r="15264" spans="1:21" x14ac:dyDescent="0.25">
      <c r="A15264" t="s">
        <v>6637</v>
      </c>
      <c r="B15264" s="12">
        <v>84478</v>
      </c>
      <c r="C15264" t="s">
        <v>11141</v>
      </c>
      <c r="D15264" s="11">
        <v>46195.255196759303</v>
      </c>
      <c r="E15264" t="s">
        <v>11142</v>
      </c>
      <c r="F15264" t="s">
        <v>6415</v>
      </c>
      <c r="G15264" t="s">
        <v>11143</v>
      </c>
      <c r="H15264" t="s">
        <v>6360</v>
      </c>
      <c r="I15264" t="s">
        <v>65</v>
      </c>
      <c r="J15264" t="s">
        <v>219</v>
      </c>
      <c r="K15264" t="s">
        <v>19187</v>
      </c>
      <c r="L15264" t="s">
        <v>18336</v>
      </c>
      <c r="M15264" t="s">
        <v>19188</v>
      </c>
      <c r="N15264" t="s">
        <v>7469</v>
      </c>
      <c r="O15264" t="s">
        <v>7470</v>
      </c>
      <c r="P15264">
        <v>5760000</v>
      </c>
      <c r="Q15264" t="s">
        <v>6636</v>
      </c>
      <c r="R15264" t="s">
        <v>6636</v>
      </c>
      <c r="S15264" s="12"/>
      <c r="T15264" s="13"/>
      <c r="U15264" t="s">
        <v>6636</v>
      </c>
    </row>
    <row r="15265" spans="1:21" x14ac:dyDescent="0.25">
      <c r="A15265" t="s">
        <v>6619</v>
      </c>
      <c r="B15265" s="12">
        <v>84432</v>
      </c>
      <c r="C15265" t="s">
        <v>19170</v>
      </c>
      <c r="D15265" s="11">
        <v>46195.408275463</v>
      </c>
      <c r="E15265" t="s">
        <v>19171</v>
      </c>
      <c r="F15265" t="s">
        <v>6415</v>
      </c>
      <c r="G15265" t="s">
        <v>18652</v>
      </c>
      <c r="H15265" t="s">
        <v>6360</v>
      </c>
      <c r="I15265" t="s">
        <v>65</v>
      </c>
      <c r="J15265" t="s">
        <v>57</v>
      </c>
      <c r="K15265" t="s">
        <v>19172</v>
      </c>
      <c r="L15265" t="s">
        <v>1870</v>
      </c>
      <c r="M15265" t="s">
        <v>19173</v>
      </c>
      <c r="N15265" t="s">
        <v>7469</v>
      </c>
      <c r="O15265" t="s">
        <v>7470</v>
      </c>
      <c r="P15265">
        <v>5760000</v>
      </c>
      <c r="Q15265" t="s">
        <v>6636</v>
      </c>
      <c r="R15265" t="s">
        <v>6636</v>
      </c>
      <c r="S15265" s="12"/>
      <c r="T15265" s="13"/>
      <c r="U15265" t="s">
        <v>10498</v>
      </c>
    </row>
    <row r="15266" spans="1:21" x14ac:dyDescent="0.25">
      <c r="A15266" t="s">
        <v>6619</v>
      </c>
      <c r="B15266" s="12">
        <v>84438</v>
      </c>
      <c r="C15266" t="s">
        <v>19174</v>
      </c>
      <c r="D15266" s="11">
        <v>46195.432638888902</v>
      </c>
      <c r="E15266" t="s">
        <v>19175</v>
      </c>
      <c r="F15266" t="s">
        <v>6415</v>
      </c>
      <c r="G15266" t="s">
        <v>6397</v>
      </c>
      <c r="H15266" t="s">
        <v>6360</v>
      </c>
      <c r="I15266" t="s">
        <v>55</v>
      </c>
      <c r="J15266" t="s">
        <v>164</v>
      </c>
      <c r="K15266" t="s">
        <v>19176</v>
      </c>
      <c r="L15266" t="s">
        <v>18668</v>
      </c>
      <c r="M15266" t="s">
        <v>19177</v>
      </c>
      <c r="N15266" t="s">
        <v>7469</v>
      </c>
      <c r="O15266" t="s">
        <v>7470</v>
      </c>
      <c r="P15266">
        <v>5760000</v>
      </c>
      <c r="Q15266" t="s">
        <v>6636</v>
      </c>
      <c r="R15266" t="s">
        <v>6636</v>
      </c>
      <c r="S15266" s="12"/>
      <c r="T15266" s="13"/>
      <c r="U15266" t="s">
        <v>11489</v>
      </c>
    </row>
    <row r="15267" spans="1:21" x14ac:dyDescent="0.25">
      <c r="A15267" t="s">
        <v>6619</v>
      </c>
      <c r="B15267" s="12">
        <v>84438</v>
      </c>
      <c r="C15267" t="s">
        <v>19174</v>
      </c>
      <c r="D15267" s="11">
        <v>46195.432638888902</v>
      </c>
      <c r="E15267" t="s">
        <v>19175</v>
      </c>
      <c r="F15267" t="s">
        <v>6415</v>
      </c>
      <c r="G15267" t="s">
        <v>18670</v>
      </c>
      <c r="H15267" t="s">
        <v>6360</v>
      </c>
      <c r="I15267" t="s">
        <v>55</v>
      </c>
      <c r="J15267" t="s">
        <v>164</v>
      </c>
      <c r="K15267" t="s">
        <v>19176</v>
      </c>
      <c r="L15267" t="s">
        <v>18668</v>
      </c>
      <c r="M15267" t="s">
        <v>19177</v>
      </c>
      <c r="N15267" t="s">
        <v>7469</v>
      </c>
      <c r="O15267" t="s">
        <v>7470</v>
      </c>
      <c r="P15267">
        <v>5760000</v>
      </c>
      <c r="Q15267" t="s">
        <v>6636</v>
      </c>
      <c r="R15267" t="s">
        <v>6636</v>
      </c>
      <c r="S15267" s="12"/>
      <c r="T15267" s="13"/>
      <c r="U15267" t="s">
        <v>11489</v>
      </c>
    </row>
    <row r="15268" spans="1:21" x14ac:dyDescent="0.25">
      <c r="A15268" t="s">
        <v>6619</v>
      </c>
      <c r="B15268" s="12">
        <v>84440</v>
      </c>
      <c r="C15268" t="s">
        <v>19153</v>
      </c>
      <c r="D15268" s="11">
        <v>46195.441446759301</v>
      </c>
      <c r="E15268" t="s">
        <v>19154</v>
      </c>
      <c r="F15268" t="s">
        <v>6415</v>
      </c>
      <c r="G15268" t="s">
        <v>6445</v>
      </c>
      <c r="H15268" t="s">
        <v>6360</v>
      </c>
      <c r="I15268" t="s">
        <v>55</v>
      </c>
      <c r="J15268" t="s">
        <v>164</v>
      </c>
      <c r="K15268" t="s">
        <v>19145</v>
      </c>
      <c r="L15268" t="s">
        <v>160</v>
      </c>
      <c r="M15268" t="s">
        <v>19146</v>
      </c>
      <c r="N15268" t="s">
        <v>7469</v>
      </c>
      <c r="O15268" t="s">
        <v>9718</v>
      </c>
      <c r="P15268">
        <v>4760000</v>
      </c>
      <c r="Q15268" t="s">
        <v>6636</v>
      </c>
      <c r="R15268" t="s">
        <v>6636</v>
      </c>
      <c r="S15268" s="12"/>
      <c r="T15268" s="13"/>
      <c r="U15268" t="s">
        <v>7056</v>
      </c>
    </row>
    <row r="15269" spans="1:21" x14ac:dyDescent="0.25">
      <c r="A15269" t="s">
        <v>6619</v>
      </c>
      <c r="B15269" s="12">
        <v>84478</v>
      </c>
      <c r="C15269" t="s">
        <v>11141</v>
      </c>
      <c r="D15269" s="11">
        <v>46195.584999999999</v>
      </c>
      <c r="E15269" t="s">
        <v>11142</v>
      </c>
      <c r="F15269" t="s">
        <v>6415</v>
      </c>
      <c r="G15269" t="s">
        <v>11143</v>
      </c>
      <c r="H15269" t="s">
        <v>6360</v>
      </c>
      <c r="I15269" t="s">
        <v>65</v>
      </c>
      <c r="J15269" t="s">
        <v>219</v>
      </c>
      <c r="K15269" t="s">
        <v>19187</v>
      </c>
      <c r="L15269" t="s">
        <v>18336</v>
      </c>
      <c r="M15269" t="s">
        <v>19188</v>
      </c>
      <c r="N15269" t="s">
        <v>7469</v>
      </c>
      <c r="O15269" t="s">
        <v>7470</v>
      </c>
      <c r="P15269">
        <v>5760000</v>
      </c>
      <c r="Q15269" t="s">
        <v>6636</v>
      </c>
      <c r="R15269" t="s">
        <v>6636</v>
      </c>
      <c r="S15269" s="12"/>
      <c r="T15269" s="13"/>
      <c r="U15269" t="s">
        <v>6636</v>
      </c>
    </row>
    <row r="15270" spans="1:21" x14ac:dyDescent="0.25">
      <c r="A15270" t="s">
        <v>6637</v>
      </c>
      <c r="B15270" s="12">
        <v>84516</v>
      </c>
      <c r="C15270" t="s">
        <v>19189</v>
      </c>
      <c r="D15270" s="11">
        <v>46195.602199074099</v>
      </c>
      <c r="E15270" t="s">
        <v>19190</v>
      </c>
      <c r="F15270" t="s">
        <v>6415</v>
      </c>
      <c r="G15270" t="s">
        <v>6496</v>
      </c>
      <c r="H15270" t="s">
        <v>6360</v>
      </c>
      <c r="I15270" t="s">
        <v>65</v>
      </c>
      <c r="J15270" t="s">
        <v>67</v>
      </c>
      <c r="K15270" t="s">
        <v>18777</v>
      </c>
      <c r="L15270" t="s">
        <v>18633</v>
      </c>
      <c r="M15270" t="s">
        <v>18778</v>
      </c>
      <c r="N15270" t="s">
        <v>7469</v>
      </c>
      <c r="O15270" t="s">
        <v>7933</v>
      </c>
      <c r="P15270">
        <v>7580000</v>
      </c>
      <c r="Q15270" t="s">
        <v>6778</v>
      </c>
      <c r="R15270" t="s">
        <v>6911</v>
      </c>
      <c r="S15270" s="12"/>
      <c r="T15270" s="13"/>
      <c r="U15270" t="s">
        <v>6636</v>
      </c>
    </row>
    <row r="15271" spans="1:21" x14ac:dyDescent="0.25">
      <c r="A15271" t="s">
        <v>6637</v>
      </c>
      <c r="B15271" s="12">
        <v>84516</v>
      </c>
      <c r="C15271" t="s">
        <v>19189</v>
      </c>
      <c r="D15271" s="11">
        <v>46195.602199074099</v>
      </c>
      <c r="E15271" t="s">
        <v>19190</v>
      </c>
      <c r="F15271" t="s">
        <v>6415</v>
      </c>
      <c r="G15271" t="s">
        <v>6497</v>
      </c>
      <c r="H15271" t="s">
        <v>6360</v>
      </c>
      <c r="I15271" t="s">
        <v>65</v>
      </c>
      <c r="J15271" t="s">
        <v>67</v>
      </c>
      <c r="K15271" t="s">
        <v>18777</v>
      </c>
      <c r="L15271" t="s">
        <v>18633</v>
      </c>
      <c r="M15271" t="s">
        <v>18778</v>
      </c>
      <c r="N15271" t="s">
        <v>7469</v>
      </c>
      <c r="O15271" t="s">
        <v>7933</v>
      </c>
      <c r="P15271">
        <v>7580000</v>
      </c>
      <c r="Q15271" t="s">
        <v>6778</v>
      </c>
      <c r="R15271" t="s">
        <v>6911</v>
      </c>
      <c r="S15271" s="12"/>
      <c r="T15271" s="13"/>
      <c r="U15271" t="s">
        <v>6636</v>
      </c>
    </row>
    <row r="15272" spans="1:21" x14ac:dyDescent="0.25">
      <c r="A15272" t="s">
        <v>6637</v>
      </c>
      <c r="B15272" s="12">
        <v>84516</v>
      </c>
      <c r="C15272" t="s">
        <v>19189</v>
      </c>
      <c r="D15272" s="11">
        <v>46195.602199074099</v>
      </c>
      <c r="E15272" t="s">
        <v>19190</v>
      </c>
      <c r="F15272" t="s">
        <v>6415</v>
      </c>
      <c r="G15272" t="s">
        <v>6498</v>
      </c>
      <c r="H15272" t="s">
        <v>6360</v>
      </c>
      <c r="I15272" t="s">
        <v>65</v>
      </c>
      <c r="J15272" t="s">
        <v>67</v>
      </c>
      <c r="K15272" t="s">
        <v>18777</v>
      </c>
      <c r="L15272" t="s">
        <v>18633</v>
      </c>
      <c r="M15272" t="s">
        <v>18778</v>
      </c>
      <c r="N15272" t="s">
        <v>7469</v>
      </c>
      <c r="O15272" t="s">
        <v>7933</v>
      </c>
      <c r="P15272">
        <v>7580000</v>
      </c>
      <c r="Q15272" t="s">
        <v>6778</v>
      </c>
      <c r="R15272" t="s">
        <v>6911</v>
      </c>
      <c r="S15272" s="12"/>
      <c r="T15272" s="13"/>
      <c r="U15272" t="s">
        <v>6636</v>
      </c>
    </row>
    <row r="15273" spans="1:21" x14ac:dyDescent="0.25">
      <c r="A15273" t="s">
        <v>6637</v>
      </c>
      <c r="B15273" s="12">
        <v>84516</v>
      </c>
      <c r="C15273" t="s">
        <v>19189</v>
      </c>
      <c r="D15273" s="11">
        <v>46195.602199074099</v>
      </c>
      <c r="E15273" t="s">
        <v>19190</v>
      </c>
      <c r="F15273" t="s">
        <v>6415</v>
      </c>
      <c r="G15273" t="s">
        <v>6499</v>
      </c>
      <c r="H15273" t="s">
        <v>6360</v>
      </c>
      <c r="I15273" t="s">
        <v>65</v>
      </c>
      <c r="J15273" t="s">
        <v>67</v>
      </c>
      <c r="K15273" t="s">
        <v>18777</v>
      </c>
      <c r="L15273" t="s">
        <v>18633</v>
      </c>
      <c r="M15273" t="s">
        <v>18778</v>
      </c>
      <c r="N15273" t="s">
        <v>7469</v>
      </c>
      <c r="O15273" t="s">
        <v>7933</v>
      </c>
      <c r="P15273">
        <v>7580000</v>
      </c>
      <c r="Q15273" t="s">
        <v>6778</v>
      </c>
      <c r="R15273" t="s">
        <v>6911</v>
      </c>
      <c r="S15273" s="12"/>
      <c r="T15273" s="13"/>
      <c r="U15273" t="s">
        <v>6636</v>
      </c>
    </row>
    <row r="15274" spans="1:21" x14ac:dyDescent="0.25">
      <c r="A15274" t="s">
        <v>6637</v>
      </c>
      <c r="B15274" s="12">
        <v>84504</v>
      </c>
      <c r="C15274" t="s">
        <v>19191</v>
      </c>
      <c r="D15274" s="11">
        <v>46195.645486111098</v>
      </c>
      <c r="E15274" t="s">
        <v>19192</v>
      </c>
      <c r="F15274" t="s">
        <v>6415</v>
      </c>
      <c r="G15274" t="s">
        <v>12930</v>
      </c>
      <c r="H15274" t="s">
        <v>6360</v>
      </c>
      <c r="I15274" t="s">
        <v>65</v>
      </c>
      <c r="J15274" t="s">
        <v>219</v>
      </c>
      <c r="K15274" t="s">
        <v>19193</v>
      </c>
      <c r="L15274" t="s">
        <v>3820</v>
      </c>
      <c r="M15274" t="s">
        <v>19194</v>
      </c>
      <c r="N15274" t="s">
        <v>7469</v>
      </c>
      <c r="O15274" t="s">
        <v>7470</v>
      </c>
      <c r="P15274">
        <v>5760000</v>
      </c>
      <c r="Q15274" t="s">
        <v>6636</v>
      </c>
      <c r="R15274" t="s">
        <v>6636</v>
      </c>
      <c r="S15274" s="12"/>
      <c r="T15274" s="13"/>
      <c r="U15274" t="s">
        <v>6780</v>
      </c>
    </row>
    <row r="15275" spans="1:21" x14ac:dyDescent="0.25">
      <c r="A15275" t="s">
        <v>6637</v>
      </c>
      <c r="B15275" s="12">
        <v>84504</v>
      </c>
      <c r="C15275" t="s">
        <v>19191</v>
      </c>
      <c r="D15275" s="11">
        <v>46195.645486111098</v>
      </c>
      <c r="E15275" t="s">
        <v>19192</v>
      </c>
      <c r="F15275" t="s">
        <v>6415</v>
      </c>
      <c r="G15275" t="s">
        <v>6364</v>
      </c>
      <c r="H15275" t="s">
        <v>6360</v>
      </c>
      <c r="I15275" t="s">
        <v>65</v>
      </c>
      <c r="J15275" t="s">
        <v>219</v>
      </c>
      <c r="K15275" t="s">
        <v>19193</v>
      </c>
      <c r="L15275" t="s">
        <v>3820</v>
      </c>
      <c r="M15275" t="s">
        <v>19194</v>
      </c>
      <c r="N15275" t="s">
        <v>7469</v>
      </c>
      <c r="O15275" t="s">
        <v>7470</v>
      </c>
      <c r="P15275">
        <v>5760000</v>
      </c>
      <c r="Q15275" t="s">
        <v>6636</v>
      </c>
      <c r="R15275" t="s">
        <v>6636</v>
      </c>
      <c r="S15275" s="12"/>
      <c r="T15275" s="13"/>
      <c r="U15275" t="s">
        <v>6780</v>
      </c>
    </row>
    <row r="15276" spans="1:21" x14ac:dyDescent="0.25">
      <c r="A15276" t="s">
        <v>6619</v>
      </c>
      <c r="B15276" s="12">
        <v>84504</v>
      </c>
      <c r="C15276" t="s">
        <v>19191</v>
      </c>
      <c r="D15276" s="11">
        <v>46195.661249999997</v>
      </c>
      <c r="E15276" t="s">
        <v>19192</v>
      </c>
      <c r="F15276" t="s">
        <v>6415</v>
      </c>
      <c r="G15276" t="s">
        <v>12930</v>
      </c>
      <c r="H15276" t="s">
        <v>6360</v>
      </c>
      <c r="I15276" t="s">
        <v>65</v>
      </c>
      <c r="J15276" t="s">
        <v>219</v>
      </c>
      <c r="K15276" t="s">
        <v>19193</v>
      </c>
      <c r="L15276" t="s">
        <v>3820</v>
      </c>
      <c r="M15276" t="s">
        <v>19194</v>
      </c>
      <c r="N15276" t="s">
        <v>7469</v>
      </c>
      <c r="O15276" t="s">
        <v>7470</v>
      </c>
      <c r="P15276">
        <v>5760000</v>
      </c>
      <c r="Q15276" t="s">
        <v>6636</v>
      </c>
      <c r="R15276" t="s">
        <v>6636</v>
      </c>
      <c r="S15276" s="12"/>
      <c r="T15276" s="13"/>
      <c r="U15276" t="s">
        <v>6780</v>
      </c>
    </row>
    <row r="15277" spans="1:21" x14ac:dyDescent="0.25">
      <c r="A15277" t="s">
        <v>6619</v>
      </c>
      <c r="B15277" s="12">
        <v>84504</v>
      </c>
      <c r="C15277" t="s">
        <v>19191</v>
      </c>
      <c r="D15277" s="11">
        <v>46195.661249999997</v>
      </c>
      <c r="E15277" t="s">
        <v>19192</v>
      </c>
      <c r="F15277" t="s">
        <v>6415</v>
      </c>
      <c r="G15277" t="s">
        <v>6364</v>
      </c>
      <c r="H15277" t="s">
        <v>6360</v>
      </c>
      <c r="I15277" t="s">
        <v>65</v>
      </c>
      <c r="J15277" t="s">
        <v>219</v>
      </c>
      <c r="K15277" t="s">
        <v>19193</v>
      </c>
      <c r="L15277" t="s">
        <v>3820</v>
      </c>
      <c r="M15277" t="s">
        <v>19194</v>
      </c>
      <c r="N15277" t="s">
        <v>7469</v>
      </c>
      <c r="O15277" t="s">
        <v>7470</v>
      </c>
      <c r="P15277">
        <v>5760000</v>
      </c>
      <c r="Q15277" t="s">
        <v>6636</v>
      </c>
      <c r="R15277" t="s">
        <v>6636</v>
      </c>
      <c r="S15277" s="12"/>
      <c r="T15277" s="13"/>
      <c r="U15277" t="s">
        <v>6780</v>
      </c>
    </row>
    <row r="15278" spans="1:21" x14ac:dyDescent="0.25">
      <c r="A15278" t="s">
        <v>6619</v>
      </c>
      <c r="B15278" s="12">
        <v>84516</v>
      </c>
      <c r="C15278" t="s">
        <v>19189</v>
      </c>
      <c r="D15278" s="11">
        <v>46195.719930555599</v>
      </c>
      <c r="E15278" t="s">
        <v>19190</v>
      </c>
      <c r="F15278" t="s">
        <v>6415</v>
      </c>
      <c r="G15278" t="s">
        <v>6496</v>
      </c>
      <c r="H15278" t="s">
        <v>6360</v>
      </c>
      <c r="I15278" t="s">
        <v>65</v>
      </c>
      <c r="J15278" t="s">
        <v>67</v>
      </c>
      <c r="K15278" t="s">
        <v>18777</v>
      </c>
      <c r="L15278" t="s">
        <v>18633</v>
      </c>
      <c r="M15278" t="s">
        <v>18778</v>
      </c>
      <c r="N15278" t="s">
        <v>7469</v>
      </c>
      <c r="O15278" t="s">
        <v>7933</v>
      </c>
      <c r="P15278">
        <v>7580000</v>
      </c>
      <c r="Q15278" t="s">
        <v>6778</v>
      </c>
      <c r="R15278" t="s">
        <v>6911</v>
      </c>
      <c r="S15278" s="12"/>
      <c r="T15278" s="13"/>
      <c r="U15278" t="s">
        <v>6636</v>
      </c>
    </row>
    <row r="15279" spans="1:21" x14ac:dyDescent="0.25">
      <c r="A15279" t="s">
        <v>6619</v>
      </c>
      <c r="B15279" s="12">
        <v>84516</v>
      </c>
      <c r="C15279" t="s">
        <v>19189</v>
      </c>
      <c r="D15279" s="11">
        <v>46195.719930555599</v>
      </c>
      <c r="E15279" t="s">
        <v>19190</v>
      </c>
      <c r="F15279" t="s">
        <v>6415</v>
      </c>
      <c r="G15279" t="s">
        <v>6497</v>
      </c>
      <c r="H15279" t="s">
        <v>6360</v>
      </c>
      <c r="I15279" t="s">
        <v>65</v>
      </c>
      <c r="J15279" t="s">
        <v>67</v>
      </c>
      <c r="K15279" t="s">
        <v>18777</v>
      </c>
      <c r="L15279" t="s">
        <v>18633</v>
      </c>
      <c r="M15279" t="s">
        <v>18778</v>
      </c>
      <c r="N15279" t="s">
        <v>7469</v>
      </c>
      <c r="O15279" t="s">
        <v>7933</v>
      </c>
      <c r="P15279">
        <v>7580000</v>
      </c>
      <c r="Q15279" t="s">
        <v>6778</v>
      </c>
      <c r="R15279" t="s">
        <v>6911</v>
      </c>
      <c r="S15279" s="12"/>
      <c r="T15279" s="13"/>
      <c r="U15279" t="s">
        <v>6636</v>
      </c>
    </row>
    <row r="15280" spans="1:21" x14ac:dyDescent="0.25">
      <c r="A15280" t="s">
        <v>6619</v>
      </c>
      <c r="B15280" s="12">
        <v>84516</v>
      </c>
      <c r="C15280" t="s">
        <v>19189</v>
      </c>
      <c r="D15280" s="11">
        <v>46195.719930555599</v>
      </c>
      <c r="E15280" t="s">
        <v>19190</v>
      </c>
      <c r="F15280" t="s">
        <v>6415</v>
      </c>
      <c r="G15280" t="s">
        <v>6498</v>
      </c>
      <c r="H15280" t="s">
        <v>6360</v>
      </c>
      <c r="I15280" t="s">
        <v>65</v>
      </c>
      <c r="J15280" t="s">
        <v>67</v>
      </c>
      <c r="K15280" t="s">
        <v>18777</v>
      </c>
      <c r="L15280" t="s">
        <v>18633</v>
      </c>
      <c r="M15280" t="s">
        <v>18778</v>
      </c>
      <c r="N15280" t="s">
        <v>7469</v>
      </c>
      <c r="O15280" t="s">
        <v>7933</v>
      </c>
      <c r="P15280">
        <v>7580000</v>
      </c>
      <c r="Q15280" t="s">
        <v>6778</v>
      </c>
      <c r="R15280" t="s">
        <v>6911</v>
      </c>
      <c r="S15280" s="12"/>
      <c r="T15280" s="13"/>
      <c r="U15280" t="s">
        <v>6636</v>
      </c>
    </row>
    <row r="15281" spans="1:21" x14ac:dyDescent="0.25">
      <c r="A15281" t="s">
        <v>6619</v>
      </c>
      <c r="B15281" s="12">
        <v>84516</v>
      </c>
      <c r="C15281" t="s">
        <v>19189</v>
      </c>
      <c r="D15281" s="11">
        <v>46195.719930555599</v>
      </c>
      <c r="E15281" t="s">
        <v>19190</v>
      </c>
      <c r="F15281" t="s">
        <v>6415</v>
      </c>
      <c r="G15281" t="s">
        <v>6499</v>
      </c>
      <c r="H15281" t="s">
        <v>6360</v>
      </c>
      <c r="I15281" t="s">
        <v>65</v>
      </c>
      <c r="J15281" t="s">
        <v>67</v>
      </c>
      <c r="K15281" t="s">
        <v>18777</v>
      </c>
      <c r="L15281" t="s">
        <v>18633</v>
      </c>
      <c r="M15281" t="s">
        <v>18778</v>
      </c>
      <c r="N15281" t="s">
        <v>7469</v>
      </c>
      <c r="O15281" t="s">
        <v>7933</v>
      </c>
      <c r="P15281">
        <v>7580000</v>
      </c>
      <c r="Q15281" t="s">
        <v>6778</v>
      </c>
      <c r="R15281" t="s">
        <v>6911</v>
      </c>
      <c r="S15281" s="12"/>
      <c r="T15281" s="13"/>
      <c r="U15281" t="s">
        <v>6636</v>
      </c>
    </row>
    <row r="15282" spans="1:21" x14ac:dyDescent="0.25">
      <c r="A15282" t="s">
        <v>6637</v>
      </c>
      <c r="B15282" s="12">
        <v>84552</v>
      </c>
      <c r="C15282" t="s">
        <v>19195</v>
      </c>
      <c r="D15282" s="11">
        <v>46195.820833333302</v>
      </c>
      <c r="E15282" t="s">
        <v>19196</v>
      </c>
      <c r="F15282" t="s">
        <v>6415</v>
      </c>
      <c r="G15282" t="s">
        <v>18687</v>
      </c>
      <c r="H15282" t="s">
        <v>6360</v>
      </c>
      <c r="I15282" t="s">
        <v>65</v>
      </c>
      <c r="J15282" t="s">
        <v>57</v>
      </c>
      <c r="K15282" t="s">
        <v>18933</v>
      </c>
      <c r="L15282" t="s">
        <v>808</v>
      </c>
      <c r="M15282" t="s">
        <v>18934</v>
      </c>
      <c r="N15282" t="s">
        <v>7469</v>
      </c>
      <c r="O15282" t="s">
        <v>9718</v>
      </c>
      <c r="P15282">
        <v>3998000</v>
      </c>
      <c r="Q15282" t="s">
        <v>6636</v>
      </c>
      <c r="R15282" t="s">
        <v>6636</v>
      </c>
      <c r="S15282" s="12"/>
      <c r="T15282" s="13"/>
      <c r="U15282" t="s">
        <v>8855</v>
      </c>
    </row>
    <row r="15283" spans="1:21" x14ac:dyDescent="0.25">
      <c r="A15283" t="s">
        <v>6619</v>
      </c>
      <c r="B15283" s="12">
        <v>84552</v>
      </c>
      <c r="C15283" t="s">
        <v>19195</v>
      </c>
      <c r="D15283" s="11">
        <v>46195.825034722198</v>
      </c>
      <c r="E15283" t="s">
        <v>19196</v>
      </c>
      <c r="F15283" t="s">
        <v>6415</v>
      </c>
      <c r="G15283" t="s">
        <v>18687</v>
      </c>
      <c r="H15283" t="s">
        <v>6360</v>
      </c>
      <c r="I15283" t="s">
        <v>65</v>
      </c>
      <c r="J15283" t="s">
        <v>57</v>
      </c>
      <c r="K15283" t="s">
        <v>18933</v>
      </c>
      <c r="L15283" t="s">
        <v>808</v>
      </c>
      <c r="M15283" t="s">
        <v>18934</v>
      </c>
      <c r="N15283" t="s">
        <v>7469</v>
      </c>
      <c r="O15283" t="s">
        <v>9718</v>
      </c>
      <c r="P15283">
        <v>3998000</v>
      </c>
      <c r="Q15283" t="s">
        <v>6636</v>
      </c>
      <c r="R15283" t="s">
        <v>6636</v>
      </c>
      <c r="S15283" s="12"/>
      <c r="T15283" s="13"/>
      <c r="U15283" t="s">
        <v>8855</v>
      </c>
    </row>
    <row r="15284" spans="1:21" x14ac:dyDescent="0.25">
      <c r="A15284" t="s">
        <v>6637</v>
      </c>
      <c r="B15284" s="12">
        <v>169434</v>
      </c>
      <c r="C15284" t="s">
        <v>19197</v>
      </c>
      <c r="D15284" s="11">
        <v>46196.2524305556</v>
      </c>
      <c r="E15284" t="s">
        <v>19198</v>
      </c>
      <c r="F15284" t="s">
        <v>6415</v>
      </c>
      <c r="G15284" t="s">
        <v>6392</v>
      </c>
      <c r="H15284" t="s">
        <v>6360</v>
      </c>
      <c r="I15284" t="s">
        <v>65</v>
      </c>
      <c r="J15284" t="s">
        <v>219</v>
      </c>
      <c r="K15284" t="s">
        <v>19199</v>
      </c>
      <c r="L15284" t="s">
        <v>5086</v>
      </c>
      <c r="M15284" t="s">
        <v>19200</v>
      </c>
      <c r="N15284" t="s">
        <v>7469</v>
      </c>
      <c r="O15284" t="s">
        <v>7470</v>
      </c>
      <c r="P15284">
        <v>10720000</v>
      </c>
      <c r="Q15284" t="s">
        <v>6636</v>
      </c>
      <c r="R15284" t="s">
        <v>6636</v>
      </c>
      <c r="S15284" s="12"/>
      <c r="T15284" s="13"/>
      <c r="U15284" t="s">
        <v>6636</v>
      </c>
    </row>
    <row r="15285" spans="1:21" x14ac:dyDescent="0.25">
      <c r="A15285" t="s">
        <v>6637</v>
      </c>
      <c r="B15285" s="12">
        <v>169434</v>
      </c>
      <c r="C15285" t="s">
        <v>19197</v>
      </c>
      <c r="D15285" s="11">
        <v>46196.2524305556</v>
      </c>
      <c r="E15285" t="s">
        <v>19198</v>
      </c>
      <c r="F15285" t="s">
        <v>6415</v>
      </c>
      <c r="G15285" t="s">
        <v>6390</v>
      </c>
      <c r="H15285" t="s">
        <v>6360</v>
      </c>
      <c r="I15285" t="s">
        <v>65</v>
      </c>
      <c r="J15285" t="s">
        <v>219</v>
      </c>
      <c r="K15285" t="s">
        <v>19199</v>
      </c>
      <c r="L15285" t="s">
        <v>5086</v>
      </c>
      <c r="M15285" t="s">
        <v>19200</v>
      </c>
      <c r="N15285" t="s">
        <v>7469</v>
      </c>
      <c r="O15285" t="s">
        <v>7470</v>
      </c>
      <c r="P15285">
        <v>10720000</v>
      </c>
      <c r="Q15285" t="s">
        <v>6636</v>
      </c>
      <c r="R15285" t="s">
        <v>6636</v>
      </c>
      <c r="S15285" s="12"/>
      <c r="T15285" s="13"/>
      <c r="U15285" t="s">
        <v>6636</v>
      </c>
    </row>
    <row r="15286" spans="1:21" x14ac:dyDescent="0.25">
      <c r="A15286" t="s">
        <v>6637</v>
      </c>
      <c r="B15286" s="12">
        <v>169434</v>
      </c>
      <c r="C15286" t="s">
        <v>19197</v>
      </c>
      <c r="D15286" s="11">
        <v>46196.2524305556</v>
      </c>
      <c r="E15286" t="s">
        <v>19198</v>
      </c>
      <c r="F15286" t="s">
        <v>6415</v>
      </c>
      <c r="G15286" t="s">
        <v>6388</v>
      </c>
      <c r="H15286" t="s">
        <v>6360</v>
      </c>
      <c r="I15286" t="s">
        <v>65</v>
      </c>
      <c r="J15286" t="s">
        <v>219</v>
      </c>
      <c r="K15286" t="s">
        <v>19199</v>
      </c>
      <c r="L15286" t="s">
        <v>5086</v>
      </c>
      <c r="M15286" t="s">
        <v>19200</v>
      </c>
      <c r="N15286" t="s">
        <v>7469</v>
      </c>
      <c r="O15286" t="s">
        <v>7470</v>
      </c>
      <c r="P15286">
        <v>10720000</v>
      </c>
      <c r="Q15286" t="s">
        <v>6636</v>
      </c>
      <c r="R15286" t="s">
        <v>6636</v>
      </c>
      <c r="S15286" s="12"/>
      <c r="T15286" s="13"/>
      <c r="U15286" t="s">
        <v>6636</v>
      </c>
    </row>
    <row r="15287" spans="1:21" x14ac:dyDescent="0.25">
      <c r="A15287" t="s">
        <v>6637</v>
      </c>
      <c r="B15287" s="12">
        <v>84590</v>
      </c>
      <c r="C15287" t="s">
        <v>19201</v>
      </c>
      <c r="D15287" s="11">
        <v>46196.377893518496</v>
      </c>
      <c r="E15287" t="s">
        <v>19202</v>
      </c>
      <c r="F15287" t="s">
        <v>6415</v>
      </c>
      <c r="G15287" t="s">
        <v>11132</v>
      </c>
      <c r="H15287" t="s">
        <v>6360</v>
      </c>
      <c r="I15287" t="s">
        <v>65</v>
      </c>
      <c r="J15287" t="s">
        <v>57</v>
      </c>
      <c r="K15287" t="s">
        <v>18844</v>
      </c>
      <c r="L15287" t="s">
        <v>2610</v>
      </c>
      <c r="M15287" t="s">
        <v>18845</v>
      </c>
      <c r="N15287" t="s">
        <v>7469</v>
      </c>
      <c r="O15287" t="s">
        <v>7470</v>
      </c>
      <c r="P15287">
        <v>5360000</v>
      </c>
      <c r="Q15287" t="s">
        <v>6636</v>
      </c>
      <c r="R15287" t="s">
        <v>6636</v>
      </c>
      <c r="S15287" s="12"/>
      <c r="T15287" s="13"/>
      <c r="U15287" t="s">
        <v>6671</v>
      </c>
    </row>
    <row r="15288" spans="1:21" x14ac:dyDescent="0.25">
      <c r="A15288" t="s">
        <v>6637</v>
      </c>
      <c r="B15288" s="12">
        <v>84590</v>
      </c>
      <c r="C15288" t="s">
        <v>19201</v>
      </c>
      <c r="D15288" s="11">
        <v>46196.377893518496</v>
      </c>
      <c r="E15288" t="s">
        <v>19202</v>
      </c>
      <c r="F15288" t="s">
        <v>6415</v>
      </c>
      <c r="G15288" t="s">
        <v>11133</v>
      </c>
      <c r="H15288" t="s">
        <v>6360</v>
      </c>
      <c r="I15288" t="s">
        <v>65</v>
      </c>
      <c r="J15288" t="s">
        <v>57</v>
      </c>
      <c r="K15288" t="s">
        <v>18844</v>
      </c>
      <c r="L15288" t="s">
        <v>2610</v>
      </c>
      <c r="M15288" t="s">
        <v>18845</v>
      </c>
      <c r="N15288" t="s">
        <v>7469</v>
      </c>
      <c r="O15288" t="s">
        <v>7470</v>
      </c>
      <c r="P15288">
        <v>5360000</v>
      </c>
      <c r="Q15288" t="s">
        <v>6636</v>
      </c>
      <c r="R15288" t="s">
        <v>6636</v>
      </c>
      <c r="S15288" s="12"/>
      <c r="T15288" s="13"/>
      <c r="U15288" t="s">
        <v>6671</v>
      </c>
    </row>
    <row r="15289" spans="1:21" x14ac:dyDescent="0.25">
      <c r="A15289" t="s">
        <v>6637</v>
      </c>
      <c r="B15289" s="12">
        <v>84616</v>
      </c>
      <c r="C15289" t="s">
        <v>19203</v>
      </c>
      <c r="D15289" s="11">
        <v>46196.4054398148</v>
      </c>
      <c r="E15289" t="s">
        <v>19204</v>
      </c>
      <c r="F15289" t="s">
        <v>6415</v>
      </c>
      <c r="G15289" t="s">
        <v>6496</v>
      </c>
      <c r="H15289" t="s">
        <v>6360</v>
      </c>
      <c r="I15289" t="s">
        <v>65</v>
      </c>
      <c r="J15289" t="s">
        <v>219</v>
      </c>
      <c r="K15289" t="s">
        <v>19019</v>
      </c>
      <c r="L15289" t="s">
        <v>18633</v>
      </c>
      <c r="M15289" t="s">
        <v>19020</v>
      </c>
      <c r="N15289" t="s">
        <v>7469</v>
      </c>
      <c r="O15289" t="s">
        <v>7470</v>
      </c>
      <c r="P15289">
        <v>5360000</v>
      </c>
      <c r="Q15289" t="s">
        <v>6636</v>
      </c>
      <c r="R15289" t="s">
        <v>6636</v>
      </c>
      <c r="S15289" s="12"/>
      <c r="T15289" s="13"/>
      <c r="U15289" t="s">
        <v>7560</v>
      </c>
    </row>
    <row r="15290" spans="1:21" x14ac:dyDescent="0.25">
      <c r="A15290" t="s">
        <v>6637</v>
      </c>
      <c r="B15290" s="12">
        <v>84616</v>
      </c>
      <c r="C15290" t="s">
        <v>19203</v>
      </c>
      <c r="D15290" s="11">
        <v>46196.4054398148</v>
      </c>
      <c r="E15290" t="s">
        <v>19204</v>
      </c>
      <c r="F15290" t="s">
        <v>6415</v>
      </c>
      <c r="G15290" t="s">
        <v>6497</v>
      </c>
      <c r="H15290" t="s">
        <v>6360</v>
      </c>
      <c r="I15290" t="s">
        <v>65</v>
      </c>
      <c r="J15290" t="s">
        <v>219</v>
      </c>
      <c r="K15290" t="s">
        <v>19019</v>
      </c>
      <c r="L15290" t="s">
        <v>18633</v>
      </c>
      <c r="M15290" t="s">
        <v>19020</v>
      </c>
      <c r="N15290" t="s">
        <v>7469</v>
      </c>
      <c r="O15290" t="s">
        <v>7470</v>
      </c>
      <c r="P15290">
        <v>5360000</v>
      </c>
      <c r="Q15290" t="s">
        <v>6636</v>
      </c>
      <c r="R15290" t="s">
        <v>6636</v>
      </c>
      <c r="S15290" s="12"/>
      <c r="T15290" s="13"/>
      <c r="U15290" t="s">
        <v>7560</v>
      </c>
    </row>
    <row r="15291" spans="1:21" x14ac:dyDescent="0.25">
      <c r="A15291" t="s">
        <v>6637</v>
      </c>
      <c r="B15291" s="12">
        <v>84616</v>
      </c>
      <c r="C15291" t="s">
        <v>19203</v>
      </c>
      <c r="D15291" s="11">
        <v>46196.4054398148</v>
      </c>
      <c r="E15291" t="s">
        <v>19204</v>
      </c>
      <c r="F15291" t="s">
        <v>6415</v>
      </c>
      <c r="G15291" t="s">
        <v>6498</v>
      </c>
      <c r="H15291" t="s">
        <v>6360</v>
      </c>
      <c r="I15291" t="s">
        <v>65</v>
      </c>
      <c r="J15291" t="s">
        <v>219</v>
      </c>
      <c r="K15291" t="s">
        <v>19019</v>
      </c>
      <c r="L15291" t="s">
        <v>18633</v>
      </c>
      <c r="M15291" t="s">
        <v>19020</v>
      </c>
      <c r="N15291" t="s">
        <v>7469</v>
      </c>
      <c r="O15291" t="s">
        <v>7470</v>
      </c>
      <c r="P15291">
        <v>5360000</v>
      </c>
      <c r="Q15291" t="s">
        <v>6636</v>
      </c>
      <c r="R15291" t="s">
        <v>6636</v>
      </c>
      <c r="S15291" s="12"/>
      <c r="T15291" s="13"/>
      <c r="U15291" t="s">
        <v>7560</v>
      </c>
    </row>
    <row r="15292" spans="1:21" x14ac:dyDescent="0.25">
      <c r="A15292" t="s">
        <v>6637</v>
      </c>
      <c r="B15292" s="12">
        <v>84616</v>
      </c>
      <c r="C15292" t="s">
        <v>19203</v>
      </c>
      <c r="D15292" s="11">
        <v>46196.4054398148</v>
      </c>
      <c r="E15292" t="s">
        <v>19204</v>
      </c>
      <c r="F15292" t="s">
        <v>6415</v>
      </c>
      <c r="G15292" t="s">
        <v>6499</v>
      </c>
      <c r="H15292" t="s">
        <v>6360</v>
      </c>
      <c r="I15292" t="s">
        <v>65</v>
      </c>
      <c r="J15292" t="s">
        <v>219</v>
      </c>
      <c r="K15292" t="s">
        <v>19019</v>
      </c>
      <c r="L15292" t="s">
        <v>18633</v>
      </c>
      <c r="M15292" t="s">
        <v>19020</v>
      </c>
      <c r="N15292" t="s">
        <v>7469</v>
      </c>
      <c r="O15292" t="s">
        <v>7470</v>
      </c>
      <c r="P15292">
        <v>5360000</v>
      </c>
      <c r="Q15292" t="s">
        <v>6636</v>
      </c>
      <c r="R15292" t="s">
        <v>6636</v>
      </c>
      <c r="S15292" s="12"/>
      <c r="T15292" s="13"/>
      <c r="U15292" t="s">
        <v>7560</v>
      </c>
    </row>
    <row r="15293" spans="1:21" x14ac:dyDescent="0.25">
      <c r="A15293" t="s">
        <v>6619</v>
      </c>
      <c r="B15293" s="12">
        <v>84560</v>
      </c>
      <c r="C15293" t="s">
        <v>19178</v>
      </c>
      <c r="D15293" s="11">
        <v>46196.416122685201</v>
      </c>
      <c r="E15293" t="s">
        <v>19179</v>
      </c>
      <c r="F15293" t="s">
        <v>6415</v>
      </c>
      <c r="G15293" t="s">
        <v>18710</v>
      </c>
      <c r="H15293" t="s">
        <v>6360</v>
      </c>
      <c r="I15293" t="s">
        <v>65</v>
      </c>
      <c r="J15293" t="s">
        <v>219</v>
      </c>
      <c r="K15293" t="s">
        <v>19180</v>
      </c>
      <c r="L15293" t="s">
        <v>1131</v>
      </c>
      <c r="M15293" t="s">
        <v>19181</v>
      </c>
      <c r="N15293" t="s">
        <v>7469</v>
      </c>
      <c r="O15293" t="s">
        <v>7470</v>
      </c>
      <c r="P15293">
        <v>5360000</v>
      </c>
      <c r="Q15293" t="s">
        <v>6636</v>
      </c>
      <c r="R15293" t="s">
        <v>6636</v>
      </c>
      <c r="S15293" s="12"/>
      <c r="T15293" s="13"/>
      <c r="U15293" t="s">
        <v>7418</v>
      </c>
    </row>
    <row r="15294" spans="1:21" x14ac:dyDescent="0.25">
      <c r="A15294" t="s">
        <v>6619</v>
      </c>
      <c r="B15294" s="12">
        <v>84590</v>
      </c>
      <c r="C15294" t="s">
        <v>19201</v>
      </c>
      <c r="D15294" s="11">
        <v>46196.498842592599</v>
      </c>
      <c r="E15294" t="s">
        <v>19202</v>
      </c>
      <c r="F15294" t="s">
        <v>6415</v>
      </c>
      <c r="G15294" t="s">
        <v>11132</v>
      </c>
      <c r="H15294" t="s">
        <v>6360</v>
      </c>
      <c r="I15294" t="s">
        <v>65</v>
      </c>
      <c r="J15294" t="s">
        <v>57</v>
      </c>
      <c r="K15294" t="s">
        <v>18844</v>
      </c>
      <c r="L15294" t="s">
        <v>2610</v>
      </c>
      <c r="M15294" t="s">
        <v>18845</v>
      </c>
      <c r="N15294" t="s">
        <v>7469</v>
      </c>
      <c r="O15294" t="s">
        <v>7470</v>
      </c>
      <c r="P15294">
        <v>5360000</v>
      </c>
      <c r="Q15294" t="s">
        <v>6636</v>
      </c>
      <c r="R15294" t="s">
        <v>6636</v>
      </c>
      <c r="S15294" s="12"/>
      <c r="T15294" s="13"/>
      <c r="U15294" t="s">
        <v>6671</v>
      </c>
    </row>
    <row r="15295" spans="1:21" x14ac:dyDescent="0.25">
      <c r="A15295" t="s">
        <v>6619</v>
      </c>
      <c r="B15295" s="12">
        <v>84590</v>
      </c>
      <c r="C15295" t="s">
        <v>19201</v>
      </c>
      <c r="D15295" s="11">
        <v>46196.498842592599</v>
      </c>
      <c r="E15295" t="s">
        <v>19202</v>
      </c>
      <c r="F15295" t="s">
        <v>6415</v>
      </c>
      <c r="G15295" t="s">
        <v>11133</v>
      </c>
      <c r="H15295" t="s">
        <v>6360</v>
      </c>
      <c r="I15295" t="s">
        <v>65</v>
      </c>
      <c r="J15295" t="s">
        <v>57</v>
      </c>
      <c r="K15295" t="s">
        <v>18844</v>
      </c>
      <c r="L15295" t="s">
        <v>2610</v>
      </c>
      <c r="M15295" t="s">
        <v>18845</v>
      </c>
      <c r="N15295" t="s">
        <v>7469</v>
      </c>
      <c r="O15295" t="s">
        <v>7470</v>
      </c>
      <c r="P15295">
        <v>5360000</v>
      </c>
      <c r="Q15295" t="s">
        <v>6636</v>
      </c>
      <c r="R15295" t="s">
        <v>6636</v>
      </c>
      <c r="S15295" s="12"/>
      <c r="T15295" s="13"/>
      <c r="U15295" t="s">
        <v>6671</v>
      </c>
    </row>
    <row r="15296" spans="1:21" x14ac:dyDescent="0.25">
      <c r="A15296" t="s">
        <v>6619</v>
      </c>
      <c r="B15296" s="12">
        <v>84596</v>
      </c>
      <c r="C15296" t="s">
        <v>19168</v>
      </c>
      <c r="D15296" s="11">
        <v>46196.505173611098</v>
      </c>
      <c r="E15296" t="s">
        <v>19169</v>
      </c>
      <c r="F15296" t="s">
        <v>6415</v>
      </c>
      <c r="G15296" t="s">
        <v>18687</v>
      </c>
      <c r="H15296" t="s">
        <v>6360</v>
      </c>
      <c r="I15296" t="s">
        <v>65</v>
      </c>
      <c r="J15296" t="s">
        <v>573</v>
      </c>
      <c r="K15296" t="s">
        <v>19125</v>
      </c>
      <c r="L15296" t="s">
        <v>808</v>
      </c>
      <c r="M15296" t="s">
        <v>19126</v>
      </c>
      <c r="N15296" t="s">
        <v>7469</v>
      </c>
      <c r="O15296" t="s">
        <v>7933</v>
      </c>
      <c r="P15296">
        <v>7580000</v>
      </c>
      <c r="Q15296" t="s">
        <v>6636</v>
      </c>
      <c r="R15296" t="s">
        <v>6636</v>
      </c>
      <c r="S15296" s="12"/>
      <c r="T15296" s="13"/>
      <c r="U15296" t="s">
        <v>10462</v>
      </c>
    </row>
    <row r="15297" spans="1:21" x14ac:dyDescent="0.25">
      <c r="A15297" t="s">
        <v>6637</v>
      </c>
      <c r="B15297" s="12">
        <v>84966</v>
      </c>
      <c r="C15297" t="s">
        <v>19205</v>
      </c>
      <c r="D15297" s="11">
        <v>46196.520717592597</v>
      </c>
      <c r="E15297" t="s">
        <v>19206</v>
      </c>
      <c r="F15297" t="s">
        <v>6415</v>
      </c>
      <c r="G15297" t="s">
        <v>6442</v>
      </c>
      <c r="H15297" t="s">
        <v>6360</v>
      </c>
      <c r="I15297" t="s">
        <v>65</v>
      </c>
      <c r="J15297" t="s">
        <v>132</v>
      </c>
      <c r="K15297" t="s">
        <v>19207</v>
      </c>
      <c r="L15297" t="s">
        <v>251</v>
      </c>
      <c r="M15297" t="s">
        <v>19208</v>
      </c>
      <c r="N15297" t="s">
        <v>9681</v>
      </c>
      <c r="O15297" t="s">
        <v>9682</v>
      </c>
      <c r="P15297">
        <v>9100000</v>
      </c>
      <c r="Q15297" t="s">
        <v>6778</v>
      </c>
      <c r="R15297" t="s">
        <v>6779</v>
      </c>
      <c r="S15297" s="12"/>
      <c r="T15297" s="13"/>
      <c r="U15297" t="s">
        <v>6689</v>
      </c>
    </row>
    <row r="15298" spans="1:21" x14ac:dyDescent="0.25">
      <c r="A15298" t="s">
        <v>6637</v>
      </c>
      <c r="B15298" s="12">
        <v>84966</v>
      </c>
      <c r="C15298" t="s">
        <v>19205</v>
      </c>
      <c r="D15298" s="11">
        <v>46196.520717592597</v>
      </c>
      <c r="E15298" t="s">
        <v>19206</v>
      </c>
      <c r="F15298" t="s">
        <v>6415</v>
      </c>
      <c r="G15298" t="s">
        <v>7492</v>
      </c>
      <c r="H15298" t="s">
        <v>6360</v>
      </c>
      <c r="I15298" t="s">
        <v>65</v>
      </c>
      <c r="J15298" t="s">
        <v>132</v>
      </c>
      <c r="K15298" t="s">
        <v>19207</v>
      </c>
      <c r="L15298" t="s">
        <v>251</v>
      </c>
      <c r="M15298" t="s">
        <v>19208</v>
      </c>
      <c r="N15298" t="s">
        <v>9681</v>
      </c>
      <c r="O15298" t="s">
        <v>9682</v>
      </c>
      <c r="P15298">
        <v>9100000</v>
      </c>
      <c r="Q15298" t="s">
        <v>6778</v>
      </c>
      <c r="R15298" t="s">
        <v>6779</v>
      </c>
      <c r="S15298" s="12"/>
      <c r="T15298" s="13"/>
      <c r="U15298" t="s">
        <v>6689</v>
      </c>
    </row>
    <row r="15299" spans="1:21" x14ac:dyDescent="0.25">
      <c r="A15299" t="s">
        <v>6637</v>
      </c>
      <c r="B15299" s="12">
        <v>84966</v>
      </c>
      <c r="C15299" t="s">
        <v>19205</v>
      </c>
      <c r="D15299" s="11">
        <v>46196.520717592597</v>
      </c>
      <c r="E15299" t="s">
        <v>19206</v>
      </c>
      <c r="F15299" t="s">
        <v>6415</v>
      </c>
      <c r="G15299" t="s">
        <v>7493</v>
      </c>
      <c r="H15299" t="s">
        <v>6360</v>
      </c>
      <c r="I15299" t="s">
        <v>65</v>
      </c>
      <c r="J15299" t="s">
        <v>132</v>
      </c>
      <c r="K15299" t="s">
        <v>19207</v>
      </c>
      <c r="L15299" t="s">
        <v>251</v>
      </c>
      <c r="M15299" t="s">
        <v>19208</v>
      </c>
      <c r="N15299" t="s">
        <v>9681</v>
      </c>
      <c r="O15299" t="s">
        <v>9682</v>
      </c>
      <c r="P15299">
        <v>9100000</v>
      </c>
      <c r="Q15299" t="s">
        <v>6778</v>
      </c>
      <c r="R15299" t="s">
        <v>6779</v>
      </c>
      <c r="S15299" s="12"/>
      <c r="T15299" s="13"/>
      <c r="U15299" t="s">
        <v>6689</v>
      </c>
    </row>
    <row r="15300" spans="1:21" x14ac:dyDescent="0.25">
      <c r="A15300" t="s">
        <v>6637</v>
      </c>
      <c r="B15300" s="12">
        <v>84966</v>
      </c>
      <c r="C15300" t="s">
        <v>19205</v>
      </c>
      <c r="D15300" s="11">
        <v>46196.520717592597</v>
      </c>
      <c r="E15300" t="s">
        <v>19206</v>
      </c>
      <c r="F15300" t="s">
        <v>6415</v>
      </c>
      <c r="G15300" t="s">
        <v>7494</v>
      </c>
      <c r="H15300" t="s">
        <v>6360</v>
      </c>
      <c r="I15300" t="s">
        <v>65</v>
      </c>
      <c r="J15300" t="s">
        <v>132</v>
      </c>
      <c r="K15300" t="s">
        <v>19207</v>
      </c>
      <c r="L15300" t="s">
        <v>251</v>
      </c>
      <c r="M15300" t="s">
        <v>19208</v>
      </c>
      <c r="N15300" t="s">
        <v>9681</v>
      </c>
      <c r="O15300" t="s">
        <v>9682</v>
      </c>
      <c r="P15300">
        <v>9100000</v>
      </c>
      <c r="Q15300" t="s">
        <v>6778</v>
      </c>
      <c r="R15300" t="s">
        <v>6779</v>
      </c>
      <c r="S15300" s="12"/>
      <c r="T15300" s="13"/>
      <c r="U15300" t="s">
        <v>6689</v>
      </c>
    </row>
    <row r="15301" spans="1:21" x14ac:dyDescent="0.25">
      <c r="A15301" t="s">
        <v>6637</v>
      </c>
      <c r="B15301" s="12">
        <v>84966</v>
      </c>
      <c r="C15301" t="s">
        <v>19205</v>
      </c>
      <c r="D15301" s="11">
        <v>46196.520717592597</v>
      </c>
      <c r="E15301" t="s">
        <v>19206</v>
      </c>
      <c r="F15301" t="s">
        <v>6415</v>
      </c>
      <c r="G15301" t="s">
        <v>7495</v>
      </c>
      <c r="H15301" t="s">
        <v>6360</v>
      </c>
      <c r="I15301" t="s">
        <v>65</v>
      </c>
      <c r="J15301" t="s">
        <v>132</v>
      </c>
      <c r="K15301" t="s">
        <v>19207</v>
      </c>
      <c r="L15301" t="s">
        <v>251</v>
      </c>
      <c r="M15301" t="s">
        <v>19208</v>
      </c>
      <c r="N15301" t="s">
        <v>9681</v>
      </c>
      <c r="O15301" t="s">
        <v>9682</v>
      </c>
      <c r="P15301">
        <v>9100000</v>
      </c>
      <c r="Q15301" t="s">
        <v>6778</v>
      </c>
      <c r="R15301" t="s">
        <v>6779</v>
      </c>
      <c r="S15301" s="12"/>
      <c r="T15301" s="13"/>
      <c r="U15301" t="s">
        <v>6689</v>
      </c>
    </row>
    <row r="15302" spans="1:21" x14ac:dyDescent="0.25">
      <c r="A15302" t="s">
        <v>6637</v>
      </c>
      <c r="B15302" s="12">
        <v>84958</v>
      </c>
      <c r="C15302" t="s">
        <v>19209</v>
      </c>
      <c r="D15302" s="11">
        <v>46196.544328703698</v>
      </c>
      <c r="E15302" t="s">
        <v>19210</v>
      </c>
      <c r="F15302" t="s">
        <v>6415</v>
      </c>
      <c r="G15302" t="s">
        <v>15118</v>
      </c>
      <c r="H15302" t="s">
        <v>6360</v>
      </c>
      <c r="I15302" t="s">
        <v>55</v>
      </c>
      <c r="J15302" t="s">
        <v>176</v>
      </c>
      <c r="K15302" t="s">
        <v>19211</v>
      </c>
      <c r="L15302" t="s">
        <v>794</v>
      </c>
      <c r="M15302" t="s">
        <v>19212</v>
      </c>
      <c r="N15302" t="s">
        <v>7469</v>
      </c>
      <c r="O15302" t="s">
        <v>9718</v>
      </c>
      <c r="P15302">
        <v>5100000</v>
      </c>
      <c r="Q15302" t="s">
        <v>6636</v>
      </c>
      <c r="R15302" t="s">
        <v>6636</v>
      </c>
      <c r="S15302" s="12"/>
      <c r="T15302" s="13"/>
      <c r="U15302" t="s">
        <v>6650</v>
      </c>
    </row>
    <row r="15303" spans="1:21" x14ac:dyDescent="0.25">
      <c r="A15303" t="s">
        <v>6637</v>
      </c>
      <c r="B15303" s="12">
        <v>84958</v>
      </c>
      <c r="C15303" t="s">
        <v>19209</v>
      </c>
      <c r="D15303" s="11">
        <v>46196.544328703698</v>
      </c>
      <c r="E15303" t="s">
        <v>19210</v>
      </c>
      <c r="F15303" t="s">
        <v>6415</v>
      </c>
      <c r="G15303" t="s">
        <v>15119</v>
      </c>
      <c r="H15303" t="s">
        <v>6360</v>
      </c>
      <c r="I15303" t="s">
        <v>55</v>
      </c>
      <c r="J15303" t="s">
        <v>176</v>
      </c>
      <c r="K15303" t="s">
        <v>19211</v>
      </c>
      <c r="L15303" t="s">
        <v>794</v>
      </c>
      <c r="M15303" t="s">
        <v>19212</v>
      </c>
      <c r="N15303" t="s">
        <v>7469</v>
      </c>
      <c r="O15303" t="s">
        <v>9718</v>
      </c>
      <c r="P15303">
        <v>5100000</v>
      </c>
      <c r="Q15303" t="s">
        <v>6636</v>
      </c>
      <c r="R15303" t="s">
        <v>6636</v>
      </c>
      <c r="S15303" s="12"/>
      <c r="T15303" s="13"/>
      <c r="U15303" t="s">
        <v>6650</v>
      </c>
    </row>
    <row r="15304" spans="1:21" x14ac:dyDescent="0.25">
      <c r="A15304" t="s">
        <v>6619</v>
      </c>
      <c r="B15304" s="12">
        <v>84616</v>
      </c>
      <c r="C15304" t="s">
        <v>19203</v>
      </c>
      <c r="D15304" s="11">
        <v>46196.545046296298</v>
      </c>
      <c r="E15304" t="s">
        <v>19204</v>
      </c>
      <c r="F15304" t="s">
        <v>6415</v>
      </c>
      <c r="G15304" t="s">
        <v>6496</v>
      </c>
      <c r="H15304" t="s">
        <v>6360</v>
      </c>
      <c r="I15304" t="s">
        <v>65</v>
      </c>
      <c r="J15304" t="s">
        <v>219</v>
      </c>
      <c r="K15304" t="s">
        <v>19019</v>
      </c>
      <c r="L15304" t="s">
        <v>18633</v>
      </c>
      <c r="M15304" t="s">
        <v>19020</v>
      </c>
      <c r="N15304" t="s">
        <v>7469</v>
      </c>
      <c r="O15304" t="s">
        <v>7470</v>
      </c>
      <c r="P15304">
        <v>5360000</v>
      </c>
      <c r="Q15304" t="s">
        <v>6636</v>
      </c>
      <c r="R15304" t="s">
        <v>6636</v>
      </c>
      <c r="S15304" s="12"/>
      <c r="T15304" s="13"/>
      <c r="U15304" t="s">
        <v>7560</v>
      </c>
    </row>
    <row r="15305" spans="1:21" x14ac:dyDescent="0.25">
      <c r="A15305" t="s">
        <v>6619</v>
      </c>
      <c r="B15305" s="12">
        <v>84616</v>
      </c>
      <c r="C15305" t="s">
        <v>19203</v>
      </c>
      <c r="D15305" s="11">
        <v>46196.545046296298</v>
      </c>
      <c r="E15305" t="s">
        <v>19204</v>
      </c>
      <c r="F15305" t="s">
        <v>6415</v>
      </c>
      <c r="G15305" t="s">
        <v>6497</v>
      </c>
      <c r="H15305" t="s">
        <v>6360</v>
      </c>
      <c r="I15305" t="s">
        <v>65</v>
      </c>
      <c r="J15305" t="s">
        <v>219</v>
      </c>
      <c r="K15305" t="s">
        <v>19019</v>
      </c>
      <c r="L15305" t="s">
        <v>18633</v>
      </c>
      <c r="M15305" t="s">
        <v>19020</v>
      </c>
      <c r="N15305" t="s">
        <v>7469</v>
      </c>
      <c r="O15305" t="s">
        <v>7470</v>
      </c>
      <c r="P15305">
        <v>5360000</v>
      </c>
      <c r="Q15305" t="s">
        <v>6636</v>
      </c>
      <c r="R15305" t="s">
        <v>6636</v>
      </c>
      <c r="S15305" s="12"/>
      <c r="T15305" s="13"/>
      <c r="U15305" t="s">
        <v>7560</v>
      </c>
    </row>
    <row r="15306" spans="1:21" x14ac:dyDescent="0.25">
      <c r="A15306" t="s">
        <v>6619</v>
      </c>
      <c r="B15306" s="12">
        <v>84616</v>
      </c>
      <c r="C15306" t="s">
        <v>19203</v>
      </c>
      <c r="D15306" s="11">
        <v>46196.545046296298</v>
      </c>
      <c r="E15306" t="s">
        <v>19204</v>
      </c>
      <c r="F15306" t="s">
        <v>6415</v>
      </c>
      <c r="G15306" t="s">
        <v>6498</v>
      </c>
      <c r="H15306" t="s">
        <v>6360</v>
      </c>
      <c r="I15306" t="s">
        <v>65</v>
      </c>
      <c r="J15306" t="s">
        <v>219</v>
      </c>
      <c r="K15306" t="s">
        <v>19019</v>
      </c>
      <c r="L15306" t="s">
        <v>18633</v>
      </c>
      <c r="M15306" t="s">
        <v>19020</v>
      </c>
      <c r="N15306" t="s">
        <v>7469</v>
      </c>
      <c r="O15306" t="s">
        <v>7470</v>
      </c>
      <c r="P15306">
        <v>5360000</v>
      </c>
      <c r="Q15306" t="s">
        <v>6636</v>
      </c>
      <c r="R15306" t="s">
        <v>6636</v>
      </c>
      <c r="S15306" s="12"/>
      <c r="T15306" s="13"/>
      <c r="U15306" t="s">
        <v>7560</v>
      </c>
    </row>
    <row r="15307" spans="1:21" x14ac:dyDescent="0.25">
      <c r="A15307" t="s">
        <v>6619</v>
      </c>
      <c r="B15307" s="12">
        <v>84616</v>
      </c>
      <c r="C15307" t="s">
        <v>19203</v>
      </c>
      <c r="D15307" s="11">
        <v>46196.545046296298</v>
      </c>
      <c r="E15307" t="s">
        <v>19204</v>
      </c>
      <c r="F15307" t="s">
        <v>6415</v>
      </c>
      <c r="G15307" t="s">
        <v>6499</v>
      </c>
      <c r="H15307" t="s">
        <v>6360</v>
      </c>
      <c r="I15307" t="s">
        <v>65</v>
      </c>
      <c r="J15307" t="s">
        <v>219</v>
      </c>
      <c r="K15307" t="s">
        <v>19019</v>
      </c>
      <c r="L15307" t="s">
        <v>18633</v>
      </c>
      <c r="M15307" t="s">
        <v>19020</v>
      </c>
      <c r="N15307" t="s">
        <v>7469</v>
      </c>
      <c r="O15307" t="s">
        <v>7470</v>
      </c>
      <c r="P15307">
        <v>5360000</v>
      </c>
      <c r="Q15307" t="s">
        <v>6636</v>
      </c>
      <c r="R15307" t="s">
        <v>6636</v>
      </c>
      <c r="S15307" s="12"/>
      <c r="T15307" s="13"/>
      <c r="U15307" t="s">
        <v>7560</v>
      </c>
    </row>
    <row r="15308" spans="1:21" x14ac:dyDescent="0.25">
      <c r="A15308" t="s">
        <v>6619</v>
      </c>
      <c r="B15308" s="12">
        <v>84642</v>
      </c>
      <c r="C15308" t="s">
        <v>13877</v>
      </c>
      <c r="D15308" s="11">
        <v>46196.629814814798</v>
      </c>
      <c r="E15308" t="s">
        <v>13878</v>
      </c>
      <c r="F15308" t="s">
        <v>6415</v>
      </c>
      <c r="G15308" t="s">
        <v>18687</v>
      </c>
      <c r="H15308" t="s">
        <v>6360</v>
      </c>
      <c r="I15308" t="s">
        <v>6623</v>
      </c>
      <c r="J15308" t="s">
        <v>8935</v>
      </c>
      <c r="K15308" t="s">
        <v>18834</v>
      </c>
      <c r="L15308" t="s">
        <v>808</v>
      </c>
      <c r="M15308" t="s">
        <v>18835</v>
      </c>
      <c r="N15308" t="s">
        <v>7469</v>
      </c>
      <c r="O15308" t="s">
        <v>7470</v>
      </c>
      <c r="P15308">
        <v>5760000</v>
      </c>
      <c r="Q15308" t="s">
        <v>6636</v>
      </c>
      <c r="R15308" t="s">
        <v>6636</v>
      </c>
      <c r="S15308" s="12"/>
      <c r="T15308" s="13"/>
      <c r="U15308" t="s">
        <v>6636</v>
      </c>
    </row>
    <row r="15309" spans="1:21" x14ac:dyDescent="0.25">
      <c r="A15309" t="s">
        <v>6637</v>
      </c>
      <c r="B15309" s="12">
        <v>84662</v>
      </c>
      <c r="C15309" t="s">
        <v>19213</v>
      </c>
      <c r="D15309" s="11">
        <v>46196.682291666701</v>
      </c>
      <c r="E15309" t="s">
        <v>19214</v>
      </c>
      <c r="F15309" t="s">
        <v>6415</v>
      </c>
      <c r="G15309" t="s">
        <v>6397</v>
      </c>
      <c r="H15309" t="s">
        <v>6360</v>
      </c>
      <c r="I15309" t="s">
        <v>65</v>
      </c>
      <c r="J15309" t="s">
        <v>573</v>
      </c>
      <c r="K15309" t="s">
        <v>19215</v>
      </c>
      <c r="L15309" t="s">
        <v>18668</v>
      </c>
      <c r="M15309" t="s">
        <v>19216</v>
      </c>
      <c r="N15309" t="s">
        <v>9681</v>
      </c>
      <c r="O15309" t="s">
        <v>14469</v>
      </c>
      <c r="P15309">
        <v>6420000</v>
      </c>
      <c r="Q15309" t="s">
        <v>6636</v>
      </c>
      <c r="R15309" t="s">
        <v>6636</v>
      </c>
      <c r="S15309" s="12"/>
      <c r="T15309" s="13"/>
      <c r="U15309" t="s">
        <v>19217</v>
      </c>
    </row>
    <row r="15310" spans="1:21" x14ac:dyDescent="0.25">
      <c r="A15310" t="s">
        <v>6637</v>
      </c>
      <c r="B15310" s="12">
        <v>84662</v>
      </c>
      <c r="C15310" t="s">
        <v>19213</v>
      </c>
      <c r="D15310" s="11">
        <v>46196.682291666701</v>
      </c>
      <c r="E15310" t="s">
        <v>19214</v>
      </c>
      <c r="F15310" t="s">
        <v>6415</v>
      </c>
      <c r="G15310" t="s">
        <v>18670</v>
      </c>
      <c r="H15310" t="s">
        <v>6360</v>
      </c>
      <c r="I15310" t="s">
        <v>65</v>
      </c>
      <c r="J15310" t="s">
        <v>573</v>
      </c>
      <c r="K15310" t="s">
        <v>19215</v>
      </c>
      <c r="L15310" t="s">
        <v>18668</v>
      </c>
      <c r="M15310" t="s">
        <v>19216</v>
      </c>
      <c r="N15310" t="s">
        <v>9681</v>
      </c>
      <c r="O15310" t="s">
        <v>14469</v>
      </c>
      <c r="P15310">
        <v>6420000</v>
      </c>
      <c r="Q15310" t="s">
        <v>6636</v>
      </c>
      <c r="R15310" t="s">
        <v>6636</v>
      </c>
      <c r="S15310" s="12"/>
      <c r="T15310" s="13"/>
      <c r="U15310" t="s">
        <v>19217</v>
      </c>
    </row>
    <row r="15311" spans="1:21" x14ac:dyDescent="0.25">
      <c r="A15311" t="s">
        <v>6619</v>
      </c>
      <c r="B15311" s="12">
        <v>84662</v>
      </c>
      <c r="C15311" t="s">
        <v>19213</v>
      </c>
      <c r="D15311" s="11">
        <v>46196.713622685202</v>
      </c>
      <c r="E15311" t="s">
        <v>19214</v>
      </c>
      <c r="F15311" t="s">
        <v>6415</v>
      </c>
      <c r="G15311" t="s">
        <v>6397</v>
      </c>
      <c r="H15311" t="s">
        <v>6360</v>
      </c>
      <c r="I15311" t="s">
        <v>65</v>
      </c>
      <c r="J15311" t="s">
        <v>573</v>
      </c>
      <c r="K15311" t="s">
        <v>19215</v>
      </c>
      <c r="L15311" t="s">
        <v>18668</v>
      </c>
      <c r="M15311" t="s">
        <v>19216</v>
      </c>
      <c r="N15311" t="s">
        <v>9681</v>
      </c>
      <c r="O15311" t="s">
        <v>14469</v>
      </c>
      <c r="P15311">
        <v>6420000</v>
      </c>
      <c r="Q15311" t="s">
        <v>6636</v>
      </c>
      <c r="R15311" t="s">
        <v>6636</v>
      </c>
      <c r="S15311" s="12"/>
      <c r="T15311" s="13"/>
      <c r="U15311" t="s">
        <v>19217</v>
      </c>
    </row>
    <row r="15312" spans="1:21" x14ac:dyDescent="0.25">
      <c r="A15312" t="s">
        <v>6619</v>
      </c>
      <c r="B15312" s="12">
        <v>84662</v>
      </c>
      <c r="C15312" t="s">
        <v>19213</v>
      </c>
      <c r="D15312" s="11">
        <v>46196.713622685202</v>
      </c>
      <c r="E15312" t="s">
        <v>19214</v>
      </c>
      <c r="F15312" t="s">
        <v>6415</v>
      </c>
      <c r="G15312" t="s">
        <v>18670</v>
      </c>
      <c r="H15312" t="s">
        <v>6360</v>
      </c>
      <c r="I15312" t="s">
        <v>65</v>
      </c>
      <c r="J15312" t="s">
        <v>573</v>
      </c>
      <c r="K15312" t="s">
        <v>19215</v>
      </c>
      <c r="L15312" t="s">
        <v>18668</v>
      </c>
      <c r="M15312" t="s">
        <v>19216</v>
      </c>
      <c r="N15312" t="s">
        <v>9681</v>
      </c>
      <c r="O15312" t="s">
        <v>14469</v>
      </c>
      <c r="P15312">
        <v>6420000</v>
      </c>
      <c r="Q15312" t="s">
        <v>6636</v>
      </c>
      <c r="R15312" t="s">
        <v>6636</v>
      </c>
      <c r="S15312" s="12"/>
      <c r="T15312" s="13"/>
      <c r="U15312" t="s">
        <v>19217</v>
      </c>
    </row>
    <row r="15313" spans="1:21" x14ac:dyDescent="0.25">
      <c r="A15313" t="s">
        <v>6637</v>
      </c>
      <c r="B15313" s="12">
        <v>84728</v>
      </c>
      <c r="C15313" t="s">
        <v>19218</v>
      </c>
      <c r="D15313" s="11">
        <v>46196.820949074099</v>
      </c>
      <c r="E15313" t="s">
        <v>19219</v>
      </c>
      <c r="F15313" t="s">
        <v>6415</v>
      </c>
      <c r="G15313" t="s">
        <v>18796</v>
      </c>
      <c r="H15313" t="s">
        <v>6360</v>
      </c>
      <c r="I15313" t="s">
        <v>55</v>
      </c>
      <c r="J15313" t="s">
        <v>737</v>
      </c>
      <c r="K15313" t="s">
        <v>19220</v>
      </c>
      <c r="L15313" t="s">
        <v>18663</v>
      </c>
      <c r="M15313" t="s">
        <v>19221</v>
      </c>
      <c r="N15313" t="s">
        <v>8601</v>
      </c>
      <c r="O15313" t="s">
        <v>9632</v>
      </c>
      <c r="P15313">
        <v>7019800</v>
      </c>
      <c r="Q15313" t="s">
        <v>6636</v>
      </c>
      <c r="R15313" t="s">
        <v>6636</v>
      </c>
      <c r="S15313" s="12"/>
      <c r="T15313" s="13"/>
      <c r="U15313" t="s">
        <v>7056</v>
      </c>
    </row>
    <row r="15314" spans="1:21" x14ac:dyDescent="0.25">
      <c r="A15314" t="s">
        <v>6637</v>
      </c>
      <c r="B15314" s="12">
        <v>84728</v>
      </c>
      <c r="C15314" t="s">
        <v>19218</v>
      </c>
      <c r="D15314" s="11">
        <v>46196.820949074099</v>
      </c>
      <c r="E15314" t="s">
        <v>19219</v>
      </c>
      <c r="F15314" t="s">
        <v>6415</v>
      </c>
      <c r="G15314" t="s">
        <v>18798</v>
      </c>
      <c r="H15314" t="s">
        <v>6360</v>
      </c>
      <c r="I15314" t="s">
        <v>55</v>
      </c>
      <c r="J15314" t="s">
        <v>737</v>
      </c>
      <c r="K15314" t="s">
        <v>19220</v>
      </c>
      <c r="L15314" t="s">
        <v>18663</v>
      </c>
      <c r="M15314" t="s">
        <v>19221</v>
      </c>
      <c r="N15314" t="s">
        <v>8601</v>
      </c>
      <c r="O15314" t="s">
        <v>9632</v>
      </c>
      <c r="P15314">
        <v>7019800</v>
      </c>
      <c r="Q15314" t="s">
        <v>6636</v>
      </c>
      <c r="R15314" t="s">
        <v>6636</v>
      </c>
      <c r="S15314" s="12"/>
      <c r="T15314" s="13"/>
      <c r="U15314" t="s">
        <v>7056</v>
      </c>
    </row>
    <row r="15315" spans="1:21" x14ac:dyDescent="0.25">
      <c r="A15315" t="s">
        <v>6637</v>
      </c>
      <c r="B15315" s="12">
        <v>84726</v>
      </c>
      <c r="C15315" t="s">
        <v>19218</v>
      </c>
      <c r="D15315" s="11">
        <v>46196.820949074099</v>
      </c>
      <c r="E15315" t="s">
        <v>19219</v>
      </c>
      <c r="F15315" t="s">
        <v>6415</v>
      </c>
      <c r="G15315" t="s">
        <v>18661</v>
      </c>
      <c r="H15315" t="s">
        <v>6360</v>
      </c>
      <c r="I15315" t="s">
        <v>55</v>
      </c>
      <c r="J15315" t="s">
        <v>737</v>
      </c>
      <c r="K15315" t="s">
        <v>19222</v>
      </c>
      <c r="L15315" t="s">
        <v>18663</v>
      </c>
      <c r="M15315" t="s">
        <v>19223</v>
      </c>
      <c r="N15315" t="s">
        <v>7469</v>
      </c>
      <c r="O15315" t="s">
        <v>7470</v>
      </c>
      <c r="P15315">
        <v>5360000</v>
      </c>
      <c r="Q15315" t="s">
        <v>6636</v>
      </c>
      <c r="R15315" t="s">
        <v>6636</v>
      </c>
      <c r="S15315" s="12"/>
      <c r="T15315" s="13"/>
      <c r="U15315" t="s">
        <v>7056</v>
      </c>
    </row>
    <row r="15316" spans="1:21" x14ac:dyDescent="0.25">
      <c r="A15316" t="s">
        <v>6619</v>
      </c>
      <c r="B15316" s="12">
        <v>84678</v>
      </c>
      <c r="C15316" t="s">
        <v>8669</v>
      </c>
      <c r="D15316" s="11">
        <v>46196.8277662037</v>
      </c>
      <c r="E15316" t="s">
        <v>8670</v>
      </c>
      <c r="F15316" t="s">
        <v>6415</v>
      </c>
      <c r="G15316" t="s">
        <v>18710</v>
      </c>
      <c r="H15316" t="s">
        <v>6360</v>
      </c>
      <c r="I15316" t="s">
        <v>65</v>
      </c>
      <c r="J15316" t="s">
        <v>57</v>
      </c>
      <c r="K15316" t="s">
        <v>19180</v>
      </c>
      <c r="L15316" t="s">
        <v>1131</v>
      </c>
      <c r="M15316" t="s">
        <v>19181</v>
      </c>
      <c r="N15316" t="s">
        <v>7469</v>
      </c>
      <c r="O15316" t="s">
        <v>7470</v>
      </c>
      <c r="P15316">
        <v>5360000</v>
      </c>
      <c r="Q15316" t="s">
        <v>6636</v>
      </c>
      <c r="R15316" t="s">
        <v>6636</v>
      </c>
      <c r="S15316" s="12"/>
      <c r="T15316" s="13"/>
      <c r="U15316" t="s">
        <v>6636</v>
      </c>
    </row>
    <row r="15317" spans="1:21" x14ac:dyDescent="0.25">
      <c r="A15317" t="s">
        <v>6637</v>
      </c>
      <c r="B15317" s="12">
        <v>84698</v>
      </c>
      <c r="C15317" t="s">
        <v>19224</v>
      </c>
      <c r="D15317" s="11">
        <v>46196.927777777797</v>
      </c>
      <c r="E15317" t="s">
        <v>19225</v>
      </c>
      <c r="F15317" t="s">
        <v>6415</v>
      </c>
      <c r="G15317" t="s">
        <v>6496</v>
      </c>
      <c r="H15317" t="s">
        <v>6360</v>
      </c>
      <c r="I15317" t="s">
        <v>55</v>
      </c>
      <c r="J15317" t="s">
        <v>737</v>
      </c>
      <c r="K15317" t="s">
        <v>18752</v>
      </c>
      <c r="L15317" t="s">
        <v>18633</v>
      </c>
      <c r="M15317" t="s">
        <v>18753</v>
      </c>
      <c r="N15317" t="s">
        <v>7469</v>
      </c>
      <c r="O15317" t="s">
        <v>7470</v>
      </c>
      <c r="P15317">
        <v>5760000</v>
      </c>
      <c r="Q15317" t="s">
        <v>6636</v>
      </c>
      <c r="R15317" t="s">
        <v>6636</v>
      </c>
      <c r="S15317" s="12"/>
      <c r="T15317" s="13"/>
      <c r="U15317" t="s">
        <v>6629</v>
      </c>
    </row>
    <row r="15318" spans="1:21" x14ac:dyDescent="0.25">
      <c r="A15318" t="s">
        <v>6637</v>
      </c>
      <c r="B15318" s="12">
        <v>84698</v>
      </c>
      <c r="C15318" t="s">
        <v>19224</v>
      </c>
      <c r="D15318" s="11">
        <v>46196.927777777797</v>
      </c>
      <c r="E15318" t="s">
        <v>19225</v>
      </c>
      <c r="F15318" t="s">
        <v>6415</v>
      </c>
      <c r="G15318" t="s">
        <v>6497</v>
      </c>
      <c r="H15318" t="s">
        <v>6360</v>
      </c>
      <c r="I15318" t="s">
        <v>55</v>
      </c>
      <c r="J15318" t="s">
        <v>737</v>
      </c>
      <c r="K15318" t="s">
        <v>18752</v>
      </c>
      <c r="L15318" t="s">
        <v>18633</v>
      </c>
      <c r="M15318" t="s">
        <v>18753</v>
      </c>
      <c r="N15318" t="s">
        <v>7469</v>
      </c>
      <c r="O15318" t="s">
        <v>7470</v>
      </c>
      <c r="P15318">
        <v>5760000</v>
      </c>
      <c r="Q15318" t="s">
        <v>6636</v>
      </c>
      <c r="R15318" t="s">
        <v>6636</v>
      </c>
      <c r="S15318" s="12"/>
      <c r="T15318" s="13"/>
      <c r="U15318" t="s">
        <v>6629</v>
      </c>
    </row>
    <row r="15319" spans="1:21" x14ac:dyDescent="0.25">
      <c r="A15319" t="s">
        <v>6637</v>
      </c>
      <c r="B15319" s="12">
        <v>84698</v>
      </c>
      <c r="C15319" t="s">
        <v>19224</v>
      </c>
      <c r="D15319" s="11">
        <v>46196.927777777797</v>
      </c>
      <c r="E15319" t="s">
        <v>19225</v>
      </c>
      <c r="F15319" t="s">
        <v>6415</v>
      </c>
      <c r="G15319" t="s">
        <v>6498</v>
      </c>
      <c r="H15319" t="s">
        <v>6360</v>
      </c>
      <c r="I15319" t="s">
        <v>55</v>
      </c>
      <c r="J15319" t="s">
        <v>737</v>
      </c>
      <c r="K15319" t="s">
        <v>18752</v>
      </c>
      <c r="L15319" t="s">
        <v>18633</v>
      </c>
      <c r="M15319" t="s">
        <v>18753</v>
      </c>
      <c r="N15319" t="s">
        <v>7469</v>
      </c>
      <c r="O15319" t="s">
        <v>7470</v>
      </c>
      <c r="P15319">
        <v>5760000</v>
      </c>
      <c r="Q15319" t="s">
        <v>6636</v>
      </c>
      <c r="R15319" t="s">
        <v>6636</v>
      </c>
      <c r="S15319" s="12"/>
      <c r="T15319" s="13"/>
      <c r="U15319" t="s">
        <v>6629</v>
      </c>
    </row>
    <row r="15320" spans="1:21" x14ac:dyDescent="0.25">
      <c r="A15320" t="s">
        <v>6637</v>
      </c>
      <c r="B15320" s="12">
        <v>84698</v>
      </c>
      <c r="C15320" t="s">
        <v>19224</v>
      </c>
      <c r="D15320" s="11">
        <v>46196.927777777797</v>
      </c>
      <c r="E15320" t="s">
        <v>19225</v>
      </c>
      <c r="F15320" t="s">
        <v>6415</v>
      </c>
      <c r="G15320" t="s">
        <v>6499</v>
      </c>
      <c r="H15320" t="s">
        <v>6360</v>
      </c>
      <c r="I15320" t="s">
        <v>55</v>
      </c>
      <c r="J15320" t="s">
        <v>737</v>
      </c>
      <c r="K15320" t="s">
        <v>18752</v>
      </c>
      <c r="L15320" t="s">
        <v>18633</v>
      </c>
      <c r="M15320" t="s">
        <v>18753</v>
      </c>
      <c r="N15320" t="s">
        <v>7469</v>
      </c>
      <c r="O15320" t="s">
        <v>7470</v>
      </c>
      <c r="P15320">
        <v>5760000</v>
      </c>
      <c r="Q15320" t="s">
        <v>6636</v>
      </c>
      <c r="R15320" t="s">
        <v>6636</v>
      </c>
      <c r="S15320" s="12"/>
      <c r="T15320" s="13"/>
      <c r="U15320" t="s">
        <v>6629</v>
      </c>
    </row>
    <row r="15321" spans="1:21" x14ac:dyDescent="0.25">
      <c r="A15321" t="s">
        <v>6637</v>
      </c>
      <c r="B15321" s="12">
        <v>84702</v>
      </c>
      <c r="C15321" t="s">
        <v>19226</v>
      </c>
      <c r="D15321" s="11">
        <v>46197.404976851903</v>
      </c>
      <c r="E15321" t="s">
        <v>19227</v>
      </c>
      <c r="F15321" t="s">
        <v>6415</v>
      </c>
      <c r="G15321" t="s">
        <v>6437</v>
      </c>
      <c r="H15321" t="s">
        <v>6360</v>
      </c>
      <c r="I15321" t="s">
        <v>55</v>
      </c>
      <c r="J15321" t="s">
        <v>732</v>
      </c>
      <c r="K15321" t="s">
        <v>18760</v>
      </c>
      <c r="L15321" t="s">
        <v>1676</v>
      </c>
      <c r="M15321" t="s">
        <v>18761</v>
      </c>
      <c r="N15321" t="s">
        <v>7469</v>
      </c>
      <c r="O15321" t="s">
        <v>7470</v>
      </c>
      <c r="P15321">
        <v>5360000</v>
      </c>
      <c r="Q15321" t="s">
        <v>6636</v>
      </c>
      <c r="R15321" t="s">
        <v>6636</v>
      </c>
      <c r="S15321" s="12"/>
      <c r="T15321" s="13"/>
      <c r="U15321" t="s">
        <v>9028</v>
      </c>
    </row>
    <row r="15322" spans="1:21" x14ac:dyDescent="0.25">
      <c r="A15322" t="s">
        <v>6637</v>
      </c>
      <c r="B15322" s="12">
        <v>84702</v>
      </c>
      <c r="C15322" t="s">
        <v>19226</v>
      </c>
      <c r="D15322" s="11">
        <v>46197.404976851903</v>
      </c>
      <c r="E15322" t="s">
        <v>19227</v>
      </c>
      <c r="F15322" t="s">
        <v>6415</v>
      </c>
      <c r="G15322" t="s">
        <v>6439</v>
      </c>
      <c r="H15322" t="s">
        <v>6360</v>
      </c>
      <c r="I15322" t="s">
        <v>55</v>
      </c>
      <c r="J15322" t="s">
        <v>732</v>
      </c>
      <c r="K15322" t="s">
        <v>18760</v>
      </c>
      <c r="L15322" t="s">
        <v>1676</v>
      </c>
      <c r="M15322" t="s">
        <v>18761</v>
      </c>
      <c r="N15322" t="s">
        <v>7469</v>
      </c>
      <c r="O15322" t="s">
        <v>7470</v>
      </c>
      <c r="P15322">
        <v>5360000</v>
      </c>
      <c r="Q15322" t="s">
        <v>6636</v>
      </c>
      <c r="R15322" t="s">
        <v>6636</v>
      </c>
      <c r="S15322" s="12"/>
      <c r="T15322" s="13"/>
      <c r="U15322" t="s">
        <v>9028</v>
      </c>
    </row>
    <row r="15323" spans="1:21" x14ac:dyDescent="0.25">
      <c r="A15323" t="s">
        <v>6619</v>
      </c>
      <c r="B15323" s="12">
        <v>84698</v>
      </c>
      <c r="C15323" t="s">
        <v>19224</v>
      </c>
      <c r="D15323" s="11">
        <v>46197.427048611098</v>
      </c>
      <c r="E15323" t="s">
        <v>19225</v>
      </c>
      <c r="F15323" t="s">
        <v>6415</v>
      </c>
      <c r="G15323" t="s">
        <v>6496</v>
      </c>
      <c r="H15323" t="s">
        <v>6360</v>
      </c>
      <c r="I15323" t="s">
        <v>55</v>
      </c>
      <c r="J15323" t="s">
        <v>737</v>
      </c>
      <c r="K15323" t="s">
        <v>18752</v>
      </c>
      <c r="L15323" t="s">
        <v>18633</v>
      </c>
      <c r="M15323" t="s">
        <v>18753</v>
      </c>
      <c r="N15323" t="s">
        <v>7469</v>
      </c>
      <c r="O15323" t="s">
        <v>7470</v>
      </c>
      <c r="P15323">
        <v>5760000</v>
      </c>
      <c r="Q15323" t="s">
        <v>6636</v>
      </c>
      <c r="R15323" t="s">
        <v>6636</v>
      </c>
      <c r="S15323" s="12"/>
      <c r="T15323" s="13"/>
      <c r="U15323" t="s">
        <v>6629</v>
      </c>
    </row>
    <row r="15324" spans="1:21" x14ac:dyDescent="0.25">
      <c r="A15324" t="s">
        <v>6619</v>
      </c>
      <c r="B15324" s="12">
        <v>84698</v>
      </c>
      <c r="C15324" t="s">
        <v>19224</v>
      </c>
      <c r="D15324" s="11">
        <v>46197.427048611098</v>
      </c>
      <c r="E15324" t="s">
        <v>19225</v>
      </c>
      <c r="F15324" t="s">
        <v>6415</v>
      </c>
      <c r="G15324" t="s">
        <v>6497</v>
      </c>
      <c r="H15324" t="s">
        <v>6360</v>
      </c>
      <c r="I15324" t="s">
        <v>55</v>
      </c>
      <c r="J15324" t="s">
        <v>737</v>
      </c>
      <c r="K15324" t="s">
        <v>18752</v>
      </c>
      <c r="L15324" t="s">
        <v>18633</v>
      </c>
      <c r="M15324" t="s">
        <v>18753</v>
      </c>
      <c r="N15324" t="s">
        <v>7469</v>
      </c>
      <c r="O15324" t="s">
        <v>7470</v>
      </c>
      <c r="P15324">
        <v>5760000</v>
      </c>
      <c r="Q15324" t="s">
        <v>6636</v>
      </c>
      <c r="R15324" t="s">
        <v>6636</v>
      </c>
      <c r="S15324" s="12"/>
      <c r="T15324" s="13"/>
      <c r="U15324" t="s">
        <v>6629</v>
      </c>
    </row>
    <row r="15325" spans="1:21" x14ac:dyDescent="0.25">
      <c r="A15325" t="s">
        <v>6619</v>
      </c>
      <c r="B15325" s="12">
        <v>84698</v>
      </c>
      <c r="C15325" t="s">
        <v>19224</v>
      </c>
      <c r="D15325" s="11">
        <v>46197.427048611098</v>
      </c>
      <c r="E15325" t="s">
        <v>19225</v>
      </c>
      <c r="F15325" t="s">
        <v>6415</v>
      </c>
      <c r="G15325" t="s">
        <v>6498</v>
      </c>
      <c r="H15325" t="s">
        <v>6360</v>
      </c>
      <c r="I15325" t="s">
        <v>55</v>
      </c>
      <c r="J15325" t="s">
        <v>737</v>
      </c>
      <c r="K15325" t="s">
        <v>18752</v>
      </c>
      <c r="L15325" t="s">
        <v>18633</v>
      </c>
      <c r="M15325" t="s">
        <v>18753</v>
      </c>
      <c r="N15325" t="s">
        <v>7469</v>
      </c>
      <c r="O15325" t="s">
        <v>7470</v>
      </c>
      <c r="P15325">
        <v>5760000</v>
      </c>
      <c r="Q15325" t="s">
        <v>6636</v>
      </c>
      <c r="R15325" t="s">
        <v>6636</v>
      </c>
      <c r="S15325" s="12"/>
      <c r="T15325" s="13"/>
      <c r="U15325" t="s">
        <v>6629</v>
      </c>
    </row>
    <row r="15326" spans="1:21" x14ac:dyDescent="0.25">
      <c r="A15326" t="s">
        <v>6619</v>
      </c>
      <c r="B15326" s="12">
        <v>84698</v>
      </c>
      <c r="C15326" t="s">
        <v>19224</v>
      </c>
      <c r="D15326" s="11">
        <v>46197.427048611098</v>
      </c>
      <c r="E15326" t="s">
        <v>19225</v>
      </c>
      <c r="F15326" t="s">
        <v>6415</v>
      </c>
      <c r="G15326" t="s">
        <v>6499</v>
      </c>
      <c r="H15326" t="s">
        <v>6360</v>
      </c>
      <c r="I15326" t="s">
        <v>55</v>
      </c>
      <c r="J15326" t="s">
        <v>737</v>
      </c>
      <c r="K15326" t="s">
        <v>18752</v>
      </c>
      <c r="L15326" t="s">
        <v>18633</v>
      </c>
      <c r="M15326" t="s">
        <v>18753</v>
      </c>
      <c r="N15326" t="s">
        <v>7469</v>
      </c>
      <c r="O15326" t="s">
        <v>7470</v>
      </c>
      <c r="P15326">
        <v>5760000</v>
      </c>
      <c r="Q15326" t="s">
        <v>6636</v>
      </c>
      <c r="R15326" t="s">
        <v>6636</v>
      </c>
      <c r="S15326" s="12"/>
      <c r="T15326" s="13"/>
      <c r="U15326" t="s">
        <v>6629</v>
      </c>
    </row>
    <row r="15327" spans="1:21" x14ac:dyDescent="0.25">
      <c r="A15327" t="s">
        <v>6619</v>
      </c>
      <c r="B15327" s="12">
        <v>84702</v>
      </c>
      <c r="C15327" t="s">
        <v>19226</v>
      </c>
      <c r="D15327" s="11">
        <v>46197.4533912037</v>
      </c>
      <c r="E15327" t="s">
        <v>19227</v>
      </c>
      <c r="F15327" t="s">
        <v>6415</v>
      </c>
      <c r="G15327" t="s">
        <v>6437</v>
      </c>
      <c r="H15327" t="s">
        <v>6360</v>
      </c>
      <c r="I15327" t="s">
        <v>55</v>
      </c>
      <c r="J15327" t="s">
        <v>732</v>
      </c>
      <c r="K15327" t="s">
        <v>18760</v>
      </c>
      <c r="L15327" t="s">
        <v>1676</v>
      </c>
      <c r="M15327" t="s">
        <v>18761</v>
      </c>
      <c r="N15327" t="s">
        <v>7469</v>
      </c>
      <c r="O15327" t="s">
        <v>7470</v>
      </c>
      <c r="P15327">
        <v>5360000</v>
      </c>
      <c r="Q15327" t="s">
        <v>6636</v>
      </c>
      <c r="R15327" t="s">
        <v>6636</v>
      </c>
      <c r="S15327" s="12"/>
      <c r="T15327" s="13"/>
      <c r="U15327" t="s">
        <v>9028</v>
      </c>
    </row>
    <row r="15328" spans="1:21" x14ac:dyDescent="0.25">
      <c r="A15328" t="s">
        <v>6619</v>
      </c>
      <c r="B15328" s="12">
        <v>84702</v>
      </c>
      <c r="C15328" t="s">
        <v>19226</v>
      </c>
      <c r="D15328" s="11">
        <v>46197.4533912037</v>
      </c>
      <c r="E15328" t="s">
        <v>19227</v>
      </c>
      <c r="F15328" t="s">
        <v>6415</v>
      </c>
      <c r="G15328" t="s">
        <v>6439</v>
      </c>
      <c r="H15328" t="s">
        <v>6360</v>
      </c>
      <c r="I15328" t="s">
        <v>55</v>
      </c>
      <c r="J15328" t="s">
        <v>732</v>
      </c>
      <c r="K15328" t="s">
        <v>18760</v>
      </c>
      <c r="L15328" t="s">
        <v>1676</v>
      </c>
      <c r="M15328" t="s">
        <v>18761</v>
      </c>
      <c r="N15328" t="s">
        <v>7469</v>
      </c>
      <c r="O15328" t="s">
        <v>7470</v>
      </c>
      <c r="P15328">
        <v>5360000</v>
      </c>
      <c r="Q15328" t="s">
        <v>6636</v>
      </c>
      <c r="R15328" t="s">
        <v>6636</v>
      </c>
      <c r="S15328" s="12"/>
      <c r="T15328" s="13"/>
      <c r="U15328" t="s">
        <v>9028</v>
      </c>
    </row>
    <row r="15329" spans="1:21" x14ac:dyDescent="0.25">
      <c r="A15329" t="s">
        <v>6619</v>
      </c>
      <c r="B15329" s="12">
        <v>84726</v>
      </c>
      <c r="C15329" t="s">
        <v>19218</v>
      </c>
      <c r="D15329" s="11">
        <v>46197.598310185203</v>
      </c>
      <c r="E15329" t="s">
        <v>19219</v>
      </c>
      <c r="F15329" t="s">
        <v>6415</v>
      </c>
      <c r="G15329" t="s">
        <v>18661</v>
      </c>
      <c r="H15329" t="s">
        <v>6360</v>
      </c>
      <c r="I15329" t="s">
        <v>55</v>
      </c>
      <c r="J15329" t="s">
        <v>737</v>
      </c>
      <c r="K15329" t="s">
        <v>19222</v>
      </c>
      <c r="L15329" t="s">
        <v>18663</v>
      </c>
      <c r="M15329" t="s">
        <v>19223</v>
      </c>
      <c r="N15329" t="s">
        <v>7469</v>
      </c>
      <c r="O15329" t="s">
        <v>7470</v>
      </c>
      <c r="P15329">
        <v>5360000</v>
      </c>
      <c r="Q15329" t="s">
        <v>6636</v>
      </c>
      <c r="R15329" t="s">
        <v>6636</v>
      </c>
      <c r="S15329" s="12"/>
      <c r="T15329" s="13"/>
      <c r="U15329" t="s">
        <v>7056</v>
      </c>
    </row>
    <row r="15330" spans="1:21" x14ac:dyDescent="0.25">
      <c r="A15330" t="s">
        <v>6619</v>
      </c>
      <c r="B15330" s="12">
        <v>84728</v>
      </c>
      <c r="C15330" t="s">
        <v>19218</v>
      </c>
      <c r="D15330" s="11">
        <v>46197.599571759303</v>
      </c>
      <c r="E15330" t="s">
        <v>19219</v>
      </c>
      <c r="F15330" t="s">
        <v>6415</v>
      </c>
      <c r="G15330" t="s">
        <v>18796</v>
      </c>
      <c r="H15330" t="s">
        <v>6360</v>
      </c>
      <c r="I15330" t="s">
        <v>55</v>
      </c>
      <c r="J15330" t="s">
        <v>737</v>
      </c>
      <c r="K15330" t="s">
        <v>19220</v>
      </c>
      <c r="L15330" t="s">
        <v>18663</v>
      </c>
      <c r="M15330" t="s">
        <v>19221</v>
      </c>
      <c r="N15330" t="s">
        <v>8601</v>
      </c>
      <c r="O15330" t="s">
        <v>9632</v>
      </c>
      <c r="P15330">
        <v>7019800</v>
      </c>
      <c r="Q15330" t="s">
        <v>6636</v>
      </c>
      <c r="R15330" t="s">
        <v>6636</v>
      </c>
      <c r="S15330" s="12"/>
      <c r="T15330" s="13"/>
      <c r="U15330" t="s">
        <v>7056</v>
      </c>
    </row>
    <row r="15331" spans="1:21" x14ac:dyDescent="0.25">
      <c r="A15331" t="s">
        <v>6619</v>
      </c>
      <c r="B15331" s="12">
        <v>84728</v>
      </c>
      <c r="C15331" t="s">
        <v>19218</v>
      </c>
      <c r="D15331" s="11">
        <v>46197.599571759303</v>
      </c>
      <c r="E15331" t="s">
        <v>19219</v>
      </c>
      <c r="F15331" t="s">
        <v>6415</v>
      </c>
      <c r="G15331" t="s">
        <v>18798</v>
      </c>
      <c r="H15331" t="s">
        <v>6360</v>
      </c>
      <c r="I15331" t="s">
        <v>55</v>
      </c>
      <c r="J15331" t="s">
        <v>737</v>
      </c>
      <c r="K15331" t="s">
        <v>19220</v>
      </c>
      <c r="L15331" t="s">
        <v>18663</v>
      </c>
      <c r="M15331" t="s">
        <v>19221</v>
      </c>
      <c r="N15331" t="s">
        <v>8601</v>
      </c>
      <c r="O15331" t="s">
        <v>9632</v>
      </c>
      <c r="P15331">
        <v>7019800</v>
      </c>
      <c r="Q15331" t="s">
        <v>6636</v>
      </c>
      <c r="R15331" t="s">
        <v>6636</v>
      </c>
      <c r="S15331" s="12"/>
      <c r="T15331" s="13"/>
      <c r="U15331" t="s">
        <v>7056</v>
      </c>
    </row>
    <row r="15332" spans="1:21" x14ac:dyDescent="0.25">
      <c r="A15332" t="s">
        <v>6637</v>
      </c>
      <c r="B15332" s="12">
        <v>84746</v>
      </c>
      <c r="C15332" t="s">
        <v>13003</v>
      </c>
      <c r="D15332" s="11">
        <v>46197.634687500002</v>
      </c>
      <c r="E15332" t="s">
        <v>13004</v>
      </c>
      <c r="F15332" t="s">
        <v>6415</v>
      </c>
      <c r="G15332" t="s">
        <v>19228</v>
      </c>
      <c r="H15332" t="s">
        <v>6360</v>
      </c>
      <c r="I15332" t="s">
        <v>65</v>
      </c>
      <c r="J15332" t="s">
        <v>219</v>
      </c>
      <c r="K15332" t="s">
        <v>19229</v>
      </c>
      <c r="L15332" t="s">
        <v>18668</v>
      </c>
      <c r="M15332" t="s">
        <v>6636</v>
      </c>
      <c r="N15332" t="s">
        <v>7014</v>
      </c>
      <c r="O15332" t="s">
        <v>9695</v>
      </c>
      <c r="P15332">
        <v>6219800</v>
      </c>
      <c r="Q15332" t="s">
        <v>6636</v>
      </c>
      <c r="R15332" t="s">
        <v>6636</v>
      </c>
      <c r="S15332" s="12"/>
      <c r="T15332" s="13"/>
      <c r="U15332" t="s">
        <v>6636</v>
      </c>
    </row>
    <row r="15333" spans="1:21" x14ac:dyDescent="0.25">
      <c r="A15333" t="s">
        <v>6637</v>
      </c>
      <c r="B15333" s="12">
        <v>84748</v>
      </c>
      <c r="C15333" t="s">
        <v>13003</v>
      </c>
      <c r="D15333" s="11">
        <v>46197.634687500002</v>
      </c>
      <c r="E15333" t="s">
        <v>13004</v>
      </c>
      <c r="F15333" t="s">
        <v>6415</v>
      </c>
      <c r="G15333" t="s">
        <v>19228</v>
      </c>
      <c r="H15333" t="s">
        <v>6360</v>
      </c>
      <c r="I15333" t="s">
        <v>65</v>
      </c>
      <c r="J15333" t="s">
        <v>219</v>
      </c>
      <c r="K15333" t="s">
        <v>19230</v>
      </c>
      <c r="L15333" t="s">
        <v>18668</v>
      </c>
      <c r="M15333" t="s">
        <v>19231</v>
      </c>
      <c r="N15333" t="s">
        <v>8601</v>
      </c>
      <c r="O15333" t="s">
        <v>9632</v>
      </c>
      <c r="P15333">
        <v>5919800</v>
      </c>
      <c r="Q15333" t="s">
        <v>6636</v>
      </c>
      <c r="R15333" t="s">
        <v>6636</v>
      </c>
      <c r="S15333" s="12"/>
      <c r="T15333" s="13"/>
      <c r="U15333" t="s">
        <v>6636</v>
      </c>
    </row>
    <row r="15334" spans="1:21" x14ac:dyDescent="0.25">
      <c r="A15334" t="s">
        <v>6637</v>
      </c>
      <c r="B15334" s="12">
        <v>84746</v>
      </c>
      <c r="C15334" t="s">
        <v>13003</v>
      </c>
      <c r="D15334" s="11">
        <v>46197.634687500002</v>
      </c>
      <c r="E15334" t="s">
        <v>13004</v>
      </c>
      <c r="F15334" t="s">
        <v>6415</v>
      </c>
      <c r="G15334" t="s">
        <v>19232</v>
      </c>
      <c r="H15334" t="s">
        <v>6360</v>
      </c>
      <c r="I15334" t="s">
        <v>65</v>
      </c>
      <c r="J15334" t="s">
        <v>219</v>
      </c>
      <c r="K15334" t="s">
        <v>19229</v>
      </c>
      <c r="L15334" t="s">
        <v>18668</v>
      </c>
      <c r="M15334" t="s">
        <v>6636</v>
      </c>
      <c r="N15334" t="s">
        <v>7014</v>
      </c>
      <c r="O15334" t="s">
        <v>9695</v>
      </c>
      <c r="P15334">
        <v>6219800</v>
      </c>
      <c r="Q15334" t="s">
        <v>6636</v>
      </c>
      <c r="R15334" t="s">
        <v>6636</v>
      </c>
      <c r="S15334" s="12"/>
      <c r="T15334" s="13"/>
      <c r="U15334" t="s">
        <v>6636</v>
      </c>
    </row>
    <row r="15335" spans="1:21" x14ac:dyDescent="0.25">
      <c r="A15335" t="s">
        <v>6637</v>
      </c>
      <c r="B15335" s="12">
        <v>84748</v>
      </c>
      <c r="C15335" t="s">
        <v>13003</v>
      </c>
      <c r="D15335" s="11">
        <v>46197.634687500002</v>
      </c>
      <c r="E15335" t="s">
        <v>13004</v>
      </c>
      <c r="F15335" t="s">
        <v>6415</v>
      </c>
      <c r="G15335" t="s">
        <v>19232</v>
      </c>
      <c r="H15335" t="s">
        <v>6360</v>
      </c>
      <c r="I15335" t="s">
        <v>65</v>
      </c>
      <c r="J15335" t="s">
        <v>219</v>
      </c>
      <c r="K15335" t="s">
        <v>19230</v>
      </c>
      <c r="L15335" t="s">
        <v>18668</v>
      </c>
      <c r="M15335" t="s">
        <v>19231</v>
      </c>
      <c r="N15335" t="s">
        <v>8601</v>
      </c>
      <c r="O15335" t="s">
        <v>9632</v>
      </c>
      <c r="P15335">
        <v>5919800</v>
      </c>
      <c r="Q15335" t="s">
        <v>6636</v>
      </c>
      <c r="R15335" t="s">
        <v>6636</v>
      </c>
      <c r="S15335" s="12"/>
      <c r="T15335" s="13"/>
      <c r="U15335" t="s">
        <v>6636</v>
      </c>
    </row>
    <row r="15336" spans="1:21" x14ac:dyDescent="0.25">
      <c r="A15336" t="s">
        <v>6637</v>
      </c>
      <c r="B15336" s="12">
        <v>84746</v>
      </c>
      <c r="C15336" t="s">
        <v>13003</v>
      </c>
      <c r="D15336" s="11">
        <v>46197.634687500002</v>
      </c>
      <c r="E15336" t="s">
        <v>13004</v>
      </c>
      <c r="F15336" t="s">
        <v>6415</v>
      </c>
      <c r="G15336" t="s">
        <v>19233</v>
      </c>
      <c r="H15336" t="s">
        <v>6360</v>
      </c>
      <c r="I15336" t="s">
        <v>65</v>
      </c>
      <c r="J15336" t="s">
        <v>219</v>
      </c>
      <c r="K15336" t="s">
        <v>19229</v>
      </c>
      <c r="L15336" t="s">
        <v>18668</v>
      </c>
      <c r="M15336" t="s">
        <v>6636</v>
      </c>
      <c r="N15336" t="s">
        <v>7014</v>
      </c>
      <c r="O15336" t="s">
        <v>9695</v>
      </c>
      <c r="P15336">
        <v>6219800</v>
      </c>
      <c r="Q15336" t="s">
        <v>6636</v>
      </c>
      <c r="R15336" t="s">
        <v>6636</v>
      </c>
      <c r="S15336" s="12"/>
      <c r="T15336" s="13"/>
      <c r="U15336" t="s">
        <v>6636</v>
      </c>
    </row>
    <row r="15337" spans="1:21" x14ac:dyDescent="0.25">
      <c r="A15337" t="s">
        <v>6637</v>
      </c>
      <c r="B15337" s="12">
        <v>84748</v>
      </c>
      <c r="C15337" t="s">
        <v>13003</v>
      </c>
      <c r="D15337" s="11">
        <v>46197.634687500002</v>
      </c>
      <c r="E15337" t="s">
        <v>13004</v>
      </c>
      <c r="F15337" t="s">
        <v>6415</v>
      </c>
      <c r="G15337" t="s">
        <v>19233</v>
      </c>
      <c r="H15337" t="s">
        <v>6360</v>
      </c>
      <c r="I15337" t="s">
        <v>65</v>
      </c>
      <c r="J15337" t="s">
        <v>219</v>
      </c>
      <c r="K15337" t="s">
        <v>19230</v>
      </c>
      <c r="L15337" t="s">
        <v>18668</v>
      </c>
      <c r="M15337" t="s">
        <v>19231</v>
      </c>
      <c r="N15337" t="s">
        <v>8601</v>
      </c>
      <c r="O15337" t="s">
        <v>9632</v>
      </c>
      <c r="P15337">
        <v>5919800</v>
      </c>
      <c r="Q15337" t="s">
        <v>6636</v>
      </c>
      <c r="R15337" t="s">
        <v>6636</v>
      </c>
      <c r="S15337" s="12"/>
      <c r="T15337" s="13"/>
      <c r="U15337" t="s">
        <v>6636</v>
      </c>
    </row>
    <row r="15338" spans="1:21" x14ac:dyDescent="0.25">
      <c r="A15338" t="s">
        <v>6637</v>
      </c>
      <c r="B15338" s="12">
        <v>84740</v>
      </c>
      <c r="C15338" t="s">
        <v>13003</v>
      </c>
      <c r="D15338" s="11">
        <v>46197.634687500002</v>
      </c>
      <c r="E15338" t="s">
        <v>13004</v>
      </c>
      <c r="F15338" t="s">
        <v>6415</v>
      </c>
      <c r="G15338" t="s">
        <v>6397</v>
      </c>
      <c r="H15338" t="s">
        <v>6360</v>
      </c>
      <c r="I15338" t="s">
        <v>65</v>
      </c>
      <c r="J15338" t="s">
        <v>219</v>
      </c>
      <c r="K15338" t="s">
        <v>19234</v>
      </c>
      <c r="L15338" t="s">
        <v>18668</v>
      </c>
      <c r="M15338" t="s">
        <v>19235</v>
      </c>
      <c r="N15338" t="s">
        <v>7469</v>
      </c>
      <c r="O15338" t="s">
        <v>7470</v>
      </c>
      <c r="P15338">
        <v>6160000</v>
      </c>
      <c r="Q15338" t="s">
        <v>6636</v>
      </c>
      <c r="R15338" t="s">
        <v>6636</v>
      </c>
      <c r="S15338" s="12"/>
      <c r="T15338" s="13"/>
      <c r="U15338" t="s">
        <v>6636</v>
      </c>
    </row>
    <row r="15339" spans="1:21" x14ac:dyDescent="0.25">
      <c r="A15339" t="s">
        <v>6637</v>
      </c>
      <c r="B15339" s="12">
        <v>84740</v>
      </c>
      <c r="C15339" t="s">
        <v>13003</v>
      </c>
      <c r="D15339" s="11">
        <v>46197.634687500002</v>
      </c>
      <c r="E15339" t="s">
        <v>13004</v>
      </c>
      <c r="F15339" t="s">
        <v>6415</v>
      </c>
      <c r="G15339" t="s">
        <v>18670</v>
      </c>
      <c r="H15339" t="s">
        <v>6360</v>
      </c>
      <c r="I15339" t="s">
        <v>65</v>
      </c>
      <c r="J15339" t="s">
        <v>219</v>
      </c>
      <c r="K15339" t="s">
        <v>19234</v>
      </c>
      <c r="L15339" t="s">
        <v>18668</v>
      </c>
      <c r="M15339" t="s">
        <v>19235</v>
      </c>
      <c r="N15339" t="s">
        <v>7469</v>
      </c>
      <c r="O15339" t="s">
        <v>7470</v>
      </c>
      <c r="P15339">
        <v>6160000</v>
      </c>
      <c r="Q15339" t="s">
        <v>6636</v>
      </c>
      <c r="R15339" t="s">
        <v>6636</v>
      </c>
      <c r="S15339" s="12"/>
      <c r="T15339" s="13"/>
      <c r="U15339" t="s">
        <v>6636</v>
      </c>
    </row>
    <row r="15340" spans="1:21" x14ac:dyDescent="0.25">
      <c r="A15340" t="s">
        <v>6619</v>
      </c>
      <c r="B15340" s="12">
        <v>84740</v>
      </c>
      <c r="C15340" t="s">
        <v>13003</v>
      </c>
      <c r="D15340" s="11">
        <v>46197.652210648099</v>
      </c>
      <c r="E15340" t="s">
        <v>13004</v>
      </c>
      <c r="F15340" t="s">
        <v>6415</v>
      </c>
      <c r="G15340" t="s">
        <v>6397</v>
      </c>
      <c r="H15340" t="s">
        <v>6360</v>
      </c>
      <c r="I15340" t="s">
        <v>65</v>
      </c>
      <c r="J15340" t="s">
        <v>219</v>
      </c>
      <c r="K15340" t="s">
        <v>19234</v>
      </c>
      <c r="L15340" t="s">
        <v>18668</v>
      </c>
      <c r="M15340" t="s">
        <v>19235</v>
      </c>
      <c r="N15340" t="s">
        <v>7469</v>
      </c>
      <c r="O15340" t="s">
        <v>7470</v>
      </c>
      <c r="P15340">
        <v>6160000</v>
      </c>
      <c r="Q15340" t="s">
        <v>6636</v>
      </c>
      <c r="R15340" t="s">
        <v>6636</v>
      </c>
      <c r="S15340" s="12"/>
      <c r="T15340" s="13"/>
      <c r="U15340" t="s">
        <v>6636</v>
      </c>
    </row>
    <row r="15341" spans="1:21" x14ac:dyDescent="0.25">
      <c r="A15341" t="s">
        <v>6619</v>
      </c>
      <c r="B15341" s="12">
        <v>84740</v>
      </c>
      <c r="C15341" t="s">
        <v>13003</v>
      </c>
      <c r="D15341" s="11">
        <v>46197.652210648099</v>
      </c>
      <c r="E15341" t="s">
        <v>13004</v>
      </c>
      <c r="F15341" t="s">
        <v>6415</v>
      </c>
      <c r="G15341" t="s">
        <v>18670</v>
      </c>
      <c r="H15341" t="s">
        <v>6360</v>
      </c>
      <c r="I15341" t="s">
        <v>65</v>
      </c>
      <c r="J15341" t="s">
        <v>219</v>
      </c>
      <c r="K15341" t="s">
        <v>19234</v>
      </c>
      <c r="L15341" t="s">
        <v>18668</v>
      </c>
      <c r="M15341" t="s">
        <v>19235</v>
      </c>
      <c r="N15341" t="s">
        <v>7469</v>
      </c>
      <c r="O15341" t="s">
        <v>7470</v>
      </c>
      <c r="P15341">
        <v>6160000</v>
      </c>
      <c r="Q15341" t="s">
        <v>6636</v>
      </c>
      <c r="R15341" t="s">
        <v>6636</v>
      </c>
      <c r="S15341" s="12"/>
      <c r="T15341" s="13"/>
      <c r="U15341" t="s">
        <v>6636</v>
      </c>
    </row>
    <row r="15342" spans="1:21" x14ac:dyDescent="0.25">
      <c r="A15342" t="s">
        <v>6619</v>
      </c>
      <c r="B15342" s="12">
        <v>84748</v>
      </c>
      <c r="C15342" t="s">
        <v>13003</v>
      </c>
      <c r="D15342" s="11">
        <v>46197.658379629604</v>
      </c>
      <c r="E15342" t="s">
        <v>13004</v>
      </c>
      <c r="F15342" t="s">
        <v>6415</v>
      </c>
      <c r="G15342" t="s">
        <v>19228</v>
      </c>
      <c r="H15342" t="s">
        <v>6360</v>
      </c>
      <c r="I15342" t="s">
        <v>65</v>
      </c>
      <c r="J15342" t="s">
        <v>219</v>
      </c>
      <c r="K15342" t="s">
        <v>19230</v>
      </c>
      <c r="L15342" t="s">
        <v>18668</v>
      </c>
      <c r="M15342" t="s">
        <v>19231</v>
      </c>
      <c r="N15342" t="s">
        <v>8601</v>
      </c>
      <c r="O15342" t="s">
        <v>9632</v>
      </c>
      <c r="P15342">
        <v>5919800</v>
      </c>
      <c r="Q15342" t="s">
        <v>6636</v>
      </c>
      <c r="R15342" t="s">
        <v>6636</v>
      </c>
      <c r="S15342" s="12"/>
      <c r="T15342" s="13"/>
      <c r="U15342" t="s">
        <v>6636</v>
      </c>
    </row>
    <row r="15343" spans="1:21" x14ac:dyDescent="0.25">
      <c r="A15343" t="s">
        <v>6619</v>
      </c>
      <c r="B15343" s="12">
        <v>84748</v>
      </c>
      <c r="C15343" t="s">
        <v>13003</v>
      </c>
      <c r="D15343" s="11">
        <v>46197.658379629604</v>
      </c>
      <c r="E15343" t="s">
        <v>13004</v>
      </c>
      <c r="F15343" t="s">
        <v>6415</v>
      </c>
      <c r="G15343" t="s">
        <v>19232</v>
      </c>
      <c r="H15343" t="s">
        <v>6360</v>
      </c>
      <c r="I15343" t="s">
        <v>65</v>
      </c>
      <c r="J15343" t="s">
        <v>219</v>
      </c>
      <c r="K15343" t="s">
        <v>19230</v>
      </c>
      <c r="L15343" t="s">
        <v>18668</v>
      </c>
      <c r="M15343" t="s">
        <v>19231</v>
      </c>
      <c r="N15343" t="s">
        <v>8601</v>
      </c>
      <c r="O15343" t="s">
        <v>9632</v>
      </c>
      <c r="P15343">
        <v>5919800</v>
      </c>
      <c r="Q15343" t="s">
        <v>6636</v>
      </c>
      <c r="R15343" t="s">
        <v>6636</v>
      </c>
      <c r="S15343" s="12"/>
      <c r="T15343" s="13"/>
      <c r="U15343" t="s">
        <v>6636</v>
      </c>
    </row>
    <row r="15344" spans="1:21" x14ac:dyDescent="0.25">
      <c r="A15344" t="s">
        <v>6619</v>
      </c>
      <c r="B15344" s="12">
        <v>84748</v>
      </c>
      <c r="C15344" t="s">
        <v>13003</v>
      </c>
      <c r="D15344" s="11">
        <v>46197.658379629604</v>
      </c>
      <c r="E15344" t="s">
        <v>13004</v>
      </c>
      <c r="F15344" t="s">
        <v>6415</v>
      </c>
      <c r="G15344" t="s">
        <v>19233</v>
      </c>
      <c r="H15344" t="s">
        <v>6360</v>
      </c>
      <c r="I15344" t="s">
        <v>65</v>
      </c>
      <c r="J15344" t="s">
        <v>219</v>
      </c>
      <c r="K15344" t="s">
        <v>19230</v>
      </c>
      <c r="L15344" t="s">
        <v>18668</v>
      </c>
      <c r="M15344" t="s">
        <v>19231</v>
      </c>
      <c r="N15344" t="s">
        <v>8601</v>
      </c>
      <c r="O15344" t="s">
        <v>9632</v>
      </c>
      <c r="P15344">
        <v>5919800</v>
      </c>
      <c r="Q15344" t="s">
        <v>6636</v>
      </c>
      <c r="R15344" t="s">
        <v>6636</v>
      </c>
      <c r="S15344" s="12"/>
      <c r="T15344" s="13"/>
      <c r="U15344" t="s">
        <v>6636</v>
      </c>
    </row>
    <row r="15345" spans="1:21" x14ac:dyDescent="0.25">
      <c r="A15345" t="s">
        <v>6637</v>
      </c>
      <c r="B15345" s="12">
        <v>84764</v>
      </c>
      <c r="C15345" t="s">
        <v>19236</v>
      </c>
      <c r="D15345" s="11">
        <v>46197.668518518498</v>
      </c>
      <c r="E15345" t="s">
        <v>19237</v>
      </c>
      <c r="F15345" t="s">
        <v>6415</v>
      </c>
      <c r="G15345" t="s">
        <v>6445</v>
      </c>
      <c r="H15345" t="s">
        <v>6360</v>
      </c>
      <c r="I15345" t="s">
        <v>55</v>
      </c>
      <c r="J15345" t="s">
        <v>176</v>
      </c>
      <c r="K15345" t="s">
        <v>18789</v>
      </c>
      <c r="L15345" t="s">
        <v>160</v>
      </c>
      <c r="M15345" t="s">
        <v>18790</v>
      </c>
      <c r="N15345" t="s">
        <v>7469</v>
      </c>
      <c r="O15345" t="s">
        <v>7470</v>
      </c>
      <c r="P15345">
        <v>5360000</v>
      </c>
      <c r="Q15345" t="s">
        <v>6636</v>
      </c>
      <c r="R15345" t="s">
        <v>6636</v>
      </c>
      <c r="S15345" s="12"/>
      <c r="T15345" s="13"/>
      <c r="U15345" t="s">
        <v>7056</v>
      </c>
    </row>
    <row r="15346" spans="1:21" x14ac:dyDescent="0.25">
      <c r="A15346" t="s">
        <v>6619</v>
      </c>
      <c r="B15346" s="12">
        <v>84764</v>
      </c>
      <c r="C15346" t="s">
        <v>19236</v>
      </c>
      <c r="D15346" s="11">
        <v>46197.709918981498</v>
      </c>
      <c r="E15346" t="s">
        <v>19237</v>
      </c>
      <c r="F15346" t="s">
        <v>6415</v>
      </c>
      <c r="G15346" t="s">
        <v>6445</v>
      </c>
      <c r="H15346" t="s">
        <v>6360</v>
      </c>
      <c r="I15346" t="s">
        <v>55</v>
      </c>
      <c r="J15346" t="s">
        <v>176</v>
      </c>
      <c r="K15346" t="s">
        <v>18789</v>
      </c>
      <c r="L15346" t="s">
        <v>160</v>
      </c>
      <c r="M15346" t="s">
        <v>18790</v>
      </c>
      <c r="N15346" t="s">
        <v>7469</v>
      </c>
      <c r="O15346" t="s">
        <v>7470</v>
      </c>
      <c r="P15346">
        <v>5360000</v>
      </c>
      <c r="Q15346" t="s">
        <v>6636</v>
      </c>
      <c r="R15346" t="s">
        <v>6636</v>
      </c>
      <c r="S15346" s="12"/>
      <c r="T15346" s="13"/>
      <c r="U15346" t="s">
        <v>7056</v>
      </c>
    </row>
    <row r="15347" spans="1:21" x14ac:dyDescent="0.25">
      <c r="A15347" t="s">
        <v>6637</v>
      </c>
      <c r="B15347" s="12">
        <v>84780</v>
      </c>
      <c r="C15347" t="s">
        <v>13009</v>
      </c>
      <c r="D15347" s="11">
        <v>46197.730092592603</v>
      </c>
      <c r="E15347" t="s">
        <v>13010</v>
      </c>
      <c r="F15347" t="s">
        <v>6415</v>
      </c>
      <c r="G15347" t="s">
        <v>6392</v>
      </c>
      <c r="H15347" t="s">
        <v>6360</v>
      </c>
      <c r="I15347" t="s">
        <v>55</v>
      </c>
      <c r="J15347" t="s">
        <v>737</v>
      </c>
      <c r="K15347" t="s">
        <v>19238</v>
      </c>
      <c r="L15347" t="s">
        <v>5086</v>
      </c>
      <c r="M15347" t="s">
        <v>19239</v>
      </c>
      <c r="N15347" t="s">
        <v>7469</v>
      </c>
      <c r="O15347" t="s">
        <v>7470</v>
      </c>
      <c r="P15347">
        <v>6460000</v>
      </c>
      <c r="Q15347" t="s">
        <v>6636</v>
      </c>
      <c r="R15347" t="s">
        <v>6636</v>
      </c>
      <c r="S15347" s="12"/>
      <c r="T15347" s="13"/>
      <c r="U15347" t="s">
        <v>9612</v>
      </c>
    </row>
    <row r="15348" spans="1:21" x14ac:dyDescent="0.25">
      <c r="A15348" t="s">
        <v>6637</v>
      </c>
      <c r="B15348" s="12">
        <v>84780</v>
      </c>
      <c r="C15348" t="s">
        <v>13009</v>
      </c>
      <c r="D15348" s="11">
        <v>46197.730092592603</v>
      </c>
      <c r="E15348" t="s">
        <v>13010</v>
      </c>
      <c r="F15348" t="s">
        <v>6415</v>
      </c>
      <c r="G15348" t="s">
        <v>6390</v>
      </c>
      <c r="H15348" t="s">
        <v>6360</v>
      </c>
      <c r="I15348" t="s">
        <v>55</v>
      </c>
      <c r="J15348" t="s">
        <v>737</v>
      </c>
      <c r="K15348" t="s">
        <v>19238</v>
      </c>
      <c r="L15348" t="s">
        <v>5086</v>
      </c>
      <c r="M15348" t="s">
        <v>19239</v>
      </c>
      <c r="N15348" t="s">
        <v>7469</v>
      </c>
      <c r="O15348" t="s">
        <v>7470</v>
      </c>
      <c r="P15348">
        <v>6460000</v>
      </c>
      <c r="Q15348" t="s">
        <v>6636</v>
      </c>
      <c r="R15348" t="s">
        <v>6636</v>
      </c>
      <c r="S15348" s="12"/>
      <c r="T15348" s="13"/>
      <c r="U15348" t="s">
        <v>9612</v>
      </c>
    </row>
    <row r="15349" spans="1:21" x14ac:dyDescent="0.25">
      <c r="A15349" t="s">
        <v>6637</v>
      </c>
      <c r="B15349" s="12">
        <v>84780</v>
      </c>
      <c r="C15349" t="s">
        <v>13009</v>
      </c>
      <c r="D15349" s="11">
        <v>46197.730092592603</v>
      </c>
      <c r="E15349" t="s">
        <v>13010</v>
      </c>
      <c r="F15349" t="s">
        <v>6415</v>
      </c>
      <c r="G15349" t="s">
        <v>6388</v>
      </c>
      <c r="H15349" t="s">
        <v>6360</v>
      </c>
      <c r="I15349" t="s">
        <v>55</v>
      </c>
      <c r="J15349" t="s">
        <v>737</v>
      </c>
      <c r="K15349" t="s">
        <v>19238</v>
      </c>
      <c r="L15349" t="s">
        <v>5086</v>
      </c>
      <c r="M15349" t="s">
        <v>19239</v>
      </c>
      <c r="N15349" t="s">
        <v>7469</v>
      </c>
      <c r="O15349" t="s">
        <v>7470</v>
      </c>
      <c r="P15349">
        <v>6460000</v>
      </c>
      <c r="Q15349" t="s">
        <v>6636</v>
      </c>
      <c r="R15349" t="s">
        <v>6636</v>
      </c>
      <c r="S15349" s="12"/>
      <c r="T15349" s="13"/>
      <c r="U15349" t="s">
        <v>9612</v>
      </c>
    </row>
    <row r="15350" spans="1:21" x14ac:dyDescent="0.25">
      <c r="A15350" t="s">
        <v>6619</v>
      </c>
      <c r="B15350" s="12">
        <v>84780</v>
      </c>
      <c r="C15350" t="s">
        <v>13009</v>
      </c>
      <c r="D15350" s="11">
        <v>46197.741307870398</v>
      </c>
      <c r="E15350" t="s">
        <v>13010</v>
      </c>
      <c r="F15350" t="s">
        <v>6415</v>
      </c>
      <c r="G15350" t="s">
        <v>6392</v>
      </c>
      <c r="H15350" t="s">
        <v>6360</v>
      </c>
      <c r="I15350" t="s">
        <v>55</v>
      </c>
      <c r="J15350" t="s">
        <v>737</v>
      </c>
      <c r="K15350" t="s">
        <v>19238</v>
      </c>
      <c r="L15350" t="s">
        <v>5086</v>
      </c>
      <c r="M15350" t="s">
        <v>19239</v>
      </c>
      <c r="N15350" t="s">
        <v>7469</v>
      </c>
      <c r="O15350" t="s">
        <v>7470</v>
      </c>
      <c r="P15350">
        <v>6460000</v>
      </c>
      <c r="Q15350" t="s">
        <v>6636</v>
      </c>
      <c r="R15350" t="s">
        <v>6636</v>
      </c>
      <c r="S15350" s="12"/>
      <c r="T15350" s="13"/>
      <c r="U15350" t="s">
        <v>9612</v>
      </c>
    </row>
    <row r="15351" spans="1:21" x14ac:dyDescent="0.25">
      <c r="A15351" t="s">
        <v>6619</v>
      </c>
      <c r="B15351" s="12">
        <v>84780</v>
      </c>
      <c r="C15351" t="s">
        <v>13009</v>
      </c>
      <c r="D15351" s="11">
        <v>46197.741307870398</v>
      </c>
      <c r="E15351" t="s">
        <v>13010</v>
      </c>
      <c r="F15351" t="s">
        <v>6415</v>
      </c>
      <c r="G15351" t="s">
        <v>6390</v>
      </c>
      <c r="H15351" t="s">
        <v>6360</v>
      </c>
      <c r="I15351" t="s">
        <v>55</v>
      </c>
      <c r="J15351" t="s">
        <v>737</v>
      </c>
      <c r="K15351" t="s">
        <v>19238</v>
      </c>
      <c r="L15351" t="s">
        <v>5086</v>
      </c>
      <c r="M15351" t="s">
        <v>19239</v>
      </c>
      <c r="N15351" t="s">
        <v>7469</v>
      </c>
      <c r="O15351" t="s">
        <v>7470</v>
      </c>
      <c r="P15351">
        <v>6460000</v>
      </c>
      <c r="Q15351" t="s">
        <v>6636</v>
      </c>
      <c r="R15351" t="s">
        <v>6636</v>
      </c>
      <c r="S15351" s="12"/>
      <c r="T15351" s="13"/>
      <c r="U15351" t="s">
        <v>9612</v>
      </c>
    </row>
    <row r="15352" spans="1:21" x14ac:dyDescent="0.25">
      <c r="A15352" t="s">
        <v>6619</v>
      </c>
      <c r="B15352" s="12">
        <v>84780</v>
      </c>
      <c r="C15352" t="s">
        <v>13009</v>
      </c>
      <c r="D15352" s="11">
        <v>46197.741307870398</v>
      </c>
      <c r="E15352" t="s">
        <v>13010</v>
      </c>
      <c r="F15352" t="s">
        <v>6415</v>
      </c>
      <c r="G15352" t="s">
        <v>6388</v>
      </c>
      <c r="H15352" t="s">
        <v>6360</v>
      </c>
      <c r="I15352" t="s">
        <v>55</v>
      </c>
      <c r="J15352" t="s">
        <v>737</v>
      </c>
      <c r="K15352" t="s">
        <v>19238</v>
      </c>
      <c r="L15352" t="s">
        <v>5086</v>
      </c>
      <c r="M15352" t="s">
        <v>19239</v>
      </c>
      <c r="N15352" t="s">
        <v>7469</v>
      </c>
      <c r="O15352" t="s">
        <v>7470</v>
      </c>
      <c r="P15352">
        <v>6460000</v>
      </c>
      <c r="Q15352" t="s">
        <v>6636</v>
      </c>
      <c r="R15352" t="s">
        <v>6636</v>
      </c>
      <c r="S15352" s="12"/>
      <c r="T15352" s="13"/>
      <c r="U15352" t="s">
        <v>9612</v>
      </c>
    </row>
    <row r="15353" spans="1:21" x14ac:dyDescent="0.25">
      <c r="A15353" t="s">
        <v>6637</v>
      </c>
      <c r="B15353" s="12">
        <v>77436</v>
      </c>
      <c r="C15353" t="s">
        <v>13011</v>
      </c>
      <c r="D15353" s="11">
        <v>46197.7890162037</v>
      </c>
      <c r="E15353" t="s">
        <v>13012</v>
      </c>
      <c r="F15353" t="s">
        <v>6415</v>
      </c>
      <c r="G15353" t="s">
        <v>6392</v>
      </c>
      <c r="H15353" t="s">
        <v>6360</v>
      </c>
      <c r="I15353" t="s">
        <v>55</v>
      </c>
      <c r="J15353" t="s">
        <v>372</v>
      </c>
      <c r="K15353" t="s">
        <v>19240</v>
      </c>
      <c r="L15353" t="s">
        <v>5086</v>
      </c>
      <c r="M15353" t="s">
        <v>19241</v>
      </c>
      <c r="N15353" t="s">
        <v>9681</v>
      </c>
      <c r="O15353" t="s">
        <v>14469</v>
      </c>
      <c r="P15353">
        <v>6460000</v>
      </c>
      <c r="Q15353" t="s">
        <v>6636</v>
      </c>
      <c r="R15353" t="s">
        <v>6636</v>
      </c>
      <c r="S15353" s="12"/>
      <c r="T15353" s="13"/>
      <c r="U15353" t="s">
        <v>7519</v>
      </c>
    </row>
    <row r="15354" spans="1:21" x14ac:dyDescent="0.25">
      <c r="A15354" t="s">
        <v>6637</v>
      </c>
      <c r="B15354" s="12">
        <v>77436</v>
      </c>
      <c r="C15354" t="s">
        <v>13011</v>
      </c>
      <c r="D15354" s="11">
        <v>46197.7890162037</v>
      </c>
      <c r="E15354" t="s">
        <v>13012</v>
      </c>
      <c r="F15354" t="s">
        <v>6415</v>
      </c>
      <c r="G15354" t="s">
        <v>6390</v>
      </c>
      <c r="H15354" t="s">
        <v>6360</v>
      </c>
      <c r="I15354" t="s">
        <v>55</v>
      </c>
      <c r="J15354" t="s">
        <v>372</v>
      </c>
      <c r="K15354" t="s">
        <v>19240</v>
      </c>
      <c r="L15354" t="s">
        <v>5086</v>
      </c>
      <c r="M15354" t="s">
        <v>19241</v>
      </c>
      <c r="N15354" t="s">
        <v>9681</v>
      </c>
      <c r="O15354" t="s">
        <v>14469</v>
      </c>
      <c r="P15354">
        <v>6460000</v>
      </c>
      <c r="Q15354" t="s">
        <v>6636</v>
      </c>
      <c r="R15354" t="s">
        <v>6636</v>
      </c>
      <c r="S15354" s="12"/>
      <c r="T15354" s="13"/>
      <c r="U15354" t="s">
        <v>7519</v>
      </c>
    </row>
    <row r="15355" spans="1:21" x14ac:dyDescent="0.25">
      <c r="A15355" t="s">
        <v>6637</v>
      </c>
      <c r="B15355" s="12">
        <v>153926</v>
      </c>
      <c r="C15355" t="s">
        <v>19242</v>
      </c>
      <c r="D15355" s="11">
        <v>46197.900925925896</v>
      </c>
      <c r="E15355" t="s">
        <v>19243</v>
      </c>
      <c r="F15355" t="s">
        <v>6415</v>
      </c>
      <c r="G15355" t="s">
        <v>18899</v>
      </c>
      <c r="H15355" t="s">
        <v>6360</v>
      </c>
      <c r="I15355" t="s">
        <v>55</v>
      </c>
      <c r="J15355" t="s">
        <v>372</v>
      </c>
      <c r="K15355" t="s">
        <v>19244</v>
      </c>
      <c r="L15355" t="s">
        <v>18901</v>
      </c>
      <c r="M15355" t="s">
        <v>19245</v>
      </c>
      <c r="N15355" t="s">
        <v>7469</v>
      </c>
      <c r="O15355" t="s">
        <v>7933</v>
      </c>
      <c r="P15355">
        <v>15160000</v>
      </c>
      <c r="Q15355" t="s">
        <v>6636</v>
      </c>
      <c r="R15355" t="s">
        <v>6636</v>
      </c>
      <c r="S15355" s="12"/>
      <c r="T15355" s="13"/>
      <c r="U15355" t="s">
        <v>7571</v>
      </c>
    </row>
    <row r="15356" spans="1:21" x14ac:dyDescent="0.25">
      <c r="A15356" t="s">
        <v>6619</v>
      </c>
      <c r="B15356" s="12">
        <v>84832</v>
      </c>
      <c r="C15356" t="s">
        <v>19197</v>
      </c>
      <c r="D15356" s="11">
        <v>46198.581354166701</v>
      </c>
      <c r="E15356" t="s">
        <v>19198</v>
      </c>
      <c r="F15356" t="s">
        <v>6415</v>
      </c>
      <c r="G15356" t="s">
        <v>6392</v>
      </c>
      <c r="H15356" t="s">
        <v>6360</v>
      </c>
      <c r="I15356" t="s">
        <v>65</v>
      </c>
      <c r="J15356" t="s">
        <v>219</v>
      </c>
      <c r="K15356" t="s">
        <v>19199</v>
      </c>
      <c r="L15356" t="s">
        <v>5086</v>
      </c>
      <c r="M15356" t="s">
        <v>19200</v>
      </c>
      <c r="N15356" t="s">
        <v>7469</v>
      </c>
      <c r="O15356" t="s">
        <v>7470</v>
      </c>
      <c r="P15356">
        <v>5360000</v>
      </c>
      <c r="Q15356" t="s">
        <v>6636</v>
      </c>
      <c r="R15356" t="s">
        <v>6636</v>
      </c>
      <c r="S15356" s="12"/>
      <c r="T15356" s="13"/>
      <c r="U15356" t="s">
        <v>6636</v>
      </c>
    </row>
    <row r="15357" spans="1:21" x14ac:dyDescent="0.25">
      <c r="A15357" t="s">
        <v>6619</v>
      </c>
      <c r="B15357" s="12">
        <v>84832</v>
      </c>
      <c r="C15357" t="s">
        <v>19197</v>
      </c>
      <c r="D15357" s="11">
        <v>46198.581354166701</v>
      </c>
      <c r="E15357" t="s">
        <v>19198</v>
      </c>
      <c r="F15357" t="s">
        <v>6415</v>
      </c>
      <c r="G15357" t="s">
        <v>6390</v>
      </c>
      <c r="H15357" t="s">
        <v>6360</v>
      </c>
      <c r="I15357" t="s">
        <v>65</v>
      </c>
      <c r="J15357" t="s">
        <v>219</v>
      </c>
      <c r="K15357" t="s">
        <v>19199</v>
      </c>
      <c r="L15357" t="s">
        <v>5086</v>
      </c>
      <c r="M15357" t="s">
        <v>19200</v>
      </c>
      <c r="N15357" t="s">
        <v>7469</v>
      </c>
      <c r="O15357" t="s">
        <v>7470</v>
      </c>
      <c r="P15357">
        <v>5360000</v>
      </c>
      <c r="Q15357" t="s">
        <v>6636</v>
      </c>
      <c r="R15357" t="s">
        <v>6636</v>
      </c>
      <c r="S15357" s="12"/>
      <c r="T15357" s="13"/>
      <c r="U15357" t="s">
        <v>6636</v>
      </c>
    </row>
    <row r="15358" spans="1:21" x14ac:dyDescent="0.25">
      <c r="A15358" t="s">
        <v>6619</v>
      </c>
      <c r="B15358" s="12">
        <v>84832</v>
      </c>
      <c r="C15358" t="s">
        <v>19197</v>
      </c>
      <c r="D15358" s="11">
        <v>46198.581354166701</v>
      </c>
      <c r="E15358" t="s">
        <v>19198</v>
      </c>
      <c r="F15358" t="s">
        <v>6415</v>
      </c>
      <c r="G15358" t="s">
        <v>6388</v>
      </c>
      <c r="H15358" t="s">
        <v>6360</v>
      </c>
      <c r="I15358" t="s">
        <v>65</v>
      </c>
      <c r="J15358" t="s">
        <v>219</v>
      </c>
      <c r="K15358" t="s">
        <v>19199</v>
      </c>
      <c r="L15358" t="s">
        <v>5086</v>
      </c>
      <c r="M15358" t="s">
        <v>19200</v>
      </c>
      <c r="N15358" t="s">
        <v>7469</v>
      </c>
      <c r="O15358" t="s">
        <v>7470</v>
      </c>
      <c r="P15358">
        <v>5360000</v>
      </c>
      <c r="Q15358" t="s">
        <v>6636</v>
      </c>
      <c r="R15358" t="s">
        <v>6636</v>
      </c>
      <c r="S15358" s="12"/>
      <c r="T15358" s="13"/>
      <c r="U15358" t="s">
        <v>6636</v>
      </c>
    </row>
    <row r="15359" spans="1:21" x14ac:dyDescent="0.25">
      <c r="A15359" t="s">
        <v>6619</v>
      </c>
      <c r="B15359" s="12">
        <v>84834</v>
      </c>
      <c r="C15359" t="s">
        <v>9659</v>
      </c>
      <c r="D15359" s="11">
        <v>46198.583946759303</v>
      </c>
      <c r="E15359" t="s">
        <v>9660</v>
      </c>
      <c r="F15359" t="s">
        <v>6415</v>
      </c>
      <c r="G15359" t="s">
        <v>6392</v>
      </c>
      <c r="H15359" t="s">
        <v>6360</v>
      </c>
      <c r="I15359" t="s">
        <v>6623</v>
      </c>
      <c r="J15359" t="s">
        <v>8935</v>
      </c>
      <c r="K15359" t="s">
        <v>19075</v>
      </c>
      <c r="L15359" t="s">
        <v>5086</v>
      </c>
      <c r="M15359" t="s">
        <v>19076</v>
      </c>
      <c r="N15359" t="s">
        <v>7469</v>
      </c>
      <c r="O15359" t="s">
        <v>7933</v>
      </c>
      <c r="P15359">
        <v>7080000</v>
      </c>
      <c r="Q15359" t="s">
        <v>6636</v>
      </c>
      <c r="R15359" t="s">
        <v>6636</v>
      </c>
      <c r="S15359" s="12"/>
      <c r="T15359" s="13"/>
      <c r="U15359" t="s">
        <v>7519</v>
      </c>
    </row>
    <row r="15360" spans="1:21" x14ac:dyDescent="0.25">
      <c r="A15360" t="s">
        <v>6619</v>
      </c>
      <c r="B15360" s="12">
        <v>84834</v>
      </c>
      <c r="C15360" t="s">
        <v>9659</v>
      </c>
      <c r="D15360" s="11">
        <v>46198.583946759303</v>
      </c>
      <c r="E15360" t="s">
        <v>9660</v>
      </c>
      <c r="F15360" t="s">
        <v>6415</v>
      </c>
      <c r="G15360" t="s">
        <v>6390</v>
      </c>
      <c r="H15360" t="s">
        <v>6360</v>
      </c>
      <c r="I15360" t="s">
        <v>6623</v>
      </c>
      <c r="J15360" t="s">
        <v>8935</v>
      </c>
      <c r="K15360" t="s">
        <v>19075</v>
      </c>
      <c r="L15360" t="s">
        <v>5086</v>
      </c>
      <c r="M15360" t="s">
        <v>19076</v>
      </c>
      <c r="N15360" t="s">
        <v>7469</v>
      </c>
      <c r="O15360" t="s">
        <v>7933</v>
      </c>
      <c r="P15360">
        <v>7080000</v>
      </c>
      <c r="Q15360" t="s">
        <v>6636</v>
      </c>
      <c r="R15360" t="s">
        <v>6636</v>
      </c>
      <c r="S15360" s="12"/>
      <c r="T15360" s="13"/>
      <c r="U15360" t="s">
        <v>7519</v>
      </c>
    </row>
    <row r="15361" spans="1:21" x14ac:dyDescent="0.25">
      <c r="A15361" t="s">
        <v>6619</v>
      </c>
      <c r="B15361" s="12">
        <v>84834</v>
      </c>
      <c r="C15361" t="s">
        <v>9659</v>
      </c>
      <c r="D15361" s="11">
        <v>46198.583946759303</v>
      </c>
      <c r="E15361" t="s">
        <v>9660</v>
      </c>
      <c r="F15361" t="s">
        <v>6415</v>
      </c>
      <c r="G15361" t="s">
        <v>6388</v>
      </c>
      <c r="H15361" t="s">
        <v>6360</v>
      </c>
      <c r="I15361" t="s">
        <v>6623</v>
      </c>
      <c r="J15361" t="s">
        <v>8935</v>
      </c>
      <c r="K15361" t="s">
        <v>19075</v>
      </c>
      <c r="L15361" t="s">
        <v>5086</v>
      </c>
      <c r="M15361" t="s">
        <v>19076</v>
      </c>
      <c r="N15361" t="s">
        <v>7469</v>
      </c>
      <c r="O15361" t="s">
        <v>7933</v>
      </c>
      <c r="P15361">
        <v>7080000</v>
      </c>
      <c r="Q15361" t="s">
        <v>6636</v>
      </c>
      <c r="R15361" t="s">
        <v>6636</v>
      </c>
      <c r="S15361" s="12"/>
      <c r="T15361" s="13"/>
      <c r="U15361" t="s">
        <v>7519</v>
      </c>
    </row>
    <row r="15362" spans="1:21" x14ac:dyDescent="0.25">
      <c r="A15362" t="s">
        <v>6637</v>
      </c>
      <c r="B15362" s="12">
        <v>84844</v>
      </c>
      <c r="C15362" t="s">
        <v>19246</v>
      </c>
      <c r="D15362" s="11">
        <v>46198.617476851898</v>
      </c>
      <c r="E15362" t="s">
        <v>19247</v>
      </c>
      <c r="F15362" t="s">
        <v>6415</v>
      </c>
      <c r="G15362" t="s">
        <v>18679</v>
      </c>
      <c r="H15362" t="s">
        <v>6360</v>
      </c>
      <c r="I15362" t="s">
        <v>55</v>
      </c>
      <c r="J15362" t="s">
        <v>176</v>
      </c>
      <c r="K15362" t="s">
        <v>19248</v>
      </c>
      <c r="L15362" t="s">
        <v>1668</v>
      </c>
      <c r="M15362" t="s">
        <v>19249</v>
      </c>
      <c r="N15362" t="s">
        <v>7469</v>
      </c>
      <c r="O15362" t="s">
        <v>9718</v>
      </c>
      <c r="P15362">
        <v>5100000</v>
      </c>
      <c r="Q15362" t="s">
        <v>6636</v>
      </c>
      <c r="R15362" t="s">
        <v>6636</v>
      </c>
      <c r="S15362" s="12"/>
      <c r="T15362" s="13"/>
      <c r="U15362" t="s">
        <v>6636</v>
      </c>
    </row>
    <row r="15363" spans="1:21" x14ac:dyDescent="0.25">
      <c r="A15363" t="s">
        <v>6637</v>
      </c>
      <c r="B15363" s="12">
        <v>84844</v>
      </c>
      <c r="C15363" t="s">
        <v>19246</v>
      </c>
      <c r="D15363" s="11">
        <v>46198.617476851898</v>
      </c>
      <c r="E15363" t="s">
        <v>19247</v>
      </c>
      <c r="F15363" t="s">
        <v>6415</v>
      </c>
      <c r="G15363" t="s">
        <v>18684</v>
      </c>
      <c r="H15363" t="s">
        <v>6360</v>
      </c>
      <c r="I15363" t="s">
        <v>55</v>
      </c>
      <c r="J15363" t="s">
        <v>176</v>
      </c>
      <c r="K15363" t="s">
        <v>19248</v>
      </c>
      <c r="L15363" t="s">
        <v>1668</v>
      </c>
      <c r="M15363" t="s">
        <v>19249</v>
      </c>
      <c r="N15363" t="s">
        <v>7469</v>
      </c>
      <c r="O15363" t="s">
        <v>9718</v>
      </c>
      <c r="P15363">
        <v>5100000</v>
      </c>
      <c r="Q15363" t="s">
        <v>6636</v>
      </c>
      <c r="R15363" t="s">
        <v>6636</v>
      </c>
      <c r="S15363" s="12"/>
      <c r="T15363" s="13"/>
      <c r="U15363" t="s">
        <v>6636</v>
      </c>
    </row>
    <row r="15364" spans="1:21" x14ac:dyDescent="0.25">
      <c r="A15364" t="s">
        <v>6619</v>
      </c>
      <c r="B15364" s="12">
        <v>84844</v>
      </c>
      <c r="C15364" t="s">
        <v>19246</v>
      </c>
      <c r="D15364" s="11">
        <v>46198.640729166698</v>
      </c>
      <c r="E15364" t="s">
        <v>19247</v>
      </c>
      <c r="F15364" t="s">
        <v>6415</v>
      </c>
      <c r="G15364" t="s">
        <v>18679</v>
      </c>
      <c r="H15364" t="s">
        <v>6360</v>
      </c>
      <c r="I15364" t="s">
        <v>55</v>
      </c>
      <c r="J15364" t="s">
        <v>176</v>
      </c>
      <c r="K15364" t="s">
        <v>19248</v>
      </c>
      <c r="L15364" t="s">
        <v>1668</v>
      </c>
      <c r="M15364" t="s">
        <v>19249</v>
      </c>
      <c r="N15364" t="s">
        <v>7469</v>
      </c>
      <c r="O15364" t="s">
        <v>9718</v>
      </c>
      <c r="P15364">
        <v>5100000</v>
      </c>
      <c r="Q15364" t="s">
        <v>6636</v>
      </c>
      <c r="R15364" t="s">
        <v>6636</v>
      </c>
      <c r="S15364" s="12"/>
      <c r="T15364" s="13"/>
      <c r="U15364" t="s">
        <v>6636</v>
      </c>
    </row>
    <row r="15365" spans="1:21" x14ac:dyDescent="0.25">
      <c r="A15365" t="s">
        <v>6619</v>
      </c>
      <c r="B15365" s="12">
        <v>84844</v>
      </c>
      <c r="C15365" t="s">
        <v>19246</v>
      </c>
      <c r="D15365" s="11">
        <v>46198.640729166698</v>
      </c>
      <c r="E15365" t="s">
        <v>19247</v>
      </c>
      <c r="F15365" t="s">
        <v>6415</v>
      </c>
      <c r="G15365" t="s">
        <v>18684</v>
      </c>
      <c r="H15365" t="s">
        <v>6360</v>
      </c>
      <c r="I15365" t="s">
        <v>55</v>
      </c>
      <c r="J15365" t="s">
        <v>176</v>
      </c>
      <c r="K15365" t="s">
        <v>19248</v>
      </c>
      <c r="L15365" t="s">
        <v>1668</v>
      </c>
      <c r="M15365" t="s">
        <v>19249</v>
      </c>
      <c r="N15365" t="s">
        <v>7469</v>
      </c>
      <c r="O15365" t="s">
        <v>9718</v>
      </c>
      <c r="P15365">
        <v>5100000</v>
      </c>
      <c r="Q15365" t="s">
        <v>6636</v>
      </c>
      <c r="R15365" t="s">
        <v>6636</v>
      </c>
      <c r="S15365" s="12"/>
      <c r="T15365" s="13"/>
      <c r="U15365" t="s">
        <v>6636</v>
      </c>
    </row>
    <row r="15366" spans="1:21" x14ac:dyDescent="0.25">
      <c r="A15366" t="s">
        <v>6637</v>
      </c>
      <c r="B15366" s="12">
        <v>85354</v>
      </c>
      <c r="C15366" t="s">
        <v>19250</v>
      </c>
      <c r="D15366" s="11">
        <v>46198.737037036997</v>
      </c>
      <c r="E15366" t="s">
        <v>19251</v>
      </c>
      <c r="F15366" t="s">
        <v>6415</v>
      </c>
      <c r="G15366" t="s">
        <v>18652</v>
      </c>
      <c r="H15366" t="s">
        <v>6360</v>
      </c>
      <c r="I15366" t="s">
        <v>55</v>
      </c>
      <c r="J15366" t="s">
        <v>643</v>
      </c>
      <c r="K15366" t="s">
        <v>19252</v>
      </c>
      <c r="L15366" t="s">
        <v>1870</v>
      </c>
      <c r="M15366" t="s">
        <v>19253</v>
      </c>
      <c r="N15366" t="s">
        <v>7469</v>
      </c>
      <c r="O15366" t="s">
        <v>9718</v>
      </c>
      <c r="P15366">
        <v>5100000</v>
      </c>
      <c r="Q15366" t="s">
        <v>6636</v>
      </c>
      <c r="R15366" t="s">
        <v>6636</v>
      </c>
      <c r="S15366" s="12"/>
      <c r="T15366" s="13"/>
      <c r="U15366" t="s">
        <v>6724</v>
      </c>
    </row>
    <row r="15367" spans="1:21" x14ac:dyDescent="0.25">
      <c r="A15367" t="s">
        <v>6614</v>
      </c>
      <c r="B15367" s="12"/>
      <c r="C15367" t="s">
        <v>19254</v>
      </c>
      <c r="D15367" s="11">
        <v>46199</v>
      </c>
      <c r="E15367" t="s">
        <v>19255</v>
      </c>
      <c r="F15367" t="s">
        <v>6415</v>
      </c>
      <c r="G15367" t="s">
        <v>6636</v>
      </c>
      <c r="H15367" t="s">
        <v>6360</v>
      </c>
      <c r="I15367" t="s">
        <v>6636</v>
      </c>
      <c r="J15367" t="s">
        <v>6636</v>
      </c>
      <c r="K15367" t="s">
        <v>6636</v>
      </c>
      <c r="L15367" t="s">
        <v>6636</v>
      </c>
      <c r="M15367" t="s">
        <v>19256</v>
      </c>
      <c r="N15367" t="s">
        <v>6761</v>
      </c>
      <c r="O15367" t="s">
        <v>6762</v>
      </c>
      <c r="P15367">
        <v>4560000</v>
      </c>
      <c r="Q15367" t="s">
        <v>6636</v>
      </c>
      <c r="R15367" t="s">
        <v>6636</v>
      </c>
      <c r="S15367" s="12">
        <v>1</v>
      </c>
      <c r="T15367" s="13"/>
      <c r="U15367" t="s">
        <v>6636</v>
      </c>
    </row>
    <row r="15368" spans="1:21" x14ac:dyDescent="0.25">
      <c r="A15368" t="s">
        <v>6637</v>
      </c>
      <c r="B15368" s="12">
        <v>84910</v>
      </c>
      <c r="C15368" t="s">
        <v>19257</v>
      </c>
      <c r="D15368" s="11">
        <v>46199.256828703699</v>
      </c>
      <c r="E15368" t="s">
        <v>19258</v>
      </c>
      <c r="F15368" t="s">
        <v>6415</v>
      </c>
      <c r="G15368" t="s">
        <v>18687</v>
      </c>
      <c r="H15368" t="s">
        <v>6360</v>
      </c>
      <c r="I15368" t="s">
        <v>65</v>
      </c>
      <c r="J15368" t="s">
        <v>57</v>
      </c>
      <c r="K15368" t="s">
        <v>19259</v>
      </c>
      <c r="L15368" t="s">
        <v>808</v>
      </c>
      <c r="M15368" t="s">
        <v>19260</v>
      </c>
      <c r="N15368" t="s">
        <v>9681</v>
      </c>
      <c r="O15368" t="s">
        <v>14469</v>
      </c>
      <c r="P15368">
        <v>6000000</v>
      </c>
      <c r="Q15368" t="s">
        <v>6636</v>
      </c>
      <c r="R15368" t="s">
        <v>6636</v>
      </c>
      <c r="S15368" s="12"/>
      <c r="T15368" s="13"/>
      <c r="U15368" t="s">
        <v>6636</v>
      </c>
    </row>
    <row r="15369" spans="1:21" x14ac:dyDescent="0.25">
      <c r="A15369" t="s">
        <v>6637</v>
      </c>
      <c r="B15369" s="12">
        <v>84892</v>
      </c>
      <c r="C15369" t="s">
        <v>19261</v>
      </c>
      <c r="D15369" s="11">
        <v>46199.316435185203</v>
      </c>
      <c r="E15369" t="s">
        <v>19262</v>
      </c>
      <c r="F15369" t="s">
        <v>6415</v>
      </c>
      <c r="G15369" t="s">
        <v>6392</v>
      </c>
      <c r="H15369" t="s">
        <v>6360</v>
      </c>
      <c r="I15369" t="s">
        <v>65</v>
      </c>
      <c r="J15369" t="s">
        <v>57</v>
      </c>
      <c r="K15369" t="s">
        <v>19263</v>
      </c>
      <c r="L15369" t="s">
        <v>5086</v>
      </c>
      <c r="M15369" t="s">
        <v>19264</v>
      </c>
      <c r="N15369" t="s">
        <v>7469</v>
      </c>
      <c r="O15369" t="s">
        <v>9718</v>
      </c>
      <c r="P15369">
        <v>4760000</v>
      </c>
      <c r="Q15369" t="s">
        <v>6636</v>
      </c>
      <c r="R15369" t="s">
        <v>6636</v>
      </c>
      <c r="S15369" s="12"/>
      <c r="T15369" s="13"/>
      <c r="U15369" t="s">
        <v>7519</v>
      </c>
    </row>
    <row r="15370" spans="1:21" x14ac:dyDescent="0.25">
      <c r="A15370" t="s">
        <v>6637</v>
      </c>
      <c r="B15370" s="12">
        <v>84892</v>
      </c>
      <c r="C15370" t="s">
        <v>19261</v>
      </c>
      <c r="D15370" s="11">
        <v>46199.316435185203</v>
      </c>
      <c r="E15370" t="s">
        <v>19262</v>
      </c>
      <c r="F15370" t="s">
        <v>6415</v>
      </c>
      <c r="G15370" t="s">
        <v>6390</v>
      </c>
      <c r="H15370" t="s">
        <v>6360</v>
      </c>
      <c r="I15370" t="s">
        <v>65</v>
      </c>
      <c r="J15370" t="s">
        <v>57</v>
      </c>
      <c r="K15370" t="s">
        <v>19263</v>
      </c>
      <c r="L15370" t="s">
        <v>5086</v>
      </c>
      <c r="M15370" t="s">
        <v>19264</v>
      </c>
      <c r="N15370" t="s">
        <v>7469</v>
      </c>
      <c r="O15370" t="s">
        <v>9718</v>
      </c>
      <c r="P15370">
        <v>4760000</v>
      </c>
      <c r="Q15370" t="s">
        <v>6636</v>
      </c>
      <c r="R15370" t="s">
        <v>6636</v>
      </c>
      <c r="S15370" s="12"/>
      <c r="T15370" s="13"/>
      <c r="U15370" t="s">
        <v>7519</v>
      </c>
    </row>
    <row r="15371" spans="1:21" x14ac:dyDescent="0.25">
      <c r="A15371" t="s">
        <v>6637</v>
      </c>
      <c r="B15371" s="12">
        <v>84892</v>
      </c>
      <c r="C15371" t="s">
        <v>19261</v>
      </c>
      <c r="D15371" s="11">
        <v>46199.316435185203</v>
      </c>
      <c r="E15371" t="s">
        <v>19262</v>
      </c>
      <c r="F15371" t="s">
        <v>6415</v>
      </c>
      <c r="G15371" t="s">
        <v>6388</v>
      </c>
      <c r="H15371" t="s">
        <v>6360</v>
      </c>
      <c r="I15371" t="s">
        <v>65</v>
      </c>
      <c r="J15371" t="s">
        <v>57</v>
      </c>
      <c r="K15371" t="s">
        <v>19263</v>
      </c>
      <c r="L15371" t="s">
        <v>5086</v>
      </c>
      <c r="M15371" t="s">
        <v>19264</v>
      </c>
      <c r="N15371" t="s">
        <v>7469</v>
      </c>
      <c r="O15371" t="s">
        <v>9718</v>
      </c>
      <c r="P15371">
        <v>4760000</v>
      </c>
      <c r="Q15371" t="s">
        <v>6636</v>
      </c>
      <c r="R15371" t="s">
        <v>6636</v>
      </c>
      <c r="S15371" s="12"/>
      <c r="T15371" s="13"/>
      <c r="U15371" t="s">
        <v>7519</v>
      </c>
    </row>
    <row r="15372" spans="1:21" x14ac:dyDescent="0.25">
      <c r="A15372" t="s">
        <v>6619</v>
      </c>
      <c r="B15372" s="12">
        <v>84892</v>
      </c>
      <c r="C15372" t="s">
        <v>19261</v>
      </c>
      <c r="D15372" s="11">
        <v>46199.390208333301</v>
      </c>
      <c r="E15372" t="s">
        <v>19262</v>
      </c>
      <c r="F15372" t="s">
        <v>6415</v>
      </c>
      <c r="G15372" t="s">
        <v>6392</v>
      </c>
      <c r="H15372" t="s">
        <v>6360</v>
      </c>
      <c r="I15372" t="s">
        <v>65</v>
      </c>
      <c r="J15372" t="s">
        <v>57</v>
      </c>
      <c r="K15372" t="s">
        <v>19263</v>
      </c>
      <c r="L15372" t="s">
        <v>5086</v>
      </c>
      <c r="M15372" t="s">
        <v>19264</v>
      </c>
      <c r="N15372" t="s">
        <v>7469</v>
      </c>
      <c r="O15372" t="s">
        <v>9718</v>
      </c>
      <c r="P15372">
        <v>4760000</v>
      </c>
      <c r="Q15372" t="s">
        <v>6636</v>
      </c>
      <c r="R15372" t="s">
        <v>6636</v>
      </c>
      <c r="S15372" s="12"/>
      <c r="T15372" s="13"/>
      <c r="U15372" t="s">
        <v>7519</v>
      </c>
    </row>
    <row r="15373" spans="1:21" x14ac:dyDescent="0.25">
      <c r="A15373" t="s">
        <v>6619</v>
      </c>
      <c r="B15373" s="12">
        <v>84892</v>
      </c>
      <c r="C15373" t="s">
        <v>19261</v>
      </c>
      <c r="D15373" s="11">
        <v>46199.390208333301</v>
      </c>
      <c r="E15373" t="s">
        <v>19262</v>
      </c>
      <c r="F15373" t="s">
        <v>6415</v>
      </c>
      <c r="G15373" t="s">
        <v>6390</v>
      </c>
      <c r="H15373" t="s">
        <v>6360</v>
      </c>
      <c r="I15373" t="s">
        <v>65</v>
      </c>
      <c r="J15373" t="s">
        <v>57</v>
      </c>
      <c r="K15373" t="s">
        <v>19263</v>
      </c>
      <c r="L15373" t="s">
        <v>5086</v>
      </c>
      <c r="M15373" t="s">
        <v>19264</v>
      </c>
      <c r="N15373" t="s">
        <v>7469</v>
      </c>
      <c r="O15373" t="s">
        <v>9718</v>
      </c>
      <c r="P15373">
        <v>4760000</v>
      </c>
      <c r="Q15373" t="s">
        <v>6636</v>
      </c>
      <c r="R15373" t="s">
        <v>6636</v>
      </c>
      <c r="S15373" s="12"/>
      <c r="T15373" s="13"/>
      <c r="U15373" t="s">
        <v>7519</v>
      </c>
    </row>
    <row r="15374" spans="1:21" x14ac:dyDescent="0.25">
      <c r="A15374" t="s">
        <v>6619</v>
      </c>
      <c r="B15374" s="12">
        <v>84892</v>
      </c>
      <c r="C15374" t="s">
        <v>19261</v>
      </c>
      <c r="D15374" s="11">
        <v>46199.390208333301</v>
      </c>
      <c r="E15374" t="s">
        <v>19262</v>
      </c>
      <c r="F15374" t="s">
        <v>6415</v>
      </c>
      <c r="G15374" t="s">
        <v>6388</v>
      </c>
      <c r="H15374" t="s">
        <v>6360</v>
      </c>
      <c r="I15374" t="s">
        <v>65</v>
      </c>
      <c r="J15374" t="s">
        <v>57</v>
      </c>
      <c r="K15374" t="s">
        <v>19263</v>
      </c>
      <c r="L15374" t="s">
        <v>5086</v>
      </c>
      <c r="M15374" t="s">
        <v>19264</v>
      </c>
      <c r="N15374" t="s">
        <v>7469</v>
      </c>
      <c r="O15374" t="s">
        <v>9718</v>
      </c>
      <c r="P15374">
        <v>4760000</v>
      </c>
      <c r="Q15374" t="s">
        <v>6636</v>
      </c>
      <c r="R15374" t="s">
        <v>6636</v>
      </c>
      <c r="S15374" s="12"/>
      <c r="T15374" s="13"/>
      <c r="U15374" t="s">
        <v>7519</v>
      </c>
    </row>
    <row r="15375" spans="1:21" x14ac:dyDescent="0.25">
      <c r="A15375" t="s">
        <v>6637</v>
      </c>
      <c r="B15375" s="12">
        <v>84918</v>
      </c>
      <c r="C15375" t="s">
        <v>19265</v>
      </c>
      <c r="D15375" s="11">
        <v>46199.4070601852</v>
      </c>
      <c r="E15375" t="s">
        <v>19266</v>
      </c>
      <c r="F15375" t="s">
        <v>6415</v>
      </c>
      <c r="G15375" t="s">
        <v>18661</v>
      </c>
      <c r="H15375" t="s">
        <v>6360</v>
      </c>
      <c r="I15375" t="s">
        <v>65</v>
      </c>
      <c r="J15375" t="s">
        <v>67</v>
      </c>
      <c r="K15375" t="s">
        <v>19267</v>
      </c>
      <c r="L15375" t="s">
        <v>18663</v>
      </c>
      <c r="M15375" t="s">
        <v>19268</v>
      </c>
      <c r="N15375" t="s">
        <v>7469</v>
      </c>
      <c r="O15375" t="s">
        <v>7933</v>
      </c>
      <c r="P15375">
        <v>7080000</v>
      </c>
      <c r="Q15375" t="s">
        <v>6636</v>
      </c>
      <c r="R15375" t="s">
        <v>6636</v>
      </c>
      <c r="S15375" s="12"/>
      <c r="T15375" s="13"/>
      <c r="U15375" t="s">
        <v>6650</v>
      </c>
    </row>
    <row r="15376" spans="1:21" x14ac:dyDescent="0.25">
      <c r="A15376" t="s">
        <v>6619</v>
      </c>
      <c r="B15376" s="12">
        <v>84910</v>
      </c>
      <c r="C15376" t="s">
        <v>19257</v>
      </c>
      <c r="D15376" s="11">
        <v>46199.450300925899</v>
      </c>
      <c r="E15376" t="s">
        <v>19258</v>
      </c>
      <c r="F15376" t="s">
        <v>6415</v>
      </c>
      <c r="G15376" t="s">
        <v>18687</v>
      </c>
      <c r="H15376" t="s">
        <v>6360</v>
      </c>
      <c r="I15376" t="s">
        <v>65</v>
      </c>
      <c r="J15376" t="s">
        <v>57</v>
      </c>
      <c r="K15376" t="s">
        <v>19259</v>
      </c>
      <c r="L15376" t="s">
        <v>808</v>
      </c>
      <c r="M15376" t="s">
        <v>19260</v>
      </c>
      <c r="N15376" t="s">
        <v>9681</v>
      </c>
      <c r="O15376" t="s">
        <v>14469</v>
      </c>
      <c r="P15376">
        <v>6000000</v>
      </c>
      <c r="Q15376" t="s">
        <v>6636</v>
      </c>
      <c r="R15376" t="s">
        <v>6636</v>
      </c>
      <c r="S15376" s="12"/>
      <c r="T15376" s="13"/>
      <c r="U15376" t="s">
        <v>6636</v>
      </c>
    </row>
    <row r="15377" spans="1:21" x14ac:dyDescent="0.25">
      <c r="A15377" t="s">
        <v>6619</v>
      </c>
      <c r="B15377" s="12">
        <v>84912</v>
      </c>
      <c r="C15377" t="s">
        <v>19269</v>
      </c>
      <c r="D15377" s="11">
        <v>46199.462025462999</v>
      </c>
      <c r="E15377" t="s">
        <v>19270</v>
      </c>
      <c r="F15377" t="s">
        <v>6415</v>
      </c>
      <c r="G15377" t="s">
        <v>18679</v>
      </c>
      <c r="H15377" t="s">
        <v>6360</v>
      </c>
      <c r="I15377" t="s">
        <v>65</v>
      </c>
      <c r="J15377" t="s">
        <v>2226</v>
      </c>
      <c r="K15377" t="s">
        <v>19271</v>
      </c>
      <c r="L15377" t="s">
        <v>1668</v>
      </c>
      <c r="M15377" t="s">
        <v>19272</v>
      </c>
      <c r="N15377" t="s">
        <v>7469</v>
      </c>
      <c r="O15377" t="s">
        <v>9718</v>
      </c>
      <c r="P15377">
        <v>4760000</v>
      </c>
      <c r="Q15377" t="s">
        <v>6636</v>
      </c>
      <c r="R15377" t="s">
        <v>6636</v>
      </c>
      <c r="S15377" s="12"/>
      <c r="T15377" s="13"/>
      <c r="U15377" t="s">
        <v>13240</v>
      </c>
    </row>
    <row r="15378" spans="1:21" x14ac:dyDescent="0.25">
      <c r="A15378" t="s">
        <v>6619</v>
      </c>
      <c r="B15378" s="12">
        <v>84912</v>
      </c>
      <c r="C15378" t="s">
        <v>19269</v>
      </c>
      <c r="D15378" s="11">
        <v>46199.462025462999</v>
      </c>
      <c r="E15378" t="s">
        <v>19270</v>
      </c>
      <c r="F15378" t="s">
        <v>6415</v>
      </c>
      <c r="G15378" t="s">
        <v>18684</v>
      </c>
      <c r="H15378" t="s">
        <v>6360</v>
      </c>
      <c r="I15378" t="s">
        <v>65</v>
      </c>
      <c r="J15378" t="s">
        <v>2226</v>
      </c>
      <c r="K15378" t="s">
        <v>19271</v>
      </c>
      <c r="L15378" t="s">
        <v>1668</v>
      </c>
      <c r="M15378" t="s">
        <v>19272</v>
      </c>
      <c r="N15378" t="s">
        <v>7469</v>
      </c>
      <c r="O15378" t="s">
        <v>9718</v>
      </c>
      <c r="P15378">
        <v>4760000</v>
      </c>
      <c r="Q15378" t="s">
        <v>6636</v>
      </c>
      <c r="R15378" t="s">
        <v>6636</v>
      </c>
      <c r="S15378" s="12"/>
      <c r="T15378" s="13"/>
      <c r="U15378" t="s">
        <v>13240</v>
      </c>
    </row>
    <row r="15379" spans="1:21" x14ac:dyDescent="0.25">
      <c r="A15379" t="s">
        <v>6619</v>
      </c>
      <c r="B15379" s="12">
        <v>84918</v>
      </c>
      <c r="C15379" t="s">
        <v>19265</v>
      </c>
      <c r="D15379" s="11">
        <v>46199.509525463</v>
      </c>
      <c r="E15379" t="s">
        <v>19266</v>
      </c>
      <c r="F15379" t="s">
        <v>6415</v>
      </c>
      <c r="G15379" t="s">
        <v>18661</v>
      </c>
      <c r="H15379" t="s">
        <v>6360</v>
      </c>
      <c r="I15379" t="s">
        <v>65</v>
      </c>
      <c r="J15379" t="s">
        <v>67</v>
      </c>
      <c r="K15379" t="s">
        <v>19267</v>
      </c>
      <c r="L15379" t="s">
        <v>18663</v>
      </c>
      <c r="M15379" t="s">
        <v>19268</v>
      </c>
      <c r="N15379" t="s">
        <v>7469</v>
      </c>
      <c r="O15379" t="s">
        <v>7933</v>
      </c>
      <c r="P15379">
        <v>7080000</v>
      </c>
      <c r="Q15379" t="s">
        <v>6636</v>
      </c>
      <c r="R15379" t="s">
        <v>6636</v>
      </c>
      <c r="S15379" s="12"/>
      <c r="T15379" s="13"/>
      <c r="U15379" t="s">
        <v>6650</v>
      </c>
    </row>
    <row r="15380" spans="1:21" x14ac:dyDescent="0.25">
      <c r="A15380" t="s">
        <v>6619</v>
      </c>
      <c r="B15380" s="12">
        <v>84958</v>
      </c>
      <c r="C15380" t="s">
        <v>19209</v>
      </c>
      <c r="D15380" s="11">
        <v>46199.636458333298</v>
      </c>
      <c r="E15380" t="s">
        <v>19210</v>
      </c>
      <c r="F15380" t="s">
        <v>6415</v>
      </c>
      <c r="G15380" t="s">
        <v>15118</v>
      </c>
      <c r="H15380" t="s">
        <v>6360</v>
      </c>
      <c r="I15380" t="s">
        <v>55</v>
      </c>
      <c r="J15380" t="s">
        <v>176</v>
      </c>
      <c r="K15380" t="s">
        <v>19211</v>
      </c>
      <c r="L15380" t="s">
        <v>794</v>
      </c>
      <c r="M15380" t="s">
        <v>19212</v>
      </c>
      <c r="N15380" t="s">
        <v>7469</v>
      </c>
      <c r="O15380" t="s">
        <v>9718</v>
      </c>
      <c r="P15380">
        <v>5100000</v>
      </c>
      <c r="Q15380" t="s">
        <v>6636</v>
      </c>
      <c r="R15380" t="s">
        <v>6636</v>
      </c>
      <c r="S15380" s="12"/>
      <c r="T15380" s="13"/>
      <c r="U15380" t="s">
        <v>6650</v>
      </c>
    </row>
    <row r="15381" spans="1:21" x14ac:dyDescent="0.25">
      <c r="A15381" t="s">
        <v>6619</v>
      </c>
      <c r="B15381" s="12">
        <v>84958</v>
      </c>
      <c r="C15381" t="s">
        <v>19209</v>
      </c>
      <c r="D15381" s="11">
        <v>46199.636458333298</v>
      </c>
      <c r="E15381" t="s">
        <v>19210</v>
      </c>
      <c r="F15381" t="s">
        <v>6415</v>
      </c>
      <c r="G15381" t="s">
        <v>15119</v>
      </c>
      <c r="H15381" t="s">
        <v>6360</v>
      </c>
      <c r="I15381" t="s">
        <v>55</v>
      </c>
      <c r="J15381" t="s">
        <v>176</v>
      </c>
      <c r="K15381" t="s">
        <v>19211</v>
      </c>
      <c r="L15381" t="s">
        <v>794</v>
      </c>
      <c r="M15381" t="s">
        <v>19212</v>
      </c>
      <c r="N15381" t="s">
        <v>7469</v>
      </c>
      <c r="O15381" t="s">
        <v>9718</v>
      </c>
      <c r="P15381">
        <v>5100000</v>
      </c>
      <c r="Q15381" t="s">
        <v>6636</v>
      </c>
      <c r="R15381" t="s">
        <v>6636</v>
      </c>
      <c r="S15381" s="12"/>
      <c r="T15381" s="13"/>
      <c r="U15381" t="s">
        <v>6650</v>
      </c>
    </row>
    <row r="15382" spans="1:21" x14ac:dyDescent="0.25">
      <c r="A15382" t="s">
        <v>6619</v>
      </c>
      <c r="B15382" s="12">
        <v>84966</v>
      </c>
      <c r="C15382" t="s">
        <v>19205</v>
      </c>
      <c r="D15382" s="11">
        <v>46199.665011574099</v>
      </c>
      <c r="E15382" t="s">
        <v>19206</v>
      </c>
      <c r="F15382" t="s">
        <v>6415</v>
      </c>
      <c r="G15382" t="s">
        <v>6442</v>
      </c>
      <c r="H15382" t="s">
        <v>6360</v>
      </c>
      <c r="I15382" t="s">
        <v>65</v>
      </c>
      <c r="J15382" t="s">
        <v>132</v>
      </c>
      <c r="K15382" t="s">
        <v>19207</v>
      </c>
      <c r="L15382" t="s">
        <v>251</v>
      </c>
      <c r="M15382" t="s">
        <v>19208</v>
      </c>
      <c r="N15382" t="s">
        <v>9681</v>
      </c>
      <c r="O15382" t="s">
        <v>9682</v>
      </c>
      <c r="P15382">
        <v>9100000</v>
      </c>
      <c r="Q15382" t="s">
        <v>6778</v>
      </c>
      <c r="R15382" t="s">
        <v>6779</v>
      </c>
      <c r="S15382" s="12"/>
      <c r="T15382" s="13"/>
      <c r="U15382" t="s">
        <v>6689</v>
      </c>
    </row>
    <row r="15383" spans="1:21" x14ac:dyDescent="0.25">
      <c r="A15383" t="s">
        <v>6619</v>
      </c>
      <c r="B15383" s="12">
        <v>84966</v>
      </c>
      <c r="C15383" t="s">
        <v>19205</v>
      </c>
      <c r="D15383" s="11">
        <v>46199.665011574099</v>
      </c>
      <c r="E15383" t="s">
        <v>19206</v>
      </c>
      <c r="F15383" t="s">
        <v>6415</v>
      </c>
      <c r="G15383" t="s">
        <v>7492</v>
      </c>
      <c r="H15383" t="s">
        <v>6360</v>
      </c>
      <c r="I15383" t="s">
        <v>65</v>
      </c>
      <c r="J15383" t="s">
        <v>132</v>
      </c>
      <c r="K15383" t="s">
        <v>19207</v>
      </c>
      <c r="L15383" t="s">
        <v>251</v>
      </c>
      <c r="M15383" t="s">
        <v>19208</v>
      </c>
      <c r="N15383" t="s">
        <v>9681</v>
      </c>
      <c r="O15383" t="s">
        <v>9682</v>
      </c>
      <c r="P15383">
        <v>9100000</v>
      </c>
      <c r="Q15383" t="s">
        <v>6778</v>
      </c>
      <c r="R15383" t="s">
        <v>6779</v>
      </c>
      <c r="S15383" s="12"/>
      <c r="T15383" s="13"/>
      <c r="U15383" t="s">
        <v>6689</v>
      </c>
    </row>
    <row r="15384" spans="1:21" x14ac:dyDescent="0.25">
      <c r="A15384" t="s">
        <v>6619</v>
      </c>
      <c r="B15384" s="12">
        <v>84966</v>
      </c>
      <c r="C15384" t="s">
        <v>19205</v>
      </c>
      <c r="D15384" s="11">
        <v>46199.665011574099</v>
      </c>
      <c r="E15384" t="s">
        <v>19206</v>
      </c>
      <c r="F15384" t="s">
        <v>6415</v>
      </c>
      <c r="G15384" t="s">
        <v>7493</v>
      </c>
      <c r="H15384" t="s">
        <v>6360</v>
      </c>
      <c r="I15384" t="s">
        <v>65</v>
      </c>
      <c r="J15384" t="s">
        <v>132</v>
      </c>
      <c r="K15384" t="s">
        <v>19207</v>
      </c>
      <c r="L15384" t="s">
        <v>251</v>
      </c>
      <c r="M15384" t="s">
        <v>19208</v>
      </c>
      <c r="N15384" t="s">
        <v>9681</v>
      </c>
      <c r="O15384" t="s">
        <v>9682</v>
      </c>
      <c r="P15384">
        <v>9100000</v>
      </c>
      <c r="Q15384" t="s">
        <v>6778</v>
      </c>
      <c r="R15384" t="s">
        <v>6779</v>
      </c>
      <c r="S15384" s="12"/>
      <c r="T15384" s="13"/>
      <c r="U15384" t="s">
        <v>6689</v>
      </c>
    </row>
    <row r="15385" spans="1:21" x14ac:dyDescent="0.25">
      <c r="A15385" t="s">
        <v>6619</v>
      </c>
      <c r="B15385" s="12">
        <v>84966</v>
      </c>
      <c r="C15385" t="s">
        <v>19205</v>
      </c>
      <c r="D15385" s="11">
        <v>46199.665011574099</v>
      </c>
      <c r="E15385" t="s">
        <v>19206</v>
      </c>
      <c r="F15385" t="s">
        <v>6415</v>
      </c>
      <c r="G15385" t="s">
        <v>7494</v>
      </c>
      <c r="H15385" t="s">
        <v>6360</v>
      </c>
      <c r="I15385" t="s">
        <v>65</v>
      </c>
      <c r="J15385" t="s">
        <v>132</v>
      </c>
      <c r="K15385" t="s">
        <v>19207</v>
      </c>
      <c r="L15385" t="s">
        <v>251</v>
      </c>
      <c r="M15385" t="s">
        <v>19208</v>
      </c>
      <c r="N15385" t="s">
        <v>9681</v>
      </c>
      <c r="O15385" t="s">
        <v>9682</v>
      </c>
      <c r="P15385">
        <v>9100000</v>
      </c>
      <c r="Q15385" t="s">
        <v>6778</v>
      </c>
      <c r="R15385" t="s">
        <v>6779</v>
      </c>
      <c r="S15385" s="12"/>
      <c r="T15385" s="13"/>
      <c r="U15385" t="s">
        <v>6689</v>
      </c>
    </row>
    <row r="15386" spans="1:21" x14ac:dyDescent="0.25">
      <c r="A15386" t="s">
        <v>6619</v>
      </c>
      <c r="B15386" s="12">
        <v>84966</v>
      </c>
      <c r="C15386" t="s">
        <v>19205</v>
      </c>
      <c r="D15386" s="11">
        <v>46199.665011574099</v>
      </c>
      <c r="E15386" t="s">
        <v>19206</v>
      </c>
      <c r="F15386" t="s">
        <v>6415</v>
      </c>
      <c r="G15386" t="s">
        <v>7495</v>
      </c>
      <c r="H15386" t="s">
        <v>6360</v>
      </c>
      <c r="I15386" t="s">
        <v>65</v>
      </c>
      <c r="J15386" t="s">
        <v>132</v>
      </c>
      <c r="K15386" t="s">
        <v>19207</v>
      </c>
      <c r="L15386" t="s">
        <v>251</v>
      </c>
      <c r="M15386" t="s">
        <v>19208</v>
      </c>
      <c r="N15386" t="s">
        <v>9681</v>
      </c>
      <c r="O15386" t="s">
        <v>9682</v>
      </c>
      <c r="P15386">
        <v>9100000</v>
      </c>
      <c r="Q15386" t="s">
        <v>6778</v>
      </c>
      <c r="R15386" t="s">
        <v>6779</v>
      </c>
      <c r="S15386" s="12"/>
      <c r="T15386" s="13"/>
      <c r="U15386" t="s">
        <v>6689</v>
      </c>
    </row>
    <row r="15387" spans="1:21" x14ac:dyDescent="0.25">
      <c r="A15387" t="s">
        <v>6619</v>
      </c>
      <c r="B15387" s="12">
        <v>84980</v>
      </c>
      <c r="C15387" t="s">
        <v>12989</v>
      </c>
      <c r="D15387" s="11">
        <v>46199.722361111097</v>
      </c>
      <c r="E15387" t="s">
        <v>12990</v>
      </c>
      <c r="F15387" t="s">
        <v>6415</v>
      </c>
      <c r="G15387" t="s">
        <v>6445</v>
      </c>
      <c r="H15387" t="s">
        <v>6360</v>
      </c>
      <c r="I15387" t="s">
        <v>55</v>
      </c>
      <c r="J15387" t="s">
        <v>44</v>
      </c>
      <c r="K15387" t="s">
        <v>19113</v>
      </c>
      <c r="L15387" t="s">
        <v>160</v>
      </c>
      <c r="M15387" t="s">
        <v>19114</v>
      </c>
      <c r="N15387" t="s">
        <v>7469</v>
      </c>
      <c r="O15387" t="s">
        <v>7470</v>
      </c>
      <c r="P15387">
        <v>6160000</v>
      </c>
      <c r="Q15387" t="s">
        <v>6636</v>
      </c>
      <c r="R15387" t="s">
        <v>6636</v>
      </c>
      <c r="S15387" s="12"/>
      <c r="T15387" s="13"/>
      <c r="U15387" t="s">
        <v>6636</v>
      </c>
    </row>
    <row r="15388" spans="1:21" x14ac:dyDescent="0.25">
      <c r="A15388" t="s">
        <v>6637</v>
      </c>
      <c r="B15388" s="12">
        <v>86012</v>
      </c>
      <c r="C15388" t="s">
        <v>19273</v>
      </c>
      <c r="D15388" s="11">
        <v>46199.790856481501</v>
      </c>
      <c r="E15388" t="s">
        <v>19274</v>
      </c>
      <c r="F15388" t="s">
        <v>6415</v>
      </c>
      <c r="G15388" t="s">
        <v>6367</v>
      </c>
      <c r="H15388" t="s">
        <v>6360</v>
      </c>
      <c r="I15388" t="s">
        <v>65</v>
      </c>
      <c r="J15388" t="s">
        <v>219</v>
      </c>
      <c r="K15388" t="s">
        <v>19275</v>
      </c>
      <c r="L15388" t="s">
        <v>18638</v>
      </c>
      <c r="M15388" t="s">
        <v>19276</v>
      </c>
      <c r="N15388" t="s">
        <v>7469</v>
      </c>
      <c r="O15388" t="s">
        <v>9718</v>
      </c>
      <c r="P15388">
        <v>4760000</v>
      </c>
      <c r="Q15388" t="s">
        <v>6636</v>
      </c>
      <c r="R15388" t="s">
        <v>6636</v>
      </c>
      <c r="S15388" s="12"/>
      <c r="T15388" s="13"/>
      <c r="U15388" t="s">
        <v>6636</v>
      </c>
    </row>
    <row r="15389" spans="1:21" x14ac:dyDescent="0.25">
      <c r="A15389" t="s">
        <v>6637</v>
      </c>
      <c r="B15389" s="12">
        <v>84998</v>
      </c>
      <c r="C15389" t="s">
        <v>19273</v>
      </c>
      <c r="D15389" s="11">
        <v>46199.790856481501</v>
      </c>
      <c r="E15389" t="s">
        <v>19274</v>
      </c>
      <c r="F15389" t="s">
        <v>6415</v>
      </c>
      <c r="G15389" t="s">
        <v>6367</v>
      </c>
      <c r="H15389" t="s">
        <v>6360</v>
      </c>
      <c r="I15389" t="s">
        <v>65</v>
      </c>
      <c r="J15389" t="s">
        <v>219</v>
      </c>
      <c r="K15389" t="s">
        <v>19277</v>
      </c>
      <c r="L15389" t="s">
        <v>18638</v>
      </c>
      <c r="M15389" t="s">
        <v>19278</v>
      </c>
      <c r="N15389" t="s">
        <v>7469</v>
      </c>
      <c r="O15389" t="s">
        <v>9718</v>
      </c>
      <c r="P15389">
        <v>4780000</v>
      </c>
      <c r="Q15389" t="s">
        <v>6636</v>
      </c>
      <c r="R15389" t="s">
        <v>6636</v>
      </c>
      <c r="S15389" s="12"/>
      <c r="T15389" s="13"/>
      <c r="U15389" t="s">
        <v>6636</v>
      </c>
    </row>
    <row r="15390" spans="1:21" x14ac:dyDescent="0.25">
      <c r="A15390" t="s">
        <v>6637</v>
      </c>
      <c r="B15390" s="12">
        <v>86012</v>
      </c>
      <c r="C15390" t="s">
        <v>19273</v>
      </c>
      <c r="D15390" s="11">
        <v>46199.790856481501</v>
      </c>
      <c r="E15390" t="s">
        <v>19274</v>
      </c>
      <c r="F15390" t="s">
        <v>6415</v>
      </c>
      <c r="G15390" t="s">
        <v>6365</v>
      </c>
      <c r="H15390" t="s">
        <v>6360</v>
      </c>
      <c r="I15390" t="s">
        <v>65</v>
      </c>
      <c r="J15390" t="s">
        <v>219</v>
      </c>
      <c r="K15390" t="s">
        <v>19275</v>
      </c>
      <c r="L15390" t="s">
        <v>18638</v>
      </c>
      <c r="M15390" t="s">
        <v>19276</v>
      </c>
      <c r="N15390" t="s">
        <v>7469</v>
      </c>
      <c r="O15390" t="s">
        <v>9718</v>
      </c>
      <c r="P15390">
        <v>4760000</v>
      </c>
      <c r="Q15390" t="s">
        <v>6636</v>
      </c>
      <c r="R15390" t="s">
        <v>6636</v>
      </c>
      <c r="S15390" s="12"/>
      <c r="T15390" s="13"/>
      <c r="U15390" t="s">
        <v>6636</v>
      </c>
    </row>
    <row r="15391" spans="1:21" x14ac:dyDescent="0.25">
      <c r="A15391" t="s">
        <v>6637</v>
      </c>
      <c r="B15391" s="12">
        <v>84998</v>
      </c>
      <c r="C15391" t="s">
        <v>19273</v>
      </c>
      <c r="D15391" s="11">
        <v>46199.790856481501</v>
      </c>
      <c r="E15391" t="s">
        <v>19274</v>
      </c>
      <c r="F15391" t="s">
        <v>6415</v>
      </c>
      <c r="G15391" t="s">
        <v>6365</v>
      </c>
      <c r="H15391" t="s">
        <v>6360</v>
      </c>
      <c r="I15391" t="s">
        <v>65</v>
      </c>
      <c r="J15391" t="s">
        <v>219</v>
      </c>
      <c r="K15391" t="s">
        <v>19277</v>
      </c>
      <c r="L15391" t="s">
        <v>18638</v>
      </c>
      <c r="M15391" t="s">
        <v>19278</v>
      </c>
      <c r="N15391" t="s">
        <v>7469</v>
      </c>
      <c r="O15391" t="s">
        <v>9718</v>
      </c>
      <c r="P15391">
        <v>4780000</v>
      </c>
      <c r="Q15391" t="s">
        <v>6636</v>
      </c>
      <c r="R15391" t="s">
        <v>6636</v>
      </c>
      <c r="S15391" s="12"/>
      <c r="T15391" s="13"/>
      <c r="U15391" t="s">
        <v>6636</v>
      </c>
    </row>
    <row r="15392" spans="1:21" x14ac:dyDescent="0.25">
      <c r="A15392" t="s">
        <v>6637</v>
      </c>
      <c r="B15392" s="12">
        <v>85706</v>
      </c>
      <c r="C15392" t="s">
        <v>19279</v>
      </c>
      <c r="D15392" s="11">
        <v>46199.931712963</v>
      </c>
      <c r="E15392" t="s">
        <v>19280</v>
      </c>
      <c r="F15392" t="s">
        <v>6415</v>
      </c>
      <c r="G15392" t="s">
        <v>19281</v>
      </c>
      <c r="H15392" t="s">
        <v>6360</v>
      </c>
      <c r="I15392" t="s">
        <v>55</v>
      </c>
      <c r="J15392" t="s">
        <v>732</v>
      </c>
      <c r="K15392" t="s">
        <v>19282</v>
      </c>
      <c r="L15392" t="s">
        <v>62</v>
      </c>
      <c r="M15392" t="s">
        <v>19283</v>
      </c>
      <c r="N15392" t="s">
        <v>7469</v>
      </c>
      <c r="O15392" t="s">
        <v>9718</v>
      </c>
      <c r="P15392">
        <v>5100000</v>
      </c>
      <c r="Q15392" t="s">
        <v>6636</v>
      </c>
      <c r="R15392" t="s">
        <v>6636</v>
      </c>
      <c r="S15392" s="12"/>
      <c r="T15392" s="13"/>
      <c r="U15392" t="s">
        <v>6671</v>
      </c>
    </row>
    <row r="15393" spans="1:21" x14ac:dyDescent="0.25">
      <c r="A15393" t="s">
        <v>6637</v>
      </c>
      <c r="B15393" s="12">
        <v>85706</v>
      </c>
      <c r="C15393" t="s">
        <v>19279</v>
      </c>
      <c r="D15393" s="11">
        <v>46199.931712963</v>
      </c>
      <c r="E15393" t="s">
        <v>19280</v>
      </c>
      <c r="F15393" t="s">
        <v>6415</v>
      </c>
      <c r="G15393" t="s">
        <v>19284</v>
      </c>
      <c r="H15393" t="s">
        <v>6360</v>
      </c>
      <c r="I15393" t="s">
        <v>55</v>
      </c>
      <c r="J15393" t="s">
        <v>732</v>
      </c>
      <c r="K15393" t="s">
        <v>19282</v>
      </c>
      <c r="L15393" t="s">
        <v>62</v>
      </c>
      <c r="M15393" t="s">
        <v>19283</v>
      </c>
      <c r="N15393" t="s">
        <v>7469</v>
      </c>
      <c r="O15393" t="s">
        <v>9718</v>
      </c>
      <c r="P15393">
        <v>5100000</v>
      </c>
      <c r="Q15393" t="s">
        <v>6636</v>
      </c>
      <c r="R15393" t="s">
        <v>6636</v>
      </c>
      <c r="S15393" s="12"/>
      <c r="T15393" s="13"/>
      <c r="U15393" t="s">
        <v>6671</v>
      </c>
    </row>
    <row r="15394" spans="1:21" x14ac:dyDescent="0.25">
      <c r="A15394" t="s">
        <v>6637</v>
      </c>
      <c r="B15394" s="12">
        <v>71820</v>
      </c>
      <c r="C15394" t="s">
        <v>9702</v>
      </c>
      <c r="D15394" s="11">
        <v>46200.016087962998</v>
      </c>
      <c r="E15394" t="s">
        <v>9703</v>
      </c>
      <c r="F15394" t="s">
        <v>6415</v>
      </c>
      <c r="G15394" t="s">
        <v>6361</v>
      </c>
      <c r="H15394" t="s">
        <v>6360</v>
      </c>
      <c r="I15394" t="s">
        <v>65</v>
      </c>
      <c r="J15394" t="s">
        <v>573</v>
      </c>
      <c r="K15394" t="s">
        <v>19285</v>
      </c>
      <c r="L15394" t="s">
        <v>18336</v>
      </c>
      <c r="M15394" t="s">
        <v>19286</v>
      </c>
      <c r="N15394" t="s">
        <v>8601</v>
      </c>
      <c r="O15394" t="s">
        <v>9632</v>
      </c>
      <c r="P15394">
        <v>7019800</v>
      </c>
      <c r="Q15394" t="s">
        <v>6636</v>
      </c>
      <c r="R15394" t="s">
        <v>6636</v>
      </c>
      <c r="S15394" s="12"/>
      <c r="T15394" s="13"/>
      <c r="U15394" t="s">
        <v>6636</v>
      </c>
    </row>
    <row r="15395" spans="1:21" x14ac:dyDescent="0.25">
      <c r="A15395" t="s">
        <v>6637</v>
      </c>
      <c r="B15395" s="12">
        <v>85082</v>
      </c>
      <c r="C15395" t="s">
        <v>19287</v>
      </c>
      <c r="D15395" s="11">
        <v>46201.323726851799</v>
      </c>
      <c r="E15395" t="s">
        <v>19288</v>
      </c>
      <c r="F15395" t="s">
        <v>6415</v>
      </c>
      <c r="G15395" t="s">
        <v>18646</v>
      </c>
      <c r="H15395" t="s">
        <v>6360</v>
      </c>
      <c r="I15395" t="s">
        <v>65</v>
      </c>
      <c r="J15395" t="s">
        <v>132</v>
      </c>
      <c r="K15395" t="s">
        <v>19289</v>
      </c>
      <c r="L15395" t="s">
        <v>18648</v>
      </c>
      <c r="M15395" t="s">
        <v>19290</v>
      </c>
      <c r="N15395" t="s">
        <v>7469</v>
      </c>
      <c r="O15395" t="s">
        <v>9718</v>
      </c>
      <c r="P15395">
        <v>3998000</v>
      </c>
      <c r="Q15395" t="s">
        <v>6636</v>
      </c>
      <c r="R15395" t="s">
        <v>6636</v>
      </c>
      <c r="S15395" s="12"/>
      <c r="T15395" s="13"/>
      <c r="U15395" t="s">
        <v>7448</v>
      </c>
    </row>
    <row r="15396" spans="1:21" x14ac:dyDescent="0.25">
      <c r="A15396" t="s">
        <v>6637</v>
      </c>
      <c r="B15396" s="12">
        <v>85084</v>
      </c>
      <c r="C15396" t="s">
        <v>19291</v>
      </c>
      <c r="D15396" s="11">
        <v>46201.447569444397</v>
      </c>
      <c r="E15396" t="s">
        <v>19292</v>
      </c>
      <c r="F15396" t="s">
        <v>6415</v>
      </c>
      <c r="G15396" t="s">
        <v>6496</v>
      </c>
      <c r="H15396" t="s">
        <v>6360</v>
      </c>
      <c r="I15396" t="s">
        <v>65</v>
      </c>
      <c r="J15396" t="s">
        <v>219</v>
      </c>
      <c r="K15396" t="s">
        <v>18752</v>
      </c>
      <c r="L15396" t="s">
        <v>18633</v>
      </c>
      <c r="M15396" t="s">
        <v>18753</v>
      </c>
      <c r="N15396" t="s">
        <v>7469</v>
      </c>
      <c r="O15396" t="s">
        <v>7470</v>
      </c>
      <c r="P15396">
        <v>5760000</v>
      </c>
      <c r="Q15396" t="s">
        <v>6636</v>
      </c>
      <c r="R15396" t="s">
        <v>6636</v>
      </c>
      <c r="S15396" s="12"/>
      <c r="T15396" s="13"/>
      <c r="U15396" t="s">
        <v>6629</v>
      </c>
    </row>
    <row r="15397" spans="1:21" x14ac:dyDescent="0.25">
      <c r="A15397" t="s">
        <v>6637</v>
      </c>
      <c r="B15397" s="12">
        <v>85084</v>
      </c>
      <c r="C15397" t="s">
        <v>19291</v>
      </c>
      <c r="D15397" s="11">
        <v>46201.447569444397</v>
      </c>
      <c r="E15397" t="s">
        <v>19292</v>
      </c>
      <c r="F15397" t="s">
        <v>6415</v>
      </c>
      <c r="G15397" t="s">
        <v>6497</v>
      </c>
      <c r="H15397" t="s">
        <v>6360</v>
      </c>
      <c r="I15397" t="s">
        <v>65</v>
      </c>
      <c r="J15397" t="s">
        <v>219</v>
      </c>
      <c r="K15397" t="s">
        <v>18752</v>
      </c>
      <c r="L15397" t="s">
        <v>18633</v>
      </c>
      <c r="M15397" t="s">
        <v>18753</v>
      </c>
      <c r="N15397" t="s">
        <v>7469</v>
      </c>
      <c r="O15397" t="s">
        <v>7470</v>
      </c>
      <c r="P15397">
        <v>5760000</v>
      </c>
      <c r="Q15397" t="s">
        <v>6636</v>
      </c>
      <c r="R15397" t="s">
        <v>6636</v>
      </c>
      <c r="S15397" s="12"/>
      <c r="T15397" s="13"/>
      <c r="U15397" t="s">
        <v>6629</v>
      </c>
    </row>
    <row r="15398" spans="1:21" x14ac:dyDescent="0.25">
      <c r="A15398" t="s">
        <v>6637</v>
      </c>
      <c r="B15398" s="12">
        <v>85084</v>
      </c>
      <c r="C15398" t="s">
        <v>19291</v>
      </c>
      <c r="D15398" s="11">
        <v>46201.447569444397</v>
      </c>
      <c r="E15398" t="s">
        <v>19292</v>
      </c>
      <c r="F15398" t="s">
        <v>6415</v>
      </c>
      <c r="G15398" t="s">
        <v>6498</v>
      </c>
      <c r="H15398" t="s">
        <v>6360</v>
      </c>
      <c r="I15398" t="s">
        <v>65</v>
      </c>
      <c r="J15398" t="s">
        <v>219</v>
      </c>
      <c r="K15398" t="s">
        <v>18752</v>
      </c>
      <c r="L15398" t="s">
        <v>18633</v>
      </c>
      <c r="M15398" t="s">
        <v>18753</v>
      </c>
      <c r="N15398" t="s">
        <v>7469</v>
      </c>
      <c r="O15398" t="s">
        <v>7470</v>
      </c>
      <c r="P15398">
        <v>5760000</v>
      </c>
      <c r="Q15398" t="s">
        <v>6636</v>
      </c>
      <c r="R15398" t="s">
        <v>6636</v>
      </c>
      <c r="S15398" s="12"/>
      <c r="T15398" s="13"/>
      <c r="U15398" t="s">
        <v>6629</v>
      </c>
    </row>
    <row r="15399" spans="1:21" x14ac:dyDescent="0.25">
      <c r="A15399" t="s">
        <v>6637</v>
      </c>
      <c r="B15399" s="12">
        <v>85084</v>
      </c>
      <c r="C15399" t="s">
        <v>19291</v>
      </c>
      <c r="D15399" s="11">
        <v>46201.447569444397</v>
      </c>
      <c r="E15399" t="s">
        <v>19292</v>
      </c>
      <c r="F15399" t="s">
        <v>6415</v>
      </c>
      <c r="G15399" t="s">
        <v>6499</v>
      </c>
      <c r="H15399" t="s">
        <v>6360</v>
      </c>
      <c r="I15399" t="s">
        <v>65</v>
      </c>
      <c r="J15399" t="s">
        <v>219</v>
      </c>
      <c r="K15399" t="s">
        <v>18752</v>
      </c>
      <c r="L15399" t="s">
        <v>18633</v>
      </c>
      <c r="M15399" t="s">
        <v>18753</v>
      </c>
      <c r="N15399" t="s">
        <v>7469</v>
      </c>
      <c r="O15399" t="s">
        <v>7470</v>
      </c>
      <c r="P15399">
        <v>5760000</v>
      </c>
      <c r="Q15399" t="s">
        <v>6636</v>
      </c>
      <c r="R15399" t="s">
        <v>6636</v>
      </c>
      <c r="S15399" s="12"/>
      <c r="T15399" s="13"/>
      <c r="U15399" t="s">
        <v>6629</v>
      </c>
    </row>
    <row r="15400" spans="1:21" x14ac:dyDescent="0.25">
      <c r="A15400" t="s">
        <v>6619</v>
      </c>
      <c r="B15400" s="12">
        <v>85082</v>
      </c>
      <c r="C15400" t="s">
        <v>19287</v>
      </c>
      <c r="D15400" s="11">
        <v>46201.475416666697</v>
      </c>
      <c r="E15400" t="s">
        <v>19288</v>
      </c>
      <c r="F15400" t="s">
        <v>6415</v>
      </c>
      <c r="G15400" t="s">
        <v>18646</v>
      </c>
      <c r="H15400" t="s">
        <v>6360</v>
      </c>
      <c r="I15400" t="s">
        <v>65</v>
      </c>
      <c r="J15400" t="s">
        <v>132</v>
      </c>
      <c r="K15400" t="s">
        <v>19289</v>
      </c>
      <c r="L15400" t="s">
        <v>18648</v>
      </c>
      <c r="M15400" t="s">
        <v>19290</v>
      </c>
      <c r="N15400" t="s">
        <v>7469</v>
      </c>
      <c r="O15400" t="s">
        <v>9718</v>
      </c>
      <c r="P15400">
        <v>3998000</v>
      </c>
      <c r="Q15400" t="s">
        <v>6636</v>
      </c>
      <c r="R15400" t="s">
        <v>6636</v>
      </c>
      <c r="S15400" s="12"/>
      <c r="T15400" s="13"/>
      <c r="U15400" t="s">
        <v>7448</v>
      </c>
    </row>
    <row r="15401" spans="1:21" x14ac:dyDescent="0.25">
      <c r="A15401" t="s">
        <v>6619</v>
      </c>
      <c r="B15401" s="12">
        <v>85084</v>
      </c>
      <c r="C15401" t="s">
        <v>19291</v>
      </c>
      <c r="D15401" s="11">
        <v>46201.476817129602</v>
      </c>
      <c r="E15401" t="s">
        <v>19292</v>
      </c>
      <c r="F15401" t="s">
        <v>6415</v>
      </c>
      <c r="G15401" t="s">
        <v>6496</v>
      </c>
      <c r="H15401" t="s">
        <v>6360</v>
      </c>
      <c r="I15401" t="s">
        <v>65</v>
      </c>
      <c r="J15401" t="s">
        <v>219</v>
      </c>
      <c r="K15401" t="s">
        <v>18752</v>
      </c>
      <c r="L15401" t="s">
        <v>18633</v>
      </c>
      <c r="M15401" t="s">
        <v>18753</v>
      </c>
      <c r="N15401" t="s">
        <v>7469</v>
      </c>
      <c r="O15401" t="s">
        <v>7470</v>
      </c>
      <c r="P15401">
        <v>5760000</v>
      </c>
      <c r="Q15401" t="s">
        <v>6636</v>
      </c>
      <c r="R15401" t="s">
        <v>6636</v>
      </c>
      <c r="S15401" s="12"/>
      <c r="T15401" s="13"/>
      <c r="U15401" t="s">
        <v>6629</v>
      </c>
    </row>
    <row r="15402" spans="1:21" x14ac:dyDescent="0.25">
      <c r="A15402" t="s">
        <v>6619</v>
      </c>
      <c r="B15402" s="12">
        <v>85084</v>
      </c>
      <c r="C15402" t="s">
        <v>19291</v>
      </c>
      <c r="D15402" s="11">
        <v>46201.476817129602</v>
      </c>
      <c r="E15402" t="s">
        <v>19292</v>
      </c>
      <c r="F15402" t="s">
        <v>6415</v>
      </c>
      <c r="G15402" t="s">
        <v>6497</v>
      </c>
      <c r="H15402" t="s">
        <v>6360</v>
      </c>
      <c r="I15402" t="s">
        <v>65</v>
      </c>
      <c r="J15402" t="s">
        <v>219</v>
      </c>
      <c r="K15402" t="s">
        <v>18752</v>
      </c>
      <c r="L15402" t="s">
        <v>18633</v>
      </c>
      <c r="M15402" t="s">
        <v>18753</v>
      </c>
      <c r="N15402" t="s">
        <v>7469</v>
      </c>
      <c r="O15402" t="s">
        <v>7470</v>
      </c>
      <c r="P15402">
        <v>5760000</v>
      </c>
      <c r="Q15402" t="s">
        <v>6636</v>
      </c>
      <c r="R15402" t="s">
        <v>6636</v>
      </c>
      <c r="S15402" s="12"/>
      <c r="T15402" s="13"/>
      <c r="U15402" t="s">
        <v>6629</v>
      </c>
    </row>
    <row r="15403" spans="1:21" x14ac:dyDescent="0.25">
      <c r="A15403" t="s">
        <v>6619</v>
      </c>
      <c r="B15403" s="12">
        <v>85084</v>
      </c>
      <c r="C15403" t="s">
        <v>19291</v>
      </c>
      <c r="D15403" s="11">
        <v>46201.476817129602</v>
      </c>
      <c r="E15403" t="s">
        <v>19292</v>
      </c>
      <c r="F15403" t="s">
        <v>6415</v>
      </c>
      <c r="G15403" t="s">
        <v>6498</v>
      </c>
      <c r="H15403" t="s">
        <v>6360</v>
      </c>
      <c r="I15403" t="s">
        <v>65</v>
      </c>
      <c r="J15403" t="s">
        <v>219</v>
      </c>
      <c r="K15403" t="s">
        <v>18752</v>
      </c>
      <c r="L15403" t="s">
        <v>18633</v>
      </c>
      <c r="M15403" t="s">
        <v>18753</v>
      </c>
      <c r="N15403" t="s">
        <v>7469</v>
      </c>
      <c r="O15403" t="s">
        <v>7470</v>
      </c>
      <c r="P15403">
        <v>5760000</v>
      </c>
      <c r="Q15403" t="s">
        <v>6636</v>
      </c>
      <c r="R15403" t="s">
        <v>6636</v>
      </c>
      <c r="S15403" s="12"/>
      <c r="T15403" s="13"/>
      <c r="U15403" t="s">
        <v>6629</v>
      </c>
    </row>
    <row r="15404" spans="1:21" x14ac:dyDescent="0.25">
      <c r="A15404" t="s">
        <v>6619</v>
      </c>
      <c r="B15404" s="12">
        <v>85084</v>
      </c>
      <c r="C15404" t="s">
        <v>19291</v>
      </c>
      <c r="D15404" s="11">
        <v>46201.476817129602</v>
      </c>
      <c r="E15404" t="s">
        <v>19292</v>
      </c>
      <c r="F15404" t="s">
        <v>6415</v>
      </c>
      <c r="G15404" t="s">
        <v>6499</v>
      </c>
      <c r="H15404" t="s">
        <v>6360</v>
      </c>
      <c r="I15404" t="s">
        <v>65</v>
      </c>
      <c r="J15404" t="s">
        <v>219</v>
      </c>
      <c r="K15404" t="s">
        <v>18752</v>
      </c>
      <c r="L15404" t="s">
        <v>18633</v>
      </c>
      <c r="M15404" t="s">
        <v>18753</v>
      </c>
      <c r="N15404" t="s">
        <v>7469</v>
      </c>
      <c r="O15404" t="s">
        <v>7470</v>
      </c>
      <c r="P15404">
        <v>5760000</v>
      </c>
      <c r="Q15404" t="s">
        <v>6636</v>
      </c>
      <c r="R15404" t="s">
        <v>6636</v>
      </c>
      <c r="S15404" s="12"/>
      <c r="T15404" s="13"/>
      <c r="U15404" t="s">
        <v>6629</v>
      </c>
    </row>
    <row r="15405" spans="1:21" x14ac:dyDescent="0.25">
      <c r="A15405" t="s">
        <v>6637</v>
      </c>
      <c r="B15405" s="12">
        <v>85102</v>
      </c>
      <c r="C15405" t="s">
        <v>19293</v>
      </c>
      <c r="D15405" s="11">
        <v>46201.538773148102</v>
      </c>
      <c r="E15405" t="s">
        <v>19294</v>
      </c>
      <c r="F15405" t="s">
        <v>6415</v>
      </c>
      <c r="G15405" t="s">
        <v>6445</v>
      </c>
      <c r="H15405" t="s">
        <v>6360</v>
      </c>
      <c r="I15405" t="s">
        <v>65</v>
      </c>
      <c r="J15405" t="s">
        <v>132</v>
      </c>
      <c r="K15405" t="s">
        <v>19141</v>
      </c>
      <c r="L15405" t="s">
        <v>160</v>
      </c>
      <c r="M15405" t="s">
        <v>19142</v>
      </c>
      <c r="N15405" t="s">
        <v>7469</v>
      </c>
      <c r="O15405" t="s">
        <v>9718</v>
      </c>
      <c r="P15405">
        <v>3998000</v>
      </c>
      <c r="Q15405" t="s">
        <v>6636</v>
      </c>
      <c r="R15405" t="s">
        <v>6636</v>
      </c>
      <c r="S15405" s="12"/>
      <c r="T15405" s="13"/>
      <c r="U15405" t="s">
        <v>7056</v>
      </c>
    </row>
    <row r="15406" spans="1:21" x14ac:dyDescent="0.25">
      <c r="A15406" t="s">
        <v>6619</v>
      </c>
      <c r="B15406" s="12">
        <v>85102</v>
      </c>
      <c r="C15406" t="s">
        <v>19293</v>
      </c>
      <c r="D15406" s="11">
        <v>46201.546215277798</v>
      </c>
      <c r="E15406" t="s">
        <v>19294</v>
      </c>
      <c r="F15406" t="s">
        <v>6415</v>
      </c>
      <c r="G15406" t="s">
        <v>6445</v>
      </c>
      <c r="H15406" t="s">
        <v>6360</v>
      </c>
      <c r="I15406" t="s">
        <v>65</v>
      </c>
      <c r="J15406" t="s">
        <v>132</v>
      </c>
      <c r="K15406" t="s">
        <v>19141</v>
      </c>
      <c r="L15406" t="s">
        <v>160</v>
      </c>
      <c r="M15406" t="s">
        <v>19142</v>
      </c>
      <c r="N15406" t="s">
        <v>7469</v>
      </c>
      <c r="O15406" t="s">
        <v>9718</v>
      </c>
      <c r="P15406">
        <v>3998000</v>
      </c>
      <c r="Q15406" t="s">
        <v>6636</v>
      </c>
      <c r="R15406" t="s">
        <v>6636</v>
      </c>
      <c r="S15406" s="12"/>
      <c r="T15406" s="13"/>
      <c r="U15406" t="s">
        <v>7056</v>
      </c>
    </row>
    <row r="15407" spans="1:21" x14ac:dyDescent="0.25">
      <c r="A15407" t="s">
        <v>6619</v>
      </c>
      <c r="B15407" s="12">
        <v>85122</v>
      </c>
      <c r="C15407" t="s">
        <v>19021</v>
      </c>
      <c r="D15407" s="11">
        <v>46201.653368055602</v>
      </c>
      <c r="E15407" t="s">
        <v>19022</v>
      </c>
      <c r="F15407" t="s">
        <v>6415</v>
      </c>
      <c r="G15407" t="s">
        <v>6448</v>
      </c>
      <c r="H15407" t="s">
        <v>6360</v>
      </c>
      <c r="I15407" t="s">
        <v>65</v>
      </c>
      <c r="J15407" t="s">
        <v>2226</v>
      </c>
      <c r="K15407" t="s">
        <v>19023</v>
      </c>
      <c r="L15407" t="s">
        <v>151</v>
      </c>
      <c r="M15407" t="s">
        <v>19024</v>
      </c>
      <c r="N15407" t="s">
        <v>7469</v>
      </c>
      <c r="O15407" t="s">
        <v>7470</v>
      </c>
      <c r="P15407">
        <v>5360000</v>
      </c>
      <c r="Q15407" t="s">
        <v>6636</v>
      </c>
      <c r="R15407" t="s">
        <v>6636</v>
      </c>
      <c r="S15407" s="12"/>
      <c r="T15407" s="13"/>
      <c r="U15407" t="s">
        <v>6920</v>
      </c>
    </row>
    <row r="15408" spans="1:21" x14ac:dyDescent="0.25">
      <c r="A15408" t="s">
        <v>6619</v>
      </c>
      <c r="B15408" s="12">
        <v>85122</v>
      </c>
      <c r="C15408" t="s">
        <v>19021</v>
      </c>
      <c r="D15408" s="11">
        <v>46201.653368055602</v>
      </c>
      <c r="E15408" t="s">
        <v>19022</v>
      </c>
      <c r="F15408" t="s">
        <v>6415</v>
      </c>
      <c r="G15408" t="s">
        <v>6447</v>
      </c>
      <c r="H15408" t="s">
        <v>6360</v>
      </c>
      <c r="I15408" t="s">
        <v>65</v>
      </c>
      <c r="J15408" t="s">
        <v>2226</v>
      </c>
      <c r="K15408" t="s">
        <v>19023</v>
      </c>
      <c r="L15408" t="s">
        <v>151</v>
      </c>
      <c r="M15408" t="s">
        <v>19024</v>
      </c>
      <c r="N15408" t="s">
        <v>7469</v>
      </c>
      <c r="O15408" t="s">
        <v>7470</v>
      </c>
      <c r="P15408">
        <v>5360000</v>
      </c>
      <c r="Q15408" t="s">
        <v>6636</v>
      </c>
      <c r="R15408" t="s">
        <v>6636</v>
      </c>
      <c r="S15408" s="12"/>
      <c r="T15408" s="13"/>
      <c r="U15408" t="s">
        <v>6920</v>
      </c>
    </row>
    <row r="15409" spans="1:21" x14ac:dyDescent="0.25">
      <c r="A15409" t="s">
        <v>6637</v>
      </c>
      <c r="B15409" s="12">
        <v>85128</v>
      </c>
      <c r="C15409" t="s">
        <v>19295</v>
      </c>
      <c r="D15409" s="11">
        <v>46201.663310185198</v>
      </c>
      <c r="E15409" t="s">
        <v>19296</v>
      </c>
      <c r="F15409" t="s">
        <v>6415</v>
      </c>
      <c r="G15409" t="s">
        <v>6397</v>
      </c>
      <c r="H15409" t="s">
        <v>6360</v>
      </c>
      <c r="I15409" t="s">
        <v>65</v>
      </c>
      <c r="J15409" t="s">
        <v>67</v>
      </c>
      <c r="K15409" t="s">
        <v>19297</v>
      </c>
      <c r="L15409" t="s">
        <v>18668</v>
      </c>
      <c r="M15409" t="s">
        <v>19298</v>
      </c>
      <c r="N15409" t="s">
        <v>7469</v>
      </c>
      <c r="O15409" t="s">
        <v>7933</v>
      </c>
      <c r="P15409">
        <v>7580000</v>
      </c>
      <c r="Q15409" t="s">
        <v>6636</v>
      </c>
      <c r="R15409" t="s">
        <v>6636</v>
      </c>
      <c r="S15409" s="12"/>
      <c r="T15409" s="13"/>
      <c r="U15409" t="s">
        <v>7519</v>
      </c>
    </row>
    <row r="15410" spans="1:21" x14ac:dyDescent="0.25">
      <c r="A15410" t="s">
        <v>6637</v>
      </c>
      <c r="B15410" s="12">
        <v>85128</v>
      </c>
      <c r="C15410" t="s">
        <v>19295</v>
      </c>
      <c r="D15410" s="11">
        <v>46201.663310185198</v>
      </c>
      <c r="E15410" t="s">
        <v>19296</v>
      </c>
      <c r="F15410" t="s">
        <v>6415</v>
      </c>
      <c r="G15410" t="s">
        <v>18670</v>
      </c>
      <c r="H15410" t="s">
        <v>6360</v>
      </c>
      <c r="I15410" t="s">
        <v>65</v>
      </c>
      <c r="J15410" t="s">
        <v>67</v>
      </c>
      <c r="K15410" t="s">
        <v>19297</v>
      </c>
      <c r="L15410" t="s">
        <v>18668</v>
      </c>
      <c r="M15410" t="s">
        <v>19298</v>
      </c>
      <c r="N15410" t="s">
        <v>7469</v>
      </c>
      <c r="O15410" t="s">
        <v>7933</v>
      </c>
      <c r="P15410">
        <v>7580000</v>
      </c>
      <c r="Q15410" t="s">
        <v>6636</v>
      </c>
      <c r="R15410" t="s">
        <v>6636</v>
      </c>
      <c r="S15410" s="12"/>
      <c r="T15410" s="13"/>
      <c r="U15410" t="s">
        <v>7519</v>
      </c>
    </row>
    <row r="15411" spans="1:21" x14ac:dyDescent="0.25">
      <c r="A15411" t="s">
        <v>6619</v>
      </c>
      <c r="B15411" s="12">
        <v>85128</v>
      </c>
      <c r="C15411" t="s">
        <v>19295</v>
      </c>
      <c r="D15411" s="11">
        <v>46201.675925925898</v>
      </c>
      <c r="E15411" t="s">
        <v>19296</v>
      </c>
      <c r="F15411" t="s">
        <v>6415</v>
      </c>
      <c r="G15411" t="s">
        <v>6397</v>
      </c>
      <c r="H15411" t="s">
        <v>6360</v>
      </c>
      <c r="I15411" t="s">
        <v>65</v>
      </c>
      <c r="J15411" t="s">
        <v>67</v>
      </c>
      <c r="K15411" t="s">
        <v>19297</v>
      </c>
      <c r="L15411" t="s">
        <v>18668</v>
      </c>
      <c r="M15411" t="s">
        <v>19298</v>
      </c>
      <c r="N15411" t="s">
        <v>7469</v>
      </c>
      <c r="O15411" t="s">
        <v>7933</v>
      </c>
      <c r="P15411">
        <v>7580000</v>
      </c>
      <c r="Q15411" t="s">
        <v>6636</v>
      </c>
      <c r="R15411" t="s">
        <v>6636</v>
      </c>
      <c r="S15411" s="12"/>
      <c r="T15411" s="13"/>
      <c r="U15411" t="s">
        <v>7519</v>
      </c>
    </row>
    <row r="15412" spans="1:21" x14ac:dyDescent="0.25">
      <c r="A15412" t="s">
        <v>6619</v>
      </c>
      <c r="B15412" s="12">
        <v>85128</v>
      </c>
      <c r="C15412" t="s">
        <v>19295</v>
      </c>
      <c r="D15412" s="11">
        <v>46201.675925925898</v>
      </c>
      <c r="E15412" t="s">
        <v>19296</v>
      </c>
      <c r="F15412" t="s">
        <v>6415</v>
      </c>
      <c r="G15412" t="s">
        <v>18670</v>
      </c>
      <c r="H15412" t="s">
        <v>6360</v>
      </c>
      <c r="I15412" t="s">
        <v>65</v>
      </c>
      <c r="J15412" t="s">
        <v>67</v>
      </c>
      <c r="K15412" t="s">
        <v>19297</v>
      </c>
      <c r="L15412" t="s">
        <v>18668</v>
      </c>
      <c r="M15412" t="s">
        <v>19298</v>
      </c>
      <c r="N15412" t="s">
        <v>7469</v>
      </c>
      <c r="O15412" t="s">
        <v>7933</v>
      </c>
      <c r="P15412">
        <v>7580000</v>
      </c>
      <c r="Q15412" t="s">
        <v>6636</v>
      </c>
      <c r="R15412" t="s">
        <v>6636</v>
      </c>
      <c r="S15412" s="12"/>
      <c r="T15412" s="13"/>
      <c r="U15412" t="s">
        <v>7519</v>
      </c>
    </row>
    <row r="15413" spans="1:21" x14ac:dyDescent="0.25">
      <c r="A15413" t="s">
        <v>6619</v>
      </c>
      <c r="B15413" s="12">
        <v>85162</v>
      </c>
      <c r="C15413" t="s">
        <v>6850</v>
      </c>
      <c r="D15413" s="11">
        <v>46202.4214699074</v>
      </c>
      <c r="E15413" t="s">
        <v>6851</v>
      </c>
      <c r="F15413" t="s">
        <v>6415</v>
      </c>
      <c r="G15413" t="s">
        <v>6448</v>
      </c>
      <c r="H15413" t="s">
        <v>6360</v>
      </c>
      <c r="I15413" t="s">
        <v>55</v>
      </c>
      <c r="J15413" t="s">
        <v>643</v>
      </c>
      <c r="K15413" t="s">
        <v>19137</v>
      </c>
      <c r="L15413" t="s">
        <v>151</v>
      </c>
      <c r="M15413" t="s">
        <v>19138</v>
      </c>
      <c r="N15413" t="s">
        <v>7469</v>
      </c>
      <c r="O15413" t="s">
        <v>9718</v>
      </c>
      <c r="P15413">
        <v>4780000</v>
      </c>
      <c r="Q15413" t="s">
        <v>6636</v>
      </c>
      <c r="R15413" t="s">
        <v>6636</v>
      </c>
      <c r="S15413" s="12"/>
      <c r="T15413" s="13"/>
      <c r="U15413" t="s">
        <v>6636</v>
      </c>
    </row>
    <row r="15414" spans="1:21" x14ac:dyDescent="0.25">
      <c r="A15414" t="s">
        <v>6619</v>
      </c>
      <c r="B15414" s="12">
        <v>85162</v>
      </c>
      <c r="C15414" t="s">
        <v>6850</v>
      </c>
      <c r="D15414" s="11">
        <v>46202.4214699074</v>
      </c>
      <c r="E15414" t="s">
        <v>6851</v>
      </c>
      <c r="F15414" t="s">
        <v>6415</v>
      </c>
      <c r="G15414" t="s">
        <v>6447</v>
      </c>
      <c r="H15414" t="s">
        <v>6360</v>
      </c>
      <c r="I15414" t="s">
        <v>55</v>
      </c>
      <c r="J15414" t="s">
        <v>643</v>
      </c>
      <c r="K15414" t="s">
        <v>19137</v>
      </c>
      <c r="L15414" t="s">
        <v>151</v>
      </c>
      <c r="M15414" t="s">
        <v>19138</v>
      </c>
      <c r="N15414" t="s">
        <v>7469</v>
      </c>
      <c r="O15414" t="s">
        <v>9718</v>
      </c>
      <c r="P15414">
        <v>4780000</v>
      </c>
      <c r="Q15414" t="s">
        <v>6636</v>
      </c>
      <c r="R15414" t="s">
        <v>6636</v>
      </c>
      <c r="S15414" s="12"/>
      <c r="T15414" s="13"/>
      <c r="U15414" t="s">
        <v>6636</v>
      </c>
    </row>
    <row r="15415" spans="1:21" x14ac:dyDescent="0.25">
      <c r="A15415" t="s">
        <v>6637</v>
      </c>
      <c r="B15415" s="12">
        <v>85214</v>
      </c>
      <c r="C15415" t="s">
        <v>19299</v>
      </c>
      <c r="D15415" s="11">
        <v>46202.5797453704</v>
      </c>
      <c r="E15415" t="s">
        <v>19300</v>
      </c>
      <c r="F15415" t="s">
        <v>6415</v>
      </c>
      <c r="G15415" t="s">
        <v>18652</v>
      </c>
      <c r="H15415" t="s">
        <v>6360</v>
      </c>
      <c r="I15415" t="s">
        <v>55</v>
      </c>
      <c r="J15415" t="s">
        <v>372</v>
      </c>
      <c r="K15415" t="s">
        <v>19089</v>
      </c>
      <c r="L15415" t="s">
        <v>1870</v>
      </c>
      <c r="M15415" t="s">
        <v>19090</v>
      </c>
      <c r="N15415" t="s">
        <v>7469</v>
      </c>
      <c r="O15415" t="s">
        <v>7470</v>
      </c>
      <c r="P15415">
        <v>5360000</v>
      </c>
      <c r="Q15415" t="s">
        <v>6636</v>
      </c>
      <c r="R15415" t="s">
        <v>6636</v>
      </c>
      <c r="S15415" s="12"/>
      <c r="T15415" s="13"/>
      <c r="U15415" t="s">
        <v>7087</v>
      </c>
    </row>
    <row r="15416" spans="1:21" x14ac:dyDescent="0.25">
      <c r="A15416" t="s">
        <v>6619</v>
      </c>
      <c r="B15416" s="12">
        <v>85214</v>
      </c>
      <c r="C15416" t="s">
        <v>19299</v>
      </c>
      <c r="D15416" s="11">
        <v>46202.632129629601</v>
      </c>
      <c r="E15416" t="s">
        <v>19300</v>
      </c>
      <c r="F15416" t="s">
        <v>6415</v>
      </c>
      <c r="G15416" t="s">
        <v>18652</v>
      </c>
      <c r="H15416" t="s">
        <v>6360</v>
      </c>
      <c r="I15416" t="s">
        <v>55</v>
      </c>
      <c r="J15416" t="s">
        <v>372</v>
      </c>
      <c r="K15416" t="s">
        <v>19089</v>
      </c>
      <c r="L15416" t="s">
        <v>1870</v>
      </c>
      <c r="M15416" t="s">
        <v>19090</v>
      </c>
      <c r="N15416" t="s">
        <v>7469</v>
      </c>
      <c r="O15416" t="s">
        <v>7470</v>
      </c>
      <c r="P15416">
        <v>5360000</v>
      </c>
      <c r="Q15416" t="s">
        <v>6636</v>
      </c>
      <c r="R15416" t="s">
        <v>6636</v>
      </c>
      <c r="S15416" s="12"/>
      <c r="T15416" s="13"/>
      <c r="U15416" t="s">
        <v>7087</v>
      </c>
    </row>
    <row r="15417" spans="1:21" x14ac:dyDescent="0.25">
      <c r="A15417" t="s">
        <v>6637</v>
      </c>
      <c r="B15417" s="12">
        <v>85238</v>
      </c>
      <c r="C15417" t="s">
        <v>19301</v>
      </c>
      <c r="D15417" s="11">
        <v>46202.681828703702</v>
      </c>
      <c r="E15417" t="s">
        <v>19302</v>
      </c>
      <c r="F15417" t="s">
        <v>6415</v>
      </c>
      <c r="G15417" t="s">
        <v>6442</v>
      </c>
      <c r="H15417" t="s">
        <v>6360</v>
      </c>
      <c r="I15417" t="s">
        <v>55</v>
      </c>
      <c r="J15417" t="s">
        <v>732</v>
      </c>
      <c r="K15417" t="s">
        <v>19303</v>
      </c>
      <c r="L15417" t="s">
        <v>251</v>
      </c>
      <c r="M15417" t="s">
        <v>19304</v>
      </c>
      <c r="N15417" t="s">
        <v>7469</v>
      </c>
      <c r="O15417" t="s">
        <v>7470</v>
      </c>
      <c r="P15417">
        <v>5360000</v>
      </c>
      <c r="Q15417" t="s">
        <v>6636</v>
      </c>
      <c r="R15417" t="s">
        <v>6636</v>
      </c>
      <c r="S15417" s="12"/>
      <c r="T15417" s="13"/>
      <c r="U15417" t="s">
        <v>6689</v>
      </c>
    </row>
    <row r="15418" spans="1:21" x14ac:dyDescent="0.25">
      <c r="A15418" t="s">
        <v>6637</v>
      </c>
      <c r="B15418" s="12">
        <v>85238</v>
      </c>
      <c r="C15418" t="s">
        <v>19301</v>
      </c>
      <c r="D15418" s="11">
        <v>46202.681828703702</v>
      </c>
      <c r="E15418" t="s">
        <v>19302</v>
      </c>
      <c r="F15418" t="s">
        <v>6415</v>
      </c>
      <c r="G15418" t="s">
        <v>7492</v>
      </c>
      <c r="H15418" t="s">
        <v>6360</v>
      </c>
      <c r="I15418" t="s">
        <v>55</v>
      </c>
      <c r="J15418" t="s">
        <v>732</v>
      </c>
      <c r="K15418" t="s">
        <v>19303</v>
      </c>
      <c r="L15418" t="s">
        <v>251</v>
      </c>
      <c r="M15418" t="s">
        <v>19304</v>
      </c>
      <c r="N15418" t="s">
        <v>7469</v>
      </c>
      <c r="O15418" t="s">
        <v>7470</v>
      </c>
      <c r="P15418">
        <v>5360000</v>
      </c>
      <c r="Q15418" t="s">
        <v>6636</v>
      </c>
      <c r="R15418" t="s">
        <v>6636</v>
      </c>
      <c r="S15418" s="12"/>
      <c r="T15418" s="13"/>
      <c r="U15418" t="s">
        <v>6689</v>
      </c>
    </row>
    <row r="15419" spans="1:21" x14ac:dyDescent="0.25">
      <c r="A15419" t="s">
        <v>6637</v>
      </c>
      <c r="B15419" s="12">
        <v>85238</v>
      </c>
      <c r="C15419" t="s">
        <v>19301</v>
      </c>
      <c r="D15419" s="11">
        <v>46202.681828703702</v>
      </c>
      <c r="E15419" t="s">
        <v>19302</v>
      </c>
      <c r="F15419" t="s">
        <v>6415</v>
      </c>
      <c r="G15419" t="s">
        <v>7493</v>
      </c>
      <c r="H15419" t="s">
        <v>6360</v>
      </c>
      <c r="I15419" t="s">
        <v>55</v>
      </c>
      <c r="J15419" t="s">
        <v>732</v>
      </c>
      <c r="K15419" t="s">
        <v>19303</v>
      </c>
      <c r="L15419" t="s">
        <v>251</v>
      </c>
      <c r="M15419" t="s">
        <v>19304</v>
      </c>
      <c r="N15419" t="s">
        <v>7469</v>
      </c>
      <c r="O15419" t="s">
        <v>7470</v>
      </c>
      <c r="P15419">
        <v>5360000</v>
      </c>
      <c r="Q15419" t="s">
        <v>6636</v>
      </c>
      <c r="R15419" t="s">
        <v>6636</v>
      </c>
      <c r="S15419" s="12"/>
      <c r="T15419" s="13"/>
      <c r="U15419" t="s">
        <v>6689</v>
      </c>
    </row>
    <row r="15420" spans="1:21" x14ac:dyDescent="0.25">
      <c r="A15420" t="s">
        <v>6637</v>
      </c>
      <c r="B15420" s="12">
        <v>85238</v>
      </c>
      <c r="C15420" t="s">
        <v>19301</v>
      </c>
      <c r="D15420" s="11">
        <v>46202.681828703702</v>
      </c>
      <c r="E15420" t="s">
        <v>19302</v>
      </c>
      <c r="F15420" t="s">
        <v>6415</v>
      </c>
      <c r="G15420" t="s">
        <v>7494</v>
      </c>
      <c r="H15420" t="s">
        <v>6360</v>
      </c>
      <c r="I15420" t="s">
        <v>55</v>
      </c>
      <c r="J15420" t="s">
        <v>732</v>
      </c>
      <c r="K15420" t="s">
        <v>19303</v>
      </c>
      <c r="L15420" t="s">
        <v>251</v>
      </c>
      <c r="M15420" t="s">
        <v>19304</v>
      </c>
      <c r="N15420" t="s">
        <v>7469</v>
      </c>
      <c r="O15420" t="s">
        <v>7470</v>
      </c>
      <c r="P15420">
        <v>5360000</v>
      </c>
      <c r="Q15420" t="s">
        <v>6636</v>
      </c>
      <c r="R15420" t="s">
        <v>6636</v>
      </c>
      <c r="S15420" s="12"/>
      <c r="T15420" s="13"/>
      <c r="U15420" t="s">
        <v>6689</v>
      </c>
    </row>
    <row r="15421" spans="1:21" x14ac:dyDescent="0.25">
      <c r="A15421" t="s">
        <v>6637</v>
      </c>
      <c r="B15421" s="12">
        <v>85238</v>
      </c>
      <c r="C15421" t="s">
        <v>19301</v>
      </c>
      <c r="D15421" s="11">
        <v>46202.681828703702</v>
      </c>
      <c r="E15421" t="s">
        <v>19302</v>
      </c>
      <c r="F15421" t="s">
        <v>6415</v>
      </c>
      <c r="G15421" t="s">
        <v>7495</v>
      </c>
      <c r="H15421" t="s">
        <v>6360</v>
      </c>
      <c r="I15421" t="s">
        <v>55</v>
      </c>
      <c r="J15421" t="s">
        <v>732</v>
      </c>
      <c r="K15421" t="s">
        <v>19303</v>
      </c>
      <c r="L15421" t="s">
        <v>251</v>
      </c>
      <c r="M15421" t="s">
        <v>19304</v>
      </c>
      <c r="N15421" t="s">
        <v>7469</v>
      </c>
      <c r="O15421" t="s">
        <v>7470</v>
      </c>
      <c r="P15421">
        <v>5360000</v>
      </c>
      <c r="Q15421" t="s">
        <v>6636</v>
      </c>
      <c r="R15421" t="s">
        <v>6636</v>
      </c>
      <c r="S15421" s="12"/>
      <c r="T15421" s="13"/>
      <c r="U15421" t="s">
        <v>6689</v>
      </c>
    </row>
    <row r="15422" spans="1:21" x14ac:dyDescent="0.25">
      <c r="A15422" t="s">
        <v>6619</v>
      </c>
      <c r="B15422" s="12">
        <v>85238</v>
      </c>
      <c r="C15422" t="s">
        <v>19301</v>
      </c>
      <c r="D15422" s="11">
        <v>46202.698738425897</v>
      </c>
      <c r="E15422" t="s">
        <v>19302</v>
      </c>
      <c r="F15422" t="s">
        <v>6415</v>
      </c>
      <c r="G15422" t="s">
        <v>6442</v>
      </c>
      <c r="H15422" t="s">
        <v>6360</v>
      </c>
      <c r="I15422" t="s">
        <v>55</v>
      </c>
      <c r="J15422" t="s">
        <v>732</v>
      </c>
      <c r="K15422" t="s">
        <v>19303</v>
      </c>
      <c r="L15422" t="s">
        <v>251</v>
      </c>
      <c r="M15422" t="s">
        <v>19304</v>
      </c>
      <c r="N15422" t="s">
        <v>7469</v>
      </c>
      <c r="O15422" t="s">
        <v>7470</v>
      </c>
      <c r="P15422">
        <v>5360000</v>
      </c>
      <c r="Q15422" t="s">
        <v>6636</v>
      </c>
      <c r="R15422" t="s">
        <v>6636</v>
      </c>
      <c r="S15422" s="12"/>
      <c r="T15422" s="13"/>
      <c r="U15422" t="s">
        <v>6689</v>
      </c>
    </row>
    <row r="15423" spans="1:21" x14ac:dyDescent="0.25">
      <c r="A15423" t="s">
        <v>6619</v>
      </c>
      <c r="B15423" s="12">
        <v>85238</v>
      </c>
      <c r="C15423" t="s">
        <v>19301</v>
      </c>
      <c r="D15423" s="11">
        <v>46202.698738425897</v>
      </c>
      <c r="E15423" t="s">
        <v>19302</v>
      </c>
      <c r="F15423" t="s">
        <v>6415</v>
      </c>
      <c r="G15423" t="s">
        <v>7492</v>
      </c>
      <c r="H15423" t="s">
        <v>6360</v>
      </c>
      <c r="I15423" t="s">
        <v>55</v>
      </c>
      <c r="J15423" t="s">
        <v>732</v>
      </c>
      <c r="K15423" t="s">
        <v>19303</v>
      </c>
      <c r="L15423" t="s">
        <v>251</v>
      </c>
      <c r="M15423" t="s">
        <v>19304</v>
      </c>
      <c r="N15423" t="s">
        <v>7469</v>
      </c>
      <c r="O15423" t="s">
        <v>7470</v>
      </c>
      <c r="P15423">
        <v>5360000</v>
      </c>
      <c r="Q15423" t="s">
        <v>6636</v>
      </c>
      <c r="R15423" t="s">
        <v>6636</v>
      </c>
      <c r="S15423" s="12"/>
      <c r="T15423" s="13"/>
      <c r="U15423" t="s">
        <v>6689</v>
      </c>
    </row>
    <row r="15424" spans="1:21" x14ac:dyDescent="0.25">
      <c r="A15424" t="s">
        <v>6619</v>
      </c>
      <c r="B15424" s="12">
        <v>85238</v>
      </c>
      <c r="C15424" t="s">
        <v>19301</v>
      </c>
      <c r="D15424" s="11">
        <v>46202.698738425897</v>
      </c>
      <c r="E15424" t="s">
        <v>19302</v>
      </c>
      <c r="F15424" t="s">
        <v>6415</v>
      </c>
      <c r="G15424" t="s">
        <v>7493</v>
      </c>
      <c r="H15424" t="s">
        <v>6360</v>
      </c>
      <c r="I15424" t="s">
        <v>55</v>
      </c>
      <c r="J15424" t="s">
        <v>732</v>
      </c>
      <c r="K15424" t="s">
        <v>19303</v>
      </c>
      <c r="L15424" t="s">
        <v>251</v>
      </c>
      <c r="M15424" t="s">
        <v>19304</v>
      </c>
      <c r="N15424" t="s">
        <v>7469</v>
      </c>
      <c r="O15424" t="s">
        <v>7470</v>
      </c>
      <c r="P15424">
        <v>5360000</v>
      </c>
      <c r="Q15424" t="s">
        <v>6636</v>
      </c>
      <c r="R15424" t="s">
        <v>6636</v>
      </c>
      <c r="S15424" s="12"/>
      <c r="T15424" s="13"/>
      <c r="U15424" t="s">
        <v>6689</v>
      </c>
    </row>
    <row r="15425" spans="1:21" x14ac:dyDescent="0.25">
      <c r="A15425" t="s">
        <v>6619</v>
      </c>
      <c r="B15425" s="12">
        <v>85238</v>
      </c>
      <c r="C15425" t="s">
        <v>19301</v>
      </c>
      <c r="D15425" s="11">
        <v>46202.698738425897</v>
      </c>
      <c r="E15425" t="s">
        <v>19302</v>
      </c>
      <c r="F15425" t="s">
        <v>6415</v>
      </c>
      <c r="G15425" t="s">
        <v>7494</v>
      </c>
      <c r="H15425" t="s">
        <v>6360</v>
      </c>
      <c r="I15425" t="s">
        <v>55</v>
      </c>
      <c r="J15425" t="s">
        <v>732</v>
      </c>
      <c r="K15425" t="s">
        <v>19303</v>
      </c>
      <c r="L15425" t="s">
        <v>251</v>
      </c>
      <c r="M15425" t="s">
        <v>19304</v>
      </c>
      <c r="N15425" t="s">
        <v>7469</v>
      </c>
      <c r="O15425" t="s">
        <v>7470</v>
      </c>
      <c r="P15425">
        <v>5360000</v>
      </c>
      <c r="Q15425" t="s">
        <v>6636</v>
      </c>
      <c r="R15425" t="s">
        <v>6636</v>
      </c>
      <c r="S15425" s="12"/>
      <c r="T15425" s="13"/>
      <c r="U15425" t="s">
        <v>6689</v>
      </c>
    </row>
    <row r="15426" spans="1:21" x14ac:dyDescent="0.25">
      <c r="A15426" t="s">
        <v>6619</v>
      </c>
      <c r="B15426" s="12">
        <v>85238</v>
      </c>
      <c r="C15426" t="s">
        <v>19301</v>
      </c>
      <c r="D15426" s="11">
        <v>46202.698738425897</v>
      </c>
      <c r="E15426" t="s">
        <v>19302</v>
      </c>
      <c r="F15426" t="s">
        <v>6415</v>
      </c>
      <c r="G15426" t="s">
        <v>7495</v>
      </c>
      <c r="H15426" t="s">
        <v>6360</v>
      </c>
      <c r="I15426" t="s">
        <v>55</v>
      </c>
      <c r="J15426" t="s">
        <v>732</v>
      </c>
      <c r="K15426" t="s">
        <v>19303</v>
      </c>
      <c r="L15426" t="s">
        <v>251</v>
      </c>
      <c r="M15426" t="s">
        <v>19304</v>
      </c>
      <c r="N15426" t="s">
        <v>7469</v>
      </c>
      <c r="O15426" t="s">
        <v>7470</v>
      </c>
      <c r="P15426">
        <v>5360000</v>
      </c>
      <c r="Q15426" t="s">
        <v>6636</v>
      </c>
      <c r="R15426" t="s">
        <v>6636</v>
      </c>
      <c r="S15426" s="12"/>
      <c r="T15426" s="13"/>
      <c r="U15426" t="s">
        <v>6689</v>
      </c>
    </row>
    <row r="15427" spans="1:21" x14ac:dyDescent="0.25">
      <c r="A15427" t="s">
        <v>6637</v>
      </c>
      <c r="B15427" s="12">
        <v>85244</v>
      </c>
      <c r="C15427" t="s">
        <v>12747</v>
      </c>
      <c r="D15427" s="11">
        <v>46202.715972222199</v>
      </c>
      <c r="E15427" t="s">
        <v>12748</v>
      </c>
      <c r="F15427" t="s">
        <v>6415</v>
      </c>
      <c r="G15427" t="s">
        <v>6372</v>
      </c>
      <c r="H15427" t="s">
        <v>6360</v>
      </c>
      <c r="I15427" t="s">
        <v>55</v>
      </c>
      <c r="J15427" t="s">
        <v>176</v>
      </c>
      <c r="K15427" t="s">
        <v>19305</v>
      </c>
      <c r="L15427" t="s">
        <v>18336</v>
      </c>
      <c r="M15427" t="s">
        <v>19306</v>
      </c>
      <c r="N15427" t="s">
        <v>7469</v>
      </c>
      <c r="O15427" t="s">
        <v>9718</v>
      </c>
      <c r="P15427">
        <v>3998000</v>
      </c>
      <c r="Q15427" t="s">
        <v>6636</v>
      </c>
      <c r="R15427" t="s">
        <v>6636</v>
      </c>
      <c r="S15427" s="12"/>
      <c r="T15427" s="13"/>
      <c r="U15427" t="s">
        <v>6721</v>
      </c>
    </row>
    <row r="15428" spans="1:21" x14ac:dyDescent="0.25">
      <c r="A15428" t="s">
        <v>6637</v>
      </c>
      <c r="B15428" s="12">
        <v>85244</v>
      </c>
      <c r="C15428" t="s">
        <v>12747</v>
      </c>
      <c r="D15428" s="11">
        <v>46202.715972222199</v>
      </c>
      <c r="E15428" t="s">
        <v>12748</v>
      </c>
      <c r="F15428" t="s">
        <v>6415</v>
      </c>
      <c r="G15428" t="s">
        <v>11143</v>
      </c>
      <c r="H15428" t="s">
        <v>6360</v>
      </c>
      <c r="I15428" t="s">
        <v>55</v>
      </c>
      <c r="J15428" t="s">
        <v>176</v>
      </c>
      <c r="K15428" t="s">
        <v>19305</v>
      </c>
      <c r="L15428" t="s">
        <v>18336</v>
      </c>
      <c r="M15428" t="s">
        <v>19306</v>
      </c>
      <c r="N15428" t="s">
        <v>7469</v>
      </c>
      <c r="O15428" t="s">
        <v>9718</v>
      </c>
      <c r="P15428">
        <v>3998000</v>
      </c>
      <c r="Q15428" t="s">
        <v>6636</v>
      </c>
      <c r="R15428" t="s">
        <v>6636</v>
      </c>
      <c r="S15428" s="12"/>
      <c r="T15428" s="13"/>
      <c r="U15428" t="s">
        <v>6721</v>
      </c>
    </row>
    <row r="15429" spans="1:21" x14ac:dyDescent="0.25">
      <c r="A15429" t="s">
        <v>6619</v>
      </c>
      <c r="B15429" s="12">
        <v>85244</v>
      </c>
      <c r="C15429" t="s">
        <v>12747</v>
      </c>
      <c r="D15429" s="11">
        <v>46202.722650463002</v>
      </c>
      <c r="E15429" t="s">
        <v>12748</v>
      </c>
      <c r="F15429" t="s">
        <v>6415</v>
      </c>
      <c r="G15429" t="s">
        <v>6372</v>
      </c>
      <c r="H15429" t="s">
        <v>6360</v>
      </c>
      <c r="I15429" t="s">
        <v>55</v>
      </c>
      <c r="J15429" t="s">
        <v>176</v>
      </c>
      <c r="K15429" t="s">
        <v>19305</v>
      </c>
      <c r="L15429" t="s">
        <v>18336</v>
      </c>
      <c r="M15429" t="s">
        <v>19306</v>
      </c>
      <c r="N15429" t="s">
        <v>7469</v>
      </c>
      <c r="O15429" t="s">
        <v>9718</v>
      </c>
      <c r="P15429">
        <v>3998000</v>
      </c>
      <c r="Q15429" t="s">
        <v>6636</v>
      </c>
      <c r="R15429" t="s">
        <v>6636</v>
      </c>
      <c r="S15429" s="12"/>
      <c r="T15429" s="13"/>
      <c r="U15429" t="s">
        <v>6721</v>
      </c>
    </row>
    <row r="15430" spans="1:21" x14ac:dyDescent="0.25">
      <c r="A15430" t="s">
        <v>6619</v>
      </c>
      <c r="B15430" s="12">
        <v>85244</v>
      </c>
      <c r="C15430" t="s">
        <v>12747</v>
      </c>
      <c r="D15430" s="11">
        <v>46202.722650463002</v>
      </c>
      <c r="E15430" t="s">
        <v>12748</v>
      </c>
      <c r="F15430" t="s">
        <v>6415</v>
      </c>
      <c r="G15430" t="s">
        <v>11143</v>
      </c>
      <c r="H15430" t="s">
        <v>6360</v>
      </c>
      <c r="I15430" t="s">
        <v>55</v>
      </c>
      <c r="J15430" t="s">
        <v>176</v>
      </c>
      <c r="K15430" t="s">
        <v>19305</v>
      </c>
      <c r="L15430" t="s">
        <v>18336</v>
      </c>
      <c r="M15430" t="s">
        <v>19306</v>
      </c>
      <c r="N15430" t="s">
        <v>7469</v>
      </c>
      <c r="O15430" t="s">
        <v>9718</v>
      </c>
      <c r="P15430">
        <v>3998000</v>
      </c>
      <c r="Q15430" t="s">
        <v>6636</v>
      </c>
      <c r="R15430" t="s">
        <v>6636</v>
      </c>
      <c r="S15430" s="12"/>
      <c r="T15430" s="13"/>
      <c r="U15430" t="s">
        <v>6721</v>
      </c>
    </row>
    <row r="15431" spans="1:21" x14ac:dyDescent="0.25">
      <c r="A15431" t="s">
        <v>6637</v>
      </c>
      <c r="B15431" s="12">
        <v>85252</v>
      </c>
      <c r="C15431" t="s">
        <v>19307</v>
      </c>
      <c r="D15431" s="11">
        <v>46202.737152777801</v>
      </c>
      <c r="E15431" t="s">
        <v>19308</v>
      </c>
      <c r="F15431" t="s">
        <v>6415</v>
      </c>
      <c r="G15431" t="s">
        <v>6448</v>
      </c>
      <c r="H15431" t="s">
        <v>6360</v>
      </c>
      <c r="I15431" t="s">
        <v>55</v>
      </c>
      <c r="J15431" t="s">
        <v>643</v>
      </c>
      <c r="K15431" t="s">
        <v>19309</v>
      </c>
      <c r="L15431" t="s">
        <v>151</v>
      </c>
      <c r="M15431" t="s">
        <v>19310</v>
      </c>
      <c r="N15431" t="s">
        <v>7469</v>
      </c>
      <c r="O15431" t="s">
        <v>9718</v>
      </c>
      <c r="P15431">
        <v>3998000</v>
      </c>
      <c r="Q15431" t="s">
        <v>6636</v>
      </c>
      <c r="R15431" t="s">
        <v>6636</v>
      </c>
      <c r="S15431" s="12"/>
      <c r="T15431" s="13"/>
      <c r="U15431" t="s">
        <v>6920</v>
      </c>
    </row>
    <row r="15432" spans="1:21" x14ac:dyDescent="0.25">
      <c r="A15432" t="s">
        <v>6637</v>
      </c>
      <c r="B15432" s="12">
        <v>85252</v>
      </c>
      <c r="C15432" t="s">
        <v>19307</v>
      </c>
      <c r="D15432" s="11">
        <v>46202.737152777801</v>
      </c>
      <c r="E15432" t="s">
        <v>19308</v>
      </c>
      <c r="F15432" t="s">
        <v>6415</v>
      </c>
      <c r="G15432" t="s">
        <v>6447</v>
      </c>
      <c r="H15432" t="s">
        <v>6360</v>
      </c>
      <c r="I15432" t="s">
        <v>55</v>
      </c>
      <c r="J15432" t="s">
        <v>643</v>
      </c>
      <c r="K15432" t="s">
        <v>19309</v>
      </c>
      <c r="L15432" t="s">
        <v>151</v>
      </c>
      <c r="M15432" t="s">
        <v>19310</v>
      </c>
      <c r="N15432" t="s">
        <v>7469</v>
      </c>
      <c r="O15432" t="s">
        <v>9718</v>
      </c>
      <c r="P15432">
        <v>3998000</v>
      </c>
      <c r="Q15432" t="s">
        <v>6636</v>
      </c>
      <c r="R15432" t="s">
        <v>6636</v>
      </c>
      <c r="S15432" s="12"/>
      <c r="T15432" s="13"/>
      <c r="U15432" t="s">
        <v>6920</v>
      </c>
    </row>
    <row r="15433" spans="1:21" x14ac:dyDescent="0.25">
      <c r="A15433" t="s">
        <v>6619</v>
      </c>
      <c r="B15433" s="12">
        <v>85252</v>
      </c>
      <c r="C15433" t="s">
        <v>19307</v>
      </c>
      <c r="D15433" s="11">
        <v>46202.741400462997</v>
      </c>
      <c r="E15433" t="s">
        <v>19308</v>
      </c>
      <c r="F15433" t="s">
        <v>6415</v>
      </c>
      <c r="G15433" t="s">
        <v>6448</v>
      </c>
      <c r="H15433" t="s">
        <v>6360</v>
      </c>
      <c r="I15433" t="s">
        <v>55</v>
      </c>
      <c r="J15433" t="s">
        <v>643</v>
      </c>
      <c r="K15433" t="s">
        <v>19309</v>
      </c>
      <c r="L15433" t="s">
        <v>151</v>
      </c>
      <c r="M15433" t="s">
        <v>19310</v>
      </c>
      <c r="N15433" t="s">
        <v>7469</v>
      </c>
      <c r="O15433" t="s">
        <v>9718</v>
      </c>
      <c r="P15433">
        <v>3998000</v>
      </c>
      <c r="Q15433" t="s">
        <v>6636</v>
      </c>
      <c r="R15433" t="s">
        <v>6636</v>
      </c>
      <c r="S15433" s="12"/>
      <c r="T15433" s="13"/>
      <c r="U15433" t="s">
        <v>6920</v>
      </c>
    </row>
    <row r="15434" spans="1:21" x14ac:dyDescent="0.25">
      <c r="A15434" t="s">
        <v>6619</v>
      </c>
      <c r="B15434" s="12">
        <v>85252</v>
      </c>
      <c r="C15434" t="s">
        <v>19307</v>
      </c>
      <c r="D15434" s="11">
        <v>46202.741400462997</v>
      </c>
      <c r="E15434" t="s">
        <v>19308</v>
      </c>
      <c r="F15434" t="s">
        <v>6415</v>
      </c>
      <c r="G15434" t="s">
        <v>6447</v>
      </c>
      <c r="H15434" t="s">
        <v>6360</v>
      </c>
      <c r="I15434" t="s">
        <v>55</v>
      </c>
      <c r="J15434" t="s">
        <v>643</v>
      </c>
      <c r="K15434" t="s">
        <v>19309</v>
      </c>
      <c r="L15434" t="s">
        <v>151</v>
      </c>
      <c r="M15434" t="s">
        <v>19310</v>
      </c>
      <c r="N15434" t="s">
        <v>7469</v>
      </c>
      <c r="O15434" t="s">
        <v>9718</v>
      </c>
      <c r="P15434">
        <v>3998000</v>
      </c>
      <c r="Q15434" t="s">
        <v>6636</v>
      </c>
      <c r="R15434" t="s">
        <v>6636</v>
      </c>
      <c r="S15434" s="12"/>
      <c r="T15434" s="13"/>
      <c r="U15434" t="s">
        <v>6920</v>
      </c>
    </row>
    <row r="15435" spans="1:21" x14ac:dyDescent="0.25">
      <c r="A15435" t="s">
        <v>6637</v>
      </c>
      <c r="B15435" s="12">
        <v>85262</v>
      </c>
      <c r="C15435" t="s">
        <v>19311</v>
      </c>
      <c r="D15435" s="11">
        <v>46202.785648148201</v>
      </c>
      <c r="E15435" t="s">
        <v>19312</v>
      </c>
      <c r="F15435" t="s">
        <v>6415</v>
      </c>
      <c r="G15435" t="s">
        <v>6451</v>
      </c>
      <c r="H15435" t="s">
        <v>6360</v>
      </c>
      <c r="I15435" t="s">
        <v>55</v>
      </c>
      <c r="J15435" t="s">
        <v>643</v>
      </c>
      <c r="K15435" t="s">
        <v>19313</v>
      </c>
      <c r="L15435" t="s">
        <v>1074</v>
      </c>
      <c r="M15435" t="s">
        <v>19314</v>
      </c>
      <c r="N15435" t="s">
        <v>7469</v>
      </c>
      <c r="O15435" t="s">
        <v>7470</v>
      </c>
      <c r="P15435">
        <v>6160000</v>
      </c>
      <c r="Q15435" t="s">
        <v>6636</v>
      </c>
      <c r="R15435" t="s">
        <v>6636</v>
      </c>
      <c r="S15435" s="12"/>
      <c r="T15435" s="13"/>
      <c r="U15435" t="s">
        <v>6671</v>
      </c>
    </row>
    <row r="15436" spans="1:21" x14ac:dyDescent="0.25">
      <c r="A15436" t="s">
        <v>6619</v>
      </c>
      <c r="B15436" s="12">
        <v>85262</v>
      </c>
      <c r="C15436" t="s">
        <v>19311</v>
      </c>
      <c r="D15436" s="11">
        <v>46202.788831018501</v>
      </c>
      <c r="E15436" t="s">
        <v>19312</v>
      </c>
      <c r="F15436" t="s">
        <v>6415</v>
      </c>
      <c r="G15436" t="s">
        <v>6451</v>
      </c>
      <c r="H15436" t="s">
        <v>6360</v>
      </c>
      <c r="I15436" t="s">
        <v>55</v>
      </c>
      <c r="J15436" t="s">
        <v>643</v>
      </c>
      <c r="K15436" t="s">
        <v>19313</v>
      </c>
      <c r="L15436" t="s">
        <v>1074</v>
      </c>
      <c r="M15436" t="s">
        <v>19314</v>
      </c>
      <c r="N15436" t="s">
        <v>7469</v>
      </c>
      <c r="O15436" t="s">
        <v>7470</v>
      </c>
      <c r="P15436">
        <v>6160000</v>
      </c>
      <c r="Q15436" t="s">
        <v>6636</v>
      </c>
      <c r="R15436" t="s">
        <v>6636</v>
      </c>
      <c r="S15436" s="12"/>
      <c r="T15436" s="13"/>
      <c r="U15436" t="s">
        <v>6671</v>
      </c>
    </row>
    <row r="15437" spans="1:21" x14ac:dyDescent="0.25">
      <c r="A15437" t="s">
        <v>6637</v>
      </c>
      <c r="B15437" s="12">
        <v>85272</v>
      </c>
      <c r="C15437" t="s">
        <v>19315</v>
      </c>
      <c r="D15437" s="11">
        <v>46202.823842592603</v>
      </c>
      <c r="E15437" t="s">
        <v>19316</v>
      </c>
      <c r="F15437" t="s">
        <v>6415</v>
      </c>
      <c r="G15437" t="s">
        <v>6367</v>
      </c>
      <c r="H15437" t="s">
        <v>6360</v>
      </c>
      <c r="I15437" t="s">
        <v>55</v>
      </c>
      <c r="J15437" t="s">
        <v>44</v>
      </c>
      <c r="K15437" t="s">
        <v>19317</v>
      </c>
      <c r="L15437" t="s">
        <v>18638</v>
      </c>
      <c r="M15437" t="s">
        <v>6636</v>
      </c>
      <c r="N15437" t="s">
        <v>7014</v>
      </c>
      <c r="O15437" t="s">
        <v>9695</v>
      </c>
      <c r="P15437">
        <v>6619800</v>
      </c>
      <c r="Q15437" t="s">
        <v>6636</v>
      </c>
      <c r="R15437" t="s">
        <v>6636</v>
      </c>
      <c r="S15437" s="12"/>
      <c r="T15437" s="13"/>
      <c r="U15437" t="s">
        <v>6636</v>
      </c>
    </row>
    <row r="15438" spans="1:21" x14ac:dyDescent="0.25">
      <c r="A15438" t="s">
        <v>6637</v>
      </c>
      <c r="B15438" s="12">
        <v>85272</v>
      </c>
      <c r="C15438" t="s">
        <v>19315</v>
      </c>
      <c r="D15438" s="11">
        <v>46202.823842592603</v>
      </c>
      <c r="E15438" t="s">
        <v>19316</v>
      </c>
      <c r="F15438" t="s">
        <v>6415</v>
      </c>
      <c r="G15438" t="s">
        <v>6365</v>
      </c>
      <c r="H15438" t="s">
        <v>6360</v>
      </c>
      <c r="I15438" t="s">
        <v>55</v>
      </c>
      <c r="J15438" t="s">
        <v>44</v>
      </c>
      <c r="K15438" t="s">
        <v>19317</v>
      </c>
      <c r="L15438" t="s">
        <v>18638</v>
      </c>
      <c r="M15438" t="s">
        <v>6636</v>
      </c>
      <c r="N15438" t="s">
        <v>7014</v>
      </c>
      <c r="O15438" t="s">
        <v>9695</v>
      </c>
      <c r="P15438">
        <v>6619800</v>
      </c>
      <c r="Q15438" t="s">
        <v>6636</v>
      </c>
      <c r="R15438" t="s">
        <v>6636</v>
      </c>
      <c r="S15438" s="12"/>
      <c r="T15438" s="13"/>
      <c r="U15438" t="s">
        <v>6636</v>
      </c>
    </row>
    <row r="15439" spans="1:21" x14ac:dyDescent="0.25">
      <c r="A15439" t="s">
        <v>6619</v>
      </c>
      <c r="B15439" s="12">
        <v>85272</v>
      </c>
      <c r="C15439" t="s">
        <v>19315</v>
      </c>
      <c r="D15439" s="11">
        <v>46202.827141203699</v>
      </c>
      <c r="E15439" t="s">
        <v>19316</v>
      </c>
      <c r="F15439" t="s">
        <v>6415</v>
      </c>
      <c r="G15439" t="s">
        <v>6367</v>
      </c>
      <c r="H15439" t="s">
        <v>6360</v>
      </c>
      <c r="I15439" t="s">
        <v>55</v>
      </c>
      <c r="J15439" t="s">
        <v>44</v>
      </c>
      <c r="K15439" t="s">
        <v>19317</v>
      </c>
      <c r="L15439" t="s">
        <v>18638</v>
      </c>
      <c r="M15439" t="s">
        <v>6636</v>
      </c>
      <c r="N15439" t="s">
        <v>7014</v>
      </c>
      <c r="O15439" t="s">
        <v>9695</v>
      </c>
      <c r="P15439">
        <v>6619800</v>
      </c>
      <c r="Q15439" t="s">
        <v>6636</v>
      </c>
      <c r="R15439" t="s">
        <v>6636</v>
      </c>
      <c r="S15439" s="12"/>
      <c r="T15439" s="13"/>
      <c r="U15439" t="s">
        <v>6636</v>
      </c>
    </row>
    <row r="15440" spans="1:21" x14ac:dyDescent="0.25">
      <c r="A15440" t="s">
        <v>6619</v>
      </c>
      <c r="B15440" s="12">
        <v>85272</v>
      </c>
      <c r="C15440" t="s">
        <v>19315</v>
      </c>
      <c r="D15440" s="11">
        <v>46202.827141203699</v>
      </c>
      <c r="E15440" t="s">
        <v>19316</v>
      </c>
      <c r="F15440" t="s">
        <v>6415</v>
      </c>
      <c r="G15440" t="s">
        <v>6365</v>
      </c>
      <c r="H15440" t="s">
        <v>6360</v>
      </c>
      <c r="I15440" t="s">
        <v>55</v>
      </c>
      <c r="J15440" t="s">
        <v>44</v>
      </c>
      <c r="K15440" t="s">
        <v>19317</v>
      </c>
      <c r="L15440" t="s">
        <v>18638</v>
      </c>
      <c r="M15440" t="s">
        <v>6636</v>
      </c>
      <c r="N15440" t="s">
        <v>7014</v>
      </c>
      <c r="O15440" t="s">
        <v>9695</v>
      </c>
      <c r="P15440">
        <v>6619800</v>
      </c>
      <c r="Q15440" t="s">
        <v>6636</v>
      </c>
      <c r="R15440" t="s">
        <v>6636</v>
      </c>
      <c r="S15440" s="12"/>
      <c r="T15440" s="13"/>
      <c r="U15440" t="s">
        <v>6636</v>
      </c>
    </row>
    <row r="15441" spans="1:21" x14ac:dyDescent="0.25">
      <c r="A15441" t="s">
        <v>6637</v>
      </c>
      <c r="B15441" s="12">
        <v>85274</v>
      </c>
      <c r="C15441" t="s">
        <v>19318</v>
      </c>
      <c r="D15441" s="11">
        <v>46202.838657407403</v>
      </c>
      <c r="E15441" t="s">
        <v>19319</v>
      </c>
      <c r="F15441" t="s">
        <v>6415</v>
      </c>
      <c r="G15441" t="s">
        <v>18661</v>
      </c>
      <c r="H15441" t="s">
        <v>6360</v>
      </c>
      <c r="I15441" t="s">
        <v>65</v>
      </c>
      <c r="J15441" t="s">
        <v>636</v>
      </c>
      <c r="K15441" t="s">
        <v>19222</v>
      </c>
      <c r="L15441" t="s">
        <v>18663</v>
      </c>
      <c r="M15441" t="s">
        <v>19223</v>
      </c>
      <c r="N15441" t="s">
        <v>7469</v>
      </c>
      <c r="O15441" t="s">
        <v>7470</v>
      </c>
      <c r="P15441">
        <v>5360000</v>
      </c>
      <c r="Q15441" t="s">
        <v>6636</v>
      </c>
      <c r="R15441" t="s">
        <v>6636</v>
      </c>
      <c r="S15441" s="12"/>
      <c r="T15441" s="13"/>
      <c r="U15441" t="s">
        <v>6636</v>
      </c>
    </row>
    <row r="15442" spans="1:21" x14ac:dyDescent="0.25">
      <c r="A15442" t="s">
        <v>6619</v>
      </c>
      <c r="B15442" s="12">
        <v>85274</v>
      </c>
      <c r="C15442" t="s">
        <v>19318</v>
      </c>
      <c r="D15442" s="11">
        <v>46202.855578703697</v>
      </c>
      <c r="E15442" t="s">
        <v>19319</v>
      </c>
      <c r="F15442" t="s">
        <v>6415</v>
      </c>
      <c r="G15442" t="s">
        <v>18661</v>
      </c>
      <c r="H15442" t="s">
        <v>6360</v>
      </c>
      <c r="I15442" t="s">
        <v>65</v>
      </c>
      <c r="J15442" t="s">
        <v>636</v>
      </c>
      <c r="K15442" t="s">
        <v>19222</v>
      </c>
      <c r="L15442" t="s">
        <v>18663</v>
      </c>
      <c r="M15442" t="s">
        <v>19223</v>
      </c>
      <c r="N15442" t="s">
        <v>7469</v>
      </c>
      <c r="O15442" t="s">
        <v>7470</v>
      </c>
      <c r="P15442">
        <v>5360000</v>
      </c>
      <c r="Q15442" t="s">
        <v>6636</v>
      </c>
      <c r="R15442" t="s">
        <v>6636</v>
      </c>
      <c r="S15442" s="12"/>
      <c r="T15442" s="13"/>
      <c r="U15442" t="s">
        <v>6636</v>
      </c>
    </row>
    <row r="15443" spans="1:21" x14ac:dyDescent="0.25">
      <c r="A15443" t="s">
        <v>6637</v>
      </c>
      <c r="B15443" s="12">
        <v>85340</v>
      </c>
      <c r="C15443" t="s">
        <v>19320</v>
      </c>
      <c r="D15443" s="11">
        <v>46203.665972222203</v>
      </c>
      <c r="E15443" t="s">
        <v>19321</v>
      </c>
      <c r="F15443" t="s">
        <v>6415</v>
      </c>
      <c r="G15443" t="s">
        <v>6496</v>
      </c>
      <c r="H15443" t="s">
        <v>6360</v>
      </c>
      <c r="I15443" t="s">
        <v>55</v>
      </c>
      <c r="J15443" t="s">
        <v>164</v>
      </c>
      <c r="K15443" t="s">
        <v>19322</v>
      </c>
      <c r="L15443" t="s">
        <v>18633</v>
      </c>
      <c r="M15443" t="s">
        <v>19323</v>
      </c>
      <c r="N15443" t="s">
        <v>9681</v>
      </c>
      <c r="O15443" t="s">
        <v>14469</v>
      </c>
      <c r="P15443">
        <v>6000000</v>
      </c>
      <c r="Q15443" t="s">
        <v>6636</v>
      </c>
      <c r="R15443" t="s">
        <v>6636</v>
      </c>
      <c r="S15443" s="12"/>
      <c r="T15443" s="13"/>
      <c r="U15443" t="s">
        <v>10462</v>
      </c>
    </row>
    <row r="15444" spans="1:21" x14ac:dyDescent="0.25">
      <c r="A15444" t="s">
        <v>6637</v>
      </c>
      <c r="B15444" s="12">
        <v>85340</v>
      </c>
      <c r="C15444" t="s">
        <v>19320</v>
      </c>
      <c r="D15444" s="11">
        <v>46203.665972222203</v>
      </c>
      <c r="E15444" t="s">
        <v>19321</v>
      </c>
      <c r="F15444" t="s">
        <v>6415</v>
      </c>
      <c r="G15444" t="s">
        <v>6497</v>
      </c>
      <c r="H15444" t="s">
        <v>6360</v>
      </c>
      <c r="I15444" t="s">
        <v>55</v>
      </c>
      <c r="J15444" t="s">
        <v>164</v>
      </c>
      <c r="K15444" t="s">
        <v>19322</v>
      </c>
      <c r="L15444" t="s">
        <v>18633</v>
      </c>
      <c r="M15444" t="s">
        <v>19323</v>
      </c>
      <c r="N15444" t="s">
        <v>9681</v>
      </c>
      <c r="O15444" t="s">
        <v>14469</v>
      </c>
      <c r="P15444">
        <v>6000000</v>
      </c>
      <c r="Q15444" t="s">
        <v>6636</v>
      </c>
      <c r="R15444" t="s">
        <v>6636</v>
      </c>
      <c r="S15444" s="12"/>
      <c r="T15444" s="13"/>
      <c r="U15444" t="s">
        <v>10462</v>
      </c>
    </row>
    <row r="15445" spans="1:21" x14ac:dyDescent="0.25">
      <c r="A15445" t="s">
        <v>6637</v>
      </c>
      <c r="B15445" s="12">
        <v>85340</v>
      </c>
      <c r="C15445" t="s">
        <v>19320</v>
      </c>
      <c r="D15445" s="11">
        <v>46203.665972222203</v>
      </c>
      <c r="E15445" t="s">
        <v>19321</v>
      </c>
      <c r="F15445" t="s">
        <v>6415</v>
      </c>
      <c r="G15445" t="s">
        <v>6498</v>
      </c>
      <c r="H15445" t="s">
        <v>6360</v>
      </c>
      <c r="I15445" t="s">
        <v>55</v>
      </c>
      <c r="J15445" t="s">
        <v>164</v>
      </c>
      <c r="K15445" t="s">
        <v>19322</v>
      </c>
      <c r="L15445" t="s">
        <v>18633</v>
      </c>
      <c r="M15445" t="s">
        <v>19323</v>
      </c>
      <c r="N15445" t="s">
        <v>9681</v>
      </c>
      <c r="O15445" t="s">
        <v>14469</v>
      </c>
      <c r="P15445">
        <v>6000000</v>
      </c>
      <c r="Q15445" t="s">
        <v>6636</v>
      </c>
      <c r="R15445" t="s">
        <v>6636</v>
      </c>
      <c r="S15445" s="12"/>
      <c r="T15445" s="13"/>
      <c r="U15445" t="s">
        <v>10462</v>
      </c>
    </row>
    <row r="15446" spans="1:21" x14ac:dyDescent="0.25">
      <c r="A15446" t="s">
        <v>6637</v>
      </c>
      <c r="B15446" s="12">
        <v>85340</v>
      </c>
      <c r="C15446" t="s">
        <v>19320</v>
      </c>
      <c r="D15446" s="11">
        <v>46203.665972222203</v>
      </c>
      <c r="E15446" t="s">
        <v>19321</v>
      </c>
      <c r="F15446" t="s">
        <v>6415</v>
      </c>
      <c r="G15446" t="s">
        <v>6499</v>
      </c>
      <c r="H15446" t="s">
        <v>6360</v>
      </c>
      <c r="I15446" t="s">
        <v>55</v>
      </c>
      <c r="J15446" t="s">
        <v>164</v>
      </c>
      <c r="K15446" t="s">
        <v>19322</v>
      </c>
      <c r="L15446" t="s">
        <v>18633</v>
      </c>
      <c r="M15446" t="s">
        <v>19323</v>
      </c>
      <c r="N15446" t="s">
        <v>9681</v>
      </c>
      <c r="O15446" t="s">
        <v>14469</v>
      </c>
      <c r="P15446">
        <v>6000000</v>
      </c>
      <c r="Q15446" t="s">
        <v>6636</v>
      </c>
      <c r="R15446" t="s">
        <v>6636</v>
      </c>
      <c r="S15446" s="12"/>
      <c r="T15446" s="13"/>
      <c r="U15446" t="s">
        <v>10462</v>
      </c>
    </row>
    <row r="15447" spans="1:21" x14ac:dyDescent="0.25">
      <c r="A15447" t="s">
        <v>6619</v>
      </c>
      <c r="B15447" s="12">
        <v>85340</v>
      </c>
      <c r="C15447" t="s">
        <v>19320</v>
      </c>
      <c r="D15447" s="11">
        <v>46203.675636574102</v>
      </c>
      <c r="E15447" t="s">
        <v>19321</v>
      </c>
      <c r="F15447" t="s">
        <v>6415</v>
      </c>
      <c r="G15447" t="s">
        <v>6496</v>
      </c>
      <c r="H15447" t="s">
        <v>6360</v>
      </c>
      <c r="I15447" t="s">
        <v>55</v>
      </c>
      <c r="J15447" t="s">
        <v>164</v>
      </c>
      <c r="K15447" t="s">
        <v>19322</v>
      </c>
      <c r="L15447" t="s">
        <v>18633</v>
      </c>
      <c r="M15447" t="s">
        <v>19323</v>
      </c>
      <c r="N15447" t="s">
        <v>9681</v>
      </c>
      <c r="O15447" t="s">
        <v>14469</v>
      </c>
      <c r="P15447">
        <v>6000000</v>
      </c>
      <c r="Q15447" t="s">
        <v>6636</v>
      </c>
      <c r="R15447" t="s">
        <v>6636</v>
      </c>
      <c r="S15447" s="12"/>
      <c r="T15447" s="13"/>
      <c r="U15447" t="s">
        <v>10462</v>
      </c>
    </row>
    <row r="15448" spans="1:21" x14ac:dyDescent="0.25">
      <c r="A15448" t="s">
        <v>6619</v>
      </c>
      <c r="B15448" s="12">
        <v>85340</v>
      </c>
      <c r="C15448" t="s">
        <v>19320</v>
      </c>
      <c r="D15448" s="11">
        <v>46203.675636574102</v>
      </c>
      <c r="E15448" t="s">
        <v>19321</v>
      </c>
      <c r="F15448" t="s">
        <v>6415</v>
      </c>
      <c r="G15448" t="s">
        <v>6497</v>
      </c>
      <c r="H15448" t="s">
        <v>6360</v>
      </c>
      <c r="I15448" t="s">
        <v>55</v>
      </c>
      <c r="J15448" t="s">
        <v>164</v>
      </c>
      <c r="K15448" t="s">
        <v>19322</v>
      </c>
      <c r="L15448" t="s">
        <v>18633</v>
      </c>
      <c r="M15448" t="s">
        <v>19323</v>
      </c>
      <c r="N15448" t="s">
        <v>9681</v>
      </c>
      <c r="O15448" t="s">
        <v>14469</v>
      </c>
      <c r="P15448">
        <v>6000000</v>
      </c>
      <c r="Q15448" t="s">
        <v>6636</v>
      </c>
      <c r="R15448" t="s">
        <v>6636</v>
      </c>
      <c r="S15448" s="12"/>
      <c r="T15448" s="13"/>
      <c r="U15448" t="s">
        <v>10462</v>
      </c>
    </row>
    <row r="15449" spans="1:21" x14ac:dyDescent="0.25">
      <c r="A15449" t="s">
        <v>6619</v>
      </c>
      <c r="B15449" s="12">
        <v>85340</v>
      </c>
      <c r="C15449" t="s">
        <v>19320</v>
      </c>
      <c r="D15449" s="11">
        <v>46203.675636574102</v>
      </c>
      <c r="E15449" t="s">
        <v>19321</v>
      </c>
      <c r="F15449" t="s">
        <v>6415</v>
      </c>
      <c r="G15449" t="s">
        <v>6498</v>
      </c>
      <c r="H15449" t="s">
        <v>6360</v>
      </c>
      <c r="I15449" t="s">
        <v>55</v>
      </c>
      <c r="J15449" t="s">
        <v>164</v>
      </c>
      <c r="K15449" t="s">
        <v>19322</v>
      </c>
      <c r="L15449" t="s">
        <v>18633</v>
      </c>
      <c r="M15449" t="s">
        <v>19323</v>
      </c>
      <c r="N15449" t="s">
        <v>9681</v>
      </c>
      <c r="O15449" t="s">
        <v>14469</v>
      </c>
      <c r="P15449">
        <v>6000000</v>
      </c>
      <c r="Q15449" t="s">
        <v>6636</v>
      </c>
      <c r="R15449" t="s">
        <v>6636</v>
      </c>
      <c r="S15449" s="12"/>
      <c r="T15449" s="13"/>
      <c r="U15449" t="s">
        <v>10462</v>
      </c>
    </row>
    <row r="15450" spans="1:21" x14ac:dyDescent="0.25">
      <c r="A15450" t="s">
        <v>6619</v>
      </c>
      <c r="B15450" s="12">
        <v>85340</v>
      </c>
      <c r="C15450" t="s">
        <v>19320</v>
      </c>
      <c r="D15450" s="11">
        <v>46203.675636574102</v>
      </c>
      <c r="E15450" t="s">
        <v>19321</v>
      </c>
      <c r="F15450" t="s">
        <v>6415</v>
      </c>
      <c r="G15450" t="s">
        <v>6499</v>
      </c>
      <c r="H15450" t="s">
        <v>6360</v>
      </c>
      <c r="I15450" t="s">
        <v>55</v>
      </c>
      <c r="J15450" t="s">
        <v>164</v>
      </c>
      <c r="K15450" t="s">
        <v>19322</v>
      </c>
      <c r="L15450" t="s">
        <v>18633</v>
      </c>
      <c r="M15450" t="s">
        <v>19323</v>
      </c>
      <c r="N15450" t="s">
        <v>9681</v>
      </c>
      <c r="O15450" t="s">
        <v>14469</v>
      </c>
      <c r="P15450">
        <v>6000000</v>
      </c>
      <c r="Q15450" t="s">
        <v>6636</v>
      </c>
      <c r="R15450" t="s">
        <v>6636</v>
      </c>
      <c r="S15450" s="12"/>
      <c r="T15450" s="13"/>
      <c r="U15450" t="s">
        <v>10462</v>
      </c>
    </row>
    <row r="15451" spans="1:21" x14ac:dyDescent="0.25">
      <c r="A15451" t="s">
        <v>6619</v>
      </c>
      <c r="B15451" s="12">
        <v>85354</v>
      </c>
      <c r="C15451" t="s">
        <v>19250</v>
      </c>
      <c r="D15451" s="11">
        <v>46203.836446759298</v>
      </c>
      <c r="E15451" t="s">
        <v>19251</v>
      </c>
      <c r="F15451" t="s">
        <v>6415</v>
      </c>
      <c r="G15451" t="s">
        <v>18652</v>
      </c>
      <c r="H15451" t="s">
        <v>6360</v>
      </c>
      <c r="I15451" t="s">
        <v>55</v>
      </c>
      <c r="J15451" t="s">
        <v>643</v>
      </c>
      <c r="K15451" t="s">
        <v>19252</v>
      </c>
      <c r="L15451" t="s">
        <v>1870</v>
      </c>
      <c r="M15451" t="s">
        <v>19253</v>
      </c>
      <c r="N15451" t="s">
        <v>7469</v>
      </c>
      <c r="O15451" t="s">
        <v>9718</v>
      </c>
      <c r="P15451">
        <v>5100000</v>
      </c>
      <c r="Q15451" t="s">
        <v>6636</v>
      </c>
      <c r="R15451" t="s">
        <v>6636</v>
      </c>
      <c r="S15451" s="12"/>
      <c r="T15451" s="13"/>
      <c r="U15451" t="s">
        <v>6724</v>
      </c>
    </row>
    <row r="15452" spans="1:21" x14ac:dyDescent="0.25">
      <c r="A15452" t="s">
        <v>6637</v>
      </c>
      <c r="B15452" s="12">
        <v>85376</v>
      </c>
      <c r="C15452" t="s">
        <v>19324</v>
      </c>
      <c r="D15452" s="11">
        <v>46204.030787037002</v>
      </c>
      <c r="E15452" t="s">
        <v>19325</v>
      </c>
      <c r="F15452" t="s">
        <v>6415</v>
      </c>
      <c r="G15452" t="s">
        <v>18679</v>
      </c>
      <c r="H15452" t="s">
        <v>6360</v>
      </c>
      <c r="I15452" t="s">
        <v>65</v>
      </c>
      <c r="J15452" t="s">
        <v>219</v>
      </c>
      <c r="K15452" t="s">
        <v>19271</v>
      </c>
      <c r="L15452" t="s">
        <v>1668</v>
      </c>
      <c r="M15452" t="s">
        <v>19272</v>
      </c>
      <c r="N15452" t="s">
        <v>7469</v>
      </c>
      <c r="O15452" t="s">
        <v>9718</v>
      </c>
      <c r="P15452">
        <v>4760000</v>
      </c>
      <c r="Q15452" t="s">
        <v>6636</v>
      </c>
      <c r="R15452" t="s">
        <v>6636</v>
      </c>
      <c r="S15452" s="12"/>
      <c r="T15452" s="13"/>
      <c r="U15452" t="s">
        <v>13240</v>
      </c>
    </row>
    <row r="15453" spans="1:21" x14ac:dyDescent="0.25">
      <c r="A15453" t="s">
        <v>6637</v>
      </c>
      <c r="B15453" s="12">
        <v>85376</v>
      </c>
      <c r="C15453" t="s">
        <v>19324</v>
      </c>
      <c r="D15453" s="11">
        <v>46204.030787037002</v>
      </c>
      <c r="E15453" t="s">
        <v>19325</v>
      </c>
      <c r="F15453" t="s">
        <v>6415</v>
      </c>
      <c r="G15453" t="s">
        <v>18684</v>
      </c>
      <c r="H15453" t="s">
        <v>6360</v>
      </c>
      <c r="I15453" t="s">
        <v>65</v>
      </c>
      <c r="J15453" t="s">
        <v>219</v>
      </c>
      <c r="K15453" t="s">
        <v>19271</v>
      </c>
      <c r="L15453" t="s">
        <v>1668</v>
      </c>
      <c r="M15453" t="s">
        <v>19272</v>
      </c>
      <c r="N15453" t="s">
        <v>7469</v>
      </c>
      <c r="O15453" t="s">
        <v>9718</v>
      </c>
      <c r="P15453">
        <v>4760000</v>
      </c>
      <c r="Q15453" t="s">
        <v>6636</v>
      </c>
      <c r="R15453" t="s">
        <v>6636</v>
      </c>
      <c r="S15453" s="12"/>
      <c r="T15453" s="13"/>
      <c r="U15453" t="s">
        <v>13240</v>
      </c>
    </row>
    <row r="15454" spans="1:21" x14ac:dyDescent="0.25">
      <c r="A15454" t="s">
        <v>6637</v>
      </c>
      <c r="B15454" s="12">
        <v>85372</v>
      </c>
      <c r="C15454" t="s">
        <v>19326</v>
      </c>
      <c r="D15454" s="11">
        <v>46204.052314814799</v>
      </c>
      <c r="E15454" t="s">
        <v>19327</v>
      </c>
      <c r="F15454" t="s">
        <v>6415</v>
      </c>
      <c r="G15454" t="s">
        <v>18679</v>
      </c>
      <c r="H15454" t="s">
        <v>6360</v>
      </c>
      <c r="I15454" t="s">
        <v>65</v>
      </c>
      <c r="J15454" t="s">
        <v>57</v>
      </c>
      <c r="K15454" t="s">
        <v>18732</v>
      </c>
      <c r="L15454" t="s">
        <v>1668</v>
      </c>
      <c r="M15454" t="s">
        <v>18733</v>
      </c>
      <c r="N15454" t="s">
        <v>7469</v>
      </c>
      <c r="O15454" t="s">
        <v>9718</v>
      </c>
      <c r="P15454">
        <v>4258000</v>
      </c>
      <c r="Q15454" t="s">
        <v>6636</v>
      </c>
      <c r="R15454" t="s">
        <v>6636</v>
      </c>
      <c r="S15454" s="12"/>
      <c r="T15454" s="13"/>
      <c r="U15454" t="s">
        <v>13240</v>
      </c>
    </row>
    <row r="15455" spans="1:21" x14ac:dyDescent="0.25">
      <c r="A15455" t="s">
        <v>6637</v>
      </c>
      <c r="B15455" s="12">
        <v>85372</v>
      </c>
      <c r="C15455" t="s">
        <v>19326</v>
      </c>
      <c r="D15455" s="11">
        <v>46204.052314814799</v>
      </c>
      <c r="E15455" t="s">
        <v>19327</v>
      </c>
      <c r="F15455" t="s">
        <v>6415</v>
      </c>
      <c r="G15455" t="s">
        <v>18684</v>
      </c>
      <c r="H15455" t="s">
        <v>6360</v>
      </c>
      <c r="I15455" t="s">
        <v>65</v>
      </c>
      <c r="J15455" t="s">
        <v>57</v>
      </c>
      <c r="K15455" t="s">
        <v>18732</v>
      </c>
      <c r="L15455" t="s">
        <v>1668</v>
      </c>
      <c r="M15455" t="s">
        <v>18733</v>
      </c>
      <c r="N15455" t="s">
        <v>7469</v>
      </c>
      <c r="O15455" t="s">
        <v>9718</v>
      </c>
      <c r="P15455">
        <v>4258000</v>
      </c>
      <c r="Q15455" t="s">
        <v>6636</v>
      </c>
      <c r="R15455" t="s">
        <v>6636</v>
      </c>
      <c r="S15455" s="12"/>
      <c r="T15455" s="13"/>
      <c r="U15455" t="s">
        <v>13240</v>
      </c>
    </row>
    <row r="15456" spans="1:21" x14ac:dyDescent="0.25">
      <c r="A15456" t="s">
        <v>6619</v>
      </c>
      <c r="B15456" s="12">
        <v>85372</v>
      </c>
      <c r="C15456" t="s">
        <v>19326</v>
      </c>
      <c r="D15456" s="11">
        <v>46204.447997685202</v>
      </c>
      <c r="E15456" t="s">
        <v>19327</v>
      </c>
      <c r="F15456" t="s">
        <v>6415</v>
      </c>
      <c r="G15456" t="s">
        <v>18679</v>
      </c>
      <c r="H15456" t="s">
        <v>6360</v>
      </c>
      <c r="I15456" t="s">
        <v>65</v>
      </c>
      <c r="J15456" t="s">
        <v>57</v>
      </c>
      <c r="K15456" t="s">
        <v>18732</v>
      </c>
      <c r="L15456" t="s">
        <v>1668</v>
      </c>
      <c r="M15456" t="s">
        <v>18733</v>
      </c>
      <c r="N15456" t="s">
        <v>7469</v>
      </c>
      <c r="O15456" t="s">
        <v>9718</v>
      </c>
      <c r="P15456">
        <v>4258000</v>
      </c>
      <c r="Q15456" t="s">
        <v>6636</v>
      </c>
      <c r="R15456" t="s">
        <v>6636</v>
      </c>
      <c r="S15456" s="12"/>
      <c r="T15456" s="13"/>
      <c r="U15456" t="s">
        <v>13240</v>
      </c>
    </row>
    <row r="15457" spans="1:21" x14ac:dyDescent="0.25">
      <c r="A15457" t="s">
        <v>6619</v>
      </c>
      <c r="B15457" s="12">
        <v>85372</v>
      </c>
      <c r="C15457" t="s">
        <v>19326</v>
      </c>
      <c r="D15457" s="11">
        <v>46204.447997685202</v>
      </c>
      <c r="E15457" t="s">
        <v>19327</v>
      </c>
      <c r="F15457" t="s">
        <v>6415</v>
      </c>
      <c r="G15457" t="s">
        <v>18684</v>
      </c>
      <c r="H15457" t="s">
        <v>6360</v>
      </c>
      <c r="I15457" t="s">
        <v>65</v>
      </c>
      <c r="J15457" t="s">
        <v>57</v>
      </c>
      <c r="K15457" t="s">
        <v>18732</v>
      </c>
      <c r="L15457" t="s">
        <v>1668</v>
      </c>
      <c r="M15457" t="s">
        <v>18733</v>
      </c>
      <c r="N15457" t="s">
        <v>7469</v>
      </c>
      <c r="O15457" t="s">
        <v>9718</v>
      </c>
      <c r="P15457">
        <v>4258000</v>
      </c>
      <c r="Q15457" t="s">
        <v>6636</v>
      </c>
      <c r="R15457" t="s">
        <v>6636</v>
      </c>
      <c r="S15457" s="12"/>
      <c r="T15457" s="13"/>
      <c r="U15457" t="s">
        <v>13240</v>
      </c>
    </row>
    <row r="15458" spans="1:21" x14ac:dyDescent="0.25">
      <c r="A15458" t="s">
        <v>6619</v>
      </c>
      <c r="B15458" s="12">
        <v>85376</v>
      </c>
      <c r="C15458" t="s">
        <v>19324</v>
      </c>
      <c r="D15458" s="11">
        <v>46204.470925925903</v>
      </c>
      <c r="E15458" t="s">
        <v>19325</v>
      </c>
      <c r="F15458" t="s">
        <v>6415</v>
      </c>
      <c r="G15458" t="s">
        <v>18679</v>
      </c>
      <c r="H15458" t="s">
        <v>6360</v>
      </c>
      <c r="I15458" t="s">
        <v>65</v>
      </c>
      <c r="J15458" t="s">
        <v>219</v>
      </c>
      <c r="K15458" t="s">
        <v>19271</v>
      </c>
      <c r="L15458" t="s">
        <v>1668</v>
      </c>
      <c r="M15458" t="s">
        <v>19272</v>
      </c>
      <c r="N15458" t="s">
        <v>7469</v>
      </c>
      <c r="O15458" t="s">
        <v>9718</v>
      </c>
      <c r="P15458">
        <v>4760000</v>
      </c>
      <c r="Q15458" t="s">
        <v>6636</v>
      </c>
      <c r="R15458" t="s">
        <v>6636</v>
      </c>
      <c r="S15458" s="12"/>
      <c r="T15458" s="13"/>
      <c r="U15458" t="s">
        <v>13240</v>
      </c>
    </row>
    <row r="15459" spans="1:21" x14ac:dyDescent="0.25">
      <c r="A15459" t="s">
        <v>6619</v>
      </c>
      <c r="B15459" s="12">
        <v>85376</v>
      </c>
      <c r="C15459" t="s">
        <v>19324</v>
      </c>
      <c r="D15459" s="11">
        <v>46204.470925925903</v>
      </c>
      <c r="E15459" t="s">
        <v>19325</v>
      </c>
      <c r="F15459" t="s">
        <v>6415</v>
      </c>
      <c r="G15459" t="s">
        <v>18684</v>
      </c>
      <c r="H15459" t="s">
        <v>6360</v>
      </c>
      <c r="I15459" t="s">
        <v>65</v>
      </c>
      <c r="J15459" t="s">
        <v>219</v>
      </c>
      <c r="K15459" t="s">
        <v>19271</v>
      </c>
      <c r="L15459" t="s">
        <v>1668</v>
      </c>
      <c r="M15459" t="s">
        <v>19272</v>
      </c>
      <c r="N15459" t="s">
        <v>7469</v>
      </c>
      <c r="O15459" t="s">
        <v>9718</v>
      </c>
      <c r="P15459">
        <v>4760000</v>
      </c>
      <c r="Q15459" t="s">
        <v>6636</v>
      </c>
      <c r="R15459" t="s">
        <v>6636</v>
      </c>
      <c r="S15459" s="12"/>
      <c r="T15459" s="13"/>
      <c r="U15459" t="s">
        <v>13240</v>
      </c>
    </row>
    <row r="15460" spans="1:21" x14ac:dyDescent="0.25">
      <c r="A15460" t="s">
        <v>6619</v>
      </c>
      <c r="B15460" s="12">
        <v>85420</v>
      </c>
      <c r="C15460" t="s">
        <v>19042</v>
      </c>
      <c r="D15460" s="11">
        <v>46204.7136342593</v>
      </c>
      <c r="E15460" t="s">
        <v>19043</v>
      </c>
      <c r="F15460" t="s">
        <v>6415</v>
      </c>
      <c r="G15460" t="s">
        <v>6442</v>
      </c>
      <c r="H15460" t="s">
        <v>6360</v>
      </c>
      <c r="I15460" t="s">
        <v>55</v>
      </c>
      <c r="J15460" t="s">
        <v>6803</v>
      </c>
      <c r="K15460" t="s">
        <v>19044</v>
      </c>
      <c r="L15460" t="s">
        <v>251</v>
      </c>
      <c r="M15460" t="s">
        <v>19045</v>
      </c>
      <c r="N15460" t="s">
        <v>7469</v>
      </c>
      <c r="O15460" t="s">
        <v>7933</v>
      </c>
      <c r="P15460">
        <v>7080000</v>
      </c>
      <c r="Q15460" t="s">
        <v>6636</v>
      </c>
      <c r="R15460" t="s">
        <v>6636</v>
      </c>
      <c r="S15460" s="12"/>
      <c r="T15460" s="13"/>
      <c r="U15460" t="s">
        <v>10151</v>
      </c>
    </row>
    <row r="15461" spans="1:21" x14ac:dyDescent="0.25">
      <c r="A15461" t="s">
        <v>6619</v>
      </c>
      <c r="B15461" s="12">
        <v>85420</v>
      </c>
      <c r="C15461" t="s">
        <v>19042</v>
      </c>
      <c r="D15461" s="11">
        <v>46204.7136342593</v>
      </c>
      <c r="E15461" t="s">
        <v>19043</v>
      </c>
      <c r="F15461" t="s">
        <v>6415</v>
      </c>
      <c r="G15461" t="s">
        <v>7492</v>
      </c>
      <c r="H15461" t="s">
        <v>6360</v>
      </c>
      <c r="I15461" t="s">
        <v>55</v>
      </c>
      <c r="J15461" t="s">
        <v>6803</v>
      </c>
      <c r="K15461" t="s">
        <v>19044</v>
      </c>
      <c r="L15461" t="s">
        <v>251</v>
      </c>
      <c r="M15461" t="s">
        <v>19045</v>
      </c>
      <c r="N15461" t="s">
        <v>7469</v>
      </c>
      <c r="O15461" t="s">
        <v>7933</v>
      </c>
      <c r="P15461">
        <v>7080000</v>
      </c>
      <c r="Q15461" t="s">
        <v>6636</v>
      </c>
      <c r="R15461" t="s">
        <v>6636</v>
      </c>
      <c r="S15461" s="12"/>
      <c r="T15461" s="13"/>
      <c r="U15461" t="s">
        <v>10151</v>
      </c>
    </row>
    <row r="15462" spans="1:21" x14ac:dyDescent="0.25">
      <c r="A15462" t="s">
        <v>6619</v>
      </c>
      <c r="B15462" s="12">
        <v>85420</v>
      </c>
      <c r="C15462" t="s">
        <v>19042</v>
      </c>
      <c r="D15462" s="11">
        <v>46204.7136342593</v>
      </c>
      <c r="E15462" t="s">
        <v>19043</v>
      </c>
      <c r="F15462" t="s">
        <v>6415</v>
      </c>
      <c r="G15462" t="s">
        <v>7493</v>
      </c>
      <c r="H15462" t="s">
        <v>6360</v>
      </c>
      <c r="I15462" t="s">
        <v>55</v>
      </c>
      <c r="J15462" t="s">
        <v>6803</v>
      </c>
      <c r="K15462" t="s">
        <v>19044</v>
      </c>
      <c r="L15462" t="s">
        <v>251</v>
      </c>
      <c r="M15462" t="s">
        <v>19045</v>
      </c>
      <c r="N15462" t="s">
        <v>7469</v>
      </c>
      <c r="O15462" t="s">
        <v>7933</v>
      </c>
      <c r="P15462">
        <v>7080000</v>
      </c>
      <c r="Q15462" t="s">
        <v>6636</v>
      </c>
      <c r="R15462" t="s">
        <v>6636</v>
      </c>
      <c r="S15462" s="12"/>
      <c r="T15462" s="13"/>
      <c r="U15462" t="s">
        <v>10151</v>
      </c>
    </row>
    <row r="15463" spans="1:21" x14ac:dyDescent="0.25">
      <c r="A15463" t="s">
        <v>6619</v>
      </c>
      <c r="B15463" s="12">
        <v>85420</v>
      </c>
      <c r="C15463" t="s">
        <v>19042</v>
      </c>
      <c r="D15463" s="11">
        <v>46204.7136342593</v>
      </c>
      <c r="E15463" t="s">
        <v>19043</v>
      </c>
      <c r="F15463" t="s">
        <v>6415</v>
      </c>
      <c r="G15463" t="s">
        <v>7494</v>
      </c>
      <c r="H15463" t="s">
        <v>6360</v>
      </c>
      <c r="I15463" t="s">
        <v>55</v>
      </c>
      <c r="J15463" t="s">
        <v>6803</v>
      </c>
      <c r="K15463" t="s">
        <v>19044</v>
      </c>
      <c r="L15463" t="s">
        <v>251</v>
      </c>
      <c r="M15463" t="s">
        <v>19045</v>
      </c>
      <c r="N15463" t="s">
        <v>7469</v>
      </c>
      <c r="O15463" t="s">
        <v>7933</v>
      </c>
      <c r="P15463">
        <v>7080000</v>
      </c>
      <c r="Q15463" t="s">
        <v>6636</v>
      </c>
      <c r="R15463" t="s">
        <v>6636</v>
      </c>
      <c r="S15463" s="12"/>
      <c r="T15463" s="13"/>
      <c r="U15463" t="s">
        <v>10151</v>
      </c>
    </row>
    <row r="15464" spans="1:21" x14ac:dyDescent="0.25">
      <c r="A15464" t="s">
        <v>6619</v>
      </c>
      <c r="B15464" s="12">
        <v>85420</v>
      </c>
      <c r="C15464" t="s">
        <v>19042</v>
      </c>
      <c r="D15464" s="11">
        <v>46204.7136342593</v>
      </c>
      <c r="E15464" t="s">
        <v>19043</v>
      </c>
      <c r="F15464" t="s">
        <v>6415</v>
      </c>
      <c r="G15464" t="s">
        <v>7495</v>
      </c>
      <c r="H15464" t="s">
        <v>6360</v>
      </c>
      <c r="I15464" t="s">
        <v>55</v>
      </c>
      <c r="J15464" t="s">
        <v>6803</v>
      </c>
      <c r="K15464" t="s">
        <v>19044</v>
      </c>
      <c r="L15464" t="s">
        <v>251</v>
      </c>
      <c r="M15464" t="s">
        <v>19045</v>
      </c>
      <c r="N15464" t="s">
        <v>7469</v>
      </c>
      <c r="O15464" t="s">
        <v>7933</v>
      </c>
      <c r="P15464">
        <v>7080000</v>
      </c>
      <c r="Q15464" t="s">
        <v>6636</v>
      </c>
      <c r="R15464" t="s">
        <v>6636</v>
      </c>
      <c r="S15464" s="12"/>
      <c r="T15464" s="13"/>
      <c r="U15464" t="s">
        <v>10151</v>
      </c>
    </row>
    <row r="15465" spans="1:21" x14ac:dyDescent="0.25">
      <c r="A15465" t="s">
        <v>6637</v>
      </c>
      <c r="B15465" s="12">
        <v>85456</v>
      </c>
      <c r="C15465" t="s">
        <v>19328</v>
      </c>
      <c r="D15465" s="11">
        <v>46205.365624999999</v>
      </c>
      <c r="E15465" t="s">
        <v>19329</v>
      </c>
      <c r="F15465" t="s">
        <v>6415</v>
      </c>
      <c r="G15465" t="s">
        <v>18646</v>
      </c>
      <c r="H15465" t="s">
        <v>6360</v>
      </c>
      <c r="I15465" t="s">
        <v>65</v>
      </c>
      <c r="J15465" t="s">
        <v>67</v>
      </c>
      <c r="K15465" t="s">
        <v>19330</v>
      </c>
      <c r="L15465" t="s">
        <v>18648</v>
      </c>
      <c r="M15465" t="s">
        <v>19331</v>
      </c>
      <c r="N15465" t="s">
        <v>7469</v>
      </c>
      <c r="O15465" t="s">
        <v>9718</v>
      </c>
      <c r="P15465">
        <v>4258000</v>
      </c>
      <c r="Q15465" t="s">
        <v>6636</v>
      </c>
      <c r="R15465" t="s">
        <v>6636</v>
      </c>
      <c r="S15465" s="12"/>
      <c r="T15465" s="13"/>
      <c r="U15465" t="s">
        <v>7448</v>
      </c>
    </row>
    <row r="15466" spans="1:21" x14ac:dyDescent="0.25">
      <c r="A15466" t="s">
        <v>6619</v>
      </c>
      <c r="B15466" s="12">
        <v>85456</v>
      </c>
      <c r="C15466" t="s">
        <v>19328</v>
      </c>
      <c r="D15466" s="11">
        <v>46205.444270833301</v>
      </c>
      <c r="E15466" t="s">
        <v>19329</v>
      </c>
      <c r="F15466" t="s">
        <v>6415</v>
      </c>
      <c r="G15466" t="s">
        <v>18646</v>
      </c>
      <c r="H15466" t="s">
        <v>6360</v>
      </c>
      <c r="I15466" t="s">
        <v>65</v>
      </c>
      <c r="J15466" t="s">
        <v>67</v>
      </c>
      <c r="K15466" t="s">
        <v>19330</v>
      </c>
      <c r="L15466" t="s">
        <v>18648</v>
      </c>
      <c r="M15466" t="s">
        <v>19331</v>
      </c>
      <c r="N15466" t="s">
        <v>7469</v>
      </c>
      <c r="O15466" t="s">
        <v>9718</v>
      </c>
      <c r="P15466">
        <v>4258000</v>
      </c>
      <c r="Q15466" t="s">
        <v>6636</v>
      </c>
      <c r="R15466" t="s">
        <v>6636</v>
      </c>
      <c r="S15466" s="12"/>
      <c r="T15466" s="13"/>
      <c r="U15466" t="s">
        <v>7448</v>
      </c>
    </row>
    <row r="15467" spans="1:21" x14ac:dyDescent="0.25">
      <c r="A15467" t="s">
        <v>6637</v>
      </c>
      <c r="B15467" s="12">
        <v>85466</v>
      </c>
      <c r="C15467" t="s">
        <v>19332</v>
      </c>
      <c r="D15467" s="11">
        <v>46205.479328703703</v>
      </c>
      <c r="E15467" t="s">
        <v>19333</v>
      </c>
      <c r="F15467" t="s">
        <v>6415</v>
      </c>
      <c r="G15467" t="s">
        <v>18687</v>
      </c>
      <c r="H15467" t="s">
        <v>6360</v>
      </c>
      <c r="I15467" t="s">
        <v>65</v>
      </c>
      <c r="J15467" t="s">
        <v>57</v>
      </c>
      <c r="K15467" t="s">
        <v>19095</v>
      </c>
      <c r="L15467" t="s">
        <v>808</v>
      </c>
      <c r="M15467" t="s">
        <v>19096</v>
      </c>
      <c r="N15467" t="s">
        <v>7469</v>
      </c>
      <c r="O15467" t="s">
        <v>7470</v>
      </c>
      <c r="P15467">
        <v>5360000</v>
      </c>
      <c r="Q15467" t="s">
        <v>6636</v>
      </c>
      <c r="R15467" t="s">
        <v>6636</v>
      </c>
      <c r="S15467" s="12"/>
      <c r="T15467" s="13"/>
      <c r="U15467" t="s">
        <v>6636</v>
      </c>
    </row>
    <row r="15468" spans="1:21" x14ac:dyDescent="0.25">
      <c r="A15468" t="s">
        <v>6619</v>
      </c>
      <c r="B15468" s="12">
        <v>85466</v>
      </c>
      <c r="C15468" t="s">
        <v>19332</v>
      </c>
      <c r="D15468" s="11">
        <v>46205.491979166698</v>
      </c>
      <c r="E15468" t="s">
        <v>19333</v>
      </c>
      <c r="F15468" t="s">
        <v>6415</v>
      </c>
      <c r="G15468" t="s">
        <v>18687</v>
      </c>
      <c r="H15468" t="s">
        <v>6360</v>
      </c>
      <c r="I15468" t="s">
        <v>65</v>
      </c>
      <c r="J15468" t="s">
        <v>57</v>
      </c>
      <c r="K15468" t="s">
        <v>19095</v>
      </c>
      <c r="L15468" t="s">
        <v>808</v>
      </c>
      <c r="M15468" t="s">
        <v>19096</v>
      </c>
      <c r="N15468" t="s">
        <v>7469</v>
      </c>
      <c r="O15468" t="s">
        <v>7470</v>
      </c>
      <c r="P15468">
        <v>5360000</v>
      </c>
      <c r="Q15468" t="s">
        <v>6636</v>
      </c>
      <c r="R15468" t="s">
        <v>6636</v>
      </c>
      <c r="S15468" s="12"/>
      <c r="T15468" s="13"/>
      <c r="U15468" t="s">
        <v>6636</v>
      </c>
    </row>
    <row r="15469" spans="1:21" x14ac:dyDescent="0.25">
      <c r="A15469" t="s">
        <v>6637</v>
      </c>
      <c r="B15469" s="12">
        <v>85740</v>
      </c>
      <c r="C15469" t="s">
        <v>19334</v>
      </c>
      <c r="D15469" s="11">
        <v>46205.543171296304</v>
      </c>
      <c r="E15469" t="s">
        <v>19335</v>
      </c>
      <c r="F15469" t="s">
        <v>6415</v>
      </c>
      <c r="G15469" t="s">
        <v>7489</v>
      </c>
      <c r="H15469" t="s">
        <v>6360</v>
      </c>
      <c r="I15469" t="s">
        <v>65</v>
      </c>
      <c r="J15469" t="s">
        <v>636</v>
      </c>
      <c r="K15469" t="s">
        <v>19336</v>
      </c>
      <c r="L15469" t="s">
        <v>174</v>
      </c>
      <c r="M15469" t="s">
        <v>19337</v>
      </c>
      <c r="N15469" t="s">
        <v>9681</v>
      </c>
      <c r="O15469" t="s">
        <v>14469</v>
      </c>
      <c r="P15469">
        <v>5620000</v>
      </c>
      <c r="Q15469" t="s">
        <v>6636</v>
      </c>
      <c r="R15469" t="s">
        <v>6636</v>
      </c>
      <c r="S15469" s="12"/>
      <c r="T15469" s="13"/>
      <c r="U15469" t="s">
        <v>6636</v>
      </c>
    </row>
    <row r="15470" spans="1:21" x14ac:dyDescent="0.25">
      <c r="A15470" t="s">
        <v>6637</v>
      </c>
      <c r="B15470" s="12">
        <v>75622</v>
      </c>
      <c r="C15470" t="s">
        <v>19338</v>
      </c>
      <c r="D15470" s="11">
        <v>46206.521284722199</v>
      </c>
      <c r="E15470" t="s">
        <v>19339</v>
      </c>
      <c r="F15470" t="s">
        <v>6415</v>
      </c>
      <c r="G15470" t="s">
        <v>6397</v>
      </c>
      <c r="H15470" t="s">
        <v>6360</v>
      </c>
      <c r="I15470" t="s">
        <v>6623</v>
      </c>
      <c r="J15470" t="s">
        <v>6752</v>
      </c>
      <c r="K15470" t="s">
        <v>19340</v>
      </c>
      <c r="L15470" t="s">
        <v>18668</v>
      </c>
      <c r="M15470" t="s">
        <v>19341</v>
      </c>
      <c r="N15470" t="s">
        <v>7469</v>
      </c>
      <c r="O15470" t="s">
        <v>9718</v>
      </c>
      <c r="P15470">
        <v>4500000</v>
      </c>
      <c r="Q15470" t="s">
        <v>6636</v>
      </c>
      <c r="R15470" t="s">
        <v>6636</v>
      </c>
      <c r="S15470" s="12"/>
      <c r="T15470" s="13"/>
      <c r="U15470" t="s">
        <v>6636</v>
      </c>
    </row>
    <row r="15471" spans="1:21" x14ac:dyDescent="0.25">
      <c r="A15471" t="s">
        <v>6637</v>
      </c>
      <c r="B15471" s="12">
        <v>75622</v>
      </c>
      <c r="C15471" t="s">
        <v>19338</v>
      </c>
      <c r="D15471" s="11">
        <v>46206.521284722199</v>
      </c>
      <c r="E15471" t="s">
        <v>19339</v>
      </c>
      <c r="F15471" t="s">
        <v>6415</v>
      </c>
      <c r="G15471" t="s">
        <v>18670</v>
      </c>
      <c r="H15471" t="s">
        <v>6360</v>
      </c>
      <c r="I15471" t="s">
        <v>6623</v>
      </c>
      <c r="J15471" t="s">
        <v>6752</v>
      </c>
      <c r="K15471" t="s">
        <v>19340</v>
      </c>
      <c r="L15471" t="s">
        <v>18668</v>
      </c>
      <c r="M15471" t="s">
        <v>19341</v>
      </c>
      <c r="N15471" t="s">
        <v>7469</v>
      </c>
      <c r="O15471" t="s">
        <v>9718</v>
      </c>
      <c r="P15471">
        <v>4500000</v>
      </c>
      <c r="Q15471" t="s">
        <v>6636</v>
      </c>
      <c r="R15471" t="s">
        <v>6636</v>
      </c>
      <c r="S15471" s="12"/>
      <c r="T15471" s="13"/>
      <c r="U15471" t="s">
        <v>6636</v>
      </c>
    </row>
    <row r="15472" spans="1:21" x14ac:dyDescent="0.25">
      <c r="A15472" t="s">
        <v>6637</v>
      </c>
      <c r="B15472" s="12">
        <v>85594</v>
      </c>
      <c r="C15472" t="s">
        <v>19342</v>
      </c>
      <c r="D15472" s="11">
        <v>46206.812037037002</v>
      </c>
      <c r="E15472" t="s">
        <v>19343</v>
      </c>
      <c r="F15472" t="s">
        <v>6415</v>
      </c>
      <c r="G15472" t="s">
        <v>12930</v>
      </c>
      <c r="H15472" t="s">
        <v>6360</v>
      </c>
      <c r="I15472" t="s">
        <v>55</v>
      </c>
      <c r="J15472" t="s">
        <v>44</v>
      </c>
      <c r="K15472" t="s">
        <v>19193</v>
      </c>
      <c r="L15472" t="s">
        <v>3820</v>
      </c>
      <c r="M15472" t="s">
        <v>19194</v>
      </c>
      <c r="N15472" t="s">
        <v>7469</v>
      </c>
      <c r="O15472" t="s">
        <v>7470</v>
      </c>
      <c r="P15472">
        <v>5760000</v>
      </c>
      <c r="Q15472" t="s">
        <v>6636</v>
      </c>
      <c r="R15472" t="s">
        <v>6636</v>
      </c>
      <c r="S15472" s="12"/>
      <c r="T15472" s="13"/>
      <c r="U15472" t="s">
        <v>6780</v>
      </c>
    </row>
    <row r="15473" spans="1:21" x14ac:dyDescent="0.25">
      <c r="A15473" t="s">
        <v>6637</v>
      </c>
      <c r="B15473" s="12">
        <v>85594</v>
      </c>
      <c r="C15473" t="s">
        <v>19342</v>
      </c>
      <c r="D15473" s="11">
        <v>46206.812037037002</v>
      </c>
      <c r="E15473" t="s">
        <v>19343</v>
      </c>
      <c r="F15473" t="s">
        <v>6415</v>
      </c>
      <c r="G15473" t="s">
        <v>6364</v>
      </c>
      <c r="H15473" t="s">
        <v>6360</v>
      </c>
      <c r="I15473" t="s">
        <v>55</v>
      </c>
      <c r="J15473" t="s">
        <v>44</v>
      </c>
      <c r="K15473" t="s">
        <v>19193</v>
      </c>
      <c r="L15473" t="s">
        <v>3820</v>
      </c>
      <c r="M15473" t="s">
        <v>19194</v>
      </c>
      <c r="N15473" t="s">
        <v>7469</v>
      </c>
      <c r="O15473" t="s">
        <v>7470</v>
      </c>
      <c r="P15473">
        <v>5760000</v>
      </c>
      <c r="Q15473" t="s">
        <v>6636</v>
      </c>
      <c r="R15473" t="s">
        <v>6636</v>
      </c>
      <c r="S15473" s="12"/>
      <c r="T15473" s="13"/>
      <c r="U15473" t="s">
        <v>6780</v>
      </c>
    </row>
    <row r="15474" spans="1:21" x14ac:dyDescent="0.25">
      <c r="A15474" t="s">
        <v>6619</v>
      </c>
      <c r="B15474" s="12">
        <v>85594</v>
      </c>
      <c r="C15474" t="s">
        <v>19342</v>
      </c>
      <c r="D15474" s="11">
        <v>46206.832303240699</v>
      </c>
      <c r="E15474" t="s">
        <v>19343</v>
      </c>
      <c r="F15474" t="s">
        <v>6415</v>
      </c>
      <c r="G15474" t="s">
        <v>12930</v>
      </c>
      <c r="H15474" t="s">
        <v>6360</v>
      </c>
      <c r="I15474" t="s">
        <v>55</v>
      </c>
      <c r="J15474" t="s">
        <v>44</v>
      </c>
      <c r="K15474" t="s">
        <v>19193</v>
      </c>
      <c r="L15474" t="s">
        <v>3820</v>
      </c>
      <c r="M15474" t="s">
        <v>19194</v>
      </c>
      <c r="N15474" t="s">
        <v>7469</v>
      </c>
      <c r="O15474" t="s">
        <v>7470</v>
      </c>
      <c r="P15474">
        <v>5760000</v>
      </c>
      <c r="Q15474" t="s">
        <v>6636</v>
      </c>
      <c r="R15474" t="s">
        <v>6636</v>
      </c>
      <c r="S15474" s="12"/>
      <c r="T15474" s="13"/>
      <c r="U15474" t="s">
        <v>6780</v>
      </c>
    </row>
    <row r="15475" spans="1:21" x14ac:dyDescent="0.25">
      <c r="A15475" t="s">
        <v>6619</v>
      </c>
      <c r="B15475" s="12">
        <v>85594</v>
      </c>
      <c r="C15475" t="s">
        <v>19342</v>
      </c>
      <c r="D15475" s="11">
        <v>46206.832303240699</v>
      </c>
      <c r="E15475" t="s">
        <v>19343</v>
      </c>
      <c r="F15475" t="s">
        <v>6415</v>
      </c>
      <c r="G15475" t="s">
        <v>6364</v>
      </c>
      <c r="H15475" t="s">
        <v>6360</v>
      </c>
      <c r="I15475" t="s">
        <v>55</v>
      </c>
      <c r="J15475" t="s">
        <v>44</v>
      </c>
      <c r="K15475" t="s">
        <v>19193</v>
      </c>
      <c r="L15475" t="s">
        <v>3820</v>
      </c>
      <c r="M15475" t="s">
        <v>19194</v>
      </c>
      <c r="N15475" t="s">
        <v>7469</v>
      </c>
      <c r="O15475" t="s">
        <v>7470</v>
      </c>
      <c r="P15475">
        <v>5760000</v>
      </c>
      <c r="Q15475" t="s">
        <v>6636</v>
      </c>
      <c r="R15475" t="s">
        <v>6636</v>
      </c>
      <c r="S15475" s="12"/>
      <c r="T15475" s="13"/>
      <c r="U15475" t="s">
        <v>6780</v>
      </c>
    </row>
    <row r="15476" spans="1:21" x14ac:dyDescent="0.25">
      <c r="A15476" t="s">
        <v>6637</v>
      </c>
      <c r="B15476" s="12">
        <v>85666</v>
      </c>
      <c r="C15476" t="s">
        <v>19344</v>
      </c>
      <c r="D15476" s="11">
        <v>46207.299884259301</v>
      </c>
      <c r="E15476" t="s">
        <v>19345</v>
      </c>
      <c r="F15476" t="s">
        <v>6415</v>
      </c>
      <c r="G15476" t="s">
        <v>18652</v>
      </c>
      <c r="H15476" t="s">
        <v>6360</v>
      </c>
      <c r="I15476" t="s">
        <v>6636</v>
      </c>
      <c r="J15476" t="s">
        <v>6636</v>
      </c>
      <c r="K15476" t="s">
        <v>19172</v>
      </c>
      <c r="L15476" t="s">
        <v>1870</v>
      </c>
      <c r="M15476" t="s">
        <v>19173</v>
      </c>
      <c r="N15476" t="s">
        <v>7469</v>
      </c>
      <c r="O15476" t="s">
        <v>7470</v>
      </c>
      <c r="P15476">
        <v>5760000</v>
      </c>
      <c r="Q15476" t="s">
        <v>6778</v>
      </c>
      <c r="R15476" t="s">
        <v>6779</v>
      </c>
      <c r="S15476" s="12"/>
      <c r="T15476" s="13"/>
      <c r="U15476" t="s">
        <v>6671</v>
      </c>
    </row>
    <row r="15477" spans="1:21" x14ac:dyDescent="0.25">
      <c r="A15477" t="s">
        <v>6637</v>
      </c>
      <c r="B15477" s="12">
        <v>85618</v>
      </c>
      <c r="C15477" t="s">
        <v>19346</v>
      </c>
      <c r="D15477" s="11">
        <v>46207.479143518503</v>
      </c>
      <c r="E15477" t="s">
        <v>19347</v>
      </c>
      <c r="F15477" t="s">
        <v>6415</v>
      </c>
      <c r="G15477" t="s">
        <v>6397</v>
      </c>
      <c r="H15477" t="s">
        <v>6360</v>
      </c>
      <c r="I15477" t="s">
        <v>55</v>
      </c>
      <c r="J15477" t="s">
        <v>643</v>
      </c>
      <c r="K15477" t="s">
        <v>19067</v>
      </c>
      <c r="L15477" t="s">
        <v>18668</v>
      </c>
      <c r="M15477" t="s">
        <v>19068</v>
      </c>
      <c r="N15477" t="s">
        <v>9681</v>
      </c>
      <c r="O15477" t="s">
        <v>9682</v>
      </c>
      <c r="P15477">
        <v>8300000</v>
      </c>
      <c r="Q15477" t="s">
        <v>6636</v>
      </c>
      <c r="R15477" t="s">
        <v>6636</v>
      </c>
      <c r="S15477" s="12"/>
      <c r="T15477" s="13"/>
      <c r="U15477" t="s">
        <v>12340</v>
      </c>
    </row>
    <row r="15478" spans="1:21" x14ac:dyDescent="0.25">
      <c r="A15478" t="s">
        <v>6637</v>
      </c>
      <c r="B15478" s="12">
        <v>85618</v>
      </c>
      <c r="C15478" t="s">
        <v>19346</v>
      </c>
      <c r="D15478" s="11">
        <v>46207.479143518503</v>
      </c>
      <c r="E15478" t="s">
        <v>19347</v>
      </c>
      <c r="F15478" t="s">
        <v>6415</v>
      </c>
      <c r="G15478" t="s">
        <v>18670</v>
      </c>
      <c r="H15478" t="s">
        <v>6360</v>
      </c>
      <c r="I15478" t="s">
        <v>55</v>
      </c>
      <c r="J15478" t="s">
        <v>643</v>
      </c>
      <c r="K15478" t="s">
        <v>19067</v>
      </c>
      <c r="L15478" t="s">
        <v>18668</v>
      </c>
      <c r="M15478" t="s">
        <v>19068</v>
      </c>
      <c r="N15478" t="s">
        <v>9681</v>
      </c>
      <c r="O15478" t="s">
        <v>9682</v>
      </c>
      <c r="P15478">
        <v>8300000</v>
      </c>
      <c r="Q15478" t="s">
        <v>6636</v>
      </c>
      <c r="R15478" t="s">
        <v>6636</v>
      </c>
      <c r="S15478" s="12"/>
      <c r="T15478" s="13"/>
      <c r="U15478" t="s">
        <v>12340</v>
      </c>
    </row>
    <row r="15479" spans="1:21" x14ac:dyDescent="0.25">
      <c r="A15479" t="s">
        <v>6619</v>
      </c>
      <c r="B15479" s="12">
        <v>85618</v>
      </c>
      <c r="C15479" t="s">
        <v>19346</v>
      </c>
      <c r="D15479" s="11">
        <v>46207.521331018499</v>
      </c>
      <c r="E15479" t="s">
        <v>19347</v>
      </c>
      <c r="F15479" t="s">
        <v>6415</v>
      </c>
      <c r="G15479" t="s">
        <v>6397</v>
      </c>
      <c r="H15479" t="s">
        <v>6360</v>
      </c>
      <c r="I15479" t="s">
        <v>55</v>
      </c>
      <c r="J15479" t="s">
        <v>643</v>
      </c>
      <c r="K15479" t="s">
        <v>19067</v>
      </c>
      <c r="L15479" t="s">
        <v>18668</v>
      </c>
      <c r="M15479" t="s">
        <v>19068</v>
      </c>
      <c r="N15479" t="s">
        <v>9681</v>
      </c>
      <c r="O15479" t="s">
        <v>9682</v>
      </c>
      <c r="P15479">
        <v>8300000</v>
      </c>
      <c r="Q15479" t="s">
        <v>6636</v>
      </c>
      <c r="R15479" t="s">
        <v>6636</v>
      </c>
      <c r="S15479" s="12"/>
      <c r="T15479" s="13"/>
      <c r="U15479" t="s">
        <v>12340</v>
      </c>
    </row>
    <row r="15480" spans="1:21" x14ac:dyDescent="0.25">
      <c r="A15480" t="s">
        <v>6619</v>
      </c>
      <c r="B15480" s="12">
        <v>85618</v>
      </c>
      <c r="C15480" t="s">
        <v>19346</v>
      </c>
      <c r="D15480" s="11">
        <v>46207.521331018499</v>
      </c>
      <c r="E15480" t="s">
        <v>19347</v>
      </c>
      <c r="F15480" t="s">
        <v>6415</v>
      </c>
      <c r="G15480" t="s">
        <v>18670</v>
      </c>
      <c r="H15480" t="s">
        <v>6360</v>
      </c>
      <c r="I15480" t="s">
        <v>55</v>
      </c>
      <c r="J15480" t="s">
        <v>643</v>
      </c>
      <c r="K15480" t="s">
        <v>19067</v>
      </c>
      <c r="L15480" t="s">
        <v>18668</v>
      </c>
      <c r="M15480" t="s">
        <v>19068</v>
      </c>
      <c r="N15480" t="s">
        <v>9681</v>
      </c>
      <c r="O15480" t="s">
        <v>9682</v>
      </c>
      <c r="P15480">
        <v>8300000</v>
      </c>
      <c r="Q15480" t="s">
        <v>6636</v>
      </c>
      <c r="R15480" t="s">
        <v>6636</v>
      </c>
      <c r="S15480" s="12"/>
      <c r="T15480" s="13"/>
      <c r="U15480" t="s">
        <v>12340</v>
      </c>
    </row>
    <row r="15481" spans="1:21" x14ac:dyDescent="0.25">
      <c r="A15481" t="s">
        <v>6637</v>
      </c>
      <c r="B15481" s="12">
        <v>85634</v>
      </c>
      <c r="C15481" t="s">
        <v>19348</v>
      </c>
      <c r="D15481" s="11">
        <v>46207.541203703702</v>
      </c>
      <c r="E15481" t="s">
        <v>19349</v>
      </c>
      <c r="F15481" t="s">
        <v>6415</v>
      </c>
      <c r="G15481" t="s">
        <v>18652</v>
      </c>
      <c r="H15481" t="s">
        <v>6360</v>
      </c>
      <c r="I15481" t="s">
        <v>55</v>
      </c>
      <c r="J15481" t="s">
        <v>44</v>
      </c>
      <c r="K15481" t="s">
        <v>19350</v>
      </c>
      <c r="L15481" t="s">
        <v>1870</v>
      </c>
      <c r="M15481" t="s">
        <v>19351</v>
      </c>
      <c r="N15481" t="s">
        <v>7469</v>
      </c>
      <c r="O15481" t="s">
        <v>7470</v>
      </c>
      <c r="P15481">
        <v>6460000</v>
      </c>
      <c r="Q15481" t="s">
        <v>6636</v>
      </c>
      <c r="R15481" t="s">
        <v>6636</v>
      </c>
      <c r="S15481" s="12"/>
      <c r="T15481" s="13"/>
      <c r="U15481" t="s">
        <v>6724</v>
      </c>
    </row>
    <row r="15482" spans="1:21" x14ac:dyDescent="0.25">
      <c r="A15482" t="s">
        <v>6619</v>
      </c>
      <c r="B15482" s="12">
        <v>85634</v>
      </c>
      <c r="C15482" t="s">
        <v>19348</v>
      </c>
      <c r="D15482" s="11">
        <v>46207.580891203703</v>
      </c>
      <c r="E15482" t="s">
        <v>19349</v>
      </c>
      <c r="F15482" t="s">
        <v>6415</v>
      </c>
      <c r="G15482" t="s">
        <v>18652</v>
      </c>
      <c r="H15482" t="s">
        <v>6360</v>
      </c>
      <c r="I15482" t="s">
        <v>55</v>
      </c>
      <c r="J15482" t="s">
        <v>44</v>
      </c>
      <c r="K15482" t="s">
        <v>19350</v>
      </c>
      <c r="L15482" t="s">
        <v>1870</v>
      </c>
      <c r="M15482" t="s">
        <v>19351</v>
      </c>
      <c r="N15482" t="s">
        <v>7469</v>
      </c>
      <c r="O15482" t="s">
        <v>7470</v>
      </c>
      <c r="P15482">
        <v>6460000</v>
      </c>
      <c r="Q15482" t="s">
        <v>6636</v>
      </c>
      <c r="R15482" t="s">
        <v>6636</v>
      </c>
      <c r="S15482" s="12"/>
      <c r="T15482" s="13"/>
      <c r="U15482" t="s">
        <v>6724</v>
      </c>
    </row>
    <row r="15483" spans="1:21" x14ac:dyDescent="0.25">
      <c r="A15483" t="s">
        <v>6619</v>
      </c>
      <c r="B15483" s="12">
        <v>85666</v>
      </c>
      <c r="C15483" t="s">
        <v>19344</v>
      </c>
      <c r="D15483" s="11">
        <v>46207.731215277803</v>
      </c>
      <c r="E15483" t="s">
        <v>19345</v>
      </c>
      <c r="F15483" t="s">
        <v>6415</v>
      </c>
      <c r="G15483" t="s">
        <v>18652</v>
      </c>
      <c r="H15483" t="s">
        <v>6360</v>
      </c>
      <c r="I15483" t="s">
        <v>6636</v>
      </c>
      <c r="J15483" t="s">
        <v>6636</v>
      </c>
      <c r="K15483" t="s">
        <v>19172</v>
      </c>
      <c r="L15483" t="s">
        <v>1870</v>
      </c>
      <c r="M15483" t="s">
        <v>19173</v>
      </c>
      <c r="N15483" t="s">
        <v>7469</v>
      </c>
      <c r="O15483" t="s">
        <v>7470</v>
      </c>
      <c r="P15483">
        <v>5760000</v>
      </c>
      <c r="Q15483" t="s">
        <v>6778</v>
      </c>
      <c r="R15483" t="s">
        <v>6779</v>
      </c>
      <c r="S15483" s="12"/>
      <c r="T15483" s="13"/>
      <c r="U15483" t="s">
        <v>6671</v>
      </c>
    </row>
    <row r="15484" spans="1:21" x14ac:dyDescent="0.25">
      <c r="A15484" t="s">
        <v>6637</v>
      </c>
      <c r="B15484" s="12">
        <v>86236</v>
      </c>
      <c r="C15484" t="s">
        <v>19352</v>
      </c>
      <c r="D15484" s="11">
        <v>46207.835763888899</v>
      </c>
      <c r="E15484" t="s">
        <v>19353</v>
      </c>
      <c r="F15484" t="s">
        <v>6415</v>
      </c>
      <c r="G15484" t="s">
        <v>18687</v>
      </c>
      <c r="H15484" t="s">
        <v>6360</v>
      </c>
      <c r="I15484" t="s">
        <v>65</v>
      </c>
      <c r="J15484" t="s">
        <v>636</v>
      </c>
      <c r="K15484" t="s">
        <v>18688</v>
      </c>
      <c r="L15484" t="s">
        <v>808</v>
      </c>
      <c r="M15484" t="s">
        <v>18689</v>
      </c>
      <c r="N15484" t="s">
        <v>7469</v>
      </c>
      <c r="O15484" t="s">
        <v>7470</v>
      </c>
      <c r="P15484">
        <v>6460000</v>
      </c>
      <c r="Q15484" t="s">
        <v>6636</v>
      </c>
      <c r="R15484" t="s">
        <v>6636</v>
      </c>
      <c r="S15484" s="12"/>
      <c r="T15484" s="13"/>
      <c r="U15484" t="s">
        <v>10371</v>
      </c>
    </row>
    <row r="15485" spans="1:21" x14ac:dyDescent="0.25">
      <c r="A15485" t="s">
        <v>6619</v>
      </c>
      <c r="B15485" s="12">
        <v>85706</v>
      </c>
      <c r="C15485" t="s">
        <v>19279</v>
      </c>
      <c r="D15485" s="11">
        <v>46208.640023148102</v>
      </c>
      <c r="E15485" t="s">
        <v>19280</v>
      </c>
      <c r="F15485" t="s">
        <v>6415</v>
      </c>
      <c r="G15485" t="s">
        <v>19281</v>
      </c>
      <c r="H15485" t="s">
        <v>6360</v>
      </c>
      <c r="I15485" t="s">
        <v>55</v>
      </c>
      <c r="J15485" t="s">
        <v>732</v>
      </c>
      <c r="K15485" t="s">
        <v>19282</v>
      </c>
      <c r="L15485" t="s">
        <v>62</v>
      </c>
      <c r="M15485" t="s">
        <v>19283</v>
      </c>
      <c r="N15485" t="s">
        <v>7469</v>
      </c>
      <c r="O15485" t="s">
        <v>9718</v>
      </c>
      <c r="P15485">
        <v>5100000</v>
      </c>
      <c r="Q15485" t="s">
        <v>6636</v>
      </c>
      <c r="R15485" t="s">
        <v>6636</v>
      </c>
      <c r="S15485" s="12"/>
      <c r="T15485" s="13"/>
      <c r="U15485" t="s">
        <v>6671</v>
      </c>
    </row>
    <row r="15486" spans="1:21" x14ac:dyDescent="0.25">
      <c r="A15486" t="s">
        <v>6619</v>
      </c>
      <c r="B15486" s="12">
        <v>85706</v>
      </c>
      <c r="C15486" t="s">
        <v>19279</v>
      </c>
      <c r="D15486" s="11">
        <v>46208.640023148102</v>
      </c>
      <c r="E15486" t="s">
        <v>19280</v>
      </c>
      <c r="F15486" t="s">
        <v>6415</v>
      </c>
      <c r="G15486" t="s">
        <v>19284</v>
      </c>
      <c r="H15486" t="s">
        <v>6360</v>
      </c>
      <c r="I15486" t="s">
        <v>55</v>
      </c>
      <c r="J15486" t="s">
        <v>732</v>
      </c>
      <c r="K15486" t="s">
        <v>19282</v>
      </c>
      <c r="L15486" t="s">
        <v>62</v>
      </c>
      <c r="M15486" t="s">
        <v>19283</v>
      </c>
      <c r="N15486" t="s">
        <v>7469</v>
      </c>
      <c r="O15486" t="s">
        <v>9718</v>
      </c>
      <c r="P15486">
        <v>5100000</v>
      </c>
      <c r="Q15486" t="s">
        <v>6636</v>
      </c>
      <c r="R15486" t="s">
        <v>6636</v>
      </c>
      <c r="S15486" s="12"/>
      <c r="T15486" s="13"/>
      <c r="U15486" t="s">
        <v>6671</v>
      </c>
    </row>
    <row r="15487" spans="1:21" x14ac:dyDescent="0.25">
      <c r="A15487" t="s">
        <v>6637</v>
      </c>
      <c r="B15487" s="12">
        <v>85716</v>
      </c>
      <c r="C15487" t="s">
        <v>19354</v>
      </c>
      <c r="D15487" s="11">
        <v>46208.668171296304</v>
      </c>
      <c r="E15487" t="s">
        <v>19355</v>
      </c>
      <c r="F15487" t="s">
        <v>6415</v>
      </c>
      <c r="G15487" t="s">
        <v>18652</v>
      </c>
      <c r="H15487" t="s">
        <v>6360</v>
      </c>
      <c r="I15487" t="s">
        <v>55</v>
      </c>
      <c r="J15487" t="s">
        <v>732</v>
      </c>
      <c r="K15487" t="s">
        <v>19356</v>
      </c>
      <c r="L15487" t="s">
        <v>1870</v>
      </c>
      <c r="M15487" t="s">
        <v>19357</v>
      </c>
      <c r="N15487" t="s">
        <v>7469</v>
      </c>
      <c r="O15487" t="s">
        <v>9718</v>
      </c>
      <c r="P15487">
        <v>4500000</v>
      </c>
      <c r="Q15487" t="s">
        <v>6778</v>
      </c>
      <c r="R15487" t="s">
        <v>6779</v>
      </c>
      <c r="S15487" s="12"/>
      <c r="T15487" s="13"/>
      <c r="U15487" t="s">
        <v>7448</v>
      </c>
    </row>
    <row r="15488" spans="1:21" x14ac:dyDescent="0.25">
      <c r="A15488" t="s">
        <v>6619</v>
      </c>
      <c r="B15488" s="12">
        <v>85716</v>
      </c>
      <c r="C15488" t="s">
        <v>19354</v>
      </c>
      <c r="D15488" s="11">
        <v>46208.796493055597</v>
      </c>
      <c r="E15488" t="s">
        <v>19355</v>
      </c>
      <c r="F15488" t="s">
        <v>6415</v>
      </c>
      <c r="G15488" t="s">
        <v>18652</v>
      </c>
      <c r="H15488" t="s">
        <v>6360</v>
      </c>
      <c r="I15488" t="s">
        <v>55</v>
      </c>
      <c r="J15488" t="s">
        <v>732</v>
      </c>
      <c r="K15488" t="s">
        <v>19356</v>
      </c>
      <c r="L15488" t="s">
        <v>1870</v>
      </c>
      <c r="M15488" t="s">
        <v>19357</v>
      </c>
      <c r="N15488" t="s">
        <v>7469</v>
      </c>
      <c r="O15488" t="s">
        <v>9718</v>
      </c>
      <c r="P15488">
        <v>4500000</v>
      </c>
      <c r="Q15488" t="s">
        <v>6778</v>
      </c>
      <c r="R15488" t="s">
        <v>6779</v>
      </c>
      <c r="S15488" s="12"/>
      <c r="T15488" s="13"/>
      <c r="U15488" t="s">
        <v>7448</v>
      </c>
    </row>
    <row r="15489" spans="1:21" x14ac:dyDescent="0.25">
      <c r="A15489" t="s">
        <v>6637</v>
      </c>
      <c r="B15489" s="12">
        <v>85728</v>
      </c>
      <c r="C15489" t="s">
        <v>19358</v>
      </c>
      <c r="D15489" s="11">
        <v>46209.308032407404</v>
      </c>
      <c r="E15489" t="s">
        <v>19359</v>
      </c>
      <c r="F15489" t="s">
        <v>6415</v>
      </c>
      <c r="G15489" t="s">
        <v>6448</v>
      </c>
      <c r="H15489" t="s">
        <v>6360</v>
      </c>
      <c r="I15489" t="s">
        <v>55</v>
      </c>
      <c r="J15489" t="s">
        <v>737</v>
      </c>
      <c r="K15489" t="s">
        <v>19309</v>
      </c>
      <c r="L15489" t="s">
        <v>151</v>
      </c>
      <c r="M15489" t="s">
        <v>19310</v>
      </c>
      <c r="N15489" t="s">
        <v>7469</v>
      </c>
      <c r="O15489" t="s">
        <v>9718</v>
      </c>
      <c r="P15489">
        <v>3998000</v>
      </c>
      <c r="Q15489" t="s">
        <v>6636</v>
      </c>
      <c r="R15489" t="s">
        <v>6636</v>
      </c>
      <c r="S15489" s="12"/>
      <c r="T15489" s="13"/>
      <c r="U15489" t="s">
        <v>6878</v>
      </c>
    </row>
    <row r="15490" spans="1:21" x14ac:dyDescent="0.25">
      <c r="A15490" t="s">
        <v>6637</v>
      </c>
      <c r="B15490" s="12">
        <v>85728</v>
      </c>
      <c r="C15490" t="s">
        <v>19358</v>
      </c>
      <c r="D15490" s="11">
        <v>46209.308032407404</v>
      </c>
      <c r="E15490" t="s">
        <v>19359</v>
      </c>
      <c r="F15490" t="s">
        <v>6415</v>
      </c>
      <c r="G15490" t="s">
        <v>6447</v>
      </c>
      <c r="H15490" t="s">
        <v>6360</v>
      </c>
      <c r="I15490" t="s">
        <v>55</v>
      </c>
      <c r="J15490" t="s">
        <v>737</v>
      </c>
      <c r="K15490" t="s">
        <v>19309</v>
      </c>
      <c r="L15490" t="s">
        <v>151</v>
      </c>
      <c r="M15490" t="s">
        <v>19310</v>
      </c>
      <c r="N15490" t="s">
        <v>7469</v>
      </c>
      <c r="O15490" t="s">
        <v>9718</v>
      </c>
      <c r="P15490">
        <v>3998000</v>
      </c>
      <c r="Q15490" t="s">
        <v>6636</v>
      </c>
      <c r="R15490" t="s">
        <v>6636</v>
      </c>
      <c r="S15490" s="12"/>
      <c r="T15490" s="13"/>
      <c r="U15490" t="s">
        <v>6878</v>
      </c>
    </row>
    <row r="15491" spans="1:21" x14ac:dyDescent="0.25">
      <c r="A15491" t="s">
        <v>6637</v>
      </c>
      <c r="B15491" s="12">
        <v>85816</v>
      </c>
      <c r="C15491" t="s">
        <v>19360</v>
      </c>
      <c r="D15491" s="11">
        <v>46209.345023148097</v>
      </c>
      <c r="E15491" t="s">
        <v>19361</v>
      </c>
      <c r="F15491" t="s">
        <v>6415</v>
      </c>
      <c r="G15491" t="s">
        <v>18652</v>
      </c>
      <c r="H15491" t="s">
        <v>6360</v>
      </c>
      <c r="I15491" t="s">
        <v>6636</v>
      </c>
      <c r="J15491" t="s">
        <v>6636</v>
      </c>
      <c r="K15491" t="s">
        <v>19362</v>
      </c>
      <c r="L15491" t="s">
        <v>1870</v>
      </c>
      <c r="M15491" t="s">
        <v>19363</v>
      </c>
      <c r="N15491" t="s">
        <v>9681</v>
      </c>
      <c r="O15491" t="s">
        <v>9682</v>
      </c>
      <c r="P15491">
        <v>8500000</v>
      </c>
      <c r="Q15491" t="s">
        <v>6778</v>
      </c>
      <c r="R15491" t="s">
        <v>6779</v>
      </c>
      <c r="S15491" s="12"/>
      <c r="T15491" s="13"/>
      <c r="U15491" t="s">
        <v>6724</v>
      </c>
    </row>
    <row r="15492" spans="1:21" x14ac:dyDescent="0.25">
      <c r="A15492" t="s">
        <v>6619</v>
      </c>
      <c r="B15492" s="12">
        <v>85728</v>
      </c>
      <c r="C15492" t="s">
        <v>19358</v>
      </c>
      <c r="D15492" s="11">
        <v>46209.4043171296</v>
      </c>
      <c r="E15492" t="s">
        <v>19359</v>
      </c>
      <c r="F15492" t="s">
        <v>6415</v>
      </c>
      <c r="G15492" t="s">
        <v>6448</v>
      </c>
      <c r="H15492" t="s">
        <v>6360</v>
      </c>
      <c r="I15492" t="s">
        <v>55</v>
      </c>
      <c r="J15492" t="s">
        <v>737</v>
      </c>
      <c r="K15492" t="s">
        <v>19309</v>
      </c>
      <c r="L15492" t="s">
        <v>151</v>
      </c>
      <c r="M15492" t="s">
        <v>19310</v>
      </c>
      <c r="N15492" t="s">
        <v>7469</v>
      </c>
      <c r="O15492" t="s">
        <v>9718</v>
      </c>
      <c r="P15492">
        <v>3998000</v>
      </c>
      <c r="Q15492" t="s">
        <v>6636</v>
      </c>
      <c r="R15492" t="s">
        <v>6636</v>
      </c>
      <c r="S15492" s="12"/>
      <c r="T15492" s="13"/>
      <c r="U15492" t="s">
        <v>6878</v>
      </c>
    </row>
    <row r="15493" spans="1:21" x14ac:dyDescent="0.25">
      <c r="A15493" t="s">
        <v>6619</v>
      </c>
      <c r="B15493" s="12">
        <v>85728</v>
      </c>
      <c r="C15493" t="s">
        <v>19358</v>
      </c>
      <c r="D15493" s="11">
        <v>46209.4043171296</v>
      </c>
      <c r="E15493" t="s">
        <v>19359</v>
      </c>
      <c r="F15493" t="s">
        <v>6415</v>
      </c>
      <c r="G15493" t="s">
        <v>6447</v>
      </c>
      <c r="H15493" t="s">
        <v>6360</v>
      </c>
      <c r="I15493" t="s">
        <v>55</v>
      </c>
      <c r="J15493" t="s">
        <v>737</v>
      </c>
      <c r="K15493" t="s">
        <v>19309</v>
      </c>
      <c r="L15493" t="s">
        <v>151</v>
      </c>
      <c r="M15493" t="s">
        <v>19310</v>
      </c>
      <c r="N15493" t="s">
        <v>7469</v>
      </c>
      <c r="O15493" t="s">
        <v>9718</v>
      </c>
      <c r="P15493">
        <v>3998000</v>
      </c>
      <c r="Q15493" t="s">
        <v>6636</v>
      </c>
      <c r="R15493" t="s">
        <v>6636</v>
      </c>
      <c r="S15493" s="12"/>
      <c r="T15493" s="13"/>
      <c r="U15493" t="s">
        <v>6878</v>
      </c>
    </row>
    <row r="15494" spans="1:21" x14ac:dyDescent="0.25">
      <c r="A15494" t="s">
        <v>6619</v>
      </c>
      <c r="B15494" s="12">
        <v>85740</v>
      </c>
      <c r="C15494" t="s">
        <v>19334</v>
      </c>
      <c r="D15494" s="11">
        <v>46209.512962963003</v>
      </c>
      <c r="E15494" t="s">
        <v>19335</v>
      </c>
      <c r="F15494" t="s">
        <v>6415</v>
      </c>
      <c r="G15494" t="s">
        <v>7489</v>
      </c>
      <c r="H15494" t="s">
        <v>6360</v>
      </c>
      <c r="I15494" t="s">
        <v>65</v>
      </c>
      <c r="J15494" t="s">
        <v>636</v>
      </c>
      <c r="K15494" t="s">
        <v>19336</v>
      </c>
      <c r="L15494" t="s">
        <v>174</v>
      </c>
      <c r="M15494" t="s">
        <v>19337</v>
      </c>
      <c r="N15494" t="s">
        <v>9681</v>
      </c>
      <c r="O15494" t="s">
        <v>14469</v>
      </c>
      <c r="P15494">
        <v>5620000</v>
      </c>
      <c r="Q15494" t="s">
        <v>6636</v>
      </c>
      <c r="R15494" t="s">
        <v>6636</v>
      </c>
      <c r="S15494" s="12"/>
      <c r="T15494" s="13"/>
      <c r="U15494" t="s">
        <v>6636</v>
      </c>
    </row>
    <row r="15495" spans="1:21" x14ac:dyDescent="0.25">
      <c r="A15495" t="s">
        <v>6637</v>
      </c>
      <c r="B15495" s="12">
        <v>85766</v>
      </c>
      <c r="C15495" t="s">
        <v>19364</v>
      </c>
      <c r="D15495" s="11">
        <v>46209.595486111102</v>
      </c>
      <c r="E15495" t="s">
        <v>19365</v>
      </c>
      <c r="F15495" t="s">
        <v>6415</v>
      </c>
      <c r="G15495" t="s">
        <v>18710</v>
      </c>
      <c r="H15495" t="s">
        <v>6360</v>
      </c>
      <c r="I15495" t="s">
        <v>65</v>
      </c>
      <c r="J15495" t="s">
        <v>132</v>
      </c>
      <c r="K15495" t="s">
        <v>19366</v>
      </c>
      <c r="L15495" t="s">
        <v>1131</v>
      </c>
      <c r="M15495" t="s">
        <v>19367</v>
      </c>
      <c r="N15495" t="s">
        <v>7469</v>
      </c>
      <c r="O15495" t="s">
        <v>7470</v>
      </c>
      <c r="P15495">
        <v>6160000</v>
      </c>
      <c r="Q15495" t="s">
        <v>6636</v>
      </c>
      <c r="R15495" t="s">
        <v>6636</v>
      </c>
      <c r="S15495" s="12"/>
      <c r="T15495" s="13"/>
      <c r="U15495" t="s">
        <v>6708</v>
      </c>
    </row>
    <row r="15496" spans="1:21" x14ac:dyDescent="0.25">
      <c r="A15496" t="s">
        <v>6637</v>
      </c>
      <c r="B15496" s="12">
        <v>85770</v>
      </c>
      <c r="C15496" t="s">
        <v>19368</v>
      </c>
      <c r="D15496" s="11">
        <v>46209.615046296298</v>
      </c>
      <c r="E15496" t="s">
        <v>19369</v>
      </c>
      <c r="F15496" t="s">
        <v>6415</v>
      </c>
      <c r="G15496" t="s">
        <v>15118</v>
      </c>
      <c r="H15496" t="s">
        <v>6360</v>
      </c>
      <c r="I15496" t="s">
        <v>65</v>
      </c>
      <c r="J15496" t="s">
        <v>636</v>
      </c>
      <c r="K15496" t="s">
        <v>19370</v>
      </c>
      <c r="L15496" t="s">
        <v>794</v>
      </c>
      <c r="M15496" t="s">
        <v>19371</v>
      </c>
      <c r="N15496" t="s">
        <v>7469</v>
      </c>
      <c r="O15496" t="s">
        <v>7470</v>
      </c>
      <c r="P15496">
        <v>5760000</v>
      </c>
      <c r="Q15496" t="s">
        <v>6636</v>
      </c>
      <c r="R15496" t="s">
        <v>6636</v>
      </c>
      <c r="S15496" s="12"/>
      <c r="T15496" s="13"/>
      <c r="U15496" t="s">
        <v>6650</v>
      </c>
    </row>
    <row r="15497" spans="1:21" x14ac:dyDescent="0.25">
      <c r="A15497" t="s">
        <v>6637</v>
      </c>
      <c r="B15497" s="12">
        <v>85770</v>
      </c>
      <c r="C15497" t="s">
        <v>19368</v>
      </c>
      <c r="D15497" s="11">
        <v>46209.615046296298</v>
      </c>
      <c r="E15497" t="s">
        <v>19369</v>
      </c>
      <c r="F15497" t="s">
        <v>6415</v>
      </c>
      <c r="G15497" t="s">
        <v>15119</v>
      </c>
      <c r="H15497" t="s">
        <v>6360</v>
      </c>
      <c r="I15497" t="s">
        <v>65</v>
      </c>
      <c r="J15497" t="s">
        <v>636</v>
      </c>
      <c r="K15497" t="s">
        <v>19370</v>
      </c>
      <c r="L15497" t="s">
        <v>794</v>
      </c>
      <c r="M15497" t="s">
        <v>19371</v>
      </c>
      <c r="N15497" t="s">
        <v>7469</v>
      </c>
      <c r="O15497" t="s">
        <v>7470</v>
      </c>
      <c r="P15497">
        <v>5760000</v>
      </c>
      <c r="Q15497" t="s">
        <v>6636</v>
      </c>
      <c r="R15497" t="s">
        <v>6636</v>
      </c>
      <c r="S15497" s="12"/>
      <c r="T15497" s="13"/>
      <c r="U15497" t="s">
        <v>6650</v>
      </c>
    </row>
    <row r="15498" spans="1:21" x14ac:dyDescent="0.25">
      <c r="A15498" t="s">
        <v>6619</v>
      </c>
      <c r="B15498" s="12">
        <v>85766</v>
      </c>
      <c r="C15498" t="s">
        <v>19364</v>
      </c>
      <c r="D15498" s="11">
        <v>46209.633275462998</v>
      </c>
      <c r="E15498" t="s">
        <v>19365</v>
      </c>
      <c r="F15498" t="s">
        <v>6415</v>
      </c>
      <c r="G15498" t="s">
        <v>18710</v>
      </c>
      <c r="H15498" t="s">
        <v>6360</v>
      </c>
      <c r="I15498" t="s">
        <v>65</v>
      </c>
      <c r="J15498" t="s">
        <v>132</v>
      </c>
      <c r="K15498" t="s">
        <v>19366</v>
      </c>
      <c r="L15498" t="s">
        <v>1131</v>
      </c>
      <c r="M15498" t="s">
        <v>19367</v>
      </c>
      <c r="N15498" t="s">
        <v>7469</v>
      </c>
      <c r="O15498" t="s">
        <v>7470</v>
      </c>
      <c r="P15498">
        <v>6160000</v>
      </c>
      <c r="Q15498" t="s">
        <v>6636</v>
      </c>
      <c r="R15498" t="s">
        <v>6636</v>
      </c>
      <c r="S15498" s="12"/>
      <c r="T15498" s="13"/>
      <c r="U15498" t="s">
        <v>6708</v>
      </c>
    </row>
    <row r="15499" spans="1:21" x14ac:dyDescent="0.25">
      <c r="A15499" t="s">
        <v>6619</v>
      </c>
      <c r="B15499" s="12">
        <v>85770</v>
      </c>
      <c r="C15499" t="s">
        <v>19368</v>
      </c>
      <c r="D15499" s="11">
        <v>46209.662199074097</v>
      </c>
      <c r="E15499" t="s">
        <v>19369</v>
      </c>
      <c r="F15499" t="s">
        <v>6415</v>
      </c>
      <c r="G15499" t="s">
        <v>15118</v>
      </c>
      <c r="H15499" t="s">
        <v>6360</v>
      </c>
      <c r="I15499" t="s">
        <v>65</v>
      </c>
      <c r="J15499" t="s">
        <v>636</v>
      </c>
      <c r="K15499" t="s">
        <v>19370</v>
      </c>
      <c r="L15499" t="s">
        <v>794</v>
      </c>
      <c r="M15499" t="s">
        <v>19371</v>
      </c>
      <c r="N15499" t="s">
        <v>7469</v>
      </c>
      <c r="O15499" t="s">
        <v>7470</v>
      </c>
      <c r="P15499">
        <v>5760000</v>
      </c>
      <c r="Q15499" t="s">
        <v>6636</v>
      </c>
      <c r="R15499" t="s">
        <v>6636</v>
      </c>
      <c r="S15499" s="12"/>
      <c r="T15499" s="13"/>
      <c r="U15499" t="s">
        <v>6650</v>
      </c>
    </row>
    <row r="15500" spans="1:21" x14ac:dyDescent="0.25">
      <c r="A15500" t="s">
        <v>6619</v>
      </c>
      <c r="B15500" s="12">
        <v>85770</v>
      </c>
      <c r="C15500" t="s">
        <v>19368</v>
      </c>
      <c r="D15500" s="11">
        <v>46209.662199074097</v>
      </c>
      <c r="E15500" t="s">
        <v>19369</v>
      </c>
      <c r="F15500" t="s">
        <v>6415</v>
      </c>
      <c r="G15500" t="s">
        <v>15119</v>
      </c>
      <c r="H15500" t="s">
        <v>6360</v>
      </c>
      <c r="I15500" t="s">
        <v>65</v>
      </c>
      <c r="J15500" t="s">
        <v>636</v>
      </c>
      <c r="K15500" t="s">
        <v>19370</v>
      </c>
      <c r="L15500" t="s">
        <v>794</v>
      </c>
      <c r="M15500" t="s">
        <v>19371</v>
      </c>
      <c r="N15500" t="s">
        <v>7469</v>
      </c>
      <c r="O15500" t="s">
        <v>7470</v>
      </c>
      <c r="P15500">
        <v>5760000</v>
      </c>
      <c r="Q15500" t="s">
        <v>6636</v>
      </c>
      <c r="R15500" t="s">
        <v>6636</v>
      </c>
      <c r="S15500" s="12"/>
      <c r="T15500" s="13"/>
      <c r="U15500" t="s">
        <v>6650</v>
      </c>
    </row>
    <row r="15501" spans="1:21" x14ac:dyDescent="0.25">
      <c r="A15501" t="s">
        <v>6637</v>
      </c>
      <c r="B15501" s="12">
        <v>85782</v>
      </c>
      <c r="C15501" t="s">
        <v>19372</v>
      </c>
      <c r="D15501" s="11">
        <v>46209.696064814802</v>
      </c>
      <c r="E15501" t="s">
        <v>19373</v>
      </c>
      <c r="F15501" t="s">
        <v>6415</v>
      </c>
      <c r="G15501" t="s">
        <v>18652</v>
      </c>
      <c r="H15501" t="s">
        <v>6360</v>
      </c>
      <c r="I15501" t="s">
        <v>55</v>
      </c>
      <c r="J15501" t="s">
        <v>737</v>
      </c>
      <c r="K15501" t="s">
        <v>19356</v>
      </c>
      <c r="L15501" t="s">
        <v>1870</v>
      </c>
      <c r="M15501" t="s">
        <v>19357</v>
      </c>
      <c r="N15501" t="s">
        <v>7469</v>
      </c>
      <c r="O15501" t="s">
        <v>9718</v>
      </c>
      <c r="P15501">
        <v>4500000</v>
      </c>
      <c r="Q15501" t="s">
        <v>6636</v>
      </c>
      <c r="R15501" t="s">
        <v>6636</v>
      </c>
      <c r="S15501" s="12"/>
      <c r="T15501" s="13"/>
      <c r="U15501" t="s">
        <v>6724</v>
      </c>
    </row>
    <row r="15502" spans="1:21" x14ac:dyDescent="0.25">
      <c r="A15502" t="s">
        <v>6619</v>
      </c>
      <c r="B15502" s="12">
        <v>85782</v>
      </c>
      <c r="C15502" t="s">
        <v>19372</v>
      </c>
      <c r="D15502" s="11">
        <v>46209.730185185203</v>
      </c>
      <c r="E15502" t="s">
        <v>19373</v>
      </c>
      <c r="F15502" t="s">
        <v>6415</v>
      </c>
      <c r="G15502" t="s">
        <v>18652</v>
      </c>
      <c r="H15502" t="s">
        <v>6360</v>
      </c>
      <c r="I15502" t="s">
        <v>55</v>
      </c>
      <c r="J15502" t="s">
        <v>737</v>
      </c>
      <c r="K15502" t="s">
        <v>19356</v>
      </c>
      <c r="L15502" t="s">
        <v>1870</v>
      </c>
      <c r="M15502" t="s">
        <v>19357</v>
      </c>
      <c r="N15502" t="s">
        <v>7469</v>
      </c>
      <c r="O15502" t="s">
        <v>9718</v>
      </c>
      <c r="P15502">
        <v>4500000</v>
      </c>
      <c r="Q15502" t="s">
        <v>6636</v>
      </c>
      <c r="R15502" t="s">
        <v>6636</v>
      </c>
      <c r="S15502" s="12"/>
      <c r="T15502" s="13"/>
      <c r="U15502" t="s">
        <v>6724</v>
      </c>
    </row>
    <row r="15503" spans="1:21" x14ac:dyDescent="0.25">
      <c r="A15503" t="s">
        <v>6637</v>
      </c>
      <c r="B15503" s="12">
        <v>85834</v>
      </c>
      <c r="C15503" t="s">
        <v>19374</v>
      </c>
      <c r="D15503" s="11">
        <v>46209.764131944401</v>
      </c>
      <c r="E15503" t="s">
        <v>19375</v>
      </c>
      <c r="F15503" t="s">
        <v>6415</v>
      </c>
      <c r="G15503" t="s">
        <v>6392</v>
      </c>
      <c r="H15503" t="s">
        <v>6360</v>
      </c>
      <c r="I15503" t="s">
        <v>65</v>
      </c>
      <c r="J15503" t="s">
        <v>636</v>
      </c>
      <c r="K15503" t="s">
        <v>19199</v>
      </c>
      <c r="L15503" t="s">
        <v>5086</v>
      </c>
      <c r="M15503" t="s">
        <v>19200</v>
      </c>
      <c r="N15503" t="s">
        <v>7469</v>
      </c>
      <c r="O15503" t="s">
        <v>7470</v>
      </c>
      <c r="P15503">
        <v>5360000</v>
      </c>
      <c r="Q15503" t="s">
        <v>6636</v>
      </c>
      <c r="R15503" t="s">
        <v>6636</v>
      </c>
      <c r="S15503" s="12"/>
      <c r="T15503" s="13"/>
      <c r="U15503" t="s">
        <v>6636</v>
      </c>
    </row>
    <row r="15504" spans="1:21" x14ac:dyDescent="0.25">
      <c r="A15504" t="s">
        <v>6637</v>
      </c>
      <c r="B15504" s="12">
        <v>85834</v>
      </c>
      <c r="C15504" t="s">
        <v>19374</v>
      </c>
      <c r="D15504" s="11">
        <v>46209.764131944401</v>
      </c>
      <c r="E15504" t="s">
        <v>19375</v>
      </c>
      <c r="F15504" t="s">
        <v>6415</v>
      </c>
      <c r="G15504" t="s">
        <v>6390</v>
      </c>
      <c r="H15504" t="s">
        <v>6360</v>
      </c>
      <c r="I15504" t="s">
        <v>65</v>
      </c>
      <c r="J15504" t="s">
        <v>636</v>
      </c>
      <c r="K15504" t="s">
        <v>19199</v>
      </c>
      <c r="L15504" t="s">
        <v>5086</v>
      </c>
      <c r="M15504" t="s">
        <v>19200</v>
      </c>
      <c r="N15504" t="s">
        <v>7469</v>
      </c>
      <c r="O15504" t="s">
        <v>7470</v>
      </c>
      <c r="P15504">
        <v>5360000</v>
      </c>
      <c r="Q15504" t="s">
        <v>6636</v>
      </c>
      <c r="R15504" t="s">
        <v>6636</v>
      </c>
      <c r="S15504" s="12"/>
      <c r="T15504" s="13"/>
      <c r="U15504" t="s">
        <v>6636</v>
      </c>
    </row>
    <row r="15505" spans="1:21" x14ac:dyDescent="0.25">
      <c r="A15505" t="s">
        <v>6637</v>
      </c>
      <c r="B15505" s="12">
        <v>85834</v>
      </c>
      <c r="C15505" t="s">
        <v>19374</v>
      </c>
      <c r="D15505" s="11">
        <v>46209.764131944401</v>
      </c>
      <c r="E15505" t="s">
        <v>19375</v>
      </c>
      <c r="F15505" t="s">
        <v>6415</v>
      </c>
      <c r="G15505" t="s">
        <v>6388</v>
      </c>
      <c r="H15505" t="s">
        <v>6360</v>
      </c>
      <c r="I15505" t="s">
        <v>65</v>
      </c>
      <c r="J15505" t="s">
        <v>636</v>
      </c>
      <c r="K15505" t="s">
        <v>19199</v>
      </c>
      <c r="L15505" t="s">
        <v>5086</v>
      </c>
      <c r="M15505" t="s">
        <v>19200</v>
      </c>
      <c r="N15505" t="s">
        <v>7469</v>
      </c>
      <c r="O15505" t="s">
        <v>7470</v>
      </c>
      <c r="P15505">
        <v>5360000</v>
      </c>
      <c r="Q15505" t="s">
        <v>6636</v>
      </c>
      <c r="R15505" t="s">
        <v>6636</v>
      </c>
      <c r="S15505" s="12"/>
      <c r="T15505" s="13"/>
      <c r="U15505" t="s">
        <v>6636</v>
      </c>
    </row>
    <row r="15506" spans="1:21" x14ac:dyDescent="0.25">
      <c r="A15506" t="s">
        <v>6637</v>
      </c>
      <c r="B15506" s="12">
        <v>85876</v>
      </c>
      <c r="C15506" t="s">
        <v>19376</v>
      </c>
      <c r="D15506" s="11">
        <v>46210.4168055556</v>
      </c>
      <c r="E15506" t="s">
        <v>19377</v>
      </c>
      <c r="F15506" t="s">
        <v>6415</v>
      </c>
      <c r="G15506" t="s">
        <v>18987</v>
      </c>
      <c r="H15506" t="s">
        <v>6360</v>
      </c>
      <c r="I15506" t="s">
        <v>65</v>
      </c>
      <c r="J15506" t="s">
        <v>636</v>
      </c>
      <c r="K15506" t="s">
        <v>19378</v>
      </c>
      <c r="L15506" t="s">
        <v>224</v>
      </c>
      <c r="M15506" t="s">
        <v>19379</v>
      </c>
      <c r="N15506" t="s">
        <v>7469</v>
      </c>
      <c r="O15506" t="s">
        <v>9718</v>
      </c>
      <c r="P15506">
        <v>4760000</v>
      </c>
      <c r="Q15506" t="s">
        <v>6636</v>
      </c>
      <c r="R15506" t="s">
        <v>6636</v>
      </c>
      <c r="S15506" s="12"/>
      <c r="T15506" s="13"/>
      <c r="U15506" t="s">
        <v>6636</v>
      </c>
    </row>
    <row r="15507" spans="1:21" x14ac:dyDescent="0.25">
      <c r="A15507" t="s">
        <v>6619</v>
      </c>
      <c r="B15507" s="12">
        <v>85816</v>
      </c>
      <c r="C15507" t="s">
        <v>19360</v>
      </c>
      <c r="D15507" s="11">
        <v>46210.472442129598</v>
      </c>
      <c r="E15507" t="s">
        <v>19361</v>
      </c>
      <c r="F15507" t="s">
        <v>6415</v>
      </c>
      <c r="G15507" t="s">
        <v>18652</v>
      </c>
      <c r="H15507" t="s">
        <v>6360</v>
      </c>
      <c r="I15507" t="s">
        <v>6636</v>
      </c>
      <c r="J15507" t="s">
        <v>6636</v>
      </c>
      <c r="K15507" t="s">
        <v>19362</v>
      </c>
      <c r="L15507" t="s">
        <v>1870</v>
      </c>
      <c r="M15507" t="s">
        <v>19363</v>
      </c>
      <c r="N15507" t="s">
        <v>9681</v>
      </c>
      <c r="O15507" t="s">
        <v>9682</v>
      </c>
      <c r="P15507">
        <v>8500000</v>
      </c>
      <c r="Q15507" t="s">
        <v>6778</v>
      </c>
      <c r="R15507" t="s">
        <v>6779</v>
      </c>
      <c r="S15507" s="12"/>
      <c r="T15507" s="13"/>
      <c r="U15507" t="s">
        <v>6724</v>
      </c>
    </row>
    <row r="15508" spans="1:21" x14ac:dyDescent="0.25">
      <c r="A15508" t="s">
        <v>6637</v>
      </c>
      <c r="B15508" s="12">
        <v>85872</v>
      </c>
      <c r="C15508" t="s">
        <v>19380</v>
      </c>
      <c r="D15508" s="11">
        <v>46210.497071759302</v>
      </c>
      <c r="E15508" t="s">
        <v>19381</v>
      </c>
      <c r="F15508" t="s">
        <v>6415</v>
      </c>
      <c r="G15508" t="s">
        <v>6448</v>
      </c>
      <c r="H15508" t="s">
        <v>6360</v>
      </c>
      <c r="I15508" t="s">
        <v>65</v>
      </c>
      <c r="J15508" t="s">
        <v>132</v>
      </c>
      <c r="K15508" t="s">
        <v>19382</v>
      </c>
      <c r="L15508" t="s">
        <v>151</v>
      </c>
      <c r="M15508" t="s">
        <v>19383</v>
      </c>
      <c r="N15508" t="s">
        <v>7469</v>
      </c>
      <c r="O15508" t="s">
        <v>9718</v>
      </c>
      <c r="P15508">
        <v>4258000</v>
      </c>
      <c r="Q15508" t="s">
        <v>6636</v>
      </c>
      <c r="R15508" t="s">
        <v>6636</v>
      </c>
      <c r="S15508" s="12"/>
      <c r="T15508" s="13"/>
      <c r="U15508" t="s">
        <v>6636</v>
      </c>
    </row>
    <row r="15509" spans="1:21" x14ac:dyDescent="0.25">
      <c r="A15509" t="s">
        <v>6637</v>
      </c>
      <c r="B15509" s="12">
        <v>85872</v>
      </c>
      <c r="C15509" t="s">
        <v>19380</v>
      </c>
      <c r="D15509" s="11">
        <v>46210.497071759302</v>
      </c>
      <c r="E15509" t="s">
        <v>19381</v>
      </c>
      <c r="F15509" t="s">
        <v>6415</v>
      </c>
      <c r="G15509" t="s">
        <v>6447</v>
      </c>
      <c r="H15509" t="s">
        <v>6360</v>
      </c>
      <c r="I15509" t="s">
        <v>65</v>
      </c>
      <c r="J15509" t="s">
        <v>132</v>
      </c>
      <c r="K15509" t="s">
        <v>19382</v>
      </c>
      <c r="L15509" t="s">
        <v>151</v>
      </c>
      <c r="M15509" t="s">
        <v>19383</v>
      </c>
      <c r="N15509" t="s">
        <v>7469</v>
      </c>
      <c r="O15509" t="s">
        <v>9718</v>
      </c>
      <c r="P15509">
        <v>4258000</v>
      </c>
      <c r="Q15509" t="s">
        <v>6636</v>
      </c>
      <c r="R15509" t="s">
        <v>6636</v>
      </c>
      <c r="S15509" s="12"/>
      <c r="T15509" s="13"/>
      <c r="U15509" t="s">
        <v>6636</v>
      </c>
    </row>
    <row r="15510" spans="1:21" x14ac:dyDescent="0.25">
      <c r="A15510" t="s">
        <v>6619</v>
      </c>
      <c r="B15510" s="12">
        <v>85834</v>
      </c>
      <c r="C15510" t="s">
        <v>19374</v>
      </c>
      <c r="D15510" s="11">
        <v>46210.576226851903</v>
      </c>
      <c r="E15510" t="s">
        <v>19375</v>
      </c>
      <c r="F15510" t="s">
        <v>6415</v>
      </c>
      <c r="G15510" t="s">
        <v>6392</v>
      </c>
      <c r="H15510" t="s">
        <v>6360</v>
      </c>
      <c r="I15510" t="s">
        <v>65</v>
      </c>
      <c r="J15510" t="s">
        <v>636</v>
      </c>
      <c r="K15510" t="s">
        <v>19199</v>
      </c>
      <c r="L15510" t="s">
        <v>5086</v>
      </c>
      <c r="M15510" t="s">
        <v>19200</v>
      </c>
      <c r="N15510" t="s">
        <v>7469</v>
      </c>
      <c r="O15510" t="s">
        <v>7470</v>
      </c>
      <c r="P15510">
        <v>5360000</v>
      </c>
      <c r="Q15510" t="s">
        <v>6636</v>
      </c>
      <c r="R15510" t="s">
        <v>6636</v>
      </c>
      <c r="S15510" s="12"/>
      <c r="T15510" s="13"/>
      <c r="U15510" t="s">
        <v>6636</v>
      </c>
    </row>
    <row r="15511" spans="1:21" x14ac:dyDescent="0.25">
      <c r="A15511" t="s">
        <v>6619</v>
      </c>
      <c r="B15511" s="12">
        <v>85834</v>
      </c>
      <c r="C15511" t="s">
        <v>19374</v>
      </c>
      <c r="D15511" s="11">
        <v>46210.576226851903</v>
      </c>
      <c r="E15511" t="s">
        <v>19375</v>
      </c>
      <c r="F15511" t="s">
        <v>6415</v>
      </c>
      <c r="G15511" t="s">
        <v>6390</v>
      </c>
      <c r="H15511" t="s">
        <v>6360</v>
      </c>
      <c r="I15511" t="s">
        <v>65</v>
      </c>
      <c r="J15511" t="s">
        <v>636</v>
      </c>
      <c r="K15511" t="s">
        <v>19199</v>
      </c>
      <c r="L15511" t="s">
        <v>5086</v>
      </c>
      <c r="M15511" t="s">
        <v>19200</v>
      </c>
      <c r="N15511" t="s">
        <v>7469</v>
      </c>
      <c r="O15511" t="s">
        <v>7470</v>
      </c>
      <c r="P15511">
        <v>5360000</v>
      </c>
      <c r="Q15511" t="s">
        <v>6636</v>
      </c>
      <c r="R15511" t="s">
        <v>6636</v>
      </c>
      <c r="S15511" s="12"/>
      <c r="T15511" s="13"/>
      <c r="U15511" t="s">
        <v>6636</v>
      </c>
    </row>
    <row r="15512" spans="1:21" x14ac:dyDescent="0.25">
      <c r="A15512" t="s">
        <v>6619</v>
      </c>
      <c r="B15512" s="12">
        <v>85834</v>
      </c>
      <c r="C15512" t="s">
        <v>19374</v>
      </c>
      <c r="D15512" s="11">
        <v>46210.576226851903</v>
      </c>
      <c r="E15512" t="s">
        <v>19375</v>
      </c>
      <c r="F15512" t="s">
        <v>6415</v>
      </c>
      <c r="G15512" t="s">
        <v>6388</v>
      </c>
      <c r="H15512" t="s">
        <v>6360</v>
      </c>
      <c r="I15512" t="s">
        <v>65</v>
      </c>
      <c r="J15512" t="s">
        <v>636</v>
      </c>
      <c r="K15512" t="s">
        <v>19199</v>
      </c>
      <c r="L15512" t="s">
        <v>5086</v>
      </c>
      <c r="M15512" t="s">
        <v>19200</v>
      </c>
      <c r="N15512" t="s">
        <v>7469</v>
      </c>
      <c r="O15512" t="s">
        <v>7470</v>
      </c>
      <c r="P15512">
        <v>5360000</v>
      </c>
      <c r="Q15512" t="s">
        <v>6636</v>
      </c>
      <c r="R15512" t="s">
        <v>6636</v>
      </c>
      <c r="S15512" s="12"/>
      <c r="T15512" s="13"/>
      <c r="U15512" t="s">
        <v>6636</v>
      </c>
    </row>
    <row r="15513" spans="1:21" x14ac:dyDescent="0.25">
      <c r="A15513" t="s">
        <v>6637</v>
      </c>
      <c r="B15513" s="12">
        <v>86092</v>
      </c>
      <c r="C15513" t="s">
        <v>19384</v>
      </c>
      <c r="D15513" s="11">
        <v>46210.742557870399</v>
      </c>
      <c r="E15513" t="s">
        <v>19385</v>
      </c>
      <c r="F15513" t="s">
        <v>6415</v>
      </c>
      <c r="G15513" t="s">
        <v>18959</v>
      </c>
      <c r="H15513" t="s">
        <v>6360</v>
      </c>
      <c r="I15513" t="s">
        <v>65</v>
      </c>
      <c r="J15513" t="s">
        <v>57</v>
      </c>
      <c r="K15513" t="s">
        <v>19386</v>
      </c>
      <c r="L15513" t="s">
        <v>2629</v>
      </c>
      <c r="M15513" t="s">
        <v>19387</v>
      </c>
      <c r="N15513" t="s">
        <v>7469</v>
      </c>
      <c r="O15513" t="s">
        <v>7470</v>
      </c>
      <c r="P15513">
        <v>5360000</v>
      </c>
      <c r="Q15513" t="s">
        <v>6636</v>
      </c>
      <c r="R15513" t="s">
        <v>6636</v>
      </c>
      <c r="S15513" s="12"/>
      <c r="T15513" s="13"/>
      <c r="U15513" t="s">
        <v>6636</v>
      </c>
    </row>
    <row r="15514" spans="1:21" x14ac:dyDescent="0.25">
      <c r="A15514" t="s">
        <v>6637</v>
      </c>
      <c r="B15514" s="12">
        <v>85914</v>
      </c>
      <c r="C15514" t="s">
        <v>19384</v>
      </c>
      <c r="D15514" s="11">
        <v>46210.742557870399</v>
      </c>
      <c r="E15514" t="s">
        <v>19385</v>
      </c>
      <c r="F15514" t="s">
        <v>6415</v>
      </c>
      <c r="G15514" t="s">
        <v>18959</v>
      </c>
      <c r="H15514" t="s">
        <v>6360</v>
      </c>
      <c r="I15514" t="s">
        <v>65</v>
      </c>
      <c r="J15514" t="s">
        <v>57</v>
      </c>
      <c r="K15514" t="s">
        <v>19388</v>
      </c>
      <c r="L15514" t="s">
        <v>2629</v>
      </c>
      <c r="M15514" t="s">
        <v>19389</v>
      </c>
      <c r="N15514" t="s">
        <v>7469</v>
      </c>
      <c r="O15514" t="s">
        <v>7470</v>
      </c>
      <c r="P15514">
        <v>5760000</v>
      </c>
      <c r="Q15514" t="s">
        <v>6636</v>
      </c>
      <c r="R15514" t="s">
        <v>6636</v>
      </c>
      <c r="S15514" s="12"/>
      <c r="T15514" s="13"/>
      <c r="U15514" t="s">
        <v>6636</v>
      </c>
    </row>
    <row r="15515" spans="1:21" x14ac:dyDescent="0.25">
      <c r="A15515" t="s">
        <v>6637</v>
      </c>
      <c r="B15515" s="12">
        <v>86494</v>
      </c>
      <c r="C15515" t="s">
        <v>9732</v>
      </c>
      <c r="D15515" s="11">
        <v>46210.792476851799</v>
      </c>
      <c r="E15515" t="s">
        <v>9733</v>
      </c>
      <c r="F15515" t="s">
        <v>6415</v>
      </c>
      <c r="G15515" t="s">
        <v>6372</v>
      </c>
      <c r="H15515" t="s">
        <v>6360</v>
      </c>
      <c r="I15515" t="s">
        <v>65</v>
      </c>
      <c r="J15515" t="s">
        <v>219</v>
      </c>
      <c r="K15515" t="s">
        <v>19390</v>
      </c>
      <c r="L15515" t="s">
        <v>18336</v>
      </c>
      <c r="M15515" t="s">
        <v>19391</v>
      </c>
      <c r="N15515" t="s">
        <v>7469</v>
      </c>
      <c r="O15515" t="s">
        <v>7470</v>
      </c>
      <c r="P15515">
        <v>5360000</v>
      </c>
      <c r="Q15515" t="s">
        <v>6636</v>
      </c>
      <c r="R15515" t="s">
        <v>6636</v>
      </c>
      <c r="S15515" s="12"/>
      <c r="T15515" s="13"/>
      <c r="U15515" t="s">
        <v>6721</v>
      </c>
    </row>
    <row r="15516" spans="1:21" x14ac:dyDescent="0.25">
      <c r="A15516" t="s">
        <v>6637</v>
      </c>
      <c r="B15516" s="12">
        <v>86212</v>
      </c>
      <c r="C15516" t="s">
        <v>9732</v>
      </c>
      <c r="D15516" s="11">
        <v>46210.792476851799</v>
      </c>
      <c r="E15516" t="s">
        <v>9733</v>
      </c>
      <c r="F15516" t="s">
        <v>6415</v>
      </c>
      <c r="G15516" t="s">
        <v>11143</v>
      </c>
      <c r="H15516" t="s">
        <v>6360</v>
      </c>
      <c r="I15516" t="s">
        <v>65</v>
      </c>
      <c r="J15516" t="s">
        <v>219</v>
      </c>
      <c r="K15516" t="s">
        <v>19392</v>
      </c>
      <c r="L15516" t="s">
        <v>18336</v>
      </c>
      <c r="M15516" t="s">
        <v>19393</v>
      </c>
      <c r="N15516" t="s">
        <v>7469</v>
      </c>
      <c r="O15516" t="s">
        <v>7470</v>
      </c>
      <c r="P15516">
        <v>6460000</v>
      </c>
      <c r="Q15516" t="s">
        <v>6636</v>
      </c>
      <c r="R15516" t="s">
        <v>6636</v>
      </c>
      <c r="S15516" s="12"/>
      <c r="T15516" s="13"/>
      <c r="U15516" t="s">
        <v>6721</v>
      </c>
    </row>
    <row r="15517" spans="1:21" x14ac:dyDescent="0.25">
      <c r="A15517" t="s">
        <v>6619</v>
      </c>
      <c r="B15517" s="12">
        <v>85872</v>
      </c>
      <c r="C15517" t="s">
        <v>19380</v>
      </c>
      <c r="D15517" s="11">
        <v>46210.814328703702</v>
      </c>
      <c r="E15517" t="s">
        <v>19381</v>
      </c>
      <c r="F15517" t="s">
        <v>6415</v>
      </c>
      <c r="G15517" t="s">
        <v>6448</v>
      </c>
      <c r="H15517" t="s">
        <v>6360</v>
      </c>
      <c r="I15517" t="s">
        <v>65</v>
      </c>
      <c r="J15517" t="s">
        <v>132</v>
      </c>
      <c r="K15517" t="s">
        <v>19382</v>
      </c>
      <c r="L15517" t="s">
        <v>151</v>
      </c>
      <c r="M15517" t="s">
        <v>19383</v>
      </c>
      <c r="N15517" t="s">
        <v>7469</v>
      </c>
      <c r="O15517" t="s">
        <v>9718</v>
      </c>
      <c r="P15517">
        <v>4258000</v>
      </c>
      <c r="Q15517" t="s">
        <v>6636</v>
      </c>
      <c r="R15517" t="s">
        <v>6636</v>
      </c>
      <c r="S15517" s="12"/>
      <c r="T15517" s="13"/>
      <c r="U15517" t="s">
        <v>6636</v>
      </c>
    </row>
    <row r="15518" spans="1:21" x14ac:dyDescent="0.25">
      <c r="A15518" t="s">
        <v>6619</v>
      </c>
      <c r="B15518" s="12">
        <v>85872</v>
      </c>
      <c r="C15518" t="s">
        <v>19380</v>
      </c>
      <c r="D15518" s="11">
        <v>46210.814328703702</v>
      </c>
      <c r="E15518" t="s">
        <v>19381</v>
      </c>
      <c r="F15518" t="s">
        <v>6415</v>
      </c>
      <c r="G15518" t="s">
        <v>6447</v>
      </c>
      <c r="H15518" t="s">
        <v>6360</v>
      </c>
      <c r="I15518" t="s">
        <v>65</v>
      </c>
      <c r="J15518" t="s">
        <v>132</v>
      </c>
      <c r="K15518" t="s">
        <v>19382</v>
      </c>
      <c r="L15518" t="s">
        <v>151</v>
      </c>
      <c r="M15518" t="s">
        <v>19383</v>
      </c>
      <c r="N15518" t="s">
        <v>7469</v>
      </c>
      <c r="O15518" t="s">
        <v>9718</v>
      </c>
      <c r="P15518">
        <v>4258000</v>
      </c>
      <c r="Q15518" t="s">
        <v>6636</v>
      </c>
      <c r="R15518" t="s">
        <v>6636</v>
      </c>
      <c r="S15518" s="12"/>
      <c r="T15518" s="13"/>
      <c r="U15518" t="s">
        <v>6636</v>
      </c>
    </row>
    <row r="15519" spans="1:21" x14ac:dyDescent="0.25">
      <c r="A15519" t="s">
        <v>6619</v>
      </c>
      <c r="B15519" s="12">
        <v>85876</v>
      </c>
      <c r="C15519" t="s">
        <v>19376</v>
      </c>
      <c r="D15519" s="11">
        <v>46210.854386574101</v>
      </c>
      <c r="E15519" t="s">
        <v>19377</v>
      </c>
      <c r="F15519" t="s">
        <v>6415</v>
      </c>
      <c r="G15519" t="s">
        <v>18987</v>
      </c>
      <c r="H15519" t="s">
        <v>6360</v>
      </c>
      <c r="I15519" t="s">
        <v>65</v>
      </c>
      <c r="J15519" t="s">
        <v>636</v>
      </c>
      <c r="K15519" t="s">
        <v>19378</v>
      </c>
      <c r="L15519" t="s">
        <v>224</v>
      </c>
      <c r="M15519" t="s">
        <v>19379</v>
      </c>
      <c r="N15519" t="s">
        <v>7469</v>
      </c>
      <c r="O15519" t="s">
        <v>9718</v>
      </c>
      <c r="P15519">
        <v>4760000</v>
      </c>
      <c r="Q15519" t="s">
        <v>6636</v>
      </c>
      <c r="R15519" t="s">
        <v>6636</v>
      </c>
      <c r="S15519" s="12"/>
      <c r="T15519" s="13"/>
      <c r="U15519" t="s">
        <v>6636</v>
      </c>
    </row>
    <row r="15520" spans="1:21" x14ac:dyDescent="0.25">
      <c r="A15520" t="s">
        <v>6637</v>
      </c>
      <c r="B15520" s="12">
        <v>85956</v>
      </c>
      <c r="C15520" t="s">
        <v>19394</v>
      </c>
      <c r="D15520" s="11">
        <v>46211.686921296299</v>
      </c>
      <c r="E15520" t="s">
        <v>19395</v>
      </c>
      <c r="F15520" t="s">
        <v>6415</v>
      </c>
      <c r="G15520" t="s">
        <v>18652</v>
      </c>
      <c r="H15520" t="s">
        <v>6360</v>
      </c>
      <c r="I15520" t="s">
        <v>55</v>
      </c>
      <c r="J15520" t="s">
        <v>643</v>
      </c>
      <c r="K15520" t="s">
        <v>19252</v>
      </c>
      <c r="L15520" t="s">
        <v>1870</v>
      </c>
      <c r="M15520" t="s">
        <v>19253</v>
      </c>
      <c r="N15520" t="s">
        <v>7469</v>
      </c>
      <c r="O15520" t="s">
        <v>9718</v>
      </c>
      <c r="P15520">
        <v>5100000</v>
      </c>
      <c r="Q15520" t="s">
        <v>6636</v>
      </c>
      <c r="R15520" t="s">
        <v>6636</v>
      </c>
      <c r="S15520" s="12"/>
      <c r="T15520" s="13"/>
      <c r="U15520" t="s">
        <v>6724</v>
      </c>
    </row>
    <row r="15521" spans="1:21" x14ac:dyDescent="0.25">
      <c r="A15521" t="s">
        <v>6619</v>
      </c>
      <c r="B15521" s="12">
        <v>85956</v>
      </c>
      <c r="C15521" t="s">
        <v>19394</v>
      </c>
      <c r="D15521" s="11">
        <v>46211.749606481499</v>
      </c>
      <c r="E15521" t="s">
        <v>19395</v>
      </c>
      <c r="F15521" t="s">
        <v>6415</v>
      </c>
      <c r="G15521" t="s">
        <v>18652</v>
      </c>
      <c r="H15521" t="s">
        <v>6360</v>
      </c>
      <c r="I15521" t="s">
        <v>55</v>
      </c>
      <c r="J15521" t="s">
        <v>643</v>
      </c>
      <c r="K15521" t="s">
        <v>19252</v>
      </c>
      <c r="L15521" t="s">
        <v>1870</v>
      </c>
      <c r="M15521" t="s">
        <v>19253</v>
      </c>
      <c r="N15521" t="s">
        <v>7469</v>
      </c>
      <c r="O15521" t="s">
        <v>9718</v>
      </c>
      <c r="P15521">
        <v>5100000</v>
      </c>
      <c r="Q15521" t="s">
        <v>6636</v>
      </c>
      <c r="R15521" t="s">
        <v>6636</v>
      </c>
      <c r="S15521" s="12"/>
      <c r="T15521" s="13"/>
      <c r="U15521" t="s">
        <v>6724</v>
      </c>
    </row>
    <row r="15522" spans="1:21" x14ac:dyDescent="0.25">
      <c r="A15522" t="s">
        <v>6637</v>
      </c>
      <c r="B15522" s="12">
        <v>86018</v>
      </c>
      <c r="C15522" t="s">
        <v>19396</v>
      </c>
      <c r="D15522" s="11">
        <v>46212.474537037</v>
      </c>
      <c r="E15522" t="s">
        <v>19397</v>
      </c>
      <c r="F15522" t="s">
        <v>6415</v>
      </c>
      <c r="G15522" t="s">
        <v>18679</v>
      </c>
      <c r="H15522" t="s">
        <v>6360</v>
      </c>
      <c r="I15522" t="s">
        <v>65</v>
      </c>
      <c r="J15522" t="s">
        <v>57</v>
      </c>
      <c r="K15522" t="s">
        <v>18870</v>
      </c>
      <c r="L15522" t="s">
        <v>1668</v>
      </c>
      <c r="M15522" t="s">
        <v>6636</v>
      </c>
      <c r="N15522" t="s">
        <v>7014</v>
      </c>
      <c r="O15522" t="s">
        <v>9695</v>
      </c>
      <c r="P15522">
        <v>6619800</v>
      </c>
      <c r="Q15522" t="s">
        <v>6778</v>
      </c>
      <c r="R15522" t="s">
        <v>6779</v>
      </c>
      <c r="S15522" s="12"/>
      <c r="T15522" s="13"/>
      <c r="U15522" t="s">
        <v>13240</v>
      </c>
    </row>
    <row r="15523" spans="1:21" x14ac:dyDescent="0.25">
      <c r="A15523" t="s">
        <v>6637</v>
      </c>
      <c r="B15523" s="12">
        <v>86018</v>
      </c>
      <c r="C15523" t="s">
        <v>19396</v>
      </c>
      <c r="D15523" s="11">
        <v>46212.474537037</v>
      </c>
      <c r="E15523" t="s">
        <v>19397</v>
      </c>
      <c r="F15523" t="s">
        <v>6415</v>
      </c>
      <c r="G15523" t="s">
        <v>18684</v>
      </c>
      <c r="H15523" t="s">
        <v>6360</v>
      </c>
      <c r="I15523" t="s">
        <v>65</v>
      </c>
      <c r="J15523" t="s">
        <v>57</v>
      </c>
      <c r="K15523" t="s">
        <v>18870</v>
      </c>
      <c r="L15523" t="s">
        <v>1668</v>
      </c>
      <c r="M15523" t="s">
        <v>6636</v>
      </c>
      <c r="N15523" t="s">
        <v>7014</v>
      </c>
      <c r="O15523" t="s">
        <v>9695</v>
      </c>
      <c r="P15523">
        <v>6619800</v>
      </c>
      <c r="Q15523" t="s">
        <v>6778</v>
      </c>
      <c r="R15523" t="s">
        <v>6779</v>
      </c>
      <c r="S15523" s="12"/>
      <c r="T15523" s="13"/>
      <c r="U15523" t="s">
        <v>13240</v>
      </c>
    </row>
    <row r="15524" spans="1:21" x14ac:dyDescent="0.25">
      <c r="A15524" t="s">
        <v>6619</v>
      </c>
      <c r="B15524" s="12">
        <v>85996</v>
      </c>
      <c r="C15524" t="s">
        <v>19398</v>
      </c>
      <c r="D15524" s="11">
        <v>46212.551215277803</v>
      </c>
      <c r="E15524" t="s">
        <v>19399</v>
      </c>
      <c r="F15524" t="s">
        <v>6415</v>
      </c>
      <c r="G15524" t="s">
        <v>6367</v>
      </c>
      <c r="H15524" t="s">
        <v>6360</v>
      </c>
      <c r="I15524" t="s">
        <v>55</v>
      </c>
      <c r="J15524" t="s">
        <v>737</v>
      </c>
      <c r="K15524" t="s">
        <v>18637</v>
      </c>
      <c r="L15524" t="s">
        <v>18638</v>
      </c>
      <c r="M15524" t="s">
        <v>18639</v>
      </c>
      <c r="N15524" t="s">
        <v>7469</v>
      </c>
      <c r="O15524" t="s">
        <v>7470</v>
      </c>
      <c r="P15524">
        <v>6460000</v>
      </c>
      <c r="Q15524" t="s">
        <v>6636</v>
      </c>
      <c r="R15524" t="s">
        <v>6636</v>
      </c>
      <c r="S15524" s="12"/>
      <c r="T15524" s="13"/>
      <c r="U15524" t="s">
        <v>7560</v>
      </c>
    </row>
    <row r="15525" spans="1:21" x14ac:dyDescent="0.25">
      <c r="A15525" t="s">
        <v>6619</v>
      </c>
      <c r="B15525" s="12">
        <v>85996</v>
      </c>
      <c r="C15525" t="s">
        <v>19398</v>
      </c>
      <c r="D15525" s="11">
        <v>46212.551215277803</v>
      </c>
      <c r="E15525" t="s">
        <v>19399</v>
      </c>
      <c r="F15525" t="s">
        <v>6415</v>
      </c>
      <c r="G15525" t="s">
        <v>6365</v>
      </c>
      <c r="H15525" t="s">
        <v>6360</v>
      </c>
      <c r="I15525" t="s">
        <v>55</v>
      </c>
      <c r="J15525" t="s">
        <v>737</v>
      </c>
      <c r="K15525" t="s">
        <v>18637</v>
      </c>
      <c r="L15525" t="s">
        <v>18638</v>
      </c>
      <c r="M15525" t="s">
        <v>18639</v>
      </c>
      <c r="N15525" t="s">
        <v>7469</v>
      </c>
      <c r="O15525" t="s">
        <v>7470</v>
      </c>
      <c r="P15525">
        <v>6460000</v>
      </c>
      <c r="Q15525" t="s">
        <v>6636</v>
      </c>
      <c r="R15525" t="s">
        <v>6636</v>
      </c>
      <c r="S15525" s="12"/>
      <c r="T15525" s="13"/>
      <c r="U15525" t="s">
        <v>7560</v>
      </c>
    </row>
    <row r="15526" spans="1:21" x14ac:dyDescent="0.25">
      <c r="A15526" t="s">
        <v>6619</v>
      </c>
      <c r="B15526" s="12">
        <v>86012</v>
      </c>
      <c r="C15526" t="s">
        <v>19273</v>
      </c>
      <c r="D15526" s="11">
        <v>46212.598483796297</v>
      </c>
      <c r="E15526" t="s">
        <v>19274</v>
      </c>
      <c r="F15526" t="s">
        <v>6415</v>
      </c>
      <c r="G15526" t="s">
        <v>6367</v>
      </c>
      <c r="H15526" t="s">
        <v>6360</v>
      </c>
      <c r="I15526" t="s">
        <v>65</v>
      </c>
      <c r="J15526" t="s">
        <v>219</v>
      </c>
      <c r="K15526" t="s">
        <v>19275</v>
      </c>
      <c r="L15526" t="s">
        <v>18638</v>
      </c>
      <c r="M15526" t="s">
        <v>19276</v>
      </c>
      <c r="N15526" t="s">
        <v>7469</v>
      </c>
      <c r="O15526" t="s">
        <v>9718</v>
      </c>
      <c r="P15526">
        <v>4760000</v>
      </c>
      <c r="Q15526" t="s">
        <v>6636</v>
      </c>
      <c r="R15526" t="s">
        <v>6636</v>
      </c>
      <c r="S15526" s="12"/>
      <c r="T15526" s="13"/>
      <c r="U15526" t="s">
        <v>6636</v>
      </c>
    </row>
    <row r="15527" spans="1:21" x14ac:dyDescent="0.25">
      <c r="A15527" t="s">
        <v>6619</v>
      </c>
      <c r="B15527" s="12">
        <v>86012</v>
      </c>
      <c r="C15527" t="s">
        <v>19273</v>
      </c>
      <c r="D15527" s="11">
        <v>46212.598483796297</v>
      </c>
      <c r="E15527" t="s">
        <v>19274</v>
      </c>
      <c r="F15527" t="s">
        <v>6415</v>
      </c>
      <c r="G15527" t="s">
        <v>6365</v>
      </c>
      <c r="H15527" t="s">
        <v>6360</v>
      </c>
      <c r="I15527" t="s">
        <v>65</v>
      </c>
      <c r="J15527" t="s">
        <v>219</v>
      </c>
      <c r="K15527" t="s">
        <v>19275</v>
      </c>
      <c r="L15527" t="s">
        <v>18638</v>
      </c>
      <c r="M15527" t="s">
        <v>19276</v>
      </c>
      <c r="N15527" t="s">
        <v>7469</v>
      </c>
      <c r="O15527" t="s">
        <v>9718</v>
      </c>
      <c r="P15527">
        <v>4760000</v>
      </c>
      <c r="Q15527" t="s">
        <v>6636</v>
      </c>
      <c r="R15527" t="s">
        <v>6636</v>
      </c>
      <c r="S15527" s="12"/>
      <c r="T15527" s="13"/>
      <c r="U15527" t="s">
        <v>6636</v>
      </c>
    </row>
    <row r="15528" spans="1:21" x14ac:dyDescent="0.25">
      <c r="A15528" t="s">
        <v>6619</v>
      </c>
      <c r="B15528" s="12">
        <v>86018</v>
      </c>
      <c r="C15528" t="s">
        <v>19396</v>
      </c>
      <c r="D15528" s="11">
        <v>46212.623900462997</v>
      </c>
      <c r="E15528" t="s">
        <v>19397</v>
      </c>
      <c r="F15528" t="s">
        <v>6415</v>
      </c>
      <c r="G15528" t="s">
        <v>18679</v>
      </c>
      <c r="H15528" t="s">
        <v>6360</v>
      </c>
      <c r="I15528" t="s">
        <v>65</v>
      </c>
      <c r="J15528" t="s">
        <v>57</v>
      </c>
      <c r="K15528" t="s">
        <v>18870</v>
      </c>
      <c r="L15528" t="s">
        <v>1668</v>
      </c>
      <c r="M15528" t="s">
        <v>6636</v>
      </c>
      <c r="N15528" t="s">
        <v>7014</v>
      </c>
      <c r="O15528" t="s">
        <v>9695</v>
      </c>
      <c r="P15528">
        <v>6619800</v>
      </c>
      <c r="Q15528" t="s">
        <v>6778</v>
      </c>
      <c r="R15528" t="s">
        <v>6779</v>
      </c>
      <c r="S15528" s="12"/>
      <c r="T15528" s="13"/>
      <c r="U15528" t="s">
        <v>13240</v>
      </c>
    </row>
    <row r="15529" spans="1:21" x14ac:dyDescent="0.25">
      <c r="A15529" t="s">
        <v>6619</v>
      </c>
      <c r="B15529" s="12">
        <v>86018</v>
      </c>
      <c r="C15529" t="s">
        <v>19396</v>
      </c>
      <c r="D15529" s="11">
        <v>46212.623900462997</v>
      </c>
      <c r="E15529" t="s">
        <v>19397</v>
      </c>
      <c r="F15529" t="s">
        <v>6415</v>
      </c>
      <c r="G15529" t="s">
        <v>18684</v>
      </c>
      <c r="H15529" t="s">
        <v>6360</v>
      </c>
      <c r="I15529" t="s">
        <v>65</v>
      </c>
      <c r="J15529" t="s">
        <v>57</v>
      </c>
      <c r="K15529" t="s">
        <v>18870</v>
      </c>
      <c r="L15529" t="s">
        <v>1668</v>
      </c>
      <c r="M15529" t="s">
        <v>6636</v>
      </c>
      <c r="N15529" t="s">
        <v>7014</v>
      </c>
      <c r="O15529" t="s">
        <v>9695</v>
      </c>
      <c r="P15529">
        <v>6619800</v>
      </c>
      <c r="Q15529" t="s">
        <v>6778</v>
      </c>
      <c r="R15529" t="s">
        <v>6779</v>
      </c>
      <c r="S15529" s="12"/>
      <c r="T15529" s="13"/>
      <c r="U15529" t="s">
        <v>13240</v>
      </c>
    </row>
    <row r="15530" spans="1:21" x14ac:dyDescent="0.25">
      <c r="A15530" t="s">
        <v>6637</v>
      </c>
      <c r="B15530" s="12">
        <v>86042</v>
      </c>
      <c r="C15530" t="s">
        <v>19400</v>
      </c>
      <c r="D15530" s="11">
        <v>46212.715740740699</v>
      </c>
      <c r="E15530" t="s">
        <v>19401</v>
      </c>
      <c r="F15530" t="s">
        <v>6415</v>
      </c>
      <c r="G15530" t="s">
        <v>6445</v>
      </c>
      <c r="H15530" t="s">
        <v>6360</v>
      </c>
      <c r="I15530" t="s">
        <v>6636</v>
      </c>
      <c r="J15530" t="s">
        <v>6636</v>
      </c>
      <c r="K15530" t="s">
        <v>19402</v>
      </c>
      <c r="L15530" t="s">
        <v>160</v>
      </c>
      <c r="M15530" t="s">
        <v>19403</v>
      </c>
      <c r="N15530" t="s">
        <v>7469</v>
      </c>
      <c r="O15530" t="s">
        <v>9718</v>
      </c>
      <c r="P15530">
        <v>4500000</v>
      </c>
      <c r="Q15530" t="s">
        <v>6893</v>
      </c>
      <c r="R15530" t="s">
        <v>6779</v>
      </c>
      <c r="S15530" s="12"/>
      <c r="T15530" s="13"/>
      <c r="U15530" t="s">
        <v>7056</v>
      </c>
    </row>
    <row r="15531" spans="1:21" x14ac:dyDescent="0.25">
      <c r="A15531" t="s">
        <v>6619</v>
      </c>
      <c r="B15531" s="12">
        <v>86042</v>
      </c>
      <c r="C15531" t="s">
        <v>19400</v>
      </c>
      <c r="D15531" s="11">
        <v>46212.804618055598</v>
      </c>
      <c r="E15531" t="s">
        <v>19401</v>
      </c>
      <c r="F15531" t="s">
        <v>6415</v>
      </c>
      <c r="G15531" t="s">
        <v>6445</v>
      </c>
      <c r="H15531" t="s">
        <v>6360</v>
      </c>
      <c r="I15531" t="s">
        <v>6636</v>
      </c>
      <c r="J15531" t="s">
        <v>6636</v>
      </c>
      <c r="K15531" t="s">
        <v>19402</v>
      </c>
      <c r="L15531" t="s">
        <v>160</v>
      </c>
      <c r="M15531" t="s">
        <v>19403</v>
      </c>
      <c r="N15531" t="s">
        <v>7469</v>
      </c>
      <c r="O15531" t="s">
        <v>9718</v>
      </c>
      <c r="P15531">
        <v>4500000</v>
      </c>
      <c r="Q15531" t="s">
        <v>6893</v>
      </c>
      <c r="R15531" t="s">
        <v>6779</v>
      </c>
      <c r="S15531" s="12"/>
      <c r="T15531" s="13"/>
      <c r="U15531" t="s">
        <v>7056</v>
      </c>
    </row>
    <row r="15532" spans="1:21" x14ac:dyDescent="0.25">
      <c r="A15532" t="s">
        <v>6637</v>
      </c>
      <c r="B15532" s="12">
        <v>86070</v>
      </c>
      <c r="C15532" t="s">
        <v>19404</v>
      </c>
      <c r="D15532" s="11">
        <v>46212.947800925896</v>
      </c>
      <c r="E15532" t="s">
        <v>19405</v>
      </c>
      <c r="F15532" t="s">
        <v>6415</v>
      </c>
      <c r="G15532" t="s">
        <v>6445</v>
      </c>
      <c r="H15532" t="s">
        <v>6360</v>
      </c>
      <c r="I15532" t="s">
        <v>65</v>
      </c>
      <c r="J15532" t="s">
        <v>67</v>
      </c>
      <c r="K15532" t="s">
        <v>19402</v>
      </c>
      <c r="L15532" t="s">
        <v>160</v>
      </c>
      <c r="M15532" t="s">
        <v>19403</v>
      </c>
      <c r="N15532" t="s">
        <v>7469</v>
      </c>
      <c r="O15532" t="s">
        <v>9718</v>
      </c>
      <c r="P15532">
        <v>4500000</v>
      </c>
      <c r="Q15532" t="s">
        <v>6636</v>
      </c>
      <c r="R15532" t="s">
        <v>6636</v>
      </c>
      <c r="S15532" s="12"/>
      <c r="T15532" s="13"/>
      <c r="U15532" t="s">
        <v>7056</v>
      </c>
    </row>
    <row r="15533" spans="1:21" x14ac:dyDescent="0.25">
      <c r="A15533" t="s">
        <v>6614</v>
      </c>
      <c r="B15533" s="12"/>
      <c r="C15533" t="s">
        <v>19406</v>
      </c>
      <c r="D15533" s="11">
        <v>46213</v>
      </c>
      <c r="E15533" t="s">
        <v>19407</v>
      </c>
      <c r="F15533" t="s">
        <v>6415</v>
      </c>
      <c r="G15533" t="s">
        <v>6636</v>
      </c>
      <c r="H15533" t="s">
        <v>6360</v>
      </c>
      <c r="I15533" t="s">
        <v>6636</v>
      </c>
      <c r="J15533" t="s">
        <v>6636</v>
      </c>
      <c r="K15533" t="s">
        <v>6636</v>
      </c>
      <c r="L15533" t="s">
        <v>6636</v>
      </c>
      <c r="M15533" t="s">
        <v>6636</v>
      </c>
      <c r="N15533" t="s">
        <v>6636</v>
      </c>
      <c r="O15533" t="s">
        <v>6636</v>
      </c>
      <c r="P15533">
        <v>4900000</v>
      </c>
      <c r="Q15533" t="s">
        <v>6636</v>
      </c>
      <c r="R15533" t="s">
        <v>6636</v>
      </c>
      <c r="S15533" s="12">
        <v>1</v>
      </c>
      <c r="T15533" s="13"/>
      <c r="U15533" t="s">
        <v>6636</v>
      </c>
    </row>
    <row r="15534" spans="1:21" x14ac:dyDescent="0.25">
      <c r="A15534" t="s">
        <v>6614</v>
      </c>
      <c r="B15534" s="12"/>
      <c r="C15534" t="s">
        <v>19408</v>
      </c>
      <c r="D15534" s="11">
        <v>46213</v>
      </c>
      <c r="E15534" t="s">
        <v>19409</v>
      </c>
      <c r="F15534" t="s">
        <v>6415</v>
      </c>
      <c r="G15534" t="s">
        <v>6636</v>
      </c>
      <c r="H15534" t="s">
        <v>6360</v>
      </c>
      <c r="I15534" t="s">
        <v>6636</v>
      </c>
      <c r="J15534" t="s">
        <v>6636</v>
      </c>
      <c r="K15534" t="s">
        <v>6636</v>
      </c>
      <c r="L15534" t="s">
        <v>6636</v>
      </c>
      <c r="M15534" t="s">
        <v>19410</v>
      </c>
      <c r="N15534" t="s">
        <v>6761</v>
      </c>
      <c r="O15534" t="s">
        <v>6771</v>
      </c>
      <c r="P15534">
        <v>4200000</v>
      </c>
      <c r="Q15534" t="s">
        <v>6636</v>
      </c>
      <c r="R15534" t="s">
        <v>6636</v>
      </c>
      <c r="S15534" s="12">
        <v>1</v>
      </c>
      <c r="T15534" s="13"/>
      <c r="U15534" t="s">
        <v>6636</v>
      </c>
    </row>
    <row r="15535" spans="1:21" x14ac:dyDescent="0.25">
      <c r="A15535" t="s">
        <v>6637</v>
      </c>
      <c r="B15535" s="12">
        <v>86424</v>
      </c>
      <c r="C15535" t="s">
        <v>10101</v>
      </c>
      <c r="D15535" s="11">
        <v>46213.052083333299</v>
      </c>
      <c r="E15535" t="s">
        <v>10102</v>
      </c>
      <c r="F15535" t="s">
        <v>6415</v>
      </c>
      <c r="G15535" t="s">
        <v>6445</v>
      </c>
      <c r="H15535" t="s">
        <v>6360</v>
      </c>
      <c r="I15535" t="s">
        <v>55</v>
      </c>
      <c r="J15535" t="s">
        <v>44</v>
      </c>
      <c r="K15535" t="s">
        <v>19411</v>
      </c>
      <c r="L15535" t="s">
        <v>160</v>
      </c>
      <c r="M15535" t="s">
        <v>19412</v>
      </c>
      <c r="N15535" t="s">
        <v>7469</v>
      </c>
      <c r="O15535" t="s">
        <v>7933</v>
      </c>
      <c r="P15535">
        <v>7580000</v>
      </c>
      <c r="Q15535" t="s">
        <v>6636</v>
      </c>
      <c r="R15535" t="s">
        <v>6636</v>
      </c>
      <c r="S15535" s="12"/>
      <c r="T15535" s="13"/>
      <c r="U15535" t="s">
        <v>7076</v>
      </c>
    </row>
    <row r="15536" spans="1:21" x14ac:dyDescent="0.25">
      <c r="A15536" t="s">
        <v>6619</v>
      </c>
      <c r="B15536" s="12">
        <v>86070</v>
      </c>
      <c r="C15536" t="s">
        <v>19404</v>
      </c>
      <c r="D15536" s="11">
        <v>46213.4460763889</v>
      </c>
      <c r="E15536" t="s">
        <v>19405</v>
      </c>
      <c r="F15536" t="s">
        <v>6415</v>
      </c>
      <c r="G15536" t="s">
        <v>6445</v>
      </c>
      <c r="H15536" t="s">
        <v>6360</v>
      </c>
      <c r="I15536" t="s">
        <v>65</v>
      </c>
      <c r="J15536" t="s">
        <v>67</v>
      </c>
      <c r="K15536" t="s">
        <v>19402</v>
      </c>
      <c r="L15536" t="s">
        <v>160</v>
      </c>
      <c r="M15536" t="s">
        <v>19403</v>
      </c>
      <c r="N15536" t="s">
        <v>7469</v>
      </c>
      <c r="O15536" t="s">
        <v>9718</v>
      </c>
      <c r="P15536">
        <v>4500000</v>
      </c>
      <c r="Q15536" t="s">
        <v>6636</v>
      </c>
      <c r="R15536" t="s">
        <v>6636</v>
      </c>
      <c r="S15536" s="12"/>
      <c r="T15536" s="13"/>
      <c r="U15536" t="s">
        <v>7056</v>
      </c>
    </row>
    <row r="15537" spans="1:21" x14ac:dyDescent="0.25">
      <c r="A15537" t="s">
        <v>6619</v>
      </c>
      <c r="B15537" s="12">
        <v>86092</v>
      </c>
      <c r="C15537" t="s">
        <v>19384</v>
      </c>
      <c r="D15537" s="11">
        <v>46213.566168981502</v>
      </c>
      <c r="E15537" t="s">
        <v>19385</v>
      </c>
      <c r="F15537" t="s">
        <v>6415</v>
      </c>
      <c r="G15537" t="s">
        <v>18959</v>
      </c>
      <c r="H15537" t="s">
        <v>6360</v>
      </c>
      <c r="I15537" t="s">
        <v>65</v>
      </c>
      <c r="J15537" t="s">
        <v>57</v>
      </c>
      <c r="K15537" t="s">
        <v>19386</v>
      </c>
      <c r="L15537" t="s">
        <v>2629</v>
      </c>
      <c r="M15537" t="s">
        <v>19387</v>
      </c>
      <c r="N15537" t="s">
        <v>7469</v>
      </c>
      <c r="O15537" t="s">
        <v>7470</v>
      </c>
      <c r="P15537">
        <v>5360000</v>
      </c>
      <c r="Q15537" t="s">
        <v>6636</v>
      </c>
      <c r="R15537" t="s">
        <v>6636</v>
      </c>
      <c r="S15537" s="12"/>
      <c r="T15537" s="13"/>
      <c r="U15537" t="s">
        <v>6636</v>
      </c>
    </row>
    <row r="15538" spans="1:21" x14ac:dyDescent="0.25">
      <c r="A15538" t="s">
        <v>6637</v>
      </c>
      <c r="B15538" s="12">
        <v>86100</v>
      </c>
      <c r="C15538" t="s">
        <v>19413</v>
      </c>
      <c r="D15538" s="11">
        <v>46213.575347222199</v>
      </c>
      <c r="E15538" t="s">
        <v>19414</v>
      </c>
      <c r="F15538" t="s">
        <v>6415</v>
      </c>
      <c r="G15538" t="s">
        <v>18646</v>
      </c>
      <c r="H15538" t="s">
        <v>6360</v>
      </c>
      <c r="I15538" t="s">
        <v>65</v>
      </c>
      <c r="J15538" t="s">
        <v>9067</v>
      </c>
      <c r="K15538" t="s">
        <v>19415</v>
      </c>
      <c r="L15538" t="s">
        <v>18648</v>
      </c>
      <c r="M15538" t="s">
        <v>19416</v>
      </c>
      <c r="N15538" t="s">
        <v>9681</v>
      </c>
      <c r="O15538" t="s">
        <v>9682</v>
      </c>
      <c r="P15538">
        <v>8300000</v>
      </c>
      <c r="Q15538" t="s">
        <v>6636</v>
      </c>
      <c r="R15538" t="s">
        <v>6636</v>
      </c>
      <c r="S15538" s="12"/>
      <c r="T15538" s="13"/>
      <c r="U15538" t="s">
        <v>7448</v>
      </c>
    </row>
    <row r="15539" spans="1:21" x14ac:dyDescent="0.25">
      <c r="A15539" t="s">
        <v>6619</v>
      </c>
      <c r="B15539" s="12">
        <v>86100</v>
      </c>
      <c r="C15539" t="s">
        <v>19413</v>
      </c>
      <c r="D15539" s="11">
        <v>46213.6320486111</v>
      </c>
      <c r="E15539" t="s">
        <v>19414</v>
      </c>
      <c r="F15539" t="s">
        <v>6415</v>
      </c>
      <c r="G15539" t="s">
        <v>18646</v>
      </c>
      <c r="H15539" t="s">
        <v>6360</v>
      </c>
      <c r="I15539" t="s">
        <v>65</v>
      </c>
      <c r="J15539" t="s">
        <v>9067</v>
      </c>
      <c r="K15539" t="s">
        <v>19415</v>
      </c>
      <c r="L15539" t="s">
        <v>18648</v>
      </c>
      <c r="M15539" t="s">
        <v>19416</v>
      </c>
      <c r="N15539" t="s">
        <v>9681</v>
      </c>
      <c r="O15539" t="s">
        <v>9682</v>
      </c>
      <c r="P15539">
        <v>8300000</v>
      </c>
      <c r="Q15539" t="s">
        <v>6636</v>
      </c>
      <c r="R15539" t="s">
        <v>6636</v>
      </c>
      <c r="S15539" s="12"/>
      <c r="T15539" s="13"/>
      <c r="U15539" t="s">
        <v>7448</v>
      </c>
    </row>
    <row r="15540" spans="1:21" x14ac:dyDescent="0.25">
      <c r="A15540" t="s">
        <v>6637</v>
      </c>
      <c r="B15540" s="12">
        <v>86114</v>
      </c>
      <c r="C15540" t="s">
        <v>19417</v>
      </c>
      <c r="D15540" s="11">
        <v>46213.665393518502</v>
      </c>
      <c r="E15540" t="s">
        <v>19418</v>
      </c>
      <c r="F15540" t="s">
        <v>6415</v>
      </c>
      <c r="G15540" t="s">
        <v>7489</v>
      </c>
      <c r="H15540" t="s">
        <v>6360</v>
      </c>
      <c r="I15540" t="s">
        <v>65</v>
      </c>
      <c r="J15540" t="s">
        <v>132</v>
      </c>
      <c r="K15540" t="s">
        <v>19419</v>
      </c>
      <c r="L15540" t="s">
        <v>174</v>
      </c>
      <c r="M15540" t="s">
        <v>19420</v>
      </c>
      <c r="N15540" t="s">
        <v>7469</v>
      </c>
      <c r="O15540" t="s">
        <v>7470</v>
      </c>
      <c r="P15540">
        <v>5760000</v>
      </c>
      <c r="Q15540" t="s">
        <v>6636</v>
      </c>
      <c r="R15540" t="s">
        <v>6636</v>
      </c>
      <c r="S15540" s="12"/>
      <c r="T15540" s="13"/>
      <c r="U15540" t="s">
        <v>6636</v>
      </c>
    </row>
    <row r="15541" spans="1:21" x14ac:dyDescent="0.25">
      <c r="A15541" t="s">
        <v>6619</v>
      </c>
      <c r="B15541" s="12">
        <v>86114</v>
      </c>
      <c r="C15541" t="s">
        <v>19417</v>
      </c>
      <c r="D15541" s="11">
        <v>46213.736157407402</v>
      </c>
      <c r="E15541" t="s">
        <v>19418</v>
      </c>
      <c r="F15541" t="s">
        <v>6415</v>
      </c>
      <c r="G15541" t="s">
        <v>7489</v>
      </c>
      <c r="H15541" t="s">
        <v>6360</v>
      </c>
      <c r="I15541" t="s">
        <v>65</v>
      </c>
      <c r="J15541" t="s">
        <v>132</v>
      </c>
      <c r="K15541" t="s">
        <v>19419</v>
      </c>
      <c r="L15541" t="s">
        <v>174</v>
      </c>
      <c r="M15541" t="s">
        <v>19420</v>
      </c>
      <c r="N15541" t="s">
        <v>7469</v>
      </c>
      <c r="O15541" t="s">
        <v>7470</v>
      </c>
      <c r="P15541">
        <v>5760000</v>
      </c>
      <c r="Q15541" t="s">
        <v>6636</v>
      </c>
      <c r="R15541" t="s">
        <v>6636</v>
      </c>
      <c r="S15541" s="12"/>
      <c r="T15541" s="13"/>
      <c r="U15541" t="s">
        <v>6636</v>
      </c>
    </row>
    <row r="15542" spans="1:21" x14ac:dyDescent="0.25">
      <c r="A15542" t="s">
        <v>6637</v>
      </c>
      <c r="B15542" s="12">
        <v>86362</v>
      </c>
      <c r="C15542" t="s">
        <v>19421</v>
      </c>
      <c r="D15542" s="11">
        <v>46214.380324074104</v>
      </c>
      <c r="E15542" t="s">
        <v>19422</v>
      </c>
      <c r="F15542" t="s">
        <v>6415</v>
      </c>
      <c r="G15542" t="s">
        <v>18652</v>
      </c>
      <c r="H15542" t="s">
        <v>6360</v>
      </c>
      <c r="I15542" t="s">
        <v>65</v>
      </c>
      <c r="J15542" t="s">
        <v>132</v>
      </c>
      <c r="K15542" t="s">
        <v>19172</v>
      </c>
      <c r="L15542" t="s">
        <v>1870</v>
      </c>
      <c r="M15542" t="s">
        <v>19173</v>
      </c>
      <c r="N15542" t="s">
        <v>7469</v>
      </c>
      <c r="O15542" t="s">
        <v>7470</v>
      </c>
      <c r="P15542">
        <v>5760000</v>
      </c>
      <c r="Q15542" t="s">
        <v>6893</v>
      </c>
      <c r="R15542" t="s">
        <v>6779</v>
      </c>
      <c r="S15542" s="12"/>
      <c r="T15542" s="13"/>
      <c r="U15542" t="s">
        <v>6724</v>
      </c>
    </row>
    <row r="15543" spans="1:21" x14ac:dyDescent="0.25">
      <c r="A15543" t="s">
        <v>6637</v>
      </c>
      <c r="B15543" s="12">
        <v>86752</v>
      </c>
      <c r="C15543" t="s">
        <v>19423</v>
      </c>
      <c r="D15543" s="11">
        <v>46214.765740740702</v>
      </c>
      <c r="E15543" t="s">
        <v>19424</v>
      </c>
      <c r="F15543" t="s">
        <v>6415</v>
      </c>
      <c r="G15543" t="s">
        <v>6496</v>
      </c>
      <c r="H15543" t="s">
        <v>6360</v>
      </c>
      <c r="I15543" t="s">
        <v>65</v>
      </c>
      <c r="J15543" t="s">
        <v>57</v>
      </c>
      <c r="K15543" t="s">
        <v>18632</v>
      </c>
      <c r="L15543" t="s">
        <v>18633</v>
      </c>
      <c r="M15543" t="s">
        <v>18634</v>
      </c>
      <c r="N15543" t="s">
        <v>7469</v>
      </c>
      <c r="O15543" t="s">
        <v>7470</v>
      </c>
      <c r="P15543">
        <v>6460000</v>
      </c>
      <c r="Q15543" t="s">
        <v>6893</v>
      </c>
      <c r="R15543" t="s">
        <v>6779</v>
      </c>
      <c r="S15543" s="12"/>
      <c r="T15543" s="13"/>
      <c r="U15543" t="s">
        <v>6636</v>
      </c>
    </row>
    <row r="15544" spans="1:21" x14ac:dyDescent="0.25">
      <c r="A15544" t="s">
        <v>6637</v>
      </c>
      <c r="B15544" s="12">
        <v>86752</v>
      </c>
      <c r="C15544" t="s">
        <v>19423</v>
      </c>
      <c r="D15544" s="11">
        <v>46214.765740740702</v>
      </c>
      <c r="E15544" t="s">
        <v>19424</v>
      </c>
      <c r="F15544" t="s">
        <v>6415</v>
      </c>
      <c r="G15544" t="s">
        <v>6497</v>
      </c>
      <c r="H15544" t="s">
        <v>6360</v>
      </c>
      <c r="I15544" t="s">
        <v>65</v>
      </c>
      <c r="J15544" t="s">
        <v>57</v>
      </c>
      <c r="K15544" t="s">
        <v>18632</v>
      </c>
      <c r="L15544" t="s">
        <v>18633</v>
      </c>
      <c r="M15544" t="s">
        <v>18634</v>
      </c>
      <c r="N15544" t="s">
        <v>7469</v>
      </c>
      <c r="O15544" t="s">
        <v>7470</v>
      </c>
      <c r="P15544">
        <v>6460000</v>
      </c>
      <c r="Q15544" t="s">
        <v>6893</v>
      </c>
      <c r="R15544" t="s">
        <v>6779</v>
      </c>
      <c r="S15544" s="12"/>
      <c r="T15544" s="13"/>
      <c r="U15544" t="s">
        <v>6636</v>
      </c>
    </row>
    <row r="15545" spans="1:21" x14ac:dyDescent="0.25">
      <c r="A15545" t="s">
        <v>6637</v>
      </c>
      <c r="B15545" s="12">
        <v>86752</v>
      </c>
      <c r="C15545" t="s">
        <v>19423</v>
      </c>
      <c r="D15545" s="11">
        <v>46214.765740740702</v>
      </c>
      <c r="E15545" t="s">
        <v>19424</v>
      </c>
      <c r="F15545" t="s">
        <v>6415</v>
      </c>
      <c r="G15545" t="s">
        <v>6498</v>
      </c>
      <c r="H15545" t="s">
        <v>6360</v>
      </c>
      <c r="I15545" t="s">
        <v>65</v>
      </c>
      <c r="J15545" t="s">
        <v>57</v>
      </c>
      <c r="K15545" t="s">
        <v>18632</v>
      </c>
      <c r="L15545" t="s">
        <v>18633</v>
      </c>
      <c r="M15545" t="s">
        <v>18634</v>
      </c>
      <c r="N15545" t="s">
        <v>7469</v>
      </c>
      <c r="O15545" t="s">
        <v>7470</v>
      </c>
      <c r="P15545">
        <v>6460000</v>
      </c>
      <c r="Q15545" t="s">
        <v>6893</v>
      </c>
      <c r="R15545" t="s">
        <v>6779</v>
      </c>
      <c r="S15545" s="12"/>
      <c r="T15545" s="13"/>
      <c r="U15545" t="s">
        <v>6636</v>
      </c>
    </row>
    <row r="15546" spans="1:21" x14ac:dyDescent="0.25">
      <c r="A15546" t="s">
        <v>6637</v>
      </c>
      <c r="B15546" s="12">
        <v>86752</v>
      </c>
      <c r="C15546" t="s">
        <v>19423</v>
      </c>
      <c r="D15546" s="11">
        <v>46214.765740740702</v>
      </c>
      <c r="E15546" t="s">
        <v>19424</v>
      </c>
      <c r="F15546" t="s">
        <v>6415</v>
      </c>
      <c r="G15546" t="s">
        <v>6499</v>
      </c>
      <c r="H15546" t="s">
        <v>6360</v>
      </c>
      <c r="I15546" t="s">
        <v>65</v>
      </c>
      <c r="J15546" t="s">
        <v>57</v>
      </c>
      <c r="K15546" t="s">
        <v>18632</v>
      </c>
      <c r="L15546" t="s">
        <v>18633</v>
      </c>
      <c r="M15546" t="s">
        <v>18634</v>
      </c>
      <c r="N15546" t="s">
        <v>7469</v>
      </c>
      <c r="O15546" t="s">
        <v>7470</v>
      </c>
      <c r="P15546">
        <v>6460000</v>
      </c>
      <c r="Q15546" t="s">
        <v>6893</v>
      </c>
      <c r="R15546" t="s">
        <v>6779</v>
      </c>
      <c r="S15546" s="12"/>
      <c r="T15546" s="13"/>
      <c r="U15546" t="s">
        <v>6636</v>
      </c>
    </row>
    <row r="15547" spans="1:21" x14ac:dyDescent="0.25">
      <c r="A15547" t="s">
        <v>6619</v>
      </c>
      <c r="B15547" s="12">
        <v>86212</v>
      </c>
      <c r="C15547" t="s">
        <v>9732</v>
      </c>
      <c r="D15547" s="11">
        <v>46214.785590277803</v>
      </c>
      <c r="E15547" t="s">
        <v>9733</v>
      </c>
      <c r="F15547" t="s">
        <v>6415</v>
      </c>
      <c r="G15547" t="s">
        <v>11143</v>
      </c>
      <c r="H15547" t="s">
        <v>6360</v>
      </c>
      <c r="I15547" t="s">
        <v>65</v>
      </c>
      <c r="J15547" t="s">
        <v>219</v>
      </c>
      <c r="K15547" t="s">
        <v>19392</v>
      </c>
      <c r="L15547" t="s">
        <v>18336</v>
      </c>
      <c r="M15547" t="s">
        <v>19393</v>
      </c>
      <c r="N15547" t="s">
        <v>7469</v>
      </c>
      <c r="O15547" t="s">
        <v>7470</v>
      </c>
      <c r="P15547">
        <v>6460000</v>
      </c>
      <c r="Q15547" t="s">
        <v>6636</v>
      </c>
      <c r="R15547" t="s">
        <v>6636</v>
      </c>
      <c r="S15547" s="12"/>
      <c r="T15547" s="13"/>
      <c r="U15547" t="s">
        <v>6721</v>
      </c>
    </row>
    <row r="15548" spans="1:21" x14ac:dyDescent="0.25">
      <c r="A15548" t="s">
        <v>6619</v>
      </c>
      <c r="B15548" s="12">
        <v>86220</v>
      </c>
      <c r="C15548" t="s">
        <v>18685</v>
      </c>
      <c r="D15548" s="11">
        <v>46215.4035069444</v>
      </c>
      <c r="E15548" t="s">
        <v>18686</v>
      </c>
      <c r="F15548" t="s">
        <v>6415</v>
      </c>
      <c r="G15548" t="s">
        <v>18687</v>
      </c>
      <c r="H15548" t="s">
        <v>6360</v>
      </c>
      <c r="I15548" t="s">
        <v>55</v>
      </c>
      <c r="J15548" t="s">
        <v>643</v>
      </c>
      <c r="K15548" t="s">
        <v>18688</v>
      </c>
      <c r="L15548" t="s">
        <v>808</v>
      </c>
      <c r="M15548" t="s">
        <v>18689</v>
      </c>
      <c r="N15548" t="s">
        <v>7469</v>
      </c>
      <c r="O15548" t="s">
        <v>7470</v>
      </c>
      <c r="P15548">
        <v>6460000</v>
      </c>
      <c r="Q15548" t="s">
        <v>6636</v>
      </c>
      <c r="R15548" t="s">
        <v>6636</v>
      </c>
      <c r="S15548" s="12"/>
      <c r="T15548" s="13"/>
      <c r="U15548" t="s">
        <v>7087</v>
      </c>
    </row>
    <row r="15549" spans="1:21" x14ac:dyDescent="0.25">
      <c r="A15549" t="s">
        <v>6619</v>
      </c>
      <c r="B15549" s="12">
        <v>86236</v>
      </c>
      <c r="C15549" t="s">
        <v>19352</v>
      </c>
      <c r="D15549" s="11">
        <v>46215.4770138889</v>
      </c>
      <c r="E15549" t="s">
        <v>19353</v>
      </c>
      <c r="F15549" t="s">
        <v>6415</v>
      </c>
      <c r="G15549" t="s">
        <v>18687</v>
      </c>
      <c r="H15549" t="s">
        <v>6360</v>
      </c>
      <c r="I15549" t="s">
        <v>65</v>
      </c>
      <c r="J15549" t="s">
        <v>636</v>
      </c>
      <c r="K15549" t="s">
        <v>18688</v>
      </c>
      <c r="L15549" t="s">
        <v>808</v>
      </c>
      <c r="M15549" t="s">
        <v>18689</v>
      </c>
      <c r="N15549" t="s">
        <v>7469</v>
      </c>
      <c r="O15549" t="s">
        <v>7470</v>
      </c>
      <c r="P15549">
        <v>6460000</v>
      </c>
      <c r="Q15549" t="s">
        <v>6636</v>
      </c>
      <c r="R15549" t="s">
        <v>6636</v>
      </c>
      <c r="S15549" s="12"/>
      <c r="T15549" s="13"/>
      <c r="U15549" t="s">
        <v>10371</v>
      </c>
    </row>
    <row r="15550" spans="1:21" x14ac:dyDescent="0.25">
      <c r="A15550" t="s">
        <v>6637</v>
      </c>
      <c r="B15550" s="12">
        <v>86304</v>
      </c>
      <c r="C15550" t="s">
        <v>19425</v>
      </c>
      <c r="D15550" s="11">
        <v>46215.547812500001</v>
      </c>
      <c r="E15550" t="s">
        <v>19426</v>
      </c>
      <c r="F15550" t="s">
        <v>6415</v>
      </c>
      <c r="G15550" t="s">
        <v>18710</v>
      </c>
      <c r="H15550" t="s">
        <v>6360</v>
      </c>
      <c r="I15550" t="s">
        <v>65</v>
      </c>
      <c r="J15550" t="s">
        <v>219</v>
      </c>
      <c r="K15550" t="s">
        <v>19427</v>
      </c>
      <c r="L15550" t="s">
        <v>1131</v>
      </c>
      <c r="M15550" t="s">
        <v>19428</v>
      </c>
      <c r="N15550" t="s">
        <v>7469</v>
      </c>
      <c r="O15550" t="s">
        <v>7933</v>
      </c>
      <c r="P15550">
        <v>7080000</v>
      </c>
      <c r="Q15550" t="s">
        <v>6636</v>
      </c>
      <c r="R15550" t="s">
        <v>6636</v>
      </c>
      <c r="S15550" s="12"/>
      <c r="T15550" s="13"/>
      <c r="U15550" t="s">
        <v>6636</v>
      </c>
    </row>
    <row r="15551" spans="1:21" x14ac:dyDescent="0.25">
      <c r="A15551" t="s">
        <v>6619</v>
      </c>
      <c r="B15551" s="12">
        <v>86304</v>
      </c>
      <c r="C15551" t="s">
        <v>19425</v>
      </c>
      <c r="D15551" s="11">
        <v>46215.810960648101</v>
      </c>
      <c r="E15551" t="s">
        <v>19426</v>
      </c>
      <c r="F15551" t="s">
        <v>6415</v>
      </c>
      <c r="G15551" t="s">
        <v>18710</v>
      </c>
      <c r="H15551" t="s">
        <v>6360</v>
      </c>
      <c r="I15551" t="s">
        <v>65</v>
      </c>
      <c r="J15551" t="s">
        <v>219</v>
      </c>
      <c r="K15551" t="s">
        <v>19427</v>
      </c>
      <c r="L15551" t="s">
        <v>1131</v>
      </c>
      <c r="M15551" t="s">
        <v>19428</v>
      </c>
      <c r="N15551" t="s">
        <v>7469</v>
      </c>
      <c r="O15551" t="s">
        <v>7933</v>
      </c>
      <c r="P15551">
        <v>7080000</v>
      </c>
      <c r="Q15551" t="s">
        <v>6636</v>
      </c>
      <c r="R15551" t="s">
        <v>6636</v>
      </c>
      <c r="S15551" s="12"/>
      <c r="T15551" s="13"/>
      <c r="U15551" t="s">
        <v>6636</v>
      </c>
    </row>
    <row r="15552" spans="1:21" x14ac:dyDescent="0.25">
      <c r="A15552" t="s">
        <v>6619</v>
      </c>
      <c r="B15552" s="12">
        <v>86306</v>
      </c>
      <c r="C15552" t="s">
        <v>19083</v>
      </c>
      <c r="D15552" s="11">
        <v>46215.816354166702</v>
      </c>
      <c r="E15552" t="s">
        <v>19084</v>
      </c>
      <c r="F15552" t="s">
        <v>6415</v>
      </c>
      <c r="G15552" t="s">
        <v>18687</v>
      </c>
      <c r="H15552" t="s">
        <v>6360</v>
      </c>
      <c r="I15552" t="s">
        <v>65</v>
      </c>
      <c r="J15552" t="s">
        <v>9067</v>
      </c>
      <c r="K15552" t="s">
        <v>19085</v>
      </c>
      <c r="L15552" t="s">
        <v>808</v>
      </c>
      <c r="M15552" t="s">
        <v>19086</v>
      </c>
      <c r="N15552" t="s">
        <v>7469</v>
      </c>
      <c r="O15552" t="s">
        <v>7470</v>
      </c>
      <c r="P15552">
        <v>5760000</v>
      </c>
      <c r="Q15552" t="s">
        <v>6636</v>
      </c>
      <c r="R15552" t="s">
        <v>6636</v>
      </c>
      <c r="S15552" s="12"/>
      <c r="T15552" s="13"/>
      <c r="U15552" t="s">
        <v>6677</v>
      </c>
    </row>
    <row r="15553" spans="1:21" x14ac:dyDescent="0.25">
      <c r="A15553" t="s">
        <v>6637</v>
      </c>
      <c r="B15553" s="12">
        <v>86478</v>
      </c>
      <c r="C15553" t="s">
        <v>19429</v>
      </c>
      <c r="D15553" s="11">
        <v>46216.541782407403</v>
      </c>
      <c r="E15553" t="s">
        <v>19430</v>
      </c>
      <c r="F15553" t="s">
        <v>6415</v>
      </c>
      <c r="G15553" t="s">
        <v>18959</v>
      </c>
      <c r="H15553" t="s">
        <v>6360</v>
      </c>
      <c r="I15553" t="s">
        <v>55</v>
      </c>
      <c r="J15553" t="s">
        <v>643</v>
      </c>
      <c r="K15553" t="s">
        <v>19431</v>
      </c>
      <c r="L15553" t="s">
        <v>2629</v>
      </c>
      <c r="M15553" t="s">
        <v>19432</v>
      </c>
      <c r="N15553" t="s">
        <v>7469</v>
      </c>
      <c r="O15553" t="s">
        <v>9718</v>
      </c>
      <c r="P15553">
        <v>4258000</v>
      </c>
      <c r="Q15553" t="s">
        <v>6636</v>
      </c>
      <c r="R15553" t="s">
        <v>6636</v>
      </c>
      <c r="S15553" s="12"/>
      <c r="T15553" s="13"/>
      <c r="U15553" t="s">
        <v>6708</v>
      </c>
    </row>
    <row r="15554" spans="1:21" x14ac:dyDescent="0.25">
      <c r="A15554" t="s">
        <v>6619</v>
      </c>
      <c r="B15554" s="12">
        <v>86362</v>
      </c>
      <c r="C15554" t="s">
        <v>19421</v>
      </c>
      <c r="D15554" s="11">
        <v>46216.653113425898</v>
      </c>
      <c r="E15554" t="s">
        <v>19422</v>
      </c>
      <c r="F15554" t="s">
        <v>6415</v>
      </c>
      <c r="G15554" t="s">
        <v>18652</v>
      </c>
      <c r="H15554" t="s">
        <v>6360</v>
      </c>
      <c r="I15554" t="s">
        <v>65</v>
      </c>
      <c r="J15554" t="s">
        <v>132</v>
      </c>
      <c r="K15554" t="s">
        <v>19172</v>
      </c>
      <c r="L15554" t="s">
        <v>1870</v>
      </c>
      <c r="M15554" t="s">
        <v>19173</v>
      </c>
      <c r="N15554" t="s">
        <v>7469</v>
      </c>
      <c r="O15554" t="s">
        <v>7470</v>
      </c>
      <c r="P15554">
        <v>5760000</v>
      </c>
      <c r="Q15554" t="s">
        <v>6893</v>
      </c>
      <c r="R15554" t="s">
        <v>6779</v>
      </c>
      <c r="S15554" s="12"/>
      <c r="T15554" s="13"/>
      <c r="U15554" t="s">
        <v>6724</v>
      </c>
    </row>
    <row r="15555" spans="1:21" x14ac:dyDescent="0.25">
      <c r="A15555" t="s">
        <v>6637</v>
      </c>
      <c r="B15555" s="12">
        <v>86398</v>
      </c>
      <c r="C15555" t="s">
        <v>19433</v>
      </c>
      <c r="D15555" s="11">
        <v>46216.799421296302</v>
      </c>
      <c r="E15555" t="s">
        <v>19434</v>
      </c>
      <c r="F15555" t="s">
        <v>6415</v>
      </c>
      <c r="G15555" t="s">
        <v>11132</v>
      </c>
      <c r="H15555" t="s">
        <v>6360</v>
      </c>
      <c r="I15555" t="s">
        <v>55</v>
      </c>
      <c r="J15555" t="s">
        <v>164</v>
      </c>
      <c r="K15555" t="s">
        <v>18951</v>
      </c>
      <c r="L15555" t="s">
        <v>2610</v>
      </c>
      <c r="M15555" t="s">
        <v>18952</v>
      </c>
      <c r="N15555" t="s">
        <v>7469</v>
      </c>
      <c r="O15555" t="s">
        <v>9718</v>
      </c>
      <c r="P15555">
        <v>4500000</v>
      </c>
      <c r="Q15555" t="s">
        <v>6636</v>
      </c>
      <c r="R15555" t="s">
        <v>6636</v>
      </c>
      <c r="S15555" s="12"/>
      <c r="T15555" s="13"/>
      <c r="U15555" t="s">
        <v>6671</v>
      </c>
    </row>
    <row r="15556" spans="1:21" x14ac:dyDescent="0.25">
      <c r="A15556" t="s">
        <v>6637</v>
      </c>
      <c r="B15556" s="12">
        <v>86398</v>
      </c>
      <c r="C15556" t="s">
        <v>19433</v>
      </c>
      <c r="D15556" s="11">
        <v>46216.799421296302</v>
      </c>
      <c r="E15556" t="s">
        <v>19434</v>
      </c>
      <c r="F15556" t="s">
        <v>6415</v>
      </c>
      <c r="G15556" t="s">
        <v>11133</v>
      </c>
      <c r="H15556" t="s">
        <v>6360</v>
      </c>
      <c r="I15556" t="s">
        <v>55</v>
      </c>
      <c r="J15556" t="s">
        <v>164</v>
      </c>
      <c r="K15556" t="s">
        <v>18951</v>
      </c>
      <c r="L15556" t="s">
        <v>2610</v>
      </c>
      <c r="M15556" t="s">
        <v>18952</v>
      </c>
      <c r="N15556" t="s">
        <v>7469</v>
      </c>
      <c r="O15556" t="s">
        <v>9718</v>
      </c>
      <c r="P15556">
        <v>4500000</v>
      </c>
      <c r="Q15556" t="s">
        <v>6636</v>
      </c>
      <c r="R15556" t="s">
        <v>6636</v>
      </c>
      <c r="S15556" s="12"/>
      <c r="T15556" s="13"/>
      <c r="U15556" t="s">
        <v>6671</v>
      </c>
    </row>
    <row r="15557" spans="1:21" x14ac:dyDescent="0.25">
      <c r="A15557" t="s">
        <v>6619</v>
      </c>
      <c r="B15557" s="12">
        <v>86398</v>
      </c>
      <c r="C15557" t="s">
        <v>19433</v>
      </c>
      <c r="D15557" s="11">
        <v>46216.808136574102</v>
      </c>
      <c r="E15557" t="s">
        <v>19434</v>
      </c>
      <c r="F15557" t="s">
        <v>6415</v>
      </c>
      <c r="G15557" t="s">
        <v>11132</v>
      </c>
      <c r="H15557" t="s">
        <v>6360</v>
      </c>
      <c r="I15557" t="s">
        <v>55</v>
      </c>
      <c r="J15557" t="s">
        <v>164</v>
      </c>
      <c r="K15557" t="s">
        <v>18951</v>
      </c>
      <c r="L15557" t="s">
        <v>2610</v>
      </c>
      <c r="M15557" t="s">
        <v>18952</v>
      </c>
      <c r="N15557" t="s">
        <v>7469</v>
      </c>
      <c r="O15557" t="s">
        <v>9718</v>
      </c>
      <c r="P15557">
        <v>4500000</v>
      </c>
      <c r="Q15557" t="s">
        <v>6636</v>
      </c>
      <c r="R15557" t="s">
        <v>6636</v>
      </c>
      <c r="S15557" s="12"/>
      <c r="T15557" s="13"/>
      <c r="U15557" t="s">
        <v>6671</v>
      </c>
    </row>
    <row r="15558" spans="1:21" x14ac:dyDescent="0.25">
      <c r="A15558" t="s">
        <v>6619</v>
      </c>
      <c r="B15558" s="12">
        <v>86398</v>
      </c>
      <c r="C15558" t="s">
        <v>19433</v>
      </c>
      <c r="D15558" s="11">
        <v>46216.808136574102</v>
      </c>
      <c r="E15558" t="s">
        <v>19434</v>
      </c>
      <c r="F15558" t="s">
        <v>6415</v>
      </c>
      <c r="G15558" t="s">
        <v>11133</v>
      </c>
      <c r="H15558" t="s">
        <v>6360</v>
      </c>
      <c r="I15558" t="s">
        <v>55</v>
      </c>
      <c r="J15558" t="s">
        <v>164</v>
      </c>
      <c r="K15558" t="s">
        <v>18951</v>
      </c>
      <c r="L15558" t="s">
        <v>2610</v>
      </c>
      <c r="M15558" t="s">
        <v>18952</v>
      </c>
      <c r="N15558" t="s">
        <v>7469</v>
      </c>
      <c r="O15558" t="s">
        <v>9718</v>
      </c>
      <c r="P15558">
        <v>4500000</v>
      </c>
      <c r="Q15558" t="s">
        <v>6636</v>
      </c>
      <c r="R15558" t="s">
        <v>6636</v>
      </c>
      <c r="S15558" s="12"/>
      <c r="T15558" s="13"/>
      <c r="U15558" t="s">
        <v>6671</v>
      </c>
    </row>
    <row r="15559" spans="1:21" x14ac:dyDescent="0.25">
      <c r="A15559" t="s">
        <v>6983</v>
      </c>
      <c r="B15559" s="12"/>
      <c r="C15559" t="s">
        <v>14999</v>
      </c>
      <c r="D15559" s="11">
        <v>46217</v>
      </c>
      <c r="E15559" t="s">
        <v>15000</v>
      </c>
      <c r="F15559" t="s">
        <v>6415</v>
      </c>
      <c r="G15559" t="s">
        <v>10620</v>
      </c>
      <c r="H15559" t="s">
        <v>6360</v>
      </c>
      <c r="I15559" t="s">
        <v>65</v>
      </c>
      <c r="J15559" t="s">
        <v>132</v>
      </c>
      <c r="K15559" t="s">
        <v>6636</v>
      </c>
      <c r="L15559" t="s">
        <v>6636</v>
      </c>
      <c r="M15559" t="s">
        <v>19435</v>
      </c>
      <c r="N15559" t="s">
        <v>6761</v>
      </c>
      <c r="O15559" t="s">
        <v>6862</v>
      </c>
      <c r="P15559">
        <v>7380000</v>
      </c>
      <c r="Q15559" t="s">
        <v>6636</v>
      </c>
      <c r="R15559" t="s">
        <v>6636</v>
      </c>
      <c r="S15559" s="12">
        <v>1</v>
      </c>
      <c r="T15559" s="13">
        <v>123000</v>
      </c>
      <c r="U15559" t="s">
        <v>6629</v>
      </c>
    </row>
    <row r="15560" spans="1:21" x14ac:dyDescent="0.25">
      <c r="A15560" t="s">
        <v>6637</v>
      </c>
      <c r="B15560" s="12">
        <v>86450</v>
      </c>
      <c r="C15560" t="s">
        <v>19436</v>
      </c>
      <c r="D15560" s="11">
        <v>46217.4243055556</v>
      </c>
      <c r="E15560" t="s">
        <v>19437</v>
      </c>
      <c r="F15560" t="s">
        <v>6415</v>
      </c>
      <c r="G15560" t="s">
        <v>7489</v>
      </c>
      <c r="H15560" t="s">
        <v>6360</v>
      </c>
      <c r="I15560" t="s">
        <v>65</v>
      </c>
      <c r="J15560" t="s">
        <v>636</v>
      </c>
      <c r="K15560" t="s">
        <v>18907</v>
      </c>
      <c r="L15560" t="s">
        <v>174</v>
      </c>
      <c r="M15560" t="s">
        <v>18908</v>
      </c>
      <c r="N15560" t="s">
        <v>7469</v>
      </c>
      <c r="O15560" t="s">
        <v>7470</v>
      </c>
      <c r="P15560">
        <v>5360000</v>
      </c>
      <c r="Q15560" t="s">
        <v>6636</v>
      </c>
      <c r="R15560" t="s">
        <v>6636</v>
      </c>
      <c r="S15560" s="12"/>
      <c r="T15560" s="13"/>
      <c r="U15560" t="s">
        <v>19438</v>
      </c>
    </row>
    <row r="15561" spans="1:21" x14ac:dyDescent="0.25">
      <c r="A15561" t="s">
        <v>6619</v>
      </c>
      <c r="B15561" s="12">
        <v>86424</v>
      </c>
      <c r="C15561" t="s">
        <v>10101</v>
      </c>
      <c r="D15561" s="11">
        <v>46217.4377662037</v>
      </c>
      <c r="E15561" t="s">
        <v>10102</v>
      </c>
      <c r="F15561" t="s">
        <v>6415</v>
      </c>
      <c r="G15561" t="s">
        <v>6445</v>
      </c>
      <c r="H15561" t="s">
        <v>6360</v>
      </c>
      <c r="I15561" t="s">
        <v>55</v>
      </c>
      <c r="J15561" t="s">
        <v>44</v>
      </c>
      <c r="K15561" t="s">
        <v>19411</v>
      </c>
      <c r="L15561" t="s">
        <v>160</v>
      </c>
      <c r="M15561" t="s">
        <v>19412</v>
      </c>
      <c r="N15561" t="s">
        <v>7469</v>
      </c>
      <c r="O15561" t="s">
        <v>7933</v>
      </c>
      <c r="P15561">
        <v>7580000</v>
      </c>
      <c r="Q15561" t="s">
        <v>6636</v>
      </c>
      <c r="R15561" t="s">
        <v>6636</v>
      </c>
      <c r="S15561" s="12"/>
      <c r="T15561" s="13"/>
      <c r="U15561" t="s">
        <v>7076</v>
      </c>
    </row>
    <row r="15562" spans="1:21" x14ac:dyDescent="0.25">
      <c r="A15562" t="s">
        <v>6619</v>
      </c>
      <c r="B15562" s="12">
        <v>86450</v>
      </c>
      <c r="C15562" t="s">
        <v>19436</v>
      </c>
      <c r="D15562" s="11">
        <v>46217.505173611098</v>
      </c>
      <c r="E15562" t="s">
        <v>19437</v>
      </c>
      <c r="F15562" t="s">
        <v>6415</v>
      </c>
      <c r="G15562" t="s">
        <v>7489</v>
      </c>
      <c r="H15562" t="s">
        <v>6360</v>
      </c>
      <c r="I15562" t="s">
        <v>65</v>
      </c>
      <c r="J15562" t="s">
        <v>636</v>
      </c>
      <c r="K15562" t="s">
        <v>18907</v>
      </c>
      <c r="L15562" t="s">
        <v>174</v>
      </c>
      <c r="M15562" t="s">
        <v>18908</v>
      </c>
      <c r="N15562" t="s">
        <v>7469</v>
      </c>
      <c r="O15562" t="s">
        <v>7470</v>
      </c>
      <c r="P15562">
        <v>5360000</v>
      </c>
      <c r="Q15562" t="s">
        <v>6636</v>
      </c>
      <c r="R15562" t="s">
        <v>6636</v>
      </c>
      <c r="S15562" s="12"/>
      <c r="T15562" s="13"/>
      <c r="U15562" t="s">
        <v>19438</v>
      </c>
    </row>
    <row r="15563" spans="1:21" x14ac:dyDescent="0.25">
      <c r="A15563" t="s">
        <v>6619</v>
      </c>
      <c r="B15563" s="12">
        <v>86478</v>
      </c>
      <c r="C15563" t="s">
        <v>19429</v>
      </c>
      <c r="D15563" s="11">
        <v>46217.6341203704</v>
      </c>
      <c r="E15563" t="s">
        <v>19430</v>
      </c>
      <c r="F15563" t="s">
        <v>6415</v>
      </c>
      <c r="G15563" t="s">
        <v>18959</v>
      </c>
      <c r="H15563" t="s">
        <v>6360</v>
      </c>
      <c r="I15563" t="s">
        <v>55</v>
      </c>
      <c r="J15563" t="s">
        <v>643</v>
      </c>
      <c r="K15563" t="s">
        <v>19431</v>
      </c>
      <c r="L15563" t="s">
        <v>2629</v>
      </c>
      <c r="M15563" t="s">
        <v>19432</v>
      </c>
      <c r="N15563" t="s">
        <v>7469</v>
      </c>
      <c r="O15563" t="s">
        <v>9718</v>
      </c>
      <c r="P15563">
        <v>4258000</v>
      </c>
      <c r="Q15563" t="s">
        <v>6636</v>
      </c>
      <c r="R15563" t="s">
        <v>6636</v>
      </c>
      <c r="S15563" s="12"/>
      <c r="T15563" s="13"/>
      <c r="U15563" t="s">
        <v>6708</v>
      </c>
    </row>
    <row r="15564" spans="1:21" x14ac:dyDescent="0.25">
      <c r="A15564" t="s">
        <v>6637</v>
      </c>
      <c r="B15564" s="12">
        <v>73844</v>
      </c>
      <c r="C15564" t="s">
        <v>19439</v>
      </c>
      <c r="D15564" s="11">
        <v>46217.652777777803</v>
      </c>
      <c r="E15564" t="s">
        <v>19440</v>
      </c>
      <c r="F15564" t="s">
        <v>6415</v>
      </c>
      <c r="G15564" t="s">
        <v>6397</v>
      </c>
      <c r="H15564" t="s">
        <v>6360</v>
      </c>
      <c r="I15564" t="s">
        <v>6636</v>
      </c>
      <c r="J15564" t="s">
        <v>6636</v>
      </c>
      <c r="K15564" t="s">
        <v>19441</v>
      </c>
      <c r="L15564" t="s">
        <v>18668</v>
      </c>
      <c r="M15564" t="s">
        <v>19442</v>
      </c>
      <c r="N15564" t="s">
        <v>7469</v>
      </c>
      <c r="O15564" t="s">
        <v>7470</v>
      </c>
      <c r="P15564">
        <v>5360000</v>
      </c>
      <c r="Q15564" t="s">
        <v>6636</v>
      </c>
      <c r="R15564" t="s">
        <v>6636</v>
      </c>
      <c r="S15564" s="12"/>
      <c r="T15564" s="13"/>
      <c r="U15564" t="s">
        <v>12340</v>
      </c>
    </row>
    <row r="15565" spans="1:21" x14ac:dyDescent="0.25">
      <c r="A15565" t="s">
        <v>6637</v>
      </c>
      <c r="B15565" s="12">
        <v>73844</v>
      </c>
      <c r="C15565" t="s">
        <v>19439</v>
      </c>
      <c r="D15565" s="11">
        <v>46217.652777777803</v>
      </c>
      <c r="E15565" t="s">
        <v>19440</v>
      </c>
      <c r="F15565" t="s">
        <v>6415</v>
      </c>
      <c r="G15565" t="s">
        <v>18670</v>
      </c>
      <c r="H15565" t="s">
        <v>6360</v>
      </c>
      <c r="I15565" t="s">
        <v>6636</v>
      </c>
      <c r="J15565" t="s">
        <v>6636</v>
      </c>
      <c r="K15565" t="s">
        <v>19441</v>
      </c>
      <c r="L15565" t="s">
        <v>18668</v>
      </c>
      <c r="M15565" t="s">
        <v>19442</v>
      </c>
      <c r="N15565" t="s">
        <v>7469</v>
      </c>
      <c r="O15565" t="s">
        <v>7470</v>
      </c>
      <c r="P15565">
        <v>5360000</v>
      </c>
      <c r="Q15565" t="s">
        <v>6636</v>
      </c>
      <c r="R15565" t="s">
        <v>6636</v>
      </c>
      <c r="S15565" s="12"/>
      <c r="T15565" s="13"/>
      <c r="U15565" t="s">
        <v>12340</v>
      </c>
    </row>
    <row r="15566" spans="1:21" x14ac:dyDescent="0.25">
      <c r="A15566" t="s">
        <v>6619</v>
      </c>
      <c r="B15566" s="12">
        <v>86494</v>
      </c>
      <c r="C15566" t="s">
        <v>9732</v>
      </c>
      <c r="D15566" s="11">
        <v>46217.690115740697</v>
      </c>
      <c r="E15566" t="s">
        <v>9733</v>
      </c>
      <c r="F15566" t="s">
        <v>6415</v>
      </c>
      <c r="G15566" t="s">
        <v>6372</v>
      </c>
      <c r="H15566" t="s">
        <v>6360</v>
      </c>
      <c r="I15566" t="s">
        <v>65</v>
      </c>
      <c r="J15566" t="s">
        <v>219</v>
      </c>
      <c r="K15566" t="s">
        <v>19390</v>
      </c>
      <c r="L15566" t="s">
        <v>18336</v>
      </c>
      <c r="M15566" t="s">
        <v>19391</v>
      </c>
      <c r="N15566" t="s">
        <v>7469</v>
      </c>
      <c r="O15566" t="s">
        <v>7470</v>
      </c>
      <c r="P15566">
        <v>5360000</v>
      </c>
      <c r="Q15566" t="s">
        <v>6636</v>
      </c>
      <c r="R15566" t="s">
        <v>6636</v>
      </c>
      <c r="S15566" s="12"/>
      <c r="T15566" s="13"/>
      <c r="U15566" t="s">
        <v>6721</v>
      </c>
    </row>
    <row r="15567" spans="1:21" x14ac:dyDescent="0.25">
      <c r="A15567" t="s">
        <v>6637</v>
      </c>
      <c r="B15567" s="12">
        <v>86738</v>
      </c>
      <c r="C15567" t="s">
        <v>19443</v>
      </c>
      <c r="D15567" s="11">
        <v>46217.7</v>
      </c>
      <c r="E15567" t="s">
        <v>19444</v>
      </c>
      <c r="F15567" t="s">
        <v>6415</v>
      </c>
      <c r="G15567" t="s">
        <v>6397</v>
      </c>
      <c r="H15567" t="s">
        <v>6360</v>
      </c>
      <c r="I15567" t="s">
        <v>65</v>
      </c>
      <c r="J15567" t="s">
        <v>57</v>
      </c>
      <c r="K15567" t="s">
        <v>19441</v>
      </c>
      <c r="L15567" t="s">
        <v>18668</v>
      </c>
      <c r="M15567" t="s">
        <v>19442</v>
      </c>
      <c r="N15567" t="s">
        <v>7469</v>
      </c>
      <c r="O15567" t="s">
        <v>7470</v>
      </c>
      <c r="P15567">
        <v>5360000</v>
      </c>
      <c r="Q15567" t="s">
        <v>6636</v>
      </c>
      <c r="R15567" t="s">
        <v>6636</v>
      </c>
      <c r="S15567" s="12"/>
      <c r="T15567" s="13"/>
      <c r="U15567" t="s">
        <v>9612</v>
      </c>
    </row>
    <row r="15568" spans="1:21" x14ac:dyDescent="0.25">
      <c r="A15568" t="s">
        <v>6637</v>
      </c>
      <c r="B15568" s="12">
        <v>86738</v>
      </c>
      <c r="C15568" t="s">
        <v>19443</v>
      </c>
      <c r="D15568" s="11">
        <v>46217.7</v>
      </c>
      <c r="E15568" t="s">
        <v>19444</v>
      </c>
      <c r="F15568" t="s">
        <v>6415</v>
      </c>
      <c r="G15568" t="s">
        <v>18670</v>
      </c>
      <c r="H15568" t="s">
        <v>6360</v>
      </c>
      <c r="I15568" t="s">
        <v>65</v>
      </c>
      <c r="J15568" t="s">
        <v>57</v>
      </c>
      <c r="K15568" t="s">
        <v>19441</v>
      </c>
      <c r="L15568" t="s">
        <v>18668</v>
      </c>
      <c r="M15568" t="s">
        <v>19442</v>
      </c>
      <c r="N15568" t="s">
        <v>7469</v>
      </c>
      <c r="O15568" t="s">
        <v>7470</v>
      </c>
      <c r="P15568">
        <v>5360000</v>
      </c>
      <c r="Q15568" t="s">
        <v>6636</v>
      </c>
      <c r="R15568" t="s">
        <v>6636</v>
      </c>
      <c r="S15568" s="12"/>
      <c r="T15568" s="13"/>
      <c r="U15568" t="s">
        <v>9612</v>
      </c>
    </row>
    <row r="15569" spans="1:21" x14ac:dyDescent="0.25">
      <c r="A15569" t="s">
        <v>6637</v>
      </c>
      <c r="B15569" s="12">
        <v>86748</v>
      </c>
      <c r="C15569" t="s">
        <v>19445</v>
      </c>
      <c r="D15569" s="11">
        <v>46217.740266203698</v>
      </c>
      <c r="E15569" t="s">
        <v>19446</v>
      </c>
      <c r="F15569" t="s">
        <v>6415</v>
      </c>
      <c r="G15569" t="s">
        <v>11132</v>
      </c>
      <c r="H15569" t="s">
        <v>6360</v>
      </c>
      <c r="I15569" t="s">
        <v>55</v>
      </c>
      <c r="J15569" t="s">
        <v>44</v>
      </c>
      <c r="K15569" t="s">
        <v>19447</v>
      </c>
      <c r="L15569" t="s">
        <v>2610</v>
      </c>
      <c r="M15569" t="s">
        <v>19448</v>
      </c>
      <c r="N15569" t="s">
        <v>7469</v>
      </c>
      <c r="O15569" t="s">
        <v>9718</v>
      </c>
      <c r="P15569">
        <v>4258000</v>
      </c>
      <c r="Q15569" t="s">
        <v>6636</v>
      </c>
      <c r="R15569" t="s">
        <v>6636</v>
      </c>
      <c r="S15569" s="12"/>
      <c r="T15569" s="13"/>
      <c r="U15569" t="s">
        <v>6636</v>
      </c>
    </row>
    <row r="15570" spans="1:21" x14ac:dyDescent="0.25">
      <c r="A15570" t="s">
        <v>6637</v>
      </c>
      <c r="B15570" s="12">
        <v>86748</v>
      </c>
      <c r="C15570" t="s">
        <v>19445</v>
      </c>
      <c r="D15570" s="11">
        <v>46217.740266203698</v>
      </c>
      <c r="E15570" t="s">
        <v>19446</v>
      </c>
      <c r="F15570" t="s">
        <v>6415</v>
      </c>
      <c r="G15570" t="s">
        <v>11133</v>
      </c>
      <c r="H15570" t="s">
        <v>6360</v>
      </c>
      <c r="I15570" t="s">
        <v>55</v>
      </c>
      <c r="J15570" t="s">
        <v>44</v>
      </c>
      <c r="K15570" t="s">
        <v>19447</v>
      </c>
      <c r="L15570" t="s">
        <v>2610</v>
      </c>
      <c r="M15570" t="s">
        <v>19448</v>
      </c>
      <c r="N15570" t="s">
        <v>7469</v>
      </c>
      <c r="O15570" t="s">
        <v>9718</v>
      </c>
      <c r="P15570">
        <v>4258000</v>
      </c>
      <c r="Q15570" t="s">
        <v>6636</v>
      </c>
      <c r="R15570" t="s">
        <v>6636</v>
      </c>
      <c r="S15570" s="12"/>
      <c r="T15570" s="13"/>
      <c r="U15570" t="s">
        <v>6636</v>
      </c>
    </row>
    <row r="15571" spans="1:21" x14ac:dyDescent="0.25">
      <c r="A15571" t="s">
        <v>6637</v>
      </c>
      <c r="B15571" s="12">
        <v>86788</v>
      </c>
      <c r="C15571" t="s">
        <v>19449</v>
      </c>
      <c r="D15571" s="11">
        <v>46217.774537037003</v>
      </c>
      <c r="E15571" t="s">
        <v>19450</v>
      </c>
      <c r="F15571" t="s">
        <v>6415</v>
      </c>
      <c r="G15571" t="s">
        <v>19281</v>
      </c>
      <c r="H15571" t="s">
        <v>6360</v>
      </c>
      <c r="I15571" t="s">
        <v>55</v>
      </c>
      <c r="J15571" t="s">
        <v>44</v>
      </c>
      <c r="K15571" t="s">
        <v>19451</v>
      </c>
      <c r="L15571" t="s">
        <v>62</v>
      </c>
      <c r="M15571" t="s">
        <v>19452</v>
      </c>
      <c r="N15571" t="s">
        <v>7469</v>
      </c>
      <c r="O15571" t="s">
        <v>7470</v>
      </c>
      <c r="P15571">
        <v>6460000</v>
      </c>
      <c r="Q15571" t="s">
        <v>6636</v>
      </c>
      <c r="R15571" t="s">
        <v>6636</v>
      </c>
      <c r="S15571" s="12"/>
      <c r="T15571" s="13"/>
      <c r="U15571" t="s">
        <v>8747</v>
      </c>
    </row>
    <row r="15572" spans="1:21" x14ac:dyDescent="0.25">
      <c r="A15572" t="s">
        <v>6637</v>
      </c>
      <c r="B15572" s="12">
        <v>86788</v>
      </c>
      <c r="C15572" t="s">
        <v>19449</v>
      </c>
      <c r="D15572" s="11">
        <v>46217.774537037003</v>
      </c>
      <c r="E15572" t="s">
        <v>19450</v>
      </c>
      <c r="F15572" t="s">
        <v>6415</v>
      </c>
      <c r="G15572" t="s">
        <v>19284</v>
      </c>
      <c r="H15572" t="s">
        <v>6360</v>
      </c>
      <c r="I15572" t="s">
        <v>55</v>
      </c>
      <c r="J15572" t="s">
        <v>44</v>
      </c>
      <c r="K15572" t="s">
        <v>19451</v>
      </c>
      <c r="L15572" t="s">
        <v>62</v>
      </c>
      <c r="M15572" t="s">
        <v>19452</v>
      </c>
      <c r="N15572" t="s">
        <v>7469</v>
      </c>
      <c r="O15572" t="s">
        <v>7470</v>
      </c>
      <c r="P15572">
        <v>6460000</v>
      </c>
      <c r="Q15572" t="s">
        <v>6636</v>
      </c>
      <c r="R15572" t="s">
        <v>6636</v>
      </c>
      <c r="S15572" s="12"/>
      <c r="T15572" s="13"/>
      <c r="U15572" t="s">
        <v>8747</v>
      </c>
    </row>
    <row r="15573" spans="1:21" x14ac:dyDescent="0.25">
      <c r="A15573" t="s">
        <v>6637</v>
      </c>
      <c r="B15573" s="12">
        <v>86800</v>
      </c>
      <c r="C15573" t="s">
        <v>19453</v>
      </c>
      <c r="D15573" s="11">
        <v>46218.329629629603</v>
      </c>
      <c r="E15573" t="s">
        <v>19454</v>
      </c>
      <c r="F15573" t="s">
        <v>6415</v>
      </c>
      <c r="G15573" t="s">
        <v>12930</v>
      </c>
      <c r="H15573" t="s">
        <v>6360</v>
      </c>
      <c r="I15573" t="s">
        <v>55</v>
      </c>
      <c r="J15573" t="s">
        <v>44</v>
      </c>
      <c r="K15573" t="s">
        <v>18746</v>
      </c>
      <c r="L15573" t="s">
        <v>3820</v>
      </c>
      <c r="M15573" t="s">
        <v>18747</v>
      </c>
      <c r="N15573" t="s">
        <v>7469</v>
      </c>
      <c r="O15573" t="s">
        <v>7933</v>
      </c>
      <c r="P15573">
        <v>7580000</v>
      </c>
      <c r="Q15573" t="s">
        <v>6636</v>
      </c>
      <c r="R15573" t="s">
        <v>6636</v>
      </c>
      <c r="S15573" s="12"/>
      <c r="T15573" s="13"/>
      <c r="U15573" t="s">
        <v>6780</v>
      </c>
    </row>
    <row r="15574" spans="1:21" x14ac:dyDescent="0.25">
      <c r="A15574" t="s">
        <v>6637</v>
      </c>
      <c r="B15574" s="12">
        <v>86800</v>
      </c>
      <c r="C15574" t="s">
        <v>19453</v>
      </c>
      <c r="D15574" s="11">
        <v>46218.329629629603</v>
      </c>
      <c r="E15574" t="s">
        <v>19454</v>
      </c>
      <c r="F15574" t="s">
        <v>6415</v>
      </c>
      <c r="G15574" t="s">
        <v>6364</v>
      </c>
      <c r="H15574" t="s">
        <v>6360</v>
      </c>
      <c r="I15574" t="s">
        <v>55</v>
      </c>
      <c r="J15574" t="s">
        <v>44</v>
      </c>
      <c r="K15574" t="s">
        <v>18746</v>
      </c>
      <c r="L15574" t="s">
        <v>3820</v>
      </c>
      <c r="M15574" t="s">
        <v>18747</v>
      </c>
      <c r="N15574" t="s">
        <v>7469</v>
      </c>
      <c r="O15574" t="s">
        <v>7933</v>
      </c>
      <c r="P15574">
        <v>7580000</v>
      </c>
      <c r="Q15574" t="s">
        <v>6636</v>
      </c>
      <c r="R15574" t="s">
        <v>6636</v>
      </c>
      <c r="S15574" s="12"/>
      <c r="T15574" s="13"/>
      <c r="U15574" t="s">
        <v>6780</v>
      </c>
    </row>
    <row r="15575" spans="1:21" x14ac:dyDescent="0.25">
      <c r="A15575" t="s">
        <v>6637</v>
      </c>
      <c r="B15575" s="12">
        <v>86724</v>
      </c>
      <c r="C15575" t="s">
        <v>19455</v>
      </c>
      <c r="D15575" s="11">
        <v>46219.783113425903</v>
      </c>
      <c r="E15575" t="s">
        <v>19456</v>
      </c>
      <c r="F15575" t="s">
        <v>6415</v>
      </c>
      <c r="G15575" t="s">
        <v>6437</v>
      </c>
      <c r="H15575" t="s">
        <v>6360</v>
      </c>
      <c r="I15575" t="s">
        <v>65</v>
      </c>
      <c r="J15575" t="s">
        <v>9067</v>
      </c>
      <c r="K15575" t="s">
        <v>19033</v>
      </c>
      <c r="L15575" t="s">
        <v>1676</v>
      </c>
      <c r="M15575" t="s">
        <v>19034</v>
      </c>
      <c r="N15575" t="s">
        <v>7469</v>
      </c>
      <c r="O15575" t="s">
        <v>7933</v>
      </c>
      <c r="P15575">
        <v>7080000</v>
      </c>
      <c r="Q15575" t="s">
        <v>6636</v>
      </c>
      <c r="R15575" t="s">
        <v>6636</v>
      </c>
      <c r="S15575" s="12"/>
      <c r="T15575" s="13"/>
      <c r="U15575" t="s">
        <v>7455</v>
      </c>
    </row>
    <row r="15576" spans="1:21" x14ac:dyDescent="0.25">
      <c r="A15576" t="s">
        <v>6637</v>
      </c>
      <c r="B15576" s="12">
        <v>86724</v>
      </c>
      <c r="C15576" t="s">
        <v>19455</v>
      </c>
      <c r="D15576" s="11">
        <v>46219.783113425903</v>
      </c>
      <c r="E15576" t="s">
        <v>19456</v>
      </c>
      <c r="F15576" t="s">
        <v>6415</v>
      </c>
      <c r="G15576" t="s">
        <v>6439</v>
      </c>
      <c r="H15576" t="s">
        <v>6360</v>
      </c>
      <c r="I15576" t="s">
        <v>65</v>
      </c>
      <c r="J15576" t="s">
        <v>9067</v>
      </c>
      <c r="K15576" t="s">
        <v>19033</v>
      </c>
      <c r="L15576" t="s">
        <v>1676</v>
      </c>
      <c r="M15576" t="s">
        <v>19034</v>
      </c>
      <c r="N15576" t="s">
        <v>7469</v>
      </c>
      <c r="O15576" t="s">
        <v>7933</v>
      </c>
      <c r="P15576">
        <v>7080000</v>
      </c>
      <c r="Q15576" t="s">
        <v>6636</v>
      </c>
      <c r="R15576" t="s">
        <v>6636</v>
      </c>
      <c r="S15576" s="12"/>
      <c r="T15576" s="13"/>
      <c r="U15576" t="s">
        <v>7455</v>
      </c>
    </row>
    <row r="15577" spans="1:21" x14ac:dyDescent="0.25">
      <c r="A15577" t="s">
        <v>6637</v>
      </c>
      <c r="B15577" s="12">
        <v>86704</v>
      </c>
      <c r="C15577" t="s">
        <v>19457</v>
      </c>
      <c r="D15577" s="11">
        <v>46219.894560185203</v>
      </c>
      <c r="E15577" t="s">
        <v>19458</v>
      </c>
      <c r="F15577" t="s">
        <v>6415</v>
      </c>
      <c r="G15577" t="s">
        <v>6442</v>
      </c>
      <c r="H15577" t="s">
        <v>6360</v>
      </c>
      <c r="I15577" t="s">
        <v>55</v>
      </c>
      <c r="J15577" t="s">
        <v>643</v>
      </c>
      <c r="K15577" t="s">
        <v>19303</v>
      </c>
      <c r="L15577" t="s">
        <v>251</v>
      </c>
      <c r="M15577" t="s">
        <v>19304</v>
      </c>
      <c r="N15577" t="s">
        <v>7469</v>
      </c>
      <c r="O15577" t="s">
        <v>7470</v>
      </c>
      <c r="P15577">
        <v>5360000</v>
      </c>
      <c r="Q15577" t="s">
        <v>6636</v>
      </c>
      <c r="R15577" t="s">
        <v>6636</v>
      </c>
      <c r="S15577" s="12"/>
      <c r="T15577" s="13"/>
      <c r="U15577" t="s">
        <v>6689</v>
      </c>
    </row>
    <row r="15578" spans="1:21" x14ac:dyDescent="0.25">
      <c r="A15578" t="s">
        <v>6637</v>
      </c>
      <c r="B15578" s="12">
        <v>86704</v>
      </c>
      <c r="C15578" t="s">
        <v>19457</v>
      </c>
      <c r="D15578" s="11">
        <v>46219.894560185203</v>
      </c>
      <c r="E15578" t="s">
        <v>19458</v>
      </c>
      <c r="F15578" t="s">
        <v>6415</v>
      </c>
      <c r="G15578" t="s">
        <v>7492</v>
      </c>
      <c r="H15578" t="s">
        <v>6360</v>
      </c>
      <c r="I15578" t="s">
        <v>55</v>
      </c>
      <c r="J15578" t="s">
        <v>643</v>
      </c>
      <c r="K15578" t="s">
        <v>19303</v>
      </c>
      <c r="L15578" t="s">
        <v>251</v>
      </c>
      <c r="M15578" t="s">
        <v>19304</v>
      </c>
      <c r="N15578" t="s">
        <v>7469</v>
      </c>
      <c r="O15578" t="s">
        <v>7470</v>
      </c>
      <c r="P15578">
        <v>5360000</v>
      </c>
      <c r="Q15578" t="s">
        <v>6636</v>
      </c>
      <c r="R15578" t="s">
        <v>6636</v>
      </c>
      <c r="S15578" s="12"/>
      <c r="T15578" s="13"/>
      <c r="U15578" t="s">
        <v>6689</v>
      </c>
    </row>
    <row r="15579" spans="1:21" x14ac:dyDescent="0.25">
      <c r="A15579" t="s">
        <v>6637</v>
      </c>
      <c r="B15579" s="12">
        <v>86704</v>
      </c>
      <c r="C15579" t="s">
        <v>19457</v>
      </c>
      <c r="D15579" s="11">
        <v>46219.894560185203</v>
      </c>
      <c r="E15579" t="s">
        <v>19458</v>
      </c>
      <c r="F15579" t="s">
        <v>6415</v>
      </c>
      <c r="G15579" t="s">
        <v>7493</v>
      </c>
      <c r="H15579" t="s">
        <v>6360</v>
      </c>
      <c r="I15579" t="s">
        <v>55</v>
      </c>
      <c r="J15579" t="s">
        <v>643</v>
      </c>
      <c r="K15579" t="s">
        <v>19303</v>
      </c>
      <c r="L15579" t="s">
        <v>251</v>
      </c>
      <c r="M15579" t="s">
        <v>19304</v>
      </c>
      <c r="N15579" t="s">
        <v>7469</v>
      </c>
      <c r="O15579" t="s">
        <v>7470</v>
      </c>
      <c r="P15579">
        <v>5360000</v>
      </c>
      <c r="Q15579" t="s">
        <v>6636</v>
      </c>
      <c r="R15579" t="s">
        <v>6636</v>
      </c>
      <c r="S15579" s="12"/>
      <c r="T15579" s="13"/>
      <c r="U15579" t="s">
        <v>6689</v>
      </c>
    </row>
    <row r="15580" spans="1:21" x14ac:dyDescent="0.25">
      <c r="A15580" t="s">
        <v>6637</v>
      </c>
      <c r="B15580" s="12">
        <v>86704</v>
      </c>
      <c r="C15580" t="s">
        <v>19457</v>
      </c>
      <c r="D15580" s="11">
        <v>46219.894560185203</v>
      </c>
      <c r="E15580" t="s">
        <v>19458</v>
      </c>
      <c r="F15580" t="s">
        <v>6415</v>
      </c>
      <c r="G15580" t="s">
        <v>7494</v>
      </c>
      <c r="H15580" t="s">
        <v>6360</v>
      </c>
      <c r="I15580" t="s">
        <v>55</v>
      </c>
      <c r="J15580" t="s">
        <v>643</v>
      </c>
      <c r="K15580" t="s">
        <v>19303</v>
      </c>
      <c r="L15580" t="s">
        <v>251</v>
      </c>
      <c r="M15580" t="s">
        <v>19304</v>
      </c>
      <c r="N15580" t="s">
        <v>7469</v>
      </c>
      <c r="O15580" t="s">
        <v>7470</v>
      </c>
      <c r="P15580">
        <v>5360000</v>
      </c>
      <c r="Q15580" t="s">
        <v>6636</v>
      </c>
      <c r="R15580" t="s">
        <v>6636</v>
      </c>
      <c r="S15580" s="12"/>
      <c r="T15580" s="13"/>
      <c r="U15580" t="s">
        <v>6689</v>
      </c>
    </row>
    <row r="15581" spans="1:21" x14ac:dyDescent="0.25">
      <c r="A15581" t="s">
        <v>6637</v>
      </c>
      <c r="B15581" s="12">
        <v>86704</v>
      </c>
      <c r="C15581" t="s">
        <v>19457</v>
      </c>
      <c r="D15581" s="11">
        <v>46219.894560185203</v>
      </c>
      <c r="E15581" t="s">
        <v>19458</v>
      </c>
      <c r="F15581" t="s">
        <v>6415</v>
      </c>
      <c r="G15581" t="s">
        <v>7495</v>
      </c>
      <c r="H15581" t="s">
        <v>6360</v>
      </c>
      <c r="I15581" t="s">
        <v>55</v>
      </c>
      <c r="J15581" t="s">
        <v>643</v>
      </c>
      <c r="K15581" t="s">
        <v>19303</v>
      </c>
      <c r="L15581" t="s">
        <v>251</v>
      </c>
      <c r="M15581" t="s">
        <v>19304</v>
      </c>
      <c r="N15581" t="s">
        <v>7469</v>
      </c>
      <c r="O15581" t="s">
        <v>7470</v>
      </c>
      <c r="P15581">
        <v>5360000</v>
      </c>
      <c r="Q15581" t="s">
        <v>6636</v>
      </c>
      <c r="R15581" t="s">
        <v>6636</v>
      </c>
      <c r="S15581" s="12"/>
      <c r="T15581" s="13"/>
      <c r="U15581" t="s">
        <v>6689</v>
      </c>
    </row>
    <row r="15582" spans="1:21" x14ac:dyDescent="0.25">
      <c r="A15582" t="s">
        <v>6619</v>
      </c>
      <c r="B15582" s="12">
        <v>86704</v>
      </c>
      <c r="C15582" t="s">
        <v>19457</v>
      </c>
      <c r="D15582" s="11">
        <v>46220.453043981499</v>
      </c>
      <c r="E15582" t="s">
        <v>19458</v>
      </c>
      <c r="F15582" t="s">
        <v>6415</v>
      </c>
      <c r="G15582" t="s">
        <v>6442</v>
      </c>
      <c r="H15582" t="s">
        <v>6360</v>
      </c>
      <c r="I15582" t="s">
        <v>55</v>
      </c>
      <c r="J15582" t="s">
        <v>643</v>
      </c>
      <c r="K15582" t="s">
        <v>19303</v>
      </c>
      <c r="L15582" t="s">
        <v>251</v>
      </c>
      <c r="M15582" t="s">
        <v>19304</v>
      </c>
      <c r="N15582" t="s">
        <v>7469</v>
      </c>
      <c r="O15582" t="s">
        <v>7470</v>
      </c>
      <c r="P15582">
        <v>5360000</v>
      </c>
      <c r="Q15582" t="s">
        <v>6636</v>
      </c>
      <c r="R15582" t="s">
        <v>6636</v>
      </c>
      <c r="S15582" s="12"/>
      <c r="T15582" s="13"/>
      <c r="U15582" t="s">
        <v>6689</v>
      </c>
    </row>
    <row r="15583" spans="1:21" x14ac:dyDescent="0.25">
      <c r="A15583" t="s">
        <v>6619</v>
      </c>
      <c r="B15583" s="12">
        <v>86704</v>
      </c>
      <c r="C15583" t="s">
        <v>19457</v>
      </c>
      <c r="D15583" s="11">
        <v>46220.453043981499</v>
      </c>
      <c r="E15583" t="s">
        <v>19458</v>
      </c>
      <c r="F15583" t="s">
        <v>6415</v>
      </c>
      <c r="G15583" t="s">
        <v>7492</v>
      </c>
      <c r="H15583" t="s">
        <v>6360</v>
      </c>
      <c r="I15583" t="s">
        <v>55</v>
      </c>
      <c r="J15583" t="s">
        <v>643</v>
      </c>
      <c r="K15583" t="s">
        <v>19303</v>
      </c>
      <c r="L15583" t="s">
        <v>251</v>
      </c>
      <c r="M15583" t="s">
        <v>19304</v>
      </c>
      <c r="N15583" t="s">
        <v>7469</v>
      </c>
      <c r="O15583" t="s">
        <v>7470</v>
      </c>
      <c r="P15583">
        <v>5360000</v>
      </c>
      <c r="Q15583" t="s">
        <v>6636</v>
      </c>
      <c r="R15583" t="s">
        <v>6636</v>
      </c>
      <c r="S15583" s="12"/>
      <c r="T15583" s="13"/>
      <c r="U15583" t="s">
        <v>6689</v>
      </c>
    </row>
    <row r="15584" spans="1:21" x14ac:dyDescent="0.25">
      <c r="A15584" t="s">
        <v>6619</v>
      </c>
      <c r="B15584" s="12">
        <v>86704</v>
      </c>
      <c r="C15584" t="s">
        <v>19457</v>
      </c>
      <c r="D15584" s="11">
        <v>46220.453043981499</v>
      </c>
      <c r="E15584" t="s">
        <v>19458</v>
      </c>
      <c r="F15584" t="s">
        <v>6415</v>
      </c>
      <c r="G15584" t="s">
        <v>7493</v>
      </c>
      <c r="H15584" t="s">
        <v>6360</v>
      </c>
      <c r="I15584" t="s">
        <v>55</v>
      </c>
      <c r="J15584" t="s">
        <v>643</v>
      </c>
      <c r="K15584" t="s">
        <v>19303</v>
      </c>
      <c r="L15584" t="s">
        <v>251</v>
      </c>
      <c r="M15584" t="s">
        <v>19304</v>
      </c>
      <c r="N15584" t="s">
        <v>7469</v>
      </c>
      <c r="O15584" t="s">
        <v>7470</v>
      </c>
      <c r="P15584">
        <v>5360000</v>
      </c>
      <c r="Q15584" t="s">
        <v>6636</v>
      </c>
      <c r="R15584" t="s">
        <v>6636</v>
      </c>
      <c r="S15584" s="12"/>
      <c r="T15584" s="13"/>
      <c r="U15584" t="s">
        <v>6689</v>
      </c>
    </row>
    <row r="15585" spans="1:21" x14ac:dyDescent="0.25">
      <c r="A15585" t="s">
        <v>6619</v>
      </c>
      <c r="B15585" s="12">
        <v>86704</v>
      </c>
      <c r="C15585" t="s">
        <v>19457</v>
      </c>
      <c r="D15585" s="11">
        <v>46220.453043981499</v>
      </c>
      <c r="E15585" t="s">
        <v>19458</v>
      </c>
      <c r="F15585" t="s">
        <v>6415</v>
      </c>
      <c r="G15585" t="s">
        <v>7494</v>
      </c>
      <c r="H15585" t="s">
        <v>6360</v>
      </c>
      <c r="I15585" t="s">
        <v>55</v>
      </c>
      <c r="J15585" t="s">
        <v>643</v>
      </c>
      <c r="K15585" t="s">
        <v>19303</v>
      </c>
      <c r="L15585" t="s">
        <v>251</v>
      </c>
      <c r="M15585" t="s">
        <v>19304</v>
      </c>
      <c r="N15585" t="s">
        <v>7469</v>
      </c>
      <c r="O15585" t="s">
        <v>7470</v>
      </c>
      <c r="P15585">
        <v>5360000</v>
      </c>
      <c r="Q15585" t="s">
        <v>6636</v>
      </c>
      <c r="R15585" t="s">
        <v>6636</v>
      </c>
      <c r="S15585" s="12"/>
      <c r="T15585" s="13"/>
      <c r="U15585" t="s">
        <v>6689</v>
      </c>
    </row>
    <row r="15586" spans="1:21" x14ac:dyDescent="0.25">
      <c r="A15586" t="s">
        <v>6619</v>
      </c>
      <c r="B15586" s="12">
        <v>86704</v>
      </c>
      <c r="C15586" t="s">
        <v>19457</v>
      </c>
      <c r="D15586" s="11">
        <v>46220.453043981499</v>
      </c>
      <c r="E15586" t="s">
        <v>19458</v>
      </c>
      <c r="F15586" t="s">
        <v>6415</v>
      </c>
      <c r="G15586" t="s">
        <v>7495</v>
      </c>
      <c r="H15586" t="s">
        <v>6360</v>
      </c>
      <c r="I15586" t="s">
        <v>55</v>
      </c>
      <c r="J15586" t="s">
        <v>643</v>
      </c>
      <c r="K15586" t="s">
        <v>19303</v>
      </c>
      <c r="L15586" t="s">
        <v>251</v>
      </c>
      <c r="M15586" t="s">
        <v>19304</v>
      </c>
      <c r="N15586" t="s">
        <v>7469</v>
      </c>
      <c r="O15586" t="s">
        <v>7470</v>
      </c>
      <c r="P15586">
        <v>5360000</v>
      </c>
      <c r="Q15586" t="s">
        <v>6636</v>
      </c>
      <c r="R15586" t="s">
        <v>6636</v>
      </c>
      <c r="S15586" s="12"/>
      <c r="T15586" s="13"/>
      <c r="U15586" t="s">
        <v>6689</v>
      </c>
    </row>
    <row r="15587" spans="1:21" x14ac:dyDescent="0.25">
      <c r="A15587" t="s">
        <v>6637</v>
      </c>
      <c r="B15587" s="12">
        <v>86732</v>
      </c>
      <c r="C15587" t="s">
        <v>19459</v>
      </c>
      <c r="D15587" s="11">
        <v>46220.517025462999</v>
      </c>
      <c r="E15587" t="s">
        <v>19460</v>
      </c>
      <c r="F15587" t="s">
        <v>6415</v>
      </c>
      <c r="G15587" t="s">
        <v>18679</v>
      </c>
      <c r="H15587" t="s">
        <v>6360</v>
      </c>
      <c r="I15587" t="s">
        <v>55</v>
      </c>
      <c r="J15587" t="s">
        <v>643</v>
      </c>
      <c r="K15587" t="s">
        <v>19461</v>
      </c>
      <c r="L15587" t="s">
        <v>1668</v>
      </c>
      <c r="M15587" t="s">
        <v>19462</v>
      </c>
      <c r="N15587" t="s">
        <v>7469</v>
      </c>
      <c r="O15587" t="s">
        <v>7933</v>
      </c>
      <c r="P15587">
        <v>7080000</v>
      </c>
      <c r="Q15587" t="s">
        <v>6636</v>
      </c>
      <c r="R15587" t="s">
        <v>6636</v>
      </c>
      <c r="S15587" s="12"/>
      <c r="T15587" s="13"/>
      <c r="U15587" t="s">
        <v>6636</v>
      </c>
    </row>
    <row r="15588" spans="1:21" x14ac:dyDescent="0.25">
      <c r="A15588" t="s">
        <v>6637</v>
      </c>
      <c r="B15588" s="12">
        <v>86732</v>
      </c>
      <c r="C15588" t="s">
        <v>19459</v>
      </c>
      <c r="D15588" s="11">
        <v>46220.517025462999</v>
      </c>
      <c r="E15588" t="s">
        <v>19460</v>
      </c>
      <c r="F15588" t="s">
        <v>6415</v>
      </c>
      <c r="G15588" t="s">
        <v>18684</v>
      </c>
      <c r="H15588" t="s">
        <v>6360</v>
      </c>
      <c r="I15588" t="s">
        <v>55</v>
      </c>
      <c r="J15588" t="s">
        <v>643</v>
      </c>
      <c r="K15588" t="s">
        <v>19461</v>
      </c>
      <c r="L15588" t="s">
        <v>1668</v>
      </c>
      <c r="M15588" t="s">
        <v>19462</v>
      </c>
      <c r="N15588" t="s">
        <v>7469</v>
      </c>
      <c r="O15588" t="s">
        <v>7933</v>
      </c>
      <c r="P15588">
        <v>7080000</v>
      </c>
      <c r="Q15588" t="s">
        <v>6636</v>
      </c>
      <c r="R15588" t="s">
        <v>6636</v>
      </c>
      <c r="S15588" s="12"/>
      <c r="T15588" s="13"/>
      <c r="U15588" t="s">
        <v>6636</v>
      </c>
    </row>
    <row r="15589" spans="1:21" x14ac:dyDescent="0.25">
      <c r="A15589" t="s">
        <v>6619</v>
      </c>
      <c r="B15589" s="12">
        <v>86724</v>
      </c>
      <c r="C15589" t="s">
        <v>19455</v>
      </c>
      <c r="D15589" s="11">
        <v>46220.543344907397</v>
      </c>
      <c r="E15589" t="s">
        <v>19456</v>
      </c>
      <c r="F15589" t="s">
        <v>6415</v>
      </c>
      <c r="G15589" t="s">
        <v>6437</v>
      </c>
      <c r="H15589" t="s">
        <v>6360</v>
      </c>
      <c r="I15589" t="s">
        <v>65</v>
      </c>
      <c r="J15589" t="s">
        <v>9067</v>
      </c>
      <c r="K15589" t="s">
        <v>19033</v>
      </c>
      <c r="L15589" t="s">
        <v>1676</v>
      </c>
      <c r="M15589" t="s">
        <v>19034</v>
      </c>
      <c r="N15589" t="s">
        <v>7469</v>
      </c>
      <c r="O15589" t="s">
        <v>7933</v>
      </c>
      <c r="P15589">
        <v>7080000</v>
      </c>
      <c r="Q15589" t="s">
        <v>6636</v>
      </c>
      <c r="R15589" t="s">
        <v>6636</v>
      </c>
      <c r="S15589" s="12"/>
      <c r="T15589" s="13"/>
      <c r="U15589" t="s">
        <v>7455</v>
      </c>
    </row>
    <row r="15590" spans="1:21" x14ac:dyDescent="0.25">
      <c r="A15590" t="s">
        <v>6619</v>
      </c>
      <c r="B15590" s="12">
        <v>86724</v>
      </c>
      <c r="C15590" t="s">
        <v>19455</v>
      </c>
      <c r="D15590" s="11">
        <v>46220.543344907397</v>
      </c>
      <c r="E15590" t="s">
        <v>19456</v>
      </c>
      <c r="F15590" t="s">
        <v>6415</v>
      </c>
      <c r="G15590" t="s">
        <v>6439</v>
      </c>
      <c r="H15590" t="s">
        <v>6360</v>
      </c>
      <c r="I15590" t="s">
        <v>65</v>
      </c>
      <c r="J15590" t="s">
        <v>9067</v>
      </c>
      <c r="K15590" t="s">
        <v>19033</v>
      </c>
      <c r="L15590" t="s">
        <v>1676</v>
      </c>
      <c r="M15590" t="s">
        <v>19034</v>
      </c>
      <c r="N15590" t="s">
        <v>7469</v>
      </c>
      <c r="O15590" t="s">
        <v>7933</v>
      </c>
      <c r="P15590">
        <v>7080000</v>
      </c>
      <c r="Q15590" t="s">
        <v>6636</v>
      </c>
      <c r="R15590" t="s">
        <v>6636</v>
      </c>
      <c r="S15590" s="12"/>
      <c r="T15590" s="13"/>
      <c r="U15590" t="s">
        <v>7455</v>
      </c>
    </row>
    <row r="15591" spans="1:21" x14ac:dyDescent="0.25">
      <c r="A15591" t="s">
        <v>6619</v>
      </c>
      <c r="B15591" s="12">
        <v>86732</v>
      </c>
      <c r="C15591" t="s">
        <v>19459</v>
      </c>
      <c r="D15591" s="11">
        <v>46220.585462962998</v>
      </c>
      <c r="E15591" t="s">
        <v>19460</v>
      </c>
      <c r="F15591" t="s">
        <v>6415</v>
      </c>
      <c r="G15591" t="s">
        <v>18679</v>
      </c>
      <c r="H15591" t="s">
        <v>6360</v>
      </c>
      <c r="I15591" t="s">
        <v>55</v>
      </c>
      <c r="J15591" t="s">
        <v>643</v>
      </c>
      <c r="K15591" t="s">
        <v>19461</v>
      </c>
      <c r="L15591" t="s">
        <v>1668</v>
      </c>
      <c r="M15591" t="s">
        <v>19462</v>
      </c>
      <c r="N15591" t="s">
        <v>7469</v>
      </c>
      <c r="O15591" t="s">
        <v>7933</v>
      </c>
      <c r="P15591">
        <v>7080000</v>
      </c>
      <c r="Q15591" t="s">
        <v>6636</v>
      </c>
      <c r="R15591" t="s">
        <v>6636</v>
      </c>
      <c r="S15591" s="12"/>
      <c r="T15591" s="13"/>
      <c r="U15591" t="s">
        <v>6636</v>
      </c>
    </row>
    <row r="15592" spans="1:21" x14ac:dyDescent="0.25">
      <c r="A15592" t="s">
        <v>6619</v>
      </c>
      <c r="B15592" s="12">
        <v>86732</v>
      </c>
      <c r="C15592" t="s">
        <v>19459</v>
      </c>
      <c r="D15592" s="11">
        <v>46220.585462962998</v>
      </c>
      <c r="E15592" t="s">
        <v>19460</v>
      </c>
      <c r="F15592" t="s">
        <v>6415</v>
      </c>
      <c r="G15592" t="s">
        <v>18684</v>
      </c>
      <c r="H15592" t="s">
        <v>6360</v>
      </c>
      <c r="I15592" t="s">
        <v>55</v>
      </c>
      <c r="J15592" t="s">
        <v>643</v>
      </c>
      <c r="K15592" t="s">
        <v>19461</v>
      </c>
      <c r="L15592" t="s">
        <v>1668</v>
      </c>
      <c r="M15592" t="s">
        <v>19462</v>
      </c>
      <c r="N15592" t="s">
        <v>7469</v>
      </c>
      <c r="O15592" t="s">
        <v>7933</v>
      </c>
      <c r="P15592">
        <v>7080000</v>
      </c>
      <c r="Q15592" t="s">
        <v>6636</v>
      </c>
      <c r="R15592" t="s">
        <v>6636</v>
      </c>
      <c r="S15592" s="12"/>
      <c r="T15592" s="13"/>
      <c r="U15592" t="s">
        <v>6636</v>
      </c>
    </row>
    <row r="15593" spans="1:21" x14ac:dyDescent="0.25">
      <c r="A15593" t="s">
        <v>6619</v>
      </c>
      <c r="B15593" s="12">
        <v>86738</v>
      </c>
      <c r="C15593" t="s">
        <v>19443</v>
      </c>
      <c r="D15593" s="11">
        <v>46220.623124999998</v>
      </c>
      <c r="E15593" t="s">
        <v>19444</v>
      </c>
      <c r="F15593" t="s">
        <v>6415</v>
      </c>
      <c r="G15593" t="s">
        <v>6397</v>
      </c>
      <c r="H15593" t="s">
        <v>6360</v>
      </c>
      <c r="I15593" t="s">
        <v>65</v>
      </c>
      <c r="J15593" t="s">
        <v>57</v>
      </c>
      <c r="K15593" t="s">
        <v>19441</v>
      </c>
      <c r="L15593" t="s">
        <v>18668</v>
      </c>
      <c r="M15593" t="s">
        <v>19442</v>
      </c>
      <c r="N15593" t="s">
        <v>7469</v>
      </c>
      <c r="O15593" t="s">
        <v>7470</v>
      </c>
      <c r="P15593">
        <v>5360000</v>
      </c>
      <c r="Q15593" t="s">
        <v>6636</v>
      </c>
      <c r="R15593" t="s">
        <v>6636</v>
      </c>
      <c r="S15593" s="12"/>
      <c r="T15593" s="13"/>
      <c r="U15593" t="s">
        <v>9612</v>
      </c>
    </row>
    <row r="15594" spans="1:21" x14ac:dyDescent="0.25">
      <c r="A15594" t="s">
        <v>6619</v>
      </c>
      <c r="B15594" s="12">
        <v>86738</v>
      </c>
      <c r="C15594" t="s">
        <v>19443</v>
      </c>
      <c r="D15594" s="11">
        <v>46220.623124999998</v>
      </c>
      <c r="E15594" t="s">
        <v>19444</v>
      </c>
      <c r="F15594" t="s">
        <v>6415</v>
      </c>
      <c r="G15594" t="s">
        <v>18670</v>
      </c>
      <c r="H15594" t="s">
        <v>6360</v>
      </c>
      <c r="I15594" t="s">
        <v>65</v>
      </c>
      <c r="J15594" t="s">
        <v>57</v>
      </c>
      <c r="K15594" t="s">
        <v>19441</v>
      </c>
      <c r="L15594" t="s">
        <v>18668</v>
      </c>
      <c r="M15594" t="s">
        <v>19442</v>
      </c>
      <c r="N15594" t="s">
        <v>7469</v>
      </c>
      <c r="O15594" t="s">
        <v>7470</v>
      </c>
      <c r="P15594">
        <v>5360000</v>
      </c>
      <c r="Q15594" t="s">
        <v>6636</v>
      </c>
      <c r="R15594" t="s">
        <v>6636</v>
      </c>
      <c r="S15594" s="12"/>
      <c r="T15594" s="13"/>
      <c r="U15594" t="s">
        <v>9612</v>
      </c>
    </row>
    <row r="15595" spans="1:21" x14ac:dyDescent="0.25">
      <c r="A15595" t="s">
        <v>6619</v>
      </c>
      <c r="B15595" s="12">
        <v>86748</v>
      </c>
      <c r="C15595" t="s">
        <v>19445</v>
      </c>
      <c r="D15595" s="11">
        <v>46220.668217592603</v>
      </c>
      <c r="E15595" t="s">
        <v>19446</v>
      </c>
      <c r="F15595" t="s">
        <v>6415</v>
      </c>
      <c r="G15595" t="s">
        <v>11132</v>
      </c>
      <c r="H15595" t="s">
        <v>6360</v>
      </c>
      <c r="I15595" t="s">
        <v>55</v>
      </c>
      <c r="J15595" t="s">
        <v>44</v>
      </c>
      <c r="K15595" t="s">
        <v>19447</v>
      </c>
      <c r="L15595" t="s">
        <v>2610</v>
      </c>
      <c r="M15595" t="s">
        <v>19448</v>
      </c>
      <c r="N15595" t="s">
        <v>7469</v>
      </c>
      <c r="O15595" t="s">
        <v>9718</v>
      </c>
      <c r="P15595">
        <v>4258000</v>
      </c>
      <c r="Q15595" t="s">
        <v>6636</v>
      </c>
      <c r="R15595" t="s">
        <v>6636</v>
      </c>
      <c r="S15595" s="12"/>
      <c r="T15595" s="13"/>
      <c r="U15595" t="s">
        <v>6636</v>
      </c>
    </row>
    <row r="15596" spans="1:21" x14ac:dyDescent="0.25">
      <c r="A15596" t="s">
        <v>6619</v>
      </c>
      <c r="B15596" s="12">
        <v>86748</v>
      </c>
      <c r="C15596" t="s">
        <v>19445</v>
      </c>
      <c r="D15596" s="11">
        <v>46220.668217592603</v>
      </c>
      <c r="E15596" t="s">
        <v>19446</v>
      </c>
      <c r="F15596" t="s">
        <v>6415</v>
      </c>
      <c r="G15596" t="s">
        <v>11133</v>
      </c>
      <c r="H15596" t="s">
        <v>6360</v>
      </c>
      <c r="I15596" t="s">
        <v>55</v>
      </c>
      <c r="J15596" t="s">
        <v>44</v>
      </c>
      <c r="K15596" t="s">
        <v>19447</v>
      </c>
      <c r="L15596" t="s">
        <v>2610</v>
      </c>
      <c r="M15596" t="s">
        <v>19448</v>
      </c>
      <c r="N15596" t="s">
        <v>7469</v>
      </c>
      <c r="O15596" t="s">
        <v>9718</v>
      </c>
      <c r="P15596">
        <v>4258000</v>
      </c>
      <c r="Q15596" t="s">
        <v>6636</v>
      </c>
      <c r="R15596" t="s">
        <v>6636</v>
      </c>
      <c r="S15596" s="12"/>
      <c r="T15596" s="13"/>
      <c r="U15596" t="s">
        <v>6636</v>
      </c>
    </row>
    <row r="15597" spans="1:21" x14ac:dyDescent="0.25">
      <c r="A15597" t="s">
        <v>6619</v>
      </c>
      <c r="B15597" s="12">
        <v>86752</v>
      </c>
      <c r="C15597" t="s">
        <v>19423</v>
      </c>
      <c r="D15597" s="11">
        <v>46220.680914351899</v>
      </c>
      <c r="E15597" t="s">
        <v>19424</v>
      </c>
      <c r="F15597" t="s">
        <v>6415</v>
      </c>
      <c r="G15597" t="s">
        <v>6496</v>
      </c>
      <c r="H15597" t="s">
        <v>6360</v>
      </c>
      <c r="I15597" t="s">
        <v>65</v>
      </c>
      <c r="J15597" t="s">
        <v>57</v>
      </c>
      <c r="K15597" t="s">
        <v>18632</v>
      </c>
      <c r="L15597" t="s">
        <v>18633</v>
      </c>
      <c r="M15597" t="s">
        <v>18634</v>
      </c>
      <c r="N15597" t="s">
        <v>7469</v>
      </c>
      <c r="O15597" t="s">
        <v>7470</v>
      </c>
      <c r="P15597">
        <v>6460000</v>
      </c>
      <c r="Q15597" t="s">
        <v>6893</v>
      </c>
      <c r="R15597" t="s">
        <v>6779</v>
      </c>
      <c r="S15597" s="12"/>
      <c r="T15597" s="13"/>
      <c r="U15597" t="s">
        <v>6636</v>
      </c>
    </row>
    <row r="15598" spans="1:21" x14ac:dyDescent="0.25">
      <c r="A15598" t="s">
        <v>6619</v>
      </c>
      <c r="B15598" s="12">
        <v>86752</v>
      </c>
      <c r="C15598" t="s">
        <v>19423</v>
      </c>
      <c r="D15598" s="11">
        <v>46220.680914351899</v>
      </c>
      <c r="E15598" t="s">
        <v>19424</v>
      </c>
      <c r="F15598" t="s">
        <v>6415</v>
      </c>
      <c r="G15598" t="s">
        <v>6497</v>
      </c>
      <c r="H15598" t="s">
        <v>6360</v>
      </c>
      <c r="I15598" t="s">
        <v>65</v>
      </c>
      <c r="J15598" t="s">
        <v>57</v>
      </c>
      <c r="K15598" t="s">
        <v>18632</v>
      </c>
      <c r="L15598" t="s">
        <v>18633</v>
      </c>
      <c r="M15598" t="s">
        <v>18634</v>
      </c>
      <c r="N15598" t="s">
        <v>7469</v>
      </c>
      <c r="O15598" t="s">
        <v>7470</v>
      </c>
      <c r="P15598">
        <v>6460000</v>
      </c>
      <c r="Q15598" t="s">
        <v>6893</v>
      </c>
      <c r="R15598" t="s">
        <v>6779</v>
      </c>
      <c r="S15598" s="12"/>
      <c r="T15598" s="13"/>
      <c r="U15598" t="s">
        <v>6636</v>
      </c>
    </row>
    <row r="15599" spans="1:21" x14ac:dyDescent="0.25">
      <c r="A15599" t="s">
        <v>6619</v>
      </c>
      <c r="B15599" s="12">
        <v>86752</v>
      </c>
      <c r="C15599" t="s">
        <v>19423</v>
      </c>
      <c r="D15599" s="11">
        <v>46220.680914351899</v>
      </c>
      <c r="E15599" t="s">
        <v>19424</v>
      </c>
      <c r="F15599" t="s">
        <v>6415</v>
      </c>
      <c r="G15599" t="s">
        <v>6498</v>
      </c>
      <c r="H15599" t="s">
        <v>6360</v>
      </c>
      <c r="I15599" t="s">
        <v>65</v>
      </c>
      <c r="J15599" t="s">
        <v>57</v>
      </c>
      <c r="K15599" t="s">
        <v>18632</v>
      </c>
      <c r="L15599" t="s">
        <v>18633</v>
      </c>
      <c r="M15599" t="s">
        <v>18634</v>
      </c>
      <c r="N15599" t="s">
        <v>7469</v>
      </c>
      <c r="O15599" t="s">
        <v>7470</v>
      </c>
      <c r="P15599">
        <v>6460000</v>
      </c>
      <c r="Q15599" t="s">
        <v>6893</v>
      </c>
      <c r="R15599" t="s">
        <v>6779</v>
      </c>
      <c r="S15599" s="12"/>
      <c r="T15599" s="13"/>
      <c r="U15599" t="s">
        <v>6636</v>
      </c>
    </row>
    <row r="15600" spans="1:21" x14ac:dyDescent="0.25">
      <c r="A15600" t="s">
        <v>6619</v>
      </c>
      <c r="B15600" s="12">
        <v>86752</v>
      </c>
      <c r="C15600" t="s">
        <v>19423</v>
      </c>
      <c r="D15600" s="11">
        <v>46220.680914351899</v>
      </c>
      <c r="E15600" t="s">
        <v>19424</v>
      </c>
      <c r="F15600" t="s">
        <v>6415</v>
      </c>
      <c r="G15600" t="s">
        <v>6499</v>
      </c>
      <c r="H15600" t="s">
        <v>6360</v>
      </c>
      <c r="I15600" t="s">
        <v>65</v>
      </c>
      <c r="J15600" t="s">
        <v>57</v>
      </c>
      <c r="K15600" t="s">
        <v>18632</v>
      </c>
      <c r="L15600" t="s">
        <v>18633</v>
      </c>
      <c r="M15600" t="s">
        <v>18634</v>
      </c>
      <c r="N15600" t="s">
        <v>7469</v>
      </c>
      <c r="O15600" t="s">
        <v>7470</v>
      </c>
      <c r="P15600">
        <v>6460000</v>
      </c>
      <c r="Q15600" t="s">
        <v>6893</v>
      </c>
      <c r="R15600" t="s">
        <v>6779</v>
      </c>
      <c r="S15600" s="12"/>
      <c r="T15600" s="13"/>
      <c r="U15600" t="s">
        <v>6636</v>
      </c>
    </row>
    <row r="15601" spans="1:21" x14ac:dyDescent="0.25">
      <c r="A15601" t="s">
        <v>6619</v>
      </c>
      <c r="B15601" s="12">
        <v>86788</v>
      </c>
      <c r="C15601" t="s">
        <v>19449</v>
      </c>
      <c r="D15601" s="11">
        <v>46220.849027777796</v>
      </c>
      <c r="E15601" t="s">
        <v>19450</v>
      </c>
      <c r="F15601" t="s">
        <v>6415</v>
      </c>
      <c r="G15601" t="s">
        <v>19281</v>
      </c>
      <c r="H15601" t="s">
        <v>6360</v>
      </c>
      <c r="I15601" t="s">
        <v>55</v>
      </c>
      <c r="J15601" t="s">
        <v>44</v>
      </c>
      <c r="K15601" t="s">
        <v>19451</v>
      </c>
      <c r="L15601" t="s">
        <v>62</v>
      </c>
      <c r="M15601" t="s">
        <v>19452</v>
      </c>
      <c r="N15601" t="s">
        <v>7469</v>
      </c>
      <c r="O15601" t="s">
        <v>7470</v>
      </c>
      <c r="P15601">
        <v>6460000</v>
      </c>
      <c r="Q15601" t="s">
        <v>6636</v>
      </c>
      <c r="R15601" t="s">
        <v>6636</v>
      </c>
      <c r="S15601" s="12"/>
      <c r="T15601" s="13"/>
      <c r="U15601" t="s">
        <v>8747</v>
      </c>
    </row>
    <row r="15602" spans="1:21" x14ac:dyDescent="0.25">
      <c r="A15602" t="s">
        <v>6619</v>
      </c>
      <c r="B15602" s="12">
        <v>86788</v>
      </c>
      <c r="C15602" t="s">
        <v>19449</v>
      </c>
      <c r="D15602" s="11">
        <v>46220.849027777796</v>
      </c>
      <c r="E15602" t="s">
        <v>19450</v>
      </c>
      <c r="F15602" t="s">
        <v>6415</v>
      </c>
      <c r="G15602" t="s">
        <v>19284</v>
      </c>
      <c r="H15602" t="s">
        <v>6360</v>
      </c>
      <c r="I15602" t="s">
        <v>55</v>
      </c>
      <c r="J15602" t="s">
        <v>44</v>
      </c>
      <c r="K15602" t="s">
        <v>19451</v>
      </c>
      <c r="L15602" t="s">
        <v>62</v>
      </c>
      <c r="M15602" t="s">
        <v>19452</v>
      </c>
      <c r="N15602" t="s">
        <v>7469</v>
      </c>
      <c r="O15602" t="s">
        <v>7470</v>
      </c>
      <c r="P15602">
        <v>6460000</v>
      </c>
      <c r="Q15602" t="s">
        <v>6636</v>
      </c>
      <c r="R15602" t="s">
        <v>6636</v>
      </c>
      <c r="S15602" s="12"/>
      <c r="T15602" s="13"/>
      <c r="U15602" t="s">
        <v>8747</v>
      </c>
    </row>
    <row r="15603" spans="1:21" x14ac:dyDescent="0.25">
      <c r="A15603" t="s">
        <v>6637</v>
      </c>
      <c r="B15603" s="12">
        <v>86920</v>
      </c>
      <c r="C15603" t="s">
        <v>19463</v>
      </c>
      <c r="D15603" s="11">
        <v>46220.854976851799</v>
      </c>
      <c r="E15603" t="s">
        <v>19464</v>
      </c>
      <c r="F15603" t="s">
        <v>6415</v>
      </c>
      <c r="G15603" t="s">
        <v>6372</v>
      </c>
      <c r="H15603" t="s">
        <v>6360</v>
      </c>
      <c r="I15603" t="s">
        <v>55</v>
      </c>
      <c r="J15603" t="s">
        <v>643</v>
      </c>
      <c r="K15603" t="s">
        <v>19392</v>
      </c>
      <c r="L15603" t="s">
        <v>18336</v>
      </c>
      <c r="M15603" t="s">
        <v>19393</v>
      </c>
      <c r="N15603" t="s">
        <v>7469</v>
      </c>
      <c r="O15603" t="s">
        <v>7470</v>
      </c>
      <c r="P15603">
        <v>6460000</v>
      </c>
      <c r="Q15603" t="s">
        <v>6636</v>
      </c>
      <c r="R15603" t="s">
        <v>6636</v>
      </c>
      <c r="S15603" s="12"/>
      <c r="T15603" s="13"/>
      <c r="U15603" t="s">
        <v>6721</v>
      </c>
    </row>
    <row r="15604" spans="1:21" x14ac:dyDescent="0.25">
      <c r="A15604" t="s">
        <v>6637</v>
      </c>
      <c r="B15604" s="12">
        <v>86920</v>
      </c>
      <c r="C15604" t="s">
        <v>19463</v>
      </c>
      <c r="D15604" s="11">
        <v>46220.854976851799</v>
      </c>
      <c r="E15604" t="s">
        <v>19464</v>
      </c>
      <c r="F15604" t="s">
        <v>6415</v>
      </c>
      <c r="G15604" t="s">
        <v>11143</v>
      </c>
      <c r="H15604" t="s">
        <v>6360</v>
      </c>
      <c r="I15604" t="s">
        <v>55</v>
      </c>
      <c r="J15604" t="s">
        <v>643</v>
      </c>
      <c r="K15604" t="s">
        <v>19392</v>
      </c>
      <c r="L15604" t="s">
        <v>18336</v>
      </c>
      <c r="M15604" t="s">
        <v>19393</v>
      </c>
      <c r="N15604" t="s">
        <v>7469</v>
      </c>
      <c r="O15604" t="s">
        <v>7470</v>
      </c>
      <c r="P15604">
        <v>6460000</v>
      </c>
      <c r="Q15604" t="s">
        <v>6636</v>
      </c>
      <c r="R15604" t="s">
        <v>6636</v>
      </c>
      <c r="S15604" s="12"/>
      <c r="T15604" s="13"/>
      <c r="U15604" t="s">
        <v>6721</v>
      </c>
    </row>
    <row r="15605" spans="1:21" x14ac:dyDescent="0.25">
      <c r="A15605" t="s">
        <v>6637</v>
      </c>
      <c r="B15605" s="12">
        <v>86848</v>
      </c>
      <c r="C15605" t="s">
        <v>19463</v>
      </c>
      <c r="D15605" s="11">
        <v>46220.854976851799</v>
      </c>
      <c r="E15605" t="s">
        <v>19464</v>
      </c>
      <c r="F15605" t="s">
        <v>6415</v>
      </c>
      <c r="G15605" t="s">
        <v>18899</v>
      </c>
      <c r="H15605" t="s">
        <v>6360</v>
      </c>
      <c r="I15605" t="s">
        <v>55</v>
      </c>
      <c r="J15605" t="s">
        <v>643</v>
      </c>
      <c r="K15605" t="s">
        <v>19465</v>
      </c>
      <c r="L15605" t="s">
        <v>18901</v>
      </c>
      <c r="M15605" t="s">
        <v>19466</v>
      </c>
      <c r="N15605" t="s">
        <v>7469</v>
      </c>
      <c r="O15605" t="s">
        <v>7470</v>
      </c>
      <c r="P15605">
        <v>6460000</v>
      </c>
      <c r="Q15605" t="s">
        <v>6636</v>
      </c>
      <c r="R15605" t="s">
        <v>6636</v>
      </c>
      <c r="S15605" s="12"/>
      <c r="T15605" s="13"/>
      <c r="U15605" t="s">
        <v>6721</v>
      </c>
    </row>
    <row r="15606" spans="1:21" x14ac:dyDescent="0.25">
      <c r="A15606" t="s">
        <v>6619</v>
      </c>
      <c r="B15606" s="12">
        <v>86800</v>
      </c>
      <c r="C15606" t="s">
        <v>19453</v>
      </c>
      <c r="D15606" s="11">
        <v>46221.415601851899</v>
      </c>
      <c r="E15606" t="s">
        <v>19454</v>
      </c>
      <c r="F15606" t="s">
        <v>6415</v>
      </c>
      <c r="G15606" t="s">
        <v>12930</v>
      </c>
      <c r="H15606" t="s">
        <v>6360</v>
      </c>
      <c r="I15606" t="s">
        <v>55</v>
      </c>
      <c r="J15606" t="s">
        <v>44</v>
      </c>
      <c r="K15606" t="s">
        <v>18746</v>
      </c>
      <c r="L15606" t="s">
        <v>3820</v>
      </c>
      <c r="M15606" t="s">
        <v>18747</v>
      </c>
      <c r="N15606" t="s">
        <v>7469</v>
      </c>
      <c r="O15606" t="s">
        <v>7933</v>
      </c>
      <c r="P15606">
        <v>7580000</v>
      </c>
      <c r="Q15606" t="s">
        <v>6636</v>
      </c>
      <c r="R15606" t="s">
        <v>6636</v>
      </c>
      <c r="S15606" s="12"/>
      <c r="T15606" s="13"/>
      <c r="U15606" t="s">
        <v>6780</v>
      </c>
    </row>
    <row r="15607" spans="1:21" x14ac:dyDescent="0.25">
      <c r="A15607" t="s">
        <v>6619</v>
      </c>
      <c r="B15607" s="12">
        <v>86800</v>
      </c>
      <c r="C15607" t="s">
        <v>19453</v>
      </c>
      <c r="D15607" s="11">
        <v>46221.415601851899</v>
      </c>
      <c r="E15607" t="s">
        <v>19454</v>
      </c>
      <c r="F15607" t="s">
        <v>6415</v>
      </c>
      <c r="G15607" t="s">
        <v>6364</v>
      </c>
      <c r="H15607" t="s">
        <v>6360</v>
      </c>
      <c r="I15607" t="s">
        <v>55</v>
      </c>
      <c r="J15607" t="s">
        <v>44</v>
      </c>
      <c r="K15607" t="s">
        <v>18746</v>
      </c>
      <c r="L15607" t="s">
        <v>3820</v>
      </c>
      <c r="M15607" t="s">
        <v>18747</v>
      </c>
      <c r="N15607" t="s">
        <v>7469</v>
      </c>
      <c r="O15607" t="s">
        <v>7933</v>
      </c>
      <c r="P15607">
        <v>7580000</v>
      </c>
      <c r="Q15607" t="s">
        <v>6636</v>
      </c>
      <c r="R15607" t="s">
        <v>6636</v>
      </c>
      <c r="S15607" s="12"/>
      <c r="T15607" s="13"/>
      <c r="U15607" t="s">
        <v>6780</v>
      </c>
    </row>
    <row r="15608" spans="1:21" x14ac:dyDescent="0.25">
      <c r="A15608" t="s">
        <v>6619</v>
      </c>
      <c r="B15608" s="12">
        <v>86818</v>
      </c>
      <c r="C15608" t="s">
        <v>19467</v>
      </c>
      <c r="D15608" s="11">
        <v>46221.563703703701</v>
      </c>
      <c r="E15608" t="s">
        <v>19468</v>
      </c>
      <c r="F15608" t="s">
        <v>6415</v>
      </c>
      <c r="G15608" t="s">
        <v>19281</v>
      </c>
      <c r="H15608" t="s">
        <v>6360</v>
      </c>
      <c r="I15608" t="s">
        <v>55</v>
      </c>
      <c r="J15608" t="s">
        <v>176</v>
      </c>
      <c r="K15608" t="s">
        <v>19451</v>
      </c>
      <c r="L15608" t="s">
        <v>62</v>
      </c>
      <c r="M15608" t="s">
        <v>19452</v>
      </c>
      <c r="N15608" t="s">
        <v>7469</v>
      </c>
      <c r="O15608" t="s">
        <v>7470</v>
      </c>
      <c r="P15608">
        <v>6460000</v>
      </c>
      <c r="Q15608" t="s">
        <v>6636</v>
      </c>
      <c r="R15608" t="s">
        <v>6636</v>
      </c>
      <c r="S15608" s="12"/>
      <c r="T15608" s="13"/>
      <c r="U15608" t="s">
        <v>8747</v>
      </c>
    </row>
    <row r="15609" spans="1:21" x14ac:dyDescent="0.25">
      <c r="A15609" t="s">
        <v>6619</v>
      </c>
      <c r="B15609" s="12">
        <v>86818</v>
      </c>
      <c r="C15609" t="s">
        <v>19467</v>
      </c>
      <c r="D15609" s="11">
        <v>46221.563703703701</v>
      </c>
      <c r="E15609" t="s">
        <v>19468</v>
      </c>
      <c r="F15609" t="s">
        <v>6415</v>
      </c>
      <c r="G15609" t="s">
        <v>19284</v>
      </c>
      <c r="H15609" t="s">
        <v>6360</v>
      </c>
      <c r="I15609" t="s">
        <v>55</v>
      </c>
      <c r="J15609" t="s">
        <v>176</v>
      </c>
      <c r="K15609" t="s">
        <v>19451</v>
      </c>
      <c r="L15609" t="s">
        <v>62</v>
      </c>
      <c r="M15609" t="s">
        <v>19452</v>
      </c>
      <c r="N15609" t="s">
        <v>7469</v>
      </c>
      <c r="O15609" t="s">
        <v>7470</v>
      </c>
      <c r="P15609">
        <v>6460000</v>
      </c>
      <c r="Q15609" t="s">
        <v>6636</v>
      </c>
      <c r="R15609" t="s">
        <v>6636</v>
      </c>
      <c r="S15609" s="12"/>
      <c r="T15609" s="13"/>
      <c r="U15609" t="s">
        <v>8747</v>
      </c>
    </row>
    <row r="15610" spans="1:21" x14ac:dyDescent="0.25">
      <c r="A15610" t="s">
        <v>6619</v>
      </c>
      <c r="B15610" s="12">
        <v>86848</v>
      </c>
      <c r="C15610" t="s">
        <v>19463</v>
      </c>
      <c r="D15610" s="11">
        <v>46221.769155092603</v>
      </c>
      <c r="E15610" t="s">
        <v>19464</v>
      </c>
      <c r="F15610" t="s">
        <v>6415</v>
      </c>
      <c r="G15610" t="s">
        <v>18899</v>
      </c>
      <c r="H15610" t="s">
        <v>6360</v>
      </c>
      <c r="I15610" t="s">
        <v>55</v>
      </c>
      <c r="J15610" t="s">
        <v>643</v>
      </c>
      <c r="K15610" t="s">
        <v>19465</v>
      </c>
      <c r="L15610" t="s">
        <v>18901</v>
      </c>
      <c r="M15610" t="s">
        <v>19466</v>
      </c>
      <c r="N15610" t="s">
        <v>7469</v>
      </c>
      <c r="O15610" t="s">
        <v>7470</v>
      </c>
      <c r="P15610">
        <v>6460000</v>
      </c>
      <c r="Q15610" t="s">
        <v>6636</v>
      </c>
      <c r="R15610" t="s">
        <v>6636</v>
      </c>
      <c r="S15610" s="12"/>
      <c r="T15610" s="13"/>
      <c r="U15610" t="s">
        <v>6721</v>
      </c>
    </row>
    <row r="15611" spans="1:21" x14ac:dyDescent="0.25">
      <c r="A15611" t="s">
        <v>6637</v>
      </c>
      <c r="B15611" s="12">
        <v>86912</v>
      </c>
      <c r="C15611" t="s">
        <v>19469</v>
      </c>
      <c r="D15611" s="11">
        <v>46222.5336805556</v>
      </c>
      <c r="E15611" t="s">
        <v>19470</v>
      </c>
      <c r="F15611" t="s">
        <v>6415</v>
      </c>
      <c r="G15611" t="s">
        <v>6496</v>
      </c>
      <c r="H15611" t="s">
        <v>6360</v>
      </c>
      <c r="I15611" t="s">
        <v>6636</v>
      </c>
      <c r="J15611" t="s">
        <v>6636</v>
      </c>
      <c r="K15611" t="s">
        <v>19019</v>
      </c>
      <c r="L15611" t="s">
        <v>18633</v>
      </c>
      <c r="M15611" t="s">
        <v>19020</v>
      </c>
      <c r="N15611" t="s">
        <v>7469</v>
      </c>
      <c r="O15611" t="s">
        <v>7470</v>
      </c>
      <c r="P15611">
        <v>5360000</v>
      </c>
      <c r="Q15611" t="s">
        <v>6636</v>
      </c>
      <c r="R15611" t="s">
        <v>6636</v>
      </c>
      <c r="S15611" s="12"/>
      <c r="T15611" s="13"/>
      <c r="U15611" t="s">
        <v>6629</v>
      </c>
    </row>
    <row r="15612" spans="1:21" x14ac:dyDescent="0.25">
      <c r="A15612" t="s">
        <v>6637</v>
      </c>
      <c r="B15612" s="12">
        <v>86912</v>
      </c>
      <c r="C15612" t="s">
        <v>19469</v>
      </c>
      <c r="D15612" s="11">
        <v>46222.5336805556</v>
      </c>
      <c r="E15612" t="s">
        <v>19470</v>
      </c>
      <c r="F15612" t="s">
        <v>6415</v>
      </c>
      <c r="G15612" t="s">
        <v>6497</v>
      </c>
      <c r="H15612" t="s">
        <v>6360</v>
      </c>
      <c r="I15612" t="s">
        <v>6636</v>
      </c>
      <c r="J15612" t="s">
        <v>6636</v>
      </c>
      <c r="K15612" t="s">
        <v>19019</v>
      </c>
      <c r="L15612" t="s">
        <v>18633</v>
      </c>
      <c r="M15612" t="s">
        <v>19020</v>
      </c>
      <c r="N15612" t="s">
        <v>7469</v>
      </c>
      <c r="O15612" t="s">
        <v>7470</v>
      </c>
      <c r="P15612">
        <v>5360000</v>
      </c>
      <c r="Q15612" t="s">
        <v>6636</v>
      </c>
      <c r="R15612" t="s">
        <v>6636</v>
      </c>
      <c r="S15612" s="12"/>
      <c r="T15612" s="13"/>
      <c r="U15612" t="s">
        <v>6629</v>
      </c>
    </row>
    <row r="15613" spans="1:21" x14ac:dyDescent="0.25">
      <c r="A15613" t="s">
        <v>6637</v>
      </c>
      <c r="B15613" s="12">
        <v>86912</v>
      </c>
      <c r="C15613" t="s">
        <v>19469</v>
      </c>
      <c r="D15613" s="11">
        <v>46222.5336805556</v>
      </c>
      <c r="E15613" t="s">
        <v>19470</v>
      </c>
      <c r="F15613" t="s">
        <v>6415</v>
      </c>
      <c r="G15613" t="s">
        <v>6498</v>
      </c>
      <c r="H15613" t="s">
        <v>6360</v>
      </c>
      <c r="I15613" t="s">
        <v>6636</v>
      </c>
      <c r="J15613" t="s">
        <v>6636</v>
      </c>
      <c r="K15613" t="s">
        <v>19019</v>
      </c>
      <c r="L15613" t="s">
        <v>18633</v>
      </c>
      <c r="M15613" t="s">
        <v>19020</v>
      </c>
      <c r="N15613" t="s">
        <v>7469</v>
      </c>
      <c r="O15613" t="s">
        <v>7470</v>
      </c>
      <c r="P15613">
        <v>5360000</v>
      </c>
      <c r="Q15613" t="s">
        <v>6636</v>
      </c>
      <c r="R15613" t="s">
        <v>6636</v>
      </c>
      <c r="S15613" s="12"/>
      <c r="T15613" s="13"/>
      <c r="U15613" t="s">
        <v>6629</v>
      </c>
    </row>
    <row r="15614" spans="1:21" x14ac:dyDescent="0.25">
      <c r="A15614" t="s">
        <v>6637</v>
      </c>
      <c r="B15614" s="12">
        <v>86912</v>
      </c>
      <c r="C15614" t="s">
        <v>19469</v>
      </c>
      <c r="D15614" s="11">
        <v>46222.5336805556</v>
      </c>
      <c r="E15614" t="s">
        <v>19470</v>
      </c>
      <c r="F15614" t="s">
        <v>6415</v>
      </c>
      <c r="G15614" t="s">
        <v>6499</v>
      </c>
      <c r="H15614" t="s">
        <v>6360</v>
      </c>
      <c r="I15614" t="s">
        <v>6636</v>
      </c>
      <c r="J15614" t="s">
        <v>6636</v>
      </c>
      <c r="K15614" t="s">
        <v>19019</v>
      </c>
      <c r="L15614" t="s">
        <v>18633</v>
      </c>
      <c r="M15614" t="s">
        <v>19020</v>
      </c>
      <c r="N15614" t="s">
        <v>7469</v>
      </c>
      <c r="O15614" t="s">
        <v>7470</v>
      </c>
      <c r="P15614">
        <v>5360000</v>
      </c>
      <c r="Q15614" t="s">
        <v>6636</v>
      </c>
      <c r="R15614" t="s">
        <v>6636</v>
      </c>
      <c r="S15614" s="12"/>
      <c r="T15614" s="13"/>
      <c r="U15614" t="s">
        <v>6629</v>
      </c>
    </row>
    <row r="15615" spans="1:21" x14ac:dyDescent="0.25">
      <c r="A15615" t="s">
        <v>6619</v>
      </c>
      <c r="B15615" s="12">
        <v>86912</v>
      </c>
      <c r="C15615" t="s">
        <v>19469</v>
      </c>
      <c r="D15615" s="11">
        <v>46222.627847222197</v>
      </c>
      <c r="E15615" t="s">
        <v>19470</v>
      </c>
      <c r="F15615" t="s">
        <v>6415</v>
      </c>
      <c r="G15615" t="s">
        <v>6496</v>
      </c>
      <c r="H15615" t="s">
        <v>6360</v>
      </c>
      <c r="I15615" t="s">
        <v>6636</v>
      </c>
      <c r="J15615" t="s">
        <v>6636</v>
      </c>
      <c r="K15615" t="s">
        <v>19019</v>
      </c>
      <c r="L15615" t="s">
        <v>18633</v>
      </c>
      <c r="M15615" t="s">
        <v>19020</v>
      </c>
      <c r="N15615" t="s">
        <v>7469</v>
      </c>
      <c r="O15615" t="s">
        <v>7470</v>
      </c>
      <c r="P15615">
        <v>5360000</v>
      </c>
      <c r="Q15615" t="s">
        <v>6636</v>
      </c>
      <c r="R15615" t="s">
        <v>6636</v>
      </c>
      <c r="S15615" s="12"/>
      <c r="T15615" s="13"/>
      <c r="U15615" t="s">
        <v>6629</v>
      </c>
    </row>
    <row r="15616" spans="1:21" x14ac:dyDescent="0.25">
      <c r="A15616" t="s">
        <v>6619</v>
      </c>
      <c r="B15616" s="12">
        <v>86912</v>
      </c>
      <c r="C15616" t="s">
        <v>19469</v>
      </c>
      <c r="D15616" s="11">
        <v>46222.627847222197</v>
      </c>
      <c r="E15616" t="s">
        <v>19470</v>
      </c>
      <c r="F15616" t="s">
        <v>6415</v>
      </c>
      <c r="G15616" t="s">
        <v>6497</v>
      </c>
      <c r="H15616" t="s">
        <v>6360</v>
      </c>
      <c r="I15616" t="s">
        <v>6636</v>
      </c>
      <c r="J15616" t="s">
        <v>6636</v>
      </c>
      <c r="K15616" t="s">
        <v>19019</v>
      </c>
      <c r="L15616" t="s">
        <v>18633</v>
      </c>
      <c r="M15616" t="s">
        <v>19020</v>
      </c>
      <c r="N15616" t="s">
        <v>7469</v>
      </c>
      <c r="O15616" t="s">
        <v>7470</v>
      </c>
      <c r="P15616">
        <v>5360000</v>
      </c>
      <c r="Q15616" t="s">
        <v>6636</v>
      </c>
      <c r="R15616" t="s">
        <v>6636</v>
      </c>
      <c r="S15616" s="12"/>
      <c r="T15616" s="13"/>
      <c r="U15616" t="s">
        <v>6629</v>
      </c>
    </row>
    <row r="15617" spans="1:21" x14ac:dyDescent="0.25">
      <c r="A15617" t="s">
        <v>6619</v>
      </c>
      <c r="B15617" s="12">
        <v>86912</v>
      </c>
      <c r="C15617" t="s">
        <v>19469</v>
      </c>
      <c r="D15617" s="11">
        <v>46222.627847222197</v>
      </c>
      <c r="E15617" t="s">
        <v>19470</v>
      </c>
      <c r="F15617" t="s">
        <v>6415</v>
      </c>
      <c r="G15617" t="s">
        <v>6498</v>
      </c>
      <c r="H15617" t="s">
        <v>6360</v>
      </c>
      <c r="I15617" t="s">
        <v>6636</v>
      </c>
      <c r="J15617" t="s">
        <v>6636</v>
      </c>
      <c r="K15617" t="s">
        <v>19019</v>
      </c>
      <c r="L15617" t="s">
        <v>18633</v>
      </c>
      <c r="M15617" t="s">
        <v>19020</v>
      </c>
      <c r="N15617" t="s">
        <v>7469</v>
      </c>
      <c r="O15617" t="s">
        <v>7470</v>
      </c>
      <c r="P15617">
        <v>5360000</v>
      </c>
      <c r="Q15617" t="s">
        <v>6636</v>
      </c>
      <c r="R15617" t="s">
        <v>6636</v>
      </c>
      <c r="S15617" s="12"/>
      <c r="T15617" s="13"/>
      <c r="U15617" t="s">
        <v>6629</v>
      </c>
    </row>
    <row r="15618" spans="1:21" x14ac:dyDescent="0.25">
      <c r="A15618" t="s">
        <v>6619</v>
      </c>
      <c r="B15618" s="12">
        <v>86912</v>
      </c>
      <c r="C15618" t="s">
        <v>19469</v>
      </c>
      <c r="D15618" s="11">
        <v>46222.627847222197</v>
      </c>
      <c r="E15618" t="s">
        <v>19470</v>
      </c>
      <c r="F15618" t="s">
        <v>6415</v>
      </c>
      <c r="G15618" t="s">
        <v>6499</v>
      </c>
      <c r="H15618" t="s">
        <v>6360</v>
      </c>
      <c r="I15618" t="s">
        <v>6636</v>
      </c>
      <c r="J15618" t="s">
        <v>6636</v>
      </c>
      <c r="K15618" t="s">
        <v>19019</v>
      </c>
      <c r="L15618" t="s">
        <v>18633</v>
      </c>
      <c r="M15618" t="s">
        <v>19020</v>
      </c>
      <c r="N15618" t="s">
        <v>7469</v>
      </c>
      <c r="O15618" t="s">
        <v>7470</v>
      </c>
      <c r="P15618">
        <v>5360000</v>
      </c>
      <c r="Q15618" t="s">
        <v>6636</v>
      </c>
      <c r="R15618" t="s">
        <v>6636</v>
      </c>
      <c r="S15618" s="12"/>
      <c r="T15618" s="13"/>
      <c r="U15618" t="s">
        <v>6629</v>
      </c>
    </row>
    <row r="15619" spans="1:21" x14ac:dyDescent="0.25">
      <c r="A15619" t="s">
        <v>6619</v>
      </c>
      <c r="B15619" s="12">
        <v>86920</v>
      </c>
      <c r="C15619" t="s">
        <v>19463</v>
      </c>
      <c r="D15619" s="11">
        <v>46222.6855208333</v>
      </c>
      <c r="E15619" t="s">
        <v>19464</v>
      </c>
      <c r="F15619" t="s">
        <v>6415</v>
      </c>
      <c r="G15619" t="s">
        <v>6372</v>
      </c>
      <c r="H15619" t="s">
        <v>6360</v>
      </c>
      <c r="I15619" t="s">
        <v>55</v>
      </c>
      <c r="J15619" t="s">
        <v>643</v>
      </c>
      <c r="K15619" t="s">
        <v>19392</v>
      </c>
      <c r="L15619" t="s">
        <v>18336</v>
      </c>
      <c r="M15619" t="s">
        <v>19393</v>
      </c>
      <c r="N15619" t="s">
        <v>7469</v>
      </c>
      <c r="O15619" t="s">
        <v>7470</v>
      </c>
      <c r="P15619">
        <v>6460000</v>
      </c>
      <c r="Q15619" t="s">
        <v>6636</v>
      </c>
      <c r="R15619" t="s">
        <v>6636</v>
      </c>
      <c r="S15619" s="12"/>
      <c r="T15619" s="13"/>
      <c r="U15619" t="s">
        <v>6721</v>
      </c>
    </row>
    <row r="15620" spans="1:21" x14ac:dyDescent="0.25">
      <c r="A15620" t="s">
        <v>6619</v>
      </c>
      <c r="B15620" s="12">
        <v>86920</v>
      </c>
      <c r="C15620" t="s">
        <v>19463</v>
      </c>
      <c r="D15620" s="11">
        <v>46222.6855208333</v>
      </c>
      <c r="E15620" t="s">
        <v>19464</v>
      </c>
      <c r="F15620" t="s">
        <v>6415</v>
      </c>
      <c r="G15620" t="s">
        <v>11143</v>
      </c>
      <c r="H15620" t="s">
        <v>6360</v>
      </c>
      <c r="I15620" t="s">
        <v>55</v>
      </c>
      <c r="J15620" t="s">
        <v>643</v>
      </c>
      <c r="K15620" t="s">
        <v>19392</v>
      </c>
      <c r="L15620" t="s">
        <v>18336</v>
      </c>
      <c r="M15620" t="s">
        <v>19393</v>
      </c>
      <c r="N15620" t="s">
        <v>7469</v>
      </c>
      <c r="O15620" t="s">
        <v>7470</v>
      </c>
      <c r="P15620">
        <v>6460000</v>
      </c>
      <c r="Q15620" t="s">
        <v>6636</v>
      </c>
      <c r="R15620" t="s">
        <v>6636</v>
      </c>
      <c r="S15620" s="12"/>
      <c r="T15620" s="13"/>
      <c r="U15620" t="s">
        <v>6721</v>
      </c>
    </row>
    <row r="15621" spans="1:21" x14ac:dyDescent="0.25">
      <c r="A15621" t="s">
        <v>6614</v>
      </c>
      <c r="B15621" s="12"/>
      <c r="C15621" t="s">
        <v>19471</v>
      </c>
      <c r="D15621" s="11">
        <v>46195</v>
      </c>
      <c r="E15621" t="s">
        <v>19472</v>
      </c>
      <c r="F15621" t="s">
        <v>6617</v>
      </c>
      <c r="G15621" t="s">
        <v>6636</v>
      </c>
      <c r="H15621" t="s">
        <v>19473</v>
      </c>
      <c r="I15621" t="s">
        <v>6636</v>
      </c>
      <c r="J15621" t="s">
        <v>6636</v>
      </c>
      <c r="K15621" t="s">
        <v>6636</v>
      </c>
      <c r="L15621" t="s">
        <v>6636</v>
      </c>
      <c r="M15621" t="s">
        <v>19474</v>
      </c>
      <c r="N15621" t="s">
        <v>6761</v>
      </c>
      <c r="O15621" t="s">
        <v>6762</v>
      </c>
      <c r="P15621">
        <v>2030000</v>
      </c>
      <c r="Q15621" t="s">
        <v>6636</v>
      </c>
      <c r="R15621" t="s">
        <v>6636</v>
      </c>
      <c r="S15621" s="12">
        <v>1</v>
      </c>
      <c r="T15621" s="13"/>
      <c r="U15621" t="s">
        <v>6636</v>
      </c>
    </row>
    <row r="15622" spans="1:21" x14ac:dyDescent="0.25">
      <c r="A15622" t="s">
        <v>6614</v>
      </c>
      <c r="B15622" s="12"/>
      <c r="C15622" t="s">
        <v>19475</v>
      </c>
      <c r="D15622" s="11">
        <v>46198</v>
      </c>
      <c r="E15622" t="s">
        <v>19476</v>
      </c>
      <c r="F15622" t="s">
        <v>6617</v>
      </c>
      <c r="G15622" t="s">
        <v>6636</v>
      </c>
      <c r="H15622" t="s">
        <v>19473</v>
      </c>
      <c r="I15622" t="s">
        <v>6636</v>
      </c>
      <c r="J15622" t="s">
        <v>6636</v>
      </c>
      <c r="K15622" t="s">
        <v>6636</v>
      </c>
      <c r="L15622" t="s">
        <v>6636</v>
      </c>
      <c r="M15622" t="s">
        <v>6636</v>
      </c>
      <c r="N15622" t="s">
        <v>6636</v>
      </c>
      <c r="O15622" t="s">
        <v>6636</v>
      </c>
      <c r="P15622">
        <v>2470000</v>
      </c>
      <c r="Q15622" t="s">
        <v>6636</v>
      </c>
      <c r="R15622" t="s">
        <v>6636</v>
      </c>
      <c r="S15622" s="12">
        <v>1</v>
      </c>
      <c r="T15622" s="13"/>
      <c r="U15622" t="s">
        <v>6636</v>
      </c>
    </row>
    <row r="15623" spans="1:21" x14ac:dyDescent="0.25">
      <c r="A15623" t="s">
        <v>6614</v>
      </c>
      <c r="B15623" s="12"/>
      <c r="C15623" t="s">
        <v>19477</v>
      </c>
      <c r="D15623" s="11">
        <v>46199</v>
      </c>
      <c r="E15623" t="s">
        <v>19478</v>
      </c>
      <c r="F15623" t="s">
        <v>6617</v>
      </c>
      <c r="G15623" t="s">
        <v>6636</v>
      </c>
      <c r="H15623" t="s">
        <v>19473</v>
      </c>
      <c r="I15623" t="s">
        <v>6636</v>
      </c>
      <c r="J15623" t="s">
        <v>6636</v>
      </c>
      <c r="K15623" t="s">
        <v>6636</v>
      </c>
      <c r="L15623" t="s">
        <v>6636</v>
      </c>
      <c r="M15623" t="s">
        <v>6636</v>
      </c>
      <c r="N15623" t="s">
        <v>6636</v>
      </c>
      <c r="O15623" t="s">
        <v>6636</v>
      </c>
      <c r="P15623">
        <v>2869900</v>
      </c>
      <c r="Q15623" t="s">
        <v>6636</v>
      </c>
      <c r="R15623" t="s">
        <v>6636</v>
      </c>
      <c r="S15623" s="12">
        <v>1</v>
      </c>
      <c r="T15623" s="13"/>
      <c r="U15623" t="s">
        <v>7560</v>
      </c>
    </row>
    <row r="15624" spans="1:21" x14ac:dyDescent="0.25">
      <c r="A15624" t="s">
        <v>6614</v>
      </c>
      <c r="B15624" s="12"/>
      <c r="C15624" t="s">
        <v>19479</v>
      </c>
      <c r="D15624" s="11">
        <v>46199</v>
      </c>
      <c r="E15624" t="s">
        <v>19480</v>
      </c>
      <c r="F15624" t="s">
        <v>6617</v>
      </c>
      <c r="G15624" t="s">
        <v>6636</v>
      </c>
      <c r="H15624" t="s">
        <v>19473</v>
      </c>
      <c r="I15624" t="s">
        <v>6636</v>
      </c>
      <c r="J15624" t="s">
        <v>6636</v>
      </c>
      <c r="K15624" t="s">
        <v>6636</v>
      </c>
      <c r="L15624" t="s">
        <v>6636</v>
      </c>
      <c r="M15624" t="s">
        <v>19481</v>
      </c>
      <c r="N15624" t="s">
        <v>7044</v>
      </c>
      <c r="O15624" t="s">
        <v>7684</v>
      </c>
      <c r="P15624">
        <v>2590000</v>
      </c>
      <c r="Q15624" t="s">
        <v>6636</v>
      </c>
      <c r="R15624" t="s">
        <v>6636</v>
      </c>
      <c r="S15624" s="12">
        <v>1</v>
      </c>
      <c r="T15624" s="13"/>
      <c r="U15624" t="s">
        <v>6636</v>
      </c>
    </row>
    <row r="15625" spans="1:21" x14ac:dyDescent="0.25">
      <c r="A15625" t="s">
        <v>6614</v>
      </c>
      <c r="B15625" s="12"/>
      <c r="C15625" t="s">
        <v>19482</v>
      </c>
      <c r="D15625" s="11">
        <v>46200</v>
      </c>
      <c r="E15625" t="s">
        <v>19483</v>
      </c>
      <c r="F15625" t="s">
        <v>6617</v>
      </c>
      <c r="G15625" t="s">
        <v>6636</v>
      </c>
      <c r="H15625" t="s">
        <v>19473</v>
      </c>
      <c r="I15625" t="s">
        <v>6636</v>
      </c>
      <c r="J15625" t="s">
        <v>6636</v>
      </c>
      <c r="K15625" t="s">
        <v>6636</v>
      </c>
      <c r="L15625" t="s">
        <v>6636</v>
      </c>
      <c r="M15625" t="s">
        <v>6636</v>
      </c>
      <c r="N15625" t="s">
        <v>6636</v>
      </c>
      <c r="O15625" t="s">
        <v>6636</v>
      </c>
      <c r="P15625">
        <v>2280000</v>
      </c>
      <c r="Q15625" t="s">
        <v>6636</v>
      </c>
      <c r="R15625" t="s">
        <v>6636</v>
      </c>
      <c r="S15625" s="12">
        <v>1</v>
      </c>
      <c r="T15625" s="13"/>
      <c r="U15625" t="s">
        <v>6636</v>
      </c>
    </row>
    <row r="15626" spans="1:21" x14ac:dyDescent="0.25">
      <c r="A15626" t="s">
        <v>6983</v>
      </c>
      <c r="B15626" s="12"/>
      <c r="C15626" t="s">
        <v>17403</v>
      </c>
      <c r="D15626" s="11">
        <v>46198</v>
      </c>
      <c r="E15626" t="s">
        <v>17404</v>
      </c>
      <c r="F15626" t="s">
        <v>6617</v>
      </c>
      <c r="G15626" t="s">
        <v>7754</v>
      </c>
      <c r="H15626" t="s">
        <v>19484</v>
      </c>
      <c r="I15626" t="s">
        <v>6623</v>
      </c>
      <c r="J15626" t="s">
        <v>17178</v>
      </c>
      <c r="K15626" t="s">
        <v>6636</v>
      </c>
      <c r="L15626" t="s">
        <v>6636</v>
      </c>
      <c r="M15626" t="s">
        <v>17406</v>
      </c>
      <c r="N15626" t="s">
        <v>13584</v>
      </c>
      <c r="O15626" t="s">
        <v>13585</v>
      </c>
      <c r="P15626">
        <v>865000</v>
      </c>
      <c r="Q15626" t="s">
        <v>6636</v>
      </c>
      <c r="R15626" t="s">
        <v>6636</v>
      </c>
      <c r="S15626" s="12"/>
      <c r="T15626" s="13">
        <v>14417</v>
      </c>
      <c r="U15626" t="s">
        <v>6629</v>
      </c>
    </row>
    <row r="15627" spans="1:21" x14ac:dyDescent="0.25">
      <c r="A15627" t="s">
        <v>6637</v>
      </c>
      <c r="B15627" s="12">
        <v>42599</v>
      </c>
      <c r="C15627" t="s">
        <v>19485</v>
      </c>
      <c r="D15627" s="11">
        <v>46202.5704513889</v>
      </c>
      <c r="E15627" t="s">
        <v>19486</v>
      </c>
      <c r="F15627" t="s">
        <v>6617</v>
      </c>
      <c r="G15627" t="s">
        <v>19487</v>
      </c>
      <c r="H15627" t="s">
        <v>6581</v>
      </c>
      <c r="I15627" t="s">
        <v>6623</v>
      </c>
      <c r="J15627" t="s">
        <v>7124</v>
      </c>
      <c r="K15627" t="s">
        <v>19488</v>
      </c>
      <c r="L15627" t="s">
        <v>19489</v>
      </c>
      <c r="M15627" t="s">
        <v>19490</v>
      </c>
      <c r="N15627" t="s">
        <v>13410</v>
      </c>
      <c r="O15627" t="s">
        <v>15539</v>
      </c>
      <c r="P15627">
        <v>915000</v>
      </c>
      <c r="Q15627" t="s">
        <v>6636</v>
      </c>
      <c r="R15627" t="s">
        <v>6636</v>
      </c>
      <c r="S15627" s="12"/>
      <c r="T15627" s="13"/>
      <c r="U15627" t="s">
        <v>6636</v>
      </c>
    </row>
    <row r="15628" spans="1:21" x14ac:dyDescent="0.25">
      <c r="A15628" t="s">
        <v>6637</v>
      </c>
      <c r="B15628" s="12">
        <v>42599</v>
      </c>
      <c r="C15628" t="s">
        <v>19485</v>
      </c>
      <c r="D15628" s="11">
        <v>46202.5704513889</v>
      </c>
      <c r="E15628" t="s">
        <v>19486</v>
      </c>
      <c r="F15628" t="s">
        <v>6617</v>
      </c>
      <c r="G15628" t="s">
        <v>19491</v>
      </c>
      <c r="H15628" t="s">
        <v>6581</v>
      </c>
      <c r="I15628" t="s">
        <v>6623</v>
      </c>
      <c r="J15628" t="s">
        <v>7124</v>
      </c>
      <c r="K15628" t="s">
        <v>19488</v>
      </c>
      <c r="L15628" t="s">
        <v>19489</v>
      </c>
      <c r="M15628" t="s">
        <v>19490</v>
      </c>
      <c r="N15628" t="s">
        <v>13410</v>
      </c>
      <c r="O15628" t="s">
        <v>15539</v>
      </c>
      <c r="P15628">
        <v>915000</v>
      </c>
      <c r="Q15628" t="s">
        <v>6636</v>
      </c>
      <c r="R15628" t="s">
        <v>6636</v>
      </c>
      <c r="S15628" s="12"/>
      <c r="T15628" s="13"/>
      <c r="U15628" t="s">
        <v>6636</v>
      </c>
    </row>
    <row r="15629" spans="1:21" x14ac:dyDescent="0.25">
      <c r="A15629" t="s">
        <v>6637</v>
      </c>
      <c r="B15629" s="12">
        <v>42599</v>
      </c>
      <c r="C15629" t="s">
        <v>19485</v>
      </c>
      <c r="D15629" s="11">
        <v>46202.5704513889</v>
      </c>
      <c r="E15629" t="s">
        <v>19486</v>
      </c>
      <c r="F15629" t="s">
        <v>6617</v>
      </c>
      <c r="G15629" t="s">
        <v>19492</v>
      </c>
      <c r="H15629" t="s">
        <v>6581</v>
      </c>
      <c r="I15629" t="s">
        <v>6623</v>
      </c>
      <c r="J15629" t="s">
        <v>7124</v>
      </c>
      <c r="K15629" t="s">
        <v>19488</v>
      </c>
      <c r="L15629" t="s">
        <v>19489</v>
      </c>
      <c r="M15629" t="s">
        <v>19490</v>
      </c>
      <c r="N15629" t="s">
        <v>13410</v>
      </c>
      <c r="O15629" t="s">
        <v>15539</v>
      </c>
      <c r="P15629">
        <v>915000</v>
      </c>
      <c r="Q15629" t="s">
        <v>6636</v>
      </c>
      <c r="R15629" t="s">
        <v>6636</v>
      </c>
      <c r="S15629" s="12"/>
      <c r="T15629" s="13"/>
      <c r="U15629" t="s">
        <v>6636</v>
      </c>
    </row>
    <row r="15630" spans="1:21" x14ac:dyDescent="0.25">
      <c r="A15630" t="s">
        <v>6637</v>
      </c>
      <c r="B15630" s="12">
        <v>42599</v>
      </c>
      <c r="C15630" t="s">
        <v>19485</v>
      </c>
      <c r="D15630" s="11">
        <v>46202.5704513889</v>
      </c>
      <c r="E15630" t="s">
        <v>19486</v>
      </c>
      <c r="F15630" t="s">
        <v>6617</v>
      </c>
      <c r="G15630" t="s">
        <v>19493</v>
      </c>
      <c r="H15630" t="s">
        <v>6581</v>
      </c>
      <c r="I15630" t="s">
        <v>6623</v>
      </c>
      <c r="J15630" t="s">
        <v>7124</v>
      </c>
      <c r="K15630" t="s">
        <v>19488</v>
      </c>
      <c r="L15630" t="s">
        <v>19489</v>
      </c>
      <c r="M15630" t="s">
        <v>19490</v>
      </c>
      <c r="N15630" t="s">
        <v>13410</v>
      </c>
      <c r="O15630" t="s">
        <v>15539</v>
      </c>
      <c r="P15630">
        <v>915000</v>
      </c>
      <c r="Q15630" t="s">
        <v>6636</v>
      </c>
      <c r="R15630" t="s">
        <v>6636</v>
      </c>
      <c r="S15630" s="12"/>
      <c r="T15630" s="13"/>
      <c r="U15630" t="s">
        <v>6636</v>
      </c>
    </row>
    <row r="15631" spans="1:21" x14ac:dyDescent="0.25">
      <c r="A15631" t="s">
        <v>6637</v>
      </c>
      <c r="B15631" s="12">
        <v>42599</v>
      </c>
      <c r="C15631" t="s">
        <v>19485</v>
      </c>
      <c r="D15631" s="11">
        <v>46202.5704513889</v>
      </c>
      <c r="E15631" t="s">
        <v>19486</v>
      </c>
      <c r="F15631" t="s">
        <v>6617</v>
      </c>
      <c r="G15631" t="s">
        <v>19494</v>
      </c>
      <c r="H15631" t="s">
        <v>6581</v>
      </c>
      <c r="I15631" t="s">
        <v>6623</v>
      </c>
      <c r="J15631" t="s">
        <v>7124</v>
      </c>
      <c r="K15631" t="s">
        <v>19488</v>
      </c>
      <c r="L15631" t="s">
        <v>19489</v>
      </c>
      <c r="M15631" t="s">
        <v>19490</v>
      </c>
      <c r="N15631" t="s">
        <v>13410</v>
      </c>
      <c r="O15631" t="s">
        <v>15539</v>
      </c>
      <c r="P15631">
        <v>915000</v>
      </c>
      <c r="Q15631" t="s">
        <v>6636</v>
      </c>
      <c r="R15631" t="s">
        <v>6636</v>
      </c>
      <c r="S15631" s="12"/>
      <c r="T15631" s="13"/>
      <c r="U15631" t="s">
        <v>6636</v>
      </c>
    </row>
    <row r="15632" spans="1:21" x14ac:dyDescent="0.25">
      <c r="A15632" t="s">
        <v>6619</v>
      </c>
      <c r="B15632" s="12">
        <v>42599</v>
      </c>
      <c r="C15632" t="s">
        <v>19485</v>
      </c>
      <c r="D15632" s="11">
        <v>46202.5704513889</v>
      </c>
      <c r="E15632" t="s">
        <v>19486</v>
      </c>
      <c r="F15632" t="s">
        <v>6617</v>
      </c>
      <c r="G15632" t="s">
        <v>19487</v>
      </c>
      <c r="H15632" t="s">
        <v>6581</v>
      </c>
      <c r="I15632" t="s">
        <v>6623</v>
      </c>
      <c r="J15632" t="s">
        <v>7124</v>
      </c>
      <c r="K15632" t="s">
        <v>19488</v>
      </c>
      <c r="L15632" t="s">
        <v>19489</v>
      </c>
      <c r="M15632" t="s">
        <v>19490</v>
      </c>
      <c r="N15632" t="s">
        <v>13410</v>
      </c>
      <c r="O15632" t="s">
        <v>15539</v>
      </c>
      <c r="P15632">
        <v>915000</v>
      </c>
      <c r="Q15632" t="s">
        <v>6636</v>
      </c>
      <c r="R15632" t="s">
        <v>6636</v>
      </c>
      <c r="S15632" s="12"/>
      <c r="T15632" s="13"/>
      <c r="U15632" t="s">
        <v>6636</v>
      </c>
    </row>
    <row r="15633" spans="1:21" x14ac:dyDescent="0.25">
      <c r="A15633" t="s">
        <v>6619</v>
      </c>
      <c r="B15633" s="12">
        <v>42599</v>
      </c>
      <c r="C15633" t="s">
        <v>19485</v>
      </c>
      <c r="D15633" s="11">
        <v>46202.5704513889</v>
      </c>
      <c r="E15633" t="s">
        <v>19486</v>
      </c>
      <c r="F15633" t="s">
        <v>6617</v>
      </c>
      <c r="G15633" t="s">
        <v>19491</v>
      </c>
      <c r="H15633" t="s">
        <v>6581</v>
      </c>
      <c r="I15633" t="s">
        <v>6623</v>
      </c>
      <c r="J15633" t="s">
        <v>7124</v>
      </c>
      <c r="K15633" t="s">
        <v>19488</v>
      </c>
      <c r="L15633" t="s">
        <v>19489</v>
      </c>
      <c r="M15633" t="s">
        <v>19490</v>
      </c>
      <c r="N15633" t="s">
        <v>13410</v>
      </c>
      <c r="O15633" t="s">
        <v>15539</v>
      </c>
      <c r="P15633">
        <v>915000</v>
      </c>
      <c r="Q15633" t="s">
        <v>6636</v>
      </c>
      <c r="R15633" t="s">
        <v>6636</v>
      </c>
      <c r="S15633" s="12"/>
      <c r="T15633" s="13"/>
      <c r="U15633" t="s">
        <v>6636</v>
      </c>
    </row>
    <row r="15634" spans="1:21" x14ac:dyDescent="0.25">
      <c r="A15634" t="s">
        <v>6619</v>
      </c>
      <c r="B15634" s="12">
        <v>42599</v>
      </c>
      <c r="C15634" t="s">
        <v>19485</v>
      </c>
      <c r="D15634" s="11">
        <v>46202.5704513889</v>
      </c>
      <c r="E15634" t="s">
        <v>19486</v>
      </c>
      <c r="F15634" t="s">
        <v>6617</v>
      </c>
      <c r="G15634" t="s">
        <v>19492</v>
      </c>
      <c r="H15634" t="s">
        <v>6581</v>
      </c>
      <c r="I15634" t="s">
        <v>6623</v>
      </c>
      <c r="J15634" t="s">
        <v>7124</v>
      </c>
      <c r="K15634" t="s">
        <v>19488</v>
      </c>
      <c r="L15634" t="s">
        <v>19489</v>
      </c>
      <c r="M15634" t="s">
        <v>19490</v>
      </c>
      <c r="N15634" t="s">
        <v>13410</v>
      </c>
      <c r="O15634" t="s">
        <v>15539</v>
      </c>
      <c r="P15634">
        <v>915000</v>
      </c>
      <c r="Q15634" t="s">
        <v>6636</v>
      </c>
      <c r="R15634" t="s">
        <v>6636</v>
      </c>
      <c r="S15634" s="12"/>
      <c r="T15634" s="13"/>
      <c r="U15634" t="s">
        <v>6636</v>
      </c>
    </row>
    <row r="15635" spans="1:21" x14ac:dyDescent="0.25">
      <c r="A15635" t="s">
        <v>6619</v>
      </c>
      <c r="B15635" s="12">
        <v>42599</v>
      </c>
      <c r="C15635" t="s">
        <v>19485</v>
      </c>
      <c r="D15635" s="11">
        <v>46202.5704513889</v>
      </c>
      <c r="E15635" t="s">
        <v>19486</v>
      </c>
      <c r="F15635" t="s">
        <v>6617</v>
      </c>
      <c r="G15635" t="s">
        <v>19493</v>
      </c>
      <c r="H15635" t="s">
        <v>6581</v>
      </c>
      <c r="I15635" t="s">
        <v>6623</v>
      </c>
      <c r="J15635" t="s">
        <v>7124</v>
      </c>
      <c r="K15635" t="s">
        <v>19488</v>
      </c>
      <c r="L15635" t="s">
        <v>19489</v>
      </c>
      <c r="M15635" t="s">
        <v>19490</v>
      </c>
      <c r="N15635" t="s">
        <v>13410</v>
      </c>
      <c r="O15635" t="s">
        <v>15539</v>
      </c>
      <c r="P15635">
        <v>915000</v>
      </c>
      <c r="Q15635" t="s">
        <v>6636</v>
      </c>
      <c r="R15635" t="s">
        <v>6636</v>
      </c>
      <c r="S15635" s="12"/>
      <c r="T15635" s="13"/>
      <c r="U15635" t="s">
        <v>6636</v>
      </c>
    </row>
    <row r="15636" spans="1:21" x14ac:dyDescent="0.25">
      <c r="A15636" t="s">
        <v>6619</v>
      </c>
      <c r="B15636" s="12">
        <v>42599</v>
      </c>
      <c r="C15636" t="s">
        <v>19485</v>
      </c>
      <c r="D15636" s="11">
        <v>46202.5704513889</v>
      </c>
      <c r="E15636" t="s">
        <v>19486</v>
      </c>
      <c r="F15636" t="s">
        <v>6617</v>
      </c>
      <c r="G15636" t="s">
        <v>19494</v>
      </c>
      <c r="H15636" t="s">
        <v>6581</v>
      </c>
      <c r="I15636" t="s">
        <v>6623</v>
      </c>
      <c r="J15636" t="s">
        <v>7124</v>
      </c>
      <c r="K15636" t="s">
        <v>19488</v>
      </c>
      <c r="L15636" t="s">
        <v>19489</v>
      </c>
      <c r="M15636" t="s">
        <v>19490</v>
      </c>
      <c r="N15636" t="s">
        <v>13410</v>
      </c>
      <c r="O15636" t="s">
        <v>15539</v>
      </c>
      <c r="P15636">
        <v>915000</v>
      </c>
      <c r="Q15636" t="s">
        <v>6636</v>
      </c>
      <c r="R15636" t="s">
        <v>6636</v>
      </c>
      <c r="S15636" s="12"/>
      <c r="T15636" s="13"/>
      <c r="U15636" t="s">
        <v>6636</v>
      </c>
    </row>
    <row r="15637" spans="1:21" x14ac:dyDescent="0.25">
      <c r="A15637" t="s">
        <v>6637</v>
      </c>
      <c r="B15637" s="12">
        <v>42868</v>
      </c>
      <c r="C15637" t="s">
        <v>19495</v>
      </c>
      <c r="D15637" s="11">
        <v>46209.462592592601</v>
      </c>
      <c r="E15637" t="s">
        <v>19496</v>
      </c>
      <c r="F15637" t="s">
        <v>6617</v>
      </c>
      <c r="G15637" t="s">
        <v>19487</v>
      </c>
      <c r="H15637" t="s">
        <v>6581</v>
      </c>
      <c r="I15637" t="s">
        <v>6640</v>
      </c>
      <c r="J15637" t="s">
        <v>13635</v>
      </c>
      <c r="K15637" t="s">
        <v>19497</v>
      </c>
      <c r="L15637" t="s">
        <v>19489</v>
      </c>
      <c r="M15637" t="s">
        <v>19498</v>
      </c>
      <c r="N15637" t="s">
        <v>13410</v>
      </c>
      <c r="O15637" t="s">
        <v>19499</v>
      </c>
      <c r="P15637">
        <v>927000</v>
      </c>
      <c r="Q15637" t="s">
        <v>6636</v>
      </c>
      <c r="R15637" t="s">
        <v>6636</v>
      </c>
      <c r="S15637" s="12"/>
      <c r="T15637" s="13"/>
      <c r="U15637" t="s">
        <v>6629</v>
      </c>
    </row>
    <row r="15638" spans="1:21" x14ac:dyDescent="0.25">
      <c r="A15638" t="s">
        <v>6637</v>
      </c>
      <c r="B15638" s="12">
        <v>42868</v>
      </c>
      <c r="C15638" t="s">
        <v>19495</v>
      </c>
      <c r="D15638" s="11">
        <v>46209.462592592601</v>
      </c>
      <c r="E15638" t="s">
        <v>19496</v>
      </c>
      <c r="F15638" t="s">
        <v>6617</v>
      </c>
      <c r="G15638" t="s">
        <v>19491</v>
      </c>
      <c r="H15638" t="s">
        <v>6581</v>
      </c>
      <c r="I15638" t="s">
        <v>6640</v>
      </c>
      <c r="J15638" t="s">
        <v>13635</v>
      </c>
      <c r="K15638" t="s">
        <v>19497</v>
      </c>
      <c r="L15638" t="s">
        <v>19489</v>
      </c>
      <c r="M15638" t="s">
        <v>19498</v>
      </c>
      <c r="N15638" t="s">
        <v>13410</v>
      </c>
      <c r="O15638" t="s">
        <v>19499</v>
      </c>
      <c r="P15638">
        <v>927000</v>
      </c>
      <c r="Q15638" t="s">
        <v>6636</v>
      </c>
      <c r="R15638" t="s">
        <v>6636</v>
      </c>
      <c r="S15638" s="12"/>
      <c r="T15638" s="13"/>
      <c r="U15638" t="s">
        <v>6629</v>
      </c>
    </row>
    <row r="15639" spans="1:21" x14ac:dyDescent="0.25">
      <c r="A15639" t="s">
        <v>6637</v>
      </c>
      <c r="B15639" s="12">
        <v>42868</v>
      </c>
      <c r="C15639" t="s">
        <v>19495</v>
      </c>
      <c r="D15639" s="11">
        <v>46209.462592592601</v>
      </c>
      <c r="E15639" t="s">
        <v>19496</v>
      </c>
      <c r="F15639" t="s">
        <v>6617</v>
      </c>
      <c r="G15639" t="s">
        <v>19492</v>
      </c>
      <c r="H15639" t="s">
        <v>6581</v>
      </c>
      <c r="I15639" t="s">
        <v>6640</v>
      </c>
      <c r="J15639" t="s">
        <v>13635</v>
      </c>
      <c r="K15639" t="s">
        <v>19497</v>
      </c>
      <c r="L15639" t="s">
        <v>19489</v>
      </c>
      <c r="M15639" t="s">
        <v>19498</v>
      </c>
      <c r="N15639" t="s">
        <v>13410</v>
      </c>
      <c r="O15639" t="s">
        <v>19499</v>
      </c>
      <c r="P15639">
        <v>927000</v>
      </c>
      <c r="Q15639" t="s">
        <v>6636</v>
      </c>
      <c r="R15639" t="s">
        <v>6636</v>
      </c>
      <c r="S15639" s="12"/>
      <c r="T15639" s="13"/>
      <c r="U15639" t="s">
        <v>6629</v>
      </c>
    </row>
    <row r="15640" spans="1:21" x14ac:dyDescent="0.25">
      <c r="A15640" t="s">
        <v>6637</v>
      </c>
      <c r="B15640" s="12">
        <v>42868</v>
      </c>
      <c r="C15640" t="s">
        <v>19495</v>
      </c>
      <c r="D15640" s="11">
        <v>46209.462592592601</v>
      </c>
      <c r="E15640" t="s">
        <v>19496</v>
      </c>
      <c r="F15640" t="s">
        <v>6617</v>
      </c>
      <c r="G15640" t="s">
        <v>19493</v>
      </c>
      <c r="H15640" t="s">
        <v>6581</v>
      </c>
      <c r="I15640" t="s">
        <v>6640</v>
      </c>
      <c r="J15640" t="s">
        <v>13635</v>
      </c>
      <c r="K15640" t="s">
        <v>19497</v>
      </c>
      <c r="L15640" t="s">
        <v>19489</v>
      </c>
      <c r="M15640" t="s">
        <v>19498</v>
      </c>
      <c r="N15640" t="s">
        <v>13410</v>
      </c>
      <c r="O15640" t="s">
        <v>19499</v>
      </c>
      <c r="P15640">
        <v>927000</v>
      </c>
      <c r="Q15640" t="s">
        <v>6636</v>
      </c>
      <c r="R15640" t="s">
        <v>6636</v>
      </c>
      <c r="S15640" s="12"/>
      <c r="T15640" s="13"/>
      <c r="U15640" t="s">
        <v>6629</v>
      </c>
    </row>
    <row r="15641" spans="1:21" x14ac:dyDescent="0.25">
      <c r="A15641" t="s">
        <v>6637</v>
      </c>
      <c r="B15641" s="12">
        <v>42868</v>
      </c>
      <c r="C15641" t="s">
        <v>19495</v>
      </c>
      <c r="D15641" s="11">
        <v>46209.462592592601</v>
      </c>
      <c r="E15641" t="s">
        <v>19496</v>
      </c>
      <c r="F15641" t="s">
        <v>6617</v>
      </c>
      <c r="G15641" t="s">
        <v>19494</v>
      </c>
      <c r="H15641" t="s">
        <v>6581</v>
      </c>
      <c r="I15641" t="s">
        <v>6640</v>
      </c>
      <c r="J15641" t="s">
        <v>13635</v>
      </c>
      <c r="K15641" t="s">
        <v>19497</v>
      </c>
      <c r="L15641" t="s">
        <v>19489</v>
      </c>
      <c r="M15641" t="s">
        <v>19498</v>
      </c>
      <c r="N15641" t="s">
        <v>13410</v>
      </c>
      <c r="O15641" t="s">
        <v>19499</v>
      </c>
      <c r="P15641">
        <v>927000</v>
      </c>
      <c r="Q15641" t="s">
        <v>6636</v>
      </c>
      <c r="R15641" t="s">
        <v>6636</v>
      </c>
      <c r="S15641" s="12"/>
      <c r="T15641" s="13"/>
      <c r="U15641" t="s">
        <v>6629</v>
      </c>
    </row>
    <row r="15642" spans="1:21" x14ac:dyDescent="0.25">
      <c r="A15642" t="s">
        <v>6619</v>
      </c>
      <c r="B15642" s="12">
        <v>42868</v>
      </c>
      <c r="C15642" t="s">
        <v>19495</v>
      </c>
      <c r="D15642" s="11">
        <v>46209.462592592601</v>
      </c>
      <c r="E15642" t="s">
        <v>19496</v>
      </c>
      <c r="F15642" t="s">
        <v>6617</v>
      </c>
      <c r="G15642" t="s">
        <v>19487</v>
      </c>
      <c r="H15642" t="s">
        <v>6581</v>
      </c>
      <c r="I15642" t="s">
        <v>6640</v>
      </c>
      <c r="J15642" t="s">
        <v>13635</v>
      </c>
      <c r="K15642" t="s">
        <v>19497</v>
      </c>
      <c r="L15642" t="s">
        <v>19489</v>
      </c>
      <c r="M15642" t="s">
        <v>19498</v>
      </c>
      <c r="N15642" t="s">
        <v>13410</v>
      </c>
      <c r="O15642" t="s">
        <v>19499</v>
      </c>
      <c r="P15642">
        <v>927000</v>
      </c>
      <c r="Q15642" t="s">
        <v>6636</v>
      </c>
      <c r="R15642" t="s">
        <v>6636</v>
      </c>
      <c r="S15642" s="12"/>
      <c r="T15642" s="13"/>
      <c r="U15642" t="s">
        <v>6629</v>
      </c>
    </row>
    <row r="15643" spans="1:21" x14ac:dyDescent="0.25">
      <c r="A15643" t="s">
        <v>6619</v>
      </c>
      <c r="B15643" s="12">
        <v>42868</v>
      </c>
      <c r="C15643" t="s">
        <v>19495</v>
      </c>
      <c r="D15643" s="11">
        <v>46209.462592592601</v>
      </c>
      <c r="E15643" t="s">
        <v>19496</v>
      </c>
      <c r="F15643" t="s">
        <v>6617</v>
      </c>
      <c r="G15643" t="s">
        <v>19491</v>
      </c>
      <c r="H15643" t="s">
        <v>6581</v>
      </c>
      <c r="I15643" t="s">
        <v>6640</v>
      </c>
      <c r="J15643" t="s">
        <v>13635</v>
      </c>
      <c r="K15643" t="s">
        <v>19497</v>
      </c>
      <c r="L15643" t="s">
        <v>19489</v>
      </c>
      <c r="M15643" t="s">
        <v>19498</v>
      </c>
      <c r="N15643" t="s">
        <v>13410</v>
      </c>
      <c r="O15643" t="s">
        <v>19499</v>
      </c>
      <c r="P15643">
        <v>927000</v>
      </c>
      <c r="Q15643" t="s">
        <v>6636</v>
      </c>
      <c r="R15643" t="s">
        <v>6636</v>
      </c>
      <c r="S15643" s="12"/>
      <c r="T15643" s="13"/>
      <c r="U15643" t="s">
        <v>6629</v>
      </c>
    </row>
    <row r="15644" spans="1:21" x14ac:dyDescent="0.25">
      <c r="A15644" t="s">
        <v>6619</v>
      </c>
      <c r="B15644" s="12">
        <v>42868</v>
      </c>
      <c r="C15644" t="s">
        <v>19495</v>
      </c>
      <c r="D15644" s="11">
        <v>46209.462592592601</v>
      </c>
      <c r="E15644" t="s">
        <v>19496</v>
      </c>
      <c r="F15644" t="s">
        <v>6617</v>
      </c>
      <c r="G15644" t="s">
        <v>19492</v>
      </c>
      <c r="H15644" t="s">
        <v>6581</v>
      </c>
      <c r="I15644" t="s">
        <v>6640</v>
      </c>
      <c r="J15644" t="s">
        <v>13635</v>
      </c>
      <c r="K15644" t="s">
        <v>19497</v>
      </c>
      <c r="L15644" t="s">
        <v>19489</v>
      </c>
      <c r="M15644" t="s">
        <v>19498</v>
      </c>
      <c r="N15644" t="s">
        <v>13410</v>
      </c>
      <c r="O15644" t="s">
        <v>19499</v>
      </c>
      <c r="P15644">
        <v>927000</v>
      </c>
      <c r="Q15644" t="s">
        <v>6636</v>
      </c>
      <c r="R15644" t="s">
        <v>6636</v>
      </c>
      <c r="S15644" s="12"/>
      <c r="T15644" s="13"/>
      <c r="U15644" t="s">
        <v>6629</v>
      </c>
    </row>
    <row r="15645" spans="1:21" x14ac:dyDescent="0.25">
      <c r="A15645" t="s">
        <v>6619</v>
      </c>
      <c r="B15645" s="12">
        <v>42868</v>
      </c>
      <c r="C15645" t="s">
        <v>19495</v>
      </c>
      <c r="D15645" s="11">
        <v>46209.462592592601</v>
      </c>
      <c r="E15645" t="s">
        <v>19496</v>
      </c>
      <c r="F15645" t="s">
        <v>6617</v>
      </c>
      <c r="G15645" t="s">
        <v>19493</v>
      </c>
      <c r="H15645" t="s">
        <v>6581</v>
      </c>
      <c r="I15645" t="s">
        <v>6640</v>
      </c>
      <c r="J15645" t="s">
        <v>13635</v>
      </c>
      <c r="K15645" t="s">
        <v>19497</v>
      </c>
      <c r="L15645" t="s">
        <v>19489</v>
      </c>
      <c r="M15645" t="s">
        <v>19498</v>
      </c>
      <c r="N15645" t="s">
        <v>13410</v>
      </c>
      <c r="O15645" t="s">
        <v>19499</v>
      </c>
      <c r="P15645">
        <v>927000</v>
      </c>
      <c r="Q15645" t="s">
        <v>6636</v>
      </c>
      <c r="R15645" t="s">
        <v>6636</v>
      </c>
      <c r="S15645" s="12"/>
      <c r="T15645" s="13"/>
      <c r="U15645" t="s">
        <v>6629</v>
      </c>
    </row>
    <row r="15646" spans="1:21" x14ac:dyDescent="0.25">
      <c r="A15646" t="s">
        <v>6619</v>
      </c>
      <c r="B15646" s="12">
        <v>42868</v>
      </c>
      <c r="C15646" t="s">
        <v>19495</v>
      </c>
      <c r="D15646" s="11">
        <v>46209.462592592601</v>
      </c>
      <c r="E15646" t="s">
        <v>19496</v>
      </c>
      <c r="F15646" t="s">
        <v>6617</v>
      </c>
      <c r="G15646" t="s">
        <v>19494</v>
      </c>
      <c r="H15646" t="s">
        <v>6581</v>
      </c>
      <c r="I15646" t="s">
        <v>6640</v>
      </c>
      <c r="J15646" t="s">
        <v>13635</v>
      </c>
      <c r="K15646" t="s">
        <v>19497</v>
      </c>
      <c r="L15646" t="s">
        <v>19489</v>
      </c>
      <c r="M15646" t="s">
        <v>19498</v>
      </c>
      <c r="N15646" t="s">
        <v>13410</v>
      </c>
      <c r="O15646" t="s">
        <v>19499</v>
      </c>
      <c r="P15646">
        <v>927000</v>
      </c>
      <c r="Q15646" t="s">
        <v>6636</v>
      </c>
      <c r="R15646" t="s">
        <v>6636</v>
      </c>
      <c r="S15646" s="12"/>
      <c r="T15646" s="13"/>
      <c r="U15646" t="s">
        <v>6629</v>
      </c>
    </row>
    <row r="15647" spans="1:21" x14ac:dyDescent="0.25">
      <c r="A15647" t="s">
        <v>6637</v>
      </c>
      <c r="B15647" s="12">
        <v>209345</v>
      </c>
      <c r="C15647" t="s">
        <v>19500</v>
      </c>
      <c r="D15647" s="11">
        <v>46189.581562500003</v>
      </c>
      <c r="E15647" t="s">
        <v>19501</v>
      </c>
      <c r="F15647" t="s">
        <v>6617</v>
      </c>
      <c r="G15647" t="s">
        <v>6968</v>
      </c>
      <c r="H15647" t="s">
        <v>19502</v>
      </c>
      <c r="I15647" t="s">
        <v>55</v>
      </c>
      <c r="J15647" t="s">
        <v>737</v>
      </c>
      <c r="K15647" t="s">
        <v>19503</v>
      </c>
      <c r="L15647" t="s">
        <v>19504</v>
      </c>
      <c r="M15647" t="s">
        <v>19505</v>
      </c>
      <c r="N15647" t="s">
        <v>6761</v>
      </c>
      <c r="O15647" t="s">
        <v>6762</v>
      </c>
      <c r="P15647">
        <v>13799500</v>
      </c>
      <c r="Q15647" t="s">
        <v>6636</v>
      </c>
      <c r="R15647" t="s">
        <v>6636</v>
      </c>
      <c r="S15647" s="12"/>
      <c r="T15647" s="13"/>
      <c r="U15647" t="s">
        <v>6636</v>
      </c>
    </row>
    <row r="15648" spans="1:21" x14ac:dyDescent="0.25">
      <c r="A15648" t="s">
        <v>6619</v>
      </c>
      <c r="B15648" s="12">
        <v>209345</v>
      </c>
      <c r="C15648" t="s">
        <v>19500</v>
      </c>
      <c r="D15648" s="11">
        <v>46189.585138888899</v>
      </c>
      <c r="E15648" t="s">
        <v>19501</v>
      </c>
      <c r="F15648" t="s">
        <v>6617</v>
      </c>
      <c r="G15648" t="s">
        <v>6968</v>
      </c>
      <c r="H15648" t="s">
        <v>19502</v>
      </c>
      <c r="I15648" t="s">
        <v>55</v>
      </c>
      <c r="J15648" t="s">
        <v>737</v>
      </c>
      <c r="K15648" t="s">
        <v>19503</v>
      </c>
      <c r="L15648" t="s">
        <v>19504</v>
      </c>
      <c r="M15648" t="s">
        <v>19505</v>
      </c>
      <c r="N15648" t="s">
        <v>6761</v>
      </c>
      <c r="O15648" t="s">
        <v>6762</v>
      </c>
      <c r="P15648">
        <v>13799500</v>
      </c>
      <c r="Q15648" t="s">
        <v>6636</v>
      </c>
      <c r="R15648" t="s">
        <v>6636</v>
      </c>
      <c r="S15648" s="12"/>
      <c r="T15648" s="13"/>
      <c r="U15648" t="s">
        <v>6636</v>
      </c>
    </row>
    <row r="15649" spans="1:21" x14ac:dyDescent="0.25">
      <c r="A15649" t="s">
        <v>6637</v>
      </c>
      <c r="B15649" s="12">
        <v>215275</v>
      </c>
      <c r="C15649" t="s">
        <v>19506</v>
      </c>
      <c r="D15649" s="11">
        <v>46208.955208333296</v>
      </c>
      <c r="E15649" t="s">
        <v>19507</v>
      </c>
      <c r="F15649" t="s">
        <v>6617</v>
      </c>
      <c r="G15649" t="s">
        <v>6968</v>
      </c>
      <c r="H15649" t="s">
        <v>19502</v>
      </c>
      <c r="I15649" t="s">
        <v>65</v>
      </c>
      <c r="J15649" t="s">
        <v>67</v>
      </c>
      <c r="K15649" t="s">
        <v>19508</v>
      </c>
      <c r="L15649" t="s">
        <v>19504</v>
      </c>
      <c r="M15649" t="s">
        <v>19509</v>
      </c>
      <c r="N15649" t="s">
        <v>6761</v>
      </c>
      <c r="O15649" t="s">
        <v>6771</v>
      </c>
      <c r="P15649">
        <v>16995000</v>
      </c>
      <c r="Q15649" t="s">
        <v>6636</v>
      </c>
      <c r="R15649" t="s">
        <v>6636</v>
      </c>
      <c r="S15649" s="12"/>
      <c r="T15649" s="13"/>
      <c r="U15649" t="s">
        <v>7056</v>
      </c>
    </row>
    <row r="15650" spans="1:21" x14ac:dyDescent="0.25">
      <c r="A15650" t="s">
        <v>6637</v>
      </c>
      <c r="B15650" s="12">
        <v>216260</v>
      </c>
      <c r="C15650" t="s">
        <v>19510</v>
      </c>
      <c r="D15650" s="11">
        <v>46210.3461805556</v>
      </c>
      <c r="E15650" t="s">
        <v>19511</v>
      </c>
      <c r="F15650" t="s">
        <v>6617</v>
      </c>
      <c r="G15650" t="s">
        <v>6968</v>
      </c>
      <c r="H15650" t="s">
        <v>19502</v>
      </c>
      <c r="I15650" t="s">
        <v>65</v>
      </c>
      <c r="J15650" t="s">
        <v>67</v>
      </c>
      <c r="K15650" t="s">
        <v>19508</v>
      </c>
      <c r="L15650" t="s">
        <v>19504</v>
      </c>
      <c r="M15650" t="s">
        <v>19509</v>
      </c>
      <c r="N15650" t="s">
        <v>6761</v>
      </c>
      <c r="O15650" t="s">
        <v>6771</v>
      </c>
      <c r="P15650">
        <v>16995000</v>
      </c>
      <c r="Q15650" t="s">
        <v>6636</v>
      </c>
      <c r="R15650" t="s">
        <v>6636</v>
      </c>
      <c r="S15650" s="12"/>
      <c r="T15650" s="13"/>
      <c r="U15650" t="s">
        <v>6629</v>
      </c>
    </row>
    <row r="15651" spans="1:21" x14ac:dyDescent="0.25">
      <c r="A15651" t="s">
        <v>6619</v>
      </c>
      <c r="B15651" s="12">
        <v>215275</v>
      </c>
      <c r="C15651" t="s">
        <v>19506</v>
      </c>
      <c r="D15651" s="11">
        <v>46213.698113425897</v>
      </c>
      <c r="E15651" t="s">
        <v>19507</v>
      </c>
      <c r="F15651" t="s">
        <v>6617</v>
      </c>
      <c r="G15651" t="s">
        <v>6968</v>
      </c>
      <c r="H15651" t="s">
        <v>19502</v>
      </c>
      <c r="I15651" t="s">
        <v>65</v>
      </c>
      <c r="J15651" t="s">
        <v>67</v>
      </c>
      <c r="K15651" t="s">
        <v>19508</v>
      </c>
      <c r="L15651" t="s">
        <v>19504</v>
      </c>
      <c r="M15651" t="s">
        <v>19509</v>
      </c>
      <c r="N15651" t="s">
        <v>6761</v>
      </c>
      <c r="O15651" t="s">
        <v>6771</v>
      </c>
      <c r="P15651">
        <v>16995000</v>
      </c>
      <c r="Q15651" t="s">
        <v>6636</v>
      </c>
      <c r="R15651" t="s">
        <v>6636</v>
      </c>
      <c r="S15651" s="12"/>
      <c r="T15651" s="13"/>
      <c r="U15651" t="s">
        <v>7056</v>
      </c>
    </row>
    <row r="15652" spans="1:21" x14ac:dyDescent="0.25">
      <c r="A15652" t="s">
        <v>6619</v>
      </c>
      <c r="B15652" s="12">
        <v>216260</v>
      </c>
      <c r="C15652" t="s">
        <v>19510</v>
      </c>
      <c r="D15652" s="11">
        <v>46217.732349537</v>
      </c>
      <c r="E15652" t="s">
        <v>19511</v>
      </c>
      <c r="F15652" t="s">
        <v>6617</v>
      </c>
      <c r="G15652" t="s">
        <v>6968</v>
      </c>
      <c r="H15652" t="s">
        <v>19502</v>
      </c>
      <c r="I15652" t="s">
        <v>65</v>
      </c>
      <c r="J15652" t="s">
        <v>67</v>
      </c>
      <c r="K15652" t="s">
        <v>19508</v>
      </c>
      <c r="L15652" t="s">
        <v>19504</v>
      </c>
      <c r="M15652" t="s">
        <v>19509</v>
      </c>
      <c r="N15652" t="s">
        <v>6761</v>
      </c>
      <c r="O15652" t="s">
        <v>6771</v>
      </c>
      <c r="P15652">
        <v>16995000</v>
      </c>
      <c r="Q15652" t="s">
        <v>6636</v>
      </c>
      <c r="R15652" t="s">
        <v>6636</v>
      </c>
      <c r="S15652" s="12"/>
      <c r="T15652" s="13"/>
      <c r="U15652" t="s">
        <v>6629</v>
      </c>
    </row>
    <row r="15653" spans="1:21" x14ac:dyDescent="0.25">
      <c r="A15653" t="s">
        <v>6637</v>
      </c>
      <c r="B15653" s="12">
        <v>41221</v>
      </c>
      <c r="C15653" t="s">
        <v>19512</v>
      </c>
      <c r="D15653" s="11">
        <v>46177.651736111096</v>
      </c>
      <c r="E15653" t="s">
        <v>19513</v>
      </c>
      <c r="F15653" t="s">
        <v>6617</v>
      </c>
      <c r="G15653" t="s">
        <v>19514</v>
      </c>
      <c r="H15653" t="s">
        <v>6363</v>
      </c>
      <c r="I15653" t="s">
        <v>65</v>
      </c>
      <c r="J15653" t="s">
        <v>2226</v>
      </c>
      <c r="K15653" t="s">
        <v>19515</v>
      </c>
      <c r="L15653" t="s">
        <v>19516</v>
      </c>
      <c r="M15653" t="s">
        <v>19517</v>
      </c>
      <c r="N15653" t="s">
        <v>7044</v>
      </c>
      <c r="O15653" t="s">
        <v>7765</v>
      </c>
      <c r="P15653">
        <v>2839900</v>
      </c>
      <c r="Q15653" t="s">
        <v>6636</v>
      </c>
      <c r="R15653" t="s">
        <v>6636</v>
      </c>
      <c r="S15653" s="12"/>
      <c r="T15653" s="13"/>
      <c r="U15653" t="s">
        <v>6721</v>
      </c>
    </row>
    <row r="15654" spans="1:21" x14ac:dyDescent="0.25">
      <c r="A15654" t="s">
        <v>6637</v>
      </c>
      <c r="B15654" s="12">
        <v>41221</v>
      </c>
      <c r="C15654" t="s">
        <v>19512</v>
      </c>
      <c r="D15654" s="11">
        <v>46177.651736111096</v>
      </c>
      <c r="E15654" t="s">
        <v>19513</v>
      </c>
      <c r="F15654" t="s">
        <v>6617</v>
      </c>
      <c r="G15654" t="s">
        <v>19518</v>
      </c>
      <c r="H15654" t="s">
        <v>6363</v>
      </c>
      <c r="I15654" t="s">
        <v>65</v>
      </c>
      <c r="J15654" t="s">
        <v>2226</v>
      </c>
      <c r="K15654" t="s">
        <v>19515</v>
      </c>
      <c r="L15654" t="s">
        <v>19516</v>
      </c>
      <c r="M15654" t="s">
        <v>19517</v>
      </c>
      <c r="N15654" t="s">
        <v>7044</v>
      </c>
      <c r="O15654" t="s">
        <v>7765</v>
      </c>
      <c r="P15654">
        <v>2839900</v>
      </c>
      <c r="Q15654" t="s">
        <v>6636</v>
      </c>
      <c r="R15654" t="s">
        <v>6636</v>
      </c>
      <c r="S15654" s="12"/>
      <c r="T15654" s="13"/>
      <c r="U15654" t="s">
        <v>6721</v>
      </c>
    </row>
    <row r="15655" spans="1:21" x14ac:dyDescent="0.25">
      <c r="A15655" t="s">
        <v>6619</v>
      </c>
      <c r="B15655" s="12">
        <v>41221</v>
      </c>
      <c r="C15655" t="s">
        <v>19512</v>
      </c>
      <c r="D15655" s="11">
        <v>46177.7735763889</v>
      </c>
      <c r="E15655" t="s">
        <v>19513</v>
      </c>
      <c r="F15655" t="s">
        <v>6617</v>
      </c>
      <c r="G15655" t="s">
        <v>19514</v>
      </c>
      <c r="H15655" t="s">
        <v>6363</v>
      </c>
      <c r="I15655" t="s">
        <v>65</v>
      </c>
      <c r="J15655" t="s">
        <v>2226</v>
      </c>
      <c r="K15655" t="s">
        <v>19515</v>
      </c>
      <c r="L15655" t="s">
        <v>19516</v>
      </c>
      <c r="M15655" t="s">
        <v>19517</v>
      </c>
      <c r="N15655" t="s">
        <v>7044</v>
      </c>
      <c r="O15655" t="s">
        <v>7765</v>
      </c>
      <c r="P15655">
        <v>2839900</v>
      </c>
      <c r="Q15655" t="s">
        <v>6636</v>
      </c>
      <c r="R15655" t="s">
        <v>6636</v>
      </c>
      <c r="S15655" s="12"/>
      <c r="T15655" s="13"/>
      <c r="U15655" t="s">
        <v>6721</v>
      </c>
    </row>
    <row r="15656" spans="1:21" x14ac:dyDescent="0.25">
      <c r="A15656" t="s">
        <v>6619</v>
      </c>
      <c r="B15656" s="12">
        <v>41221</v>
      </c>
      <c r="C15656" t="s">
        <v>19512</v>
      </c>
      <c r="D15656" s="11">
        <v>46177.7735763889</v>
      </c>
      <c r="E15656" t="s">
        <v>19513</v>
      </c>
      <c r="F15656" t="s">
        <v>6617</v>
      </c>
      <c r="G15656" t="s">
        <v>19518</v>
      </c>
      <c r="H15656" t="s">
        <v>6363</v>
      </c>
      <c r="I15656" t="s">
        <v>65</v>
      </c>
      <c r="J15656" t="s">
        <v>2226</v>
      </c>
      <c r="K15656" t="s">
        <v>19515</v>
      </c>
      <c r="L15656" t="s">
        <v>19516</v>
      </c>
      <c r="M15656" t="s">
        <v>19517</v>
      </c>
      <c r="N15656" t="s">
        <v>7044</v>
      </c>
      <c r="O15656" t="s">
        <v>7765</v>
      </c>
      <c r="P15656">
        <v>2839900</v>
      </c>
      <c r="Q15656" t="s">
        <v>6636</v>
      </c>
      <c r="R15656" t="s">
        <v>6636</v>
      </c>
      <c r="S15656" s="12"/>
      <c r="T15656" s="13"/>
      <c r="U15656" t="s">
        <v>6721</v>
      </c>
    </row>
    <row r="15657" spans="1:21" x14ac:dyDescent="0.25">
      <c r="A15657" t="s">
        <v>6619</v>
      </c>
      <c r="B15657" s="12">
        <v>41478</v>
      </c>
      <c r="C15657" t="s">
        <v>18655</v>
      </c>
      <c r="D15657" s="11">
        <v>46183.5875115741</v>
      </c>
      <c r="E15657" t="s">
        <v>18656</v>
      </c>
      <c r="F15657" t="s">
        <v>6617</v>
      </c>
      <c r="G15657" t="s">
        <v>19514</v>
      </c>
      <c r="H15657" t="s">
        <v>6363</v>
      </c>
      <c r="I15657" t="s">
        <v>55</v>
      </c>
      <c r="J15657" t="s">
        <v>737</v>
      </c>
      <c r="K15657" t="s">
        <v>19519</v>
      </c>
      <c r="L15657" t="s">
        <v>19516</v>
      </c>
      <c r="M15657" t="s">
        <v>19520</v>
      </c>
      <c r="N15657" t="s">
        <v>7044</v>
      </c>
      <c r="O15657" t="s">
        <v>9325</v>
      </c>
      <c r="P15657">
        <v>3329900</v>
      </c>
      <c r="Q15657" t="s">
        <v>6636</v>
      </c>
      <c r="R15657" t="s">
        <v>6636</v>
      </c>
      <c r="S15657" s="12"/>
      <c r="T15657" s="13"/>
      <c r="U15657" t="s">
        <v>6721</v>
      </c>
    </row>
    <row r="15658" spans="1:21" x14ac:dyDescent="0.25">
      <c r="A15658" t="s">
        <v>6619</v>
      </c>
      <c r="B15658" s="12">
        <v>41478</v>
      </c>
      <c r="C15658" t="s">
        <v>18655</v>
      </c>
      <c r="D15658" s="11">
        <v>46183.5875115741</v>
      </c>
      <c r="E15658" t="s">
        <v>18656</v>
      </c>
      <c r="F15658" t="s">
        <v>6617</v>
      </c>
      <c r="G15658" t="s">
        <v>19518</v>
      </c>
      <c r="H15658" t="s">
        <v>6363</v>
      </c>
      <c r="I15658" t="s">
        <v>55</v>
      </c>
      <c r="J15658" t="s">
        <v>737</v>
      </c>
      <c r="K15658" t="s">
        <v>19519</v>
      </c>
      <c r="L15658" t="s">
        <v>19516</v>
      </c>
      <c r="M15658" t="s">
        <v>19520</v>
      </c>
      <c r="N15658" t="s">
        <v>7044</v>
      </c>
      <c r="O15658" t="s">
        <v>9325</v>
      </c>
      <c r="P15658">
        <v>3329900</v>
      </c>
      <c r="Q15658" t="s">
        <v>6636</v>
      </c>
      <c r="R15658" t="s">
        <v>6636</v>
      </c>
      <c r="S15658" s="12"/>
      <c r="T15658" s="13"/>
      <c r="U15658" t="s">
        <v>6721</v>
      </c>
    </row>
    <row r="15659" spans="1:21" x14ac:dyDescent="0.25">
      <c r="A15659" t="s">
        <v>6637</v>
      </c>
      <c r="B15659" s="12">
        <v>42125</v>
      </c>
      <c r="C15659" t="s">
        <v>19521</v>
      </c>
      <c r="D15659" s="11">
        <v>46189.609375</v>
      </c>
      <c r="E15659" t="s">
        <v>19522</v>
      </c>
      <c r="F15659" t="s">
        <v>6617</v>
      </c>
      <c r="G15659" t="s">
        <v>19514</v>
      </c>
      <c r="H15659" t="s">
        <v>6363</v>
      </c>
      <c r="I15659" t="s">
        <v>55</v>
      </c>
      <c r="J15659" t="s">
        <v>44</v>
      </c>
      <c r="K15659" t="s">
        <v>19523</v>
      </c>
      <c r="L15659" t="s">
        <v>19516</v>
      </c>
      <c r="M15659" t="s">
        <v>19524</v>
      </c>
      <c r="N15659" t="s">
        <v>7044</v>
      </c>
      <c r="O15659" t="s">
        <v>9213</v>
      </c>
      <c r="P15659">
        <v>4339900</v>
      </c>
      <c r="Q15659" t="s">
        <v>6636</v>
      </c>
      <c r="R15659" t="s">
        <v>6636</v>
      </c>
      <c r="S15659" s="12"/>
      <c r="T15659" s="13"/>
      <c r="U15659" t="s">
        <v>6636</v>
      </c>
    </row>
    <row r="15660" spans="1:21" x14ac:dyDescent="0.25">
      <c r="A15660" t="s">
        <v>6637</v>
      </c>
      <c r="B15660" s="12">
        <v>42125</v>
      </c>
      <c r="C15660" t="s">
        <v>19521</v>
      </c>
      <c r="D15660" s="11">
        <v>46189.609375</v>
      </c>
      <c r="E15660" t="s">
        <v>19522</v>
      </c>
      <c r="F15660" t="s">
        <v>6617</v>
      </c>
      <c r="G15660" t="s">
        <v>19518</v>
      </c>
      <c r="H15660" t="s">
        <v>6363</v>
      </c>
      <c r="I15660" t="s">
        <v>55</v>
      </c>
      <c r="J15660" t="s">
        <v>44</v>
      </c>
      <c r="K15660" t="s">
        <v>19523</v>
      </c>
      <c r="L15660" t="s">
        <v>19516</v>
      </c>
      <c r="M15660" t="s">
        <v>19524</v>
      </c>
      <c r="N15660" t="s">
        <v>7044</v>
      </c>
      <c r="O15660" t="s">
        <v>9213</v>
      </c>
      <c r="P15660">
        <v>4339900</v>
      </c>
      <c r="Q15660" t="s">
        <v>6636</v>
      </c>
      <c r="R15660" t="s">
        <v>6636</v>
      </c>
      <c r="S15660" s="12"/>
      <c r="T15660" s="13"/>
      <c r="U15660" t="s">
        <v>6636</v>
      </c>
    </row>
    <row r="15661" spans="1:21" x14ac:dyDescent="0.25">
      <c r="A15661" t="s">
        <v>6619</v>
      </c>
      <c r="B15661" s="12">
        <v>42125</v>
      </c>
      <c r="C15661" t="s">
        <v>19521</v>
      </c>
      <c r="D15661" s="11">
        <v>46193.529884259297</v>
      </c>
      <c r="E15661" t="s">
        <v>19522</v>
      </c>
      <c r="F15661" t="s">
        <v>6617</v>
      </c>
      <c r="G15661" t="s">
        <v>19514</v>
      </c>
      <c r="H15661" t="s">
        <v>6363</v>
      </c>
      <c r="I15661" t="s">
        <v>55</v>
      </c>
      <c r="J15661" t="s">
        <v>44</v>
      </c>
      <c r="K15661" t="s">
        <v>19523</v>
      </c>
      <c r="L15661" t="s">
        <v>19516</v>
      </c>
      <c r="M15661" t="s">
        <v>19524</v>
      </c>
      <c r="N15661" t="s">
        <v>7044</v>
      </c>
      <c r="O15661" t="s">
        <v>9213</v>
      </c>
      <c r="P15661">
        <v>4339900</v>
      </c>
      <c r="Q15661" t="s">
        <v>6636</v>
      </c>
      <c r="R15661" t="s">
        <v>6636</v>
      </c>
      <c r="S15661" s="12"/>
      <c r="T15661" s="13"/>
      <c r="U15661" t="s">
        <v>6636</v>
      </c>
    </row>
    <row r="15662" spans="1:21" x14ac:dyDescent="0.25">
      <c r="A15662" t="s">
        <v>6619</v>
      </c>
      <c r="B15662" s="12">
        <v>42125</v>
      </c>
      <c r="C15662" t="s">
        <v>19521</v>
      </c>
      <c r="D15662" s="11">
        <v>46193.529884259297</v>
      </c>
      <c r="E15662" t="s">
        <v>19522</v>
      </c>
      <c r="F15662" t="s">
        <v>6617</v>
      </c>
      <c r="G15662" t="s">
        <v>19518</v>
      </c>
      <c r="H15662" t="s">
        <v>6363</v>
      </c>
      <c r="I15662" t="s">
        <v>55</v>
      </c>
      <c r="J15662" t="s">
        <v>44</v>
      </c>
      <c r="K15662" t="s">
        <v>19523</v>
      </c>
      <c r="L15662" t="s">
        <v>19516</v>
      </c>
      <c r="M15662" t="s">
        <v>19524</v>
      </c>
      <c r="N15662" t="s">
        <v>7044</v>
      </c>
      <c r="O15662" t="s">
        <v>9213</v>
      </c>
      <c r="P15662">
        <v>4339900</v>
      </c>
      <c r="Q15662" t="s">
        <v>6636</v>
      </c>
      <c r="R15662" t="s">
        <v>6636</v>
      </c>
      <c r="S15662" s="12"/>
      <c r="T15662" s="13"/>
      <c r="U15662" t="s">
        <v>6636</v>
      </c>
    </row>
    <row r="15663" spans="1:21" x14ac:dyDescent="0.25">
      <c r="A15663" t="s">
        <v>6637</v>
      </c>
      <c r="B15663" s="12">
        <v>42378</v>
      </c>
      <c r="C15663" t="s">
        <v>19525</v>
      </c>
      <c r="D15663" s="11">
        <v>46197.647453703699</v>
      </c>
      <c r="E15663" t="s">
        <v>19526</v>
      </c>
      <c r="F15663" t="s">
        <v>6617</v>
      </c>
      <c r="G15663" t="s">
        <v>19514</v>
      </c>
      <c r="H15663" t="s">
        <v>6363</v>
      </c>
      <c r="I15663" t="s">
        <v>55</v>
      </c>
      <c r="J15663" t="s">
        <v>176</v>
      </c>
      <c r="K15663" t="s">
        <v>19515</v>
      </c>
      <c r="L15663" t="s">
        <v>19516</v>
      </c>
      <c r="M15663" t="s">
        <v>19517</v>
      </c>
      <c r="N15663" t="s">
        <v>7044</v>
      </c>
      <c r="O15663" t="s">
        <v>7765</v>
      </c>
      <c r="P15663">
        <v>2839900</v>
      </c>
      <c r="Q15663" t="s">
        <v>6636</v>
      </c>
      <c r="R15663" t="s">
        <v>6636</v>
      </c>
      <c r="S15663" s="12"/>
      <c r="T15663" s="13"/>
      <c r="U15663" t="s">
        <v>9295</v>
      </c>
    </row>
    <row r="15664" spans="1:21" x14ac:dyDescent="0.25">
      <c r="A15664" t="s">
        <v>6637</v>
      </c>
      <c r="B15664" s="12">
        <v>42378</v>
      </c>
      <c r="C15664" t="s">
        <v>19525</v>
      </c>
      <c r="D15664" s="11">
        <v>46197.647453703699</v>
      </c>
      <c r="E15664" t="s">
        <v>19526</v>
      </c>
      <c r="F15664" t="s">
        <v>6617</v>
      </c>
      <c r="G15664" t="s">
        <v>19518</v>
      </c>
      <c r="H15664" t="s">
        <v>6363</v>
      </c>
      <c r="I15664" t="s">
        <v>55</v>
      </c>
      <c r="J15664" t="s">
        <v>176</v>
      </c>
      <c r="K15664" t="s">
        <v>19515</v>
      </c>
      <c r="L15664" t="s">
        <v>19516</v>
      </c>
      <c r="M15664" t="s">
        <v>19517</v>
      </c>
      <c r="N15664" t="s">
        <v>7044</v>
      </c>
      <c r="O15664" t="s">
        <v>7765</v>
      </c>
      <c r="P15664">
        <v>2839900</v>
      </c>
      <c r="Q15664" t="s">
        <v>6636</v>
      </c>
      <c r="R15664" t="s">
        <v>6636</v>
      </c>
      <c r="S15664" s="12"/>
      <c r="T15664" s="13"/>
      <c r="U15664" t="s">
        <v>9295</v>
      </c>
    </row>
    <row r="15665" spans="1:21" x14ac:dyDescent="0.25">
      <c r="A15665" t="s">
        <v>6619</v>
      </c>
      <c r="B15665" s="12">
        <v>42378</v>
      </c>
      <c r="C15665" t="s">
        <v>19525</v>
      </c>
      <c r="D15665" s="11">
        <v>46197.684039351901</v>
      </c>
      <c r="E15665" t="s">
        <v>19526</v>
      </c>
      <c r="F15665" t="s">
        <v>6617</v>
      </c>
      <c r="G15665" t="s">
        <v>19514</v>
      </c>
      <c r="H15665" t="s">
        <v>6363</v>
      </c>
      <c r="I15665" t="s">
        <v>55</v>
      </c>
      <c r="J15665" t="s">
        <v>176</v>
      </c>
      <c r="K15665" t="s">
        <v>19515</v>
      </c>
      <c r="L15665" t="s">
        <v>19516</v>
      </c>
      <c r="M15665" t="s">
        <v>19517</v>
      </c>
      <c r="N15665" t="s">
        <v>7044</v>
      </c>
      <c r="O15665" t="s">
        <v>7765</v>
      </c>
      <c r="P15665">
        <v>2839900</v>
      </c>
      <c r="Q15665" t="s">
        <v>6636</v>
      </c>
      <c r="R15665" t="s">
        <v>6636</v>
      </c>
      <c r="S15665" s="12"/>
      <c r="T15665" s="13"/>
      <c r="U15665" t="s">
        <v>9295</v>
      </c>
    </row>
    <row r="15666" spans="1:21" x14ac:dyDescent="0.25">
      <c r="A15666" t="s">
        <v>6619</v>
      </c>
      <c r="B15666" s="12">
        <v>42378</v>
      </c>
      <c r="C15666" t="s">
        <v>19525</v>
      </c>
      <c r="D15666" s="11">
        <v>46197.684039351901</v>
      </c>
      <c r="E15666" t="s">
        <v>19526</v>
      </c>
      <c r="F15666" t="s">
        <v>6617</v>
      </c>
      <c r="G15666" t="s">
        <v>19518</v>
      </c>
      <c r="H15666" t="s">
        <v>6363</v>
      </c>
      <c r="I15666" t="s">
        <v>55</v>
      </c>
      <c r="J15666" t="s">
        <v>176</v>
      </c>
      <c r="K15666" t="s">
        <v>19515</v>
      </c>
      <c r="L15666" t="s">
        <v>19516</v>
      </c>
      <c r="M15666" t="s">
        <v>19517</v>
      </c>
      <c r="N15666" t="s">
        <v>7044</v>
      </c>
      <c r="O15666" t="s">
        <v>7765</v>
      </c>
      <c r="P15666">
        <v>2839900</v>
      </c>
      <c r="Q15666" t="s">
        <v>6636</v>
      </c>
      <c r="R15666" t="s">
        <v>6636</v>
      </c>
      <c r="S15666" s="12"/>
      <c r="T15666" s="13"/>
      <c r="U15666" t="s">
        <v>9295</v>
      </c>
    </row>
    <row r="15667" spans="1:21" x14ac:dyDescent="0.25">
      <c r="A15667" t="s">
        <v>6637</v>
      </c>
      <c r="B15667" s="12">
        <v>43071</v>
      </c>
      <c r="C15667" t="s">
        <v>19527</v>
      </c>
      <c r="D15667" s="11">
        <v>46213.819444444402</v>
      </c>
      <c r="E15667" t="s">
        <v>19528</v>
      </c>
      <c r="F15667" t="s">
        <v>6617</v>
      </c>
      <c r="G15667" t="s">
        <v>19514</v>
      </c>
      <c r="H15667" t="s">
        <v>6363</v>
      </c>
      <c r="I15667" t="s">
        <v>65</v>
      </c>
      <c r="J15667" t="s">
        <v>636</v>
      </c>
      <c r="K15667" t="s">
        <v>19529</v>
      </c>
      <c r="L15667" t="s">
        <v>19516</v>
      </c>
      <c r="M15667" t="s">
        <v>19530</v>
      </c>
      <c r="N15667" t="s">
        <v>7044</v>
      </c>
      <c r="O15667" t="s">
        <v>7684</v>
      </c>
      <c r="P15667">
        <v>2789900</v>
      </c>
      <c r="Q15667" t="s">
        <v>6636</v>
      </c>
      <c r="R15667" t="s">
        <v>6636</v>
      </c>
      <c r="S15667" s="12"/>
      <c r="T15667" s="13"/>
      <c r="U15667" t="s">
        <v>6721</v>
      </c>
    </row>
    <row r="15668" spans="1:21" x14ac:dyDescent="0.25">
      <c r="A15668" t="s">
        <v>6637</v>
      </c>
      <c r="B15668" s="12">
        <v>43071</v>
      </c>
      <c r="C15668" t="s">
        <v>19527</v>
      </c>
      <c r="D15668" s="11">
        <v>46213.819444444402</v>
      </c>
      <c r="E15668" t="s">
        <v>19528</v>
      </c>
      <c r="F15668" t="s">
        <v>6617</v>
      </c>
      <c r="G15668" t="s">
        <v>19518</v>
      </c>
      <c r="H15668" t="s">
        <v>6363</v>
      </c>
      <c r="I15668" t="s">
        <v>65</v>
      </c>
      <c r="J15668" t="s">
        <v>636</v>
      </c>
      <c r="K15668" t="s">
        <v>19529</v>
      </c>
      <c r="L15668" t="s">
        <v>19516</v>
      </c>
      <c r="M15668" t="s">
        <v>19530</v>
      </c>
      <c r="N15668" t="s">
        <v>7044</v>
      </c>
      <c r="O15668" t="s">
        <v>7684</v>
      </c>
      <c r="P15668">
        <v>2789900</v>
      </c>
      <c r="Q15668" t="s">
        <v>6636</v>
      </c>
      <c r="R15668" t="s">
        <v>6636</v>
      </c>
      <c r="S15668" s="12"/>
      <c r="T15668" s="13"/>
      <c r="U15668" t="s">
        <v>6721</v>
      </c>
    </row>
    <row r="15669" spans="1:21" x14ac:dyDescent="0.25">
      <c r="A15669" t="s">
        <v>6619</v>
      </c>
      <c r="B15669" s="12">
        <v>43071</v>
      </c>
      <c r="C15669" t="s">
        <v>19527</v>
      </c>
      <c r="D15669" s="11">
        <v>46214.444432870398</v>
      </c>
      <c r="E15669" t="s">
        <v>19528</v>
      </c>
      <c r="F15669" t="s">
        <v>6617</v>
      </c>
      <c r="G15669" t="s">
        <v>19514</v>
      </c>
      <c r="H15669" t="s">
        <v>6363</v>
      </c>
      <c r="I15669" t="s">
        <v>65</v>
      </c>
      <c r="J15669" t="s">
        <v>636</v>
      </c>
      <c r="K15669" t="s">
        <v>19529</v>
      </c>
      <c r="L15669" t="s">
        <v>19516</v>
      </c>
      <c r="M15669" t="s">
        <v>19530</v>
      </c>
      <c r="N15669" t="s">
        <v>7044</v>
      </c>
      <c r="O15669" t="s">
        <v>7684</v>
      </c>
      <c r="P15669">
        <v>2789900</v>
      </c>
      <c r="Q15669" t="s">
        <v>6636</v>
      </c>
      <c r="R15669" t="s">
        <v>6636</v>
      </c>
      <c r="S15669" s="12"/>
      <c r="T15669" s="13"/>
      <c r="U15669" t="s">
        <v>6721</v>
      </c>
    </row>
    <row r="15670" spans="1:21" x14ac:dyDescent="0.25">
      <c r="A15670" t="s">
        <v>6619</v>
      </c>
      <c r="B15670" s="12">
        <v>43071</v>
      </c>
      <c r="C15670" t="s">
        <v>19527</v>
      </c>
      <c r="D15670" s="11">
        <v>46214.444432870398</v>
      </c>
      <c r="E15670" t="s">
        <v>19528</v>
      </c>
      <c r="F15670" t="s">
        <v>6617</v>
      </c>
      <c r="G15670" t="s">
        <v>19518</v>
      </c>
      <c r="H15670" t="s">
        <v>6363</v>
      </c>
      <c r="I15670" t="s">
        <v>65</v>
      </c>
      <c r="J15670" t="s">
        <v>636</v>
      </c>
      <c r="K15670" t="s">
        <v>19529</v>
      </c>
      <c r="L15670" t="s">
        <v>19516</v>
      </c>
      <c r="M15670" t="s">
        <v>19530</v>
      </c>
      <c r="N15670" t="s">
        <v>7044</v>
      </c>
      <c r="O15670" t="s">
        <v>7684</v>
      </c>
      <c r="P15670">
        <v>2789900</v>
      </c>
      <c r="Q15670" t="s">
        <v>6636</v>
      </c>
      <c r="R15670" t="s">
        <v>6636</v>
      </c>
      <c r="S15670" s="12"/>
      <c r="T15670" s="13"/>
      <c r="U15670" t="s">
        <v>6721</v>
      </c>
    </row>
    <row r="15671" spans="1:21" x14ac:dyDescent="0.25">
      <c r="A15671" t="s">
        <v>6637</v>
      </c>
      <c r="B15671" s="12">
        <v>41092</v>
      </c>
      <c r="C15671" t="s">
        <v>19531</v>
      </c>
      <c r="D15671" s="11">
        <v>46174.5089351852</v>
      </c>
      <c r="E15671" t="s">
        <v>19532</v>
      </c>
      <c r="F15671" t="s">
        <v>6617</v>
      </c>
      <c r="G15671" t="s">
        <v>9980</v>
      </c>
      <c r="H15671" t="s">
        <v>19533</v>
      </c>
      <c r="I15671" t="s">
        <v>3863</v>
      </c>
      <c r="J15671" t="s">
        <v>3858</v>
      </c>
      <c r="K15671" t="s">
        <v>19534</v>
      </c>
      <c r="L15671" t="s">
        <v>19535</v>
      </c>
      <c r="M15671" t="s">
        <v>19536</v>
      </c>
      <c r="N15671" t="s">
        <v>7014</v>
      </c>
      <c r="O15671" t="s">
        <v>9695</v>
      </c>
      <c r="P15671">
        <v>3099000</v>
      </c>
      <c r="Q15671" t="s">
        <v>6778</v>
      </c>
      <c r="R15671" t="s">
        <v>6779</v>
      </c>
      <c r="S15671" s="12"/>
      <c r="T15671" s="13"/>
      <c r="U15671" t="s">
        <v>6636</v>
      </c>
    </row>
    <row r="15672" spans="1:21" x14ac:dyDescent="0.25">
      <c r="A15672" t="s">
        <v>6619</v>
      </c>
      <c r="B15672" s="12">
        <v>41092</v>
      </c>
      <c r="C15672" t="s">
        <v>19531</v>
      </c>
      <c r="D15672" s="11">
        <v>46175.4987384259</v>
      </c>
      <c r="E15672" t="s">
        <v>19532</v>
      </c>
      <c r="F15672" t="s">
        <v>6617</v>
      </c>
      <c r="G15672" t="s">
        <v>9980</v>
      </c>
      <c r="H15672" t="s">
        <v>19533</v>
      </c>
      <c r="I15672" t="s">
        <v>3863</v>
      </c>
      <c r="J15672" t="s">
        <v>3858</v>
      </c>
      <c r="K15672" t="s">
        <v>19534</v>
      </c>
      <c r="L15672" t="s">
        <v>19535</v>
      </c>
      <c r="M15672" t="s">
        <v>19536</v>
      </c>
      <c r="N15672" t="s">
        <v>7014</v>
      </c>
      <c r="O15672" t="s">
        <v>9695</v>
      </c>
      <c r="P15672">
        <v>3099000</v>
      </c>
      <c r="Q15672" t="s">
        <v>6778</v>
      </c>
      <c r="R15672" t="s">
        <v>6779</v>
      </c>
      <c r="S15672" s="12"/>
      <c r="T15672" s="13"/>
      <c r="U15672" t="s">
        <v>6636</v>
      </c>
    </row>
    <row r="15673" spans="1:21" x14ac:dyDescent="0.25">
      <c r="A15673" t="s">
        <v>6637</v>
      </c>
      <c r="B15673" s="12">
        <v>41729</v>
      </c>
      <c r="C15673" t="s">
        <v>11822</v>
      </c>
      <c r="D15673" s="11">
        <v>46176.547569444403</v>
      </c>
      <c r="E15673" t="s">
        <v>11823</v>
      </c>
      <c r="F15673" t="s">
        <v>6617</v>
      </c>
      <c r="G15673" t="s">
        <v>9980</v>
      </c>
      <c r="H15673" t="s">
        <v>19533</v>
      </c>
      <c r="I15673" t="s">
        <v>65</v>
      </c>
      <c r="J15673" t="s">
        <v>57</v>
      </c>
      <c r="K15673" t="s">
        <v>19537</v>
      </c>
      <c r="L15673" t="s">
        <v>19538</v>
      </c>
      <c r="M15673" t="s">
        <v>19539</v>
      </c>
      <c r="N15673" t="s">
        <v>9681</v>
      </c>
      <c r="O15673" t="s">
        <v>9682</v>
      </c>
      <c r="P15673">
        <v>4235000</v>
      </c>
      <c r="Q15673" t="s">
        <v>6636</v>
      </c>
      <c r="R15673" t="s">
        <v>6636</v>
      </c>
      <c r="S15673" s="12"/>
      <c r="T15673" s="13"/>
      <c r="U15673" t="s">
        <v>7087</v>
      </c>
    </row>
    <row r="15674" spans="1:21" x14ac:dyDescent="0.25">
      <c r="A15674" t="s">
        <v>6637</v>
      </c>
      <c r="B15674" s="12">
        <v>41336</v>
      </c>
      <c r="C15674" t="s">
        <v>9969</v>
      </c>
      <c r="D15674" s="11">
        <v>46179.387268518498</v>
      </c>
      <c r="E15674" t="s">
        <v>9970</v>
      </c>
      <c r="F15674" t="s">
        <v>6617</v>
      </c>
      <c r="G15674" t="s">
        <v>9980</v>
      </c>
      <c r="H15674" t="s">
        <v>19533</v>
      </c>
      <c r="I15674" t="s">
        <v>55</v>
      </c>
      <c r="J15674" t="s">
        <v>643</v>
      </c>
      <c r="K15674" t="s">
        <v>19540</v>
      </c>
      <c r="L15674" t="s">
        <v>19541</v>
      </c>
      <c r="M15674" t="s">
        <v>19542</v>
      </c>
      <c r="N15674" t="s">
        <v>7218</v>
      </c>
      <c r="O15674" t="s">
        <v>19543</v>
      </c>
      <c r="P15674">
        <v>1180000</v>
      </c>
      <c r="Q15674" t="s">
        <v>6636</v>
      </c>
      <c r="R15674" t="s">
        <v>6636</v>
      </c>
      <c r="S15674" s="12"/>
      <c r="T15674" s="13"/>
      <c r="U15674" t="s">
        <v>9974</v>
      </c>
    </row>
    <row r="15675" spans="1:21" x14ac:dyDescent="0.25">
      <c r="A15675" t="s">
        <v>6637</v>
      </c>
      <c r="B15675" s="12">
        <v>41281</v>
      </c>
      <c r="C15675" t="s">
        <v>19544</v>
      </c>
      <c r="D15675" s="11">
        <v>46179.459918981498</v>
      </c>
      <c r="E15675" t="s">
        <v>19545</v>
      </c>
      <c r="F15675" t="s">
        <v>6617</v>
      </c>
      <c r="G15675" t="s">
        <v>9980</v>
      </c>
      <c r="H15675" t="s">
        <v>19533</v>
      </c>
      <c r="I15675" t="s">
        <v>55</v>
      </c>
      <c r="J15675" t="s">
        <v>732</v>
      </c>
      <c r="K15675" t="s">
        <v>19534</v>
      </c>
      <c r="L15675" t="s">
        <v>19535</v>
      </c>
      <c r="M15675" t="s">
        <v>19536</v>
      </c>
      <c r="N15675" t="s">
        <v>7014</v>
      </c>
      <c r="O15675" t="s">
        <v>9695</v>
      </c>
      <c r="P15675">
        <v>3099000</v>
      </c>
      <c r="Q15675" t="s">
        <v>6636</v>
      </c>
      <c r="R15675" t="s">
        <v>6636</v>
      </c>
      <c r="S15675" s="12"/>
      <c r="T15675" s="13"/>
      <c r="U15675" t="s">
        <v>7087</v>
      </c>
    </row>
    <row r="15676" spans="1:21" x14ac:dyDescent="0.25">
      <c r="A15676" t="s">
        <v>6619</v>
      </c>
      <c r="B15676" s="12">
        <v>41281</v>
      </c>
      <c r="C15676" t="s">
        <v>19544</v>
      </c>
      <c r="D15676" s="11">
        <v>46179.4863078704</v>
      </c>
      <c r="E15676" t="s">
        <v>19545</v>
      </c>
      <c r="F15676" t="s">
        <v>6617</v>
      </c>
      <c r="G15676" t="s">
        <v>9980</v>
      </c>
      <c r="H15676" t="s">
        <v>19533</v>
      </c>
      <c r="I15676" t="s">
        <v>55</v>
      </c>
      <c r="J15676" t="s">
        <v>732</v>
      </c>
      <c r="K15676" t="s">
        <v>19534</v>
      </c>
      <c r="L15676" t="s">
        <v>19535</v>
      </c>
      <c r="M15676" t="s">
        <v>19536</v>
      </c>
      <c r="N15676" t="s">
        <v>7014</v>
      </c>
      <c r="O15676" t="s">
        <v>9695</v>
      </c>
      <c r="P15676">
        <v>3099000</v>
      </c>
      <c r="Q15676" t="s">
        <v>6636</v>
      </c>
      <c r="R15676" t="s">
        <v>6636</v>
      </c>
      <c r="S15676" s="12"/>
      <c r="T15676" s="13"/>
      <c r="U15676" t="s">
        <v>7087</v>
      </c>
    </row>
    <row r="15677" spans="1:21" x14ac:dyDescent="0.25">
      <c r="A15677" t="s">
        <v>6619</v>
      </c>
      <c r="B15677" s="12">
        <v>41336</v>
      </c>
      <c r="C15677" t="s">
        <v>9969</v>
      </c>
      <c r="D15677" s="11">
        <v>46180.713194444397</v>
      </c>
      <c r="E15677" t="s">
        <v>9970</v>
      </c>
      <c r="F15677" t="s">
        <v>6617</v>
      </c>
      <c r="G15677" t="s">
        <v>9980</v>
      </c>
      <c r="H15677" t="s">
        <v>19533</v>
      </c>
      <c r="I15677" t="s">
        <v>55</v>
      </c>
      <c r="J15677" t="s">
        <v>643</v>
      </c>
      <c r="K15677" t="s">
        <v>19540</v>
      </c>
      <c r="L15677" t="s">
        <v>19541</v>
      </c>
      <c r="M15677" t="s">
        <v>19542</v>
      </c>
      <c r="N15677" t="s">
        <v>7218</v>
      </c>
      <c r="O15677" t="s">
        <v>19543</v>
      </c>
      <c r="P15677">
        <v>1180000</v>
      </c>
      <c r="Q15677" t="s">
        <v>6636</v>
      </c>
      <c r="R15677" t="s">
        <v>6636</v>
      </c>
      <c r="S15677" s="12"/>
      <c r="T15677" s="13"/>
      <c r="U15677" t="s">
        <v>9974</v>
      </c>
    </row>
    <row r="15678" spans="1:21" x14ac:dyDescent="0.25">
      <c r="A15678" t="s">
        <v>6619</v>
      </c>
      <c r="B15678" s="12">
        <v>41359</v>
      </c>
      <c r="C15678" t="s">
        <v>19546</v>
      </c>
      <c r="D15678" s="11">
        <v>46181.4444097222</v>
      </c>
      <c r="E15678" t="s">
        <v>19547</v>
      </c>
      <c r="F15678" t="s">
        <v>6617</v>
      </c>
      <c r="G15678" t="s">
        <v>9980</v>
      </c>
      <c r="H15678" t="s">
        <v>19533</v>
      </c>
      <c r="I15678" t="s">
        <v>65</v>
      </c>
      <c r="J15678" t="s">
        <v>57</v>
      </c>
      <c r="K15678" t="s">
        <v>19548</v>
      </c>
      <c r="L15678" t="s">
        <v>19538</v>
      </c>
      <c r="M15678" t="s">
        <v>19549</v>
      </c>
      <c r="N15678" t="s">
        <v>9681</v>
      </c>
      <c r="O15678" t="s">
        <v>9682</v>
      </c>
      <c r="P15678">
        <v>4765000</v>
      </c>
      <c r="Q15678" t="s">
        <v>6778</v>
      </c>
      <c r="R15678" t="s">
        <v>6779</v>
      </c>
      <c r="S15678" s="12"/>
      <c r="T15678" s="13"/>
      <c r="U15678" t="s">
        <v>7087</v>
      </c>
    </row>
    <row r="15679" spans="1:21" x14ac:dyDescent="0.25">
      <c r="A15679" t="s">
        <v>6637</v>
      </c>
      <c r="B15679" s="12">
        <v>41544</v>
      </c>
      <c r="C15679" t="s">
        <v>19550</v>
      </c>
      <c r="D15679" s="11">
        <v>46184.518067129597</v>
      </c>
      <c r="E15679" t="s">
        <v>19551</v>
      </c>
      <c r="F15679" t="s">
        <v>6617</v>
      </c>
      <c r="G15679" t="s">
        <v>9980</v>
      </c>
      <c r="H15679" t="s">
        <v>19533</v>
      </c>
      <c r="I15679" t="s">
        <v>55</v>
      </c>
      <c r="J15679" t="s">
        <v>164</v>
      </c>
      <c r="K15679" t="s">
        <v>19552</v>
      </c>
      <c r="L15679" t="s">
        <v>19541</v>
      </c>
      <c r="M15679" t="s">
        <v>19553</v>
      </c>
      <c r="N15679" t="s">
        <v>7023</v>
      </c>
      <c r="O15679" t="s">
        <v>19554</v>
      </c>
      <c r="P15679">
        <v>669000</v>
      </c>
      <c r="Q15679" t="s">
        <v>6636</v>
      </c>
      <c r="R15679" t="s">
        <v>6636</v>
      </c>
      <c r="S15679" s="12"/>
      <c r="T15679" s="13"/>
      <c r="U15679" t="s">
        <v>6724</v>
      </c>
    </row>
    <row r="15680" spans="1:21" x14ac:dyDescent="0.25">
      <c r="A15680" t="s">
        <v>6619</v>
      </c>
      <c r="B15680" s="12">
        <v>41544</v>
      </c>
      <c r="C15680" t="s">
        <v>19550</v>
      </c>
      <c r="D15680" s="11">
        <v>46184.579236111102</v>
      </c>
      <c r="E15680" t="s">
        <v>19551</v>
      </c>
      <c r="F15680" t="s">
        <v>6617</v>
      </c>
      <c r="G15680" t="s">
        <v>9980</v>
      </c>
      <c r="H15680" t="s">
        <v>19533</v>
      </c>
      <c r="I15680" t="s">
        <v>55</v>
      </c>
      <c r="J15680" t="s">
        <v>164</v>
      </c>
      <c r="K15680" t="s">
        <v>19552</v>
      </c>
      <c r="L15680" t="s">
        <v>19541</v>
      </c>
      <c r="M15680" t="s">
        <v>19553</v>
      </c>
      <c r="N15680" t="s">
        <v>7023</v>
      </c>
      <c r="O15680" t="s">
        <v>19554</v>
      </c>
      <c r="P15680">
        <v>669000</v>
      </c>
      <c r="Q15680" t="s">
        <v>6636</v>
      </c>
      <c r="R15680" t="s">
        <v>6636</v>
      </c>
      <c r="S15680" s="12"/>
      <c r="T15680" s="13"/>
      <c r="U15680" t="s">
        <v>6724</v>
      </c>
    </row>
    <row r="15681" spans="1:21" x14ac:dyDescent="0.25">
      <c r="A15681" t="s">
        <v>6637</v>
      </c>
      <c r="B15681" s="12">
        <v>41635</v>
      </c>
      <c r="C15681" t="s">
        <v>19555</v>
      </c>
      <c r="D15681" s="11">
        <v>46185.423298611102</v>
      </c>
      <c r="E15681" t="s">
        <v>19556</v>
      </c>
      <c r="F15681" t="s">
        <v>6617</v>
      </c>
      <c r="G15681" t="s">
        <v>9980</v>
      </c>
      <c r="H15681" t="s">
        <v>19533</v>
      </c>
      <c r="I15681" t="s">
        <v>65</v>
      </c>
      <c r="J15681" t="s">
        <v>67</v>
      </c>
      <c r="K15681" t="s">
        <v>19557</v>
      </c>
      <c r="L15681" t="s">
        <v>19538</v>
      </c>
      <c r="M15681" t="s">
        <v>19558</v>
      </c>
      <c r="N15681" t="s">
        <v>7365</v>
      </c>
      <c r="O15681" t="s">
        <v>19559</v>
      </c>
      <c r="P15681">
        <v>1100000</v>
      </c>
      <c r="Q15681" t="s">
        <v>6636</v>
      </c>
      <c r="R15681" t="s">
        <v>6636</v>
      </c>
      <c r="S15681" s="12"/>
      <c r="T15681" s="13"/>
      <c r="U15681" t="s">
        <v>7087</v>
      </c>
    </row>
    <row r="15682" spans="1:21" x14ac:dyDescent="0.25">
      <c r="A15682" t="s">
        <v>6619</v>
      </c>
      <c r="B15682" s="12">
        <v>41635</v>
      </c>
      <c r="C15682" t="s">
        <v>19555</v>
      </c>
      <c r="D15682" s="11">
        <v>46185.763414351903</v>
      </c>
      <c r="E15682" t="s">
        <v>19556</v>
      </c>
      <c r="F15682" t="s">
        <v>6617</v>
      </c>
      <c r="G15682" t="s">
        <v>9980</v>
      </c>
      <c r="H15682" t="s">
        <v>19533</v>
      </c>
      <c r="I15682" t="s">
        <v>65</v>
      </c>
      <c r="J15682" t="s">
        <v>67</v>
      </c>
      <c r="K15682" t="s">
        <v>19557</v>
      </c>
      <c r="L15682" t="s">
        <v>19538</v>
      </c>
      <c r="M15682" t="s">
        <v>19558</v>
      </c>
      <c r="N15682" t="s">
        <v>7365</v>
      </c>
      <c r="O15682" t="s">
        <v>19559</v>
      </c>
      <c r="P15682">
        <v>1100000</v>
      </c>
      <c r="Q15682" t="s">
        <v>6636</v>
      </c>
      <c r="R15682" t="s">
        <v>6636</v>
      </c>
      <c r="S15682" s="12"/>
      <c r="T15682" s="13"/>
      <c r="U15682" t="s">
        <v>7087</v>
      </c>
    </row>
    <row r="15683" spans="1:21" x14ac:dyDescent="0.25">
      <c r="A15683" t="s">
        <v>6619</v>
      </c>
      <c r="B15683" s="12">
        <v>41729</v>
      </c>
      <c r="C15683" t="s">
        <v>11822</v>
      </c>
      <c r="D15683" s="11">
        <v>46187.475520833301</v>
      </c>
      <c r="E15683" t="s">
        <v>11823</v>
      </c>
      <c r="F15683" t="s">
        <v>6617</v>
      </c>
      <c r="G15683" t="s">
        <v>9980</v>
      </c>
      <c r="H15683" t="s">
        <v>19533</v>
      </c>
      <c r="I15683" t="s">
        <v>65</v>
      </c>
      <c r="J15683" t="s">
        <v>57</v>
      </c>
      <c r="K15683" t="s">
        <v>19537</v>
      </c>
      <c r="L15683" t="s">
        <v>19538</v>
      </c>
      <c r="M15683" t="s">
        <v>19539</v>
      </c>
      <c r="N15683" t="s">
        <v>9681</v>
      </c>
      <c r="O15683" t="s">
        <v>9682</v>
      </c>
      <c r="P15683">
        <v>4235000</v>
      </c>
      <c r="Q15683" t="s">
        <v>6636</v>
      </c>
      <c r="R15683" t="s">
        <v>6636</v>
      </c>
      <c r="S15683" s="12"/>
      <c r="T15683" s="13"/>
      <c r="U15683" t="s">
        <v>7087</v>
      </c>
    </row>
    <row r="15684" spans="1:21" x14ac:dyDescent="0.25">
      <c r="A15684" t="s">
        <v>6637</v>
      </c>
      <c r="B15684" s="12">
        <v>42034</v>
      </c>
      <c r="C15684" t="s">
        <v>19560</v>
      </c>
      <c r="D15684" s="11">
        <v>46192.481898148202</v>
      </c>
      <c r="E15684" t="s">
        <v>19561</v>
      </c>
      <c r="F15684" t="s">
        <v>6617</v>
      </c>
      <c r="G15684" t="s">
        <v>9980</v>
      </c>
      <c r="H15684" t="s">
        <v>19533</v>
      </c>
      <c r="I15684" t="s">
        <v>6636</v>
      </c>
      <c r="J15684" t="s">
        <v>6636</v>
      </c>
      <c r="K15684" t="s">
        <v>19562</v>
      </c>
      <c r="L15684" t="s">
        <v>19535</v>
      </c>
      <c r="M15684" t="s">
        <v>19563</v>
      </c>
      <c r="N15684" t="s">
        <v>7305</v>
      </c>
      <c r="O15684" t="s">
        <v>19564</v>
      </c>
      <c r="P15684">
        <v>830000</v>
      </c>
      <c r="Q15684" t="s">
        <v>6636</v>
      </c>
      <c r="R15684" t="s">
        <v>6636</v>
      </c>
      <c r="S15684" s="12"/>
      <c r="T15684" s="13"/>
      <c r="U15684" t="s">
        <v>6636</v>
      </c>
    </row>
    <row r="15685" spans="1:21" x14ac:dyDescent="0.25">
      <c r="A15685" t="s">
        <v>6619</v>
      </c>
      <c r="B15685" s="12">
        <v>42034</v>
      </c>
      <c r="C15685" t="s">
        <v>19560</v>
      </c>
      <c r="D15685" s="11">
        <v>46192.481898148202</v>
      </c>
      <c r="E15685" t="s">
        <v>19561</v>
      </c>
      <c r="F15685" t="s">
        <v>6617</v>
      </c>
      <c r="G15685" t="s">
        <v>9980</v>
      </c>
      <c r="H15685" t="s">
        <v>19533</v>
      </c>
      <c r="I15685" t="s">
        <v>6636</v>
      </c>
      <c r="J15685" t="s">
        <v>6636</v>
      </c>
      <c r="K15685" t="s">
        <v>19562</v>
      </c>
      <c r="L15685" t="s">
        <v>19535</v>
      </c>
      <c r="M15685" t="s">
        <v>19563</v>
      </c>
      <c r="N15685" t="s">
        <v>7305</v>
      </c>
      <c r="O15685" t="s">
        <v>19564</v>
      </c>
      <c r="P15685">
        <v>830000</v>
      </c>
      <c r="Q15685" t="s">
        <v>6636</v>
      </c>
      <c r="R15685" t="s">
        <v>6636</v>
      </c>
      <c r="S15685" s="12"/>
      <c r="T15685" s="13"/>
      <c r="U15685" t="s">
        <v>6636</v>
      </c>
    </row>
    <row r="15686" spans="1:21" x14ac:dyDescent="0.25">
      <c r="A15686" t="s">
        <v>6637</v>
      </c>
      <c r="B15686" s="12">
        <v>42249</v>
      </c>
      <c r="C15686" t="s">
        <v>19565</v>
      </c>
      <c r="D15686" s="11">
        <v>46195.626111111102</v>
      </c>
      <c r="E15686" t="s">
        <v>19566</v>
      </c>
      <c r="F15686" t="s">
        <v>6617</v>
      </c>
      <c r="G15686" t="s">
        <v>9980</v>
      </c>
      <c r="H15686" t="s">
        <v>19533</v>
      </c>
      <c r="I15686" t="s">
        <v>6623</v>
      </c>
      <c r="J15686" t="s">
        <v>6647</v>
      </c>
      <c r="K15686" t="s">
        <v>19567</v>
      </c>
      <c r="L15686" t="s">
        <v>19541</v>
      </c>
      <c r="M15686" t="s">
        <v>19568</v>
      </c>
      <c r="N15686" t="s">
        <v>7218</v>
      </c>
      <c r="O15686" t="s">
        <v>7316</v>
      </c>
      <c r="P15686">
        <v>1100000</v>
      </c>
      <c r="Q15686" t="s">
        <v>6636</v>
      </c>
      <c r="R15686" t="s">
        <v>6636</v>
      </c>
      <c r="S15686" s="12"/>
      <c r="T15686" s="13"/>
      <c r="U15686" t="s">
        <v>6636</v>
      </c>
    </row>
    <row r="15687" spans="1:21" x14ac:dyDescent="0.25">
      <c r="A15687" t="s">
        <v>6619</v>
      </c>
      <c r="B15687" s="12">
        <v>42249</v>
      </c>
      <c r="C15687" t="s">
        <v>19565</v>
      </c>
      <c r="D15687" s="11">
        <v>46195.626111111102</v>
      </c>
      <c r="E15687" t="s">
        <v>19566</v>
      </c>
      <c r="F15687" t="s">
        <v>6617</v>
      </c>
      <c r="G15687" t="s">
        <v>9980</v>
      </c>
      <c r="H15687" t="s">
        <v>19533</v>
      </c>
      <c r="I15687" t="s">
        <v>6623</v>
      </c>
      <c r="J15687" t="s">
        <v>6647</v>
      </c>
      <c r="K15687" t="s">
        <v>19567</v>
      </c>
      <c r="L15687" t="s">
        <v>19541</v>
      </c>
      <c r="M15687" t="s">
        <v>19568</v>
      </c>
      <c r="N15687" t="s">
        <v>7218</v>
      </c>
      <c r="O15687" t="s">
        <v>7316</v>
      </c>
      <c r="P15687">
        <v>1100000</v>
      </c>
      <c r="Q15687" t="s">
        <v>6636</v>
      </c>
      <c r="R15687" t="s">
        <v>6636</v>
      </c>
      <c r="S15687" s="12"/>
      <c r="T15687" s="13"/>
      <c r="U15687" t="s">
        <v>6636</v>
      </c>
    </row>
    <row r="15688" spans="1:21" x14ac:dyDescent="0.25">
      <c r="A15688" t="s">
        <v>6637</v>
      </c>
      <c r="B15688" s="12">
        <v>42401</v>
      </c>
      <c r="C15688" t="s">
        <v>19569</v>
      </c>
      <c r="D15688" s="11">
        <v>46197.734849537002</v>
      </c>
      <c r="E15688" t="s">
        <v>19570</v>
      </c>
      <c r="F15688" t="s">
        <v>6617</v>
      </c>
      <c r="G15688" t="s">
        <v>9980</v>
      </c>
      <c r="H15688" t="s">
        <v>19533</v>
      </c>
      <c r="I15688" t="s">
        <v>55</v>
      </c>
      <c r="J15688" t="s">
        <v>643</v>
      </c>
      <c r="K15688" t="s">
        <v>19571</v>
      </c>
      <c r="L15688" t="s">
        <v>19541</v>
      </c>
      <c r="M15688" t="s">
        <v>19572</v>
      </c>
      <c r="N15688" t="s">
        <v>7001</v>
      </c>
      <c r="O15688" t="s">
        <v>7002</v>
      </c>
      <c r="P15688">
        <v>890000</v>
      </c>
      <c r="Q15688" t="s">
        <v>6636</v>
      </c>
      <c r="R15688" t="s">
        <v>6636</v>
      </c>
      <c r="S15688" s="12"/>
      <c r="T15688" s="13"/>
      <c r="U15688" t="s">
        <v>6636</v>
      </c>
    </row>
    <row r="15689" spans="1:21" x14ac:dyDescent="0.25">
      <c r="A15689" t="s">
        <v>6619</v>
      </c>
      <c r="B15689" s="12">
        <v>42401</v>
      </c>
      <c r="C15689" t="s">
        <v>19569</v>
      </c>
      <c r="D15689" s="11">
        <v>46198.413715277798</v>
      </c>
      <c r="E15689" t="s">
        <v>19570</v>
      </c>
      <c r="F15689" t="s">
        <v>6617</v>
      </c>
      <c r="G15689" t="s">
        <v>9980</v>
      </c>
      <c r="H15689" t="s">
        <v>19533</v>
      </c>
      <c r="I15689" t="s">
        <v>55</v>
      </c>
      <c r="J15689" t="s">
        <v>643</v>
      </c>
      <c r="K15689" t="s">
        <v>19571</v>
      </c>
      <c r="L15689" t="s">
        <v>19541</v>
      </c>
      <c r="M15689" t="s">
        <v>19572</v>
      </c>
      <c r="N15689" t="s">
        <v>7001</v>
      </c>
      <c r="O15689" t="s">
        <v>7002</v>
      </c>
      <c r="P15689">
        <v>890000</v>
      </c>
      <c r="Q15689" t="s">
        <v>6636</v>
      </c>
      <c r="R15689" t="s">
        <v>6636</v>
      </c>
      <c r="S15689" s="12"/>
      <c r="T15689" s="13"/>
      <c r="U15689" t="s">
        <v>6636</v>
      </c>
    </row>
    <row r="15690" spans="1:21" x14ac:dyDescent="0.25">
      <c r="A15690" t="s">
        <v>6619</v>
      </c>
      <c r="B15690" s="12">
        <v>42987</v>
      </c>
      <c r="C15690" t="s">
        <v>10116</v>
      </c>
      <c r="D15690" s="11">
        <v>46212.425590277802</v>
      </c>
      <c r="E15690" t="s">
        <v>10117</v>
      </c>
      <c r="F15690" t="s">
        <v>6617</v>
      </c>
      <c r="G15690" t="s">
        <v>9980</v>
      </c>
      <c r="H15690" t="s">
        <v>19533</v>
      </c>
      <c r="I15690" t="s">
        <v>65</v>
      </c>
      <c r="J15690" t="s">
        <v>132</v>
      </c>
      <c r="K15690" t="s">
        <v>19573</v>
      </c>
      <c r="L15690" t="s">
        <v>19574</v>
      </c>
      <c r="M15690" t="s">
        <v>10118</v>
      </c>
      <c r="N15690" t="s">
        <v>10119</v>
      </c>
      <c r="O15690" t="s">
        <v>10120</v>
      </c>
      <c r="P15690">
        <v>1200000</v>
      </c>
      <c r="Q15690" t="s">
        <v>6636</v>
      </c>
      <c r="R15690" t="s">
        <v>6636</v>
      </c>
      <c r="S15690" s="12"/>
      <c r="T15690" s="13"/>
      <c r="U15690" t="s">
        <v>6636</v>
      </c>
    </row>
    <row r="15691" spans="1:21" x14ac:dyDescent="0.25">
      <c r="A15691" t="s">
        <v>6637</v>
      </c>
      <c r="B15691" s="12">
        <v>42987</v>
      </c>
      <c r="C15691" t="s">
        <v>10116</v>
      </c>
      <c r="D15691" s="11">
        <v>46215.517546296302</v>
      </c>
      <c r="E15691" t="s">
        <v>10117</v>
      </c>
      <c r="F15691" t="s">
        <v>6617</v>
      </c>
      <c r="G15691" t="s">
        <v>9980</v>
      </c>
      <c r="H15691" t="s">
        <v>19533</v>
      </c>
      <c r="I15691" t="s">
        <v>65</v>
      </c>
      <c r="J15691" t="s">
        <v>132</v>
      </c>
      <c r="K15691" t="s">
        <v>19573</v>
      </c>
      <c r="L15691" t="s">
        <v>19574</v>
      </c>
      <c r="M15691" t="s">
        <v>10118</v>
      </c>
      <c r="N15691" t="s">
        <v>10119</v>
      </c>
      <c r="O15691" t="s">
        <v>10120</v>
      </c>
      <c r="P15691">
        <v>1200000</v>
      </c>
      <c r="Q15691" t="s">
        <v>6636</v>
      </c>
      <c r="R15691" t="s">
        <v>6636</v>
      </c>
      <c r="S15691" s="12"/>
      <c r="T15691" s="13"/>
      <c r="U15691" t="s">
        <v>6636</v>
      </c>
    </row>
    <row r="15692" spans="1:21" x14ac:dyDescent="0.25">
      <c r="A15692" t="s">
        <v>6637</v>
      </c>
      <c r="B15692" s="12">
        <v>43300</v>
      </c>
      <c r="C15692" t="s">
        <v>19575</v>
      </c>
      <c r="D15692" s="11">
        <v>46218.775787036997</v>
      </c>
      <c r="E15692" t="s">
        <v>19576</v>
      </c>
      <c r="F15692" t="s">
        <v>6617</v>
      </c>
      <c r="G15692" t="s">
        <v>9980</v>
      </c>
      <c r="H15692" t="s">
        <v>19533</v>
      </c>
      <c r="I15692" t="s">
        <v>6640</v>
      </c>
      <c r="J15692" t="s">
        <v>13222</v>
      </c>
      <c r="K15692" t="s">
        <v>19577</v>
      </c>
      <c r="L15692" t="s">
        <v>19541</v>
      </c>
      <c r="M15692" t="s">
        <v>19578</v>
      </c>
      <c r="N15692" t="s">
        <v>7431</v>
      </c>
      <c r="O15692" t="s">
        <v>7432</v>
      </c>
      <c r="P15692">
        <v>280000</v>
      </c>
      <c r="Q15692" t="s">
        <v>6636</v>
      </c>
      <c r="R15692" t="s">
        <v>6636</v>
      </c>
      <c r="S15692" s="12"/>
      <c r="T15692" s="13"/>
      <c r="U15692" t="s">
        <v>6636</v>
      </c>
    </row>
    <row r="15693" spans="1:21" x14ac:dyDescent="0.25">
      <c r="A15693" t="s">
        <v>6619</v>
      </c>
      <c r="B15693" s="12">
        <v>43300</v>
      </c>
      <c r="C15693" t="s">
        <v>19575</v>
      </c>
      <c r="D15693" s="11">
        <v>46218.775787036997</v>
      </c>
      <c r="E15693" t="s">
        <v>19576</v>
      </c>
      <c r="F15693" t="s">
        <v>6617</v>
      </c>
      <c r="G15693" t="s">
        <v>9980</v>
      </c>
      <c r="H15693" t="s">
        <v>19533</v>
      </c>
      <c r="I15693" t="s">
        <v>6640</v>
      </c>
      <c r="J15693" t="s">
        <v>13222</v>
      </c>
      <c r="K15693" t="s">
        <v>19577</v>
      </c>
      <c r="L15693" t="s">
        <v>19541</v>
      </c>
      <c r="M15693" t="s">
        <v>19578</v>
      </c>
      <c r="N15693" t="s">
        <v>7431</v>
      </c>
      <c r="O15693" t="s">
        <v>7432</v>
      </c>
      <c r="P15693">
        <v>280000</v>
      </c>
      <c r="Q15693" t="s">
        <v>6636</v>
      </c>
      <c r="R15693" t="s">
        <v>6636</v>
      </c>
      <c r="S15693" s="12"/>
      <c r="T15693" s="13"/>
      <c r="U15693" t="s">
        <v>6636</v>
      </c>
    </row>
    <row r="15694" spans="1:21" x14ac:dyDescent="0.25">
      <c r="A15694" t="s">
        <v>6637</v>
      </c>
      <c r="B15694" s="12">
        <v>43359</v>
      </c>
      <c r="C15694" t="s">
        <v>19579</v>
      </c>
      <c r="D15694" s="11">
        <v>46220.5010763889</v>
      </c>
      <c r="E15694" t="s">
        <v>19580</v>
      </c>
      <c r="F15694" t="s">
        <v>6617</v>
      </c>
      <c r="G15694" t="s">
        <v>9980</v>
      </c>
      <c r="H15694" t="s">
        <v>19533</v>
      </c>
      <c r="I15694" t="s">
        <v>6623</v>
      </c>
      <c r="J15694" t="s">
        <v>14962</v>
      </c>
      <c r="K15694" t="s">
        <v>19581</v>
      </c>
      <c r="L15694" t="s">
        <v>19574</v>
      </c>
      <c r="M15694" t="s">
        <v>19582</v>
      </c>
      <c r="N15694" t="s">
        <v>7001</v>
      </c>
      <c r="O15694" t="s">
        <v>7176</v>
      </c>
      <c r="P15694">
        <v>550000</v>
      </c>
      <c r="Q15694" t="s">
        <v>6636</v>
      </c>
      <c r="R15694" t="s">
        <v>6636</v>
      </c>
      <c r="S15694" s="12"/>
      <c r="T15694" s="13"/>
      <c r="U15694" t="s">
        <v>6636</v>
      </c>
    </row>
    <row r="15695" spans="1:21" x14ac:dyDescent="0.25">
      <c r="A15695" t="s">
        <v>6619</v>
      </c>
      <c r="B15695" s="12">
        <v>43359</v>
      </c>
      <c r="C15695" t="s">
        <v>19579</v>
      </c>
      <c r="D15695" s="11">
        <v>46220.5010763889</v>
      </c>
      <c r="E15695" t="s">
        <v>19580</v>
      </c>
      <c r="F15695" t="s">
        <v>6617</v>
      </c>
      <c r="G15695" t="s">
        <v>9980</v>
      </c>
      <c r="H15695" t="s">
        <v>19533</v>
      </c>
      <c r="I15695" t="s">
        <v>6623</v>
      </c>
      <c r="J15695" t="s">
        <v>14962</v>
      </c>
      <c r="K15695" t="s">
        <v>19581</v>
      </c>
      <c r="L15695" t="s">
        <v>19574</v>
      </c>
      <c r="M15695" t="s">
        <v>19582</v>
      </c>
      <c r="N15695" t="s">
        <v>7001</v>
      </c>
      <c r="O15695" t="s">
        <v>7176</v>
      </c>
      <c r="P15695">
        <v>550000</v>
      </c>
      <c r="Q15695" t="s">
        <v>6636</v>
      </c>
      <c r="R15695" t="s">
        <v>6636</v>
      </c>
      <c r="S15695" s="12"/>
      <c r="T15695" s="13"/>
      <c r="U15695" t="s">
        <v>6636</v>
      </c>
    </row>
    <row r="15696" spans="1:21" x14ac:dyDescent="0.25">
      <c r="A15696" t="s">
        <v>6983</v>
      </c>
      <c r="B15696" s="12"/>
      <c r="C15696" t="s">
        <v>7312</v>
      </c>
      <c r="D15696" s="11">
        <v>46196</v>
      </c>
      <c r="E15696" t="s">
        <v>7313</v>
      </c>
      <c r="F15696" t="s">
        <v>6617</v>
      </c>
      <c r="G15696" t="s">
        <v>7214</v>
      </c>
      <c r="H15696" t="s">
        <v>19583</v>
      </c>
      <c r="I15696" t="s">
        <v>65</v>
      </c>
      <c r="J15696" t="s">
        <v>2226</v>
      </c>
      <c r="K15696" t="s">
        <v>6636</v>
      </c>
      <c r="L15696" t="s">
        <v>6636</v>
      </c>
      <c r="M15696" t="s">
        <v>7315</v>
      </c>
      <c r="N15696" t="s">
        <v>7218</v>
      </c>
      <c r="O15696" t="s">
        <v>7316</v>
      </c>
      <c r="P15696">
        <v>1624000</v>
      </c>
      <c r="Q15696" t="s">
        <v>6636</v>
      </c>
      <c r="R15696" t="s">
        <v>6636</v>
      </c>
      <c r="S15696" s="12"/>
      <c r="T15696" s="13"/>
      <c r="U15696" t="s">
        <v>6636</v>
      </c>
    </row>
    <row r="15697" spans="1:21" x14ac:dyDescent="0.25">
      <c r="A15697" t="s">
        <v>6983</v>
      </c>
      <c r="B15697" s="12"/>
      <c r="C15697" t="s">
        <v>7312</v>
      </c>
      <c r="D15697" s="11">
        <v>46196</v>
      </c>
      <c r="E15697" t="s">
        <v>7313</v>
      </c>
      <c r="F15697" t="s">
        <v>6617</v>
      </c>
      <c r="G15697" t="s">
        <v>7220</v>
      </c>
      <c r="H15697" t="s">
        <v>19583</v>
      </c>
      <c r="I15697" t="s">
        <v>65</v>
      </c>
      <c r="J15697" t="s">
        <v>2226</v>
      </c>
      <c r="K15697" t="s">
        <v>6636</v>
      </c>
      <c r="L15697" t="s">
        <v>6636</v>
      </c>
      <c r="M15697" t="s">
        <v>7315</v>
      </c>
      <c r="N15697" t="s">
        <v>7218</v>
      </c>
      <c r="O15697" t="s">
        <v>7316</v>
      </c>
      <c r="P15697">
        <v>1624000</v>
      </c>
      <c r="Q15697" t="s">
        <v>6636</v>
      </c>
      <c r="R15697" t="s">
        <v>6636</v>
      </c>
      <c r="S15697" s="12"/>
      <c r="T15697" s="13"/>
      <c r="U15697" t="s">
        <v>6636</v>
      </c>
    </row>
    <row r="15698" spans="1:21" x14ac:dyDescent="0.25">
      <c r="A15698" t="s">
        <v>6983</v>
      </c>
      <c r="B15698" s="12"/>
      <c r="C15698" t="s">
        <v>7312</v>
      </c>
      <c r="D15698" s="11">
        <v>46196</v>
      </c>
      <c r="E15698" t="s">
        <v>7313</v>
      </c>
      <c r="F15698" t="s">
        <v>6617</v>
      </c>
      <c r="G15698" t="s">
        <v>7221</v>
      </c>
      <c r="H15698" t="s">
        <v>19583</v>
      </c>
      <c r="I15698" t="s">
        <v>65</v>
      </c>
      <c r="J15698" t="s">
        <v>2226</v>
      </c>
      <c r="K15698" t="s">
        <v>6636</v>
      </c>
      <c r="L15698" t="s">
        <v>6636</v>
      </c>
      <c r="M15698" t="s">
        <v>7315</v>
      </c>
      <c r="N15698" t="s">
        <v>7218</v>
      </c>
      <c r="O15698" t="s">
        <v>7316</v>
      </c>
      <c r="P15698">
        <v>1624000</v>
      </c>
      <c r="Q15698" t="s">
        <v>6636</v>
      </c>
      <c r="R15698" t="s">
        <v>6636</v>
      </c>
      <c r="S15698" s="12"/>
      <c r="T15698" s="13"/>
      <c r="U15698" t="s">
        <v>6636</v>
      </c>
    </row>
    <row r="15699" spans="1:21" x14ac:dyDescent="0.25">
      <c r="A15699" t="s">
        <v>6983</v>
      </c>
      <c r="B15699" s="12"/>
      <c r="C15699" t="s">
        <v>7312</v>
      </c>
      <c r="D15699" s="11">
        <v>46196</v>
      </c>
      <c r="E15699" t="s">
        <v>7313</v>
      </c>
      <c r="F15699" t="s">
        <v>6617</v>
      </c>
      <c r="G15699" t="s">
        <v>7222</v>
      </c>
      <c r="H15699" t="s">
        <v>19583</v>
      </c>
      <c r="I15699" t="s">
        <v>65</v>
      </c>
      <c r="J15699" t="s">
        <v>2226</v>
      </c>
      <c r="K15699" t="s">
        <v>6636</v>
      </c>
      <c r="L15699" t="s">
        <v>6636</v>
      </c>
      <c r="M15699" t="s">
        <v>7315</v>
      </c>
      <c r="N15699" t="s">
        <v>7218</v>
      </c>
      <c r="O15699" t="s">
        <v>7316</v>
      </c>
      <c r="P15699">
        <v>1624000</v>
      </c>
      <c r="Q15699" t="s">
        <v>6636</v>
      </c>
      <c r="R15699" t="s">
        <v>6636</v>
      </c>
      <c r="S15699" s="12"/>
      <c r="T15699" s="13"/>
      <c r="U15699" t="s">
        <v>6636</v>
      </c>
    </row>
    <row r="15700" spans="1:21" x14ac:dyDescent="0.25">
      <c r="A15700" t="s">
        <v>6983</v>
      </c>
      <c r="B15700" s="12"/>
      <c r="C15700" t="s">
        <v>7312</v>
      </c>
      <c r="D15700" s="11">
        <v>46196</v>
      </c>
      <c r="E15700" t="s">
        <v>7313</v>
      </c>
      <c r="F15700" t="s">
        <v>6617</v>
      </c>
      <c r="G15700" t="s">
        <v>7223</v>
      </c>
      <c r="H15700" t="s">
        <v>19583</v>
      </c>
      <c r="I15700" t="s">
        <v>65</v>
      </c>
      <c r="J15700" t="s">
        <v>2226</v>
      </c>
      <c r="K15700" t="s">
        <v>6636</v>
      </c>
      <c r="L15700" t="s">
        <v>6636</v>
      </c>
      <c r="M15700" t="s">
        <v>7315</v>
      </c>
      <c r="N15700" t="s">
        <v>7218</v>
      </c>
      <c r="O15700" t="s">
        <v>7316</v>
      </c>
      <c r="P15700">
        <v>1624000</v>
      </c>
      <c r="Q15700" t="s">
        <v>6636</v>
      </c>
      <c r="R15700" t="s">
        <v>6636</v>
      </c>
      <c r="S15700" s="12"/>
      <c r="T15700" s="13"/>
      <c r="U15700" t="s">
        <v>6636</v>
      </c>
    </row>
    <row r="15701" spans="1:21" x14ac:dyDescent="0.25">
      <c r="A15701" t="s">
        <v>6983</v>
      </c>
      <c r="B15701" s="12"/>
      <c r="C15701" t="s">
        <v>7312</v>
      </c>
      <c r="D15701" s="11">
        <v>46196</v>
      </c>
      <c r="E15701" t="s">
        <v>7313</v>
      </c>
      <c r="F15701" t="s">
        <v>6617</v>
      </c>
      <c r="G15701" t="s">
        <v>7224</v>
      </c>
      <c r="H15701" t="s">
        <v>19583</v>
      </c>
      <c r="I15701" t="s">
        <v>65</v>
      </c>
      <c r="J15701" t="s">
        <v>2226</v>
      </c>
      <c r="K15701" t="s">
        <v>6636</v>
      </c>
      <c r="L15701" t="s">
        <v>6636</v>
      </c>
      <c r="M15701" t="s">
        <v>7315</v>
      </c>
      <c r="N15701" t="s">
        <v>7218</v>
      </c>
      <c r="O15701" t="s">
        <v>7316</v>
      </c>
      <c r="P15701">
        <v>1624000</v>
      </c>
      <c r="Q15701" t="s">
        <v>6636</v>
      </c>
      <c r="R15701" t="s">
        <v>6636</v>
      </c>
      <c r="S15701" s="12"/>
      <c r="T15701" s="13"/>
      <c r="U15701" t="s">
        <v>6636</v>
      </c>
    </row>
    <row r="15702" spans="1:21" x14ac:dyDescent="0.25">
      <c r="A15702" t="s">
        <v>6983</v>
      </c>
      <c r="B15702" s="12"/>
      <c r="C15702" t="s">
        <v>7312</v>
      </c>
      <c r="D15702" s="11">
        <v>46196</v>
      </c>
      <c r="E15702" t="s">
        <v>7313</v>
      </c>
      <c r="F15702" t="s">
        <v>6617</v>
      </c>
      <c r="G15702" t="s">
        <v>7225</v>
      </c>
      <c r="H15702" t="s">
        <v>19583</v>
      </c>
      <c r="I15702" t="s">
        <v>65</v>
      </c>
      <c r="J15702" t="s">
        <v>2226</v>
      </c>
      <c r="K15702" t="s">
        <v>6636</v>
      </c>
      <c r="L15702" t="s">
        <v>6636</v>
      </c>
      <c r="M15702" t="s">
        <v>7315</v>
      </c>
      <c r="N15702" t="s">
        <v>7218</v>
      </c>
      <c r="O15702" t="s">
        <v>7316</v>
      </c>
      <c r="P15702">
        <v>1624000</v>
      </c>
      <c r="Q15702" t="s">
        <v>6636</v>
      </c>
      <c r="R15702" t="s">
        <v>6636</v>
      </c>
      <c r="S15702" s="12"/>
      <c r="T15702" s="13">
        <v>6767</v>
      </c>
      <c r="U15702" t="s">
        <v>6636</v>
      </c>
    </row>
    <row r="15703" spans="1:21" x14ac:dyDescent="0.25">
      <c r="A15703" t="s">
        <v>6983</v>
      </c>
      <c r="B15703" s="12"/>
      <c r="C15703" t="s">
        <v>7312</v>
      </c>
      <c r="D15703" s="11">
        <v>46196</v>
      </c>
      <c r="E15703" t="s">
        <v>7313</v>
      </c>
      <c r="F15703" t="s">
        <v>6617</v>
      </c>
      <c r="G15703" t="s">
        <v>7226</v>
      </c>
      <c r="H15703" t="s">
        <v>19583</v>
      </c>
      <c r="I15703" t="s">
        <v>65</v>
      </c>
      <c r="J15703" t="s">
        <v>2226</v>
      </c>
      <c r="K15703" t="s">
        <v>6636</v>
      </c>
      <c r="L15703" t="s">
        <v>6636</v>
      </c>
      <c r="M15703" t="s">
        <v>7315</v>
      </c>
      <c r="N15703" t="s">
        <v>7218</v>
      </c>
      <c r="O15703" t="s">
        <v>7316</v>
      </c>
      <c r="P15703">
        <v>1624000</v>
      </c>
      <c r="Q15703" t="s">
        <v>6636</v>
      </c>
      <c r="R15703" t="s">
        <v>6636</v>
      </c>
      <c r="S15703" s="12"/>
      <c r="T15703" s="13"/>
      <c r="U15703" t="s">
        <v>6636</v>
      </c>
    </row>
    <row r="15704" spans="1:21" x14ac:dyDescent="0.25">
      <c r="A15704" t="s">
        <v>6614</v>
      </c>
      <c r="B15704" s="12"/>
      <c r="C15704" t="s">
        <v>19584</v>
      </c>
      <c r="D15704" s="11">
        <v>46176</v>
      </c>
      <c r="E15704" t="s">
        <v>19585</v>
      </c>
      <c r="F15704" t="s">
        <v>6617</v>
      </c>
      <c r="G15704" t="s">
        <v>6636</v>
      </c>
      <c r="H15704" t="s">
        <v>77</v>
      </c>
      <c r="I15704" t="s">
        <v>6636</v>
      </c>
      <c r="J15704" t="s">
        <v>6636</v>
      </c>
      <c r="K15704" t="s">
        <v>6636</v>
      </c>
      <c r="L15704" t="s">
        <v>6636</v>
      </c>
      <c r="M15704" t="s">
        <v>19586</v>
      </c>
      <c r="N15704" t="s">
        <v>7202</v>
      </c>
      <c r="O15704" t="s">
        <v>7203</v>
      </c>
      <c r="P15704">
        <v>2635000</v>
      </c>
      <c r="Q15704" t="s">
        <v>6636</v>
      </c>
      <c r="R15704" t="s">
        <v>6636</v>
      </c>
      <c r="S15704" s="12">
        <v>1</v>
      </c>
      <c r="T15704" s="13"/>
      <c r="U15704" t="s">
        <v>6636</v>
      </c>
    </row>
    <row r="15705" spans="1:21" x14ac:dyDescent="0.25">
      <c r="A15705" t="s">
        <v>6614</v>
      </c>
      <c r="B15705" s="12"/>
      <c r="C15705" t="s">
        <v>19587</v>
      </c>
      <c r="D15705" s="11">
        <v>46177</v>
      </c>
      <c r="E15705" t="s">
        <v>19588</v>
      </c>
      <c r="F15705" t="s">
        <v>6617</v>
      </c>
      <c r="G15705" t="s">
        <v>6636</v>
      </c>
      <c r="H15705" t="s">
        <v>77</v>
      </c>
      <c r="I15705" t="s">
        <v>6636</v>
      </c>
      <c r="J15705" t="s">
        <v>6636</v>
      </c>
      <c r="K15705" t="s">
        <v>6636</v>
      </c>
      <c r="L15705" t="s">
        <v>6636</v>
      </c>
      <c r="M15705" t="s">
        <v>19589</v>
      </c>
      <c r="N15705" t="s">
        <v>7202</v>
      </c>
      <c r="O15705" t="s">
        <v>7203</v>
      </c>
      <c r="P15705">
        <v>2720000</v>
      </c>
      <c r="Q15705" t="s">
        <v>6636</v>
      </c>
      <c r="R15705" t="s">
        <v>6636</v>
      </c>
      <c r="S15705" s="12">
        <v>1</v>
      </c>
      <c r="T15705" s="13"/>
      <c r="U15705" t="s">
        <v>6636</v>
      </c>
    </row>
    <row r="15706" spans="1:21" x14ac:dyDescent="0.25">
      <c r="A15706" t="s">
        <v>6983</v>
      </c>
      <c r="B15706" s="12"/>
      <c r="C15706" t="s">
        <v>7256</v>
      </c>
      <c r="D15706" s="11">
        <v>46186</v>
      </c>
      <c r="E15706" t="s">
        <v>7257</v>
      </c>
      <c r="F15706" t="s">
        <v>6617</v>
      </c>
      <c r="G15706" t="s">
        <v>7258</v>
      </c>
      <c r="H15706" t="s">
        <v>77</v>
      </c>
      <c r="I15706" t="s">
        <v>55</v>
      </c>
      <c r="J15706" t="s">
        <v>643</v>
      </c>
      <c r="K15706" t="s">
        <v>6636</v>
      </c>
      <c r="L15706" t="s">
        <v>6636</v>
      </c>
      <c r="M15706" t="s">
        <v>19590</v>
      </c>
      <c r="N15706" t="s">
        <v>6787</v>
      </c>
      <c r="O15706" t="s">
        <v>6810</v>
      </c>
      <c r="P15706">
        <v>2049000</v>
      </c>
      <c r="Q15706" t="s">
        <v>6636</v>
      </c>
      <c r="R15706" t="s">
        <v>6636</v>
      </c>
      <c r="S15706" s="12"/>
      <c r="T15706" s="13"/>
      <c r="U15706" t="s">
        <v>6636</v>
      </c>
    </row>
    <row r="15707" spans="1:21" x14ac:dyDescent="0.25">
      <c r="A15707" t="s">
        <v>6983</v>
      </c>
      <c r="B15707" s="12"/>
      <c r="C15707" t="s">
        <v>7256</v>
      </c>
      <c r="D15707" s="11">
        <v>46186</v>
      </c>
      <c r="E15707" t="s">
        <v>7257</v>
      </c>
      <c r="F15707" t="s">
        <v>6617</v>
      </c>
      <c r="G15707" t="s">
        <v>7262</v>
      </c>
      <c r="H15707" t="s">
        <v>77</v>
      </c>
      <c r="I15707" t="s">
        <v>55</v>
      </c>
      <c r="J15707" t="s">
        <v>643</v>
      </c>
      <c r="K15707" t="s">
        <v>6636</v>
      </c>
      <c r="L15707" t="s">
        <v>6636</v>
      </c>
      <c r="M15707" t="s">
        <v>19590</v>
      </c>
      <c r="N15707" t="s">
        <v>6787</v>
      </c>
      <c r="O15707" t="s">
        <v>6810</v>
      </c>
      <c r="P15707">
        <v>2049000</v>
      </c>
      <c r="Q15707" t="s">
        <v>6636</v>
      </c>
      <c r="R15707" t="s">
        <v>6636</v>
      </c>
      <c r="S15707" s="12"/>
      <c r="T15707" s="13"/>
      <c r="U15707" t="s">
        <v>6636</v>
      </c>
    </row>
    <row r="15708" spans="1:21" x14ac:dyDescent="0.25">
      <c r="A15708" t="s">
        <v>6983</v>
      </c>
      <c r="B15708" s="12"/>
      <c r="C15708" t="s">
        <v>7256</v>
      </c>
      <c r="D15708" s="11">
        <v>46186</v>
      </c>
      <c r="E15708" t="s">
        <v>7257</v>
      </c>
      <c r="F15708" t="s">
        <v>6617</v>
      </c>
      <c r="G15708" t="s">
        <v>7263</v>
      </c>
      <c r="H15708" t="s">
        <v>77</v>
      </c>
      <c r="I15708" t="s">
        <v>55</v>
      </c>
      <c r="J15708" t="s">
        <v>643</v>
      </c>
      <c r="K15708" t="s">
        <v>6636</v>
      </c>
      <c r="L15708" t="s">
        <v>6636</v>
      </c>
      <c r="M15708" t="s">
        <v>19590</v>
      </c>
      <c r="N15708" t="s">
        <v>6787</v>
      </c>
      <c r="O15708" t="s">
        <v>6810</v>
      </c>
      <c r="P15708">
        <v>2049000</v>
      </c>
      <c r="Q15708" t="s">
        <v>6636</v>
      </c>
      <c r="R15708" t="s">
        <v>6636</v>
      </c>
      <c r="S15708" s="12"/>
      <c r="T15708" s="13"/>
      <c r="U15708" t="s">
        <v>6636</v>
      </c>
    </row>
    <row r="15709" spans="1:21" x14ac:dyDescent="0.25">
      <c r="A15709" t="s">
        <v>6983</v>
      </c>
      <c r="B15709" s="12"/>
      <c r="C15709" t="s">
        <v>7256</v>
      </c>
      <c r="D15709" s="11">
        <v>46186</v>
      </c>
      <c r="E15709" t="s">
        <v>7257</v>
      </c>
      <c r="F15709" t="s">
        <v>6617</v>
      </c>
      <c r="G15709" t="s">
        <v>7264</v>
      </c>
      <c r="H15709" t="s">
        <v>77</v>
      </c>
      <c r="I15709" t="s">
        <v>55</v>
      </c>
      <c r="J15709" t="s">
        <v>643</v>
      </c>
      <c r="K15709" t="s">
        <v>6636</v>
      </c>
      <c r="L15709" t="s">
        <v>6636</v>
      </c>
      <c r="M15709" t="s">
        <v>19590</v>
      </c>
      <c r="N15709" t="s">
        <v>6787</v>
      </c>
      <c r="O15709" t="s">
        <v>6810</v>
      </c>
      <c r="P15709">
        <v>2049000</v>
      </c>
      <c r="Q15709" t="s">
        <v>6636</v>
      </c>
      <c r="R15709" t="s">
        <v>6636</v>
      </c>
      <c r="S15709" s="12">
        <v>1</v>
      </c>
      <c r="T15709" s="13">
        <v>8538</v>
      </c>
      <c r="U15709" t="s">
        <v>6636</v>
      </c>
    </row>
    <row r="15710" spans="1:21" x14ac:dyDescent="0.25">
      <c r="A15710" t="s">
        <v>6983</v>
      </c>
      <c r="B15710" s="12"/>
      <c r="C15710" t="s">
        <v>7256</v>
      </c>
      <c r="D15710" s="11">
        <v>46186</v>
      </c>
      <c r="E15710" t="s">
        <v>7257</v>
      </c>
      <c r="F15710" t="s">
        <v>6617</v>
      </c>
      <c r="G15710" t="s">
        <v>7265</v>
      </c>
      <c r="H15710" t="s">
        <v>77</v>
      </c>
      <c r="I15710" t="s">
        <v>55</v>
      </c>
      <c r="J15710" t="s">
        <v>643</v>
      </c>
      <c r="K15710" t="s">
        <v>6636</v>
      </c>
      <c r="L15710" t="s">
        <v>6636</v>
      </c>
      <c r="M15710" t="s">
        <v>19590</v>
      </c>
      <c r="N15710" t="s">
        <v>6787</v>
      </c>
      <c r="O15710" t="s">
        <v>6810</v>
      </c>
      <c r="P15710">
        <v>2049000</v>
      </c>
      <c r="Q15710" t="s">
        <v>6636</v>
      </c>
      <c r="R15710" t="s">
        <v>6636</v>
      </c>
      <c r="S15710" s="12"/>
      <c r="T15710" s="13"/>
      <c r="U15710" t="s">
        <v>6636</v>
      </c>
    </row>
    <row r="15711" spans="1:21" x14ac:dyDescent="0.25">
      <c r="A15711" t="s">
        <v>6983</v>
      </c>
      <c r="B15711" s="12"/>
      <c r="C15711" t="s">
        <v>7256</v>
      </c>
      <c r="D15711" s="11">
        <v>46186</v>
      </c>
      <c r="E15711" t="s">
        <v>7257</v>
      </c>
      <c r="F15711" t="s">
        <v>6617</v>
      </c>
      <c r="G15711" t="s">
        <v>7266</v>
      </c>
      <c r="H15711" t="s">
        <v>77</v>
      </c>
      <c r="I15711" t="s">
        <v>55</v>
      </c>
      <c r="J15711" t="s">
        <v>643</v>
      </c>
      <c r="K15711" t="s">
        <v>6636</v>
      </c>
      <c r="L15711" t="s">
        <v>6636</v>
      </c>
      <c r="M15711" t="s">
        <v>19590</v>
      </c>
      <c r="N15711" t="s">
        <v>6787</v>
      </c>
      <c r="O15711" t="s">
        <v>6810</v>
      </c>
      <c r="P15711">
        <v>2049000</v>
      </c>
      <c r="Q15711" t="s">
        <v>6636</v>
      </c>
      <c r="R15711" t="s">
        <v>6636</v>
      </c>
      <c r="S15711" s="12"/>
      <c r="T15711" s="13"/>
      <c r="U15711" t="s">
        <v>6636</v>
      </c>
    </row>
    <row r="15712" spans="1:21" x14ac:dyDescent="0.25">
      <c r="A15712" t="s">
        <v>6614</v>
      </c>
      <c r="B15712" s="12"/>
      <c r="C15712" t="s">
        <v>19591</v>
      </c>
      <c r="D15712" s="11">
        <v>46187</v>
      </c>
      <c r="E15712" t="s">
        <v>19592</v>
      </c>
      <c r="F15712" t="s">
        <v>6617</v>
      </c>
      <c r="G15712" t="s">
        <v>6636</v>
      </c>
      <c r="H15712" t="s">
        <v>77</v>
      </c>
      <c r="I15712" t="s">
        <v>6636</v>
      </c>
      <c r="J15712" t="s">
        <v>6636</v>
      </c>
      <c r="K15712" t="s">
        <v>6636</v>
      </c>
      <c r="L15712" t="s">
        <v>6636</v>
      </c>
      <c r="M15712" t="s">
        <v>19593</v>
      </c>
      <c r="N15712" t="s">
        <v>6761</v>
      </c>
      <c r="O15712" t="s">
        <v>6762</v>
      </c>
      <c r="P15712">
        <v>2050000</v>
      </c>
      <c r="Q15712" t="s">
        <v>6636</v>
      </c>
      <c r="R15712" t="s">
        <v>6636</v>
      </c>
      <c r="S15712" s="12">
        <v>1</v>
      </c>
      <c r="T15712" s="13"/>
      <c r="U15712" t="s">
        <v>6636</v>
      </c>
    </row>
    <row r="15713" spans="1:21" x14ac:dyDescent="0.25">
      <c r="A15713" t="s">
        <v>6614</v>
      </c>
      <c r="B15713" s="12"/>
      <c r="C15713" t="s">
        <v>19594</v>
      </c>
      <c r="D15713" s="11">
        <v>46191</v>
      </c>
      <c r="E15713" t="s">
        <v>19595</v>
      </c>
      <c r="F15713" t="s">
        <v>6617</v>
      </c>
      <c r="G15713" t="s">
        <v>6636</v>
      </c>
      <c r="H15713" t="s">
        <v>77</v>
      </c>
      <c r="I15713" t="s">
        <v>6636</v>
      </c>
      <c r="J15713" t="s">
        <v>6636</v>
      </c>
      <c r="K15713" t="s">
        <v>6636</v>
      </c>
      <c r="L15713" t="s">
        <v>6636</v>
      </c>
      <c r="M15713" t="s">
        <v>19596</v>
      </c>
      <c r="N15713" t="s">
        <v>6761</v>
      </c>
      <c r="O15713" t="s">
        <v>6762</v>
      </c>
      <c r="P15713">
        <v>2350000</v>
      </c>
      <c r="Q15713" t="s">
        <v>6636</v>
      </c>
      <c r="R15713" t="s">
        <v>6636</v>
      </c>
      <c r="S15713" s="12">
        <v>1</v>
      </c>
      <c r="T15713" s="13"/>
      <c r="U15713" t="s">
        <v>6636</v>
      </c>
    </row>
    <row r="15714" spans="1:21" x14ac:dyDescent="0.25">
      <c r="A15714" t="s">
        <v>6614</v>
      </c>
      <c r="B15714" s="12"/>
      <c r="C15714" t="s">
        <v>19597</v>
      </c>
      <c r="D15714" s="11">
        <v>46194</v>
      </c>
      <c r="E15714" t="s">
        <v>19598</v>
      </c>
      <c r="F15714" t="s">
        <v>6617</v>
      </c>
      <c r="G15714" t="s">
        <v>6636</v>
      </c>
      <c r="H15714" t="s">
        <v>77</v>
      </c>
      <c r="I15714" t="s">
        <v>6636</v>
      </c>
      <c r="J15714" t="s">
        <v>6636</v>
      </c>
      <c r="K15714" t="s">
        <v>6636</v>
      </c>
      <c r="L15714" t="s">
        <v>6636</v>
      </c>
      <c r="M15714" t="s">
        <v>19599</v>
      </c>
      <c r="N15714" t="s">
        <v>6761</v>
      </c>
      <c r="O15714" t="s">
        <v>6762</v>
      </c>
      <c r="P15714">
        <v>1970000</v>
      </c>
      <c r="Q15714" t="s">
        <v>6636</v>
      </c>
      <c r="R15714" t="s">
        <v>6636</v>
      </c>
      <c r="S15714" s="12">
        <v>1</v>
      </c>
      <c r="T15714" s="13"/>
      <c r="U15714" t="s">
        <v>6636</v>
      </c>
    </row>
    <row r="15715" spans="1:21" x14ac:dyDescent="0.25">
      <c r="A15715" t="s">
        <v>6614</v>
      </c>
      <c r="B15715" s="12"/>
      <c r="C15715" t="s">
        <v>19600</v>
      </c>
      <c r="D15715" s="11">
        <v>46194</v>
      </c>
      <c r="E15715" t="s">
        <v>19601</v>
      </c>
      <c r="F15715" t="s">
        <v>6617</v>
      </c>
      <c r="G15715" t="s">
        <v>6636</v>
      </c>
      <c r="H15715" t="s">
        <v>77</v>
      </c>
      <c r="I15715" t="s">
        <v>6636</v>
      </c>
      <c r="J15715" t="s">
        <v>6636</v>
      </c>
      <c r="K15715" t="s">
        <v>6636</v>
      </c>
      <c r="L15715" t="s">
        <v>6636</v>
      </c>
      <c r="M15715" t="s">
        <v>7184</v>
      </c>
      <c r="N15715" t="s">
        <v>6761</v>
      </c>
      <c r="O15715" t="s">
        <v>7185</v>
      </c>
      <c r="P15715">
        <v>4560000</v>
      </c>
      <c r="Q15715" t="s">
        <v>6636</v>
      </c>
      <c r="R15715" t="s">
        <v>6636</v>
      </c>
      <c r="S15715" s="12">
        <v>1</v>
      </c>
      <c r="T15715" s="13"/>
      <c r="U15715" t="s">
        <v>6636</v>
      </c>
    </row>
    <row r="15716" spans="1:21" x14ac:dyDescent="0.25">
      <c r="A15716" t="s">
        <v>6614</v>
      </c>
      <c r="B15716" s="12"/>
      <c r="C15716" t="s">
        <v>19602</v>
      </c>
      <c r="D15716" s="11">
        <v>46195</v>
      </c>
      <c r="E15716" t="s">
        <v>19603</v>
      </c>
      <c r="F15716" t="s">
        <v>6617</v>
      </c>
      <c r="G15716" t="s">
        <v>6636</v>
      </c>
      <c r="H15716" t="s">
        <v>77</v>
      </c>
      <c r="I15716" t="s">
        <v>6636</v>
      </c>
      <c r="J15716" t="s">
        <v>6636</v>
      </c>
      <c r="K15716" t="s">
        <v>6636</v>
      </c>
      <c r="L15716" t="s">
        <v>6636</v>
      </c>
      <c r="M15716" t="s">
        <v>19604</v>
      </c>
      <c r="N15716" t="s">
        <v>6761</v>
      </c>
      <c r="O15716" t="s">
        <v>6762</v>
      </c>
      <c r="P15716">
        <v>2030000</v>
      </c>
      <c r="Q15716" t="s">
        <v>6867</v>
      </c>
      <c r="R15716" t="s">
        <v>6911</v>
      </c>
      <c r="S15716" s="12">
        <v>1</v>
      </c>
      <c r="T15716" s="13"/>
      <c r="U15716" t="s">
        <v>7056</v>
      </c>
    </row>
    <row r="15717" spans="1:21" x14ac:dyDescent="0.25">
      <c r="A15717" t="s">
        <v>6614</v>
      </c>
      <c r="B15717" s="12"/>
      <c r="C15717" t="s">
        <v>19605</v>
      </c>
      <c r="D15717" s="11">
        <v>46195</v>
      </c>
      <c r="E15717" t="s">
        <v>19606</v>
      </c>
      <c r="F15717" t="s">
        <v>6617</v>
      </c>
      <c r="G15717" t="s">
        <v>6636</v>
      </c>
      <c r="H15717" t="s">
        <v>77</v>
      </c>
      <c r="I15717" t="s">
        <v>6636</v>
      </c>
      <c r="J15717" t="s">
        <v>6636</v>
      </c>
      <c r="K15717" t="s">
        <v>6636</v>
      </c>
      <c r="L15717" t="s">
        <v>6636</v>
      </c>
      <c r="M15717" t="s">
        <v>19607</v>
      </c>
      <c r="N15717" t="s">
        <v>6761</v>
      </c>
      <c r="O15717" t="s">
        <v>6771</v>
      </c>
      <c r="P15717">
        <v>2570000</v>
      </c>
      <c r="Q15717" t="s">
        <v>6867</v>
      </c>
      <c r="R15717" t="s">
        <v>6911</v>
      </c>
      <c r="S15717" s="12">
        <v>1</v>
      </c>
      <c r="T15717" s="13"/>
      <c r="U15717" t="s">
        <v>6629</v>
      </c>
    </row>
    <row r="15718" spans="1:21" x14ac:dyDescent="0.25">
      <c r="A15718" t="s">
        <v>6614</v>
      </c>
      <c r="B15718" s="12"/>
      <c r="C15718" t="s">
        <v>19608</v>
      </c>
      <c r="D15718" s="11">
        <v>46198</v>
      </c>
      <c r="E15718" t="s">
        <v>19609</v>
      </c>
      <c r="F15718" t="s">
        <v>6617</v>
      </c>
      <c r="G15718" t="s">
        <v>6636</v>
      </c>
      <c r="H15718" t="s">
        <v>77</v>
      </c>
      <c r="I15718" t="s">
        <v>6636</v>
      </c>
      <c r="J15718" t="s">
        <v>6636</v>
      </c>
      <c r="K15718" t="s">
        <v>6636</v>
      </c>
      <c r="L15718" t="s">
        <v>6636</v>
      </c>
      <c r="M15718" t="s">
        <v>19610</v>
      </c>
      <c r="N15718" t="s">
        <v>6761</v>
      </c>
      <c r="O15718" t="s">
        <v>6771</v>
      </c>
      <c r="P15718">
        <v>2630000</v>
      </c>
      <c r="Q15718" t="s">
        <v>6636</v>
      </c>
      <c r="R15718" t="s">
        <v>6636</v>
      </c>
      <c r="S15718" s="12">
        <v>1</v>
      </c>
      <c r="T15718" s="13"/>
      <c r="U15718" t="s">
        <v>6636</v>
      </c>
    </row>
    <row r="15719" spans="1:21" x14ac:dyDescent="0.25">
      <c r="A15719" t="s">
        <v>6614</v>
      </c>
      <c r="B15719" s="12"/>
      <c r="C15719" t="s">
        <v>19611</v>
      </c>
      <c r="D15719" s="11">
        <v>46200</v>
      </c>
      <c r="E15719" t="s">
        <v>19612</v>
      </c>
      <c r="F15719" t="s">
        <v>6617</v>
      </c>
      <c r="G15719" t="s">
        <v>6636</v>
      </c>
      <c r="H15719" t="s">
        <v>77</v>
      </c>
      <c r="I15719" t="s">
        <v>6636</v>
      </c>
      <c r="J15719" t="s">
        <v>6636</v>
      </c>
      <c r="K15719" t="s">
        <v>6636</v>
      </c>
      <c r="L15719" t="s">
        <v>6636</v>
      </c>
      <c r="M15719" t="s">
        <v>7310</v>
      </c>
      <c r="N15719" t="s">
        <v>6761</v>
      </c>
      <c r="O15719" t="s">
        <v>6762</v>
      </c>
      <c r="P15719">
        <v>2200000</v>
      </c>
      <c r="Q15719" t="s">
        <v>6636</v>
      </c>
      <c r="R15719" t="s">
        <v>6636</v>
      </c>
      <c r="S15719" s="12">
        <v>1</v>
      </c>
      <c r="T15719" s="13"/>
      <c r="U15719" t="s">
        <v>6629</v>
      </c>
    </row>
    <row r="15720" spans="1:21" x14ac:dyDescent="0.25">
      <c r="A15720" t="s">
        <v>6983</v>
      </c>
      <c r="B15720" s="12"/>
      <c r="C15720" t="s">
        <v>15810</v>
      </c>
      <c r="D15720" s="11">
        <v>46200</v>
      </c>
      <c r="E15720" t="s">
        <v>15811</v>
      </c>
      <c r="F15720" t="s">
        <v>6617</v>
      </c>
      <c r="G15720" t="s">
        <v>10784</v>
      </c>
      <c r="H15720" t="s">
        <v>77</v>
      </c>
      <c r="I15720" t="s">
        <v>65</v>
      </c>
      <c r="J15720" t="s">
        <v>67</v>
      </c>
      <c r="K15720" t="s">
        <v>6636</v>
      </c>
      <c r="L15720" t="s">
        <v>6636</v>
      </c>
      <c r="M15720" t="s">
        <v>19613</v>
      </c>
      <c r="N15720" t="s">
        <v>6761</v>
      </c>
      <c r="O15720" t="s">
        <v>6762</v>
      </c>
      <c r="P15720">
        <v>1970000</v>
      </c>
      <c r="Q15720" t="s">
        <v>6636</v>
      </c>
      <c r="R15720" t="s">
        <v>6636</v>
      </c>
      <c r="S15720" s="12"/>
      <c r="T15720" s="13"/>
      <c r="U15720" t="s">
        <v>6636</v>
      </c>
    </row>
    <row r="15721" spans="1:21" x14ac:dyDescent="0.25">
      <c r="A15721" t="s">
        <v>6983</v>
      </c>
      <c r="B15721" s="12"/>
      <c r="C15721" t="s">
        <v>15810</v>
      </c>
      <c r="D15721" s="11">
        <v>46200</v>
      </c>
      <c r="E15721" t="s">
        <v>15811</v>
      </c>
      <c r="F15721" t="s">
        <v>6617</v>
      </c>
      <c r="G15721" t="s">
        <v>10786</v>
      </c>
      <c r="H15721" t="s">
        <v>77</v>
      </c>
      <c r="I15721" t="s">
        <v>65</v>
      </c>
      <c r="J15721" t="s">
        <v>67</v>
      </c>
      <c r="K15721" t="s">
        <v>6636</v>
      </c>
      <c r="L15721" t="s">
        <v>6636</v>
      </c>
      <c r="M15721" t="s">
        <v>19613</v>
      </c>
      <c r="N15721" t="s">
        <v>6761</v>
      </c>
      <c r="O15721" t="s">
        <v>6762</v>
      </c>
      <c r="P15721">
        <v>1970000</v>
      </c>
      <c r="Q15721" t="s">
        <v>6636</v>
      </c>
      <c r="R15721" t="s">
        <v>6636</v>
      </c>
      <c r="S15721" s="12">
        <v>1</v>
      </c>
      <c r="T15721" s="13">
        <v>32833</v>
      </c>
      <c r="U15721" t="s">
        <v>6636</v>
      </c>
    </row>
    <row r="15722" spans="1:21" x14ac:dyDescent="0.25">
      <c r="A15722" t="s">
        <v>6983</v>
      </c>
      <c r="B15722" s="12"/>
      <c r="C15722" t="s">
        <v>15810</v>
      </c>
      <c r="D15722" s="11">
        <v>46200</v>
      </c>
      <c r="E15722" t="s">
        <v>15811</v>
      </c>
      <c r="F15722" t="s">
        <v>6617</v>
      </c>
      <c r="G15722" t="s">
        <v>10787</v>
      </c>
      <c r="H15722" t="s">
        <v>77</v>
      </c>
      <c r="I15722" t="s">
        <v>65</v>
      </c>
      <c r="J15722" t="s">
        <v>67</v>
      </c>
      <c r="K15722" t="s">
        <v>6636</v>
      </c>
      <c r="L15722" t="s">
        <v>6636</v>
      </c>
      <c r="M15722" t="s">
        <v>19613</v>
      </c>
      <c r="N15722" t="s">
        <v>6761</v>
      </c>
      <c r="O15722" t="s">
        <v>6762</v>
      </c>
      <c r="P15722">
        <v>1970000</v>
      </c>
      <c r="Q15722" t="s">
        <v>6636</v>
      </c>
      <c r="R15722" t="s">
        <v>6636</v>
      </c>
      <c r="S15722" s="12"/>
      <c r="T15722" s="13"/>
      <c r="U15722" t="s">
        <v>6636</v>
      </c>
    </row>
    <row r="15723" spans="1:21" x14ac:dyDescent="0.25">
      <c r="A15723" t="s">
        <v>6983</v>
      </c>
      <c r="B15723" s="12"/>
      <c r="C15723" t="s">
        <v>15810</v>
      </c>
      <c r="D15723" s="11">
        <v>46200</v>
      </c>
      <c r="E15723" t="s">
        <v>15811</v>
      </c>
      <c r="F15723" t="s">
        <v>6617</v>
      </c>
      <c r="G15723" t="s">
        <v>10788</v>
      </c>
      <c r="H15723" t="s">
        <v>77</v>
      </c>
      <c r="I15723" t="s">
        <v>65</v>
      </c>
      <c r="J15723" t="s">
        <v>67</v>
      </c>
      <c r="K15723" t="s">
        <v>6636</v>
      </c>
      <c r="L15723" t="s">
        <v>6636</v>
      </c>
      <c r="M15723" t="s">
        <v>19613</v>
      </c>
      <c r="N15723" t="s">
        <v>6761</v>
      </c>
      <c r="O15723" t="s">
        <v>6762</v>
      </c>
      <c r="P15723">
        <v>1970000</v>
      </c>
      <c r="Q15723" t="s">
        <v>6636</v>
      </c>
      <c r="R15723" t="s">
        <v>6636</v>
      </c>
      <c r="S15723" s="12"/>
      <c r="T15723" s="13"/>
      <c r="U15723" t="s">
        <v>6636</v>
      </c>
    </row>
    <row r="15724" spans="1:21" x14ac:dyDescent="0.25">
      <c r="A15724" t="s">
        <v>6983</v>
      </c>
      <c r="B15724" s="12"/>
      <c r="C15724" t="s">
        <v>15810</v>
      </c>
      <c r="D15724" s="11">
        <v>46200</v>
      </c>
      <c r="E15724" t="s">
        <v>15811</v>
      </c>
      <c r="F15724" t="s">
        <v>6617</v>
      </c>
      <c r="G15724" t="s">
        <v>7754</v>
      </c>
      <c r="H15724" t="s">
        <v>77</v>
      </c>
      <c r="I15724" t="s">
        <v>65</v>
      </c>
      <c r="J15724" t="s">
        <v>67</v>
      </c>
      <c r="K15724" t="s">
        <v>6636</v>
      </c>
      <c r="L15724" t="s">
        <v>6636</v>
      </c>
      <c r="M15724" t="s">
        <v>19613</v>
      </c>
      <c r="N15724" t="s">
        <v>6761</v>
      </c>
      <c r="O15724" t="s">
        <v>6762</v>
      </c>
      <c r="P15724">
        <v>1970000</v>
      </c>
      <c r="Q15724" t="s">
        <v>6636</v>
      </c>
      <c r="R15724" t="s">
        <v>6636</v>
      </c>
      <c r="S15724" s="12"/>
      <c r="T15724" s="13"/>
      <c r="U15724" t="s">
        <v>6636</v>
      </c>
    </row>
    <row r="15725" spans="1:21" x14ac:dyDescent="0.25">
      <c r="A15725" t="s">
        <v>6614</v>
      </c>
      <c r="B15725" s="12"/>
      <c r="C15725" t="s">
        <v>19614</v>
      </c>
      <c r="D15725" s="11">
        <v>46201</v>
      </c>
      <c r="E15725" t="s">
        <v>19615</v>
      </c>
      <c r="F15725" t="s">
        <v>6617</v>
      </c>
      <c r="G15725" t="s">
        <v>6636</v>
      </c>
      <c r="H15725" t="s">
        <v>77</v>
      </c>
      <c r="I15725" t="s">
        <v>6636</v>
      </c>
      <c r="J15725" t="s">
        <v>6636</v>
      </c>
      <c r="K15725" t="s">
        <v>6636</v>
      </c>
      <c r="L15725" t="s">
        <v>6636</v>
      </c>
      <c r="M15725" t="s">
        <v>19616</v>
      </c>
      <c r="N15725" t="s">
        <v>6761</v>
      </c>
      <c r="O15725" t="s">
        <v>6762</v>
      </c>
      <c r="P15725">
        <v>2020000</v>
      </c>
      <c r="Q15725" t="s">
        <v>6867</v>
      </c>
      <c r="R15725" t="s">
        <v>6911</v>
      </c>
      <c r="S15725" s="12">
        <v>1</v>
      </c>
      <c r="T15725" s="13"/>
      <c r="U15725" t="s">
        <v>6629</v>
      </c>
    </row>
    <row r="15726" spans="1:21" x14ac:dyDescent="0.25">
      <c r="A15726" t="s">
        <v>6614</v>
      </c>
      <c r="B15726" s="12"/>
      <c r="C15726" t="s">
        <v>19617</v>
      </c>
      <c r="D15726" s="11">
        <v>46201</v>
      </c>
      <c r="E15726" t="s">
        <v>19618</v>
      </c>
      <c r="F15726" t="s">
        <v>6617</v>
      </c>
      <c r="G15726" t="s">
        <v>6636</v>
      </c>
      <c r="H15726" t="s">
        <v>77</v>
      </c>
      <c r="I15726" t="s">
        <v>6636</v>
      </c>
      <c r="J15726" t="s">
        <v>6636</v>
      </c>
      <c r="K15726" t="s">
        <v>6636</v>
      </c>
      <c r="L15726" t="s">
        <v>6636</v>
      </c>
      <c r="M15726" t="s">
        <v>19619</v>
      </c>
      <c r="N15726" t="s">
        <v>6761</v>
      </c>
      <c r="O15726" t="s">
        <v>6762</v>
      </c>
      <c r="P15726">
        <v>2330000</v>
      </c>
      <c r="Q15726" t="s">
        <v>6636</v>
      </c>
      <c r="R15726" t="s">
        <v>6636</v>
      </c>
      <c r="S15726" s="12">
        <v>1</v>
      </c>
      <c r="T15726" s="13"/>
      <c r="U15726" t="s">
        <v>6636</v>
      </c>
    </row>
    <row r="15727" spans="1:21" x14ac:dyDescent="0.25">
      <c r="A15727" t="s">
        <v>6614</v>
      </c>
      <c r="B15727" s="12"/>
      <c r="C15727" t="s">
        <v>19620</v>
      </c>
      <c r="D15727" s="11">
        <v>46203</v>
      </c>
      <c r="E15727" t="s">
        <v>19621</v>
      </c>
      <c r="F15727" t="s">
        <v>6617</v>
      </c>
      <c r="G15727" t="s">
        <v>6636</v>
      </c>
      <c r="H15727" t="s">
        <v>77</v>
      </c>
      <c r="I15727" t="s">
        <v>6636</v>
      </c>
      <c r="J15727" t="s">
        <v>6636</v>
      </c>
      <c r="K15727" t="s">
        <v>6636</v>
      </c>
      <c r="L15727" t="s">
        <v>6636</v>
      </c>
      <c r="M15727" t="s">
        <v>19622</v>
      </c>
      <c r="N15727" t="s">
        <v>6761</v>
      </c>
      <c r="O15727" t="s">
        <v>6862</v>
      </c>
      <c r="P15727">
        <v>3710000</v>
      </c>
      <c r="Q15727" t="s">
        <v>6893</v>
      </c>
      <c r="R15727" t="s">
        <v>6911</v>
      </c>
      <c r="S15727" s="12">
        <v>1</v>
      </c>
      <c r="T15727" s="13"/>
      <c r="U15727" t="s">
        <v>6629</v>
      </c>
    </row>
    <row r="15728" spans="1:21" x14ac:dyDescent="0.25">
      <c r="A15728" t="s">
        <v>6614</v>
      </c>
      <c r="B15728" s="12"/>
      <c r="C15728" t="s">
        <v>19623</v>
      </c>
      <c r="D15728" s="11">
        <v>46203</v>
      </c>
      <c r="E15728" t="s">
        <v>19624</v>
      </c>
      <c r="F15728" t="s">
        <v>6617</v>
      </c>
      <c r="G15728" t="s">
        <v>6636</v>
      </c>
      <c r="H15728" t="s">
        <v>77</v>
      </c>
      <c r="I15728" t="s">
        <v>6636</v>
      </c>
      <c r="J15728" t="s">
        <v>6636</v>
      </c>
      <c r="K15728" t="s">
        <v>6636</v>
      </c>
      <c r="L15728" t="s">
        <v>6636</v>
      </c>
      <c r="M15728" t="s">
        <v>19625</v>
      </c>
      <c r="N15728" t="s">
        <v>7202</v>
      </c>
      <c r="O15728" t="s">
        <v>7203</v>
      </c>
      <c r="P15728">
        <v>2841990</v>
      </c>
      <c r="Q15728" t="s">
        <v>6636</v>
      </c>
      <c r="R15728" t="s">
        <v>6636</v>
      </c>
      <c r="S15728" s="12">
        <v>1</v>
      </c>
      <c r="T15728" s="13"/>
      <c r="U15728" t="s">
        <v>6636</v>
      </c>
    </row>
    <row r="15729" spans="1:21" x14ac:dyDescent="0.25">
      <c r="A15729" t="s">
        <v>6614</v>
      </c>
      <c r="B15729" s="12"/>
      <c r="C15729" t="s">
        <v>19626</v>
      </c>
      <c r="D15729" s="11">
        <v>46203</v>
      </c>
      <c r="E15729" t="s">
        <v>19627</v>
      </c>
      <c r="F15729" t="s">
        <v>6617</v>
      </c>
      <c r="G15729" t="s">
        <v>6636</v>
      </c>
      <c r="H15729" t="s">
        <v>77</v>
      </c>
      <c r="I15729" t="s">
        <v>6636</v>
      </c>
      <c r="J15729" t="s">
        <v>6636</v>
      </c>
      <c r="K15729" t="s">
        <v>6636</v>
      </c>
      <c r="L15729" t="s">
        <v>6636</v>
      </c>
      <c r="M15729" t="s">
        <v>19628</v>
      </c>
      <c r="N15729" t="s">
        <v>6761</v>
      </c>
      <c r="O15729" t="s">
        <v>6762</v>
      </c>
      <c r="P15729">
        <v>2350000</v>
      </c>
      <c r="Q15729" t="s">
        <v>6636</v>
      </c>
      <c r="R15729" t="s">
        <v>6636</v>
      </c>
      <c r="S15729" s="12">
        <v>1</v>
      </c>
      <c r="T15729" s="13"/>
      <c r="U15729" t="s">
        <v>6636</v>
      </c>
    </row>
    <row r="15730" spans="1:21" x14ac:dyDescent="0.25">
      <c r="A15730" t="s">
        <v>6614</v>
      </c>
      <c r="B15730" s="12"/>
      <c r="C15730" t="s">
        <v>19629</v>
      </c>
      <c r="D15730" s="11">
        <v>46203</v>
      </c>
      <c r="E15730" t="s">
        <v>19630</v>
      </c>
      <c r="F15730" t="s">
        <v>6617</v>
      </c>
      <c r="G15730" t="s">
        <v>6636</v>
      </c>
      <c r="H15730" t="s">
        <v>77</v>
      </c>
      <c r="I15730" t="s">
        <v>6636</v>
      </c>
      <c r="J15730" t="s">
        <v>6636</v>
      </c>
      <c r="K15730" t="s">
        <v>6636</v>
      </c>
      <c r="L15730" t="s">
        <v>6636</v>
      </c>
      <c r="M15730" t="s">
        <v>19631</v>
      </c>
      <c r="N15730" t="s">
        <v>6761</v>
      </c>
      <c r="O15730" t="s">
        <v>6762</v>
      </c>
      <c r="P15730">
        <v>1970000</v>
      </c>
      <c r="Q15730" t="s">
        <v>6636</v>
      </c>
      <c r="R15730" t="s">
        <v>6636</v>
      </c>
      <c r="S15730" s="12">
        <v>1</v>
      </c>
      <c r="T15730" s="13"/>
      <c r="U15730" t="s">
        <v>6636</v>
      </c>
    </row>
    <row r="15731" spans="1:21" x14ac:dyDescent="0.25">
      <c r="A15731" t="s">
        <v>6614</v>
      </c>
      <c r="B15731" s="12"/>
      <c r="C15731" t="s">
        <v>19632</v>
      </c>
      <c r="D15731" s="11">
        <v>46203</v>
      </c>
      <c r="E15731" t="s">
        <v>19633</v>
      </c>
      <c r="F15731" t="s">
        <v>6617</v>
      </c>
      <c r="G15731" t="s">
        <v>6636</v>
      </c>
      <c r="H15731" t="s">
        <v>77</v>
      </c>
      <c r="I15731" t="s">
        <v>6636</v>
      </c>
      <c r="J15731" t="s">
        <v>6636</v>
      </c>
      <c r="K15731" t="s">
        <v>6636</v>
      </c>
      <c r="L15731" t="s">
        <v>6636</v>
      </c>
      <c r="M15731" t="s">
        <v>19634</v>
      </c>
      <c r="N15731" t="s">
        <v>6761</v>
      </c>
      <c r="O15731" t="s">
        <v>6762</v>
      </c>
      <c r="P15731">
        <v>1970000</v>
      </c>
      <c r="Q15731" t="s">
        <v>6636</v>
      </c>
      <c r="R15731" t="s">
        <v>6636</v>
      </c>
      <c r="S15731" s="12">
        <v>1</v>
      </c>
      <c r="T15731" s="13"/>
      <c r="U15731" t="s">
        <v>6636</v>
      </c>
    </row>
    <row r="15732" spans="1:21" x14ac:dyDescent="0.25">
      <c r="A15732" t="s">
        <v>6614</v>
      </c>
      <c r="B15732" s="12"/>
      <c r="C15732" t="s">
        <v>19635</v>
      </c>
      <c r="D15732" s="11">
        <v>46203</v>
      </c>
      <c r="E15732" t="s">
        <v>19636</v>
      </c>
      <c r="F15732" t="s">
        <v>6617</v>
      </c>
      <c r="G15732" t="s">
        <v>6636</v>
      </c>
      <c r="H15732" t="s">
        <v>77</v>
      </c>
      <c r="I15732" t="s">
        <v>6636</v>
      </c>
      <c r="J15732" t="s">
        <v>6636</v>
      </c>
      <c r="K15732" t="s">
        <v>6636</v>
      </c>
      <c r="L15732" t="s">
        <v>6636</v>
      </c>
      <c r="M15732" t="s">
        <v>19637</v>
      </c>
      <c r="N15732" t="s">
        <v>7202</v>
      </c>
      <c r="O15732" t="s">
        <v>7203</v>
      </c>
      <c r="P15732">
        <v>2545000</v>
      </c>
      <c r="Q15732" t="s">
        <v>6636</v>
      </c>
      <c r="R15732" t="s">
        <v>6636</v>
      </c>
      <c r="S15732" s="12">
        <v>1</v>
      </c>
      <c r="T15732" s="13"/>
      <c r="U15732" t="s">
        <v>6636</v>
      </c>
    </row>
    <row r="15733" spans="1:21" x14ac:dyDescent="0.25">
      <c r="A15733" t="s">
        <v>6614</v>
      </c>
      <c r="B15733" s="12"/>
      <c r="C15733" t="s">
        <v>19638</v>
      </c>
      <c r="D15733" s="11">
        <v>46203</v>
      </c>
      <c r="E15733" t="s">
        <v>19639</v>
      </c>
      <c r="F15733" t="s">
        <v>6617</v>
      </c>
      <c r="G15733" t="s">
        <v>6636</v>
      </c>
      <c r="H15733" t="s">
        <v>77</v>
      </c>
      <c r="I15733" t="s">
        <v>6636</v>
      </c>
      <c r="J15733" t="s">
        <v>6636</v>
      </c>
      <c r="K15733" t="s">
        <v>6636</v>
      </c>
      <c r="L15733" t="s">
        <v>6636</v>
      </c>
      <c r="M15733" t="s">
        <v>19640</v>
      </c>
      <c r="N15733" t="s">
        <v>6761</v>
      </c>
      <c r="O15733" t="s">
        <v>7185</v>
      </c>
      <c r="P15733">
        <v>3850000</v>
      </c>
      <c r="Q15733" t="s">
        <v>6636</v>
      </c>
      <c r="R15733" t="s">
        <v>6636</v>
      </c>
      <c r="S15733" s="12">
        <v>1</v>
      </c>
      <c r="T15733" s="13"/>
      <c r="U15733" t="s">
        <v>6636</v>
      </c>
    </row>
    <row r="15734" spans="1:21" x14ac:dyDescent="0.25">
      <c r="A15734" t="s">
        <v>6983</v>
      </c>
      <c r="B15734" s="12"/>
      <c r="C15734" t="s">
        <v>12388</v>
      </c>
      <c r="D15734" s="11">
        <v>46205</v>
      </c>
      <c r="E15734" t="s">
        <v>12389</v>
      </c>
      <c r="F15734" t="s">
        <v>6617</v>
      </c>
      <c r="G15734" t="s">
        <v>6968</v>
      </c>
      <c r="H15734" t="s">
        <v>77</v>
      </c>
      <c r="I15734" t="s">
        <v>55</v>
      </c>
      <c r="J15734" t="s">
        <v>643</v>
      </c>
      <c r="K15734" t="s">
        <v>6636</v>
      </c>
      <c r="L15734" t="s">
        <v>6636</v>
      </c>
      <c r="M15734" t="s">
        <v>19641</v>
      </c>
      <c r="N15734" t="s">
        <v>6761</v>
      </c>
      <c r="O15734" t="s">
        <v>6862</v>
      </c>
      <c r="P15734">
        <v>3800000</v>
      </c>
      <c r="Q15734" t="s">
        <v>6636</v>
      </c>
      <c r="R15734" t="s">
        <v>6636</v>
      </c>
      <c r="S15734" s="12"/>
      <c r="T15734" s="13"/>
      <c r="U15734" t="s">
        <v>6629</v>
      </c>
    </row>
    <row r="15735" spans="1:21" x14ac:dyDescent="0.25">
      <c r="A15735" t="s">
        <v>6983</v>
      </c>
      <c r="B15735" s="12"/>
      <c r="C15735" t="s">
        <v>12388</v>
      </c>
      <c r="D15735" s="11">
        <v>46205</v>
      </c>
      <c r="E15735" t="s">
        <v>12389</v>
      </c>
      <c r="F15735" t="s">
        <v>6617</v>
      </c>
      <c r="G15735" t="s">
        <v>8520</v>
      </c>
      <c r="H15735" t="s">
        <v>77</v>
      </c>
      <c r="I15735" t="s">
        <v>55</v>
      </c>
      <c r="J15735" t="s">
        <v>643</v>
      </c>
      <c r="K15735" t="s">
        <v>6636</v>
      </c>
      <c r="L15735" t="s">
        <v>6636</v>
      </c>
      <c r="M15735" t="s">
        <v>19641</v>
      </c>
      <c r="N15735" t="s">
        <v>6761</v>
      </c>
      <c r="O15735" t="s">
        <v>6862</v>
      </c>
      <c r="P15735">
        <v>3800000</v>
      </c>
      <c r="Q15735" t="s">
        <v>6636</v>
      </c>
      <c r="R15735" t="s">
        <v>6636</v>
      </c>
      <c r="S15735" s="12">
        <v>1</v>
      </c>
      <c r="T15735" s="13">
        <v>63333</v>
      </c>
      <c r="U15735" t="s">
        <v>6629</v>
      </c>
    </row>
    <row r="15736" spans="1:21" x14ac:dyDescent="0.25">
      <c r="A15736" t="s">
        <v>6983</v>
      </c>
      <c r="B15736" s="12"/>
      <c r="C15736" t="s">
        <v>12388</v>
      </c>
      <c r="D15736" s="11">
        <v>46205</v>
      </c>
      <c r="E15736" t="s">
        <v>12389</v>
      </c>
      <c r="F15736" t="s">
        <v>6617</v>
      </c>
      <c r="G15736" t="s">
        <v>12030</v>
      </c>
      <c r="H15736" t="s">
        <v>77</v>
      </c>
      <c r="I15736" t="s">
        <v>55</v>
      </c>
      <c r="J15736" t="s">
        <v>643</v>
      </c>
      <c r="K15736" t="s">
        <v>6636</v>
      </c>
      <c r="L15736" t="s">
        <v>6636</v>
      </c>
      <c r="M15736" t="s">
        <v>19641</v>
      </c>
      <c r="N15736" t="s">
        <v>6761</v>
      </c>
      <c r="O15736" t="s">
        <v>6862</v>
      </c>
      <c r="P15736">
        <v>3800000</v>
      </c>
      <c r="Q15736" t="s">
        <v>6636</v>
      </c>
      <c r="R15736" t="s">
        <v>6636</v>
      </c>
      <c r="S15736" s="12"/>
      <c r="T15736" s="13"/>
      <c r="U15736" t="s">
        <v>6629</v>
      </c>
    </row>
    <row r="15737" spans="1:21" x14ac:dyDescent="0.25">
      <c r="A15737" t="s">
        <v>6983</v>
      </c>
      <c r="B15737" s="12"/>
      <c r="C15737" t="s">
        <v>12388</v>
      </c>
      <c r="D15737" s="11">
        <v>46205</v>
      </c>
      <c r="E15737" t="s">
        <v>12389</v>
      </c>
      <c r="F15737" t="s">
        <v>6617</v>
      </c>
      <c r="G15737" t="s">
        <v>8521</v>
      </c>
      <c r="H15737" t="s">
        <v>77</v>
      </c>
      <c r="I15737" t="s">
        <v>55</v>
      </c>
      <c r="J15737" t="s">
        <v>643</v>
      </c>
      <c r="K15737" t="s">
        <v>6636</v>
      </c>
      <c r="L15737" t="s">
        <v>6636</v>
      </c>
      <c r="M15737" t="s">
        <v>19641</v>
      </c>
      <c r="N15737" t="s">
        <v>6761</v>
      </c>
      <c r="O15737" t="s">
        <v>6862</v>
      </c>
      <c r="P15737">
        <v>3800000</v>
      </c>
      <c r="Q15737" t="s">
        <v>6636</v>
      </c>
      <c r="R15737" t="s">
        <v>6636</v>
      </c>
      <c r="S15737" s="12"/>
      <c r="T15737" s="13"/>
      <c r="U15737" t="s">
        <v>6629</v>
      </c>
    </row>
    <row r="15738" spans="1:21" x14ac:dyDescent="0.25">
      <c r="A15738" t="s">
        <v>6983</v>
      </c>
      <c r="B15738" s="12"/>
      <c r="C15738" t="s">
        <v>12388</v>
      </c>
      <c r="D15738" s="11">
        <v>46205</v>
      </c>
      <c r="E15738" t="s">
        <v>12389</v>
      </c>
      <c r="F15738" t="s">
        <v>6617</v>
      </c>
      <c r="G15738" t="s">
        <v>12158</v>
      </c>
      <c r="H15738" t="s">
        <v>77</v>
      </c>
      <c r="I15738" t="s">
        <v>55</v>
      </c>
      <c r="J15738" t="s">
        <v>643</v>
      </c>
      <c r="K15738" t="s">
        <v>6636</v>
      </c>
      <c r="L15738" t="s">
        <v>6636</v>
      </c>
      <c r="M15738" t="s">
        <v>19641</v>
      </c>
      <c r="N15738" t="s">
        <v>6761</v>
      </c>
      <c r="O15738" t="s">
        <v>6862</v>
      </c>
      <c r="P15738">
        <v>3800000</v>
      </c>
      <c r="Q15738" t="s">
        <v>6636</v>
      </c>
      <c r="R15738" t="s">
        <v>6636</v>
      </c>
      <c r="S15738" s="12"/>
      <c r="T15738" s="13"/>
      <c r="U15738" t="s">
        <v>6629</v>
      </c>
    </row>
    <row r="15739" spans="1:21" x14ac:dyDescent="0.25">
      <c r="A15739" t="s">
        <v>6614</v>
      </c>
      <c r="B15739" s="12"/>
      <c r="C15739" t="s">
        <v>19642</v>
      </c>
      <c r="D15739" s="11">
        <v>46207</v>
      </c>
      <c r="E15739" t="s">
        <v>19643</v>
      </c>
      <c r="F15739" t="s">
        <v>6617</v>
      </c>
      <c r="G15739" t="s">
        <v>6636</v>
      </c>
      <c r="H15739" t="s">
        <v>77</v>
      </c>
      <c r="I15739" t="s">
        <v>6636</v>
      </c>
      <c r="J15739" t="s">
        <v>6636</v>
      </c>
      <c r="K15739" t="s">
        <v>6636</v>
      </c>
      <c r="L15739" t="s">
        <v>6636</v>
      </c>
      <c r="M15739" t="s">
        <v>19644</v>
      </c>
      <c r="N15739" t="s">
        <v>7202</v>
      </c>
      <c r="O15739" t="s">
        <v>7255</v>
      </c>
      <c r="P15739">
        <v>2904000</v>
      </c>
      <c r="Q15739" t="s">
        <v>6636</v>
      </c>
      <c r="R15739" t="s">
        <v>6636</v>
      </c>
      <c r="S15739" s="12">
        <v>1</v>
      </c>
      <c r="T15739" s="13"/>
      <c r="U15739" t="s">
        <v>6636</v>
      </c>
    </row>
    <row r="15740" spans="1:21" x14ac:dyDescent="0.25">
      <c r="A15740" t="s">
        <v>6614</v>
      </c>
      <c r="B15740" s="12"/>
      <c r="C15740" t="s">
        <v>19645</v>
      </c>
      <c r="D15740" s="11">
        <v>46208</v>
      </c>
      <c r="E15740" t="s">
        <v>19646</v>
      </c>
      <c r="F15740" t="s">
        <v>6617</v>
      </c>
      <c r="G15740" t="s">
        <v>6636</v>
      </c>
      <c r="H15740" t="s">
        <v>77</v>
      </c>
      <c r="I15740" t="s">
        <v>6636</v>
      </c>
      <c r="J15740" t="s">
        <v>6636</v>
      </c>
      <c r="K15740" t="s">
        <v>6636</v>
      </c>
      <c r="L15740" t="s">
        <v>6636</v>
      </c>
      <c r="M15740" t="s">
        <v>7353</v>
      </c>
      <c r="N15740" t="s">
        <v>6761</v>
      </c>
      <c r="O15740" t="s">
        <v>6771</v>
      </c>
      <c r="P15740">
        <v>2400000</v>
      </c>
      <c r="Q15740" t="s">
        <v>6636</v>
      </c>
      <c r="R15740" t="s">
        <v>6636</v>
      </c>
      <c r="S15740" s="12">
        <v>1</v>
      </c>
      <c r="T15740" s="13"/>
      <c r="U15740" t="s">
        <v>6636</v>
      </c>
    </row>
    <row r="15741" spans="1:21" x14ac:dyDescent="0.25">
      <c r="A15741" t="s">
        <v>6614</v>
      </c>
      <c r="B15741" s="12"/>
      <c r="C15741" t="s">
        <v>19647</v>
      </c>
      <c r="D15741" s="11">
        <v>46210</v>
      </c>
      <c r="E15741" t="s">
        <v>19648</v>
      </c>
      <c r="F15741" t="s">
        <v>6617</v>
      </c>
      <c r="G15741" t="s">
        <v>6636</v>
      </c>
      <c r="H15741" t="s">
        <v>77</v>
      </c>
      <c r="I15741" t="s">
        <v>6636</v>
      </c>
      <c r="J15741" t="s">
        <v>6636</v>
      </c>
      <c r="K15741" t="s">
        <v>6636</v>
      </c>
      <c r="L15741" t="s">
        <v>6636</v>
      </c>
      <c r="M15741" t="s">
        <v>19649</v>
      </c>
      <c r="N15741" t="s">
        <v>7202</v>
      </c>
      <c r="O15741" t="s">
        <v>7203</v>
      </c>
      <c r="P15741">
        <v>2620000</v>
      </c>
      <c r="Q15741" t="s">
        <v>6636</v>
      </c>
      <c r="R15741" t="s">
        <v>6636</v>
      </c>
      <c r="S15741" s="12">
        <v>1</v>
      </c>
      <c r="T15741" s="13"/>
      <c r="U15741" t="s">
        <v>6636</v>
      </c>
    </row>
    <row r="15742" spans="1:21" x14ac:dyDescent="0.25">
      <c r="A15742" t="s">
        <v>6614</v>
      </c>
      <c r="B15742" s="12"/>
      <c r="C15742" t="s">
        <v>19650</v>
      </c>
      <c r="D15742" s="11">
        <v>46213</v>
      </c>
      <c r="E15742" t="s">
        <v>19651</v>
      </c>
      <c r="F15742" t="s">
        <v>6617</v>
      </c>
      <c r="G15742" t="s">
        <v>6636</v>
      </c>
      <c r="H15742" t="s">
        <v>77</v>
      </c>
      <c r="I15742" t="s">
        <v>6636</v>
      </c>
      <c r="J15742" t="s">
        <v>6636</v>
      </c>
      <c r="K15742" t="s">
        <v>6636</v>
      </c>
      <c r="L15742" t="s">
        <v>6636</v>
      </c>
      <c r="M15742" t="s">
        <v>19652</v>
      </c>
      <c r="N15742" t="s">
        <v>6761</v>
      </c>
      <c r="O15742" t="s">
        <v>6862</v>
      </c>
      <c r="P15742">
        <v>3550000</v>
      </c>
      <c r="Q15742" t="s">
        <v>6636</v>
      </c>
      <c r="R15742" t="s">
        <v>6636</v>
      </c>
      <c r="S15742" s="12">
        <v>1</v>
      </c>
      <c r="T15742" s="13"/>
      <c r="U15742" t="s">
        <v>6636</v>
      </c>
    </row>
    <row r="15743" spans="1:21" x14ac:dyDescent="0.25">
      <c r="A15743" t="s">
        <v>6614</v>
      </c>
      <c r="B15743" s="12"/>
      <c r="C15743" t="s">
        <v>19653</v>
      </c>
      <c r="D15743" s="11">
        <v>46214</v>
      </c>
      <c r="E15743" t="s">
        <v>19654</v>
      </c>
      <c r="F15743" t="s">
        <v>6617</v>
      </c>
      <c r="G15743" t="s">
        <v>6636</v>
      </c>
      <c r="H15743" t="s">
        <v>77</v>
      </c>
      <c r="I15743" t="s">
        <v>6636</v>
      </c>
      <c r="J15743" t="s">
        <v>6636</v>
      </c>
      <c r="K15743" t="s">
        <v>6636</v>
      </c>
      <c r="L15743" t="s">
        <v>6636</v>
      </c>
      <c r="M15743" t="s">
        <v>19655</v>
      </c>
      <c r="N15743" t="s">
        <v>6761</v>
      </c>
      <c r="O15743" t="s">
        <v>6862</v>
      </c>
      <c r="P15743">
        <v>3650000</v>
      </c>
      <c r="Q15743" t="s">
        <v>6636</v>
      </c>
      <c r="R15743" t="s">
        <v>6636</v>
      </c>
      <c r="S15743" s="12">
        <v>1</v>
      </c>
      <c r="T15743" s="13"/>
      <c r="U15743" t="s">
        <v>6636</v>
      </c>
    </row>
    <row r="15744" spans="1:21" x14ac:dyDescent="0.25">
      <c r="A15744" t="s">
        <v>6614</v>
      </c>
      <c r="B15744" s="12"/>
      <c r="C15744" t="s">
        <v>19656</v>
      </c>
      <c r="D15744" s="11">
        <v>46215</v>
      </c>
      <c r="E15744" t="s">
        <v>19657</v>
      </c>
      <c r="F15744" t="s">
        <v>6617</v>
      </c>
      <c r="G15744" t="s">
        <v>6636</v>
      </c>
      <c r="H15744" t="s">
        <v>77</v>
      </c>
      <c r="I15744" t="s">
        <v>6636</v>
      </c>
      <c r="J15744" t="s">
        <v>6636</v>
      </c>
      <c r="K15744" t="s">
        <v>6636</v>
      </c>
      <c r="L15744" t="s">
        <v>6636</v>
      </c>
      <c r="M15744" t="s">
        <v>19658</v>
      </c>
      <c r="N15744" t="s">
        <v>6761</v>
      </c>
      <c r="O15744" t="s">
        <v>6762</v>
      </c>
      <c r="P15744">
        <v>2000000</v>
      </c>
      <c r="Q15744" t="s">
        <v>6636</v>
      </c>
      <c r="R15744" t="s">
        <v>6636</v>
      </c>
      <c r="S15744" s="12">
        <v>1</v>
      </c>
      <c r="T15744" s="13"/>
      <c r="U15744" t="s">
        <v>6636</v>
      </c>
    </row>
    <row r="15745" spans="1:21" x14ac:dyDescent="0.25">
      <c r="A15745" t="s">
        <v>6614</v>
      </c>
      <c r="B15745" s="12"/>
      <c r="C15745" t="s">
        <v>19659</v>
      </c>
      <c r="D15745" s="11">
        <v>46218</v>
      </c>
      <c r="E15745" t="s">
        <v>19660</v>
      </c>
      <c r="F15745" t="s">
        <v>6617</v>
      </c>
      <c r="G15745" t="s">
        <v>6636</v>
      </c>
      <c r="H15745" t="s">
        <v>77</v>
      </c>
      <c r="I15745" t="s">
        <v>6636</v>
      </c>
      <c r="J15745" t="s">
        <v>6636</v>
      </c>
      <c r="K15745" t="s">
        <v>6636</v>
      </c>
      <c r="L15745" t="s">
        <v>6636</v>
      </c>
      <c r="M15745" t="s">
        <v>19661</v>
      </c>
      <c r="N15745" t="s">
        <v>6761</v>
      </c>
      <c r="O15745" t="s">
        <v>6762</v>
      </c>
      <c r="P15745">
        <v>2500000</v>
      </c>
      <c r="Q15745" t="s">
        <v>6636</v>
      </c>
      <c r="R15745" t="s">
        <v>6636</v>
      </c>
      <c r="S15745" s="12">
        <v>1</v>
      </c>
      <c r="T15745" s="13"/>
      <c r="U15745" t="s">
        <v>6636</v>
      </c>
    </row>
    <row r="15746" spans="1:21" x14ac:dyDescent="0.25">
      <c r="A15746" t="s">
        <v>6614</v>
      </c>
      <c r="B15746" s="12"/>
      <c r="C15746" t="s">
        <v>19662</v>
      </c>
      <c r="D15746" s="11">
        <v>46218</v>
      </c>
      <c r="E15746" t="s">
        <v>19663</v>
      </c>
      <c r="F15746" t="s">
        <v>6617</v>
      </c>
      <c r="G15746" t="s">
        <v>6636</v>
      </c>
      <c r="H15746" t="s">
        <v>77</v>
      </c>
      <c r="I15746" t="s">
        <v>6636</v>
      </c>
      <c r="J15746" t="s">
        <v>6636</v>
      </c>
      <c r="K15746" t="s">
        <v>6636</v>
      </c>
      <c r="L15746" t="s">
        <v>6636</v>
      </c>
      <c r="M15746" t="s">
        <v>19664</v>
      </c>
      <c r="N15746" t="s">
        <v>6761</v>
      </c>
      <c r="O15746" t="s">
        <v>6771</v>
      </c>
      <c r="P15746">
        <v>2130000</v>
      </c>
      <c r="Q15746" t="s">
        <v>6867</v>
      </c>
      <c r="R15746" t="s">
        <v>6911</v>
      </c>
      <c r="S15746" s="12">
        <v>1</v>
      </c>
      <c r="T15746" s="13"/>
      <c r="U15746" t="s">
        <v>6636</v>
      </c>
    </row>
    <row r="15747" spans="1:21" x14ac:dyDescent="0.25">
      <c r="A15747" t="s">
        <v>6614</v>
      </c>
      <c r="B15747" s="12"/>
      <c r="C15747" t="s">
        <v>19665</v>
      </c>
      <c r="D15747" s="11">
        <v>46218</v>
      </c>
      <c r="E15747" t="s">
        <v>19666</v>
      </c>
      <c r="F15747" t="s">
        <v>6617</v>
      </c>
      <c r="G15747" t="s">
        <v>6636</v>
      </c>
      <c r="H15747" t="s">
        <v>77</v>
      </c>
      <c r="I15747" t="s">
        <v>6636</v>
      </c>
      <c r="J15747" t="s">
        <v>6636</v>
      </c>
      <c r="K15747" t="s">
        <v>6636</v>
      </c>
      <c r="L15747" t="s">
        <v>6636</v>
      </c>
      <c r="M15747" t="s">
        <v>19667</v>
      </c>
      <c r="N15747" t="s">
        <v>7202</v>
      </c>
      <c r="O15747" t="s">
        <v>7203</v>
      </c>
      <c r="P15747">
        <v>2700000</v>
      </c>
      <c r="Q15747" t="s">
        <v>6636</v>
      </c>
      <c r="R15747" t="s">
        <v>6636</v>
      </c>
      <c r="S15747" s="12">
        <v>1</v>
      </c>
      <c r="T15747" s="13"/>
      <c r="U15747" t="s">
        <v>6636</v>
      </c>
    </row>
    <row r="15748" spans="1:21" x14ac:dyDescent="0.25">
      <c r="A15748" t="s">
        <v>6614</v>
      </c>
      <c r="B15748" s="12"/>
      <c r="C15748" t="s">
        <v>19668</v>
      </c>
      <c r="D15748" s="11">
        <v>46219</v>
      </c>
      <c r="E15748" t="s">
        <v>19669</v>
      </c>
      <c r="F15748" t="s">
        <v>6617</v>
      </c>
      <c r="G15748" t="s">
        <v>6636</v>
      </c>
      <c r="H15748" t="s">
        <v>77</v>
      </c>
      <c r="I15748" t="s">
        <v>6636</v>
      </c>
      <c r="J15748" t="s">
        <v>6636</v>
      </c>
      <c r="K15748" t="s">
        <v>6636</v>
      </c>
      <c r="L15748" t="s">
        <v>6636</v>
      </c>
      <c r="M15748" t="s">
        <v>19670</v>
      </c>
      <c r="N15748" t="s">
        <v>7202</v>
      </c>
      <c r="O15748" t="s">
        <v>7255</v>
      </c>
      <c r="P15748">
        <v>2970000</v>
      </c>
      <c r="Q15748" t="s">
        <v>6636</v>
      </c>
      <c r="R15748" t="s">
        <v>6636</v>
      </c>
      <c r="S15748" s="12">
        <v>1</v>
      </c>
      <c r="T15748" s="13"/>
      <c r="U15748" t="s">
        <v>6636</v>
      </c>
    </row>
    <row r="15749" spans="1:21" x14ac:dyDescent="0.25">
      <c r="A15749" t="s">
        <v>6637</v>
      </c>
      <c r="B15749" s="12">
        <v>42799</v>
      </c>
      <c r="C15749" t="s">
        <v>9462</v>
      </c>
      <c r="D15749" s="11">
        <v>46206.583680555603</v>
      </c>
      <c r="E15749" t="s">
        <v>9463</v>
      </c>
      <c r="F15749" t="s">
        <v>6617</v>
      </c>
      <c r="G15749" t="s">
        <v>9464</v>
      </c>
      <c r="H15749" t="s">
        <v>19671</v>
      </c>
      <c r="I15749" t="s">
        <v>55</v>
      </c>
      <c r="J15749" t="s">
        <v>44</v>
      </c>
      <c r="K15749" t="s">
        <v>19672</v>
      </c>
      <c r="L15749" t="s">
        <v>19673</v>
      </c>
      <c r="M15749" t="s">
        <v>19674</v>
      </c>
      <c r="N15749" t="s">
        <v>6761</v>
      </c>
      <c r="O15749" t="s">
        <v>7185</v>
      </c>
      <c r="P15749">
        <v>4449000</v>
      </c>
      <c r="Q15749" t="s">
        <v>6636</v>
      </c>
      <c r="R15749" t="s">
        <v>6636</v>
      </c>
      <c r="S15749" s="12"/>
      <c r="T15749" s="13"/>
      <c r="U15749" t="s">
        <v>6629</v>
      </c>
    </row>
    <row r="15750" spans="1:21" x14ac:dyDescent="0.25">
      <c r="A15750" t="s">
        <v>6637</v>
      </c>
      <c r="B15750" s="12">
        <v>42799</v>
      </c>
      <c r="C15750" t="s">
        <v>9462</v>
      </c>
      <c r="D15750" s="11">
        <v>46206.583680555603</v>
      </c>
      <c r="E15750" t="s">
        <v>9463</v>
      </c>
      <c r="F15750" t="s">
        <v>6617</v>
      </c>
      <c r="G15750" t="s">
        <v>9466</v>
      </c>
      <c r="H15750" t="s">
        <v>19671</v>
      </c>
      <c r="I15750" t="s">
        <v>55</v>
      </c>
      <c r="J15750" t="s">
        <v>44</v>
      </c>
      <c r="K15750" t="s">
        <v>19672</v>
      </c>
      <c r="L15750" t="s">
        <v>19673</v>
      </c>
      <c r="M15750" t="s">
        <v>19674</v>
      </c>
      <c r="N15750" t="s">
        <v>6761</v>
      </c>
      <c r="O15750" t="s">
        <v>7185</v>
      </c>
      <c r="P15750">
        <v>4449000</v>
      </c>
      <c r="Q15750" t="s">
        <v>6636</v>
      </c>
      <c r="R15750" t="s">
        <v>6636</v>
      </c>
      <c r="S15750" s="12"/>
      <c r="T15750" s="13"/>
      <c r="U15750" t="s">
        <v>6629</v>
      </c>
    </row>
    <row r="15751" spans="1:21" x14ac:dyDescent="0.25">
      <c r="A15751" t="s">
        <v>6619</v>
      </c>
      <c r="B15751" s="12">
        <v>42799</v>
      </c>
      <c r="C15751" t="s">
        <v>9462</v>
      </c>
      <c r="D15751" s="11">
        <v>46206.870995370402</v>
      </c>
      <c r="E15751" t="s">
        <v>9463</v>
      </c>
      <c r="F15751" t="s">
        <v>6617</v>
      </c>
      <c r="G15751" t="s">
        <v>9464</v>
      </c>
      <c r="H15751" t="s">
        <v>19671</v>
      </c>
      <c r="I15751" t="s">
        <v>55</v>
      </c>
      <c r="J15751" t="s">
        <v>44</v>
      </c>
      <c r="K15751" t="s">
        <v>19672</v>
      </c>
      <c r="L15751" t="s">
        <v>19673</v>
      </c>
      <c r="M15751" t="s">
        <v>19674</v>
      </c>
      <c r="N15751" t="s">
        <v>6761</v>
      </c>
      <c r="O15751" t="s">
        <v>7185</v>
      </c>
      <c r="P15751">
        <v>4449000</v>
      </c>
      <c r="Q15751" t="s">
        <v>6636</v>
      </c>
      <c r="R15751" t="s">
        <v>6636</v>
      </c>
      <c r="S15751" s="12"/>
      <c r="T15751" s="13"/>
      <c r="U15751" t="s">
        <v>6629</v>
      </c>
    </row>
    <row r="15752" spans="1:21" x14ac:dyDescent="0.25">
      <c r="A15752" t="s">
        <v>6619</v>
      </c>
      <c r="B15752" s="12">
        <v>42799</v>
      </c>
      <c r="C15752" t="s">
        <v>9462</v>
      </c>
      <c r="D15752" s="11">
        <v>46206.870995370402</v>
      </c>
      <c r="E15752" t="s">
        <v>9463</v>
      </c>
      <c r="F15752" t="s">
        <v>6617</v>
      </c>
      <c r="G15752" t="s">
        <v>9466</v>
      </c>
      <c r="H15752" t="s">
        <v>19671</v>
      </c>
      <c r="I15752" t="s">
        <v>55</v>
      </c>
      <c r="J15752" t="s">
        <v>44</v>
      </c>
      <c r="K15752" t="s">
        <v>19672</v>
      </c>
      <c r="L15752" t="s">
        <v>19673</v>
      </c>
      <c r="M15752" t="s">
        <v>19674</v>
      </c>
      <c r="N15752" t="s">
        <v>6761</v>
      </c>
      <c r="O15752" t="s">
        <v>7185</v>
      </c>
      <c r="P15752">
        <v>4449000</v>
      </c>
      <c r="Q15752" t="s">
        <v>6636</v>
      </c>
      <c r="R15752" t="s">
        <v>6636</v>
      </c>
      <c r="S15752" s="12"/>
      <c r="T15752" s="13"/>
      <c r="U15752" t="s">
        <v>6629</v>
      </c>
    </row>
    <row r="15753" spans="1:21" x14ac:dyDescent="0.25">
      <c r="A15753" t="s">
        <v>6637</v>
      </c>
      <c r="B15753" s="12">
        <v>42918</v>
      </c>
      <c r="C15753" t="s">
        <v>13348</v>
      </c>
      <c r="D15753" s="11">
        <v>46209.324421296304</v>
      </c>
      <c r="E15753" t="s">
        <v>13349</v>
      </c>
      <c r="F15753" t="s">
        <v>6617</v>
      </c>
      <c r="G15753" t="s">
        <v>19675</v>
      </c>
      <c r="H15753" t="s">
        <v>19671</v>
      </c>
      <c r="I15753" t="s">
        <v>65</v>
      </c>
      <c r="J15753" t="s">
        <v>67</v>
      </c>
      <c r="K15753" t="s">
        <v>19676</v>
      </c>
      <c r="L15753" t="s">
        <v>19677</v>
      </c>
      <c r="M15753" t="s">
        <v>19678</v>
      </c>
      <c r="N15753" t="s">
        <v>7469</v>
      </c>
      <c r="O15753" t="s">
        <v>7933</v>
      </c>
      <c r="P15753">
        <v>3865000</v>
      </c>
      <c r="Q15753" t="s">
        <v>6778</v>
      </c>
      <c r="R15753" t="s">
        <v>6779</v>
      </c>
      <c r="S15753" s="12"/>
      <c r="T15753" s="13"/>
      <c r="U15753" t="s">
        <v>10382</v>
      </c>
    </row>
    <row r="15754" spans="1:21" x14ac:dyDescent="0.25">
      <c r="A15754" t="s">
        <v>6637</v>
      </c>
      <c r="B15754" s="12">
        <v>42918</v>
      </c>
      <c r="C15754" t="s">
        <v>13348</v>
      </c>
      <c r="D15754" s="11">
        <v>46209.324421296304</v>
      </c>
      <c r="E15754" t="s">
        <v>13349</v>
      </c>
      <c r="F15754" t="s">
        <v>6617</v>
      </c>
      <c r="G15754" t="s">
        <v>7027</v>
      </c>
      <c r="H15754" t="s">
        <v>19671</v>
      </c>
      <c r="I15754" t="s">
        <v>65</v>
      </c>
      <c r="J15754" t="s">
        <v>67</v>
      </c>
      <c r="K15754" t="s">
        <v>19676</v>
      </c>
      <c r="L15754" t="s">
        <v>19677</v>
      </c>
      <c r="M15754" t="s">
        <v>19678</v>
      </c>
      <c r="N15754" t="s">
        <v>7469</v>
      </c>
      <c r="O15754" t="s">
        <v>7933</v>
      </c>
      <c r="P15754">
        <v>3865000</v>
      </c>
      <c r="Q15754" t="s">
        <v>6778</v>
      </c>
      <c r="R15754" t="s">
        <v>6779</v>
      </c>
      <c r="S15754" s="12"/>
      <c r="T15754" s="13"/>
      <c r="U15754" t="s">
        <v>10382</v>
      </c>
    </row>
    <row r="15755" spans="1:21" x14ac:dyDescent="0.25">
      <c r="A15755" t="s">
        <v>6619</v>
      </c>
      <c r="B15755" s="12">
        <v>42918</v>
      </c>
      <c r="C15755" t="s">
        <v>13348</v>
      </c>
      <c r="D15755" s="11">
        <v>46210.578750000001</v>
      </c>
      <c r="E15755" t="s">
        <v>13349</v>
      </c>
      <c r="F15755" t="s">
        <v>6617</v>
      </c>
      <c r="G15755" t="s">
        <v>19675</v>
      </c>
      <c r="H15755" t="s">
        <v>19671</v>
      </c>
      <c r="I15755" t="s">
        <v>65</v>
      </c>
      <c r="J15755" t="s">
        <v>67</v>
      </c>
      <c r="K15755" t="s">
        <v>19676</v>
      </c>
      <c r="L15755" t="s">
        <v>19677</v>
      </c>
      <c r="M15755" t="s">
        <v>19678</v>
      </c>
      <c r="N15755" t="s">
        <v>7469</v>
      </c>
      <c r="O15755" t="s">
        <v>7933</v>
      </c>
      <c r="P15755">
        <v>3865000</v>
      </c>
      <c r="Q15755" t="s">
        <v>6778</v>
      </c>
      <c r="R15755" t="s">
        <v>6779</v>
      </c>
      <c r="S15755" s="12"/>
      <c r="T15755" s="13"/>
      <c r="U15755" t="s">
        <v>10382</v>
      </c>
    </row>
    <row r="15756" spans="1:21" x14ac:dyDescent="0.25">
      <c r="A15756" t="s">
        <v>6619</v>
      </c>
      <c r="B15756" s="12">
        <v>42918</v>
      </c>
      <c r="C15756" t="s">
        <v>13348</v>
      </c>
      <c r="D15756" s="11">
        <v>46210.578750000001</v>
      </c>
      <c r="E15756" t="s">
        <v>13349</v>
      </c>
      <c r="F15756" t="s">
        <v>6617</v>
      </c>
      <c r="G15756" t="s">
        <v>7027</v>
      </c>
      <c r="H15756" t="s">
        <v>19671</v>
      </c>
      <c r="I15756" t="s">
        <v>65</v>
      </c>
      <c r="J15756" t="s">
        <v>67</v>
      </c>
      <c r="K15756" t="s">
        <v>19676</v>
      </c>
      <c r="L15756" t="s">
        <v>19677</v>
      </c>
      <c r="M15756" t="s">
        <v>19678</v>
      </c>
      <c r="N15756" t="s">
        <v>7469</v>
      </c>
      <c r="O15756" t="s">
        <v>7933</v>
      </c>
      <c r="P15756">
        <v>3865000</v>
      </c>
      <c r="Q15756" t="s">
        <v>6778</v>
      </c>
      <c r="R15756" t="s">
        <v>6779</v>
      </c>
      <c r="S15756" s="12"/>
      <c r="T15756" s="13"/>
      <c r="U15756" t="s">
        <v>10382</v>
      </c>
    </row>
    <row r="15757" spans="1:21" x14ac:dyDescent="0.25">
      <c r="A15757" t="s">
        <v>6637</v>
      </c>
      <c r="B15757" s="12">
        <v>43173</v>
      </c>
      <c r="C15757" t="s">
        <v>14792</v>
      </c>
      <c r="D15757" s="11">
        <v>46215.799189814803</v>
      </c>
      <c r="E15757" t="s">
        <v>14793</v>
      </c>
      <c r="F15757" t="s">
        <v>6617</v>
      </c>
      <c r="G15757" t="s">
        <v>19675</v>
      </c>
      <c r="H15757" t="s">
        <v>19671</v>
      </c>
      <c r="I15757" t="s">
        <v>65</v>
      </c>
      <c r="J15757" t="s">
        <v>9067</v>
      </c>
      <c r="K15757" t="s">
        <v>19679</v>
      </c>
      <c r="L15757" t="s">
        <v>19677</v>
      </c>
      <c r="M15757" t="s">
        <v>19680</v>
      </c>
      <c r="N15757" t="s">
        <v>7469</v>
      </c>
      <c r="O15757" t="s">
        <v>9605</v>
      </c>
      <c r="P15757">
        <v>2259000</v>
      </c>
      <c r="Q15757" t="s">
        <v>6636</v>
      </c>
      <c r="R15757" t="s">
        <v>6636</v>
      </c>
      <c r="S15757" s="12"/>
      <c r="T15757" s="13"/>
      <c r="U15757" t="s">
        <v>6636</v>
      </c>
    </row>
    <row r="15758" spans="1:21" x14ac:dyDescent="0.25">
      <c r="A15758" t="s">
        <v>6637</v>
      </c>
      <c r="B15758" s="12">
        <v>43173</v>
      </c>
      <c r="C15758" t="s">
        <v>14792</v>
      </c>
      <c r="D15758" s="11">
        <v>46215.799189814803</v>
      </c>
      <c r="E15758" t="s">
        <v>14793</v>
      </c>
      <c r="F15758" t="s">
        <v>6617</v>
      </c>
      <c r="G15758" t="s">
        <v>7027</v>
      </c>
      <c r="H15758" t="s">
        <v>19671</v>
      </c>
      <c r="I15758" t="s">
        <v>65</v>
      </c>
      <c r="J15758" t="s">
        <v>9067</v>
      </c>
      <c r="K15758" t="s">
        <v>19679</v>
      </c>
      <c r="L15758" t="s">
        <v>19677</v>
      </c>
      <c r="M15758" t="s">
        <v>19680</v>
      </c>
      <c r="N15758" t="s">
        <v>7469</v>
      </c>
      <c r="O15758" t="s">
        <v>9605</v>
      </c>
      <c r="P15758">
        <v>2259000</v>
      </c>
      <c r="Q15758" t="s">
        <v>6636</v>
      </c>
      <c r="R15758" t="s">
        <v>6636</v>
      </c>
      <c r="S15758" s="12"/>
      <c r="T15758" s="13"/>
      <c r="U15758" t="s">
        <v>6636</v>
      </c>
    </row>
    <row r="15759" spans="1:21" x14ac:dyDescent="0.25">
      <c r="A15759" t="s">
        <v>6637</v>
      </c>
      <c r="B15759" s="12">
        <v>43159</v>
      </c>
      <c r="C15759" t="s">
        <v>19681</v>
      </c>
      <c r="D15759" s="11">
        <v>46215.831365740698</v>
      </c>
      <c r="E15759" t="s">
        <v>19682</v>
      </c>
      <c r="F15759" t="s">
        <v>6617</v>
      </c>
      <c r="G15759" t="s">
        <v>9464</v>
      </c>
      <c r="H15759" t="s">
        <v>19671</v>
      </c>
      <c r="I15759" t="s">
        <v>55</v>
      </c>
      <c r="J15759" t="s">
        <v>44</v>
      </c>
      <c r="K15759" t="s">
        <v>19683</v>
      </c>
      <c r="L15759" t="s">
        <v>19673</v>
      </c>
      <c r="M15759" t="s">
        <v>19684</v>
      </c>
      <c r="N15759" t="s">
        <v>6761</v>
      </c>
      <c r="O15759" t="s">
        <v>7185</v>
      </c>
      <c r="P15759">
        <v>4449000</v>
      </c>
      <c r="Q15759" t="s">
        <v>6636</v>
      </c>
      <c r="R15759" t="s">
        <v>6636</v>
      </c>
      <c r="S15759" s="12"/>
      <c r="T15759" s="13"/>
      <c r="U15759" t="s">
        <v>6629</v>
      </c>
    </row>
    <row r="15760" spans="1:21" x14ac:dyDescent="0.25">
      <c r="A15760" t="s">
        <v>6637</v>
      </c>
      <c r="B15760" s="12">
        <v>43159</v>
      </c>
      <c r="C15760" t="s">
        <v>19681</v>
      </c>
      <c r="D15760" s="11">
        <v>46215.831365740698</v>
      </c>
      <c r="E15760" t="s">
        <v>19682</v>
      </c>
      <c r="F15760" t="s">
        <v>6617</v>
      </c>
      <c r="G15760" t="s">
        <v>9466</v>
      </c>
      <c r="H15760" t="s">
        <v>19671</v>
      </c>
      <c r="I15760" t="s">
        <v>55</v>
      </c>
      <c r="J15760" t="s">
        <v>44</v>
      </c>
      <c r="K15760" t="s">
        <v>19683</v>
      </c>
      <c r="L15760" t="s">
        <v>19673</v>
      </c>
      <c r="M15760" t="s">
        <v>19684</v>
      </c>
      <c r="N15760" t="s">
        <v>6761</v>
      </c>
      <c r="O15760" t="s">
        <v>7185</v>
      </c>
      <c r="P15760">
        <v>4449000</v>
      </c>
      <c r="Q15760" t="s">
        <v>6636</v>
      </c>
      <c r="R15760" t="s">
        <v>6636</v>
      </c>
      <c r="S15760" s="12"/>
      <c r="T15760" s="13"/>
      <c r="U15760" t="s">
        <v>6629</v>
      </c>
    </row>
    <row r="15761" spans="1:21" x14ac:dyDescent="0.25">
      <c r="A15761" t="s">
        <v>6619</v>
      </c>
      <c r="B15761" s="12">
        <v>43159</v>
      </c>
      <c r="C15761" t="s">
        <v>19681</v>
      </c>
      <c r="D15761" s="11">
        <v>46216.421261574098</v>
      </c>
      <c r="E15761" t="s">
        <v>19682</v>
      </c>
      <c r="F15761" t="s">
        <v>6617</v>
      </c>
      <c r="G15761" t="s">
        <v>9464</v>
      </c>
      <c r="H15761" t="s">
        <v>19671</v>
      </c>
      <c r="I15761" t="s">
        <v>55</v>
      </c>
      <c r="J15761" t="s">
        <v>44</v>
      </c>
      <c r="K15761" t="s">
        <v>19683</v>
      </c>
      <c r="L15761" t="s">
        <v>19673</v>
      </c>
      <c r="M15761" t="s">
        <v>19684</v>
      </c>
      <c r="N15761" t="s">
        <v>6761</v>
      </c>
      <c r="O15761" t="s">
        <v>7185</v>
      </c>
      <c r="P15761">
        <v>4449000</v>
      </c>
      <c r="Q15761" t="s">
        <v>6636</v>
      </c>
      <c r="R15761" t="s">
        <v>6636</v>
      </c>
      <c r="S15761" s="12"/>
      <c r="T15761" s="13"/>
      <c r="U15761" t="s">
        <v>6629</v>
      </c>
    </row>
    <row r="15762" spans="1:21" x14ac:dyDescent="0.25">
      <c r="A15762" t="s">
        <v>6619</v>
      </c>
      <c r="B15762" s="12">
        <v>43159</v>
      </c>
      <c r="C15762" t="s">
        <v>19681</v>
      </c>
      <c r="D15762" s="11">
        <v>46216.421261574098</v>
      </c>
      <c r="E15762" t="s">
        <v>19682</v>
      </c>
      <c r="F15762" t="s">
        <v>6617</v>
      </c>
      <c r="G15762" t="s">
        <v>9466</v>
      </c>
      <c r="H15762" t="s">
        <v>19671</v>
      </c>
      <c r="I15762" t="s">
        <v>55</v>
      </c>
      <c r="J15762" t="s">
        <v>44</v>
      </c>
      <c r="K15762" t="s">
        <v>19683</v>
      </c>
      <c r="L15762" t="s">
        <v>19673</v>
      </c>
      <c r="M15762" t="s">
        <v>19684</v>
      </c>
      <c r="N15762" t="s">
        <v>6761</v>
      </c>
      <c r="O15762" t="s">
        <v>7185</v>
      </c>
      <c r="P15762">
        <v>4449000</v>
      </c>
      <c r="Q15762" t="s">
        <v>6636</v>
      </c>
      <c r="R15762" t="s">
        <v>6636</v>
      </c>
      <c r="S15762" s="12"/>
      <c r="T15762" s="13"/>
      <c r="U15762" t="s">
        <v>6629</v>
      </c>
    </row>
    <row r="15763" spans="1:21" x14ac:dyDescent="0.25">
      <c r="A15763" t="s">
        <v>6619</v>
      </c>
      <c r="B15763" s="12">
        <v>43165</v>
      </c>
      <c r="C15763" t="s">
        <v>19685</v>
      </c>
      <c r="D15763" s="11">
        <v>46216.4924537037</v>
      </c>
      <c r="E15763" t="s">
        <v>19686</v>
      </c>
      <c r="F15763" t="s">
        <v>6617</v>
      </c>
      <c r="G15763" t="s">
        <v>9464</v>
      </c>
      <c r="H15763" t="s">
        <v>19671</v>
      </c>
      <c r="I15763" t="s">
        <v>55</v>
      </c>
      <c r="J15763" t="s">
        <v>44</v>
      </c>
      <c r="K15763" t="s">
        <v>19687</v>
      </c>
      <c r="L15763" t="s">
        <v>19673</v>
      </c>
      <c r="M15763" t="s">
        <v>19688</v>
      </c>
      <c r="N15763" t="s">
        <v>6761</v>
      </c>
      <c r="O15763" t="s">
        <v>7185</v>
      </c>
      <c r="P15763">
        <v>4449000</v>
      </c>
      <c r="Q15763" t="s">
        <v>6636</v>
      </c>
      <c r="R15763" t="s">
        <v>6636</v>
      </c>
      <c r="S15763" s="12"/>
      <c r="T15763" s="13"/>
      <c r="U15763" t="s">
        <v>10151</v>
      </c>
    </row>
    <row r="15764" spans="1:21" x14ac:dyDescent="0.25">
      <c r="A15764" t="s">
        <v>6619</v>
      </c>
      <c r="B15764" s="12">
        <v>43165</v>
      </c>
      <c r="C15764" t="s">
        <v>19685</v>
      </c>
      <c r="D15764" s="11">
        <v>46216.4924537037</v>
      </c>
      <c r="E15764" t="s">
        <v>19686</v>
      </c>
      <c r="F15764" t="s">
        <v>6617</v>
      </c>
      <c r="G15764" t="s">
        <v>9466</v>
      </c>
      <c r="H15764" t="s">
        <v>19671</v>
      </c>
      <c r="I15764" t="s">
        <v>55</v>
      </c>
      <c r="J15764" t="s">
        <v>44</v>
      </c>
      <c r="K15764" t="s">
        <v>19687</v>
      </c>
      <c r="L15764" t="s">
        <v>19673</v>
      </c>
      <c r="M15764" t="s">
        <v>19688</v>
      </c>
      <c r="N15764" t="s">
        <v>6761</v>
      </c>
      <c r="O15764" t="s">
        <v>7185</v>
      </c>
      <c r="P15764">
        <v>4449000</v>
      </c>
      <c r="Q15764" t="s">
        <v>6636</v>
      </c>
      <c r="R15764" t="s">
        <v>6636</v>
      </c>
      <c r="S15764" s="12"/>
      <c r="T15764" s="13"/>
      <c r="U15764" t="s">
        <v>10151</v>
      </c>
    </row>
    <row r="15765" spans="1:21" x14ac:dyDescent="0.25">
      <c r="A15765" t="s">
        <v>6637</v>
      </c>
      <c r="B15765" s="12">
        <v>43165</v>
      </c>
      <c r="C15765" t="s">
        <v>19685</v>
      </c>
      <c r="D15765" s="11">
        <v>46216.503634259301</v>
      </c>
      <c r="E15765" t="s">
        <v>19686</v>
      </c>
      <c r="F15765" t="s">
        <v>6617</v>
      </c>
      <c r="G15765" t="s">
        <v>9464</v>
      </c>
      <c r="H15765" t="s">
        <v>19671</v>
      </c>
      <c r="I15765" t="s">
        <v>55</v>
      </c>
      <c r="J15765" t="s">
        <v>44</v>
      </c>
      <c r="K15765" t="s">
        <v>19687</v>
      </c>
      <c r="L15765" t="s">
        <v>19673</v>
      </c>
      <c r="M15765" t="s">
        <v>19688</v>
      </c>
      <c r="N15765" t="s">
        <v>6761</v>
      </c>
      <c r="O15765" t="s">
        <v>7185</v>
      </c>
      <c r="P15765">
        <v>4449000</v>
      </c>
      <c r="Q15765" t="s">
        <v>6636</v>
      </c>
      <c r="R15765" t="s">
        <v>6636</v>
      </c>
      <c r="S15765" s="12"/>
      <c r="T15765" s="13"/>
      <c r="U15765" t="s">
        <v>10151</v>
      </c>
    </row>
    <row r="15766" spans="1:21" x14ac:dyDescent="0.25">
      <c r="A15766" t="s">
        <v>6637</v>
      </c>
      <c r="B15766" s="12">
        <v>43165</v>
      </c>
      <c r="C15766" t="s">
        <v>19685</v>
      </c>
      <c r="D15766" s="11">
        <v>46216.503634259301</v>
      </c>
      <c r="E15766" t="s">
        <v>19686</v>
      </c>
      <c r="F15766" t="s">
        <v>6617</v>
      </c>
      <c r="G15766" t="s">
        <v>9466</v>
      </c>
      <c r="H15766" t="s">
        <v>19671</v>
      </c>
      <c r="I15766" t="s">
        <v>55</v>
      </c>
      <c r="J15766" t="s">
        <v>44</v>
      </c>
      <c r="K15766" t="s">
        <v>19687</v>
      </c>
      <c r="L15766" t="s">
        <v>19673</v>
      </c>
      <c r="M15766" t="s">
        <v>19688</v>
      </c>
      <c r="N15766" t="s">
        <v>6761</v>
      </c>
      <c r="O15766" t="s">
        <v>7185</v>
      </c>
      <c r="P15766">
        <v>4449000</v>
      </c>
      <c r="Q15766" t="s">
        <v>6636</v>
      </c>
      <c r="R15766" t="s">
        <v>6636</v>
      </c>
      <c r="S15766" s="12"/>
      <c r="T15766" s="13"/>
      <c r="U15766" t="s">
        <v>10151</v>
      </c>
    </row>
    <row r="15767" spans="1:21" x14ac:dyDescent="0.25">
      <c r="A15767" t="s">
        <v>6619</v>
      </c>
      <c r="B15767" s="12">
        <v>43173</v>
      </c>
      <c r="C15767" t="s">
        <v>14792</v>
      </c>
      <c r="D15767" s="11">
        <v>46216.5772685185</v>
      </c>
      <c r="E15767" t="s">
        <v>14793</v>
      </c>
      <c r="F15767" t="s">
        <v>6617</v>
      </c>
      <c r="G15767" t="s">
        <v>19675</v>
      </c>
      <c r="H15767" t="s">
        <v>19671</v>
      </c>
      <c r="I15767" t="s">
        <v>65</v>
      </c>
      <c r="J15767" t="s">
        <v>9067</v>
      </c>
      <c r="K15767" t="s">
        <v>19679</v>
      </c>
      <c r="L15767" t="s">
        <v>19677</v>
      </c>
      <c r="M15767" t="s">
        <v>19680</v>
      </c>
      <c r="N15767" t="s">
        <v>7469</v>
      </c>
      <c r="O15767" t="s">
        <v>9605</v>
      </c>
      <c r="P15767">
        <v>2259000</v>
      </c>
      <c r="Q15767" t="s">
        <v>6636</v>
      </c>
      <c r="R15767" t="s">
        <v>6636</v>
      </c>
      <c r="S15767" s="12"/>
      <c r="T15767" s="13"/>
      <c r="U15767" t="s">
        <v>6636</v>
      </c>
    </row>
    <row r="15768" spans="1:21" x14ac:dyDescent="0.25">
      <c r="A15768" t="s">
        <v>6619</v>
      </c>
      <c r="B15768" s="12">
        <v>43173</v>
      </c>
      <c r="C15768" t="s">
        <v>14792</v>
      </c>
      <c r="D15768" s="11">
        <v>46216.5772685185</v>
      </c>
      <c r="E15768" t="s">
        <v>14793</v>
      </c>
      <c r="F15768" t="s">
        <v>6617</v>
      </c>
      <c r="G15768" t="s">
        <v>7027</v>
      </c>
      <c r="H15768" t="s">
        <v>19671</v>
      </c>
      <c r="I15768" t="s">
        <v>65</v>
      </c>
      <c r="J15768" t="s">
        <v>9067</v>
      </c>
      <c r="K15768" t="s">
        <v>19679</v>
      </c>
      <c r="L15768" t="s">
        <v>19677</v>
      </c>
      <c r="M15768" t="s">
        <v>19680</v>
      </c>
      <c r="N15768" t="s">
        <v>7469</v>
      </c>
      <c r="O15768" t="s">
        <v>9605</v>
      </c>
      <c r="P15768">
        <v>2259000</v>
      </c>
      <c r="Q15768" t="s">
        <v>6636</v>
      </c>
      <c r="R15768" t="s">
        <v>6636</v>
      </c>
      <c r="S15768" s="12"/>
      <c r="T15768" s="13"/>
      <c r="U15768" t="s">
        <v>6636</v>
      </c>
    </row>
    <row r="15769" spans="1:21" x14ac:dyDescent="0.25">
      <c r="A15769" t="s">
        <v>6637</v>
      </c>
      <c r="B15769" s="12">
        <v>43293</v>
      </c>
      <c r="C15769" t="s">
        <v>19689</v>
      </c>
      <c r="D15769" s="11">
        <v>46217.767592592601</v>
      </c>
      <c r="E15769" t="s">
        <v>19690</v>
      </c>
      <c r="F15769" t="s">
        <v>6617</v>
      </c>
      <c r="G15769" t="s">
        <v>9464</v>
      </c>
      <c r="H15769" t="s">
        <v>19671</v>
      </c>
      <c r="I15769" t="s">
        <v>55</v>
      </c>
      <c r="J15769" t="s">
        <v>44</v>
      </c>
      <c r="K15769" t="s">
        <v>19691</v>
      </c>
      <c r="L15769" t="s">
        <v>19673</v>
      </c>
      <c r="M15769" t="s">
        <v>19692</v>
      </c>
      <c r="N15769" t="s">
        <v>6761</v>
      </c>
      <c r="O15769" t="s">
        <v>6762</v>
      </c>
      <c r="P15769">
        <v>2759900</v>
      </c>
      <c r="Q15769" t="s">
        <v>6778</v>
      </c>
      <c r="R15769" t="s">
        <v>6911</v>
      </c>
      <c r="S15769" s="12"/>
      <c r="T15769" s="13"/>
      <c r="U15769" t="s">
        <v>6629</v>
      </c>
    </row>
    <row r="15770" spans="1:21" x14ac:dyDescent="0.25">
      <c r="A15770" t="s">
        <v>6637</v>
      </c>
      <c r="B15770" s="12">
        <v>43293</v>
      </c>
      <c r="C15770" t="s">
        <v>19689</v>
      </c>
      <c r="D15770" s="11">
        <v>46217.767592592601</v>
      </c>
      <c r="E15770" t="s">
        <v>19690</v>
      </c>
      <c r="F15770" t="s">
        <v>6617</v>
      </c>
      <c r="G15770" t="s">
        <v>9466</v>
      </c>
      <c r="H15770" t="s">
        <v>19671</v>
      </c>
      <c r="I15770" t="s">
        <v>55</v>
      </c>
      <c r="J15770" t="s">
        <v>44</v>
      </c>
      <c r="K15770" t="s">
        <v>19691</v>
      </c>
      <c r="L15770" t="s">
        <v>19673</v>
      </c>
      <c r="M15770" t="s">
        <v>19692</v>
      </c>
      <c r="N15770" t="s">
        <v>6761</v>
      </c>
      <c r="O15770" t="s">
        <v>6762</v>
      </c>
      <c r="P15770">
        <v>2759900</v>
      </c>
      <c r="Q15770" t="s">
        <v>6778</v>
      </c>
      <c r="R15770" t="s">
        <v>6911</v>
      </c>
      <c r="S15770" s="12"/>
      <c r="T15770" s="13"/>
      <c r="U15770" t="s">
        <v>6629</v>
      </c>
    </row>
    <row r="15771" spans="1:21" x14ac:dyDescent="0.25">
      <c r="A15771" t="s">
        <v>6619</v>
      </c>
      <c r="B15771" s="12">
        <v>43293</v>
      </c>
      <c r="C15771" t="s">
        <v>19689</v>
      </c>
      <c r="D15771" s="11">
        <v>46218.675405092603</v>
      </c>
      <c r="E15771" t="s">
        <v>19690</v>
      </c>
      <c r="F15771" t="s">
        <v>6617</v>
      </c>
      <c r="G15771" t="s">
        <v>9464</v>
      </c>
      <c r="H15771" t="s">
        <v>19671</v>
      </c>
      <c r="I15771" t="s">
        <v>55</v>
      </c>
      <c r="J15771" t="s">
        <v>44</v>
      </c>
      <c r="K15771" t="s">
        <v>19691</v>
      </c>
      <c r="L15771" t="s">
        <v>19673</v>
      </c>
      <c r="M15771" t="s">
        <v>19692</v>
      </c>
      <c r="N15771" t="s">
        <v>6761</v>
      </c>
      <c r="O15771" t="s">
        <v>6762</v>
      </c>
      <c r="P15771">
        <v>2759900</v>
      </c>
      <c r="Q15771" t="s">
        <v>6778</v>
      </c>
      <c r="R15771" t="s">
        <v>6911</v>
      </c>
      <c r="S15771" s="12"/>
      <c r="T15771" s="13"/>
      <c r="U15771" t="s">
        <v>6629</v>
      </c>
    </row>
    <row r="15772" spans="1:21" x14ac:dyDescent="0.25">
      <c r="A15772" t="s">
        <v>6619</v>
      </c>
      <c r="B15772" s="12">
        <v>43293</v>
      </c>
      <c r="C15772" t="s">
        <v>19689</v>
      </c>
      <c r="D15772" s="11">
        <v>46218.675405092603</v>
      </c>
      <c r="E15772" t="s">
        <v>19690</v>
      </c>
      <c r="F15772" t="s">
        <v>6617</v>
      </c>
      <c r="G15772" t="s">
        <v>9466</v>
      </c>
      <c r="H15772" t="s">
        <v>19671</v>
      </c>
      <c r="I15772" t="s">
        <v>55</v>
      </c>
      <c r="J15772" t="s">
        <v>44</v>
      </c>
      <c r="K15772" t="s">
        <v>19691</v>
      </c>
      <c r="L15772" t="s">
        <v>19673</v>
      </c>
      <c r="M15772" t="s">
        <v>19692</v>
      </c>
      <c r="N15772" t="s">
        <v>6761</v>
      </c>
      <c r="O15772" t="s">
        <v>6762</v>
      </c>
      <c r="P15772">
        <v>2759900</v>
      </c>
      <c r="Q15772" t="s">
        <v>6778</v>
      </c>
      <c r="R15772" t="s">
        <v>6911</v>
      </c>
      <c r="S15772" s="12"/>
      <c r="T15772" s="13"/>
      <c r="U15772" t="s">
        <v>6629</v>
      </c>
    </row>
    <row r="15773" spans="1:21" x14ac:dyDescent="0.25">
      <c r="A15773" t="s">
        <v>6637</v>
      </c>
      <c r="B15773" s="12">
        <v>43393</v>
      </c>
      <c r="C15773" t="s">
        <v>19693</v>
      </c>
      <c r="D15773" s="11">
        <v>46220.736458333296</v>
      </c>
      <c r="E15773" t="s">
        <v>19694</v>
      </c>
      <c r="F15773" t="s">
        <v>6617</v>
      </c>
      <c r="G15773" t="s">
        <v>9464</v>
      </c>
      <c r="H15773" t="s">
        <v>19671</v>
      </c>
      <c r="I15773" t="s">
        <v>55</v>
      </c>
      <c r="J15773" t="s">
        <v>44</v>
      </c>
      <c r="K15773" t="s">
        <v>19695</v>
      </c>
      <c r="L15773" t="s">
        <v>19673</v>
      </c>
      <c r="M15773" t="s">
        <v>19696</v>
      </c>
      <c r="N15773" t="s">
        <v>6761</v>
      </c>
      <c r="O15773" t="s">
        <v>6762</v>
      </c>
      <c r="P15773">
        <v>2759900</v>
      </c>
      <c r="Q15773" t="s">
        <v>6636</v>
      </c>
      <c r="R15773" t="s">
        <v>6636</v>
      </c>
      <c r="S15773" s="12"/>
      <c r="T15773" s="13"/>
      <c r="U15773" t="s">
        <v>6629</v>
      </c>
    </row>
    <row r="15774" spans="1:21" x14ac:dyDescent="0.25">
      <c r="A15774" t="s">
        <v>6637</v>
      </c>
      <c r="B15774" s="12">
        <v>43393</v>
      </c>
      <c r="C15774" t="s">
        <v>19693</v>
      </c>
      <c r="D15774" s="11">
        <v>46220.736458333296</v>
      </c>
      <c r="E15774" t="s">
        <v>19694</v>
      </c>
      <c r="F15774" t="s">
        <v>6617</v>
      </c>
      <c r="G15774" t="s">
        <v>9466</v>
      </c>
      <c r="H15774" t="s">
        <v>19671</v>
      </c>
      <c r="I15774" t="s">
        <v>55</v>
      </c>
      <c r="J15774" t="s">
        <v>44</v>
      </c>
      <c r="K15774" t="s">
        <v>19695</v>
      </c>
      <c r="L15774" t="s">
        <v>19673</v>
      </c>
      <c r="M15774" t="s">
        <v>19696</v>
      </c>
      <c r="N15774" t="s">
        <v>6761</v>
      </c>
      <c r="O15774" t="s">
        <v>6762</v>
      </c>
      <c r="P15774">
        <v>2759900</v>
      </c>
      <c r="Q15774" t="s">
        <v>6636</v>
      </c>
      <c r="R15774" t="s">
        <v>6636</v>
      </c>
      <c r="S15774" s="12"/>
      <c r="T15774" s="13"/>
      <c r="U15774" t="s">
        <v>6629</v>
      </c>
    </row>
    <row r="15775" spans="1:21" x14ac:dyDescent="0.25">
      <c r="A15775" t="s">
        <v>6619</v>
      </c>
      <c r="B15775" s="12">
        <v>43393</v>
      </c>
      <c r="C15775" t="s">
        <v>19693</v>
      </c>
      <c r="D15775" s="11">
        <v>46220.8386805556</v>
      </c>
      <c r="E15775" t="s">
        <v>19694</v>
      </c>
      <c r="F15775" t="s">
        <v>6617</v>
      </c>
      <c r="G15775" t="s">
        <v>9464</v>
      </c>
      <c r="H15775" t="s">
        <v>19671</v>
      </c>
      <c r="I15775" t="s">
        <v>55</v>
      </c>
      <c r="J15775" t="s">
        <v>44</v>
      </c>
      <c r="K15775" t="s">
        <v>19695</v>
      </c>
      <c r="L15775" t="s">
        <v>19673</v>
      </c>
      <c r="M15775" t="s">
        <v>19696</v>
      </c>
      <c r="N15775" t="s">
        <v>6761</v>
      </c>
      <c r="O15775" t="s">
        <v>6762</v>
      </c>
      <c r="P15775">
        <v>2759900</v>
      </c>
      <c r="Q15775" t="s">
        <v>6636</v>
      </c>
      <c r="R15775" t="s">
        <v>6636</v>
      </c>
      <c r="S15775" s="12"/>
      <c r="T15775" s="13"/>
      <c r="U15775" t="s">
        <v>6629</v>
      </c>
    </row>
    <row r="15776" spans="1:21" x14ac:dyDescent="0.25">
      <c r="A15776" t="s">
        <v>6619</v>
      </c>
      <c r="B15776" s="12">
        <v>43393</v>
      </c>
      <c r="C15776" t="s">
        <v>19693</v>
      </c>
      <c r="D15776" s="11">
        <v>46220.8386805556</v>
      </c>
      <c r="E15776" t="s">
        <v>19694</v>
      </c>
      <c r="F15776" t="s">
        <v>6617</v>
      </c>
      <c r="G15776" t="s">
        <v>9466</v>
      </c>
      <c r="H15776" t="s">
        <v>19671</v>
      </c>
      <c r="I15776" t="s">
        <v>55</v>
      </c>
      <c r="J15776" t="s">
        <v>44</v>
      </c>
      <c r="K15776" t="s">
        <v>19695</v>
      </c>
      <c r="L15776" t="s">
        <v>19673</v>
      </c>
      <c r="M15776" t="s">
        <v>19696</v>
      </c>
      <c r="N15776" t="s">
        <v>6761</v>
      </c>
      <c r="O15776" t="s">
        <v>6762</v>
      </c>
      <c r="P15776">
        <v>2759900</v>
      </c>
      <c r="Q15776" t="s">
        <v>6636</v>
      </c>
      <c r="R15776" t="s">
        <v>6636</v>
      </c>
      <c r="S15776" s="12"/>
      <c r="T15776" s="13"/>
      <c r="U15776" t="s">
        <v>6629</v>
      </c>
    </row>
    <row r="15777" spans="1:21" x14ac:dyDescent="0.25">
      <c r="A15777" t="s">
        <v>6637</v>
      </c>
      <c r="B15777" s="12">
        <v>42758</v>
      </c>
      <c r="C15777" t="s">
        <v>19697</v>
      </c>
      <c r="D15777" s="11">
        <v>46205.513888888898</v>
      </c>
      <c r="E15777" t="s">
        <v>19698</v>
      </c>
      <c r="F15777" t="s">
        <v>6617</v>
      </c>
      <c r="G15777" t="s">
        <v>19699</v>
      </c>
      <c r="H15777" t="s">
        <v>6585</v>
      </c>
      <c r="I15777" t="s">
        <v>65</v>
      </c>
      <c r="J15777" t="s">
        <v>636</v>
      </c>
      <c r="K15777" t="s">
        <v>19700</v>
      </c>
      <c r="L15777" t="s">
        <v>19701</v>
      </c>
      <c r="M15777" t="s">
        <v>19702</v>
      </c>
      <c r="N15777" t="s">
        <v>6634</v>
      </c>
      <c r="O15777" t="s">
        <v>19703</v>
      </c>
      <c r="P15777">
        <v>5600000</v>
      </c>
      <c r="Q15777" t="s">
        <v>6636</v>
      </c>
      <c r="R15777" t="s">
        <v>6636</v>
      </c>
      <c r="S15777" s="12"/>
      <c r="T15777" s="13"/>
      <c r="U15777" t="s">
        <v>6636</v>
      </c>
    </row>
    <row r="15778" spans="1:21" x14ac:dyDescent="0.25">
      <c r="A15778" t="s">
        <v>6619</v>
      </c>
      <c r="B15778" s="12">
        <v>42758</v>
      </c>
      <c r="C15778" t="s">
        <v>19697</v>
      </c>
      <c r="D15778" s="11">
        <v>46205.797060185199</v>
      </c>
      <c r="E15778" t="s">
        <v>19698</v>
      </c>
      <c r="F15778" t="s">
        <v>6617</v>
      </c>
      <c r="G15778" t="s">
        <v>19699</v>
      </c>
      <c r="H15778" t="s">
        <v>6585</v>
      </c>
      <c r="I15778" t="s">
        <v>65</v>
      </c>
      <c r="J15778" t="s">
        <v>636</v>
      </c>
      <c r="K15778" t="s">
        <v>19700</v>
      </c>
      <c r="L15778" t="s">
        <v>19701</v>
      </c>
      <c r="M15778" t="s">
        <v>19702</v>
      </c>
      <c r="N15778" t="s">
        <v>6634</v>
      </c>
      <c r="O15778" t="s">
        <v>19703</v>
      </c>
      <c r="P15778">
        <v>5600000</v>
      </c>
      <c r="Q15778" t="s">
        <v>6636</v>
      </c>
      <c r="R15778" t="s">
        <v>6636</v>
      </c>
      <c r="S15778" s="12"/>
      <c r="T15778" s="13"/>
      <c r="U15778" t="s">
        <v>6636</v>
      </c>
    </row>
    <row r="15779" spans="1:21" x14ac:dyDescent="0.25">
      <c r="A15779" t="s">
        <v>6637</v>
      </c>
      <c r="B15779" s="12">
        <v>41087</v>
      </c>
      <c r="C15779" t="s">
        <v>19704</v>
      </c>
      <c r="D15779" s="11">
        <v>46175.270173611098</v>
      </c>
      <c r="E15779" t="s">
        <v>19705</v>
      </c>
      <c r="F15779" t="s">
        <v>6413</v>
      </c>
      <c r="G15779" t="s">
        <v>12921</v>
      </c>
      <c r="H15779" t="s">
        <v>6424</v>
      </c>
      <c r="I15779" t="s">
        <v>55</v>
      </c>
      <c r="J15779" t="s">
        <v>643</v>
      </c>
      <c r="K15779" t="s">
        <v>19706</v>
      </c>
      <c r="L15779" t="s">
        <v>19707</v>
      </c>
      <c r="M15779" t="s">
        <v>19708</v>
      </c>
      <c r="N15779" t="s">
        <v>7001</v>
      </c>
      <c r="O15779" t="s">
        <v>17398</v>
      </c>
      <c r="P15779">
        <v>639000</v>
      </c>
      <c r="Q15779" t="s">
        <v>6636</v>
      </c>
      <c r="R15779" t="s">
        <v>6636</v>
      </c>
      <c r="S15779" s="12"/>
      <c r="T15779" s="13"/>
      <c r="U15779" t="s">
        <v>7056</v>
      </c>
    </row>
    <row r="15780" spans="1:21" x14ac:dyDescent="0.25">
      <c r="A15780" t="s">
        <v>6619</v>
      </c>
      <c r="B15780" s="12">
        <v>41087</v>
      </c>
      <c r="C15780" t="s">
        <v>19704</v>
      </c>
      <c r="D15780" s="11">
        <v>46175.458437499998</v>
      </c>
      <c r="E15780" t="s">
        <v>19705</v>
      </c>
      <c r="F15780" t="s">
        <v>6413</v>
      </c>
      <c r="G15780" t="s">
        <v>12921</v>
      </c>
      <c r="H15780" t="s">
        <v>6424</v>
      </c>
      <c r="I15780" t="s">
        <v>55</v>
      </c>
      <c r="J15780" t="s">
        <v>643</v>
      </c>
      <c r="K15780" t="s">
        <v>19706</v>
      </c>
      <c r="L15780" t="s">
        <v>19707</v>
      </c>
      <c r="M15780" t="s">
        <v>19708</v>
      </c>
      <c r="N15780" t="s">
        <v>7001</v>
      </c>
      <c r="O15780" t="s">
        <v>17398</v>
      </c>
      <c r="P15780">
        <v>639000</v>
      </c>
      <c r="Q15780" t="s">
        <v>6636</v>
      </c>
      <c r="R15780" t="s">
        <v>6636</v>
      </c>
      <c r="S15780" s="12"/>
      <c r="T15780" s="13"/>
      <c r="U15780" t="s">
        <v>7056</v>
      </c>
    </row>
    <row r="15781" spans="1:21" x14ac:dyDescent="0.25">
      <c r="A15781" t="s">
        <v>6637</v>
      </c>
      <c r="B15781" s="12">
        <v>41271</v>
      </c>
      <c r="C15781" t="s">
        <v>19709</v>
      </c>
      <c r="D15781" s="11">
        <v>46178.970138888901</v>
      </c>
      <c r="E15781" t="s">
        <v>19710</v>
      </c>
      <c r="F15781" t="s">
        <v>6413</v>
      </c>
      <c r="G15781" t="s">
        <v>12921</v>
      </c>
      <c r="H15781" t="s">
        <v>6424</v>
      </c>
      <c r="I15781" t="s">
        <v>55</v>
      </c>
      <c r="J15781" t="s">
        <v>44</v>
      </c>
      <c r="K15781" t="s">
        <v>19711</v>
      </c>
      <c r="L15781" t="s">
        <v>19712</v>
      </c>
      <c r="M15781" t="s">
        <v>19713</v>
      </c>
      <c r="N15781" t="s">
        <v>9681</v>
      </c>
      <c r="O15781" t="s">
        <v>18099</v>
      </c>
      <c r="P15781">
        <v>2139000</v>
      </c>
      <c r="Q15781" t="s">
        <v>6636</v>
      </c>
      <c r="R15781" t="s">
        <v>6636</v>
      </c>
      <c r="S15781" s="12"/>
      <c r="T15781" s="13"/>
      <c r="U15781" t="s">
        <v>10498</v>
      </c>
    </row>
    <row r="15782" spans="1:21" x14ac:dyDescent="0.25">
      <c r="A15782" t="s">
        <v>6619</v>
      </c>
      <c r="B15782" s="12">
        <v>41271</v>
      </c>
      <c r="C15782" t="s">
        <v>19709</v>
      </c>
      <c r="D15782" s="11">
        <v>46179.394456018497</v>
      </c>
      <c r="E15782" t="s">
        <v>19710</v>
      </c>
      <c r="F15782" t="s">
        <v>6413</v>
      </c>
      <c r="G15782" t="s">
        <v>12921</v>
      </c>
      <c r="H15782" t="s">
        <v>6424</v>
      </c>
      <c r="I15782" t="s">
        <v>55</v>
      </c>
      <c r="J15782" t="s">
        <v>44</v>
      </c>
      <c r="K15782" t="s">
        <v>19711</v>
      </c>
      <c r="L15782" t="s">
        <v>19712</v>
      </c>
      <c r="M15782" t="s">
        <v>19713</v>
      </c>
      <c r="N15782" t="s">
        <v>9681</v>
      </c>
      <c r="O15782" t="s">
        <v>18099</v>
      </c>
      <c r="P15782">
        <v>2139000</v>
      </c>
      <c r="Q15782" t="s">
        <v>6636</v>
      </c>
      <c r="R15782" t="s">
        <v>6636</v>
      </c>
      <c r="S15782" s="12"/>
      <c r="T15782" s="13"/>
      <c r="U15782" t="s">
        <v>10498</v>
      </c>
    </row>
    <row r="15783" spans="1:21" x14ac:dyDescent="0.25">
      <c r="A15783" t="s">
        <v>6637</v>
      </c>
      <c r="B15783" s="12">
        <v>41565</v>
      </c>
      <c r="C15783" t="s">
        <v>19714</v>
      </c>
      <c r="D15783" s="11">
        <v>46184.728472222203</v>
      </c>
      <c r="E15783" t="s">
        <v>19715</v>
      </c>
      <c r="F15783" t="s">
        <v>6413</v>
      </c>
      <c r="G15783" t="s">
        <v>12921</v>
      </c>
      <c r="H15783" t="s">
        <v>6424</v>
      </c>
      <c r="I15783" t="s">
        <v>55</v>
      </c>
      <c r="J15783" t="s">
        <v>44</v>
      </c>
      <c r="K15783" t="s">
        <v>19716</v>
      </c>
      <c r="L15783" t="s">
        <v>19717</v>
      </c>
      <c r="M15783" t="s">
        <v>19718</v>
      </c>
      <c r="N15783" t="s">
        <v>7001</v>
      </c>
      <c r="O15783" t="s">
        <v>7002</v>
      </c>
      <c r="P15783">
        <v>1581000</v>
      </c>
      <c r="Q15783" t="s">
        <v>6636</v>
      </c>
      <c r="R15783" t="s">
        <v>6636</v>
      </c>
      <c r="S15783" s="12"/>
      <c r="T15783" s="13"/>
      <c r="U15783" t="s">
        <v>6636</v>
      </c>
    </row>
    <row r="15784" spans="1:21" x14ac:dyDescent="0.25">
      <c r="A15784" t="s">
        <v>6619</v>
      </c>
      <c r="B15784" s="12">
        <v>41565</v>
      </c>
      <c r="C15784" t="s">
        <v>19714</v>
      </c>
      <c r="D15784" s="11">
        <v>46184.7332060185</v>
      </c>
      <c r="E15784" t="s">
        <v>19715</v>
      </c>
      <c r="F15784" t="s">
        <v>6413</v>
      </c>
      <c r="G15784" t="s">
        <v>12921</v>
      </c>
      <c r="H15784" t="s">
        <v>6424</v>
      </c>
      <c r="I15784" t="s">
        <v>55</v>
      </c>
      <c r="J15784" t="s">
        <v>44</v>
      </c>
      <c r="K15784" t="s">
        <v>19716</v>
      </c>
      <c r="L15784" t="s">
        <v>19717</v>
      </c>
      <c r="M15784" t="s">
        <v>19718</v>
      </c>
      <c r="N15784" t="s">
        <v>7001</v>
      </c>
      <c r="O15784" t="s">
        <v>7002</v>
      </c>
      <c r="P15784">
        <v>1581000</v>
      </c>
      <c r="Q15784" t="s">
        <v>6636</v>
      </c>
      <c r="R15784" t="s">
        <v>6636</v>
      </c>
      <c r="S15784" s="12"/>
      <c r="T15784" s="13"/>
      <c r="U15784" t="s">
        <v>6636</v>
      </c>
    </row>
    <row r="15785" spans="1:21" x14ac:dyDescent="0.25">
      <c r="A15785" t="s">
        <v>6637</v>
      </c>
      <c r="B15785" s="12">
        <v>42180</v>
      </c>
      <c r="C15785" t="s">
        <v>19719</v>
      </c>
      <c r="D15785" s="11">
        <v>46194.527951388904</v>
      </c>
      <c r="E15785" t="s">
        <v>19720</v>
      </c>
      <c r="F15785" t="s">
        <v>6413</v>
      </c>
      <c r="G15785" t="s">
        <v>12921</v>
      </c>
      <c r="H15785" t="s">
        <v>6424</v>
      </c>
      <c r="I15785" t="s">
        <v>6623</v>
      </c>
      <c r="J15785" t="s">
        <v>11415</v>
      </c>
      <c r="K15785" t="s">
        <v>19721</v>
      </c>
      <c r="L15785" t="s">
        <v>19722</v>
      </c>
      <c r="M15785" t="s">
        <v>19723</v>
      </c>
      <c r="N15785" t="s">
        <v>7023</v>
      </c>
      <c r="O15785" t="s">
        <v>7024</v>
      </c>
      <c r="P15785">
        <v>1299000</v>
      </c>
      <c r="Q15785" t="s">
        <v>6636</v>
      </c>
      <c r="R15785" t="s">
        <v>6636</v>
      </c>
      <c r="S15785" s="12"/>
      <c r="T15785" s="13"/>
      <c r="U15785" t="s">
        <v>6636</v>
      </c>
    </row>
    <row r="15786" spans="1:21" x14ac:dyDescent="0.25">
      <c r="A15786" t="s">
        <v>6619</v>
      </c>
      <c r="B15786" s="12">
        <v>42180</v>
      </c>
      <c r="C15786" t="s">
        <v>19719</v>
      </c>
      <c r="D15786" s="11">
        <v>46194.571770833303</v>
      </c>
      <c r="E15786" t="s">
        <v>19720</v>
      </c>
      <c r="F15786" t="s">
        <v>6413</v>
      </c>
      <c r="G15786" t="s">
        <v>12921</v>
      </c>
      <c r="H15786" t="s">
        <v>6424</v>
      </c>
      <c r="I15786" t="s">
        <v>6623</v>
      </c>
      <c r="J15786" t="s">
        <v>11415</v>
      </c>
      <c r="K15786" t="s">
        <v>19721</v>
      </c>
      <c r="L15786" t="s">
        <v>19722</v>
      </c>
      <c r="M15786" t="s">
        <v>19723</v>
      </c>
      <c r="N15786" t="s">
        <v>7023</v>
      </c>
      <c r="O15786" t="s">
        <v>7024</v>
      </c>
      <c r="P15786">
        <v>1299000</v>
      </c>
      <c r="Q15786" t="s">
        <v>6636</v>
      </c>
      <c r="R15786" t="s">
        <v>6636</v>
      </c>
      <c r="S15786" s="12"/>
      <c r="T15786" s="13"/>
      <c r="U15786" t="s">
        <v>6636</v>
      </c>
    </row>
    <row r="15787" spans="1:21" x14ac:dyDescent="0.25">
      <c r="A15787" t="s">
        <v>6637</v>
      </c>
      <c r="B15787" s="12">
        <v>42209</v>
      </c>
      <c r="C15787" t="s">
        <v>19724</v>
      </c>
      <c r="D15787" s="11">
        <v>46194.723726851902</v>
      </c>
      <c r="E15787" t="s">
        <v>19725</v>
      </c>
      <c r="F15787" t="s">
        <v>6413</v>
      </c>
      <c r="G15787" t="s">
        <v>12921</v>
      </c>
      <c r="H15787" t="s">
        <v>6424</v>
      </c>
      <c r="I15787" t="s">
        <v>65</v>
      </c>
      <c r="J15787" t="s">
        <v>219</v>
      </c>
      <c r="K15787" t="s">
        <v>19726</v>
      </c>
      <c r="L15787" t="s">
        <v>19727</v>
      </c>
      <c r="M15787" t="s">
        <v>19728</v>
      </c>
      <c r="N15787" t="s">
        <v>9681</v>
      </c>
      <c r="O15787" t="s">
        <v>9682</v>
      </c>
      <c r="P15787">
        <v>4640000</v>
      </c>
      <c r="Q15787" t="s">
        <v>6636</v>
      </c>
      <c r="R15787" t="s">
        <v>6636</v>
      </c>
      <c r="S15787" s="12"/>
      <c r="T15787" s="13"/>
      <c r="U15787" t="s">
        <v>6671</v>
      </c>
    </row>
    <row r="15788" spans="1:21" x14ac:dyDescent="0.25">
      <c r="A15788" t="s">
        <v>6619</v>
      </c>
      <c r="B15788" s="12">
        <v>42209</v>
      </c>
      <c r="C15788" t="s">
        <v>19724</v>
      </c>
      <c r="D15788" s="11">
        <v>46194.7730324074</v>
      </c>
      <c r="E15788" t="s">
        <v>19725</v>
      </c>
      <c r="F15788" t="s">
        <v>6413</v>
      </c>
      <c r="G15788" t="s">
        <v>12921</v>
      </c>
      <c r="H15788" t="s">
        <v>6424</v>
      </c>
      <c r="I15788" t="s">
        <v>65</v>
      </c>
      <c r="J15788" t="s">
        <v>219</v>
      </c>
      <c r="K15788" t="s">
        <v>19726</v>
      </c>
      <c r="L15788" t="s">
        <v>19727</v>
      </c>
      <c r="M15788" t="s">
        <v>19728</v>
      </c>
      <c r="N15788" t="s">
        <v>9681</v>
      </c>
      <c r="O15788" t="s">
        <v>9682</v>
      </c>
      <c r="P15788">
        <v>4640000</v>
      </c>
      <c r="Q15788" t="s">
        <v>6636</v>
      </c>
      <c r="R15788" t="s">
        <v>6636</v>
      </c>
      <c r="S15788" s="12"/>
      <c r="T15788" s="13"/>
      <c r="U15788" t="s">
        <v>6671</v>
      </c>
    </row>
    <row r="15789" spans="1:21" x14ac:dyDescent="0.25">
      <c r="A15789" t="s">
        <v>6637</v>
      </c>
      <c r="B15789" s="12">
        <v>42536</v>
      </c>
      <c r="C15789" t="s">
        <v>12919</v>
      </c>
      <c r="D15789" s="11">
        <v>46199.652199074102</v>
      </c>
      <c r="E15789" t="s">
        <v>12920</v>
      </c>
      <c r="F15789" t="s">
        <v>6413</v>
      </c>
      <c r="G15789" t="s">
        <v>12921</v>
      </c>
      <c r="H15789" t="s">
        <v>6424</v>
      </c>
      <c r="I15789" t="s">
        <v>6636</v>
      </c>
      <c r="J15789" t="s">
        <v>6636</v>
      </c>
      <c r="K15789" t="s">
        <v>19729</v>
      </c>
      <c r="L15789" t="s">
        <v>19730</v>
      </c>
      <c r="M15789" t="s">
        <v>19731</v>
      </c>
      <c r="N15789" t="s">
        <v>7001</v>
      </c>
      <c r="O15789" t="s">
        <v>7062</v>
      </c>
      <c r="P15789">
        <v>1752000</v>
      </c>
      <c r="Q15789" t="s">
        <v>6636</v>
      </c>
      <c r="R15789" t="s">
        <v>6636</v>
      </c>
      <c r="S15789" s="12"/>
      <c r="T15789" s="13"/>
      <c r="U15789" t="s">
        <v>8747</v>
      </c>
    </row>
    <row r="15790" spans="1:21" x14ac:dyDescent="0.25">
      <c r="A15790" t="s">
        <v>6619</v>
      </c>
      <c r="B15790" s="12">
        <v>42536</v>
      </c>
      <c r="C15790" t="s">
        <v>12919</v>
      </c>
      <c r="D15790" s="11">
        <v>46200.817280092597</v>
      </c>
      <c r="E15790" t="s">
        <v>12920</v>
      </c>
      <c r="F15790" t="s">
        <v>6413</v>
      </c>
      <c r="G15790" t="s">
        <v>12921</v>
      </c>
      <c r="H15790" t="s">
        <v>6424</v>
      </c>
      <c r="I15790" t="s">
        <v>6636</v>
      </c>
      <c r="J15790" t="s">
        <v>6636</v>
      </c>
      <c r="K15790" t="s">
        <v>19729</v>
      </c>
      <c r="L15790" t="s">
        <v>19730</v>
      </c>
      <c r="M15790" t="s">
        <v>19731</v>
      </c>
      <c r="N15790" t="s">
        <v>7001</v>
      </c>
      <c r="O15790" t="s">
        <v>7062</v>
      </c>
      <c r="P15790">
        <v>1752000</v>
      </c>
      <c r="Q15790" t="s">
        <v>6636</v>
      </c>
      <c r="R15790" t="s">
        <v>6636</v>
      </c>
      <c r="S15790" s="12"/>
      <c r="T15790" s="13"/>
      <c r="U15790" t="s">
        <v>8747</v>
      </c>
    </row>
    <row r="15791" spans="1:21" x14ac:dyDescent="0.25">
      <c r="A15791" t="s">
        <v>6637</v>
      </c>
      <c r="B15791" s="12">
        <v>42616</v>
      </c>
      <c r="C15791" t="s">
        <v>19732</v>
      </c>
      <c r="D15791" s="11">
        <v>46202.665740740696</v>
      </c>
      <c r="E15791" t="s">
        <v>19733</v>
      </c>
      <c r="F15791" t="s">
        <v>6413</v>
      </c>
      <c r="G15791" t="s">
        <v>12921</v>
      </c>
      <c r="H15791" t="s">
        <v>6424</v>
      </c>
      <c r="I15791" t="s">
        <v>55</v>
      </c>
      <c r="J15791" t="s">
        <v>44</v>
      </c>
      <c r="K15791" t="s">
        <v>19734</v>
      </c>
      <c r="L15791" t="s">
        <v>19735</v>
      </c>
      <c r="M15791" t="s">
        <v>19736</v>
      </c>
      <c r="N15791" t="s">
        <v>7001</v>
      </c>
      <c r="O15791" t="s">
        <v>7007</v>
      </c>
      <c r="P15791">
        <v>849000</v>
      </c>
      <c r="Q15791" t="s">
        <v>6636</v>
      </c>
      <c r="R15791" t="s">
        <v>6636</v>
      </c>
      <c r="S15791" s="12"/>
      <c r="T15791" s="13"/>
      <c r="U15791" t="s">
        <v>10371</v>
      </c>
    </row>
    <row r="15792" spans="1:21" x14ac:dyDescent="0.25">
      <c r="A15792" t="s">
        <v>6619</v>
      </c>
      <c r="B15792" s="12">
        <v>42616</v>
      </c>
      <c r="C15792" t="s">
        <v>19732</v>
      </c>
      <c r="D15792" s="11">
        <v>46202.671909722201</v>
      </c>
      <c r="E15792" t="s">
        <v>19733</v>
      </c>
      <c r="F15792" t="s">
        <v>6413</v>
      </c>
      <c r="G15792" t="s">
        <v>12921</v>
      </c>
      <c r="H15792" t="s">
        <v>6424</v>
      </c>
      <c r="I15792" t="s">
        <v>55</v>
      </c>
      <c r="J15792" t="s">
        <v>44</v>
      </c>
      <c r="K15792" t="s">
        <v>19734</v>
      </c>
      <c r="L15792" t="s">
        <v>19735</v>
      </c>
      <c r="M15792" t="s">
        <v>19736</v>
      </c>
      <c r="N15792" t="s">
        <v>7001</v>
      </c>
      <c r="O15792" t="s">
        <v>7007</v>
      </c>
      <c r="P15792">
        <v>849000</v>
      </c>
      <c r="Q15792" t="s">
        <v>6636</v>
      </c>
      <c r="R15792" t="s">
        <v>6636</v>
      </c>
      <c r="S15792" s="12"/>
      <c r="T15792" s="13"/>
      <c r="U15792" t="s">
        <v>10371</v>
      </c>
    </row>
    <row r="15793" spans="1:21" x14ac:dyDescent="0.25">
      <c r="A15793" t="s">
        <v>6637</v>
      </c>
      <c r="B15793" s="12">
        <v>42682</v>
      </c>
      <c r="C15793" t="s">
        <v>19737</v>
      </c>
      <c r="D15793" s="11">
        <v>46203.931006944404</v>
      </c>
      <c r="E15793" t="s">
        <v>19738</v>
      </c>
      <c r="F15793" t="s">
        <v>6413</v>
      </c>
      <c r="G15793" t="s">
        <v>12921</v>
      </c>
      <c r="H15793" t="s">
        <v>6424</v>
      </c>
      <c r="I15793" t="s">
        <v>6640</v>
      </c>
      <c r="J15793" t="s">
        <v>13222</v>
      </c>
      <c r="K15793" t="s">
        <v>19739</v>
      </c>
      <c r="L15793" t="s">
        <v>19722</v>
      </c>
      <c r="M15793" t="s">
        <v>19740</v>
      </c>
      <c r="N15793" t="s">
        <v>13439</v>
      </c>
      <c r="O15793" t="s">
        <v>15491</v>
      </c>
      <c r="P15793">
        <v>655000</v>
      </c>
      <c r="Q15793" t="s">
        <v>6636</v>
      </c>
      <c r="R15793" t="s">
        <v>6636</v>
      </c>
      <c r="S15793" s="12"/>
      <c r="T15793" s="13"/>
      <c r="U15793" t="s">
        <v>8855</v>
      </c>
    </row>
    <row r="15794" spans="1:21" x14ac:dyDescent="0.25">
      <c r="A15794" t="s">
        <v>6619</v>
      </c>
      <c r="B15794" s="12">
        <v>42682</v>
      </c>
      <c r="C15794" t="s">
        <v>19737</v>
      </c>
      <c r="D15794" s="11">
        <v>46203.931006944404</v>
      </c>
      <c r="E15794" t="s">
        <v>19738</v>
      </c>
      <c r="F15794" t="s">
        <v>6413</v>
      </c>
      <c r="G15794" t="s">
        <v>12921</v>
      </c>
      <c r="H15794" t="s">
        <v>6424</v>
      </c>
      <c r="I15794" t="s">
        <v>6640</v>
      </c>
      <c r="J15794" t="s">
        <v>13222</v>
      </c>
      <c r="K15794" t="s">
        <v>19739</v>
      </c>
      <c r="L15794" t="s">
        <v>19722</v>
      </c>
      <c r="M15794" t="s">
        <v>19740</v>
      </c>
      <c r="N15794" t="s">
        <v>13439</v>
      </c>
      <c r="O15794" t="s">
        <v>15491</v>
      </c>
      <c r="P15794">
        <v>655000</v>
      </c>
      <c r="Q15794" t="s">
        <v>6636</v>
      </c>
      <c r="R15794" t="s">
        <v>6636</v>
      </c>
      <c r="S15794" s="12"/>
      <c r="T15794" s="13"/>
      <c r="U15794" t="s">
        <v>8855</v>
      </c>
    </row>
    <row r="15795" spans="1:21" x14ac:dyDescent="0.25">
      <c r="A15795" t="s">
        <v>6637</v>
      </c>
      <c r="B15795" s="12">
        <v>42715</v>
      </c>
      <c r="C15795" t="s">
        <v>19741</v>
      </c>
      <c r="D15795" s="11">
        <v>46204.786446759303</v>
      </c>
      <c r="E15795" t="s">
        <v>19742</v>
      </c>
      <c r="F15795" t="s">
        <v>6413</v>
      </c>
      <c r="G15795" t="s">
        <v>12921</v>
      </c>
      <c r="H15795" t="s">
        <v>6424</v>
      </c>
      <c r="I15795" t="s">
        <v>6640</v>
      </c>
      <c r="J15795" t="s">
        <v>13222</v>
      </c>
      <c r="K15795" t="s">
        <v>19743</v>
      </c>
      <c r="L15795" t="s">
        <v>19722</v>
      </c>
      <c r="M15795" t="s">
        <v>19744</v>
      </c>
      <c r="N15795" t="s">
        <v>7023</v>
      </c>
      <c r="O15795" t="s">
        <v>17171</v>
      </c>
      <c r="P15795">
        <v>499000</v>
      </c>
      <c r="Q15795" t="s">
        <v>6636</v>
      </c>
      <c r="R15795" t="s">
        <v>6636</v>
      </c>
      <c r="S15795" s="12"/>
      <c r="T15795" s="13"/>
      <c r="U15795" t="s">
        <v>6636</v>
      </c>
    </row>
    <row r="15796" spans="1:21" x14ac:dyDescent="0.25">
      <c r="A15796" t="s">
        <v>6619</v>
      </c>
      <c r="B15796" s="12">
        <v>42715</v>
      </c>
      <c r="C15796" t="s">
        <v>19741</v>
      </c>
      <c r="D15796" s="11">
        <v>46204.786446759303</v>
      </c>
      <c r="E15796" t="s">
        <v>19742</v>
      </c>
      <c r="F15796" t="s">
        <v>6413</v>
      </c>
      <c r="G15796" t="s">
        <v>12921</v>
      </c>
      <c r="H15796" t="s">
        <v>6424</v>
      </c>
      <c r="I15796" t="s">
        <v>6640</v>
      </c>
      <c r="J15796" t="s">
        <v>13222</v>
      </c>
      <c r="K15796" t="s">
        <v>19743</v>
      </c>
      <c r="L15796" t="s">
        <v>19722</v>
      </c>
      <c r="M15796" t="s">
        <v>19744</v>
      </c>
      <c r="N15796" t="s">
        <v>7023</v>
      </c>
      <c r="O15796" t="s">
        <v>17171</v>
      </c>
      <c r="P15796">
        <v>499000</v>
      </c>
      <c r="Q15796" t="s">
        <v>6636</v>
      </c>
      <c r="R15796" t="s">
        <v>6636</v>
      </c>
      <c r="S15796" s="12"/>
      <c r="T15796" s="13"/>
      <c r="U15796" t="s">
        <v>6636</v>
      </c>
    </row>
    <row r="15797" spans="1:21" x14ac:dyDescent="0.25">
      <c r="A15797" t="s">
        <v>6637</v>
      </c>
      <c r="B15797" s="12">
        <v>42807</v>
      </c>
      <c r="C15797" t="s">
        <v>19745</v>
      </c>
      <c r="D15797" s="11">
        <v>46206.637141203697</v>
      </c>
      <c r="E15797" t="s">
        <v>19746</v>
      </c>
      <c r="F15797" t="s">
        <v>6413</v>
      </c>
      <c r="G15797" t="s">
        <v>12921</v>
      </c>
      <c r="H15797" t="s">
        <v>6424</v>
      </c>
      <c r="I15797" t="s">
        <v>55</v>
      </c>
      <c r="J15797" t="s">
        <v>643</v>
      </c>
      <c r="K15797" t="s">
        <v>19706</v>
      </c>
      <c r="L15797" t="s">
        <v>19707</v>
      </c>
      <c r="M15797" t="s">
        <v>19708</v>
      </c>
      <c r="N15797" t="s">
        <v>7001</v>
      </c>
      <c r="O15797" t="s">
        <v>17398</v>
      </c>
      <c r="P15797">
        <v>639000</v>
      </c>
      <c r="Q15797" t="s">
        <v>6636</v>
      </c>
      <c r="R15797" t="s">
        <v>6636</v>
      </c>
      <c r="S15797" s="12"/>
      <c r="T15797" s="13"/>
      <c r="U15797" t="s">
        <v>6636</v>
      </c>
    </row>
    <row r="15798" spans="1:21" x14ac:dyDescent="0.25">
      <c r="A15798" t="s">
        <v>6619</v>
      </c>
      <c r="B15798" s="12">
        <v>42807</v>
      </c>
      <c r="C15798" t="s">
        <v>19745</v>
      </c>
      <c r="D15798" s="11">
        <v>46207.492118055598</v>
      </c>
      <c r="E15798" t="s">
        <v>19746</v>
      </c>
      <c r="F15798" t="s">
        <v>6413</v>
      </c>
      <c r="G15798" t="s">
        <v>12921</v>
      </c>
      <c r="H15798" t="s">
        <v>6424</v>
      </c>
      <c r="I15798" t="s">
        <v>55</v>
      </c>
      <c r="J15798" t="s">
        <v>643</v>
      </c>
      <c r="K15798" t="s">
        <v>19706</v>
      </c>
      <c r="L15798" t="s">
        <v>19707</v>
      </c>
      <c r="M15798" t="s">
        <v>19708</v>
      </c>
      <c r="N15798" t="s">
        <v>7001</v>
      </c>
      <c r="O15798" t="s">
        <v>17398</v>
      </c>
      <c r="P15798">
        <v>639000</v>
      </c>
      <c r="Q15798" t="s">
        <v>6636</v>
      </c>
      <c r="R15798" t="s">
        <v>6636</v>
      </c>
      <c r="S15798" s="12"/>
      <c r="T15798" s="13"/>
      <c r="U15798" t="s">
        <v>6636</v>
      </c>
    </row>
    <row r="15799" spans="1:21" x14ac:dyDescent="0.25">
      <c r="A15799" t="s">
        <v>6637</v>
      </c>
      <c r="B15799" s="12">
        <v>42991</v>
      </c>
      <c r="C15799" t="s">
        <v>19747</v>
      </c>
      <c r="D15799" s="11">
        <v>46212.4668171296</v>
      </c>
      <c r="E15799" t="s">
        <v>19748</v>
      </c>
      <c r="F15799" t="s">
        <v>6413</v>
      </c>
      <c r="G15799" t="s">
        <v>12921</v>
      </c>
      <c r="H15799" t="s">
        <v>6424</v>
      </c>
      <c r="I15799" t="s">
        <v>6636</v>
      </c>
      <c r="J15799" t="s">
        <v>6636</v>
      </c>
      <c r="K15799" t="s">
        <v>19749</v>
      </c>
      <c r="L15799" t="s">
        <v>19750</v>
      </c>
      <c r="M15799" t="s">
        <v>19751</v>
      </c>
      <c r="N15799" t="s">
        <v>7305</v>
      </c>
      <c r="O15799" t="s">
        <v>19752</v>
      </c>
      <c r="P15799">
        <v>500000</v>
      </c>
      <c r="Q15799" t="s">
        <v>6636</v>
      </c>
      <c r="R15799" t="s">
        <v>6636</v>
      </c>
      <c r="S15799" s="12"/>
      <c r="T15799" s="13"/>
      <c r="U15799" t="s">
        <v>6636</v>
      </c>
    </row>
    <row r="15800" spans="1:21" x14ac:dyDescent="0.25">
      <c r="A15800" t="s">
        <v>6619</v>
      </c>
      <c r="B15800" s="12">
        <v>42991</v>
      </c>
      <c r="C15800" t="s">
        <v>19747</v>
      </c>
      <c r="D15800" s="11">
        <v>46212.4668171296</v>
      </c>
      <c r="E15800" t="s">
        <v>19748</v>
      </c>
      <c r="F15800" t="s">
        <v>6413</v>
      </c>
      <c r="G15800" t="s">
        <v>12921</v>
      </c>
      <c r="H15800" t="s">
        <v>6424</v>
      </c>
      <c r="I15800" t="s">
        <v>6636</v>
      </c>
      <c r="J15800" t="s">
        <v>6636</v>
      </c>
      <c r="K15800" t="s">
        <v>19749</v>
      </c>
      <c r="L15800" t="s">
        <v>19750</v>
      </c>
      <c r="M15800" t="s">
        <v>19751</v>
      </c>
      <c r="N15800" t="s">
        <v>7305</v>
      </c>
      <c r="O15800" t="s">
        <v>19752</v>
      </c>
      <c r="P15800">
        <v>500000</v>
      </c>
      <c r="Q15800" t="s">
        <v>6636</v>
      </c>
      <c r="R15800" t="s">
        <v>6636</v>
      </c>
      <c r="S15800" s="12"/>
      <c r="T15800" s="13"/>
      <c r="U15800" t="s">
        <v>6636</v>
      </c>
    </row>
    <row r="15801" spans="1:21" x14ac:dyDescent="0.25">
      <c r="A15801" t="s">
        <v>6983</v>
      </c>
      <c r="B15801" s="12"/>
      <c r="C15801" t="s">
        <v>19753</v>
      </c>
      <c r="D15801" s="11">
        <v>46178</v>
      </c>
      <c r="E15801" t="s">
        <v>19754</v>
      </c>
      <c r="F15801" t="s">
        <v>6617</v>
      </c>
      <c r="G15801" t="s">
        <v>9469</v>
      </c>
      <c r="H15801" t="s">
        <v>1072</v>
      </c>
      <c r="I15801" t="s">
        <v>65</v>
      </c>
      <c r="J15801" t="s">
        <v>573</v>
      </c>
      <c r="K15801" t="s">
        <v>6636</v>
      </c>
      <c r="L15801" t="s">
        <v>6636</v>
      </c>
      <c r="M15801" t="s">
        <v>19755</v>
      </c>
      <c r="N15801" t="s">
        <v>7001</v>
      </c>
      <c r="O15801" t="s">
        <v>7002</v>
      </c>
      <c r="P15801">
        <v>1210000</v>
      </c>
      <c r="Q15801" t="s">
        <v>6636</v>
      </c>
      <c r="R15801" t="s">
        <v>6636</v>
      </c>
      <c r="S15801" s="12"/>
      <c r="T15801" s="13"/>
      <c r="U15801" t="s">
        <v>6636</v>
      </c>
    </row>
    <row r="15802" spans="1:21" x14ac:dyDescent="0.25">
      <c r="A15802" t="s">
        <v>6983</v>
      </c>
      <c r="B15802" s="12"/>
      <c r="C15802" t="s">
        <v>19753</v>
      </c>
      <c r="D15802" s="11">
        <v>46178</v>
      </c>
      <c r="E15802" t="s">
        <v>19754</v>
      </c>
      <c r="F15802" t="s">
        <v>6617</v>
      </c>
      <c r="G15802" t="s">
        <v>9473</v>
      </c>
      <c r="H15802" t="s">
        <v>1072</v>
      </c>
      <c r="I15802" t="s">
        <v>65</v>
      </c>
      <c r="J15802" t="s">
        <v>573</v>
      </c>
      <c r="K15802" t="s">
        <v>6636</v>
      </c>
      <c r="L15802" t="s">
        <v>6636</v>
      </c>
      <c r="M15802" t="s">
        <v>19755</v>
      </c>
      <c r="N15802" t="s">
        <v>7001</v>
      </c>
      <c r="O15802" t="s">
        <v>7002</v>
      </c>
      <c r="P15802">
        <v>1210000</v>
      </c>
      <c r="Q15802" t="s">
        <v>6636</v>
      </c>
      <c r="R15802" t="s">
        <v>6636</v>
      </c>
      <c r="S15802" s="12"/>
      <c r="T15802" s="13"/>
      <c r="U15802" t="s">
        <v>6636</v>
      </c>
    </row>
    <row r="15803" spans="1:21" x14ac:dyDescent="0.25">
      <c r="A15803" t="s">
        <v>6983</v>
      </c>
      <c r="B15803" s="12"/>
      <c r="C15803" t="s">
        <v>19753</v>
      </c>
      <c r="D15803" s="11">
        <v>46178</v>
      </c>
      <c r="E15803" t="s">
        <v>19754</v>
      </c>
      <c r="F15803" t="s">
        <v>6617</v>
      </c>
      <c r="G15803" t="s">
        <v>9474</v>
      </c>
      <c r="H15803" t="s">
        <v>1072</v>
      </c>
      <c r="I15803" t="s">
        <v>65</v>
      </c>
      <c r="J15803" t="s">
        <v>573</v>
      </c>
      <c r="K15803" t="s">
        <v>6636</v>
      </c>
      <c r="L15803" t="s">
        <v>6636</v>
      </c>
      <c r="M15803" t="s">
        <v>19755</v>
      </c>
      <c r="N15803" t="s">
        <v>7001</v>
      </c>
      <c r="O15803" t="s">
        <v>7002</v>
      </c>
      <c r="P15803">
        <v>1210000</v>
      </c>
      <c r="Q15803" t="s">
        <v>6636</v>
      </c>
      <c r="R15803" t="s">
        <v>6636</v>
      </c>
      <c r="S15803" s="12"/>
      <c r="T15803" s="13"/>
      <c r="U15803" t="s">
        <v>6636</v>
      </c>
    </row>
    <row r="15804" spans="1:21" x14ac:dyDescent="0.25">
      <c r="A15804" t="s">
        <v>6983</v>
      </c>
      <c r="B15804" s="12"/>
      <c r="C15804" t="s">
        <v>19753</v>
      </c>
      <c r="D15804" s="11">
        <v>46178</v>
      </c>
      <c r="E15804" t="s">
        <v>19754</v>
      </c>
      <c r="F15804" t="s">
        <v>6617</v>
      </c>
      <c r="G15804" t="s">
        <v>9475</v>
      </c>
      <c r="H15804" t="s">
        <v>1072</v>
      </c>
      <c r="I15804" t="s">
        <v>65</v>
      </c>
      <c r="J15804" t="s">
        <v>573</v>
      </c>
      <c r="K15804" t="s">
        <v>6636</v>
      </c>
      <c r="L15804" t="s">
        <v>6636</v>
      </c>
      <c r="M15804" t="s">
        <v>19755</v>
      </c>
      <c r="N15804" t="s">
        <v>7001</v>
      </c>
      <c r="O15804" t="s">
        <v>7002</v>
      </c>
      <c r="P15804">
        <v>1210000</v>
      </c>
      <c r="Q15804" t="s">
        <v>6636</v>
      </c>
      <c r="R15804" t="s">
        <v>6636</v>
      </c>
      <c r="S15804" s="12"/>
      <c r="T15804" s="13"/>
      <c r="U15804" t="s">
        <v>6636</v>
      </c>
    </row>
    <row r="15805" spans="1:21" x14ac:dyDescent="0.25">
      <c r="A15805" t="s">
        <v>6983</v>
      </c>
      <c r="B15805" s="12"/>
      <c r="C15805" t="s">
        <v>19753</v>
      </c>
      <c r="D15805" s="11">
        <v>46178</v>
      </c>
      <c r="E15805" t="s">
        <v>19754</v>
      </c>
      <c r="F15805" t="s">
        <v>6617</v>
      </c>
      <c r="G15805" t="s">
        <v>9476</v>
      </c>
      <c r="H15805" t="s">
        <v>1072</v>
      </c>
      <c r="I15805" t="s">
        <v>65</v>
      </c>
      <c r="J15805" t="s">
        <v>573</v>
      </c>
      <c r="K15805" t="s">
        <v>6636</v>
      </c>
      <c r="L15805" t="s">
        <v>6636</v>
      </c>
      <c r="M15805" t="s">
        <v>19755</v>
      </c>
      <c r="N15805" t="s">
        <v>7001</v>
      </c>
      <c r="O15805" t="s">
        <v>7002</v>
      </c>
      <c r="P15805">
        <v>1210000</v>
      </c>
      <c r="Q15805" t="s">
        <v>6636</v>
      </c>
      <c r="R15805" t="s">
        <v>6636</v>
      </c>
      <c r="S15805" s="12">
        <v>1</v>
      </c>
      <c r="T15805" s="13">
        <v>20167</v>
      </c>
      <c r="U15805" t="s">
        <v>6636</v>
      </c>
    </row>
    <row r="15806" spans="1:21" x14ac:dyDescent="0.25">
      <c r="A15806" t="s">
        <v>6614</v>
      </c>
      <c r="B15806" s="12"/>
      <c r="C15806" t="s">
        <v>19756</v>
      </c>
      <c r="D15806" s="11">
        <v>46212</v>
      </c>
      <c r="E15806" t="s">
        <v>19757</v>
      </c>
      <c r="F15806" t="s">
        <v>6617</v>
      </c>
      <c r="G15806" t="s">
        <v>6636</v>
      </c>
      <c r="H15806" t="s">
        <v>1072</v>
      </c>
      <c r="I15806" t="s">
        <v>6636</v>
      </c>
      <c r="J15806" t="s">
        <v>6636</v>
      </c>
      <c r="K15806" t="s">
        <v>6636</v>
      </c>
      <c r="L15806" t="s">
        <v>6636</v>
      </c>
      <c r="M15806" t="s">
        <v>6636</v>
      </c>
      <c r="N15806" t="s">
        <v>6636</v>
      </c>
      <c r="O15806" t="s">
        <v>6636</v>
      </c>
      <c r="P15806">
        <v>3549000</v>
      </c>
      <c r="Q15806" t="s">
        <v>6636</v>
      </c>
      <c r="R15806" t="s">
        <v>6636</v>
      </c>
      <c r="S15806" s="12">
        <v>1</v>
      </c>
      <c r="T15806" s="13"/>
      <c r="U15806" t="s">
        <v>12340</v>
      </c>
    </row>
    <row r="15807" spans="1:21" x14ac:dyDescent="0.25">
      <c r="A15807" t="s">
        <v>6619</v>
      </c>
      <c r="B15807" s="12">
        <v>41600</v>
      </c>
      <c r="C15807" t="s">
        <v>19758</v>
      </c>
      <c r="D15807" s="11">
        <v>46185.5151736111</v>
      </c>
      <c r="E15807" t="s">
        <v>19759</v>
      </c>
      <c r="F15807" t="s">
        <v>6617</v>
      </c>
      <c r="G15807" t="s">
        <v>19760</v>
      </c>
      <c r="H15807" t="s">
        <v>6587</v>
      </c>
      <c r="I15807" t="s">
        <v>3863</v>
      </c>
      <c r="J15807" t="s">
        <v>7294</v>
      </c>
      <c r="K15807" t="s">
        <v>19761</v>
      </c>
      <c r="L15807" t="s">
        <v>19762</v>
      </c>
      <c r="M15807" t="s">
        <v>19763</v>
      </c>
      <c r="N15807" t="s">
        <v>7218</v>
      </c>
      <c r="O15807" t="s">
        <v>7219</v>
      </c>
      <c r="P15807">
        <v>1005000</v>
      </c>
      <c r="Q15807" t="s">
        <v>6636</v>
      </c>
      <c r="R15807" t="s">
        <v>6636</v>
      </c>
      <c r="S15807" s="12"/>
      <c r="T15807" s="13"/>
      <c r="U15807" t="s">
        <v>6636</v>
      </c>
    </row>
    <row r="15808" spans="1:21" x14ac:dyDescent="0.25">
      <c r="A15808" t="s">
        <v>6637</v>
      </c>
      <c r="B15808" s="12">
        <v>41800</v>
      </c>
      <c r="C15808" t="s">
        <v>19764</v>
      </c>
      <c r="D15808" s="11">
        <v>46187.376782407402</v>
      </c>
      <c r="E15808" t="s">
        <v>19765</v>
      </c>
      <c r="F15808" t="s">
        <v>6617</v>
      </c>
      <c r="G15808" t="s">
        <v>19760</v>
      </c>
      <c r="H15808" t="s">
        <v>6587</v>
      </c>
      <c r="I15808" t="s">
        <v>65</v>
      </c>
      <c r="J15808" t="s">
        <v>67</v>
      </c>
      <c r="K15808" t="s">
        <v>19766</v>
      </c>
      <c r="L15808" t="s">
        <v>19762</v>
      </c>
      <c r="M15808" t="s">
        <v>19767</v>
      </c>
      <c r="N15808" t="s">
        <v>7218</v>
      </c>
      <c r="O15808" t="s">
        <v>7219</v>
      </c>
      <c r="P15808">
        <v>1099000</v>
      </c>
      <c r="Q15808" t="s">
        <v>6636</v>
      </c>
      <c r="R15808" t="s">
        <v>6636</v>
      </c>
      <c r="S15808" s="12"/>
      <c r="T15808" s="13"/>
      <c r="U15808" t="s">
        <v>6636</v>
      </c>
    </row>
    <row r="15809" spans="1:21" x14ac:dyDescent="0.25">
      <c r="A15809" t="s">
        <v>6637</v>
      </c>
      <c r="B15809" s="12">
        <v>41799</v>
      </c>
      <c r="C15809" t="s">
        <v>19764</v>
      </c>
      <c r="D15809" s="11">
        <v>46187.376782407402</v>
      </c>
      <c r="E15809" t="s">
        <v>19765</v>
      </c>
      <c r="F15809" t="s">
        <v>6617</v>
      </c>
      <c r="G15809" t="s">
        <v>19768</v>
      </c>
      <c r="H15809" t="s">
        <v>6587</v>
      </c>
      <c r="I15809" t="s">
        <v>65</v>
      </c>
      <c r="J15809" t="s">
        <v>67</v>
      </c>
      <c r="K15809" t="s">
        <v>19769</v>
      </c>
      <c r="L15809" t="s">
        <v>19770</v>
      </c>
      <c r="M15809" t="s">
        <v>19771</v>
      </c>
      <c r="N15809" t="s">
        <v>7218</v>
      </c>
      <c r="O15809" t="s">
        <v>7219</v>
      </c>
      <c r="P15809">
        <v>1095000</v>
      </c>
      <c r="Q15809" t="s">
        <v>6636</v>
      </c>
      <c r="R15809" t="s">
        <v>6636</v>
      </c>
      <c r="S15809" s="12"/>
      <c r="T15809" s="13"/>
      <c r="U15809" t="s">
        <v>6636</v>
      </c>
    </row>
    <row r="15810" spans="1:21" x14ac:dyDescent="0.25">
      <c r="A15810" t="s">
        <v>6619</v>
      </c>
      <c r="B15810" s="12">
        <v>41799</v>
      </c>
      <c r="C15810" t="s">
        <v>19764</v>
      </c>
      <c r="D15810" s="11">
        <v>46188.528252314798</v>
      </c>
      <c r="E15810" t="s">
        <v>19765</v>
      </c>
      <c r="F15810" t="s">
        <v>6617</v>
      </c>
      <c r="G15810" t="s">
        <v>19768</v>
      </c>
      <c r="H15810" t="s">
        <v>6587</v>
      </c>
      <c r="I15810" t="s">
        <v>65</v>
      </c>
      <c r="J15810" t="s">
        <v>67</v>
      </c>
      <c r="K15810" t="s">
        <v>19769</v>
      </c>
      <c r="L15810" t="s">
        <v>19770</v>
      </c>
      <c r="M15810" t="s">
        <v>19771</v>
      </c>
      <c r="N15810" t="s">
        <v>7218</v>
      </c>
      <c r="O15810" t="s">
        <v>7219</v>
      </c>
      <c r="P15810">
        <v>1095000</v>
      </c>
      <c r="Q15810" t="s">
        <v>6636</v>
      </c>
      <c r="R15810" t="s">
        <v>6636</v>
      </c>
      <c r="S15810" s="12"/>
      <c r="T15810" s="13"/>
      <c r="U15810" t="s">
        <v>6636</v>
      </c>
    </row>
    <row r="15811" spans="1:21" x14ac:dyDescent="0.25">
      <c r="A15811" t="s">
        <v>6619</v>
      </c>
      <c r="B15811" s="12">
        <v>41800</v>
      </c>
      <c r="C15811" t="s">
        <v>19764</v>
      </c>
      <c r="D15811" s="11">
        <v>46188.528356481504</v>
      </c>
      <c r="E15811" t="s">
        <v>19765</v>
      </c>
      <c r="F15811" t="s">
        <v>6617</v>
      </c>
      <c r="G15811" t="s">
        <v>19760</v>
      </c>
      <c r="H15811" t="s">
        <v>6587</v>
      </c>
      <c r="I15811" t="s">
        <v>65</v>
      </c>
      <c r="J15811" t="s">
        <v>67</v>
      </c>
      <c r="K15811" t="s">
        <v>19766</v>
      </c>
      <c r="L15811" t="s">
        <v>19762</v>
      </c>
      <c r="M15811" t="s">
        <v>19767</v>
      </c>
      <c r="N15811" t="s">
        <v>7218</v>
      </c>
      <c r="O15811" t="s">
        <v>7219</v>
      </c>
      <c r="P15811">
        <v>1099000</v>
      </c>
      <c r="Q15811" t="s">
        <v>6636</v>
      </c>
      <c r="R15811" t="s">
        <v>6636</v>
      </c>
      <c r="S15811" s="12"/>
      <c r="T15811" s="13"/>
      <c r="U15811" t="s">
        <v>6636</v>
      </c>
    </row>
    <row r="15812" spans="1:21" x14ac:dyDescent="0.25">
      <c r="A15812" t="s">
        <v>6637</v>
      </c>
      <c r="B15812" s="12">
        <v>43244</v>
      </c>
      <c r="C15812" t="s">
        <v>8942</v>
      </c>
      <c r="D15812" s="11">
        <v>46217.627303240697</v>
      </c>
      <c r="E15812" t="s">
        <v>8943</v>
      </c>
      <c r="F15812" t="s">
        <v>6617</v>
      </c>
      <c r="G15812" t="s">
        <v>19772</v>
      </c>
      <c r="H15812" t="s">
        <v>6587</v>
      </c>
      <c r="I15812" t="s">
        <v>55</v>
      </c>
      <c r="J15812" t="s">
        <v>643</v>
      </c>
      <c r="K15812" t="s">
        <v>19773</v>
      </c>
      <c r="L15812" t="s">
        <v>19774</v>
      </c>
      <c r="M15812" t="s">
        <v>19775</v>
      </c>
      <c r="N15812" t="s">
        <v>7218</v>
      </c>
      <c r="O15812" t="s">
        <v>15178</v>
      </c>
      <c r="P15812">
        <v>1099000</v>
      </c>
      <c r="Q15812" t="s">
        <v>6636</v>
      </c>
      <c r="R15812" t="s">
        <v>6636</v>
      </c>
      <c r="S15812" s="12"/>
      <c r="T15812" s="13"/>
      <c r="U15812" t="s">
        <v>8241</v>
      </c>
    </row>
    <row r="15813" spans="1:21" x14ac:dyDescent="0.25">
      <c r="A15813" t="s">
        <v>6637</v>
      </c>
      <c r="B15813" s="12">
        <v>43244</v>
      </c>
      <c r="C15813" t="s">
        <v>8942</v>
      </c>
      <c r="D15813" s="11">
        <v>46217.627303240697</v>
      </c>
      <c r="E15813" t="s">
        <v>8943</v>
      </c>
      <c r="F15813" t="s">
        <v>6617</v>
      </c>
      <c r="G15813" t="s">
        <v>19776</v>
      </c>
      <c r="H15813" t="s">
        <v>6587</v>
      </c>
      <c r="I15813" t="s">
        <v>55</v>
      </c>
      <c r="J15813" t="s">
        <v>643</v>
      </c>
      <c r="K15813" t="s">
        <v>19773</v>
      </c>
      <c r="L15813" t="s">
        <v>19774</v>
      </c>
      <c r="M15813" t="s">
        <v>19775</v>
      </c>
      <c r="N15813" t="s">
        <v>7218</v>
      </c>
      <c r="O15813" t="s">
        <v>15178</v>
      </c>
      <c r="P15813">
        <v>1099000</v>
      </c>
      <c r="Q15813" t="s">
        <v>6636</v>
      </c>
      <c r="R15813" t="s">
        <v>6636</v>
      </c>
      <c r="S15813" s="12"/>
      <c r="T15813" s="13"/>
      <c r="U15813" t="s">
        <v>8241</v>
      </c>
    </row>
    <row r="15814" spans="1:21" x14ac:dyDescent="0.25">
      <c r="A15814" t="s">
        <v>6619</v>
      </c>
      <c r="B15814" s="12">
        <v>43244</v>
      </c>
      <c r="C15814" t="s">
        <v>8942</v>
      </c>
      <c r="D15814" s="11">
        <v>46217.672129629602</v>
      </c>
      <c r="E15814" t="s">
        <v>8943</v>
      </c>
      <c r="F15814" t="s">
        <v>6617</v>
      </c>
      <c r="G15814" t="s">
        <v>19772</v>
      </c>
      <c r="H15814" t="s">
        <v>6587</v>
      </c>
      <c r="I15814" t="s">
        <v>55</v>
      </c>
      <c r="J15814" t="s">
        <v>643</v>
      </c>
      <c r="K15814" t="s">
        <v>19773</v>
      </c>
      <c r="L15814" t="s">
        <v>19774</v>
      </c>
      <c r="M15814" t="s">
        <v>19775</v>
      </c>
      <c r="N15814" t="s">
        <v>7218</v>
      </c>
      <c r="O15814" t="s">
        <v>15178</v>
      </c>
      <c r="P15814">
        <v>1099000</v>
      </c>
      <c r="Q15814" t="s">
        <v>6636</v>
      </c>
      <c r="R15814" t="s">
        <v>6636</v>
      </c>
      <c r="S15814" s="12"/>
      <c r="T15814" s="13"/>
      <c r="U15814" t="s">
        <v>8241</v>
      </c>
    </row>
    <row r="15815" spans="1:21" x14ac:dyDescent="0.25">
      <c r="A15815" t="s">
        <v>6619</v>
      </c>
      <c r="B15815" s="12">
        <v>43244</v>
      </c>
      <c r="C15815" t="s">
        <v>8942</v>
      </c>
      <c r="D15815" s="11">
        <v>46217.672129629602</v>
      </c>
      <c r="E15815" t="s">
        <v>8943</v>
      </c>
      <c r="F15815" t="s">
        <v>6617</v>
      </c>
      <c r="G15815" t="s">
        <v>19776</v>
      </c>
      <c r="H15815" t="s">
        <v>6587</v>
      </c>
      <c r="I15815" t="s">
        <v>55</v>
      </c>
      <c r="J15815" t="s">
        <v>643</v>
      </c>
      <c r="K15815" t="s">
        <v>19773</v>
      </c>
      <c r="L15815" t="s">
        <v>19774</v>
      </c>
      <c r="M15815" t="s">
        <v>19775</v>
      </c>
      <c r="N15815" t="s">
        <v>7218</v>
      </c>
      <c r="O15815" t="s">
        <v>15178</v>
      </c>
      <c r="P15815">
        <v>1099000</v>
      </c>
      <c r="Q15815" t="s">
        <v>6636</v>
      </c>
      <c r="R15815" t="s">
        <v>6636</v>
      </c>
      <c r="S15815" s="12"/>
      <c r="T15815" s="13"/>
      <c r="U15815" t="s">
        <v>8241</v>
      </c>
    </row>
    <row r="15816" spans="1:21" x14ac:dyDescent="0.25">
      <c r="A15816" t="s">
        <v>6637</v>
      </c>
      <c r="B15816" s="12">
        <v>42259</v>
      </c>
      <c r="C15816" t="s">
        <v>19777</v>
      </c>
      <c r="D15816" s="11">
        <v>46194.830925925897</v>
      </c>
      <c r="E15816" t="s">
        <v>19778</v>
      </c>
      <c r="F15816" t="s">
        <v>6617</v>
      </c>
      <c r="G15816" t="s">
        <v>19779</v>
      </c>
      <c r="H15816" t="s">
        <v>6588</v>
      </c>
      <c r="I15816" t="s">
        <v>65</v>
      </c>
      <c r="J15816" t="s">
        <v>573</v>
      </c>
      <c r="K15816" t="s">
        <v>19780</v>
      </c>
      <c r="L15816" t="s">
        <v>19781</v>
      </c>
      <c r="M15816" t="s">
        <v>19782</v>
      </c>
      <c r="N15816" t="s">
        <v>6627</v>
      </c>
      <c r="O15816" t="s">
        <v>14291</v>
      </c>
      <c r="P15816">
        <v>5650000</v>
      </c>
      <c r="Q15816" t="s">
        <v>6636</v>
      </c>
      <c r="R15816" t="s">
        <v>6636</v>
      </c>
      <c r="S15816" s="12"/>
      <c r="T15816" s="13"/>
      <c r="U15816" t="s">
        <v>6636</v>
      </c>
    </row>
    <row r="15817" spans="1:21" x14ac:dyDescent="0.25">
      <c r="A15817" t="s">
        <v>6619</v>
      </c>
      <c r="B15817" s="12">
        <v>42259</v>
      </c>
      <c r="C15817" t="s">
        <v>19777</v>
      </c>
      <c r="D15817" s="11">
        <v>46195.731076388904</v>
      </c>
      <c r="E15817" t="s">
        <v>19778</v>
      </c>
      <c r="F15817" t="s">
        <v>6617</v>
      </c>
      <c r="G15817" t="s">
        <v>19779</v>
      </c>
      <c r="H15817" t="s">
        <v>6588</v>
      </c>
      <c r="I15817" t="s">
        <v>65</v>
      </c>
      <c r="J15817" t="s">
        <v>573</v>
      </c>
      <c r="K15817" t="s">
        <v>19780</v>
      </c>
      <c r="L15817" t="s">
        <v>19781</v>
      </c>
      <c r="M15817" t="s">
        <v>19782</v>
      </c>
      <c r="N15817" t="s">
        <v>6627</v>
      </c>
      <c r="O15817" t="s">
        <v>14291</v>
      </c>
      <c r="P15817">
        <v>5650000</v>
      </c>
      <c r="Q15817" t="s">
        <v>6636</v>
      </c>
      <c r="R15817" t="s">
        <v>6636</v>
      </c>
      <c r="S15817" s="12"/>
      <c r="T15817" s="13"/>
      <c r="U15817" t="s">
        <v>6636</v>
      </c>
    </row>
    <row r="15818" spans="1:21" x14ac:dyDescent="0.25">
      <c r="A15818" t="s">
        <v>6637</v>
      </c>
      <c r="B15818" s="12">
        <v>42517</v>
      </c>
      <c r="C15818" t="s">
        <v>15804</v>
      </c>
      <c r="D15818" s="11">
        <v>46184.534444444398</v>
      </c>
      <c r="E15818" t="s">
        <v>15805</v>
      </c>
      <c r="F15818" t="s">
        <v>6617</v>
      </c>
      <c r="G15818" t="s">
        <v>6968</v>
      </c>
      <c r="H15818" t="s">
        <v>19783</v>
      </c>
      <c r="I15818" t="s">
        <v>55</v>
      </c>
      <c r="J15818" t="s">
        <v>737</v>
      </c>
      <c r="K15818" t="s">
        <v>19784</v>
      </c>
      <c r="L15818" t="s">
        <v>19785</v>
      </c>
      <c r="M15818" t="s">
        <v>19786</v>
      </c>
      <c r="N15818" t="s">
        <v>6761</v>
      </c>
      <c r="O15818" t="s">
        <v>6762</v>
      </c>
      <c r="P15818">
        <v>2809900</v>
      </c>
      <c r="Q15818" t="s">
        <v>6636</v>
      </c>
      <c r="R15818" t="s">
        <v>6636</v>
      </c>
      <c r="S15818" s="12"/>
      <c r="T15818" s="13"/>
      <c r="U15818" t="s">
        <v>6629</v>
      </c>
    </row>
    <row r="15819" spans="1:21" x14ac:dyDescent="0.25">
      <c r="A15819" t="s">
        <v>6637</v>
      </c>
      <c r="B15819" s="12">
        <v>42517</v>
      </c>
      <c r="C15819" t="s">
        <v>15804</v>
      </c>
      <c r="D15819" s="11">
        <v>46184.534444444398</v>
      </c>
      <c r="E15819" t="s">
        <v>15805</v>
      </c>
      <c r="F15819" t="s">
        <v>6617</v>
      </c>
      <c r="G15819" t="s">
        <v>10676</v>
      </c>
      <c r="H15819" t="s">
        <v>19783</v>
      </c>
      <c r="I15819" t="s">
        <v>55</v>
      </c>
      <c r="J15819" t="s">
        <v>737</v>
      </c>
      <c r="K15819" t="s">
        <v>19784</v>
      </c>
      <c r="L15819" t="s">
        <v>19785</v>
      </c>
      <c r="M15819" t="s">
        <v>19786</v>
      </c>
      <c r="N15819" t="s">
        <v>6761</v>
      </c>
      <c r="O15819" t="s">
        <v>6762</v>
      </c>
      <c r="P15819">
        <v>2809900</v>
      </c>
      <c r="Q15819" t="s">
        <v>6636</v>
      </c>
      <c r="R15819" t="s">
        <v>6636</v>
      </c>
      <c r="S15819" s="12"/>
      <c r="T15819" s="13"/>
      <c r="U15819" t="s">
        <v>6629</v>
      </c>
    </row>
    <row r="15820" spans="1:21" x14ac:dyDescent="0.25">
      <c r="A15820" t="s">
        <v>6619</v>
      </c>
      <c r="B15820" s="12">
        <v>42353</v>
      </c>
      <c r="C15820" t="s">
        <v>10673</v>
      </c>
      <c r="D15820" s="11">
        <v>46197.4866666667</v>
      </c>
      <c r="E15820" t="s">
        <v>10674</v>
      </c>
      <c r="F15820" t="s">
        <v>6617</v>
      </c>
      <c r="G15820" t="s">
        <v>6968</v>
      </c>
      <c r="H15820" t="s">
        <v>19783</v>
      </c>
      <c r="I15820" t="s">
        <v>55</v>
      </c>
      <c r="J15820" t="s">
        <v>737</v>
      </c>
      <c r="K15820" t="s">
        <v>19787</v>
      </c>
      <c r="L15820" t="s">
        <v>19785</v>
      </c>
      <c r="M15820" t="s">
        <v>19788</v>
      </c>
      <c r="N15820" t="s">
        <v>6761</v>
      </c>
      <c r="O15820" t="s">
        <v>6771</v>
      </c>
      <c r="P15820">
        <v>3399000</v>
      </c>
      <c r="Q15820" t="s">
        <v>6636</v>
      </c>
      <c r="R15820" t="s">
        <v>6636</v>
      </c>
      <c r="S15820" s="12"/>
      <c r="T15820" s="13"/>
      <c r="U15820" t="s">
        <v>6629</v>
      </c>
    </row>
    <row r="15821" spans="1:21" x14ac:dyDescent="0.25">
      <c r="A15821" t="s">
        <v>6619</v>
      </c>
      <c r="B15821" s="12">
        <v>42353</v>
      </c>
      <c r="C15821" t="s">
        <v>10673</v>
      </c>
      <c r="D15821" s="11">
        <v>46197.4866666667</v>
      </c>
      <c r="E15821" t="s">
        <v>10674</v>
      </c>
      <c r="F15821" t="s">
        <v>6617</v>
      </c>
      <c r="G15821" t="s">
        <v>10676</v>
      </c>
      <c r="H15821" t="s">
        <v>19783</v>
      </c>
      <c r="I15821" t="s">
        <v>55</v>
      </c>
      <c r="J15821" t="s">
        <v>737</v>
      </c>
      <c r="K15821" t="s">
        <v>19787</v>
      </c>
      <c r="L15821" t="s">
        <v>19785</v>
      </c>
      <c r="M15821" t="s">
        <v>19788</v>
      </c>
      <c r="N15821" t="s">
        <v>6761</v>
      </c>
      <c r="O15821" t="s">
        <v>6771</v>
      </c>
      <c r="P15821">
        <v>3399000</v>
      </c>
      <c r="Q15821" t="s">
        <v>6636</v>
      </c>
      <c r="R15821" t="s">
        <v>6636</v>
      </c>
      <c r="S15821" s="12"/>
      <c r="T15821" s="13"/>
      <c r="U15821" t="s">
        <v>6629</v>
      </c>
    </row>
    <row r="15822" spans="1:21" x14ac:dyDescent="0.25">
      <c r="A15822" t="s">
        <v>6619</v>
      </c>
      <c r="B15822" s="12">
        <v>42517</v>
      </c>
      <c r="C15822" t="s">
        <v>15804</v>
      </c>
      <c r="D15822" s="11">
        <v>46200.577175925901</v>
      </c>
      <c r="E15822" t="s">
        <v>15805</v>
      </c>
      <c r="F15822" t="s">
        <v>6617</v>
      </c>
      <c r="G15822" t="s">
        <v>6968</v>
      </c>
      <c r="H15822" t="s">
        <v>19783</v>
      </c>
      <c r="I15822" t="s">
        <v>55</v>
      </c>
      <c r="J15822" t="s">
        <v>737</v>
      </c>
      <c r="K15822" t="s">
        <v>19784</v>
      </c>
      <c r="L15822" t="s">
        <v>19785</v>
      </c>
      <c r="M15822" t="s">
        <v>19786</v>
      </c>
      <c r="N15822" t="s">
        <v>6761</v>
      </c>
      <c r="O15822" t="s">
        <v>6762</v>
      </c>
      <c r="P15822">
        <v>2809900</v>
      </c>
      <c r="Q15822" t="s">
        <v>6636</v>
      </c>
      <c r="R15822" t="s">
        <v>6636</v>
      </c>
      <c r="S15822" s="12"/>
      <c r="T15822" s="13"/>
      <c r="U15822" t="s">
        <v>6629</v>
      </c>
    </row>
    <row r="15823" spans="1:21" x14ac:dyDescent="0.25">
      <c r="A15823" t="s">
        <v>6619</v>
      </c>
      <c r="B15823" s="12">
        <v>42517</v>
      </c>
      <c r="C15823" t="s">
        <v>15804</v>
      </c>
      <c r="D15823" s="11">
        <v>46200.577175925901</v>
      </c>
      <c r="E15823" t="s">
        <v>15805</v>
      </c>
      <c r="F15823" t="s">
        <v>6617</v>
      </c>
      <c r="G15823" t="s">
        <v>10676</v>
      </c>
      <c r="H15823" t="s">
        <v>19783</v>
      </c>
      <c r="I15823" t="s">
        <v>55</v>
      </c>
      <c r="J15823" t="s">
        <v>737</v>
      </c>
      <c r="K15823" t="s">
        <v>19784</v>
      </c>
      <c r="L15823" t="s">
        <v>19785</v>
      </c>
      <c r="M15823" t="s">
        <v>19786</v>
      </c>
      <c r="N15823" t="s">
        <v>6761</v>
      </c>
      <c r="O15823" t="s">
        <v>6762</v>
      </c>
      <c r="P15823">
        <v>2809900</v>
      </c>
      <c r="Q15823" t="s">
        <v>6636</v>
      </c>
      <c r="R15823" t="s">
        <v>6636</v>
      </c>
      <c r="S15823" s="12"/>
      <c r="T15823" s="13"/>
      <c r="U15823" t="s">
        <v>6629</v>
      </c>
    </row>
    <row r="15824" spans="1:21" x14ac:dyDescent="0.25">
      <c r="A15824" t="s">
        <v>6637</v>
      </c>
      <c r="B15824" s="12">
        <v>43139</v>
      </c>
      <c r="C15824" t="s">
        <v>19510</v>
      </c>
      <c r="D15824" s="11">
        <v>46210.3461805556</v>
      </c>
      <c r="E15824" t="s">
        <v>19511</v>
      </c>
      <c r="F15824" t="s">
        <v>6617</v>
      </c>
      <c r="G15824" t="s">
        <v>6968</v>
      </c>
      <c r="H15824" t="s">
        <v>19783</v>
      </c>
      <c r="I15824" t="s">
        <v>65</v>
      </c>
      <c r="J15824" t="s">
        <v>67</v>
      </c>
      <c r="K15824" t="s">
        <v>19789</v>
      </c>
      <c r="L15824" t="s">
        <v>19785</v>
      </c>
      <c r="M15824" t="s">
        <v>19790</v>
      </c>
      <c r="N15824" t="s">
        <v>6761</v>
      </c>
      <c r="O15824" t="s">
        <v>6771</v>
      </c>
      <c r="P15824">
        <v>3099000</v>
      </c>
      <c r="Q15824" t="s">
        <v>6636</v>
      </c>
      <c r="R15824" t="s">
        <v>6636</v>
      </c>
      <c r="S15824" s="12"/>
      <c r="T15824" s="13"/>
      <c r="U15824" t="s">
        <v>6629</v>
      </c>
    </row>
    <row r="15825" spans="1:21" x14ac:dyDescent="0.25">
      <c r="A15825" t="s">
        <v>6637</v>
      </c>
      <c r="B15825" s="12">
        <v>43139</v>
      </c>
      <c r="C15825" t="s">
        <v>19510</v>
      </c>
      <c r="D15825" s="11">
        <v>46210.3461805556</v>
      </c>
      <c r="E15825" t="s">
        <v>19511</v>
      </c>
      <c r="F15825" t="s">
        <v>6617</v>
      </c>
      <c r="G15825" t="s">
        <v>10676</v>
      </c>
      <c r="H15825" t="s">
        <v>19783</v>
      </c>
      <c r="I15825" t="s">
        <v>65</v>
      </c>
      <c r="J15825" t="s">
        <v>67</v>
      </c>
      <c r="K15825" t="s">
        <v>19789</v>
      </c>
      <c r="L15825" t="s">
        <v>19785</v>
      </c>
      <c r="M15825" t="s">
        <v>19790</v>
      </c>
      <c r="N15825" t="s">
        <v>6761</v>
      </c>
      <c r="O15825" t="s">
        <v>6771</v>
      </c>
      <c r="P15825">
        <v>3099000</v>
      </c>
      <c r="Q15825" t="s">
        <v>6636</v>
      </c>
      <c r="R15825" t="s">
        <v>6636</v>
      </c>
      <c r="S15825" s="12"/>
      <c r="T15825" s="13"/>
      <c r="U15825" t="s">
        <v>6629</v>
      </c>
    </row>
    <row r="15826" spans="1:21" x14ac:dyDescent="0.25">
      <c r="A15826" t="s">
        <v>6619</v>
      </c>
      <c r="B15826" s="12">
        <v>43139</v>
      </c>
      <c r="C15826" t="s">
        <v>19510</v>
      </c>
      <c r="D15826" s="11">
        <v>46215.697858796302</v>
      </c>
      <c r="E15826" t="s">
        <v>19511</v>
      </c>
      <c r="F15826" t="s">
        <v>6617</v>
      </c>
      <c r="G15826" t="s">
        <v>6968</v>
      </c>
      <c r="H15826" t="s">
        <v>19783</v>
      </c>
      <c r="I15826" t="s">
        <v>65</v>
      </c>
      <c r="J15826" t="s">
        <v>67</v>
      </c>
      <c r="K15826" t="s">
        <v>19789</v>
      </c>
      <c r="L15826" t="s">
        <v>19785</v>
      </c>
      <c r="M15826" t="s">
        <v>19790</v>
      </c>
      <c r="N15826" t="s">
        <v>6761</v>
      </c>
      <c r="O15826" t="s">
        <v>6771</v>
      </c>
      <c r="P15826">
        <v>3099000</v>
      </c>
      <c r="Q15826" t="s">
        <v>6636</v>
      </c>
      <c r="R15826" t="s">
        <v>6636</v>
      </c>
      <c r="S15826" s="12"/>
      <c r="T15826" s="13"/>
      <c r="U15826" t="s">
        <v>6629</v>
      </c>
    </row>
    <row r="15827" spans="1:21" x14ac:dyDescent="0.25">
      <c r="A15827" t="s">
        <v>6619</v>
      </c>
      <c r="B15827" s="12">
        <v>43139</v>
      </c>
      <c r="C15827" t="s">
        <v>19510</v>
      </c>
      <c r="D15827" s="11">
        <v>46215.697858796302</v>
      </c>
      <c r="E15827" t="s">
        <v>19511</v>
      </c>
      <c r="F15827" t="s">
        <v>6617</v>
      </c>
      <c r="G15827" t="s">
        <v>10676</v>
      </c>
      <c r="H15827" t="s">
        <v>19783</v>
      </c>
      <c r="I15827" t="s">
        <v>65</v>
      </c>
      <c r="J15827" t="s">
        <v>67</v>
      </c>
      <c r="K15827" t="s">
        <v>19789</v>
      </c>
      <c r="L15827" t="s">
        <v>19785</v>
      </c>
      <c r="M15827" t="s">
        <v>19790</v>
      </c>
      <c r="N15827" t="s">
        <v>6761</v>
      </c>
      <c r="O15827" t="s">
        <v>6771</v>
      </c>
      <c r="P15827">
        <v>3099000</v>
      </c>
      <c r="Q15827" t="s">
        <v>6636</v>
      </c>
      <c r="R15827" t="s">
        <v>6636</v>
      </c>
      <c r="S15827" s="12"/>
      <c r="T15827" s="13"/>
      <c r="U15827" t="s">
        <v>6629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Сырые данные</vt:lpstr>
      <vt:lpstr>Партнеры</vt:lpstr>
      <vt:lpstr>Диаграмма</vt:lpstr>
      <vt:lpstr>Динамика</vt:lpstr>
      <vt:lpstr>Динамика месяцы</vt:lpstr>
      <vt:lpstr>Менеджеры</vt:lpstr>
      <vt:lpstr>Лист1</vt:lpstr>
      <vt:lpstr>Справочник партнеры</vt:lpstr>
      <vt:lpstr>лиды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2015-06-05T18:19:34Z</dcterms:created>
  <dcterms:modified xsi:type="dcterms:W3CDTF">2026-07-24T16:04:31Z</dcterms:modified>
</cp:coreProperties>
</file>